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mc:AlternateContent xmlns:mc="http://schemas.openxmlformats.org/markup-compatibility/2006">
    <mc:Choice Requires="x15">
      <x15ac:absPath xmlns:x15ac="http://schemas.microsoft.com/office/spreadsheetml/2010/11/ac" url="C:\Users\donca\Dropbox\Uni Work\Website\Data\Stocks&amp;Flows\"/>
    </mc:Choice>
  </mc:AlternateContent>
  <xr:revisionPtr revIDLastSave="0" documentId="13_ncr:1_{BCFF3A4D-1D1C-499E-8B1A-3FA0B364032D}" xr6:coauthVersionLast="45" xr6:coauthVersionMax="45" xr10:uidLastSave="{00000000-0000-0000-0000-000000000000}"/>
  <bookViews>
    <workbookView xWindow="-110" yWindow="-110" windowWidth="19420" windowHeight="10420" xr2:uid="{00000000-000D-0000-FFFF-FFFF00000000}"/>
  </bookViews>
  <sheets>
    <sheet name="Notes &amp; instructions" sheetId="7" r:id="rId1"/>
    <sheet name="Input - Gross flows &amp; stocks" sheetId="1" r:id="rId2"/>
    <sheet name="Output - Variance decomp." sheetId="11" r:id="rId3"/>
    <sheet name="Output - Contrib. 2008Recession" sheetId="12" r:id="rId4"/>
    <sheet name="Figure1" sheetId="13" r:id="rId5"/>
    <sheet name="Figure2" sheetId="14" r:id="rId6"/>
    <sheet name="Flow probs &amp; rates" sheetId="5" r:id="rId7"/>
    <sheet name="A&amp;Z correction" sheetId="4" r:id="rId8"/>
    <sheet name="Margin error adjustment" sheetId="6" r:id="rId9"/>
    <sheet name="Time agg. bias corr." sheetId="8" r:id="rId10"/>
    <sheet name="Useful matrices &amp; checks" sheetId="9" r:id="rId11"/>
    <sheet name="SS Taylor expansion" sheetId="10" r:id="rId12"/>
    <sheet name="UsefulSeries" sheetId="3" r:id="rId13"/>
  </sheets>
  <externalReferences>
    <externalReference r:id="rId14"/>
  </externalReferences>
  <definedNames>
    <definedName name="solver_cvg" localSheetId="9" hidden="1">0.0001</definedName>
    <definedName name="solver_drv" localSheetId="9" hidden="1">1</definedName>
    <definedName name="solver_eng" localSheetId="9" hidden="1">1</definedName>
    <definedName name="solver_est" localSheetId="9" hidden="1">1</definedName>
    <definedName name="solver_itr" localSheetId="9" hidden="1">2147483647</definedName>
    <definedName name="solver_mip" localSheetId="9" hidden="1">2147483647</definedName>
    <definedName name="solver_mni" localSheetId="9" hidden="1">30</definedName>
    <definedName name="solver_mrt" localSheetId="9" hidden="1">0.075</definedName>
    <definedName name="solver_msl" localSheetId="9" hidden="1">2</definedName>
    <definedName name="solver_neg" localSheetId="9" hidden="1">1</definedName>
    <definedName name="solver_nod" localSheetId="9" hidden="1">2147483647</definedName>
    <definedName name="solver_num" localSheetId="9" hidden="1">0</definedName>
    <definedName name="solver_nwt" localSheetId="9" hidden="1">1</definedName>
    <definedName name="solver_opt" localSheetId="9" hidden="1">'Time agg. bias corr.'!#REF!</definedName>
    <definedName name="solver_pre" localSheetId="9" hidden="1">0.000001</definedName>
    <definedName name="solver_rbv" localSheetId="9" hidden="1">1</definedName>
    <definedName name="solver_rlx" localSheetId="9" hidden="1">2</definedName>
    <definedName name="solver_rsd" localSheetId="9" hidden="1">0</definedName>
    <definedName name="solver_scl" localSheetId="9" hidden="1">1</definedName>
    <definedName name="solver_sho" localSheetId="9" hidden="1">2</definedName>
    <definedName name="solver_ssz" localSheetId="9" hidden="1">100</definedName>
    <definedName name="solver_tim" localSheetId="9" hidden="1">2147483647</definedName>
    <definedName name="solver_tol" localSheetId="9" hidden="1">0.01</definedName>
    <definedName name="solver_typ" localSheetId="9" hidden="1">3</definedName>
    <definedName name="solver_val" localSheetId="9" hidden="1">0</definedName>
    <definedName name="solver_ver" localSheetId="9"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8" i="10" l="1"/>
  <c r="P10" i="10"/>
  <c r="P12" i="10"/>
  <c r="P14" i="10"/>
  <c r="P16" i="10"/>
  <c r="P18" i="10"/>
  <c r="P20" i="10"/>
  <c r="P22" i="10"/>
  <c r="P24" i="10"/>
  <c r="P26" i="10"/>
  <c r="P28" i="10"/>
  <c r="P30" i="10"/>
  <c r="P32" i="10"/>
  <c r="P34" i="10"/>
  <c r="P36" i="10"/>
  <c r="P38" i="10"/>
  <c r="P40" i="10"/>
  <c r="P42" i="10"/>
  <c r="P44" i="10"/>
  <c r="P46" i="10"/>
  <c r="P48" i="10"/>
  <c r="P50" i="10"/>
  <c r="P52" i="10"/>
  <c r="P54" i="10"/>
  <c r="P56" i="10"/>
  <c r="P58" i="10"/>
  <c r="P60" i="10"/>
  <c r="P62" i="10"/>
  <c r="P64" i="10"/>
  <c r="P66" i="10"/>
  <c r="P68" i="10"/>
  <c r="P70" i="10"/>
  <c r="P72" i="10"/>
  <c r="P74" i="10"/>
  <c r="P76" i="10"/>
  <c r="P78" i="10"/>
  <c r="P80" i="10"/>
  <c r="P82" i="10"/>
  <c r="P84" i="10"/>
  <c r="P86" i="10"/>
  <c r="P88" i="10"/>
  <c r="P90" i="10"/>
  <c r="P92" i="10"/>
  <c r="P94" i="10"/>
  <c r="P96" i="10"/>
  <c r="P98" i="10"/>
  <c r="P100" i="10"/>
  <c r="P102" i="10"/>
  <c r="P104" i="10"/>
  <c r="P106" i="10"/>
  <c r="P108" i="10"/>
  <c r="P110" i="10"/>
  <c r="P112" i="10"/>
  <c r="P114" i="10"/>
  <c r="P116" i="10"/>
  <c r="P118" i="10"/>
  <c r="P120" i="10"/>
  <c r="P122" i="10"/>
  <c r="P124" i="10"/>
  <c r="P126" i="10"/>
  <c r="P128" i="10"/>
  <c r="P130" i="10"/>
  <c r="P132" i="10"/>
  <c r="P134" i="10"/>
  <c r="P136" i="10"/>
  <c r="P138" i="10"/>
  <c r="P140" i="10"/>
  <c r="P142" i="10"/>
  <c r="P144" i="10"/>
  <c r="P146" i="10"/>
  <c r="P148" i="10"/>
  <c r="P150" i="10"/>
  <c r="P152" i="10"/>
  <c r="P154" i="10"/>
  <c r="P156" i="10"/>
  <c r="P158" i="10"/>
  <c r="P160" i="10"/>
  <c r="P162" i="10"/>
  <c r="P164" i="10"/>
  <c r="P166" i="10"/>
  <c r="P168" i="10"/>
  <c r="P170" i="10"/>
  <c r="P172" i="10"/>
  <c r="P174" i="10"/>
  <c r="P176" i="10"/>
  <c r="P178" i="10"/>
  <c r="P180" i="10"/>
  <c r="P182" i="10"/>
  <c r="P184" i="10"/>
  <c r="P186" i="10"/>
  <c r="P188" i="10"/>
  <c r="P190" i="10"/>
  <c r="P192" i="10"/>
  <c r="P194" i="10"/>
  <c r="P196" i="10"/>
  <c r="P198" i="10"/>
  <c r="P200" i="10"/>
  <c r="P202" i="10"/>
  <c r="P204" i="10"/>
  <c r="P206" i="10"/>
  <c r="P208" i="10"/>
  <c r="P210" i="10"/>
  <c r="P212" i="10"/>
  <c r="P214" i="10"/>
  <c r="P216" i="10"/>
  <c r="P218" i="10"/>
  <c r="P220" i="10"/>
  <c r="P222" i="10"/>
  <c r="P224" i="10"/>
  <c r="P226" i="10"/>
  <c r="P228" i="10"/>
  <c r="P230" i="10"/>
  <c r="P232" i="10"/>
  <c r="P234" i="10"/>
  <c r="P236" i="10"/>
  <c r="P238" i="10"/>
  <c r="P240" i="10"/>
  <c r="P242" i="10"/>
  <c r="P244" i="10"/>
  <c r="P246" i="10"/>
  <c r="P248" i="10"/>
  <c r="P250" i="10"/>
  <c r="P252" i="10"/>
  <c r="P254" i="10"/>
  <c r="P256" i="10"/>
  <c r="P258" i="10"/>
  <c r="P260" i="10"/>
  <c r="P262" i="10"/>
  <c r="P264" i="10"/>
  <c r="P266" i="10"/>
  <c r="P268" i="10"/>
  <c r="P270" i="10"/>
  <c r="P272" i="10"/>
  <c r="P274" i="10"/>
  <c r="P276" i="10"/>
  <c r="P278" i="10"/>
  <c r="P280" i="10"/>
  <c r="P282" i="10"/>
  <c r="P284" i="10"/>
  <c r="P286" i="10"/>
  <c r="P288" i="10"/>
  <c r="P290" i="10"/>
  <c r="P292" i="10"/>
  <c r="P294" i="10"/>
  <c r="P296" i="10"/>
  <c r="P298" i="10"/>
  <c r="P300" i="10"/>
  <c r="P302" i="10"/>
  <c r="P304" i="10"/>
  <c r="P306" i="10"/>
  <c r="P308" i="10"/>
  <c r="P310" i="10"/>
  <c r="P312" i="10"/>
  <c r="P314" i="10"/>
  <c r="P316" i="10"/>
  <c r="P318" i="10"/>
  <c r="P320" i="10"/>
  <c r="P322" i="10"/>
  <c r="P324" i="10"/>
  <c r="P326" i="10"/>
  <c r="P328" i="10"/>
  <c r="P330" i="10"/>
  <c r="P332" i="10"/>
  <c r="P334" i="10"/>
  <c r="P336" i="10"/>
  <c r="P338" i="10"/>
  <c r="P340" i="10"/>
  <c r="P342" i="10"/>
  <c r="P344" i="10"/>
  <c r="P346" i="10"/>
  <c r="P348" i="10"/>
  <c r="P350" i="10"/>
  <c r="P352" i="10"/>
  <c r="P354" i="10"/>
  <c r="P356" i="10"/>
  <c r="P358" i="10"/>
  <c r="P360" i="10"/>
  <c r="P362" i="10"/>
  <c r="P364" i="10"/>
  <c r="P366" i="10"/>
  <c r="P368" i="10"/>
  <c r="P370" i="10"/>
  <c r="P372" i="10"/>
  <c r="P374" i="10"/>
  <c r="P376" i="10"/>
  <c r="P378" i="10"/>
  <c r="P380" i="10"/>
  <c r="P382" i="10"/>
  <c r="P384" i="10"/>
  <c r="P386" i="10"/>
  <c r="P388" i="10"/>
  <c r="P390" i="10"/>
  <c r="P392" i="10"/>
  <c r="P394" i="10"/>
  <c r="P396" i="10"/>
  <c r="P398" i="10"/>
  <c r="P400" i="10"/>
  <c r="P402" i="10"/>
  <c r="P404" i="10"/>
  <c r="P406" i="10"/>
  <c r="P408" i="10"/>
  <c r="P410" i="10"/>
  <c r="P412" i="10"/>
  <c r="P414" i="10"/>
  <c r="P416" i="10"/>
  <c r="P418" i="10"/>
  <c r="P420" i="10"/>
  <c r="P422" i="10"/>
  <c r="P424" i="10"/>
  <c r="P426" i="10"/>
  <c r="P428" i="10"/>
  <c r="P430" i="10"/>
  <c r="P432" i="10"/>
  <c r="P434" i="10"/>
  <c r="P436" i="10"/>
  <c r="P438" i="10"/>
  <c r="P440" i="10"/>
  <c r="P442" i="10"/>
  <c r="P444" i="10"/>
  <c r="P446" i="10"/>
  <c r="P448" i="10"/>
  <c r="P450" i="10"/>
  <c r="P452" i="10"/>
  <c r="P454" i="10"/>
  <c r="P456" i="10"/>
  <c r="P458" i="10"/>
  <c r="P460" i="10"/>
  <c r="P462" i="10"/>
  <c r="P464" i="10"/>
  <c r="P466" i="10"/>
  <c r="P468" i="10"/>
  <c r="P470" i="10"/>
  <c r="P472" i="10"/>
  <c r="P474" i="10"/>
  <c r="P476" i="10"/>
  <c r="P478" i="10"/>
  <c r="P480" i="10"/>
  <c r="P482" i="10"/>
  <c r="P484" i="10"/>
  <c r="P486" i="10"/>
  <c r="P488" i="10"/>
  <c r="P490" i="10"/>
  <c r="P492" i="10"/>
  <c r="P494" i="10"/>
  <c r="P496" i="10"/>
  <c r="P498" i="10"/>
  <c r="P500" i="10"/>
  <c r="P502" i="10"/>
  <c r="P504" i="10"/>
  <c r="P506" i="10"/>
  <c r="P508" i="10"/>
  <c r="P510" i="10"/>
  <c r="P512" i="10"/>
  <c r="P514" i="10"/>
  <c r="P516" i="10"/>
  <c r="P518" i="10"/>
  <c r="P520" i="10"/>
  <c r="P522" i="10"/>
  <c r="P524" i="10"/>
  <c r="P526" i="10"/>
  <c r="P528" i="10"/>
  <c r="P530" i="10"/>
  <c r="P532" i="10"/>
  <c r="P534" i="10"/>
  <c r="P536" i="10"/>
  <c r="P538" i="10"/>
  <c r="P540" i="10"/>
  <c r="P542" i="10"/>
  <c r="P544" i="10"/>
  <c r="P546" i="10"/>
  <c r="P548" i="10"/>
  <c r="P550" i="10"/>
  <c r="P552" i="10"/>
  <c r="P554" i="10"/>
  <c r="P556" i="10"/>
  <c r="P558" i="10"/>
  <c r="P560" i="10"/>
  <c r="P562" i="10"/>
  <c r="P564" i="10"/>
  <c r="P566" i="10"/>
  <c r="P568" i="10"/>
  <c r="P570" i="10"/>
  <c r="P572" i="10"/>
  <c r="P574" i="10"/>
  <c r="P576" i="10"/>
  <c r="P578" i="10"/>
  <c r="P580" i="10"/>
  <c r="P582" i="10"/>
  <c r="P584" i="10"/>
  <c r="P586" i="10"/>
  <c r="P588" i="10"/>
  <c r="P590" i="10"/>
  <c r="P592" i="10"/>
  <c r="P594" i="10"/>
  <c r="P596" i="10"/>
  <c r="P598" i="10"/>
  <c r="P600" i="10"/>
  <c r="P602" i="10"/>
  <c r="P604" i="10"/>
  <c r="P606" i="10"/>
  <c r="P608" i="10"/>
  <c r="P610" i="10"/>
  <c r="P612" i="10"/>
  <c r="P614" i="10"/>
  <c r="P616" i="10"/>
  <c r="P618" i="10"/>
  <c r="P620" i="10"/>
  <c r="P622" i="10"/>
  <c r="P624" i="10"/>
  <c r="AD5" i="5" l="1"/>
  <c r="AE5" i="5"/>
  <c r="AF5" i="5"/>
  <c r="AG5" i="5"/>
  <c r="AH5" i="5"/>
  <c r="AI5" i="5"/>
  <c r="AJ5" i="5"/>
  <c r="AK5" i="5"/>
  <c r="AL5" i="5"/>
  <c r="AD6" i="5"/>
  <c r="AE6" i="5"/>
  <c r="AF6" i="5"/>
  <c r="AG6" i="5"/>
  <c r="AH6" i="5"/>
  <c r="AI6" i="5"/>
  <c r="AJ6" i="5"/>
  <c r="AK6" i="5"/>
  <c r="AL6" i="5"/>
  <c r="AD7" i="5"/>
  <c r="AE7" i="5"/>
  <c r="AF7" i="5"/>
  <c r="AG7" i="5"/>
  <c r="AH7" i="5"/>
  <c r="AI7" i="5"/>
  <c r="AJ7" i="5"/>
  <c r="AK7" i="5"/>
  <c r="AL7" i="5"/>
  <c r="AD8" i="5"/>
  <c r="AE8" i="5"/>
  <c r="AF8" i="5"/>
  <c r="AG8" i="5"/>
  <c r="AH8" i="5"/>
  <c r="AI8" i="5"/>
  <c r="AJ8" i="5"/>
  <c r="AK8" i="5"/>
  <c r="AL8" i="5"/>
  <c r="AD9" i="5"/>
  <c r="AE9" i="5"/>
  <c r="AF9" i="5"/>
  <c r="AG9" i="5"/>
  <c r="AH9" i="5"/>
  <c r="AI9" i="5"/>
  <c r="AJ9" i="5"/>
  <c r="AK9" i="5"/>
  <c r="AL9" i="5"/>
  <c r="AD10" i="5"/>
  <c r="AE10" i="5"/>
  <c r="AF10" i="5"/>
  <c r="AG10" i="5"/>
  <c r="AH10" i="5"/>
  <c r="AI10" i="5"/>
  <c r="AJ10" i="5"/>
  <c r="AK10" i="5"/>
  <c r="AL10" i="5"/>
  <c r="AD11" i="5"/>
  <c r="AE11" i="5"/>
  <c r="AF11" i="5"/>
  <c r="AG11" i="5"/>
  <c r="AH11" i="5"/>
  <c r="AI11" i="5"/>
  <c r="AJ11" i="5"/>
  <c r="AK11" i="5"/>
  <c r="AL11" i="5"/>
  <c r="AD12" i="5"/>
  <c r="AE12" i="5"/>
  <c r="AF12" i="5"/>
  <c r="AG12" i="5"/>
  <c r="AH12" i="5"/>
  <c r="AI12" i="5"/>
  <c r="AJ12" i="5"/>
  <c r="AK12" i="5"/>
  <c r="AL12" i="5"/>
  <c r="AD13" i="5"/>
  <c r="AE13" i="5"/>
  <c r="AF13" i="5"/>
  <c r="AG13" i="5"/>
  <c r="AH13" i="5"/>
  <c r="AI13" i="5"/>
  <c r="AJ13" i="5"/>
  <c r="AK13" i="5"/>
  <c r="AL13" i="5"/>
  <c r="AD14" i="5"/>
  <c r="AE14" i="5"/>
  <c r="AF14" i="5"/>
  <c r="AG14" i="5"/>
  <c r="AH14" i="5"/>
  <c r="AI14" i="5"/>
  <c r="AJ14" i="5"/>
  <c r="AK14" i="5"/>
  <c r="AL14" i="5"/>
  <c r="AD15" i="5"/>
  <c r="AE15" i="5"/>
  <c r="AF15" i="5"/>
  <c r="AG15" i="5"/>
  <c r="AH15" i="5"/>
  <c r="AI15" i="5"/>
  <c r="AJ15" i="5"/>
  <c r="AK15" i="5"/>
  <c r="AL15" i="5"/>
  <c r="AD16" i="5"/>
  <c r="AE16" i="5"/>
  <c r="AF16" i="5"/>
  <c r="AG16" i="5"/>
  <c r="AH16" i="5"/>
  <c r="AI16" i="5"/>
  <c r="AJ16" i="5"/>
  <c r="AK16" i="5"/>
  <c r="AL16" i="5"/>
  <c r="AD17" i="5"/>
  <c r="AE17" i="5"/>
  <c r="AF17" i="5"/>
  <c r="AG17" i="5"/>
  <c r="AH17" i="5"/>
  <c r="AI17" i="5"/>
  <c r="AJ17" i="5"/>
  <c r="AK17" i="5"/>
  <c r="AL17" i="5"/>
  <c r="AD18" i="5"/>
  <c r="AE18" i="5"/>
  <c r="AF18" i="5"/>
  <c r="AG18" i="5"/>
  <c r="AH18" i="5"/>
  <c r="AI18" i="5"/>
  <c r="AJ18" i="5"/>
  <c r="AK18" i="5"/>
  <c r="AL18" i="5"/>
  <c r="AD19" i="5"/>
  <c r="AE19" i="5"/>
  <c r="AF19" i="5"/>
  <c r="AG19" i="5"/>
  <c r="AH19" i="5"/>
  <c r="AI19" i="5"/>
  <c r="AJ19" i="5"/>
  <c r="AK19" i="5"/>
  <c r="AL19" i="5"/>
  <c r="AD20" i="5"/>
  <c r="AE20" i="5"/>
  <c r="AF20" i="5"/>
  <c r="AG20" i="5"/>
  <c r="AH20" i="5"/>
  <c r="AI20" i="5"/>
  <c r="AJ20" i="5"/>
  <c r="AK20" i="5"/>
  <c r="AL20" i="5"/>
  <c r="AD21" i="5"/>
  <c r="AE21" i="5"/>
  <c r="AF21" i="5"/>
  <c r="AG21" i="5"/>
  <c r="AH21" i="5"/>
  <c r="AI21" i="5"/>
  <c r="AJ21" i="5"/>
  <c r="AK21" i="5"/>
  <c r="AL21" i="5"/>
  <c r="AD22" i="5"/>
  <c r="AE22" i="5"/>
  <c r="AF22" i="5"/>
  <c r="AG22" i="5"/>
  <c r="AH22" i="5"/>
  <c r="AI22" i="5"/>
  <c r="AJ22" i="5"/>
  <c r="AK22" i="5"/>
  <c r="AL22" i="5"/>
  <c r="AD23" i="5"/>
  <c r="AE23" i="5"/>
  <c r="AF23" i="5"/>
  <c r="AG23" i="5"/>
  <c r="AH23" i="5"/>
  <c r="AI23" i="5"/>
  <c r="AJ23" i="5"/>
  <c r="AK23" i="5"/>
  <c r="AL23" i="5"/>
  <c r="AD24" i="5"/>
  <c r="AE24" i="5"/>
  <c r="AF24" i="5"/>
  <c r="AG24" i="5"/>
  <c r="AH24" i="5"/>
  <c r="AI24" i="5"/>
  <c r="AJ24" i="5"/>
  <c r="AK24" i="5"/>
  <c r="AL24" i="5"/>
  <c r="AD25" i="5"/>
  <c r="AE25" i="5"/>
  <c r="AF25" i="5"/>
  <c r="AG25" i="5"/>
  <c r="AH25" i="5"/>
  <c r="AI25" i="5"/>
  <c r="AJ25" i="5"/>
  <c r="AK25" i="5"/>
  <c r="AL25" i="5"/>
  <c r="AD26" i="5"/>
  <c r="AE26" i="5"/>
  <c r="AF26" i="5"/>
  <c r="AG26" i="5"/>
  <c r="AH26" i="5"/>
  <c r="AI26" i="5"/>
  <c r="AJ26" i="5"/>
  <c r="AK26" i="5"/>
  <c r="AL26" i="5"/>
  <c r="AD27" i="5"/>
  <c r="AE27" i="5"/>
  <c r="AF27" i="5"/>
  <c r="AG27" i="5"/>
  <c r="AH27" i="5"/>
  <c r="AI27" i="5"/>
  <c r="AJ27" i="5"/>
  <c r="AK27" i="5"/>
  <c r="AL27" i="5"/>
  <c r="AD28" i="5"/>
  <c r="AE28" i="5"/>
  <c r="AF28" i="5"/>
  <c r="AG28" i="5"/>
  <c r="AH28" i="5"/>
  <c r="AI28" i="5"/>
  <c r="AJ28" i="5"/>
  <c r="AK28" i="5"/>
  <c r="AL28" i="5"/>
  <c r="AD29" i="5"/>
  <c r="AE29" i="5"/>
  <c r="AF29" i="5"/>
  <c r="AG29" i="5"/>
  <c r="AH29" i="5"/>
  <c r="AI29" i="5"/>
  <c r="AJ29" i="5"/>
  <c r="AK29" i="5"/>
  <c r="AL29" i="5"/>
  <c r="AD30" i="5"/>
  <c r="AE30" i="5"/>
  <c r="AF30" i="5"/>
  <c r="AG30" i="5"/>
  <c r="AH30" i="5"/>
  <c r="AI30" i="5"/>
  <c r="AJ30" i="5"/>
  <c r="AK30" i="5"/>
  <c r="AL30" i="5"/>
  <c r="AD31" i="5"/>
  <c r="AE31" i="5"/>
  <c r="AF31" i="5"/>
  <c r="AG31" i="5"/>
  <c r="AH31" i="5"/>
  <c r="AI31" i="5"/>
  <c r="AJ31" i="5"/>
  <c r="AK31" i="5"/>
  <c r="AL31" i="5"/>
  <c r="AD32" i="5"/>
  <c r="AE32" i="5"/>
  <c r="AF32" i="5"/>
  <c r="AG32" i="5"/>
  <c r="AH32" i="5"/>
  <c r="AI32" i="5"/>
  <c r="AJ32" i="5"/>
  <c r="AK32" i="5"/>
  <c r="AL32" i="5"/>
  <c r="AD33" i="5"/>
  <c r="AE33" i="5"/>
  <c r="AF33" i="5"/>
  <c r="AG33" i="5"/>
  <c r="AH33" i="5"/>
  <c r="AI33" i="5"/>
  <c r="AJ33" i="5"/>
  <c r="AK33" i="5"/>
  <c r="AL33" i="5"/>
  <c r="AD34" i="5"/>
  <c r="AE34" i="5"/>
  <c r="AF34" i="5"/>
  <c r="AG34" i="5"/>
  <c r="AH34" i="5"/>
  <c r="AI34" i="5"/>
  <c r="AJ34" i="5"/>
  <c r="AK34" i="5"/>
  <c r="AL34" i="5"/>
  <c r="AD35" i="5"/>
  <c r="AE35" i="5"/>
  <c r="AF35" i="5"/>
  <c r="AG35" i="5"/>
  <c r="AH35" i="5"/>
  <c r="AI35" i="5"/>
  <c r="AJ35" i="5"/>
  <c r="AK35" i="5"/>
  <c r="AL35" i="5"/>
  <c r="AD36" i="5"/>
  <c r="AE36" i="5"/>
  <c r="AF36" i="5"/>
  <c r="AG36" i="5"/>
  <c r="AH36" i="5"/>
  <c r="AI36" i="5"/>
  <c r="AJ36" i="5"/>
  <c r="AK36" i="5"/>
  <c r="AL36" i="5"/>
  <c r="AD37" i="5"/>
  <c r="AE37" i="5"/>
  <c r="AF37" i="5"/>
  <c r="AG37" i="5"/>
  <c r="AH37" i="5"/>
  <c r="AI37" i="5"/>
  <c r="AJ37" i="5"/>
  <c r="AK37" i="5"/>
  <c r="AL37" i="5"/>
  <c r="AD38" i="5"/>
  <c r="AE38" i="5"/>
  <c r="AF38" i="5"/>
  <c r="AG38" i="5"/>
  <c r="AH38" i="5"/>
  <c r="AI38" i="5"/>
  <c r="AJ38" i="5"/>
  <c r="AK38" i="5"/>
  <c r="AL38" i="5"/>
  <c r="AD39" i="5"/>
  <c r="AE39" i="5"/>
  <c r="AF39" i="5"/>
  <c r="AG39" i="5"/>
  <c r="AH39" i="5"/>
  <c r="AI39" i="5"/>
  <c r="AJ39" i="5"/>
  <c r="AK39" i="5"/>
  <c r="AL39" i="5"/>
  <c r="AD40" i="5"/>
  <c r="AE40" i="5"/>
  <c r="AF40" i="5"/>
  <c r="AG40" i="5"/>
  <c r="AH40" i="5"/>
  <c r="AI40" i="5"/>
  <c r="AJ40" i="5"/>
  <c r="AK40" i="5"/>
  <c r="AL40" i="5"/>
  <c r="AD41" i="5"/>
  <c r="AE41" i="5"/>
  <c r="AF41" i="5"/>
  <c r="AG41" i="5"/>
  <c r="AH41" i="5"/>
  <c r="AI41" i="5"/>
  <c r="AJ41" i="5"/>
  <c r="AK41" i="5"/>
  <c r="AL41" i="5"/>
  <c r="AD42" i="5"/>
  <c r="AE42" i="5"/>
  <c r="AF42" i="5"/>
  <c r="AG42" i="5"/>
  <c r="AH42" i="5"/>
  <c r="AI42" i="5"/>
  <c r="AJ42" i="5"/>
  <c r="AK42" i="5"/>
  <c r="AL42" i="5"/>
  <c r="AD43" i="5"/>
  <c r="AE43" i="5"/>
  <c r="AF43" i="5"/>
  <c r="AG43" i="5"/>
  <c r="AH43" i="5"/>
  <c r="AI43" i="5"/>
  <c r="AJ43" i="5"/>
  <c r="AK43" i="5"/>
  <c r="AL43" i="5"/>
  <c r="AD44" i="5"/>
  <c r="AE44" i="5"/>
  <c r="AF44" i="5"/>
  <c r="AG44" i="5"/>
  <c r="AH44" i="5"/>
  <c r="AI44" i="5"/>
  <c r="AJ44" i="5"/>
  <c r="AK44" i="5"/>
  <c r="AL44" i="5"/>
  <c r="AD45" i="5"/>
  <c r="AE45" i="5"/>
  <c r="AF45" i="5"/>
  <c r="AG45" i="5"/>
  <c r="AH45" i="5"/>
  <c r="AI45" i="5"/>
  <c r="AJ45" i="5"/>
  <c r="AK45" i="5"/>
  <c r="AL45" i="5"/>
  <c r="AD46" i="5"/>
  <c r="AE46" i="5"/>
  <c r="AF46" i="5"/>
  <c r="AG46" i="5"/>
  <c r="AH46" i="5"/>
  <c r="AI46" i="5"/>
  <c r="AJ46" i="5"/>
  <c r="AK46" i="5"/>
  <c r="AL46" i="5"/>
  <c r="AD47" i="5"/>
  <c r="AE47" i="5"/>
  <c r="AF47" i="5"/>
  <c r="AG47" i="5"/>
  <c r="AH47" i="5"/>
  <c r="AI47" i="5"/>
  <c r="AJ47" i="5"/>
  <c r="AK47" i="5"/>
  <c r="AL47" i="5"/>
  <c r="AD48" i="5"/>
  <c r="AE48" i="5"/>
  <c r="AF48" i="5"/>
  <c r="AG48" i="5"/>
  <c r="AH48" i="5"/>
  <c r="AI48" i="5"/>
  <c r="AJ48" i="5"/>
  <c r="AK48" i="5"/>
  <c r="AL48" i="5"/>
  <c r="AD49" i="5"/>
  <c r="AE49" i="5"/>
  <c r="AF49" i="5"/>
  <c r="AG49" i="5"/>
  <c r="AH49" i="5"/>
  <c r="AI49" i="5"/>
  <c r="AJ49" i="5"/>
  <c r="AK49" i="5"/>
  <c r="AL49" i="5"/>
  <c r="AD50" i="5"/>
  <c r="AE50" i="5"/>
  <c r="AF50" i="5"/>
  <c r="AG50" i="5"/>
  <c r="AH50" i="5"/>
  <c r="AI50" i="5"/>
  <c r="AJ50" i="5"/>
  <c r="AK50" i="5"/>
  <c r="AL50" i="5"/>
  <c r="AD51" i="5"/>
  <c r="AE51" i="5"/>
  <c r="AF51" i="5"/>
  <c r="AG51" i="5"/>
  <c r="AH51" i="5"/>
  <c r="AI51" i="5"/>
  <c r="AJ51" i="5"/>
  <c r="AK51" i="5"/>
  <c r="AL51" i="5"/>
  <c r="AD52" i="5"/>
  <c r="AE52" i="5"/>
  <c r="AF52" i="5"/>
  <c r="AG52" i="5"/>
  <c r="AH52" i="5"/>
  <c r="AI52" i="5"/>
  <c r="AJ52" i="5"/>
  <c r="AK52" i="5"/>
  <c r="AL52" i="5"/>
  <c r="AD53" i="5"/>
  <c r="AE53" i="5"/>
  <c r="AF53" i="5"/>
  <c r="AG53" i="5"/>
  <c r="AH53" i="5"/>
  <c r="AI53" i="5"/>
  <c r="AJ53" i="5"/>
  <c r="AK53" i="5"/>
  <c r="AL53" i="5"/>
  <c r="AD54" i="5"/>
  <c r="AE54" i="5"/>
  <c r="AF54" i="5"/>
  <c r="AG54" i="5"/>
  <c r="AH54" i="5"/>
  <c r="AI54" i="5"/>
  <c r="AJ54" i="5"/>
  <c r="AK54" i="5"/>
  <c r="AL54" i="5"/>
  <c r="AD55" i="5"/>
  <c r="AE55" i="5"/>
  <c r="AF55" i="5"/>
  <c r="AG55" i="5"/>
  <c r="AH55" i="5"/>
  <c r="AI55" i="5"/>
  <c r="AJ55" i="5"/>
  <c r="AK55" i="5"/>
  <c r="AL55" i="5"/>
  <c r="AD56" i="5"/>
  <c r="AE56" i="5"/>
  <c r="AF56" i="5"/>
  <c r="AG56" i="5"/>
  <c r="AH56" i="5"/>
  <c r="AI56" i="5"/>
  <c r="AJ56" i="5"/>
  <c r="AK56" i="5"/>
  <c r="AL56" i="5"/>
  <c r="AD57" i="5"/>
  <c r="AE57" i="5"/>
  <c r="AF57" i="5"/>
  <c r="AG57" i="5"/>
  <c r="AH57" i="5"/>
  <c r="AI57" i="5"/>
  <c r="AJ57" i="5"/>
  <c r="AK57" i="5"/>
  <c r="AL57" i="5"/>
  <c r="AD58" i="5"/>
  <c r="AE58" i="5"/>
  <c r="AF58" i="5"/>
  <c r="AG58" i="5"/>
  <c r="AH58" i="5"/>
  <c r="AI58" i="5"/>
  <c r="AJ58" i="5"/>
  <c r="AK58" i="5"/>
  <c r="AL58" i="5"/>
  <c r="AD59" i="5"/>
  <c r="AE59" i="5"/>
  <c r="AF59" i="5"/>
  <c r="AG59" i="5"/>
  <c r="AH59" i="5"/>
  <c r="AI59" i="5"/>
  <c r="AJ59" i="5"/>
  <c r="AK59" i="5"/>
  <c r="AL59" i="5"/>
  <c r="AD60" i="5"/>
  <c r="AE60" i="5"/>
  <c r="AF60" i="5"/>
  <c r="AG60" i="5"/>
  <c r="AH60" i="5"/>
  <c r="AI60" i="5"/>
  <c r="AJ60" i="5"/>
  <c r="AK60" i="5"/>
  <c r="AL60" i="5"/>
  <c r="AD61" i="5"/>
  <c r="AE61" i="5"/>
  <c r="AF61" i="5"/>
  <c r="AG61" i="5"/>
  <c r="AH61" i="5"/>
  <c r="AI61" i="5"/>
  <c r="AJ61" i="5"/>
  <c r="AK61" i="5"/>
  <c r="AL61" i="5"/>
  <c r="AD62" i="5"/>
  <c r="AE62" i="5"/>
  <c r="AF62" i="5"/>
  <c r="AG62" i="5"/>
  <c r="AH62" i="5"/>
  <c r="AI62" i="5"/>
  <c r="AJ62" i="5"/>
  <c r="AK62" i="5"/>
  <c r="AL62" i="5"/>
  <c r="AD63" i="5"/>
  <c r="AE63" i="5"/>
  <c r="AF63" i="5"/>
  <c r="AG63" i="5"/>
  <c r="AH63" i="5"/>
  <c r="AI63" i="5"/>
  <c r="AJ63" i="5"/>
  <c r="AK63" i="5"/>
  <c r="AL63" i="5"/>
  <c r="AD64" i="5"/>
  <c r="AE64" i="5"/>
  <c r="AF64" i="5"/>
  <c r="AG64" i="5"/>
  <c r="AH64" i="5"/>
  <c r="AI64" i="5"/>
  <c r="AJ64" i="5"/>
  <c r="AK64" i="5"/>
  <c r="AL64" i="5"/>
  <c r="AD65" i="5"/>
  <c r="AE65" i="5"/>
  <c r="AF65" i="5"/>
  <c r="AG65" i="5"/>
  <c r="AH65" i="5"/>
  <c r="AI65" i="5"/>
  <c r="AJ65" i="5"/>
  <c r="AK65" i="5"/>
  <c r="AL65" i="5"/>
  <c r="AD66" i="5"/>
  <c r="AE66" i="5"/>
  <c r="AF66" i="5"/>
  <c r="AG66" i="5"/>
  <c r="AH66" i="5"/>
  <c r="AI66" i="5"/>
  <c r="AJ66" i="5"/>
  <c r="AK66" i="5"/>
  <c r="AL66" i="5"/>
  <c r="AD67" i="5"/>
  <c r="AE67" i="5"/>
  <c r="AF67" i="5"/>
  <c r="AG67" i="5"/>
  <c r="AH67" i="5"/>
  <c r="AI67" i="5"/>
  <c r="AJ67" i="5"/>
  <c r="AK67" i="5"/>
  <c r="AL67" i="5"/>
  <c r="AD68" i="5"/>
  <c r="AE68" i="5"/>
  <c r="AF68" i="5"/>
  <c r="AG68" i="5"/>
  <c r="AH68" i="5"/>
  <c r="AI68" i="5"/>
  <c r="AJ68" i="5"/>
  <c r="AK68" i="5"/>
  <c r="AL68" i="5"/>
  <c r="AD69" i="5"/>
  <c r="AE69" i="5"/>
  <c r="AF69" i="5"/>
  <c r="AG69" i="5"/>
  <c r="AH69" i="5"/>
  <c r="AI69" i="5"/>
  <c r="AJ69" i="5"/>
  <c r="AK69" i="5"/>
  <c r="AL69" i="5"/>
  <c r="AD70" i="5"/>
  <c r="AE70" i="5"/>
  <c r="AF70" i="5"/>
  <c r="AG70" i="5"/>
  <c r="AH70" i="5"/>
  <c r="AI70" i="5"/>
  <c r="AJ70" i="5"/>
  <c r="AK70" i="5"/>
  <c r="AL70" i="5"/>
  <c r="AD71" i="5"/>
  <c r="AE71" i="5"/>
  <c r="AF71" i="5"/>
  <c r="AG71" i="5"/>
  <c r="AH71" i="5"/>
  <c r="AI71" i="5"/>
  <c r="AJ71" i="5"/>
  <c r="AK71" i="5"/>
  <c r="AL71" i="5"/>
  <c r="AD72" i="5"/>
  <c r="AE72" i="5"/>
  <c r="AF72" i="5"/>
  <c r="AG72" i="5"/>
  <c r="AH72" i="5"/>
  <c r="AI72" i="5"/>
  <c r="AJ72" i="5"/>
  <c r="AK72" i="5"/>
  <c r="AL72" i="5"/>
  <c r="AD73" i="5"/>
  <c r="AE73" i="5"/>
  <c r="AF73" i="5"/>
  <c r="AG73" i="5"/>
  <c r="AH73" i="5"/>
  <c r="AI73" i="5"/>
  <c r="AJ73" i="5"/>
  <c r="AK73" i="5"/>
  <c r="AL73" i="5"/>
  <c r="AD74" i="5"/>
  <c r="AE74" i="5"/>
  <c r="AF74" i="5"/>
  <c r="AG74" i="5"/>
  <c r="AH74" i="5"/>
  <c r="AI74" i="5"/>
  <c r="AJ74" i="5"/>
  <c r="AK74" i="5"/>
  <c r="AL74" i="5"/>
  <c r="AD75" i="5"/>
  <c r="AE75" i="5"/>
  <c r="AF75" i="5"/>
  <c r="AG75" i="5"/>
  <c r="AH75" i="5"/>
  <c r="AI75" i="5"/>
  <c r="AJ75" i="5"/>
  <c r="AK75" i="5"/>
  <c r="AL75" i="5"/>
  <c r="AD76" i="5"/>
  <c r="AE76" i="5"/>
  <c r="AF76" i="5"/>
  <c r="AG76" i="5"/>
  <c r="AH76" i="5"/>
  <c r="AI76" i="5"/>
  <c r="AJ76" i="5"/>
  <c r="AK76" i="5"/>
  <c r="AL76" i="5"/>
  <c r="AD77" i="5"/>
  <c r="AE77" i="5"/>
  <c r="AF77" i="5"/>
  <c r="AG77" i="5"/>
  <c r="AH77" i="5"/>
  <c r="AI77" i="5"/>
  <c r="AJ77" i="5"/>
  <c r="AK77" i="5"/>
  <c r="AL77" i="5"/>
  <c r="AD78" i="5"/>
  <c r="AE78" i="5"/>
  <c r="AF78" i="5"/>
  <c r="AG78" i="5"/>
  <c r="AH78" i="5"/>
  <c r="AI78" i="5"/>
  <c r="AJ78" i="5"/>
  <c r="AK78" i="5"/>
  <c r="AL78" i="5"/>
  <c r="AD79" i="5"/>
  <c r="AE79" i="5"/>
  <c r="AF79" i="5"/>
  <c r="AG79" i="5"/>
  <c r="AH79" i="5"/>
  <c r="AI79" i="5"/>
  <c r="AJ79" i="5"/>
  <c r="AK79" i="5"/>
  <c r="AL79" i="5"/>
  <c r="AD80" i="5"/>
  <c r="AE80" i="5"/>
  <c r="AF80" i="5"/>
  <c r="AG80" i="5"/>
  <c r="AH80" i="5"/>
  <c r="AI80" i="5"/>
  <c r="AJ80" i="5"/>
  <c r="AK80" i="5"/>
  <c r="AL80" i="5"/>
  <c r="AD81" i="5"/>
  <c r="AE81" i="5"/>
  <c r="AF81" i="5"/>
  <c r="AG81" i="5"/>
  <c r="AH81" i="5"/>
  <c r="AI81" i="5"/>
  <c r="AJ81" i="5"/>
  <c r="AK81" i="5"/>
  <c r="AL81" i="5"/>
  <c r="AD82" i="5"/>
  <c r="AE82" i="5"/>
  <c r="AF82" i="5"/>
  <c r="AG82" i="5"/>
  <c r="AH82" i="5"/>
  <c r="AI82" i="5"/>
  <c r="AJ82" i="5"/>
  <c r="AK82" i="5"/>
  <c r="AL82" i="5"/>
  <c r="AD83" i="5"/>
  <c r="AE83" i="5"/>
  <c r="AF83" i="5"/>
  <c r="AG83" i="5"/>
  <c r="AH83" i="5"/>
  <c r="AI83" i="5"/>
  <c r="AJ83" i="5"/>
  <c r="AK83" i="5"/>
  <c r="AL83" i="5"/>
  <c r="AD84" i="5"/>
  <c r="AE84" i="5"/>
  <c r="AF84" i="5"/>
  <c r="AG84" i="5"/>
  <c r="AH84" i="5"/>
  <c r="AI84" i="5"/>
  <c r="AJ84" i="5"/>
  <c r="AK84" i="5"/>
  <c r="AL84" i="5"/>
  <c r="AD85" i="5"/>
  <c r="AE85" i="5"/>
  <c r="AF85" i="5"/>
  <c r="AG85" i="5"/>
  <c r="AH85" i="5"/>
  <c r="AI85" i="5"/>
  <c r="AJ85" i="5"/>
  <c r="AK85" i="5"/>
  <c r="AL85" i="5"/>
  <c r="AD86" i="5"/>
  <c r="AE86" i="5"/>
  <c r="AF86" i="5"/>
  <c r="AG86" i="5"/>
  <c r="AH86" i="5"/>
  <c r="AI86" i="5"/>
  <c r="AJ86" i="5"/>
  <c r="AK86" i="5"/>
  <c r="AL86" i="5"/>
  <c r="AD87" i="5"/>
  <c r="AE87" i="5"/>
  <c r="AF87" i="5"/>
  <c r="AG87" i="5"/>
  <c r="AH87" i="5"/>
  <c r="AI87" i="5"/>
  <c r="AJ87" i="5"/>
  <c r="AK87" i="5"/>
  <c r="AL87" i="5"/>
  <c r="AD88" i="5"/>
  <c r="AE88" i="5"/>
  <c r="AF88" i="5"/>
  <c r="AG88" i="5"/>
  <c r="AH88" i="5"/>
  <c r="AI88" i="5"/>
  <c r="AJ88" i="5"/>
  <c r="AK88" i="5"/>
  <c r="AL88" i="5"/>
  <c r="AD89" i="5"/>
  <c r="AE89" i="5"/>
  <c r="AF89" i="5"/>
  <c r="AG89" i="5"/>
  <c r="AH89" i="5"/>
  <c r="AI89" i="5"/>
  <c r="AJ89" i="5"/>
  <c r="AK89" i="5"/>
  <c r="AL89" i="5"/>
  <c r="AD90" i="5"/>
  <c r="AE90" i="5"/>
  <c r="AF90" i="5"/>
  <c r="AG90" i="5"/>
  <c r="AH90" i="5"/>
  <c r="AI90" i="5"/>
  <c r="AJ90" i="5"/>
  <c r="AK90" i="5"/>
  <c r="AL90" i="5"/>
  <c r="AD91" i="5"/>
  <c r="AE91" i="5"/>
  <c r="AF91" i="5"/>
  <c r="AG91" i="5"/>
  <c r="AH91" i="5"/>
  <c r="AI91" i="5"/>
  <c r="AJ91" i="5"/>
  <c r="AK91" i="5"/>
  <c r="AL91" i="5"/>
  <c r="AD92" i="5"/>
  <c r="AE92" i="5"/>
  <c r="AF92" i="5"/>
  <c r="AG92" i="5"/>
  <c r="AH92" i="5"/>
  <c r="AI92" i="5"/>
  <c r="AJ92" i="5"/>
  <c r="AK92" i="5"/>
  <c r="AL92" i="5"/>
  <c r="AD93" i="5"/>
  <c r="AE93" i="5"/>
  <c r="AF93" i="5"/>
  <c r="AG93" i="5"/>
  <c r="AH93" i="5"/>
  <c r="AI93" i="5"/>
  <c r="AJ93" i="5"/>
  <c r="AK93" i="5"/>
  <c r="AL93" i="5"/>
  <c r="AD94" i="5"/>
  <c r="AE94" i="5"/>
  <c r="AF94" i="5"/>
  <c r="AG94" i="5"/>
  <c r="AH94" i="5"/>
  <c r="AI94" i="5"/>
  <c r="AJ94" i="5"/>
  <c r="AK94" i="5"/>
  <c r="AL94" i="5"/>
  <c r="AD95" i="5"/>
  <c r="AE95" i="5"/>
  <c r="AF95" i="5"/>
  <c r="AG95" i="5"/>
  <c r="AH95" i="5"/>
  <c r="AI95" i="5"/>
  <c r="AJ95" i="5"/>
  <c r="AK95" i="5"/>
  <c r="AL95" i="5"/>
  <c r="AD96" i="5"/>
  <c r="AE96" i="5"/>
  <c r="AF96" i="5"/>
  <c r="AG96" i="5"/>
  <c r="AH96" i="5"/>
  <c r="AI96" i="5"/>
  <c r="AJ96" i="5"/>
  <c r="AK96" i="5"/>
  <c r="AL96" i="5"/>
  <c r="AD97" i="5"/>
  <c r="AE97" i="5"/>
  <c r="AF97" i="5"/>
  <c r="AG97" i="5"/>
  <c r="AH97" i="5"/>
  <c r="AI97" i="5"/>
  <c r="AJ97" i="5"/>
  <c r="AK97" i="5"/>
  <c r="AL97" i="5"/>
  <c r="AD98" i="5"/>
  <c r="AE98" i="5"/>
  <c r="AF98" i="5"/>
  <c r="AG98" i="5"/>
  <c r="AH98" i="5"/>
  <c r="AI98" i="5"/>
  <c r="AJ98" i="5"/>
  <c r="AK98" i="5"/>
  <c r="AL98" i="5"/>
  <c r="AD99" i="5"/>
  <c r="AE99" i="5"/>
  <c r="AF99" i="5"/>
  <c r="AG99" i="5"/>
  <c r="AH99" i="5"/>
  <c r="AI99" i="5"/>
  <c r="AJ99" i="5"/>
  <c r="AK99" i="5"/>
  <c r="AL99" i="5"/>
  <c r="AD100" i="5"/>
  <c r="AE100" i="5"/>
  <c r="AF100" i="5"/>
  <c r="AG100" i="5"/>
  <c r="AH100" i="5"/>
  <c r="AI100" i="5"/>
  <c r="AJ100" i="5"/>
  <c r="AK100" i="5"/>
  <c r="AL100" i="5"/>
  <c r="AD101" i="5"/>
  <c r="AE101" i="5"/>
  <c r="AF101" i="5"/>
  <c r="AG101" i="5"/>
  <c r="AH101" i="5"/>
  <c r="AI101" i="5"/>
  <c r="AJ101" i="5"/>
  <c r="AK101" i="5"/>
  <c r="AL101" i="5"/>
  <c r="AD102" i="5"/>
  <c r="AE102" i="5"/>
  <c r="AF102" i="5"/>
  <c r="AG102" i="5"/>
  <c r="AH102" i="5"/>
  <c r="AI102" i="5"/>
  <c r="AJ102" i="5"/>
  <c r="AK102" i="5"/>
  <c r="AL102" i="5"/>
  <c r="AD103" i="5"/>
  <c r="AE103" i="5"/>
  <c r="AF103" i="5"/>
  <c r="AG103" i="5"/>
  <c r="AH103" i="5"/>
  <c r="AI103" i="5"/>
  <c r="AJ103" i="5"/>
  <c r="AK103" i="5"/>
  <c r="AL103" i="5"/>
  <c r="AD104" i="5"/>
  <c r="AE104" i="5"/>
  <c r="AF104" i="5"/>
  <c r="AG104" i="5"/>
  <c r="AH104" i="5"/>
  <c r="AI104" i="5"/>
  <c r="AJ104" i="5"/>
  <c r="AK104" i="5"/>
  <c r="AL104" i="5"/>
  <c r="AD105" i="5"/>
  <c r="AE105" i="5"/>
  <c r="AF105" i="5"/>
  <c r="AG105" i="5"/>
  <c r="AH105" i="5"/>
  <c r="AI105" i="5"/>
  <c r="AJ105" i="5"/>
  <c r="AK105" i="5"/>
  <c r="AL105" i="5"/>
  <c r="AD106" i="5"/>
  <c r="AE106" i="5"/>
  <c r="AF106" i="5"/>
  <c r="AG106" i="5"/>
  <c r="AH106" i="5"/>
  <c r="AI106" i="5"/>
  <c r="AJ106" i="5"/>
  <c r="AK106" i="5"/>
  <c r="AL106" i="5"/>
  <c r="AD107" i="5"/>
  <c r="AE107" i="5"/>
  <c r="AF107" i="5"/>
  <c r="AG107" i="5"/>
  <c r="AH107" i="5"/>
  <c r="AI107" i="5"/>
  <c r="AJ107" i="5"/>
  <c r="AK107" i="5"/>
  <c r="AL107" i="5"/>
  <c r="AD108" i="5"/>
  <c r="AE108" i="5"/>
  <c r="AF108" i="5"/>
  <c r="AG108" i="5"/>
  <c r="AH108" i="5"/>
  <c r="AI108" i="5"/>
  <c r="AJ108" i="5"/>
  <c r="AK108" i="5"/>
  <c r="AL108" i="5"/>
  <c r="AD109" i="5"/>
  <c r="AE109" i="5"/>
  <c r="AF109" i="5"/>
  <c r="AG109" i="5"/>
  <c r="AH109" i="5"/>
  <c r="AI109" i="5"/>
  <c r="AJ109" i="5"/>
  <c r="AK109" i="5"/>
  <c r="AL109" i="5"/>
  <c r="AD110" i="5"/>
  <c r="AE110" i="5"/>
  <c r="AF110" i="5"/>
  <c r="AG110" i="5"/>
  <c r="AH110" i="5"/>
  <c r="AI110" i="5"/>
  <c r="AJ110" i="5"/>
  <c r="AK110" i="5"/>
  <c r="AL110" i="5"/>
  <c r="AD111" i="5"/>
  <c r="AE111" i="5"/>
  <c r="AF111" i="5"/>
  <c r="AG111" i="5"/>
  <c r="AH111" i="5"/>
  <c r="AI111" i="5"/>
  <c r="AJ111" i="5"/>
  <c r="AK111" i="5"/>
  <c r="AL111" i="5"/>
  <c r="AD112" i="5"/>
  <c r="AE112" i="5"/>
  <c r="AF112" i="5"/>
  <c r="AG112" i="5"/>
  <c r="AH112" i="5"/>
  <c r="AI112" i="5"/>
  <c r="AJ112" i="5"/>
  <c r="AK112" i="5"/>
  <c r="AL112" i="5"/>
  <c r="AD113" i="5"/>
  <c r="AE113" i="5"/>
  <c r="AF113" i="5"/>
  <c r="AG113" i="5"/>
  <c r="AH113" i="5"/>
  <c r="AI113" i="5"/>
  <c r="AJ113" i="5"/>
  <c r="AK113" i="5"/>
  <c r="AL113" i="5"/>
  <c r="AD114" i="5"/>
  <c r="AE114" i="5"/>
  <c r="AF114" i="5"/>
  <c r="AG114" i="5"/>
  <c r="AH114" i="5"/>
  <c r="AI114" i="5"/>
  <c r="AJ114" i="5"/>
  <c r="AK114" i="5"/>
  <c r="AL114" i="5"/>
  <c r="AD115" i="5"/>
  <c r="AE115" i="5"/>
  <c r="AF115" i="5"/>
  <c r="AG115" i="5"/>
  <c r="AH115" i="5"/>
  <c r="AI115" i="5"/>
  <c r="AJ115" i="5"/>
  <c r="AK115" i="5"/>
  <c r="AL115" i="5"/>
  <c r="AD116" i="5"/>
  <c r="AE116" i="5"/>
  <c r="AF116" i="5"/>
  <c r="AG116" i="5"/>
  <c r="AH116" i="5"/>
  <c r="AI116" i="5"/>
  <c r="AJ116" i="5"/>
  <c r="AK116" i="5"/>
  <c r="AL116" i="5"/>
  <c r="AD117" i="5"/>
  <c r="AE117" i="5"/>
  <c r="AF117" i="5"/>
  <c r="AG117" i="5"/>
  <c r="AH117" i="5"/>
  <c r="AI117" i="5"/>
  <c r="AJ117" i="5"/>
  <c r="AK117" i="5"/>
  <c r="AL117" i="5"/>
  <c r="AD118" i="5"/>
  <c r="AE118" i="5"/>
  <c r="AF118" i="5"/>
  <c r="AG118" i="5"/>
  <c r="AH118" i="5"/>
  <c r="AI118" i="5"/>
  <c r="AJ118" i="5"/>
  <c r="AK118" i="5"/>
  <c r="AL118" i="5"/>
  <c r="AD119" i="5"/>
  <c r="AE119" i="5"/>
  <c r="AF119" i="5"/>
  <c r="AG119" i="5"/>
  <c r="AH119" i="5"/>
  <c r="AI119" i="5"/>
  <c r="AJ119" i="5"/>
  <c r="AK119" i="5"/>
  <c r="AL119" i="5"/>
  <c r="AD120" i="5"/>
  <c r="AE120" i="5"/>
  <c r="AF120" i="5"/>
  <c r="AG120" i="5"/>
  <c r="AH120" i="5"/>
  <c r="AI120" i="5"/>
  <c r="AJ120" i="5"/>
  <c r="AK120" i="5"/>
  <c r="AL120" i="5"/>
  <c r="AD121" i="5"/>
  <c r="AE121" i="5"/>
  <c r="AF121" i="5"/>
  <c r="AG121" i="5"/>
  <c r="AH121" i="5"/>
  <c r="AI121" i="5"/>
  <c r="AJ121" i="5"/>
  <c r="AK121" i="5"/>
  <c r="AL121" i="5"/>
  <c r="AD122" i="5"/>
  <c r="AE122" i="5"/>
  <c r="AF122" i="5"/>
  <c r="AG122" i="5"/>
  <c r="AH122" i="5"/>
  <c r="AI122" i="5"/>
  <c r="AJ122" i="5"/>
  <c r="AK122" i="5"/>
  <c r="AL122" i="5"/>
  <c r="AD123" i="5"/>
  <c r="AE123" i="5"/>
  <c r="AF123" i="5"/>
  <c r="AG123" i="5"/>
  <c r="AH123" i="5"/>
  <c r="AI123" i="5"/>
  <c r="AJ123" i="5"/>
  <c r="AK123" i="5"/>
  <c r="AL123" i="5"/>
  <c r="AD124" i="5"/>
  <c r="AE124" i="5"/>
  <c r="AF124" i="5"/>
  <c r="AG124" i="5"/>
  <c r="AH124" i="5"/>
  <c r="AI124" i="5"/>
  <c r="AJ124" i="5"/>
  <c r="AK124" i="5"/>
  <c r="AL124" i="5"/>
  <c r="AD125" i="5"/>
  <c r="AE125" i="5"/>
  <c r="AF125" i="5"/>
  <c r="AG125" i="5"/>
  <c r="AH125" i="5"/>
  <c r="AI125" i="5"/>
  <c r="AJ125" i="5"/>
  <c r="AK125" i="5"/>
  <c r="AL125" i="5"/>
  <c r="AD126" i="5"/>
  <c r="AE126" i="5"/>
  <c r="AF126" i="5"/>
  <c r="AG126" i="5"/>
  <c r="AH126" i="5"/>
  <c r="AI126" i="5"/>
  <c r="AJ126" i="5"/>
  <c r="AK126" i="5"/>
  <c r="AL126" i="5"/>
  <c r="AD127" i="5"/>
  <c r="AE127" i="5"/>
  <c r="AF127" i="5"/>
  <c r="AG127" i="5"/>
  <c r="AH127" i="5"/>
  <c r="AI127" i="5"/>
  <c r="AJ127" i="5"/>
  <c r="AK127" i="5"/>
  <c r="AL127" i="5"/>
  <c r="AD128" i="5"/>
  <c r="AE128" i="5"/>
  <c r="AF128" i="5"/>
  <c r="AG128" i="5"/>
  <c r="AH128" i="5"/>
  <c r="AI128" i="5"/>
  <c r="AJ128" i="5"/>
  <c r="AK128" i="5"/>
  <c r="AL128" i="5"/>
  <c r="AD129" i="5"/>
  <c r="AE129" i="5"/>
  <c r="AF129" i="5"/>
  <c r="AG129" i="5"/>
  <c r="AH129" i="5"/>
  <c r="AI129" i="5"/>
  <c r="AJ129" i="5"/>
  <c r="AK129" i="5"/>
  <c r="AL129" i="5"/>
  <c r="AD130" i="5"/>
  <c r="AE130" i="5"/>
  <c r="AF130" i="5"/>
  <c r="AG130" i="5"/>
  <c r="AH130" i="5"/>
  <c r="AI130" i="5"/>
  <c r="AJ130" i="5"/>
  <c r="AK130" i="5"/>
  <c r="AL130" i="5"/>
  <c r="AD131" i="5"/>
  <c r="AE131" i="5"/>
  <c r="AF131" i="5"/>
  <c r="AG131" i="5"/>
  <c r="AH131" i="5"/>
  <c r="AI131" i="5"/>
  <c r="AJ131" i="5"/>
  <c r="AK131" i="5"/>
  <c r="AL131" i="5"/>
  <c r="AD132" i="5"/>
  <c r="AE132" i="5"/>
  <c r="AF132" i="5"/>
  <c r="AG132" i="5"/>
  <c r="AH132" i="5"/>
  <c r="AI132" i="5"/>
  <c r="AJ132" i="5"/>
  <c r="AK132" i="5"/>
  <c r="AL132" i="5"/>
  <c r="AD133" i="5"/>
  <c r="AE133" i="5"/>
  <c r="AF133" i="5"/>
  <c r="AG133" i="5"/>
  <c r="AH133" i="5"/>
  <c r="AI133" i="5"/>
  <c r="AJ133" i="5"/>
  <c r="AK133" i="5"/>
  <c r="AL133" i="5"/>
  <c r="AD134" i="5"/>
  <c r="AE134" i="5"/>
  <c r="AF134" i="5"/>
  <c r="AG134" i="5"/>
  <c r="AH134" i="5"/>
  <c r="AI134" i="5"/>
  <c r="AJ134" i="5"/>
  <c r="AK134" i="5"/>
  <c r="AL134" i="5"/>
  <c r="AD135" i="5"/>
  <c r="AE135" i="5"/>
  <c r="AF135" i="5"/>
  <c r="AG135" i="5"/>
  <c r="AH135" i="5"/>
  <c r="AI135" i="5"/>
  <c r="AJ135" i="5"/>
  <c r="AK135" i="5"/>
  <c r="AL135" i="5"/>
  <c r="AD136" i="5"/>
  <c r="AE136" i="5"/>
  <c r="AF136" i="5"/>
  <c r="AG136" i="5"/>
  <c r="AH136" i="5"/>
  <c r="AI136" i="5"/>
  <c r="AJ136" i="5"/>
  <c r="AK136" i="5"/>
  <c r="AL136" i="5"/>
  <c r="AD137" i="5"/>
  <c r="AE137" i="5"/>
  <c r="AF137" i="5"/>
  <c r="AG137" i="5"/>
  <c r="AH137" i="5"/>
  <c r="AI137" i="5"/>
  <c r="AJ137" i="5"/>
  <c r="AK137" i="5"/>
  <c r="AL137" i="5"/>
  <c r="AD138" i="5"/>
  <c r="AE138" i="5"/>
  <c r="AF138" i="5"/>
  <c r="AG138" i="5"/>
  <c r="AH138" i="5"/>
  <c r="AI138" i="5"/>
  <c r="AJ138" i="5"/>
  <c r="AK138" i="5"/>
  <c r="AL138" i="5"/>
  <c r="AD139" i="5"/>
  <c r="AE139" i="5"/>
  <c r="AF139" i="5"/>
  <c r="AG139" i="5"/>
  <c r="AH139" i="5"/>
  <c r="AI139" i="5"/>
  <c r="AJ139" i="5"/>
  <c r="AK139" i="5"/>
  <c r="AL139" i="5"/>
  <c r="AD140" i="5"/>
  <c r="AE140" i="5"/>
  <c r="AF140" i="5"/>
  <c r="AG140" i="5"/>
  <c r="AH140" i="5"/>
  <c r="AI140" i="5"/>
  <c r="AJ140" i="5"/>
  <c r="AK140" i="5"/>
  <c r="AL140" i="5"/>
  <c r="AD141" i="5"/>
  <c r="AE141" i="5"/>
  <c r="AF141" i="5"/>
  <c r="AG141" i="5"/>
  <c r="AH141" i="5"/>
  <c r="AI141" i="5"/>
  <c r="AJ141" i="5"/>
  <c r="AK141" i="5"/>
  <c r="AL141" i="5"/>
  <c r="AD142" i="5"/>
  <c r="AE142" i="5"/>
  <c r="AF142" i="5"/>
  <c r="AG142" i="5"/>
  <c r="AH142" i="5"/>
  <c r="AI142" i="5"/>
  <c r="AJ142" i="5"/>
  <c r="AK142" i="5"/>
  <c r="AL142" i="5"/>
  <c r="AD143" i="5"/>
  <c r="AE143" i="5"/>
  <c r="AF143" i="5"/>
  <c r="AG143" i="5"/>
  <c r="AH143" i="5"/>
  <c r="AI143" i="5"/>
  <c r="AJ143" i="5"/>
  <c r="AK143" i="5"/>
  <c r="AL143" i="5"/>
  <c r="AD144" i="5"/>
  <c r="AE144" i="5"/>
  <c r="AF144" i="5"/>
  <c r="AG144" i="5"/>
  <c r="AH144" i="5"/>
  <c r="AI144" i="5"/>
  <c r="AJ144" i="5"/>
  <c r="AK144" i="5"/>
  <c r="AL144" i="5"/>
  <c r="AD145" i="5"/>
  <c r="AE145" i="5"/>
  <c r="AF145" i="5"/>
  <c r="AG145" i="5"/>
  <c r="AH145" i="5"/>
  <c r="AI145" i="5"/>
  <c r="AJ145" i="5"/>
  <c r="AK145" i="5"/>
  <c r="AL145" i="5"/>
  <c r="AD146" i="5"/>
  <c r="AE146" i="5"/>
  <c r="AF146" i="5"/>
  <c r="AG146" i="5"/>
  <c r="AH146" i="5"/>
  <c r="AI146" i="5"/>
  <c r="AJ146" i="5"/>
  <c r="AK146" i="5"/>
  <c r="AL146" i="5"/>
  <c r="AD147" i="5"/>
  <c r="AE147" i="5"/>
  <c r="AF147" i="5"/>
  <c r="AG147" i="5"/>
  <c r="AH147" i="5"/>
  <c r="AI147" i="5"/>
  <c r="AJ147" i="5"/>
  <c r="AK147" i="5"/>
  <c r="AL147" i="5"/>
  <c r="AD148" i="5"/>
  <c r="AE148" i="5"/>
  <c r="AF148" i="5"/>
  <c r="AG148" i="5"/>
  <c r="AH148" i="5"/>
  <c r="AI148" i="5"/>
  <c r="AJ148" i="5"/>
  <c r="AK148" i="5"/>
  <c r="AL148" i="5"/>
  <c r="AD149" i="5"/>
  <c r="AE149" i="5"/>
  <c r="AF149" i="5"/>
  <c r="AG149" i="5"/>
  <c r="AH149" i="5"/>
  <c r="AI149" i="5"/>
  <c r="AJ149" i="5"/>
  <c r="AK149" i="5"/>
  <c r="AL149" i="5"/>
  <c r="AD150" i="5"/>
  <c r="AE150" i="5"/>
  <c r="AF150" i="5"/>
  <c r="AG150" i="5"/>
  <c r="AH150" i="5"/>
  <c r="AI150" i="5"/>
  <c r="AJ150" i="5"/>
  <c r="AK150" i="5"/>
  <c r="AL150" i="5"/>
  <c r="AD151" i="5"/>
  <c r="AE151" i="5"/>
  <c r="AF151" i="5"/>
  <c r="AG151" i="5"/>
  <c r="AH151" i="5"/>
  <c r="AI151" i="5"/>
  <c r="AJ151" i="5"/>
  <c r="AK151" i="5"/>
  <c r="AL151" i="5"/>
  <c r="AD152" i="5"/>
  <c r="AE152" i="5"/>
  <c r="AF152" i="5"/>
  <c r="AG152" i="5"/>
  <c r="AH152" i="5"/>
  <c r="AI152" i="5"/>
  <c r="AJ152" i="5"/>
  <c r="AK152" i="5"/>
  <c r="AL152" i="5"/>
  <c r="AD153" i="5"/>
  <c r="AE153" i="5"/>
  <c r="AF153" i="5"/>
  <c r="AG153" i="5"/>
  <c r="AH153" i="5"/>
  <c r="AI153" i="5"/>
  <c r="AJ153" i="5"/>
  <c r="AK153" i="5"/>
  <c r="AL153" i="5"/>
  <c r="AD154" i="5"/>
  <c r="AE154" i="5"/>
  <c r="AF154" i="5"/>
  <c r="AG154" i="5"/>
  <c r="AH154" i="5"/>
  <c r="AI154" i="5"/>
  <c r="AJ154" i="5"/>
  <c r="AK154" i="5"/>
  <c r="AL154" i="5"/>
  <c r="AD155" i="5"/>
  <c r="AE155" i="5"/>
  <c r="AF155" i="5"/>
  <c r="AG155" i="5"/>
  <c r="AH155" i="5"/>
  <c r="AI155" i="5"/>
  <c r="AJ155" i="5"/>
  <c r="AK155" i="5"/>
  <c r="AL155" i="5"/>
  <c r="AD156" i="5"/>
  <c r="AE156" i="5"/>
  <c r="AF156" i="5"/>
  <c r="AG156" i="5"/>
  <c r="AH156" i="5"/>
  <c r="AI156" i="5"/>
  <c r="AJ156" i="5"/>
  <c r="AK156" i="5"/>
  <c r="AL156" i="5"/>
  <c r="AD157" i="5"/>
  <c r="AE157" i="5"/>
  <c r="AF157" i="5"/>
  <c r="AG157" i="5"/>
  <c r="AH157" i="5"/>
  <c r="AI157" i="5"/>
  <c r="AJ157" i="5"/>
  <c r="AK157" i="5"/>
  <c r="AL157" i="5"/>
  <c r="AD158" i="5"/>
  <c r="AE158" i="5"/>
  <c r="AF158" i="5"/>
  <c r="AG158" i="5"/>
  <c r="AH158" i="5"/>
  <c r="AI158" i="5"/>
  <c r="AJ158" i="5"/>
  <c r="AK158" i="5"/>
  <c r="AL158" i="5"/>
  <c r="AD159" i="5"/>
  <c r="AE159" i="5"/>
  <c r="AF159" i="5"/>
  <c r="AG159" i="5"/>
  <c r="AH159" i="5"/>
  <c r="AI159" i="5"/>
  <c r="AJ159" i="5"/>
  <c r="AK159" i="5"/>
  <c r="AL159" i="5"/>
  <c r="AD160" i="5"/>
  <c r="AE160" i="5"/>
  <c r="AF160" i="5"/>
  <c r="AG160" i="5"/>
  <c r="AH160" i="5"/>
  <c r="AI160" i="5"/>
  <c r="AJ160" i="5"/>
  <c r="AK160" i="5"/>
  <c r="AL160" i="5"/>
  <c r="AD161" i="5"/>
  <c r="AE161" i="5"/>
  <c r="AF161" i="5"/>
  <c r="AG161" i="5"/>
  <c r="AH161" i="5"/>
  <c r="AI161" i="5"/>
  <c r="AJ161" i="5"/>
  <c r="AK161" i="5"/>
  <c r="AL161" i="5"/>
  <c r="AD162" i="5"/>
  <c r="AE162" i="5"/>
  <c r="AF162" i="5"/>
  <c r="AG162" i="5"/>
  <c r="AH162" i="5"/>
  <c r="AI162" i="5"/>
  <c r="AJ162" i="5"/>
  <c r="AK162" i="5"/>
  <c r="AL162" i="5"/>
  <c r="AD163" i="5"/>
  <c r="AE163" i="5"/>
  <c r="AF163" i="5"/>
  <c r="AG163" i="5"/>
  <c r="AH163" i="5"/>
  <c r="AI163" i="5"/>
  <c r="AJ163" i="5"/>
  <c r="AK163" i="5"/>
  <c r="AL163" i="5"/>
  <c r="AD164" i="5"/>
  <c r="AE164" i="5"/>
  <c r="AF164" i="5"/>
  <c r="AG164" i="5"/>
  <c r="AH164" i="5"/>
  <c r="AI164" i="5"/>
  <c r="AJ164" i="5"/>
  <c r="AK164" i="5"/>
  <c r="AL164" i="5"/>
  <c r="AD165" i="5"/>
  <c r="AE165" i="5"/>
  <c r="AF165" i="5"/>
  <c r="AG165" i="5"/>
  <c r="AH165" i="5"/>
  <c r="AI165" i="5"/>
  <c r="AJ165" i="5"/>
  <c r="AK165" i="5"/>
  <c r="AL165" i="5"/>
  <c r="AD166" i="5"/>
  <c r="AE166" i="5"/>
  <c r="AF166" i="5"/>
  <c r="AG166" i="5"/>
  <c r="AH166" i="5"/>
  <c r="AI166" i="5"/>
  <c r="AJ166" i="5"/>
  <c r="AK166" i="5"/>
  <c r="AL166" i="5"/>
  <c r="AD167" i="5"/>
  <c r="AE167" i="5"/>
  <c r="AF167" i="5"/>
  <c r="AG167" i="5"/>
  <c r="AH167" i="5"/>
  <c r="AI167" i="5"/>
  <c r="AJ167" i="5"/>
  <c r="AK167" i="5"/>
  <c r="AL167" i="5"/>
  <c r="AD168" i="5"/>
  <c r="AE168" i="5"/>
  <c r="AF168" i="5"/>
  <c r="AG168" i="5"/>
  <c r="AH168" i="5"/>
  <c r="AI168" i="5"/>
  <c r="AJ168" i="5"/>
  <c r="AK168" i="5"/>
  <c r="AL168" i="5"/>
  <c r="AD169" i="5"/>
  <c r="AE169" i="5"/>
  <c r="AF169" i="5"/>
  <c r="AG169" i="5"/>
  <c r="AH169" i="5"/>
  <c r="AI169" i="5"/>
  <c r="AJ169" i="5"/>
  <c r="AK169" i="5"/>
  <c r="AL169" i="5"/>
  <c r="AD170" i="5"/>
  <c r="AE170" i="5"/>
  <c r="AF170" i="5"/>
  <c r="AG170" i="5"/>
  <c r="AH170" i="5"/>
  <c r="AI170" i="5"/>
  <c r="AJ170" i="5"/>
  <c r="AK170" i="5"/>
  <c r="AL170" i="5"/>
  <c r="AD171" i="5"/>
  <c r="AE171" i="5"/>
  <c r="AF171" i="5"/>
  <c r="AG171" i="5"/>
  <c r="AH171" i="5"/>
  <c r="AI171" i="5"/>
  <c r="AJ171" i="5"/>
  <c r="AK171" i="5"/>
  <c r="AL171" i="5"/>
  <c r="AD172" i="5"/>
  <c r="AE172" i="5"/>
  <c r="AF172" i="5"/>
  <c r="AG172" i="5"/>
  <c r="AH172" i="5"/>
  <c r="AI172" i="5"/>
  <c r="AJ172" i="5"/>
  <c r="AK172" i="5"/>
  <c r="AL172" i="5"/>
  <c r="AD173" i="5"/>
  <c r="AE173" i="5"/>
  <c r="AF173" i="5"/>
  <c r="AG173" i="5"/>
  <c r="AH173" i="5"/>
  <c r="AI173" i="5"/>
  <c r="AJ173" i="5"/>
  <c r="AK173" i="5"/>
  <c r="AL173" i="5"/>
  <c r="AD174" i="5"/>
  <c r="AE174" i="5"/>
  <c r="AF174" i="5"/>
  <c r="AG174" i="5"/>
  <c r="AH174" i="5"/>
  <c r="AI174" i="5"/>
  <c r="AJ174" i="5"/>
  <c r="AK174" i="5"/>
  <c r="AL174" i="5"/>
  <c r="AD175" i="5"/>
  <c r="AE175" i="5"/>
  <c r="AF175" i="5"/>
  <c r="AG175" i="5"/>
  <c r="AH175" i="5"/>
  <c r="AI175" i="5"/>
  <c r="AJ175" i="5"/>
  <c r="AK175" i="5"/>
  <c r="AL175" i="5"/>
  <c r="AD176" i="5"/>
  <c r="AE176" i="5"/>
  <c r="AF176" i="5"/>
  <c r="AG176" i="5"/>
  <c r="AH176" i="5"/>
  <c r="AI176" i="5"/>
  <c r="AJ176" i="5"/>
  <c r="AK176" i="5"/>
  <c r="AL176" i="5"/>
  <c r="AD177" i="5"/>
  <c r="AE177" i="5"/>
  <c r="AF177" i="5"/>
  <c r="AG177" i="5"/>
  <c r="AH177" i="5"/>
  <c r="AI177" i="5"/>
  <c r="AJ177" i="5"/>
  <c r="AK177" i="5"/>
  <c r="AL177" i="5"/>
  <c r="AD178" i="5"/>
  <c r="AE178" i="5"/>
  <c r="AF178" i="5"/>
  <c r="AG178" i="5"/>
  <c r="AH178" i="5"/>
  <c r="AI178" i="5"/>
  <c r="AJ178" i="5"/>
  <c r="AK178" i="5"/>
  <c r="AL178" i="5"/>
  <c r="AD179" i="5"/>
  <c r="AE179" i="5"/>
  <c r="AF179" i="5"/>
  <c r="AG179" i="5"/>
  <c r="AH179" i="5"/>
  <c r="AI179" i="5"/>
  <c r="AJ179" i="5"/>
  <c r="AK179" i="5"/>
  <c r="AL179" i="5"/>
  <c r="AD180" i="5"/>
  <c r="AE180" i="5"/>
  <c r="AF180" i="5"/>
  <c r="AG180" i="5"/>
  <c r="AH180" i="5"/>
  <c r="AI180" i="5"/>
  <c r="AJ180" i="5"/>
  <c r="AK180" i="5"/>
  <c r="AL180" i="5"/>
  <c r="AD181" i="5"/>
  <c r="AE181" i="5"/>
  <c r="AF181" i="5"/>
  <c r="AG181" i="5"/>
  <c r="AH181" i="5"/>
  <c r="AI181" i="5"/>
  <c r="AJ181" i="5"/>
  <c r="AK181" i="5"/>
  <c r="AL181" i="5"/>
  <c r="AD182" i="5"/>
  <c r="AE182" i="5"/>
  <c r="AF182" i="5"/>
  <c r="AG182" i="5"/>
  <c r="AH182" i="5"/>
  <c r="AI182" i="5"/>
  <c r="AJ182" i="5"/>
  <c r="AK182" i="5"/>
  <c r="AL182" i="5"/>
  <c r="AD183" i="5"/>
  <c r="AE183" i="5"/>
  <c r="AF183" i="5"/>
  <c r="AG183" i="5"/>
  <c r="AH183" i="5"/>
  <c r="AI183" i="5"/>
  <c r="AJ183" i="5"/>
  <c r="AK183" i="5"/>
  <c r="AL183" i="5"/>
  <c r="AD184" i="5"/>
  <c r="AE184" i="5"/>
  <c r="AF184" i="5"/>
  <c r="AG184" i="5"/>
  <c r="AH184" i="5"/>
  <c r="AI184" i="5"/>
  <c r="AJ184" i="5"/>
  <c r="AK184" i="5"/>
  <c r="AL184" i="5"/>
  <c r="AD185" i="5"/>
  <c r="AE185" i="5"/>
  <c r="AF185" i="5"/>
  <c r="AG185" i="5"/>
  <c r="AH185" i="5"/>
  <c r="AI185" i="5"/>
  <c r="AJ185" i="5"/>
  <c r="AK185" i="5"/>
  <c r="AL185" i="5"/>
  <c r="AD186" i="5"/>
  <c r="AE186" i="5"/>
  <c r="AF186" i="5"/>
  <c r="AG186" i="5"/>
  <c r="AH186" i="5"/>
  <c r="AI186" i="5"/>
  <c r="AJ186" i="5"/>
  <c r="AK186" i="5"/>
  <c r="AL186" i="5"/>
  <c r="AD187" i="5"/>
  <c r="AE187" i="5"/>
  <c r="AF187" i="5"/>
  <c r="AG187" i="5"/>
  <c r="AH187" i="5"/>
  <c r="AI187" i="5"/>
  <c r="AJ187" i="5"/>
  <c r="AK187" i="5"/>
  <c r="AL187" i="5"/>
  <c r="AD188" i="5"/>
  <c r="AE188" i="5"/>
  <c r="AF188" i="5"/>
  <c r="AG188" i="5"/>
  <c r="AH188" i="5"/>
  <c r="AI188" i="5"/>
  <c r="AJ188" i="5"/>
  <c r="AK188" i="5"/>
  <c r="AL188" i="5"/>
  <c r="AD189" i="5"/>
  <c r="AE189" i="5"/>
  <c r="AF189" i="5"/>
  <c r="AG189" i="5"/>
  <c r="AH189" i="5"/>
  <c r="AI189" i="5"/>
  <c r="AJ189" i="5"/>
  <c r="AK189" i="5"/>
  <c r="AL189" i="5"/>
  <c r="AD190" i="5"/>
  <c r="AE190" i="5"/>
  <c r="AF190" i="5"/>
  <c r="AG190" i="5"/>
  <c r="AH190" i="5"/>
  <c r="AI190" i="5"/>
  <c r="AJ190" i="5"/>
  <c r="AK190" i="5"/>
  <c r="AL190" i="5"/>
  <c r="AD191" i="5"/>
  <c r="AE191" i="5"/>
  <c r="AF191" i="5"/>
  <c r="AG191" i="5"/>
  <c r="AH191" i="5"/>
  <c r="AI191" i="5"/>
  <c r="AJ191" i="5"/>
  <c r="AK191" i="5"/>
  <c r="AL191" i="5"/>
  <c r="AD192" i="5"/>
  <c r="AE192" i="5"/>
  <c r="AF192" i="5"/>
  <c r="AG192" i="5"/>
  <c r="AH192" i="5"/>
  <c r="AI192" i="5"/>
  <c r="AJ192" i="5"/>
  <c r="AK192" i="5"/>
  <c r="AL192" i="5"/>
  <c r="AD193" i="5"/>
  <c r="AE193" i="5"/>
  <c r="AF193" i="5"/>
  <c r="AG193" i="5"/>
  <c r="AH193" i="5"/>
  <c r="AI193" i="5"/>
  <c r="AJ193" i="5"/>
  <c r="AK193" i="5"/>
  <c r="AL193" i="5"/>
  <c r="AD194" i="5"/>
  <c r="AE194" i="5"/>
  <c r="AF194" i="5"/>
  <c r="AG194" i="5"/>
  <c r="AH194" i="5"/>
  <c r="AI194" i="5"/>
  <c r="AJ194" i="5"/>
  <c r="AK194" i="5"/>
  <c r="AL194" i="5"/>
  <c r="AD195" i="5"/>
  <c r="AE195" i="5"/>
  <c r="AF195" i="5"/>
  <c r="AG195" i="5"/>
  <c r="AH195" i="5"/>
  <c r="AI195" i="5"/>
  <c r="AJ195" i="5"/>
  <c r="AK195" i="5"/>
  <c r="AL195" i="5"/>
  <c r="AD196" i="5"/>
  <c r="AE196" i="5"/>
  <c r="AF196" i="5"/>
  <c r="AG196" i="5"/>
  <c r="AH196" i="5"/>
  <c r="AI196" i="5"/>
  <c r="AJ196" i="5"/>
  <c r="AK196" i="5"/>
  <c r="AL196" i="5"/>
  <c r="AD197" i="5"/>
  <c r="AE197" i="5"/>
  <c r="AF197" i="5"/>
  <c r="AG197" i="5"/>
  <c r="AH197" i="5"/>
  <c r="AI197" i="5"/>
  <c r="AJ197" i="5"/>
  <c r="AK197" i="5"/>
  <c r="AL197" i="5"/>
  <c r="AD198" i="5"/>
  <c r="AE198" i="5"/>
  <c r="AF198" i="5"/>
  <c r="AG198" i="5"/>
  <c r="AH198" i="5"/>
  <c r="AI198" i="5"/>
  <c r="AJ198" i="5"/>
  <c r="AK198" i="5"/>
  <c r="AL198" i="5"/>
  <c r="AD199" i="5"/>
  <c r="AE199" i="5"/>
  <c r="AF199" i="5"/>
  <c r="AG199" i="5"/>
  <c r="AH199" i="5"/>
  <c r="AI199" i="5"/>
  <c r="AJ199" i="5"/>
  <c r="AK199" i="5"/>
  <c r="AL199" i="5"/>
  <c r="AD200" i="5"/>
  <c r="AE200" i="5"/>
  <c r="AF200" i="5"/>
  <c r="AG200" i="5"/>
  <c r="AH200" i="5"/>
  <c r="AI200" i="5"/>
  <c r="AJ200" i="5"/>
  <c r="AK200" i="5"/>
  <c r="AL200" i="5"/>
  <c r="AD201" i="5"/>
  <c r="AE201" i="5"/>
  <c r="AF201" i="5"/>
  <c r="AG201" i="5"/>
  <c r="AH201" i="5"/>
  <c r="AI201" i="5"/>
  <c r="AJ201" i="5"/>
  <c r="AK201" i="5"/>
  <c r="AL201" i="5"/>
  <c r="AD202" i="5"/>
  <c r="AE202" i="5"/>
  <c r="AF202" i="5"/>
  <c r="AG202" i="5"/>
  <c r="AH202" i="5"/>
  <c r="AI202" i="5"/>
  <c r="AJ202" i="5"/>
  <c r="AK202" i="5"/>
  <c r="AL202" i="5"/>
  <c r="AD203" i="5"/>
  <c r="AE203" i="5"/>
  <c r="AF203" i="5"/>
  <c r="AG203" i="5"/>
  <c r="AH203" i="5"/>
  <c r="AI203" i="5"/>
  <c r="AJ203" i="5"/>
  <c r="AK203" i="5"/>
  <c r="AL203" i="5"/>
  <c r="AD204" i="5"/>
  <c r="AE204" i="5"/>
  <c r="AF204" i="5"/>
  <c r="AG204" i="5"/>
  <c r="AH204" i="5"/>
  <c r="AI204" i="5"/>
  <c r="AJ204" i="5"/>
  <c r="AK204" i="5"/>
  <c r="AL204" i="5"/>
  <c r="AD205" i="5"/>
  <c r="AE205" i="5"/>
  <c r="AF205" i="5"/>
  <c r="AG205" i="5"/>
  <c r="AH205" i="5"/>
  <c r="AI205" i="5"/>
  <c r="AJ205" i="5"/>
  <c r="AK205" i="5"/>
  <c r="AL205" i="5"/>
  <c r="AD206" i="5"/>
  <c r="AE206" i="5"/>
  <c r="AF206" i="5"/>
  <c r="AG206" i="5"/>
  <c r="AH206" i="5"/>
  <c r="AI206" i="5"/>
  <c r="AJ206" i="5"/>
  <c r="AK206" i="5"/>
  <c r="AL206" i="5"/>
  <c r="AD207" i="5"/>
  <c r="AE207" i="5"/>
  <c r="AF207" i="5"/>
  <c r="AG207" i="5"/>
  <c r="AH207" i="5"/>
  <c r="AI207" i="5"/>
  <c r="AJ207" i="5"/>
  <c r="AK207" i="5"/>
  <c r="AL207" i="5"/>
  <c r="AD208" i="5"/>
  <c r="AE208" i="5"/>
  <c r="AF208" i="5"/>
  <c r="AG208" i="5"/>
  <c r="AH208" i="5"/>
  <c r="AI208" i="5"/>
  <c r="AJ208" i="5"/>
  <c r="AK208" i="5"/>
  <c r="AL208" i="5"/>
  <c r="AD209" i="5"/>
  <c r="AE209" i="5"/>
  <c r="AF209" i="5"/>
  <c r="AG209" i="5"/>
  <c r="AH209" i="5"/>
  <c r="AI209" i="5"/>
  <c r="AJ209" i="5"/>
  <c r="AK209" i="5"/>
  <c r="AL209" i="5"/>
  <c r="AD210" i="5"/>
  <c r="AE210" i="5"/>
  <c r="AF210" i="5"/>
  <c r="AG210" i="5"/>
  <c r="AH210" i="5"/>
  <c r="AI210" i="5"/>
  <c r="AJ210" i="5"/>
  <c r="AK210" i="5"/>
  <c r="AL210" i="5"/>
  <c r="AD211" i="5"/>
  <c r="AE211" i="5"/>
  <c r="AF211" i="5"/>
  <c r="AG211" i="5"/>
  <c r="AH211" i="5"/>
  <c r="AI211" i="5"/>
  <c r="AJ211" i="5"/>
  <c r="AK211" i="5"/>
  <c r="AL211" i="5"/>
  <c r="AD212" i="5"/>
  <c r="AE212" i="5"/>
  <c r="AF212" i="5"/>
  <c r="AG212" i="5"/>
  <c r="AH212" i="5"/>
  <c r="AI212" i="5"/>
  <c r="AJ212" i="5"/>
  <c r="AK212" i="5"/>
  <c r="AL212" i="5"/>
  <c r="AD213" i="5"/>
  <c r="AE213" i="5"/>
  <c r="AF213" i="5"/>
  <c r="AG213" i="5"/>
  <c r="AH213" i="5"/>
  <c r="AI213" i="5"/>
  <c r="AJ213" i="5"/>
  <c r="AK213" i="5"/>
  <c r="AL213" i="5"/>
  <c r="AD214" i="5"/>
  <c r="AE214" i="5"/>
  <c r="AF214" i="5"/>
  <c r="AG214" i="5"/>
  <c r="AH214" i="5"/>
  <c r="AI214" i="5"/>
  <c r="AJ214" i="5"/>
  <c r="AK214" i="5"/>
  <c r="AL214" i="5"/>
  <c r="AD215" i="5"/>
  <c r="AE215" i="5"/>
  <c r="AF215" i="5"/>
  <c r="AG215" i="5"/>
  <c r="AH215" i="5"/>
  <c r="AI215" i="5"/>
  <c r="AJ215" i="5"/>
  <c r="AK215" i="5"/>
  <c r="AL215" i="5"/>
  <c r="AD216" i="5"/>
  <c r="AE216" i="5"/>
  <c r="AF216" i="5"/>
  <c r="AG216" i="5"/>
  <c r="AH216" i="5"/>
  <c r="AI216" i="5"/>
  <c r="AJ216" i="5"/>
  <c r="AK216" i="5"/>
  <c r="AL216" i="5"/>
  <c r="AD217" i="5"/>
  <c r="AE217" i="5"/>
  <c r="AF217" i="5"/>
  <c r="AG217" i="5"/>
  <c r="AH217" i="5"/>
  <c r="AI217" i="5"/>
  <c r="AJ217" i="5"/>
  <c r="AK217" i="5"/>
  <c r="AL217" i="5"/>
  <c r="AD218" i="5"/>
  <c r="AE218" i="5"/>
  <c r="AF218" i="5"/>
  <c r="AG218" i="5"/>
  <c r="AH218" i="5"/>
  <c r="AI218" i="5"/>
  <c r="AJ218" i="5"/>
  <c r="AK218" i="5"/>
  <c r="AL218" i="5"/>
  <c r="AD219" i="5"/>
  <c r="AE219" i="5"/>
  <c r="AF219" i="5"/>
  <c r="AG219" i="5"/>
  <c r="AH219" i="5"/>
  <c r="AI219" i="5"/>
  <c r="AJ219" i="5"/>
  <c r="AK219" i="5"/>
  <c r="AL219" i="5"/>
  <c r="AD220" i="5"/>
  <c r="AE220" i="5"/>
  <c r="AF220" i="5"/>
  <c r="AG220" i="5"/>
  <c r="AH220" i="5"/>
  <c r="AI220" i="5"/>
  <c r="AJ220" i="5"/>
  <c r="AK220" i="5"/>
  <c r="AL220" i="5"/>
  <c r="AD221" i="5"/>
  <c r="AE221" i="5"/>
  <c r="AF221" i="5"/>
  <c r="AG221" i="5"/>
  <c r="AH221" i="5"/>
  <c r="AI221" i="5"/>
  <c r="AJ221" i="5"/>
  <c r="AK221" i="5"/>
  <c r="AL221" i="5"/>
  <c r="AD222" i="5"/>
  <c r="AE222" i="5"/>
  <c r="AF222" i="5"/>
  <c r="AG222" i="5"/>
  <c r="AH222" i="5"/>
  <c r="AI222" i="5"/>
  <c r="AJ222" i="5"/>
  <c r="AK222" i="5"/>
  <c r="AL222" i="5"/>
  <c r="AD223" i="5"/>
  <c r="AE223" i="5"/>
  <c r="AF223" i="5"/>
  <c r="AG223" i="5"/>
  <c r="AH223" i="5"/>
  <c r="AI223" i="5"/>
  <c r="AJ223" i="5"/>
  <c r="AK223" i="5"/>
  <c r="AL223" i="5"/>
  <c r="AD224" i="5"/>
  <c r="AE224" i="5"/>
  <c r="AF224" i="5"/>
  <c r="AG224" i="5"/>
  <c r="AH224" i="5"/>
  <c r="AI224" i="5"/>
  <c r="AJ224" i="5"/>
  <c r="AK224" i="5"/>
  <c r="AL224" i="5"/>
  <c r="AD225" i="5"/>
  <c r="AE225" i="5"/>
  <c r="AF225" i="5"/>
  <c r="AG225" i="5"/>
  <c r="AH225" i="5"/>
  <c r="AI225" i="5"/>
  <c r="AJ225" i="5"/>
  <c r="AK225" i="5"/>
  <c r="AL225" i="5"/>
  <c r="AD226" i="5"/>
  <c r="AE226" i="5"/>
  <c r="AF226" i="5"/>
  <c r="AG226" i="5"/>
  <c r="AH226" i="5"/>
  <c r="AI226" i="5"/>
  <c r="AJ226" i="5"/>
  <c r="AK226" i="5"/>
  <c r="AL226" i="5"/>
  <c r="AD227" i="5"/>
  <c r="AE227" i="5"/>
  <c r="AF227" i="5"/>
  <c r="AG227" i="5"/>
  <c r="AH227" i="5"/>
  <c r="AI227" i="5"/>
  <c r="AJ227" i="5"/>
  <c r="AK227" i="5"/>
  <c r="AL227" i="5"/>
  <c r="AD228" i="5"/>
  <c r="AE228" i="5"/>
  <c r="AF228" i="5"/>
  <c r="AG228" i="5"/>
  <c r="AH228" i="5"/>
  <c r="AI228" i="5"/>
  <c r="AJ228" i="5"/>
  <c r="AK228" i="5"/>
  <c r="AL228" i="5"/>
  <c r="AD229" i="5"/>
  <c r="AE229" i="5"/>
  <c r="AF229" i="5"/>
  <c r="AG229" i="5"/>
  <c r="AH229" i="5"/>
  <c r="AI229" i="5"/>
  <c r="AJ229" i="5"/>
  <c r="AK229" i="5"/>
  <c r="AL229" i="5"/>
  <c r="AD230" i="5"/>
  <c r="AE230" i="5"/>
  <c r="AF230" i="5"/>
  <c r="AG230" i="5"/>
  <c r="AH230" i="5"/>
  <c r="AI230" i="5"/>
  <c r="AJ230" i="5"/>
  <c r="AK230" i="5"/>
  <c r="AL230" i="5"/>
  <c r="AD231" i="5"/>
  <c r="AE231" i="5"/>
  <c r="AF231" i="5"/>
  <c r="AG231" i="5"/>
  <c r="AH231" i="5"/>
  <c r="AI231" i="5"/>
  <c r="AJ231" i="5"/>
  <c r="AK231" i="5"/>
  <c r="AL231" i="5"/>
  <c r="AD232" i="5"/>
  <c r="AE232" i="5"/>
  <c r="AF232" i="5"/>
  <c r="AG232" i="5"/>
  <c r="AH232" i="5"/>
  <c r="AI232" i="5"/>
  <c r="AJ232" i="5"/>
  <c r="AK232" i="5"/>
  <c r="AL232" i="5"/>
  <c r="AD233" i="5"/>
  <c r="AE233" i="5"/>
  <c r="AF233" i="5"/>
  <c r="AG233" i="5"/>
  <c r="AH233" i="5"/>
  <c r="AI233" i="5"/>
  <c r="AJ233" i="5"/>
  <c r="AK233" i="5"/>
  <c r="AL233" i="5"/>
  <c r="AD234" i="5"/>
  <c r="AE234" i="5"/>
  <c r="AF234" i="5"/>
  <c r="AG234" i="5"/>
  <c r="AH234" i="5"/>
  <c r="AI234" i="5"/>
  <c r="AJ234" i="5"/>
  <c r="AK234" i="5"/>
  <c r="AL234" i="5"/>
  <c r="AD235" i="5"/>
  <c r="AE235" i="5"/>
  <c r="AF235" i="5"/>
  <c r="AG235" i="5"/>
  <c r="AH235" i="5"/>
  <c r="AI235" i="5"/>
  <c r="AJ235" i="5"/>
  <c r="AK235" i="5"/>
  <c r="AL235" i="5"/>
  <c r="AD236" i="5"/>
  <c r="AE236" i="5"/>
  <c r="AF236" i="5"/>
  <c r="AG236" i="5"/>
  <c r="AH236" i="5"/>
  <c r="AI236" i="5"/>
  <c r="AJ236" i="5"/>
  <c r="AK236" i="5"/>
  <c r="AL236" i="5"/>
  <c r="AD237" i="5"/>
  <c r="AE237" i="5"/>
  <c r="AF237" i="5"/>
  <c r="AG237" i="5"/>
  <c r="AH237" i="5"/>
  <c r="AI237" i="5"/>
  <c r="AJ237" i="5"/>
  <c r="AK237" i="5"/>
  <c r="AL237" i="5"/>
  <c r="AD238" i="5"/>
  <c r="AE238" i="5"/>
  <c r="AF238" i="5"/>
  <c r="AG238" i="5"/>
  <c r="AH238" i="5"/>
  <c r="AI238" i="5"/>
  <c r="AJ238" i="5"/>
  <c r="AK238" i="5"/>
  <c r="AL238" i="5"/>
  <c r="AD239" i="5"/>
  <c r="AE239" i="5"/>
  <c r="AF239" i="5"/>
  <c r="AG239" i="5"/>
  <c r="AH239" i="5"/>
  <c r="AI239" i="5"/>
  <c r="AJ239" i="5"/>
  <c r="AK239" i="5"/>
  <c r="AL239" i="5"/>
  <c r="AD240" i="5"/>
  <c r="AE240" i="5"/>
  <c r="AF240" i="5"/>
  <c r="AG240" i="5"/>
  <c r="AH240" i="5"/>
  <c r="AI240" i="5"/>
  <c r="AJ240" i="5"/>
  <c r="AK240" i="5"/>
  <c r="AL240" i="5"/>
  <c r="AD241" i="5"/>
  <c r="AE241" i="5"/>
  <c r="AF241" i="5"/>
  <c r="AG241" i="5"/>
  <c r="AH241" i="5"/>
  <c r="AI241" i="5"/>
  <c r="AJ241" i="5"/>
  <c r="AK241" i="5"/>
  <c r="AL241" i="5"/>
  <c r="AD242" i="5"/>
  <c r="AE242" i="5"/>
  <c r="AF242" i="5"/>
  <c r="AG242" i="5"/>
  <c r="AH242" i="5"/>
  <c r="AI242" i="5"/>
  <c r="AJ242" i="5"/>
  <c r="AK242" i="5"/>
  <c r="AL242" i="5"/>
  <c r="AD243" i="5"/>
  <c r="AE243" i="5"/>
  <c r="AF243" i="5"/>
  <c r="AG243" i="5"/>
  <c r="AH243" i="5"/>
  <c r="AI243" i="5"/>
  <c r="AJ243" i="5"/>
  <c r="AK243" i="5"/>
  <c r="AL243" i="5"/>
  <c r="AD244" i="5"/>
  <c r="AE244" i="5"/>
  <c r="AF244" i="5"/>
  <c r="AG244" i="5"/>
  <c r="AH244" i="5"/>
  <c r="AI244" i="5"/>
  <c r="AJ244" i="5"/>
  <c r="AK244" i="5"/>
  <c r="AL244" i="5"/>
  <c r="AD245" i="5"/>
  <c r="AE245" i="5"/>
  <c r="AF245" i="5"/>
  <c r="AG245" i="5"/>
  <c r="AH245" i="5"/>
  <c r="AI245" i="5"/>
  <c r="AJ245" i="5"/>
  <c r="AK245" i="5"/>
  <c r="AL245" i="5"/>
  <c r="AD246" i="5"/>
  <c r="AE246" i="5"/>
  <c r="AF246" i="5"/>
  <c r="AG246" i="5"/>
  <c r="AH246" i="5"/>
  <c r="AI246" i="5"/>
  <c r="AJ246" i="5"/>
  <c r="AK246" i="5"/>
  <c r="AL246" i="5"/>
  <c r="AD247" i="5"/>
  <c r="AE247" i="5"/>
  <c r="AF247" i="5"/>
  <c r="AG247" i="5"/>
  <c r="AH247" i="5"/>
  <c r="AI247" i="5"/>
  <c r="AJ247" i="5"/>
  <c r="AK247" i="5"/>
  <c r="AL247" i="5"/>
  <c r="AD248" i="5"/>
  <c r="AE248" i="5"/>
  <c r="AF248" i="5"/>
  <c r="AG248" i="5"/>
  <c r="AH248" i="5"/>
  <c r="AI248" i="5"/>
  <c r="AJ248" i="5"/>
  <c r="AK248" i="5"/>
  <c r="AL248" i="5"/>
  <c r="AD249" i="5"/>
  <c r="AE249" i="5"/>
  <c r="AF249" i="5"/>
  <c r="AG249" i="5"/>
  <c r="AH249" i="5"/>
  <c r="AI249" i="5"/>
  <c r="AJ249" i="5"/>
  <c r="AK249" i="5"/>
  <c r="AL249" i="5"/>
  <c r="AD250" i="5"/>
  <c r="AE250" i="5"/>
  <c r="AF250" i="5"/>
  <c r="AG250" i="5"/>
  <c r="AH250" i="5"/>
  <c r="AI250" i="5"/>
  <c r="AJ250" i="5"/>
  <c r="AK250" i="5"/>
  <c r="AL250" i="5"/>
  <c r="AD251" i="5"/>
  <c r="AE251" i="5"/>
  <c r="AF251" i="5"/>
  <c r="AG251" i="5"/>
  <c r="AH251" i="5"/>
  <c r="AI251" i="5"/>
  <c r="AJ251" i="5"/>
  <c r="AK251" i="5"/>
  <c r="AL251" i="5"/>
  <c r="AD252" i="5"/>
  <c r="AE252" i="5"/>
  <c r="AF252" i="5"/>
  <c r="AG252" i="5"/>
  <c r="AH252" i="5"/>
  <c r="AI252" i="5"/>
  <c r="AJ252" i="5"/>
  <c r="AK252" i="5"/>
  <c r="AL252" i="5"/>
  <c r="AD253" i="5"/>
  <c r="AE253" i="5"/>
  <c r="AF253" i="5"/>
  <c r="AG253" i="5"/>
  <c r="AH253" i="5"/>
  <c r="AI253" i="5"/>
  <c r="AJ253" i="5"/>
  <c r="AK253" i="5"/>
  <c r="AL253" i="5"/>
  <c r="AD254" i="5"/>
  <c r="AE254" i="5"/>
  <c r="AF254" i="5"/>
  <c r="AG254" i="5"/>
  <c r="AH254" i="5"/>
  <c r="AI254" i="5"/>
  <c r="AJ254" i="5"/>
  <c r="AK254" i="5"/>
  <c r="AL254" i="5"/>
  <c r="AD255" i="5"/>
  <c r="AE255" i="5"/>
  <c r="AF255" i="5"/>
  <c r="AG255" i="5"/>
  <c r="AH255" i="5"/>
  <c r="AI255" i="5"/>
  <c r="AJ255" i="5"/>
  <c r="AK255" i="5"/>
  <c r="AL255" i="5"/>
  <c r="AD256" i="5"/>
  <c r="AE256" i="5"/>
  <c r="AF256" i="5"/>
  <c r="AG256" i="5"/>
  <c r="AH256" i="5"/>
  <c r="AI256" i="5"/>
  <c r="AJ256" i="5"/>
  <c r="AK256" i="5"/>
  <c r="AL256" i="5"/>
  <c r="AD257" i="5"/>
  <c r="AE257" i="5"/>
  <c r="AF257" i="5"/>
  <c r="AG257" i="5"/>
  <c r="AH257" i="5"/>
  <c r="AI257" i="5"/>
  <c r="AJ257" i="5"/>
  <c r="AK257" i="5"/>
  <c r="AL257" i="5"/>
  <c r="AD258" i="5"/>
  <c r="AE258" i="5"/>
  <c r="AF258" i="5"/>
  <c r="AG258" i="5"/>
  <c r="AH258" i="5"/>
  <c r="AI258" i="5"/>
  <c r="AJ258" i="5"/>
  <c r="AK258" i="5"/>
  <c r="AL258" i="5"/>
  <c r="AD259" i="5"/>
  <c r="AE259" i="5"/>
  <c r="AF259" i="5"/>
  <c r="AG259" i="5"/>
  <c r="AH259" i="5"/>
  <c r="AI259" i="5"/>
  <c r="AJ259" i="5"/>
  <c r="AK259" i="5"/>
  <c r="AL259" i="5"/>
  <c r="AD260" i="5"/>
  <c r="AE260" i="5"/>
  <c r="AF260" i="5"/>
  <c r="AG260" i="5"/>
  <c r="AH260" i="5"/>
  <c r="AI260" i="5"/>
  <c r="AJ260" i="5"/>
  <c r="AK260" i="5"/>
  <c r="AL260" i="5"/>
  <c r="AD261" i="5"/>
  <c r="AE261" i="5"/>
  <c r="AF261" i="5"/>
  <c r="AG261" i="5"/>
  <c r="AH261" i="5"/>
  <c r="AI261" i="5"/>
  <c r="AJ261" i="5"/>
  <c r="AK261" i="5"/>
  <c r="AL261" i="5"/>
  <c r="AD262" i="5"/>
  <c r="AE262" i="5"/>
  <c r="AF262" i="5"/>
  <c r="AG262" i="5"/>
  <c r="AH262" i="5"/>
  <c r="AI262" i="5"/>
  <c r="AJ262" i="5"/>
  <c r="AK262" i="5"/>
  <c r="AL262" i="5"/>
  <c r="AD263" i="5"/>
  <c r="AE263" i="5"/>
  <c r="AF263" i="5"/>
  <c r="AG263" i="5"/>
  <c r="AH263" i="5"/>
  <c r="AI263" i="5"/>
  <c r="AJ263" i="5"/>
  <c r="AK263" i="5"/>
  <c r="AL263" i="5"/>
  <c r="AD264" i="5"/>
  <c r="AE264" i="5"/>
  <c r="AF264" i="5"/>
  <c r="AG264" i="5"/>
  <c r="AH264" i="5"/>
  <c r="AI264" i="5"/>
  <c r="AJ264" i="5"/>
  <c r="AK264" i="5"/>
  <c r="AL264" i="5"/>
  <c r="AD265" i="5"/>
  <c r="AE265" i="5"/>
  <c r="AF265" i="5"/>
  <c r="AG265" i="5"/>
  <c r="AH265" i="5"/>
  <c r="AI265" i="5"/>
  <c r="AJ265" i="5"/>
  <c r="AK265" i="5"/>
  <c r="AL265" i="5"/>
  <c r="AD266" i="5"/>
  <c r="AE266" i="5"/>
  <c r="AF266" i="5"/>
  <c r="AG266" i="5"/>
  <c r="AH266" i="5"/>
  <c r="AI266" i="5"/>
  <c r="AJ266" i="5"/>
  <c r="AK266" i="5"/>
  <c r="AL266" i="5"/>
  <c r="AD267" i="5"/>
  <c r="AE267" i="5"/>
  <c r="AF267" i="5"/>
  <c r="AG267" i="5"/>
  <c r="AH267" i="5"/>
  <c r="AI267" i="5"/>
  <c r="AJ267" i="5"/>
  <c r="AK267" i="5"/>
  <c r="AL267" i="5"/>
  <c r="AD268" i="5"/>
  <c r="AE268" i="5"/>
  <c r="AF268" i="5"/>
  <c r="AG268" i="5"/>
  <c r="AH268" i="5"/>
  <c r="AI268" i="5"/>
  <c r="AJ268" i="5"/>
  <c r="AK268" i="5"/>
  <c r="AL268" i="5"/>
  <c r="AD269" i="5"/>
  <c r="AE269" i="5"/>
  <c r="AF269" i="5"/>
  <c r="AG269" i="5"/>
  <c r="AH269" i="5"/>
  <c r="AI269" i="5"/>
  <c r="AJ269" i="5"/>
  <c r="AK269" i="5"/>
  <c r="AL269" i="5"/>
  <c r="AD270" i="5"/>
  <c r="AE270" i="5"/>
  <c r="AF270" i="5"/>
  <c r="AG270" i="5"/>
  <c r="AH270" i="5"/>
  <c r="AI270" i="5"/>
  <c r="AJ270" i="5"/>
  <c r="AK270" i="5"/>
  <c r="AL270" i="5"/>
  <c r="AD271" i="5"/>
  <c r="AE271" i="5"/>
  <c r="AF271" i="5"/>
  <c r="AG271" i="5"/>
  <c r="AH271" i="5"/>
  <c r="AI271" i="5"/>
  <c r="AJ271" i="5"/>
  <c r="AK271" i="5"/>
  <c r="AL271" i="5"/>
  <c r="AD272" i="5"/>
  <c r="AE272" i="5"/>
  <c r="AF272" i="5"/>
  <c r="AG272" i="5"/>
  <c r="AH272" i="5"/>
  <c r="AI272" i="5"/>
  <c r="AJ272" i="5"/>
  <c r="AK272" i="5"/>
  <c r="AL272" i="5"/>
  <c r="AD273" i="5"/>
  <c r="AE273" i="5"/>
  <c r="AF273" i="5"/>
  <c r="AG273" i="5"/>
  <c r="AH273" i="5"/>
  <c r="AI273" i="5"/>
  <c r="AJ273" i="5"/>
  <c r="AK273" i="5"/>
  <c r="AL273" i="5"/>
  <c r="AD274" i="5"/>
  <c r="AE274" i="5"/>
  <c r="AF274" i="5"/>
  <c r="AG274" i="5"/>
  <c r="AH274" i="5"/>
  <c r="AI274" i="5"/>
  <c r="AJ274" i="5"/>
  <c r="AK274" i="5"/>
  <c r="AL274" i="5"/>
  <c r="AD275" i="5"/>
  <c r="AE275" i="5"/>
  <c r="AF275" i="5"/>
  <c r="AG275" i="5"/>
  <c r="AH275" i="5"/>
  <c r="AI275" i="5"/>
  <c r="AJ275" i="5"/>
  <c r="AK275" i="5"/>
  <c r="AL275" i="5"/>
  <c r="AD276" i="5"/>
  <c r="AE276" i="5"/>
  <c r="AF276" i="5"/>
  <c r="AG276" i="5"/>
  <c r="AH276" i="5"/>
  <c r="AI276" i="5"/>
  <c r="AJ276" i="5"/>
  <c r="AK276" i="5"/>
  <c r="AL276" i="5"/>
  <c r="AD277" i="5"/>
  <c r="AE277" i="5"/>
  <c r="AF277" i="5"/>
  <c r="AG277" i="5"/>
  <c r="AH277" i="5"/>
  <c r="AI277" i="5"/>
  <c r="AJ277" i="5"/>
  <c r="AK277" i="5"/>
  <c r="AL277" i="5"/>
  <c r="AD278" i="5"/>
  <c r="AE278" i="5"/>
  <c r="AF278" i="5"/>
  <c r="AG278" i="5"/>
  <c r="AH278" i="5"/>
  <c r="AI278" i="5"/>
  <c r="AJ278" i="5"/>
  <c r="AK278" i="5"/>
  <c r="AL278" i="5"/>
  <c r="AD279" i="5"/>
  <c r="AE279" i="5"/>
  <c r="AF279" i="5"/>
  <c r="AG279" i="5"/>
  <c r="AH279" i="5"/>
  <c r="AI279" i="5"/>
  <c r="AJ279" i="5"/>
  <c r="AK279" i="5"/>
  <c r="AL279" i="5"/>
  <c r="AD280" i="5"/>
  <c r="AE280" i="5"/>
  <c r="AF280" i="5"/>
  <c r="AG280" i="5"/>
  <c r="AH280" i="5"/>
  <c r="AI280" i="5"/>
  <c r="AJ280" i="5"/>
  <c r="AK280" i="5"/>
  <c r="AL280" i="5"/>
  <c r="AD281" i="5"/>
  <c r="AE281" i="5"/>
  <c r="AF281" i="5"/>
  <c r="AG281" i="5"/>
  <c r="AH281" i="5"/>
  <c r="AI281" i="5"/>
  <c r="AJ281" i="5"/>
  <c r="AK281" i="5"/>
  <c r="AL281" i="5"/>
  <c r="AD282" i="5"/>
  <c r="AE282" i="5"/>
  <c r="AF282" i="5"/>
  <c r="AG282" i="5"/>
  <c r="AH282" i="5"/>
  <c r="AI282" i="5"/>
  <c r="AJ282" i="5"/>
  <c r="AK282" i="5"/>
  <c r="AL282" i="5"/>
  <c r="AD283" i="5"/>
  <c r="AE283" i="5"/>
  <c r="AF283" i="5"/>
  <c r="AG283" i="5"/>
  <c r="AH283" i="5"/>
  <c r="AI283" i="5"/>
  <c r="AJ283" i="5"/>
  <c r="AK283" i="5"/>
  <c r="AL283" i="5"/>
  <c r="AD284" i="5"/>
  <c r="AE284" i="5"/>
  <c r="AF284" i="5"/>
  <c r="AG284" i="5"/>
  <c r="AH284" i="5"/>
  <c r="AI284" i="5"/>
  <c r="AJ284" i="5"/>
  <c r="AK284" i="5"/>
  <c r="AL284" i="5"/>
  <c r="AD285" i="5"/>
  <c r="AE285" i="5"/>
  <c r="AF285" i="5"/>
  <c r="AG285" i="5"/>
  <c r="AH285" i="5"/>
  <c r="AI285" i="5"/>
  <c r="AJ285" i="5"/>
  <c r="AK285" i="5"/>
  <c r="AL285" i="5"/>
  <c r="AD286" i="5"/>
  <c r="AE286" i="5"/>
  <c r="AF286" i="5"/>
  <c r="AG286" i="5"/>
  <c r="AH286" i="5"/>
  <c r="AI286" i="5"/>
  <c r="AJ286" i="5"/>
  <c r="AK286" i="5"/>
  <c r="AL286" i="5"/>
  <c r="AD287" i="5"/>
  <c r="AE287" i="5"/>
  <c r="AF287" i="5"/>
  <c r="AG287" i="5"/>
  <c r="AH287" i="5"/>
  <c r="AI287" i="5"/>
  <c r="AJ287" i="5"/>
  <c r="AK287" i="5"/>
  <c r="AL287" i="5"/>
  <c r="AD288" i="5"/>
  <c r="AE288" i="5"/>
  <c r="AF288" i="5"/>
  <c r="AG288" i="5"/>
  <c r="AH288" i="5"/>
  <c r="AI288" i="5"/>
  <c r="AJ288" i="5"/>
  <c r="AK288" i="5"/>
  <c r="AL288" i="5"/>
  <c r="AD289" i="5"/>
  <c r="AE289" i="5"/>
  <c r="AF289" i="5"/>
  <c r="AG289" i="5"/>
  <c r="AH289" i="5"/>
  <c r="AI289" i="5"/>
  <c r="AJ289" i="5"/>
  <c r="AK289" i="5"/>
  <c r="AL289" i="5"/>
  <c r="AD290" i="5"/>
  <c r="AE290" i="5"/>
  <c r="AF290" i="5"/>
  <c r="AG290" i="5"/>
  <c r="AH290" i="5"/>
  <c r="AI290" i="5"/>
  <c r="AJ290" i="5"/>
  <c r="AK290" i="5"/>
  <c r="AL290" i="5"/>
  <c r="AD291" i="5"/>
  <c r="AE291" i="5"/>
  <c r="AF291" i="5"/>
  <c r="AG291" i="5"/>
  <c r="AH291" i="5"/>
  <c r="AI291" i="5"/>
  <c r="AJ291" i="5"/>
  <c r="AK291" i="5"/>
  <c r="AL291" i="5"/>
  <c r="AD292" i="5"/>
  <c r="AE292" i="5"/>
  <c r="AF292" i="5"/>
  <c r="AG292" i="5"/>
  <c r="AH292" i="5"/>
  <c r="AI292" i="5"/>
  <c r="AJ292" i="5"/>
  <c r="AK292" i="5"/>
  <c r="AL292" i="5"/>
  <c r="AD293" i="5"/>
  <c r="AE293" i="5"/>
  <c r="AF293" i="5"/>
  <c r="AG293" i="5"/>
  <c r="AH293" i="5"/>
  <c r="AI293" i="5"/>
  <c r="AJ293" i="5"/>
  <c r="AK293" i="5"/>
  <c r="AL293" i="5"/>
  <c r="AD294" i="5"/>
  <c r="AE294" i="5"/>
  <c r="AF294" i="5"/>
  <c r="AG294" i="5"/>
  <c r="AH294" i="5"/>
  <c r="AI294" i="5"/>
  <c r="AJ294" i="5"/>
  <c r="AK294" i="5"/>
  <c r="AL294" i="5"/>
  <c r="AD295" i="5"/>
  <c r="AE295" i="5"/>
  <c r="AF295" i="5"/>
  <c r="AG295" i="5"/>
  <c r="AH295" i="5"/>
  <c r="AI295" i="5"/>
  <c r="AJ295" i="5"/>
  <c r="AK295" i="5"/>
  <c r="AL295" i="5"/>
  <c r="AD296" i="5"/>
  <c r="AE296" i="5"/>
  <c r="AF296" i="5"/>
  <c r="AG296" i="5"/>
  <c r="AH296" i="5"/>
  <c r="AI296" i="5"/>
  <c r="AJ296" i="5"/>
  <c r="AK296" i="5"/>
  <c r="AL296" i="5"/>
  <c r="AD297" i="5"/>
  <c r="AE297" i="5"/>
  <c r="AF297" i="5"/>
  <c r="AG297" i="5"/>
  <c r="AH297" i="5"/>
  <c r="AI297" i="5"/>
  <c r="AJ297" i="5"/>
  <c r="AK297" i="5"/>
  <c r="AL297" i="5"/>
  <c r="AD298" i="5"/>
  <c r="AE298" i="5"/>
  <c r="AF298" i="5"/>
  <c r="AG298" i="5"/>
  <c r="AH298" i="5"/>
  <c r="AI298" i="5"/>
  <c r="AJ298" i="5"/>
  <c r="AK298" i="5"/>
  <c r="AL298" i="5"/>
  <c r="AD299" i="5"/>
  <c r="AE299" i="5"/>
  <c r="AF299" i="5"/>
  <c r="AG299" i="5"/>
  <c r="AH299" i="5"/>
  <c r="AI299" i="5"/>
  <c r="AJ299" i="5"/>
  <c r="AK299" i="5"/>
  <c r="AL299" i="5"/>
  <c r="AD300" i="5"/>
  <c r="AE300" i="5"/>
  <c r="AF300" i="5"/>
  <c r="AG300" i="5"/>
  <c r="AH300" i="5"/>
  <c r="AI300" i="5"/>
  <c r="AJ300" i="5"/>
  <c r="AK300" i="5"/>
  <c r="AL300" i="5"/>
  <c r="AD301" i="5"/>
  <c r="AE301" i="5"/>
  <c r="AF301" i="5"/>
  <c r="AG301" i="5"/>
  <c r="AH301" i="5"/>
  <c r="AI301" i="5"/>
  <c r="AJ301" i="5"/>
  <c r="AK301" i="5"/>
  <c r="AL301" i="5"/>
  <c r="AD302" i="5"/>
  <c r="AE302" i="5"/>
  <c r="AF302" i="5"/>
  <c r="AG302" i="5"/>
  <c r="AH302" i="5"/>
  <c r="AI302" i="5"/>
  <c r="AJ302" i="5"/>
  <c r="AK302" i="5"/>
  <c r="AL302" i="5"/>
  <c r="AD303" i="5"/>
  <c r="AE303" i="5"/>
  <c r="AF303" i="5"/>
  <c r="AG303" i="5"/>
  <c r="AH303" i="5"/>
  <c r="AI303" i="5"/>
  <c r="AJ303" i="5"/>
  <c r="AK303" i="5"/>
  <c r="AL303" i="5"/>
  <c r="AD304" i="5"/>
  <c r="AE304" i="5"/>
  <c r="AF304" i="5"/>
  <c r="AG304" i="5"/>
  <c r="AH304" i="5"/>
  <c r="AI304" i="5"/>
  <c r="AJ304" i="5"/>
  <c r="AK304" i="5"/>
  <c r="AL304" i="5"/>
  <c r="AD305" i="5"/>
  <c r="AE305" i="5"/>
  <c r="AF305" i="5"/>
  <c r="AG305" i="5"/>
  <c r="AH305" i="5"/>
  <c r="AI305" i="5"/>
  <c r="AJ305" i="5"/>
  <c r="AK305" i="5"/>
  <c r="AL305" i="5"/>
  <c r="AD306" i="5"/>
  <c r="AE306" i="5"/>
  <c r="AF306" i="5"/>
  <c r="AG306" i="5"/>
  <c r="AH306" i="5"/>
  <c r="AI306" i="5"/>
  <c r="AJ306" i="5"/>
  <c r="AK306" i="5"/>
  <c r="AL306" i="5"/>
  <c r="AD307" i="5"/>
  <c r="AE307" i="5"/>
  <c r="AF307" i="5"/>
  <c r="AG307" i="5"/>
  <c r="AH307" i="5"/>
  <c r="AI307" i="5"/>
  <c r="AJ307" i="5"/>
  <c r="AK307" i="5"/>
  <c r="AL307" i="5"/>
  <c r="AD308" i="5"/>
  <c r="AE308" i="5"/>
  <c r="AF308" i="5"/>
  <c r="AG308" i="5"/>
  <c r="AH308" i="5"/>
  <c r="AI308" i="5"/>
  <c r="AJ308" i="5"/>
  <c r="AK308" i="5"/>
  <c r="AL308" i="5"/>
  <c r="AD309" i="5"/>
  <c r="AE309" i="5"/>
  <c r="AF309" i="5"/>
  <c r="AG309" i="5"/>
  <c r="AH309" i="5"/>
  <c r="AI309" i="5"/>
  <c r="AJ309" i="5"/>
  <c r="AK309" i="5"/>
  <c r="AL309" i="5"/>
  <c r="AD310" i="5"/>
  <c r="AE310" i="5"/>
  <c r="AF310" i="5"/>
  <c r="AG310" i="5"/>
  <c r="AH310" i="5"/>
  <c r="AI310" i="5"/>
  <c r="AJ310" i="5"/>
  <c r="AK310" i="5"/>
  <c r="AL310" i="5"/>
  <c r="AD311" i="5"/>
  <c r="AE311" i="5"/>
  <c r="AF311" i="5"/>
  <c r="AG311" i="5"/>
  <c r="AH311" i="5"/>
  <c r="AI311" i="5"/>
  <c r="AJ311" i="5"/>
  <c r="AK311" i="5"/>
  <c r="AL311" i="5"/>
  <c r="AD312" i="5"/>
  <c r="AE312" i="5"/>
  <c r="AF312" i="5"/>
  <c r="AG312" i="5"/>
  <c r="AH312" i="5"/>
  <c r="AI312" i="5"/>
  <c r="AJ312" i="5"/>
  <c r="AK312" i="5"/>
  <c r="AL312" i="5"/>
  <c r="AD313" i="5"/>
  <c r="AE313" i="5"/>
  <c r="AF313" i="5"/>
  <c r="AG313" i="5"/>
  <c r="AH313" i="5"/>
  <c r="AI313" i="5"/>
  <c r="AJ313" i="5"/>
  <c r="AK313" i="5"/>
  <c r="AL313" i="5"/>
  <c r="AD314" i="5"/>
  <c r="AE314" i="5"/>
  <c r="AF314" i="5"/>
  <c r="AG314" i="5"/>
  <c r="AH314" i="5"/>
  <c r="AI314" i="5"/>
  <c r="AJ314" i="5"/>
  <c r="AK314" i="5"/>
  <c r="AL314" i="5"/>
  <c r="AD315" i="5"/>
  <c r="AE315" i="5"/>
  <c r="AF315" i="5"/>
  <c r="AG315" i="5"/>
  <c r="AH315" i="5"/>
  <c r="AI315" i="5"/>
  <c r="AJ315" i="5"/>
  <c r="AK315" i="5"/>
  <c r="AL315" i="5"/>
  <c r="C8" i="9"/>
  <c r="K8" i="9"/>
  <c r="O8" i="9"/>
  <c r="T8" i="9"/>
  <c r="X8" i="9"/>
  <c r="AB8" i="9"/>
  <c r="AF8" i="9"/>
  <c r="C10" i="9"/>
  <c r="K10" i="9"/>
  <c r="O10" i="9"/>
  <c r="T10" i="9"/>
  <c r="X10" i="9"/>
  <c r="AB10" i="9"/>
  <c r="AF10" i="9"/>
  <c r="C12" i="9"/>
  <c r="K12" i="9"/>
  <c r="O12" i="9"/>
  <c r="T12" i="9"/>
  <c r="X12" i="9"/>
  <c r="AB12" i="9"/>
  <c r="AF12" i="9"/>
  <c r="C14" i="9"/>
  <c r="K14" i="9"/>
  <c r="O14" i="9"/>
  <c r="T14" i="9"/>
  <c r="X14" i="9"/>
  <c r="AB14" i="9"/>
  <c r="AF14" i="9"/>
  <c r="C16" i="9"/>
  <c r="K16" i="9"/>
  <c r="O16" i="9"/>
  <c r="T16" i="9"/>
  <c r="X16" i="9"/>
  <c r="AB16" i="9"/>
  <c r="AF16" i="9"/>
  <c r="C18" i="9"/>
  <c r="K18" i="9"/>
  <c r="O18" i="9"/>
  <c r="T18" i="9"/>
  <c r="X18" i="9"/>
  <c r="AB18" i="9"/>
  <c r="AF18" i="9"/>
  <c r="C20" i="9"/>
  <c r="K20" i="9"/>
  <c r="O20" i="9"/>
  <c r="T20" i="9"/>
  <c r="X20" i="9"/>
  <c r="AB20" i="9"/>
  <c r="AF20" i="9"/>
  <c r="C22" i="9"/>
  <c r="K22" i="9"/>
  <c r="O22" i="9"/>
  <c r="T22" i="9"/>
  <c r="X22" i="9"/>
  <c r="AB22" i="9"/>
  <c r="AF22" i="9"/>
  <c r="C24" i="9"/>
  <c r="K24" i="9"/>
  <c r="O24" i="9"/>
  <c r="T24" i="9"/>
  <c r="X24" i="9"/>
  <c r="AB24" i="9"/>
  <c r="AF24" i="9"/>
  <c r="C26" i="9"/>
  <c r="K26" i="9"/>
  <c r="O26" i="9"/>
  <c r="T26" i="9"/>
  <c r="X26" i="9"/>
  <c r="AB26" i="9"/>
  <c r="AF26" i="9"/>
  <c r="C28" i="9"/>
  <c r="K28" i="9"/>
  <c r="O28" i="9"/>
  <c r="T28" i="9"/>
  <c r="X28" i="9"/>
  <c r="AB28" i="9"/>
  <c r="AF28" i="9"/>
  <c r="C30" i="9"/>
  <c r="K30" i="9"/>
  <c r="O30" i="9"/>
  <c r="T30" i="9"/>
  <c r="X30" i="9"/>
  <c r="AB30" i="9"/>
  <c r="AF30" i="9"/>
  <c r="C32" i="9"/>
  <c r="K32" i="9"/>
  <c r="O32" i="9"/>
  <c r="T32" i="9"/>
  <c r="X32" i="9"/>
  <c r="AB32" i="9"/>
  <c r="AF32" i="9"/>
  <c r="C34" i="9"/>
  <c r="K34" i="9"/>
  <c r="O34" i="9"/>
  <c r="T34" i="9"/>
  <c r="X34" i="9"/>
  <c r="AB34" i="9"/>
  <c r="AF34" i="9"/>
  <c r="C36" i="9"/>
  <c r="K36" i="9"/>
  <c r="O36" i="9"/>
  <c r="T36" i="9"/>
  <c r="X36" i="9"/>
  <c r="AB36" i="9"/>
  <c r="AF36" i="9"/>
  <c r="C38" i="9"/>
  <c r="K38" i="9"/>
  <c r="O38" i="9"/>
  <c r="T38" i="9"/>
  <c r="X38" i="9"/>
  <c r="AB38" i="9"/>
  <c r="AF38" i="9"/>
  <c r="C40" i="9"/>
  <c r="K40" i="9"/>
  <c r="O40" i="9"/>
  <c r="T40" i="9"/>
  <c r="X40" i="9"/>
  <c r="AB40" i="9"/>
  <c r="AF40" i="9"/>
  <c r="C42" i="9"/>
  <c r="K42" i="9"/>
  <c r="O42" i="9"/>
  <c r="T42" i="9"/>
  <c r="X42" i="9"/>
  <c r="AB42" i="9"/>
  <c r="AF42" i="9"/>
  <c r="C44" i="9"/>
  <c r="K44" i="9"/>
  <c r="O44" i="9"/>
  <c r="T44" i="9"/>
  <c r="X44" i="9"/>
  <c r="AB44" i="9"/>
  <c r="AF44" i="9"/>
  <c r="C46" i="9"/>
  <c r="K46" i="9"/>
  <c r="O46" i="9"/>
  <c r="T46" i="9"/>
  <c r="X46" i="9"/>
  <c r="AB46" i="9"/>
  <c r="AF46" i="9"/>
  <c r="C48" i="9"/>
  <c r="K48" i="9"/>
  <c r="O48" i="9"/>
  <c r="T48" i="9"/>
  <c r="X48" i="9"/>
  <c r="AB48" i="9"/>
  <c r="AF48" i="9"/>
  <c r="C50" i="9"/>
  <c r="K50" i="9"/>
  <c r="O50" i="9"/>
  <c r="T50" i="9"/>
  <c r="X50" i="9"/>
  <c r="AB50" i="9"/>
  <c r="AF50" i="9"/>
  <c r="C52" i="9"/>
  <c r="K52" i="9"/>
  <c r="O52" i="9"/>
  <c r="T52" i="9"/>
  <c r="X52" i="9"/>
  <c r="AB52" i="9"/>
  <c r="AF52" i="9"/>
  <c r="C54" i="9"/>
  <c r="K54" i="9"/>
  <c r="O54" i="9"/>
  <c r="T54" i="9"/>
  <c r="X54" i="9"/>
  <c r="AB54" i="9"/>
  <c r="AF54" i="9"/>
  <c r="C56" i="9"/>
  <c r="K56" i="9"/>
  <c r="O56" i="9"/>
  <c r="T56" i="9"/>
  <c r="X56" i="9"/>
  <c r="AB56" i="9"/>
  <c r="AF56" i="9"/>
  <c r="C58" i="9"/>
  <c r="K58" i="9"/>
  <c r="O58" i="9"/>
  <c r="T58" i="9"/>
  <c r="X58" i="9"/>
  <c r="AB58" i="9"/>
  <c r="AF58" i="9"/>
  <c r="C60" i="9"/>
  <c r="K60" i="9"/>
  <c r="O60" i="9"/>
  <c r="T60" i="9"/>
  <c r="X60" i="9"/>
  <c r="AB60" i="9"/>
  <c r="AF60" i="9"/>
  <c r="C62" i="9"/>
  <c r="K62" i="9"/>
  <c r="O62" i="9"/>
  <c r="T62" i="9"/>
  <c r="X62" i="9"/>
  <c r="AB62" i="9"/>
  <c r="AF62" i="9"/>
  <c r="C64" i="9"/>
  <c r="K64" i="9"/>
  <c r="O64" i="9"/>
  <c r="T64" i="9"/>
  <c r="X64" i="9"/>
  <c r="AB64" i="9"/>
  <c r="AF64" i="9"/>
  <c r="C66" i="9"/>
  <c r="K66" i="9"/>
  <c r="O66" i="9"/>
  <c r="T66" i="9"/>
  <c r="X66" i="9"/>
  <c r="AB66" i="9"/>
  <c r="AF66" i="9"/>
  <c r="C68" i="9"/>
  <c r="K68" i="9"/>
  <c r="O68" i="9"/>
  <c r="T68" i="9"/>
  <c r="X68" i="9"/>
  <c r="AB68" i="9"/>
  <c r="AF68" i="9"/>
  <c r="C70" i="9"/>
  <c r="K70" i="9"/>
  <c r="O70" i="9"/>
  <c r="T70" i="9"/>
  <c r="X70" i="9"/>
  <c r="AB70" i="9"/>
  <c r="AF70" i="9"/>
  <c r="C72" i="9"/>
  <c r="K72" i="9"/>
  <c r="O72" i="9"/>
  <c r="T72" i="9"/>
  <c r="X72" i="9"/>
  <c r="AB72" i="9"/>
  <c r="AF72" i="9"/>
  <c r="C74" i="9"/>
  <c r="K74" i="9"/>
  <c r="O74" i="9"/>
  <c r="T74" i="9"/>
  <c r="X74" i="9"/>
  <c r="AB74" i="9"/>
  <c r="AF74" i="9"/>
  <c r="C76" i="9"/>
  <c r="K76" i="9"/>
  <c r="O76" i="9"/>
  <c r="T76" i="9"/>
  <c r="X76" i="9"/>
  <c r="AB76" i="9"/>
  <c r="AF76" i="9"/>
  <c r="C78" i="9"/>
  <c r="K78" i="9"/>
  <c r="O78" i="9"/>
  <c r="T78" i="9"/>
  <c r="X78" i="9"/>
  <c r="AB78" i="9"/>
  <c r="AF78" i="9"/>
  <c r="C80" i="9"/>
  <c r="K80" i="9"/>
  <c r="O80" i="9"/>
  <c r="T80" i="9"/>
  <c r="X80" i="9"/>
  <c r="AB80" i="9"/>
  <c r="AF80" i="9"/>
  <c r="C82" i="9"/>
  <c r="K82" i="9"/>
  <c r="O82" i="9"/>
  <c r="T82" i="9"/>
  <c r="X82" i="9"/>
  <c r="AB82" i="9"/>
  <c r="AF82" i="9"/>
  <c r="C84" i="9"/>
  <c r="K84" i="9"/>
  <c r="O84" i="9"/>
  <c r="T84" i="9"/>
  <c r="X84" i="9"/>
  <c r="AB84" i="9"/>
  <c r="AF84" i="9"/>
  <c r="C86" i="9"/>
  <c r="K86" i="9"/>
  <c r="O86" i="9"/>
  <c r="T86" i="9"/>
  <c r="X86" i="9"/>
  <c r="AB86" i="9"/>
  <c r="AF86" i="9"/>
  <c r="C88" i="9"/>
  <c r="K88" i="9"/>
  <c r="O88" i="9"/>
  <c r="T88" i="9"/>
  <c r="X88" i="9"/>
  <c r="AB88" i="9"/>
  <c r="AF88" i="9"/>
  <c r="C90" i="9"/>
  <c r="K90" i="9"/>
  <c r="O90" i="9"/>
  <c r="T90" i="9"/>
  <c r="X90" i="9"/>
  <c r="AB90" i="9"/>
  <c r="AF90" i="9"/>
  <c r="C92" i="9"/>
  <c r="K92" i="9"/>
  <c r="O92" i="9"/>
  <c r="T92" i="9"/>
  <c r="X92" i="9"/>
  <c r="AB92" i="9"/>
  <c r="AF92" i="9"/>
  <c r="C94" i="9"/>
  <c r="K94" i="9"/>
  <c r="O94" i="9"/>
  <c r="T94" i="9"/>
  <c r="X94" i="9"/>
  <c r="AB94" i="9"/>
  <c r="AF94" i="9"/>
  <c r="C96" i="9"/>
  <c r="K96" i="9"/>
  <c r="O96" i="9"/>
  <c r="T96" i="9"/>
  <c r="X96" i="9"/>
  <c r="AB96" i="9"/>
  <c r="AF96" i="9"/>
  <c r="C98" i="9"/>
  <c r="K98" i="9"/>
  <c r="O98" i="9"/>
  <c r="T98" i="9"/>
  <c r="X98" i="9"/>
  <c r="AB98" i="9"/>
  <c r="AF98" i="9"/>
  <c r="C100" i="9"/>
  <c r="K100" i="9"/>
  <c r="O100" i="9"/>
  <c r="T100" i="9"/>
  <c r="X100" i="9"/>
  <c r="AB100" i="9"/>
  <c r="AF100" i="9"/>
  <c r="C102" i="9"/>
  <c r="K102" i="9"/>
  <c r="O102" i="9"/>
  <c r="T102" i="9"/>
  <c r="X102" i="9"/>
  <c r="AB102" i="9"/>
  <c r="AF102" i="9"/>
  <c r="C104" i="9"/>
  <c r="K104" i="9"/>
  <c r="O104" i="9"/>
  <c r="T104" i="9"/>
  <c r="X104" i="9"/>
  <c r="AB104" i="9"/>
  <c r="AF104" i="9"/>
  <c r="C106" i="9"/>
  <c r="K106" i="9"/>
  <c r="O106" i="9"/>
  <c r="T106" i="9"/>
  <c r="X106" i="9"/>
  <c r="AB106" i="9"/>
  <c r="AF106" i="9"/>
  <c r="C108" i="9"/>
  <c r="K108" i="9"/>
  <c r="O108" i="9"/>
  <c r="T108" i="9"/>
  <c r="X108" i="9"/>
  <c r="AB108" i="9"/>
  <c r="AF108" i="9"/>
  <c r="C110" i="9"/>
  <c r="K110" i="9"/>
  <c r="O110" i="9"/>
  <c r="T110" i="9"/>
  <c r="X110" i="9"/>
  <c r="AB110" i="9"/>
  <c r="AF110" i="9"/>
  <c r="C112" i="9"/>
  <c r="K112" i="9"/>
  <c r="O112" i="9"/>
  <c r="T112" i="9"/>
  <c r="X112" i="9"/>
  <c r="AB112" i="9"/>
  <c r="AF112" i="9"/>
  <c r="C114" i="9"/>
  <c r="K114" i="9"/>
  <c r="O114" i="9"/>
  <c r="T114" i="9"/>
  <c r="X114" i="9"/>
  <c r="AB114" i="9"/>
  <c r="AF114" i="9"/>
  <c r="C116" i="9"/>
  <c r="K116" i="9"/>
  <c r="O116" i="9"/>
  <c r="T116" i="9"/>
  <c r="X116" i="9"/>
  <c r="AB116" i="9"/>
  <c r="AF116" i="9"/>
  <c r="C118" i="9"/>
  <c r="K118" i="9"/>
  <c r="O118" i="9"/>
  <c r="T118" i="9"/>
  <c r="X118" i="9"/>
  <c r="AB118" i="9"/>
  <c r="AF118" i="9"/>
  <c r="C120" i="9"/>
  <c r="K120" i="9"/>
  <c r="O120" i="9"/>
  <c r="T120" i="9"/>
  <c r="X120" i="9"/>
  <c r="AB120" i="9"/>
  <c r="AF120" i="9"/>
  <c r="C122" i="9"/>
  <c r="K122" i="9"/>
  <c r="O122" i="9"/>
  <c r="T122" i="9"/>
  <c r="X122" i="9"/>
  <c r="AB122" i="9"/>
  <c r="AF122" i="9"/>
  <c r="C124" i="9"/>
  <c r="K124" i="9"/>
  <c r="O124" i="9"/>
  <c r="T124" i="9"/>
  <c r="X124" i="9"/>
  <c r="AB124" i="9"/>
  <c r="AF124" i="9"/>
  <c r="C126" i="9"/>
  <c r="K126" i="9"/>
  <c r="O126" i="9"/>
  <c r="T126" i="9"/>
  <c r="X126" i="9"/>
  <c r="AB126" i="9"/>
  <c r="AF126" i="9"/>
  <c r="C128" i="9"/>
  <c r="K128" i="9"/>
  <c r="O128" i="9"/>
  <c r="T128" i="9"/>
  <c r="X128" i="9"/>
  <c r="AB128" i="9"/>
  <c r="AF128" i="9"/>
  <c r="C130" i="9"/>
  <c r="K130" i="9"/>
  <c r="O130" i="9"/>
  <c r="T130" i="9"/>
  <c r="X130" i="9"/>
  <c r="AB130" i="9"/>
  <c r="AF130" i="9"/>
  <c r="C132" i="9"/>
  <c r="K132" i="9"/>
  <c r="O132" i="9"/>
  <c r="T132" i="9"/>
  <c r="X132" i="9"/>
  <c r="AB132" i="9"/>
  <c r="AF132" i="9"/>
  <c r="C134" i="9"/>
  <c r="K134" i="9"/>
  <c r="O134" i="9"/>
  <c r="T134" i="9"/>
  <c r="X134" i="9"/>
  <c r="AB134" i="9"/>
  <c r="AF134" i="9"/>
  <c r="C136" i="9"/>
  <c r="K136" i="9"/>
  <c r="O136" i="9"/>
  <c r="T136" i="9"/>
  <c r="X136" i="9"/>
  <c r="AB136" i="9"/>
  <c r="AF136" i="9"/>
  <c r="C138" i="9"/>
  <c r="K138" i="9"/>
  <c r="O138" i="9"/>
  <c r="T138" i="9"/>
  <c r="X138" i="9"/>
  <c r="AB138" i="9"/>
  <c r="AF138" i="9"/>
  <c r="C140" i="9"/>
  <c r="K140" i="9"/>
  <c r="O140" i="9"/>
  <c r="T140" i="9"/>
  <c r="X140" i="9"/>
  <c r="AB140" i="9"/>
  <c r="AF140" i="9"/>
  <c r="C142" i="9"/>
  <c r="K142" i="9"/>
  <c r="O142" i="9"/>
  <c r="T142" i="9"/>
  <c r="X142" i="9"/>
  <c r="AB142" i="9"/>
  <c r="AF142" i="9"/>
  <c r="C144" i="9"/>
  <c r="K144" i="9"/>
  <c r="O144" i="9"/>
  <c r="T144" i="9"/>
  <c r="X144" i="9"/>
  <c r="AB144" i="9"/>
  <c r="AF144" i="9"/>
  <c r="C146" i="9"/>
  <c r="K146" i="9"/>
  <c r="O146" i="9"/>
  <c r="T146" i="9"/>
  <c r="X146" i="9"/>
  <c r="AB146" i="9"/>
  <c r="AF146" i="9"/>
  <c r="C148" i="9"/>
  <c r="K148" i="9"/>
  <c r="O148" i="9"/>
  <c r="T148" i="9"/>
  <c r="X148" i="9"/>
  <c r="AB148" i="9"/>
  <c r="AF148" i="9"/>
  <c r="C150" i="9"/>
  <c r="K150" i="9"/>
  <c r="O150" i="9"/>
  <c r="T150" i="9"/>
  <c r="X150" i="9"/>
  <c r="AB150" i="9"/>
  <c r="AF150" i="9"/>
  <c r="C152" i="9"/>
  <c r="K152" i="9"/>
  <c r="O152" i="9"/>
  <c r="T152" i="9"/>
  <c r="X152" i="9"/>
  <c r="AB152" i="9"/>
  <c r="AF152" i="9"/>
  <c r="C154" i="9"/>
  <c r="K154" i="9"/>
  <c r="O154" i="9"/>
  <c r="T154" i="9"/>
  <c r="X154" i="9"/>
  <c r="AB154" i="9"/>
  <c r="AF154" i="9"/>
  <c r="C156" i="9"/>
  <c r="K156" i="9"/>
  <c r="O156" i="9"/>
  <c r="T156" i="9"/>
  <c r="X156" i="9"/>
  <c r="AB156" i="9"/>
  <c r="AF156" i="9"/>
  <c r="C158" i="9"/>
  <c r="K158" i="9"/>
  <c r="O158" i="9"/>
  <c r="T158" i="9"/>
  <c r="X158" i="9"/>
  <c r="AB158" i="9"/>
  <c r="AF158" i="9"/>
  <c r="C160" i="9"/>
  <c r="K160" i="9"/>
  <c r="O160" i="9"/>
  <c r="T160" i="9"/>
  <c r="X160" i="9"/>
  <c r="AB160" i="9"/>
  <c r="AF160" i="9"/>
  <c r="C162" i="9"/>
  <c r="K162" i="9"/>
  <c r="O162" i="9"/>
  <c r="T162" i="9"/>
  <c r="X162" i="9"/>
  <c r="AB162" i="9"/>
  <c r="AF162" i="9"/>
  <c r="C164" i="9"/>
  <c r="K164" i="9"/>
  <c r="O164" i="9"/>
  <c r="T164" i="9"/>
  <c r="X164" i="9"/>
  <c r="AB164" i="9"/>
  <c r="AF164" i="9"/>
  <c r="C166" i="9"/>
  <c r="K166" i="9"/>
  <c r="O166" i="9"/>
  <c r="T166" i="9"/>
  <c r="X166" i="9"/>
  <c r="AB166" i="9"/>
  <c r="AF166" i="9"/>
  <c r="C168" i="9"/>
  <c r="K168" i="9"/>
  <c r="O168" i="9"/>
  <c r="T168" i="9"/>
  <c r="X168" i="9"/>
  <c r="AB168" i="9"/>
  <c r="AF168" i="9"/>
  <c r="C170" i="9"/>
  <c r="K170" i="9"/>
  <c r="O170" i="9"/>
  <c r="T170" i="9"/>
  <c r="X170" i="9"/>
  <c r="AB170" i="9"/>
  <c r="AF170" i="9"/>
  <c r="C172" i="9"/>
  <c r="K172" i="9"/>
  <c r="O172" i="9"/>
  <c r="T172" i="9"/>
  <c r="X172" i="9"/>
  <c r="AB172" i="9"/>
  <c r="AF172" i="9"/>
  <c r="C174" i="9"/>
  <c r="K174" i="9"/>
  <c r="O174" i="9"/>
  <c r="T174" i="9"/>
  <c r="X174" i="9"/>
  <c r="AB174" i="9"/>
  <c r="AF174" i="9"/>
  <c r="C176" i="9"/>
  <c r="K176" i="9"/>
  <c r="O176" i="9"/>
  <c r="T176" i="9"/>
  <c r="X176" i="9"/>
  <c r="AB176" i="9"/>
  <c r="AF176" i="9"/>
  <c r="C178" i="9"/>
  <c r="K178" i="9"/>
  <c r="O178" i="9"/>
  <c r="T178" i="9"/>
  <c r="X178" i="9"/>
  <c r="AB178" i="9"/>
  <c r="AF178" i="9"/>
  <c r="C180" i="9"/>
  <c r="K180" i="9"/>
  <c r="O180" i="9"/>
  <c r="T180" i="9"/>
  <c r="X180" i="9"/>
  <c r="AB180" i="9"/>
  <c r="AF180" i="9"/>
  <c r="C182" i="9"/>
  <c r="K182" i="9"/>
  <c r="O182" i="9"/>
  <c r="T182" i="9"/>
  <c r="X182" i="9"/>
  <c r="AB182" i="9"/>
  <c r="AF182" i="9"/>
  <c r="C184" i="9"/>
  <c r="K184" i="9"/>
  <c r="O184" i="9"/>
  <c r="T184" i="9"/>
  <c r="X184" i="9"/>
  <c r="AB184" i="9"/>
  <c r="AF184" i="9"/>
  <c r="C186" i="9"/>
  <c r="K186" i="9"/>
  <c r="O186" i="9"/>
  <c r="T186" i="9"/>
  <c r="X186" i="9"/>
  <c r="AB186" i="9"/>
  <c r="AF186" i="9"/>
  <c r="C188" i="9"/>
  <c r="K188" i="9"/>
  <c r="O188" i="9"/>
  <c r="T188" i="9"/>
  <c r="X188" i="9"/>
  <c r="AB188" i="9"/>
  <c r="AF188" i="9"/>
  <c r="C190" i="9"/>
  <c r="K190" i="9"/>
  <c r="O190" i="9"/>
  <c r="T190" i="9"/>
  <c r="X190" i="9"/>
  <c r="AB190" i="9"/>
  <c r="AF190" i="9"/>
  <c r="C192" i="9"/>
  <c r="K192" i="9"/>
  <c r="O192" i="9"/>
  <c r="T192" i="9"/>
  <c r="X192" i="9"/>
  <c r="AB192" i="9"/>
  <c r="AF192" i="9"/>
  <c r="C194" i="9"/>
  <c r="K194" i="9"/>
  <c r="O194" i="9"/>
  <c r="T194" i="9"/>
  <c r="X194" i="9"/>
  <c r="AB194" i="9"/>
  <c r="AF194" i="9"/>
  <c r="C196" i="9"/>
  <c r="K196" i="9"/>
  <c r="O196" i="9"/>
  <c r="T196" i="9"/>
  <c r="X196" i="9"/>
  <c r="AB196" i="9"/>
  <c r="AF196" i="9"/>
  <c r="C198" i="9"/>
  <c r="K198" i="9"/>
  <c r="O198" i="9"/>
  <c r="T198" i="9"/>
  <c r="X198" i="9"/>
  <c r="AB198" i="9"/>
  <c r="AF198" i="9"/>
  <c r="C200" i="9"/>
  <c r="K200" i="9"/>
  <c r="O200" i="9"/>
  <c r="T200" i="9"/>
  <c r="X200" i="9"/>
  <c r="AB200" i="9"/>
  <c r="AF200" i="9"/>
  <c r="C202" i="9"/>
  <c r="K202" i="9"/>
  <c r="O202" i="9"/>
  <c r="T202" i="9"/>
  <c r="X202" i="9"/>
  <c r="AB202" i="9"/>
  <c r="AF202" i="9"/>
  <c r="C204" i="9"/>
  <c r="K204" i="9"/>
  <c r="O204" i="9"/>
  <c r="T204" i="9"/>
  <c r="X204" i="9"/>
  <c r="AB204" i="9"/>
  <c r="AF204" i="9"/>
  <c r="C206" i="9"/>
  <c r="K206" i="9"/>
  <c r="O206" i="9"/>
  <c r="T206" i="9"/>
  <c r="X206" i="9"/>
  <c r="AB206" i="9"/>
  <c r="AF206" i="9"/>
  <c r="C208" i="9"/>
  <c r="K208" i="9"/>
  <c r="O208" i="9"/>
  <c r="T208" i="9"/>
  <c r="X208" i="9"/>
  <c r="AB208" i="9"/>
  <c r="AF208" i="9"/>
  <c r="C210" i="9"/>
  <c r="K210" i="9"/>
  <c r="O210" i="9"/>
  <c r="T210" i="9"/>
  <c r="X210" i="9"/>
  <c r="AB210" i="9"/>
  <c r="AF210" i="9"/>
  <c r="C212" i="9"/>
  <c r="K212" i="9"/>
  <c r="O212" i="9"/>
  <c r="T212" i="9"/>
  <c r="X212" i="9"/>
  <c r="AB212" i="9"/>
  <c r="AF212" i="9"/>
  <c r="C214" i="9"/>
  <c r="K214" i="9"/>
  <c r="O214" i="9"/>
  <c r="T214" i="9"/>
  <c r="X214" i="9"/>
  <c r="AB214" i="9"/>
  <c r="AF214" i="9"/>
  <c r="C216" i="9"/>
  <c r="K216" i="9"/>
  <c r="O216" i="9"/>
  <c r="T216" i="9"/>
  <c r="X216" i="9"/>
  <c r="AB216" i="9"/>
  <c r="AF216" i="9"/>
  <c r="C218" i="9"/>
  <c r="K218" i="9"/>
  <c r="O218" i="9"/>
  <c r="T218" i="9"/>
  <c r="X218" i="9"/>
  <c r="AB218" i="9"/>
  <c r="AF218" i="9"/>
  <c r="C220" i="9"/>
  <c r="K220" i="9"/>
  <c r="O220" i="9"/>
  <c r="T220" i="9"/>
  <c r="X220" i="9"/>
  <c r="AB220" i="9"/>
  <c r="AF220" i="9"/>
  <c r="C222" i="9"/>
  <c r="K222" i="9"/>
  <c r="O222" i="9"/>
  <c r="T222" i="9"/>
  <c r="X222" i="9"/>
  <c r="AB222" i="9"/>
  <c r="AF222" i="9"/>
  <c r="C224" i="9"/>
  <c r="K224" i="9"/>
  <c r="O224" i="9"/>
  <c r="T224" i="9"/>
  <c r="X224" i="9"/>
  <c r="AB224" i="9"/>
  <c r="AF224" i="9"/>
  <c r="C226" i="9"/>
  <c r="K226" i="9"/>
  <c r="O226" i="9"/>
  <c r="T226" i="9"/>
  <c r="X226" i="9"/>
  <c r="AB226" i="9"/>
  <c r="AF226" i="9"/>
  <c r="C228" i="9"/>
  <c r="K228" i="9"/>
  <c r="O228" i="9"/>
  <c r="T228" i="9"/>
  <c r="X228" i="9"/>
  <c r="AB228" i="9"/>
  <c r="AF228" i="9"/>
  <c r="C230" i="9"/>
  <c r="K230" i="9"/>
  <c r="O230" i="9"/>
  <c r="T230" i="9"/>
  <c r="X230" i="9"/>
  <c r="AB230" i="9"/>
  <c r="AF230" i="9"/>
  <c r="C232" i="9"/>
  <c r="K232" i="9"/>
  <c r="O232" i="9"/>
  <c r="T232" i="9"/>
  <c r="X232" i="9"/>
  <c r="AB232" i="9"/>
  <c r="AF232" i="9"/>
  <c r="C234" i="9"/>
  <c r="K234" i="9"/>
  <c r="O234" i="9"/>
  <c r="T234" i="9"/>
  <c r="X234" i="9"/>
  <c r="AB234" i="9"/>
  <c r="AF234" i="9"/>
  <c r="C236" i="9"/>
  <c r="K236" i="9"/>
  <c r="O236" i="9"/>
  <c r="T236" i="9"/>
  <c r="X236" i="9"/>
  <c r="AB236" i="9"/>
  <c r="AF236" i="9"/>
  <c r="C238" i="9"/>
  <c r="K238" i="9"/>
  <c r="O238" i="9"/>
  <c r="T238" i="9"/>
  <c r="X238" i="9"/>
  <c r="AB238" i="9"/>
  <c r="AF238" i="9"/>
  <c r="C240" i="9"/>
  <c r="K240" i="9"/>
  <c r="O240" i="9"/>
  <c r="T240" i="9"/>
  <c r="X240" i="9"/>
  <c r="AB240" i="9"/>
  <c r="AF240" i="9"/>
  <c r="C242" i="9"/>
  <c r="K242" i="9"/>
  <c r="O242" i="9"/>
  <c r="T242" i="9"/>
  <c r="X242" i="9"/>
  <c r="AB242" i="9"/>
  <c r="AF242" i="9"/>
  <c r="C244" i="9"/>
  <c r="K244" i="9"/>
  <c r="O244" i="9"/>
  <c r="T244" i="9"/>
  <c r="X244" i="9"/>
  <c r="AB244" i="9"/>
  <c r="AF244" i="9"/>
  <c r="C246" i="9"/>
  <c r="K246" i="9"/>
  <c r="O246" i="9"/>
  <c r="T246" i="9"/>
  <c r="X246" i="9"/>
  <c r="AB246" i="9"/>
  <c r="AF246" i="9"/>
  <c r="C248" i="9"/>
  <c r="K248" i="9"/>
  <c r="O248" i="9"/>
  <c r="T248" i="9"/>
  <c r="X248" i="9"/>
  <c r="AB248" i="9"/>
  <c r="AF248" i="9"/>
  <c r="C250" i="9"/>
  <c r="K250" i="9"/>
  <c r="O250" i="9"/>
  <c r="T250" i="9"/>
  <c r="X250" i="9"/>
  <c r="AB250" i="9"/>
  <c r="AF250" i="9"/>
  <c r="C252" i="9"/>
  <c r="K252" i="9"/>
  <c r="O252" i="9"/>
  <c r="T252" i="9"/>
  <c r="X252" i="9"/>
  <c r="AB252" i="9"/>
  <c r="AF252" i="9"/>
  <c r="C254" i="9"/>
  <c r="K254" i="9"/>
  <c r="O254" i="9"/>
  <c r="T254" i="9"/>
  <c r="X254" i="9"/>
  <c r="AB254" i="9"/>
  <c r="AF254" i="9"/>
  <c r="C256" i="9"/>
  <c r="K256" i="9"/>
  <c r="O256" i="9"/>
  <c r="T256" i="9"/>
  <c r="X256" i="9"/>
  <c r="AB256" i="9"/>
  <c r="AF256" i="9"/>
  <c r="C258" i="9"/>
  <c r="K258" i="9"/>
  <c r="O258" i="9"/>
  <c r="T258" i="9"/>
  <c r="X258" i="9"/>
  <c r="AB258" i="9"/>
  <c r="AF258" i="9"/>
  <c r="C260" i="9"/>
  <c r="K260" i="9"/>
  <c r="O260" i="9"/>
  <c r="T260" i="9"/>
  <c r="X260" i="9"/>
  <c r="AB260" i="9"/>
  <c r="AF260" i="9"/>
  <c r="C262" i="9"/>
  <c r="K262" i="9"/>
  <c r="O262" i="9"/>
  <c r="T262" i="9"/>
  <c r="X262" i="9"/>
  <c r="AB262" i="9"/>
  <c r="AF262" i="9"/>
  <c r="C264" i="9"/>
  <c r="K264" i="9"/>
  <c r="O264" i="9"/>
  <c r="T264" i="9"/>
  <c r="X264" i="9"/>
  <c r="AB264" i="9"/>
  <c r="AF264" i="9"/>
  <c r="C266" i="9"/>
  <c r="K266" i="9"/>
  <c r="O266" i="9"/>
  <c r="T266" i="9"/>
  <c r="X266" i="9"/>
  <c r="AB266" i="9"/>
  <c r="AF266" i="9"/>
  <c r="C268" i="9"/>
  <c r="K268" i="9"/>
  <c r="O268" i="9"/>
  <c r="T268" i="9"/>
  <c r="X268" i="9"/>
  <c r="AB268" i="9"/>
  <c r="AF268" i="9"/>
  <c r="C270" i="9"/>
  <c r="K270" i="9"/>
  <c r="O270" i="9"/>
  <c r="T270" i="9"/>
  <c r="X270" i="9"/>
  <c r="AB270" i="9"/>
  <c r="AF270" i="9"/>
  <c r="C272" i="9"/>
  <c r="K272" i="9"/>
  <c r="O272" i="9"/>
  <c r="T272" i="9"/>
  <c r="X272" i="9"/>
  <c r="AB272" i="9"/>
  <c r="AF272" i="9"/>
  <c r="C274" i="9"/>
  <c r="K274" i="9"/>
  <c r="O274" i="9"/>
  <c r="T274" i="9"/>
  <c r="X274" i="9"/>
  <c r="AB274" i="9"/>
  <c r="AF274" i="9"/>
  <c r="C276" i="9"/>
  <c r="K276" i="9"/>
  <c r="O276" i="9"/>
  <c r="T276" i="9"/>
  <c r="X276" i="9"/>
  <c r="AB276" i="9"/>
  <c r="AF276" i="9"/>
  <c r="C278" i="9"/>
  <c r="K278" i="9"/>
  <c r="O278" i="9"/>
  <c r="T278" i="9"/>
  <c r="X278" i="9"/>
  <c r="AB278" i="9"/>
  <c r="AF278" i="9"/>
  <c r="C280" i="9"/>
  <c r="K280" i="9"/>
  <c r="O280" i="9"/>
  <c r="T280" i="9"/>
  <c r="X280" i="9"/>
  <c r="AB280" i="9"/>
  <c r="AF280" i="9"/>
  <c r="C282" i="9"/>
  <c r="K282" i="9"/>
  <c r="O282" i="9"/>
  <c r="T282" i="9"/>
  <c r="X282" i="9"/>
  <c r="AB282" i="9"/>
  <c r="AF282" i="9"/>
  <c r="C284" i="9"/>
  <c r="K284" i="9"/>
  <c r="O284" i="9"/>
  <c r="T284" i="9"/>
  <c r="X284" i="9"/>
  <c r="AB284" i="9"/>
  <c r="AF284" i="9"/>
  <c r="C286" i="9"/>
  <c r="K286" i="9"/>
  <c r="O286" i="9"/>
  <c r="T286" i="9"/>
  <c r="X286" i="9"/>
  <c r="AB286" i="9"/>
  <c r="AF286" i="9"/>
  <c r="C288" i="9"/>
  <c r="K288" i="9"/>
  <c r="O288" i="9"/>
  <c r="T288" i="9"/>
  <c r="X288" i="9"/>
  <c r="AB288" i="9"/>
  <c r="AF288" i="9"/>
  <c r="C290" i="9"/>
  <c r="K290" i="9"/>
  <c r="O290" i="9"/>
  <c r="T290" i="9"/>
  <c r="X290" i="9"/>
  <c r="AB290" i="9"/>
  <c r="AF290" i="9"/>
  <c r="C292" i="9"/>
  <c r="K292" i="9"/>
  <c r="O292" i="9"/>
  <c r="T292" i="9"/>
  <c r="X292" i="9"/>
  <c r="AB292" i="9"/>
  <c r="AF292" i="9"/>
  <c r="C294" i="9"/>
  <c r="K294" i="9"/>
  <c r="O294" i="9"/>
  <c r="T294" i="9"/>
  <c r="X294" i="9"/>
  <c r="AB294" i="9"/>
  <c r="AF294" i="9"/>
  <c r="C296" i="9"/>
  <c r="K296" i="9"/>
  <c r="O296" i="9"/>
  <c r="T296" i="9"/>
  <c r="X296" i="9"/>
  <c r="AB296" i="9"/>
  <c r="AF296" i="9"/>
  <c r="C298" i="9"/>
  <c r="K298" i="9"/>
  <c r="O298" i="9"/>
  <c r="T298" i="9"/>
  <c r="X298" i="9"/>
  <c r="AB298" i="9"/>
  <c r="AF298" i="9"/>
  <c r="C300" i="9"/>
  <c r="K300" i="9"/>
  <c r="O300" i="9"/>
  <c r="T300" i="9"/>
  <c r="X300" i="9"/>
  <c r="AB300" i="9"/>
  <c r="AF300" i="9"/>
  <c r="C302" i="9"/>
  <c r="K302" i="9"/>
  <c r="O302" i="9"/>
  <c r="T302" i="9"/>
  <c r="X302" i="9"/>
  <c r="AB302" i="9"/>
  <c r="AF302" i="9"/>
  <c r="C304" i="9"/>
  <c r="K304" i="9"/>
  <c r="O304" i="9"/>
  <c r="T304" i="9"/>
  <c r="X304" i="9"/>
  <c r="AB304" i="9"/>
  <c r="AF304" i="9"/>
  <c r="C306" i="9"/>
  <c r="K306" i="9"/>
  <c r="O306" i="9"/>
  <c r="T306" i="9"/>
  <c r="X306" i="9"/>
  <c r="AB306" i="9"/>
  <c r="AF306" i="9"/>
  <c r="C308" i="9"/>
  <c r="K308" i="9"/>
  <c r="O308" i="9"/>
  <c r="T308" i="9"/>
  <c r="X308" i="9"/>
  <c r="AB308" i="9"/>
  <c r="AF308" i="9"/>
  <c r="C310" i="9"/>
  <c r="K310" i="9"/>
  <c r="O310" i="9"/>
  <c r="T310" i="9"/>
  <c r="X310" i="9"/>
  <c r="AB310" i="9"/>
  <c r="AF310" i="9"/>
  <c r="C312" i="9"/>
  <c r="K312" i="9"/>
  <c r="O312" i="9"/>
  <c r="T312" i="9"/>
  <c r="X312" i="9"/>
  <c r="AB312" i="9"/>
  <c r="AF312" i="9"/>
  <c r="C314" i="9"/>
  <c r="K314" i="9"/>
  <c r="O314" i="9"/>
  <c r="T314" i="9"/>
  <c r="X314" i="9"/>
  <c r="AB314" i="9"/>
  <c r="AF314" i="9"/>
  <c r="C316" i="9"/>
  <c r="K316" i="9"/>
  <c r="O316" i="9"/>
  <c r="T316" i="9"/>
  <c r="X316" i="9"/>
  <c r="AB316" i="9"/>
  <c r="AF316" i="9"/>
  <c r="C318" i="9"/>
  <c r="K318" i="9"/>
  <c r="O318" i="9"/>
  <c r="T318" i="9"/>
  <c r="X318" i="9"/>
  <c r="AB318" i="9"/>
  <c r="AF318" i="9"/>
  <c r="C320" i="9"/>
  <c r="K320" i="9"/>
  <c r="O320" i="9"/>
  <c r="T320" i="9"/>
  <c r="X320" i="9"/>
  <c r="AB320" i="9"/>
  <c r="AF320" i="9"/>
  <c r="C322" i="9"/>
  <c r="K322" i="9"/>
  <c r="O322" i="9"/>
  <c r="T322" i="9"/>
  <c r="X322" i="9"/>
  <c r="AB322" i="9"/>
  <c r="AF322" i="9"/>
  <c r="C324" i="9"/>
  <c r="K324" i="9"/>
  <c r="O324" i="9"/>
  <c r="T324" i="9"/>
  <c r="X324" i="9"/>
  <c r="AB324" i="9"/>
  <c r="AF324" i="9"/>
  <c r="C326" i="9"/>
  <c r="K326" i="9"/>
  <c r="O326" i="9"/>
  <c r="T326" i="9"/>
  <c r="X326" i="9"/>
  <c r="AB326" i="9"/>
  <c r="AF326" i="9"/>
  <c r="C328" i="9"/>
  <c r="K328" i="9"/>
  <c r="O328" i="9"/>
  <c r="T328" i="9"/>
  <c r="X328" i="9"/>
  <c r="AB328" i="9"/>
  <c r="AF328" i="9"/>
  <c r="C330" i="9"/>
  <c r="K330" i="9"/>
  <c r="O330" i="9"/>
  <c r="T330" i="9"/>
  <c r="X330" i="9"/>
  <c r="AB330" i="9"/>
  <c r="AF330" i="9"/>
  <c r="C332" i="9"/>
  <c r="K332" i="9"/>
  <c r="O332" i="9"/>
  <c r="T332" i="9"/>
  <c r="X332" i="9"/>
  <c r="AB332" i="9"/>
  <c r="AF332" i="9"/>
  <c r="C334" i="9"/>
  <c r="K334" i="9"/>
  <c r="O334" i="9"/>
  <c r="T334" i="9"/>
  <c r="X334" i="9"/>
  <c r="AB334" i="9"/>
  <c r="AF334" i="9"/>
  <c r="C336" i="9"/>
  <c r="K336" i="9"/>
  <c r="O336" i="9"/>
  <c r="T336" i="9"/>
  <c r="X336" i="9"/>
  <c r="AB336" i="9"/>
  <c r="AF336" i="9"/>
  <c r="C338" i="9"/>
  <c r="K338" i="9"/>
  <c r="O338" i="9"/>
  <c r="T338" i="9"/>
  <c r="X338" i="9"/>
  <c r="AB338" i="9"/>
  <c r="AF338" i="9"/>
  <c r="C340" i="9"/>
  <c r="K340" i="9"/>
  <c r="O340" i="9"/>
  <c r="T340" i="9"/>
  <c r="X340" i="9"/>
  <c r="AB340" i="9"/>
  <c r="AF340" i="9"/>
  <c r="C342" i="9"/>
  <c r="K342" i="9"/>
  <c r="O342" i="9"/>
  <c r="T342" i="9"/>
  <c r="X342" i="9"/>
  <c r="AB342" i="9"/>
  <c r="AF342" i="9"/>
  <c r="C344" i="9"/>
  <c r="K344" i="9"/>
  <c r="O344" i="9"/>
  <c r="T344" i="9"/>
  <c r="X344" i="9"/>
  <c r="AB344" i="9"/>
  <c r="AF344" i="9"/>
  <c r="C346" i="9"/>
  <c r="K346" i="9"/>
  <c r="O346" i="9"/>
  <c r="T346" i="9"/>
  <c r="X346" i="9"/>
  <c r="AB346" i="9"/>
  <c r="AF346" i="9"/>
  <c r="C348" i="9"/>
  <c r="K348" i="9"/>
  <c r="O348" i="9"/>
  <c r="T348" i="9"/>
  <c r="X348" i="9"/>
  <c r="AB348" i="9"/>
  <c r="AF348" i="9"/>
  <c r="C350" i="9"/>
  <c r="K350" i="9"/>
  <c r="O350" i="9"/>
  <c r="T350" i="9"/>
  <c r="X350" i="9"/>
  <c r="AB350" i="9"/>
  <c r="AF350" i="9"/>
  <c r="C352" i="9"/>
  <c r="K352" i="9"/>
  <c r="O352" i="9"/>
  <c r="T352" i="9"/>
  <c r="X352" i="9"/>
  <c r="AB352" i="9"/>
  <c r="AF352" i="9"/>
  <c r="C354" i="9"/>
  <c r="K354" i="9"/>
  <c r="O354" i="9"/>
  <c r="T354" i="9"/>
  <c r="X354" i="9"/>
  <c r="AB354" i="9"/>
  <c r="AF354" i="9"/>
  <c r="C356" i="9"/>
  <c r="K356" i="9"/>
  <c r="O356" i="9"/>
  <c r="T356" i="9"/>
  <c r="X356" i="9"/>
  <c r="AB356" i="9"/>
  <c r="AF356" i="9"/>
  <c r="C358" i="9"/>
  <c r="K358" i="9"/>
  <c r="O358" i="9"/>
  <c r="T358" i="9"/>
  <c r="X358" i="9"/>
  <c r="AB358" i="9"/>
  <c r="AF358" i="9"/>
  <c r="C360" i="9"/>
  <c r="K360" i="9"/>
  <c r="O360" i="9"/>
  <c r="T360" i="9"/>
  <c r="X360" i="9"/>
  <c r="AB360" i="9"/>
  <c r="AF360" i="9"/>
  <c r="C362" i="9"/>
  <c r="K362" i="9"/>
  <c r="O362" i="9"/>
  <c r="T362" i="9"/>
  <c r="X362" i="9"/>
  <c r="AB362" i="9"/>
  <c r="AF362" i="9"/>
  <c r="C364" i="9"/>
  <c r="K364" i="9"/>
  <c r="O364" i="9"/>
  <c r="T364" i="9"/>
  <c r="X364" i="9"/>
  <c r="AB364" i="9"/>
  <c r="AF364" i="9"/>
  <c r="C366" i="9"/>
  <c r="K366" i="9"/>
  <c r="O366" i="9"/>
  <c r="T366" i="9"/>
  <c r="X366" i="9"/>
  <c r="AB366" i="9"/>
  <c r="AF366" i="9"/>
  <c r="C368" i="9"/>
  <c r="K368" i="9"/>
  <c r="O368" i="9"/>
  <c r="T368" i="9"/>
  <c r="X368" i="9"/>
  <c r="AB368" i="9"/>
  <c r="AF368" i="9"/>
  <c r="C370" i="9"/>
  <c r="K370" i="9"/>
  <c r="O370" i="9"/>
  <c r="T370" i="9"/>
  <c r="X370" i="9"/>
  <c r="AB370" i="9"/>
  <c r="AF370" i="9"/>
  <c r="C372" i="9"/>
  <c r="K372" i="9"/>
  <c r="O372" i="9"/>
  <c r="T372" i="9"/>
  <c r="X372" i="9"/>
  <c r="AB372" i="9"/>
  <c r="AF372" i="9"/>
  <c r="C374" i="9"/>
  <c r="K374" i="9"/>
  <c r="O374" i="9"/>
  <c r="T374" i="9"/>
  <c r="X374" i="9"/>
  <c r="AB374" i="9"/>
  <c r="AF374" i="9"/>
  <c r="C376" i="9"/>
  <c r="K376" i="9"/>
  <c r="O376" i="9"/>
  <c r="T376" i="9"/>
  <c r="X376" i="9"/>
  <c r="AB376" i="9"/>
  <c r="AF376" i="9"/>
  <c r="C378" i="9"/>
  <c r="K378" i="9"/>
  <c r="O378" i="9"/>
  <c r="T378" i="9"/>
  <c r="X378" i="9"/>
  <c r="AB378" i="9"/>
  <c r="AF378" i="9"/>
  <c r="C380" i="9"/>
  <c r="K380" i="9"/>
  <c r="O380" i="9"/>
  <c r="T380" i="9"/>
  <c r="X380" i="9"/>
  <c r="AB380" i="9"/>
  <c r="AF380" i="9"/>
  <c r="C382" i="9"/>
  <c r="K382" i="9"/>
  <c r="O382" i="9"/>
  <c r="T382" i="9"/>
  <c r="X382" i="9"/>
  <c r="AB382" i="9"/>
  <c r="AF382" i="9"/>
  <c r="C384" i="9"/>
  <c r="K384" i="9"/>
  <c r="O384" i="9"/>
  <c r="T384" i="9"/>
  <c r="X384" i="9"/>
  <c r="AB384" i="9"/>
  <c r="AF384" i="9"/>
  <c r="C386" i="9"/>
  <c r="K386" i="9"/>
  <c r="O386" i="9"/>
  <c r="T386" i="9"/>
  <c r="X386" i="9"/>
  <c r="AB386" i="9"/>
  <c r="AF386" i="9"/>
  <c r="C388" i="9"/>
  <c r="K388" i="9"/>
  <c r="O388" i="9"/>
  <c r="T388" i="9"/>
  <c r="X388" i="9"/>
  <c r="AB388" i="9"/>
  <c r="AF388" i="9"/>
  <c r="C390" i="9"/>
  <c r="K390" i="9"/>
  <c r="O390" i="9"/>
  <c r="T390" i="9"/>
  <c r="X390" i="9"/>
  <c r="AB390" i="9"/>
  <c r="AF390" i="9"/>
  <c r="C392" i="9"/>
  <c r="K392" i="9"/>
  <c r="O392" i="9"/>
  <c r="T392" i="9"/>
  <c r="X392" i="9"/>
  <c r="AB392" i="9"/>
  <c r="AF392" i="9"/>
  <c r="C394" i="9"/>
  <c r="K394" i="9"/>
  <c r="O394" i="9"/>
  <c r="T394" i="9"/>
  <c r="X394" i="9"/>
  <c r="AB394" i="9"/>
  <c r="AF394" i="9"/>
  <c r="C396" i="9"/>
  <c r="K396" i="9"/>
  <c r="O396" i="9"/>
  <c r="T396" i="9"/>
  <c r="X396" i="9"/>
  <c r="AB396" i="9"/>
  <c r="AF396" i="9"/>
  <c r="C398" i="9"/>
  <c r="K398" i="9"/>
  <c r="O398" i="9"/>
  <c r="T398" i="9"/>
  <c r="X398" i="9"/>
  <c r="AB398" i="9"/>
  <c r="AF398" i="9"/>
  <c r="C400" i="9"/>
  <c r="K400" i="9"/>
  <c r="O400" i="9"/>
  <c r="T400" i="9"/>
  <c r="X400" i="9"/>
  <c r="AB400" i="9"/>
  <c r="AF400" i="9"/>
  <c r="C402" i="9"/>
  <c r="K402" i="9"/>
  <c r="O402" i="9"/>
  <c r="T402" i="9"/>
  <c r="X402" i="9"/>
  <c r="AB402" i="9"/>
  <c r="AF402" i="9"/>
  <c r="C404" i="9"/>
  <c r="K404" i="9"/>
  <c r="O404" i="9"/>
  <c r="T404" i="9"/>
  <c r="X404" i="9"/>
  <c r="AB404" i="9"/>
  <c r="AF404" i="9"/>
  <c r="C406" i="9"/>
  <c r="K406" i="9"/>
  <c r="O406" i="9"/>
  <c r="T406" i="9"/>
  <c r="X406" i="9"/>
  <c r="AB406" i="9"/>
  <c r="AF406" i="9"/>
  <c r="C408" i="9"/>
  <c r="K408" i="9"/>
  <c r="O408" i="9"/>
  <c r="T408" i="9"/>
  <c r="X408" i="9"/>
  <c r="AB408" i="9"/>
  <c r="AF408" i="9"/>
  <c r="C410" i="9"/>
  <c r="K410" i="9"/>
  <c r="O410" i="9"/>
  <c r="T410" i="9"/>
  <c r="X410" i="9"/>
  <c r="AB410" i="9"/>
  <c r="AF410" i="9"/>
  <c r="C412" i="9"/>
  <c r="K412" i="9"/>
  <c r="O412" i="9"/>
  <c r="T412" i="9"/>
  <c r="X412" i="9"/>
  <c r="AB412" i="9"/>
  <c r="AF412" i="9"/>
  <c r="C414" i="9"/>
  <c r="K414" i="9"/>
  <c r="O414" i="9"/>
  <c r="T414" i="9"/>
  <c r="X414" i="9"/>
  <c r="AB414" i="9"/>
  <c r="AF414" i="9"/>
  <c r="C416" i="9"/>
  <c r="K416" i="9"/>
  <c r="O416" i="9"/>
  <c r="T416" i="9"/>
  <c r="X416" i="9"/>
  <c r="AB416" i="9"/>
  <c r="AF416" i="9"/>
  <c r="C418" i="9"/>
  <c r="K418" i="9"/>
  <c r="O418" i="9"/>
  <c r="T418" i="9"/>
  <c r="X418" i="9"/>
  <c r="AB418" i="9"/>
  <c r="AF418" i="9"/>
  <c r="C420" i="9"/>
  <c r="K420" i="9"/>
  <c r="O420" i="9"/>
  <c r="T420" i="9"/>
  <c r="X420" i="9"/>
  <c r="AB420" i="9"/>
  <c r="AF420" i="9"/>
  <c r="C422" i="9"/>
  <c r="K422" i="9"/>
  <c r="O422" i="9"/>
  <c r="T422" i="9"/>
  <c r="X422" i="9"/>
  <c r="AB422" i="9"/>
  <c r="AF422" i="9"/>
  <c r="C424" i="9"/>
  <c r="K424" i="9"/>
  <c r="O424" i="9"/>
  <c r="T424" i="9"/>
  <c r="X424" i="9"/>
  <c r="AB424" i="9"/>
  <c r="AF424" i="9"/>
  <c r="C426" i="9"/>
  <c r="K426" i="9"/>
  <c r="O426" i="9"/>
  <c r="T426" i="9"/>
  <c r="X426" i="9"/>
  <c r="AB426" i="9"/>
  <c r="AF426" i="9"/>
  <c r="C428" i="9"/>
  <c r="K428" i="9"/>
  <c r="O428" i="9"/>
  <c r="T428" i="9"/>
  <c r="X428" i="9"/>
  <c r="AB428" i="9"/>
  <c r="AF428" i="9"/>
  <c r="C430" i="9"/>
  <c r="K430" i="9"/>
  <c r="O430" i="9"/>
  <c r="T430" i="9"/>
  <c r="X430" i="9"/>
  <c r="AB430" i="9"/>
  <c r="AF430" i="9"/>
  <c r="C432" i="9"/>
  <c r="K432" i="9"/>
  <c r="O432" i="9"/>
  <c r="T432" i="9"/>
  <c r="X432" i="9"/>
  <c r="AB432" i="9"/>
  <c r="AF432" i="9"/>
  <c r="C434" i="9"/>
  <c r="K434" i="9"/>
  <c r="O434" i="9"/>
  <c r="T434" i="9"/>
  <c r="X434" i="9"/>
  <c r="AB434" i="9"/>
  <c r="AF434" i="9"/>
  <c r="C436" i="9"/>
  <c r="K436" i="9"/>
  <c r="O436" i="9"/>
  <c r="T436" i="9"/>
  <c r="X436" i="9"/>
  <c r="AB436" i="9"/>
  <c r="AF436" i="9"/>
  <c r="C438" i="9"/>
  <c r="K438" i="9"/>
  <c r="O438" i="9"/>
  <c r="T438" i="9"/>
  <c r="X438" i="9"/>
  <c r="AB438" i="9"/>
  <c r="AF438" i="9"/>
  <c r="C440" i="9"/>
  <c r="K440" i="9"/>
  <c r="O440" i="9"/>
  <c r="T440" i="9"/>
  <c r="X440" i="9"/>
  <c r="AB440" i="9"/>
  <c r="AF440" i="9"/>
  <c r="C442" i="9"/>
  <c r="K442" i="9"/>
  <c r="O442" i="9"/>
  <c r="T442" i="9"/>
  <c r="X442" i="9"/>
  <c r="AB442" i="9"/>
  <c r="AF442" i="9"/>
  <c r="C444" i="9"/>
  <c r="K444" i="9"/>
  <c r="O444" i="9"/>
  <c r="T444" i="9"/>
  <c r="X444" i="9"/>
  <c r="AB444" i="9"/>
  <c r="AF444" i="9"/>
  <c r="C446" i="9"/>
  <c r="K446" i="9"/>
  <c r="O446" i="9"/>
  <c r="T446" i="9"/>
  <c r="X446" i="9"/>
  <c r="AB446" i="9"/>
  <c r="AF446" i="9"/>
  <c r="C448" i="9"/>
  <c r="K448" i="9"/>
  <c r="O448" i="9"/>
  <c r="T448" i="9"/>
  <c r="X448" i="9"/>
  <c r="AB448" i="9"/>
  <c r="AF448" i="9"/>
  <c r="C450" i="9"/>
  <c r="K450" i="9"/>
  <c r="O450" i="9"/>
  <c r="T450" i="9"/>
  <c r="X450" i="9"/>
  <c r="AB450" i="9"/>
  <c r="AF450" i="9"/>
  <c r="C452" i="9"/>
  <c r="K452" i="9"/>
  <c r="O452" i="9"/>
  <c r="T452" i="9"/>
  <c r="X452" i="9"/>
  <c r="AB452" i="9"/>
  <c r="AF452" i="9"/>
  <c r="C454" i="9"/>
  <c r="K454" i="9"/>
  <c r="O454" i="9"/>
  <c r="T454" i="9"/>
  <c r="X454" i="9"/>
  <c r="AB454" i="9"/>
  <c r="AF454" i="9"/>
  <c r="C456" i="9"/>
  <c r="K456" i="9"/>
  <c r="O456" i="9"/>
  <c r="T456" i="9"/>
  <c r="X456" i="9"/>
  <c r="AB456" i="9"/>
  <c r="AF456" i="9"/>
  <c r="C458" i="9"/>
  <c r="K458" i="9"/>
  <c r="O458" i="9"/>
  <c r="T458" i="9"/>
  <c r="X458" i="9"/>
  <c r="AB458" i="9"/>
  <c r="AF458" i="9"/>
  <c r="C460" i="9"/>
  <c r="K460" i="9"/>
  <c r="O460" i="9"/>
  <c r="T460" i="9"/>
  <c r="X460" i="9"/>
  <c r="AB460" i="9"/>
  <c r="AF460" i="9"/>
  <c r="C462" i="9"/>
  <c r="K462" i="9"/>
  <c r="O462" i="9"/>
  <c r="T462" i="9"/>
  <c r="X462" i="9"/>
  <c r="AB462" i="9"/>
  <c r="AF462" i="9"/>
  <c r="C464" i="9"/>
  <c r="K464" i="9"/>
  <c r="O464" i="9"/>
  <c r="T464" i="9"/>
  <c r="X464" i="9"/>
  <c r="AB464" i="9"/>
  <c r="AF464" i="9"/>
  <c r="C466" i="9"/>
  <c r="K466" i="9"/>
  <c r="O466" i="9"/>
  <c r="T466" i="9"/>
  <c r="X466" i="9"/>
  <c r="AB466" i="9"/>
  <c r="AF466" i="9"/>
  <c r="C468" i="9"/>
  <c r="K468" i="9"/>
  <c r="O468" i="9"/>
  <c r="T468" i="9"/>
  <c r="X468" i="9"/>
  <c r="AB468" i="9"/>
  <c r="AF468" i="9"/>
  <c r="C470" i="9"/>
  <c r="K470" i="9"/>
  <c r="O470" i="9"/>
  <c r="T470" i="9"/>
  <c r="X470" i="9"/>
  <c r="AB470" i="9"/>
  <c r="AF470" i="9"/>
  <c r="C472" i="9"/>
  <c r="K472" i="9"/>
  <c r="O472" i="9"/>
  <c r="T472" i="9"/>
  <c r="X472" i="9"/>
  <c r="AB472" i="9"/>
  <c r="AF472" i="9"/>
  <c r="C474" i="9"/>
  <c r="K474" i="9"/>
  <c r="O474" i="9"/>
  <c r="T474" i="9"/>
  <c r="X474" i="9"/>
  <c r="AB474" i="9"/>
  <c r="AF474" i="9"/>
  <c r="C476" i="9"/>
  <c r="K476" i="9"/>
  <c r="O476" i="9"/>
  <c r="T476" i="9"/>
  <c r="X476" i="9"/>
  <c r="AB476" i="9"/>
  <c r="AF476" i="9"/>
  <c r="C478" i="9"/>
  <c r="K478" i="9"/>
  <c r="O478" i="9"/>
  <c r="T478" i="9"/>
  <c r="X478" i="9"/>
  <c r="AB478" i="9"/>
  <c r="AF478" i="9"/>
  <c r="C480" i="9"/>
  <c r="K480" i="9"/>
  <c r="O480" i="9"/>
  <c r="T480" i="9"/>
  <c r="X480" i="9"/>
  <c r="AB480" i="9"/>
  <c r="AF480" i="9"/>
  <c r="C482" i="9"/>
  <c r="K482" i="9"/>
  <c r="O482" i="9"/>
  <c r="T482" i="9"/>
  <c r="X482" i="9"/>
  <c r="AB482" i="9"/>
  <c r="AF482" i="9"/>
  <c r="C484" i="9"/>
  <c r="K484" i="9"/>
  <c r="O484" i="9"/>
  <c r="T484" i="9"/>
  <c r="X484" i="9"/>
  <c r="AB484" i="9"/>
  <c r="AF484" i="9"/>
  <c r="C486" i="9"/>
  <c r="K486" i="9"/>
  <c r="O486" i="9"/>
  <c r="T486" i="9"/>
  <c r="X486" i="9"/>
  <c r="AB486" i="9"/>
  <c r="AF486" i="9"/>
  <c r="C488" i="9"/>
  <c r="K488" i="9"/>
  <c r="O488" i="9"/>
  <c r="T488" i="9"/>
  <c r="X488" i="9"/>
  <c r="AB488" i="9"/>
  <c r="AF488" i="9"/>
  <c r="C490" i="9"/>
  <c r="K490" i="9"/>
  <c r="O490" i="9"/>
  <c r="T490" i="9"/>
  <c r="X490" i="9"/>
  <c r="AB490" i="9"/>
  <c r="AF490" i="9"/>
  <c r="C492" i="9"/>
  <c r="K492" i="9"/>
  <c r="O492" i="9"/>
  <c r="T492" i="9"/>
  <c r="X492" i="9"/>
  <c r="AB492" i="9"/>
  <c r="AF492" i="9"/>
  <c r="C494" i="9"/>
  <c r="K494" i="9"/>
  <c r="O494" i="9"/>
  <c r="T494" i="9"/>
  <c r="X494" i="9"/>
  <c r="AB494" i="9"/>
  <c r="AF494" i="9"/>
  <c r="C496" i="9"/>
  <c r="K496" i="9"/>
  <c r="O496" i="9"/>
  <c r="T496" i="9"/>
  <c r="X496" i="9"/>
  <c r="AB496" i="9"/>
  <c r="AF496" i="9"/>
  <c r="C498" i="9"/>
  <c r="K498" i="9"/>
  <c r="O498" i="9"/>
  <c r="T498" i="9"/>
  <c r="X498" i="9"/>
  <c r="AB498" i="9"/>
  <c r="AF498" i="9"/>
  <c r="C500" i="9"/>
  <c r="K500" i="9"/>
  <c r="O500" i="9"/>
  <c r="T500" i="9"/>
  <c r="X500" i="9"/>
  <c r="AB500" i="9"/>
  <c r="AF500" i="9"/>
  <c r="C502" i="9"/>
  <c r="K502" i="9"/>
  <c r="O502" i="9"/>
  <c r="T502" i="9"/>
  <c r="X502" i="9"/>
  <c r="AB502" i="9"/>
  <c r="AF502" i="9"/>
  <c r="C504" i="9"/>
  <c r="K504" i="9"/>
  <c r="O504" i="9"/>
  <c r="T504" i="9"/>
  <c r="X504" i="9"/>
  <c r="AB504" i="9"/>
  <c r="AF504" i="9"/>
  <c r="C506" i="9"/>
  <c r="K506" i="9"/>
  <c r="O506" i="9"/>
  <c r="T506" i="9"/>
  <c r="X506" i="9"/>
  <c r="AB506" i="9"/>
  <c r="AF506" i="9"/>
  <c r="C508" i="9"/>
  <c r="K508" i="9"/>
  <c r="O508" i="9"/>
  <c r="T508" i="9"/>
  <c r="X508" i="9"/>
  <c r="AB508" i="9"/>
  <c r="AF508" i="9"/>
  <c r="C510" i="9"/>
  <c r="K510" i="9"/>
  <c r="O510" i="9"/>
  <c r="T510" i="9"/>
  <c r="X510" i="9"/>
  <c r="AB510" i="9"/>
  <c r="AF510" i="9"/>
  <c r="C512" i="9"/>
  <c r="K512" i="9"/>
  <c r="O512" i="9"/>
  <c r="T512" i="9"/>
  <c r="X512" i="9"/>
  <c r="AB512" i="9"/>
  <c r="AF512" i="9"/>
  <c r="C514" i="9"/>
  <c r="K514" i="9"/>
  <c r="O514" i="9"/>
  <c r="T514" i="9"/>
  <c r="X514" i="9"/>
  <c r="AB514" i="9"/>
  <c r="AF514" i="9"/>
  <c r="C516" i="9"/>
  <c r="K516" i="9"/>
  <c r="O516" i="9"/>
  <c r="T516" i="9"/>
  <c r="X516" i="9"/>
  <c r="AB516" i="9"/>
  <c r="AF516" i="9"/>
  <c r="C518" i="9"/>
  <c r="K518" i="9"/>
  <c r="O518" i="9"/>
  <c r="T518" i="9"/>
  <c r="X518" i="9"/>
  <c r="AB518" i="9"/>
  <c r="AF518" i="9"/>
  <c r="C520" i="9"/>
  <c r="K520" i="9"/>
  <c r="O520" i="9"/>
  <c r="T520" i="9"/>
  <c r="X520" i="9"/>
  <c r="AB520" i="9"/>
  <c r="AF520" i="9"/>
  <c r="C522" i="9"/>
  <c r="K522" i="9"/>
  <c r="O522" i="9"/>
  <c r="T522" i="9"/>
  <c r="X522" i="9"/>
  <c r="AB522" i="9"/>
  <c r="AF522" i="9"/>
  <c r="C524" i="9"/>
  <c r="K524" i="9"/>
  <c r="O524" i="9"/>
  <c r="T524" i="9"/>
  <c r="X524" i="9"/>
  <c r="AB524" i="9"/>
  <c r="AF524" i="9"/>
  <c r="C526" i="9"/>
  <c r="K526" i="9"/>
  <c r="O526" i="9"/>
  <c r="T526" i="9"/>
  <c r="X526" i="9"/>
  <c r="AB526" i="9"/>
  <c r="AF526" i="9"/>
  <c r="C528" i="9"/>
  <c r="K528" i="9"/>
  <c r="O528" i="9"/>
  <c r="T528" i="9"/>
  <c r="X528" i="9"/>
  <c r="AB528" i="9"/>
  <c r="AF528" i="9"/>
  <c r="C530" i="9"/>
  <c r="K530" i="9"/>
  <c r="O530" i="9"/>
  <c r="T530" i="9"/>
  <c r="X530" i="9"/>
  <c r="AB530" i="9"/>
  <c r="AF530" i="9"/>
  <c r="C532" i="9"/>
  <c r="K532" i="9"/>
  <c r="O532" i="9"/>
  <c r="T532" i="9"/>
  <c r="X532" i="9"/>
  <c r="AB532" i="9"/>
  <c r="AF532" i="9"/>
  <c r="C534" i="9"/>
  <c r="K534" i="9"/>
  <c r="O534" i="9"/>
  <c r="T534" i="9"/>
  <c r="X534" i="9"/>
  <c r="AB534" i="9"/>
  <c r="AF534" i="9"/>
  <c r="C536" i="9"/>
  <c r="K536" i="9"/>
  <c r="O536" i="9"/>
  <c r="T536" i="9"/>
  <c r="X536" i="9"/>
  <c r="AB536" i="9"/>
  <c r="AF536" i="9"/>
  <c r="C538" i="9"/>
  <c r="K538" i="9"/>
  <c r="O538" i="9"/>
  <c r="T538" i="9"/>
  <c r="X538" i="9"/>
  <c r="AB538" i="9"/>
  <c r="AF538" i="9"/>
  <c r="C540" i="9"/>
  <c r="K540" i="9"/>
  <c r="O540" i="9"/>
  <c r="T540" i="9"/>
  <c r="X540" i="9"/>
  <c r="AB540" i="9"/>
  <c r="AF540" i="9"/>
  <c r="C542" i="9"/>
  <c r="K542" i="9"/>
  <c r="O542" i="9"/>
  <c r="T542" i="9"/>
  <c r="X542" i="9"/>
  <c r="AB542" i="9"/>
  <c r="AF542" i="9"/>
  <c r="C544" i="9"/>
  <c r="K544" i="9"/>
  <c r="O544" i="9"/>
  <c r="T544" i="9"/>
  <c r="X544" i="9"/>
  <c r="AB544" i="9"/>
  <c r="AF544" i="9"/>
  <c r="C546" i="9"/>
  <c r="K546" i="9"/>
  <c r="O546" i="9"/>
  <c r="T546" i="9"/>
  <c r="X546" i="9"/>
  <c r="AB546" i="9"/>
  <c r="AF546" i="9"/>
  <c r="C548" i="9"/>
  <c r="K548" i="9"/>
  <c r="O548" i="9"/>
  <c r="T548" i="9"/>
  <c r="X548" i="9"/>
  <c r="AB548" i="9"/>
  <c r="AF548" i="9"/>
  <c r="C550" i="9"/>
  <c r="K550" i="9"/>
  <c r="O550" i="9"/>
  <c r="T550" i="9"/>
  <c r="X550" i="9"/>
  <c r="AB550" i="9"/>
  <c r="AF550" i="9"/>
  <c r="C552" i="9"/>
  <c r="K552" i="9"/>
  <c r="O552" i="9"/>
  <c r="T552" i="9"/>
  <c r="X552" i="9"/>
  <c r="AB552" i="9"/>
  <c r="AF552" i="9"/>
  <c r="C554" i="9"/>
  <c r="K554" i="9"/>
  <c r="O554" i="9"/>
  <c r="T554" i="9"/>
  <c r="X554" i="9"/>
  <c r="AB554" i="9"/>
  <c r="AF554" i="9"/>
  <c r="C556" i="9"/>
  <c r="K556" i="9"/>
  <c r="O556" i="9"/>
  <c r="T556" i="9"/>
  <c r="X556" i="9"/>
  <c r="AB556" i="9"/>
  <c r="AF556" i="9"/>
  <c r="C558" i="9"/>
  <c r="K558" i="9"/>
  <c r="O558" i="9"/>
  <c r="T558" i="9"/>
  <c r="X558" i="9"/>
  <c r="AB558" i="9"/>
  <c r="AF558" i="9"/>
  <c r="C560" i="9"/>
  <c r="K560" i="9"/>
  <c r="O560" i="9"/>
  <c r="T560" i="9"/>
  <c r="X560" i="9"/>
  <c r="AB560" i="9"/>
  <c r="AF560" i="9"/>
  <c r="C562" i="9"/>
  <c r="K562" i="9"/>
  <c r="O562" i="9"/>
  <c r="T562" i="9"/>
  <c r="X562" i="9"/>
  <c r="AB562" i="9"/>
  <c r="AF562" i="9"/>
  <c r="C564" i="9"/>
  <c r="K564" i="9"/>
  <c r="O564" i="9"/>
  <c r="T564" i="9"/>
  <c r="X564" i="9"/>
  <c r="AB564" i="9"/>
  <c r="AF564" i="9"/>
  <c r="C566" i="9"/>
  <c r="K566" i="9"/>
  <c r="O566" i="9"/>
  <c r="T566" i="9"/>
  <c r="X566" i="9"/>
  <c r="AB566" i="9"/>
  <c r="AF566" i="9"/>
  <c r="C568" i="9"/>
  <c r="K568" i="9"/>
  <c r="O568" i="9"/>
  <c r="T568" i="9"/>
  <c r="X568" i="9"/>
  <c r="AB568" i="9"/>
  <c r="AF568" i="9"/>
  <c r="C570" i="9"/>
  <c r="K570" i="9"/>
  <c r="O570" i="9"/>
  <c r="T570" i="9"/>
  <c r="X570" i="9"/>
  <c r="AB570" i="9"/>
  <c r="AF570" i="9"/>
  <c r="C572" i="9"/>
  <c r="K572" i="9"/>
  <c r="O572" i="9"/>
  <c r="T572" i="9"/>
  <c r="X572" i="9"/>
  <c r="AB572" i="9"/>
  <c r="AF572" i="9"/>
  <c r="C574" i="9"/>
  <c r="K574" i="9"/>
  <c r="O574" i="9"/>
  <c r="T574" i="9"/>
  <c r="X574" i="9"/>
  <c r="AB574" i="9"/>
  <c r="AF574" i="9"/>
  <c r="C576" i="9"/>
  <c r="K576" i="9"/>
  <c r="O576" i="9"/>
  <c r="T576" i="9"/>
  <c r="X576" i="9"/>
  <c r="AB576" i="9"/>
  <c r="AF576" i="9"/>
  <c r="C578" i="9"/>
  <c r="K578" i="9"/>
  <c r="O578" i="9"/>
  <c r="T578" i="9"/>
  <c r="X578" i="9"/>
  <c r="AB578" i="9"/>
  <c r="AF578" i="9"/>
  <c r="C580" i="9"/>
  <c r="K580" i="9"/>
  <c r="O580" i="9"/>
  <c r="T580" i="9"/>
  <c r="X580" i="9"/>
  <c r="AB580" i="9"/>
  <c r="AF580" i="9"/>
  <c r="C582" i="9"/>
  <c r="K582" i="9"/>
  <c r="O582" i="9"/>
  <c r="T582" i="9"/>
  <c r="X582" i="9"/>
  <c r="AB582" i="9"/>
  <c r="AF582" i="9"/>
  <c r="C584" i="9"/>
  <c r="K584" i="9"/>
  <c r="O584" i="9"/>
  <c r="T584" i="9"/>
  <c r="X584" i="9"/>
  <c r="AB584" i="9"/>
  <c r="AF584" i="9"/>
  <c r="C586" i="9"/>
  <c r="K586" i="9"/>
  <c r="O586" i="9"/>
  <c r="T586" i="9"/>
  <c r="X586" i="9"/>
  <c r="AB586" i="9"/>
  <c r="AF586" i="9"/>
  <c r="C588" i="9"/>
  <c r="K588" i="9"/>
  <c r="O588" i="9"/>
  <c r="T588" i="9"/>
  <c r="X588" i="9"/>
  <c r="AB588" i="9"/>
  <c r="AF588" i="9"/>
  <c r="C590" i="9"/>
  <c r="K590" i="9"/>
  <c r="O590" i="9"/>
  <c r="T590" i="9"/>
  <c r="X590" i="9"/>
  <c r="AB590" i="9"/>
  <c r="AF590" i="9"/>
  <c r="C592" i="9"/>
  <c r="K592" i="9"/>
  <c r="O592" i="9"/>
  <c r="T592" i="9"/>
  <c r="X592" i="9"/>
  <c r="AB592" i="9"/>
  <c r="AF592" i="9"/>
  <c r="C594" i="9"/>
  <c r="K594" i="9"/>
  <c r="O594" i="9"/>
  <c r="T594" i="9"/>
  <c r="X594" i="9"/>
  <c r="AB594" i="9"/>
  <c r="AF594" i="9"/>
  <c r="C596" i="9"/>
  <c r="K596" i="9"/>
  <c r="O596" i="9"/>
  <c r="T596" i="9"/>
  <c r="X596" i="9"/>
  <c r="AB596" i="9"/>
  <c r="AF596" i="9"/>
  <c r="C598" i="9"/>
  <c r="K598" i="9"/>
  <c r="O598" i="9"/>
  <c r="T598" i="9"/>
  <c r="X598" i="9"/>
  <c r="AB598" i="9"/>
  <c r="AF598" i="9"/>
  <c r="C600" i="9"/>
  <c r="K600" i="9"/>
  <c r="O600" i="9"/>
  <c r="T600" i="9"/>
  <c r="X600" i="9"/>
  <c r="AB600" i="9"/>
  <c r="AF600" i="9"/>
  <c r="C602" i="9"/>
  <c r="K602" i="9"/>
  <c r="O602" i="9"/>
  <c r="T602" i="9"/>
  <c r="X602" i="9"/>
  <c r="AB602" i="9"/>
  <c r="AF602" i="9"/>
  <c r="C604" i="9"/>
  <c r="K604" i="9"/>
  <c r="O604" i="9"/>
  <c r="T604" i="9"/>
  <c r="X604" i="9"/>
  <c r="AB604" i="9"/>
  <c r="AF604" i="9"/>
  <c r="C606" i="9"/>
  <c r="K606" i="9"/>
  <c r="O606" i="9"/>
  <c r="T606" i="9"/>
  <c r="X606" i="9"/>
  <c r="AB606" i="9"/>
  <c r="AF606" i="9"/>
  <c r="C608" i="9"/>
  <c r="K608" i="9"/>
  <c r="O608" i="9"/>
  <c r="T608" i="9"/>
  <c r="X608" i="9"/>
  <c r="AB608" i="9"/>
  <c r="AF608" i="9"/>
  <c r="C610" i="9"/>
  <c r="K610" i="9"/>
  <c r="O610" i="9"/>
  <c r="T610" i="9"/>
  <c r="X610" i="9"/>
  <c r="AB610" i="9"/>
  <c r="AF610" i="9"/>
  <c r="C612" i="9"/>
  <c r="K612" i="9"/>
  <c r="O612" i="9"/>
  <c r="T612" i="9"/>
  <c r="X612" i="9"/>
  <c r="AB612" i="9"/>
  <c r="AF612" i="9"/>
  <c r="C614" i="9"/>
  <c r="K614" i="9"/>
  <c r="O614" i="9"/>
  <c r="T614" i="9"/>
  <c r="X614" i="9"/>
  <c r="AB614" i="9"/>
  <c r="AF614" i="9"/>
  <c r="C616" i="9"/>
  <c r="K616" i="9"/>
  <c r="O616" i="9"/>
  <c r="T616" i="9"/>
  <c r="X616" i="9"/>
  <c r="AB616" i="9"/>
  <c r="AF616" i="9"/>
  <c r="C618" i="9"/>
  <c r="K618" i="9"/>
  <c r="O618" i="9"/>
  <c r="T618" i="9"/>
  <c r="X618" i="9"/>
  <c r="AB618" i="9"/>
  <c r="AF618" i="9"/>
  <c r="C620" i="9"/>
  <c r="K620" i="9"/>
  <c r="O620" i="9"/>
  <c r="T620" i="9"/>
  <c r="X620" i="9"/>
  <c r="AB620" i="9"/>
  <c r="AF620" i="9"/>
  <c r="C622" i="9"/>
  <c r="K622" i="9"/>
  <c r="O622" i="9"/>
  <c r="T622" i="9"/>
  <c r="X622" i="9"/>
  <c r="AB622" i="9"/>
  <c r="AF622" i="9"/>
  <c r="C624" i="9"/>
  <c r="K624" i="9"/>
  <c r="O624" i="9"/>
  <c r="T624" i="9"/>
  <c r="X624" i="9"/>
  <c r="AB624" i="9"/>
  <c r="AF624" i="9"/>
  <c r="AT28" i="6"/>
  <c r="AU28" i="6"/>
  <c r="AT29" i="6"/>
  <c r="AU29" i="6"/>
  <c r="AT36" i="6"/>
  <c r="AU36" i="6"/>
  <c r="AT37" i="6"/>
  <c r="AU37" i="6"/>
  <c r="AT44" i="6"/>
  <c r="AU44" i="6"/>
  <c r="AT45" i="6"/>
  <c r="AU45" i="6"/>
  <c r="AT52" i="6"/>
  <c r="AU52" i="6"/>
  <c r="AT53" i="6"/>
  <c r="AU53" i="6"/>
  <c r="AT60" i="6"/>
  <c r="AU60" i="6"/>
  <c r="AT61" i="6"/>
  <c r="AU61" i="6"/>
  <c r="AT68" i="6"/>
  <c r="AU68" i="6"/>
  <c r="AT69" i="6"/>
  <c r="AU69" i="6"/>
  <c r="AT76" i="6"/>
  <c r="AU76" i="6"/>
  <c r="AT77" i="6"/>
  <c r="AU77" i="6"/>
  <c r="AT84" i="6"/>
  <c r="AU84" i="6"/>
  <c r="AT85" i="6"/>
  <c r="AU85" i="6"/>
  <c r="AT92" i="6"/>
  <c r="AU92" i="6"/>
  <c r="AT93" i="6"/>
  <c r="AU93" i="6"/>
  <c r="AT100" i="6"/>
  <c r="AU100" i="6"/>
  <c r="AT101" i="6"/>
  <c r="AU101" i="6"/>
  <c r="AT108" i="6"/>
  <c r="AU108" i="6"/>
  <c r="AT109" i="6"/>
  <c r="AU109" i="6"/>
  <c r="AT116" i="6"/>
  <c r="AU116" i="6"/>
  <c r="AT117" i="6"/>
  <c r="AU117" i="6"/>
  <c r="AT124" i="6"/>
  <c r="AU124" i="6"/>
  <c r="AT125" i="6"/>
  <c r="AU125" i="6"/>
  <c r="AT132" i="6"/>
  <c r="AU132" i="6"/>
  <c r="AT133" i="6"/>
  <c r="AU133" i="6"/>
  <c r="AT140" i="6"/>
  <c r="AU140" i="6"/>
  <c r="AT141" i="6"/>
  <c r="AU141" i="6"/>
  <c r="AT148" i="6"/>
  <c r="AU148" i="6"/>
  <c r="AT149" i="6"/>
  <c r="AU149" i="6"/>
  <c r="AT156" i="6"/>
  <c r="AU156" i="6"/>
  <c r="AT157" i="6"/>
  <c r="AU157" i="6"/>
  <c r="AT164" i="6"/>
  <c r="AU164" i="6"/>
  <c r="AT165" i="6"/>
  <c r="AU165" i="6"/>
  <c r="AT172" i="6"/>
  <c r="AU172" i="6"/>
  <c r="AT173" i="6"/>
  <c r="AU173" i="6"/>
  <c r="AT180" i="6"/>
  <c r="AU180" i="6"/>
  <c r="AT181" i="6"/>
  <c r="AU181" i="6"/>
  <c r="AT188" i="6"/>
  <c r="AU188" i="6"/>
  <c r="AT189" i="6"/>
  <c r="AU189" i="6"/>
  <c r="AT196" i="6"/>
  <c r="AU196" i="6"/>
  <c r="AT197" i="6"/>
  <c r="AU197" i="6"/>
  <c r="AT204" i="6"/>
  <c r="AU204" i="6"/>
  <c r="AT205" i="6"/>
  <c r="AU205" i="6"/>
  <c r="AT212" i="6"/>
  <c r="AU212" i="6"/>
  <c r="AT213" i="6"/>
  <c r="AU213" i="6"/>
  <c r="AT220" i="6"/>
  <c r="AU220" i="6"/>
  <c r="AT221" i="6"/>
  <c r="AU221" i="6"/>
  <c r="AT228" i="6"/>
  <c r="AU228" i="6"/>
  <c r="AT229" i="6"/>
  <c r="AU229" i="6"/>
  <c r="AT236" i="6"/>
  <c r="AU236" i="6"/>
  <c r="AT237" i="6"/>
  <c r="AU237" i="6"/>
  <c r="AT244" i="6"/>
  <c r="AU244" i="6"/>
  <c r="AT245" i="6"/>
  <c r="AU245" i="6"/>
  <c r="AT252" i="6"/>
  <c r="AU252" i="6"/>
  <c r="AT253" i="6"/>
  <c r="AU253" i="6"/>
  <c r="AT260" i="6"/>
  <c r="AU260" i="6"/>
  <c r="AT261" i="6"/>
  <c r="AU261" i="6"/>
  <c r="AT268" i="6"/>
  <c r="AU268" i="6"/>
  <c r="AT269" i="6"/>
  <c r="AU269" i="6"/>
  <c r="AT276" i="6"/>
  <c r="AU276" i="6"/>
  <c r="AT277" i="6"/>
  <c r="AU277" i="6"/>
  <c r="AT284" i="6"/>
  <c r="AU284" i="6"/>
  <c r="AT285" i="6"/>
  <c r="AU285" i="6"/>
  <c r="AT292" i="6"/>
  <c r="AU292" i="6"/>
  <c r="AT293" i="6"/>
  <c r="AU293" i="6"/>
  <c r="AT300" i="6"/>
  <c r="AU300" i="6"/>
  <c r="AT301" i="6"/>
  <c r="AU301" i="6"/>
  <c r="AT308" i="6"/>
  <c r="AU308" i="6"/>
  <c r="AT309" i="6"/>
  <c r="AU309" i="6"/>
  <c r="AT316" i="6"/>
  <c r="AU316" i="6"/>
  <c r="AT317" i="6"/>
  <c r="AU317" i="6"/>
  <c r="AT324" i="6"/>
  <c r="AU324" i="6"/>
  <c r="AT325" i="6"/>
  <c r="AU325" i="6"/>
  <c r="AT332" i="6"/>
  <c r="AU332" i="6"/>
  <c r="AT333" i="6"/>
  <c r="AU333" i="6"/>
  <c r="AT340" i="6"/>
  <c r="AU340" i="6"/>
  <c r="AT341" i="6"/>
  <c r="AU341" i="6"/>
  <c r="AT348" i="6"/>
  <c r="AU348" i="6"/>
  <c r="AT349" i="6"/>
  <c r="AU349" i="6"/>
  <c r="AT356" i="6"/>
  <c r="AU356" i="6"/>
  <c r="AT357" i="6"/>
  <c r="AU357" i="6"/>
  <c r="AT364" i="6"/>
  <c r="AU364" i="6"/>
  <c r="AT365" i="6"/>
  <c r="AU365" i="6"/>
  <c r="AT372" i="6"/>
  <c r="AU372" i="6"/>
  <c r="AT373" i="6"/>
  <c r="AU373" i="6"/>
  <c r="AT380" i="6"/>
  <c r="AU380" i="6"/>
  <c r="AT381" i="6"/>
  <c r="AU381" i="6"/>
  <c r="AT388" i="6"/>
  <c r="AU388" i="6"/>
  <c r="AT389" i="6"/>
  <c r="AU389" i="6"/>
  <c r="AT396" i="6"/>
  <c r="AU396" i="6"/>
  <c r="AT397" i="6"/>
  <c r="AU397" i="6"/>
  <c r="AT404" i="6"/>
  <c r="AU404" i="6"/>
  <c r="AT405" i="6"/>
  <c r="AU405" i="6"/>
  <c r="AT412" i="6"/>
  <c r="AU412" i="6"/>
  <c r="AT413" i="6"/>
  <c r="AU413" i="6"/>
  <c r="AT420" i="6"/>
  <c r="AU420" i="6"/>
  <c r="AT421" i="6"/>
  <c r="AU421" i="6"/>
  <c r="AT428" i="6"/>
  <c r="AU428" i="6"/>
  <c r="AT429" i="6"/>
  <c r="AU429" i="6"/>
  <c r="AT436" i="6"/>
  <c r="AU436" i="6"/>
  <c r="AT437" i="6"/>
  <c r="AU437" i="6"/>
  <c r="AT444" i="6"/>
  <c r="AU444" i="6"/>
  <c r="AT445" i="6"/>
  <c r="AU445" i="6"/>
  <c r="AT452" i="6"/>
  <c r="AU452" i="6"/>
  <c r="AT453" i="6"/>
  <c r="AU453" i="6"/>
  <c r="AT460" i="6"/>
  <c r="AU460" i="6"/>
  <c r="AT461" i="6"/>
  <c r="AU461" i="6"/>
  <c r="AT468" i="6"/>
  <c r="AU468" i="6"/>
  <c r="AT469" i="6"/>
  <c r="AU469" i="6"/>
  <c r="AT476" i="6"/>
  <c r="AU476" i="6"/>
  <c r="AT477" i="6"/>
  <c r="AU477" i="6"/>
  <c r="AT484" i="6"/>
  <c r="AU484" i="6"/>
  <c r="AT485" i="6"/>
  <c r="AU485" i="6"/>
  <c r="AT492" i="6"/>
  <c r="AU492" i="6"/>
  <c r="AT493" i="6"/>
  <c r="AU493" i="6"/>
  <c r="AT500" i="6"/>
  <c r="AU500" i="6"/>
  <c r="AT501" i="6"/>
  <c r="AU501" i="6"/>
  <c r="AT508" i="6"/>
  <c r="AU508" i="6"/>
  <c r="AT509" i="6"/>
  <c r="AU509" i="6"/>
  <c r="AT516" i="6"/>
  <c r="AU516" i="6"/>
  <c r="AT517" i="6"/>
  <c r="AU517" i="6"/>
  <c r="AT524" i="6"/>
  <c r="AU524" i="6"/>
  <c r="AT525" i="6"/>
  <c r="AU525" i="6"/>
  <c r="AT532" i="6"/>
  <c r="AU532" i="6"/>
  <c r="AT533" i="6"/>
  <c r="AU533" i="6"/>
  <c r="AT540" i="6"/>
  <c r="AU540" i="6"/>
  <c r="AT541" i="6"/>
  <c r="AU541" i="6"/>
  <c r="AT548" i="6"/>
  <c r="AU548" i="6"/>
  <c r="AT549" i="6"/>
  <c r="AU549" i="6"/>
  <c r="AT556" i="6"/>
  <c r="AU556" i="6"/>
  <c r="AT557" i="6"/>
  <c r="AU557" i="6"/>
  <c r="AT564" i="6"/>
  <c r="AU564" i="6"/>
  <c r="AT565" i="6"/>
  <c r="AU565" i="6"/>
  <c r="AT572" i="6"/>
  <c r="AU572" i="6"/>
  <c r="AT573" i="6"/>
  <c r="AU573" i="6"/>
  <c r="AT580" i="6"/>
  <c r="AU580" i="6"/>
  <c r="AT581" i="6"/>
  <c r="AU581" i="6"/>
  <c r="AT588" i="6"/>
  <c r="AU588" i="6"/>
  <c r="AT589" i="6"/>
  <c r="AU589" i="6"/>
  <c r="AT596" i="6"/>
  <c r="AU596" i="6"/>
  <c r="AT597" i="6"/>
  <c r="AU597" i="6"/>
  <c r="AT604" i="6"/>
  <c r="AU604" i="6"/>
  <c r="AT605" i="6"/>
  <c r="AU605" i="6"/>
  <c r="AT612" i="6"/>
  <c r="AU612" i="6"/>
  <c r="AT613" i="6"/>
  <c r="AU613" i="6"/>
  <c r="AT620" i="6"/>
  <c r="AU620" i="6"/>
  <c r="AT621" i="6"/>
  <c r="AU621" i="6"/>
  <c r="AT628" i="6"/>
  <c r="AU628" i="6"/>
  <c r="AT629" i="6"/>
  <c r="AU629" i="6"/>
  <c r="AT636" i="6"/>
  <c r="AU636" i="6"/>
  <c r="AT637" i="6"/>
  <c r="AU637" i="6"/>
  <c r="AT644" i="6"/>
  <c r="AU644" i="6"/>
  <c r="AT645" i="6"/>
  <c r="AU645" i="6"/>
  <c r="AT652" i="6"/>
  <c r="AU652" i="6"/>
  <c r="AT653" i="6"/>
  <c r="AU653" i="6"/>
  <c r="AT660" i="6"/>
  <c r="AU660" i="6"/>
  <c r="AT661" i="6"/>
  <c r="AU661" i="6"/>
  <c r="AT668" i="6"/>
  <c r="AU668" i="6"/>
  <c r="AT669" i="6"/>
  <c r="AU669" i="6"/>
  <c r="AT676" i="6"/>
  <c r="AU676" i="6"/>
  <c r="AT677" i="6"/>
  <c r="AU677" i="6"/>
  <c r="AT684" i="6"/>
  <c r="AU684" i="6"/>
  <c r="AT685" i="6"/>
  <c r="AU685" i="6"/>
  <c r="AT692" i="6"/>
  <c r="AU692" i="6"/>
  <c r="AT693" i="6"/>
  <c r="AU693" i="6"/>
  <c r="AT700" i="6"/>
  <c r="AU700" i="6"/>
  <c r="AT701" i="6"/>
  <c r="AU701" i="6"/>
  <c r="AT708" i="6"/>
  <c r="AU708" i="6"/>
  <c r="AT709" i="6"/>
  <c r="AU709" i="6"/>
  <c r="AT716" i="6"/>
  <c r="AU716" i="6"/>
  <c r="AT717" i="6"/>
  <c r="AU717" i="6"/>
  <c r="AT724" i="6"/>
  <c r="AU724" i="6"/>
  <c r="AT725" i="6"/>
  <c r="AU725" i="6"/>
  <c r="AT732" i="6"/>
  <c r="AU732" i="6"/>
  <c r="AT733" i="6"/>
  <c r="AU733" i="6"/>
  <c r="AT740" i="6"/>
  <c r="AU740" i="6"/>
  <c r="AT741" i="6"/>
  <c r="AU741" i="6"/>
  <c r="AT748" i="6"/>
  <c r="AU748" i="6"/>
  <c r="AT749" i="6"/>
  <c r="AU749" i="6"/>
  <c r="AT756" i="6"/>
  <c r="AU756" i="6"/>
  <c r="AT757" i="6"/>
  <c r="AU757" i="6"/>
  <c r="AT764" i="6"/>
  <c r="AU764" i="6"/>
  <c r="AT765" i="6"/>
  <c r="AU765" i="6"/>
  <c r="AT772" i="6"/>
  <c r="AU772" i="6"/>
  <c r="AT773" i="6"/>
  <c r="AU773" i="6"/>
  <c r="AT780" i="6"/>
  <c r="AU780" i="6"/>
  <c r="AT781" i="6"/>
  <c r="AU781" i="6"/>
  <c r="AT788" i="6"/>
  <c r="AU788" i="6"/>
  <c r="AT789" i="6"/>
  <c r="AU789" i="6"/>
  <c r="AT796" i="6"/>
  <c r="AU796" i="6"/>
  <c r="AT797" i="6"/>
  <c r="AU797" i="6"/>
  <c r="AT804" i="6"/>
  <c r="AU804" i="6"/>
  <c r="AT805" i="6"/>
  <c r="AU805" i="6"/>
  <c r="AT812" i="6"/>
  <c r="AU812" i="6"/>
  <c r="AT813" i="6"/>
  <c r="AU813" i="6"/>
  <c r="AT820" i="6"/>
  <c r="AU820" i="6"/>
  <c r="AT821" i="6"/>
  <c r="AU821" i="6"/>
  <c r="AT828" i="6"/>
  <c r="AU828" i="6"/>
  <c r="AT829" i="6"/>
  <c r="AU829" i="6"/>
  <c r="AT836" i="6"/>
  <c r="AU836" i="6"/>
  <c r="AT837" i="6"/>
  <c r="AU837" i="6"/>
  <c r="AT844" i="6"/>
  <c r="AU844" i="6"/>
  <c r="AT845" i="6"/>
  <c r="AU845" i="6"/>
  <c r="AT852" i="6"/>
  <c r="AU852" i="6"/>
  <c r="AT853" i="6"/>
  <c r="AU853" i="6"/>
  <c r="AT860" i="6"/>
  <c r="AU860" i="6"/>
  <c r="AT861" i="6"/>
  <c r="AU861" i="6"/>
  <c r="AT868" i="6"/>
  <c r="AU868" i="6"/>
  <c r="AT869" i="6"/>
  <c r="AU869" i="6"/>
  <c r="AT876" i="6"/>
  <c r="AU876" i="6"/>
  <c r="AT877" i="6"/>
  <c r="AU877" i="6"/>
  <c r="AT884" i="6"/>
  <c r="AU884" i="6"/>
  <c r="AT885" i="6"/>
  <c r="AU885" i="6"/>
  <c r="AT892" i="6"/>
  <c r="AU892" i="6"/>
  <c r="AT893" i="6"/>
  <c r="AU893" i="6"/>
  <c r="AT900" i="6"/>
  <c r="AU900" i="6"/>
  <c r="AT901" i="6"/>
  <c r="AU901" i="6"/>
  <c r="AT908" i="6"/>
  <c r="AU908" i="6"/>
  <c r="AT909" i="6"/>
  <c r="AU909" i="6"/>
  <c r="AT916" i="6"/>
  <c r="AU916" i="6"/>
  <c r="AT917" i="6"/>
  <c r="AU917" i="6"/>
  <c r="AT924" i="6"/>
  <c r="AU924" i="6"/>
  <c r="AT925" i="6"/>
  <c r="AU925" i="6"/>
  <c r="AT932" i="6"/>
  <c r="AU932" i="6"/>
  <c r="AT933" i="6"/>
  <c r="AU933" i="6"/>
  <c r="AT940" i="6"/>
  <c r="AU940" i="6"/>
  <c r="AT941" i="6"/>
  <c r="AU941" i="6"/>
  <c r="AT948" i="6"/>
  <c r="AU948" i="6"/>
  <c r="AT949" i="6"/>
  <c r="AU949" i="6"/>
  <c r="AT956" i="6"/>
  <c r="AU956" i="6"/>
  <c r="AT957" i="6"/>
  <c r="AU957" i="6"/>
  <c r="AT964" i="6"/>
  <c r="AU964" i="6"/>
  <c r="AT965" i="6"/>
  <c r="AU965" i="6"/>
  <c r="AT972" i="6"/>
  <c r="AU972" i="6"/>
  <c r="AT973" i="6"/>
  <c r="AU973" i="6"/>
  <c r="AT980" i="6"/>
  <c r="AU980" i="6"/>
  <c r="AT981" i="6"/>
  <c r="AU981" i="6"/>
  <c r="AT988" i="6"/>
  <c r="AU988" i="6"/>
  <c r="AT989" i="6"/>
  <c r="AU989" i="6"/>
  <c r="AT996" i="6"/>
  <c r="AU996" i="6"/>
  <c r="AT997" i="6"/>
  <c r="AU997" i="6"/>
  <c r="AT1004" i="6"/>
  <c r="AU1004" i="6"/>
  <c r="AT1005" i="6"/>
  <c r="AU1005" i="6"/>
  <c r="AT1012" i="6"/>
  <c r="AU1012" i="6"/>
  <c r="AT1013" i="6"/>
  <c r="AU1013" i="6"/>
  <c r="AT1020" i="6"/>
  <c r="AU1020" i="6"/>
  <c r="AT1021" i="6"/>
  <c r="AU1021" i="6"/>
  <c r="AT1028" i="6"/>
  <c r="AU1028" i="6"/>
  <c r="AT1029" i="6"/>
  <c r="AU1029" i="6"/>
  <c r="AT1036" i="6"/>
  <c r="AU1036" i="6"/>
  <c r="AT1037" i="6"/>
  <c r="AU1037" i="6"/>
  <c r="AT1044" i="6"/>
  <c r="AU1044" i="6"/>
  <c r="AT1045" i="6"/>
  <c r="AU1045" i="6"/>
  <c r="AT1052" i="6"/>
  <c r="AU1052" i="6"/>
  <c r="AT1053" i="6"/>
  <c r="AU1053" i="6"/>
  <c r="AT1060" i="6"/>
  <c r="AU1060" i="6"/>
  <c r="AT1061" i="6"/>
  <c r="AU1061" i="6"/>
  <c r="AT1068" i="6"/>
  <c r="AU1068" i="6"/>
  <c r="AT1069" i="6"/>
  <c r="AU1069" i="6"/>
  <c r="AT1076" i="6"/>
  <c r="AU1076" i="6"/>
  <c r="AT1077" i="6"/>
  <c r="AU1077" i="6"/>
  <c r="AT1084" i="6"/>
  <c r="AU1084" i="6"/>
  <c r="AT1085" i="6"/>
  <c r="AU1085" i="6"/>
  <c r="AT1092" i="6"/>
  <c r="AU1092" i="6"/>
  <c r="AT1093" i="6"/>
  <c r="AU1093" i="6"/>
  <c r="AT1100" i="6"/>
  <c r="AU1100" i="6"/>
  <c r="AT1101" i="6"/>
  <c r="AU1101" i="6"/>
  <c r="AT1108" i="6"/>
  <c r="AU1108" i="6"/>
  <c r="AT1109" i="6"/>
  <c r="AU1109" i="6"/>
  <c r="AT1116" i="6"/>
  <c r="AU1116" i="6"/>
  <c r="AT1117" i="6"/>
  <c r="AU1117" i="6"/>
  <c r="AT1124" i="6"/>
  <c r="AU1124" i="6"/>
  <c r="AT1125" i="6"/>
  <c r="AU1125" i="6"/>
  <c r="AT1132" i="6"/>
  <c r="AU1132" i="6"/>
  <c r="AT1133" i="6"/>
  <c r="AU1133" i="6"/>
  <c r="AT1140" i="6"/>
  <c r="AU1140" i="6"/>
  <c r="AT1141" i="6"/>
  <c r="AU1141" i="6"/>
  <c r="AT1148" i="6"/>
  <c r="AU1148" i="6"/>
  <c r="AT1149" i="6"/>
  <c r="AU1149" i="6"/>
  <c r="AT1156" i="6"/>
  <c r="AU1156" i="6"/>
  <c r="AT1157" i="6"/>
  <c r="AU1157" i="6"/>
  <c r="AT1164" i="6"/>
  <c r="AU1164" i="6"/>
  <c r="AT1165" i="6"/>
  <c r="AU1165" i="6"/>
  <c r="AT1172" i="6"/>
  <c r="AU1172" i="6"/>
  <c r="AT1173" i="6"/>
  <c r="AU1173" i="6"/>
  <c r="AT1180" i="6"/>
  <c r="AU1180" i="6"/>
  <c r="AT1181" i="6"/>
  <c r="AU1181" i="6"/>
  <c r="AT1188" i="6"/>
  <c r="AU1188" i="6"/>
  <c r="AT1189" i="6"/>
  <c r="AU1189" i="6"/>
  <c r="AT1196" i="6"/>
  <c r="AU1196" i="6"/>
  <c r="AT1197" i="6"/>
  <c r="AU1197" i="6"/>
  <c r="AT1204" i="6"/>
  <c r="AU1204" i="6"/>
  <c r="AT1205" i="6"/>
  <c r="AU1205" i="6"/>
  <c r="AT1212" i="6"/>
  <c r="AU1212" i="6"/>
  <c r="AT1213" i="6"/>
  <c r="AU1213" i="6"/>
  <c r="AT1220" i="6"/>
  <c r="AU1220" i="6"/>
  <c r="AT1221" i="6"/>
  <c r="AU1221" i="6"/>
  <c r="AT1228" i="6"/>
  <c r="AU1228" i="6"/>
  <c r="AT1229" i="6"/>
  <c r="AU1229" i="6"/>
  <c r="AT1236" i="6"/>
  <c r="AU1236" i="6"/>
  <c r="AT1237" i="6"/>
  <c r="AU1237" i="6"/>
  <c r="AT1244" i="6"/>
  <c r="AU1244" i="6"/>
  <c r="AT1245" i="6"/>
  <c r="AU1245" i="6"/>
  <c r="AT1252" i="6"/>
  <c r="AU1252" i="6"/>
  <c r="AT1253" i="6"/>
  <c r="AU1253" i="6"/>
  <c r="AT1260" i="6"/>
  <c r="AU1260" i="6"/>
  <c r="AT1261" i="6"/>
  <c r="AU1261" i="6"/>
  <c r="AT1268" i="6"/>
  <c r="AU1268" i="6"/>
  <c r="AT1269" i="6"/>
  <c r="AU1269" i="6"/>
  <c r="AT1276" i="6"/>
  <c r="AU1276" i="6"/>
  <c r="AT1277" i="6"/>
  <c r="AU1277" i="6"/>
  <c r="AT1284" i="6"/>
  <c r="AU1284" i="6"/>
  <c r="AT1285" i="6"/>
  <c r="AU1285" i="6"/>
  <c r="AT1292" i="6"/>
  <c r="AU1292" i="6"/>
  <c r="AT1293" i="6"/>
  <c r="AU1293" i="6"/>
  <c r="AT1300" i="6"/>
  <c r="AU1300" i="6"/>
  <c r="AT1301" i="6"/>
  <c r="AU1301" i="6"/>
  <c r="AT1308" i="6"/>
  <c r="AU1308" i="6"/>
  <c r="AT1309" i="6"/>
  <c r="AU1309" i="6"/>
  <c r="AT1316" i="6"/>
  <c r="AU1316" i="6"/>
  <c r="AT1317" i="6"/>
  <c r="AU1317" i="6"/>
  <c r="AT1324" i="6"/>
  <c r="AU1324" i="6"/>
  <c r="AT1325" i="6"/>
  <c r="AU1325" i="6"/>
  <c r="AT1332" i="6"/>
  <c r="AU1332" i="6"/>
  <c r="AT1333" i="6"/>
  <c r="AU1333" i="6"/>
  <c r="AT1340" i="6"/>
  <c r="AU1340" i="6"/>
  <c r="AT1341" i="6"/>
  <c r="AU1341" i="6"/>
  <c r="AT1348" i="6"/>
  <c r="AU1348" i="6"/>
  <c r="AT1349" i="6"/>
  <c r="AU1349" i="6"/>
  <c r="AT1356" i="6"/>
  <c r="AU1356" i="6"/>
  <c r="AT1357" i="6"/>
  <c r="AU1357" i="6"/>
  <c r="AT1364" i="6"/>
  <c r="AU1364" i="6"/>
  <c r="AT1365" i="6"/>
  <c r="AU1365" i="6"/>
  <c r="AT1372" i="6"/>
  <c r="AU1372" i="6"/>
  <c r="AT1373" i="6"/>
  <c r="AU1373" i="6"/>
  <c r="AT1380" i="6"/>
  <c r="AU1380" i="6"/>
  <c r="AT1381" i="6"/>
  <c r="AU1381" i="6"/>
  <c r="AT1388" i="6"/>
  <c r="AU1388" i="6"/>
  <c r="AT1389" i="6"/>
  <c r="AU1389" i="6"/>
  <c r="AT1396" i="6"/>
  <c r="AU1396" i="6"/>
  <c r="AT1397" i="6"/>
  <c r="AU1397" i="6"/>
  <c r="AT1404" i="6"/>
  <c r="AU1404" i="6"/>
  <c r="AT1405" i="6"/>
  <c r="AU1405" i="6"/>
  <c r="AT1412" i="6"/>
  <c r="AU1412" i="6"/>
  <c r="AT1413" i="6"/>
  <c r="AU1413" i="6"/>
  <c r="AT1420" i="6"/>
  <c r="AU1420" i="6"/>
  <c r="AT1421" i="6"/>
  <c r="AU1421" i="6"/>
  <c r="AT1428" i="6"/>
  <c r="AU1428" i="6"/>
  <c r="AT1429" i="6"/>
  <c r="AU1429" i="6"/>
  <c r="AT1436" i="6"/>
  <c r="AU1436" i="6"/>
  <c r="AT1437" i="6"/>
  <c r="AU1437" i="6"/>
  <c r="AT1444" i="6"/>
  <c r="AU1444" i="6"/>
  <c r="AT1445" i="6"/>
  <c r="AU1445" i="6"/>
  <c r="AT1452" i="6"/>
  <c r="AU1452" i="6"/>
  <c r="AT1453" i="6"/>
  <c r="AU1453" i="6"/>
  <c r="AT1460" i="6"/>
  <c r="AU1460" i="6"/>
  <c r="AT1461" i="6"/>
  <c r="AU1461" i="6"/>
  <c r="AT1468" i="6"/>
  <c r="AU1468" i="6"/>
  <c r="AT1469" i="6"/>
  <c r="AU1469" i="6"/>
  <c r="AT1476" i="6"/>
  <c r="AU1476" i="6"/>
  <c r="AT1477" i="6"/>
  <c r="AU1477" i="6"/>
  <c r="AT1484" i="6"/>
  <c r="AU1484" i="6"/>
  <c r="AT1485" i="6"/>
  <c r="AU1485" i="6"/>
  <c r="AT1492" i="6"/>
  <c r="AU1492" i="6"/>
  <c r="AT1493" i="6"/>
  <c r="AU1493" i="6"/>
  <c r="AT1500" i="6"/>
  <c r="AU1500" i="6"/>
  <c r="AT1501" i="6"/>
  <c r="AU1501" i="6"/>
  <c r="AT1508" i="6"/>
  <c r="AU1508" i="6"/>
  <c r="AT1509" i="6"/>
  <c r="AU1509" i="6"/>
  <c r="AT1516" i="6"/>
  <c r="AU1516" i="6"/>
  <c r="AT1517" i="6"/>
  <c r="AU1517" i="6"/>
  <c r="AT1524" i="6"/>
  <c r="AU1524" i="6"/>
  <c r="AT1525" i="6"/>
  <c r="AU1525" i="6"/>
  <c r="AT1532" i="6"/>
  <c r="AU1532" i="6"/>
  <c r="AT1533" i="6"/>
  <c r="AU1533" i="6"/>
  <c r="AT1540" i="6"/>
  <c r="AU1540" i="6"/>
  <c r="AT1541" i="6"/>
  <c r="AU1541" i="6"/>
  <c r="AT1548" i="6"/>
  <c r="AU1548" i="6"/>
  <c r="AT1549" i="6"/>
  <c r="AU1549" i="6"/>
  <c r="AT1556" i="6"/>
  <c r="AU1556" i="6"/>
  <c r="AT1557" i="6"/>
  <c r="AU1557" i="6"/>
  <c r="AT1564" i="6"/>
  <c r="AU1564" i="6"/>
  <c r="AT1565" i="6"/>
  <c r="AU1565" i="6"/>
  <c r="AT1572" i="6"/>
  <c r="AU1572" i="6"/>
  <c r="AT1573" i="6"/>
  <c r="AU1573" i="6"/>
  <c r="AT1580" i="6"/>
  <c r="AU1580" i="6"/>
  <c r="AT1581" i="6"/>
  <c r="AU1581" i="6"/>
  <c r="AT1588" i="6"/>
  <c r="AU1588" i="6"/>
  <c r="AT1589" i="6"/>
  <c r="AU1589" i="6"/>
  <c r="AT1596" i="6"/>
  <c r="AU1596" i="6"/>
  <c r="AT1597" i="6"/>
  <c r="AU1597" i="6"/>
  <c r="AT1604" i="6"/>
  <c r="AU1604" i="6"/>
  <c r="AT1605" i="6"/>
  <c r="AU1605" i="6"/>
  <c r="AT1612" i="6"/>
  <c r="AU1612" i="6"/>
  <c r="AT1613" i="6"/>
  <c r="AU1613" i="6"/>
  <c r="AT1620" i="6"/>
  <c r="AU1620" i="6"/>
  <c r="AT1621" i="6"/>
  <c r="AU1621" i="6"/>
  <c r="AT1628" i="6"/>
  <c r="AU1628" i="6"/>
  <c r="AT1629" i="6"/>
  <c r="AU1629" i="6"/>
  <c r="AT1636" i="6"/>
  <c r="AU1636" i="6"/>
  <c r="AT1637" i="6"/>
  <c r="AU1637" i="6"/>
  <c r="AT1644" i="6"/>
  <c r="AU1644" i="6"/>
  <c r="AT1645" i="6"/>
  <c r="AU1645" i="6"/>
  <c r="AT1652" i="6"/>
  <c r="AU1652" i="6"/>
  <c r="AT1653" i="6"/>
  <c r="AU1653" i="6"/>
  <c r="AT1660" i="6"/>
  <c r="AU1660" i="6"/>
  <c r="AT1661" i="6"/>
  <c r="AU1661" i="6"/>
  <c r="AT1668" i="6"/>
  <c r="AU1668" i="6"/>
  <c r="AT1669" i="6"/>
  <c r="AU1669" i="6"/>
  <c r="AT1676" i="6"/>
  <c r="AU1676" i="6"/>
  <c r="AT1677" i="6"/>
  <c r="AU1677" i="6"/>
  <c r="AT1684" i="6"/>
  <c r="AU1684" i="6"/>
  <c r="AT1685" i="6"/>
  <c r="AU1685" i="6"/>
  <c r="AT1692" i="6"/>
  <c r="AU1692" i="6"/>
  <c r="AT1693" i="6"/>
  <c r="AU1693" i="6"/>
  <c r="AT1700" i="6"/>
  <c r="AU1700" i="6"/>
  <c r="AT1701" i="6"/>
  <c r="AU1701" i="6"/>
  <c r="AT1708" i="6"/>
  <c r="AU1708" i="6"/>
  <c r="AT1709" i="6"/>
  <c r="AU1709" i="6"/>
  <c r="AT1716" i="6"/>
  <c r="AU1716" i="6"/>
  <c r="AT1717" i="6"/>
  <c r="AU1717" i="6"/>
  <c r="AT1724" i="6"/>
  <c r="AU1724" i="6"/>
  <c r="AT1725" i="6"/>
  <c r="AU1725" i="6"/>
  <c r="AT1732" i="6"/>
  <c r="AU1732" i="6"/>
  <c r="AT1733" i="6"/>
  <c r="AU1733" i="6"/>
  <c r="AT1740" i="6"/>
  <c r="AU1740" i="6"/>
  <c r="AT1741" i="6"/>
  <c r="AU1741" i="6"/>
  <c r="AT1748" i="6"/>
  <c r="AU1748" i="6"/>
  <c r="AT1749" i="6"/>
  <c r="AU1749" i="6"/>
  <c r="AT1756" i="6"/>
  <c r="AU1756" i="6"/>
  <c r="AT1757" i="6"/>
  <c r="AU1757" i="6"/>
  <c r="AT1764" i="6"/>
  <c r="AU1764" i="6"/>
  <c r="AT1765" i="6"/>
  <c r="AU1765" i="6"/>
  <c r="AT1772" i="6"/>
  <c r="AU1772" i="6"/>
  <c r="AT1773" i="6"/>
  <c r="AU1773" i="6"/>
  <c r="AT1780" i="6"/>
  <c r="AU1780" i="6"/>
  <c r="AT1781" i="6"/>
  <c r="AU1781" i="6"/>
  <c r="AT1788" i="6"/>
  <c r="AU1788" i="6"/>
  <c r="AT1789" i="6"/>
  <c r="AU1789" i="6"/>
  <c r="AT1796" i="6"/>
  <c r="AU1796" i="6"/>
  <c r="AT1797" i="6"/>
  <c r="AU1797" i="6"/>
  <c r="AT1804" i="6"/>
  <c r="AU1804" i="6"/>
  <c r="AT1805" i="6"/>
  <c r="AU1805" i="6"/>
  <c r="AT1812" i="6"/>
  <c r="AU1812" i="6"/>
  <c r="AT1813" i="6"/>
  <c r="AU1813" i="6"/>
  <c r="AT1820" i="6"/>
  <c r="AU1820" i="6"/>
  <c r="AT1821" i="6"/>
  <c r="AU1821" i="6"/>
  <c r="AT1828" i="6"/>
  <c r="AU1828" i="6"/>
  <c r="AT1829" i="6"/>
  <c r="AU1829" i="6"/>
  <c r="AT1836" i="6"/>
  <c r="AU1836" i="6"/>
  <c r="AT1837" i="6"/>
  <c r="AU1837" i="6"/>
  <c r="AT1844" i="6"/>
  <c r="AU1844" i="6"/>
  <c r="AT1845" i="6"/>
  <c r="AU1845" i="6"/>
  <c r="AT1852" i="6"/>
  <c r="AU1852" i="6"/>
  <c r="AT1853" i="6"/>
  <c r="AU1853" i="6"/>
  <c r="AT1860" i="6"/>
  <c r="AU1860" i="6"/>
  <c r="AT1861" i="6"/>
  <c r="AU1861" i="6"/>
  <c r="AT1868" i="6"/>
  <c r="AU1868" i="6"/>
  <c r="AT1869" i="6"/>
  <c r="AU1869" i="6"/>
  <c r="AT1876" i="6"/>
  <c r="AU1876" i="6"/>
  <c r="AT1877" i="6"/>
  <c r="AU1877" i="6"/>
  <c r="AT1884" i="6"/>
  <c r="AU1884" i="6"/>
  <c r="AT1885" i="6"/>
  <c r="AU1885" i="6"/>
  <c r="AT1892" i="6"/>
  <c r="AU1892" i="6"/>
  <c r="AT1893" i="6"/>
  <c r="AU1893" i="6"/>
  <c r="AT1900" i="6"/>
  <c r="AU1900" i="6"/>
  <c r="AT1901" i="6"/>
  <c r="AU1901" i="6"/>
  <c r="AT1908" i="6"/>
  <c r="AU1908" i="6"/>
  <c r="AT1909" i="6"/>
  <c r="AU1909" i="6"/>
  <c r="AT1916" i="6"/>
  <c r="AU1916" i="6"/>
  <c r="AT1917" i="6"/>
  <c r="AU1917" i="6"/>
  <c r="AT1924" i="6"/>
  <c r="AU1924" i="6"/>
  <c r="AT1925" i="6"/>
  <c r="AU1925" i="6"/>
  <c r="AT1932" i="6"/>
  <c r="AU1932" i="6"/>
  <c r="AT1933" i="6"/>
  <c r="AU1933" i="6"/>
  <c r="AT1940" i="6"/>
  <c r="AU1940" i="6"/>
  <c r="AT1941" i="6"/>
  <c r="AU1941" i="6"/>
  <c r="AT1948" i="6"/>
  <c r="AU1948" i="6"/>
  <c r="AT1949" i="6"/>
  <c r="AU1949" i="6"/>
  <c r="AT1956" i="6"/>
  <c r="AU1956" i="6"/>
  <c r="AT1957" i="6"/>
  <c r="AU1957" i="6"/>
  <c r="AT1964" i="6"/>
  <c r="AU1964" i="6"/>
  <c r="AT1965" i="6"/>
  <c r="AU1965" i="6"/>
  <c r="AT1972" i="6"/>
  <c r="AU1972" i="6"/>
  <c r="AT1973" i="6"/>
  <c r="AU1973" i="6"/>
  <c r="AT1980" i="6"/>
  <c r="AU1980" i="6"/>
  <c r="AT1981" i="6"/>
  <c r="AU1981" i="6"/>
  <c r="AT1988" i="6"/>
  <c r="AU1988" i="6"/>
  <c r="AT1989" i="6"/>
  <c r="AU1989" i="6"/>
  <c r="AT1996" i="6"/>
  <c r="AU1996" i="6"/>
  <c r="AT1997" i="6"/>
  <c r="AU1997" i="6"/>
  <c r="AT2004" i="6"/>
  <c r="AU2004" i="6"/>
  <c r="AT2005" i="6"/>
  <c r="AU2005" i="6"/>
  <c r="AT2012" i="6"/>
  <c r="AU2012" i="6"/>
  <c r="AT2013" i="6"/>
  <c r="AU2013" i="6"/>
  <c r="AT2020" i="6"/>
  <c r="AU2020" i="6"/>
  <c r="AT2021" i="6"/>
  <c r="AU2021" i="6"/>
  <c r="AT2028" i="6"/>
  <c r="AU2028" i="6"/>
  <c r="AT2029" i="6"/>
  <c r="AU2029" i="6"/>
  <c r="AT2036" i="6"/>
  <c r="AU2036" i="6"/>
  <c r="AT2037" i="6"/>
  <c r="AU2037" i="6"/>
  <c r="AT2044" i="6"/>
  <c r="AU2044" i="6"/>
  <c r="AT2045" i="6"/>
  <c r="AU2045" i="6"/>
  <c r="AT2052" i="6"/>
  <c r="AU2052" i="6"/>
  <c r="AT2053" i="6"/>
  <c r="AU2053" i="6"/>
  <c r="AT2060" i="6"/>
  <c r="AU2060" i="6"/>
  <c r="AT2061" i="6"/>
  <c r="AU2061" i="6"/>
  <c r="AT2068" i="6"/>
  <c r="AU2068" i="6"/>
  <c r="AT2069" i="6"/>
  <c r="AU2069" i="6"/>
  <c r="AT2076" i="6"/>
  <c r="AU2076" i="6"/>
  <c r="AT2077" i="6"/>
  <c r="AU2077" i="6"/>
  <c r="AT2084" i="6"/>
  <c r="AU2084" i="6"/>
  <c r="AT2085" i="6"/>
  <c r="AU2085" i="6"/>
  <c r="AT2092" i="6"/>
  <c r="AU2092" i="6"/>
  <c r="AT2093" i="6"/>
  <c r="AU2093" i="6"/>
  <c r="AT2100" i="6"/>
  <c r="AU2100" i="6"/>
  <c r="AT2101" i="6"/>
  <c r="AU2101" i="6"/>
  <c r="AT2108" i="6"/>
  <c r="AU2108" i="6"/>
  <c r="AT2109" i="6"/>
  <c r="AU2109" i="6"/>
  <c r="AT2116" i="6"/>
  <c r="AU2116" i="6"/>
  <c r="AT2117" i="6"/>
  <c r="AU2117" i="6"/>
  <c r="AT2124" i="6"/>
  <c r="AU2124" i="6"/>
  <c r="AT2125" i="6"/>
  <c r="AU2125" i="6"/>
  <c r="AT2132" i="6"/>
  <c r="AU2132" i="6"/>
  <c r="AT2133" i="6"/>
  <c r="AU2133" i="6"/>
  <c r="AT2140" i="6"/>
  <c r="AU2140" i="6"/>
  <c r="AT2141" i="6"/>
  <c r="AU2141" i="6"/>
  <c r="AT2148" i="6"/>
  <c r="AU2148" i="6"/>
  <c r="AT2149" i="6"/>
  <c r="AU2149" i="6"/>
  <c r="AT2156" i="6"/>
  <c r="AU2156" i="6"/>
  <c r="AT2157" i="6"/>
  <c r="AU2157" i="6"/>
  <c r="AT2164" i="6"/>
  <c r="AU2164" i="6"/>
  <c r="AT2165" i="6"/>
  <c r="AU2165" i="6"/>
  <c r="AT2172" i="6"/>
  <c r="AU2172" i="6"/>
  <c r="AT2173" i="6"/>
  <c r="AU2173" i="6"/>
  <c r="AT2180" i="6"/>
  <c r="AU2180" i="6"/>
  <c r="AT2181" i="6"/>
  <c r="AU2181" i="6"/>
  <c r="AT2188" i="6"/>
  <c r="AU2188" i="6"/>
  <c r="AT2189" i="6"/>
  <c r="AU2189" i="6"/>
  <c r="AT2196" i="6"/>
  <c r="AU2196" i="6"/>
  <c r="AT2197" i="6"/>
  <c r="AU2197" i="6"/>
  <c r="AT2204" i="6"/>
  <c r="AU2204" i="6"/>
  <c r="AT2205" i="6"/>
  <c r="AU2205" i="6"/>
  <c r="AT2212" i="6"/>
  <c r="AU2212" i="6"/>
  <c r="AT2213" i="6"/>
  <c r="AU2213" i="6"/>
  <c r="AT2220" i="6"/>
  <c r="AU2220" i="6"/>
  <c r="AT2221" i="6"/>
  <c r="AU2221" i="6"/>
  <c r="AT2228" i="6"/>
  <c r="AU2228" i="6"/>
  <c r="AT2229" i="6"/>
  <c r="AU2229" i="6"/>
  <c r="AT2236" i="6"/>
  <c r="AU2236" i="6"/>
  <c r="AT2237" i="6"/>
  <c r="AU2237" i="6"/>
  <c r="AT2244" i="6"/>
  <c r="AU2244" i="6"/>
  <c r="AT2245" i="6"/>
  <c r="AU2245" i="6"/>
  <c r="AT2252" i="6"/>
  <c r="AU2252" i="6"/>
  <c r="AT2253" i="6"/>
  <c r="AU2253" i="6"/>
  <c r="AT2260" i="6"/>
  <c r="AU2260" i="6"/>
  <c r="AT2261" i="6"/>
  <c r="AU2261" i="6"/>
  <c r="AT2268" i="6"/>
  <c r="AU2268" i="6"/>
  <c r="AT2269" i="6"/>
  <c r="AU2269" i="6"/>
  <c r="AT2276" i="6"/>
  <c r="AU2276" i="6"/>
  <c r="AT2277" i="6"/>
  <c r="AU2277" i="6"/>
  <c r="AT2284" i="6"/>
  <c r="AU2284" i="6"/>
  <c r="AT2285" i="6"/>
  <c r="AU2285" i="6"/>
  <c r="AT2292" i="6"/>
  <c r="AU2292" i="6"/>
  <c r="AT2293" i="6"/>
  <c r="AU2293" i="6"/>
  <c r="AT2300" i="6"/>
  <c r="AU2300" i="6"/>
  <c r="AT2301" i="6"/>
  <c r="AU2301" i="6"/>
  <c r="AT2308" i="6"/>
  <c r="AU2308" i="6"/>
  <c r="AT2309" i="6"/>
  <c r="AU2309" i="6"/>
  <c r="AT2316" i="6"/>
  <c r="AU2316" i="6"/>
  <c r="AT2317" i="6"/>
  <c r="AU2317" i="6"/>
  <c r="AT2324" i="6"/>
  <c r="AU2324" i="6"/>
  <c r="AT2325" i="6"/>
  <c r="AU2325" i="6"/>
  <c r="AT2332" i="6"/>
  <c r="AU2332" i="6"/>
  <c r="AT2333" i="6"/>
  <c r="AU2333" i="6"/>
  <c r="AT2340" i="6"/>
  <c r="AU2340" i="6"/>
  <c r="AT2341" i="6"/>
  <c r="AU2341" i="6"/>
  <c r="AT2348" i="6"/>
  <c r="AU2348" i="6"/>
  <c r="AT2349" i="6"/>
  <c r="AU2349" i="6"/>
  <c r="AT2356" i="6"/>
  <c r="AU2356" i="6"/>
  <c r="AT2357" i="6"/>
  <c r="AU2357" i="6"/>
  <c r="AT2364" i="6"/>
  <c r="AU2364" i="6"/>
  <c r="AT2365" i="6"/>
  <c r="AU2365" i="6"/>
  <c r="AT2372" i="6"/>
  <c r="AU2372" i="6"/>
  <c r="AT2373" i="6"/>
  <c r="AU2373" i="6"/>
  <c r="AT2380" i="6"/>
  <c r="AU2380" i="6"/>
  <c r="AT2381" i="6"/>
  <c r="AU2381" i="6"/>
  <c r="AT2388" i="6"/>
  <c r="AU2388" i="6"/>
  <c r="AT2389" i="6"/>
  <c r="AU2389" i="6"/>
  <c r="AT2396" i="6"/>
  <c r="AU2396" i="6"/>
  <c r="AT2397" i="6"/>
  <c r="AU2397" i="6"/>
  <c r="AT2404" i="6"/>
  <c r="AU2404" i="6"/>
  <c r="AT2405" i="6"/>
  <c r="AU2405" i="6"/>
  <c r="AT2412" i="6"/>
  <c r="AU2412" i="6"/>
  <c r="AT2413" i="6"/>
  <c r="AU2413" i="6"/>
  <c r="AT2420" i="6"/>
  <c r="AU2420" i="6"/>
  <c r="AT2421" i="6"/>
  <c r="AU2421" i="6"/>
  <c r="AT2428" i="6"/>
  <c r="AU2428" i="6"/>
  <c r="AT2429" i="6"/>
  <c r="AU2429" i="6"/>
  <c r="AT2436" i="6"/>
  <c r="AU2436" i="6"/>
  <c r="AT2437" i="6"/>
  <c r="AU2437" i="6"/>
  <c r="AT2444" i="6"/>
  <c r="AU2444" i="6"/>
  <c r="AT2445" i="6"/>
  <c r="AU2445" i="6"/>
  <c r="AT2452" i="6"/>
  <c r="AU2452" i="6"/>
  <c r="AT2453" i="6"/>
  <c r="AU2453" i="6"/>
  <c r="AT2460" i="6"/>
  <c r="AU2460" i="6"/>
  <c r="AT2461" i="6"/>
  <c r="AU2461" i="6"/>
  <c r="AT2468" i="6"/>
  <c r="AU2468" i="6"/>
  <c r="AT2469" i="6"/>
  <c r="AU2469" i="6"/>
  <c r="AT2476" i="6"/>
  <c r="AU2476" i="6"/>
  <c r="AT2477" i="6"/>
  <c r="AU2477" i="6"/>
  <c r="AT2484" i="6"/>
  <c r="AU2484" i="6"/>
  <c r="AT2485" i="6"/>
  <c r="AU2485" i="6"/>
  <c r="AT2492" i="6"/>
  <c r="AU2492" i="6"/>
  <c r="AT2493" i="6"/>
  <c r="AU2493" i="6"/>
  <c r="AD39" i="6"/>
  <c r="AU39" i="6" s="1"/>
  <c r="AC41" i="6"/>
  <c r="AT41" i="6" s="1"/>
  <c r="AD42" i="6"/>
  <c r="AU42" i="6" s="1"/>
  <c r="AC43" i="6"/>
  <c r="AT43" i="6" s="1"/>
  <c r="AD47" i="6"/>
  <c r="AU47" i="6" s="1"/>
  <c r="AC49" i="6"/>
  <c r="AT49" i="6" s="1"/>
  <c r="AD50" i="6"/>
  <c r="AU50" i="6" s="1"/>
  <c r="AC51" i="6"/>
  <c r="AT51" i="6" s="1"/>
  <c r="AD55" i="6"/>
  <c r="AU55" i="6" s="1"/>
  <c r="AC57" i="6"/>
  <c r="AT57" i="6" s="1"/>
  <c r="AD58" i="6"/>
  <c r="AU58" i="6" s="1"/>
  <c r="AC59" i="6"/>
  <c r="AT59" i="6" s="1"/>
  <c r="AD63" i="6"/>
  <c r="AU63" i="6" s="1"/>
  <c r="AC65" i="6"/>
  <c r="AT65" i="6" s="1"/>
  <c r="AD66" i="6"/>
  <c r="AU66" i="6" s="1"/>
  <c r="AC67" i="6"/>
  <c r="AT67" i="6" s="1"/>
  <c r="AD71" i="6"/>
  <c r="AU71" i="6" s="1"/>
  <c r="AC73" i="6"/>
  <c r="AT73" i="6" s="1"/>
  <c r="AD74" i="6"/>
  <c r="AU74" i="6" s="1"/>
  <c r="AC75" i="6"/>
  <c r="AT75" i="6" s="1"/>
  <c r="AD79" i="6"/>
  <c r="AU79" i="6" s="1"/>
  <c r="AC81" i="6"/>
  <c r="AT81" i="6" s="1"/>
  <c r="AD82" i="6"/>
  <c r="AU82" i="6" s="1"/>
  <c r="AC83" i="6"/>
  <c r="AT83" i="6" s="1"/>
  <c r="AD87" i="6"/>
  <c r="AU87" i="6" s="1"/>
  <c r="AC89" i="6"/>
  <c r="AT89" i="6" s="1"/>
  <c r="AD90" i="6"/>
  <c r="AU90" i="6" s="1"/>
  <c r="AC91" i="6"/>
  <c r="AT91" i="6" s="1"/>
  <c r="AD95" i="6"/>
  <c r="AU95" i="6" s="1"/>
  <c r="AC97" i="6"/>
  <c r="AT97" i="6" s="1"/>
  <c r="AD98" i="6"/>
  <c r="AU98" i="6" s="1"/>
  <c r="AC99" i="6"/>
  <c r="AT99" i="6" s="1"/>
  <c r="AD103" i="6"/>
  <c r="AU103" i="6" s="1"/>
  <c r="AC105" i="6"/>
  <c r="AT105" i="6" s="1"/>
  <c r="AD106" i="6"/>
  <c r="AU106" i="6" s="1"/>
  <c r="AC107" i="6"/>
  <c r="AT107" i="6" s="1"/>
  <c r="AD111" i="6"/>
  <c r="AU111" i="6" s="1"/>
  <c r="AC113" i="6"/>
  <c r="AT113" i="6" s="1"/>
  <c r="AD114" i="6"/>
  <c r="AU114" i="6" s="1"/>
  <c r="AC115" i="6"/>
  <c r="AT115" i="6" s="1"/>
  <c r="AD119" i="6"/>
  <c r="AU119" i="6" s="1"/>
  <c r="AC121" i="6"/>
  <c r="AT121" i="6" s="1"/>
  <c r="AD122" i="6"/>
  <c r="AU122" i="6" s="1"/>
  <c r="AC123" i="6"/>
  <c r="AT123" i="6" s="1"/>
  <c r="AD127" i="6"/>
  <c r="AU127" i="6" s="1"/>
  <c r="AC129" i="6"/>
  <c r="AT129" i="6" s="1"/>
  <c r="AD130" i="6"/>
  <c r="AU130" i="6" s="1"/>
  <c r="AC131" i="6"/>
  <c r="AT131" i="6" s="1"/>
  <c r="AD135" i="6"/>
  <c r="AU135" i="6" s="1"/>
  <c r="AC137" i="6"/>
  <c r="AT137" i="6" s="1"/>
  <c r="AD138" i="6"/>
  <c r="AU138" i="6" s="1"/>
  <c r="AC139" i="6"/>
  <c r="AT139" i="6" s="1"/>
  <c r="AD143" i="6"/>
  <c r="AU143" i="6" s="1"/>
  <c r="AC145" i="6"/>
  <c r="AT145" i="6" s="1"/>
  <c r="AD146" i="6"/>
  <c r="AU146" i="6" s="1"/>
  <c r="AC147" i="6"/>
  <c r="AT147" i="6" s="1"/>
  <c r="AD151" i="6"/>
  <c r="AU151" i="6" s="1"/>
  <c r="AC153" i="6"/>
  <c r="AT153" i="6" s="1"/>
  <c r="AD154" i="6"/>
  <c r="AU154" i="6" s="1"/>
  <c r="AC155" i="6"/>
  <c r="AT155" i="6" s="1"/>
  <c r="AD159" i="6"/>
  <c r="AU159" i="6" s="1"/>
  <c r="AC161" i="6"/>
  <c r="AT161" i="6" s="1"/>
  <c r="AD162" i="6"/>
  <c r="AU162" i="6" s="1"/>
  <c r="AC163" i="6"/>
  <c r="AT163" i="6" s="1"/>
  <c r="AD167" i="6"/>
  <c r="AU167" i="6" s="1"/>
  <c r="AC169" i="6"/>
  <c r="AT169" i="6" s="1"/>
  <c r="AD170" i="6"/>
  <c r="AU170" i="6" s="1"/>
  <c r="AC171" i="6"/>
  <c r="AT171" i="6" s="1"/>
  <c r="AD175" i="6"/>
  <c r="AU175" i="6" s="1"/>
  <c r="AC177" i="6"/>
  <c r="AT177" i="6" s="1"/>
  <c r="AD178" i="6"/>
  <c r="AU178" i="6" s="1"/>
  <c r="AC179" i="6"/>
  <c r="AT179" i="6" s="1"/>
  <c r="AD183" i="6"/>
  <c r="AU183" i="6" s="1"/>
  <c r="AC185" i="6"/>
  <c r="AT185" i="6" s="1"/>
  <c r="AD186" i="6"/>
  <c r="AU186" i="6" s="1"/>
  <c r="AC187" i="6"/>
  <c r="AT187" i="6" s="1"/>
  <c r="AD191" i="6"/>
  <c r="AU191" i="6" s="1"/>
  <c r="AC193" i="6"/>
  <c r="AT193" i="6" s="1"/>
  <c r="AD194" i="6"/>
  <c r="AU194" i="6" s="1"/>
  <c r="AC195" i="6"/>
  <c r="AT195" i="6" s="1"/>
  <c r="AD199" i="6"/>
  <c r="AU199" i="6" s="1"/>
  <c r="AC201" i="6"/>
  <c r="AT201" i="6" s="1"/>
  <c r="AD202" i="6"/>
  <c r="AU202" i="6" s="1"/>
  <c r="AC203" i="6"/>
  <c r="AT203" i="6" s="1"/>
  <c r="AD207" i="6"/>
  <c r="AU207" i="6" s="1"/>
  <c r="AC209" i="6"/>
  <c r="AT209" i="6" s="1"/>
  <c r="AD210" i="6"/>
  <c r="AU210" i="6" s="1"/>
  <c r="AC211" i="6"/>
  <c r="AT211" i="6" s="1"/>
  <c r="AD215" i="6"/>
  <c r="AU215" i="6" s="1"/>
  <c r="AC217" i="6"/>
  <c r="AT217" i="6" s="1"/>
  <c r="AD218" i="6"/>
  <c r="AU218" i="6" s="1"/>
  <c r="AC219" i="6"/>
  <c r="AT219" i="6" s="1"/>
  <c r="AD223" i="6"/>
  <c r="AU223" i="6" s="1"/>
  <c r="AC225" i="6"/>
  <c r="AT225" i="6" s="1"/>
  <c r="AD226" i="6"/>
  <c r="AU226" i="6" s="1"/>
  <c r="AC227" i="6"/>
  <c r="AT227" i="6" s="1"/>
  <c r="AD231" i="6"/>
  <c r="AU231" i="6" s="1"/>
  <c r="AC233" i="6"/>
  <c r="AT233" i="6" s="1"/>
  <c r="AD234" i="6"/>
  <c r="AU234" i="6" s="1"/>
  <c r="AC235" i="6"/>
  <c r="AT235" i="6" s="1"/>
  <c r="AD239" i="6"/>
  <c r="AU239" i="6" s="1"/>
  <c r="AC241" i="6"/>
  <c r="AT241" i="6" s="1"/>
  <c r="AD242" i="6"/>
  <c r="AU242" i="6" s="1"/>
  <c r="AC243" i="6"/>
  <c r="AT243" i="6" s="1"/>
  <c r="AD247" i="6"/>
  <c r="AU247" i="6" s="1"/>
  <c r="AC249" i="6"/>
  <c r="AT249" i="6" s="1"/>
  <c r="AD250" i="6"/>
  <c r="AU250" i="6" s="1"/>
  <c r="AC251" i="6"/>
  <c r="AT251" i="6" s="1"/>
  <c r="AD255" i="6"/>
  <c r="AU255" i="6" s="1"/>
  <c r="AC257" i="6"/>
  <c r="AT257" i="6" s="1"/>
  <c r="AD258" i="6"/>
  <c r="AU258" i="6" s="1"/>
  <c r="AC259" i="6"/>
  <c r="AT259" i="6" s="1"/>
  <c r="AD263" i="6"/>
  <c r="AU263" i="6" s="1"/>
  <c r="AC265" i="6"/>
  <c r="AT265" i="6" s="1"/>
  <c r="AD266" i="6"/>
  <c r="AU266" i="6" s="1"/>
  <c r="AC267" i="6"/>
  <c r="AT267" i="6" s="1"/>
  <c r="AD271" i="6"/>
  <c r="AU271" i="6" s="1"/>
  <c r="AC273" i="6"/>
  <c r="AT273" i="6" s="1"/>
  <c r="AD274" i="6"/>
  <c r="AU274" i="6" s="1"/>
  <c r="AC275" i="6"/>
  <c r="AT275" i="6" s="1"/>
  <c r="AD279" i="6"/>
  <c r="AU279" i="6" s="1"/>
  <c r="AC281" i="6"/>
  <c r="AT281" i="6" s="1"/>
  <c r="AD282" i="6"/>
  <c r="AU282" i="6" s="1"/>
  <c r="AC283" i="6"/>
  <c r="AT283" i="6" s="1"/>
  <c r="AD287" i="6"/>
  <c r="AU287" i="6" s="1"/>
  <c r="AC289" i="6"/>
  <c r="AT289" i="6" s="1"/>
  <c r="AD290" i="6"/>
  <c r="AU290" i="6" s="1"/>
  <c r="AC291" i="6"/>
  <c r="AT291" i="6" s="1"/>
  <c r="AD295" i="6"/>
  <c r="AU295" i="6" s="1"/>
  <c r="AC297" i="6"/>
  <c r="AT297" i="6" s="1"/>
  <c r="AD298" i="6"/>
  <c r="AU298" i="6" s="1"/>
  <c r="AC299" i="6"/>
  <c r="AT299" i="6" s="1"/>
  <c r="AD303" i="6"/>
  <c r="AU303" i="6" s="1"/>
  <c r="AC305" i="6"/>
  <c r="AT305" i="6" s="1"/>
  <c r="AD306" i="6"/>
  <c r="AU306" i="6" s="1"/>
  <c r="AC307" i="6"/>
  <c r="AT307" i="6" s="1"/>
  <c r="AD311" i="6"/>
  <c r="AU311" i="6" s="1"/>
  <c r="AC313" i="6"/>
  <c r="AT313" i="6" s="1"/>
  <c r="AD314" i="6"/>
  <c r="AU314" i="6" s="1"/>
  <c r="AC315" i="6"/>
  <c r="AT315" i="6" s="1"/>
  <c r="AD319" i="6"/>
  <c r="AU319" i="6" s="1"/>
  <c r="AC321" i="6"/>
  <c r="AT321" i="6" s="1"/>
  <c r="AD322" i="6"/>
  <c r="AU322" i="6" s="1"/>
  <c r="AC323" i="6"/>
  <c r="AT323" i="6" s="1"/>
  <c r="AD327" i="6"/>
  <c r="AU327" i="6" s="1"/>
  <c r="AC329" i="6"/>
  <c r="AT329" i="6" s="1"/>
  <c r="AD330" i="6"/>
  <c r="AU330" i="6" s="1"/>
  <c r="AC331" i="6"/>
  <c r="AT331" i="6" s="1"/>
  <c r="AD335" i="6"/>
  <c r="AU335" i="6" s="1"/>
  <c r="AC337" i="6"/>
  <c r="AT337" i="6" s="1"/>
  <c r="AD338" i="6"/>
  <c r="AU338" i="6" s="1"/>
  <c r="AC339" i="6"/>
  <c r="AT339" i="6" s="1"/>
  <c r="AD343" i="6"/>
  <c r="AU343" i="6" s="1"/>
  <c r="AC345" i="6"/>
  <c r="AT345" i="6" s="1"/>
  <c r="AD346" i="6"/>
  <c r="AU346" i="6" s="1"/>
  <c r="AC347" i="6"/>
  <c r="AT347" i="6" s="1"/>
  <c r="AD351" i="6"/>
  <c r="AU351" i="6" s="1"/>
  <c r="AC353" i="6"/>
  <c r="AT353" i="6" s="1"/>
  <c r="AD354" i="6"/>
  <c r="AU354" i="6" s="1"/>
  <c r="AC355" i="6"/>
  <c r="AT355" i="6" s="1"/>
  <c r="AD359" i="6"/>
  <c r="AU359" i="6" s="1"/>
  <c r="AC361" i="6"/>
  <c r="AT361" i="6" s="1"/>
  <c r="AD362" i="6"/>
  <c r="AU362" i="6" s="1"/>
  <c r="AC363" i="6"/>
  <c r="AT363" i="6" s="1"/>
  <c r="AD367" i="6"/>
  <c r="AU367" i="6" s="1"/>
  <c r="AC369" i="6"/>
  <c r="AT369" i="6" s="1"/>
  <c r="AD370" i="6"/>
  <c r="AU370" i="6" s="1"/>
  <c r="AC371" i="6"/>
  <c r="AT371" i="6" s="1"/>
  <c r="AD375" i="6"/>
  <c r="AU375" i="6" s="1"/>
  <c r="AC377" i="6"/>
  <c r="AT377" i="6" s="1"/>
  <c r="AD378" i="6"/>
  <c r="AU378" i="6" s="1"/>
  <c r="AC379" i="6"/>
  <c r="AT379" i="6" s="1"/>
  <c r="AD383" i="6"/>
  <c r="AU383" i="6" s="1"/>
  <c r="AC385" i="6"/>
  <c r="AT385" i="6" s="1"/>
  <c r="AD386" i="6"/>
  <c r="AU386" i="6" s="1"/>
  <c r="AC387" i="6"/>
  <c r="AT387" i="6" s="1"/>
  <c r="AD391" i="6"/>
  <c r="AU391" i="6" s="1"/>
  <c r="AC393" i="6"/>
  <c r="AT393" i="6" s="1"/>
  <c r="AD394" i="6"/>
  <c r="AU394" i="6" s="1"/>
  <c r="AC395" i="6"/>
  <c r="AT395" i="6" s="1"/>
  <c r="AD399" i="6"/>
  <c r="AU399" i="6" s="1"/>
  <c r="AC401" i="6"/>
  <c r="AT401" i="6" s="1"/>
  <c r="AD402" i="6"/>
  <c r="AU402" i="6" s="1"/>
  <c r="AC403" i="6"/>
  <c r="AT403" i="6" s="1"/>
  <c r="AD407" i="6"/>
  <c r="AU407" i="6" s="1"/>
  <c r="AC409" i="6"/>
  <c r="AT409" i="6" s="1"/>
  <c r="AD410" i="6"/>
  <c r="AU410" i="6" s="1"/>
  <c r="AC411" i="6"/>
  <c r="AT411" i="6" s="1"/>
  <c r="AD415" i="6"/>
  <c r="AU415" i="6" s="1"/>
  <c r="AC417" i="6"/>
  <c r="AT417" i="6" s="1"/>
  <c r="AD418" i="6"/>
  <c r="AU418" i="6" s="1"/>
  <c r="AC419" i="6"/>
  <c r="AT419" i="6" s="1"/>
  <c r="AD423" i="6"/>
  <c r="AU423" i="6" s="1"/>
  <c r="AC425" i="6"/>
  <c r="AT425" i="6" s="1"/>
  <c r="AD426" i="6"/>
  <c r="AU426" i="6" s="1"/>
  <c r="AC427" i="6"/>
  <c r="AT427" i="6" s="1"/>
  <c r="AD431" i="6"/>
  <c r="AU431" i="6" s="1"/>
  <c r="AC433" i="6"/>
  <c r="AT433" i="6" s="1"/>
  <c r="AD434" i="6"/>
  <c r="AU434" i="6" s="1"/>
  <c r="AC435" i="6"/>
  <c r="AT435" i="6" s="1"/>
  <c r="AD439" i="6"/>
  <c r="AU439" i="6" s="1"/>
  <c r="AC441" i="6"/>
  <c r="AT441" i="6" s="1"/>
  <c r="AD442" i="6"/>
  <c r="AU442" i="6" s="1"/>
  <c r="AC443" i="6"/>
  <c r="AT443" i="6" s="1"/>
  <c r="AD447" i="6"/>
  <c r="AU447" i="6" s="1"/>
  <c r="AC449" i="6"/>
  <c r="AT449" i="6" s="1"/>
  <c r="AD450" i="6"/>
  <c r="AU450" i="6" s="1"/>
  <c r="AC451" i="6"/>
  <c r="AT451" i="6" s="1"/>
  <c r="AD455" i="6"/>
  <c r="AU455" i="6" s="1"/>
  <c r="AC457" i="6"/>
  <c r="AT457" i="6" s="1"/>
  <c r="AD458" i="6"/>
  <c r="AU458" i="6" s="1"/>
  <c r="AC459" i="6"/>
  <c r="AT459" i="6" s="1"/>
  <c r="AD463" i="6"/>
  <c r="AU463" i="6" s="1"/>
  <c r="AC465" i="6"/>
  <c r="AT465" i="6" s="1"/>
  <c r="AD466" i="6"/>
  <c r="AU466" i="6" s="1"/>
  <c r="AC467" i="6"/>
  <c r="AT467" i="6" s="1"/>
  <c r="AD471" i="6"/>
  <c r="AU471" i="6" s="1"/>
  <c r="AC473" i="6"/>
  <c r="AT473" i="6" s="1"/>
  <c r="AD474" i="6"/>
  <c r="AU474" i="6" s="1"/>
  <c r="AC475" i="6"/>
  <c r="AT475" i="6" s="1"/>
  <c r="AD479" i="6"/>
  <c r="AU479" i="6" s="1"/>
  <c r="AC481" i="6"/>
  <c r="AT481" i="6" s="1"/>
  <c r="AD482" i="6"/>
  <c r="AU482" i="6" s="1"/>
  <c r="AC483" i="6"/>
  <c r="AT483" i="6" s="1"/>
  <c r="AD487" i="6"/>
  <c r="AU487" i="6" s="1"/>
  <c r="AC489" i="6"/>
  <c r="AT489" i="6" s="1"/>
  <c r="AD490" i="6"/>
  <c r="AU490" i="6" s="1"/>
  <c r="AC491" i="6"/>
  <c r="AT491" i="6" s="1"/>
  <c r="AD495" i="6"/>
  <c r="AU495" i="6" s="1"/>
  <c r="AC497" i="6"/>
  <c r="AT497" i="6" s="1"/>
  <c r="AD498" i="6"/>
  <c r="AU498" i="6" s="1"/>
  <c r="AC499" i="6"/>
  <c r="AT499" i="6" s="1"/>
  <c r="AD503" i="6"/>
  <c r="AU503" i="6" s="1"/>
  <c r="AC505" i="6"/>
  <c r="AT505" i="6" s="1"/>
  <c r="AD506" i="6"/>
  <c r="AU506" i="6" s="1"/>
  <c r="AC507" i="6"/>
  <c r="AT507" i="6" s="1"/>
  <c r="AD511" i="6"/>
  <c r="AU511" i="6" s="1"/>
  <c r="AC513" i="6"/>
  <c r="AT513" i="6" s="1"/>
  <c r="AD514" i="6"/>
  <c r="AU514" i="6" s="1"/>
  <c r="AC515" i="6"/>
  <c r="AT515" i="6" s="1"/>
  <c r="AD519" i="6"/>
  <c r="AU519" i="6" s="1"/>
  <c r="AC521" i="6"/>
  <c r="AT521" i="6" s="1"/>
  <c r="AD522" i="6"/>
  <c r="AU522" i="6" s="1"/>
  <c r="AC523" i="6"/>
  <c r="AT523" i="6" s="1"/>
  <c r="AD527" i="6"/>
  <c r="AU527" i="6" s="1"/>
  <c r="AC529" i="6"/>
  <c r="AT529" i="6" s="1"/>
  <c r="AD530" i="6"/>
  <c r="AU530" i="6" s="1"/>
  <c r="AC531" i="6"/>
  <c r="AT531" i="6" s="1"/>
  <c r="AD535" i="6"/>
  <c r="AU535" i="6" s="1"/>
  <c r="AC537" i="6"/>
  <c r="AT537" i="6" s="1"/>
  <c r="AD538" i="6"/>
  <c r="AU538" i="6" s="1"/>
  <c r="AC539" i="6"/>
  <c r="AT539" i="6" s="1"/>
  <c r="AD543" i="6"/>
  <c r="AU543" i="6" s="1"/>
  <c r="AC545" i="6"/>
  <c r="AT545" i="6" s="1"/>
  <c r="AD546" i="6"/>
  <c r="AU546" i="6" s="1"/>
  <c r="AC547" i="6"/>
  <c r="AT547" i="6" s="1"/>
  <c r="AD551" i="6"/>
  <c r="AU551" i="6" s="1"/>
  <c r="AC553" i="6"/>
  <c r="AT553" i="6" s="1"/>
  <c r="AD554" i="6"/>
  <c r="AU554" i="6" s="1"/>
  <c r="AC555" i="6"/>
  <c r="AT555" i="6" s="1"/>
  <c r="AD559" i="6"/>
  <c r="AU559" i="6" s="1"/>
  <c r="AC561" i="6"/>
  <c r="AT561" i="6" s="1"/>
  <c r="AD562" i="6"/>
  <c r="AU562" i="6" s="1"/>
  <c r="AC563" i="6"/>
  <c r="AT563" i="6" s="1"/>
  <c r="AD567" i="6"/>
  <c r="AU567" i="6" s="1"/>
  <c r="AC569" i="6"/>
  <c r="AT569" i="6" s="1"/>
  <c r="AD570" i="6"/>
  <c r="AU570" i="6" s="1"/>
  <c r="AC571" i="6"/>
  <c r="AT571" i="6" s="1"/>
  <c r="AD575" i="6"/>
  <c r="AU575" i="6" s="1"/>
  <c r="AC577" i="6"/>
  <c r="AT577" i="6" s="1"/>
  <c r="AD578" i="6"/>
  <c r="AU578" i="6" s="1"/>
  <c r="AC579" i="6"/>
  <c r="AT579" i="6" s="1"/>
  <c r="AD583" i="6"/>
  <c r="AU583" i="6" s="1"/>
  <c r="AC585" i="6"/>
  <c r="AT585" i="6" s="1"/>
  <c r="AD586" i="6"/>
  <c r="AU586" i="6" s="1"/>
  <c r="AC587" i="6"/>
  <c r="AT587" i="6" s="1"/>
  <c r="AD591" i="6"/>
  <c r="AU591" i="6" s="1"/>
  <c r="AC593" i="6"/>
  <c r="AT593" i="6" s="1"/>
  <c r="AD594" i="6"/>
  <c r="AU594" i="6" s="1"/>
  <c r="AC595" i="6"/>
  <c r="AT595" i="6" s="1"/>
  <c r="AD599" i="6"/>
  <c r="AU599" i="6" s="1"/>
  <c r="AC601" i="6"/>
  <c r="AT601" i="6" s="1"/>
  <c r="AD602" i="6"/>
  <c r="AU602" i="6" s="1"/>
  <c r="AC603" i="6"/>
  <c r="AT603" i="6" s="1"/>
  <c r="AD607" i="6"/>
  <c r="AU607" i="6" s="1"/>
  <c r="AC609" i="6"/>
  <c r="AT609" i="6" s="1"/>
  <c r="AD610" i="6"/>
  <c r="AU610" i="6" s="1"/>
  <c r="AC611" i="6"/>
  <c r="AT611" i="6" s="1"/>
  <c r="AD615" i="6"/>
  <c r="AU615" i="6" s="1"/>
  <c r="AC617" i="6"/>
  <c r="AT617" i="6" s="1"/>
  <c r="AD618" i="6"/>
  <c r="AU618" i="6" s="1"/>
  <c r="AC619" i="6"/>
  <c r="AT619" i="6" s="1"/>
  <c r="AD623" i="6"/>
  <c r="AU623" i="6" s="1"/>
  <c r="AC625" i="6"/>
  <c r="AT625" i="6" s="1"/>
  <c r="AD626" i="6"/>
  <c r="AU626" i="6" s="1"/>
  <c r="AC627" i="6"/>
  <c r="AT627" i="6" s="1"/>
  <c r="AD631" i="6"/>
  <c r="AU631" i="6" s="1"/>
  <c r="AC633" i="6"/>
  <c r="AT633" i="6" s="1"/>
  <c r="AD634" i="6"/>
  <c r="AU634" i="6" s="1"/>
  <c r="AC635" i="6"/>
  <c r="AT635" i="6" s="1"/>
  <c r="AD639" i="6"/>
  <c r="AU639" i="6" s="1"/>
  <c r="AC641" i="6"/>
  <c r="AT641" i="6" s="1"/>
  <c r="AD642" i="6"/>
  <c r="AU642" i="6" s="1"/>
  <c r="AC643" i="6"/>
  <c r="AT643" i="6" s="1"/>
  <c r="AD647" i="6"/>
  <c r="AU647" i="6" s="1"/>
  <c r="AC649" i="6"/>
  <c r="AT649" i="6" s="1"/>
  <c r="AD650" i="6"/>
  <c r="AU650" i="6" s="1"/>
  <c r="AC651" i="6"/>
  <c r="AT651" i="6" s="1"/>
  <c r="AD655" i="6"/>
  <c r="AU655" i="6" s="1"/>
  <c r="AC657" i="6"/>
  <c r="AT657" i="6" s="1"/>
  <c r="AD658" i="6"/>
  <c r="AU658" i="6" s="1"/>
  <c r="AC659" i="6"/>
  <c r="AT659" i="6" s="1"/>
  <c r="AD663" i="6"/>
  <c r="AU663" i="6" s="1"/>
  <c r="AC665" i="6"/>
  <c r="AT665" i="6" s="1"/>
  <c r="AD666" i="6"/>
  <c r="AU666" i="6" s="1"/>
  <c r="AC667" i="6"/>
  <c r="AT667" i="6" s="1"/>
  <c r="AD671" i="6"/>
  <c r="AU671" i="6" s="1"/>
  <c r="AC673" i="6"/>
  <c r="AT673" i="6" s="1"/>
  <c r="AD674" i="6"/>
  <c r="AU674" i="6" s="1"/>
  <c r="AC675" i="6"/>
  <c r="AT675" i="6" s="1"/>
  <c r="AD679" i="6"/>
  <c r="AU679" i="6" s="1"/>
  <c r="AC681" i="6"/>
  <c r="AT681" i="6" s="1"/>
  <c r="AD682" i="6"/>
  <c r="AU682" i="6" s="1"/>
  <c r="AC683" i="6"/>
  <c r="AT683" i="6" s="1"/>
  <c r="AD687" i="6"/>
  <c r="AU687" i="6" s="1"/>
  <c r="AC689" i="6"/>
  <c r="AT689" i="6" s="1"/>
  <c r="AD690" i="6"/>
  <c r="AU690" i="6" s="1"/>
  <c r="AC691" i="6"/>
  <c r="AT691" i="6" s="1"/>
  <c r="AD695" i="6"/>
  <c r="AU695" i="6" s="1"/>
  <c r="AC697" i="6"/>
  <c r="AT697" i="6" s="1"/>
  <c r="AD698" i="6"/>
  <c r="AU698" i="6" s="1"/>
  <c r="AC699" i="6"/>
  <c r="AT699" i="6" s="1"/>
  <c r="AD703" i="6"/>
  <c r="AU703" i="6" s="1"/>
  <c r="AC705" i="6"/>
  <c r="AT705" i="6" s="1"/>
  <c r="AD706" i="6"/>
  <c r="AU706" i="6" s="1"/>
  <c r="AC707" i="6"/>
  <c r="AT707" i="6" s="1"/>
  <c r="AD711" i="6"/>
  <c r="AU711" i="6" s="1"/>
  <c r="AC713" i="6"/>
  <c r="AT713" i="6" s="1"/>
  <c r="AD714" i="6"/>
  <c r="AU714" i="6" s="1"/>
  <c r="AC715" i="6"/>
  <c r="AT715" i="6" s="1"/>
  <c r="AD719" i="6"/>
  <c r="AU719" i="6" s="1"/>
  <c r="AC721" i="6"/>
  <c r="AT721" i="6" s="1"/>
  <c r="AD722" i="6"/>
  <c r="AU722" i="6" s="1"/>
  <c r="AC723" i="6"/>
  <c r="AT723" i="6" s="1"/>
  <c r="AD727" i="6"/>
  <c r="AU727" i="6" s="1"/>
  <c r="AC729" i="6"/>
  <c r="AT729" i="6" s="1"/>
  <c r="AD730" i="6"/>
  <c r="AU730" i="6" s="1"/>
  <c r="AC731" i="6"/>
  <c r="AT731" i="6" s="1"/>
  <c r="AD735" i="6"/>
  <c r="AU735" i="6" s="1"/>
  <c r="AC737" i="6"/>
  <c r="AT737" i="6" s="1"/>
  <c r="AD738" i="6"/>
  <c r="AU738" i="6" s="1"/>
  <c r="AC739" i="6"/>
  <c r="AT739" i="6" s="1"/>
  <c r="AD743" i="6"/>
  <c r="AU743" i="6" s="1"/>
  <c r="AC745" i="6"/>
  <c r="AT745" i="6" s="1"/>
  <c r="AD746" i="6"/>
  <c r="AU746" i="6" s="1"/>
  <c r="AC747" i="6"/>
  <c r="AT747" i="6" s="1"/>
  <c r="AD751" i="6"/>
  <c r="AU751" i="6" s="1"/>
  <c r="AC753" i="6"/>
  <c r="AT753" i="6" s="1"/>
  <c r="AD754" i="6"/>
  <c r="AU754" i="6" s="1"/>
  <c r="AC755" i="6"/>
  <c r="AT755" i="6" s="1"/>
  <c r="AD759" i="6"/>
  <c r="AU759" i="6" s="1"/>
  <c r="AC761" i="6"/>
  <c r="AT761" i="6" s="1"/>
  <c r="AD762" i="6"/>
  <c r="AU762" i="6" s="1"/>
  <c r="AC763" i="6"/>
  <c r="AT763" i="6" s="1"/>
  <c r="AD767" i="6"/>
  <c r="AU767" i="6" s="1"/>
  <c r="AC769" i="6"/>
  <c r="AT769" i="6" s="1"/>
  <c r="AD770" i="6"/>
  <c r="AU770" i="6" s="1"/>
  <c r="AC771" i="6"/>
  <c r="AT771" i="6" s="1"/>
  <c r="AD775" i="6"/>
  <c r="AU775" i="6" s="1"/>
  <c r="AC777" i="6"/>
  <c r="AT777" i="6" s="1"/>
  <c r="AD778" i="6"/>
  <c r="AU778" i="6" s="1"/>
  <c r="AC779" i="6"/>
  <c r="AT779" i="6" s="1"/>
  <c r="AD783" i="6"/>
  <c r="AU783" i="6" s="1"/>
  <c r="AC785" i="6"/>
  <c r="AT785" i="6" s="1"/>
  <c r="AD786" i="6"/>
  <c r="AU786" i="6" s="1"/>
  <c r="AC787" i="6"/>
  <c r="AT787" i="6" s="1"/>
  <c r="AD791" i="6"/>
  <c r="AU791" i="6" s="1"/>
  <c r="AC793" i="6"/>
  <c r="AT793" i="6" s="1"/>
  <c r="AD794" i="6"/>
  <c r="AU794" i="6" s="1"/>
  <c r="AC795" i="6"/>
  <c r="AT795" i="6" s="1"/>
  <c r="AD799" i="6"/>
  <c r="AU799" i="6" s="1"/>
  <c r="AC801" i="6"/>
  <c r="AT801" i="6" s="1"/>
  <c r="AD802" i="6"/>
  <c r="AU802" i="6" s="1"/>
  <c r="AC803" i="6"/>
  <c r="AT803" i="6" s="1"/>
  <c r="AD807" i="6"/>
  <c r="AU807" i="6" s="1"/>
  <c r="AC809" i="6"/>
  <c r="AT809" i="6" s="1"/>
  <c r="AD810" i="6"/>
  <c r="AU810" i="6" s="1"/>
  <c r="AC811" i="6"/>
  <c r="AT811" i="6" s="1"/>
  <c r="AD815" i="6"/>
  <c r="AU815" i="6" s="1"/>
  <c r="AC817" i="6"/>
  <c r="AT817" i="6" s="1"/>
  <c r="AD818" i="6"/>
  <c r="AU818" i="6" s="1"/>
  <c r="AC819" i="6"/>
  <c r="AT819" i="6" s="1"/>
  <c r="AD823" i="6"/>
  <c r="AU823" i="6" s="1"/>
  <c r="AC825" i="6"/>
  <c r="AT825" i="6" s="1"/>
  <c r="AD826" i="6"/>
  <c r="AU826" i="6" s="1"/>
  <c r="AC827" i="6"/>
  <c r="AT827" i="6" s="1"/>
  <c r="AD831" i="6"/>
  <c r="AU831" i="6" s="1"/>
  <c r="AC833" i="6"/>
  <c r="AT833" i="6" s="1"/>
  <c r="AD834" i="6"/>
  <c r="AU834" i="6" s="1"/>
  <c r="AC835" i="6"/>
  <c r="AT835" i="6" s="1"/>
  <c r="AD839" i="6"/>
  <c r="AU839" i="6" s="1"/>
  <c r="AC841" i="6"/>
  <c r="AT841" i="6" s="1"/>
  <c r="AD842" i="6"/>
  <c r="AU842" i="6" s="1"/>
  <c r="AC843" i="6"/>
  <c r="AT843" i="6" s="1"/>
  <c r="AD847" i="6"/>
  <c r="AU847" i="6" s="1"/>
  <c r="AC849" i="6"/>
  <c r="AT849" i="6" s="1"/>
  <c r="AD850" i="6"/>
  <c r="AU850" i="6" s="1"/>
  <c r="AC851" i="6"/>
  <c r="AT851" i="6" s="1"/>
  <c r="AD855" i="6"/>
  <c r="AU855" i="6" s="1"/>
  <c r="AC857" i="6"/>
  <c r="AT857" i="6" s="1"/>
  <c r="AD858" i="6"/>
  <c r="AU858" i="6" s="1"/>
  <c r="AC859" i="6"/>
  <c r="AT859" i="6" s="1"/>
  <c r="AD863" i="6"/>
  <c r="AU863" i="6" s="1"/>
  <c r="AC865" i="6"/>
  <c r="AT865" i="6" s="1"/>
  <c r="AD866" i="6"/>
  <c r="AU866" i="6" s="1"/>
  <c r="AC867" i="6"/>
  <c r="AT867" i="6" s="1"/>
  <c r="AD871" i="6"/>
  <c r="AU871" i="6" s="1"/>
  <c r="AC873" i="6"/>
  <c r="AT873" i="6" s="1"/>
  <c r="AD874" i="6"/>
  <c r="AU874" i="6" s="1"/>
  <c r="AC875" i="6"/>
  <c r="AT875" i="6" s="1"/>
  <c r="AD879" i="6"/>
  <c r="AU879" i="6" s="1"/>
  <c r="AC881" i="6"/>
  <c r="AT881" i="6" s="1"/>
  <c r="AD882" i="6"/>
  <c r="AU882" i="6" s="1"/>
  <c r="AC883" i="6"/>
  <c r="AT883" i="6" s="1"/>
  <c r="AD887" i="6"/>
  <c r="AU887" i="6" s="1"/>
  <c r="AC889" i="6"/>
  <c r="AT889" i="6" s="1"/>
  <c r="AD890" i="6"/>
  <c r="AU890" i="6" s="1"/>
  <c r="AC891" i="6"/>
  <c r="AT891" i="6" s="1"/>
  <c r="AD895" i="6"/>
  <c r="AU895" i="6" s="1"/>
  <c r="AC897" i="6"/>
  <c r="AT897" i="6" s="1"/>
  <c r="AD898" i="6"/>
  <c r="AU898" i="6" s="1"/>
  <c r="AC899" i="6"/>
  <c r="AT899" i="6" s="1"/>
  <c r="AD903" i="6"/>
  <c r="AU903" i="6" s="1"/>
  <c r="AC905" i="6"/>
  <c r="AT905" i="6" s="1"/>
  <c r="AD906" i="6"/>
  <c r="AU906" i="6" s="1"/>
  <c r="AC907" i="6"/>
  <c r="AT907" i="6" s="1"/>
  <c r="AD911" i="6"/>
  <c r="AU911" i="6" s="1"/>
  <c r="AC913" i="6"/>
  <c r="AT913" i="6" s="1"/>
  <c r="AD914" i="6"/>
  <c r="AU914" i="6" s="1"/>
  <c r="AC915" i="6"/>
  <c r="AT915" i="6" s="1"/>
  <c r="AD919" i="6"/>
  <c r="AU919" i="6" s="1"/>
  <c r="AC921" i="6"/>
  <c r="AT921" i="6" s="1"/>
  <c r="AD922" i="6"/>
  <c r="AU922" i="6" s="1"/>
  <c r="AC923" i="6"/>
  <c r="AT923" i="6" s="1"/>
  <c r="AD927" i="6"/>
  <c r="AU927" i="6" s="1"/>
  <c r="AC929" i="6"/>
  <c r="AT929" i="6" s="1"/>
  <c r="AD930" i="6"/>
  <c r="AU930" i="6" s="1"/>
  <c r="AC931" i="6"/>
  <c r="AT931" i="6" s="1"/>
  <c r="AD935" i="6"/>
  <c r="AU935" i="6" s="1"/>
  <c r="AC937" i="6"/>
  <c r="AT937" i="6" s="1"/>
  <c r="AD938" i="6"/>
  <c r="AU938" i="6" s="1"/>
  <c r="AC939" i="6"/>
  <c r="AT939" i="6" s="1"/>
  <c r="AD943" i="6"/>
  <c r="AU943" i="6" s="1"/>
  <c r="AC945" i="6"/>
  <c r="AT945" i="6" s="1"/>
  <c r="AD946" i="6"/>
  <c r="AU946" i="6" s="1"/>
  <c r="AC947" i="6"/>
  <c r="AT947" i="6" s="1"/>
  <c r="AD951" i="6"/>
  <c r="AU951" i="6" s="1"/>
  <c r="AC953" i="6"/>
  <c r="AT953" i="6" s="1"/>
  <c r="AD954" i="6"/>
  <c r="AU954" i="6" s="1"/>
  <c r="AC955" i="6"/>
  <c r="AT955" i="6" s="1"/>
  <c r="AD959" i="6"/>
  <c r="AU959" i="6" s="1"/>
  <c r="AC961" i="6"/>
  <c r="AT961" i="6" s="1"/>
  <c r="AD962" i="6"/>
  <c r="AU962" i="6" s="1"/>
  <c r="AC963" i="6"/>
  <c r="AT963" i="6" s="1"/>
  <c r="AD967" i="6"/>
  <c r="AU967" i="6" s="1"/>
  <c r="AC969" i="6"/>
  <c r="AT969" i="6" s="1"/>
  <c r="AD970" i="6"/>
  <c r="AU970" i="6" s="1"/>
  <c r="AC971" i="6"/>
  <c r="AT971" i="6" s="1"/>
  <c r="AD975" i="6"/>
  <c r="AU975" i="6" s="1"/>
  <c r="AC977" i="6"/>
  <c r="AT977" i="6" s="1"/>
  <c r="AD978" i="6"/>
  <c r="AU978" i="6" s="1"/>
  <c r="AC979" i="6"/>
  <c r="AT979" i="6" s="1"/>
  <c r="AD983" i="6"/>
  <c r="AU983" i="6" s="1"/>
  <c r="AC985" i="6"/>
  <c r="AT985" i="6" s="1"/>
  <c r="AD986" i="6"/>
  <c r="AU986" i="6" s="1"/>
  <c r="AC987" i="6"/>
  <c r="AT987" i="6" s="1"/>
  <c r="AD991" i="6"/>
  <c r="AU991" i="6" s="1"/>
  <c r="AC993" i="6"/>
  <c r="AT993" i="6" s="1"/>
  <c r="AD994" i="6"/>
  <c r="AU994" i="6" s="1"/>
  <c r="AC995" i="6"/>
  <c r="AT995" i="6" s="1"/>
  <c r="AD999" i="6"/>
  <c r="AU999" i="6" s="1"/>
  <c r="AC1001" i="6"/>
  <c r="AT1001" i="6" s="1"/>
  <c r="AD1002" i="6"/>
  <c r="AU1002" i="6" s="1"/>
  <c r="AC1003" i="6"/>
  <c r="AT1003" i="6" s="1"/>
  <c r="AD1007" i="6"/>
  <c r="AU1007" i="6" s="1"/>
  <c r="AC1009" i="6"/>
  <c r="AT1009" i="6" s="1"/>
  <c r="AD1010" i="6"/>
  <c r="AU1010" i="6" s="1"/>
  <c r="AC1011" i="6"/>
  <c r="AT1011" i="6" s="1"/>
  <c r="AD1015" i="6"/>
  <c r="AU1015" i="6" s="1"/>
  <c r="AC1017" i="6"/>
  <c r="AT1017" i="6" s="1"/>
  <c r="AD1018" i="6"/>
  <c r="AU1018" i="6" s="1"/>
  <c r="AC1019" i="6"/>
  <c r="AT1019" i="6" s="1"/>
  <c r="AD1023" i="6"/>
  <c r="AU1023" i="6" s="1"/>
  <c r="AC1025" i="6"/>
  <c r="AT1025" i="6" s="1"/>
  <c r="AD1026" i="6"/>
  <c r="AU1026" i="6" s="1"/>
  <c r="AC1027" i="6"/>
  <c r="AT1027" i="6" s="1"/>
  <c r="AD1031" i="6"/>
  <c r="AU1031" i="6" s="1"/>
  <c r="AC1033" i="6"/>
  <c r="AT1033" i="6" s="1"/>
  <c r="AD1034" i="6"/>
  <c r="AU1034" i="6" s="1"/>
  <c r="AC1035" i="6"/>
  <c r="AT1035" i="6" s="1"/>
  <c r="AD1039" i="6"/>
  <c r="AU1039" i="6" s="1"/>
  <c r="AC1041" i="6"/>
  <c r="AT1041" i="6" s="1"/>
  <c r="AD1042" i="6"/>
  <c r="AU1042" i="6" s="1"/>
  <c r="AC1043" i="6"/>
  <c r="AT1043" i="6" s="1"/>
  <c r="AD1047" i="6"/>
  <c r="AU1047" i="6" s="1"/>
  <c r="AC1049" i="6"/>
  <c r="AT1049" i="6" s="1"/>
  <c r="AD1050" i="6"/>
  <c r="AU1050" i="6" s="1"/>
  <c r="AC1051" i="6"/>
  <c r="AT1051" i="6" s="1"/>
  <c r="AD1055" i="6"/>
  <c r="AU1055" i="6" s="1"/>
  <c r="AC1057" i="6"/>
  <c r="AT1057" i="6" s="1"/>
  <c r="AD1058" i="6"/>
  <c r="AU1058" i="6" s="1"/>
  <c r="AC1059" i="6"/>
  <c r="AT1059" i="6" s="1"/>
  <c r="AD1063" i="6"/>
  <c r="AU1063" i="6" s="1"/>
  <c r="AC1065" i="6"/>
  <c r="AT1065" i="6" s="1"/>
  <c r="AD1066" i="6"/>
  <c r="AU1066" i="6" s="1"/>
  <c r="AC1067" i="6"/>
  <c r="AT1067" i="6" s="1"/>
  <c r="AD1071" i="6"/>
  <c r="AU1071" i="6" s="1"/>
  <c r="AC1073" i="6"/>
  <c r="AT1073" i="6" s="1"/>
  <c r="AD1074" i="6"/>
  <c r="AU1074" i="6" s="1"/>
  <c r="AC1075" i="6"/>
  <c r="AT1075" i="6" s="1"/>
  <c r="AD1079" i="6"/>
  <c r="AU1079" i="6" s="1"/>
  <c r="AC1081" i="6"/>
  <c r="AT1081" i="6" s="1"/>
  <c r="AD1082" i="6"/>
  <c r="AU1082" i="6" s="1"/>
  <c r="AC1083" i="6"/>
  <c r="AT1083" i="6" s="1"/>
  <c r="AD1087" i="6"/>
  <c r="AU1087" i="6" s="1"/>
  <c r="AC1089" i="6"/>
  <c r="AT1089" i="6" s="1"/>
  <c r="AD1090" i="6"/>
  <c r="AU1090" i="6" s="1"/>
  <c r="AC1091" i="6"/>
  <c r="AT1091" i="6" s="1"/>
  <c r="AD1095" i="6"/>
  <c r="AU1095" i="6" s="1"/>
  <c r="AC1097" i="6"/>
  <c r="AT1097" i="6" s="1"/>
  <c r="AD1098" i="6"/>
  <c r="AU1098" i="6" s="1"/>
  <c r="AC1099" i="6"/>
  <c r="AT1099" i="6" s="1"/>
  <c r="AD1103" i="6"/>
  <c r="AU1103" i="6" s="1"/>
  <c r="AC1105" i="6"/>
  <c r="AT1105" i="6" s="1"/>
  <c r="AD1106" i="6"/>
  <c r="AU1106" i="6" s="1"/>
  <c r="AC1107" i="6"/>
  <c r="AT1107" i="6" s="1"/>
  <c r="AD1111" i="6"/>
  <c r="AU1111" i="6" s="1"/>
  <c r="AC1113" i="6"/>
  <c r="AT1113" i="6" s="1"/>
  <c r="AD1114" i="6"/>
  <c r="AU1114" i="6" s="1"/>
  <c r="AC1115" i="6"/>
  <c r="AT1115" i="6" s="1"/>
  <c r="AD1119" i="6"/>
  <c r="AU1119" i="6" s="1"/>
  <c r="AC1121" i="6"/>
  <c r="AT1121" i="6" s="1"/>
  <c r="AD1122" i="6"/>
  <c r="AU1122" i="6" s="1"/>
  <c r="AC1123" i="6"/>
  <c r="AT1123" i="6" s="1"/>
  <c r="AD1127" i="6"/>
  <c r="AU1127" i="6" s="1"/>
  <c r="AC1129" i="6"/>
  <c r="AT1129" i="6" s="1"/>
  <c r="AD1130" i="6"/>
  <c r="AU1130" i="6" s="1"/>
  <c r="AC1131" i="6"/>
  <c r="AT1131" i="6" s="1"/>
  <c r="AD1135" i="6"/>
  <c r="AU1135" i="6" s="1"/>
  <c r="AC1137" i="6"/>
  <c r="AT1137" i="6" s="1"/>
  <c r="AD1138" i="6"/>
  <c r="AU1138" i="6" s="1"/>
  <c r="AC1139" i="6"/>
  <c r="AT1139" i="6" s="1"/>
  <c r="AD1143" i="6"/>
  <c r="AU1143" i="6" s="1"/>
  <c r="AC1145" i="6"/>
  <c r="AT1145" i="6" s="1"/>
  <c r="AD1146" i="6"/>
  <c r="AU1146" i="6" s="1"/>
  <c r="AC1147" i="6"/>
  <c r="AT1147" i="6" s="1"/>
  <c r="AD1151" i="6"/>
  <c r="AU1151" i="6" s="1"/>
  <c r="AC1153" i="6"/>
  <c r="AT1153" i="6" s="1"/>
  <c r="AD1154" i="6"/>
  <c r="AU1154" i="6" s="1"/>
  <c r="AC1155" i="6"/>
  <c r="AT1155" i="6" s="1"/>
  <c r="AD1159" i="6"/>
  <c r="AU1159" i="6" s="1"/>
  <c r="AC1161" i="6"/>
  <c r="AT1161" i="6" s="1"/>
  <c r="AD1162" i="6"/>
  <c r="AU1162" i="6" s="1"/>
  <c r="AC1163" i="6"/>
  <c r="AT1163" i="6" s="1"/>
  <c r="AD1167" i="6"/>
  <c r="AU1167" i="6" s="1"/>
  <c r="AC1169" i="6"/>
  <c r="AT1169" i="6" s="1"/>
  <c r="AD1170" i="6"/>
  <c r="AU1170" i="6" s="1"/>
  <c r="AC1171" i="6"/>
  <c r="AT1171" i="6" s="1"/>
  <c r="AD1175" i="6"/>
  <c r="AU1175" i="6" s="1"/>
  <c r="AC1177" i="6"/>
  <c r="AT1177" i="6" s="1"/>
  <c r="AD1178" i="6"/>
  <c r="AU1178" i="6" s="1"/>
  <c r="AC1179" i="6"/>
  <c r="AT1179" i="6" s="1"/>
  <c r="AD1183" i="6"/>
  <c r="AU1183" i="6" s="1"/>
  <c r="AC1185" i="6"/>
  <c r="AT1185" i="6" s="1"/>
  <c r="AD1186" i="6"/>
  <c r="AU1186" i="6" s="1"/>
  <c r="AC1187" i="6"/>
  <c r="AT1187" i="6" s="1"/>
  <c r="AD1191" i="6"/>
  <c r="AU1191" i="6" s="1"/>
  <c r="AC1193" i="6"/>
  <c r="AT1193" i="6" s="1"/>
  <c r="AD1194" i="6"/>
  <c r="AU1194" i="6" s="1"/>
  <c r="AC1195" i="6"/>
  <c r="AT1195" i="6" s="1"/>
  <c r="AD1199" i="6"/>
  <c r="AU1199" i="6" s="1"/>
  <c r="AC1201" i="6"/>
  <c r="AT1201" i="6" s="1"/>
  <c r="AD1202" i="6"/>
  <c r="AU1202" i="6" s="1"/>
  <c r="AC1203" i="6"/>
  <c r="AT1203" i="6" s="1"/>
  <c r="AD1207" i="6"/>
  <c r="AU1207" i="6" s="1"/>
  <c r="AC1209" i="6"/>
  <c r="AT1209" i="6" s="1"/>
  <c r="AD1210" i="6"/>
  <c r="AU1210" i="6" s="1"/>
  <c r="AC1211" i="6"/>
  <c r="AT1211" i="6" s="1"/>
  <c r="AD1215" i="6"/>
  <c r="AU1215" i="6" s="1"/>
  <c r="AC1217" i="6"/>
  <c r="AT1217" i="6" s="1"/>
  <c r="AD1218" i="6"/>
  <c r="AU1218" i="6" s="1"/>
  <c r="AC1219" i="6"/>
  <c r="AT1219" i="6" s="1"/>
  <c r="AD1223" i="6"/>
  <c r="AU1223" i="6" s="1"/>
  <c r="AC1225" i="6"/>
  <c r="AT1225" i="6" s="1"/>
  <c r="AD1226" i="6"/>
  <c r="AU1226" i="6" s="1"/>
  <c r="AC1227" i="6"/>
  <c r="AT1227" i="6" s="1"/>
  <c r="AD1231" i="6"/>
  <c r="AU1231" i="6" s="1"/>
  <c r="AC1233" i="6"/>
  <c r="AT1233" i="6" s="1"/>
  <c r="AD1234" i="6"/>
  <c r="AU1234" i="6" s="1"/>
  <c r="AC1235" i="6"/>
  <c r="AT1235" i="6" s="1"/>
  <c r="AD1239" i="6"/>
  <c r="AU1239" i="6" s="1"/>
  <c r="AC1241" i="6"/>
  <c r="AT1241" i="6" s="1"/>
  <c r="AD1242" i="6"/>
  <c r="AU1242" i="6" s="1"/>
  <c r="AC1243" i="6"/>
  <c r="AT1243" i="6" s="1"/>
  <c r="AD1247" i="6"/>
  <c r="AU1247" i="6" s="1"/>
  <c r="AC1249" i="6"/>
  <c r="AT1249" i="6" s="1"/>
  <c r="AD1250" i="6"/>
  <c r="AU1250" i="6" s="1"/>
  <c r="AC1251" i="6"/>
  <c r="AT1251" i="6" s="1"/>
  <c r="AD1255" i="6"/>
  <c r="AU1255" i="6" s="1"/>
  <c r="AC1257" i="6"/>
  <c r="AT1257" i="6" s="1"/>
  <c r="AD1258" i="6"/>
  <c r="AU1258" i="6" s="1"/>
  <c r="AC1259" i="6"/>
  <c r="AT1259" i="6" s="1"/>
  <c r="AD1263" i="6"/>
  <c r="AU1263" i="6" s="1"/>
  <c r="AC1265" i="6"/>
  <c r="AT1265" i="6" s="1"/>
  <c r="AD1266" i="6"/>
  <c r="AU1266" i="6" s="1"/>
  <c r="AC1267" i="6"/>
  <c r="AT1267" i="6" s="1"/>
  <c r="AD1271" i="6"/>
  <c r="AU1271" i="6" s="1"/>
  <c r="AC1273" i="6"/>
  <c r="AT1273" i="6" s="1"/>
  <c r="AD1274" i="6"/>
  <c r="AU1274" i="6" s="1"/>
  <c r="AC1275" i="6"/>
  <c r="AT1275" i="6" s="1"/>
  <c r="AD1279" i="6"/>
  <c r="AU1279" i="6" s="1"/>
  <c r="AC1281" i="6"/>
  <c r="AT1281" i="6" s="1"/>
  <c r="AD1282" i="6"/>
  <c r="AU1282" i="6" s="1"/>
  <c r="AC1283" i="6"/>
  <c r="AT1283" i="6" s="1"/>
  <c r="AD1287" i="6"/>
  <c r="AU1287" i="6" s="1"/>
  <c r="AC1289" i="6"/>
  <c r="AT1289" i="6" s="1"/>
  <c r="AD1290" i="6"/>
  <c r="AU1290" i="6" s="1"/>
  <c r="AC1291" i="6"/>
  <c r="AT1291" i="6" s="1"/>
  <c r="AD1295" i="6"/>
  <c r="AU1295" i="6" s="1"/>
  <c r="AC1297" i="6"/>
  <c r="AT1297" i="6" s="1"/>
  <c r="AD1298" i="6"/>
  <c r="AU1298" i="6" s="1"/>
  <c r="AC1299" i="6"/>
  <c r="AT1299" i="6" s="1"/>
  <c r="AD1303" i="6"/>
  <c r="AU1303" i="6" s="1"/>
  <c r="AC1305" i="6"/>
  <c r="AT1305" i="6" s="1"/>
  <c r="AD1306" i="6"/>
  <c r="AU1306" i="6" s="1"/>
  <c r="AC1307" i="6"/>
  <c r="AT1307" i="6" s="1"/>
  <c r="AD1311" i="6"/>
  <c r="AU1311" i="6" s="1"/>
  <c r="AC1313" i="6"/>
  <c r="AT1313" i="6" s="1"/>
  <c r="AD1314" i="6"/>
  <c r="AU1314" i="6" s="1"/>
  <c r="AC1315" i="6"/>
  <c r="AT1315" i="6" s="1"/>
  <c r="AD1319" i="6"/>
  <c r="AU1319" i="6" s="1"/>
  <c r="AC1321" i="6"/>
  <c r="AT1321" i="6" s="1"/>
  <c r="AD1322" i="6"/>
  <c r="AU1322" i="6" s="1"/>
  <c r="AC1323" i="6"/>
  <c r="AT1323" i="6" s="1"/>
  <c r="AD1327" i="6"/>
  <c r="AU1327" i="6" s="1"/>
  <c r="AC1329" i="6"/>
  <c r="AT1329" i="6" s="1"/>
  <c r="AD1330" i="6"/>
  <c r="AU1330" i="6" s="1"/>
  <c r="AC1331" i="6"/>
  <c r="AT1331" i="6" s="1"/>
  <c r="AD1335" i="6"/>
  <c r="AU1335" i="6" s="1"/>
  <c r="AC1337" i="6"/>
  <c r="AT1337" i="6" s="1"/>
  <c r="AD1338" i="6"/>
  <c r="AU1338" i="6" s="1"/>
  <c r="AC1339" i="6"/>
  <c r="AT1339" i="6" s="1"/>
  <c r="AD1343" i="6"/>
  <c r="AU1343" i="6" s="1"/>
  <c r="AC1345" i="6"/>
  <c r="AT1345" i="6" s="1"/>
  <c r="AD1346" i="6"/>
  <c r="AU1346" i="6" s="1"/>
  <c r="AC1347" i="6"/>
  <c r="AT1347" i="6" s="1"/>
  <c r="AD1351" i="6"/>
  <c r="AU1351" i="6" s="1"/>
  <c r="AC1353" i="6"/>
  <c r="AT1353" i="6" s="1"/>
  <c r="AD1354" i="6"/>
  <c r="AU1354" i="6" s="1"/>
  <c r="AC1355" i="6"/>
  <c r="AT1355" i="6" s="1"/>
  <c r="AD1359" i="6"/>
  <c r="AU1359" i="6" s="1"/>
  <c r="AC1361" i="6"/>
  <c r="AT1361" i="6" s="1"/>
  <c r="AD1362" i="6"/>
  <c r="AU1362" i="6" s="1"/>
  <c r="AC1363" i="6"/>
  <c r="AT1363" i="6" s="1"/>
  <c r="AD1367" i="6"/>
  <c r="AU1367" i="6" s="1"/>
  <c r="AC1369" i="6"/>
  <c r="AT1369" i="6" s="1"/>
  <c r="AD1370" i="6"/>
  <c r="AU1370" i="6" s="1"/>
  <c r="AC1371" i="6"/>
  <c r="AT1371" i="6" s="1"/>
  <c r="AD1375" i="6"/>
  <c r="AU1375" i="6" s="1"/>
  <c r="AC1377" i="6"/>
  <c r="AT1377" i="6" s="1"/>
  <c r="AD1378" i="6"/>
  <c r="AU1378" i="6" s="1"/>
  <c r="AC1379" i="6"/>
  <c r="AT1379" i="6" s="1"/>
  <c r="AD1383" i="6"/>
  <c r="AU1383" i="6" s="1"/>
  <c r="AC1385" i="6"/>
  <c r="AT1385" i="6" s="1"/>
  <c r="AD1386" i="6"/>
  <c r="AU1386" i="6" s="1"/>
  <c r="AC1387" i="6"/>
  <c r="AT1387" i="6" s="1"/>
  <c r="AD1391" i="6"/>
  <c r="AU1391" i="6" s="1"/>
  <c r="AC1393" i="6"/>
  <c r="AT1393" i="6" s="1"/>
  <c r="AD1394" i="6"/>
  <c r="AU1394" i="6" s="1"/>
  <c r="AC1395" i="6"/>
  <c r="AT1395" i="6" s="1"/>
  <c r="AD1399" i="6"/>
  <c r="AU1399" i="6" s="1"/>
  <c r="AC1401" i="6"/>
  <c r="AT1401" i="6" s="1"/>
  <c r="AD1402" i="6"/>
  <c r="AU1402" i="6" s="1"/>
  <c r="AC1403" i="6"/>
  <c r="AT1403" i="6" s="1"/>
  <c r="AD1407" i="6"/>
  <c r="AU1407" i="6" s="1"/>
  <c r="AC1409" i="6"/>
  <c r="AT1409" i="6" s="1"/>
  <c r="AD1410" i="6"/>
  <c r="AU1410" i="6" s="1"/>
  <c r="AC1411" i="6"/>
  <c r="AT1411" i="6" s="1"/>
  <c r="AD1415" i="6"/>
  <c r="AU1415" i="6" s="1"/>
  <c r="AC1417" i="6"/>
  <c r="AT1417" i="6" s="1"/>
  <c r="AD1418" i="6"/>
  <c r="AU1418" i="6" s="1"/>
  <c r="AC1419" i="6"/>
  <c r="AT1419" i="6" s="1"/>
  <c r="AD1423" i="6"/>
  <c r="AU1423" i="6" s="1"/>
  <c r="AC1425" i="6"/>
  <c r="AT1425" i="6" s="1"/>
  <c r="AD1426" i="6"/>
  <c r="AU1426" i="6" s="1"/>
  <c r="AC1427" i="6"/>
  <c r="AT1427" i="6" s="1"/>
  <c r="AD1431" i="6"/>
  <c r="AU1431" i="6" s="1"/>
  <c r="AC1433" i="6"/>
  <c r="AT1433" i="6" s="1"/>
  <c r="AD1434" i="6"/>
  <c r="AU1434" i="6" s="1"/>
  <c r="AC1435" i="6"/>
  <c r="AT1435" i="6" s="1"/>
  <c r="AD1439" i="6"/>
  <c r="AU1439" i="6" s="1"/>
  <c r="AC1441" i="6"/>
  <c r="AT1441" i="6" s="1"/>
  <c r="AD1442" i="6"/>
  <c r="AU1442" i="6" s="1"/>
  <c r="AC1443" i="6"/>
  <c r="AT1443" i="6" s="1"/>
  <c r="AD1447" i="6"/>
  <c r="AU1447" i="6" s="1"/>
  <c r="AC1449" i="6"/>
  <c r="AT1449" i="6" s="1"/>
  <c r="AD1450" i="6"/>
  <c r="AU1450" i="6" s="1"/>
  <c r="AC1451" i="6"/>
  <c r="AT1451" i="6" s="1"/>
  <c r="AD1455" i="6"/>
  <c r="AU1455" i="6" s="1"/>
  <c r="AC1457" i="6"/>
  <c r="AT1457" i="6" s="1"/>
  <c r="AD1458" i="6"/>
  <c r="AU1458" i="6" s="1"/>
  <c r="AC1459" i="6"/>
  <c r="AT1459" i="6" s="1"/>
  <c r="AD1463" i="6"/>
  <c r="AU1463" i="6" s="1"/>
  <c r="AC1465" i="6"/>
  <c r="AT1465" i="6" s="1"/>
  <c r="AD1466" i="6"/>
  <c r="AU1466" i="6" s="1"/>
  <c r="AC1467" i="6"/>
  <c r="AT1467" i="6" s="1"/>
  <c r="AD1471" i="6"/>
  <c r="AU1471" i="6" s="1"/>
  <c r="AC1473" i="6"/>
  <c r="AT1473" i="6" s="1"/>
  <c r="AD1474" i="6"/>
  <c r="AU1474" i="6" s="1"/>
  <c r="AC1475" i="6"/>
  <c r="AT1475" i="6" s="1"/>
  <c r="AD1479" i="6"/>
  <c r="AU1479" i="6" s="1"/>
  <c r="AC1481" i="6"/>
  <c r="AT1481" i="6" s="1"/>
  <c r="AD1482" i="6"/>
  <c r="AU1482" i="6" s="1"/>
  <c r="AC1483" i="6"/>
  <c r="AT1483" i="6" s="1"/>
  <c r="AD1487" i="6"/>
  <c r="AU1487" i="6" s="1"/>
  <c r="AC1489" i="6"/>
  <c r="AT1489" i="6" s="1"/>
  <c r="AD1490" i="6"/>
  <c r="AU1490" i="6" s="1"/>
  <c r="AC1491" i="6"/>
  <c r="AT1491" i="6" s="1"/>
  <c r="AD1495" i="6"/>
  <c r="AU1495" i="6" s="1"/>
  <c r="AC1497" i="6"/>
  <c r="AT1497" i="6" s="1"/>
  <c r="AD1498" i="6"/>
  <c r="AU1498" i="6" s="1"/>
  <c r="AC1499" i="6"/>
  <c r="AT1499" i="6" s="1"/>
  <c r="AD1503" i="6"/>
  <c r="AU1503" i="6" s="1"/>
  <c r="AC1505" i="6"/>
  <c r="AT1505" i="6" s="1"/>
  <c r="AD1506" i="6"/>
  <c r="AU1506" i="6" s="1"/>
  <c r="AC1507" i="6"/>
  <c r="AT1507" i="6" s="1"/>
  <c r="AD1511" i="6"/>
  <c r="AU1511" i="6" s="1"/>
  <c r="AC1513" i="6"/>
  <c r="AT1513" i="6" s="1"/>
  <c r="AD1514" i="6"/>
  <c r="AU1514" i="6" s="1"/>
  <c r="AC1515" i="6"/>
  <c r="AT1515" i="6" s="1"/>
  <c r="AD1519" i="6"/>
  <c r="AU1519" i="6" s="1"/>
  <c r="AC1521" i="6"/>
  <c r="AT1521" i="6" s="1"/>
  <c r="AD1522" i="6"/>
  <c r="AU1522" i="6" s="1"/>
  <c r="AC1523" i="6"/>
  <c r="AT1523" i="6" s="1"/>
  <c r="AD1527" i="6"/>
  <c r="AU1527" i="6" s="1"/>
  <c r="AC1529" i="6"/>
  <c r="AT1529" i="6" s="1"/>
  <c r="AD1530" i="6"/>
  <c r="AU1530" i="6" s="1"/>
  <c r="AC1531" i="6"/>
  <c r="AT1531" i="6" s="1"/>
  <c r="AD1535" i="6"/>
  <c r="AU1535" i="6" s="1"/>
  <c r="AC1537" i="6"/>
  <c r="AT1537" i="6" s="1"/>
  <c r="AD1538" i="6"/>
  <c r="AU1538" i="6" s="1"/>
  <c r="AC1539" i="6"/>
  <c r="AT1539" i="6" s="1"/>
  <c r="AD1543" i="6"/>
  <c r="AU1543" i="6" s="1"/>
  <c r="AC1545" i="6"/>
  <c r="AT1545" i="6" s="1"/>
  <c r="AD1546" i="6"/>
  <c r="AU1546" i="6" s="1"/>
  <c r="AC1547" i="6"/>
  <c r="AT1547" i="6" s="1"/>
  <c r="AD1551" i="6"/>
  <c r="AU1551" i="6" s="1"/>
  <c r="AC1553" i="6"/>
  <c r="AT1553" i="6" s="1"/>
  <c r="AD1554" i="6"/>
  <c r="AU1554" i="6" s="1"/>
  <c r="AC1555" i="6"/>
  <c r="AT1555" i="6" s="1"/>
  <c r="AD1559" i="6"/>
  <c r="AU1559" i="6" s="1"/>
  <c r="AC1561" i="6"/>
  <c r="AT1561" i="6" s="1"/>
  <c r="AD1562" i="6"/>
  <c r="AU1562" i="6" s="1"/>
  <c r="AC1563" i="6"/>
  <c r="AT1563" i="6" s="1"/>
  <c r="AD1567" i="6"/>
  <c r="AU1567" i="6" s="1"/>
  <c r="AC1569" i="6"/>
  <c r="AT1569" i="6" s="1"/>
  <c r="AD1570" i="6"/>
  <c r="AU1570" i="6" s="1"/>
  <c r="AC1571" i="6"/>
  <c r="AT1571" i="6" s="1"/>
  <c r="AD1575" i="6"/>
  <c r="AU1575" i="6" s="1"/>
  <c r="AC1577" i="6"/>
  <c r="AT1577" i="6" s="1"/>
  <c r="AD1578" i="6"/>
  <c r="AU1578" i="6" s="1"/>
  <c r="AC1579" i="6"/>
  <c r="AT1579" i="6" s="1"/>
  <c r="AD1583" i="6"/>
  <c r="AU1583" i="6" s="1"/>
  <c r="AC1585" i="6"/>
  <c r="AT1585" i="6" s="1"/>
  <c r="AD1586" i="6"/>
  <c r="AU1586" i="6" s="1"/>
  <c r="AC1587" i="6"/>
  <c r="AT1587" i="6" s="1"/>
  <c r="AD1591" i="6"/>
  <c r="AU1591" i="6" s="1"/>
  <c r="AC1593" i="6"/>
  <c r="AT1593" i="6" s="1"/>
  <c r="AD1594" i="6"/>
  <c r="AU1594" i="6" s="1"/>
  <c r="AC1595" i="6"/>
  <c r="AT1595" i="6" s="1"/>
  <c r="AD1599" i="6"/>
  <c r="AU1599" i="6" s="1"/>
  <c r="AC1601" i="6"/>
  <c r="AT1601" i="6" s="1"/>
  <c r="AD1602" i="6"/>
  <c r="AU1602" i="6" s="1"/>
  <c r="AC1603" i="6"/>
  <c r="AT1603" i="6" s="1"/>
  <c r="AD1607" i="6"/>
  <c r="AU1607" i="6" s="1"/>
  <c r="AC1609" i="6"/>
  <c r="AT1609" i="6" s="1"/>
  <c r="AD1610" i="6"/>
  <c r="AU1610" i="6" s="1"/>
  <c r="AC1611" i="6"/>
  <c r="AT1611" i="6" s="1"/>
  <c r="AD1615" i="6"/>
  <c r="AU1615" i="6" s="1"/>
  <c r="AC1617" i="6"/>
  <c r="AT1617" i="6" s="1"/>
  <c r="AD1618" i="6"/>
  <c r="AU1618" i="6" s="1"/>
  <c r="AC1619" i="6"/>
  <c r="AT1619" i="6" s="1"/>
  <c r="AD1623" i="6"/>
  <c r="AU1623" i="6" s="1"/>
  <c r="AC1625" i="6"/>
  <c r="AT1625" i="6" s="1"/>
  <c r="AD1626" i="6"/>
  <c r="AU1626" i="6" s="1"/>
  <c r="AC1627" i="6"/>
  <c r="AT1627" i="6" s="1"/>
  <c r="AD1631" i="6"/>
  <c r="AU1631" i="6" s="1"/>
  <c r="AC1633" i="6"/>
  <c r="AT1633" i="6" s="1"/>
  <c r="AD1634" i="6"/>
  <c r="AU1634" i="6" s="1"/>
  <c r="AC1635" i="6"/>
  <c r="AT1635" i="6" s="1"/>
  <c r="AD1639" i="6"/>
  <c r="AU1639" i="6" s="1"/>
  <c r="AC1641" i="6"/>
  <c r="AT1641" i="6" s="1"/>
  <c r="AD1642" i="6"/>
  <c r="AU1642" i="6" s="1"/>
  <c r="AC1643" i="6"/>
  <c r="AT1643" i="6" s="1"/>
  <c r="AD1647" i="6"/>
  <c r="AU1647" i="6" s="1"/>
  <c r="AC1649" i="6"/>
  <c r="AT1649" i="6" s="1"/>
  <c r="AD1650" i="6"/>
  <c r="AU1650" i="6" s="1"/>
  <c r="AC1651" i="6"/>
  <c r="AT1651" i="6" s="1"/>
  <c r="AD1655" i="6"/>
  <c r="AU1655" i="6" s="1"/>
  <c r="AC1657" i="6"/>
  <c r="AT1657" i="6" s="1"/>
  <c r="AD1658" i="6"/>
  <c r="AU1658" i="6" s="1"/>
  <c r="AC1659" i="6"/>
  <c r="AT1659" i="6" s="1"/>
  <c r="AD1663" i="6"/>
  <c r="AU1663" i="6" s="1"/>
  <c r="AC1665" i="6"/>
  <c r="AT1665" i="6" s="1"/>
  <c r="AD1666" i="6"/>
  <c r="AU1666" i="6" s="1"/>
  <c r="AC1667" i="6"/>
  <c r="AT1667" i="6" s="1"/>
  <c r="AD1671" i="6"/>
  <c r="AU1671" i="6" s="1"/>
  <c r="AC1673" i="6"/>
  <c r="AT1673" i="6" s="1"/>
  <c r="AD1674" i="6"/>
  <c r="AU1674" i="6" s="1"/>
  <c r="AC1675" i="6"/>
  <c r="AT1675" i="6" s="1"/>
  <c r="AD1679" i="6"/>
  <c r="AU1679" i="6" s="1"/>
  <c r="AC1681" i="6"/>
  <c r="AT1681" i="6" s="1"/>
  <c r="AD1682" i="6"/>
  <c r="AU1682" i="6" s="1"/>
  <c r="AC1683" i="6"/>
  <c r="AT1683" i="6" s="1"/>
  <c r="AD1687" i="6"/>
  <c r="AU1687" i="6" s="1"/>
  <c r="AC1689" i="6"/>
  <c r="AT1689" i="6" s="1"/>
  <c r="AD1690" i="6"/>
  <c r="AU1690" i="6" s="1"/>
  <c r="AC1691" i="6"/>
  <c r="AT1691" i="6" s="1"/>
  <c r="AD1695" i="6"/>
  <c r="AU1695" i="6" s="1"/>
  <c r="AC1697" i="6"/>
  <c r="AT1697" i="6" s="1"/>
  <c r="AD1698" i="6"/>
  <c r="AU1698" i="6" s="1"/>
  <c r="AC1699" i="6"/>
  <c r="AT1699" i="6" s="1"/>
  <c r="AD1703" i="6"/>
  <c r="AU1703" i="6" s="1"/>
  <c r="AC1705" i="6"/>
  <c r="AT1705" i="6" s="1"/>
  <c r="AD1706" i="6"/>
  <c r="AU1706" i="6" s="1"/>
  <c r="AC1707" i="6"/>
  <c r="AT1707" i="6" s="1"/>
  <c r="AD1711" i="6"/>
  <c r="AU1711" i="6" s="1"/>
  <c r="AC1713" i="6"/>
  <c r="AT1713" i="6" s="1"/>
  <c r="AD1714" i="6"/>
  <c r="AU1714" i="6" s="1"/>
  <c r="AC1715" i="6"/>
  <c r="AT1715" i="6" s="1"/>
  <c r="AD1719" i="6"/>
  <c r="AU1719" i="6" s="1"/>
  <c r="AC1721" i="6"/>
  <c r="AT1721" i="6" s="1"/>
  <c r="AD1722" i="6"/>
  <c r="AU1722" i="6" s="1"/>
  <c r="AC1723" i="6"/>
  <c r="AT1723" i="6" s="1"/>
  <c r="AD1727" i="6"/>
  <c r="AU1727" i="6" s="1"/>
  <c r="AC1729" i="6"/>
  <c r="AT1729" i="6" s="1"/>
  <c r="AD1730" i="6"/>
  <c r="AU1730" i="6" s="1"/>
  <c r="AC1731" i="6"/>
  <c r="AT1731" i="6" s="1"/>
  <c r="AD1735" i="6"/>
  <c r="AU1735" i="6" s="1"/>
  <c r="AC1737" i="6"/>
  <c r="AT1737" i="6" s="1"/>
  <c r="AD1738" i="6"/>
  <c r="AU1738" i="6" s="1"/>
  <c r="AC1739" i="6"/>
  <c r="AT1739" i="6" s="1"/>
  <c r="AD1743" i="6"/>
  <c r="AU1743" i="6" s="1"/>
  <c r="AC1745" i="6"/>
  <c r="AT1745" i="6" s="1"/>
  <c r="AD1746" i="6"/>
  <c r="AU1746" i="6" s="1"/>
  <c r="AC1747" i="6"/>
  <c r="AT1747" i="6" s="1"/>
  <c r="AD1751" i="6"/>
  <c r="AU1751" i="6" s="1"/>
  <c r="AC1753" i="6"/>
  <c r="AT1753" i="6" s="1"/>
  <c r="AD1754" i="6"/>
  <c r="AU1754" i="6" s="1"/>
  <c r="AC1755" i="6"/>
  <c r="AT1755" i="6" s="1"/>
  <c r="AD1759" i="6"/>
  <c r="AU1759" i="6" s="1"/>
  <c r="AC1761" i="6"/>
  <c r="AT1761" i="6" s="1"/>
  <c r="AD1762" i="6"/>
  <c r="AU1762" i="6" s="1"/>
  <c r="AC1763" i="6"/>
  <c r="AT1763" i="6" s="1"/>
  <c r="AD1767" i="6"/>
  <c r="AU1767" i="6" s="1"/>
  <c r="AC1769" i="6"/>
  <c r="AT1769" i="6" s="1"/>
  <c r="AD1770" i="6"/>
  <c r="AU1770" i="6" s="1"/>
  <c r="AC1771" i="6"/>
  <c r="AT1771" i="6" s="1"/>
  <c r="AD1775" i="6"/>
  <c r="AU1775" i="6" s="1"/>
  <c r="AC1777" i="6"/>
  <c r="AT1777" i="6" s="1"/>
  <c r="AD1778" i="6"/>
  <c r="AU1778" i="6" s="1"/>
  <c r="AC1779" i="6"/>
  <c r="AT1779" i="6" s="1"/>
  <c r="AD1783" i="6"/>
  <c r="AU1783" i="6" s="1"/>
  <c r="AC1785" i="6"/>
  <c r="AT1785" i="6" s="1"/>
  <c r="AD1786" i="6"/>
  <c r="AU1786" i="6" s="1"/>
  <c r="AC1787" i="6"/>
  <c r="AT1787" i="6" s="1"/>
  <c r="AD1791" i="6"/>
  <c r="AU1791" i="6" s="1"/>
  <c r="AC1793" i="6"/>
  <c r="AT1793" i="6" s="1"/>
  <c r="AD1794" i="6"/>
  <c r="AU1794" i="6" s="1"/>
  <c r="AC1795" i="6"/>
  <c r="AT1795" i="6" s="1"/>
  <c r="AD1799" i="6"/>
  <c r="AU1799" i="6" s="1"/>
  <c r="AC1801" i="6"/>
  <c r="AT1801" i="6" s="1"/>
  <c r="AD1802" i="6"/>
  <c r="AU1802" i="6" s="1"/>
  <c r="AC1803" i="6"/>
  <c r="AT1803" i="6" s="1"/>
  <c r="AD1807" i="6"/>
  <c r="AU1807" i="6" s="1"/>
  <c r="AC1809" i="6"/>
  <c r="AT1809" i="6" s="1"/>
  <c r="AD1810" i="6"/>
  <c r="AU1810" i="6" s="1"/>
  <c r="AC1811" i="6"/>
  <c r="AT1811" i="6" s="1"/>
  <c r="AD1815" i="6"/>
  <c r="AU1815" i="6" s="1"/>
  <c r="AC1817" i="6"/>
  <c r="AT1817" i="6" s="1"/>
  <c r="AD1818" i="6"/>
  <c r="AU1818" i="6" s="1"/>
  <c r="AC1819" i="6"/>
  <c r="AT1819" i="6" s="1"/>
  <c r="AD1823" i="6"/>
  <c r="AU1823" i="6" s="1"/>
  <c r="AC1825" i="6"/>
  <c r="AT1825" i="6" s="1"/>
  <c r="AD1826" i="6"/>
  <c r="AU1826" i="6" s="1"/>
  <c r="AC1827" i="6"/>
  <c r="AT1827" i="6" s="1"/>
  <c r="AD1831" i="6"/>
  <c r="AU1831" i="6" s="1"/>
  <c r="AC1833" i="6"/>
  <c r="AT1833" i="6" s="1"/>
  <c r="AD1834" i="6"/>
  <c r="AU1834" i="6" s="1"/>
  <c r="AC1835" i="6"/>
  <c r="AT1835" i="6" s="1"/>
  <c r="AD1839" i="6"/>
  <c r="AU1839" i="6" s="1"/>
  <c r="AC1841" i="6"/>
  <c r="AT1841" i="6" s="1"/>
  <c r="AD1842" i="6"/>
  <c r="AU1842" i="6" s="1"/>
  <c r="AC1843" i="6"/>
  <c r="AT1843" i="6" s="1"/>
  <c r="AD1847" i="6"/>
  <c r="AU1847" i="6" s="1"/>
  <c r="AC1849" i="6"/>
  <c r="AT1849" i="6" s="1"/>
  <c r="AD1850" i="6"/>
  <c r="AU1850" i="6" s="1"/>
  <c r="AC1851" i="6"/>
  <c r="AT1851" i="6" s="1"/>
  <c r="AD1855" i="6"/>
  <c r="AU1855" i="6" s="1"/>
  <c r="AC1857" i="6"/>
  <c r="AT1857" i="6" s="1"/>
  <c r="AD1858" i="6"/>
  <c r="AU1858" i="6" s="1"/>
  <c r="AC1859" i="6"/>
  <c r="AT1859" i="6" s="1"/>
  <c r="AD1863" i="6"/>
  <c r="AU1863" i="6" s="1"/>
  <c r="AC1865" i="6"/>
  <c r="AT1865" i="6" s="1"/>
  <c r="AD1866" i="6"/>
  <c r="AU1866" i="6" s="1"/>
  <c r="AC1867" i="6"/>
  <c r="AT1867" i="6" s="1"/>
  <c r="AD1871" i="6"/>
  <c r="AU1871" i="6" s="1"/>
  <c r="AC1873" i="6"/>
  <c r="AT1873" i="6" s="1"/>
  <c r="AD1874" i="6"/>
  <c r="AU1874" i="6" s="1"/>
  <c r="AC1875" i="6"/>
  <c r="AT1875" i="6" s="1"/>
  <c r="AD1879" i="6"/>
  <c r="AU1879" i="6" s="1"/>
  <c r="AC1881" i="6"/>
  <c r="AT1881" i="6" s="1"/>
  <c r="AD1882" i="6"/>
  <c r="AU1882" i="6" s="1"/>
  <c r="AC1883" i="6"/>
  <c r="AT1883" i="6" s="1"/>
  <c r="AD1887" i="6"/>
  <c r="AU1887" i="6" s="1"/>
  <c r="AC1889" i="6"/>
  <c r="AT1889" i="6" s="1"/>
  <c r="AD1890" i="6"/>
  <c r="AU1890" i="6" s="1"/>
  <c r="AC1891" i="6"/>
  <c r="AT1891" i="6" s="1"/>
  <c r="AD1895" i="6"/>
  <c r="AU1895" i="6" s="1"/>
  <c r="AC1897" i="6"/>
  <c r="AT1897" i="6" s="1"/>
  <c r="AD1898" i="6"/>
  <c r="AU1898" i="6" s="1"/>
  <c r="AC1899" i="6"/>
  <c r="AT1899" i="6" s="1"/>
  <c r="AD1903" i="6"/>
  <c r="AU1903" i="6" s="1"/>
  <c r="AC1905" i="6"/>
  <c r="AT1905" i="6" s="1"/>
  <c r="AD1906" i="6"/>
  <c r="AU1906" i="6" s="1"/>
  <c r="AC1907" i="6"/>
  <c r="AT1907" i="6" s="1"/>
  <c r="AD1911" i="6"/>
  <c r="AU1911" i="6" s="1"/>
  <c r="AC1913" i="6"/>
  <c r="AT1913" i="6" s="1"/>
  <c r="AD1914" i="6"/>
  <c r="AU1914" i="6" s="1"/>
  <c r="AC1915" i="6"/>
  <c r="AT1915" i="6" s="1"/>
  <c r="AD1919" i="6"/>
  <c r="AU1919" i="6" s="1"/>
  <c r="AC1921" i="6"/>
  <c r="AT1921" i="6" s="1"/>
  <c r="AD1922" i="6"/>
  <c r="AU1922" i="6" s="1"/>
  <c r="AC1923" i="6"/>
  <c r="AT1923" i="6" s="1"/>
  <c r="AD1927" i="6"/>
  <c r="AU1927" i="6" s="1"/>
  <c r="AC1929" i="6"/>
  <c r="AT1929" i="6" s="1"/>
  <c r="AD1930" i="6"/>
  <c r="AU1930" i="6" s="1"/>
  <c r="AC1931" i="6"/>
  <c r="AT1931" i="6" s="1"/>
  <c r="AD1935" i="6"/>
  <c r="AU1935" i="6" s="1"/>
  <c r="AC1937" i="6"/>
  <c r="AT1937" i="6" s="1"/>
  <c r="AD1938" i="6"/>
  <c r="AU1938" i="6" s="1"/>
  <c r="AC1939" i="6"/>
  <c r="AT1939" i="6" s="1"/>
  <c r="AD1943" i="6"/>
  <c r="AU1943" i="6" s="1"/>
  <c r="AC1945" i="6"/>
  <c r="AT1945" i="6" s="1"/>
  <c r="AD1946" i="6"/>
  <c r="AU1946" i="6" s="1"/>
  <c r="AC1947" i="6"/>
  <c r="AT1947" i="6" s="1"/>
  <c r="AD1951" i="6"/>
  <c r="AU1951" i="6" s="1"/>
  <c r="AC1953" i="6"/>
  <c r="AT1953" i="6" s="1"/>
  <c r="AD1954" i="6"/>
  <c r="AU1954" i="6" s="1"/>
  <c r="AC1955" i="6"/>
  <c r="AT1955" i="6" s="1"/>
  <c r="AD1959" i="6"/>
  <c r="AU1959" i="6" s="1"/>
  <c r="AC1961" i="6"/>
  <c r="AT1961" i="6" s="1"/>
  <c r="AD1962" i="6"/>
  <c r="AU1962" i="6" s="1"/>
  <c r="AC1963" i="6"/>
  <c r="AT1963" i="6" s="1"/>
  <c r="AD1967" i="6"/>
  <c r="AU1967" i="6" s="1"/>
  <c r="AC1969" i="6"/>
  <c r="AT1969" i="6" s="1"/>
  <c r="AD1970" i="6"/>
  <c r="AU1970" i="6" s="1"/>
  <c r="AC1971" i="6"/>
  <c r="AT1971" i="6" s="1"/>
  <c r="AD1975" i="6"/>
  <c r="AU1975" i="6" s="1"/>
  <c r="AC1977" i="6"/>
  <c r="AT1977" i="6" s="1"/>
  <c r="AD1978" i="6"/>
  <c r="AU1978" i="6" s="1"/>
  <c r="AC1979" i="6"/>
  <c r="AT1979" i="6" s="1"/>
  <c r="AD1983" i="6"/>
  <c r="AU1983" i="6" s="1"/>
  <c r="AC1985" i="6"/>
  <c r="AT1985" i="6" s="1"/>
  <c r="AD1986" i="6"/>
  <c r="AU1986" i="6" s="1"/>
  <c r="AC1987" i="6"/>
  <c r="AT1987" i="6" s="1"/>
  <c r="AD1991" i="6"/>
  <c r="AU1991" i="6" s="1"/>
  <c r="AC1993" i="6"/>
  <c r="AT1993" i="6" s="1"/>
  <c r="AD1994" i="6"/>
  <c r="AU1994" i="6" s="1"/>
  <c r="AC1995" i="6"/>
  <c r="AT1995" i="6" s="1"/>
  <c r="AD1999" i="6"/>
  <c r="AU1999" i="6" s="1"/>
  <c r="AC2001" i="6"/>
  <c r="AT2001" i="6" s="1"/>
  <c r="AD2002" i="6"/>
  <c r="AU2002" i="6" s="1"/>
  <c r="AC2003" i="6"/>
  <c r="AT2003" i="6" s="1"/>
  <c r="AD2007" i="6"/>
  <c r="AU2007" i="6" s="1"/>
  <c r="AC2009" i="6"/>
  <c r="AT2009" i="6" s="1"/>
  <c r="AD2010" i="6"/>
  <c r="AU2010" i="6" s="1"/>
  <c r="AC2011" i="6"/>
  <c r="AT2011" i="6" s="1"/>
  <c r="AD2015" i="6"/>
  <c r="AU2015" i="6" s="1"/>
  <c r="AC2017" i="6"/>
  <c r="AT2017" i="6" s="1"/>
  <c r="AD2018" i="6"/>
  <c r="AU2018" i="6" s="1"/>
  <c r="AC2019" i="6"/>
  <c r="AT2019" i="6" s="1"/>
  <c r="AD2023" i="6"/>
  <c r="AU2023" i="6" s="1"/>
  <c r="AC2025" i="6"/>
  <c r="AT2025" i="6" s="1"/>
  <c r="AD2026" i="6"/>
  <c r="AU2026" i="6" s="1"/>
  <c r="AC2027" i="6"/>
  <c r="AT2027" i="6" s="1"/>
  <c r="AD2031" i="6"/>
  <c r="AU2031" i="6" s="1"/>
  <c r="AC2033" i="6"/>
  <c r="AT2033" i="6" s="1"/>
  <c r="AD2034" i="6"/>
  <c r="AU2034" i="6" s="1"/>
  <c r="AC2035" i="6"/>
  <c r="AT2035" i="6" s="1"/>
  <c r="AD2039" i="6"/>
  <c r="AU2039" i="6" s="1"/>
  <c r="AC2041" i="6"/>
  <c r="AT2041" i="6" s="1"/>
  <c r="AD2042" i="6"/>
  <c r="AU2042" i="6" s="1"/>
  <c r="AC2043" i="6"/>
  <c r="AT2043" i="6" s="1"/>
  <c r="AD2047" i="6"/>
  <c r="AU2047" i="6" s="1"/>
  <c r="AC2049" i="6"/>
  <c r="AT2049" i="6" s="1"/>
  <c r="AD2050" i="6"/>
  <c r="AU2050" i="6" s="1"/>
  <c r="AC2051" i="6"/>
  <c r="AT2051" i="6" s="1"/>
  <c r="AD2055" i="6"/>
  <c r="AU2055" i="6" s="1"/>
  <c r="AC2057" i="6"/>
  <c r="AT2057" i="6" s="1"/>
  <c r="AD2058" i="6"/>
  <c r="AU2058" i="6" s="1"/>
  <c r="AC2059" i="6"/>
  <c r="AT2059" i="6" s="1"/>
  <c r="AD2063" i="6"/>
  <c r="AU2063" i="6" s="1"/>
  <c r="AC2065" i="6"/>
  <c r="AT2065" i="6" s="1"/>
  <c r="AD2066" i="6"/>
  <c r="AU2066" i="6" s="1"/>
  <c r="AC2067" i="6"/>
  <c r="AT2067" i="6" s="1"/>
  <c r="AD2071" i="6"/>
  <c r="AU2071" i="6" s="1"/>
  <c r="AC2073" i="6"/>
  <c r="AT2073" i="6" s="1"/>
  <c r="AD2074" i="6"/>
  <c r="AU2074" i="6" s="1"/>
  <c r="AC2075" i="6"/>
  <c r="AT2075" i="6" s="1"/>
  <c r="AD2079" i="6"/>
  <c r="AU2079" i="6" s="1"/>
  <c r="AC2081" i="6"/>
  <c r="AT2081" i="6" s="1"/>
  <c r="AD2082" i="6"/>
  <c r="AU2082" i="6" s="1"/>
  <c r="AC2083" i="6"/>
  <c r="AT2083" i="6" s="1"/>
  <c r="AD2087" i="6"/>
  <c r="AU2087" i="6" s="1"/>
  <c r="AC2089" i="6"/>
  <c r="AT2089" i="6" s="1"/>
  <c r="AD2090" i="6"/>
  <c r="AU2090" i="6" s="1"/>
  <c r="AC2091" i="6"/>
  <c r="AT2091" i="6" s="1"/>
  <c r="AD2095" i="6"/>
  <c r="AU2095" i="6" s="1"/>
  <c r="AC2097" i="6"/>
  <c r="AT2097" i="6" s="1"/>
  <c r="AD2098" i="6"/>
  <c r="AU2098" i="6" s="1"/>
  <c r="AC2099" i="6"/>
  <c r="AT2099" i="6" s="1"/>
  <c r="AD2103" i="6"/>
  <c r="AU2103" i="6" s="1"/>
  <c r="AC2105" i="6"/>
  <c r="AT2105" i="6" s="1"/>
  <c r="AD2106" i="6"/>
  <c r="AU2106" i="6" s="1"/>
  <c r="AC2107" i="6"/>
  <c r="AT2107" i="6" s="1"/>
  <c r="AD2111" i="6"/>
  <c r="AU2111" i="6" s="1"/>
  <c r="AC2113" i="6"/>
  <c r="AT2113" i="6" s="1"/>
  <c r="AD2114" i="6"/>
  <c r="AU2114" i="6" s="1"/>
  <c r="AC2115" i="6"/>
  <c r="AT2115" i="6" s="1"/>
  <c r="AD2119" i="6"/>
  <c r="AU2119" i="6" s="1"/>
  <c r="AC2121" i="6"/>
  <c r="AT2121" i="6" s="1"/>
  <c r="AD2122" i="6"/>
  <c r="AU2122" i="6" s="1"/>
  <c r="AC2123" i="6"/>
  <c r="AT2123" i="6" s="1"/>
  <c r="AD2127" i="6"/>
  <c r="AU2127" i="6" s="1"/>
  <c r="AC2129" i="6"/>
  <c r="AT2129" i="6" s="1"/>
  <c r="AD2130" i="6"/>
  <c r="AU2130" i="6" s="1"/>
  <c r="AC2131" i="6"/>
  <c r="AT2131" i="6" s="1"/>
  <c r="AD2135" i="6"/>
  <c r="AU2135" i="6" s="1"/>
  <c r="AC2137" i="6"/>
  <c r="AT2137" i="6" s="1"/>
  <c r="AD2138" i="6"/>
  <c r="AU2138" i="6" s="1"/>
  <c r="AC2139" i="6"/>
  <c r="AT2139" i="6" s="1"/>
  <c r="AD2143" i="6"/>
  <c r="AU2143" i="6" s="1"/>
  <c r="AC2145" i="6"/>
  <c r="AT2145" i="6" s="1"/>
  <c r="AD2146" i="6"/>
  <c r="AU2146" i="6" s="1"/>
  <c r="AC2147" i="6"/>
  <c r="AT2147" i="6" s="1"/>
  <c r="AD2151" i="6"/>
  <c r="AU2151" i="6" s="1"/>
  <c r="AC2153" i="6"/>
  <c r="AT2153" i="6" s="1"/>
  <c r="AD2154" i="6"/>
  <c r="AU2154" i="6" s="1"/>
  <c r="AC2155" i="6"/>
  <c r="AT2155" i="6" s="1"/>
  <c r="AD2159" i="6"/>
  <c r="AU2159" i="6" s="1"/>
  <c r="AC2161" i="6"/>
  <c r="AT2161" i="6" s="1"/>
  <c r="AD2162" i="6"/>
  <c r="AU2162" i="6" s="1"/>
  <c r="AC2163" i="6"/>
  <c r="AT2163" i="6" s="1"/>
  <c r="AD2167" i="6"/>
  <c r="AU2167" i="6" s="1"/>
  <c r="AC2169" i="6"/>
  <c r="AT2169" i="6" s="1"/>
  <c r="AD2170" i="6"/>
  <c r="AU2170" i="6" s="1"/>
  <c r="AC2171" i="6"/>
  <c r="AT2171" i="6" s="1"/>
  <c r="AD2175" i="6"/>
  <c r="AU2175" i="6" s="1"/>
  <c r="AC2177" i="6"/>
  <c r="AT2177" i="6" s="1"/>
  <c r="AD2178" i="6"/>
  <c r="AU2178" i="6" s="1"/>
  <c r="AC2179" i="6"/>
  <c r="AT2179" i="6" s="1"/>
  <c r="AD2183" i="6"/>
  <c r="AU2183" i="6" s="1"/>
  <c r="AC2185" i="6"/>
  <c r="AT2185" i="6" s="1"/>
  <c r="AD2186" i="6"/>
  <c r="AU2186" i="6" s="1"/>
  <c r="AC2187" i="6"/>
  <c r="AT2187" i="6" s="1"/>
  <c r="AD2191" i="6"/>
  <c r="AU2191" i="6" s="1"/>
  <c r="AC2193" i="6"/>
  <c r="AT2193" i="6" s="1"/>
  <c r="AD2194" i="6"/>
  <c r="AU2194" i="6" s="1"/>
  <c r="AC2195" i="6"/>
  <c r="AT2195" i="6" s="1"/>
  <c r="AD2199" i="6"/>
  <c r="AU2199" i="6" s="1"/>
  <c r="AC2201" i="6"/>
  <c r="AT2201" i="6" s="1"/>
  <c r="AD2202" i="6"/>
  <c r="AU2202" i="6" s="1"/>
  <c r="AC2203" i="6"/>
  <c r="AT2203" i="6" s="1"/>
  <c r="AD2207" i="6"/>
  <c r="AU2207" i="6" s="1"/>
  <c r="AC2209" i="6"/>
  <c r="AT2209" i="6" s="1"/>
  <c r="AD2210" i="6"/>
  <c r="AU2210" i="6" s="1"/>
  <c r="AC2211" i="6"/>
  <c r="AT2211" i="6" s="1"/>
  <c r="AD2215" i="6"/>
  <c r="AU2215" i="6" s="1"/>
  <c r="AC2217" i="6"/>
  <c r="AT2217" i="6" s="1"/>
  <c r="AD2218" i="6"/>
  <c r="AU2218" i="6" s="1"/>
  <c r="AC2219" i="6"/>
  <c r="AT2219" i="6" s="1"/>
  <c r="AD2223" i="6"/>
  <c r="AU2223" i="6" s="1"/>
  <c r="AC2225" i="6"/>
  <c r="AT2225" i="6" s="1"/>
  <c r="AD2226" i="6"/>
  <c r="AU2226" i="6" s="1"/>
  <c r="AC2227" i="6"/>
  <c r="AT2227" i="6" s="1"/>
  <c r="AD2231" i="6"/>
  <c r="AU2231" i="6" s="1"/>
  <c r="AC2233" i="6"/>
  <c r="AT2233" i="6" s="1"/>
  <c r="AD2234" i="6"/>
  <c r="AU2234" i="6" s="1"/>
  <c r="AC2235" i="6"/>
  <c r="AT2235" i="6" s="1"/>
  <c r="AD2239" i="6"/>
  <c r="AU2239" i="6" s="1"/>
  <c r="AC2241" i="6"/>
  <c r="AT2241" i="6" s="1"/>
  <c r="AD2242" i="6"/>
  <c r="AU2242" i="6" s="1"/>
  <c r="AC2243" i="6"/>
  <c r="AT2243" i="6" s="1"/>
  <c r="AD2247" i="6"/>
  <c r="AU2247" i="6" s="1"/>
  <c r="AC2249" i="6"/>
  <c r="AT2249" i="6" s="1"/>
  <c r="AD2250" i="6"/>
  <c r="AU2250" i="6" s="1"/>
  <c r="AC2251" i="6"/>
  <c r="AT2251" i="6" s="1"/>
  <c r="AD2255" i="6"/>
  <c r="AU2255" i="6" s="1"/>
  <c r="AC2257" i="6"/>
  <c r="AT2257" i="6" s="1"/>
  <c r="AD2258" i="6"/>
  <c r="AU2258" i="6" s="1"/>
  <c r="AC2259" i="6"/>
  <c r="AT2259" i="6" s="1"/>
  <c r="AD2263" i="6"/>
  <c r="AU2263" i="6" s="1"/>
  <c r="AC2265" i="6"/>
  <c r="AT2265" i="6" s="1"/>
  <c r="AD2266" i="6"/>
  <c r="AU2266" i="6" s="1"/>
  <c r="AC2267" i="6"/>
  <c r="AT2267" i="6" s="1"/>
  <c r="AD2271" i="6"/>
  <c r="AU2271" i="6" s="1"/>
  <c r="AC2273" i="6"/>
  <c r="AT2273" i="6" s="1"/>
  <c r="AD2274" i="6"/>
  <c r="AU2274" i="6" s="1"/>
  <c r="AC2275" i="6"/>
  <c r="AT2275" i="6" s="1"/>
  <c r="AD2279" i="6"/>
  <c r="AU2279" i="6" s="1"/>
  <c r="AC2281" i="6"/>
  <c r="AT2281" i="6" s="1"/>
  <c r="AD2282" i="6"/>
  <c r="AU2282" i="6" s="1"/>
  <c r="AC2283" i="6"/>
  <c r="AT2283" i="6" s="1"/>
  <c r="AD2287" i="6"/>
  <c r="AU2287" i="6" s="1"/>
  <c r="AC2289" i="6"/>
  <c r="AT2289" i="6" s="1"/>
  <c r="AD2290" i="6"/>
  <c r="AU2290" i="6" s="1"/>
  <c r="AC2291" i="6"/>
  <c r="AT2291" i="6" s="1"/>
  <c r="AD2295" i="6"/>
  <c r="AU2295" i="6" s="1"/>
  <c r="AC2297" i="6"/>
  <c r="AT2297" i="6" s="1"/>
  <c r="AD2298" i="6"/>
  <c r="AU2298" i="6" s="1"/>
  <c r="AC2299" i="6"/>
  <c r="AT2299" i="6" s="1"/>
  <c r="AD2303" i="6"/>
  <c r="AU2303" i="6" s="1"/>
  <c r="AC2305" i="6"/>
  <c r="AT2305" i="6" s="1"/>
  <c r="AD2306" i="6"/>
  <c r="AU2306" i="6" s="1"/>
  <c r="AC2307" i="6"/>
  <c r="AT2307" i="6" s="1"/>
  <c r="AD2311" i="6"/>
  <c r="AU2311" i="6" s="1"/>
  <c r="AC2313" i="6"/>
  <c r="AT2313" i="6" s="1"/>
  <c r="AD2314" i="6"/>
  <c r="AU2314" i="6" s="1"/>
  <c r="AC2315" i="6"/>
  <c r="AT2315" i="6" s="1"/>
  <c r="AD2319" i="6"/>
  <c r="AU2319" i="6" s="1"/>
  <c r="AC2321" i="6"/>
  <c r="AT2321" i="6" s="1"/>
  <c r="AD2322" i="6"/>
  <c r="AU2322" i="6" s="1"/>
  <c r="AC2323" i="6"/>
  <c r="AT2323" i="6" s="1"/>
  <c r="AD2327" i="6"/>
  <c r="AU2327" i="6" s="1"/>
  <c r="AC2329" i="6"/>
  <c r="AT2329" i="6" s="1"/>
  <c r="AD2330" i="6"/>
  <c r="AU2330" i="6" s="1"/>
  <c r="AC2331" i="6"/>
  <c r="AT2331" i="6" s="1"/>
  <c r="AD2335" i="6"/>
  <c r="AU2335" i="6" s="1"/>
  <c r="AC2337" i="6"/>
  <c r="AT2337" i="6" s="1"/>
  <c r="AD2338" i="6"/>
  <c r="AU2338" i="6" s="1"/>
  <c r="AC2339" i="6"/>
  <c r="AT2339" i="6" s="1"/>
  <c r="AD2343" i="6"/>
  <c r="AU2343" i="6" s="1"/>
  <c r="AC2345" i="6"/>
  <c r="AT2345" i="6" s="1"/>
  <c r="AD2346" i="6"/>
  <c r="AU2346" i="6" s="1"/>
  <c r="AC2347" i="6"/>
  <c r="AT2347" i="6" s="1"/>
  <c r="AD2351" i="6"/>
  <c r="AU2351" i="6" s="1"/>
  <c r="AC2353" i="6"/>
  <c r="AT2353" i="6" s="1"/>
  <c r="AD2354" i="6"/>
  <c r="AU2354" i="6" s="1"/>
  <c r="AC2355" i="6"/>
  <c r="AT2355" i="6" s="1"/>
  <c r="AD2359" i="6"/>
  <c r="AU2359" i="6" s="1"/>
  <c r="AC2361" i="6"/>
  <c r="AT2361" i="6" s="1"/>
  <c r="AD2362" i="6"/>
  <c r="AU2362" i="6" s="1"/>
  <c r="AC2363" i="6"/>
  <c r="AT2363" i="6" s="1"/>
  <c r="AD2367" i="6"/>
  <c r="AU2367" i="6" s="1"/>
  <c r="AC2369" i="6"/>
  <c r="AT2369" i="6" s="1"/>
  <c r="AD2370" i="6"/>
  <c r="AU2370" i="6" s="1"/>
  <c r="AC2371" i="6"/>
  <c r="AT2371" i="6" s="1"/>
  <c r="AD2375" i="6"/>
  <c r="AU2375" i="6" s="1"/>
  <c r="AC2377" i="6"/>
  <c r="AT2377" i="6" s="1"/>
  <c r="AD2378" i="6"/>
  <c r="AU2378" i="6" s="1"/>
  <c r="AC2379" i="6"/>
  <c r="AT2379" i="6" s="1"/>
  <c r="AD2383" i="6"/>
  <c r="AU2383" i="6" s="1"/>
  <c r="AC2385" i="6"/>
  <c r="AT2385" i="6" s="1"/>
  <c r="AD2386" i="6"/>
  <c r="AU2386" i="6" s="1"/>
  <c r="AC2387" i="6"/>
  <c r="AT2387" i="6" s="1"/>
  <c r="AD2391" i="6"/>
  <c r="AU2391" i="6" s="1"/>
  <c r="AC2393" i="6"/>
  <c r="AT2393" i="6" s="1"/>
  <c r="AD2394" i="6"/>
  <c r="AU2394" i="6" s="1"/>
  <c r="AC2395" i="6"/>
  <c r="AT2395" i="6" s="1"/>
  <c r="AD2399" i="6"/>
  <c r="AU2399" i="6" s="1"/>
  <c r="AC2401" i="6"/>
  <c r="AT2401" i="6" s="1"/>
  <c r="AD2402" i="6"/>
  <c r="AU2402" i="6" s="1"/>
  <c r="AC2403" i="6"/>
  <c r="AT2403" i="6" s="1"/>
  <c r="AD2407" i="6"/>
  <c r="AU2407" i="6" s="1"/>
  <c r="AC2409" i="6"/>
  <c r="AT2409" i="6" s="1"/>
  <c r="AD2410" i="6"/>
  <c r="AU2410" i="6" s="1"/>
  <c r="AC2411" i="6"/>
  <c r="AT2411" i="6" s="1"/>
  <c r="AD2415" i="6"/>
  <c r="AU2415" i="6" s="1"/>
  <c r="AC2417" i="6"/>
  <c r="AT2417" i="6" s="1"/>
  <c r="AD2418" i="6"/>
  <c r="AU2418" i="6" s="1"/>
  <c r="AC2419" i="6"/>
  <c r="AT2419" i="6" s="1"/>
  <c r="AD2423" i="6"/>
  <c r="AU2423" i="6" s="1"/>
  <c r="AC2425" i="6"/>
  <c r="AT2425" i="6" s="1"/>
  <c r="AD2426" i="6"/>
  <c r="AU2426" i="6" s="1"/>
  <c r="AC2427" i="6"/>
  <c r="AT2427" i="6" s="1"/>
  <c r="AD2431" i="6"/>
  <c r="AU2431" i="6" s="1"/>
  <c r="AC2433" i="6"/>
  <c r="AT2433" i="6" s="1"/>
  <c r="AD2434" i="6"/>
  <c r="AU2434" i="6" s="1"/>
  <c r="AC2435" i="6"/>
  <c r="AT2435" i="6" s="1"/>
  <c r="AD2439" i="6"/>
  <c r="AU2439" i="6" s="1"/>
  <c r="AC2441" i="6"/>
  <c r="AT2441" i="6" s="1"/>
  <c r="AD2442" i="6"/>
  <c r="AU2442" i="6" s="1"/>
  <c r="AC2443" i="6"/>
  <c r="AT2443" i="6" s="1"/>
  <c r="AD2447" i="6"/>
  <c r="AU2447" i="6" s="1"/>
  <c r="AC2449" i="6"/>
  <c r="AT2449" i="6" s="1"/>
  <c r="AD2450" i="6"/>
  <c r="AU2450" i="6" s="1"/>
  <c r="AC2451" i="6"/>
  <c r="AT2451" i="6" s="1"/>
  <c r="AD2455" i="6"/>
  <c r="AU2455" i="6" s="1"/>
  <c r="AC2457" i="6"/>
  <c r="AT2457" i="6" s="1"/>
  <c r="AD2458" i="6"/>
  <c r="AU2458" i="6" s="1"/>
  <c r="AC2459" i="6"/>
  <c r="AT2459" i="6" s="1"/>
  <c r="AD2463" i="6"/>
  <c r="AU2463" i="6" s="1"/>
  <c r="AC2465" i="6"/>
  <c r="AT2465" i="6" s="1"/>
  <c r="AD2466" i="6"/>
  <c r="AU2466" i="6" s="1"/>
  <c r="AC2467" i="6"/>
  <c r="AT2467" i="6" s="1"/>
  <c r="AD2471" i="6"/>
  <c r="AU2471" i="6" s="1"/>
  <c r="AC2473" i="6"/>
  <c r="AT2473" i="6" s="1"/>
  <c r="AD2474" i="6"/>
  <c r="AU2474" i="6" s="1"/>
  <c r="AC2475" i="6"/>
  <c r="AT2475" i="6" s="1"/>
  <c r="AD2479" i="6"/>
  <c r="AU2479" i="6" s="1"/>
  <c r="AC2481" i="6"/>
  <c r="AT2481" i="6" s="1"/>
  <c r="AD2482" i="6"/>
  <c r="AU2482" i="6" s="1"/>
  <c r="AC2483" i="6"/>
  <c r="AT2483" i="6" s="1"/>
  <c r="AD2487" i="6"/>
  <c r="AU2487" i="6" s="1"/>
  <c r="AC2489" i="6"/>
  <c r="AT2489" i="6" s="1"/>
  <c r="AD2490" i="6"/>
  <c r="AU2490" i="6" s="1"/>
  <c r="AC2491" i="6"/>
  <c r="AT2491" i="6" s="1"/>
  <c r="AD23" i="6"/>
  <c r="AU23" i="6" s="1"/>
  <c r="AC25" i="6"/>
  <c r="AT25" i="6" s="1"/>
  <c r="AD26" i="6"/>
  <c r="AU26" i="6" s="1"/>
  <c r="AC27" i="6"/>
  <c r="AT27" i="6" s="1"/>
  <c r="AD31" i="6"/>
  <c r="AU31" i="6" s="1"/>
  <c r="AC33" i="6"/>
  <c r="AT33" i="6" s="1"/>
  <c r="AD34" i="6"/>
  <c r="AU34" i="6" s="1"/>
  <c r="AC35" i="6"/>
  <c r="AT35" i="6" s="1"/>
  <c r="A920" i="4"/>
  <c r="C920" i="4"/>
  <c r="C921" i="4"/>
  <c r="A922" i="4"/>
  <c r="C922" i="4"/>
  <c r="A923" i="4"/>
  <c r="B924" i="4"/>
  <c r="C924" i="4"/>
  <c r="C925" i="4"/>
  <c r="A926" i="4"/>
  <c r="A927" i="4"/>
  <c r="B927" i="4"/>
  <c r="C928" i="4"/>
  <c r="C929" i="4"/>
  <c r="A930" i="4"/>
  <c r="B931" i="4"/>
  <c r="C932" i="4"/>
  <c r="A933" i="4"/>
  <c r="B933" i="4"/>
  <c r="A935" i="4"/>
  <c r="A936" i="4"/>
  <c r="B936" i="4"/>
  <c r="C937" i="4"/>
  <c r="A938" i="4"/>
  <c r="A939" i="4"/>
  <c r="B939" i="4"/>
  <c r="B940" i="4"/>
  <c r="C940" i="4"/>
  <c r="E309" i="5"/>
  <c r="B310" i="5"/>
  <c r="E310" i="5"/>
  <c r="F310" i="5"/>
  <c r="B311" i="5"/>
  <c r="F311" i="5"/>
  <c r="G311" i="5"/>
  <c r="B312" i="5"/>
  <c r="G312" i="5"/>
  <c r="B313" i="5"/>
  <c r="E313" i="5"/>
  <c r="B314" i="5"/>
  <c r="E314" i="5"/>
  <c r="F314" i="5"/>
  <c r="B315" i="5"/>
  <c r="C315" i="5"/>
  <c r="E315" i="5"/>
  <c r="F315" i="5"/>
  <c r="G315" i="5"/>
  <c r="S311" i="1"/>
  <c r="B309" i="5" s="1"/>
  <c r="T311" i="1"/>
  <c r="U311" i="1"/>
  <c r="D309" i="5" s="1"/>
  <c r="V311" i="1"/>
  <c r="W311" i="1"/>
  <c r="F309" i="5" s="1"/>
  <c r="X311" i="1"/>
  <c r="G309" i="5" s="1"/>
  <c r="Z311" i="1"/>
  <c r="AA311" i="1"/>
  <c r="A921" i="4" s="1"/>
  <c r="AB311" i="1"/>
  <c r="AC311" i="1"/>
  <c r="B920" i="4" s="1"/>
  <c r="AD311" i="1"/>
  <c r="B921" i="4" s="1"/>
  <c r="AE311" i="1"/>
  <c r="B922" i="4" s="1"/>
  <c r="AF311" i="1"/>
  <c r="AG311" i="1"/>
  <c r="AH311" i="1"/>
  <c r="S312" i="1"/>
  <c r="T312" i="1"/>
  <c r="U312" i="1"/>
  <c r="D310" i="5" s="1"/>
  <c r="V312" i="1"/>
  <c r="W312" i="1"/>
  <c r="X312" i="1"/>
  <c r="G310" i="5" s="1"/>
  <c r="Z312" i="1"/>
  <c r="AA312" i="1"/>
  <c r="A924" i="4" s="1"/>
  <c r="AB312" i="1"/>
  <c r="A925" i="4" s="1"/>
  <c r="AC312" i="1"/>
  <c r="B923" i="4" s="1"/>
  <c r="AD312" i="1"/>
  <c r="AE312" i="1"/>
  <c r="B925" i="4" s="1"/>
  <c r="AF312" i="1"/>
  <c r="C923" i="4" s="1"/>
  <c r="AG312" i="1"/>
  <c r="AH312" i="1"/>
  <c r="S313" i="1"/>
  <c r="T313" i="1"/>
  <c r="U313" i="1"/>
  <c r="D311" i="5" s="1"/>
  <c r="V313" i="1"/>
  <c r="E311" i="5" s="1"/>
  <c r="W313" i="1"/>
  <c r="X313" i="1"/>
  <c r="Z313" i="1"/>
  <c r="AA313" i="1"/>
  <c r="AB313" i="1"/>
  <c r="A928" i="4" s="1"/>
  <c r="AC313" i="1"/>
  <c r="B926" i="4" s="1"/>
  <c r="AD313" i="1"/>
  <c r="AE313" i="1"/>
  <c r="B928" i="4" s="1"/>
  <c r="AF313" i="1"/>
  <c r="C926" i="4" s="1"/>
  <c r="AG313" i="1"/>
  <c r="C927" i="4" s="1"/>
  <c r="AH313" i="1"/>
  <c r="S314" i="1"/>
  <c r="T314" i="1"/>
  <c r="U314" i="1"/>
  <c r="D312" i="5" s="1"/>
  <c r="V314" i="1"/>
  <c r="E312" i="5" s="1"/>
  <c r="W314" i="1"/>
  <c r="F312" i="5" s="1"/>
  <c r="X314" i="1"/>
  <c r="Z314" i="1"/>
  <c r="A929" i="4" s="1"/>
  <c r="AA314" i="1"/>
  <c r="AB314" i="1"/>
  <c r="A931" i="4" s="1"/>
  <c r="AC314" i="1"/>
  <c r="B929" i="4" s="1"/>
  <c r="AD314" i="1"/>
  <c r="B930" i="4" s="1"/>
  <c r="AE314" i="1"/>
  <c r="AF314" i="1"/>
  <c r="AG314" i="1"/>
  <c r="C930" i="4" s="1"/>
  <c r="AH314" i="1"/>
  <c r="C931" i="4" s="1"/>
  <c r="S315" i="1"/>
  <c r="T315" i="1"/>
  <c r="U315" i="1"/>
  <c r="D313" i="5" s="1"/>
  <c r="V315" i="1"/>
  <c r="W315" i="1"/>
  <c r="F313" i="5" s="1"/>
  <c r="X315" i="1"/>
  <c r="G313" i="5" s="1"/>
  <c r="Z315" i="1"/>
  <c r="A932" i="4" s="1"/>
  <c r="AA315" i="1"/>
  <c r="AB315" i="1"/>
  <c r="A934" i="4" s="1"/>
  <c r="AC315" i="1"/>
  <c r="B932" i="4" s="1"/>
  <c r="AD315" i="1"/>
  <c r="AE315" i="1"/>
  <c r="B934" i="4" s="1"/>
  <c r="AF315" i="1"/>
  <c r="AG315" i="1"/>
  <c r="C933" i="4" s="1"/>
  <c r="AH315" i="1"/>
  <c r="C934" i="4" s="1"/>
  <c r="S316" i="1"/>
  <c r="T316" i="1"/>
  <c r="U316" i="1"/>
  <c r="D314" i="5" s="1"/>
  <c r="V316" i="1"/>
  <c r="W316" i="1"/>
  <c r="X316" i="1"/>
  <c r="G314" i="5" s="1"/>
  <c r="Z316" i="1"/>
  <c r="AA316" i="1"/>
  <c r="AB316" i="1"/>
  <c r="A937" i="4" s="1"/>
  <c r="AC316" i="1"/>
  <c r="B935" i="4" s="1"/>
  <c r="K935" i="4" s="1" a="1"/>
  <c r="L935" i="4" s="1"/>
  <c r="AM316" i="1" s="1"/>
  <c r="AD316" i="1"/>
  <c r="AE316" i="1"/>
  <c r="B937" i="4" s="1"/>
  <c r="AF316" i="1"/>
  <c r="C935" i="4" s="1"/>
  <c r="AG316" i="1"/>
  <c r="C936" i="4" s="1"/>
  <c r="AH316" i="1"/>
  <c r="S317" i="1"/>
  <c r="T317" i="1"/>
  <c r="Y317" i="1" s="1"/>
  <c r="H315" i="5" s="1"/>
  <c r="U317" i="1"/>
  <c r="D315" i="5" s="1"/>
  <c r="V317" i="1"/>
  <c r="W317" i="1"/>
  <c r="X317" i="1"/>
  <c r="Z317" i="1"/>
  <c r="AA317" i="1"/>
  <c r="AB317" i="1"/>
  <c r="A940" i="4" s="1"/>
  <c r="AC317" i="1"/>
  <c r="B938" i="4" s="1"/>
  <c r="AD317" i="1"/>
  <c r="AE317" i="1"/>
  <c r="AF317" i="1"/>
  <c r="C938" i="4" s="1"/>
  <c r="AG317" i="1"/>
  <c r="C939" i="4" s="1"/>
  <c r="AH317"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Y315" i="1" l="1"/>
  <c r="H313" i="5" s="1"/>
  <c r="C313" i="5"/>
  <c r="K1840" i="6"/>
  <c r="AC2450" i="6" s="1"/>
  <c r="AT2450" i="6" s="1"/>
  <c r="L1841" i="6"/>
  <c r="AD2451" i="6" s="1"/>
  <c r="AU2451" i="6" s="1"/>
  <c r="AG614" i="9"/>
  <c r="S317" i="11"/>
  <c r="N616" i="6"/>
  <c r="AX2452" i="6" s="1"/>
  <c r="BB2452" i="6" s="1"/>
  <c r="K1842" i="6"/>
  <c r="AC2454" i="6" s="1"/>
  <c r="AT2454" i="6" s="1"/>
  <c r="L1842" i="6"/>
  <c r="AD2454" i="6" s="1"/>
  <c r="AU2454" i="6" s="1"/>
  <c r="K1843" i="6"/>
  <c r="AC2455" i="6" s="1"/>
  <c r="AT2455" i="6" s="1"/>
  <c r="C314" i="5"/>
  <c r="Y316" i="1"/>
  <c r="H314" i="5" s="1"/>
  <c r="U321" i="11" s="1"/>
  <c r="K1846" i="6"/>
  <c r="AC2458" i="6" s="1"/>
  <c r="AT2458" i="6" s="1"/>
  <c r="L1847" i="6"/>
  <c r="AD2459" i="6" s="1"/>
  <c r="AU2459" i="6" s="1"/>
  <c r="K929" i="4" a="1"/>
  <c r="L929" i="4" s="1"/>
  <c r="AM314" i="1" s="1"/>
  <c r="K926" i="4" a="1"/>
  <c r="K932" i="4" a="1"/>
  <c r="K1864" i="6"/>
  <c r="AC2482" i="6" s="1"/>
  <c r="AT2482" i="6" s="1"/>
  <c r="L1865" i="6"/>
  <c r="AD2483" i="6" s="1"/>
  <c r="AU2483" i="6" s="1"/>
  <c r="T319" i="11"/>
  <c r="N621" i="6"/>
  <c r="AX2469" i="6" s="1"/>
  <c r="BB2469" i="6" s="1"/>
  <c r="AG619" i="9"/>
  <c r="K1856" i="6"/>
  <c r="AC2472" i="6" s="1"/>
  <c r="AT2472" i="6" s="1"/>
  <c r="L1856" i="6"/>
  <c r="AD2472" i="6" s="1"/>
  <c r="AU2472" i="6" s="1"/>
  <c r="L1857" i="6"/>
  <c r="AD2473" i="6" s="1"/>
  <c r="AU2473" i="6" s="1"/>
  <c r="AG616" i="9"/>
  <c r="AM616" i="9" s="1"/>
  <c r="AT312" i="9" s="1"/>
  <c r="S318" i="11"/>
  <c r="N618" i="6"/>
  <c r="AX2460" i="6" s="1"/>
  <c r="BB2460" i="6" s="1"/>
  <c r="K1848" i="6"/>
  <c r="AC2462" i="6" s="1"/>
  <c r="AT2462" i="6" s="1"/>
  <c r="L1848" i="6"/>
  <c r="AD2462" i="6" s="1"/>
  <c r="AU2462" i="6" s="1"/>
  <c r="K1849" i="6"/>
  <c r="AC2463" i="6" s="1"/>
  <c r="AT2463" i="6" s="1"/>
  <c r="C309" i="5"/>
  <c r="Y311" i="1"/>
  <c r="H309" i="5" s="1"/>
  <c r="K1852" i="6"/>
  <c r="AC2466" i="6" s="1"/>
  <c r="AT2466" i="6" s="1"/>
  <c r="L1853" i="6"/>
  <c r="AD2467" i="6" s="1"/>
  <c r="AU2467" i="6" s="1"/>
  <c r="K938" i="4" a="1"/>
  <c r="K1870" i="6"/>
  <c r="AC2490" i="6" s="1"/>
  <c r="AT2490" i="6" s="1"/>
  <c r="L1871" i="6"/>
  <c r="AD2491" i="6" s="1"/>
  <c r="AU2491" i="6" s="1"/>
  <c r="AG621" i="9"/>
  <c r="AM621" i="9" s="1"/>
  <c r="AV314" i="9" s="1"/>
  <c r="T320" i="11"/>
  <c r="N623" i="6"/>
  <c r="AX2477" i="6" s="1"/>
  <c r="BB2477" i="6" s="1"/>
  <c r="K1862" i="6"/>
  <c r="AC2480" i="6" s="1"/>
  <c r="AT2480" i="6" s="1"/>
  <c r="L1862" i="6"/>
  <c r="AD2480" i="6" s="1"/>
  <c r="AU2480" i="6" s="1"/>
  <c r="L1863" i="6"/>
  <c r="AD2481" i="6" s="1"/>
  <c r="AU2481" i="6" s="1"/>
  <c r="Y312" i="1"/>
  <c r="H310" i="5" s="1"/>
  <c r="U317" i="11" s="1"/>
  <c r="C310" i="5"/>
  <c r="AG617" i="9"/>
  <c r="T318" i="11"/>
  <c r="K1850" i="6"/>
  <c r="AC2464" i="6" s="1"/>
  <c r="AT2464" i="6" s="1"/>
  <c r="L1850" i="6"/>
  <c r="AD2464" i="6" s="1"/>
  <c r="AU2464" i="6" s="1"/>
  <c r="N619" i="6"/>
  <c r="AX2461" i="6" s="1"/>
  <c r="BB2461" i="6" s="1"/>
  <c r="L1851" i="6"/>
  <c r="AD2465" i="6" s="1"/>
  <c r="AU2465" i="6" s="1"/>
  <c r="K923" i="4" a="1"/>
  <c r="L923" i="4" s="1"/>
  <c r="AM312" i="1" s="1"/>
  <c r="AG613" i="9"/>
  <c r="K1838" i="6"/>
  <c r="AC2448" i="6" s="1"/>
  <c r="AT2448" i="6" s="1"/>
  <c r="L1838" i="6"/>
  <c r="AD2448" i="6" s="1"/>
  <c r="AU2448" i="6" s="1"/>
  <c r="L1839" i="6"/>
  <c r="AD2449" i="6" s="1"/>
  <c r="AU2449" i="6" s="1"/>
  <c r="U322" i="11"/>
  <c r="K1858" i="6"/>
  <c r="AC2474" i="6" s="1"/>
  <c r="AT2474" i="6" s="1"/>
  <c r="L1859" i="6"/>
  <c r="AD2475" i="6" s="1"/>
  <c r="AU2475" i="6" s="1"/>
  <c r="AG612" i="9"/>
  <c r="K1836" i="6"/>
  <c r="AC2446" i="6" s="1"/>
  <c r="AT2446" i="6" s="1"/>
  <c r="L1836" i="6"/>
  <c r="AD2446" i="6" s="1"/>
  <c r="AU2446" i="6" s="1"/>
  <c r="K1837" i="6"/>
  <c r="AC2447" i="6" s="1"/>
  <c r="AT2447" i="6" s="1"/>
  <c r="S319" i="11"/>
  <c r="AG618" i="9"/>
  <c r="AM618" i="9" s="1"/>
  <c r="AT313" i="9" s="1"/>
  <c r="N620" i="6"/>
  <c r="AX2468" i="6" s="1"/>
  <c r="BB2468" i="6" s="1"/>
  <c r="K1854" i="6"/>
  <c r="AC2470" i="6" s="1"/>
  <c r="AT2470" i="6" s="1"/>
  <c r="L1854" i="6"/>
  <c r="AD2470" i="6" s="1"/>
  <c r="AU2470" i="6" s="1"/>
  <c r="K1855" i="6"/>
  <c r="AC2471" i="6" s="1"/>
  <c r="AT2471" i="6" s="1"/>
  <c r="Y313" i="1"/>
  <c r="H311" i="5" s="1"/>
  <c r="U318" i="11" s="1"/>
  <c r="C311" i="5"/>
  <c r="C312" i="5"/>
  <c r="Y314" i="1"/>
  <c r="H312" i="5" s="1"/>
  <c r="U319" i="11" s="1"/>
  <c r="AG615" i="9"/>
  <c r="AM615" i="9" s="1"/>
  <c r="AV311" i="9" s="1"/>
  <c r="T317" i="11"/>
  <c r="N617" i="6"/>
  <c r="AX2453" i="6" s="1"/>
  <c r="BB2453" i="6" s="1"/>
  <c r="K1844" i="6"/>
  <c r="AC2456" i="6" s="1"/>
  <c r="AT2456" i="6" s="1"/>
  <c r="L1844" i="6"/>
  <c r="AD2456" i="6" s="1"/>
  <c r="AU2456" i="6" s="1"/>
  <c r="L1845" i="6"/>
  <c r="AD2457" i="6" s="1"/>
  <c r="AU2457" i="6" s="1"/>
  <c r="T321" i="11"/>
  <c r="AG623" i="9"/>
  <c r="N625" i="6"/>
  <c r="AX2485" i="6" s="1"/>
  <c r="BB2485" i="6" s="1"/>
  <c r="K1868" i="6"/>
  <c r="AC2488" i="6" s="1"/>
  <c r="AT2488" i="6" s="1"/>
  <c r="L1868" i="6"/>
  <c r="AD2488" i="6" s="1"/>
  <c r="AU2488" i="6" s="1"/>
  <c r="L1869" i="6"/>
  <c r="AD2489" i="6" s="1"/>
  <c r="AU2489" i="6" s="1"/>
  <c r="AG622" i="9"/>
  <c r="S321" i="11"/>
  <c r="N624" i="6"/>
  <c r="AX2484" i="6" s="1"/>
  <c r="BB2484" i="6" s="1"/>
  <c r="K1866" i="6"/>
  <c r="AC2486" i="6" s="1"/>
  <c r="AT2486" i="6" s="1"/>
  <c r="L1866" i="6"/>
  <c r="AD2486" i="6" s="1"/>
  <c r="AU2486" i="6" s="1"/>
  <c r="K1867" i="6"/>
  <c r="AC2487" i="6" s="1"/>
  <c r="AT2487" i="6" s="1"/>
  <c r="S322" i="11"/>
  <c r="AG624" i="9"/>
  <c r="AM624" i="9" s="1"/>
  <c r="AT316" i="9" s="1"/>
  <c r="N626" i="6"/>
  <c r="AX2492" i="6" s="1"/>
  <c r="BB2492" i="6" s="1"/>
  <c r="K920" i="4" a="1"/>
  <c r="S320" i="11"/>
  <c r="AG620" i="9"/>
  <c r="AM620" i="9" s="1"/>
  <c r="AT314" i="9" s="1"/>
  <c r="N622" i="6"/>
  <c r="AX2476" i="6" s="1"/>
  <c r="BB2476" i="6" s="1"/>
  <c r="K1860" i="6"/>
  <c r="AC2478" i="6" s="1"/>
  <c r="AT2478" i="6" s="1"/>
  <c r="L1860" i="6"/>
  <c r="AD2478" i="6" s="1"/>
  <c r="AU2478" i="6" s="1"/>
  <c r="K1861" i="6"/>
  <c r="AC2479" i="6" s="1"/>
  <c r="AT2479" i="6" s="1"/>
  <c r="T322" i="11"/>
  <c r="AG625" i="9"/>
  <c r="AM625" i="9" s="1"/>
  <c r="AV316" i="9" s="1"/>
  <c r="N627" i="6"/>
  <c r="AX2493" i="6" s="1"/>
  <c r="BB2493" i="6" s="1"/>
  <c r="AE2460" i="6" a="1"/>
  <c r="AI2461" i="6" s="1"/>
  <c r="AR2461" i="6" s="1"/>
  <c r="AE2452" i="6" a="1"/>
  <c r="K940" i="4"/>
  <c r="AL317" i="1" s="1"/>
  <c r="M938" i="4"/>
  <c r="AP317" i="1" s="1"/>
  <c r="M937" i="4"/>
  <c r="AR316" i="1" s="1"/>
  <c r="L936" i="4"/>
  <c r="AN316" i="1" s="1"/>
  <c r="K935" i="4"/>
  <c r="AJ316" i="1" s="1"/>
  <c r="K934" i="4"/>
  <c r="AL315" i="1" s="1"/>
  <c r="M932" i="4"/>
  <c r="AP315" i="1" s="1"/>
  <c r="K929" i="4"/>
  <c r="AJ314" i="1" s="1"/>
  <c r="K928" i="4"/>
  <c r="AL313" i="1" s="1"/>
  <c r="M926" i="4"/>
  <c r="AP313" i="1" s="1"/>
  <c r="M925" i="4"/>
  <c r="AR312" i="1" s="1"/>
  <c r="L924" i="4"/>
  <c r="AN312" i="1" s="1"/>
  <c r="K923" i="4"/>
  <c r="AJ312" i="1" s="1"/>
  <c r="K922" i="4"/>
  <c r="AL311" i="1" s="1"/>
  <c r="M920" i="4"/>
  <c r="AP311" i="1" s="1"/>
  <c r="L931" i="4"/>
  <c r="AO314" i="1" s="1"/>
  <c r="M940" i="4"/>
  <c r="AR317" i="1" s="1"/>
  <c r="L939" i="4"/>
  <c r="AN317" i="1" s="1"/>
  <c r="K937" i="4"/>
  <c r="AL316" i="1" s="1"/>
  <c r="M935" i="4"/>
  <c r="AP316" i="1" s="1"/>
  <c r="M934" i="4"/>
  <c r="AR315" i="1" s="1"/>
  <c r="L933" i="4"/>
  <c r="AN315" i="1" s="1"/>
  <c r="K931" i="4"/>
  <c r="AL314" i="1" s="1"/>
  <c r="M928" i="4"/>
  <c r="AR313" i="1" s="1"/>
  <c r="L927" i="4"/>
  <c r="AN313" i="1" s="1"/>
  <c r="K925" i="4"/>
  <c r="AL312" i="1" s="1"/>
  <c r="M923" i="4"/>
  <c r="AP312" i="1" s="1"/>
  <c r="M922" i="4"/>
  <c r="AR311" i="1" s="1"/>
  <c r="L921" i="4"/>
  <c r="AN311" i="1" s="1"/>
  <c r="L937" i="4"/>
  <c r="AO316" i="1" s="1"/>
  <c r="K936" i="4"/>
  <c r="AK316" i="1" s="1"/>
  <c r="L925" i="4"/>
  <c r="AO312" i="1" s="1"/>
  <c r="K924" i="4"/>
  <c r="AK312" i="1" s="1"/>
  <c r="M936" i="4"/>
  <c r="AQ316" i="1" s="1"/>
  <c r="M924" i="4"/>
  <c r="AQ312" i="1" s="1"/>
  <c r="P6" i="10"/>
  <c r="P4" i="10"/>
  <c r="T6" i="9"/>
  <c r="O6" i="9"/>
  <c r="K6" i="9"/>
  <c r="AF6" i="9"/>
  <c r="AF4" i="9"/>
  <c r="AB6" i="9"/>
  <c r="AB4" i="9"/>
  <c r="X6" i="9"/>
  <c r="X4" i="9"/>
  <c r="T4" i="9"/>
  <c r="O4" i="9"/>
  <c r="C6" i="9"/>
  <c r="C4" i="9"/>
  <c r="K4" i="9"/>
  <c r="AC19" i="6"/>
  <c r="AT19" i="6" s="1"/>
  <c r="AD18" i="6"/>
  <c r="AU18" i="6" s="1"/>
  <c r="AC17" i="6"/>
  <c r="AD15" i="6"/>
  <c r="AU15" i="6" s="1"/>
  <c r="AC11" i="6"/>
  <c r="AT11" i="6" s="1"/>
  <c r="AD10" i="6"/>
  <c r="AU10" i="6" s="1"/>
  <c r="AC9" i="6"/>
  <c r="AT9" i="6" s="1"/>
  <c r="AD7" i="6"/>
  <c r="AU7" i="6" s="1"/>
  <c r="Z7" i="1"/>
  <c r="A8" i="4" s="1"/>
  <c r="AC7" i="1"/>
  <c r="B8" i="4" s="1"/>
  <c r="AF7" i="1"/>
  <c r="C8" i="4" s="1"/>
  <c r="AA7" i="1"/>
  <c r="A9" i="4" s="1"/>
  <c r="AD7" i="1"/>
  <c r="B9" i="4" s="1"/>
  <c r="AG7" i="1"/>
  <c r="C9" i="4" s="1"/>
  <c r="AB7" i="1"/>
  <c r="A10" i="4" s="1"/>
  <c r="AE7" i="1"/>
  <c r="B10" i="4" s="1"/>
  <c r="AH7" i="1"/>
  <c r="C10" i="4" s="1"/>
  <c r="Z8" i="1"/>
  <c r="A11" i="4" s="1"/>
  <c r="AC8" i="1"/>
  <c r="B11" i="4" s="1"/>
  <c r="AF8" i="1"/>
  <c r="C11" i="4" s="1"/>
  <c r="AA8" i="1"/>
  <c r="A12" i="4" s="1"/>
  <c r="AD8" i="1"/>
  <c r="B12" i="4" s="1"/>
  <c r="AG8" i="1"/>
  <c r="C12" i="4" s="1"/>
  <c r="AB8" i="1"/>
  <c r="A13" i="4" s="1"/>
  <c r="AE8" i="1"/>
  <c r="B13" i="4" s="1"/>
  <c r="AH8" i="1"/>
  <c r="C13" i="4" s="1"/>
  <c r="Z9" i="1"/>
  <c r="A14" i="4" s="1"/>
  <c r="AC9" i="1"/>
  <c r="B14" i="4" s="1"/>
  <c r="AF9" i="1"/>
  <c r="C14" i="4" s="1"/>
  <c r="AA9" i="1"/>
  <c r="A15" i="4" s="1"/>
  <c r="AD9" i="1"/>
  <c r="B15" i="4" s="1"/>
  <c r="AG9" i="1"/>
  <c r="C15" i="4" s="1"/>
  <c r="AB9" i="1"/>
  <c r="A16" i="4" s="1"/>
  <c r="AE9" i="1"/>
  <c r="B16" i="4" s="1"/>
  <c r="AH9" i="1"/>
  <c r="C16" i="4" s="1"/>
  <c r="Z10" i="1"/>
  <c r="A17" i="4" s="1"/>
  <c r="AC10" i="1"/>
  <c r="B17" i="4" s="1"/>
  <c r="AF10" i="1"/>
  <c r="C17" i="4" s="1"/>
  <c r="AA10" i="1"/>
  <c r="A18" i="4" s="1"/>
  <c r="AD10" i="1"/>
  <c r="B18" i="4" s="1"/>
  <c r="AG10" i="1"/>
  <c r="C18" i="4" s="1"/>
  <c r="AB10" i="1"/>
  <c r="A19" i="4" s="1"/>
  <c r="AE10" i="1"/>
  <c r="B19" i="4" s="1"/>
  <c r="AH10" i="1"/>
  <c r="C19" i="4" s="1"/>
  <c r="Z11" i="1"/>
  <c r="A20" i="4" s="1"/>
  <c r="AC11" i="1"/>
  <c r="B20" i="4" s="1"/>
  <c r="AF11" i="1"/>
  <c r="C20" i="4" s="1"/>
  <c r="AA11" i="1"/>
  <c r="A21" i="4" s="1"/>
  <c r="AD11" i="1"/>
  <c r="B21" i="4" s="1"/>
  <c r="AG11" i="1"/>
  <c r="C21" i="4" s="1"/>
  <c r="AB11" i="1"/>
  <c r="A22" i="4" s="1"/>
  <c r="AE11" i="1"/>
  <c r="B22" i="4" s="1"/>
  <c r="AH11" i="1"/>
  <c r="C22" i="4" s="1"/>
  <c r="Z12" i="1"/>
  <c r="A23" i="4" s="1"/>
  <c r="AC12" i="1"/>
  <c r="B23" i="4" s="1"/>
  <c r="AF12" i="1"/>
  <c r="C23" i="4" s="1"/>
  <c r="AA12" i="1"/>
  <c r="A24" i="4" s="1"/>
  <c r="AD12" i="1"/>
  <c r="B24" i="4" s="1"/>
  <c r="AG12" i="1"/>
  <c r="C24" i="4" s="1"/>
  <c r="AB12" i="1"/>
  <c r="A25" i="4" s="1"/>
  <c r="AE12" i="1"/>
  <c r="B25" i="4" s="1"/>
  <c r="AH12" i="1"/>
  <c r="C25" i="4" s="1"/>
  <c r="Z13" i="1"/>
  <c r="A26" i="4" s="1"/>
  <c r="AC13" i="1"/>
  <c r="B26" i="4" s="1"/>
  <c r="AF13" i="1"/>
  <c r="C26" i="4" s="1"/>
  <c r="AA13" i="1"/>
  <c r="A27" i="4" s="1"/>
  <c r="AD13" i="1"/>
  <c r="B27" i="4" s="1"/>
  <c r="AG13" i="1"/>
  <c r="C27" i="4" s="1"/>
  <c r="AB13" i="1"/>
  <c r="A28" i="4" s="1"/>
  <c r="AE13" i="1"/>
  <c r="B28" i="4" s="1"/>
  <c r="AH13" i="1"/>
  <c r="C28" i="4" s="1"/>
  <c r="Z14" i="1"/>
  <c r="A29" i="4" s="1"/>
  <c r="AC14" i="1"/>
  <c r="B29" i="4" s="1"/>
  <c r="AF14" i="1"/>
  <c r="C29" i="4" s="1"/>
  <c r="AA14" i="1"/>
  <c r="A30" i="4" s="1"/>
  <c r="AD14" i="1"/>
  <c r="B30" i="4" s="1"/>
  <c r="AG14" i="1"/>
  <c r="C30" i="4" s="1"/>
  <c r="AB14" i="1"/>
  <c r="A31" i="4" s="1"/>
  <c r="AE14" i="1"/>
  <c r="B31" i="4" s="1"/>
  <c r="AH14" i="1"/>
  <c r="C31" i="4" s="1"/>
  <c r="Z15" i="1"/>
  <c r="A32" i="4" s="1"/>
  <c r="AC15" i="1"/>
  <c r="B32" i="4" s="1"/>
  <c r="AF15" i="1"/>
  <c r="C32" i="4" s="1"/>
  <c r="AA15" i="1"/>
  <c r="A33" i="4" s="1"/>
  <c r="AD15" i="1"/>
  <c r="B33" i="4" s="1"/>
  <c r="AG15" i="1"/>
  <c r="C33" i="4" s="1"/>
  <c r="AB15" i="1"/>
  <c r="A34" i="4" s="1"/>
  <c r="AE15" i="1"/>
  <c r="B34" i="4" s="1"/>
  <c r="AH15" i="1"/>
  <c r="C34" i="4" s="1"/>
  <c r="Z16" i="1"/>
  <c r="A35" i="4" s="1"/>
  <c r="AC16" i="1"/>
  <c r="B35" i="4" s="1"/>
  <c r="AF16" i="1"/>
  <c r="C35" i="4" s="1"/>
  <c r="AA16" i="1"/>
  <c r="A36" i="4" s="1"/>
  <c r="AD16" i="1"/>
  <c r="B36" i="4" s="1"/>
  <c r="AG16" i="1"/>
  <c r="C36" i="4" s="1"/>
  <c r="AB16" i="1"/>
  <c r="A37" i="4" s="1"/>
  <c r="AE16" i="1"/>
  <c r="B37" i="4" s="1"/>
  <c r="AH16" i="1"/>
  <c r="C37" i="4" s="1"/>
  <c r="Z17" i="1"/>
  <c r="A38" i="4" s="1"/>
  <c r="AC17" i="1"/>
  <c r="B38" i="4" s="1"/>
  <c r="AF17" i="1"/>
  <c r="C38" i="4" s="1"/>
  <c r="AA17" i="1"/>
  <c r="A39" i="4" s="1"/>
  <c r="AD17" i="1"/>
  <c r="B39" i="4" s="1"/>
  <c r="AG17" i="1"/>
  <c r="C39" i="4" s="1"/>
  <c r="AB17" i="1"/>
  <c r="A40" i="4" s="1"/>
  <c r="AE17" i="1"/>
  <c r="B40" i="4" s="1"/>
  <c r="AH17" i="1"/>
  <c r="C40" i="4" s="1"/>
  <c r="Z18" i="1"/>
  <c r="A41" i="4" s="1"/>
  <c r="AC18" i="1"/>
  <c r="B41" i="4" s="1"/>
  <c r="AF18" i="1"/>
  <c r="C41" i="4" s="1"/>
  <c r="AA18" i="1"/>
  <c r="A42" i="4" s="1"/>
  <c r="AD18" i="1"/>
  <c r="B42" i="4" s="1"/>
  <c r="AG18" i="1"/>
  <c r="C42" i="4" s="1"/>
  <c r="AB18" i="1"/>
  <c r="A43" i="4" s="1"/>
  <c r="AE18" i="1"/>
  <c r="B43" i="4" s="1"/>
  <c r="AH18" i="1"/>
  <c r="C43" i="4" s="1"/>
  <c r="Z19" i="1"/>
  <c r="A44" i="4" s="1"/>
  <c r="AC19" i="1"/>
  <c r="B44" i="4" s="1"/>
  <c r="AF19" i="1"/>
  <c r="C44" i="4" s="1"/>
  <c r="AA19" i="1"/>
  <c r="A45" i="4" s="1"/>
  <c r="AD19" i="1"/>
  <c r="B45" i="4" s="1"/>
  <c r="AG19" i="1"/>
  <c r="C45" i="4" s="1"/>
  <c r="AB19" i="1"/>
  <c r="A46" i="4" s="1"/>
  <c r="AE19" i="1"/>
  <c r="B46" i="4" s="1"/>
  <c r="AH19" i="1"/>
  <c r="C46" i="4" s="1"/>
  <c r="Z20" i="1"/>
  <c r="A47" i="4" s="1"/>
  <c r="AC20" i="1"/>
  <c r="B47" i="4" s="1"/>
  <c r="AF20" i="1"/>
  <c r="C47" i="4" s="1"/>
  <c r="AA20" i="1"/>
  <c r="A48" i="4" s="1"/>
  <c r="AD20" i="1"/>
  <c r="B48" i="4" s="1"/>
  <c r="AG20" i="1"/>
  <c r="C48" i="4" s="1"/>
  <c r="AB20" i="1"/>
  <c r="A49" i="4" s="1"/>
  <c r="AE20" i="1"/>
  <c r="B49" i="4" s="1"/>
  <c r="AH20" i="1"/>
  <c r="C49" i="4" s="1"/>
  <c r="Z21" i="1"/>
  <c r="A50" i="4" s="1"/>
  <c r="AC21" i="1"/>
  <c r="B50" i="4" s="1"/>
  <c r="AF21" i="1"/>
  <c r="C50" i="4" s="1"/>
  <c r="AA21" i="1"/>
  <c r="A51" i="4" s="1"/>
  <c r="AD21" i="1"/>
  <c r="B51" i="4" s="1"/>
  <c r="AG21" i="1"/>
  <c r="C51" i="4" s="1"/>
  <c r="AB21" i="1"/>
  <c r="A52" i="4" s="1"/>
  <c r="AE21" i="1"/>
  <c r="B52" i="4" s="1"/>
  <c r="AH21" i="1"/>
  <c r="C52" i="4" s="1"/>
  <c r="Z22" i="1"/>
  <c r="A53" i="4" s="1"/>
  <c r="AC22" i="1"/>
  <c r="B53" i="4" s="1"/>
  <c r="AF22" i="1"/>
  <c r="C53" i="4" s="1"/>
  <c r="AA22" i="1"/>
  <c r="A54" i="4" s="1"/>
  <c r="AD22" i="1"/>
  <c r="B54" i="4" s="1"/>
  <c r="AG22" i="1"/>
  <c r="C54" i="4" s="1"/>
  <c r="AB22" i="1"/>
  <c r="A55" i="4" s="1"/>
  <c r="AE22" i="1"/>
  <c r="B55" i="4" s="1"/>
  <c r="AH22" i="1"/>
  <c r="C55" i="4" s="1"/>
  <c r="Z23" i="1"/>
  <c r="A56" i="4" s="1"/>
  <c r="AC23" i="1"/>
  <c r="B56" i="4" s="1"/>
  <c r="AF23" i="1"/>
  <c r="C56" i="4" s="1"/>
  <c r="AA23" i="1"/>
  <c r="A57" i="4" s="1"/>
  <c r="AD23" i="1"/>
  <c r="B57" i="4" s="1"/>
  <c r="AG23" i="1"/>
  <c r="C57" i="4" s="1"/>
  <c r="AB23" i="1"/>
  <c r="A58" i="4" s="1"/>
  <c r="AE23" i="1"/>
  <c r="B58" i="4" s="1"/>
  <c r="AH23" i="1"/>
  <c r="C58" i="4" s="1"/>
  <c r="Z24" i="1"/>
  <c r="A59" i="4" s="1"/>
  <c r="AC24" i="1"/>
  <c r="B59" i="4" s="1"/>
  <c r="AF24" i="1"/>
  <c r="C59" i="4" s="1"/>
  <c r="AA24" i="1"/>
  <c r="A60" i="4" s="1"/>
  <c r="AD24" i="1"/>
  <c r="B60" i="4" s="1"/>
  <c r="AG24" i="1"/>
  <c r="C60" i="4" s="1"/>
  <c r="AB24" i="1"/>
  <c r="A61" i="4" s="1"/>
  <c r="AE24" i="1"/>
  <c r="B61" i="4" s="1"/>
  <c r="AH24" i="1"/>
  <c r="C61" i="4" s="1"/>
  <c r="Z25" i="1"/>
  <c r="A62" i="4" s="1"/>
  <c r="AC25" i="1"/>
  <c r="B62" i="4" s="1"/>
  <c r="AF25" i="1"/>
  <c r="C62" i="4" s="1"/>
  <c r="AA25" i="1"/>
  <c r="A63" i="4" s="1"/>
  <c r="AD25" i="1"/>
  <c r="B63" i="4" s="1"/>
  <c r="AG25" i="1"/>
  <c r="C63" i="4" s="1"/>
  <c r="AB25" i="1"/>
  <c r="A64" i="4" s="1"/>
  <c r="AE25" i="1"/>
  <c r="B64" i="4" s="1"/>
  <c r="AH25" i="1"/>
  <c r="C64" i="4" s="1"/>
  <c r="Z26" i="1"/>
  <c r="A65" i="4" s="1"/>
  <c r="AC26" i="1"/>
  <c r="B65" i="4" s="1"/>
  <c r="AF26" i="1"/>
  <c r="C65" i="4" s="1"/>
  <c r="AA26" i="1"/>
  <c r="A66" i="4" s="1"/>
  <c r="AD26" i="1"/>
  <c r="B66" i="4" s="1"/>
  <c r="AG26" i="1"/>
  <c r="C66" i="4" s="1"/>
  <c r="AB26" i="1"/>
  <c r="A67" i="4" s="1"/>
  <c r="AE26" i="1"/>
  <c r="B67" i="4" s="1"/>
  <c r="AH26" i="1"/>
  <c r="C67" i="4" s="1"/>
  <c r="Z27" i="1"/>
  <c r="A68" i="4" s="1"/>
  <c r="AC27" i="1"/>
  <c r="B68" i="4" s="1"/>
  <c r="AF27" i="1"/>
  <c r="C68" i="4" s="1"/>
  <c r="AA27" i="1"/>
  <c r="A69" i="4" s="1"/>
  <c r="AD27" i="1"/>
  <c r="B69" i="4" s="1"/>
  <c r="AG27" i="1"/>
  <c r="C69" i="4" s="1"/>
  <c r="AB27" i="1"/>
  <c r="A70" i="4" s="1"/>
  <c r="AE27" i="1"/>
  <c r="B70" i="4" s="1"/>
  <c r="AH27" i="1"/>
  <c r="C70" i="4" s="1"/>
  <c r="Z28" i="1"/>
  <c r="A71" i="4" s="1"/>
  <c r="AC28" i="1"/>
  <c r="B71" i="4" s="1"/>
  <c r="AF28" i="1"/>
  <c r="C71" i="4" s="1"/>
  <c r="AA28" i="1"/>
  <c r="A72" i="4" s="1"/>
  <c r="AD28" i="1"/>
  <c r="B72" i="4" s="1"/>
  <c r="AG28" i="1"/>
  <c r="C72" i="4" s="1"/>
  <c r="AB28" i="1"/>
  <c r="A73" i="4" s="1"/>
  <c r="AE28" i="1"/>
  <c r="B73" i="4" s="1"/>
  <c r="AH28" i="1"/>
  <c r="C73" i="4" s="1"/>
  <c r="Z29" i="1"/>
  <c r="A74" i="4" s="1"/>
  <c r="AC29" i="1"/>
  <c r="B74" i="4" s="1"/>
  <c r="AF29" i="1"/>
  <c r="C74" i="4" s="1"/>
  <c r="AA29" i="1"/>
  <c r="A75" i="4" s="1"/>
  <c r="AD29" i="1"/>
  <c r="B75" i="4" s="1"/>
  <c r="AG29" i="1"/>
  <c r="C75" i="4" s="1"/>
  <c r="AB29" i="1"/>
  <c r="A76" i="4" s="1"/>
  <c r="AE29" i="1"/>
  <c r="B76" i="4" s="1"/>
  <c r="AH29" i="1"/>
  <c r="C76" i="4" s="1"/>
  <c r="Z30" i="1"/>
  <c r="A77" i="4" s="1"/>
  <c r="AC30" i="1"/>
  <c r="B77" i="4" s="1"/>
  <c r="AF30" i="1"/>
  <c r="C77" i="4" s="1"/>
  <c r="AA30" i="1"/>
  <c r="A78" i="4" s="1"/>
  <c r="AD30" i="1"/>
  <c r="B78" i="4" s="1"/>
  <c r="AG30" i="1"/>
  <c r="C78" i="4" s="1"/>
  <c r="AB30" i="1"/>
  <c r="A79" i="4" s="1"/>
  <c r="AE30" i="1"/>
  <c r="B79" i="4" s="1"/>
  <c r="AH30" i="1"/>
  <c r="C79" i="4" s="1"/>
  <c r="Z31" i="1"/>
  <c r="A80" i="4" s="1"/>
  <c r="AC31" i="1"/>
  <c r="B80" i="4" s="1"/>
  <c r="AF31" i="1"/>
  <c r="C80" i="4" s="1"/>
  <c r="AA31" i="1"/>
  <c r="A81" i="4" s="1"/>
  <c r="AD31" i="1"/>
  <c r="B81" i="4" s="1"/>
  <c r="AG31" i="1"/>
  <c r="C81" i="4" s="1"/>
  <c r="AB31" i="1"/>
  <c r="A82" i="4" s="1"/>
  <c r="AE31" i="1"/>
  <c r="B82" i="4" s="1"/>
  <c r="AH31" i="1"/>
  <c r="C82" i="4" s="1"/>
  <c r="Z32" i="1"/>
  <c r="A83" i="4" s="1"/>
  <c r="AC32" i="1"/>
  <c r="B83" i="4" s="1"/>
  <c r="AF32" i="1"/>
  <c r="C83" i="4" s="1"/>
  <c r="AA32" i="1"/>
  <c r="A84" i="4" s="1"/>
  <c r="AD32" i="1"/>
  <c r="B84" i="4" s="1"/>
  <c r="AG32" i="1"/>
  <c r="C84" i="4" s="1"/>
  <c r="AB32" i="1"/>
  <c r="A85" i="4" s="1"/>
  <c r="AE32" i="1"/>
  <c r="B85" i="4" s="1"/>
  <c r="AH32" i="1"/>
  <c r="C85" i="4" s="1"/>
  <c r="Z33" i="1"/>
  <c r="A86" i="4" s="1"/>
  <c r="AC33" i="1"/>
  <c r="B86" i="4" s="1"/>
  <c r="AF33" i="1"/>
  <c r="C86" i="4" s="1"/>
  <c r="AA33" i="1"/>
  <c r="A87" i="4" s="1"/>
  <c r="AD33" i="1"/>
  <c r="B87" i="4" s="1"/>
  <c r="AG33" i="1"/>
  <c r="C87" i="4" s="1"/>
  <c r="AB33" i="1"/>
  <c r="A88" i="4" s="1"/>
  <c r="AE33" i="1"/>
  <c r="B88" i="4" s="1"/>
  <c r="AH33" i="1"/>
  <c r="C88" i="4" s="1"/>
  <c r="Z34" i="1"/>
  <c r="A89" i="4" s="1"/>
  <c r="AC34" i="1"/>
  <c r="B89" i="4" s="1"/>
  <c r="AF34" i="1"/>
  <c r="C89" i="4" s="1"/>
  <c r="AA34" i="1"/>
  <c r="A90" i="4" s="1"/>
  <c r="AD34" i="1"/>
  <c r="B90" i="4" s="1"/>
  <c r="AG34" i="1"/>
  <c r="C90" i="4" s="1"/>
  <c r="AB34" i="1"/>
  <c r="A91" i="4" s="1"/>
  <c r="AE34" i="1"/>
  <c r="B91" i="4" s="1"/>
  <c r="AH34" i="1"/>
  <c r="C91" i="4" s="1"/>
  <c r="Z35" i="1"/>
  <c r="A92" i="4" s="1"/>
  <c r="AC35" i="1"/>
  <c r="B92" i="4" s="1"/>
  <c r="AF35" i="1"/>
  <c r="C92" i="4" s="1"/>
  <c r="AA35" i="1"/>
  <c r="A93" i="4" s="1"/>
  <c r="AD35" i="1"/>
  <c r="B93" i="4" s="1"/>
  <c r="AG35" i="1"/>
  <c r="C93" i="4" s="1"/>
  <c r="AB35" i="1"/>
  <c r="A94" i="4" s="1"/>
  <c r="AE35" i="1"/>
  <c r="B94" i="4" s="1"/>
  <c r="AH35" i="1"/>
  <c r="C94" i="4" s="1"/>
  <c r="Z36" i="1"/>
  <c r="A95" i="4" s="1"/>
  <c r="AC36" i="1"/>
  <c r="B95" i="4" s="1"/>
  <c r="AF36" i="1"/>
  <c r="C95" i="4" s="1"/>
  <c r="AA36" i="1"/>
  <c r="A96" i="4" s="1"/>
  <c r="AD36" i="1"/>
  <c r="B96" i="4" s="1"/>
  <c r="AG36" i="1"/>
  <c r="C96" i="4" s="1"/>
  <c r="AB36" i="1"/>
  <c r="A97" i="4" s="1"/>
  <c r="AE36" i="1"/>
  <c r="B97" i="4" s="1"/>
  <c r="AH36" i="1"/>
  <c r="C97" i="4" s="1"/>
  <c r="Z37" i="1"/>
  <c r="A98" i="4" s="1"/>
  <c r="AC37" i="1"/>
  <c r="B98" i="4" s="1"/>
  <c r="AF37" i="1"/>
  <c r="C98" i="4" s="1"/>
  <c r="AA37" i="1"/>
  <c r="A99" i="4" s="1"/>
  <c r="AD37" i="1"/>
  <c r="B99" i="4" s="1"/>
  <c r="AG37" i="1"/>
  <c r="C99" i="4" s="1"/>
  <c r="AB37" i="1"/>
  <c r="A100" i="4" s="1"/>
  <c r="AE37" i="1"/>
  <c r="B100" i="4" s="1"/>
  <c r="AH37" i="1"/>
  <c r="C100" i="4" s="1"/>
  <c r="Z38" i="1"/>
  <c r="A101" i="4" s="1"/>
  <c r="AC38" i="1"/>
  <c r="B101" i="4" s="1"/>
  <c r="AF38" i="1"/>
  <c r="C101" i="4" s="1"/>
  <c r="AA38" i="1"/>
  <c r="A102" i="4" s="1"/>
  <c r="AD38" i="1"/>
  <c r="B102" i="4" s="1"/>
  <c r="AG38" i="1"/>
  <c r="C102" i="4" s="1"/>
  <c r="AB38" i="1"/>
  <c r="A103" i="4" s="1"/>
  <c r="AE38" i="1"/>
  <c r="B103" i="4" s="1"/>
  <c r="AH38" i="1"/>
  <c r="C103" i="4" s="1"/>
  <c r="Z39" i="1"/>
  <c r="A104" i="4" s="1"/>
  <c r="AC39" i="1"/>
  <c r="B104" i="4" s="1"/>
  <c r="AF39" i="1"/>
  <c r="C104" i="4" s="1"/>
  <c r="AA39" i="1"/>
  <c r="A105" i="4" s="1"/>
  <c r="AD39" i="1"/>
  <c r="B105" i="4" s="1"/>
  <c r="AG39" i="1"/>
  <c r="C105" i="4" s="1"/>
  <c r="AB39" i="1"/>
  <c r="A106" i="4" s="1"/>
  <c r="AE39" i="1"/>
  <c r="B106" i="4" s="1"/>
  <c r="AH39" i="1"/>
  <c r="C106" i="4" s="1"/>
  <c r="Z40" i="1"/>
  <c r="A107" i="4" s="1"/>
  <c r="AC40" i="1"/>
  <c r="B107" i="4" s="1"/>
  <c r="AF40" i="1"/>
  <c r="C107" i="4" s="1"/>
  <c r="AA40" i="1"/>
  <c r="A108" i="4" s="1"/>
  <c r="AD40" i="1"/>
  <c r="B108" i="4" s="1"/>
  <c r="AG40" i="1"/>
  <c r="C108" i="4" s="1"/>
  <c r="AB40" i="1"/>
  <c r="A109" i="4" s="1"/>
  <c r="AE40" i="1"/>
  <c r="B109" i="4" s="1"/>
  <c r="AH40" i="1"/>
  <c r="C109" i="4" s="1"/>
  <c r="Z41" i="1"/>
  <c r="A110" i="4" s="1"/>
  <c r="AC41" i="1"/>
  <c r="B110" i="4" s="1"/>
  <c r="AF41" i="1"/>
  <c r="C110" i="4" s="1"/>
  <c r="AA41" i="1"/>
  <c r="A111" i="4" s="1"/>
  <c r="AD41" i="1"/>
  <c r="B111" i="4" s="1"/>
  <c r="AG41" i="1"/>
  <c r="C111" i="4" s="1"/>
  <c r="AB41" i="1"/>
  <c r="A112" i="4" s="1"/>
  <c r="AE41" i="1"/>
  <c r="B112" i="4" s="1"/>
  <c r="AH41" i="1"/>
  <c r="C112" i="4" s="1"/>
  <c r="Z42" i="1"/>
  <c r="A113" i="4" s="1"/>
  <c r="AC42" i="1"/>
  <c r="B113" i="4" s="1"/>
  <c r="AF42" i="1"/>
  <c r="C113" i="4" s="1"/>
  <c r="AA42" i="1"/>
  <c r="A114" i="4" s="1"/>
  <c r="AD42" i="1"/>
  <c r="B114" i="4" s="1"/>
  <c r="AG42" i="1"/>
  <c r="C114" i="4" s="1"/>
  <c r="AB42" i="1"/>
  <c r="A115" i="4" s="1"/>
  <c r="AE42" i="1"/>
  <c r="B115" i="4" s="1"/>
  <c r="AH42" i="1"/>
  <c r="C115" i="4" s="1"/>
  <c r="Z43" i="1"/>
  <c r="A116" i="4" s="1"/>
  <c r="AC43" i="1"/>
  <c r="B116" i="4" s="1"/>
  <c r="AF43" i="1"/>
  <c r="C116" i="4" s="1"/>
  <c r="AA43" i="1"/>
  <c r="A117" i="4" s="1"/>
  <c r="AD43" i="1"/>
  <c r="B117" i="4" s="1"/>
  <c r="AG43" i="1"/>
  <c r="C117" i="4" s="1"/>
  <c r="AB43" i="1"/>
  <c r="A118" i="4" s="1"/>
  <c r="AE43" i="1"/>
  <c r="B118" i="4" s="1"/>
  <c r="AH43" i="1"/>
  <c r="C118" i="4" s="1"/>
  <c r="Z44" i="1"/>
  <c r="A119" i="4" s="1"/>
  <c r="AC44" i="1"/>
  <c r="B119" i="4" s="1"/>
  <c r="AF44" i="1"/>
  <c r="C119" i="4" s="1"/>
  <c r="AA44" i="1"/>
  <c r="A120" i="4" s="1"/>
  <c r="AD44" i="1"/>
  <c r="B120" i="4" s="1"/>
  <c r="AG44" i="1"/>
  <c r="C120" i="4" s="1"/>
  <c r="AB44" i="1"/>
  <c r="A121" i="4" s="1"/>
  <c r="AE44" i="1"/>
  <c r="B121" i="4" s="1"/>
  <c r="AH44" i="1"/>
  <c r="C121" i="4" s="1"/>
  <c r="Z45" i="1"/>
  <c r="A122" i="4" s="1"/>
  <c r="AC45" i="1"/>
  <c r="B122" i="4" s="1"/>
  <c r="AF45" i="1"/>
  <c r="C122" i="4" s="1"/>
  <c r="AA45" i="1"/>
  <c r="A123" i="4" s="1"/>
  <c r="AD45" i="1"/>
  <c r="B123" i="4" s="1"/>
  <c r="AG45" i="1"/>
  <c r="C123" i="4" s="1"/>
  <c r="AB45" i="1"/>
  <c r="A124" i="4" s="1"/>
  <c r="AE45" i="1"/>
  <c r="B124" i="4" s="1"/>
  <c r="AH45" i="1"/>
  <c r="C124" i="4" s="1"/>
  <c r="Z46" i="1"/>
  <c r="A125" i="4" s="1"/>
  <c r="AC46" i="1"/>
  <c r="B125" i="4" s="1"/>
  <c r="AF46" i="1"/>
  <c r="C125" i="4" s="1"/>
  <c r="AA46" i="1"/>
  <c r="A126" i="4" s="1"/>
  <c r="AD46" i="1"/>
  <c r="B126" i="4" s="1"/>
  <c r="AG46" i="1"/>
  <c r="C126" i="4" s="1"/>
  <c r="AB46" i="1"/>
  <c r="A127" i="4" s="1"/>
  <c r="AE46" i="1"/>
  <c r="B127" i="4" s="1"/>
  <c r="AH46" i="1"/>
  <c r="C127" i="4" s="1"/>
  <c r="Z47" i="1"/>
  <c r="A128" i="4" s="1"/>
  <c r="AC47" i="1"/>
  <c r="B128" i="4" s="1"/>
  <c r="AF47" i="1"/>
  <c r="C128" i="4" s="1"/>
  <c r="AA47" i="1"/>
  <c r="A129" i="4" s="1"/>
  <c r="AD47" i="1"/>
  <c r="B129" i="4" s="1"/>
  <c r="AG47" i="1"/>
  <c r="C129" i="4" s="1"/>
  <c r="AB47" i="1"/>
  <c r="A130" i="4" s="1"/>
  <c r="AE47" i="1"/>
  <c r="B130" i="4" s="1"/>
  <c r="AH47" i="1"/>
  <c r="C130" i="4" s="1"/>
  <c r="Z48" i="1"/>
  <c r="A131" i="4" s="1"/>
  <c r="AC48" i="1"/>
  <c r="B131" i="4" s="1"/>
  <c r="AF48" i="1"/>
  <c r="C131" i="4" s="1"/>
  <c r="AA48" i="1"/>
  <c r="A132" i="4" s="1"/>
  <c r="AD48" i="1"/>
  <c r="B132" i="4" s="1"/>
  <c r="AG48" i="1"/>
  <c r="C132" i="4" s="1"/>
  <c r="AB48" i="1"/>
  <c r="A133" i="4" s="1"/>
  <c r="AE48" i="1"/>
  <c r="B133" i="4" s="1"/>
  <c r="AH48" i="1"/>
  <c r="C133" i="4" s="1"/>
  <c r="Z49" i="1"/>
  <c r="A134" i="4" s="1"/>
  <c r="AC49" i="1"/>
  <c r="B134" i="4" s="1"/>
  <c r="AF49" i="1"/>
  <c r="C134" i="4" s="1"/>
  <c r="AA49" i="1"/>
  <c r="A135" i="4" s="1"/>
  <c r="AD49" i="1"/>
  <c r="B135" i="4" s="1"/>
  <c r="AG49" i="1"/>
  <c r="C135" i="4" s="1"/>
  <c r="AB49" i="1"/>
  <c r="A136" i="4" s="1"/>
  <c r="AE49" i="1"/>
  <c r="B136" i="4" s="1"/>
  <c r="AH49" i="1"/>
  <c r="C136" i="4" s="1"/>
  <c r="Z50" i="1"/>
  <c r="A137" i="4" s="1"/>
  <c r="AC50" i="1"/>
  <c r="B137" i="4" s="1"/>
  <c r="AF50" i="1"/>
  <c r="C137" i="4" s="1"/>
  <c r="AA50" i="1"/>
  <c r="A138" i="4" s="1"/>
  <c r="AD50" i="1"/>
  <c r="B138" i="4" s="1"/>
  <c r="AG50" i="1"/>
  <c r="C138" i="4" s="1"/>
  <c r="AB50" i="1"/>
  <c r="A139" i="4" s="1"/>
  <c r="AE50" i="1"/>
  <c r="B139" i="4" s="1"/>
  <c r="AH50" i="1"/>
  <c r="C139" i="4" s="1"/>
  <c r="Z51" i="1"/>
  <c r="A140" i="4" s="1"/>
  <c r="AC51" i="1"/>
  <c r="B140" i="4" s="1"/>
  <c r="AF51" i="1"/>
  <c r="C140" i="4" s="1"/>
  <c r="AA51" i="1"/>
  <c r="A141" i="4" s="1"/>
  <c r="AD51" i="1"/>
  <c r="B141" i="4" s="1"/>
  <c r="AG51" i="1"/>
  <c r="C141" i="4" s="1"/>
  <c r="AB51" i="1"/>
  <c r="A142" i="4" s="1"/>
  <c r="AE51" i="1"/>
  <c r="B142" i="4" s="1"/>
  <c r="AH51" i="1"/>
  <c r="C142" i="4" s="1"/>
  <c r="Z52" i="1"/>
  <c r="A143" i="4" s="1"/>
  <c r="AC52" i="1"/>
  <c r="B143" i="4" s="1"/>
  <c r="AF52" i="1"/>
  <c r="C143" i="4" s="1"/>
  <c r="AA52" i="1"/>
  <c r="A144" i="4" s="1"/>
  <c r="AD52" i="1"/>
  <c r="B144" i="4" s="1"/>
  <c r="AG52" i="1"/>
  <c r="C144" i="4" s="1"/>
  <c r="AB52" i="1"/>
  <c r="A145" i="4" s="1"/>
  <c r="AE52" i="1"/>
  <c r="B145" i="4" s="1"/>
  <c r="AH52" i="1"/>
  <c r="C145" i="4" s="1"/>
  <c r="Z53" i="1"/>
  <c r="A146" i="4" s="1"/>
  <c r="AC53" i="1"/>
  <c r="B146" i="4" s="1"/>
  <c r="AF53" i="1"/>
  <c r="C146" i="4" s="1"/>
  <c r="AA53" i="1"/>
  <c r="A147" i="4" s="1"/>
  <c r="AD53" i="1"/>
  <c r="B147" i="4" s="1"/>
  <c r="AG53" i="1"/>
  <c r="C147" i="4" s="1"/>
  <c r="AB53" i="1"/>
  <c r="A148" i="4" s="1"/>
  <c r="AE53" i="1"/>
  <c r="B148" i="4" s="1"/>
  <c r="AH53" i="1"/>
  <c r="C148" i="4" s="1"/>
  <c r="Z54" i="1"/>
  <c r="A149" i="4" s="1"/>
  <c r="AC54" i="1"/>
  <c r="B149" i="4" s="1"/>
  <c r="AF54" i="1"/>
  <c r="C149" i="4" s="1"/>
  <c r="AA54" i="1"/>
  <c r="A150" i="4" s="1"/>
  <c r="AD54" i="1"/>
  <c r="B150" i="4" s="1"/>
  <c r="AG54" i="1"/>
  <c r="C150" i="4" s="1"/>
  <c r="AB54" i="1"/>
  <c r="A151" i="4" s="1"/>
  <c r="AE54" i="1"/>
  <c r="B151" i="4" s="1"/>
  <c r="AH54" i="1"/>
  <c r="C151" i="4" s="1"/>
  <c r="Z55" i="1"/>
  <c r="A152" i="4" s="1"/>
  <c r="AC55" i="1"/>
  <c r="B152" i="4" s="1"/>
  <c r="AF55" i="1"/>
  <c r="C152" i="4" s="1"/>
  <c r="AA55" i="1"/>
  <c r="A153" i="4" s="1"/>
  <c r="AD55" i="1"/>
  <c r="B153" i="4" s="1"/>
  <c r="AG55" i="1"/>
  <c r="C153" i="4" s="1"/>
  <c r="AB55" i="1"/>
  <c r="A154" i="4" s="1"/>
  <c r="AE55" i="1"/>
  <c r="B154" i="4" s="1"/>
  <c r="AH55" i="1"/>
  <c r="C154" i="4" s="1"/>
  <c r="Z56" i="1"/>
  <c r="A155" i="4" s="1"/>
  <c r="AC56" i="1"/>
  <c r="B155" i="4" s="1"/>
  <c r="AF56" i="1"/>
  <c r="C155" i="4" s="1"/>
  <c r="AA56" i="1"/>
  <c r="A156" i="4" s="1"/>
  <c r="AD56" i="1"/>
  <c r="B156" i="4" s="1"/>
  <c r="AG56" i="1"/>
  <c r="C156" i="4" s="1"/>
  <c r="AB56" i="1"/>
  <c r="A157" i="4" s="1"/>
  <c r="AE56" i="1"/>
  <c r="B157" i="4" s="1"/>
  <c r="AH56" i="1"/>
  <c r="C157" i="4" s="1"/>
  <c r="Z57" i="1"/>
  <c r="A158" i="4" s="1"/>
  <c r="AC57" i="1"/>
  <c r="B158" i="4" s="1"/>
  <c r="AF57" i="1"/>
  <c r="C158" i="4" s="1"/>
  <c r="AA57" i="1"/>
  <c r="A159" i="4" s="1"/>
  <c r="AD57" i="1"/>
  <c r="B159" i="4" s="1"/>
  <c r="AG57" i="1"/>
  <c r="C159" i="4" s="1"/>
  <c r="AB57" i="1"/>
  <c r="A160" i="4" s="1"/>
  <c r="AE57" i="1"/>
  <c r="B160" i="4" s="1"/>
  <c r="AH57" i="1"/>
  <c r="C160" i="4" s="1"/>
  <c r="Z58" i="1"/>
  <c r="A161" i="4" s="1"/>
  <c r="AC58" i="1"/>
  <c r="B161" i="4" s="1"/>
  <c r="AF58" i="1"/>
  <c r="C161" i="4" s="1"/>
  <c r="AA58" i="1"/>
  <c r="A162" i="4" s="1"/>
  <c r="AD58" i="1"/>
  <c r="B162" i="4" s="1"/>
  <c r="AG58" i="1"/>
  <c r="C162" i="4" s="1"/>
  <c r="AB58" i="1"/>
  <c r="A163" i="4" s="1"/>
  <c r="AE58" i="1"/>
  <c r="B163" i="4" s="1"/>
  <c r="AH58" i="1"/>
  <c r="C163" i="4" s="1"/>
  <c r="Z59" i="1"/>
  <c r="A164" i="4" s="1"/>
  <c r="AC59" i="1"/>
  <c r="B164" i="4" s="1"/>
  <c r="AF59" i="1"/>
  <c r="C164" i="4" s="1"/>
  <c r="AA59" i="1"/>
  <c r="A165" i="4" s="1"/>
  <c r="AD59" i="1"/>
  <c r="B165" i="4" s="1"/>
  <c r="AG59" i="1"/>
  <c r="C165" i="4" s="1"/>
  <c r="AB59" i="1"/>
  <c r="A166" i="4" s="1"/>
  <c r="AE59" i="1"/>
  <c r="B166" i="4" s="1"/>
  <c r="AH59" i="1"/>
  <c r="C166" i="4" s="1"/>
  <c r="Z60" i="1"/>
  <c r="A167" i="4" s="1"/>
  <c r="AC60" i="1"/>
  <c r="B167" i="4" s="1"/>
  <c r="AF60" i="1"/>
  <c r="C167" i="4" s="1"/>
  <c r="AA60" i="1"/>
  <c r="A168" i="4" s="1"/>
  <c r="AD60" i="1"/>
  <c r="B168" i="4" s="1"/>
  <c r="AG60" i="1"/>
  <c r="C168" i="4" s="1"/>
  <c r="AB60" i="1"/>
  <c r="A169" i="4" s="1"/>
  <c r="AE60" i="1"/>
  <c r="B169" i="4" s="1"/>
  <c r="AH60" i="1"/>
  <c r="C169" i="4" s="1"/>
  <c r="Z61" i="1"/>
  <c r="A170" i="4" s="1"/>
  <c r="AC61" i="1"/>
  <c r="B170" i="4" s="1"/>
  <c r="AF61" i="1"/>
  <c r="C170" i="4" s="1"/>
  <c r="AA61" i="1"/>
  <c r="A171" i="4" s="1"/>
  <c r="AD61" i="1"/>
  <c r="B171" i="4" s="1"/>
  <c r="AG61" i="1"/>
  <c r="C171" i="4" s="1"/>
  <c r="AB61" i="1"/>
  <c r="A172" i="4" s="1"/>
  <c r="AE61" i="1"/>
  <c r="B172" i="4" s="1"/>
  <c r="AH61" i="1"/>
  <c r="C172" i="4" s="1"/>
  <c r="Z62" i="1"/>
  <c r="A173" i="4" s="1"/>
  <c r="AC62" i="1"/>
  <c r="B173" i="4" s="1"/>
  <c r="AF62" i="1"/>
  <c r="C173" i="4" s="1"/>
  <c r="AA62" i="1"/>
  <c r="A174" i="4" s="1"/>
  <c r="AD62" i="1"/>
  <c r="B174" i="4" s="1"/>
  <c r="AG62" i="1"/>
  <c r="C174" i="4" s="1"/>
  <c r="AB62" i="1"/>
  <c r="A175" i="4" s="1"/>
  <c r="AE62" i="1"/>
  <c r="B175" i="4" s="1"/>
  <c r="AH62" i="1"/>
  <c r="C175" i="4" s="1"/>
  <c r="Z63" i="1"/>
  <c r="A176" i="4" s="1"/>
  <c r="AC63" i="1"/>
  <c r="B176" i="4" s="1"/>
  <c r="AF63" i="1"/>
  <c r="C176" i="4" s="1"/>
  <c r="AA63" i="1"/>
  <c r="A177" i="4" s="1"/>
  <c r="AD63" i="1"/>
  <c r="B177" i="4" s="1"/>
  <c r="AG63" i="1"/>
  <c r="C177" i="4" s="1"/>
  <c r="AB63" i="1"/>
  <c r="A178" i="4" s="1"/>
  <c r="AE63" i="1"/>
  <c r="B178" i="4" s="1"/>
  <c r="AH63" i="1"/>
  <c r="C178" i="4" s="1"/>
  <c r="Z64" i="1"/>
  <c r="A179" i="4" s="1"/>
  <c r="AC64" i="1"/>
  <c r="B179" i="4" s="1"/>
  <c r="AF64" i="1"/>
  <c r="C179" i="4" s="1"/>
  <c r="AA64" i="1"/>
  <c r="A180" i="4" s="1"/>
  <c r="AD64" i="1"/>
  <c r="B180" i="4" s="1"/>
  <c r="AG64" i="1"/>
  <c r="C180" i="4" s="1"/>
  <c r="AB64" i="1"/>
  <c r="A181" i="4" s="1"/>
  <c r="AE64" i="1"/>
  <c r="B181" i="4" s="1"/>
  <c r="AH64" i="1"/>
  <c r="C181" i="4" s="1"/>
  <c r="Z65" i="1"/>
  <c r="A182" i="4" s="1"/>
  <c r="AC65" i="1"/>
  <c r="B182" i="4" s="1"/>
  <c r="AF65" i="1"/>
  <c r="C182" i="4" s="1"/>
  <c r="AA65" i="1"/>
  <c r="A183" i="4" s="1"/>
  <c r="AD65" i="1"/>
  <c r="B183" i="4" s="1"/>
  <c r="AG65" i="1"/>
  <c r="C183" i="4" s="1"/>
  <c r="AB65" i="1"/>
  <c r="A184" i="4" s="1"/>
  <c r="AE65" i="1"/>
  <c r="B184" i="4" s="1"/>
  <c r="AH65" i="1"/>
  <c r="C184" i="4" s="1"/>
  <c r="Z66" i="1"/>
  <c r="A185" i="4" s="1"/>
  <c r="AC66" i="1"/>
  <c r="B185" i="4" s="1"/>
  <c r="AF66" i="1"/>
  <c r="C185" i="4" s="1"/>
  <c r="AA66" i="1"/>
  <c r="A186" i="4" s="1"/>
  <c r="AD66" i="1"/>
  <c r="B186" i="4" s="1"/>
  <c r="AG66" i="1"/>
  <c r="C186" i="4" s="1"/>
  <c r="AB66" i="1"/>
  <c r="A187" i="4" s="1"/>
  <c r="AE66" i="1"/>
  <c r="B187" i="4" s="1"/>
  <c r="AH66" i="1"/>
  <c r="C187" i="4" s="1"/>
  <c r="Z67" i="1"/>
  <c r="A188" i="4" s="1"/>
  <c r="AC67" i="1"/>
  <c r="B188" i="4" s="1"/>
  <c r="AF67" i="1"/>
  <c r="C188" i="4" s="1"/>
  <c r="AA67" i="1"/>
  <c r="A189" i="4" s="1"/>
  <c r="AD67" i="1"/>
  <c r="B189" i="4" s="1"/>
  <c r="AG67" i="1"/>
  <c r="C189" i="4" s="1"/>
  <c r="AB67" i="1"/>
  <c r="A190" i="4" s="1"/>
  <c r="AE67" i="1"/>
  <c r="B190" i="4" s="1"/>
  <c r="AH67" i="1"/>
  <c r="C190" i="4" s="1"/>
  <c r="Z68" i="1"/>
  <c r="A191" i="4" s="1"/>
  <c r="AC68" i="1"/>
  <c r="B191" i="4" s="1"/>
  <c r="AF68" i="1"/>
  <c r="C191" i="4" s="1"/>
  <c r="AA68" i="1"/>
  <c r="A192" i="4" s="1"/>
  <c r="AD68" i="1"/>
  <c r="B192" i="4" s="1"/>
  <c r="AG68" i="1"/>
  <c r="C192" i="4" s="1"/>
  <c r="AB68" i="1"/>
  <c r="A193" i="4" s="1"/>
  <c r="AE68" i="1"/>
  <c r="B193" i="4" s="1"/>
  <c r="AH68" i="1"/>
  <c r="C193" i="4" s="1"/>
  <c r="Z69" i="1"/>
  <c r="A194" i="4" s="1"/>
  <c r="AC69" i="1"/>
  <c r="B194" i="4" s="1"/>
  <c r="AF69" i="1"/>
  <c r="C194" i="4" s="1"/>
  <c r="AA69" i="1"/>
  <c r="A195" i="4" s="1"/>
  <c r="AD69" i="1"/>
  <c r="B195" i="4" s="1"/>
  <c r="AG69" i="1"/>
  <c r="C195" i="4" s="1"/>
  <c r="AB69" i="1"/>
  <c r="A196" i="4" s="1"/>
  <c r="AE69" i="1"/>
  <c r="B196" i="4" s="1"/>
  <c r="AH69" i="1"/>
  <c r="C196" i="4" s="1"/>
  <c r="Z70" i="1"/>
  <c r="A197" i="4" s="1"/>
  <c r="AC70" i="1"/>
  <c r="B197" i="4" s="1"/>
  <c r="AF70" i="1"/>
  <c r="C197" i="4" s="1"/>
  <c r="AA70" i="1"/>
  <c r="A198" i="4" s="1"/>
  <c r="AD70" i="1"/>
  <c r="B198" i="4" s="1"/>
  <c r="AG70" i="1"/>
  <c r="C198" i="4" s="1"/>
  <c r="AB70" i="1"/>
  <c r="A199" i="4" s="1"/>
  <c r="AE70" i="1"/>
  <c r="B199" i="4" s="1"/>
  <c r="AH70" i="1"/>
  <c r="C199" i="4" s="1"/>
  <c r="Z71" i="1"/>
  <c r="A200" i="4" s="1"/>
  <c r="AC71" i="1"/>
  <c r="B200" i="4" s="1"/>
  <c r="AF71" i="1"/>
  <c r="C200" i="4" s="1"/>
  <c r="AA71" i="1"/>
  <c r="A201" i="4" s="1"/>
  <c r="AD71" i="1"/>
  <c r="B201" i="4" s="1"/>
  <c r="AG71" i="1"/>
  <c r="C201" i="4" s="1"/>
  <c r="AB71" i="1"/>
  <c r="A202" i="4" s="1"/>
  <c r="AE71" i="1"/>
  <c r="B202" i="4" s="1"/>
  <c r="AH71" i="1"/>
  <c r="C202" i="4" s="1"/>
  <c r="Z72" i="1"/>
  <c r="A203" i="4" s="1"/>
  <c r="AC72" i="1"/>
  <c r="B203" i="4" s="1"/>
  <c r="AF72" i="1"/>
  <c r="C203" i="4" s="1"/>
  <c r="AA72" i="1"/>
  <c r="A204" i="4" s="1"/>
  <c r="AD72" i="1"/>
  <c r="B204" i="4" s="1"/>
  <c r="AG72" i="1"/>
  <c r="C204" i="4" s="1"/>
  <c r="AB72" i="1"/>
  <c r="A205" i="4" s="1"/>
  <c r="AE72" i="1"/>
  <c r="B205" i="4" s="1"/>
  <c r="AH72" i="1"/>
  <c r="C205" i="4" s="1"/>
  <c r="Z73" i="1"/>
  <c r="A206" i="4" s="1"/>
  <c r="AC73" i="1"/>
  <c r="B206" i="4" s="1"/>
  <c r="AF73" i="1"/>
  <c r="C206" i="4" s="1"/>
  <c r="AA73" i="1"/>
  <c r="A207" i="4" s="1"/>
  <c r="AD73" i="1"/>
  <c r="B207" i="4" s="1"/>
  <c r="AG73" i="1"/>
  <c r="C207" i="4" s="1"/>
  <c r="AB73" i="1"/>
  <c r="A208" i="4" s="1"/>
  <c r="AE73" i="1"/>
  <c r="B208" i="4" s="1"/>
  <c r="AH73" i="1"/>
  <c r="C208" i="4" s="1"/>
  <c r="Z74" i="1"/>
  <c r="A209" i="4" s="1"/>
  <c r="AC74" i="1"/>
  <c r="B209" i="4" s="1"/>
  <c r="AF74" i="1"/>
  <c r="C209" i="4" s="1"/>
  <c r="AA74" i="1"/>
  <c r="A210" i="4" s="1"/>
  <c r="AD74" i="1"/>
  <c r="B210" i="4" s="1"/>
  <c r="AG74" i="1"/>
  <c r="C210" i="4" s="1"/>
  <c r="AB74" i="1"/>
  <c r="A211" i="4" s="1"/>
  <c r="AE74" i="1"/>
  <c r="B211" i="4" s="1"/>
  <c r="AH74" i="1"/>
  <c r="C211" i="4" s="1"/>
  <c r="Z75" i="1"/>
  <c r="A212" i="4" s="1"/>
  <c r="AC75" i="1"/>
  <c r="B212" i="4" s="1"/>
  <c r="AF75" i="1"/>
  <c r="C212" i="4" s="1"/>
  <c r="AA75" i="1"/>
  <c r="A213" i="4" s="1"/>
  <c r="AD75" i="1"/>
  <c r="B213" i="4" s="1"/>
  <c r="AG75" i="1"/>
  <c r="C213" i="4" s="1"/>
  <c r="AB75" i="1"/>
  <c r="A214" i="4" s="1"/>
  <c r="AE75" i="1"/>
  <c r="B214" i="4" s="1"/>
  <c r="AH75" i="1"/>
  <c r="C214" i="4" s="1"/>
  <c r="Z76" i="1"/>
  <c r="A215" i="4" s="1"/>
  <c r="AC76" i="1"/>
  <c r="B215" i="4" s="1"/>
  <c r="AF76" i="1"/>
  <c r="C215" i="4" s="1"/>
  <c r="AA76" i="1"/>
  <c r="A216" i="4" s="1"/>
  <c r="AD76" i="1"/>
  <c r="B216" i="4" s="1"/>
  <c r="AG76" i="1"/>
  <c r="C216" i="4" s="1"/>
  <c r="AB76" i="1"/>
  <c r="A217" i="4" s="1"/>
  <c r="AE76" i="1"/>
  <c r="B217" i="4" s="1"/>
  <c r="AH76" i="1"/>
  <c r="C217" i="4" s="1"/>
  <c r="Z77" i="1"/>
  <c r="A218" i="4" s="1"/>
  <c r="AC77" i="1"/>
  <c r="B218" i="4" s="1"/>
  <c r="AF77" i="1"/>
  <c r="C218" i="4" s="1"/>
  <c r="AA77" i="1"/>
  <c r="A219" i="4" s="1"/>
  <c r="AD77" i="1"/>
  <c r="B219" i="4" s="1"/>
  <c r="AG77" i="1"/>
  <c r="C219" i="4" s="1"/>
  <c r="AB77" i="1"/>
  <c r="A220" i="4" s="1"/>
  <c r="AE77" i="1"/>
  <c r="B220" i="4" s="1"/>
  <c r="AH77" i="1"/>
  <c r="C220" i="4" s="1"/>
  <c r="Z78" i="1"/>
  <c r="A221" i="4" s="1"/>
  <c r="AC78" i="1"/>
  <c r="B221" i="4" s="1"/>
  <c r="AF78" i="1"/>
  <c r="C221" i="4" s="1"/>
  <c r="AA78" i="1"/>
  <c r="A222" i="4" s="1"/>
  <c r="AD78" i="1"/>
  <c r="B222" i="4" s="1"/>
  <c r="AG78" i="1"/>
  <c r="C222" i="4" s="1"/>
  <c r="AB78" i="1"/>
  <c r="A223" i="4" s="1"/>
  <c r="AE78" i="1"/>
  <c r="B223" i="4" s="1"/>
  <c r="AH78" i="1"/>
  <c r="C223" i="4" s="1"/>
  <c r="Z79" i="1"/>
  <c r="A224" i="4" s="1"/>
  <c r="AC79" i="1"/>
  <c r="B224" i="4" s="1"/>
  <c r="AF79" i="1"/>
  <c r="C224" i="4" s="1"/>
  <c r="AA79" i="1"/>
  <c r="A225" i="4" s="1"/>
  <c r="AD79" i="1"/>
  <c r="B225" i="4" s="1"/>
  <c r="AG79" i="1"/>
  <c r="C225" i="4" s="1"/>
  <c r="AB79" i="1"/>
  <c r="A226" i="4" s="1"/>
  <c r="AE79" i="1"/>
  <c r="B226" i="4" s="1"/>
  <c r="AH79" i="1"/>
  <c r="C226" i="4" s="1"/>
  <c r="Z80" i="1"/>
  <c r="A227" i="4" s="1"/>
  <c r="AC80" i="1"/>
  <c r="B227" i="4" s="1"/>
  <c r="AF80" i="1"/>
  <c r="C227" i="4" s="1"/>
  <c r="AA80" i="1"/>
  <c r="A228" i="4" s="1"/>
  <c r="AD80" i="1"/>
  <c r="B228" i="4" s="1"/>
  <c r="AG80" i="1"/>
  <c r="C228" i="4" s="1"/>
  <c r="AB80" i="1"/>
  <c r="A229" i="4" s="1"/>
  <c r="AE80" i="1"/>
  <c r="B229" i="4" s="1"/>
  <c r="AH80" i="1"/>
  <c r="C229" i="4" s="1"/>
  <c r="Z81" i="1"/>
  <c r="A230" i="4" s="1"/>
  <c r="AC81" i="1"/>
  <c r="B230" i="4" s="1"/>
  <c r="AF81" i="1"/>
  <c r="C230" i="4" s="1"/>
  <c r="AA81" i="1"/>
  <c r="A231" i="4" s="1"/>
  <c r="AD81" i="1"/>
  <c r="B231" i="4" s="1"/>
  <c r="AG81" i="1"/>
  <c r="C231" i="4" s="1"/>
  <c r="AB81" i="1"/>
  <c r="A232" i="4" s="1"/>
  <c r="AE81" i="1"/>
  <c r="B232" i="4" s="1"/>
  <c r="AH81" i="1"/>
  <c r="C232" i="4" s="1"/>
  <c r="Z82" i="1"/>
  <c r="A233" i="4" s="1"/>
  <c r="AC82" i="1"/>
  <c r="B233" i="4" s="1"/>
  <c r="AF82" i="1"/>
  <c r="C233" i="4" s="1"/>
  <c r="AA82" i="1"/>
  <c r="A234" i="4" s="1"/>
  <c r="AD82" i="1"/>
  <c r="B234" i="4" s="1"/>
  <c r="AG82" i="1"/>
  <c r="C234" i="4" s="1"/>
  <c r="AB82" i="1"/>
  <c r="A235" i="4" s="1"/>
  <c r="AE82" i="1"/>
  <c r="B235" i="4" s="1"/>
  <c r="AH82" i="1"/>
  <c r="C235" i="4" s="1"/>
  <c r="Z83" i="1"/>
  <c r="A236" i="4" s="1"/>
  <c r="AC83" i="1"/>
  <c r="B236" i="4" s="1"/>
  <c r="AF83" i="1"/>
  <c r="C236" i="4" s="1"/>
  <c r="AA83" i="1"/>
  <c r="A237" i="4" s="1"/>
  <c r="AD83" i="1"/>
  <c r="B237" i="4" s="1"/>
  <c r="AG83" i="1"/>
  <c r="C237" i="4" s="1"/>
  <c r="AB83" i="1"/>
  <c r="A238" i="4" s="1"/>
  <c r="AE83" i="1"/>
  <c r="B238" i="4" s="1"/>
  <c r="AH83" i="1"/>
  <c r="C238" i="4" s="1"/>
  <c r="Z84" i="1"/>
  <c r="A239" i="4" s="1"/>
  <c r="AC84" i="1"/>
  <c r="B239" i="4" s="1"/>
  <c r="AF84" i="1"/>
  <c r="C239" i="4" s="1"/>
  <c r="AA84" i="1"/>
  <c r="A240" i="4" s="1"/>
  <c r="AD84" i="1"/>
  <c r="B240" i="4" s="1"/>
  <c r="AG84" i="1"/>
  <c r="C240" i="4" s="1"/>
  <c r="AB84" i="1"/>
  <c r="A241" i="4" s="1"/>
  <c r="AE84" i="1"/>
  <c r="B241" i="4" s="1"/>
  <c r="AH84" i="1"/>
  <c r="C241" i="4" s="1"/>
  <c r="Z85" i="1"/>
  <c r="A242" i="4" s="1"/>
  <c r="AC85" i="1"/>
  <c r="B242" i="4" s="1"/>
  <c r="AF85" i="1"/>
  <c r="C242" i="4" s="1"/>
  <c r="AA85" i="1"/>
  <c r="A243" i="4" s="1"/>
  <c r="AD85" i="1"/>
  <c r="B243" i="4" s="1"/>
  <c r="AG85" i="1"/>
  <c r="C243" i="4" s="1"/>
  <c r="AB85" i="1"/>
  <c r="A244" i="4" s="1"/>
  <c r="AE85" i="1"/>
  <c r="B244" i="4" s="1"/>
  <c r="AH85" i="1"/>
  <c r="C244" i="4" s="1"/>
  <c r="Z86" i="1"/>
  <c r="A245" i="4" s="1"/>
  <c r="AC86" i="1"/>
  <c r="B245" i="4" s="1"/>
  <c r="AF86" i="1"/>
  <c r="C245" i="4" s="1"/>
  <c r="AA86" i="1"/>
  <c r="A246" i="4" s="1"/>
  <c r="AD86" i="1"/>
  <c r="B246" i="4" s="1"/>
  <c r="AG86" i="1"/>
  <c r="C246" i="4" s="1"/>
  <c r="AB86" i="1"/>
  <c r="A247" i="4" s="1"/>
  <c r="AE86" i="1"/>
  <c r="B247" i="4" s="1"/>
  <c r="AH86" i="1"/>
  <c r="C247" i="4" s="1"/>
  <c r="Z87" i="1"/>
  <c r="A248" i="4" s="1"/>
  <c r="AC87" i="1"/>
  <c r="B248" i="4" s="1"/>
  <c r="AF87" i="1"/>
  <c r="C248" i="4" s="1"/>
  <c r="AA87" i="1"/>
  <c r="A249" i="4" s="1"/>
  <c r="AD87" i="1"/>
  <c r="B249" i="4" s="1"/>
  <c r="AG87" i="1"/>
  <c r="C249" i="4" s="1"/>
  <c r="AB87" i="1"/>
  <c r="A250" i="4" s="1"/>
  <c r="AE87" i="1"/>
  <c r="B250" i="4" s="1"/>
  <c r="AH87" i="1"/>
  <c r="C250" i="4" s="1"/>
  <c r="Z88" i="1"/>
  <c r="A251" i="4" s="1"/>
  <c r="AC88" i="1"/>
  <c r="B251" i="4" s="1"/>
  <c r="AF88" i="1"/>
  <c r="C251" i="4" s="1"/>
  <c r="AA88" i="1"/>
  <c r="A252" i="4" s="1"/>
  <c r="AD88" i="1"/>
  <c r="B252" i="4" s="1"/>
  <c r="AG88" i="1"/>
  <c r="C252" i="4" s="1"/>
  <c r="AB88" i="1"/>
  <c r="A253" i="4" s="1"/>
  <c r="AE88" i="1"/>
  <c r="B253" i="4" s="1"/>
  <c r="AH88" i="1"/>
  <c r="C253" i="4" s="1"/>
  <c r="Z89" i="1"/>
  <c r="A254" i="4" s="1"/>
  <c r="AC89" i="1"/>
  <c r="B254" i="4" s="1"/>
  <c r="AF89" i="1"/>
  <c r="C254" i="4" s="1"/>
  <c r="AA89" i="1"/>
  <c r="A255" i="4" s="1"/>
  <c r="AD89" i="1"/>
  <c r="B255" i="4" s="1"/>
  <c r="AG89" i="1"/>
  <c r="C255" i="4" s="1"/>
  <c r="AB89" i="1"/>
  <c r="A256" i="4" s="1"/>
  <c r="AE89" i="1"/>
  <c r="B256" i="4" s="1"/>
  <c r="AH89" i="1"/>
  <c r="C256" i="4" s="1"/>
  <c r="Z90" i="1"/>
  <c r="A257" i="4" s="1"/>
  <c r="AC90" i="1"/>
  <c r="B257" i="4" s="1"/>
  <c r="AF90" i="1"/>
  <c r="C257" i="4" s="1"/>
  <c r="AA90" i="1"/>
  <c r="A258" i="4" s="1"/>
  <c r="AD90" i="1"/>
  <c r="B258" i="4" s="1"/>
  <c r="AG90" i="1"/>
  <c r="C258" i="4" s="1"/>
  <c r="AB90" i="1"/>
  <c r="A259" i="4" s="1"/>
  <c r="AE90" i="1"/>
  <c r="B259" i="4" s="1"/>
  <c r="AH90" i="1"/>
  <c r="C259" i="4" s="1"/>
  <c r="Z91" i="1"/>
  <c r="A260" i="4" s="1"/>
  <c r="AC91" i="1"/>
  <c r="B260" i="4" s="1"/>
  <c r="AF91" i="1"/>
  <c r="C260" i="4" s="1"/>
  <c r="AA91" i="1"/>
  <c r="A261" i="4" s="1"/>
  <c r="AD91" i="1"/>
  <c r="B261" i="4" s="1"/>
  <c r="AG91" i="1"/>
  <c r="C261" i="4" s="1"/>
  <c r="AB91" i="1"/>
  <c r="A262" i="4" s="1"/>
  <c r="AE91" i="1"/>
  <c r="B262" i="4" s="1"/>
  <c r="AH91" i="1"/>
  <c r="C262" i="4" s="1"/>
  <c r="Z92" i="1"/>
  <c r="A263" i="4" s="1"/>
  <c r="AC92" i="1"/>
  <c r="B263" i="4" s="1"/>
  <c r="AF92" i="1"/>
  <c r="C263" i="4" s="1"/>
  <c r="AA92" i="1"/>
  <c r="A264" i="4" s="1"/>
  <c r="AD92" i="1"/>
  <c r="B264" i="4" s="1"/>
  <c r="AG92" i="1"/>
  <c r="C264" i="4" s="1"/>
  <c r="AB92" i="1"/>
  <c r="A265" i="4" s="1"/>
  <c r="AE92" i="1"/>
  <c r="B265" i="4" s="1"/>
  <c r="AH92" i="1"/>
  <c r="C265" i="4" s="1"/>
  <c r="Z93" i="1"/>
  <c r="A266" i="4" s="1"/>
  <c r="AC93" i="1"/>
  <c r="B266" i="4" s="1"/>
  <c r="AF93" i="1"/>
  <c r="C266" i="4" s="1"/>
  <c r="AA93" i="1"/>
  <c r="A267" i="4" s="1"/>
  <c r="AD93" i="1"/>
  <c r="B267" i="4" s="1"/>
  <c r="AG93" i="1"/>
  <c r="C267" i="4" s="1"/>
  <c r="AB93" i="1"/>
  <c r="A268" i="4" s="1"/>
  <c r="AE93" i="1"/>
  <c r="B268" i="4" s="1"/>
  <c r="AH93" i="1"/>
  <c r="C268" i="4" s="1"/>
  <c r="Z94" i="1"/>
  <c r="A269" i="4" s="1"/>
  <c r="AC94" i="1"/>
  <c r="B269" i="4" s="1"/>
  <c r="AF94" i="1"/>
  <c r="C269" i="4" s="1"/>
  <c r="AA94" i="1"/>
  <c r="A270" i="4" s="1"/>
  <c r="AD94" i="1"/>
  <c r="B270" i="4" s="1"/>
  <c r="AG94" i="1"/>
  <c r="C270" i="4" s="1"/>
  <c r="AB94" i="1"/>
  <c r="A271" i="4" s="1"/>
  <c r="AE94" i="1"/>
  <c r="B271" i="4" s="1"/>
  <c r="AH94" i="1"/>
  <c r="C271" i="4" s="1"/>
  <c r="Z95" i="1"/>
  <c r="A272" i="4" s="1"/>
  <c r="AC95" i="1"/>
  <c r="B272" i="4" s="1"/>
  <c r="AF95" i="1"/>
  <c r="C272" i="4" s="1"/>
  <c r="AA95" i="1"/>
  <c r="A273" i="4" s="1"/>
  <c r="AD95" i="1"/>
  <c r="B273" i="4" s="1"/>
  <c r="AG95" i="1"/>
  <c r="C273" i="4" s="1"/>
  <c r="AB95" i="1"/>
  <c r="A274" i="4" s="1"/>
  <c r="AE95" i="1"/>
  <c r="B274" i="4" s="1"/>
  <c r="AH95" i="1"/>
  <c r="C274" i="4" s="1"/>
  <c r="Z96" i="1"/>
  <c r="A275" i="4" s="1"/>
  <c r="AC96" i="1"/>
  <c r="B275" i="4" s="1"/>
  <c r="AF96" i="1"/>
  <c r="C275" i="4" s="1"/>
  <c r="AA96" i="1"/>
  <c r="A276" i="4" s="1"/>
  <c r="AD96" i="1"/>
  <c r="B276" i="4" s="1"/>
  <c r="AG96" i="1"/>
  <c r="C276" i="4" s="1"/>
  <c r="AB96" i="1"/>
  <c r="A277" i="4" s="1"/>
  <c r="AE96" i="1"/>
  <c r="B277" i="4" s="1"/>
  <c r="AH96" i="1"/>
  <c r="C277" i="4" s="1"/>
  <c r="Z97" i="1"/>
  <c r="A278" i="4" s="1"/>
  <c r="AC97" i="1"/>
  <c r="B278" i="4" s="1"/>
  <c r="AF97" i="1"/>
  <c r="C278" i="4" s="1"/>
  <c r="AA97" i="1"/>
  <c r="A279" i="4" s="1"/>
  <c r="AD97" i="1"/>
  <c r="B279" i="4" s="1"/>
  <c r="AG97" i="1"/>
  <c r="C279" i="4" s="1"/>
  <c r="AB97" i="1"/>
  <c r="A280" i="4" s="1"/>
  <c r="AE97" i="1"/>
  <c r="B280" i="4" s="1"/>
  <c r="AH97" i="1"/>
  <c r="C280" i="4" s="1"/>
  <c r="Z98" i="1"/>
  <c r="A281" i="4" s="1"/>
  <c r="AC98" i="1"/>
  <c r="B281" i="4" s="1"/>
  <c r="AF98" i="1"/>
  <c r="C281" i="4" s="1"/>
  <c r="AA98" i="1"/>
  <c r="A282" i="4" s="1"/>
  <c r="AD98" i="1"/>
  <c r="B282" i="4" s="1"/>
  <c r="AG98" i="1"/>
  <c r="C282" i="4" s="1"/>
  <c r="AB98" i="1"/>
  <c r="A283" i="4" s="1"/>
  <c r="AE98" i="1"/>
  <c r="B283" i="4" s="1"/>
  <c r="AH98" i="1"/>
  <c r="C283" i="4" s="1"/>
  <c r="Z99" i="1"/>
  <c r="A284" i="4" s="1"/>
  <c r="AC99" i="1"/>
  <c r="B284" i="4" s="1"/>
  <c r="AF99" i="1"/>
  <c r="C284" i="4" s="1"/>
  <c r="AA99" i="1"/>
  <c r="A285" i="4" s="1"/>
  <c r="AD99" i="1"/>
  <c r="B285" i="4" s="1"/>
  <c r="AG99" i="1"/>
  <c r="C285" i="4" s="1"/>
  <c r="AB99" i="1"/>
  <c r="A286" i="4" s="1"/>
  <c r="AE99" i="1"/>
  <c r="B286" i="4" s="1"/>
  <c r="AH99" i="1"/>
  <c r="C286" i="4" s="1"/>
  <c r="Z100" i="1"/>
  <c r="A287" i="4" s="1"/>
  <c r="AC100" i="1"/>
  <c r="B287" i="4" s="1"/>
  <c r="AF100" i="1"/>
  <c r="C287" i="4" s="1"/>
  <c r="AA100" i="1"/>
  <c r="A288" i="4" s="1"/>
  <c r="AD100" i="1"/>
  <c r="B288" i="4" s="1"/>
  <c r="AG100" i="1"/>
  <c r="C288" i="4" s="1"/>
  <c r="AB100" i="1"/>
  <c r="A289" i="4" s="1"/>
  <c r="AE100" i="1"/>
  <c r="B289" i="4" s="1"/>
  <c r="AH100" i="1"/>
  <c r="C289" i="4" s="1"/>
  <c r="Z101" i="1"/>
  <c r="A290" i="4" s="1"/>
  <c r="AC101" i="1"/>
  <c r="B290" i="4" s="1"/>
  <c r="AF101" i="1"/>
  <c r="C290" i="4" s="1"/>
  <c r="AA101" i="1"/>
  <c r="A291" i="4" s="1"/>
  <c r="AD101" i="1"/>
  <c r="B291" i="4" s="1"/>
  <c r="AG101" i="1"/>
  <c r="C291" i="4" s="1"/>
  <c r="AB101" i="1"/>
  <c r="A292" i="4" s="1"/>
  <c r="AE101" i="1"/>
  <c r="B292" i="4" s="1"/>
  <c r="AH101" i="1"/>
  <c r="C292" i="4" s="1"/>
  <c r="Z102" i="1"/>
  <c r="A293" i="4" s="1"/>
  <c r="AC102" i="1"/>
  <c r="B293" i="4" s="1"/>
  <c r="AF102" i="1"/>
  <c r="C293" i="4" s="1"/>
  <c r="AA102" i="1"/>
  <c r="A294" i="4" s="1"/>
  <c r="AD102" i="1"/>
  <c r="B294" i="4" s="1"/>
  <c r="AG102" i="1"/>
  <c r="C294" i="4" s="1"/>
  <c r="AB102" i="1"/>
  <c r="A295" i="4" s="1"/>
  <c r="AE102" i="1"/>
  <c r="B295" i="4" s="1"/>
  <c r="AH102" i="1"/>
  <c r="C295" i="4" s="1"/>
  <c r="Z103" i="1"/>
  <c r="A296" i="4" s="1"/>
  <c r="AC103" i="1"/>
  <c r="B296" i="4" s="1"/>
  <c r="AF103" i="1"/>
  <c r="C296" i="4" s="1"/>
  <c r="AA103" i="1"/>
  <c r="A297" i="4" s="1"/>
  <c r="AD103" i="1"/>
  <c r="B297" i="4" s="1"/>
  <c r="AG103" i="1"/>
  <c r="C297" i="4" s="1"/>
  <c r="AB103" i="1"/>
  <c r="A298" i="4" s="1"/>
  <c r="AE103" i="1"/>
  <c r="B298" i="4" s="1"/>
  <c r="AH103" i="1"/>
  <c r="C298" i="4" s="1"/>
  <c r="Z104" i="1"/>
  <c r="A299" i="4" s="1"/>
  <c r="AC104" i="1"/>
  <c r="B299" i="4" s="1"/>
  <c r="AF104" i="1"/>
  <c r="C299" i="4" s="1"/>
  <c r="AA104" i="1"/>
  <c r="A300" i="4" s="1"/>
  <c r="AD104" i="1"/>
  <c r="B300" i="4" s="1"/>
  <c r="AG104" i="1"/>
  <c r="C300" i="4" s="1"/>
  <c r="AB104" i="1"/>
  <c r="A301" i="4" s="1"/>
  <c r="AE104" i="1"/>
  <c r="B301" i="4" s="1"/>
  <c r="AH104" i="1"/>
  <c r="C301" i="4" s="1"/>
  <c r="Z105" i="1"/>
  <c r="A302" i="4" s="1"/>
  <c r="AC105" i="1"/>
  <c r="B302" i="4" s="1"/>
  <c r="AF105" i="1"/>
  <c r="C302" i="4" s="1"/>
  <c r="AA105" i="1"/>
  <c r="A303" i="4" s="1"/>
  <c r="AD105" i="1"/>
  <c r="B303" i="4" s="1"/>
  <c r="AG105" i="1"/>
  <c r="C303" i="4" s="1"/>
  <c r="AB105" i="1"/>
  <c r="A304" i="4" s="1"/>
  <c r="AE105" i="1"/>
  <c r="B304" i="4" s="1"/>
  <c r="AH105" i="1"/>
  <c r="C304" i="4" s="1"/>
  <c r="Z106" i="1"/>
  <c r="A305" i="4" s="1"/>
  <c r="AC106" i="1"/>
  <c r="B305" i="4" s="1"/>
  <c r="AF106" i="1"/>
  <c r="C305" i="4" s="1"/>
  <c r="AA106" i="1"/>
  <c r="A306" i="4" s="1"/>
  <c r="AD106" i="1"/>
  <c r="B306" i="4" s="1"/>
  <c r="AG106" i="1"/>
  <c r="C306" i="4" s="1"/>
  <c r="AB106" i="1"/>
  <c r="A307" i="4" s="1"/>
  <c r="AE106" i="1"/>
  <c r="B307" i="4" s="1"/>
  <c r="AH106" i="1"/>
  <c r="C307" i="4" s="1"/>
  <c r="Z107" i="1"/>
  <c r="A308" i="4" s="1"/>
  <c r="AC107" i="1"/>
  <c r="B308" i="4" s="1"/>
  <c r="AF107" i="1"/>
  <c r="C308" i="4" s="1"/>
  <c r="AA107" i="1"/>
  <c r="A309" i="4" s="1"/>
  <c r="AD107" i="1"/>
  <c r="B309" i="4" s="1"/>
  <c r="AG107" i="1"/>
  <c r="C309" i="4" s="1"/>
  <c r="AB107" i="1"/>
  <c r="A310" i="4" s="1"/>
  <c r="AE107" i="1"/>
  <c r="B310" i="4" s="1"/>
  <c r="AH107" i="1"/>
  <c r="C310" i="4" s="1"/>
  <c r="Z108" i="1"/>
  <c r="A311" i="4" s="1"/>
  <c r="AC108" i="1"/>
  <c r="B311" i="4" s="1"/>
  <c r="AF108" i="1"/>
  <c r="C311" i="4" s="1"/>
  <c r="AA108" i="1"/>
  <c r="A312" i="4" s="1"/>
  <c r="AD108" i="1"/>
  <c r="B312" i="4" s="1"/>
  <c r="AG108" i="1"/>
  <c r="C312" i="4" s="1"/>
  <c r="AB108" i="1"/>
  <c r="A313" i="4" s="1"/>
  <c r="AE108" i="1"/>
  <c r="B313" i="4" s="1"/>
  <c r="AH108" i="1"/>
  <c r="C313" i="4" s="1"/>
  <c r="Z109" i="1"/>
  <c r="A314" i="4" s="1"/>
  <c r="AC109" i="1"/>
  <c r="B314" i="4" s="1"/>
  <c r="AF109" i="1"/>
  <c r="C314" i="4" s="1"/>
  <c r="AA109" i="1"/>
  <c r="A315" i="4" s="1"/>
  <c r="AD109" i="1"/>
  <c r="B315" i="4" s="1"/>
  <c r="AG109" i="1"/>
  <c r="C315" i="4" s="1"/>
  <c r="AB109" i="1"/>
  <c r="A316" i="4" s="1"/>
  <c r="AE109" i="1"/>
  <c r="B316" i="4" s="1"/>
  <c r="AH109" i="1"/>
  <c r="C316" i="4" s="1"/>
  <c r="Z110" i="1"/>
  <c r="A317" i="4" s="1"/>
  <c r="AC110" i="1"/>
  <c r="B317" i="4" s="1"/>
  <c r="AF110" i="1"/>
  <c r="C317" i="4" s="1"/>
  <c r="AA110" i="1"/>
  <c r="A318" i="4" s="1"/>
  <c r="AD110" i="1"/>
  <c r="B318" i="4" s="1"/>
  <c r="AG110" i="1"/>
  <c r="C318" i="4" s="1"/>
  <c r="AB110" i="1"/>
  <c r="A319" i="4" s="1"/>
  <c r="AE110" i="1"/>
  <c r="B319" i="4" s="1"/>
  <c r="AH110" i="1"/>
  <c r="C319" i="4" s="1"/>
  <c r="Z111" i="1"/>
  <c r="A320" i="4" s="1"/>
  <c r="AC111" i="1"/>
  <c r="B320" i="4" s="1"/>
  <c r="AF111" i="1"/>
  <c r="C320" i="4" s="1"/>
  <c r="AA111" i="1"/>
  <c r="A321" i="4" s="1"/>
  <c r="AD111" i="1"/>
  <c r="B321" i="4" s="1"/>
  <c r="AG111" i="1"/>
  <c r="C321" i="4" s="1"/>
  <c r="AB111" i="1"/>
  <c r="A322" i="4" s="1"/>
  <c r="AE111" i="1"/>
  <c r="B322" i="4" s="1"/>
  <c r="AH111" i="1"/>
  <c r="C322" i="4" s="1"/>
  <c r="Z112" i="1"/>
  <c r="A323" i="4" s="1"/>
  <c r="AC112" i="1"/>
  <c r="B323" i="4" s="1"/>
  <c r="AF112" i="1"/>
  <c r="C323" i="4" s="1"/>
  <c r="AA112" i="1"/>
  <c r="A324" i="4" s="1"/>
  <c r="AD112" i="1"/>
  <c r="B324" i="4" s="1"/>
  <c r="AG112" i="1"/>
  <c r="C324" i="4" s="1"/>
  <c r="AB112" i="1"/>
  <c r="A325" i="4" s="1"/>
  <c r="AE112" i="1"/>
  <c r="B325" i="4" s="1"/>
  <c r="AH112" i="1"/>
  <c r="C325" i="4" s="1"/>
  <c r="Z113" i="1"/>
  <c r="A326" i="4" s="1"/>
  <c r="AC113" i="1"/>
  <c r="B326" i="4" s="1"/>
  <c r="AF113" i="1"/>
  <c r="C326" i="4" s="1"/>
  <c r="AA113" i="1"/>
  <c r="A327" i="4" s="1"/>
  <c r="AD113" i="1"/>
  <c r="B327" i="4" s="1"/>
  <c r="AG113" i="1"/>
  <c r="C327" i="4" s="1"/>
  <c r="AB113" i="1"/>
  <c r="A328" i="4" s="1"/>
  <c r="AE113" i="1"/>
  <c r="B328" i="4" s="1"/>
  <c r="AH113" i="1"/>
  <c r="C328" i="4" s="1"/>
  <c r="Z114" i="1"/>
  <c r="A329" i="4" s="1"/>
  <c r="AC114" i="1"/>
  <c r="B329" i="4" s="1"/>
  <c r="AF114" i="1"/>
  <c r="C329" i="4" s="1"/>
  <c r="AA114" i="1"/>
  <c r="A330" i="4" s="1"/>
  <c r="AD114" i="1"/>
  <c r="B330" i="4" s="1"/>
  <c r="AG114" i="1"/>
  <c r="C330" i="4" s="1"/>
  <c r="AB114" i="1"/>
  <c r="A331" i="4" s="1"/>
  <c r="AE114" i="1"/>
  <c r="B331" i="4" s="1"/>
  <c r="AH114" i="1"/>
  <c r="C331" i="4" s="1"/>
  <c r="Z115" i="1"/>
  <c r="A332" i="4" s="1"/>
  <c r="AC115" i="1"/>
  <c r="B332" i="4" s="1"/>
  <c r="AF115" i="1"/>
  <c r="C332" i="4" s="1"/>
  <c r="AA115" i="1"/>
  <c r="A333" i="4" s="1"/>
  <c r="AD115" i="1"/>
  <c r="B333" i="4" s="1"/>
  <c r="AG115" i="1"/>
  <c r="C333" i="4" s="1"/>
  <c r="AB115" i="1"/>
  <c r="A334" i="4" s="1"/>
  <c r="AE115" i="1"/>
  <c r="B334" i="4" s="1"/>
  <c r="AH115" i="1"/>
  <c r="C334" i="4" s="1"/>
  <c r="Z116" i="1"/>
  <c r="A335" i="4" s="1"/>
  <c r="AC116" i="1"/>
  <c r="B335" i="4" s="1"/>
  <c r="AF116" i="1"/>
  <c r="C335" i="4" s="1"/>
  <c r="AA116" i="1"/>
  <c r="A336" i="4" s="1"/>
  <c r="AD116" i="1"/>
  <c r="B336" i="4" s="1"/>
  <c r="AG116" i="1"/>
  <c r="C336" i="4" s="1"/>
  <c r="AB116" i="1"/>
  <c r="A337" i="4" s="1"/>
  <c r="AE116" i="1"/>
  <c r="B337" i="4" s="1"/>
  <c r="AH116" i="1"/>
  <c r="C337" i="4" s="1"/>
  <c r="Z117" i="1"/>
  <c r="A338" i="4" s="1"/>
  <c r="AC117" i="1"/>
  <c r="B338" i="4" s="1"/>
  <c r="AF117" i="1"/>
  <c r="C338" i="4" s="1"/>
  <c r="AA117" i="1"/>
  <c r="A339" i="4" s="1"/>
  <c r="AD117" i="1"/>
  <c r="B339" i="4" s="1"/>
  <c r="AG117" i="1"/>
  <c r="C339" i="4" s="1"/>
  <c r="AB117" i="1"/>
  <c r="A340" i="4" s="1"/>
  <c r="AE117" i="1"/>
  <c r="B340" i="4" s="1"/>
  <c r="AH117" i="1"/>
  <c r="C340" i="4" s="1"/>
  <c r="Z118" i="1"/>
  <c r="A341" i="4" s="1"/>
  <c r="AC118" i="1"/>
  <c r="B341" i="4" s="1"/>
  <c r="AF118" i="1"/>
  <c r="C341" i="4" s="1"/>
  <c r="AA118" i="1"/>
  <c r="A342" i="4" s="1"/>
  <c r="AD118" i="1"/>
  <c r="B342" i="4" s="1"/>
  <c r="AG118" i="1"/>
  <c r="C342" i="4" s="1"/>
  <c r="AB118" i="1"/>
  <c r="A343" i="4" s="1"/>
  <c r="AE118" i="1"/>
  <c r="B343" i="4" s="1"/>
  <c r="AH118" i="1"/>
  <c r="C343" i="4" s="1"/>
  <c r="Z119" i="1"/>
  <c r="A344" i="4" s="1"/>
  <c r="AC119" i="1"/>
  <c r="B344" i="4" s="1"/>
  <c r="AF119" i="1"/>
  <c r="C344" i="4" s="1"/>
  <c r="AA119" i="1"/>
  <c r="A345" i="4" s="1"/>
  <c r="AD119" i="1"/>
  <c r="B345" i="4" s="1"/>
  <c r="AG119" i="1"/>
  <c r="C345" i="4" s="1"/>
  <c r="AB119" i="1"/>
  <c r="A346" i="4" s="1"/>
  <c r="AE119" i="1"/>
  <c r="B346" i="4" s="1"/>
  <c r="AH119" i="1"/>
  <c r="C346" i="4" s="1"/>
  <c r="Z120" i="1"/>
  <c r="A347" i="4" s="1"/>
  <c r="AC120" i="1"/>
  <c r="B347" i="4" s="1"/>
  <c r="AF120" i="1"/>
  <c r="C347" i="4" s="1"/>
  <c r="AA120" i="1"/>
  <c r="A348" i="4" s="1"/>
  <c r="AD120" i="1"/>
  <c r="B348" i="4" s="1"/>
  <c r="AG120" i="1"/>
  <c r="C348" i="4" s="1"/>
  <c r="AB120" i="1"/>
  <c r="A349" i="4" s="1"/>
  <c r="AE120" i="1"/>
  <c r="B349" i="4" s="1"/>
  <c r="AH120" i="1"/>
  <c r="C349" i="4" s="1"/>
  <c r="Z121" i="1"/>
  <c r="A350" i="4" s="1"/>
  <c r="AC121" i="1"/>
  <c r="B350" i="4" s="1"/>
  <c r="AF121" i="1"/>
  <c r="C350" i="4" s="1"/>
  <c r="AA121" i="1"/>
  <c r="A351" i="4" s="1"/>
  <c r="AD121" i="1"/>
  <c r="B351" i="4" s="1"/>
  <c r="AG121" i="1"/>
  <c r="C351" i="4" s="1"/>
  <c r="AB121" i="1"/>
  <c r="A352" i="4" s="1"/>
  <c r="AE121" i="1"/>
  <c r="B352" i="4" s="1"/>
  <c r="AH121" i="1"/>
  <c r="C352" i="4" s="1"/>
  <c r="Z122" i="1"/>
  <c r="A353" i="4" s="1"/>
  <c r="AC122" i="1"/>
  <c r="B353" i="4" s="1"/>
  <c r="AF122" i="1"/>
  <c r="C353" i="4" s="1"/>
  <c r="AA122" i="1"/>
  <c r="A354" i="4" s="1"/>
  <c r="AD122" i="1"/>
  <c r="B354" i="4" s="1"/>
  <c r="AG122" i="1"/>
  <c r="C354" i="4" s="1"/>
  <c r="AB122" i="1"/>
  <c r="A355" i="4" s="1"/>
  <c r="AE122" i="1"/>
  <c r="B355" i="4" s="1"/>
  <c r="AH122" i="1"/>
  <c r="C355" i="4" s="1"/>
  <c r="Z123" i="1"/>
  <c r="A356" i="4" s="1"/>
  <c r="AC123" i="1"/>
  <c r="B356" i="4" s="1"/>
  <c r="AF123" i="1"/>
  <c r="C356" i="4" s="1"/>
  <c r="AA123" i="1"/>
  <c r="A357" i="4" s="1"/>
  <c r="AD123" i="1"/>
  <c r="B357" i="4" s="1"/>
  <c r="AG123" i="1"/>
  <c r="C357" i="4" s="1"/>
  <c r="AB123" i="1"/>
  <c r="A358" i="4" s="1"/>
  <c r="AE123" i="1"/>
  <c r="B358" i="4" s="1"/>
  <c r="AH123" i="1"/>
  <c r="C358" i="4" s="1"/>
  <c r="Z124" i="1"/>
  <c r="A359" i="4" s="1"/>
  <c r="AC124" i="1"/>
  <c r="B359" i="4" s="1"/>
  <c r="AF124" i="1"/>
  <c r="C359" i="4" s="1"/>
  <c r="AA124" i="1"/>
  <c r="A360" i="4" s="1"/>
  <c r="AD124" i="1"/>
  <c r="B360" i="4" s="1"/>
  <c r="AG124" i="1"/>
  <c r="C360" i="4" s="1"/>
  <c r="AB124" i="1"/>
  <c r="A361" i="4" s="1"/>
  <c r="AE124" i="1"/>
  <c r="B361" i="4" s="1"/>
  <c r="AH124" i="1"/>
  <c r="C361" i="4" s="1"/>
  <c r="Z125" i="1"/>
  <c r="A362" i="4" s="1"/>
  <c r="AC125" i="1"/>
  <c r="B362" i="4" s="1"/>
  <c r="AF125" i="1"/>
  <c r="C362" i="4" s="1"/>
  <c r="AA125" i="1"/>
  <c r="A363" i="4" s="1"/>
  <c r="AD125" i="1"/>
  <c r="B363" i="4" s="1"/>
  <c r="AG125" i="1"/>
  <c r="C363" i="4" s="1"/>
  <c r="AB125" i="1"/>
  <c r="A364" i="4" s="1"/>
  <c r="AE125" i="1"/>
  <c r="B364" i="4" s="1"/>
  <c r="AH125" i="1"/>
  <c r="C364" i="4" s="1"/>
  <c r="Z126" i="1"/>
  <c r="A365" i="4" s="1"/>
  <c r="AC126" i="1"/>
  <c r="B365" i="4" s="1"/>
  <c r="AF126" i="1"/>
  <c r="C365" i="4" s="1"/>
  <c r="AA126" i="1"/>
  <c r="A366" i="4" s="1"/>
  <c r="AD126" i="1"/>
  <c r="B366" i="4" s="1"/>
  <c r="AG126" i="1"/>
  <c r="C366" i="4" s="1"/>
  <c r="AB126" i="1"/>
  <c r="A367" i="4" s="1"/>
  <c r="AE126" i="1"/>
  <c r="B367" i="4" s="1"/>
  <c r="AH126" i="1"/>
  <c r="C367" i="4" s="1"/>
  <c r="Z127" i="1"/>
  <c r="A368" i="4" s="1"/>
  <c r="AC127" i="1"/>
  <c r="B368" i="4" s="1"/>
  <c r="AF127" i="1"/>
  <c r="C368" i="4" s="1"/>
  <c r="AA127" i="1"/>
  <c r="A369" i="4" s="1"/>
  <c r="AD127" i="1"/>
  <c r="B369" i="4" s="1"/>
  <c r="AG127" i="1"/>
  <c r="C369" i="4" s="1"/>
  <c r="AB127" i="1"/>
  <c r="A370" i="4" s="1"/>
  <c r="AE127" i="1"/>
  <c r="B370" i="4" s="1"/>
  <c r="AH127" i="1"/>
  <c r="C370" i="4" s="1"/>
  <c r="Z128" i="1"/>
  <c r="A371" i="4" s="1"/>
  <c r="AC128" i="1"/>
  <c r="B371" i="4" s="1"/>
  <c r="AF128" i="1"/>
  <c r="C371" i="4" s="1"/>
  <c r="AA128" i="1"/>
  <c r="A372" i="4" s="1"/>
  <c r="AD128" i="1"/>
  <c r="B372" i="4" s="1"/>
  <c r="AG128" i="1"/>
  <c r="C372" i="4" s="1"/>
  <c r="AB128" i="1"/>
  <c r="A373" i="4" s="1"/>
  <c r="AE128" i="1"/>
  <c r="B373" i="4" s="1"/>
  <c r="AH128" i="1"/>
  <c r="C373" i="4" s="1"/>
  <c r="Z129" i="1"/>
  <c r="A374" i="4" s="1"/>
  <c r="AC129" i="1"/>
  <c r="B374" i="4" s="1"/>
  <c r="AF129" i="1"/>
  <c r="C374" i="4" s="1"/>
  <c r="AA129" i="1"/>
  <c r="A375" i="4" s="1"/>
  <c r="AD129" i="1"/>
  <c r="B375" i="4" s="1"/>
  <c r="AG129" i="1"/>
  <c r="C375" i="4" s="1"/>
  <c r="AB129" i="1"/>
  <c r="A376" i="4" s="1"/>
  <c r="AE129" i="1"/>
  <c r="B376" i="4" s="1"/>
  <c r="AH129" i="1"/>
  <c r="C376" i="4" s="1"/>
  <c r="Z130" i="1"/>
  <c r="A377" i="4" s="1"/>
  <c r="AC130" i="1"/>
  <c r="B377" i="4" s="1"/>
  <c r="AF130" i="1"/>
  <c r="C377" i="4" s="1"/>
  <c r="AA130" i="1"/>
  <c r="A378" i="4" s="1"/>
  <c r="AD130" i="1"/>
  <c r="B378" i="4" s="1"/>
  <c r="AG130" i="1"/>
  <c r="C378" i="4" s="1"/>
  <c r="AB130" i="1"/>
  <c r="A379" i="4" s="1"/>
  <c r="AE130" i="1"/>
  <c r="B379" i="4" s="1"/>
  <c r="AH130" i="1"/>
  <c r="C379" i="4" s="1"/>
  <c r="Z131" i="1"/>
  <c r="A380" i="4" s="1"/>
  <c r="AC131" i="1"/>
  <c r="B380" i="4" s="1"/>
  <c r="AF131" i="1"/>
  <c r="C380" i="4" s="1"/>
  <c r="AA131" i="1"/>
  <c r="A381" i="4" s="1"/>
  <c r="AD131" i="1"/>
  <c r="B381" i="4" s="1"/>
  <c r="AG131" i="1"/>
  <c r="C381" i="4" s="1"/>
  <c r="AB131" i="1"/>
  <c r="A382" i="4" s="1"/>
  <c r="AE131" i="1"/>
  <c r="B382" i="4" s="1"/>
  <c r="AH131" i="1"/>
  <c r="C382" i="4" s="1"/>
  <c r="Z132" i="1"/>
  <c r="A383" i="4" s="1"/>
  <c r="AC132" i="1"/>
  <c r="B383" i="4" s="1"/>
  <c r="AF132" i="1"/>
  <c r="C383" i="4" s="1"/>
  <c r="AA132" i="1"/>
  <c r="A384" i="4" s="1"/>
  <c r="AD132" i="1"/>
  <c r="B384" i="4" s="1"/>
  <c r="AG132" i="1"/>
  <c r="C384" i="4" s="1"/>
  <c r="AB132" i="1"/>
  <c r="A385" i="4" s="1"/>
  <c r="AE132" i="1"/>
  <c r="B385" i="4" s="1"/>
  <c r="AH132" i="1"/>
  <c r="C385" i="4" s="1"/>
  <c r="Z133" i="1"/>
  <c r="A386" i="4" s="1"/>
  <c r="AC133" i="1"/>
  <c r="B386" i="4" s="1"/>
  <c r="AF133" i="1"/>
  <c r="C386" i="4" s="1"/>
  <c r="AA133" i="1"/>
  <c r="A387" i="4" s="1"/>
  <c r="AD133" i="1"/>
  <c r="B387" i="4" s="1"/>
  <c r="AG133" i="1"/>
  <c r="C387" i="4" s="1"/>
  <c r="AB133" i="1"/>
  <c r="A388" i="4" s="1"/>
  <c r="AE133" i="1"/>
  <c r="B388" i="4" s="1"/>
  <c r="AH133" i="1"/>
  <c r="C388" i="4" s="1"/>
  <c r="Z134" i="1"/>
  <c r="A389" i="4" s="1"/>
  <c r="AC134" i="1"/>
  <c r="B389" i="4" s="1"/>
  <c r="AF134" i="1"/>
  <c r="C389" i="4" s="1"/>
  <c r="AA134" i="1"/>
  <c r="A390" i="4" s="1"/>
  <c r="AD134" i="1"/>
  <c r="B390" i="4" s="1"/>
  <c r="AG134" i="1"/>
  <c r="C390" i="4" s="1"/>
  <c r="AB134" i="1"/>
  <c r="A391" i="4" s="1"/>
  <c r="AE134" i="1"/>
  <c r="B391" i="4" s="1"/>
  <c r="AH134" i="1"/>
  <c r="C391" i="4" s="1"/>
  <c r="Z135" i="1"/>
  <c r="A392" i="4" s="1"/>
  <c r="AC135" i="1"/>
  <c r="B392" i="4" s="1"/>
  <c r="AF135" i="1"/>
  <c r="C392" i="4" s="1"/>
  <c r="AA135" i="1"/>
  <c r="A393" i="4" s="1"/>
  <c r="AD135" i="1"/>
  <c r="B393" i="4" s="1"/>
  <c r="AG135" i="1"/>
  <c r="C393" i="4" s="1"/>
  <c r="AB135" i="1"/>
  <c r="A394" i="4" s="1"/>
  <c r="AE135" i="1"/>
  <c r="B394" i="4" s="1"/>
  <c r="AH135" i="1"/>
  <c r="C394" i="4" s="1"/>
  <c r="Z136" i="1"/>
  <c r="A395" i="4" s="1"/>
  <c r="AC136" i="1"/>
  <c r="B395" i="4" s="1"/>
  <c r="AF136" i="1"/>
  <c r="C395" i="4" s="1"/>
  <c r="AA136" i="1"/>
  <c r="A396" i="4" s="1"/>
  <c r="AD136" i="1"/>
  <c r="B396" i="4" s="1"/>
  <c r="AG136" i="1"/>
  <c r="C396" i="4" s="1"/>
  <c r="AB136" i="1"/>
  <c r="A397" i="4" s="1"/>
  <c r="AE136" i="1"/>
  <c r="B397" i="4" s="1"/>
  <c r="AH136" i="1"/>
  <c r="C397" i="4" s="1"/>
  <c r="Z137" i="1"/>
  <c r="A398" i="4" s="1"/>
  <c r="AC137" i="1"/>
  <c r="B398" i="4" s="1"/>
  <c r="AF137" i="1"/>
  <c r="C398" i="4" s="1"/>
  <c r="AA137" i="1"/>
  <c r="A399" i="4" s="1"/>
  <c r="AD137" i="1"/>
  <c r="B399" i="4" s="1"/>
  <c r="AG137" i="1"/>
  <c r="C399" i="4" s="1"/>
  <c r="AB137" i="1"/>
  <c r="A400" i="4" s="1"/>
  <c r="AE137" i="1"/>
  <c r="B400" i="4" s="1"/>
  <c r="AH137" i="1"/>
  <c r="C400" i="4" s="1"/>
  <c r="Z138" i="1"/>
  <c r="A401" i="4" s="1"/>
  <c r="AC138" i="1"/>
  <c r="B401" i="4" s="1"/>
  <c r="AF138" i="1"/>
  <c r="C401" i="4" s="1"/>
  <c r="AA138" i="1"/>
  <c r="A402" i="4" s="1"/>
  <c r="AD138" i="1"/>
  <c r="B402" i="4" s="1"/>
  <c r="AG138" i="1"/>
  <c r="C402" i="4" s="1"/>
  <c r="AB138" i="1"/>
  <c r="A403" i="4" s="1"/>
  <c r="AE138" i="1"/>
  <c r="B403" i="4" s="1"/>
  <c r="AH138" i="1"/>
  <c r="C403" i="4" s="1"/>
  <c r="Z139" i="1"/>
  <c r="A404" i="4" s="1"/>
  <c r="AC139" i="1"/>
  <c r="B404" i="4" s="1"/>
  <c r="AF139" i="1"/>
  <c r="C404" i="4" s="1"/>
  <c r="AA139" i="1"/>
  <c r="A405" i="4" s="1"/>
  <c r="AD139" i="1"/>
  <c r="B405" i="4" s="1"/>
  <c r="AG139" i="1"/>
  <c r="C405" i="4" s="1"/>
  <c r="AB139" i="1"/>
  <c r="A406" i="4" s="1"/>
  <c r="AE139" i="1"/>
  <c r="B406" i="4" s="1"/>
  <c r="AH139" i="1"/>
  <c r="C406" i="4" s="1"/>
  <c r="Z140" i="1"/>
  <c r="A407" i="4" s="1"/>
  <c r="AC140" i="1"/>
  <c r="B407" i="4" s="1"/>
  <c r="AF140" i="1"/>
  <c r="C407" i="4" s="1"/>
  <c r="AA140" i="1"/>
  <c r="A408" i="4" s="1"/>
  <c r="AD140" i="1"/>
  <c r="B408" i="4" s="1"/>
  <c r="AG140" i="1"/>
  <c r="C408" i="4" s="1"/>
  <c r="AB140" i="1"/>
  <c r="A409" i="4" s="1"/>
  <c r="AE140" i="1"/>
  <c r="B409" i="4" s="1"/>
  <c r="AH140" i="1"/>
  <c r="C409" i="4" s="1"/>
  <c r="Z141" i="1"/>
  <c r="A410" i="4" s="1"/>
  <c r="AC141" i="1"/>
  <c r="B410" i="4" s="1"/>
  <c r="AF141" i="1"/>
  <c r="C410" i="4" s="1"/>
  <c r="AA141" i="1"/>
  <c r="A411" i="4" s="1"/>
  <c r="AD141" i="1"/>
  <c r="B411" i="4" s="1"/>
  <c r="AG141" i="1"/>
  <c r="C411" i="4" s="1"/>
  <c r="AB141" i="1"/>
  <c r="A412" i="4" s="1"/>
  <c r="AE141" i="1"/>
  <c r="B412" i="4" s="1"/>
  <c r="AH141" i="1"/>
  <c r="C412" i="4" s="1"/>
  <c r="Z142" i="1"/>
  <c r="A413" i="4" s="1"/>
  <c r="AC142" i="1"/>
  <c r="B413" i="4" s="1"/>
  <c r="AF142" i="1"/>
  <c r="C413" i="4" s="1"/>
  <c r="AA142" i="1"/>
  <c r="A414" i="4" s="1"/>
  <c r="AD142" i="1"/>
  <c r="B414" i="4" s="1"/>
  <c r="AG142" i="1"/>
  <c r="C414" i="4" s="1"/>
  <c r="AB142" i="1"/>
  <c r="A415" i="4" s="1"/>
  <c r="AE142" i="1"/>
  <c r="B415" i="4" s="1"/>
  <c r="AH142" i="1"/>
  <c r="C415" i="4" s="1"/>
  <c r="Z143" i="1"/>
  <c r="A416" i="4" s="1"/>
  <c r="AC143" i="1"/>
  <c r="B416" i="4" s="1"/>
  <c r="AF143" i="1"/>
  <c r="C416" i="4" s="1"/>
  <c r="AA143" i="1"/>
  <c r="A417" i="4" s="1"/>
  <c r="AD143" i="1"/>
  <c r="B417" i="4" s="1"/>
  <c r="AG143" i="1"/>
  <c r="C417" i="4" s="1"/>
  <c r="AB143" i="1"/>
  <c r="A418" i="4" s="1"/>
  <c r="AE143" i="1"/>
  <c r="B418" i="4" s="1"/>
  <c r="AH143" i="1"/>
  <c r="C418" i="4" s="1"/>
  <c r="Z144" i="1"/>
  <c r="A419" i="4" s="1"/>
  <c r="AC144" i="1"/>
  <c r="B419" i="4" s="1"/>
  <c r="AF144" i="1"/>
  <c r="C419" i="4" s="1"/>
  <c r="AA144" i="1"/>
  <c r="A420" i="4" s="1"/>
  <c r="AD144" i="1"/>
  <c r="B420" i="4" s="1"/>
  <c r="AG144" i="1"/>
  <c r="C420" i="4" s="1"/>
  <c r="AB144" i="1"/>
  <c r="A421" i="4" s="1"/>
  <c r="AE144" i="1"/>
  <c r="B421" i="4" s="1"/>
  <c r="AH144" i="1"/>
  <c r="C421" i="4" s="1"/>
  <c r="Z145" i="1"/>
  <c r="A422" i="4" s="1"/>
  <c r="AC145" i="1"/>
  <c r="B422" i="4" s="1"/>
  <c r="AF145" i="1"/>
  <c r="C422" i="4" s="1"/>
  <c r="AA145" i="1"/>
  <c r="A423" i="4" s="1"/>
  <c r="AD145" i="1"/>
  <c r="B423" i="4" s="1"/>
  <c r="AG145" i="1"/>
  <c r="C423" i="4" s="1"/>
  <c r="AB145" i="1"/>
  <c r="A424" i="4" s="1"/>
  <c r="AE145" i="1"/>
  <c r="B424" i="4" s="1"/>
  <c r="AH145" i="1"/>
  <c r="C424" i="4" s="1"/>
  <c r="Z146" i="1"/>
  <c r="A425" i="4" s="1"/>
  <c r="AC146" i="1"/>
  <c r="B425" i="4" s="1"/>
  <c r="AF146" i="1"/>
  <c r="C425" i="4" s="1"/>
  <c r="AA146" i="1"/>
  <c r="A426" i="4" s="1"/>
  <c r="AD146" i="1"/>
  <c r="B426" i="4" s="1"/>
  <c r="AG146" i="1"/>
  <c r="C426" i="4" s="1"/>
  <c r="AB146" i="1"/>
  <c r="A427" i="4" s="1"/>
  <c r="AE146" i="1"/>
  <c r="B427" i="4" s="1"/>
  <c r="AH146" i="1"/>
  <c r="C427" i="4" s="1"/>
  <c r="Z147" i="1"/>
  <c r="A428" i="4" s="1"/>
  <c r="AC147" i="1"/>
  <c r="B428" i="4" s="1"/>
  <c r="AF147" i="1"/>
  <c r="C428" i="4" s="1"/>
  <c r="AA147" i="1"/>
  <c r="A429" i="4" s="1"/>
  <c r="AD147" i="1"/>
  <c r="B429" i="4" s="1"/>
  <c r="AG147" i="1"/>
  <c r="C429" i="4" s="1"/>
  <c r="AB147" i="1"/>
  <c r="A430" i="4" s="1"/>
  <c r="AE147" i="1"/>
  <c r="B430" i="4" s="1"/>
  <c r="AH147" i="1"/>
  <c r="C430" i="4" s="1"/>
  <c r="Z148" i="1"/>
  <c r="A431" i="4" s="1"/>
  <c r="AC148" i="1"/>
  <c r="B431" i="4" s="1"/>
  <c r="AF148" i="1"/>
  <c r="C431" i="4" s="1"/>
  <c r="AA148" i="1"/>
  <c r="A432" i="4" s="1"/>
  <c r="AD148" i="1"/>
  <c r="B432" i="4" s="1"/>
  <c r="AG148" i="1"/>
  <c r="C432" i="4" s="1"/>
  <c r="AB148" i="1"/>
  <c r="A433" i="4" s="1"/>
  <c r="AE148" i="1"/>
  <c r="B433" i="4" s="1"/>
  <c r="AH148" i="1"/>
  <c r="C433" i="4" s="1"/>
  <c r="Z149" i="1"/>
  <c r="A434" i="4" s="1"/>
  <c r="AC149" i="1"/>
  <c r="B434" i="4" s="1"/>
  <c r="AF149" i="1"/>
  <c r="C434" i="4" s="1"/>
  <c r="AA149" i="1"/>
  <c r="A435" i="4" s="1"/>
  <c r="AD149" i="1"/>
  <c r="B435" i="4" s="1"/>
  <c r="AG149" i="1"/>
  <c r="C435" i="4" s="1"/>
  <c r="AB149" i="1"/>
  <c r="A436" i="4" s="1"/>
  <c r="AE149" i="1"/>
  <c r="B436" i="4" s="1"/>
  <c r="AH149" i="1"/>
  <c r="C436" i="4" s="1"/>
  <c r="Z150" i="1"/>
  <c r="A437" i="4" s="1"/>
  <c r="AC150" i="1"/>
  <c r="B437" i="4" s="1"/>
  <c r="AF150" i="1"/>
  <c r="C437" i="4" s="1"/>
  <c r="AA150" i="1"/>
  <c r="A438" i="4" s="1"/>
  <c r="AD150" i="1"/>
  <c r="B438" i="4" s="1"/>
  <c r="AG150" i="1"/>
  <c r="C438" i="4" s="1"/>
  <c r="AB150" i="1"/>
  <c r="A439" i="4" s="1"/>
  <c r="AE150" i="1"/>
  <c r="B439" i="4" s="1"/>
  <c r="AH150" i="1"/>
  <c r="C439" i="4" s="1"/>
  <c r="Z151" i="1"/>
  <c r="A440" i="4" s="1"/>
  <c r="AC151" i="1"/>
  <c r="B440" i="4" s="1"/>
  <c r="AF151" i="1"/>
  <c r="C440" i="4" s="1"/>
  <c r="AA151" i="1"/>
  <c r="A441" i="4" s="1"/>
  <c r="AD151" i="1"/>
  <c r="B441" i="4" s="1"/>
  <c r="AG151" i="1"/>
  <c r="C441" i="4" s="1"/>
  <c r="AB151" i="1"/>
  <c r="A442" i="4" s="1"/>
  <c r="AE151" i="1"/>
  <c r="B442" i="4" s="1"/>
  <c r="AH151" i="1"/>
  <c r="C442" i="4" s="1"/>
  <c r="Z152" i="1"/>
  <c r="A443" i="4" s="1"/>
  <c r="AC152" i="1"/>
  <c r="B443" i="4" s="1"/>
  <c r="AF152" i="1"/>
  <c r="C443" i="4" s="1"/>
  <c r="AA152" i="1"/>
  <c r="A444" i="4" s="1"/>
  <c r="AD152" i="1"/>
  <c r="B444" i="4" s="1"/>
  <c r="AG152" i="1"/>
  <c r="C444" i="4" s="1"/>
  <c r="AB152" i="1"/>
  <c r="A445" i="4" s="1"/>
  <c r="AE152" i="1"/>
  <c r="B445" i="4" s="1"/>
  <c r="AH152" i="1"/>
  <c r="C445" i="4" s="1"/>
  <c r="Z153" i="1"/>
  <c r="A446" i="4" s="1"/>
  <c r="AC153" i="1"/>
  <c r="B446" i="4" s="1"/>
  <c r="AF153" i="1"/>
  <c r="C446" i="4" s="1"/>
  <c r="AA153" i="1"/>
  <c r="A447" i="4" s="1"/>
  <c r="AD153" i="1"/>
  <c r="B447" i="4" s="1"/>
  <c r="AG153" i="1"/>
  <c r="C447" i="4" s="1"/>
  <c r="AB153" i="1"/>
  <c r="A448" i="4" s="1"/>
  <c r="AE153" i="1"/>
  <c r="B448" i="4" s="1"/>
  <c r="AH153" i="1"/>
  <c r="C448" i="4" s="1"/>
  <c r="Z154" i="1"/>
  <c r="A449" i="4" s="1"/>
  <c r="AC154" i="1"/>
  <c r="B449" i="4" s="1"/>
  <c r="AF154" i="1"/>
  <c r="C449" i="4" s="1"/>
  <c r="AA154" i="1"/>
  <c r="A450" i="4" s="1"/>
  <c r="AD154" i="1"/>
  <c r="B450" i="4" s="1"/>
  <c r="AG154" i="1"/>
  <c r="C450" i="4" s="1"/>
  <c r="AB154" i="1"/>
  <c r="A451" i="4" s="1"/>
  <c r="AE154" i="1"/>
  <c r="B451" i="4" s="1"/>
  <c r="AH154" i="1"/>
  <c r="C451" i="4" s="1"/>
  <c r="Z155" i="1"/>
  <c r="A452" i="4" s="1"/>
  <c r="AC155" i="1"/>
  <c r="B452" i="4" s="1"/>
  <c r="AF155" i="1"/>
  <c r="C452" i="4" s="1"/>
  <c r="AA155" i="1"/>
  <c r="A453" i="4" s="1"/>
  <c r="AD155" i="1"/>
  <c r="B453" i="4" s="1"/>
  <c r="AG155" i="1"/>
  <c r="C453" i="4" s="1"/>
  <c r="AB155" i="1"/>
  <c r="A454" i="4" s="1"/>
  <c r="AE155" i="1"/>
  <c r="B454" i="4" s="1"/>
  <c r="AH155" i="1"/>
  <c r="C454" i="4" s="1"/>
  <c r="Z156" i="1"/>
  <c r="A455" i="4" s="1"/>
  <c r="AC156" i="1"/>
  <c r="B455" i="4" s="1"/>
  <c r="AF156" i="1"/>
  <c r="C455" i="4" s="1"/>
  <c r="AA156" i="1"/>
  <c r="A456" i="4" s="1"/>
  <c r="AD156" i="1"/>
  <c r="B456" i="4" s="1"/>
  <c r="AG156" i="1"/>
  <c r="C456" i="4" s="1"/>
  <c r="AB156" i="1"/>
  <c r="A457" i="4" s="1"/>
  <c r="AE156" i="1"/>
  <c r="B457" i="4" s="1"/>
  <c r="AH156" i="1"/>
  <c r="C457" i="4" s="1"/>
  <c r="Z157" i="1"/>
  <c r="A458" i="4" s="1"/>
  <c r="AC157" i="1"/>
  <c r="B458" i="4" s="1"/>
  <c r="AF157" i="1"/>
  <c r="C458" i="4" s="1"/>
  <c r="AA157" i="1"/>
  <c r="A459" i="4" s="1"/>
  <c r="AD157" i="1"/>
  <c r="B459" i="4" s="1"/>
  <c r="AG157" i="1"/>
  <c r="C459" i="4" s="1"/>
  <c r="AB157" i="1"/>
  <c r="A460" i="4" s="1"/>
  <c r="AE157" i="1"/>
  <c r="B460" i="4" s="1"/>
  <c r="AH157" i="1"/>
  <c r="C460" i="4" s="1"/>
  <c r="Z158" i="1"/>
  <c r="A461" i="4" s="1"/>
  <c r="AC158" i="1"/>
  <c r="B461" i="4" s="1"/>
  <c r="AF158" i="1"/>
  <c r="C461" i="4" s="1"/>
  <c r="AA158" i="1"/>
  <c r="A462" i="4" s="1"/>
  <c r="AD158" i="1"/>
  <c r="B462" i="4" s="1"/>
  <c r="AG158" i="1"/>
  <c r="C462" i="4" s="1"/>
  <c r="AB158" i="1"/>
  <c r="A463" i="4" s="1"/>
  <c r="AE158" i="1"/>
  <c r="B463" i="4" s="1"/>
  <c r="AH158" i="1"/>
  <c r="C463" i="4" s="1"/>
  <c r="Z159" i="1"/>
  <c r="A464" i="4" s="1"/>
  <c r="AC159" i="1"/>
  <c r="B464" i="4" s="1"/>
  <c r="AF159" i="1"/>
  <c r="C464" i="4" s="1"/>
  <c r="AA159" i="1"/>
  <c r="A465" i="4" s="1"/>
  <c r="AD159" i="1"/>
  <c r="B465" i="4" s="1"/>
  <c r="AG159" i="1"/>
  <c r="C465" i="4" s="1"/>
  <c r="AB159" i="1"/>
  <c r="A466" i="4" s="1"/>
  <c r="AE159" i="1"/>
  <c r="B466" i="4" s="1"/>
  <c r="AH159" i="1"/>
  <c r="C466" i="4" s="1"/>
  <c r="Z160" i="1"/>
  <c r="A467" i="4" s="1"/>
  <c r="AC160" i="1"/>
  <c r="B467" i="4" s="1"/>
  <c r="AF160" i="1"/>
  <c r="C467" i="4" s="1"/>
  <c r="AA160" i="1"/>
  <c r="A468" i="4" s="1"/>
  <c r="AD160" i="1"/>
  <c r="B468" i="4" s="1"/>
  <c r="AG160" i="1"/>
  <c r="C468" i="4" s="1"/>
  <c r="AB160" i="1"/>
  <c r="A469" i="4" s="1"/>
  <c r="AE160" i="1"/>
  <c r="B469" i="4" s="1"/>
  <c r="AH160" i="1"/>
  <c r="C469" i="4" s="1"/>
  <c r="Z161" i="1"/>
  <c r="A470" i="4" s="1"/>
  <c r="AC161" i="1"/>
  <c r="B470" i="4" s="1"/>
  <c r="AF161" i="1"/>
  <c r="C470" i="4" s="1"/>
  <c r="AA161" i="1"/>
  <c r="A471" i="4" s="1"/>
  <c r="AD161" i="1"/>
  <c r="B471" i="4" s="1"/>
  <c r="AG161" i="1"/>
  <c r="C471" i="4" s="1"/>
  <c r="AB161" i="1"/>
  <c r="A472" i="4" s="1"/>
  <c r="AE161" i="1"/>
  <c r="B472" i="4" s="1"/>
  <c r="AH161" i="1"/>
  <c r="C472" i="4" s="1"/>
  <c r="Z162" i="1"/>
  <c r="A473" i="4" s="1"/>
  <c r="AC162" i="1"/>
  <c r="B473" i="4" s="1"/>
  <c r="AF162" i="1"/>
  <c r="C473" i="4" s="1"/>
  <c r="AA162" i="1"/>
  <c r="A474" i="4" s="1"/>
  <c r="AD162" i="1"/>
  <c r="B474" i="4" s="1"/>
  <c r="AG162" i="1"/>
  <c r="C474" i="4" s="1"/>
  <c r="AB162" i="1"/>
  <c r="A475" i="4" s="1"/>
  <c r="AE162" i="1"/>
  <c r="B475" i="4" s="1"/>
  <c r="AH162" i="1"/>
  <c r="C475" i="4" s="1"/>
  <c r="Z163" i="1"/>
  <c r="A476" i="4" s="1"/>
  <c r="AC163" i="1"/>
  <c r="B476" i="4" s="1"/>
  <c r="AF163" i="1"/>
  <c r="C476" i="4" s="1"/>
  <c r="AA163" i="1"/>
  <c r="A477" i="4" s="1"/>
  <c r="AD163" i="1"/>
  <c r="B477" i="4" s="1"/>
  <c r="AG163" i="1"/>
  <c r="C477" i="4" s="1"/>
  <c r="AB163" i="1"/>
  <c r="A478" i="4" s="1"/>
  <c r="AE163" i="1"/>
  <c r="B478" i="4" s="1"/>
  <c r="AH163" i="1"/>
  <c r="C478" i="4" s="1"/>
  <c r="Z164" i="1"/>
  <c r="A479" i="4" s="1"/>
  <c r="AC164" i="1"/>
  <c r="B479" i="4" s="1"/>
  <c r="AF164" i="1"/>
  <c r="C479" i="4" s="1"/>
  <c r="AA164" i="1"/>
  <c r="A480" i="4" s="1"/>
  <c r="AD164" i="1"/>
  <c r="B480" i="4" s="1"/>
  <c r="AG164" i="1"/>
  <c r="C480" i="4" s="1"/>
  <c r="AB164" i="1"/>
  <c r="A481" i="4" s="1"/>
  <c r="AE164" i="1"/>
  <c r="B481" i="4" s="1"/>
  <c r="AH164" i="1"/>
  <c r="C481" i="4" s="1"/>
  <c r="Z165" i="1"/>
  <c r="A482" i="4" s="1"/>
  <c r="AC165" i="1"/>
  <c r="B482" i="4" s="1"/>
  <c r="AF165" i="1"/>
  <c r="C482" i="4" s="1"/>
  <c r="AA165" i="1"/>
  <c r="A483" i="4" s="1"/>
  <c r="AD165" i="1"/>
  <c r="B483" i="4" s="1"/>
  <c r="AG165" i="1"/>
  <c r="C483" i="4" s="1"/>
  <c r="AB165" i="1"/>
  <c r="A484" i="4" s="1"/>
  <c r="AE165" i="1"/>
  <c r="B484" i="4" s="1"/>
  <c r="AH165" i="1"/>
  <c r="C484" i="4" s="1"/>
  <c r="Z166" i="1"/>
  <c r="A485" i="4" s="1"/>
  <c r="AC166" i="1"/>
  <c r="B485" i="4" s="1"/>
  <c r="AF166" i="1"/>
  <c r="C485" i="4" s="1"/>
  <c r="AA166" i="1"/>
  <c r="A486" i="4" s="1"/>
  <c r="AD166" i="1"/>
  <c r="B486" i="4" s="1"/>
  <c r="AG166" i="1"/>
  <c r="C486" i="4" s="1"/>
  <c r="AB166" i="1"/>
  <c r="A487" i="4" s="1"/>
  <c r="AE166" i="1"/>
  <c r="B487" i="4" s="1"/>
  <c r="AH166" i="1"/>
  <c r="C487" i="4" s="1"/>
  <c r="Z167" i="1"/>
  <c r="A488" i="4" s="1"/>
  <c r="AC167" i="1"/>
  <c r="B488" i="4" s="1"/>
  <c r="AF167" i="1"/>
  <c r="C488" i="4" s="1"/>
  <c r="AA167" i="1"/>
  <c r="A489" i="4" s="1"/>
  <c r="AD167" i="1"/>
  <c r="B489" i="4" s="1"/>
  <c r="AG167" i="1"/>
  <c r="C489" i="4" s="1"/>
  <c r="AB167" i="1"/>
  <c r="A490" i="4" s="1"/>
  <c r="AE167" i="1"/>
  <c r="B490" i="4" s="1"/>
  <c r="AH167" i="1"/>
  <c r="C490" i="4" s="1"/>
  <c r="Z168" i="1"/>
  <c r="A491" i="4" s="1"/>
  <c r="AC168" i="1"/>
  <c r="B491" i="4" s="1"/>
  <c r="AF168" i="1"/>
  <c r="C491" i="4" s="1"/>
  <c r="AA168" i="1"/>
  <c r="A492" i="4" s="1"/>
  <c r="AD168" i="1"/>
  <c r="B492" i="4" s="1"/>
  <c r="AG168" i="1"/>
  <c r="C492" i="4" s="1"/>
  <c r="AB168" i="1"/>
  <c r="A493" i="4" s="1"/>
  <c r="AE168" i="1"/>
  <c r="B493" i="4" s="1"/>
  <c r="AH168" i="1"/>
  <c r="C493" i="4" s="1"/>
  <c r="Z169" i="1"/>
  <c r="A494" i="4" s="1"/>
  <c r="AC169" i="1"/>
  <c r="B494" i="4" s="1"/>
  <c r="AF169" i="1"/>
  <c r="C494" i="4" s="1"/>
  <c r="AA169" i="1"/>
  <c r="A495" i="4" s="1"/>
  <c r="AD169" i="1"/>
  <c r="B495" i="4" s="1"/>
  <c r="AG169" i="1"/>
  <c r="C495" i="4" s="1"/>
  <c r="AB169" i="1"/>
  <c r="A496" i="4" s="1"/>
  <c r="AE169" i="1"/>
  <c r="B496" i="4" s="1"/>
  <c r="AH169" i="1"/>
  <c r="C496" i="4" s="1"/>
  <c r="Z170" i="1"/>
  <c r="A497" i="4" s="1"/>
  <c r="AC170" i="1"/>
  <c r="B497" i="4" s="1"/>
  <c r="AF170" i="1"/>
  <c r="C497" i="4" s="1"/>
  <c r="AA170" i="1"/>
  <c r="A498" i="4" s="1"/>
  <c r="AD170" i="1"/>
  <c r="B498" i="4" s="1"/>
  <c r="AG170" i="1"/>
  <c r="C498" i="4" s="1"/>
  <c r="AB170" i="1"/>
  <c r="A499" i="4" s="1"/>
  <c r="AE170" i="1"/>
  <c r="B499" i="4" s="1"/>
  <c r="AH170" i="1"/>
  <c r="C499" i="4" s="1"/>
  <c r="Z171" i="1"/>
  <c r="A500" i="4" s="1"/>
  <c r="AC171" i="1"/>
  <c r="B500" i="4" s="1"/>
  <c r="AF171" i="1"/>
  <c r="C500" i="4" s="1"/>
  <c r="AA171" i="1"/>
  <c r="A501" i="4" s="1"/>
  <c r="AD171" i="1"/>
  <c r="B501" i="4" s="1"/>
  <c r="AG171" i="1"/>
  <c r="C501" i="4" s="1"/>
  <c r="AB171" i="1"/>
  <c r="A502" i="4" s="1"/>
  <c r="AE171" i="1"/>
  <c r="B502" i="4" s="1"/>
  <c r="AH171" i="1"/>
  <c r="C502" i="4" s="1"/>
  <c r="Z172" i="1"/>
  <c r="A503" i="4" s="1"/>
  <c r="AC172" i="1"/>
  <c r="B503" i="4" s="1"/>
  <c r="AF172" i="1"/>
  <c r="C503" i="4" s="1"/>
  <c r="AA172" i="1"/>
  <c r="A504" i="4" s="1"/>
  <c r="AD172" i="1"/>
  <c r="B504" i="4" s="1"/>
  <c r="AG172" i="1"/>
  <c r="C504" i="4" s="1"/>
  <c r="AB172" i="1"/>
  <c r="A505" i="4" s="1"/>
  <c r="AE172" i="1"/>
  <c r="B505" i="4" s="1"/>
  <c r="AH172" i="1"/>
  <c r="C505" i="4" s="1"/>
  <c r="Z173" i="1"/>
  <c r="A506" i="4" s="1"/>
  <c r="AC173" i="1"/>
  <c r="B506" i="4" s="1"/>
  <c r="AF173" i="1"/>
  <c r="C506" i="4" s="1"/>
  <c r="AA173" i="1"/>
  <c r="A507" i="4" s="1"/>
  <c r="AD173" i="1"/>
  <c r="B507" i="4" s="1"/>
  <c r="AG173" i="1"/>
  <c r="C507" i="4" s="1"/>
  <c r="AB173" i="1"/>
  <c r="A508" i="4" s="1"/>
  <c r="AE173" i="1"/>
  <c r="B508" i="4" s="1"/>
  <c r="AH173" i="1"/>
  <c r="C508" i="4" s="1"/>
  <c r="Z174" i="1"/>
  <c r="A509" i="4" s="1"/>
  <c r="AC174" i="1"/>
  <c r="B509" i="4" s="1"/>
  <c r="AF174" i="1"/>
  <c r="C509" i="4" s="1"/>
  <c r="AA174" i="1"/>
  <c r="A510" i="4" s="1"/>
  <c r="AD174" i="1"/>
  <c r="B510" i="4" s="1"/>
  <c r="AG174" i="1"/>
  <c r="C510" i="4" s="1"/>
  <c r="AB174" i="1"/>
  <c r="A511" i="4" s="1"/>
  <c r="AE174" i="1"/>
  <c r="B511" i="4" s="1"/>
  <c r="AH174" i="1"/>
  <c r="C511" i="4" s="1"/>
  <c r="Z175" i="1"/>
  <c r="A512" i="4" s="1"/>
  <c r="AC175" i="1"/>
  <c r="B512" i="4" s="1"/>
  <c r="AF175" i="1"/>
  <c r="C512" i="4" s="1"/>
  <c r="AA175" i="1"/>
  <c r="A513" i="4" s="1"/>
  <c r="AD175" i="1"/>
  <c r="B513" i="4" s="1"/>
  <c r="AG175" i="1"/>
  <c r="C513" i="4" s="1"/>
  <c r="AB175" i="1"/>
  <c r="A514" i="4" s="1"/>
  <c r="AE175" i="1"/>
  <c r="B514" i="4" s="1"/>
  <c r="AH175" i="1"/>
  <c r="C514" i="4" s="1"/>
  <c r="Z176" i="1"/>
  <c r="A515" i="4" s="1"/>
  <c r="AC176" i="1"/>
  <c r="B515" i="4" s="1"/>
  <c r="AF176" i="1"/>
  <c r="C515" i="4" s="1"/>
  <c r="AA176" i="1"/>
  <c r="A516" i="4" s="1"/>
  <c r="AD176" i="1"/>
  <c r="B516" i="4" s="1"/>
  <c r="AG176" i="1"/>
  <c r="C516" i="4" s="1"/>
  <c r="AB176" i="1"/>
  <c r="A517" i="4" s="1"/>
  <c r="AE176" i="1"/>
  <c r="B517" i="4" s="1"/>
  <c r="AH176" i="1"/>
  <c r="C517" i="4" s="1"/>
  <c r="Z177" i="1"/>
  <c r="A518" i="4" s="1"/>
  <c r="AC177" i="1"/>
  <c r="B518" i="4" s="1"/>
  <c r="AF177" i="1"/>
  <c r="C518" i="4" s="1"/>
  <c r="AA177" i="1"/>
  <c r="A519" i="4" s="1"/>
  <c r="AD177" i="1"/>
  <c r="B519" i="4" s="1"/>
  <c r="AG177" i="1"/>
  <c r="C519" i="4" s="1"/>
  <c r="AB177" i="1"/>
  <c r="A520" i="4" s="1"/>
  <c r="AE177" i="1"/>
  <c r="B520" i="4" s="1"/>
  <c r="AH177" i="1"/>
  <c r="C520" i="4" s="1"/>
  <c r="Z178" i="1"/>
  <c r="A521" i="4" s="1"/>
  <c r="AC178" i="1"/>
  <c r="B521" i="4" s="1"/>
  <c r="AF178" i="1"/>
  <c r="C521" i="4" s="1"/>
  <c r="AA178" i="1"/>
  <c r="A522" i="4" s="1"/>
  <c r="AD178" i="1"/>
  <c r="B522" i="4" s="1"/>
  <c r="AG178" i="1"/>
  <c r="C522" i="4" s="1"/>
  <c r="AB178" i="1"/>
  <c r="A523" i="4" s="1"/>
  <c r="AE178" i="1"/>
  <c r="B523" i="4" s="1"/>
  <c r="AH178" i="1"/>
  <c r="C523" i="4" s="1"/>
  <c r="Z179" i="1"/>
  <c r="A524" i="4" s="1"/>
  <c r="AC179" i="1"/>
  <c r="B524" i="4" s="1"/>
  <c r="AF179" i="1"/>
  <c r="C524" i="4" s="1"/>
  <c r="AA179" i="1"/>
  <c r="A525" i="4" s="1"/>
  <c r="AD179" i="1"/>
  <c r="B525" i="4" s="1"/>
  <c r="AG179" i="1"/>
  <c r="C525" i="4" s="1"/>
  <c r="AB179" i="1"/>
  <c r="A526" i="4" s="1"/>
  <c r="AE179" i="1"/>
  <c r="B526" i="4" s="1"/>
  <c r="AH179" i="1"/>
  <c r="C526" i="4" s="1"/>
  <c r="Z180" i="1"/>
  <c r="A527" i="4" s="1"/>
  <c r="AC180" i="1"/>
  <c r="B527" i="4" s="1"/>
  <c r="AF180" i="1"/>
  <c r="C527" i="4" s="1"/>
  <c r="AA180" i="1"/>
  <c r="A528" i="4" s="1"/>
  <c r="AD180" i="1"/>
  <c r="B528" i="4" s="1"/>
  <c r="AG180" i="1"/>
  <c r="C528" i="4" s="1"/>
  <c r="AB180" i="1"/>
  <c r="A529" i="4" s="1"/>
  <c r="AE180" i="1"/>
  <c r="B529" i="4" s="1"/>
  <c r="AH180" i="1"/>
  <c r="C529" i="4" s="1"/>
  <c r="Z181" i="1"/>
  <c r="A530" i="4" s="1"/>
  <c r="AC181" i="1"/>
  <c r="B530" i="4" s="1"/>
  <c r="AF181" i="1"/>
  <c r="C530" i="4" s="1"/>
  <c r="AA181" i="1"/>
  <c r="A531" i="4" s="1"/>
  <c r="AD181" i="1"/>
  <c r="B531" i="4" s="1"/>
  <c r="AG181" i="1"/>
  <c r="C531" i="4" s="1"/>
  <c r="AB181" i="1"/>
  <c r="A532" i="4" s="1"/>
  <c r="AE181" i="1"/>
  <c r="B532" i="4" s="1"/>
  <c r="AH181" i="1"/>
  <c r="C532" i="4" s="1"/>
  <c r="Z182" i="1"/>
  <c r="A533" i="4" s="1"/>
  <c r="AC182" i="1"/>
  <c r="B533" i="4" s="1"/>
  <c r="AF182" i="1"/>
  <c r="C533" i="4" s="1"/>
  <c r="AA182" i="1"/>
  <c r="A534" i="4" s="1"/>
  <c r="AD182" i="1"/>
  <c r="B534" i="4" s="1"/>
  <c r="AG182" i="1"/>
  <c r="C534" i="4" s="1"/>
  <c r="AB182" i="1"/>
  <c r="A535" i="4" s="1"/>
  <c r="AE182" i="1"/>
  <c r="B535" i="4" s="1"/>
  <c r="AH182" i="1"/>
  <c r="C535" i="4" s="1"/>
  <c r="Z183" i="1"/>
  <c r="A536" i="4" s="1"/>
  <c r="AC183" i="1"/>
  <c r="B536" i="4" s="1"/>
  <c r="AF183" i="1"/>
  <c r="C536" i="4" s="1"/>
  <c r="AA183" i="1"/>
  <c r="A537" i="4" s="1"/>
  <c r="AD183" i="1"/>
  <c r="B537" i="4" s="1"/>
  <c r="AG183" i="1"/>
  <c r="C537" i="4" s="1"/>
  <c r="AB183" i="1"/>
  <c r="A538" i="4" s="1"/>
  <c r="AE183" i="1"/>
  <c r="B538" i="4" s="1"/>
  <c r="AH183" i="1"/>
  <c r="C538" i="4" s="1"/>
  <c r="Z184" i="1"/>
  <c r="A539" i="4" s="1"/>
  <c r="AC184" i="1"/>
  <c r="B539" i="4" s="1"/>
  <c r="AF184" i="1"/>
  <c r="C539" i="4" s="1"/>
  <c r="AA184" i="1"/>
  <c r="A540" i="4" s="1"/>
  <c r="AD184" i="1"/>
  <c r="B540" i="4" s="1"/>
  <c r="AG184" i="1"/>
  <c r="C540" i="4" s="1"/>
  <c r="AB184" i="1"/>
  <c r="A541" i="4" s="1"/>
  <c r="AE184" i="1"/>
  <c r="B541" i="4" s="1"/>
  <c r="AH184" i="1"/>
  <c r="C541" i="4" s="1"/>
  <c r="Z185" i="1"/>
  <c r="A542" i="4" s="1"/>
  <c r="AC185" i="1"/>
  <c r="B542" i="4" s="1"/>
  <c r="AF185" i="1"/>
  <c r="C542" i="4" s="1"/>
  <c r="AA185" i="1"/>
  <c r="A543" i="4" s="1"/>
  <c r="AD185" i="1"/>
  <c r="B543" i="4" s="1"/>
  <c r="AG185" i="1"/>
  <c r="C543" i="4" s="1"/>
  <c r="AB185" i="1"/>
  <c r="A544" i="4" s="1"/>
  <c r="AE185" i="1"/>
  <c r="B544" i="4" s="1"/>
  <c r="AH185" i="1"/>
  <c r="C544" i="4" s="1"/>
  <c r="Z186" i="1"/>
  <c r="A545" i="4" s="1"/>
  <c r="AC186" i="1"/>
  <c r="B545" i="4" s="1"/>
  <c r="AF186" i="1"/>
  <c r="C545" i="4" s="1"/>
  <c r="AA186" i="1"/>
  <c r="A546" i="4" s="1"/>
  <c r="AD186" i="1"/>
  <c r="B546" i="4" s="1"/>
  <c r="AG186" i="1"/>
  <c r="C546" i="4" s="1"/>
  <c r="AB186" i="1"/>
  <c r="A547" i="4" s="1"/>
  <c r="AE186" i="1"/>
  <c r="B547" i="4" s="1"/>
  <c r="AH186" i="1"/>
  <c r="C547" i="4" s="1"/>
  <c r="Z187" i="1"/>
  <c r="A548" i="4" s="1"/>
  <c r="AC187" i="1"/>
  <c r="B548" i="4" s="1"/>
  <c r="AF187" i="1"/>
  <c r="C548" i="4" s="1"/>
  <c r="AA187" i="1"/>
  <c r="A549" i="4" s="1"/>
  <c r="AD187" i="1"/>
  <c r="B549" i="4" s="1"/>
  <c r="AG187" i="1"/>
  <c r="C549" i="4" s="1"/>
  <c r="AB187" i="1"/>
  <c r="A550" i="4" s="1"/>
  <c r="AE187" i="1"/>
  <c r="B550" i="4" s="1"/>
  <c r="AH187" i="1"/>
  <c r="C550" i="4" s="1"/>
  <c r="Z188" i="1"/>
  <c r="A551" i="4" s="1"/>
  <c r="AC188" i="1"/>
  <c r="B551" i="4" s="1"/>
  <c r="AF188" i="1"/>
  <c r="C551" i="4" s="1"/>
  <c r="AA188" i="1"/>
  <c r="A552" i="4" s="1"/>
  <c r="AD188" i="1"/>
  <c r="B552" i="4" s="1"/>
  <c r="AG188" i="1"/>
  <c r="C552" i="4" s="1"/>
  <c r="AB188" i="1"/>
  <c r="A553" i="4" s="1"/>
  <c r="AE188" i="1"/>
  <c r="B553" i="4" s="1"/>
  <c r="AH188" i="1"/>
  <c r="C553" i="4" s="1"/>
  <c r="Z189" i="1"/>
  <c r="A554" i="4" s="1"/>
  <c r="AC189" i="1"/>
  <c r="B554" i="4" s="1"/>
  <c r="AF189" i="1"/>
  <c r="C554" i="4" s="1"/>
  <c r="AA189" i="1"/>
  <c r="A555" i="4" s="1"/>
  <c r="AD189" i="1"/>
  <c r="B555" i="4" s="1"/>
  <c r="AG189" i="1"/>
  <c r="C555" i="4" s="1"/>
  <c r="AB189" i="1"/>
  <c r="A556" i="4" s="1"/>
  <c r="AE189" i="1"/>
  <c r="B556" i="4" s="1"/>
  <c r="AH189" i="1"/>
  <c r="C556" i="4" s="1"/>
  <c r="Z190" i="1"/>
  <c r="A557" i="4" s="1"/>
  <c r="AC190" i="1"/>
  <c r="B557" i="4" s="1"/>
  <c r="AF190" i="1"/>
  <c r="C557" i="4" s="1"/>
  <c r="AA190" i="1"/>
  <c r="A558" i="4" s="1"/>
  <c r="AD190" i="1"/>
  <c r="B558" i="4" s="1"/>
  <c r="AG190" i="1"/>
  <c r="C558" i="4" s="1"/>
  <c r="AB190" i="1"/>
  <c r="A559" i="4" s="1"/>
  <c r="AE190" i="1"/>
  <c r="B559" i="4" s="1"/>
  <c r="AH190" i="1"/>
  <c r="C559" i="4" s="1"/>
  <c r="Z191" i="1"/>
  <c r="A560" i="4" s="1"/>
  <c r="AC191" i="1"/>
  <c r="B560" i="4" s="1"/>
  <c r="AF191" i="1"/>
  <c r="C560" i="4" s="1"/>
  <c r="AA191" i="1"/>
  <c r="A561" i="4" s="1"/>
  <c r="AD191" i="1"/>
  <c r="B561" i="4" s="1"/>
  <c r="AG191" i="1"/>
  <c r="C561" i="4" s="1"/>
  <c r="AB191" i="1"/>
  <c r="A562" i="4" s="1"/>
  <c r="AE191" i="1"/>
  <c r="B562" i="4" s="1"/>
  <c r="AH191" i="1"/>
  <c r="C562" i="4" s="1"/>
  <c r="Z192" i="1"/>
  <c r="A563" i="4" s="1"/>
  <c r="AC192" i="1"/>
  <c r="B563" i="4" s="1"/>
  <c r="AF192" i="1"/>
  <c r="C563" i="4" s="1"/>
  <c r="AA192" i="1"/>
  <c r="A564" i="4" s="1"/>
  <c r="AD192" i="1"/>
  <c r="B564" i="4" s="1"/>
  <c r="AG192" i="1"/>
  <c r="C564" i="4" s="1"/>
  <c r="AB192" i="1"/>
  <c r="A565" i="4" s="1"/>
  <c r="AE192" i="1"/>
  <c r="B565" i="4" s="1"/>
  <c r="AH192" i="1"/>
  <c r="C565" i="4" s="1"/>
  <c r="Z193" i="1"/>
  <c r="A566" i="4" s="1"/>
  <c r="AC193" i="1"/>
  <c r="B566" i="4" s="1"/>
  <c r="AF193" i="1"/>
  <c r="C566" i="4" s="1"/>
  <c r="AA193" i="1"/>
  <c r="A567" i="4" s="1"/>
  <c r="AD193" i="1"/>
  <c r="B567" i="4" s="1"/>
  <c r="AG193" i="1"/>
  <c r="C567" i="4" s="1"/>
  <c r="AB193" i="1"/>
  <c r="A568" i="4" s="1"/>
  <c r="AE193" i="1"/>
  <c r="B568" i="4" s="1"/>
  <c r="AH193" i="1"/>
  <c r="C568" i="4" s="1"/>
  <c r="Z194" i="1"/>
  <c r="A569" i="4" s="1"/>
  <c r="AC194" i="1"/>
  <c r="B569" i="4" s="1"/>
  <c r="AF194" i="1"/>
  <c r="C569" i="4" s="1"/>
  <c r="AA194" i="1"/>
  <c r="A570" i="4" s="1"/>
  <c r="AD194" i="1"/>
  <c r="B570" i="4" s="1"/>
  <c r="AG194" i="1"/>
  <c r="C570" i="4" s="1"/>
  <c r="AB194" i="1"/>
  <c r="A571" i="4" s="1"/>
  <c r="AE194" i="1"/>
  <c r="B571" i="4" s="1"/>
  <c r="AH194" i="1"/>
  <c r="C571" i="4" s="1"/>
  <c r="Z195" i="1"/>
  <c r="A572" i="4" s="1"/>
  <c r="AC195" i="1"/>
  <c r="B572" i="4" s="1"/>
  <c r="AF195" i="1"/>
  <c r="C572" i="4" s="1"/>
  <c r="AA195" i="1"/>
  <c r="A573" i="4" s="1"/>
  <c r="AD195" i="1"/>
  <c r="B573" i="4" s="1"/>
  <c r="AG195" i="1"/>
  <c r="C573" i="4" s="1"/>
  <c r="AB195" i="1"/>
  <c r="A574" i="4" s="1"/>
  <c r="AE195" i="1"/>
  <c r="B574" i="4" s="1"/>
  <c r="AH195" i="1"/>
  <c r="C574" i="4" s="1"/>
  <c r="Z196" i="1"/>
  <c r="A575" i="4" s="1"/>
  <c r="AC196" i="1"/>
  <c r="B575" i="4" s="1"/>
  <c r="AF196" i="1"/>
  <c r="C575" i="4" s="1"/>
  <c r="AA196" i="1"/>
  <c r="A576" i="4" s="1"/>
  <c r="AD196" i="1"/>
  <c r="B576" i="4" s="1"/>
  <c r="AG196" i="1"/>
  <c r="C576" i="4" s="1"/>
  <c r="AB196" i="1"/>
  <c r="A577" i="4" s="1"/>
  <c r="AE196" i="1"/>
  <c r="B577" i="4" s="1"/>
  <c r="AH196" i="1"/>
  <c r="C577" i="4" s="1"/>
  <c r="Z197" i="1"/>
  <c r="A578" i="4" s="1"/>
  <c r="AC197" i="1"/>
  <c r="B578" i="4" s="1"/>
  <c r="AF197" i="1"/>
  <c r="C578" i="4" s="1"/>
  <c r="AA197" i="1"/>
  <c r="A579" i="4" s="1"/>
  <c r="AD197" i="1"/>
  <c r="B579" i="4" s="1"/>
  <c r="AG197" i="1"/>
  <c r="C579" i="4" s="1"/>
  <c r="AB197" i="1"/>
  <c r="A580" i="4" s="1"/>
  <c r="AE197" i="1"/>
  <c r="B580" i="4" s="1"/>
  <c r="AH197" i="1"/>
  <c r="C580" i="4" s="1"/>
  <c r="Z198" i="1"/>
  <c r="A581" i="4" s="1"/>
  <c r="AC198" i="1"/>
  <c r="B581" i="4" s="1"/>
  <c r="AF198" i="1"/>
  <c r="C581" i="4" s="1"/>
  <c r="AA198" i="1"/>
  <c r="A582" i="4" s="1"/>
  <c r="AD198" i="1"/>
  <c r="B582" i="4" s="1"/>
  <c r="AG198" i="1"/>
  <c r="C582" i="4" s="1"/>
  <c r="AB198" i="1"/>
  <c r="A583" i="4" s="1"/>
  <c r="AE198" i="1"/>
  <c r="B583" i="4" s="1"/>
  <c r="AH198" i="1"/>
  <c r="C583" i="4" s="1"/>
  <c r="Z199" i="1"/>
  <c r="A584" i="4" s="1"/>
  <c r="AC199" i="1"/>
  <c r="B584" i="4" s="1"/>
  <c r="AF199" i="1"/>
  <c r="C584" i="4" s="1"/>
  <c r="AA199" i="1"/>
  <c r="A585" i="4" s="1"/>
  <c r="AD199" i="1"/>
  <c r="B585" i="4" s="1"/>
  <c r="AG199" i="1"/>
  <c r="C585" i="4" s="1"/>
  <c r="AB199" i="1"/>
  <c r="A586" i="4" s="1"/>
  <c r="AE199" i="1"/>
  <c r="B586" i="4" s="1"/>
  <c r="AH199" i="1"/>
  <c r="C586" i="4" s="1"/>
  <c r="Z200" i="1"/>
  <c r="A587" i="4" s="1"/>
  <c r="AC200" i="1"/>
  <c r="B587" i="4" s="1"/>
  <c r="AF200" i="1"/>
  <c r="C587" i="4" s="1"/>
  <c r="AA200" i="1"/>
  <c r="A588" i="4" s="1"/>
  <c r="AD200" i="1"/>
  <c r="B588" i="4" s="1"/>
  <c r="AG200" i="1"/>
  <c r="C588" i="4" s="1"/>
  <c r="AB200" i="1"/>
  <c r="A589" i="4" s="1"/>
  <c r="AE200" i="1"/>
  <c r="B589" i="4" s="1"/>
  <c r="AH200" i="1"/>
  <c r="C589" i="4" s="1"/>
  <c r="Z201" i="1"/>
  <c r="A590" i="4" s="1"/>
  <c r="AC201" i="1"/>
  <c r="B590" i="4" s="1"/>
  <c r="AF201" i="1"/>
  <c r="C590" i="4" s="1"/>
  <c r="AA201" i="1"/>
  <c r="A591" i="4" s="1"/>
  <c r="AD201" i="1"/>
  <c r="B591" i="4" s="1"/>
  <c r="AG201" i="1"/>
  <c r="C591" i="4" s="1"/>
  <c r="AB201" i="1"/>
  <c r="A592" i="4" s="1"/>
  <c r="AE201" i="1"/>
  <c r="B592" i="4" s="1"/>
  <c r="AH201" i="1"/>
  <c r="C592" i="4" s="1"/>
  <c r="Z202" i="1"/>
  <c r="A593" i="4" s="1"/>
  <c r="AC202" i="1"/>
  <c r="B593" i="4" s="1"/>
  <c r="AF202" i="1"/>
  <c r="C593" i="4" s="1"/>
  <c r="AA202" i="1"/>
  <c r="A594" i="4" s="1"/>
  <c r="AD202" i="1"/>
  <c r="B594" i="4" s="1"/>
  <c r="AG202" i="1"/>
  <c r="C594" i="4" s="1"/>
  <c r="AB202" i="1"/>
  <c r="A595" i="4" s="1"/>
  <c r="AE202" i="1"/>
  <c r="B595" i="4" s="1"/>
  <c r="AH202" i="1"/>
  <c r="C595" i="4" s="1"/>
  <c r="Z203" i="1"/>
  <c r="A596" i="4" s="1"/>
  <c r="AC203" i="1"/>
  <c r="B596" i="4" s="1"/>
  <c r="AF203" i="1"/>
  <c r="C596" i="4" s="1"/>
  <c r="AA203" i="1"/>
  <c r="A597" i="4" s="1"/>
  <c r="AD203" i="1"/>
  <c r="B597" i="4" s="1"/>
  <c r="AG203" i="1"/>
  <c r="C597" i="4" s="1"/>
  <c r="AB203" i="1"/>
  <c r="A598" i="4" s="1"/>
  <c r="AE203" i="1"/>
  <c r="B598" i="4" s="1"/>
  <c r="AH203" i="1"/>
  <c r="C598" i="4" s="1"/>
  <c r="Z204" i="1"/>
  <c r="A599" i="4" s="1"/>
  <c r="AC204" i="1"/>
  <c r="B599" i="4" s="1"/>
  <c r="AF204" i="1"/>
  <c r="C599" i="4" s="1"/>
  <c r="AA204" i="1"/>
  <c r="A600" i="4" s="1"/>
  <c r="AD204" i="1"/>
  <c r="B600" i="4" s="1"/>
  <c r="AG204" i="1"/>
  <c r="C600" i="4" s="1"/>
  <c r="AB204" i="1"/>
  <c r="A601" i="4" s="1"/>
  <c r="AE204" i="1"/>
  <c r="B601" i="4" s="1"/>
  <c r="AH204" i="1"/>
  <c r="C601" i="4" s="1"/>
  <c r="Z205" i="1"/>
  <c r="A602" i="4" s="1"/>
  <c r="AC205" i="1"/>
  <c r="B602" i="4" s="1"/>
  <c r="AF205" i="1"/>
  <c r="C602" i="4" s="1"/>
  <c r="AA205" i="1"/>
  <c r="A603" i="4" s="1"/>
  <c r="AD205" i="1"/>
  <c r="B603" i="4" s="1"/>
  <c r="AG205" i="1"/>
  <c r="C603" i="4" s="1"/>
  <c r="AB205" i="1"/>
  <c r="A604" i="4" s="1"/>
  <c r="AE205" i="1"/>
  <c r="B604" i="4" s="1"/>
  <c r="AH205" i="1"/>
  <c r="C604" i="4" s="1"/>
  <c r="Z206" i="1"/>
  <c r="A605" i="4" s="1"/>
  <c r="AC206" i="1"/>
  <c r="B605" i="4" s="1"/>
  <c r="AF206" i="1"/>
  <c r="C605" i="4" s="1"/>
  <c r="AA206" i="1"/>
  <c r="A606" i="4" s="1"/>
  <c r="AD206" i="1"/>
  <c r="B606" i="4" s="1"/>
  <c r="AG206" i="1"/>
  <c r="C606" i="4" s="1"/>
  <c r="AB206" i="1"/>
  <c r="A607" i="4" s="1"/>
  <c r="AE206" i="1"/>
  <c r="B607" i="4" s="1"/>
  <c r="AH206" i="1"/>
  <c r="C607" i="4" s="1"/>
  <c r="Z207" i="1"/>
  <c r="A608" i="4" s="1"/>
  <c r="AC207" i="1"/>
  <c r="B608" i="4" s="1"/>
  <c r="AF207" i="1"/>
  <c r="C608" i="4" s="1"/>
  <c r="AA207" i="1"/>
  <c r="A609" i="4" s="1"/>
  <c r="AD207" i="1"/>
  <c r="B609" i="4" s="1"/>
  <c r="AG207" i="1"/>
  <c r="C609" i="4" s="1"/>
  <c r="AB207" i="1"/>
  <c r="A610" i="4" s="1"/>
  <c r="AE207" i="1"/>
  <c r="B610" i="4" s="1"/>
  <c r="AH207" i="1"/>
  <c r="C610" i="4" s="1"/>
  <c r="Z208" i="1"/>
  <c r="A611" i="4" s="1"/>
  <c r="AC208" i="1"/>
  <c r="B611" i="4" s="1"/>
  <c r="AF208" i="1"/>
  <c r="C611" i="4" s="1"/>
  <c r="AA208" i="1"/>
  <c r="A612" i="4" s="1"/>
  <c r="AD208" i="1"/>
  <c r="B612" i="4" s="1"/>
  <c r="AG208" i="1"/>
  <c r="C612" i="4" s="1"/>
  <c r="AB208" i="1"/>
  <c r="A613" i="4" s="1"/>
  <c r="AE208" i="1"/>
  <c r="B613" i="4" s="1"/>
  <c r="AH208" i="1"/>
  <c r="C613" i="4" s="1"/>
  <c r="Z209" i="1"/>
  <c r="A614" i="4" s="1"/>
  <c r="AC209" i="1"/>
  <c r="B614" i="4" s="1"/>
  <c r="AF209" i="1"/>
  <c r="C614" i="4" s="1"/>
  <c r="AA209" i="1"/>
  <c r="A615" i="4" s="1"/>
  <c r="AD209" i="1"/>
  <c r="B615" i="4" s="1"/>
  <c r="AG209" i="1"/>
  <c r="C615" i="4" s="1"/>
  <c r="AB209" i="1"/>
  <c r="A616" i="4" s="1"/>
  <c r="AE209" i="1"/>
  <c r="B616" i="4" s="1"/>
  <c r="AH209" i="1"/>
  <c r="C616" i="4" s="1"/>
  <c r="Z210" i="1"/>
  <c r="A617" i="4" s="1"/>
  <c r="AC210" i="1"/>
  <c r="B617" i="4" s="1"/>
  <c r="AF210" i="1"/>
  <c r="C617" i="4" s="1"/>
  <c r="AA210" i="1"/>
  <c r="A618" i="4" s="1"/>
  <c r="AD210" i="1"/>
  <c r="B618" i="4" s="1"/>
  <c r="AG210" i="1"/>
  <c r="C618" i="4" s="1"/>
  <c r="AB210" i="1"/>
  <c r="A619" i="4" s="1"/>
  <c r="AE210" i="1"/>
  <c r="B619" i="4" s="1"/>
  <c r="AH210" i="1"/>
  <c r="C619" i="4" s="1"/>
  <c r="Z211" i="1"/>
  <c r="A620" i="4" s="1"/>
  <c r="AC211" i="1"/>
  <c r="B620" i="4" s="1"/>
  <c r="AF211" i="1"/>
  <c r="C620" i="4" s="1"/>
  <c r="AA211" i="1"/>
  <c r="A621" i="4" s="1"/>
  <c r="AD211" i="1"/>
  <c r="B621" i="4" s="1"/>
  <c r="AG211" i="1"/>
  <c r="C621" i="4" s="1"/>
  <c r="AB211" i="1"/>
  <c r="A622" i="4" s="1"/>
  <c r="AE211" i="1"/>
  <c r="B622" i="4" s="1"/>
  <c r="AH211" i="1"/>
  <c r="C622" i="4" s="1"/>
  <c r="Z212" i="1"/>
  <c r="A623" i="4" s="1"/>
  <c r="AC212" i="1"/>
  <c r="B623" i="4" s="1"/>
  <c r="AF212" i="1"/>
  <c r="C623" i="4" s="1"/>
  <c r="AA212" i="1"/>
  <c r="A624" i="4" s="1"/>
  <c r="AD212" i="1"/>
  <c r="B624" i="4" s="1"/>
  <c r="AG212" i="1"/>
  <c r="C624" i="4" s="1"/>
  <c r="AB212" i="1"/>
  <c r="A625" i="4" s="1"/>
  <c r="AE212" i="1"/>
  <c r="B625" i="4" s="1"/>
  <c r="AH212" i="1"/>
  <c r="C625" i="4" s="1"/>
  <c r="Z213" i="1"/>
  <c r="A626" i="4" s="1"/>
  <c r="AC213" i="1"/>
  <c r="B626" i="4" s="1"/>
  <c r="AF213" i="1"/>
  <c r="C626" i="4" s="1"/>
  <c r="AA213" i="1"/>
  <c r="A627" i="4" s="1"/>
  <c r="AD213" i="1"/>
  <c r="B627" i="4" s="1"/>
  <c r="AG213" i="1"/>
  <c r="C627" i="4" s="1"/>
  <c r="AB213" i="1"/>
  <c r="A628" i="4" s="1"/>
  <c r="AE213" i="1"/>
  <c r="B628" i="4" s="1"/>
  <c r="AH213" i="1"/>
  <c r="C628" i="4" s="1"/>
  <c r="Z214" i="1"/>
  <c r="A629" i="4" s="1"/>
  <c r="AC214" i="1"/>
  <c r="B629" i="4" s="1"/>
  <c r="AF214" i="1"/>
  <c r="C629" i="4" s="1"/>
  <c r="AA214" i="1"/>
  <c r="A630" i="4" s="1"/>
  <c r="AD214" i="1"/>
  <c r="B630" i="4" s="1"/>
  <c r="AG214" i="1"/>
  <c r="C630" i="4" s="1"/>
  <c r="AB214" i="1"/>
  <c r="A631" i="4" s="1"/>
  <c r="AE214" i="1"/>
  <c r="B631" i="4" s="1"/>
  <c r="AH214" i="1"/>
  <c r="C631" i="4" s="1"/>
  <c r="Z215" i="1"/>
  <c r="A632" i="4" s="1"/>
  <c r="AC215" i="1"/>
  <c r="B632" i="4" s="1"/>
  <c r="AF215" i="1"/>
  <c r="C632" i="4" s="1"/>
  <c r="AA215" i="1"/>
  <c r="A633" i="4" s="1"/>
  <c r="AD215" i="1"/>
  <c r="B633" i="4" s="1"/>
  <c r="AG215" i="1"/>
  <c r="C633" i="4" s="1"/>
  <c r="AB215" i="1"/>
  <c r="A634" i="4" s="1"/>
  <c r="AE215" i="1"/>
  <c r="B634" i="4" s="1"/>
  <c r="AH215" i="1"/>
  <c r="C634" i="4" s="1"/>
  <c r="Z216" i="1"/>
  <c r="A635" i="4" s="1"/>
  <c r="AC216" i="1"/>
  <c r="B635" i="4" s="1"/>
  <c r="AF216" i="1"/>
  <c r="C635" i="4" s="1"/>
  <c r="AA216" i="1"/>
  <c r="A636" i="4" s="1"/>
  <c r="AD216" i="1"/>
  <c r="B636" i="4" s="1"/>
  <c r="AG216" i="1"/>
  <c r="C636" i="4" s="1"/>
  <c r="AB216" i="1"/>
  <c r="A637" i="4" s="1"/>
  <c r="AE216" i="1"/>
  <c r="B637" i="4" s="1"/>
  <c r="AH216" i="1"/>
  <c r="C637" i="4" s="1"/>
  <c r="Z217" i="1"/>
  <c r="A638" i="4" s="1"/>
  <c r="AC217" i="1"/>
  <c r="B638" i="4" s="1"/>
  <c r="AF217" i="1"/>
  <c r="C638" i="4" s="1"/>
  <c r="AA217" i="1"/>
  <c r="A639" i="4" s="1"/>
  <c r="AD217" i="1"/>
  <c r="B639" i="4" s="1"/>
  <c r="AG217" i="1"/>
  <c r="C639" i="4" s="1"/>
  <c r="AB217" i="1"/>
  <c r="A640" i="4" s="1"/>
  <c r="AE217" i="1"/>
  <c r="B640" i="4" s="1"/>
  <c r="AH217" i="1"/>
  <c r="C640" i="4" s="1"/>
  <c r="Z218" i="1"/>
  <c r="A641" i="4" s="1"/>
  <c r="AC218" i="1"/>
  <c r="B641" i="4" s="1"/>
  <c r="AF218" i="1"/>
  <c r="C641" i="4" s="1"/>
  <c r="AA218" i="1"/>
  <c r="A642" i="4" s="1"/>
  <c r="AD218" i="1"/>
  <c r="B642" i="4" s="1"/>
  <c r="AG218" i="1"/>
  <c r="C642" i="4" s="1"/>
  <c r="AB218" i="1"/>
  <c r="A643" i="4" s="1"/>
  <c r="AE218" i="1"/>
  <c r="B643" i="4" s="1"/>
  <c r="AH218" i="1"/>
  <c r="C643" i="4" s="1"/>
  <c r="Z219" i="1"/>
  <c r="A644" i="4" s="1"/>
  <c r="AC219" i="1"/>
  <c r="B644" i="4" s="1"/>
  <c r="AF219" i="1"/>
  <c r="C644" i="4" s="1"/>
  <c r="AA219" i="1"/>
  <c r="A645" i="4" s="1"/>
  <c r="AD219" i="1"/>
  <c r="B645" i="4" s="1"/>
  <c r="AG219" i="1"/>
  <c r="C645" i="4" s="1"/>
  <c r="AB219" i="1"/>
  <c r="A646" i="4" s="1"/>
  <c r="AE219" i="1"/>
  <c r="B646" i="4" s="1"/>
  <c r="AH219" i="1"/>
  <c r="C646" i="4" s="1"/>
  <c r="Z220" i="1"/>
  <c r="A647" i="4" s="1"/>
  <c r="AC220" i="1"/>
  <c r="B647" i="4" s="1"/>
  <c r="AF220" i="1"/>
  <c r="C647" i="4" s="1"/>
  <c r="AA220" i="1"/>
  <c r="A648" i="4" s="1"/>
  <c r="AD220" i="1"/>
  <c r="B648" i="4" s="1"/>
  <c r="AG220" i="1"/>
  <c r="C648" i="4" s="1"/>
  <c r="AB220" i="1"/>
  <c r="A649" i="4" s="1"/>
  <c r="AE220" i="1"/>
  <c r="B649" i="4" s="1"/>
  <c r="AH220" i="1"/>
  <c r="C649" i="4" s="1"/>
  <c r="Z221" i="1"/>
  <c r="A650" i="4" s="1"/>
  <c r="AC221" i="1"/>
  <c r="B650" i="4" s="1"/>
  <c r="AF221" i="1"/>
  <c r="C650" i="4" s="1"/>
  <c r="AA221" i="1"/>
  <c r="A651" i="4" s="1"/>
  <c r="AD221" i="1"/>
  <c r="B651" i="4" s="1"/>
  <c r="AG221" i="1"/>
  <c r="C651" i="4" s="1"/>
  <c r="AB221" i="1"/>
  <c r="A652" i="4" s="1"/>
  <c r="AE221" i="1"/>
  <c r="B652" i="4" s="1"/>
  <c r="AH221" i="1"/>
  <c r="C652" i="4" s="1"/>
  <c r="Z222" i="1"/>
  <c r="A653" i="4" s="1"/>
  <c r="AC222" i="1"/>
  <c r="B653" i="4" s="1"/>
  <c r="AF222" i="1"/>
  <c r="C653" i="4" s="1"/>
  <c r="AA222" i="1"/>
  <c r="A654" i="4" s="1"/>
  <c r="AD222" i="1"/>
  <c r="B654" i="4" s="1"/>
  <c r="AG222" i="1"/>
  <c r="C654" i="4" s="1"/>
  <c r="AB222" i="1"/>
  <c r="A655" i="4" s="1"/>
  <c r="AE222" i="1"/>
  <c r="B655" i="4" s="1"/>
  <c r="AH222" i="1"/>
  <c r="C655" i="4" s="1"/>
  <c r="Z223" i="1"/>
  <c r="A656" i="4" s="1"/>
  <c r="AC223" i="1"/>
  <c r="B656" i="4" s="1"/>
  <c r="AF223" i="1"/>
  <c r="C656" i="4" s="1"/>
  <c r="AA223" i="1"/>
  <c r="A657" i="4" s="1"/>
  <c r="AD223" i="1"/>
  <c r="B657" i="4" s="1"/>
  <c r="AG223" i="1"/>
  <c r="C657" i="4" s="1"/>
  <c r="AB223" i="1"/>
  <c r="A658" i="4" s="1"/>
  <c r="AE223" i="1"/>
  <c r="B658" i="4" s="1"/>
  <c r="AH223" i="1"/>
  <c r="C658" i="4" s="1"/>
  <c r="Z224" i="1"/>
  <c r="A659" i="4" s="1"/>
  <c r="AC224" i="1"/>
  <c r="B659" i="4" s="1"/>
  <c r="AF224" i="1"/>
  <c r="C659" i="4" s="1"/>
  <c r="AA224" i="1"/>
  <c r="A660" i="4" s="1"/>
  <c r="AD224" i="1"/>
  <c r="B660" i="4" s="1"/>
  <c r="AG224" i="1"/>
  <c r="C660" i="4" s="1"/>
  <c r="AB224" i="1"/>
  <c r="A661" i="4" s="1"/>
  <c r="AE224" i="1"/>
  <c r="B661" i="4" s="1"/>
  <c r="AH224" i="1"/>
  <c r="C661" i="4" s="1"/>
  <c r="Z225" i="1"/>
  <c r="A662" i="4" s="1"/>
  <c r="AC225" i="1"/>
  <c r="B662" i="4" s="1"/>
  <c r="AF225" i="1"/>
  <c r="C662" i="4" s="1"/>
  <c r="AA225" i="1"/>
  <c r="A663" i="4" s="1"/>
  <c r="AD225" i="1"/>
  <c r="B663" i="4" s="1"/>
  <c r="AG225" i="1"/>
  <c r="C663" i="4" s="1"/>
  <c r="AB225" i="1"/>
  <c r="A664" i="4" s="1"/>
  <c r="AE225" i="1"/>
  <c r="B664" i="4" s="1"/>
  <c r="AH225" i="1"/>
  <c r="C664" i="4" s="1"/>
  <c r="Z226" i="1"/>
  <c r="A665" i="4" s="1"/>
  <c r="AC226" i="1"/>
  <c r="B665" i="4" s="1"/>
  <c r="AF226" i="1"/>
  <c r="C665" i="4" s="1"/>
  <c r="AA226" i="1"/>
  <c r="A666" i="4" s="1"/>
  <c r="AD226" i="1"/>
  <c r="B666" i="4" s="1"/>
  <c r="AG226" i="1"/>
  <c r="C666" i="4" s="1"/>
  <c r="AB226" i="1"/>
  <c r="A667" i="4" s="1"/>
  <c r="AE226" i="1"/>
  <c r="B667" i="4" s="1"/>
  <c r="AH226" i="1"/>
  <c r="C667" i="4" s="1"/>
  <c r="Z227" i="1"/>
  <c r="A668" i="4" s="1"/>
  <c r="AC227" i="1"/>
  <c r="B668" i="4" s="1"/>
  <c r="AF227" i="1"/>
  <c r="C668" i="4" s="1"/>
  <c r="AA227" i="1"/>
  <c r="A669" i="4" s="1"/>
  <c r="AD227" i="1"/>
  <c r="B669" i="4" s="1"/>
  <c r="AG227" i="1"/>
  <c r="C669" i="4" s="1"/>
  <c r="AB227" i="1"/>
  <c r="A670" i="4" s="1"/>
  <c r="AE227" i="1"/>
  <c r="B670" i="4" s="1"/>
  <c r="AH227" i="1"/>
  <c r="C670" i="4" s="1"/>
  <c r="Z228" i="1"/>
  <c r="A671" i="4" s="1"/>
  <c r="AC228" i="1"/>
  <c r="B671" i="4" s="1"/>
  <c r="AF228" i="1"/>
  <c r="C671" i="4" s="1"/>
  <c r="AA228" i="1"/>
  <c r="A672" i="4" s="1"/>
  <c r="AD228" i="1"/>
  <c r="B672" i="4" s="1"/>
  <c r="AG228" i="1"/>
  <c r="C672" i="4" s="1"/>
  <c r="AB228" i="1"/>
  <c r="A673" i="4" s="1"/>
  <c r="AE228" i="1"/>
  <c r="B673" i="4" s="1"/>
  <c r="AH228" i="1"/>
  <c r="C673" i="4" s="1"/>
  <c r="Z229" i="1"/>
  <c r="A674" i="4" s="1"/>
  <c r="AC229" i="1"/>
  <c r="B674" i="4" s="1"/>
  <c r="AF229" i="1"/>
  <c r="C674" i="4" s="1"/>
  <c r="AA229" i="1"/>
  <c r="A675" i="4" s="1"/>
  <c r="AD229" i="1"/>
  <c r="B675" i="4" s="1"/>
  <c r="AG229" i="1"/>
  <c r="C675" i="4" s="1"/>
  <c r="AB229" i="1"/>
  <c r="A676" i="4" s="1"/>
  <c r="AE229" i="1"/>
  <c r="B676" i="4" s="1"/>
  <c r="AH229" i="1"/>
  <c r="C676" i="4" s="1"/>
  <c r="Z230" i="1"/>
  <c r="A677" i="4" s="1"/>
  <c r="AC230" i="1"/>
  <c r="B677" i="4" s="1"/>
  <c r="AF230" i="1"/>
  <c r="C677" i="4" s="1"/>
  <c r="AA230" i="1"/>
  <c r="A678" i="4" s="1"/>
  <c r="AD230" i="1"/>
  <c r="B678" i="4" s="1"/>
  <c r="AG230" i="1"/>
  <c r="C678" i="4" s="1"/>
  <c r="AB230" i="1"/>
  <c r="A679" i="4" s="1"/>
  <c r="AE230" i="1"/>
  <c r="B679" i="4" s="1"/>
  <c r="AH230" i="1"/>
  <c r="C679" i="4" s="1"/>
  <c r="Z231" i="1"/>
  <c r="A680" i="4" s="1"/>
  <c r="AC231" i="1"/>
  <c r="B680" i="4" s="1"/>
  <c r="AF231" i="1"/>
  <c r="C680" i="4" s="1"/>
  <c r="AA231" i="1"/>
  <c r="A681" i="4" s="1"/>
  <c r="AD231" i="1"/>
  <c r="B681" i="4" s="1"/>
  <c r="AG231" i="1"/>
  <c r="C681" i="4" s="1"/>
  <c r="AB231" i="1"/>
  <c r="A682" i="4" s="1"/>
  <c r="AE231" i="1"/>
  <c r="B682" i="4" s="1"/>
  <c r="AH231" i="1"/>
  <c r="C682" i="4" s="1"/>
  <c r="Z232" i="1"/>
  <c r="A683" i="4" s="1"/>
  <c r="AC232" i="1"/>
  <c r="B683" i="4" s="1"/>
  <c r="AF232" i="1"/>
  <c r="C683" i="4" s="1"/>
  <c r="AA232" i="1"/>
  <c r="A684" i="4" s="1"/>
  <c r="AD232" i="1"/>
  <c r="B684" i="4" s="1"/>
  <c r="AG232" i="1"/>
  <c r="C684" i="4" s="1"/>
  <c r="AB232" i="1"/>
  <c r="A685" i="4" s="1"/>
  <c r="AE232" i="1"/>
  <c r="B685" i="4" s="1"/>
  <c r="AH232" i="1"/>
  <c r="C685" i="4" s="1"/>
  <c r="Z233" i="1"/>
  <c r="A686" i="4" s="1"/>
  <c r="AC233" i="1"/>
  <c r="B686" i="4" s="1"/>
  <c r="AF233" i="1"/>
  <c r="C686" i="4" s="1"/>
  <c r="AA233" i="1"/>
  <c r="A687" i="4" s="1"/>
  <c r="AD233" i="1"/>
  <c r="B687" i="4" s="1"/>
  <c r="AG233" i="1"/>
  <c r="C687" i="4" s="1"/>
  <c r="AB233" i="1"/>
  <c r="A688" i="4" s="1"/>
  <c r="AE233" i="1"/>
  <c r="B688" i="4" s="1"/>
  <c r="AH233" i="1"/>
  <c r="C688" i="4" s="1"/>
  <c r="Z234" i="1"/>
  <c r="A689" i="4" s="1"/>
  <c r="AC234" i="1"/>
  <c r="B689" i="4" s="1"/>
  <c r="AF234" i="1"/>
  <c r="C689" i="4" s="1"/>
  <c r="AA234" i="1"/>
  <c r="A690" i="4" s="1"/>
  <c r="AD234" i="1"/>
  <c r="B690" i="4" s="1"/>
  <c r="AG234" i="1"/>
  <c r="C690" i="4" s="1"/>
  <c r="AB234" i="1"/>
  <c r="A691" i="4" s="1"/>
  <c r="AE234" i="1"/>
  <c r="B691" i="4" s="1"/>
  <c r="AH234" i="1"/>
  <c r="C691" i="4" s="1"/>
  <c r="Z235" i="1"/>
  <c r="A692" i="4" s="1"/>
  <c r="AC235" i="1"/>
  <c r="B692" i="4" s="1"/>
  <c r="AF235" i="1"/>
  <c r="C692" i="4" s="1"/>
  <c r="AA235" i="1"/>
  <c r="A693" i="4" s="1"/>
  <c r="AD235" i="1"/>
  <c r="B693" i="4" s="1"/>
  <c r="AG235" i="1"/>
  <c r="C693" i="4" s="1"/>
  <c r="AB235" i="1"/>
  <c r="A694" i="4" s="1"/>
  <c r="AE235" i="1"/>
  <c r="B694" i="4" s="1"/>
  <c r="AH235" i="1"/>
  <c r="C694" i="4" s="1"/>
  <c r="Z236" i="1"/>
  <c r="A695" i="4" s="1"/>
  <c r="AC236" i="1"/>
  <c r="B695" i="4" s="1"/>
  <c r="AF236" i="1"/>
  <c r="C695" i="4" s="1"/>
  <c r="AA236" i="1"/>
  <c r="A696" i="4" s="1"/>
  <c r="AD236" i="1"/>
  <c r="B696" i="4" s="1"/>
  <c r="AG236" i="1"/>
  <c r="C696" i="4" s="1"/>
  <c r="AB236" i="1"/>
  <c r="A697" i="4" s="1"/>
  <c r="AE236" i="1"/>
  <c r="B697" i="4" s="1"/>
  <c r="AH236" i="1"/>
  <c r="C697" i="4" s="1"/>
  <c r="Z237" i="1"/>
  <c r="A698" i="4" s="1"/>
  <c r="AC237" i="1"/>
  <c r="B698" i="4" s="1"/>
  <c r="AF237" i="1"/>
  <c r="C698" i="4" s="1"/>
  <c r="AA237" i="1"/>
  <c r="A699" i="4" s="1"/>
  <c r="AD237" i="1"/>
  <c r="B699" i="4" s="1"/>
  <c r="AG237" i="1"/>
  <c r="C699" i="4" s="1"/>
  <c r="AB237" i="1"/>
  <c r="A700" i="4" s="1"/>
  <c r="AE237" i="1"/>
  <c r="B700" i="4" s="1"/>
  <c r="AH237" i="1"/>
  <c r="C700" i="4" s="1"/>
  <c r="Z238" i="1"/>
  <c r="A701" i="4" s="1"/>
  <c r="AC238" i="1"/>
  <c r="B701" i="4" s="1"/>
  <c r="AF238" i="1"/>
  <c r="C701" i="4" s="1"/>
  <c r="AA238" i="1"/>
  <c r="A702" i="4" s="1"/>
  <c r="AD238" i="1"/>
  <c r="B702" i="4" s="1"/>
  <c r="AG238" i="1"/>
  <c r="C702" i="4" s="1"/>
  <c r="AB238" i="1"/>
  <c r="A703" i="4" s="1"/>
  <c r="AE238" i="1"/>
  <c r="B703" i="4" s="1"/>
  <c r="AH238" i="1"/>
  <c r="C703" i="4" s="1"/>
  <c r="Z239" i="1"/>
  <c r="A704" i="4" s="1"/>
  <c r="AC239" i="1"/>
  <c r="B704" i="4" s="1"/>
  <c r="AF239" i="1"/>
  <c r="C704" i="4" s="1"/>
  <c r="AA239" i="1"/>
  <c r="A705" i="4" s="1"/>
  <c r="AD239" i="1"/>
  <c r="B705" i="4" s="1"/>
  <c r="AG239" i="1"/>
  <c r="C705" i="4" s="1"/>
  <c r="AB239" i="1"/>
  <c r="A706" i="4" s="1"/>
  <c r="AE239" i="1"/>
  <c r="B706" i="4" s="1"/>
  <c r="AH239" i="1"/>
  <c r="C706" i="4" s="1"/>
  <c r="Z240" i="1"/>
  <c r="A707" i="4" s="1"/>
  <c r="AC240" i="1"/>
  <c r="B707" i="4" s="1"/>
  <c r="AF240" i="1"/>
  <c r="C707" i="4" s="1"/>
  <c r="AA240" i="1"/>
  <c r="A708" i="4" s="1"/>
  <c r="AD240" i="1"/>
  <c r="B708" i="4" s="1"/>
  <c r="AG240" i="1"/>
  <c r="C708" i="4" s="1"/>
  <c r="AB240" i="1"/>
  <c r="A709" i="4" s="1"/>
  <c r="AE240" i="1"/>
  <c r="B709" i="4" s="1"/>
  <c r="AH240" i="1"/>
  <c r="C709" i="4" s="1"/>
  <c r="Z241" i="1"/>
  <c r="A710" i="4" s="1"/>
  <c r="AC241" i="1"/>
  <c r="B710" i="4" s="1"/>
  <c r="AF241" i="1"/>
  <c r="C710" i="4" s="1"/>
  <c r="AA241" i="1"/>
  <c r="A711" i="4" s="1"/>
  <c r="AD241" i="1"/>
  <c r="B711" i="4" s="1"/>
  <c r="AG241" i="1"/>
  <c r="C711" i="4" s="1"/>
  <c r="AB241" i="1"/>
  <c r="A712" i="4" s="1"/>
  <c r="AE241" i="1"/>
  <c r="B712" i="4" s="1"/>
  <c r="AH241" i="1"/>
  <c r="C712" i="4" s="1"/>
  <c r="Z242" i="1"/>
  <c r="A713" i="4" s="1"/>
  <c r="AC242" i="1"/>
  <c r="B713" i="4" s="1"/>
  <c r="AF242" i="1"/>
  <c r="C713" i="4" s="1"/>
  <c r="AA242" i="1"/>
  <c r="A714" i="4" s="1"/>
  <c r="AD242" i="1"/>
  <c r="B714" i="4" s="1"/>
  <c r="AG242" i="1"/>
  <c r="C714" i="4" s="1"/>
  <c r="AB242" i="1"/>
  <c r="A715" i="4" s="1"/>
  <c r="AE242" i="1"/>
  <c r="B715" i="4" s="1"/>
  <c r="AH242" i="1"/>
  <c r="C715" i="4" s="1"/>
  <c r="Z243" i="1"/>
  <c r="A716" i="4" s="1"/>
  <c r="AC243" i="1"/>
  <c r="B716" i="4" s="1"/>
  <c r="AF243" i="1"/>
  <c r="C716" i="4" s="1"/>
  <c r="AA243" i="1"/>
  <c r="A717" i="4" s="1"/>
  <c r="AD243" i="1"/>
  <c r="B717" i="4" s="1"/>
  <c r="AG243" i="1"/>
  <c r="C717" i="4" s="1"/>
  <c r="AB243" i="1"/>
  <c r="A718" i="4" s="1"/>
  <c r="AE243" i="1"/>
  <c r="B718" i="4" s="1"/>
  <c r="AH243" i="1"/>
  <c r="C718" i="4" s="1"/>
  <c r="Z244" i="1"/>
  <c r="A719" i="4" s="1"/>
  <c r="AC244" i="1"/>
  <c r="B719" i="4" s="1"/>
  <c r="AF244" i="1"/>
  <c r="C719" i="4" s="1"/>
  <c r="AA244" i="1"/>
  <c r="A720" i="4" s="1"/>
  <c r="AD244" i="1"/>
  <c r="B720" i="4" s="1"/>
  <c r="AG244" i="1"/>
  <c r="C720" i="4" s="1"/>
  <c r="AB244" i="1"/>
  <c r="A721" i="4" s="1"/>
  <c r="AE244" i="1"/>
  <c r="B721" i="4" s="1"/>
  <c r="AH244" i="1"/>
  <c r="C721" i="4" s="1"/>
  <c r="Z245" i="1"/>
  <c r="A722" i="4" s="1"/>
  <c r="AC245" i="1"/>
  <c r="B722" i="4" s="1"/>
  <c r="AF245" i="1"/>
  <c r="C722" i="4" s="1"/>
  <c r="AA245" i="1"/>
  <c r="A723" i="4" s="1"/>
  <c r="AD245" i="1"/>
  <c r="B723" i="4" s="1"/>
  <c r="AG245" i="1"/>
  <c r="C723" i="4" s="1"/>
  <c r="AB245" i="1"/>
  <c r="A724" i="4" s="1"/>
  <c r="AE245" i="1"/>
  <c r="B724" i="4" s="1"/>
  <c r="AH245" i="1"/>
  <c r="C724" i="4" s="1"/>
  <c r="Z246" i="1"/>
  <c r="A725" i="4" s="1"/>
  <c r="AC246" i="1"/>
  <c r="B725" i="4" s="1"/>
  <c r="AF246" i="1"/>
  <c r="C725" i="4" s="1"/>
  <c r="AA246" i="1"/>
  <c r="A726" i="4" s="1"/>
  <c r="AD246" i="1"/>
  <c r="B726" i="4" s="1"/>
  <c r="AG246" i="1"/>
  <c r="C726" i="4" s="1"/>
  <c r="AB246" i="1"/>
  <c r="A727" i="4" s="1"/>
  <c r="AE246" i="1"/>
  <c r="B727" i="4" s="1"/>
  <c r="AH246" i="1"/>
  <c r="C727" i="4" s="1"/>
  <c r="Z247" i="1"/>
  <c r="A728" i="4" s="1"/>
  <c r="AC247" i="1"/>
  <c r="B728" i="4" s="1"/>
  <c r="AF247" i="1"/>
  <c r="C728" i="4" s="1"/>
  <c r="AA247" i="1"/>
  <c r="A729" i="4" s="1"/>
  <c r="AD247" i="1"/>
  <c r="B729" i="4" s="1"/>
  <c r="AG247" i="1"/>
  <c r="C729" i="4" s="1"/>
  <c r="AB247" i="1"/>
  <c r="A730" i="4" s="1"/>
  <c r="AE247" i="1"/>
  <c r="B730" i="4" s="1"/>
  <c r="AH247" i="1"/>
  <c r="C730" i="4" s="1"/>
  <c r="Z248" i="1"/>
  <c r="A731" i="4" s="1"/>
  <c r="AC248" i="1"/>
  <c r="B731" i="4" s="1"/>
  <c r="AF248" i="1"/>
  <c r="C731" i="4" s="1"/>
  <c r="AA248" i="1"/>
  <c r="A732" i="4" s="1"/>
  <c r="AD248" i="1"/>
  <c r="B732" i="4" s="1"/>
  <c r="AG248" i="1"/>
  <c r="C732" i="4" s="1"/>
  <c r="AB248" i="1"/>
  <c r="A733" i="4" s="1"/>
  <c r="AE248" i="1"/>
  <c r="B733" i="4" s="1"/>
  <c r="AH248" i="1"/>
  <c r="C733" i="4" s="1"/>
  <c r="Z249" i="1"/>
  <c r="A734" i="4" s="1"/>
  <c r="AC249" i="1"/>
  <c r="B734" i="4" s="1"/>
  <c r="AF249" i="1"/>
  <c r="C734" i="4" s="1"/>
  <c r="AA249" i="1"/>
  <c r="A735" i="4" s="1"/>
  <c r="AD249" i="1"/>
  <c r="B735" i="4" s="1"/>
  <c r="AG249" i="1"/>
  <c r="C735" i="4" s="1"/>
  <c r="AB249" i="1"/>
  <c r="A736" i="4" s="1"/>
  <c r="AE249" i="1"/>
  <c r="B736" i="4" s="1"/>
  <c r="AH249" i="1"/>
  <c r="C736" i="4" s="1"/>
  <c r="Z250" i="1"/>
  <c r="A737" i="4" s="1"/>
  <c r="AC250" i="1"/>
  <c r="B737" i="4" s="1"/>
  <c r="AF250" i="1"/>
  <c r="C737" i="4" s="1"/>
  <c r="AA250" i="1"/>
  <c r="A738" i="4" s="1"/>
  <c r="AD250" i="1"/>
  <c r="B738" i="4" s="1"/>
  <c r="AG250" i="1"/>
  <c r="C738" i="4" s="1"/>
  <c r="AB250" i="1"/>
  <c r="A739" i="4" s="1"/>
  <c r="AE250" i="1"/>
  <c r="B739" i="4" s="1"/>
  <c r="AH250" i="1"/>
  <c r="C739" i="4" s="1"/>
  <c r="Z251" i="1"/>
  <c r="A740" i="4" s="1"/>
  <c r="AC251" i="1"/>
  <c r="B740" i="4" s="1"/>
  <c r="AF251" i="1"/>
  <c r="C740" i="4" s="1"/>
  <c r="AA251" i="1"/>
  <c r="A741" i="4" s="1"/>
  <c r="AD251" i="1"/>
  <c r="B741" i="4" s="1"/>
  <c r="AG251" i="1"/>
  <c r="C741" i="4" s="1"/>
  <c r="AB251" i="1"/>
  <c r="A742" i="4" s="1"/>
  <c r="AE251" i="1"/>
  <c r="B742" i="4" s="1"/>
  <c r="AH251" i="1"/>
  <c r="C742" i="4" s="1"/>
  <c r="Z252" i="1"/>
  <c r="A743" i="4" s="1"/>
  <c r="AC252" i="1"/>
  <c r="B743" i="4" s="1"/>
  <c r="AF252" i="1"/>
  <c r="C743" i="4" s="1"/>
  <c r="AA252" i="1"/>
  <c r="A744" i="4" s="1"/>
  <c r="AD252" i="1"/>
  <c r="B744" i="4" s="1"/>
  <c r="AG252" i="1"/>
  <c r="C744" i="4" s="1"/>
  <c r="AB252" i="1"/>
  <c r="A745" i="4" s="1"/>
  <c r="AE252" i="1"/>
  <c r="B745" i="4" s="1"/>
  <c r="AH252" i="1"/>
  <c r="C745" i="4" s="1"/>
  <c r="Z253" i="1"/>
  <c r="A746" i="4" s="1"/>
  <c r="AC253" i="1"/>
  <c r="B746" i="4" s="1"/>
  <c r="AF253" i="1"/>
  <c r="C746" i="4" s="1"/>
  <c r="AA253" i="1"/>
  <c r="A747" i="4" s="1"/>
  <c r="AD253" i="1"/>
  <c r="B747" i="4" s="1"/>
  <c r="AG253" i="1"/>
  <c r="C747" i="4" s="1"/>
  <c r="AB253" i="1"/>
  <c r="A748" i="4" s="1"/>
  <c r="AE253" i="1"/>
  <c r="B748" i="4" s="1"/>
  <c r="AH253" i="1"/>
  <c r="C748" i="4" s="1"/>
  <c r="Z254" i="1"/>
  <c r="A749" i="4" s="1"/>
  <c r="AC254" i="1"/>
  <c r="B749" i="4" s="1"/>
  <c r="AF254" i="1"/>
  <c r="C749" i="4" s="1"/>
  <c r="AA254" i="1"/>
  <c r="A750" i="4" s="1"/>
  <c r="AD254" i="1"/>
  <c r="B750" i="4" s="1"/>
  <c r="AG254" i="1"/>
  <c r="C750" i="4" s="1"/>
  <c r="AB254" i="1"/>
  <c r="A751" i="4" s="1"/>
  <c r="AE254" i="1"/>
  <c r="B751" i="4" s="1"/>
  <c r="AH254" i="1"/>
  <c r="C751" i="4" s="1"/>
  <c r="Z255" i="1"/>
  <c r="A752" i="4" s="1"/>
  <c r="AC255" i="1"/>
  <c r="B752" i="4" s="1"/>
  <c r="AF255" i="1"/>
  <c r="C752" i="4" s="1"/>
  <c r="AA255" i="1"/>
  <c r="A753" i="4" s="1"/>
  <c r="AD255" i="1"/>
  <c r="B753" i="4" s="1"/>
  <c r="AG255" i="1"/>
  <c r="C753" i="4" s="1"/>
  <c r="AB255" i="1"/>
  <c r="A754" i="4" s="1"/>
  <c r="AE255" i="1"/>
  <c r="B754" i="4" s="1"/>
  <c r="AH255" i="1"/>
  <c r="C754" i="4" s="1"/>
  <c r="Z256" i="1"/>
  <c r="A755" i="4" s="1"/>
  <c r="AC256" i="1"/>
  <c r="B755" i="4" s="1"/>
  <c r="AF256" i="1"/>
  <c r="C755" i="4" s="1"/>
  <c r="AA256" i="1"/>
  <c r="A756" i="4" s="1"/>
  <c r="AD256" i="1"/>
  <c r="B756" i="4" s="1"/>
  <c r="AG256" i="1"/>
  <c r="C756" i="4" s="1"/>
  <c r="AB256" i="1"/>
  <c r="A757" i="4" s="1"/>
  <c r="AE256" i="1"/>
  <c r="B757" i="4" s="1"/>
  <c r="AH256" i="1"/>
  <c r="C757" i="4" s="1"/>
  <c r="Z257" i="1"/>
  <c r="A758" i="4" s="1"/>
  <c r="AC257" i="1"/>
  <c r="B758" i="4" s="1"/>
  <c r="AF257" i="1"/>
  <c r="C758" i="4" s="1"/>
  <c r="AA257" i="1"/>
  <c r="A759" i="4" s="1"/>
  <c r="AD257" i="1"/>
  <c r="B759" i="4" s="1"/>
  <c r="AG257" i="1"/>
  <c r="C759" i="4" s="1"/>
  <c r="AB257" i="1"/>
  <c r="A760" i="4" s="1"/>
  <c r="AE257" i="1"/>
  <c r="B760" i="4" s="1"/>
  <c r="AH257" i="1"/>
  <c r="C760" i="4" s="1"/>
  <c r="Z258" i="1"/>
  <c r="A761" i="4" s="1"/>
  <c r="AC258" i="1"/>
  <c r="B761" i="4" s="1"/>
  <c r="AF258" i="1"/>
  <c r="C761" i="4" s="1"/>
  <c r="AA258" i="1"/>
  <c r="A762" i="4" s="1"/>
  <c r="AD258" i="1"/>
  <c r="B762" i="4" s="1"/>
  <c r="AG258" i="1"/>
  <c r="C762" i="4" s="1"/>
  <c r="AB258" i="1"/>
  <c r="A763" i="4" s="1"/>
  <c r="AE258" i="1"/>
  <c r="B763" i="4" s="1"/>
  <c r="AH258" i="1"/>
  <c r="C763" i="4" s="1"/>
  <c r="Z259" i="1"/>
  <c r="A764" i="4" s="1"/>
  <c r="AC259" i="1"/>
  <c r="B764" i="4" s="1"/>
  <c r="AF259" i="1"/>
  <c r="C764" i="4" s="1"/>
  <c r="AA259" i="1"/>
  <c r="A765" i="4" s="1"/>
  <c r="AD259" i="1"/>
  <c r="B765" i="4" s="1"/>
  <c r="AG259" i="1"/>
  <c r="C765" i="4" s="1"/>
  <c r="AB259" i="1"/>
  <c r="A766" i="4" s="1"/>
  <c r="AE259" i="1"/>
  <c r="B766" i="4" s="1"/>
  <c r="AH259" i="1"/>
  <c r="C766" i="4" s="1"/>
  <c r="Z260" i="1"/>
  <c r="A767" i="4" s="1"/>
  <c r="AC260" i="1"/>
  <c r="B767" i="4" s="1"/>
  <c r="AF260" i="1"/>
  <c r="C767" i="4" s="1"/>
  <c r="AA260" i="1"/>
  <c r="A768" i="4" s="1"/>
  <c r="AD260" i="1"/>
  <c r="B768" i="4" s="1"/>
  <c r="AG260" i="1"/>
  <c r="C768" i="4" s="1"/>
  <c r="AB260" i="1"/>
  <c r="A769" i="4" s="1"/>
  <c r="AE260" i="1"/>
  <c r="B769" i="4" s="1"/>
  <c r="AH260" i="1"/>
  <c r="C769" i="4" s="1"/>
  <c r="Z261" i="1"/>
  <c r="A770" i="4" s="1"/>
  <c r="AC261" i="1"/>
  <c r="B770" i="4" s="1"/>
  <c r="AF261" i="1"/>
  <c r="C770" i="4" s="1"/>
  <c r="AA261" i="1"/>
  <c r="A771" i="4" s="1"/>
  <c r="AD261" i="1"/>
  <c r="B771" i="4" s="1"/>
  <c r="AG261" i="1"/>
  <c r="C771" i="4" s="1"/>
  <c r="AB261" i="1"/>
  <c r="A772" i="4" s="1"/>
  <c r="AE261" i="1"/>
  <c r="B772" i="4" s="1"/>
  <c r="AH261" i="1"/>
  <c r="C772" i="4" s="1"/>
  <c r="Z262" i="1"/>
  <c r="A773" i="4" s="1"/>
  <c r="AC262" i="1"/>
  <c r="B773" i="4" s="1"/>
  <c r="AF262" i="1"/>
  <c r="C773" i="4" s="1"/>
  <c r="AA262" i="1"/>
  <c r="A774" i="4" s="1"/>
  <c r="AD262" i="1"/>
  <c r="B774" i="4" s="1"/>
  <c r="AG262" i="1"/>
  <c r="C774" i="4" s="1"/>
  <c r="AB262" i="1"/>
  <c r="A775" i="4" s="1"/>
  <c r="AE262" i="1"/>
  <c r="B775" i="4" s="1"/>
  <c r="AH262" i="1"/>
  <c r="C775" i="4" s="1"/>
  <c r="Z263" i="1"/>
  <c r="A776" i="4" s="1"/>
  <c r="AC263" i="1"/>
  <c r="B776" i="4" s="1"/>
  <c r="AF263" i="1"/>
  <c r="C776" i="4" s="1"/>
  <c r="AA263" i="1"/>
  <c r="A777" i="4" s="1"/>
  <c r="AD263" i="1"/>
  <c r="B777" i="4" s="1"/>
  <c r="AG263" i="1"/>
  <c r="C777" i="4" s="1"/>
  <c r="AB263" i="1"/>
  <c r="A778" i="4" s="1"/>
  <c r="AE263" i="1"/>
  <c r="B778" i="4" s="1"/>
  <c r="AH263" i="1"/>
  <c r="C778" i="4" s="1"/>
  <c r="Z264" i="1"/>
  <c r="A779" i="4" s="1"/>
  <c r="AC264" i="1"/>
  <c r="B779" i="4" s="1"/>
  <c r="AF264" i="1"/>
  <c r="C779" i="4" s="1"/>
  <c r="AA264" i="1"/>
  <c r="A780" i="4" s="1"/>
  <c r="AD264" i="1"/>
  <c r="B780" i="4" s="1"/>
  <c r="AG264" i="1"/>
  <c r="C780" i="4" s="1"/>
  <c r="AB264" i="1"/>
  <c r="A781" i="4" s="1"/>
  <c r="AE264" i="1"/>
  <c r="B781" i="4" s="1"/>
  <c r="AH264" i="1"/>
  <c r="C781" i="4" s="1"/>
  <c r="Z265" i="1"/>
  <c r="A782" i="4" s="1"/>
  <c r="AC265" i="1"/>
  <c r="B782" i="4" s="1"/>
  <c r="AF265" i="1"/>
  <c r="C782" i="4" s="1"/>
  <c r="AA265" i="1"/>
  <c r="A783" i="4" s="1"/>
  <c r="AD265" i="1"/>
  <c r="B783" i="4" s="1"/>
  <c r="AG265" i="1"/>
  <c r="C783" i="4" s="1"/>
  <c r="AB265" i="1"/>
  <c r="A784" i="4" s="1"/>
  <c r="AE265" i="1"/>
  <c r="B784" i="4" s="1"/>
  <c r="AH265" i="1"/>
  <c r="C784" i="4" s="1"/>
  <c r="Z266" i="1"/>
  <c r="A785" i="4" s="1"/>
  <c r="AC266" i="1"/>
  <c r="B785" i="4" s="1"/>
  <c r="AF266" i="1"/>
  <c r="C785" i="4" s="1"/>
  <c r="AA266" i="1"/>
  <c r="A786" i="4" s="1"/>
  <c r="AD266" i="1"/>
  <c r="B786" i="4" s="1"/>
  <c r="AG266" i="1"/>
  <c r="C786" i="4" s="1"/>
  <c r="AB266" i="1"/>
  <c r="A787" i="4" s="1"/>
  <c r="AE266" i="1"/>
  <c r="B787" i="4" s="1"/>
  <c r="AH266" i="1"/>
  <c r="C787" i="4" s="1"/>
  <c r="Z267" i="1"/>
  <c r="A788" i="4" s="1"/>
  <c r="AC267" i="1"/>
  <c r="B788" i="4" s="1"/>
  <c r="AF267" i="1"/>
  <c r="C788" i="4" s="1"/>
  <c r="AA267" i="1"/>
  <c r="A789" i="4" s="1"/>
  <c r="AD267" i="1"/>
  <c r="B789" i="4" s="1"/>
  <c r="AG267" i="1"/>
  <c r="C789" i="4" s="1"/>
  <c r="AB267" i="1"/>
  <c r="A790" i="4" s="1"/>
  <c r="AE267" i="1"/>
  <c r="B790" i="4" s="1"/>
  <c r="AH267" i="1"/>
  <c r="C790" i="4" s="1"/>
  <c r="Z268" i="1"/>
  <c r="A791" i="4" s="1"/>
  <c r="AC268" i="1"/>
  <c r="B791" i="4" s="1"/>
  <c r="AF268" i="1"/>
  <c r="C791" i="4" s="1"/>
  <c r="AA268" i="1"/>
  <c r="A792" i="4" s="1"/>
  <c r="AD268" i="1"/>
  <c r="B792" i="4" s="1"/>
  <c r="AG268" i="1"/>
  <c r="C792" i="4" s="1"/>
  <c r="AB268" i="1"/>
  <c r="A793" i="4" s="1"/>
  <c r="AE268" i="1"/>
  <c r="B793" i="4" s="1"/>
  <c r="AH268" i="1"/>
  <c r="C793" i="4" s="1"/>
  <c r="Z269" i="1"/>
  <c r="A794" i="4" s="1"/>
  <c r="AC269" i="1"/>
  <c r="B794" i="4" s="1"/>
  <c r="AF269" i="1"/>
  <c r="C794" i="4" s="1"/>
  <c r="AA269" i="1"/>
  <c r="A795" i="4" s="1"/>
  <c r="AD269" i="1"/>
  <c r="B795" i="4" s="1"/>
  <c r="AG269" i="1"/>
  <c r="C795" i="4" s="1"/>
  <c r="AB269" i="1"/>
  <c r="A796" i="4" s="1"/>
  <c r="AE269" i="1"/>
  <c r="B796" i="4" s="1"/>
  <c r="AH269" i="1"/>
  <c r="C796" i="4" s="1"/>
  <c r="Z270" i="1"/>
  <c r="A797" i="4" s="1"/>
  <c r="AC270" i="1"/>
  <c r="B797" i="4" s="1"/>
  <c r="AF270" i="1"/>
  <c r="C797" i="4" s="1"/>
  <c r="AA270" i="1"/>
  <c r="A798" i="4" s="1"/>
  <c r="AD270" i="1"/>
  <c r="B798" i="4" s="1"/>
  <c r="AG270" i="1"/>
  <c r="C798" i="4" s="1"/>
  <c r="AB270" i="1"/>
  <c r="A799" i="4" s="1"/>
  <c r="AE270" i="1"/>
  <c r="B799" i="4" s="1"/>
  <c r="AH270" i="1"/>
  <c r="C799" i="4" s="1"/>
  <c r="Z271" i="1"/>
  <c r="A800" i="4" s="1"/>
  <c r="AC271" i="1"/>
  <c r="B800" i="4" s="1"/>
  <c r="AF271" i="1"/>
  <c r="C800" i="4" s="1"/>
  <c r="AA271" i="1"/>
  <c r="A801" i="4" s="1"/>
  <c r="AD271" i="1"/>
  <c r="B801" i="4" s="1"/>
  <c r="AG271" i="1"/>
  <c r="C801" i="4" s="1"/>
  <c r="AB271" i="1"/>
  <c r="A802" i="4" s="1"/>
  <c r="AE271" i="1"/>
  <c r="B802" i="4" s="1"/>
  <c r="AH271" i="1"/>
  <c r="C802" i="4" s="1"/>
  <c r="Z272" i="1"/>
  <c r="A803" i="4" s="1"/>
  <c r="AC272" i="1"/>
  <c r="B803" i="4" s="1"/>
  <c r="AF272" i="1"/>
  <c r="C803" i="4" s="1"/>
  <c r="AA272" i="1"/>
  <c r="A804" i="4" s="1"/>
  <c r="AD272" i="1"/>
  <c r="B804" i="4" s="1"/>
  <c r="AG272" i="1"/>
  <c r="C804" i="4" s="1"/>
  <c r="AB272" i="1"/>
  <c r="A805" i="4" s="1"/>
  <c r="AE272" i="1"/>
  <c r="B805" i="4" s="1"/>
  <c r="AH272" i="1"/>
  <c r="C805" i="4" s="1"/>
  <c r="Z273" i="1"/>
  <c r="A806" i="4" s="1"/>
  <c r="AC273" i="1"/>
  <c r="B806" i="4" s="1"/>
  <c r="AF273" i="1"/>
  <c r="C806" i="4" s="1"/>
  <c r="AA273" i="1"/>
  <c r="A807" i="4" s="1"/>
  <c r="AD273" i="1"/>
  <c r="B807" i="4" s="1"/>
  <c r="AG273" i="1"/>
  <c r="C807" i="4" s="1"/>
  <c r="AB273" i="1"/>
  <c r="A808" i="4" s="1"/>
  <c r="AE273" i="1"/>
  <c r="B808" i="4" s="1"/>
  <c r="AH273" i="1"/>
  <c r="C808" i="4" s="1"/>
  <c r="Z274" i="1"/>
  <c r="A809" i="4" s="1"/>
  <c r="AC274" i="1"/>
  <c r="B809" i="4" s="1"/>
  <c r="AF274" i="1"/>
  <c r="C809" i="4" s="1"/>
  <c r="AA274" i="1"/>
  <c r="A810" i="4" s="1"/>
  <c r="AD274" i="1"/>
  <c r="B810" i="4" s="1"/>
  <c r="AG274" i="1"/>
  <c r="C810" i="4" s="1"/>
  <c r="AB274" i="1"/>
  <c r="A811" i="4" s="1"/>
  <c r="AE274" i="1"/>
  <c r="B811" i="4" s="1"/>
  <c r="AH274" i="1"/>
  <c r="C811" i="4" s="1"/>
  <c r="Z275" i="1"/>
  <c r="A812" i="4" s="1"/>
  <c r="AC275" i="1"/>
  <c r="B812" i="4" s="1"/>
  <c r="AF275" i="1"/>
  <c r="C812" i="4" s="1"/>
  <c r="AA275" i="1"/>
  <c r="A813" i="4" s="1"/>
  <c r="AD275" i="1"/>
  <c r="B813" i="4" s="1"/>
  <c r="AG275" i="1"/>
  <c r="C813" i="4" s="1"/>
  <c r="AB275" i="1"/>
  <c r="A814" i="4" s="1"/>
  <c r="AE275" i="1"/>
  <c r="B814" i="4" s="1"/>
  <c r="AH275" i="1"/>
  <c r="C814" i="4" s="1"/>
  <c r="Z276" i="1"/>
  <c r="A815" i="4" s="1"/>
  <c r="AC276" i="1"/>
  <c r="B815" i="4" s="1"/>
  <c r="AF276" i="1"/>
  <c r="C815" i="4" s="1"/>
  <c r="AA276" i="1"/>
  <c r="A816" i="4" s="1"/>
  <c r="AD276" i="1"/>
  <c r="B816" i="4" s="1"/>
  <c r="AG276" i="1"/>
  <c r="C816" i="4" s="1"/>
  <c r="AB276" i="1"/>
  <c r="A817" i="4" s="1"/>
  <c r="AE276" i="1"/>
  <c r="B817" i="4" s="1"/>
  <c r="AH276" i="1"/>
  <c r="C817" i="4" s="1"/>
  <c r="Z277" i="1"/>
  <c r="A818" i="4" s="1"/>
  <c r="AC277" i="1"/>
  <c r="B818" i="4" s="1"/>
  <c r="AF277" i="1"/>
  <c r="C818" i="4" s="1"/>
  <c r="AA277" i="1"/>
  <c r="A819" i="4" s="1"/>
  <c r="AD277" i="1"/>
  <c r="B819" i="4" s="1"/>
  <c r="AG277" i="1"/>
  <c r="C819" i="4" s="1"/>
  <c r="AB277" i="1"/>
  <c r="A820" i="4" s="1"/>
  <c r="AE277" i="1"/>
  <c r="B820" i="4" s="1"/>
  <c r="AH277" i="1"/>
  <c r="C820" i="4" s="1"/>
  <c r="Z278" i="1"/>
  <c r="A821" i="4" s="1"/>
  <c r="AC278" i="1"/>
  <c r="B821" i="4" s="1"/>
  <c r="AF278" i="1"/>
  <c r="C821" i="4" s="1"/>
  <c r="AA278" i="1"/>
  <c r="A822" i="4" s="1"/>
  <c r="AD278" i="1"/>
  <c r="B822" i="4" s="1"/>
  <c r="AG278" i="1"/>
  <c r="C822" i="4" s="1"/>
  <c r="AB278" i="1"/>
  <c r="A823" i="4" s="1"/>
  <c r="AE278" i="1"/>
  <c r="B823" i="4" s="1"/>
  <c r="AH278" i="1"/>
  <c r="C823" i="4" s="1"/>
  <c r="Z279" i="1"/>
  <c r="A824" i="4" s="1"/>
  <c r="AC279" i="1"/>
  <c r="B824" i="4" s="1"/>
  <c r="AF279" i="1"/>
  <c r="C824" i="4" s="1"/>
  <c r="AA279" i="1"/>
  <c r="A825" i="4" s="1"/>
  <c r="AD279" i="1"/>
  <c r="B825" i="4" s="1"/>
  <c r="AG279" i="1"/>
  <c r="C825" i="4" s="1"/>
  <c r="AB279" i="1"/>
  <c r="A826" i="4" s="1"/>
  <c r="AE279" i="1"/>
  <c r="B826" i="4" s="1"/>
  <c r="AH279" i="1"/>
  <c r="C826" i="4" s="1"/>
  <c r="Z280" i="1"/>
  <c r="A827" i="4" s="1"/>
  <c r="AC280" i="1"/>
  <c r="B827" i="4" s="1"/>
  <c r="AF280" i="1"/>
  <c r="C827" i="4" s="1"/>
  <c r="AA280" i="1"/>
  <c r="A828" i="4" s="1"/>
  <c r="AD280" i="1"/>
  <c r="B828" i="4" s="1"/>
  <c r="AG280" i="1"/>
  <c r="C828" i="4" s="1"/>
  <c r="AB280" i="1"/>
  <c r="A829" i="4" s="1"/>
  <c r="AE280" i="1"/>
  <c r="B829" i="4" s="1"/>
  <c r="AH280" i="1"/>
  <c r="C829" i="4" s="1"/>
  <c r="Z281" i="1"/>
  <c r="A830" i="4" s="1"/>
  <c r="AC281" i="1"/>
  <c r="B830" i="4" s="1"/>
  <c r="AF281" i="1"/>
  <c r="C830" i="4" s="1"/>
  <c r="AA281" i="1"/>
  <c r="A831" i="4" s="1"/>
  <c r="AD281" i="1"/>
  <c r="B831" i="4" s="1"/>
  <c r="AG281" i="1"/>
  <c r="C831" i="4" s="1"/>
  <c r="AB281" i="1"/>
  <c r="A832" i="4" s="1"/>
  <c r="AE281" i="1"/>
  <c r="B832" i="4" s="1"/>
  <c r="AH281" i="1"/>
  <c r="C832" i="4" s="1"/>
  <c r="Z282" i="1"/>
  <c r="A833" i="4" s="1"/>
  <c r="AC282" i="1"/>
  <c r="B833" i="4" s="1"/>
  <c r="AF282" i="1"/>
  <c r="C833" i="4" s="1"/>
  <c r="AA282" i="1"/>
  <c r="A834" i="4" s="1"/>
  <c r="AD282" i="1"/>
  <c r="B834" i="4" s="1"/>
  <c r="AG282" i="1"/>
  <c r="C834" i="4" s="1"/>
  <c r="AB282" i="1"/>
  <c r="A835" i="4" s="1"/>
  <c r="AE282" i="1"/>
  <c r="B835" i="4" s="1"/>
  <c r="AH282" i="1"/>
  <c r="C835" i="4" s="1"/>
  <c r="Z283" i="1"/>
  <c r="A836" i="4" s="1"/>
  <c r="AC283" i="1"/>
  <c r="B836" i="4" s="1"/>
  <c r="AF283" i="1"/>
  <c r="C836" i="4" s="1"/>
  <c r="AA283" i="1"/>
  <c r="A837" i="4" s="1"/>
  <c r="AD283" i="1"/>
  <c r="B837" i="4" s="1"/>
  <c r="AG283" i="1"/>
  <c r="C837" i="4" s="1"/>
  <c r="AB283" i="1"/>
  <c r="A838" i="4" s="1"/>
  <c r="AE283" i="1"/>
  <c r="B838" i="4" s="1"/>
  <c r="AH283" i="1"/>
  <c r="C838" i="4" s="1"/>
  <c r="Z284" i="1"/>
  <c r="A839" i="4" s="1"/>
  <c r="AC284" i="1"/>
  <c r="B839" i="4" s="1"/>
  <c r="AF284" i="1"/>
  <c r="C839" i="4" s="1"/>
  <c r="AA284" i="1"/>
  <c r="A840" i="4" s="1"/>
  <c r="AD284" i="1"/>
  <c r="B840" i="4" s="1"/>
  <c r="AG284" i="1"/>
  <c r="C840" i="4" s="1"/>
  <c r="AB284" i="1"/>
  <c r="A841" i="4" s="1"/>
  <c r="AE284" i="1"/>
  <c r="B841" i="4" s="1"/>
  <c r="AH284" i="1"/>
  <c r="C841" i="4" s="1"/>
  <c r="Z285" i="1"/>
  <c r="A842" i="4" s="1"/>
  <c r="AC285" i="1"/>
  <c r="B842" i="4" s="1"/>
  <c r="AF285" i="1"/>
  <c r="C842" i="4" s="1"/>
  <c r="AA285" i="1"/>
  <c r="A843" i="4" s="1"/>
  <c r="AD285" i="1"/>
  <c r="B843" i="4" s="1"/>
  <c r="AG285" i="1"/>
  <c r="C843" i="4" s="1"/>
  <c r="AB285" i="1"/>
  <c r="A844" i="4" s="1"/>
  <c r="AE285" i="1"/>
  <c r="B844" i="4" s="1"/>
  <c r="AH285" i="1"/>
  <c r="C844" i="4" s="1"/>
  <c r="Z286" i="1"/>
  <c r="A845" i="4" s="1"/>
  <c r="AC286" i="1"/>
  <c r="B845" i="4" s="1"/>
  <c r="AF286" i="1"/>
  <c r="C845" i="4" s="1"/>
  <c r="AA286" i="1"/>
  <c r="A846" i="4" s="1"/>
  <c r="AD286" i="1"/>
  <c r="B846" i="4" s="1"/>
  <c r="AG286" i="1"/>
  <c r="C846" i="4" s="1"/>
  <c r="AB286" i="1"/>
  <c r="A847" i="4" s="1"/>
  <c r="AE286" i="1"/>
  <c r="B847" i="4" s="1"/>
  <c r="AH286" i="1"/>
  <c r="C847" i="4" s="1"/>
  <c r="Z287" i="1"/>
  <c r="A848" i="4" s="1"/>
  <c r="AC287" i="1"/>
  <c r="B848" i="4" s="1"/>
  <c r="AF287" i="1"/>
  <c r="C848" i="4" s="1"/>
  <c r="AA287" i="1"/>
  <c r="A849" i="4" s="1"/>
  <c r="AD287" i="1"/>
  <c r="B849" i="4" s="1"/>
  <c r="AG287" i="1"/>
  <c r="C849" i="4" s="1"/>
  <c r="AB287" i="1"/>
  <c r="A850" i="4" s="1"/>
  <c r="AE287" i="1"/>
  <c r="B850" i="4" s="1"/>
  <c r="AH287" i="1"/>
  <c r="C850" i="4" s="1"/>
  <c r="Z288" i="1"/>
  <c r="A851" i="4" s="1"/>
  <c r="AC288" i="1"/>
  <c r="B851" i="4" s="1"/>
  <c r="AF288" i="1"/>
  <c r="C851" i="4" s="1"/>
  <c r="AA288" i="1"/>
  <c r="A852" i="4" s="1"/>
  <c r="AD288" i="1"/>
  <c r="B852" i="4" s="1"/>
  <c r="AG288" i="1"/>
  <c r="C852" i="4" s="1"/>
  <c r="AB288" i="1"/>
  <c r="A853" i="4" s="1"/>
  <c r="AE288" i="1"/>
  <c r="B853" i="4" s="1"/>
  <c r="AH288" i="1"/>
  <c r="C853" i="4" s="1"/>
  <c r="Z289" i="1"/>
  <c r="A854" i="4" s="1"/>
  <c r="AC289" i="1"/>
  <c r="B854" i="4" s="1"/>
  <c r="AF289" i="1"/>
  <c r="C854" i="4" s="1"/>
  <c r="AA289" i="1"/>
  <c r="A855" i="4" s="1"/>
  <c r="AD289" i="1"/>
  <c r="B855" i="4" s="1"/>
  <c r="AG289" i="1"/>
  <c r="C855" i="4" s="1"/>
  <c r="AB289" i="1"/>
  <c r="A856" i="4" s="1"/>
  <c r="AE289" i="1"/>
  <c r="B856" i="4" s="1"/>
  <c r="AH289" i="1"/>
  <c r="C856" i="4" s="1"/>
  <c r="Z290" i="1"/>
  <c r="A857" i="4" s="1"/>
  <c r="AC290" i="1"/>
  <c r="B857" i="4" s="1"/>
  <c r="AF290" i="1"/>
  <c r="C857" i="4" s="1"/>
  <c r="AA290" i="1"/>
  <c r="A858" i="4" s="1"/>
  <c r="AD290" i="1"/>
  <c r="B858" i="4" s="1"/>
  <c r="AG290" i="1"/>
  <c r="C858" i="4" s="1"/>
  <c r="AB290" i="1"/>
  <c r="A859" i="4" s="1"/>
  <c r="AE290" i="1"/>
  <c r="B859" i="4" s="1"/>
  <c r="AH290" i="1"/>
  <c r="C859" i="4" s="1"/>
  <c r="Z291" i="1"/>
  <c r="A860" i="4" s="1"/>
  <c r="AC291" i="1"/>
  <c r="B860" i="4" s="1"/>
  <c r="AF291" i="1"/>
  <c r="C860" i="4" s="1"/>
  <c r="AA291" i="1"/>
  <c r="A861" i="4" s="1"/>
  <c r="AD291" i="1"/>
  <c r="B861" i="4" s="1"/>
  <c r="AG291" i="1"/>
  <c r="C861" i="4" s="1"/>
  <c r="AB291" i="1"/>
  <c r="A862" i="4" s="1"/>
  <c r="AE291" i="1"/>
  <c r="B862" i="4" s="1"/>
  <c r="AH291" i="1"/>
  <c r="C862" i="4" s="1"/>
  <c r="Z292" i="1"/>
  <c r="A863" i="4" s="1"/>
  <c r="AC292" i="1"/>
  <c r="B863" i="4" s="1"/>
  <c r="AF292" i="1"/>
  <c r="C863" i="4" s="1"/>
  <c r="AA292" i="1"/>
  <c r="A864" i="4" s="1"/>
  <c r="AD292" i="1"/>
  <c r="B864" i="4" s="1"/>
  <c r="AG292" i="1"/>
  <c r="C864" i="4" s="1"/>
  <c r="AB292" i="1"/>
  <c r="A865" i="4" s="1"/>
  <c r="AE292" i="1"/>
  <c r="B865" i="4" s="1"/>
  <c r="AH292" i="1"/>
  <c r="C865" i="4" s="1"/>
  <c r="Z293" i="1"/>
  <c r="A866" i="4" s="1"/>
  <c r="AC293" i="1"/>
  <c r="B866" i="4" s="1"/>
  <c r="AF293" i="1"/>
  <c r="C866" i="4" s="1"/>
  <c r="AA293" i="1"/>
  <c r="A867" i="4" s="1"/>
  <c r="AD293" i="1"/>
  <c r="B867" i="4" s="1"/>
  <c r="AG293" i="1"/>
  <c r="C867" i="4" s="1"/>
  <c r="AB293" i="1"/>
  <c r="A868" i="4" s="1"/>
  <c r="AE293" i="1"/>
  <c r="B868" i="4" s="1"/>
  <c r="AH293" i="1"/>
  <c r="C868" i="4" s="1"/>
  <c r="Z294" i="1"/>
  <c r="A869" i="4" s="1"/>
  <c r="AC294" i="1"/>
  <c r="B869" i="4" s="1"/>
  <c r="AF294" i="1"/>
  <c r="C869" i="4" s="1"/>
  <c r="AA294" i="1"/>
  <c r="A870" i="4" s="1"/>
  <c r="AD294" i="1"/>
  <c r="B870" i="4" s="1"/>
  <c r="AG294" i="1"/>
  <c r="C870" i="4" s="1"/>
  <c r="AB294" i="1"/>
  <c r="A871" i="4" s="1"/>
  <c r="AE294" i="1"/>
  <c r="B871" i="4" s="1"/>
  <c r="AH294" i="1"/>
  <c r="C871" i="4" s="1"/>
  <c r="Z295" i="1"/>
  <c r="A872" i="4" s="1"/>
  <c r="AC295" i="1"/>
  <c r="B872" i="4" s="1"/>
  <c r="AF295" i="1"/>
  <c r="C872" i="4" s="1"/>
  <c r="AA295" i="1"/>
  <c r="A873" i="4" s="1"/>
  <c r="AD295" i="1"/>
  <c r="B873" i="4" s="1"/>
  <c r="AG295" i="1"/>
  <c r="C873" i="4" s="1"/>
  <c r="AB295" i="1"/>
  <c r="A874" i="4" s="1"/>
  <c r="AE295" i="1"/>
  <c r="B874" i="4" s="1"/>
  <c r="AH295" i="1"/>
  <c r="C874" i="4" s="1"/>
  <c r="Z296" i="1"/>
  <c r="A875" i="4" s="1"/>
  <c r="AC296" i="1"/>
  <c r="B875" i="4" s="1"/>
  <c r="AF296" i="1"/>
  <c r="C875" i="4" s="1"/>
  <c r="AA296" i="1"/>
  <c r="A876" i="4" s="1"/>
  <c r="AD296" i="1"/>
  <c r="B876" i="4" s="1"/>
  <c r="AG296" i="1"/>
  <c r="C876" i="4" s="1"/>
  <c r="AB296" i="1"/>
  <c r="A877" i="4" s="1"/>
  <c r="AE296" i="1"/>
  <c r="B877" i="4" s="1"/>
  <c r="AH296" i="1"/>
  <c r="C877" i="4" s="1"/>
  <c r="Z297" i="1"/>
  <c r="A878" i="4" s="1"/>
  <c r="AC297" i="1"/>
  <c r="B878" i="4" s="1"/>
  <c r="AF297" i="1"/>
  <c r="C878" i="4" s="1"/>
  <c r="AA297" i="1"/>
  <c r="A879" i="4" s="1"/>
  <c r="AD297" i="1"/>
  <c r="B879" i="4" s="1"/>
  <c r="AG297" i="1"/>
  <c r="C879" i="4" s="1"/>
  <c r="AB297" i="1"/>
  <c r="A880" i="4" s="1"/>
  <c r="AE297" i="1"/>
  <c r="B880" i="4" s="1"/>
  <c r="AH297" i="1"/>
  <c r="C880" i="4" s="1"/>
  <c r="Z298" i="1"/>
  <c r="A881" i="4" s="1"/>
  <c r="AC298" i="1"/>
  <c r="B881" i="4" s="1"/>
  <c r="AF298" i="1"/>
  <c r="C881" i="4" s="1"/>
  <c r="AA298" i="1"/>
  <c r="A882" i="4" s="1"/>
  <c r="AD298" i="1"/>
  <c r="B882" i="4" s="1"/>
  <c r="AG298" i="1"/>
  <c r="C882" i="4" s="1"/>
  <c r="AB298" i="1"/>
  <c r="A883" i="4" s="1"/>
  <c r="AE298" i="1"/>
  <c r="B883" i="4" s="1"/>
  <c r="AH298" i="1"/>
  <c r="C883" i="4" s="1"/>
  <c r="Z299" i="1"/>
  <c r="A884" i="4" s="1"/>
  <c r="AC299" i="1"/>
  <c r="B884" i="4" s="1"/>
  <c r="AF299" i="1"/>
  <c r="C884" i="4" s="1"/>
  <c r="AA299" i="1"/>
  <c r="A885" i="4" s="1"/>
  <c r="AD299" i="1"/>
  <c r="B885" i="4" s="1"/>
  <c r="AG299" i="1"/>
  <c r="C885" i="4" s="1"/>
  <c r="AB299" i="1"/>
  <c r="A886" i="4" s="1"/>
  <c r="AE299" i="1"/>
  <c r="B886" i="4" s="1"/>
  <c r="AH299" i="1"/>
  <c r="C886" i="4" s="1"/>
  <c r="Z300" i="1"/>
  <c r="A887" i="4" s="1"/>
  <c r="AC300" i="1"/>
  <c r="B887" i="4" s="1"/>
  <c r="AF300" i="1"/>
  <c r="C887" i="4" s="1"/>
  <c r="AA300" i="1"/>
  <c r="A888" i="4" s="1"/>
  <c r="AD300" i="1"/>
  <c r="B888" i="4" s="1"/>
  <c r="AG300" i="1"/>
  <c r="C888" i="4" s="1"/>
  <c r="AB300" i="1"/>
  <c r="A889" i="4" s="1"/>
  <c r="AE300" i="1"/>
  <c r="B889" i="4" s="1"/>
  <c r="AH300" i="1"/>
  <c r="C889" i="4" s="1"/>
  <c r="Z301" i="1"/>
  <c r="A890" i="4" s="1"/>
  <c r="AC301" i="1"/>
  <c r="B890" i="4" s="1"/>
  <c r="AF301" i="1"/>
  <c r="C890" i="4" s="1"/>
  <c r="AA301" i="1"/>
  <c r="A891" i="4" s="1"/>
  <c r="AD301" i="1"/>
  <c r="B891" i="4" s="1"/>
  <c r="AG301" i="1"/>
  <c r="C891" i="4" s="1"/>
  <c r="AB301" i="1"/>
  <c r="A892" i="4" s="1"/>
  <c r="AE301" i="1"/>
  <c r="B892" i="4" s="1"/>
  <c r="AH301" i="1"/>
  <c r="C892" i="4" s="1"/>
  <c r="Z302" i="1"/>
  <c r="A893" i="4" s="1"/>
  <c r="AC302" i="1"/>
  <c r="B893" i="4" s="1"/>
  <c r="AF302" i="1"/>
  <c r="C893" i="4" s="1"/>
  <c r="AA302" i="1"/>
  <c r="A894" i="4" s="1"/>
  <c r="AD302" i="1"/>
  <c r="B894" i="4" s="1"/>
  <c r="AG302" i="1"/>
  <c r="C894" i="4" s="1"/>
  <c r="AB302" i="1"/>
  <c r="A895" i="4" s="1"/>
  <c r="AE302" i="1"/>
  <c r="B895" i="4" s="1"/>
  <c r="AH302" i="1"/>
  <c r="C895" i="4" s="1"/>
  <c r="Z303" i="1"/>
  <c r="A896" i="4" s="1"/>
  <c r="AC303" i="1"/>
  <c r="B896" i="4" s="1"/>
  <c r="AF303" i="1"/>
  <c r="C896" i="4" s="1"/>
  <c r="AA303" i="1"/>
  <c r="A897" i="4" s="1"/>
  <c r="AD303" i="1"/>
  <c r="B897" i="4" s="1"/>
  <c r="AG303" i="1"/>
  <c r="C897" i="4" s="1"/>
  <c r="AB303" i="1"/>
  <c r="A898" i="4" s="1"/>
  <c r="AE303" i="1"/>
  <c r="B898" i="4" s="1"/>
  <c r="AH303" i="1"/>
  <c r="C898" i="4" s="1"/>
  <c r="Z304" i="1"/>
  <c r="A899" i="4" s="1"/>
  <c r="AC304" i="1"/>
  <c r="B899" i="4" s="1"/>
  <c r="AF304" i="1"/>
  <c r="C899" i="4" s="1"/>
  <c r="AA304" i="1"/>
  <c r="A900" i="4" s="1"/>
  <c r="AD304" i="1"/>
  <c r="B900" i="4" s="1"/>
  <c r="AG304" i="1"/>
  <c r="C900" i="4" s="1"/>
  <c r="AB304" i="1"/>
  <c r="A901" i="4" s="1"/>
  <c r="AE304" i="1"/>
  <c r="B901" i="4" s="1"/>
  <c r="AH304" i="1"/>
  <c r="C901" i="4" s="1"/>
  <c r="Z305" i="1"/>
  <c r="A902" i="4" s="1"/>
  <c r="AC305" i="1"/>
  <c r="B902" i="4" s="1"/>
  <c r="AF305" i="1"/>
  <c r="C902" i="4" s="1"/>
  <c r="AA305" i="1"/>
  <c r="A903" i="4" s="1"/>
  <c r="AD305" i="1"/>
  <c r="B903" i="4" s="1"/>
  <c r="AG305" i="1"/>
  <c r="C903" i="4" s="1"/>
  <c r="AB305" i="1"/>
  <c r="A904" i="4" s="1"/>
  <c r="AE305" i="1"/>
  <c r="B904" i="4" s="1"/>
  <c r="AH305" i="1"/>
  <c r="C904" i="4" s="1"/>
  <c r="Z306" i="1"/>
  <c r="A905" i="4" s="1"/>
  <c r="AC306" i="1"/>
  <c r="B905" i="4" s="1"/>
  <c r="AF306" i="1"/>
  <c r="C905" i="4" s="1"/>
  <c r="AA306" i="1"/>
  <c r="A906" i="4" s="1"/>
  <c r="AD306" i="1"/>
  <c r="B906" i="4" s="1"/>
  <c r="AG306" i="1"/>
  <c r="C906" i="4" s="1"/>
  <c r="AB306" i="1"/>
  <c r="A907" i="4" s="1"/>
  <c r="AE306" i="1"/>
  <c r="B907" i="4" s="1"/>
  <c r="AH306" i="1"/>
  <c r="C907" i="4" s="1"/>
  <c r="Z307" i="1"/>
  <c r="A908" i="4" s="1"/>
  <c r="AC307" i="1"/>
  <c r="B908" i="4" s="1"/>
  <c r="AF307" i="1"/>
  <c r="C908" i="4" s="1"/>
  <c r="AA307" i="1"/>
  <c r="A909" i="4" s="1"/>
  <c r="AD307" i="1"/>
  <c r="B909" i="4" s="1"/>
  <c r="AG307" i="1"/>
  <c r="C909" i="4" s="1"/>
  <c r="AB307" i="1"/>
  <c r="A910" i="4" s="1"/>
  <c r="AE307" i="1"/>
  <c r="B910" i="4" s="1"/>
  <c r="AH307" i="1"/>
  <c r="C910" i="4" s="1"/>
  <c r="Z308" i="1"/>
  <c r="A911" i="4" s="1"/>
  <c r="AC308" i="1"/>
  <c r="B911" i="4" s="1"/>
  <c r="AF308" i="1"/>
  <c r="C911" i="4" s="1"/>
  <c r="AA308" i="1"/>
  <c r="A912" i="4" s="1"/>
  <c r="AD308" i="1"/>
  <c r="B912" i="4" s="1"/>
  <c r="AG308" i="1"/>
  <c r="C912" i="4" s="1"/>
  <c r="AB308" i="1"/>
  <c r="A913" i="4" s="1"/>
  <c r="AE308" i="1"/>
  <c r="B913" i="4" s="1"/>
  <c r="AH308" i="1"/>
  <c r="C913" i="4" s="1"/>
  <c r="Z309" i="1"/>
  <c r="A914" i="4" s="1"/>
  <c r="AC309" i="1"/>
  <c r="B914" i="4" s="1"/>
  <c r="AF309" i="1"/>
  <c r="C914" i="4" s="1"/>
  <c r="AA309" i="1"/>
  <c r="A915" i="4" s="1"/>
  <c r="AD309" i="1"/>
  <c r="B915" i="4" s="1"/>
  <c r="AG309" i="1"/>
  <c r="C915" i="4" s="1"/>
  <c r="AB309" i="1"/>
  <c r="A916" i="4" s="1"/>
  <c r="AE309" i="1"/>
  <c r="B916" i="4" s="1"/>
  <c r="AH309" i="1"/>
  <c r="C916" i="4" s="1"/>
  <c r="Z310" i="1"/>
  <c r="A917" i="4" s="1"/>
  <c r="AC310" i="1"/>
  <c r="B917" i="4" s="1"/>
  <c r="AF310" i="1"/>
  <c r="C917" i="4" s="1"/>
  <c r="AA310" i="1"/>
  <c r="A918" i="4" s="1"/>
  <c r="AD310" i="1"/>
  <c r="B918" i="4" s="1"/>
  <c r="AG310" i="1"/>
  <c r="C918" i="4" s="1"/>
  <c r="AB310" i="1"/>
  <c r="A919" i="4" s="1"/>
  <c r="AE310" i="1"/>
  <c r="B919" i="4" s="1"/>
  <c r="AH310" i="1"/>
  <c r="C919" i="4" s="1"/>
  <c r="AH6" i="1"/>
  <c r="C7" i="4"/>
  <c r="AE6" i="1"/>
  <c r="B7" i="4" s="1"/>
  <c r="AB6" i="1"/>
  <c r="A7" i="4" s="1"/>
  <c r="AG6" i="1"/>
  <c r="C6" i="4"/>
  <c r="AD6" i="1"/>
  <c r="B6" i="4"/>
  <c r="AA6" i="1"/>
  <c r="A6" i="4" s="1"/>
  <c r="AF6" i="1"/>
  <c r="C5" i="4" s="1"/>
  <c r="AC6" i="1"/>
  <c r="B5" i="4"/>
  <c r="Z6" i="1"/>
  <c r="A5" i="4"/>
  <c r="S7" i="1"/>
  <c r="B5" i="5" s="1"/>
  <c r="T7" i="1"/>
  <c r="C5" i="5" s="1"/>
  <c r="U7" i="1"/>
  <c r="D5" i="5" s="1"/>
  <c r="V7" i="1"/>
  <c r="E5" i="5" s="1"/>
  <c r="W7" i="1"/>
  <c r="F5" i="5" s="1"/>
  <c r="X7" i="1"/>
  <c r="G5" i="5" s="1"/>
  <c r="S8" i="1"/>
  <c r="T8" i="1"/>
  <c r="C6" i="5" s="1"/>
  <c r="U8" i="1"/>
  <c r="D6" i="5" s="1"/>
  <c r="V8" i="1"/>
  <c r="E6" i="5" s="1"/>
  <c r="W8" i="1"/>
  <c r="F6" i="5" s="1"/>
  <c r="X8" i="1"/>
  <c r="G6" i="5" s="1"/>
  <c r="S9" i="1"/>
  <c r="B7" i="5"/>
  <c r="T9" i="1"/>
  <c r="Y9" i="1" s="1"/>
  <c r="H7" i="5" s="1"/>
  <c r="U9" i="1"/>
  <c r="D7" i="5" s="1"/>
  <c r="V9" i="1"/>
  <c r="E7" i="5" s="1"/>
  <c r="W9" i="1"/>
  <c r="F7" i="5" s="1"/>
  <c r="X9" i="1"/>
  <c r="G7" i="5"/>
  <c r="S10" i="1"/>
  <c r="Y10" i="1" s="1"/>
  <c r="H8" i="5" s="1"/>
  <c r="U16" i="11" s="1"/>
  <c r="T10" i="1"/>
  <c r="C8" i="5"/>
  <c r="U10" i="1"/>
  <c r="D8" i="5" s="1"/>
  <c r="V10" i="1"/>
  <c r="E8" i="5"/>
  <c r="W10" i="1"/>
  <c r="F8" i="5" s="1"/>
  <c r="X10" i="1"/>
  <c r="G8" i="5" s="1"/>
  <c r="S11" i="1"/>
  <c r="B9" i="5" s="1"/>
  <c r="T11" i="1"/>
  <c r="C9" i="5" s="1"/>
  <c r="U11" i="1"/>
  <c r="D9" i="5" s="1"/>
  <c r="V11" i="1"/>
  <c r="E9" i="5" s="1"/>
  <c r="W11" i="1"/>
  <c r="F9" i="5" s="1"/>
  <c r="X11" i="1"/>
  <c r="G9" i="5" s="1"/>
  <c r="Y11" i="1"/>
  <c r="H9" i="5" s="1"/>
  <c r="S12" i="1"/>
  <c r="T12" i="1"/>
  <c r="C10" i="5" s="1"/>
  <c r="U12" i="1"/>
  <c r="D10" i="5" s="1"/>
  <c r="V12" i="1"/>
  <c r="E10" i="5" s="1"/>
  <c r="W12" i="1"/>
  <c r="F10" i="5" s="1"/>
  <c r="X12" i="1"/>
  <c r="G10" i="5" s="1"/>
  <c r="S13" i="1"/>
  <c r="B11" i="5" s="1"/>
  <c r="T13" i="1"/>
  <c r="U13" i="1"/>
  <c r="D11" i="5" s="1"/>
  <c r="V13" i="1"/>
  <c r="E11" i="5" s="1"/>
  <c r="W13" i="1"/>
  <c r="F11" i="5" s="1"/>
  <c r="X13" i="1"/>
  <c r="G11" i="5" s="1"/>
  <c r="S14" i="1"/>
  <c r="B12" i="5" s="1"/>
  <c r="T14" i="1"/>
  <c r="C12" i="5"/>
  <c r="U14" i="1"/>
  <c r="D12" i="5" s="1"/>
  <c r="V14" i="1"/>
  <c r="E12" i="5" s="1"/>
  <c r="W14" i="1"/>
  <c r="F12" i="5" s="1"/>
  <c r="X14" i="1"/>
  <c r="G12" i="5" s="1"/>
  <c r="S15" i="1"/>
  <c r="B13" i="5"/>
  <c r="T15" i="1"/>
  <c r="U15" i="1"/>
  <c r="D13" i="5"/>
  <c r="V15" i="1"/>
  <c r="E13" i="5" s="1"/>
  <c r="W15" i="1"/>
  <c r="F13" i="5" s="1"/>
  <c r="X15" i="1"/>
  <c r="G13" i="5" s="1"/>
  <c r="S16" i="1"/>
  <c r="T16" i="1"/>
  <c r="C14" i="5" s="1"/>
  <c r="U16" i="1"/>
  <c r="D14" i="5" s="1"/>
  <c r="V16" i="1"/>
  <c r="E14" i="5" s="1"/>
  <c r="W16" i="1"/>
  <c r="F14" i="5" s="1"/>
  <c r="X16" i="1"/>
  <c r="G14" i="5" s="1"/>
  <c r="S17" i="1"/>
  <c r="B15" i="5" s="1"/>
  <c r="T17" i="1"/>
  <c r="C15" i="5" s="1"/>
  <c r="U17" i="1"/>
  <c r="D15" i="5" s="1"/>
  <c r="V17" i="1"/>
  <c r="E15" i="5" s="1"/>
  <c r="W17" i="1"/>
  <c r="F15" i="5" s="1"/>
  <c r="X17" i="1"/>
  <c r="G15" i="5" s="1"/>
  <c r="Y17" i="1"/>
  <c r="H15" i="5" s="1"/>
  <c r="S18" i="1"/>
  <c r="B16" i="5" s="1"/>
  <c r="T18" i="1"/>
  <c r="C16" i="5" s="1"/>
  <c r="U18" i="1"/>
  <c r="D16" i="5" s="1"/>
  <c r="V18" i="1"/>
  <c r="E16" i="5" s="1"/>
  <c r="W18" i="1"/>
  <c r="F16" i="5" s="1"/>
  <c r="X18" i="1"/>
  <c r="G16" i="5" s="1"/>
  <c r="Y18" i="1"/>
  <c r="H16" i="5" s="1"/>
  <c r="S19" i="1"/>
  <c r="B17" i="5"/>
  <c r="T19" i="1"/>
  <c r="U19" i="1"/>
  <c r="D17" i="5"/>
  <c r="V19" i="1"/>
  <c r="E17" i="5" s="1"/>
  <c r="W19" i="1"/>
  <c r="F17" i="5" s="1"/>
  <c r="X19" i="1"/>
  <c r="G17" i="5" s="1"/>
  <c r="S20" i="1"/>
  <c r="T20" i="1"/>
  <c r="C18" i="5" s="1"/>
  <c r="U20" i="1"/>
  <c r="D18" i="5" s="1"/>
  <c r="V20" i="1"/>
  <c r="E18" i="5" s="1"/>
  <c r="W20" i="1"/>
  <c r="F18" i="5" s="1"/>
  <c r="X20" i="1"/>
  <c r="G18" i="5" s="1"/>
  <c r="S21" i="1"/>
  <c r="B19" i="5"/>
  <c r="T21" i="1"/>
  <c r="U21" i="1"/>
  <c r="D19" i="5" s="1"/>
  <c r="V21" i="1"/>
  <c r="E19" i="5" s="1"/>
  <c r="W21" i="1"/>
  <c r="F19" i="5" s="1"/>
  <c r="X21" i="1"/>
  <c r="G19" i="5" s="1"/>
  <c r="S22" i="1"/>
  <c r="B20" i="5" s="1"/>
  <c r="T22" i="1"/>
  <c r="C20" i="5" s="1"/>
  <c r="U22" i="1"/>
  <c r="D20" i="5" s="1"/>
  <c r="V22" i="1"/>
  <c r="E20" i="5" s="1"/>
  <c r="W22" i="1"/>
  <c r="F20" i="5" s="1"/>
  <c r="X22" i="1"/>
  <c r="G20" i="5" s="1"/>
  <c r="S23" i="1"/>
  <c r="B21" i="5" s="1"/>
  <c r="T23" i="1"/>
  <c r="C21" i="5"/>
  <c r="U23" i="1"/>
  <c r="D21" i="5" s="1"/>
  <c r="V23" i="1"/>
  <c r="E21" i="5" s="1"/>
  <c r="W23" i="1"/>
  <c r="F21" i="5" s="1"/>
  <c r="X23" i="1"/>
  <c r="G21" i="5" s="1"/>
  <c r="S24" i="1"/>
  <c r="T24" i="1"/>
  <c r="C22" i="5" s="1"/>
  <c r="U24" i="1"/>
  <c r="D22" i="5"/>
  <c r="V24" i="1"/>
  <c r="E22" i="5" s="1"/>
  <c r="W24" i="1"/>
  <c r="F22" i="5" s="1"/>
  <c r="X24" i="1"/>
  <c r="G22" i="5" s="1"/>
  <c r="S25" i="1"/>
  <c r="B23" i="5"/>
  <c r="T25" i="1"/>
  <c r="U25" i="1"/>
  <c r="D23" i="5"/>
  <c r="V25" i="1"/>
  <c r="E23" i="5" s="1"/>
  <c r="W25" i="1"/>
  <c r="F23" i="5" s="1"/>
  <c r="X25" i="1"/>
  <c r="G23" i="5" s="1"/>
  <c r="S26" i="1"/>
  <c r="B24" i="5"/>
  <c r="T26" i="1"/>
  <c r="C24" i="5" s="1"/>
  <c r="U26" i="1"/>
  <c r="D24" i="5"/>
  <c r="V26" i="1"/>
  <c r="E24" i="5" s="1"/>
  <c r="W26" i="1"/>
  <c r="F24" i="5" s="1"/>
  <c r="X26" i="1"/>
  <c r="G24" i="5" s="1"/>
  <c r="S27" i="1"/>
  <c r="B25" i="5" s="1"/>
  <c r="T27" i="1"/>
  <c r="C25" i="5" s="1"/>
  <c r="U27" i="1"/>
  <c r="D25" i="5"/>
  <c r="V27" i="1"/>
  <c r="E25" i="5" s="1"/>
  <c r="S32" i="11" s="1"/>
  <c r="W27" i="1"/>
  <c r="F25" i="5" s="1"/>
  <c r="X27" i="1"/>
  <c r="G25" i="5" s="1"/>
  <c r="S28" i="1"/>
  <c r="T28" i="1"/>
  <c r="C26" i="5"/>
  <c r="U28" i="1"/>
  <c r="D26" i="5" s="1"/>
  <c r="V28" i="1"/>
  <c r="E26" i="5" s="1"/>
  <c r="W28" i="1"/>
  <c r="F26" i="5" s="1"/>
  <c r="X28" i="1"/>
  <c r="G26" i="5" s="1"/>
  <c r="S29" i="1"/>
  <c r="B27" i="5"/>
  <c r="T29" i="1"/>
  <c r="C27" i="5" s="1"/>
  <c r="U29" i="1"/>
  <c r="D27" i="5" s="1"/>
  <c r="V29" i="1"/>
  <c r="E27" i="5" s="1"/>
  <c r="W29" i="1"/>
  <c r="F27" i="5" s="1"/>
  <c r="X29" i="1"/>
  <c r="G27" i="5" s="1"/>
  <c r="S30" i="1"/>
  <c r="B28" i="5"/>
  <c r="T30" i="1"/>
  <c r="Y30" i="1" s="1"/>
  <c r="H28" i="5" s="1"/>
  <c r="C28" i="5"/>
  <c r="U30" i="1"/>
  <c r="D28" i="5" s="1"/>
  <c r="V30" i="1"/>
  <c r="E28" i="5" s="1"/>
  <c r="W30" i="1"/>
  <c r="F28" i="5" s="1"/>
  <c r="X30" i="1"/>
  <c r="G28" i="5" s="1"/>
  <c r="S31" i="1"/>
  <c r="B29" i="5"/>
  <c r="T31" i="1"/>
  <c r="C29" i="5" s="1"/>
  <c r="U31" i="1"/>
  <c r="D29" i="5" s="1"/>
  <c r="V31" i="1"/>
  <c r="E29" i="5" s="1"/>
  <c r="W31" i="1"/>
  <c r="F29" i="5" s="1"/>
  <c r="X31" i="1"/>
  <c r="G29" i="5" s="1"/>
  <c r="Y31" i="1"/>
  <c r="H29" i="5"/>
  <c r="S32" i="1"/>
  <c r="T32" i="1"/>
  <c r="C30" i="5"/>
  <c r="U32" i="1"/>
  <c r="D30" i="5" s="1"/>
  <c r="V32" i="1"/>
  <c r="E30" i="5" s="1"/>
  <c r="W32" i="1"/>
  <c r="F30" i="5" s="1"/>
  <c r="X32" i="1"/>
  <c r="G30" i="5" s="1"/>
  <c r="S33" i="1"/>
  <c r="B31" i="5" s="1"/>
  <c r="T33" i="1"/>
  <c r="U33" i="1"/>
  <c r="D31" i="5" s="1"/>
  <c r="V33" i="1"/>
  <c r="E31" i="5" s="1"/>
  <c r="W33" i="1"/>
  <c r="F31" i="5"/>
  <c r="X33" i="1"/>
  <c r="G31" i="5" s="1"/>
  <c r="S34" i="1"/>
  <c r="B32" i="5" s="1"/>
  <c r="T34" i="1"/>
  <c r="Y34" i="1" s="1"/>
  <c r="H32" i="5" s="1"/>
  <c r="U34" i="1"/>
  <c r="D32" i="5" s="1"/>
  <c r="V34" i="1"/>
  <c r="E32" i="5"/>
  <c r="W34" i="1"/>
  <c r="F32" i="5" s="1"/>
  <c r="X34" i="1"/>
  <c r="G32" i="5" s="1"/>
  <c r="S35" i="1"/>
  <c r="B33" i="5" s="1"/>
  <c r="T35" i="1"/>
  <c r="Y35" i="1" s="1"/>
  <c r="H33" i="5" s="1"/>
  <c r="U40" i="11" s="1"/>
  <c r="C33" i="5"/>
  <c r="U35" i="1"/>
  <c r="D33" i="5" s="1"/>
  <c r="V35" i="1"/>
  <c r="E33" i="5" s="1"/>
  <c r="W35" i="1"/>
  <c r="F33" i="5" s="1"/>
  <c r="X35" i="1"/>
  <c r="G33" i="5" s="1"/>
  <c r="S36" i="1"/>
  <c r="T36" i="1"/>
  <c r="C34" i="5"/>
  <c r="U36" i="1"/>
  <c r="D34" i="5" s="1"/>
  <c r="V36" i="1"/>
  <c r="E34" i="5" s="1"/>
  <c r="W36" i="1"/>
  <c r="F34" i="5" s="1"/>
  <c r="X36" i="1"/>
  <c r="G34" i="5" s="1"/>
  <c r="S37" i="1"/>
  <c r="B35" i="5"/>
  <c r="T37" i="1"/>
  <c r="U37" i="1"/>
  <c r="D35" i="5" s="1"/>
  <c r="V37" i="1"/>
  <c r="E35" i="5" s="1"/>
  <c r="W37" i="1"/>
  <c r="F35" i="5" s="1"/>
  <c r="X37" i="1"/>
  <c r="G35" i="5" s="1"/>
  <c r="S38" i="1"/>
  <c r="B36" i="5"/>
  <c r="T38" i="1"/>
  <c r="Y38" i="1" s="1"/>
  <c r="H36" i="5" s="1"/>
  <c r="U38" i="1"/>
  <c r="D36" i="5" s="1"/>
  <c r="V38" i="1"/>
  <c r="E36" i="5" s="1"/>
  <c r="W38" i="1"/>
  <c r="F36" i="5" s="1"/>
  <c r="X38" i="1"/>
  <c r="G36" i="5"/>
  <c r="S39" i="1"/>
  <c r="B37" i="5" s="1"/>
  <c r="T39" i="1"/>
  <c r="Y39" i="1" s="1"/>
  <c r="H37" i="5" s="1"/>
  <c r="U44" i="11" s="1"/>
  <c r="U39" i="1"/>
  <c r="D37" i="5"/>
  <c r="V39" i="1"/>
  <c r="E37" i="5" s="1"/>
  <c r="W39" i="1"/>
  <c r="F37" i="5" s="1"/>
  <c r="X39" i="1"/>
  <c r="G37" i="5" s="1"/>
  <c r="S40" i="1"/>
  <c r="T40" i="1"/>
  <c r="C38" i="5" s="1"/>
  <c r="U40" i="1"/>
  <c r="D38" i="5" s="1"/>
  <c r="V40" i="1"/>
  <c r="E38" i="5" s="1"/>
  <c r="W40" i="1"/>
  <c r="F38" i="5" s="1"/>
  <c r="X40" i="1"/>
  <c r="G38" i="5" s="1"/>
  <c r="S41" i="1"/>
  <c r="B39" i="5"/>
  <c r="T41" i="1"/>
  <c r="Y41" i="1" s="1"/>
  <c r="H39" i="5" s="1"/>
  <c r="U41" i="1"/>
  <c r="D39" i="5"/>
  <c r="V41" i="1"/>
  <c r="E39" i="5" s="1"/>
  <c r="W41" i="1"/>
  <c r="F39" i="5"/>
  <c r="X41" i="1"/>
  <c r="G39" i="5" s="1"/>
  <c r="S42" i="1"/>
  <c r="B40" i="5"/>
  <c r="T42" i="1"/>
  <c r="C40" i="5" s="1"/>
  <c r="U42" i="1"/>
  <c r="D40" i="5"/>
  <c r="V42" i="1"/>
  <c r="E40" i="5" s="1"/>
  <c r="W42" i="1"/>
  <c r="F40" i="5"/>
  <c r="X42" i="1"/>
  <c r="G40" i="5" s="1"/>
  <c r="S43" i="1"/>
  <c r="B41" i="5"/>
  <c r="T43" i="1"/>
  <c r="U43" i="1"/>
  <c r="D41" i="5" s="1"/>
  <c r="V43" i="1"/>
  <c r="E41" i="5" s="1"/>
  <c r="W43" i="1"/>
  <c r="F41" i="5" s="1"/>
  <c r="X43" i="1"/>
  <c r="G41" i="5" s="1"/>
  <c r="S44" i="1"/>
  <c r="T44" i="1"/>
  <c r="C42" i="5"/>
  <c r="U44" i="1"/>
  <c r="D42" i="5" s="1"/>
  <c r="V44" i="1"/>
  <c r="E42" i="5" s="1"/>
  <c r="W44" i="1"/>
  <c r="F42" i="5" s="1"/>
  <c r="X44" i="1"/>
  <c r="G42" i="5" s="1"/>
  <c r="S45" i="1"/>
  <c r="B43" i="5" s="1"/>
  <c r="T45" i="1"/>
  <c r="C43" i="5" s="1"/>
  <c r="U45" i="1"/>
  <c r="D43" i="5" s="1"/>
  <c r="V45" i="1"/>
  <c r="E43" i="5" s="1"/>
  <c r="W45" i="1"/>
  <c r="F43" i="5" s="1"/>
  <c r="X45" i="1"/>
  <c r="G43" i="5" s="1"/>
  <c r="S46" i="1"/>
  <c r="B44" i="5"/>
  <c r="T46" i="1"/>
  <c r="C44" i="5" s="1"/>
  <c r="U46" i="1"/>
  <c r="D44" i="5" s="1"/>
  <c r="V46" i="1"/>
  <c r="E44" i="5" s="1"/>
  <c r="W46" i="1"/>
  <c r="F44" i="5" s="1"/>
  <c r="X46" i="1"/>
  <c r="G44" i="5" s="1"/>
  <c r="Y46" i="1"/>
  <c r="H44" i="5" s="1"/>
  <c r="S47" i="1"/>
  <c r="B45" i="5" s="1"/>
  <c r="T47" i="1"/>
  <c r="C45" i="5" s="1"/>
  <c r="U47" i="1"/>
  <c r="D45" i="5" s="1"/>
  <c r="V47" i="1"/>
  <c r="E45" i="5" s="1"/>
  <c r="W47" i="1"/>
  <c r="F45" i="5" s="1"/>
  <c r="X47" i="1"/>
  <c r="G45" i="5" s="1"/>
  <c r="Y47" i="1"/>
  <c r="H45" i="5" s="1"/>
  <c r="S48" i="1"/>
  <c r="T48" i="1"/>
  <c r="C46" i="5" s="1"/>
  <c r="U48" i="1"/>
  <c r="D46" i="5" s="1"/>
  <c r="V48" i="1"/>
  <c r="E46" i="5" s="1"/>
  <c r="W48" i="1"/>
  <c r="F46" i="5" s="1"/>
  <c r="X48" i="1"/>
  <c r="G46" i="5" s="1"/>
  <c r="S49" i="1"/>
  <c r="B47" i="5" s="1"/>
  <c r="T49" i="1"/>
  <c r="C47" i="5" s="1"/>
  <c r="U49" i="1"/>
  <c r="D47" i="5" s="1"/>
  <c r="V49" i="1"/>
  <c r="E47" i="5" s="1"/>
  <c r="W49" i="1"/>
  <c r="F47" i="5" s="1"/>
  <c r="X49" i="1"/>
  <c r="G47" i="5" s="1"/>
  <c r="S50" i="1"/>
  <c r="B48" i="5" s="1"/>
  <c r="T50" i="1"/>
  <c r="C48" i="5"/>
  <c r="U50" i="1"/>
  <c r="D48" i="5" s="1"/>
  <c r="V50" i="1"/>
  <c r="E48" i="5"/>
  <c r="W50" i="1"/>
  <c r="F48" i="5" s="1"/>
  <c r="X50" i="1"/>
  <c r="G48" i="5" s="1"/>
  <c r="S51" i="1"/>
  <c r="B49" i="5"/>
  <c r="T51" i="1"/>
  <c r="C49" i="5" s="1"/>
  <c r="U51" i="1"/>
  <c r="D49" i="5" s="1"/>
  <c r="V51" i="1"/>
  <c r="E49" i="5" s="1"/>
  <c r="W51" i="1"/>
  <c r="F49" i="5" s="1"/>
  <c r="X51" i="1"/>
  <c r="G49" i="5" s="1"/>
  <c r="Y51" i="1"/>
  <c r="H49" i="5" s="1"/>
  <c r="S52" i="1"/>
  <c r="T52" i="1"/>
  <c r="C50" i="5" s="1"/>
  <c r="U52" i="1"/>
  <c r="D50" i="5"/>
  <c r="V52" i="1"/>
  <c r="E50" i="5" s="1"/>
  <c r="W52" i="1"/>
  <c r="F50" i="5" s="1"/>
  <c r="X52" i="1"/>
  <c r="G50" i="5" s="1"/>
  <c r="S53" i="1"/>
  <c r="B51" i="5"/>
  <c r="T53" i="1"/>
  <c r="U53" i="1"/>
  <c r="D51" i="5"/>
  <c r="V53" i="1"/>
  <c r="E51" i="5" s="1"/>
  <c r="W53" i="1"/>
  <c r="F51" i="5" s="1"/>
  <c r="X53" i="1"/>
  <c r="G51" i="5" s="1"/>
  <c r="S54" i="1"/>
  <c r="B52" i="5" s="1"/>
  <c r="T54" i="1"/>
  <c r="C52" i="5"/>
  <c r="U54" i="1"/>
  <c r="D52" i="5"/>
  <c r="V54" i="1"/>
  <c r="E52" i="5" s="1"/>
  <c r="W54" i="1"/>
  <c r="F52" i="5" s="1"/>
  <c r="X54" i="1"/>
  <c r="G52" i="5" s="1"/>
  <c r="S55" i="1"/>
  <c r="B53" i="5"/>
  <c r="T55" i="1"/>
  <c r="C53" i="5" s="1"/>
  <c r="U55" i="1"/>
  <c r="D53" i="5" s="1"/>
  <c r="V55" i="1"/>
  <c r="E53" i="5" s="1"/>
  <c r="W55" i="1"/>
  <c r="F53" i="5" s="1"/>
  <c r="X55" i="1"/>
  <c r="G53" i="5" s="1"/>
  <c r="Y55" i="1"/>
  <c r="H53" i="5" s="1"/>
  <c r="S56" i="1"/>
  <c r="T56" i="1"/>
  <c r="C54" i="5" s="1"/>
  <c r="U56" i="1"/>
  <c r="D54" i="5"/>
  <c r="V56" i="1"/>
  <c r="E54" i="5"/>
  <c r="S61" i="11" s="1"/>
  <c r="W56" i="1"/>
  <c r="F54" i="5" s="1"/>
  <c r="X56" i="1"/>
  <c r="G54" i="5" s="1"/>
  <c r="S57" i="1"/>
  <c r="B55" i="5" s="1"/>
  <c r="T57" i="1"/>
  <c r="C55" i="5" s="1"/>
  <c r="U57" i="1"/>
  <c r="D55" i="5" s="1"/>
  <c r="V57" i="1"/>
  <c r="E55" i="5"/>
  <c r="S62" i="11" s="1"/>
  <c r="W57" i="1"/>
  <c r="F55" i="5" s="1"/>
  <c r="X57" i="1"/>
  <c r="G55" i="5" s="1"/>
  <c r="Y57" i="1"/>
  <c r="H55" i="5" s="1"/>
  <c r="S58" i="1"/>
  <c r="B56" i="5" s="1"/>
  <c r="T58" i="1"/>
  <c r="C56" i="5"/>
  <c r="U58" i="1"/>
  <c r="D56" i="5"/>
  <c r="V58" i="1"/>
  <c r="E56" i="5" s="1"/>
  <c r="W58" i="1"/>
  <c r="F56" i="5" s="1"/>
  <c r="X58" i="1"/>
  <c r="G56" i="5" s="1"/>
  <c r="Y58" i="1"/>
  <c r="H56" i="5" s="1"/>
  <c r="S59" i="1"/>
  <c r="B57" i="5"/>
  <c r="T59" i="1"/>
  <c r="Y59" i="1" s="1"/>
  <c r="H57" i="5" s="1"/>
  <c r="U64" i="11" s="1"/>
  <c r="U59" i="1"/>
  <c r="D57" i="5"/>
  <c r="V59" i="1"/>
  <c r="E57" i="5" s="1"/>
  <c r="W59" i="1"/>
  <c r="F57" i="5" s="1"/>
  <c r="X59" i="1"/>
  <c r="G57" i="5" s="1"/>
  <c r="S60" i="1"/>
  <c r="T60" i="1"/>
  <c r="C58" i="5"/>
  <c r="U60" i="1"/>
  <c r="D58" i="5" s="1"/>
  <c r="V60" i="1"/>
  <c r="E58" i="5"/>
  <c r="W60" i="1"/>
  <c r="F58" i="5" s="1"/>
  <c r="X60" i="1"/>
  <c r="G58" i="5" s="1"/>
  <c r="S61" i="1"/>
  <c r="B59" i="5" s="1"/>
  <c r="T61" i="1"/>
  <c r="C59" i="5"/>
  <c r="U61" i="1"/>
  <c r="D59" i="5" s="1"/>
  <c r="V61" i="1"/>
  <c r="E59" i="5" s="1"/>
  <c r="W61" i="1"/>
  <c r="F59" i="5"/>
  <c r="X61" i="1"/>
  <c r="G59" i="5" s="1"/>
  <c r="S62" i="1"/>
  <c r="B60" i="5" s="1"/>
  <c r="T62" i="1"/>
  <c r="C60" i="5" s="1"/>
  <c r="U62" i="1"/>
  <c r="D60" i="5" s="1"/>
  <c r="V62" i="1"/>
  <c r="E60" i="5"/>
  <c r="W62" i="1"/>
  <c r="F60" i="5" s="1"/>
  <c r="X62" i="1"/>
  <c r="G60" i="5" s="1"/>
  <c r="Y62" i="1"/>
  <c r="H60" i="5" s="1"/>
  <c r="S63" i="1"/>
  <c r="B61" i="5"/>
  <c r="T63" i="1"/>
  <c r="Y63" i="1" s="1"/>
  <c r="H61" i="5" s="1"/>
  <c r="U68" i="11" s="1"/>
  <c r="C61" i="5"/>
  <c r="U63" i="1"/>
  <c r="D61" i="5" s="1"/>
  <c r="V63" i="1"/>
  <c r="E61" i="5" s="1"/>
  <c r="W63" i="1"/>
  <c r="F61" i="5" s="1"/>
  <c r="X63" i="1"/>
  <c r="G61" i="5" s="1"/>
  <c r="S64" i="1"/>
  <c r="T64" i="1"/>
  <c r="C62" i="5" s="1"/>
  <c r="U64" i="1"/>
  <c r="D62" i="5"/>
  <c r="V64" i="1"/>
  <c r="E62" i="5" s="1"/>
  <c r="W64" i="1"/>
  <c r="F62" i="5" s="1"/>
  <c r="X64" i="1"/>
  <c r="G62" i="5" s="1"/>
  <c r="S65" i="1"/>
  <c r="B63" i="5" s="1"/>
  <c r="T65" i="1"/>
  <c r="Y65" i="1" s="1"/>
  <c r="H63" i="5" s="1"/>
  <c r="U65" i="1"/>
  <c r="D63" i="5" s="1"/>
  <c r="V65" i="1"/>
  <c r="E63" i="5" s="1"/>
  <c r="W65" i="1"/>
  <c r="F63" i="5" s="1"/>
  <c r="X65" i="1"/>
  <c r="G63" i="5" s="1"/>
  <c r="S66" i="1"/>
  <c r="B64" i="5" s="1"/>
  <c r="T66" i="1"/>
  <c r="C64" i="5" s="1"/>
  <c r="U66" i="1"/>
  <c r="D64" i="5" s="1"/>
  <c r="V66" i="1"/>
  <c r="E64" i="5"/>
  <c r="W66" i="1"/>
  <c r="F64" i="5" s="1"/>
  <c r="X66" i="1"/>
  <c r="G64" i="5" s="1"/>
  <c r="S67" i="1"/>
  <c r="B65" i="5" s="1"/>
  <c r="T67" i="1"/>
  <c r="C65" i="5"/>
  <c r="U67" i="1"/>
  <c r="D65" i="5"/>
  <c r="V67" i="1"/>
  <c r="E65" i="5" s="1"/>
  <c r="W67" i="1"/>
  <c r="F65" i="5" s="1"/>
  <c r="X67" i="1"/>
  <c r="G65" i="5" s="1"/>
  <c r="S68" i="1"/>
  <c r="T68" i="1"/>
  <c r="C66" i="5"/>
  <c r="U68" i="1"/>
  <c r="D66" i="5" s="1"/>
  <c r="V68" i="1"/>
  <c r="E66" i="5"/>
  <c r="W68" i="1"/>
  <c r="F66" i="5" s="1"/>
  <c r="X68" i="1"/>
  <c r="G66" i="5" s="1"/>
  <c r="S69" i="1"/>
  <c r="B67" i="5" s="1"/>
  <c r="T69" i="1"/>
  <c r="Y69" i="1" s="1"/>
  <c r="H67" i="5" s="1"/>
  <c r="C67" i="5"/>
  <c r="U69" i="1"/>
  <c r="D67" i="5" s="1"/>
  <c r="V69" i="1"/>
  <c r="E67" i="5" s="1"/>
  <c r="W69" i="1"/>
  <c r="F67" i="5" s="1"/>
  <c r="X69" i="1"/>
  <c r="G67" i="5" s="1"/>
  <c r="S70" i="1"/>
  <c r="B68" i="5" s="1"/>
  <c r="T70" i="1"/>
  <c r="Y70" i="1" s="1"/>
  <c r="H68" i="5" s="1"/>
  <c r="U75" i="11" s="1"/>
  <c r="C68" i="5"/>
  <c r="U70" i="1"/>
  <c r="D68" i="5" s="1"/>
  <c r="V70" i="1"/>
  <c r="E68" i="5"/>
  <c r="W70" i="1"/>
  <c r="F68" i="5" s="1"/>
  <c r="X70" i="1"/>
  <c r="G68" i="5" s="1"/>
  <c r="S71" i="1"/>
  <c r="B69" i="5" s="1"/>
  <c r="T71" i="1"/>
  <c r="C69" i="5"/>
  <c r="U71" i="1"/>
  <c r="D69" i="5" s="1"/>
  <c r="V71" i="1"/>
  <c r="E69" i="5" s="1"/>
  <c r="W71" i="1"/>
  <c r="F69" i="5" s="1"/>
  <c r="X71" i="1"/>
  <c r="G69" i="5" s="1"/>
  <c r="Y71" i="1"/>
  <c r="H69" i="5" s="1"/>
  <c r="U76" i="11" s="1"/>
  <c r="S72" i="1"/>
  <c r="T72" i="1"/>
  <c r="C70" i="5" s="1"/>
  <c r="U72" i="1"/>
  <c r="D70" i="5"/>
  <c r="V72" i="1"/>
  <c r="E70" i="5" s="1"/>
  <c r="W72" i="1"/>
  <c r="F70" i="5" s="1"/>
  <c r="X72" i="1"/>
  <c r="G70" i="5" s="1"/>
  <c r="S73" i="1"/>
  <c r="B71" i="5" s="1"/>
  <c r="T73" i="1"/>
  <c r="Y73" i="1" s="1"/>
  <c r="H71" i="5" s="1"/>
  <c r="U73" i="1"/>
  <c r="D71" i="5" s="1"/>
  <c r="V73" i="1"/>
  <c r="E71" i="5"/>
  <c r="W73" i="1"/>
  <c r="F71" i="5" s="1"/>
  <c r="T79" i="11" s="1"/>
  <c r="X73" i="1"/>
  <c r="G71" i="5" s="1"/>
  <c r="S74" i="1"/>
  <c r="B72" i="5" s="1"/>
  <c r="T74" i="1"/>
  <c r="C72" i="5" s="1"/>
  <c r="U74" i="1"/>
  <c r="D72" i="5"/>
  <c r="V74" i="1"/>
  <c r="E72" i="5" s="1"/>
  <c r="W74" i="1"/>
  <c r="F72" i="5" s="1"/>
  <c r="X74" i="1"/>
  <c r="G72" i="5" s="1"/>
  <c r="S75" i="1"/>
  <c r="B73" i="5"/>
  <c r="T75" i="1"/>
  <c r="Y75" i="1" s="1"/>
  <c r="H73" i="5" s="1"/>
  <c r="U75" i="1"/>
  <c r="D73" i="5"/>
  <c r="V75" i="1"/>
  <c r="E73" i="5" s="1"/>
  <c r="W75" i="1"/>
  <c r="F73" i="5" s="1"/>
  <c r="X75" i="1"/>
  <c r="G73" i="5" s="1"/>
  <c r="S76" i="1"/>
  <c r="T76" i="1"/>
  <c r="C74" i="5"/>
  <c r="U76" i="1"/>
  <c r="D74" i="5" s="1"/>
  <c r="V76" i="1"/>
  <c r="E74" i="5"/>
  <c r="W76" i="1"/>
  <c r="F74" i="5" s="1"/>
  <c r="X76" i="1"/>
  <c r="G74" i="5" s="1"/>
  <c r="S77" i="1"/>
  <c r="B75" i="5" s="1"/>
  <c r="T77" i="1"/>
  <c r="C75" i="5" s="1"/>
  <c r="U77" i="1"/>
  <c r="D75" i="5"/>
  <c r="V77" i="1"/>
  <c r="E75" i="5" s="1"/>
  <c r="W77" i="1"/>
  <c r="F75" i="5" s="1"/>
  <c r="X77" i="1"/>
  <c r="G75" i="5" s="1"/>
  <c r="Y77" i="1"/>
  <c r="H75" i="5" s="1"/>
  <c r="S78" i="1"/>
  <c r="B76" i="5" s="1"/>
  <c r="T78" i="1"/>
  <c r="C76" i="5"/>
  <c r="U78" i="1"/>
  <c r="D76" i="5" s="1"/>
  <c r="V78" i="1"/>
  <c r="E76" i="5" s="1"/>
  <c r="W78" i="1"/>
  <c r="F76" i="5" s="1"/>
  <c r="X78" i="1"/>
  <c r="G76" i="5" s="1"/>
  <c r="Y78" i="1"/>
  <c r="H76" i="5" s="1"/>
  <c r="U83" i="11" s="1"/>
  <c r="S79" i="1"/>
  <c r="B77" i="5"/>
  <c r="T79" i="1"/>
  <c r="Y79" i="1" s="1"/>
  <c r="H77" i="5" s="1"/>
  <c r="U84" i="11" s="1"/>
  <c r="U79" i="1"/>
  <c r="D77" i="5" s="1"/>
  <c r="V79" i="1"/>
  <c r="E77" i="5" s="1"/>
  <c r="W79" i="1"/>
  <c r="F77" i="5" s="1"/>
  <c r="X79" i="1"/>
  <c r="G77" i="5" s="1"/>
  <c r="S80" i="1"/>
  <c r="T80" i="1"/>
  <c r="C78" i="5" s="1"/>
  <c r="U80" i="1"/>
  <c r="D78" i="5" s="1"/>
  <c r="V80" i="1"/>
  <c r="E78" i="5" s="1"/>
  <c r="W80" i="1"/>
  <c r="F78" i="5" s="1"/>
  <c r="X80" i="1"/>
  <c r="G78" i="5" s="1"/>
  <c r="S81" i="1"/>
  <c r="B79" i="5" s="1"/>
  <c r="T81" i="1"/>
  <c r="U81" i="1"/>
  <c r="D79" i="5" s="1"/>
  <c r="V81" i="1"/>
  <c r="E79" i="5" s="1"/>
  <c r="W81" i="1"/>
  <c r="F79" i="5"/>
  <c r="X81" i="1"/>
  <c r="G79" i="5" s="1"/>
  <c r="S82" i="1"/>
  <c r="B80" i="5" s="1"/>
  <c r="T82" i="1"/>
  <c r="C80" i="5"/>
  <c r="U82" i="1"/>
  <c r="D80" i="5" s="1"/>
  <c r="V82" i="1"/>
  <c r="E80" i="5" s="1"/>
  <c r="W82" i="1"/>
  <c r="F80" i="5" s="1"/>
  <c r="X82" i="1"/>
  <c r="G80" i="5" s="1"/>
  <c r="Y82" i="1"/>
  <c r="H80" i="5" s="1"/>
  <c r="S83" i="1"/>
  <c r="B81" i="5"/>
  <c r="T83" i="1"/>
  <c r="Y83" i="1" s="1"/>
  <c r="H81" i="5" s="1"/>
  <c r="U83" i="1"/>
  <c r="D81" i="5" s="1"/>
  <c r="V83" i="1"/>
  <c r="E81" i="5" s="1"/>
  <c r="W83" i="1"/>
  <c r="F81" i="5" s="1"/>
  <c r="X83" i="1"/>
  <c r="G81" i="5" s="1"/>
  <c r="S84" i="1"/>
  <c r="T84" i="1"/>
  <c r="C82" i="5"/>
  <c r="U84" i="1"/>
  <c r="D82" i="5" s="1"/>
  <c r="V84" i="1"/>
  <c r="E82" i="5" s="1"/>
  <c r="W84" i="1"/>
  <c r="F82" i="5" s="1"/>
  <c r="X84" i="1"/>
  <c r="G82" i="5" s="1"/>
  <c r="S85" i="1"/>
  <c r="B83" i="5" s="1"/>
  <c r="T85" i="1"/>
  <c r="U85" i="1"/>
  <c r="D83" i="5" s="1"/>
  <c r="V85" i="1"/>
  <c r="E83" i="5" s="1"/>
  <c r="W85" i="1"/>
  <c r="F83" i="5" s="1"/>
  <c r="X85" i="1"/>
  <c r="G83" i="5" s="1"/>
  <c r="S86" i="1"/>
  <c r="B84" i="5"/>
  <c r="T86" i="1"/>
  <c r="C84" i="5" s="1"/>
  <c r="U86" i="1"/>
  <c r="D84" i="5"/>
  <c r="V86" i="1"/>
  <c r="E84" i="5" s="1"/>
  <c r="W86" i="1"/>
  <c r="F84" i="5" s="1"/>
  <c r="X86" i="1"/>
  <c r="G84" i="5" s="1"/>
  <c r="Y86" i="1"/>
  <c r="H84" i="5" s="1"/>
  <c r="S87" i="1"/>
  <c r="B85" i="5"/>
  <c r="T87" i="1"/>
  <c r="C85" i="5" s="1"/>
  <c r="U87" i="1"/>
  <c r="D85" i="5" s="1"/>
  <c r="V87" i="1"/>
  <c r="E85" i="5" s="1"/>
  <c r="W87" i="1"/>
  <c r="F85" i="5" s="1"/>
  <c r="X87" i="1"/>
  <c r="G85" i="5" s="1"/>
  <c r="S88" i="1"/>
  <c r="T88" i="1"/>
  <c r="C86" i="5"/>
  <c r="U88" i="1"/>
  <c r="D86" i="5" s="1"/>
  <c r="V88" i="1"/>
  <c r="E86" i="5" s="1"/>
  <c r="W88" i="1"/>
  <c r="F86" i="5" s="1"/>
  <c r="X88" i="1"/>
  <c r="G86" i="5" s="1"/>
  <c r="S89" i="1"/>
  <c r="B87" i="5"/>
  <c r="T89" i="1"/>
  <c r="U89" i="1"/>
  <c r="D87" i="5" s="1"/>
  <c r="V89" i="1"/>
  <c r="E87" i="5" s="1"/>
  <c r="W89" i="1"/>
  <c r="F87" i="5" s="1"/>
  <c r="X89" i="1"/>
  <c r="G87" i="5" s="1"/>
  <c r="S90" i="1"/>
  <c r="B88" i="5"/>
  <c r="T90" i="1"/>
  <c r="Y90" i="1" s="1"/>
  <c r="H88" i="5" s="1"/>
  <c r="U90" i="1"/>
  <c r="D88" i="5" s="1"/>
  <c r="V90" i="1"/>
  <c r="E88" i="5" s="1"/>
  <c r="W90" i="1"/>
  <c r="F88" i="5" s="1"/>
  <c r="X90" i="1"/>
  <c r="G88" i="5" s="1"/>
  <c r="S91" i="1"/>
  <c r="B89" i="5" s="1"/>
  <c r="T91" i="1"/>
  <c r="C89" i="5" s="1"/>
  <c r="U91" i="1"/>
  <c r="D89" i="5" s="1"/>
  <c r="V91" i="1"/>
  <c r="E89" i="5" s="1"/>
  <c r="W91" i="1"/>
  <c r="F89" i="5" s="1"/>
  <c r="X91" i="1"/>
  <c r="G89" i="5" s="1"/>
  <c r="Y91" i="1"/>
  <c r="H89" i="5" s="1"/>
  <c r="S92" i="1"/>
  <c r="T92" i="1"/>
  <c r="C90" i="5"/>
  <c r="U92" i="1"/>
  <c r="D90" i="5" s="1"/>
  <c r="V92" i="1"/>
  <c r="E90" i="5"/>
  <c r="W92" i="1"/>
  <c r="F90" i="5" s="1"/>
  <c r="X92" i="1"/>
  <c r="G90" i="5" s="1"/>
  <c r="S93" i="1"/>
  <c r="B91" i="5" s="1"/>
  <c r="T93" i="1"/>
  <c r="U93" i="1"/>
  <c r="D91" i="5" s="1"/>
  <c r="V93" i="1"/>
  <c r="E91" i="5" s="1"/>
  <c r="W93" i="1"/>
  <c r="F91" i="5" s="1"/>
  <c r="X93" i="1"/>
  <c r="G91" i="5" s="1"/>
  <c r="S94" i="1"/>
  <c r="Y94" i="1" s="1"/>
  <c r="H92" i="5" s="1"/>
  <c r="T94" i="1"/>
  <c r="C92" i="5"/>
  <c r="U94" i="1"/>
  <c r="D92" i="5" s="1"/>
  <c r="V94" i="1"/>
  <c r="E92" i="5"/>
  <c r="W94" i="1"/>
  <c r="F92" i="5" s="1"/>
  <c r="X94" i="1"/>
  <c r="G92" i="5" s="1"/>
  <c r="S95" i="1"/>
  <c r="B93" i="5" s="1"/>
  <c r="T95" i="1"/>
  <c r="Y95" i="1" s="1"/>
  <c r="H93" i="5" s="1"/>
  <c r="C93" i="5"/>
  <c r="U95" i="1"/>
  <c r="D93" i="5" s="1"/>
  <c r="V95" i="1"/>
  <c r="E93" i="5" s="1"/>
  <c r="W95" i="1"/>
  <c r="F93" i="5" s="1"/>
  <c r="X95" i="1"/>
  <c r="G93" i="5" s="1"/>
  <c r="S96" i="1"/>
  <c r="T96" i="1"/>
  <c r="C94" i="5" s="1"/>
  <c r="U96" i="1"/>
  <c r="D94" i="5" s="1"/>
  <c r="V96" i="1"/>
  <c r="E94" i="5" s="1"/>
  <c r="W96" i="1"/>
  <c r="F94" i="5" s="1"/>
  <c r="X96" i="1"/>
  <c r="G94" i="5" s="1"/>
  <c r="S97" i="1"/>
  <c r="B95" i="5"/>
  <c r="T97" i="1"/>
  <c r="C95" i="5"/>
  <c r="U97" i="1"/>
  <c r="D95" i="5" s="1"/>
  <c r="V97" i="1"/>
  <c r="E95" i="5"/>
  <c r="W97" i="1"/>
  <c r="F95" i="5" s="1"/>
  <c r="X97" i="1"/>
  <c r="G95" i="5"/>
  <c r="Y97" i="1"/>
  <c r="H95" i="5" s="1"/>
  <c r="S98" i="1"/>
  <c r="B96" i="5" s="1"/>
  <c r="T98" i="1"/>
  <c r="U98" i="1"/>
  <c r="D96" i="5" s="1"/>
  <c r="V98" i="1"/>
  <c r="E96" i="5" s="1"/>
  <c r="W98" i="1"/>
  <c r="F96" i="5"/>
  <c r="X98" i="1"/>
  <c r="G96" i="5" s="1"/>
  <c r="S99" i="1"/>
  <c r="B97" i="5" s="1"/>
  <c r="T99" i="1"/>
  <c r="C97" i="5"/>
  <c r="U99" i="1"/>
  <c r="D97" i="5" s="1"/>
  <c r="V99" i="1"/>
  <c r="E97" i="5" s="1"/>
  <c r="W99" i="1"/>
  <c r="F97" i="5"/>
  <c r="X99" i="1"/>
  <c r="G97" i="5" s="1"/>
  <c r="S100" i="1"/>
  <c r="T100" i="1"/>
  <c r="C98" i="5" s="1"/>
  <c r="U100" i="1"/>
  <c r="D98" i="5" s="1"/>
  <c r="V100" i="1"/>
  <c r="E98" i="5" s="1"/>
  <c r="W100" i="1"/>
  <c r="F98" i="5" s="1"/>
  <c r="X100" i="1"/>
  <c r="G98" i="5" s="1"/>
  <c r="S101" i="1"/>
  <c r="B99" i="5" s="1"/>
  <c r="T101" i="1"/>
  <c r="U101" i="1"/>
  <c r="D99" i="5" s="1"/>
  <c r="V101" i="1"/>
  <c r="E99" i="5" s="1"/>
  <c r="W101" i="1"/>
  <c r="F99" i="5" s="1"/>
  <c r="X101" i="1"/>
  <c r="G99" i="5" s="1"/>
  <c r="S102" i="1"/>
  <c r="B100" i="5" s="1"/>
  <c r="T102" i="1"/>
  <c r="C100" i="5" s="1"/>
  <c r="U102" i="1"/>
  <c r="D100" i="5" s="1"/>
  <c r="V102" i="1"/>
  <c r="E100" i="5" s="1"/>
  <c r="W102" i="1"/>
  <c r="F100" i="5" s="1"/>
  <c r="X102" i="1"/>
  <c r="G100" i="5" s="1"/>
  <c r="S103" i="1"/>
  <c r="B101" i="5"/>
  <c r="T103" i="1"/>
  <c r="C101" i="5" s="1"/>
  <c r="U103" i="1"/>
  <c r="D101" i="5" s="1"/>
  <c r="V103" i="1"/>
  <c r="E101" i="5" s="1"/>
  <c r="W103" i="1"/>
  <c r="F101" i="5" s="1"/>
  <c r="X103" i="1"/>
  <c r="G101" i="5" s="1"/>
  <c r="Y103" i="1"/>
  <c r="H101" i="5" s="1"/>
  <c r="S104" i="1"/>
  <c r="T104" i="1"/>
  <c r="C102" i="5" s="1"/>
  <c r="U104" i="1"/>
  <c r="D102" i="5"/>
  <c r="V104" i="1"/>
  <c r="E102" i="5" s="1"/>
  <c r="W104" i="1"/>
  <c r="F102" i="5" s="1"/>
  <c r="X104" i="1"/>
  <c r="G102" i="5" s="1"/>
  <c r="S105" i="1"/>
  <c r="B103" i="5"/>
  <c r="T105" i="1"/>
  <c r="C103" i="5" s="1"/>
  <c r="U105" i="1"/>
  <c r="D103" i="5" s="1"/>
  <c r="V105" i="1"/>
  <c r="E103" i="5" s="1"/>
  <c r="W105" i="1"/>
  <c r="F103" i="5"/>
  <c r="X105" i="1"/>
  <c r="G103" i="5" s="1"/>
  <c r="Y105" i="1"/>
  <c r="H103" i="5" s="1"/>
  <c r="S106" i="1"/>
  <c r="B104" i="5"/>
  <c r="T106" i="1"/>
  <c r="Y106" i="1" s="1"/>
  <c r="H104" i="5" s="1"/>
  <c r="U106" i="1"/>
  <c r="D104" i="5" s="1"/>
  <c r="V106" i="1"/>
  <c r="E104" i="5" s="1"/>
  <c r="W106" i="1"/>
  <c r="F104" i="5" s="1"/>
  <c r="T111" i="11" s="1"/>
  <c r="X106" i="1"/>
  <c r="G104" i="5" s="1"/>
  <c r="S107" i="1"/>
  <c r="B105" i="5"/>
  <c r="T107" i="1"/>
  <c r="C105" i="5" s="1"/>
  <c r="U107" i="1"/>
  <c r="D105" i="5"/>
  <c r="V107" i="1"/>
  <c r="E105" i="5" s="1"/>
  <c r="W107" i="1"/>
  <c r="F105" i="5" s="1"/>
  <c r="X107" i="1"/>
  <c r="G105" i="5" s="1"/>
  <c r="Y107" i="1"/>
  <c r="H105" i="5" s="1"/>
  <c r="S108" i="1"/>
  <c r="T108" i="1"/>
  <c r="C106" i="5" s="1"/>
  <c r="U108" i="1"/>
  <c r="D106" i="5" s="1"/>
  <c r="V108" i="1"/>
  <c r="E106" i="5" s="1"/>
  <c r="W108" i="1"/>
  <c r="F106" i="5" s="1"/>
  <c r="X108" i="1"/>
  <c r="G106" i="5" s="1"/>
  <c r="S109" i="1"/>
  <c r="B107" i="5"/>
  <c r="T109" i="1"/>
  <c r="C107" i="5" s="1"/>
  <c r="U109" i="1"/>
  <c r="D107" i="5"/>
  <c r="V109" i="1"/>
  <c r="E107" i="5" s="1"/>
  <c r="W109" i="1"/>
  <c r="F107" i="5" s="1"/>
  <c r="X109" i="1"/>
  <c r="G107" i="5" s="1"/>
  <c r="Y109" i="1"/>
  <c r="H107" i="5" s="1"/>
  <c r="S110" i="1"/>
  <c r="B108" i="5"/>
  <c r="T110" i="1"/>
  <c r="C108" i="5"/>
  <c r="U110" i="1"/>
  <c r="D108" i="5" s="1"/>
  <c r="V110" i="1"/>
  <c r="E108" i="5" s="1"/>
  <c r="W110" i="1"/>
  <c r="F108" i="5" s="1"/>
  <c r="X110" i="1"/>
  <c r="G108" i="5"/>
  <c r="Y110" i="1"/>
  <c r="H108" i="5" s="1"/>
  <c r="U115" i="11" s="1"/>
  <c r="S111" i="1"/>
  <c r="B109" i="5" s="1"/>
  <c r="T111" i="1"/>
  <c r="C109" i="5" s="1"/>
  <c r="U111" i="1"/>
  <c r="D109" i="5" s="1"/>
  <c r="V111" i="1"/>
  <c r="E109" i="5" s="1"/>
  <c r="W111" i="1"/>
  <c r="F109" i="5" s="1"/>
  <c r="X111" i="1"/>
  <c r="G109" i="5" s="1"/>
  <c r="Y111" i="1"/>
  <c r="H109" i="5" s="1"/>
  <c r="S112" i="1"/>
  <c r="T112" i="1"/>
  <c r="C110" i="5"/>
  <c r="U112" i="1"/>
  <c r="D110" i="5" s="1"/>
  <c r="V112" i="1"/>
  <c r="E110" i="5"/>
  <c r="W112" i="1"/>
  <c r="F110" i="5" s="1"/>
  <c r="X112" i="1"/>
  <c r="G110" i="5" s="1"/>
  <c r="S113" i="1"/>
  <c r="B111" i="5" s="1"/>
  <c r="T113" i="1"/>
  <c r="U113" i="1"/>
  <c r="D111" i="5" s="1"/>
  <c r="V113" i="1"/>
  <c r="E111" i="5" s="1"/>
  <c r="W113" i="1"/>
  <c r="F111" i="5" s="1"/>
  <c r="X113" i="1"/>
  <c r="G111" i="5" s="1"/>
  <c r="S114" i="1"/>
  <c r="B112" i="5" s="1"/>
  <c r="T114" i="1"/>
  <c r="C112" i="5" s="1"/>
  <c r="U114" i="1"/>
  <c r="D112" i="5" s="1"/>
  <c r="V114" i="1"/>
  <c r="E112" i="5" s="1"/>
  <c r="W114" i="1"/>
  <c r="F112" i="5"/>
  <c r="X114" i="1"/>
  <c r="G112" i="5" s="1"/>
  <c r="S115" i="1"/>
  <c r="B113" i="5"/>
  <c r="T115" i="1"/>
  <c r="C113" i="5" s="1"/>
  <c r="U115" i="1"/>
  <c r="D113" i="5" s="1"/>
  <c r="V115" i="1"/>
  <c r="E113" i="5" s="1"/>
  <c r="W115" i="1"/>
  <c r="F113" i="5" s="1"/>
  <c r="X115" i="1"/>
  <c r="G113" i="5" s="1"/>
  <c r="Y115" i="1"/>
  <c r="H113" i="5" s="1"/>
  <c r="S116" i="1"/>
  <c r="T116" i="1"/>
  <c r="C114" i="5" s="1"/>
  <c r="U116" i="1"/>
  <c r="D114" i="5"/>
  <c r="V116" i="1"/>
  <c r="E114" i="5"/>
  <c r="W116" i="1"/>
  <c r="F114" i="5" s="1"/>
  <c r="X116" i="1"/>
  <c r="G114" i="5" s="1"/>
  <c r="S117" i="1"/>
  <c r="B115" i="5" s="1"/>
  <c r="T117" i="1"/>
  <c r="U117" i="1"/>
  <c r="D115" i="5"/>
  <c r="V117" i="1"/>
  <c r="E115" i="5" s="1"/>
  <c r="W117" i="1"/>
  <c r="F115" i="5" s="1"/>
  <c r="X117" i="1"/>
  <c r="G115" i="5"/>
  <c r="S118" i="1"/>
  <c r="B116" i="5" s="1"/>
  <c r="T118" i="1"/>
  <c r="U118" i="1"/>
  <c r="D116" i="5"/>
  <c r="V118" i="1"/>
  <c r="E116" i="5" s="1"/>
  <c r="W118" i="1"/>
  <c r="F116" i="5" s="1"/>
  <c r="X118" i="1"/>
  <c r="G116" i="5" s="1"/>
  <c r="S119" i="1"/>
  <c r="B117" i="5" s="1"/>
  <c r="T119" i="1"/>
  <c r="C117" i="5" s="1"/>
  <c r="U119" i="1"/>
  <c r="D117" i="5" s="1"/>
  <c r="V119" i="1"/>
  <c r="E117" i="5" s="1"/>
  <c r="W119" i="1"/>
  <c r="F117" i="5" s="1"/>
  <c r="X119" i="1"/>
  <c r="G117" i="5" s="1"/>
  <c r="S120" i="1"/>
  <c r="B118" i="5" s="1"/>
  <c r="T120" i="1"/>
  <c r="U120" i="1"/>
  <c r="D118" i="5"/>
  <c r="V120" i="1"/>
  <c r="E118" i="5" s="1"/>
  <c r="W120" i="1"/>
  <c r="F118" i="5" s="1"/>
  <c r="X120" i="1"/>
  <c r="G118" i="5" s="1"/>
  <c r="S121" i="1"/>
  <c r="T121" i="1"/>
  <c r="C119" i="5" s="1"/>
  <c r="U121" i="1"/>
  <c r="D119" i="5" s="1"/>
  <c r="V121" i="1"/>
  <c r="E119" i="5" s="1"/>
  <c r="W121" i="1"/>
  <c r="F119" i="5" s="1"/>
  <c r="X121" i="1"/>
  <c r="G119" i="5" s="1"/>
  <c r="S122" i="1"/>
  <c r="B120" i="5" s="1"/>
  <c r="T122" i="1"/>
  <c r="C120" i="5"/>
  <c r="U122" i="1"/>
  <c r="D120" i="5" s="1"/>
  <c r="V122" i="1"/>
  <c r="E120" i="5" s="1"/>
  <c r="W122" i="1"/>
  <c r="F120" i="5" s="1"/>
  <c r="X122" i="1"/>
  <c r="G120" i="5" s="1"/>
  <c r="S123" i="1"/>
  <c r="T123" i="1"/>
  <c r="C121" i="5" s="1"/>
  <c r="U123" i="1"/>
  <c r="D121" i="5" s="1"/>
  <c r="V123" i="1"/>
  <c r="E121" i="5" s="1"/>
  <c r="W123" i="1"/>
  <c r="F121" i="5" s="1"/>
  <c r="X123" i="1"/>
  <c r="G121" i="5" s="1"/>
  <c r="S124" i="1"/>
  <c r="B122" i="5" s="1"/>
  <c r="T124" i="1"/>
  <c r="U124" i="1"/>
  <c r="D122" i="5" s="1"/>
  <c r="V124" i="1"/>
  <c r="E122" i="5" s="1"/>
  <c r="W124" i="1"/>
  <c r="F122" i="5" s="1"/>
  <c r="X124" i="1"/>
  <c r="G122" i="5" s="1"/>
  <c r="S125" i="1"/>
  <c r="Y125" i="1" s="1"/>
  <c r="H123" i="5" s="1"/>
  <c r="T125" i="1"/>
  <c r="C123" i="5" s="1"/>
  <c r="U125" i="1"/>
  <c r="D123" i="5" s="1"/>
  <c r="V125" i="1"/>
  <c r="E123" i="5" s="1"/>
  <c r="W125" i="1"/>
  <c r="F123" i="5" s="1"/>
  <c r="X125" i="1"/>
  <c r="G123" i="5" s="1"/>
  <c r="S126" i="1"/>
  <c r="B124" i="5"/>
  <c r="T126" i="1"/>
  <c r="C124" i="5" s="1"/>
  <c r="U126" i="1"/>
  <c r="D124" i="5" s="1"/>
  <c r="V126" i="1"/>
  <c r="E124" i="5" s="1"/>
  <c r="W126" i="1"/>
  <c r="F124" i="5" s="1"/>
  <c r="X126" i="1"/>
  <c r="G124" i="5" s="1"/>
  <c r="S127" i="1"/>
  <c r="B125" i="5" s="1"/>
  <c r="T127" i="1"/>
  <c r="U127" i="1"/>
  <c r="D125" i="5" s="1"/>
  <c r="V127" i="1"/>
  <c r="E125" i="5" s="1"/>
  <c r="W127" i="1"/>
  <c r="F125" i="5" s="1"/>
  <c r="X127" i="1"/>
  <c r="G125" i="5" s="1"/>
  <c r="S128" i="1"/>
  <c r="B126" i="5"/>
  <c r="T128" i="1"/>
  <c r="U128" i="1"/>
  <c r="D126" i="5" s="1"/>
  <c r="V128" i="1"/>
  <c r="E126" i="5" s="1"/>
  <c r="W128" i="1"/>
  <c r="F126" i="5" s="1"/>
  <c r="X128" i="1"/>
  <c r="G126" i="5" s="1"/>
  <c r="S129" i="1"/>
  <c r="B127" i="5"/>
  <c r="T129" i="1"/>
  <c r="C127" i="5" s="1"/>
  <c r="U129" i="1"/>
  <c r="D127" i="5" s="1"/>
  <c r="V129" i="1"/>
  <c r="E127" i="5" s="1"/>
  <c r="W129" i="1"/>
  <c r="F127" i="5" s="1"/>
  <c r="X129" i="1"/>
  <c r="G127" i="5" s="1"/>
  <c r="S130" i="1"/>
  <c r="T130" i="1"/>
  <c r="C128" i="5" s="1"/>
  <c r="U130" i="1"/>
  <c r="D128" i="5"/>
  <c r="V130" i="1"/>
  <c r="E128" i="5" s="1"/>
  <c r="S135" i="11" s="1"/>
  <c r="W130" i="1"/>
  <c r="F128" i="5" s="1"/>
  <c r="X130" i="1"/>
  <c r="G128" i="5" s="1"/>
  <c r="S131" i="1"/>
  <c r="B129" i="5" s="1"/>
  <c r="T131" i="1"/>
  <c r="C129" i="5" s="1"/>
  <c r="U131" i="1"/>
  <c r="D129" i="5"/>
  <c r="V131" i="1"/>
  <c r="E129" i="5" s="1"/>
  <c r="W131" i="1"/>
  <c r="F129" i="5" s="1"/>
  <c r="X131" i="1"/>
  <c r="G129" i="5" s="1"/>
  <c r="Y131" i="1"/>
  <c r="H129" i="5" s="1"/>
  <c r="S132" i="1"/>
  <c r="B130" i="5" s="1"/>
  <c r="T132" i="1"/>
  <c r="Y132" i="1" s="1"/>
  <c r="H130" i="5" s="1"/>
  <c r="C130" i="5"/>
  <c r="U132" i="1"/>
  <c r="D130" i="5" s="1"/>
  <c r="V132" i="1"/>
  <c r="E130" i="5" s="1"/>
  <c r="W132" i="1"/>
  <c r="F130" i="5" s="1"/>
  <c r="X132" i="1"/>
  <c r="G130" i="5" s="1"/>
  <c r="S133" i="1"/>
  <c r="B131" i="5"/>
  <c r="T133" i="1"/>
  <c r="C131" i="5" s="1"/>
  <c r="U133" i="1"/>
  <c r="D131" i="5" s="1"/>
  <c r="V133" i="1"/>
  <c r="E131" i="5" s="1"/>
  <c r="W133" i="1"/>
  <c r="F131" i="5" s="1"/>
  <c r="X133" i="1"/>
  <c r="G131" i="5"/>
  <c r="S134" i="1"/>
  <c r="B132" i="5"/>
  <c r="T134" i="1"/>
  <c r="C132" i="5" s="1"/>
  <c r="U134" i="1"/>
  <c r="D132" i="5" s="1"/>
  <c r="V134" i="1"/>
  <c r="E132" i="5"/>
  <c r="W134" i="1"/>
  <c r="F132" i="5" s="1"/>
  <c r="X134" i="1"/>
  <c r="G132" i="5" s="1"/>
  <c r="S135" i="1"/>
  <c r="T135" i="1"/>
  <c r="C133" i="5"/>
  <c r="U135" i="1"/>
  <c r="D133" i="5" s="1"/>
  <c r="V135" i="1"/>
  <c r="E133" i="5"/>
  <c r="W135" i="1"/>
  <c r="F133" i="5" s="1"/>
  <c r="X135" i="1"/>
  <c r="G133" i="5" s="1"/>
  <c r="S136" i="1"/>
  <c r="B134" i="5" s="1"/>
  <c r="T136" i="1"/>
  <c r="C134" i="5" s="1"/>
  <c r="U136" i="1"/>
  <c r="D134" i="5" s="1"/>
  <c r="V136" i="1"/>
  <c r="E134" i="5" s="1"/>
  <c r="W136" i="1"/>
  <c r="F134" i="5"/>
  <c r="X136" i="1"/>
  <c r="G134" i="5" s="1"/>
  <c r="Y136" i="1"/>
  <c r="H134" i="5" s="1"/>
  <c r="S137" i="1"/>
  <c r="T137" i="1"/>
  <c r="C135" i="5" s="1"/>
  <c r="U137" i="1"/>
  <c r="D135" i="5" s="1"/>
  <c r="V137" i="1"/>
  <c r="E135" i="5" s="1"/>
  <c r="W137" i="1"/>
  <c r="F135" i="5" s="1"/>
  <c r="X137" i="1"/>
  <c r="G135" i="5" s="1"/>
  <c r="S138" i="1"/>
  <c r="Y138" i="1" s="1"/>
  <c r="H136" i="5" s="1"/>
  <c r="T138" i="1"/>
  <c r="C136" i="5" s="1"/>
  <c r="U138" i="1"/>
  <c r="D136" i="5" s="1"/>
  <c r="V138" i="1"/>
  <c r="E136" i="5" s="1"/>
  <c r="W138" i="1"/>
  <c r="F136" i="5" s="1"/>
  <c r="X138" i="1"/>
  <c r="G136" i="5" s="1"/>
  <c r="S139" i="1"/>
  <c r="T139" i="1"/>
  <c r="C137" i="5" s="1"/>
  <c r="U139" i="1"/>
  <c r="D137" i="5" s="1"/>
  <c r="V139" i="1"/>
  <c r="E137" i="5" s="1"/>
  <c r="W139" i="1"/>
  <c r="F137" i="5" s="1"/>
  <c r="X139" i="1"/>
  <c r="G137" i="5" s="1"/>
  <c r="S140" i="1"/>
  <c r="B138" i="5"/>
  <c r="T140" i="1"/>
  <c r="C138" i="5"/>
  <c r="U140" i="1"/>
  <c r="D138" i="5" s="1"/>
  <c r="V140" i="1"/>
  <c r="E138" i="5" s="1"/>
  <c r="W140" i="1"/>
  <c r="F138" i="5" s="1"/>
  <c r="X140" i="1"/>
  <c r="G138" i="5"/>
  <c r="Y140" i="1"/>
  <c r="H138" i="5" s="1"/>
  <c r="S141" i="1"/>
  <c r="T141" i="1"/>
  <c r="C139" i="5" s="1"/>
  <c r="U141" i="1"/>
  <c r="D139" i="5" s="1"/>
  <c r="V141" i="1"/>
  <c r="E139" i="5" s="1"/>
  <c r="W141" i="1"/>
  <c r="F139" i="5" s="1"/>
  <c r="X141" i="1"/>
  <c r="G139" i="5" s="1"/>
  <c r="S142" i="1"/>
  <c r="Y142" i="1" s="1"/>
  <c r="H140" i="5" s="1"/>
  <c r="T142" i="1"/>
  <c r="C140" i="5"/>
  <c r="U142" i="1"/>
  <c r="D140" i="5" s="1"/>
  <c r="V142" i="1"/>
  <c r="E140" i="5" s="1"/>
  <c r="W142" i="1"/>
  <c r="F140" i="5" s="1"/>
  <c r="X142" i="1"/>
  <c r="G140" i="5" s="1"/>
  <c r="S143" i="1"/>
  <c r="B141" i="5" s="1"/>
  <c r="T143" i="1"/>
  <c r="U143" i="1"/>
  <c r="D141" i="5" s="1"/>
  <c r="V143" i="1"/>
  <c r="E141" i="5" s="1"/>
  <c r="W143" i="1"/>
  <c r="F141" i="5" s="1"/>
  <c r="X143" i="1"/>
  <c r="G141" i="5" s="1"/>
  <c r="S144" i="1"/>
  <c r="B142" i="5"/>
  <c r="T144" i="1"/>
  <c r="U144" i="1"/>
  <c r="D142" i="5" s="1"/>
  <c r="V144" i="1"/>
  <c r="E142" i="5" s="1"/>
  <c r="W144" i="1"/>
  <c r="F142" i="5" s="1"/>
  <c r="X144" i="1"/>
  <c r="G142" i="5" s="1"/>
  <c r="S145" i="1"/>
  <c r="B143" i="5"/>
  <c r="T145" i="1"/>
  <c r="C143" i="5" s="1"/>
  <c r="U145" i="1"/>
  <c r="D143" i="5" s="1"/>
  <c r="V145" i="1"/>
  <c r="E143" i="5" s="1"/>
  <c r="W145" i="1"/>
  <c r="F143" i="5" s="1"/>
  <c r="X145" i="1"/>
  <c r="G143" i="5" s="1"/>
  <c r="S146" i="1"/>
  <c r="T146" i="1"/>
  <c r="C144" i="5" s="1"/>
  <c r="U146" i="1"/>
  <c r="D144" i="5"/>
  <c r="V146" i="1"/>
  <c r="E144" i="5" s="1"/>
  <c r="W146" i="1"/>
  <c r="F144" i="5" s="1"/>
  <c r="X146" i="1"/>
  <c r="G144" i="5" s="1"/>
  <c r="S147" i="1"/>
  <c r="B145" i="5" s="1"/>
  <c r="T147" i="1"/>
  <c r="Y147" i="1" s="1"/>
  <c r="H145" i="5" s="1"/>
  <c r="C145" i="5"/>
  <c r="U147" i="1"/>
  <c r="D145" i="5" s="1"/>
  <c r="V147" i="1"/>
  <c r="E145" i="5" s="1"/>
  <c r="W147" i="1"/>
  <c r="F145" i="5" s="1"/>
  <c r="X147" i="1"/>
  <c r="G145" i="5" s="1"/>
  <c r="S148" i="1"/>
  <c r="B146" i="5"/>
  <c r="T148" i="1"/>
  <c r="Y148" i="1" s="1"/>
  <c r="H146" i="5" s="1"/>
  <c r="C146" i="5"/>
  <c r="U148" i="1"/>
  <c r="D146" i="5" s="1"/>
  <c r="V148" i="1"/>
  <c r="E146" i="5" s="1"/>
  <c r="W148" i="1"/>
  <c r="F146" i="5" s="1"/>
  <c r="X148" i="1"/>
  <c r="G146" i="5" s="1"/>
  <c r="S149" i="1"/>
  <c r="B147" i="5"/>
  <c r="T149" i="1"/>
  <c r="C147" i="5" s="1"/>
  <c r="U149" i="1"/>
  <c r="D147" i="5" s="1"/>
  <c r="V149" i="1"/>
  <c r="E147" i="5"/>
  <c r="W149" i="1"/>
  <c r="F147" i="5" s="1"/>
  <c r="X149" i="1"/>
  <c r="G147" i="5" s="1"/>
  <c r="S150" i="1"/>
  <c r="T150" i="1"/>
  <c r="C148" i="5" s="1"/>
  <c r="U150" i="1"/>
  <c r="D148" i="5" s="1"/>
  <c r="V150" i="1"/>
  <c r="E148" i="5" s="1"/>
  <c r="W150" i="1"/>
  <c r="F148" i="5" s="1"/>
  <c r="X150" i="1"/>
  <c r="G148" i="5" s="1"/>
  <c r="S151" i="1"/>
  <c r="T151" i="1"/>
  <c r="C149" i="5" s="1"/>
  <c r="U151" i="1"/>
  <c r="D149" i="5" s="1"/>
  <c r="V151" i="1"/>
  <c r="E149" i="5" s="1"/>
  <c r="W151" i="1"/>
  <c r="F149" i="5" s="1"/>
  <c r="X151" i="1"/>
  <c r="G149" i="5"/>
  <c r="S152" i="1"/>
  <c r="B150" i="5"/>
  <c r="T152" i="1"/>
  <c r="C150" i="5" s="1"/>
  <c r="U152" i="1"/>
  <c r="D150" i="5" s="1"/>
  <c r="V152" i="1"/>
  <c r="E150" i="5" s="1"/>
  <c r="W152" i="1"/>
  <c r="F150" i="5" s="1"/>
  <c r="X152" i="1"/>
  <c r="G150" i="5"/>
  <c r="Y152" i="1"/>
  <c r="H150" i="5" s="1"/>
  <c r="S153" i="1"/>
  <c r="T153" i="1"/>
  <c r="C151" i="5"/>
  <c r="U153" i="1"/>
  <c r="D151" i="5" s="1"/>
  <c r="V153" i="1"/>
  <c r="E151" i="5"/>
  <c r="W153" i="1"/>
  <c r="F151" i="5" s="1"/>
  <c r="X153" i="1"/>
  <c r="G151" i="5" s="1"/>
  <c r="S154" i="1"/>
  <c r="B152" i="5"/>
  <c r="T154" i="1"/>
  <c r="C152" i="5" s="1"/>
  <c r="U154" i="1"/>
  <c r="D152" i="5"/>
  <c r="V154" i="1"/>
  <c r="E152" i="5" s="1"/>
  <c r="W154" i="1"/>
  <c r="F152" i="5" s="1"/>
  <c r="X154" i="1"/>
  <c r="G152" i="5" s="1"/>
  <c r="S155" i="1"/>
  <c r="T155" i="1"/>
  <c r="C153" i="5" s="1"/>
  <c r="U155" i="1"/>
  <c r="D153" i="5"/>
  <c r="V155" i="1"/>
  <c r="E153" i="5" s="1"/>
  <c r="W155" i="1"/>
  <c r="F153" i="5" s="1"/>
  <c r="T160" i="11" s="1"/>
  <c r="X155" i="1"/>
  <c r="G153" i="5" s="1"/>
  <c r="S156" i="1"/>
  <c r="B154" i="5" s="1"/>
  <c r="T156" i="1"/>
  <c r="C154" i="5"/>
  <c r="U156" i="1"/>
  <c r="D154" i="5" s="1"/>
  <c r="V156" i="1"/>
  <c r="E154" i="5" s="1"/>
  <c r="W156" i="1"/>
  <c r="F154" i="5" s="1"/>
  <c r="X156" i="1"/>
  <c r="G154" i="5" s="1"/>
  <c r="S157" i="1"/>
  <c r="B155" i="5" s="1"/>
  <c r="T157" i="1"/>
  <c r="C155" i="5" s="1"/>
  <c r="U157" i="1"/>
  <c r="D155" i="5" s="1"/>
  <c r="V157" i="1"/>
  <c r="E155" i="5" s="1"/>
  <c r="W157" i="1"/>
  <c r="F155" i="5" s="1"/>
  <c r="X157" i="1"/>
  <c r="G155" i="5" s="1"/>
  <c r="S158" i="1"/>
  <c r="B156" i="5" s="1"/>
  <c r="T158" i="1"/>
  <c r="C156" i="5" s="1"/>
  <c r="U158" i="1"/>
  <c r="D156" i="5" s="1"/>
  <c r="V158" i="1"/>
  <c r="E156" i="5" s="1"/>
  <c r="W158" i="1"/>
  <c r="F156" i="5" s="1"/>
  <c r="X158" i="1"/>
  <c r="G156" i="5" s="1"/>
  <c r="S159" i="1"/>
  <c r="B157" i="5" s="1"/>
  <c r="T159" i="1"/>
  <c r="C157" i="5" s="1"/>
  <c r="U159" i="1"/>
  <c r="D157" i="5"/>
  <c r="V159" i="1"/>
  <c r="E157" i="5" s="1"/>
  <c r="W159" i="1"/>
  <c r="F157" i="5" s="1"/>
  <c r="T165" i="11" s="1"/>
  <c r="X159" i="1"/>
  <c r="G157" i="5" s="1"/>
  <c r="Y159" i="1"/>
  <c r="H157" i="5" s="1"/>
  <c r="S160" i="1"/>
  <c r="B158" i="5" s="1"/>
  <c r="T160" i="1"/>
  <c r="Y160" i="1" s="1"/>
  <c r="H158" i="5" s="1"/>
  <c r="C158" i="5"/>
  <c r="U160" i="1"/>
  <c r="D158" i="5" s="1"/>
  <c r="V160" i="1"/>
  <c r="E158" i="5" s="1"/>
  <c r="W160" i="1"/>
  <c r="F158" i="5" s="1"/>
  <c r="X160" i="1"/>
  <c r="G158" i="5" s="1"/>
  <c r="S161" i="1"/>
  <c r="B159" i="5"/>
  <c r="T161" i="1"/>
  <c r="C159" i="5" s="1"/>
  <c r="U161" i="1"/>
  <c r="D159" i="5" s="1"/>
  <c r="V161" i="1"/>
  <c r="E159" i="5" s="1"/>
  <c r="W161" i="1"/>
  <c r="F159" i="5" s="1"/>
  <c r="X161" i="1"/>
  <c r="G159" i="5" s="1"/>
  <c r="S162" i="1"/>
  <c r="T162" i="1"/>
  <c r="C160" i="5" s="1"/>
  <c r="U162" i="1"/>
  <c r="D160" i="5" s="1"/>
  <c r="V162" i="1"/>
  <c r="E160" i="5" s="1"/>
  <c r="W162" i="1"/>
  <c r="F160" i="5" s="1"/>
  <c r="X162" i="1"/>
  <c r="G160" i="5" s="1"/>
  <c r="S163" i="1"/>
  <c r="B161" i="5" s="1"/>
  <c r="T163" i="1"/>
  <c r="C161" i="5"/>
  <c r="U163" i="1"/>
  <c r="D161" i="5" s="1"/>
  <c r="V163" i="1"/>
  <c r="E161" i="5" s="1"/>
  <c r="S169" i="11" s="1"/>
  <c r="W163" i="1"/>
  <c r="F161" i="5" s="1"/>
  <c r="X163" i="1"/>
  <c r="G161" i="5"/>
  <c r="Y163" i="1"/>
  <c r="H161" i="5" s="1"/>
  <c r="S164" i="1"/>
  <c r="B162" i="5"/>
  <c r="T164" i="1"/>
  <c r="Y164" i="1" s="1"/>
  <c r="H162" i="5" s="1"/>
  <c r="C162" i="5"/>
  <c r="U164" i="1"/>
  <c r="D162" i="5" s="1"/>
  <c r="V164" i="1"/>
  <c r="E162" i="5" s="1"/>
  <c r="W164" i="1"/>
  <c r="F162" i="5" s="1"/>
  <c r="X164" i="1"/>
  <c r="G162" i="5" s="1"/>
  <c r="S165" i="1"/>
  <c r="B163" i="5"/>
  <c r="T165" i="1"/>
  <c r="C163" i="5" s="1"/>
  <c r="U165" i="1"/>
  <c r="D163" i="5" s="1"/>
  <c r="V165" i="1"/>
  <c r="E163" i="5" s="1"/>
  <c r="W165" i="1"/>
  <c r="F163" i="5" s="1"/>
  <c r="X165" i="1"/>
  <c r="G163" i="5"/>
  <c r="S166" i="1"/>
  <c r="T166" i="1"/>
  <c r="C164" i="5"/>
  <c r="U166" i="1"/>
  <c r="D164" i="5" s="1"/>
  <c r="V166" i="1"/>
  <c r="E164" i="5" s="1"/>
  <c r="W166" i="1"/>
  <c r="F164" i="5" s="1"/>
  <c r="X166" i="1"/>
  <c r="G164" i="5"/>
  <c r="S167" i="1"/>
  <c r="T167" i="1"/>
  <c r="C165" i="5" s="1"/>
  <c r="U167" i="1"/>
  <c r="D165" i="5" s="1"/>
  <c r="V167" i="1"/>
  <c r="E165" i="5" s="1"/>
  <c r="W167" i="1"/>
  <c r="F165" i="5" s="1"/>
  <c r="X167" i="1"/>
  <c r="G165" i="5" s="1"/>
  <c r="S168" i="1"/>
  <c r="B166" i="5" s="1"/>
  <c r="T168" i="1"/>
  <c r="C166" i="5"/>
  <c r="U168" i="1"/>
  <c r="D166" i="5" s="1"/>
  <c r="V168" i="1"/>
  <c r="E166" i="5" s="1"/>
  <c r="W168" i="1"/>
  <c r="F166" i="5"/>
  <c r="X168" i="1"/>
  <c r="G166" i="5" s="1"/>
  <c r="S169" i="1"/>
  <c r="T169" i="1"/>
  <c r="C167" i="5" s="1"/>
  <c r="U169" i="1"/>
  <c r="D167" i="5" s="1"/>
  <c r="V169" i="1"/>
  <c r="E167" i="5" s="1"/>
  <c r="W169" i="1"/>
  <c r="F167" i="5" s="1"/>
  <c r="X169" i="1"/>
  <c r="G167" i="5" s="1"/>
  <c r="S170" i="1"/>
  <c r="B168" i="5" s="1"/>
  <c r="T170" i="1"/>
  <c r="C168" i="5" s="1"/>
  <c r="U170" i="1"/>
  <c r="D168" i="5" s="1"/>
  <c r="V170" i="1"/>
  <c r="E168" i="5" s="1"/>
  <c r="W170" i="1"/>
  <c r="F168" i="5"/>
  <c r="X170" i="1"/>
  <c r="G168" i="5" s="1"/>
  <c r="S171" i="1"/>
  <c r="B169" i="5" s="1"/>
  <c r="T171" i="1"/>
  <c r="C169" i="5" s="1"/>
  <c r="U171" i="1"/>
  <c r="D169" i="5" s="1"/>
  <c r="V171" i="1"/>
  <c r="E169" i="5" s="1"/>
  <c r="W171" i="1"/>
  <c r="F169" i="5" s="1"/>
  <c r="X171" i="1"/>
  <c r="G169" i="5" s="1"/>
  <c r="S172" i="1"/>
  <c r="B170" i="5"/>
  <c r="T172" i="1"/>
  <c r="C170" i="5" s="1"/>
  <c r="U172" i="1"/>
  <c r="D170" i="5" s="1"/>
  <c r="V172" i="1"/>
  <c r="E170" i="5" s="1"/>
  <c r="W172" i="1"/>
  <c r="F170" i="5" s="1"/>
  <c r="X172" i="1"/>
  <c r="G170" i="5" s="1"/>
  <c r="S173" i="1"/>
  <c r="Y173" i="1" s="1"/>
  <c r="H171" i="5" s="1"/>
  <c r="T173" i="1"/>
  <c r="C171" i="5"/>
  <c r="U173" i="1"/>
  <c r="D171" i="5" s="1"/>
  <c r="V173" i="1"/>
  <c r="E171" i="5" s="1"/>
  <c r="W173" i="1"/>
  <c r="F171" i="5" s="1"/>
  <c r="X173" i="1"/>
  <c r="G171" i="5" s="1"/>
  <c r="S174" i="1"/>
  <c r="Y174" i="1" s="1"/>
  <c r="H172" i="5" s="1"/>
  <c r="T174" i="1"/>
  <c r="C172" i="5"/>
  <c r="U174" i="1"/>
  <c r="D172" i="5" s="1"/>
  <c r="V174" i="1"/>
  <c r="E172" i="5" s="1"/>
  <c r="W174" i="1"/>
  <c r="F172" i="5" s="1"/>
  <c r="X174" i="1"/>
  <c r="G172" i="5" s="1"/>
  <c r="S175" i="1"/>
  <c r="B173" i="5" s="1"/>
  <c r="T175" i="1"/>
  <c r="C173" i="5" s="1"/>
  <c r="U175" i="1"/>
  <c r="D173" i="5" s="1"/>
  <c r="V175" i="1"/>
  <c r="E173" i="5" s="1"/>
  <c r="W175" i="1"/>
  <c r="F173" i="5" s="1"/>
  <c r="X175" i="1"/>
  <c r="G173" i="5" s="1"/>
  <c r="Y175" i="1"/>
  <c r="H173" i="5" s="1"/>
  <c r="S176" i="1"/>
  <c r="B174" i="5" s="1"/>
  <c r="T176" i="1"/>
  <c r="C174" i="5" s="1"/>
  <c r="U176" i="1"/>
  <c r="D174" i="5" s="1"/>
  <c r="V176" i="1"/>
  <c r="E174" i="5" s="1"/>
  <c r="W176" i="1"/>
  <c r="F174" i="5"/>
  <c r="X176" i="1"/>
  <c r="G174" i="5" s="1"/>
  <c r="S177" i="1"/>
  <c r="T177" i="1"/>
  <c r="C175" i="5" s="1"/>
  <c r="U177" i="1"/>
  <c r="D175" i="5" s="1"/>
  <c r="V177" i="1"/>
  <c r="E175" i="5" s="1"/>
  <c r="W177" i="1"/>
  <c r="F175" i="5"/>
  <c r="T182" i="11" s="1"/>
  <c r="X177" i="1"/>
  <c r="G175" i="5" s="1"/>
  <c r="S178" i="1"/>
  <c r="B176" i="5"/>
  <c r="T178" i="1"/>
  <c r="C176" i="5" s="1"/>
  <c r="U178" i="1"/>
  <c r="D176" i="5" s="1"/>
  <c r="V178" i="1"/>
  <c r="E176" i="5" s="1"/>
  <c r="W178" i="1"/>
  <c r="F176" i="5"/>
  <c r="X178" i="1"/>
  <c r="G176" i="5" s="1"/>
  <c r="S179" i="1"/>
  <c r="T179" i="1"/>
  <c r="C177" i="5" s="1"/>
  <c r="U179" i="1"/>
  <c r="D177" i="5" s="1"/>
  <c r="V179" i="1"/>
  <c r="E177" i="5"/>
  <c r="W179" i="1"/>
  <c r="F177" i="5" s="1"/>
  <c r="X179" i="1"/>
  <c r="G177" i="5" s="1"/>
  <c r="S180" i="1"/>
  <c r="B178" i="5"/>
  <c r="T180" i="1"/>
  <c r="C178" i="5" s="1"/>
  <c r="U180" i="1"/>
  <c r="D178" i="5" s="1"/>
  <c r="V180" i="1"/>
  <c r="E178" i="5" s="1"/>
  <c r="W180" i="1"/>
  <c r="F178" i="5" s="1"/>
  <c r="X180" i="1"/>
  <c r="G178" i="5" s="1"/>
  <c r="Y180" i="1"/>
  <c r="H178" i="5" s="1"/>
  <c r="S181" i="1"/>
  <c r="T181" i="1"/>
  <c r="C179" i="5" s="1"/>
  <c r="U181" i="1"/>
  <c r="D179" i="5" s="1"/>
  <c r="V181" i="1"/>
  <c r="E179" i="5" s="1"/>
  <c r="W181" i="1"/>
  <c r="F179" i="5" s="1"/>
  <c r="X181" i="1"/>
  <c r="G179" i="5" s="1"/>
  <c r="S182" i="1"/>
  <c r="Y182" i="1" s="1"/>
  <c r="H180" i="5" s="1"/>
  <c r="T182" i="1"/>
  <c r="C180" i="5" s="1"/>
  <c r="U182" i="1"/>
  <c r="D180" i="5" s="1"/>
  <c r="V182" i="1"/>
  <c r="E180" i="5" s="1"/>
  <c r="W182" i="1"/>
  <c r="F180" i="5"/>
  <c r="X182" i="1"/>
  <c r="G180" i="5" s="1"/>
  <c r="S183" i="1"/>
  <c r="B181" i="5" s="1"/>
  <c r="T183" i="1"/>
  <c r="C181" i="5" s="1"/>
  <c r="U183" i="1"/>
  <c r="D181" i="5" s="1"/>
  <c r="V183" i="1"/>
  <c r="E181" i="5"/>
  <c r="W183" i="1"/>
  <c r="F181" i="5" s="1"/>
  <c r="X183" i="1"/>
  <c r="G181" i="5" s="1"/>
  <c r="S184" i="1"/>
  <c r="B182" i="5"/>
  <c r="T184" i="1"/>
  <c r="Y184" i="1" s="1"/>
  <c r="H182" i="5" s="1"/>
  <c r="U184" i="1"/>
  <c r="D182" i="5"/>
  <c r="V184" i="1"/>
  <c r="E182" i="5" s="1"/>
  <c r="W184" i="1"/>
  <c r="F182" i="5" s="1"/>
  <c r="X184" i="1"/>
  <c r="G182" i="5"/>
  <c r="S185" i="1"/>
  <c r="B183" i="5" s="1"/>
  <c r="T185" i="1"/>
  <c r="C183" i="5" s="1"/>
  <c r="U185" i="1"/>
  <c r="D183" i="5" s="1"/>
  <c r="V185" i="1"/>
  <c r="E183" i="5" s="1"/>
  <c r="S190" i="11" s="1"/>
  <c r="W185" i="1"/>
  <c r="F183" i="5" s="1"/>
  <c r="X185" i="1"/>
  <c r="G183" i="5" s="1"/>
  <c r="S186" i="1"/>
  <c r="T186" i="1"/>
  <c r="C184" i="5"/>
  <c r="U186" i="1"/>
  <c r="D184" i="5"/>
  <c r="V186" i="1"/>
  <c r="E184" i="5" s="1"/>
  <c r="W186" i="1"/>
  <c r="F184" i="5" s="1"/>
  <c r="X186" i="1"/>
  <c r="G184" i="5" s="1"/>
  <c r="S187" i="1"/>
  <c r="B185" i="5" s="1"/>
  <c r="T187" i="1"/>
  <c r="C185" i="5" s="1"/>
  <c r="U187" i="1"/>
  <c r="D185" i="5" s="1"/>
  <c r="V187" i="1"/>
  <c r="E185" i="5" s="1"/>
  <c r="W187" i="1"/>
  <c r="F185" i="5" s="1"/>
  <c r="X187" i="1"/>
  <c r="G185" i="5" s="1"/>
  <c r="S188" i="1"/>
  <c r="B186" i="5" s="1"/>
  <c r="T188" i="1"/>
  <c r="C186" i="5" s="1"/>
  <c r="U188" i="1"/>
  <c r="D186" i="5" s="1"/>
  <c r="V188" i="1"/>
  <c r="E186" i="5" s="1"/>
  <c r="W188" i="1"/>
  <c r="F186" i="5" s="1"/>
  <c r="X188" i="1"/>
  <c r="G186" i="5"/>
  <c r="S189" i="1"/>
  <c r="B187" i="5" s="1"/>
  <c r="T189" i="1"/>
  <c r="C187" i="5" s="1"/>
  <c r="U189" i="1"/>
  <c r="D187" i="5" s="1"/>
  <c r="V189" i="1"/>
  <c r="E187" i="5" s="1"/>
  <c r="S194" i="11" s="1"/>
  <c r="W189" i="1"/>
  <c r="F187" i="5" s="1"/>
  <c r="X189" i="1"/>
  <c r="G187" i="5" s="1"/>
  <c r="S190" i="1"/>
  <c r="B188" i="5" s="1"/>
  <c r="T190" i="1"/>
  <c r="C188" i="5" s="1"/>
  <c r="U190" i="1"/>
  <c r="D188" i="5"/>
  <c r="V190" i="1"/>
  <c r="E188" i="5" s="1"/>
  <c r="W190" i="1"/>
  <c r="F188" i="5" s="1"/>
  <c r="X190" i="1"/>
  <c r="G188" i="5" s="1"/>
  <c r="S191" i="1"/>
  <c r="T191" i="1"/>
  <c r="C189" i="5" s="1"/>
  <c r="U191" i="1"/>
  <c r="D189" i="5" s="1"/>
  <c r="V191" i="1"/>
  <c r="E189" i="5" s="1"/>
  <c r="W191" i="1"/>
  <c r="F189" i="5" s="1"/>
  <c r="T197" i="11" s="1"/>
  <c r="X191" i="1"/>
  <c r="G189" i="5" s="1"/>
  <c r="S192" i="1"/>
  <c r="B190" i="5"/>
  <c r="T192" i="1"/>
  <c r="C190" i="5" s="1"/>
  <c r="U192" i="1"/>
  <c r="D190" i="5" s="1"/>
  <c r="V192" i="1"/>
  <c r="E190" i="5" s="1"/>
  <c r="W192" i="1"/>
  <c r="F190" i="5" s="1"/>
  <c r="X192" i="1"/>
  <c r="G190" i="5" s="1"/>
  <c r="Y192" i="1"/>
  <c r="H190" i="5" s="1"/>
  <c r="S193" i="1"/>
  <c r="T193" i="1"/>
  <c r="C191" i="5" s="1"/>
  <c r="U193" i="1"/>
  <c r="D191" i="5" s="1"/>
  <c r="V193" i="1"/>
  <c r="E191" i="5" s="1"/>
  <c r="W193" i="1"/>
  <c r="F191" i="5"/>
  <c r="X193" i="1"/>
  <c r="G191" i="5" s="1"/>
  <c r="S194" i="1"/>
  <c r="Y194" i="1" s="1"/>
  <c r="H192" i="5" s="1"/>
  <c r="T194" i="1"/>
  <c r="C192" i="5" s="1"/>
  <c r="U194" i="1"/>
  <c r="D192" i="5" s="1"/>
  <c r="V194" i="1"/>
  <c r="E192" i="5" s="1"/>
  <c r="W194" i="1"/>
  <c r="F192" i="5" s="1"/>
  <c r="X194" i="1"/>
  <c r="G192" i="5" s="1"/>
  <c r="S195" i="1"/>
  <c r="T195" i="1"/>
  <c r="C193" i="5" s="1"/>
  <c r="U195" i="1"/>
  <c r="D193" i="5" s="1"/>
  <c r="V195" i="1"/>
  <c r="E193" i="5" s="1"/>
  <c r="W195" i="1"/>
  <c r="F193" i="5" s="1"/>
  <c r="X195" i="1"/>
  <c r="G193" i="5" s="1"/>
  <c r="S196" i="1"/>
  <c r="B194" i="5"/>
  <c r="T196" i="1"/>
  <c r="U196" i="1"/>
  <c r="D194" i="5" s="1"/>
  <c r="V196" i="1"/>
  <c r="E194" i="5" s="1"/>
  <c r="W196" i="1"/>
  <c r="F194" i="5" s="1"/>
  <c r="X196" i="1"/>
  <c r="G194" i="5"/>
  <c r="S197" i="1"/>
  <c r="B195" i="5"/>
  <c r="T197" i="1"/>
  <c r="C195" i="5" s="1"/>
  <c r="U197" i="1"/>
  <c r="D195" i="5" s="1"/>
  <c r="V197" i="1"/>
  <c r="E195" i="5" s="1"/>
  <c r="W197" i="1"/>
  <c r="F195" i="5" s="1"/>
  <c r="X197" i="1"/>
  <c r="G195" i="5" s="1"/>
  <c r="S198" i="1"/>
  <c r="B196" i="5"/>
  <c r="T198" i="1"/>
  <c r="C196" i="5" s="1"/>
  <c r="U198" i="1"/>
  <c r="D196" i="5" s="1"/>
  <c r="V198" i="1"/>
  <c r="E196" i="5" s="1"/>
  <c r="W198" i="1"/>
  <c r="F196" i="5" s="1"/>
  <c r="X198" i="1"/>
  <c r="G196" i="5"/>
  <c r="S199" i="1"/>
  <c r="B197" i="5" s="1"/>
  <c r="T199" i="1"/>
  <c r="U199" i="1"/>
  <c r="D197" i="5" s="1"/>
  <c r="V199" i="1"/>
  <c r="E197" i="5" s="1"/>
  <c r="W199" i="1"/>
  <c r="F197" i="5" s="1"/>
  <c r="X199" i="1"/>
  <c r="G197" i="5" s="1"/>
  <c r="S200" i="1"/>
  <c r="B198" i="5"/>
  <c r="T200" i="1"/>
  <c r="C198" i="5" s="1"/>
  <c r="U200" i="1"/>
  <c r="D198" i="5" s="1"/>
  <c r="V200" i="1"/>
  <c r="E198" i="5" s="1"/>
  <c r="W200" i="1"/>
  <c r="F198" i="5"/>
  <c r="X200" i="1"/>
  <c r="G198" i="5" s="1"/>
  <c r="S201" i="1"/>
  <c r="B199" i="5"/>
  <c r="T201" i="1"/>
  <c r="C199" i="5" s="1"/>
  <c r="U201" i="1"/>
  <c r="D199" i="5" s="1"/>
  <c r="V201" i="1"/>
  <c r="E199" i="5" s="1"/>
  <c r="W201" i="1"/>
  <c r="F199" i="5" s="1"/>
  <c r="X201" i="1"/>
  <c r="G199" i="5" s="1"/>
  <c r="S202" i="1"/>
  <c r="T202" i="1"/>
  <c r="C200" i="5" s="1"/>
  <c r="U202" i="1"/>
  <c r="D200" i="5" s="1"/>
  <c r="V202" i="1"/>
  <c r="E200" i="5" s="1"/>
  <c r="W202" i="1"/>
  <c r="F200" i="5" s="1"/>
  <c r="X202" i="1"/>
  <c r="G200" i="5" s="1"/>
  <c r="S203" i="1"/>
  <c r="B201" i="5" s="1"/>
  <c r="T203" i="1"/>
  <c r="U203" i="1"/>
  <c r="D201" i="5" s="1"/>
  <c r="V203" i="1"/>
  <c r="E201" i="5" s="1"/>
  <c r="W203" i="1"/>
  <c r="F201" i="5" s="1"/>
  <c r="X203" i="1"/>
  <c r="G201" i="5" s="1"/>
  <c r="S204" i="1"/>
  <c r="B202" i="5"/>
  <c r="T204" i="1"/>
  <c r="U204" i="1"/>
  <c r="D202" i="5"/>
  <c r="V204" i="1"/>
  <c r="E202" i="5" s="1"/>
  <c r="W204" i="1"/>
  <c r="F202" i="5" s="1"/>
  <c r="X204" i="1"/>
  <c r="G202" i="5" s="1"/>
  <c r="S205" i="1"/>
  <c r="B203" i="5"/>
  <c r="T205" i="1"/>
  <c r="C203" i="5" s="1"/>
  <c r="U205" i="1"/>
  <c r="D203" i="5"/>
  <c r="V205" i="1"/>
  <c r="E203" i="5" s="1"/>
  <c r="W205" i="1"/>
  <c r="F203" i="5" s="1"/>
  <c r="X205" i="1"/>
  <c r="G203" i="5" s="1"/>
  <c r="S206" i="1"/>
  <c r="Y206" i="1" s="1"/>
  <c r="H204" i="5" s="1"/>
  <c r="T206" i="1"/>
  <c r="C204" i="5" s="1"/>
  <c r="U206" i="1"/>
  <c r="D204" i="5" s="1"/>
  <c r="V206" i="1"/>
  <c r="E204" i="5" s="1"/>
  <c r="W206" i="1"/>
  <c r="F204" i="5" s="1"/>
  <c r="X206" i="1"/>
  <c r="G204" i="5" s="1"/>
  <c r="S207" i="1"/>
  <c r="T207" i="1"/>
  <c r="C205" i="5" s="1"/>
  <c r="U207" i="1"/>
  <c r="D205" i="5" s="1"/>
  <c r="V207" i="1"/>
  <c r="E205" i="5" s="1"/>
  <c r="W207" i="1"/>
  <c r="F205" i="5" s="1"/>
  <c r="X207" i="1"/>
  <c r="G205" i="5" s="1"/>
  <c r="S208" i="1"/>
  <c r="B206" i="5" s="1"/>
  <c r="T208" i="1"/>
  <c r="C206" i="5"/>
  <c r="U208" i="1"/>
  <c r="D206" i="5" s="1"/>
  <c r="V208" i="1"/>
  <c r="E206" i="5" s="1"/>
  <c r="W208" i="1"/>
  <c r="F206" i="5" s="1"/>
  <c r="X208" i="1"/>
  <c r="G206" i="5" s="1"/>
  <c r="S209" i="1"/>
  <c r="T209" i="1"/>
  <c r="C207" i="5" s="1"/>
  <c r="U209" i="1"/>
  <c r="D207" i="5" s="1"/>
  <c r="V209" i="1"/>
  <c r="E207" i="5" s="1"/>
  <c r="W209" i="1"/>
  <c r="F207" i="5" s="1"/>
  <c r="X209" i="1"/>
  <c r="G207" i="5" s="1"/>
  <c r="S210" i="1"/>
  <c r="B208" i="5" s="1"/>
  <c r="T210" i="1"/>
  <c r="C208" i="5" s="1"/>
  <c r="U210" i="1"/>
  <c r="D208" i="5" s="1"/>
  <c r="V210" i="1"/>
  <c r="E208" i="5" s="1"/>
  <c r="W210" i="1"/>
  <c r="F208" i="5"/>
  <c r="X210" i="1"/>
  <c r="G208" i="5" s="1"/>
  <c r="S211" i="1"/>
  <c r="T211" i="1"/>
  <c r="C209" i="5" s="1"/>
  <c r="U211" i="1"/>
  <c r="D209" i="5" s="1"/>
  <c r="V211" i="1"/>
  <c r="E209" i="5" s="1"/>
  <c r="W211" i="1"/>
  <c r="F209" i="5" s="1"/>
  <c r="X211" i="1"/>
  <c r="G209" i="5" s="1"/>
  <c r="S212" i="1"/>
  <c r="B210" i="5" s="1"/>
  <c r="T212" i="1"/>
  <c r="C210" i="5" s="1"/>
  <c r="U212" i="1"/>
  <c r="D210" i="5" s="1"/>
  <c r="V212" i="1"/>
  <c r="E210" i="5" s="1"/>
  <c r="W212" i="1"/>
  <c r="F210" i="5" s="1"/>
  <c r="X212" i="1"/>
  <c r="G210" i="5" s="1"/>
  <c r="S213" i="1"/>
  <c r="T213" i="1"/>
  <c r="C211" i="5" s="1"/>
  <c r="U213" i="1"/>
  <c r="D211" i="5"/>
  <c r="V213" i="1"/>
  <c r="E211" i="5" s="1"/>
  <c r="W213" i="1"/>
  <c r="F211" i="5" s="1"/>
  <c r="X213" i="1"/>
  <c r="G211" i="5" s="1"/>
  <c r="S214" i="1"/>
  <c r="Y214" i="1" s="1"/>
  <c r="H212" i="5" s="1"/>
  <c r="T214" i="1"/>
  <c r="C212" i="5"/>
  <c r="U214" i="1"/>
  <c r="D212" i="5" s="1"/>
  <c r="V214" i="1"/>
  <c r="E212" i="5"/>
  <c r="W214" i="1"/>
  <c r="F212" i="5" s="1"/>
  <c r="X214" i="1"/>
  <c r="G212" i="5" s="1"/>
  <c r="S215" i="1"/>
  <c r="B213" i="5" s="1"/>
  <c r="T215" i="1"/>
  <c r="C213" i="5" s="1"/>
  <c r="U215" i="1"/>
  <c r="D213" i="5"/>
  <c r="V215" i="1"/>
  <c r="E213" i="5" s="1"/>
  <c r="W215" i="1"/>
  <c r="F213" i="5" s="1"/>
  <c r="X215" i="1"/>
  <c r="G213" i="5" s="1"/>
  <c r="S216" i="1"/>
  <c r="B214" i="5"/>
  <c r="T216" i="1"/>
  <c r="Y216" i="1" s="1"/>
  <c r="H214" i="5" s="1"/>
  <c r="C214" i="5"/>
  <c r="U216" i="1"/>
  <c r="D214" i="5" s="1"/>
  <c r="V216" i="1"/>
  <c r="E214" i="5" s="1"/>
  <c r="W216" i="1"/>
  <c r="F214" i="5" s="1"/>
  <c r="X216" i="1"/>
  <c r="G214" i="5" s="1"/>
  <c r="S217" i="1"/>
  <c r="B215" i="5"/>
  <c r="T217" i="1"/>
  <c r="C215" i="5" s="1"/>
  <c r="U217" i="1"/>
  <c r="D215" i="5" s="1"/>
  <c r="V217" i="1"/>
  <c r="E215" i="5" s="1"/>
  <c r="W217" i="1"/>
  <c r="F215" i="5" s="1"/>
  <c r="X217" i="1"/>
  <c r="G215" i="5" s="1"/>
  <c r="Y217" i="1"/>
  <c r="H215" i="5" s="1"/>
  <c r="S218" i="1"/>
  <c r="B216" i="5" s="1"/>
  <c r="T218" i="1"/>
  <c r="C216" i="5" s="1"/>
  <c r="U218" i="1"/>
  <c r="D216" i="5" s="1"/>
  <c r="V218" i="1"/>
  <c r="E216" i="5" s="1"/>
  <c r="W218" i="1"/>
  <c r="F216" i="5" s="1"/>
  <c r="X218" i="1"/>
  <c r="G216" i="5" s="1"/>
  <c r="Y218" i="1"/>
  <c r="H216" i="5" s="1"/>
  <c r="S219" i="1"/>
  <c r="B217" i="5"/>
  <c r="T219" i="1"/>
  <c r="Y219" i="1" s="1"/>
  <c r="H217" i="5" s="1"/>
  <c r="U219" i="1"/>
  <c r="D217" i="5" s="1"/>
  <c r="V219" i="1"/>
  <c r="E217" i="5" s="1"/>
  <c r="W219" i="1"/>
  <c r="F217" i="5" s="1"/>
  <c r="X219" i="1"/>
  <c r="G217" i="5" s="1"/>
  <c r="S220" i="1"/>
  <c r="T220" i="1"/>
  <c r="C218" i="5" s="1"/>
  <c r="U220" i="1"/>
  <c r="D218" i="5"/>
  <c r="V220" i="1"/>
  <c r="E218" i="5" s="1"/>
  <c r="S225" i="11" s="1"/>
  <c r="W220" i="1"/>
  <c r="F218" i="5" s="1"/>
  <c r="X220" i="1"/>
  <c r="G218" i="5" s="1"/>
  <c r="S221" i="1"/>
  <c r="B219" i="5" s="1"/>
  <c r="T221" i="1"/>
  <c r="U221" i="1"/>
  <c r="D219" i="5" s="1"/>
  <c r="V221" i="1"/>
  <c r="E219" i="5" s="1"/>
  <c r="W221" i="1"/>
  <c r="F219" i="5" s="1"/>
  <c r="X221" i="1"/>
  <c r="G219" i="5" s="1"/>
  <c r="S222" i="1"/>
  <c r="B220" i="5" s="1"/>
  <c r="T222" i="1"/>
  <c r="C220" i="5"/>
  <c r="U222" i="1"/>
  <c r="D220" i="5" s="1"/>
  <c r="V222" i="1"/>
  <c r="E220" i="5" s="1"/>
  <c r="W222" i="1"/>
  <c r="F220" i="5" s="1"/>
  <c r="X222" i="1"/>
  <c r="G220" i="5" s="1"/>
  <c r="S223" i="1"/>
  <c r="B221" i="5"/>
  <c r="T223" i="1"/>
  <c r="C221" i="5" s="1"/>
  <c r="U223" i="1"/>
  <c r="D221" i="5" s="1"/>
  <c r="V223" i="1"/>
  <c r="E221" i="5" s="1"/>
  <c r="W223" i="1"/>
  <c r="F221" i="5" s="1"/>
  <c r="X223" i="1"/>
  <c r="G221" i="5" s="1"/>
  <c r="S224" i="1"/>
  <c r="T224" i="1"/>
  <c r="C222" i="5" s="1"/>
  <c r="U224" i="1"/>
  <c r="D222" i="5" s="1"/>
  <c r="V224" i="1"/>
  <c r="E222" i="5" s="1"/>
  <c r="W224" i="1"/>
  <c r="F222" i="5" s="1"/>
  <c r="X224" i="1"/>
  <c r="G222" i="5" s="1"/>
  <c r="S225" i="1"/>
  <c r="B223" i="5"/>
  <c r="T225" i="1"/>
  <c r="C223" i="5" s="1"/>
  <c r="U225" i="1"/>
  <c r="D223" i="5" s="1"/>
  <c r="V225" i="1"/>
  <c r="E223" i="5"/>
  <c r="W225" i="1"/>
  <c r="F223" i="5" s="1"/>
  <c r="X225" i="1"/>
  <c r="G223" i="5" s="1"/>
  <c r="Y225" i="1"/>
  <c r="H223" i="5" s="1"/>
  <c r="S226" i="1"/>
  <c r="B224" i="5"/>
  <c r="T226" i="1"/>
  <c r="C224" i="5" s="1"/>
  <c r="U226" i="1"/>
  <c r="D224" i="5"/>
  <c r="V226" i="1"/>
  <c r="E224" i="5" s="1"/>
  <c r="W226" i="1"/>
  <c r="F224" i="5" s="1"/>
  <c r="X226" i="1"/>
  <c r="G224" i="5" s="1"/>
  <c r="Y226" i="1"/>
  <c r="H224" i="5" s="1"/>
  <c r="S227" i="1"/>
  <c r="B225" i="5" s="1"/>
  <c r="T227" i="1"/>
  <c r="C225" i="5" s="1"/>
  <c r="U227" i="1"/>
  <c r="D225" i="5"/>
  <c r="V227" i="1"/>
  <c r="E225" i="5" s="1"/>
  <c r="W227" i="1"/>
  <c r="F225" i="5"/>
  <c r="X227" i="1"/>
  <c r="G225" i="5" s="1"/>
  <c r="S228" i="1"/>
  <c r="T228" i="1"/>
  <c r="C226" i="5"/>
  <c r="U228" i="1"/>
  <c r="D226" i="5" s="1"/>
  <c r="V228" i="1"/>
  <c r="E226" i="5"/>
  <c r="S233" i="11" s="1"/>
  <c r="W228" i="1"/>
  <c r="F226" i="5" s="1"/>
  <c r="X228" i="1"/>
  <c r="G226" i="5" s="1"/>
  <c r="S229" i="1"/>
  <c r="T229" i="1"/>
  <c r="C227" i="5"/>
  <c r="U229" i="1"/>
  <c r="D227" i="5" s="1"/>
  <c r="V229" i="1"/>
  <c r="E227" i="5" s="1"/>
  <c r="W229" i="1"/>
  <c r="F227" i="5" s="1"/>
  <c r="X229" i="1"/>
  <c r="G227" i="5" s="1"/>
  <c r="S230" i="1"/>
  <c r="T230" i="1"/>
  <c r="C228" i="5" s="1"/>
  <c r="U230" i="1"/>
  <c r="D228" i="5" s="1"/>
  <c r="V230" i="1"/>
  <c r="E228" i="5" s="1"/>
  <c r="W230" i="1"/>
  <c r="F228" i="5" s="1"/>
  <c r="X230" i="1"/>
  <c r="G228" i="5" s="1"/>
  <c r="S231" i="1"/>
  <c r="B229" i="5"/>
  <c r="T231" i="1"/>
  <c r="U231" i="1"/>
  <c r="D229" i="5" s="1"/>
  <c r="V231" i="1"/>
  <c r="E229" i="5" s="1"/>
  <c r="W231" i="1"/>
  <c r="F229" i="5" s="1"/>
  <c r="X231" i="1"/>
  <c r="G229" i="5" s="1"/>
  <c r="S232" i="1"/>
  <c r="B230" i="5"/>
  <c r="T232" i="1"/>
  <c r="C230" i="5" s="1"/>
  <c r="U232" i="1"/>
  <c r="D230" i="5" s="1"/>
  <c r="V232" i="1"/>
  <c r="E230" i="5" s="1"/>
  <c r="W232" i="1"/>
  <c r="F230" i="5" s="1"/>
  <c r="X232" i="1"/>
  <c r="G230" i="5" s="1"/>
  <c r="S233" i="1"/>
  <c r="B231" i="5"/>
  <c r="T233" i="1"/>
  <c r="U233" i="1"/>
  <c r="D231" i="5" s="1"/>
  <c r="V233" i="1"/>
  <c r="E231" i="5" s="1"/>
  <c r="W233" i="1"/>
  <c r="F231" i="5" s="1"/>
  <c r="X233" i="1"/>
  <c r="G231" i="5" s="1"/>
  <c r="S234" i="1"/>
  <c r="B232" i="5"/>
  <c r="T234" i="1"/>
  <c r="U234" i="1"/>
  <c r="D232" i="5" s="1"/>
  <c r="V234" i="1"/>
  <c r="E232" i="5" s="1"/>
  <c r="W234" i="1"/>
  <c r="F232" i="5" s="1"/>
  <c r="X234" i="1"/>
  <c r="G232" i="5" s="1"/>
  <c r="S235" i="1"/>
  <c r="B233" i="5"/>
  <c r="T235" i="1"/>
  <c r="U235" i="1"/>
  <c r="D233" i="5" s="1"/>
  <c r="V235" i="1"/>
  <c r="E233" i="5" s="1"/>
  <c r="W235" i="1"/>
  <c r="F233" i="5" s="1"/>
  <c r="T241" i="11" s="1"/>
  <c r="X235" i="1"/>
  <c r="G233" i="5" s="1"/>
  <c r="S236" i="1"/>
  <c r="B234" i="5"/>
  <c r="T236" i="1"/>
  <c r="C234" i="5" s="1"/>
  <c r="U236" i="1"/>
  <c r="D234" i="5" s="1"/>
  <c r="V236" i="1"/>
  <c r="E234" i="5" s="1"/>
  <c r="W236" i="1"/>
  <c r="F234" i="5" s="1"/>
  <c r="X236" i="1"/>
  <c r="G234" i="5" s="1"/>
  <c r="S237" i="1"/>
  <c r="B235" i="5"/>
  <c r="T237" i="1"/>
  <c r="C235" i="5" s="1"/>
  <c r="U237" i="1"/>
  <c r="D235" i="5" s="1"/>
  <c r="V237" i="1"/>
  <c r="E235" i="5" s="1"/>
  <c r="W237" i="1"/>
  <c r="F235" i="5" s="1"/>
  <c r="X237" i="1"/>
  <c r="G235" i="5" s="1"/>
  <c r="S238" i="1"/>
  <c r="B236" i="5"/>
  <c r="T238" i="1"/>
  <c r="Y238" i="1" s="1"/>
  <c r="H236" i="5" s="1"/>
  <c r="U238" i="1"/>
  <c r="D236" i="5" s="1"/>
  <c r="V238" i="1"/>
  <c r="E236" i="5" s="1"/>
  <c r="W238" i="1"/>
  <c r="F236" i="5" s="1"/>
  <c r="X238" i="1"/>
  <c r="G236" i="5" s="1"/>
  <c r="S239" i="1"/>
  <c r="T239" i="1"/>
  <c r="C237" i="5"/>
  <c r="U239" i="1"/>
  <c r="D237" i="5" s="1"/>
  <c r="V239" i="1"/>
  <c r="E237" i="5" s="1"/>
  <c r="W239" i="1"/>
  <c r="F237" i="5" s="1"/>
  <c r="X239" i="1"/>
  <c r="G237" i="5" s="1"/>
  <c r="S240" i="1"/>
  <c r="B238" i="5"/>
  <c r="T240" i="1"/>
  <c r="C238" i="5" s="1"/>
  <c r="U240" i="1"/>
  <c r="D238" i="5" s="1"/>
  <c r="V240" i="1"/>
  <c r="E238" i="5" s="1"/>
  <c r="W240" i="1"/>
  <c r="F238" i="5" s="1"/>
  <c r="X240" i="1"/>
  <c r="G238" i="5" s="1"/>
  <c r="S241" i="1"/>
  <c r="T241" i="1"/>
  <c r="C239" i="5" s="1"/>
  <c r="U241" i="1"/>
  <c r="D239" i="5" s="1"/>
  <c r="V241" i="1"/>
  <c r="E239" i="5" s="1"/>
  <c r="W241" i="1"/>
  <c r="F239" i="5" s="1"/>
  <c r="X241" i="1"/>
  <c r="G239" i="5" s="1"/>
  <c r="S242" i="1"/>
  <c r="T242" i="1"/>
  <c r="C240" i="5" s="1"/>
  <c r="U242" i="1"/>
  <c r="D240" i="5"/>
  <c r="V242" i="1"/>
  <c r="E240" i="5" s="1"/>
  <c r="W242" i="1"/>
  <c r="F240" i="5" s="1"/>
  <c r="X242" i="1"/>
  <c r="G240" i="5" s="1"/>
  <c r="S243" i="1"/>
  <c r="B241" i="5" s="1"/>
  <c r="T243" i="1"/>
  <c r="C241" i="5"/>
  <c r="U243" i="1"/>
  <c r="D241" i="5" s="1"/>
  <c r="V243" i="1"/>
  <c r="E241" i="5" s="1"/>
  <c r="W243" i="1"/>
  <c r="F241" i="5" s="1"/>
  <c r="X243" i="1"/>
  <c r="G241" i="5" s="1"/>
  <c r="S244" i="1"/>
  <c r="B242" i="5" s="1"/>
  <c r="T244" i="1"/>
  <c r="U244" i="1"/>
  <c r="D242" i="5" s="1"/>
  <c r="V244" i="1"/>
  <c r="E242" i="5" s="1"/>
  <c r="W244" i="1"/>
  <c r="F242" i="5" s="1"/>
  <c r="X244" i="1"/>
  <c r="G242" i="5" s="1"/>
  <c r="S245" i="1"/>
  <c r="B243" i="5" s="1"/>
  <c r="T245" i="1"/>
  <c r="C243" i="5" s="1"/>
  <c r="U245" i="1"/>
  <c r="D243" i="5" s="1"/>
  <c r="V245" i="1"/>
  <c r="E243" i="5" s="1"/>
  <c r="W245" i="1"/>
  <c r="F243" i="5" s="1"/>
  <c r="X245" i="1"/>
  <c r="G243" i="5" s="1"/>
  <c r="Y245" i="1"/>
  <c r="H243" i="5" s="1"/>
  <c r="S246" i="1"/>
  <c r="B244" i="5" s="1"/>
  <c r="T246" i="1"/>
  <c r="C244" i="5" s="1"/>
  <c r="U246" i="1"/>
  <c r="D244" i="5"/>
  <c r="V246" i="1"/>
  <c r="E244" i="5"/>
  <c r="W246" i="1"/>
  <c r="F244" i="5" s="1"/>
  <c r="X246" i="1"/>
  <c r="G244" i="5" s="1"/>
  <c r="Y246" i="1"/>
  <c r="H244" i="5" s="1"/>
  <c r="S247" i="1"/>
  <c r="B245" i="5" s="1"/>
  <c r="T247" i="1"/>
  <c r="C245" i="5" s="1"/>
  <c r="U247" i="1"/>
  <c r="D245" i="5" s="1"/>
  <c r="V247" i="1"/>
  <c r="E245" i="5" s="1"/>
  <c r="W247" i="1"/>
  <c r="F245" i="5" s="1"/>
  <c r="X247" i="1"/>
  <c r="G245" i="5" s="1"/>
  <c r="S248" i="1"/>
  <c r="B246" i="5"/>
  <c r="T248" i="1"/>
  <c r="C246" i="5" s="1"/>
  <c r="U248" i="1"/>
  <c r="D246" i="5"/>
  <c r="V248" i="1"/>
  <c r="E246" i="5" s="1"/>
  <c r="W248" i="1"/>
  <c r="F246" i="5" s="1"/>
  <c r="X248" i="1"/>
  <c r="G246" i="5" s="1"/>
  <c r="S249" i="1"/>
  <c r="B247" i="5" s="1"/>
  <c r="T249" i="1"/>
  <c r="C247" i="5" s="1"/>
  <c r="U249" i="1"/>
  <c r="D247" i="5" s="1"/>
  <c r="V249" i="1"/>
  <c r="E247" i="5"/>
  <c r="V250" i="1"/>
  <c r="E248" i="5" s="1"/>
  <c r="W249" i="1"/>
  <c r="F247" i="5" s="1"/>
  <c r="X249" i="1"/>
  <c r="G247" i="5" s="1"/>
  <c r="S250" i="1"/>
  <c r="B248" i="5"/>
  <c r="T250" i="1"/>
  <c r="C248" i="5" s="1"/>
  <c r="U250" i="1"/>
  <c r="D248" i="5" s="1"/>
  <c r="W250" i="1"/>
  <c r="F248" i="5" s="1"/>
  <c r="X250" i="1"/>
  <c r="G248" i="5" s="1"/>
  <c r="S251" i="1"/>
  <c r="T251" i="1"/>
  <c r="C249" i="5"/>
  <c r="U251" i="1"/>
  <c r="D249" i="5" s="1"/>
  <c r="V251" i="1"/>
  <c r="E249" i="5" s="1"/>
  <c r="W251" i="1"/>
  <c r="F249" i="5" s="1"/>
  <c r="X251" i="1"/>
  <c r="G249" i="5" s="1"/>
  <c r="S252" i="1"/>
  <c r="B250" i="5" s="1"/>
  <c r="T252" i="1"/>
  <c r="C250" i="5" s="1"/>
  <c r="U252" i="1"/>
  <c r="D250" i="5" s="1"/>
  <c r="V252" i="1"/>
  <c r="E250" i="5" s="1"/>
  <c r="W252" i="1"/>
  <c r="F250" i="5" s="1"/>
  <c r="X252" i="1"/>
  <c r="G250" i="5" s="1"/>
  <c r="S253" i="1"/>
  <c r="B251" i="5" s="1"/>
  <c r="T253" i="1"/>
  <c r="Y253" i="1" s="1"/>
  <c r="H251" i="5" s="1"/>
  <c r="C251" i="5"/>
  <c r="U253" i="1"/>
  <c r="D251" i="5" s="1"/>
  <c r="V253" i="1"/>
  <c r="E251" i="5" s="1"/>
  <c r="W253" i="1"/>
  <c r="F251" i="5" s="1"/>
  <c r="X253" i="1"/>
  <c r="G251" i="5" s="1"/>
  <c r="S254" i="1"/>
  <c r="B252" i="5"/>
  <c r="T254" i="1"/>
  <c r="Y254" i="1" s="1"/>
  <c r="H252" i="5" s="1"/>
  <c r="U259" i="11" s="1"/>
  <c r="C252" i="5"/>
  <c r="U254" i="1"/>
  <c r="D252" i="5" s="1"/>
  <c r="V254" i="1"/>
  <c r="E252" i="5" s="1"/>
  <c r="W254" i="1"/>
  <c r="F252" i="5" s="1"/>
  <c r="X254" i="1"/>
  <c r="G252" i="5" s="1"/>
  <c r="S255" i="1"/>
  <c r="Y255" i="1" s="1"/>
  <c r="H253" i="5" s="1"/>
  <c r="T255" i="1"/>
  <c r="C253" i="5"/>
  <c r="U255" i="1"/>
  <c r="D253" i="5" s="1"/>
  <c r="V255" i="1"/>
  <c r="E253" i="5" s="1"/>
  <c r="W255" i="1"/>
  <c r="F253" i="5" s="1"/>
  <c r="X255" i="1"/>
  <c r="G253" i="5" s="1"/>
  <c r="S256" i="1"/>
  <c r="B254" i="5" s="1"/>
  <c r="T256" i="1"/>
  <c r="U256" i="1"/>
  <c r="D254" i="5" s="1"/>
  <c r="V256" i="1"/>
  <c r="E254" i="5" s="1"/>
  <c r="W256" i="1"/>
  <c r="F254" i="5" s="1"/>
  <c r="X256" i="1"/>
  <c r="G254" i="5" s="1"/>
  <c r="S257" i="1"/>
  <c r="B255" i="5"/>
  <c r="T257" i="1"/>
  <c r="C255" i="5" s="1"/>
  <c r="U257" i="1"/>
  <c r="D255" i="5" s="1"/>
  <c r="V257" i="1"/>
  <c r="E255" i="5" s="1"/>
  <c r="W257" i="1"/>
  <c r="F255" i="5"/>
  <c r="X257" i="1"/>
  <c r="G255" i="5" s="1"/>
  <c r="S258" i="1"/>
  <c r="B256" i="5" s="1"/>
  <c r="T258" i="1"/>
  <c r="C256" i="5" s="1"/>
  <c r="U258" i="1"/>
  <c r="D256" i="5"/>
  <c r="V258" i="1"/>
  <c r="E256" i="5"/>
  <c r="W258" i="1"/>
  <c r="F256" i="5" s="1"/>
  <c r="X258" i="1"/>
  <c r="G256" i="5" s="1"/>
  <c r="Y258" i="1"/>
  <c r="H256" i="5" s="1"/>
  <c r="S259" i="1"/>
  <c r="B257" i="5" s="1"/>
  <c r="T259" i="1"/>
  <c r="Y259" i="1" s="1"/>
  <c r="H257" i="5" s="1"/>
  <c r="U264" i="11" s="1"/>
  <c r="C257" i="5"/>
  <c r="U259" i="1"/>
  <c r="D257" i="5" s="1"/>
  <c r="V259" i="1"/>
  <c r="E257" i="5" s="1"/>
  <c r="W259" i="1"/>
  <c r="F257" i="5" s="1"/>
  <c r="X259" i="1"/>
  <c r="G257" i="5" s="1"/>
  <c r="S260" i="1"/>
  <c r="T260" i="1"/>
  <c r="C258" i="5" s="1"/>
  <c r="U260" i="1"/>
  <c r="D258" i="5" s="1"/>
  <c r="V260" i="1"/>
  <c r="E258" i="5" s="1"/>
  <c r="W260" i="1"/>
  <c r="F258" i="5" s="1"/>
  <c r="X260" i="1"/>
  <c r="G258" i="5" s="1"/>
  <c r="S261" i="1"/>
  <c r="B259" i="5"/>
  <c r="T261" i="1"/>
  <c r="Y261" i="1" s="1"/>
  <c r="H259" i="5" s="1"/>
  <c r="C259" i="5"/>
  <c r="U261" i="1"/>
  <c r="D259" i="5" s="1"/>
  <c r="V261" i="1"/>
  <c r="E259" i="5" s="1"/>
  <c r="W261" i="1"/>
  <c r="F259" i="5" s="1"/>
  <c r="X261" i="1"/>
  <c r="G259" i="5" s="1"/>
  <c r="S262" i="1"/>
  <c r="T262" i="1"/>
  <c r="C260" i="5" s="1"/>
  <c r="U262" i="1"/>
  <c r="D260" i="5" s="1"/>
  <c r="V262" i="1"/>
  <c r="E260" i="5" s="1"/>
  <c r="W262" i="1"/>
  <c r="F260" i="5" s="1"/>
  <c r="X262" i="1"/>
  <c r="G260" i="5" s="1"/>
  <c r="S263" i="1"/>
  <c r="B261" i="5"/>
  <c r="T263" i="1"/>
  <c r="Y263" i="1" s="1"/>
  <c r="H261" i="5" s="1"/>
  <c r="U263" i="1"/>
  <c r="D261" i="5"/>
  <c r="V263" i="1"/>
  <c r="E261" i="5" s="1"/>
  <c r="W263" i="1"/>
  <c r="F261" i="5" s="1"/>
  <c r="X263" i="1"/>
  <c r="G261" i="5" s="1"/>
  <c r="S264" i="1"/>
  <c r="B262" i="5" s="1"/>
  <c r="T264" i="1"/>
  <c r="C262" i="5" s="1"/>
  <c r="U264" i="1"/>
  <c r="D262" i="5" s="1"/>
  <c r="V264" i="1"/>
  <c r="E262" i="5" s="1"/>
  <c r="W264" i="1"/>
  <c r="F262" i="5" s="1"/>
  <c r="X264" i="1"/>
  <c r="G262" i="5"/>
  <c r="S265" i="1"/>
  <c r="B263" i="5" s="1"/>
  <c r="T265" i="1"/>
  <c r="C263" i="5" s="1"/>
  <c r="U265" i="1"/>
  <c r="D263" i="5" s="1"/>
  <c r="V265" i="1"/>
  <c r="E263" i="5" s="1"/>
  <c r="W265" i="1"/>
  <c r="F263" i="5"/>
  <c r="X265" i="1"/>
  <c r="G263" i="5" s="1"/>
  <c r="Y265" i="1"/>
  <c r="H263" i="5" s="1"/>
  <c r="S266" i="1"/>
  <c r="B264" i="5" s="1"/>
  <c r="T266" i="1"/>
  <c r="C264" i="5" s="1"/>
  <c r="U266" i="1"/>
  <c r="D264" i="5" s="1"/>
  <c r="V266" i="1"/>
  <c r="E264" i="5" s="1"/>
  <c r="W266" i="1"/>
  <c r="F264" i="5" s="1"/>
  <c r="X266" i="1"/>
  <c r="G264" i="5" s="1"/>
  <c r="Y266" i="1"/>
  <c r="H264" i="5" s="1"/>
  <c r="S267" i="1"/>
  <c r="B265" i="5"/>
  <c r="T267" i="1"/>
  <c r="C265" i="5" s="1"/>
  <c r="U267" i="1"/>
  <c r="D265" i="5"/>
  <c r="V267" i="1"/>
  <c r="E265" i="5" s="1"/>
  <c r="W267" i="1"/>
  <c r="F265" i="5" s="1"/>
  <c r="X267" i="1"/>
  <c r="G265" i="5" s="1"/>
  <c r="Y267" i="1"/>
  <c r="H265" i="5" s="1"/>
  <c r="U272" i="11" s="1"/>
  <c r="S268" i="1"/>
  <c r="T268" i="1"/>
  <c r="C266" i="5" s="1"/>
  <c r="U268" i="1"/>
  <c r="D266" i="5" s="1"/>
  <c r="V268" i="1"/>
  <c r="E266" i="5" s="1"/>
  <c r="W268" i="1"/>
  <c r="F266" i="5" s="1"/>
  <c r="X268" i="1"/>
  <c r="G266" i="5" s="1"/>
  <c r="S269" i="1"/>
  <c r="B267" i="5" s="1"/>
  <c r="T269" i="1"/>
  <c r="C267" i="5"/>
  <c r="U269" i="1"/>
  <c r="D267" i="5" s="1"/>
  <c r="V269" i="1"/>
  <c r="E267" i="5" s="1"/>
  <c r="W269" i="1"/>
  <c r="F267" i="5" s="1"/>
  <c r="X269" i="1"/>
  <c r="G267" i="5" s="1"/>
  <c r="Y269" i="1"/>
  <c r="H267" i="5" s="1"/>
  <c r="S270" i="1"/>
  <c r="T270" i="1"/>
  <c r="C268" i="5" s="1"/>
  <c r="U270" i="1"/>
  <c r="D268" i="5"/>
  <c r="V270" i="1"/>
  <c r="E268" i="5" s="1"/>
  <c r="W270" i="1"/>
  <c r="F268" i="5" s="1"/>
  <c r="X270" i="1"/>
  <c r="G268" i="5" s="1"/>
  <c r="S271" i="1"/>
  <c r="B269" i="5"/>
  <c r="T271" i="1"/>
  <c r="Y271" i="1" s="1"/>
  <c r="H269" i="5" s="1"/>
  <c r="C269" i="5"/>
  <c r="U271" i="1"/>
  <c r="D269" i="5" s="1"/>
  <c r="V271" i="1"/>
  <c r="E269" i="5" s="1"/>
  <c r="W271" i="1"/>
  <c r="F269" i="5" s="1"/>
  <c r="X271" i="1"/>
  <c r="G269" i="5" s="1"/>
  <c r="S272" i="1"/>
  <c r="B270" i="5" s="1"/>
  <c r="T272" i="1"/>
  <c r="U272" i="1"/>
  <c r="D270" i="5" s="1"/>
  <c r="V272" i="1"/>
  <c r="E270" i="5" s="1"/>
  <c r="W272" i="1"/>
  <c r="F270" i="5" s="1"/>
  <c r="X272" i="1"/>
  <c r="G270" i="5" s="1"/>
  <c r="S273" i="1"/>
  <c r="B271" i="5"/>
  <c r="T273" i="1"/>
  <c r="C271" i="5" s="1"/>
  <c r="U273" i="1"/>
  <c r="D271" i="5" s="1"/>
  <c r="V273" i="1"/>
  <c r="E271" i="5" s="1"/>
  <c r="W273" i="1"/>
  <c r="F271" i="5" s="1"/>
  <c r="X273" i="1"/>
  <c r="G271" i="5" s="1"/>
  <c r="S274" i="1"/>
  <c r="B272" i="5" s="1"/>
  <c r="T274" i="1"/>
  <c r="C272" i="5" s="1"/>
  <c r="U274" i="1"/>
  <c r="D272" i="5"/>
  <c r="V274" i="1"/>
  <c r="E272" i="5" s="1"/>
  <c r="W274" i="1"/>
  <c r="F272" i="5" s="1"/>
  <c r="X274" i="1"/>
  <c r="G272" i="5" s="1"/>
  <c r="Y274" i="1"/>
  <c r="H272" i="5" s="1"/>
  <c r="S275" i="1"/>
  <c r="B273" i="5" s="1"/>
  <c r="T275" i="1"/>
  <c r="C273" i="5" s="1"/>
  <c r="U275" i="1"/>
  <c r="D273" i="5" s="1"/>
  <c r="V275" i="1"/>
  <c r="E273" i="5" s="1"/>
  <c r="W275" i="1"/>
  <c r="F273" i="5" s="1"/>
  <c r="X275" i="1"/>
  <c r="G273" i="5" s="1"/>
  <c r="Y275" i="1"/>
  <c r="H273" i="5" s="1"/>
  <c r="U280" i="11" s="1"/>
  <c r="S276" i="1"/>
  <c r="T276" i="1"/>
  <c r="C274" i="5" s="1"/>
  <c r="U276" i="1"/>
  <c r="D274" i="5"/>
  <c r="V276" i="1"/>
  <c r="E274" i="5" s="1"/>
  <c r="W276" i="1"/>
  <c r="F274" i="5" s="1"/>
  <c r="X276" i="1"/>
  <c r="G274" i="5" s="1"/>
  <c r="S277" i="1"/>
  <c r="B275" i="5" s="1"/>
  <c r="T277" i="1"/>
  <c r="C275" i="5"/>
  <c r="U277" i="1"/>
  <c r="D275" i="5"/>
  <c r="V277" i="1"/>
  <c r="E275" i="5" s="1"/>
  <c r="W277" i="1"/>
  <c r="F275" i="5" s="1"/>
  <c r="X277" i="1"/>
  <c r="G275" i="5" s="1"/>
  <c r="S278" i="1"/>
  <c r="T278" i="1"/>
  <c r="C276" i="5" s="1"/>
  <c r="U278" i="1"/>
  <c r="D276" i="5" s="1"/>
  <c r="V278" i="1"/>
  <c r="E276" i="5" s="1"/>
  <c r="W278" i="1"/>
  <c r="F276" i="5" s="1"/>
  <c r="X278" i="1"/>
  <c r="G276" i="5" s="1"/>
  <c r="S279" i="1"/>
  <c r="B277" i="5" s="1"/>
  <c r="T279" i="1"/>
  <c r="Y279" i="1" s="1"/>
  <c r="H277" i="5" s="1"/>
  <c r="C277" i="5"/>
  <c r="U279" i="1"/>
  <c r="D277" i="5" s="1"/>
  <c r="V279" i="1"/>
  <c r="E277" i="5" s="1"/>
  <c r="W279" i="1"/>
  <c r="F277" i="5" s="1"/>
  <c r="X279" i="1"/>
  <c r="G277" i="5" s="1"/>
  <c r="S280" i="1"/>
  <c r="B278" i="5" s="1"/>
  <c r="T280" i="1"/>
  <c r="C278" i="5" s="1"/>
  <c r="U280" i="1"/>
  <c r="D278" i="5" s="1"/>
  <c r="V280" i="1"/>
  <c r="E278" i="5" s="1"/>
  <c r="W280" i="1"/>
  <c r="F278" i="5" s="1"/>
  <c r="X280" i="1"/>
  <c r="G278" i="5" s="1"/>
  <c r="S281" i="1"/>
  <c r="B279" i="5"/>
  <c r="T281" i="1"/>
  <c r="C279" i="5" s="1"/>
  <c r="U281" i="1"/>
  <c r="D279" i="5" s="1"/>
  <c r="V281" i="1"/>
  <c r="E279" i="5" s="1"/>
  <c r="W281" i="1"/>
  <c r="F279" i="5"/>
  <c r="X281" i="1"/>
  <c r="G279" i="5" s="1"/>
  <c r="S282" i="1"/>
  <c r="B280" i="5" s="1"/>
  <c r="T282" i="1"/>
  <c r="Y282" i="1" s="1"/>
  <c r="H280" i="5" s="1"/>
  <c r="C280" i="5"/>
  <c r="U282" i="1"/>
  <c r="D280" i="5" s="1"/>
  <c r="V282" i="1"/>
  <c r="E280" i="5" s="1"/>
  <c r="W282" i="1"/>
  <c r="F280" i="5" s="1"/>
  <c r="T287" i="11" s="1"/>
  <c r="X282" i="1"/>
  <c r="G280" i="5" s="1"/>
  <c r="S283" i="1"/>
  <c r="B281" i="5"/>
  <c r="T283" i="1"/>
  <c r="Y283" i="1" s="1"/>
  <c r="H281" i="5" s="1"/>
  <c r="U288" i="11" s="1"/>
  <c r="U283" i="1"/>
  <c r="D281" i="5"/>
  <c r="V283" i="1"/>
  <c r="E281" i="5" s="1"/>
  <c r="W283" i="1"/>
  <c r="F281" i="5" s="1"/>
  <c r="X283" i="1"/>
  <c r="G281" i="5" s="1"/>
  <c r="S284" i="1"/>
  <c r="T284" i="1"/>
  <c r="C282" i="5" s="1"/>
  <c r="U284" i="1"/>
  <c r="D282" i="5" s="1"/>
  <c r="V284" i="1"/>
  <c r="E282" i="5" s="1"/>
  <c r="W284" i="1"/>
  <c r="F282" i="5" s="1"/>
  <c r="X284" i="1"/>
  <c r="G282" i="5" s="1"/>
  <c r="S285" i="1"/>
  <c r="B283" i="5"/>
  <c r="T285" i="1"/>
  <c r="C283" i="5" s="1"/>
  <c r="U285" i="1"/>
  <c r="D283" i="5" s="1"/>
  <c r="V285" i="1"/>
  <c r="E283" i="5" s="1"/>
  <c r="W285" i="1"/>
  <c r="F283" i="5" s="1"/>
  <c r="X285" i="1"/>
  <c r="G283" i="5" s="1"/>
  <c r="S286" i="1"/>
  <c r="T286" i="1"/>
  <c r="C284" i="5" s="1"/>
  <c r="U286" i="1"/>
  <c r="D284" i="5" s="1"/>
  <c r="V286" i="1"/>
  <c r="E284" i="5" s="1"/>
  <c r="W286" i="1"/>
  <c r="F284" i="5" s="1"/>
  <c r="X286" i="1"/>
  <c r="G284" i="5"/>
  <c r="S287" i="1"/>
  <c r="B285" i="5" s="1"/>
  <c r="T287" i="1"/>
  <c r="Y287" i="1" s="1"/>
  <c r="H285" i="5" s="1"/>
  <c r="U287" i="1"/>
  <c r="D285" i="5"/>
  <c r="V287" i="1"/>
  <c r="E285" i="5" s="1"/>
  <c r="W287" i="1"/>
  <c r="F285" i="5" s="1"/>
  <c r="X287" i="1"/>
  <c r="G285" i="5" s="1"/>
  <c r="S288" i="1"/>
  <c r="B286" i="5" s="1"/>
  <c r="T288" i="1"/>
  <c r="U288" i="1"/>
  <c r="D286" i="5" s="1"/>
  <c r="V288" i="1"/>
  <c r="E286" i="5" s="1"/>
  <c r="W288" i="1"/>
  <c r="F286" i="5" s="1"/>
  <c r="X288" i="1"/>
  <c r="G286" i="5" s="1"/>
  <c r="S289" i="1"/>
  <c r="B287" i="5"/>
  <c r="T289" i="1"/>
  <c r="C287" i="5" s="1"/>
  <c r="U289" i="1"/>
  <c r="D287" i="5"/>
  <c r="V289" i="1"/>
  <c r="E287" i="5" s="1"/>
  <c r="W289" i="1"/>
  <c r="F287" i="5" s="1"/>
  <c r="X289" i="1"/>
  <c r="G287" i="5" s="1"/>
  <c r="S290" i="1"/>
  <c r="B288" i="5" s="1"/>
  <c r="T290" i="1"/>
  <c r="C288" i="5" s="1"/>
  <c r="U290" i="1"/>
  <c r="D288" i="5" s="1"/>
  <c r="V290" i="1"/>
  <c r="E288" i="5" s="1"/>
  <c r="W290" i="1"/>
  <c r="F288" i="5" s="1"/>
  <c r="X290" i="1"/>
  <c r="G288" i="5" s="1"/>
  <c r="Y290" i="1"/>
  <c r="H288" i="5" s="1"/>
  <c r="S291" i="1"/>
  <c r="B289" i="5"/>
  <c r="T291" i="1"/>
  <c r="C289" i="5" s="1"/>
  <c r="U291" i="1"/>
  <c r="D289" i="5"/>
  <c r="V291" i="1"/>
  <c r="E289" i="5" s="1"/>
  <c r="W291" i="1"/>
  <c r="F289" i="5" s="1"/>
  <c r="X291" i="1"/>
  <c r="G289" i="5" s="1"/>
  <c r="Y291" i="1"/>
  <c r="H289" i="5" s="1"/>
  <c r="S292" i="1"/>
  <c r="T292" i="1"/>
  <c r="C290" i="5" s="1"/>
  <c r="U292" i="1"/>
  <c r="D290" i="5" s="1"/>
  <c r="V292" i="1"/>
  <c r="E290" i="5" s="1"/>
  <c r="W292" i="1"/>
  <c r="F290" i="5" s="1"/>
  <c r="X292" i="1"/>
  <c r="G290" i="5" s="1"/>
  <c r="S293" i="1"/>
  <c r="B291" i="5" s="1"/>
  <c r="T293" i="1"/>
  <c r="C291" i="5"/>
  <c r="U293" i="1"/>
  <c r="D291" i="5"/>
  <c r="V293" i="1"/>
  <c r="E291" i="5" s="1"/>
  <c r="W293" i="1"/>
  <c r="F291" i="5" s="1"/>
  <c r="X293" i="1"/>
  <c r="G291" i="5" s="1"/>
  <c r="S294" i="1"/>
  <c r="T294" i="1"/>
  <c r="C292" i="5" s="1"/>
  <c r="U294" i="1"/>
  <c r="D292" i="5" s="1"/>
  <c r="V294" i="1"/>
  <c r="E292" i="5" s="1"/>
  <c r="W294" i="1"/>
  <c r="F292" i="5" s="1"/>
  <c r="X294" i="1"/>
  <c r="G292" i="5" s="1"/>
  <c r="S295" i="1"/>
  <c r="B293" i="5"/>
  <c r="T295" i="1"/>
  <c r="Y295" i="1" s="1"/>
  <c r="H293" i="5" s="1"/>
  <c r="U295" i="1"/>
  <c r="D293" i="5" s="1"/>
  <c r="V295" i="1"/>
  <c r="E293" i="5" s="1"/>
  <c r="W295" i="1"/>
  <c r="F293" i="5" s="1"/>
  <c r="X295" i="1"/>
  <c r="G293" i="5" s="1"/>
  <c r="S296" i="1"/>
  <c r="B294" i="5" s="1"/>
  <c r="T296" i="1"/>
  <c r="C294" i="5" s="1"/>
  <c r="U296" i="1"/>
  <c r="D294" i="5" s="1"/>
  <c r="V296" i="1"/>
  <c r="E294" i="5" s="1"/>
  <c r="W296" i="1"/>
  <c r="F294" i="5" s="1"/>
  <c r="X296" i="1"/>
  <c r="G294" i="5" s="1"/>
  <c r="S297" i="1"/>
  <c r="B295" i="5"/>
  <c r="T297" i="1"/>
  <c r="C295" i="5" s="1"/>
  <c r="U297" i="1"/>
  <c r="D295" i="5" s="1"/>
  <c r="V297" i="1"/>
  <c r="E295" i="5" s="1"/>
  <c r="W297" i="1"/>
  <c r="F295" i="5" s="1"/>
  <c r="X297" i="1"/>
  <c r="G295" i="5" s="1"/>
  <c r="S298" i="1"/>
  <c r="B296" i="5" s="1"/>
  <c r="T298" i="1"/>
  <c r="C296" i="5" s="1"/>
  <c r="U298" i="1"/>
  <c r="D296" i="5" s="1"/>
  <c r="V298" i="1"/>
  <c r="E296" i="5" s="1"/>
  <c r="W298" i="1"/>
  <c r="F296" i="5" s="1"/>
  <c r="X298" i="1"/>
  <c r="G296" i="5" s="1"/>
  <c r="Y298" i="1"/>
  <c r="H296" i="5" s="1"/>
  <c r="S299" i="1"/>
  <c r="B297" i="5" s="1"/>
  <c r="T299" i="1"/>
  <c r="C297" i="5" s="1"/>
  <c r="U299" i="1"/>
  <c r="D297" i="5" s="1"/>
  <c r="V299" i="1"/>
  <c r="E297" i="5" s="1"/>
  <c r="W299" i="1"/>
  <c r="F297" i="5" s="1"/>
  <c r="X299" i="1"/>
  <c r="G297" i="5" s="1"/>
  <c r="Y299" i="1"/>
  <c r="H297" i="5" s="1"/>
  <c r="U304" i="11" s="1"/>
  <c r="S300" i="1"/>
  <c r="T300" i="1"/>
  <c r="C298" i="5" s="1"/>
  <c r="U300" i="1"/>
  <c r="D298" i="5" s="1"/>
  <c r="V300" i="1"/>
  <c r="E298" i="5" s="1"/>
  <c r="W300" i="1"/>
  <c r="F298" i="5" s="1"/>
  <c r="X300" i="1"/>
  <c r="G298" i="5" s="1"/>
  <c r="S301" i="1"/>
  <c r="B299" i="5" s="1"/>
  <c r="T301" i="1"/>
  <c r="Y301" i="1" s="1"/>
  <c r="H299" i="5" s="1"/>
  <c r="U301" i="1"/>
  <c r="D299" i="5"/>
  <c r="V301" i="1"/>
  <c r="E299" i="5" s="1"/>
  <c r="W301" i="1"/>
  <c r="F299" i="5" s="1"/>
  <c r="X301" i="1"/>
  <c r="G299" i="5" s="1"/>
  <c r="S302" i="1"/>
  <c r="T302" i="1"/>
  <c r="C300" i="5" s="1"/>
  <c r="U302" i="1"/>
  <c r="D300" i="5" s="1"/>
  <c r="V302" i="1"/>
  <c r="E300" i="5" s="1"/>
  <c r="W302" i="1"/>
  <c r="F300" i="5" s="1"/>
  <c r="X302" i="1"/>
  <c r="G300" i="5" s="1"/>
  <c r="S303" i="1"/>
  <c r="B301" i="5"/>
  <c r="T303" i="1"/>
  <c r="Y303" i="1" s="1"/>
  <c r="H301" i="5" s="1"/>
  <c r="U303" i="1"/>
  <c r="D301" i="5" s="1"/>
  <c r="V303" i="1"/>
  <c r="E301" i="5" s="1"/>
  <c r="W303" i="1"/>
  <c r="F301" i="5" s="1"/>
  <c r="X303" i="1"/>
  <c r="G301" i="5" s="1"/>
  <c r="S304" i="1"/>
  <c r="B302" i="5" s="1"/>
  <c r="T304" i="1"/>
  <c r="U304" i="1"/>
  <c r="D302" i="5"/>
  <c r="V304" i="1"/>
  <c r="E302" i="5" s="1"/>
  <c r="W304" i="1"/>
  <c r="F302" i="5" s="1"/>
  <c r="X304" i="1"/>
  <c r="G302" i="5"/>
  <c r="S305" i="1"/>
  <c r="B303" i="5" s="1"/>
  <c r="T305" i="1"/>
  <c r="C303" i="5" s="1"/>
  <c r="U305" i="1"/>
  <c r="D303" i="5" s="1"/>
  <c r="V305" i="1"/>
  <c r="E303" i="5" s="1"/>
  <c r="W305" i="1"/>
  <c r="F303" i="5" s="1"/>
  <c r="X305" i="1"/>
  <c r="G303" i="5" s="1"/>
  <c r="S306" i="1"/>
  <c r="B304" i="5" s="1"/>
  <c r="T306" i="1"/>
  <c r="Y306" i="1" s="1"/>
  <c r="H304" i="5" s="1"/>
  <c r="C304" i="5"/>
  <c r="U306" i="1"/>
  <c r="D304" i="5" s="1"/>
  <c r="V306" i="1"/>
  <c r="E304" i="5" s="1"/>
  <c r="W306" i="1"/>
  <c r="F304" i="5" s="1"/>
  <c r="X306" i="1"/>
  <c r="G304" i="5" s="1"/>
  <c r="S307" i="1"/>
  <c r="B305" i="5"/>
  <c r="T307" i="1"/>
  <c r="Y307" i="1" s="1"/>
  <c r="H305" i="5" s="1"/>
  <c r="U312" i="11" s="1"/>
  <c r="C305" i="5"/>
  <c r="U307" i="1"/>
  <c r="D305" i="5" s="1"/>
  <c r="V307" i="1"/>
  <c r="E305" i="5" s="1"/>
  <c r="W307" i="1"/>
  <c r="F305" i="5" s="1"/>
  <c r="X307" i="1"/>
  <c r="G305" i="5" s="1"/>
  <c r="S308" i="1"/>
  <c r="T308" i="1"/>
  <c r="C306" i="5" s="1"/>
  <c r="U308" i="1"/>
  <c r="D306" i="5" s="1"/>
  <c r="V308" i="1"/>
  <c r="E306" i="5" s="1"/>
  <c r="W308" i="1"/>
  <c r="F306" i="5" s="1"/>
  <c r="X308" i="1"/>
  <c r="G306" i="5"/>
  <c r="S309" i="1"/>
  <c r="B307" i="5"/>
  <c r="T309" i="1"/>
  <c r="C307" i="5" s="1"/>
  <c r="U309" i="1"/>
  <c r="D307" i="5" s="1"/>
  <c r="V309" i="1"/>
  <c r="E307" i="5" s="1"/>
  <c r="W309" i="1"/>
  <c r="F307" i="5" s="1"/>
  <c r="X309" i="1"/>
  <c r="G307" i="5" s="1"/>
  <c r="S310" i="1"/>
  <c r="T310" i="1"/>
  <c r="C308" i="5" s="1"/>
  <c r="U310" i="1"/>
  <c r="D308" i="5" s="1"/>
  <c r="V310" i="1"/>
  <c r="E308" i="5" s="1"/>
  <c r="S316" i="11" s="1"/>
  <c r="W310" i="1"/>
  <c r="F308" i="5" s="1"/>
  <c r="T316" i="11" s="1"/>
  <c r="X310" i="1"/>
  <c r="G308" i="5"/>
  <c r="T6" i="1"/>
  <c r="C4" i="5" s="1"/>
  <c r="U6" i="1"/>
  <c r="D4" i="5" s="1"/>
  <c r="V6" i="1"/>
  <c r="E4" i="5" s="1"/>
  <c r="W6" i="1"/>
  <c r="F4" i="5" s="1"/>
  <c r="X6" i="1"/>
  <c r="G4" i="5" s="1"/>
  <c r="S6" i="1"/>
  <c r="T213" i="11"/>
  <c r="T205" i="11"/>
  <c r="T201" i="11"/>
  <c r="S188" i="11"/>
  <c r="S180" i="11"/>
  <c r="T177" i="11"/>
  <c r="S176" i="11"/>
  <c r="S172" i="11"/>
  <c r="T149" i="11"/>
  <c r="S144" i="11"/>
  <c r="T141" i="11"/>
  <c r="S140" i="11"/>
  <c r="T133" i="11"/>
  <c r="S132" i="11"/>
  <c r="S120" i="11"/>
  <c r="S116" i="11"/>
  <c r="S108" i="11"/>
  <c r="S104" i="11"/>
  <c r="T101" i="11"/>
  <c r="S100" i="11"/>
  <c r="T85" i="11"/>
  <c r="T73" i="11"/>
  <c r="S72" i="11"/>
  <c r="T65" i="11"/>
  <c r="S56" i="11"/>
  <c r="T53" i="11"/>
  <c r="S52" i="11"/>
  <c r="T49" i="11"/>
  <c r="T41" i="11"/>
  <c r="T37" i="11"/>
  <c r="S36" i="11"/>
  <c r="S28" i="11"/>
  <c r="S16" i="11"/>
  <c r="T260" i="11"/>
  <c r="S259" i="11"/>
  <c r="T256" i="11"/>
  <c r="T216" i="11"/>
  <c r="S187" i="11"/>
  <c r="S183" i="11"/>
  <c r="T180" i="11"/>
  <c r="S179" i="11"/>
  <c r="T176" i="11"/>
  <c r="S175" i="11"/>
  <c r="T172" i="11"/>
  <c r="T156" i="11"/>
  <c r="S155" i="11"/>
  <c r="S143" i="11"/>
  <c r="S139" i="11"/>
  <c r="T136" i="11"/>
  <c r="S131" i="11"/>
  <c r="T120" i="11"/>
  <c r="S119" i="11"/>
  <c r="S107" i="11"/>
  <c r="S99" i="11"/>
  <c r="T96" i="11"/>
  <c r="S87" i="11"/>
  <c r="T84" i="11"/>
  <c r="T80" i="11"/>
  <c r="T76" i="11"/>
  <c r="S75" i="11"/>
  <c r="T72" i="11"/>
  <c r="T64" i="11"/>
  <c r="T60" i="11"/>
  <c r="S55" i="11"/>
  <c r="S51" i="11"/>
  <c r="S35" i="11"/>
  <c r="S27" i="11"/>
  <c r="S23" i="11"/>
  <c r="S19" i="11"/>
  <c r="AG5" i="9"/>
  <c r="S313" i="11"/>
  <c r="S305" i="11"/>
  <c r="S289" i="11"/>
  <c r="S281" i="11"/>
  <c r="T266" i="11"/>
  <c r="S261" i="11"/>
  <c r="T250" i="11"/>
  <c r="T238" i="11"/>
  <c r="T234" i="11"/>
  <c r="T230" i="11"/>
  <c r="T218" i="11"/>
  <c r="T214" i="11"/>
  <c r="S213" i="11"/>
  <c r="S209" i="11"/>
  <c r="T202" i="11"/>
  <c r="S201" i="11"/>
  <c r="T186" i="11"/>
  <c r="S185" i="11"/>
  <c r="S181" i="11"/>
  <c r="T178" i="11"/>
  <c r="S177" i="11"/>
  <c r="S173" i="11"/>
  <c r="T170" i="11"/>
  <c r="T166" i="11"/>
  <c r="S157" i="11"/>
  <c r="S153" i="11"/>
  <c r="T150" i="11"/>
  <c r="T146" i="11"/>
  <c r="S145" i="11"/>
  <c r="S141" i="11"/>
  <c r="T138" i="11"/>
  <c r="T134" i="11"/>
  <c r="S133" i="11"/>
  <c r="T130" i="11"/>
  <c r="S129" i="11"/>
  <c r="S117" i="11"/>
  <c r="U116" i="11"/>
  <c r="U112" i="11"/>
  <c r="T110" i="11"/>
  <c r="S109" i="11"/>
  <c r="S105" i="11"/>
  <c r="T102" i="11"/>
  <c r="S101" i="11"/>
  <c r="S97" i="11"/>
  <c r="T94" i="11"/>
  <c r="S93" i="11"/>
  <c r="T86" i="11"/>
  <c r="S85" i="11"/>
  <c r="T74" i="11"/>
  <c r="T70" i="11"/>
  <c r="S69" i="11"/>
  <c r="S65" i="11"/>
  <c r="T62" i="11"/>
  <c r="T54" i="11"/>
  <c r="S53" i="11"/>
  <c r="U52" i="11"/>
  <c r="T50" i="11"/>
  <c r="S49" i="11"/>
  <c r="S41" i="11"/>
  <c r="T38" i="11"/>
  <c r="S37" i="11"/>
  <c r="T34" i="11"/>
  <c r="S25" i="11"/>
  <c r="T22" i="11"/>
  <c r="T18" i="11"/>
  <c r="S17" i="11"/>
  <c r="T14" i="11"/>
  <c r="S13" i="11"/>
  <c r="T307" i="11"/>
  <c r="S306" i="11"/>
  <c r="T283" i="11"/>
  <c r="S278" i="11"/>
  <c r="T275" i="11"/>
  <c r="T267" i="11"/>
  <c r="S262" i="11"/>
  <c r="T259" i="11"/>
  <c r="T247" i="11"/>
  <c r="S234" i="11"/>
  <c r="T231" i="11"/>
  <c r="S226" i="11"/>
  <c r="S222" i="11"/>
  <c r="T215" i="11"/>
  <c r="S198" i="11"/>
  <c r="T187" i="11"/>
  <c r="S186" i="11"/>
  <c r="S182" i="11"/>
  <c r="T175" i="11"/>
  <c r="S174" i="11"/>
  <c r="T171" i="11"/>
  <c r="T167" i="11"/>
  <c r="S166" i="11"/>
  <c r="T155" i="11"/>
  <c r="S154" i="11"/>
  <c r="T151" i="11"/>
  <c r="S150" i="11"/>
  <c r="S142" i="11"/>
  <c r="S134" i="11"/>
  <c r="S130" i="11"/>
  <c r="T123" i="11"/>
  <c r="S118" i="11"/>
  <c r="S110" i="11"/>
  <c r="T107" i="11"/>
  <c r="S106" i="11"/>
  <c r="T103" i="11"/>
  <c r="S102" i="11"/>
  <c r="S98" i="11"/>
  <c r="T95" i="11"/>
  <c r="S94" i="11"/>
  <c r="T87" i="11"/>
  <c r="S86" i="11"/>
  <c r="S82" i="11"/>
  <c r="T75" i="11"/>
  <c r="S66" i="11"/>
  <c r="T63" i="11"/>
  <c r="S58" i="11"/>
  <c r="S54" i="11"/>
  <c r="T51" i="11"/>
  <c r="S50" i="11"/>
  <c r="T47" i="11"/>
  <c r="S38" i="11"/>
  <c r="S30" i="11"/>
  <c r="T27" i="11"/>
  <c r="S26" i="11"/>
  <c r="S22" i="11"/>
  <c r="T19" i="11"/>
  <c r="S18" i="11"/>
  <c r="T15" i="11"/>
  <c r="AT20" i="6"/>
  <c r="AU20" i="6"/>
  <c r="AT21" i="6"/>
  <c r="AU21" i="6"/>
  <c r="AT12" i="6"/>
  <c r="AU12" i="6"/>
  <c r="AT13" i="6"/>
  <c r="AU13" i="6"/>
  <c r="AT17" i="6"/>
  <c r="E5" i="1"/>
  <c r="F5" i="1"/>
  <c r="G5" i="1"/>
  <c r="H5" i="1"/>
  <c r="E6" i="1"/>
  <c r="F6" i="1"/>
  <c r="G6" i="1"/>
  <c r="H6" i="1"/>
  <c r="E7" i="1"/>
  <c r="F7" i="1"/>
  <c r="G7" i="1"/>
  <c r="H7"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69" i="1"/>
  <c r="F69" i="1"/>
  <c r="G69" i="1"/>
  <c r="H69" i="1"/>
  <c r="E70" i="1"/>
  <c r="F70" i="1"/>
  <c r="G70" i="1"/>
  <c r="H70"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9" i="1"/>
  <c r="F129" i="1"/>
  <c r="G129" i="1"/>
  <c r="H129"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H4" i="1"/>
  <c r="F4" i="1"/>
  <c r="G4" i="1"/>
  <c r="E4" i="1"/>
  <c r="O808" i="8" a="1"/>
  <c r="O316" i="8" a="1"/>
  <c r="O1366" i="8" a="1"/>
  <c r="O1546" i="8" a="1"/>
  <c r="O1396" i="8" a="1"/>
  <c r="O934" i="8" a="1"/>
  <c r="O454" i="8" a="1"/>
  <c r="O118" i="8" a="1"/>
  <c r="O70" i="8" a="1"/>
  <c r="O226" i="8" a="1"/>
  <c r="O292" i="8" a="1"/>
  <c r="O1774" i="8" a="1"/>
  <c r="O640" i="8" a="1"/>
  <c r="O988" i="8" a="1"/>
  <c r="O706" i="8" a="1"/>
  <c r="O1042" i="8" a="1"/>
  <c r="O1006" i="8" a="1"/>
  <c r="O514" i="8" a="1"/>
  <c r="O646" i="8" a="1"/>
  <c r="O256" i="8" a="1"/>
  <c r="O718" i="8" a="1"/>
  <c r="O1210" i="8" a="1"/>
  <c r="O766" i="8" a="1"/>
  <c r="O562" i="8" a="1"/>
  <c r="O1438" i="8" a="1"/>
  <c r="O442" i="8" a="1"/>
  <c r="O280" i="8" a="1"/>
  <c r="O616" i="8" a="1"/>
  <c r="O916" i="8" a="1"/>
  <c r="O1636" i="8" a="1"/>
  <c r="O322" i="8" a="1"/>
  <c r="O166" i="8" a="1"/>
  <c r="O586" i="8" a="1"/>
  <c r="O112" i="8" a="1"/>
  <c r="O898" i="8" a="1"/>
  <c r="O1018" i="8" a="1"/>
  <c r="O1288" i="8" a="1"/>
  <c r="O1102" i="8" a="1"/>
  <c r="O1660" i="8" a="1"/>
  <c r="O52" i="8" a="1"/>
  <c r="O100" i="8" a="1"/>
  <c r="O1030" i="8" a="1"/>
  <c r="O1252" i="8" a="1"/>
  <c r="O124" i="8" a="1"/>
  <c r="O1282" i="8" a="1"/>
  <c r="O400" i="8" a="1"/>
  <c r="O1060" i="8" a="1"/>
  <c r="O1090" i="8" a="1"/>
  <c r="O388" i="8" a="1"/>
  <c r="O358" i="8" a="1"/>
  <c r="O952" i="8" a="1"/>
  <c r="O262" i="8" a="1"/>
  <c r="O1186" i="8" a="1"/>
  <c r="O418" i="8" a="1"/>
  <c r="O94" i="8" a="1"/>
  <c r="O430" i="8" a="1"/>
  <c r="O28" i="8" a="1"/>
  <c r="O334" i="8" a="1"/>
  <c r="O850" i="8" a="1"/>
  <c r="O634" i="8" a="1"/>
  <c r="O460" i="8" a="1"/>
  <c r="O394" i="8" a="1"/>
  <c r="O652" i="8" a="1"/>
  <c r="O286" i="8" a="1"/>
  <c r="O1228" i="8" a="1"/>
  <c r="O466" i="8" a="1"/>
  <c r="O1198" i="8" a="1"/>
  <c r="O1624" i="8" a="1"/>
  <c r="O340" i="8" a="1"/>
  <c r="O1048" i="8" a="1"/>
  <c r="O736" i="8" a="1"/>
  <c r="O1360" i="8" a="1"/>
  <c r="O10" i="8" a="1"/>
  <c r="O754" i="8" a="1"/>
  <c r="O1306" i="8" a="1"/>
  <c r="O1816" i="8" a="1"/>
  <c r="O790" i="8" a="1"/>
  <c r="O1246" i="8" a="1"/>
  <c r="O136" i="8" a="1"/>
  <c r="O196" i="8" a="1"/>
  <c r="O472" i="8" a="1"/>
  <c r="O1216" i="8" a="1"/>
  <c r="O82" i="8" a="1"/>
  <c r="O160" i="8" a="1"/>
  <c r="O1378" i="8" a="1"/>
  <c r="O1696" i="8" a="1"/>
  <c r="O1066" i="8" a="1"/>
  <c r="O46" i="8" a="1"/>
  <c r="O484" i="8" a="1"/>
  <c r="O1576" i="8" a="1"/>
  <c r="O1444" i="8" a="1"/>
  <c r="O814" i="8" a="1"/>
  <c r="O1354" i="8" a="1"/>
  <c r="O76" i="8" a="1"/>
  <c r="O130" i="8" a="1"/>
  <c r="O1714" i="8" a="1"/>
  <c r="O1528" i="8" a="1"/>
  <c r="O1138" i="8" a="1"/>
  <c r="O1036" i="8" a="1"/>
  <c r="O1300" i="8" a="1"/>
  <c r="O1474" i="8" a="1"/>
  <c r="O658" i="8" a="1"/>
  <c r="O1432" i="8" a="1"/>
  <c r="O748" i="8" a="1"/>
  <c r="O772" i="8" a="1"/>
  <c r="O1522" i="8" a="1"/>
  <c r="O1372" i="8" a="1"/>
  <c r="O346" i="8" a="1"/>
  <c r="O1096" i="8" a="1"/>
  <c r="O886" i="8" a="1"/>
  <c r="O496" i="8" a="1"/>
  <c r="O1732" i="8" a="1"/>
  <c r="O742" i="8" a="1"/>
  <c r="O412" i="8" a="1"/>
  <c r="O352" i="8" a="1"/>
  <c r="O1498" i="8" a="1"/>
  <c r="O1204" i="8" a="1"/>
  <c r="O478" i="8" a="1"/>
  <c r="O1744" i="8" a="1"/>
  <c r="O148" i="8" a="1"/>
  <c r="O1192" i="8" a="1"/>
  <c r="O826" i="8" a="1"/>
  <c r="O946" i="8" a="1"/>
  <c r="O64" i="8" a="1"/>
  <c r="O16" i="8" a="1"/>
  <c r="O1504" i="8" a="1"/>
  <c r="O976" i="8" a="1"/>
  <c r="O406" i="8" a="1"/>
  <c r="O964" i="8" a="1"/>
  <c r="O490" i="8" a="1"/>
  <c r="O1144" i="8" a="1"/>
  <c r="O1126" i="8" a="1"/>
  <c r="O694" i="8" a="1"/>
  <c r="O1558" i="8" a="1"/>
  <c r="O598" i="8" a="1"/>
  <c r="O802" i="8" a="1"/>
  <c r="O1594" i="8" a="1"/>
  <c r="O22" i="8" a="1"/>
  <c r="O1234" i="8" a="1"/>
  <c r="O1024" i="8" a="1"/>
  <c r="O310" i="8" a="1"/>
  <c r="O1456" i="8" a="1"/>
  <c r="O298" i="8" a="1"/>
  <c r="O1684" i="8" a="1"/>
  <c r="O1666" i="8" a="1"/>
  <c r="O1072" i="8" a="1"/>
  <c r="O1822" i="8" a="1"/>
  <c r="O106" i="8" a="1"/>
  <c r="O1258" i="8" a="1"/>
  <c r="O1570" i="8" a="1"/>
  <c r="O448" i="8" a="1"/>
  <c r="O1582" i="8" a="1"/>
  <c r="O376" i="8" a="1"/>
  <c r="O712" i="8" a="1"/>
  <c r="O856" i="8" a="1"/>
  <c r="O1618" i="8" a="1"/>
  <c r="O1642" i="8" a="1"/>
  <c r="O844" i="8" a="1"/>
  <c r="O1084" i="8" a="1"/>
  <c r="O1486" i="8" a="1"/>
  <c r="O268" i="8" a="1"/>
  <c r="O190" i="8" a="1"/>
  <c r="O328" i="8" a="1"/>
  <c r="O1414" i="8" a="1"/>
  <c r="O1588" i="8" a="1"/>
  <c r="O1312" i="8" a="1"/>
  <c r="O40" i="8" a="1"/>
  <c r="O1756" i="8" a="1"/>
  <c r="O784" i="8" a="1"/>
  <c r="O1342" i="8" a="1"/>
  <c r="O610" i="8" a="1"/>
  <c r="O220" i="8" a="1"/>
  <c r="O238" i="8" a="1"/>
  <c r="O880" i="8" a="1"/>
  <c r="O1108" i="8" a="1"/>
  <c r="O538" i="8" a="1"/>
  <c r="O1750" i="8" a="1"/>
  <c r="O172" i="8" a="1"/>
  <c r="O1324" i="8" a="1"/>
  <c r="O1174" i="8" a="1"/>
  <c r="O1156" i="8" a="1"/>
  <c r="O1150" i="8" a="1"/>
  <c r="O1348" i="8" a="1"/>
  <c r="O382" i="8" a="1"/>
  <c r="O838" i="8" a="1"/>
  <c r="O1078" i="8" a="1"/>
  <c r="O760" i="8" a="1"/>
  <c r="O1612" i="8" a="1"/>
  <c r="O1648" i="8" a="1"/>
  <c r="O184" i="8" a="1"/>
  <c r="O1450" i="8" a="1"/>
  <c r="O1534" i="8" a="1"/>
  <c r="O1540" i="8" a="1"/>
  <c r="O874" i="8" a="1"/>
  <c r="O628" i="8" a="1"/>
  <c r="O1678" i="8" a="1"/>
  <c r="O1564" i="8" a="1"/>
  <c r="O1168" i="8" a="1"/>
  <c r="O922" i="8" a="1"/>
  <c r="O1294" i="8" a="1"/>
  <c r="O1330" i="8" a="1"/>
  <c r="O202" i="8" a="1"/>
  <c r="O1114" i="8" a="1"/>
  <c r="O1420" i="8" a="1"/>
  <c r="O178" i="8" a="1"/>
  <c r="O1762" i="8" a="1"/>
  <c r="O232" i="8" a="1"/>
  <c r="O1180" i="8" a="1"/>
  <c r="O1120" i="8" a="1"/>
  <c r="O4" i="8" a="1"/>
  <c r="O154" i="8" a="1"/>
  <c r="O532" i="8" a="1"/>
  <c r="O580" i="8" a="1"/>
  <c r="O994" i="8" a="1"/>
  <c r="O1798" i="8" a="1"/>
  <c r="O1408" i="8" a="1"/>
  <c r="O604" i="8" a="1"/>
  <c r="O982" i="8" a="1"/>
  <c r="O1222" i="8" a="1"/>
  <c r="O910" i="8" a="1"/>
  <c r="O556" i="8" a="1"/>
  <c r="O1426" i="8" a="1"/>
  <c r="O1702" i="8" a="1"/>
  <c r="O370" i="8" a="1"/>
  <c r="O868" i="8" a="1"/>
  <c r="O1000" i="8" a="1"/>
  <c r="O1240" i="8" a="1"/>
  <c r="O592" i="8" a="1"/>
  <c r="O970" i="8" a="1"/>
  <c r="O892" i="8" a="1"/>
  <c r="O1132" i="8" a="1"/>
  <c r="O250" i="8" a="1"/>
  <c r="O1012" i="8" a="1"/>
  <c r="O1810" i="8" a="1"/>
  <c r="O1768" i="8" a="1"/>
  <c r="O1318" i="8" a="1"/>
  <c r="O1270" i="8" a="1"/>
  <c r="O1462" i="8" a="1"/>
  <c r="O1672" i="8" a="1"/>
  <c r="O424" i="8" a="1"/>
  <c r="O832" i="8" a="1"/>
  <c r="O1786" i="8" a="1"/>
  <c r="O244" i="8" a="1"/>
  <c r="O940" i="8" a="1"/>
  <c r="O58" i="8" a="1"/>
  <c r="O142" i="8" a="1"/>
  <c r="O544" i="8" a="1"/>
  <c r="O208" i="8" a="1"/>
  <c r="O1720" i="8" a="1"/>
  <c r="O574" i="8" a="1"/>
  <c r="O274" i="8" a="1"/>
  <c r="O1492" i="8" a="1"/>
  <c r="O1384" i="8" a="1"/>
  <c r="O820" i="8" a="1"/>
  <c r="O520" i="8" a="1"/>
  <c r="O436" i="8" a="1"/>
  <c r="O1780" i="8" a="1"/>
  <c r="O670" i="8" a="1"/>
  <c r="O1690" i="8" a="1"/>
  <c r="O502" i="8" a="1"/>
  <c r="O1264" i="8" a="1"/>
  <c r="O724" i="8" a="1"/>
  <c r="O1480" i="8" a="1"/>
  <c r="O1336" i="8" a="1"/>
  <c r="O676" i="8" a="1"/>
  <c r="O1804" i="8" a="1"/>
  <c r="O904" i="8" a="1"/>
  <c r="O1162" i="8" a="1"/>
  <c r="O928" i="8" a="1"/>
  <c r="O1276" i="8" a="1"/>
  <c r="O622" i="8" a="1"/>
  <c r="O1654" i="8" a="1"/>
  <c r="O1552" i="8" a="1"/>
  <c r="O1468" i="8" a="1"/>
  <c r="O682" i="8" a="1"/>
  <c r="O778" i="8" a="1"/>
  <c r="O1054" i="8" a="1"/>
  <c r="O688" i="8" a="1"/>
  <c r="O526" i="8" a="1"/>
  <c r="O304" i="8" a="1"/>
  <c r="O550" i="8" a="1"/>
  <c r="O214" i="8" a="1"/>
  <c r="O88" i="8" a="1"/>
  <c r="O796" i="8" a="1"/>
  <c r="O700" i="8" a="1"/>
  <c r="O1792" i="8" a="1"/>
  <c r="O1390" i="8" a="1"/>
  <c r="O1738" i="8" a="1"/>
  <c r="O730" i="8" a="1"/>
  <c r="O508" i="8" a="1"/>
  <c r="O1402" i="8" a="1"/>
  <c r="O862" i="8" a="1"/>
  <c r="O1708" i="8" a="1"/>
  <c r="O664" i="8" a="1"/>
  <c r="O1510" i="8" a="1"/>
  <c r="O1606" i="8" a="1"/>
  <c r="O1516" i="8" a="1"/>
  <c r="O34" i="8" a="1"/>
  <c r="O1726" i="8" a="1"/>
  <c r="O568" i="8" a="1"/>
  <c r="O958" i="8" a="1"/>
  <c r="O1630" i="8" a="1"/>
  <c r="O1600" i="8" a="1"/>
  <c r="O364" i="8" a="1"/>
  <c r="L1595" i="6" l="1"/>
  <c r="AD2123" i="6" s="1"/>
  <c r="AU2123" i="6" s="1"/>
  <c r="K1594" i="6"/>
  <c r="AC2122" i="6" s="1"/>
  <c r="AT2122" i="6" s="1"/>
  <c r="L1511" i="6"/>
  <c r="AD2011" i="6" s="1"/>
  <c r="AU2011" i="6" s="1"/>
  <c r="K1510" i="6"/>
  <c r="AC2010" i="6" s="1"/>
  <c r="AT2010" i="6" s="1"/>
  <c r="AG471" i="9"/>
  <c r="N473" i="6"/>
  <c r="AX1877" i="6" s="1"/>
  <c r="BB1877" i="6" s="1"/>
  <c r="K1412" i="6"/>
  <c r="AC1880" i="6" s="1"/>
  <c r="AT1880" i="6" s="1"/>
  <c r="L1412" i="6"/>
  <c r="AD1880" i="6" s="1"/>
  <c r="AU1880" i="6" s="1"/>
  <c r="L1413" i="6"/>
  <c r="AD1881" i="6" s="1"/>
  <c r="AU1881" i="6" s="1"/>
  <c r="T246" i="11"/>
  <c r="L1373" i="6"/>
  <c r="AD1827" i="6" s="1"/>
  <c r="AU1827" i="6" s="1"/>
  <c r="K1372" i="6"/>
  <c r="AC1826" i="6" s="1"/>
  <c r="AT1826" i="6" s="1"/>
  <c r="L1301" i="6"/>
  <c r="AD1731" i="6" s="1"/>
  <c r="AU1731" i="6" s="1"/>
  <c r="K1300" i="6"/>
  <c r="AC1730" i="6" s="1"/>
  <c r="AT1730" i="6" s="1"/>
  <c r="U180" i="11"/>
  <c r="S171" i="11"/>
  <c r="AG320" i="9"/>
  <c r="N322" i="6"/>
  <c r="AX1276" i="6" s="1"/>
  <c r="BB1276" i="6" s="1"/>
  <c r="K960" i="6"/>
  <c r="AC1278" i="6" s="1"/>
  <c r="AT1278" i="6" s="1"/>
  <c r="L960" i="6"/>
  <c r="AD1278" i="6" s="1"/>
  <c r="AU1278" i="6" s="1"/>
  <c r="K961" i="6"/>
  <c r="AC1279" i="6" s="1"/>
  <c r="AT1279" i="6" s="1"/>
  <c r="N245" i="6"/>
  <c r="AX965" i="6" s="1"/>
  <c r="BB965" i="6" s="1"/>
  <c r="AG243" i="9"/>
  <c r="K728" i="6"/>
  <c r="AC968" i="6" s="1"/>
  <c r="AT968" i="6" s="1"/>
  <c r="L729" i="6"/>
  <c r="AD969" i="6" s="1"/>
  <c r="AU969" i="6" s="1"/>
  <c r="L728" i="6"/>
  <c r="AD968" i="6" s="1"/>
  <c r="AU968" i="6" s="1"/>
  <c r="T132" i="11"/>
  <c r="T131" i="11"/>
  <c r="AG233" i="9"/>
  <c r="K698" i="6"/>
  <c r="AC928" i="6" s="1"/>
  <c r="AT928" i="6" s="1"/>
  <c r="L699" i="6"/>
  <c r="AD929" i="6" s="1"/>
  <c r="AU929" i="6" s="1"/>
  <c r="N235" i="6"/>
  <c r="AX925" i="6" s="1"/>
  <c r="BB925" i="6" s="1"/>
  <c r="L698" i="6"/>
  <c r="AD928" i="6" s="1"/>
  <c r="AU928" i="6" s="1"/>
  <c r="T126" i="11"/>
  <c r="AG211" i="9"/>
  <c r="N213" i="6"/>
  <c r="AX837" i="6" s="1"/>
  <c r="BB837" i="6" s="1"/>
  <c r="K632" i="6"/>
  <c r="AC840" i="6" s="1"/>
  <c r="AT840" i="6" s="1"/>
  <c r="L633" i="6"/>
  <c r="AD841" i="6" s="1"/>
  <c r="AU841" i="6" s="1"/>
  <c r="L632" i="6"/>
  <c r="AD840" i="6" s="1"/>
  <c r="AU840" i="6" s="1"/>
  <c r="T115" i="11"/>
  <c r="T116" i="11"/>
  <c r="AG205" i="9"/>
  <c r="N207" i="6"/>
  <c r="AX813" i="6" s="1"/>
  <c r="BB813" i="6" s="1"/>
  <c r="K614" i="6"/>
  <c r="AC816" i="6" s="1"/>
  <c r="AT816" i="6" s="1"/>
  <c r="L615" i="6"/>
  <c r="AD817" i="6" s="1"/>
  <c r="AU817" i="6" s="1"/>
  <c r="L614" i="6"/>
  <c r="AD816" i="6" s="1"/>
  <c r="AU816" i="6" s="1"/>
  <c r="T112" i="11"/>
  <c r="AG197" i="9"/>
  <c r="N199" i="6"/>
  <c r="AX781" i="6" s="1"/>
  <c r="BB781" i="6" s="1"/>
  <c r="K590" i="6"/>
  <c r="AC784" i="6" s="1"/>
  <c r="AT784" i="6" s="1"/>
  <c r="L591" i="6"/>
  <c r="AD785" i="6" s="1"/>
  <c r="AU785" i="6" s="1"/>
  <c r="L590" i="6"/>
  <c r="AD784" i="6" s="1"/>
  <c r="AU784" i="6" s="1"/>
  <c r="T109" i="11"/>
  <c r="T108" i="11"/>
  <c r="AG65" i="9"/>
  <c r="K194" i="6"/>
  <c r="AC256" i="6" s="1"/>
  <c r="AT256" i="6" s="1"/>
  <c r="L195" i="6"/>
  <c r="AD257" i="6" s="1"/>
  <c r="AU257" i="6" s="1"/>
  <c r="N67" i="6"/>
  <c r="AX253" i="6" s="1"/>
  <c r="BB253" i="6" s="1"/>
  <c r="L194" i="6"/>
  <c r="AD256" i="6" s="1"/>
  <c r="AU256" i="6" s="1"/>
  <c r="T42" i="11"/>
  <c r="T43" i="11"/>
  <c r="AG586" i="9"/>
  <c r="N588" i="6"/>
  <c r="AX2340" i="6" s="1"/>
  <c r="BB2340" i="6" s="1"/>
  <c r="K1758" i="6"/>
  <c r="AC2342" i="6" s="1"/>
  <c r="AT2342" i="6" s="1"/>
  <c r="L1758" i="6"/>
  <c r="AD2342" i="6" s="1"/>
  <c r="AU2342" i="6" s="1"/>
  <c r="K1759" i="6"/>
  <c r="AC2343" i="6" s="1"/>
  <c r="AT2343" i="6" s="1"/>
  <c r="AG412" i="9"/>
  <c r="N414" i="6"/>
  <c r="AX1644" i="6" s="1"/>
  <c r="BB1644" i="6" s="1"/>
  <c r="K1236" i="6"/>
  <c r="AC1646" i="6" s="1"/>
  <c r="AT1646" i="6" s="1"/>
  <c r="L1236" i="6"/>
  <c r="AD1646" i="6" s="1"/>
  <c r="AU1646" i="6" s="1"/>
  <c r="K1237" i="6"/>
  <c r="AC1647" i="6" s="1"/>
  <c r="AT1647" i="6" s="1"/>
  <c r="AG361" i="9"/>
  <c r="L1083" i="6"/>
  <c r="AD1441" i="6" s="1"/>
  <c r="AU1441" i="6" s="1"/>
  <c r="N363" i="6"/>
  <c r="AX1437" i="6" s="1"/>
  <c r="BB1437" i="6" s="1"/>
  <c r="K1082" i="6"/>
  <c r="AC1440" i="6" s="1"/>
  <c r="AT1440" i="6" s="1"/>
  <c r="L1082" i="6"/>
  <c r="AD1440" i="6" s="1"/>
  <c r="AU1440" i="6" s="1"/>
  <c r="T190" i="11"/>
  <c r="T191" i="11"/>
  <c r="AG305" i="9"/>
  <c r="N307" i="6"/>
  <c r="AX1213" i="6" s="1"/>
  <c r="BB1213" i="6" s="1"/>
  <c r="L915" i="6"/>
  <c r="AD1217" i="6" s="1"/>
  <c r="AU1217" i="6" s="1"/>
  <c r="K914" i="6"/>
  <c r="AC1216" i="6" s="1"/>
  <c r="AT1216" i="6" s="1"/>
  <c r="L914" i="6"/>
  <c r="AD1216" i="6" s="1"/>
  <c r="AU1216" i="6" s="1"/>
  <c r="T162" i="11"/>
  <c r="K850" i="6"/>
  <c r="AC1130" i="6" s="1"/>
  <c r="AT1130" i="6" s="1"/>
  <c r="L851" i="6"/>
  <c r="AD1131" i="6" s="1"/>
  <c r="AU1131" i="6" s="1"/>
  <c r="U120" i="11"/>
  <c r="T113" i="11"/>
  <c r="K220" i="6"/>
  <c r="AC290" i="6" s="1"/>
  <c r="AT290" i="6" s="1"/>
  <c r="L221" i="6"/>
  <c r="AD291" i="6" s="1"/>
  <c r="AU291" i="6" s="1"/>
  <c r="U36" i="11"/>
  <c r="AG45" i="9"/>
  <c r="AM45" i="9" s="1"/>
  <c r="AV26" i="9" s="1"/>
  <c r="N47" i="6"/>
  <c r="AX173" i="6" s="1"/>
  <c r="BB173" i="6" s="1"/>
  <c r="K134" i="6"/>
  <c r="AC176" i="6" s="1"/>
  <c r="AT176" i="6" s="1"/>
  <c r="L134" i="6"/>
  <c r="AD176" i="6" s="1"/>
  <c r="AU176" i="6" s="1"/>
  <c r="L135" i="6"/>
  <c r="AD177" i="6" s="1"/>
  <c r="AU177" i="6" s="1"/>
  <c r="T33" i="11"/>
  <c r="T32" i="11"/>
  <c r="AG29" i="9"/>
  <c r="N31" i="6"/>
  <c r="AX109" i="6" s="1"/>
  <c r="BB109" i="6" s="1"/>
  <c r="K86" i="6"/>
  <c r="AC112" i="6" s="1"/>
  <c r="AT112" i="6" s="1"/>
  <c r="L86" i="6"/>
  <c r="AD112" i="6" s="1"/>
  <c r="AU112" i="6" s="1"/>
  <c r="L87" i="6"/>
  <c r="AD113" i="6" s="1"/>
  <c r="AU113" i="6" s="1"/>
  <c r="AG8" i="9"/>
  <c r="N10" i="6"/>
  <c r="AX28" i="6" s="1"/>
  <c r="BB28" i="6" s="1"/>
  <c r="L24" i="6"/>
  <c r="AD30" i="6" s="1"/>
  <c r="AU30" i="6" s="1"/>
  <c r="K25" i="6"/>
  <c r="AC31" i="6" s="1"/>
  <c r="AT31" i="6" s="1"/>
  <c r="K24" i="6"/>
  <c r="AC30" i="6" s="1"/>
  <c r="AT30" i="6" s="1"/>
  <c r="S15" i="11"/>
  <c r="K1654" i="6"/>
  <c r="AC2202" i="6" s="1"/>
  <c r="AT2202" i="6" s="1"/>
  <c r="L1655" i="6"/>
  <c r="AD2203" i="6" s="1"/>
  <c r="AU2203" i="6" s="1"/>
  <c r="L1535" i="6"/>
  <c r="AD2043" i="6" s="1"/>
  <c r="AU2043" i="6" s="1"/>
  <c r="K1534" i="6"/>
  <c r="AC2042" i="6" s="1"/>
  <c r="AT2042" i="6" s="1"/>
  <c r="N461" i="6"/>
  <c r="AX1829" i="6" s="1"/>
  <c r="BB1829" i="6" s="1"/>
  <c r="AG459" i="9"/>
  <c r="K1376" i="6"/>
  <c r="AC1832" i="6" s="1"/>
  <c r="AT1832" i="6" s="1"/>
  <c r="L1376" i="6"/>
  <c r="AD1832" i="6" s="1"/>
  <c r="AU1832" i="6" s="1"/>
  <c r="L1377" i="6"/>
  <c r="AD1833" i="6" s="1"/>
  <c r="AU1833" i="6" s="1"/>
  <c r="AG362" i="9"/>
  <c r="N364" i="6"/>
  <c r="AX1444" i="6" s="1"/>
  <c r="BB1444" i="6" s="1"/>
  <c r="K1086" i="6"/>
  <c r="AC1446" i="6" s="1"/>
  <c r="AT1446" i="6" s="1"/>
  <c r="L1086" i="6"/>
  <c r="AD1446" i="6" s="1"/>
  <c r="AU1446" i="6" s="1"/>
  <c r="K1087" i="6"/>
  <c r="AC1447" i="6" s="1"/>
  <c r="AT1447" i="6" s="1"/>
  <c r="AG208" i="9"/>
  <c r="AM208" i="9" s="1"/>
  <c r="AT108" i="9" s="1"/>
  <c r="N210" i="6"/>
  <c r="AX828" i="6" s="1"/>
  <c r="BB828" i="6" s="1"/>
  <c r="K624" i="6"/>
  <c r="AC830" i="6" s="1"/>
  <c r="AT830" i="6" s="1"/>
  <c r="L624" i="6"/>
  <c r="AD830" i="6" s="1"/>
  <c r="AU830" i="6" s="1"/>
  <c r="K625" i="6"/>
  <c r="AC831" i="6" s="1"/>
  <c r="AT831" i="6" s="1"/>
  <c r="S115" i="11"/>
  <c r="S114" i="11"/>
  <c r="U88" i="11"/>
  <c r="U60" i="11"/>
  <c r="AG438" i="9"/>
  <c r="N440" i="6"/>
  <c r="AX1748" i="6" s="1"/>
  <c r="BB1748" i="6" s="1"/>
  <c r="K1314" i="6"/>
  <c r="AC1750" i="6" s="1"/>
  <c r="AT1750" i="6" s="1"/>
  <c r="L1314" i="6"/>
  <c r="AD1750" i="6" s="1"/>
  <c r="AU1750" i="6" s="1"/>
  <c r="K1315" i="6"/>
  <c r="AC1751" i="6" s="1"/>
  <c r="AT1751" i="6" s="1"/>
  <c r="AG170" i="9"/>
  <c r="L510" i="6"/>
  <c r="AD678" i="6" s="1"/>
  <c r="AU678" i="6" s="1"/>
  <c r="N172" i="6"/>
  <c r="AX676" i="6" s="1"/>
  <c r="BB676" i="6" s="1"/>
  <c r="K510" i="6"/>
  <c r="AC678" i="6" s="1"/>
  <c r="AT678" i="6" s="1"/>
  <c r="K511" i="6"/>
  <c r="AC679" i="6" s="1"/>
  <c r="AT679" i="6" s="1"/>
  <c r="S95" i="11"/>
  <c r="S96" i="11"/>
  <c r="AG585" i="9"/>
  <c r="N587" i="6"/>
  <c r="AX2333" i="6" s="1"/>
  <c r="BB2333" i="6" s="1"/>
  <c r="K1754" i="6"/>
  <c r="AC2336" i="6" s="1"/>
  <c r="AT2336" i="6" s="1"/>
  <c r="L1754" i="6"/>
  <c r="AD2336" i="6" s="1"/>
  <c r="AU2336" i="6" s="1"/>
  <c r="L1755" i="6"/>
  <c r="AD2337" i="6" s="1"/>
  <c r="AU2337" i="6" s="1"/>
  <c r="T302" i="11"/>
  <c r="AG472" i="9"/>
  <c r="N474" i="6"/>
  <c r="AX1884" i="6" s="1"/>
  <c r="BB1884" i="6" s="1"/>
  <c r="K1416" i="6"/>
  <c r="AC1886" i="6" s="1"/>
  <c r="AT1886" i="6" s="1"/>
  <c r="L1416" i="6"/>
  <c r="AD1886" i="6" s="1"/>
  <c r="AU1886" i="6" s="1"/>
  <c r="K1417" i="6"/>
  <c r="AC1887" i="6" s="1"/>
  <c r="AT1887" i="6" s="1"/>
  <c r="AG437" i="9"/>
  <c r="N439" i="6"/>
  <c r="AX1741" i="6" s="1"/>
  <c r="BB1741" i="6" s="1"/>
  <c r="K1310" i="6"/>
  <c r="AC1744" i="6" s="1"/>
  <c r="AT1744" i="6" s="1"/>
  <c r="L1310" i="6"/>
  <c r="AD1744" i="6" s="1"/>
  <c r="AU1744" i="6" s="1"/>
  <c r="L1311" i="6"/>
  <c r="AD1745" i="6" s="1"/>
  <c r="AU1745" i="6" s="1"/>
  <c r="T229" i="11"/>
  <c r="AG434" i="9"/>
  <c r="N436" i="6"/>
  <c r="AX1732" i="6" s="1"/>
  <c r="BB1732" i="6" s="1"/>
  <c r="K1302" i="6"/>
  <c r="AC1734" i="6" s="1"/>
  <c r="AT1734" i="6" s="1"/>
  <c r="L1302" i="6"/>
  <c r="AD1734" i="6" s="1"/>
  <c r="AU1734" i="6" s="1"/>
  <c r="K1303" i="6"/>
  <c r="AC1735" i="6" s="1"/>
  <c r="AT1735" i="6" s="1"/>
  <c r="N421" i="6"/>
  <c r="AX1669" i="6" s="1"/>
  <c r="BB1669" i="6" s="1"/>
  <c r="AG419" i="9"/>
  <c r="L1257" i="6"/>
  <c r="AD1673" i="6" s="1"/>
  <c r="AU1673" i="6" s="1"/>
  <c r="K1256" i="6"/>
  <c r="AC1672" i="6" s="1"/>
  <c r="AT1672" i="6" s="1"/>
  <c r="L1256" i="6"/>
  <c r="AD1672" i="6" s="1"/>
  <c r="AU1672" i="6" s="1"/>
  <c r="T219" i="11"/>
  <c r="K928" i="6"/>
  <c r="AC1234" i="6" s="1"/>
  <c r="AT1234" i="6" s="1"/>
  <c r="L929" i="6"/>
  <c r="AD1235" i="6" s="1"/>
  <c r="AU1235" i="6" s="1"/>
  <c r="AG162" i="9"/>
  <c r="L486" i="6"/>
  <c r="AD646" i="6" s="1"/>
  <c r="AU646" i="6" s="1"/>
  <c r="N164" i="6"/>
  <c r="AX644" i="6" s="1"/>
  <c r="BB644" i="6" s="1"/>
  <c r="K486" i="6"/>
  <c r="AC646" i="6" s="1"/>
  <c r="AT646" i="6" s="1"/>
  <c r="K487" i="6"/>
  <c r="AC647" i="6" s="1"/>
  <c r="AT647" i="6" s="1"/>
  <c r="S91" i="11"/>
  <c r="S92" i="11"/>
  <c r="AG145" i="9"/>
  <c r="L435" i="6"/>
  <c r="AD577" i="6" s="1"/>
  <c r="AU577" i="6" s="1"/>
  <c r="L434" i="6"/>
  <c r="AD576" i="6" s="1"/>
  <c r="AU576" i="6" s="1"/>
  <c r="N147" i="6"/>
  <c r="AX573" i="6" s="1"/>
  <c r="BB573" i="6" s="1"/>
  <c r="K434" i="6"/>
  <c r="AC576" i="6" s="1"/>
  <c r="AT576" i="6" s="1"/>
  <c r="T82" i="11"/>
  <c r="T83" i="11"/>
  <c r="AG138" i="9"/>
  <c r="L414" i="6"/>
  <c r="AD550" i="6" s="1"/>
  <c r="AU550" i="6" s="1"/>
  <c r="K415" i="6"/>
  <c r="AC551" i="6" s="1"/>
  <c r="AT551" i="6" s="1"/>
  <c r="N140" i="6"/>
  <c r="AX548" i="6" s="1"/>
  <c r="BB548" i="6" s="1"/>
  <c r="K414" i="6"/>
  <c r="AC550" i="6" s="1"/>
  <c r="AT550" i="6" s="1"/>
  <c r="S80" i="11"/>
  <c r="S79" i="11"/>
  <c r="AG97" i="9"/>
  <c r="K290" i="6"/>
  <c r="AC384" i="6" s="1"/>
  <c r="AT384" i="6" s="1"/>
  <c r="L291" i="6"/>
  <c r="AD385" i="6" s="1"/>
  <c r="AU385" i="6" s="1"/>
  <c r="L290" i="6"/>
  <c r="AD384" i="6" s="1"/>
  <c r="AU384" i="6" s="1"/>
  <c r="N99" i="6"/>
  <c r="AX381" i="6" s="1"/>
  <c r="BB381" i="6" s="1"/>
  <c r="T59" i="11"/>
  <c r="T58" i="11"/>
  <c r="AG74" i="9"/>
  <c r="AM74" i="9" s="1"/>
  <c r="AT41" i="9" s="1"/>
  <c r="L222" i="6"/>
  <c r="AD294" i="6" s="1"/>
  <c r="AU294" i="6" s="1"/>
  <c r="K223" i="6"/>
  <c r="AC295" i="6" s="1"/>
  <c r="AT295" i="6" s="1"/>
  <c r="N76" i="6"/>
  <c r="AX292" i="6" s="1"/>
  <c r="BB292" i="6" s="1"/>
  <c r="K222" i="6"/>
  <c r="AC294" i="6" s="1"/>
  <c r="AT294" i="6" s="1"/>
  <c r="S48" i="11"/>
  <c r="S47" i="11"/>
  <c r="AG46" i="9"/>
  <c r="N48" i="6"/>
  <c r="AX180" i="6" s="1"/>
  <c r="BB180" i="6" s="1"/>
  <c r="L138" i="6"/>
  <c r="AD182" i="6" s="1"/>
  <c r="AU182" i="6" s="1"/>
  <c r="K139" i="6"/>
  <c r="AC183" i="6" s="1"/>
  <c r="AT183" i="6" s="1"/>
  <c r="K138" i="6"/>
  <c r="AC182" i="6" s="1"/>
  <c r="AT182" i="6" s="1"/>
  <c r="S33" i="11"/>
  <c r="S34" i="11"/>
  <c r="AG538" i="9"/>
  <c r="N540" i="6"/>
  <c r="AX2148" i="6" s="1"/>
  <c r="BB2148" i="6" s="1"/>
  <c r="K1614" i="6"/>
  <c r="AC2150" i="6" s="1"/>
  <c r="AT2150" i="6" s="1"/>
  <c r="L1614" i="6"/>
  <c r="AD2150" i="6" s="1"/>
  <c r="AU2150" i="6" s="1"/>
  <c r="K1615" i="6"/>
  <c r="AC2151" i="6" s="1"/>
  <c r="AT2151" i="6" s="1"/>
  <c r="AG369" i="9"/>
  <c r="N371" i="6"/>
  <c r="AX1469" i="6" s="1"/>
  <c r="BB1469" i="6" s="1"/>
  <c r="L1107" i="6"/>
  <c r="AD1473" i="6" s="1"/>
  <c r="AU1473" i="6" s="1"/>
  <c r="K1106" i="6"/>
  <c r="AC1472" i="6" s="1"/>
  <c r="AT1472" i="6" s="1"/>
  <c r="L1106" i="6"/>
  <c r="AD1472" i="6" s="1"/>
  <c r="AU1472" i="6" s="1"/>
  <c r="T194" i="11"/>
  <c r="T195" i="11"/>
  <c r="K34" i="6"/>
  <c r="AC42" i="6" s="1"/>
  <c r="AT42" i="6" s="1"/>
  <c r="L35" i="6"/>
  <c r="AD43" i="6" s="1"/>
  <c r="AU43" i="6" s="1"/>
  <c r="L1469" i="6"/>
  <c r="AD1955" i="6" s="1"/>
  <c r="AU1955" i="6" s="1"/>
  <c r="K1468" i="6"/>
  <c r="AC1954" i="6" s="1"/>
  <c r="AT1954" i="6" s="1"/>
  <c r="U260" i="11"/>
  <c r="AG492" i="9"/>
  <c r="N494" i="6"/>
  <c r="AX1964" i="6" s="1"/>
  <c r="BB1964" i="6" s="1"/>
  <c r="K1476" i="6"/>
  <c r="AC1966" i="6" s="1"/>
  <c r="AT1966" i="6" s="1"/>
  <c r="L1476" i="6"/>
  <c r="AD1966" i="6" s="1"/>
  <c r="AU1966" i="6" s="1"/>
  <c r="K1477" i="6"/>
  <c r="AC1967" i="6" s="1"/>
  <c r="AT1967" i="6" s="1"/>
  <c r="AG474" i="9"/>
  <c r="AM474" i="9" s="1"/>
  <c r="AT241" i="9" s="1"/>
  <c r="N476" i="6"/>
  <c r="AX1892" i="6" s="1"/>
  <c r="BB1892" i="6" s="1"/>
  <c r="K1422" i="6"/>
  <c r="AC1894" i="6" s="1"/>
  <c r="AT1894" i="6" s="1"/>
  <c r="L1422" i="6"/>
  <c r="AD1894" i="6" s="1"/>
  <c r="AU1894" i="6" s="1"/>
  <c r="K1423" i="6"/>
  <c r="AC1895" i="6" s="1"/>
  <c r="AT1895" i="6" s="1"/>
  <c r="AG416" i="9"/>
  <c r="N418" i="6"/>
  <c r="AX1660" i="6" s="1"/>
  <c r="BB1660" i="6" s="1"/>
  <c r="K1248" i="6"/>
  <c r="AC1662" i="6" s="1"/>
  <c r="AT1662" i="6" s="1"/>
  <c r="L1248" i="6"/>
  <c r="AD1662" i="6" s="1"/>
  <c r="AU1662" i="6" s="1"/>
  <c r="K1249" i="6"/>
  <c r="AC1663" i="6" s="1"/>
  <c r="AT1663" i="6" s="1"/>
  <c r="S192" i="11"/>
  <c r="K940" i="6"/>
  <c r="AC1250" i="6" s="1"/>
  <c r="AT1250" i="6" s="1"/>
  <c r="L941" i="6"/>
  <c r="AD1251" i="6" s="1"/>
  <c r="AU1251" i="6" s="1"/>
  <c r="AG146" i="9"/>
  <c r="L438" i="6"/>
  <c r="AD582" i="6" s="1"/>
  <c r="AU582" i="6" s="1"/>
  <c r="K439" i="6"/>
  <c r="AC583" i="6" s="1"/>
  <c r="AT583" i="6" s="1"/>
  <c r="N148" i="6"/>
  <c r="AX580" i="6" s="1"/>
  <c r="BB580" i="6" s="1"/>
  <c r="K438" i="6"/>
  <c r="AC582" i="6" s="1"/>
  <c r="AT582" i="6" s="1"/>
  <c r="S84" i="11"/>
  <c r="AG98" i="9"/>
  <c r="L294" i="6"/>
  <c r="AD390" i="6" s="1"/>
  <c r="AU390" i="6" s="1"/>
  <c r="K295" i="6"/>
  <c r="AC391" i="6" s="1"/>
  <c r="AT391" i="6" s="1"/>
  <c r="N100" i="6"/>
  <c r="AX388" i="6" s="1"/>
  <c r="BB388" i="6" s="1"/>
  <c r="K294" i="6"/>
  <c r="AC390" i="6" s="1"/>
  <c r="AT390" i="6" s="1"/>
  <c r="S60" i="11"/>
  <c r="S59" i="11"/>
  <c r="AG72" i="9"/>
  <c r="L216" i="6"/>
  <c r="AD286" i="6" s="1"/>
  <c r="AU286" i="6" s="1"/>
  <c r="K217" i="6"/>
  <c r="AC287" i="6" s="1"/>
  <c r="AT287" i="6" s="1"/>
  <c r="N74" i="6"/>
  <c r="AX284" i="6" s="1"/>
  <c r="BB284" i="6" s="1"/>
  <c r="K216" i="6"/>
  <c r="AC286" i="6" s="1"/>
  <c r="AT286" i="6" s="1"/>
  <c r="S46" i="11"/>
  <c r="K1738" i="6"/>
  <c r="AC2314" i="6" s="1"/>
  <c r="AT2314" i="6" s="1"/>
  <c r="L1739" i="6"/>
  <c r="AD2315" i="6" s="1"/>
  <c r="AU2315" i="6" s="1"/>
  <c r="AG120" i="9"/>
  <c r="L360" i="6"/>
  <c r="AD478" i="6" s="1"/>
  <c r="AU478" i="6" s="1"/>
  <c r="K361" i="6"/>
  <c r="AC479" i="6" s="1"/>
  <c r="AT479" i="6" s="1"/>
  <c r="N122" i="6"/>
  <c r="AX476" i="6" s="1"/>
  <c r="BB476" i="6" s="1"/>
  <c r="K360" i="6"/>
  <c r="AC478" i="6" s="1"/>
  <c r="AT478" i="6" s="1"/>
  <c r="S71" i="11"/>
  <c r="S70" i="11"/>
  <c r="K6" i="6"/>
  <c r="L6" i="6"/>
  <c r="K7" i="6"/>
  <c r="AG601" i="9"/>
  <c r="AM601" i="9" s="1"/>
  <c r="AV304" i="9" s="1"/>
  <c r="N603" i="6"/>
  <c r="AX2397" i="6" s="1"/>
  <c r="BB2397" i="6" s="1"/>
  <c r="K1802" i="6"/>
  <c r="AC2400" i="6" s="1"/>
  <c r="AT2400" i="6" s="1"/>
  <c r="L1802" i="6"/>
  <c r="AD2400" i="6" s="1"/>
  <c r="AU2400" i="6" s="1"/>
  <c r="L1803" i="6"/>
  <c r="AD2401" i="6" s="1"/>
  <c r="AU2401" i="6" s="1"/>
  <c r="T310" i="11"/>
  <c r="T311" i="11"/>
  <c r="K1630" i="6"/>
  <c r="AC2170" i="6" s="1"/>
  <c r="AT2170" i="6" s="1"/>
  <c r="L1631" i="6"/>
  <c r="AD2171" i="6" s="1"/>
  <c r="AU2171" i="6" s="1"/>
  <c r="AG495" i="9"/>
  <c r="N497" i="6"/>
  <c r="AX1973" i="6" s="1"/>
  <c r="BB1973" i="6" s="1"/>
  <c r="K1484" i="6"/>
  <c r="AC1976" i="6" s="1"/>
  <c r="AT1976" i="6" s="1"/>
  <c r="L1484" i="6"/>
  <c r="AD1976" i="6" s="1"/>
  <c r="AU1976" i="6" s="1"/>
  <c r="L1485" i="6"/>
  <c r="AD1977" i="6" s="1"/>
  <c r="AU1977" i="6" s="1"/>
  <c r="T258" i="11"/>
  <c r="AG420" i="9"/>
  <c r="N422" i="6"/>
  <c r="AX1676" i="6" s="1"/>
  <c r="BB1676" i="6" s="1"/>
  <c r="K1260" i="6"/>
  <c r="AC1678" i="6" s="1"/>
  <c r="AT1678" i="6" s="1"/>
  <c r="L1260" i="6"/>
  <c r="AD1678" i="6" s="1"/>
  <c r="AU1678" i="6" s="1"/>
  <c r="K1261" i="6"/>
  <c r="AC1679" i="6" s="1"/>
  <c r="AT1679" i="6" s="1"/>
  <c r="S221" i="11"/>
  <c r="L1205" i="6"/>
  <c r="AD1603" i="6" s="1"/>
  <c r="AU1603" i="6" s="1"/>
  <c r="K1204" i="6"/>
  <c r="AC1602" i="6" s="1"/>
  <c r="AT1602" i="6" s="1"/>
  <c r="AG367" i="9"/>
  <c r="N369" i="6"/>
  <c r="AX1461" i="6" s="1"/>
  <c r="BB1461" i="6" s="1"/>
  <c r="L1101" i="6"/>
  <c r="AD1465" i="6" s="1"/>
  <c r="AU1465" i="6" s="1"/>
  <c r="K1100" i="6"/>
  <c r="AC1464" i="6" s="1"/>
  <c r="AT1464" i="6" s="1"/>
  <c r="L1100" i="6"/>
  <c r="AD1464" i="6" s="1"/>
  <c r="AU1464" i="6" s="1"/>
  <c r="K904" i="6"/>
  <c r="AC1202" i="6" s="1"/>
  <c r="AT1202" i="6" s="1"/>
  <c r="L905" i="6"/>
  <c r="AD1203" i="6" s="1"/>
  <c r="AU1203" i="6" s="1"/>
  <c r="AG272" i="9"/>
  <c r="N274" i="6"/>
  <c r="AX1084" i="6" s="1"/>
  <c r="BB1084" i="6" s="1"/>
  <c r="K816" i="6"/>
  <c r="AC1086" i="6" s="1"/>
  <c r="AT1086" i="6" s="1"/>
  <c r="L816" i="6"/>
  <c r="AD1086" i="6" s="1"/>
  <c r="AU1086" i="6" s="1"/>
  <c r="K817" i="6"/>
  <c r="AC1087" i="6" s="1"/>
  <c r="AT1087" i="6" s="1"/>
  <c r="S147" i="11"/>
  <c r="S146" i="11"/>
  <c r="AG229" i="9"/>
  <c r="N231" i="6"/>
  <c r="AX909" i="6" s="1"/>
  <c r="BB909" i="6" s="1"/>
  <c r="K686" i="6"/>
  <c r="AC912" i="6" s="1"/>
  <c r="AT912" i="6" s="1"/>
  <c r="L687" i="6"/>
  <c r="AD913" i="6" s="1"/>
  <c r="AU913" i="6" s="1"/>
  <c r="L686" i="6"/>
  <c r="AD912" i="6" s="1"/>
  <c r="AU912" i="6" s="1"/>
  <c r="U100" i="11"/>
  <c r="T114" i="11"/>
  <c r="S312" i="11"/>
  <c r="AG602" i="9"/>
  <c r="N604" i="6"/>
  <c r="AX2404" i="6" s="1"/>
  <c r="BB2404" i="6" s="1"/>
  <c r="K1806" i="6"/>
  <c r="AC2406" i="6" s="1"/>
  <c r="L1806" i="6"/>
  <c r="AD2406" i="6" s="1"/>
  <c r="AU2406" i="6" s="1"/>
  <c r="K1807" i="6"/>
  <c r="AC2407" i="6" s="1"/>
  <c r="AT2407" i="6" s="1"/>
  <c r="AG599" i="9"/>
  <c r="N601" i="6"/>
  <c r="AX2389" i="6" s="1"/>
  <c r="BB2389" i="6" s="1"/>
  <c r="K1796" i="6"/>
  <c r="AC2392" i="6" s="1"/>
  <c r="AT2392" i="6" s="1"/>
  <c r="L1796" i="6"/>
  <c r="AD2392" i="6" s="1"/>
  <c r="AU2392" i="6" s="1"/>
  <c r="L1797" i="6"/>
  <c r="AD2393" i="6" s="1"/>
  <c r="AU2393" i="6" s="1"/>
  <c r="K1792" i="6"/>
  <c r="AC2386" i="6" s="1"/>
  <c r="AT2386" i="6" s="1"/>
  <c r="L1793" i="6"/>
  <c r="AD2387" i="6" s="1"/>
  <c r="AU2387" i="6" s="1"/>
  <c r="K1786" i="6"/>
  <c r="AC2378" i="6" s="1"/>
  <c r="AT2378" i="6" s="1"/>
  <c r="L1787" i="6"/>
  <c r="AD2379" i="6" s="1"/>
  <c r="AU2379" i="6" s="1"/>
  <c r="K1780" i="6"/>
  <c r="AC2370" i="6" s="1"/>
  <c r="AT2370" i="6" s="1"/>
  <c r="L1781" i="6"/>
  <c r="AD2371" i="6" s="1"/>
  <c r="AU2371" i="6" s="1"/>
  <c r="C293" i="5"/>
  <c r="AG576" i="9"/>
  <c r="N578" i="6"/>
  <c r="AX2300" i="6" s="1"/>
  <c r="BB2300" i="6" s="1"/>
  <c r="K1728" i="6"/>
  <c r="AC2302" i="6" s="1"/>
  <c r="AT2302" i="6" s="1"/>
  <c r="L1728" i="6"/>
  <c r="AD2302" i="6" s="1"/>
  <c r="AU2302" i="6" s="1"/>
  <c r="K1729" i="6"/>
  <c r="AC2303" i="6" s="1"/>
  <c r="AT2303" i="6" s="1"/>
  <c r="AG575" i="9"/>
  <c r="N577" i="6"/>
  <c r="AX2293" i="6" s="1"/>
  <c r="BB2293" i="6" s="1"/>
  <c r="K1724" i="6"/>
  <c r="AC2296" i="6" s="1"/>
  <c r="AT2296" i="6" s="1"/>
  <c r="L1724" i="6"/>
  <c r="AD2296" i="6" s="1"/>
  <c r="AU2296" i="6" s="1"/>
  <c r="L1725" i="6"/>
  <c r="AD2297" i="6" s="1"/>
  <c r="AU2297" i="6" s="1"/>
  <c r="AG573" i="9"/>
  <c r="AM573" i="9" s="1"/>
  <c r="AV290" i="9" s="1"/>
  <c r="N575" i="6"/>
  <c r="AX2285" i="6" s="1"/>
  <c r="BB2285" i="6" s="1"/>
  <c r="K1718" i="6"/>
  <c r="AC2288" i="6" s="1"/>
  <c r="AT2288" i="6" s="1"/>
  <c r="L1718" i="6"/>
  <c r="AD2288" i="6" s="1"/>
  <c r="AU2288" i="6" s="1"/>
  <c r="L1719" i="6"/>
  <c r="AD2289" i="6" s="1"/>
  <c r="AU2289" i="6" s="1"/>
  <c r="K1708" i="6"/>
  <c r="AC2274" i="6" s="1"/>
  <c r="AT2274" i="6" s="1"/>
  <c r="L1709" i="6"/>
  <c r="AD2275" i="6" s="1"/>
  <c r="AU2275" i="6" s="1"/>
  <c r="K1702" i="6"/>
  <c r="AC2266" i="6" s="1"/>
  <c r="AT2266" i="6" s="1"/>
  <c r="L1703" i="6"/>
  <c r="AD2267" i="6" s="1"/>
  <c r="AU2267" i="6" s="1"/>
  <c r="K1696" i="6"/>
  <c r="AC2258" i="6" s="1"/>
  <c r="AT2258" i="6" s="1"/>
  <c r="L1697" i="6"/>
  <c r="AD2259" i="6" s="1"/>
  <c r="AU2259" i="6" s="1"/>
  <c r="C281" i="5"/>
  <c r="AG552" i="9"/>
  <c r="N554" i="6"/>
  <c r="AX2204" i="6" s="1"/>
  <c r="BB2204" i="6" s="1"/>
  <c r="K1656" i="6"/>
  <c r="AC2206" i="6" s="1"/>
  <c r="AT2206" i="6" s="1"/>
  <c r="L1656" i="6"/>
  <c r="AD2206" i="6" s="1"/>
  <c r="AU2206" i="6" s="1"/>
  <c r="K1657" i="6"/>
  <c r="AC2207" i="6" s="1"/>
  <c r="AT2207" i="6" s="1"/>
  <c r="AG550" i="9"/>
  <c r="AM550" i="9" s="1"/>
  <c r="AT279" i="9" s="1"/>
  <c r="N552" i="6"/>
  <c r="AX2196" i="6" s="1"/>
  <c r="BB2196" i="6" s="1"/>
  <c r="K1650" i="6"/>
  <c r="AC2198" i="6" s="1"/>
  <c r="AT2198" i="6" s="1"/>
  <c r="L1650" i="6"/>
  <c r="AD2198" i="6" s="1"/>
  <c r="AU2198" i="6" s="1"/>
  <c r="K1651" i="6"/>
  <c r="AC2199" i="6" s="1"/>
  <c r="AT2199" i="6" s="1"/>
  <c r="AG548" i="9"/>
  <c r="AM548" i="9" s="1"/>
  <c r="AT278" i="9" s="1"/>
  <c r="N550" i="6"/>
  <c r="AX2188" i="6" s="1"/>
  <c r="BB2188" i="6" s="1"/>
  <c r="K1644" i="6"/>
  <c r="AC2190" i="6" s="1"/>
  <c r="AT2190" i="6" s="1"/>
  <c r="L1644" i="6"/>
  <c r="AD2190" i="6" s="1"/>
  <c r="AU2190" i="6" s="1"/>
  <c r="K1645" i="6"/>
  <c r="AC2191" i="6" s="1"/>
  <c r="AT2191" i="6" s="1"/>
  <c r="AG546" i="9"/>
  <c r="N548" i="6"/>
  <c r="AX2180" i="6" s="1"/>
  <c r="BB2180" i="6" s="1"/>
  <c r="K1638" i="6"/>
  <c r="AC2182" i="6" s="1"/>
  <c r="AT2182" i="6" s="1"/>
  <c r="L1638" i="6"/>
  <c r="AD2182" i="6" s="1"/>
  <c r="AU2182" i="6" s="1"/>
  <c r="K1639" i="6"/>
  <c r="AC2183" i="6" s="1"/>
  <c r="AT2183" i="6" s="1"/>
  <c r="AG544" i="9"/>
  <c r="AM544" i="9" s="1"/>
  <c r="AT276" i="9" s="1"/>
  <c r="N546" i="6"/>
  <c r="AX2172" i="6" s="1"/>
  <c r="BB2172" i="6" s="1"/>
  <c r="K1632" i="6"/>
  <c r="AC2174" i="6" s="1"/>
  <c r="AT2174" i="6" s="1"/>
  <c r="L1632" i="6"/>
  <c r="AD2174" i="6" s="1"/>
  <c r="AU2174" i="6" s="1"/>
  <c r="K1633" i="6"/>
  <c r="AC2175" i="6" s="1"/>
  <c r="AT2175" i="6" s="1"/>
  <c r="AG530" i="9"/>
  <c r="N532" i="6"/>
  <c r="AX2116" i="6" s="1"/>
  <c r="BB2116" i="6" s="1"/>
  <c r="K1590" i="6"/>
  <c r="AC2118" i="6" s="1"/>
  <c r="AT2118" i="6" s="1"/>
  <c r="L1590" i="6"/>
  <c r="AD2118" i="6" s="1"/>
  <c r="AU2118" i="6" s="1"/>
  <c r="K1591" i="6"/>
  <c r="AC2119" i="6" s="1"/>
  <c r="AT2119" i="6" s="1"/>
  <c r="AG529" i="9"/>
  <c r="AM529" i="9" s="1"/>
  <c r="AV268" i="9" s="1"/>
  <c r="N531" i="6"/>
  <c r="AX2109" i="6" s="1"/>
  <c r="BB2109" i="6" s="1"/>
  <c r="K1586" i="6"/>
  <c r="AC2112" i="6" s="1"/>
  <c r="AT2112" i="6" s="1"/>
  <c r="L1586" i="6"/>
  <c r="AD2112" i="6" s="1"/>
  <c r="AU2112" i="6" s="1"/>
  <c r="L1587" i="6"/>
  <c r="AD2113" i="6" s="1"/>
  <c r="AU2113" i="6" s="1"/>
  <c r="AG527" i="9"/>
  <c r="N529" i="6"/>
  <c r="AX2101" i="6" s="1"/>
  <c r="BB2101" i="6" s="1"/>
  <c r="K1580" i="6"/>
  <c r="AC2104" i="6" s="1"/>
  <c r="AT2104" i="6" s="1"/>
  <c r="L1580" i="6"/>
  <c r="AD2104" i="6" s="1"/>
  <c r="AU2104" i="6" s="1"/>
  <c r="L1581" i="6"/>
  <c r="AD2105" i="6" s="1"/>
  <c r="AU2105" i="6" s="1"/>
  <c r="T273" i="11"/>
  <c r="AG525" i="9"/>
  <c r="N527" i="6"/>
  <c r="AX2093" i="6" s="1"/>
  <c r="BB2093" i="6" s="1"/>
  <c r="K1574" i="6"/>
  <c r="AC2096" i="6" s="1"/>
  <c r="AT2096" i="6" s="1"/>
  <c r="L1574" i="6"/>
  <c r="AD2096" i="6" s="1"/>
  <c r="AU2096" i="6" s="1"/>
  <c r="L1575" i="6"/>
  <c r="AD2097" i="6" s="1"/>
  <c r="AU2097" i="6" s="1"/>
  <c r="C261" i="5"/>
  <c r="AG510" i="9"/>
  <c r="N512" i="6"/>
  <c r="AX2036" i="6" s="1"/>
  <c r="BB2036" i="6" s="1"/>
  <c r="K1530" i="6"/>
  <c r="AC2038" i="6" s="1"/>
  <c r="AT2038" i="6" s="1"/>
  <c r="L1530" i="6"/>
  <c r="AD2038" i="6" s="1"/>
  <c r="AU2038" i="6" s="1"/>
  <c r="K1531" i="6"/>
  <c r="AC2039" i="6" s="1"/>
  <c r="AT2039" i="6" s="1"/>
  <c r="AG508" i="9"/>
  <c r="AM508" i="9" s="1"/>
  <c r="AT258" i="9" s="1"/>
  <c r="N510" i="6"/>
  <c r="AX2028" i="6" s="1"/>
  <c r="BB2028" i="6" s="1"/>
  <c r="K1524" i="6"/>
  <c r="AC2030" i="6" s="1"/>
  <c r="AT2030" i="6" s="1"/>
  <c r="L1524" i="6"/>
  <c r="AD2030" i="6" s="1"/>
  <c r="AU2030" i="6" s="1"/>
  <c r="K1525" i="6"/>
  <c r="AC2031" i="6" s="1"/>
  <c r="AT2031" i="6" s="1"/>
  <c r="N509" i="6"/>
  <c r="AX2021" i="6" s="1"/>
  <c r="BB2021" i="6" s="1"/>
  <c r="AG507" i="9"/>
  <c r="K1520" i="6"/>
  <c r="AC2024" i="6" s="1"/>
  <c r="AT2024" i="6" s="1"/>
  <c r="L1520" i="6"/>
  <c r="AD2024" i="6" s="1"/>
  <c r="AU2024" i="6" s="1"/>
  <c r="L1521" i="6"/>
  <c r="AD2025" i="6" s="1"/>
  <c r="AU2025" i="6" s="1"/>
  <c r="L1517" i="6"/>
  <c r="AD2019" i="6" s="1"/>
  <c r="AU2019" i="6" s="1"/>
  <c r="K1516" i="6"/>
  <c r="AC2018" i="6" s="1"/>
  <c r="AT2018" i="6" s="1"/>
  <c r="B253" i="5"/>
  <c r="AG496" i="9"/>
  <c r="N498" i="6"/>
  <c r="AX1980" i="6" s="1"/>
  <c r="BB1980" i="6" s="1"/>
  <c r="K1488" i="6"/>
  <c r="AC1982" i="6" s="1"/>
  <c r="AT1982" i="6" s="1"/>
  <c r="L1488" i="6"/>
  <c r="AD1982" i="6" s="1"/>
  <c r="AU1982" i="6" s="1"/>
  <c r="K1489" i="6"/>
  <c r="AC1983" i="6" s="1"/>
  <c r="AT1983" i="6" s="1"/>
  <c r="AG490" i="9"/>
  <c r="N492" i="6"/>
  <c r="AX1956" i="6" s="1"/>
  <c r="BB1956" i="6" s="1"/>
  <c r="K1470" i="6"/>
  <c r="AC1958" i="6" s="1"/>
  <c r="AT1958" i="6" s="1"/>
  <c r="L1470" i="6"/>
  <c r="AD1958" i="6" s="1"/>
  <c r="AU1958" i="6" s="1"/>
  <c r="K1471" i="6"/>
  <c r="AC1959" i="6" s="1"/>
  <c r="AT1959" i="6" s="1"/>
  <c r="L1463" i="6"/>
  <c r="AD1947" i="6" s="1"/>
  <c r="AU1947" i="6" s="1"/>
  <c r="K1462" i="6"/>
  <c r="AC1946" i="6" s="1"/>
  <c r="AT1946" i="6" s="1"/>
  <c r="L1457" i="6"/>
  <c r="AD1939" i="6" s="1"/>
  <c r="AU1939" i="6" s="1"/>
  <c r="K1456" i="6"/>
  <c r="AC1938" i="6" s="1"/>
  <c r="AT1938" i="6" s="1"/>
  <c r="N485" i="6"/>
  <c r="AX1925" i="6" s="1"/>
  <c r="BB1925" i="6" s="1"/>
  <c r="AG483" i="9"/>
  <c r="K1448" i="6"/>
  <c r="AC1928" i="6" s="1"/>
  <c r="AT1928" i="6" s="1"/>
  <c r="L1448" i="6"/>
  <c r="AD1928" i="6" s="1"/>
  <c r="AU1928" i="6" s="1"/>
  <c r="L1449" i="6"/>
  <c r="AD1929" i="6" s="1"/>
  <c r="AU1929" i="6" s="1"/>
  <c r="Y243" i="1"/>
  <c r="H241" i="5" s="1"/>
  <c r="C236" i="5"/>
  <c r="AG462" i="9"/>
  <c r="N464" i="6"/>
  <c r="AX1844" i="6" s="1"/>
  <c r="BB1844" i="6" s="1"/>
  <c r="K1386" i="6"/>
  <c r="AC1846" i="6" s="1"/>
  <c r="AT1846" i="6" s="1"/>
  <c r="L1386" i="6"/>
  <c r="AD1846" i="6" s="1"/>
  <c r="AU1846" i="6" s="1"/>
  <c r="K1387" i="6"/>
  <c r="AC1847" i="6" s="1"/>
  <c r="AT1847" i="6" s="1"/>
  <c r="AG454" i="9"/>
  <c r="N456" i="6"/>
  <c r="AX1812" i="6" s="1"/>
  <c r="BB1812" i="6" s="1"/>
  <c r="K1362" i="6"/>
  <c r="AC1814" i="6" s="1"/>
  <c r="AT1814" i="6" s="1"/>
  <c r="L1362" i="6"/>
  <c r="AD1814" i="6" s="1"/>
  <c r="AU1814" i="6" s="1"/>
  <c r="K1363" i="6"/>
  <c r="AC1815" i="6" s="1"/>
  <c r="AT1815" i="6" s="1"/>
  <c r="AG444" i="9"/>
  <c r="N446" i="6"/>
  <c r="AX1772" i="6" s="1"/>
  <c r="BB1772" i="6" s="1"/>
  <c r="K1332" i="6"/>
  <c r="AC1774" i="6" s="1"/>
  <c r="AT1774" i="6" s="1"/>
  <c r="L1332" i="6"/>
  <c r="AD1774" i="6" s="1"/>
  <c r="AU1774" i="6" s="1"/>
  <c r="K1333" i="6"/>
  <c r="AC1775" i="6" s="1"/>
  <c r="AT1775" i="6" s="1"/>
  <c r="N445" i="6"/>
  <c r="AX1765" i="6" s="1"/>
  <c r="BB1765" i="6" s="1"/>
  <c r="AG443" i="9"/>
  <c r="K1328" i="6"/>
  <c r="AC1768" i="6" s="1"/>
  <c r="AT1768" i="6" s="1"/>
  <c r="L1328" i="6"/>
  <c r="AD1768" i="6" s="1"/>
  <c r="AU1768" i="6" s="1"/>
  <c r="L1329" i="6"/>
  <c r="AD1769" i="6" s="1"/>
  <c r="AU1769" i="6" s="1"/>
  <c r="AG431" i="9"/>
  <c r="N433" i="6"/>
  <c r="AX1717" i="6" s="1"/>
  <c r="BB1717" i="6" s="1"/>
  <c r="K1292" i="6"/>
  <c r="AC1720" i="6" s="1"/>
  <c r="AT1720" i="6" s="1"/>
  <c r="L1292" i="6"/>
  <c r="AD1720" i="6" s="1"/>
  <c r="AU1720" i="6" s="1"/>
  <c r="L1293" i="6"/>
  <c r="AD1721" i="6" s="1"/>
  <c r="AU1721" i="6" s="1"/>
  <c r="L1289" i="6"/>
  <c r="AD1715" i="6" s="1"/>
  <c r="AU1715" i="6" s="1"/>
  <c r="K1288" i="6"/>
  <c r="AC1714" i="6" s="1"/>
  <c r="AT1714" i="6" s="1"/>
  <c r="U223" i="11"/>
  <c r="B212" i="5"/>
  <c r="L1211" i="6"/>
  <c r="AD1611" i="6" s="1"/>
  <c r="AU1611" i="6" s="1"/>
  <c r="K1210" i="6"/>
  <c r="AC1610" i="6" s="1"/>
  <c r="AT1610" i="6" s="1"/>
  <c r="L1199" i="6"/>
  <c r="AD1595" i="6" s="1"/>
  <c r="AU1595" i="6" s="1"/>
  <c r="K1198" i="6"/>
  <c r="AC1594" i="6" s="1"/>
  <c r="AT1594" i="6" s="1"/>
  <c r="L1193" i="6"/>
  <c r="AD1587" i="6" s="1"/>
  <c r="AU1587" i="6" s="1"/>
  <c r="K1192" i="6"/>
  <c r="AC1586" i="6" s="1"/>
  <c r="AT1586" i="6" s="1"/>
  <c r="AG394" i="9"/>
  <c r="N396" i="6"/>
  <c r="AX1572" i="6" s="1"/>
  <c r="BB1572" i="6" s="1"/>
  <c r="K1182" i="6"/>
  <c r="AC1574" i="6" s="1"/>
  <c r="AT1574" i="6" s="1"/>
  <c r="L1182" i="6"/>
  <c r="AD1574" i="6" s="1"/>
  <c r="AU1574" i="6" s="1"/>
  <c r="K1183" i="6"/>
  <c r="AC1575" i="6" s="1"/>
  <c r="AT1575" i="6" s="1"/>
  <c r="AG390" i="9"/>
  <c r="N392" i="6"/>
  <c r="AX1556" i="6" s="1"/>
  <c r="BB1556" i="6" s="1"/>
  <c r="K1170" i="6"/>
  <c r="AC1558" i="6" s="1"/>
  <c r="AT1558" i="6" s="1"/>
  <c r="L1170" i="6"/>
  <c r="AD1558" i="6" s="1"/>
  <c r="AU1558" i="6" s="1"/>
  <c r="K1171" i="6"/>
  <c r="AC1559" i="6" s="1"/>
  <c r="AT1559" i="6" s="1"/>
  <c r="K1120" i="6"/>
  <c r="AC1490" i="6" s="1"/>
  <c r="AT1490" i="6" s="1"/>
  <c r="L1121" i="6"/>
  <c r="AD1491" i="6" s="1"/>
  <c r="AU1491" i="6" s="1"/>
  <c r="AG370" i="9"/>
  <c r="N372" i="6"/>
  <c r="AX1476" i="6" s="1"/>
  <c r="BB1476" i="6" s="1"/>
  <c r="K1110" i="6"/>
  <c r="AC1478" i="6" s="1"/>
  <c r="AT1478" i="6" s="1"/>
  <c r="L1110" i="6"/>
  <c r="AD1478" i="6" s="1"/>
  <c r="AU1478" i="6" s="1"/>
  <c r="K1111" i="6"/>
  <c r="AC1479" i="6" s="1"/>
  <c r="AT1479" i="6" s="1"/>
  <c r="AG365" i="9"/>
  <c r="N367" i="6"/>
  <c r="AX1453" i="6" s="1"/>
  <c r="BB1453" i="6" s="1"/>
  <c r="L1095" i="6"/>
  <c r="AD1457" i="6" s="1"/>
  <c r="AU1457" i="6" s="1"/>
  <c r="K1094" i="6"/>
  <c r="AC1456" i="6" s="1"/>
  <c r="AT1456" i="6" s="1"/>
  <c r="L1094" i="6"/>
  <c r="AD1456" i="6" s="1"/>
  <c r="AU1456" i="6" s="1"/>
  <c r="AG359" i="9"/>
  <c r="N361" i="6"/>
  <c r="AX1429" i="6" s="1"/>
  <c r="BB1429" i="6" s="1"/>
  <c r="L1077" i="6"/>
  <c r="AD1433" i="6" s="1"/>
  <c r="AU1433" i="6" s="1"/>
  <c r="K1076" i="6"/>
  <c r="AC1432" i="6" s="1"/>
  <c r="AT1432" i="6" s="1"/>
  <c r="L1076" i="6"/>
  <c r="AD1432" i="6" s="1"/>
  <c r="AU1432" i="6" s="1"/>
  <c r="Y183" i="1"/>
  <c r="H181" i="5" s="1"/>
  <c r="U188" i="11" s="1"/>
  <c r="B180" i="5"/>
  <c r="K1048" i="6"/>
  <c r="AC1394" i="6" s="1"/>
  <c r="AT1394" i="6" s="1"/>
  <c r="L1049" i="6"/>
  <c r="AD1395" i="6" s="1"/>
  <c r="AU1395" i="6" s="1"/>
  <c r="K1042" i="6"/>
  <c r="AC1386" i="6" s="1"/>
  <c r="AT1386" i="6" s="1"/>
  <c r="L1043" i="6"/>
  <c r="AD1387" i="6" s="1"/>
  <c r="AU1387" i="6" s="1"/>
  <c r="K1036" i="6"/>
  <c r="AC1378" i="6" s="1"/>
  <c r="AT1378" i="6" s="1"/>
  <c r="L1037" i="6"/>
  <c r="AD1379" i="6" s="1"/>
  <c r="AU1379" i="6" s="1"/>
  <c r="K1030" i="6"/>
  <c r="AC1370" i="6" s="1"/>
  <c r="AT1370" i="6" s="1"/>
  <c r="L1031" i="6"/>
  <c r="AD1371" i="6" s="1"/>
  <c r="AU1371" i="6" s="1"/>
  <c r="B172" i="5"/>
  <c r="B171" i="5"/>
  <c r="Y168" i="1"/>
  <c r="H166" i="5" s="1"/>
  <c r="AG317" i="9"/>
  <c r="N319" i="6"/>
  <c r="AX1261" i="6" s="1"/>
  <c r="BB1261" i="6" s="1"/>
  <c r="L951" i="6"/>
  <c r="AD1265" i="6" s="1"/>
  <c r="AU1265" i="6" s="1"/>
  <c r="K950" i="6"/>
  <c r="AC1264" i="6" s="1"/>
  <c r="AT1264" i="6" s="1"/>
  <c r="L950" i="6"/>
  <c r="AD1264" i="6" s="1"/>
  <c r="AU1264" i="6" s="1"/>
  <c r="AG314" i="9"/>
  <c r="N316" i="6"/>
  <c r="AX1252" i="6" s="1"/>
  <c r="BB1252" i="6" s="1"/>
  <c r="K942" i="6"/>
  <c r="AC1254" i="6" s="1"/>
  <c r="AT1254" i="6" s="1"/>
  <c r="L942" i="6"/>
  <c r="AD1254" i="6" s="1"/>
  <c r="AU1254" i="6" s="1"/>
  <c r="K943" i="6"/>
  <c r="AC1255" i="6" s="1"/>
  <c r="AT1255" i="6" s="1"/>
  <c r="K922" i="6"/>
  <c r="AC1226" i="6" s="1"/>
  <c r="AT1226" i="6" s="1"/>
  <c r="L923" i="6"/>
  <c r="AD1227" i="6" s="1"/>
  <c r="AU1227" i="6" s="1"/>
  <c r="AG303" i="9"/>
  <c r="N305" i="6"/>
  <c r="AX1205" i="6" s="1"/>
  <c r="BB1205" i="6" s="1"/>
  <c r="L909" i="6"/>
  <c r="AD1209" i="6" s="1"/>
  <c r="AU1209" i="6" s="1"/>
  <c r="K908" i="6"/>
  <c r="AC1208" i="6" s="1"/>
  <c r="AT1208" i="6" s="1"/>
  <c r="L908" i="6"/>
  <c r="AD1208" i="6" s="1"/>
  <c r="AU1208" i="6" s="1"/>
  <c r="N301" i="6"/>
  <c r="AX1189" i="6" s="1"/>
  <c r="BB1189" i="6" s="1"/>
  <c r="AG299" i="9"/>
  <c r="L897" i="6"/>
  <c r="AD1193" i="6" s="1"/>
  <c r="AU1193" i="6" s="1"/>
  <c r="L896" i="6"/>
  <c r="AD1192" i="6" s="1"/>
  <c r="AU1192" i="6" s="1"/>
  <c r="K896" i="6"/>
  <c r="AC1192" i="6" s="1"/>
  <c r="AT1192" i="6" s="1"/>
  <c r="K892" i="6"/>
  <c r="AC1186" i="6" s="1"/>
  <c r="AT1186" i="6" s="1"/>
  <c r="L893" i="6"/>
  <c r="AD1187" i="6" s="1"/>
  <c r="AU1187" i="6" s="1"/>
  <c r="AG284" i="9"/>
  <c r="AM284" i="9" s="1"/>
  <c r="AT146" i="9" s="1"/>
  <c r="N286" i="6"/>
  <c r="AX1132" i="6" s="1"/>
  <c r="BB1132" i="6" s="1"/>
  <c r="K852" i="6"/>
  <c r="AC1134" i="6" s="1"/>
  <c r="AT1134" i="6" s="1"/>
  <c r="L852" i="6"/>
  <c r="AD1134" i="6" s="1"/>
  <c r="AU1134" i="6" s="1"/>
  <c r="K853" i="6"/>
  <c r="AC1135" i="6" s="1"/>
  <c r="AT1135" i="6" s="1"/>
  <c r="AG282" i="9"/>
  <c r="N284" i="6"/>
  <c r="AX1124" i="6" s="1"/>
  <c r="BB1124" i="6" s="1"/>
  <c r="K846" i="6"/>
  <c r="AC1126" i="6" s="1"/>
  <c r="AT1126" i="6" s="1"/>
  <c r="L846" i="6"/>
  <c r="AD1126" i="6" s="1"/>
  <c r="AU1126" i="6" s="1"/>
  <c r="K847" i="6"/>
  <c r="AC1127" i="6" s="1"/>
  <c r="AT1127" i="6" s="1"/>
  <c r="B140" i="5"/>
  <c r="B136" i="5"/>
  <c r="AG253" i="9"/>
  <c r="AM253" i="9" s="1"/>
  <c r="AV130" i="9" s="1"/>
  <c r="N255" i="6"/>
  <c r="AX1005" i="6" s="1"/>
  <c r="BB1005" i="6" s="1"/>
  <c r="K758" i="6"/>
  <c r="AC1008" i="6" s="1"/>
  <c r="AT1008" i="6" s="1"/>
  <c r="L759" i="6"/>
  <c r="AD1009" i="6" s="1"/>
  <c r="AU1009" i="6" s="1"/>
  <c r="L758" i="6"/>
  <c r="AD1008" i="6" s="1"/>
  <c r="AU1008" i="6" s="1"/>
  <c r="N253" i="6"/>
  <c r="AX997" i="6" s="1"/>
  <c r="BB997" i="6" s="1"/>
  <c r="AG251" i="9"/>
  <c r="K752" i="6"/>
  <c r="AC1000" i="6" s="1"/>
  <c r="AT1000" i="6" s="1"/>
  <c r="L753" i="6"/>
  <c r="AD1001" i="6" s="1"/>
  <c r="AU1001" i="6" s="1"/>
  <c r="L752" i="6"/>
  <c r="AD1000" i="6" s="1"/>
  <c r="AU1000" i="6" s="1"/>
  <c r="AG248" i="9"/>
  <c r="N250" i="6"/>
  <c r="AX988" i="6" s="1"/>
  <c r="BB988" i="6" s="1"/>
  <c r="K744" i="6"/>
  <c r="AC990" i="6" s="1"/>
  <c r="AT990" i="6" s="1"/>
  <c r="L744" i="6"/>
  <c r="AD990" i="6" s="1"/>
  <c r="AU990" i="6" s="1"/>
  <c r="K745" i="6"/>
  <c r="AC991" i="6" s="1"/>
  <c r="AT991" i="6" s="1"/>
  <c r="B123" i="5"/>
  <c r="N237" i="6"/>
  <c r="AX933" i="6" s="1"/>
  <c r="BB933" i="6" s="1"/>
  <c r="AG235" i="9"/>
  <c r="AM235" i="9" s="1"/>
  <c r="AV121" i="9" s="1"/>
  <c r="K704" i="6"/>
  <c r="AC936" i="6" s="1"/>
  <c r="AT936" i="6" s="1"/>
  <c r="L705" i="6"/>
  <c r="AD937" i="6" s="1"/>
  <c r="AU937" i="6" s="1"/>
  <c r="L704" i="6"/>
  <c r="AD936" i="6" s="1"/>
  <c r="AU936" i="6" s="1"/>
  <c r="AG230" i="9"/>
  <c r="AM230" i="9" s="1"/>
  <c r="AT119" i="9" s="1"/>
  <c r="N232" i="6"/>
  <c r="AX916" i="6" s="1"/>
  <c r="BB916" i="6" s="1"/>
  <c r="K690" i="6"/>
  <c r="AC918" i="6" s="1"/>
  <c r="AT918" i="6" s="1"/>
  <c r="L690" i="6"/>
  <c r="AD918" i="6" s="1"/>
  <c r="AU918" i="6" s="1"/>
  <c r="K691" i="6"/>
  <c r="AC919" i="6" s="1"/>
  <c r="AT919" i="6" s="1"/>
  <c r="AG226" i="9"/>
  <c r="N228" i="6"/>
  <c r="AX900" i="6" s="1"/>
  <c r="BB900" i="6" s="1"/>
  <c r="K678" i="6"/>
  <c r="AC902" i="6" s="1"/>
  <c r="AT902" i="6" s="1"/>
  <c r="L678" i="6"/>
  <c r="AD902" i="6" s="1"/>
  <c r="AU902" i="6" s="1"/>
  <c r="K679" i="6"/>
  <c r="AC903" i="6" s="1"/>
  <c r="AT903" i="6" s="1"/>
  <c r="AG225" i="9"/>
  <c r="AM225" i="9" s="1"/>
  <c r="AV116" i="9" s="1"/>
  <c r="N227" i="6"/>
  <c r="AX893" i="6" s="1"/>
  <c r="BB893" i="6" s="1"/>
  <c r="K674" i="6"/>
  <c r="AC896" i="6" s="1"/>
  <c r="AT896" i="6" s="1"/>
  <c r="L675" i="6"/>
  <c r="AD897" i="6" s="1"/>
  <c r="AU897" i="6" s="1"/>
  <c r="L674" i="6"/>
  <c r="AD896" i="6" s="1"/>
  <c r="AU896" i="6" s="1"/>
  <c r="AG223" i="9"/>
  <c r="N225" i="6"/>
  <c r="AX885" i="6" s="1"/>
  <c r="BB885" i="6" s="1"/>
  <c r="K668" i="6"/>
  <c r="AC888" i="6" s="1"/>
  <c r="AT888" i="6" s="1"/>
  <c r="L669" i="6"/>
  <c r="AD889" i="6" s="1"/>
  <c r="AU889" i="6" s="1"/>
  <c r="L668" i="6"/>
  <c r="AD888" i="6" s="1"/>
  <c r="AU888" i="6" s="1"/>
  <c r="Y114" i="1"/>
  <c r="H112" i="5" s="1"/>
  <c r="K622" i="6"/>
  <c r="AC826" i="6" s="1"/>
  <c r="AT826" i="6" s="1"/>
  <c r="L623" i="6"/>
  <c r="AD827" i="6" s="1"/>
  <c r="AU827" i="6" s="1"/>
  <c r="K610" i="6"/>
  <c r="AC810" i="6" s="1"/>
  <c r="AT810" i="6" s="1"/>
  <c r="L611" i="6"/>
  <c r="AD811" i="6" s="1"/>
  <c r="AU811" i="6" s="1"/>
  <c r="Y99" i="1"/>
  <c r="H97" i="5" s="1"/>
  <c r="K538" i="6"/>
  <c r="AC714" i="6" s="1"/>
  <c r="AT714" i="6" s="1"/>
  <c r="L539" i="6"/>
  <c r="AD715" i="6" s="1"/>
  <c r="AU715" i="6" s="1"/>
  <c r="B92" i="5"/>
  <c r="C88" i="5"/>
  <c r="K484" i="6"/>
  <c r="AC642" i="6" s="1"/>
  <c r="AT642" i="6" s="1"/>
  <c r="L485" i="6"/>
  <c r="AD643" i="6" s="1"/>
  <c r="AU643" i="6" s="1"/>
  <c r="AG159" i="9"/>
  <c r="AM159" i="9" s="1"/>
  <c r="AV83" i="9" s="1"/>
  <c r="N161" i="6"/>
  <c r="AX629" i="6" s="1"/>
  <c r="BB629" i="6" s="1"/>
  <c r="L477" i="6"/>
  <c r="AD633" i="6" s="1"/>
  <c r="AU633" i="6" s="1"/>
  <c r="K476" i="6"/>
  <c r="AC632" i="6" s="1"/>
  <c r="AT632" i="6" s="1"/>
  <c r="L476" i="6"/>
  <c r="AD632" i="6" s="1"/>
  <c r="AU632" i="6" s="1"/>
  <c r="K472" i="6"/>
  <c r="AC626" i="6" s="1"/>
  <c r="AT626" i="6" s="1"/>
  <c r="L473" i="6"/>
  <c r="AD627" i="6" s="1"/>
  <c r="AU627" i="6" s="1"/>
  <c r="C77" i="5"/>
  <c r="K430" i="6"/>
  <c r="AC570" i="6" s="1"/>
  <c r="AT570" i="6" s="1"/>
  <c r="L431" i="6"/>
  <c r="AD571" i="6" s="1"/>
  <c r="AU571" i="6" s="1"/>
  <c r="C73" i="5"/>
  <c r="L413" i="6"/>
  <c r="AD547" i="6" s="1"/>
  <c r="AU547" i="6" s="1"/>
  <c r="K412" i="6"/>
  <c r="AC546" i="6" s="1"/>
  <c r="AT546" i="6" s="1"/>
  <c r="K406" i="6"/>
  <c r="AC538" i="6" s="1"/>
  <c r="AT538" i="6" s="1"/>
  <c r="L407" i="6"/>
  <c r="AD539" i="6" s="1"/>
  <c r="AU539" i="6" s="1"/>
  <c r="AG124" i="9"/>
  <c r="L372" i="6"/>
  <c r="AD494" i="6" s="1"/>
  <c r="AU494" i="6" s="1"/>
  <c r="N126" i="6"/>
  <c r="AX492" i="6" s="1"/>
  <c r="BB492" i="6" s="1"/>
  <c r="K373" i="6"/>
  <c r="AC495" i="6" s="1"/>
  <c r="AT495" i="6" s="1"/>
  <c r="K372" i="6"/>
  <c r="AC494" i="6" s="1"/>
  <c r="AT494" i="6" s="1"/>
  <c r="Y66" i="1"/>
  <c r="H64" i="5" s="1"/>
  <c r="C63" i="5"/>
  <c r="N117" i="6"/>
  <c r="AX453" i="6" s="1"/>
  <c r="BB453" i="6" s="1"/>
  <c r="K344" i="6"/>
  <c r="AC456" i="6" s="1"/>
  <c r="AT456" i="6" s="1"/>
  <c r="AG115" i="9"/>
  <c r="AM115" i="9" s="1"/>
  <c r="AV61" i="9" s="1"/>
  <c r="L345" i="6"/>
  <c r="AD457" i="6" s="1"/>
  <c r="AU457" i="6" s="1"/>
  <c r="L344" i="6"/>
  <c r="AD456" i="6" s="1"/>
  <c r="AU456" i="6" s="1"/>
  <c r="L341" i="6"/>
  <c r="AD451" i="6" s="1"/>
  <c r="AU451" i="6" s="1"/>
  <c r="K340" i="6"/>
  <c r="AC450" i="6" s="1"/>
  <c r="AT450" i="6" s="1"/>
  <c r="C57" i="5"/>
  <c r="AG106" i="9"/>
  <c r="L318" i="6"/>
  <c r="AD422" i="6" s="1"/>
  <c r="AU422" i="6" s="1"/>
  <c r="K319" i="6"/>
  <c r="AC423" i="6" s="1"/>
  <c r="AT423" i="6" s="1"/>
  <c r="N108" i="6"/>
  <c r="AX420" i="6" s="1"/>
  <c r="BB420" i="6" s="1"/>
  <c r="K318" i="6"/>
  <c r="AC422" i="6" s="1"/>
  <c r="AT422" i="6" s="1"/>
  <c r="AG105" i="9"/>
  <c r="AM105" i="9" s="1"/>
  <c r="AV56" i="9" s="1"/>
  <c r="K314" i="6"/>
  <c r="AC416" i="6" s="1"/>
  <c r="AT416" i="6" s="1"/>
  <c r="L315" i="6"/>
  <c r="AD417" i="6" s="1"/>
  <c r="AU417" i="6" s="1"/>
  <c r="L314" i="6"/>
  <c r="AD416" i="6" s="1"/>
  <c r="AU416" i="6" s="1"/>
  <c r="N107" i="6"/>
  <c r="AX413" i="6" s="1"/>
  <c r="BB413" i="6" s="1"/>
  <c r="AG103" i="9"/>
  <c r="K308" i="6"/>
  <c r="AC408" i="6" s="1"/>
  <c r="AT408" i="6" s="1"/>
  <c r="N105" i="6"/>
  <c r="AX405" i="6" s="1"/>
  <c r="BB405" i="6" s="1"/>
  <c r="L309" i="6"/>
  <c r="AD409" i="6" s="1"/>
  <c r="AU409" i="6" s="1"/>
  <c r="L308" i="6"/>
  <c r="AD408" i="6" s="1"/>
  <c r="AU408" i="6" s="1"/>
  <c r="K286" i="6"/>
  <c r="AC378" i="6" s="1"/>
  <c r="AT378" i="6" s="1"/>
  <c r="L287" i="6"/>
  <c r="AD379" i="6" s="1"/>
  <c r="AU379" i="6" s="1"/>
  <c r="Y50" i="1"/>
  <c r="H48" i="5" s="1"/>
  <c r="U56" i="11" s="1"/>
  <c r="Y42" i="1"/>
  <c r="H40" i="5" s="1"/>
  <c r="K214" i="6"/>
  <c r="AC282" i="6" s="1"/>
  <c r="AT282" i="6" s="1"/>
  <c r="L215" i="6"/>
  <c r="AD283" i="6" s="1"/>
  <c r="AU283" i="6" s="1"/>
  <c r="K208" i="6"/>
  <c r="AC274" i="6" s="1"/>
  <c r="AT274" i="6" s="1"/>
  <c r="L209" i="6"/>
  <c r="AD275" i="6" s="1"/>
  <c r="AU275" i="6" s="1"/>
  <c r="C36" i="5"/>
  <c r="AG60" i="9"/>
  <c r="L180" i="6"/>
  <c r="AD238" i="6" s="1"/>
  <c r="AU238" i="6" s="1"/>
  <c r="N62" i="6"/>
  <c r="AX236" i="6" s="1"/>
  <c r="BB236" i="6" s="1"/>
  <c r="K181" i="6"/>
  <c r="AC239" i="6" s="1"/>
  <c r="AT239" i="6" s="1"/>
  <c r="K180" i="6"/>
  <c r="AC238" i="6" s="1"/>
  <c r="AT238" i="6" s="1"/>
  <c r="K178" i="6"/>
  <c r="AC234" i="6" s="1"/>
  <c r="AT234" i="6" s="1"/>
  <c r="L179" i="6"/>
  <c r="AD235" i="6" s="1"/>
  <c r="AU235" i="6" s="1"/>
  <c r="K130" i="6"/>
  <c r="AC170" i="6" s="1"/>
  <c r="AT170" i="6" s="1"/>
  <c r="L131" i="6"/>
  <c r="AD171" i="6" s="1"/>
  <c r="AU171" i="6" s="1"/>
  <c r="K124" i="6"/>
  <c r="AC162" i="6" s="1"/>
  <c r="AT162" i="6" s="1"/>
  <c r="L125" i="6"/>
  <c r="AD163" i="6" s="1"/>
  <c r="AU163" i="6" s="1"/>
  <c r="K118" i="6"/>
  <c r="AC154" i="6" s="1"/>
  <c r="AT154" i="6" s="1"/>
  <c r="L119" i="6"/>
  <c r="AD155" i="6" s="1"/>
  <c r="AU155" i="6" s="1"/>
  <c r="Y23" i="1"/>
  <c r="H21" i="5" s="1"/>
  <c r="K94" i="6"/>
  <c r="AC122" i="6" s="1"/>
  <c r="AT122" i="6" s="1"/>
  <c r="L95" i="6"/>
  <c r="AD123" i="6" s="1"/>
  <c r="AU123" i="6" s="1"/>
  <c r="K64" i="6"/>
  <c r="AC82" i="6" s="1"/>
  <c r="AT82" i="6" s="1"/>
  <c r="L65" i="6"/>
  <c r="AD83" i="6" s="1"/>
  <c r="AU83" i="6" s="1"/>
  <c r="Y14" i="1"/>
  <c r="H12" i="5" s="1"/>
  <c r="B8" i="5"/>
  <c r="C7" i="5"/>
  <c r="M929" i="4"/>
  <c r="AP314" i="1" s="1"/>
  <c r="K930" i="4"/>
  <c r="AK314" i="1" s="1"/>
  <c r="N615" i="6"/>
  <c r="AX2445" i="6" s="1"/>
  <c r="BB2445" i="6" s="1"/>
  <c r="K926" i="4"/>
  <c r="AJ313" i="1" s="1"/>
  <c r="K927" i="4"/>
  <c r="AK313" i="1" s="1"/>
  <c r="M927" i="4"/>
  <c r="AQ313" i="1" s="1"/>
  <c r="Q311" i="5" s="1"/>
  <c r="F1847" i="6" s="1"/>
  <c r="L928" i="4"/>
  <c r="AO313" i="1" s="1"/>
  <c r="L926" i="4"/>
  <c r="AM313" i="1" s="1"/>
  <c r="AG595" i="9"/>
  <c r="N597" i="6"/>
  <c r="AX2373" i="6" s="1"/>
  <c r="BB2373" i="6" s="1"/>
  <c r="K1784" i="6"/>
  <c r="AC2376" i="6" s="1"/>
  <c r="AT2376" i="6" s="1"/>
  <c r="L1784" i="6"/>
  <c r="AD2376" i="6" s="1"/>
  <c r="AU2376" i="6" s="1"/>
  <c r="L1785" i="6"/>
  <c r="AD2377" i="6" s="1"/>
  <c r="AU2377" i="6" s="1"/>
  <c r="AG574" i="9"/>
  <c r="N576" i="6"/>
  <c r="AX2292" i="6" s="1"/>
  <c r="BB2292" i="6" s="1"/>
  <c r="K1722" i="6"/>
  <c r="AC2294" i="6" s="1"/>
  <c r="AT2294" i="6" s="1"/>
  <c r="L1722" i="6"/>
  <c r="AD2294" i="6" s="1"/>
  <c r="AU2294" i="6" s="1"/>
  <c r="K1723" i="6"/>
  <c r="AC2295" i="6" s="1"/>
  <c r="AT2295" i="6" s="1"/>
  <c r="K1690" i="6"/>
  <c r="AC2250" i="6" s="1"/>
  <c r="AT2250" i="6" s="1"/>
  <c r="L1691" i="6"/>
  <c r="AD2251" i="6" s="1"/>
  <c r="AU2251" i="6" s="1"/>
  <c r="AG524" i="9"/>
  <c r="N526" i="6"/>
  <c r="AX2092" i="6" s="1"/>
  <c r="BB2092" i="6" s="1"/>
  <c r="K1572" i="6"/>
  <c r="AC2094" i="6" s="1"/>
  <c r="AT2094" i="6" s="1"/>
  <c r="L1572" i="6"/>
  <c r="AD2094" i="6" s="1"/>
  <c r="AU2094" i="6" s="1"/>
  <c r="K1573" i="6"/>
  <c r="AC2095" i="6" s="1"/>
  <c r="AT2095" i="6" s="1"/>
  <c r="AG487" i="9"/>
  <c r="N489" i="6"/>
  <c r="AX1941" i="6" s="1"/>
  <c r="BB1941" i="6" s="1"/>
  <c r="K1460" i="6"/>
  <c r="AC1944" i="6" s="1"/>
  <c r="AT1944" i="6" s="1"/>
  <c r="L1460" i="6"/>
  <c r="AD1944" i="6" s="1"/>
  <c r="AU1944" i="6" s="1"/>
  <c r="L1461" i="6"/>
  <c r="AD1945" i="6" s="1"/>
  <c r="AU1945" i="6" s="1"/>
  <c r="AG401" i="9"/>
  <c r="N403" i="6"/>
  <c r="AX1597" i="6" s="1"/>
  <c r="BB1597" i="6" s="1"/>
  <c r="L1203" i="6"/>
  <c r="AD1601" i="6" s="1"/>
  <c r="AU1601" i="6" s="1"/>
  <c r="K1202" i="6"/>
  <c r="AC1600" i="6" s="1"/>
  <c r="AT1600" i="6" s="1"/>
  <c r="L1202" i="6"/>
  <c r="AD1600" i="6" s="1"/>
  <c r="AU1600" i="6" s="1"/>
  <c r="AG373" i="9"/>
  <c r="N375" i="6"/>
  <c r="AX1485" i="6" s="1"/>
  <c r="BB1485" i="6" s="1"/>
  <c r="L1119" i="6"/>
  <c r="AD1489" i="6" s="1"/>
  <c r="AU1489" i="6" s="1"/>
  <c r="K1118" i="6"/>
  <c r="AC1488" i="6" s="1"/>
  <c r="AT1488" i="6" s="1"/>
  <c r="L1118" i="6"/>
  <c r="AD1488" i="6" s="1"/>
  <c r="AU1488" i="6" s="1"/>
  <c r="AG360" i="9"/>
  <c r="N362" i="6"/>
  <c r="AX1436" i="6" s="1"/>
  <c r="BB1436" i="6" s="1"/>
  <c r="K1080" i="6"/>
  <c r="AC1438" i="6" s="1"/>
  <c r="AT1438" i="6" s="1"/>
  <c r="L1080" i="6"/>
  <c r="AD1438" i="6" s="1"/>
  <c r="AU1438" i="6" s="1"/>
  <c r="K1081" i="6"/>
  <c r="AC1439" i="6" s="1"/>
  <c r="AT1439" i="6" s="1"/>
  <c r="K1054" i="6"/>
  <c r="AC1402" i="6" s="1"/>
  <c r="AT1402" i="6" s="1"/>
  <c r="L1055" i="6"/>
  <c r="AD1403" i="6" s="1"/>
  <c r="AU1403" i="6" s="1"/>
  <c r="AG343" i="9"/>
  <c r="N345" i="6"/>
  <c r="AX1365" i="6" s="1"/>
  <c r="BB1365" i="6" s="1"/>
  <c r="L1029" i="6"/>
  <c r="AD1369" i="6" s="1"/>
  <c r="AU1369" i="6" s="1"/>
  <c r="K1028" i="6"/>
  <c r="AC1368" i="6" s="1"/>
  <c r="AT1368" i="6" s="1"/>
  <c r="L1028" i="6"/>
  <c r="AD1368" i="6" s="1"/>
  <c r="AU1368" i="6" s="1"/>
  <c r="K994" i="6"/>
  <c r="AC1322" i="6" s="1"/>
  <c r="AT1322" i="6" s="1"/>
  <c r="L995" i="6"/>
  <c r="AD1323" i="6" s="1"/>
  <c r="AU1323" i="6" s="1"/>
  <c r="K970" i="6"/>
  <c r="AC1290" i="6" s="1"/>
  <c r="AT1290" i="6" s="1"/>
  <c r="L971" i="6"/>
  <c r="AD1291" i="6" s="1"/>
  <c r="AU1291" i="6" s="1"/>
  <c r="K790" i="6"/>
  <c r="AC1050" i="6" s="1"/>
  <c r="AT1050" i="6" s="1"/>
  <c r="L791" i="6"/>
  <c r="AD1051" i="6" s="1"/>
  <c r="AU1051" i="6" s="1"/>
  <c r="AG252" i="9"/>
  <c r="N254" i="6"/>
  <c r="AX1004" i="6" s="1"/>
  <c r="BB1004" i="6" s="1"/>
  <c r="K756" i="6"/>
  <c r="AC1006" i="6" s="1"/>
  <c r="AT1006" i="6" s="1"/>
  <c r="L756" i="6"/>
  <c r="AD1006" i="6" s="1"/>
  <c r="AU1006" i="6" s="1"/>
  <c r="K757" i="6"/>
  <c r="AC1007" i="6" s="1"/>
  <c r="AT1007" i="6" s="1"/>
  <c r="AG234" i="9"/>
  <c r="N236" i="6"/>
  <c r="AX932" i="6" s="1"/>
  <c r="BB932" i="6" s="1"/>
  <c r="K702" i="6"/>
  <c r="AC934" i="6" s="1"/>
  <c r="AT934" i="6" s="1"/>
  <c r="L702" i="6"/>
  <c r="AD934" i="6" s="1"/>
  <c r="AU934" i="6" s="1"/>
  <c r="K703" i="6"/>
  <c r="AC935" i="6" s="1"/>
  <c r="AT935" i="6" s="1"/>
  <c r="AG228" i="9"/>
  <c r="AM228" i="9" s="1"/>
  <c r="AT118" i="9" s="1"/>
  <c r="N230" i="6"/>
  <c r="AX908" i="6" s="1"/>
  <c r="BB908" i="6" s="1"/>
  <c r="K684" i="6"/>
  <c r="AC910" i="6" s="1"/>
  <c r="AT910" i="6" s="1"/>
  <c r="L684" i="6"/>
  <c r="AD910" i="6" s="1"/>
  <c r="AU910" i="6" s="1"/>
  <c r="K685" i="6"/>
  <c r="AC911" i="6" s="1"/>
  <c r="AT911" i="6" s="1"/>
  <c r="AG224" i="9"/>
  <c r="N226" i="6"/>
  <c r="AX892" i="6" s="1"/>
  <c r="BB892" i="6" s="1"/>
  <c r="K672" i="6"/>
  <c r="AC894" i="6" s="1"/>
  <c r="AT894" i="6" s="1"/>
  <c r="L672" i="6"/>
  <c r="AD894" i="6" s="1"/>
  <c r="AU894" i="6" s="1"/>
  <c r="K673" i="6"/>
  <c r="AC895" i="6" s="1"/>
  <c r="AT895" i="6" s="1"/>
  <c r="K658" i="6"/>
  <c r="AC874" i="6" s="1"/>
  <c r="AT874" i="6" s="1"/>
  <c r="L659" i="6"/>
  <c r="AD875" i="6" s="1"/>
  <c r="AU875" i="6" s="1"/>
  <c r="K646" i="6"/>
  <c r="AC858" i="6" s="1"/>
  <c r="AT858" i="6" s="1"/>
  <c r="L647" i="6"/>
  <c r="AD859" i="6" s="1"/>
  <c r="AU859" i="6" s="1"/>
  <c r="AG207" i="9"/>
  <c r="AM207" i="9" s="1"/>
  <c r="AV107" i="9" s="1"/>
  <c r="N209" i="6"/>
  <c r="AX821" i="6" s="1"/>
  <c r="BB821" i="6" s="1"/>
  <c r="K620" i="6"/>
  <c r="AC824" i="6" s="1"/>
  <c r="AT824" i="6" s="1"/>
  <c r="L621" i="6"/>
  <c r="AD825" i="6" s="1"/>
  <c r="AU825" i="6" s="1"/>
  <c r="L620" i="6"/>
  <c r="AD824" i="6" s="1"/>
  <c r="AU824" i="6" s="1"/>
  <c r="N205" i="6"/>
  <c r="AX805" i="6" s="1"/>
  <c r="BB805" i="6" s="1"/>
  <c r="AG203" i="9"/>
  <c r="K608" i="6"/>
  <c r="AC808" i="6" s="1"/>
  <c r="AT808" i="6" s="1"/>
  <c r="L609" i="6"/>
  <c r="AD809" i="6" s="1"/>
  <c r="AU809" i="6" s="1"/>
  <c r="L608" i="6"/>
  <c r="AD808" i="6" s="1"/>
  <c r="AU808" i="6" s="1"/>
  <c r="K574" i="6"/>
  <c r="AC762" i="6" s="1"/>
  <c r="AT762" i="6" s="1"/>
  <c r="L575" i="6"/>
  <c r="AD763" i="6" s="1"/>
  <c r="AU763" i="6" s="1"/>
  <c r="K568" i="6"/>
  <c r="AC754" i="6" s="1"/>
  <c r="AT754" i="6" s="1"/>
  <c r="L569" i="6"/>
  <c r="AD755" i="6" s="1"/>
  <c r="AU755" i="6" s="1"/>
  <c r="N181" i="6"/>
  <c r="AX709" i="6" s="1"/>
  <c r="BB709" i="6" s="1"/>
  <c r="AG179" i="9"/>
  <c r="K536" i="6"/>
  <c r="AC712" i="6" s="1"/>
  <c r="AT712" i="6" s="1"/>
  <c r="L537" i="6"/>
  <c r="AD713" i="6" s="1"/>
  <c r="AU713" i="6" s="1"/>
  <c r="L536" i="6"/>
  <c r="AD712" i="6" s="1"/>
  <c r="AU712" i="6" s="1"/>
  <c r="K526" i="6"/>
  <c r="AC698" i="6" s="1"/>
  <c r="AT698" i="6" s="1"/>
  <c r="L527" i="6"/>
  <c r="AD699" i="6" s="1"/>
  <c r="AU699" i="6" s="1"/>
  <c r="AG161" i="9"/>
  <c r="L483" i="6"/>
  <c r="AD641" i="6" s="1"/>
  <c r="AU641" i="6" s="1"/>
  <c r="N163" i="6"/>
  <c r="AX637" i="6" s="1"/>
  <c r="BB637" i="6" s="1"/>
  <c r="L482" i="6"/>
  <c r="AD640" i="6" s="1"/>
  <c r="AU640" i="6" s="1"/>
  <c r="K482" i="6"/>
  <c r="AC640" i="6" s="1"/>
  <c r="AT640" i="6" s="1"/>
  <c r="AG158" i="9"/>
  <c r="L474" i="6"/>
  <c r="AD630" i="6" s="1"/>
  <c r="AU630" i="6" s="1"/>
  <c r="N160" i="6"/>
  <c r="AX628" i="6" s="1"/>
  <c r="BB628" i="6" s="1"/>
  <c r="K475" i="6"/>
  <c r="AC631" i="6" s="1"/>
  <c r="AT631" i="6" s="1"/>
  <c r="K474" i="6"/>
  <c r="AC630" i="6" s="1"/>
  <c r="AT630" i="6" s="1"/>
  <c r="AG157" i="9"/>
  <c r="N159" i="6"/>
  <c r="AX621" i="6" s="1"/>
  <c r="BB621" i="6" s="1"/>
  <c r="L471" i="6"/>
  <c r="AD625" i="6" s="1"/>
  <c r="AU625" i="6" s="1"/>
  <c r="K470" i="6"/>
  <c r="AC624" i="6" s="1"/>
  <c r="AT624" i="6" s="1"/>
  <c r="L470" i="6"/>
  <c r="AD624" i="6" s="1"/>
  <c r="AU624" i="6" s="1"/>
  <c r="AG143" i="9"/>
  <c r="N145" i="6"/>
  <c r="AX565" i="6" s="1"/>
  <c r="BB565" i="6" s="1"/>
  <c r="L429" i="6"/>
  <c r="AD569" i="6" s="1"/>
  <c r="AU569" i="6" s="1"/>
  <c r="K428" i="6"/>
  <c r="AC568" i="6" s="1"/>
  <c r="AT568" i="6" s="1"/>
  <c r="L428" i="6"/>
  <c r="AD568" i="6" s="1"/>
  <c r="AU568" i="6" s="1"/>
  <c r="AG137" i="9"/>
  <c r="AM137" i="9" s="1"/>
  <c r="AV72" i="9" s="1"/>
  <c r="K410" i="6"/>
  <c r="AC544" i="6" s="1"/>
  <c r="AT544" i="6" s="1"/>
  <c r="L411" i="6"/>
  <c r="AD545" i="6" s="1"/>
  <c r="AU545" i="6" s="1"/>
  <c r="N139" i="6"/>
  <c r="AX541" i="6" s="1"/>
  <c r="BB541" i="6" s="1"/>
  <c r="L410" i="6"/>
  <c r="AD544" i="6" s="1"/>
  <c r="AU544" i="6" s="1"/>
  <c r="AG135" i="9"/>
  <c r="K404" i="6"/>
  <c r="AC536" i="6" s="1"/>
  <c r="AT536" i="6" s="1"/>
  <c r="N137" i="6"/>
  <c r="AX533" i="6" s="1"/>
  <c r="BB533" i="6" s="1"/>
  <c r="L405" i="6"/>
  <c r="AD537" i="6" s="1"/>
  <c r="AU537" i="6" s="1"/>
  <c r="L404" i="6"/>
  <c r="AD536" i="6" s="1"/>
  <c r="AU536" i="6" s="1"/>
  <c r="K370" i="6"/>
  <c r="AC490" i="6" s="1"/>
  <c r="AT490" i="6" s="1"/>
  <c r="L371" i="6"/>
  <c r="AD491" i="6" s="1"/>
  <c r="AU491" i="6" s="1"/>
  <c r="AG114" i="9"/>
  <c r="L342" i="6"/>
  <c r="AD454" i="6" s="1"/>
  <c r="AU454" i="6" s="1"/>
  <c r="K343" i="6"/>
  <c r="AC455" i="6" s="1"/>
  <c r="AT455" i="6" s="1"/>
  <c r="N116" i="6"/>
  <c r="AX452" i="6" s="1"/>
  <c r="BB452" i="6" s="1"/>
  <c r="K342" i="6"/>
  <c r="AC454" i="6" s="1"/>
  <c r="AT454" i="6" s="1"/>
  <c r="AG113" i="9"/>
  <c r="K338" i="6"/>
  <c r="AC448" i="6" s="1"/>
  <c r="AT448" i="6" s="1"/>
  <c r="L339" i="6"/>
  <c r="AD449" i="6" s="1"/>
  <c r="AU449" i="6" s="1"/>
  <c r="N115" i="6"/>
  <c r="AX445" i="6" s="1"/>
  <c r="BB445" i="6" s="1"/>
  <c r="L338" i="6"/>
  <c r="AD448" i="6" s="1"/>
  <c r="AU448" i="6" s="1"/>
  <c r="K334" i="6"/>
  <c r="AC442" i="6" s="1"/>
  <c r="AT442" i="6" s="1"/>
  <c r="L335" i="6"/>
  <c r="AD443" i="6" s="1"/>
  <c r="AU443" i="6" s="1"/>
  <c r="AG104" i="9"/>
  <c r="AM104" i="9" s="1"/>
  <c r="AT56" i="9" s="1"/>
  <c r="L312" i="6"/>
  <c r="AD414" i="6" s="1"/>
  <c r="AU414" i="6" s="1"/>
  <c r="K313" i="6"/>
  <c r="AC415" i="6" s="1"/>
  <c r="AT415" i="6" s="1"/>
  <c r="N106" i="6"/>
  <c r="AX412" i="6" s="1"/>
  <c r="BB412" i="6" s="1"/>
  <c r="K312" i="6"/>
  <c r="AC414" i="6" s="1"/>
  <c r="AT414" i="6" s="1"/>
  <c r="AG102" i="9"/>
  <c r="L306" i="6"/>
  <c r="AD406" i="6" s="1"/>
  <c r="AU406" i="6" s="1"/>
  <c r="K307" i="6"/>
  <c r="AC407" i="6" s="1"/>
  <c r="AT407" i="6" s="1"/>
  <c r="N104" i="6"/>
  <c r="AX404" i="6" s="1"/>
  <c r="BB404" i="6" s="1"/>
  <c r="K306" i="6"/>
  <c r="AC406" i="6" s="1"/>
  <c r="AT406" i="6" s="1"/>
  <c r="AG95" i="9"/>
  <c r="AM95" i="9" s="1"/>
  <c r="AV51" i="9" s="1"/>
  <c r="K284" i="6"/>
  <c r="AC376" i="6" s="1"/>
  <c r="AT376" i="6" s="1"/>
  <c r="N97" i="6"/>
  <c r="AX373" i="6" s="1"/>
  <c r="BB373" i="6" s="1"/>
  <c r="L285" i="6"/>
  <c r="AD377" i="6" s="1"/>
  <c r="AU377" i="6" s="1"/>
  <c r="L284" i="6"/>
  <c r="AD376" i="6" s="1"/>
  <c r="AU376" i="6" s="1"/>
  <c r="K280" i="6"/>
  <c r="AC370" i="6" s="1"/>
  <c r="AT370" i="6" s="1"/>
  <c r="L281" i="6"/>
  <c r="AD371" i="6" s="1"/>
  <c r="AU371" i="6" s="1"/>
  <c r="K274" i="6"/>
  <c r="AC362" i="6" s="1"/>
  <c r="AT362" i="6" s="1"/>
  <c r="L275" i="6"/>
  <c r="AD363" i="6" s="1"/>
  <c r="AU363" i="6" s="1"/>
  <c r="K262" i="6"/>
  <c r="AC346" i="6" s="1"/>
  <c r="AT346" i="6" s="1"/>
  <c r="L263" i="6"/>
  <c r="AD347" i="6" s="1"/>
  <c r="AU347" i="6" s="1"/>
  <c r="K232" i="6"/>
  <c r="AC306" i="6" s="1"/>
  <c r="AT306" i="6" s="1"/>
  <c r="L233" i="6"/>
  <c r="AD307" i="6" s="1"/>
  <c r="AU307" i="6" s="1"/>
  <c r="AG71" i="9"/>
  <c r="AM71" i="9" s="1"/>
  <c r="AV39" i="9" s="1"/>
  <c r="K212" i="6"/>
  <c r="AC280" i="6" s="1"/>
  <c r="AT280" i="6" s="1"/>
  <c r="N73" i="6"/>
  <c r="AX277" i="6" s="1"/>
  <c r="BB277" i="6" s="1"/>
  <c r="L213" i="6"/>
  <c r="AD281" i="6" s="1"/>
  <c r="AU281" i="6" s="1"/>
  <c r="L212" i="6"/>
  <c r="AD280" i="6" s="1"/>
  <c r="AU280" i="6" s="1"/>
  <c r="AG69" i="9"/>
  <c r="N71" i="6"/>
  <c r="AX269" i="6" s="1"/>
  <c r="BB269" i="6" s="1"/>
  <c r="K206" i="6"/>
  <c r="AC272" i="6" s="1"/>
  <c r="AT272" i="6" s="1"/>
  <c r="L207" i="6"/>
  <c r="AD273" i="6" s="1"/>
  <c r="AU273" i="6" s="1"/>
  <c r="L206" i="6"/>
  <c r="AD272" i="6" s="1"/>
  <c r="AU272" i="6" s="1"/>
  <c r="N61" i="6"/>
  <c r="AX229" i="6" s="1"/>
  <c r="BB229" i="6" s="1"/>
  <c r="K176" i="6"/>
  <c r="AC232" i="6" s="1"/>
  <c r="AT232" i="6" s="1"/>
  <c r="L176" i="6"/>
  <c r="AD232" i="6" s="1"/>
  <c r="AU232" i="6" s="1"/>
  <c r="L177" i="6"/>
  <c r="AD233" i="6" s="1"/>
  <c r="AU233" i="6" s="1"/>
  <c r="AG59" i="9"/>
  <c r="K172" i="6"/>
  <c r="AC226" i="6" s="1"/>
  <c r="AT226" i="6" s="1"/>
  <c r="L173" i="6"/>
  <c r="AD227" i="6" s="1"/>
  <c r="AU227" i="6" s="1"/>
  <c r="N46" i="6"/>
  <c r="AX172" i="6" s="1"/>
  <c r="BB172" i="6" s="1"/>
  <c r="AG44" i="9"/>
  <c r="L132" i="6"/>
  <c r="AD174" i="6" s="1"/>
  <c r="AU174" i="6" s="1"/>
  <c r="K133" i="6"/>
  <c r="AC175" i="6" s="1"/>
  <c r="AT175" i="6" s="1"/>
  <c r="K132" i="6"/>
  <c r="AC174" i="6" s="1"/>
  <c r="AT174" i="6" s="1"/>
  <c r="K128" i="6"/>
  <c r="AC168" i="6" s="1"/>
  <c r="AT168" i="6" s="1"/>
  <c r="AG43" i="9"/>
  <c r="L128" i="6"/>
  <c r="AD168" i="6" s="1"/>
  <c r="AU168" i="6" s="1"/>
  <c r="N45" i="6"/>
  <c r="AX165" i="6" s="1"/>
  <c r="BB165" i="6" s="1"/>
  <c r="L129" i="6"/>
  <c r="AD169" i="6" s="1"/>
  <c r="AU169" i="6" s="1"/>
  <c r="N43" i="6"/>
  <c r="AX157" i="6" s="1"/>
  <c r="BB157" i="6" s="1"/>
  <c r="AG41" i="9"/>
  <c r="AM41" i="9" s="1"/>
  <c r="AV24" i="9" s="1"/>
  <c r="K122" i="6"/>
  <c r="AC160" i="6" s="1"/>
  <c r="AT160" i="6" s="1"/>
  <c r="L122" i="6"/>
  <c r="AD160" i="6" s="1"/>
  <c r="AU160" i="6" s="1"/>
  <c r="L123" i="6"/>
  <c r="AD161" i="6" s="1"/>
  <c r="AU161" i="6" s="1"/>
  <c r="AG39" i="9"/>
  <c r="K116" i="6"/>
  <c r="AC152" i="6" s="1"/>
  <c r="AT152" i="6" s="1"/>
  <c r="N41" i="6"/>
  <c r="AX149" i="6" s="1"/>
  <c r="BB149" i="6" s="1"/>
  <c r="L116" i="6"/>
  <c r="AD152" i="6" s="1"/>
  <c r="AU152" i="6" s="1"/>
  <c r="L117" i="6"/>
  <c r="AD153" i="6" s="1"/>
  <c r="AU153" i="6" s="1"/>
  <c r="K112" i="6"/>
  <c r="AC146" i="6" s="1"/>
  <c r="AT146" i="6" s="1"/>
  <c r="L113" i="6"/>
  <c r="AD147" i="6" s="1"/>
  <c r="AU147" i="6" s="1"/>
  <c r="K100" i="6"/>
  <c r="AC130" i="6" s="1"/>
  <c r="AT130" i="6" s="1"/>
  <c r="L101" i="6"/>
  <c r="AD131" i="6" s="1"/>
  <c r="AU131" i="6" s="1"/>
  <c r="AG31" i="9"/>
  <c r="AM31" i="9" s="1"/>
  <c r="AV19" i="9" s="1"/>
  <c r="N33" i="6"/>
  <c r="AX117" i="6" s="1"/>
  <c r="BB117" i="6" s="1"/>
  <c r="K92" i="6"/>
  <c r="AC120" i="6" s="1"/>
  <c r="AT120" i="6" s="1"/>
  <c r="L92" i="6"/>
  <c r="AD120" i="6" s="1"/>
  <c r="AU120" i="6" s="1"/>
  <c r="L93" i="6"/>
  <c r="AD121" i="6" s="1"/>
  <c r="AU121" i="6" s="1"/>
  <c r="K82" i="6"/>
  <c r="AC106" i="6" s="1"/>
  <c r="AT106" i="6" s="1"/>
  <c r="L83" i="6"/>
  <c r="AD107" i="6" s="1"/>
  <c r="AU107" i="6" s="1"/>
  <c r="K70" i="6"/>
  <c r="AC90" i="6" s="1"/>
  <c r="AT90" i="6" s="1"/>
  <c r="L71" i="6"/>
  <c r="AD91" i="6" s="1"/>
  <c r="AU91" i="6" s="1"/>
  <c r="AG21" i="9"/>
  <c r="N23" i="6"/>
  <c r="AX77" i="6" s="1"/>
  <c r="BB77" i="6" s="1"/>
  <c r="K62" i="6"/>
  <c r="AC80" i="6" s="1"/>
  <c r="AT80" i="6" s="1"/>
  <c r="L62" i="6"/>
  <c r="AD80" i="6" s="1"/>
  <c r="AU80" i="6" s="1"/>
  <c r="L63" i="6"/>
  <c r="AD81" i="6" s="1"/>
  <c r="AU81" i="6" s="1"/>
  <c r="K58" i="6"/>
  <c r="AC74" i="6" s="1"/>
  <c r="AT74" i="6" s="1"/>
  <c r="L59" i="6"/>
  <c r="AD75" i="6" s="1"/>
  <c r="AU75" i="6" s="1"/>
  <c r="K46" i="6"/>
  <c r="AC58" i="6" s="1"/>
  <c r="AT58" i="6" s="1"/>
  <c r="L47" i="6"/>
  <c r="AD59" i="6" s="1"/>
  <c r="AU59" i="6" s="1"/>
  <c r="K40" i="6"/>
  <c r="AC50" i="6" s="1"/>
  <c r="AT50" i="6" s="1"/>
  <c r="L41" i="6"/>
  <c r="AD51" i="6" s="1"/>
  <c r="AU51" i="6" s="1"/>
  <c r="AM617" i="9"/>
  <c r="AV312" i="9" s="1"/>
  <c r="AG593" i="9"/>
  <c r="N595" i="6"/>
  <c r="AX2365" i="6" s="1"/>
  <c r="BB2365" i="6" s="1"/>
  <c r="K1778" i="6"/>
  <c r="AC2368" i="6" s="1"/>
  <c r="AT2368" i="6" s="1"/>
  <c r="L1778" i="6"/>
  <c r="AD2368" i="6" s="1"/>
  <c r="AU2368" i="6" s="1"/>
  <c r="L1779" i="6"/>
  <c r="AD2369" i="6" s="1"/>
  <c r="AU2369" i="6" s="1"/>
  <c r="AG572" i="9"/>
  <c r="AM572" i="9" s="1"/>
  <c r="AT290" i="9" s="1"/>
  <c r="N574" i="6"/>
  <c r="AX2284" i="6" s="1"/>
  <c r="BB2284" i="6" s="1"/>
  <c r="K1716" i="6"/>
  <c r="AC2286" i="6" s="1"/>
  <c r="AT2286" i="6" s="1"/>
  <c r="L1716" i="6"/>
  <c r="AD2286" i="6" s="1"/>
  <c r="AU2286" i="6" s="1"/>
  <c r="K1717" i="6"/>
  <c r="AC2287" i="6" s="1"/>
  <c r="AT2287" i="6" s="1"/>
  <c r="K1624" i="6"/>
  <c r="AC2162" i="6" s="1"/>
  <c r="AT2162" i="6" s="1"/>
  <c r="L1625" i="6"/>
  <c r="AD2163" i="6" s="1"/>
  <c r="AU2163" i="6" s="1"/>
  <c r="L1565" i="6"/>
  <c r="AD2083" i="6" s="1"/>
  <c r="AU2083" i="6" s="1"/>
  <c r="K1564" i="6"/>
  <c r="AC2082" i="6" s="1"/>
  <c r="AT2082" i="6" s="1"/>
  <c r="AG505" i="9"/>
  <c r="AM505" i="9" s="1"/>
  <c r="AV256" i="9" s="1"/>
  <c r="N507" i="6"/>
  <c r="AX2013" i="6" s="1"/>
  <c r="BB2013" i="6" s="1"/>
  <c r="K1514" i="6"/>
  <c r="AC2016" i="6" s="1"/>
  <c r="AT2016" i="6" s="1"/>
  <c r="L1514" i="6"/>
  <c r="AD2016" i="6" s="1"/>
  <c r="AU2016" i="6" s="1"/>
  <c r="L1515" i="6"/>
  <c r="AD2017" i="6" s="1"/>
  <c r="AU2017" i="6" s="1"/>
  <c r="AG494" i="9"/>
  <c r="AM494" i="9" s="1"/>
  <c r="AT251" i="9" s="1"/>
  <c r="N496" i="6"/>
  <c r="AX1972" i="6" s="1"/>
  <c r="BB1972" i="6" s="1"/>
  <c r="K1482" i="6"/>
  <c r="AC1974" i="6" s="1"/>
  <c r="AT1974" i="6" s="1"/>
  <c r="L1482" i="6"/>
  <c r="AD1974" i="6" s="1"/>
  <c r="AU1974" i="6" s="1"/>
  <c r="K1483" i="6"/>
  <c r="AC1975" i="6" s="1"/>
  <c r="AT1975" i="6" s="1"/>
  <c r="AG488" i="9"/>
  <c r="N490" i="6"/>
  <c r="AX1948" i="6" s="1"/>
  <c r="BB1948" i="6" s="1"/>
  <c r="K1464" i="6"/>
  <c r="AC1950" i="6" s="1"/>
  <c r="AT1950" i="6" s="1"/>
  <c r="L1464" i="6"/>
  <c r="AD1950" i="6" s="1"/>
  <c r="AU1950" i="6" s="1"/>
  <c r="K1465" i="6"/>
  <c r="AC1951" i="6" s="1"/>
  <c r="AT1951" i="6" s="1"/>
  <c r="L1439" i="6"/>
  <c r="AD1915" i="6" s="1"/>
  <c r="AU1915" i="6" s="1"/>
  <c r="K1438" i="6"/>
  <c r="AC1914" i="6" s="1"/>
  <c r="AT1914" i="6" s="1"/>
  <c r="AG442" i="9"/>
  <c r="N444" i="6"/>
  <c r="AX1764" i="6" s="1"/>
  <c r="BB1764" i="6" s="1"/>
  <c r="K1326" i="6"/>
  <c r="AC1766" i="6" s="1"/>
  <c r="AT1766" i="6" s="1"/>
  <c r="L1326" i="6"/>
  <c r="AD1766" i="6" s="1"/>
  <c r="AU1766" i="6" s="1"/>
  <c r="K1327" i="6"/>
  <c r="AC1767" i="6" s="1"/>
  <c r="AT1767" i="6" s="1"/>
  <c r="L1283" i="6"/>
  <c r="AD1707" i="6" s="1"/>
  <c r="AU1707" i="6" s="1"/>
  <c r="K1282" i="6"/>
  <c r="AC1706" i="6" s="1"/>
  <c r="AT1706" i="6" s="1"/>
  <c r="AG397" i="9"/>
  <c r="N399" i="6"/>
  <c r="AX1581" i="6" s="1"/>
  <c r="BB1581" i="6" s="1"/>
  <c r="L1191" i="6"/>
  <c r="AD1585" i="6" s="1"/>
  <c r="AU1585" i="6" s="1"/>
  <c r="K1190" i="6"/>
  <c r="AC1584" i="6" s="1"/>
  <c r="AT1584" i="6" s="1"/>
  <c r="L1190" i="6"/>
  <c r="AD1584" i="6" s="1"/>
  <c r="AU1584" i="6" s="1"/>
  <c r="K1126" i="6"/>
  <c r="AC1498" i="6" s="1"/>
  <c r="AT1498" i="6" s="1"/>
  <c r="L1127" i="6"/>
  <c r="AD1499" i="6" s="1"/>
  <c r="AU1499" i="6" s="1"/>
  <c r="N349" i="6"/>
  <c r="AX1381" i="6" s="1"/>
  <c r="BB1381" i="6" s="1"/>
  <c r="AG347" i="9"/>
  <c r="L1041" i="6"/>
  <c r="AD1385" i="6" s="1"/>
  <c r="AU1385" i="6" s="1"/>
  <c r="L1040" i="6"/>
  <c r="AD1384" i="6" s="1"/>
  <c r="AU1384" i="6" s="1"/>
  <c r="K1040" i="6"/>
  <c r="AC1384" i="6" s="1"/>
  <c r="AT1384" i="6" s="1"/>
  <c r="K1018" i="6"/>
  <c r="AC1354" i="6" s="1"/>
  <c r="AT1354" i="6" s="1"/>
  <c r="L1019" i="6"/>
  <c r="AD1355" i="6" s="1"/>
  <c r="AU1355" i="6" s="1"/>
  <c r="K982" i="6"/>
  <c r="AC1306" i="6" s="1"/>
  <c r="AT1306" i="6" s="1"/>
  <c r="L983" i="6"/>
  <c r="AD1307" i="6" s="1"/>
  <c r="AU1307" i="6" s="1"/>
  <c r="AG302" i="9"/>
  <c r="N304" i="6"/>
  <c r="AX1204" i="6" s="1"/>
  <c r="BB1204" i="6" s="1"/>
  <c r="K906" i="6"/>
  <c r="AC1206" i="6" s="1"/>
  <c r="AT1206" i="6" s="1"/>
  <c r="L906" i="6"/>
  <c r="AD1206" i="6" s="1"/>
  <c r="AU1206" i="6" s="1"/>
  <c r="K907" i="6"/>
  <c r="AC1207" i="6" s="1"/>
  <c r="AT1207" i="6" s="1"/>
  <c r="K826" i="6"/>
  <c r="AC1098" i="6" s="1"/>
  <c r="AT1098" i="6" s="1"/>
  <c r="L827" i="6"/>
  <c r="AD1099" i="6" s="1"/>
  <c r="AU1099" i="6" s="1"/>
  <c r="K712" i="6"/>
  <c r="AC946" i="6" s="1"/>
  <c r="AT946" i="6" s="1"/>
  <c r="L713" i="6"/>
  <c r="AD947" i="6" s="1"/>
  <c r="AU947" i="6" s="1"/>
  <c r="T99" i="11"/>
  <c r="T26" i="11"/>
  <c r="T90" i="11"/>
  <c r="T40" i="11"/>
  <c r="S63" i="11"/>
  <c r="T100" i="11"/>
  <c r="T57" i="11"/>
  <c r="T77" i="11"/>
  <c r="K1834" i="6"/>
  <c r="AC2442" i="6" s="1"/>
  <c r="AT2442" i="6" s="1"/>
  <c r="L1835" i="6"/>
  <c r="AD2443" i="6" s="1"/>
  <c r="AU2443" i="6" s="1"/>
  <c r="Y309" i="1"/>
  <c r="H307" i="5" s="1"/>
  <c r="S309" i="11"/>
  <c r="AG596" i="9"/>
  <c r="AM596" i="9" s="1"/>
  <c r="AT302" i="9" s="1"/>
  <c r="N598" i="6"/>
  <c r="AX2380" i="6" s="1"/>
  <c r="BB2380" i="6" s="1"/>
  <c r="K1788" i="6"/>
  <c r="AC2382" i="6" s="1"/>
  <c r="L1788" i="6"/>
  <c r="AD2382" i="6" s="1"/>
  <c r="AU2382" i="6" s="1"/>
  <c r="K1789" i="6"/>
  <c r="AC2383" i="6" s="1"/>
  <c r="AT2383" i="6" s="1"/>
  <c r="AG594" i="9"/>
  <c r="N596" i="6"/>
  <c r="AX2372" i="6" s="1"/>
  <c r="BB2372" i="6" s="1"/>
  <c r="K1782" i="6"/>
  <c r="AC2374" i="6" s="1"/>
  <c r="L1782" i="6"/>
  <c r="AD2374" i="6" s="1"/>
  <c r="AU2374" i="6" s="1"/>
  <c r="K1783" i="6"/>
  <c r="AC2375" i="6" s="1"/>
  <c r="AT2375" i="6" s="1"/>
  <c r="AG592" i="9"/>
  <c r="AM592" i="9" s="1"/>
  <c r="AT300" i="9" s="1"/>
  <c r="N594" i="6"/>
  <c r="AX2364" i="6" s="1"/>
  <c r="BB2364" i="6" s="1"/>
  <c r="K1776" i="6"/>
  <c r="AC2366" i="6" s="1"/>
  <c r="L1776" i="6"/>
  <c r="AD2366" i="6" s="1"/>
  <c r="AU2366" i="6" s="1"/>
  <c r="K1777" i="6"/>
  <c r="AC2367" i="6" s="1"/>
  <c r="AT2367" i="6" s="1"/>
  <c r="AG591" i="9"/>
  <c r="AM591" i="9" s="1"/>
  <c r="AV299" i="9" s="1"/>
  <c r="N593" i="6"/>
  <c r="AX2357" i="6" s="1"/>
  <c r="BB2357" i="6" s="1"/>
  <c r="K1772" i="6"/>
  <c r="AC2360" i="6" s="1"/>
  <c r="AT2360" i="6" s="1"/>
  <c r="L1772" i="6"/>
  <c r="AD2360" i="6" s="1"/>
  <c r="AU2360" i="6" s="1"/>
  <c r="L1773" i="6"/>
  <c r="AD2361" i="6" s="1"/>
  <c r="AU2361" i="6" s="1"/>
  <c r="AG589" i="9"/>
  <c r="N591" i="6"/>
  <c r="AX2349" i="6" s="1"/>
  <c r="BB2349" i="6" s="1"/>
  <c r="K1766" i="6"/>
  <c r="AC2352" i="6" s="1"/>
  <c r="AT2352" i="6" s="1"/>
  <c r="L1766" i="6"/>
  <c r="AD2352" i="6" s="1"/>
  <c r="AU2352" i="6" s="1"/>
  <c r="L1767" i="6"/>
  <c r="AD2353" i="6" s="1"/>
  <c r="AU2353" i="6" s="1"/>
  <c r="K1762" i="6"/>
  <c r="AC2346" i="6" s="1"/>
  <c r="AT2346" i="6" s="1"/>
  <c r="L1763" i="6"/>
  <c r="AD2347" i="6" s="1"/>
  <c r="AU2347" i="6" s="1"/>
  <c r="Y297" i="1"/>
  <c r="H295" i="5" s="1"/>
  <c r="N573" i="6"/>
  <c r="AX2277" i="6" s="1"/>
  <c r="BB2277" i="6" s="1"/>
  <c r="AG571" i="9"/>
  <c r="K1712" i="6"/>
  <c r="AC2280" i="6" s="1"/>
  <c r="AT2280" i="6" s="1"/>
  <c r="L1712" i="6"/>
  <c r="AD2280" i="6" s="1"/>
  <c r="AU2280" i="6" s="1"/>
  <c r="L1713" i="6"/>
  <c r="AD2281" i="6" s="1"/>
  <c r="AU2281" i="6" s="1"/>
  <c r="AG568" i="9"/>
  <c r="AM568" i="9" s="1"/>
  <c r="AT288" i="9" s="1"/>
  <c r="N570" i="6"/>
  <c r="AX2268" i="6" s="1"/>
  <c r="BB2268" i="6" s="1"/>
  <c r="K1704" i="6"/>
  <c r="AC2270" i="6" s="1"/>
  <c r="AT2270" i="6" s="1"/>
  <c r="L1704" i="6"/>
  <c r="AD2270" i="6" s="1"/>
  <c r="AU2270" i="6" s="1"/>
  <c r="K1705" i="6"/>
  <c r="AC2271" i="6" s="1"/>
  <c r="AT2271" i="6" s="1"/>
  <c r="AG566" i="9"/>
  <c r="N568" i="6"/>
  <c r="AX2260" i="6" s="1"/>
  <c r="BB2260" i="6" s="1"/>
  <c r="K1698" i="6"/>
  <c r="AC2262" i="6" s="1"/>
  <c r="AT2262" i="6" s="1"/>
  <c r="L1698" i="6"/>
  <c r="AD2262" i="6" s="1"/>
  <c r="AU2262" i="6" s="1"/>
  <c r="K1699" i="6"/>
  <c r="AC2263" i="6" s="1"/>
  <c r="AT2263" i="6" s="1"/>
  <c r="AG564" i="9"/>
  <c r="N566" i="6"/>
  <c r="AX2252" i="6" s="1"/>
  <c r="BB2252" i="6" s="1"/>
  <c r="K1692" i="6"/>
  <c r="AC2254" i="6" s="1"/>
  <c r="AT2254" i="6" s="1"/>
  <c r="L1692" i="6"/>
  <c r="AD2254" i="6" s="1"/>
  <c r="AU2254" i="6" s="1"/>
  <c r="K1693" i="6"/>
  <c r="AC2255" i="6" s="1"/>
  <c r="AT2255" i="6" s="1"/>
  <c r="Y285" i="1"/>
  <c r="H283" i="5" s="1"/>
  <c r="AG542" i="9"/>
  <c r="N544" i="6"/>
  <c r="AX2164" i="6" s="1"/>
  <c r="BB2164" i="6" s="1"/>
  <c r="K1626" i="6"/>
  <c r="AC2166" i="6" s="1"/>
  <c r="AT2166" i="6" s="1"/>
  <c r="L1626" i="6"/>
  <c r="AD2166" i="6" s="1"/>
  <c r="AU2166" i="6" s="1"/>
  <c r="K1627" i="6"/>
  <c r="AC2167" i="6" s="1"/>
  <c r="AT2167" i="6" s="1"/>
  <c r="AG541" i="9"/>
  <c r="N543" i="6"/>
  <c r="AX2157" i="6" s="1"/>
  <c r="BB2157" i="6" s="1"/>
  <c r="K1622" i="6"/>
  <c r="AC2160" i="6" s="1"/>
  <c r="AT2160" i="6" s="1"/>
  <c r="L1622" i="6"/>
  <c r="AD2160" i="6" s="1"/>
  <c r="AU2160" i="6" s="1"/>
  <c r="L1623" i="6"/>
  <c r="AD2161" i="6" s="1"/>
  <c r="AU2161" i="6" s="1"/>
  <c r="K1618" i="6"/>
  <c r="AC2154" i="6" s="1"/>
  <c r="AT2154" i="6" s="1"/>
  <c r="L1619" i="6"/>
  <c r="AD2155" i="6" s="1"/>
  <c r="AU2155" i="6" s="1"/>
  <c r="N525" i="6"/>
  <c r="AX2085" i="6" s="1"/>
  <c r="BB2085" i="6" s="1"/>
  <c r="AG523" i="9"/>
  <c r="K1568" i="6"/>
  <c r="AC2088" i="6" s="1"/>
  <c r="AT2088" i="6" s="1"/>
  <c r="L1568" i="6"/>
  <c r="AD2088" i="6" s="1"/>
  <c r="AU2088" i="6" s="1"/>
  <c r="L1569" i="6"/>
  <c r="AD2089" i="6" s="1"/>
  <c r="AU2089" i="6" s="1"/>
  <c r="AG521" i="9"/>
  <c r="AM521" i="9" s="1"/>
  <c r="AV264" i="9" s="1"/>
  <c r="N523" i="6"/>
  <c r="AX2077" i="6" s="1"/>
  <c r="BB2077" i="6" s="1"/>
  <c r="K1562" i="6"/>
  <c r="AC2080" i="6" s="1"/>
  <c r="AT2080" i="6" s="1"/>
  <c r="L1562" i="6"/>
  <c r="AD2080" i="6" s="1"/>
  <c r="AU2080" i="6" s="1"/>
  <c r="L1563" i="6"/>
  <c r="AD2081" i="6" s="1"/>
  <c r="AU2081" i="6" s="1"/>
  <c r="AG503" i="9"/>
  <c r="N505" i="6"/>
  <c r="AX2005" i="6" s="1"/>
  <c r="BB2005" i="6" s="1"/>
  <c r="K1508" i="6"/>
  <c r="AC2008" i="6" s="1"/>
  <c r="AT2008" i="6" s="1"/>
  <c r="L1508" i="6"/>
  <c r="AD2008" i="6" s="1"/>
  <c r="AU2008" i="6" s="1"/>
  <c r="L1509" i="6"/>
  <c r="AD2009" i="6" s="1"/>
  <c r="AU2009" i="6" s="1"/>
  <c r="L1505" i="6"/>
  <c r="AD2003" i="6" s="1"/>
  <c r="AU2003" i="6" s="1"/>
  <c r="K1504" i="6"/>
  <c r="AC2002" i="6" s="1"/>
  <c r="AT2002" i="6" s="1"/>
  <c r="AG486" i="9"/>
  <c r="N488" i="6"/>
  <c r="AX1940" i="6" s="1"/>
  <c r="BB1940" i="6" s="1"/>
  <c r="K1458" i="6"/>
  <c r="AC1942" i="6" s="1"/>
  <c r="AT1942" i="6" s="1"/>
  <c r="L1458" i="6"/>
  <c r="AD1942" i="6" s="1"/>
  <c r="AU1942" i="6" s="1"/>
  <c r="K1459" i="6"/>
  <c r="AC1943" i="6" s="1"/>
  <c r="AT1943" i="6" s="1"/>
  <c r="AG484" i="9"/>
  <c r="N486" i="6"/>
  <c r="AX1932" i="6" s="1"/>
  <c r="BB1932" i="6" s="1"/>
  <c r="K1452" i="6"/>
  <c r="AC1934" i="6" s="1"/>
  <c r="AT1934" i="6" s="1"/>
  <c r="L1452" i="6"/>
  <c r="AD1934" i="6" s="1"/>
  <c r="AU1934" i="6" s="1"/>
  <c r="K1453" i="6"/>
  <c r="AC1935" i="6" s="1"/>
  <c r="AT1935" i="6" s="1"/>
  <c r="T251" i="11"/>
  <c r="AG481" i="9"/>
  <c r="AM481" i="9" s="1"/>
  <c r="AV244" i="9" s="1"/>
  <c r="N483" i="6"/>
  <c r="AX1917" i="6" s="1"/>
  <c r="BB1917" i="6" s="1"/>
  <c r="K1442" i="6"/>
  <c r="AC1920" i="6" s="1"/>
  <c r="AT1920" i="6" s="1"/>
  <c r="L1442" i="6"/>
  <c r="AD1920" i="6" s="1"/>
  <c r="AU1920" i="6" s="1"/>
  <c r="L1443" i="6"/>
  <c r="AD1921" i="6" s="1"/>
  <c r="AU1921" i="6" s="1"/>
  <c r="AG479" i="9"/>
  <c r="N481" i="6"/>
  <c r="AX1909" i="6" s="1"/>
  <c r="BB1909" i="6" s="1"/>
  <c r="K1436" i="6"/>
  <c r="AC1912" i="6" s="1"/>
  <c r="AT1912" i="6" s="1"/>
  <c r="L1436" i="6"/>
  <c r="AD1912" i="6" s="1"/>
  <c r="AU1912" i="6" s="1"/>
  <c r="L1437" i="6"/>
  <c r="AD1913" i="6" s="1"/>
  <c r="AU1913" i="6" s="1"/>
  <c r="AG477" i="9"/>
  <c r="N479" i="6"/>
  <c r="AX1901" i="6" s="1"/>
  <c r="BB1901" i="6" s="1"/>
  <c r="K1430" i="6"/>
  <c r="AC1904" i="6" s="1"/>
  <c r="AT1904" i="6" s="1"/>
  <c r="L1430" i="6"/>
  <c r="AD1904" i="6" s="1"/>
  <c r="AU1904" i="6" s="1"/>
  <c r="L1431" i="6"/>
  <c r="AD1905" i="6" s="1"/>
  <c r="AU1905" i="6" s="1"/>
  <c r="L1427" i="6"/>
  <c r="AD1899" i="6" s="1"/>
  <c r="AU1899" i="6" s="1"/>
  <c r="K1426" i="6"/>
  <c r="AC1898" i="6" s="1"/>
  <c r="AT1898" i="6" s="1"/>
  <c r="AG441" i="9"/>
  <c r="AM441" i="9" s="1"/>
  <c r="AV224" i="9" s="1"/>
  <c r="N443" i="6"/>
  <c r="AX1757" i="6" s="1"/>
  <c r="BB1757" i="6" s="1"/>
  <c r="K1322" i="6"/>
  <c r="AC1760" i="6" s="1"/>
  <c r="AT1760" i="6" s="1"/>
  <c r="L1322" i="6"/>
  <c r="AD1760" i="6" s="1"/>
  <c r="AU1760" i="6" s="1"/>
  <c r="L1323" i="6"/>
  <c r="AD1761" i="6" s="1"/>
  <c r="AU1761" i="6" s="1"/>
  <c r="AG432" i="9"/>
  <c r="N434" i="6"/>
  <c r="AX1724" i="6" s="1"/>
  <c r="BB1724" i="6" s="1"/>
  <c r="K1296" i="6"/>
  <c r="AC1726" i="6" s="1"/>
  <c r="AT1726" i="6" s="1"/>
  <c r="L1296" i="6"/>
  <c r="AD1726" i="6" s="1"/>
  <c r="AU1726" i="6" s="1"/>
  <c r="K1297" i="6"/>
  <c r="AC1727" i="6" s="1"/>
  <c r="AT1727" i="6" s="1"/>
  <c r="AG428" i="9"/>
  <c r="N430" i="6"/>
  <c r="AX1708" i="6" s="1"/>
  <c r="BB1708" i="6" s="1"/>
  <c r="K1284" i="6"/>
  <c r="AC1710" i="6" s="1"/>
  <c r="AT1710" i="6" s="1"/>
  <c r="L1284" i="6"/>
  <c r="AD1710" i="6" s="1"/>
  <c r="AU1710" i="6" s="1"/>
  <c r="K1285" i="6"/>
  <c r="AC1711" i="6" s="1"/>
  <c r="AT1711" i="6" s="1"/>
  <c r="N429" i="6"/>
  <c r="AX1701" i="6" s="1"/>
  <c r="BB1701" i="6" s="1"/>
  <c r="AG427" i="9"/>
  <c r="AM427" i="9" s="1"/>
  <c r="AV217" i="9" s="1"/>
  <c r="L1281" i="6"/>
  <c r="AD1705" i="6" s="1"/>
  <c r="AU1705" i="6" s="1"/>
  <c r="K1280" i="6"/>
  <c r="AC1704" i="6" s="1"/>
  <c r="AT1704" i="6" s="1"/>
  <c r="L1280" i="6"/>
  <c r="AD1704" i="6" s="1"/>
  <c r="AU1704" i="6" s="1"/>
  <c r="L1277" i="6"/>
  <c r="AD1699" i="6" s="1"/>
  <c r="AU1699" i="6" s="1"/>
  <c r="K1276" i="6"/>
  <c r="AC1698" i="6" s="1"/>
  <c r="AT1698" i="6" s="1"/>
  <c r="AG418" i="9"/>
  <c r="AM418" i="9" s="1"/>
  <c r="AT213" i="9" s="1"/>
  <c r="N420" i="6"/>
  <c r="AX1668" i="6" s="1"/>
  <c r="BB1668" i="6" s="1"/>
  <c r="K1254" i="6"/>
  <c r="AC1670" i="6" s="1"/>
  <c r="AT1670" i="6" s="1"/>
  <c r="L1254" i="6"/>
  <c r="AD1670" i="6" s="1"/>
  <c r="AU1670" i="6" s="1"/>
  <c r="K1255" i="6"/>
  <c r="AC1671" i="6" s="1"/>
  <c r="AT1671" i="6" s="1"/>
  <c r="L1253" i="6"/>
  <c r="AD1667" i="6" s="1"/>
  <c r="AU1667" i="6" s="1"/>
  <c r="K1252" i="6"/>
  <c r="AC1666" i="6" s="1"/>
  <c r="AT1666" i="6" s="1"/>
  <c r="L1241" i="6"/>
  <c r="AD1651" i="6" s="1"/>
  <c r="AU1651" i="6" s="1"/>
  <c r="K1240" i="6"/>
  <c r="AC1650" i="6" s="1"/>
  <c r="AT1650" i="6" s="1"/>
  <c r="L1235" i="6"/>
  <c r="AD1643" i="6" s="1"/>
  <c r="AU1643" i="6" s="1"/>
  <c r="K1234" i="6"/>
  <c r="AC1642" i="6" s="1"/>
  <c r="AT1642" i="6" s="1"/>
  <c r="L1229" i="6"/>
  <c r="AD1635" i="6" s="1"/>
  <c r="AU1635" i="6" s="1"/>
  <c r="K1228" i="6"/>
  <c r="AC1634" i="6" s="1"/>
  <c r="AT1634" i="6" s="1"/>
  <c r="L1223" i="6"/>
  <c r="AD1627" i="6" s="1"/>
  <c r="AU1627" i="6" s="1"/>
  <c r="K1222" i="6"/>
  <c r="AC1626" i="6" s="1"/>
  <c r="AT1626" i="6" s="1"/>
  <c r="L1217" i="6"/>
  <c r="AD1619" i="6" s="1"/>
  <c r="AU1619" i="6" s="1"/>
  <c r="K1216" i="6"/>
  <c r="AC1618" i="6" s="1"/>
  <c r="AT1618" i="6" s="1"/>
  <c r="AG402" i="9"/>
  <c r="AM402" i="9" s="1"/>
  <c r="AT205" i="9" s="1"/>
  <c r="N404" i="6"/>
  <c r="AX1604" i="6" s="1"/>
  <c r="BB1604" i="6" s="1"/>
  <c r="K1206" i="6"/>
  <c r="AC1606" i="6" s="1"/>
  <c r="AT1606" i="6" s="1"/>
  <c r="L1206" i="6"/>
  <c r="AD1606" i="6" s="1"/>
  <c r="AU1606" i="6" s="1"/>
  <c r="K1207" i="6"/>
  <c r="AC1607" i="6" s="1"/>
  <c r="AT1607" i="6" s="1"/>
  <c r="AG400" i="9"/>
  <c r="N402" i="6"/>
  <c r="AX1596" i="6" s="1"/>
  <c r="BB1596" i="6" s="1"/>
  <c r="K1200" i="6"/>
  <c r="AC1598" i="6" s="1"/>
  <c r="AT1598" i="6" s="1"/>
  <c r="L1200" i="6"/>
  <c r="AD1598" i="6" s="1"/>
  <c r="AU1598" i="6" s="1"/>
  <c r="K1201" i="6"/>
  <c r="AC1599" i="6" s="1"/>
  <c r="AT1599" i="6" s="1"/>
  <c r="AG398" i="9"/>
  <c r="AM398" i="9" s="1"/>
  <c r="AT203" i="9" s="1"/>
  <c r="N400" i="6"/>
  <c r="AX1588" i="6" s="1"/>
  <c r="BB1588" i="6" s="1"/>
  <c r="K1194" i="6"/>
  <c r="AC1590" i="6" s="1"/>
  <c r="AT1590" i="6" s="1"/>
  <c r="L1194" i="6"/>
  <c r="AD1590" i="6" s="1"/>
  <c r="AU1590" i="6" s="1"/>
  <c r="K1195" i="6"/>
  <c r="AC1591" i="6" s="1"/>
  <c r="AT1591" i="6" s="1"/>
  <c r="AG396" i="9"/>
  <c r="AM396" i="9" s="1"/>
  <c r="AT202" i="9" s="1"/>
  <c r="N398" i="6"/>
  <c r="AX1580" i="6" s="1"/>
  <c r="BB1580" i="6" s="1"/>
  <c r="K1188" i="6"/>
  <c r="AC1582" i="6" s="1"/>
  <c r="AT1582" i="6" s="1"/>
  <c r="L1188" i="6"/>
  <c r="AD1582" i="6" s="1"/>
  <c r="AU1582" i="6" s="1"/>
  <c r="K1189" i="6"/>
  <c r="AC1583" i="6" s="1"/>
  <c r="AT1583" i="6" s="1"/>
  <c r="N381" i="6"/>
  <c r="AX1509" i="6" s="1"/>
  <c r="BB1509" i="6" s="1"/>
  <c r="AG379" i="9"/>
  <c r="L1137" i="6"/>
  <c r="AD1513" i="6" s="1"/>
  <c r="AU1513" i="6" s="1"/>
  <c r="L1136" i="6"/>
  <c r="AD1512" i="6" s="1"/>
  <c r="AU1512" i="6" s="1"/>
  <c r="K1136" i="6"/>
  <c r="AC1512" i="6" s="1"/>
  <c r="AT1512" i="6" s="1"/>
  <c r="AG377" i="9"/>
  <c r="AM377" i="9" s="1"/>
  <c r="AV192" i="9" s="1"/>
  <c r="N379" i="6"/>
  <c r="AX1501" i="6" s="1"/>
  <c r="BB1501" i="6" s="1"/>
  <c r="L1131" i="6"/>
  <c r="AD1505" i="6" s="1"/>
  <c r="AU1505" i="6" s="1"/>
  <c r="K1130" i="6"/>
  <c r="AC1504" i="6" s="1"/>
  <c r="AT1504" i="6" s="1"/>
  <c r="L1130" i="6"/>
  <c r="AD1504" i="6" s="1"/>
  <c r="AU1504" i="6" s="1"/>
  <c r="AG375" i="9"/>
  <c r="AM375" i="9" s="1"/>
  <c r="AV191" i="9" s="1"/>
  <c r="N377" i="6"/>
  <c r="AX1493" i="6" s="1"/>
  <c r="BB1493" i="6" s="1"/>
  <c r="L1125" i="6"/>
  <c r="AD1497" i="6" s="1"/>
  <c r="AU1497" i="6" s="1"/>
  <c r="K1124" i="6"/>
  <c r="AC1496" i="6" s="1"/>
  <c r="AT1496" i="6" s="1"/>
  <c r="L1124" i="6"/>
  <c r="AD1496" i="6" s="1"/>
  <c r="AU1496" i="6" s="1"/>
  <c r="AG372" i="9"/>
  <c r="N374" i="6"/>
  <c r="AX1484" i="6" s="1"/>
  <c r="BB1484" i="6" s="1"/>
  <c r="K1116" i="6"/>
  <c r="AC1486" i="6" s="1"/>
  <c r="AT1486" i="6" s="1"/>
  <c r="L1116" i="6"/>
  <c r="AD1486" i="6" s="1"/>
  <c r="AU1486" i="6" s="1"/>
  <c r="K1117" i="6"/>
  <c r="AC1487" i="6" s="1"/>
  <c r="AT1487" i="6" s="1"/>
  <c r="AG366" i="9"/>
  <c r="N368" i="6"/>
  <c r="AX1460" i="6" s="1"/>
  <c r="BB1460" i="6" s="1"/>
  <c r="K1098" i="6"/>
  <c r="AC1462" i="6" s="1"/>
  <c r="AT1462" i="6" s="1"/>
  <c r="L1098" i="6"/>
  <c r="AD1462" i="6" s="1"/>
  <c r="AU1462" i="6" s="1"/>
  <c r="K1099" i="6"/>
  <c r="AC1463" i="6" s="1"/>
  <c r="AT1463" i="6" s="1"/>
  <c r="AG357" i="9"/>
  <c r="N359" i="6"/>
  <c r="AX1421" i="6" s="1"/>
  <c r="BB1421" i="6" s="1"/>
  <c r="L1071" i="6"/>
  <c r="AD1425" i="6" s="1"/>
  <c r="AU1425" i="6" s="1"/>
  <c r="K1070" i="6"/>
  <c r="AC1424" i="6" s="1"/>
  <c r="AT1424" i="6" s="1"/>
  <c r="L1070" i="6"/>
  <c r="AD1424" i="6" s="1"/>
  <c r="AU1424" i="6" s="1"/>
  <c r="K1066" i="6"/>
  <c r="AC1418" i="6" s="1"/>
  <c r="AT1418" i="6" s="1"/>
  <c r="L1067" i="6"/>
  <c r="AD1419" i="6" s="1"/>
  <c r="AU1419" i="6" s="1"/>
  <c r="K1060" i="6"/>
  <c r="AC1410" i="6" s="1"/>
  <c r="AT1410" i="6" s="1"/>
  <c r="L1061" i="6"/>
  <c r="AD1411" i="6" s="1"/>
  <c r="AU1411" i="6" s="1"/>
  <c r="AG351" i="9"/>
  <c r="N353" i="6"/>
  <c r="AX1397" i="6" s="1"/>
  <c r="BB1397" i="6" s="1"/>
  <c r="L1053" i="6"/>
  <c r="AD1401" i="6" s="1"/>
  <c r="AU1401" i="6" s="1"/>
  <c r="K1052" i="6"/>
  <c r="AC1400" i="6" s="1"/>
  <c r="AT1400" i="6" s="1"/>
  <c r="L1052" i="6"/>
  <c r="AD1400" i="6" s="1"/>
  <c r="AU1400" i="6" s="1"/>
  <c r="AG348" i="9"/>
  <c r="N350" i="6"/>
  <c r="AX1388" i="6" s="1"/>
  <c r="BB1388" i="6" s="1"/>
  <c r="K1044" i="6"/>
  <c r="AC1390" i="6" s="1"/>
  <c r="AT1390" i="6" s="1"/>
  <c r="L1044" i="6"/>
  <c r="AD1390" i="6" s="1"/>
  <c r="AU1390" i="6" s="1"/>
  <c r="K1045" i="6"/>
  <c r="AC1391" i="6" s="1"/>
  <c r="AT1391" i="6" s="1"/>
  <c r="AG341" i="9"/>
  <c r="AM341" i="9" s="1"/>
  <c r="AV174" i="9" s="1"/>
  <c r="N343" i="6"/>
  <c r="AX1357" i="6" s="1"/>
  <c r="BB1357" i="6" s="1"/>
  <c r="L1023" i="6"/>
  <c r="AD1361" i="6" s="1"/>
  <c r="AU1361" i="6" s="1"/>
  <c r="K1022" i="6"/>
  <c r="AC1360" i="6" s="1"/>
  <c r="AT1360" i="6" s="1"/>
  <c r="L1022" i="6"/>
  <c r="AD1360" i="6" s="1"/>
  <c r="AU1360" i="6" s="1"/>
  <c r="AG339" i="9"/>
  <c r="N341" i="6"/>
  <c r="AX1349" i="6" s="1"/>
  <c r="BB1349" i="6" s="1"/>
  <c r="L1017" i="6"/>
  <c r="AD1353" i="6" s="1"/>
  <c r="AU1353" i="6" s="1"/>
  <c r="L1016" i="6"/>
  <c r="AD1352" i="6" s="1"/>
  <c r="AU1352" i="6" s="1"/>
  <c r="K1016" i="6"/>
  <c r="AC1352" i="6" s="1"/>
  <c r="AT1352" i="6" s="1"/>
  <c r="K1012" i="6"/>
  <c r="AC1346" i="6" s="1"/>
  <c r="AT1346" i="6" s="1"/>
  <c r="L1013" i="6"/>
  <c r="AD1347" i="6" s="1"/>
  <c r="AU1347" i="6" s="1"/>
  <c r="Y172" i="1"/>
  <c r="H170" i="5" s="1"/>
  <c r="N333" i="6"/>
  <c r="AX1317" i="6" s="1"/>
  <c r="BB1317" i="6" s="1"/>
  <c r="AG331" i="9"/>
  <c r="L993" i="6"/>
  <c r="AD1321" i="6" s="1"/>
  <c r="AU1321" i="6" s="1"/>
  <c r="L992" i="6"/>
  <c r="AD1320" i="6" s="1"/>
  <c r="AU1320" i="6" s="1"/>
  <c r="K992" i="6"/>
  <c r="AC1320" i="6" s="1"/>
  <c r="AT1320" i="6" s="1"/>
  <c r="AG329" i="9"/>
  <c r="AM329" i="9" s="1"/>
  <c r="AV168" i="9" s="1"/>
  <c r="N331" i="6"/>
  <c r="AX1309" i="6" s="1"/>
  <c r="BB1309" i="6" s="1"/>
  <c r="L987" i="6"/>
  <c r="AD1313" i="6" s="1"/>
  <c r="AU1313" i="6" s="1"/>
  <c r="K986" i="6"/>
  <c r="AC1312" i="6" s="1"/>
  <c r="AT1312" i="6" s="1"/>
  <c r="L986" i="6"/>
  <c r="AD1312" i="6" s="1"/>
  <c r="AU1312" i="6" s="1"/>
  <c r="AG327" i="9"/>
  <c r="AM327" i="9" s="1"/>
  <c r="AV167" i="9" s="1"/>
  <c r="N329" i="6"/>
  <c r="AX1301" i="6" s="1"/>
  <c r="BB1301" i="6" s="1"/>
  <c r="L981" i="6"/>
  <c r="AD1305" i="6" s="1"/>
  <c r="AU1305" i="6" s="1"/>
  <c r="K980" i="6"/>
  <c r="AC1304" i="6" s="1"/>
  <c r="AT1304" i="6" s="1"/>
  <c r="L980" i="6"/>
  <c r="AD1304" i="6" s="1"/>
  <c r="AU1304" i="6" s="1"/>
  <c r="K976" i="6"/>
  <c r="AC1298" i="6" s="1"/>
  <c r="AT1298" i="6" s="1"/>
  <c r="L977" i="6"/>
  <c r="AD1299" i="6" s="1"/>
  <c r="AU1299" i="6" s="1"/>
  <c r="K964" i="6"/>
  <c r="AC1282" i="6" s="1"/>
  <c r="AT1282" i="6" s="1"/>
  <c r="L965" i="6"/>
  <c r="AD1283" i="6" s="1"/>
  <c r="AU1283" i="6" s="1"/>
  <c r="AG308" i="9"/>
  <c r="AM308" i="9" s="1"/>
  <c r="AT158" i="9" s="1"/>
  <c r="N310" i="6"/>
  <c r="AX1228" i="6" s="1"/>
  <c r="BB1228" i="6" s="1"/>
  <c r="K924" i="6"/>
  <c r="AC1230" i="6" s="1"/>
  <c r="AT1230" i="6" s="1"/>
  <c r="L924" i="6"/>
  <c r="AD1230" i="6" s="1"/>
  <c r="AU1230" i="6" s="1"/>
  <c r="K925" i="6"/>
  <c r="AC1231" i="6" s="1"/>
  <c r="AT1231" i="6" s="1"/>
  <c r="AG306" i="9"/>
  <c r="N308" i="6"/>
  <c r="AX1220" i="6" s="1"/>
  <c r="BB1220" i="6" s="1"/>
  <c r="K918" i="6"/>
  <c r="AC1222" i="6" s="1"/>
  <c r="AT1222" i="6" s="1"/>
  <c r="L918" i="6"/>
  <c r="AD1222" i="6" s="1"/>
  <c r="AU1222" i="6" s="1"/>
  <c r="K919" i="6"/>
  <c r="AC1223" i="6" s="1"/>
  <c r="AT1223" i="6" s="1"/>
  <c r="AG304" i="9"/>
  <c r="AM304" i="9" s="1"/>
  <c r="AT156" i="9" s="1"/>
  <c r="N306" i="6"/>
  <c r="AX1212" i="6" s="1"/>
  <c r="BB1212" i="6" s="1"/>
  <c r="K912" i="6"/>
  <c r="AC1214" i="6" s="1"/>
  <c r="AT1214" i="6" s="1"/>
  <c r="L912" i="6"/>
  <c r="AD1214" i="6" s="1"/>
  <c r="AU1214" i="6" s="1"/>
  <c r="K913" i="6"/>
  <c r="AC1215" i="6" s="1"/>
  <c r="AT1215" i="6" s="1"/>
  <c r="AG300" i="9"/>
  <c r="N302" i="6"/>
  <c r="AX1196" i="6" s="1"/>
  <c r="BB1196" i="6" s="1"/>
  <c r="K900" i="6"/>
  <c r="AC1198" i="6" s="1"/>
  <c r="AT1198" i="6" s="1"/>
  <c r="L900" i="6"/>
  <c r="AD1198" i="6" s="1"/>
  <c r="AU1198" i="6" s="1"/>
  <c r="K901" i="6"/>
  <c r="AC1199" i="6" s="1"/>
  <c r="AT1199" i="6" s="1"/>
  <c r="AG296" i="9"/>
  <c r="N298" i="6"/>
  <c r="AX1180" i="6" s="1"/>
  <c r="BB1180" i="6" s="1"/>
  <c r="K888" i="6"/>
  <c r="AC1182" i="6" s="1"/>
  <c r="AT1182" i="6" s="1"/>
  <c r="L888" i="6"/>
  <c r="AD1182" i="6" s="1"/>
  <c r="AU1182" i="6" s="1"/>
  <c r="K889" i="6"/>
  <c r="AC1183" i="6" s="1"/>
  <c r="AT1183" i="6" s="1"/>
  <c r="K886" i="6"/>
  <c r="AC1178" i="6" s="1"/>
  <c r="AT1178" i="6" s="1"/>
  <c r="L887" i="6"/>
  <c r="AD1179" i="6" s="1"/>
  <c r="AU1179" i="6" s="1"/>
  <c r="AG289" i="9"/>
  <c r="N291" i="6"/>
  <c r="AX1149" i="6" s="1"/>
  <c r="BB1149" i="6" s="1"/>
  <c r="L867" i="6"/>
  <c r="AD1153" i="6" s="1"/>
  <c r="AU1153" i="6" s="1"/>
  <c r="K866" i="6"/>
  <c r="AC1152" i="6" s="1"/>
  <c r="AT1152" i="6" s="1"/>
  <c r="L866" i="6"/>
  <c r="AD1152" i="6" s="1"/>
  <c r="AU1152" i="6" s="1"/>
  <c r="Y149" i="1"/>
  <c r="H147" i="5" s="1"/>
  <c r="AG275" i="9"/>
  <c r="AM275" i="9" s="1"/>
  <c r="AV141" i="9" s="1"/>
  <c r="N277" i="6"/>
  <c r="AX1093" i="6" s="1"/>
  <c r="BB1093" i="6" s="1"/>
  <c r="K824" i="6"/>
  <c r="AC1096" i="6" s="1"/>
  <c r="AT1096" i="6" s="1"/>
  <c r="L825" i="6"/>
  <c r="AD1097" i="6" s="1"/>
  <c r="AU1097" i="6" s="1"/>
  <c r="L824" i="6"/>
  <c r="AD1096" i="6" s="1"/>
  <c r="AU1096" i="6" s="1"/>
  <c r="K820" i="6"/>
  <c r="AC1090" i="6" s="1"/>
  <c r="AT1090" i="6" s="1"/>
  <c r="L821" i="6"/>
  <c r="AD1091" i="6" s="1"/>
  <c r="AU1091" i="6" s="1"/>
  <c r="K796" i="6"/>
  <c r="AC1058" i="6" s="1"/>
  <c r="AT1058" i="6" s="1"/>
  <c r="L797" i="6"/>
  <c r="AD1059" i="6" s="1"/>
  <c r="AU1059" i="6" s="1"/>
  <c r="AG263" i="9"/>
  <c r="AM263" i="9" s="1"/>
  <c r="AV135" i="9" s="1"/>
  <c r="N265" i="6"/>
  <c r="AX1045" i="6" s="1"/>
  <c r="BB1045" i="6" s="1"/>
  <c r="K788" i="6"/>
  <c r="AC1048" i="6" s="1"/>
  <c r="AT1048" i="6" s="1"/>
  <c r="L789" i="6"/>
  <c r="AD1049" i="6" s="1"/>
  <c r="AU1049" i="6" s="1"/>
  <c r="L788" i="6"/>
  <c r="AD1048" i="6" s="1"/>
  <c r="AU1048" i="6" s="1"/>
  <c r="AG261" i="9"/>
  <c r="AM261" i="9" s="1"/>
  <c r="AV134" i="9" s="1"/>
  <c r="N263" i="6"/>
  <c r="AX1037" i="6" s="1"/>
  <c r="BB1037" i="6" s="1"/>
  <c r="K782" i="6"/>
  <c r="AC1040" i="6" s="1"/>
  <c r="AT1040" i="6" s="1"/>
  <c r="L783" i="6"/>
  <c r="AD1041" i="6" s="1"/>
  <c r="AU1041" i="6" s="1"/>
  <c r="L782" i="6"/>
  <c r="AD1040" i="6" s="1"/>
  <c r="AU1040" i="6" s="1"/>
  <c r="N261" i="6"/>
  <c r="AX1029" i="6" s="1"/>
  <c r="BB1029" i="6" s="1"/>
  <c r="AG259" i="9"/>
  <c r="K776" i="6"/>
  <c r="AC1032" i="6" s="1"/>
  <c r="AT1032" i="6" s="1"/>
  <c r="L777" i="6"/>
  <c r="AD1033" i="6" s="1"/>
  <c r="AU1033" i="6" s="1"/>
  <c r="L776" i="6"/>
  <c r="AD1032" i="6" s="1"/>
  <c r="AU1032" i="6" s="1"/>
  <c r="Y134" i="1"/>
  <c r="H132" i="5" s="1"/>
  <c r="U139" i="11" s="1"/>
  <c r="Y126" i="1"/>
  <c r="H124" i="5" s="1"/>
  <c r="K718" i="6"/>
  <c r="AC954" i="6" s="1"/>
  <c r="AT954" i="6" s="1"/>
  <c r="L719" i="6"/>
  <c r="AD955" i="6" s="1"/>
  <c r="AU955" i="6" s="1"/>
  <c r="AG237" i="9"/>
  <c r="AM237" i="9" s="1"/>
  <c r="AV122" i="9" s="1"/>
  <c r="N239" i="6"/>
  <c r="AX941" i="6" s="1"/>
  <c r="BB941" i="6" s="1"/>
  <c r="K710" i="6"/>
  <c r="AC944" i="6" s="1"/>
  <c r="AT944" i="6" s="1"/>
  <c r="L711" i="6"/>
  <c r="AD945" i="6" s="1"/>
  <c r="AU945" i="6" s="1"/>
  <c r="L710" i="6"/>
  <c r="AD944" i="6" s="1"/>
  <c r="AU944" i="6" s="1"/>
  <c r="AG232" i="9"/>
  <c r="AM232" i="9" s="1"/>
  <c r="AT120" i="9" s="1"/>
  <c r="N234" i="6"/>
  <c r="AX924" i="6" s="1"/>
  <c r="BB924" i="6" s="1"/>
  <c r="K696" i="6"/>
  <c r="AC926" i="6" s="1"/>
  <c r="AT926" i="6" s="1"/>
  <c r="L696" i="6"/>
  <c r="AD926" i="6" s="1"/>
  <c r="AU926" i="6" s="1"/>
  <c r="K697" i="6"/>
  <c r="AC927" i="6" s="1"/>
  <c r="AT927" i="6" s="1"/>
  <c r="AG221" i="9"/>
  <c r="AM221" i="9" s="1"/>
  <c r="AV114" i="9" s="1"/>
  <c r="N223" i="6"/>
  <c r="AX877" i="6" s="1"/>
  <c r="BB877" i="6" s="1"/>
  <c r="K662" i="6"/>
  <c r="AC880" i="6" s="1"/>
  <c r="AT880" i="6" s="1"/>
  <c r="L663" i="6"/>
  <c r="AD881" i="6" s="1"/>
  <c r="AU881" i="6" s="1"/>
  <c r="L662" i="6"/>
  <c r="AD880" i="6" s="1"/>
  <c r="AU880" i="6" s="1"/>
  <c r="N221" i="6"/>
  <c r="AX869" i="6" s="1"/>
  <c r="BB869" i="6" s="1"/>
  <c r="AG219" i="9"/>
  <c r="K656" i="6"/>
  <c r="AC872" i="6" s="1"/>
  <c r="AT872" i="6" s="1"/>
  <c r="L657" i="6"/>
  <c r="AD873" i="6" s="1"/>
  <c r="AU873" i="6" s="1"/>
  <c r="L656" i="6"/>
  <c r="AD872" i="6" s="1"/>
  <c r="AU872" i="6" s="1"/>
  <c r="K652" i="6"/>
  <c r="AC866" i="6" s="1"/>
  <c r="AT866" i="6" s="1"/>
  <c r="L653" i="6"/>
  <c r="AD867" i="6" s="1"/>
  <c r="AU867" i="6" s="1"/>
  <c r="AG215" i="9"/>
  <c r="N217" i="6"/>
  <c r="AX853" i="6" s="1"/>
  <c r="BB853" i="6" s="1"/>
  <c r="K644" i="6"/>
  <c r="AC856" i="6" s="1"/>
  <c r="AT856" i="6" s="1"/>
  <c r="L645" i="6"/>
  <c r="AD857" i="6" s="1"/>
  <c r="AU857" i="6" s="1"/>
  <c r="L644" i="6"/>
  <c r="AD856" i="6" s="1"/>
  <c r="AU856" i="6" s="1"/>
  <c r="K640" i="6"/>
  <c r="AC850" i="6" s="1"/>
  <c r="AT850" i="6" s="1"/>
  <c r="L641" i="6"/>
  <c r="AD851" i="6" s="1"/>
  <c r="AU851" i="6" s="1"/>
  <c r="AG206" i="9"/>
  <c r="AM206" i="9" s="1"/>
  <c r="AT107" i="9" s="1"/>
  <c r="N208" i="6"/>
  <c r="AX820" i="6" s="1"/>
  <c r="BB820" i="6" s="1"/>
  <c r="K618" i="6"/>
  <c r="AC822" i="6" s="1"/>
  <c r="AT822" i="6" s="1"/>
  <c r="L618" i="6"/>
  <c r="AD822" i="6" s="1"/>
  <c r="AU822" i="6" s="1"/>
  <c r="K619" i="6"/>
  <c r="AC823" i="6" s="1"/>
  <c r="AT823" i="6" s="1"/>
  <c r="AG204" i="9"/>
  <c r="AM204" i="9" s="1"/>
  <c r="AT106" i="9" s="1"/>
  <c r="N206" i="6"/>
  <c r="AX812" i="6" s="1"/>
  <c r="BB812" i="6" s="1"/>
  <c r="K612" i="6"/>
  <c r="AC814" i="6" s="1"/>
  <c r="AT814" i="6" s="1"/>
  <c r="L612" i="6"/>
  <c r="AD814" i="6" s="1"/>
  <c r="AU814" i="6" s="1"/>
  <c r="K613" i="6"/>
  <c r="AC815" i="6" s="1"/>
  <c r="AT815" i="6" s="1"/>
  <c r="AG202" i="9"/>
  <c r="N204" i="6"/>
  <c r="AX804" i="6" s="1"/>
  <c r="BB804" i="6" s="1"/>
  <c r="K606" i="6"/>
  <c r="AC806" i="6" s="1"/>
  <c r="AT806" i="6" s="1"/>
  <c r="L606" i="6"/>
  <c r="AD806" i="6" s="1"/>
  <c r="AU806" i="6" s="1"/>
  <c r="K607" i="6"/>
  <c r="AC807" i="6" s="1"/>
  <c r="AT807" i="6" s="1"/>
  <c r="K604" i="6"/>
  <c r="AC802" i="6" s="1"/>
  <c r="AT802" i="6" s="1"/>
  <c r="L605" i="6"/>
  <c r="AD803" i="6" s="1"/>
  <c r="AU803" i="6" s="1"/>
  <c r="K580" i="6"/>
  <c r="AC770" i="6" s="1"/>
  <c r="AT770" i="6" s="1"/>
  <c r="L581" i="6"/>
  <c r="AD771" i="6" s="1"/>
  <c r="AU771" i="6" s="1"/>
  <c r="AG191" i="9"/>
  <c r="N193" i="6"/>
  <c r="AX757" i="6" s="1"/>
  <c r="BB757" i="6" s="1"/>
  <c r="K572" i="6"/>
  <c r="AC760" i="6" s="1"/>
  <c r="AT760" i="6" s="1"/>
  <c r="L573" i="6"/>
  <c r="AD761" i="6" s="1"/>
  <c r="AU761" i="6" s="1"/>
  <c r="L572" i="6"/>
  <c r="AD760" i="6" s="1"/>
  <c r="AU760" i="6" s="1"/>
  <c r="AG189" i="9"/>
  <c r="N191" i="6"/>
  <c r="AX749" i="6" s="1"/>
  <c r="BB749" i="6" s="1"/>
  <c r="K566" i="6"/>
  <c r="AC752" i="6" s="1"/>
  <c r="AT752" i="6" s="1"/>
  <c r="L567" i="6"/>
  <c r="AD753" i="6" s="1"/>
  <c r="AU753" i="6" s="1"/>
  <c r="L566" i="6"/>
  <c r="AD752" i="6" s="1"/>
  <c r="AU752" i="6" s="1"/>
  <c r="K562" i="6"/>
  <c r="AC746" i="6" s="1"/>
  <c r="AT746" i="6" s="1"/>
  <c r="L563" i="6"/>
  <c r="AD747" i="6" s="1"/>
  <c r="AU747" i="6" s="1"/>
  <c r="AG178" i="9"/>
  <c r="AM178" i="9" s="1"/>
  <c r="AT93" i="9" s="1"/>
  <c r="N180" i="6"/>
  <c r="AX708" i="6" s="1"/>
  <c r="BB708" i="6" s="1"/>
  <c r="K534" i="6"/>
  <c r="AC710" i="6" s="1"/>
  <c r="AT710" i="6" s="1"/>
  <c r="L534" i="6"/>
  <c r="AD710" i="6" s="1"/>
  <c r="AU710" i="6" s="1"/>
  <c r="K535" i="6"/>
  <c r="AC711" i="6" s="1"/>
  <c r="AT711" i="6" s="1"/>
  <c r="K532" i="6"/>
  <c r="AC706" i="6" s="1"/>
  <c r="AT706" i="6" s="1"/>
  <c r="L533" i="6"/>
  <c r="AD707" i="6" s="1"/>
  <c r="AU707" i="6" s="1"/>
  <c r="AG175" i="9"/>
  <c r="N177" i="6"/>
  <c r="AX693" i="6" s="1"/>
  <c r="BB693" i="6" s="1"/>
  <c r="L525" i="6"/>
  <c r="AD697" i="6" s="1"/>
  <c r="AU697" i="6" s="1"/>
  <c r="K524" i="6"/>
  <c r="AC696" i="6" s="1"/>
  <c r="AT696" i="6" s="1"/>
  <c r="L524" i="6"/>
  <c r="AD696" i="6" s="1"/>
  <c r="AU696" i="6" s="1"/>
  <c r="K520" i="6"/>
  <c r="AC690" i="6" s="1"/>
  <c r="AT690" i="6" s="1"/>
  <c r="L521" i="6"/>
  <c r="AD691" i="6" s="1"/>
  <c r="AU691" i="6" s="1"/>
  <c r="AG160" i="9"/>
  <c r="AM160" i="9" s="1"/>
  <c r="AT84" i="9" s="1"/>
  <c r="L480" i="6"/>
  <c r="AD638" i="6" s="1"/>
  <c r="AU638" i="6" s="1"/>
  <c r="N162" i="6"/>
  <c r="AX636" i="6" s="1"/>
  <c r="BB636" i="6" s="1"/>
  <c r="K480" i="6"/>
  <c r="AC638" i="6" s="1"/>
  <c r="AT638" i="6" s="1"/>
  <c r="K481" i="6"/>
  <c r="AC639" i="6" s="1"/>
  <c r="AT639" i="6" s="1"/>
  <c r="AG156" i="9"/>
  <c r="L468" i="6"/>
  <c r="AD622" i="6" s="1"/>
  <c r="AU622" i="6" s="1"/>
  <c r="N158" i="6"/>
  <c r="AX620" i="6" s="1"/>
  <c r="BB620" i="6" s="1"/>
  <c r="K468" i="6"/>
  <c r="AC622" i="6" s="1"/>
  <c r="AT622" i="6" s="1"/>
  <c r="K469" i="6"/>
  <c r="AC623" i="6" s="1"/>
  <c r="AT623" i="6" s="1"/>
  <c r="L467" i="6"/>
  <c r="AD619" i="6" s="1"/>
  <c r="AU619" i="6" s="1"/>
  <c r="K466" i="6"/>
  <c r="AC618" i="6" s="1"/>
  <c r="AT618" i="6" s="1"/>
  <c r="K460" i="6"/>
  <c r="AC610" i="6" s="1"/>
  <c r="AT610" i="6" s="1"/>
  <c r="L461" i="6"/>
  <c r="AD611" i="6" s="1"/>
  <c r="AU611" i="6" s="1"/>
  <c r="K454" i="6"/>
  <c r="AC602" i="6" s="1"/>
  <c r="AT602" i="6" s="1"/>
  <c r="L455" i="6"/>
  <c r="AD603" i="6" s="1"/>
  <c r="AU603" i="6" s="1"/>
  <c r="AG144" i="9"/>
  <c r="AM144" i="9" s="1"/>
  <c r="AT76" i="9" s="1"/>
  <c r="L432" i="6"/>
  <c r="AD574" i="6" s="1"/>
  <c r="AU574" i="6" s="1"/>
  <c r="K433" i="6"/>
  <c r="AC575" i="6" s="1"/>
  <c r="AT575" i="6" s="1"/>
  <c r="N146" i="6"/>
  <c r="AX572" i="6" s="1"/>
  <c r="BB572" i="6" s="1"/>
  <c r="K432" i="6"/>
  <c r="AC574" i="6" s="1"/>
  <c r="AT574" i="6" s="1"/>
  <c r="AG142" i="9"/>
  <c r="L426" i="6"/>
  <c r="AD566" i="6" s="1"/>
  <c r="AU566" i="6" s="1"/>
  <c r="K427" i="6"/>
  <c r="AC567" i="6" s="1"/>
  <c r="AT567" i="6" s="1"/>
  <c r="N144" i="6"/>
  <c r="AX564" i="6" s="1"/>
  <c r="BB564" i="6" s="1"/>
  <c r="K426" i="6"/>
  <c r="AC566" i="6" s="1"/>
  <c r="AT566" i="6" s="1"/>
  <c r="AG136" i="9"/>
  <c r="AM136" i="9" s="1"/>
  <c r="AT72" i="9" s="1"/>
  <c r="L408" i="6"/>
  <c r="AD542" i="6" s="1"/>
  <c r="AU542" i="6" s="1"/>
  <c r="K409" i="6"/>
  <c r="AC543" i="6" s="1"/>
  <c r="AT543" i="6" s="1"/>
  <c r="N138" i="6"/>
  <c r="AX540" i="6" s="1"/>
  <c r="BB540" i="6" s="1"/>
  <c r="K408" i="6"/>
  <c r="AC542" i="6" s="1"/>
  <c r="AT542" i="6" s="1"/>
  <c r="AG134" i="9"/>
  <c r="L402" i="6"/>
  <c r="AD534" i="6" s="1"/>
  <c r="AU534" i="6" s="1"/>
  <c r="K403" i="6"/>
  <c r="AC535" i="6" s="1"/>
  <c r="AT535" i="6" s="1"/>
  <c r="N136" i="6"/>
  <c r="AX532" i="6" s="1"/>
  <c r="BB532" i="6" s="1"/>
  <c r="K402" i="6"/>
  <c r="AC534" i="6" s="1"/>
  <c r="AT534" i="6" s="1"/>
  <c r="L401" i="6"/>
  <c r="AD531" i="6" s="1"/>
  <c r="AU531" i="6" s="1"/>
  <c r="K400" i="6"/>
  <c r="AC530" i="6" s="1"/>
  <c r="AT530" i="6" s="1"/>
  <c r="N125" i="6"/>
  <c r="AX485" i="6" s="1"/>
  <c r="BB485" i="6" s="1"/>
  <c r="K368" i="6"/>
  <c r="AC488" i="6" s="1"/>
  <c r="AT488" i="6" s="1"/>
  <c r="L369" i="6"/>
  <c r="AD489" i="6" s="1"/>
  <c r="AU489" i="6" s="1"/>
  <c r="AG123" i="9"/>
  <c r="L368" i="6"/>
  <c r="AD488" i="6" s="1"/>
  <c r="AU488" i="6" s="1"/>
  <c r="AG111" i="9"/>
  <c r="K332" i="6"/>
  <c r="AC440" i="6" s="1"/>
  <c r="AT440" i="6" s="1"/>
  <c r="N113" i="6"/>
  <c r="AX437" i="6" s="1"/>
  <c r="BB437" i="6" s="1"/>
  <c r="L333" i="6"/>
  <c r="AD441" i="6" s="1"/>
  <c r="AU441" i="6" s="1"/>
  <c r="L332" i="6"/>
  <c r="AD440" i="6" s="1"/>
  <c r="AU440" i="6" s="1"/>
  <c r="K304" i="6"/>
  <c r="AC402" i="6" s="1"/>
  <c r="AT402" i="6" s="1"/>
  <c r="L305" i="6"/>
  <c r="AD403" i="6" s="1"/>
  <c r="AU403" i="6" s="1"/>
  <c r="AG96" i="9"/>
  <c r="AM96" i="9" s="1"/>
  <c r="AT52" i="9" s="1"/>
  <c r="L288" i="6"/>
  <c r="AD382" i="6" s="1"/>
  <c r="AU382" i="6" s="1"/>
  <c r="K289" i="6"/>
  <c r="AC383" i="6" s="1"/>
  <c r="AT383" i="6" s="1"/>
  <c r="N98" i="6"/>
  <c r="AX380" i="6" s="1"/>
  <c r="BB380" i="6" s="1"/>
  <c r="K288" i="6"/>
  <c r="AC382" i="6" s="1"/>
  <c r="AT382" i="6" s="1"/>
  <c r="AG94" i="9"/>
  <c r="L282" i="6"/>
  <c r="AD374" i="6" s="1"/>
  <c r="AU374" i="6" s="1"/>
  <c r="K283" i="6"/>
  <c r="AC375" i="6" s="1"/>
  <c r="AT375" i="6" s="1"/>
  <c r="N96" i="6"/>
  <c r="AX372" i="6" s="1"/>
  <c r="BB372" i="6" s="1"/>
  <c r="K282" i="6"/>
  <c r="AC374" i="6" s="1"/>
  <c r="AT374" i="6" s="1"/>
  <c r="AG93" i="9"/>
  <c r="N95" i="6"/>
  <c r="AX365" i="6" s="1"/>
  <c r="BB365" i="6" s="1"/>
  <c r="K278" i="6"/>
  <c r="AC368" i="6" s="1"/>
  <c r="AT368" i="6" s="1"/>
  <c r="L279" i="6"/>
  <c r="AD369" i="6" s="1"/>
  <c r="AU369" i="6" s="1"/>
  <c r="L278" i="6"/>
  <c r="AD368" i="6" s="1"/>
  <c r="AU368" i="6" s="1"/>
  <c r="N93" i="6"/>
  <c r="AX357" i="6" s="1"/>
  <c r="BB357" i="6" s="1"/>
  <c r="AG91" i="9"/>
  <c r="AM91" i="9" s="1"/>
  <c r="AV49" i="9" s="1"/>
  <c r="K272" i="6"/>
  <c r="AC360" i="6" s="1"/>
  <c r="AT360" i="6" s="1"/>
  <c r="L273" i="6"/>
  <c r="AD361" i="6" s="1"/>
  <c r="AU361" i="6" s="1"/>
  <c r="L272" i="6"/>
  <c r="AD360" i="6" s="1"/>
  <c r="AU360" i="6" s="1"/>
  <c r="K268" i="6"/>
  <c r="AC354" i="6" s="1"/>
  <c r="AT354" i="6" s="1"/>
  <c r="L269" i="6"/>
  <c r="AD355" i="6" s="1"/>
  <c r="AU355" i="6" s="1"/>
  <c r="AG87" i="9"/>
  <c r="AM87" i="9" s="1"/>
  <c r="AV47" i="9" s="1"/>
  <c r="K260" i="6"/>
  <c r="AC344" i="6" s="1"/>
  <c r="AT344" i="6" s="1"/>
  <c r="N89" i="6"/>
  <c r="AX341" i="6" s="1"/>
  <c r="BB341" i="6" s="1"/>
  <c r="L261" i="6"/>
  <c r="AD345" i="6" s="1"/>
  <c r="AU345" i="6" s="1"/>
  <c r="L260" i="6"/>
  <c r="AD344" i="6" s="1"/>
  <c r="AU344" i="6" s="1"/>
  <c r="AG85" i="9"/>
  <c r="N87" i="6"/>
  <c r="AX333" i="6" s="1"/>
  <c r="BB333" i="6" s="1"/>
  <c r="K254" i="6"/>
  <c r="AC336" i="6" s="1"/>
  <c r="AT336" i="6" s="1"/>
  <c r="L255" i="6"/>
  <c r="AD337" i="6" s="1"/>
  <c r="AU337" i="6" s="1"/>
  <c r="L254" i="6"/>
  <c r="AD336" i="6" s="1"/>
  <c r="AU336" i="6" s="1"/>
  <c r="K250" i="6"/>
  <c r="AC330" i="6" s="1"/>
  <c r="AT330" i="6" s="1"/>
  <c r="L251" i="6"/>
  <c r="AD331" i="6" s="1"/>
  <c r="AU331" i="6" s="1"/>
  <c r="K238" i="6"/>
  <c r="AC314" i="6" s="1"/>
  <c r="AT314" i="6" s="1"/>
  <c r="L239" i="6"/>
  <c r="AD315" i="6" s="1"/>
  <c r="AU315" i="6" s="1"/>
  <c r="AG77" i="9"/>
  <c r="N79" i="6"/>
  <c r="AX301" i="6" s="1"/>
  <c r="BB301" i="6" s="1"/>
  <c r="K230" i="6"/>
  <c r="AC304" i="6" s="1"/>
  <c r="AT304" i="6" s="1"/>
  <c r="L231" i="6"/>
  <c r="AD305" i="6" s="1"/>
  <c r="AU305" i="6" s="1"/>
  <c r="L230" i="6"/>
  <c r="AD304" i="6" s="1"/>
  <c r="AU304" i="6" s="1"/>
  <c r="N77" i="6"/>
  <c r="AX293" i="6" s="1"/>
  <c r="BB293" i="6" s="1"/>
  <c r="K224" i="6"/>
  <c r="AC296" i="6" s="1"/>
  <c r="AT296" i="6" s="1"/>
  <c r="L225" i="6"/>
  <c r="AD297" i="6" s="1"/>
  <c r="AU297" i="6" s="1"/>
  <c r="AG75" i="9"/>
  <c r="L224" i="6"/>
  <c r="AD296" i="6" s="1"/>
  <c r="AU296" i="6" s="1"/>
  <c r="AG70" i="9"/>
  <c r="AM70" i="9" s="1"/>
  <c r="AT39" i="9" s="1"/>
  <c r="L210" i="6"/>
  <c r="AD278" i="6" s="1"/>
  <c r="AU278" i="6" s="1"/>
  <c r="K211" i="6"/>
  <c r="AC279" i="6" s="1"/>
  <c r="AT279" i="6" s="1"/>
  <c r="N72" i="6"/>
  <c r="AX276" i="6" s="1"/>
  <c r="BB276" i="6" s="1"/>
  <c r="K210" i="6"/>
  <c r="AC278" i="6" s="1"/>
  <c r="AT278" i="6" s="1"/>
  <c r="AG68" i="9"/>
  <c r="L204" i="6"/>
  <c r="AD270" i="6" s="1"/>
  <c r="AU270" i="6" s="1"/>
  <c r="N70" i="6"/>
  <c r="AX268" i="6" s="1"/>
  <c r="BB268" i="6" s="1"/>
  <c r="K205" i="6"/>
  <c r="AC271" i="6" s="1"/>
  <c r="AT271" i="6" s="1"/>
  <c r="K204" i="6"/>
  <c r="AC270" i="6" s="1"/>
  <c r="AT270" i="6" s="1"/>
  <c r="AG58" i="9"/>
  <c r="AM58" i="9" s="1"/>
  <c r="AT33" i="9" s="1"/>
  <c r="L174" i="6"/>
  <c r="AD230" i="6" s="1"/>
  <c r="AU230" i="6" s="1"/>
  <c r="K175" i="6"/>
  <c r="AC231" i="6" s="1"/>
  <c r="AT231" i="6" s="1"/>
  <c r="N60" i="6"/>
  <c r="AX228" i="6" s="1"/>
  <c r="BB228" i="6" s="1"/>
  <c r="K174" i="6"/>
  <c r="AC230" i="6" s="1"/>
  <c r="AT230" i="6" s="1"/>
  <c r="AG57" i="9"/>
  <c r="K170" i="6"/>
  <c r="AC224" i="6" s="1"/>
  <c r="AT224" i="6" s="1"/>
  <c r="L170" i="6"/>
  <c r="AD224" i="6" s="1"/>
  <c r="AU224" i="6" s="1"/>
  <c r="L171" i="6"/>
  <c r="AD225" i="6" s="1"/>
  <c r="AU225" i="6" s="1"/>
  <c r="N59" i="6"/>
  <c r="AX221" i="6" s="1"/>
  <c r="BB221" i="6" s="1"/>
  <c r="K166" i="6"/>
  <c r="AC218" i="6" s="1"/>
  <c r="AT218" i="6" s="1"/>
  <c r="L167" i="6"/>
  <c r="AD219" i="6" s="1"/>
  <c r="AU219" i="6" s="1"/>
  <c r="N44" i="6"/>
  <c r="AX164" i="6" s="1"/>
  <c r="BB164" i="6" s="1"/>
  <c r="AG42" i="9"/>
  <c r="L126" i="6"/>
  <c r="AD166" i="6" s="1"/>
  <c r="AU166" i="6" s="1"/>
  <c r="K127" i="6"/>
  <c r="AC167" i="6" s="1"/>
  <c r="AT167" i="6" s="1"/>
  <c r="K126" i="6"/>
  <c r="AC166" i="6" s="1"/>
  <c r="AT166" i="6" s="1"/>
  <c r="AG40" i="9"/>
  <c r="N42" i="6"/>
  <c r="AX156" i="6" s="1"/>
  <c r="BB156" i="6" s="1"/>
  <c r="L120" i="6"/>
  <c r="AD158" i="6" s="1"/>
  <c r="AU158" i="6" s="1"/>
  <c r="K121" i="6"/>
  <c r="AC159" i="6" s="1"/>
  <c r="AT159" i="6" s="1"/>
  <c r="K120" i="6"/>
  <c r="AC158" i="6" s="1"/>
  <c r="AT158" i="6" s="1"/>
  <c r="AG38" i="9"/>
  <c r="AM38" i="9" s="1"/>
  <c r="AT23" i="9" s="1"/>
  <c r="N40" i="6"/>
  <c r="AX148" i="6" s="1"/>
  <c r="BB148" i="6" s="1"/>
  <c r="L114" i="6"/>
  <c r="AD150" i="6" s="1"/>
  <c r="AU150" i="6" s="1"/>
  <c r="K115" i="6"/>
  <c r="AC151" i="6" s="1"/>
  <c r="AT151" i="6" s="1"/>
  <c r="K114" i="6"/>
  <c r="AC150" i="6" s="1"/>
  <c r="AT150" i="6" s="1"/>
  <c r="AG37" i="9"/>
  <c r="N39" i="6"/>
  <c r="AX141" i="6" s="1"/>
  <c r="BB141" i="6" s="1"/>
  <c r="K110" i="6"/>
  <c r="AC144" i="6" s="1"/>
  <c r="AT144" i="6" s="1"/>
  <c r="L110" i="6"/>
  <c r="AD144" i="6" s="1"/>
  <c r="AU144" i="6" s="1"/>
  <c r="L111" i="6"/>
  <c r="AD145" i="6" s="1"/>
  <c r="AU145" i="6" s="1"/>
  <c r="K106" i="6"/>
  <c r="AC138" i="6" s="1"/>
  <c r="AT138" i="6" s="1"/>
  <c r="L107" i="6"/>
  <c r="AD139" i="6" s="1"/>
  <c r="AU139" i="6" s="1"/>
  <c r="N35" i="6"/>
  <c r="AX125" i="6" s="1"/>
  <c r="BB125" i="6" s="1"/>
  <c r="AG33" i="9"/>
  <c r="K98" i="6"/>
  <c r="AC128" i="6" s="1"/>
  <c r="AT128" i="6" s="1"/>
  <c r="L98" i="6"/>
  <c r="AD128" i="6" s="1"/>
  <c r="AU128" i="6" s="1"/>
  <c r="L99" i="6"/>
  <c r="AD129" i="6" s="1"/>
  <c r="AU129" i="6" s="1"/>
  <c r="AG30" i="9"/>
  <c r="N32" i="6"/>
  <c r="AX116" i="6" s="1"/>
  <c r="BB116" i="6" s="1"/>
  <c r="L90" i="6"/>
  <c r="AD118" i="6" s="1"/>
  <c r="AU118" i="6" s="1"/>
  <c r="K91" i="6"/>
  <c r="AC119" i="6" s="1"/>
  <c r="AT119" i="6" s="1"/>
  <c r="K90" i="6"/>
  <c r="AC118" i="6" s="1"/>
  <c r="AT118" i="6" s="1"/>
  <c r="N30" i="6"/>
  <c r="AX108" i="6" s="1"/>
  <c r="BB108" i="6" s="1"/>
  <c r="AG28" i="9"/>
  <c r="L84" i="6"/>
  <c r="AD110" i="6" s="1"/>
  <c r="AU110" i="6" s="1"/>
  <c r="K85" i="6"/>
  <c r="AC111" i="6" s="1"/>
  <c r="AT111" i="6" s="1"/>
  <c r="K84" i="6"/>
  <c r="AC110" i="6" s="1"/>
  <c r="AT110" i="6" s="1"/>
  <c r="N29" i="6"/>
  <c r="AX101" i="6" s="1"/>
  <c r="BB101" i="6" s="1"/>
  <c r="AG27" i="9"/>
  <c r="K80" i="6"/>
  <c r="AC104" i="6" s="1"/>
  <c r="AT104" i="6" s="1"/>
  <c r="L80" i="6"/>
  <c r="AD104" i="6" s="1"/>
  <c r="AU104" i="6" s="1"/>
  <c r="L81" i="6"/>
  <c r="AD105" i="6" s="1"/>
  <c r="AU105" i="6" s="1"/>
  <c r="K76" i="6"/>
  <c r="AC98" i="6" s="1"/>
  <c r="AT98" i="6" s="1"/>
  <c r="L77" i="6"/>
  <c r="AD99" i="6" s="1"/>
  <c r="AU99" i="6" s="1"/>
  <c r="AG23" i="9"/>
  <c r="AM23" i="9" s="1"/>
  <c r="AV15" i="9" s="1"/>
  <c r="K68" i="6"/>
  <c r="AC88" i="6" s="1"/>
  <c r="AT88" i="6" s="1"/>
  <c r="L68" i="6"/>
  <c r="AD88" i="6" s="1"/>
  <c r="AU88" i="6" s="1"/>
  <c r="L69" i="6"/>
  <c r="AD89" i="6" s="1"/>
  <c r="AU89" i="6" s="1"/>
  <c r="N25" i="6"/>
  <c r="AX85" i="6" s="1"/>
  <c r="BB85" i="6" s="1"/>
  <c r="N22" i="6"/>
  <c r="AX76" i="6" s="1"/>
  <c r="BB76" i="6" s="1"/>
  <c r="AG20" i="9"/>
  <c r="L60" i="6"/>
  <c r="AD78" i="6" s="1"/>
  <c r="AU78" i="6" s="1"/>
  <c r="K61" i="6"/>
  <c r="AC79" i="6" s="1"/>
  <c r="AT79" i="6" s="1"/>
  <c r="K60" i="6"/>
  <c r="AC78" i="6" s="1"/>
  <c r="AT78" i="6" s="1"/>
  <c r="AG19" i="9"/>
  <c r="K56" i="6"/>
  <c r="AC72" i="6" s="1"/>
  <c r="AT72" i="6" s="1"/>
  <c r="L56" i="6"/>
  <c r="AD72" i="6" s="1"/>
  <c r="AU72" i="6" s="1"/>
  <c r="L57" i="6"/>
  <c r="AD73" i="6" s="1"/>
  <c r="AU73" i="6" s="1"/>
  <c r="N21" i="6"/>
  <c r="AX69" i="6" s="1"/>
  <c r="BB69" i="6" s="1"/>
  <c r="K52" i="6"/>
  <c r="AC66" i="6" s="1"/>
  <c r="AT66" i="6" s="1"/>
  <c r="L53" i="6"/>
  <c r="AD67" i="6" s="1"/>
  <c r="AU67" i="6" s="1"/>
  <c r="AG15" i="9"/>
  <c r="K44" i="6"/>
  <c r="AC56" i="6" s="1"/>
  <c r="AT56" i="6" s="1"/>
  <c r="L44" i="6"/>
  <c r="AD56" i="6" s="1"/>
  <c r="AU56" i="6" s="1"/>
  <c r="L45" i="6"/>
  <c r="AD57" i="6" s="1"/>
  <c r="AU57" i="6" s="1"/>
  <c r="N17" i="6"/>
  <c r="AX53" i="6" s="1"/>
  <c r="BB53" i="6" s="1"/>
  <c r="AG13" i="9"/>
  <c r="AM13" i="9" s="1"/>
  <c r="AV10" i="9" s="1"/>
  <c r="N15" i="6"/>
  <c r="AX45" i="6" s="1"/>
  <c r="BB45" i="6" s="1"/>
  <c r="K38" i="6"/>
  <c r="AC48" i="6" s="1"/>
  <c r="AT48" i="6" s="1"/>
  <c r="L38" i="6"/>
  <c r="AD48" i="6" s="1"/>
  <c r="AU48" i="6" s="1"/>
  <c r="L39" i="6"/>
  <c r="AD49" i="6" s="1"/>
  <c r="AU49" i="6" s="1"/>
  <c r="N13" i="6"/>
  <c r="AX37" i="6" s="1"/>
  <c r="BB37" i="6" s="1"/>
  <c r="K32" i="6"/>
  <c r="AC40" i="6" s="1"/>
  <c r="AT40" i="6" s="1"/>
  <c r="L32" i="6"/>
  <c r="AD40" i="6" s="1"/>
  <c r="AU40" i="6" s="1"/>
  <c r="L33" i="6"/>
  <c r="AD41" i="6" s="1"/>
  <c r="AU41" i="6" s="1"/>
  <c r="AG11" i="9"/>
  <c r="K28" i="6"/>
  <c r="AC34" i="6" s="1"/>
  <c r="AT34" i="6" s="1"/>
  <c r="L29" i="6"/>
  <c r="AD35" i="6" s="1"/>
  <c r="AU35" i="6" s="1"/>
  <c r="Y7" i="1"/>
  <c r="H5" i="5" s="1"/>
  <c r="L930" i="4"/>
  <c r="AN314" i="1" s="1"/>
  <c r="AH2461" i="6"/>
  <c r="AQ2461" i="6" s="1"/>
  <c r="AE2468" i="6" a="1"/>
  <c r="AE2492" i="6" a="1"/>
  <c r="AM623" i="9"/>
  <c r="AV315" i="9" s="1"/>
  <c r="AM619" i="9"/>
  <c r="AV313" i="9" s="1"/>
  <c r="AG597" i="9"/>
  <c r="AM597" i="9" s="1"/>
  <c r="AV302" i="9" s="1"/>
  <c r="N599" i="6"/>
  <c r="AX2381" i="6" s="1"/>
  <c r="BB2381" i="6" s="1"/>
  <c r="K1790" i="6"/>
  <c r="AC2384" i="6" s="1"/>
  <c r="AT2384" i="6" s="1"/>
  <c r="L1790" i="6"/>
  <c r="AD2384" i="6" s="1"/>
  <c r="AU2384" i="6" s="1"/>
  <c r="L1791" i="6"/>
  <c r="AD2385" i="6" s="1"/>
  <c r="AU2385" i="6" s="1"/>
  <c r="AG569" i="9"/>
  <c r="N571" i="6"/>
  <c r="AX2269" i="6" s="1"/>
  <c r="BB2269" i="6" s="1"/>
  <c r="K1706" i="6"/>
  <c r="AC2272" i="6" s="1"/>
  <c r="AT2272" i="6" s="1"/>
  <c r="L1706" i="6"/>
  <c r="AD2272" i="6" s="1"/>
  <c r="AU2272" i="6" s="1"/>
  <c r="L1707" i="6"/>
  <c r="AD2273" i="6" s="1"/>
  <c r="AU2273" i="6" s="1"/>
  <c r="L1571" i="6"/>
  <c r="AD2091" i="6" s="1"/>
  <c r="AU2091" i="6" s="1"/>
  <c r="K1570" i="6"/>
  <c r="AC2090" i="6" s="1"/>
  <c r="AT2090" i="6" s="1"/>
  <c r="AG485" i="9"/>
  <c r="AM485" i="9" s="1"/>
  <c r="AV246" i="9" s="1"/>
  <c r="N487" i="6"/>
  <c r="AX1933" i="6" s="1"/>
  <c r="BB1933" i="6" s="1"/>
  <c r="K1454" i="6"/>
  <c r="AC1936" i="6" s="1"/>
  <c r="AT1936" i="6" s="1"/>
  <c r="L1454" i="6"/>
  <c r="AD1936" i="6" s="1"/>
  <c r="AU1936" i="6" s="1"/>
  <c r="L1455" i="6"/>
  <c r="AD1937" i="6" s="1"/>
  <c r="AU1937" i="6" s="1"/>
  <c r="AG429" i="9"/>
  <c r="N431" i="6"/>
  <c r="AX1709" i="6" s="1"/>
  <c r="BB1709" i="6" s="1"/>
  <c r="K1286" i="6"/>
  <c r="AC1712" i="6" s="1"/>
  <c r="AT1712" i="6" s="1"/>
  <c r="L1286" i="6"/>
  <c r="AD1712" i="6" s="1"/>
  <c r="AU1712" i="6" s="1"/>
  <c r="L1287" i="6"/>
  <c r="AD1713" i="6" s="1"/>
  <c r="AU1713" i="6" s="1"/>
  <c r="AG403" i="9"/>
  <c r="AM403" i="9" s="1"/>
  <c r="AV205" i="9" s="1"/>
  <c r="N405" i="6"/>
  <c r="AX1605" i="6" s="1"/>
  <c r="BB1605" i="6" s="1"/>
  <c r="L1209" i="6"/>
  <c r="AD1609" i="6" s="1"/>
  <c r="AU1609" i="6" s="1"/>
  <c r="K1208" i="6"/>
  <c r="AC1608" i="6" s="1"/>
  <c r="AT1608" i="6" s="1"/>
  <c r="L1208" i="6"/>
  <c r="AD1608" i="6" s="1"/>
  <c r="AU1608" i="6" s="1"/>
  <c r="S195" i="11"/>
  <c r="AG368" i="9"/>
  <c r="AM368" i="9" s="1"/>
  <c r="AT188" i="9" s="1"/>
  <c r="N370" i="6"/>
  <c r="AX1468" i="6" s="1"/>
  <c r="BB1468" i="6" s="1"/>
  <c r="K1104" i="6"/>
  <c r="AC1470" i="6" s="1"/>
  <c r="AT1470" i="6" s="1"/>
  <c r="L1104" i="6"/>
  <c r="AD1470" i="6" s="1"/>
  <c r="AU1470" i="6" s="1"/>
  <c r="K1105" i="6"/>
  <c r="AC1471" i="6" s="1"/>
  <c r="AT1471" i="6" s="1"/>
  <c r="K1072" i="6"/>
  <c r="AC1426" i="6" s="1"/>
  <c r="AT1426" i="6" s="1"/>
  <c r="L1073" i="6"/>
  <c r="AD1427" i="6" s="1"/>
  <c r="AU1427" i="6" s="1"/>
  <c r="U178" i="11"/>
  <c r="AG316" i="9"/>
  <c r="AM316" i="9" s="1"/>
  <c r="AT162" i="9" s="1"/>
  <c r="N318" i="6"/>
  <c r="AX1260" i="6" s="1"/>
  <c r="BB1260" i="6" s="1"/>
  <c r="K948" i="6"/>
  <c r="AC1262" i="6" s="1"/>
  <c r="AT1262" i="6" s="1"/>
  <c r="L948" i="6"/>
  <c r="AD1262" i="6" s="1"/>
  <c r="AU1262" i="6" s="1"/>
  <c r="K949" i="6"/>
  <c r="AC1263" i="6" s="1"/>
  <c r="AT1263" i="6" s="1"/>
  <c r="N309" i="6"/>
  <c r="AX1221" i="6" s="1"/>
  <c r="BB1221" i="6" s="1"/>
  <c r="AG307" i="9"/>
  <c r="AM307" i="9" s="1"/>
  <c r="AV157" i="9" s="1"/>
  <c r="L921" i="6"/>
  <c r="AD1225" i="6" s="1"/>
  <c r="AU1225" i="6" s="1"/>
  <c r="L920" i="6"/>
  <c r="AD1224" i="6" s="1"/>
  <c r="AU1224" i="6" s="1"/>
  <c r="K920" i="6"/>
  <c r="AC1224" i="6" s="1"/>
  <c r="AT1224" i="6" s="1"/>
  <c r="AG301" i="9"/>
  <c r="AM301" i="9" s="1"/>
  <c r="AV154" i="9" s="1"/>
  <c r="N303" i="6"/>
  <c r="AX1197" i="6" s="1"/>
  <c r="BB1197" i="6" s="1"/>
  <c r="L903" i="6"/>
  <c r="AD1201" i="6" s="1"/>
  <c r="AU1201" i="6" s="1"/>
  <c r="K902" i="6"/>
  <c r="AC1200" i="6" s="1"/>
  <c r="AT1200" i="6" s="1"/>
  <c r="L902" i="6"/>
  <c r="AD1200" i="6" s="1"/>
  <c r="AU1200" i="6" s="1"/>
  <c r="K784" i="6"/>
  <c r="AC1042" i="6" s="1"/>
  <c r="AT1042" i="6" s="1"/>
  <c r="L785" i="6"/>
  <c r="AD1043" i="6" s="1"/>
  <c r="AU1043" i="6" s="1"/>
  <c r="AG250" i="9"/>
  <c r="AM250" i="9" s="1"/>
  <c r="AT129" i="9" s="1"/>
  <c r="N252" i="6"/>
  <c r="AX996" i="6" s="1"/>
  <c r="BB996" i="6" s="1"/>
  <c r="K750" i="6"/>
  <c r="AC998" i="6" s="1"/>
  <c r="AT998" i="6" s="1"/>
  <c r="L750" i="6"/>
  <c r="AD998" i="6" s="1"/>
  <c r="AU998" i="6" s="1"/>
  <c r="K751" i="6"/>
  <c r="AC999" i="6" s="1"/>
  <c r="AT999" i="6" s="1"/>
  <c r="K664" i="6"/>
  <c r="AC882" i="6" s="1"/>
  <c r="AT882" i="6" s="1"/>
  <c r="L665" i="6"/>
  <c r="AD883" i="6" s="1"/>
  <c r="AU883" i="6" s="1"/>
  <c r="T67" i="11"/>
  <c r="T135" i="11"/>
  <c r="S158" i="11"/>
  <c r="T179" i="11"/>
  <c r="S282" i="11"/>
  <c r="T30" i="11"/>
  <c r="T78" i="11"/>
  <c r="T106" i="11"/>
  <c r="S137" i="11"/>
  <c r="T174" i="11"/>
  <c r="T298" i="11"/>
  <c r="T44" i="11"/>
  <c r="T104" i="11"/>
  <c r="S123" i="11"/>
  <c r="T140" i="11"/>
  <c r="S163" i="11"/>
  <c r="T121" i="11"/>
  <c r="T161" i="11"/>
  <c r="S184" i="11"/>
  <c r="L11" i="6"/>
  <c r="AD11" i="6" s="1"/>
  <c r="AU11" i="6" s="1"/>
  <c r="K10" i="6"/>
  <c r="AC10" i="6" s="1"/>
  <c r="AT10" i="6" s="1"/>
  <c r="K1828" i="6"/>
  <c r="AC2434" i="6" s="1"/>
  <c r="AT2434" i="6" s="1"/>
  <c r="L1829" i="6"/>
  <c r="AD2435" i="6" s="1"/>
  <c r="AU2435" i="6" s="1"/>
  <c r="K1822" i="6"/>
  <c r="AC2426" i="6" s="1"/>
  <c r="AT2426" i="6" s="1"/>
  <c r="L1823" i="6"/>
  <c r="AD2427" i="6" s="1"/>
  <c r="AU2427" i="6" s="1"/>
  <c r="AG590" i="9"/>
  <c r="N592" i="6"/>
  <c r="AX2356" i="6" s="1"/>
  <c r="BB2356" i="6" s="1"/>
  <c r="K1770" i="6"/>
  <c r="AC2358" i="6" s="1"/>
  <c r="L1770" i="6"/>
  <c r="AD2358" i="6" s="1"/>
  <c r="AU2358" i="6" s="1"/>
  <c r="K1771" i="6"/>
  <c r="AC2359" i="6" s="1"/>
  <c r="AT2359" i="6" s="1"/>
  <c r="AG588" i="9"/>
  <c r="N590" i="6"/>
  <c r="AX2348" i="6" s="1"/>
  <c r="BB2348" i="6" s="1"/>
  <c r="K1764" i="6"/>
  <c r="AC2350" i="6" s="1"/>
  <c r="AT2350" i="6" s="1"/>
  <c r="L1764" i="6"/>
  <c r="AD2350" i="6" s="1"/>
  <c r="AU2350" i="6" s="1"/>
  <c r="K1765" i="6"/>
  <c r="AC2351" i="6" s="1"/>
  <c r="AT2351" i="6" s="1"/>
  <c r="N589" i="6"/>
  <c r="AX2341" i="6" s="1"/>
  <c r="BB2341" i="6" s="1"/>
  <c r="AG587" i="9"/>
  <c r="AM587" i="9" s="1"/>
  <c r="AV297" i="9" s="1"/>
  <c r="K1760" i="6"/>
  <c r="AC2344" i="6" s="1"/>
  <c r="AT2344" i="6" s="1"/>
  <c r="L1760" i="6"/>
  <c r="AD2344" i="6" s="1"/>
  <c r="AU2344" i="6" s="1"/>
  <c r="L1761" i="6"/>
  <c r="AD2345" i="6" s="1"/>
  <c r="AU2345" i="6" s="1"/>
  <c r="K1756" i="6"/>
  <c r="AC2338" i="6" s="1"/>
  <c r="AT2338" i="6" s="1"/>
  <c r="L1757" i="6"/>
  <c r="AD2339" i="6" s="1"/>
  <c r="AU2339" i="6" s="1"/>
  <c r="AG570" i="9"/>
  <c r="AM570" i="9" s="1"/>
  <c r="AT289" i="9" s="1"/>
  <c r="N572" i="6"/>
  <c r="AX2276" i="6" s="1"/>
  <c r="BB2276" i="6" s="1"/>
  <c r="K1710" i="6"/>
  <c r="AC2278" i="6" s="1"/>
  <c r="AT2278" i="6" s="1"/>
  <c r="L1710" i="6"/>
  <c r="AD2278" i="6" s="1"/>
  <c r="AU2278" i="6" s="1"/>
  <c r="K1711" i="6"/>
  <c r="AC2279" i="6" s="1"/>
  <c r="AT2279" i="6" s="1"/>
  <c r="T291" i="11"/>
  <c r="N565" i="6"/>
  <c r="AX2245" i="6" s="1"/>
  <c r="BB2245" i="6" s="1"/>
  <c r="AG563" i="9"/>
  <c r="AM563" i="9" s="1"/>
  <c r="AV285" i="9" s="1"/>
  <c r="K1688" i="6"/>
  <c r="AC2248" i="6" s="1"/>
  <c r="AT2248" i="6" s="1"/>
  <c r="L1688" i="6"/>
  <c r="AD2248" i="6" s="1"/>
  <c r="AU2248" i="6" s="1"/>
  <c r="L1689" i="6"/>
  <c r="AD2249" i="6" s="1"/>
  <c r="AU2249" i="6" s="1"/>
  <c r="K1684" i="6"/>
  <c r="AC2242" i="6" s="1"/>
  <c r="AT2242" i="6" s="1"/>
  <c r="L1685" i="6"/>
  <c r="AD2243" i="6" s="1"/>
  <c r="AU2243" i="6" s="1"/>
  <c r="K1678" i="6"/>
  <c r="AC2234" i="6" s="1"/>
  <c r="AT2234" i="6" s="1"/>
  <c r="L1679" i="6"/>
  <c r="AD2235" i="6" s="1"/>
  <c r="AU2235" i="6" s="1"/>
  <c r="K1672" i="6"/>
  <c r="AC2226" i="6" s="1"/>
  <c r="AT2226" i="6" s="1"/>
  <c r="L1673" i="6"/>
  <c r="AD2227" i="6" s="1"/>
  <c r="AU2227" i="6" s="1"/>
  <c r="AG540" i="9"/>
  <c r="AM540" i="9" s="1"/>
  <c r="AT274" i="9" s="1"/>
  <c r="N542" i="6"/>
  <c r="AX2156" i="6" s="1"/>
  <c r="BB2156" i="6" s="1"/>
  <c r="K1620" i="6"/>
  <c r="AC2158" i="6" s="1"/>
  <c r="AT2158" i="6" s="1"/>
  <c r="L1620" i="6"/>
  <c r="AD2158" i="6" s="1"/>
  <c r="AU2158" i="6" s="1"/>
  <c r="K1621" i="6"/>
  <c r="AC2159" i="6" s="1"/>
  <c r="AT2159" i="6" s="1"/>
  <c r="N541" i="6"/>
  <c r="AX2149" i="6" s="1"/>
  <c r="BB2149" i="6" s="1"/>
  <c r="AG539" i="9"/>
  <c r="AM539" i="9" s="1"/>
  <c r="AV273" i="9" s="1"/>
  <c r="K1616" i="6"/>
  <c r="AC2152" i="6" s="1"/>
  <c r="AT2152" i="6" s="1"/>
  <c r="L1616" i="6"/>
  <c r="AD2152" i="6" s="1"/>
  <c r="AU2152" i="6" s="1"/>
  <c r="L1617" i="6"/>
  <c r="AD2153" i="6" s="1"/>
  <c r="AU2153" i="6" s="1"/>
  <c r="Y273" i="1"/>
  <c r="H271" i="5" s="1"/>
  <c r="AG522" i="9"/>
  <c r="N524" i="6"/>
  <c r="AX2084" i="6" s="1"/>
  <c r="BB2084" i="6" s="1"/>
  <c r="K1566" i="6"/>
  <c r="AC2086" i="6" s="1"/>
  <c r="AT2086" i="6" s="1"/>
  <c r="L1566" i="6"/>
  <c r="AD2086" i="6" s="1"/>
  <c r="AU2086" i="6" s="1"/>
  <c r="K1567" i="6"/>
  <c r="AC2087" i="6" s="1"/>
  <c r="AT2087" i="6" s="1"/>
  <c r="AG519" i="9"/>
  <c r="N521" i="6"/>
  <c r="AX2069" i="6" s="1"/>
  <c r="BB2069" i="6" s="1"/>
  <c r="K1556" i="6"/>
  <c r="AC2072" i="6" s="1"/>
  <c r="AT2072" i="6" s="1"/>
  <c r="L1556" i="6"/>
  <c r="AD2072" i="6" s="1"/>
  <c r="AU2072" i="6" s="1"/>
  <c r="L1557" i="6"/>
  <c r="AD2073" i="6" s="1"/>
  <c r="AU2073" i="6" s="1"/>
  <c r="L1553" i="6"/>
  <c r="AD2067" i="6" s="1"/>
  <c r="AU2067" i="6" s="1"/>
  <c r="K1552" i="6"/>
  <c r="AC2066" i="6" s="1"/>
  <c r="AT2066" i="6" s="1"/>
  <c r="AG504" i="9"/>
  <c r="AM504" i="9" s="1"/>
  <c r="AT256" i="9" s="1"/>
  <c r="N506" i="6"/>
  <c r="AX2012" i="6" s="1"/>
  <c r="BB2012" i="6" s="1"/>
  <c r="K1512" i="6"/>
  <c r="AC2014" i="6" s="1"/>
  <c r="AT2014" i="6" s="1"/>
  <c r="L1512" i="6"/>
  <c r="AD2014" i="6" s="1"/>
  <c r="AU2014" i="6" s="1"/>
  <c r="K1513" i="6"/>
  <c r="AC2015" i="6" s="1"/>
  <c r="AT2015" i="6" s="1"/>
  <c r="AG502" i="9"/>
  <c r="N504" i="6"/>
  <c r="AX2004" i="6" s="1"/>
  <c r="BB2004" i="6" s="1"/>
  <c r="K1506" i="6"/>
  <c r="AC2006" i="6" s="1"/>
  <c r="AT2006" i="6" s="1"/>
  <c r="L1506" i="6"/>
  <c r="AD2006" i="6" s="1"/>
  <c r="AU2006" i="6" s="1"/>
  <c r="K1507" i="6"/>
  <c r="AC2007" i="6" s="1"/>
  <c r="AT2007" i="6" s="1"/>
  <c r="AG501" i="9"/>
  <c r="N503" i="6"/>
  <c r="AX1997" i="6" s="1"/>
  <c r="BB1997" i="6" s="1"/>
  <c r="K1502" i="6"/>
  <c r="AC2000" i="6" s="1"/>
  <c r="AT2000" i="6" s="1"/>
  <c r="L1502" i="6"/>
  <c r="AD2000" i="6" s="1"/>
  <c r="AU2000" i="6" s="1"/>
  <c r="L1503" i="6"/>
  <c r="AD2001" i="6" s="1"/>
  <c r="AU2001" i="6" s="1"/>
  <c r="AG480" i="9"/>
  <c r="N482" i="6"/>
  <c r="AX1916" i="6" s="1"/>
  <c r="BB1916" i="6" s="1"/>
  <c r="K1440" i="6"/>
  <c r="AC1918" i="6" s="1"/>
  <c r="AT1918" i="6" s="1"/>
  <c r="L1440" i="6"/>
  <c r="AD1918" i="6" s="1"/>
  <c r="AU1918" i="6" s="1"/>
  <c r="K1441" i="6"/>
  <c r="AC1919" i="6" s="1"/>
  <c r="AT1919" i="6" s="1"/>
  <c r="AG478" i="9"/>
  <c r="AM478" i="9" s="1"/>
  <c r="AT243" i="9" s="1"/>
  <c r="N480" i="6"/>
  <c r="AX1908" i="6" s="1"/>
  <c r="BB1908" i="6" s="1"/>
  <c r="K1434" i="6"/>
  <c r="AC1910" i="6" s="1"/>
  <c r="AT1910" i="6" s="1"/>
  <c r="L1434" i="6"/>
  <c r="AD1910" i="6" s="1"/>
  <c r="AU1910" i="6" s="1"/>
  <c r="K1435" i="6"/>
  <c r="AC1911" i="6" s="1"/>
  <c r="AT1911" i="6" s="1"/>
  <c r="AG476" i="9"/>
  <c r="AM476" i="9" s="1"/>
  <c r="AT242" i="9" s="1"/>
  <c r="N478" i="6"/>
  <c r="AX1900" i="6" s="1"/>
  <c r="BB1900" i="6" s="1"/>
  <c r="K1428" i="6"/>
  <c r="AC1902" i="6" s="1"/>
  <c r="AT1902" i="6" s="1"/>
  <c r="L1428" i="6"/>
  <c r="AD1902" i="6" s="1"/>
  <c r="AU1902" i="6" s="1"/>
  <c r="K1429" i="6"/>
  <c r="AC1903" i="6" s="1"/>
  <c r="AT1903" i="6" s="1"/>
  <c r="N477" i="6"/>
  <c r="AX1893" i="6" s="1"/>
  <c r="BB1893" i="6" s="1"/>
  <c r="AG475" i="9"/>
  <c r="AM475" i="9" s="1"/>
  <c r="AV241" i="9" s="1"/>
  <c r="K1424" i="6"/>
  <c r="AC1896" i="6" s="1"/>
  <c r="AT1896" i="6" s="1"/>
  <c r="L1424" i="6"/>
  <c r="AD1896" i="6" s="1"/>
  <c r="AU1896" i="6" s="1"/>
  <c r="L1425" i="6"/>
  <c r="AD1897" i="6" s="1"/>
  <c r="AU1897" i="6" s="1"/>
  <c r="L1421" i="6"/>
  <c r="AD1891" i="6" s="1"/>
  <c r="AU1891" i="6" s="1"/>
  <c r="K1420" i="6"/>
  <c r="AC1890" i="6" s="1"/>
  <c r="AT1890" i="6" s="1"/>
  <c r="Y240" i="1"/>
  <c r="H238" i="5" s="1"/>
  <c r="AG440" i="9"/>
  <c r="AM440" i="9" s="1"/>
  <c r="AT224" i="9" s="1"/>
  <c r="N442" i="6"/>
  <c r="AX1756" i="6" s="1"/>
  <c r="BB1756" i="6" s="1"/>
  <c r="K1320" i="6"/>
  <c r="AC1758" i="6" s="1"/>
  <c r="AT1758" i="6" s="1"/>
  <c r="L1320" i="6"/>
  <c r="AD1758" i="6" s="1"/>
  <c r="AU1758" i="6" s="1"/>
  <c r="K1321" i="6"/>
  <c r="AC1759" i="6" s="1"/>
  <c r="AT1759" i="6" s="1"/>
  <c r="L1319" i="6"/>
  <c r="AD1755" i="6" s="1"/>
  <c r="AU1755" i="6" s="1"/>
  <c r="K1318" i="6"/>
  <c r="AC1754" i="6" s="1"/>
  <c r="AT1754" i="6" s="1"/>
  <c r="Y223" i="1"/>
  <c r="H221" i="5" s="1"/>
  <c r="AG426" i="9"/>
  <c r="AM426" i="9" s="1"/>
  <c r="AT217" i="9" s="1"/>
  <c r="N428" i="6"/>
  <c r="AX1700" i="6" s="1"/>
  <c r="BB1700" i="6" s="1"/>
  <c r="K1278" i="6"/>
  <c r="AC1702" i="6" s="1"/>
  <c r="AT1702" i="6" s="1"/>
  <c r="L1278" i="6"/>
  <c r="AD1702" i="6" s="1"/>
  <c r="AU1702" i="6" s="1"/>
  <c r="K1279" i="6"/>
  <c r="AC1703" i="6" s="1"/>
  <c r="AT1703" i="6" s="1"/>
  <c r="AG425" i="9"/>
  <c r="L1275" i="6"/>
  <c r="AD1697" i="6" s="1"/>
  <c r="AU1697" i="6" s="1"/>
  <c r="N427" i="6"/>
  <c r="AX1693" i="6" s="1"/>
  <c r="BB1693" i="6" s="1"/>
  <c r="L1274" i="6"/>
  <c r="AD1696" i="6" s="1"/>
  <c r="AU1696" i="6" s="1"/>
  <c r="K1274" i="6"/>
  <c r="AC1696" i="6" s="1"/>
  <c r="AT1696" i="6" s="1"/>
  <c r="AG417" i="9"/>
  <c r="N419" i="6"/>
  <c r="AX1661" i="6" s="1"/>
  <c r="BB1661" i="6" s="1"/>
  <c r="L1251" i="6"/>
  <c r="AD1665" i="6" s="1"/>
  <c r="AU1665" i="6" s="1"/>
  <c r="K1250" i="6"/>
  <c r="AC1664" i="6" s="1"/>
  <c r="AT1664" i="6" s="1"/>
  <c r="L1250" i="6"/>
  <c r="AD1664" i="6" s="1"/>
  <c r="AU1664" i="6" s="1"/>
  <c r="L1247" i="6"/>
  <c r="AD1659" i="6" s="1"/>
  <c r="AU1659" i="6" s="1"/>
  <c r="K1246" i="6"/>
  <c r="AC1658" i="6" s="1"/>
  <c r="AT1658" i="6" s="1"/>
  <c r="AG413" i="9"/>
  <c r="AM413" i="9" s="1"/>
  <c r="AV210" i="9" s="1"/>
  <c r="N415" i="6"/>
  <c r="AX1645" i="6" s="1"/>
  <c r="BB1645" i="6" s="1"/>
  <c r="L1239" i="6"/>
  <c r="AD1649" i="6" s="1"/>
  <c r="AU1649" i="6" s="1"/>
  <c r="K1238" i="6"/>
  <c r="AC1648" i="6" s="1"/>
  <c r="AT1648" i="6" s="1"/>
  <c r="L1238" i="6"/>
  <c r="AD1648" i="6" s="1"/>
  <c r="AU1648" i="6" s="1"/>
  <c r="N413" i="6"/>
  <c r="AX1637" i="6" s="1"/>
  <c r="BB1637" i="6" s="1"/>
  <c r="AG411" i="9"/>
  <c r="AM411" i="9" s="1"/>
  <c r="AV209" i="9" s="1"/>
  <c r="L1233" i="6"/>
  <c r="AD1641" i="6" s="1"/>
  <c r="AU1641" i="6" s="1"/>
  <c r="K1232" i="6"/>
  <c r="AC1640" i="6" s="1"/>
  <c r="AT1640" i="6" s="1"/>
  <c r="L1232" i="6"/>
  <c r="AD1640" i="6" s="1"/>
  <c r="AU1640" i="6" s="1"/>
  <c r="AG409" i="9"/>
  <c r="N411" i="6"/>
  <c r="AX1629" i="6" s="1"/>
  <c r="BB1629" i="6" s="1"/>
  <c r="L1227" i="6"/>
  <c r="AD1633" i="6" s="1"/>
  <c r="AU1633" i="6" s="1"/>
  <c r="L1226" i="6"/>
  <c r="AD1632" i="6" s="1"/>
  <c r="AU1632" i="6" s="1"/>
  <c r="K1226" i="6"/>
  <c r="AC1632" i="6" s="1"/>
  <c r="AT1632" i="6" s="1"/>
  <c r="AG407" i="9"/>
  <c r="AM407" i="9" s="1"/>
  <c r="AV207" i="9" s="1"/>
  <c r="N409" i="6"/>
  <c r="AX1621" i="6" s="1"/>
  <c r="BB1621" i="6" s="1"/>
  <c r="L1221" i="6"/>
  <c r="AD1625" i="6" s="1"/>
  <c r="AU1625" i="6" s="1"/>
  <c r="K1220" i="6"/>
  <c r="AC1624" i="6" s="1"/>
  <c r="AT1624" i="6" s="1"/>
  <c r="L1220" i="6"/>
  <c r="AD1624" i="6" s="1"/>
  <c r="AU1624" i="6" s="1"/>
  <c r="AG405" i="9"/>
  <c r="AM405" i="9" s="1"/>
  <c r="AV206" i="9" s="1"/>
  <c r="N407" i="6"/>
  <c r="AX1613" i="6" s="1"/>
  <c r="BB1613" i="6" s="1"/>
  <c r="L1215" i="6"/>
  <c r="AD1617" i="6" s="1"/>
  <c r="AU1617" i="6" s="1"/>
  <c r="K1214" i="6"/>
  <c r="AC1616" i="6" s="1"/>
  <c r="AT1616" i="6" s="1"/>
  <c r="L1214" i="6"/>
  <c r="AD1616" i="6" s="1"/>
  <c r="AU1616" i="6" s="1"/>
  <c r="Y201" i="1"/>
  <c r="H199" i="5" s="1"/>
  <c r="K1162" i="6"/>
  <c r="AC1546" i="6" s="1"/>
  <c r="AT1546" i="6" s="1"/>
  <c r="L1163" i="6"/>
  <c r="AD1547" i="6" s="1"/>
  <c r="AU1547" i="6" s="1"/>
  <c r="Y198" i="1"/>
  <c r="H196" i="5" s="1"/>
  <c r="K1150" i="6"/>
  <c r="AC1530" i="6" s="1"/>
  <c r="AT1530" i="6" s="1"/>
  <c r="L1151" i="6"/>
  <c r="AD1531" i="6" s="1"/>
  <c r="AU1531" i="6" s="1"/>
  <c r="K1144" i="6"/>
  <c r="AC1522" i="6" s="1"/>
  <c r="AT1522" i="6" s="1"/>
  <c r="L1145" i="6"/>
  <c r="AD1523" i="6" s="1"/>
  <c r="AU1523" i="6" s="1"/>
  <c r="AG378" i="9"/>
  <c r="N380" i="6"/>
  <c r="AX1508" i="6" s="1"/>
  <c r="BB1508" i="6" s="1"/>
  <c r="K1134" i="6"/>
  <c r="AC1510" i="6" s="1"/>
  <c r="AT1510" i="6" s="1"/>
  <c r="L1134" i="6"/>
  <c r="AD1510" i="6" s="1"/>
  <c r="AU1510" i="6" s="1"/>
  <c r="K1135" i="6"/>
  <c r="AC1511" i="6" s="1"/>
  <c r="AT1511" i="6" s="1"/>
  <c r="AG374" i="9"/>
  <c r="AM374" i="9" s="1"/>
  <c r="AT191" i="9" s="1"/>
  <c r="N376" i="6"/>
  <c r="AX1492" i="6" s="1"/>
  <c r="BB1492" i="6" s="1"/>
  <c r="K1122" i="6"/>
  <c r="AC1494" i="6" s="1"/>
  <c r="AT1494" i="6" s="1"/>
  <c r="L1122" i="6"/>
  <c r="AD1494" i="6" s="1"/>
  <c r="AU1494" i="6" s="1"/>
  <c r="K1123" i="6"/>
  <c r="AC1495" i="6" s="1"/>
  <c r="AT1495" i="6" s="1"/>
  <c r="AG356" i="9"/>
  <c r="N358" i="6"/>
  <c r="AX1420" i="6" s="1"/>
  <c r="BB1420" i="6" s="1"/>
  <c r="K1068" i="6"/>
  <c r="AC1422" i="6" s="1"/>
  <c r="AT1422" i="6" s="1"/>
  <c r="L1068" i="6"/>
  <c r="AD1422" i="6" s="1"/>
  <c r="AU1422" i="6" s="1"/>
  <c r="K1069" i="6"/>
  <c r="AC1423" i="6" s="1"/>
  <c r="AT1423" i="6" s="1"/>
  <c r="N357" i="6"/>
  <c r="AX1413" i="6" s="1"/>
  <c r="BB1413" i="6" s="1"/>
  <c r="AG355" i="9"/>
  <c r="L1065" i="6"/>
  <c r="AD1417" i="6" s="1"/>
  <c r="AU1417" i="6" s="1"/>
  <c r="L1064" i="6"/>
  <c r="AD1416" i="6" s="1"/>
  <c r="AU1416" i="6" s="1"/>
  <c r="K1064" i="6"/>
  <c r="AC1416" i="6" s="1"/>
  <c r="AT1416" i="6" s="1"/>
  <c r="AG353" i="9"/>
  <c r="AM353" i="9" s="1"/>
  <c r="AV180" i="9" s="1"/>
  <c r="N355" i="6"/>
  <c r="AX1405" i="6" s="1"/>
  <c r="BB1405" i="6" s="1"/>
  <c r="L1059" i="6"/>
  <c r="AD1409" i="6" s="1"/>
  <c r="AU1409" i="6" s="1"/>
  <c r="K1058" i="6"/>
  <c r="AC1408" i="6" s="1"/>
  <c r="AT1408" i="6" s="1"/>
  <c r="L1058" i="6"/>
  <c r="AD1408" i="6" s="1"/>
  <c r="AU1408" i="6" s="1"/>
  <c r="AG350" i="9"/>
  <c r="AM350" i="9" s="1"/>
  <c r="AT179" i="9" s="1"/>
  <c r="N352" i="6"/>
  <c r="AX1396" i="6" s="1"/>
  <c r="BB1396" i="6" s="1"/>
  <c r="K1050" i="6"/>
  <c r="AC1398" i="6" s="1"/>
  <c r="AT1398" i="6" s="1"/>
  <c r="L1050" i="6"/>
  <c r="AD1398" i="6" s="1"/>
  <c r="AU1398" i="6" s="1"/>
  <c r="K1051" i="6"/>
  <c r="AC1399" i="6" s="1"/>
  <c r="AT1399" i="6" s="1"/>
  <c r="AG346" i="9"/>
  <c r="AM346" i="9" s="1"/>
  <c r="AT177" i="9" s="1"/>
  <c r="N348" i="6"/>
  <c r="AX1380" i="6" s="1"/>
  <c r="BB1380" i="6" s="1"/>
  <c r="K1038" i="6"/>
  <c r="AC1382" i="6" s="1"/>
  <c r="AT1382" i="6" s="1"/>
  <c r="L1038" i="6"/>
  <c r="AD1382" i="6" s="1"/>
  <c r="AU1382" i="6" s="1"/>
  <c r="K1039" i="6"/>
  <c r="AC1383" i="6" s="1"/>
  <c r="AT1383" i="6" s="1"/>
  <c r="AG344" i="9"/>
  <c r="AM344" i="9" s="1"/>
  <c r="AT176" i="9" s="1"/>
  <c r="N346" i="6"/>
  <c r="AX1372" i="6" s="1"/>
  <c r="BB1372" i="6" s="1"/>
  <c r="K1032" i="6"/>
  <c r="AC1374" i="6" s="1"/>
  <c r="AT1374" i="6" s="1"/>
  <c r="L1032" i="6"/>
  <c r="AD1374" i="6" s="1"/>
  <c r="AU1374" i="6" s="1"/>
  <c r="K1033" i="6"/>
  <c r="AC1375" i="6" s="1"/>
  <c r="AT1375" i="6" s="1"/>
  <c r="AG342" i="9"/>
  <c r="AM342" i="9" s="1"/>
  <c r="AT175" i="9" s="1"/>
  <c r="N344" i="6"/>
  <c r="AX1364" i="6" s="1"/>
  <c r="BB1364" i="6" s="1"/>
  <c r="K1026" i="6"/>
  <c r="AC1366" i="6" s="1"/>
  <c r="AT1366" i="6" s="1"/>
  <c r="L1026" i="6"/>
  <c r="AD1366" i="6" s="1"/>
  <c r="AU1366" i="6" s="1"/>
  <c r="K1027" i="6"/>
  <c r="AC1367" i="6" s="1"/>
  <c r="AT1367" i="6" s="1"/>
  <c r="AG340" i="9"/>
  <c r="AM340" i="9" s="1"/>
  <c r="AT174" i="9" s="1"/>
  <c r="N342" i="6"/>
  <c r="AX1356" i="6" s="1"/>
  <c r="BB1356" i="6" s="1"/>
  <c r="K1020" i="6"/>
  <c r="AC1358" i="6" s="1"/>
  <c r="AT1358" i="6" s="1"/>
  <c r="L1020" i="6"/>
  <c r="AD1358" i="6" s="1"/>
  <c r="AU1358" i="6" s="1"/>
  <c r="K1021" i="6"/>
  <c r="AC1359" i="6" s="1"/>
  <c r="AT1359" i="6" s="1"/>
  <c r="AG338" i="9"/>
  <c r="N340" i="6"/>
  <c r="AX1348" i="6" s="1"/>
  <c r="BB1348" i="6" s="1"/>
  <c r="K1014" i="6"/>
  <c r="AC1350" i="6" s="1"/>
  <c r="AT1350" i="6" s="1"/>
  <c r="L1014" i="6"/>
  <c r="AD1350" i="6" s="1"/>
  <c r="AU1350" i="6" s="1"/>
  <c r="K1015" i="6"/>
  <c r="AC1351" i="6" s="1"/>
  <c r="AT1351" i="6" s="1"/>
  <c r="AG337" i="9"/>
  <c r="AM337" i="9" s="1"/>
  <c r="AV172" i="9" s="1"/>
  <c r="N339" i="6"/>
  <c r="AX1341" i="6" s="1"/>
  <c r="BB1341" i="6" s="1"/>
  <c r="L1011" i="6"/>
  <c r="AD1345" i="6" s="1"/>
  <c r="AU1345" i="6" s="1"/>
  <c r="K1010" i="6"/>
  <c r="AC1344" i="6" s="1"/>
  <c r="AT1344" i="6" s="1"/>
  <c r="L1010" i="6"/>
  <c r="AD1344" i="6" s="1"/>
  <c r="AU1344" i="6" s="1"/>
  <c r="K1006" i="6"/>
  <c r="AC1338" i="6" s="1"/>
  <c r="AT1338" i="6" s="1"/>
  <c r="L1007" i="6"/>
  <c r="AD1339" i="6" s="1"/>
  <c r="AU1339" i="6" s="1"/>
  <c r="K1000" i="6"/>
  <c r="AC1330" i="6" s="1"/>
  <c r="AT1330" i="6" s="1"/>
  <c r="L1001" i="6"/>
  <c r="AD1331" i="6" s="1"/>
  <c r="AU1331" i="6" s="1"/>
  <c r="AG328" i="9"/>
  <c r="N330" i="6"/>
  <c r="AX1308" i="6" s="1"/>
  <c r="BB1308" i="6" s="1"/>
  <c r="K984" i="6"/>
  <c r="AC1310" i="6" s="1"/>
  <c r="AT1310" i="6" s="1"/>
  <c r="L984" i="6"/>
  <c r="AD1310" i="6" s="1"/>
  <c r="AU1310" i="6" s="1"/>
  <c r="K985" i="6"/>
  <c r="AC1311" i="6" s="1"/>
  <c r="AT1311" i="6" s="1"/>
  <c r="AG325" i="9"/>
  <c r="N327" i="6"/>
  <c r="AX1293" i="6" s="1"/>
  <c r="BB1293" i="6" s="1"/>
  <c r="L975" i="6"/>
  <c r="AD1297" i="6" s="1"/>
  <c r="AU1297" i="6" s="1"/>
  <c r="K974" i="6"/>
  <c r="AC1296" i="6" s="1"/>
  <c r="AT1296" i="6" s="1"/>
  <c r="L974" i="6"/>
  <c r="AD1296" i="6" s="1"/>
  <c r="AU1296" i="6" s="1"/>
  <c r="N325" i="6"/>
  <c r="AX1285" i="6" s="1"/>
  <c r="BB1285" i="6" s="1"/>
  <c r="AG323" i="9"/>
  <c r="L969" i="6"/>
  <c r="AD1289" i="6" s="1"/>
  <c r="AU1289" i="6" s="1"/>
  <c r="L968" i="6"/>
  <c r="AD1288" i="6" s="1"/>
  <c r="AU1288" i="6" s="1"/>
  <c r="K968" i="6"/>
  <c r="AC1288" i="6" s="1"/>
  <c r="AT1288" i="6" s="1"/>
  <c r="Y165" i="1"/>
  <c r="H163" i="5" s="1"/>
  <c r="U170" i="11" s="1"/>
  <c r="K880" i="6"/>
  <c r="AC1170" i="6" s="1"/>
  <c r="AT1170" i="6" s="1"/>
  <c r="L881" i="6"/>
  <c r="AD1171" i="6" s="1"/>
  <c r="AU1171" i="6" s="1"/>
  <c r="K874" i="6"/>
  <c r="AC1162" i="6" s="1"/>
  <c r="AT1162" i="6" s="1"/>
  <c r="L875" i="6"/>
  <c r="AD1163" i="6" s="1"/>
  <c r="AU1163" i="6" s="1"/>
  <c r="AG288" i="9"/>
  <c r="N290" i="6"/>
  <c r="AX1148" i="6" s="1"/>
  <c r="BB1148" i="6" s="1"/>
  <c r="K864" i="6"/>
  <c r="AC1150" i="6" s="1"/>
  <c r="AT1150" i="6" s="1"/>
  <c r="L864" i="6"/>
  <c r="AD1150" i="6" s="1"/>
  <c r="AU1150" i="6" s="1"/>
  <c r="K865" i="6"/>
  <c r="AC1151" i="6" s="1"/>
  <c r="AT1151" i="6" s="1"/>
  <c r="Y145" i="1"/>
  <c r="H143" i="5" s="1"/>
  <c r="K832" i="6"/>
  <c r="AC1106" i="6" s="1"/>
  <c r="AT1106" i="6" s="1"/>
  <c r="L833" i="6"/>
  <c r="AD1107" i="6" s="1"/>
  <c r="AU1107" i="6" s="1"/>
  <c r="AG274" i="9"/>
  <c r="AM274" i="9" s="1"/>
  <c r="AT141" i="9" s="1"/>
  <c r="N276" i="6"/>
  <c r="AX1092" i="6" s="1"/>
  <c r="BB1092" i="6" s="1"/>
  <c r="K822" i="6"/>
  <c r="AC1094" i="6" s="1"/>
  <c r="AT1094" i="6" s="1"/>
  <c r="L822" i="6"/>
  <c r="AD1094" i="6" s="1"/>
  <c r="AU1094" i="6" s="1"/>
  <c r="K823" i="6"/>
  <c r="AC1095" i="6" s="1"/>
  <c r="AT1095" i="6" s="1"/>
  <c r="AG273" i="9"/>
  <c r="N275" i="6"/>
  <c r="AX1085" i="6" s="1"/>
  <c r="BB1085" i="6" s="1"/>
  <c r="K818" i="6"/>
  <c r="AC1088" i="6" s="1"/>
  <c r="AT1088" i="6" s="1"/>
  <c r="L819" i="6"/>
  <c r="AD1089" i="6" s="1"/>
  <c r="AU1089" i="6" s="1"/>
  <c r="L818" i="6"/>
  <c r="AD1088" i="6" s="1"/>
  <c r="AU1088" i="6" s="1"/>
  <c r="K814" i="6"/>
  <c r="AC1082" i="6" s="1"/>
  <c r="AT1082" i="6" s="1"/>
  <c r="L815" i="6"/>
  <c r="AD1083" i="6" s="1"/>
  <c r="AU1083" i="6" s="1"/>
  <c r="K802" i="6"/>
  <c r="AC1066" i="6" s="1"/>
  <c r="AT1066" i="6" s="1"/>
  <c r="L803" i="6"/>
  <c r="AD1067" i="6" s="1"/>
  <c r="AU1067" i="6" s="1"/>
  <c r="AG265" i="9"/>
  <c r="N267" i="6"/>
  <c r="AX1053" i="6" s="1"/>
  <c r="BB1053" i="6" s="1"/>
  <c r="K794" i="6"/>
  <c r="AC1056" i="6" s="1"/>
  <c r="AT1056" i="6" s="1"/>
  <c r="L795" i="6"/>
  <c r="AD1057" i="6" s="1"/>
  <c r="AU1057" i="6" s="1"/>
  <c r="L794" i="6"/>
  <c r="AD1056" i="6" s="1"/>
  <c r="AU1056" i="6" s="1"/>
  <c r="AG260" i="9"/>
  <c r="N262" i="6"/>
  <c r="AX1036" i="6" s="1"/>
  <c r="BB1036" i="6" s="1"/>
  <c r="K780" i="6"/>
  <c r="AC1038" i="6" s="1"/>
  <c r="AT1038" i="6" s="1"/>
  <c r="L780" i="6"/>
  <c r="AD1038" i="6" s="1"/>
  <c r="AU1038" i="6" s="1"/>
  <c r="K781" i="6"/>
  <c r="AC1039" i="6" s="1"/>
  <c r="AT1039" i="6" s="1"/>
  <c r="AG258" i="9"/>
  <c r="N260" i="6"/>
  <c r="AX1028" i="6" s="1"/>
  <c r="BB1028" i="6" s="1"/>
  <c r="K774" i="6"/>
  <c r="AC1030" i="6" s="1"/>
  <c r="AT1030" i="6" s="1"/>
  <c r="L774" i="6"/>
  <c r="AD1030" i="6" s="1"/>
  <c r="AU1030" i="6" s="1"/>
  <c r="K775" i="6"/>
  <c r="AC1031" i="6" s="1"/>
  <c r="AT1031" i="6" s="1"/>
  <c r="K772" i="6"/>
  <c r="AC1026" i="6" s="1"/>
  <c r="AT1026" i="6" s="1"/>
  <c r="L773" i="6"/>
  <c r="AD1027" i="6" s="1"/>
  <c r="AU1027" i="6" s="1"/>
  <c r="Y133" i="1"/>
  <c r="H131" i="5" s="1"/>
  <c r="U138" i="11" s="1"/>
  <c r="K730" i="6"/>
  <c r="AC970" i="6" s="1"/>
  <c r="AT970" i="6" s="1"/>
  <c r="L731" i="6"/>
  <c r="AD971" i="6" s="1"/>
  <c r="AU971" i="6" s="1"/>
  <c r="K724" i="6"/>
  <c r="AC962" i="6" s="1"/>
  <c r="AT962" i="6" s="1"/>
  <c r="L725" i="6"/>
  <c r="AD963" i="6" s="1"/>
  <c r="AU963" i="6" s="1"/>
  <c r="AG239" i="9"/>
  <c r="AM239" i="9" s="1"/>
  <c r="AV123" i="9" s="1"/>
  <c r="N241" i="6"/>
  <c r="AX949" i="6" s="1"/>
  <c r="BB949" i="6" s="1"/>
  <c r="K716" i="6"/>
  <c r="AC952" i="6" s="1"/>
  <c r="AT952" i="6" s="1"/>
  <c r="L717" i="6"/>
  <c r="AD953" i="6" s="1"/>
  <c r="AU953" i="6" s="1"/>
  <c r="L716" i="6"/>
  <c r="AD952" i="6" s="1"/>
  <c r="AU952" i="6" s="1"/>
  <c r="AG236" i="9"/>
  <c r="AM236" i="9" s="1"/>
  <c r="AT122" i="9" s="1"/>
  <c r="N238" i="6"/>
  <c r="AX940" i="6" s="1"/>
  <c r="BB940" i="6" s="1"/>
  <c r="K708" i="6"/>
  <c r="AC942" i="6" s="1"/>
  <c r="AT942" i="6" s="1"/>
  <c r="L708" i="6"/>
  <c r="AD942" i="6" s="1"/>
  <c r="AU942" i="6" s="1"/>
  <c r="K709" i="6"/>
  <c r="AC943" i="6" s="1"/>
  <c r="AT943" i="6" s="1"/>
  <c r="AG220" i="9"/>
  <c r="N222" i="6"/>
  <c r="AX876" i="6" s="1"/>
  <c r="BB876" i="6" s="1"/>
  <c r="K660" i="6"/>
  <c r="AC878" i="6" s="1"/>
  <c r="AT878" i="6" s="1"/>
  <c r="L660" i="6"/>
  <c r="AD878" i="6" s="1"/>
  <c r="AU878" i="6" s="1"/>
  <c r="K661" i="6"/>
  <c r="AC879" i="6" s="1"/>
  <c r="AT879" i="6" s="1"/>
  <c r="AG217" i="9"/>
  <c r="AM217" i="9" s="1"/>
  <c r="AV112" i="9" s="1"/>
  <c r="N219" i="6"/>
  <c r="AX861" i="6" s="1"/>
  <c r="BB861" i="6" s="1"/>
  <c r="K650" i="6"/>
  <c r="AC864" i="6" s="1"/>
  <c r="AT864" i="6" s="1"/>
  <c r="L651" i="6"/>
  <c r="AD865" i="6" s="1"/>
  <c r="AU865" i="6" s="1"/>
  <c r="L650" i="6"/>
  <c r="AD864" i="6" s="1"/>
  <c r="AU864" i="6" s="1"/>
  <c r="AG214" i="9"/>
  <c r="AM214" i="9" s="1"/>
  <c r="AT111" i="9" s="1"/>
  <c r="N216" i="6"/>
  <c r="AX852" i="6" s="1"/>
  <c r="BB852" i="6" s="1"/>
  <c r="K642" i="6"/>
  <c r="AC854" i="6" s="1"/>
  <c r="AT854" i="6" s="1"/>
  <c r="L642" i="6"/>
  <c r="AD854" i="6" s="1"/>
  <c r="AU854" i="6" s="1"/>
  <c r="K643" i="6"/>
  <c r="AC855" i="6" s="1"/>
  <c r="AT855" i="6" s="1"/>
  <c r="AG213" i="9"/>
  <c r="AM213" i="9" s="1"/>
  <c r="AV110" i="9" s="1"/>
  <c r="N215" i="6"/>
  <c r="AX845" i="6" s="1"/>
  <c r="BB845" i="6" s="1"/>
  <c r="K638" i="6"/>
  <c r="AC848" i="6" s="1"/>
  <c r="AT848" i="6" s="1"/>
  <c r="L639" i="6"/>
  <c r="AD849" i="6" s="1"/>
  <c r="AU849" i="6" s="1"/>
  <c r="L638" i="6"/>
  <c r="AD848" i="6" s="1"/>
  <c r="AU848" i="6" s="1"/>
  <c r="K634" i="6"/>
  <c r="AC842" i="6" s="1"/>
  <c r="AT842" i="6" s="1"/>
  <c r="L635" i="6"/>
  <c r="AD843" i="6" s="1"/>
  <c r="AU843" i="6" s="1"/>
  <c r="AG201" i="9"/>
  <c r="N203" i="6"/>
  <c r="AX797" i="6" s="1"/>
  <c r="BB797" i="6" s="1"/>
  <c r="K602" i="6"/>
  <c r="AC800" i="6" s="1"/>
  <c r="AT800" i="6" s="1"/>
  <c r="L603" i="6"/>
  <c r="AD801" i="6" s="1"/>
  <c r="AU801" i="6" s="1"/>
  <c r="L602" i="6"/>
  <c r="AD800" i="6" s="1"/>
  <c r="AU800" i="6" s="1"/>
  <c r="K598" i="6"/>
  <c r="AC794" i="6" s="1"/>
  <c r="AT794" i="6" s="1"/>
  <c r="L599" i="6"/>
  <c r="AD795" i="6" s="1"/>
  <c r="AU795" i="6" s="1"/>
  <c r="K592" i="6"/>
  <c r="AC786" i="6" s="1"/>
  <c r="AT786" i="6" s="1"/>
  <c r="L593" i="6"/>
  <c r="AD787" i="6" s="1"/>
  <c r="AU787" i="6" s="1"/>
  <c r="K586" i="6"/>
  <c r="AC778" i="6" s="1"/>
  <c r="AT778" i="6" s="1"/>
  <c r="L587" i="6"/>
  <c r="AD779" i="6" s="1"/>
  <c r="AU779" i="6" s="1"/>
  <c r="AG193" i="9"/>
  <c r="AM193" i="9" s="1"/>
  <c r="AV100" i="9" s="1"/>
  <c r="N195" i="6"/>
  <c r="AX765" i="6" s="1"/>
  <c r="BB765" i="6" s="1"/>
  <c r="K578" i="6"/>
  <c r="AC768" i="6" s="1"/>
  <c r="AT768" i="6" s="1"/>
  <c r="L579" i="6"/>
  <c r="AD769" i="6" s="1"/>
  <c r="AU769" i="6" s="1"/>
  <c r="L578" i="6"/>
  <c r="AD768" i="6" s="1"/>
  <c r="AU768" i="6" s="1"/>
  <c r="AG190" i="9"/>
  <c r="N192" i="6"/>
  <c r="AX756" i="6" s="1"/>
  <c r="BB756" i="6" s="1"/>
  <c r="K570" i="6"/>
  <c r="AC758" i="6" s="1"/>
  <c r="AT758" i="6" s="1"/>
  <c r="L570" i="6"/>
  <c r="AD758" i="6" s="1"/>
  <c r="AU758" i="6" s="1"/>
  <c r="K571" i="6"/>
  <c r="AC759" i="6" s="1"/>
  <c r="AT759" i="6" s="1"/>
  <c r="N189" i="6"/>
  <c r="AX741" i="6" s="1"/>
  <c r="BB741" i="6" s="1"/>
  <c r="AG187" i="9"/>
  <c r="K560" i="6"/>
  <c r="AC744" i="6" s="1"/>
  <c r="AT744" i="6" s="1"/>
  <c r="L561" i="6"/>
  <c r="AD745" i="6" s="1"/>
  <c r="AU745" i="6" s="1"/>
  <c r="L560" i="6"/>
  <c r="AD744" i="6" s="1"/>
  <c r="AU744" i="6" s="1"/>
  <c r="K556" i="6"/>
  <c r="AC738" i="6" s="1"/>
  <c r="AT738" i="6" s="1"/>
  <c r="L557" i="6"/>
  <c r="AD739" i="6" s="1"/>
  <c r="AU739" i="6" s="1"/>
  <c r="AG177" i="9"/>
  <c r="AM177" i="9" s="1"/>
  <c r="AV92" i="9" s="1"/>
  <c r="L531" i="6"/>
  <c r="AD705" i="6" s="1"/>
  <c r="AU705" i="6" s="1"/>
  <c r="N179" i="6"/>
  <c r="AX701" i="6" s="1"/>
  <c r="BB701" i="6" s="1"/>
  <c r="L530" i="6"/>
  <c r="AD704" i="6" s="1"/>
  <c r="AU704" i="6" s="1"/>
  <c r="K530" i="6"/>
  <c r="AC704" i="6" s="1"/>
  <c r="AT704" i="6" s="1"/>
  <c r="AG174" i="9"/>
  <c r="L522" i="6"/>
  <c r="AD694" i="6" s="1"/>
  <c r="AU694" i="6" s="1"/>
  <c r="N176" i="6"/>
  <c r="AX692" i="6" s="1"/>
  <c r="BB692" i="6" s="1"/>
  <c r="K523" i="6"/>
  <c r="AC695" i="6" s="1"/>
  <c r="AT695" i="6" s="1"/>
  <c r="K522" i="6"/>
  <c r="AC694" i="6" s="1"/>
  <c r="AT694" i="6" s="1"/>
  <c r="AG173" i="9"/>
  <c r="AM173" i="9" s="1"/>
  <c r="AV90" i="9" s="1"/>
  <c r="N175" i="6"/>
  <c r="AX685" i="6" s="1"/>
  <c r="BB685" i="6" s="1"/>
  <c r="L519" i="6"/>
  <c r="AD689" i="6" s="1"/>
  <c r="AU689" i="6" s="1"/>
  <c r="K518" i="6"/>
  <c r="AC688" i="6" s="1"/>
  <c r="AT688" i="6" s="1"/>
  <c r="L518" i="6"/>
  <c r="AD688" i="6" s="1"/>
  <c r="AU688" i="6" s="1"/>
  <c r="L515" i="6"/>
  <c r="AD683" i="6" s="1"/>
  <c r="AU683" i="6" s="1"/>
  <c r="K514" i="6"/>
  <c r="AC682" i="6" s="1"/>
  <c r="AT682" i="6" s="1"/>
  <c r="N157" i="6"/>
  <c r="AX613" i="6" s="1"/>
  <c r="BB613" i="6" s="1"/>
  <c r="AG155" i="9"/>
  <c r="AM155" i="9" s="1"/>
  <c r="AV81" i="9" s="1"/>
  <c r="L465" i="6"/>
  <c r="AD617" i="6" s="1"/>
  <c r="AU617" i="6" s="1"/>
  <c r="K464" i="6"/>
  <c r="AC616" i="6" s="1"/>
  <c r="AT616" i="6" s="1"/>
  <c r="L464" i="6"/>
  <c r="AD616" i="6" s="1"/>
  <c r="AU616" i="6" s="1"/>
  <c r="AG153" i="9"/>
  <c r="L459" i="6"/>
  <c r="AD609" i="6" s="1"/>
  <c r="AU609" i="6" s="1"/>
  <c r="N155" i="6"/>
  <c r="AX605" i="6" s="1"/>
  <c r="BB605" i="6" s="1"/>
  <c r="L458" i="6"/>
  <c r="AD608" i="6" s="1"/>
  <c r="AU608" i="6" s="1"/>
  <c r="K458" i="6"/>
  <c r="AC608" i="6" s="1"/>
  <c r="AT608" i="6" s="1"/>
  <c r="AG151" i="9"/>
  <c r="N153" i="6"/>
  <c r="AX597" i="6" s="1"/>
  <c r="BB597" i="6" s="1"/>
  <c r="L453" i="6"/>
  <c r="AD601" i="6" s="1"/>
  <c r="AU601" i="6" s="1"/>
  <c r="K452" i="6"/>
  <c r="AC600" i="6" s="1"/>
  <c r="AT600" i="6" s="1"/>
  <c r="L452" i="6"/>
  <c r="AD600" i="6" s="1"/>
  <c r="AU600" i="6" s="1"/>
  <c r="L425" i="6"/>
  <c r="AD563" i="6" s="1"/>
  <c r="AU563" i="6" s="1"/>
  <c r="K424" i="6"/>
  <c r="AC562" i="6" s="1"/>
  <c r="AT562" i="6" s="1"/>
  <c r="AG133" i="9"/>
  <c r="AM133" i="9" s="1"/>
  <c r="AV70" i="9" s="1"/>
  <c r="N135" i="6"/>
  <c r="AX525" i="6" s="1"/>
  <c r="BB525" i="6" s="1"/>
  <c r="K398" i="6"/>
  <c r="AC528" i="6" s="1"/>
  <c r="AT528" i="6" s="1"/>
  <c r="L399" i="6"/>
  <c r="AD529" i="6" s="1"/>
  <c r="AU529" i="6" s="1"/>
  <c r="L398" i="6"/>
  <c r="AD528" i="6" s="1"/>
  <c r="AU528" i="6" s="1"/>
  <c r="AG122" i="9"/>
  <c r="AM122" i="9" s="1"/>
  <c r="AT65" i="9" s="1"/>
  <c r="L366" i="6"/>
  <c r="AD486" i="6" s="1"/>
  <c r="AU486" i="6" s="1"/>
  <c r="K367" i="6"/>
  <c r="AC487" i="6" s="1"/>
  <c r="AT487" i="6" s="1"/>
  <c r="N124" i="6"/>
  <c r="AX484" i="6" s="1"/>
  <c r="BB484" i="6" s="1"/>
  <c r="K366" i="6"/>
  <c r="AC486" i="6" s="1"/>
  <c r="AT486" i="6" s="1"/>
  <c r="L365" i="6"/>
  <c r="AD483" i="6" s="1"/>
  <c r="AU483" i="6" s="1"/>
  <c r="K364" i="6"/>
  <c r="AC482" i="6" s="1"/>
  <c r="AT482" i="6" s="1"/>
  <c r="K358" i="6"/>
  <c r="AC474" i="6" s="1"/>
  <c r="AT474" i="6" s="1"/>
  <c r="L359" i="6"/>
  <c r="AD475" i="6" s="1"/>
  <c r="AU475" i="6" s="1"/>
  <c r="AG112" i="9"/>
  <c r="AM112" i="9" s="1"/>
  <c r="AT60" i="9" s="1"/>
  <c r="L336" i="6"/>
  <c r="AD446" i="6" s="1"/>
  <c r="AU446" i="6" s="1"/>
  <c r="K337" i="6"/>
  <c r="AC447" i="6" s="1"/>
  <c r="AT447" i="6" s="1"/>
  <c r="N114" i="6"/>
  <c r="AX444" i="6" s="1"/>
  <c r="BB444" i="6" s="1"/>
  <c r="K336" i="6"/>
  <c r="AC446" i="6" s="1"/>
  <c r="AT446" i="6" s="1"/>
  <c r="AG110" i="9"/>
  <c r="L330" i="6"/>
  <c r="AD438" i="6" s="1"/>
  <c r="AU438" i="6" s="1"/>
  <c r="K331" i="6"/>
  <c r="AC439" i="6" s="1"/>
  <c r="AT439" i="6" s="1"/>
  <c r="N112" i="6"/>
  <c r="AX436" i="6" s="1"/>
  <c r="BB436" i="6" s="1"/>
  <c r="K330" i="6"/>
  <c r="AC438" i="6" s="1"/>
  <c r="AT438" i="6" s="1"/>
  <c r="L329" i="6"/>
  <c r="AD435" i="6" s="1"/>
  <c r="AU435" i="6" s="1"/>
  <c r="K328" i="6"/>
  <c r="AC434" i="6" s="1"/>
  <c r="AT434" i="6" s="1"/>
  <c r="AG101" i="9"/>
  <c r="N103" i="6"/>
  <c r="AX397" i="6" s="1"/>
  <c r="BB397" i="6" s="1"/>
  <c r="K302" i="6"/>
  <c r="AC400" i="6" s="1"/>
  <c r="AT400" i="6" s="1"/>
  <c r="L303" i="6"/>
  <c r="AD401" i="6" s="1"/>
  <c r="AU401" i="6" s="1"/>
  <c r="L302" i="6"/>
  <c r="AD400" i="6" s="1"/>
  <c r="AU400" i="6" s="1"/>
  <c r="AG92" i="9"/>
  <c r="AM92" i="9" s="1"/>
  <c r="AT50" i="9" s="1"/>
  <c r="L276" i="6"/>
  <c r="AD366" i="6" s="1"/>
  <c r="AU366" i="6" s="1"/>
  <c r="N94" i="6"/>
  <c r="AX364" i="6" s="1"/>
  <c r="BB364" i="6" s="1"/>
  <c r="K277" i="6"/>
  <c r="AC367" i="6" s="1"/>
  <c r="AT367" i="6" s="1"/>
  <c r="K276" i="6"/>
  <c r="AC366" i="6" s="1"/>
  <c r="AT366" i="6" s="1"/>
  <c r="AG90" i="9"/>
  <c r="L270" i="6"/>
  <c r="AD358" i="6" s="1"/>
  <c r="AU358" i="6" s="1"/>
  <c r="K271" i="6"/>
  <c r="AC359" i="6" s="1"/>
  <c r="AT359" i="6" s="1"/>
  <c r="N92" i="6"/>
  <c r="AX356" i="6" s="1"/>
  <c r="BB356" i="6" s="1"/>
  <c r="K270" i="6"/>
  <c r="AC358" i="6" s="1"/>
  <c r="AT358" i="6" s="1"/>
  <c r="AG89" i="9"/>
  <c r="AM89" i="9" s="1"/>
  <c r="AV48" i="9" s="1"/>
  <c r="K266" i="6"/>
  <c r="AC352" i="6" s="1"/>
  <c r="AT352" i="6" s="1"/>
  <c r="L267" i="6"/>
  <c r="AD353" i="6" s="1"/>
  <c r="AU353" i="6" s="1"/>
  <c r="N91" i="6"/>
  <c r="AX349" i="6" s="1"/>
  <c r="BB349" i="6" s="1"/>
  <c r="L266" i="6"/>
  <c r="AD352" i="6" s="1"/>
  <c r="AU352" i="6" s="1"/>
  <c r="AG86" i="9"/>
  <c r="AM86" i="9" s="1"/>
  <c r="AT47" i="9" s="1"/>
  <c r="L258" i="6"/>
  <c r="AD342" i="6" s="1"/>
  <c r="AU342" i="6" s="1"/>
  <c r="K259" i="6"/>
  <c r="AC343" i="6" s="1"/>
  <c r="AT343" i="6" s="1"/>
  <c r="N88" i="6"/>
  <c r="AX340" i="6" s="1"/>
  <c r="BB340" i="6" s="1"/>
  <c r="K258" i="6"/>
  <c r="AC342" i="6" s="1"/>
  <c r="AT342" i="6" s="1"/>
  <c r="AG84" i="9"/>
  <c r="L252" i="6"/>
  <c r="AD334" i="6" s="1"/>
  <c r="AU334" i="6" s="1"/>
  <c r="N86" i="6"/>
  <c r="AX332" i="6" s="1"/>
  <c r="BB332" i="6" s="1"/>
  <c r="K253" i="6"/>
  <c r="AC335" i="6" s="1"/>
  <c r="AT335" i="6" s="1"/>
  <c r="K252" i="6"/>
  <c r="AC334" i="6" s="1"/>
  <c r="AT334" i="6" s="1"/>
  <c r="AG83" i="9"/>
  <c r="AM83" i="9" s="1"/>
  <c r="AV45" i="9" s="1"/>
  <c r="N85" i="6"/>
  <c r="AX325" i="6" s="1"/>
  <c r="BB325" i="6" s="1"/>
  <c r="K248" i="6"/>
  <c r="AC328" i="6" s="1"/>
  <c r="AT328" i="6" s="1"/>
  <c r="L249" i="6"/>
  <c r="AD329" i="6" s="1"/>
  <c r="AU329" i="6" s="1"/>
  <c r="L248" i="6"/>
  <c r="AD328" i="6" s="1"/>
  <c r="AU328" i="6" s="1"/>
  <c r="K244" i="6"/>
  <c r="AC322" i="6" s="1"/>
  <c r="AT322" i="6" s="1"/>
  <c r="L245" i="6"/>
  <c r="AD323" i="6" s="1"/>
  <c r="AU323" i="6" s="1"/>
  <c r="AG79" i="9"/>
  <c r="AM79" i="9" s="1"/>
  <c r="AV43" i="9" s="1"/>
  <c r="K236" i="6"/>
  <c r="AC312" i="6" s="1"/>
  <c r="AT312" i="6" s="1"/>
  <c r="N81" i="6"/>
  <c r="AX309" i="6" s="1"/>
  <c r="BB309" i="6" s="1"/>
  <c r="L237" i="6"/>
  <c r="AD313" i="6" s="1"/>
  <c r="AU313" i="6" s="1"/>
  <c r="L236" i="6"/>
  <c r="AD312" i="6" s="1"/>
  <c r="AU312" i="6" s="1"/>
  <c r="AG76" i="9"/>
  <c r="L228" i="6"/>
  <c r="AD302" i="6" s="1"/>
  <c r="AU302" i="6" s="1"/>
  <c r="N78" i="6"/>
  <c r="AX300" i="6" s="1"/>
  <c r="BB300" i="6" s="1"/>
  <c r="K229" i="6"/>
  <c r="AC303" i="6" s="1"/>
  <c r="AT303" i="6" s="1"/>
  <c r="K228" i="6"/>
  <c r="AC302" i="6" s="1"/>
  <c r="AT302" i="6" s="1"/>
  <c r="K202" i="6"/>
  <c r="AC266" i="6" s="1"/>
  <c r="AT266" i="6" s="1"/>
  <c r="L203" i="6"/>
  <c r="AD267" i="6" s="1"/>
  <c r="AU267" i="6" s="1"/>
  <c r="AG55" i="9"/>
  <c r="K164" i="6"/>
  <c r="AC216" i="6" s="1"/>
  <c r="AT216" i="6" s="1"/>
  <c r="L164" i="6"/>
  <c r="AD216" i="6" s="1"/>
  <c r="AU216" i="6" s="1"/>
  <c r="N57" i="6"/>
  <c r="AX213" i="6" s="1"/>
  <c r="BB213" i="6" s="1"/>
  <c r="L165" i="6"/>
  <c r="AD217" i="6" s="1"/>
  <c r="AU217" i="6" s="1"/>
  <c r="K160" i="6"/>
  <c r="AC210" i="6" s="1"/>
  <c r="AT210" i="6" s="1"/>
  <c r="L161" i="6"/>
  <c r="AD211" i="6" s="1"/>
  <c r="AU211" i="6" s="1"/>
  <c r="N38" i="6"/>
  <c r="AX140" i="6" s="1"/>
  <c r="BB140" i="6" s="1"/>
  <c r="AG36" i="9"/>
  <c r="L108" i="6"/>
  <c r="AD142" i="6" s="1"/>
  <c r="AU142" i="6" s="1"/>
  <c r="K109" i="6"/>
  <c r="AC143" i="6" s="1"/>
  <c r="AT143" i="6" s="1"/>
  <c r="K108" i="6"/>
  <c r="AC142" i="6" s="1"/>
  <c r="AT142" i="6" s="1"/>
  <c r="AG35" i="9"/>
  <c r="AM35" i="9" s="1"/>
  <c r="AV21" i="9" s="1"/>
  <c r="N37" i="6"/>
  <c r="AX133" i="6" s="1"/>
  <c r="BB133" i="6" s="1"/>
  <c r="K104" i="6"/>
  <c r="AC136" i="6" s="1"/>
  <c r="AT136" i="6" s="1"/>
  <c r="L104" i="6"/>
  <c r="AD136" i="6" s="1"/>
  <c r="AU136" i="6" s="1"/>
  <c r="L105" i="6"/>
  <c r="AD137" i="6" s="1"/>
  <c r="AU137" i="6" s="1"/>
  <c r="AG32" i="9"/>
  <c r="AM32" i="9" s="1"/>
  <c r="AT20" i="9" s="1"/>
  <c r="N34" i="6"/>
  <c r="AX124" i="6" s="1"/>
  <c r="BB124" i="6" s="1"/>
  <c r="L96" i="6"/>
  <c r="AD126" i="6" s="1"/>
  <c r="AU126" i="6" s="1"/>
  <c r="K97" i="6"/>
  <c r="AC127" i="6" s="1"/>
  <c r="AT127" i="6" s="1"/>
  <c r="K96" i="6"/>
  <c r="AC126" i="6" s="1"/>
  <c r="AT126" i="6" s="1"/>
  <c r="N28" i="6"/>
  <c r="AX100" i="6" s="1"/>
  <c r="BB100" i="6" s="1"/>
  <c r="AG26" i="9"/>
  <c r="L78" i="6"/>
  <c r="AD102" i="6" s="1"/>
  <c r="AU102" i="6" s="1"/>
  <c r="K79" i="6"/>
  <c r="AC103" i="6" s="1"/>
  <c r="AT103" i="6" s="1"/>
  <c r="K78" i="6"/>
  <c r="AC102" i="6" s="1"/>
  <c r="AT102" i="6" s="1"/>
  <c r="N27" i="6"/>
  <c r="AX93" i="6" s="1"/>
  <c r="BB93" i="6" s="1"/>
  <c r="AG25" i="9"/>
  <c r="K74" i="6"/>
  <c r="AC96" i="6" s="1"/>
  <c r="AT96" i="6" s="1"/>
  <c r="L74" i="6"/>
  <c r="AD96" i="6" s="1"/>
  <c r="AU96" i="6" s="1"/>
  <c r="L75" i="6"/>
  <c r="AD97" i="6" s="1"/>
  <c r="AU97" i="6" s="1"/>
  <c r="AG22" i="9"/>
  <c r="N24" i="6"/>
  <c r="AX84" i="6" s="1"/>
  <c r="BB84" i="6" s="1"/>
  <c r="L66" i="6"/>
  <c r="AD86" i="6" s="1"/>
  <c r="AU86" i="6" s="1"/>
  <c r="K67" i="6"/>
  <c r="AC87" i="6" s="1"/>
  <c r="AT87" i="6" s="1"/>
  <c r="K66" i="6"/>
  <c r="AC86" i="6" s="1"/>
  <c r="AT86" i="6" s="1"/>
  <c r="N20" i="6"/>
  <c r="AX68" i="6" s="1"/>
  <c r="BB68" i="6" s="1"/>
  <c r="AG18" i="9"/>
  <c r="AM18" i="9" s="1"/>
  <c r="AT13" i="9" s="1"/>
  <c r="L54" i="6"/>
  <c r="AD70" i="6" s="1"/>
  <c r="AU70" i="6" s="1"/>
  <c r="K55" i="6"/>
  <c r="AC71" i="6" s="1"/>
  <c r="AT71" i="6" s="1"/>
  <c r="K54" i="6"/>
  <c r="AC70" i="6" s="1"/>
  <c r="AT70" i="6" s="1"/>
  <c r="N19" i="6"/>
  <c r="AX61" i="6" s="1"/>
  <c r="BB61" i="6" s="1"/>
  <c r="AG17" i="9"/>
  <c r="AM17" i="9" s="1"/>
  <c r="AV12" i="9" s="1"/>
  <c r="K50" i="6"/>
  <c r="AC64" i="6" s="1"/>
  <c r="AT64" i="6" s="1"/>
  <c r="L50" i="6"/>
  <c r="AD64" i="6" s="1"/>
  <c r="AU64" i="6" s="1"/>
  <c r="L51" i="6"/>
  <c r="AD65" i="6" s="1"/>
  <c r="AU65" i="6" s="1"/>
  <c r="AG14" i="9"/>
  <c r="N16" i="6"/>
  <c r="AX52" i="6" s="1"/>
  <c r="BB52" i="6" s="1"/>
  <c r="L42" i="6"/>
  <c r="AD54" i="6" s="1"/>
  <c r="AU54" i="6" s="1"/>
  <c r="K43" i="6"/>
  <c r="AC55" i="6" s="1"/>
  <c r="AT55" i="6" s="1"/>
  <c r="K42" i="6"/>
  <c r="AC54" i="6" s="1"/>
  <c r="AT54" i="6" s="1"/>
  <c r="N14" i="6"/>
  <c r="AX44" i="6" s="1"/>
  <c r="BB44" i="6" s="1"/>
  <c r="AG12" i="9"/>
  <c r="AM12" i="9" s="1"/>
  <c r="AT10" i="9" s="1"/>
  <c r="L36" i="6"/>
  <c r="AD46" i="6" s="1"/>
  <c r="AU46" i="6" s="1"/>
  <c r="K37" i="6"/>
  <c r="AC47" i="6" s="1"/>
  <c r="AT47" i="6" s="1"/>
  <c r="K36" i="6"/>
  <c r="AC46" i="6" s="1"/>
  <c r="AT46" i="6" s="1"/>
  <c r="N12" i="6"/>
  <c r="AX36" i="6" s="1"/>
  <c r="BB36" i="6" s="1"/>
  <c r="AG10" i="9"/>
  <c r="AM10" i="9" s="1"/>
  <c r="AT9" i="9" s="1"/>
  <c r="L30" i="6"/>
  <c r="AD38" i="6" s="1"/>
  <c r="AU38" i="6" s="1"/>
  <c r="K31" i="6"/>
  <c r="AC39" i="6" s="1"/>
  <c r="AT39" i="6" s="1"/>
  <c r="K30" i="6"/>
  <c r="AC38" i="6" s="1"/>
  <c r="AT38" i="6" s="1"/>
  <c r="K16" i="6"/>
  <c r="AC18" i="6" s="1"/>
  <c r="AT18" i="6" s="1"/>
  <c r="L17" i="6"/>
  <c r="AD19" i="6" s="1"/>
  <c r="AU19" i="6" s="1"/>
  <c r="M931" i="4"/>
  <c r="AR314" i="1" s="1"/>
  <c r="AE2461" i="6"/>
  <c r="AN2461" i="6" s="1"/>
  <c r="AE2476" i="6" a="1"/>
  <c r="AG2477" i="6" s="1"/>
  <c r="AP2477" i="6" s="1"/>
  <c r="AM614" i="9"/>
  <c r="AT311" i="9" s="1"/>
  <c r="K1774" i="6"/>
  <c r="AC2362" i="6" s="1"/>
  <c r="AT2362" i="6" s="1"/>
  <c r="L1775" i="6"/>
  <c r="AD2363" i="6" s="1"/>
  <c r="AU2363" i="6" s="1"/>
  <c r="AG565" i="9"/>
  <c r="N567" i="6"/>
  <c r="AX2253" i="6" s="1"/>
  <c r="BB2253" i="6" s="1"/>
  <c r="K1694" i="6"/>
  <c r="AC2256" i="6" s="1"/>
  <c r="AT2256" i="6" s="1"/>
  <c r="L1694" i="6"/>
  <c r="AD2256" i="6" s="1"/>
  <c r="AU2256" i="6" s="1"/>
  <c r="L1695" i="6"/>
  <c r="AD2257" i="6" s="1"/>
  <c r="AU2257" i="6" s="1"/>
  <c r="AG526" i="9"/>
  <c r="AM526" i="9" s="1"/>
  <c r="AT267" i="9" s="1"/>
  <c r="N528" i="6"/>
  <c r="AX2100" i="6" s="1"/>
  <c r="BB2100" i="6" s="1"/>
  <c r="K1578" i="6"/>
  <c r="AC2102" i="6" s="1"/>
  <c r="AT2102" i="6" s="1"/>
  <c r="L1578" i="6"/>
  <c r="AD2102" i="6" s="1"/>
  <c r="AU2102" i="6" s="1"/>
  <c r="K1579" i="6"/>
  <c r="AC2103" i="6" s="1"/>
  <c r="AT2103" i="6" s="1"/>
  <c r="AG506" i="9"/>
  <c r="AM506" i="9" s="1"/>
  <c r="AT257" i="9" s="1"/>
  <c r="N508" i="6"/>
  <c r="AX2020" i="6" s="1"/>
  <c r="BB2020" i="6" s="1"/>
  <c r="K1518" i="6"/>
  <c r="AC2022" i="6" s="1"/>
  <c r="AT2022" i="6" s="1"/>
  <c r="L1518" i="6"/>
  <c r="AD2022" i="6" s="1"/>
  <c r="AU2022" i="6" s="1"/>
  <c r="K1519" i="6"/>
  <c r="AC2023" i="6" s="1"/>
  <c r="AT2023" i="6" s="1"/>
  <c r="L1445" i="6"/>
  <c r="AD1923" i="6" s="1"/>
  <c r="AU1923" i="6" s="1"/>
  <c r="K1444" i="6"/>
  <c r="AC1922" i="6" s="1"/>
  <c r="AT1922" i="6" s="1"/>
  <c r="AG358" i="9"/>
  <c r="AM358" i="9" s="1"/>
  <c r="AT183" i="9" s="1"/>
  <c r="N360" i="6"/>
  <c r="AX1428" i="6" s="1"/>
  <c r="BB1428" i="6" s="1"/>
  <c r="K1074" i="6"/>
  <c r="AC1430" i="6" s="1"/>
  <c r="AT1430" i="6" s="1"/>
  <c r="L1074" i="6"/>
  <c r="AD1430" i="6" s="1"/>
  <c r="AU1430" i="6" s="1"/>
  <c r="K1075" i="6"/>
  <c r="AC1431" i="6" s="1"/>
  <c r="AT1431" i="6" s="1"/>
  <c r="AG349" i="9"/>
  <c r="AM349" i="9" s="1"/>
  <c r="AV178" i="9" s="1"/>
  <c r="N351" i="6"/>
  <c r="AX1389" i="6" s="1"/>
  <c r="BB1389" i="6" s="1"/>
  <c r="L1047" i="6"/>
  <c r="AD1393" i="6" s="1"/>
  <c r="AU1393" i="6" s="1"/>
  <c r="K1046" i="6"/>
  <c r="AC1392" i="6" s="1"/>
  <c r="AT1392" i="6" s="1"/>
  <c r="L1046" i="6"/>
  <c r="AD1392" i="6" s="1"/>
  <c r="AU1392" i="6" s="1"/>
  <c r="K1024" i="6"/>
  <c r="AC1362" i="6" s="1"/>
  <c r="AT1362" i="6" s="1"/>
  <c r="L1025" i="6"/>
  <c r="AD1363" i="6" s="1"/>
  <c r="AU1363" i="6" s="1"/>
  <c r="T158" i="11"/>
  <c r="AG297" i="9"/>
  <c r="AM297" i="9" s="1"/>
  <c r="AV152" i="9" s="1"/>
  <c r="L891" i="6"/>
  <c r="AD1185" i="6" s="1"/>
  <c r="AU1185" i="6" s="1"/>
  <c r="N299" i="6"/>
  <c r="AX1181" i="6" s="1"/>
  <c r="BB1181" i="6" s="1"/>
  <c r="K890" i="6"/>
  <c r="AC1184" i="6" s="1"/>
  <c r="AT1184" i="6" s="1"/>
  <c r="L890" i="6"/>
  <c r="AD1184" i="6" s="1"/>
  <c r="AU1184" i="6" s="1"/>
  <c r="AG222" i="9"/>
  <c r="AM222" i="9" s="1"/>
  <c r="AT115" i="9" s="1"/>
  <c r="N224" i="6"/>
  <c r="AX884" i="6" s="1"/>
  <c r="BB884" i="6" s="1"/>
  <c r="K666" i="6"/>
  <c r="AC886" i="6" s="1"/>
  <c r="AT886" i="6" s="1"/>
  <c r="L666" i="6"/>
  <c r="AD886" i="6" s="1"/>
  <c r="AU886" i="6" s="1"/>
  <c r="K667" i="6"/>
  <c r="AC887" i="6" s="1"/>
  <c r="AT887" i="6" s="1"/>
  <c r="K226" i="6"/>
  <c r="AC298" i="6" s="1"/>
  <c r="AT298" i="6" s="1"/>
  <c r="L227" i="6"/>
  <c r="AD299" i="6" s="1"/>
  <c r="AU299" i="6" s="1"/>
  <c r="T31" i="11"/>
  <c r="T119" i="11"/>
  <c r="S162" i="11"/>
  <c r="T66" i="11"/>
  <c r="S121" i="11"/>
  <c r="S161" i="11"/>
  <c r="S189" i="11"/>
  <c r="S67" i="11"/>
  <c r="S127" i="11"/>
  <c r="S167" i="11"/>
  <c r="T184" i="11"/>
  <c r="T61" i="11"/>
  <c r="T81" i="11"/>
  <c r="S164" i="11"/>
  <c r="T185" i="11"/>
  <c r="L9" i="6"/>
  <c r="AD9" i="6" s="1"/>
  <c r="L8" i="6"/>
  <c r="AD8" i="6" s="1"/>
  <c r="AU8" i="6" s="1"/>
  <c r="K8" i="6"/>
  <c r="AC8" i="6" s="1"/>
  <c r="AT8" i="6" s="1"/>
  <c r="N613" i="6"/>
  <c r="AX2437" i="6" s="1"/>
  <c r="BB2437" i="6" s="1"/>
  <c r="AG611" i="9"/>
  <c r="AM611" i="9" s="1"/>
  <c r="AV309" i="9" s="1"/>
  <c r="K1832" i="6"/>
  <c r="AC2440" i="6" s="1"/>
  <c r="AT2440" i="6" s="1"/>
  <c r="L1832" i="6"/>
  <c r="AD2440" i="6" s="1"/>
  <c r="AU2440" i="6" s="1"/>
  <c r="L1833" i="6"/>
  <c r="AD2441" i="6" s="1"/>
  <c r="AU2441" i="6" s="1"/>
  <c r="AG609" i="9"/>
  <c r="N611" i="6"/>
  <c r="AX2429" i="6" s="1"/>
  <c r="BB2429" i="6" s="1"/>
  <c r="K1826" i="6"/>
  <c r="AC2432" i="6" s="1"/>
  <c r="AT2432" i="6" s="1"/>
  <c r="L1826" i="6"/>
  <c r="AD2432" i="6" s="1"/>
  <c r="AU2432" i="6" s="1"/>
  <c r="L1827" i="6"/>
  <c r="AD2433" i="6" s="1"/>
  <c r="AU2433" i="6" s="1"/>
  <c r="C301" i="5"/>
  <c r="K1750" i="6"/>
  <c r="AC2330" i="6" s="1"/>
  <c r="AT2330" i="6" s="1"/>
  <c r="L1751" i="6"/>
  <c r="AD2331" i="6" s="1"/>
  <c r="AU2331" i="6" s="1"/>
  <c r="K1744" i="6"/>
  <c r="AC2322" i="6" s="1"/>
  <c r="AT2322" i="6" s="1"/>
  <c r="L1745" i="6"/>
  <c r="AD2323" i="6" s="1"/>
  <c r="AU2323" i="6" s="1"/>
  <c r="AG562" i="9"/>
  <c r="N564" i="6"/>
  <c r="AX2244" i="6" s="1"/>
  <c r="BB2244" i="6" s="1"/>
  <c r="K1686" i="6"/>
  <c r="AC2246" i="6" s="1"/>
  <c r="AT2246" i="6" s="1"/>
  <c r="L1686" i="6"/>
  <c r="AD2246" i="6" s="1"/>
  <c r="AU2246" i="6" s="1"/>
  <c r="K1687" i="6"/>
  <c r="AC2247" i="6" s="1"/>
  <c r="AT2247" i="6" s="1"/>
  <c r="AG561" i="9"/>
  <c r="AM561" i="9" s="1"/>
  <c r="AV284" i="9" s="1"/>
  <c r="N563" i="6"/>
  <c r="AX2237" i="6" s="1"/>
  <c r="BB2237" i="6" s="1"/>
  <c r="K1682" i="6"/>
  <c r="AC2240" i="6" s="1"/>
  <c r="AT2240" i="6" s="1"/>
  <c r="L1682" i="6"/>
  <c r="AD2240" i="6" s="1"/>
  <c r="AU2240" i="6" s="1"/>
  <c r="L1683" i="6"/>
  <c r="AD2241" i="6" s="1"/>
  <c r="AU2241" i="6" s="1"/>
  <c r="AG559" i="9"/>
  <c r="AM559" i="9" s="1"/>
  <c r="AV283" i="9" s="1"/>
  <c r="N561" i="6"/>
  <c r="AX2229" i="6" s="1"/>
  <c r="BB2229" i="6" s="1"/>
  <c r="K1676" i="6"/>
  <c r="AC2232" i="6" s="1"/>
  <c r="AT2232" i="6" s="1"/>
  <c r="L1676" i="6"/>
  <c r="AD2232" i="6" s="1"/>
  <c r="AU2232" i="6" s="1"/>
  <c r="L1677" i="6"/>
  <c r="AD2233" i="6" s="1"/>
  <c r="AU2233" i="6" s="1"/>
  <c r="AG557" i="9"/>
  <c r="N559" i="6"/>
  <c r="AX2221" i="6" s="1"/>
  <c r="BB2221" i="6" s="1"/>
  <c r="K1670" i="6"/>
  <c r="AC2224" i="6" s="1"/>
  <c r="AT2224" i="6" s="1"/>
  <c r="L1670" i="6"/>
  <c r="AD2224" i="6" s="1"/>
  <c r="AU2224" i="6" s="1"/>
  <c r="L1671" i="6"/>
  <c r="AD2225" i="6" s="1"/>
  <c r="AU2225" i="6" s="1"/>
  <c r="Y281" i="1"/>
  <c r="H279" i="5" s="1"/>
  <c r="K1612" i="6"/>
  <c r="AC2146" i="6" s="1"/>
  <c r="AT2146" i="6" s="1"/>
  <c r="L1613" i="6"/>
  <c r="AD2147" i="6" s="1"/>
  <c r="AU2147" i="6" s="1"/>
  <c r="K1606" i="6"/>
  <c r="AC2138" i="6" s="1"/>
  <c r="AT2138" i="6" s="1"/>
  <c r="L1607" i="6"/>
  <c r="AD2139" i="6" s="1"/>
  <c r="AU2139" i="6" s="1"/>
  <c r="L1601" i="6"/>
  <c r="AD2131" i="6" s="1"/>
  <c r="AU2131" i="6" s="1"/>
  <c r="K1600" i="6"/>
  <c r="AC2130" i="6" s="1"/>
  <c r="AT2130" i="6" s="1"/>
  <c r="AG520" i="9"/>
  <c r="AM520" i="9" s="1"/>
  <c r="AT264" i="9" s="1"/>
  <c r="N522" i="6"/>
  <c r="AX2076" i="6" s="1"/>
  <c r="BB2076" i="6" s="1"/>
  <c r="K1560" i="6"/>
  <c r="AC2078" i="6" s="1"/>
  <c r="AT2078" i="6" s="1"/>
  <c r="L1560" i="6"/>
  <c r="AD2078" i="6" s="1"/>
  <c r="AU2078" i="6" s="1"/>
  <c r="K1561" i="6"/>
  <c r="AC2079" i="6" s="1"/>
  <c r="AT2079" i="6" s="1"/>
  <c r="AG518" i="9"/>
  <c r="AM518" i="9" s="1"/>
  <c r="AT263" i="9" s="1"/>
  <c r="N520" i="6"/>
  <c r="AX2068" i="6" s="1"/>
  <c r="BB2068" i="6" s="1"/>
  <c r="K1554" i="6"/>
  <c r="AC2070" i="6" s="1"/>
  <c r="AT2070" i="6" s="1"/>
  <c r="L1554" i="6"/>
  <c r="AD2070" i="6" s="1"/>
  <c r="AU2070" i="6" s="1"/>
  <c r="K1555" i="6"/>
  <c r="AC2071" i="6" s="1"/>
  <c r="AT2071" i="6" s="1"/>
  <c r="AG517" i="9"/>
  <c r="N519" i="6"/>
  <c r="AX2061" i="6" s="1"/>
  <c r="BB2061" i="6" s="1"/>
  <c r="K1550" i="6"/>
  <c r="AC2064" i="6" s="1"/>
  <c r="AT2064" i="6" s="1"/>
  <c r="L1550" i="6"/>
  <c r="AD2064" i="6" s="1"/>
  <c r="AU2064" i="6" s="1"/>
  <c r="L1551" i="6"/>
  <c r="AD2065" i="6" s="1"/>
  <c r="AU2065" i="6" s="1"/>
  <c r="L1547" i="6"/>
  <c r="AD2059" i="6" s="1"/>
  <c r="AU2059" i="6" s="1"/>
  <c r="K1546" i="6"/>
  <c r="AC2058" i="6" s="1"/>
  <c r="AT2058" i="6" s="1"/>
  <c r="L1541" i="6"/>
  <c r="AD2051" i="6" s="1"/>
  <c r="AU2051" i="6" s="1"/>
  <c r="K1540" i="6"/>
  <c r="AC2050" i="6" s="1"/>
  <c r="AT2050" i="6" s="1"/>
  <c r="AG500" i="9"/>
  <c r="N502" i="6"/>
  <c r="AX1996" i="6" s="1"/>
  <c r="BB1996" i="6" s="1"/>
  <c r="K1500" i="6"/>
  <c r="AC1998" i="6" s="1"/>
  <c r="AT1998" i="6" s="1"/>
  <c r="L1500" i="6"/>
  <c r="AD1998" i="6" s="1"/>
  <c r="AU1998" i="6" s="1"/>
  <c r="K1501" i="6"/>
  <c r="AC1999" i="6" s="1"/>
  <c r="AT1999" i="6" s="1"/>
  <c r="L1499" i="6"/>
  <c r="AD1995" i="6" s="1"/>
  <c r="AU1995" i="6" s="1"/>
  <c r="K1498" i="6"/>
  <c r="AC1994" i="6" s="1"/>
  <c r="AT1994" i="6" s="1"/>
  <c r="Y249" i="1"/>
  <c r="H247" i="5" s="1"/>
  <c r="AG473" i="9"/>
  <c r="AM473" i="9" s="1"/>
  <c r="AV240" i="9" s="1"/>
  <c r="N475" i="6"/>
  <c r="AX1885" i="6" s="1"/>
  <c r="BB1885" i="6" s="1"/>
  <c r="K1418" i="6"/>
  <c r="AC1888" i="6" s="1"/>
  <c r="AT1888" i="6" s="1"/>
  <c r="L1418" i="6"/>
  <c r="AD1888" i="6" s="1"/>
  <c r="AU1888" i="6" s="1"/>
  <c r="L1419" i="6"/>
  <c r="AD1889" i="6" s="1"/>
  <c r="AU1889" i="6" s="1"/>
  <c r="L1415" i="6"/>
  <c r="AD1883" i="6" s="1"/>
  <c r="AU1883" i="6" s="1"/>
  <c r="K1414" i="6"/>
  <c r="AC1882" i="6" s="1"/>
  <c r="AT1882" i="6" s="1"/>
  <c r="L1403" i="6"/>
  <c r="AD1867" i="6" s="1"/>
  <c r="AU1867" i="6" s="1"/>
  <c r="K1402" i="6"/>
  <c r="AC1866" i="6" s="1"/>
  <c r="AT1866" i="6" s="1"/>
  <c r="Y237" i="1"/>
  <c r="H235" i="5" s="1"/>
  <c r="L1379" i="6"/>
  <c r="AD1835" i="6" s="1"/>
  <c r="AU1835" i="6" s="1"/>
  <c r="K1378" i="6"/>
  <c r="AC1834" i="6" s="1"/>
  <c r="AT1834" i="6" s="1"/>
  <c r="L1349" i="6"/>
  <c r="AD1795" i="6" s="1"/>
  <c r="AU1795" i="6" s="1"/>
  <c r="K1348" i="6"/>
  <c r="AC1794" i="6" s="1"/>
  <c r="AT1794" i="6" s="1"/>
  <c r="L1343" i="6"/>
  <c r="AD1787" i="6" s="1"/>
  <c r="AU1787" i="6" s="1"/>
  <c r="K1342" i="6"/>
  <c r="AC1786" i="6" s="1"/>
  <c r="AT1786" i="6" s="1"/>
  <c r="Y227" i="1"/>
  <c r="H225" i="5" s="1"/>
  <c r="U232" i="11" s="1"/>
  <c r="AG439" i="9"/>
  <c r="AM439" i="9" s="1"/>
  <c r="AV223" i="9" s="1"/>
  <c r="N441" i="6"/>
  <c r="AX1749" i="6" s="1"/>
  <c r="BB1749" i="6" s="1"/>
  <c r="K1316" i="6"/>
  <c r="AC1752" i="6" s="1"/>
  <c r="AT1752" i="6" s="1"/>
  <c r="L1316" i="6"/>
  <c r="AD1752" i="6" s="1"/>
  <c r="AU1752" i="6" s="1"/>
  <c r="L1317" i="6"/>
  <c r="AD1753" i="6" s="1"/>
  <c r="AU1753" i="6" s="1"/>
  <c r="L1313" i="6"/>
  <c r="AD1747" i="6" s="1"/>
  <c r="AU1747" i="6" s="1"/>
  <c r="K1312" i="6"/>
  <c r="AC1746" i="6" s="1"/>
  <c r="AT1746" i="6" s="1"/>
  <c r="C217" i="5"/>
  <c r="AG424" i="9"/>
  <c r="N426" i="6"/>
  <c r="AX1692" i="6" s="1"/>
  <c r="BB1692" i="6" s="1"/>
  <c r="K1272" i="6"/>
  <c r="AC1694" i="6" s="1"/>
  <c r="AT1694" i="6" s="1"/>
  <c r="L1272" i="6"/>
  <c r="AD1694" i="6" s="1"/>
  <c r="AU1694" i="6" s="1"/>
  <c r="K1273" i="6"/>
  <c r="AC1695" i="6" s="1"/>
  <c r="AT1695" i="6" s="1"/>
  <c r="AG415" i="9"/>
  <c r="AM415" i="9" s="1"/>
  <c r="AV211" i="9" s="1"/>
  <c r="N417" i="6"/>
  <c r="AX1653" i="6" s="1"/>
  <c r="BB1653" i="6" s="1"/>
  <c r="L1245" i="6"/>
  <c r="AD1657" i="6" s="1"/>
  <c r="AU1657" i="6" s="1"/>
  <c r="L1244" i="6"/>
  <c r="AD1656" i="6" s="1"/>
  <c r="AU1656" i="6" s="1"/>
  <c r="K1244" i="6"/>
  <c r="AC1656" i="6" s="1"/>
  <c r="AT1656" i="6" s="1"/>
  <c r="AG408" i="9"/>
  <c r="AM408" i="9" s="1"/>
  <c r="AT208" i="9" s="1"/>
  <c r="N410" i="6"/>
  <c r="AX1628" i="6" s="1"/>
  <c r="BB1628" i="6" s="1"/>
  <c r="K1224" i="6"/>
  <c r="AC1630" i="6" s="1"/>
  <c r="AT1630" i="6" s="1"/>
  <c r="L1224" i="6"/>
  <c r="AD1630" i="6" s="1"/>
  <c r="AU1630" i="6" s="1"/>
  <c r="K1225" i="6"/>
  <c r="AC1631" i="6" s="1"/>
  <c r="AT1631" i="6" s="1"/>
  <c r="AG406" i="9"/>
  <c r="N408" i="6"/>
  <c r="AX1620" i="6" s="1"/>
  <c r="BB1620" i="6" s="1"/>
  <c r="K1218" i="6"/>
  <c r="AC1622" i="6" s="1"/>
  <c r="AT1622" i="6" s="1"/>
  <c r="L1218" i="6"/>
  <c r="AD1622" i="6" s="1"/>
  <c r="AU1622" i="6" s="1"/>
  <c r="K1219" i="6"/>
  <c r="AC1623" i="6" s="1"/>
  <c r="AT1623" i="6" s="1"/>
  <c r="AG404" i="9"/>
  <c r="AM404" i="9" s="1"/>
  <c r="AT206" i="9" s="1"/>
  <c r="N406" i="6"/>
  <c r="AX1612" i="6" s="1"/>
  <c r="BB1612" i="6" s="1"/>
  <c r="K1212" i="6"/>
  <c r="AC1614" i="6" s="1"/>
  <c r="AT1614" i="6" s="1"/>
  <c r="L1212" i="6"/>
  <c r="AD1614" i="6" s="1"/>
  <c r="AU1614" i="6" s="1"/>
  <c r="K1213" i="6"/>
  <c r="AC1615" i="6" s="1"/>
  <c r="AT1615" i="6" s="1"/>
  <c r="L1181" i="6"/>
  <c r="AD1571" i="6" s="1"/>
  <c r="AU1571" i="6" s="1"/>
  <c r="K1180" i="6"/>
  <c r="AC1570" i="6" s="1"/>
  <c r="AT1570" i="6" s="1"/>
  <c r="Y200" i="1"/>
  <c r="H198" i="5" s="1"/>
  <c r="K1156" i="6"/>
  <c r="AC1538" i="6" s="1"/>
  <c r="AT1538" i="6" s="1"/>
  <c r="L1157" i="6"/>
  <c r="AD1539" i="6" s="1"/>
  <c r="AU1539" i="6" s="1"/>
  <c r="AG381" i="9"/>
  <c r="AM381" i="9" s="1"/>
  <c r="AV194" i="9" s="1"/>
  <c r="N383" i="6"/>
  <c r="AX1517" i="6" s="1"/>
  <c r="BB1517" i="6" s="1"/>
  <c r="L1143" i="6"/>
  <c r="AD1521" i="6" s="1"/>
  <c r="AU1521" i="6" s="1"/>
  <c r="K1142" i="6"/>
  <c r="AC1520" i="6" s="1"/>
  <c r="AT1520" i="6" s="1"/>
  <c r="L1142" i="6"/>
  <c r="AD1520" i="6" s="1"/>
  <c r="AU1520" i="6" s="1"/>
  <c r="AG376" i="9"/>
  <c r="AM376" i="9" s="1"/>
  <c r="AT192" i="9" s="1"/>
  <c r="N378" i="6"/>
  <c r="AX1500" i="6" s="1"/>
  <c r="BB1500" i="6" s="1"/>
  <c r="K1128" i="6"/>
  <c r="AC1502" i="6" s="1"/>
  <c r="AT1502" i="6" s="1"/>
  <c r="L1128" i="6"/>
  <c r="AD1502" i="6" s="1"/>
  <c r="AU1502" i="6" s="1"/>
  <c r="K1129" i="6"/>
  <c r="AC1503" i="6" s="1"/>
  <c r="AT1503" i="6" s="1"/>
  <c r="C182" i="5"/>
  <c r="AG352" i="9"/>
  <c r="AM352" i="9" s="1"/>
  <c r="AT180" i="9" s="1"/>
  <c r="N354" i="6"/>
  <c r="AX1404" i="6" s="1"/>
  <c r="BB1404" i="6" s="1"/>
  <c r="K1056" i="6"/>
  <c r="AC1406" i="6" s="1"/>
  <c r="AT1406" i="6" s="1"/>
  <c r="L1056" i="6"/>
  <c r="AD1406" i="6" s="1"/>
  <c r="AU1406" i="6" s="1"/>
  <c r="K1057" i="6"/>
  <c r="AC1407" i="6" s="1"/>
  <c r="AT1407" i="6" s="1"/>
  <c r="AG336" i="9"/>
  <c r="N338" i="6"/>
  <c r="AX1340" i="6" s="1"/>
  <c r="BB1340" i="6" s="1"/>
  <c r="K1008" i="6"/>
  <c r="AC1342" i="6" s="1"/>
  <c r="AT1342" i="6" s="1"/>
  <c r="L1008" i="6"/>
  <c r="AD1342" i="6" s="1"/>
  <c r="AU1342" i="6" s="1"/>
  <c r="K1009" i="6"/>
  <c r="AC1343" i="6" s="1"/>
  <c r="AT1343" i="6" s="1"/>
  <c r="AG335" i="9"/>
  <c r="AM335" i="9" s="1"/>
  <c r="AV171" i="9" s="1"/>
  <c r="N337" i="6"/>
  <c r="AX1333" i="6" s="1"/>
  <c r="BB1333" i="6" s="1"/>
  <c r="L1005" i="6"/>
  <c r="AD1337" i="6" s="1"/>
  <c r="AU1337" i="6" s="1"/>
  <c r="K1004" i="6"/>
  <c r="AC1336" i="6" s="1"/>
  <c r="AT1336" i="6" s="1"/>
  <c r="L1004" i="6"/>
  <c r="AD1336" i="6" s="1"/>
  <c r="AU1336" i="6" s="1"/>
  <c r="AG333" i="9"/>
  <c r="AM333" i="9" s="1"/>
  <c r="AV170" i="9" s="1"/>
  <c r="N335" i="6"/>
  <c r="AX1325" i="6" s="1"/>
  <c r="BB1325" i="6" s="1"/>
  <c r="L999" i="6"/>
  <c r="AD1329" i="6" s="1"/>
  <c r="AU1329" i="6" s="1"/>
  <c r="K998" i="6"/>
  <c r="AC1328" i="6" s="1"/>
  <c r="AT1328" i="6" s="1"/>
  <c r="L998" i="6"/>
  <c r="AD1328" i="6" s="1"/>
  <c r="AU1328" i="6" s="1"/>
  <c r="AG330" i="9"/>
  <c r="AM330" i="9" s="1"/>
  <c r="AT169" i="9" s="1"/>
  <c r="N332" i="6"/>
  <c r="AX1316" i="6" s="1"/>
  <c r="BB1316" i="6" s="1"/>
  <c r="K990" i="6"/>
  <c r="AC1318" i="6" s="1"/>
  <c r="AT1318" i="6" s="1"/>
  <c r="L990" i="6"/>
  <c r="AD1318" i="6" s="1"/>
  <c r="AU1318" i="6" s="1"/>
  <c r="K991" i="6"/>
  <c r="AC1319" i="6" s="1"/>
  <c r="AT1319" i="6" s="1"/>
  <c r="AG326" i="9"/>
  <c r="AM326" i="9" s="1"/>
  <c r="AT167" i="9" s="1"/>
  <c r="N328" i="6"/>
  <c r="AX1300" i="6" s="1"/>
  <c r="BB1300" i="6" s="1"/>
  <c r="K978" i="6"/>
  <c r="AC1302" i="6" s="1"/>
  <c r="AT1302" i="6" s="1"/>
  <c r="L978" i="6"/>
  <c r="AD1302" i="6" s="1"/>
  <c r="AU1302" i="6" s="1"/>
  <c r="K979" i="6"/>
  <c r="AC1303" i="6" s="1"/>
  <c r="AT1303" i="6" s="1"/>
  <c r="AG324" i="9"/>
  <c r="N326" i="6"/>
  <c r="AX1292" i="6" s="1"/>
  <c r="BB1292" i="6" s="1"/>
  <c r="K972" i="6"/>
  <c r="AC1294" i="6" s="1"/>
  <c r="AT1294" i="6" s="1"/>
  <c r="L972" i="6"/>
  <c r="AD1294" i="6" s="1"/>
  <c r="AU1294" i="6" s="1"/>
  <c r="K973" i="6"/>
  <c r="AC1295" i="6" s="1"/>
  <c r="AT1295" i="6" s="1"/>
  <c r="AG322" i="9"/>
  <c r="AM322" i="9" s="1"/>
  <c r="AT165" i="9" s="1"/>
  <c r="N324" i="6"/>
  <c r="AX1284" i="6" s="1"/>
  <c r="BB1284" i="6" s="1"/>
  <c r="K966" i="6"/>
  <c r="AC1286" i="6" s="1"/>
  <c r="AT1286" i="6" s="1"/>
  <c r="L966" i="6"/>
  <c r="AD1286" i="6" s="1"/>
  <c r="AU1286" i="6" s="1"/>
  <c r="K967" i="6"/>
  <c r="AC1287" i="6" s="1"/>
  <c r="AT1287" i="6" s="1"/>
  <c r="AG321" i="9"/>
  <c r="N323" i="6"/>
  <c r="AX1277" i="6" s="1"/>
  <c r="BB1277" i="6" s="1"/>
  <c r="L963" i="6"/>
  <c r="AD1281" i="6" s="1"/>
  <c r="AU1281" i="6" s="1"/>
  <c r="K962" i="6"/>
  <c r="AC1280" i="6" s="1"/>
  <c r="AT1280" i="6" s="1"/>
  <c r="L962" i="6"/>
  <c r="AD1280" i="6" s="1"/>
  <c r="AU1280" i="6" s="1"/>
  <c r="Y156" i="1"/>
  <c r="H154" i="5" s="1"/>
  <c r="AG295" i="9"/>
  <c r="N297" i="6"/>
  <c r="AX1173" i="6" s="1"/>
  <c r="BB1173" i="6" s="1"/>
  <c r="L885" i="6"/>
  <c r="AD1177" i="6" s="1"/>
  <c r="AU1177" i="6" s="1"/>
  <c r="K884" i="6"/>
  <c r="AC1176" i="6" s="1"/>
  <c r="AT1176" i="6" s="1"/>
  <c r="L884" i="6"/>
  <c r="AD1176" i="6" s="1"/>
  <c r="AU1176" i="6" s="1"/>
  <c r="N293" i="6"/>
  <c r="AX1157" i="6" s="1"/>
  <c r="BB1157" i="6" s="1"/>
  <c r="AG291" i="9"/>
  <c r="AM291" i="9" s="1"/>
  <c r="AV149" i="9" s="1"/>
  <c r="L873" i="6"/>
  <c r="AD1161" i="6" s="1"/>
  <c r="AU1161" i="6" s="1"/>
  <c r="L872" i="6"/>
  <c r="AD1160" i="6" s="1"/>
  <c r="AU1160" i="6" s="1"/>
  <c r="K872" i="6"/>
  <c r="AC1160" i="6" s="1"/>
  <c r="AT1160" i="6" s="1"/>
  <c r="K862" i="6"/>
  <c r="AC1146" i="6" s="1"/>
  <c r="AT1146" i="6" s="1"/>
  <c r="L863" i="6"/>
  <c r="AD1147" i="6" s="1"/>
  <c r="AU1147" i="6" s="1"/>
  <c r="K838" i="6"/>
  <c r="AC1114" i="6" s="1"/>
  <c r="AT1114" i="6" s="1"/>
  <c r="L839" i="6"/>
  <c r="AD1115" i="6" s="1"/>
  <c r="AU1115" i="6" s="1"/>
  <c r="AG277" i="9"/>
  <c r="N279" i="6"/>
  <c r="AX1101" i="6" s="1"/>
  <c r="BB1101" i="6" s="1"/>
  <c r="K830" i="6"/>
  <c r="AC1104" i="6" s="1"/>
  <c r="AT1104" i="6" s="1"/>
  <c r="L831" i="6"/>
  <c r="AD1105" i="6" s="1"/>
  <c r="AU1105" i="6" s="1"/>
  <c r="L830" i="6"/>
  <c r="AD1104" i="6" s="1"/>
  <c r="AU1104" i="6" s="1"/>
  <c r="N269" i="6"/>
  <c r="AX1061" i="6" s="1"/>
  <c r="BB1061" i="6" s="1"/>
  <c r="AG267" i="9"/>
  <c r="AM267" i="9" s="1"/>
  <c r="AV137" i="9" s="1"/>
  <c r="K800" i="6"/>
  <c r="AC1064" i="6" s="1"/>
  <c r="AT1064" i="6" s="1"/>
  <c r="L801" i="6"/>
  <c r="AD1065" i="6" s="1"/>
  <c r="AU1065" i="6" s="1"/>
  <c r="L800" i="6"/>
  <c r="AD1064" i="6" s="1"/>
  <c r="AU1064" i="6" s="1"/>
  <c r="AG264" i="9"/>
  <c r="N266" i="6"/>
  <c r="AX1052" i="6" s="1"/>
  <c r="BB1052" i="6" s="1"/>
  <c r="K792" i="6"/>
  <c r="AC1054" i="6" s="1"/>
  <c r="AT1054" i="6" s="1"/>
  <c r="L792" i="6"/>
  <c r="AD1054" i="6" s="1"/>
  <c r="AU1054" i="6" s="1"/>
  <c r="K793" i="6"/>
  <c r="AC1055" i="6" s="1"/>
  <c r="AT1055" i="6" s="1"/>
  <c r="AG262" i="9"/>
  <c r="AM262" i="9" s="1"/>
  <c r="AT135" i="9" s="1"/>
  <c r="N264" i="6"/>
  <c r="AX1044" i="6" s="1"/>
  <c r="BB1044" i="6" s="1"/>
  <c r="K786" i="6"/>
  <c r="AC1046" i="6" s="1"/>
  <c r="AT1046" i="6" s="1"/>
  <c r="L786" i="6"/>
  <c r="AD1046" i="6" s="1"/>
  <c r="AU1046" i="6" s="1"/>
  <c r="K787" i="6"/>
  <c r="AC1047" i="6" s="1"/>
  <c r="AT1047" i="6" s="1"/>
  <c r="Y129" i="1"/>
  <c r="H127" i="5" s="1"/>
  <c r="AG241" i="9"/>
  <c r="AM241" i="9" s="1"/>
  <c r="AV124" i="9" s="1"/>
  <c r="K722" i="6"/>
  <c r="AC960" i="6" s="1"/>
  <c r="AT960" i="6" s="1"/>
  <c r="N243" i="6"/>
  <c r="AX957" i="6" s="1"/>
  <c r="BB957" i="6" s="1"/>
  <c r="L723" i="6"/>
  <c r="AD961" i="6" s="1"/>
  <c r="AU961" i="6" s="1"/>
  <c r="L722" i="6"/>
  <c r="AD960" i="6" s="1"/>
  <c r="AU960" i="6" s="1"/>
  <c r="AG238" i="9"/>
  <c r="AM238" i="9" s="1"/>
  <c r="AT123" i="9" s="1"/>
  <c r="N240" i="6"/>
  <c r="AX948" i="6" s="1"/>
  <c r="BB948" i="6" s="1"/>
  <c r="K714" i="6"/>
  <c r="AC950" i="6" s="1"/>
  <c r="AT950" i="6" s="1"/>
  <c r="L714" i="6"/>
  <c r="AD950" i="6" s="1"/>
  <c r="AU950" i="6" s="1"/>
  <c r="K715" i="6"/>
  <c r="AC951" i="6" s="1"/>
  <c r="AT951" i="6" s="1"/>
  <c r="AG218" i="9"/>
  <c r="AM218" i="9" s="1"/>
  <c r="AT113" i="9" s="1"/>
  <c r="N220" i="6"/>
  <c r="AX868" i="6" s="1"/>
  <c r="BB868" i="6" s="1"/>
  <c r="K654" i="6"/>
  <c r="AC870" i="6" s="1"/>
  <c r="AT870" i="6" s="1"/>
  <c r="L654" i="6"/>
  <c r="AD870" i="6" s="1"/>
  <c r="AU870" i="6" s="1"/>
  <c r="K655" i="6"/>
  <c r="AC871" i="6" s="1"/>
  <c r="AT871" i="6" s="1"/>
  <c r="AG216" i="9"/>
  <c r="N218" i="6"/>
  <c r="AX860" i="6" s="1"/>
  <c r="BB860" i="6" s="1"/>
  <c r="K648" i="6"/>
  <c r="AC862" i="6" s="1"/>
  <c r="AT862" i="6" s="1"/>
  <c r="L648" i="6"/>
  <c r="AD862" i="6" s="1"/>
  <c r="AU862" i="6" s="1"/>
  <c r="K649" i="6"/>
  <c r="AC863" i="6" s="1"/>
  <c r="AT863" i="6" s="1"/>
  <c r="AG212" i="9"/>
  <c r="N214" i="6"/>
  <c r="AX844" i="6" s="1"/>
  <c r="BB844" i="6" s="1"/>
  <c r="K636" i="6"/>
  <c r="AC846" i="6" s="1"/>
  <c r="AT846" i="6" s="1"/>
  <c r="L636" i="6"/>
  <c r="AD846" i="6" s="1"/>
  <c r="AU846" i="6" s="1"/>
  <c r="K637" i="6"/>
  <c r="AC847" i="6" s="1"/>
  <c r="AT847" i="6" s="1"/>
  <c r="C104" i="5"/>
  <c r="AG199" i="9"/>
  <c r="AM199" i="9" s="1"/>
  <c r="AV103" i="9" s="1"/>
  <c r="N201" i="6"/>
  <c r="AX789" i="6" s="1"/>
  <c r="BB789" i="6" s="1"/>
  <c r="K596" i="6"/>
  <c r="AC792" i="6" s="1"/>
  <c r="AT792" i="6" s="1"/>
  <c r="L597" i="6"/>
  <c r="AD793" i="6" s="1"/>
  <c r="AU793" i="6" s="1"/>
  <c r="L596" i="6"/>
  <c r="AD792" i="6" s="1"/>
  <c r="AU792" i="6" s="1"/>
  <c r="N197" i="6"/>
  <c r="AX773" i="6" s="1"/>
  <c r="BB773" i="6" s="1"/>
  <c r="K584" i="6"/>
  <c r="AC776" i="6" s="1"/>
  <c r="AT776" i="6" s="1"/>
  <c r="AG195" i="9"/>
  <c r="AM195" i="9" s="1"/>
  <c r="AV101" i="9" s="1"/>
  <c r="L585" i="6"/>
  <c r="AD777" i="6" s="1"/>
  <c r="AU777" i="6" s="1"/>
  <c r="L584" i="6"/>
  <c r="AD776" i="6" s="1"/>
  <c r="AU776" i="6" s="1"/>
  <c r="AG192" i="9"/>
  <c r="AM192" i="9" s="1"/>
  <c r="AT100" i="9" s="1"/>
  <c r="N194" i="6"/>
  <c r="AX764" i="6" s="1"/>
  <c r="BB764" i="6" s="1"/>
  <c r="K576" i="6"/>
  <c r="AC766" i="6" s="1"/>
  <c r="AT766" i="6" s="1"/>
  <c r="L576" i="6"/>
  <c r="AD766" i="6" s="1"/>
  <c r="AU766" i="6" s="1"/>
  <c r="K577" i="6"/>
  <c r="AC767" i="6" s="1"/>
  <c r="AT767" i="6" s="1"/>
  <c r="AG188" i="9"/>
  <c r="N190" i="6"/>
  <c r="AX748" i="6" s="1"/>
  <c r="BB748" i="6" s="1"/>
  <c r="K564" i="6"/>
  <c r="AC750" i="6" s="1"/>
  <c r="AT750" i="6" s="1"/>
  <c r="L564" i="6"/>
  <c r="AD750" i="6" s="1"/>
  <c r="AU750" i="6" s="1"/>
  <c r="K565" i="6"/>
  <c r="AC751" i="6" s="1"/>
  <c r="AT751" i="6" s="1"/>
  <c r="AG176" i="9"/>
  <c r="AM176" i="9" s="1"/>
  <c r="AT92" i="9" s="1"/>
  <c r="L528" i="6"/>
  <c r="AD702" i="6" s="1"/>
  <c r="AU702" i="6" s="1"/>
  <c r="N178" i="6"/>
  <c r="AX700" i="6" s="1"/>
  <c r="BB700" i="6" s="1"/>
  <c r="K528" i="6"/>
  <c r="AC702" i="6" s="1"/>
  <c r="AT702" i="6" s="1"/>
  <c r="K529" i="6"/>
  <c r="AC703" i="6" s="1"/>
  <c r="AT703" i="6" s="1"/>
  <c r="AG172" i="9"/>
  <c r="AM172" i="9" s="1"/>
  <c r="AT90" i="9" s="1"/>
  <c r="L516" i="6"/>
  <c r="AD686" i="6" s="1"/>
  <c r="AU686" i="6" s="1"/>
  <c r="N174" i="6"/>
  <c r="AX684" i="6" s="1"/>
  <c r="BB684" i="6" s="1"/>
  <c r="K516" i="6"/>
  <c r="AC686" i="6" s="1"/>
  <c r="AT686" i="6" s="1"/>
  <c r="K517" i="6"/>
  <c r="AC687" i="6" s="1"/>
  <c r="AT687" i="6" s="1"/>
  <c r="N173" i="6"/>
  <c r="AX677" i="6" s="1"/>
  <c r="BB677" i="6" s="1"/>
  <c r="AG171" i="9"/>
  <c r="L513" i="6"/>
  <c r="AD681" i="6" s="1"/>
  <c r="AU681" i="6" s="1"/>
  <c r="K512" i="6"/>
  <c r="AC680" i="6" s="1"/>
  <c r="AT680" i="6" s="1"/>
  <c r="L512" i="6"/>
  <c r="AD680" i="6" s="1"/>
  <c r="AU680" i="6" s="1"/>
  <c r="K508" i="6"/>
  <c r="AC674" i="6" s="1"/>
  <c r="AT674" i="6" s="1"/>
  <c r="L509" i="6"/>
  <c r="AD675" i="6" s="1"/>
  <c r="AU675" i="6" s="1"/>
  <c r="K502" i="6"/>
  <c r="AC666" i="6" s="1"/>
  <c r="AT666" i="6" s="1"/>
  <c r="L503" i="6"/>
  <c r="AD667" i="6" s="1"/>
  <c r="AU667" i="6" s="1"/>
  <c r="Y87" i="1"/>
  <c r="H85" i="5" s="1"/>
  <c r="U92" i="11" s="1"/>
  <c r="C81" i="5"/>
  <c r="AG154" i="9"/>
  <c r="AM154" i="9" s="1"/>
  <c r="AT81" i="9" s="1"/>
  <c r="L462" i="6"/>
  <c r="AD614" i="6" s="1"/>
  <c r="AU614" i="6" s="1"/>
  <c r="N156" i="6"/>
  <c r="AX612" i="6" s="1"/>
  <c r="BB612" i="6" s="1"/>
  <c r="K462" i="6"/>
  <c r="AC614" i="6" s="1"/>
  <c r="AT614" i="6" s="1"/>
  <c r="K463" i="6"/>
  <c r="AC615" i="6" s="1"/>
  <c r="AT615" i="6" s="1"/>
  <c r="AG150" i="9"/>
  <c r="AM150" i="9" s="1"/>
  <c r="AT79" i="9" s="1"/>
  <c r="L450" i="6"/>
  <c r="AD598" i="6" s="1"/>
  <c r="AU598" i="6" s="1"/>
  <c r="N152" i="6"/>
  <c r="AX596" i="6" s="1"/>
  <c r="BB596" i="6" s="1"/>
  <c r="K451" i="6"/>
  <c r="AC599" i="6" s="1"/>
  <c r="AT599" i="6" s="1"/>
  <c r="K450" i="6"/>
  <c r="AC598" i="6" s="1"/>
  <c r="AT598" i="6" s="1"/>
  <c r="K448" i="6"/>
  <c r="AC594" i="6" s="1"/>
  <c r="AT594" i="6" s="1"/>
  <c r="L449" i="6"/>
  <c r="AD595" i="6" s="1"/>
  <c r="AU595" i="6" s="1"/>
  <c r="AG141" i="9"/>
  <c r="N143" i="6"/>
  <c r="AX557" i="6" s="1"/>
  <c r="BB557" i="6" s="1"/>
  <c r="K422" i="6"/>
  <c r="AC560" i="6" s="1"/>
  <c r="AT560" i="6" s="1"/>
  <c r="L423" i="6"/>
  <c r="AD561" i="6" s="1"/>
  <c r="AU561" i="6" s="1"/>
  <c r="L422" i="6"/>
  <c r="AD560" i="6" s="1"/>
  <c r="AU560" i="6" s="1"/>
  <c r="AG132" i="9"/>
  <c r="L396" i="6"/>
  <c r="AD526" i="6" s="1"/>
  <c r="AU526" i="6" s="1"/>
  <c r="N134" i="6"/>
  <c r="AX524" i="6" s="1"/>
  <c r="BB524" i="6" s="1"/>
  <c r="K397" i="6"/>
  <c r="AC527" i="6" s="1"/>
  <c r="AT527" i="6" s="1"/>
  <c r="K396" i="6"/>
  <c r="AC526" i="6" s="1"/>
  <c r="AT526" i="6" s="1"/>
  <c r="K394" i="6"/>
  <c r="AC522" i="6" s="1"/>
  <c r="AT522" i="6" s="1"/>
  <c r="L395" i="6"/>
  <c r="AD523" i="6" s="1"/>
  <c r="AU523" i="6" s="1"/>
  <c r="K382" i="6"/>
  <c r="AC506" i="6" s="1"/>
  <c r="AT506" i="6" s="1"/>
  <c r="L383" i="6"/>
  <c r="AD507" i="6" s="1"/>
  <c r="AU507" i="6" s="1"/>
  <c r="AG121" i="9"/>
  <c r="K362" i="6"/>
  <c r="AC480" i="6" s="1"/>
  <c r="AT480" i="6" s="1"/>
  <c r="L363" i="6"/>
  <c r="AD481" i="6" s="1"/>
  <c r="AU481" i="6" s="1"/>
  <c r="N123" i="6"/>
  <c r="AX477" i="6" s="1"/>
  <c r="BB477" i="6" s="1"/>
  <c r="L362" i="6"/>
  <c r="AD480" i="6" s="1"/>
  <c r="AU480" i="6" s="1"/>
  <c r="AG119" i="9"/>
  <c r="AM119" i="9" s="1"/>
  <c r="AV63" i="9" s="1"/>
  <c r="K356" i="6"/>
  <c r="AC472" i="6" s="1"/>
  <c r="AT472" i="6" s="1"/>
  <c r="N121" i="6"/>
  <c r="AX469" i="6" s="1"/>
  <c r="BB469" i="6" s="1"/>
  <c r="L357" i="6"/>
  <c r="AD473" i="6" s="1"/>
  <c r="AU473" i="6" s="1"/>
  <c r="L356" i="6"/>
  <c r="AD472" i="6" s="1"/>
  <c r="AU472" i="6" s="1"/>
  <c r="AG109" i="9"/>
  <c r="N111" i="6"/>
  <c r="AX429" i="6" s="1"/>
  <c r="BB429" i="6" s="1"/>
  <c r="K326" i="6"/>
  <c r="AC432" i="6" s="1"/>
  <c r="AT432" i="6" s="1"/>
  <c r="L327" i="6"/>
  <c r="AD433" i="6" s="1"/>
  <c r="AU433" i="6" s="1"/>
  <c r="L326" i="6"/>
  <c r="AD432" i="6" s="1"/>
  <c r="AU432" i="6" s="1"/>
  <c r="AG100" i="9"/>
  <c r="AM100" i="9" s="1"/>
  <c r="AT54" i="9" s="1"/>
  <c r="L300" i="6"/>
  <c r="AD398" i="6" s="1"/>
  <c r="AU398" i="6" s="1"/>
  <c r="N102" i="6"/>
  <c r="AX396" i="6" s="1"/>
  <c r="BB396" i="6" s="1"/>
  <c r="K301" i="6"/>
  <c r="AC399" i="6" s="1"/>
  <c r="AT399" i="6" s="1"/>
  <c r="K300" i="6"/>
  <c r="AC398" i="6" s="1"/>
  <c r="AT398" i="6" s="1"/>
  <c r="Y54" i="1"/>
  <c r="H52" i="5" s="1"/>
  <c r="AG88" i="9"/>
  <c r="AM88" i="9" s="1"/>
  <c r="AT48" i="9" s="1"/>
  <c r="L264" i="6"/>
  <c r="AD350" i="6" s="1"/>
  <c r="AU350" i="6" s="1"/>
  <c r="K265" i="6"/>
  <c r="AC351" i="6" s="1"/>
  <c r="AT351" i="6" s="1"/>
  <c r="N90" i="6"/>
  <c r="AX348" i="6" s="1"/>
  <c r="BB348" i="6" s="1"/>
  <c r="K264" i="6"/>
  <c r="AC350" i="6" s="1"/>
  <c r="AT350" i="6" s="1"/>
  <c r="AG82" i="9"/>
  <c r="L246" i="6"/>
  <c r="AD326" i="6" s="1"/>
  <c r="AU326" i="6" s="1"/>
  <c r="K247" i="6"/>
  <c r="AC327" i="6" s="1"/>
  <c r="AT327" i="6" s="1"/>
  <c r="N84" i="6"/>
  <c r="AX324" i="6" s="1"/>
  <c r="BB324" i="6" s="1"/>
  <c r="K246" i="6"/>
  <c r="AC326" i="6" s="1"/>
  <c r="AT326" i="6" s="1"/>
  <c r="AG81" i="9"/>
  <c r="AM81" i="9" s="1"/>
  <c r="AV44" i="9" s="1"/>
  <c r="K242" i="6"/>
  <c r="AC320" i="6" s="1"/>
  <c r="AT320" i="6" s="1"/>
  <c r="L243" i="6"/>
  <c r="AD321" i="6" s="1"/>
  <c r="AU321" i="6" s="1"/>
  <c r="L242" i="6"/>
  <c r="AD320" i="6" s="1"/>
  <c r="AU320" i="6" s="1"/>
  <c r="N83" i="6"/>
  <c r="AX317" i="6" s="1"/>
  <c r="BB317" i="6" s="1"/>
  <c r="AG78" i="9"/>
  <c r="AM78" i="9" s="1"/>
  <c r="AT43" i="9" s="1"/>
  <c r="L234" i="6"/>
  <c r="AD310" i="6" s="1"/>
  <c r="AU310" i="6" s="1"/>
  <c r="K235" i="6"/>
  <c r="AC311" i="6" s="1"/>
  <c r="AT311" i="6" s="1"/>
  <c r="N80" i="6"/>
  <c r="AX308" i="6" s="1"/>
  <c r="BB308" i="6" s="1"/>
  <c r="K234" i="6"/>
  <c r="AC310" i="6" s="1"/>
  <c r="AT310" i="6" s="1"/>
  <c r="C39" i="5"/>
  <c r="K196" i="6"/>
  <c r="AC258" i="6" s="1"/>
  <c r="AT258" i="6" s="1"/>
  <c r="L197" i="6"/>
  <c r="AD259" i="6" s="1"/>
  <c r="AU259" i="6" s="1"/>
  <c r="K190" i="6"/>
  <c r="AC250" i="6" s="1"/>
  <c r="AT250" i="6" s="1"/>
  <c r="L191" i="6"/>
  <c r="AD251" i="6" s="1"/>
  <c r="AU251" i="6" s="1"/>
  <c r="AG56" i="9"/>
  <c r="L168" i="6"/>
  <c r="AD222" i="6" s="1"/>
  <c r="AU222" i="6" s="1"/>
  <c r="K169" i="6"/>
  <c r="AC223" i="6" s="1"/>
  <c r="AT223" i="6" s="1"/>
  <c r="N58" i="6"/>
  <c r="AX220" i="6" s="1"/>
  <c r="BB220" i="6" s="1"/>
  <c r="K168" i="6"/>
  <c r="AC222" i="6" s="1"/>
  <c r="AT222" i="6" s="1"/>
  <c r="AG54" i="9"/>
  <c r="AM54" i="9" s="1"/>
  <c r="AT31" i="9" s="1"/>
  <c r="L162" i="6"/>
  <c r="AD214" i="6" s="1"/>
  <c r="AU214" i="6" s="1"/>
  <c r="K163" i="6"/>
  <c r="AC215" i="6" s="1"/>
  <c r="AT215" i="6" s="1"/>
  <c r="N56" i="6"/>
  <c r="AX212" i="6" s="1"/>
  <c r="BB212" i="6" s="1"/>
  <c r="K162" i="6"/>
  <c r="AC214" i="6" s="1"/>
  <c r="AT214" i="6" s="1"/>
  <c r="AG53" i="9"/>
  <c r="N55" i="6"/>
  <c r="AX205" i="6" s="1"/>
  <c r="BB205" i="6" s="1"/>
  <c r="K158" i="6"/>
  <c r="AC208" i="6" s="1"/>
  <c r="AT208" i="6" s="1"/>
  <c r="L158" i="6"/>
  <c r="AD208" i="6" s="1"/>
  <c r="AU208" i="6" s="1"/>
  <c r="L159" i="6"/>
  <c r="AD209" i="6" s="1"/>
  <c r="AU209" i="6" s="1"/>
  <c r="N36" i="6"/>
  <c r="AX132" i="6" s="1"/>
  <c r="BB132" i="6" s="1"/>
  <c r="AG34" i="9"/>
  <c r="AM34" i="9" s="1"/>
  <c r="AT21" i="9" s="1"/>
  <c r="L102" i="6"/>
  <c r="AD134" i="6" s="1"/>
  <c r="AU134" i="6" s="1"/>
  <c r="K103" i="6"/>
  <c r="AC135" i="6" s="1"/>
  <c r="AT135" i="6" s="1"/>
  <c r="K102" i="6"/>
  <c r="AC134" i="6" s="1"/>
  <c r="AT134" i="6" s="1"/>
  <c r="AG24" i="9"/>
  <c r="AM24" i="9" s="1"/>
  <c r="AT16" i="9" s="1"/>
  <c r="N26" i="6"/>
  <c r="AX92" i="6" s="1"/>
  <c r="BB92" i="6" s="1"/>
  <c r="L72" i="6"/>
  <c r="AD94" i="6" s="1"/>
  <c r="AU94" i="6" s="1"/>
  <c r="K73" i="6"/>
  <c r="AC95" i="6" s="1"/>
  <c r="AT95" i="6" s="1"/>
  <c r="K72" i="6"/>
  <c r="AC94" i="6" s="1"/>
  <c r="AT94" i="6" s="1"/>
  <c r="AG16" i="9"/>
  <c r="AM16" i="9" s="1"/>
  <c r="AT12" i="9" s="1"/>
  <c r="N18" i="6"/>
  <c r="AX60" i="6" s="1"/>
  <c r="BB60" i="6" s="1"/>
  <c r="L48" i="6"/>
  <c r="AD62" i="6" s="1"/>
  <c r="AU62" i="6" s="1"/>
  <c r="K49" i="6"/>
  <c r="AC63" i="6" s="1"/>
  <c r="AT63" i="6" s="1"/>
  <c r="K48" i="6"/>
  <c r="AC62" i="6" s="1"/>
  <c r="AT62" i="6" s="1"/>
  <c r="N11" i="6"/>
  <c r="AX29" i="6" s="1"/>
  <c r="BB29" i="6" s="1"/>
  <c r="AG9" i="9"/>
  <c r="AM9" i="9" s="1"/>
  <c r="AV8" i="9" s="1"/>
  <c r="K26" i="6"/>
  <c r="AC32" i="6" s="1"/>
  <c r="AT32" i="6" s="1"/>
  <c r="L26" i="6"/>
  <c r="AD32" i="6" s="1"/>
  <c r="AU32" i="6" s="1"/>
  <c r="L27" i="6"/>
  <c r="AD33" i="6" s="1"/>
  <c r="AU33" i="6" s="1"/>
  <c r="K22" i="6"/>
  <c r="AC26" i="6" s="1"/>
  <c r="AT26" i="6" s="1"/>
  <c r="L23" i="6"/>
  <c r="AD27" i="6" s="1"/>
  <c r="AU27" i="6" s="1"/>
  <c r="K14" i="6"/>
  <c r="AC16" i="6" s="1"/>
  <c r="AT16" i="6" s="1"/>
  <c r="L14" i="6"/>
  <c r="AD16" i="6" s="1"/>
  <c r="L15" i="6"/>
  <c r="AD17" i="6" s="1"/>
  <c r="AU17" i="6" s="1"/>
  <c r="N7" i="6"/>
  <c r="M930" i="4"/>
  <c r="AQ314" i="1" s="1"/>
  <c r="Q312" i="5" s="1"/>
  <c r="F1853" i="6" s="1"/>
  <c r="K920" i="4"/>
  <c r="AJ311" i="1" s="1"/>
  <c r="L920" i="4"/>
  <c r="AM311" i="1" s="1"/>
  <c r="K921" i="4"/>
  <c r="AK311" i="1" s="1"/>
  <c r="M921" i="4"/>
  <c r="AQ311" i="1" s="1"/>
  <c r="L922" i="4"/>
  <c r="AO311" i="1" s="1"/>
  <c r="K938" i="4"/>
  <c r="AJ317" i="1" s="1"/>
  <c r="L938" i="4"/>
  <c r="AM317" i="1" s="1"/>
  <c r="K939" i="4"/>
  <c r="AK317" i="1" s="1"/>
  <c r="M939" i="4"/>
  <c r="AQ317" i="1" s="1"/>
  <c r="P315" i="5" s="1"/>
  <c r="L940" i="4"/>
  <c r="AO317" i="1" s="1"/>
  <c r="AG600" i="9"/>
  <c r="N602" i="6"/>
  <c r="AX2396" i="6" s="1"/>
  <c r="BB2396" i="6" s="1"/>
  <c r="K1800" i="6"/>
  <c r="AC2398" i="6" s="1"/>
  <c r="L1800" i="6"/>
  <c r="AD2398" i="6" s="1"/>
  <c r="AU2398" i="6" s="1"/>
  <c r="K1801" i="6"/>
  <c r="AC2399" i="6" s="1"/>
  <c r="AT2399" i="6" s="1"/>
  <c r="K1714" i="6"/>
  <c r="AC2282" i="6" s="1"/>
  <c r="AT2282" i="6" s="1"/>
  <c r="L1715" i="6"/>
  <c r="AD2283" i="6" s="1"/>
  <c r="AU2283" i="6" s="1"/>
  <c r="AG543" i="9"/>
  <c r="AM543" i="9" s="1"/>
  <c r="AV275" i="9" s="1"/>
  <c r="N545" i="6"/>
  <c r="AX2165" i="6" s="1"/>
  <c r="BB2165" i="6" s="1"/>
  <c r="K1628" i="6"/>
  <c r="AC2168" i="6" s="1"/>
  <c r="AT2168" i="6" s="1"/>
  <c r="L1628" i="6"/>
  <c r="AD2168" i="6" s="1"/>
  <c r="AU2168" i="6" s="1"/>
  <c r="L1629" i="6"/>
  <c r="AD2169" i="6" s="1"/>
  <c r="AU2169" i="6" s="1"/>
  <c r="AG528" i="9"/>
  <c r="AM528" i="9" s="1"/>
  <c r="AT268" i="9" s="1"/>
  <c r="N530" i="6"/>
  <c r="AX2108" i="6" s="1"/>
  <c r="BB2108" i="6" s="1"/>
  <c r="K1584" i="6"/>
  <c r="AC2110" i="6" s="1"/>
  <c r="AT2110" i="6" s="1"/>
  <c r="L1584" i="6"/>
  <c r="AD2110" i="6" s="1"/>
  <c r="AU2110" i="6" s="1"/>
  <c r="K1585" i="6"/>
  <c r="AC2111" i="6" s="1"/>
  <c r="AT2111" i="6" s="1"/>
  <c r="AG482" i="9"/>
  <c r="AM482" i="9" s="1"/>
  <c r="AT245" i="9" s="1"/>
  <c r="N484" i="6"/>
  <c r="AX1924" i="6" s="1"/>
  <c r="BB1924" i="6" s="1"/>
  <c r="K1446" i="6"/>
  <c r="AC1926" i="6" s="1"/>
  <c r="AT1926" i="6" s="1"/>
  <c r="L1446" i="6"/>
  <c r="AD1926" i="6" s="1"/>
  <c r="AU1926" i="6" s="1"/>
  <c r="K1447" i="6"/>
  <c r="AC1927" i="6" s="1"/>
  <c r="AT1927" i="6" s="1"/>
  <c r="AG433" i="9"/>
  <c r="AM433" i="9" s="1"/>
  <c r="AV220" i="9" s="1"/>
  <c r="N435" i="6"/>
  <c r="AX1725" i="6" s="1"/>
  <c r="BB1725" i="6" s="1"/>
  <c r="K1298" i="6"/>
  <c r="AC1728" i="6" s="1"/>
  <c r="AT1728" i="6" s="1"/>
  <c r="L1298" i="6"/>
  <c r="AD1728" i="6" s="1"/>
  <c r="AU1728" i="6" s="1"/>
  <c r="L1299" i="6"/>
  <c r="AD1729" i="6" s="1"/>
  <c r="AU1729" i="6" s="1"/>
  <c r="AG399" i="9"/>
  <c r="AM399" i="9" s="1"/>
  <c r="AV203" i="9" s="1"/>
  <c r="N401" i="6"/>
  <c r="AX1589" i="6" s="1"/>
  <c r="BB1589" i="6" s="1"/>
  <c r="L1197" i="6"/>
  <c r="AD1593" i="6" s="1"/>
  <c r="AU1593" i="6" s="1"/>
  <c r="L1196" i="6"/>
  <c r="AD1592" i="6" s="1"/>
  <c r="AU1592" i="6" s="1"/>
  <c r="K1196" i="6"/>
  <c r="AC1592" i="6" s="1"/>
  <c r="AT1592" i="6" s="1"/>
  <c r="K1138" i="6"/>
  <c r="AC1514" i="6" s="1"/>
  <c r="AT1514" i="6" s="1"/>
  <c r="L1139" i="6"/>
  <c r="AD1515" i="6" s="1"/>
  <c r="AU1515" i="6" s="1"/>
  <c r="K988" i="6"/>
  <c r="AC1314" i="6" s="1"/>
  <c r="AT1314" i="6" s="1"/>
  <c r="L989" i="6"/>
  <c r="AD1315" i="6" s="1"/>
  <c r="AU1315" i="6" s="1"/>
  <c r="T71" i="11"/>
  <c r="S90" i="11"/>
  <c r="S122" i="11"/>
  <c r="T163" i="11"/>
  <c r="T183" i="11"/>
  <c r="S210" i="11"/>
  <c r="S57" i="11"/>
  <c r="T122" i="11"/>
  <c r="T20" i="11"/>
  <c r="T48" i="11"/>
  <c r="T88" i="11"/>
  <c r="T128" i="11"/>
  <c r="T168" i="11"/>
  <c r="S24" i="11"/>
  <c r="S64" i="11"/>
  <c r="T105" i="11"/>
  <c r="AG610" i="9"/>
  <c r="N612" i="6"/>
  <c r="AX2436" i="6" s="1"/>
  <c r="BB2436" i="6" s="1"/>
  <c r="K1830" i="6"/>
  <c r="AC2438" i="6" s="1"/>
  <c r="L1830" i="6"/>
  <c r="AD2438" i="6" s="1"/>
  <c r="AU2438" i="6" s="1"/>
  <c r="K1831" i="6"/>
  <c r="AC2439" i="6" s="1"/>
  <c r="AT2439" i="6" s="1"/>
  <c r="AG608" i="9"/>
  <c r="N610" i="6"/>
  <c r="AX2428" i="6" s="1"/>
  <c r="BB2428" i="6" s="1"/>
  <c r="K1824" i="6"/>
  <c r="AC2430" i="6" s="1"/>
  <c r="L1824" i="6"/>
  <c r="AD2430" i="6" s="1"/>
  <c r="AU2430" i="6" s="1"/>
  <c r="K1825" i="6"/>
  <c r="AC2431" i="6" s="1"/>
  <c r="AT2431" i="6" s="1"/>
  <c r="AG607" i="9"/>
  <c r="N609" i="6"/>
  <c r="AX2421" i="6" s="1"/>
  <c r="BB2421" i="6" s="1"/>
  <c r="K1820" i="6"/>
  <c r="AC2424" i="6" s="1"/>
  <c r="AT2424" i="6" s="1"/>
  <c r="L1820" i="6"/>
  <c r="AD2424" i="6" s="1"/>
  <c r="AU2424" i="6" s="1"/>
  <c r="L1821" i="6"/>
  <c r="AD2425" i="6" s="1"/>
  <c r="AU2425" i="6" s="1"/>
  <c r="K1816" i="6"/>
  <c r="AC2418" i="6" s="1"/>
  <c r="AT2418" i="6" s="1"/>
  <c r="L1817" i="6"/>
  <c r="AD2419" i="6" s="1"/>
  <c r="AU2419" i="6" s="1"/>
  <c r="Y305" i="1"/>
  <c r="H303" i="5" s="1"/>
  <c r="C299" i="5"/>
  <c r="AG583" i="9"/>
  <c r="N585" i="6"/>
  <c r="AX2325" i="6" s="1"/>
  <c r="BB2325" i="6" s="1"/>
  <c r="K1748" i="6"/>
  <c r="AC2328" i="6" s="1"/>
  <c r="AT2328" i="6" s="1"/>
  <c r="L1748" i="6"/>
  <c r="AD2328" i="6" s="1"/>
  <c r="AU2328" i="6" s="1"/>
  <c r="L1749" i="6"/>
  <c r="AD2329" i="6" s="1"/>
  <c r="AU2329" i="6" s="1"/>
  <c r="AG581" i="9"/>
  <c r="AM581" i="9" s="1"/>
  <c r="AV294" i="9" s="1"/>
  <c r="N583" i="6"/>
  <c r="AX2317" i="6" s="1"/>
  <c r="BB2317" i="6" s="1"/>
  <c r="K1742" i="6"/>
  <c r="AC2320" i="6" s="1"/>
  <c r="AT2320" i="6" s="1"/>
  <c r="L1742" i="6"/>
  <c r="AD2320" i="6" s="1"/>
  <c r="AU2320" i="6" s="1"/>
  <c r="L1743" i="6"/>
  <c r="AD2321" i="6" s="1"/>
  <c r="AU2321" i="6" s="1"/>
  <c r="Y293" i="1"/>
  <c r="H291" i="5" s="1"/>
  <c r="C285" i="5"/>
  <c r="AG560" i="9"/>
  <c r="AM560" i="9" s="1"/>
  <c r="AT284" i="9" s="1"/>
  <c r="N562" i="6"/>
  <c r="AX2236" i="6" s="1"/>
  <c r="BB2236" i="6" s="1"/>
  <c r="K1680" i="6"/>
  <c r="AC2238" i="6" s="1"/>
  <c r="AT2238" i="6" s="1"/>
  <c r="L1680" i="6"/>
  <c r="AD2238" i="6" s="1"/>
  <c r="AU2238" i="6" s="1"/>
  <c r="K1681" i="6"/>
  <c r="AC2239" i="6" s="1"/>
  <c r="AT2239" i="6" s="1"/>
  <c r="AG558" i="9"/>
  <c r="N560" i="6"/>
  <c r="AX2228" i="6" s="1"/>
  <c r="BB2228" i="6" s="1"/>
  <c r="K1674" i="6"/>
  <c r="AC2230" i="6" s="1"/>
  <c r="AT2230" i="6" s="1"/>
  <c r="L1674" i="6"/>
  <c r="AD2230" i="6" s="1"/>
  <c r="AU2230" i="6" s="1"/>
  <c r="K1675" i="6"/>
  <c r="AC2231" i="6" s="1"/>
  <c r="AT2231" i="6" s="1"/>
  <c r="AG556" i="9"/>
  <c r="N558" i="6"/>
  <c r="AX2220" i="6" s="1"/>
  <c r="BB2220" i="6" s="1"/>
  <c r="K1668" i="6"/>
  <c r="AC2222" i="6" s="1"/>
  <c r="AT2222" i="6" s="1"/>
  <c r="L1668" i="6"/>
  <c r="AD2222" i="6" s="1"/>
  <c r="AU2222" i="6" s="1"/>
  <c r="K1669" i="6"/>
  <c r="AC2223" i="6" s="1"/>
  <c r="AT2223" i="6" s="1"/>
  <c r="K1666" i="6"/>
  <c r="AC2218" i="6" s="1"/>
  <c r="AT2218" i="6" s="1"/>
  <c r="L1667" i="6"/>
  <c r="AD2219" i="6" s="1"/>
  <c r="AU2219" i="6" s="1"/>
  <c r="K1660" i="6"/>
  <c r="AC2210" i="6" s="1"/>
  <c r="AT2210" i="6" s="1"/>
  <c r="L1661" i="6"/>
  <c r="AD2211" i="6" s="1"/>
  <c r="AU2211" i="6" s="1"/>
  <c r="Y277" i="1"/>
  <c r="H275" i="5" s="1"/>
  <c r="AG537" i="9"/>
  <c r="N539" i="6"/>
  <c r="AX2141" i="6" s="1"/>
  <c r="BB2141" i="6" s="1"/>
  <c r="K1610" i="6"/>
  <c r="AC2144" i="6" s="1"/>
  <c r="AT2144" i="6" s="1"/>
  <c r="L1610" i="6"/>
  <c r="AD2144" i="6" s="1"/>
  <c r="AU2144" i="6" s="1"/>
  <c r="L1611" i="6"/>
  <c r="AD2145" i="6" s="1"/>
  <c r="AU2145" i="6" s="1"/>
  <c r="AG535" i="9"/>
  <c r="N537" i="6"/>
  <c r="AX2133" i="6" s="1"/>
  <c r="BB2133" i="6" s="1"/>
  <c r="K1604" i="6"/>
  <c r="AC2136" i="6" s="1"/>
  <c r="AT2136" i="6" s="1"/>
  <c r="L1604" i="6"/>
  <c r="AD2136" i="6" s="1"/>
  <c r="AU2136" i="6" s="1"/>
  <c r="L1605" i="6"/>
  <c r="AD2137" i="6" s="1"/>
  <c r="AU2137" i="6" s="1"/>
  <c r="AG533" i="9"/>
  <c r="AM533" i="9" s="1"/>
  <c r="AV270" i="9" s="1"/>
  <c r="N535" i="6"/>
  <c r="AX2125" i="6" s="1"/>
  <c r="BB2125" i="6" s="1"/>
  <c r="K1598" i="6"/>
  <c r="AC2128" i="6" s="1"/>
  <c r="AT2128" i="6" s="1"/>
  <c r="L1598" i="6"/>
  <c r="AD2128" i="6" s="1"/>
  <c r="AU2128" i="6" s="1"/>
  <c r="L1599" i="6"/>
  <c r="AD2129" i="6" s="1"/>
  <c r="AU2129" i="6" s="1"/>
  <c r="AG516" i="9"/>
  <c r="N518" i="6"/>
  <c r="AX2060" i="6" s="1"/>
  <c r="BB2060" i="6" s="1"/>
  <c r="K1548" i="6"/>
  <c r="AC2062" i="6" s="1"/>
  <c r="AT2062" i="6" s="1"/>
  <c r="L1548" i="6"/>
  <c r="AD2062" i="6" s="1"/>
  <c r="AU2062" i="6" s="1"/>
  <c r="K1549" i="6"/>
  <c r="AC2063" i="6" s="1"/>
  <c r="AT2063" i="6" s="1"/>
  <c r="N517" i="6"/>
  <c r="AX2053" i="6" s="1"/>
  <c r="BB2053" i="6" s="1"/>
  <c r="AG515" i="9"/>
  <c r="AM515" i="9" s="1"/>
  <c r="AV261" i="9" s="1"/>
  <c r="K1544" i="6"/>
  <c r="AC2056" i="6" s="1"/>
  <c r="AT2056" i="6" s="1"/>
  <c r="L1544" i="6"/>
  <c r="AD2056" i="6" s="1"/>
  <c r="AU2056" i="6" s="1"/>
  <c r="L1545" i="6"/>
  <c r="AD2057" i="6" s="1"/>
  <c r="AU2057" i="6" s="1"/>
  <c r="AG513" i="9"/>
  <c r="N515" i="6"/>
  <c r="AX2045" i="6" s="1"/>
  <c r="BB2045" i="6" s="1"/>
  <c r="K1538" i="6"/>
  <c r="AC2048" i="6" s="1"/>
  <c r="AT2048" i="6" s="1"/>
  <c r="L1538" i="6"/>
  <c r="AD2048" i="6" s="1"/>
  <c r="AU2048" i="6" s="1"/>
  <c r="L1539" i="6"/>
  <c r="AD2049" i="6" s="1"/>
  <c r="AU2049" i="6" s="1"/>
  <c r="N501" i="6"/>
  <c r="AX1989" i="6" s="1"/>
  <c r="BB1989" i="6" s="1"/>
  <c r="AG499" i="9"/>
  <c r="K1496" i="6"/>
  <c r="AC1992" i="6" s="1"/>
  <c r="AT1992" i="6" s="1"/>
  <c r="L1496" i="6"/>
  <c r="AD1992" i="6" s="1"/>
  <c r="AU1992" i="6" s="1"/>
  <c r="L1497" i="6"/>
  <c r="AD1993" i="6" s="1"/>
  <c r="AU1993" i="6" s="1"/>
  <c r="Y252" i="1"/>
  <c r="H250" i="5" s="1"/>
  <c r="L1409" i="6"/>
  <c r="AD1875" i="6" s="1"/>
  <c r="AU1875" i="6" s="1"/>
  <c r="K1408" i="6"/>
  <c r="AC1874" i="6" s="1"/>
  <c r="AT1874" i="6" s="1"/>
  <c r="AG467" i="9"/>
  <c r="N469" i="6"/>
  <c r="AX1861" i="6" s="1"/>
  <c r="BB1861" i="6" s="1"/>
  <c r="K1400" i="6"/>
  <c r="AC1864" i="6" s="1"/>
  <c r="AT1864" i="6" s="1"/>
  <c r="L1400" i="6"/>
  <c r="AD1864" i="6" s="1"/>
  <c r="AU1864" i="6" s="1"/>
  <c r="L1401" i="6"/>
  <c r="AD1865" i="6" s="1"/>
  <c r="AU1865" i="6" s="1"/>
  <c r="L1397" i="6"/>
  <c r="AD1859" i="6" s="1"/>
  <c r="AU1859" i="6" s="1"/>
  <c r="K1396" i="6"/>
  <c r="AC1858" i="6" s="1"/>
  <c r="AT1858" i="6" s="1"/>
  <c r="Y236" i="1"/>
  <c r="H234" i="5" s="1"/>
  <c r="L1385" i="6"/>
  <c r="AD1843" i="6" s="1"/>
  <c r="AU1843" i="6" s="1"/>
  <c r="K1384" i="6"/>
  <c r="AC1842" i="6" s="1"/>
  <c r="AT1842" i="6" s="1"/>
  <c r="Y232" i="1"/>
  <c r="H230" i="5" s="1"/>
  <c r="L1361" i="6"/>
  <c r="AD1811" i="6" s="1"/>
  <c r="AU1811" i="6" s="1"/>
  <c r="K1360" i="6"/>
  <c r="AC1810" i="6" s="1"/>
  <c r="AT1810" i="6" s="1"/>
  <c r="L1355" i="6"/>
  <c r="AD1803" i="6" s="1"/>
  <c r="AU1803" i="6" s="1"/>
  <c r="K1354" i="6"/>
  <c r="AC1802" i="6" s="1"/>
  <c r="AT1802" i="6" s="1"/>
  <c r="AG449" i="9"/>
  <c r="N451" i="6"/>
  <c r="AX1789" i="6" s="1"/>
  <c r="BB1789" i="6" s="1"/>
  <c r="K1346" i="6"/>
  <c r="AC1792" i="6" s="1"/>
  <c r="AT1792" i="6" s="1"/>
  <c r="L1346" i="6"/>
  <c r="AD1792" i="6" s="1"/>
  <c r="AU1792" i="6" s="1"/>
  <c r="L1347" i="6"/>
  <c r="AD1793" i="6" s="1"/>
  <c r="AU1793" i="6" s="1"/>
  <c r="AG447" i="9"/>
  <c r="N449" i="6"/>
  <c r="AX1781" i="6" s="1"/>
  <c r="BB1781" i="6" s="1"/>
  <c r="K1340" i="6"/>
  <c r="AC1784" i="6" s="1"/>
  <c r="AT1784" i="6" s="1"/>
  <c r="L1340" i="6"/>
  <c r="AD1784" i="6" s="1"/>
  <c r="AU1784" i="6" s="1"/>
  <c r="L1341" i="6"/>
  <c r="AD1785" i="6" s="1"/>
  <c r="AU1785" i="6" s="1"/>
  <c r="L1337" i="6"/>
  <c r="AD1779" i="6" s="1"/>
  <c r="AU1779" i="6" s="1"/>
  <c r="K1336" i="6"/>
  <c r="AC1778" i="6" s="1"/>
  <c r="AT1778" i="6" s="1"/>
  <c r="Y222" i="1"/>
  <c r="H220" i="5" s="1"/>
  <c r="L1271" i="6"/>
  <c r="AD1691" i="6" s="1"/>
  <c r="AU1691" i="6" s="1"/>
  <c r="K1270" i="6"/>
  <c r="AC1690" i="6" s="1"/>
  <c r="AT1690" i="6" s="1"/>
  <c r="Y215" i="1"/>
  <c r="H213" i="5" s="1"/>
  <c r="U220" i="11" s="1"/>
  <c r="AG414" i="9"/>
  <c r="AM414" i="9" s="1"/>
  <c r="AT211" i="9" s="1"/>
  <c r="N416" i="6"/>
  <c r="AX1652" i="6" s="1"/>
  <c r="BB1652" i="6" s="1"/>
  <c r="K1242" i="6"/>
  <c r="AC1654" i="6" s="1"/>
  <c r="AT1654" i="6" s="1"/>
  <c r="L1242" i="6"/>
  <c r="AD1654" i="6" s="1"/>
  <c r="AU1654" i="6" s="1"/>
  <c r="K1243" i="6"/>
  <c r="AC1655" i="6" s="1"/>
  <c r="AT1655" i="6" s="1"/>
  <c r="AG410" i="9"/>
  <c r="AM410" i="9" s="1"/>
  <c r="AT209" i="9" s="1"/>
  <c r="N412" i="6"/>
  <c r="AX1636" i="6" s="1"/>
  <c r="BB1636" i="6" s="1"/>
  <c r="K1230" i="6"/>
  <c r="AC1638" i="6" s="1"/>
  <c r="AT1638" i="6" s="1"/>
  <c r="L1230" i="6"/>
  <c r="AD1638" i="6" s="1"/>
  <c r="AU1638" i="6" s="1"/>
  <c r="K1231" i="6"/>
  <c r="AC1639" i="6" s="1"/>
  <c r="AT1639" i="6" s="1"/>
  <c r="AG393" i="9"/>
  <c r="N395" i="6"/>
  <c r="AX1565" i="6" s="1"/>
  <c r="BB1565" i="6" s="1"/>
  <c r="L1179" i="6"/>
  <c r="AD1569" i="6" s="1"/>
  <c r="AU1569" i="6" s="1"/>
  <c r="L1178" i="6"/>
  <c r="AD1568" i="6" s="1"/>
  <c r="AU1568" i="6" s="1"/>
  <c r="K1178" i="6"/>
  <c r="AC1568" i="6" s="1"/>
  <c r="AT1568" i="6" s="1"/>
  <c r="L1175" i="6"/>
  <c r="AD1563" i="6" s="1"/>
  <c r="AU1563" i="6" s="1"/>
  <c r="K1174" i="6"/>
  <c r="AC1562" i="6" s="1"/>
  <c r="AT1562" i="6" s="1"/>
  <c r="K1168" i="6"/>
  <c r="AC1554" i="6" s="1"/>
  <c r="AT1554" i="6" s="1"/>
  <c r="L1169" i="6"/>
  <c r="AD1555" i="6" s="1"/>
  <c r="AU1555" i="6" s="1"/>
  <c r="N389" i="6"/>
  <c r="AX1541" i="6" s="1"/>
  <c r="BB1541" i="6" s="1"/>
  <c r="AG387" i="9"/>
  <c r="L1161" i="6"/>
  <c r="AD1545" i="6" s="1"/>
  <c r="AU1545" i="6" s="1"/>
  <c r="L1160" i="6"/>
  <c r="AD1544" i="6" s="1"/>
  <c r="AU1544" i="6" s="1"/>
  <c r="K1160" i="6"/>
  <c r="AC1544" i="6" s="1"/>
  <c r="AT1544" i="6" s="1"/>
  <c r="AG385" i="9"/>
  <c r="N387" i="6"/>
  <c r="AX1533" i="6" s="1"/>
  <c r="BB1533" i="6" s="1"/>
  <c r="L1155" i="6"/>
  <c r="AD1537" i="6" s="1"/>
  <c r="AU1537" i="6" s="1"/>
  <c r="K1154" i="6"/>
  <c r="AC1536" i="6" s="1"/>
  <c r="AT1536" i="6" s="1"/>
  <c r="L1154" i="6"/>
  <c r="AD1536" i="6" s="1"/>
  <c r="AU1536" i="6" s="1"/>
  <c r="AG383" i="9"/>
  <c r="AM383" i="9" s="1"/>
  <c r="AV195" i="9" s="1"/>
  <c r="N385" i="6"/>
  <c r="AX1525" i="6" s="1"/>
  <c r="BB1525" i="6" s="1"/>
  <c r="L1149" i="6"/>
  <c r="AD1529" i="6" s="1"/>
  <c r="AU1529" i="6" s="1"/>
  <c r="K1148" i="6"/>
  <c r="AC1528" i="6" s="1"/>
  <c r="AT1528" i="6" s="1"/>
  <c r="L1148" i="6"/>
  <c r="AD1528" i="6" s="1"/>
  <c r="AU1528" i="6" s="1"/>
  <c r="AG380" i="9"/>
  <c r="AM380" i="9" s="1"/>
  <c r="AT194" i="9" s="1"/>
  <c r="N382" i="6"/>
  <c r="AX1516" i="6" s="1"/>
  <c r="BB1516" i="6" s="1"/>
  <c r="K1140" i="6"/>
  <c r="AC1518" i="6" s="1"/>
  <c r="AT1518" i="6" s="1"/>
  <c r="L1140" i="6"/>
  <c r="AD1518" i="6" s="1"/>
  <c r="AU1518" i="6" s="1"/>
  <c r="K1141" i="6"/>
  <c r="AC1519" i="6" s="1"/>
  <c r="AT1519" i="6" s="1"/>
  <c r="Y190" i="1"/>
  <c r="H188" i="5" s="1"/>
  <c r="U195" i="11" s="1"/>
  <c r="Y189" i="1"/>
  <c r="H187" i="5" s="1"/>
  <c r="K1090" i="6"/>
  <c r="AC1450" i="6" s="1"/>
  <c r="AT1450" i="6" s="1"/>
  <c r="L1091" i="6"/>
  <c r="AD1451" i="6" s="1"/>
  <c r="AU1451" i="6" s="1"/>
  <c r="AG354" i="9"/>
  <c r="N356" i="6"/>
  <c r="AX1412" i="6" s="1"/>
  <c r="BB1412" i="6" s="1"/>
  <c r="K1062" i="6"/>
  <c r="AC1414" i="6" s="1"/>
  <c r="AT1414" i="6" s="1"/>
  <c r="L1062" i="6"/>
  <c r="AD1414" i="6" s="1"/>
  <c r="AU1414" i="6" s="1"/>
  <c r="K1063" i="6"/>
  <c r="AC1415" i="6" s="1"/>
  <c r="AT1415" i="6" s="1"/>
  <c r="AG334" i="9"/>
  <c r="N336" i="6"/>
  <c r="AX1332" i="6" s="1"/>
  <c r="BB1332" i="6" s="1"/>
  <c r="K1002" i="6"/>
  <c r="AC1334" i="6" s="1"/>
  <c r="AT1334" i="6" s="1"/>
  <c r="L1002" i="6"/>
  <c r="AD1334" i="6" s="1"/>
  <c r="AU1334" i="6" s="1"/>
  <c r="K1003" i="6"/>
  <c r="AC1335" i="6" s="1"/>
  <c r="AT1335" i="6" s="1"/>
  <c r="AG332" i="9"/>
  <c r="AM332" i="9" s="1"/>
  <c r="AT170" i="9" s="1"/>
  <c r="N334" i="6"/>
  <c r="AX1324" i="6" s="1"/>
  <c r="BB1324" i="6" s="1"/>
  <c r="K996" i="6"/>
  <c r="AC1326" i="6" s="1"/>
  <c r="AT1326" i="6" s="1"/>
  <c r="L996" i="6"/>
  <c r="AD1326" i="6" s="1"/>
  <c r="AU1326" i="6" s="1"/>
  <c r="K997" i="6"/>
  <c r="AC1327" i="6" s="1"/>
  <c r="AT1327" i="6" s="1"/>
  <c r="K958" i="6"/>
  <c r="AC1274" i="6" s="1"/>
  <c r="AT1274" i="6" s="1"/>
  <c r="L959" i="6"/>
  <c r="AD1275" i="6" s="1"/>
  <c r="AU1275" i="6" s="1"/>
  <c r="K934" i="6"/>
  <c r="AC1242" i="6" s="1"/>
  <c r="AT1242" i="6" s="1"/>
  <c r="L935" i="6"/>
  <c r="AD1243" i="6" s="1"/>
  <c r="AU1243" i="6" s="1"/>
  <c r="AG294" i="9"/>
  <c r="N296" i="6"/>
  <c r="AX1172" i="6" s="1"/>
  <c r="BB1172" i="6" s="1"/>
  <c r="K882" i="6"/>
  <c r="AC1174" i="6" s="1"/>
  <c r="AT1174" i="6" s="1"/>
  <c r="L882" i="6"/>
  <c r="AD1174" i="6" s="1"/>
  <c r="AU1174" i="6" s="1"/>
  <c r="K883" i="6"/>
  <c r="AC1175" i="6" s="1"/>
  <c r="AT1175" i="6" s="1"/>
  <c r="AG293" i="9"/>
  <c r="N295" i="6"/>
  <c r="AX1165" i="6" s="1"/>
  <c r="BB1165" i="6" s="1"/>
  <c r="L879" i="6"/>
  <c r="AD1169" i="6" s="1"/>
  <c r="AU1169" i="6" s="1"/>
  <c r="K878" i="6"/>
  <c r="AC1168" i="6" s="1"/>
  <c r="AT1168" i="6" s="1"/>
  <c r="L878" i="6"/>
  <c r="AD1168" i="6" s="1"/>
  <c r="AU1168" i="6" s="1"/>
  <c r="AG290" i="9"/>
  <c r="AM290" i="9" s="1"/>
  <c r="AT149" i="9" s="1"/>
  <c r="N292" i="6"/>
  <c r="AX1156" i="6" s="1"/>
  <c r="BB1156" i="6" s="1"/>
  <c r="K870" i="6"/>
  <c r="AC1158" i="6" s="1"/>
  <c r="AT1158" i="6" s="1"/>
  <c r="L870" i="6"/>
  <c r="AD1158" i="6" s="1"/>
  <c r="AU1158" i="6" s="1"/>
  <c r="K871" i="6"/>
  <c r="AC1159" i="6" s="1"/>
  <c r="AT1159" i="6" s="1"/>
  <c r="AG287" i="9"/>
  <c r="N289" i="6"/>
  <c r="AX1141" i="6" s="1"/>
  <c r="BB1141" i="6" s="1"/>
  <c r="L861" i="6"/>
  <c r="AD1145" i="6" s="1"/>
  <c r="AU1145" i="6" s="1"/>
  <c r="K860" i="6"/>
  <c r="AC1144" i="6" s="1"/>
  <c r="AT1144" i="6" s="1"/>
  <c r="L860" i="6"/>
  <c r="AD1144" i="6" s="1"/>
  <c r="AU1144" i="6" s="1"/>
  <c r="K844" i="6"/>
  <c r="AC1122" i="6" s="1"/>
  <c r="AT1122" i="6" s="1"/>
  <c r="L845" i="6"/>
  <c r="AD1123" i="6" s="1"/>
  <c r="AU1123" i="6" s="1"/>
  <c r="AG279" i="9"/>
  <c r="N281" i="6"/>
  <c r="AX1109" i="6" s="1"/>
  <c r="BB1109" i="6" s="1"/>
  <c r="K836" i="6"/>
  <c r="AC1112" i="6" s="1"/>
  <c r="AT1112" i="6" s="1"/>
  <c r="L837" i="6"/>
  <c r="AD1113" i="6" s="1"/>
  <c r="AU1113" i="6" s="1"/>
  <c r="L836" i="6"/>
  <c r="AD1112" i="6" s="1"/>
  <c r="AU1112" i="6" s="1"/>
  <c r="AG276" i="9"/>
  <c r="AM276" i="9" s="1"/>
  <c r="AT142" i="9" s="1"/>
  <c r="N278" i="6"/>
  <c r="AX1100" i="6" s="1"/>
  <c r="BB1100" i="6" s="1"/>
  <c r="K828" i="6"/>
  <c r="AC1102" i="6" s="1"/>
  <c r="AT1102" i="6" s="1"/>
  <c r="L828" i="6"/>
  <c r="AD1102" i="6" s="1"/>
  <c r="AU1102" i="6" s="1"/>
  <c r="K829" i="6"/>
  <c r="AC1103" i="6" s="1"/>
  <c r="AT1103" i="6" s="1"/>
  <c r="AG271" i="9"/>
  <c r="N273" i="6"/>
  <c r="AX1077" i="6" s="1"/>
  <c r="BB1077" i="6" s="1"/>
  <c r="K812" i="6"/>
  <c r="AC1080" i="6" s="1"/>
  <c r="AT1080" i="6" s="1"/>
  <c r="L813" i="6"/>
  <c r="AD1081" i="6" s="1"/>
  <c r="AU1081" i="6" s="1"/>
  <c r="L812" i="6"/>
  <c r="AD1080" i="6" s="1"/>
  <c r="AU1080" i="6" s="1"/>
  <c r="K808" i="6"/>
  <c r="AC1074" i="6" s="1"/>
  <c r="AT1074" i="6" s="1"/>
  <c r="L809" i="6"/>
  <c r="AD1075" i="6" s="1"/>
  <c r="AU1075" i="6" s="1"/>
  <c r="AG266" i="9"/>
  <c r="AM266" i="9" s="1"/>
  <c r="AT137" i="9" s="1"/>
  <c r="N268" i="6"/>
  <c r="AX1060" i="6" s="1"/>
  <c r="BB1060" i="6" s="1"/>
  <c r="K798" i="6"/>
  <c r="AC1062" i="6" s="1"/>
  <c r="AT1062" i="6" s="1"/>
  <c r="L798" i="6"/>
  <c r="AD1062" i="6" s="1"/>
  <c r="AU1062" i="6" s="1"/>
  <c r="K799" i="6"/>
  <c r="AC1063" i="6" s="1"/>
  <c r="AT1063" i="6" s="1"/>
  <c r="AG257" i="9"/>
  <c r="N259" i="6"/>
  <c r="AX1021" i="6" s="1"/>
  <c r="BB1021" i="6" s="1"/>
  <c r="K770" i="6"/>
  <c r="AC1024" i="6" s="1"/>
  <c r="AT1024" i="6" s="1"/>
  <c r="L771" i="6"/>
  <c r="AD1025" i="6" s="1"/>
  <c r="AU1025" i="6" s="1"/>
  <c r="L770" i="6"/>
  <c r="AD1024" i="6" s="1"/>
  <c r="AU1024" i="6" s="1"/>
  <c r="K766" i="6"/>
  <c r="AC1018" i="6" s="1"/>
  <c r="AT1018" i="6" s="1"/>
  <c r="L767" i="6"/>
  <c r="AD1019" i="6" s="1"/>
  <c r="AU1019" i="6" s="1"/>
  <c r="K742" i="6"/>
  <c r="AC986" i="6" s="1"/>
  <c r="AT986" i="6" s="1"/>
  <c r="L743" i="6"/>
  <c r="AD987" i="6" s="1"/>
  <c r="AU987" i="6" s="1"/>
  <c r="K736" i="6"/>
  <c r="AC978" i="6" s="1"/>
  <c r="AT978" i="6" s="1"/>
  <c r="L737" i="6"/>
  <c r="AD979" i="6" s="1"/>
  <c r="AU979" i="6" s="1"/>
  <c r="AG240" i="9"/>
  <c r="AM240" i="9" s="1"/>
  <c r="AT124" i="9" s="1"/>
  <c r="N242" i="6"/>
  <c r="AX956" i="6" s="1"/>
  <c r="BB956" i="6" s="1"/>
  <c r="K720" i="6"/>
  <c r="AC958" i="6" s="1"/>
  <c r="AT958" i="6" s="1"/>
  <c r="L720" i="6"/>
  <c r="AD958" i="6" s="1"/>
  <c r="AU958" i="6" s="1"/>
  <c r="K721" i="6"/>
  <c r="AC959" i="6" s="1"/>
  <c r="AT959" i="6" s="1"/>
  <c r="Y119" i="1"/>
  <c r="H117" i="5" s="1"/>
  <c r="AG200" i="9"/>
  <c r="N202" i="6"/>
  <c r="AX796" i="6" s="1"/>
  <c r="BB796" i="6" s="1"/>
  <c r="K600" i="6"/>
  <c r="AC798" i="6" s="1"/>
  <c r="AT798" i="6" s="1"/>
  <c r="L600" i="6"/>
  <c r="AD798" i="6" s="1"/>
  <c r="AU798" i="6" s="1"/>
  <c r="K601" i="6"/>
  <c r="AC799" i="6" s="1"/>
  <c r="AT799" i="6" s="1"/>
  <c r="AG198" i="9"/>
  <c r="N200" i="6"/>
  <c r="AX788" i="6" s="1"/>
  <c r="BB788" i="6" s="1"/>
  <c r="K594" i="6"/>
  <c r="AC790" i="6" s="1"/>
  <c r="AT790" i="6" s="1"/>
  <c r="L594" i="6"/>
  <c r="AD790" i="6" s="1"/>
  <c r="AU790" i="6" s="1"/>
  <c r="K595" i="6"/>
  <c r="AC791" i="6" s="1"/>
  <c r="AT791" i="6" s="1"/>
  <c r="AG194" i="9"/>
  <c r="AM194" i="9" s="1"/>
  <c r="AT101" i="9" s="1"/>
  <c r="N196" i="6"/>
  <c r="AX772" i="6" s="1"/>
  <c r="BB772" i="6" s="1"/>
  <c r="K582" i="6"/>
  <c r="AC774" i="6" s="1"/>
  <c r="AT774" i="6" s="1"/>
  <c r="L582" i="6"/>
  <c r="AD774" i="6" s="1"/>
  <c r="AU774" i="6" s="1"/>
  <c r="K583" i="6"/>
  <c r="AC775" i="6" s="1"/>
  <c r="AT775" i="6" s="1"/>
  <c r="AG186" i="9"/>
  <c r="N188" i="6"/>
  <c r="AX740" i="6" s="1"/>
  <c r="BB740" i="6" s="1"/>
  <c r="K558" i="6"/>
  <c r="AC742" i="6" s="1"/>
  <c r="AT742" i="6" s="1"/>
  <c r="L558" i="6"/>
  <c r="AD742" i="6" s="1"/>
  <c r="AU742" i="6" s="1"/>
  <c r="K559" i="6"/>
  <c r="AC743" i="6" s="1"/>
  <c r="AT743" i="6" s="1"/>
  <c r="AG185" i="9"/>
  <c r="AM185" i="9" s="1"/>
  <c r="AV96" i="9" s="1"/>
  <c r="N187" i="6"/>
  <c r="AX733" i="6" s="1"/>
  <c r="BB733" i="6" s="1"/>
  <c r="K554" i="6"/>
  <c r="AC736" i="6" s="1"/>
  <c r="AT736" i="6" s="1"/>
  <c r="L555" i="6"/>
  <c r="AD737" i="6" s="1"/>
  <c r="AU737" i="6" s="1"/>
  <c r="L554" i="6"/>
  <c r="AD736" i="6" s="1"/>
  <c r="AU736" i="6" s="1"/>
  <c r="K550" i="6"/>
  <c r="AC730" i="6" s="1"/>
  <c r="AT730" i="6" s="1"/>
  <c r="L551" i="6"/>
  <c r="AD731" i="6" s="1"/>
  <c r="AU731" i="6" s="1"/>
  <c r="K544" i="6"/>
  <c r="AC722" i="6" s="1"/>
  <c r="AT722" i="6" s="1"/>
  <c r="L545" i="6"/>
  <c r="AD723" i="6" s="1"/>
  <c r="AU723" i="6" s="1"/>
  <c r="AG169" i="9"/>
  <c r="L507" i="6"/>
  <c r="AD673" i="6" s="1"/>
  <c r="AU673" i="6" s="1"/>
  <c r="L506" i="6"/>
  <c r="AD672" i="6" s="1"/>
  <c r="AU672" i="6" s="1"/>
  <c r="N171" i="6"/>
  <c r="AX669" i="6" s="1"/>
  <c r="BB669" i="6" s="1"/>
  <c r="K506" i="6"/>
  <c r="AC672" i="6" s="1"/>
  <c r="AT672" i="6" s="1"/>
  <c r="AG167" i="9"/>
  <c r="AM167" i="9" s="1"/>
  <c r="AV87" i="9" s="1"/>
  <c r="N169" i="6"/>
  <c r="AX661" i="6" s="1"/>
  <c r="BB661" i="6" s="1"/>
  <c r="L501" i="6"/>
  <c r="AD665" i="6" s="1"/>
  <c r="AU665" i="6" s="1"/>
  <c r="K500" i="6"/>
  <c r="AC664" i="6" s="1"/>
  <c r="AT664" i="6" s="1"/>
  <c r="L500" i="6"/>
  <c r="AD664" i="6" s="1"/>
  <c r="AU664" i="6" s="1"/>
  <c r="K496" i="6"/>
  <c r="AC658" i="6" s="1"/>
  <c r="AT658" i="6" s="1"/>
  <c r="L497" i="6"/>
  <c r="AD659" i="6" s="1"/>
  <c r="AU659" i="6" s="1"/>
  <c r="AG152" i="9"/>
  <c r="L456" i="6"/>
  <c r="AD606" i="6" s="1"/>
  <c r="AU606" i="6" s="1"/>
  <c r="N154" i="6"/>
  <c r="AX604" i="6" s="1"/>
  <c r="BB604" i="6" s="1"/>
  <c r="K456" i="6"/>
  <c r="AC606" i="6" s="1"/>
  <c r="AT606" i="6" s="1"/>
  <c r="K457" i="6"/>
  <c r="AC607" i="6" s="1"/>
  <c r="AT607" i="6" s="1"/>
  <c r="AG149" i="9"/>
  <c r="N151" i="6"/>
  <c r="AX589" i="6" s="1"/>
  <c r="BB589" i="6" s="1"/>
  <c r="L447" i="6"/>
  <c r="AD593" i="6" s="1"/>
  <c r="AU593" i="6" s="1"/>
  <c r="K446" i="6"/>
  <c r="AC592" i="6" s="1"/>
  <c r="AT592" i="6" s="1"/>
  <c r="L446" i="6"/>
  <c r="AD592" i="6" s="1"/>
  <c r="AU592" i="6" s="1"/>
  <c r="AG140" i="9"/>
  <c r="AM140" i="9" s="1"/>
  <c r="AT74" i="9" s="1"/>
  <c r="L420" i="6"/>
  <c r="AD558" i="6" s="1"/>
  <c r="AU558" i="6" s="1"/>
  <c r="N142" i="6"/>
  <c r="AX556" i="6" s="1"/>
  <c r="BB556" i="6" s="1"/>
  <c r="K421" i="6"/>
  <c r="AC559" i="6" s="1"/>
  <c r="AT559" i="6" s="1"/>
  <c r="K420" i="6"/>
  <c r="AC558" i="6" s="1"/>
  <c r="AT558" i="6" s="1"/>
  <c r="Y74" i="1"/>
  <c r="H72" i="5" s="1"/>
  <c r="U80" i="11" s="1"/>
  <c r="C71" i="5"/>
  <c r="N133" i="6"/>
  <c r="AX517" i="6" s="1"/>
  <c r="BB517" i="6" s="1"/>
  <c r="K392" i="6"/>
  <c r="AC520" i="6" s="1"/>
  <c r="AT520" i="6" s="1"/>
  <c r="L393" i="6"/>
  <c r="AD521" i="6" s="1"/>
  <c r="AU521" i="6" s="1"/>
  <c r="L392" i="6"/>
  <c r="AD520" i="6" s="1"/>
  <c r="AU520" i="6" s="1"/>
  <c r="AG131" i="9"/>
  <c r="L389" i="6"/>
  <c r="AD515" i="6" s="1"/>
  <c r="AU515" i="6" s="1"/>
  <c r="K388" i="6"/>
  <c r="AC514" i="6" s="1"/>
  <c r="AT514" i="6" s="1"/>
  <c r="AG127" i="9"/>
  <c r="K380" i="6"/>
  <c r="AC504" i="6" s="1"/>
  <c r="AT504" i="6" s="1"/>
  <c r="N129" i="6"/>
  <c r="AX501" i="6" s="1"/>
  <c r="BB501" i="6" s="1"/>
  <c r="L381" i="6"/>
  <c r="AD505" i="6" s="1"/>
  <c r="AU505" i="6" s="1"/>
  <c r="L380" i="6"/>
  <c r="AD504" i="6" s="1"/>
  <c r="AU504" i="6" s="1"/>
  <c r="Y67" i="1"/>
  <c r="H65" i="5" s="1"/>
  <c r="U72" i="11" s="1"/>
  <c r="AG118" i="9"/>
  <c r="L354" i="6"/>
  <c r="AD470" i="6" s="1"/>
  <c r="AU470" i="6" s="1"/>
  <c r="K355" i="6"/>
  <c r="AC471" i="6" s="1"/>
  <c r="AT471" i="6" s="1"/>
  <c r="N120" i="6"/>
  <c r="AX468" i="6" s="1"/>
  <c r="BB468" i="6" s="1"/>
  <c r="K354" i="6"/>
  <c r="AC470" i="6" s="1"/>
  <c r="AT470" i="6" s="1"/>
  <c r="L353" i="6"/>
  <c r="AD467" i="6" s="1"/>
  <c r="AU467" i="6" s="1"/>
  <c r="K352" i="6"/>
  <c r="AC466" i="6" s="1"/>
  <c r="AT466" i="6" s="1"/>
  <c r="AG108" i="9"/>
  <c r="AM108" i="9" s="1"/>
  <c r="AT58" i="9" s="1"/>
  <c r="L324" i="6"/>
  <c r="AD430" i="6" s="1"/>
  <c r="AU430" i="6" s="1"/>
  <c r="N110" i="6"/>
  <c r="AX428" i="6" s="1"/>
  <c r="BB428" i="6" s="1"/>
  <c r="K325" i="6"/>
  <c r="AC431" i="6" s="1"/>
  <c r="AT431" i="6" s="1"/>
  <c r="K324" i="6"/>
  <c r="AC430" i="6" s="1"/>
  <c r="AT430" i="6" s="1"/>
  <c r="K298" i="6"/>
  <c r="AC394" i="6" s="1"/>
  <c r="AT394" i="6" s="1"/>
  <c r="L299" i="6"/>
  <c r="AD395" i="6" s="1"/>
  <c r="AU395" i="6" s="1"/>
  <c r="AG80" i="9"/>
  <c r="AM80" i="9" s="1"/>
  <c r="AT44" i="9" s="1"/>
  <c r="L240" i="6"/>
  <c r="AD318" i="6" s="1"/>
  <c r="AU318" i="6" s="1"/>
  <c r="K241" i="6"/>
  <c r="AC319" i="6" s="1"/>
  <c r="AT319" i="6" s="1"/>
  <c r="N82" i="6"/>
  <c r="AX316" i="6" s="1"/>
  <c r="BB316" i="6" s="1"/>
  <c r="K240" i="6"/>
  <c r="AC318" i="6" s="1"/>
  <c r="AT318" i="6" s="1"/>
  <c r="C37" i="5"/>
  <c r="N69" i="6"/>
  <c r="AX261" i="6" s="1"/>
  <c r="BB261" i="6" s="1"/>
  <c r="K200" i="6"/>
  <c r="AC264" i="6" s="1"/>
  <c r="AT264" i="6" s="1"/>
  <c r="L201" i="6"/>
  <c r="AD265" i="6" s="1"/>
  <c r="AU265" i="6" s="1"/>
  <c r="AG67" i="9"/>
  <c r="AM67" i="9" s="1"/>
  <c r="AV37" i="9" s="1"/>
  <c r="L200" i="6"/>
  <c r="AD264" i="6" s="1"/>
  <c r="AU264" i="6" s="1"/>
  <c r="AG63" i="9"/>
  <c r="K188" i="6"/>
  <c r="AC248" i="6" s="1"/>
  <c r="AT248" i="6" s="1"/>
  <c r="N65" i="6"/>
  <c r="AX245" i="6" s="1"/>
  <c r="BB245" i="6" s="1"/>
  <c r="L189" i="6"/>
  <c r="AD249" i="6" s="1"/>
  <c r="AU249" i="6" s="1"/>
  <c r="L188" i="6"/>
  <c r="AD248" i="6" s="1"/>
  <c r="AU248" i="6" s="1"/>
  <c r="C32" i="5"/>
  <c r="AG52" i="9"/>
  <c r="L156" i="6"/>
  <c r="AD206" i="6" s="1"/>
  <c r="AU206" i="6" s="1"/>
  <c r="N54" i="6"/>
  <c r="AX204" i="6" s="1"/>
  <c r="BB204" i="6" s="1"/>
  <c r="K157" i="6"/>
  <c r="AC207" i="6" s="1"/>
  <c r="AT207" i="6" s="1"/>
  <c r="K156" i="6"/>
  <c r="AC206" i="6" s="1"/>
  <c r="AT206" i="6" s="1"/>
  <c r="K154" i="6"/>
  <c r="AC202" i="6" s="1"/>
  <c r="AT202" i="6" s="1"/>
  <c r="L155" i="6"/>
  <c r="AD203" i="6" s="1"/>
  <c r="AU203" i="6" s="1"/>
  <c r="K148" i="6"/>
  <c r="AC194" i="6" s="1"/>
  <c r="AT194" i="6" s="1"/>
  <c r="L149" i="6"/>
  <c r="AD195" i="6" s="1"/>
  <c r="AU195" i="6" s="1"/>
  <c r="K142" i="6"/>
  <c r="AC186" i="6" s="1"/>
  <c r="AT186" i="6" s="1"/>
  <c r="L143" i="6"/>
  <c r="AD187" i="6" s="1"/>
  <c r="AU187" i="6" s="1"/>
  <c r="Y27" i="1"/>
  <c r="H25" i="5" s="1"/>
  <c r="K20" i="6"/>
  <c r="AC24" i="6" s="1"/>
  <c r="AT24" i="6" s="1"/>
  <c r="L20" i="6"/>
  <c r="AD24" i="6" s="1"/>
  <c r="AU24" i="6" s="1"/>
  <c r="N9" i="6"/>
  <c r="AX21" i="6" s="1"/>
  <c r="BB21" i="6" s="1"/>
  <c r="L21" i="6"/>
  <c r="AD25" i="6" s="1"/>
  <c r="AU25" i="6" s="1"/>
  <c r="AG7" i="9"/>
  <c r="AM7" i="9" s="1"/>
  <c r="K12" i="6"/>
  <c r="AC14" i="6" s="1"/>
  <c r="AT14" i="6" s="1"/>
  <c r="L12" i="6"/>
  <c r="AD14" i="6" s="1"/>
  <c r="AU14" i="6" s="1"/>
  <c r="K13" i="6"/>
  <c r="AC15" i="6" s="1"/>
  <c r="AT15" i="6" s="1"/>
  <c r="AG4" i="9"/>
  <c r="N6" i="6"/>
  <c r="AM622" i="9"/>
  <c r="AT315" i="9" s="1"/>
  <c r="T91" i="11"/>
  <c r="T147" i="11"/>
  <c r="S294" i="11"/>
  <c r="T46" i="11"/>
  <c r="T142" i="11"/>
  <c r="S165" i="11"/>
  <c r="T148" i="11"/>
  <c r="T188" i="11"/>
  <c r="T25" i="11"/>
  <c r="S136" i="11"/>
  <c r="T281" i="11"/>
  <c r="S314" i="11"/>
  <c r="AG606" i="9"/>
  <c r="AM606" i="9" s="1"/>
  <c r="AT307" i="9" s="1"/>
  <c r="N608" i="6"/>
  <c r="AX2420" i="6" s="1"/>
  <c r="BB2420" i="6" s="1"/>
  <c r="K1818" i="6"/>
  <c r="AC2422" i="6" s="1"/>
  <c r="L1818" i="6"/>
  <c r="AD2422" i="6" s="1"/>
  <c r="AU2422" i="6" s="1"/>
  <c r="K1819" i="6"/>
  <c r="AC2423" i="6" s="1"/>
  <c r="AT2423" i="6" s="1"/>
  <c r="AG605" i="9"/>
  <c r="N607" i="6"/>
  <c r="AX2413" i="6" s="1"/>
  <c r="BB2413" i="6" s="1"/>
  <c r="K1814" i="6"/>
  <c r="AC2416" i="6" s="1"/>
  <c r="AT2416" i="6" s="1"/>
  <c r="L1814" i="6"/>
  <c r="AD2416" i="6" s="1"/>
  <c r="AU2416" i="6" s="1"/>
  <c r="L1815" i="6"/>
  <c r="AD2417" i="6" s="1"/>
  <c r="AU2417" i="6" s="1"/>
  <c r="K1810" i="6"/>
  <c r="AC2410" i="6" s="1"/>
  <c r="AT2410" i="6" s="1"/>
  <c r="L1811" i="6"/>
  <c r="AD2411" i="6" s="1"/>
  <c r="AU2411" i="6" s="1"/>
  <c r="K1804" i="6"/>
  <c r="AC2402" i="6" s="1"/>
  <c r="AT2402" i="6" s="1"/>
  <c r="L1805" i="6"/>
  <c r="AD2403" i="6" s="1"/>
  <c r="AU2403" i="6" s="1"/>
  <c r="K1798" i="6"/>
  <c r="AC2394" i="6" s="1"/>
  <c r="AT2394" i="6" s="1"/>
  <c r="L1799" i="6"/>
  <c r="AD2395" i="6" s="1"/>
  <c r="AU2395" i="6" s="1"/>
  <c r="AG584" i="9"/>
  <c r="AM584" i="9" s="1"/>
  <c r="AT296" i="9" s="1"/>
  <c r="N586" i="6"/>
  <c r="AX2332" i="6" s="1"/>
  <c r="BB2332" i="6" s="1"/>
  <c r="K1752" i="6"/>
  <c r="AC2334" i="6" s="1"/>
  <c r="AT2334" i="6" s="1"/>
  <c r="L1752" i="6"/>
  <c r="AD2334" i="6" s="1"/>
  <c r="AU2334" i="6" s="1"/>
  <c r="K1753" i="6"/>
  <c r="AC2335" i="6" s="1"/>
  <c r="AT2335" i="6" s="1"/>
  <c r="S301" i="11"/>
  <c r="AG582" i="9"/>
  <c r="N584" i="6"/>
  <c r="AX2324" i="6" s="1"/>
  <c r="BB2324" i="6" s="1"/>
  <c r="K1746" i="6"/>
  <c r="AC2326" i="6" s="1"/>
  <c r="AT2326" i="6" s="1"/>
  <c r="L1746" i="6"/>
  <c r="AD2326" i="6" s="1"/>
  <c r="AU2326" i="6" s="1"/>
  <c r="K1747" i="6"/>
  <c r="AC2327" i="6" s="1"/>
  <c r="AT2327" i="6" s="1"/>
  <c r="AG580" i="9"/>
  <c r="N582" i="6"/>
  <c r="AX2316" i="6" s="1"/>
  <c r="BB2316" i="6" s="1"/>
  <c r="K1740" i="6"/>
  <c r="AC2318" i="6" s="1"/>
  <c r="AT2318" i="6" s="1"/>
  <c r="L1740" i="6"/>
  <c r="AD2318" i="6" s="1"/>
  <c r="AU2318" i="6" s="1"/>
  <c r="K1741" i="6"/>
  <c r="AC2319" i="6" s="1"/>
  <c r="AT2319" i="6" s="1"/>
  <c r="N581" i="6"/>
  <c r="AX2309" i="6" s="1"/>
  <c r="BB2309" i="6" s="1"/>
  <c r="AG579" i="9"/>
  <c r="K1736" i="6"/>
  <c r="AC2312" i="6" s="1"/>
  <c r="AT2312" i="6" s="1"/>
  <c r="L1736" i="6"/>
  <c r="AD2312" i="6" s="1"/>
  <c r="AU2312" i="6" s="1"/>
  <c r="L1737" i="6"/>
  <c r="AD2313" i="6" s="1"/>
  <c r="AU2313" i="6" s="1"/>
  <c r="K1732" i="6"/>
  <c r="AC2306" i="6" s="1"/>
  <c r="AT2306" i="6" s="1"/>
  <c r="L1733" i="6"/>
  <c r="AD2307" i="6" s="1"/>
  <c r="AU2307" i="6" s="1"/>
  <c r="N557" i="6"/>
  <c r="AX2213" i="6" s="1"/>
  <c r="BB2213" i="6" s="1"/>
  <c r="AG555" i="9"/>
  <c r="AM555" i="9" s="1"/>
  <c r="AV281" i="9" s="1"/>
  <c r="K1664" i="6"/>
  <c r="AC2216" i="6" s="1"/>
  <c r="AT2216" i="6" s="1"/>
  <c r="L1664" i="6"/>
  <c r="AD2216" i="6" s="1"/>
  <c r="AU2216" i="6" s="1"/>
  <c r="L1665" i="6"/>
  <c r="AD2217" i="6" s="1"/>
  <c r="AU2217" i="6" s="1"/>
  <c r="AG553" i="9"/>
  <c r="K1658" i="6"/>
  <c r="AC2208" i="6" s="1"/>
  <c r="AT2208" i="6" s="1"/>
  <c r="L1658" i="6"/>
  <c r="AD2208" i="6" s="1"/>
  <c r="AU2208" i="6" s="1"/>
  <c r="N555" i="6"/>
  <c r="AX2205" i="6" s="1"/>
  <c r="BB2205" i="6" s="1"/>
  <c r="L1659" i="6"/>
  <c r="AD2209" i="6" s="1"/>
  <c r="AU2209" i="6" s="1"/>
  <c r="K1648" i="6"/>
  <c r="AC2194" i="6" s="1"/>
  <c r="AT2194" i="6" s="1"/>
  <c r="L1649" i="6"/>
  <c r="AD2195" i="6" s="1"/>
  <c r="AU2195" i="6" s="1"/>
  <c r="K1642" i="6"/>
  <c r="AC2186" i="6" s="1"/>
  <c r="AT2186" i="6" s="1"/>
  <c r="L1643" i="6"/>
  <c r="AD2187" i="6" s="1"/>
  <c r="AU2187" i="6" s="1"/>
  <c r="K1636" i="6"/>
  <c r="AC2178" i="6" s="1"/>
  <c r="AT2178" i="6" s="1"/>
  <c r="L1637" i="6"/>
  <c r="AD2179" i="6" s="1"/>
  <c r="AU2179" i="6" s="1"/>
  <c r="AG536" i="9"/>
  <c r="N538" i="6"/>
  <c r="AX2140" i="6" s="1"/>
  <c r="BB2140" i="6" s="1"/>
  <c r="K1608" i="6"/>
  <c r="AC2142" i="6" s="1"/>
  <c r="AT2142" i="6" s="1"/>
  <c r="L1608" i="6"/>
  <c r="AD2142" i="6" s="1"/>
  <c r="AU2142" i="6" s="1"/>
  <c r="K1609" i="6"/>
  <c r="AC2143" i="6" s="1"/>
  <c r="AT2143" i="6" s="1"/>
  <c r="AG534" i="9"/>
  <c r="AM534" i="9" s="1"/>
  <c r="AT271" i="9" s="1"/>
  <c r="N536" i="6"/>
  <c r="AX2132" i="6" s="1"/>
  <c r="BB2132" i="6" s="1"/>
  <c r="K1602" i="6"/>
  <c r="AC2134" i="6" s="1"/>
  <c r="AT2134" i="6" s="1"/>
  <c r="L1602" i="6"/>
  <c r="AD2134" i="6" s="1"/>
  <c r="AU2134" i="6" s="1"/>
  <c r="K1603" i="6"/>
  <c r="AC2135" i="6" s="1"/>
  <c r="AT2135" i="6" s="1"/>
  <c r="AG532" i="9"/>
  <c r="AM532" i="9" s="1"/>
  <c r="AT270" i="9" s="1"/>
  <c r="N534" i="6"/>
  <c r="AX2124" i="6" s="1"/>
  <c r="BB2124" i="6" s="1"/>
  <c r="K1596" i="6"/>
  <c r="AC2126" i="6" s="1"/>
  <c r="AT2126" i="6" s="1"/>
  <c r="L1596" i="6"/>
  <c r="AD2126" i="6" s="1"/>
  <c r="AU2126" i="6" s="1"/>
  <c r="K1597" i="6"/>
  <c r="AC2127" i="6" s="1"/>
  <c r="AT2127" i="6" s="1"/>
  <c r="AG514" i="9"/>
  <c r="N516" i="6"/>
  <c r="AX2052" i="6" s="1"/>
  <c r="BB2052" i="6" s="1"/>
  <c r="K1542" i="6"/>
  <c r="AC2054" i="6" s="1"/>
  <c r="AT2054" i="6" s="1"/>
  <c r="L1542" i="6"/>
  <c r="AD2054" i="6" s="1"/>
  <c r="AU2054" i="6" s="1"/>
  <c r="K1543" i="6"/>
  <c r="AC2055" i="6" s="1"/>
  <c r="AT2055" i="6" s="1"/>
  <c r="AG512" i="9"/>
  <c r="AM512" i="9" s="1"/>
  <c r="AT260" i="9" s="1"/>
  <c r="N514" i="6"/>
  <c r="AX2044" i="6" s="1"/>
  <c r="BB2044" i="6" s="1"/>
  <c r="K1536" i="6"/>
  <c r="AC2046" i="6" s="1"/>
  <c r="AT2046" i="6" s="1"/>
  <c r="L1536" i="6"/>
  <c r="AD2046" i="6" s="1"/>
  <c r="AU2046" i="6" s="1"/>
  <c r="K1537" i="6"/>
  <c r="AC2047" i="6" s="1"/>
  <c r="AT2047" i="6" s="1"/>
  <c r="L1529" i="6"/>
  <c r="AD2035" i="6" s="1"/>
  <c r="AU2035" i="6" s="1"/>
  <c r="K1528" i="6"/>
  <c r="AC2034" i="6" s="1"/>
  <c r="AT2034" i="6" s="1"/>
  <c r="AG498" i="9"/>
  <c r="AM498" i="9" s="1"/>
  <c r="AT253" i="9" s="1"/>
  <c r="N500" i="6"/>
  <c r="AX1988" i="6" s="1"/>
  <c r="BB1988" i="6" s="1"/>
  <c r="K1494" i="6"/>
  <c r="AC1990" i="6" s="1"/>
  <c r="AT1990" i="6" s="1"/>
  <c r="L1494" i="6"/>
  <c r="AD1990" i="6" s="1"/>
  <c r="AU1990" i="6" s="1"/>
  <c r="K1495" i="6"/>
  <c r="AC1991" i="6" s="1"/>
  <c r="AT1991" i="6" s="1"/>
  <c r="L1493" i="6"/>
  <c r="AD1987" i="6" s="1"/>
  <c r="AU1987" i="6" s="1"/>
  <c r="K1492" i="6"/>
  <c r="AC1986" i="6" s="1"/>
  <c r="AT1986" i="6" s="1"/>
  <c r="L1487" i="6"/>
  <c r="AD1979" i="6" s="1"/>
  <c r="AU1979" i="6" s="1"/>
  <c r="K1486" i="6"/>
  <c r="AC1978" i="6" s="1"/>
  <c r="AT1978" i="6" s="1"/>
  <c r="L1481" i="6"/>
  <c r="AD1971" i="6" s="1"/>
  <c r="AU1971" i="6" s="1"/>
  <c r="K1480" i="6"/>
  <c r="AC1970" i="6" s="1"/>
  <c r="AT1970" i="6" s="1"/>
  <c r="L1475" i="6"/>
  <c r="AD1963" i="6" s="1"/>
  <c r="AU1963" i="6" s="1"/>
  <c r="K1474" i="6"/>
  <c r="AC1962" i="6" s="1"/>
  <c r="AT1962" i="6" s="1"/>
  <c r="U251" i="11"/>
  <c r="AG469" i="9"/>
  <c r="AM469" i="9" s="1"/>
  <c r="AV238" i="9" s="1"/>
  <c r="N471" i="6"/>
  <c r="AX1869" i="6" s="1"/>
  <c r="BB1869" i="6" s="1"/>
  <c r="K1406" i="6"/>
  <c r="AC1872" i="6" s="1"/>
  <c r="AT1872" i="6" s="1"/>
  <c r="L1406" i="6"/>
  <c r="AD1872" i="6" s="1"/>
  <c r="AU1872" i="6" s="1"/>
  <c r="L1407" i="6"/>
  <c r="AD1873" i="6" s="1"/>
  <c r="AU1873" i="6" s="1"/>
  <c r="AG466" i="9"/>
  <c r="N468" i="6"/>
  <c r="AX1860" i="6" s="1"/>
  <c r="BB1860" i="6" s="1"/>
  <c r="K1398" i="6"/>
  <c r="AC1862" i="6" s="1"/>
  <c r="AT1862" i="6" s="1"/>
  <c r="L1398" i="6"/>
  <c r="AD1862" i="6" s="1"/>
  <c r="AU1862" i="6" s="1"/>
  <c r="K1399" i="6"/>
  <c r="AC1863" i="6" s="1"/>
  <c r="AT1863" i="6" s="1"/>
  <c r="AG465" i="9"/>
  <c r="AM465" i="9" s="1"/>
  <c r="AV236" i="9" s="1"/>
  <c r="N467" i="6"/>
  <c r="AX1853" i="6" s="1"/>
  <c r="BB1853" i="6" s="1"/>
  <c r="K1394" i="6"/>
  <c r="AC1856" i="6" s="1"/>
  <c r="AT1856" i="6" s="1"/>
  <c r="L1394" i="6"/>
  <c r="AD1856" i="6" s="1"/>
  <c r="AU1856" i="6" s="1"/>
  <c r="L1395" i="6"/>
  <c r="AD1857" i="6" s="1"/>
  <c r="AU1857" i="6" s="1"/>
  <c r="L1391" i="6"/>
  <c r="AD1851" i="6" s="1"/>
  <c r="AU1851" i="6" s="1"/>
  <c r="K1390" i="6"/>
  <c r="AC1850" i="6" s="1"/>
  <c r="AT1850" i="6" s="1"/>
  <c r="AG461" i="9"/>
  <c r="AM461" i="9" s="1"/>
  <c r="AV234" i="9" s="1"/>
  <c r="N463" i="6"/>
  <c r="AX1837" i="6" s="1"/>
  <c r="BB1837" i="6" s="1"/>
  <c r="K1382" i="6"/>
  <c r="AC1840" i="6" s="1"/>
  <c r="AT1840" i="6" s="1"/>
  <c r="L1382" i="6"/>
  <c r="AD1840" i="6" s="1"/>
  <c r="AU1840" i="6" s="1"/>
  <c r="L1383" i="6"/>
  <c r="AD1841" i="6" s="1"/>
  <c r="AU1841" i="6" s="1"/>
  <c r="AG457" i="9"/>
  <c r="N459" i="6"/>
  <c r="AX1821" i="6" s="1"/>
  <c r="BB1821" i="6" s="1"/>
  <c r="K1370" i="6"/>
  <c r="AC1824" i="6" s="1"/>
  <c r="AT1824" i="6" s="1"/>
  <c r="L1370" i="6"/>
  <c r="AD1824" i="6" s="1"/>
  <c r="AU1824" i="6" s="1"/>
  <c r="L1371" i="6"/>
  <c r="AD1825" i="6" s="1"/>
  <c r="AU1825" i="6" s="1"/>
  <c r="L1367" i="6"/>
  <c r="AD1819" i="6" s="1"/>
  <c r="AU1819" i="6" s="1"/>
  <c r="K1366" i="6"/>
  <c r="AC1818" i="6" s="1"/>
  <c r="AT1818" i="6" s="1"/>
  <c r="AG453" i="9"/>
  <c r="N455" i="6"/>
  <c r="AX1805" i="6" s="1"/>
  <c r="BB1805" i="6" s="1"/>
  <c r="K1358" i="6"/>
  <c r="AC1808" i="6" s="1"/>
  <c r="AT1808" i="6" s="1"/>
  <c r="L1358" i="6"/>
  <c r="AD1808" i="6" s="1"/>
  <c r="AU1808" i="6" s="1"/>
  <c r="L1359" i="6"/>
  <c r="AD1809" i="6" s="1"/>
  <c r="AU1809" i="6" s="1"/>
  <c r="N453" i="6"/>
  <c r="AX1797" i="6" s="1"/>
  <c r="BB1797" i="6" s="1"/>
  <c r="AG451" i="9"/>
  <c r="AM451" i="9" s="1"/>
  <c r="AV229" i="9" s="1"/>
  <c r="K1352" i="6"/>
  <c r="AC1800" i="6" s="1"/>
  <c r="AT1800" i="6" s="1"/>
  <c r="L1352" i="6"/>
  <c r="AD1800" i="6" s="1"/>
  <c r="AU1800" i="6" s="1"/>
  <c r="L1353" i="6"/>
  <c r="AD1801" i="6" s="1"/>
  <c r="AU1801" i="6" s="1"/>
  <c r="AG448" i="9"/>
  <c r="N450" i="6"/>
  <c r="AX1788" i="6" s="1"/>
  <c r="BB1788" i="6" s="1"/>
  <c r="K1344" i="6"/>
  <c r="AC1790" i="6" s="1"/>
  <c r="AT1790" i="6" s="1"/>
  <c r="L1344" i="6"/>
  <c r="AD1790" i="6" s="1"/>
  <c r="AU1790" i="6" s="1"/>
  <c r="K1345" i="6"/>
  <c r="AC1791" i="6" s="1"/>
  <c r="AT1791" i="6" s="1"/>
  <c r="AG446" i="9"/>
  <c r="AM446" i="9" s="1"/>
  <c r="AT227" i="9" s="1"/>
  <c r="N448" i="6"/>
  <c r="AX1780" i="6" s="1"/>
  <c r="BB1780" i="6" s="1"/>
  <c r="K1338" i="6"/>
  <c r="AC1782" i="6" s="1"/>
  <c r="AT1782" i="6" s="1"/>
  <c r="L1338" i="6"/>
  <c r="AD1782" i="6" s="1"/>
  <c r="AU1782" i="6" s="1"/>
  <c r="K1339" i="6"/>
  <c r="AC1783" i="6" s="1"/>
  <c r="AT1783" i="6" s="1"/>
  <c r="T232" i="11"/>
  <c r="AG445" i="9"/>
  <c r="AM445" i="9" s="1"/>
  <c r="AV226" i="9" s="1"/>
  <c r="N447" i="6"/>
  <c r="AX1773" i="6" s="1"/>
  <c r="BB1773" i="6" s="1"/>
  <c r="K1334" i="6"/>
  <c r="AC1776" i="6" s="1"/>
  <c r="AT1776" i="6" s="1"/>
  <c r="L1334" i="6"/>
  <c r="AD1776" i="6" s="1"/>
  <c r="AU1776" i="6" s="1"/>
  <c r="L1335" i="6"/>
  <c r="AD1777" i="6" s="1"/>
  <c r="AU1777" i="6" s="1"/>
  <c r="L1307" i="6"/>
  <c r="AD1739" i="6" s="1"/>
  <c r="AU1739" i="6" s="1"/>
  <c r="K1306" i="6"/>
  <c r="AC1738" i="6" s="1"/>
  <c r="AT1738" i="6" s="1"/>
  <c r="AG423" i="9"/>
  <c r="N425" i="6"/>
  <c r="AX1685" i="6" s="1"/>
  <c r="BB1685" i="6" s="1"/>
  <c r="L1269" i="6"/>
  <c r="AD1689" i="6" s="1"/>
  <c r="AU1689" i="6" s="1"/>
  <c r="K1268" i="6"/>
  <c r="AC1688" i="6" s="1"/>
  <c r="AT1688" i="6" s="1"/>
  <c r="L1268" i="6"/>
  <c r="AD1688" i="6" s="1"/>
  <c r="AU1688" i="6" s="1"/>
  <c r="L1265" i="6"/>
  <c r="AD1683" i="6" s="1"/>
  <c r="AU1683" i="6" s="1"/>
  <c r="K1264" i="6"/>
  <c r="AC1682" i="6" s="1"/>
  <c r="AT1682" i="6" s="1"/>
  <c r="L1187" i="6"/>
  <c r="AD1579" i="6" s="1"/>
  <c r="AU1579" i="6" s="1"/>
  <c r="K1186" i="6"/>
  <c r="AC1578" i="6" s="1"/>
  <c r="AT1578" i="6" s="1"/>
  <c r="AG392" i="9"/>
  <c r="AM392" i="9" s="1"/>
  <c r="AT200" i="9" s="1"/>
  <c r="N394" i="6"/>
  <c r="AX1564" i="6" s="1"/>
  <c r="BB1564" i="6" s="1"/>
  <c r="K1176" i="6"/>
  <c r="AC1566" i="6" s="1"/>
  <c r="AT1566" i="6" s="1"/>
  <c r="L1176" i="6"/>
  <c r="AD1566" i="6" s="1"/>
  <c r="AU1566" i="6" s="1"/>
  <c r="K1177" i="6"/>
  <c r="AC1567" i="6" s="1"/>
  <c r="AT1567" i="6" s="1"/>
  <c r="AG391" i="9"/>
  <c r="N393" i="6"/>
  <c r="AX1557" i="6" s="1"/>
  <c r="BB1557" i="6" s="1"/>
  <c r="L1173" i="6"/>
  <c r="AD1561" i="6" s="1"/>
  <c r="AU1561" i="6" s="1"/>
  <c r="K1172" i="6"/>
  <c r="AC1560" i="6" s="1"/>
  <c r="AT1560" i="6" s="1"/>
  <c r="L1172" i="6"/>
  <c r="AD1560" i="6" s="1"/>
  <c r="AU1560" i="6" s="1"/>
  <c r="AG389" i="9"/>
  <c r="AM389" i="9" s="1"/>
  <c r="AV198" i="9" s="1"/>
  <c r="N391" i="6"/>
  <c r="AX1549" i="6" s="1"/>
  <c r="BB1549" i="6" s="1"/>
  <c r="L1167" i="6"/>
  <c r="AD1553" i="6" s="1"/>
  <c r="AU1553" i="6" s="1"/>
  <c r="K1166" i="6"/>
  <c r="AC1552" i="6" s="1"/>
  <c r="AT1552" i="6" s="1"/>
  <c r="L1166" i="6"/>
  <c r="AD1552" i="6" s="1"/>
  <c r="AU1552" i="6" s="1"/>
  <c r="AG386" i="9"/>
  <c r="N388" i="6"/>
  <c r="AX1540" i="6" s="1"/>
  <c r="BB1540" i="6" s="1"/>
  <c r="K1158" i="6"/>
  <c r="AC1542" i="6" s="1"/>
  <c r="AT1542" i="6" s="1"/>
  <c r="L1158" i="6"/>
  <c r="AD1542" i="6" s="1"/>
  <c r="AU1542" i="6" s="1"/>
  <c r="K1159" i="6"/>
  <c r="AC1543" i="6" s="1"/>
  <c r="AT1543" i="6" s="1"/>
  <c r="S202" i="11"/>
  <c r="AG384" i="9"/>
  <c r="N386" i="6"/>
  <c r="AX1532" i="6" s="1"/>
  <c r="BB1532" i="6" s="1"/>
  <c r="K1152" i="6"/>
  <c r="AC1534" i="6" s="1"/>
  <c r="AT1534" i="6" s="1"/>
  <c r="L1152" i="6"/>
  <c r="AD1534" i="6" s="1"/>
  <c r="AU1534" i="6" s="1"/>
  <c r="K1153" i="6"/>
  <c r="AC1535" i="6" s="1"/>
  <c r="AT1535" i="6" s="1"/>
  <c r="AG382" i="9"/>
  <c r="AM382" i="9" s="1"/>
  <c r="AT195" i="9" s="1"/>
  <c r="N384" i="6"/>
  <c r="AX1524" i="6" s="1"/>
  <c r="BB1524" i="6" s="1"/>
  <c r="K1146" i="6"/>
  <c r="AC1526" i="6" s="1"/>
  <c r="AT1526" i="6" s="1"/>
  <c r="L1146" i="6"/>
  <c r="AD1526" i="6" s="1"/>
  <c r="AU1526" i="6" s="1"/>
  <c r="K1147" i="6"/>
  <c r="AC1527" i="6" s="1"/>
  <c r="AT1527" i="6" s="1"/>
  <c r="K1114" i="6"/>
  <c r="AC1482" i="6" s="1"/>
  <c r="AT1482" i="6" s="1"/>
  <c r="L1115" i="6"/>
  <c r="AD1483" i="6" s="1"/>
  <c r="AU1483" i="6" s="1"/>
  <c r="K1108" i="6"/>
  <c r="AC1474" i="6" s="1"/>
  <c r="AT1474" i="6" s="1"/>
  <c r="L1109" i="6"/>
  <c r="AD1475" i="6" s="1"/>
  <c r="AU1475" i="6" s="1"/>
  <c r="K1102" i="6"/>
  <c r="AC1466" i="6" s="1"/>
  <c r="AT1466" i="6" s="1"/>
  <c r="L1103" i="6"/>
  <c r="AD1467" i="6" s="1"/>
  <c r="AU1467" i="6" s="1"/>
  <c r="N365" i="6"/>
  <c r="AX1445" i="6" s="1"/>
  <c r="BB1445" i="6" s="1"/>
  <c r="AG363" i="9"/>
  <c r="AM363" i="9" s="1"/>
  <c r="AV185" i="9" s="1"/>
  <c r="L1089" i="6"/>
  <c r="AD1449" i="6" s="1"/>
  <c r="AU1449" i="6" s="1"/>
  <c r="L1088" i="6"/>
  <c r="AD1448" i="6" s="1"/>
  <c r="AU1448" i="6" s="1"/>
  <c r="K1088" i="6"/>
  <c r="AC1448" i="6" s="1"/>
  <c r="AT1448" i="6" s="1"/>
  <c r="K1084" i="6"/>
  <c r="AC1442" i="6" s="1"/>
  <c r="AT1442" i="6" s="1"/>
  <c r="L1085" i="6"/>
  <c r="AD1443" i="6" s="1"/>
  <c r="AU1443" i="6" s="1"/>
  <c r="K1078" i="6"/>
  <c r="AC1434" i="6" s="1"/>
  <c r="AT1434" i="6" s="1"/>
  <c r="L1079" i="6"/>
  <c r="AD1435" i="6" s="1"/>
  <c r="AU1435" i="6" s="1"/>
  <c r="AG319" i="9"/>
  <c r="AM319" i="9" s="1"/>
  <c r="AV163" i="9" s="1"/>
  <c r="N321" i="6"/>
  <c r="AX1269" i="6" s="1"/>
  <c r="BB1269" i="6" s="1"/>
  <c r="L957" i="6"/>
  <c r="AD1273" i="6" s="1"/>
  <c r="AU1273" i="6" s="1"/>
  <c r="K956" i="6"/>
  <c r="AC1272" i="6" s="1"/>
  <c r="AT1272" i="6" s="1"/>
  <c r="L956" i="6"/>
  <c r="AD1272" i="6" s="1"/>
  <c r="AU1272" i="6" s="1"/>
  <c r="K952" i="6"/>
  <c r="AC1266" i="6" s="1"/>
  <c r="AT1266" i="6" s="1"/>
  <c r="L953" i="6"/>
  <c r="AD1267" i="6" s="1"/>
  <c r="AU1267" i="6" s="1"/>
  <c r="K946" i="6"/>
  <c r="AC1258" i="6" s="1"/>
  <c r="AT1258" i="6" s="1"/>
  <c r="L947" i="6"/>
  <c r="AD1259" i="6" s="1"/>
  <c r="AU1259" i="6" s="1"/>
  <c r="AG313" i="9"/>
  <c r="AM313" i="9" s="1"/>
  <c r="AV160" i="9" s="1"/>
  <c r="N315" i="6"/>
  <c r="AX1245" i="6" s="1"/>
  <c r="BB1245" i="6" s="1"/>
  <c r="L939" i="6"/>
  <c r="AD1249" i="6" s="1"/>
  <c r="AU1249" i="6" s="1"/>
  <c r="K938" i="6"/>
  <c r="AC1248" i="6" s="1"/>
  <c r="AT1248" i="6" s="1"/>
  <c r="L938" i="6"/>
  <c r="AD1248" i="6" s="1"/>
  <c r="AU1248" i="6" s="1"/>
  <c r="AG311" i="9"/>
  <c r="N313" i="6"/>
  <c r="AX1237" i="6" s="1"/>
  <c r="BB1237" i="6" s="1"/>
  <c r="L933" i="6"/>
  <c r="AD1241" i="6" s="1"/>
  <c r="AU1241" i="6" s="1"/>
  <c r="K932" i="6"/>
  <c r="AC1240" i="6" s="1"/>
  <c r="AT1240" i="6" s="1"/>
  <c r="L932" i="6"/>
  <c r="AD1240" i="6" s="1"/>
  <c r="AU1240" i="6" s="1"/>
  <c r="AG292" i="9"/>
  <c r="AM292" i="9" s="1"/>
  <c r="AT150" i="9" s="1"/>
  <c r="N294" i="6"/>
  <c r="AX1164" i="6" s="1"/>
  <c r="BB1164" i="6" s="1"/>
  <c r="K876" i="6"/>
  <c r="AC1166" i="6" s="1"/>
  <c r="AT1166" i="6" s="1"/>
  <c r="L876" i="6"/>
  <c r="AD1166" i="6" s="1"/>
  <c r="AU1166" i="6" s="1"/>
  <c r="K877" i="6"/>
  <c r="AC1167" i="6" s="1"/>
  <c r="AT1167" i="6" s="1"/>
  <c r="AG286" i="9"/>
  <c r="AM286" i="9" s="1"/>
  <c r="AT147" i="9" s="1"/>
  <c r="N288" i="6"/>
  <c r="AX1140" i="6" s="1"/>
  <c r="BB1140" i="6" s="1"/>
  <c r="K858" i="6"/>
  <c r="AC1142" i="6" s="1"/>
  <c r="AT1142" i="6" s="1"/>
  <c r="L858" i="6"/>
  <c r="AD1142" i="6" s="1"/>
  <c r="AU1142" i="6" s="1"/>
  <c r="K859" i="6"/>
  <c r="AC1143" i="6" s="1"/>
  <c r="AT1143" i="6" s="1"/>
  <c r="K856" i="6"/>
  <c r="AC1138" i="6" s="1"/>
  <c r="AT1138" i="6" s="1"/>
  <c r="L857" i="6"/>
  <c r="AD1139" i="6" s="1"/>
  <c r="AU1139" i="6" s="1"/>
  <c r="AG281" i="9"/>
  <c r="AM281" i="9" s="1"/>
  <c r="AV144" i="9" s="1"/>
  <c r="N283" i="6"/>
  <c r="AX1117" i="6" s="1"/>
  <c r="BB1117" i="6" s="1"/>
  <c r="L843" i="6"/>
  <c r="AD1121" i="6" s="1"/>
  <c r="AU1121" i="6" s="1"/>
  <c r="K842" i="6"/>
  <c r="AC1120" i="6" s="1"/>
  <c r="AT1120" i="6" s="1"/>
  <c r="L842" i="6"/>
  <c r="AD1120" i="6" s="1"/>
  <c r="AU1120" i="6" s="1"/>
  <c r="AG278" i="9"/>
  <c r="AM278" i="9" s="1"/>
  <c r="AT143" i="9" s="1"/>
  <c r="N280" i="6"/>
  <c r="AX1108" i="6" s="1"/>
  <c r="BB1108" i="6" s="1"/>
  <c r="K834" i="6"/>
  <c r="AC1110" i="6" s="1"/>
  <c r="AT1110" i="6" s="1"/>
  <c r="L834" i="6"/>
  <c r="AD1110" i="6" s="1"/>
  <c r="AU1110" i="6" s="1"/>
  <c r="K835" i="6"/>
  <c r="AC1111" i="6" s="1"/>
  <c r="AT1111" i="6" s="1"/>
  <c r="AG270" i="9"/>
  <c r="N272" i="6"/>
  <c r="AX1076" i="6" s="1"/>
  <c r="BB1076" i="6" s="1"/>
  <c r="K810" i="6"/>
  <c r="AC1078" i="6" s="1"/>
  <c r="AT1078" i="6" s="1"/>
  <c r="L810" i="6"/>
  <c r="AD1078" i="6" s="1"/>
  <c r="AU1078" i="6" s="1"/>
  <c r="K811" i="6"/>
  <c r="AC1079" i="6" s="1"/>
  <c r="AT1079" i="6" s="1"/>
  <c r="AG269" i="9"/>
  <c r="AM269" i="9" s="1"/>
  <c r="AV138" i="9" s="1"/>
  <c r="N271" i="6"/>
  <c r="AX1069" i="6" s="1"/>
  <c r="BB1069" i="6" s="1"/>
  <c r="K806" i="6"/>
  <c r="AC1072" i="6" s="1"/>
  <c r="AT1072" i="6" s="1"/>
  <c r="L807" i="6"/>
  <c r="AD1073" i="6" s="1"/>
  <c r="AU1073" i="6" s="1"/>
  <c r="L806" i="6"/>
  <c r="AD1072" i="6" s="1"/>
  <c r="AU1072" i="6" s="1"/>
  <c r="AG256" i="9"/>
  <c r="N258" i="6"/>
  <c r="AX1020" i="6" s="1"/>
  <c r="BB1020" i="6" s="1"/>
  <c r="K768" i="6"/>
  <c r="AC1022" i="6" s="1"/>
  <c r="AT1022" i="6" s="1"/>
  <c r="L768" i="6"/>
  <c r="AD1022" i="6" s="1"/>
  <c r="AU1022" i="6" s="1"/>
  <c r="K769" i="6"/>
  <c r="AC1023" i="6" s="1"/>
  <c r="AT1023" i="6" s="1"/>
  <c r="AG255" i="9"/>
  <c r="AM255" i="9" s="1"/>
  <c r="AV131" i="9" s="1"/>
  <c r="N257" i="6"/>
  <c r="AX1013" i="6" s="1"/>
  <c r="BB1013" i="6" s="1"/>
  <c r="K764" i="6"/>
  <c r="AC1016" i="6" s="1"/>
  <c r="AT1016" i="6" s="1"/>
  <c r="L765" i="6"/>
  <c r="AD1017" i="6" s="1"/>
  <c r="AU1017" i="6" s="1"/>
  <c r="L764" i="6"/>
  <c r="AD1016" i="6" s="1"/>
  <c r="AU1016" i="6" s="1"/>
  <c r="K748" i="6"/>
  <c r="AC994" i="6" s="1"/>
  <c r="AT994" i="6" s="1"/>
  <c r="L749" i="6"/>
  <c r="AD995" i="6" s="1"/>
  <c r="AU995" i="6" s="1"/>
  <c r="AG247" i="9"/>
  <c r="N249" i="6"/>
  <c r="AX981" i="6" s="1"/>
  <c r="BB981" i="6" s="1"/>
  <c r="K740" i="6"/>
  <c r="AC984" i="6" s="1"/>
  <c r="AT984" i="6" s="1"/>
  <c r="L741" i="6"/>
  <c r="AD985" i="6" s="1"/>
  <c r="AU985" i="6" s="1"/>
  <c r="L740" i="6"/>
  <c r="AD984" i="6" s="1"/>
  <c r="AU984" i="6" s="1"/>
  <c r="AG245" i="9"/>
  <c r="AM245" i="9" s="1"/>
  <c r="AV126" i="9" s="1"/>
  <c r="N247" i="6"/>
  <c r="AX973" i="6" s="1"/>
  <c r="BB973" i="6" s="1"/>
  <c r="K734" i="6"/>
  <c r="AC976" i="6" s="1"/>
  <c r="AT976" i="6" s="1"/>
  <c r="L735" i="6"/>
  <c r="AD977" i="6" s="1"/>
  <c r="AU977" i="6" s="1"/>
  <c r="L734" i="6"/>
  <c r="AD976" i="6" s="1"/>
  <c r="AU976" i="6" s="1"/>
  <c r="AG242" i="9"/>
  <c r="N244" i="6"/>
  <c r="AX964" i="6" s="1"/>
  <c r="BB964" i="6" s="1"/>
  <c r="K726" i="6"/>
  <c r="AC966" i="6" s="1"/>
  <c r="AT966" i="6" s="1"/>
  <c r="L726" i="6"/>
  <c r="AD966" i="6" s="1"/>
  <c r="AU966" i="6" s="1"/>
  <c r="K727" i="6"/>
  <c r="AC967" i="6" s="1"/>
  <c r="AT967" i="6" s="1"/>
  <c r="K694" i="6"/>
  <c r="AC922" i="6" s="1"/>
  <c r="AT922" i="6" s="1"/>
  <c r="L695" i="6"/>
  <c r="AD923" i="6" s="1"/>
  <c r="AU923" i="6" s="1"/>
  <c r="K688" i="6"/>
  <c r="AC914" i="6" s="1"/>
  <c r="AT914" i="6" s="1"/>
  <c r="L689" i="6"/>
  <c r="AD915" i="6" s="1"/>
  <c r="AU915" i="6" s="1"/>
  <c r="K682" i="6"/>
  <c r="AC906" i="6" s="1"/>
  <c r="AT906" i="6" s="1"/>
  <c r="L683" i="6"/>
  <c r="AD907" i="6" s="1"/>
  <c r="AU907" i="6" s="1"/>
  <c r="K676" i="6"/>
  <c r="AC898" i="6" s="1"/>
  <c r="AT898" i="6" s="1"/>
  <c r="L677" i="6"/>
  <c r="AD899" i="6" s="1"/>
  <c r="AU899" i="6" s="1"/>
  <c r="K628" i="6"/>
  <c r="AC834" i="6" s="1"/>
  <c r="AT834" i="6" s="1"/>
  <c r="L629" i="6"/>
  <c r="AD835" i="6" s="1"/>
  <c r="AU835" i="6" s="1"/>
  <c r="AG196" i="9"/>
  <c r="AM196" i="9" s="1"/>
  <c r="AT102" i="9" s="1"/>
  <c r="N198" i="6"/>
  <c r="AX780" i="6" s="1"/>
  <c r="BB780" i="6" s="1"/>
  <c r="K588" i="6"/>
  <c r="AC782" i="6" s="1"/>
  <c r="AT782" i="6" s="1"/>
  <c r="L588" i="6"/>
  <c r="AD782" i="6" s="1"/>
  <c r="AU782" i="6" s="1"/>
  <c r="K589" i="6"/>
  <c r="AC783" i="6" s="1"/>
  <c r="AT783" i="6" s="1"/>
  <c r="Y101" i="1"/>
  <c r="H99" i="5" s="1"/>
  <c r="AG184" i="9"/>
  <c r="N186" i="6"/>
  <c r="AX732" i="6" s="1"/>
  <c r="BB732" i="6" s="1"/>
  <c r="K552" i="6"/>
  <c r="AC734" i="6" s="1"/>
  <c r="AT734" i="6" s="1"/>
  <c r="L552" i="6"/>
  <c r="AD734" i="6" s="1"/>
  <c r="AU734" i="6" s="1"/>
  <c r="K553" i="6"/>
  <c r="AC735" i="6" s="1"/>
  <c r="AT735" i="6" s="1"/>
  <c r="AG183" i="9"/>
  <c r="N185" i="6"/>
  <c r="AX725" i="6" s="1"/>
  <c r="BB725" i="6" s="1"/>
  <c r="K548" i="6"/>
  <c r="AC728" i="6" s="1"/>
  <c r="AT728" i="6" s="1"/>
  <c r="L549" i="6"/>
  <c r="AD729" i="6" s="1"/>
  <c r="AU729" i="6" s="1"/>
  <c r="L548" i="6"/>
  <c r="AD728" i="6" s="1"/>
  <c r="AU728" i="6" s="1"/>
  <c r="AG181" i="9"/>
  <c r="AM181" i="9" s="1"/>
  <c r="AV94" i="9" s="1"/>
  <c r="N183" i="6"/>
  <c r="AX717" i="6" s="1"/>
  <c r="BB717" i="6" s="1"/>
  <c r="K542" i="6"/>
  <c r="AC720" i="6" s="1"/>
  <c r="AT720" i="6" s="1"/>
  <c r="L543" i="6"/>
  <c r="AD721" i="6" s="1"/>
  <c r="AU721" i="6" s="1"/>
  <c r="L542" i="6"/>
  <c r="AD720" i="6" s="1"/>
  <c r="AU720" i="6" s="1"/>
  <c r="AG168" i="9"/>
  <c r="L504" i="6"/>
  <c r="AD670" i="6" s="1"/>
  <c r="AU670" i="6" s="1"/>
  <c r="N170" i="6"/>
  <c r="AX668" i="6" s="1"/>
  <c r="BB668" i="6" s="1"/>
  <c r="K504" i="6"/>
  <c r="AC670" i="6" s="1"/>
  <c r="AT670" i="6" s="1"/>
  <c r="K505" i="6"/>
  <c r="AC671" i="6" s="1"/>
  <c r="AT671" i="6" s="1"/>
  <c r="AG166" i="9"/>
  <c r="L498" i="6"/>
  <c r="AD662" i="6" s="1"/>
  <c r="AU662" i="6" s="1"/>
  <c r="N168" i="6"/>
  <c r="AX660" i="6" s="1"/>
  <c r="BB660" i="6" s="1"/>
  <c r="K499" i="6"/>
  <c r="AC663" i="6" s="1"/>
  <c r="AT663" i="6" s="1"/>
  <c r="K498" i="6"/>
  <c r="AC662" i="6" s="1"/>
  <c r="AT662" i="6" s="1"/>
  <c r="AG165" i="9"/>
  <c r="N167" i="6"/>
  <c r="AX653" i="6" s="1"/>
  <c r="BB653" i="6" s="1"/>
  <c r="L495" i="6"/>
  <c r="AD657" i="6" s="1"/>
  <c r="AU657" i="6" s="1"/>
  <c r="K494" i="6"/>
  <c r="AC656" i="6" s="1"/>
  <c r="AT656" i="6" s="1"/>
  <c r="L494" i="6"/>
  <c r="AD656" i="6" s="1"/>
  <c r="AU656" i="6" s="1"/>
  <c r="L491" i="6"/>
  <c r="AD651" i="6" s="1"/>
  <c r="AU651" i="6" s="1"/>
  <c r="K490" i="6"/>
  <c r="AC650" i="6" s="1"/>
  <c r="AT650" i="6" s="1"/>
  <c r="AG148" i="9"/>
  <c r="AM148" i="9" s="1"/>
  <c r="AT78" i="9" s="1"/>
  <c r="L444" i="6"/>
  <c r="AD590" i="6" s="1"/>
  <c r="AU590" i="6" s="1"/>
  <c r="N150" i="6"/>
  <c r="AX588" i="6" s="1"/>
  <c r="BB588" i="6" s="1"/>
  <c r="K444" i="6"/>
  <c r="AC590" i="6" s="1"/>
  <c r="AT590" i="6" s="1"/>
  <c r="K445" i="6"/>
  <c r="AC591" i="6" s="1"/>
  <c r="AT591" i="6" s="1"/>
  <c r="L443" i="6"/>
  <c r="AD587" i="6" s="1"/>
  <c r="AU587" i="6" s="1"/>
  <c r="K442" i="6"/>
  <c r="AC586" i="6" s="1"/>
  <c r="AT586" i="6" s="1"/>
  <c r="K418" i="6"/>
  <c r="AC554" i="6" s="1"/>
  <c r="AT554" i="6" s="1"/>
  <c r="L419" i="6"/>
  <c r="AD555" i="6" s="1"/>
  <c r="AU555" i="6" s="1"/>
  <c r="AG130" i="9"/>
  <c r="L390" i="6"/>
  <c r="AD518" i="6" s="1"/>
  <c r="AU518" i="6" s="1"/>
  <c r="K391" i="6"/>
  <c r="AC519" i="6" s="1"/>
  <c r="AT519" i="6" s="1"/>
  <c r="N132" i="6"/>
  <c r="AX516" i="6" s="1"/>
  <c r="BB516" i="6" s="1"/>
  <c r="K390" i="6"/>
  <c r="AC518" i="6" s="1"/>
  <c r="AT518" i="6" s="1"/>
  <c r="AG129" i="9"/>
  <c r="AM129" i="9" s="1"/>
  <c r="AV68" i="9" s="1"/>
  <c r="K386" i="6"/>
  <c r="AC512" i="6" s="1"/>
  <c r="AT512" i="6" s="1"/>
  <c r="L387" i="6"/>
  <c r="AD513" i="6" s="1"/>
  <c r="AU513" i="6" s="1"/>
  <c r="N131" i="6"/>
  <c r="AX509" i="6" s="1"/>
  <c r="BB509" i="6" s="1"/>
  <c r="L386" i="6"/>
  <c r="AD512" i="6" s="1"/>
  <c r="AU512" i="6" s="1"/>
  <c r="AG126" i="9"/>
  <c r="AM126" i="9" s="1"/>
  <c r="AT67" i="9" s="1"/>
  <c r="L378" i="6"/>
  <c r="AD502" i="6" s="1"/>
  <c r="AU502" i="6" s="1"/>
  <c r="K379" i="6"/>
  <c r="AC503" i="6" s="1"/>
  <c r="AT503" i="6" s="1"/>
  <c r="N128" i="6"/>
  <c r="AX500" i="6" s="1"/>
  <c r="BB500" i="6" s="1"/>
  <c r="K378" i="6"/>
  <c r="AC502" i="6" s="1"/>
  <c r="AT502" i="6" s="1"/>
  <c r="L377" i="6"/>
  <c r="AD499" i="6" s="1"/>
  <c r="AU499" i="6" s="1"/>
  <c r="K376" i="6"/>
  <c r="AC498" i="6" s="1"/>
  <c r="AT498" i="6" s="1"/>
  <c r="AG117" i="9"/>
  <c r="AM117" i="9" s="1"/>
  <c r="AV62" i="9" s="1"/>
  <c r="N119" i="6"/>
  <c r="AX461" i="6" s="1"/>
  <c r="BB461" i="6" s="1"/>
  <c r="K350" i="6"/>
  <c r="AC464" i="6" s="1"/>
  <c r="AT464" i="6" s="1"/>
  <c r="L351" i="6"/>
  <c r="AD465" i="6" s="1"/>
  <c r="AU465" i="6" s="1"/>
  <c r="L350" i="6"/>
  <c r="AD464" i="6" s="1"/>
  <c r="AU464" i="6" s="1"/>
  <c r="K322" i="6"/>
  <c r="AC426" i="6" s="1"/>
  <c r="AT426" i="6" s="1"/>
  <c r="L323" i="6"/>
  <c r="AD427" i="6" s="1"/>
  <c r="AU427" i="6" s="1"/>
  <c r="N101" i="6"/>
  <c r="AX389" i="6" s="1"/>
  <c r="BB389" i="6" s="1"/>
  <c r="AG99" i="9"/>
  <c r="AM99" i="9" s="1"/>
  <c r="AV53" i="9" s="1"/>
  <c r="K296" i="6"/>
  <c r="AC392" i="6" s="1"/>
  <c r="AT392" i="6" s="1"/>
  <c r="L297" i="6"/>
  <c r="AD393" i="6" s="1"/>
  <c r="AU393" i="6" s="1"/>
  <c r="L296" i="6"/>
  <c r="AD392" i="6" s="1"/>
  <c r="AU392" i="6" s="1"/>
  <c r="AG73" i="9"/>
  <c r="AM73" i="9" s="1"/>
  <c r="AV40" i="9" s="1"/>
  <c r="K218" i="6"/>
  <c r="AC288" i="6" s="1"/>
  <c r="AT288" i="6" s="1"/>
  <c r="L219" i="6"/>
  <c r="AD289" i="6" s="1"/>
  <c r="AU289" i="6" s="1"/>
  <c r="N75" i="6"/>
  <c r="AX285" i="6" s="1"/>
  <c r="BB285" i="6" s="1"/>
  <c r="L218" i="6"/>
  <c r="AD288" i="6" s="1"/>
  <c r="AU288" i="6" s="1"/>
  <c r="AG66" i="9"/>
  <c r="L198" i="6"/>
  <c r="AD262" i="6" s="1"/>
  <c r="AU262" i="6" s="1"/>
  <c r="K199" i="6"/>
  <c r="AC263" i="6" s="1"/>
  <c r="AT263" i="6" s="1"/>
  <c r="N68" i="6"/>
  <c r="AX260" i="6" s="1"/>
  <c r="BB260" i="6" s="1"/>
  <c r="K198" i="6"/>
  <c r="AC262" i="6" s="1"/>
  <c r="AT262" i="6" s="1"/>
  <c r="AG62" i="9"/>
  <c r="AM62" i="9" s="1"/>
  <c r="AT35" i="9" s="1"/>
  <c r="L186" i="6"/>
  <c r="AD246" i="6" s="1"/>
  <c r="AU246" i="6" s="1"/>
  <c r="K187" i="6"/>
  <c r="AC247" i="6" s="1"/>
  <c r="AT247" i="6" s="1"/>
  <c r="N64" i="6"/>
  <c r="AX244" i="6" s="1"/>
  <c r="BB244" i="6" s="1"/>
  <c r="K186" i="6"/>
  <c r="AC246" i="6" s="1"/>
  <c r="AT246" i="6" s="1"/>
  <c r="K184" i="6"/>
  <c r="AC242" i="6" s="1"/>
  <c r="AT242" i="6" s="1"/>
  <c r="L185" i="6"/>
  <c r="AD243" i="6" s="1"/>
  <c r="AU243" i="6" s="1"/>
  <c r="T36" i="11"/>
  <c r="N53" i="6"/>
  <c r="AX197" i="6" s="1"/>
  <c r="BB197" i="6" s="1"/>
  <c r="K152" i="6"/>
  <c r="AC200" i="6" s="1"/>
  <c r="AT200" i="6" s="1"/>
  <c r="L152" i="6"/>
  <c r="AD200" i="6" s="1"/>
  <c r="AU200" i="6" s="1"/>
  <c r="AG51" i="9"/>
  <c r="L153" i="6"/>
  <c r="AD201" i="6" s="1"/>
  <c r="AU201" i="6" s="1"/>
  <c r="AG49" i="9"/>
  <c r="K146" i="6"/>
  <c r="AC192" i="6" s="1"/>
  <c r="AT192" i="6" s="1"/>
  <c r="L146" i="6"/>
  <c r="AD192" i="6" s="1"/>
  <c r="AU192" i="6" s="1"/>
  <c r="L147" i="6"/>
  <c r="AD193" i="6" s="1"/>
  <c r="AU193" i="6" s="1"/>
  <c r="N51" i="6"/>
  <c r="AX189" i="6" s="1"/>
  <c r="BB189" i="6" s="1"/>
  <c r="AG47" i="9"/>
  <c r="AM47" i="9" s="1"/>
  <c r="AV27" i="9" s="1"/>
  <c r="K140" i="6"/>
  <c r="AC184" i="6" s="1"/>
  <c r="AT184" i="6" s="1"/>
  <c r="L140" i="6"/>
  <c r="AD184" i="6" s="1"/>
  <c r="AU184" i="6" s="1"/>
  <c r="L141" i="6"/>
  <c r="AD185" i="6" s="1"/>
  <c r="AU185" i="6" s="1"/>
  <c r="N49" i="6"/>
  <c r="AX181" i="6" s="1"/>
  <c r="BB181" i="6" s="1"/>
  <c r="K136" i="6"/>
  <c r="AC178" i="6" s="1"/>
  <c r="AT178" i="6" s="1"/>
  <c r="L137" i="6"/>
  <c r="AD179" i="6" s="1"/>
  <c r="AU179" i="6" s="1"/>
  <c r="N8" i="6"/>
  <c r="L18" i="6"/>
  <c r="AD22" i="6" s="1"/>
  <c r="AU22" i="6" s="1"/>
  <c r="K19" i="6"/>
  <c r="AC23" i="6" s="1"/>
  <c r="AT23" i="6" s="1"/>
  <c r="K18" i="6"/>
  <c r="AC22" i="6" s="1"/>
  <c r="AT22" i="6" s="1"/>
  <c r="AG6" i="9"/>
  <c r="AG598" i="9"/>
  <c r="AM598" i="9" s="1"/>
  <c r="AT303" i="9" s="1"/>
  <c r="N600" i="6"/>
  <c r="AX2388" i="6" s="1"/>
  <c r="BB2388" i="6" s="1"/>
  <c r="K1794" i="6"/>
  <c r="AC2390" i="6" s="1"/>
  <c r="L1794" i="6"/>
  <c r="AD2390" i="6" s="1"/>
  <c r="AU2390" i="6" s="1"/>
  <c r="K1795" i="6"/>
  <c r="AC2391" i="6" s="1"/>
  <c r="AT2391" i="6" s="1"/>
  <c r="K1768" i="6"/>
  <c r="AC2354" i="6" s="1"/>
  <c r="AT2354" i="6" s="1"/>
  <c r="L1769" i="6"/>
  <c r="AD2355" i="6" s="1"/>
  <c r="AU2355" i="6" s="1"/>
  <c r="AG567" i="9"/>
  <c r="AM567" i="9" s="1"/>
  <c r="AV287" i="9" s="1"/>
  <c r="N569" i="6"/>
  <c r="AX2261" i="6" s="1"/>
  <c r="BB2261" i="6" s="1"/>
  <c r="K1700" i="6"/>
  <c r="AC2264" i="6" s="1"/>
  <c r="AT2264" i="6" s="1"/>
  <c r="L1700" i="6"/>
  <c r="AD2264" i="6" s="1"/>
  <c r="AU2264" i="6" s="1"/>
  <c r="L1701" i="6"/>
  <c r="AD2265" i="6" s="1"/>
  <c r="AU2265" i="6" s="1"/>
  <c r="L1559" i="6"/>
  <c r="AD2075" i="6" s="1"/>
  <c r="AU2075" i="6" s="1"/>
  <c r="K1558" i="6"/>
  <c r="AC2074" i="6" s="1"/>
  <c r="AT2074" i="6" s="1"/>
  <c r="L1433" i="6"/>
  <c r="AD1907" i="6" s="1"/>
  <c r="AU1907" i="6" s="1"/>
  <c r="K1432" i="6"/>
  <c r="AC1906" i="6" s="1"/>
  <c r="AT1906" i="6" s="1"/>
  <c r="L1325" i="6"/>
  <c r="AD1763" i="6" s="1"/>
  <c r="AU1763" i="6" s="1"/>
  <c r="K1324" i="6"/>
  <c r="AC1762" i="6" s="1"/>
  <c r="AT1762" i="6" s="1"/>
  <c r="AG430" i="9"/>
  <c r="AM430" i="9" s="1"/>
  <c r="AT219" i="9" s="1"/>
  <c r="N432" i="6"/>
  <c r="AX1716" i="6" s="1"/>
  <c r="BB1716" i="6" s="1"/>
  <c r="K1290" i="6"/>
  <c r="AC1718" i="6" s="1"/>
  <c r="AT1718" i="6" s="1"/>
  <c r="L1290" i="6"/>
  <c r="AD1718" i="6" s="1"/>
  <c r="AU1718" i="6" s="1"/>
  <c r="K1291" i="6"/>
  <c r="AC1719" i="6" s="1"/>
  <c r="AT1719" i="6" s="1"/>
  <c r="K1132" i="6"/>
  <c r="AC1506" i="6" s="1"/>
  <c r="AT1506" i="6" s="1"/>
  <c r="L1133" i="6"/>
  <c r="AD1507" i="6" s="1"/>
  <c r="AU1507" i="6" s="1"/>
  <c r="AG364" i="9"/>
  <c r="AM364" i="9" s="1"/>
  <c r="AT186" i="9" s="1"/>
  <c r="N366" i="6"/>
  <c r="AX1452" i="6" s="1"/>
  <c r="BB1452" i="6" s="1"/>
  <c r="K1092" i="6"/>
  <c r="AC1454" i="6" s="1"/>
  <c r="AT1454" i="6" s="1"/>
  <c r="L1092" i="6"/>
  <c r="AD1454" i="6" s="1"/>
  <c r="AU1454" i="6" s="1"/>
  <c r="K1093" i="6"/>
  <c r="AC1455" i="6" s="1"/>
  <c r="AT1455" i="6" s="1"/>
  <c r="AG345" i="9"/>
  <c r="AM345" i="9" s="1"/>
  <c r="AV176" i="9" s="1"/>
  <c r="N347" i="6"/>
  <c r="AX1373" i="6" s="1"/>
  <c r="BB1373" i="6" s="1"/>
  <c r="L1035" i="6"/>
  <c r="AD1377" i="6" s="1"/>
  <c r="AU1377" i="6" s="1"/>
  <c r="K1034" i="6"/>
  <c r="AC1376" i="6" s="1"/>
  <c r="AT1376" i="6" s="1"/>
  <c r="L1034" i="6"/>
  <c r="AD1376" i="6" s="1"/>
  <c r="AU1376" i="6" s="1"/>
  <c r="AG309" i="9"/>
  <c r="AM309" i="9" s="1"/>
  <c r="AV158" i="9" s="1"/>
  <c r="N311" i="6"/>
  <c r="AX1229" i="6" s="1"/>
  <c r="BB1229" i="6" s="1"/>
  <c r="L927" i="6"/>
  <c r="AD1233" i="6" s="1"/>
  <c r="AU1233" i="6" s="1"/>
  <c r="K926" i="6"/>
  <c r="AC1232" i="6" s="1"/>
  <c r="AT1232" i="6" s="1"/>
  <c r="L926" i="6"/>
  <c r="AD1232" i="6" s="1"/>
  <c r="AU1232" i="6" s="1"/>
  <c r="AG298" i="9"/>
  <c r="AM298" i="9" s="1"/>
  <c r="AT153" i="9" s="1"/>
  <c r="N300" i="6"/>
  <c r="AX1188" i="6" s="1"/>
  <c r="BB1188" i="6" s="1"/>
  <c r="K894" i="6"/>
  <c r="AC1190" i="6" s="1"/>
  <c r="AT1190" i="6" s="1"/>
  <c r="L894" i="6"/>
  <c r="AD1190" i="6" s="1"/>
  <c r="AU1190" i="6" s="1"/>
  <c r="K895" i="6"/>
  <c r="AC1191" i="6" s="1"/>
  <c r="AT1191" i="6" s="1"/>
  <c r="K868" i="6"/>
  <c r="AC1154" i="6" s="1"/>
  <c r="AT1154" i="6" s="1"/>
  <c r="L869" i="6"/>
  <c r="AD1155" i="6" s="1"/>
  <c r="AU1155" i="6" s="1"/>
  <c r="K778" i="6"/>
  <c r="AC1034" i="6" s="1"/>
  <c r="AT1034" i="6" s="1"/>
  <c r="L779" i="6"/>
  <c r="AD1035" i="6" s="1"/>
  <c r="AU1035" i="6" s="1"/>
  <c r="K256" i="6"/>
  <c r="AC338" i="6" s="1"/>
  <c r="AT338" i="6" s="1"/>
  <c r="L257" i="6"/>
  <c r="AD339" i="6" s="1"/>
  <c r="AU339" i="6" s="1"/>
  <c r="T39" i="11"/>
  <c r="S78" i="11"/>
  <c r="T127" i="11"/>
  <c r="S266" i="11"/>
  <c r="T303" i="11"/>
  <c r="S113" i="11"/>
  <c r="S197" i="11"/>
  <c r="T242" i="11"/>
  <c r="S151" i="11"/>
  <c r="T192" i="11"/>
  <c r="S68" i="11"/>
  <c r="T89" i="11"/>
  <c r="T173" i="11"/>
  <c r="S196" i="11"/>
  <c r="AG604" i="9"/>
  <c r="AM604" i="9" s="1"/>
  <c r="AT306" i="9" s="1"/>
  <c r="N606" i="6"/>
  <c r="AX2412" i="6" s="1"/>
  <c r="BB2412" i="6" s="1"/>
  <c r="K1812" i="6"/>
  <c r="AC2414" i="6" s="1"/>
  <c r="L1812" i="6"/>
  <c r="AD2414" i="6" s="1"/>
  <c r="AU2414" i="6" s="1"/>
  <c r="K1813" i="6"/>
  <c r="AC2415" i="6" s="1"/>
  <c r="AT2415" i="6" s="1"/>
  <c r="N605" i="6"/>
  <c r="AX2405" i="6" s="1"/>
  <c r="BB2405" i="6" s="1"/>
  <c r="AG603" i="9"/>
  <c r="AM603" i="9" s="1"/>
  <c r="AV305" i="9" s="1"/>
  <c r="K1808" i="6"/>
  <c r="AC2408" i="6" s="1"/>
  <c r="AT2408" i="6" s="1"/>
  <c r="L1808" i="6"/>
  <c r="AD2408" i="6" s="1"/>
  <c r="AU2408" i="6" s="1"/>
  <c r="L1809" i="6"/>
  <c r="AD2409" i="6" s="1"/>
  <c r="AU2409" i="6" s="1"/>
  <c r="AG578" i="9"/>
  <c r="AM578" i="9" s="1"/>
  <c r="AT293" i="9" s="1"/>
  <c r="N580" i="6"/>
  <c r="AX2308" i="6" s="1"/>
  <c r="BB2308" i="6" s="1"/>
  <c r="K1734" i="6"/>
  <c r="AC2310" i="6" s="1"/>
  <c r="AT2310" i="6" s="1"/>
  <c r="L1734" i="6"/>
  <c r="AD2310" i="6" s="1"/>
  <c r="AU2310" i="6" s="1"/>
  <c r="K1735" i="6"/>
  <c r="AC2311" i="6" s="1"/>
  <c r="AT2311" i="6" s="1"/>
  <c r="AG577" i="9"/>
  <c r="AM577" i="9" s="1"/>
  <c r="AV292" i="9" s="1"/>
  <c r="N579" i="6"/>
  <c r="AX2301" i="6" s="1"/>
  <c r="BB2301" i="6" s="1"/>
  <c r="K1730" i="6"/>
  <c r="AC2304" i="6" s="1"/>
  <c r="AT2304" i="6" s="1"/>
  <c r="L1730" i="6"/>
  <c r="AD2304" i="6" s="1"/>
  <c r="AU2304" i="6" s="1"/>
  <c r="L1731" i="6"/>
  <c r="AD2305" i="6" s="1"/>
  <c r="AU2305" i="6" s="1"/>
  <c r="K1726" i="6"/>
  <c r="AC2298" i="6" s="1"/>
  <c r="AT2298" i="6" s="1"/>
  <c r="L1727" i="6"/>
  <c r="AD2299" i="6" s="1"/>
  <c r="AU2299" i="6" s="1"/>
  <c r="K1720" i="6"/>
  <c r="AC2290" i="6" s="1"/>
  <c r="AT2290" i="6" s="1"/>
  <c r="L1721" i="6"/>
  <c r="AD2291" i="6" s="1"/>
  <c r="AU2291" i="6" s="1"/>
  <c r="AG554" i="9"/>
  <c r="AM554" i="9" s="1"/>
  <c r="AT281" i="9" s="1"/>
  <c r="N556" i="6"/>
  <c r="AX2212" i="6" s="1"/>
  <c r="BB2212" i="6" s="1"/>
  <c r="K1662" i="6"/>
  <c r="AC2214" i="6" s="1"/>
  <c r="AT2214" i="6" s="1"/>
  <c r="L1662" i="6"/>
  <c r="AD2214" i="6" s="1"/>
  <c r="AU2214" i="6" s="1"/>
  <c r="K1663" i="6"/>
  <c r="AC2215" i="6" s="1"/>
  <c r="AT2215" i="6" s="1"/>
  <c r="AG551" i="9"/>
  <c r="N553" i="6"/>
  <c r="AX2197" i="6" s="1"/>
  <c r="BB2197" i="6" s="1"/>
  <c r="K1652" i="6"/>
  <c r="AC2200" i="6" s="1"/>
  <c r="AT2200" i="6" s="1"/>
  <c r="L1652" i="6"/>
  <c r="AD2200" i="6" s="1"/>
  <c r="AU2200" i="6" s="1"/>
  <c r="L1653" i="6"/>
  <c r="AD2201" i="6" s="1"/>
  <c r="AU2201" i="6" s="1"/>
  <c r="AG549" i="9"/>
  <c r="AM549" i="9" s="1"/>
  <c r="AV278" i="9" s="1"/>
  <c r="N551" i="6"/>
  <c r="AX2189" i="6" s="1"/>
  <c r="BB2189" i="6" s="1"/>
  <c r="K1646" i="6"/>
  <c r="AC2192" i="6" s="1"/>
  <c r="AT2192" i="6" s="1"/>
  <c r="L1646" i="6"/>
  <c r="AD2192" i="6" s="1"/>
  <c r="AU2192" i="6" s="1"/>
  <c r="L1647" i="6"/>
  <c r="AD2193" i="6" s="1"/>
  <c r="AU2193" i="6" s="1"/>
  <c r="N549" i="6"/>
  <c r="AX2181" i="6" s="1"/>
  <c r="BB2181" i="6" s="1"/>
  <c r="AG547" i="9"/>
  <c r="K1640" i="6"/>
  <c r="AC2184" i="6" s="1"/>
  <c r="AT2184" i="6" s="1"/>
  <c r="L1640" i="6"/>
  <c r="AD2184" i="6" s="1"/>
  <c r="AU2184" i="6" s="1"/>
  <c r="L1641" i="6"/>
  <c r="AD2185" i="6" s="1"/>
  <c r="AU2185" i="6" s="1"/>
  <c r="AG545" i="9"/>
  <c r="AM545" i="9" s="1"/>
  <c r="AV276" i="9" s="1"/>
  <c r="N547" i="6"/>
  <c r="AX2173" i="6" s="1"/>
  <c r="BB2173" i="6" s="1"/>
  <c r="K1634" i="6"/>
  <c r="AC2176" i="6" s="1"/>
  <c r="AT2176" i="6" s="1"/>
  <c r="L1634" i="6"/>
  <c r="AD2176" i="6" s="1"/>
  <c r="AU2176" i="6" s="1"/>
  <c r="L1635" i="6"/>
  <c r="AD2177" i="6" s="1"/>
  <c r="AU2177" i="6" s="1"/>
  <c r="AG531" i="9"/>
  <c r="AM531" i="9" s="1"/>
  <c r="AV269" i="9" s="1"/>
  <c r="N533" i="6"/>
  <c r="AX2117" i="6" s="1"/>
  <c r="BB2117" i="6" s="1"/>
  <c r="K1592" i="6"/>
  <c r="AC2120" i="6" s="1"/>
  <c r="AT2120" i="6" s="1"/>
  <c r="L1592" i="6"/>
  <c r="AD2120" i="6" s="1"/>
  <c r="AU2120" i="6" s="1"/>
  <c r="L1593" i="6"/>
  <c r="AD2121" i="6" s="1"/>
  <c r="AU2121" i="6" s="1"/>
  <c r="L1589" i="6"/>
  <c r="AD2115" i="6" s="1"/>
  <c r="AU2115" i="6" s="1"/>
  <c r="K1588" i="6"/>
  <c r="AC2114" i="6" s="1"/>
  <c r="AT2114" i="6" s="1"/>
  <c r="L1583" i="6"/>
  <c r="AD2107" i="6" s="1"/>
  <c r="AU2107" i="6" s="1"/>
  <c r="K1582" i="6"/>
  <c r="AC2106" i="6" s="1"/>
  <c r="AT2106" i="6" s="1"/>
  <c r="L1577" i="6"/>
  <c r="AD2099" i="6" s="1"/>
  <c r="AU2099" i="6" s="1"/>
  <c r="K1576" i="6"/>
  <c r="AC2098" i="6" s="1"/>
  <c r="AT2098" i="6" s="1"/>
  <c r="AG511" i="9"/>
  <c r="AM511" i="9" s="1"/>
  <c r="AV259" i="9" s="1"/>
  <c r="N513" i="6"/>
  <c r="AX2037" i="6" s="1"/>
  <c r="BB2037" i="6" s="1"/>
  <c r="K1532" i="6"/>
  <c r="AC2040" i="6" s="1"/>
  <c r="AT2040" i="6" s="1"/>
  <c r="L1532" i="6"/>
  <c r="AD2040" i="6" s="1"/>
  <c r="AU2040" i="6" s="1"/>
  <c r="L1533" i="6"/>
  <c r="AD2041" i="6" s="1"/>
  <c r="AU2041" i="6" s="1"/>
  <c r="AG509" i="9"/>
  <c r="AM509" i="9" s="1"/>
  <c r="AV258" i="9" s="1"/>
  <c r="N511" i="6"/>
  <c r="AX2029" i="6" s="1"/>
  <c r="BB2029" i="6" s="1"/>
  <c r="K1526" i="6"/>
  <c r="AC2032" i="6" s="1"/>
  <c r="AT2032" i="6" s="1"/>
  <c r="L1526" i="6"/>
  <c r="AD2032" i="6" s="1"/>
  <c r="AU2032" i="6" s="1"/>
  <c r="L1527" i="6"/>
  <c r="AD2033" i="6" s="1"/>
  <c r="AU2033" i="6" s="1"/>
  <c r="L1523" i="6"/>
  <c r="AD2027" i="6" s="1"/>
  <c r="AU2027" i="6" s="1"/>
  <c r="K1522" i="6"/>
  <c r="AC2026" i="6" s="1"/>
  <c r="AT2026" i="6" s="1"/>
  <c r="AG497" i="9"/>
  <c r="AM497" i="9" s="1"/>
  <c r="AV252" i="9" s="1"/>
  <c r="N499" i="6"/>
  <c r="AX1981" i="6" s="1"/>
  <c r="BB1981" i="6" s="1"/>
  <c r="K1490" i="6"/>
  <c r="AC1984" i="6" s="1"/>
  <c r="AT1984" i="6" s="1"/>
  <c r="L1490" i="6"/>
  <c r="AD1984" i="6" s="1"/>
  <c r="AU1984" i="6" s="1"/>
  <c r="L1491" i="6"/>
  <c r="AD1985" i="6" s="1"/>
  <c r="AU1985" i="6" s="1"/>
  <c r="AG493" i="9"/>
  <c r="AM493" i="9" s="1"/>
  <c r="AV250" i="9" s="1"/>
  <c r="N495" i="6"/>
  <c r="AX1965" i="6" s="1"/>
  <c r="BB1965" i="6" s="1"/>
  <c r="K1478" i="6"/>
  <c r="AC1968" i="6" s="1"/>
  <c r="AT1968" i="6" s="1"/>
  <c r="L1478" i="6"/>
  <c r="AD1968" i="6" s="1"/>
  <c r="AU1968" i="6" s="1"/>
  <c r="L1479" i="6"/>
  <c r="AD1969" i="6" s="1"/>
  <c r="AU1969" i="6" s="1"/>
  <c r="N493" i="6"/>
  <c r="AX1957" i="6" s="1"/>
  <c r="BB1957" i="6" s="1"/>
  <c r="AG491" i="9"/>
  <c r="AM491" i="9" s="1"/>
  <c r="AV249" i="9" s="1"/>
  <c r="K1472" i="6"/>
  <c r="AC1960" i="6" s="1"/>
  <c r="AT1960" i="6" s="1"/>
  <c r="L1472" i="6"/>
  <c r="AD1960" i="6" s="1"/>
  <c r="AU1960" i="6" s="1"/>
  <c r="L1473" i="6"/>
  <c r="AD1961" i="6" s="1"/>
  <c r="AU1961" i="6" s="1"/>
  <c r="AG489" i="9"/>
  <c r="AM489" i="9" s="1"/>
  <c r="AV248" i="9" s="1"/>
  <c r="K1466" i="6"/>
  <c r="AC1952" i="6" s="1"/>
  <c r="AT1952" i="6" s="1"/>
  <c r="N491" i="6"/>
  <c r="AX1949" i="6" s="1"/>
  <c r="BB1949" i="6" s="1"/>
  <c r="L1466" i="6"/>
  <c r="AD1952" i="6" s="1"/>
  <c r="AU1952" i="6" s="1"/>
  <c r="L1467" i="6"/>
  <c r="AD1953" i="6" s="1"/>
  <c r="AU1953" i="6" s="1"/>
  <c r="Y248" i="1"/>
  <c r="H246" i="5" s="1"/>
  <c r="U254" i="11" s="1"/>
  <c r="L1451" i="6"/>
  <c r="AD1931" i="6" s="1"/>
  <c r="AU1931" i="6" s="1"/>
  <c r="K1450" i="6"/>
  <c r="AC1930" i="6" s="1"/>
  <c r="AT1930" i="6" s="1"/>
  <c r="AG470" i="9"/>
  <c r="N472" i="6"/>
  <c r="AX1876" i="6" s="1"/>
  <c r="BB1876" i="6" s="1"/>
  <c r="K1410" i="6"/>
  <c r="AC1878" i="6" s="1"/>
  <c r="AT1878" i="6" s="1"/>
  <c r="L1410" i="6"/>
  <c r="AD1878" i="6" s="1"/>
  <c r="AU1878" i="6" s="1"/>
  <c r="K1411" i="6"/>
  <c r="AC1879" i="6" s="1"/>
  <c r="AT1879" i="6" s="1"/>
  <c r="AG468" i="9"/>
  <c r="AM468" i="9" s="1"/>
  <c r="AT238" i="9" s="1"/>
  <c r="N470" i="6"/>
  <c r="AX1868" i="6" s="1"/>
  <c r="BB1868" i="6" s="1"/>
  <c r="K1404" i="6"/>
  <c r="AC1870" i="6" s="1"/>
  <c r="AT1870" i="6" s="1"/>
  <c r="L1404" i="6"/>
  <c r="AD1870" i="6" s="1"/>
  <c r="AU1870" i="6" s="1"/>
  <c r="K1405" i="6"/>
  <c r="AC1871" i="6" s="1"/>
  <c r="AT1871" i="6" s="1"/>
  <c r="S243" i="11"/>
  <c r="AG464" i="9"/>
  <c r="AM464" i="9" s="1"/>
  <c r="AT236" i="9" s="1"/>
  <c r="N466" i="6"/>
  <c r="AX1852" i="6" s="1"/>
  <c r="BB1852" i="6" s="1"/>
  <c r="K1392" i="6"/>
  <c r="AC1854" i="6" s="1"/>
  <c r="AT1854" i="6" s="1"/>
  <c r="L1392" i="6"/>
  <c r="AD1854" i="6" s="1"/>
  <c r="AU1854" i="6" s="1"/>
  <c r="K1393" i="6"/>
  <c r="AC1855" i="6" s="1"/>
  <c r="AT1855" i="6" s="1"/>
  <c r="AG463" i="9"/>
  <c r="AM463" i="9" s="1"/>
  <c r="AV235" i="9" s="1"/>
  <c r="N465" i="6"/>
  <c r="AX1845" i="6" s="1"/>
  <c r="BB1845" i="6" s="1"/>
  <c r="K1388" i="6"/>
  <c r="AC1848" i="6" s="1"/>
  <c r="AT1848" i="6" s="1"/>
  <c r="L1388" i="6"/>
  <c r="AD1848" i="6" s="1"/>
  <c r="AU1848" i="6" s="1"/>
  <c r="L1389" i="6"/>
  <c r="AD1849" i="6" s="1"/>
  <c r="AU1849" i="6" s="1"/>
  <c r="AG460" i="9"/>
  <c r="AM460" i="9" s="1"/>
  <c r="AT234" i="9" s="1"/>
  <c r="N462" i="6"/>
  <c r="AX1836" i="6" s="1"/>
  <c r="BB1836" i="6" s="1"/>
  <c r="K1380" i="6"/>
  <c r="AC1838" i="6" s="1"/>
  <c r="AT1838" i="6" s="1"/>
  <c r="L1380" i="6"/>
  <c r="AD1838" i="6" s="1"/>
  <c r="AU1838" i="6" s="1"/>
  <c r="K1381" i="6"/>
  <c r="AC1839" i="6" s="1"/>
  <c r="AT1839" i="6" s="1"/>
  <c r="AG458" i="9"/>
  <c r="N460" i="6"/>
  <c r="AX1828" i="6" s="1"/>
  <c r="BB1828" i="6" s="1"/>
  <c r="K1374" i="6"/>
  <c r="AC1830" i="6" s="1"/>
  <c r="AT1830" i="6" s="1"/>
  <c r="L1374" i="6"/>
  <c r="AD1830" i="6" s="1"/>
  <c r="AU1830" i="6" s="1"/>
  <c r="K1375" i="6"/>
  <c r="AC1831" i="6" s="1"/>
  <c r="AT1831" i="6" s="1"/>
  <c r="AG456" i="9"/>
  <c r="AM456" i="9" s="1"/>
  <c r="AT232" i="9" s="1"/>
  <c r="N458" i="6"/>
  <c r="AX1820" i="6" s="1"/>
  <c r="BB1820" i="6" s="1"/>
  <c r="K1368" i="6"/>
  <c r="AC1822" i="6" s="1"/>
  <c r="AT1822" i="6" s="1"/>
  <c r="L1368" i="6"/>
  <c r="AD1822" i="6" s="1"/>
  <c r="AU1822" i="6" s="1"/>
  <c r="K1369" i="6"/>
  <c r="AC1823" i="6" s="1"/>
  <c r="AT1823" i="6" s="1"/>
  <c r="AG455" i="9"/>
  <c r="AM455" i="9" s="1"/>
  <c r="AV231" i="9" s="1"/>
  <c r="N457" i="6"/>
  <c r="AX1813" i="6" s="1"/>
  <c r="BB1813" i="6" s="1"/>
  <c r="K1364" i="6"/>
  <c r="AC1816" i="6" s="1"/>
  <c r="AT1816" i="6" s="1"/>
  <c r="L1364" i="6"/>
  <c r="AD1816" i="6" s="1"/>
  <c r="AU1816" i="6" s="1"/>
  <c r="L1365" i="6"/>
  <c r="AD1817" i="6" s="1"/>
  <c r="AU1817" i="6" s="1"/>
  <c r="AG452" i="9"/>
  <c r="N454" i="6"/>
  <c r="AX1804" i="6" s="1"/>
  <c r="BB1804" i="6" s="1"/>
  <c r="K1356" i="6"/>
  <c r="AC1806" i="6" s="1"/>
  <c r="AT1806" i="6" s="1"/>
  <c r="L1356" i="6"/>
  <c r="AD1806" i="6" s="1"/>
  <c r="AU1806" i="6" s="1"/>
  <c r="K1357" i="6"/>
  <c r="AC1807" i="6" s="1"/>
  <c r="AT1807" i="6" s="1"/>
  <c r="AG450" i="9"/>
  <c r="AM450" i="9" s="1"/>
  <c r="AT229" i="9" s="1"/>
  <c r="N452" i="6"/>
  <c r="AX1796" i="6" s="1"/>
  <c r="BB1796" i="6" s="1"/>
  <c r="K1350" i="6"/>
  <c r="AC1798" i="6" s="1"/>
  <c r="AT1798" i="6" s="1"/>
  <c r="L1350" i="6"/>
  <c r="AD1798" i="6" s="1"/>
  <c r="AU1798" i="6" s="1"/>
  <c r="K1351" i="6"/>
  <c r="AC1799" i="6" s="1"/>
  <c r="AT1799" i="6" s="1"/>
  <c r="L1331" i="6"/>
  <c r="AD1771" i="6" s="1"/>
  <c r="AU1771" i="6" s="1"/>
  <c r="K1330" i="6"/>
  <c r="AC1770" i="6" s="1"/>
  <c r="AT1770" i="6" s="1"/>
  <c r="AG436" i="9"/>
  <c r="AM436" i="9" s="1"/>
  <c r="AT222" i="9" s="1"/>
  <c r="N438" i="6"/>
  <c r="AX1740" i="6" s="1"/>
  <c r="BB1740" i="6" s="1"/>
  <c r="K1308" i="6"/>
  <c r="AC1742" i="6" s="1"/>
  <c r="AT1742" i="6" s="1"/>
  <c r="L1308" i="6"/>
  <c r="AD1742" i="6" s="1"/>
  <c r="AU1742" i="6" s="1"/>
  <c r="K1309" i="6"/>
  <c r="AC1743" i="6" s="1"/>
  <c r="AT1743" i="6" s="1"/>
  <c r="N437" i="6"/>
  <c r="AX1733" i="6" s="1"/>
  <c r="BB1733" i="6" s="1"/>
  <c r="AG435" i="9"/>
  <c r="AM435" i="9" s="1"/>
  <c r="AV221" i="9" s="1"/>
  <c r="K1304" i="6"/>
  <c r="AC1736" i="6" s="1"/>
  <c r="AT1736" i="6" s="1"/>
  <c r="L1304" i="6"/>
  <c r="AD1736" i="6" s="1"/>
  <c r="AU1736" i="6" s="1"/>
  <c r="L1305" i="6"/>
  <c r="AD1737" i="6" s="1"/>
  <c r="AU1737" i="6" s="1"/>
  <c r="L1295" i="6"/>
  <c r="AD1723" i="6" s="1"/>
  <c r="AU1723" i="6" s="1"/>
  <c r="K1294" i="6"/>
  <c r="AC1722" i="6" s="1"/>
  <c r="AT1722" i="6" s="1"/>
  <c r="AG422" i="9"/>
  <c r="AM422" i="9" s="1"/>
  <c r="AT215" i="9" s="1"/>
  <c r="N424" i="6"/>
  <c r="AX1684" i="6" s="1"/>
  <c r="BB1684" i="6" s="1"/>
  <c r="K1266" i="6"/>
  <c r="AC1686" i="6" s="1"/>
  <c r="AT1686" i="6" s="1"/>
  <c r="L1266" i="6"/>
  <c r="AD1686" i="6" s="1"/>
  <c r="AU1686" i="6" s="1"/>
  <c r="K1267" i="6"/>
  <c r="AC1687" i="6" s="1"/>
  <c r="AT1687" i="6" s="1"/>
  <c r="AG421" i="9"/>
  <c r="AM421" i="9" s="1"/>
  <c r="AV214" i="9" s="1"/>
  <c r="N423" i="6"/>
  <c r="AX1677" i="6" s="1"/>
  <c r="BB1677" i="6" s="1"/>
  <c r="L1263" i="6"/>
  <c r="AD1681" i="6" s="1"/>
  <c r="AU1681" i="6" s="1"/>
  <c r="K1262" i="6"/>
  <c r="AC1680" i="6" s="1"/>
  <c r="AT1680" i="6" s="1"/>
  <c r="L1262" i="6"/>
  <c r="AD1680" i="6" s="1"/>
  <c r="AU1680" i="6" s="1"/>
  <c r="L1259" i="6"/>
  <c r="AD1675" i="6" s="1"/>
  <c r="AU1675" i="6" s="1"/>
  <c r="K1258" i="6"/>
  <c r="AC1674" i="6" s="1"/>
  <c r="AT1674" i="6" s="1"/>
  <c r="Y208" i="1"/>
  <c r="H206" i="5" s="1"/>
  <c r="N397" i="6"/>
  <c r="AX1573" i="6" s="1"/>
  <c r="BB1573" i="6" s="1"/>
  <c r="AG395" i="9"/>
  <c r="AM395" i="9" s="1"/>
  <c r="AV201" i="9" s="1"/>
  <c r="L1185" i="6"/>
  <c r="AD1577" i="6" s="1"/>
  <c r="AU1577" i="6" s="1"/>
  <c r="K1184" i="6"/>
  <c r="AC1576" i="6" s="1"/>
  <c r="AT1576" i="6" s="1"/>
  <c r="L1184" i="6"/>
  <c r="AD1576" i="6" s="1"/>
  <c r="AU1576" i="6" s="1"/>
  <c r="AG388" i="9"/>
  <c r="AM388" i="9" s="1"/>
  <c r="AT198" i="9" s="1"/>
  <c r="N390" i="6"/>
  <c r="AX1548" i="6" s="1"/>
  <c r="BB1548" i="6" s="1"/>
  <c r="K1164" i="6"/>
  <c r="AC1550" i="6" s="1"/>
  <c r="AT1550" i="6" s="1"/>
  <c r="L1164" i="6"/>
  <c r="AD1550" i="6" s="1"/>
  <c r="AU1550" i="6" s="1"/>
  <c r="K1165" i="6"/>
  <c r="AC1551" i="6" s="1"/>
  <c r="AT1551" i="6" s="1"/>
  <c r="B192" i="5"/>
  <c r="N373" i="6"/>
  <c r="AX1477" i="6" s="1"/>
  <c r="BB1477" i="6" s="1"/>
  <c r="AG371" i="9"/>
  <c r="AM371" i="9" s="1"/>
  <c r="AV189" i="9" s="1"/>
  <c r="L1113" i="6"/>
  <c r="AD1481" i="6" s="1"/>
  <c r="AU1481" i="6" s="1"/>
  <c r="L1112" i="6"/>
  <c r="AD1480" i="6" s="1"/>
  <c r="AU1480" i="6" s="1"/>
  <c r="K1112" i="6"/>
  <c r="AC1480" i="6" s="1"/>
  <c r="AT1480" i="6" s="1"/>
  <c r="K1096" i="6"/>
  <c r="AC1458" i="6" s="1"/>
  <c r="AT1458" i="6" s="1"/>
  <c r="L1097" i="6"/>
  <c r="AD1459" i="6" s="1"/>
  <c r="AU1459" i="6" s="1"/>
  <c r="AG318" i="9"/>
  <c r="N320" i="6"/>
  <c r="AX1268" i="6" s="1"/>
  <c r="BB1268" i="6" s="1"/>
  <c r="K954" i="6"/>
  <c r="AC1270" i="6" s="1"/>
  <c r="AT1270" i="6" s="1"/>
  <c r="L954" i="6"/>
  <c r="AD1270" i="6" s="1"/>
  <c r="AU1270" i="6" s="1"/>
  <c r="K955" i="6"/>
  <c r="AC1271" i="6" s="1"/>
  <c r="AT1271" i="6" s="1"/>
  <c r="N317" i="6"/>
  <c r="AX1253" i="6" s="1"/>
  <c r="BB1253" i="6" s="1"/>
  <c r="AG315" i="9"/>
  <c r="AM315" i="9" s="1"/>
  <c r="AV161" i="9" s="1"/>
  <c r="L945" i="6"/>
  <c r="AD1257" i="6" s="1"/>
  <c r="AU1257" i="6" s="1"/>
  <c r="L944" i="6"/>
  <c r="AD1256" i="6" s="1"/>
  <c r="AU1256" i="6" s="1"/>
  <c r="K944" i="6"/>
  <c r="AC1256" i="6" s="1"/>
  <c r="AT1256" i="6" s="1"/>
  <c r="AG312" i="9"/>
  <c r="N314" i="6"/>
  <c r="AX1244" i="6" s="1"/>
  <c r="BB1244" i="6" s="1"/>
  <c r="K936" i="6"/>
  <c r="AC1246" i="6" s="1"/>
  <c r="AT1246" i="6" s="1"/>
  <c r="L936" i="6"/>
  <c r="AD1246" i="6" s="1"/>
  <c r="AU1246" i="6" s="1"/>
  <c r="K937" i="6"/>
  <c r="AC1247" i="6" s="1"/>
  <c r="AT1247" i="6" s="1"/>
  <c r="AG310" i="9"/>
  <c r="AM310" i="9" s="1"/>
  <c r="AT159" i="9" s="1"/>
  <c r="N312" i="6"/>
  <c r="AX1236" i="6" s="1"/>
  <c r="BB1236" i="6" s="1"/>
  <c r="K930" i="6"/>
  <c r="AC1238" i="6" s="1"/>
  <c r="AT1238" i="6" s="1"/>
  <c r="L930" i="6"/>
  <c r="AD1238" i="6" s="1"/>
  <c r="AU1238" i="6" s="1"/>
  <c r="K931" i="6"/>
  <c r="AC1239" i="6" s="1"/>
  <c r="AT1239" i="6" s="1"/>
  <c r="K916" i="6"/>
  <c r="AC1218" i="6" s="1"/>
  <c r="AT1218" i="6" s="1"/>
  <c r="L917" i="6"/>
  <c r="AD1219" i="6" s="1"/>
  <c r="AU1219" i="6" s="1"/>
  <c r="K910" i="6"/>
  <c r="AC1210" i="6" s="1"/>
  <c r="AT1210" i="6" s="1"/>
  <c r="L911" i="6"/>
  <c r="AD1211" i="6" s="1"/>
  <c r="AU1211" i="6" s="1"/>
  <c r="K898" i="6"/>
  <c r="AC1194" i="6" s="1"/>
  <c r="AT1194" i="6" s="1"/>
  <c r="L899" i="6"/>
  <c r="AD1195" i="6" s="1"/>
  <c r="AU1195" i="6" s="1"/>
  <c r="Y154" i="1"/>
  <c r="H152" i="5" s="1"/>
  <c r="AG285" i="9"/>
  <c r="AM285" i="9" s="1"/>
  <c r="AV146" i="9" s="1"/>
  <c r="N287" i="6"/>
  <c r="AX1133" i="6" s="1"/>
  <c r="BB1133" i="6" s="1"/>
  <c r="L855" i="6"/>
  <c r="AD1137" i="6" s="1"/>
  <c r="AU1137" i="6" s="1"/>
  <c r="K854" i="6"/>
  <c r="AC1136" i="6" s="1"/>
  <c r="AT1136" i="6" s="1"/>
  <c r="L854" i="6"/>
  <c r="AD1136" i="6" s="1"/>
  <c r="AU1136" i="6" s="1"/>
  <c r="N285" i="6"/>
  <c r="AX1125" i="6" s="1"/>
  <c r="BB1125" i="6" s="1"/>
  <c r="AG283" i="9"/>
  <c r="L849" i="6"/>
  <c r="AD1129" i="6" s="1"/>
  <c r="AU1129" i="6" s="1"/>
  <c r="L848" i="6"/>
  <c r="AD1128" i="6" s="1"/>
  <c r="AU1128" i="6" s="1"/>
  <c r="K848" i="6"/>
  <c r="AC1128" i="6" s="1"/>
  <c r="AT1128" i="6" s="1"/>
  <c r="AG280" i="9"/>
  <c r="AM280" i="9" s="1"/>
  <c r="AT144" i="9" s="1"/>
  <c r="N282" i="6"/>
  <c r="AX1116" i="6" s="1"/>
  <c r="BB1116" i="6" s="1"/>
  <c r="K840" i="6"/>
  <c r="AC1118" i="6" s="1"/>
  <c r="AT1118" i="6" s="1"/>
  <c r="L840" i="6"/>
  <c r="AD1118" i="6" s="1"/>
  <c r="AU1118" i="6" s="1"/>
  <c r="K841" i="6"/>
  <c r="AC1119" i="6" s="1"/>
  <c r="AT1119" i="6" s="1"/>
  <c r="AG268" i="9"/>
  <c r="N270" i="6"/>
  <c r="AX1068" i="6" s="1"/>
  <c r="BB1068" i="6" s="1"/>
  <c r="K804" i="6"/>
  <c r="AC1070" i="6" s="1"/>
  <c r="AT1070" i="6" s="1"/>
  <c r="L804" i="6"/>
  <c r="AD1070" i="6" s="1"/>
  <c r="AU1070" i="6" s="1"/>
  <c r="K805" i="6"/>
  <c r="AC1071" i="6" s="1"/>
  <c r="AT1071" i="6" s="1"/>
  <c r="AG254" i="9"/>
  <c r="AM254" i="9" s="1"/>
  <c r="AT131" i="9" s="1"/>
  <c r="N256" i="6"/>
  <c r="AX1012" i="6" s="1"/>
  <c r="BB1012" i="6" s="1"/>
  <c r="K762" i="6"/>
  <c r="AC1014" i="6" s="1"/>
  <c r="AT1014" i="6" s="1"/>
  <c r="L762" i="6"/>
  <c r="AD1014" i="6" s="1"/>
  <c r="AU1014" i="6" s="1"/>
  <c r="K763" i="6"/>
  <c r="AC1015" i="6" s="1"/>
  <c r="AT1015" i="6" s="1"/>
  <c r="K760" i="6"/>
  <c r="AC1010" i="6" s="1"/>
  <c r="AT1010" i="6" s="1"/>
  <c r="L761" i="6"/>
  <c r="AD1011" i="6" s="1"/>
  <c r="AU1011" i="6" s="1"/>
  <c r="K754" i="6"/>
  <c r="AC1002" i="6" s="1"/>
  <c r="AT1002" i="6" s="1"/>
  <c r="L755" i="6"/>
  <c r="AD1003" i="6" s="1"/>
  <c r="AU1003" i="6" s="1"/>
  <c r="AG249" i="9"/>
  <c r="N251" i="6"/>
  <c r="AX989" i="6" s="1"/>
  <c r="BB989" i="6" s="1"/>
  <c r="K746" i="6"/>
  <c r="AC992" i="6" s="1"/>
  <c r="AT992" i="6" s="1"/>
  <c r="L747" i="6"/>
  <c r="AD993" i="6" s="1"/>
  <c r="AU993" i="6" s="1"/>
  <c r="L746" i="6"/>
  <c r="AD992" i="6" s="1"/>
  <c r="AU992" i="6" s="1"/>
  <c r="AG246" i="9"/>
  <c r="AM246" i="9" s="1"/>
  <c r="AT127" i="9" s="1"/>
  <c r="N248" i="6"/>
  <c r="AX980" i="6" s="1"/>
  <c r="BB980" i="6" s="1"/>
  <c r="K738" i="6"/>
  <c r="AC982" i="6" s="1"/>
  <c r="AT982" i="6" s="1"/>
  <c r="L738" i="6"/>
  <c r="AD982" i="6" s="1"/>
  <c r="AU982" i="6" s="1"/>
  <c r="K739" i="6"/>
  <c r="AC983" i="6" s="1"/>
  <c r="AT983" i="6" s="1"/>
  <c r="AG244" i="9"/>
  <c r="AM244" i="9" s="1"/>
  <c r="AT126" i="9" s="1"/>
  <c r="N246" i="6"/>
  <c r="AX972" i="6" s="1"/>
  <c r="BB972" i="6" s="1"/>
  <c r="K732" i="6"/>
  <c r="AC974" i="6" s="1"/>
  <c r="AT974" i="6" s="1"/>
  <c r="L732" i="6"/>
  <c r="AD974" i="6" s="1"/>
  <c r="AU974" i="6" s="1"/>
  <c r="K733" i="6"/>
  <c r="AC975" i="6" s="1"/>
  <c r="AT975" i="6" s="1"/>
  <c r="K706" i="6"/>
  <c r="AC938" i="6" s="1"/>
  <c r="AT938" i="6" s="1"/>
  <c r="L707" i="6"/>
  <c r="AD939" i="6" s="1"/>
  <c r="AU939" i="6" s="1"/>
  <c r="K700" i="6"/>
  <c r="AC930" i="6" s="1"/>
  <c r="AT930" i="6" s="1"/>
  <c r="L701" i="6"/>
  <c r="AD931" i="6" s="1"/>
  <c r="AU931" i="6" s="1"/>
  <c r="AG231" i="9"/>
  <c r="AM231" i="9" s="1"/>
  <c r="AV119" i="9" s="1"/>
  <c r="N233" i="6"/>
  <c r="AX917" i="6" s="1"/>
  <c r="BB917" i="6" s="1"/>
  <c r="K692" i="6"/>
  <c r="AC920" i="6" s="1"/>
  <c r="AT920" i="6" s="1"/>
  <c r="L693" i="6"/>
  <c r="AD921" i="6" s="1"/>
  <c r="AU921" i="6" s="1"/>
  <c r="L692" i="6"/>
  <c r="AD920" i="6" s="1"/>
  <c r="AU920" i="6" s="1"/>
  <c r="N229" i="6"/>
  <c r="AX901" i="6" s="1"/>
  <c r="BB901" i="6" s="1"/>
  <c r="AG227" i="9"/>
  <c r="K680" i="6"/>
  <c r="AC904" i="6" s="1"/>
  <c r="AT904" i="6" s="1"/>
  <c r="L681" i="6"/>
  <c r="AD905" i="6" s="1"/>
  <c r="AU905" i="6" s="1"/>
  <c r="L680" i="6"/>
  <c r="AD904" i="6" s="1"/>
  <c r="AU904" i="6" s="1"/>
  <c r="K670" i="6"/>
  <c r="AC890" i="6" s="1"/>
  <c r="AT890" i="6" s="1"/>
  <c r="L671" i="6"/>
  <c r="AD891" i="6" s="1"/>
  <c r="AU891" i="6" s="1"/>
  <c r="AG210" i="9"/>
  <c r="AM210" i="9" s="1"/>
  <c r="AT109" i="9" s="1"/>
  <c r="N212" i="6"/>
  <c r="AX836" i="6" s="1"/>
  <c r="BB836" i="6" s="1"/>
  <c r="K630" i="6"/>
  <c r="AC838" i="6" s="1"/>
  <c r="AT838" i="6" s="1"/>
  <c r="L630" i="6"/>
  <c r="AD838" i="6" s="1"/>
  <c r="AU838" i="6" s="1"/>
  <c r="K631" i="6"/>
  <c r="AC839" i="6" s="1"/>
  <c r="AT839" i="6" s="1"/>
  <c r="AG209" i="9"/>
  <c r="AM209" i="9" s="1"/>
  <c r="AV108" i="9" s="1"/>
  <c r="N211" i="6"/>
  <c r="AX829" i="6" s="1"/>
  <c r="BB829" i="6" s="1"/>
  <c r="K626" i="6"/>
  <c r="AC832" i="6" s="1"/>
  <c r="AT832" i="6" s="1"/>
  <c r="L627" i="6"/>
  <c r="AD833" i="6" s="1"/>
  <c r="AU833" i="6" s="1"/>
  <c r="L626" i="6"/>
  <c r="AD832" i="6" s="1"/>
  <c r="AU832" i="6" s="1"/>
  <c r="K616" i="6"/>
  <c r="AC818" i="6" s="1"/>
  <c r="AT818" i="6" s="1"/>
  <c r="L617" i="6"/>
  <c r="AD819" i="6" s="1"/>
  <c r="AU819" i="6" s="1"/>
  <c r="AG182" i="9"/>
  <c r="AM182" i="9" s="1"/>
  <c r="AT95" i="9" s="1"/>
  <c r="N184" i="6"/>
  <c r="AX724" i="6" s="1"/>
  <c r="BB724" i="6" s="1"/>
  <c r="K546" i="6"/>
  <c r="AC726" i="6" s="1"/>
  <c r="AT726" i="6" s="1"/>
  <c r="L546" i="6"/>
  <c r="AD726" i="6" s="1"/>
  <c r="AU726" i="6" s="1"/>
  <c r="K547" i="6"/>
  <c r="AC727" i="6" s="1"/>
  <c r="AT727" i="6" s="1"/>
  <c r="AG180" i="9"/>
  <c r="N182" i="6"/>
  <c r="AX716" i="6" s="1"/>
  <c r="BB716" i="6" s="1"/>
  <c r="K540" i="6"/>
  <c r="AC718" i="6" s="1"/>
  <c r="AT718" i="6" s="1"/>
  <c r="L540" i="6"/>
  <c r="AD718" i="6" s="1"/>
  <c r="AU718" i="6" s="1"/>
  <c r="K541" i="6"/>
  <c r="AC719" i="6" s="1"/>
  <c r="AT719" i="6" s="1"/>
  <c r="AG164" i="9"/>
  <c r="AM164" i="9" s="1"/>
  <c r="AT86" i="9" s="1"/>
  <c r="L492" i="6"/>
  <c r="AD654" i="6" s="1"/>
  <c r="AU654" i="6" s="1"/>
  <c r="N166" i="6"/>
  <c r="AX652" i="6" s="1"/>
  <c r="BB652" i="6" s="1"/>
  <c r="K492" i="6"/>
  <c r="AC654" i="6" s="1"/>
  <c r="AT654" i="6" s="1"/>
  <c r="K493" i="6"/>
  <c r="AC655" i="6" s="1"/>
  <c r="AT655" i="6" s="1"/>
  <c r="N165" i="6"/>
  <c r="AX645" i="6" s="1"/>
  <c r="BB645" i="6" s="1"/>
  <c r="AG163" i="9"/>
  <c r="AM163" i="9" s="1"/>
  <c r="AV85" i="9" s="1"/>
  <c r="L489" i="6"/>
  <c r="AD649" i="6" s="1"/>
  <c r="AU649" i="6" s="1"/>
  <c r="K488" i="6"/>
  <c r="AC648" i="6" s="1"/>
  <c r="AT648" i="6" s="1"/>
  <c r="L488" i="6"/>
  <c r="AD648" i="6" s="1"/>
  <c r="AU648" i="6" s="1"/>
  <c r="K478" i="6"/>
  <c r="AC634" i="6" s="1"/>
  <c r="AT634" i="6" s="1"/>
  <c r="L479" i="6"/>
  <c r="AD635" i="6" s="1"/>
  <c r="AU635" i="6" s="1"/>
  <c r="AG147" i="9"/>
  <c r="AM147" i="9" s="1"/>
  <c r="AV77" i="9" s="1"/>
  <c r="N149" i="6"/>
  <c r="AX581" i="6" s="1"/>
  <c r="BB581" i="6" s="1"/>
  <c r="L441" i="6"/>
  <c r="AD585" i="6" s="1"/>
  <c r="AU585" i="6" s="1"/>
  <c r="K440" i="6"/>
  <c r="AC584" i="6" s="1"/>
  <c r="AT584" i="6" s="1"/>
  <c r="L440" i="6"/>
  <c r="AD584" i="6" s="1"/>
  <c r="AU584" i="6" s="1"/>
  <c r="K436" i="6"/>
  <c r="AC578" i="6" s="1"/>
  <c r="AT578" i="6" s="1"/>
  <c r="L437" i="6"/>
  <c r="AD579" i="6" s="1"/>
  <c r="AU579" i="6" s="1"/>
  <c r="N141" i="6"/>
  <c r="AX549" i="6" s="1"/>
  <c r="BB549" i="6" s="1"/>
  <c r="K416" i="6"/>
  <c r="AC552" i="6" s="1"/>
  <c r="AT552" i="6" s="1"/>
  <c r="L417" i="6"/>
  <c r="AD553" i="6" s="1"/>
  <c r="AU553" i="6" s="1"/>
  <c r="AG139" i="9"/>
  <c r="AM139" i="9" s="1"/>
  <c r="AV73" i="9" s="1"/>
  <c r="L416" i="6"/>
  <c r="AD552" i="6" s="1"/>
  <c r="AU552" i="6" s="1"/>
  <c r="AG128" i="9"/>
  <c r="AM128" i="9" s="1"/>
  <c r="AT68" i="9" s="1"/>
  <c r="L384" i="6"/>
  <c r="AD510" i="6" s="1"/>
  <c r="AU510" i="6" s="1"/>
  <c r="K385" i="6"/>
  <c r="AC511" i="6" s="1"/>
  <c r="AT511" i="6" s="1"/>
  <c r="N130" i="6"/>
  <c r="AX508" i="6" s="1"/>
  <c r="BB508" i="6" s="1"/>
  <c r="K384" i="6"/>
  <c r="AC510" i="6" s="1"/>
  <c r="AT510" i="6" s="1"/>
  <c r="AG125" i="9"/>
  <c r="AM125" i="9" s="1"/>
  <c r="AV66" i="9" s="1"/>
  <c r="N127" i="6"/>
  <c r="AX493" i="6" s="1"/>
  <c r="BB493" i="6" s="1"/>
  <c r="K374" i="6"/>
  <c r="AC496" i="6" s="1"/>
  <c r="AT496" i="6" s="1"/>
  <c r="L375" i="6"/>
  <c r="AD497" i="6" s="1"/>
  <c r="AU497" i="6" s="1"/>
  <c r="L374" i="6"/>
  <c r="AD496" i="6" s="1"/>
  <c r="AU496" i="6" s="1"/>
  <c r="AG116" i="9"/>
  <c r="AM116" i="9" s="1"/>
  <c r="AT62" i="9" s="1"/>
  <c r="L348" i="6"/>
  <c r="AD462" i="6" s="1"/>
  <c r="AU462" i="6" s="1"/>
  <c r="N118" i="6"/>
  <c r="AX460" i="6" s="1"/>
  <c r="BB460" i="6" s="1"/>
  <c r="K349" i="6"/>
  <c r="AC463" i="6" s="1"/>
  <c r="AT463" i="6" s="1"/>
  <c r="K348" i="6"/>
  <c r="AC462" i="6" s="1"/>
  <c r="AT462" i="6" s="1"/>
  <c r="K346" i="6"/>
  <c r="AC458" i="6" s="1"/>
  <c r="AT458" i="6" s="1"/>
  <c r="L347" i="6"/>
  <c r="AD459" i="6" s="1"/>
  <c r="AU459" i="6" s="1"/>
  <c r="Y61" i="1"/>
  <c r="H59" i="5" s="1"/>
  <c r="U67" i="11" s="1"/>
  <c r="N109" i="6"/>
  <c r="AX421" i="6" s="1"/>
  <c r="BB421" i="6" s="1"/>
  <c r="K320" i="6"/>
  <c r="AC424" i="6" s="1"/>
  <c r="AT424" i="6" s="1"/>
  <c r="AG107" i="9"/>
  <c r="AM107" i="9" s="1"/>
  <c r="AV57" i="9" s="1"/>
  <c r="L321" i="6"/>
  <c r="AD425" i="6" s="1"/>
  <c r="AU425" i="6" s="1"/>
  <c r="L320" i="6"/>
  <c r="AD424" i="6" s="1"/>
  <c r="AU424" i="6" s="1"/>
  <c r="L317" i="6"/>
  <c r="AD419" i="6" s="1"/>
  <c r="AU419" i="6" s="1"/>
  <c r="K316" i="6"/>
  <c r="AC418" i="6" s="1"/>
  <c r="AT418" i="6" s="1"/>
  <c r="K310" i="6"/>
  <c r="AC410" i="6" s="1"/>
  <c r="AT410" i="6" s="1"/>
  <c r="L311" i="6"/>
  <c r="AD411" i="6" s="1"/>
  <c r="AU411" i="6" s="1"/>
  <c r="K292" i="6"/>
  <c r="AC386" i="6" s="1"/>
  <c r="AT386" i="6" s="1"/>
  <c r="L293" i="6"/>
  <c r="AD387" i="6" s="1"/>
  <c r="AU387" i="6" s="1"/>
  <c r="AG64" i="9"/>
  <c r="AM64" i="9" s="1"/>
  <c r="AT36" i="9" s="1"/>
  <c r="L192" i="6"/>
  <c r="AD254" i="6" s="1"/>
  <c r="AU254" i="6" s="1"/>
  <c r="K193" i="6"/>
  <c r="AC255" i="6" s="1"/>
  <c r="AT255" i="6" s="1"/>
  <c r="N66" i="6"/>
  <c r="AX252" i="6" s="1"/>
  <c r="BB252" i="6" s="1"/>
  <c r="K192" i="6"/>
  <c r="AC254" i="6" s="1"/>
  <c r="AT254" i="6" s="1"/>
  <c r="AG61" i="9"/>
  <c r="AM61" i="9" s="1"/>
  <c r="AV34" i="9" s="1"/>
  <c r="N63" i="6"/>
  <c r="AX237" i="6" s="1"/>
  <c r="BB237" i="6" s="1"/>
  <c r="K182" i="6"/>
  <c r="AC240" i="6" s="1"/>
  <c r="AT240" i="6" s="1"/>
  <c r="L183" i="6"/>
  <c r="AD241" i="6" s="1"/>
  <c r="AU241" i="6" s="1"/>
  <c r="L182" i="6"/>
  <c r="AD240" i="6" s="1"/>
  <c r="AU240" i="6" s="1"/>
  <c r="N52" i="6"/>
  <c r="AX196" i="6" s="1"/>
  <c r="BB196" i="6" s="1"/>
  <c r="AG50" i="9"/>
  <c r="AM50" i="9" s="1"/>
  <c r="AT29" i="9" s="1"/>
  <c r="L150" i="6"/>
  <c r="AD198" i="6" s="1"/>
  <c r="AU198" i="6" s="1"/>
  <c r="K151" i="6"/>
  <c r="AC199" i="6" s="1"/>
  <c r="AT199" i="6" s="1"/>
  <c r="K150" i="6"/>
  <c r="AC198" i="6" s="1"/>
  <c r="AT198" i="6" s="1"/>
  <c r="AG48" i="9"/>
  <c r="AM48" i="9" s="1"/>
  <c r="AT28" i="9" s="1"/>
  <c r="L144" i="6"/>
  <c r="AD190" i="6" s="1"/>
  <c r="AU190" i="6" s="1"/>
  <c r="K145" i="6"/>
  <c r="AC191" i="6" s="1"/>
  <c r="AT191" i="6" s="1"/>
  <c r="K144" i="6"/>
  <c r="AC190" i="6" s="1"/>
  <c r="AT190" i="6" s="1"/>
  <c r="N50" i="6"/>
  <c r="AX188" i="6" s="1"/>
  <c r="BB188" i="6" s="1"/>
  <c r="Y26" i="1"/>
  <c r="H24" i="5" s="1"/>
  <c r="U31" i="11" s="1"/>
  <c r="K88" i="6"/>
  <c r="AC114" i="6" s="1"/>
  <c r="AT114" i="6" s="1"/>
  <c r="L89" i="6"/>
  <c r="AD115" i="6" s="1"/>
  <c r="AU115" i="6" s="1"/>
  <c r="AE2484" i="6" a="1"/>
  <c r="AE2484" i="6" s="1"/>
  <c r="AN2484" i="6" s="1"/>
  <c r="N614" i="6"/>
  <c r="AX2444" i="6" s="1"/>
  <c r="BB2444" i="6" s="1"/>
  <c r="K932" i="4"/>
  <c r="AJ315" i="1" s="1"/>
  <c r="J313" i="5" s="1"/>
  <c r="L934" i="4"/>
  <c r="AO315" i="1" s="1"/>
  <c r="L932" i="4"/>
  <c r="AM315" i="1" s="1"/>
  <c r="M313" i="5" s="1"/>
  <c r="M933" i="4"/>
  <c r="AQ315" i="1" s="1"/>
  <c r="K933" i="4"/>
  <c r="AK315" i="1" s="1"/>
  <c r="U320" i="11"/>
  <c r="AI2476" i="6"/>
  <c r="AR2476" i="6" s="1"/>
  <c r="AJ2460" i="6"/>
  <c r="AS2460" i="6" s="1"/>
  <c r="AG2460" i="6"/>
  <c r="AP2460" i="6" s="1"/>
  <c r="AG2469" i="6"/>
  <c r="AP2469" i="6" s="1"/>
  <c r="AG2468" i="6"/>
  <c r="AP2468" i="6" s="1"/>
  <c r="AH2469" i="6"/>
  <c r="AQ2469" i="6" s="1"/>
  <c r="AE2476" i="6"/>
  <c r="AN2476" i="6" s="1"/>
  <c r="AJ2476" i="6"/>
  <c r="AS2476" i="6" s="1"/>
  <c r="AI2477" i="6"/>
  <c r="AR2477" i="6" s="1"/>
  <c r="AH2476" i="6"/>
  <c r="AQ2476" i="6" s="1"/>
  <c r="AF2476" i="6"/>
  <c r="AO2476" i="6" s="1"/>
  <c r="AE2477" i="6"/>
  <c r="AN2477" i="6" s="1"/>
  <c r="AJ2477" i="6"/>
  <c r="AS2477" i="6" s="1"/>
  <c r="AG2476" i="6"/>
  <c r="AP2476" i="6" s="1"/>
  <c r="AF2477" i="6"/>
  <c r="AO2477" i="6" s="1"/>
  <c r="AH2477" i="6"/>
  <c r="AQ2477" i="6" s="1"/>
  <c r="AF2484" i="6"/>
  <c r="AO2484" i="6" s="1"/>
  <c r="AJ2484" i="6"/>
  <c r="AS2484" i="6" s="1"/>
  <c r="AH2485" i="6"/>
  <c r="AQ2485" i="6" s="1"/>
  <c r="AG2484" i="6"/>
  <c r="AP2484" i="6" s="1"/>
  <c r="AE2485" i="6"/>
  <c r="AN2485" i="6" s="1"/>
  <c r="AI2485" i="6"/>
  <c r="AR2485" i="6" s="1"/>
  <c r="AH2484" i="6"/>
  <c r="AQ2484" i="6" s="1"/>
  <c r="AF2485" i="6"/>
  <c r="AO2485" i="6" s="1"/>
  <c r="AJ2485" i="6"/>
  <c r="AS2485" i="6" s="1"/>
  <c r="AE2468" i="6"/>
  <c r="AN2468" i="6" s="1"/>
  <c r="AH2468" i="6"/>
  <c r="AQ2468" i="6" s="1"/>
  <c r="AF2469" i="6"/>
  <c r="AO2469" i="6" s="1"/>
  <c r="AJ2469" i="6"/>
  <c r="AS2469" i="6" s="1"/>
  <c r="AI2469" i="6"/>
  <c r="AR2469" i="6" s="1"/>
  <c r="AF2468" i="6"/>
  <c r="AO2468" i="6" s="1"/>
  <c r="AH2452" i="6"/>
  <c r="AQ2452" i="6" s="1"/>
  <c r="AF2453" i="6"/>
  <c r="AO2453" i="6" s="1"/>
  <c r="AJ2453" i="6"/>
  <c r="AS2453" i="6" s="1"/>
  <c r="AG2452" i="6"/>
  <c r="AP2452" i="6" s="1"/>
  <c r="AI2453" i="6"/>
  <c r="AR2453" i="6" s="1"/>
  <c r="AE2452" i="6"/>
  <c r="AN2452" i="6" s="1"/>
  <c r="AI2452" i="6"/>
  <c r="AR2452" i="6" s="1"/>
  <c r="AG2453" i="6"/>
  <c r="AP2453" i="6" s="1"/>
  <c r="AF2452" i="6"/>
  <c r="AO2452" i="6" s="1"/>
  <c r="AJ2452" i="6"/>
  <c r="AS2452" i="6" s="1"/>
  <c r="AH2453" i="6"/>
  <c r="AQ2453" i="6" s="1"/>
  <c r="AE2453" i="6"/>
  <c r="AN2453" i="6" s="1"/>
  <c r="AF2460" i="6"/>
  <c r="AO2460" i="6" s="1"/>
  <c r="AI2460" i="6"/>
  <c r="AR2460" i="6" s="1"/>
  <c r="AJ2461" i="6"/>
  <c r="AS2461" i="6" s="1"/>
  <c r="AF2461" i="6"/>
  <c r="AO2461" i="6" s="1"/>
  <c r="AE2460" i="6"/>
  <c r="AN2460" i="6" s="1"/>
  <c r="AG2461" i="6"/>
  <c r="AP2461" i="6" s="1"/>
  <c r="AH2460" i="6"/>
  <c r="AQ2460" i="6" s="1"/>
  <c r="AE1044" i="6" a="1"/>
  <c r="AG1045" i="6" s="1"/>
  <c r="AP1045" i="6" s="1"/>
  <c r="N311" i="5"/>
  <c r="M311" i="5"/>
  <c r="Q314" i="5"/>
  <c r="F1865" i="6" s="1"/>
  <c r="L312" i="5"/>
  <c r="B1849" i="6" s="1"/>
  <c r="O312" i="5"/>
  <c r="D1851" i="6" s="1"/>
  <c r="AE1476" i="6" a="1"/>
  <c r="AI1476" i="6" s="1"/>
  <c r="AR1476" i="6" s="1"/>
  <c r="AE1052" i="6" a="1"/>
  <c r="AI1052" i="6" s="1"/>
  <c r="AR1052" i="6" s="1"/>
  <c r="AE1436" i="6" a="1"/>
  <c r="AE1437" i="6" s="1"/>
  <c r="AN1437" i="6" s="1"/>
  <c r="AE44" i="6" a="1"/>
  <c r="AI45" i="6" s="1"/>
  <c r="AR45" i="6" s="1"/>
  <c r="AE380" i="6" a="1"/>
  <c r="AG381" i="6" s="1"/>
  <c r="AP381" i="6" s="1"/>
  <c r="AE2300" i="6" a="1"/>
  <c r="AG2301" i="6" s="1"/>
  <c r="AP2301" i="6" s="1"/>
  <c r="AE476" i="6" a="1"/>
  <c r="AH476" i="6" s="1"/>
  <c r="AQ476" i="6" s="1"/>
  <c r="R309" i="5"/>
  <c r="Q309" i="5"/>
  <c r="F1835" i="6" s="1"/>
  <c r="P313" i="5"/>
  <c r="Q313" i="5"/>
  <c r="F1859" i="6" s="1"/>
  <c r="O313" i="5"/>
  <c r="D1857" i="6" s="1"/>
  <c r="J312" i="5"/>
  <c r="L313" i="5"/>
  <c r="B1855" i="6" s="1"/>
  <c r="P309" i="5"/>
  <c r="N310" i="5"/>
  <c r="M314" i="5"/>
  <c r="M310" i="5"/>
  <c r="N313" i="5"/>
  <c r="O311" i="5"/>
  <c r="D1845" i="6" s="1"/>
  <c r="O315" i="5"/>
  <c r="D1869" i="6" s="1"/>
  <c r="O310" i="5"/>
  <c r="D1839" i="6" s="1"/>
  <c r="K314" i="5"/>
  <c r="P310" i="5"/>
  <c r="P314" i="5"/>
  <c r="J310" i="5"/>
  <c r="R313" i="5"/>
  <c r="R314" i="5"/>
  <c r="O309" i="5"/>
  <c r="D1833" i="6" s="1"/>
  <c r="O314" i="5"/>
  <c r="D1863" i="6" s="1"/>
  <c r="N312" i="5"/>
  <c r="K312" i="5"/>
  <c r="L310" i="5"/>
  <c r="B1837" i="6" s="1"/>
  <c r="R310" i="5"/>
  <c r="M312" i="5"/>
  <c r="Q310" i="5"/>
  <c r="F1841" i="6" s="1"/>
  <c r="J314" i="5"/>
  <c r="N314" i="5"/>
  <c r="K310" i="5"/>
  <c r="L314" i="5"/>
  <c r="B1861" i="6" s="1"/>
  <c r="AE340" i="6" a="1"/>
  <c r="AE1116" i="6" a="1"/>
  <c r="AE1468" i="6" a="1"/>
  <c r="AI1469" i="6" s="1"/>
  <c r="AR1469" i="6" s="1"/>
  <c r="AE1004" i="6" a="1"/>
  <c r="AG1005" i="6" s="1"/>
  <c r="AP1005" i="6" s="1"/>
  <c r="AE2268" i="6" a="1"/>
  <c r="AH2269" i="6" s="1"/>
  <c r="AQ2269" i="6" s="1"/>
  <c r="S12" i="11"/>
  <c r="N12" i="11" s="1"/>
  <c r="AX12" i="6"/>
  <c r="BB12" i="6" s="1"/>
  <c r="AC6" i="6"/>
  <c r="AT6" i="6" s="1"/>
  <c r="AD6" i="6"/>
  <c r="AU6" i="6" s="1"/>
  <c r="AC7" i="6"/>
  <c r="AT7" i="6" s="1"/>
  <c r="T294" i="11"/>
  <c r="S290" i="11"/>
  <c r="T278" i="11"/>
  <c r="T279" i="11"/>
  <c r="AE1748" i="6" a="1"/>
  <c r="AI1748" i="6" s="1"/>
  <c r="AR1748" i="6" s="1"/>
  <c r="AE164" i="6" a="1"/>
  <c r="S274" i="11"/>
  <c r="S273" i="11"/>
  <c r="S263" i="11"/>
  <c r="T262" i="11"/>
  <c r="T263" i="11"/>
  <c r="S258" i="11"/>
  <c r="S254" i="11"/>
  <c r="S247" i="11"/>
  <c r="S246" i="11"/>
  <c r="T239" i="11"/>
  <c r="S230" i="11"/>
  <c r="S229" i="11"/>
  <c r="T227" i="11"/>
  <c r="S218" i="11"/>
  <c r="S217" i="11"/>
  <c r="T210" i="11"/>
  <c r="T206" i="11"/>
  <c r="T207" i="11"/>
  <c r="AE76" i="6" a="1"/>
  <c r="AE716" i="6" a="1"/>
  <c r="AF716" i="6" s="1"/>
  <c r="AO716" i="6" s="1"/>
  <c r="AE1556" i="6" a="1"/>
  <c r="T295" i="11"/>
  <c r="S219" i="11"/>
  <c r="S212" i="11"/>
  <c r="S207" i="11"/>
  <c r="S203" i="11"/>
  <c r="S191" i="11"/>
  <c r="T164" i="11"/>
  <c r="S160" i="11"/>
  <c r="S159" i="11"/>
  <c r="T157" i="11"/>
  <c r="S152" i="11"/>
  <c r="T144" i="11"/>
  <c r="T124" i="11"/>
  <c r="T117" i="11"/>
  <c r="S112" i="11"/>
  <c r="S111" i="11"/>
  <c r="S103" i="11"/>
  <c r="T93" i="11"/>
  <c r="T92" i="11"/>
  <c r="S83" i="11"/>
  <c r="S76" i="11"/>
  <c r="T69" i="11"/>
  <c r="T68" i="11"/>
  <c r="T52" i="11"/>
  <c r="S39" i="11"/>
  <c r="S40" i="11"/>
  <c r="S31" i="11"/>
  <c r="T28" i="11"/>
  <c r="T29" i="11"/>
  <c r="T21" i="11"/>
  <c r="S20" i="11"/>
  <c r="T17" i="11"/>
  <c r="T35" i="11"/>
  <c r="T55" i="11"/>
  <c r="S74" i="11"/>
  <c r="T143" i="11"/>
  <c r="T159" i="11"/>
  <c r="S170" i="11"/>
  <c r="S178" i="11"/>
  <c r="T271" i="11"/>
  <c r="S21" i="11"/>
  <c r="S29" i="11"/>
  <c r="S73" i="11"/>
  <c r="S81" i="11"/>
  <c r="S89" i="11"/>
  <c r="S293" i="11"/>
  <c r="T56" i="11"/>
  <c r="S88" i="11"/>
  <c r="S138" i="11"/>
  <c r="S206" i="11"/>
  <c r="S77" i="11"/>
  <c r="T118" i="11"/>
  <c r="T313" i="11"/>
  <c r="S269" i="11"/>
  <c r="T277" i="11"/>
  <c r="K884" i="4" a="1"/>
  <c r="M884" i="4" s="1"/>
  <c r="AP299" i="1" s="1"/>
  <c r="K446" i="4" a="1"/>
  <c r="M446" i="4" s="1"/>
  <c r="AP153" i="1" s="1"/>
  <c r="K152" i="4" a="1"/>
  <c r="L154" i="4" s="1"/>
  <c r="AO55" i="1" s="1"/>
  <c r="K143" i="4" a="1"/>
  <c r="L145" i="4" s="1"/>
  <c r="AO52" i="1" s="1"/>
  <c r="K95" i="4" a="1"/>
  <c r="L97" i="4" s="1"/>
  <c r="AO36" i="1" s="1"/>
  <c r="K47" i="4" a="1"/>
  <c r="K48" i="4" s="1"/>
  <c r="AK20" i="1" s="1"/>
  <c r="K23" i="4" a="1"/>
  <c r="K23" i="4" s="1"/>
  <c r="AJ12" i="1" s="1"/>
  <c r="K5" i="4" a="1"/>
  <c r="M5" i="4" s="1"/>
  <c r="AP6" i="1" s="1"/>
  <c r="K80" i="4" a="1"/>
  <c r="K82" i="4" s="1"/>
  <c r="AL31" i="1" s="1"/>
  <c r="K56" i="4" a="1"/>
  <c r="K56" i="4" s="1"/>
  <c r="AJ23" i="1" s="1"/>
  <c r="K20" i="4" a="1"/>
  <c r="K20" i="4" s="1"/>
  <c r="AJ11" i="1" s="1"/>
  <c r="K17" i="4" a="1"/>
  <c r="K19" i="4" s="1"/>
  <c r="AL10" i="1" s="1"/>
  <c r="K92" i="4" a="1"/>
  <c r="L93" i="4" s="1"/>
  <c r="AN35" i="1" s="1"/>
  <c r="K35" i="4" a="1"/>
  <c r="L35" i="4" s="1"/>
  <c r="AM16" i="1" s="1"/>
  <c r="K11" i="4" a="1"/>
  <c r="L11" i="4" s="1"/>
  <c r="AM8" i="1" s="1"/>
  <c r="AE956" i="6" a="1"/>
  <c r="AE1764" i="6" a="1"/>
  <c r="AE1764" i="6" s="1"/>
  <c r="AN1764" i="6" s="1"/>
  <c r="AE2100" i="6" a="1"/>
  <c r="AG2100" i="6" s="1"/>
  <c r="AP2100" i="6" s="1"/>
  <c r="AE1940" i="6" a="1"/>
  <c r="AH1941" i="6" s="1"/>
  <c r="AQ1941" i="6" s="1"/>
  <c r="AE300" i="6" a="1"/>
  <c r="AE1380" i="6" a="1"/>
  <c r="AE1628" i="6" a="1"/>
  <c r="AE532" i="6" a="1"/>
  <c r="AE1084" i="6" a="1"/>
  <c r="AE244" i="6" a="1"/>
  <c r="AE2204" i="6" a="1"/>
  <c r="AE572" i="6" a="1"/>
  <c r="AE868" i="6" a="1"/>
  <c r="AE356" i="6" a="1"/>
  <c r="AF357" i="6" s="1"/>
  <c r="AO357" i="6" s="1"/>
  <c r="AE60" i="6" a="1"/>
  <c r="AE1652" i="6" a="1"/>
  <c r="AH1652" i="6" s="1"/>
  <c r="AQ1652" i="6" s="1"/>
  <c r="AE1668" i="6" a="1"/>
  <c r="AE2212" i="6" a="1"/>
  <c r="AE404" i="6" a="1"/>
  <c r="AH404" i="6" s="1"/>
  <c r="AQ404" i="6" s="1"/>
  <c r="AE484" i="6" a="1"/>
  <c r="AE756" i="6" a="1"/>
  <c r="AH756" i="6" s="1"/>
  <c r="AQ756" i="6" s="1"/>
  <c r="AE876" i="6" a="1"/>
  <c r="AE2116" i="6" a="1"/>
  <c r="AE2117" i="6" s="1"/>
  <c r="AN2117" i="6" s="1"/>
  <c r="AE1860" i="6" a="1"/>
  <c r="AG1860" i="6" s="1"/>
  <c r="AP1860" i="6" s="1"/>
  <c r="AE644" i="6" a="1"/>
  <c r="S257" i="11"/>
  <c r="S253" i="11"/>
  <c r="S251" i="11"/>
  <c r="S250" i="11"/>
  <c r="S249" i="11"/>
  <c r="T248" i="11"/>
  <c r="T244" i="11"/>
  <c r="T243" i="11"/>
  <c r="S242" i="11"/>
  <c r="S241" i="11"/>
  <c r="S240" i="11"/>
  <c r="S237" i="11"/>
  <c r="S238" i="11"/>
  <c r="S236" i="11"/>
  <c r="S235" i="11"/>
  <c r="C219" i="5"/>
  <c r="Y221" i="1"/>
  <c r="H219" i="5" s="1"/>
  <c r="T225" i="11"/>
  <c r="S224" i="11"/>
  <c r="S223" i="11"/>
  <c r="T222" i="11"/>
  <c r="T223" i="11"/>
  <c r="S310" i="11"/>
  <c r="C302" i="5"/>
  <c r="Y304" i="1"/>
  <c r="H302" i="5" s="1"/>
  <c r="U309" i="11" s="1"/>
  <c r="S308" i="11"/>
  <c r="S307" i="11"/>
  <c r="S297" i="11"/>
  <c r="S298" i="11"/>
  <c r="T296" i="11"/>
  <c r="U296" i="11"/>
  <c r="T217" i="11"/>
  <c r="S214" i="11"/>
  <c r="S211" i="11"/>
  <c r="T204" i="11"/>
  <c r="T203" i="11"/>
  <c r="T200" i="11"/>
  <c r="T199" i="11"/>
  <c r="S286" i="11"/>
  <c r="T284" i="11"/>
  <c r="T285" i="11"/>
  <c r="C270" i="5"/>
  <c r="Y272" i="1"/>
  <c r="H270" i="5" s="1"/>
  <c r="U277" i="11" s="1"/>
  <c r="S275" i="11"/>
  <c r="S276" i="11"/>
  <c r="T274" i="11"/>
  <c r="S265" i="11"/>
  <c r="T308" i="11"/>
  <c r="T309" i="11"/>
  <c r="S299" i="11"/>
  <c r="S280" i="11"/>
  <c r="S267" i="11"/>
  <c r="U243" i="11"/>
  <c r="C232" i="5"/>
  <c r="Y234" i="1"/>
  <c r="H232" i="5" s="1"/>
  <c r="T228" i="11"/>
  <c r="C202" i="5"/>
  <c r="Y204" i="1"/>
  <c r="H202" i="5" s="1"/>
  <c r="U209" i="11" s="1"/>
  <c r="S204" i="11"/>
  <c r="Y196" i="1"/>
  <c r="H194" i="5" s="1"/>
  <c r="C194" i="5"/>
  <c r="S200" i="11"/>
  <c r="S199" i="11"/>
  <c r="T196" i="11"/>
  <c r="C17" i="5"/>
  <c r="Y19" i="1"/>
  <c r="H17" i="5" s="1"/>
  <c r="U24" i="11" s="1"/>
  <c r="T299" i="11"/>
  <c r="S205" i="11"/>
  <c r="U224" i="11"/>
  <c r="T254" i="11"/>
  <c r="S277" i="11"/>
  <c r="T286" i="11"/>
  <c r="T16" i="11"/>
  <c r="U311" i="11"/>
  <c r="T300" i="11"/>
  <c r="Y289" i="1"/>
  <c r="H287" i="5" s="1"/>
  <c r="C286" i="5"/>
  <c r="Y288" i="1"/>
  <c r="H286" i="5" s="1"/>
  <c r="U293" i="11" s="1"/>
  <c r="S292" i="11"/>
  <c r="U279" i="11"/>
  <c r="Y257" i="1"/>
  <c r="H255" i="5" s="1"/>
  <c r="U263" i="11" s="1"/>
  <c r="C254" i="5"/>
  <c r="Y256" i="1"/>
  <c r="H254" i="5" s="1"/>
  <c r="U261" i="11" s="1"/>
  <c r="T257" i="11"/>
  <c r="S239" i="11"/>
  <c r="C231" i="5"/>
  <c r="Y233" i="1"/>
  <c r="H231" i="5" s="1"/>
  <c r="U238" i="11" s="1"/>
  <c r="S231" i="11"/>
  <c r="S220" i="11"/>
  <c r="T220" i="11"/>
  <c r="T212" i="11"/>
  <c r="C201" i="5"/>
  <c r="Y203" i="1"/>
  <c r="H201" i="5" s="1"/>
  <c r="T208" i="11"/>
  <c r="T169" i="11"/>
  <c r="S168" i="11"/>
  <c r="S156" i="11"/>
  <c r="C142" i="5"/>
  <c r="Y144" i="1"/>
  <c r="H142" i="5" s="1"/>
  <c r="U150" i="11" s="1"/>
  <c r="T145" i="11"/>
  <c r="T137" i="11"/>
  <c r="T129" i="11"/>
  <c r="C122" i="5"/>
  <c r="Y124" i="1"/>
  <c r="H122" i="5" s="1"/>
  <c r="U130" i="11" s="1"/>
  <c r="S128" i="11"/>
  <c r="T270" i="11"/>
  <c r="T224" i="11"/>
  <c r="B11" i="12" s="1"/>
  <c r="S279" i="11"/>
  <c r="S311" i="11"/>
  <c r="S315" i="11"/>
  <c r="S295" i="11"/>
  <c r="S283" i="11"/>
  <c r="T282" i="11"/>
  <c r="S264" i="11"/>
  <c r="T253" i="11"/>
  <c r="T252" i="11"/>
  <c r="C242" i="5"/>
  <c r="Y244" i="1"/>
  <c r="H242" i="5" s="1"/>
  <c r="S244" i="11"/>
  <c r="Y235" i="1"/>
  <c r="H233" i="5" s="1"/>
  <c r="U241" i="11" s="1"/>
  <c r="C233" i="5"/>
  <c r="Y231" i="1"/>
  <c r="H229" i="5" s="1"/>
  <c r="U237" i="11" s="1"/>
  <c r="C229" i="5"/>
  <c r="T221" i="11"/>
  <c r="S216" i="11"/>
  <c r="S215" i="11"/>
  <c r="S208" i="11"/>
  <c r="T193" i="11"/>
  <c r="T189" i="11"/>
  <c r="Y250" i="1"/>
  <c r="H248" i="5" s="1"/>
  <c r="U255" i="11" s="1"/>
  <c r="S248" i="11"/>
  <c r="C197" i="5"/>
  <c r="Y199" i="1"/>
  <c r="H197" i="5" s="1"/>
  <c r="U204" i="11" s="1"/>
  <c r="Y197" i="1"/>
  <c r="H195" i="5" s="1"/>
  <c r="Y171" i="1"/>
  <c r="H169" i="5" s="1"/>
  <c r="Y296" i="1"/>
  <c r="H294" i="5" s="1"/>
  <c r="U301" i="11" s="1"/>
  <c r="Y280" i="1"/>
  <c r="H278" i="5" s="1"/>
  <c r="U285" i="11" s="1"/>
  <c r="Y264" i="1"/>
  <c r="H262" i="5" s="1"/>
  <c r="U269" i="11" s="1"/>
  <c r="Y247" i="1"/>
  <c r="H245" i="5" s="1"/>
  <c r="Y212" i="1"/>
  <c r="H210" i="5" s="1"/>
  <c r="U169" i="11"/>
  <c r="C118" i="5"/>
  <c r="Y120" i="1"/>
  <c r="H118" i="5" s="1"/>
  <c r="U125" i="11" s="1"/>
  <c r="Y25" i="1"/>
  <c r="H23" i="5" s="1"/>
  <c r="C23" i="5"/>
  <c r="U303" i="11"/>
  <c r="U287" i="11"/>
  <c r="U271" i="11"/>
  <c r="S270" i="11"/>
  <c r="U258" i="11"/>
  <c r="S228" i="11"/>
  <c r="Y205" i="1"/>
  <c r="H203" i="5" s="1"/>
  <c r="U211" i="11" s="1"/>
  <c r="U179" i="11"/>
  <c r="Y81" i="1"/>
  <c r="H79" i="5" s="1"/>
  <c r="U87" i="11" s="1"/>
  <c r="C79" i="5"/>
  <c r="C115" i="5"/>
  <c r="Y117" i="1"/>
  <c r="H115" i="5" s="1"/>
  <c r="C111" i="5"/>
  <c r="Y113" i="1"/>
  <c r="H111" i="5" s="1"/>
  <c r="U119" i="11" s="1"/>
  <c r="Y85" i="1"/>
  <c r="H83" i="5" s="1"/>
  <c r="C83" i="5"/>
  <c r="U23" i="11"/>
  <c r="C141" i="5"/>
  <c r="Y143" i="1"/>
  <c r="H141" i="5" s="1"/>
  <c r="U148" i="11" s="1"/>
  <c r="U137" i="11"/>
  <c r="C126" i="5"/>
  <c r="Y128" i="1"/>
  <c r="H126" i="5" s="1"/>
  <c r="U134" i="11" s="1"/>
  <c r="U131" i="11"/>
  <c r="C96" i="5"/>
  <c r="Y98" i="1"/>
  <c r="H96" i="5" s="1"/>
  <c r="C41" i="5"/>
  <c r="Y43" i="1"/>
  <c r="H41" i="5" s="1"/>
  <c r="U48" i="11" s="1"/>
  <c r="Y37" i="1"/>
  <c r="H35" i="5" s="1"/>
  <c r="C35" i="5"/>
  <c r="Y210" i="1"/>
  <c r="H208" i="5" s="1"/>
  <c r="Y188" i="1"/>
  <c r="H186" i="5" s="1"/>
  <c r="U193" i="11" s="1"/>
  <c r="Y187" i="1"/>
  <c r="H185" i="5" s="1"/>
  <c r="Y185" i="1"/>
  <c r="H183" i="5" s="1"/>
  <c r="U190" i="11" s="1"/>
  <c r="Y178" i="1"/>
  <c r="H176" i="5" s="1"/>
  <c r="Y176" i="1"/>
  <c r="H174" i="5" s="1"/>
  <c r="Y170" i="1"/>
  <c r="H168" i="5" s="1"/>
  <c r="C125" i="5"/>
  <c r="Y127" i="1"/>
  <c r="H125" i="5" s="1"/>
  <c r="U132" i="11" s="1"/>
  <c r="C116" i="5"/>
  <c r="Y118" i="1"/>
  <c r="H116" i="5" s="1"/>
  <c r="U111" i="11"/>
  <c r="C99" i="5"/>
  <c r="Y93" i="1"/>
  <c r="H91" i="5" s="1"/>
  <c r="C91" i="5"/>
  <c r="Y161" i="1"/>
  <c r="H159" i="5" s="1"/>
  <c r="U166" i="11" s="1"/>
  <c r="Y158" i="1"/>
  <c r="H156" i="5" s="1"/>
  <c r="U164" i="11" s="1"/>
  <c r="Y157" i="1"/>
  <c r="H155" i="5" s="1"/>
  <c r="Y102" i="1"/>
  <c r="H100" i="5" s="1"/>
  <c r="Y89" i="1"/>
  <c r="H87" i="5" s="1"/>
  <c r="U95" i="11" s="1"/>
  <c r="C87" i="5"/>
  <c r="U79" i="11"/>
  <c r="U71" i="11"/>
  <c r="U63" i="11"/>
  <c r="Y53" i="1"/>
  <c r="H51" i="5" s="1"/>
  <c r="C51" i="5"/>
  <c r="Y33" i="1"/>
  <c r="H31" i="5" s="1"/>
  <c r="C31" i="5"/>
  <c r="Y15" i="1"/>
  <c r="H13" i="5" s="1"/>
  <c r="U20" i="11" s="1"/>
  <c r="C13" i="5"/>
  <c r="U15" i="11"/>
  <c r="Y122" i="1"/>
  <c r="H120" i="5" s="1"/>
  <c r="U91" i="11"/>
  <c r="Y21" i="1"/>
  <c r="H19" i="5" s="1"/>
  <c r="C19" i="5"/>
  <c r="Y13" i="1"/>
  <c r="H11" i="5" s="1"/>
  <c r="U19" i="11" s="1"/>
  <c r="C11" i="5"/>
  <c r="Y49" i="1"/>
  <c r="H47" i="5" s="1"/>
  <c r="U55" i="11" s="1"/>
  <c r="Y45" i="1"/>
  <c r="H43" i="5" s="1"/>
  <c r="U51" i="11" s="1"/>
  <c r="Y29" i="1"/>
  <c r="H27" i="5" s="1"/>
  <c r="U35" i="11" s="1"/>
  <c r="Y22" i="1"/>
  <c r="H20" i="5" s="1"/>
  <c r="U28" i="11" s="1"/>
  <c r="U43" i="11"/>
  <c r="T24" i="11"/>
  <c r="L94" i="4"/>
  <c r="AO35" i="1" s="1"/>
  <c r="M92" i="4"/>
  <c r="AP35" i="1" s="1"/>
  <c r="K104" i="4" a="1"/>
  <c r="K104" i="4" s="1"/>
  <c r="AJ39" i="1" s="1"/>
  <c r="K32" i="4" a="1"/>
  <c r="M32" i="4" s="1"/>
  <c r="AP15" i="1" s="1"/>
  <c r="K44" i="4" a="1"/>
  <c r="L44" i="4" s="1"/>
  <c r="AM19" i="1" s="1"/>
  <c r="K158" i="4" a="1"/>
  <c r="M158" i="4" s="1"/>
  <c r="AP57" i="1" s="1"/>
  <c r="K68" i="4" a="1"/>
  <c r="K70" i="4" s="1"/>
  <c r="AL27" i="1" s="1"/>
  <c r="M885" i="4"/>
  <c r="AQ299" i="1" s="1"/>
  <c r="K22" i="4"/>
  <c r="AL11" i="1" s="1"/>
  <c r="K446" i="4"/>
  <c r="AJ153" i="1" s="1"/>
  <c r="K881" i="4" a="1"/>
  <c r="K680" i="4" a="1"/>
  <c r="M682" i="4" s="1"/>
  <c r="AR231" i="1" s="1"/>
  <c r="K392" i="4" a="1"/>
  <c r="K383" i="4" a="1"/>
  <c r="K236" i="4" a="1"/>
  <c r="K215" i="4" a="1"/>
  <c r="K191" i="4" a="1"/>
  <c r="K188" i="4" a="1"/>
  <c r="K105" i="4"/>
  <c r="AK39" i="1" s="1"/>
  <c r="L106" i="4"/>
  <c r="AO39" i="1" s="1"/>
  <c r="M886" i="4"/>
  <c r="AR299" i="1" s="1"/>
  <c r="M94" i="4"/>
  <c r="AR35" i="1" s="1"/>
  <c r="L92" i="4"/>
  <c r="AM35" i="1" s="1"/>
  <c r="K94" i="4"/>
  <c r="AL35" i="1" s="1"/>
  <c r="K92" i="4"/>
  <c r="AJ35" i="1" s="1"/>
  <c r="K344" i="4" a="1"/>
  <c r="K329" i="4" a="1"/>
  <c r="K299" i="4" a="1"/>
  <c r="K300" i="4" s="1"/>
  <c r="AK104" i="1" s="1"/>
  <c r="K284" i="4" a="1"/>
  <c r="K263" i="4" a="1"/>
  <c r="K206" i="4" a="1"/>
  <c r="K203" i="4" a="1"/>
  <c r="K200" i="4" a="1"/>
  <c r="K179" i="4" a="1"/>
  <c r="K176" i="4" a="1"/>
  <c r="K167" i="4" a="1"/>
  <c r="K164" i="4" a="1"/>
  <c r="K155" i="4" a="1"/>
  <c r="K140" i="4" a="1"/>
  <c r="K131" i="4" a="1"/>
  <c r="K128" i="4" a="1"/>
  <c r="K119" i="4" a="1"/>
  <c r="K116" i="4" a="1"/>
  <c r="K110" i="4" a="1"/>
  <c r="K107" i="4" a="1"/>
  <c r="K89" i="4" a="1"/>
  <c r="K86" i="4" a="1"/>
  <c r="K83" i="4" a="1"/>
  <c r="K71" i="4" a="1"/>
  <c r="K59" i="4" a="1"/>
  <c r="K50" i="4" a="1"/>
  <c r="K917" i="4" a="1"/>
  <c r="K914" i="4" a="1"/>
  <c r="K911" i="4" a="1"/>
  <c r="K908" i="4" a="1"/>
  <c r="K905" i="4" a="1"/>
  <c r="K902" i="4" a="1"/>
  <c r="K899" i="4" a="1"/>
  <c r="K896" i="4" a="1"/>
  <c r="K893" i="4" a="1"/>
  <c r="K890" i="4" a="1"/>
  <c r="K887" i="4" a="1"/>
  <c r="K878" i="4" a="1"/>
  <c r="K875" i="4" a="1"/>
  <c r="K872" i="4" a="1"/>
  <c r="K869" i="4" a="1"/>
  <c r="K866" i="4" a="1"/>
  <c r="K863" i="4" a="1"/>
  <c r="K860" i="4" a="1"/>
  <c r="K857" i="4" a="1"/>
  <c r="K854" i="4" a="1"/>
  <c r="K851" i="4" a="1"/>
  <c r="K848" i="4" a="1"/>
  <c r="K845" i="4" a="1"/>
  <c r="K842" i="4" a="1"/>
  <c r="K839" i="4" a="1"/>
  <c r="K836" i="4" a="1"/>
  <c r="K833" i="4" a="1"/>
  <c r="K830" i="4" a="1"/>
  <c r="K827" i="4" a="1"/>
  <c r="K824" i="4" a="1"/>
  <c r="K821" i="4" a="1"/>
  <c r="K818" i="4" a="1"/>
  <c r="K815" i="4" a="1"/>
  <c r="K812" i="4" a="1"/>
  <c r="K809" i="4" a="1"/>
  <c r="K806" i="4" a="1"/>
  <c r="K803" i="4" a="1"/>
  <c r="K800" i="4" a="1"/>
  <c r="K797" i="4" a="1"/>
  <c r="K794" i="4" a="1"/>
  <c r="K791" i="4" a="1"/>
  <c r="K788" i="4" a="1"/>
  <c r="K785" i="4" a="1"/>
  <c r="K782" i="4" a="1"/>
  <c r="K779" i="4" a="1"/>
  <c r="K776" i="4" a="1"/>
  <c r="K773" i="4" a="1"/>
  <c r="K770" i="4" a="1"/>
  <c r="K767" i="4" a="1"/>
  <c r="K764" i="4" a="1"/>
  <c r="K761" i="4" a="1"/>
  <c r="K758" i="4" a="1"/>
  <c r="K755" i="4" a="1"/>
  <c r="K752" i="4" a="1"/>
  <c r="K749" i="4" a="1"/>
  <c r="K746" i="4" a="1"/>
  <c r="K743" i="4" a="1"/>
  <c r="K740" i="4" a="1"/>
  <c r="K737" i="4" a="1"/>
  <c r="K734" i="4" a="1"/>
  <c r="K731" i="4" a="1"/>
  <c r="K728" i="4" a="1"/>
  <c r="K725" i="4" a="1"/>
  <c r="K722" i="4" a="1"/>
  <c r="K719" i="4" a="1"/>
  <c r="K716" i="4" a="1"/>
  <c r="K713" i="4" a="1"/>
  <c r="K710" i="4" a="1"/>
  <c r="K707" i="4" a="1"/>
  <c r="K704" i="4" a="1"/>
  <c r="K701" i="4" a="1"/>
  <c r="K698" i="4" a="1"/>
  <c r="K695" i="4" a="1"/>
  <c r="K692" i="4" a="1"/>
  <c r="K689" i="4" a="1"/>
  <c r="K686" i="4" a="1"/>
  <c r="K683" i="4" a="1"/>
  <c r="K677" i="4" a="1"/>
  <c r="K674" i="4" a="1"/>
  <c r="K671" i="4" a="1"/>
  <c r="K668" i="4" a="1"/>
  <c r="K665" i="4" a="1"/>
  <c r="K662" i="4" a="1"/>
  <c r="K659" i="4" a="1"/>
  <c r="K656" i="4" a="1"/>
  <c r="K653" i="4" a="1"/>
  <c r="K650" i="4" a="1"/>
  <c r="K647" i="4" a="1"/>
  <c r="K644" i="4" a="1"/>
  <c r="K641" i="4" a="1"/>
  <c r="K638" i="4" a="1"/>
  <c r="K635" i="4" a="1"/>
  <c r="K632" i="4" a="1"/>
  <c r="K629" i="4" a="1"/>
  <c r="K626" i="4" a="1"/>
  <c r="K623" i="4" a="1"/>
  <c r="K620" i="4" a="1"/>
  <c r="K617" i="4" a="1"/>
  <c r="K614" i="4" a="1"/>
  <c r="K611" i="4" a="1"/>
  <c r="K608" i="4" a="1"/>
  <c r="K605" i="4" a="1"/>
  <c r="K602" i="4" a="1"/>
  <c r="K599" i="4" a="1"/>
  <c r="K596" i="4" a="1"/>
  <c r="K593" i="4" a="1"/>
  <c r="K590" i="4" a="1"/>
  <c r="K587" i="4" a="1"/>
  <c r="K584" i="4" a="1"/>
  <c r="K581" i="4" a="1"/>
  <c r="K578" i="4" a="1"/>
  <c r="K575" i="4" a="1"/>
  <c r="K572" i="4" a="1"/>
  <c r="K569" i="4" a="1"/>
  <c r="K566" i="4" a="1"/>
  <c r="K563" i="4" a="1"/>
  <c r="K560" i="4" a="1"/>
  <c r="K557" i="4" a="1"/>
  <c r="K554" i="4" a="1"/>
  <c r="K551" i="4" a="1"/>
  <c r="K548" i="4" a="1"/>
  <c r="K545" i="4" a="1"/>
  <c r="K542" i="4" a="1"/>
  <c r="K539" i="4" a="1"/>
  <c r="K536" i="4" a="1"/>
  <c r="K533" i="4" a="1"/>
  <c r="K530" i="4" a="1"/>
  <c r="M106" i="4"/>
  <c r="AR39" i="1" s="1"/>
  <c r="M105" i="4"/>
  <c r="AQ39" i="1" s="1"/>
  <c r="M47" i="4"/>
  <c r="AP20" i="1" s="1"/>
  <c r="K47" i="4"/>
  <c r="AJ20" i="1" s="1"/>
  <c r="K527" i="4" a="1"/>
  <c r="K524" i="4" a="1"/>
  <c r="K521" i="4" a="1"/>
  <c r="K518" i="4" a="1"/>
  <c r="K515" i="4" a="1"/>
  <c r="K512" i="4" a="1"/>
  <c r="K509" i="4" a="1"/>
  <c r="K506" i="4" a="1"/>
  <c r="K503" i="4" a="1"/>
  <c r="K500" i="4" a="1"/>
  <c r="K497" i="4" a="1"/>
  <c r="K494" i="4" a="1"/>
  <c r="K491" i="4" a="1"/>
  <c r="K488" i="4" a="1"/>
  <c r="K485" i="4" a="1"/>
  <c r="K482" i="4" a="1"/>
  <c r="K479" i="4" a="1"/>
  <c r="K476" i="4" a="1"/>
  <c r="K473" i="4" a="1"/>
  <c r="K470" i="4" a="1"/>
  <c r="K467" i="4" a="1"/>
  <c r="K464" i="4" a="1"/>
  <c r="K461" i="4" a="1"/>
  <c r="K458" i="4" a="1"/>
  <c r="K455" i="4" a="1"/>
  <c r="K452" i="4" a="1"/>
  <c r="K449" i="4" a="1"/>
  <c r="K443" i="4" a="1"/>
  <c r="K440" i="4" a="1"/>
  <c r="K437" i="4" a="1"/>
  <c r="K434" i="4" a="1"/>
  <c r="K431" i="4" a="1"/>
  <c r="K428" i="4" a="1"/>
  <c r="K425" i="4" a="1"/>
  <c r="K422" i="4" a="1"/>
  <c r="K419" i="4" a="1"/>
  <c r="K416" i="4" a="1"/>
  <c r="K413" i="4" a="1"/>
  <c r="K410" i="4" a="1"/>
  <c r="K407" i="4" a="1"/>
  <c r="K404" i="4" a="1"/>
  <c r="K401" i="4" a="1"/>
  <c r="K398" i="4" a="1"/>
  <c r="K395" i="4" a="1"/>
  <c r="K389" i="4" a="1"/>
  <c r="K386" i="4" a="1"/>
  <c r="K380" i="4" a="1"/>
  <c r="K377" i="4" a="1"/>
  <c r="K374" i="4" a="1"/>
  <c r="K371" i="4" a="1"/>
  <c r="K368" i="4" a="1"/>
  <c r="K365" i="4" a="1"/>
  <c r="K362" i="4" a="1"/>
  <c r="K359" i="4" a="1"/>
  <c r="K356" i="4" a="1"/>
  <c r="K353" i="4" a="1"/>
  <c r="K350" i="4" a="1"/>
  <c r="K347" i="4" a="1"/>
  <c r="K341" i="4" a="1"/>
  <c r="K338" i="4" a="1"/>
  <c r="K335" i="4" a="1"/>
  <c r="K332" i="4" a="1"/>
  <c r="K326" i="4" a="1"/>
  <c r="K323" i="4" a="1"/>
  <c r="K320" i="4" a="1"/>
  <c r="K317" i="4" a="1"/>
  <c r="K314" i="4" a="1"/>
  <c r="K311" i="4" a="1"/>
  <c r="K308" i="4" a="1"/>
  <c r="K305" i="4" a="1"/>
  <c r="K302" i="4" a="1"/>
  <c r="K296" i="4" a="1"/>
  <c r="K293" i="4" a="1"/>
  <c r="K290" i="4" a="1"/>
  <c r="K287" i="4" a="1"/>
  <c r="K281" i="4" a="1"/>
  <c r="K278" i="4" a="1"/>
  <c r="K275" i="4" a="1"/>
  <c r="K272" i="4" a="1"/>
  <c r="K269" i="4" a="1"/>
  <c r="K266" i="4" a="1"/>
  <c r="K260" i="4" a="1"/>
  <c r="K257" i="4" a="1"/>
  <c r="K254" i="4" a="1"/>
  <c r="K251" i="4" a="1"/>
  <c r="K248" i="4" a="1"/>
  <c r="K245" i="4" a="1"/>
  <c r="K242" i="4" a="1"/>
  <c r="K239" i="4" a="1"/>
  <c r="K233" i="4" a="1"/>
  <c r="K230" i="4" a="1"/>
  <c r="K227" i="4" a="1"/>
  <c r="K224" i="4" a="1"/>
  <c r="K221" i="4" a="1"/>
  <c r="K218" i="4" a="1"/>
  <c r="K212" i="4" a="1"/>
  <c r="K209" i="4" a="1"/>
  <c r="K197" i="4" a="1"/>
  <c r="K194" i="4" a="1"/>
  <c r="K185" i="4" a="1"/>
  <c r="K182" i="4" a="1"/>
  <c r="K173" i="4" a="1"/>
  <c r="K170" i="4" a="1"/>
  <c r="K161" i="4" a="1"/>
  <c r="K149" i="4" a="1"/>
  <c r="K146" i="4" a="1"/>
  <c r="K137" i="4" a="1"/>
  <c r="K134" i="4" a="1"/>
  <c r="K125" i="4" a="1"/>
  <c r="K122" i="4" a="1"/>
  <c r="K113" i="4" a="1"/>
  <c r="K101" i="4" a="1"/>
  <c r="K98" i="4" a="1"/>
  <c r="K77" i="4" a="1"/>
  <c r="K74" i="4" a="1"/>
  <c r="K65" i="4" a="1"/>
  <c r="K62" i="4" a="1"/>
  <c r="K53" i="4" a="1"/>
  <c r="K41" i="4" a="1"/>
  <c r="K38" i="4" a="1"/>
  <c r="K29" i="4" a="1"/>
  <c r="K26" i="4" a="1"/>
  <c r="K14" i="4" a="1"/>
  <c r="K8" i="4" a="1"/>
  <c r="AE916" i="6" a="1"/>
  <c r="AE1812" i="6" a="1"/>
  <c r="AE1372" i="6" a="1"/>
  <c r="AE2292" i="6" a="1"/>
  <c r="AE1700" i="6" a="1"/>
  <c r="AE604" i="6" a="1"/>
  <c r="AU9" i="6"/>
  <c r="AE1260" i="6" a="1"/>
  <c r="AE1580" i="6" a="1"/>
  <c r="AE276" i="6" a="1"/>
  <c r="AE444" i="6" a="1"/>
  <c r="AE1364" i="6" a="1"/>
  <c r="AE308" i="6" a="1"/>
  <c r="AE1396" i="6" a="1"/>
  <c r="AE52" i="6" a="1"/>
  <c r="AE1172" i="6" a="1"/>
  <c r="AE1500" i="6" a="1"/>
  <c r="AE1516" i="6" a="1"/>
  <c r="AE428" i="6" a="1"/>
  <c r="AE812" i="6" a="1"/>
  <c r="T236" i="11"/>
  <c r="T235" i="11"/>
  <c r="AF1652" i="6"/>
  <c r="AO1652" i="6" s="1"/>
  <c r="AJ1653" i="6"/>
  <c r="AS1653" i="6" s="1"/>
  <c r="AE1308" i="6" a="1"/>
  <c r="AE1492" i="6" a="1"/>
  <c r="AH357" i="6"/>
  <c r="AQ357" i="6" s="1"/>
  <c r="AE1972" i="6" a="1"/>
  <c r="AE284" i="6" a="1"/>
  <c r="AE1900" i="6" a="1"/>
  <c r="AE2188" i="6" a="1"/>
  <c r="AE2156" i="6" a="1"/>
  <c r="AE1676" i="6" a="1"/>
  <c r="AE972" i="6" a="1"/>
  <c r="AE540" i="6" a="1"/>
  <c r="AE252" i="6" a="1"/>
  <c r="AE1428" i="6" a="1"/>
  <c r="AE108" i="6" a="1"/>
  <c r="AE92" i="6" a="1"/>
  <c r="AE364" i="6" a="1"/>
  <c r="AE1708" i="6" a="1"/>
  <c r="AE2308" i="6" a="1"/>
  <c r="AE2348" i="6" a="1"/>
  <c r="AE2052" i="6" a="1"/>
  <c r="AE1924" i="6" a="1"/>
  <c r="AE148" i="6" a="1"/>
  <c r="AE1196" i="6" a="1"/>
  <c r="AE324" i="6" a="1"/>
  <c r="AE2284" i="6" a="1"/>
  <c r="AE1508" i="6" a="1"/>
  <c r="AE1444" i="6" a="1"/>
  <c r="AE1348" i="6" a="1"/>
  <c r="AE372" i="6" a="1"/>
  <c r="AE1844" i="6" a="1"/>
  <c r="AE2180" i="6" a="1"/>
  <c r="AE1404" i="6" a="1"/>
  <c r="AE628" i="6" a="1"/>
  <c r="AE1684" i="6" a="1"/>
  <c r="AE1164" i="6" a="1"/>
  <c r="AE36" i="6" a="1"/>
  <c r="AE900" i="6" a="1"/>
  <c r="AE180" i="6" a="1"/>
  <c r="AE1388" i="6" a="1"/>
  <c r="AE1300" i="6" a="1"/>
  <c r="AE1228" i="6" a="1"/>
  <c r="AE1108" i="6" a="1"/>
  <c r="AE748" i="6" a="1"/>
  <c r="AU16" i="6"/>
  <c r="AE388" i="6" a="1"/>
  <c r="AE1212" i="6" a="1"/>
  <c r="AE1188" i="6" a="1"/>
  <c r="AE2140" i="6" a="1"/>
  <c r="AE516" i="6" a="1"/>
  <c r="AE1340" i="6" a="1"/>
  <c r="AE84" i="6" a="1"/>
  <c r="AE820" i="6" a="1"/>
  <c r="AE692" i="6" a="1"/>
  <c r="AE860" i="6" a="1"/>
  <c r="T98" i="11"/>
  <c r="T97" i="11"/>
  <c r="U96" i="11"/>
  <c r="Y6" i="1"/>
  <c r="H4" i="5" s="1"/>
  <c r="U12" i="11" s="1"/>
  <c r="B4" i="5"/>
  <c r="T305" i="11"/>
  <c r="T306" i="11"/>
  <c r="S303" i="11"/>
  <c r="S302" i="11"/>
  <c r="T289" i="11"/>
  <c r="T290" i="11"/>
  <c r="S287" i="11"/>
  <c r="S288" i="11"/>
  <c r="S271" i="11"/>
  <c r="S272" i="11"/>
  <c r="T261" i="11"/>
  <c r="B249" i="5"/>
  <c r="Y251" i="1"/>
  <c r="H249" i="5" s="1"/>
  <c r="T255" i="11"/>
  <c r="T249" i="11"/>
  <c r="B237" i="5"/>
  <c r="Y239" i="1"/>
  <c r="H237" i="5" s="1"/>
  <c r="T240" i="11"/>
  <c r="Y228" i="1"/>
  <c r="H226" i="5" s="1"/>
  <c r="U233" i="11" s="1"/>
  <c r="B226" i="5"/>
  <c r="Y150" i="1"/>
  <c r="H148" i="5" s="1"/>
  <c r="U155" i="11" s="1"/>
  <c r="B148" i="5"/>
  <c r="T153" i="11"/>
  <c r="T154" i="11"/>
  <c r="T152" i="11"/>
  <c r="S149" i="11"/>
  <c r="S148" i="11"/>
  <c r="Y141" i="1"/>
  <c r="H139" i="5" s="1"/>
  <c r="B139" i="5"/>
  <c r="B133" i="5"/>
  <c r="Y135" i="1"/>
  <c r="H133" i="5" s="1"/>
  <c r="U140" i="11" s="1"/>
  <c r="T139" i="11"/>
  <c r="S125" i="11"/>
  <c r="S126" i="11"/>
  <c r="S124" i="11"/>
  <c r="S260" i="11"/>
  <c r="T233" i="11"/>
  <c r="T211" i="11"/>
  <c r="Y56" i="1"/>
  <c r="H54" i="5" s="1"/>
  <c r="B54" i="5"/>
  <c r="T45" i="11"/>
  <c r="S45" i="11"/>
  <c r="S44" i="11"/>
  <c r="S43" i="11"/>
  <c r="S42" i="11"/>
  <c r="Y28" i="1"/>
  <c r="H26" i="5" s="1"/>
  <c r="B26" i="5"/>
  <c r="T23" i="11"/>
  <c r="AX20" i="6"/>
  <c r="BB20" i="6" s="1"/>
  <c r="S14" i="11"/>
  <c r="T12" i="11"/>
  <c r="O12" i="11" s="1"/>
  <c r="T13" i="11"/>
  <c r="AX13" i="6"/>
  <c r="BB13" i="6" s="1"/>
  <c r="B308" i="5"/>
  <c r="Y310" i="1"/>
  <c r="H308" i="5" s="1"/>
  <c r="U315" i="11" s="1"/>
  <c r="B298" i="5"/>
  <c r="Y300" i="1"/>
  <c r="H298" i="5" s="1"/>
  <c r="T304" i="11"/>
  <c r="B292" i="5"/>
  <c r="Y294" i="1"/>
  <c r="H292" i="5" s="1"/>
  <c r="B282" i="5"/>
  <c r="Y284" i="1"/>
  <c r="H282" i="5" s="1"/>
  <c r="U289" i="11" s="1"/>
  <c r="T288" i="11"/>
  <c r="S284" i="11"/>
  <c r="B276" i="5"/>
  <c r="Y278" i="1"/>
  <c r="H276" i="5" s="1"/>
  <c r="B266" i="5"/>
  <c r="Y268" i="1"/>
  <c r="H266" i="5" s="1"/>
  <c r="U273" i="11" s="1"/>
  <c r="T272" i="11"/>
  <c r="S268" i="11"/>
  <c r="B260" i="5"/>
  <c r="Y262" i="1"/>
  <c r="H260" i="5" s="1"/>
  <c r="S256" i="11"/>
  <c r="Y230" i="1"/>
  <c r="H228" i="5" s="1"/>
  <c r="B228" i="5"/>
  <c r="Y229" i="1"/>
  <c r="H227" i="5" s="1"/>
  <c r="U234" i="11" s="1"/>
  <c r="B227" i="5"/>
  <c r="U194" i="11"/>
  <c r="Y186" i="1"/>
  <c r="H184" i="5" s="1"/>
  <c r="B184" i="5"/>
  <c r="Y121" i="1"/>
  <c r="H119" i="5" s="1"/>
  <c r="B119" i="5"/>
  <c r="T125" i="11"/>
  <c r="T198" i="11"/>
  <c r="S285" i="11"/>
  <c r="T314" i="11"/>
  <c r="S252" i="11"/>
  <c r="S300" i="11"/>
  <c r="B306" i="5"/>
  <c r="Y308" i="1"/>
  <c r="H306" i="5" s="1"/>
  <c r="T312" i="11"/>
  <c r="B300" i="5"/>
  <c r="Y302" i="1"/>
  <c r="H300" i="5" s="1"/>
  <c r="B290" i="5"/>
  <c r="Y292" i="1"/>
  <c r="H290" i="5" s="1"/>
  <c r="B284" i="5"/>
  <c r="Y286" i="1"/>
  <c r="H284" i="5" s="1"/>
  <c r="B274" i="5"/>
  <c r="Y276" i="1"/>
  <c r="H274" i="5" s="1"/>
  <c r="U281" i="11" s="1"/>
  <c r="T280" i="11"/>
  <c r="B268" i="5"/>
  <c r="Y270" i="1"/>
  <c r="H268" i="5" s="1"/>
  <c r="B258" i="5"/>
  <c r="Y260" i="1"/>
  <c r="H258" i="5" s="1"/>
  <c r="T264" i="11"/>
  <c r="T245" i="11"/>
  <c r="T237" i="11"/>
  <c r="Y213" i="1"/>
  <c r="H211" i="5" s="1"/>
  <c r="B211" i="5"/>
  <c r="B205" i="5"/>
  <c r="Y207" i="1"/>
  <c r="H205" i="5" s="1"/>
  <c r="U212" i="11" s="1"/>
  <c r="B204" i="5"/>
  <c r="B193" i="5"/>
  <c r="Y195" i="1"/>
  <c r="H193" i="5" s="1"/>
  <c r="U200" i="11" s="1"/>
  <c r="Y181" i="1"/>
  <c r="H179" i="5" s="1"/>
  <c r="B179" i="5"/>
  <c r="Y169" i="1"/>
  <c r="H167" i="5" s="1"/>
  <c r="U174" i="11" s="1"/>
  <c r="B167" i="5"/>
  <c r="Y162" i="1"/>
  <c r="H160" i="5" s="1"/>
  <c r="B160" i="5"/>
  <c r="U153" i="11"/>
  <c r="U154" i="11"/>
  <c r="T315" i="11"/>
  <c r="S193" i="11"/>
  <c r="T226" i="11"/>
  <c r="S245" i="11"/>
  <c r="S227" i="11"/>
  <c r="S255" i="11"/>
  <c r="T297" i="11"/>
  <c r="T265" i="11"/>
  <c r="U250" i="11"/>
  <c r="S232" i="11"/>
  <c r="Y209" i="1"/>
  <c r="H207" i="5" s="1"/>
  <c r="B207" i="5"/>
  <c r="T209" i="11"/>
  <c r="Y177" i="1"/>
  <c r="H175" i="5" s="1"/>
  <c r="B175" i="5"/>
  <c r="T181" i="11"/>
  <c r="T301" i="11"/>
  <c r="S304" i="11"/>
  <c r="S296" i="11"/>
  <c r="T292" i="11"/>
  <c r="U290" i="11"/>
  <c r="T276" i="11"/>
  <c r="T268" i="11"/>
  <c r="Y224" i="1"/>
  <c r="H222" i="5" s="1"/>
  <c r="U229" i="11" s="1"/>
  <c r="B222" i="5"/>
  <c r="U213" i="11"/>
  <c r="B189" i="5"/>
  <c r="Y191" i="1"/>
  <c r="H189" i="5" s="1"/>
  <c r="U181" i="11"/>
  <c r="Y166" i="1"/>
  <c r="H164" i="5" s="1"/>
  <c r="U171" i="11" s="1"/>
  <c r="B164" i="5"/>
  <c r="Y153" i="1"/>
  <c r="H151" i="5" s="1"/>
  <c r="B151" i="5"/>
  <c r="Y130" i="1"/>
  <c r="H128" i="5" s="1"/>
  <c r="B128" i="5"/>
  <c r="T293" i="11"/>
  <c r="S291" i="11"/>
  <c r="T269" i="11"/>
  <c r="Y242" i="1"/>
  <c r="H240" i="5" s="1"/>
  <c r="B240" i="5"/>
  <c r="Y241" i="1"/>
  <c r="H239" i="5" s="1"/>
  <c r="U246" i="11" s="1"/>
  <c r="B239" i="5"/>
  <c r="U222" i="11"/>
  <c r="B209" i="5"/>
  <c r="Y211" i="1"/>
  <c r="H209" i="5" s="1"/>
  <c r="U216" i="11" s="1"/>
  <c r="Y202" i="1"/>
  <c r="H200" i="5" s="1"/>
  <c r="B200" i="5"/>
  <c r="Y193" i="1"/>
  <c r="H191" i="5" s="1"/>
  <c r="B191" i="5"/>
  <c r="B177" i="5"/>
  <c r="Y179" i="1"/>
  <c r="H177" i="5" s="1"/>
  <c r="U184" i="11" s="1"/>
  <c r="B137" i="5"/>
  <c r="Y139" i="1"/>
  <c r="H137" i="5" s="1"/>
  <c r="U144" i="11" s="1"/>
  <c r="Y88" i="1"/>
  <c r="H86" i="5" s="1"/>
  <c r="B86" i="5"/>
  <c r="U205" i="11"/>
  <c r="U189" i="11"/>
  <c r="B165" i="5"/>
  <c r="Y167" i="1"/>
  <c r="H165" i="5" s="1"/>
  <c r="B149" i="5"/>
  <c r="Y151" i="1"/>
  <c r="H149" i="5" s="1"/>
  <c r="U156" i="11" s="1"/>
  <c r="U141" i="11"/>
  <c r="B114" i="5"/>
  <c r="Y116" i="1"/>
  <c r="H114" i="5" s="1"/>
  <c r="U121" i="11" s="1"/>
  <c r="U231" i="11"/>
  <c r="U227" i="11"/>
  <c r="Y220" i="1"/>
  <c r="H218" i="5" s="1"/>
  <c r="U225" i="11" s="1"/>
  <c r="B218" i="5"/>
  <c r="U185" i="11"/>
  <c r="B153" i="5"/>
  <c r="Y155" i="1"/>
  <c r="H153" i="5" s="1"/>
  <c r="U160" i="11" s="1"/>
  <c r="Y146" i="1"/>
  <c r="H144" i="5" s="1"/>
  <c r="B144" i="5"/>
  <c r="Y137" i="1"/>
  <c r="H135" i="5" s="1"/>
  <c r="B135" i="5"/>
  <c r="B121" i="5"/>
  <c r="Y123" i="1"/>
  <c r="H121" i="5" s="1"/>
  <c r="U128" i="11" s="1"/>
  <c r="B106" i="5"/>
  <c r="Y108" i="1"/>
  <c r="H106" i="5" s="1"/>
  <c r="U113" i="11" s="1"/>
  <c r="Y72" i="1"/>
  <c r="H70" i="5" s="1"/>
  <c r="B70" i="5"/>
  <c r="U165" i="11"/>
  <c r="U149" i="11"/>
  <c r="B110" i="5"/>
  <c r="Y112" i="1"/>
  <c r="H110" i="5" s="1"/>
  <c r="B102" i="5"/>
  <c r="Y104" i="1"/>
  <c r="H102" i="5" s="1"/>
  <c r="Y96" i="1"/>
  <c r="H94" i="5" s="1"/>
  <c r="B94" i="5"/>
  <c r="Y100" i="1"/>
  <c r="H98" i="5" s="1"/>
  <c r="B98" i="5"/>
  <c r="Y80" i="1"/>
  <c r="H78" i="5" s="1"/>
  <c r="B78" i="5"/>
  <c r="Y64" i="1"/>
  <c r="H62" i="5" s="1"/>
  <c r="B62" i="5"/>
  <c r="U99" i="11"/>
  <c r="Y84" i="1"/>
  <c r="H82" i="5" s="1"/>
  <c r="B82" i="5"/>
  <c r="Y76" i="1"/>
  <c r="H74" i="5" s="1"/>
  <c r="B74" i="5"/>
  <c r="Y68" i="1"/>
  <c r="H66" i="5" s="1"/>
  <c r="B66" i="5"/>
  <c r="Y60" i="1"/>
  <c r="H58" i="5" s="1"/>
  <c r="B58" i="5"/>
  <c r="Y92" i="1"/>
  <c r="H90" i="5" s="1"/>
  <c r="B90" i="5"/>
  <c r="Y48" i="1"/>
  <c r="H46" i="5" s="1"/>
  <c r="B46" i="5"/>
  <c r="Y32" i="1"/>
  <c r="H30" i="5" s="1"/>
  <c r="B30" i="5"/>
  <c r="U27" i="11"/>
  <c r="Y20" i="1"/>
  <c r="H18" i="5" s="1"/>
  <c r="B18" i="5"/>
  <c r="Y16" i="1"/>
  <c r="H14" i="5" s="1"/>
  <c r="B14" i="5"/>
  <c r="Y12" i="1"/>
  <c r="H10" i="5" s="1"/>
  <c r="B10" i="5"/>
  <c r="Y44" i="1"/>
  <c r="H42" i="5" s="1"/>
  <c r="B42" i="5"/>
  <c r="Y36" i="1"/>
  <c r="H34" i="5" s="1"/>
  <c r="B34" i="5"/>
  <c r="Y8" i="1"/>
  <c r="H6" i="5" s="1"/>
  <c r="B6" i="5"/>
  <c r="U59" i="11"/>
  <c r="Y52" i="1"/>
  <c r="H50" i="5" s="1"/>
  <c r="B50" i="5"/>
  <c r="U47" i="11"/>
  <c r="Y40" i="1"/>
  <c r="H38" i="5" s="1"/>
  <c r="B38" i="5"/>
  <c r="U39" i="11"/>
  <c r="Y24" i="1"/>
  <c r="H22" i="5" s="1"/>
  <c r="B22" i="5"/>
  <c r="Q9" i="8"/>
  <c r="Q8" i="8"/>
  <c r="O9" i="8"/>
  <c r="O8" i="8"/>
  <c r="Q5" i="8"/>
  <c r="Q4" i="8"/>
  <c r="L6" i="8" s="1"/>
  <c r="O5" i="8"/>
  <c r="S4" i="8" s="1" a="1"/>
  <c r="O4" i="8"/>
  <c r="J4" i="8" s="1"/>
  <c r="P9" i="8"/>
  <c r="O7" i="8"/>
  <c r="O6" i="8"/>
  <c r="P6" i="8"/>
  <c r="P5" i="8"/>
  <c r="P4" i="8"/>
  <c r="K5" i="8" s="1"/>
  <c r="P8" i="8"/>
  <c r="P7" i="8"/>
  <c r="Q7" i="8"/>
  <c r="Q6" i="8"/>
  <c r="P877" i="8"/>
  <c r="O879" i="8"/>
  <c r="P879" i="8"/>
  <c r="P878" i="8"/>
  <c r="P876" i="8"/>
  <c r="Q878" i="8"/>
  <c r="P875" i="8"/>
  <c r="Q876" i="8"/>
  <c r="O877" i="8"/>
  <c r="Q874" i="8"/>
  <c r="L441" i="8" s="1"/>
  <c r="O875" i="8"/>
  <c r="S439" i="8" s="1" a="1"/>
  <c r="O878" i="8"/>
  <c r="Q879" i="8"/>
  <c r="P874" i="8"/>
  <c r="K440" i="8" s="1"/>
  <c r="O876" i="8"/>
  <c r="Q877" i="8"/>
  <c r="Q875" i="8"/>
  <c r="O874" i="8"/>
  <c r="J439" i="8" s="1"/>
  <c r="P754" i="8"/>
  <c r="K380" i="8" s="1"/>
  <c r="Q759" i="8"/>
  <c r="P755" i="8"/>
  <c r="O754" i="8"/>
  <c r="J379" i="8" s="1"/>
  <c r="O756" i="8"/>
  <c r="O755" i="8"/>
  <c r="S379" i="8" s="1" a="1"/>
  <c r="O759" i="8"/>
  <c r="Q755" i="8"/>
  <c r="P757" i="8"/>
  <c r="P756" i="8"/>
  <c r="Q756" i="8"/>
  <c r="O757" i="8"/>
  <c r="Q757" i="8"/>
  <c r="Q754" i="8"/>
  <c r="L381" i="8" s="1"/>
  <c r="Q758" i="8"/>
  <c r="O758" i="8"/>
  <c r="P758" i="8"/>
  <c r="P759" i="8"/>
  <c r="P517" i="8"/>
  <c r="P516" i="8"/>
  <c r="Q517" i="8"/>
  <c r="O517" i="8"/>
  <c r="Q514" i="8"/>
  <c r="L261" i="8" s="1"/>
  <c r="Q518" i="8"/>
  <c r="O518" i="8"/>
  <c r="Q515" i="8"/>
  <c r="P519" i="8"/>
  <c r="O519" i="8"/>
  <c r="P514" i="8"/>
  <c r="K260" i="8" s="1"/>
  <c r="Q519" i="8"/>
  <c r="P518" i="8"/>
  <c r="Q516" i="8"/>
  <c r="O516" i="8"/>
  <c r="P515" i="8"/>
  <c r="O515" i="8"/>
  <c r="S259" i="8" s="1" a="1"/>
  <c r="O514" i="8"/>
  <c r="J259" i="8" s="1"/>
  <c r="P388" i="8"/>
  <c r="K197" i="8" s="1"/>
  <c r="P392" i="8"/>
  <c r="P390" i="8"/>
  <c r="O390" i="8"/>
  <c r="P391" i="8"/>
  <c r="Q392" i="8"/>
  <c r="Q393" i="8"/>
  <c r="O392" i="8"/>
  <c r="Q391" i="8"/>
  <c r="P389" i="8"/>
  <c r="Q389" i="8"/>
  <c r="Q388" i="8"/>
  <c r="L198" i="8" s="1"/>
  <c r="O388" i="8"/>
  <c r="J196" i="8" s="1"/>
  <c r="P393" i="8"/>
  <c r="O393" i="8"/>
  <c r="O391" i="8"/>
  <c r="Q390" i="8"/>
  <c r="O389" i="8"/>
  <c r="S196" i="8" s="1" a="1"/>
  <c r="Q480" i="8"/>
  <c r="O481" i="8"/>
  <c r="Q478" i="8"/>
  <c r="L243" i="8" s="1"/>
  <c r="Q479" i="8"/>
  <c r="O478" i="8"/>
  <c r="J241" i="8" s="1"/>
  <c r="O482" i="8"/>
  <c r="Q482" i="8"/>
  <c r="Q481" i="8"/>
  <c r="O483" i="8"/>
  <c r="P483" i="8"/>
  <c r="O480" i="8"/>
  <c r="P481" i="8"/>
  <c r="P480" i="8"/>
  <c r="P479" i="8"/>
  <c r="O479" i="8"/>
  <c r="S241" i="8" s="1" a="1"/>
  <c r="P482" i="8"/>
  <c r="Q483" i="8"/>
  <c r="P478" i="8"/>
  <c r="K242" i="8" s="1"/>
  <c r="P279" i="8"/>
  <c r="O275" i="8"/>
  <c r="S139" i="8" s="1" a="1"/>
  <c r="O277" i="8"/>
  <c r="P275" i="8"/>
  <c r="Q275" i="8"/>
  <c r="Q277" i="8"/>
  <c r="Q279" i="8"/>
  <c r="Q278" i="8"/>
  <c r="Q276" i="8"/>
  <c r="P277" i="8"/>
  <c r="Q274" i="8"/>
  <c r="L141" i="8" s="1"/>
  <c r="O276" i="8"/>
  <c r="P276" i="8"/>
  <c r="O274" i="8"/>
  <c r="J139" i="8" s="1"/>
  <c r="O278" i="8"/>
  <c r="O279" i="8"/>
  <c r="P274" i="8"/>
  <c r="K140" i="8" s="1"/>
  <c r="P278" i="8"/>
  <c r="Q1248" i="8"/>
  <c r="O1248" i="8"/>
  <c r="O1249" i="8"/>
  <c r="P1248" i="8"/>
  <c r="O1250" i="8"/>
  <c r="P1249" i="8"/>
  <c r="Q1251" i="8"/>
  <c r="O1247" i="8"/>
  <c r="S625" i="8" s="1" a="1"/>
  <c r="O1246" i="8"/>
  <c r="J625" i="8" s="1"/>
  <c r="P1251" i="8"/>
  <c r="Q1250" i="8"/>
  <c r="Q1247" i="8"/>
  <c r="Q1249" i="8"/>
  <c r="P1247" i="8"/>
  <c r="Q1246" i="8"/>
  <c r="L627" i="8" s="1"/>
  <c r="P1246" i="8"/>
  <c r="K626" i="8" s="1"/>
  <c r="O1251" i="8"/>
  <c r="P1250" i="8"/>
  <c r="Q1234" i="8"/>
  <c r="L621" i="8" s="1"/>
  <c r="O1234" i="8"/>
  <c r="J619" i="8" s="1"/>
  <c r="P1239" i="8"/>
  <c r="Q1237" i="8"/>
  <c r="Q1239" i="8"/>
  <c r="O1236" i="8"/>
  <c r="P1235" i="8"/>
  <c r="P1236" i="8"/>
  <c r="O1235" i="8"/>
  <c r="S619" i="8" s="1" a="1"/>
  <c r="O1237" i="8"/>
  <c r="P1237" i="8"/>
  <c r="Q1236" i="8"/>
  <c r="O1239" i="8"/>
  <c r="P1238" i="8"/>
  <c r="Q1238" i="8"/>
  <c r="O1238" i="8"/>
  <c r="P1234" i="8"/>
  <c r="K620" i="8" s="1"/>
  <c r="Q1235" i="8"/>
  <c r="Q802" i="8"/>
  <c r="L405" i="8" s="1"/>
  <c r="Q806" i="8"/>
  <c r="O802" i="8"/>
  <c r="J403" i="8" s="1"/>
  <c r="P804" i="8"/>
  <c r="P803" i="8"/>
  <c r="Q803" i="8"/>
  <c r="Q807" i="8"/>
  <c r="P806" i="8"/>
  <c r="O804" i="8"/>
  <c r="O805" i="8"/>
  <c r="Q805" i="8"/>
  <c r="O806" i="8"/>
  <c r="O803" i="8"/>
  <c r="S403" i="8" s="1" a="1"/>
  <c r="P805" i="8"/>
  <c r="O807" i="8"/>
  <c r="P807" i="8"/>
  <c r="P802" i="8"/>
  <c r="K404" i="8" s="1"/>
  <c r="Q804" i="8"/>
  <c r="O847" i="8"/>
  <c r="P847" i="8"/>
  <c r="O846" i="8"/>
  <c r="Q848" i="8"/>
  <c r="P844" i="8"/>
  <c r="K425" i="8" s="1"/>
  <c r="P848" i="8"/>
  <c r="O849" i="8"/>
  <c r="Q847" i="8"/>
  <c r="O848" i="8"/>
  <c r="O845" i="8"/>
  <c r="S424" i="8" s="1" a="1"/>
  <c r="Q849" i="8"/>
  <c r="O844" i="8"/>
  <c r="J424" i="8" s="1"/>
  <c r="P849" i="8"/>
  <c r="P846" i="8"/>
  <c r="Q845" i="8"/>
  <c r="P845" i="8"/>
  <c r="Q844" i="8"/>
  <c r="L426" i="8" s="1"/>
  <c r="Q846" i="8"/>
  <c r="P1775" i="8"/>
  <c r="P1778" i="8"/>
  <c r="Q1775" i="8"/>
  <c r="O1776" i="8"/>
  <c r="P1776" i="8"/>
  <c r="Q1776" i="8"/>
  <c r="O1777" i="8"/>
  <c r="P1777" i="8"/>
  <c r="Q1777" i="8"/>
  <c r="O1778" i="8"/>
  <c r="O1775" i="8"/>
  <c r="S889" i="8" s="1" a="1"/>
  <c r="O1779" i="8"/>
  <c r="Q1779" i="8"/>
  <c r="O1774" i="8"/>
  <c r="J889" i="8" s="1"/>
  <c r="P1779" i="8"/>
  <c r="Q1778" i="8"/>
  <c r="P1774" i="8"/>
  <c r="K890" i="8" s="1"/>
  <c r="Q1774" i="8"/>
  <c r="L891" i="8" s="1"/>
  <c r="Q305" i="8"/>
  <c r="O304" i="8"/>
  <c r="J154" i="8" s="1"/>
  <c r="Q304" i="8"/>
  <c r="L156" i="8" s="1"/>
  <c r="P306" i="8"/>
  <c r="O308" i="8"/>
  <c r="O307" i="8"/>
  <c r="O306" i="8"/>
  <c r="Q308" i="8"/>
  <c r="O305" i="8"/>
  <c r="S154" i="8" s="1" a="1"/>
  <c r="P304" i="8"/>
  <c r="K155" i="8" s="1"/>
  <c r="P308" i="8"/>
  <c r="Q307" i="8"/>
  <c r="Q306" i="8"/>
  <c r="P307" i="8"/>
  <c r="Q309" i="8"/>
  <c r="P309" i="8"/>
  <c r="O309" i="8"/>
  <c r="P305" i="8"/>
  <c r="O425" i="8"/>
  <c r="S214" i="8" s="1" a="1"/>
  <c r="O424" i="8"/>
  <c r="J214" i="8" s="1"/>
  <c r="P429" i="8"/>
  <c r="P424" i="8"/>
  <c r="K215" i="8" s="1"/>
  <c r="P428" i="8"/>
  <c r="P426" i="8"/>
  <c r="P425" i="8"/>
  <c r="O428" i="8"/>
  <c r="Q426" i="8"/>
  <c r="Q427" i="8"/>
  <c r="Q425" i="8"/>
  <c r="O427" i="8"/>
  <c r="Q424" i="8"/>
  <c r="L216" i="8" s="1"/>
  <c r="O426" i="8"/>
  <c r="O429" i="8"/>
  <c r="P427" i="8"/>
  <c r="Q428" i="8"/>
  <c r="Q429" i="8"/>
  <c r="P133" i="8"/>
  <c r="P132" i="8"/>
  <c r="O133" i="8"/>
  <c r="Q132" i="8"/>
  <c r="P134" i="8"/>
  <c r="Q130" i="8"/>
  <c r="L69" i="8" s="1"/>
  <c r="Q134" i="8"/>
  <c r="O134" i="8"/>
  <c r="P135" i="8"/>
  <c r="O135" i="8"/>
  <c r="P131" i="8"/>
  <c r="P130" i="8"/>
  <c r="K68" i="8" s="1"/>
  <c r="Q135" i="8"/>
  <c r="O130" i="8"/>
  <c r="J67" i="8" s="1"/>
  <c r="Q133" i="8"/>
  <c r="O132" i="8"/>
  <c r="O131" i="8"/>
  <c r="S67" i="8" s="1" a="1"/>
  <c r="Q131" i="8"/>
  <c r="P637" i="8"/>
  <c r="Q637" i="8"/>
  <c r="P635" i="8"/>
  <c r="P636" i="8"/>
  <c r="P639" i="8"/>
  <c r="Q634" i="8"/>
  <c r="L321" i="8" s="1"/>
  <c r="Q638" i="8"/>
  <c r="O635" i="8"/>
  <c r="S319" i="8" s="1" a="1"/>
  <c r="O637" i="8"/>
  <c r="Q639" i="8"/>
  <c r="O634" i="8"/>
  <c r="J319" i="8" s="1"/>
  <c r="Q636" i="8"/>
  <c r="O639" i="8"/>
  <c r="P634" i="8"/>
  <c r="K320" i="8" s="1"/>
  <c r="O636" i="8"/>
  <c r="P638" i="8"/>
  <c r="Q635" i="8"/>
  <c r="O638" i="8"/>
  <c r="Q331" i="8"/>
  <c r="Q329" i="8"/>
  <c r="O331" i="8"/>
  <c r="Q328" i="8"/>
  <c r="L168" i="8" s="1"/>
  <c r="O333" i="8"/>
  <c r="P331" i="8"/>
  <c r="Q332" i="8"/>
  <c r="P332" i="8"/>
  <c r="O332" i="8"/>
  <c r="O329" i="8"/>
  <c r="S166" i="8" s="1" a="1"/>
  <c r="O328" i="8"/>
  <c r="J166" i="8" s="1"/>
  <c r="P333" i="8"/>
  <c r="O330" i="8"/>
  <c r="Q330" i="8"/>
  <c r="P330" i="8"/>
  <c r="P329" i="8"/>
  <c r="Q333" i="8"/>
  <c r="P328" i="8"/>
  <c r="K167" i="8" s="1"/>
  <c r="P303" i="8"/>
  <c r="O300" i="8"/>
  <c r="P298" i="8"/>
  <c r="K152" i="8" s="1"/>
  <c r="Q298" i="8"/>
  <c r="L153" i="8" s="1"/>
  <c r="P299" i="8"/>
  <c r="O299" i="8"/>
  <c r="S151" i="8" s="1" a="1"/>
  <c r="P302" i="8"/>
  <c r="Q303" i="8"/>
  <c r="Q300" i="8"/>
  <c r="O301" i="8"/>
  <c r="Q299" i="8"/>
  <c r="O303" i="8"/>
  <c r="P300" i="8"/>
  <c r="O298" i="8"/>
  <c r="J151" i="8" s="1"/>
  <c r="O302" i="8"/>
  <c r="Q302" i="8"/>
  <c r="Q301" i="8"/>
  <c r="P301" i="8"/>
  <c r="Q355" i="8"/>
  <c r="Q356" i="8"/>
  <c r="Q353" i="8"/>
  <c r="O352" i="8"/>
  <c r="J178" i="8" s="1"/>
  <c r="O357" i="8"/>
  <c r="Q352" i="8"/>
  <c r="L180" i="8" s="1"/>
  <c r="P357" i="8"/>
  <c r="O356" i="8"/>
  <c r="O353" i="8"/>
  <c r="S178" i="8" s="1" a="1"/>
  <c r="P353" i="8"/>
  <c r="Q354" i="8"/>
  <c r="O354" i="8"/>
  <c r="Q357" i="8"/>
  <c r="P354" i="8"/>
  <c r="O355" i="8"/>
  <c r="P356" i="8"/>
  <c r="P352" i="8"/>
  <c r="K179" i="8" s="1"/>
  <c r="P355" i="8"/>
  <c r="O751" i="8"/>
  <c r="P751" i="8"/>
  <c r="O750" i="8"/>
  <c r="P750" i="8"/>
  <c r="P748" i="8"/>
  <c r="K377" i="8" s="1"/>
  <c r="P752" i="8"/>
  <c r="O753" i="8"/>
  <c r="Q751" i="8"/>
  <c r="O752" i="8"/>
  <c r="Q750" i="8"/>
  <c r="Q753" i="8"/>
  <c r="O748" i="8"/>
  <c r="J376" i="8" s="1"/>
  <c r="P753" i="8"/>
  <c r="Q752" i="8"/>
  <c r="Q749" i="8"/>
  <c r="P749" i="8"/>
  <c r="Q748" i="8"/>
  <c r="L378" i="8" s="1"/>
  <c r="O749" i="8"/>
  <c r="S376" i="8" s="1" a="1"/>
  <c r="Q168" i="8"/>
  <c r="P169" i="8"/>
  <c r="O169" i="8"/>
  <c r="Q170" i="8"/>
  <c r="O167" i="8"/>
  <c r="S85" i="8" s="1" a="1"/>
  <c r="O166" i="8"/>
  <c r="J85" i="8" s="1"/>
  <c r="O170" i="8"/>
  <c r="O171" i="8"/>
  <c r="P166" i="8"/>
  <c r="K86" i="8" s="1"/>
  <c r="Q169" i="8"/>
  <c r="Q171" i="8"/>
  <c r="P171" i="8"/>
  <c r="Q166" i="8"/>
  <c r="L87" i="8" s="1"/>
  <c r="O168" i="8"/>
  <c r="P167" i="8"/>
  <c r="Q167" i="8"/>
  <c r="P168" i="8"/>
  <c r="P170" i="8"/>
  <c r="Q490" i="8"/>
  <c r="L249" i="8" s="1"/>
  <c r="O491" i="8"/>
  <c r="S247" i="8" s="1" a="1"/>
  <c r="O493" i="8"/>
  <c r="O490" i="8"/>
  <c r="J247" i="8" s="1"/>
  <c r="Q493" i="8"/>
  <c r="O492" i="8"/>
  <c r="Q492" i="8"/>
  <c r="P495" i="8"/>
  <c r="Q491" i="8"/>
  <c r="P493" i="8"/>
  <c r="P494" i="8"/>
  <c r="P491" i="8"/>
  <c r="P492" i="8"/>
  <c r="O494" i="8"/>
  <c r="Q494" i="8"/>
  <c r="P490" i="8"/>
  <c r="K248" i="8" s="1"/>
  <c r="Q495" i="8"/>
  <c r="O495" i="8"/>
  <c r="Q1400" i="8"/>
  <c r="Q1401" i="8"/>
  <c r="Q1397" i="8"/>
  <c r="O1401" i="8"/>
  <c r="Q1396" i="8"/>
  <c r="L702" i="8" s="1"/>
  <c r="P1396" i="8"/>
  <c r="K701" i="8" s="1"/>
  <c r="O1397" i="8"/>
  <c r="S700" i="8" s="1" a="1"/>
  <c r="P1400" i="8"/>
  <c r="O1396" i="8"/>
  <c r="J700" i="8" s="1"/>
  <c r="O1398" i="8"/>
  <c r="P1398" i="8"/>
  <c r="O1399" i="8"/>
  <c r="Q1398" i="8"/>
  <c r="P1397" i="8"/>
  <c r="P1399" i="8"/>
  <c r="O1400" i="8"/>
  <c r="P1401" i="8"/>
  <c r="Q1399" i="8"/>
  <c r="P843" i="8"/>
  <c r="P842" i="8"/>
  <c r="P841" i="8"/>
  <c r="O843" i="8"/>
  <c r="P839" i="8"/>
  <c r="Q838" i="8"/>
  <c r="L423" i="8" s="1"/>
  <c r="O839" i="8"/>
  <c r="S421" i="8" s="1" a="1"/>
  <c r="Q841" i="8"/>
  <c r="Q839" i="8"/>
  <c r="Q840" i="8"/>
  <c r="O841" i="8"/>
  <c r="P838" i="8"/>
  <c r="K422" i="8" s="1"/>
  <c r="Q843" i="8"/>
  <c r="O838" i="8"/>
  <c r="J421" i="8" s="1"/>
  <c r="O842" i="8"/>
  <c r="P840" i="8"/>
  <c r="Q842" i="8"/>
  <c r="O840" i="8"/>
  <c r="O1584" i="8"/>
  <c r="O1585" i="8"/>
  <c r="O1582" i="8"/>
  <c r="J793" i="8" s="1"/>
  <c r="Q1584" i="8"/>
  <c r="O1583" i="8"/>
  <c r="S793" i="8" s="1" a="1"/>
  <c r="P1585" i="8"/>
  <c r="O1587" i="8"/>
  <c r="P1584" i="8"/>
  <c r="P1587" i="8"/>
  <c r="Q1586" i="8"/>
  <c r="Q1583" i="8"/>
  <c r="P1586" i="8"/>
  <c r="Q1585" i="8"/>
  <c r="Q1582" i="8"/>
  <c r="L795" i="8" s="1"/>
  <c r="P1583" i="8"/>
  <c r="O1586" i="8"/>
  <c r="P1582" i="8"/>
  <c r="K794" i="8" s="1"/>
  <c r="Q1587" i="8"/>
  <c r="P1724" i="8"/>
  <c r="Q1723" i="8"/>
  <c r="P1721" i="8"/>
  <c r="Q1720" i="8"/>
  <c r="L864" i="8" s="1"/>
  <c r="P1720" i="8"/>
  <c r="K863" i="8" s="1"/>
  <c r="Q1725" i="8"/>
  <c r="P1725" i="8"/>
  <c r="O1724" i="8"/>
  <c r="Q1722" i="8"/>
  <c r="Q1721" i="8"/>
  <c r="O1720" i="8"/>
  <c r="J862" i="8" s="1"/>
  <c r="O1721" i="8"/>
  <c r="S862" i="8" s="1" a="1"/>
  <c r="P1722" i="8"/>
  <c r="O1725" i="8"/>
  <c r="O1723" i="8"/>
  <c r="O1722" i="8"/>
  <c r="P1723" i="8"/>
  <c r="Q1724" i="8"/>
  <c r="Q504" i="8"/>
  <c r="P504" i="8"/>
  <c r="O505" i="8"/>
  <c r="O507" i="8"/>
  <c r="O502" i="8"/>
  <c r="J253" i="8" s="1"/>
  <c r="O506" i="8"/>
  <c r="P506" i="8"/>
  <c r="Q503" i="8"/>
  <c r="Q507" i="8"/>
  <c r="P507" i="8"/>
  <c r="O504" i="8"/>
  <c r="Q505" i="8"/>
  <c r="O503" i="8"/>
  <c r="S253" i="8" s="1" a="1"/>
  <c r="P503" i="8"/>
  <c r="Q502" i="8"/>
  <c r="L255" i="8" s="1"/>
  <c r="Q506" i="8"/>
  <c r="P502" i="8"/>
  <c r="K254" i="8" s="1"/>
  <c r="P505" i="8"/>
  <c r="P1165" i="8"/>
  <c r="Q1164" i="8"/>
  <c r="Q1165" i="8"/>
  <c r="Q1167" i="8"/>
  <c r="Q1166" i="8"/>
  <c r="O1166" i="8"/>
  <c r="Q1163" i="8"/>
  <c r="P1164" i="8"/>
  <c r="Q1162" i="8"/>
  <c r="L585" i="8" s="1"/>
  <c r="O1162" i="8"/>
  <c r="J583" i="8" s="1"/>
  <c r="P1167" i="8"/>
  <c r="P1166" i="8"/>
  <c r="O1167" i="8"/>
  <c r="O1164" i="8"/>
  <c r="P1163" i="8"/>
  <c r="O1163" i="8"/>
  <c r="S583" i="8" s="1" a="1"/>
  <c r="P1162" i="8"/>
  <c r="K584" i="8" s="1"/>
  <c r="O1165" i="8"/>
  <c r="O871" i="8"/>
  <c r="O870" i="8"/>
  <c r="O873" i="8"/>
  <c r="P873" i="8"/>
  <c r="Q871" i="8"/>
  <c r="P868" i="8"/>
  <c r="K437" i="8" s="1"/>
  <c r="P872" i="8"/>
  <c r="P871" i="8"/>
  <c r="O869" i="8"/>
  <c r="S436" i="8" s="1" a="1"/>
  <c r="Q870" i="8"/>
  <c r="Q873" i="8"/>
  <c r="Q872" i="8"/>
  <c r="O872" i="8"/>
  <c r="O868" i="8"/>
  <c r="J436" i="8" s="1"/>
  <c r="Q869" i="8"/>
  <c r="Q868" i="8"/>
  <c r="L438" i="8" s="1"/>
  <c r="P870" i="8"/>
  <c r="P869" i="8"/>
  <c r="Q1540" i="8"/>
  <c r="L774" i="8" s="1"/>
  <c r="O1540" i="8"/>
  <c r="J772" i="8" s="1"/>
  <c r="O1541" i="8"/>
  <c r="S772" i="8" s="1" a="1"/>
  <c r="O1544" i="8"/>
  <c r="O1545" i="8"/>
  <c r="O1542" i="8"/>
  <c r="Q1541" i="8"/>
  <c r="O1543" i="8"/>
  <c r="P1541" i="8"/>
  <c r="Q1542" i="8"/>
  <c r="P1543" i="8"/>
  <c r="Q1543" i="8"/>
  <c r="Q1545" i="8"/>
  <c r="P1544" i="8"/>
  <c r="Q1544" i="8"/>
  <c r="P1545" i="8"/>
  <c r="P1540" i="8"/>
  <c r="K773" i="8" s="1"/>
  <c r="P1542" i="8"/>
  <c r="P1447" i="8"/>
  <c r="P1448" i="8"/>
  <c r="P1449" i="8"/>
  <c r="O1448" i="8"/>
  <c r="Q1448" i="8"/>
  <c r="O1444" i="8"/>
  <c r="J724" i="8" s="1"/>
  <c r="P1446" i="8"/>
  <c r="P1444" i="8"/>
  <c r="K725" i="8" s="1"/>
  <c r="Q1444" i="8"/>
  <c r="L726" i="8" s="1"/>
  <c r="O1445" i="8"/>
  <c r="S724" i="8" s="1" a="1"/>
  <c r="Q1445" i="8"/>
  <c r="Q1449" i="8"/>
  <c r="O1449" i="8"/>
  <c r="O1446" i="8"/>
  <c r="Q1446" i="8"/>
  <c r="Q1447" i="8"/>
  <c r="O1447" i="8"/>
  <c r="P1445" i="8"/>
  <c r="O1369" i="8"/>
  <c r="O1368" i="8"/>
  <c r="O1370" i="8"/>
  <c r="O1367" i="8"/>
  <c r="S685" i="8" s="1" a="1"/>
  <c r="P1370" i="8"/>
  <c r="Q1369" i="8"/>
  <c r="Q1366" i="8"/>
  <c r="L687" i="8" s="1"/>
  <c r="P1369" i="8"/>
  <c r="P1366" i="8"/>
  <c r="K686" i="8" s="1"/>
  <c r="Q1371" i="8"/>
  <c r="P1371" i="8"/>
  <c r="Q1368" i="8"/>
  <c r="Q1370" i="8"/>
  <c r="Q1367" i="8"/>
  <c r="O1366" i="8"/>
  <c r="J685" i="8" s="1"/>
  <c r="P1367" i="8"/>
  <c r="O1371" i="8"/>
  <c r="P1368" i="8"/>
  <c r="Q797" i="8"/>
  <c r="Q796" i="8"/>
  <c r="L402" i="8" s="1"/>
  <c r="O797" i="8"/>
  <c r="S400" i="8" s="1" a="1"/>
  <c r="O801" i="8"/>
  <c r="O798" i="8"/>
  <c r="O799" i="8"/>
  <c r="Q798" i="8"/>
  <c r="O796" i="8"/>
  <c r="J400" i="8" s="1"/>
  <c r="P799" i="8"/>
  <c r="P800" i="8"/>
  <c r="P798" i="8"/>
  <c r="Q800" i="8"/>
  <c r="Q799" i="8"/>
  <c r="P796" i="8"/>
  <c r="K401" i="8" s="1"/>
  <c r="Q801" i="8"/>
  <c r="O800" i="8"/>
  <c r="P797" i="8"/>
  <c r="P801" i="8"/>
  <c r="P1319" i="8"/>
  <c r="P1318" i="8"/>
  <c r="K662" i="8" s="1"/>
  <c r="Q1323" i="8"/>
  <c r="Q1322" i="8"/>
  <c r="Q1320" i="8"/>
  <c r="Q1319" i="8"/>
  <c r="P1320" i="8"/>
  <c r="O1320" i="8"/>
  <c r="O1319" i="8"/>
  <c r="S661" i="8" s="1" a="1"/>
  <c r="O1322" i="8"/>
  <c r="O1321" i="8"/>
  <c r="O1323" i="8"/>
  <c r="P1321" i="8"/>
  <c r="O1318" i="8"/>
  <c r="J661" i="8" s="1"/>
  <c r="P1323" i="8"/>
  <c r="P1322" i="8"/>
  <c r="Q1318" i="8"/>
  <c r="L663" i="8" s="1"/>
  <c r="Q1321" i="8"/>
  <c r="Q967" i="8"/>
  <c r="O967" i="8"/>
  <c r="O966" i="8"/>
  <c r="Q966" i="8"/>
  <c r="O969" i="8"/>
  <c r="P968" i="8"/>
  <c r="P967" i="8"/>
  <c r="O964" i="8"/>
  <c r="J484" i="8" s="1"/>
  <c r="O965" i="8"/>
  <c r="S484" i="8" s="1" a="1"/>
  <c r="P964" i="8"/>
  <c r="K485" i="8" s="1"/>
  <c r="Q969" i="8"/>
  <c r="Q968" i="8"/>
  <c r="P969" i="8"/>
  <c r="P966" i="8"/>
  <c r="Q965" i="8"/>
  <c r="Q964" i="8"/>
  <c r="L486" i="8" s="1"/>
  <c r="P965" i="8"/>
  <c r="O968" i="8"/>
  <c r="Q1277" i="8"/>
  <c r="O1277" i="8"/>
  <c r="S640" i="8" s="1" a="1"/>
  <c r="Q1276" i="8"/>
  <c r="L642" i="8" s="1"/>
  <c r="P1281" i="8"/>
  <c r="O1280" i="8"/>
  <c r="O1279" i="8"/>
  <c r="P1278" i="8"/>
  <c r="Q1278" i="8"/>
  <c r="P1277" i="8"/>
  <c r="P1280" i="8"/>
  <c r="Q1279" i="8"/>
  <c r="P1279" i="8"/>
  <c r="Q1280" i="8"/>
  <c r="P1276" i="8"/>
  <c r="K641" i="8" s="1"/>
  <c r="Q1281" i="8"/>
  <c r="O1281" i="8"/>
  <c r="O1278" i="8"/>
  <c r="O1276" i="8"/>
  <c r="J640" i="8" s="1"/>
  <c r="Q537" i="8"/>
  <c r="Q532" i="8"/>
  <c r="L270" i="8" s="1"/>
  <c r="P533" i="8"/>
  <c r="P534" i="8"/>
  <c r="Q533" i="8"/>
  <c r="O533" i="8"/>
  <c r="S268" i="8" s="1" a="1"/>
  <c r="Q535" i="8"/>
  <c r="O532" i="8"/>
  <c r="J268" i="8" s="1"/>
  <c r="O535" i="8"/>
  <c r="Q534" i="8"/>
  <c r="P535" i="8"/>
  <c r="O534" i="8"/>
  <c r="P532" i="8"/>
  <c r="K269" i="8" s="1"/>
  <c r="P536" i="8"/>
  <c r="Q536" i="8"/>
  <c r="P537" i="8"/>
  <c r="O536" i="8"/>
  <c r="O537" i="8"/>
  <c r="Q1357" i="8"/>
  <c r="O1358" i="8"/>
  <c r="Q1358" i="8"/>
  <c r="O1357" i="8"/>
  <c r="O1359" i="8"/>
  <c r="Q1359" i="8"/>
  <c r="P1355" i="8"/>
  <c r="P1359" i="8"/>
  <c r="O1355" i="8"/>
  <c r="S679" i="8" s="1" a="1"/>
  <c r="P1354" i="8"/>
  <c r="K680" i="8" s="1"/>
  <c r="O1354" i="8"/>
  <c r="J679" i="8" s="1"/>
  <c r="P1357" i="8"/>
  <c r="Q1354" i="8"/>
  <c r="L681" i="8" s="1"/>
  <c r="P1356" i="8"/>
  <c r="O1356" i="8"/>
  <c r="Q1356" i="8"/>
  <c r="P1358" i="8"/>
  <c r="Q1355" i="8"/>
  <c r="P1571" i="8"/>
  <c r="Q1571" i="8"/>
  <c r="P1572" i="8"/>
  <c r="Q1575" i="8"/>
  <c r="P1574" i="8"/>
  <c r="Q1572" i="8"/>
  <c r="P1573" i="8"/>
  <c r="Q1574" i="8"/>
  <c r="O1571" i="8"/>
  <c r="S787" i="8" s="1" a="1"/>
  <c r="O1574" i="8"/>
  <c r="O1575" i="8"/>
  <c r="Q1570" i="8"/>
  <c r="L789" i="8" s="1"/>
  <c r="Q1573" i="8"/>
  <c r="O1570" i="8"/>
  <c r="J787" i="8" s="1"/>
  <c r="P1575" i="8"/>
  <c r="P1570" i="8"/>
  <c r="K788" i="8" s="1"/>
  <c r="O1573" i="8"/>
  <c r="O1572" i="8"/>
  <c r="O1455" i="8"/>
  <c r="P1455" i="8"/>
  <c r="O1453" i="8"/>
  <c r="O1454" i="8"/>
  <c r="O1451" i="8"/>
  <c r="S727" i="8" s="1" a="1"/>
  <c r="O1450" i="8"/>
  <c r="J727" i="8" s="1"/>
  <c r="Q1450" i="8"/>
  <c r="L729" i="8" s="1"/>
  <c r="P1451" i="8"/>
  <c r="P1450" i="8"/>
  <c r="K728" i="8" s="1"/>
  <c r="P1452" i="8"/>
  <c r="Q1451" i="8"/>
  <c r="Q1452" i="8"/>
  <c r="Q1455" i="8"/>
  <c r="Q1454" i="8"/>
  <c r="Q1453" i="8"/>
  <c r="P1453" i="8"/>
  <c r="P1454" i="8"/>
  <c r="O1452" i="8"/>
  <c r="Q1138" i="8"/>
  <c r="L573" i="8" s="1"/>
  <c r="O1138" i="8"/>
  <c r="J571" i="8" s="1"/>
  <c r="P1143" i="8"/>
  <c r="O1143" i="8"/>
  <c r="P1142" i="8"/>
  <c r="O1140" i="8"/>
  <c r="P1139" i="8"/>
  <c r="O1139" i="8"/>
  <c r="S571" i="8" s="1" a="1"/>
  <c r="P1138" i="8"/>
  <c r="K572" i="8" s="1"/>
  <c r="Q1139" i="8"/>
  <c r="P1141" i="8"/>
  <c r="Q1140" i="8"/>
  <c r="Q1141" i="8"/>
  <c r="O1141" i="8"/>
  <c r="Q1142" i="8"/>
  <c r="O1142" i="8"/>
  <c r="P1140" i="8"/>
  <c r="Q1143" i="8"/>
  <c r="Q1482" i="8"/>
  <c r="O1482" i="8"/>
  <c r="O1483" i="8"/>
  <c r="P1484" i="8"/>
  <c r="O1484" i="8"/>
  <c r="Q1483" i="8"/>
  <c r="Q1484" i="8"/>
  <c r="Q1480" i="8"/>
  <c r="L744" i="8" s="1"/>
  <c r="O1480" i="8"/>
  <c r="J742" i="8" s="1"/>
  <c r="P1485" i="8"/>
  <c r="Q1485" i="8"/>
  <c r="P1483" i="8"/>
  <c r="O1485" i="8"/>
  <c r="P1481" i="8"/>
  <c r="P1480" i="8"/>
  <c r="K743" i="8" s="1"/>
  <c r="O1481" i="8"/>
  <c r="S742" i="8" s="1" a="1"/>
  <c r="P1482" i="8"/>
  <c r="Q1481" i="8"/>
  <c r="P1438" i="8"/>
  <c r="K722" i="8" s="1"/>
  <c r="Q1443" i="8"/>
  <c r="P1443" i="8"/>
  <c r="P1439" i="8"/>
  <c r="P1440" i="8"/>
  <c r="Q1439" i="8"/>
  <c r="O1438" i="8"/>
  <c r="J721" i="8" s="1"/>
  <c r="O1439" i="8"/>
  <c r="S721" i="8" s="1" a="1"/>
  <c r="O1443" i="8"/>
  <c r="P1441" i="8"/>
  <c r="O1441" i="8"/>
  <c r="O1440" i="8"/>
  <c r="Q1440" i="8"/>
  <c r="O1442" i="8"/>
  <c r="P1442" i="8"/>
  <c r="Q1441" i="8"/>
  <c r="Q1442" i="8"/>
  <c r="Q1438" i="8"/>
  <c r="L723" i="8" s="1"/>
  <c r="Q1294" i="8"/>
  <c r="L651" i="8" s="1"/>
  <c r="O1294" i="8"/>
  <c r="J649" i="8" s="1"/>
  <c r="O1295" i="8"/>
  <c r="S649" i="8" s="1" a="1"/>
  <c r="O1298" i="8"/>
  <c r="P1298" i="8"/>
  <c r="O1296" i="8"/>
  <c r="Q1295" i="8"/>
  <c r="O1297" i="8"/>
  <c r="P1294" i="8"/>
  <c r="K650" i="8" s="1"/>
  <c r="Q1296" i="8"/>
  <c r="P1297" i="8"/>
  <c r="Q1297" i="8"/>
  <c r="Q1299" i="8"/>
  <c r="O1299" i="8"/>
  <c r="Q1298" i="8"/>
  <c r="P1299" i="8"/>
  <c r="P1295" i="8"/>
  <c r="P1296" i="8"/>
  <c r="Q1243" i="8"/>
  <c r="O1243" i="8"/>
  <c r="O1244" i="8"/>
  <c r="P1245" i="8"/>
  <c r="O1245" i="8"/>
  <c r="P1244" i="8"/>
  <c r="Q1240" i="8"/>
  <c r="L624" i="8" s="1"/>
  <c r="O1240" i="8"/>
  <c r="J622" i="8" s="1"/>
  <c r="O1241" i="8"/>
  <c r="S622" i="8" s="1" a="1"/>
  <c r="P1240" i="8"/>
  <c r="K623" i="8" s="1"/>
  <c r="Q1245" i="8"/>
  <c r="Q1244" i="8"/>
  <c r="Q1242" i="8"/>
  <c r="P1242" i="8"/>
  <c r="Q1241" i="8"/>
  <c r="P1241" i="8"/>
  <c r="O1242" i="8"/>
  <c r="P1243" i="8"/>
  <c r="Q465" i="8"/>
  <c r="P462" i="8"/>
  <c r="O462" i="8"/>
  <c r="Q461" i="8"/>
  <c r="O461" i="8"/>
  <c r="S232" i="8" s="1" a="1"/>
  <c r="O464" i="8"/>
  <c r="P463" i="8"/>
  <c r="Q464" i="8"/>
  <c r="O463" i="8"/>
  <c r="Q460" i="8"/>
  <c r="L234" i="8" s="1"/>
  <c r="P461" i="8"/>
  <c r="P465" i="8"/>
  <c r="Q462" i="8"/>
  <c r="P460" i="8"/>
  <c r="K233" i="8" s="1"/>
  <c r="P464" i="8"/>
  <c r="O460" i="8"/>
  <c r="J232" i="8" s="1"/>
  <c r="Q463" i="8"/>
  <c r="O465" i="8"/>
  <c r="O34" i="8"/>
  <c r="J19" i="8" s="1"/>
  <c r="O38" i="8"/>
  <c r="O35" i="8"/>
  <c r="S19" i="8" s="1" a="1"/>
  <c r="P34" i="8"/>
  <c r="K20" i="8" s="1"/>
  <c r="O36" i="8"/>
  <c r="P39" i="8"/>
  <c r="O39" i="8"/>
  <c r="P36" i="8"/>
  <c r="P37" i="8"/>
  <c r="P35" i="8"/>
  <c r="Q35" i="8"/>
  <c r="Q37" i="8"/>
  <c r="Q39" i="8"/>
  <c r="Q34" i="8"/>
  <c r="L21" i="8" s="1"/>
  <c r="Q38" i="8"/>
  <c r="Q36" i="8"/>
  <c r="P38" i="8"/>
  <c r="O37" i="8"/>
  <c r="Q1086" i="8"/>
  <c r="O1086" i="8"/>
  <c r="O1089" i="8"/>
  <c r="Q1085" i="8"/>
  <c r="O1088" i="8"/>
  <c r="P1087" i="8"/>
  <c r="P1084" i="8"/>
  <c r="K545" i="8" s="1"/>
  <c r="P1088" i="8"/>
  <c r="O1084" i="8"/>
  <c r="J544" i="8" s="1"/>
  <c r="P1089" i="8"/>
  <c r="Q1088" i="8"/>
  <c r="O1087" i="8"/>
  <c r="Q1087" i="8"/>
  <c r="P1085" i="8"/>
  <c r="Q1084" i="8"/>
  <c r="L546" i="8" s="1"/>
  <c r="P1086" i="8"/>
  <c r="Q1089" i="8"/>
  <c r="O1085" i="8"/>
  <c r="S544" i="8" s="1" a="1"/>
  <c r="O1518" i="8"/>
  <c r="P1518" i="8"/>
  <c r="Q1518" i="8"/>
  <c r="P1517" i="8"/>
  <c r="O1519" i="8"/>
  <c r="P1519" i="8"/>
  <c r="O1520" i="8"/>
  <c r="O1521" i="8"/>
  <c r="P1520" i="8"/>
  <c r="Q1516" i="8"/>
  <c r="L762" i="8" s="1"/>
  <c r="Q1520" i="8"/>
  <c r="Q1521" i="8"/>
  <c r="O1517" i="8"/>
  <c r="S760" i="8" s="1" a="1"/>
  <c r="Q1517" i="8"/>
  <c r="P1516" i="8"/>
  <c r="K761" i="8" s="1"/>
  <c r="O1516" i="8"/>
  <c r="J760" i="8" s="1"/>
  <c r="Q1519" i="8"/>
  <c r="P1521" i="8"/>
  <c r="O1532" i="8"/>
  <c r="Q1531" i="8"/>
  <c r="Q1528" i="8"/>
  <c r="L768" i="8" s="1"/>
  <c r="P1530" i="8"/>
  <c r="O1528" i="8"/>
  <c r="J766" i="8" s="1"/>
  <c r="P1533" i="8"/>
  <c r="Q1533" i="8"/>
  <c r="P1531" i="8"/>
  <c r="O1533" i="8"/>
  <c r="P1529" i="8"/>
  <c r="P1528" i="8"/>
  <c r="K767" i="8" s="1"/>
  <c r="Q1529" i="8"/>
  <c r="O1529" i="8"/>
  <c r="S766" i="8" s="1" a="1"/>
  <c r="O1531" i="8"/>
  <c r="Q1530" i="8"/>
  <c r="O1530" i="8"/>
  <c r="P1532" i="8"/>
  <c r="Q1532" i="8"/>
  <c r="P325" i="8"/>
  <c r="P326" i="8"/>
  <c r="Q327" i="8"/>
  <c r="Q325" i="8"/>
  <c r="Q322" i="8"/>
  <c r="L165" i="8" s="1"/>
  <c r="Q326" i="8"/>
  <c r="P322" i="8"/>
  <c r="K164" i="8" s="1"/>
  <c r="P323" i="8"/>
  <c r="Q323" i="8"/>
  <c r="O323" i="8"/>
  <c r="S163" i="8" s="1" a="1"/>
  <c r="P324" i="8"/>
  <c r="O327" i="8"/>
  <c r="P327" i="8"/>
  <c r="O324" i="8"/>
  <c r="Q324" i="8"/>
  <c r="O326" i="8"/>
  <c r="O322" i="8"/>
  <c r="J163" i="8" s="1"/>
  <c r="O325" i="8"/>
  <c r="P1710" i="8"/>
  <c r="O1710" i="8"/>
  <c r="P1711" i="8"/>
  <c r="Q1710" i="8"/>
  <c r="P1713" i="8"/>
  <c r="Q1711" i="8"/>
  <c r="O1712" i="8"/>
  <c r="Q1709" i="8"/>
  <c r="Q1712" i="8"/>
  <c r="O1713" i="8"/>
  <c r="Q1713" i="8"/>
  <c r="P1712" i="8"/>
  <c r="Q1708" i="8"/>
  <c r="L858" i="8" s="1"/>
  <c r="O1709" i="8"/>
  <c r="S856" i="8" s="1" a="1"/>
  <c r="P1708" i="8"/>
  <c r="K857" i="8" s="1"/>
  <c r="P1709" i="8"/>
  <c r="O1708" i="8"/>
  <c r="J856" i="8" s="1"/>
  <c r="O1711" i="8"/>
  <c r="O1374" i="8"/>
  <c r="Q1374" i="8"/>
  <c r="O1377" i="8"/>
  <c r="O1376" i="8"/>
  <c r="Q1373" i="8"/>
  <c r="P1375" i="8"/>
  <c r="P1376" i="8"/>
  <c r="P1373" i="8"/>
  <c r="O1375" i="8"/>
  <c r="Q1372" i="8"/>
  <c r="L690" i="8" s="1"/>
  <c r="Q1376" i="8"/>
  <c r="O1372" i="8"/>
  <c r="J688" i="8" s="1"/>
  <c r="Q1375" i="8"/>
  <c r="P1377" i="8"/>
  <c r="O1373" i="8"/>
  <c r="S688" i="8" s="1" a="1"/>
  <c r="P1374" i="8"/>
  <c r="Q1377" i="8"/>
  <c r="P1372" i="8"/>
  <c r="K689" i="8" s="1"/>
  <c r="O1479" i="8"/>
  <c r="P1474" i="8"/>
  <c r="K740" i="8" s="1"/>
  <c r="Q1476" i="8"/>
  <c r="P1479" i="8"/>
  <c r="O1475" i="8"/>
  <c r="S739" i="8" s="1" a="1"/>
  <c r="P1475" i="8"/>
  <c r="O1476" i="8"/>
  <c r="O1474" i="8"/>
  <c r="J739" i="8" s="1"/>
  <c r="Q1475" i="8"/>
  <c r="P1476" i="8"/>
  <c r="O1477" i="8"/>
  <c r="O1478" i="8"/>
  <c r="P1478" i="8"/>
  <c r="P1477" i="8"/>
  <c r="Q1477" i="8"/>
  <c r="Q1478" i="8"/>
  <c r="Q1479" i="8"/>
  <c r="Q1474" i="8"/>
  <c r="L741" i="8" s="1"/>
  <c r="Q787" i="8"/>
  <c r="Q786" i="8"/>
  <c r="Q788" i="8"/>
  <c r="O788" i="8"/>
  <c r="Q785" i="8"/>
  <c r="O789" i="8"/>
  <c r="P788" i="8"/>
  <c r="O784" i="8"/>
  <c r="J394" i="8" s="1"/>
  <c r="P784" i="8"/>
  <c r="K395" i="8" s="1"/>
  <c r="Q789" i="8"/>
  <c r="O785" i="8"/>
  <c r="S394" i="8" s="1" a="1"/>
  <c r="Q784" i="8"/>
  <c r="L396" i="8" s="1"/>
  <c r="P785" i="8"/>
  <c r="O786" i="8"/>
  <c r="P786" i="8"/>
  <c r="O787" i="8"/>
  <c r="P787" i="8"/>
  <c r="P789" i="8"/>
  <c r="O1694" i="8"/>
  <c r="O1695" i="8"/>
  <c r="P1694" i="8"/>
  <c r="Q1690" i="8"/>
  <c r="L849" i="8" s="1"/>
  <c r="O1690" i="8"/>
  <c r="J847" i="8" s="1"/>
  <c r="P1695" i="8"/>
  <c r="O1691" i="8"/>
  <c r="S847" i="8" s="1" a="1"/>
  <c r="P1690" i="8"/>
  <c r="K848" i="8" s="1"/>
  <c r="O1693" i="8"/>
  <c r="P1691" i="8"/>
  <c r="Q1691" i="8"/>
  <c r="Q1693" i="8"/>
  <c r="P1692" i="8"/>
  <c r="Q1695" i="8"/>
  <c r="Q1692" i="8"/>
  <c r="P1693" i="8"/>
  <c r="O1692" i="8"/>
  <c r="Q1694" i="8"/>
  <c r="O718" i="8"/>
  <c r="J361" i="8" s="1"/>
  <c r="O722" i="8"/>
  <c r="O723" i="8"/>
  <c r="P718" i="8"/>
  <c r="K362" i="8" s="1"/>
  <c r="P722" i="8"/>
  <c r="O720" i="8"/>
  <c r="P723" i="8"/>
  <c r="O719" i="8"/>
  <c r="S361" i="8" s="1" a="1"/>
  <c r="Q723" i="8"/>
  <c r="P719" i="8"/>
  <c r="Q719" i="8"/>
  <c r="O721" i="8"/>
  <c r="Q721" i="8"/>
  <c r="Q718" i="8"/>
  <c r="L363" i="8" s="1"/>
  <c r="Q720" i="8"/>
  <c r="P721" i="8"/>
  <c r="Q722" i="8"/>
  <c r="P720" i="8"/>
  <c r="O910" i="8"/>
  <c r="J457" i="8" s="1"/>
  <c r="O914" i="8"/>
  <c r="O913" i="8"/>
  <c r="O911" i="8"/>
  <c r="S457" i="8" s="1" a="1"/>
  <c r="P915" i="8"/>
  <c r="P914" i="8"/>
  <c r="P913" i="8"/>
  <c r="Q914" i="8"/>
  <c r="P911" i="8"/>
  <c r="P910" i="8"/>
  <c r="K458" i="8" s="1"/>
  <c r="Q915" i="8"/>
  <c r="P912" i="8"/>
  <c r="O912" i="8"/>
  <c r="Q911" i="8"/>
  <c r="Q912" i="8"/>
  <c r="Q910" i="8"/>
  <c r="L459" i="8" s="1"/>
  <c r="Q913" i="8"/>
  <c r="O915" i="8"/>
  <c r="Q262" i="8"/>
  <c r="L135" i="8" s="1"/>
  <c r="Q266" i="8"/>
  <c r="Q265" i="8"/>
  <c r="P263" i="8"/>
  <c r="O267" i="8"/>
  <c r="Q264" i="8"/>
  <c r="O262" i="8"/>
  <c r="J133" i="8" s="1"/>
  <c r="P267" i="8"/>
  <c r="O266" i="8"/>
  <c r="O265" i="8"/>
  <c r="O264" i="8"/>
  <c r="P264" i="8"/>
  <c r="P262" i="8"/>
  <c r="K134" i="8" s="1"/>
  <c r="O263" i="8"/>
  <c r="S133" i="8" s="1" a="1"/>
  <c r="P265" i="8"/>
  <c r="Q263" i="8"/>
  <c r="P266" i="8"/>
  <c r="Q267" i="8"/>
  <c r="O65" i="8"/>
  <c r="S34" i="8" s="1" a="1"/>
  <c r="P64" i="8"/>
  <c r="K35" i="8" s="1"/>
  <c r="P68" i="8"/>
  <c r="P65" i="8"/>
  <c r="P66" i="8"/>
  <c r="Q69" i="8"/>
  <c r="P69" i="8"/>
  <c r="O68" i="8"/>
  <c r="Q67" i="8"/>
  <c r="Q65" i="8"/>
  <c r="O66" i="8"/>
  <c r="Q64" i="8"/>
  <c r="L36" i="8" s="1"/>
  <c r="P67" i="8"/>
  <c r="O69" i="8"/>
  <c r="O67" i="8"/>
  <c r="Q68" i="8"/>
  <c r="O64" i="8"/>
  <c r="J34" i="8" s="1"/>
  <c r="Q66" i="8"/>
  <c r="O84" i="8"/>
  <c r="P87" i="8"/>
  <c r="Q85" i="8"/>
  <c r="O85" i="8"/>
  <c r="P85" i="8"/>
  <c r="P83" i="8"/>
  <c r="Q83" i="8"/>
  <c r="O83" i="8"/>
  <c r="S43" i="8" s="1" a="1"/>
  <c r="P84" i="8"/>
  <c r="Q82" i="8"/>
  <c r="L45" i="8" s="1"/>
  <c r="Q86" i="8"/>
  <c r="Q84" i="8"/>
  <c r="P86" i="8"/>
  <c r="Q87" i="8"/>
  <c r="O82" i="8"/>
  <c r="J43" i="8" s="1"/>
  <c r="O86" i="8"/>
  <c r="P82" i="8"/>
  <c r="K44" i="8" s="1"/>
  <c r="O87" i="8"/>
  <c r="O1728" i="8"/>
  <c r="Q1728" i="8"/>
  <c r="O1726" i="8"/>
  <c r="J865" i="8" s="1"/>
  <c r="O1729" i="8"/>
  <c r="Q1731" i="8"/>
  <c r="P1729" i="8"/>
  <c r="P1730" i="8"/>
  <c r="P1728" i="8"/>
  <c r="P1731" i="8"/>
  <c r="Q1726" i="8"/>
  <c r="L867" i="8" s="1"/>
  <c r="Q1730" i="8"/>
  <c r="O1730" i="8"/>
  <c r="O1731" i="8"/>
  <c r="P1727" i="8"/>
  <c r="O1727" i="8"/>
  <c r="S865" i="8" s="1" a="1"/>
  <c r="Q1727" i="8"/>
  <c r="P1726" i="8"/>
  <c r="K866" i="8" s="1"/>
  <c r="Q1729" i="8"/>
  <c r="P339" i="8"/>
  <c r="P338" i="8"/>
  <c r="Q337" i="8"/>
  <c r="Q335" i="8"/>
  <c r="P335" i="8"/>
  <c r="Q334" i="8"/>
  <c r="L171" i="8" s="1"/>
  <c r="P334" i="8"/>
  <c r="K170" i="8" s="1"/>
  <c r="Q339" i="8"/>
  <c r="O339" i="8"/>
  <c r="Q336" i="8"/>
  <c r="O337" i="8"/>
  <c r="O335" i="8"/>
  <c r="S169" i="8" s="1" a="1"/>
  <c r="O334" i="8"/>
  <c r="J169" i="8" s="1"/>
  <c r="O338" i="8"/>
  <c r="P336" i="8"/>
  <c r="O336" i="8"/>
  <c r="P337" i="8"/>
  <c r="Q338" i="8"/>
  <c r="Q446" i="8"/>
  <c r="O446" i="8"/>
  <c r="Q443" i="8"/>
  <c r="P443" i="8"/>
  <c r="P446" i="8"/>
  <c r="Q442" i="8"/>
  <c r="L225" i="8" s="1"/>
  <c r="P442" i="8"/>
  <c r="K224" i="8" s="1"/>
  <c r="Q447" i="8"/>
  <c r="Q445" i="8"/>
  <c r="O447" i="8"/>
  <c r="O444" i="8"/>
  <c r="O442" i="8"/>
  <c r="J223" i="8" s="1"/>
  <c r="P447" i="8"/>
  <c r="O445" i="8"/>
  <c r="P445" i="8"/>
  <c r="P444" i="8"/>
  <c r="Q444" i="8"/>
  <c r="O443" i="8"/>
  <c r="S223" i="8" s="1" a="1"/>
  <c r="O1306" i="8"/>
  <c r="J655" i="8" s="1"/>
  <c r="Q1306" i="8"/>
  <c r="L657" i="8" s="1"/>
  <c r="O1307" i="8"/>
  <c r="S655" i="8" s="1" a="1"/>
  <c r="Q1309" i="8"/>
  <c r="O1311" i="8"/>
  <c r="P1307" i="8"/>
  <c r="P1308" i="8"/>
  <c r="O1309" i="8"/>
  <c r="P1311" i="8"/>
  <c r="O1308" i="8"/>
  <c r="Q1308" i="8"/>
  <c r="P1310" i="8"/>
  <c r="Q1310" i="8"/>
  <c r="Q1307" i="8"/>
  <c r="O1310" i="8"/>
  <c r="Q1311" i="8"/>
  <c r="P1306" i="8"/>
  <c r="K656" i="8" s="1"/>
  <c r="P1309" i="8"/>
  <c r="P892" i="8"/>
  <c r="K449" i="8" s="1"/>
  <c r="P896" i="8"/>
  <c r="P895" i="8"/>
  <c r="O892" i="8"/>
  <c r="J448" i="8" s="1"/>
  <c r="O897" i="8"/>
  <c r="Q897" i="8"/>
  <c r="Q896" i="8"/>
  <c r="P894" i="8"/>
  <c r="Q893" i="8"/>
  <c r="Q892" i="8"/>
  <c r="L450" i="8" s="1"/>
  <c r="O893" i="8"/>
  <c r="S448" i="8" s="1" a="1"/>
  <c r="O896" i="8"/>
  <c r="P897" i="8"/>
  <c r="O895" i="8"/>
  <c r="O894" i="8"/>
  <c r="Q895" i="8"/>
  <c r="P893" i="8"/>
  <c r="Q894" i="8"/>
  <c r="O737" i="8"/>
  <c r="S370" i="8" s="1" a="1"/>
  <c r="O736" i="8"/>
  <c r="J370" i="8" s="1"/>
  <c r="P741" i="8"/>
  <c r="O740" i="8"/>
  <c r="P740" i="8"/>
  <c r="P737" i="8"/>
  <c r="P738" i="8"/>
  <c r="P736" i="8"/>
  <c r="K371" i="8" s="1"/>
  <c r="Q741" i="8"/>
  <c r="Q740" i="8"/>
  <c r="Q739" i="8"/>
  <c r="Q737" i="8"/>
  <c r="Q738" i="8"/>
  <c r="Q736" i="8"/>
  <c r="L372" i="8" s="1"/>
  <c r="O741" i="8"/>
  <c r="P739" i="8"/>
  <c r="O738" i="8"/>
  <c r="O739" i="8"/>
  <c r="P795" i="8"/>
  <c r="O795" i="8"/>
  <c r="Q790" i="8"/>
  <c r="L399" i="8" s="1"/>
  <c r="Q794" i="8"/>
  <c r="P791" i="8"/>
  <c r="O792" i="8"/>
  <c r="P790" i="8"/>
  <c r="K398" i="8" s="1"/>
  <c r="P794" i="8"/>
  <c r="O791" i="8"/>
  <c r="S397" i="8" s="1" a="1"/>
  <c r="Q792" i="8"/>
  <c r="Q791" i="8"/>
  <c r="Q793" i="8"/>
  <c r="P792" i="8"/>
  <c r="O790" i="8"/>
  <c r="J397" i="8" s="1"/>
  <c r="O794" i="8"/>
  <c r="P793" i="8"/>
  <c r="Q795" i="8"/>
  <c r="O793" i="8"/>
  <c r="Q1034" i="8"/>
  <c r="O1034" i="8"/>
  <c r="O1033" i="8"/>
  <c r="O1035" i="8"/>
  <c r="Q1030" i="8"/>
  <c r="L519" i="8" s="1"/>
  <c r="O1030" i="8"/>
  <c r="J517" i="8" s="1"/>
  <c r="P1035" i="8"/>
  <c r="P1034" i="8"/>
  <c r="Q1033" i="8"/>
  <c r="O1032" i="8"/>
  <c r="P1031" i="8"/>
  <c r="P1030" i="8"/>
  <c r="K518" i="8" s="1"/>
  <c r="Q1035" i="8"/>
  <c r="O1031" i="8"/>
  <c r="S517" i="8" s="1" a="1"/>
  <c r="P1033" i="8"/>
  <c r="Q1032" i="8"/>
  <c r="Q1031" i="8"/>
  <c r="P1032" i="8"/>
  <c r="P61" i="8"/>
  <c r="Q60" i="8"/>
  <c r="O61" i="8"/>
  <c r="P60" i="8"/>
  <c r="Q58" i="8"/>
  <c r="L33" i="8" s="1"/>
  <c r="Q62" i="8"/>
  <c r="O62" i="8"/>
  <c r="Q63" i="8"/>
  <c r="Q59" i="8"/>
  <c r="O58" i="8"/>
  <c r="J31" i="8" s="1"/>
  <c r="P63" i="8"/>
  <c r="O59" i="8"/>
  <c r="S31" i="8" s="1" a="1"/>
  <c r="Q61" i="8"/>
  <c r="O60" i="8"/>
  <c r="P59" i="8"/>
  <c r="P58" i="8"/>
  <c r="K32" i="8" s="1"/>
  <c r="P62" i="8"/>
  <c r="O63" i="8"/>
  <c r="Q1506" i="8"/>
  <c r="P1506" i="8"/>
  <c r="Q1509" i="8"/>
  <c r="Q1508" i="8"/>
  <c r="O1508" i="8"/>
  <c r="P1508" i="8"/>
  <c r="P1504" i="8"/>
  <c r="K755" i="8" s="1"/>
  <c r="O1506" i="8"/>
  <c r="O1504" i="8"/>
  <c r="J754" i="8" s="1"/>
  <c r="P1509" i="8"/>
  <c r="O1505" i="8"/>
  <c r="S754" i="8" s="1" a="1"/>
  <c r="Q1507" i="8"/>
  <c r="O1509" i="8"/>
  <c r="P1505" i="8"/>
  <c r="Q1504" i="8"/>
  <c r="L756" i="8" s="1"/>
  <c r="P1507" i="8"/>
  <c r="Q1505" i="8"/>
  <c r="O1507" i="8"/>
  <c r="Q281" i="8"/>
  <c r="Q280" i="8"/>
  <c r="L144" i="8" s="1"/>
  <c r="O282" i="8"/>
  <c r="O280" i="8"/>
  <c r="J142" i="8" s="1"/>
  <c r="O281" i="8"/>
  <c r="S142" i="8" s="1" a="1"/>
  <c r="O283" i="8"/>
  <c r="Q284" i="8"/>
  <c r="P285" i="8"/>
  <c r="P284" i="8"/>
  <c r="P282" i="8"/>
  <c r="P281" i="8"/>
  <c r="O285" i="8"/>
  <c r="Q282" i="8"/>
  <c r="P280" i="8"/>
  <c r="K143" i="8" s="1"/>
  <c r="Q285" i="8"/>
  <c r="O284" i="8"/>
  <c r="Q283" i="8"/>
  <c r="P283" i="8"/>
  <c r="O156" i="8"/>
  <c r="Q155" i="8"/>
  <c r="O158" i="8"/>
  <c r="P156" i="8"/>
  <c r="P158" i="8"/>
  <c r="P157" i="8"/>
  <c r="Q157" i="8"/>
  <c r="O155" i="8"/>
  <c r="S79" i="8" s="1" a="1"/>
  <c r="P154" i="8"/>
  <c r="K80" i="8" s="1"/>
  <c r="Q156" i="8"/>
  <c r="Q154" i="8"/>
  <c r="L81" i="8" s="1"/>
  <c r="Q158" i="8"/>
  <c r="P159" i="8"/>
  <c r="O157" i="8"/>
  <c r="O154" i="8"/>
  <c r="J79" i="8" s="1"/>
  <c r="P155" i="8"/>
  <c r="Q159" i="8"/>
  <c r="O159" i="8"/>
  <c r="O1742" i="8"/>
  <c r="P1742" i="8"/>
  <c r="Q1739" i="8"/>
  <c r="P1738" i="8"/>
  <c r="K872" i="8" s="1"/>
  <c r="O1738" i="8"/>
  <c r="J871" i="8" s="1"/>
  <c r="P1743" i="8"/>
  <c r="O1739" i="8"/>
  <c r="S871" i="8" s="1" a="1"/>
  <c r="Q1741" i="8"/>
  <c r="O1741" i="8"/>
  <c r="P1739" i="8"/>
  <c r="Q1738" i="8"/>
  <c r="L873" i="8" s="1"/>
  <c r="P1741" i="8"/>
  <c r="O1740" i="8"/>
  <c r="O1743" i="8"/>
  <c r="Q1740" i="8"/>
  <c r="P1740" i="8"/>
  <c r="Q1743" i="8"/>
  <c r="Q1742" i="8"/>
  <c r="O297" i="8"/>
  <c r="O296" i="8"/>
  <c r="Q292" i="8"/>
  <c r="L150" i="8" s="1"/>
  <c r="Q293" i="8"/>
  <c r="Q294" i="8"/>
  <c r="O293" i="8"/>
  <c r="S148" i="8" s="1" a="1"/>
  <c r="P292" i="8"/>
  <c r="K149" i="8" s="1"/>
  <c r="Q297" i="8"/>
  <c r="O292" i="8"/>
  <c r="J148" i="8" s="1"/>
  <c r="P296" i="8"/>
  <c r="P294" i="8"/>
  <c r="P293" i="8"/>
  <c r="O295" i="8"/>
  <c r="Q295" i="8"/>
  <c r="O294" i="8"/>
  <c r="P295" i="8"/>
  <c r="P297" i="8"/>
  <c r="Q296" i="8"/>
  <c r="P1553" i="8"/>
  <c r="Q1553" i="8"/>
  <c r="P1554" i="8"/>
  <c r="O1553" i="8"/>
  <c r="S778" i="8" s="1" a="1"/>
  <c r="O1555" i="8"/>
  <c r="Q1554" i="8"/>
  <c r="P1555" i="8"/>
  <c r="Q1556" i="8"/>
  <c r="P1556" i="8"/>
  <c r="O1556" i="8"/>
  <c r="O1557" i="8"/>
  <c r="Q1552" i="8"/>
  <c r="L780" i="8" s="1"/>
  <c r="O1554" i="8"/>
  <c r="O1552" i="8"/>
  <c r="J778" i="8" s="1"/>
  <c r="P1557" i="8"/>
  <c r="P1552" i="8"/>
  <c r="K779" i="8" s="1"/>
  <c r="Q1555" i="8"/>
  <c r="Q1557" i="8"/>
  <c r="P1118" i="8"/>
  <c r="Q1117" i="8"/>
  <c r="P1119" i="8"/>
  <c r="O1116" i="8"/>
  <c r="P1114" i="8"/>
  <c r="K560" i="8" s="1"/>
  <c r="Q1119" i="8"/>
  <c r="O1119" i="8"/>
  <c r="Q1114" i="8"/>
  <c r="L561" i="8" s="1"/>
  <c r="Q1118" i="8"/>
  <c r="Q1115" i="8"/>
  <c r="O1115" i="8"/>
  <c r="S559" i="8" s="1" a="1"/>
  <c r="O1114" i="8"/>
  <c r="J559" i="8" s="1"/>
  <c r="O1118" i="8"/>
  <c r="O1117" i="8"/>
  <c r="P1116" i="8"/>
  <c r="Q1116" i="8"/>
  <c r="P1117" i="8"/>
  <c r="P1115" i="8"/>
  <c r="Q1601" i="8"/>
  <c r="P1601" i="8"/>
  <c r="O1602" i="8"/>
  <c r="P1602" i="8"/>
  <c r="Q1604" i="8"/>
  <c r="O1603" i="8"/>
  <c r="P1603" i="8"/>
  <c r="Q1603" i="8"/>
  <c r="O1604" i="8"/>
  <c r="P1604" i="8"/>
  <c r="O1605" i="8"/>
  <c r="P1605" i="8"/>
  <c r="O1601" i="8"/>
  <c r="S802" i="8" s="1" a="1"/>
  <c r="P1600" i="8"/>
  <c r="K803" i="8" s="1"/>
  <c r="Q1605" i="8"/>
  <c r="O1600" i="8"/>
  <c r="J802" i="8" s="1"/>
  <c r="Q1600" i="8"/>
  <c r="L804" i="8" s="1"/>
  <c r="Q1602" i="8"/>
  <c r="P1462" i="8"/>
  <c r="K734" i="8" s="1"/>
  <c r="Q1467" i="8"/>
  <c r="Q1462" i="8"/>
  <c r="L735" i="8" s="1"/>
  <c r="Q1466" i="8"/>
  <c r="P1467" i="8"/>
  <c r="Q1463" i="8"/>
  <c r="P1463" i="8"/>
  <c r="P1464" i="8"/>
  <c r="Q1464" i="8"/>
  <c r="O1464" i="8"/>
  <c r="O1465" i="8"/>
  <c r="P1465" i="8"/>
  <c r="O1466" i="8"/>
  <c r="Q1465" i="8"/>
  <c r="P1466" i="8"/>
  <c r="O1467" i="8"/>
  <c r="O1463" i="8"/>
  <c r="S733" i="8" s="1" a="1"/>
  <c r="O1462" i="8"/>
  <c r="J733" i="8" s="1"/>
  <c r="Q1120" i="8"/>
  <c r="L564" i="8" s="1"/>
  <c r="O1120" i="8"/>
  <c r="J562" i="8" s="1"/>
  <c r="P1125" i="8"/>
  <c r="O1125" i="8"/>
  <c r="P1120" i="8"/>
  <c r="K563" i="8" s="1"/>
  <c r="O1122" i="8"/>
  <c r="P1121" i="8"/>
  <c r="Q1121" i="8"/>
  <c r="O1121" i="8"/>
  <c r="S562" i="8" s="1" a="1"/>
  <c r="Q1125" i="8"/>
  <c r="P1123" i="8"/>
  <c r="Q1122" i="8"/>
  <c r="P1124" i="8"/>
  <c r="Q1123" i="8"/>
  <c r="Q1124" i="8"/>
  <c r="O1124" i="8"/>
  <c r="P1122" i="8"/>
  <c r="O1123" i="8"/>
  <c r="O250" i="8"/>
  <c r="J127" i="8" s="1"/>
  <c r="O254" i="8"/>
  <c r="Q253" i="8"/>
  <c r="O253" i="8"/>
  <c r="P253" i="8"/>
  <c r="P255" i="8"/>
  <c r="Q255" i="8"/>
  <c r="O255" i="8"/>
  <c r="Q251" i="8"/>
  <c r="P251" i="8"/>
  <c r="P250" i="8"/>
  <c r="K128" i="8" s="1"/>
  <c r="Q250" i="8"/>
  <c r="L129" i="8" s="1"/>
  <c r="P252" i="8"/>
  <c r="P254" i="8"/>
  <c r="Q252" i="8"/>
  <c r="O252" i="8"/>
  <c r="Q254" i="8"/>
  <c r="O251" i="8"/>
  <c r="S127" i="8" s="1" a="1"/>
  <c r="O778" i="8"/>
  <c r="J391" i="8" s="1"/>
  <c r="P783" i="8"/>
  <c r="O782" i="8"/>
  <c r="P779" i="8"/>
  <c r="O780" i="8"/>
  <c r="P778" i="8"/>
  <c r="K392" i="8" s="1"/>
  <c r="Q783" i="8"/>
  <c r="O783" i="8"/>
  <c r="P781" i="8"/>
  <c r="Q779" i="8"/>
  <c r="O779" i="8"/>
  <c r="S391" i="8" s="1" a="1"/>
  <c r="Q780" i="8"/>
  <c r="Q778" i="8"/>
  <c r="L393" i="8" s="1"/>
  <c r="Q782" i="8"/>
  <c r="Q781" i="8"/>
  <c r="P780" i="8"/>
  <c r="P782" i="8"/>
  <c r="O781" i="8"/>
  <c r="P762" i="8"/>
  <c r="O763" i="8"/>
  <c r="Q761" i="8"/>
  <c r="Q765" i="8"/>
  <c r="Q763" i="8"/>
  <c r="Q764" i="8"/>
  <c r="P763" i="8"/>
  <c r="Q760" i="8"/>
  <c r="L384" i="8" s="1"/>
  <c r="Q762" i="8"/>
  <c r="O765" i="8"/>
  <c r="O760" i="8"/>
  <c r="J382" i="8" s="1"/>
  <c r="P765" i="8"/>
  <c r="P764" i="8"/>
  <c r="O764" i="8"/>
  <c r="O761" i="8"/>
  <c r="S382" i="8" s="1" a="1"/>
  <c r="P761" i="8"/>
  <c r="O762" i="8"/>
  <c r="P760" i="8"/>
  <c r="K383" i="8" s="1"/>
  <c r="P508" i="8"/>
  <c r="K257" i="8" s="1"/>
  <c r="P512" i="8"/>
  <c r="O513" i="8"/>
  <c r="P513" i="8"/>
  <c r="P510" i="8"/>
  <c r="O512" i="8"/>
  <c r="Q513" i="8"/>
  <c r="Q508" i="8"/>
  <c r="L258" i="8" s="1"/>
  <c r="Q511" i="8"/>
  <c r="Q512" i="8"/>
  <c r="Q509" i="8"/>
  <c r="P509" i="8"/>
  <c r="O508" i="8"/>
  <c r="J256" i="8" s="1"/>
  <c r="O509" i="8"/>
  <c r="S256" i="8" s="1" a="1"/>
  <c r="O511" i="8"/>
  <c r="P511" i="8"/>
  <c r="Q510" i="8"/>
  <c r="O510" i="8"/>
  <c r="Q1781" i="8"/>
  <c r="P1781" i="8"/>
  <c r="P1785" i="8"/>
  <c r="O1784" i="8"/>
  <c r="O1780" i="8"/>
  <c r="J892" i="8" s="1"/>
  <c r="O1783" i="8"/>
  <c r="P1783" i="8"/>
  <c r="Q1783" i="8"/>
  <c r="O1781" i="8"/>
  <c r="S892" i="8" s="1" a="1"/>
  <c r="P1784" i="8"/>
  <c r="O1785" i="8"/>
  <c r="Q1780" i="8"/>
  <c r="L894" i="8" s="1"/>
  <c r="Q1782" i="8"/>
  <c r="P1780" i="8"/>
  <c r="K893" i="8" s="1"/>
  <c r="Q1785" i="8"/>
  <c r="O1782" i="8"/>
  <c r="P1782" i="8"/>
  <c r="Q1784" i="8"/>
  <c r="P1288" i="8"/>
  <c r="K647" i="8" s="1"/>
  <c r="Q1293" i="8"/>
  <c r="O1288" i="8"/>
  <c r="J646" i="8" s="1"/>
  <c r="P1291" i="8"/>
  <c r="Q1291" i="8"/>
  <c r="Q1289" i="8"/>
  <c r="O1289" i="8"/>
  <c r="S646" i="8" s="1" a="1"/>
  <c r="P1290" i="8"/>
  <c r="P1293" i="8"/>
  <c r="O1292" i="8"/>
  <c r="O1291" i="8"/>
  <c r="Q1290" i="8"/>
  <c r="O1293" i="8"/>
  <c r="O1290" i="8"/>
  <c r="P1292" i="8"/>
  <c r="Q1292" i="8"/>
  <c r="Q1288" i="8"/>
  <c r="L648" i="8" s="1"/>
  <c r="P1289" i="8"/>
  <c r="O1761" i="8"/>
  <c r="Q1756" i="8"/>
  <c r="L882" i="8" s="1"/>
  <c r="O1760" i="8"/>
  <c r="P1756" i="8"/>
  <c r="K881" i="8" s="1"/>
  <c r="O1757" i="8"/>
  <c r="S880" i="8" s="1" a="1"/>
  <c r="P1757" i="8"/>
  <c r="Q1761" i="8"/>
  <c r="O1756" i="8"/>
  <c r="J880" i="8" s="1"/>
  <c r="Q1758" i="8"/>
  <c r="P1758" i="8"/>
  <c r="O1759" i="8"/>
  <c r="P1759" i="8"/>
  <c r="O1758" i="8"/>
  <c r="P1761" i="8"/>
  <c r="Q1759" i="8"/>
  <c r="Q1760" i="8"/>
  <c r="Q1757" i="8"/>
  <c r="P1760" i="8"/>
  <c r="Q972" i="8"/>
  <c r="O972" i="8"/>
  <c r="P972" i="8"/>
  <c r="Q975" i="8"/>
  <c r="O974" i="8"/>
  <c r="P973" i="8"/>
  <c r="Q973" i="8"/>
  <c r="Q971" i="8"/>
  <c r="O970" i="8"/>
  <c r="J487" i="8" s="1"/>
  <c r="P975" i="8"/>
  <c r="Q974" i="8"/>
  <c r="O975" i="8"/>
  <c r="P974" i="8"/>
  <c r="P971" i="8"/>
  <c r="Q970" i="8"/>
  <c r="L489" i="8" s="1"/>
  <c r="O971" i="8"/>
  <c r="S487" i="8" s="1" a="1"/>
  <c r="P970" i="8"/>
  <c r="K488" i="8" s="1"/>
  <c r="O973" i="8"/>
  <c r="P1380" i="8"/>
  <c r="Q1379" i="8"/>
  <c r="O1381" i="8"/>
  <c r="Q1380" i="8"/>
  <c r="P1379" i="8"/>
  <c r="Q1381" i="8"/>
  <c r="P1381" i="8"/>
  <c r="Q1383" i="8"/>
  <c r="O1382" i="8"/>
  <c r="O1383" i="8"/>
  <c r="P1383" i="8"/>
  <c r="O1380" i="8"/>
  <c r="Q1382" i="8"/>
  <c r="O1379" i="8"/>
  <c r="S691" i="8" s="1" a="1"/>
  <c r="O1378" i="8"/>
  <c r="J691" i="8" s="1"/>
  <c r="Q1378" i="8"/>
  <c r="L693" i="8" s="1"/>
  <c r="P1382" i="8"/>
  <c r="P1378" i="8"/>
  <c r="K692" i="8" s="1"/>
  <c r="Q826" i="8"/>
  <c r="L417" i="8" s="1"/>
  <c r="Q830" i="8"/>
  <c r="P827" i="8"/>
  <c r="P831" i="8"/>
  <c r="O830" i="8"/>
  <c r="O827" i="8"/>
  <c r="S415" i="8" s="1" a="1"/>
  <c r="O829" i="8"/>
  <c r="P828" i="8"/>
  <c r="P826" i="8"/>
  <c r="K416" i="8" s="1"/>
  <c r="O828" i="8"/>
  <c r="Q828" i="8"/>
  <c r="O831" i="8"/>
  <c r="Q829" i="8"/>
  <c r="P829" i="8"/>
  <c r="P830" i="8"/>
  <c r="Q827" i="8"/>
  <c r="O826" i="8"/>
  <c r="J415" i="8" s="1"/>
  <c r="Q831" i="8"/>
  <c r="P1208" i="8"/>
  <c r="Q1207" i="8"/>
  <c r="O1204" i="8"/>
  <c r="J604" i="8" s="1"/>
  <c r="Q1204" i="8"/>
  <c r="L606" i="8" s="1"/>
  <c r="P1204" i="8"/>
  <c r="K605" i="8" s="1"/>
  <c r="Q1209" i="8"/>
  <c r="O1209" i="8"/>
  <c r="Q1206" i="8"/>
  <c r="P1205" i="8"/>
  <c r="Q1205" i="8"/>
  <c r="O1205" i="8"/>
  <c r="S604" i="8" s="1" a="1"/>
  <c r="O1206" i="8"/>
  <c r="P1209" i="8"/>
  <c r="P1207" i="8"/>
  <c r="O1207" i="8"/>
  <c r="P1206" i="8"/>
  <c r="Q1208" i="8"/>
  <c r="O1208" i="8"/>
  <c r="O117" i="8"/>
  <c r="O115" i="8"/>
  <c r="Q116" i="8"/>
  <c r="P113" i="8"/>
  <c r="P117" i="8"/>
  <c r="O113" i="8"/>
  <c r="S58" i="8" s="1" a="1"/>
  <c r="P112" i="8"/>
  <c r="K59" i="8" s="1"/>
  <c r="P116" i="8"/>
  <c r="Q112" i="8"/>
  <c r="L60" i="8" s="1"/>
  <c r="P115" i="8"/>
  <c r="P114" i="8"/>
  <c r="Q117" i="8"/>
  <c r="O116" i="8"/>
  <c r="O112" i="8"/>
  <c r="J58" i="8" s="1"/>
  <c r="Q115" i="8"/>
  <c r="Q113" i="8"/>
  <c r="O114" i="8"/>
  <c r="Q114" i="8"/>
  <c r="Q561" i="8"/>
  <c r="O558" i="8"/>
  <c r="O556" i="8"/>
  <c r="J280" i="8" s="1"/>
  <c r="P561" i="8"/>
  <c r="Q557" i="8"/>
  <c r="Q556" i="8"/>
  <c r="L282" i="8" s="1"/>
  <c r="P557" i="8"/>
  <c r="O557" i="8"/>
  <c r="S280" i="8" s="1" a="1"/>
  <c r="O559" i="8"/>
  <c r="P558" i="8"/>
  <c r="Q559" i="8"/>
  <c r="Q558" i="8"/>
  <c r="P559" i="8"/>
  <c r="P556" i="8"/>
  <c r="K281" i="8" s="1"/>
  <c r="P560" i="8"/>
  <c r="O560" i="8"/>
  <c r="Q560" i="8"/>
  <c r="O561" i="8"/>
  <c r="Q214" i="8"/>
  <c r="L111" i="8" s="1"/>
  <c r="Q218" i="8"/>
  <c r="P214" i="8"/>
  <c r="K110" i="8" s="1"/>
  <c r="Q215" i="8"/>
  <c r="O215" i="8"/>
  <c r="S109" i="8" s="1" a="1"/>
  <c r="O217" i="8"/>
  <c r="P216" i="8"/>
  <c r="O218" i="8"/>
  <c r="O216" i="8"/>
  <c r="Q216" i="8"/>
  <c r="P219" i="8"/>
  <c r="O219" i="8"/>
  <c r="P215" i="8"/>
  <c r="P217" i="8"/>
  <c r="P218" i="8"/>
  <c r="O214" i="8"/>
  <c r="J109" i="8" s="1"/>
  <c r="Q217" i="8"/>
  <c r="Q219" i="8"/>
  <c r="Q209" i="8"/>
  <c r="O208" i="8"/>
  <c r="J106" i="8" s="1"/>
  <c r="P210" i="8"/>
  <c r="Q208" i="8"/>
  <c r="L108" i="8" s="1"/>
  <c r="Q210" i="8"/>
  <c r="O211" i="8"/>
  <c r="O210" i="8"/>
  <c r="Q212" i="8"/>
  <c r="O213" i="8"/>
  <c r="P208" i="8"/>
  <c r="K107" i="8" s="1"/>
  <c r="P212" i="8"/>
  <c r="Q211" i="8"/>
  <c r="P209" i="8"/>
  <c r="P211" i="8"/>
  <c r="Q213" i="8"/>
  <c r="P213" i="8"/>
  <c r="O212" i="8"/>
  <c r="O209" i="8"/>
  <c r="S106" i="8" s="1" a="1"/>
  <c r="Q1132" i="8"/>
  <c r="L570" i="8" s="1"/>
  <c r="O1132" i="8"/>
  <c r="J568" i="8" s="1"/>
  <c r="O1133" i="8"/>
  <c r="S568" i="8" s="1" a="1"/>
  <c r="O1136" i="8"/>
  <c r="P1133" i="8"/>
  <c r="O1134" i="8"/>
  <c r="Q1133" i="8"/>
  <c r="Q1134" i="8"/>
  <c r="P1134" i="8"/>
  <c r="O1137" i="8"/>
  <c r="P1135" i="8"/>
  <c r="Q1135" i="8"/>
  <c r="P1136" i="8"/>
  <c r="Q1137" i="8"/>
  <c r="Q1136" i="8"/>
  <c r="P1137" i="8"/>
  <c r="P1132" i="8"/>
  <c r="K569" i="8" s="1"/>
  <c r="O1135" i="8"/>
  <c r="Q310" i="8"/>
  <c r="L159" i="8" s="1"/>
  <c r="Q314" i="8"/>
  <c r="P311" i="8"/>
  <c r="O310" i="8"/>
  <c r="J157" i="8" s="1"/>
  <c r="O314" i="8"/>
  <c r="O311" i="8"/>
  <c r="S157" i="8" s="1" a="1"/>
  <c r="Q313" i="8"/>
  <c r="O313" i="8"/>
  <c r="O312" i="8"/>
  <c r="Q312" i="8"/>
  <c r="Q315" i="8"/>
  <c r="P315" i="8"/>
  <c r="O315" i="8"/>
  <c r="P313" i="8"/>
  <c r="P314" i="8"/>
  <c r="P310" i="8"/>
  <c r="K158" i="8" s="1"/>
  <c r="Q311" i="8"/>
  <c r="P312" i="8"/>
  <c r="O809" i="8"/>
  <c r="S406" i="8" s="1" a="1"/>
  <c r="P808" i="8"/>
  <c r="K407" i="8" s="1"/>
  <c r="Q813" i="8"/>
  <c r="P812" i="8"/>
  <c r="O808" i="8"/>
  <c r="J406" i="8" s="1"/>
  <c r="P813" i="8"/>
  <c r="P810" i="8"/>
  <c r="Q808" i="8"/>
  <c r="L408" i="8" s="1"/>
  <c r="O811" i="8"/>
  <c r="Q811" i="8"/>
  <c r="O810" i="8"/>
  <c r="Q809" i="8"/>
  <c r="Q812" i="8"/>
  <c r="O813" i="8"/>
  <c r="O812" i="8"/>
  <c r="Q810" i="8"/>
  <c r="P811" i="8"/>
  <c r="P809" i="8"/>
  <c r="Q821" i="8"/>
  <c r="Q820" i="8"/>
  <c r="L414" i="8" s="1"/>
  <c r="O821" i="8"/>
  <c r="S412" i="8" s="1" a="1"/>
  <c r="P821" i="8"/>
  <c r="O823" i="8"/>
  <c r="P822" i="8"/>
  <c r="O822" i="8"/>
  <c r="Q824" i="8"/>
  <c r="Q822" i="8"/>
  <c r="P820" i="8"/>
  <c r="K413" i="8" s="1"/>
  <c r="P824" i="8"/>
  <c r="O824" i="8"/>
  <c r="Q823" i="8"/>
  <c r="P823" i="8"/>
  <c r="Q825" i="8"/>
  <c r="O820" i="8"/>
  <c r="J412" i="8" s="1"/>
  <c r="P825" i="8"/>
  <c r="O825" i="8"/>
  <c r="O679" i="8"/>
  <c r="P679" i="8"/>
  <c r="O681" i="8"/>
  <c r="Q679" i="8"/>
  <c r="P676" i="8"/>
  <c r="K341" i="8" s="1"/>
  <c r="P680" i="8"/>
  <c r="O677" i="8"/>
  <c r="S340" i="8" s="1" a="1"/>
  <c r="O678" i="8"/>
  <c r="O680" i="8"/>
  <c r="Q681" i="8"/>
  <c r="Q678" i="8"/>
  <c r="P681" i="8"/>
  <c r="Q676" i="8"/>
  <c r="L342" i="8" s="1"/>
  <c r="Q677" i="8"/>
  <c r="P677" i="8"/>
  <c r="Q680" i="8"/>
  <c r="O676" i="8"/>
  <c r="J340" i="8" s="1"/>
  <c r="P678" i="8"/>
  <c r="O358" i="8"/>
  <c r="J181" i="8" s="1"/>
  <c r="O362" i="8"/>
  <c r="O360" i="8"/>
  <c r="P361" i="8"/>
  <c r="O359" i="8"/>
  <c r="S181" i="8" s="1" a="1"/>
  <c r="P363" i="8"/>
  <c r="Q361" i="8"/>
  <c r="O363" i="8"/>
  <c r="Q362" i="8"/>
  <c r="P359" i="8"/>
  <c r="P358" i="8"/>
  <c r="K182" i="8" s="1"/>
  <c r="Q363" i="8"/>
  <c r="P360" i="8"/>
  <c r="P362" i="8"/>
  <c r="Q360" i="8"/>
  <c r="Q359" i="8"/>
  <c r="O361" i="8"/>
  <c r="Q358" i="8"/>
  <c r="L183" i="8" s="1"/>
  <c r="Q672" i="8"/>
  <c r="P670" i="8"/>
  <c r="K338" i="8" s="1"/>
  <c r="Q675" i="8"/>
  <c r="Q674" i="8"/>
  <c r="O675" i="8"/>
  <c r="O670" i="8"/>
  <c r="J337" i="8" s="1"/>
  <c r="O674" i="8"/>
  <c r="P672" i="8"/>
  <c r="Q671" i="8"/>
  <c r="P675" i="8"/>
  <c r="O672" i="8"/>
  <c r="P674" i="8"/>
  <c r="O673" i="8"/>
  <c r="P671" i="8"/>
  <c r="Q670" i="8"/>
  <c r="L339" i="8" s="1"/>
  <c r="Q673" i="8"/>
  <c r="O671" i="8"/>
  <c r="S337" i="8" s="1" a="1"/>
  <c r="P673" i="8"/>
  <c r="O1060" i="8"/>
  <c r="J532" i="8" s="1"/>
  <c r="P1065" i="8"/>
  <c r="Q1064" i="8"/>
  <c r="P1064" i="8"/>
  <c r="P1062" i="8"/>
  <c r="P1061" i="8"/>
  <c r="Q1060" i="8"/>
  <c r="L534" i="8" s="1"/>
  <c r="O1061" i="8"/>
  <c r="S532" i="8" s="1" a="1"/>
  <c r="P1060" i="8"/>
  <c r="K533" i="8" s="1"/>
  <c r="O1065" i="8"/>
  <c r="Q1062" i="8"/>
  <c r="O1062" i="8"/>
  <c r="Q1063" i="8"/>
  <c r="O1063" i="8"/>
  <c r="O1064" i="8"/>
  <c r="P1063" i="8"/>
  <c r="Q1061" i="8"/>
  <c r="Q1065" i="8"/>
  <c r="P179" i="8"/>
  <c r="Q179" i="8"/>
  <c r="P180" i="8"/>
  <c r="P182" i="8"/>
  <c r="Q180" i="8"/>
  <c r="P181" i="8"/>
  <c r="O181" i="8"/>
  <c r="Q182" i="8"/>
  <c r="O179" i="8"/>
  <c r="S91" i="8" s="1" a="1"/>
  <c r="Q178" i="8"/>
  <c r="L93" i="8" s="1"/>
  <c r="O182" i="8"/>
  <c r="O183" i="8"/>
  <c r="Q183" i="8"/>
  <c r="Q181" i="8"/>
  <c r="P183" i="8"/>
  <c r="P178" i="8"/>
  <c r="K92" i="8" s="1"/>
  <c r="O178" i="8"/>
  <c r="J91" i="8" s="1"/>
  <c r="O180" i="8"/>
  <c r="Q1224" i="8"/>
  <c r="O1224" i="8"/>
  <c r="P1226" i="8"/>
  <c r="O1225" i="8"/>
  <c r="O1226" i="8"/>
  <c r="P1225" i="8"/>
  <c r="P1224" i="8"/>
  <c r="O1227" i="8"/>
  <c r="O1222" i="8"/>
  <c r="J613" i="8" s="1"/>
  <c r="P1227" i="8"/>
  <c r="Q1226" i="8"/>
  <c r="O1223" i="8"/>
  <c r="S613" i="8" s="1" a="1"/>
  <c r="Q1225" i="8"/>
  <c r="P1223" i="8"/>
  <c r="Q1222" i="8"/>
  <c r="L615" i="8" s="1"/>
  <c r="Q1223" i="8"/>
  <c r="Q1227" i="8"/>
  <c r="P1222" i="8"/>
  <c r="K614" i="8" s="1"/>
  <c r="P1232" i="8"/>
  <c r="Q1231" i="8"/>
  <c r="Q1230" i="8"/>
  <c r="P1229" i="8"/>
  <c r="P1228" i="8"/>
  <c r="K617" i="8" s="1"/>
  <c r="Q1233" i="8"/>
  <c r="O1233" i="8"/>
  <c r="O1228" i="8"/>
  <c r="J616" i="8" s="1"/>
  <c r="Q1232" i="8"/>
  <c r="Q1229" i="8"/>
  <c r="O1229" i="8"/>
  <c r="S616" i="8" s="1" a="1"/>
  <c r="Q1228" i="8"/>
  <c r="L618" i="8" s="1"/>
  <c r="O1232" i="8"/>
  <c r="O1230" i="8"/>
  <c r="O1231" i="8"/>
  <c r="P1230" i="8"/>
  <c r="P1231" i="8"/>
  <c r="P1233" i="8"/>
  <c r="P232" i="8"/>
  <c r="K119" i="8" s="1"/>
  <c r="P236" i="8"/>
  <c r="O237" i="8"/>
  <c r="P237" i="8"/>
  <c r="Q235" i="8"/>
  <c r="Q237" i="8"/>
  <c r="Q232" i="8"/>
  <c r="L120" i="8" s="1"/>
  <c r="O232" i="8"/>
  <c r="J118" i="8" s="1"/>
  <c r="O234" i="8"/>
  <c r="Q233" i="8"/>
  <c r="P233" i="8"/>
  <c r="P234" i="8"/>
  <c r="O236" i="8"/>
  <c r="O235" i="8"/>
  <c r="P235" i="8"/>
  <c r="Q234" i="8"/>
  <c r="Q236" i="8"/>
  <c r="O233" i="8"/>
  <c r="S118" i="8" s="1" a="1"/>
  <c r="Q1258" i="8"/>
  <c r="L633" i="8" s="1"/>
  <c r="O1258" i="8"/>
  <c r="J631" i="8" s="1"/>
  <c r="P1263" i="8"/>
  <c r="P1258" i="8"/>
  <c r="K632" i="8" s="1"/>
  <c r="O1263" i="8"/>
  <c r="O1260" i="8"/>
  <c r="P1259" i="8"/>
  <c r="O1259" i="8"/>
  <c r="S631" i="8" s="1" a="1"/>
  <c r="P1262" i="8"/>
  <c r="Q1263" i="8"/>
  <c r="P1261" i="8"/>
  <c r="Q1260" i="8"/>
  <c r="Q1261" i="8"/>
  <c r="P1260" i="8"/>
  <c r="Q1262" i="8"/>
  <c r="O1262" i="8"/>
  <c r="O1261" i="8"/>
  <c r="Q1259" i="8"/>
  <c r="O127" i="8"/>
  <c r="P127" i="8"/>
  <c r="O126" i="8"/>
  <c r="P129" i="8"/>
  <c r="O124" i="8"/>
  <c r="J64" i="8" s="1"/>
  <c r="P128" i="8"/>
  <c r="O129" i="8"/>
  <c r="O128" i="8"/>
  <c r="Q127" i="8"/>
  <c r="Q129" i="8"/>
  <c r="P126" i="8"/>
  <c r="Q124" i="8"/>
  <c r="L66" i="8" s="1"/>
  <c r="O125" i="8"/>
  <c r="S64" i="8" s="1" a="1"/>
  <c r="P124" i="8"/>
  <c r="K65" i="8" s="1"/>
  <c r="Q125" i="8"/>
  <c r="P125" i="8"/>
  <c r="Q128" i="8"/>
  <c r="Q126" i="8"/>
  <c r="Q173" i="8"/>
  <c r="Q172" i="8"/>
  <c r="L90" i="8" s="1"/>
  <c r="O173" i="8"/>
  <c r="S88" i="8" s="1" a="1"/>
  <c r="Q175" i="8"/>
  <c r="O177" i="8"/>
  <c r="O175" i="8"/>
  <c r="P175" i="8"/>
  <c r="Q174" i="8"/>
  <c r="P173" i="8"/>
  <c r="P172" i="8"/>
  <c r="K89" i="8" s="1"/>
  <c r="P176" i="8"/>
  <c r="P174" i="8"/>
  <c r="P177" i="8"/>
  <c r="Q176" i="8"/>
  <c r="Q177" i="8"/>
  <c r="O176" i="8"/>
  <c r="O172" i="8"/>
  <c r="J88" i="8" s="1"/>
  <c r="O174" i="8"/>
  <c r="Q456" i="8"/>
  <c r="O456" i="8"/>
  <c r="P457" i="8"/>
  <c r="O457" i="8"/>
  <c r="P456" i="8"/>
  <c r="O454" i="8"/>
  <c r="J229" i="8" s="1"/>
  <c r="O458" i="8"/>
  <c r="Q457" i="8"/>
  <c r="O459" i="8"/>
  <c r="P458" i="8"/>
  <c r="P459" i="8"/>
  <c r="Q459" i="8"/>
  <c r="Q454" i="8"/>
  <c r="L231" i="8" s="1"/>
  <c r="O455" i="8"/>
  <c r="S229" i="8" s="1" a="1"/>
  <c r="P455" i="8"/>
  <c r="P454" i="8"/>
  <c r="K230" i="8" s="1"/>
  <c r="Q455" i="8"/>
  <c r="Q458" i="8"/>
  <c r="O708" i="8"/>
  <c r="O709" i="8"/>
  <c r="Q709" i="8"/>
  <c r="O707" i="8"/>
  <c r="S355" i="8" s="1" a="1"/>
  <c r="P710" i="8"/>
  <c r="P709" i="8"/>
  <c r="O711" i="8"/>
  <c r="P711" i="8"/>
  <c r="Q708" i="8"/>
  <c r="Q706" i="8"/>
  <c r="L357" i="8" s="1"/>
  <c r="Q710" i="8"/>
  <c r="O706" i="8"/>
  <c r="J355" i="8" s="1"/>
  <c r="P708" i="8"/>
  <c r="P706" i="8"/>
  <c r="K356" i="8" s="1"/>
  <c r="P707" i="8"/>
  <c r="Q707" i="8"/>
  <c r="Q711" i="8"/>
  <c r="O710" i="8"/>
  <c r="P565" i="8"/>
  <c r="O567" i="8"/>
  <c r="P562" i="8"/>
  <c r="K284" i="8" s="1"/>
  <c r="O563" i="8"/>
  <c r="S283" i="8" s="1" a="1"/>
  <c r="O566" i="8"/>
  <c r="Q562" i="8"/>
  <c r="L285" i="8" s="1"/>
  <c r="Q566" i="8"/>
  <c r="O562" i="8"/>
  <c r="J283" i="8" s="1"/>
  <c r="Q565" i="8"/>
  <c r="P563" i="8"/>
  <c r="P564" i="8"/>
  <c r="Q564" i="8"/>
  <c r="Q567" i="8"/>
  <c r="O564" i="8"/>
  <c r="O565" i="8"/>
  <c r="P566" i="8"/>
  <c r="P567" i="8"/>
  <c r="Q563" i="8"/>
  <c r="P231" i="8"/>
  <c r="O228" i="8"/>
  <c r="P226" i="8"/>
  <c r="K116" i="8" s="1"/>
  <c r="O227" i="8"/>
  <c r="S115" i="8" s="1" a="1"/>
  <c r="P227" i="8"/>
  <c r="Q226" i="8"/>
  <c r="L117" i="8" s="1"/>
  <c r="Q230" i="8"/>
  <c r="Q231" i="8"/>
  <c r="Q228" i="8"/>
  <c r="P228" i="8"/>
  <c r="Q227" i="8"/>
  <c r="O231" i="8"/>
  <c r="O229" i="8"/>
  <c r="O226" i="8"/>
  <c r="J115" i="8" s="1"/>
  <c r="O230" i="8"/>
  <c r="P230" i="8"/>
  <c r="Q229" i="8"/>
  <c r="P229" i="8"/>
  <c r="P28" i="8"/>
  <c r="K17" i="8" s="1"/>
  <c r="P32" i="8"/>
  <c r="Q31" i="8"/>
  <c r="P33" i="8"/>
  <c r="Q32" i="8"/>
  <c r="Q33" i="8"/>
  <c r="O33" i="8"/>
  <c r="Q28" i="8"/>
  <c r="L18" i="8" s="1"/>
  <c r="P31" i="8"/>
  <c r="Q29" i="8"/>
  <c r="O29" i="8"/>
  <c r="S16" i="8" s="1" a="1"/>
  <c r="O28" i="8"/>
  <c r="J16" i="8" s="1"/>
  <c r="O32" i="8"/>
  <c r="O30" i="8"/>
  <c r="O31" i="8"/>
  <c r="P30" i="8"/>
  <c r="Q30" i="8"/>
  <c r="P29" i="8"/>
  <c r="P850" i="8"/>
  <c r="K428" i="8" s="1"/>
  <c r="Q855" i="8"/>
  <c r="P851" i="8"/>
  <c r="Q851" i="8"/>
  <c r="O852" i="8"/>
  <c r="O851" i="8"/>
  <c r="S427" i="8" s="1" a="1"/>
  <c r="O855" i="8"/>
  <c r="O853" i="8"/>
  <c r="P853" i="8"/>
  <c r="P852" i="8"/>
  <c r="Q852" i="8"/>
  <c r="O850" i="8"/>
  <c r="J427" i="8" s="1"/>
  <c r="Q853" i="8"/>
  <c r="Q850" i="8"/>
  <c r="L429" i="8" s="1"/>
  <c r="Q854" i="8"/>
  <c r="O854" i="8"/>
  <c r="P854" i="8"/>
  <c r="P855" i="8"/>
  <c r="P929" i="8"/>
  <c r="O929" i="8"/>
  <c r="S466" i="8" s="1" a="1"/>
  <c r="P928" i="8"/>
  <c r="K467" i="8" s="1"/>
  <c r="Q932" i="8"/>
  <c r="P932" i="8"/>
  <c r="Q930" i="8"/>
  <c r="P930" i="8"/>
  <c r="O931" i="8"/>
  <c r="O930" i="8"/>
  <c r="O932" i="8"/>
  <c r="Q931" i="8"/>
  <c r="Q933" i="8"/>
  <c r="P931" i="8"/>
  <c r="O928" i="8"/>
  <c r="J466" i="8" s="1"/>
  <c r="P933" i="8"/>
  <c r="O933" i="8"/>
  <c r="Q929" i="8"/>
  <c r="Q928" i="8"/>
  <c r="L468" i="8" s="1"/>
  <c r="O1666" i="8"/>
  <c r="J835" i="8" s="1"/>
  <c r="P1671" i="8"/>
  <c r="Q1671" i="8"/>
  <c r="Q1667" i="8"/>
  <c r="Q1666" i="8"/>
  <c r="L837" i="8" s="1"/>
  <c r="P1667" i="8"/>
  <c r="P1666" i="8"/>
  <c r="K836" i="8" s="1"/>
  <c r="O1669" i="8"/>
  <c r="P1670" i="8"/>
  <c r="O1671" i="8"/>
  <c r="Q1668" i="8"/>
  <c r="O1668" i="8"/>
  <c r="O1667" i="8"/>
  <c r="S835" i="8" s="1" a="1"/>
  <c r="P1668" i="8"/>
  <c r="O1670" i="8"/>
  <c r="Q1669" i="8"/>
  <c r="P1669" i="8"/>
  <c r="Q1670" i="8"/>
  <c r="P1009" i="8"/>
  <c r="Q1008" i="8"/>
  <c r="Q1007" i="8"/>
  <c r="O1007" i="8"/>
  <c r="S505" i="8" s="1" a="1"/>
  <c r="Q1010" i="8"/>
  <c r="O1010" i="8"/>
  <c r="O1009" i="8"/>
  <c r="Q1009" i="8"/>
  <c r="Q1006" i="8"/>
  <c r="L507" i="8" s="1"/>
  <c r="O1006" i="8"/>
  <c r="J505" i="8" s="1"/>
  <c r="P1011" i="8"/>
  <c r="P1010" i="8"/>
  <c r="P1008" i="8"/>
  <c r="O1008" i="8"/>
  <c r="P1007" i="8"/>
  <c r="P1006" i="8"/>
  <c r="K506" i="8" s="1"/>
  <c r="Q1011" i="8"/>
  <c r="O1011" i="8"/>
  <c r="Q1501" i="8"/>
  <c r="P1501" i="8"/>
  <c r="Q1502" i="8"/>
  <c r="P1502" i="8"/>
  <c r="O1503" i="8"/>
  <c r="P1503" i="8"/>
  <c r="Q1498" i="8"/>
  <c r="L753" i="8" s="1"/>
  <c r="O1500" i="8"/>
  <c r="O1499" i="8"/>
  <c r="S751" i="8" s="1" a="1"/>
  <c r="O1498" i="8"/>
  <c r="J751" i="8" s="1"/>
  <c r="P1498" i="8"/>
  <c r="K752" i="8" s="1"/>
  <c r="O1502" i="8"/>
  <c r="Q1503" i="8"/>
  <c r="P1500" i="8"/>
  <c r="Q1499" i="8"/>
  <c r="Q1500" i="8"/>
  <c r="P1499" i="8"/>
  <c r="O1501" i="8"/>
  <c r="P1486" i="8"/>
  <c r="K746" i="8" s="1"/>
  <c r="Q1491" i="8"/>
  <c r="O1486" i="8"/>
  <c r="J745" i="8" s="1"/>
  <c r="Q1486" i="8"/>
  <c r="L747" i="8" s="1"/>
  <c r="P1489" i="8"/>
  <c r="Q1487" i="8"/>
  <c r="O1487" i="8"/>
  <c r="S745" i="8" s="1" a="1"/>
  <c r="O1488" i="8"/>
  <c r="O1490" i="8"/>
  <c r="O1491" i="8"/>
  <c r="O1489" i="8"/>
  <c r="Q1488" i="8"/>
  <c r="Q1489" i="8"/>
  <c r="P1487" i="8"/>
  <c r="P1490" i="8"/>
  <c r="Q1490" i="8"/>
  <c r="P1491" i="8"/>
  <c r="P1488" i="8"/>
  <c r="Q888" i="8"/>
  <c r="Q887" i="8"/>
  <c r="O888" i="8"/>
  <c r="Q889" i="8"/>
  <c r="O886" i="8"/>
  <c r="J445" i="8" s="1"/>
  <c r="O890" i="8"/>
  <c r="O889" i="8"/>
  <c r="Q890" i="8"/>
  <c r="O887" i="8"/>
  <c r="S445" i="8" s="1" a="1"/>
  <c r="P891" i="8"/>
  <c r="P890" i="8"/>
  <c r="P889" i="8"/>
  <c r="O891" i="8"/>
  <c r="P887" i="8"/>
  <c r="P886" i="8"/>
  <c r="K446" i="8" s="1"/>
  <c r="Q891" i="8"/>
  <c r="Q886" i="8"/>
  <c r="L447" i="8" s="1"/>
  <c r="P888" i="8"/>
  <c r="O415" i="8"/>
  <c r="O414" i="8"/>
  <c r="P415" i="8"/>
  <c r="O413" i="8"/>
  <c r="S208" i="8" s="1" a="1"/>
  <c r="P412" i="8"/>
  <c r="K209" i="8" s="1"/>
  <c r="P416" i="8"/>
  <c r="Q415" i="8"/>
  <c r="O417" i="8"/>
  <c r="Q416" i="8"/>
  <c r="Q417" i="8"/>
  <c r="P417" i="8"/>
  <c r="P414" i="8"/>
  <c r="O416" i="8"/>
  <c r="Q413" i="8"/>
  <c r="O412" i="8"/>
  <c r="J208" i="8" s="1"/>
  <c r="P413" i="8"/>
  <c r="Q414" i="8"/>
  <c r="Q412" i="8"/>
  <c r="L210" i="8" s="1"/>
  <c r="P522" i="8"/>
  <c r="O523" i="8"/>
  <c r="P524" i="8"/>
  <c r="P525" i="8"/>
  <c r="Q520" i="8"/>
  <c r="L264" i="8" s="1"/>
  <c r="Q523" i="8"/>
  <c r="Q524" i="8"/>
  <c r="P520" i="8"/>
  <c r="K263" i="8" s="1"/>
  <c r="Q521" i="8"/>
  <c r="O525" i="8"/>
  <c r="O520" i="8"/>
  <c r="J262" i="8" s="1"/>
  <c r="O524" i="8"/>
  <c r="P523" i="8"/>
  <c r="O521" i="8"/>
  <c r="S262" i="8" s="1" a="1"/>
  <c r="P521" i="8"/>
  <c r="O522" i="8"/>
  <c r="Q522" i="8"/>
  <c r="Q525" i="8"/>
  <c r="Q1754" i="8"/>
  <c r="Q1755" i="8"/>
  <c r="O1755" i="8"/>
  <c r="P1751" i="8"/>
  <c r="Q1750" i="8"/>
  <c r="L879" i="8" s="1"/>
  <c r="P1750" i="8"/>
  <c r="K878" i="8" s="1"/>
  <c r="Q1751" i="8"/>
  <c r="O1751" i="8"/>
  <c r="S877" i="8" s="1" a="1"/>
  <c r="Q1753" i="8"/>
  <c r="O1752" i="8"/>
  <c r="P1752" i="8"/>
  <c r="Q1752" i="8"/>
  <c r="O1753" i="8"/>
  <c r="P1754" i="8"/>
  <c r="P1753" i="8"/>
  <c r="O1754" i="8"/>
  <c r="O1750" i="8"/>
  <c r="J877" i="8" s="1"/>
  <c r="P1755" i="8"/>
  <c r="Q1606" i="8"/>
  <c r="L807" i="8" s="1"/>
  <c r="P1606" i="8"/>
  <c r="K806" i="8" s="1"/>
  <c r="O1607" i="8"/>
  <c r="S805" i="8" s="1" a="1"/>
  <c r="O1609" i="8"/>
  <c r="Q1609" i="8"/>
  <c r="O1608" i="8"/>
  <c r="P1608" i="8"/>
  <c r="Q1608" i="8"/>
  <c r="O1611" i="8"/>
  <c r="P1611" i="8"/>
  <c r="P1609" i="8"/>
  <c r="O1610" i="8"/>
  <c r="P1610" i="8"/>
  <c r="O1606" i="8"/>
  <c r="J805" i="8" s="1"/>
  <c r="Q1610" i="8"/>
  <c r="Q1611" i="8"/>
  <c r="P1607" i="8"/>
  <c r="Q1607" i="8"/>
  <c r="Q682" i="8"/>
  <c r="L345" i="8" s="1"/>
  <c r="Q686" i="8"/>
  <c r="Q683" i="8"/>
  <c r="O685" i="8"/>
  <c r="P683" i="8"/>
  <c r="P684" i="8"/>
  <c r="Q685" i="8"/>
  <c r="O686" i="8"/>
  <c r="P686" i="8"/>
  <c r="O684" i="8"/>
  <c r="O682" i="8"/>
  <c r="J343" i="8" s="1"/>
  <c r="P687" i="8"/>
  <c r="Q687" i="8"/>
  <c r="O687" i="8"/>
  <c r="P685" i="8"/>
  <c r="P682" i="8"/>
  <c r="K344" i="8" s="1"/>
  <c r="Q684" i="8"/>
  <c r="O683" i="8"/>
  <c r="S343" i="8" s="1" a="1"/>
  <c r="Q883" i="8"/>
  <c r="P881" i="8"/>
  <c r="P880" i="8"/>
  <c r="K443" i="8" s="1"/>
  <c r="P883" i="8"/>
  <c r="Q881" i="8"/>
  <c r="O885" i="8"/>
  <c r="Q882" i="8"/>
  <c r="O883" i="8"/>
  <c r="Q880" i="8"/>
  <c r="L444" i="8" s="1"/>
  <c r="Q884" i="8"/>
  <c r="O881" i="8"/>
  <c r="S442" i="8" s="1" a="1"/>
  <c r="O880" i="8"/>
  <c r="J442" i="8" s="1"/>
  <c r="O884" i="8"/>
  <c r="Q885" i="8"/>
  <c r="P882" i="8"/>
  <c r="P885" i="8"/>
  <c r="O882" i="8"/>
  <c r="P884" i="8"/>
  <c r="Q24" i="8"/>
  <c r="O24" i="8"/>
  <c r="Q25" i="8"/>
  <c r="Q27" i="8"/>
  <c r="O27" i="8"/>
  <c r="O22" i="8"/>
  <c r="J13" i="8" s="1"/>
  <c r="O26" i="8"/>
  <c r="P25" i="8"/>
  <c r="O25" i="8"/>
  <c r="P26" i="8"/>
  <c r="P27" i="8"/>
  <c r="Q26" i="8"/>
  <c r="P24" i="8"/>
  <c r="P22" i="8"/>
  <c r="K14" i="8" s="1"/>
  <c r="P23" i="8"/>
  <c r="Q22" i="8"/>
  <c r="L15" i="8" s="1"/>
  <c r="O23" i="8"/>
  <c r="S13" i="8" s="1" a="1"/>
  <c r="Q23" i="8"/>
  <c r="Q1434" i="8"/>
  <c r="O1435" i="8"/>
  <c r="Q1435" i="8"/>
  <c r="P1436" i="8"/>
  <c r="O1437" i="8"/>
  <c r="O1436" i="8"/>
  <c r="Q1436" i="8"/>
  <c r="Q1437" i="8"/>
  <c r="Q1433" i="8"/>
  <c r="O1432" i="8"/>
  <c r="J718" i="8" s="1"/>
  <c r="P1437" i="8"/>
  <c r="P1432" i="8"/>
  <c r="K719" i="8" s="1"/>
  <c r="Q1432" i="8"/>
  <c r="L720" i="8" s="1"/>
  <c r="P1434" i="8"/>
  <c r="P1433" i="8"/>
  <c r="O1433" i="8"/>
  <c r="S718" i="8" s="1" a="1"/>
  <c r="O1434" i="8"/>
  <c r="P1435" i="8"/>
  <c r="O717" i="8"/>
  <c r="O716" i="8"/>
  <c r="P716" i="8"/>
  <c r="Q716" i="8"/>
  <c r="P715" i="8"/>
  <c r="O713" i="8"/>
  <c r="S358" i="8" s="1" a="1"/>
  <c r="P712" i="8"/>
  <c r="K359" i="8" s="1"/>
  <c r="Q717" i="8"/>
  <c r="O715" i="8"/>
  <c r="P713" i="8"/>
  <c r="P714" i="8"/>
  <c r="Q712" i="8"/>
  <c r="L360" i="8" s="1"/>
  <c r="O712" i="8"/>
  <c r="J358" i="8" s="1"/>
  <c r="P717" i="8"/>
  <c r="Q715" i="8"/>
  <c r="O714" i="8"/>
  <c r="Q714" i="8"/>
  <c r="Q713" i="8"/>
  <c r="O1622" i="8"/>
  <c r="Q1621" i="8"/>
  <c r="O1619" i="8"/>
  <c r="S811" i="8" s="1" a="1"/>
  <c r="P1621" i="8"/>
  <c r="O1618" i="8"/>
  <c r="J811" i="8" s="1"/>
  <c r="P1623" i="8"/>
  <c r="Q1623" i="8"/>
  <c r="O1621" i="8"/>
  <c r="P1622" i="8"/>
  <c r="P1619" i="8"/>
  <c r="P1618" i="8"/>
  <c r="K812" i="8" s="1"/>
  <c r="Q1618" i="8"/>
  <c r="L813" i="8" s="1"/>
  <c r="Q1622" i="8"/>
  <c r="O1623" i="8"/>
  <c r="Q1620" i="8"/>
  <c r="O1620" i="8"/>
  <c r="P1620" i="8"/>
  <c r="Q1619" i="8"/>
  <c r="Q1186" i="8"/>
  <c r="L597" i="8" s="1"/>
  <c r="Q1190" i="8"/>
  <c r="O1190" i="8"/>
  <c r="P1186" i="8"/>
  <c r="K596" i="8" s="1"/>
  <c r="Q1189" i="8"/>
  <c r="O1186" i="8"/>
  <c r="J595" i="8" s="1"/>
  <c r="P1191" i="8"/>
  <c r="O1189" i="8"/>
  <c r="P1190" i="8"/>
  <c r="O1188" i="8"/>
  <c r="P1187" i="8"/>
  <c r="P1188" i="8"/>
  <c r="Q1191" i="8"/>
  <c r="O1187" i="8"/>
  <c r="S595" i="8" s="1" a="1"/>
  <c r="P1189" i="8"/>
  <c r="Q1188" i="8"/>
  <c r="O1191" i="8"/>
  <c r="Q1187" i="8"/>
  <c r="P436" i="8"/>
  <c r="K221" i="8" s="1"/>
  <c r="P440" i="8"/>
  <c r="O441" i="8"/>
  <c r="O438" i="8"/>
  <c r="O440" i="8"/>
  <c r="Q439" i="8"/>
  <c r="Q441" i="8"/>
  <c r="O437" i="8"/>
  <c r="S220" i="8" s="1" a="1"/>
  <c r="P441" i="8"/>
  <c r="P438" i="8"/>
  <c r="Q437" i="8"/>
  <c r="P437" i="8"/>
  <c r="Q438" i="8"/>
  <c r="Q436" i="8"/>
  <c r="L222" i="8" s="1"/>
  <c r="O436" i="8"/>
  <c r="J220" i="8" s="1"/>
  <c r="O439" i="8"/>
  <c r="P439" i="8"/>
  <c r="Q440" i="8"/>
  <c r="O1747" i="8"/>
  <c r="P1747" i="8"/>
  <c r="O1744" i="8"/>
  <c r="J874" i="8" s="1"/>
  <c r="Q1746" i="8"/>
  <c r="P1748" i="8"/>
  <c r="O1749" i="8"/>
  <c r="P1746" i="8"/>
  <c r="P1749" i="8"/>
  <c r="P1744" i="8"/>
  <c r="K875" i="8" s="1"/>
  <c r="Q1749" i="8"/>
  <c r="O1746" i="8"/>
  <c r="Q1748" i="8"/>
  <c r="O1745" i="8"/>
  <c r="S874" i="8" s="1" a="1"/>
  <c r="Q1745" i="8"/>
  <c r="P1745" i="8"/>
  <c r="O1748" i="8"/>
  <c r="Q1744" i="8"/>
  <c r="L876" i="8" s="1"/>
  <c r="Q1747" i="8"/>
  <c r="P1763" i="8"/>
  <c r="P1762" i="8"/>
  <c r="K884" i="8" s="1"/>
  <c r="P1766" i="8"/>
  <c r="Q1762" i="8"/>
  <c r="L885" i="8" s="1"/>
  <c r="P1765" i="8"/>
  <c r="Q1764" i="8"/>
  <c r="O1764" i="8"/>
  <c r="Q1763" i="8"/>
  <c r="O1765" i="8"/>
  <c r="O1766" i="8"/>
  <c r="Q1765" i="8"/>
  <c r="P1764" i="8"/>
  <c r="O1767" i="8"/>
  <c r="O1762" i="8"/>
  <c r="J883" i="8" s="1"/>
  <c r="P1767" i="8"/>
  <c r="Q1767" i="8"/>
  <c r="Q1766" i="8"/>
  <c r="O1763" i="8"/>
  <c r="S883" i="8" s="1" a="1"/>
  <c r="P1038" i="8"/>
  <c r="Q1037" i="8"/>
  <c r="Q1036" i="8"/>
  <c r="L522" i="8" s="1"/>
  <c r="P1037" i="8"/>
  <c r="P1041" i="8"/>
  <c r="Q1039" i="8"/>
  <c r="O1039" i="8"/>
  <c r="O1038" i="8"/>
  <c r="O1040" i="8"/>
  <c r="O1041" i="8"/>
  <c r="P1040" i="8"/>
  <c r="P1039" i="8"/>
  <c r="O1036" i="8"/>
  <c r="J520" i="8" s="1"/>
  <c r="O1037" i="8"/>
  <c r="S520" i="8" s="1" a="1"/>
  <c r="P1036" i="8"/>
  <c r="K521" i="8" s="1"/>
  <c r="Q1041" i="8"/>
  <c r="Q1040" i="8"/>
  <c r="Q1038" i="8"/>
  <c r="P594" i="8"/>
  <c r="Q594" i="8"/>
  <c r="Q596" i="8"/>
  <c r="P595" i="8"/>
  <c r="P592" i="8"/>
  <c r="K299" i="8" s="1"/>
  <c r="Q595" i="8"/>
  <c r="P596" i="8"/>
  <c r="O592" i="8"/>
  <c r="J298" i="8" s="1"/>
  <c r="P597" i="8"/>
  <c r="O597" i="8"/>
  <c r="P593" i="8"/>
  <c r="O596" i="8"/>
  <c r="O594" i="8"/>
  <c r="O593" i="8"/>
  <c r="S298" i="8" s="1" a="1"/>
  <c r="Q592" i="8"/>
  <c r="L300" i="8" s="1"/>
  <c r="O595" i="8"/>
  <c r="Q593" i="8"/>
  <c r="Q597" i="8"/>
  <c r="Q1790" i="8"/>
  <c r="Q1791" i="8"/>
  <c r="P1787" i="8"/>
  <c r="Q1787" i="8"/>
  <c r="Q1786" i="8"/>
  <c r="L897" i="8" s="1"/>
  <c r="P1786" i="8"/>
  <c r="K896" i="8" s="1"/>
  <c r="Q1788" i="8"/>
  <c r="O1789" i="8"/>
  <c r="Q1789" i="8"/>
  <c r="O1788" i="8"/>
  <c r="P1788" i="8"/>
  <c r="P1790" i="8"/>
  <c r="O1791" i="8"/>
  <c r="P1791" i="8"/>
  <c r="P1789" i="8"/>
  <c r="O1790" i="8"/>
  <c r="O1787" i="8"/>
  <c r="S895" i="8" s="1" a="1"/>
  <c r="O1786" i="8"/>
  <c r="J895" i="8" s="1"/>
  <c r="P18" i="8"/>
  <c r="Q17" i="8"/>
  <c r="O18" i="8"/>
  <c r="O20" i="8"/>
  <c r="P21" i="8"/>
  <c r="Q19" i="8"/>
  <c r="O19" i="8"/>
  <c r="Q20" i="8"/>
  <c r="P19" i="8"/>
  <c r="O21" i="8"/>
  <c r="P20" i="8"/>
  <c r="Q18" i="8"/>
  <c r="Q16" i="8"/>
  <c r="L12" i="8" s="1"/>
  <c r="O17" i="8"/>
  <c r="S10" i="8" s="1" a="1"/>
  <c r="P16" i="8"/>
  <c r="K11" i="8" s="1"/>
  <c r="Q21" i="8"/>
  <c r="O16" i="8"/>
  <c r="J10" i="8" s="1"/>
  <c r="P17" i="8"/>
  <c r="O1680" i="8"/>
  <c r="Q1679" i="8"/>
  <c r="P1682" i="8"/>
  <c r="O1679" i="8"/>
  <c r="S841" i="8" s="1" a="1"/>
  <c r="O1682" i="8"/>
  <c r="P1681" i="8"/>
  <c r="Q1681" i="8"/>
  <c r="P1678" i="8"/>
  <c r="K842" i="8" s="1"/>
  <c r="O1681" i="8"/>
  <c r="Q1678" i="8"/>
  <c r="L843" i="8" s="1"/>
  <c r="Q1682" i="8"/>
  <c r="P1683" i="8"/>
  <c r="Q1680" i="8"/>
  <c r="Q1683" i="8"/>
  <c r="O1678" i="8"/>
  <c r="J841" i="8" s="1"/>
  <c r="P1680" i="8"/>
  <c r="O1683" i="8"/>
  <c r="P1679" i="8"/>
  <c r="O731" i="8"/>
  <c r="S367" i="8" s="1" a="1"/>
  <c r="O733" i="8"/>
  <c r="O730" i="8"/>
  <c r="J367" i="8" s="1"/>
  <c r="O732" i="8"/>
  <c r="Q732" i="8"/>
  <c r="O735" i="8"/>
  <c r="Q735" i="8"/>
  <c r="P733" i="8"/>
  <c r="P734" i="8"/>
  <c r="Q731" i="8"/>
  <c r="O734" i="8"/>
  <c r="P732" i="8"/>
  <c r="Q730" i="8"/>
  <c r="L369" i="8" s="1"/>
  <c r="Q734" i="8"/>
  <c r="P731" i="8"/>
  <c r="P735" i="8"/>
  <c r="P730" i="8"/>
  <c r="K368" i="8" s="1"/>
  <c r="Q733" i="8"/>
  <c r="P1686" i="8"/>
  <c r="Q1686" i="8"/>
  <c r="P1689" i="8"/>
  <c r="Q1685" i="8"/>
  <c r="Q1688" i="8"/>
  <c r="Q1687" i="8"/>
  <c r="P1688" i="8"/>
  <c r="P1687" i="8"/>
  <c r="O1688" i="8"/>
  <c r="O1689" i="8"/>
  <c r="P1684" i="8"/>
  <c r="K845" i="8" s="1"/>
  <c r="P1685" i="8"/>
  <c r="O1684" i="8"/>
  <c r="J844" i="8" s="1"/>
  <c r="O1685" i="8"/>
  <c r="S844" i="8" s="1" a="1"/>
  <c r="Q1684" i="8"/>
  <c r="L846" i="8" s="1"/>
  <c r="O1687" i="8"/>
  <c r="Q1689" i="8"/>
  <c r="O1686" i="8"/>
  <c r="Q691" i="8"/>
  <c r="O691" i="8"/>
  <c r="Q689" i="8"/>
  <c r="O693" i="8"/>
  <c r="Q690" i="8"/>
  <c r="O688" i="8"/>
  <c r="J346" i="8" s="1"/>
  <c r="Q693" i="8"/>
  <c r="O692" i="8"/>
  <c r="O689" i="8"/>
  <c r="S346" i="8" s="1" a="1"/>
  <c r="Q692" i="8"/>
  <c r="P692" i="8"/>
  <c r="O690" i="8"/>
  <c r="P693" i="8"/>
  <c r="P690" i="8"/>
  <c r="Q688" i="8"/>
  <c r="L348" i="8" s="1"/>
  <c r="P689" i="8"/>
  <c r="P691" i="8"/>
  <c r="P688" i="8"/>
  <c r="K347" i="8" s="1"/>
  <c r="O343" i="8"/>
  <c r="P343" i="8"/>
  <c r="Q344" i="8"/>
  <c r="P345" i="8"/>
  <c r="P340" i="8"/>
  <c r="K173" i="8" s="1"/>
  <c r="P344" i="8"/>
  <c r="O345" i="8"/>
  <c r="O340" i="8"/>
  <c r="J172" i="8" s="1"/>
  <c r="O344" i="8"/>
  <c r="Q345" i="8"/>
  <c r="O341" i="8"/>
  <c r="S172" i="8" s="1" a="1"/>
  <c r="Q343" i="8"/>
  <c r="P342" i="8"/>
  <c r="Q341" i="8"/>
  <c r="P341" i="8"/>
  <c r="Q342" i="8"/>
  <c r="Q340" i="8"/>
  <c r="L174" i="8" s="1"/>
  <c r="O342" i="8"/>
  <c r="Q144" i="8"/>
  <c r="O144" i="8"/>
  <c r="Q146" i="8"/>
  <c r="O145" i="8"/>
  <c r="O142" i="8"/>
  <c r="J73" i="8" s="1"/>
  <c r="O146" i="8"/>
  <c r="Q145" i="8"/>
  <c r="Q143" i="8"/>
  <c r="O147" i="8"/>
  <c r="P147" i="8"/>
  <c r="Q147" i="8"/>
  <c r="P146" i="8"/>
  <c r="P145" i="8"/>
  <c r="P143" i="8"/>
  <c r="P142" i="8"/>
  <c r="K74" i="8" s="1"/>
  <c r="P144" i="8"/>
  <c r="Q142" i="8"/>
  <c r="L75" i="8" s="1"/>
  <c r="O143" i="8"/>
  <c r="S73" i="8" s="1" a="1"/>
  <c r="Q1157" i="8"/>
  <c r="O1157" i="8"/>
  <c r="S580" i="8" s="1" a="1"/>
  <c r="Q1156" i="8"/>
  <c r="L582" i="8" s="1"/>
  <c r="O1156" i="8"/>
  <c r="J580" i="8" s="1"/>
  <c r="P1157" i="8"/>
  <c r="O1159" i="8"/>
  <c r="P1158" i="8"/>
  <c r="P1159" i="8"/>
  <c r="Q1158" i="8"/>
  <c r="P1160" i="8"/>
  <c r="Q1159" i="8"/>
  <c r="O1158" i="8"/>
  <c r="P1161" i="8"/>
  <c r="P1156" i="8"/>
  <c r="K581" i="8" s="1"/>
  <c r="Q1161" i="8"/>
  <c r="O1161" i="8"/>
  <c r="Q1160" i="8"/>
  <c r="O1160" i="8"/>
  <c r="O1460" i="8"/>
  <c r="P1460" i="8"/>
  <c r="P1456" i="8"/>
  <c r="K731" i="8" s="1"/>
  <c r="Q1461" i="8"/>
  <c r="O1456" i="8"/>
  <c r="J730" i="8" s="1"/>
  <c r="P1461" i="8"/>
  <c r="Q1457" i="8"/>
  <c r="Q1459" i="8"/>
  <c r="O1458" i="8"/>
  <c r="P1457" i="8"/>
  <c r="Q1456" i="8"/>
  <c r="L732" i="8" s="1"/>
  <c r="P1459" i="8"/>
  <c r="Q1460" i="8"/>
  <c r="O1459" i="8"/>
  <c r="Q1458" i="8"/>
  <c r="P1458" i="8"/>
  <c r="O1461" i="8"/>
  <c r="O1457" i="8"/>
  <c r="S730" i="8" s="1" a="1"/>
  <c r="Q1805" i="8"/>
  <c r="Q1806" i="8"/>
  <c r="O1804" i="8"/>
  <c r="J904" i="8" s="1"/>
  <c r="Q1804" i="8"/>
  <c r="L906" i="8" s="1"/>
  <c r="Q1808" i="8"/>
  <c r="O1807" i="8"/>
  <c r="P1807" i="8"/>
  <c r="O1806" i="8"/>
  <c r="P1806" i="8"/>
  <c r="P1808" i="8"/>
  <c r="O1809" i="8"/>
  <c r="Q1807" i="8"/>
  <c r="O1808" i="8"/>
  <c r="P1804" i="8"/>
  <c r="K905" i="8" s="1"/>
  <c r="Q1809" i="8"/>
  <c r="P1805" i="8"/>
  <c r="P1809" i="8"/>
  <c r="O1805" i="8"/>
  <c r="S904" i="8" s="1" a="1"/>
  <c r="Q317" i="8"/>
  <c r="O318" i="8"/>
  <c r="P319" i="8"/>
  <c r="O320" i="8"/>
  <c r="P318" i="8"/>
  <c r="O317" i="8"/>
  <c r="S160" i="8" s="1" a="1"/>
  <c r="O319" i="8"/>
  <c r="Q319" i="8"/>
  <c r="O321" i="8"/>
  <c r="Q318" i="8"/>
  <c r="O316" i="8"/>
  <c r="J160" i="8" s="1"/>
  <c r="P320" i="8"/>
  <c r="P321" i="8"/>
  <c r="P316" i="8"/>
  <c r="K161" i="8" s="1"/>
  <c r="Q316" i="8"/>
  <c r="L162" i="8" s="1"/>
  <c r="Q321" i="8"/>
  <c r="P317" i="8"/>
  <c r="Q320" i="8"/>
  <c r="Q1673" i="8"/>
  <c r="O1673" i="8"/>
  <c r="S838" i="8" s="1" a="1"/>
  <c r="O1676" i="8"/>
  <c r="Q1672" i="8"/>
  <c r="L840" i="8" s="1"/>
  <c r="Q1675" i="8"/>
  <c r="O1675" i="8"/>
  <c r="Q1674" i="8"/>
  <c r="O1672" i="8"/>
  <c r="J838" i="8" s="1"/>
  <c r="P1675" i="8"/>
  <c r="P1676" i="8"/>
  <c r="Q1676" i="8"/>
  <c r="P1674" i="8"/>
  <c r="P1677" i="8"/>
  <c r="P1672" i="8"/>
  <c r="K839" i="8" s="1"/>
  <c r="Q1677" i="8"/>
  <c r="O1674" i="8"/>
  <c r="O1677" i="8"/>
  <c r="P1673" i="8"/>
  <c r="P747" i="8"/>
  <c r="P746" i="8"/>
  <c r="P745" i="8"/>
  <c r="P742" i="8"/>
  <c r="K374" i="8" s="1"/>
  <c r="P743" i="8"/>
  <c r="Q742" i="8"/>
  <c r="L375" i="8" s="1"/>
  <c r="O743" i="8"/>
  <c r="S373" i="8" s="1" a="1"/>
  <c r="Q743" i="8"/>
  <c r="Q744" i="8"/>
  <c r="O745" i="8"/>
  <c r="Q747" i="8"/>
  <c r="O744" i="8"/>
  <c r="O742" i="8"/>
  <c r="J373" i="8" s="1"/>
  <c r="O746" i="8"/>
  <c r="P744" i="8"/>
  <c r="Q746" i="8"/>
  <c r="O747" i="8"/>
  <c r="Q745" i="8"/>
  <c r="Q1200" i="8"/>
  <c r="O1200" i="8"/>
  <c r="O1201" i="8"/>
  <c r="O1203" i="8"/>
  <c r="O1202" i="8"/>
  <c r="P1201" i="8"/>
  <c r="Q1203" i="8"/>
  <c r="Q1199" i="8"/>
  <c r="O1198" i="8"/>
  <c r="J601" i="8" s="1"/>
  <c r="P1203" i="8"/>
  <c r="Q1202" i="8"/>
  <c r="O1199" i="8"/>
  <c r="S601" i="8" s="1" a="1"/>
  <c r="P1202" i="8"/>
  <c r="P1199" i="8"/>
  <c r="Q1198" i="8"/>
  <c r="L603" i="8" s="1"/>
  <c r="P1198" i="8"/>
  <c r="K602" i="8" s="1"/>
  <c r="Q1201" i="8"/>
  <c r="P1200" i="8"/>
  <c r="Q189" i="8"/>
  <c r="P185" i="8"/>
  <c r="P189" i="8"/>
  <c r="O189" i="8"/>
  <c r="Q185" i="8"/>
  <c r="Q184" i="8"/>
  <c r="L96" i="8" s="1"/>
  <c r="Q187" i="8"/>
  <c r="O186" i="8"/>
  <c r="Q186" i="8"/>
  <c r="O187" i="8"/>
  <c r="P186" i="8"/>
  <c r="O185" i="8"/>
  <c r="S94" i="8" s="1" a="1"/>
  <c r="O184" i="8"/>
  <c r="J94" i="8" s="1"/>
  <c r="Q188" i="8"/>
  <c r="P184" i="8"/>
  <c r="K95" i="8" s="1"/>
  <c r="P188" i="8"/>
  <c r="O188" i="8"/>
  <c r="P187" i="8"/>
  <c r="O1651" i="8"/>
  <c r="P1650" i="8"/>
  <c r="O1653" i="8"/>
  <c r="O1649" i="8"/>
  <c r="S826" i="8" s="1" a="1"/>
  <c r="P1652" i="8"/>
  <c r="O1652" i="8"/>
  <c r="Q1650" i="8"/>
  <c r="Q1652" i="8"/>
  <c r="P1648" i="8"/>
  <c r="K827" i="8" s="1"/>
  <c r="Q1653" i="8"/>
  <c r="P1649" i="8"/>
  <c r="O1648" i="8"/>
  <c r="J826" i="8" s="1"/>
  <c r="O1650" i="8"/>
  <c r="Q1649" i="8"/>
  <c r="Q1648" i="8"/>
  <c r="L828" i="8" s="1"/>
  <c r="P1651" i="8"/>
  <c r="Q1651" i="8"/>
  <c r="P1653" i="8"/>
  <c r="O1193" i="8"/>
  <c r="S598" i="8" s="1" a="1"/>
  <c r="P1192" i="8"/>
  <c r="K599" i="8" s="1"/>
  <c r="Q1197" i="8"/>
  <c r="Q1196" i="8"/>
  <c r="P1195" i="8"/>
  <c r="P1194" i="8"/>
  <c r="Q1193" i="8"/>
  <c r="P1193" i="8"/>
  <c r="Q1192" i="8"/>
  <c r="L600" i="8" s="1"/>
  <c r="P1197" i="8"/>
  <c r="Q1195" i="8"/>
  <c r="O1195" i="8"/>
  <c r="O1196" i="8"/>
  <c r="Q1194" i="8"/>
  <c r="O1197" i="8"/>
  <c r="P1196" i="8"/>
  <c r="O1194" i="8"/>
  <c r="O1192" i="8"/>
  <c r="J598" i="8" s="1"/>
  <c r="O979" i="8"/>
  <c r="P978" i="8"/>
  <c r="P977" i="8"/>
  <c r="Q980" i="8"/>
  <c r="P980" i="8"/>
  <c r="Q979" i="8"/>
  <c r="Q978" i="8"/>
  <c r="Q976" i="8"/>
  <c r="L492" i="8" s="1"/>
  <c r="P976" i="8"/>
  <c r="K491" i="8" s="1"/>
  <c r="Q981" i="8"/>
  <c r="O981" i="8"/>
  <c r="O980" i="8"/>
  <c r="P979" i="8"/>
  <c r="Q977" i="8"/>
  <c r="O977" i="8"/>
  <c r="S490" i="8" s="1" a="1"/>
  <c r="O976" i="8"/>
  <c r="J490" i="8" s="1"/>
  <c r="P981" i="8"/>
  <c r="O978" i="8"/>
  <c r="O89" i="8"/>
  <c r="S46" i="8" s="1" a="1"/>
  <c r="P88" i="8"/>
  <c r="K47" i="8" s="1"/>
  <c r="P92" i="8"/>
  <c r="P91" i="8"/>
  <c r="Q90" i="8"/>
  <c r="P90" i="8"/>
  <c r="Q93" i="8"/>
  <c r="P89" i="8"/>
  <c r="O88" i="8"/>
  <c r="J46" i="8" s="1"/>
  <c r="Q91" i="8"/>
  <c r="Q89" i="8"/>
  <c r="Q88" i="8"/>
  <c r="L48" i="8" s="1"/>
  <c r="Q92" i="8"/>
  <c r="O90" i="8"/>
  <c r="O93" i="8"/>
  <c r="O91" i="8"/>
  <c r="O92" i="8"/>
  <c r="P93" i="8"/>
  <c r="P666" i="8"/>
  <c r="O667" i="8"/>
  <c r="P667" i="8"/>
  <c r="Q666" i="8"/>
  <c r="Q667" i="8"/>
  <c r="Q668" i="8"/>
  <c r="P669" i="8"/>
  <c r="P668" i="8"/>
  <c r="O666" i="8"/>
  <c r="O669" i="8"/>
  <c r="O664" i="8"/>
  <c r="J334" i="8" s="1"/>
  <c r="P664" i="8"/>
  <c r="K335" i="8" s="1"/>
  <c r="Q669" i="8"/>
  <c r="O665" i="8"/>
  <c r="S334" i="8" s="1" a="1"/>
  <c r="P665" i="8"/>
  <c r="Q665" i="8"/>
  <c r="O668" i="8"/>
  <c r="Q664" i="8"/>
  <c r="L336" i="8" s="1"/>
  <c r="O406" i="8"/>
  <c r="J205" i="8" s="1"/>
  <c r="O410" i="8"/>
  <c r="Q410" i="8"/>
  <c r="P410" i="8"/>
  <c r="Q411" i="8"/>
  <c r="P409" i="8"/>
  <c r="P411" i="8"/>
  <c r="Q406" i="8"/>
  <c r="L207" i="8" s="1"/>
  <c r="Q407" i="8"/>
  <c r="P406" i="8"/>
  <c r="K206" i="8" s="1"/>
  <c r="P407" i="8"/>
  <c r="O407" i="8"/>
  <c r="S205" i="8" s="1" a="1"/>
  <c r="O411" i="8"/>
  <c r="Q408" i="8"/>
  <c r="O409" i="8"/>
  <c r="P408" i="8"/>
  <c r="O408" i="8"/>
  <c r="Q409" i="8"/>
  <c r="P580" i="8"/>
  <c r="K293" i="8" s="1"/>
  <c r="P584" i="8"/>
  <c r="Q583" i="8"/>
  <c r="Q584" i="8"/>
  <c r="O585" i="8"/>
  <c r="Q585" i="8"/>
  <c r="P585" i="8"/>
  <c r="Q580" i="8"/>
  <c r="L294" i="8" s="1"/>
  <c r="P583" i="8"/>
  <c r="Q581" i="8"/>
  <c r="O580" i="8"/>
  <c r="J292" i="8" s="1"/>
  <c r="O581" i="8"/>
  <c r="S292" i="8" s="1" a="1"/>
  <c r="P581" i="8"/>
  <c r="O583" i="8"/>
  <c r="O582" i="8"/>
  <c r="P582" i="8"/>
  <c r="Q582" i="8"/>
  <c r="O584" i="8"/>
  <c r="P1700" i="8"/>
  <c r="O1700" i="8"/>
  <c r="O1696" i="8"/>
  <c r="J850" i="8" s="1"/>
  <c r="P1701" i="8"/>
  <c r="P1696" i="8"/>
  <c r="K851" i="8" s="1"/>
  <c r="Q1701" i="8"/>
  <c r="O1698" i="8"/>
  <c r="O1701" i="8"/>
  <c r="P1697" i="8"/>
  <c r="Q1697" i="8"/>
  <c r="Q1696" i="8"/>
  <c r="L852" i="8" s="1"/>
  <c r="Q1700" i="8"/>
  <c r="O1697" i="8"/>
  <c r="S850" i="8" s="1" a="1"/>
  <c r="Q1699" i="8"/>
  <c r="O1699" i="8"/>
  <c r="P1698" i="8"/>
  <c r="Q1698" i="8"/>
  <c r="P1699" i="8"/>
  <c r="P1075" i="8"/>
  <c r="Q1074" i="8"/>
  <c r="P1076" i="8"/>
  <c r="Q1075" i="8"/>
  <c r="Q1076" i="8"/>
  <c r="O1076" i="8"/>
  <c r="P1074" i="8"/>
  <c r="P1072" i="8"/>
  <c r="K539" i="8" s="1"/>
  <c r="Q1072" i="8"/>
  <c r="L540" i="8" s="1"/>
  <c r="O1072" i="8"/>
  <c r="J538" i="8" s="1"/>
  <c r="P1077" i="8"/>
  <c r="O1077" i="8"/>
  <c r="Q1077" i="8"/>
  <c r="O1074" i="8"/>
  <c r="P1073" i="8"/>
  <c r="Q1073" i="8"/>
  <c r="O1073" i="8"/>
  <c r="S538" i="8" s="1" a="1"/>
  <c r="O1075" i="8"/>
  <c r="P498" i="8"/>
  <c r="O500" i="8"/>
  <c r="O499" i="8"/>
  <c r="Q498" i="8"/>
  <c r="Q499" i="8"/>
  <c r="Q497" i="8"/>
  <c r="P500" i="8"/>
  <c r="Q501" i="8"/>
  <c r="P496" i="8"/>
  <c r="K251" i="8" s="1"/>
  <c r="O501" i="8"/>
  <c r="P499" i="8"/>
  <c r="Q496" i="8"/>
  <c r="L252" i="8" s="1"/>
  <c r="P497" i="8"/>
  <c r="O497" i="8"/>
  <c r="S250" i="8" s="1" a="1"/>
  <c r="O496" i="8"/>
  <c r="J250" i="8" s="1"/>
  <c r="P501" i="8"/>
  <c r="O498" i="8"/>
  <c r="Q500" i="8"/>
  <c r="O1594" i="8"/>
  <c r="J799" i="8" s="1"/>
  <c r="P1599" i="8"/>
  <c r="O1595" i="8"/>
  <c r="S799" i="8" s="1" a="1"/>
  <c r="P1597" i="8"/>
  <c r="O1596" i="8"/>
  <c r="P1595" i="8"/>
  <c r="Q1594" i="8"/>
  <c r="L801" i="8" s="1"/>
  <c r="O1597" i="8"/>
  <c r="O1599" i="8"/>
  <c r="Q1597" i="8"/>
  <c r="Q1596" i="8"/>
  <c r="P1596" i="8"/>
  <c r="Q1598" i="8"/>
  <c r="Q1599" i="8"/>
  <c r="O1598" i="8"/>
  <c r="P1598" i="8"/>
  <c r="Q1595" i="8"/>
  <c r="P1594" i="8"/>
  <c r="K800" i="8" s="1"/>
  <c r="O1579" i="8"/>
  <c r="P1578" i="8"/>
  <c r="P1581" i="8"/>
  <c r="Q1580" i="8"/>
  <c r="P1580" i="8"/>
  <c r="O1580" i="8"/>
  <c r="P1577" i="8"/>
  <c r="O1576" i="8"/>
  <c r="J790" i="8" s="1"/>
  <c r="P1576" i="8"/>
  <c r="K791" i="8" s="1"/>
  <c r="Q1581" i="8"/>
  <c r="O1577" i="8"/>
  <c r="S790" i="8" s="1" a="1"/>
  <c r="Q1579" i="8"/>
  <c r="Q1578" i="8"/>
  <c r="Q1577" i="8"/>
  <c r="Q1576" i="8"/>
  <c r="L792" i="8" s="1"/>
  <c r="P1579" i="8"/>
  <c r="O1578" i="8"/>
  <c r="O1581" i="8"/>
  <c r="Q705" i="8"/>
  <c r="O704" i="8"/>
  <c r="O705" i="8"/>
  <c r="O700" i="8"/>
  <c r="J352" i="8" s="1"/>
  <c r="Q701" i="8"/>
  <c r="Q704" i="8"/>
  <c r="O701" i="8"/>
  <c r="S352" i="8" s="1" a="1"/>
  <c r="P703" i="8"/>
  <c r="O703" i="8"/>
  <c r="Q700" i="8"/>
  <c r="L354" i="8" s="1"/>
  <c r="Q702" i="8"/>
  <c r="Q703" i="8"/>
  <c r="O702" i="8"/>
  <c r="P700" i="8"/>
  <c r="K353" i="8" s="1"/>
  <c r="P704" i="8"/>
  <c r="P702" i="8"/>
  <c r="P701" i="8"/>
  <c r="P705" i="8"/>
  <c r="Q633" i="8"/>
  <c r="O630" i="8"/>
  <c r="Q632" i="8"/>
  <c r="Q629" i="8"/>
  <c r="Q630" i="8"/>
  <c r="Q631" i="8"/>
  <c r="P630" i="8"/>
  <c r="P629" i="8"/>
  <c r="O631" i="8"/>
  <c r="O628" i="8"/>
  <c r="J316" i="8" s="1"/>
  <c r="P633" i="8"/>
  <c r="O632" i="8"/>
  <c r="O633" i="8"/>
  <c r="P628" i="8"/>
  <c r="K317" i="8" s="1"/>
  <c r="P632" i="8"/>
  <c r="Q628" i="8"/>
  <c r="L318" i="8" s="1"/>
  <c r="O629" i="8"/>
  <c r="S316" i="8" s="1" a="1"/>
  <c r="P631" i="8"/>
  <c r="Q1472" i="8"/>
  <c r="Q1473" i="8"/>
  <c r="Q1469" i="8"/>
  <c r="Q1471" i="8"/>
  <c r="Q1468" i="8"/>
  <c r="L738" i="8" s="1"/>
  <c r="P1468" i="8"/>
  <c r="K737" i="8" s="1"/>
  <c r="P1469" i="8"/>
  <c r="P1473" i="8"/>
  <c r="O1468" i="8"/>
  <c r="J736" i="8" s="1"/>
  <c r="O1470" i="8"/>
  <c r="P1470" i="8"/>
  <c r="O1471" i="8"/>
  <c r="O1469" i="8"/>
  <c r="S736" i="8" s="1" a="1"/>
  <c r="P1472" i="8"/>
  <c r="P1471" i="8"/>
  <c r="O1472" i="8"/>
  <c r="O1473" i="8"/>
  <c r="Q1470" i="8"/>
  <c r="O430" i="8"/>
  <c r="J217" i="8" s="1"/>
  <c r="O434" i="8"/>
  <c r="P434" i="8"/>
  <c r="Q433" i="8"/>
  <c r="Q431" i="8"/>
  <c r="P435" i="8"/>
  <c r="P430" i="8"/>
  <c r="K218" i="8" s="1"/>
  <c r="Q435" i="8"/>
  <c r="O435" i="8"/>
  <c r="P431" i="8"/>
  <c r="Q430" i="8"/>
  <c r="L219" i="8" s="1"/>
  <c r="O431" i="8"/>
  <c r="S217" i="8" s="1" a="1"/>
  <c r="P433" i="8"/>
  <c r="Q432" i="8"/>
  <c r="P432" i="8"/>
  <c r="O432" i="8"/>
  <c r="Q434" i="8"/>
  <c r="O433" i="8"/>
  <c r="O655" i="8"/>
  <c r="P655" i="8"/>
  <c r="O654" i="8"/>
  <c r="O653" i="8"/>
  <c r="S328" i="8" s="1" a="1"/>
  <c r="O656" i="8"/>
  <c r="P656" i="8"/>
  <c r="O657" i="8"/>
  <c r="Q655" i="8"/>
  <c r="Q654" i="8"/>
  <c r="Q656" i="8"/>
  <c r="P652" i="8"/>
  <c r="K329" i="8" s="1"/>
  <c r="Q657" i="8"/>
  <c r="O652" i="8"/>
  <c r="J328" i="8" s="1"/>
  <c r="P657" i="8"/>
  <c r="Q652" i="8"/>
  <c r="L330" i="8" s="1"/>
  <c r="Q653" i="8"/>
  <c r="P653" i="8"/>
  <c r="P654" i="8"/>
  <c r="Q1702" i="8"/>
  <c r="L855" i="8" s="1"/>
  <c r="P1703" i="8"/>
  <c r="Q1704" i="8"/>
  <c r="Q1705" i="8"/>
  <c r="P1704" i="8"/>
  <c r="O1704" i="8"/>
  <c r="O1705" i="8"/>
  <c r="P1707" i="8"/>
  <c r="Q1703" i="8"/>
  <c r="P1706" i="8"/>
  <c r="P1705" i="8"/>
  <c r="O1707" i="8"/>
  <c r="O1703" i="8"/>
  <c r="S853" i="8" s="1" a="1"/>
  <c r="O1706" i="8"/>
  <c r="Q1706" i="8"/>
  <c r="P1702" i="8"/>
  <c r="K854" i="8" s="1"/>
  <c r="Q1707" i="8"/>
  <c r="O1702" i="8"/>
  <c r="J853" i="8" s="1"/>
  <c r="Q1795" i="8"/>
  <c r="Q1796" i="8"/>
  <c r="P1792" i="8"/>
  <c r="K899" i="8" s="1"/>
  <c r="Q1792" i="8"/>
  <c r="L900" i="8" s="1"/>
  <c r="O1797" i="8"/>
  <c r="Q1793" i="8"/>
  <c r="O1794" i="8"/>
  <c r="Q1794" i="8"/>
  <c r="O1793" i="8"/>
  <c r="S898" i="8" s="1" a="1"/>
  <c r="P1793" i="8"/>
  <c r="P1797" i="8"/>
  <c r="O1796" i="8"/>
  <c r="P1796" i="8"/>
  <c r="P1794" i="8"/>
  <c r="O1795" i="8"/>
  <c r="O1792" i="8"/>
  <c r="J898" i="8" s="1"/>
  <c r="Q1797" i="8"/>
  <c r="P1795" i="8"/>
  <c r="O1632" i="8"/>
  <c r="Q1631" i="8"/>
  <c r="Q1632" i="8"/>
  <c r="P1631" i="8"/>
  <c r="O1633" i="8"/>
  <c r="P1633" i="8"/>
  <c r="Q1633" i="8"/>
  <c r="P1634" i="8"/>
  <c r="O1635" i="8"/>
  <c r="Q1634" i="8"/>
  <c r="P1635" i="8"/>
  <c r="P1630" i="8"/>
  <c r="K818" i="8" s="1"/>
  <c r="P1632" i="8"/>
  <c r="Q1630" i="8"/>
  <c r="L819" i="8" s="1"/>
  <c r="O1630" i="8"/>
  <c r="J817" i="8" s="1"/>
  <c r="O1631" i="8"/>
  <c r="S817" i="8" s="1" a="1"/>
  <c r="O1634" i="8"/>
  <c r="Q1635" i="8"/>
  <c r="P1342" i="8"/>
  <c r="K674" i="8" s="1"/>
  <c r="Q1347" i="8"/>
  <c r="O1343" i="8"/>
  <c r="S673" i="8" s="1" a="1"/>
  <c r="Q1346" i="8"/>
  <c r="O1342" i="8"/>
  <c r="J673" i="8" s="1"/>
  <c r="Q1343" i="8"/>
  <c r="Q1342" i="8"/>
  <c r="L675" i="8" s="1"/>
  <c r="P1345" i="8"/>
  <c r="Q1344" i="8"/>
  <c r="P1343" i="8"/>
  <c r="O1345" i="8"/>
  <c r="P1344" i="8"/>
  <c r="P1347" i="8"/>
  <c r="Q1345" i="8"/>
  <c r="P1346" i="8"/>
  <c r="O1346" i="8"/>
  <c r="O1344" i="8"/>
  <c r="O1347" i="8"/>
  <c r="P1066" i="8"/>
  <c r="K536" i="8" s="1"/>
  <c r="Q1071" i="8"/>
  <c r="O1071" i="8"/>
  <c r="Q1066" i="8"/>
  <c r="L537" i="8" s="1"/>
  <c r="P1067" i="8"/>
  <c r="Q1067" i="8"/>
  <c r="O1067" i="8"/>
  <c r="S535" i="8" s="1" a="1"/>
  <c r="O1066" i="8"/>
  <c r="J535" i="8" s="1"/>
  <c r="P1069" i="8"/>
  <c r="O1070" i="8"/>
  <c r="O1069" i="8"/>
  <c r="P1068" i="8"/>
  <c r="Q1068" i="8"/>
  <c r="O1068" i="8"/>
  <c r="P1070" i="8"/>
  <c r="Q1069" i="8"/>
  <c r="P1071" i="8"/>
  <c r="Q1070" i="8"/>
  <c r="Q1176" i="8"/>
  <c r="O1176" i="8"/>
  <c r="P1178" i="8"/>
  <c r="P1174" i="8"/>
  <c r="K590" i="8" s="1"/>
  <c r="O1178" i="8"/>
  <c r="P1177" i="8"/>
  <c r="P1176" i="8"/>
  <c r="Q1179" i="8"/>
  <c r="O1174" i="8"/>
  <c r="J589" i="8" s="1"/>
  <c r="P1179" i="8"/>
  <c r="Q1178" i="8"/>
  <c r="O1179" i="8"/>
  <c r="O1175" i="8"/>
  <c r="S589" i="8" s="1" a="1"/>
  <c r="P1175" i="8"/>
  <c r="Q1174" i="8"/>
  <c r="L591" i="8" s="1"/>
  <c r="Q1175" i="8"/>
  <c r="Q1177" i="8"/>
  <c r="O1177" i="8"/>
  <c r="Q101" i="8"/>
  <c r="O101" i="8"/>
  <c r="S52" i="8" s="1" a="1"/>
  <c r="P101" i="8"/>
  <c r="Q104" i="8"/>
  <c r="O103" i="8"/>
  <c r="P102" i="8"/>
  <c r="O104" i="8"/>
  <c r="P105" i="8"/>
  <c r="P103" i="8"/>
  <c r="P100" i="8"/>
  <c r="K53" i="8" s="1"/>
  <c r="P104" i="8"/>
  <c r="Q103" i="8"/>
  <c r="Q102" i="8"/>
  <c r="O100" i="8"/>
  <c r="J52" i="8" s="1"/>
  <c r="O102" i="8"/>
  <c r="Q105" i="8"/>
  <c r="O105" i="8"/>
  <c r="Q100" i="8"/>
  <c r="L54" i="8" s="1"/>
  <c r="O348" i="8"/>
  <c r="O346" i="8"/>
  <c r="J175" i="8" s="1"/>
  <c r="P351" i="8"/>
  <c r="O351" i="8"/>
  <c r="P349" i="8"/>
  <c r="P348" i="8"/>
  <c r="O347" i="8"/>
  <c r="S175" i="8" s="1" a="1"/>
  <c r="O349" i="8"/>
  <c r="Q346" i="8"/>
  <c r="L177" i="8" s="1"/>
  <c r="Q350" i="8"/>
  <c r="O350" i="8"/>
  <c r="Q347" i="8"/>
  <c r="P350" i="8"/>
  <c r="Q348" i="8"/>
  <c r="P346" i="8"/>
  <c r="K176" i="8" s="1"/>
  <c r="Q351" i="8"/>
  <c r="Q349" i="8"/>
  <c r="P347" i="8"/>
  <c r="O405" i="8"/>
  <c r="O404" i="8"/>
  <c r="Q401" i="8"/>
  <c r="P404" i="8"/>
  <c r="Q402" i="8"/>
  <c r="O401" i="8"/>
  <c r="S202" i="8" s="1" a="1"/>
  <c r="P400" i="8"/>
  <c r="K203" i="8" s="1"/>
  <c r="Q405" i="8"/>
  <c r="P403" i="8"/>
  <c r="P401" i="8"/>
  <c r="P402" i="8"/>
  <c r="O400" i="8"/>
  <c r="J202" i="8" s="1"/>
  <c r="P405" i="8"/>
  <c r="Q404" i="8"/>
  <c r="Q403" i="8"/>
  <c r="O402" i="8"/>
  <c r="Q400" i="8"/>
  <c r="L204" i="8" s="1"/>
  <c r="O403" i="8"/>
  <c r="P901" i="8"/>
  <c r="O903" i="8"/>
  <c r="P903" i="8"/>
  <c r="Q903" i="8"/>
  <c r="O902" i="8"/>
  <c r="O899" i="8"/>
  <c r="S451" i="8" s="1" a="1"/>
  <c r="Q902" i="8"/>
  <c r="O898" i="8"/>
  <c r="J451" i="8" s="1"/>
  <c r="P899" i="8"/>
  <c r="O901" i="8"/>
  <c r="Q898" i="8"/>
  <c r="L453" i="8" s="1"/>
  <c r="P900" i="8"/>
  <c r="P902" i="8"/>
  <c r="P898" i="8"/>
  <c r="K452" i="8" s="1"/>
  <c r="O900" i="8"/>
  <c r="Q901" i="8"/>
  <c r="Q900" i="8"/>
  <c r="Q899" i="8"/>
  <c r="P647" i="8"/>
  <c r="Q646" i="8"/>
  <c r="L327" i="8" s="1"/>
  <c r="O647" i="8"/>
  <c r="S325" i="8" s="1" a="1"/>
  <c r="O651" i="8"/>
  <c r="P646" i="8"/>
  <c r="K326" i="8" s="1"/>
  <c r="Q648" i="8"/>
  <c r="O649" i="8"/>
  <c r="P649" i="8"/>
  <c r="O646" i="8"/>
  <c r="J325" i="8" s="1"/>
  <c r="O650" i="8"/>
  <c r="P648" i="8"/>
  <c r="Q650" i="8"/>
  <c r="Q649" i="8"/>
  <c r="O648" i="8"/>
  <c r="P651" i="8"/>
  <c r="P650" i="8"/>
  <c r="Q647" i="8"/>
  <c r="Q651" i="8"/>
  <c r="O927" i="8"/>
  <c r="Q926" i="8"/>
  <c r="P926" i="8"/>
  <c r="Q927" i="8"/>
  <c r="O923" i="8"/>
  <c r="S463" i="8" s="1" a="1"/>
  <c r="Q922" i="8"/>
  <c r="L465" i="8" s="1"/>
  <c r="P923" i="8"/>
  <c r="Q923" i="8"/>
  <c r="O922" i="8"/>
  <c r="J463" i="8" s="1"/>
  <c r="P924" i="8"/>
  <c r="O924" i="8"/>
  <c r="O926" i="8"/>
  <c r="P927" i="8"/>
  <c r="O925" i="8"/>
  <c r="Q925" i="8"/>
  <c r="P925" i="8"/>
  <c r="P922" i="8"/>
  <c r="K464" i="8" s="1"/>
  <c r="Q924" i="8"/>
  <c r="O1613" i="8"/>
  <c r="S808" i="8" s="1" a="1"/>
  <c r="P1613" i="8"/>
  <c r="Q1613" i="8"/>
  <c r="O1614" i="8"/>
  <c r="Q1614" i="8"/>
  <c r="P1614" i="8"/>
  <c r="O1615" i="8"/>
  <c r="P1615" i="8"/>
  <c r="O1616" i="8"/>
  <c r="P1616" i="8"/>
  <c r="Q1615" i="8"/>
  <c r="Q1616" i="8"/>
  <c r="P1617" i="8"/>
  <c r="Q1617" i="8"/>
  <c r="O1617" i="8"/>
  <c r="O1612" i="8"/>
  <c r="J808" i="8" s="1"/>
  <c r="P1612" i="8"/>
  <c r="K809" i="8" s="1"/>
  <c r="Q1612" i="8"/>
  <c r="L810" i="8" s="1"/>
  <c r="O1042" i="8"/>
  <c r="J523" i="8" s="1"/>
  <c r="P1047" i="8"/>
  <c r="Q1046" i="8"/>
  <c r="O1047" i="8"/>
  <c r="P1046" i="8"/>
  <c r="P1043" i="8"/>
  <c r="Q1042" i="8"/>
  <c r="L525" i="8" s="1"/>
  <c r="O1043" i="8"/>
  <c r="S523" i="8" s="1" a="1"/>
  <c r="P1042" i="8"/>
  <c r="K524" i="8" s="1"/>
  <c r="Q1043" i="8"/>
  <c r="Q1044" i="8"/>
  <c r="O1044" i="8"/>
  <c r="P1044" i="8"/>
  <c r="Q1047" i="8"/>
  <c r="O1046" i="8"/>
  <c r="P1045" i="8"/>
  <c r="Q1045" i="8"/>
  <c r="O1045" i="8"/>
  <c r="Q1110" i="8"/>
  <c r="O1110" i="8"/>
  <c r="Q1111" i="8"/>
  <c r="O1111" i="8"/>
  <c r="O1112" i="8"/>
  <c r="P1111" i="8"/>
  <c r="Q1109" i="8"/>
  <c r="Q1113" i="8"/>
  <c r="O1108" i="8"/>
  <c r="J556" i="8" s="1"/>
  <c r="P1113" i="8"/>
  <c r="Q1112" i="8"/>
  <c r="P1112" i="8"/>
  <c r="O1113" i="8"/>
  <c r="P1109" i="8"/>
  <c r="Q1108" i="8"/>
  <c r="L558" i="8" s="1"/>
  <c r="O1109" i="8"/>
  <c r="S556" i="8" s="1" a="1"/>
  <c r="P1108" i="8"/>
  <c r="K557" i="8" s="1"/>
  <c r="P1110" i="8"/>
  <c r="P623" i="8"/>
  <c r="Q623" i="8"/>
  <c r="Q627" i="8"/>
  <c r="P625" i="8"/>
  <c r="Q624" i="8"/>
  <c r="P622" i="8"/>
  <c r="K314" i="8" s="1"/>
  <c r="O623" i="8"/>
  <c r="S313" i="8" s="1" a="1"/>
  <c r="O627" i="8"/>
  <c r="P624" i="8"/>
  <c r="O622" i="8"/>
  <c r="J313" i="8" s="1"/>
  <c r="O626" i="8"/>
  <c r="O625" i="8"/>
  <c r="Q625" i="8"/>
  <c r="P626" i="8"/>
  <c r="P627" i="8"/>
  <c r="O624" i="8"/>
  <c r="Q626" i="8"/>
  <c r="Q622" i="8"/>
  <c r="L315" i="8" s="1"/>
  <c r="P1090" i="8"/>
  <c r="K548" i="8" s="1"/>
  <c r="Q1095" i="8"/>
  <c r="O1095" i="8"/>
  <c r="Q1094" i="8"/>
  <c r="O1090" i="8"/>
  <c r="J547" i="8" s="1"/>
  <c r="Q1091" i="8"/>
  <c r="O1091" i="8"/>
  <c r="S547" i="8" s="1" a="1"/>
  <c r="P1091" i="8"/>
  <c r="Q1090" i="8"/>
  <c r="L549" i="8" s="1"/>
  <c r="P1095" i="8"/>
  <c r="O1093" i="8"/>
  <c r="P1092" i="8"/>
  <c r="O1094" i="8"/>
  <c r="P1093" i="8"/>
  <c r="P1094" i="8"/>
  <c r="Q1093" i="8"/>
  <c r="O1092" i="8"/>
  <c r="Q1092" i="8"/>
  <c r="P589" i="8"/>
  <c r="P590" i="8"/>
  <c r="O589" i="8"/>
  <c r="Q587" i="8"/>
  <c r="Q586" i="8"/>
  <c r="L297" i="8" s="1"/>
  <c r="Q590" i="8"/>
  <c r="Q589" i="8"/>
  <c r="P591" i="8"/>
  <c r="O590" i="8"/>
  <c r="O591" i="8"/>
  <c r="O587" i="8"/>
  <c r="S295" i="8" s="1" a="1"/>
  <c r="P586" i="8"/>
  <c r="K296" i="8" s="1"/>
  <c r="P587" i="8"/>
  <c r="P588" i="8"/>
  <c r="O588" i="8"/>
  <c r="Q588" i="8"/>
  <c r="Q591" i="8"/>
  <c r="O586" i="8"/>
  <c r="J295" i="8" s="1"/>
  <c r="Q238" i="8"/>
  <c r="L123" i="8" s="1"/>
  <c r="Q242" i="8"/>
  <c r="O242" i="8"/>
  <c r="O239" i="8"/>
  <c r="S121" i="8" s="1" a="1"/>
  <c r="O238" i="8"/>
  <c r="J121" i="8" s="1"/>
  <c r="P242" i="8"/>
  <c r="P238" i="8"/>
  <c r="K122" i="8" s="1"/>
  <c r="Q243" i="8"/>
  <c r="O241" i="8"/>
  <c r="O240" i="8"/>
  <c r="P239" i="8"/>
  <c r="P243" i="8"/>
  <c r="O243" i="8"/>
  <c r="P241" i="8"/>
  <c r="P240" i="8"/>
  <c r="Q241" i="8"/>
  <c r="Q239" i="8"/>
  <c r="Q240" i="8"/>
  <c r="O919" i="8"/>
  <c r="O918" i="8"/>
  <c r="O921" i="8"/>
  <c r="O920" i="8"/>
  <c r="P920" i="8"/>
  <c r="P919" i="8"/>
  <c r="O916" i="8"/>
  <c r="J460" i="8" s="1"/>
  <c r="P917" i="8"/>
  <c r="P916" i="8"/>
  <c r="K461" i="8" s="1"/>
  <c r="Q921" i="8"/>
  <c r="Q920" i="8"/>
  <c r="Q919" i="8"/>
  <c r="P921" i="8"/>
  <c r="Q917" i="8"/>
  <c r="Q916" i="8"/>
  <c r="L462" i="8" s="1"/>
  <c r="P918" i="8"/>
  <c r="O917" i="8"/>
  <c r="S460" i="8" s="1" a="1"/>
  <c r="Q918" i="8"/>
  <c r="O694" i="8"/>
  <c r="J349" i="8" s="1"/>
  <c r="O698" i="8"/>
  <c r="O699" i="8"/>
  <c r="Q699" i="8"/>
  <c r="Q698" i="8"/>
  <c r="P699" i="8"/>
  <c r="P694" i="8"/>
  <c r="K350" i="8" s="1"/>
  <c r="Q694" i="8"/>
  <c r="L351" i="8" s="1"/>
  <c r="O695" i="8"/>
  <c r="S349" i="8" s="1" a="1"/>
  <c r="P695" i="8"/>
  <c r="Q695" i="8"/>
  <c r="O696" i="8"/>
  <c r="P696" i="8"/>
  <c r="Q696" i="8"/>
  <c r="P697" i="8"/>
  <c r="Q697" i="8"/>
  <c r="P698" i="8"/>
  <c r="O697" i="8"/>
  <c r="Q547" i="8"/>
  <c r="Q546" i="8"/>
  <c r="Q548" i="8"/>
  <c r="P549" i="8"/>
  <c r="Q545" i="8"/>
  <c r="O549" i="8"/>
  <c r="P548" i="8"/>
  <c r="P544" i="8"/>
  <c r="K275" i="8" s="1"/>
  <c r="P545" i="8"/>
  <c r="O548" i="8"/>
  <c r="O545" i="8"/>
  <c r="S274" i="8" s="1" a="1"/>
  <c r="Q544" i="8"/>
  <c r="L276" i="8" s="1"/>
  <c r="O544" i="8"/>
  <c r="J274" i="8" s="1"/>
  <c r="P547" i="8"/>
  <c r="P546" i="8"/>
  <c r="O546" i="8"/>
  <c r="O547" i="8"/>
  <c r="Q549" i="8"/>
  <c r="O1523" i="8"/>
  <c r="S763" i="8" s="1" a="1"/>
  <c r="P1523" i="8"/>
  <c r="P1525" i="8"/>
  <c r="Q1523" i="8"/>
  <c r="O1522" i="8"/>
  <c r="J763" i="8" s="1"/>
  <c r="P1524" i="8"/>
  <c r="O1525" i="8"/>
  <c r="Q1527" i="8"/>
  <c r="P1526" i="8"/>
  <c r="Q1524" i="8"/>
  <c r="Q1525" i="8"/>
  <c r="Q1526" i="8"/>
  <c r="P1522" i="8"/>
  <c r="K764" i="8" s="1"/>
  <c r="O1524" i="8"/>
  <c r="O1527" i="8"/>
  <c r="Q1522" i="8"/>
  <c r="L765" i="8" s="1"/>
  <c r="O1526" i="8"/>
  <c r="P1527" i="8"/>
  <c r="P1423" i="8"/>
  <c r="Q1423" i="8"/>
  <c r="P1420" i="8"/>
  <c r="K713" i="8" s="1"/>
  <c r="Q1425" i="8"/>
  <c r="Q1424" i="8"/>
  <c r="P1425" i="8"/>
  <c r="Q1422" i="8"/>
  <c r="O1423" i="8"/>
  <c r="Q1420" i="8"/>
  <c r="L714" i="8" s="1"/>
  <c r="O1420" i="8"/>
  <c r="J712" i="8" s="1"/>
  <c r="P1421" i="8"/>
  <c r="O1425" i="8"/>
  <c r="P1424" i="8"/>
  <c r="O1422" i="8"/>
  <c r="Q1421" i="8"/>
  <c r="O1424" i="8"/>
  <c r="O1421" i="8"/>
  <c r="S712" i="8" s="1" a="1"/>
  <c r="P1422" i="8"/>
  <c r="P1000" i="8"/>
  <c r="K503" i="8" s="1"/>
  <c r="Q1005" i="8"/>
  <c r="O1005" i="8"/>
  <c r="O1004" i="8"/>
  <c r="Q1004" i="8"/>
  <c r="Q1001" i="8"/>
  <c r="O1001" i="8"/>
  <c r="S502" i="8" s="1" a="1"/>
  <c r="O1000" i="8"/>
  <c r="J502" i="8" s="1"/>
  <c r="P1005" i="8"/>
  <c r="P1003" i="8"/>
  <c r="O1003" i="8"/>
  <c r="P1002" i="8"/>
  <c r="P1001" i="8"/>
  <c r="Q1000" i="8"/>
  <c r="L504" i="8" s="1"/>
  <c r="P1004" i="8"/>
  <c r="Q1003" i="8"/>
  <c r="Q1002" i="8"/>
  <c r="O1002" i="8"/>
  <c r="Q1410" i="8"/>
  <c r="O1410" i="8"/>
  <c r="Q1412" i="8"/>
  <c r="O1411" i="8"/>
  <c r="O1412" i="8"/>
  <c r="Q1411" i="8"/>
  <c r="O1409" i="8"/>
  <c r="S706" i="8" s="1" a="1"/>
  <c r="O1413" i="8"/>
  <c r="O1408" i="8"/>
  <c r="J706" i="8" s="1"/>
  <c r="P1413" i="8"/>
  <c r="Q1413" i="8"/>
  <c r="P1411" i="8"/>
  <c r="Q1408" i="8"/>
  <c r="L708" i="8" s="1"/>
  <c r="P1409" i="8"/>
  <c r="P1408" i="8"/>
  <c r="K707" i="8" s="1"/>
  <c r="P1410" i="8"/>
  <c r="P1412" i="8"/>
  <c r="Q1409" i="8"/>
  <c r="O1013" i="8"/>
  <c r="S508" i="8" s="1" a="1"/>
  <c r="P1012" i="8"/>
  <c r="K509" i="8" s="1"/>
  <c r="Q1017" i="8"/>
  <c r="Q1016" i="8"/>
  <c r="O1016" i="8"/>
  <c r="P1014" i="8"/>
  <c r="Q1013" i="8"/>
  <c r="Q1012" i="8"/>
  <c r="L510" i="8" s="1"/>
  <c r="O1012" i="8"/>
  <c r="J508" i="8" s="1"/>
  <c r="P1013" i="8"/>
  <c r="Q1015" i="8"/>
  <c r="O1015" i="8"/>
  <c r="O1014" i="8"/>
  <c r="P1017" i="8"/>
  <c r="O1017" i="8"/>
  <c r="P1016" i="8"/>
  <c r="P1015" i="8"/>
  <c r="Q1014" i="8"/>
  <c r="P421" i="8"/>
  <c r="P422" i="8"/>
  <c r="Q423" i="8"/>
  <c r="Q421" i="8"/>
  <c r="P419" i="8"/>
  <c r="Q418" i="8"/>
  <c r="L213" i="8" s="1"/>
  <c r="Q422" i="8"/>
  <c r="P418" i="8"/>
  <c r="K212" i="8" s="1"/>
  <c r="O421" i="8"/>
  <c r="Q419" i="8"/>
  <c r="O419" i="8"/>
  <c r="S211" i="8" s="1" a="1"/>
  <c r="P420" i="8"/>
  <c r="O418" i="8"/>
  <c r="J211" i="8" s="1"/>
  <c r="P423" i="8"/>
  <c r="O420" i="8"/>
  <c r="Q420" i="8"/>
  <c r="O422" i="8"/>
  <c r="O423" i="8"/>
  <c r="O396" i="8"/>
  <c r="O397" i="8"/>
  <c r="P398" i="8"/>
  <c r="P394" i="8"/>
  <c r="K200" i="8" s="1"/>
  <c r="Q399" i="8"/>
  <c r="P397" i="8"/>
  <c r="O399" i="8"/>
  <c r="O394" i="8"/>
  <c r="J199" i="8" s="1"/>
  <c r="Q395" i="8"/>
  <c r="Q394" i="8"/>
  <c r="L201" i="8" s="1"/>
  <c r="Q398" i="8"/>
  <c r="O395" i="8"/>
  <c r="S199" i="8" s="1" a="1"/>
  <c r="O398" i="8"/>
  <c r="P399" i="8"/>
  <c r="P395" i="8"/>
  <c r="Q396" i="8"/>
  <c r="Q397" i="8"/>
  <c r="P396" i="8"/>
  <c r="P1151" i="8"/>
  <c r="Q1150" i="8"/>
  <c r="L579" i="8" s="1"/>
  <c r="Q1151" i="8"/>
  <c r="Q1155" i="8"/>
  <c r="O1155" i="8"/>
  <c r="Q1152" i="8"/>
  <c r="O1152" i="8"/>
  <c r="P1154" i="8"/>
  <c r="O1151" i="8"/>
  <c r="S577" i="8" s="1" a="1"/>
  <c r="O1154" i="8"/>
  <c r="P1153" i="8"/>
  <c r="P1150" i="8"/>
  <c r="K578" i="8" s="1"/>
  <c r="Q1153" i="8"/>
  <c r="O1150" i="8"/>
  <c r="J577" i="8" s="1"/>
  <c r="P1155" i="8"/>
  <c r="Q1154" i="8"/>
  <c r="O1153" i="8"/>
  <c r="P1152" i="8"/>
  <c r="Q369" i="8"/>
  <c r="Q364" i="8"/>
  <c r="L186" i="8" s="1"/>
  <c r="O364" i="8"/>
  <c r="J184" i="8" s="1"/>
  <c r="Q367" i="8"/>
  <c r="Q365" i="8"/>
  <c r="O365" i="8"/>
  <c r="S184" i="8" s="1" a="1"/>
  <c r="O366" i="8"/>
  <c r="O369" i="8"/>
  <c r="O367" i="8"/>
  <c r="Q366" i="8"/>
  <c r="P366" i="8"/>
  <c r="P369" i="8"/>
  <c r="P365" i="8"/>
  <c r="P364" i="8"/>
  <c r="K185" i="8" s="1"/>
  <c r="P368" i="8"/>
  <c r="Q368" i="8"/>
  <c r="O368" i="8"/>
  <c r="P367" i="8"/>
  <c r="Q199" i="8"/>
  <c r="O198" i="8"/>
  <c r="Q198" i="8"/>
  <c r="P200" i="8"/>
  <c r="O201" i="8"/>
  <c r="O200" i="8"/>
  <c r="O199" i="8"/>
  <c r="Q200" i="8"/>
  <c r="P197" i="8"/>
  <c r="O197" i="8"/>
  <c r="S100" i="8" s="1" a="1"/>
  <c r="P196" i="8"/>
  <c r="K101" i="8" s="1"/>
  <c r="Q201" i="8"/>
  <c r="P201" i="8"/>
  <c r="P199" i="8"/>
  <c r="P198" i="8"/>
  <c r="Q196" i="8"/>
  <c r="L102" i="8" s="1"/>
  <c r="O196" i="8"/>
  <c r="J100" i="8" s="1"/>
  <c r="Q197" i="8"/>
  <c r="O453" i="8"/>
  <c r="Q448" i="8"/>
  <c r="L228" i="8" s="1"/>
  <c r="O448" i="8"/>
  <c r="J226" i="8" s="1"/>
  <c r="Q453" i="8"/>
  <c r="Q449" i="8"/>
  <c r="O449" i="8"/>
  <c r="S226" i="8" s="1" a="1"/>
  <c r="P449" i="8"/>
  <c r="P448" i="8"/>
  <c r="K227" i="8" s="1"/>
  <c r="P453" i="8"/>
  <c r="P450" i="8"/>
  <c r="O451" i="8"/>
  <c r="Q450" i="8"/>
  <c r="P451" i="8"/>
  <c r="Q451" i="8"/>
  <c r="Q452" i="8"/>
  <c r="P452" i="8"/>
  <c r="O450" i="8"/>
  <c r="O452" i="8"/>
  <c r="P95" i="8"/>
  <c r="Q94" i="8"/>
  <c r="L51" i="8" s="1"/>
  <c r="Q98" i="8"/>
  <c r="Q99" i="8"/>
  <c r="P94" i="8"/>
  <c r="K50" i="8" s="1"/>
  <c r="Q96" i="8"/>
  <c r="P96" i="8"/>
  <c r="O97" i="8"/>
  <c r="O94" i="8"/>
  <c r="J49" i="8" s="1"/>
  <c r="O98" i="8"/>
  <c r="O96" i="8"/>
  <c r="O99" i="8"/>
  <c r="O95" i="8"/>
  <c r="S49" i="8" s="1" a="1"/>
  <c r="P98" i="8"/>
  <c r="P99" i="8"/>
  <c r="P97" i="8"/>
  <c r="Q95" i="8"/>
  <c r="Q97" i="8"/>
  <c r="Q204" i="8"/>
  <c r="O205" i="8"/>
  <c r="Q202" i="8"/>
  <c r="L105" i="8" s="1"/>
  <c r="O204" i="8"/>
  <c r="P204" i="8"/>
  <c r="O202" i="8"/>
  <c r="J103" i="8" s="1"/>
  <c r="O206" i="8"/>
  <c r="Q206" i="8"/>
  <c r="P202" i="8"/>
  <c r="K104" i="8" s="1"/>
  <c r="P206" i="8"/>
  <c r="P207" i="8"/>
  <c r="Q203" i="8"/>
  <c r="P205" i="8"/>
  <c r="P203" i="8"/>
  <c r="O203" i="8"/>
  <c r="S103" i="8" s="1" a="1"/>
  <c r="Q205" i="8"/>
  <c r="Q207" i="8"/>
  <c r="O207" i="8"/>
  <c r="O41" i="8"/>
  <c r="S22" i="8" s="1" a="1"/>
  <c r="P40" i="8"/>
  <c r="K23" i="8" s="1"/>
  <c r="P44" i="8"/>
  <c r="P43" i="8"/>
  <c r="P41" i="8"/>
  <c r="Q44" i="8"/>
  <c r="P42" i="8"/>
  <c r="Q45" i="8"/>
  <c r="O42" i="8"/>
  <c r="O44" i="8"/>
  <c r="Q43" i="8"/>
  <c r="Q41" i="8"/>
  <c r="Q40" i="8"/>
  <c r="L24" i="8" s="1"/>
  <c r="P45" i="8"/>
  <c r="O40" i="8"/>
  <c r="J22" i="8" s="1"/>
  <c r="O45" i="8"/>
  <c r="O43" i="8"/>
  <c r="Q42" i="8"/>
  <c r="O1027" i="8"/>
  <c r="P1026" i="8"/>
  <c r="P1025" i="8"/>
  <c r="P1027" i="8"/>
  <c r="P1028" i="8"/>
  <c r="Q1027" i="8"/>
  <c r="Q1026" i="8"/>
  <c r="Q1024" i="8"/>
  <c r="L516" i="8" s="1"/>
  <c r="P1024" i="8"/>
  <c r="K515" i="8" s="1"/>
  <c r="Q1029" i="8"/>
  <c r="O1029" i="8"/>
  <c r="O1028" i="8"/>
  <c r="O1026" i="8"/>
  <c r="Q1025" i="8"/>
  <c r="O1025" i="8"/>
  <c r="S514" i="8" s="1" a="1"/>
  <c r="O1024" i="8"/>
  <c r="J514" i="8" s="1"/>
  <c r="P1029" i="8"/>
  <c r="Q1028" i="8"/>
  <c r="P256" i="8"/>
  <c r="K131" i="8" s="1"/>
  <c r="Q261" i="8"/>
  <c r="P257" i="8"/>
  <c r="P259" i="8"/>
  <c r="Q257" i="8"/>
  <c r="O257" i="8"/>
  <c r="S130" i="8" s="1" a="1"/>
  <c r="Q259" i="8"/>
  <c r="P261" i="8"/>
  <c r="O261" i="8"/>
  <c r="O259" i="8"/>
  <c r="Q258" i="8"/>
  <c r="Q256" i="8"/>
  <c r="L132" i="8" s="1"/>
  <c r="O258" i="8"/>
  <c r="P258" i="8"/>
  <c r="P260" i="8"/>
  <c r="Q260" i="8"/>
  <c r="O256" i="8"/>
  <c r="J130" i="8" s="1"/>
  <c r="O260" i="8"/>
  <c r="O958" i="8"/>
  <c r="J481" i="8" s="1"/>
  <c r="P963" i="8"/>
  <c r="P962" i="8"/>
  <c r="O959" i="8"/>
  <c r="S481" i="8" s="1" a="1"/>
  <c r="O960" i="8"/>
  <c r="P959" i="8"/>
  <c r="P958" i="8"/>
  <c r="K482" i="8" s="1"/>
  <c r="Q963" i="8"/>
  <c r="O963" i="8"/>
  <c r="P961" i="8"/>
  <c r="Q960" i="8"/>
  <c r="Q959" i="8"/>
  <c r="P960" i="8"/>
  <c r="Q958" i="8"/>
  <c r="L483" i="8" s="1"/>
  <c r="Q962" i="8"/>
  <c r="O962" i="8"/>
  <c r="O961" i="8"/>
  <c r="Q961" i="8"/>
  <c r="O1221" i="8"/>
  <c r="P1220" i="8"/>
  <c r="P1221" i="8"/>
  <c r="O1220" i="8"/>
  <c r="O1217" i="8"/>
  <c r="S610" i="8" s="1" a="1"/>
  <c r="P1216" i="8"/>
  <c r="K611" i="8" s="1"/>
  <c r="Q1221" i="8"/>
  <c r="Q1216" i="8"/>
  <c r="L612" i="8" s="1"/>
  <c r="P1217" i="8"/>
  <c r="P1218" i="8"/>
  <c r="Q1217" i="8"/>
  <c r="O1216" i="8"/>
  <c r="J610" i="8" s="1"/>
  <c r="P1219" i="8"/>
  <c r="Q1220" i="8"/>
  <c r="Q1219" i="8"/>
  <c r="O1219" i="8"/>
  <c r="Q1218" i="8"/>
  <c r="O1218" i="8"/>
  <c r="Q1267" i="8"/>
  <c r="O1267" i="8"/>
  <c r="Q1266" i="8"/>
  <c r="P1265" i="8"/>
  <c r="O1269" i="8"/>
  <c r="P1268" i="8"/>
  <c r="P1269" i="8"/>
  <c r="Q1268" i="8"/>
  <c r="O1265" i="8"/>
  <c r="S634" i="8" s="1" a="1"/>
  <c r="P1264" i="8"/>
  <c r="K635" i="8" s="1"/>
  <c r="Q1269" i="8"/>
  <c r="Q1264" i="8"/>
  <c r="L636" i="8" s="1"/>
  <c r="P1267" i="8"/>
  <c r="P1266" i="8"/>
  <c r="Q1265" i="8"/>
  <c r="O1264" i="8"/>
  <c r="J634" i="8" s="1"/>
  <c r="O1268" i="8"/>
  <c r="O1266" i="8"/>
  <c r="P1333" i="8"/>
  <c r="Q1333" i="8"/>
  <c r="Q1335" i="8"/>
  <c r="P1335" i="8"/>
  <c r="Q1330" i="8"/>
  <c r="L669" i="8" s="1"/>
  <c r="Q1334" i="8"/>
  <c r="O1335" i="8"/>
  <c r="Q1332" i="8"/>
  <c r="Q1331" i="8"/>
  <c r="O1331" i="8"/>
  <c r="S667" i="8" s="1" a="1"/>
  <c r="P1330" i="8"/>
  <c r="K668" i="8" s="1"/>
  <c r="P1331" i="8"/>
  <c r="O1334" i="8"/>
  <c r="O1332" i="8"/>
  <c r="P1332" i="8"/>
  <c r="O1333" i="8"/>
  <c r="P1334" i="8"/>
  <c r="O1330" i="8"/>
  <c r="J667" i="8" s="1"/>
  <c r="P1428" i="8"/>
  <c r="O1428" i="8"/>
  <c r="O1429" i="8"/>
  <c r="P1430" i="8"/>
  <c r="O1427" i="8"/>
  <c r="S715" i="8" s="1" a="1"/>
  <c r="Q1429" i="8"/>
  <c r="O1430" i="8"/>
  <c r="Q1430" i="8"/>
  <c r="P1426" i="8"/>
  <c r="K716" i="8" s="1"/>
  <c r="Q1426" i="8"/>
  <c r="L717" i="8" s="1"/>
  <c r="O1431" i="8"/>
  <c r="Q1431" i="8"/>
  <c r="P1429" i="8"/>
  <c r="P1431" i="8"/>
  <c r="O1426" i="8"/>
  <c r="J715" i="8" s="1"/>
  <c r="P1427" i="8"/>
  <c r="Q1428" i="8"/>
  <c r="Q1427" i="8"/>
  <c r="P1565" i="8"/>
  <c r="O1568" i="8"/>
  <c r="P1568" i="8"/>
  <c r="Q1569" i="8"/>
  <c r="O1566" i="8"/>
  <c r="O1567" i="8"/>
  <c r="P1564" i="8"/>
  <c r="K785" i="8" s="1"/>
  <c r="P1566" i="8"/>
  <c r="O1564" i="8"/>
  <c r="J784" i="8" s="1"/>
  <c r="P1567" i="8"/>
  <c r="O1569" i="8"/>
  <c r="Q1567" i="8"/>
  <c r="P1569" i="8"/>
  <c r="Q1564" i="8"/>
  <c r="L786" i="8" s="1"/>
  <c r="Q1568" i="8"/>
  <c r="Q1565" i="8"/>
  <c r="O1565" i="8"/>
  <c r="S784" i="8" s="1" a="1"/>
  <c r="Q1566" i="8"/>
  <c r="P1510" i="8"/>
  <c r="K758" i="8" s="1"/>
  <c r="Q1515" i="8"/>
  <c r="O1512" i="8"/>
  <c r="Q1513" i="8"/>
  <c r="P1515" i="8"/>
  <c r="Q1511" i="8"/>
  <c r="P1511" i="8"/>
  <c r="O1514" i="8"/>
  <c r="O1511" i="8"/>
  <c r="S757" i="8" s="1" a="1"/>
  <c r="O1510" i="8"/>
  <c r="J757" i="8" s="1"/>
  <c r="O1513" i="8"/>
  <c r="P1513" i="8"/>
  <c r="Q1510" i="8"/>
  <c r="L759" i="8" s="1"/>
  <c r="Q1514" i="8"/>
  <c r="Q1512" i="8"/>
  <c r="P1514" i="8"/>
  <c r="O1515" i="8"/>
  <c r="P1512" i="8"/>
  <c r="O641" i="8"/>
  <c r="S322" i="8" s="1" a="1"/>
  <c r="O644" i="8"/>
  <c r="P645" i="8"/>
  <c r="Q640" i="8"/>
  <c r="L324" i="8" s="1"/>
  <c r="Q642" i="8"/>
  <c r="P642" i="8"/>
  <c r="O640" i="8"/>
  <c r="J322" i="8" s="1"/>
  <c r="P640" i="8"/>
  <c r="K323" i="8" s="1"/>
  <c r="P644" i="8"/>
  <c r="O643" i="8"/>
  <c r="Q643" i="8"/>
  <c r="Q641" i="8"/>
  <c r="O642" i="8"/>
  <c r="Q644" i="8"/>
  <c r="O645" i="8"/>
  <c r="P643" i="8"/>
  <c r="Q645" i="8"/>
  <c r="P641" i="8"/>
  <c r="O1547" i="8"/>
  <c r="S775" i="8" s="1" a="1"/>
  <c r="Q1546" i="8"/>
  <c r="L777" i="8" s="1"/>
  <c r="O1550" i="8"/>
  <c r="Q1550" i="8"/>
  <c r="O1549" i="8"/>
  <c r="P1548" i="8"/>
  <c r="Q1548" i="8"/>
  <c r="P1546" i="8"/>
  <c r="K776" i="8" s="1"/>
  <c r="O1548" i="8"/>
  <c r="Q1551" i="8"/>
  <c r="Q1549" i="8"/>
  <c r="P1550" i="8"/>
  <c r="P1549" i="8"/>
  <c r="P1551" i="8"/>
  <c r="O1551" i="8"/>
  <c r="Q1547" i="8"/>
  <c r="P1547" i="8"/>
  <c r="O1546" i="8"/>
  <c r="J775" i="8" s="1"/>
  <c r="Q552" i="8"/>
  <c r="P553" i="8"/>
  <c r="O553" i="8"/>
  <c r="O552" i="8"/>
  <c r="O550" i="8"/>
  <c r="J277" i="8" s="1"/>
  <c r="O554" i="8"/>
  <c r="O555" i="8"/>
  <c r="Q555" i="8"/>
  <c r="P552" i="8"/>
  <c r="P555" i="8"/>
  <c r="P554" i="8"/>
  <c r="O551" i="8"/>
  <c r="S277" i="8" s="1" a="1"/>
  <c r="P550" i="8"/>
  <c r="K278" i="8" s="1"/>
  <c r="P551" i="8"/>
  <c r="Q551" i="8"/>
  <c r="Q550" i="8"/>
  <c r="L279" i="8" s="1"/>
  <c r="Q553" i="8"/>
  <c r="Q554" i="8"/>
  <c r="Q1771" i="8"/>
  <c r="Q1773" i="8"/>
  <c r="Q1770" i="8"/>
  <c r="Q1772" i="8"/>
  <c r="P1768" i="8"/>
  <c r="K887" i="8" s="1"/>
  <c r="O1773" i="8"/>
  <c r="O1768" i="8"/>
  <c r="J886" i="8" s="1"/>
  <c r="P1772" i="8"/>
  <c r="P1771" i="8"/>
  <c r="O1769" i="8"/>
  <c r="S886" i="8" s="1" a="1"/>
  <c r="Q1769" i="8"/>
  <c r="O1772" i="8"/>
  <c r="P1769" i="8"/>
  <c r="P1773" i="8"/>
  <c r="P1770" i="8"/>
  <c r="O1770" i="8"/>
  <c r="Q1768" i="8"/>
  <c r="L888" i="8" s="1"/>
  <c r="O1771" i="8"/>
  <c r="O989" i="8"/>
  <c r="S496" i="8" s="1" a="1"/>
  <c r="P988" i="8"/>
  <c r="K497" i="8" s="1"/>
  <c r="Q993" i="8"/>
  <c r="Q992" i="8"/>
  <c r="O988" i="8"/>
  <c r="J496" i="8" s="1"/>
  <c r="P990" i="8"/>
  <c r="Q989" i="8"/>
  <c r="Q988" i="8"/>
  <c r="L498" i="8" s="1"/>
  <c r="Q990" i="8"/>
  <c r="P993" i="8"/>
  <c r="Q991" i="8"/>
  <c r="O991" i="8"/>
  <c r="O990" i="8"/>
  <c r="O992" i="8"/>
  <c r="O993" i="8"/>
  <c r="P992" i="8"/>
  <c r="P991" i="8"/>
  <c r="P989" i="8"/>
  <c r="P570" i="8"/>
  <c r="Q568" i="8"/>
  <c r="L288" i="8" s="1"/>
  <c r="P569" i="8"/>
  <c r="Q570" i="8"/>
  <c r="Q571" i="8"/>
  <c r="O570" i="8"/>
  <c r="P571" i="8"/>
  <c r="O568" i="8"/>
  <c r="J286" i="8" s="1"/>
  <c r="O573" i="8"/>
  <c r="O572" i="8"/>
  <c r="O571" i="8"/>
  <c r="Q569" i="8"/>
  <c r="O569" i="8"/>
  <c r="S286" i="8" s="1" a="1"/>
  <c r="P568" i="8"/>
  <c r="K287" i="8" s="1"/>
  <c r="Q573" i="8"/>
  <c r="P573" i="8"/>
  <c r="P572" i="8"/>
  <c r="Q572" i="8"/>
  <c r="P1624" i="8"/>
  <c r="K815" i="8" s="1"/>
  <c r="Q1629" i="8"/>
  <c r="O1624" i="8"/>
  <c r="J814" i="8" s="1"/>
  <c r="Q1624" i="8"/>
  <c r="L816" i="8" s="1"/>
  <c r="P1627" i="8"/>
  <c r="Q1625" i="8"/>
  <c r="O1625" i="8"/>
  <c r="S814" i="8" s="1" a="1"/>
  <c r="O1626" i="8"/>
  <c r="P1625" i="8"/>
  <c r="O1628" i="8"/>
  <c r="O1627" i="8"/>
  <c r="Q1626" i="8"/>
  <c r="Q1627" i="8"/>
  <c r="O1629" i="8"/>
  <c r="P1628" i="8"/>
  <c r="Q1628" i="8"/>
  <c r="P1629" i="8"/>
  <c r="P1626" i="8"/>
  <c r="P1184" i="8"/>
  <c r="Q1183" i="8"/>
  <c r="P1181" i="8"/>
  <c r="O1180" i="8"/>
  <c r="J592" i="8" s="1"/>
  <c r="P1180" i="8"/>
  <c r="K593" i="8" s="1"/>
  <c r="Q1185" i="8"/>
  <c r="O1185" i="8"/>
  <c r="O1184" i="8"/>
  <c r="P1185" i="8"/>
  <c r="Q1181" i="8"/>
  <c r="O1181" i="8"/>
  <c r="S592" i="8" s="1" a="1"/>
  <c r="Q1180" i="8"/>
  <c r="L594" i="8" s="1"/>
  <c r="Q1182" i="8"/>
  <c r="O1182" i="8"/>
  <c r="O1183" i="8"/>
  <c r="P1182" i="8"/>
  <c r="P1183" i="8"/>
  <c r="Q1184" i="8"/>
  <c r="O617" i="8"/>
  <c r="S310" i="8" s="1" a="1"/>
  <c r="P617" i="8"/>
  <c r="O620" i="8"/>
  <c r="Q618" i="8"/>
  <c r="P618" i="8"/>
  <c r="Q620" i="8"/>
  <c r="Q621" i="8"/>
  <c r="P620" i="8"/>
  <c r="Q617" i="8"/>
  <c r="Q619" i="8"/>
  <c r="P616" i="8"/>
  <c r="K311" i="8" s="1"/>
  <c r="Q616" i="8"/>
  <c r="L312" i="8" s="1"/>
  <c r="O619" i="8"/>
  <c r="P619" i="8"/>
  <c r="O621" i="8"/>
  <c r="O618" i="8"/>
  <c r="O616" i="8"/>
  <c r="J310" i="8" s="1"/>
  <c r="P621" i="8"/>
  <c r="P1734" i="8"/>
  <c r="Q1733" i="8"/>
  <c r="P1732" i="8"/>
  <c r="K869" i="8" s="1"/>
  <c r="Q1737" i="8"/>
  <c r="P1736" i="8"/>
  <c r="Q1735" i="8"/>
  <c r="P1735" i="8"/>
  <c r="Q1736" i="8"/>
  <c r="P1733" i="8"/>
  <c r="O1737" i="8"/>
  <c r="P1737" i="8"/>
  <c r="Q1732" i="8"/>
  <c r="L870" i="8" s="1"/>
  <c r="O1736" i="8"/>
  <c r="O1733" i="8"/>
  <c r="S868" i="8" s="1" a="1"/>
  <c r="O1732" i="8"/>
  <c r="J868" i="8" s="1"/>
  <c r="Q1734" i="8"/>
  <c r="O1735" i="8"/>
  <c r="O1734" i="8"/>
  <c r="Q528" i="8"/>
  <c r="Q526" i="8"/>
  <c r="L267" i="8" s="1"/>
  <c r="P529" i="8"/>
  <c r="Q527" i="8"/>
  <c r="O526" i="8"/>
  <c r="J265" i="8" s="1"/>
  <c r="O530" i="8"/>
  <c r="O528" i="8"/>
  <c r="P528" i="8"/>
  <c r="P530" i="8"/>
  <c r="P531" i="8"/>
  <c r="Q529" i="8"/>
  <c r="O531" i="8"/>
  <c r="Q530" i="8"/>
  <c r="P527" i="8"/>
  <c r="P526" i="8"/>
  <c r="K266" i="8" s="1"/>
  <c r="Q531" i="8"/>
  <c r="O527" i="8"/>
  <c r="S265" i="8" s="1" a="1"/>
  <c r="O529" i="8"/>
  <c r="P1404" i="8"/>
  <c r="O1405" i="8"/>
  <c r="P1402" i="8"/>
  <c r="K704" i="8" s="1"/>
  <c r="O1402" i="8"/>
  <c r="J703" i="8" s="1"/>
  <c r="Q1405" i="8"/>
  <c r="Q1406" i="8"/>
  <c r="Q1404" i="8"/>
  <c r="Q1407" i="8"/>
  <c r="O1404" i="8"/>
  <c r="O1407" i="8"/>
  <c r="Q1403" i="8"/>
  <c r="P1407" i="8"/>
  <c r="P1405" i="8"/>
  <c r="O1403" i="8"/>
  <c r="S703" i="8" s="1" a="1"/>
  <c r="P1403" i="8"/>
  <c r="O1406" i="8"/>
  <c r="Q1402" i="8"/>
  <c r="L705" i="8" s="1"/>
  <c r="P1406" i="8"/>
  <c r="O377" i="8"/>
  <c r="S190" i="8" s="1" a="1"/>
  <c r="Q376" i="8"/>
  <c r="L192" i="8" s="1"/>
  <c r="P376" i="8"/>
  <c r="K191" i="8" s="1"/>
  <c r="P377" i="8"/>
  <c r="P378" i="8"/>
  <c r="O378" i="8"/>
  <c r="Q380" i="8"/>
  <c r="P379" i="8"/>
  <c r="Q379" i="8"/>
  <c r="Q378" i="8"/>
  <c r="O380" i="8"/>
  <c r="Q377" i="8"/>
  <c r="P381" i="8"/>
  <c r="O381" i="8"/>
  <c r="P380" i="8"/>
  <c r="Q381" i="8"/>
  <c r="O376" i="8"/>
  <c r="J190" i="8" s="1"/>
  <c r="O379" i="8"/>
  <c r="Q489" i="8"/>
  <c r="P489" i="8"/>
  <c r="O488" i="8"/>
  <c r="Q485" i="8"/>
  <c r="O484" i="8"/>
  <c r="J244" i="8" s="1"/>
  <c r="P486" i="8"/>
  <c r="Q486" i="8"/>
  <c r="O485" i="8"/>
  <c r="S244" i="8" s="1" a="1"/>
  <c r="O487" i="8"/>
  <c r="O486" i="8"/>
  <c r="Q488" i="8"/>
  <c r="O489" i="8"/>
  <c r="P487" i="8"/>
  <c r="P484" i="8"/>
  <c r="K245" i="8" s="1"/>
  <c r="P488" i="8"/>
  <c r="Q487" i="8"/>
  <c r="Q484" i="8"/>
  <c r="L246" i="8" s="1"/>
  <c r="P485" i="8"/>
  <c r="Q1658" i="8"/>
  <c r="P1656" i="8"/>
  <c r="O1655" i="8"/>
  <c r="S829" i="8" s="1" a="1"/>
  <c r="Q1656" i="8"/>
  <c r="Q1654" i="8"/>
  <c r="L831" i="8" s="1"/>
  <c r="P1655" i="8"/>
  <c r="O1658" i="8"/>
  <c r="P1658" i="8"/>
  <c r="P1659" i="8"/>
  <c r="O1656" i="8"/>
  <c r="O1657" i="8"/>
  <c r="Q1659" i="8"/>
  <c r="Q1655" i="8"/>
  <c r="O1654" i="8"/>
  <c r="J829" i="8" s="1"/>
  <c r="P1657" i="8"/>
  <c r="P1654" i="8"/>
  <c r="K830" i="8" s="1"/>
  <c r="Q1657" i="8"/>
  <c r="O1659" i="8"/>
  <c r="P1385" i="8"/>
  <c r="Q1384" i="8"/>
  <c r="L696" i="8" s="1"/>
  <c r="Q1387" i="8"/>
  <c r="O1385" i="8"/>
  <c r="S694" i="8" s="1" a="1"/>
  <c r="O1386" i="8"/>
  <c r="Q1386" i="8"/>
  <c r="P1386" i="8"/>
  <c r="P1384" i="8"/>
  <c r="K695" i="8" s="1"/>
  <c r="Q1389" i="8"/>
  <c r="O1388" i="8"/>
  <c r="P1388" i="8"/>
  <c r="O1387" i="8"/>
  <c r="P1387" i="8"/>
  <c r="O1384" i="8"/>
  <c r="J694" i="8" s="1"/>
  <c r="P1389" i="8"/>
  <c r="Q1385" i="8"/>
  <c r="O1389" i="8"/>
  <c r="Q1388" i="8"/>
  <c r="O937" i="8"/>
  <c r="P935" i="8"/>
  <c r="O936" i="8"/>
  <c r="Q934" i="8"/>
  <c r="L471" i="8" s="1"/>
  <c r="P938" i="8"/>
  <c r="Q936" i="8"/>
  <c r="Q938" i="8"/>
  <c r="Q937" i="8"/>
  <c r="P934" i="8"/>
  <c r="K470" i="8" s="1"/>
  <c r="Q939" i="8"/>
  <c r="O938" i="8"/>
  <c r="P936" i="8"/>
  <c r="O935" i="8"/>
  <c r="S469" i="8" s="1" a="1"/>
  <c r="Q935" i="8"/>
  <c r="O934" i="8"/>
  <c r="J469" i="8" s="1"/>
  <c r="P939" i="8"/>
  <c r="P937" i="8"/>
  <c r="O939" i="8"/>
  <c r="P52" i="8"/>
  <c r="K29" i="8" s="1"/>
  <c r="P56" i="8"/>
  <c r="Q55" i="8"/>
  <c r="O52" i="8"/>
  <c r="J28" i="8" s="1"/>
  <c r="Q52" i="8"/>
  <c r="L30" i="8" s="1"/>
  <c r="Q57" i="8"/>
  <c r="O57" i="8"/>
  <c r="P55" i="8"/>
  <c r="O54" i="8"/>
  <c r="Q53" i="8"/>
  <c r="O53" i="8"/>
  <c r="S28" i="8" s="1" a="1"/>
  <c r="P53" i="8"/>
  <c r="Q56" i="8"/>
  <c r="P57" i="8"/>
  <c r="O55" i="8"/>
  <c r="P54" i="8"/>
  <c r="O56" i="8"/>
  <c r="Q54" i="8"/>
  <c r="O598" i="8"/>
  <c r="J301" i="8" s="1"/>
  <c r="O602" i="8"/>
  <c r="O603" i="8"/>
  <c r="Q601" i="8"/>
  <c r="P600" i="8"/>
  <c r="O601" i="8"/>
  <c r="P603" i="8"/>
  <c r="P598" i="8"/>
  <c r="K302" i="8" s="1"/>
  <c r="Q603" i="8"/>
  <c r="P602" i="8"/>
  <c r="P599" i="8"/>
  <c r="Q599" i="8"/>
  <c r="Q598" i="8"/>
  <c r="L303" i="8" s="1"/>
  <c r="Q602" i="8"/>
  <c r="Q600" i="8"/>
  <c r="P601" i="8"/>
  <c r="O600" i="8"/>
  <c r="O599" i="8"/>
  <c r="S301" i="8" s="1" a="1"/>
  <c r="P138" i="8"/>
  <c r="O139" i="8"/>
  <c r="Q136" i="8"/>
  <c r="L72" i="8" s="1"/>
  <c r="P136" i="8"/>
  <c r="K71" i="8" s="1"/>
  <c r="O136" i="8"/>
  <c r="J70" i="8" s="1"/>
  <c r="Q139" i="8"/>
  <c r="Q140" i="8"/>
  <c r="P139" i="8"/>
  <c r="O141" i="8"/>
  <c r="Q137" i="8"/>
  <c r="Q141" i="8"/>
  <c r="P141" i="8"/>
  <c r="Q138" i="8"/>
  <c r="O137" i="8"/>
  <c r="S70" i="8" s="1" a="1"/>
  <c r="P137" i="8"/>
  <c r="O140" i="8"/>
  <c r="O138" i="8"/>
  <c r="P140" i="8"/>
  <c r="Q149" i="8"/>
  <c r="O149" i="8"/>
  <c r="S76" i="8" s="1" a="1"/>
  <c r="O150" i="8"/>
  <c r="O151" i="8"/>
  <c r="Q150" i="8"/>
  <c r="P151" i="8"/>
  <c r="P150" i="8"/>
  <c r="O152" i="8"/>
  <c r="P148" i="8"/>
  <c r="K77" i="8" s="1"/>
  <c r="P152" i="8"/>
  <c r="Q152" i="8"/>
  <c r="P153" i="8"/>
  <c r="O153" i="8"/>
  <c r="P149" i="8"/>
  <c r="Q153" i="8"/>
  <c r="Q148" i="8"/>
  <c r="L78" i="8" s="1"/>
  <c r="O148" i="8"/>
  <c r="J76" i="8" s="1"/>
  <c r="Q151" i="8"/>
  <c r="P1213" i="8"/>
  <c r="Q1212" i="8"/>
  <c r="Q1213" i="8"/>
  <c r="O1213" i="8"/>
  <c r="Q1214" i="8"/>
  <c r="O1214" i="8"/>
  <c r="Q1211" i="8"/>
  <c r="O1215" i="8"/>
  <c r="Q1210" i="8"/>
  <c r="L609" i="8" s="1"/>
  <c r="O1210" i="8"/>
  <c r="J607" i="8" s="1"/>
  <c r="P1215" i="8"/>
  <c r="P1214" i="8"/>
  <c r="P1210" i="8"/>
  <c r="K608" i="8" s="1"/>
  <c r="O1212" i="8"/>
  <c r="P1211" i="8"/>
  <c r="O1211" i="8"/>
  <c r="S607" i="8" s="1" a="1"/>
  <c r="P1212" i="8"/>
  <c r="Q1215" i="8"/>
  <c r="P834" i="8"/>
  <c r="P832" i="8"/>
  <c r="K419" i="8" s="1"/>
  <c r="Q837" i="8"/>
  <c r="Q836" i="8"/>
  <c r="Q835" i="8"/>
  <c r="Q833" i="8"/>
  <c r="Q834" i="8"/>
  <c r="P833" i="8"/>
  <c r="O837" i="8"/>
  <c r="P835" i="8"/>
  <c r="O834" i="8"/>
  <c r="Q832" i="8"/>
  <c r="L420" i="8" s="1"/>
  <c r="O835" i="8"/>
  <c r="O833" i="8"/>
  <c r="S418" i="8" s="1" a="1"/>
  <c r="O832" i="8"/>
  <c r="J418" i="8" s="1"/>
  <c r="P837" i="8"/>
  <c r="O836" i="8"/>
  <c r="P836" i="8"/>
  <c r="P1302" i="8"/>
  <c r="P1303" i="8"/>
  <c r="O1304" i="8"/>
  <c r="Q1302" i="8"/>
  <c r="Q1303" i="8"/>
  <c r="P1305" i="8"/>
  <c r="Q1305" i="8"/>
  <c r="P1304" i="8"/>
  <c r="O1301" i="8"/>
  <c r="S652" i="8" s="1" a="1"/>
  <c r="O1305" i="8"/>
  <c r="O1300" i="8"/>
  <c r="J652" i="8" s="1"/>
  <c r="O1303" i="8"/>
  <c r="P1301" i="8"/>
  <c r="Q1300" i="8"/>
  <c r="L654" i="8" s="1"/>
  <c r="Q1301" i="8"/>
  <c r="O1302" i="8"/>
  <c r="P1300" i="8"/>
  <c r="K653" i="8" s="1"/>
  <c r="Q1304" i="8"/>
  <c r="P658" i="8"/>
  <c r="K332" i="8" s="1"/>
  <c r="Q663" i="8"/>
  <c r="O661" i="8"/>
  <c r="P663" i="8"/>
  <c r="O660" i="8"/>
  <c r="O659" i="8"/>
  <c r="S331" i="8" s="1" a="1"/>
  <c r="O658" i="8"/>
  <c r="J331" i="8" s="1"/>
  <c r="Q659" i="8"/>
  <c r="P661" i="8"/>
  <c r="P660" i="8"/>
  <c r="Q660" i="8"/>
  <c r="O663" i="8"/>
  <c r="Q661" i="8"/>
  <c r="Q658" i="8"/>
  <c r="L333" i="8" s="1"/>
  <c r="Q662" i="8"/>
  <c r="O662" i="8"/>
  <c r="P662" i="8"/>
  <c r="P659" i="8"/>
  <c r="P1349" i="8"/>
  <c r="O1352" i="8"/>
  <c r="O1349" i="8"/>
  <c r="S676" i="8" s="1" a="1"/>
  <c r="O1348" i="8"/>
  <c r="J676" i="8" s="1"/>
  <c r="O1350" i="8"/>
  <c r="O1351" i="8"/>
  <c r="P1348" i="8"/>
  <c r="K677" i="8" s="1"/>
  <c r="Q1353" i="8"/>
  <c r="P1350" i="8"/>
  <c r="P1351" i="8"/>
  <c r="O1353" i="8"/>
  <c r="Q1350" i="8"/>
  <c r="Q1351" i="8"/>
  <c r="Q1348" i="8"/>
  <c r="L678" i="8" s="1"/>
  <c r="Q1352" i="8"/>
  <c r="Q1349" i="8"/>
  <c r="P1353" i="8"/>
  <c r="P1352" i="8"/>
  <c r="P1662" i="8"/>
  <c r="O1663" i="8"/>
  <c r="P1665" i="8"/>
  <c r="Q1661" i="8"/>
  <c r="P1664" i="8"/>
  <c r="Q1663" i="8"/>
  <c r="Q1664" i="8"/>
  <c r="Q1660" i="8"/>
  <c r="L834" i="8" s="1"/>
  <c r="O1664" i="8"/>
  <c r="O1665" i="8"/>
  <c r="P1660" i="8"/>
  <c r="K833" i="8" s="1"/>
  <c r="P1663" i="8"/>
  <c r="O1660" i="8"/>
  <c r="J832" i="8" s="1"/>
  <c r="O1661" i="8"/>
  <c r="S832" i="8" s="1" a="1"/>
  <c r="P1661" i="8"/>
  <c r="Q1662" i="8"/>
  <c r="Q1665" i="8"/>
  <c r="O1662" i="8"/>
  <c r="O1641" i="8"/>
  <c r="O1636" i="8"/>
  <c r="J820" i="8" s="1"/>
  <c r="P1637" i="8"/>
  <c r="O1639" i="8"/>
  <c r="O1637" i="8"/>
  <c r="S820" i="8" s="1" a="1"/>
  <c r="Q1636" i="8"/>
  <c r="L822" i="8" s="1"/>
  <c r="Q1637" i="8"/>
  <c r="Q1640" i="8"/>
  <c r="P1636" i="8"/>
  <c r="K821" i="8" s="1"/>
  <c r="P1638" i="8"/>
  <c r="Q1638" i="8"/>
  <c r="P1639" i="8"/>
  <c r="O1638" i="8"/>
  <c r="O1640" i="8"/>
  <c r="Q1639" i="8"/>
  <c r="P1640" i="8"/>
  <c r="P1641" i="8"/>
  <c r="Q1641" i="8"/>
  <c r="O1169" i="8"/>
  <c r="S586" i="8" s="1" a="1"/>
  <c r="P1168" i="8"/>
  <c r="K587" i="8" s="1"/>
  <c r="Q1173" i="8"/>
  <c r="Q1168" i="8"/>
  <c r="L588" i="8" s="1"/>
  <c r="O1170" i="8"/>
  <c r="P1170" i="8"/>
  <c r="Q1169" i="8"/>
  <c r="O1168" i="8"/>
  <c r="J586" i="8" s="1"/>
  <c r="P1171" i="8"/>
  <c r="O1172" i="8"/>
  <c r="Q1171" i="8"/>
  <c r="O1171" i="8"/>
  <c r="Q1170" i="8"/>
  <c r="Q1172" i="8"/>
  <c r="O1173" i="8"/>
  <c r="P1172" i="8"/>
  <c r="P1173" i="8"/>
  <c r="P1169" i="8"/>
  <c r="P246" i="8"/>
  <c r="O247" i="8"/>
  <c r="P248" i="8"/>
  <c r="Q249" i="8"/>
  <c r="Q247" i="8"/>
  <c r="Q248" i="8"/>
  <c r="Q245" i="8"/>
  <c r="P249" i="8"/>
  <c r="Q246" i="8"/>
  <c r="O249" i="8"/>
  <c r="O244" i="8"/>
  <c r="J124" i="8" s="1"/>
  <c r="O248" i="8"/>
  <c r="P247" i="8"/>
  <c r="O245" i="8"/>
  <c r="S124" i="8" s="1" a="1"/>
  <c r="P245" i="8"/>
  <c r="O246" i="8"/>
  <c r="P244" i="8"/>
  <c r="K125" i="8" s="1"/>
  <c r="Q244" i="8"/>
  <c r="L126" i="8" s="1"/>
  <c r="O79" i="8"/>
  <c r="P78" i="8"/>
  <c r="Q78" i="8"/>
  <c r="P77" i="8"/>
  <c r="P76" i="8"/>
  <c r="K41" i="8" s="1"/>
  <c r="P80" i="8"/>
  <c r="Q79" i="8"/>
  <c r="P81" i="8"/>
  <c r="O80" i="8"/>
  <c r="Q81" i="8"/>
  <c r="O81" i="8"/>
  <c r="P79" i="8"/>
  <c r="Q76" i="8"/>
  <c r="L42" i="8" s="1"/>
  <c r="Q77" i="8"/>
  <c r="O77" i="8"/>
  <c r="S40" i="8" s="1" a="1"/>
  <c r="O76" i="8"/>
  <c r="J40" i="8" s="1"/>
  <c r="O78" i="8"/>
  <c r="Q80" i="8"/>
  <c r="O477" i="8"/>
  <c r="O476" i="8"/>
  <c r="Q474" i="8"/>
  <c r="O475" i="8"/>
  <c r="Q473" i="8"/>
  <c r="O473" i="8"/>
  <c r="S238" i="8" s="1" a="1"/>
  <c r="P472" i="8"/>
  <c r="K239" i="8" s="1"/>
  <c r="Q477" i="8"/>
  <c r="Q476" i="8"/>
  <c r="P477" i="8"/>
  <c r="P476" i="8"/>
  <c r="P474" i="8"/>
  <c r="O472" i="8"/>
  <c r="J238" i="8" s="1"/>
  <c r="Q472" i="8"/>
  <c r="L240" i="8" s="1"/>
  <c r="P473" i="8"/>
  <c r="Q475" i="8"/>
  <c r="O474" i="8"/>
  <c r="P475" i="8"/>
  <c r="Q48" i="8"/>
  <c r="P48" i="8"/>
  <c r="Q51" i="8"/>
  <c r="Q49" i="8"/>
  <c r="O46" i="8"/>
  <c r="J25" i="8" s="1"/>
  <c r="O50" i="8"/>
  <c r="O48" i="8"/>
  <c r="O51" i="8"/>
  <c r="P46" i="8"/>
  <c r="K26" i="8" s="1"/>
  <c r="Q47" i="8"/>
  <c r="P51" i="8"/>
  <c r="P49" i="8"/>
  <c r="O49" i="8"/>
  <c r="P47" i="8"/>
  <c r="Q46" i="8"/>
  <c r="L27" i="8" s="1"/>
  <c r="Q50" i="8"/>
  <c r="O47" i="8"/>
  <c r="S25" i="8" s="1" a="1"/>
  <c r="P50" i="8"/>
  <c r="O1417" i="8"/>
  <c r="Q1416" i="8"/>
  <c r="P1419" i="8"/>
  <c r="Q1417" i="8"/>
  <c r="P1418" i="8"/>
  <c r="Q1418" i="8"/>
  <c r="O1416" i="8"/>
  <c r="O1419" i="8"/>
  <c r="P1414" i="8"/>
  <c r="K710" i="8" s="1"/>
  <c r="Q1419" i="8"/>
  <c r="Q1414" i="8"/>
  <c r="L711" i="8" s="1"/>
  <c r="O1418" i="8"/>
  <c r="O1414" i="8"/>
  <c r="J709" i="8" s="1"/>
  <c r="Q1415" i="8"/>
  <c r="O1415" i="8"/>
  <c r="S709" i="8" s="1" a="1"/>
  <c r="P1417" i="8"/>
  <c r="P1416" i="8"/>
  <c r="P1415" i="8"/>
  <c r="O70" i="8"/>
  <c r="J37" i="8" s="1"/>
  <c r="O74" i="8"/>
  <c r="P73" i="8"/>
  <c r="P72" i="8"/>
  <c r="P70" i="8"/>
  <c r="K38" i="8" s="1"/>
  <c r="P75" i="8"/>
  <c r="Q74" i="8"/>
  <c r="Q75" i="8"/>
  <c r="P71" i="8"/>
  <c r="Q70" i="8"/>
  <c r="L39" i="8" s="1"/>
  <c r="O71" i="8"/>
  <c r="S37" i="8" s="1" a="1"/>
  <c r="P74" i="8"/>
  <c r="Q71" i="8"/>
  <c r="Q72" i="8"/>
  <c r="O72" i="8"/>
  <c r="Q73" i="8"/>
  <c r="O73" i="8"/>
  <c r="O75" i="8"/>
  <c r="O1364" i="8"/>
  <c r="Q1364" i="8"/>
  <c r="O1362" i="8"/>
  <c r="O1365" i="8"/>
  <c r="O1360" i="8"/>
  <c r="J682" i="8" s="1"/>
  <c r="P1365" i="8"/>
  <c r="Q1360" i="8"/>
  <c r="L684" i="8" s="1"/>
  <c r="P1364" i="8"/>
  <c r="P1360" i="8"/>
  <c r="K683" i="8" s="1"/>
  <c r="P1361" i="8"/>
  <c r="O1361" i="8"/>
  <c r="S682" i="8" s="1" a="1"/>
  <c r="P1363" i="8"/>
  <c r="P1362" i="8"/>
  <c r="Q1361" i="8"/>
  <c r="Q1362" i="8"/>
  <c r="O1363" i="8"/>
  <c r="Q1365" i="8"/>
  <c r="Q1363" i="8"/>
  <c r="O1714" i="8"/>
  <c r="J859" i="8" s="1"/>
  <c r="P1719" i="8"/>
  <c r="P1714" i="8"/>
  <c r="K860" i="8" s="1"/>
  <c r="P1717" i="8"/>
  <c r="O1716" i="8"/>
  <c r="P1715" i="8"/>
  <c r="O1715" i="8"/>
  <c r="S859" i="8" s="1" a="1"/>
  <c r="P1716" i="8"/>
  <c r="Q1719" i="8"/>
  <c r="P1718" i="8"/>
  <c r="Q1716" i="8"/>
  <c r="O1717" i="8"/>
  <c r="O1719" i="8"/>
  <c r="Q1715" i="8"/>
  <c r="O1718" i="8"/>
  <c r="Q1718" i="8"/>
  <c r="Q1714" i="8"/>
  <c r="L861" i="8" s="1"/>
  <c r="Q1717" i="8"/>
  <c r="Q1272" i="8"/>
  <c r="O1272" i="8"/>
  <c r="P1274" i="8"/>
  <c r="Q1275" i="8"/>
  <c r="O1274" i="8"/>
  <c r="P1273" i="8"/>
  <c r="O1271" i="8"/>
  <c r="S637" i="8" s="1" a="1"/>
  <c r="Q1273" i="8"/>
  <c r="O1270" i="8"/>
  <c r="J637" i="8" s="1"/>
  <c r="P1275" i="8"/>
  <c r="Q1274" i="8"/>
  <c r="O1275" i="8"/>
  <c r="O1273" i="8"/>
  <c r="P1271" i="8"/>
  <c r="Q1270" i="8"/>
  <c r="L639" i="8" s="1"/>
  <c r="Q1271" i="8"/>
  <c r="P1272" i="8"/>
  <c r="P1270" i="8"/>
  <c r="K638" i="8" s="1"/>
  <c r="Q1535" i="8"/>
  <c r="O1535" i="8"/>
  <c r="S769" i="8" s="1" a="1"/>
  <c r="P1536" i="8"/>
  <c r="P1535" i="8"/>
  <c r="P1537" i="8"/>
  <c r="O1537" i="8"/>
  <c r="Q1536" i="8"/>
  <c r="O1539" i="8"/>
  <c r="O1538" i="8"/>
  <c r="P1538" i="8"/>
  <c r="Q1538" i="8"/>
  <c r="Q1534" i="8"/>
  <c r="L771" i="8" s="1"/>
  <c r="O1536" i="8"/>
  <c r="P1534" i="8"/>
  <c r="K770" i="8" s="1"/>
  <c r="Q1539" i="8"/>
  <c r="O1534" i="8"/>
  <c r="J769" i="8" s="1"/>
  <c r="Q1537" i="8"/>
  <c r="P1539" i="8"/>
  <c r="Q1253" i="8"/>
  <c r="O1253" i="8"/>
  <c r="S628" i="8" s="1" a="1"/>
  <c r="O1254" i="8"/>
  <c r="P1255" i="8"/>
  <c r="P1257" i="8"/>
  <c r="O1255" i="8"/>
  <c r="P1254" i="8"/>
  <c r="Q1256" i="8"/>
  <c r="P1253" i="8"/>
  <c r="P1256" i="8"/>
  <c r="Q1255" i="8"/>
  <c r="Q1254" i="8"/>
  <c r="Q1252" i="8"/>
  <c r="L630" i="8" s="1"/>
  <c r="P1252" i="8"/>
  <c r="K629" i="8" s="1"/>
  <c r="Q1257" i="8"/>
  <c r="O1257" i="8"/>
  <c r="O1252" i="8"/>
  <c r="J628" i="8" s="1"/>
  <c r="O1256" i="8"/>
  <c r="Q1100" i="8"/>
  <c r="O1100" i="8"/>
  <c r="Q1101" i="8"/>
  <c r="O1101" i="8"/>
  <c r="Q1096" i="8"/>
  <c r="L552" i="8" s="1"/>
  <c r="O1096" i="8"/>
  <c r="J550" i="8" s="1"/>
  <c r="P1101" i="8"/>
  <c r="O1097" i="8"/>
  <c r="S550" i="8" s="1" a="1"/>
  <c r="Q1097" i="8"/>
  <c r="O1098" i="8"/>
  <c r="P1097" i="8"/>
  <c r="P1096" i="8"/>
  <c r="K551" i="8" s="1"/>
  <c r="Q1099" i="8"/>
  <c r="P1100" i="8"/>
  <c r="P1099" i="8"/>
  <c r="Q1098" i="8"/>
  <c r="O1099" i="8"/>
  <c r="P1098" i="8"/>
  <c r="O612" i="8"/>
  <c r="P611" i="8"/>
  <c r="P614" i="8"/>
  <c r="P613" i="8"/>
  <c r="P612" i="8"/>
  <c r="O613" i="8"/>
  <c r="Q611" i="8"/>
  <c r="O611" i="8"/>
  <c r="S307" i="8" s="1" a="1"/>
  <c r="Q610" i="8"/>
  <c r="L309" i="8" s="1"/>
  <c r="Q614" i="8"/>
  <c r="O614" i="8"/>
  <c r="O615" i="8"/>
  <c r="Q613" i="8"/>
  <c r="Q612" i="8"/>
  <c r="P610" i="8"/>
  <c r="K308" i="8" s="1"/>
  <c r="Q615" i="8"/>
  <c r="O610" i="8"/>
  <c r="J307" i="8" s="1"/>
  <c r="P615" i="8"/>
  <c r="O1327" i="8"/>
  <c r="O1326" i="8"/>
  <c r="O1328" i="8"/>
  <c r="Q1327" i="8"/>
  <c r="P1328" i="8"/>
  <c r="P1327" i="8"/>
  <c r="P1326" i="8"/>
  <c r="O1329" i="8"/>
  <c r="P1324" i="8"/>
  <c r="K665" i="8" s="1"/>
  <c r="Q1329" i="8"/>
  <c r="Q1328" i="8"/>
  <c r="P1329" i="8"/>
  <c r="O1325" i="8"/>
  <c r="S664" i="8" s="1" a="1"/>
  <c r="Q1325" i="8"/>
  <c r="Q1324" i="8"/>
  <c r="L666" i="8" s="1"/>
  <c r="P1325" i="8"/>
  <c r="O1324" i="8"/>
  <c r="J664" i="8" s="1"/>
  <c r="Q1326" i="8"/>
  <c r="Q223" i="8"/>
  <c r="Q221" i="8"/>
  <c r="O224" i="8"/>
  <c r="Q225" i="8"/>
  <c r="Q224" i="8"/>
  <c r="O225" i="8"/>
  <c r="P223" i="8"/>
  <c r="Q220" i="8"/>
  <c r="L114" i="8" s="1"/>
  <c r="O222" i="8"/>
  <c r="Q222" i="8"/>
  <c r="O221" i="8"/>
  <c r="S112" i="8" s="1" a="1"/>
  <c r="O220" i="8"/>
  <c r="J112" i="8" s="1"/>
  <c r="P225" i="8"/>
  <c r="P220" i="8"/>
  <c r="K113" i="8" s="1"/>
  <c r="P224" i="8"/>
  <c r="P222" i="8"/>
  <c r="P221" i="8"/>
  <c r="O223" i="8"/>
  <c r="P1390" i="8"/>
  <c r="K698" i="8" s="1"/>
  <c r="Q1395" i="8"/>
  <c r="O1390" i="8"/>
  <c r="J697" i="8" s="1"/>
  <c r="Q1393" i="8"/>
  <c r="Q1390" i="8"/>
  <c r="L699" i="8" s="1"/>
  <c r="Q1391" i="8"/>
  <c r="P1391" i="8"/>
  <c r="P1392" i="8"/>
  <c r="O1394" i="8"/>
  <c r="O1393" i="8"/>
  <c r="P1393" i="8"/>
  <c r="Q1394" i="8"/>
  <c r="Q1392" i="8"/>
  <c r="O1392" i="8"/>
  <c r="P1394" i="8"/>
  <c r="O1395" i="8"/>
  <c r="O1391" i="8"/>
  <c r="S697" i="8" s="1" a="1"/>
  <c r="P1395" i="8"/>
  <c r="P1823" i="8"/>
  <c r="Q1823" i="8"/>
  <c r="Q1827" i="8"/>
  <c r="P1824" i="8"/>
  <c r="Q1826" i="8"/>
  <c r="Q1824" i="8"/>
  <c r="P1825" i="8"/>
  <c r="P1822" i="8"/>
  <c r="K914" i="8" s="1"/>
  <c r="P1826" i="8"/>
  <c r="O1826" i="8"/>
  <c r="O1827" i="8"/>
  <c r="Q1825" i="8"/>
  <c r="O1823" i="8"/>
  <c r="S913" i="8" s="1" a="1"/>
  <c r="O1822" i="8"/>
  <c r="J913" i="8" s="1"/>
  <c r="P1827" i="8"/>
  <c r="O1824" i="8"/>
  <c r="Q1822" i="8"/>
  <c r="L915" i="8" s="1"/>
  <c r="O1825" i="8"/>
  <c r="P604" i="8"/>
  <c r="K305" i="8" s="1"/>
  <c r="P608" i="8"/>
  <c r="O609" i="8"/>
  <c r="O605" i="8"/>
  <c r="S304" i="8" s="1" a="1"/>
  <c r="O606" i="8"/>
  <c r="Q609" i="8"/>
  <c r="Q604" i="8"/>
  <c r="L306" i="8" s="1"/>
  <c r="Q606" i="8"/>
  <c r="Q607" i="8"/>
  <c r="Q605" i="8"/>
  <c r="P605" i="8"/>
  <c r="P606" i="8"/>
  <c r="Q608" i="8"/>
  <c r="O604" i="8"/>
  <c r="J304" i="8" s="1"/>
  <c r="O607" i="8"/>
  <c r="P607" i="8"/>
  <c r="O608" i="8"/>
  <c r="P609" i="8"/>
  <c r="P1562" i="8"/>
  <c r="P1560" i="8"/>
  <c r="P1563" i="8"/>
  <c r="Q1562" i="8"/>
  <c r="P1558" i="8"/>
  <c r="K782" i="8" s="1"/>
  <c r="Q1563" i="8"/>
  <c r="O1562" i="8"/>
  <c r="O1558" i="8"/>
  <c r="J781" i="8" s="1"/>
  <c r="O1560" i="8"/>
  <c r="Q1559" i="8"/>
  <c r="Q1558" i="8"/>
  <c r="L783" i="8" s="1"/>
  <c r="O1559" i="8"/>
  <c r="S781" i="8" s="1" a="1"/>
  <c r="Q1561" i="8"/>
  <c r="O1563" i="8"/>
  <c r="O1561" i="8"/>
  <c r="P1561" i="8"/>
  <c r="P1559" i="8"/>
  <c r="Q1560" i="8"/>
  <c r="O1103" i="8"/>
  <c r="S553" i="8" s="1" a="1"/>
  <c r="P1102" i="8"/>
  <c r="K554" i="8" s="1"/>
  <c r="Q1107" i="8"/>
  <c r="Q1104" i="8"/>
  <c r="Q1102" i="8"/>
  <c r="L555" i="8" s="1"/>
  <c r="P1104" i="8"/>
  <c r="Q1103" i="8"/>
  <c r="O1104" i="8"/>
  <c r="P1107" i="8"/>
  <c r="P1105" i="8"/>
  <c r="Q1105" i="8"/>
  <c r="O1105" i="8"/>
  <c r="Q1106" i="8"/>
  <c r="P1103" i="8"/>
  <c r="O1107" i="8"/>
  <c r="P1106" i="8"/>
  <c r="O1102" i="8"/>
  <c r="J553" i="8" s="1"/>
  <c r="O1106" i="8"/>
  <c r="Q1081" i="8"/>
  <c r="O1081" i="8"/>
  <c r="P1081" i="8"/>
  <c r="Q1080" i="8"/>
  <c r="O1083" i="8"/>
  <c r="P1082" i="8"/>
  <c r="P1079" i="8"/>
  <c r="P1083" i="8"/>
  <c r="O1079" i="8"/>
  <c r="S541" i="8" s="1" a="1"/>
  <c r="P1078" i="8"/>
  <c r="K542" i="8" s="1"/>
  <c r="Q1083" i="8"/>
  <c r="O1082" i="8"/>
  <c r="Q1082" i="8"/>
  <c r="P1080" i="8"/>
  <c r="Q1079" i="8"/>
  <c r="Q1078" i="8"/>
  <c r="L543" i="8" s="1"/>
  <c r="O1078" i="8"/>
  <c r="J541" i="8" s="1"/>
  <c r="O1080" i="8"/>
  <c r="O905" i="8"/>
  <c r="S454" i="8" s="1" a="1"/>
  <c r="O904" i="8"/>
  <c r="J454" i="8" s="1"/>
  <c r="O908" i="8"/>
  <c r="O906" i="8"/>
  <c r="Q908" i="8"/>
  <c r="P906" i="8"/>
  <c r="P909" i="8"/>
  <c r="Q909" i="8"/>
  <c r="P907" i="8"/>
  <c r="Q907" i="8"/>
  <c r="P905" i="8"/>
  <c r="Q905" i="8"/>
  <c r="O907" i="8"/>
  <c r="Q904" i="8"/>
  <c r="L456" i="8" s="1"/>
  <c r="O909" i="8"/>
  <c r="Q906" i="8"/>
  <c r="P908" i="8"/>
  <c r="P904" i="8"/>
  <c r="K455" i="8" s="1"/>
  <c r="Q13" i="8"/>
  <c r="Q12" i="8"/>
  <c r="Q11" i="8"/>
  <c r="Q10" i="8"/>
  <c r="L9" i="8" s="1"/>
  <c r="Q14" i="8"/>
  <c r="O15" i="8"/>
  <c r="O14" i="8"/>
  <c r="O13" i="8"/>
  <c r="O11" i="8"/>
  <c r="S7" i="8" s="1" a="1"/>
  <c r="O10" i="8"/>
  <c r="J7" i="8" s="1"/>
  <c r="P15" i="8"/>
  <c r="P14" i="8"/>
  <c r="O12" i="8"/>
  <c r="P12" i="8"/>
  <c r="P11" i="8"/>
  <c r="P10" i="8"/>
  <c r="K8" i="8" s="1"/>
  <c r="Q15" i="8"/>
  <c r="P13" i="8"/>
  <c r="O984" i="8"/>
  <c r="P983" i="8"/>
  <c r="P982" i="8"/>
  <c r="K494" i="8" s="1"/>
  <c r="Q987" i="8"/>
  <c r="O983" i="8"/>
  <c r="S493" i="8" s="1" a="1"/>
  <c r="P985" i="8"/>
  <c r="Q984" i="8"/>
  <c r="Q983" i="8"/>
  <c r="Q985" i="8"/>
  <c r="Q986" i="8"/>
  <c r="O986" i="8"/>
  <c r="O985" i="8"/>
  <c r="O987" i="8"/>
  <c r="Q982" i="8"/>
  <c r="L495" i="8" s="1"/>
  <c r="O982" i="8"/>
  <c r="J493" i="8" s="1"/>
  <c r="P987" i="8"/>
  <c r="P986" i="8"/>
  <c r="P984" i="8"/>
  <c r="Q576" i="8"/>
  <c r="O577" i="8"/>
  <c r="P576" i="8"/>
  <c r="P577" i="8"/>
  <c r="O574" i="8"/>
  <c r="J289" i="8" s="1"/>
  <c r="O578" i="8"/>
  <c r="Q578" i="8"/>
  <c r="Q575" i="8"/>
  <c r="O579" i="8"/>
  <c r="P579" i="8"/>
  <c r="O576" i="8"/>
  <c r="Q577" i="8"/>
  <c r="Q579" i="8"/>
  <c r="P575" i="8"/>
  <c r="O575" i="8"/>
  <c r="S289" i="8" s="1" a="1"/>
  <c r="P574" i="8"/>
  <c r="K290" i="8" s="1"/>
  <c r="P578" i="8"/>
  <c r="Q574" i="8"/>
  <c r="L291" i="8" s="1"/>
  <c r="Q768" i="8"/>
  <c r="O768" i="8"/>
  <c r="P768" i="8"/>
  <c r="O771" i="8"/>
  <c r="O766" i="8"/>
  <c r="J385" i="8" s="1"/>
  <c r="O770" i="8"/>
  <c r="Q769" i="8"/>
  <c r="P770" i="8"/>
  <c r="O767" i="8"/>
  <c r="S385" i="8" s="1" a="1"/>
  <c r="P771" i="8"/>
  <c r="Q771" i="8"/>
  <c r="O769" i="8"/>
  <c r="Q767" i="8"/>
  <c r="P767" i="8"/>
  <c r="P766" i="8"/>
  <c r="K386" i="8" s="1"/>
  <c r="Q766" i="8"/>
  <c r="L387" i="8" s="1"/>
  <c r="Q770" i="8"/>
  <c r="P769" i="8"/>
  <c r="Q1492" i="8"/>
  <c r="L750" i="8" s="1"/>
  <c r="O1492" i="8"/>
  <c r="J748" i="8" s="1"/>
  <c r="P1496" i="8"/>
  <c r="P1492" i="8"/>
  <c r="K749" i="8" s="1"/>
  <c r="O1495" i="8"/>
  <c r="O1494" i="8"/>
  <c r="Q1493" i="8"/>
  <c r="P1493" i="8"/>
  <c r="O1497" i="8"/>
  <c r="Q1497" i="8"/>
  <c r="P1495" i="8"/>
  <c r="O1493" i="8"/>
  <c r="S748" i="8" s="1" a="1"/>
  <c r="O1496" i="8"/>
  <c r="P1494" i="8"/>
  <c r="Q1496" i="8"/>
  <c r="Q1494" i="8"/>
  <c r="Q1495" i="8"/>
  <c r="P1497" i="8"/>
  <c r="Q1129" i="8"/>
  <c r="O1129" i="8"/>
  <c r="P1129" i="8"/>
  <c r="Q1128" i="8"/>
  <c r="O1131" i="8"/>
  <c r="P1130" i="8"/>
  <c r="P1127" i="8"/>
  <c r="P1131" i="8"/>
  <c r="O1127" i="8"/>
  <c r="S565" i="8" s="1" a="1"/>
  <c r="P1126" i="8"/>
  <c r="K566" i="8" s="1"/>
  <c r="Q1131" i="8"/>
  <c r="O1130" i="8"/>
  <c r="O1128" i="8"/>
  <c r="P1128" i="8"/>
  <c r="Q1127" i="8"/>
  <c r="Q1126" i="8"/>
  <c r="L567" i="8" s="1"/>
  <c r="O1126" i="8"/>
  <c r="J565" i="8" s="1"/>
  <c r="Q1130" i="8"/>
  <c r="O1340" i="8"/>
  <c r="O1341" i="8"/>
  <c r="O1337" i="8"/>
  <c r="S670" i="8" s="1" a="1"/>
  <c r="Q1341" i="8"/>
  <c r="O1336" i="8"/>
  <c r="J670" i="8" s="1"/>
  <c r="P1341" i="8"/>
  <c r="P1336" i="8"/>
  <c r="K671" i="8" s="1"/>
  <c r="Q1339" i="8"/>
  <c r="Q1336" i="8"/>
  <c r="L672" i="8" s="1"/>
  <c r="P1337" i="8"/>
  <c r="Q1337" i="8"/>
  <c r="P1338" i="8"/>
  <c r="P1340" i="8"/>
  <c r="O1338" i="8"/>
  <c r="Q1338" i="8"/>
  <c r="P1339" i="8"/>
  <c r="Q1340" i="8"/>
  <c r="O1339" i="8"/>
  <c r="O941" i="8"/>
  <c r="S472" i="8" s="1" a="1"/>
  <c r="P940" i="8"/>
  <c r="K473" i="8" s="1"/>
  <c r="Q945" i="8"/>
  <c r="Q944" i="8"/>
  <c r="O944" i="8"/>
  <c r="P942" i="8"/>
  <c r="Q941" i="8"/>
  <c r="Q940" i="8"/>
  <c r="L474" i="8" s="1"/>
  <c r="O940" i="8"/>
  <c r="J472" i="8" s="1"/>
  <c r="Q942" i="8"/>
  <c r="Q943" i="8"/>
  <c r="O943" i="8"/>
  <c r="O942" i="8"/>
  <c r="P945" i="8"/>
  <c r="O945" i="8"/>
  <c r="P944" i="8"/>
  <c r="P943" i="8"/>
  <c r="P941" i="8"/>
  <c r="P1285" i="8"/>
  <c r="Q1284" i="8"/>
  <c r="O1287" i="8"/>
  <c r="Q1285" i="8"/>
  <c r="Q1286" i="8"/>
  <c r="O1286" i="8"/>
  <c r="Q1287" i="8"/>
  <c r="O1283" i="8"/>
  <c r="S643" i="8" s="1" a="1"/>
  <c r="Q1282" i="8"/>
  <c r="L645" i="8" s="1"/>
  <c r="O1282" i="8"/>
  <c r="J643" i="8" s="1"/>
  <c r="P1287" i="8"/>
  <c r="O1285" i="8"/>
  <c r="P1286" i="8"/>
  <c r="O1284" i="8"/>
  <c r="P1283" i="8"/>
  <c r="P1284" i="8"/>
  <c r="P1282" i="8"/>
  <c r="K644" i="8" s="1"/>
  <c r="Q1283" i="8"/>
  <c r="Q190" i="8"/>
  <c r="L99" i="8" s="1"/>
  <c r="Q194" i="8"/>
  <c r="O190" i="8"/>
  <c r="J97" i="8" s="1"/>
  <c r="Q191" i="8"/>
  <c r="P195" i="8"/>
  <c r="Q192" i="8"/>
  <c r="P191" i="8"/>
  <c r="O194" i="8"/>
  <c r="Q193" i="8"/>
  <c r="O192" i="8"/>
  <c r="O193" i="8"/>
  <c r="P192" i="8"/>
  <c r="P190" i="8"/>
  <c r="K98" i="8" s="1"/>
  <c r="O191" i="8"/>
  <c r="S97" i="8" s="1" a="1"/>
  <c r="P193" i="8"/>
  <c r="O195" i="8"/>
  <c r="P194" i="8"/>
  <c r="Q195" i="8"/>
  <c r="O1145" i="8"/>
  <c r="S574" i="8" s="1" a="1"/>
  <c r="P1144" i="8"/>
  <c r="K575" i="8" s="1"/>
  <c r="Q1149" i="8"/>
  <c r="P1145" i="8"/>
  <c r="Q1144" i="8"/>
  <c r="L576" i="8" s="1"/>
  <c r="P1146" i="8"/>
  <c r="Q1145" i="8"/>
  <c r="O1144" i="8"/>
  <c r="J574" i="8" s="1"/>
  <c r="O1148" i="8"/>
  <c r="P1147" i="8"/>
  <c r="Q1147" i="8"/>
  <c r="O1147" i="8"/>
  <c r="Q1146" i="8"/>
  <c r="O1146" i="8"/>
  <c r="O1149" i="8"/>
  <c r="P1148" i="8"/>
  <c r="P1149" i="8"/>
  <c r="Q1148" i="8"/>
  <c r="Q106" i="8"/>
  <c r="L57" i="8" s="1"/>
  <c r="Q110" i="8"/>
  <c r="Q108" i="8"/>
  <c r="P110" i="8"/>
  <c r="O111" i="8"/>
  <c r="O106" i="8"/>
  <c r="J55" i="8" s="1"/>
  <c r="O110" i="8"/>
  <c r="O109" i="8"/>
  <c r="P108" i="8"/>
  <c r="O108" i="8"/>
  <c r="P111" i="8"/>
  <c r="Q111" i="8"/>
  <c r="O107" i="8"/>
  <c r="S55" i="8" s="1" a="1"/>
  <c r="P109" i="8"/>
  <c r="P107" i="8"/>
  <c r="P106" i="8"/>
  <c r="K56" i="8" s="1"/>
  <c r="Q109" i="8"/>
  <c r="Q107" i="8"/>
  <c r="P123" i="8"/>
  <c r="Q122" i="8"/>
  <c r="O123" i="8"/>
  <c r="O121" i="8"/>
  <c r="P119" i="8"/>
  <c r="Q118" i="8"/>
  <c r="L63" i="8" s="1"/>
  <c r="O119" i="8"/>
  <c r="S61" i="8" s="1" a="1"/>
  <c r="P118" i="8"/>
  <c r="K62" i="8" s="1"/>
  <c r="P120" i="8"/>
  <c r="Q120" i="8"/>
  <c r="O120" i="8"/>
  <c r="Q121" i="8"/>
  <c r="Q123" i="8"/>
  <c r="O118" i="8"/>
  <c r="J61" i="8" s="1"/>
  <c r="O122" i="8"/>
  <c r="P121" i="8"/>
  <c r="Q119" i="8"/>
  <c r="P122" i="8"/>
  <c r="O372" i="8"/>
  <c r="P371" i="8"/>
  <c r="O374" i="8"/>
  <c r="P372" i="8"/>
  <c r="P373" i="8"/>
  <c r="Q371" i="8"/>
  <c r="O373" i="8"/>
  <c r="O371" i="8"/>
  <c r="S187" i="8" s="1" a="1"/>
  <c r="Q375" i="8"/>
  <c r="Q370" i="8"/>
  <c r="L189" i="8" s="1"/>
  <c r="Q374" i="8"/>
  <c r="Q373" i="8"/>
  <c r="O375" i="8"/>
  <c r="Q372" i="8"/>
  <c r="O370" i="8"/>
  <c r="J187" i="8" s="1"/>
  <c r="P375" i="8"/>
  <c r="P370" i="8"/>
  <c r="K188" i="8" s="1"/>
  <c r="P374" i="8"/>
  <c r="P863" i="8"/>
  <c r="P862" i="8"/>
  <c r="K434" i="8" s="1"/>
  <c r="P866" i="8"/>
  <c r="P865" i="8"/>
  <c r="O864" i="8"/>
  <c r="Q864" i="8"/>
  <c r="Q867" i="8"/>
  <c r="Q865" i="8"/>
  <c r="O867" i="8"/>
  <c r="O862" i="8"/>
  <c r="J433" i="8" s="1"/>
  <c r="O866" i="8"/>
  <c r="Q863" i="8"/>
  <c r="Q862" i="8"/>
  <c r="L435" i="8" s="1"/>
  <c r="O863" i="8"/>
  <c r="S433" i="8" s="1" a="1"/>
  <c r="P864" i="8"/>
  <c r="P867" i="8"/>
  <c r="O865" i="8"/>
  <c r="Q866" i="8"/>
  <c r="Q163" i="8"/>
  <c r="Q162" i="8"/>
  <c r="O162" i="8"/>
  <c r="P160" i="8"/>
  <c r="K83" i="8" s="1"/>
  <c r="P161" i="8"/>
  <c r="O165" i="8"/>
  <c r="P164" i="8"/>
  <c r="Q164" i="8"/>
  <c r="O163" i="8"/>
  <c r="O161" i="8"/>
  <c r="S82" i="8" s="1" a="1"/>
  <c r="Q160" i="8"/>
  <c r="L84" i="8" s="1"/>
  <c r="O160" i="8"/>
  <c r="J82" i="8" s="1"/>
  <c r="Q161" i="8"/>
  <c r="P165" i="8"/>
  <c r="Q165" i="8"/>
  <c r="P162" i="8"/>
  <c r="O164" i="8"/>
  <c r="P163" i="8"/>
  <c r="Q816" i="8"/>
  <c r="P817" i="8"/>
  <c r="Q818" i="8"/>
  <c r="P818" i="8"/>
  <c r="O814" i="8"/>
  <c r="J409" i="8" s="1"/>
  <c r="O818" i="8"/>
  <c r="O819" i="8"/>
  <c r="P814" i="8"/>
  <c r="K410" i="8" s="1"/>
  <c r="Q819" i="8"/>
  <c r="P819" i="8"/>
  <c r="O815" i="8"/>
  <c r="S409" i="8" s="1" a="1"/>
  <c r="Q817" i="8"/>
  <c r="O816" i="8"/>
  <c r="P815" i="8"/>
  <c r="Q815" i="8"/>
  <c r="O817" i="8"/>
  <c r="Q814" i="8"/>
  <c r="L411" i="8" s="1"/>
  <c r="P816" i="8"/>
  <c r="P858" i="8"/>
  <c r="P861" i="8"/>
  <c r="P856" i="8"/>
  <c r="K431" i="8" s="1"/>
  <c r="Q859" i="8"/>
  <c r="P857" i="8"/>
  <c r="Q857" i="8"/>
  <c r="Q860" i="8"/>
  <c r="O861" i="8"/>
  <c r="Q858" i="8"/>
  <c r="P860" i="8"/>
  <c r="P859" i="8"/>
  <c r="O858" i="8"/>
  <c r="O857" i="8"/>
  <c r="S430" i="8" s="1" a="1"/>
  <c r="O856" i="8"/>
  <c r="J430" i="8" s="1"/>
  <c r="O860" i="8"/>
  <c r="O859" i="8"/>
  <c r="Q856" i="8"/>
  <c r="L432" i="8" s="1"/>
  <c r="Q861" i="8"/>
  <c r="O540" i="8"/>
  <c r="P539" i="8"/>
  <c r="P538" i="8"/>
  <c r="K272" i="8" s="1"/>
  <c r="Q543" i="8"/>
  <c r="P541" i="8"/>
  <c r="Q539" i="8"/>
  <c r="O542" i="8"/>
  <c r="O539" i="8"/>
  <c r="S271" i="8" s="1" a="1"/>
  <c r="Q538" i="8"/>
  <c r="L273" i="8" s="1"/>
  <c r="Q542" i="8"/>
  <c r="Q541" i="8"/>
  <c r="P540" i="8"/>
  <c r="Q540" i="8"/>
  <c r="O541" i="8"/>
  <c r="O538" i="8"/>
  <c r="J271" i="8" s="1"/>
  <c r="P543" i="8"/>
  <c r="P542" i="8"/>
  <c r="O543" i="8"/>
  <c r="P1813" i="8"/>
  <c r="O1814" i="8"/>
  <c r="Q1812" i="8"/>
  <c r="O1815" i="8"/>
  <c r="Q1814" i="8"/>
  <c r="P1810" i="8"/>
  <c r="K908" i="8" s="1"/>
  <c r="P1814" i="8"/>
  <c r="O1810" i="8"/>
  <c r="J907" i="8" s="1"/>
  <c r="Q1810" i="8"/>
  <c r="L909" i="8" s="1"/>
  <c r="Q1811" i="8"/>
  <c r="Q1815" i="8"/>
  <c r="P1811" i="8"/>
  <c r="Q1813" i="8"/>
  <c r="O1812" i="8"/>
  <c r="P1812" i="8"/>
  <c r="O1811" i="8"/>
  <c r="S907" i="8" s="1" a="1"/>
  <c r="O1813" i="8"/>
  <c r="P1815" i="8"/>
  <c r="Q286" i="8"/>
  <c r="L147" i="8" s="1"/>
  <c r="Q290" i="8"/>
  <c r="P286" i="8"/>
  <c r="K146" i="8" s="1"/>
  <c r="P288" i="8"/>
  <c r="O290" i="8"/>
  <c r="P287" i="8"/>
  <c r="Q288" i="8"/>
  <c r="P290" i="8"/>
  <c r="O287" i="8"/>
  <c r="S145" i="8" s="1" a="1"/>
  <c r="O288" i="8"/>
  <c r="O289" i="8"/>
  <c r="P291" i="8"/>
  <c r="Q289" i="8"/>
  <c r="Q291" i="8"/>
  <c r="P289" i="8"/>
  <c r="O291" i="8"/>
  <c r="O286" i="8"/>
  <c r="J145" i="8" s="1"/>
  <c r="Q287" i="8"/>
  <c r="Q384" i="8"/>
  <c r="P385" i="8"/>
  <c r="Q386" i="8"/>
  <c r="Q382" i="8"/>
  <c r="L195" i="8" s="1"/>
  <c r="O382" i="8"/>
  <c r="J193" i="8" s="1"/>
  <c r="O386" i="8"/>
  <c r="O387" i="8"/>
  <c r="O384" i="8"/>
  <c r="Q385" i="8"/>
  <c r="P387" i="8"/>
  <c r="O383" i="8"/>
  <c r="S193" i="8" s="1" a="1"/>
  <c r="Q387" i="8"/>
  <c r="P386" i="8"/>
  <c r="P383" i="8"/>
  <c r="Q383" i="8"/>
  <c r="O385" i="8"/>
  <c r="P384" i="8"/>
  <c r="P382" i="8"/>
  <c r="K194" i="8" s="1"/>
  <c r="P952" i="8"/>
  <c r="K479" i="8" s="1"/>
  <c r="Q957" i="8"/>
  <c r="O957" i="8"/>
  <c r="O956" i="8"/>
  <c r="O954" i="8"/>
  <c r="Q953" i="8"/>
  <c r="O953" i="8"/>
  <c r="S478" i="8" s="1" a="1"/>
  <c r="O952" i="8"/>
  <c r="J478" i="8" s="1"/>
  <c r="P957" i="8"/>
  <c r="Q952" i="8"/>
  <c r="L480" i="8" s="1"/>
  <c r="O955" i="8"/>
  <c r="P954" i="8"/>
  <c r="P953" i="8"/>
  <c r="P955" i="8"/>
  <c r="P956" i="8"/>
  <c r="Q955" i="8"/>
  <c r="Q954" i="8"/>
  <c r="Q956" i="8"/>
  <c r="O1646" i="8"/>
  <c r="O1647" i="8"/>
  <c r="O1644" i="8"/>
  <c r="Q1645" i="8"/>
  <c r="O1642" i="8"/>
  <c r="J823" i="8" s="1"/>
  <c r="P1647" i="8"/>
  <c r="Q1642" i="8"/>
  <c r="L825" i="8" s="1"/>
  <c r="Q1647" i="8"/>
  <c r="O1643" i="8"/>
  <c r="S823" i="8" s="1" a="1"/>
  <c r="P1643" i="8"/>
  <c r="Q1643" i="8"/>
  <c r="P1644" i="8"/>
  <c r="O1645" i="8"/>
  <c r="Q1646" i="8"/>
  <c r="Q1644" i="8"/>
  <c r="P1645" i="8"/>
  <c r="P1646" i="8"/>
  <c r="P1642" i="8"/>
  <c r="K824" i="8" s="1"/>
  <c r="O1018" i="8"/>
  <c r="J511" i="8" s="1"/>
  <c r="P1023" i="8"/>
  <c r="Q1022" i="8"/>
  <c r="O1023" i="8"/>
  <c r="Q1023" i="8"/>
  <c r="P1019" i="8"/>
  <c r="Q1018" i="8"/>
  <c r="L513" i="8" s="1"/>
  <c r="O1019" i="8"/>
  <c r="S511" i="8" s="1" a="1"/>
  <c r="P1022" i="8"/>
  <c r="O1021" i="8"/>
  <c r="Q1020" i="8"/>
  <c r="O1020" i="8"/>
  <c r="P1020" i="8"/>
  <c r="Q1019" i="8"/>
  <c r="O1022" i="8"/>
  <c r="P1021" i="8"/>
  <c r="Q1021" i="8"/>
  <c r="P1018" i="8"/>
  <c r="K512" i="8" s="1"/>
  <c r="O468" i="8"/>
  <c r="O469" i="8"/>
  <c r="O470" i="8"/>
  <c r="P466" i="8"/>
  <c r="K236" i="8" s="1"/>
  <c r="O467" i="8"/>
  <c r="S235" i="8" s="1" a="1"/>
  <c r="P469" i="8"/>
  <c r="O471" i="8"/>
  <c r="O466" i="8"/>
  <c r="J235" i="8" s="1"/>
  <c r="Q468" i="8"/>
  <c r="Q469" i="8"/>
  <c r="Q466" i="8"/>
  <c r="L237" i="8" s="1"/>
  <c r="Q470" i="8"/>
  <c r="P470" i="8"/>
  <c r="P471" i="8"/>
  <c r="P467" i="8"/>
  <c r="Q467" i="8"/>
  <c r="P468" i="8"/>
  <c r="Q471" i="8"/>
  <c r="P724" i="8"/>
  <c r="K365" i="8" s="1"/>
  <c r="P728" i="8"/>
  <c r="P726" i="8"/>
  <c r="O726" i="8"/>
  <c r="Q728" i="8"/>
  <c r="O729" i="8"/>
  <c r="Q729" i="8"/>
  <c r="O728" i="8"/>
  <c r="Q727" i="8"/>
  <c r="P725" i="8"/>
  <c r="Q725" i="8"/>
  <c r="Q724" i="8"/>
  <c r="L366" i="8" s="1"/>
  <c r="O724" i="8"/>
  <c r="J364" i="8" s="1"/>
  <c r="P729" i="8"/>
  <c r="Q726" i="8"/>
  <c r="O727" i="8"/>
  <c r="O725" i="8"/>
  <c r="S364" i="8" s="1" a="1"/>
  <c r="P727" i="8"/>
  <c r="Q996" i="8"/>
  <c r="O996" i="8"/>
  <c r="P996" i="8"/>
  <c r="O997" i="8"/>
  <c r="O998" i="8"/>
  <c r="P997" i="8"/>
  <c r="Q997" i="8"/>
  <c r="P994" i="8"/>
  <c r="K500" i="8" s="1"/>
  <c r="O994" i="8"/>
  <c r="J499" i="8" s="1"/>
  <c r="P999" i="8"/>
  <c r="Q998" i="8"/>
  <c r="O999" i="8"/>
  <c r="Q999" i="8"/>
  <c r="P995" i="8"/>
  <c r="Q994" i="8"/>
  <c r="L501" i="8" s="1"/>
  <c r="O995" i="8"/>
  <c r="S499" i="8" s="1" a="1"/>
  <c r="Q995" i="8"/>
  <c r="P998" i="8"/>
  <c r="P1315" i="8"/>
  <c r="Q1315" i="8"/>
  <c r="O1312" i="8"/>
  <c r="J658" i="8" s="1"/>
  <c r="P1317" i="8"/>
  <c r="Q1316" i="8"/>
  <c r="O1317" i="8"/>
  <c r="P1313" i="8"/>
  <c r="P1312" i="8"/>
  <c r="K659" i="8" s="1"/>
  <c r="Q1312" i="8"/>
  <c r="L660" i="8" s="1"/>
  <c r="O1313" i="8"/>
  <c r="S658" i="8" s="1" a="1"/>
  <c r="Q1313" i="8"/>
  <c r="Q1314" i="8"/>
  <c r="O1315" i="8"/>
  <c r="O1314" i="8"/>
  <c r="P1314" i="8"/>
  <c r="P1316" i="8"/>
  <c r="O1316" i="8"/>
  <c r="Q1317" i="8"/>
  <c r="O269" i="8"/>
  <c r="S136" i="8" s="1" a="1"/>
  <c r="Q268" i="8"/>
  <c r="L138" i="8" s="1"/>
  <c r="P268" i="8"/>
  <c r="K137" i="8" s="1"/>
  <c r="O270" i="8"/>
  <c r="O272" i="8"/>
  <c r="P270" i="8"/>
  <c r="O271" i="8"/>
  <c r="Q272" i="8"/>
  <c r="P269" i="8"/>
  <c r="Q271" i="8"/>
  <c r="Q270" i="8"/>
  <c r="P273" i="8"/>
  <c r="P271" i="8"/>
  <c r="Q273" i="8"/>
  <c r="O273" i="8"/>
  <c r="P272" i="8"/>
  <c r="O268" i="8"/>
  <c r="J136" i="8" s="1"/>
  <c r="Q269" i="8"/>
  <c r="O1589" i="8"/>
  <c r="S796" i="8" s="1" a="1"/>
  <c r="O1588" i="8"/>
  <c r="J796" i="8" s="1"/>
  <c r="P1588" i="8"/>
  <c r="K797" i="8" s="1"/>
  <c r="Q1588" i="8"/>
  <c r="L798" i="8" s="1"/>
  <c r="P1589" i="8"/>
  <c r="P1590" i="8"/>
  <c r="Q1589" i="8"/>
  <c r="O1590" i="8"/>
  <c r="Q1590" i="8"/>
  <c r="O1591" i="8"/>
  <c r="Q1591" i="8"/>
  <c r="P1591" i="8"/>
  <c r="O1592" i="8"/>
  <c r="P1592" i="8"/>
  <c r="O1593" i="8"/>
  <c r="P1593" i="8"/>
  <c r="Q1593" i="8"/>
  <c r="Q1592" i="8"/>
  <c r="P1048" i="8"/>
  <c r="K527" i="8" s="1"/>
  <c r="P1051" i="8"/>
  <c r="O1052" i="8"/>
  <c r="Q1048" i="8"/>
  <c r="L528" i="8" s="1"/>
  <c r="P1052" i="8"/>
  <c r="O1048" i="8"/>
  <c r="J526" i="8" s="1"/>
  <c r="Q1052" i="8"/>
  <c r="P1053" i="8"/>
  <c r="Q1051" i="8"/>
  <c r="Q1049" i="8"/>
  <c r="P1049" i="8"/>
  <c r="O1049" i="8"/>
  <c r="S526" i="8" s="1" a="1"/>
  <c r="O1051" i="8"/>
  <c r="P1050" i="8"/>
  <c r="O1050" i="8"/>
  <c r="Q1050" i="8"/>
  <c r="Q1053" i="8"/>
  <c r="O1053" i="8"/>
  <c r="Q777" i="8"/>
  <c r="Q776" i="8"/>
  <c r="Q772" i="8"/>
  <c r="L390" i="8" s="1"/>
  <c r="Q773" i="8"/>
  <c r="P773" i="8"/>
  <c r="P775" i="8"/>
  <c r="Q775" i="8"/>
  <c r="O775" i="8"/>
  <c r="O773" i="8"/>
  <c r="S388" i="8" s="1" a="1"/>
  <c r="O777" i="8"/>
  <c r="P774" i="8"/>
  <c r="O774" i="8"/>
  <c r="P772" i="8"/>
  <c r="K389" i="8" s="1"/>
  <c r="P776" i="8"/>
  <c r="Q774" i="8"/>
  <c r="O772" i="8"/>
  <c r="J388" i="8" s="1"/>
  <c r="P777" i="8"/>
  <c r="O776" i="8"/>
  <c r="O1798" i="8"/>
  <c r="J901" i="8" s="1"/>
  <c r="P1803" i="8"/>
  <c r="P1800" i="8"/>
  <c r="O1799" i="8"/>
  <c r="S901" i="8" s="1" a="1"/>
  <c r="P1801" i="8"/>
  <c r="P1799" i="8"/>
  <c r="P1798" i="8"/>
  <c r="K902" i="8" s="1"/>
  <c r="P1802" i="8"/>
  <c r="O1801" i="8"/>
  <c r="O1803" i="8"/>
  <c r="Q1800" i="8"/>
  <c r="O1800" i="8"/>
  <c r="Q1798" i="8"/>
  <c r="L903" i="8" s="1"/>
  <c r="Q1802" i="8"/>
  <c r="Q1801" i="8"/>
  <c r="O1802" i="8"/>
  <c r="Q1803" i="8"/>
  <c r="Q1799" i="8"/>
  <c r="Q948" i="8"/>
  <c r="O948" i="8"/>
  <c r="P948" i="8"/>
  <c r="P946" i="8"/>
  <c r="K476" i="8" s="1"/>
  <c r="O950" i="8"/>
  <c r="P949" i="8"/>
  <c r="Q949" i="8"/>
  <c r="Q951" i="8"/>
  <c r="O946" i="8"/>
  <c r="J475" i="8" s="1"/>
  <c r="P951" i="8"/>
  <c r="Q950" i="8"/>
  <c r="O951" i="8"/>
  <c r="O949" i="8"/>
  <c r="P947" i="8"/>
  <c r="Q946" i="8"/>
  <c r="L477" i="8" s="1"/>
  <c r="O947" i="8"/>
  <c r="S475" i="8" s="1" a="1"/>
  <c r="P950" i="8"/>
  <c r="Q947" i="8"/>
  <c r="P1818" i="8"/>
  <c r="P1817" i="8"/>
  <c r="Q1817" i="8"/>
  <c r="O1818" i="8"/>
  <c r="P1820" i="8"/>
  <c r="Q1819" i="8"/>
  <c r="Q1820" i="8"/>
  <c r="P1819" i="8"/>
  <c r="O1820" i="8"/>
  <c r="O1821" i="8"/>
  <c r="O1819" i="8"/>
  <c r="P1821" i="8"/>
  <c r="Q1821" i="8"/>
  <c r="O1817" i="8"/>
  <c r="S910" i="8" s="1" a="1"/>
  <c r="Q1818" i="8"/>
  <c r="O1816" i="8"/>
  <c r="J910" i="8" s="1"/>
  <c r="P1816" i="8"/>
  <c r="K911" i="8" s="1"/>
  <c r="Q1816" i="8"/>
  <c r="L912" i="8" s="1"/>
  <c r="Q1057" i="8"/>
  <c r="O1057" i="8"/>
  <c r="Q1058" i="8"/>
  <c r="P1055" i="8"/>
  <c r="O1059" i="8"/>
  <c r="P1058" i="8"/>
  <c r="O1054" i="8"/>
  <c r="J529" i="8" s="1"/>
  <c r="O1058" i="8"/>
  <c r="O1055" i="8"/>
  <c r="S529" i="8" s="1" a="1"/>
  <c r="P1054" i="8"/>
  <c r="K530" i="8" s="1"/>
  <c r="Q1059" i="8"/>
  <c r="Q1056" i="8"/>
  <c r="P1057" i="8"/>
  <c r="P1056" i="8"/>
  <c r="Q1055" i="8"/>
  <c r="O1056" i="8"/>
  <c r="P1059" i="8"/>
  <c r="Q1054" i="8"/>
  <c r="L531" i="8" s="1"/>
  <c r="C1839" i="6" l="1"/>
  <c r="D1838" i="6"/>
  <c r="C1838" i="6"/>
  <c r="E1859" i="6"/>
  <c r="F1858" i="6"/>
  <c r="E1858" i="6"/>
  <c r="E1871" i="6"/>
  <c r="E1870" i="6"/>
  <c r="E1865" i="6"/>
  <c r="F1864" i="6"/>
  <c r="E1864" i="6"/>
  <c r="C1863" i="6"/>
  <c r="D1862" i="6"/>
  <c r="C1862" i="6"/>
  <c r="A1849" i="6"/>
  <c r="B1848" i="6"/>
  <c r="A1848" i="6"/>
  <c r="E1841" i="6"/>
  <c r="F1840" i="6"/>
  <c r="E1840" i="6"/>
  <c r="A1837" i="6"/>
  <c r="B1836" i="6"/>
  <c r="A1836" i="6"/>
  <c r="A1861" i="6"/>
  <c r="B1860" i="6"/>
  <c r="A1860" i="6"/>
  <c r="E1835" i="6"/>
  <c r="F1834" i="6"/>
  <c r="E1834" i="6"/>
  <c r="C1845" i="6"/>
  <c r="D1844" i="6"/>
  <c r="C1844" i="6"/>
  <c r="C1857" i="6"/>
  <c r="D1856" i="6"/>
  <c r="C1856" i="6"/>
  <c r="C1851" i="6"/>
  <c r="D1850" i="6"/>
  <c r="C1850" i="6"/>
  <c r="M315" i="5"/>
  <c r="M309" i="5"/>
  <c r="R312" i="5"/>
  <c r="L309" i="5"/>
  <c r="B1831" i="6" s="1"/>
  <c r="K311" i="5"/>
  <c r="P312" i="5"/>
  <c r="N315" i="5"/>
  <c r="N309" i="5"/>
  <c r="L311" i="5"/>
  <c r="B1843" i="6" s="1"/>
  <c r="R315" i="5"/>
  <c r="K309" i="5"/>
  <c r="J315" i="5"/>
  <c r="Q315" i="5"/>
  <c r="F1871" i="6" s="1"/>
  <c r="J311" i="5"/>
  <c r="J309" i="5"/>
  <c r="I1831" i="6"/>
  <c r="AW2439" i="6" s="1"/>
  <c r="I1856" i="6"/>
  <c r="AW2472" i="6" s="1"/>
  <c r="AE2076" i="6" a="1"/>
  <c r="AE20" i="6" a="1"/>
  <c r="AE1252" i="6" a="1"/>
  <c r="AE68" i="6" a="1"/>
  <c r="AE188" i="6" a="1"/>
  <c r="AE2228" i="6" a="1"/>
  <c r="AE468" i="6" a="1"/>
  <c r="AE1620" i="6" a="1"/>
  <c r="AE172" i="6" a="1"/>
  <c r="AE396" i="6" a="1"/>
  <c r="AE1828" i="6" a="1"/>
  <c r="AE1356" i="6" a="1"/>
  <c r="L48" i="4"/>
  <c r="AN20" i="1" s="1"/>
  <c r="M447" i="4"/>
  <c r="AQ153" i="1" s="1"/>
  <c r="K37" i="4"/>
  <c r="AL16" i="1" s="1"/>
  <c r="AE1140" i="6" a="1"/>
  <c r="AJ1140" i="6" s="1"/>
  <c r="AS1140" i="6" s="1"/>
  <c r="AI44" i="6"/>
  <c r="AR44" i="6" s="1"/>
  <c r="AE884" i="6" a="1"/>
  <c r="AE700" i="6" a="1"/>
  <c r="AE636" i="6" a="1"/>
  <c r="AE292" i="6" a="1"/>
  <c r="AI2300" i="6"/>
  <c r="AR2300" i="6" s="1"/>
  <c r="I1864" i="6"/>
  <c r="AW2482" i="6" s="1"/>
  <c r="I1834" i="6"/>
  <c r="AE348" i="6" a="1"/>
  <c r="AG349" i="6" s="1"/>
  <c r="AP349" i="6" s="1"/>
  <c r="AE196" i="6" a="1"/>
  <c r="I1832" i="6"/>
  <c r="AW2440" i="6" s="1"/>
  <c r="AE452" i="6" a="1"/>
  <c r="AM551" i="9"/>
  <c r="AV279" i="9" s="1"/>
  <c r="AM49" i="9"/>
  <c r="AV28" i="9" s="1"/>
  <c r="AM183" i="9"/>
  <c r="AV95" i="9" s="1"/>
  <c r="AM256" i="9"/>
  <c r="AT132" i="9" s="1"/>
  <c r="AM580" i="9"/>
  <c r="AT294" i="9" s="1"/>
  <c r="AM169" i="9"/>
  <c r="AV88" i="9" s="1"/>
  <c r="AM198" i="9"/>
  <c r="AT103" i="9" s="1"/>
  <c r="AM334" i="9"/>
  <c r="AT171" i="9" s="1"/>
  <c r="AM385" i="9"/>
  <c r="AV196" i="9" s="1"/>
  <c r="AM449" i="9"/>
  <c r="AV228" i="9" s="1"/>
  <c r="AM535" i="9"/>
  <c r="AV271" i="9" s="1"/>
  <c r="AM610" i="9"/>
  <c r="AT309" i="9" s="1"/>
  <c r="AM56" i="9"/>
  <c r="AT32" i="9" s="1"/>
  <c r="AM277" i="9"/>
  <c r="AV142" i="9" s="1"/>
  <c r="AM151" i="9"/>
  <c r="AV79" i="9" s="1"/>
  <c r="AM260" i="9"/>
  <c r="AT134" i="9" s="1"/>
  <c r="AM480" i="9"/>
  <c r="AT244" i="9" s="1"/>
  <c r="AM590" i="9"/>
  <c r="AT299" i="9" s="1"/>
  <c r="AM569" i="9"/>
  <c r="AV288" i="9" s="1"/>
  <c r="AM15" i="9"/>
  <c r="AV11" i="9" s="1"/>
  <c r="AM40" i="9"/>
  <c r="AT24" i="9" s="1"/>
  <c r="AM111" i="9"/>
  <c r="AV59" i="9" s="1"/>
  <c r="AM189" i="9"/>
  <c r="AV98" i="9" s="1"/>
  <c r="AM477" i="9"/>
  <c r="AV242" i="9" s="1"/>
  <c r="AM484" i="9"/>
  <c r="AT246" i="9" s="1"/>
  <c r="AM564" i="9"/>
  <c r="AT286" i="9" s="1"/>
  <c r="AM302" i="9"/>
  <c r="AT155" i="9" s="1"/>
  <c r="AM347" i="9"/>
  <c r="AV177" i="9" s="1"/>
  <c r="AM397" i="9"/>
  <c r="AV202" i="9" s="1"/>
  <c r="AM143" i="9"/>
  <c r="AV75" i="9" s="1"/>
  <c r="AM401" i="9"/>
  <c r="AV204" i="9" s="1"/>
  <c r="AM303" i="9"/>
  <c r="AV155" i="9" s="1"/>
  <c r="AM370" i="9"/>
  <c r="AT189" i="9" s="1"/>
  <c r="AM495" i="9"/>
  <c r="AV251" i="9" s="1"/>
  <c r="AM146" i="9"/>
  <c r="AT77" i="9" s="1"/>
  <c r="AM416" i="9"/>
  <c r="AT212" i="9" s="1"/>
  <c r="AM97" i="9"/>
  <c r="AV52" i="9" s="1"/>
  <c r="AM437" i="9"/>
  <c r="AV222" i="9" s="1"/>
  <c r="AM438" i="9"/>
  <c r="AT223" i="9" s="1"/>
  <c r="AM305" i="9"/>
  <c r="AV156" i="9" s="1"/>
  <c r="AM65" i="9"/>
  <c r="AV36" i="9" s="1"/>
  <c r="AM243" i="9"/>
  <c r="AV125" i="9" s="1"/>
  <c r="AM166" i="9"/>
  <c r="AT87" i="9" s="1"/>
  <c r="K313" i="5"/>
  <c r="AM187" i="9"/>
  <c r="AV97" i="9" s="1"/>
  <c r="AE2492" i="6"/>
  <c r="AN2492" i="6" s="1"/>
  <c r="AH2492" i="6"/>
  <c r="AQ2492" i="6" s="1"/>
  <c r="AI2493" i="6"/>
  <c r="AR2493" i="6" s="1"/>
  <c r="AJ2493" i="6"/>
  <c r="AS2493" i="6" s="1"/>
  <c r="AE2493" i="6"/>
  <c r="AN2493" i="6" s="1"/>
  <c r="AI2492" i="6"/>
  <c r="AR2492" i="6" s="1"/>
  <c r="AG2492" i="6"/>
  <c r="AP2492" i="6" s="1"/>
  <c r="AH2493" i="6"/>
  <c r="AQ2493" i="6" s="1"/>
  <c r="AJ2492" i="6"/>
  <c r="AS2492" i="6" s="1"/>
  <c r="AF2492" i="6"/>
  <c r="AO2492" i="6" s="1"/>
  <c r="AT2382" i="6"/>
  <c r="AE2388" i="6" a="1"/>
  <c r="AM574" i="9"/>
  <c r="AT291" i="9" s="1"/>
  <c r="AM586" i="9"/>
  <c r="AT297" i="9" s="1"/>
  <c r="U221" i="11"/>
  <c r="AE684" i="6" a="1"/>
  <c r="AE212" i="6" a="1"/>
  <c r="AE1332" i="6" a="1"/>
  <c r="AE804" i="6" a="1"/>
  <c r="AE740" i="6" a="1"/>
  <c r="AE1716" i="6" a="1"/>
  <c r="AE1284" i="6" a="1"/>
  <c r="AE2332" i="6" a="1"/>
  <c r="AE764" i="6" a="1"/>
  <c r="AE1100" i="6" a="1"/>
  <c r="AE1540" i="6" a="1"/>
  <c r="AE708" i="6" a="1"/>
  <c r="L47" i="4"/>
  <c r="AM20" i="1" s="1"/>
  <c r="K447" i="4"/>
  <c r="AK153" i="1" s="1"/>
  <c r="U278" i="11"/>
  <c r="AE620" i="6" a="1"/>
  <c r="AE964" i="6" a="1"/>
  <c r="AE1749" i="6"/>
  <c r="AN1749" i="6" s="1"/>
  <c r="AE332" i="6" a="1"/>
  <c r="AE381" i="6"/>
  <c r="AN381" i="6" s="1"/>
  <c r="AE1964" i="6" a="1"/>
  <c r="AI1964" i="6" s="1"/>
  <c r="AR1964" i="6" s="1"/>
  <c r="AE268" i="6" a="1"/>
  <c r="AE1132" i="6" a="1"/>
  <c r="AI1132" i="6" s="1"/>
  <c r="AR1132" i="6" s="1"/>
  <c r="I1850" i="6"/>
  <c r="I1840" i="6"/>
  <c r="I1838" i="6"/>
  <c r="AE260" i="6" a="1"/>
  <c r="AE436" i="6" a="1"/>
  <c r="AE908" i="6" a="1"/>
  <c r="AH908" i="6" s="1"/>
  <c r="AQ908" i="6" s="1"/>
  <c r="U316" i="11"/>
  <c r="AM51" i="9"/>
  <c r="AV29" i="9" s="1"/>
  <c r="AM66" i="9"/>
  <c r="AT37" i="9" s="1"/>
  <c r="AM242" i="9"/>
  <c r="AT125" i="9" s="1"/>
  <c r="AM270" i="9"/>
  <c r="AT139" i="9" s="1"/>
  <c r="AM386" i="9"/>
  <c r="AT197" i="9" s="1"/>
  <c r="AM423" i="9"/>
  <c r="AV215" i="9" s="1"/>
  <c r="AM579" i="9"/>
  <c r="AV293" i="9" s="1"/>
  <c r="AM271" i="9"/>
  <c r="AV139" i="9" s="1"/>
  <c r="AM294" i="9"/>
  <c r="AT151" i="9" s="1"/>
  <c r="AT2398" i="6"/>
  <c r="AE2404" i="6" a="1"/>
  <c r="AM171" i="9"/>
  <c r="AV89" i="9" s="1"/>
  <c r="AM188" i="9"/>
  <c r="AT98" i="9" s="1"/>
  <c r="AM25" i="9"/>
  <c r="AV16" i="9" s="1"/>
  <c r="AM325" i="9"/>
  <c r="AV166" i="9" s="1"/>
  <c r="U228" i="11"/>
  <c r="AM502" i="9"/>
  <c r="AT255" i="9" s="1"/>
  <c r="AE2469" i="6"/>
  <c r="AN2469" i="6" s="1"/>
  <c r="AJ2468" i="6"/>
  <c r="AS2468" i="6" s="1"/>
  <c r="AI2468" i="6"/>
  <c r="AR2468" i="6" s="1"/>
  <c r="AM11" i="9"/>
  <c r="AV9" i="9" s="1"/>
  <c r="AM30" i="9"/>
  <c r="AT19" i="9" s="1"/>
  <c r="AM123" i="9"/>
  <c r="AV65" i="9" s="1"/>
  <c r="AM175" i="9"/>
  <c r="AV91" i="9" s="1"/>
  <c r="AM366" i="9"/>
  <c r="AT187" i="9" s="1"/>
  <c r="AM542" i="9"/>
  <c r="AT275" i="9" s="1"/>
  <c r="AM21" i="9"/>
  <c r="AV14" i="9" s="1"/>
  <c r="AM44" i="9"/>
  <c r="AT26" i="9" s="1"/>
  <c r="AM113" i="9"/>
  <c r="AV60" i="9" s="1"/>
  <c r="AM158" i="9"/>
  <c r="AT83" i="9" s="1"/>
  <c r="AM524" i="9"/>
  <c r="AT266" i="9" s="1"/>
  <c r="AM251" i="9"/>
  <c r="AV129" i="9" s="1"/>
  <c r="AM299" i="9"/>
  <c r="AV153" i="9" s="1"/>
  <c r="AM454" i="9"/>
  <c r="AT231" i="9" s="1"/>
  <c r="AM527" i="9"/>
  <c r="AV267" i="9" s="1"/>
  <c r="AT2406" i="6"/>
  <c r="AE2412" i="6" a="1"/>
  <c r="AM367" i="9"/>
  <c r="AV187" i="9" s="1"/>
  <c r="AM420" i="9"/>
  <c r="AT214" i="9" s="1"/>
  <c r="AM98" i="9"/>
  <c r="AT53" i="9" s="1"/>
  <c r="AM492" i="9"/>
  <c r="AT250" i="9" s="1"/>
  <c r="AM46" i="9"/>
  <c r="AT27" i="9" s="1"/>
  <c r="AM434" i="9"/>
  <c r="AT221" i="9" s="1"/>
  <c r="AM459" i="9"/>
  <c r="AV233" i="9" s="1"/>
  <c r="AM29" i="9"/>
  <c r="AV18" i="9" s="1"/>
  <c r="AM233" i="9"/>
  <c r="AV120" i="9" s="1"/>
  <c r="I1858" i="6"/>
  <c r="AW2474" i="6" s="1"/>
  <c r="U175" i="11"/>
  <c r="U230" i="11"/>
  <c r="AE508" i="6" a="1"/>
  <c r="AE1220" i="6" a="1"/>
  <c r="AE1148" i="6" a="1"/>
  <c r="AE1636" i="6" a="1"/>
  <c r="AE796" i="6" a="1"/>
  <c r="AE524" i="6" a="1"/>
  <c r="AE2220" i="6" a="1"/>
  <c r="AE1012" i="6" a="1"/>
  <c r="AE2132" i="6" a="1"/>
  <c r="L5" i="4"/>
  <c r="AM6" i="1" s="1"/>
  <c r="AE1460" i="6" a="1"/>
  <c r="AE1068" i="6" a="1"/>
  <c r="AE652" i="6" a="1"/>
  <c r="AE220" i="6" a="1"/>
  <c r="AE1180" i="6" a="1"/>
  <c r="AF1748" i="6"/>
  <c r="AO1748" i="6" s="1"/>
  <c r="AE1644" i="6" a="1"/>
  <c r="AE772" i="6" a="1"/>
  <c r="AE773" i="6" s="1"/>
  <c r="AN773" i="6" s="1"/>
  <c r="AE2036" i="6" a="1"/>
  <c r="I1860" i="6"/>
  <c r="AW2478" i="6" s="1"/>
  <c r="I1862" i="6"/>
  <c r="AE116" i="6" a="1"/>
  <c r="AH116" i="6" s="1"/>
  <c r="AQ116" i="6" s="1"/>
  <c r="AE724" i="6" a="1"/>
  <c r="AE1020" i="6" a="1"/>
  <c r="AF1021" i="6" s="1"/>
  <c r="AO1021" i="6" s="1"/>
  <c r="AF2493" i="6"/>
  <c r="AO2493" i="6" s="1"/>
  <c r="AT2414" i="6"/>
  <c r="AE2420" i="6" a="1"/>
  <c r="AM287" i="9"/>
  <c r="AV147" i="9" s="1"/>
  <c r="AM447" i="9"/>
  <c r="AV227" i="9" s="1"/>
  <c r="AM608" i="9"/>
  <c r="AT308" i="9" s="1"/>
  <c r="AM258" i="9"/>
  <c r="AT133" i="9" s="1"/>
  <c r="AM288" i="9"/>
  <c r="AT148" i="9" s="1"/>
  <c r="AM522" i="9"/>
  <c r="AT265" i="9" s="1"/>
  <c r="AM588" i="9"/>
  <c r="AT298" i="9" s="1"/>
  <c r="AM20" i="9"/>
  <c r="AT14" i="9" s="1"/>
  <c r="AM300" i="9"/>
  <c r="AT154" i="9" s="1"/>
  <c r="AM373" i="9"/>
  <c r="AV190" i="9" s="1"/>
  <c r="AM103" i="9"/>
  <c r="AV55" i="9" s="1"/>
  <c r="AM365" i="9"/>
  <c r="AV186" i="9" s="1"/>
  <c r="AM431" i="9"/>
  <c r="AV219" i="9" s="1"/>
  <c r="AM507" i="9"/>
  <c r="AV257" i="9" s="1"/>
  <c r="AM576" i="9"/>
  <c r="AT292" i="9" s="1"/>
  <c r="AM272" i="9"/>
  <c r="AT140" i="9" s="1"/>
  <c r="AM120" i="9"/>
  <c r="AT64" i="9" s="1"/>
  <c r="AM72" i="9"/>
  <c r="AT40" i="9" s="1"/>
  <c r="AM538" i="9"/>
  <c r="AT273" i="9" s="1"/>
  <c r="AM585" i="9"/>
  <c r="AV296" i="9" s="1"/>
  <c r="AM170" i="9"/>
  <c r="AT89" i="9" s="1"/>
  <c r="AM471" i="9"/>
  <c r="AV239" i="9" s="1"/>
  <c r="AE1124" i="6" a="1"/>
  <c r="AE1156" i="6" a="1"/>
  <c r="AE980" i="6" a="1"/>
  <c r="AE788" i="6" a="1"/>
  <c r="AE1796" i="6" a="1"/>
  <c r="AE780" i="6" a="1"/>
  <c r="AE1564" i="6" a="1"/>
  <c r="AE1876" i="6" a="1"/>
  <c r="AE1604" i="6" a="1"/>
  <c r="AE2164" i="6" a="1"/>
  <c r="AE1420" i="6" a="1"/>
  <c r="AE1452" i="6" a="1"/>
  <c r="AE948" i="6" a="1"/>
  <c r="AE660" i="6" a="1"/>
  <c r="K886" i="4"/>
  <c r="AL299" i="1" s="1"/>
  <c r="K885" i="4"/>
  <c r="AK299" i="1" s="1"/>
  <c r="K448" i="4"/>
  <c r="AL153" i="1" s="1"/>
  <c r="L884" i="4"/>
  <c r="AM299" i="1" s="1"/>
  <c r="U239" i="11"/>
  <c r="AE1532" i="6" a="1"/>
  <c r="AE124" i="6" a="1"/>
  <c r="AE580" i="6" a="1"/>
  <c r="AE892" i="6" a="1"/>
  <c r="AE156" i="6" a="1"/>
  <c r="AE924" i="6" a="1"/>
  <c r="AE828" i="6" a="1"/>
  <c r="AJ380" i="6"/>
  <c r="AS380" i="6" s="1"/>
  <c r="AE1268" i="6" a="1"/>
  <c r="AE1852" i="6" a="1"/>
  <c r="I1852" i="6"/>
  <c r="I1830" i="6"/>
  <c r="AW2438" i="6" s="1"/>
  <c r="P311" i="5"/>
  <c r="I1868" i="6"/>
  <c r="AE2044" i="6" a="1"/>
  <c r="AI2044" i="6" s="1"/>
  <c r="AR2044" i="6" s="1"/>
  <c r="AE316" i="6" a="1"/>
  <c r="AE2236" i="6" a="1"/>
  <c r="AM268" i="9"/>
  <c r="AT138" i="9" s="1"/>
  <c r="AM312" i="9"/>
  <c r="AT160" i="9" s="1"/>
  <c r="AM458" i="9"/>
  <c r="AT233" i="9" s="1"/>
  <c r="AT2390" i="6"/>
  <c r="AE2396" i="6" a="1"/>
  <c r="AM130" i="9"/>
  <c r="AT69" i="9" s="1"/>
  <c r="AM165" i="9"/>
  <c r="AV86" i="9" s="1"/>
  <c r="AM247" i="9"/>
  <c r="AV127" i="9" s="1"/>
  <c r="AM384" i="9"/>
  <c r="AT196" i="9" s="1"/>
  <c r="AM391" i="9"/>
  <c r="AV199" i="9" s="1"/>
  <c r="AM448" i="9"/>
  <c r="AT228" i="9" s="1"/>
  <c r="AM536" i="9"/>
  <c r="AT272" i="9" s="1"/>
  <c r="U32" i="11"/>
  <c r="AM127" i="9"/>
  <c r="AV67" i="9" s="1"/>
  <c r="AM152" i="9"/>
  <c r="AT80" i="9" s="1"/>
  <c r="AM279" i="9"/>
  <c r="AV143" i="9" s="1"/>
  <c r="AM387" i="9"/>
  <c r="AV197" i="9" s="1"/>
  <c r="AM513" i="9"/>
  <c r="AV260" i="9" s="1"/>
  <c r="AM558" i="9"/>
  <c r="AT283" i="9" s="1"/>
  <c r="AM600" i="9"/>
  <c r="AT304" i="9" s="1"/>
  <c r="AM82" i="9"/>
  <c r="AT45" i="9" s="1"/>
  <c r="AM109" i="9"/>
  <c r="AV58" i="9" s="1"/>
  <c r="AM141" i="9"/>
  <c r="AV74" i="9" s="1"/>
  <c r="AM216" i="9"/>
  <c r="AT112" i="9" s="1"/>
  <c r="AM321" i="9"/>
  <c r="AV164" i="9" s="1"/>
  <c r="AM562" i="9"/>
  <c r="AT285" i="9" s="1"/>
  <c r="AM323" i="9"/>
  <c r="AV165" i="9" s="1"/>
  <c r="AM425" i="9"/>
  <c r="AV216" i="9" s="1"/>
  <c r="AM429" i="9"/>
  <c r="AV218" i="9" s="1"/>
  <c r="L315" i="5"/>
  <c r="B1867" i="6" s="1"/>
  <c r="AM28" i="9"/>
  <c r="AT18" i="9" s="1"/>
  <c r="AM42" i="9"/>
  <c r="AT25" i="9" s="1"/>
  <c r="AM57" i="9"/>
  <c r="AV32" i="9" s="1"/>
  <c r="AM94" i="9"/>
  <c r="AT51" i="9" s="1"/>
  <c r="AM134" i="9"/>
  <c r="AT71" i="9" s="1"/>
  <c r="AM331" i="9"/>
  <c r="AV169" i="9" s="1"/>
  <c r="AM351" i="9"/>
  <c r="AV179" i="9" s="1"/>
  <c r="AM432" i="9"/>
  <c r="AT220" i="9" s="1"/>
  <c r="AM503" i="9"/>
  <c r="AV255" i="9" s="1"/>
  <c r="AT2374" i="6"/>
  <c r="AE2380" i="6" a="1"/>
  <c r="AM39" i="9"/>
  <c r="AV23" i="9" s="1"/>
  <c r="AM252" i="9"/>
  <c r="AT130" i="9" s="1"/>
  <c r="AM124" i="9"/>
  <c r="AT66" i="9" s="1"/>
  <c r="AM223" i="9"/>
  <c r="AV115" i="9" s="1"/>
  <c r="AM317" i="9"/>
  <c r="AV162" i="9" s="1"/>
  <c r="AM394" i="9"/>
  <c r="AT201" i="9" s="1"/>
  <c r="AM496" i="9"/>
  <c r="AT252" i="9" s="1"/>
  <c r="AM525" i="9"/>
  <c r="AV266" i="9" s="1"/>
  <c r="AM530" i="9"/>
  <c r="AT269" i="9" s="1"/>
  <c r="AM602" i="9"/>
  <c r="AT305" i="9" s="1"/>
  <c r="AM229" i="9"/>
  <c r="AV118" i="9" s="1"/>
  <c r="AM419" i="9"/>
  <c r="AV213" i="9" s="1"/>
  <c r="AM412" i="9"/>
  <c r="AT210" i="9" s="1"/>
  <c r="AM211" i="9"/>
  <c r="AV109" i="9" s="1"/>
  <c r="AT2422" i="6"/>
  <c r="AE2428" i="6" a="1"/>
  <c r="AT2430" i="6"/>
  <c r="AE2436" i="6" a="1"/>
  <c r="U196" i="11"/>
  <c r="AE1060" i="6" a="1"/>
  <c r="AE1076" i="6" a="1"/>
  <c r="AE988" i="6" a="1"/>
  <c r="AE2316" i="6" a="1"/>
  <c r="AE2340" i="6" a="1"/>
  <c r="AE2124" i="6" a="1"/>
  <c r="AE2092" i="6" a="1"/>
  <c r="AE2196" i="6" a="1"/>
  <c r="AE1692" i="6" a="1"/>
  <c r="AE1788" i="6" a="1"/>
  <c r="AE732" i="6" a="1"/>
  <c r="L885" i="4"/>
  <c r="AN299" i="1" s="1"/>
  <c r="L886" i="4"/>
  <c r="AO299" i="1" s="1"/>
  <c r="O297" i="5" s="1"/>
  <c r="D1761" i="6" s="1"/>
  <c r="U249" i="11"/>
  <c r="AE836" i="6" a="1"/>
  <c r="AE1092" i="6" a="1"/>
  <c r="AI1093" i="6" s="1"/>
  <c r="AR1093" i="6" s="1"/>
  <c r="AE1324" i="6" a="1"/>
  <c r="AE676" i="6" a="1"/>
  <c r="AE932" i="6" a="1"/>
  <c r="AE1524" i="6" a="1"/>
  <c r="AE1204" i="6" a="1"/>
  <c r="AF1044" i="6"/>
  <c r="AO1044" i="6" s="1"/>
  <c r="AE228" i="6" a="1"/>
  <c r="AE132" i="6" a="1"/>
  <c r="K315" i="5"/>
  <c r="AE556" i="6" a="1"/>
  <c r="AE557" i="6" s="1"/>
  <c r="AN557" i="6" s="1"/>
  <c r="AE1276" i="6" a="1"/>
  <c r="I1844" i="6"/>
  <c r="AW2456" i="6" s="1"/>
  <c r="AE140" i="6" a="1"/>
  <c r="AG2485" i="6"/>
  <c r="AP2485" i="6" s="1"/>
  <c r="AG2493" i="6"/>
  <c r="AP2493" i="6" s="1"/>
  <c r="R311" i="5"/>
  <c r="AM227" i="9"/>
  <c r="AV117" i="9" s="1"/>
  <c r="AM283" i="9"/>
  <c r="AV145" i="9" s="1"/>
  <c r="AM452" i="9"/>
  <c r="AT230" i="9" s="1"/>
  <c r="AM547" i="9"/>
  <c r="AV277" i="9" s="1"/>
  <c r="AM184" i="9"/>
  <c r="AT96" i="9" s="1"/>
  <c r="AM311" i="9"/>
  <c r="AV159" i="9" s="1"/>
  <c r="AM457" i="9"/>
  <c r="AV232" i="9" s="1"/>
  <c r="AM514" i="9"/>
  <c r="AT261" i="9" s="1"/>
  <c r="AM582" i="9"/>
  <c r="AT295" i="9" s="1"/>
  <c r="AM63" i="9"/>
  <c r="AV35" i="9" s="1"/>
  <c r="AM200" i="9"/>
  <c r="AT104" i="9" s="1"/>
  <c r="AM293" i="9"/>
  <c r="AV150" i="9" s="1"/>
  <c r="AM354" i="9"/>
  <c r="AT181" i="9" s="1"/>
  <c r="AM537" i="9"/>
  <c r="AV272" i="9" s="1"/>
  <c r="AM583" i="9"/>
  <c r="AV295" i="9" s="1"/>
  <c r="AM424" i="9"/>
  <c r="AT216" i="9" s="1"/>
  <c r="U242" i="11"/>
  <c r="AM557" i="9"/>
  <c r="AV282" i="9" s="1"/>
  <c r="AM76" i="9"/>
  <c r="AT42" i="9" s="1"/>
  <c r="AM90" i="9"/>
  <c r="AT49" i="9" s="1"/>
  <c r="AM153" i="9"/>
  <c r="AV80" i="9" s="1"/>
  <c r="AM220" i="9"/>
  <c r="AT114" i="9" s="1"/>
  <c r="AM265" i="9"/>
  <c r="AV136" i="9" s="1"/>
  <c r="AM338" i="9"/>
  <c r="AT173" i="9" s="1"/>
  <c r="AM356" i="9"/>
  <c r="AT182" i="9" s="1"/>
  <c r="AM501" i="9"/>
  <c r="AV254" i="9" s="1"/>
  <c r="AM75" i="9"/>
  <c r="AV41" i="9" s="1"/>
  <c r="AM77" i="9"/>
  <c r="AV42" i="9" s="1"/>
  <c r="AM191" i="9"/>
  <c r="AV99" i="9" s="1"/>
  <c r="AM219" i="9"/>
  <c r="AV113" i="9" s="1"/>
  <c r="AM259" i="9"/>
  <c r="AV133" i="9" s="1"/>
  <c r="AM306" i="9"/>
  <c r="AT157" i="9" s="1"/>
  <c r="AM339" i="9"/>
  <c r="AV173" i="9" s="1"/>
  <c r="AM357" i="9"/>
  <c r="AV182" i="9" s="1"/>
  <c r="AM379" i="9"/>
  <c r="AV193" i="9" s="1"/>
  <c r="AM400" i="9"/>
  <c r="AT204" i="9" s="1"/>
  <c r="AM479" i="9"/>
  <c r="AV243" i="9" s="1"/>
  <c r="AM486" i="9"/>
  <c r="AT247" i="9" s="1"/>
  <c r="AM523" i="9"/>
  <c r="AV265" i="9" s="1"/>
  <c r="AM541" i="9"/>
  <c r="AV274" i="9" s="1"/>
  <c r="AM566" i="9"/>
  <c r="AT287" i="9" s="1"/>
  <c r="AM43" i="9"/>
  <c r="AV25" i="9" s="1"/>
  <c r="AM157" i="9"/>
  <c r="AV82" i="9" s="1"/>
  <c r="AM179" i="9"/>
  <c r="AV93" i="9" s="1"/>
  <c r="AM224" i="9"/>
  <c r="AT116" i="9" s="1"/>
  <c r="AM487" i="9"/>
  <c r="AV247" i="9" s="1"/>
  <c r="AM612" i="9"/>
  <c r="AT310" i="9" s="1"/>
  <c r="AM60" i="9"/>
  <c r="AT34" i="9" s="1"/>
  <c r="AM106" i="9"/>
  <c r="AT57" i="9" s="1"/>
  <c r="AM444" i="9"/>
  <c r="AT226" i="9" s="1"/>
  <c r="AM483" i="9"/>
  <c r="AV245" i="9" s="1"/>
  <c r="AM552" i="9"/>
  <c r="AT280" i="9" s="1"/>
  <c r="AM162" i="9"/>
  <c r="AT85" i="9" s="1"/>
  <c r="AM472" i="9"/>
  <c r="AT240" i="9" s="1"/>
  <c r="AM8" i="9"/>
  <c r="AT8" i="9" s="1"/>
  <c r="AM205" i="9"/>
  <c r="AV106" i="9" s="1"/>
  <c r="U282" i="11"/>
  <c r="AE564" i="6" a="1"/>
  <c r="AE492" i="6" a="1"/>
  <c r="AE1588" i="6" a="1"/>
  <c r="AG1940" i="6"/>
  <c r="AP1940" i="6" s="1"/>
  <c r="AE1548" i="6" a="1"/>
  <c r="AE412" i="6" a="1"/>
  <c r="AE2084" i="6" a="1"/>
  <c r="AE28" i="6" a="1"/>
  <c r="AE236" i="6" a="1"/>
  <c r="AE548" i="6" a="1"/>
  <c r="L46" i="4"/>
  <c r="AO19" i="1" s="1"/>
  <c r="K884" i="4"/>
  <c r="AJ299" i="1" s="1"/>
  <c r="K297" i="5" s="1"/>
  <c r="AE940" i="6" a="1"/>
  <c r="AI940" i="6" s="1"/>
  <c r="AR940" i="6" s="1"/>
  <c r="AE996" i="6" a="1"/>
  <c r="AE997" i="6" s="1"/>
  <c r="AN997" i="6" s="1"/>
  <c r="AE204" i="6" a="1"/>
  <c r="AE1028" i="6" a="1"/>
  <c r="AG1028" i="6" s="1"/>
  <c r="AP1028" i="6" s="1"/>
  <c r="AE1236" i="6" a="1"/>
  <c r="AE844" i="6" a="1"/>
  <c r="AJ1044" i="6"/>
  <c r="AS1044" i="6" s="1"/>
  <c r="AE1036" i="6" a="1"/>
  <c r="AE2060" i="6" a="1"/>
  <c r="AH2061" i="6" s="1"/>
  <c r="AQ2061" i="6" s="1"/>
  <c r="I1836" i="6"/>
  <c r="AW2446" i="6" s="1"/>
  <c r="AE612" i="6" a="1"/>
  <c r="AE852" i="6" a="1"/>
  <c r="AF853" i="6" s="1"/>
  <c r="AO853" i="6" s="1"/>
  <c r="AE1316" i="6" a="1"/>
  <c r="AJ1316" i="6" s="1"/>
  <c r="AS1316" i="6" s="1"/>
  <c r="I1842" i="6"/>
  <c r="AW2454" i="6" s="1"/>
  <c r="AI2484" i="6"/>
  <c r="AR2484" i="6" s="1"/>
  <c r="AM180" i="9"/>
  <c r="AT94" i="9" s="1"/>
  <c r="AM249" i="9"/>
  <c r="AV128" i="9" s="1"/>
  <c r="AM318" i="9"/>
  <c r="AT163" i="9" s="1"/>
  <c r="AM470" i="9"/>
  <c r="AT239" i="9" s="1"/>
  <c r="AM168" i="9"/>
  <c r="AT88" i="9" s="1"/>
  <c r="AM453" i="9"/>
  <c r="AV230" i="9" s="1"/>
  <c r="AM466" i="9"/>
  <c r="AT237" i="9" s="1"/>
  <c r="AM605" i="9"/>
  <c r="AV306" i="9" s="1"/>
  <c r="AM118" i="9"/>
  <c r="AT63" i="9" s="1"/>
  <c r="AM186" i="9"/>
  <c r="AT97" i="9" s="1"/>
  <c r="AM257" i="9"/>
  <c r="AV132" i="9" s="1"/>
  <c r="AM393" i="9"/>
  <c r="AV200" i="9" s="1"/>
  <c r="AM499" i="9"/>
  <c r="AV253" i="9" s="1"/>
  <c r="AM516" i="9"/>
  <c r="AT262" i="9" s="1"/>
  <c r="AM607" i="9"/>
  <c r="AV307" i="9" s="1"/>
  <c r="AT2438" i="6"/>
  <c r="AE2444" i="6" a="1"/>
  <c r="AM53" i="9"/>
  <c r="AV30" i="9" s="1"/>
  <c r="AM121" i="9"/>
  <c r="AV64" i="9" s="1"/>
  <c r="AM264" i="9"/>
  <c r="AT136" i="9" s="1"/>
  <c r="AM295" i="9"/>
  <c r="AV151" i="9" s="1"/>
  <c r="AM324" i="9"/>
  <c r="AT166" i="9" s="1"/>
  <c r="AM406" i="9"/>
  <c r="AT207" i="9" s="1"/>
  <c r="AM500" i="9"/>
  <c r="AT254" i="9" s="1"/>
  <c r="AM609" i="9"/>
  <c r="AV308" i="9" s="1"/>
  <c r="AM22" i="9"/>
  <c r="AT15" i="9" s="1"/>
  <c r="AM36" i="9"/>
  <c r="AT22" i="9" s="1"/>
  <c r="AM55" i="9"/>
  <c r="AV31" i="9" s="1"/>
  <c r="AM84" i="9"/>
  <c r="AT46" i="9" s="1"/>
  <c r="AM110" i="9"/>
  <c r="AT59" i="9" s="1"/>
  <c r="AM174" i="9"/>
  <c r="AT91" i="9" s="1"/>
  <c r="AM273" i="9"/>
  <c r="AV140" i="9" s="1"/>
  <c r="AM409" i="9"/>
  <c r="AV208" i="9" s="1"/>
  <c r="AM519" i="9"/>
  <c r="AV263" i="9" s="1"/>
  <c r="AT2358" i="6"/>
  <c r="AE2364" i="6" a="1"/>
  <c r="AM33" i="9"/>
  <c r="AV20" i="9" s="1"/>
  <c r="AM37" i="9"/>
  <c r="AV22" i="9" s="1"/>
  <c r="AM68" i="9"/>
  <c r="AT38" i="9" s="1"/>
  <c r="AM85" i="9"/>
  <c r="AV46" i="9" s="1"/>
  <c r="AM142" i="9"/>
  <c r="AT75" i="9" s="1"/>
  <c r="AM156" i="9"/>
  <c r="AT82" i="9" s="1"/>
  <c r="AM202" i="9"/>
  <c r="AT105" i="9" s="1"/>
  <c r="AM296" i="9"/>
  <c r="AT152" i="9" s="1"/>
  <c r="AM571" i="9"/>
  <c r="AV289" i="9" s="1"/>
  <c r="AM594" i="9"/>
  <c r="AT301" i="9" s="1"/>
  <c r="AM488" i="9"/>
  <c r="AT248" i="9" s="1"/>
  <c r="AM593" i="9"/>
  <c r="AV300" i="9" s="1"/>
  <c r="AM59" i="9"/>
  <c r="AV33" i="9" s="1"/>
  <c r="AM102" i="9"/>
  <c r="AT55" i="9" s="1"/>
  <c r="AM135" i="9"/>
  <c r="AV71" i="9" s="1"/>
  <c r="AM203" i="9"/>
  <c r="AV105" i="9" s="1"/>
  <c r="AM360" i="9"/>
  <c r="AT184" i="9" s="1"/>
  <c r="AM595" i="9"/>
  <c r="AV301" i="9" s="1"/>
  <c r="AM226" i="9"/>
  <c r="AT117" i="9" s="1"/>
  <c r="AM248" i="9"/>
  <c r="AT128" i="9" s="1"/>
  <c r="AM359" i="9"/>
  <c r="AV183" i="9" s="1"/>
  <c r="AM510" i="9"/>
  <c r="AT259" i="9" s="1"/>
  <c r="AM546" i="9"/>
  <c r="AT277" i="9" s="1"/>
  <c r="AM575" i="9"/>
  <c r="AV291" i="9" s="1"/>
  <c r="AM369" i="9"/>
  <c r="AV188" i="9" s="1"/>
  <c r="AM145" i="9"/>
  <c r="AV76" i="9" s="1"/>
  <c r="AM362" i="9"/>
  <c r="AT185" i="9" s="1"/>
  <c r="AM320" i="9"/>
  <c r="AT164" i="9" s="1"/>
  <c r="U210" i="11"/>
  <c r="AE460" i="6" a="1"/>
  <c r="AE1996" i="6" a="1"/>
  <c r="AE1740" i="6" a="1"/>
  <c r="AE1244" i="6" a="1"/>
  <c r="AE1484" i="6" a="1"/>
  <c r="AE2028" i="6" a="1"/>
  <c r="AE2172" i="6" a="1"/>
  <c r="AE500" i="6" a="1"/>
  <c r="AE668" i="6" a="1"/>
  <c r="L45" i="4"/>
  <c r="AN19" i="1" s="1"/>
  <c r="O17" i="5" s="1"/>
  <c r="D81" i="6" s="1"/>
  <c r="L37" i="4"/>
  <c r="AO16" i="1" s="1"/>
  <c r="AE1988" i="6" a="1"/>
  <c r="AJ1988" i="6" s="1"/>
  <c r="AS1988" i="6" s="1"/>
  <c r="AE1412" i="6" a="1"/>
  <c r="AE420" i="6" a="1"/>
  <c r="AE1292" i="6" a="1"/>
  <c r="AE1044" i="6"/>
  <c r="AN1044" i="6" s="1"/>
  <c r="AE100" i="6" a="1"/>
  <c r="AE588" i="6" a="1"/>
  <c r="AH588" i="6" s="1"/>
  <c r="AQ588" i="6" s="1"/>
  <c r="AJ2300" i="6"/>
  <c r="AS2300" i="6" s="1"/>
  <c r="I1848" i="6"/>
  <c r="AE1884" i="6" a="1"/>
  <c r="AE596" i="6" a="1"/>
  <c r="AF597" i="6" s="1"/>
  <c r="AO597" i="6" s="1"/>
  <c r="I1870" i="6"/>
  <c r="AW2490" i="6" s="1"/>
  <c r="AM553" i="9"/>
  <c r="AV280" i="9" s="1"/>
  <c r="AM52" i="9"/>
  <c r="AT30" i="9" s="1"/>
  <c r="AM131" i="9"/>
  <c r="AV69" i="9" s="1"/>
  <c r="AM149" i="9"/>
  <c r="AV78" i="9" s="1"/>
  <c r="AM467" i="9"/>
  <c r="AV237" i="9" s="1"/>
  <c r="AM556" i="9"/>
  <c r="AT282" i="9" s="1"/>
  <c r="AM132" i="9"/>
  <c r="AT70" i="9" s="1"/>
  <c r="AM212" i="9"/>
  <c r="AT110" i="9" s="1"/>
  <c r="AM336" i="9"/>
  <c r="AT172" i="9" s="1"/>
  <c r="AM517" i="9"/>
  <c r="AV262" i="9" s="1"/>
  <c r="AM565" i="9"/>
  <c r="AV286" i="9" s="1"/>
  <c r="AM14" i="9"/>
  <c r="AT11" i="9" s="1"/>
  <c r="AM26" i="9"/>
  <c r="AT17" i="9" s="1"/>
  <c r="AM101" i="9"/>
  <c r="AV54" i="9" s="1"/>
  <c r="AM190" i="9"/>
  <c r="AT99" i="9" s="1"/>
  <c r="AM201" i="9"/>
  <c r="AV104" i="9" s="1"/>
  <c r="AM328" i="9"/>
  <c r="AT168" i="9" s="1"/>
  <c r="AM355" i="9"/>
  <c r="AV181" i="9" s="1"/>
  <c r="AM378" i="9"/>
  <c r="AT193" i="9" s="1"/>
  <c r="U206" i="11"/>
  <c r="AM417" i="9"/>
  <c r="AV212" i="9" s="1"/>
  <c r="AM613" i="9"/>
  <c r="AV310" i="9" s="1"/>
  <c r="AM19" i="9"/>
  <c r="AV13" i="9" s="1"/>
  <c r="AM27" i="9"/>
  <c r="AV17" i="9" s="1"/>
  <c r="AM93" i="9"/>
  <c r="AV50" i="9" s="1"/>
  <c r="AM215" i="9"/>
  <c r="AV111" i="9" s="1"/>
  <c r="AM289" i="9"/>
  <c r="AV148" i="9" s="1"/>
  <c r="AM348" i="9"/>
  <c r="AT178" i="9" s="1"/>
  <c r="AM372" i="9"/>
  <c r="AT190" i="9" s="1"/>
  <c r="AM428" i="9"/>
  <c r="AT218" i="9" s="1"/>
  <c r="AM589" i="9"/>
  <c r="AV298" i="9" s="1"/>
  <c r="AT2366" i="6"/>
  <c r="AE2372" i="6" a="1"/>
  <c r="AM442" i="9"/>
  <c r="AT225" i="9" s="1"/>
  <c r="AM69" i="9"/>
  <c r="AV38" i="9" s="1"/>
  <c r="AM114" i="9"/>
  <c r="AT61" i="9" s="1"/>
  <c r="AM161" i="9"/>
  <c r="AV84" i="9" s="1"/>
  <c r="AM234" i="9"/>
  <c r="AT121" i="9" s="1"/>
  <c r="AM343" i="9"/>
  <c r="AV175" i="9" s="1"/>
  <c r="AM282" i="9"/>
  <c r="AT145" i="9" s="1"/>
  <c r="AM314" i="9"/>
  <c r="AT161" i="9" s="1"/>
  <c r="AM390" i="9"/>
  <c r="AT199" i="9" s="1"/>
  <c r="AM443" i="9"/>
  <c r="AV225" i="9" s="1"/>
  <c r="AM462" i="9"/>
  <c r="AT235" i="9" s="1"/>
  <c r="AM490" i="9"/>
  <c r="AT249" i="9" s="1"/>
  <c r="AM599" i="9"/>
  <c r="AV303" i="9" s="1"/>
  <c r="AM138" i="9"/>
  <c r="AT73" i="9" s="1"/>
  <c r="AM361" i="9"/>
  <c r="AV184" i="9" s="1"/>
  <c r="AM197" i="9"/>
  <c r="AV102" i="9" s="1"/>
  <c r="AE196" i="6"/>
  <c r="AN196" i="6" s="1"/>
  <c r="AH196" i="6"/>
  <c r="AQ196" i="6" s="1"/>
  <c r="AG1653" i="6"/>
  <c r="AP1653" i="6" s="1"/>
  <c r="AI349" i="6"/>
  <c r="AR349" i="6" s="1"/>
  <c r="AI316" i="6"/>
  <c r="AR316" i="6" s="1"/>
  <c r="AI317" i="6"/>
  <c r="AR317" i="6" s="1"/>
  <c r="AF196" i="6"/>
  <c r="AO196" i="6" s="1"/>
  <c r="AI1436" i="6"/>
  <c r="AR1436" i="6" s="1"/>
  <c r="AJ2301" i="6"/>
  <c r="AS2301" i="6" s="1"/>
  <c r="AF2301" i="6"/>
  <c r="AO2301" i="6" s="1"/>
  <c r="AH2301" i="6"/>
  <c r="AQ2301" i="6" s="1"/>
  <c r="AE197" i="6"/>
  <c r="AN197" i="6" s="1"/>
  <c r="AI196" i="6"/>
  <c r="AR196" i="6" s="1"/>
  <c r="AJ1141" i="6"/>
  <c r="AS1141" i="6" s="1"/>
  <c r="AJ1652" i="6"/>
  <c r="AS1652" i="6" s="1"/>
  <c r="AF1653" i="6"/>
  <c r="AO1653" i="6" s="1"/>
  <c r="AJ317" i="6"/>
  <c r="AS317" i="6" s="1"/>
  <c r="AF316" i="6"/>
  <c r="AO316" i="6" s="1"/>
  <c r="AH316" i="6"/>
  <c r="AQ316" i="6" s="1"/>
  <c r="AJ197" i="6"/>
  <c r="AS197" i="6" s="1"/>
  <c r="AJ316" i="6"/>
  <c r="AS316" i="6" s="1"/>
  <c r="AH556" i="6"/>
  <c r="AQ556" i="6" s="1"/>
  <c r="AF2300" i="6"/>
  <c r="AO2300" i="6" s="1"/>
  <c r="AE2301" i="6"/>
  <c r="AN2301" i="6" s="1"/>
  <c r="AG1021" i="6"/>
  <c r="AP1021" i="6" s="1"/>
  <c r="AH1021" i="6"/>
  <c r="AQ1021" i="6" s="1"/>
  <c r="AJ196" i="6"/>
  <c r="AS196" i="6" s="1"/>
  <c r="AG196" i="6"/>
  <c r="AP196" i="6" s="1"/>
  <c r="AG1652" i="6"/>
  <c r="AP1652" i="6" s="1"/>
  <c r="AG317" i="6"/>
  <c r="AP317" i="6" s="1"/>
  <c r="AE317" i="6"/>
  <c r="AN317" i="6" s="1"/>
  <c r="AI2301" i="6"/>
  <c r="AR2301" i="6" s="1"/>
  <c r="AH2300" i="6"/>
  <c r="AQ2300" i="6" s="1"/>
  <c r="AI141" i="6"/>
  <c r="AR141" i="6" s="1"/>
  <c r="AH140" i="6"/>
  <c r="AQ140" i="6" s="1"/>
  <c r="AE141" i="6"/>
  <c r="AN141" i="6" s="1"/>
  <c r="AE1092" i="6"/>
  <c r="AN1092" i="6" s="1"/>
  <c r="AF1860" i="6"/>
  <c r="AO1860" i="6" s="1"/>
  <c r="AE260" i="6"/>
  <c r="AN260" i="6" s="1"/>
  <c r="AH452" i="6"/>
  <c r="AQ452" i="6" s="1"/>
  <c r="AF453" i="6"/>
  <c r="AO453" i="6" s="1"/>
  <c r="AF1045" i="6"/>
  <c r="AO1045" i="6" s="1"/>
  <c r="AJ1045" i="6"/>
  <c r="AS1045" i="6" s="1"/>
  <c r="AI437" i="6"/>
  <c r="AR437" i="6" s="1"/>
  <c r="AH453" i="6"/>
  <c r="AQ453" i="6" s="1"/>
  <c r="AH1884" i="6"/>
  <c r="AQ1884" i="6" s="1"/>
  <c r="AJ140" i="6"/>
  <c r="AS140" i="6" s="1"/>
  <c r="AJ141" i="6"/>
  <c r="AS141" i="6" s="1"/>
  <c r="AG140" i="6"/>
  <c r="AP140" i="6" s="1"/>
  <c r="AJ261" i="6"/>
  <c r="AS261" i="6" s="1"/>
  <c r="AG453" i="6"/>
  <c r="AP453" i="6" s="1"/>
  <c r="AG452" i="6"/>
  <c r="AP452" i="6" s="1"/>
  <c r="AH1045" i="6"/>
  <c r="AQ1045" i="6" s="1"/>
  <c r="AH1044" i="6"/>
  <c r="AQ1044" i="6" s="1"/>
  <c r="AG1044" i="6"/>
  <c r="AP1044" i="6" s="1"/>
  <c r="AJ1884" i="6"/>
  <c r="AS1884" i="6" s="1"/>
  <c r="AI140" i="6"/>
  <c r="AR140" i="6" s="1"/>
  <c r="AE140" i="6"/>
  <c r="AN140" i="6" s="1"/>
  <c r="AG1965" i="6"/>
  <c r="AP1965" i="6" s="1"/>
  <c r="AF260" i="6"/>
  <c r="AO260" i="6" s="1"/>
  <c r="AJ260" i="6"/>
  <c r="AS260" i="6" s="1"/>
  <c r="AE452" i="6"/>
  <c r="AN452" i="6" s="1"/>
  <c r="AF452" i="6"/>
  <c r="AO452" i="6" s="1"/>
  <c r="AI716" i="6"/>
  <c r="AR716" i="6" s="1"/>
  <c r="AE1045" i="6"/>
  <c r="AN1045" i="6" s="1"/>
  <c r="AI1045" i="6"/>
  <c r="AR1045" i="6" s="1"/>
  <c r="AI1044" i="6"/>
  <c r="AR1044" i="6" s="1"/>
  <c r="AE261" i="6"/>
  <c r="AN261" i="6" s="1"/>
  <c r="AG1316" i="6"/>
  <c r="AP1316" i="6" s="1"/>
  <c r="AI452" i="6"/>
  <c r="AR452" i="6" s="1"/>
  <c r="AI1885" i="6"/>
  <c r="AR1885" i="6" s="1"/>
  <c r="AF2101" i="6"/>
  <c r="AO2101" i="6" s="1"/>
  <c r="AG908" i="6"/>
  <c r="AP908" i="6" s="1"/>
  <c r="AI477" i="6"/>
  <c r="AR477" i="6" s="1"/>
  <c r="AF717" i="6"/>
  <c r="AO717" i="6" s="1"/>
  <c r="AE380" i="6"/>
  <c r="AN380" i="6" s="1"/>
  <c r="AJ2045" i="6"/>
  <c r="AS2045" i="6" s="1"/>
  <c r="AG773" i="6"/>
  <c r="AP773" i="6" s="1"/>
  <c r="AE117" i="6"/>
  <c r="AN117" i="6" s="1"/>
  <c r="AI380" i="6"/>
  <c r="AR380" i="6" s="1"/>
  <c r="AJ909" i="6"/>
  <c r="AS909" i="6" s="1"/>
  <c r="AG724" i="6"/>
  <c r="AP724" i="6" s="1"/>
  <c r="AH724" i="6"/>
  <c r="AQ724" i="6" s="1"/>
  <c r="AJ997" i="6"/>
  <c r="AS997" i="6" s="1"/>
  <c r="AE116" i="6"/>
  <c r="AN116" i="6" s="1"/>
  <c r="AF381" i="6"/>
  <c r="AO381" i="6" s="1"/>
  <c r="AI908" i="6"/>
  <c r="AR908" i="6" s="1"/>
  <c r="AJ724" i="6"/>
  <c r="AS724" i="6" s="1"/>
  <c r="I1847" i="6"/>
  <c r="AW2459" i="6" s="1"/>
  <c r="I1835" i="6"/>
  <c r="AW2443" i="6" s="1"/>
  <c r="I1865" i="6"/>
  <c r="AW2483" i="6" s="1"/>
  <c r="I1833" i="6"/>
  <c r="AW2441" i="6" s="1"/>
  <c r="I1869" i="6"/>
  <c r="AW2489" i="6" s="1"/>
  <c r="I1857" i="6"/>
  <c r="AW2473" i="6" s="1"/>
  <c r="I1871" i="6"/>
  <c r="AW2491" i="6" s="1"/>
  <c r="I1863" i="6"/>
  <c r="AW2481" i="6" s="1"/>
  <c r="I1853" i="6"/>
  <c r="AW2467" i="6" s="1"/>
  <c r="I1845" i="6"/>
  <c r="AW2457" i="6" s="1"/>
  <c r="I1859" i="6"/>
  <c r="AW2475" i="6" s="1"/>
  <c r="I1851" i="6"/>
  <c r="AW2465" i="6" s="1"/>
  <c r="I1861" i="6"/>
  <c r="AW2479" i="6" s="1"/>
  <c r="I1841" i="6"/>
  <c r="AW2451" i="6" s="1"/>
  <c r="I1837" i="6"/>
  <c r="AW2447" i="6" s="1"/>
  <c r="I1839" i="6"/>
  <c r="AW2449" i="6" s="1"/>
  <c r="I1855" i="6"/>
  <c r="AW2471" i="6" s="1"/>
  <c r="I1849" i="6"/>
  <c r="AW2463" i="6" s="1"/>
  <c r="AW2464" i="6"/>
  <c r="AW2450" i="6"/>
  <c r="AW2448" i="6"/>
  <c r="AW2462" i="6"/>
  <c r="AW2480" i="6"/>
  <c r="AW2466" i="6"/>
  <c r="AW2442" i="6"/>
  <c r="AW2488" i="6"/>
  <c r="AI292" i="6"/>
  <c r="AR292" i="6" s="1"/>
  <c r="AI1941" i="6"/>
  <c r="AR1941" i="6" s="1"/>
  <c r="AJ1093" i="6"/>
  <c r="AS1093" i="6" s="1"/>
  <c r="AH2044" i="6"/>
  <c r="AQ2044" i="6" s="1"/>
  <c r="AJ357" i="6"/>
  <c r="AS357" i="6" s="1"/>
  <c r="AG909" i="6"/>
  <c r="AP909" i="6" s="1"/>
  <c r="AJ597" i="6"/>
  <c r="AS597" i="6" s="1"/>
  <c r="AG1941" i="6"/>
  <c r="AP1941" i="6" s="1"/>
  <c r="AG2116" i="6"/>
  <c r="AP2116" i="6" s="1"/>
  <c r="AH356" i="6"/>
  <c r="AQ356" i="6" s="1"/>
  <c r="AJ356" i="6"/>
  <c r="AS356" i="6" s="1"/>
  <c r="AH1092" i="6"/>
  <c r="AQ1092" i="6" s="1"/>
  <c r="AH2236" i="6"/>
  <c r="AQ2236" i="6" s="1"/>
  <c r="AF2060" i="6"/>
  <c r="AO2060" i="6" s="1"/>
  <c r="AI1020" i="6"/>
  <c r="AR1020" i="6" s="1"/>
  <c r="AG357" i="6"/>
  <c r="AP357" i="6" s="1"/>
  <c r="AI293" i="6"/>
  <c r="AR293" i="6" s="1"/>
  <c r="AG292" i="6"/>
  <c r="AP292" i="6" s="1"/>
  <c r="AF293" i="6"/>
  <c r="AO293" i="6" s="1"/>
  <c r="AG1748" i="6"/>
  <c r="AP1748" i="6" s="1"/>
  <c r="AJ2101" i="6"/>
  <c r="AS2101" i="6" s="1"/>
  <c r="AI2100" i="6"/>
  <c r="AR2100" i="6" s="1"/>
  <c r="AE2236" i="6"/>
  <c r="AN2236" i="6" s="1"/>
  <c r="AF2236" i="6"/>
  <c r="AO2236" i="6" s="1"/>
  <c r="AF908" i="6"/>
  <c r="AO908" i="6" s="1"/>
  <c r="AE908" i="6"/>
  <c r="AN908" i="6" s="1"/>
  <c r="AH477" i="6"/>
  <c r="AQ477" i="6" s="1"/>
  <c r="AH1748" i="6"/>
  <c r="AQ1748" i="6" s="1"/>
  <c r="AE293" i="6"/>
  <c r="AN293" i="6" s="1"/>
  <c r="AI1749" i="6"/>
  <c r="AR1749" i="6" s="1"/>
  <c r="AE1748" i="6"/>
  <c r="AN1748" i="6" s="1"/>
  <c r="AG2236" i="6"/>
  <c r="AP2236" i="6" s="1"/>
  <c r="AH853" i="6"/>
  <c r="AQ853" i="6" s="1"/>
  <c r="AH2237" i="6"/>
  <c r="AQ2237" i="6" s="1"/>
  <c r="AH292" i="6"/>
  <c r="AQ292" i="6" s="1"/>
  <c r="AJ292" i="6"/>
  <c r="AS292" i="6" s="1"/>
  <c r="AE2276" i="6" a="1"/>
  <c r="AE1469" i="6"/>
  <c r="AN1469" i="6" s="1"/>
  <c r="AF1140" i="6"/>
  <c r="AO1140" i="6" s="1"/>
  <c r="AF757" i="6"/>
  <c r="AO757" i="6" s="1"/>
  <c r="AE2101" i="6"/>
  <c r="AN2101" i="6" s="1"/>
  <c r="AE1133" i="6"/>
  <c r="AN1133" i="6" s="1"/>
  <c r="AE2237" i="6"/>
  <c r="AN2237" i="6" s="1"/>
  <c r="AJ2236" i="6"/>
  <c r="AS2236" i="6" s="1"/>
  <c r="AJ908" i="6"/>
  <c r="AS908" i="6" s="1"/>
  <c r="AH909" i="6"/>
  <c r="AQ909" i="6" s="1"/>
  <c r="AF476" i="6"/>
  <c r="AO476" i="6" s="1"/>
  <c r="AE477" i="6"/>
  <c r="AN477" i="6" s="1"/>
  <c r="AF292" i="6"/>
  <c r="AO292" i="6" s="1"/>
  <c r="AG1749" i="6"/>
  <c r="AP1749" i="6" s="1"/>
  <c r="AF1749" i="6"/>
  <c r="AO1749" i="6" s="1"/>
  <c r="AG1052" i="6"/>
  <c r="AP1052" i="6" s="1"/>
  <c r="AH293" i="6"/>
  <c r="AQ293" i="6" s="1"/>
  <c r="AJ1748" i="6"/>
  <c r="AS1748" i="6" s="1"/>
  <c r="AF756" i="6"/>
  <c r="AO756" i="6" s="1"/>
  <c r="AI2101" i="6"/>
  <c r="AR2101" i="6" s="1"/>
  <c r="AF2237" i="6"/>
  <c r="AO2237" i="6" s="1"/>
  <c r="AI2236" i="6"/>
  <c r="AR2236" i="6" s="1"/>
  <c r="AI2237" i="6"/>
  <c r="AR2237" i="6" s="1"/>
  <c r="AE909" i="6"/>
  <c r="AN909" i="6" s="1"/>
  <c r="AJ477" i="6"/>
  <c r="AS477" i="6" s="1"/>
  <c r="AJ1749" i="6"/>
  <c r="AS1749" i="6" s="1"/>
  <c r="AH1749" i="6"/>
  <c r="AQ1749" i="6" s="1"/>
  <c r="AI853" i="6"/>
  <c r="AR853" i="6" s="1"/>
  <c r="AE1836" i="6" a="1"/>
  <c r="AH2037" i="6"/>
  <c r="AQ2037" i="6" s="1"/>
  <c r="AF1029" i="6"/>
  <c r="AO1029" i="6" s="1"/>
  <c r="AE2036" i="6"/>
  <c r="AN2036" i="6" s="1"/>
  <c r="AI1092" i="6"/>
  <c r="AR1092" i="6" s="1"/>
  <c r="AJ228" i="6"/>
  <c r="AS228" i="6" s="1"/>
  <c r="AE1277" i="6"/>
  <c r="AN1277" i="6" s="1"/>
  <c r="AF772" i="6"/>
  <c r="AO772" i="6" s="1"/>
  <c r="AJ773" i="6"/>
  <c r="AS773" i="6" s="1"/>
  <c r="AE348" i="6"/>
  <c r="AN348" i="6" s="1"/>
  <c r="AJ717" i="6"/>
  <c r="AS717" i="6" s="1"/>
  <c r="AI117" i="6"/>
  <c r="AR117" i="6" s="1"/>
  <c r="AE1436" i="6"/>
  <c r="AN1436" i="6" s="1"/>
  <c r="AH1437" i="6"/>
  <c r="AQ1437" i="6" s="1"/>
  <c r="AI1437" i="6"/>
  <c r="AR1437" i="6" s="1"/>
  <c r="AJ436" i="6"/>
  <c r="AS436" i="6" s="1"/>
  <c r="AG557" i="6"/>
  <c r="AP557" i="6" s="1"/>
  <c r="AH1020" i="6"/>
  <c r="AQ1020" i="6" s="1"/>
  <c r="AE940" i="6"/>
  <c r="AN940" i="6" s="1"/>
  <c r="AG2036" i="6"/>
  <c r="AP2036" i="6" s="1"/>
  <c r="AG2117" i="6"/>
  <c r="AP2117" i="6" s="1"/>
  <c r="AF2036" i="6"/>
  <c r="AO2036" i="6" s="1"/>
  <c r="AE1093" i="6"/>
  <c r="AN1093" i="6" s="1"/>
  <c r="AE1892" i="6" a="1"/>
  <c r="AE12" i="6" a="1"/>
  <c r="AI229" i="6"/>
  <c r="AR229" i="6" s="1"/>
  <c r="AF1277" i="6"/>
  <c r="AO1277" i="6" s="1"/>
  <c r="AH773" i="6"/>
  <c r="AQ773" i="6" s="1"/>
  <c r="AH349" i="6"/>
  <c r="AQ349" i="6" s="1"/>
  <c r="AJ2268" i="6"/>
  <c r="AS2268" i="6" s="1"/>
  <c r="AJ716" i="6"/>
  <c r="AS716" i="6" s="1"/>
  <c r="AI116" i="6"/>
  <c r="AR116" i="6" s="1"/>
  <c r="AJ117" i="6"/>
  <c r="AS117" i="6" s="1"/>
  <c r="AJ1436" i="6"/>
  <c r="AS1436" i="6" s="1"/>
  <c r="AJ349" i="6"/>
  <c r="AS349" i="6" s="1"/>
  <c r="AE2068" i="6" a="1"/>
  <c r="AJ437" i="6"/>
  <c r="AS437" i="6" s="1"/>
  <c r="AJ557" i="6"/>
  <c r="AS557" i="6" s="1"/>
  <c r="AE1020" i="6"/>
  <c r="AN1020" i="6" s="1"/>
  <c r="AG1092" i="6"/>
  <c r="AP1092" i="6" s="1"/>
  <c r="AF1092" i="6"/>
  <c r="AO1092" i="6" s="1"/>
  <c r="AJ2037" i="6"/>
  <c r="AS2037" i="6" s="1"/>
  <c r="AG229" i="6"/>
  <c r="AP229" i="6" s="1"/>
  <c r="AH1277" i="6"/>
  <c r="AQ1277" i="6" s="1"/>
  <c r="AH772" i="6"/>
  <c r="AQ772" i="6" s="1"/>
  <c r="AE1596" i="6" a="1"/>
  <c r="AE1597" i="6" s="1"/>
  <c r="AN1597" i="6" s="1"/>
  <c r="AG717" i="6"/>
  <c r="AP717" i="6" s="1"/>
  <c r="AI589" i="6"/>
  <c r="AR589" i="6" s="1"/>
  <c r="AF117" i="6"/>
  <c r="AO117" i="6" s="1"/>
  <c r="AG1437" i="6"/>
  <c r="AP1437" i="6" s="1"/>
  <c r="AE556" i="6"/>
  <c r="AN556" i="6" s="1"/>
  <c r="AE1820" i="6" a="1"/>
  <c r="AH1821" i="6" s="1"/>
  <c r="AQ1821" i="6" s="1"/>
  <c r="AE852" i="6"/>
  <c r="AN852" i="6" s="1"/>
  <c r="AI852" i="6"/>
  <c r="AR852" i="6" s="1"/>
  <c r="AG1020" i="6"/>
  <c r="AP1020" i="6" s="1"/>
  <c r="AF1020" i="6"/>
  <c r="AO1020" i="6" s="1"/>
  <c r="AJ1021" i="6"/>
  <c r="AS1021" i="6" s="1"/>
  <c r="AI1021" i="6"/>
  <c r="AR1021" i="6" s="1"/>
  <c r="AF909" i="6"/>
  <c r="AO909" i="6" s="1"/>
  <c r="AI909" i="6"/>
  <c r="AR909" i="6" s="1"/>
  <c r="AG852" i="6"/>
  <c r="AP852" i="6" s="1"/>
  <c r="AG853" i="6"/>
  <c r="AP853" i="6" s="1"/>
  <c r="AE1021" i="6"/>
  <c r="AN1021" i="6" s="1"/>
  <c r="AJ1020" i="6"/>
  <c r="AS1020" i="6" s="1"/>
  <c r="AE2012" i="6" a="1"/>
  <c r="AI2012" i="6" s="1"/>
  <c r="AR2012" i="6" s="1"/>
  <c r="AJ853" i="6"/>
  <c r="AS853" i="6" s="1"/>
  <c r="AE853" i="6"/>
  <c r="AN853" i="6" s="1"/>
  <c r="AJ852" i="6"/>
  <c r="AS852" i="6" s="1"/>
  <c r="AF2044" i="6"/>
  <c r="AO2044" i="6" s="1"/>
  <c r="AH2045" i="6"/>
  <c r="AQ2045" i="6" s="1"/>
  <c r="AG597" i="6"/>
  <c r="AP597" i="6" s="1"/>
  <c r="AH597" i="6"/>
  <c r="AQ597" i="6" s="1"/>
  <c r="AJ596" i="6"/>
  <c r="AS596" i="6" s="1"/>
  <c r="AF45" i="6"/>
  <c r="AO45" i="6" s="1"/>
  <c r="AJ45" i="6"/>
  <c r="AS45" i="6" s="1"/>
  <c r="AG1053" i="6"/>
  <c r="AP1053" i="6" s="1"/>
  <c r="AE1053" i="6"/>
  <c r="AN1053" i="6" s="1"/>
  <c r="AJ1477" i="6"/>
  <c r="AS1477" i="6" s="1"/>
  <c r="AH1476" i="6"/>
  <c r="AQ1476" i="6" s="1"/>
  <c r="AG1477" i="6"/>
  <c r="AP1477" i="6" s="1"/>
  <c r="AH1477" i="6"/>
  <c r="AQ1477" i="6" s="1"/>
  <c r="AI1477" i="6"/>
  <c r="AR1477" i="6" s="1"/>
  <c r="AG1476" i="6"/>
  <c r="AP1476" i="6" s="1"/>
  <c r="AE1476" i="6"/>
  <c r="AN1476" i="6" s="1"/>
  <c r="AJ1476" i="6"/>
  <c r="AS1476" i="6" s="1"/>
  <c r="AE1477" i="6"/>
  <c r="AN1477" i="6" s="1"/>
  <c r="AF1477" i="6"/>
  <c r="AO1477" i="6" s="1"/>
  <c r="AF1476" i="6"/>
  <c r="AO1476" i="6" s="1"/>
  <c r="AF405" i="6"/>
  <c r="AO405" i="6" s="1"/>
  <c r="AI2045" i="6"/>
  <c r="AR2045" i="6" s="1"/>
  <c r="AF2045" i="6"/>
  <c r="AO2045" i="6" s="1"/>
  <c r="AI1028" i="6"/>
  <c r="AR1028" i="6" s="1"/>
  <c r="AF1964" i="6"/>
  <c r="AO1964" i="6" s="1"/>
  <c r="AI757" i="6"/>
  <c r="AR757" i="6" s="1"/>
  <c r="AH1132" i="6"/>
  <c r="AQ1132" i="6" s="1"/>
  <c r="AJ2060" i="6"/>
  <c r="AS2060" i="6" s="1"/>
  <c r="AG45" i="6"/>
  <c r="AP45" i="6" s="1"/>
  <c r="AG44" i="6"/>
  <c r="AP44" i="6" s="1"/>
  <c r="AE1956" i="6" a="1"/>
  <c r="AJ1957" i="6" s="1"/>
  <c r="AS1957" i="6" s="1"/>
  <c r="AE1005" i="6"/>
  <c r="AN1005" i="6" s="1"/>
  <c r="AJ1053" i="6"/>
  <c r="AS1053" i="6" s="1"/>
  <c r="AJ1052" i="6"/>
  <c r="AS1052" i="6" s="1"/>
  <c r="AE1052" i="6"/>
  <c r="AN1052" i="6" s="1"/>
  <c r="AG596" i="6"/>
  <c r="AP596" i="6" s="1"/>
  <c r="AF596" i="6"/>
  <c r="AO596" i="6" s="1"/>
  <c r="AH725" i="6"/>
  <c r="AQ725" i="6" s="1"/>
  <c r="AF725" i="6"/>
  <c r="AO725" i="6" s="1"/>
  <c r="AG1885" i="6"/>
  <c r="AP1885" i="6" s="1"/>
  <c r="AH1885" i="6"/>
  <c r="AQ1885" i="6" s="1"/>
  <c r="AJ1885" i="6"/>
  <c r="AS1885" i="6" s="1"/>
  <c r="AI556" i="6"/>
  <c r="AR556" i="6" s="1"/>
  <c r="AI557" i="6"/>
  <c r="AR557" i="6" s="1"/>
  <c r="AH1276" i="6"/>
  <c r="AQ1276" i="6" s="1"/>
  <c r="AE1276" i="6"/>
  <c r="AN1276" i="6" s="1"/>
  <c r="AH348" i="6"/>
  <c r="AQ348" i="6" s="1"/>
  <c r="AF348" i="6"/>
  <c r="AO348" i="6" s="1"/>
  <c r="AE349" i="6"/>
  <c r="AN349" i="6" s="1"/>
  <c r="AF437" i="6"/>
  <c r="AO437" i="6" s="1"/>
  <c r="AG436" i="6"/>
  <c r="AP436" i="6" s="1"/>
  <c r="AG2045" i="6"/>
  <c r="AP2045" i="6" s="1"/>
  <c r="AG2044" i="6"/>
  <c r="AP2044" i="6" s="1"/>
  <c r="AF1765" i="6"/>
  <c r="AO1765" i="6" s="1"/>
  <c r="AI1965" i="6"/>
  <c r="AR1965" i="6" s="1"/>
  <c r="AJ933" i="6"/>
  <c r="AS933" i="6" s="1"/>
  <c r="AE1652" i="6"/>
  <c r="AN1652" i="6" s="1"/>
  <c r="AE1653" i="6"/>
  <c r="AN1653" i="6" s="1"/>
  <c r="AJ757" i="6"/>
  <c r="AS757" i="6" s="1"/>
  <c r="AE1772" i="6" a="1"/>
  <c r="AJ1773" i="6" s="1"/>
  <c r="AS1773" i="6" s="1"/>
  <c r="AG757" i="6"/>
  <c r="AP757" i="6" s="1"/>
  <c r="AI1133" i="6"/>
  <c r="AR1133" i="6" s="1"/>
  <c r="AE1724" i="6" a="1"/>
  <c r="AI1724" i="6" s="1"/>
  <c r="AR1724" i="6" s="1"/>
  <c r="AF228" i="6"/>
  <c r="AO228" i="6" s="1"/>
  <c r="AE229" i="6"/>
  <c r="AN229" i="6" s="1"/>
  <c r="AH228" i="6"/>
  <c r="AQ228" i="6" s="1"/>
  <c r="AF1276" i="6"/>
  <c r="AO1276" i="6" s="1"/>
  <c r="AG1276" i="6"/>
  <c r="AP1276" i="6" s="1"/>
  <c r="AI773" i="6"/>
  <c r="AR773" i="6" s="1"/>
  <c r="AJ772" i="6"/>
  <c r="AS772" i="6" s="1"/>
  <c r="AF349" i="6"/>
  <c r="AO349" i="6" s="1"/>
  <c r="AG348" i="6"/>
  <c r="AP348" i="6" s="1"/>
  <c r="AF44" i="6"/>
  <c r="AO44" i="6" s="1"/>
  <c r="AH45" i="6"/>
  <c r="AQ45" i="6" s="1"/>
  <c r="AE45" i="6"/>
  <c r="AN45" i="6" s="1"/>
  <c r="AF1005" i="6"/>
  <c r="AO1005" i="6" s="1"/>
  <c r="AE1612" i="6" a="1"/>
  <c r="AH1613" i="6" s="1"/>
  <c r="AQ1613" i="6" s="1"/>
  <c r="AH717" i="6"/>
  <c r="AQ717" i="6" s="1"/>
  <c r="AH716" i="6"/>
  <c r="AQ716" i="6" s="1"/>
  <c r="AG716" i="6"/>
  <c r="AP716" i="6" s="1"/>
  <c r="AG116" i="6"/>
  <c r="AP116" i="6" s="1"/>
  <c r="AG117" i="6"/>
  <c r="AP117" i="6" s="1"/>
  <c r="AJ116" i="6"/>
  <c r="AS116" i="6" s="1"/>
  <c r="AE437" i="6"/>
  <c r="AN437" i="6" s="1"/>
  <c r="AH437" i="6"/>
  <c r="AQ437" i="6" s="1"/>
  <c r="AE436" i="6"/>
  <c r="AN436" i="6" s="1"/>
  <c r="AH557" i="6"/>
  <c r="AQ557" i="6" s="1"/>
  <c r="AF557" i="6"/>
  <c r="AO557" i="6" s="1"/>
  <c r="AI1053" i="6"/>
  <c r="AR1053" i="6" s="1"/>
  <c r="AH1053" i="6"/>
  <c r="AQ1053" i="6" s="1"/>
  <c r="AF1052" i="6"/>
  <c r="AO1052" i="6" s="1"/>
  <c r="AH596" i="6"/>
  <c r="AQ596" i="6" s="1"/>
  <c r="AI597" i="6"/>
  <c r="AR597" i="6" s="1"/>
  <c r="AE596" i="6"/>
  <c r="AN596" i="6" s="1"/>
  <c r="AF1885" i="6"/>
  <c r="AO1885" i="6" s="1"/>
  <c r="AG1884" i="6"/>
  <c r="AP1884" i="6" s="1"/>
  <c r="AE725" i="6"/>
  <c r="AN725" i="6" s="1"/>
  <c r="AE724" i="6"/>
  <c r="AN724" i="6" s="1"/>
  <c r="AF477" i="6"/>
  <c r="AO477" i="6" s="1"/>
  <c r="AI476" i="6"/>
  <c r="AR476" i="6" s="1"/>
  <c r="AG477" i="6"/>
  <c r="AP477" i="6" s="1"/>
  <c r="AE476" i="6"/>
  <c r="AN476" i="6" s="1"/>
  <c r="AJ476" i="6"/>
  <c r="AS476" i="6" s="1"/>
  <c r="AG476" i="6"/>
  <c r="AP476" i="6" s="1"/>
  <c r="AF852" i="6"/>
  <c r="AO852" i="6" s="1"/>
  <c r="AH852" i="6"/>
  <c r="AQ852" i="6" s="1"/>
  <c r="AH1436" i="6"/>
  <c r="AQ1436" i="6" s="1"/>
  <c r="AJ1437" i="6"/>
  <c r="AS1437" i="6" s="1"/>
  <c r="AF1436" i="6"/>
  <c r="AO1436" i="6" s="1"/>
  <c r="AF1437" i="6"/>
  <c r="AO1437" i="6" s="1"/>
  <c r="AG1436" i="6"/>
  <c r="AP1436" i="6" s="1"/>
  <c r="AE2044" i="6"/>
  <c r="AN2044" i="6" s="1"/>
  <c r="AE2045" i="6"/>
  <c r="AN2045" i="6" s="1"/>
  <c r="AJ2044" i="6"/>
  <c r="AS2044" i="6" s="1"/>
  <c r="AH1028" i="6"/>
  <c r="AQ1028" i="6" s="1"/>
  <c r="AI932" i="6"/>
  <c r="AR932" i="6" s="1"/>
  <c r="AI1652" i="6"/>
  <c r="AR1652" i="6" s="1"/>
  <c r="AH757" i="6"/>
  <c r="AQ757" i="6" s="1"/>
  <c r="AJ2061" i="6"/>
  <c r="AS2061" i="6" s="1"/>
  <c r="AH229" i="6"/>
  <c r="AQ229" i="6" s="1"/>
  <c r="AG1277" i="6"/>
  <c r="AP1277" i="6" s="1"/>
  <c r="AJ1276" i="6"/>
  <c r="AS1276" i="6" s="1"/>
  <c r="AI1277" i="6"/>
  <c r="AR1277" i="6" s="1"/>
  <c r="AF773" i="6"/>
  <c r="AO773" i="6" s="1"/>
  <c r="AI348" i="6"/>
  <c r="AR348" i="6" s="1"/>
  <c r="AJ348" i="6"/>
  <c r="AS348" i="6" s="1"/>
  <c r="AE44" i="6"/>
  <c r="AN44" i="6" s="1"/>
  <c r="AJ44" i="6"/>
  <c r="AS44" i="6" s="1"/>
  <c r="AH44" i="6"/>
  <c r="AQ44" i="6" s="1"/>
  <c r="AE717" i="6"/>
  <c r="AN717" i="6" s="1"/>
  <c r="AE716" i="6"/>
  <c r="AN716" i="6" s="1"/>
  <c r="AI717" i="6"/>
  <c r="AR717" i="6" s="1"/>
  <c r="AH117" i="6"/>
  <c r="AQ117" i="6" s="1"/>
  <c r="AF116" i="6"/>
  <c r="AO116" i="6" s="1"/>
  <c r="AG437" i="6"/>
  <c r="AP437" i="6" s="1"/>
  <c r="AF436" i="6"/>
  <c r="AO436" i="6" s="1"/>
  <c r="AF556" i="6"/>
  <c r="AO556" i="6" s="1"/>
  <c r="AJ556" i="6"/>
  <c r="AS556" i="6" s="1"/>
  <c r="AG556" i="6"/>
  <c r="AP556" i="6" s="1"/>
  <c r="AH1052" i="6"/>
  <c r="AQ1052" i="6" s="1"/>
  <c r="AF1053" i="6"/>
  <c r="AO1053" i="6" s="1"/>
  <c r="AI596" i="6"/>
  <c r="AR596" i="6" s="1"/>
  <c r="AE597" i="6"/>
  <c r="AN597" i="6" s="1"/>
  <c r="AJ725" i="6"/>
  <c r="AS725" i="6" s="1"/>
  <c r="AI1884" i="6"/>
  <c r="AR1884" i="6" s="1"/>
  <c r="AE1885" i="6"/>
  <c r="AN1885" i="6" s="1"/>
  <c r="AI724" i="6"/>
  <c r="AR724" i="6" s="1"/>
  <c r="AI725" i="6"/>
  <c r="AR725" i="6" s="1"/>
  <c r="AI613" i="6"/>
  <c r="AR613" i="6" s="1"/>
  <c r="AI612" i="6"/>
  <c r="AR612" i="6" s="1"/>
  <c r="AE613" i="6"/>
  <c r="AN613" i="6" s="1"/>
  <c r="AJ612" i="6"/>
  <c r="AS612" i="6" s="1"/>
  <c r="AH613" i="6"/>
  <c r="AQ613" i="6" s="1"/>
  <c r="AJ613" i="6"/>
  <c r="AS613" i="6" s="1"/>
  <c r="AG613" i="6"/>
  <c r="AP613" i="6" s="1"/>
  <c r="AH612" i="6"/>
  <c r="AQ612" i="6" s="1"/>
  <c r="AF612" i="6"/>
  <c r="AO612" i="6" s="1"/>
  <c r="AE612" i="6"/>
  <c r="AN612" i="6" s="1"/>
  <c r="AG612" i="6"/>
  <c r="AP612" i="6" s="1"/>
  <c r="AF613" i="6"/>
  <c r="AO613" i="6" s="1"/>
  <c r="AG2300" i="6"/>
  <c r="AP2300" i="6" s="1"/>
  <c r="AE2300" i="6"/>
  <c r="AN2300" i="6" s="1"/>
  <c r="AH260" i="6"/>
  <c r="AQ260" i="6" s="1"/>
  <c r="AG260" i="6"/>
  <c r="AP260" i="6" s="1"/>
  <c r="AF261" i="6"/>
  <c r="AO261" i="6" s="1"/>
  <c r="AI261" i="6"/>
  <c r="AR261" i="6" s="1"/>
  <c r="AG380" i="6"/>
  <c r="AP380" i="6" s="1"/>
  <c r="AF380" i="6"/>
  <c r="AO380" i="6" s="1"/>
  <c r="AJ381" i="6"/>
  <c r="AS381" i="6" s="1"/>
  <c r="AH380" i="6"/>
  <c r="AQ380" i="6" s="1"/>
  <c r="AH381" i="6"/>
  <c r="AQ381" i="6" s="1"/>
  <c r="AI381" i="6"/>
  <c r="AR381" i="6" s="1"/>
  <c r="AI1316" i="6"/>
  <c r="AR1316" i="6" s="1"/>
  <c r="AH1316" i="6"/>
  <c r="AQ1316" i="6" s="1"/>
  <c r="AJ1317" i="6"/>
  <c r="AS1317" i="6" s="1"/>
  <c r="AF1316" i="6"/>
  <c r="AO1316" i="6" s="1"/>
  <c r="AF1317" i="6"/>
  <c r="AO1317" i="6" s="1"/>
  <c r="AH1317" i="6"/>
  <c r="AQ1317" i="6" s="1"/>
  <c r="AI1317" i="6"/>
  <c r="AR1317" i="6" s="1"/>
  <c r="AE1317" i="6"/>
  <c r="AN1317" i="6" s="1"/>
  <c r="AG1317" i="6"/>
  <c r="AP1317" i="6" s="1"/>
  <c r="AE1316" i="6"/>
  <c r="AN1316" i="6" s="1"/>
  <c r="L446" i="4"/>
  <c r="AM153" i="1" s="1"/>
  <c r="M448" i="4"/>
  <c r="AR153" i="1" s="1"/>
  <c r="P151" i="5" s="1"/>
  <c r="L20" i="4"/>
  <c r="AM11" i="1" s="1"/>
  <c r="L36" i="4"/>
  <c r="AN16" i="1" s="1"/>
  <c r="N14" i="5" s="1"/>
  <c r="K35" i="4"/>
  <c r="AJ16" i="1" s="1"/>
  <c r="M104" i="4"/>
  <c r="AP39" i="1" s="1"/>
  <c r="R37" i="5" s="1"/>
  <c r="L447" i="4"/>
  <c r="AN153" i="1" s="1"/>
  <c r="M22" i="4"/>
  <c r="AR11" i="1" s="1"/>
  <c r="M36" i="4"/>
  <c r="AQ16" i="1" s="1"/>
  <c r="M37" i="4"/>
  <c r="AR16" i="1" s="1"/>
  <c r="K36" i="4"/>
  <c r="AK16" i="1" s="1"/>
  <c r="L448" i="4"/>
  <c r="AO153" i="1" s="1"/>
  <c r="L22" i="4"/>
  <c r="AO11" i="1" s="1"/>
  <c r="M35" i="4"/>
  <c r="AP16" i="1" s="1"/>
  <c r="L7" i="4"/>
  <c r="AO6" i="1" s="1"/>
  <c r="L69" i="4"/>
  <c r="AN27" i="1" s="1"/>
  <c r="K7" i="4"/>
  <c r="AL6" i="1" s="1"/>
  <c r="K6" i="4"/>
  <c r="AK6" i="1" s="1"/>
  <c r="M13" i="4"/>
  <c r="AR8" i="1" s="1"/>
  <c r="K152" i="4"/>
  <c r="AJ55" i="1" s="1"/>
  <c r="K5" i="4"/>
  <c r="AJ6" i="1" s="1"/>
  <c r="L6" i="4"/>
  <c r="AN6" i="1" s="1"/>
  <c r="M152" i="4"/>
  <c r="AP55" i="1" s="1"/>
  <c r="M7" i="4"/>
  <c r="AR6" i="1" s="1"/>
  <c r="M6" i="4"/>
  <c r="AQ6" i="1" s="1"/>
  <c r="M300" i="4"/>
  <c r="AQ104" i="1" s="1"/>
  <c r="M44" i="4"/>
  <c r="AP19" i="1" s="1"/>
  <c r="K45" i="4"/>
  <c r="AK19" i="1" s="1"/>
  <c r="K44" i="4"/>
  <c r="AJ19" i="1" s="1"/>
  <c r="M145" i="4"/>
  <c r="AR52" i="1" s="1"/>
  <c r="K46" i="4"/>
  <c r="AL19" i="1" s="1"/>
  <c r="K681" i="4"/>
  <c r="AK231" i="1" s="1"/>
  <c r="L96" i="4"/>
  <c r="AN36" i="1" s="1"/>
  <c r="K95" i="4"/>
  <c r="AJ36" i="1" s="1"/>
  <c r="L82" i="4"/>
  <c r="AO31" i="1" s="1"/>
  <c r="L682" i="4"/>
  <c r="AO231" i="1" s="1"/>
  <c r="M96" i="4"/>
  <c r="AQ36" i="1" s="1"/>
  <c r="L18" i="4"/>
  <c r="AN10" i="1" s="1"/>
  <c r="M680" i="4"/>
  <c r="AP231" i="1" s="1"/>
  <c r="K96" i="4"/>
  <c r="AK36" i="1" s="1"/>
  <c r="K12" i="4"/>
  <c r="AK8" i="1" s="1"/>
  <c r="M19" i="4"/>
  <c r="AR10" i="1" s="1"/>
  <c r="L13" i="4"/>
  <c r="AO8" i="1" s="1"/>
  <c r="M95" i="4"/>
  <c r="AP36" i="1" s="1"/>
  <c r="L81" i="4"/>
  <c r="AN31" i="1" s="1"/>
  <c r="L680" i="4"/>
  <c r="AM231" i="1" s="1"/>
  <c r="K682" i="4"/>
  <c r="AL231" i="1" s="1"/>
  <c r="L681" i="4"/>
  <c r="AN231" i="1" s="1"/>
  <c r="M81" i="4"/>
  <c r="AQ31" i="1" s="1"/>
  <c r="K97" i="4"/>
  <c r="AL36" i="1" s="1"/>
  <c r="M18" i="4"/>
  <c r="AQ10" i="1" s="1"/>
  <c r="K17" i="4"/>
  <c r="AJ10" i="1" s="1"/>
  <c r="L95" i="4"/>
  <c r="AM36" i="1" s="1"/>
  <c r="K80" i="4"/>
  <c r="AJ31" i="1" s="1"/>
  <c r="M681" i="4"/>
  <c r="AQ231" i="1" s="1"/>
  <c r="Q229" i="5" s="1"/>
  <c r="F1355" i="6" s="1"/>
  <c r="K680" i="4"/>
  <c r="AJ231" i="1" s="1"/>
  <c r="M82" i="4"/>
  <c r="AR31" i="1" s="1"/>
  <c r="M97" i="4"/>
  <c r="AR36" i="1" s="1"/>
  <c r="L12" i="4"/>
  <c r="AN8" i="1" s="1"/>
  <c r="M6" i="5" s="1"/>
  <c r="L17" i="4"/>
  <c r="AM10" i="1" s="1"/>
  <c r="L144" i="4"/>
  <c r="AN52" i="1" s="1"/>
  <c r="M80" i="4"/>
  <c r="AP31" i="1" s="1"/>
  <c r="K145" i="4"/>
  <c r="AL52" i="1" s="1"/>
  <c r="AG1268" i="6"/>
  <c r="AP1268" i="6" s="1"/>
  <c r="AF1269" i="6"/>
  <c r="AO1269" i="6" s="1"/>
  <c r="AJ1269" i="6"/>
  <c r="AS1269" i="6" s="1"/>
  <c r="AI1268" i="6"/>
  <c r="AR1268" i="6" s="1"/>
  <c r="AE1269" i="6"/>
  <c r="AN1269" i="6" s="1"/>
  <c r="AH1269" i="6"/>
  <c r="AQ1269" i="6" s="1"/>
  <c r="AE1268" i="6"/>
  <c r="AN1268" i="6" s="1"/>
  <c r="AG1269" i="6"/>
  <c r="AP1269" i="6" s="1"/>
  <c r="AH1268" i="6"/>
  <c r="AQ1268" i="6" s="1"/>
  <c r="AI1269" i="6"/>
  <c r="AR1269" i="6" s="1"/>
  <c r="AF1268" i="6"/>
  <c r="AO1268" i="6" s="1"/>
  <c r="AJ1268" i="6"/>
  <c r="AS1268" i="6" s="1"/>
  <c r="AF588" i="6"/>
  <c r="AO588" i="6" s="1"/>
  <c r="AE589" i="6"/>
  <c r="AN589" i="6" s="1"/>
  <c r="AG589" i="6"/>
  <c r="AP589" i="6" s="1"/>
  <c r="AG588" i="6"/>
  <c r="AP588" i="6" s="1"/>
  <c r="AF589" i="6"/>
  <c r="AO589" i="6" s="1"/>
  <c r="AI2268" i="6"/>
  <c r="AR2268" i="6" s="1"/>
  <c r="AG2269" i="6"/>
  <c r="AP2269" i="6" s="1"/>
  <c r="AJ1004" i="6"/>
  <c r="AS1004" i="6" s="1"/>
  <c r="AJ1005" i="6"/>
  <c r="AS1005" i="6" s="1"/>
  <c r="AI1004" i="6"/>
  <c r="AR1004" i="6" s="1"/>
  <c r="AE1780" i="6" a="1"/>
  <c r="AF1781" i="6" s="1"/>
  <c r="AO1781" i="6" s="1"/>
  <c r="AI1764" i="6"/>
  <c r="AR1764" i="6" s="1"/>
  <c r="AE2148" i="6" a="1"/>
  <c r="AE885" i="6"/>
  <c r="AN885" i="6" s="1"/>
  <c r="AE2108" i="6" a="1"/>
  <c r="AJ2108" i="6" s="1"/>
  <c r="AS2108" i="6" s="1"/>
  <c r="AH2116" i="6"/>
  <c r="AQ2116" i="6" s="1"/>
  <c r="AE2324" i="6" a="1"/>
  <c r="AE1572" i="6" a="1"/>
  <c r="AF1572" i="6" s="1"/>
  <c r="AO1572" i="6" s="1"/>
  <c r="AE2356" i="6" a="1"/>
  <c r="AF2357" i="6" s="1"/>
  <c r="AO2357" i="6" s="1"/>
  <c r="AI1140" i="6"/>
  <c r="AR1140" i="6" s="1"/>
  <c r="AE1140" i="6"/>
  <c r="AN1140" i="6" s="1"/>
  <c r="AE356" i="6"/>
  <c r="AN356" i="6" s="1"/>
  <c r="AI356" i="6"/>
  <c r="AR356" i="6" s="1"/>
  <c r="AJ1029" i="6"/>
  <c r="AS1029" i="6" s="1"/>
  <c r="AF1028" i="6"/>
  <c r="AO1028" i="6" s="1"/>
  <c r="AI1029" i="6"/>
  <c r="AR1029" i="6" s="1"/>
  <c r="AH1764" i="6"/>
  <c r="AQ1764" i="6" s="1"/>
  <c r="AE1964" i="6"/>
  <c r="AN1964" i="6" s="1"/>
  <c r="AH1964" i="6"/>
  <c r="AQ1964" i="6" s="1"/>
  <c r="AG1964" i="6"/>
  <c r="AP1964" i="6" s="1"/>
  <c r="AI1853" i="6"/>
  <c r="AR1853" i="6" s="1"/>
  <c r="AI933" i="6"/>
  <c r="AR933" i="6" s="1"/>
  <c r="AF933" i="6"/>
  <c r="AO933" i="6" s="1"/>
  <c r="AH932" i="6"/>
  <c r="AQ932" i="6" s="1"/>
  <c r="AJ2100" i="6"/>
  <c r="AS2100" i="6" s="1"/>
  <c r="AJ756" i="6"/>
  <c r="AS756" i="6" s="1"/>
  <c r="AE756" i="6"/>
  <c r="AN756" i="6" s="1"/>
  <c r="AG2101" i="6"/>
  <c r="AP2101" i="6" s="1"/>
  <c r="AH2100" i="6"/>
  <c r="AQ2100" i="6" s="1"/>
  <c r="AG2061" i="6"/>
  <c r="AP2061" i="6" s="1"/>
  <c r="AH1133" i="6"/>
  <c r="AQ1133" i="6" s="1"/>
  <c r="AF1133" i="6"/>
  <c r="AO1133" i="6" s="1"/>
  <c r="AJ1132" i="6"/>
  <c r="AS1132" i="6" s="1"/>
  <c r="AH2060" i="6"/>
  <c r="AQ2060" i="6" s="1"/>
  <c r="AI2060" i="6"/>
  <c r="AR2060" i="6" s="1"/>
  <c r="AF2269" i="6"/>
  <c r="AO2269" i="6" s="1"/>
  <c r="AE2269" i="6"/>
  <c r="AN2269" i="6" s="1"/>
  <c r="AE1868" i="6" a="1"/>
  <c r="AH2268" i="6"/>
  <c r="AQ2268" i="6" s="1"/>
  <c r="AE2268" i="6"/>
  <c r="AN2268" i="6" s="1"/>
  <c r="AH1004" i="6"/>
  <c r="AQ1004" i="6" s="1"/>
  <c r="AE1004" i="6"/>
  <c r="AN1004" i="6" s="1"/>
  <c r="AI588" i="6"/>
  <c r="AR588" i="6" s="1"/>
  <c r="AH589" i="6"/>
  <c r="AQ589" i="6" s="1"/>
  <c r="AF1557" i="6"/>
  <c r="AO1557" i="6" s="1"/>
  <c r="AI1556" i="6"/>
  <c r="AR1556" i="6" s="1"/>
  <c r="AG1556" i="6"/>
  <c r="AP1556" i="6" s="1"/>
  <c r="AG1557" i="6"/>
  <c r="AP1557" i="6" s="1"/>
  <c r="AJ1556" i="6"/>
  <c r="AS1556" i="6" s="1"/>
  <c r="AE1557" i="6"/>
  <c r="AN1557" i="6" s="1"/>
  <c r="AJ1557" i="6"/>
  <c r="AS1557" i="6" s="1"/>
  <c r="AI1557" i="6"/>
  <c r="AR1557" i="6" s="1"/>
  <c r="AE1556" i="6"/>
  <c r="AN1556" i="6" s="1"/>
  <c r="AH1557" i="6"/>
  <c r="AQ1557" i="6" s="1"/>
  <c r="AF1556" i="6"/>
  <c r="AO1556" i="6" s="1"/>
  <c r="AH1556" i="6"/>
  <c r="AQ1556" i="6" s="1"/>
  <c r="AI772" i="6"/>
  <c r="AR772" i="6" s="1"/>
  <c r="AG772" i="6"/>
  <c r="AP772" i="6" s="1"/>
  <c r="AE772" i="6"/>
  <c r="AN772" i="6" s="1"/>
  <c r="AI228" i="6"/>
  <c r="AR228" i="6" s="1"/>
  <c r="AG228" i="6"/>
  <c r="AP228" i="6" s="1"/>
  <c r="AF2037" i="6"/>
  <c r="AO2037" i="6" s="1"/>
  <c r="AI2036" i="6"/>
  <c r="AR2036" i="6" s="1"/>
  <c r="AI2037" i="6"/>
  <c r="AR2037" i="6" s="1"/>
  <c r="AJ2036" i="6"/>
  <c r="AS2036" i="6" s="1"/>
  <c r="AE1660" i="6" a="1"/>
  <c r="AI165" i="6"/>
  <c r="AR165" i="6" s="1"/>
  <c r="AI164" i="6"/>
  <c r="AR164" i="6" s="1"/>
  <c r="AF165" i="6"/>
  <c r="AO165" i="6" s="1"/>
  <c r="AJ165" i="6"/>
  <c r="AS165" i="6" s="1"/>
  <c r="AE164" i="6"/>
  <c r="AN164" i="6" s="1"/>
  <c r="AH165" i="6"/>
  <c r="AQ165" i="6" s="1"/>
  <c r="AH164" i="6"/>
  <c r="AQ164" i="6" s="1"/>
  <c r="AF164" i="6"/>
  <c r="AO164" i="6" s="1"/>
  <c r="AJ164" i="6"/>
  <c r="AS164" i="6" s="1"/>
  <c r="AG164" i="6"/>
  <c r="AP164" i="6" s="1"/>
  <c r="AG165" i="6"/>
  <c r="AP165" i="6" s="1"/>
  <c r="AE165" i="6"/>
  <c r="AN165" i="6" s="1"/>
  <c r="AF1469" i="6"/>
  <c r="AO1469" i="6" s="1"/>
  <c r="AJ1468" i="6"/>
  <c r="AS1468" i="6" s="1"/>
  <c r="AG1469" i="6"/>
  <c r="AP1469" i="6" s="1"/>
  <c r="AH1468" i="6"/>
  <c r="AQ1468" i="6" s="1"/>
  <c r="AI1468" i="6"/>
  <c r="AR1468" i="6" s="1"/>
  <c r="AH1469" i="6"/>
  <c r="AQ1469" i="6" s="1"/>
  <c r="AE1468" i="6"/>
  <c r="AN1468" i="6" s="1"/>
  <c r="AJ1469" i="6"/>
  <c r="AS1469" i="6" s="1"/>
  <c r="AF1468" i="6"/>
  <c r="AO1468" i="6" s="1"/>
  <c r="AG1468" i="6"/>
  <c r="AP1468" i="6" s="1"/>
  <c r="AE1756" i="6" a="1"/>
  <c r="AE1756" i="6" s="1"/>
  <c r="AN1756" i="6" s="1"/>
  <c r="AE1141" i="6"/>
  <c r="AN1141" i="6" s="1"/>
  <c r="AH1141" i="6"/>
  <c r="AQ1141" i="6" s="1"/>
  <c r="AI1141" i="6"/>
  <c r="AR1141" i="6" s="1"/>
  <c r="AE1029" i="6"/>
  <c r="AN1029" i="6" s="1"/>
  <c r="AG1029" i="6"/>
  <c r="AP1029" i="6" s="1"/>
  <c r="AE1028" i="6"/>
  <c r="AN1028" i="6" s="1"/>
  <c r="AH1765" i="6"/>
  <c r="AQ1765" i="6" s="1"/>
  <c r="AH1957" i="6"/>
  <c r="AQ1957" i="6" s="1"/>
  <c r="AE1965" i="6"/>
  <c r="AN1965" i="6" s="1"/>
  <c r="AF1965" i="6"/>
  <c r="AO1965" i="6" s="1"/>
  <c r="AJ1964" i="6"/>
  <c r="AS1964" i="6" s="1"/>
  <c r="AF932" i="6"/>
  <c r="AO932" i="6" s="1"/>
  <c r="AE932" i="6"/>
  <c r="AN932" i="6" s="1"/>
  <c r="AE933" i="6"/>
  <c r="AN933" i="6" s="1"/>
  <c r="AE1916" i="6" a="1"/>
  <c r="AH1916" i="6" s="1"/>
  <c r="AQ1916" i="6" s="1"/>
  <c r="AG1132" i="6"/>
  <c r="AP1132" i="6" s="1"/>
  <c r="AG1133" i="6"/>
  <c r="AP1133" i="6" s="1"/>
  <c r="AJ1133" i="6"/>
  <c r="AS1133" i="6" s="1"/>
  <c r="AE2061" i="6"/>
  <c r="AN2061" i="6" s="1"/>
  <c r="AG2060" i="6"/>
  <c r="AP2060" i="6" s="1"/>
  <c r="AI2061" i="6"/>
  <c r="AR2061" i="6" s="1"/>
  <c r="AE2244" i="6" a="1"/>
  <c r="AE2245" i="6" s="1"/>
  <c r="AN2245" i="6" s="1"/>
  <c r="AF2268" i="6"/>
  <c r="AO2268" i="6" s="1"/>
  <c r="AG1004" i="6"/>
  <c r="AP1004" i="6" s="1"/>
  <c r="AH1005" i="6"/>
  <c r="AQ1005" i="6" s="1"/>
  <c r="AJ589" i="6"/>
  <c r="AS589" i="6" s="1"/>
  <c r="AE2020" i="6" a="1"/>
  <c r="AG132" i="6"/>
  <c r="AP132" i="6" s="1"/>
  <c r="AH133" i="6"/>
  <c r="AQ133" i="6" s="1"/>
  <c r="AI133" i="6"/>
  <c r="AR133" i="6" s="1"/>
  <c r="AJ132" i="6"/>
  <c r="AS132" i="6" s="1"/>
  <c r="AH132" i="6"/>
  <c r="AQ132" i="6" s="1"/>
  <c r="AG133" i="6"/>
  <c r="AP133" i="6" s="1"/>
  <c r="AE132" i="6"/>
  <c r="AN132" i="6" s="1"/>
  <c r="AE133" i="6"/>
  <c r="AN133" i="6" s="1"/>
  <c r="AJ133" i="6"/>
  <c r="AS133" i="6" s="1"/>
  <c r="AI132" i="6"/>
  <c r="AR132" i="6" s="1"/>
  <c r="AF133" i="6"/>
  <c r="AO133" i="6" s="1"/>
  <c r="AF132" i="6"/>
  <c r="AO132" i="6" s="1"/>
  <c r="AG269" i="6"/>
  <c r="AP269" i="6" s="1"/>
  <c r="AG268" i="6"/>
  <c r="AP268" i="6" s="1"/>
  <c r="AH269" i="6"/>
  <c r="AQ269" i="6" s="1"/>
  <c r="AE268" i="6"/>
  <c r="AN268" i="6" s="1"/>
  <c r="AE269" i="6"/>
  <c r="AN269" i="6" s="1"/>
  <c r="AJ269" i="6"/>
  <c r="AS269" i="6" s="1"/>
  <c r="AF268" i="6"/>
  <c r="AO268" i="6" s="1"/>
  <c r="AF269" i="6"/>
  <c r="AO269" i="6" s="1"/>
  <c r="AI269" i="6"/>
  <c r="AR269" i="6" s="1"/>
  <c r="AH268" i="6"/>
  <c r="AQ268" i="6" s="1"/>
  <c r="AJ268" i="6"/>
  <c r="AS268" i="6" s="1"/>
  <c r="AI268" i="6"/>
  <c r="AR268" i="6" s="1"/>
  <c r="AF1852" i="6"/>
  <c r="AO1852" i="6" s="1"/>
  <c r="AE1853" i="6"/>
  <c r="AN1853" i="6" s="1"/>
  <c r="AG1852" i="6"/>
  <c r="AP1852" i="6" s="1"/>
  <c r="AG1116" i="6"/>
  <c r="AP1116" i="6" s="1"/>
  <c r="AF1116" i="6"/>
  <c r="AO1116" i="6" s="1"/>
  <c r="AJ1117" i="6"/>
  <c r="AS1117" i="6" s="1"/>
  <c r="AE1117" i="6"/>
  <c r="AN1117" i="6" s="1"/>
  <c r="AJ1116" i="6"/>
  <c r="AS1116" i="6" s="1"/>
  <c r="AF1117" i="6"/>
  <c r="AO1117" i="6" s="1"/>
  <c r="AI1117" i="6"/>
  <c r="AR1117" i="6" s="1"/>
  <c r="AH1116" i="6"/>
  <c r="AQ1116" i="6" s="1"/>
  <c r="AG1117" i="6"/>
  <c r="AP1117" i="6" s="1"/>
  <c r="AE1116" i="6"/>
  <c r="AN1116" i="6" s="1"/>
  <c r="AH1117" i="6"/>
  <c r="AQ1117" i="6" s="1"/>
  <c r="AI1116" i="6"/>
  <c r="AR1116" i="6" s="1"/>
  <c r="AJ341" i="6"/>
  <c r="AS341" i="6" s="1"/>
  <c r="AE341" i="6"/>
  <c r="AN341" i="6" s="1"/>
  <c r="AI340" i="6"/>
  <c r="AR340" i="6" s="1"/>
  <c r="AE340" i="6"/>
  <c r="AN340" i="6" s="1"/>
  <c r="AI341" i="6"/>
  <c r="AR341" i="6" s="1"/>
  <c r="AJ340" i="6"/>
  <c r="AS340" i="6" s="1"/>
  <c r="AG340" i="6"/>
  <c r="AP340" i="6" s="1"/>
  <c r="AF341" i="6"/>
  <c r="AO341" i="6" s="1"/>
  <c r="AF340" i="6"/>
  <c r="AO340" i="6" s="1"/>
  <c r="AH341" i="6"/>
  <c r="AQ341" i="6" s="1"/>
  <c r="AH340" i="6"/>
  <c r="AQ340" i="6" s="1"/>
  <c r="AG341" i="6"/>
  <c r="AP341" i="6" s="1"/>
  <c r="AE1980" i="6" a="1"/>
  <c r="AJ1980" i="6" s="1"/>
  <c r="AS1980" i="6" s="1"/>
  <c r="AE1932" i="6" a="1"/>
  <c r="AH1932" i="6" s="1"/>
  <c r="AQ1932" i="6" s="1"/>
  <c r="AH1140" i="6"/>
  <c r="AQ1140" i="6" s="1"/>
  <c r="AG1141" i="6"/>
  <c r="AP1141" i="6" s="1"/>
  <c r="AE357" i="6"/>
  <c r="AN357" i="6" s="1"/>
  <c r="AJ1028" i="6"/>
  <c r="AS1028" i="6" s="1"/>
  <c r="AH1029" i="6"/>
  <c r="AQ1029" i="6" s="1"/>
  <c r="AJ1965" i="6"/>
  <c r="AS1965" i="6" s="1"/>
  <c r="AH1965" i="6"/>
  <c r="AQ1965" i="6" s="1"/>
  <c r="AE2252" i="6" a="1"/>
  <c r="AG2252" i="6" s="1"/>
  <c r="AP2252" i="6" s="1"/>
  <c r="AE2260" i="6" a="1"/>
  <c r="AE2261" i="6" s="1"/>
  <c r="AN2261" i="6" s="1"/>
  <c r="AG1853" i="6"/>
  <c r="AP1853" i="6" s="1"/>
  <c r="AI1852" i="6"/>
  <c r="AR1852" i="6" s="1"/>
  <c r="AF1853" i="6"/>
  <c r="AO1853" i="6" s="1"/>
  <c r="AH933" i="6"/>
  <c r="AQ933" i="6" s="1"/>
  <c r="AG933" i="6"/>
  <c r="AP933" i="6" s="1"/>
  <c r="AE1948" i="6" a="1"/>
  <c r="AH1948" i="6" s="1"/>
  <c r="AQ1948" i="6" s="1"/>
  <c r="AE757" i="6"/>
  <c r="AN757" i="6" s="1"/>
  <c r="AH2101" i="6"/>
  <c r="AQ2101" i="6" s="1"/>
  <c r="AE2100" i="6"/>
  <c r="AN2100" i="6" s="1"/>
  <c r="AF2100" i="6"/>
  <c r="AO2100" i="6" s="1"/>
  <c r="AE1132" i="6"/>
  <c r="AN1132" i="6" s="1"/>
  <c r="AF1132" i="6"/>
  <c r="AO1132" i="6" s="1"/>
  <c r="AF2061" i="6"/>
  <c r="AO2061" i="6" s="1"/>
  <c r="AE2060" i="6"/>
  <c r="AN2060" i="6" s="1"/>
  <c r="AE1732" i="6" a="1"/>
  <c r="AG1733" i="6" s="1"/>
  <c r="AP1733" i="6" s="1"/>
  <c r="AJ2269" i="6"/>
  <c r="AS2269" i="6" s="1"/>
  <c r="AG2268" i="6"/>
  <c r="AP2268" i="6" s="1"/>
  <c r="AI2269" i="6"/>
  <c r="AR2269" i="6" s="1"/>
  <c r="AF1004" i="6"/>
  <c r="AO1004" i="6" s="1"/>
  <c r="AI1005" i="6"/>
  <c r="AR1005" i="6" s="1"/>
  <c r="AJ588" i="6"/>
  <c r="AS588" i="6" s="1"/>
  <c r="AE588" i="6"/>
  <c r="AN588" i="6" s="1"/>
  <c r="AI828" i="6"/>
  <c r="AR828" i="6" s="1"/>
  <c r="AI829" i="6"/>
  <c r="AR829" i="6" s="1"/>
  <c r="AH829" i="6"/>
  <c r="AQ829" i="6" s="1"/>
  <c r="AG829" i="6"/>
  <c r="AP829" i="6" s="1"/>
  <c r="AF829" i="6"/>
  <c r="AO829" i="6" s="1"/>
  <c r="AJ828" i="6"/>
  <c r="AS828" i="6" s="1"/>
  <c r="AE828" i="6"/>
  <c r="AN828" i="6" s="1"/>
  <c r="AF828" i="6"/>
  <c r="AO828" i="6" s="1"/>
  <c r="AJ829" i="6"/>
  <c r="AS829" i="6" s="1"/>
  <c r="AE829" i="6"/>
  <c r="AN829" i="6" s="1"/>
  <c r="AG828" i="6"/>
  <c r="AP828" i="6" s="1"/>
  <c r="AH828" i="6"/>
  <c r="AQ828" i="6" s="1"/>
  <c r="AH1036" i="6"/>
  <c r="AQ1036" i="6" s="1"/>
  <c r="AE1037" i="6"/>
  <c r="AN1037" i="6" s="1"/>
  <c r="AF1037" i="6"/>
  <c r="AO1037" i="6" s="1"/>
  <c r="AE1036" i="6"/>
  <c r="AN1036" i="6" s="1"/>
  <c r="AF1036" i="6"/>
  <c r="AO1036" i="6" s="1"/>
  <c r="AH1037" i="6"/>
  <c r="AQ1037" i="6" s="1"/>
  <c r="AJ1036" i="6"/>
  <c r="AS1036" i="6" s="1"/>
  <c r="AI1037" i="6"/>
  <c r="AR1037" i="6" s="1"/>
  <c r="AG1037" i="6"/>
  <c r="AP1037" i="6" s="1"/>
  <c r="AG1036" i="6"/>
  <c r="AP1036" i="6" s="1"/>
  <c r="AJ1037" i="6"/>
  <c r="AS1037" i="6" s="1"/>
  <c r="AI1036" i="6"/>
  <c r="AR1036" i="6" s="1"/>
  <c r="AH76" i="6"/>
  <c r="AQ76" i="6" s="1"/>
  <c r="AH77" i="6"/>
  <c r="AQ77" i="6" s="1"/>
  <c r="AE76" i="6"/>
  <c r="AN76" i="6" s="1"/>
  <c r="AF77" i="6"/>
  <c r="AO77" i="6" s="1"/>
  <c r="AI76" i="6"/>
  <c r="AR76" i="6" s="1"/>
  <c r="AJ77" i="6"/>
  <c r="AS77" i="6" s="1"/>
  <c r="AG76" i="6"/>
  <c r="AP76" i="6" s="1"/>
  <c r="AG77" i="6"/>
  <c r="AP77" i="6" s="1"/>
  <c r="AF76" i="6"/>
  <c r="AO76" i="6" s="1"/>
  <c r="AI77" i="6"/>
  <c r="AR77" i="6" s="1"/>
  <c r="AJ76" i="6"/>
  <c r="AS76" i="6" s="1"/>
  <c r="AE77" i="6"/>
  <c r="AN77" i="6" s="1"/>
  <c r="AI100" i="6"/>
  <c r="AR100" i="6" s="1"/>
  <c r="AF101" i="6"/>
  <c r="AO101" i="6" s="1"/>
  <c r="AH100" i="6"/>
  <c r="AQ100" i="6" s="1"/>
  <c r="AG100" i="6"/>
  <c r="AP100" i="6" s="1"/>
  <c r="AG101" i="6"/>
  <c r="AP101" i="6" s="1"/>
  <c r="AH101" i="6"/>
  <c r="AQ101" i="6" s="1"/>
  <c r="AI101" i="6"/>
  <c r="AR101" i="6" s="1"/>
  <c r="AE100" i="6"/>
  <c r="AN100" i="6" s="1"/>
  <c r="AE101" i="6"/>
  <c r="AN101" i="6" s="1"/>
  <c r="AF100" i="6"/>
  <c r="AO100" i="6" s="1"/>
  <c r="AJ100" i="6"/>
  <c r="AS100" i="6" s="1"/>
  <c r="AJ101" i="6"/>
  <c r="AS101" i="6" s="1"/>
  <c r="K151" i="5"/>
  <c r="K68" i="4"/>
  <c r="AJ27" i="1" s="1"/>
  <c r="K153" i="4"/>
  <c r="AK55" i="1" s="1"/>
  <c r="K154" i="4"/>
  <c r="AL55" i="1" s="1"/>
  <c r="L152" i="4"/>
  <c r="AM55" i="1" s="1"/>
  <c r="K93" i="4"/>
  <c r="AK35" i="1" s="1"/>
  <c r="J33" i="5" s="1"/>
  <c r="K144" i="4"/>
  <c r="AK52" i="1" s="1"/>
  <c r="L143" i="4"/>
  <c r="AM52" i="1" s="1"/>
  <c r="L153" i="4"/>
  <c r="AN55" i="1" s="1"/>
  <c r="K21" i="4"/>
  <c r="AK11" i="1" s="1"/>
  <c r="J9" i="5" s="1"/>
  <c r="L21" i="4"/>
  <c r="AN11" i="1" s="1"/>
  <c r="M153" i="4"/>
  <c r="AQ55" i="1" s="1"/>
  <c r="M93" i="4"/>
  <c r="AQ35" i="1" s="1"/>
  <c r="Q33" i="5" s="1"/>
  <c r="F179" i="6" s="1"/>
  <c r="M69" i="4"/>
  <c r="AQ27" i="1" s="1"/>
  <c r="M144" i="4"/>
  <c r="AQ52" i="1" s="1"/>
  <c r="M143" i="4"/>
  <c r="AP52" i="1" s="1"/>
  <c r="M154" i="4"/>
  <c r="AR55" i="1" s="1"/>
  <c r="M20" i="4"/>
  <c r="AP11" i="1" s="1"/>
  <c r="M21" i="4"/>
  <c r="AQ11" i="1" s="1"/>
  <c r="K143" i="4"/>
  <c r="AJ52" i="1" s="1"/>
  <c r="L68" i="4"/>
  <c r="AM27" i="1" s="1"/>
  <c r="K69" i="4"/>
  <c r="AK27" i="1" s="1"/>
  <c r="M24" i="4"/>
  <c r="AQ12" i="1" s="1"/>
  <c r="K49" i="4"/>
  <c r="AL20" i="1" s="1"/>
  <c r="L18" i="5" s="1"/>
  <c r="B85" i="6" s="1"/>
  <c r="M48" i="4"/>
  <c r="AQ20" i="1" s="1"/>
  <c r="K13" i="4"/>
  <c r="AL8" i="1" s="1"/>
  <c r="L19" i="4"/>
  <c r="AO10" i="1" s="1"/>
  <c r="K18" i="4"/>
  <c r="AK10" i="1" s="1"/>
  <c r="L32" i="4"/>
  <c r="AM15" i="1" s="1"/>
  <c r="L49" i="4"/>
  <c r="AO20" i="1" s="1"/>
  <c r="N18" i="5" s="1"/>
  <c r="M70" i="4"/>
  <c r="AR27" i="1" s="1"/>
  <c r="M68" i="4"/>
  <c r="AP27" i="1" s="1"/>
  <c r="L24" i="4"/>
  <c r="AN12" i="1" s="1"/>
  <c r="M11" i="4"/>
  <c r="AP8" i="1" s="1"/>
  <c r="L80" i="4"/>
  <c r="AM31" i="1" s="1"/>
  <c r="M49" i="4"/>
  <c r="AR20" i="1" s="1"/>
  <c r="K81" i="4"/>
  <c r="AK31" i="1" s="1"/>
  <c r="M56" i="4"/>
  <c r="AP23" i="1" s="1"/>
  <c r="K11" i="4"/>
  <c r="AJ8" i="1" s="1"/>
  <c r="M17" i="4"/>
  <c r="AP10" i="1" s="1"/>
  <c r="L70" i="4"/>
  <c r="AO27" i="1" s="1"/>
  <c r="K160" i="4"/>
  <c r="AL57" i="1" s="1"/>
  <c r="M12" i="4"/>
  <c r="AQ8" i="1" s="1"/>
  <c r="K58" i="4"/>
  <c r="AL23" i="1" s="1"/>
  <c r="M58" i="4"/>
  <c r="AR23" i="1" s="1"/>
  <c r="L33" i="4"/>
  <c r="AN15" i="1" s="1"/>
  <c r="J151" i="5"/>
  <c r="K24" i="4"/>
  <c r="AK12" i="1" s="1"/>
  <c r="L25" i="4"/>
  <c r="AO12" i="1" s="1"/>
  <c r="L57" i="4"/>
  <c r="AN23" i="1" s="1"/>
  <c r="K34" i="4"/>
  <c r="AL15" i="1" s="1"/>
  <c r="M25" i="4"/>
  <c r="AR12" i="1" s="1"/>
  <c r="L23" i="4"/>
  <c r="AM12" i="1" s="1"/>
  <c r="L58" i="4"/>
  <c r="AO23" i="1" s="1"/>
  <c r="M57" i="4"/>
  <c r="AQ23" i="1" s="1"/>
  <c r="K57" i="4"/>
  <c r="AK23" i="1" s="1"/>
  <c r="K158" i="4"/>
  <c r="AJ57" i="1" s="1"/>
  <c r="M23" i="4"/>
  <c r="AP12" i="1" s="1"/>
  <c r="K25" i="4"/>
  <c r="AL12" i="1" s="1"/>
  <c r="L56" i="4"/>
  <c r="AM23" i="1" s="1"/>
  <c r="L297" i="5"/>
  <c r="B1759" i="6" s="1"/>
  <c r="L151" i="5"/>
  <c r="B883" i="6" s="1"/>
  <c r="AG1989" i="6"/>
  <c r="AP1989" i="6" s="1"/>
  <c r="AG1988" i="6"/>
  <c r="AP1988" i="6" s="1"/>
  <c r="AF1988" i="6"/>
  <c r="AO1988" i="6" s="1"/>
  <c r="AI1989" i="6"/>
  <c r="AR1989" i="6" s="1"/>
  <c r="AE1989" i="6"/>
  <c r="AN1989" i="6" s="1"/>
  <c r="AE1988" i="6"/>
  <c r="AN1988" i="6" s="1"/>
  <c r="AH1989" i="6"/>
  <c r="AQ1989" i="6" s="1"/>
  <c r="AE957" i="6"/>
  <c r="AN957" i="6" s="1"/>
  <c r="AF956" i="6"/>
  <c r="AO956" i="6" s="1"/>
  <c r="AG956" i="6"/>
  <c r="AP956" i="6" s="1"/>
  <c r="AH957" i="6"/>
  <c r="AQ957" i="6" s="1"/>
  <c r="AJ956" i="6"/>
  <c r="AS956" i="6" s="1"/>
  <c r="AJ957" i="6"/>
  <c r="AS957" i="6" s="1"/>
  <c r="AI956" i="6"/>
  <c r="AR956" i="6" s="1"/>
  <c r="AG957" i="6"/>
  <c r="AP957" i="6" s="1"/>
  <c r="AE956" i="6"/>
  <c r="AN956" i="6" s="1"/>
  <c r="AH956" i="6"/>
  <c r="AQ956" i="6" s="1"/>
  <c r="AF957" i="6"/>
  <c r="AO957" i="6" s="1"/>
  <c r="AI957" i="6"/>
  <c r="AR957" i="6" s="1"/>
  <c r="U217" i="11"/>
  <c r="U262" i="11"/>
  <c r="AH996" i="6"/>
  <c r="AQ996" i="6" s="1"/>
  <c r="AE996" i="6"/>
  <c r="AN996" i="6" s="1"/>
  <c r="AJ1989" i="6"/>
  <c r="AS1989" i="6" s="1"/>
  <c r="N33" i="5"/>
  <c r="U123" i="11"/>
  <c r="U124" i="11"/>
  <c r="U103" i="11"/>
  <c r="U104" i="11"/>
  <c r="U294" i="11"/>
  <c r="U302" i="11"/>
  <c r="U295" i="11"/>
  <c r="AH941" i="6"/>
  <c r="AQ941" i="6" s="1"/>
  <c r="AE941" i="6"/>
  <c r="AN941" i="6" s="1"/>
  <c r="AG940" i="6"/>
  <c r="AP940" i="6" s="1"/>
  <c r="AH940" i="6"/>
  <c r="AQ940" i="6" s="1"/>
  <c r="AJ940" i="6"/>
  <c r="AS940" i="6" s="1"/>
  <c r="AF940" i="6"/>
  <c r="AO940" i="6" s="1"/>
  <c r="AI941" i="6"/>
  <c r="AR941" i="6" s="1"/>
  <c r="AF941" i="6"/>
  <c r="AO941" i="6" s="1"/>
  <c r="AG941" i="6"/>
  <c r="AP941" i="6" s="1"/>
  <c r="AJ941" i="6"/>
  <c r="AS941" i="6" s="1"/>
  <c r="AJ1860" i="6"/>
  <c r="AS1860" i="6" s="1"/>
  <c r="AH1861" i="6"/>
  <c r="AQ1861" i="6" s="1"/>
  <c r="AE1861" i="6"/>
  <c r="AN1861" i="6" s="1"/>
  <c r="AF1861" i="6"/>
  <c r="AO1861" i="6" s="1"/>
  <c r="AG1861" i="6"/>
  <c r="AP1861" i="6" s="1"/>
  <c r="AE1860" i="6"/>
  <c r="AN1860" i="6" s="1"/>
  <c r="AI1861" i="6"/>
  <c r="AR1861" i="6" s="1"/>
  <c r="AI1860" i="6"/>
  <c r="AR1860" i="6" s="1"/>
  <c r="AH1860" i="6"/>
  <c r="AQ1860" i="6" s="1"/>
  <c r="AJ1861" i="6"/>
  <c r="AS1861" i="6" s="1"/>
  <c r="AG1460" i="6"/>
  <c r="AP1460" i="6" s="1"/>
  <c r="AJ1461" i="6"/>
  <c r="AS1461" i="6" s="1"/>
  <c r="AH1460" i="6"/>
  <c r="AQ1460" i="6" s="1"/>
  <c r="AG1461" i="6"/>
  <c r="AP1461" i="6" s="1"/>
  <c r="AE1461" i="6"/>
  <c r="AN1461" i="6" s="1"/>
  <c r="AI1460" i="6"/>
  <c r="AR1460" i="6" s="1"/>
  <c r="AF1460" i="6"/>
  <c r="AO1460" i="6" s="1"/>
  <c r="AI1461" i="6"/>
  <c r="AR1461" i="6" s="1"/>
  <c r="AE1460" i="6"/>
  <c r="AN1460" i="6" s="1"/>
  <c r="AH1461" i="6"/>
  <c r="AQ1461" i="6" s="1"/>
  <c r="AJ1460" i="6"/>
  <c r="AS1460" i="6" s="1"/>
  <c r="AF1461" i="6"/>
  <c r="AO1461" i="6" s="1"/>
  <c r="AI837" i="6"/>
  <c r="AR837" i="6" s="1"/>
  <c r="AF837" i="6"/>
  <c r="AO837" i="6" s="1"/>
  <c r="AH837" i="6"/>
  <c r="AQ837" i="6" s="1"/>
  <c r="AI836" i="6"/>
  <c r="AR836" i="6" s="1"/>
  <c r="AE837" i="6"/>
  <c r="AN837" i="6" s="1"/>
  <c r="AG836" i="6"/>
  <c r="AP836" i="6" s="1"/>
  <c r="AE836" i="6"/>
  <c r="AN836" i="6" s="1"/>
  <c r="AJ837" i="6"/>
  <c r="AS837" i="6" s="1"/>
  <c r="AJ836" i="6"/>
  <c r="AS836" i="6" s="1"/>
  <c r="AF836" i="6"/>
  <c r="AO836" i="6" s="1"/>
  <c r="AH836" i="6"/>
  <c r="AQ836" i="6" s="1"/>
  <c r="AG837" i="6"/>
  <c r="AP837" i="6" s="1"/>
  <c r="AI1069" i="6"/>
  <c r="AR1069" i="6" s="1"/>
  <c r="AE1068" i="6"/>
  <c r="AN1068" i="6" s="1"/>
  <c r="AG1068" i="6"/>
  <c r="AP1068" i="6" s="1"/>
  <c r="AG1069" i="6"/>
  <c r="AP1069" i="6" s="1"/>
  <c r="AF1068" i="6"/>
  <c r="AO1068" i="6" s="1"/>
  <c r="AJ1069" i="6"/>
  <c r="AS1069" i="6" s="1"/>
  <c r="AE1069" i="6"/>
  <c r="AN1069" i="6" s="1"/>
  <c r="AI1068" i="6"/>
  <c r="AR1068" i="6" s="1"/>
  <c r="AH1069" i="6"/>
  <c r="AQ1069" i="6" s="1"/>
  <c r="AF1069" i="6"/>
  <c r="AO1069" i="6" s="1"/>
  <c r="AJ1068" i="6"/>
  <c r="AS1068" i="6" s="1"/>
  <c r="AH1068" i="6"/>
  <c r="AQ1068" i="6" s="1"/>
  <c r="AH1093" i="6"/>
  <c r="AQ1093" i="6" s="1"/>
  <c r="AG1093" i="6"/>
  <c r="AP1093" i="6" s="1"/>
  <c r="AF1093" i="6"/>
  <c r="AO1093" i="6" s="1"/>
  <c r="AJ1092" i="6"/>
  <c r="AS1092" i="6" s="1"/>
  <c r="AI1653" i="6"/>
  <c r="AR1653" i="6" s="1"/>
  <c r="AH1653" i="6"/>
  <c r="AQ1653" i="6" s="1"/>
  <c r="AG621" i="6"/>
  <c r="AP621" i="6" s="1"/>
  <c r="AF620" i="6"/>
  <c r="AO620" i="6" s="1"/>
  <c r="AH620" i="6"/>
  <c r="AQ620" i="6" s="1"/>
  <c r="AI621" i="6"/>
  <c r="AR621" i="6" s="1"/>
  <c r="AF621" i="6"/>
  <c r="AO621" i="6" s="1"/>
  <c r="AJ620" i="6"/>
  <c r="AS620" i="6" s="1"/>
  <c r="AI620" i="6"/>
  <c r="AR620" i="6" s="1"/>
  <c r="AH621" i="6"/>
  <c r="AQ621" i="6" s="1"/>
  <c r="AG620" i="6"/>
  <c r="AP620" i="6" s="1"/>
  <c r="AE620" i="6"/>
  <c r="AN620" i="6" s="1"/>
  <c r="AJ621" i="6"/>
  <c r="AS621" i="6" s="1"/>
  <c r="AE621" i="6"/>
  <c r="AN621" i="6" s="1"/>
  <c r="AF157" i="6"/>
  <c r="AO157" i="6" s="1"/>
  <c r="AE157" i="6"/>
  <c r="AN157" i="6" s="1"/>
  <c r="AH156" i="6"/>
  <c r="AQ156" i="6" s="1"/>
  <c r="AG157" i="6"/>
  <c r="AP157" i="6" s="1"/>
  <c r="AE156" i="6"/>
  <c r="AN156" i="6" s="1"/>
  <c r="AJ156" i="6"/>
  <c r="AS156" i="6" s="1"/>
  <c r="AJ157" i="6"/>
  <c r="AS157" i="6" s="1"/>
  <c r="AG156" i="6"/>
  <c r="AP156" i="6" s="1"/>
  <c r="AI157" i="6"/>
  <c r="AR157" i="6" s="1"/>
  <c r="AF156" i="6"/>
  <c r="AO156" i="6" s="1"/>
  <c r="AI156" i="6"/>
  <c r="AR156" i="6" s="1"/>
  <c r="AH157" i="6"/>
  <c r="AQ157" i="6" s="1"/>
  <c r="AF1941" i="6"/>
  <c r="AO1941" i="6" s="1"/>
  <c r="AJ1940" i="6"/>
  <c r="AS1940" i="6" s="1"/>
  <c r="AE1941" i="6"/>
  <c r="AN1941" i="6" s="1"/>
  <c r="AI1940" i="6"/>
  <c r="AR1940" i="6" s="1"/>
  <c r="AF1940" i="6"/>
  <c r="AO1940" i="6" s="1"/>
  <c r="AE1940" i="6"/>
  <c r="AN1940" i="6" s="1"/>
  <c r="AJ1941" i="6"/>
  <c r="AS1941" i="6" s="1"/>
  <c r="AH1940" i="6"/>
  <c r="AQ1940" i="6" s="1"/>
  <c r="AJ636" i="6"/>
  <c r="AS636" i="6" s="1"/>
  <c r="AH636" i="6"/>
  <c r="AQ636" i="6" s="1"/>
  <c r="AE637" i="6"/>
  <c r="AN637" i="6" s="1"/>
  <c r="AI636" i="6"/>
  <c r="AR636" i="6" s="1"/>
  <c r="AG637" i="6"/>
  <c r="AP637" i="6" s="1"/>
  <c r="AJ637" i="6"/>
  <c r="AS637" i="6" s="1"/>
  <c r="AG636" i="6"/>
  <c r="AP636" i="6" s="1"/>
  <c r="AI637" i="6"/>
  <c r="AR637" i="6" s="1"/>
  <c r="AF637" i="6"/>
  <c r="AO637" i="6" s="1"/>
  <c r="AH637" i="6"/>
  <c r="AQ637" i="6" s="1"/>
  <c r="AF636" i="6"/>
  <c r="AO636" i="6" s="1"/>
  <c r="AE636" i="6"/>
  <c r="AN636" i="6" s="1"/>
  <c r="U107" i="11"/>
  <c r="U108" i="11"/>
  <c r="AI644" i="6"/>
  <c r="AR644" i="6" s="1"/>
  <c r="AF645" i="6"/>
  <c r="AO645" i="6" s="1"/>
  <c r="AE644" i="6"/>
  <c r="AN644" i="6" s="1"/>
  <c r="AG645" i="6"/>
  <c r="AP645" i="6" s="1"/>
  <c r="AJ644" i="6"/>
  <c r="AS644" i="6" s="1"/>
  <c r="AJ645" i="6"/>
  <c r="AS645" i="6" s="1"/>
  <c r="AH644" i="6"/>
  <c r="AQ644" i="6" s="1"/>
  <c r="AF644" i="6"/>
  <c r="AO644" i="6" s="1"/>
  <c r="AH645" i="6"/>
  <c r="AQ645" i="6" s="1"/>
  <c r="AI645" i="6"/>
  <c r="AR645" i="6" s="1"/>
  <c r="AG644" i="6"/>
  <c r="AP644" i="6" s="1"/>
  <c r="AE645" i="6"/>
  <c r="AN645" i="6" s="1"/>
  <c r="U133" i="11"/>
  <c r="AI996" i="6"/>
  <c r="AR996" i="6" s="1"/>
  <c r="AH1988" i="6"/>
  <c r="AQ1988" i="6" s="1"/>
  <c r="AE1908" i="6" a="1"/>
  <c r="AI1908" i="6" s="1"/>
  <c r="AR1908" i="6" s="1"/>
  <c r="U163" i="11"/>
  <c r="U162" i="11"/>
  <c r="U177" i="11"/>
  <c r="U176" i="11"/>
  <c r="U240" i="11"/>
  <c r="U270" i="11"/>
  <c r="B12" i="12"/>
  <c r="B13" i="12" s="1"/>
  <c r="B14" i="12" s="1"/>
  <c r="B15" i="12" s="1"/>
  <c r="B16" i="12" s="1"/>
  <c r="B17" i="12" s="1"/>
  <c r="B18" i="12" s="1"/>
  <c r="B19" i="12" s="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AE1533" i="6"/>
  <c r="AN1533" i="6" s="1"/>
  <c r="AG1532" i="6"/>
  <c r="AP1532" i="6" s="1"/>
  <c r="AF1532" i="6"/>
  <c r="AO1532" i="6" s="1"/>
  <c r="AJ1533" i="6"/>
  <c r="AS1533" i="6" s="1"/>
  <c r="AF1533" i="6"/>
  <c r="AO1533" i="6" s="1"/>
  <c r="AG1533" i="6"/>
  <c r="AP1533" i="6" s="1"/>
  <c r="AI1533" i="6"/>
  <c r="AR1533" i="6" s="1"/>
  <c r="AH1533" i="6"/>
  <c r="AQ1533" i="6" s="1"/>
  <c r="AH1532" i="6"/>
  <c r="AQ1532" i="6" s="1"/>
  <c r="AE1532" i="6"/>
  <c r="AN1532" i="6" s="1"/>
  <c r="AI1532" i="6"/>
  <c r="AR1532" i="6" s="1"/>
  <c r="AJ1532" i="6"/>
  <c r="AS1532" i="6" s="1"/>
  <c r="AI2117" i="6"/>
  <c r="AR2117" i="6" s="1"/>
  <c r="AH2117" i="6"/>
  <c r="AQ2117" i="6" s="1"/>
  <c r="AJ2117" i="6"/>
  <c r="AS2117" i="6" s="1"/>
  <c r="AE2116" i="6"/>
  <c r="AN2116" i="6" s="1"/>
  <c r="AI2116" i="6"/>
  <c r="AR2116" i="6" s="1"/>
  <c r="AF2117" i="6"/>
  <c r="AO2117" i="6" s="1"/>
  <c r="AJ2116" i="6"/>
  <c r="AS2116" i="6" s="1"/>
  <c r="AF2116" i="6"/>
  <c r="AO2116" i="6" s="1"/>
  <c r="AI756" i="6"/>
  <c r="AR756" i="6" s="1"/>
  <c r="AG756" i="6"/>
  <c r="AP756" i="6" s="1"/>
  <c r="AE581" i="6"/>
  <c r="AN581" i="6" s="1"/>
  <c r="AG581" i="6"/>
  <c r="AP581" i="6" s="1"/>
  <c r="AE580" i="6"/>
  <c r="AN580" i="6" s="1"/>
  <c r="AI580" i="6"/>
  <c r="AR580" i="6" s="1"/>
  <c r="AF581" i="6"/>
  <c r="AO581" i="6" s="1"/>
  <c r="AJ581" i="6"/>
  <c r="AS581" i="6" s="1"/>
  <c r="AF580" i="6"/>
  <c r="AO580" i="6" s="1"/>
  <c r="AJ580" i="6"/>
  <c r="AS580" i="6" s="1"/>
  <c r="AH580" i="6"/>
  <c r="AQ580" i="6" s="1"/>
  <c r="AG580" i="6"/>
  <c r="AP580" i="6" s="1"/>
  <c r="AI581" i="6"/>
  <c r="AR581" i="6" s="1"/>
  <c r="AH581" i="6"/>
  <c r="AQ581" i="6" s="1"/>
  <c r="AH653" i="6"/>
  <c r="AQ653" i="6" s="1"/>
  <c r="AG652" i="6"/>
  <c r="AP652" i="6" s="1"/>
  <c r="AH652" i="6"/>
  <c r="AQ652" i="6" s="1"/>
  <c r="AI653" i="6"/>
  <c r="AR653" i="6" s="1"/>
  <c r="AJ652" i="6"/>
  <c r="AS652" i="6" s="1"/>
  <c r="AJ653" i="6"/>
  <c r="AS653" i="6" s="1"/>
  <c r="AE653" i="6"/>
  <c r="AN653" i="6" s="1"/>
  <c r="AF652" i="6"/>
  <c r="AO652" i="6" s="1"/>
  <c r="AI652" i="6"/>
  <c r="AR652" i="6" s="1"/>
  <c r="AF653" i="6"/>
  <c r="AO653" i="6" s="1"/>
  <c r="AE652" i="6"/>
  <c r="AN652" i="6" s="1"/>
  <c r="AG653" i="6"/>
  <c r="AP653" i="6" s="1"/>
  <c r="AJ405" i="6"/>
  <c r="AS405" i="6" s="1"/>
  <c r="AG404" i="6"/>
  <c r="AP404" i="6" s="1"/>
  <c r="AH405" i="6"/>
  <c r="AQ405" i="6" s="1"/>
  <c r="AI405" i="6"/>
  <c r="AR405" i="6" s="1"/>
  <c r="AF404" i="6"/>
  <c r="AO404" i="6" s="1"/>
  <c r="AE405" i="6"/>
  <c r="AN405" i="6" s="1"/>
  <c r="AJ404" i="6"/>
  <c r="AS404" i="6" s="1"/>
  <c r="AE404" i="6"/>
  <c r="AN404" i="6" s="1"/>
  <c r="AG405" i="6"/>
  <c r="AP405" i="6" s="1"/>
  <c r="AI404" i="6"/>
  <c r="AR404" i="6" s="1"/>
  <c r="AJ1413" i="6"/>
  <c r="AS1413" i="6" s="1"/>
  <c r="AF1413" i="6"/>
  <c r="AO1413" i="6" s="1"/>
  <c r="AG1413" i="6"/>
  <c r="AP1413" i="6" s="1"/>
  <c r="AF1412" i="6"/>
  <c r="AO1412" i="6" s="1"/>
  <c r="AH1412" i="6"/>
  <c r="AQ1412" i="6" s="1"/>
  <c r="AJ1412" i="6"/>
  <c r="AS1412" i="6" s="1"/>
  <c r="AH1413" i="6"/>
  <c r="AQ1413" i="6" s="1"/>
  <c r="AE1413" i="6"/>
  <c r="AN1413" i="6" s="1"/>
  <c r="AE1412" i="6"/>
  <c r="AN1412" i="6" s="1"/>
  <c r="AI1413" i="6"/>
  <c r="AR1413" i="6" s="1"/>
  <c r="AI1412" i="6"/>
  <c r="AR1412" i="6" s="1"/>
  <c r="AG1412" i="6"/>
  <c r="AP1412" i="6" s="1"/>
  <c r="AG1324" i="6"/>
  <c r="AP1324" i="6" s="1"/>
  <c r="AJ1325" i="6"/>
  <c r="AS1325" i="6" s="1"/>
  <c r="AH1324" i="6"/>
  <c r="AQ1324" i="6" s="1"/>
  <c r="AF1325" i="6"/>
  <c r="AO1325" i="6" s="1"/>
  <c r="AE1324" i="6"/>
  <c r="AN1324" i="6" s="1"/>
  <c r="AF1324" i="6"/>
  <c r="AO1324" i="6" s="1"/>
  <c r="AH1325" i="6"/>
  <c r="AQ1325" i="6" s="1"/>
  <c r="AI1324" i="6"/>
  <c r="AR1324" i="6" s="1"/>
  <c r="AE1325" i="6"/>
  <c r="AN1325" i="6" s="1"/>
  <c r="AJ1324" i="6"/>
  <c r="AS1324" i="6" s="1"/>
  <c r="AI1325" i="6"/>
  <c r="AR1325" i="6" s="1"/>
  <c r="AG1325" i="6"/>
  <c r="AP1325" i="6" s="1"/>
  <c r="AG676" i="6"/>
  <c r="AP676" i="6" s="1"/>
  <c r="AI676" i="6"/>
  <c r="AR676" i="6" s="1"/>
  <c r="AF677" i="6"/>
  <c r="AO677" i="6" s="1"/>
  <c r="AJ676" i="6"/>
  <c r="AS676" i="6" s="1"/>
  <c r="AI677" i="6"/>
  <c r="AR677" i="6" s="1"/>
  <c r="AH676" i="6"/>
  <c r="AQ676" i="6" s="1"/>
  <c r="AH677" i="6"/>
  <c r="AQ677" i="6" s="1"/>
  <c r="AE676" i="6"/>
  <c r="AN676" i="6" s="1"/>
  <c r="AJ677" i="6"/>
  <c r="AS677" i="6" s="1"/>
  <c r="AG677" i="6"/>
  <c r="AP677" i="6" s="1"/>
  <c r="AF676" i="6"/>
  <c r="AO676" i="6" s="1"/>
  <c r="AE677" i="6"/>
  <c r="AN677" i="6" s="1"/>
  <c r="AJ1237" i="6"/>
  <c r="AS1237" i="6" s="1"/>
  <c r="AE1237" i="6"/>
  <c r="AN1237" i="6" s="1"/>
  <c r="AE1236" i="6"/>
  <c r="AN1236" i="6" s="1"/>
  <c r="AJ1236" i="6"/>
  <c r="AS1236" i="6" s="1"/>
  <c r="AH1236" i="6"/>
  <c r="AQ1236" i="6" s="1"/>
  <c r="AI1237" i="6"/>
  <c r="AR1237" i="6" s="1"/>
  <c r="AI1236" i="6"/>
  <c r="AR1236" i="6" s="1"/>
  <c r="AF1237" i="6"/>
  <c r="AO1237" i="6" s="1"/>
  <c r="AG1236" i="6"/>
  <c r="AP1236" i="6" s="1"/>
  <c r="AG1237" i="6"/>
  <c r="AP1237" i="6" s="1"/>
  <c r="AF1236" i="6"/>
  <c r="AO1236" i="6" s="1"/>
  <c r="AH1237" i="6"/>
  <c r="AQ1237" i="6" s="1"/>
  <c r="AF356" i="6"/>
  <c r="AO356" i="6" s="1"/>
  <c r="AI357" i="6"/>
  <c r="AR357" i="6" s="1"/>
  <c r="AG356" i="6"/>
  <c r="AP356" i="6" s="1"/>
  <c r="AJ572" i="6"/>
  <c r="AS572" i="6" s="1"/>
  <c r="AI573" i="6"/>
  <c r="AR573" i="6" s="1"/>
  <c r="AE572" i="6"/>
  <c r="AN572" i="6" s="1"/>
  <c r="AH572" i="6"/>
  <c r="AQ572" i="6" s="1"/>
  <c r="AG572" i="6"/>
  <c r="AP572" i="6" s="1"/>
  <c r="AG573" i="6"/>
  <c r="AP573" i="6" s="1"/>
  <c r="AE573" i="6"/>
  <c r="AN573" i="6" s="1"/>
  <c r="AF572" i="6"/>
  <c r="AO572" i="6" s="1"/>
  <c r="AI572" i="6"/>
  <c r="AR572" i="6" s="1"/>
  <c r="AJ573" i="6"/>
  <c r="AS573" i="6" s="1"/>
  <c r="AH573" i="6"/>
  <c r="AQ573" i="6" s="1"/>
  <c r="AF573" i="6"/>
  <c r="AO573" i="6" s="1"/>
  <c r="AF2205" i="6"/>
  <c r="AO2205" i="6" s="1"/>
  <c r="AJ2204" i="6"/>
  <c r="AS2204" i="6" s="1"/>
  <c r="AE2205" i="6"/>
  <c r="AN2205" i="6" s="1"/>
  <c r="AE2204" i="6"/>
  <c r="AN2204" i="6" s="1"/>
  <c r="AF2204" i="6"/>
  <c r="AO2204" i="6" s="1"/>
  <c r="AH2204" i="6"/>
  <c r="AQ2204" i="6" s="1"/>
  <c r="AG2204" i="6"/>
  <c r="AP2204" i="6" s="1"/>
  <c r="AJ2205" i="6"/>
  <c r="AS2205" i="6" s="1"/>
  <c r="AH2205" i="6"/>
  <c r="AQ2205" i="6" s="1"/>
  <c r="AI2204" i="6"/>
  <c r="AR2204" i="6" s="1"/>
  <c r="AG2205" i="6"/>
  <c r="AP2205" i="6" s="1"/>
  <c r="AI2205" i="6"/>
  <c r="AR2205" i="6" s="1"/>
  <c r="AF700" i="6"/>
  <c r="AO700" i="6" s="1"/>
  <c r="AI701" i="6"/>
  <c r="AR701" i="6" s="1"/>
  <c r="AH701" i="6"/>
  <c r="AQ701" i="6" s="1"/>
  <c r="AJ700" i="6"/>
  <c r="AS700" i="6" s="1"/>
  <c r="AH700" i="6"/>
  <c r="AQ700" i="6" s="1"/>
  <c r="AE701" i="6"/>
  <c r="AN701" i="6" s="1"/>
  <c r="AG701" i="6"/>
  <c r="AP701" i="6" s="1"/>
  <c r="AF701" i="6"/>
  <c r="AO701" i="6" s="1"/>
  <c r="AG700" i="6"/>
  <c r="AP700" i="6" s="1"/>
  <c r="AE700" i="6"/>
  <c r="AN700" i="6" s="1"/>
  <c r="AJ701" i="6"/>
  <c r="AS701" i="6" s="1"/>
  <c r="AI700" i="6"/>
  <c r="AR700" i="6" s="1"/>
  <c r="AG1084" i="6"/>
  <c r="AP1084" i="6" s="1"/>
  <c r="AF1085" i="6"/>
  <c r="AO1085" i="6" s="1"/>
  <c r="AH1084" i="6"/>
  <c r="AQ1084" i="6" s="1"/>
  <c r="AG1085" i="6"/>
  <c r="AP1085" i="6" s="1"/>
  <c r="AH1085" i="6"/>
  <c r="AQ1085" i="6" s="1"/>
  <c r="AI1084" i="6"/>
  <c r="AR1084" i="6" s="1"/>
  <c r="AJ1084" i="6"/>
  <c r="AS1084" i="6" s="1"/>
  <c r="AF1084" i="6"/>
  <c r="AO1084" i="6" s="1"/>
  <c r="AE1085" i="6"/>
  <c r="AN1085" i="6" s="1"/>
  <c r="AE1084" i="6"/>
  <c r="AN1084" i="6" s="1"/>
  <c r="AJ1085" i="6"/>
  <c r="AS1085" i="6" s="1"/>
  <c r="AI1085" i="6"/>
  <c r="AR1085" i="6" s="1"/>
  <c r="AH1525" i="6"/>
  <c r="AQ1525" i="6" s="1"/>
  <c r="AJ1524" i="6"/>
  <c r="AS1524" i="6" s="1"/>
  <c r="AG1525" i="6"/>
  <c r="AP1525" i="6" s="1"/>
  <c r="AJ1525" i="6"/>
  <c r="AS1525" i="6" s="1"/>
  <c r="AF1524" i="6"/>
  <c r="AO1524" i="6" s="1"/>
  <c r="AI1525" i="6"/>
  <c r="AR1525" i="6" s="1"/>
  <c r="AH1524" i="6"/>
  <c r="AQ1524" i="6" s="1"/>
  <c r="AG1524" i="6"/>
  <c r="AP1524" i="6" s="1"/>
  <c r="AE1525" i="6"/>
  <c r="AN1525" i="6" s="1"/>
  <c r="AI1524" i="6"/>
  <c r="AR1524" i="6" s="1"/>
  <c r="AE1524" i="6"/>
  <c r="AN1524" i="6" s="1"/>
  <c r="AF1525" i="6"/>
  <c r="AO1525" i="6" s="1"/>
  <c r="AH421" i="6"/>
  <c r="AQ421" i="6" s="1"/>
  <c r="AG420" i="6"/>
  <c r="AP420" i="6" s="1"/>
  <c r="AJ421" i="6"/>
  <c r="AS421" i="6" s="1"/>
  <c r="AF421" i="6"/>
  <c r="AO421" i="6" s="1"/>
  <c r="AH420" i="6"/>
  <c r="AQ420" i="6" s="1"/>
  <c r="AJ420" i="6"/>
  <c r="AS420" i="6" s="1"/>
  <c r="AE421" i="6"/>
  <c r="AN421" i="6" s="1"/>
  <c r="AI420" i="6"/>
  <c r="AR420" i="6" s="1"/>
  <c r="AI421" i="6"/>
  <c r="AR421" i="6" s="1"/>
  <c r="AF420" i="6"/>
  <c r="AO420" i="6" s="1"/>
  <c r="AG421" i="6"/>
  <c r="AP421" i="6" s="1"/>
  <c r="AE420" i="6"/>
  <c r="AN420" i="6" s="1"/>
  <c r="AF1381" i="6"/>
  <c r="AO1381" i="6" s="1"/>
  <c r="AI1380" i="6"/>
  <c r="AR1380" i="6" s="1"/>
  <c r="AG1380" i="6"/>
  <c r="AP1380" i="6" s="1"/>
  <c r="AH1381" i="6"/>
  <c r="AQ1381" i="6" s="1"/>
  <c r="AJ1381" i="6"/>
  <c r="AS1381" i="6" s="1"/>
  <c r="AE1381" i="6"/>
  <c r="AN1381" i="6" s="1"/>
  <c r="AG1381" i="6"/>
  <c r="AP1381" i="6" s="1"/>
  <c r="AH1380" i="6"/>
  <c r="AQ1380" i="6" s="1"/>
  <c r="AF1380" i="6"/>
  <c r="AO1380" i="6" s="1"/>
  <c r="AI1381" i="6"/>
  <c r="AR1381" i="6" s="1"/>
  <c r="AE1380" i="6"/>
  <c r="AN1380" i="6" s="1"/>
  <c r="AJ1380" i="6"/>
  <c r="AS1380" i="6" s="1"/>
  <c r="AI300" i="6"/>
  <c r="AR300" i="6" s="1"/>
  <c r="AF300" i="6"/>
  <c r="AO300" i="6" s="1"/>
  <c r="AG301" i="6"/>
  <c r="AP301" i="6" s="1"/>
  <c r="AJ300" i="6"/>
  <c r="AS300" i="6" s="1"/>
  <c r="AE301" i="6"/>
  <c r="AN301" i="6" s="1"/>
  <c r="AH300" i="6"/>
  <c r="AQ300" i="6" s="1"/>
  <c r="AF301" i="6"/>
  <c r="AO301" i="6" s="1"/>
  <c r="AI301" i="6"/>
  <c r="AR301" i="6" s="1"/>
  <c r="AJ301" i="6"/>
  <c r="AS301" i="6" s="1"/>
  <c r="AG300" i="6"/>
  <c r="AP300" i="6" s="1"/>
  <c r="AE300" i="6"/>
  <c r="AN300" i="6" s="1"/>
  <c r="AH301" i="6"/>
  <c r="AQ301" i="6" s="1"/>
  <c r="AH1205" i="6"/>
  <c r="AQ1205" i="6" s="1"/>
  <c r="AI1204" i="6"/>
  <c r="AR1204" i="6" s="1"/>
  <c r="AH1204" i="6"/>
  <c r="AQ1204" i="6" s="1"/>
  <c r="AF1205" i="6"/>
  <c r="AO1205" i="6" s="1"/>
  <c r="AG1204" i="6"/>
  <c r="AP1204" i="6" s="1"/>
  <c r="AE1205" i="6"/>
  <c r="AN1205" i="6" s="1"/>
  <c r="AG1205" i="6"/>
  <c r="AP1205" i="6" s="1"/>
  <c r="AI1205" i="6"/>
  <c r="AR1205" i="6" s="1"/>
  <c r="AF1204" i="6"/>
  <c r="AO1204" i="6" s="1"/>
  <c r="AJ1204" i="6"/>
  <c r="AS1204" i="6" s="1"/>
  <c r="AJ1205" i="6"/>
  <c r="AS1205" i="6" s="1"/>
  <c r="AE1204" i="6"/>
  <c r="AN1204" i="6" s="1"/>
  <c r="AE844" i="6"/>
  <c r="AN844" i="6" s="1"/>
  <c r="AH844" i="6"/>
  <c r="AQ844" i="6" s="1"/>
  <c r="AF845" i="6"/>
  <c r="AO845" i="6" s="1"/>
  <c r="AI844" i="6"/>
  <c r="AR844" i="6" s="1"/>
  <c r="AG844" i="6"/>
  <c r="AP844" i="6" s="1"/>
  <c r="AJ844" i="6"/>
  <c r="AS844" i="6" s="1"/>
  <c r="AE845" i="6"/>
  <c r="AN845" i="6" s="1"/>
  <c r="AI845" i="6"/>
  <c r="AR845" i="6" s="1"/>
  <c r="AF844" i="6"/>
  <c r="AO844" i="6" s="1"/>
  <c r="AJ845" i="6"/>
  <c r="AS845" i="6" s="1"/>
  <c r="AG845" i="6"/>
  <c r="AP845" i="6" s="1"/>
  <c r="AH845" i="6"/>
  <c r="AQ845" i="6" s="1"/>
  <c r="AF1292" i="6"/>
  <c r="AO1292" i="6" s="1"/>
  <c r="AJ1292" i="6"/>
  <c r="AS1292" i="6" s="1"/>
  <c r="AH1292" i="6"/>
  <c r="AQ1292" i="6" s="1"/>
  <c r="AI1293" i="6"/>
  <c r="AR1293" i="6" s="1"/>
  <c r="AG1293" i="6"/>
  <c r="AP1293" i="6" s="1"/>
  <c r="AE1292" i="6"/>
  <c r="AN1292" i="6" s="1"/>
  <c r="AI1292" i="6"/>
  <c r="AR1292" i="6" s="1"/>
  <c r="AJ1293" i="6"/>
  <c r="AS1293" i="6" s="1"/>
  <c r="AF1293" i="6"/>
  <c r="AO1293" i="6" s="1"/>
  <c r="AG1292" i="6"/>
  <c r="AP1292" i="6" s="1"/>
  <c r="AE1293" i="6"/>
  <c r="AN1293" i="6" s="1"/>
  <c r="AH1293" i="6"/>
  <c r="AQ1293" i="6" s="1"/>
  <c r="AF1645" i="6"/>
  <c r="AO1645" i="6" s="1"/>
  <c r="AI1645" i="6"/>
  <c r="AR1645" i="6" s="1"/>
  <c r="AJ1644" i="6"/>
  <c r="AS1644" i="6" s="1"/>
  <c r="AG1645" i="6"/>
  <c r="AP1645" i="6" s="1"/>
  <c r="AI1644" i="6"/>
  <c r="AR1644" i="6" s="1"/>
  <c r="AE1644" i="6"/>
  <c r="AN1644" i="6" s="1"/>
  <c r="AG1644" i="6"/>
  <c r="AP1644" i="6" s="1"/>
  <c r="AF1644" i="6"/>
  <c r="AO1644" i="6" s="1"/>
  <c r="AE1645" i="6"/>
  <c r="AN1645" i="6" s="1"/>
  <c r="AH1645" i="6"/>
  <c r="AQ1645" i="6" s="1"/>
  <c r="AJ1645" i="6"/>
  <c r="AS1645" i="6" s="1"/>
  <c r="AH1644" i="6"/>
  <c r="AQ1644" i="6" s="1"/>
  <c r="U286" i="11"/>
  <c r="AG125" i="6"/>
  <c r="AP125" i="6" s="1"/>
  <c r="AH125" i="6"/>
  <c r="AQ125" i="6" s="1"/>
  <c r="AE124" i="6"/>
  <c r="AN124" i="6" s="1"/>
  <c r="AF124" i="6"/>
  <c r="AO124" i="6" s="1"/>
  <c r="AE125" i="6"/>
  <c r="AN125" i="6" s="1"/>
  <c r="AG124" i="6"/>
  <c r="AP124" i="6" s="1"/>
  <c r="AI125" i="6"/>
  <c r="AR125" i="6" s="1"/>
  <c r="AI124" i="6"/>
  <c r="AR124" i="6" s="1"/>
  <c r="AF125" i="6"/>
  <c r="AO125" i="6" s="1"/>
  <c r="AJ125" i="6"/>
  <c r="AS125" i="6" s="1"/>
  <c r="AH124" i="6"/>
  <c r="AQ124" i="6" s="1"/>
  <c r="AJ124" i="6"/>
  <c r="AS124" i="6" s="1"/>
  <c r="AH997" i="6"/>
  <c r="AQ997" i="6" s="1"/>
  <c r="AF996" i="6"/>
  <c r="AO996" i="6" s="1"/>
  <c r="AJ996" i="6"/>
  <c r="AS996" i="6" s="1"/>
  <c r="AG997" i="6"/>
  <c r="AP997" i="6" s="1"/>
  <c r="AG996" i="6"/>
  <c r="AP996" i="6" s="1"/>
  <c r="AH1668" i="6"/>
  <c r="AQ1668" i="6" s="1"/>
  <c r="AI1669" i="6"/>
  <c r="AR1669" i="6" s="1"/>
  <c r="AF1669" i="6"/>
  <c r="AO1669" i="6" s="1"/>
  <c r="AJ1668" i="6"/>
  <c r="AS1668" i="6" s="1"/>
  <c r="AG1668" i="6"/>
  <c r="AP1668" i="6" s="1"/>
  <c r="AE1669" i="6"/>
  <c r="AN1669" i="6" s="1"/>
  <c r="AF1668" i="6"/>
  <c r="AO1668" i="6" s="1"/>
  <c r="AI1668" i="6"/>
  <c r="AR1668" i="6" s="1"/>
  <c r="AH1669" i="6"/>
  <c r="AQ1669" i="6" s="1"/>
  <c r="AE1668" i="6"/>
  <c r="AN1668" i="6" s="1"/>
  <c r="AG1669" i="6"/>
  <c r="AP1669" i="6" s="1"/>
  <c r="AJ1669" i="6"/>
  <c r="AS1669" i="6" s="1"/>
  <c r="AH220" i="6"/>
  <c r="AQ220" i="6" s="1"/>
  <c r="AE221" i="6"/>
  <c r="AN221" i="6" s="1"/>
  <c r="AI220" i="6"/>
  <c r="AR220" i="6" s="1"/>
  <c r="AH221" i="6"/>
  <c r="AQ221" i="6" s="1"/>
  <c r="AI221" i="6"/>
  <c r="AR221" i="6" s="1"/>
  <c r="AG220" i="6"/>
  <c r="AP220" i="6" s="1"/>
  <c r="AF220" i="6"/>
  <c r="AO220" i="6" s="1"/>
  <c r="AJ220" i="6"/>
  <c r="AS220" i="6" s="1"/>
  <c r="AF221" i="6"/>
  <c r="AO221" i="6" s="1"/>
  <c r="AJ221" i="6"/>
  <c r="AS221" i="6" s="1"/>
  <c r="AG221" i="6"/>
  <c r="AP221" i="6" s="1"/>
  <c r="AE220" i="6"/>
  <c r="AN220" i="6" s="1"/>
  <c r="AE964" i="6"/>
  <c r="AN964" i="6" s="1"/>
  <c r="AG964" i="6"/>
  <c r="AP964" i="6" s="1"/>
  <c r="AI965" i="6"/>
  <c r="AR965" i="6" s="1"/>
  <c r="AE965" i="6"/>
  <c r="AN965" i="6" s="1"/>
  <c r="AJ964" i="6"/>
  <c r="AS964" i="6" s="1"/>
  <c r="AF965" i="6"/>
  <c r="AO965" i="6" s="1"/>
  <c r="AG965" i="6"/>
  <c r="AP965" i="6" s="1"/>
  <c r="AH964" i="6"/>
  <c r="AQ964" i="6" s="1"/>
  <c r="AH965" i="6"/>
  <c r="AQ965" i="6" s="1"/>
  <c r="AI964" i="6"/>
  <c r="AR964" i="6" s="1"/>
  <c r="AF964" i="6"/>
  <c r="AO964" i="6" s="1"/>
  <c r="AJ965" i="6"/>
  <c r="AS965" i="6" s="1"/>
  <c r="AF924" i="6"/>
  <c r="AO924" i="6" s="1"/>
  <c r="AG924" i="6"/>
  <c r="AP924" i="6" s="1"/>
  <c r="AE924" i="6"/>
  <c r="AN924" i="6" s="1"/>
  <c r="AF925" i="6"/>
  <c r="AO925" i="6" s="1"/>
  <c r="AJ925" i="6"/>
  <c r="AS925" i="6" s="1"/>
  <c r="AH925" i="6"/>
  <c r="AQ925" i="6" s="1"/>
  <c r="AI925" i="6"/>
  <c r="AR925" i="6" s="1"/>
  <c r="AI924" i="6"/>
  <c r="AR924" i="6" s="1"/>
  <c r="AJ924" i="6"/>
  <c r="AS924" i="6" s="1"/>
  <c r="AG925" i="6"/>
  <c r="AP925" i="6" s="1"/>
  <c r="AH924" i="6"/>
  <c r="AQ924" i="6" s="1"/>
  <c r="AE925" i="6"/>
  <c r="AN925" i="6" s="1"/>
  <c r="U201" i="11"/>
  <c r="AF997" i="6"/>
  <c r="AO997" i="6" s="1"/>
  <c r="AI997" i="6"/>
  <c r="AR997" i="6" s="1"/>
  <c r="AI1988" i="6"/>
  <c r="AR1988" i="6" s="1"/>
  <c r="AF1989" i="6"/>
  <c r="AO1989" i="6" s="1"/>
  <c r="U253" i="11"/>
  <c r="U252" i="11"/>
  <c r="U203" i="11"/>
  <c r="U202" i="11"/>
  <c r="U310" i="11"/>
  <c r="AG1140" i="6"/>
  <c r="AP1140" i="6" s="1"/>
  <c r="AF1141" i="6"/>
  <c r="AO1141" i="6" s="1"/>
  <c r="AG876" i="6"/>
  <c r="AP876" i="6" s="1"/>
  <c r="AJ877" i="6"/>
  <c r="AS877" i="6" s="1"/>
  <c r="AJ876" i="6"/>
  <c r="AS876" i="6" s="1"/>
  <c r="AG877" i="6"/>
  <c r="AP877" i="6" s="1"/>
  <c r="AE876" i="6"/>
  <c r="AN876" i="6" s="1"/>
  <c r="AF877" i="6"/>
  <c r="AO877" i="6" s="1"/>
  <c r="AI876" i="6"/>
  <c r="AR876" i="6" s="1"/>
  <c r="AH877" i="6"/>
  <c r="AQ877" i="6" s="1"/>
  <c r="AH876" i="6"/>
  <c r="AQ876" i="6" s="1"/>
  <c r="AF876" i="6"/>
  <c r="AO876" i="6" s="1"/>
  <c r="AI877" i="6"/>
  <c r="AR877" i="6" s="1"/>
  <c r="AE877" i="6"/>
  <c r="AN877" i="6" s="1"/>
  <c r="AH484" i="6"/>
  <c r="AQ484" i="6" s="1"/>
  <c r="AF485" i="6"/>
  <c r="AO485" i="6" s="1"/>
  <c r="AE484" i="6"/>
  <c r="AN484" i="6" s="1"/>
  <c r="AI485" i="6"/>
  <c r="AR485" i="6" s="1"/>
  <c r="AF484" i="6"/>
  <c r="AO484" i="6" s="1"/>
  <c r="AJ485" i="6"/>
  <c r="AS485" i="6" s="1"/>
  <c r="AG484" i="6"/>
  <c r="AP484" i="6" s="1"/>
  <c r="AE485" i="6"/>
  <c r="AN485" i="6" s="1"/>
  <c r="AG485" i="6"/>
  <c r="AP485" i="6" s="1"/>
  <c r="AJ484" i="6"/>
  <c r="AS484" i="6" s="1"/>
  <c r="AH485" i="6"/>
  <c r="AQ485" i="6" s="1"/>
  <c r="AI484" i="6"/>
  <c r="AR484" i="6" s="1"/>
  <c r="AG204" i="6"/>
  <c r="AP204" i="6" s="1"/>
  <c r="AH204" i="6"/>
  <c r="AQ204" i="6" s="1"/>
  <c r="AE204" i="6"/>
  <c r="AN204" i="6" s="1"/>
  <c r="AF205" i="6"/>
  <c r="AO205" i="6" s="1"/>
  <c r="AI205" i="6"/>
  <c r="AR205" i="6" s="1"/>
  <c r="AH205" i="6"/>
  <c r="AQ205" i="6" s="1"/>
  <c r="AI204" i="6"/>
  <c r="AR204" i="6" s="1"/>
  <c r="AE205" i="6"/>
  <c r="AN205" i="6" s="1"/>
  <c r="AG205" i="6"/>
  <c r="AP205" i="6" s="1"/>
  <c r="AJ204" i="6"/>
  <c r="AS204" i="6" s="1"/>
  <c r="AF204" i="6"/>
  <c r="AO204" i="6" s="1"/>
  <c r="AJ205" i="6"/>
  <c r="AS205" i="6" s="1"/>
  <c r="AE884" i="6"/>
  <c r="AN884" i="6" s="1"/>
  <c r="AF884" i="6"/>
  <c r="AO884" i="6" s="1"/>
  <c r="AH884" i="6"/>
  <c r="AQ884" i="6" s="1"/>
  <c r="AJ884" i="6"/>
  <c r="AS884" i="6" s="1"/>
  <c r="AG884" i="6"/>
  <c r="AP884" i="6" s="1"/>
  <c r="AG885" i="6"/>
  <c r="AP885" i="6" s="1"/>
  <c r="AH885" i="6"/>
  <c r="AQ885" i="6" s="1"/>
  <c r="AI884" i="6"/>
  <c r="AR884" i="6" s="1"/>
  <c r="AI885" i="6"/>
  <c r="AR885" i="6" s="1"/>
  <c r="AJ2212" i="6"/>
  <c r="AS2212" i="6" s="1"/>
  <c r="AG2212" i="6"/>
  <c r="AP2212" i="6" s="1"/>
  <c r="AI2213" i="6"/>
  <c r="AR2213" i="6" s="1"/>
  <c r="AE2212" i="6"/>
  <c r="AN2212" i="6" s="1"/>
  <c r="AF2212" i="6"/>
  <c r="AO2212" i="6" s="1"/>
  <c r="AJ2213" i="6"/>
  <c r="AS2213" i="6" s="1"/>
  <c r="AF2213" i="6"/>
  <c r="AO2213" i="6" s="1"/>
  <c r="AH2212" i="6"/>
  <c r="AQ2212" i="6" s="1"/>
  <c r="AG2213" i="6"/>
  <c r="AP2213" i="6" s="1"/>
  <c r="AH2213" i="6"/>
  <c r="AQ2213" i="6" s="1"/>
  <c r="AI2212" i="6"/>
  <c r="AR2212" i="6" s="1"/>
  <c r="AE2213" i="6"/>
  <c r="AN2213" i="6" s="1"/>
  <c r="AE892" i="6"/>
  <c r="AN892" i="6" s="1"/>
  <c r="AF892" i="6"/>
  <c r="AO892" i="6" s="1"/>
  <c r="AH892" i="6"/>
  <c r="AQ892" i="6" s="1"/>
  <c r="AG892" i="6"/>
  <c r="AP892" i="6" s="1"/>
  <c r="AI892" i="6"/>
  <c r="AR892" i="6" s="1"/>
  <c r="AJ893" i="6"/>
  <c r="AS893" i="6" s="1"/>
  <c r="AH893" i="6"/>
  <c r="AQ893" i="6" s="1"/>
  <c r="AE893" i="6"/>
  <c r="AN893" i="6" s="1"/>
  <c r="AJ892" i="6"/>
  <c r="AS892" i="6" s="1"/>
  <c r="AG893" i="6"/>
  <c r="AP893" i="6" s="1"/>
  <c r="AF893" i="6"/>
  <c r="AO893" i="6" s="1"/>
  <c r="AI893" i="6"/>
  <c r="AR893" i="6" s="1"/>
  <c r="AF61" i="6"/>
  <c r="AO61" i="6" s="1"/>
  <c r="AH61" i="6"/>
  <c r="AQ61" i="6" s="1"/>
  <c r="AH60" i="6"/>
  <c r="AQ60" i="6" s="1"/>
  <c r="AE60" i="6"/>
  <c r="AN60" i="6" s="1"/>
  <c r="AJ60" i="6"/>
  <c r="AS60" i="6" s="1"/>
  <c r="AE61" i="6"/>
  <c r="AN61" i="6" s="1"/>
  <c r="AF60" i="6"/>
  <c r="AO60" i="6" s="1"/>
  <c r="AI60" i="6"/>
  <c r="AR60" i="6" s="1"/>
  <c r="AJ61" i="6"/>
  <c r="AS61" i="6" s="1"/>
  <c r="AG60" i="6"/>
  <c r="AP60" i="6" s="1"/>
  <c r="AI61" i="6"/>
  <c r="AR61" i="6" s="1"/>
  <c r="AG61" i="6"/>
  <c r="AP61" i="6" s="1"/>
  <c r="AI868" i="6"/>
  <c r="AR868" i="6" s="1"/>
  <c r="AG869" i="6"/>
  <c r="AP869" i="6" s="1"/>
  <c r="AF869" i="6"/>
  <c r="AO869" i="6" s="1"/>
  <c r="AF868" i="6"/>
  <c r="AO868" i="6" s="1"/>
  <c r="AE869" i="6"/>
  <c r="AN869" i="6" s="1"/>
  <c r="AE868" i="6"/>
  <c r="AN868" i="6" s="1"/>
  <c r="AH868" i="6"/>
  <c r="AQ868" i="6" s="1"/>
  <c r="AJ869" i="6"/>
  <c r="AS869" i="6" s="1"/>
  <c r="AI869" i="6"/>
  <c r="AR869" i="6" s="1"/>
  <c r="AH869" i="6"/>
  <c r="AQ869" i="6" s="1"/>
  <c r="AG868" i="6"/>
  <c r="AP868" i="6" s="1"/>
  <c r="AJ868" i="6"/>
  <c r="AS868" i="6" s="1"/>
  <c r="AF1180" i="6"/>
  <c r="AO1180" i="6" s="1"/>
  <c r="AI1180" i="6"/>
  <c r="AR1180" i="6" s="1"/>
  <c r="AJ1181" i="6"/>
  <c r="AS1181" i="6" s="1"/>
  <c r="AE1180" i="6"/>
  <c r="AN1180" i="6" s="1"/>
  <c r="AJ1180" i="6"/>
  <c r="AS1180" i="6" s="1"/>
  <c r="AH1180" i="6"/>
  <c r="AQ1180" i="6" s="1"/>
  <c r="AH1181" i="6"/>
  <c r="AQ1181" i="6" s="1"/>
  <c r="AE1181" i="6"/>
  <c r="AN1181" i="6" s="1"/>
  <c r="AG1181" i="6"/>
  <c r="AP1181" i="6" s="1"/>
  <c r="AI1181" i="6"/>
  <c r="AR1181" i="6" s="1"/>
  <c r="AF1181" i="6"/>
  <c r="AO1181" i="6" s="1"/>
  <c r="AG1180" i="6"/>
  <c r="AP1180" i="6" s="1"/>
  <c r="AF244" i="6"/>
  <c r="AO244" i="6" s="1"/>
  <c r="AI244" i="6"/>
  <c r="AR244" i="6" s="1"/>
  <c r="AJ244" i="6"/>
  <c r="AS244" i="6" s="1"/>
  <c r="AH245" i="6"/>
  <c r="AQ245" i="6" s="1"/>
  <c r="AF245" i="6"/>
  <c r="AO245" i="6" s="1"/>
  <c r="AE244" i="6"/>
  <c r="AN244" i="6" s="1"/>
  <c r="AI245" i="6"/>
  <c r="AR245" i="6" s="1"/>
  <c r="AE245" i="6"/>
  <c r="AN245" i="6" s="1"/>
  <c r="AH244" i="6"/>
  <c r="AQ244" i="6" s="1"/>
  <c r="AG245" i="6"/>
  <c r="AP245" i="6" s="1"/>
  <c r="AG244" i="6"/>
  <c r="AP244" i="6" s="1"/>
  <c r="AJ245" i="6"/>
  <c r="AS245" i="6" s="1"/>
  <c r="AI1957" i="6"/>
  <c r="AR1957" i="6" s="1"/>
  <c r="AF1957" i="6"/>
  <c r="AO1957" i="6" s="1"/>
  <c r="AJ1956" i="6"/>
  <c r="AS1956" i="6" s="1"/>
  <c r="AI533" i="6"/>
  <c r="AR533" i="6" s="1"/>
  <c r="AG532" i="6"/>
  <c r="AP532" i="6" s="1"/>
  <c r="AJ532" i="6"/>
  <c r="AS532" i="6" s="1"/>
  <c r="AE532" i="6"/>
  <c r="AN532" i="6" s="1"/>
  <c r="AH533" i="6"/>
  <c r="AQ533" i="6" s="1"/>
  <c r="AJ533" i="6"/>
  <c r="AS533" i="6" s="1"/>
  <c r="AI532" i="6"/>
  <c r="AR532" i="6" s="1"/>
  <c r="AF532" i="6"/>
  <c r="AO532" i="6" s="1"/>
  <c r="AH532" i="6"/>
  <c r="AQ532" i="6" s="1"/>
  <c r="AE533" i="6"/>
  <c r="AN533" i="6" s="1"/>
  <c r="AF533" i="6"/>
  <c r="AO533" i="6" s="1"/>
  <c r="AG533" i="6"/>
  <c r="AP533" i="6" s="1"/>
  <c r="AI1629" i="6"/>
  <c r="AR1629" i="6" s="1"/>
  <c r="AE1629" i="6"/>
  <c r="AN1629" i="6" s="1"/>
  <c r="AF1629" i="6"/>
  <c r="AO1629" i="6" s="1"/>
  <c r="AH1628" i="6"/>
  <c r="AQ1628" i="6" s="1"/>
  <c r="AH1629" i="6"/>
  <c r="AQ1629" i="6" s="1"/>
  <c r="AI1628" i="6"/>
  <c r="AR1628" i="6" s="1"/>
  <c r="AG1629" i="6"/>
  <c r="AP1629" i="6" s="1"/>
  <c r="AF1628" i="6"/>
  <c r="AO1628" i="6" s="1"/>
  <c r="AE1628" i="6"/>
  <c r="AN1628" i="6" s="1"/>
  <c r="AJ1629" i="6"/>
  <c r="AS1629" i="6" s="1"/>
  <c r="AJ1628" i="6"/>
  <c r="AS1628" i="6" s="1"/>
  <c r="AG1628" i="6"/>
  <c r="AP1628" i="6" s="1"/>
  <c r="AF332" i="6"/>
  <c r="AO332" i="6" s="1"/>
  <c r="AG333" i="6"/>
  <c r="AP333" i="6" s="1"/>
  <c r="AG332" i="6"/>
  <c r="AP332" i="6" s="1"/>
  <c r="AE332" i="6"/>
  <c r="AN332" i="6" s="1"/>
  <c r="AE333" i="6"/>
  <c r="AN333" i="6" s="1"/>
  <c r="AF333" i="6"/>
  <c r="AO333" i="6" s="1"/>
  <c r="AH333" i="6"/>
  <c r="AQ333" i="6" s="1"/>
  <c r="AI333" i="6"/>
  <c r="AR333" i="6" s="1"/>
  <c r="AJ333" i="6"/>
  <c r="AS333" i="6" s="1"/>
  <c r="AI332" i="6"/>
  <c r="AR332" i="6" s="1"/>
  <c r="AJ332" i="6"/>
  <c r="AS332" i="6" s="1"/>
  <c r="AH332" i="6"/>
  <c r="AQ332" i="6" s="1"/>
  <c r="AJ1764" i="6"/>
  <c r="AS1764" i="6" s="1"/>
  <c r="AG1765" i="6"/>
  <c r="AP1765" i="6" s="1"/>
  <c r="AG1764" i="6"/>
  <c r="AP1764" i="6" s="1"/>
  <c r="AJ1765" i="6"/>
  <c r="AS1765" i="6" s="1"/>
  <c r="AF1764" i="6"/>
  <c r="AO1764" i="6" s="1"/>
  <c r="AE1765" i="6"/>
  <c r="AN1765" i="6" s="1"/>
  <c r="AI1765" i="6"/>
  <c r="AR1765" i="6" s="1"/>
  <c r="K32" i="4"/>
  <c r="AJ15" i="1" s="1"/>
  <c r="M34" i="4"/>
  <c r="AR15" i="1" s="1"/>
  <c r="M159" i="4"/>
  <c r="AQ57" i="1" s="1"/>
  <c r="K159" i="4"/>
  <c r="AK57" i="1" s="1"/>
  <c r="L105" i="4"/>
  <c r="AN39" i="1" s="1"/>
  <c r="L104" i="4"/>
  <c r="AM39" i="1" s="1"/>
  <c r="K106" i="4"/>
  <c r="AL39" i="1" s="1"/>
  <c r="O33" i="5"/>
  <c r="D177" i="6" s="1"/>
  <c r="M33" i="4"/>
  <c r="AQ15" i="1" s="1"/>
  <c r="K33" i="4"/>
  <c r="AK15" i="1" s="1"/>
  <c r="L158" i="4"/>
  <c r="AM57" i="1" s="1"/>
  <c r="M160" i="4"/>
  <c r="AR57" i="1" s="1"/>
  <c r="M45" i="4"/>
  <c r="AQ19" i="1" s="1"/>
  <c r="M46" i="4"/>
  <c r="AR19" i="1" s="1"/>
  <c r="L34" i="4"/>
  <c r="AO15" i="1" s="1"/>
  <c r="L160" i="4"/>
  <c r="AO57" i="1" s="1"/>
  <c r="L159" i="4"/>
  <c r="AN57" i="1" s="1"/>
  <c r="M33" i="5"/>
  <c r="M179" i="4"/>
  <c r="AP64" i="1" s="1"/>
  <c r="M180" i="4"/>
  <c r="AQ64" i="1" s="1"/>
  <c r="K181" i="4"/>
  <c r="AL64" i="1" s="1"/>
  <c r="L179" i="4"/>
  <c r="AM64" i="1" s="1"/>
  <c r="K180" i="4"/>
  <c r="AK64" i="1" s="1"/>
  <c r="L180" i="4"/>
  <c r="AN64" i="1" s="1"/>
  <c r="M181" i="4"/>
  <c r="AR64" i="1" s="1"/>
  <c r="L181" i="4"/>
  <c r="AO64" i="1" s="1"/>
  <c r="K179" i="4"/>
  <c r="AJ64" i="1" s="1"/>
  <c r="M264" i="4"/>
  <c r="AQ92" i="1" s="1"/>
  <c r="K264" i="4"/>
  <c r="AK92" i="1" s="1"/>
  <c r="M265" i="4"/>
  <c r="AR92" i="1" s="1"/>
  <c r="L263" i="4"/>
  <c r="AM92" i="1" s="1"/>
  <c r="L264" i="4"/>
  <c r="AN92" i="1" s="1"/>
  <c r="K263" i="4"/>
  <c r="AJ92" i="1" s="1"/>
  <c r="K265" i="4"/>
  <c r="AL92" i="1" s="1"/>
  <c r="L265" i="4"/>
  <c r="AO92" i="1" s="1"/>
  <c r="M263" i="4"/>
  <c r="AP92" i="1" s="1"/>
  <c r="K344" i="4"/>
  <c r="AJ119" i="1" s="1"/>
  <c r="L346" i="4"/>
  <c r="AO119" i="1" s="1"/>
  <c r="K346" i="4"/>
  <c r="AL119" i="1" s="1"/>
  <c r="L344" i="4"/>
  <c r="AM119" i="1" s="1"/>
  <c r="L345" i="4"/>
  <c r="AN119" i="1" s="1"/>
  <c r="K345" i="4"/>
  <c r="AK119" i="1" s="1"/>
  <c r="M344" i="4"/>
  <c r="AP119" i="1" s="1"/>
  <c r="M346" i="4"/>
  <c r="AR119" i="1" s="1"/>
  <c r="M345" i="4"/>
  <c r="AQ119" i="1" s="1"/>
  <c r="K193" i="4"/>
  <c r="AL68" i="1" s="1"/>
  <c r="M192" i="4"/>
  <c r="AQ68" i="1" s="1"/>
  <c r="L191" i="4"/>
  <c r="AM68" i="1" s="1"/>
  <c r="M191" i="4"/>
  <c r="AP68" i="1" s="1"/>
  <c r="K192" i="4"/>
  <c r="AK68" i="1" s="1"/>
  <c r="L193" i="4"/>
  <c r="AO68" i="1" s="1"/>
  <c r="K191" i="4"/>
  <c r="AJ68" i="1" s="1"/>
  <c r="L192" i="4"/>
  <c r="AN68" i="1" s="1"/>
  <c r="M193" i="4"/>
  <c r="AR68" i="1" s="1"/>
  <c r="L393" i="4"/>
  <c r="AN135" i="1" s="1"/>
  <c r="K392" i="4"/>
  <c r="AJ135" i="1" s="1"/>
  <c r="K394" i="4"/>
  <c r="AL135" i="1" s="1"/>
  <c r="M392" i="4"/>
  <c r="AP135" i="1" s="1"/>
  <c r="K393" i="4"/>
  <c r="AK135" i="1" s="1"/>
  <c r="L394" i="4"/>
  <c r="AO135" i="1" s="1"/>
  <c r="L392" i="4"/>
  <c r="AM135" i="1" s="1"/>
  <c r="M394" i="4"/>
  <c r="AR135" i="1" s="1"/>
  <c r="M393" i="4"/>
  <c r="AQ135" i="1" s="1"/>
  <c r="P297" i="5"/>
  <c r="R297" i="5"/>
  <c r="Q297" i="5"/>
  <c r="F1763" i="6" s="1"/>
  <c r="K60" i="4"/>
  <c r="AK24" i="1" s="1"/>
  <c r="K59" i="4"/>
  <c r="AJ24" i="1" s="1"/>
  <c r="K61" i="4"/>
  <c r="AL24" i="1" s="1"/>
  <c r="M61" i="4"/>
  <c r="AR24" i="1" s="1"/>
  <c r="L61" i="4"/>
  <c r="AO24" i="1" s="1"/>
  <c r="M59" i="4"/>
  <c r="AP24" i="1" s="1"/>
  <c r="L59" i="4"/>
  <c r="AM24" i="1" s="1"/>
  <c r="L60" i="4"/>
  <c r="AN24" i="1" s="1"/>
  <c r="M60" i="4"/>
  <c r="AQ24" i="1" s="1"/>
  <c r="K89" i="4"/>
  <c r="AJ34" i="1" s="1"/>
  <c r="M91" i="4"/>
  <c r="AR34" i="1" s="1"/>
  <c r="L91" i="4"/>
  <c r="AO34" i="1" s="1"/>
  <c r="L90" i="4"/>
  <c r="AN34" i="1" s="1"/>
  <c r="M89" i="4"/>
  <c r="AP34" i="1" s="1"/>
  <c r="M90" i="4"/>
  <c r="AQ34" i="1" s="1"/>
  <c r="L89" i="4"/>
  <c r="AM34" i="1" s="1"/>
  <c r="K90" i="4"/>
  <c r="AK34" i="1" s="1"/>
  <c r="K91" i="4"/>
  <c r="AL34" i="1" s="1"/>
  <c r="M120" i="4"/>
  <c r="AQ44" i="1" s="1"/>
  <c r="M119" i="4"/>
  <c r="AP44" i="1" s="1"/>
  <c r="L119" i="4"/>
  <c r="AM44" i="1" s="1"/>
  <c r="M121" i="4"/>
  <c r="AR44" i="1" s="1"/>
  <c r="L121" i="4"/>
  <c r="AO44" i="1" s="1"/>
  <c r="K119" i="4"/>
  <c r="AJ44" i="1" s="1"/>
  <c r="K120" i="4"/>
  <c r="AK44" i="1" s="1"/>
  <c r="L120" i="4"/>
  <c r="AN44" i="1" s="1"/>
  <c r="K121" i="4"/>
  <c r="AL44" i="1" s="1"/>
  <c r="M155" i="4"/>
  <c r="AP56" i="1" s="1"/>
  <c r="K156" i="4"/>
  <c r="AK56" i="1" s="1"/>
  <c r="M156" i="4"/>
  <c r="AQ56" i="1" s="1"/>
  <c r="M157" i="4"/>
  <c r="AR56" i="1" s="1"/>
  <c r="K157" i="4"/>
  <c r="AL56" i="1" s="1"/>
  <c r="K155" i="4"/>
  <c r="AJ56" i="1" s="1"/>
  <c r="L156" i="4"/>
  <c r="AN56" i="1" s="1"/>
  <c r="L157" i="4"/>
  <c r="AO56" i="1" s="1"/>
  <c r="L155" i="4"/>
  <c r="AM56" i="1" s="1"/>
  <c r="K52" i="4"/>
  <c r="AL21" i="1" s="1"/>
  <c r="M50" i="4"/>
  <c r="AP21" i="1" s="1"/>
  <c r="L50" i="4"/>
  <c r="AM21" i="1" s="1"/>
  <c r="K50" i="4"/>
  <c r="AJ21" i="1" s="1"/>
  <c r="L51" i="4"/>
  <c r="AN21" i="1" s="1"/>
  <c r="M52" i="4"/>
  <c r="AR21" i="1" s="1"/>
  <c r="M51" i="4"/>
  <c r="AQ21" i="1" s="1"/>
  <c r="L52" i="4"/>
  <c r="AO21" i="1" s="1"/>
  <c r="K51" i="4"/>
  <c r="AK21" i="1" s="1"/>
  <c r="K88" i="4"/>
  <c r="AL33" i="1" s="1"/>
  <c r="M86" i="4"/>
  <c r="AP33" i="1" s="1"/>
  <c r="K87" i="4"/>
  <c r="AK33" i="1" s="1"/>
  <c r="L86" i="4"/>
  <c r="AM33" i="1" s="1"/>
  <c r="K86" i="4"/>
  <c r="AJ33" i="1" s="1"/>
  <c r="L88" i="4"/>
  <c r="AO33" i="1" s="1"/>
  <c r="L87" i="4"/>
  <c r="AN33" i="1" s="1"/>
  <c r="M87" i="4"/>
  <c r="AQ33" i="1" s="1"/>
  <c r="M88" i="4"/>
  <c r="AR33" i="1" s="1"/>
  <c r="K117" i="4"/>
  <c r="AK43" i="1" s="1"/>
  <c r="M118" i="4"/>
  <c r="AR43" i="1" s="1"/>
  <c r="K118" i="4"/>
  <c r="AL43" i="1" s="1"/>
  <c r="K116" i="4"/>
  <c r="AJ43" i="1" s="1"/>
  <c r="L118" i="4"/>
  <c r="AO43" i="1" s="1"/>
  <c r="M117" i="4"/>
  <c r="AQ43" i="1" s="1"/>
  <c r="L116" i="4"/>
  <c r="AM43" i="1" s="1"/>
  <c r="M116" i="4"/>
  <c r="AP43" i="1" s="1"/>
  <c r="L117" i="4"/>
  <c r="AN43" i="1" s="1"/>
  <c r="L141" i="4"/>
  <c r="AN51" i="1" s="1"/>
  <c r="M142" i="4"/>
  <c r="AR51" i="1" s="1"/>
  <c r="K142" i="4"/>
  <c r="AL51" i="1" s="1"/>
  <c r="K140" i="4"/>
  <c r="AJ51" i="1" s="1"/>
  <c r="M141" i="4"/>
  <c r="AQ51" i="1" s="1"/>
  <c r="M140" i="4"/>
  <c r="AP51" i="1" s="1"/>
  <c r="L140" i="4"/>
  <c r="AM51" i="1" s="1"/>
  <c r="K141" i="4"/>
  <c r="AK51" i="1" s="1"/>
  <c r="L142" i="4"/>
  <c r="AO51" i="1" s="1"/>
  <c r="L177" i="4"/>
  <c r="AN63" i="1" s="1"/>
  <c r="M178" i="4"/>
  <c r="AR63" i="1" s="1"/>
  <c r="K178" i="4"/>
  <c r="AL63" i="1" s="1"/>
  <c r="L178" i="4"/>
  <c r="AO63" i="1" s="1"/>
  <c r="L176" i="4"/>
  <c r="AM63" i="1" s="1"/>
  <c r="M176" i="4"/>
  <c r="AP63" i="1" s="1"/>
  <c r="M177" i="4"/>
  <c r="AQ63" i="1" s="1"/>
  <c r="K177" i="4"/>
  <c r="AK63" i="1" s="1"/>
  <c r="K176" i="4"/>
  <c r="AJ63" i="1" s="1"/>
  <c r="M208" i="4"/>
  <c r="AR73" i="1" s="1"/>
  <c r="K206" i="4"/>
  <c r="AJ73" i="1" s="1"/>
  <c r="L207" i="4"/>
  <c r="AN73" i="1" s="1"/>
  <c r="L208" i="4"/>
  <c r="AO73" i="1" s="1"/>
  <c r="L206" i="4"/>
  <c r="AM73" i="1" s="1"/>
  <c r="M207" i="4"/>
  <c r="AQ73" i="1" s="1"/>
  <c r="K207" i="4"/>
  <c r="AK73" i="1" s="1"/>
  <c r="K208" i="4"/>
  <c r="AL73" i="1" s="1"/>
  <c r="M206" i="4"/>
  <c r="AP73" i="1" s="1"/>
  <c r="M329" i="4"/>
  <c r="AP114" i="1" s="1"/>
  <c r="K331" i="4"/>
  <c r="AL114" i="1" s="1"/>
  <c r="K330" i="4"/>
  <c r="AK114" i="1" s="1"/>
  <c r="M330" i="4"/>
  <c r="AQ114" i="1" s="1"/>
  <c r="K329" i="4"/>
  <c r="AJ114" i="1" s="1"/>
  <c r="L331" i="4"/>
  <c r="AO114" i="1" s="1"/>
  <c r="L330" i="4"/>
  <c r="AN114" i="1" s="1"/>
  <c r="M331" i="4"/>
  <c r="AR114" i="1" s="1"/>
  <c r="L329" i="4"/>
  <c r="AM114" i="1" s="1"/>
  <c r="K188" i="4"/>
  <c r="AJ67" i="1" s="1"/>
  <c r="L189" i="4"/>
  <c r="AN67" i="1" s="1"/>
  <c r="K190" i="4"/>
  <c r="AL67" i="1" s="1"/>
  <c r="L190" i="4"/>
  <c r="AO67" i="1" s="1"/>
  <c r="K189" i="4"/>
  <c r="AK67" i="1" s="1"/>
  <c r="M190" i="4"/>
  <c r="AR67" i="1" s="1"/>
  <c r="M188" i="4"/>
  <c r="AP67" i="1" s="1"/>
  <c r="M189" i="4"/>
  <c r="AQ67" i="1" s="1"/>
  <c r="L188" i="4"/>
  <c r="AM67" i="1" s="1"/>
  <c r="M383" i="4"/>
  <c r="AP132" i="1" s="1"/>
  <c r="K385" i="4"/>
  <c r="AL132" i="1" s="1"/>
  <c r="K383" i="4"/>
  <c r="AJ132" i="1" s="1"/>
  <c r="L385" i="4"/>
  <c r="AO132" i="1" s="1"/>
  <c r="L383" i="4"/>
  <c r="AM132" i="1" s="1"/>
  <c r="M384" i="4"/>
  <c r="AQ132" i="1" s="1"/>
  <c r="M385" i="4"/>
  <c r="AR132" i="1" s="1"/>
  <c r="L384" i="4"/>
  <c r="AN132" i="1" s="1"/>
  <c r="K384" i="4"/>
  <c r="AK132" i="1" s="1"/>
  <c r="L72" i="4"/>
  <c r="AN28" i="1" s="1"/>
  <c r="L73" i="4"/>
  <c r="AO28" i="1" s="1"/>
  <c r="M71" i="4"/>
  <c r="AP28" i="1" s="1"/>
  <c r="M73" i="4"/>
  <c r="AR28" i="1" s="1"/>
  <c r="K72" i="4"/>
  <c r="AK28" i="1" s="1"/>
  <c r="M72" i="4"/>
  <c r="AQ28" i="1" s="1"/>
  <c r="K71" i="4"/>
  <c r="AJ28" i="1" s="1"/>
  <c r="K73" i="4"/>
  <c r="AL28" i="1" s="1"/>
  <c r="L71" i="4"/>
  <c r="AM28" i="1" s="1"/>
  <c r="M109" i="4"/>
  <c r="AR40" i="1" s="1"/>
  <c r="K107" i="4"/>
  <c r="AJ40" i="1" s="1"/>
  <c r="K109" i="4"/>
  <c r="AL40" i="1" s="1"/>
  <c r="K108" i="4"/>
  <c r="AK40" i="1" s="1"/>
  <c r="L108" i="4"/>
  <c r="AN40" i="1" s="1"/>
  <c r="M107" i="4"/>
  <c r="AP40" i="1" s="1"/>
  <c r="M108" i="4"/>
  <c r="AQ40" i="1" s="1"/>
  <c r="L107" i="4"/>
  <c r="AM40" i="1" s="1"/>
  <c r="L109" i="4"/>
  <c r="AO40" i="1" s="1"/>
  <c r="M129" i="4"/>
  <c r="AQ47" i="1" s="1"/>
  <c r="K130" i="4"/>
  <c r="AL47" i="1" s="1"/>
  <c r="K128" i="4"/>
  <c r="AJ47" i="1" s="1"/>
  <c r="L129" i="4"/>
  <c r="AN47" i="1" s="1"/>
  <c r="L128" i="4"/>
  <c r="AM47" i="1" s="1"/>
  <c r="M128" i="4"/>
  <c r="AP47" i="1" s="1"/>
  <c r="L130" i="4"/>
  <c r="AO47" i="1" s="1"/>
  <c r="K129" i="4"/>
  <c r="AK47" i="1" s="1"/>
  <c r="M130" i="4"/>
  <c r="AR47" i="1" s="1"/>
  <c r="L166" i="4"/>
  <c r="AO59" i="1" s="1"/>
  <c r="K166" i="4"/>
  <c r="AL59" i="1" s="1"/>
  <c r="M164" i="4"/>
  <c r="AP59" i="1" s="1"/>
  <c r="M165" i="4"/>
  <c r="AQ59" i="1" s="1"/>
  <c r="M166" i="4"/>
  <c r="AR59" i="1" s="1"/>
  <c r="L165" i="4"/>
  <c r="AN59" i="1" s="1"/>
  <c r="K165" i="4"/>
  <c r="AK59" i="1" s="1"/>
  <c r="K164" i="4"/>
  <c r="AJ59" i="1" s="1"/>
  <c r="L164" i="4"/>
  <c r="AM59" i="1" s="1"/>
  <c r="K200" i="4"/>
  <c r="AJ71" i="1" s="1"/>
  <c r="L201" i="4"/>
  <c r="AN71" i="1" s="1"/>
  <c r="M202" i="4"/>
  <c r="AR71" i="1" s="1"/>
  <c r="L200" i="4"/>
  <c r="AM71" i="1" s="1"/>
  <c r="L202" i="4"/>
  <c r="AO71" i="1" s="1"/>
  <c r="M200" i="4"/>
  <c r="AP71" i="1" s="1"/>
  <c r="M201" i="4"/>
  <c r="AQ71" i="1" s="1"/>
  <c r="K202" i="4"/>
  <c r="AL71" i="1" s="1"/>
  <c r="K201" i="4"/>
  <c r="AK71" i="1" s="1"/>
  <c r="M286" i="4"/>
  <c r="AR99" i="1" s="1"/>
  <c r="K284" i="4"/>
  <c r="AJ99" i="1" s="1"/>
  <c r="L286" i="4"/>
  <c r="AO99" i="1" s="1"/>
  <c r="L285" i="4"/>
  <c r="AN99" i="1" s="1"/>
  <c r="L284" i="4"/>
  <c r="AM99" i="1" s="1"/>
  <c r="K286" i="4"/>
  <c r="AL99" i="1" s="1"/>
  <c r="M284" i="4"/>
  <c r="AP99" i="1" s="1"/>
  <c r="M285" i="4"/>
  <c r="AQ99" i="1" s="1"/>
  <c r="K285" i="4"/>
  <c r="AK99" i="1" s="1"/>
  <c r="K217" i="4"/>
  <c r="AL76" i="1" s="1"/>
  <c r="K215" i="4"/>
  <c r="AJ76" i="1" s="1"/>
  <c r="L215" i="4"/>
  <c r="AM76" i="1" s="1"/>
  <c r="L216" i="4"/>
  <c r="AN76" i="1" s="1"/>
  <c r="M215" i="4"/>
  <c r="AP76" i="1" s="1"/>
  <c r="K216" i="4"/>
  <c r="AK76" i="1" s="1"/>
  <c r="M217" i="4"/>
  <c r="AR76" i="1" s="1"/>
  <c r="M216" i="4"/>
  <c r="AQ76" i="1" s="1"/>
  <c r="L217" i="4"/>
  <c r="AO76" i="1" s="1"/>
  <c r="L84" i="4"/>
  <c r="AN32" i="1" s="1"/>
  <c r="M85" i="4"/>
  <c r="AR32" i="1" s="1"/>
  <c r="K85" i="4"/>
  <c r="AL32" i="1" s="1"/>
  <c r="M83" i="4"/>
  <c r="AP32" i="1" s="1"/>
  <c r="K83" i="4"/>
  <c r="AJ32" i="1" s="1"/>
  <c r="L83" i="4"/>
  <c r="AM32" i="1" s="1"/>
  <c r="M84" i="4"/>
  <c r="AQ32" i="1" s="1"/>
  <c r="K84" i="4"/>
  <c r="AK32" i="1" s="1"/>
  <c r="L85" i="4"/>
  <c r="AO32" i="1" s="1"/>
  <c r="M110" i="4"/>
  <c r="AP41" i="1" s="1"/>
  <c r="M112" i="4"/>
  <c r="AR41" i="1" s="1"/>
  <c r="K110" i="4"/>
  <c r="AJ41" i="1" s="1"/>
  <c r="L110" i="4"/>
  <c r="AM41" i="1" s="1"/>
  <c r="K111" i="4"/>
  <c r="AK41" i="1" s="1"/>
  <c r="L111" i="4"/>
  <c r="AN41" i="1" s="1"/>
  <c r="M111" i="4"/>
  <c r="AQ41" i="1" s="1"/>
  <c r="L112" i="4"/>
  <c r="AO41" i="1" s="1"/>
  <c r="K112" i="4"/>
  <c r="AL41" i="1" s="1"/>
  <c r="M132" i="4"/>
  <c r="AQ48" i="1" s="1"/>
  <c r="L133" i="4"/>
  <c r="AO48" i="1" s="1"/>
  <c r="L132" i="4"/>
  <c r="AN48" i="1" s="1"/>
  <c r="L131" i="4"/>
  <c r="AM48" i="1" s="1"/>
  <c r="M131" i="4"/>
  <c r="AP48" i="1" s="1"/>
  <c r="M133" i="4"/>
  <c r="AR48" i="1" s="1"/>
  <c r="K132" i="4"/>
  <c r="AK48" i="1" s="1"/>
  <c r="K131" i="4"/>
  <c r="AJ48" i="1" s="1"/>
  <c r="K133" i="4"/>
  <c r="AL48" i="1" s="1"/>
  <c r="L168" i="4"/>
  <c r="AN60" i="1" s="1"/>
  <c r="K168" i="4"/>
  <c r="AK60" i="1" s="1"/>
  <c r="K169" i="4"/>
  <c r="AL60" i="1" s="1"/>
  <c r="M167" i="4"/>
  <c r="AP60" i="1" s="1"/>
  <c r="M168" i="4"/>
  <c r="AQ60" i="1" s="1"/>
  <c r="K167" i="4"/>
  <c r="AJ60" i="1" s="1"/>
  <c r="L167" i="4"/>
  <c r="AM60" i="1" s="1"/>
  <c r="M169" i="4"/>
  <c r="AR60" i="1" s="1"/>
  <c r="L169" i="4"/>
  <c r="AO60" i="1" s="1"/>
  <c r="M205" i="4"/>
  <c r="AR72" i="1" s="1"/>
  <c r="K205" i="4"/>
  <c r="AL72" i="1" s="1"/>
  <c r="K204" i="4"/>
  <c r="AK72" i="1" s="1"/>
  <c r="M203" i="4"/>
  <c r="AP72" i="1" s="1"/>
  <c r="L205" i="4"/>
  <c r="AO72" i="1" s="1"/>
  <c r="M204" i="4"/>
  <c r="AQ72" i="1" s="1"/>
  <c r="L203" i="4"/>
  <c r="AM72" i="1" s="1"/>
  <c r="K203" i="4"/>
  <c r="AJ72" i="1" s="1"/>
  <c r="L204" i="4"/>
  <c r="AN72" i="1" s="1"/>
  <c r="K299" i="4"/>
  <c r="AJ104" i="1" s="1"/>
  <c r="K301" i="4"/>
  <c r="AL104" i="1" s="1"/>
  <c r="M299" i="4"/>
  <c r="AP104" i="1" s="1"/>
  <c r="M301" i="4"/>
  <c r="AR104" i="1" s="1"/>
  <c r="L300" i="4"/>
  <c r="AN104" i="1" s="1"/>
  <c r="L301" i="4"/>
  <c r="AO104" i="1" s="1"/>
  <c r="L299" i="4"/>
  <c r="AM104" i="1" s="1"/>
  <c r="M237" i="4"/>
  <c r="AQ83" i="1" s="1"/>
  <c r="L236" i="4"/>
  <c r="AM83" i="1" s="1"/>
  <c r="K236" i="4"/>
  <c r="AJ83" i="1" s="1"/>
  <c r="M238" i="4"/>
  <c r="AR83" i="1" s="1"/>
  <c r="L237" i="4"/>
  <c r="AN83" i="1" s="1"/>
  <c r="K238" i="4"/>
  <c r="AL83" i="1" s="1"/>
  <c r="M236" i="4"/>
  <c r="AP83" i="1" s="1"/>
  <c r="K237" i="4"/>
  <c r="AK83" i="1" s="1"/>
  <c r="L238" i="4"/>
  <c r="AO83" i="1" s="1"/>
  <c r="K882" i="4"/>
  <c r="AK298" i="1" s="1"/>
  <c r="M883" i="4"/>
  <c r="AR298" i="1" s="1"/>
  <c r="K881" i="4"/>
  <c r="AJ298" i="1" s="1"/>
  <c r="M882" i="4"/>
  <c r="AQ298" i="1" s="1"/>
  <c r="L882" i="4"/>
  <c r="AN298" i="1" s="1"/>
  <c r="M881" i="4"/>
  <c r="AP298" i="1" s="1"/>
  <c r="K883" i="4"/>
  <c r="AL298" i="1" s="1"/>
  <c r="L883" i="4"/>
  <c r="AO298" i="1" s="1"/>
  <c r="L881" i="4"/>
  <c r="AM298" i="1" s="1"/>
  <c r="L30" i="4"/>
  <c r="AN14" i="1" s="1"/>
  <c r="M31" i="4"/>
  <c r="AR14" i="1" s="1"/>
  <c r="L31" i="4"/>
  <c r="AO14" i="1" s="1"/>
  <c r="K29" i="4"/>
  <c r="AJ14" i="1" s="1"/>
  <c r="M30" i="4"/>
  <c r="AQ14" i="1" s="1"/>
  <c r="K31" i="4"/>
  <c r="AL14" i="1" s="1"/>
  <c r="L29" i="4"/>
  <c r="AM14" i="1" s="1"/>
  <c r="M29" i="4"/>
  <c r="AP14" i="1" s="1"/>
  <c r="K30" i="4"/>
  <c r="AK14" i="1" s="1"/>
  <c r="M62" i="4"/>
  <c r="AP25" i="1" s="1"/>
  <c r="K64" i="4"/>
  <c r="AL25" i="1" s="1"/>
  <c r="L64" i="4"/>
  <c r="AO25" i="1" s="1"/>
  <c r="L63" i="4"/>
  <c r="AN25" i="1" s="1"/>
  <c r="K62" i="4"/>
  <c r="AJ25" i="1" s="1"/>
  <c r="K63" i="4"/>
  <c r="AK25" i="1" s="1"/>
  <c r="L62" i="4"/>
  <c r="AM25" i="1" s="1"/>
  <c r="M64" i="4"/>
  <c r="AR25" i="1" s="1"/>
  <c r="M63" i="4"/>
  <c r="AQ25" i="1" s="1"/>
  <c r="K100" i="4"/>
  <c r="AL37" i="1" s="1"/>
  <c r="M98" i="4"/>
  <c r="AP37" i="1" s="1"/>
  <c r="L98" i="4"/>
  <c r="AM37" i="1" s="1"/>
  <c r="M100" i="4"/>
  <c r="AR37" i="1" s="1"/>
  <c r="M99" i="4"/>
  <c r="AQ37" i="1" s="1"/>
  <c r="L100" i="4"/>
  <c r="AO37" i="1" s="1"/>
  <c r="K98" i="4"/>
  <c r="AJ37" i="1" s="1"/>
  <c r="K99" i="4"/>
  <c r="AK37" i="1" s="1"/>
  <c r="L99" i="4"/>
  <c r="AN37" i="1" s="1"/>
  <c r="L125" i="4"/>
  <c r="AM46" i="1" s="1"/>
  <c r="K127" i="4"/>
  <c r="AL46" i="1" s="1"/>
  <c r="M126" i="4"/>
  <c r="AQ46" i="1" s="1"/>
  <c r="K125" i="4"/>
  <c r="AJ46" i="1" s="1"/>
  <c r="L126" i="4"/>
  <c r="AN46" i="1" s="1"/>
  <c r="M127" i="4"/>
  <c r="AR46" i="1" s="1"/>
  <c r="K126" i="4"/>
  <c r="AK46" i="1" s="1"/>
  <c r="M125" i="4"/>
  <c r="AP46" i="1" s="1"/>
  <c r="L127" i="4"/>
  <c r="AO46" i="1" s="1"/>
  <c r="M149" i="4"/>
  <c r="AP54" i="1" s="1"/>
  <c r="K151" i="4"/>
  <c r="AL54" i="1" s="1"/>
  <c r="L151" i="4"/>
  <c r="AO54" i="1" s="1"/>
  <c r="K150" i="4"/>
  <c r="AK54" i="1" s="1"/>
  <c r="L150" i="4"/>
  <c r="AN54" i="1" s="1"/>
  <c r="K149" i="4"/>
  <c r="AJ54" i="1" s="1"/>
  <c r="L149" i="4"/>
  <c r="AM54" i="1" s="1"/>
  <c r="M151" i="4"/>
  <c r="AR54" i="1" s="1"/>
  <c r="M150" i="4"/>
  <c r="AQ54" i="1" s="1"/>
  <c r="K182" i="4"/>
  <c r="AJ65" i="1" s="1"/>
  <c r="K184" i="4"/>
  <c r="AL65" i="1" s="1"/>
  <c r="K183" i="4"/>
  <c r="AK65" i="1" s="1"/>
  <c r="L183" i="4"/>
  <c r="AN65" i="1" s="1"/>
  <c r="M184" i="4"/>
  <c r="AR65" i="1" s="1"/>
  <c r="L182" i="4"/>
  <c r="AM65" i="1" s="1"/>
  <c r="M182" i="4"/>
  <c r="AP65" i="1" s="1"/>
  <c r="M183" i="4"/>
  <c r="AQ65" i="1" s="1"/>
  <c r="L184" i="4"/>
  <c r="AO65" i="1" s="1"/>
  <c r="K211" i="4"/>
  <c r="AL74" i="1" s="1"/>
  <c r="M209" i="4"/>
  <c r="AP74" i="1" s="1"/>
  <c r="L211" i="4"/>
  <c r="AO74" i="1" s="1"/>
  <c r="K210" i="4"/>
  <c r="AK74" i="1" s="1"/>
  <c r="L210" i="4"/>
  <c r="AN74" i="1" s="1"/>
  <c r="L209" i="4"/>
  <c r="AM74" i="1" s="1"/>
  <c r="M210" i="4"/>
  <c r="AQ74" i="1" s="1"/>
  <c r="M211" i="4"/>
  <c r="AR74" i="1" s="1"/>
  <c r="K209" i="4"/>
  <c r="AJ74" i="1" s="1"/>
  <c r="M225" i="4"/>
  <c r="AQ79" i="1" s="1"/>
  <c r="K225" i="4"/>
  <c r="AK79" i="1" s="1"/>
  <c r="L225" i="4"/>
  <c r="AN79" i="1" s="1"/>
  <c r="M224" i="4"/>
  <c r="AP79" i="1" s="1"/>
  <c r="L224" i="4"/>
  <c r="AM79" i="1" s="1"/>
  <c r="M226" i="4"/>
  <c r="AR79" i="1" s="1"/>
  <c r="K226" i="4"/>
  <c r="AL79" i="1" s="1"/>
  <c r="L226" i="4"/>
  <c r="AO79" i="1" s="1"/>
  <c r="K224" i="4"/>
  <c r="AJ79" i="1" s="1"/>
  <c r="L241" i="4"/>
  <c r="AO84" i="1" s="1"/>
  <c r="K241" i="4"/>
  <c r="AL84" i="1" s="1"/>
  <c r="K239" i="4"/>
  <c r="AJ84" i="1" s="1"/>
  <c r="L239" i="4"/>
  <c r="AM84" i="1" s="1"/>
  <c r="M240" i="4"/>
  <c r="AQ84" i="1" s="1"/>
  <c r="K240" i="4"/>
  <c r="AK84" i="1" s="1"/>
  <c r="M239" i="4"/>
  <c r="AP84" i="1" s="1"/>
  <c r="L240" i="4"/>
  <c r="AN84" i="1" s="1"/>
  <c r="M241" i="4"/>
  <c r="AR84" i="1" s="1"/>
  <c r="K252" i="4"/>
  <c r="AK88" i="1" s="1"/>
  <c r="L252" i="4"/>
  <c r="AN88" i="1" s="1"/>
  <c r="K251" i="4"/>
  <c r="AJ88" i="1" s="1"/>
  <c r="M253" i="4"/>
  <c r="AR88" i="1" s="1"/>
  <c r="M252" i="4"/>
  <c r="AQ88" i="1" s="1"/>
  <c r="M251" i="4"/>
  <c r="AP88" i="1" s="1"/>
  <c r="L251" i="4"/>
  <c r="AM88" i="1" s="1"/>
  <c r="L253" i="4"/>
  <c r="AO88" i="1" s="1"/>
  <c r="K253" i="4"/>
  <c r="AL88" i="1" s="1"/>
  <c r="M268" i="4"/>
  <c r="AR93" i="1" s="1"/>
  <c r="L267" i="4"/>
  <c r="AN93" i="1" s="1"/>
  <c r="L266" i="4"/>
  <c r="AM93" i="1" s="1"/>
  <c r="K266" i="4"/>
  <c r="AJ93" i="1" s="1"/>
  <c r="M267" i="4"/>
  <c r="AQ93" i="1" s="1"/>
  <c r="M266" i="4"/>
  <c r="AP93" i="1" s="1"/>
  <c r="K268" i="4"/>
  <c r="AL93" i="1" s="1"/>
  <c r="L268" i="4"/>
  <c r="AO93" i="1" s="1"/>
  <c r="K267" i="4"/>
  <c r="AK93" i="1" s="1"/>
  <c r="K278" i="4"/>
  <c r="AJ97" i="1" s="1"/>
  <c r="M280" i="4"/>
  <c r="AR97" i="1" s="1"/>
  <c r="L279" i="4"/>
  <c r="AN97" i="1" s="1"/>
  <c r="L278" i="4"/>
  <c r="AM97" i="1" s="1"/>
  <c r="M279" i="4"/>
  <c r="AQ97" i="1" s="1"/>
  <c r="K280" i="4"/>
  <c r="AL97" i="1" s="1"/>
  <c r="K279" i="4"/>
  <c r="AK97" i="1" s="1"/>
  <c r="M278" i="4"/>
  <c r="AP97" i="1" s="1"/>
  <c r="L280" i="4"/>
  <c r="AO97" i="1" s="1"/>
  <c r="M293" i="4"/>
  <c r="AP102" i="1" s="1"/>
  <c r="K295" i="4"/>
  <c r="AL102" i="1" s="1"/>
  <c r="M295" i="4"/>
  <c r="AR102" i="1" s="1"/>
  <c r="M294" i="4"/>
  <c r="AQ102" i="1" s="1"/>
  <c r="K293" i="4"/>
  <c r="AJ102" i="1" s="1"/>
  <c r="K294" i="4"/>
  <c r="AK102" i="1" s="1"/>
  <c r="L294" i="4"/>
  <c r="AN102" i="1" s="1"/>
  <c r="L295" i="4"/>
  <c r="AO102" i="1" s="1"/>
  <c r="L293" i="4"/>
  <c r="AM102" i="1" s="1"/>
  <c r="K310" i="4"/>
  <c r="AL107" i="1" s="1"/>
  <c r="K309" i="4"/>
  <c r="AK107" i="1" s="1"/>
  <c r="M309" i="4"/>
  <c r="AQ107" i="1" s="1"/>
  <c r="M310" i="4"/>
  <c r="AR107" i="1" s="1"/>
  <c r="L310" i="4"/>
  <c r="AO107" i="1" s="1"/>
  <c r="K308" i="4"/>
  <c r="AJ107" i="1" s="1"/>
  <c r="L308" i="4"/>
  <c r="AM107" i="1" s="1"/>
  <c r="L309" i="4"/>
  <c r="AN107" i="1" s="1"/>
  <c r="M308" i="4"/>
  <c r="AP107" i="1" s="1"/>
  <c r="M322" i="4"/>
  <c r="AR111" i="1" s="1"/>
  <c r="L321" i="4"/>
  <c r="AN111" i="1" s="1"/>
  <c r="K320" i="4"/>
  <c r="AJ111" i="1" s="1"/>
  <c r="M320" i="4"/>
  <c r="AP111" i="1" s="1"/>
  <c r="K322" i="4"/>
  <c r="AL111" i="1" s="1"/>
  <c r="L322" i="4"/>
  <c r="AO111" i="1" s="1"/>
  <c r="K321" i="4"/>
  <c r="AK111" i="1" s="1"/>
  <c r="M321" i="4"/>
  <c r="AQ111" i="1" s="1"/>
  <c r="L320" i="4"/>
  <c r="AM111" i="1" s="1"/>
  <c r="M337" i="4"/>
  <c r="AR116" i="1" s="1"/>
  <c r="K336" i="4"/>
  <c r="AK116" i="1" s="1"/>
  <c r="L337" i="4"/>
  <c r="AO116" i="1" s="1"/>
  <c r="L336" i="4"/>
  <c r="AN116" i="1" s="1"/>
  <c r="M335" i="4"/>
  <c r="AP116" i="1" s="1"/>
  <c r="K337" i="4"/>
  <c r="AL116" i="1" s="1"/>
  <c r="L335" i="4"/>
  <c r="AM116" i="1" s="1"/>
  <c r="K335" i="4"/>
  <c r="AJ116" i="1" s="1"/>
  <c r="M336" i="4"/>
  <c r="AQ116" i="1" s="1"/>
  <c r="L352" i="4"/>
  <c r="AO121" i="1" s="1"/>
  <c r="L351" i="4"/>
  <c r="AN121" i="1" s="1"/>
  <c r="K351" i="4"/>
  <c r="AK121" i="1" s="1"/>
  <c r="M350" i="4"/>
  <c r="AP121" i="1" s="1"/>
  <c r="K352" i="4"/>
  <c r="AL121" i="1" s="1"/>
  <c r="M352" i="4"/>
  <c r="AR121" i="1" s="1"/>
  <c r="L350" i="4"/>
  <c r="AM121" i="1" s="1"/>
  <c r="M351" i="4"/>
  <c r="AQ121" i="1" s="1"/>
  <c r="K350" i="4"/>
  <c r="AJ121" i="1" s="1"/>
  <c r="K362" i="4"/>
  <c r="AJ125" i="1" s="1"/>
  <c r="M364" i="4"/>
  <c r="AR125" i="1" s="1"/>
  <c r="L363" i="4"/>
  <c r="AN125" i="1" s="1"/>
  <c r="K363" i="4"/>
  <c r="AK125" i="1" s="1"/>
  <c r="M362" i="4"/>
  <c r="AP125" i="1" s="1"/>
  <c r="L364" i="4"/>
  <c r="AO125" i="1" s="1"/>
  <c r="M363" i="4"/>
  <c r="AQ125" i="1" s="1"/>
  <c r="K364" i="4"/>
  <c r="AL125" i="1" s="1"/>
  <c r="L362" i="4"/>
  <c r="AM125" i="1" s="1"/>
  <c r="K382" i="4"/>
  <c r="AL131" i="1" s="1"/>
  <c r="K380" i="4"/>
  <c r="AJ131" i="1" s="1"/>
  <c r="K381" i="4"/>
  <c r="AK131" i="1" s="1"/>
  <c r="L381" i="4"/>
  <c r="AN131" i="1" s="1"/>
  <c r="L380" i="4"/>
  <c r="AM131" i="1" s="1"/>
  <c r="M381" i="4"/>
  <c r="AQ131" i="1" s="1"/>
  <c r="M382" i="4"/>
  <c r="AR131" i="1" s="1"/>
  <c r="M380" i="4"/>
  <c r="AP131" i="1" s="1"/>
  <c r="L382" i="4"/>
  <c r="AO131" i="1" s="1"/>
  <c r="L400" i="4"/>
  <c r="AO137" i="1" s="1"/>
  <c r="K399" i="4"/>
  <c r="AK137" i="1" s="1"/>
  <c r="K398" i="4"/>
  <c r="AJ137" i="1" s="1"/>
  <c r="M400" i="4"/>
  <c r="AR137" i="1" s="1"/>
  <c r="L399" i="4"/>
  <c r="AN137" i="1" s="1"/>
  <c r="M398" i="4"/>
  <c r="AP137" i="1" s="1"/>
  <c r="K400" i="4"/>
  <c r="AL137" i="1" s="1"/>
  <c r="L398" i="4"/>
  <c r="AM137" i="1" s="1"/>
  <c r="M399" i="4"/>
  <c r="AQ137" i="1" s="1"/>
  <c r="K410" i="4"/>
  <c r="AJ141" i="1" s="1"/>
  <c r="M412" i="4"/>
  <c r="AR141" i="1" s="1"/>
  <c r="L411" i="4"/>
  <c r="AN141" i="1" s="1"/>
  <c r="L412" i="4"/>
  <c r="AO141" i="1" s="1"/>
  <c r="L410" i="4"/>
  <c r="AM141" i="1" s="1"/>
  <c r="M410" i="4"/>
  <c r="AP141" i="1" s="1"/>
  <c r="K411" i="4"/>
  <c r="AK141" i="1" s="1"/>
  <c r="M411" i="4"/>
  <c r="AQ141" i="1" s="1"/>
  <c r="K412" i="4"/>
  <c r="AL141" i="1" s="1"/>
  <c r="K422" i="4"/>
  <c r="AJ145" i="1" s="1"/>
  <c r="M424" i="4"/>
  <c r="AR145" i="1" s="1"/>
  <c r="L423" i="4"/>
  <c r="AN145" i="1" s="1"/>
  <c r="L424" i="4"/>
  <c r="AO145" i="1" s="1"/>
  <c r="K423" i="4"/>
  <c r="AK145" i="1" s="1"/>
  <c r="L422" i="4"/>
  <c r="AM145" i="1" s="1"/>
  <c r="K424" i="4"/>
  <c r="AL145" i="1" s="1"/>
  <c r="M422" i="4"/>
  <c r="AP145" i="1" s="1"/>
  <c r="M423" i="4"/>
  <c r="AQ145" i="1" s="1"/>
  <c r="K434" i="4"/>
  <c r="AJ149" i="1" s="1"/>
  <c r="M436" i="4"/>
  <c r="AR149" i="1" s="1"/>
  <c r="L435" i="4"/>
  <c r="AN149" i="1" s="1"/>
  <c r="K435" i="4"/>
  <c r="AK149" i="1" s="1"/>
  <c r="M434" i="4"/>
  <c r="AP149" i="1" s="1"/>
  <c r="M435" i="4"/>
  <c r="AQ149" i="1" s="1"/>
  <c r="L436" i="4"/>
  <c r="AO149" i="1" s="1"/>
  <c r="K436" i="4"/>
  <c r="AL149" i="1" s="1"/>
  <c r="L434" i="4"/>
  <c r="AM149" i="1" s="1"/>
  <c r="K450" i="4"/>
  <c r="AK154" i="1" s="1"/>
  <c r="M451" i="4"/>
  <c r="AR154" i="1" s="1"/>
  <c r="K451" i="4"/>
  <c r="AL154" i="1" s="1"/>
  <c r="M449" i="4"/>
  <c r="AP154" i="1" s="1"/>
  <c r="K449" i="4"/>
  <c r="AJ154" i="1" s="1"/>
  <c r="L450" i="4"/>
  <c r="AN154" i="1" s="1"/>
  <c r="L449" i="4"/>
  <c r="AM154" i="1" s="1"/>
  <c r="M450" i="4"/>
  <c r="AQ154" i="1" s="1"/>
  <c r="L451" i="4"/>
  <c r="AO154" i="1" s="1"/>
  <c r="L462" i="4"/>
  <c r="AN158" i="1" s="1"/>
  <c r="L463" i="4"/>
  <c r="AO158" i="1" s="1"/>
  <c r="K463" i="4"/>
  <c r="AL158" i="1" s="1"/>
  <c r="M461" i="4"/>
  <c r="AP158" i="1" s="1"/>
  <c r="K461" i="4"/>
  <c r="AJ158" i="1" s="1"/>
  <c r="M463" i="4"/>
  <c r="AR158" i="1" s="1"/>
  <c r="K462" i="4"/>
  <c r="AK158" i="1" s="1"/>
  <c r="L461" i="4"/>
  <c r="AM158" i="1" s="1"/>
  <c r="M462" i="4"/>
  <c r="AQ158" i="1" s="1"/>
  <c r="M475" i="4"/>
  <c r="AR162" i="1" s="1"/>
  <c r="M474" i="4"/>
  <c r="AQ162" i="1" s="1"/>
  <c r="K474" i="4"/>
  <c r="AK162" i="1" s="1"/>
  <c r="M473" i="4"/>
  <c r="AP162" i="1" s="1"/>
  <c r="K475" i="4"/>
  <c r="AL162" i="1" s="1"/>
  <c r="L473" i="4"/>
  <c r="AM162" i="1" s="1"/>
  <c r="L475" i="4"/>
  <c r="AO162" i="1" s="1"/>
  <c r="L474" i="4"/>
  <c r="AN162" i="1" s="1"/>
  <c r="K473" i="4"/>
  <c r="AJ162" i="1" s="1"/>
  <c r="L486" i="4"/>
  <c r="AN166" i="1" s="1"/>
  <c r="L485" i="4"/>
  <c r="AM166" i="1" s="1"/>
  <c r="M486" i="4"/>
  <c r="AQ166" i="1" s="1"/>
  <c r="L487" i="4"/>
  <c r="AO166" i="1" s="1"/>
  <c r="M487" i="4"/>
  <c r="AR166" i="1" s="1"/>
  <c r="M485" i="4"/>
  <c r="AP166" i="1" s="1"/>
  <c r="K486" i="4"/>
  <c r="AK166" i="1" s="1"/>
  <c r="K487" i="4"/>
  <c r="AL166" i="1" s="1"/>
  <c r="K485" i="4"/>
  <c r="AJ166" i="1" s="1"/>
  <c r="K498" i="4"/>
  <c r="AK170" i="1" s="1"/>
  <c r="M498" i="4"/>
  <c r="AQ170" i="1" s="1"/>
  <c r="M499" i="4"/>
  <c r="AR170" i="1" s="1"/>
  <c r="K499" i="4"/>
  <c r="AL170" i="1" s="1"/>
  <c r="M497" i="4"/>
  <c r="AP170" i="1" s="1"/>
  <c r="K497" i="4"/>
  <c r="AJ170" i="1" s="1"/>
  <c r="L499" i="4"/>
  <c r="AO170" i="1" s="1"/>
  <c r="L497" i="4"/>
  <c r="AM170" i="1" s="1"/>
  <c r="L498" i="4"/>
  <c r="AN170" i="1" s="1"/>
  <c r="L509" i="4"/>
  <c r="AM174" i="1" s="1"/>
  <c r="M509" i="4"/>
  <c r="AP174" i="1" s="1"/>
  <c r="M510" i="4"/>
  <c r="AQ174" i="1" s="1"/>
  <c r="L511" i="4"/>
  <c r="AO174" i="1" s="1"/>
  <c r="K510" i="4"/>
  <c r="AK174" i="1" s="1"/>
  <c r="K509" i="4"/>
  <c r="AJ174" i="1" s="1"/>
  <c r="K511" i="4"/>
  <c r="AL174" i="1" s="1"/>
  <c r="M511" i="4"/>
  <c r="AR174" i="1" s="1"/>
  <c r="L510" i="4"/>
  <c r="AN174" i="1" s="1"/>
  <c r="M522" i="4"/>
  <c r="AQ178" i="1" s="1"/>
  <c r="K523" i="4"/>
  <c r="AL178" i="1" s="1"/>
  <c r="L522" i="4"/>
  <c r="AN178" i="1" s="1"/>
  <c r="M521" i="4"/>
  <c r="AP178" i="1" s="1"/>
  <c r="M523" i="4"/>
  <c r="AR178" i="1" s="1"/>
  <c r="K522" i="4"/>
  <c r="AK178" i="1" s="1"/>
  <c r="L521" i="4"/>
  <c r="AM178" i="1" s="1"/>
  <c r="K521" i="4"/>
  <c r="AJ178" i="1" s="1"/>
  <c r="L523" i="4"/>
  <c r="AO178" i="1" s="1"/>
  <c r="M533" i="4"/>
  <c r="AP182" i="1" s="1"/>
  <c r="M534" i="4"/>
  <c r="AQ182" i="1" s="1"/>
  <c r="L533" i="4"/>
  <c r="AM182" i="1" s="1"/>
  <c r="K535" i="4"/>
  <c r="AL182" i="1" s="1"/>
  <c r="M535" i="4"/>
  <c r="AR182" i="1" s="1"/>
  <c r="K534" i="4"/>
  <c r="AK182" i="1" s="1"/>
  <c r="K533" i="4"/>
  <c r="AJ182" i="1" s="1"/>
  <c r="L535" i="4"/>
  <c r="AO182" i="1" s="1"/>
  <c r="L534" i="4"/>
  <c r="AN182" i="1" s="1"/>
  <c r="M546" i="4"/>
  <c r="AQ186" i="1" s="1"/>
  <c r="K545" i="4"/>
  <c r="AJ186" i="1" s="1"/>
  <c r="K546" i="4"/>
  <c r="AK186" i="1" s="1"/>
  <c r="K547" i="4"/>
  <c r="AL186" i="1" s="1"/>
  <c r="L545" i="4"/>
  <c r="AM186" i="1" s="1"/>
  <c r="M545" i="4"/>
  <c r="AP186" i="1" s="1"/>
  <c r="M547" i="4"/>
  <c r="AR186" i="1" s="1"/>
  <c r="L547" i="4"/>
  <c r="AO186" i="1" s="1"/>
  <c r="L546" i="4"/>
  <c r="AN186" i="1" s="1"/>
  <c r="L557" i="4"/>
  <c r="AM190" i="1" s="1"/>
  <c r="M558" i="4"/>
  <c r="AQ190" i="1" s="1"/>
  <c r="K559" i="4"/>
  <c r="AL190" i="1" s="1"/>
  <c r="M557" i="4"/>
  <c r="AP190" i="1" s="1"/>
  <c r="M559" i="4"/>
  <c r="AR190" i="1" s="1"/>
  <c r="K558" i="4"/>
  <c r="AK190" i="1" s="1"/>
  <c r="K557" i="4"/>
  <c r="AJ190" i="1" s="1"/>
  <c r="L558" i="4"/>
  <c r="AN190" i="1" s="1"/>
  <c r="L559" i="4"/>
  <c r="AO190" i="1" s="1"/>
  <c r="K570" i="4"/>
  <c r="AK194" i="1" s="1"/>
  <c r="M569" i="4"/>
  <c r="AP194" i="1" s="1"/>
  <c r="L569" i="4"/>
  <c r="AM194" i="1" s="1"/>
  <c r="L570" i="4"/>
  <c r="AN194" i="1" s="1"/>
  <c r="K569" i="4"/>
  <c r="AJ194" i="1" s="1"/>
  <c r="M571" i="4"/>
  <c r="AR194" i="1" s="1"/>
  <c r="K571" i="4"/>
  <c r="AL194" i="1" s="1"/>
  <c r="L571" i="4"/>
  <c r="AO194" i="1" s="1"/>
  <c r="M570" i="4"/>
  <c r="AQ194" i="1" s="1"/>
  <c r="M581" i="4"/>
  <c r="AP198" i="1" s="1"/>
  <c r="K581" i="4"/>
  <c r="AJ198" i="1" s="1"/>
  <c r="M582" i="4"/>
  <c r="AQ198" i="1" s="1"/>
  <c r="L581" i="4"/>
  <c r="AM198" i="1" s="1"/>
  <c r="K583" i="4"/>
  <c r="AL198" i="1" s="1"/>
  <c r="L583" i="4"/>
  <c r="AO198" i="1" s="1"/>
  <c r="L582" i="4"/>
  <c r="AN198" i="1" s="1"/>
  <c r="K582" i="4"/>
  <c r="AK198" i="1" s="1"/>
  <c r="M583" i="4"/>
  <c r="AR198" i="1" s="1"/>
  <c r="K595" i="4"/>
  <c r="AL202" i="1" s="1"/>
  <c r="M593" i="4"/>
  <c r="AP202" i="1" s="1"/>
  <c r="M595" i="4"/>
  <c r="AR202" i="1" s="1"/>
  <c r="K594" i="4"/>
  <c r="AK202" i="1" s="1"/>
  <c r="K593" i="4"/>
  <c r="AJ202" i="1" s="1"/>
  <c r="L593" i="4"/>
  <c r="AM202" i="1" s="1"/>
  <c r="L595" i="4"/>
  <c r="AO202" i="1" s="1"/>
  <c r="M594" i="4"/>
  <c r="AQ202" i="1" s="1"/>
  <c r="L594" i="4"/>
  <c r="AN202" i="1" s="1"/>
  <c r="M606" i="4"/>
  <c r="AQ206" i="1" s="1"/>
  <c r="K607" i="4"/>
  <c r="AL206" i="1" s="1"/>
  <c r="L605" i="4"/>
  <c r="AM206" i="1" s="1"/>
  <c r="M605" i="4"/>
  <c r="AP206" i="1" s="1"/>
  <c r="K605" i="4"/>
  <c r="AJ206" i="1" s="1"/>
  <c r="L607" i="4"/>
  <c r="AO206" i="1" s="1"/>
  <c r="L606" i="4"/>
  <c r="AN206" i="1" s="1"/>
  <c r="K606" i="4"/>
  <c r="AK206" i="1" s="1"/>
  <c r="M607" i="4"/>
  <c r="AR206" i="1" s="1"/>
  <c r="M617" i="4"/>
  <c r="AP210" i="1" s="1"/>
  <c r="K619" i="4"/>
  <c r="AL210" i="1" s="1"/>
  <c r="M619" i="4"/>
  <c r="AR210" i="1" s="1"/>
  <c r="M618" i="4"/>
  <c r="AQ210" i="1" s="1"/>
  <c r="L619" i="4"/>
  <c r="AO210" i="1" s="1"/>
  <c r="K617" i="4"/>
  <c r="AJ210" i="1" s="1"/>
  <c r="K618" i="4"/>
  <c r="AK210" i="1" s="1"/>
  <c r="L618" i="4"/>
  <c r="AN210" i="1" s="1"/>
  <c r="L617" i="4"/>
  <c r="AM210" i="1" s="1"/>
  <c r="L631" i="4"/>
  <c r="AO214" i="1" s="1"/>
  <c r="K629" i="4"/>
  <c r="AJ214" i="1" s="1"/>
  <c r="L629" i="4"/>
  <c r="AM214" i="1" s="1"/>
  <c r="K631" i="4"/>
  <c r="AL214" i="1" s="1"/>
  <c r="M629" i="4"/>
  <c r="AP214" i="1" s="1"/>
  <c r="M630" i="4"/>
  <c r="AQ214" i="1" s="1"/>
  <c r="K630" i="4"/>
  <c r="AK214" i="1" s="1"/>
  <c r="M631" i="4"/>
  <c r="AR214" i="1" s="1"/>
  <c r="L630" i="4"/>
  <c r="AN214" i="1" s="1"/>
  <c r="K643" i="4"/>
  <c r="AL218" i="1" s="1"/>
  <c r="M643" i="4"/>
  <c r="AR218" i="1" s="1"/>
  <c r="K642" i="4"/>
  <c r="AK218" i="1" s="1"/>
  <c r="M641" i="4"/>
  <c r="AP218" i="1" s="1"/>
  <c r="K641" i="4"/>
  <c r="AJ218" i="1" s="1"/>
  <c r="L643" i="4"/>
  <c r="AO218" i="1" s="1"/>
  <c r="L641" i="4"/>
  <c r="AM218" i="1" s="1"/>
  <c r="M642" i="4"/>
  <c r="AQ218" i="1" s="1"/>
  <c r="L642" i="4"/>
  <c r="AN218" i="1" s="1"/>
  <c r="M653" i="4"/>
  <c r="AP222" i="1" s="1"/>
  <c r="K655" i="4"/>
  <c r="AL222" i="1" s="1"/>
  <c r="K653" i="4"/>
  <c r="AJ222" i="1" s="1"/>
  <c r="L655" i="4"/>
  <c r="AO222" i="1" s="1"/>
  <c r="L653" i="4"/>
  <c r="AM222" i="1" s="1"/>
  <c r="M654" i="4"/>
  <c r="AQ222" i="1" s="1"/>
  <c r="K654" i="4"/>
  <c r="AK222" i="1" s="1"/>
  <c r="M655" i="4"/>
  <c r="AR222" i="1" s="1"/>
  <c r="L654" i="4"/>
  <c r="AN222" i="1" s="1"/>
  <c r="K667" i="4"/>
  <c r="AL226" i="1" s="1"/>
  <c r="M667" i="4"/>
  <c r="AR226" i="1" s="1"/>
  <c r="M665" i="4"/>
  <c r="AP226" i="1" s="1"/>
  <c r="L665" i="4"/>
  <c r="AM226" i="1" s="1"/>
  <c r="M666" i="4"/>
  <c r="AQ226" i="1" s="1"/>
  <c r="L667" i="4"/>
  <c r="AO226" i="1" s="1"/>
  <c r="K665" i="4"/>
  <c r="AJ226" i="1" s="1"/>
  <c r="L666" i="4"/>
  <c r="AN226" i="1" s="1"/>
  <c r="K666" i="4"/>
  <c r="AK226" i="1" s="1"/>
  <c r="M677" i="4"/>
  <c r="AP230" i="1" s="1"/>
  <c r="L677" i="4"/>
  <c r="AM230" i="1" s="1"/>
  <c r="L679" i="4"/>
  <c r="AO230" i="1" s="1"/>
  <c r="K677" i="4"/>
  <c r="AJ230" i="1" s="1"/>
  <c r="K679" i="4"/>
  <c r="AL230" i="1" s="1"/>
  <c r="M679" i="4"/>
  <c r="AR230" i="1" s="1"/>
  <c r="L678" i="4"/>
  <c r="AN230" i="1" s="1"/>
  <c r="K678" i="4"/>
  <c r="AK230" i="1" s="1"/>
  <c r="M678" i="4"/>
  <c r="AQ230" i="1" s="1"/>
  <c r="L694" i="4"/>
  <c r="AO235" i="1" s="1"/>
  <c r="M694" i="4"/>
  <c r="AR235" i="1" s="1"/>
  <c r="K693" i="4"/>
  <c r="AK235" i="1" s="1"/>
  <c r="L693" i="4"/>
  <c r="AN235" i="1" s="1"/>
  <c r="K692" i="4"/>
  <c r="AJ235" i="1" s="1"/>
  <c r="K694" i="4"/>
  <c r="AL235" i="1" s="1"/>
  <c r="M693" i="4"/>
  <c r="AQ235" i="1" s="1"/>
  <c r="L692" i="4"/>
  <c r="AM235" i="1" s="1"/>
  <c r="M692" i="4"/>
  <c r="AP235" i="1" s="1"/>
  <c r="K706" i="4"/>
  <c r="AL239" i="1" s="1"/>
  <c r="L704" i="4"/>
  <c r="AM239" i="1" s="1"/>
  <c r="M705" i="4"/>
  <c r="AQ239" i="1" s="1"/>
  <c r="L705" i="4"/>
  <c r="AN239" i="1" s="1"/>
  <c r="K704" i="4"/>
  <c r="AJ239" i="1" s="1"/>
  <c r="L706" i="4"/>
  <c r="AO239" i="1" s="1"/>
  <c r="K705" i="4"/>
  <c r="AK239" i="1" s="1"/>
  <c r="M704" i="4"/>
  <c r="AP239" i="1" s="1"/>
  <c r="M706" i="4"/>
  <c r="AR239" i="1" s="1"/>
  <c r="M717" i="4"/>
  <c r="AQ243" i="1" s="1"/>
  <c r="L716" i="4"/>
  <c r="AM243" i="1" s="1"/>
  <c r="K718" i="4"/>
  <c r="AL243" i="1" s="1"/>
  <c r="L717" i="4"/>
  <c r="AN243" i="1" s="1"/>
  <c r="K716" i="4"/>
  <c r="AJ243" i="1" s="1"/>
  <c r="L718" i="4"/>
  <c r="AO243" i="1" s="1"/>
  <c r="M718" i="4"/>
  <c r="AR243" i="1" s="1"/>
  <c r="K717" i="4"/>
  <c r="AK243" i="1" s="1"/>
  <c r="M716" i="4"/>
  <c r="AP243" i="1" s="1"/>
  <c r="M729" i="4"/>
  <c r="AQ247" i="1" s="1"/>
  <c r="K730" i="4"/>
  <c r="AL247" i="1" s="1"/>
  <c r="L728" i="4"/>
  <c r="AM247" i="1" s="1"/>
  <c r="M728" i="4"/>
  <c r="AP247" i="1" s="1"/>
  <c r="M730" i="4"/>
  <c r="AR247" i="1" s="1"/>
  <c r="L729" i="4"/>
  <c r="AN247" i="1" s="1"/>
  <c r="K728" i="4"/>
  <c r="AJ247" i="1" s="1"/>
  <c r="K729" i="4"/>
  <c r="AK247" i="1" s="1"/>
  <c r="L730" i="4"/>
  <c r="AO247" i="1" s="1"/>
  <c r="M741" i="4"/>
  <c r="AQ251" i="1" s="1"/>
  <c r="L740" i="4"/>
  <c r="AM251" i="1" s="1"/>
  <c r="K742" i="4"/>
  <c r="AL251" i="1" s="1"/>
  <c r="M742" i="4"/>
  <c r="AR251" i="1" s="1"/>
  <c r="L741" i="4"/>
  <c r="AN251" i="1" s="1"/>
  <c r="K741" i="4"/>
  <c r="AK251" i="1" s="1"/>
  <c r="M740" i="4"/>
  <c r="AP251" i="1" s="1"/>
  <c r="K740" i="4"/>
  <c r="AJ251" i="1" s="1"/>
  <c r="L742" i="4"/>
  <c r="AO251" i="1" s="1"/>
  <c r="L752" i="4"/>
  <c r="AM255" i="1" s="1"/>
  <c r="M753" i="4"/>
  <c r="AQ255" i="1" s="1"/>
  <c r="K754" i="4"/>
  <c r="AL255" i="1" s="1"/>
  <c r="M752" i="4"/>
  <c r="AP255" i="1" s="1"/>
  <c r="M754" i="4"/>
  <c r="AR255" i="1" s="1"/>
  <c r="L753" i="4"/>
  <c r="AN255" i="1" s="1"/>
  <c r="L754" i="4"/>
  <c r="AO255" i="1" s="1"/>
  <c r="K752" i="4"/>
  <c r="AJ255" i="1" s="1"/>
  <c r="K753" i="4"/>
  <c r="AK255" i="1" s="1"/>
  <c r="K766" i="4"/>
  <c r="AL259" i="1" s="1"/>
  <c r="L764" i="4"/>
  <c r="AM259" i="1" s="1"/>
  <c r="M764" i="4"/>
  <c r="AP259" i="1" s="1"/>
  <c r="K764" i="4"/>
  <c r="AJ259" i="1" s="1"/>
  <c r="K765" i="4"/>
  <c r="AK259" i="1" s="1"/>
  <c r="M765" i="4"/>
  <c r="AQ259" i="1" s="1"/>
  <c r="L765" i="4"/>
  <c r="AN259" i="1" s="1"/>
  <c r="M766" i="4"/>
  <c r="AR259" i="1" s="1"/>
  <c r="L766" i="4"/>
  <c r="AO259" i="1" s="1"/>
  <c r="M777" i="4"/>
  <c r="AQ263" i="1" s="1"/>
  <c r="L776" i="4"/>
  <c r="AM263" i="1" s="1"/>
  <c r="K778" i="4"/>
  <c r="AL263" i="1" s="1"/>
  <c r="K777" i="4"/>
  <c r="AK263" i="1" s="1"/>
  <c r="M778" i="4"/>
  <c r="AR263" i="1" s="1"/>
  <c r="L777" i="4"/>
  <c r="AN263" i="1" s="1"/>
  <c r="K776" i="4"/>
  <c r="AJ263" i="1" s="1"/>
  <c r="M776" i="4"/>
  <c r="AP263" i="1" s="1"/>
  <c r="L778" i="4"/>
  <c r="AO263" i="1" s="1"/>
  <c r="M789" i="4"/>
  <c r="AQ267" i="1" s="1"/>
  <c r="L788" i="4"/>
  <c r="AM267" i="1" s="1"/>
  <c r="K790" i="4"/>
  <c r="AL267" i="1" s="1"/>
  <c r="M788" i="4"/>
  <c r="AP267" i="1" s="1"/>
  <c r="K788" i="4"/>
  <c r="AJ267" i="1" s="1"/>
  <c r="K789" i="4"/>
  <c r="AK267" i="1" s="1"/>
  <c r="M790" i="4"/>
  <c r="AR267" i="1" s="1"/>
  <c r="L789" i="4"/>
  <c r="AN267" i="1" s="1"/>
  <c r="L790" i="4"/>
  <c r="AO267" i="1" s="1"/>
  <c r="K802" i="4"/>
  <c r="AL271" i="1" s="1"/>
  <c r="L800" i="4"/>
  <c r="AM271" i="1" s="1"/>
  <c r="M801" i="4"/>
  <c r="AQ271" i="1" s="1"/>
  <c r="M800" i="4"/>
  <c r="AP271" i="1" s="1"/>
  <c r="M802" i="4"/>
  <c r="AR271" i="1" s="1"/>
  <c r="L801" i="4"/>
  <c r="AN271" i="1" s="1"/>
  <c r="K800" i="4"/>
  <c r="AJ271" i="1" s="1"/>
  <c r="K801" i="4"/>
  <c r="AK271" i="1" s="1"/>
  <c r="L802" i="4"/>
  <c r="AO271" i="1" s="1"/>
  <c r="K814" i="4"/>
  <c r="AL275" i="1" s="1"/>
  <c r="M813" i="4"/>
  <c r="AQ275" i="1" s="1"/>
  <c r="L813" i="4"/>
  <c r="AN275" i="1" s="1"/>
  <c r="M814" i="4"/>
  <c r="AR275" i="1" s="1"/>
  <c r="M812" i="4"/>
  <c r="AP275" i="1" s="1"/>
  <c r="L814" i="4"/>
  <c r="AO275" i="1" s="1"/>
  <c r="K812" i="4"/>
  <c r="AJ275" i="1" s="1"/>
  <c r="L812" i="4"/>
  <c r="AM275" i="1" s="1"/>
  <c r="K813" i="4"/>
  <c r="AK275" i="1" s="1"/>
  <c r="K826" i="4"/>
  <c r="AL279" i="1" s="1"/>
  <c r="L824" i="4"/>
  <c r="AM279" i="1" s="1"/>
  <c r="M825" i="4"/>
  <c r="AQ279" i="1" s="1"/>
  <c r="K824" i="4"/>
  <c r="AJ279" i="1" s="1"/>
  <c r="K825" i="4"/>
  <c r="AK279" i="1" s="1"/>
  <c r="L826" i="4"/>
  <c r="AO279" i="1" s="1"/>
  <c r="M824" i="4"/>
  <c r="AP279" i="1" s="1"/>
  <c r="M826" i="4"/>
  <c r="AR279" i="1" s="1"/>
  <c r="L825" i="4"/>
  <c r="AN279" i="1" s="1"/>
  <c r="L836" i="4"/>
  <c r="AM283" i="1" s="1"/>
  <c r="K838" i="4"/>
  <c r="AL283" i="1" s="1"/>
  <c r="M837" i="4"/>
  <c r="AQ283" i="1" s="1"/>
  <c r="L837" i="4"/>
  <c r="AN283" i="1" s="1"/>
  <c r="M836" i="4"/>
  <c r="AP283" i="1" s="1"/>
  <c r="L838" i="4"/>
  <c r="AO283" i="1" s="1"/>
  <c r="M838" i="4"/>
  <c r="AR283" i="1" s="1"/>
  <c r="K837" i="4"/>
  <c r="AK283" i="1" s="1"/>
  <c r="K836" i="4"/>
  <c r="AJ283" i="1" s="1"/>
  <c r="M849" i="4"/>
  <c r="AQ287" i="1" s="1"/>
  <c r="L848" i="4"/>
  <c r="AM287" i="1" s="1"/>
  <c r="K850" i="4"/>
  <c r="AL287" i="1" s="1"/>
  <c r="L850" i="4"/>
  <c r="AO287" i="1" s="1"/>
  <c r="K848" i="4"/>
  <c r="AJ287" i="1" s="1"/>
  <c r="K849" i="4"/>
  <c r="AK287" i="1" s="1"/>
  <c r="M850" i="4"/>
  <c r="AR287" i="1" s="1"/>
  <c r="L849" i="4"/>
  <c r="AN287" i="1" s="1"/>
  <c r="M848" i="4"/>
  <c r="AP287" i="1" s="1"/>
  <c r="K862" i="4"/>
  <c r="AL291" i="1" s="1"/>
  <c r="L860" i="4"/>
  <c r="AM291" i="1" s="1"/>
  <c r="M862" i="4"/>
  <c r="AR291" i="1" s="1"/>
  <c r="M860" i="4"/>
  <c r="AP291" i="1" s="1"/>
  <c r="L862" i="4"/>
  <c r="AO291" i="1" s="1"/>
  <c r="M861" i="4"/>
  <c r="AQ291" i="1" s="1"/>
  <c r="K860" i="4"/>
  <c r="AJ291" i="1" s="1"/>
  <c r="K861" i="4"/>
  <c r="AK291" i="1" s="1"/>
  <c r="L861" i="4"/>
  <c r="AN291" i="1" s="1"/>
  <c r="M873" i="4"/>
  <c r="AQ295" i="1" s="1"/>
  <c r="K874" i="4"/>
  <c r="AL295" i="1" s="1"/>
  <c r="L872" i="4"/>
  <c r="AM295" i="1" s="1"/>
  <c r="K872" i="4"/>
  <c r="AJ295" i="1" s="1"/>
  <c r="L874" i="4"/>
  <c r="AO295" i="1" s="1"/>
  <c r="K873" i="4"/>
  <c r="AK295" i="1" s="1"/>
  <c r="M872" i="4"/>
  <c r="AP295" i="1" s="1"/>
  <c r="M874" i="4"/>
  <c r="AR295" i="1" s="1"/>
  <c r="L873" i="4"/>
  <c r="AN295" i="1" s="1"/>
  <c r="M890" i="4"/>
  <c r="AP301" i="1" s="1"/>
  <c r="K890" i="4"/>
  <c r="AJ301" i="1" s="1"/>
  <c r="L890" i="4"/>
  <c r="AM301" i="1" s="1"/>
  <c r="K891" i="4"/>
  <c r="AK301" i="1" s="1"/>
  <c r="M892" i="4"/>
  <c r="AR301" i="1" s="1"/>
  <c r="L891" i="4"/>
  <c r="AN301" i="1" s="1"/>
  <c r="K892" i="4"/>
  <c r="AL301" i="1" s="1"/>
  <c r="M891" i="4"/>
  <c r="AQ301" i="1" s="1"/>
  <c r="L892" i="4"/>
  <c r="AO301" i="1" s="1"/>
  <c r="K902" i="4"/>
  <c r="AJ305" i="1" s="1"/>
  <c r="M902" i="4"/>
  <c r="AP305" i="1" s="1"/>
  <c r="K904" i="4"/>
  <c r="AL305" i="1" s="1"/>
  <c r="M904" i="4"/>
  <c r="AR305" i="1" s="1"/>
  <c r="L903" i="4"/>
  <c r="AN305" i="1" s="1"/>
  <c r="L904" i="4"/>
  <c r="AO305" i="1" s="1"/>
  <c r="L902" i="4"/>
  <c r="AM305" i="1" s="1"/>
  <c r="K903" i="4"/>
  <c r="AK305" i="1" s="1"/>
  <c r="M903" i="4"/>
  <c r="AQ305" i="1" s="1"/>
  <c r="K914" i="4"/>
  <c r="AJ309" i="1" s="1"/>
  <c r="M915" i="4"/>
  <c r="AQ309" i="1" s="1"/>
  <c r="M914" i="4"/>
  <c r="AP309" i="1" s="1"/>
  <c r="K915" i="4"/>
  <c r="AK309" i="1" s="1"/>
  <c r="L914" i="4"/>
  <c r="AM309" i="1" s="1"/>
  <c r="L915" i="4"/>
  <c r="AN309" i="1" s="1"/>
  <c r="M916" i="4"/>
  <c r="AR309" i="1" s="1"/>
  <c r="L916" i="4"/>
  <c r="AO309" i="1" s="1"/>
  <c r="K916" i="4"/>
  <c r="AL309" i="1" s="1"/>
  <c r="K8" i="4"/>
  <c r="AJ7" i="1" s="1"/>
  <c r="L10" i="4"/>
  <c r="AO7" i="1" s="1"/>
  <c r="L9" i="4"/>
  <c r="AN7" i="1" s="1"/>
  <c r="M9" i="4"/>
  <c r="AQ7" i="1" s="1"/>
  <c r="L8" i="4"/>
  <c r="AM7" i="1" s="1"/>
  <c r="K9" i="4"/>
  <c r="AK7" i="1" s="1"/>
  <c r="M10" i="4"/>
  <c r="AR7" i="1" s="1"/>
  <c r="M8" i="4"/>
  <c r="AP7" i="1" s="1"/>
  <c r="K10" i="4"/>
  <c r="AL7" i="1" s="1"/>
  <c r="M38" i="4"/>
  <c r="AP17" i="1" s="1"/>
  <c r="K40" i="4"/>
  <c r="AL17" i="1" s="1"/>
  <c r="K39" i="4"/>
  <c r="AK17" i="1" s="1"/>
  <c r="L39" i="4"/>
  <c r="AN17" i="1" s="1"/>
  <c r="L38" i="4"/>
  <c r="AM17" i="1" s="1"/>
  <c r="K38" i="4"/>
  <c r="AJ17" i="1" s="1"/>
  <c r="L40" i="4"/>
  <c r="AO17" i="1" s="1"/>
  <c r="M40" i="4"/>
  <c r="AR17" i="1" s="1"/>
  <c r="M39" i="4"/>
  <c r="AQ17" i="1" s="1"/>
  <c r="K65" i="4"/>
  <c r="AJ26" i="1" s="1"/>
  <c r="L66" i="4"/>
  <c r="AN26" i="1" s="1"/>
  <c r="M67" i="4"/>
  <c r="AR26" i="1" s="1"/>
  <c r="L67" i="4"/>
  <c r="AO26" i="1" s="1"/>
  <c r="M65" i="4"/>
  <c r="AP26" i="1" s="1"/>
  <c r="L65" i="4"/>
  <c r="AM26" i="1" s="1"/>
  <c r="K66" i="4"/>
  <c r="AK26" i="1" s="1"/>
  <c r="K67" i="4"/>
  <c r="AL26" i="1" s="1"/>
  <c r="M66" i="4"/>
  <c r="AQ26" i="1" s="1"/>
  <c r="M103" i="4"/>
  <c r="AR38" i="1" s="1"/>
  <c r="L103" i="4"/>
  <c r="AO38" i="1" s="1"/>
  <c r="L102" i="4"/>
  <c r="AN38" i="1" s="1"/>
  <c r="K101" i="4"/>
  <c r="AJ38" i="1" s="1"/>
  <c r="K103" i="4"/>
  <c r="AL38" i="1" s="1"/>
  <c r="K102" i="4"/>
  <c r="AK38" i="1" s="1"/>
  <c r="M101" i="4"/>
  <c r="AP38" i="1" s="1"/>
  <c r="L101" i="4"/>
  <c r="AM38" i="1" s="1"/>
  <c r="M102" i="4"/>
  <c r="AQ38" i="1" s="1"/>
  <c r="L134" i="4"/>
  <c r="AM49" i="1" s="1"/>
  <c r="M134" i="4"/>
  <c r="AP49" i="1" s="1"/>
  <c r="K135" i="4"/>
  <c r="AK49" i="1" s="1"/>
  <c r="M136" i="4"/>
  <c r="AR49" i="1" s="1"/>
  <c r="M135" i="4"/>
  <c r="AQ49" i="1" s="1"/>
  <c r="L135" i="4"/>
  <c r="AN49" i="1" s="1"/>
  <c r="K134" i="4"/>
  <c r="AJ49" i="1" s="1"/>
  <c r="L136" i="4"/>
  <c r="AO49" i="1" s="1"/>
  <c r="K136" i="4"/>
  <c r="AL49" i="1" s="1"/>
  <c r="L163" i="4"/>
  <c r="AO58" i="1" s="1"/>
  <c r="M161" i="4"/>
  <c r="AP58" i="1" s="1"/>
  <c r="K163" i="4"/>
  <c r="AL58" i="1" s="1"/>
  <c r="L161" i="4"/>
  <c r="AM58" i="1" s="1"/>
  <c r="M162" i="4"/>
  <c r="AQ58" i="1" s="1"/>
  <c r="K162" i="4"/>
  <c r="AK58" i="1" s="1"/>
  <c r="L162" i="4"/>
  <c r="AN58" i="1" s="1"/>
  <c r="K161" i="4"/>
  <c r="AJ58" i="1" s="1"/>
  <c r="M163" i="4"/>
  <c r="AR58" i="1" s="1"/>
  <c r="K187" i="4"/>
  <c r="AL66" i="1" s="1"/>
  <c r="M185" i="4"/>
  <c r="AP66" i="1" s="1"/>
  <c r="L187" i="4"/>
  <c r="AO66" i="1" s="1"/>
  <c r="L185" i="4"/>
  <c r="AM66" i="1" s="1"/>
  <c r="L186" i="4"/>
  <c r="AN66" i="1" s="1"/>
  <c r="K185" i="4"/>
  <c r="AJ66" i="1" s="1"/>
  <c r="K186" i="4"/>
  <c r="AK66" i="1" s="1"/>
  <c r="M186" i="4"/>
  <c r="AQ66" i="1" s="1"/>
  <c r="M187" i="4"/>
  <c r="AR66" i="1" s="1"/>
  <c r="M213" i="4"/>
  <c r="AQ75" i="1" s="1"/>
  <c r="L212" i="4"/>
  <c r="AM75" i="1" s="1"/>
  <c r="M214" i="4"/>
  <c r="AR75" i="1" s="1"/>
  <c r="K212" i="4"/>
  <c r="AJ75" i="1" s="1"/>
  <c r="K214" i="4"/>
  <c r="AL75" i="1" s="1"/>
  <c r="L213" i="4"/>
  <c r="AN75" i="1" s="1"/>
  <c r="K213" i="4"/>
  <c r="AK75" i="1" s="1"/>
  <c r="L214" i="4"/>
  <c r="AO75" i="1" s="1"/>
  <c r="M212" i="4"/>
  <c r="AP75" i="1" s="1"/>
  <c r="K229" i="4"/>
  <c r="AL80" i="1" s="1"/>
  <c r="L228" i="4"/>
  <c r="AN80" i="1" s="1"/>
  <c r="M229" i="4"/>
  <c r="AR80" i="1" s="1"/>
  <c r="L227" i="4"/>
  <c r="AM80" i="1" s="1"/>
  <c r="K228" i="4"/>
  <c r="AK80" i="1" s="1"/>
  <c r="M227" i="4"/>
  <c r="AP80" i="1" s="1"/>
  <c r="M228" i="4"/>
  <c r="AQ80" i="1" s="1"/>
  <c r="K227" i="4"/>
  <c r="AJ80" i="1" s="1"/>
  <c r="L229" i="4"/>
  <c r="AO80" i="1" s="1"/>
  <c r="M243" i="4"/>
  <c r="AQ85" i="1" s="1"/>
  <c r="L242" i="4"/>
  <c r="AM85" i="1" s="1"/>
  <c r="K244" i="4"/>
  <c r="AL85" i="1" s="1"/>
  <c r="L244" i="4"/>
  <c r="AO85" i="1" s="1"/>
  <c r="L243" i="4"/>
  <c r="AN85" i="1" s="1"/>
  <c r="M244" i="4"/>
  <c r="AR85" i="1" s="1"/>
  <c r="K243" i="4"/>
  <c r="AK85" i="1" s="1"/>
  <c r="K242" i="4"/>
  <c r="AJ85" i="1" s="1"/>
  <c r="M242" i="4"/>
  <c r="AP85" i="1" s="1"/>
  <c r="M255" i="4"/>
  <c r="AQ89" i="1" s="1"/>
  <c r="L255" i="4"/>
  <c r="AN89" i="1" s="1"/>
  <c r="M256" i="4"/>
  <c r="AR89" i="1" s="1"/>
  <c r="L254" i="4"/>
  <c r="AM89" i="1" s="1"/>
  <c r="K254" i="4"/>
  <c r="AJ89" i="1" s="1"/>
  <c r="K255" i="4"/>
  <c r="AK89" i="1" s="1"/>
  <c r="L256" i="4"/>
  <c r="AO89" i="1" s="1"/>
  <c r="M254" i="4"/>
  <c r="AP89" i="1" s="1"/>
  <c r="K256" i="4"/>
  <c r="AL89" i="1" s="1"/>
  <c r="L271" i="4"/>
  <c r="AO94" i="1" s="1"/>
  <c r="K270" i="4"/>
  <c r="AK94" i="1" s="1"/>
  <c r="M270" i="4"/>
  <c r="AQ94" i="1" s="1"/>
  <c r="M271" i="4"/>
  <c r="AR94" i="1" s="1"/>
  <c r="M269" i="4"/>
  <c r="AP94" i="1" s="1"/>
  <c r="L270" i="4"/>
  <c r="AN94" i="1" s="1"/>
  <c r="K269" i="4"/>
  <c r="AJ94" i="1" s="1"/>
  <c r="L269" i="4"/>
  <c r="AM94" i="1" s="1"/>
  <c r="K271" i="4"/>
  <c r="AL94" i="1" s="1"/>
  <c r="K283" i="4"/>
  <c r="AL98" i="1" s="1"/>
  <c r="M283" i="4"/>
  <c r="AR98" i="1" s="1"/>
  <c r="M281" i="4"/>
  <c r="AP98" i="1" s="1"/>
  <c r="M282" i="4"/>
  <c r="AQ98" i="1" s="1"/>
  <c r="L283" i="4"/>
  <c r="AO98" i="1" s="1"/>
  <c r="K282" i="4"/>
  <c r="AK98" i="1" s="1"/>
  <c r="L282" i="4"/>
  <c r="AN98" i="1" s="1"/>
  <c r="K281" i="4"/>
  <c r="AJ98" i="1" s="1"/>
  <c r="L281" i="4"/>
  <c r="AM98" i="1" s="1"/>
  <c r="M298" i="4"/>
  <c r="AR103" i="1" s="1"/>
  <c r="L297" i="4"/>
  <c r="AN103" i="1" s="1"/>
  <c r="K296" i="4"/>
  <c r="AJ103" i="1" s="1"/>
  <c r="L296" i="4"/>
  <c r="AM103" i="1" s="1"/>
  <c r="K297" i="4"/>
  <c r="AK103" i="1" s="1"/>
  <c r="M296" i="4"/>
  <c r="AP103" i="1" s="1"/>
  <c r="K298" i="4"/>
  <c r="AL103" i="1" s="1"/>
  <c r="M297" i="4"/>
  <c r="AQ103" i="1" s="1"/>
  <c r="L298" i="4"/>
  <c r="AO103" i="1" s="1"/>
  <c r="K312" i="4"/>
  <c r="AK108" i="1" s="1"/>
  <c r="K313" i="4"/>
  <c r="AL108" i="1" s="1"/>
  <c r="M311" i="4"/>
  <c r="AP108" i="1" s="1"/>
  <c r="M312" i="4"/>
  <c r="AQ108" i="1" s="1"/>
  <c r="L311" i="4"/>
  <c r="AM108" i="1" s="1"/>
  <c r="M313" i="4"/>
  <c r="AR108" i="1" s="1"/>
  <c r="L312" i="4"/>
  <c r="AN108" i="1" s="1"/>
  <c r="L313" i="4"/>
  <c r="AO108" i="1" s="1"/>
  <c r="K311" i="4"/>
  <c r="AJ108" i="1" s="1"/>
  <c r="K325" i="4"/>
  <c r="AL112" i="1" s="1"/>
  <c r="M323" i="4"/>
  <c r="AP112" i="1" s="1"/>
  <c r="K324" i="4"/>
  <c r="AK112" i="1" s="1"/>
  <c r="M324" i="4"/>
  <c r="AQ112" i="1" s="1"/>
  <c r="L323" i="4"/>
  <c r="AM112" i="1" s="1"/>
  <c r="L324" i="4"/>
  <c r="AN112" i="1" s="1"/>
  <c r="L325" i="4"/>
  <c r="AO112" i="1" s="1"/>
  <c r="M325" i="4"/>
  <c r="AR112" i="1" s="1"/>
  <c r="K323" i="4"/>
  <c r="AJ112" i="1" s="1"/>
  <c r="K340" i="4"/>
  <c r="AL117" i="1" s="1"/>
  <c r="K339" i="4"/>
  <c r="AK117" i="1" s="1"/>
  <c r="L340" i="4"/>
  <c r="AO117" i="1" s="1"/>
  <c r="M340" i="4"/>
  <c r="AR117" i="1" s="1"/>
  <c r="L339" i="4"/>
  <c r="AN117" i="1" s="1"/>
  <c r="M338" i="4"/>
  <c r="AP117" i="1" s="1"/>
  <c r="M339" i="4"/>
  <c r="AQ117" i="1" s="1"/>
  <c r="K338" i="4"/>
  <c r="AJ117" i="1" s="1"/>
  <c r="L338" i="4"/>
  <c r="AM117" i="1" s="1"/>
  <c r="M353" i="4"/>
  <c r="AP122" i="1" s="1"/>
  <c r="M354" i="4"/>
  <c r="AQ122" i="1" s="1"/>
  <c r="K354" i="4"/>
  <c r="AK122" i="1" s="1"/>
  <c r="M355" i="4"/>
  <c r="AR122" i="1" s="1"/>
  <c r="K355" i="4"/>
  <c r="AL122" i="1" s="1"/>
  <c r="L355" i="4"/>
  <c r="AO122" i="1" s="1"/>
  <c r="K353" i="4"/>
  <c r="AJ122" i="1" s="1"/>
  <c r="L353" i="4"/>
  <c r="AM122" i="1" s="1"/>
  <c r="L354" i="4"/>
  <c r="AN122" i="1" s="1"/>
  <c r="L366" i="4"/>
  <c r="AN126" i="1" s="1"/>
  <c r="K366" i="4"/>
  <c r="AK126" i="1" s="1"/>
  <c r="L365" i="4"/>
  <c r="AM126" i="1" s="1"/>
  <c r="M365" i="4"/>
  <c r="AP126" i="1" s="1"/>
  <c r="L367" i="4"/>
  <c r="AO126" i="1" s="1"/>
  <c r="M367" i="4"/>
  <c r="AR126" i="1" s="1"/>
  <c r="K365" i="4"/>
  <c r="AJ126" i="1" s="1"/>
  <c r="M366" i="4"/>
  <c r="AQ126" i="1" s="1"/>
  <c r="K367" i="4"/>
  <c r="AL126" i="1" s="1"/>
  <c r="M371" i="4"/>
  <c r="AP128" i="1" s="1"/>
  <c r="K373" i="4"/>
  <c r="AL128" i="1" s="1"/>
  <c r="L373" i="4"/>
  <c r="AO128" i="1" s="1"/>
  <c r="L371" i="4"/>
  <c r="AM128" i="1" s="1"/>
  <c r="L372" i="4"/>
  <c r="AN128" i="1" s="1"/>
  <c r="M372" i="4"/>
  <c r="AQ128" i="1" s="1"/>
  <c r="K372" i="4"/>
  <c r="AK128" i="1" s="1"/>
  <c r="K371" i="4"/>
  <c r="AJ128" i="1" s="1"/>
  <c r="M373" i="4"/>
  <c r="AR128" i="1" s="1"/>
  <c r="K386" i="4"/>
  <c r="AJ133" i="1" s="1"/>
  <c r="M388" i="4"/>
  <c r="AR133" i="1" s="1"/>
  <c r="L387" i="4"/>
  <c r="AN133" i="1" s="1"/>
  <c r="L386" i="4"/>
  <c r="AM133" i="1" s="1"/>
  <c r="L388" i="4"/>
  <c r="AO133" i="1" s="1"/>
  <c r="K387" i="4"/>
  <c r="AK133" i="1" s="1"/>
  <c r="M387" i="4"/>
  <c r="AQ133" i="1" s="1"/>
  <c r="K388" i="4"/>
  <c r="AL133" i="1" s="1"/>
  <c r="M386" i="4"/>
  <c r="AP133" i="1" s="1"/>
  <c r="M401" i="4"/>
  <c r="AP138" i="1" s="1"/>
  <c r="K403" i="4"/>
  <c r="AL138" i="1" s="1"/>
  <c r="M402" i="4"/>
  <c r="AQ138" i="1" s="1"/>
  <c r="M403" i="4"/>
  <c r="AR138" i="1" s="1"/>
  <c r="K402" i="4"/>
  <c r="AK138" i="1" s="1"/>
  <c r="L401" i="4"/>
  <c r="AM138" i="1" s="1"/>
  <c r="K401" i="4"/>
  <c r="AJ138" i="1" s="1"/>
  <c r="L402" i="4"/>
  <c r="AN138" i="1" s="1"/>
  <c r="L403" i="4"/>
  <c r="AO138" i="1" s="1"/>
  <c r="M413" i="4"/>
  <c r="AP142" i="1" s="1"/>
  <c r="M414" i="4"/>
  <c r="AQ142" i="1" s="1"/>
  <c r="M415" i="4"/>
  <c r="AR142" i="1" s="1"/>
  <c r="K413" i="4"/>
  <c r="AJ142" i="1" s="1"/>
  <c r="K414" i="4"/>
  <c r="AK142" i="1" s="1"/>
  <c r="L414" i="4"/>
  <c r="AN142" i="1" s="1"/>
  <c r="K415" i="4"/>
  <c r="AL142" i="1" s="1"/>
  <c r="L413" i="4"/>
  <c r="AM142" i="1" s="1"/>
  <c r="L415" i="4"/>
  <c r="AO142" i="1" s="1"/>
  <c r="M427" i="4"/>
  <c r="AR146" i="1" s="1"/>
  <c r="K427" i="4"/>
  <c r="AL146" i="1" s="1"/>
  <c r="K426" i="4"/>
  <c r="AK146" i="1" s="1"/>
  <c r="M425" i="4"/>
  <c r="AP146" i="1" s="1"/>
  <c r="L427" i="4"/>
  <c r="AO146" i="1" s="1"/>
  <c r="K425" i="4"/>
  <c r="AJ146" i="1" s="1"/>
  <c r="L426" i="4"/>
  <c r="AN146" i="1" s="1"/>
  <c r="M426" i="4"/>
  <c r="AQ146" i="1" s="1"/>
  <c r="L425" i="4"/>
  <c r="AM146" i="1" s="1"/>
  <c r="L438" i="4"/>
  <c r="AN150" i="1" s="1"/>
  <c r="K438" i="4"/>
  <c r="AK150" i="1" s="1"/>
  <c r="M437" i="4"/>
  <c r="AP150" i="1" s="1"/>
  <c r="M438" i="4"/>
  <c r="AQ150" i="1" s="1"/>
  <c r="L439" i="4"/>
  <c r="AO150" i="1" s="1"/>
  <c r="L437" i="4"/>
  <c r="AM150" i="1" s="1"/>
  <c r="K439" i="4"/>
  <c r="AL150" i="1" s="1"/>
  <c r="M439" i="4"/>
  <c r="AR150" i="1" s="1"/>
  <c r="K437" i="4"/>
  <c r="AJ150" i="1" s="1"/>
  <c r="K454" i="4"/>
  <c r="AL155" i="1" s="1"/>
  <c r="M454" i="4"/>
  <c r="AR155" i="1" s="1"/>
  <c r="L453" i="4"/>
  <c r="AN155" i="1" s="1"/>
  <c r="M453" i="4"/>
  <c r="AQ155" i="1" s="1"/>
  <c r="K452" i="4"/>
  <c r="AJ155" i="1" s="1"/>
  <c r="K453" i="4"/>
  <c r="AK155" i="1" s="1"/>
  <c r="L452" i="4"/>
  <c r="AM155" i="1" s="1"/>
  <c r="L454" i="4"/>
  <c r="AO155" i="1" s="1"/>
  <c r="M452" i="4"/>
  <c r="AP155" i="1" s="1"/>
  <c r="M465" i="4"/>
  <c r="AQ159" i="1" s="1"/>
  <c r="K465" i="4"/>
  <c r="AK159" i="1" s="1"/>
  <c r="K464" i="4"/>
  <c r="AJ159" i="1" s="1"/>
  <c r="M464" i="4"/>
  <c r="AP159" i="1" s="1"/>
  <c r="L464" i="4"/>
  <c r="AM159" i="1" s="1"/>
  <c r="K466" i="4"/>
  <c r="AL159" i="1" s="1"/>
  <c r="M466" i="4"/>
  <c r="AR159" i="1" s="1"/>
  <c r="L465" i="4"/>
  <c r="AN159" i="1" s="1"/>
  <c r="L466" i="4"/>
  <c r="AO159" i="1" s="1"/>
  <c r="M478" i="4"/>
  <c r="AR163" i="1" s="1"/>
  <c r="L477" i="4"/>
  <c r="AN163" i="1" s="1"/>
  <c r="K476" i="4"/>
  <c r="AJ163" i="1" s="1"/>
  <c r="K478" i="4"/>
  <c r="AL163" i="1" s="1"/>
  <c r="K477" i="4"/>
  <c r="AK163" i="1" s="1"/>
  <c r="L476" i="4"/>
  <c r="AM163" i="1" s="1"/>
  <c r="M477" i="4"/>
  <c r="AQ163" i="1" s="1"/>
  <c r="L478" i="4"/>
  <c r="AO163" i="1" s="1"/>
  <c r="M476" i="4"/>
  <c r="AP163" i="1" s="1"/>
  <c r="M489" i="4"/>
  <c r="AQ167" i="1" s="1"/>
  <c r="L490" i="4"/>
  <c r="AO167" i="1" s="1"/>
  <c r="K488" i="4"/>
  <c r="AJ167" i="1" s="1"/>
  <c r="M488" i="4"/>
  <c r="AP167" i="1" s="1"/>
  <c r="L488" i="4"/>
  <c r="AM167" i="1" s="1"/>
  <c r="L489" i="4"/>
  <c r="AN167" i="1" s="1"/>
  <c r="K489" i="4"/>
  <c r="AK167" i="1" s="1"/>
  <c r="K490" i="4"/>
  <c r="AL167" i="1" s="1"/>
  <c r="M490" i="4"/>
  <c r="AR167" i="1" s="1"/>
  <c r="K502" i="4"/>
  <c r="AL171" i="1" s="1"/>
  <c r="K501" i="4"/>
  <c r="AK171" i="1" s="1"/>
  <c r="K500" i="4"/>
  <c r="AJ171" i="1" s="1"/>
  <c r="L501" i="4"/>
  <c r="AN171" i="1" s="1"/>
  <c r="M502" i="4"/>
  <c r="AR171" i="1" s="1"/>
  <c r="L500" i="4"/>
  <c r="AM171" i="1" s="1"/>
  <c r="M501" i="4"/>
  <c r="AQ171" i="1" s="1"/>
  <c r="L502" i="4"/>
  <c r="AO171" i="1" s="1"/>
  <c r="M500" i="4"/>
  <c r="AP171" i="1" s="1"/>
  <c r="L513" i="4"/>
  <c r="AN175" i="1" s="1"/>
  <c r="M513" i="4"/>
  <c r="AQ175" i="1" s="1"/>
  <c r="K514" i="4"/>
  <c r="AL175" i="1" s="1"/>
  <c r="L514" i="4"/>
  <c r="AO175" i="1" s="1"/>
  <c r="M512" i="4"/>
  <c r="AP175" i="1" s="1"/>
  <c r="K512" i="4"/>
  <c r="AJ175" i="1" s="1"/>
  <c r="M514" i="4"/>
  <c r="AR175" i="1" s="1"/>
  <c r="L512" i="4"/>
  <c r="AM175" i="1" s="1"/>
  <c r="K513" i="4"/>
  <c r="AK175" i="1" s="1"/>
  <c r="K525" i="4"/>
  <c r="AK179" i="1" s="1"/>
  <c r="L524" i="4"/>
  <c r="AM179" i="1" s="1"/>
  <c r="M524" i="4"/>
  <c r="AP179" i="1" s="1"/>
  <c r="L525" i="4"/>
  <c r="AN179" i="1" s="1"/>
  <c r="K526" i="4"/>
  <c r="AL179" i="1" s="1"/>
  <c r="M526" i="4"/>
  <c r="AR179" i="1" s="1"/>
  <c r="L526" i="4"/>
  <c r="AO179" i="1" s="1"/>
  <c r="M525" i="4"/>
  <c r="AQ179" i="1" s="1"/>
  <c r="K524" i="4"/>
  <c r="AJ179" i="1" s="1"/>
  <c r="M536" i="4"/>
  <c r="AP183" i="1" s="1"/>
  <c r="K537" i="4"/>
  <c r="AK183" i="1" s="1"/>
  <c r="L536" i="4"/>
  <c r="AM183" i="1" s="1"/>
  <c r="K538" i="4"/>
  <c r="AL183" i="1" s="1"/>
  <c r="M538" i="4"/>
  <c r="AR183" i="1" s="1"/>
  <c r="L538" i="4"/>
  <c r="AO183" i="1" s="1"/>
  <c r="M537" i="4"/>
  <c r="AQ183" i="1" s="1"/>
  <c r="L537" i="4"/>
  <c r="AN183" i="1" s="1"/>
  <c r="K536" i="4"/>
  <c r="AJ183" i="1" s="1"/>
  <c r="M550" i="4"/>
  <c r="AR187" i="1" s="1"/>
  <c r="K550" i="4"/>
  <c r="AL187" i="1" s="1"/>
  <c r="M549" i="4"/>
  <c r="AQ187" i="1" s="1"/>
  <c r="L550" i="4"/>
  <c r="AO187" i="1" s="1"/>
  <c r="M548" i="4"/>
  <c r="AP187" i="1" s="1"/>
  <c r="L548" i="4"/>
  <c r="AM187" i="1" s="1"/>
  <c r="L549" i="4"/>
  <c r="AN187" i="1" s="1"/>
  <c r="K548" i="4"/>
  <c r="AJ187" i="1" s="1"/>
  <c r="K549" i="4"/>
  <c r="AK187" i="1" s="1"/>
  <c r="M562" i="4"/>
  <c r="AR191" i="1" s="1"/>
  <c r="L561" i="4"/>
  <c r="AN191" i="1" s="1"/>
  <c r="M561" i="4"/>
  <c r="AQ191" i="1" s="1"/>
  <c r="L560" i="4"/>
  <c r="AM191" i="1" s="1"/>
  <c r="M560" i="4"/>
  <c r="AP191" i="1" s="1"/>
  <c r="K561" i="4"/>
  <c r="AK191" i="1" s="1"/>
  <c r="K562" i="4"/>
  <c r="AL191" i="1" s="1"/>
  <c r="K560" i="4"/>
  <c r="AJ191" i="1" s="1"/>
  <c r="L562" i="4"/>
  <c r="AO191" i="1" s="1"/>
  <c r="L573" i="4"/>
  <c r="AN195" i="1" s="1"/>
  <c r="K572" i="4"/>
  <c r="AJ195" i="1" s="1"/>
  <c r="M574" i="4"/>
  <c r="AR195" i="1" s="1"/>
  <c r="K573" i="4"/>
  <c r="AK195" i="1" s="1"/>
  <c r="K574" i="4"/>
  <c r="AL195" i="1" s="1"/>
  <c r="M572" i="4"/>
  <c r="AP195" i="1" s="1"/>
  <c r="L574" i="4"/>
  <c r="AO195" i="1" s="1"/>
  <c r="M573" i="4"/>
  <c r="AQ195" i="1" s="1"/>
  <c r="L572" i="4"/>
  <c r="AM195" i="1" s="1"/>
  <c r="K584" i="4"/>
  <c r="AJ199" i="1" s="1"/>
  <c r="M586" i="4"/>
  <c r="AR199" i="1" s="1"/>
  <c r="M584" i="4"/>
  <c r="AP199" i="1" s="1"/>
  <c r="L585" i="4"/>
  <c r="AN199" i="1" s="1"/>
  <c r="L586" i="4"/>
  <c r="AO199" i="1" s="1"/>
  <c r="L584" i="4"/>
  <c r="AM199" i="1" s="1"/>
  <c r="K586" i="4"/>
  <c r="AL199" i="1" s="1"/>
  <c r="M585" i="4"/>
  <c r="AQ199" i="1" s="1"/>
  <c r="K585" i="4"/>
  <c r="AK199" i="1" s="1"/>
  <c r="M598" i="4"/>
  <c r="AR203" i="1" s="1"/>
  <c r="L597" i="4"/>
  <c r="AN203" i="1" s="1"/>
  <c r="K596" i="4"/>
  <c r="AJ203" i="1" s="1"/>
  <c r="K597" i="4"/>
  <c r="AK203" i="1" s="1"/>
  <c r="M597" i="4"/>
  <c r="AQ203" i="1" s="1"/>
  <c r="L596" i="4"/>
  <c r="AM203" i="1" s="1"/>
  <c r="K598" i="4"/>
  <c r="AL203" i="1" s="1"/>
  <c r="M596" i="4"/>
  <c r="AP203" i="1" s="1"/>
  <c r="L598" i="4"/>
  <c r="AO203" i="1" s="1"/>
  <c r="M608" i="4"/>
  <c r="AP207" i="1" s="1"/>
  <c r="L610" i="4"/>
  <c r="AO207" i="1" s="1"/>
  <c r="M610" i="4"/>
  <c r="AR207" i="1" s="1"/>
  <c r="K610" i="4"/>
  <c r="AL207" i="1" s="1"/>
  <c r="L608" i="4"/>
  <c r="AM207" i="1" s="1"/>
  <c r="K608" i="4"/>
  <c r="AJ207" i="1" s="1"/>
  <c r="L609" i="4"/>
  <c r="AN207" i="1" s="1"/>
  <c r="M609" i="4"/>
  <c r="AQ207" i="1" s="1"/>
  <c r="K609" i="4"/>
  <c r="AK207" i="1" s="1"/>
  <c r="K620" i="4"/>
  <c r="AJ211" i="1" s="1"/>
  <c r="L621" i="4"/>
  <c r="AN211" i="1" s="1"/>
  <c r="K621" i="4"/>
  <c r="AK211" i="1" s="1"/>
  <c r="M622" i="4"/>
  <c r="AR211" i="1" s="1"/>
  <c r="M621" i="4"/>
  <c r="AQ211" i="1" s="1"/>
  <c r="L622" i="4"/>
  <c r="AO211" i="1" s="1"/>
  <c r="L620" i="4"/>
  <c r="AM211" i="1" s="1"/>
  <c r="M620" i="4"/>
  <c r="AP211" i="1" s="1"/>
  <c r="K622" i="4"/>
  <c r="AL211" i="1" s="1"/>
  <c r="M634" i="4"/>
  <c r="AR215" i="1" s="1"/>
  <c r="L633" i="4"/>
  <c r="AN215" i="1" s="1"/>
  <c r="K632" i="4"/>
  <c r="AJ215" i="1" s="1"/>
  <c r="K634" i="4"/>
  <c r="AL215" i="1" s="1"/>
  <c r="M632" i="4"/>
  <c r="AP215" i="1" s="1"/>
  <c r="L634" i="4"/>
  <c r="AO215" i="1" s="1"/>
  <c r="L632" i="4"/>
  <c r="AM215" i="1" s="1"/>
  <c r="M633" i="4"/>
  <c r="AQ215" i="1" s="1"/>
  <c r="K633" i="4"/>
  <c r="AK215" i="1" s="1"/>
  <c r="K644" i="4"/>
  <c r="AJ219" i="1" s="1"/>
  <c r="M646" i="4"/>
  <c r="AR219" i="1" s="1"/>
  <c r="L646" i="4"/>
  <c r="AO219" i="1" s="1"/>
  <c r="L645" i="4"/>
  <c r="AN219" i="1" s="1"/>
  <c r="K645" i="4"/>
  <c r="AK219" i="1" s="1"/>
  <c r="M644" i="4"/>
  <c r="AP219" i="1" s="1"/>
  <c r="L644" i="4"/>
  <c r="AM219" i="1" s="1"/>
  <c r="K646" i="4"/>
  <c r="AL219" i="1" s="1"/>
  <c r="M645" i="4"/>
  <c r="AQ219" i="1" s="1"/>
  <c r="L657" i="4"/>
  <c r="AN223" i="1" s="1"/>
  <c r="K658" i="4"/>
  <c r="AL223" i="1" s="1"/>
  <c r="K656" i="4"/>
  <c r="AJ223" i="1" s="1"/>
  <c r="L656" i="4"/>
  <c r="AM223" i="1" s="1"/>
  <c r="M656" i="4"/>
  <c r="AP223" i="1" s="1"/>
  <c r="L658" i="4"/>
  <c r="AO223" i="1" s="1"/>
  <c r="M658" i="4"/>
  <c r="AR223" i="1" s="1"/>
  <c r="M657" i="4"/>
  <c r="AQ223" i="1" s="1"/>
  <c r="K657" i="4"/>
  <c r="AK223" i="1" s="1"/>
  <c r="L669" i="4"/>
  <c r="AN227" i="1" s="1"/>
  <c r="K668" i="4"/>
  <c r="AJ227" i="1" s="1"/>
  <c r="K669" i="4"/>
  <c r="AK227" i="1" s="1"/>
  <c r="M670" i="4"/>
  <c r="AR227" i="1" s="1"/>
  <c r="L670" i="4"/>
  <c r="AO227" i="1" s="1"/>
  <c r="M669" i="4"/>
  <c r="AQ227" i="1" s="1"/>
  <c r="L668" i="4"/>
  <c r="AM227" i="1" s="1"/>
  <c r="M668" i="4"/>
  <c r="AP227" i="1" s="1"/>
  <c r="K670" i="4"/>
  <c r="AL227" i="1" s="1"/>
  <c r="K685" i="4"/>
  <c r="AL232" i="1" s="1"/>
  <c r="M683" i="4"/>
  <c r="AP232" i="1" s="1"/>
  <c r="M685" i="4"/>
  <c r="AR232" i="1" s="1"/>
  <c r="L684" i="4"/>
  <c r="AN232" i="1" s="1"/>
  <c r="L685" i="4"/>
  <c r="AO232" i="1" s="1"/>
  <c r="K683" i="4"/>
  <c r="AJ232" i="1" s="1"/>
  <c r="M684" i="4"/>
  <c r="AQ232" i="1" s="1"/>
  <c r="L683" i="4"/>
  <c r="AM232" i="1" s="1"/>
  <c r="K684" i="4"/>
  <c r="AK232" i="1" s="1"/>
  <c r="M696" i="4"/>
  <c r="AQ236" i="1" s="1"/>
  <c r="K697" i="4"/>
  <c r="AL236" i="1" s="1"/>
  <c r="M697" i="4"/>
  <c r="AR236" i="1" s="1"/>
  <c r="K696" i="4"/>
  <c r="AK236" i="1" s="1"/>
  <c r="K695" i="4"/>
  <c r="AJ236" i="1" s="1"/>
  <c r="L695" i="4"/>
  <c r="AM236" i="1" s="1"/>
  <c r="L696" i="4"/>
  <c r="AN236" i="1" s="1"/>
  <c r="L697" i="4"/>
  <c r="AO236" i="1" s="1"/>
  <c r="M695" i="4"/>
  <c r="AP236" i="1" s="1"/>
  <c r="M709" i="4"/>
  <c r="AR240" i="1" s="1"/>
  <c r="L708" i="4"/>
  <c r="AN240" i="1" s="1"/>
  <c r="K708" i="4"/>
  <c r="AK240" i="1" s="1"/>
  <c r="M707" i="4"/>
  <c r="AP240" i="1" s="1"/>
  <c r="M708" i="4"/>
  <c r="AQ240" i="1" s="1"/>
  <c r="L707" i="4"/>
  <c r="AM240" i="1" s="1"/>
  <c r="K707" i="4"/>
  <c r="AJ240" i="1" s="1"/>
  <c r="K709" i="4"/>
  <c r="AL240" i="1" s="1"/>
  <c r="L709" i="4"/>
  <c r="AO240" i="1" s="1"/>
  <c r="M721" i="4"/>
  <c r="AR244" i="1" s="1"/>
  <c r="L720" i="4"/>
  <c r="AN244" i="1" s="1"/>
  <c r="M719" i="4"/>
  <c r="AP244" i="1" s="1"/>
  <c r="L719" i="4"/>
  <c r="AM244" i="1" s="1"/>
  <c r="K720" i="4"/>
  <c r="AK244" i="1" s="1"/>
  <c r="K719" i="4"/>
  <c r="AJ244" i="1" s="1"/>
  <c r="K721" i="4"/>
  <c r="AL244" i="1" s="1"/>
  <c r="L721" i="4"/>
  <c r="AO244" i="1" s="1"/>
  <c r="M720" i="4"/>
  <c r="AQ244" i="1" s="1"/>
  <c r="M733" i="4"/>
  <c r="AR248" i="1" s="1"/>
  <c r="L732" i="4"/>
  <c r="AN248" i="1" s="1"/>
  <c r="K731" i="4"/>
  <c r="AJ248" i="1" s="1"/>
  <c r="K733" i="4"/>
  <c r="AL248" i="1" s="1"/>
  <c r="L733" i="4"/>
  <c r="AO248" i="1" s="1"/>
  <c r="K732" i="4"/>
  <c r="AK248" i="1" s="1"/>
  <c r="L731" i="4"/>
  <c r="AM248" i="1" s="1"/>
  <c r="M732" i="4"/>
  <c r="AQ248" i="1" s="1"/>
  <c r="M731" i="4"/>
  <c r="AP248" i="1" s="1"/>
  <c r="M745" i="4"/>
  <c r="AR252" i="1" s="1"/>
  <c r="L744" i="4"/>
  <c r="AN252" i="1" s="1"/>
  <c r="K743" i="4"/>
  <c r="AJ252" i="1" s="1"/>
  <c r="K745" i="4"/>
  <c r="AL252" i="1" s="1"/>
  <c r="K744" i="4"/>
  <c r="AK252" i="1" s="1"/>
  <c r="L743" i="4"/>
  <c r="AM252" i="1" s="1"/>
  <c r="L745" i="4"/>
  <c r="AO252" i="1" s="1"/>
  <c r="M743" i="4"/>
  <c r="AP252" i="1" s="1"/>
  <c r="M744" i="4"/>
  <c r="AQ252" i="1" s="1"/>
  <c r="M757" i="4"/>
  <c r="AR256" i="1" s="1"/>
  <c r="L756" i="4"/>
  <c r="AN256" i="1" s="1"/>
  <c r="K755" i="4"/>
  <c r="AJ256" i="1" s="1"/>
  <c r="M756" i="4"/>
  <c r="AQ256" i="1" s="1"/>
  <c r="K757" i="4"/>
  <c r="AL256" i="1" s="1"/>
  <c r="K756" i="4"/>
  <c r="AK256" i="1" s="1"/>
  <c r="L755" i="4"/>
  <c r="AM256" i="1" s="1"/>
  <c r="L757" i="4"/>
  <c r="AO256" i="1" s="1"/>
  <c r="M755" i="4"/>
  <c r="AP256" i="1" s="1"/>
  <c r="L768" i="4"/>
  <c r="AN260" i="1" s="1"/>
  <c r="M769" i="4"/>
  <c r="AR260" i="1" s="1"/>
  <c r="L769" i="4"/>
  <c r="AO260" i="1" s="1"/>
  <c r="K769" i="4"/>
  <c r="AL260" i="1" s="1"/>
  <c r="M767" i="4"/>
  <c r="AP260" i="1" s="1"/>
  <c r="L767" i="4"/>
  <c r="AM260" i="1" s="1"/>
  <c r="M768" i="4"/>
  <c r="AQ260" i="1" s="1"/>
  <c r="K767" i="4"/>
  <c r="AJ260" i="1" s="1"/>
  <c r="K768" i="4"/>
  <c r="AK260" i="1" s="1"/>
  <c r="M781" i="4"/>
  <c r="AR264" i="1" s="1"/>
  <c r="L780" i="4"/>
  <c r="AN264" i="1" s="1"/>
  <c r="K780" i="4"/>
  <c r="AK264" i="1" s="1"/>
  <c r="M780" i="4"/>
  <c r="AQ264" i="1" s="1"/>
  <c r="K781" i="4"/>
  <c r="AL264" i="1" s="1"/>
  <c r="L781" i="4"/>
  <c r="AO264" i="1" s="1"/>
  <c r="K779" i="4"/>
  <c r="AJ264" i="1" s="1"/>
  <c r="L779" i="4"/>
  <c r="AM264" i="1" s="1"/>
  <c r="M779" i="4"/>
  <c r="AP264" i="1" s="1"/>
  <c r="L792" i="4"/>
  <c r="AN268" i="1" s="1"/>
  <c r="M793" i="4"/>
  <c r="AR268" i="1" s="1"/>
  <c r="M792" i="4"/>
  <c r="AQ268" i="1" s="1"/>
  <c r="K791" i="4"/>
  <c r="AJ268" i="1" s="1"/>
  <c r="K793" i="4"/>
  <c r="AL268" i="1" s="1"/>
  <c r="L793" i="4"/>
  <c r="AO268" i="1" s="1"/>
  <c r="K792" i="4"/>
  <c r="AK268" i="1" s="1"/>
  <c r="L791" i="4"/>
  <c r="AM268" i="1" s="1"/>
  <c r="M791" i="4"/>
  <c r="AP268" i="1" s="1"/>
  <c r="M805" i="4"/>
  <c r="AR272" i="1" s="1"/>
  <c r="L804" i="4"/>
  <c r="AN272" i="1" s="1"/>
  <c r="L803" i="4"/>
  <c r="AM272" i="1" s="1"/>
  <c r="M804" i="4"/>
  <c r="AQ272" i="1" s="1"/>
  <c r="K805" i="4"/>
  <c r="AL272" i="1" s="1"/>
  <c r="K804" i="4"/>
  <c r="AK272" i="1" s="1"/>
  <c r="L805" i="4"/>
  <c r="AO272" i="1" s="1"/>
  <c r="K803" i="4"/>
  <c r="AJ272" i="1" s="1"/>
  <c r="M803" i="4"/>
  <c r="AP272" i="1" s="1"/>
  <c r="M817" i="4"/>
  <c r="AR276" i="1" s="1"/>
  <c r="L816" i="4"/>
  <c r="AN276" i="1" s="1"/>
  <c r="M816" i="4"/>
  <c r="AQ276" i="1" s="1"/>
  <c r="K816" i="4"/>
  <c r="AK276" i="1" s="1"/>
  <c r="K815" i="4"/>
  <c r="AJ276" i="1" s="1"/>
  <c r="L817" i="4"/>
  <c r="AO276" i="1" s="1"/>
  <c r="L815" i="4"/>
  <c r="AM276" i="1" s="1"/>
  <c r="M815" i="4"/>
  <c r="AP276" i="1" s="1"/>
  <c r="K817" i="4"/>
  <c r="AL276" i="1" s="1"/>
  <c r="M829" i="4"/>
  <c r="AR280" i="1" s="1"/>
  <c r="K828" i="4"/>
  <c r="AK280" i="1" s="1"/>
  <c r="L827" i="4"/>
  <c r="AM280" i="1" s="1"/>
  <c r="M827" i="4"/>
  <c r="AP280" i="1" s="1"/>
  <c r="L828" i="4"/>
  <c r="AN280" i="1" s="1"/>
  <c r="K827" i="4"/>
  <c r="AJ280" i="1" s="1"/>
  <c r="M828" i="4"/>
  <c r="AQ280" i="1" s="1"/>
  <c r="K829" i="4"/>
  <c r="AL280" i="1" s="1"/>
  <c r="L829" i="4"/>
  <c r="AO280" i="1" s="1"/>
  <c r="L840" i="4"/>
  <c r="AN284" i="1" s="1"/>
  <c r="M841" i="4"/>
  <c r="AR284" i="1" s="1"/>
  <c r="L839" i="4"/>
  <c r="AM284" i="1" s="1"/>
  <c r="M839" i="4"/>
  <c r="AP284" i="1" s="1"/>
  <c r="M840" i="4"/>
  <c r="AQ284" i="1" s="1"/>
  <c r="K839" i="4"/>
  <c r="AJ284" i="1" s="1"/>
  <c r="K841" i="4"/>
  <c r="AL284" i="1" s="1"/>
  <c r="L841" i="4"/>
  <c r="AO284" i="1" s="1"/>
  <c r="K840" i="4"/>
  <c r="AK284" i="1" s="1"/>
  <c r="M853" i="4"/>
  <c r="AR288" i="1" s="1"/>
  <c r="L852" i="4"/>
  <c r="AN288" i="1" s="1"/>
  <c r="K852" i="4"/>
  <c r="AK288" i="1" s="1"/>
  <c r="L851" i="4"/>
  <c r="AM288" i="1" s="1"/>
  <c r="L853" i="4"/>
  <c r="AO288" i="1" s="1"/>
  <c r="K851" i="4"/>
  <c r="AJ288" i="1" s="1"/>
  <c r="M852" i="4"/>
  <c r="AQ288" i="1" s="1"/>
  <c r="K853" i="4"/>
  <c r="AL288" i="1" s="1"/>
  <c r="M851" i="4"/>
  <c r="AP288" i="1" s="1"/>
  <c r="M865" i="4"/>
  <c r="AR292" i="1" s="1"/>
  <c r="L864" i="4"/>
  <c r="AN292" i="1" s="1"/>
  <c r="L863" i="4"/>
  <c r="AM292" i="1" s="1"/>
  <c r="M863" i="4"/>
  <c r="AP292" i="1" s="1"/>
  <c r="K863" i="4"/>
  <c r="AJ292" i="1" s="1"/>
  <c r="K865" i="4"/>
  <c r="AL292" i="1" s="1"/>
  <c r="L865" i="4"/>
  <c r="AO292" i="1" s="1"/>
  <c r="M864" i="4"/>
  <c r="AQ292" i="1" s="1"/>
  <c r="K864" i="4"/>
  <c r="AK292" i="1" s="1"/>
  <c r="L875" i="4"/>
  <c r="AM296" i="1" s="1"/>
  <c r="L876" i="4"/>
  <c r="AN296" i="1" s="1"/>
  <c r="K875" i="4"/>
  <c r="AJ296" i="1" s="1"/>
  <c r="K877" i="4"/>
  <c r="AL296" i="1" s="1"/>
  <c r="M877" i="4"/>
  <c r="AR296" i="1" s="1"/>
  <c r="K876" i="4"/>
  <c r="AK296" i="1" s="1"/>
  <c r="M875" i="4"/>
  <c r="AP296" i="1" s="1"/>
  <c r="M876" i="4"/>
  <c r="AQ296" i="1" s="1"/>
  <c r="L877" i="4"/>
  <c r="AO296" i="1" s="1"/>
  <c r="L893" i="4"/>
  <c r="AM302" i="1" s="1"/>
  <c r="K895" i="4"/>
  <c r="AL302" i="1" s="1"/>
  <c r="K894" i="4"/>
  <c r="AK302" i="1" s="1"/>
  <c r="K893" i="4"/>
  <c r="AJ302" i="1" s="1"/>
  <c r="M895" i="4"/>
  <c r="AR302" i="1" s="1"/>
  <c r="M894" i="4"/>
  <c r="AQ302" i="1" s="1"/>
  <c r="L894" i="4"/>
  <c r="AN302" i="1" s="1"/>
  <c r="L895" i="4"/>
  <c r="AO302" i="1" s="1"/>
  <c r="M893" i="4"/>
  <c r="AP302" i="1" s="1"/>
  <c r="L906" i="4"/>
  <c r="AN306" i="1" s="1"/>
  <c r="M907" i="4"/>
  <c r="AR306" i="1" s="1"/>
  <c r="M905" i="4"/>
  <c r="AP306" i="1" s="1"/>
  <c r="L905" i="4"/>
  <c r="AM306" i="1" s="1"/>
  <c r="L907" i="4"/>
  <c r="AO306" i="1" s="1"/>
  <c r="K907" i="4"/>
  <c r="AL306" i="1" s="1"/>
  <c r="K906" i="4"/>
  <c r="AK306" i="1" s="1"/>
  <c r="K905" i="4"/>
  <c r="AJ306" i="1" s="1"/>
  <c r="M906" i="4"/>
  <c r="AQ306" i="1" s="1"/>
  <c r="K917" i="4"/>
  <c r="AJ310" i="1" s="1"/>
  <c r="L919" i="4"/>
  <c r="AO310" i="1" s="1"/>
  <c r="L918" i="4"/>
  <c r="AN310" i="1" s="1"/>
  <c r="L917" i="4"/>
  <c r="AM310" i="1" s="1"/>
  <c r="K918" i="4"/>
  <c r="AK310" i="1" s="1"/>
  <c r="K919" i="4"/>
  <c r="AL310" i="1" s="1"/>
  <c r="M918" i="4"/>
  <c r="AQ310" i="1" s="1"/>
  <c r="M917" i="4"/>
  <c r="AP310" i="1" s="1"/>
  <c r="M919" i="4"/>
  <c r="AR310" i="1" s="1"/>
  <c r="M14" i="4"/>
  <c r="AP9" i="1" s="1"/>
  <c r="K16" i="4"/>
  <c r="AL9" i="1" s="1"/>
  <c r="L16" i="4"/>
  <c r="AO9" i="1" s="1"/>
  <c r="K15" i="4"/>
  <c r="AK9" i="1" s="1"/>
  <c r="M16" i="4"/>
  <c r="AR9" i="1" s="1"/>
  <c r="L15" i="4"/>
  <c r="AN9" i="1" s="1"/>
  <c r="L14" i="4"/>
  <c r="AM9" i="1" s="1"/>
  <c r="M15" i="4"/>
  <c r="AQ9" i="1" s="1"/>
  <c r="K14" i="4"/>
  <c r="AJ9" i="1" s="1"/>
  <c r="K41" i="4"/>
  <c r="AJ18" i="1" s="1"/>
  <c r="L42" i="4"/>
  <c r="AN18" i="1" s="1"/>
  <c r="M43" i="4"/>
  <c r="AR18" i="1" s="1"/>
  <c r="L41" i="4"/>
  <c r="AM18" i="1" s="1"/>
  <c r="M42" i="4"/>
  <c r="AQ18" i="1" s="1"/>
  <c r="L43" i="4"/>
  <c r="AO18" i="1" s="1"/>
  <c r="K43" i="4"/>
  <c r="AL18" i="1" s="1"/>
  <c r="K42" i="4"/>
  <c r="AK18" i="1" s="1"/>
  <c r="M41" i="4"/>
  <c r="AP18" i="1" s="1"/>
  <c r="M74" i="4"/>
  <c r="AP29" i="1" s="1"/>
  <c r="K76" i="4"/>
  <c r="AL29" i="1" s="1"/>
  <c r="L76" i="4"/>
  <c r="AO29" i="1" s="1"/>
  <c r="K74" i="4"/>
  <c r="AJ29" i="1" s="1"/>
  <c r="K75" i="4"/>
  <c r="AK29" i="1" s="1"/>
  <c r="M75" i="4"/>
  <c r="AQ29" i="1" s="1"/>
  <c r="L74" i="4"/>
  <c r="AM29" i="1" s="1"/>
  <c r="L75" i="4"/>
  <c r="AN29" i="1" s="1"/>
  <c r="M76" i="4"/>
  <c r="AR29" i="1" s="1"/>
  <c r="M114" i="4"/>
  <c r="AQ42" i="1" s="1"/>
  <c r="L113" i="4"/>
  <c r="AM42" i="1" s="1"/>
  <c r="M113" i="4"/>
  <c r="AP42" i="1" s="1"/>
  <c r="L114" i="4"/>
  <c r="AN42" i="1" s="1"/>
  <c r="K114" i="4"/>
  <c r="AK42" i="1" s="1"/>
  <c r="K113" i="4"/>
  <c r="AJ42" i="1" s="1"/>
  <c r="L115" i="4"/>
  <c r="AO42" i="1" s="1"/>
  <c r="M115" i="4"/>
  <c r="AR42" i="1" s="1"/>
  <c r="K115" i="4"/>
  <c r="AL42" i="1" s="1"/>
  <c r="M138" i="4"/>
  <c r="AQ50" i="1" s="1"/>
  <c r="L137" i="4"/>
  <c r="AM50" i="1" s="1"/>
  <c r="M137" i="4"/>
  <c r="AP50" i="1" s="1"/>
  <c r="K139" i="4"/>
  <c r="AL50" i="1" s="1"/>
  <c r="M139" i="4"/>
  <c r="AR50" i="1" s="1"/>
  <c r="L139" i="4"/>
  <c r="AO50" i="1" s="1"/>
  <c r="L138" i="4"/>
  <c r="AN50" i="1" s="1"/>
  <c r="K138" i="4"/>
  <c r="AK50" i="1" s="1"/>
  <c r="K137" i="4"/>
  <c r="AJ50" i="1" s="1"/>
  <c r="K170" i="4"/>
  <c r="AJ61" i="1" s="1"/>
  <c r="M172" i="4"/>
  <c r="AR61" i="1" s="1"/>
  <c r="M170" i="4"/>
  <c r="AP61" i="1" s="1"/>
  <c r="K171" i="4"/>
  <c r="AK61" i="1" s="1"/>
  <c r="M171" i="4"/>
  <c r="AQ61" i="1" s="1"/>
  <c r="L171" i="4"/>
  <c r="AN61" i="1" s="1"/>
  <c r="K172" i="4"/>
  <c r="AL61" i="1" s="1"/>
  <c r="L172" i="4"/>
  <c r="AO61" i="1" s="1"/>
  <c r="L170" i="4"/>
  <c r="AM61" i="1" s="1"/>
  <c r="M195" i="4"/>
  <c r="AQ69" i="1" s="1"/>
  <c r="M196" i="4"/>
  <c r="AR69" i="1" s="1"/>
  <c r="K196" i="4"/>
  <c r="AL69" i="1" s="1"/>
  <c r="L195" i="4"/>
  <c r="AN69" i="1" s="1"/>
  <c r="K194" i="4"/>
  <c r="AJ69" i="1" s="1"/>
  <c r="K195" i="4"/>
  <c r="AK69" i="1" s="1"/>
  <c r="L194" i="4"/>
  <c r="AM69" i="1" s="1"/>
  <c r="M194" i="4"/>
  <c r="AP69" i="1" s="1"/>
  <c r="L196" i="4"/>
  <c r="AO69" i="1" s="1"/>
  <c r="M219" i="4"/>
  <c r="AQ77" i="1" s="1"/>
  <c r="L218" i="4"/>
  <c r="AM77" i="1" s="1"/>
  <c r="K220" i="4"/>
  <c r="AL77" i="1" s="1"/>
  <c r="L220" i="4"/>
  <c r="AO77" i="1" s="1"/>
  <c r="K218" i="4"/>
  <c r="AJ77" i="1" s="1"/>
  <c r="M218" i="4"/>
  <c r="AP77" i="1" s="1"/>
  <c r="L219" i="4"/>
  <c r="AN77" i="1" s="1"/>
  <c r="K219" i="4"/>
  <c r="AK77" i="1" s="1"/>
  <c r="M220" i="4"/>
  <c r="AR77" i="1" s="1"/>
  <c r="M231" i="4"/>
  <c r="AQ81" i="1" s="1"/>
  <c r="K230" i="4"/>
  <c r="AJ81" i="1" s="1"/>
  <c r="M230" i="4"/>
  <c r="AP81" i="1" s="1"/>
  <c r="L230" i="4"/>
  <c r="AM81" i="1" s="1"/>
  <c r="K232" i="4"/>
  <c r="AL81" i="1" s="1"/>
  <c r="L232" i="4"/>
  <c r="AO81" i="1" s="1"/>
  <c r="M232" i="4"/>
  <c r="AR81" i="1" s="1"/>
  <c r="L231" i="4"/>
  <c r="AN81" i="1" s="1"/>
  <c r="K231" i="4"/>
  <c r="AK81" i="1" s="1"/>
  <c r="L246" i="4"/>
  <c r="AN86" i="1" s="1"/>
  <c r="M245" i="4"/>
  <c r="AP86" i="1" s="1"/>
  <c r="M246" i="4"/>
  <c r="AQ86" i="1" s="1"/>
  <c r="K246" i="4"/>
  <c r="AK86" i="1" s="1"/>
  <c r="M247" i="4"/>
  <c r="AR86" i="1" s="1"/>
  <c r="L245" i="4"/>
  <c r="AM86" i="1" s="1"/>
  <c r="K247" i="4"/>
  <c r="AL86" i="1" s="1"/>
  <c r="L247" i="4"/>
  <c r="AO86" i="1" s="1"/>
  <c r="K245" i="4"/>
  <c r="AJ86" i="1" s="1"/>
  <c r="M259" i="4"/>
  <c r="AR90" i="1" s="1"/>
  <c r="K257" i="4"/>
  <c r="AJ90" i="1" s="1"/>
  <c r="K259" i="4"/>
  <c r="AL90" i="1" s="1"/>
  <c r="M258" i="4"/>
  <c r="AQ90" i="1" s="1"/>
  <c r="L259" i="4"/>
  <c r="AO90" i="1" s="1"/>
  <c r="K258" i="4"/>
  <c r="AK90" i="1" s="1"/>
  <c r="L258" i="4"/>
  <c r="AN90" i="1" s="1"/>
  <c r="M257" i="4"/>
  <c r="AP90" i="1" s="1"/>
  <c r="L257" i="4"/>
  <c r="AM90" i="1" s="1"/>
  <c r="K272" i="4"/>
  <c r="AJ95" i="1" s="1"/>
  <c r="L273" i="4"/>
  <c r="AN95" i="1" s="1"/>
  <c r="M273" i="4"/>
  <c r="AQ95" i="1" s="1"/>
  <c r="M274" i="4"/>
  <c r="AR95" i="1" s="1"/>
  <c r="L272" i="4"/>
  <c r="AM95" i="1" s="1"/>
  <c r="L274" i="4"/>
  <c r="AO95" i="1" s="1"/>
  <c r="K273" i="4"/>
  <c r="AK95" i="1" s="1"/>
  <c r="M272" i="4"/>
  <c r="AP95" i="1" s="1"/>
  <c r="K274" i="4"/>
  <c r="AL95" i="1" s="1"/>
  <c r="M289" i="4"/>
  <c r="AR100" i="1" s="1"/>
  <c r="M287" i="4"/>
  <c r="AP100" i="1" s="1"/>
  <c r="K289" i="4"/>
  <c r="AL100" i="1" s="1"/>
  <c r="L287" i="4"/>
  <c r="AM100" i="1" s="1"/>
  <c r="L288" i="4"/>
  <c r="AN100" i="1" s="1"/>
  <c r="K287" i="4"/>
  <c r="AJ100" i="1" s="1"/>
  <c r="M288" i="4"/>
  <c r="AQ100" i="1" s="1"/>
  <c r="L289" i="4"/>
  <c r="AO100" i="1" s="1"/>
  <c r="K288" i="4"/>
  <c r="AK100" i="1" s="1"/>
  <c r="M304" i="4"/>
  <c r="AR105" i="1" s="1"/>
  <c r="L303" i="4"/>
  <c r="AN105" i="1" s="1"/>
  <c r="K304" i="4"/>
  <c r="AL105" i="1" s="1"/>
  <c r="K302" i="4"/>
  <c r="AJ105" i="1" s="1"/>
  <c r="L304" i="4"/>
  <c r="AO105" i="1" s="1"/>
  <c r="K303" i="4"/>
  <c r="AK105" i="1" s="1"/>
  <c r="L302" i="4"/>
  <c r="AM105" i="1" s="1"/>
  <c r="M302" i="4"/>
  <c r="AP105" i="1" s="1"/>
  <c r="M303" i="4"/>
  <c r="AQ105" i="1" s="1"/>
  <c r="K315" i="4"/>
  <c r="AK109" i="1" s="1"/>
  <c r="K314" i="4"/>
  <c r="AJ109" i="1" s="1"/>
  <c r="M316" i="4"/>
  <c r="AR109" i="1" s="1"/>
  <c r="L315" i="4"/>
  <c r="AN109" i="1" s="1"/>
  <c r="M314" i="4"/>
  <c r="AP109" i="1" s="1"/>
  <c r="K316" i="4"/>
  <c r="AL109" i="1" s="1"/>
  <c r="L314" i="4"/>
  <c r="AM109" i="1" s="1"/>
  <c r="L316" i="4"/>
  <c r="AO109" i="1" s="1"/>
  <c r="M315" i="4"/>
  <c r="AQ109" i="1" s="1"/>
  <c r="L327" i="4"/>
  <c r="AN113" i="1" s="1"/>
  <c r="K328" i="4"/>
  <c r="AL113" i="1" s="1"/>
  <c r="M328" i="4"/>
  <c r="AR113" i="1" s="1"/>
  <c r="K326" i="4"/>
  <c r="AJ113" i="1" s="1"/>
  <c r="L326" i="4"/>
  <c r="AM113" i="1" s="1"/>
  <c r="M327" i="4"/>
  <c r="AQ113" i="1" s="1"/>
  <c r="M326" i="4"/>
  <c r="AP113" i="1" s="1"/>
  <c r="L328" i="4"/>
  <c r="AO113" i="1" s="1"/>
  <c r="K327" i="4"/>
  <c r="AK113" i="1" s="1"/>
  <c r="K343" i="4"/>
  <c r="AL118" i="1" s="1"/>
  <c r="M341" i="4"/>
  <c r="AP118" i="1" s="1"/>
  <c r="M343" i="4"/>
  <c r="AR118" i="1" s="1"/>
  <c r="M342" i="4"/>
  <c r="AQ118" i="1" s="1"/>
  <c r="K341" i="4"/>
  <c r="AJ118" i="1" s="1"/>
  <c r="L343" i="4"/>
  <c r="AO118" i="1" s="1"/>
  <c r="K342" i="4"/>
  <c r="AK118" i="1" s="1"/>
  <c r="L342" i="4"/>
  <c r="AN118" i="1" s="1"/>
  <c r="L341" i="4"/>
  <c r="AM118" i="1" s="1"/>
  <c r="K356" i="4"/>
  <c r="AJ123" i="1" s="1"/>
  <c r="M358" i="4"/>
  <c r="AR123" i="1" s="1"/>
  <c r="K358" i="4"/>
  <c r="AL123" i="1" s="1"/>
  <c r="K357" i="4"/>
  <c r="AK123" i="1" s="1"/>
  <c r="L357" i="4"/>
  <c r="AN123" i="1" s="1"/>
  <c r="M357" i="4"/>
  <c r="AQ123" i="1" s="1"/>
  <c r="M356" i="4"/>
  <c r="AP123" i="1" s="1"/>
  <c r="L358" i="4"/>
  <c r="AO123" i="1" s="1"/>
  <c r="L356" i="4"/>
  <c r="AM123" i="1" s="1"/>
  <c r="L369" i="4"/>
  <c r="AN127" i="1" s="1"/>
  <c r="L370" i="4"/>
  <c r="AO127" i="1" s="1"/>
  <c r="M369" i="4"/>
  <c r="AQ127" i="1" s="1"/>
  <c r="K370" i="4"/>
  <c r="AL127" i="1" s="1"/>
  <c r="M370" i="4"/>
  <c r="AR127" i="1" s="1"/>
  <c r="K369" i="4"/>
  <c r="AK127" i="1" s="1"/>
  <c r="K368" i="4"/>
  <c r="AJ127" i="1" s="1"/>
  <c r="M368" i="4"/>
  <c r="AP127" i="1" s="1"/>
  <c r="L368" i="4"/>
  <c r="AM127" i="1" s="1"/>
  <c r="M376" i="4"/>
  <c r="AR129" i="1" s="1"/>
  <c r="K374" i="4"/>
  <c r="AJ129" i="1" s="1"/>
  <c r="L375" i="4"/>
  <c r="AN129" i="1" s="1"/>
  <c r="K375" i="4"/>
  <c r="AK129" i="1" s="1"/>
  <c r="L376" i="4"/>
  <c r="AO129" i="1" s="1"/>
  <c r="M374" i="4"/>
  <c r="AP129" i="1" s="1"/>
  <c r="M375" i="4"/>
  <c r="AQ129" i="1" s="1"/>
  <c r="L374" i="4"/>
  <c r="AM129" i="1" s="1"/>
  <c r="K376" i="4"/>
  <c r="AL129" i="1" s="1"/>
  <c r="L391" i="4"/>
  <c r="AO134" i="1" s="1"/>
  <c r="K391" i="4"/>
  <c r="AL134" i="1" s="1"/>
  <c r="M391" i="4"/>
  <c r="AR134" i="1" s="1"/>
  <c r="K389" i="4"/>
  <c r="AJ134" i="1" s="1"/>
  <c r="L389" i="4"/>
  <c r="AM134" i="1" s="1"/>
  <c r="M389" i="4"/>
  <c r="AP134" i="1" s="1"/>
  <c r="L390" i="4"/>
  <c r="AN134" i="1" s="1"/>
  <c r="M390" i="4"/>
  <c r="AQ134" i="1" s="1"/>
  <c r="K390" i="4"/>
  <c r="AK134" i="1" s="1"/>
  <c r="K405" i="4"/>
  <c r="AK139" i="1" s="1"/>
  <c r="K406" i="4"/>
  <c r="AL139" i="1" s="1"/>
  <c r="L405" i="4"/>
  <c r="AN139" i="1" s="1"/>
  <c r="M406" i="4"/>
  <c r="AR139" i="1" s="1"/>
  <c r="M404" i="4"/>
  <c r="AP139" i="1" s="1"/>
  <c r="K404" i="4"/>
  <c r="AJ139" i="1" s="1"/>
  <c r="L406" i="4"/>
  <c r="AO139" i="1" s="1"/>
  <c r="M405" i="4"/>
  <c r="AQ139" i="1" s="1"/>
  <c r="L404" i="4"/>
  <c r="AM139" i="1" s="1"/>
  <c r="M417" i="4"/>
  <c r="AQ143" i="1" s="1"/>
  <c r="L416" i="4"/>
  <c r="AM143" i="1" s="1"/>
  <c r="L417" i="4"/>
  <c r="AN143" i="1" s="1"/>
  <c r="L418" i="4"/>
  <c r="AO143" i="1" s="1"/>
  <c r="M418" i="4"/>
  <c r="AR143" i="1" s="1"/>
  <c r="K416" i="4"/>
  <c r="AJ143" i="1" s="1"/>
  <c r="M416" i="4"/>
  <c r="AP143" i="1" s="1"/>
  <c r="K417" i="4"/>
  <c r="AK143" i="1" s="1"/>
  <c r="K418" i="4"/>
  <c r="AL143" i="1" s="1"/>
  <c r="L429" i="4"/>
  <c r="AN147" i="1" s="1"/>
  <c r="K428" i="4"/>
  <c r="AJ147" i="1" s="1"/>
  <c r="K430" i="4"/>
  <c r="AL147" i="1" s="1"/>
  <c r="M430" i="4"/>
  <c r="AR147" i="1" s="1"/>
  <c r="K429" i="4"/>
  <c r="AK147" i="1" s="1"/>
  <c r="L428" i="4"/>
  <c r="AM147" i="1" s="1"/>
  <c r="M428" i="4"/>
  <c r="AP147" i="1" s="1"/>
  <c r="M429" i="4"/>
  <c r="AQ147" i="1" s="1"/>
  <c r="L430" i="4"/>
  <c r="AO147" i="1" s="1"/>
  <c r="M441" i="4"/>
  <c r="AQ151" i="1" s="1"/>
  <c r="L442" i="4"/>
  <c r="AO151" i="1" s="1"/>
  <c r="K440" i="4"/>
  <c r="AJ151" i="1" s="1"/>
  <c r="M440" i="4"/>
  <c r="AP151" i="1" s="1"/>
  <c r="M442" i="4"/>
  <c r="AR151" i="1" s="1"/>
  <c r="L441" i="4"/>
  <c r="AN151" i="1" s="1"/>
  <c r="K442" i="4"/>
  <c r="AL151" i="1" s="1"/>
  <c r="L440" i="4"/>
  <c r="AM151" i="1" s="1"/>
  <c r="K441" i="4"/>
  <c r="AK151" i="1" s="1"/>
  <c r="M455" i="4"/>
  <c r="AP156" i="1" s="1"/>
  <c r="K457" i="4"/>
  <c r="AL156" i="1" s="1"/>
  <c r="K456" i="4"/>
  <c r="AK156" i="1" s="1"/>
  <c r="L456" i="4"/>
  <c r="AN156" i="1" s="1"/>
  <c r="L455" i="4"/>
  <c r="AM156" i="1" s="1"/>
  <c r="M457" i="4"/>
  <c r="AR156" i="1" s="1"/>
  <c r="K455" i="4"/>
  <c r="AJ156" i="1" s="1"/>
  <c r="L457" i="4"/>
  <c r="AO156" i="1" s="1"/>
  <c r="M456" i="4"/>
  <c r="AQ156" i="1" s="1"/>
  <c r="K469" i="4"/>
  <c r="AL160" i="1" s="1"/>
  <c r="L469" i="4"/>
  <c r="AO160" i="1" s="1"/>
  <c r="M467" i="4"/>
  <c r="AP160" i="1" s="1"/>
  <c r="L467" i="4"/>
  <c r="AM160" i="1" s="1"/>
  <c r="M468" i="4"/>
  <c r="AQ160" i="1" s="1"/>
  <c r="L468" i="4"/>
  <c r="AN160" i="1" s="1"/>
  <c r="K468" i="4"/>
  <c r="AK160" i="1" s="1"/>
  <c r="M469" i="4"/>
  <c r="AR160" i="1" s="1"/>
  <c r="K467" i="4"/>
  <c r="AJ160" i="1" s="1"/>
  <c r="M479" i="4"/>
  <c r="AP164" i="1" s="1"/>
  <c r="K481" i="4"/>
  <c r="AL164" i="1" s="1"/>
  <c r="M480" i="4"/>
  <c r="AQ164" i="1" s="1"/>
  <c r="L480" i="4"/>
  <c r="AN164" i="1" s="1"/>
  <c r="M481" i="4"/>
  <c r="AR164" i="1" s="1"/>
  <c r="K479" i="4"/>
  <c r="AJ164" i="1" s="1"/>
  <c r="L479" i="4"/>
  <c r="AM164" i="1" s="1"/>
  <c r="K480" i="4"/>
  <c r="AK164" i="1" s="1"/>
  <c r="L481" i="4"/>
  <c r="AO164" i="1" s="1"/>
  <c r="M491" i="4"/>
  <c r="AP168" i="1" s="1"/>
  <c r="L493" i="4"/>
  <c r="AO168" i="1" s="1"/>
  <c r="K493" i="4"/>
  <c r="AL168" i="1" s="1"/>
  <c r="M492" i="4"/>
  <c r="AQ168" i="1" s="1"/>
  <c r="L491" i="4"/>
  <c r="AM168" i="1" s="1"/>
  <c r="L492" i="4"/>
  <c r="AN168" i="1" s="1"/>
  <c r="M493" i="4"/>
  <c r="AR168" i="1" s="1"/>
  <c r="K491" i="4"/>
  <c r="AJ168" i="1" s="1"/>
  <c r="K492" i="4"/>
  <c r="AK168" i="1" s="1"/>
  <c r="M503" i="4"/>
  <c r="AP172" i="1" s="1"/>
  <c r="K505" i="4"/>
  <c r="AL172" i="1" s="1"/>
  <c r="M504" i="4"/>
  <c r="AQ172" i="1" s="1"/>
  <c r="K504" i="4"/>
  <c r="AK172" i="1" s="1"/>
  <c r="L503" i="4"/>
  <c r="AM172" i="1" s="1"/>
  <c r="K503" i="4"/>
  <c r="AJ172" i="1" s="1"/>
  <c r="M505" i="4"/>
  <c r="AR172" i="1" s="1"/>
  <c r="L504" i="4"/>
  <c r="AN172" i="1" s="1"/>
  <c r="L505" i="4"/>
  <c r="AO172" i="1" s="1"/>
  <c r="M516" i="4"/>
  <c r="AQ176" i="1" s="1"/>
  <c r="L515" i="4"/>
  <c r="AM176" i="1" s="1"/>
  <c r="M517" i="4"/>
  <c r="AR176" i="1" s="1"/>
  <c r="L517" i="4"/>
  <c r="AO176" i="1" s="1"/>
  <c r="M515" i="4"/>
  <c r="AP176" i="1" s="1"/>
  <c r="L516" i="4"/>
  <c r="AN176" i="1" s="1"/>
  <c r="K516" i="4"/>
  <c r="AK176" i="1" s="1"/>
  <c r="K515" i="4"/>
  <c r="AJ176" i="1" s="1"/>
  <c r="K517" i="4"/>
  <c r="AL176" i="1" s="1"/>
  <c r="K529" i="4"/>
  <c r="AL180" i="1" s="1"/>
  <c r="M528" i="4"/>
  <c r="AQ180" i="1" s="1"/>
  <c r="L527" i="4"/>
  <c r="AM180" i="1" s="1"/>
  <c r="K527" i="4"/>
  <c r="AJ180" i="1" s="1"/>
  <c r="L529" i="4"/>
  <c r="AO180" i="1" s="1"/>
  <c r="M527" i="4"/>
  <c r="AP180" i="1" s="1"/>
  <c r="M529" i="4"/>
  <c r="AR180" i="1" s="1"/>
  <c r="L528" i="4"/>
  <c r="AN180" i="1" s="1"/>
  <c r="K528" i="4"/>
  <c r="AK180" i="1" s="1"/>
  <c r="L539" i="4"/>
  <c r="AM184" i="1" s="1"/>
  <c r="K541" i="4"/>
  <c r="AL184" i="1" s="1"/>
  <c r="M539" i="4"/>
  <c r="AP184" i="1" s="1"/>
  <c r="K539" i="4"/>
  <c r="AJ184" i="1" s="1"/>
  <c r="M541" i="4"/>
  <c r="AR184" i="1" s="1"/>
  <c r="M540" i="4"/>
  <c r="AQ184" i="1" s="1"/>
  <c r="L540" i="4"/>
  <c r="AN184" i="1" s="1"/>
  <c r="L541" i="4"/>
  <c r="AO184" i="1" s="1"/>
  <c r="K540" i="4"/>
  <c r="AK184" i="1" s="1"/>
  <c r="L551" i="4"/>
  <c r="AM188" i="1" s="1"/>
  <c r="M553" i="4"/>
  <c r="AR188" i="1" s="1"/>
  <c r="M551" i="4"/>
  <c r="AP188" i="1" s="1"/>
  <c r="K553" i="4"/>
  <c r="AL188" i="1" s="1"/>
  <c r="K552" i="4"/>
  <c r="AK188" i="1" s="1"/>
  <c r="M552" i="4"/>
  <c r="AQ188" i="1" s="1"/>
  <c r="L553" i="4"/>
  <c r="AO188" i="1" s="1"/>
  <c r="L552" i="4"/>
  <c r="AN188" i="1" s="1"/>
  <c r="K551" i="4"/>
  <c r="AJ188" i="1" s="1"/>
  <c r="M564" i="4"/>
  <c r="AQ192" i="1" s="1"/>
  <c r="L563" i="4"/>
  <c r="AM192" i="1" s="1"/>
  <c r="M565" i="4"/>
  <c r="AR192" i="1" s="1"/>
  <c r="K565" i="4"/>
  <c r="AL192" i="1" s="1"/>
  <c r="M563" i="4"/>
  <c r="AP192" i="1" s="1"/>
  <c r="K564" i="4"/>
  <c r="AK192" i="1" s="1"/>
  <c r="L565" i="4"/>
  <c r="AO192" i="1" s="1"/>
  <c r="L564" i="4"/>
  <c r="AN192" i="1" s="1"/>
  <c r="K563" i="4"/>
  <c r="AJ192" i="1" s="1"/>
  <c r="M575" i="4"/>
  <c r="AP196" i="1" s="1"/>
  <c r="K577" i="4"/>
  <c r="AL196" i="1" s="1"/>
  <c r="L576" i="4"/>
  <c r="AN196" i="1" s="1"/>
  <c r="L575" i="4"/>
  <c r="AM196" i="1" s="1"/>
  <c r="K575" i="4"/>
  <c r="AJ196" i="1" s="1"/>
  <c r="M576" i="4"/>
  <c r="AQ196" i="1" s="1"/>
  <c r="M577" i="4"/>
  <c r="AR196" i="1" s="1"/>
  <c r="K576" i="4"/>
  <c r="AK196" i="1" s="1"/>
  <c r="L577" i="4"/>
  <c r="AO196" i="1" s="1"/>
  <c r="M587" i="4"/>
  <c r="AP200" i="1" s="1"/>
  <c r="K588" i="4"/>
  <c r="AK200" i="1" s="1"/>
  <c r="L589" i="4"/>
  <c r="AO200" i="1" s="1"/>
  <c r="M589" i="4"/>
  <c r="AR200" i="1" s="1"/>
  <c r="K587" i="4"/>
  <c r="AJ200" i="1" s="1"/>
  <c r="K589" i="4"/>
  <c r="AL200" i="1" s="1"/>
  <c r="L588" i="4"/>
  <c r="AN200" i="1" s="1"/>
  <c r="L587" i="4"/>
  <c r="AM200" i="1" s="1"/>
  <c r="M588" i="4"/>
  <c r="AQ200" i="1" s="1"/>
  <c r="M599" i="4"/>
  <c r="AP204" i="1" s="1"/>
  <c r="K601" i="4"/>
  <c r="AL204" i="1" s="1"/>
  <c r="M601" i="4"/>
  <c r="AR204" i="1" s="1"/>
  <c r="K599" i="4"/>
  <c r="AJ204" i="1" s="1"/>
  <c r="K600" i="4"/>
  <c r="AK204" i="1" s="1"/>
  <c r="L601" i="4"/>
  <c r="AO204" i="1" s="1"/>
  <c r="L599" i="4"/>
  <c r="AM204" i="1" s="1"/>
  <c r="M600" i="4"/>
  <c r="AQ204" i="1" s="1"/>
  <c r="L600" i="4"/>
  <c r="AN204" i="1" s="1"/>
  <c r="K611" i="4"/>
  <c r="AJ208" i="1" s="1"/>
  <c r="K612" i="4"/>
  <c r="AK208" i="1" s="1"/>
  <c r="L613" i="4"/>
  <c r="AO208" i="1" s="1"/>
  <c r="M613" i="4"/>
  <c r="AR208" i="1" s="1"/>
  <c r="M612" i="4"/>
  <c r="AQ208" i="1" s="1"/>
  <c r="L612" i="4"/>
  <c r="AN208" i="1" s="1"/>
  <c r="L611" i="4"/>
  <c r="AM208" i="1" s="1"/>
  <c r="M611" i="4"/>
  <c r="AP208" i="1" s="1"/>
  <c r="K613" i="4"/>
  <c r="AL208" i="1" s="1"/>
  <c r="M623" i="4"/>
  <c r="AP212" i="1" s="1"/>
  <c r="K625" i="4"/>
  <c r="AL212" i="1" s="1"/>
  <c r="L623" i="4"/>
  <c r="AM212" i="1" s="1"/>
  <c r="K624" i="4"/>
  <c r="AK212" i="1" s="1"/>
  <c r="K623" i="4"/>
  <c r="AJ212" i="1" s="1"/>
  <c r="L624" i="4"/>
  <c r="AN212" i="1" s="1"/>
  <c r="M625" i="4"/>
  <c r="AR212" i="1" s="1"/>
  <c r="M624" i="4"/>
  <c r="AQ212" i="1" s="1"/>
  <c r="L625" i="4"/>
  <c r="AO212" i="1" s="1"/>
  <c r="K635" i="4"/>
  <c r="AJ216" i="1" s="1"/>
  <c r="M635" i="4"/>
  <c r="AP216" i="1" s="1"/>
  <c r="L636" i="4"/>
  <c r="AN216" i="1" s="1"/>
  <c r="L637" i="4"/>
  <c r="AO216" i="1" s="1"/>
  <c r="L635" i="4"/>
  <c r="AM216" i="1" s="1"/>
  <c r="K636" i="4"/>
  <c r="AK216" i="1" s="1"/>
  <c r="M636" i="4"/>
  <c r="AQ216" i="1" s="1"/>
  <c r="K637" i="4"/>
  <c r="AL216" i="1" s="1"/>
  <c r="M637" i="4"/>
  <c r="AR216" i="1" s="1"/>
  <c r="K649" i="4"/>
  <c r="AL220" i="1" s="1"/>
  <c r="M647" i="4"/>
  <c r="AP220" i="1" s="1"/>
  <c r="M648" i="4"/>
  <c r="AQ220" i="1" s="1"/>
  <c r="L648" i="4"/>
  <c r="AN220" i="1" s="1"/>
  <c r="M649" i="4"/>
  <c r="AR220" i="1" s="1"/>
  <c r="K647" i="4"/>
  <c r="AJ220" i="1" s="1"/>
  <c r="K648" i="4"/>
  <c r="AK220" i="1" s="1"/>
  <c r="L649" i="4"/>
  <c r="AO220" i="1" s="1"/>
  <c r="L647" i="4"/>
  <c r="AM220" i="1" s="1"/>
  <c r="K661" i="4"/>
  <c r="AL224" i="1" s="1"/>
  <c r="K660" i="4"/>
  <c r="AK224" i="1" s="1"/>
  <c r="L660" i="4"/>
  <c r="AN224" i="1" s="1"/>
  <c r="K659" i="4"/>
  <c r="AJ224" i="1" s="1"/>
  <c r="M659" i="4"/>
  <c r="AP224" i="1" s="1"/>
  <c r="L661" i="4"/>
  <c r="AO224" i="1" s="1"/>
  <c r="M661" i="4"/>
  <c r="AR224" i="1" s="1"/>
  <c r="L659" i="4"/>
  <c r="AM224" i="1" s="1"/>
  <c r="M660" i="4"/>
  <c r="AQ224" i="1" s="1"/>
  <c r="K673" i="4"/>
  <c r="AL228" i="1" s="1"/>
  <c r="M671" i="4"/>
  <c r="AP228" i="1" s="1"/>
  <c r="M672" i="4"/>
  <c r="AQ228" i="1" s="1"/>
  <c r="M673" i="4"/>
  <c r="AR228" i="1" s="1"/>
  <c r="L672" i="4"/>
  <c r="AN228" i="1" s="1"/>
  <c r="K671" i="4"/>
  <c r="AJ228" i="1" s="1"/>
  <c r="L673" i="4"/>
  <c r="AO228" i="1" s="1"/>
  <c r="L671" i="4"/>
  <c r="AM228" i="1" s="1"/>
  <c r="K672" i="4"/>
  <c r="AK228" i="1" s="1"/>
  <c r="K687" i="4"/>
  <c r="AK233" i="1" s="1"/>
  <c r="L686" i="4"/>
  <c r="AM233" i="1" s="1"/>
  <c r="M687" i="4"/>
  <c r="AQ233" i="1" s="1"/>
  <c r="L687" i="4"/>
  <c r="AN233" i="1" s="1"/>
  <c r="L688" i="4"/>
  <c r="AO233" i="1" s="1"/>
  <c r="M688" i="4"/>
  <c r="AR233" i="1" s="1"/>
  <c r="K686" i="4"/>
  <c r="AJ233" i="1" s="1"/>
  <c r="K688" i="4"/>
  <c r="AL233" i="1" s="1"/>
  <c r="M686" i="4"/>
  <c r="AP233" i="1" s="1"/>
  <c r="M699" i="4"/>
  <c r="AQ237" i="1" s="1"/>
  <c r="L698" i="4"/>
  <c r="AM237" i="1" s="1"/>
  <c r="K700" i="4"/>
  <c r="AL237" i="1" s="1"/>
  <c r="M698" i="4"/>
  <c r="AP237" i="1" s="1"/>
  <c r="K698" i="4"/>
  <c r="AJ237" i="1" s="1"/>
  <c r="L700" i="4"/>
  <c r="AO237" i="1" s="1"/>
  <c r="M700" i="4"/>
  <c r="AR237" i="1" s="1"/>
  <c r="K699" i="4"/>
  <c r="AK237" i="1" s="1"/>
  <c r="L699" i="4"/>
  <c r="AN237" i="1" s="1"/>
  <c r="L710" i="4"/>
  <c r="AM241" i="1" s="1"/>
  <c r="M711" i="4"/>
  <c r="AQ241" i="1" s="1"/>
  <c r="K712" i="4"/>
  <c r="AL241" i="1" s="1"/>
  <c r="K711" i="4"/>
  <c r="AK241" i="1" s="1"/>
  <c r="M710" i="4"/>
  <c r="AP241" i="1" s="1"/>
  <c r="L711" i="4"/>
  <c r="AN241" i="1" s="1"/>
  <c r="K710" i="4"/>
  <c r="AJ241" i="1" s="1"/>
  <c r="L712" i="4"/>
  <c r="AO241" i="1" s="1"/>
  <c r="M712" i="4"/>
  <c r="AR241" i="1" s="1"/>
  <c r="L722" i="4"/>
  <c r="AM245" i="1" s="1"/>
  <c r="M723" i="4"/>
  <c r="AQ245" i="1" s="1"/>
  <c r="K724" i="4"/>
  <c r="AL245" i="1" s="1"/>
  <c r="M722" i="4"/>
  <c r="AP245" i="1" s="1"/>
  <c r="L723" i="4"/>
  <c r="AN245" i="1" s="1"/>
  <c r="K723" i="4"/>
  <c r="AK245" i="1" s="1"/>
  <c r="L724" i="4"/>
  <c r="AO245" i="1" s="1"/>
  <c r="K722" i="4"/>
  <c r="AJ245" i="1" s="1"/>
  <c r="M724" i="4"/>
  <c r="AR245" i="1" s="1"/>
  <c r="K736" i="4"/>
  <c r="AL249" i="1" s="1"/>
  <c r="L734" i="4"/>
  <c r="AM249" i="1" s="1"/>
  <c r="M734" i="4"/>
  <c r="AP249" i="1" s="1"/>
  <c r="L736" i="4"/>
  <c r="AO249" i="1" s="1"/>
  <c r="M735" i="4"/>
  <c r="AQ249" i="1" s="1"/>
  <c r="M736" i="4"/>
  <c r="AR249" i="1" s="1"/>
  <c r="K734" i="4"/>
  <c r="AJ249" i="1" s="1"/>
  <c r="L735" i="4"/>
  <c r="AN249" i="1" s="1"/>
  <c r="K735" i="4"/>
  <c r="AK249" i="1" s="1"/>
  <c r="M747" i="4"/>
  <c r="AQ253" i="1" s="1"/>
  <c r="K748" i="4"/>
  <c r="AL253" i="1" s="1"/>
  <c r="L746" i="4"/>
  <c r="AM253" i="1" s="1"/>
  <c r="K746" i="4"/>
  <c r="AJ253" i="1" s="1"/>
  <c r="K747" i="4"/>
  <c r="AK253" i="1" s="1"/>
  <c r="L748" i="4"/>
  <c r="AO253" i="1" s="1"/>
  <c r="L747" i="4"/>
  <c r="AN253" i="1" s="1"/>
  <c r="M748" i="4"/>
  <c r="AR253" i="1" s="1"/>
  <c r="M746" i="4"/>
  <c r="AP253" i="1" s="1"/>
  <c r="L758" i="4"/>
  <c r="AM257" i="1" s="1"/>
  <c r="M759" i="4"/>
  <c r="AQ257" i="1" s="1"/>
  <c r="K760" i="4"/>
  <c r="AL257" i="1" s="1"/>
  <c r="M760" i="4"/>
  <c r="AR257" i="1" s="1"/>
  <c r="L759" i="4"/>
  <c r="AN257" i="1" s="1"/>
  <c r="L760" i="4"/>
  <c r="AO257" i="1" s="1"/>
  <c r="K758" i="4"/>
  <c r="AJ257" i="1" s="1"/>
  <c r="K759" i="4"/>
  <c r="AK257" i="1" s="1"/>
  <c r="M758" i="4"/>
  <c r="AP257" i="1" s="1"/>
  <c r="K772" i="4"/>
  <c r="AL261" i="1" s="1"/>
  <c r="L770" i="4"/>
  <c r="AM261" i="1" s="1"/>
  <c r="M771" i="4"/>
  <c r="AQ261" i="1" s="1"/>
  <c r="K770" i="4"/>
  <c r="AJ261" i="1" s="1"/>
  <c r="M772" i="4"/>
  <c r="AR261" i="1" s="1"/>
  <c r="K771" i="4"/>
  <c r="AK261" i="1" s="1"/>
  <c r="M770" i="4"/>
  <c r="AP261" i="1" s="1"/>
  <c r="L771" i="4"/>
  <c r="AN261" i="1" s="1"/>
  <c r="L772" i="4"/>
  <c r="AO261" i="1" s="1"/>
  <c r="L782" i="4"/>
  <c r="AM265" i="1" s="1"/>
  <c r="K784" i="4"/>
  <c r="AL265" i="1" s="1"/>
  <c r="M783" i="4"/>
  <c r="AQ265" i="1" s="1"/>
  <c r="M784" i="4"/>
  <c r="AR265" i="1" s="1"/>
  <c r="L783" i="4"/>
  <c r="AN265" i="1" s="1"/>
  <c r="K782" i="4"/>
  <c r="AJ265" i="1" s="1"/>
  <c r="K783" i="4"/>
  <c r="AK265" i="1" s="1"/>
  <c r="L784" i="4"/>
  <c r="AO265" i="1" s="1"/>
  <c r="M782" i="4"/>
  <c r="AP265" i="1" s="1"/>
  <c r="M795" i="4"/>
  <c r="AQ269" i="1" s="1"/>
  <c r="L794" i="4"/>
  <c r="AM269" i="1" s="1"/>
  <c r="M794" i="4"/>
  <c r="AP269" i="1" s="1"/>
  <c r="L795" i="4"/>
  <c r="AN269" i="1" s="1"/>
  <c r="M796" i="4"/>
  <c r="AR269" i="1" s="1"/>
  <c r="K795" i="4"/>
  <c r="AK269" i="1" s="1"/>
  <c r="L796" i="4"/>
  <c r="AO269" i="1" s="1"/>
  <c r="K796" i="4"/>
  <c r="AL269" i="1" s="1"/>
  <c r="K794" i="4"/>
  <c r="AJ269" i="1" s="1"/>
  <c r="L806" i="4"/>
  <c r="AM273" i="1" s="1"/>
  <c r="M807" i="4"/>
  <c r="AQ273" i="1" s="1"/>
  <c r="K808" i="4"/>
  <c r="AL273" i="1" s="1"/>
  <c r="L808" i="4"/>
  <c r="AO273" i="1" s="1"/>
  <c r="K806" i="4"/>
  <c r="AJ273" i="1" s="1"/>
  <c r="K807" i="4"/>
  <c r="AK273" i="1" s="1"/>
  <c r="M806" i="4"/>
  <c r="AP273" i="1" s="1"/>
  <c r="M808" i="4"/>
  <c r="AR273" i="1" s="1"/>
  <c r="L807" i="4"/>
  <c r="AN273" i="1" s="1"/>
  <c r="M819" i="4"/>
  <c r="AQ277" i="1" s="1"/>
  <c r="K820" i="4"/>
  <c r="AL277" i="1" s="1"/>
  <c r="L818" i="4"/>
  <c r="AM277" i="1" s="1"/>
  <c r="K818" i="4"/>
  <c r="AJ277" i="1" s="1"/>
  <c r="M818" i="4"/>
  <c r="AP277" i="1" s="1"/>
  <c r="M820" i="4"/>
  <c r="AR277" i="1" s="1"/>
  <c r="K819" i="4"/>
  <c r="AK277" i="1" s="1"/>
  <c r="L819" i="4"/>
  <c r="AN277" i="1" s="1"/>
  <c r="L820" i="4"/>
  <c r="AO277" i="1" s="1"/>
  <c r="M831" i="4"/>
  <c r="AQ281" i="1" s="1"/>
  <c r="K832" i="4"/>
  <c r="AL281" i="1" s="1"/>
  <c r="L830" i="4"/>
  <c r="AM281" i="1" s="1"/>
  <c r="L832" i="4"/>
  <c r="AO281" i="1" s="1"/>
  <c r="M830" i="4"/>
  <c r="AP281" i="1" s="1"/>
  <c r="K831" i="4"/>
  <c r="AK281" i="1" s="1"/>
  <c r="L831" i="4"/>
  <c r="AN281" i="1" s="1"/>
  <c r="M832" i="4"/>
  <c r="AR281" i="1" s="1"/>
  <c r="K830" i="4"/>
  <c r="AJ281" i="1" s="1"/>
  <c r="L842" i="4"/>
  <c r="AM285" i="1" s="1"/>
  <c r="M843" i="4"/>
  <c r="AQ285" i="1" s="1"/>
  <c r="K844" i="4"/>
  <c r="AL285" i="1" s="1"/>
  <c r="M844" i="4"/>
  <c r="AR285" i="1" s="1"/>
  <c r="K843" i="4"/>
  <c r="AK285" i="1" s="1"/>
  <c r="L844" i="4"/>
  <c r="AO285" i="1" s="1"/>
  <c r="K842" i="4"/>
  <c r="AJ285" i="1" s="1"/>
  <c r="M842" i="4"/>
  <c r="AP285" i="1" s="1"/>
  <c r="L843" i="4"/>
  <c r="AN285" i="1" s="1"/>
  <c r="L854" i="4"/>
  <c r="AM289" i="1" s="1"/>
  <c r="M855" i="4"/>
  <c r="AQ289" i="1" s="1"/>
  <c r="K856" i="4"/>
  <c r="AL289" i="1" s="1"/>
  <c r="M854" i="4"/>
  <c r="AP289" i="1" s="1"/>
  <c r="M856" i="4"/>
  <c r="AR289" i="1" s="1"/>
  <c r="L855" i="4"/>
  <c r="AN289" i="1" s="1"/>
  <c r="L856" i="4"/>
  <c r="AO289" i="1" s="1"/>
  <c r="K854" i="4"/>
  <c r="AJ289" i="1" s="1"/>
  <c r="K855" i="4"/>
  <c r="AK289" i="1" s="1"/>
  <c r="L866" i="4"/>
  <c r="AM293" i="1" s="1"/>
  <c r="K868" i="4"/>
  <c r="AL293" i="1" s="1"/>
  <c r="M867" i="4"/>
  <c r="AQ293" i="1" s="1"/>
  <c r="M866" i="4"/>
  <c r="AP293" i="1" s="1"/>
  <c r="K866" i="4"/>
  <c r="AJ293" i="1" s="1"/>
  <c r="K867" i="4"/>
  <c r="AK293" i="1" s="1"/>
  <c r="M868" i="4"/>
  <c r="AR293" i="1" s="1"/>
  <c r="L868" i="4"/>
  <c r="AO293" i="1" s="1"/>
  <c r="L867" i="4"/>
  <c r="AN293" i="1" s="1"/>
  <c r="L880" i="4"/>
  <c r="AO297" i="1" s="1"/>
  <c r="L879" i="4"/>
  <c r="AN297" i="1" s="1"/>
  <c r="K878" i="4"/>
  <c r="AJ297" i="1" s="1"/>
  <c r="M879" i="4"/>
  <c r="AQ297" i="1" s="1"/>
  <c r="M880" i="4"/>
  <c r="AR297" i="1" s="1"/>
  <c r="L878" i="4"/>
  <c r="AM297" i="1" s="1"/>
  <c r="M878" i="4"/>
  <c r="AP297" i="1" s="1"/>
  <c r="K879" i="4"/>
  <c r="AK297" i="1" s="1"/>
  <c r="K880" i="4"/>
  <c r="AL297" i="1" s="1"/>
  <c r="K896" i="4"/>
  <c r="AJ303" i="1" s="1"/>
  <c r="L898" i="4"/>
  <c r="AO303" i="1" s="1"/>
  <c r="K898" i="4"/>
  <c r="AL303" i="1" s="1"/>
  <c r="M898" i="4"/>
  <c r="AR303" i="1" s="1"/>
  <c r="L896" i="4"/>
  <c r="AM303" i="1" s="1"/>
  <c r="K897" i="4"/>
  <c r="AK303" i="1" s="1"/>
  <c r="M896" i="4"/>
  <c r="AP303" i="1" s="1"/>
  <c r="L897" i="4"/>
  <c r="AN303" i="1" s="1"/>
  <c r="M897" i="4"/>
  <c r="AQ303" i="1" s="1"/>
  <c r="L910" i="4"/>
  <c r="AO307" i="1" s="1"/>
  <c r="L908" i="4"/>
  <c r="AM307" i="1" s="1"/>
  <c r="K908" i="4"/>
  <c r="AJ307" i="1" s="1"/>
  <c r="M909" i="4"/>
  <c r="AQ307" i="1" s="1"/>
  <c r="L909" i="4"/>
  <c r="AN307" i="1" s="1"/>
  <c r="M910" i="4"/>
  <c r="AR307" i="1" s="1"/>
  <c r="K909" i="4"/>
  <c r="AK307" i="1" s="1"/>
  <c r="M908" i="4"/>
  <c r="AP307" i="1" s="1"/>
  <c r="K910" i="4"/>
  <c r="AL307" i="1" s="1"/>
  <c r="M26" i="4"/>
  <c r="AP13" i="1" s="1"/>
  <c r="L28" i="4"/>
  <c r="AO13" i="1" s="1"/>
  <c r="K28" i="4"/>
  <c r="AL13" i="1" s="1"/>
  <c r="M28" i="4"/>
  <c r="AR13" i="1" s="1"/>
  <c r="L26" i="4"/>
  <c r="AM13" i="1" s="1"/>
  <c r="M27" i="4"/>
  <c r="AQ13" i="1" s="1"/>
  <c r="L27" i="4"/>
  <c r="AN13" i="1" s="1"/>
  <c r="K27" i="4"/>
  <c r="AK13" i="1" s="1"/>
  <c r="K26" i="4"/>
  <c r="AJ13" i="1" s="1"/>
  <c r="K53" i="4"/>
  <c r="AJ22" i="1" s="1"/>
  <c r="M55" i="4"/>
  <c r="AR22" i="1" s="1"/>
  <c r="L55" i="4"/>
  <c r="AO22" i="1" s="1"/>
  <c r="L54" i="4"/>
  <c r="AN22" i="1" s="1"/>
  <c r="M54" i="4"/>
  <c r="AQ22" i="1" s="1"/>
  <c r="K54" i="4"/>
  <c r="AK22" i="1" s="1"/>
  <c r="M53" i="4"/>
  <c r="AP22" i="1" s="1"/>
  <c r="L53" i="4"/>
  <c r="AM22" i="1" s="1"/>
  <c r="K55" i="4"/>
  <c r="AL22" i="1" s="1"/>
  <c r="M79" i="4"/>
  <c r="AR30" i="1" s="1"/>
  <c r="L78" i="4"/>
  <c r="AN30" i="1" s="1"/>
  <c r="K77" i="4"/>
  <c r="AJ30" i="1" s="1"/>
  <c r="L79" i="4"/>
  <c r="AO30" i="1" s="1"/>
  <c r="M78" i="4"/>
  <c r="AQ30" i="1" s="1"/>
  <c r="K78" i="4"/>
  <c r="AK30" i="1" s="1"/>
  <c r="M77" i="4"/>
  <c r="AP30" i="1" s="1"/>
  <c r="L77" i="4"/>
  <c r="AM30" i="1" s="1"/>
  <c r="K79" i="4"/>
  <c r="AL30" i="1" s="1"/>
  <c r="K123" i="4"/>
  <c r="AK45" i="1" s="1"/>
  <c r="K122" i="4"/>
  <c r="AJ45" i="1" s="1"/>
  <c r="L123" i="4"/>
  <c r="AN45" i="1" s="1"/>
  <c r="M124" i="4"/>
  <c r="AR45" i="1" s="1"/>
  <c r="K124" i="4"/>
  <c r="AL45" i="1" s="1"/>
  <c r="L124" i="4"/>
  <c r="AO45" i="1" s="1"/>
  <c r="L122" i="4"/>
  <c r="AM45" i="1" s="1"/>
  <c r="M122" i="4"/>
  <c r="AP45" i="1" s="1"/>
  <c r="M123" i="4"/>
  <c r="AQ45" i="1" s="1"/>
  <c r="M148" i="4"/>
  <c r="AR53" i="1" s="1"/>
  <c r="L147" i="4"/>
  <c r="AN53" i="1" s="1"/>
  <c r="K146" i="4"/>
  <c r="AJ53" i="1" s="1"/>
  <c r="K148" i="4"/>
  <c r="AL53" i="1" s="1"/>
  <c r="L148" i="4"/>
  <c r="AO53" i="1" s="1"/>
  <c r="K147" i="4"/>
  <c r="AK53" i="1" s="1"/>
  <c r="L146" i="4"/>
  <c r="AM53" i="1" s="1"/>
  <c r="M146" i="4"/>
  <c r="AP53" i="1" s="1"/>
  <c r="M147" i="4"/>
  <c r="AQ53" i="1" s="1"/>
  <c r="K175" i="4"/>
  <c r="AL62" i="1" s="1"/>
  <c r="M173" i="4"/>
  <c r="AP62" i="1" s="1"/>
  <c r="K173" i="4"/>
  <c r="AJ62" i="1" s="1"/>
  <c r="L173" i="4"/>
  <c r="AM62" i="1" s="1"/>
  <c r="M174" i="4"/>
  <c r="AQ62" i="1" s="1"/>
  <c r="L175" i="4"/>
  <c r="AO62" i="1" s="1"/>
  <c r="K174" i="4"/>
  <c r="AK62" i="1" s="1"/>
  <c r="M175" i="4"/>
  <c r="AR62" i="1" s="1"/>
  <c r="L174" i="4"/>
  <c r="AN62" i="1" s="1"/>
  <c r="M197" i="4"/>
  <c r="AP70" i="1" s="1"/>
  <c r="K199" i="4"/>
  <c r="AL70" i="1" s="1"/>
  <c r="K197" i="4"/>
  <c r="AJ70" i="1" s="1"/>
  <c r="L199" i="4"/>
  <c r="AO70" i="1" s="1"/>
  <c r="K198" i="4"/>
  <c r="AK70" i="1" s="1"/>
  <c r="L197" i="4"/>
  <c r="AM70" i="1" s="1"/>
  <c r="L198" i="4"/>
  <c r="AN70" i="1" s="1"/>
  <c r="M198" i="4"/>
  <c r="AQ70" i="1" s="1"/>
  <c r="M199" i="4"/>
  <c r="AR70" i="1" s="1"/>
  <c r="K221" i="4"/>
  <c r="AJ78" i="1" s="1"/>
  <c r="M222" i="4"/>
  <c r="AQ78" i="1" s="1"/>
  <c r="L223" i="4"/>
  <c r="AO78" i="1" s="1"/>
  <c r="L222" i="4"/>
  <c r="AN78" i="1" s="1"/>
  <c r="K223" i="4"/>
  <c r="AL78" i="1" s="1"/>
  <c r="L221" i="4"/>
  <c r="AM78" i="1" s="1"/>
  <c r="K222" i="4"/>
  <c r="AK78" i="1" s="1"/>
  <c r="M223" i="4"/>
  <c r="AR78" i="1" s="1"/>
  <c r="M221" i="4"/>
  <c r="AP78" i="1" s="1"/>
  <c r="K233" i="4"/>
  <c r="AJ82" i="1" s="1"/>
  <c r="M235" i="4"/>
  <c r="AR82" i="1" s="1"/>
  <c r="M234" i="4"/>
  <c r="AQ82" i="1" s="1"/>
  <c r="L235" i="4"/>
  <c r="AO82" i="1" s="1"/>
  <c r="K234" i="4"/>
  <c r="AK82" i="1" s="1"/>
  <c r="L234" i="4"/>
  <c r="AN82" i="1" s="1"/>
  <c r="L233" i="4"/>
  <c r="AM82" i="1" s="1"/>
  <c r="M233" i="4"/>
  <c r="AP82" i="1" s="1"/>
  <c r="K235" i="4"/>
  <c r="AL82" i="1" s="1"/>
  <c r="M250" i="4"/>
  <c r="AR87" i="1" s="1"/>
  <c r="L248" i="4"/>
  <c r="AM87" i="1" s="1"/>
  <c r="L249" i="4"/>
  <c r="AN87" i="1" s="1"/>
  <c r="M249" i="4"/>
  <c r="AQ87" i="1" s="1"/>
  <c r="K250" i="4"/>
  <c r="AL87" i="1" s="1"/>
  <c r="K249" i="4"/>
  <c r="AK87" i="1" s="1"/>
  <c r="K248" i="4"/>
  <c r="AJ87" i="1" s="1"/>
  <c r="L250" i="4"/>
  <c r="AO87" i="1" s="1"/>
  <c r="M248" i="4"/>
  <c r="AP87" i="1" s="1"/>
  <c r="K260" i="4"/>
  <c r="AJ91" i="1" s="1"/>
  <c r="K262" i="4"/>
  <c r="AL91" i="1" s="1"/>
  <c r="L260" i="4"/>
  <c r="AM91" i="1" s="1"/>
  <c r="L261" i="4"/>
  <c r="AN91" i="1" s="1"/>
  <c r="M262" i="4"/>
  <c r="AR91" i="1" s="1"/>
  <c r="M261" i="4"/>
  <c r="AQ91" i="1" s="1"/>
  <c r="M260" i="4"/>
  <c r="AP91" i="1" s="1"/>
  <c r="K261" i="4"/>
  <c r="AK91" i="1" s="1"/>
  <c r="L262" i="4"/>
  <c r="AO91" i="1" s="1"/>
  <c r="K277" i="4"/>
  <c r="AL96" i="1" s="1"/>
  <c r="K275" i="4"/>
  <c r="AJ96" i="1" s="1"/>
  <c r="L275" i="4"/>
  <c r="AM96" i="1" s="1"/>
  <c r="K276" i="4"/>
  <c r="AK96" i="1" s="1"/>
  <c r="M275" i="4"/>
  <c r="AP96" i="1" s="1"/>
  <c r="M276" i="4"/>
  <c r="AQ96" i="1" s="1"/>
  <c r="L277" i="4"/>
  <c r="AO96" i="1" s="1"/>
  <c r="L276" i="4"/>
  <c r="AN96" i="1" s="1"/>
  <c r="M277" i="4"/>
  <c r="AR96" i="1" s="1"/>
  <c r="K291" i="4"/>
  <c r="AK101" i="1" s="1"/>
  <c r="K290" i="4"/>
  <c r="AJ101" i="1" s="1"/>
  <c r="K292" i="4"/>
  <c r="AL101" i="1" s="1"/>
  <c r="M292" i="4"/>
  <c r="AR101" i="1" s="1"/>
  <c r="L291" i="4"/>
  <c r="AN101" i="1" s="1"/>
  <c r="M291" i="4"/>
  <c r="AQ101" i="1" s="1"/>
  <c r="L292" i="4"/>
  <c r="AO101" i="1" s="1"/>
  <c r="M290" i="4"/>
  <c r="AP101" i="1" s="1"/>
  <c r="L290" i="4"/>
  <c r="AM101" i="1" s="1"/>
  <c r="L307" i="4"/>
  <c r="AO106" i="1" s="1"/>
  <c r="K307" i="4"/>
  <c r="AL106" i="1" s="1"/>
  <c r="M305" i="4"/>
  <c r="AP106" i="1" s="1"/>
  <c r="L306" i="4"/>
  <c r="AN106" i="1" s="1"/>
  <c r="K306" i="4"/>
  <c r="AK106" i="1" s="1"/>
  <c r="L305" i="4"/>
  <c r="AM106" i="1" s="1"/>
  <c r="K305" i="4"/>
  <c r="AJ106" i="1" s="1"/>
  <c r="M306" i="4"/>
  <c r="AQ106" i="1" s="1"/>
  <c r="M307" i="4"/>
  <c r="AR106" i="1" s="1"/>
  <c r="K319" i="4"/>
  <c r="AL110" i="1" s="1"/>
  <c r="M317" i="4"/>
  <c r="AP110" i="1" s="1"/>
  <c r="L318" i="4"/>
  <c r="AN110" i="1" s="1"/>
  <c r="K317" i="4"/>
  <c r="AJ110" i="1" s="1"/>
  <c r="M319" i="4"/>
  <c r="AR110" i="1" s="1"/>
  <c r="M318" i="4"/>
  <c r="AQ110" i="1" s="1"/>
  <c r="L317" i="4"/>
  <c r="AM110" i="1" s="1"/>
  <c r="L319" i="4"/>
  <c r="AO110" i="1" s="1"/>
  <c r="K318" i="4"/>
  <c r="AK110" i="1" s="1"/>
  <c r="L334" i="4"/>
  <c r="AO115" i="1" s="1"/>
  <c r="K332" i="4"/>
  <c r="AJ115" i="1" s="1"/>
  <c r="L333" i="4"/>
  <c r="AN115" i="1" s="1"/>
  <c r="L332" i="4"/>
  <c r="AM115" i="1" s="1"/>
  <c r="K334" i="4"/>
  <c r="AL115" i="1" s="1"/>
  <c r="M334" i="4"/>
  <c r="AR115" i="1" s="1"/>
  <c r="K333" i="4"/>
  <c r="AK115" i="1" s="1"/>
  <c r="M333" i="4"/>
  <c r="AQ115" i="1" s="1"/>
  <c r="M332" i="4"/>
  <c r="AP115" i="1" s="1"/>
  <c r="M347" i="4"/>
  <c r="AP120" i="1" s="1"/>
  <c r="K349" i="4"/>
  <c r="AL120" i="1" s="1"/>
  <c r="L349" i="4"/>
  <c r="AO120" i="1" s="1"/>
  <c r="K348" i="4"/>
  <c r="AK120" i="1" s="1"/>
  <c r="K347" i="4"/>
  <c r="AJ120" i="1" s="1"/>
  <c r="L348" i="4"/>
  <c r="AN120" i="1" s="1"/>
  <c r="L347" i="4"/>
  <c r="AM120" i="1" s="1"/>
  <c r="M349" i="4"/>
  <c r="AR120" i="1" s="1"/>
  <c r="M348" i="4"/>
  <c r="AQ120" i="1" s="1"/>
  <c r="M359" i="4"/>
  <c r="AP124" i="1" s="1"/>
  <c r="K361" i="4"/>
  <c r="AL124" i="1" s="1"/>
  <c r="L359" i="4"/>
  <c r="AM124" i="1" s="1"/>
  <c r="M361" i="4"/>
  <c r="AR124" i="1" s="1"/>
  <c r="K359" i="4"/>
  <c r="AJ124" i="1" s="1"/>
  <c r="K360" i="4"/>
  <c r="AK124" i="1" s="1"/>
  <c r="L361" i="4"/>
  <c r="AO124" i="1" s="1"/>
  <c r="M360" i="4"/>
  <c r="AQ124" i="1" s="1"/>
  <c r="L360" i="4"/>
  <c r="AN124" i="1" s="1"/>
  <c r="M379" i="4"/>
  <c r="AR130" i="1" s="1"/>
  <c r="K378" i="4"/>
  <c r="AK130" i="1" s="1"/>
  <c r="M378" i="4"/>
  <c r="AQ130" i="1" s="1"/>
  <c r="K379" i="4"/>
  <c r="AL130" i="1" s="1"/>
  <c r="L377" i="4"/>
  <c r="AM130" i="1" s="1"/>
  <c r="K377" i="4"/>
  <c r="AJ130" i="1" s="1"/>
  <c r="L379" i="4"/>
  <c r="AO130" i="1" s="1"/>
  <c r="M377" i="4"/>
  <c r="AP130" i="1" s="1"/>
  <c r="L378" i="4"/>
  <c r="AN130" i="1" s="1"/>
  <c r="M395" i="4"/>
  <c r="AP136" i="1" s="1"/>
  <c r="L397" i="4"/>
  <c r="AO136" i="1" s="1"/>
  <c r="K397" i="4"/>
  <c r="AL136" i="1" s="1"/>
  <c r="M396" i="4"/>
  <c r="AQ136" i="1" s="1"/>
  <c r="L395" i="4"/>
  <c r="AM136" i="1" s="1"/>
  <c r="M397" i="4"/>
  <c r="AR136" i="1" s="1"/>
  <c r="L396" i="4"/>
  <c r="AN136" i="1" s="1"/>
  <c r="K396" i="4"/>
  <c r="AK136" i="1" s="1"/>
  <c r="K395" i="4"/>
  <c r="AJ136" i="1" s="1"/>
  <c r="K409" i="4"/>
  <c r="AL140" i="1" s="1"/>
  <c r="M407" i="4"/>
  <c r="AP140" i="1" s="1"/>
  <c r="K407" i="4"/>
  <c r="AJ140" i="1" s="1"/>
  <c r="L407" i="4"/>
  <c r="AM140" i="1" s="1"/>
  <c r="M409" i="4"/>
  <c r="AR140" i="1" s="1"/>
  <c r="K408" i="4"/>
  <c r="AK140" i="1" s="1"/>
  <c r="L409" i="4"/>
  <c r="AO140" i="1" s="1"/>
  <c r="L408" i="4"/>
  <c r="AN140" i="1" s="1"/>
  <c r="M408" i="4"/>
  <c r="AQ140" i="1" s="1"/>
  <c r="L421" i="4"/>
  <c r="AO144" i="1" s="1"/>
  <c r="M419" i="4"/>
  <c r="AP144" i="1" s="1"/>
  <c r="K421" i="4"/>
  <c r="AL144" i="1" s="1"/>
  <c r="K420" i="4"/>
  <c r="AK144" i="1" s="1"/>
  <c r="M421" i="4"/>
  <c r="AR144" i="1" s="1"/>
  <c r="L420" i="4"/>
  <c r="AN144" i="1" s="1"/>
  <c r="L419" i="4"/>
  <c r="AM144" i="1" s="1"/>
  <c r="M420" i="4"/>
  <c r="AQ144" i="1" s="1"/>
  <c r="K419" i="4"/>
  <c r="AJ144" i="1" s="1"/>
  <c r="M431" i="4"/>
  <c r="AP148" i="1" s="1"/>
  <c r="K433" i="4"/>
  <c r="AL148" i="1" s="1"/>
  <c r="L432" i="4"/>
  <c r="AN148" i="1" s="1"/>
  <c r="M432" i="4"/>
  <c r="AQ148" i="1" s="1"/>
  <c r="K432" i="4"/>
  <c r="AK148" i="1" s="1"/>
  <c r="L433" i="4"/>
  <c r="AO148" i="1" s="1"/>
  <c r="L431" i="4"/>
  <c r="AM148" i="1" s="1"/>
  <c r="M433" i="4"/>
  <c r="AR148" i="1" s="1"/>
  <c r="K431" i="4"/>
  <c r="AJ148" i="1" s="1"/>
  <c r="K445" i="4"/>
  <c r="AL152" i="1" s="1"/>
  <c r="L445" i="4"/>
  <c r="AO152" i="1" s="1"/>
  <c r="M443" i="4"/>
  <c r="AP152" i="1" s="1"/>
  <c r="K444" i="4"/>
  <c r="AK152" i="1" s="1"/>
  <c r="K443" i="4"/>
  <c r="AJ152" i="1" s="1"/>
  <c r="L444" i="4"/>
  <c r="AN152" i="1" s="1"/>
  <c r="L443" i="4"/>
  <c r="AM152" i="1" s="1"/>
  <c r="M445" i="4"/>
  <c r="AR152" i="1" s="1"/>
  <c r="M444" i="4"/>
  <c r="AQ152" i="1" s="1"/>
  <c r="L459" i="4"/>
  <c r="AN157" i="1" s="1"/>
  <c r="K458" i="4"/>
  <c r="AJ157" i="1" s="1"/>
  <c r="K459" i="4"/>
  <c r="AK157" i="1" s="1"/>
  <c r="L458" i="4"/>
  <c r="AM157" i="1" s="1"/>
  <c r="L460" i="4"/>
  <c r="AO157" i="1" s="1"/>
  <c r="K460" i="4"/>
  <c r="AL157" i="1" s="1"/>
  <c r="M459" i="4"/>
  <c r="AQ157" i="1" s="1"/>
  <c r="M460" i="4"/>
  <c r="AR157" i="1" s="1"/>
  <c r="M458" i="4"/>
  <c r="AP157" i="1" s="1"/>
  <c r="K470" i="4"/>
  <c r="AJ161" i="1" s="1"/>
  <c r="K471" i="4"/>
  <c r="AK161" i="1" s="1"/>
  <c r="M472" i="4"/>
  <c r="AR161" i="1" s="1"/>
  <c r="L472" i="4"/>
  <c r="AO161" i="1" s="1"/>
  <c r="L471" i="4"/>
  <c r="AN161" i="1" s="1"/>
  <c r="K472" i="4"/>
  <c r="AL161" i="1" s="1"/>
  <c r="L470" i="4"/>
  <c r="AM161" i="1" s="1"/>
  <c r="M470" i="4"/>
  <c r="AP161" i="1" s="1"/>
  <c r="M471" i="4"/>
  <c r="AQ161" i="1" s="1"/>
  <c r="M484" i="4"/>
  <c r="AR165" i="1" s="1"/>
  <c r="L483" i="4"/>
  <c r="AN165" i="1" s="1"/>
  <c r="K482" i="4"/>
  <c r="AJ165" i="1" s="1"/>
  <c r="M483" i="4"/>
  <c r="AQ165" i="1" s="1"/>
  <c r="L482" i="4"/>
  <c r="AM165" i="1" s="1"/>
  <c r="K484" i="4"/>
  <c r="AL165" i="1" s="1"/>
  <c r="L484" i="4"/>
  <c r="AO165" i="1" s="1"/>
  <c r="K483" i="4"/>
  <c r="AK165" i="1" s="1"/>
  <c r="M482" i="4"/>
  <c r="AP165" i="1" s="1"/>
  <c r="L496" i="4"/>
  <c r="AO169" i="1" s="1"/>
  <c r="K495" i="4"/>
  <c r="AK169" i="1" s="1"/>
  <c r="L495" i="4"/>
  <c r="AN169" i="1" s="1"/>
  <c r="K494" i="4"/>
  <c r="AJ169" i="1" s="1"/>
  <c r="M496" i="4"/>
  <c r="AR169" i="1" s="1"/>
  <c r="L494" i="4"/>
  <c r="AM169" i="1" s="1"/>
  <c r="M494" i="4"/>
  <c r="AP169" i="1" s="1"/>
  <c r="M495" i="4"/>
  <c r="AQ169" i="1" s="1"/>
  <c r="K496" i="4"/>
  <c r="AL169" i="1" s="1"/>
  <c r="M508" i="4"/>
  <c r="AR173" i="1" s="1"/>
  <c r="L507" i="4"/>
  <c r="AN173" i="1" s="1"/>
  <c r="K506" i="4"/>
  <c r="AJ173" i="1" s="1"/>
  <c r="K507" i="4"/>
  <c r="AK173" i="1" s="1"/>
  <c r="L506" i="4"/>
  <c r="AM173" i="1" s="1"/>
  <c r="M506" i="4"/>
  <c r="AP173" i="1" s="1"/>
  <c r="K508" i="4"/>
  <c r="AL173" i="1" s="1"/>
  <c r="L508" i="4"/>
  <c r="AO173" i="1" s="1"/>
  <c r="M507" i="4"/>
  <c r="AQ173" i="1" s="1"/>
  <c r="K518" i="4"/>
  <c r="AJ177" i="1" s="1"/>
  <c r="K520" i="4"/>
  <c r="AL177" i="1" s="1"/>
  <c r="M520" i="4"/>
  <c r="AR177" i="1" s="1"/>
  <c r="L518" i="4"/>
  <c r="AM177" i="1" s="1"/>
  <c r="M519" i="4"/>
  <c r="AQ177" i="1" s="1"/>
  <c r="L519" i="4"/>
  <c r="AN177" i="1" s="1"/>
  <c r="L520" i="4"/>
  <c r="AO177" i="1" s="1"/>
  <c r="M518" i="4"/>
  <c r="AP177" i="1" s="1"/>
  <c r="K519" i="4"/>
  <c r="AK177" i="1" s="1"/>
  <c r="L531" i="4"/>
  <c r="AN181" i="1" s="1"/>
  <c r="K532" i="4"/>
  <c r="AL181" i="1" s="1"/>
  <c r="L532" i="4"/>
  <c r="AO181" i="1" s="1"/>
  <c r="M532" i="4"/>
  <c r="AR181" i="1" s="1"/>
  <c r="L530" i="4"/>
  <c r="AM181" i="1" s="1"/>
  <c r="K531" i="4"/>
  <c r="AK181" i="1" s="1"/>
  <c r="K530" i="4"/>
  <c r="AJ181" i="1" s="1"/>
  <c r="M530" i="4"/>
  <c r="AP181" i="1" s="1"/>
  <c r="M531" i="4"/>
  <c r="AQ181" i="1" s="1"/>
  <c r="L542" i="4"/>
  <c r="AM185" i="1" s="1"/>
  <c r="M542" i="4"/>
  <c r="AP185" i="1" s="1"/>
  <c r="M543" i="4"/>
  <c r="AQ185" i="1" s="1"/>
  <c r="K542" i="4"/>
  <c r="AJ185" i="1" s="1"/>
  <c r="K543" i="4"/>
  <c r="AK185" i="1" s="1"/>
  <c r="M544" i="4"/>
  <c r="AR185" i="1" s="1"/>
  <c r="L544" i="4"/>
  <c r="AO185" i="1" s="1"/>
  <c r="L543" i="4"/>
  <c r="AN185" i="1" s="1"/>
  <c r="K544" i="4"/>
  <c r="AL185" i="1" s="1"/>
  <c r="L554" i="4"/>
  <c r="AM189" i="1" s="1"/>
  <c r="L556" i="4"/>
  <c r="AO189" i="1" s="1"/>
  <c r="K556" i="4"/>
  <c r="AL189" i="1" s="1"/>
  <c r="M555" i="4"/>
  <c r="AQ189" i="1" s="1"/>
  <c r="M556" i="4"/>
  <c r="AR189" i="1" s="1"/>
  <c r="L555" i="4"/>
  <c r="AN189" i="1" s="1"/>
  <c r="K555" i="4"/>
  <c r="AK189" i="1" s="1"/>
  <c r="M554" i="4"/>
  <c r="AP189" i="1" s="1"/>
  <c r="K554" i="4"/>
  <c r="AJ189" i="1" s="1"/>
  <c r="M568" i="4"/>
  <c r="AR193" i="1" s="1"/>
  <c r="L567" i="4"/>
  <c r="AN193" i="1" s="1"/>
  <c r="K566" i="4"/>
  <c r="AJ193" i="1" s="1"/>
  <c r="M567" i="4"/>
  <c r="AQ193" i="1" s="1"/>
  <c r="L566" i="4"/>
  <c r="AM193" i="1" s="1"/>
  <c r="L568" i="4"/>
  <c r="AO193" i="1" s="1"/>
  <c r="K567" i="4"/>
  <c r="AK193" i="1" s="1"/>
  <c r="M566" i="4"/>
  <c r="AP193" i="1" s="1"/>
  <c r="K568" i="4"/>
  <c r="AL193" i="1" s="1"/>
  <c r="L579" i="4"/>
  <c r="AN197" i="1" s="1"/>
  <c r="K578" i="4"/>
  <c r="AJ197" i="1" s="1"/>
  <c r="M580" i="4"/>
  <c r="AR197" i="1" s="1"/>
  <c r="K580" i="4"/>
  <c r="AL197" i="1" s="1"/>
  <c r="M578" i="4"/>
  <c r="AP197" i="1" s="1"/>
  <c r="M579" i="4"/>
  <c r="AQ197" i="1" s="1"/>
  <c r="K579" i="4"/>
  <c r="AK197" i="1" s="1"/>
  <c r="L580" i="4"/>
  <c r="AO197" i="1" s="1"/>
  <c r="L578" i="4"/>
  <c r="AM197" i="1" s="1"/>
  <c r="L590" i="4"/>
  <c r="AM201" i="1" s="1"/>
  <c r="K592" i="4"/>
  <c r="AL201" i="1" s="1"/>
  <c r="M590" i="4"/>
  <c r="AP201" i="1" s="1"/>
  <c r="L592" i="4"/>
  <c r="AO201" i="1" s="1"/>
  <c r="M591" i="4"/>
  <c r="AQ201" i="1" s="1"/>
  <c r="M592" i="4"/>
  <c r="AR201" i="1" s="1"/>
  <c r="L591" i="4"/>
  <c r="AN201" i="1" s="1"/>
  <c r="K591" i="4"/>
  <c r="AK201" i="1" s="1"/>
  <c r="K590" i="4"/>
  <c r="AJ201" i="1" s="1"/>
  <c r="M604" i="4"/>
  <c r="AR205" i="1" s="1"/>
  <c r="K604" i="4"/>
  <c r="AL205" i="1" s="1"/>
  <c r="L603" i="4"/>
  <c r="AN205" i="1" s="1"/>
  <c r="K603" i="4"/>
  <c r="AK205" i="1" s="1"/>
  <c r="K602" i="4"/>
  <c r="AJ205" i="1" s="1"/>
  <c r="L604" i="4"/>
  <c r="AO205" i="1" s="1"/>
  <c r="M602" i="4"/>
  <c r="AP205" i="1" s="1"/>
  <c r="L602" i="4"/>
  <c r="AM205" i="1" s="1"/>
  <c r="M603" i="4"/>
  <c r="AQ205" i="1" s="1"/>
  <c r="L615" i="4"/>
  <c r="AN209" i="1" s="1"/>
  <c r="M616" i="4"/>
  <c r="AR209" i="1" s="1"/>
  <c r="L614" i="4"/>
  <c r="AM209" i="1" s="1"/>
  <c r="M614" i="4"/>
  <c r="AP209" i="1" s="1"/>
  <c r="L616" i="4"/>
  <c r="AO209" i="1" s="1"/>
  <c r="K615" i="4"/>
  <c r="AK209" i="1" s="1"/>
  <c r="M615" i="4"/>
  <c r="AQ209" i="1" s="1"/>
  <c r="K616" i="4"/>
  <c r="AL209" i="1" s="1"/>
  <c r="K614" i="4"/>
  <c r="AJ209" i="1" s="1"/>
  <c r="K627" i="4"/>
  <c r="AK213" i="1" s="1"/>
  <c r="K626" i="4"/>
  <c r="AJ213" i="1" s="1"/>
  <c r="M628" i="4"/>
  <c r="AR213" i="1" s="1"/>
  <c r="L627" i="4"/>
  <c r="AN213" i="1" s="1"/>
  <c r="K628" i="4"/>
  <c r="AL213" i="1" s="1"/>
  <c r="L628" i="4"/>
  <c r="AO213" i="1" s="1"/>
  <c r="M627" i="4"/>
  <c r="AQ213" i="1" s="1"/>
  <c r="M626" i="4"/>
  <c r="AP213" i="1" s="1"/>
  <c r="L626" i="4"/>
  <c r="AM213" i="1" s="1"/>
  <c r="K639" i="4"/>
  <c r="AK217" i="1" s="1"/>
  <c r="L639" i="4"/>
  <c r="AN217" i="1" s="1"/>
  <c r="L640" i="4"/>
  <c r="AO217" i="1" s="1"/>
  <c r="L638" i="4"/>
  <c r="AM217" i="1" s="1"/>
  <c r="K640" i="4"/>
  <c r="AL217" i="1" s="1"/>
  <c r="M640" i="4"/>
  <c r="AR217" i="1" s="1"/>
  <c r="M639" i="4"/>
  <c r="AQ217" i="1" s="1"/>
  <c r="K638" i="4"/>
  <c r="AJ217" i="1" s="1"/>
  <c r="M638" i="4"/>
  <c r="AP217" i="1" s="1"/>
  <c r="K651" i="4"/>
  <c r="AK221" i="1" s="1"/>
  <c r="M652" i="4"/>
  <c r="AR221" i="1" s="1"/>
  <c r="L651" i="4"/>
  <c r="AN221" i="1" s="1"/>
  <c r="K652" i="4"/>
  <c r="AL221" i="1" s="1"/>
  <c r="L650" i="4"/>
  <c r="AM221" i="1" s="1"/>
  <c r="M651" i="4"/>
  <c r="AQ221" i="1" s="1"/>
  <c r="K650" i="4"/>
  <c r="AJ221" i="1" s="1"/>
  <c r="L652" i="4"/>
  <c r="AO221" i="1" s="1"/>
  <c r="M650" i="4"/>
  <c r="AP221" i="1" s="1"/>
  <c r="L662" i="4"/>
  <c r="AM225" i="1" s="1"/>
  <c r="M663" i="4"/>
  <c r="AQ225" i="1" s="1"/>
  <c r="M664" i="4"/>
  <c r="AR225" i="1" s="1"/>
  <c r="L664" i="4"/>
  <c r="AO225" i="1" s="1"/>
  <c r="K663" i="4"/>
  <c r="AK225" i="1" s="1"/>
  <c r="M662" i="4"/>
  <c r="AP225" i="1" s="1"/>
  <c r="L663" i="4"/>
  <c r="AN225" i="1" s="1"/>
  <c r="K664" i="4"/>
  <c r="AL225" i="1" s="1"/>
  <c r="K662" i="4"/>
  <c r="AJ225" i="1" s="1"/>
  <c r="M676" i="4"/>
  <c r="AR229" i="1" s="1"/>
  <c r="K676" i="4"/>
  <c r="AL229" i="1" s="1"/>
  <c r="L675" i="4"/>
  <c r="AN229" i="1" s="1"/>
  <c r="K674" i="4"/>
  <c r="AJ229" i="1" s="1"/>
  <c r="K675" i="4"/>
  <c r="AK229" i="1" s="1"/>
  <c r="M674" i="4"/>
  <c r="AP229" i="1" s="1"/>
  <c r="L674" i="4"/>
  <c r="AM229" i="1" s="1"/>
  <c r="L676" i="4"/>
  <c r="AO229" i="1" s="1"/>
  <c r="M675" i="4"/>
  <c r="AQ229" i="1" s="1"/>
  <c r="M691" i="4"/>
  <c r="AR234" i="1" s="1"/>
  <c r="K691" i="4"/>
  <c r="AL234" i="1" s="1"/>
  <c r="K690" i="4"/>
  <c r="AK234" i="1" s="1"/>
  <c r="M689" i="4"/>
  <c r="AP234" i="1" s="1"/>
  <c r="K689" i="4"/>
  <c r="AJ234" i="1" s="1"/>
  <c r="L691" i="4"/>
  <c r="AO234" i="1" s="1"/>
  <c r="L689" i="4"/>
  <c r="AM234" i="1" s="1"/>
  <c r="M690" i="4"/>
  <c r="AQ234" i="1" s="1"/>
  <c r="L690" i="4"/>
  <c r="AN234" i="1" s="1"/>
  <c r="M703" i="4"/>
  <c r="AR238" i="1" s="1"/>
  <c r="L702" i="4"/>
  <c r="AN238" i="1" s="1"/>
  <c r="K702" i="4"/>
  <c r="AK238" i="1" s="1"/>
  <c r="M702" i="4"/>
  <c r="AQ238" i="1" s="1"/>
  <c r="L703" i="4"/>
  <c r="AO238" i="1" s="1"/>
  <c r="K701" i="4"/>
  <c r="AJ238" i="1" s="1"/>
  <c r="L701" i="4"/>
  <c r="AM238" i="1" s="1"/>
  <c r="M701" i="4"/>
  <c r="AP238" i="1" s="1"/>
  <c r="K703" i="4"/>
  <c r="AL238" i="1" s="1"/>
  <c r="M715" i="4"/>
  <c r="AR242" i="1" s="1"/>
  <c r="L714" i="4"/>
  <c r="AN242" i="1" s="1"/>
  <c r="M713" i="4"/>
  <c r="AP242" i="1" s="1"/>
  <c r="K714" i="4"/>
  <c r="AK242" i="1" s="1"/>
  <c r="K715" i="4"/>
  <c r="AL242" i="1" s="1"/>
  <c r="K713" i="4"/>
  <c r="AJ242" i="1" s="1"/>
  <c r="L715" i="4"/>
  <c r="AO242" i="1" s="1"/>
  <c r="M714" i="4"/>
  <c r="AQ242" i="1" s="1"/>
  <c r="L713" i="4"/>
  <c r="AM242" i="1" s="1"/>
  <c r="M727" i="4"/>
  <c r="AR246" i="1" s="1"/>
  <c r="L726" i="4"/>
  <c r="AN246" i="1" s="1"/>
  <c r="K725" i="4"/>
  <c r="AJ246" i="1" s="1"/>
  <c r="M726" i="4"/>
  <c r="AQ246" i="1" s="1"/>
  <c r="K726" i="4"/>
  <c r="AK246" i="1" s="1"/>
  <c r="L725" i="4"/>
  <c r="AM246" i="1" s="1"/>
  <c r="M725" i="4"/>
  <c r="AP246" i="1" s="1"/>
  <c r="K727" i="4"/>
  <c r="AL246" i="1" s="1"/>
  <c r="L727" i="4"/>
  <c r="AO246" i="1" s="1"/>
  <c r="M739" i="4"/>
  <c r="AR250" i="1" s="1"/>
  <c r="L738" i="4"/>
  <c r="AN250" i="1" s="1"/>
  <c r="L739" i="4"/>
  <c r="AO250" i="1" s="1"/>
  <c r="M737" i="4"/>
  <c r="AP250" i="1" s="1"/>
  <c r="K738" i="4"/>
  <c r="AK250" i="1" s="1"/>
  <c r="M738" i="4"/>
  <c r="AQ250" i="1" s="1"/>
  <c r="K739" i="4"/>
  <c r="AL250" i="1" s="1"/>
  <c r="K737" i="4"/>
  <c r="AJ250" i="1" s="1"/>
  <c r="L737" i="4"/>
  <c r="AM250" i="1" s="1"/>
  <c r="L750" i="4"/>
  <c r="AN254" i="1" s="1"/>
  <c r="M751" i="4"/>
  <c r="AR254" i="1" s="1"/>
  <c r="K749" i="4"/>
  <c r="AJ254" i="1" s="1"/>
  <c r="K750" i="4"/>
  <c r="AK254" i="1" s="1"/>
  <c r="L749" i="4"/>
  <c r="AM254" i="1" s="1"/>
  <c r="M749" i="4"/>
  <c r="AP254" i="1" s="1"/>
  <c r="L751" i="4"/>
  <c r="AO254" i="1" s="1"/>
  <c r="M750" i="4"/>
  <c r="AQ254" i="1" s="1"/>
  <c r="K751" i="4"/>
  <c r="AL254" i="1" s="1"/>
  <c r="M763" i="4"/>
  <c r="AR258" i="1" s="1"/>
  <c r="L762" i="4"/>
  <c r="AN258" i="1" s="1"/>
  <c r="K762" i="4"/>
  <c r="AK258" i="1" s="1"/>
  <c r="L761" i="4"/>
  <c r="AM258" i="1" s="1"/>
  <c r="M761" i="4"/>
  <c r="AP258" i="1" s="1"/>
  <c r="M762" i="4"/>
  <c r="AQ258" i="1" s="1"/>
  <c r="K763" i="4"/>
  <c r="AL258" i="1" s="1"/>
  <c r="K761" i="4"/>
  <c r="AJ258" i="1" s="1"/>
  <c r="L763" i="4"/>
  <c r="AO258" i="1" s="1"/>
  <c r="M775" i="4"/>
  <c r="AR262" i="1" s="1"/>
  <c r="L774" i="4"/>
  <c r="AN262" i="1" s="1"/>
  <c r="K773" i="4"/>
  <c r="AJ262" i="1" s="1"/>
  <c r="L773" i="4"/>
  <c r="AM262" i="1" s="1"/>
  <c r="M773" i="4"/>
  <c r="AP262" i="1" s="1"/>
  <c r="M774" i="4"/>
  <c r="AQ262" i="1" s="1"/>
  <c r="K775" i="4"/>
  <c r="AL262" i="1" s="1"/>
  <c r="L775" i="4"/>
  <c r="AO262" i="1" s="1"/>
  <c r="K774" i="4"/>
  <c r="AK262" i="1" s="1"/>
  <c r="M787" i="4"/>
  <c r="AR266" i="1" s="1"/>
  <c r="L786" i="4"/>
  <c r="AN266" i="1" s="1"/>
  <c r="M786" i="4"/>
  <c r="AQ266" i="1" s="1"/>
  <c r="L785" i="4"/>
  <c r="AM266" i="1" s="1"/>
  <c r="K786" i="4"/>
  <c r="AK266" i="1" s="1"/>
  <c r="K787" i="4"/>
  <c r="AL266" i="1" s="1"/>
  <c r="K785" i="4"/>
  <c r="AJ266" i="1" s="1"/>
  <c r="L787" i="4"/>
  <c r="AO266" i="1" s="1"/>
  <c r="M785" i="4"/>
  <c r="AP266" i="1" s="1"/>
  <c r="M799" i="4"/>
  <c r="AR270" i="1" s="1"/>
  <c r="L798" i="4"/>
  <c r="AN270" i="1" s="1"/>
  <c r="K798" i="4"/>
  <c r="AK270" i="1" s="1"/>
  <c r="K797" i="4"/>
  <c r="AJ270" i="1" s="1"/>
  <c r="L797" i="4"/>
  <c r="AM270" i="1" s="1"/>
  <c r="M797" i="4"/>
  <c r="AP270" i="1" s="1"/>
  <c r="M798" i="4"/>
  <c r="AQ270" i="1" s="1"/>
  <c r="K799" i="4"/>
  <c r="AL270" i="1" s="1"/>
  <c r="L799" i="4"/>
  <c r="AO270" i="1" s="1"/>
  <c r="M811" i="4"/>
  <c r="AR274" i="1" s="1"/>
  <c r="K810" i="4"/>
  <c r="AK274" i="1" s="1"/>
  <c r="L809" i="4"/>
  <c r="AM274" i="1" s="1"/>
  <c r="L810" i="4"/>
  <c r="AN274" i="1" s="1"/>
  <c r="M809" i="4"/>
  <c r="AP274" i="1" s="1"/>
  <c r="M810" i="4"/>
  <c r="AQ274" i="1" s="1"/>
  <c r="K811" i="4"/>
  <c r="AL274" i="1" s="1"/>
  <c r="K809" i="4"/>
  <c r="AJ274" i="1" s="1"/>
  <c r="L811" i="4"/>
  <c r="AO274" i="1" s="1"/>
  <c r="L822" i="4"/>
  <c r="AN278" i="1" s="1"/>
  <c r="M823" i="4"/>
  <c r="AR278" i="1" s="1"/>
  <c r="L821" i="4"/>
  <c r="AM278" i="1" s="1"/>
  <c r="M821" i="4"/>
  <c r="AP278" i="1" s="1"/>
  <c r="K821" i="4"/>
  <c r="AJ278" i="1" s="1"/>
  <c r="K823" i="4"/>
  <c r="AL278" i="1" s="1"/>
  <c r="L823" i="4"/>
  <c r="AO278" i="1" s="1"/>
  <c r="K822" i="4"/>
  <c r="AK278" i="1" s="1"/>
  <c r="M822" i="4"/>
  <c r="AQ278" i="1" s="1"/>
  <c r="L834" i="4"/>
  <c r="AN282" i="1" s="1"/>
  <c r="M835" i="4"/>
  <c r="AR282" i="1" s="1"/>
  <c r="M833" i="4"/>
  <c r="AP282" i="1" s="1"/>
  <c r="K835" i="4"/>
  <c r="AL282" i="1" s="1"/>
  <c r="K833" i="4"/>
  <c r="AJ282" i="1" s="1"/>
  <c r="L835" i="4"/>
  <c r="AO282" i="1" s="1"/>
  <c r="L833" i="4"/>
  <c r="AM282" i="1" s="1"/>
  <c r="M834" i="4"/>
  <c r="AQ282" i="1" s="1"/>
  <c r="K834" i="4"/>
  <c r="AK282" i="1" s="1"/>
  <c r="M847" i="4"/>
  <c r="AR286" i="1" s="1"/>
  <c r="L846" i="4"/>
  <c r="AN286" i="1" s="1"/>
  <c r="M846" i="4"/>
  <c r="AQ286" i="1" s="1"/>
  <c r="K847" i="4"/>
  <c r="AL286" i="1" s="1"/>
  <c r="K846" i="4"/>
  <c r="AK286" i="1" s="1"/>
  <c r="L847" i="4"/>
  <c r="AO286" i="1" s="1"/>
  <c r="K845" i="4"/>
  <c r="AJ286" i="1" s="1"/>
  <c r="L845" i="4"/>
  <c r="AM286" i="1" s="1"/>
  <c r="M845" i="4"/>
  <c r="AP286" i="1" s="1"/>
  <c r="L857" i="4"/>
  <c r="AM290" i="1" s="1"/>
  <c r="K859" i="4"/>
  <c r="AL290" i="1" s="1"/>
  <c r="L858" i="4"/>
  <c r="AN290" i="1" s="1"/>
  <c r="M858" i="4"/>
  <c r="AQ290" i="1" s="1"/>
  <c r="M859" i="4"/>
  <c r="AR290" i="1" s="1"/>
  <c r="M857" i="4"/>
  <c r="AP290" i="1" s="1"/>
  <c r="K857" i="4"/>
  <c r="AJ290" i="1" s="1"/>
  <c r="K858" i="4"/>
  <c r="AK290" i="1" s="1"/>
  <c r="L859" i="4"/>
  <c r="AO290" i="1" s="1"/>
  <c r="M871" i="4"/>
  <c r="AR294" i="1" s="1"/>
  <c r="L870" i="4"/>
  <c r="AN294" i="1" s="1"/>
  <c r="K869" i="4"/>
  <c r="AJ294" i="1" s="1"/>
  <c r="M869" i="4"/>
  <c r="AP294" i="1" s="1"/>
  <c r="M870" i="4"/>
  <c r="AQ294" i="1" s="1"/>
  <c r="L871" i="4"/>
  <c r="AO294" i="1" s="1"/>
  <c r="L869" i="4"/>
  <c r="AM294" i="1" s="1"/>
  <c r="K870" i="4"/>
  <c r="AK294" i="1" s="1"/>
  <c r="K871" i="4"/>
  <c r="AL294" i="1" s="1"/>
  <c r="K887" i="4"/>
  <c r="AJ300" i="1" s="1"/>
  <c r="L889" i="4"/>
  <c r="AO300" i="1" s="1"/>
  <c r="L888" i="4"/>
  <c r="AN300" i="1" s="1"/>
  <c r="L887" i="4"/>
  <c r="AM300" i="1" s="1"/>
  <c r="K888" i="4"/>
  <c r="AK300" i="1" s="1"/>
  <c r="K889" i="4"/>
  <c r="AL300" i="1" s="1"/>
  <c r="M888" i="4"/>
  <c r="AQ300" i="1" s="1"/>
  <c r="M887" i="4"/>
  <c r="AP300" i="1" s="1"/>
  <c r="M889" i="4"/>
  <c r="AR300" i="1" s="1"/>
  <c r="K900" i="4"/>
  <c r="AK304" i="1" s="1"/>
  <c r="M899" i="4"/>
  <c r="AP304" i="1" s="1"/>
  <c r="M900" i="4"/>
  <c r="AQ304" i="1" s="1"/>
  <c r="L901" i="4"/>
  <c r="AO304" i="1" s="1"/>
  <c r="K899" i="4"/>
  <c r="AJ304" i="1" s="1"/>
  <c r="M901" i="4"/>
  <c r="AR304" i="1" s="1"/>
  <c r="L899" i="4"/>
  <c r="AM304" i="1" s="1"/>
  <c r="K901" i="4"/>
  <c r="AL304" i="1" s="1"/>
  <c r="L900" i="4"/>
  <c r="AN304" i="1" s="1"/>
  <c r="K913" i="4"/>
  <c r="AL308" i="1" s="1"/>
  <c r="M912" i="4"/>
  <c r="AQ308" i="1" s="1"/>
  <c r="M911" i="4"/>
  <c r="AP308" i="1" s="1"/>
  <c r="M913" i="4"/>
  <c r="AR308" i="1" s="1"/>
  <c r="K911" i="4"/>
  <c r="AJ308" i="1" s="1"/>
  <c r="L913" i="4"/>
  <c r="AO308" i="1" s="1"/>
  <c r="L912" i="4"/>
  <c r="AN308" i="1" s="1"/>
  <c r="L911" i="4"/>
  <c r="AM308" i="1" s="1"/>
  <c r="K912" i="4"/>
  <c r="AK308" i="1" s="1"/>
  <c r="U187" i="11"/>
  <c r="U186" i="11"/>
  <c r="AM6" i="9"/>
  <c r="AE861" i="6"/>
  <c r="AN861" i="6" s="1"/>
  <c r="AJ861" i="6"/>
  <c r="AS861" i="6" s="1"/>
  <c r="AH861" i="6"/>
  <c r="AQ861" i="6" s="1"/>
  <c r="AG860" i="6"/>
  <c r="AP860" i="6" s="1"/>
  <c r="AE860" i="6"/>
  <c r="AN860" i="6" s="1"/>
  <c r="AI860" i="6"/>
  <c r="AR860" i="6" s="1"/>
  <c r="AF861" i="6"/>
  <c r="AO861" i="6" s="1"/>
  <c r="AI861" i="6"/>
  <c r="AR861" i="6" s="1"/>
  <c r="AH860" i="6"/>
  <c r="AQ860" i="6" s="1"/>
  <c r="AF860" i="6"/>
  <c r="AO860" i="6" s="1"/>
  <c r="AG861" i="6"/>
  <c r="AP861" i="6" s="1"/>
  <c r="AJ860" i="6"/>
  <c r="AS860" i="6" s="1"/>
  <c r="AF1125" i="6"/>
  <c r="AO1125" i="6" s="1"/>
  <c r="AH1125" i="6"/>
  <c r="AQ1125" i="6" s="1"/>
  <c r="AE1125" i="6"/>
  <c r="AN1125" i="6" s="1"/>
  <c r="AJ1124" i="6"/>
  <c r="AS1124" i="6" s="1"/>
  <c r="AG1125" i="6"/>
  <c r="AP1125" i="6" s="1"/>
  <c r="AI1124" i="6"/>
  <c r="AR1124" i="6" s="1"/>
  <c r="AJ1125" i="6"/>
  <c r="AS1125" i="6" s="1"/>
  <c r="AG1124" i="6"/>
  <c r="AP1124" i="6" s="1"/>
  <c r="AI1125" i="6"/>
  <c r="AR1125" i="6" s="1"/>
  <c r="AF1124" i="6"/>
  <c r="AO1124" i="6" s="1"/>
  <c r="AE1124" i="6"/>
  <c r="AN1124" i="6" s="1"/>
  <c r="AH1124" i="6"/>
  <c r="AQ1124" i="6" s="1"/>
  <c r="AG508" i="6"/>
  <c r="AP508" i="6" s="1"/>
  <c r="AI509" i="6"/>
  <c r="AR509" i="6" s="1"/>
  <c r="AJ508" i="6"/>
  <c r="AS508" i="6" s="1"/>
  <c r="AE509" i="6"/>
  <c r="AN509" i="6" s="1"/>
  <c r="AH509" i="6"/>
  <c r="AQ509" i="6" s="1"/>
  <c r="AH508" i="6"/>
  <c r="AQ508" i="6" s="1"/>
  <c r="AF509" i="6"/>
  <c r="AO509" i="6" s="1"/>
  <c r="AJ509" i="6"/>
  <c r="AS509" i="6" s="1"/>
  <c r="AE508" i="6"/>
  <c r="AN508" i="6" s="1"/>
  <c r="AI508" i="6"/>
  <c r="AR508" i="6" s="1"/>
  <c r="AF508" i="6"/>
  <c r="AO508" i="6" s="1"/>
  <c r="AG509" i="6"/>
  <c r="AP509" i="6" s="1"/>
  <c r="AI988" i="6"/>
  <c r="AR988" i="6" s="1"/>
  <c r="AE989" i="6"/>
  <c r="AN989" i="6" s="1"/>
  <c r="AE988" i="6"/>
  <c r="AN988" i="6" s="1"/>
  <c r="AF989" i="6"/>
  <c r="AO989" i="6" s="1"/>
  <c r="AI989" i="6"/>
  <c r="AR989" i="6" s="1"/>
  <c r="AJ989" i="6"/>
  <c r="AS989" i="6" s="1"/>
  <c r="AF988" i="6"/>
  <c r="AO988" i="6" s="1"/>
  <c r="AG989" i="6"/>
  <c r="AP989" i="6" s="1"/>
  <c r="AJ988" i="6"/>
  <c r="AS988" i="6" s="1"/>
  <c r="AH988" i="6"/>
  <c r="AQ988" i="6" s="1"/>
  <c r="AG988" i="6"/>
  <c r="AP988" i="6" s="1"/>
  <c r="AH989" i="6"/>
  <c r="AQ989" i="6" s="1"/>
  <c r="AH628" i="6"/>
  <c r="AQ628" i="6" s="1"/>
  <c r="AJ628" i="6"/>
  <c r="AS628" i="6" s="1"/>
  <c r="AE629" i="6"/>
  <c r="AN629" i="6" s="1"/>
  <c r="AG628" i="6"/>
  <c r="AP628" i="6" s="1"/>
  <c r="AJ629" i="6"/>
  <c r="AS629" i="6" s="1"/>
  <c r="AE628" i="6"/>
  <c r="AN628" i="6" s="1"/>
  <c r="AH629" i="6"/>
  <c r="AQ629" i="6" s="1"/>
  <c r="AI629" i="6"/>
  <c r="AR629" i="6" s="1"/>
  <c r="AG629" i="6"/>
  <c r="AP629" i="6" s="1"/>
  <c r="AF629" i="6"/>
  <c r="AO629" i="6" s="1"/>
  <c r="AF628" i="6"/>
  <c r="AO628" i="6" s="1"/>
  <c r="AI628" i="6"/>
  <c r="AR628" i="6" s="1"/>
  <c r="AE1220" i="6"/>
  <c r="AN1220" i="6" s="1"/>
  <c r="AE1221" i="6"/>
  <c r="AN1221" i="6" s="1"/>
  <c r="AF1220" i="6"/>
  <c r="AO1220" i="6" s="1"/>
  <c r="AI1221" i="6"/>
  <c r="AR1221" i="6" s="1"/>
  <c r="AH1221" i="6"/>
  <c r="AQ1221" i="6" s="1"/>
  <c r="AJ1221" i="6"/>
  <c r="AS1221" i="6" s="1"/>
  <c r="AH1220" i="6"/>
  <c r="AQ1220" i="6" s="1"/>
  <c r="AF1221" i="6"/>
  <c r="AO1221" i="6" s="1"/>
  <c r="AJ1220" i="6"/>
  <c r="AS1220" i="6" s="1"/>
  <c r="AG1221" i="6"/>
  <c r="AP1221" i="6" s="1"/>
  <c r="AG1220" i="6"/>
  <c r="AP1220" i="6" s="1"/>
  <c r="AI1220" i="6"/>
  <c r="AR1220" i="6" s="1"/>
  <c r="AF1925" i="6"/>
  <c r="AO1925" i="6" s="1"/>
  <c r="AG1925" i="6"/>
  <c r="AP1925" i="6" s="1"/>
  <c r="AJ1924" i="6"/>
  <c r="AS1924" i="6" s="1"/>
  <c r="AE1925" i="6"/>
  <c r="AN1925" i="6" s="1"/>
  <c r="AF1924" i="6"/>
  <c r="AO1924" i="6" s="1"/>
  <c r="AH1925" i="6"/>
  <c r="AQ1925" i="6" s="1"/>
  <c r="AE1924" i="6"/>
  <c r="AN1924" i="6" s="1"/>
  <c r="AI1924" i="6"/>
  <c r="AR1924" i="6" s="1"/>
  <c r="AI1925" i="6"/>
  <c r="AR1925" i="6" s="1"/>
  <c r="AH1924" i="6"/>
  <c r="AQ1924" i="6" s="1"/>
  <c r="AG1924" i="6"/>
  <c r="AP1924" i="6" s="1"/>
  <c r="AJ1925" i="6"/>
  <c r="AS1925" i="6" s="1"/>
  <c r="AF2341" i="6"/>
  <c r="AO2341" i="6" s="1"/>
  <c r="AE2340" i="6"/>
  <c r="AN2340" i="6" s="1"/>
  <c r="AG2340" i="6"/>
  <c r="AP2340" i="6" s="1"/>
  <c r="AF2340" i="6"/>
  <c r="AO2340" i="6" s="1"/>
  <c r="AH2341" i="6"/>
  <c r="AQ2341" i="6" s="1"/>
  <c r="AI2340" i="6"/>
  <c r="AR2340" i="6" s="1"/>
  <c r="AG2341" i="6"/>
  <c r="AP2341" i="6" s="1"/>
  <c r="AE2341" i="6"/>
  <c r="AN2341" i="6" s="1"/>
  <c r="AH2340" i="6"/>
  <c r="AQ2340" i="6" s="1"/>
  <c r="AJ2341" i="6"/>
  <c r="AS2341" i="6" s="1"/>
  <c r="AI2341" i="6"/>
  <c r="AR2341" i="6" s="1"/>
  <c r="AJ2340" i="6"/>
  <c r="AS2340" i="6" s="1"/>
  <c r="AH796" i="6"/>
  <c r="AQ796" i="6" s="1"/>
  <c r="AG796" i="6"/>
  <c r="AP796" i="6" s="1"/>
  <c r="AE796" i="6"/>
  <c r="AN796" i="6" s="1"/>
  <c r="AE797" i="6"/>
  <c r="AN797" i="6" s="1"/>
  <c r="AF796" i="6"/>
  <c r="AO796" i="6" s="1"/>
  <c r="AJ796" i="6"/>
  <c r="AS796" i="6" s="1"/>
  <c r="AI797" i="6"/>
  <c r="AR797" i="6" s="1"/>
  <c r="AH797" i="6"/>
  <c r="AQ797" i="6" s="1"/>
  <c r="AJ797" i="6"/>
  <c r="AS797" i="6" s="1"/>
  <c r="AF797" i="6"/>
  <c r="AO797" i="6" s="1"/>
  <c r="AI796" i="6"/>
  <c r="AR796" i="6" s="1"/>
  <c r="AG797" i="6"/>
  <c r="AP797" i="6" s="1"/>
  <c r="U45" i="11"/>
  <c r="U46" i="11"/>
  <c r="U57" i="11"/>
  <c r="U58" i="11"/>
  <c r="U13" i="11"/>
  <c r="U14" i="11"/>
  <c r="U17" i="11"/>
  <c r="U18" i="11"/>
  <c r="U25" i="11"/>
  <c r="U26" i="11"/>
  <c r="U97" i="11"/>
  <c r="U98" i="11"/>
  <c r="U73" i="11"/>
  <c r="U74" i="11"/>
  <c r="U89" i="11"/>
  <c r="U90" i="11"/>
  <c r="U161" i="11"/>
  <c r="U101" i="11"/>
  <c r="U102" i="11"/>
  <c r="U117" i="11"/>
  <c r="U118" i="11"/>
  <c r="U143" i="11"/>
  <c r="U142" i="11"/>
  <c r="U114" i="11"/>
  <c r="U247" i="11"/>
  <c r="U248" i="11"/>
  <c r="U219" i="11"/>
  <c r="U218" i="11"/>
  <c r="U275" i="11"/>
  <c r="U276" i="11"/>
  <c r="U299" i="11"/>
  <c r="U300" i="11"/>
  <c r="U61" i="11"/>
  <c r="U62" i="11"/>
  <c r="U122" i="11"/>
  <c r="AI692" i="6"/>
  <c r="AR692" i="6" s="1"/>
  <c r="AG692" i="6"/>
  <c r="AP692" i="6" s="1"/>
  <c r="AE693" i="6"/>
  <c r="AN693" i="6" s="1"/>
  <c r="AH693" i="6"/>
  <c r="AQ693" i="6" s="1"/>
  <c r="AI693" i="6"/>
  <c r="AR693" i="6" s="1"/>
  <c r="AJ692" i="6"/>
  <c r="AS692" i="6" s="1"/>
  <c r="AJ693" i="6"/>
  <c r="AS693" i="6" s="1"/>
  <c r="AH692" i="6"/>
  <c r="AQ692" i="6" s="1"/>
  <c r="AE692" i="6"/>
  <c r="AN692" i="6" s="1"/>
  <c r="AG693" i="6"/>
  <c r="AP693" i="6" s="1"/>
  <c r="AF693" i="6"/>
  <c r="AO693" i="6" s="1"/>
  <c r="AF692" i="6"/>
  <c r="AO692" i="6" s="1"/>
  <c r="AI460" i="6"/>
  <c r="AR460" i="6" s="1"/>
  <c r="AF460" i="6"/>
  <c r="AO460" i="6" s="1"/>
  <c r="AG460" i="6"/>
  <c r="AP460" i="6" s="1"/>
  <c r="AJ460" i="6"/>
  <c r="AS460" i="6" s="1"/>
  <c r="AE461" i="6"/>
  <c r="AN461" i="6" s="1"/>
  <c r="AG461" i="6"/>
  <c r="AP461" i="6" s="1"/>
  <c r="AH461" i="6"/>
  <c r="AQ461" i="6" s="1"/>
  <c r="AI461" i="6"/>
  <c r="AR461" i="6" s="1"/>
  <c r="AE460" i="6"/>
  <c r="AN460" i="6" s="1"/>
  <c r="AF461" i="6"/>
  <c r="AO461" i="6" s="1"/>
  <c r="AJ461" i="6"/>
  <c r="AS461" i="6" s="1"/>
  <c r="AH460" i="6"/>
  <c r="AQ460" i="6" s="1"/>
  <c r="AG1156" i="6"/>
  <c r="AP1156" i="6" s="1"/>
  <c r="AH1157" i="6"/>
  <c r="AQ1157" i="6" s="1"/>
  <c r="AE1157" i="6"/>
  <c r="AN1157" i="6" s="1"/>
  <c r="AJ1156" i="6"/>
  <c r="AS1156" i="6" s="1"/>
  <c r="AI1156" i="6"/>
  <c r="AR1156" i="6" s="1"/>
  <c r="AG1157" i="6"/>
  <c r="AP1157" i="6" s="1"/>
  <c r="AF1156" i="6"/>
  <c r="AO1156" i="6" s="1"/>
  <c r="AF1157" i="6"/>
  <c r="AO1157" i="6" s="1"/>
  <c r="AH1156" i="6"/>
  <c r="AQ1156" i="6" s="1"/>
  <c r="AI1157" i="6"/>
  <c r="AR1157" i="6" s="1"/>
  <c r="AJ1157" i="6"/>
  <c r="AS1157" i="6" s="1"/>
  <c r="AE1156" i="6"/>
  <c r="AN1156" i="6" s="1"/>
  <c r="AF1213" i="6"/>
  <c r="AO1213" i="6" s="1"/>
  <c r="AJ1212" i="6"/>
  <c r="AS1212" i="6" s="1"/>
  <c r="AH1213" i="6"/>
  <c r="AQ1213" i="6" s="1"/>
  <c r="AH1212" i="6"/>
  <c r="AQ1212" i="6" s="1"/>
  <c r="AG1212" i="6"/>
  <c r="AP1212" i="6" s="1"/>
  <c r="AI1213" i="6"/>
  <c r="AR1213" i="6" s="1"/>
  <c r="AJ1213" i="6"/>
  <c r="AS1213" i="6" s="1"/>
  <c r="AI1212" i="6"/>
  <c r="AR1212" i="6" s="1"/>
  <c r="AF1212" i="6"/>
  <c r="AO1212" i="6" s="1"/>
  <c r="AG1213" i="6"/>
  <c r="AP1213" i="6" s="1"/>
  <c r="AE1212" i="6"/>
  <c r="AN1212" i="6" s="1"/>
  <c r="AE1213" i="6"/>
  <c r="AN1213" i="6" s="1"/>
  <c r="AE21" i="6"/>
  <c r="AN21" i="6" s="1"/>
  <c r="AJ20" i="6"/>
  <c r="AS20" i="6" s="1"/>
  <c r="AE20" i="6"/>
  <c r="AN20" i="6" s="1"/>
  <c r="AG21" i="6"/>
  <c r="AP21" i="6" s="1"/>
  <c r="AI20" i="6"/>
  <c r="AR20" i="6" s="1"/>
  <c r="AH20" i="6"/>
  <c r="AQ20" i="6" s="1"/>
  <c r="AF20" i="6"/>
  <c r="AO20" i="6" s="1"/>
  <c r="AF21" i="6"/>
  <c r="AO21" i="6" s="1"/>
  <c r="AJ21" i="6"/>
  <c r="AS21" i="6" s="1"/>
  <c r="AI21" i="6"/>
  <c r="AR21" i="6" s="1"/>
  <c r="AH21" i="6"/>
  <c r="AQ21" i="6" s="1"/>
  <c r="AG20" i="6"/>
  <c r="AP20" i="6" s="1"/>
  <c r="AF1228" i="6"/>
  <c r="AO1228" i="6" s="1"/>
  <c r="AG1228" i="6"/>
  <c r="AP1228" i="6" s="1"/>
  <c r="AH1228" i="6"/>
  <c r="AQ1228" i="6" s="1"/>
  <c r="AE1228" i="6"/>
  <c r="AN1228" i="6" s="1"/>
  <c r="AF1229" i="6"/>
  <c r="AO1229" i="6" s="1"/>
  <c r="AI1228" i="6"/>
  <c r="AR1228" i="6" s="1"/>
  <c r="AE1229" i="6"/>
  <c r="AN1229" i="6" s="1"/>
  <c r="AJ1228" i="6"/>
  <c r="AS1228" i="6" s="1"/>
  <c r="AI1229" i="6"/>
  <c r="AR1229" i="6" s="1"/>
  <c r="AH1229" i="6"/>
  <c r="AQ1229" i="6" s="1"/>
  <c r="AJ1229" i="6"/>
  <c r="AS1229" i="6" s="1"/>
  <c r="AG1229" i="6"/>
  <c r="AP1229" i="6" s="1"/>
  <c r="AE180" i="6"/>
  <c r="AN180" i="6" s="1"/>
  <c r="AI181" i="6"/>
  <c r="AR181" i="6" s="1"/>
  <c r="AJ181" i="6"/>
  <c r="AS181" i="6" s="1"/>
  <c r="AG180" i="6"/>
  <c r="AP180" i="6" s="1"/>
  <c r="AF181" i="6"/>
  <c r="AO181" i="6" s="1"/>
  <c r="AI180" i="6"/>
  <c r="AR180" i="6" s="1"/>
  <c r="AH180" i="6"/>
  <c r="AQ180" i="6" s="1"/>
  <c r="AF180" i="6"/>
  <c r="AO180" i="6" s="1"/>
  <c r="AG181" i="6"/>
  <c r="AP181" i="6" s="1"/>
  <c r="AE181" i="6"/>
  <c r="AN181" i="6" s="1"/>
  <c r="AH181" i="6"/>
  <c r="AQ181" i="6" s="1"/>
  <c r="AJ180" i="6"/>
  <c r="AS180" i="6" s="1"/>
  <c r="AF37" i="6"/>
  <c r="AO37" i="6" s="1"/>
  <c r="AJ37" i="6"/>
  <c r="AS37" i="6" s="1"/>
  <c r="AF36" i="6"/>
  <c r="AO36" i="6" s="1"/>
  <c r="AG36" i="6"/>
  <c r="AP36" i="6" s="1"/>
  <c r="AI37" i="6"/>
  <c r="AR37" i="6" s="1"/>
  <c r="AE37" i="6"/>
  <c r="AN37" i="6" s="1"/>
  <c r="AH36" i="6"/>
  <c r="AQ36" i="6" s="1"/>
  <c r="AG37" i="6"/>
  <c r="AP37" i="6" s="1"/>
  <c r="AE36" i="6"/>
  <c r="AN36" i="6" s="1"/>
  <c r="AJ36" i="6"/>
  <c r="AS36" i="6" s="1"/>
  <c r="AI36" i="6"/>
  <c r="AR36" i="6" s="1"/>
  <c r="AH37" i="6"/>
  <c r="AQ37" i="6" s="1"/>
  <c r="AF2316" i="6"/>
  <c r="AO2316" i="6" s="1"/>
  <c r="AF2317" i="6"/>
  <c r="AO2317" i="6" s="1"/>
  <c r="AE2317" i="6"/>
  <c r="AN2317" i="6" s="1"/>
  <c r="AG2317" i="6"/>
  <c r="AP2317" i="6" s="1"/>
  <c r="AH2317" i="6"/>
  <c r="AQ2317" i="6" s="1"/>
  <c r="AH2316" i="6"/>
  <c r="AQ2316" i="6" s="1"/>
  <c r="AJ2316" i="6"/>
  <c r="AS2316" i="6" s="1"/>
  <c r="AI2316" i="6"/>
  <c r="AR2316" i="6" s="1"/>
  <c r="AE2316" i="6"/>
  <c r="AN2316" i="6" s="1"/>
  <c r="AG2316" i="6"/>
  <c r="AP2316" i="6" s="1"/>
  <c r="AJ2317" i="6"/>
  <c r="AS2317" i="6" s="1"/>
  <c r="AI2317" i="6"/>
  <c r="AR2317" i="6" s="1"/>
  <c r="AE188" i="6"/>
  <c r="AN188" i="6" s="1"/>
  <c r="AH188" i="6"/>
  <c r="AQ188" i="6" s="1"/>
  <c r="AG189" i="6"/>
  <c r="AP189" i="6" s="1"/>
  <c r="AF189" i="6"/>
  <c r="AO189" i="6" s="1"/>
  <c r="AJ188" i="6"/>
  <c r="AS188" i="6" s="1"/>
  <c r="AE189" i="6"/>
  <c r="AN189" i="6" s="1"/>
  <c r="AI188" i="6"/>
  <c r="AR188" i="6" s="1"/>
  <c r="AG188" i="6"/>
  <c r="AP188" i="6" s="1"/>
  <c r="AJ189" i="6"/>
  <c r="AS189" i="6" s="1"/>
  <c r="AI189" i="6"/>
  <c r="AR189" i="6" s="1"/>
  <c r="AF188" i="6"/>
  <c r="AO188" i="6" s="1"/>
  <c r="AH189" i="6"/>
  <c r="AQ189" i="6" s="1"/>
  <c r="AF1348" i="6"/>
  <c r="AO1348" i="6" s="1"/>
  <c r="AE1348" i="6"/>
  <c r="AN1348" i="6" s="1"/>
  <c r="AE1349" i="6"/>
  <c r="AN1349" i="6" s="1"/>
  <c r="AJ1349" i="6"/>
  <c r="AS1349" i="6" s="1"/>
  <c r="AH1348" i="6"/>
  <c r="AQ1348" i="6" s="1"/>
  <c r="AG1349" i="6"/>
  <c r="AP1349" i="6" s="1"/>
  <c r="AI1348" i="6"/>
  <c r="AR1348" i="6" s="1"/>
  <c r="AG1348" i="6"/>
  <c r="AP1348" i="6" s="1"/>
  <c r="AH1349" i="6"/>
  <c r="AQ1349" i="6" s="1"/>
  <c r="AF1349" i="6"/>
  <c r="AO1349" i="6" s="1"/>
  <c r="AJ1348" i="6"/>
  <c r="AS1348" i="6" s="1"/>
  <c r="AI1349" i="6"/>
  <c r="AR1349" i="6" s="1"/>
  <c r="AI2284" i="6"/>
  <c r="AR2284" i="6" s="1"/>
  <c r="AF2285" i="6"/>
  <c r="AO2285" i="6" s="1"/>
  <c r="AE2284" i="6"/>
  <c r="AN2284" i="6" s="1"/>
  <c r="AG2284" i="6"/>
  <c r="AP2284" i="6" s="1"/>
  <c r="AF2284" i="6"/>
  <c r="AO2284" i="6" s="1"/>
  <c r="AH2284" i="6"/>
  <c r="AQ2284" i="6" s="1"/>
  <c r="AJ2284" i="6"/>
  <c r="AS2284" i="6" s="1"/>
  <c r="AH2285" i="6"/>
  <c r="AQ2285" i="6" s="1"/>
  <c r="AG2285" i="6"/>
  <c r="AP2285" i="6" s="1"/>
  <c r="AJ2285" i="6"/>
  <c r="AS2285" i="6" s="1"/>
  <c r="AI2285" i="6"/>
  <c r="AR2285" i="6" s="1"/>
  <c r="AE2285" i="6"/>
  <c r="AN2285" i="6" s="1"/>
  <c r="AE2228" i="6"/>
  <c r="AN2228" i="6" s="1"/>
  <c r="AJ2229" i="6"/>
  <c r="AS2229" i="6" s="1"/>
  <c r="AF2229" i="6"/>
  <c r="AO2229" i="6" s="1"/>
  <c r="AI2228" i="6"/>
  <c r="AR2228" i="6" s="1"/>
  <c r="AE2229" i="6"/>
  <c r="AN2229" i="6" s="1"/>
  <c r="AH2229" i="6"/>
  <c r="AQ2229" i="6" s="1"/>
  <c r="AI2229" i="6"/>
  <c r="AR2229" i="6" s="1"/>
  <c r="AG2229" i="6"/>
  <c r="AP2229" i="6" s="1"/>
  <c r="AH2228" i="6"/>
  <c r="AQ2228" i="6" s="1"/>
  <c r="AF2228" i="6"/>
  <c r="AO2228" i="6" s="1"/>
  <c r="AJ2228" i="6"/>
  <c r="AS2228" i="6" s="1"/>
  <c r="AG2228" i="6"/>
  <c r="AP2228" i="6" s="1"/>
  <c r="AI324" i="6"/>
  <c r="AR324" i="6" s="1"/>
  <c r="AE325" i="6"/>
  <c r="AN325" i="6" s="1"/>
  <c r="AJ324" i="6"/>
  <c r="AS324" i="6" s="1"/>
  <c r="AF324" i="6"/>
  <c r="AO324" i="6" s="1"/>
  <c r="AH325" i="6"/>
  <c r="AQ325" i="6" s="1"/>
  <c r="AG324" i="6"/>
  <c r="AP324" i="6" s="1"/>
  <c r="AI325" i="6"/>
  <c r="AR325" i="6" s="1"/>
  <c r="AG325" i="6"/>
  <c r="AP325" i="6" s="1"/>
  <c r="AE324" i="6"/>
  <c r="AN324" i="6" s="1"/>
  <c r="AH324" i="6"/>
  <c r="AQ324" i="6" s="1"/>
  <c r="AF325" i="6"/>
  <c r="AO325" i="6" s="1"/>
  <c r="AJ325" i="6"/>
  <c r="AS325" i="6" s="1"/>
  <c r="AI1149" i="6"/>
  <c r="AR1149" i="6" s="1"/>
  <c r="AG1149" i="6"/>
  <c r="AP1149" i="6" s="1"/>
  <c r="AG1148" i="6"/>
  <c r="AP1148" i="6" s="1"/>
  <c r="AH1149" i="6"/>
  <c r="AQ1149" i="6" s="1"/>
  <c r="AI1148" i="6"/>
  <c r="AR1148" i="6" s="1"/>
  <c r="AF1148" i="6"/>
  <c r="AO1148" i="6" s="1"/>
  <c r="AE1148" i="6"/>
  <c r="AN1148" i="6" s="1"/>
  <c r="AE1149" i="6"/>
  <c r="AN1149" i="6" s="1"/>
  <c r="AF1149" i="6"/>
  <c r="AO1149" i="6" s="1"/>
  <c r="AJ1148" i="6"/>
  <c r="AS1148" i="6" s="1"/>
  <c r="AJ1149" i="6"/>
  <c r="AS1149" i="6" s="1"/>
  <c r="AH1148" i="6"/>
  <c r="AQ1148" i="6" s="1"/>
  <c r="AJ2309" i="6"/>
  <c r="AS2309" i="6" s="1"/>
  <c r="AG2309" i="6"/>
  <c r="AP2309" i="6" s="1"/>
  <c r="AH2309" i="6"/>
  <c r="AQ2309" i="6" s="1"/>
  <c r="AH2308" i="6"/>
  <c r="AQ2308" i="6" s="1"/>
  <c r="AF2308" i="6"/>
  <c r="AO2308" i="6" s="1"/>
  <c r="AI2309" i="6"/>
  <c r="AR2309" i="6" s="1"/>
  <c r="AE2308" i="6"/>
  <c r="AN2308" i="6" s="1"/>
  <c r="AE2309" i="6"/>
  <c r="AN2309" i="6" s="1"/>
  <c r="AF2309" i="6"/>
  <c r="AO2309" i="6" s="1"/>
  <c r="AJ2308" i="6"/>
  <c r="AS2308" i="6" s="1"/>
  <c r="AI2308" i="6"/>
  <c r="AR2308" i="6" s="1"/>
  <c r="AG2308" i="6"/>
  <c r="AP2308" i="6" s="1"/>
  <c r="AG741" i="6"/>
  <c r="AP741" i="6" s="1"/>
  <c r="AE740" i="6"/>
  <c r="AN740" i="6" s="1"/>
  <c r="AH741" i="6"/>
  <c r="AQ741" i="6" s="1"/>
  <c r="AH740" i="6"/>
  <c r="AQ740" i="6" s="1"/>
  <c r="AJ741" i="6"/>
  <c r="AS741" i="6" s="1"/>
  <c r="AI740" i="6"/>
  <c r="AR740" i="6" s="1"/>
  <c r="AF741" i="6"/>
  <c r="AO741" i="6" s="1"/>
  <c r="AG740" i="6"/>
  <c r="AP740" i="6" s="1"/>
  <c r="AE741" i="6"/>
  <c r="AN741" i="6" s="1"/>
  <c r="AI741" i="6"/>
  <c r="AR741" i="6" s="1"/>
  <c r="AJ740" i="6"/>
  <c r="AS740" i="6" s="1"/>
  <c r="AF740" i="6"/>
  <c r="AO740" i="6" s="1"/>
  <c r="AG109" i="6"/>
  <c r="AP109" i="6" s="1"/>
  <c r="AF109" i="6"/>
  <c r="AO109" i="6" s="1"/>
  <c r="AJ108" i="6"/>
  <c r="AS108" i="6" s="1"/>
  <c r="AI108" i="6"/>
  <c r="AR108" i="6" s="1"/>
  <c r="AH108" i="6"/>
  <c r="AQ108" i="6" s="1"/>
  <c r="AG108" i="6"/>
  <c r="AP108" i="6" s="1"/>
  <c r="AH109" i="6"/>
  <c r="AQ109" i="6" s="1"/>
  <c r="AI109" i="6"/>
  <c r="AR109" i="6" s="1"/>
  <c r="AJ109" i="6"/>
  <c r="AS109" i="6" s="1"/>
  <c r="AE108" i="6"/>
  <c r="AN108" i="6" s="1"/>
  <c r="AF108" i="6"/>
  <c r="AO108" i="6" s="1"/>
  <c r="AE109" i="6"/>
  <c r="AN109" i="6" s="1"/>
  <c r="AI468" i="6"/>
  <c r="AR468" i="6" s="1"/>
  <c r="AF468" i="6"/>
  <c r="AO468" i="6" s="1"/>
  <c r="AJ469" i="6"/>
  <c r="AS469" i="6" s="1"/>
  <c r="AE468" i="6"/>
  <c r="AN468" i="6" s="1"/>
  <c r="AG469" i="6"/>
  <c r="AP469" i="6" s="1"/>
  <c r="AF469" i="6"/>
  <c r="AO469" i="6" s="1"/>
  <c r="AJ468" i="6"/>
  <c r="AS468" i="6" s="1"/>
  <c r="AH468" i="6"/>
  <c r="AQ468" i="6" s="1"/>
  <c r="AH469" i="6"/>
  <c r="AQ469" i="6" s="1"/>
  <c r="AE469" i="6"/>
  <c r="AN469" i="6" s="1"/>
  <c r="AG468" i="6"/>
  <c r="AP468" i="6" s="1"/>
  <c r="AI469" i="6"/>
  <c r="AR469" i="6" s="1"/>
  <c r="AG1932" i="6"/>
  <c r="AP1932" i="6" s="1"/>
  <c r="AJ1932" i="6"/>
  <c r="AS1932" i="6" s="1"/>
  <c r="AH1933" i="6"/>
  <c r="AQ1933" i="6" s="1"/>
  <c r="AJ1565" i="6"/>
  <c r="AS1565" i="6" s="1"/>
  <c r="AE1565" i="6"/>
  <c r="AN1565" i="6" s="1"/>
  <c r="AE1564" i="6"/>
  <c r="AN1564" i="6" s="1"/>
  <c r="AG1565" i="6"/>
  <c r="AP1565" i="6" s="1"/>
  <c r="AI1565" i="6"/>
  <c r="AR1565" i="6" s="1"/>
  <c r="AH1565" i="6"/>
  <c r="AQ1565" i="6" s="1"/>
  <c r="AG1564" i="6"/>
  <c r="AP1564" i="6" s="1"/>
  <c r="AF1565" i="6"/>
  <c r="AO1565" i="6" s="1"/>
  <c r="AF1564" i="6"/>
  <c r="AO1564" i="6" s="1"/>
  <c r="AH1564" i="6"/>
  <c r="AQ1564" i="6" s="1"/>
  <c r="AI1564" i="6"/>
  <c r="AR1564" i="6" s="1"/>
  <c r="AJ1564" i="6"/>
  <c r="AS1564" i="6" s="1"/>
  <c r="AF1244" i="6"/>
  <c r="AO1244" i="6" s="1"/>
  <c r="AG1244" i="6"/>
  <c r="AP1244" i="6" s="1"/>
  <c r="AI1244" i="6"/>
  <c r="AR1244" i="6" s="1"/>
  <c r="AJ1245" i="6"/>
  <c r="AS1245" i="6" s="1"/>
  <c r="AG1245" i="6"/>
  <c r="AP1245" i="6" s="1"/>
  <c r="AH1245" i="6"/>
  <c r="AQ1245" i="6" s="1"/>
  <c r="AJ1244" i="6"/>
  <c r="AS1244" i="6" s="1"/>
  <c r="AI1245" i="6"/>
  <c r="AR1245" i="6" s="1"/>
  <c r="AE1244" i="6"/>
  <c r="AN1244" i="6" s="1"/>
  <c r="AF1245" i="6"/>
  <c r="AO1245" i="6" s="1"/>
  <c r="AE1245" i="6"/>
  <c r="AN1245" i="6" s="1"/>
  <c r="AH1244" i="6"/>
  <c r="AQ1244" i="6" s="1"/>
  <c r="AH2324" i="6"/>
  <c r="AQ2324" i="6" s="1"/>
  <c r="AG2325" i="6"/>
  <c r="AP2325" i="6" s="1"/>
  <c r="AE2324" i="6"/>
  <c r="AN2324" i="6" s="1"/>
  <c r="AG2324" i="6"/>
  <c r="AP2324" i="6" s="1"/>
  <c r="AI2324" i="6"/>
  <c r="AR2324" i="6" s="1"/>
  <c r="AF2324" i="6"/>
  <c r="AO2324" i="6" s="1"/>
  <c r="AI2325" i="6"/>
  <c r="AR2325" i="6" s="1"/>
  <c r="AF2325" i="6"/>
  <c r="AO2325" i="6" s="1"/>
  <c r="AE2325" i="6"/>
  <c r="AN2325" i="6" s="1"/>
  <c r="AH2325" i="6"/>
  <c r="AQ2325" i="6" s="1"/>
  <c r="AJ2324" i="6"/>
  <c r="AS2324" i="6" s="1"/>
  <c r="AJ2325" i="6"/>
  <c r="AS2325" i="6" s="1"/>
  <c r="AF1573" i="6"/>
  <c r="AO1573" i="6" s="1"/>
  <c r="AF413" i="6"/>
  <c r="AO413" i="6" s="1"/>
  <c r="AI412" i="6"/>
  <c r="AR412" i="6" s="1"/>
  <c r="AJ412" i="6"/>
  <c r="AS412" i="6" s="1"/>
  <c r="AG412" i="6"/>
  <c r="AP412" i="6" s="1"/>
  <c r="AH413" i="6"/>
  <c r="AQ413" i="6" s="1"/>
  <c r="AE413" i="6"/>
  <c r="AN413" i="6" s="1"/>
  <c r="AJ413" i="6"/>
  <c r="AS413" i="6" s="1"/>
  <c r="AG413" i="6"/>
  <c r="AP413" i="6" s="1"/>
  <c r="AH412" i="6"/>
  <c r="AQ412" i="6" s="1"/>
  <c r="AE412" i="6"/>
  <c r="AN412" i="6" s="1"/>
  <c r="AI413" i="6"/>
  <c r="AR413" i="6" s="1"/>
  <c r="AF412" i="6"/>
  <c r="AO412" i="6" s="1"/>
  <c r="AG2220" i="6"/>
  <c r="AP2220" i="6" s="1"/>
  <c r="AI2220" i="6"/>
  <c r="AR2220" i="6" s="1"/>
  <c r="AJ2221" i="6"/>
  <c r="AS2221" i="6" s="1"/>
  <c r="AG2221" i="6"/>
  <c r="AP2221" i="6" s="1"/>
  <c r="AE2220" i="6"/>
  <c r="AN2220" i="6" s="1"/>
  <c r="AJ2220" i="6"/>
  <c r="AS2220" i="6" s="1"/>
  <c r="AF2220" i="6"/>
  <c r="AO2220" i="6" s="1"/>
  <c r="AE2221" i="6"/>
  <c r="AN2221" i="6" s="1"/>
  <c r="AH2220" i="6"/>
  <c r="AQ2220" i="6" s="1"/>
  <c r="AF2221" i="6"/>
  <c r="AO2221" i="6" s="1"/>
  <c r="AH2221" i="6"/>
  <c r="AQ2221" i="6" s="1"/>
  <c r="AI2221" i="6"/>
  <c r="AR2221" i="6" s="1"/>
  <c r="AF1604" i="6"/>
  <c r="AO1604" i="6" s="1"/>
  <c r="AH1604" i="6"/>
  <c r="AQ1604" i="6" s="1"/>
  <c r="AF1605" i="6"/>
  <c r="AO1605" i="6" s="1"/>
  <c r="AE1604" i="6"/>
  <c r="AN1604" i="6" s="1"/>
  <c r="AI1604" i="6"/>
  <c r="AR1604" i="6" s="1"/>
  <c r="AG1605" i="6"/>
  <c r="AP1605" i="6" s="1"/>
  <c r="AG1604" i="6"/>
  <c r="AP1604" i="6" s="1"/>
  <c r="AJ1605" i="6"/>
  <c r="AS1605" i="6" s="1"/>
  <c r="AI1605" i="6"/>
  <c r="AR1605" i="6" s="1"/>
  <c r="AH1605" i="6"/>
  <c r="AQ1605" i="6" s="1"/>
  <c r="AE1605" i="6"/>
  <c r="AN1605" i="6" s="1"/>
  <c r="AJ1604" i="6"/>
  <c r="AS1604" i="6" s="1"/>
  <c r="AF2085" i="6"/>
  <c r="AO2085" i="6" s="1"/>
  <c r="AG2084" i="6"/>
  <c r="AP2084" i="6" s="1"/>
  <c r="AG2085" i="6"/>
  <c r="AP2085" i="6" s="1"/>
  <c r="AJ2085" i="6"/>
  <c r="AS2085" i="6" s="1"/>
  <c r="AH2084" i="6"/>
  <c r="AQ2084" i="6" s="1"/>
  <c r="AE2085" i="6"/>
  <c r="AN2085" i="6" s="1"/>
  <c r="AI2084" i="6"/>
  <c r="AR2084" i="6" s="1"/>
  <c r="AE2084" i="6"/>
  <c r="AN2084" i="6" s="1"/>
  <c r="AH2085" i="6"/>
  <c r="AQ2085" i="6" s="1"/>
  <c r="AI2085" i="6"/>
  <c r="AR2085" i="6" s="1"/>
  <c r="AJ2084" i="6"/>
  <c r="AS2084" i="6" s="1"/>
  <c r="AF2084" i="6"/>
  <c r="AO2084" i="6" s="1"/>
  <c r="AH2333" i="6"/>
  <c r="AQ2333" i="6" s="1"/>
  <c r="AE2332" i="6"/>
  <c r="AN2332" i="6" s="1"/>
  <c r="AI2332" i="6"/>
  <c r="AR2332" i="6" s="1"/>
  <c r="AG2333" i="6"/>
  <c r="AP2333" i="6" s="1"/>
  <c r="AH2332" i="6"/>
  <c r="AQ2332" i="6" s="1"/>
  <c r="AF2333" i="6"/>
  <c r="AO2333" i="6" s="1"/>
  <c r="AG2332" i="6"/>
  <c r="AP2332" i="6" s="1"/>
  <c r="AE2333" i="6"/>
  <c r="AN2333" i="6" s="1"/>
  <c r="AJ2332" i="6"/>
  <c r="AS2332" i="6" s="1"/>
  <c r="AI2333" i="6"/>
  <c r="AR2333" i="6" s="1"/>
  <c r="AF2332" i="6"/>
  <c r="AO2332" i="6" s="1"/>
  <c r="AJ2333" i="6"/>
  <c r="AS2333" i="6" s="1"/>
  <c r="AE1804" i="6" a="1"/>
  <c r="AE396" i="6"/>
  <c r="AN396" i="6" s="1"/>
  <c r="AI397" i="6"/>
  <c r="AR397" i="6" s="1"/>
  <c r="AF396" i="6"/>
  <c r="AO396" i="6" s="1"/>
  <c r="AJ396" i="6"/>
  <c r="AS396" i="6" s="1"/>
  <c r="AG396" i="6"/>
  <c r="AP396" i="6" s="1"/>
  <c r="AH397" i="6"/>
  <c r="AQ397" i="6" s="1"/>
  <c r="AF397" i="6"/>
  <c r="AO397" i="6" s="1"/>
  <c r="AE397" i="6"/>
  <c r="AN397" i="6" s="1"/>
  <c r="AI396" i="6"/>
  <c r="AR396" i="6" s="1"/>
  <c r="AH396" i="6"/>
  <c r="AQ396" i="6" s="1"/>
  <c r="AG397" i="6"/>
  <c r="AP397" i="6" s="1"/>
  <c r="AJ397" i="6"/>
  <c r="AS397" i="6" s="1"/>
  <c r="AF764" i="6"/>
  <c r="AO764" i="6" s="1"/>
  <c r="AI765" i="6"/>
  <c r="AR765" i="6" s="1"/>
  <c r="AG765" i="6"/>
  <c r="AP765" i="6" s="1"/>
  <c r="AJ765" i="6"/>
  <c r="AS765" i="6" s="1"/>
  <c r="AF765" i="6"/>
  <c r="AO765" i="6" s="1"/>
  <c r="AE764" i="6"/>
  <c r="AN764" i="6" s="1"/>
  <c r="AJ764" i="6"/>
  <c r="AS764" i="6" s="1"/>
  <c r="AI764" i="6"/>
  <c r="AR764" i="6" s="1"/>
  <c r="AH764" i="6"/>
  <c r="AQ764" i="6" s="1"/>
  <c r="AE765" i="6"/>
  <c r="AN765" i="6" s="1"/>
  <c r="AG764" i="6"/>
  <c r="AP764" i="6" s="1"/>
  <c r="AH765" i="6"/>
  <c r="AQ765" i="6" s="1"/>
  <c r="AE1516" i="6"/>
  <c r="AN1516" i="6" s="1"/>
  <c r="AE1517" i="6"/>
  <c r="AN1517" i="6" s="1"/>
  <c r="AH1517" i="6"/>
  <c r="AQ1517" i="6" s="1"/>
  <c r="AH1516" i="6"/>
  <c r="AQ1516" i="6" s="1"/>
  <c r="AI1516" i="6"/>
  <c r="AR1516" i="6" s="1"/>
  <c r="AI1517" i="6"/>
  <c r="AR1517" i="6" s="1"/>
  <c r="AJ1517" i="6"/>
  <c r="AS1517" i="6" s="1"/>
  <c r="AG1516" i="6"/>
  <c r="AP1516" i="6" s="1"/>
  <c r="AJ1516" i="6"/>
  <c r="AS1516" i="6" s="1"/>
  <c r="AF1517" i="6"/>
  <c r="AO1517" i="6" s="1"/>
  <c r="AF1516" i="6"/>
  <c r="AO1516" i="6" s="1"/>
  <c r="AG1517" i="6"/>
  <c r="AP1517" i="6" s="1"/>
  <c r="AE1012" i="6"/>
  <c r="AN1012" i="6" s="1"/>
  <c r="AJ1012" i="6"/>
  <c r="AS1012" i="6" s="1"/>
  <c r="AG1012" i="6"/>
  <c r="AP1012" i="6" s="1"/>
  <c r="AF1013" i="6"/>
  <c r="AO1013" i="6" s="1"/>
  <c r="AE1013" i="6"/>
  <c r="AN1013" i="6" s="1"/>
  <c r="AJ1013" i="6"/>
  <c r="AS1013" i="6" s="1"/>
  <c r="AI1013" i="6"/>
  <c r="AR1013" i="6" s="1"/>
  <c r="AI1012" i="6"/>
  <c r="AR1012" i="6" s="1"/>
  <c r="AG1013" i="6"/>
  <c r="AP1013" i="6" s="1"/>
  <c r="AH1013" i="6"/>
  <c r="AQ1013" i="6" s="1"/>
  <c r="AH1012" i="6"/>
  <c r="AQ1012" i="6" s="1"/>
  <c r="AF1012" i="6"/>
  <c r="AO1012" i="6" s="1"/>
  <c r="AF1580" i="6"/>
  <c r="AO1580" i="6" s="1"/>
  <c r="AJ1580" i="6"/>
  <c r="AS1580" i="6" s="1"/>
  <c r="AI1580" i="6"/>
  <c r="AR1580" i="6" s="1"/>
  <c r="AF1581" i="6"/>
  <c r="AO1581" i="6" s="1"/>
  <c r="AI1581" i="6"/>
  <c r="AR1581" i="6" s="1"/>
  <c r="AE1581" i="6"/>
  <c r="AN1581" i="6" s="1"/>
  <c r="AJ1581" i="6"/>
  <c r="AS1581" i="6" s="1"/>
  <c r="AH1580" i="6"/>
  <c r="AQ1580" i="6" s="1"/>
  <c r="AH1581" i="6"/>
  <c r="AQ1581" i="6" s="1"/>
  <c r="AG1580" i="6"/>
  <c r="AP1580" i="6" s="1"/>
  <c r="AE1580" i="6"/>
  <c r="AN1580" i="6" s="1"/>
  <c r="AG1581" i="6"/>
  <c r="AP1581" i="6" s="1"/>
  <c r="AI668" i="6"/>
  <c r="AR668" i="6" s="1"/>
  <c r="AF668" i="6"/>
  <c r="AO668" i="6" s="1"/>
  <c r="AH668" i="6"/>
  <c r="AQ668" i="6" s="1"/>
  <c r="AE668" i="6"/>
  <c r="AN668" i="6" s="1"/>
  <c r="AG669" i="6"/>
  <c r="AP669" i="6" s="1"/>
  <c r="AE669" i="6"/>
  <c r="AN669" i="6" s="1"/>
  <c r="AJ668" i="6"/>
  <c r="AS668" i="6" s="1"/>
  <c r="AJ669" i="6"/>
  <c r="AS669" i="6" s="1"/>
  <c r="AH669" i="6"/>
  <c r="AQ669" i="6" s="1"/>
  <c r="AG668" i="6"/>
  <c r="AP668" i="6" s="1"/>
  <c r="AF669" i="6"/>
  <c r="AO669" i="6" s="1"/>
  <c r="AI669" i="6"/>
  <c r="AR669" i="6" s="1"/>
  <c r="AH1700" i="6"/>
  <c r="AQ1700" i="6" s="1"/>
  <c r="AI1701" i="6"/>
  <c r="AR1701" i="6" s="1"/>
  <c r="AG1700" i="6"/>
  <c r="AP1700" i="6" s="1"/>
  <c r="AE1701" i="6"/>
  <c r="AN1701" i="6" s="1"/>
  <c r="AJ1700" i="6"/>
  <c r="AS1700" i="6" s="1"/>
  <c r="AI1700" i="6"/>
  <c r="AR1700" i="6" s="1"/>
  <c r="AF1700" i="6"/>
  <c r="AO1700" i="6" s="1"/>
  <c r="AG1701" i="6"/>
  <c r="AP1701" i="6" s="1"/>
  <c r="AH1701" i="6"/>
  <c r="AQ1701" i="6" s="1"/>
  <c r="AF1701" i="6"/>
  <c r="AO1701" i="6" s="1"/>
  <c r="AE1700" i="6"/>
  <c r="AN1700" i="6" s="1"/>
  <c r="AJ1701" i="6"/>
  <c r="AS1701" i="6" s="1"/>
  <c r="AE1356" i="6"/>
  <c r="AN1356" i="6" s="1"/>
  <c r="AG1356" i="6"/>
  <c r="AP1356" i="6" s="1"/>
  <c r="AJ1357" i="6"/>
  <c r="AS1357" i="6" s="1"/>
  <c r="AH1356" i="6"/>
  <c r="AQ1356" i="6" s="1"/>
  <c r="AI1357" i="6"/>
  <c r="AR1357" i="6" s="1"/>
  <c r="AF1356" i="6"/>
  <c r="AO1356" i="6" s="1"/>
  <c r="AF1357" i="6"/>
  <c r="AO1357" i="6" s="1"/>
  <c r="AE1357" i="6"/>
  <c r="AN1357" i="6" s="1"/>
  <c r="AI1356" i="6"/>
  <c r="AR1356" i="6" s="1"/>
  <c r="AH1357" i="6"/>
  <c r="AQ1357" i="6" s="1"/>
  <c r="AG1357" i="6"/>
  <c r="AP1357" i="6" s="1"/>
  <c r="AJ1356" i="6"/>
  <c r="AS1356" i="6" s="1"/>
  <c r="AF917" i="6"/>
  <c r="AO917" i="6" s="1"/>
  <c r="AE917" i="6"/>
  <c r="AN917" i="6" s="1"/>
  <c r="AJ917" i="6"/>
  <c r="AS917" i="6" s="1"/>
  <c r="AH916" i="6"/>
  <c r="AQ916" i="6" s="1"/>
  <c r="AH917" i="6"/>
  <c r="AQ917" i="6" s="1"/>
  <c r="AI916" i="6"/>
  <c r="AR916" i="6" s="1"/>
  <c r="AG916" i="6"/>
  <c r="AP916" i="6" s="1"/>
  <c r="AE916" i="6"/>
  <c r="AN916" i="6" s="1"/>
  <c r="AJ916" i="6"/>
  <c r="AS916" i="6" s="1"/>
  <c r="AI917" i="6"/>
  <c r="AR917" i="6" s="1"/>
  <c r="AG917" i="6"/>
  <c r="AP917" i="6" s="1"/>
  <c r="AF916" i="6"/>
  <c r="AO916" i="6" s="1"/>
  <c r="U29" i="11"/>
  <c r="U30" i="11"/>
  <c r="U173" i="11"/>
  <c r="U172" i="11"/>
  <c r="U159" i="11"/>
  <c r="U158" i="11"/>
  <c r="U167" i="11"/>
  <c r="U168" i="11"/>
  <c r="U307" i="11"/>
  <c r="U308" i="11"/>
  <c r="AI820" i="6"/>
  <c r="AR820" i="6" s="1"/>
  <c r="AG821" i="6"/>
  <c r="AP821" i="6" s="1"/>
  <c r="AE820" i="6"/>
  <c r="AN820" i="6" s="1"/>
  <c r="AF821" i="6"/>
  <c r="AO821" i="6" s="1"/>
  <c r="AH820" i="6"/>
  <c r="AQ820" i="6" s="1"/>
  <c r="AF820" i="6"/>
  <c r="AO820" i="6" s="1"/>
  <c r="AI821" i="6"/>
  <c r="AR821" i="6" s="1"/>
  <c r="AJ820" i="6"/>
  <c r="AS820" i="6" s="1"/>
  <c r="AE821" i="6"/>
  <c r="AN821" i="6" s="1"/>
  <c r="AG820" i="6"/>
  <c r="AP820" i="6" s="1"/>
  <c r="AH821" i="6"/>
  <c r="AQ821" i="6" s="1"/>
  <c r="AJ821" i="6"/>
  <c r="AS821" i="6" s="1"/>
  <c r="AG2077" i="6"/>
  <c r="AP2077" i="6" s="1"/>
  <c r="AH2076" i="6"/>
  <c r="AQ2076" i="6" s="1"/>
  <c r="AG2076" i="6"/>
  <c r="AP2076" i="6" s="1"/>
  <c r="AH2077" i="6"/>
  <c r="AQ2077" i="6" s="1"/>
  <c r="AJ2076" i="6"/>
  <c r="AS2076" i="6" s="1"/>
  <c r="AE2077" i="6"/>
  <c r="AN2077" i="6" s="1"/>
  <c r="AI2077" i="6"/>
  <c r="AR2077" i="6" s="1"/>
  <c r="AJ2077" i="6"/>
  <c r="AS2077" i="6" s="1"/>
  <c r="AF2077" i="6"/>
  <c r="AO2077" i="6" s="1"/>
  <c r="AE2076" i="6"/>
  <c r="AN2076" i="6" s="1"/>
  <c r="AI2076" i="6"/>
  <c r="AR2076" i="6" s="1"/>
  <c r="AF2076" i="6"/>
  <c r="AO2076" i="6" s="1"/>
  <c r="AI1076" i="6"/>
  <c r="AR1076" i="6" s="1"/>
  <c r="AI1077" i="6"/>
  <c r="AR1077" i="6" s="1"/>
  <c r="AG1076" i="6"/>
  <c r="AP1076" i="6" s="1"/>
  <c r="AE1076" i="6"/>
  <c r="AN1076" i="6" s="1"/>
  <c r="AF1077" i="6"/>
  <c r="AO1077" i="6" s="1"/>
  <c r="AG1077" i="6"/>
  <c r="AP1077" i="6" s="1"/>
  <c r="AH1077" i="6"/>
  <c r="AQ1077" i="6" s="1"/>
  <c r="AJ1076" i="6"/>
  <c r="AS1076" i="6" s="1"/>
  <c r="AF1076" i="6"/>
  <c r="AO1076" i="6" s="1"/>
  <c r="AH1076" i="6"/>
  <c r="AQ1076" i="6" s="1"/>
  <c r="AE1077" i="6"/>
  <c r="AN1077" i="6" s="1"/>
  <c r="AJ1077" i="6"/>
  <c r="AS1077" i="6" s="1"/>
  <c r="AE788" i="6"/>
  <c r="AN788" i="6" s="1"/>
  <c r="AH789" i="6"/>
  <c r="AQ789" i="6" s="1"/>
  <c r="AF789" i="6"/>
  <c r="AO789" i="6" s="1"/>
  <c r="AG788" i="6"/>
  <c r="AP788" i="6" s="1"/>
  <c r="AG789" i="6"/>
  <c r="AP789" i="6" s="1"/>
  <c r="AH788" i="6"/>
  <c r="AQ788" i="6" s="1"/>
  <c r="AE789" i="6"/>
  <c r="AN789" i="6" s="1"/>
  <c r="AI788" i="6"/>
  <c r="AR788" i="6" s="1"/>
  <c r="AJ789" i="6"/>
  <c r="AS789" i="6" s="1"/>
  <c r="AJ788" i="6"/>
  <c r="AS788" i="6" s="1"/>
  <c r="AI789" i="6"/>
  <c r="AR789" i="6" s="1"/>
  <c r="AF788" i="6"/>
  <c r="AO788" i="6" s="1"/>
  <c r="AF1508" i="6"/>
  <c r="AO1508" i="6" s="1"/>
  <c r="AG1508" i="6"/>
  <c r="AP1508" i="6" s="1"/>
  <c r="AJ1509" i="6"/>
  <c r="AS1509" i="6" s="1"/>
  <c r="AJ1508" i="6"/>
  <c r="AS1508" i="6" s="1"/>
  <c r="AG1509" i="6"/>
  <c r="AP1509" i="6" s="1"/>
  <c r="AI1508" i="6"/>
  <c r="AR1508" i="6" s="1"/>
  <c r="AE1509" i="6"/>
  <c r="AN1509" i="6" s="1"/>
  <c r="AH1508" i="6"/>
  <c r="AQ1508" i="6" s="1"/>
  <c r="AF1509" i="6"/>
  <c r="AO1509" i="6" s="1"/>
  <c r="AI1509" i="6"/>
  <c r="AR1509" i="6" s="1"/>
  <c r="AE1508" i="6"/>
  <c r="AN1508" i="6" s="1"/>
  <c r="AH1509" i="6"/>
  <c r="AQ1509" i="6" s="1"/>
  <c r="AF492" i="6"/>
  <c r="AO492" i="6" s="1"/>
  <c r="AH493" i="6"/>
  <c r="AQ493" i="6" s="1"/>
  <c r="AJ492" i="6"/>
  <c r="AS492" i="6" s="1"/>
  <c r="AG492" i="6"/>
  <c r="AP492" i="6" s="1"/>
  <c r="AJ493" i="6"/>
  <c r="AS493" i="6" s="1"/>
  <c r="AI492" i="6"/>
  <c r="AR492" i="6" s="1"/>
  <c r="AE492" i="6"/>
  <c r="AN492" i="6" s="1"/>
  <c r="AI493" i="6"/>
  <c r="AR493" i="6" s="1"/>
  <c r="AE493" i="6"/>
  <c r="AN493" i="6" s="1"/>
  <c r="AF493" i="6"/>
  <c r="AO493" i="6" s="1"/>
  <c r="AG493" i="6"/>
  <c r="AP493" i="6" s="1"/>
  <c r="AH492" i="6"/>
  <c r="AQ492" i="6" s="1"/>
  <c r="AI1740" i="6"/>
  <c r="AR1740" i="6" s="1"/>
  <c r="AG1740" i="6"/>
  <c r="AP1740" i="6" s="1"/>
  <c r="AF1740" i="6"/>
  <c r="AO1740" i="6" s="1"/>
  <c r="AI1741" i="6"/>
  <c r="AR1741" i="6" s="1"/>
  <c r="AH1740" i="6"/>
  <c r="AQ1740" i="6" s="1"/>
  <c r="AE1741" i="6"/>
  <c r="AN1741" i="6" s="1"/>
  <c r="AJ1740" i="6"/>
  <c r="AS1740" i="6" s="1"/>
  <c r="AG1741" i="6"/>
  <c r="AP1741" i="6" s="1"/>
  <c r="AE1740" i="6"/>
  <c r="AN1740" i="6" s="1"/>
  <c r="AH1741" i="6"/>
  <c r="AQ1741" i="6" s="1"/>
  <c r="AJ1741" i="6"/>
  <c r="AS1741" i="6" s="1"/>
  <c r="AF1741" i="6"/>
  <c r="AO1741" i="6" s="1"/>
  <c r="AF1429" i="6"/>
  <c r="AO1429" i="6" s="1"/>
  <c r="AG1428" i="6"/>
  <c r="AP1428" i="6" s="1"/>
  <c r="AE1429" i="6"/>
  <c r="AN1429" i="6" s="1"/>
  <c r="AI1428" i="6"/>
  <c r="AR1428" i="6" s="1"/>
  <c r="AH1429" i="6"/>
  <c r="AQ1429" i="6" s="1"/>
  <c r="AF1428" i="6"/>
  <c r="AO1428" i="6" s="1"/>
  <c r="AJ1429" i="6"/>
  <c r="AS1429" i="6" s="1"/>
  <c r="AH1428" i="6"/>
  <c r="AQ1428" i="6" s="1"/>
  <c r="AJ1428" i="6"/>
  <c r="AS1428" i="6" s="1"/>
  <c r="AE1428" i="6"/>
  <c r="AN1428" i="6" s="1"/>
  <c r="AG1429" i="6"/>
  <c r="AP1429" i="6" s="1"/>
  <c r="AI1429" i="6"/>
  <c r="AR1429" i="6" s="1"/>
  <c r="AE2188" i="6"/>
  <c r="AN2188" i="6" s="1"/>
  <c r="AG2189" i="6"/>
  <c r="AP2189" i="6" s="1"/>
  <c r="AH2188" i="6"/>
  <c r="AQ2188" i="6" s="1"/>
  <c r="AJ2189" i="6"/>
  <c r="AS2189" i="6" s="1"/>
  <c r="AI2188" i="6"/>
  <c r="AR2188" i="6" s="1"/>
  <c r="AI2189" i="6"/>
  <c r="AR2189" i="6" s="1"/>
  <c r="AG2188" i="6"/>
  <c r="AP2188" i="6" s="1"/>
  <c r="AJ2188" i="6"/>
  <c r="AS2188" i="6" s="1"/>
  <c r="AF2189" i="6"/>
  <c r="AO2189" i="6" s="1"/>
  <c r="AF2188" i="6"/>
  <c r="AO2188" i="6" s="1"/>
  <c r="AH2189" i="6"/>
  <c r="AQ2189" i="6" s="1"/>
  <c r="AE2189" i="6"/>
  <c r="AN2189" i="6" s="1"/>
  <c r="AF173" i="6"/>
  <c r="AO173" i="6" s="1"/>
  <c r="AI172" i="6"/>
  <c r="AR172" i="6" s="1"/>
  <c r="AF172" i="6"/>
  <c r="AO172" i="6" s="1"/>
  <c r="AG172" i="6"/>
  <c r="AP172" i="6" s="1"/>
  <c r="AH172" i="6"/>
  <c r="AQ172" i="6" s="1"/>
  <c r="AJ173" i="6"/>
  <c r="AS173" i="6" s="1"/>
  <c r="AE173" i="6"/>
  <c r="AN173" i="6" s="1"/>
  <c r="AJ172" i="6"/>
  <c r="AS172" i="6" s="1"/>
  <c r="AE172" i="6"/>
  <c r="AN172" i="6" s="1"/>
  <c r="AI173" i="6"/>
  <c r="AR173" i="6" s="1"/>
  <c r="AH173" i="6"/>
  <c r="AQ173" i="6" s="1"/>
  <c r="AG173" i="6"/>
  <c r="AP173" i="6" s="1"/>
  <c r="AH28" i="6"/>
  <c r="AQ28" i="6" s="1"/>
  <c r="AI28" i="6"/>
  <c r="AR28" i="6" s="1"/>
  <c r="AH29" i="6"/>
  <c r="AQ29" i="6" s="1"/>
  <c r="AG28" i="6"/>
  <c r="AP28" i="6" s="1"/>
  <c r="AI29" i="6"/>
  <c r="AR29" i="6" s="1"/>
  <c r="AF29" i="6"/>
  <c r="AO29" i="6" s="1"/>
  <c r="AJ28" i="6"/>
  <c r="AS28" i="6" s="1"/>
  <c r="AE29" i="6"/>
  <c r="AN29" i="6" s="1"/>
  <c r="AG29" i="6"/>
  <c r="AP29" i="6" s="1"/>
  <c r="AJ29" i="6"/>
  <c r="AS29" i="6" s="1"/>
  <c r="AF28" i="6"/>
  <c r="AO28" i="6" s="1"/>
  <c r="AE28" i="6"/>
  <c r="AN28" i="6" s="1"/>
  <c r="AF1693" i="6"/>
  <c r="AO1693" i="6" s="1"/>
  <c r="AG1692" i="6"/>
  <c r="AP1692" i="6" s="1"/>
  <c r="AE1692" i="6"/>
  <c r="AN1692" i="6" s="1"/>
  <c r="AH1693" i="6"/>
  <c r="AQ1693" i="6" s="1"/>
  <c r="AF1692" i="6"/>
  <c r="AO1692" i="6" s="1"/>
  <c r="AH1692" i="6"/>
  <c r="AQ1692" i="6" s="1"/>
  <c r="AI1693" i="6"/>
  <c r="AR1693" i="6" s="1"/>
  <c r="AE1693" i="6"/>
  <c r="AN1693" i="6" s="1"/>
  <c r="AJ1692" i="6"/>
  <c r="AS1692" i="6" s="1"/>
  <c r="AI1692" i="6"/>
  <c r="AR1692" i="6" s="1"/>
  <c r="AJ1693" i="6"/>
  <c r="AS1693" i="6" s="1"/>
  <c r="AG1693" i="6"/>
  <c r="AP1693" i="6" s="1"/>
  <c r="AI1100" i="6"/>
  <c r="AR1100" i="6" s="1"/>
  <c r="AG1100" i="6"/>
  <c r="AP1100" i="6" s="1"/>
  <c r="AF1101" i="6"/>
  <c r="AO1101" i="6" s="1"/>
  <c r="AJ1100" i="6"/>
  <c r="AS1100" i="6" s="1"/>
  <c r="AI1101" i="6"/>
  <c r="AR1101" i="6" s="1"/>
  <c r="AE1100" i="6"/>
  <c r="AN1100" i="6" s="1"/>
  <c r="AH1101" i="6"/>
  <c r="AQ1101" i="6" s="1"/>
  <c r="AF1100" i="6"/>
  <c r="AO1100" i="6" s="1"/>
  <c r="AE1101" i="6"/>
  <c r="AN1101" i="6" s="1"/>
  <c r="AG1101" i="6"/>
  <c r="AP1101" i="6" s="1"/>
  <c r="AH1100" i="6"/>
  <c r="AQ1100" i="6" s="1"/>
  <c r="AJ1101" i="6"/>
  <c r="AS1101" i="6" s="1"/>
  <c r="AG236" i="6"/>
  <c r="AP236" i="6" s="1"/>
  <c r="AG237" i="6"/>
  <c r="AP237" i="6" s="1"/>
  <c r="AI236" i="6"/>
  <c r="AR236" i="6" s="1"/>
  <c r="AH237" i="6"/>
  <c r="AQ237" i="6" s="1"/>
  <c r="AE236" i="6"/>
  <c r="AN236" i="6" s="1"/>
  <c r="AI237" i="6"/>
  <c r="AR237" i="6" s="1"/>
  <c r="AF237" i="6"/>
  <c r="AO237" i="6" s="1"/>
  <c r="AJ237" i="6"/>
  <c r="AS237" i="6" s="1"/>
  <c r="AH236" i="6"/>
  <c r="AQ236" i="6" s="1"/>
  <c r="AF236" i="6"/>
  <c r="AO236" i="6" s="1"/>
  <c r="AE237" i="6"/>
  <c r="AN237" i="6" s="1"/>
  <c r="AJ236" i="6"/>
  <c r="AS236" i="6" s="1"/>
  <c r="AF1397" i="6"/>
  <c r="AO1397" i="6" s="1"/>
  <c r="AJ1396" i="6"/>
  <c r="AS1396" i="6" s="1"/>
  <c r="AE1396" i="6"/>
  <c r="AN1396" i="6" s="1"/>
  <c r="AG1397" i="6"/>
  <c r="AP1397" i="6" s="1"/>
  <c r="AJ1397" i="6"/>
  <c r="AS1397" i="6" s="1"/>
  <c r="AG1396" i="6"/>
  <c r="AP1396" i="6" s="1"/>
  <c r="AI1397" i="6"/>
  <c r="AR1397" i="6" s="1"/>
  <c r="AH1396" i="6"/>
  <c r="AQ1396" i="6" s="1"/>
  <c r="AI1396" i="6"/>
  <c r="AR1396" i="6" s="1"/>
  <c r="AH1397" i="6"/>
  <c r="AQ1397" i="6" s="1"/>
  <c r="AE1397" i="6"/>
  <c r="AN1397" i="6" s="1"/>
  <c r="AF1396" i="6"/>
  <c r="AO1396" i="6" s="1"/>
  <c r="AJ1772" i="6"/>
  <c r="AS1772" i="6" s="1"/>
  <c r="AI1541" i="6"/>
  <c r="AR1541" i="6" s="1"/>
  <c r="AG1540" i="6"/>
  <c r="AP1540" i="6" s="1"/>
  <c r="AG1541" i="6"/>
  <c r="AP1541" i="6" s="1"/>
  <c r="AI1540" i="6"/>
  <c r="AR1540" i="6" s="1"/>
  <c r="AH1541" i="6"/>
  <c r="AQ1541" i="6" s="1"/>
  <c r="AF1540" i="6"/>
  <c r="AO1540" i="6" s="1"/>
  <c r="AJ1541" i="6"/>
  <c r="AS1541" i="6" s="1"/>
  <c r="AJ1540" i="6"/>
  <c r="AS1540" i="6" s="1"/>
  <c r="AH1540" i="6"/>
  <c r="AQ1540" i="6" s="1"/>
  <c r="AF1541" i="6"/>
  <c r="AO1541" i="6" s="1"/>
  <c r="AE1540" i="6"/>
  <c r="AN1540" i="6" s="1"/>
  <c r="AE1541" i="6"/>
  <c r="AN1541" i="6" s="1"/>
  <c r="AF549" i="6"/>
  <c r="AO549" i="6" s="1"/>
  <c r="AH549" i="6"/>
  <c r="AQ549" i="6" s="1"/>
  <c r="AG548" i="6"/>
  <c r="AP548" i="6" s="1"/>
  <c r="AJ548" i="6"/>
  <c r="AS548" i="6" s="1"/>
  <c r="AE548" i="6"/>
  <c r="AN548" i="6" s="1"/>
  <c r="AI548" i="6"/>
  <c r="AR548" i="6" s="1"/>
  <c r="AH548" i="6"/>
  <c r="AQ548" i="6" s="1"/>
  <c r="AE549" i="6"/>
  <c r="AN549" i="6" s="1"/>
  <c r="AF548" i="6"/>
  <c r="AO548" i="6" s="1"/>
  <c r="AG549" i="6"/>
  <c r="AP549" i="6" s="1"/>
  <c r="AJ549" i="6"/>
  <c r="AS549" i="6" s="1"/>
  <c r="AI549" i="6"/>
  <c r="AR549" i="6" s="1"/>
  <c r="AE444" i="6"/>
  <c r="AN444" i="6" s="1"/>
  <c r="AJ445" i="6"/>
  <c r="AS445" i="6" s="1"/>
  <c r="AI445" i="6"/>
  <c r="AR445" i="6" s="1"/>
  <c r="AE445" i="6"/>
  <c r="AN445" i="6" s="1"/>
  <c r="AF444" i="6"/>
  <c r="AO444" i="6" s="1"/>
  <c r="AG445" i="6"/>
  <c r="AP445" i="6" s="1"/>
  <c r="AG444" i="6"/>
  <c r="AP444" i="6" s="1"/>
  <c r="AF445" i="6"/>
  <c r="AO445" i="6" s="1"/>
  <c r="AI444" i="6"/>
  <c r="AR444" i="6" s="1"/>
  <c r="AH445" i="6"/>
  <c r="AQ445" i="6" s="1"/>
  <c r="AJ444" i="6"/>
  <c r="AS444" i="6" s="1"/>
  <c r="AH444" i="6"/>
  <c r="AQ444" i="6" s="1"/>
  <c r="AH1260" i="6"/>
  <c r="AQ1260" i="6" s="1"/>
  <c r="AG1260" i="6"/>
  <c r="AP1260" i="6" s="1"/>
  <c r="AI1261" i="6"/>
  <c r="AR1261" i="6" s="1"/>
  <c r="AJ1260" i="6"/>
  <c r="AS1260" i="6" s="1"/>
  <c r="AF1261" i="6"/>
  <c r="AO1261" i="6" s="1"/>
  <c r="AE1260" i="6"/>
  <c r="AN1260" i="6" s="1"/>
  <c r="AF1260" i="6"/>
  <c r="AO1260" i="6" s="1"/>
  <c r="AG1261" i="6"/>
  <c r="AP1261" i="6" s="1"/>
  <c r="AE1261" i="6"/>
  <c r="AN1261" i="6" s="1"/>
  <c r="AH1261" i="6"/>
  <c r="AQ1261" i="6" s="1"/>
  <c r="AJ1261" i="6"/>
  <c r="AS1261" i="6" s="1"/>
  <c r="AI1260" i="6"/>
  <c r="AR1260" i="6" s="1"/>
  <c r="AJ1372" i="6"/>
  <c r="AS1372" i="6" s="1"/>
  <c r="AI1373" i="6"/>
  <c r="AR1373" i="6" s="1"/>
  <c r="AF1372" i="6"/>
  <c r="AO1372" i="6" s="1"/>
  <c r="AE1373" i="6"/>
  <c r="AN1373" i="6" s="1"/>
  <c r="AE1372" i="6"/>
  <c r="AN1372" i="6" s="1"/>
  <c r="AF1373" i="6"/>
  <c r="AO1373" i="6" s="1"/>
  <c r="AI1372" i="6"/>
  <c r="AR1372" i="6" s="1"/>
  <c r="AJ1373" i="6"/>
  <c r="AS1373" i="6" s="1"/>
  <c r="AH1372" i="6"/>
  <c r="AQ1372" i="6" s="1"/>
  <c r="AH1373" i="6"/>
  <c r="AQ1373" i="6" s="1"/>
  <c r="AG1372" i="6"/>
  <c r="AP1372" i="6" s="1"/>
  <c r="AG1373" i="6"/>
  <c r="AP1373" i="6" s="1"/>
  <c r="U21" i="11"/>
  <c r="U22" i="11"/>
  <c r="U65" i="11"/>
  <c r="U66" i="11"/>
  <c r="U81" i="11"/>
  <c r="U82" i="11"/>
  <c r="U129" i="11"/>
  <c r="U110" i="11"/>
  <c r="U109" i="11"/>
  <c r="U77" i="11"/>
  <c r="U78" i="11"/>
  <c r="U152" i="11"/>
  <c r="U151" i="11"/>
  <c r="U266" i="11"/>
  <c r="U265" i="11"/>
  <c r="U226" i="11"/>
  <c r="U235" i="11"/>
  <c r="U236" i="11"/>
  <c r="U267" i="11"/>
  <c r="U268" i="11"/>
  <c r="U306" i="11"/>
  <c r="U305" i="11"/>
  <c r="U33" i="11"/>
  <c r="U34" i="11"/>
  <c r="U147" i="11"/>
  <c r="U146" i="11"/>
  <c r="U244" i="11"/>
  <c r="U245" i="11"/>
  <c r="U257" i="11"/>
  <c r="U256" i="11"/>
  <c r="AF516" i="6"/>
  <c r="AO516" i="6" s="1"/>
  <c r="AE516" i="6"/>
  <c r="AN516" i="6" s="1"/>
  <c r="AF517" i="6"/>
  <c r="AO517" i="6" s="1"/>
  <c r="AH517" i="6"/>
  <c r="AQ517" i="6" s="1"/>
  <c r="AI517" i="6"/>
  <c r="AR517" i="6" s="1"/>
  <c r="AI516" i="6"/>
  <c r="AR516" i="6" s="1"/>
  <c r="AH516" i="6"/>
  <c r="AQ516" i="6" s="1"/>
  <c r="AJ516" i="6"/>
  <c r="AS516" i="6" s="1"/>
  <c r="AJ517" i="6"/>
  <c r="AS517" i="6" s="1"/>
  <c r="AE517" i="6"/>
  <c r="AN517" i="6" s="1"/>
  <c r="AG516" i="6"/>
  <c r="AP516" i="6" s="1"/>
  <c r="AG517" i="6"/>
  <c r="AP517" i="6" s="1"/>
  <c r="AG1188" i="6"/>
  <c r="AP1188" i="6" s="1"/>
  <c r="AE1188" i="6"/>
  <c r="AN1188" i="6" s="1"/>
  <c r="AI1189" i="6"/>
  <c r="AR1189" i="6" s="1"/>
  <c r="AH1189" i="6"/>
  <c r="AQ1189" i="6" s="1"/>
  <c r="AI1188" i="6"/>
  <c r="AR1188" i="6" s="1"/>
  <c r="AE1189" i="6"/>
  <c r="AN1189" i="6" s="1"/>
  <c r="AF1189" i="6"/>
  <c r="AO1189" i="6" s="1"/>
  <c r="AJ1188" i="6"/>
  <c r="AS1188" i="6" s="1"/>
  <c r="AH1188" i="6"/>
  <c r="AQ1188" i="6" s="1"/>
  <c r="AG1189" i="6"/>
  <c r="AP1189" i="6" s="1"/>
  <c r="AJ1189" i="6"/>
  <c r="AS1189" i="6" s="1"/>
  <c r="AF1188" i="6"/>
  <c r="AO1188" i="6" s="1"/>
  <c r="AE1061" i="6"/>
  <c r="AN1061" i="6" s="1"/>
  <c r="AJ1060" i="6"/>
  <c r="AS1060" i="6" s="1"/>
  <c r="AF1061" i="6"/>
  <c r="AO1061" i="6" s="1"/>
  <c r="AG1061" i="6"/>
  <c r="AP1061" i="6" s="1"/>
  <c r="AF1060" i="6"/>
  <c r="AO1060" i="6" s="1"/>
  <c r="AI1060" i="6"/>
  <c r="AR1060" i="6" s="1"/>
  <c r="AG1060" i="6"/>
  <c r="AP1060" i="6" s="1"/>
  <c r="AI1061" i="6"/>
  <c r="AR1061" i="6" s="1"/>
  <c r="AH1061" i="6"/>
  <c r="AQ1061" i="6" s="1"/>
  <c r="AJ1061" i="6"/>
  <c r="AS1061" i="6" s="1"/>
  <c r="AE1060" i="6"/>
  <c r="AN1060" i="6" s="1"/>
  <c r="AH1060" i="6"/>
  <c r="AQ1060" i="6" s="1"/>
  <c r="AJ1108" i="6"/>
  <c r="AS1108" i="6" s="1"/>
  <c r="AF1108" i="6"/>
  <c r="AO1108" i="6" s="1"/>
  <c r="AE1109" i="6"/>
  <c r="AN1109" i="6" s="1"/>
  <c r="AI1108" i="6"/>
  <c r="AR1108" i="6" s="1"/>
  <c r="AJ1109" i="6"/>
  <c r="AS1109" i="6" s="1"/>
  <c r="AF1109" i="6"/>
  <c r="AO1109" i="6" s="1"/>
  <c r="AE1108" i="6"/>
  <c r="AN1108" i="6" s="1"/>
  <c r="AG1109" i="6"/>
  <c r="AP1109" i="6" s="1"/>
  <c r="AG1108" i="6"/>
  <c r="AP1108" i="6" s="1"/>
  <c r="AH1109" i="6"/>
  <c r="AQ1109" i="6" s="1"/>
  <c r="AH1108" i="6"/>
  <c r="AQ1108" i="6" s="1"/>
  <c r="AI1109" i="6"/>
  <c r="AR1109" i="6" s="1"/>
  <c r="AH1252" i="6"/>
  <c r="AQ1252" i="6" s="1"/>
  <c r="AI1253" i="6"/>
  <c r="AR1253" i="6" s="1"/>
  <c r="AE1252" i="6"/>
  <c r="AN1252" i="6" s="1"/>
  <c r="AH1253" i="6"/>
  <c r="AQ1253" i="6" s="1"/>
  <c r="AJ1253" i="6"/>
  <c r="AS1253" i="6" s="1"/>
  <c r="AE1253" i="6"/>
  <c r="AN1253" i="6" s="1"/>
  <c r="AJ1252" i="6"/>
  <c r="AS1252" i="6" s="1"/>
  <c r="AI1252" i="6"/>
  <c r="AR1252" i="6" s="1"/>
  <c r="AF1252" i="6"/>
  <c r="AO1252" i="6" s="1"/>
  <c r="AG1253" i="6"/>
  <c r="AP1253" i="6" s="1"/>
  <c r="AG1252" i="6"/>
  <c r="AP1252" i="6" s="1"/>
  <c r="AF1253" i="6"/>
  <c r="AO1253" i="6" s="1"/>
  <c r="AG1389" i="6"/>
  <c r="AP1389" i="6" s="1"/>
  <c r="AE1389" i="6"/>
  <c r="AN1389" i="6" s="1"/>
  <c r="AH1389" i="6"/>
  <c r="AQ1389" i="6" s="1"/>
  <c r="AI1389" i="6"/>
  <c r="AR1389" i="6" s="1"/>
  <c r="AH1388" i="6"/>
  <c r="AQ1388" i="6" s="1"/>
  <c r="AG1388" i="6"/>
  <c r="AP1388" i="6" s="1"/>
  <c r="AE1388" i="6"/>
  <c r="AN1388" i="6" s="1"/>
  <c r="AF1389" i="6"/>
  <c r="AO1389" i="6" s="1"/>
  <c r="AJ1389" i="6"/>
  <c r="AS1389" i="6" s="1"/>
  <c r="AJ1388" i="6"/>
  <c r="AS1388" i="6" s="1"/>
  <c r="AF1388" i="6"/>
  <c r="AO1388" i="6" s="1"/>
  <c r="AI1388" i="6"/>
  <c r="AR1388" i="6" s="1"/>
  <c r="AI68" i="6"/>
  <c r="AR68" i="6" s="1"/>
  <c r="AJ69" i="6"/>
  <c r="AS69" i="6" s="1"/>
  <c r="AE68" i="6"/>
  <c r="AN68" i="6" s="1"/>
  <c r="AG68" i="6"/>
  <c r="AP68" i="6" s="1"/>
  <c r="AF68" i="6"/>
  <c r="AO68" i="6" s="1"/>
  <c r="AH68" i="6"/>
  <c r="AQ68" i="6" s="1"/>
  <c r="AE69" i="6"/>
  <c r="AN69" i="6" s="1"/>
  <c r="AH69" i="6"/>
  <c r="AQ69" i="6" s="1"/>
  <c r="AI69" i="6"/>
  <c r="AR69" i="6" s="1"/>
  <c r="AJ68" i="6"/>
  <c r="AS68" i="6" s="1"/>
  <c r="AF69" i="6"/>
  <c r="AO69" i="6" s="1"/>
  <c r="AG69" i="6"/>
  <c r="AP69" i="6" s="1"/>
  <c r="AE1164" i="6"/>
  <c r="AN1164" i="6" s="1"/>
  <c r="AG1164" i="6"/>
  <c r="AP1164" i="6" s="1"/>
  <c r="AF1164" i="6"/>
  <c r="AO1164" i="6" s="1"/>
  <c r="AI1165" i="6"/>
  <c r="AR1165" i="6" s="1"/>
  <c r="AJ1164" i="6"/>
  <c r="AS1164" i="6" s="1"/>
  <c r="AJ1165" i="6"/>
  <c r="AS1165" i="6" s="1"/>
  <c r="AF1165" i="6"/>
  <c r="AO1165" i="6" s="1"/>
  <c r="AI1164" i="6"/>
  <c r="AR1164" i="6" s="1"/>
  <c r="AE1165" i="6"/>
  <c r="AN1165" i="6" s="1"/>
  <c r="AG1165" i="6"/>
  <c r="AP1165" i="6" s="1"/>
  <c r="AH1164" i="6"/>
  <c r="AQ1164" i="6" s="1"/>
  <c r="AH1165" i="6"/>
  <c r="AQ1165" i="6" s="1"/>
  <c r="AJ1685" i="6"/>
  <c r="AS1685" i="6" s="1"/>
  <c r="AI1685" i="6"/>
  <c r="AR1685" i="6" s="1"/>
  <c r="AG1684" i="6"/>
  <c r="AP1684" i="6" s="1"/>
  <c r="AH1685" i="6"/>
  <c r="AQ1685" i="6" s="1"/>
  <c r="AJ1684" i="6"/>
  <c r="AS1684" i="6" s="1"/>
  <c r="AG1685" i="6"/>
  <c r="AP1685" i="6" s="1"/>
  <c r="AE1684" i="6"/>
  <c r="AN1684" i="6" s="1"/>
  <c r="AE1685" i="6"/>
  <c r="AN1685" i="6" s="1"/>
  <c r="AI1684" i="6"/>
  <c r="AR1684" i="6" s="1"/>
  <c r="AF1684" i="6"/>
  <c r="AO1684" i="6" s="1"/>
  <c r="AF1685" i="6"/>
  <c r="AO1685" i="6" s="1"/>
  <c r="AH1684" i="6"/>
  <c r="AQ1684" i="6" s="1"/>
  <c r="AE2181" i="6"/>
  <c r="AN2181" i="6" s="1"/>
  <c r="AF2180" i="6"/>
  <c r="AO2180" i="6" s="1"/>
  <c r="AG2180" i="6"/>
  <c r="AP2180" i="6" s="1"/>
  <c r="AH2181" i="6"/>
  <c r="AQ2181" i="6" s="1"/>
  <c r="AG2181" i="6"/>
  <c r="AP2181" i="6" s="1"/>
  <c r="AH2180" i="6"/>
  <c r="AQ2180" i="6" s="1"/>
  <c r="AE2180" i="6"/>
  <c r="AN2180" i="6" s="1"/>
  <c r="AJ2181" i="6"/>
  <c r="AS2181" i="6" s="1"/>
  <c r="AI2180" i="6"/>
  <c r="AR2180" i="6" s="1"/>
  <c r="AF2181" i="6"/>
  <c r="AO2181" i="6" s="1"/>
  <c r="AI2181" i="6"/>
  <c r="AR2181" i="6" s="1"/>
  <c r="AJ2180" i="6"/>
  <c r="AS2180" i="6" s="1"/>
  <c r="AH1844" i="6"/>
  <c r="AQ1844" i="6" s="1"/>
  <c r="AH1845" i="6"/>
  <c r="AQ1845" i="6" s="1"/>
  <c r="AG1845" i="6"/>
  <c r="AP1845" i="6" s="1"/>
  <c r="AG1844" i="6"/>
  <c r="AP1844" i="6" s="1"/>
  <c r="AJ1844" i="6"/>
  <c r="AS1844" i="6" s="1"/>
  <c r="AI1845" i="6"/>
  <c r="AR1845" i="6" s="1"/>
  <c r="AI1844" i="6"/>
  <c r="AR1844" i="6" s="1"/>
  <c r="AF1844" i="6"/>
  <c r="AO1844" i="6" s="1"/>
  <c r="AF1845" i="6"/>
  <c r="AO1845" i="6" s="1"/>
  <c r="AJ1845" i="6"/>
  <c r="AS1845" i="6" s="1"/>
  <c r="AE1845" i="6"/>
  <c r="AN1845" i="6" s="1"/>
  <c r="AE1844" i="6"/>
  <c r="AN1844" i="6" s="1"/>
  <c r="AH2069" i="6"/>
  <c r="AQ2069" i="6" s="1"/>
  <c r="AE2069" i="6"/>
  <c r="AN2069" i="6" s="1"/>
  <c r="AF2068" i="6"/>
  <c r="AO2068" i="6" s="1"/>
  <c r="AJ2068" i="6"/>
  <c r="AS2068" i="6" s="1"/>
  <c r="AH2068" i="6"/>
  <c r="AQ2068" i="6" s="1"/>
  <c r="AJ2069" i="6"/>
  <c r="AS2069" i="6" s="1"/>
  <c r="AI2069" i="6"/>
  <c r="AR2069" i="6" s="1"/>
  <c r="AG2069" i="6"/>
  <c r="AP2069" i="6" s="1"/>
  <c r="AG2068" i="6"/>
  <c r="AP2068" i="6" s="1"/>
  <c r="AF2069" i="6"/>
  <c r="AO2069" i="6" s="1"/>
  <c r="AE2068" i="6"/>
  <c r="AN2068" i="6" s="1"/>
  <c r="AI2068" i="6"/>
  <c r="AR2068" i="6" s="1"/>
  <c r="AI804" i="6"/>
  <c r="AR804" i="6" s="1"/>
  <c r="AH805" i="6"/>
  <c r="AQ805" i="6" s="1"/>
  <c r="AH804" i="6"/>
  <c r="AQ804" i="6" s="1"/>
  <c r="AF805" i="6"/>
  <c r="AO805" i="6" s="1"/>
  <c r="AG805" i="6"/>
  <c r="AP805" i="6" s="1"/>
  <c r="AE804" i="6"/>
  <c r="AN804" i="6" s="1"/>
  <c r="AI805" i="6"/>
  <c r="AR805" i="6" s="1"/>
  <c r="AJ805" i="6"/>
  <c r="AS805" i="6" s="1"/>
  <c r="AE805" i="6"/>
  <c r="AN805" i="6" s="1"/>
  <c r="AJ804" i="6"/>
  <c r="AS804" i="6" s="1"/>
  <c r="AF804" i="6"/>
  <c r="AO804" i="6" s="1"/>
  <c r="AG804" i="6"/>
  <c r="AP804" i="6" s="1"/>
  <c r="AH1197" i="6"/>
  <c r="AQ1197" i="6" s="1"/>
  <c r="AI1196" i="6"/>
  <c r="AR1196" i="6" s="1"/>
  <c r="AG1197" i="6"/>
  <c r="AP1197" i="6" s="1"/>
  <c r="AG1196" i="6"/>
  <c r="AP1196" i="6" s="1"/>
  <c r="AH1196" i="6"/>
  <c r="AQ1196" i="6" s="1"/>
  <c r="AF1196" i="6"/>
  <c r="AO1196" i="6" s="1"/>
  <c r="AJ1197" i="6"/>
  <c r="AS1197" i="6" s="1"/>
  <c r="AE1197" i="6"/>
  <c r="AN1197" i="6" s="1"/>
  <c r="AJ1196" i="6"/>
  <c r="AS1196" i="6" s="1"/>
  <c r="AE1196" i="6"/>
  <c r="AN1196" i="6" s="1"/>
  <c r="AI1197" i="6"/>
  <c r="AR1197" i="6" s="1"/>
  <c r="AF1197" i="6"/>
  <c r="AO1197" i="6" s="1"/>
  <c r="AJ2348" i="6"/>
  <c r="AS2348" i="6" s="1"/>
  <c r="AJ2349" i="6"/>
  <c r="AS2349" i="6" s="1"/>
  <c r="AI2349" i="6"/>
  <c r="AR2349" i="6" s="1"/>
  <c r="AF2349" i="6"/>
  <c r="AO2349" i="6" s="1"/>
  <c r="AG2349" i="6"/>
  <c r="AP2349" i="6" s="1"/>
  <c r="AG2348" i="6"/>
  <c r="AP2348" i="6" s="1"/>
  <c r="AE2349" i="6"/>
  <c r="AN2349" i="6" s="1"/>
  <c r="AI2348" i="6"/>
  <c r="AR2348" i="6" s="1"/>
  <c r="AF2348" i="6"/>
  <c r="AO2348" i="6" s="1"/>
  <c r="AE2348" i="6"/>
  <c r="AN2348" i="6" s="1"/>
  <c r="AH2349" i="6"/>
  <c r="AQ2349" i="6" s="1"/>
  <c r="AH2348" i="6"/>
  <c r="AQ2348" i="6" s="1"/>
  <c r="AH2276" i="6"/>
  <c r="AQ2276" i="6" s="1"/>
  <c r="AE2276" i="6"/>
  <c r="AN2276" i="6" s="1"/>
  <c r="AJ2277" i="6"/>
  <c r="AS2277" i="6" s="1"/>
  <c r="AF2277" i="6"/>
  <c r="AO2277" i="6" s="1"/>
  <c r="AI2277" i="6"/>
  <c r="AR2277" i="6" s="1"/>
  <c r="AH2277" i="6"/>
  <c r="AQ2277" i="6" s="1"/>
  <c r="AF2276" i="6"/>
  <c r="AO2276" i="6" s="1"/>
  <c r="AE2277" i="6"/>
  <c r="AN2277" i="6" s="1"/>
  <c r="AG2276" i="6"/>
  <c r="AP2276" i="6" s="1"/>
  <c r="AJ2276" i="6"/>
  <c r="AS2276" i="6" s="1"/>
  <c r="AI2276" i="6"/>
  <c r="AR2276" i="6" s="1"/>
  <c r="AG2277" i="6"/>
  <c r="AP2277" i="6" s="1"/>
  <c r="AF364" i="6"/>
  <c r="AO364" i="6" s="1"/>
  <c r="AJ365" i="6"/>
  <c r="AS365" i="6" s="1"/>
  <c r="AJ364" i="6"/>
  <c r="AS364" i="6" s="1"/>
  <c r="AI364" i="6"/>
  <c r="AR364" i="6" s="1"/>
  <c r="AH365" i="6"/>
  <c r="AQ365" i="6" s="1"/>
  <c r="AH364" i="6"/>
  <c r="AQ364" i="6" s="1"/>
  <c r="AE365" i="6"/>
  <c r="AN365" i="6" s="1"/>
  <c r="AG365" i="6"/>
  <c r="AP365" i="6" s="1"/>
  <c r="AE364" i="6"/>
  <c r="AN364" i="6" s="1"/>
  <c r="AG364" i="6"/>
  <c r="AP364" i="6" s="1"/>
  <c r="AI365" i="6"/>
  <c r="AR365" i="6" s="1"/>
  <c r="AF365" i="6"/>
  <c r="AO365" i="6" s="1"/>
  <c r="AJ1636" i="6"/>
  <c r="AS1636" i="6" s="1"/>
  <c r="AG1637" i="6"/>
  <c r="AP1637" i="6" s="1"/>
  <c r="AJ1637" i="6"/>
  <c r="AS1637" i="6" s="1"/>
  <c r="AI1636" i="6"/>
  <c r="AR1636" i="6" s="1"/>
  <c r="AI1637" i="6"/>
  <c r="AR1637" i="6" s="1"/>
  <c r="AE1636" i="6"/>
  <c r="AN1636" i="6" s="1"/>
  <c r="AG1636" i="6"/>
  <c r="AP1636" i="6" s="1"/>
  <c r="AF1637" i="6"/>
  <c r="AO1637" i="6" s="1"/>
  <c r="AH1636" i="6"/>
  <c r="AQ1636" i="6" s="1"/>
  <c r="AE1637" i="6"/>
  <c r="AN1637" i="6" s="1"/>
  <c r="AH1637" i="6"/>
  <c r="AQ1637" i="6" s="1"/>
  <c r="AF1636" i="6"/>
  <c r="AO1636" i="6" s="1"/>
  <c r="AH2149" i="6"/>
  <c r="AQ2149" i="6" s="1"/>
  <c r="AG2149" i="6"/>
  <c r="AP2149" i="6" s="1"/>
  <c r="AF2149" i="6"/>
  <c r="AO2149" i="6" s="1"/>
  <c r="AI2148" i="6"/>
  <c r="AR2148" i="6" s="1"/>
  <c r="AI2149" i="6"/>
  <c r="AR2149" i="6" s="1"/>
  <c r="AJ2148" i="6"/>
  <c r="AS2148" i="6" s="1"/>
  <c r="AH2148" i="6"/>
  <c r="AQ2148" i="6" s="1"/>
  <c r="AE2148" i="6"/>
  <c r="AN2148" i="6" s="1"/>
  <c r="AF2148" i="6"/>
  <c r="AO2148" i="6" s="1"/>
  <c r="AG2148" i="6"/>
  <c r="AP2148" i="6" s="1"/>
  <c r="AJ2149" i="6"/>
  <c r="AS2149" i="6" s="1"/>
  <c r="AE2149" i="6"/>
  <c r="AN2149" i="6" s="1"/>
  <c r="AH253" i="6"/>
  <c r="AQ253" i="6" s="1"/>
  <c r="AE252" i="6"/>
  <c r="AN252" i="6" s="1"/>
  <c r="AJ253" i="6"/>
  <c r="AS253" i="6" s="1"/>
  <c r="AH252" i="6"/>
  <c r="AQ252" i="6" s="1"/>
  <c r="AI252" i="6"/>
  <c r="AR252" i="6" s="1"/>
  <c r="AJ252" i="6"/>
  <c r="AS252" i="6" s="1"/>
  <c r="AF253" i="6"/>
  <c r="AO253" i="6" s="1"/>
  <c r="AG252" i="6"/>
  <c r="AP252" i="6" s="1"/>
  <c r="AG253" i="6"/>
  <c r="AP253" i="6" s="1"/>
  <c r="AE253" i="6"/>
  <c r="AN253" i="6" s="1"/>
  <c r="AI253" i="6"/>
  <c r="AR253" i="6" s="1"/>
  <c r="AF252" i="6"/>
  <c r="AO252" i="6" s="1"/>
  <c r="AF1716" i="6"/>
  <c r="AO1716" i="6" s="1"/>
  <c r="AJ1717" i="6"/>
  <c r="AS1717" i="6" s="1"/>
  <c r="AH1716" i="6"/>
  <c r="AQ1716" i="6" s="1"/>
  <c r="AE1716" i="6"/>
  <c r="AN1716" i="6" s="1"/>
  <c r="AF1717" i="6"/>
  <c r="AO1717" i="6" s="1"/>
  <c r="AJ1716" i="6"/>
  <c r="AS1716" i="6" s="1"/>
  <c r="AH1717" i="6"/>
  <c r="AQ1717" i="6" s="1"/>
  <c r="AE1717" i="6"/>
  <c r="AN1717" i="6" s="1"/>
  <c r="AG1716" i="6"/>
  <c r="AP1716" i="6" s="1"/>
  <c r="AI1716" i="6"/>
  <c r="AR1716" i="6" s="1"/>
  <c r="AI1717" i="6"/>
  <c r="AR1717" i="6" s="1"/>
  <c r="AG1717" i="6"/>
  <c r="AP1717" i="6" s="1"/>
  <c r="AI540" i="6"/>
  <c r="AR540" i="6" s="1"/>
  <c r="AE541" i="6"/>
  <c r="AN541" i="6" s="1"/>
  <c r="AG541" i="6"/>
  <c r="AP541" i="6" s="1"/>
  <c r="AJ540" i="6"/>
  <c r="AS540" i="6" s="1"/>
  <c r="AH540" i="6"/>
  <c r="AQ540" i="6" s="1"/>
  <c r="AJ541" i="6"/>
  <c r="AS541" i="6" s="1"/>
  <c r="AH541" i="6"/>
  <c r="AQ541" i="6" s="1"/>
  <c r="AF540" i="6"/>
  <c r="AO540" i="6" s="1"/>
  <c r="AF541" i="6"/>
  <c r="AO541" i="6" s="1"/>
  <c r="AI541" i="6"/>
  <c r="AR541" i="6" s="1"/>
  <c r="AG540" i="6"/>
  <c r="AP540" i="6" s="1"/>
  <c r="AE540" i="6"/>
  <c r="AN540" i="6" s="1"/>
  <c r="AF2125" i="6"/>
  <c r="AO2125" i="6" s="1"/>
  <c r="AH2125" i="6"/>
  <c r="AQ2125" i="6" s="1"/>
  <c r="AJ2125" i="6"/>
  <c r="AS2125" i="6" s="1"/>
  <c r="AF2124" i="6"/>
  <c r="AO2124" i="6" s="1"/>
  <c r="AH2124" i="6"/>
  <c r="AQ2124" i="6" s="1"/>
  <c r="AE2125" i="6"/>
  <c r="AN2125" i="6" s="1"/>
  <c r="AJ2124" i="6"/>
  <c r="AS2124" i="6" s="1"/>
  <c r="AI2124" i="6"/>
  <c r="AR2124" i="6" s="1"/>
  <c r="AG2125" i="6"/>
  <c r="AP2125" i="6" s="1"/>
  <c r="AI2125" i="6"/>
  <c r="AR2125" i="6" s="1"/>
  <c r="AE2124" i="6"/>
  <c r="AN2124" i="6" s="1"/>
  <c r="AG2124" i="6"/>
  <c r="AP2124" i="6" s="1"/>
  <c r="AJ1621" i="6"/>
  <c r="AS1621" i="6" s="1"/>
  <c r="AH1620" i="6"/>
  <c r="AQ1620" i="6" s="1"/>
  <c r="AI1620" i="6"/>
  <c r="AR1620" i="6" s="1"/>
  <c r="AH1621" i="6"/>
  <c r="AQ1621" i="6" s="1"/>
  <c r="AG1620" i="6"/>
  <c r="AP1620" i="6" s="1"/>
  <c r="AJ1620" i="6"/>
  <c r="AS1620" i="6" s="1"/>
  <c r="AE1621" i="6"/>
  <c r="AN1621" i="6" s="1"/>
  <c r="AF1621" i="6"/>
  <c r="AO1621" i="6" s="1"/>
  <c r="AG1621" i="6"/>
  <c r="AP1621" i="6" s="1"/>
  <c r="AE1620" i="6"/>
  <c r="AN1620" i="6" s="1"/>
  <c r="AI1621" i="6"/>
  <c r="AR1621" i="6" s="1"/>
  <c r="AF1620" i="6"/>
  <c r="AO1620" i="6" s="1"/>
  <c r="AG1284" i="6"/>
  <c r="AP1284" i="6" s="1"/>
  <c r="AG1285" i="6"/>
  <c r="AP1285" i="6" s="1"/>
  <c r="AE1284" i="6"/>
  <c r="AN1284" i="6" s="1"/>
  <c r="AH1285" i="6"/>
  <c r="AQ1285" i="6" s="1"/>
  <c r="AF1284" i="6"/>
  <c r="AO1284" i="6" s="1"/>
  <c r="AE1285" i="6"/>
  <c r="AN1285" i="6" s="1"/>
  <c r="AH1284" i="6"/>
  <c r="AQ1284" i="6" s="1"/>
  <c r="AI1285" i="6"/>
  <c r="AR1285" i="6" s="1"/>
  <c r="AJ1284" i="6"/>
  <c r="AS1284" i="6" s="1"/>
  <c r="AF1285" i="6"/>
  <c r="AO1285" i="6" s="1"/>
  <c r="AI1284" i="6"/>
  <c r="AR1284" i="6" s="1"/>
  <c r="AJ1285" i="6"/>
  <c r="AS1285" i="6" s="1"/>
  <c r="AH1877" i="6"/>
  <c r="AQ1877" i="6" s="1"/>
  <c r="AI1877" i="6"/>
  <c r="AR1877" i="6" s="1"/>
  <c r="AF1877" i="6"/>
  <c r="AO1877" i="6" s="1"/>
  <c r="AE1877" i="6"/>
  <c r="AN1877" i="6" s="1"/>
  <c r="AG1876" i="6"/>
  <c r="AP1876" i="6" s="1"/>
  <c r="AH1876" i="6"/>
  <c r="AQ1876" i="6" s="1"/>
  <c r="AF1876" i="6"/>
  <c r="AO1876" i="6" s="1"/>
  <c r="AJ1877" i="6"/>
  <c r="AS1877" i="6" s="1"/>
  <c r="AJ1876" i="6"/>
  <c r="AS1876" i="6" s="1"/>
  <c r="AG1877" i="6"/>
  <c r="AP1877" i="6" s="1"/>
  <c r="AI1876" i="6"/>
  <c r="AR1876" i="6" s="1"/>
  <c r="AE1876" i="6"/>
  <c r="AN1876" i="6" s="1"/>
  <c r="AE1973" i="6"/>
  <c r="AN1973" i="6" s="1"/>
  <c r="AF1973" i="6"/>
  <c r="AO1973" i="6" s="1"/>
  <c r="AJ1973" i="6"/>
  <c r="AS1973" i="6" s="1"/>
  <c r="AG1972" i="6"/>
  <c r="AP1972" i="6" s="1"/>
  <c r="AI1973" i="6"/>
  <c r="AR1973" i="6" s="1"/>
  <c r="AH1973" i="6"/>
  <c r="AQ1973" i="6" s="1"/>
  <c r="AH1972" i="6"/>
  <c r="AQ1972" i="6" s="1"/>
  <c r="AF1972" i="6"/>
  <c r="AO1972" i="6" s="1"/>
  <c r="AG1973" i="6"/>
  <c r="AP1973" i="6" s="1"/>
  <c r="AI1972" i="6"/>
  <c r="AR1972" i="6" s="1"/>
  <c r="AE1972" i="6"/>
  <c r="AN1972" i="6" s="1"/>
  <c r="AJ1972" i="6"/>
  <c r="AS1972" i="6" s="1"/>
  <c r="AF1484" i="6"/>
  <c r="AO1484" i="6" s="1"/>
  <c r="AE1485" i="6"/>
  <c r="AN1485" i="6" s="1"/>
  <c r="AH1485" i="6"/>
  <c r="AQ1485" i="6" s="1"/>
  <c r="AH1484" i="6"/>
  <c r="AQ1484" i="6" s="1"/>
  <c r="AI1485" i="6"/>
  <c r="AR1485" i="6" s="1"/>
  <c r="AI1484" i="6"/>
  <c r="AR1484" i="6" s="1"/>
  <c r="AF1485" i="6"/>
  <c r="AO1485" i="6" s="1"/>
  <c r="AG1484" i="6"/>
  <c r="AP1484" i="6" s="1"/>
  <c r="AJ1485" i="6"/>
  <c r="AS1485" i="6" s="1"/>
  <c r="AE1484" i="6"/>
  <c r="AN1484" i="6" s="1"/>
  <c r="AG1485" i="6"/>
  <c r="AP1485" i="6" s="1"/>
  <c r="AJ1484" i="6"/>
  <c r="AS1484" i="6" s="1"/>
  <c r="AJ2253" i="6"/>
  <c r="AS2253" i="6" s="1"/>
  <c r="AH2252" i="6"/>
  <c r="AQ2252" i="6" s="1"/>
  <c r="AE2252" i="6"/>
  <c r="AN2252" i="6" s="1"/>
  <c r="AJ2261" i="6"/>
  <c r="AS2261" i="6" s="1"/>
  <c r="AF2260" i="6"/>
  <c r="AO2260" i="6" s="1"/>
  <c r="AH2261" i="6"/>
  <c r="AQ2261" i="6" s="1"/>
  <c r="AF1493" i="6"/>
  <c r="AO1493" i="6" s="1"/>
  <c r="AH1493" i="6"/>
  <c r="AQ1493" i="6" s="1"/>
  <c r="AG1492" i="6"/>
  <c r="AP1492" i="6" s="1"/>
  <c r="AG1493" i="6"/>
  <c r="AP1493" i="6" s="1"/>
  <c r="AJ1492" i="6"/>
  <c r="AS1492" i="6" s="1"/>
  <c r="AH1492" i="6"/>
  <c r="AQ1492" i="6" s="1"/>
  <c r="AE1493" i="6"/>
  <c r="AN1493" i="6" s="1"/>
  <c r="AI1493" i="6"/>
  <c r="AR1493" i="6" s="1"/>
  <c r="AJ1493" i="6"/>
  <c r="AS1493" i="6" s="1"/>
  <c r="AF1492" i="6"/>
  <c r="AO1492" i="6" s="1"/>
  <c r="AI1492" i="6"/>
  <c r="AR1492" i="6" s="1"/>
  <c r="AE1492" i="6"/>
  <c r="AN1492" i="6" s="1"/>
  <c r="AJ1501" i="6"/>
  <c r="AS1501" i="6" s="1"/>
  <c r="AI1501" i="6"/>
  <c r="AR1501" i="6" s="1"/>
  <c r="AH1501" i="6"/>
  <c r="AQ1501" i="6" s="1"/>
  <c r="AF1500" i="6"/>
  <c r="AO1500" i="6" s="1"/>
  <c r="AG1500" i="6"/>
  <c r="AP1500" i="6" s="1"/>
  <c r="AH1500" i="6"/>
  <c r="AQ1500" i="6" s="1"/>
  <c r="AE1501" i="6"/>
  <c r="AN1501" i="6" s="1"/>
  <c r="AI1500" i="6"/>
  <c r="AR1500" i="6" s="1"/>
  <c r="AJ1500" i="6"/>
  <c r="AS1500" i="6" s="1"/>
  <c r="AE1500" i="6"/>
  <c r="AN1500" i="6" s="1"/>
  <c r="AG1501" i="6"/>
  <c r="AP1501" i="6" s="1"/>
  <c r="AF1501" i="6"/>
  <c r="AO1501" i="6" s="1"/>
  <c r="AG949" i="6"/>
  <c r="AP949" i="6" s="1"/>
  <c r="AJ948" i="6"/>
  <c r="AS948" i="6" s="1"/>
  <c r="AH949" i="6"/>
  <c r="AQ949" i="6" s="1"/>
  <c r="AG948" i="6"/>
  <c r="AP948" i="6" s="1"/>
  <c r="AI949" i="6"/>
  <c r="AR949" i="6" s="1"/>
  <c r="AF948" i="6"/>
  <c r="AO948" i="6" s="1"/>
  <c r="AE948" i="6"/>
  <c r="AN948" i="6" s="1"/>
  <c r="AH948" i="6"/>
  <c r="AQ948" i="6" s="1"/>
  <c r="AE949" i="6"/>
  <c r="AN949" i="6" s="1"/>
  <c r="AF949" i="6"/>
  <c r="AO949" i="6" s="1"/>
  <c r="AJ949" i="6"/>
  <c r="AS949" i="6" s="1"/>
  <c r="AI948" i="6"/>
  <c r="AR948" i="6" s="1"/>
  <c r="AJ1949" i="6"/>
  <c r="AS1949" i="6" s="1"/>
  <c r="AE1948" i="6"/>
  <c r="AN1948" i="6" s="1"/>
  <c r="AG1949" i="6"/>
  <c r="AP1949" i="6" s="1"/>
  <c r="AH605" i="6"/>
  <c r="AQ605" i="6" s="1"/>
  <c r="AI605" i="6"/>
  <c r="AR605" i="6" s="1"/>
  <c r="AF604" i="6"/>
  <c r="AO604" i="6" s="1"/>
  <c r="AE604" i="6"/>
  <c r="AN604" i="6" s="1"/>
  <c r="AF605" i="6"/>
  <c r="AO605" i="6" s="1"/>
  <c r="AJ604" i="6"/>
  <c r="AS604" i="6" s="1"/>
  <c r="AG604" i="6"/>
  <c r="AP604" i="6" s="1"/>
  <c r="AH604" i="6"/>
  <c r="AQ604" i="6" s="1"/>
  <c r="AG605" i="6"/>
  <c r="AP605" i="6" s="1"/>
  <c r="AI604" i="6"/>
  <c r="AR604" i="6" s="1"/>
  <c r="AJ605" i="6"/>
  <c r="AS605" i="6" s="1"/>
  <c r="AE605" i="6"/>
  <c r="AN605" i="6" s="1"/>
  <c r="AF1828" i="6"/>
  <c r="AO1828" i="6" s="1"/>
  <c r="AJ1828" i="6"/>
  <c r="AS1828" i="6" s="1"/>
  <c r="AG1829" i="6"/>
  <c r="AP1829" i="6" s="1"/>
  <c r="AH1829" i="6"/>
  <c r="AQ1829" i="6" s="1"/>
  <c r="AJ1829" i="6"/>
  <c r="AS1829" i="6" s="1"/>
  <c r="AI1829" i="6"/>
  <c r="AR1829" i="6" s="1"/>
  <c r="AG1828" i="6"/>
  <c r="AP1828" i="6" s="1"/>
  <c r="AH1828" i="6"/>
  <c r="AQ1828" i="6" s="1"/>
  <c r="AE1829" i="6"/>
  <c r="AN1829" i="6" s="1"/>
  <c r="AF1829" i="6"/>
  <c r="AO1829" i="6" s="1"/>
  <c r="AI1828" i="6"/>
  <c r="AR1828" i="6" s="1"/>
  <c r="AE1828" i="6"/>
  <c r="AN1828" i="6" s="1"/>
  <c r="AJ2293" i="6"/>
  <c r="AS2293" i="6" s="1"/>
  <c r="AG2292" i="6"/>
  <c r="AP2292" i="6" s="1"/>
  <c r="AF2292" i="6"/>
  <c r="AO2292" i="6" s="1"/>
  <c r="AH2293" i="6"/>
  <c r="AQ2293" i="6" s="1"/>
  <c r="AE2293" i="6"/>
  <c r="AN2293" i="6" s="1"/>
  <c r="AF2293" i="6"/>
  <c r="AO2293" i="6" s="1"/>
  <c r="AH2292" i="6"/>
  <c r="AQ2292" i="6" s="1"/>
  <c r="AJ2292" i="6"/>
  <c r="AS2292" i="6" s="1"/>
  <c r="AG2293" i="6"/>
  <c r="AP2293" i="6" s="1"/>
  <c r="AI2293" i="6"/>
  <c r="AR2293" i="6" s="1"/>
  <c r="AI2292" i="6"/>
  <c r="AR2292" i="6" s="1"/>
  <c r="AE2292" i="6"/>
  <c r="AN2292" i="6" s="1"/>
  <c r="AF1813" i="6"/>
  <c r="AO1813" i="6" s="1"/>
  <c r="AH1812" i="6"/>
  <c r="AQ1812" i="6" s="1"/>
  <c r="AE1813" i="6"/>
  <c r="AN1813" i="6" s="1"/>
  <c r="AG1812" i="6"/>
  <c r="AP1812" i="6" s="1"/>
  <c r="AI1812" i="6"/>
  <c r="AR1812" i="6" s="1"/>
  <c r="AF1812" i="6"/>
  <c r="AO1812" i="6" s="1"/>
  <c r="AJ1812" i="6"/>
  <c r="AS1812" i="6" s="1"/>
  <c r="AJ1813" i="6"/>
  <c r="AS1813" i="6" s="1"/>
  <c r="AG1813" i="6"/>
  <c r="AP1813" i="6" s="1"/>
  <c r="AE1812" i="6"/>
  <c r="AN1812" i="6" s="1"/>
  <c r="AI1813" i="6"/>
  <c r="AR1813" i="6" s="1"/>
  <c r="AH1813" i="6"/>
  <c r="AQ1813" i="6" s="1"/>
  <c r="AH709" i="6"/>
  <c r="AQ709" i="6" s="1"/>
  <c r="AI709" i="6"/>
  <c r="AR709" i="6" s="1"/>
  <c r="AF708" i="6"/>
  <c r="AO708" i="6" s="1"/>
  <c r="AF709" i="6"/>
  <c r="AO709" i="6" s="1"/>
  <c r="AE709" i="6"/>
  <c r="AN709" i="6" s="1"/>
  <c r="AJ709" i="6"/>
  <c r="AS709" i="6" s="1"/>
  <c r="AG709" i="6"/>
  <c r="AP709" i="6" s="1"/>
  <c r="AI708" i="6"/>
  <c r="AR708" i="6" s="1"/>
  <c r="AG708" i="6"/>
  <c r="AP708" i="6" s="1"/>
  <c r="AJ708" i="6"/>
  <c r="AS708" i="6" s="1"/>
  <c r="AH708" i="6"/>
  <c r="AQ708" i="6" s="1"/>
  <c r="AE708" i="6"/>
  <c r="AN708" i="6" s="1"/>
  <c r="U49" i="11"/>
  <c r="U50" i="11"/>
  <c r="U53" i="11"/>
  <c r="U54" i="11"/>
  <c r="U85" i="11"/>
  <c r="U86" i="11"/>
  <c r="U291" i="11"/>
  <c r="U292" i="11"/>
  <c r="U314" i="11"/>
  <c r="U313" i="11"/>
  <c r="U127" i="11"/>
  <c r="U126" i="11"/>
  <c r="AF84" i="6"/>
  <c r="AO84" i="6" s="1"/>
  <c r="AG85" i="6"/>
  <c r="AP85" i="6" s="1"/>
  <c r="AI85" i="6"/>
  <c r="AR85" i="6" s="1"/>
  <c r="AG84" i="6"/>
  <c r="AP84" i="6" s="1"/>
  <c r="AE84" i="6"/>
  <c r="AN84" i="6" s="1"/>
  <c r="AI84" i="6"/>
  <c r="AR84" i="6" s="1"/>
  <c r="AH84" i="6"/>
  <c r="AQ84" i="6" s="1"/>
  <c r="AJ85" i="6"/>
  <c r="AS85" i="6" s="1"/>
  <c r="AJ84" i="6"/>
  <c r="AS84" i="6" s="1"/>
  <c r="AE85" i="6"/>
  <c r="AN85" i="6" s="1"/>
  <c r="AH85" i="6"/>
  <c r="AQ85" i="6" s="1"/>
  <c r="AF85" i="6"/>
  <c r="AO85" i="6" s="1"/>
  <c r="AI212" i="6"/>
  <c r="AR212" i="6" s="1"/>
  <c r="AG213" i="6"/>
  <c r="AP213" i="6" s="1"/>
  <c r="AE213" i="6"/>
  <c r="AN213" i="6" s="1"/>
  <c r="AH213" i="6"/>
  <c r="AQ213" i="6" s="1"/>
  <c r="AI213" i="6"/>
  <c r="AR213" i="6" s="1"/>
  <c r="AF213" i="6"/>
  <c r="AO213" i="6" s="1"/>
  <c r="AE212" i="6"/>
  <c r="AN212" i="6" s="1"/>
  <c r="AJ212" i="6"/>
  <c r="AS212" i="6" s="1"/>
  <c r="AF212" i="6"/>
  <c r="AO212" i="6" s="1"/>
  <c r="AH212" i="6"/>
  <c r="AQ212" i="6" s="1"/>
  <c r="AJ213" i="6"/>
  <c r="AS213" i="6" s="1"/>
  <c r="AG212" i="6"/>
  <c r="AP212" i="6" s="1"/>
  <c r="AH1332" i="6"/>
  <c r="AQ1332" i="6" s="1"/>
  <c r="AG1333" i="6"/>
  <c r="AP1333" i="6" s="1"/>
  <c r="AG1332" i="6"/>
  <c r="AP1332" i="6" s="1"/>
  <c r="AE1333" i="6"/>
  <c r="AN1333" i="6" s="1"/>
  <c r="AJ1333" i="6"/>
  <c r="AS1333" i="6" s="1"/>
  <c r="AH1333" i="6"/>
  <c r="AQ1333" i="6" s="1"/>
  <c r="AI1333" i="6"/>
  <c r="AR1333" i="6" s="1"/>
  <c r="AJ1332" i="6"/>
  <c r="AS1332" i="6" s="1"/>
  <c r="AI1332" i="6"/>
  <c r="AR1332" i="6" s="1"/>
  <c r="AF1332" i="6"/>
  <c r="AO1332" i="6" s="1"/>
  <c r="AF1333" i="6"/>
  <c r="AO1333" i="6" s="1"/>
  <c r="AE1332" i="6"/>
  <c r="AN1332" i="6" s="1"/>
  <c r="AH373" i="6"/>
  <c r="AQ373" i="6" s="1"/>
  <c r="AF373" i="6"/>
  <c r="AO373" i="6" s="1"/>
  <c r="AG372" i="6"/>
  <c r="AP372" i="6" s="1"/>
  <c r="AG373" i="6"/>
  <c r="AP373" i="6" s="1"/>
  <c r="AJ373" i="6"/>
  <c r="AS373" i="6" s="1"/>
  <c r="AF372" i="6"/>
  <c r="AO372" i="6" s="1"/>
  <c r="AJ372" i="6"/>
  <c r="AS372" i="6" s="1"/>
  <c r="AI372" i="6"/>
  <c r="AR372" i="6" s="1"/>
  <c r="AE372" i="6"/>
  <c r="AN372" i="6" s="1"/>
  <c r="AI373" i="6"/>
  <c r="AR373" i="6" s="1"/>
  <c r="AE373" i="6"/>
  <c r="AN373" i="6" s="1"/>
  <c r="AH372" i="6"/>
  <c r="AQ372" i="6" s="1"/>
  <c r="AE1996" i="6"/>
  <c r="AN1996" i="6" s="1"/>
  <c r="AF1996" i="6"/>
  <c r="AO1996" i="6" s="1"/>
  <c r="AE1997" i="6"/>
  <c r="AN1997" i="6" s="1"/>
  <c r="AH1996" i="6"/>
  <c r="AQ1996" i="6" s="1"/>
  <c r="AG1997" i="6"/>
  <c r="AP1997" i="6" s="1"/>
  <c r="AG1996" i="6"/>
  <c r="AP1996" i="6" s="1"/>
  <c r="AF1997" i="6"/>
  <c r="AO1997" i="6" s="1"/>
  <c r="AH1997" i="6"/>
  <c r="AQ1997" i="6" s="1"/>
  <c r="AJ1996" i="6"/>
  <c r="AS1996" i="6" s="1"/>
  <c r="AI1996" i="6"/>
  <c r="AR1996" i="6" s="1"/>
  <c r="AJ1997" i="6"/>
  <c r="AS1997" i="6" s="1"/>
  <c r="AI1997" i="6"/>
  <c r="AR1997" i="6" s="1"/>
  <c r="AJ2052" i="6"/>
  <c r="AS2052" i="6" s="1"/>
  <c r="AI2052" i="6"/>
  <c r="AR2052" i="6" s="1"/>
  <c r="AF2053" i="6"/>
  <c r="AO2053" i="6" s="1"/>
  <c r="AE2052" i="6"/>
  <c r="AN2052" i="6" s="1"/>
  <c r="AE2053" i="6"/>
  <c r="AN2053" i="6" s="1"/>
  <c r="AG2053" i="6"/>
  <c r="AP2053" i="6" s="1"/>
  <c r="AH2053" i="6"/>
  <c r="AQ2053" i="6" s="1"/>
  <c r="AI2053" i="6"/>
  <c r="AR2053" i="6" s="1"/>
  <c r="AH2052" i="6"/>
  <c r="AQ2052" i="6" s="1"/>
  <c r="AF2052" i="6"/>
  <c r="AO2052" i="6" s="1"/>
  <c r="AG2052" i="6"/>
  <c r="AP2052" i="6" s="1"/>
  <c r="AJ2053" i="6"/>
  <c r="AS2053" i="6" s="1"/>
  <c r="AG1796" i="6"/>
  <c r="AP1796" i="6" s="1"/>
  <c r="AI1796" i="6"/>
  <c r="AR1796" i="6" s="1"/>
  <c r="AJ1797" i="6"/>
  <c r="AS1797" i="6" s="1"/>
  <c r="AG1797" i="6"/>
  <c r="AP1797" i="6" s="1"/>
  <c r="AE1797" i="6"/>
  <c r="AN1797" i="6" s="1"/>
  <c r="AI1797" i="6"/>
  <c r="AR1797" i="6" s="1"/>
  <c r="AH1796" i="6"/>
  <c r="AQ1796" i="6" s="1"/>
  <c r="AH1797" i="6"/>
  <c r="AQ1797" i="6" s="1"/>
  <c r="AF1796" i="6"/>
  <c r="AO1796" i="6" s="1"/>
  <c r="AJ1796" i="6"/>
  <c r="AS1796" i="6" s="1"/>
  <c r="AE1796" i="6"/>
  <c r="AN1796" i="6" s="1"/>
  <c r="AF1797" i="6"/>
  <c r="AO1797" i="6" s="1"/>
  <c r="AH93" i="6"/>
  <c r="AQ93" i="6" s="1"/>
  <c r="AF93" i="6"/>
  <c r="AO93" i="6" s="1"/>
  <c r="AJ92" i="6"/>
  <c r="AS92" i="6" s="1"/>
  <c r="AE93" i="6"/>
  <c r="AN93" i="6" s="1"/>
  <c r="AI92" i="6"/>
  <c r="AR92" i="6" s="1"/>
  <c r="AH92" i="6"/>
  <c r="AQ92" i="6" s="1"/>
  <c r="AJ93" i="6"/>
  <c r="AS93" i="6" s="1"/>
  <c r="AE92" i="6"/>
  <c r="AN92" i="6" s="1"/>
  <c r="AG93" i="6"/>
  <c r="AP93" i="6" s="1"/>
  <c r="AF92" i="6"/>
  <c r="AO92" i="6" s="1"/>
  <c r="AI93" i="6"/>
  <c r="AR93" i="6" s="1"/>
  <c r="AG92" i="6"/>
  <c r="AP92" i="6" s="1"/>
  <c r="AG972" i="6"/>
  <c r="AP972" i="6" s="1"/>
  <c r="AH972" i="6"/>
  <c r="AQ972" i="6" s="1"/>
  <c r="AJ972" i="6"/>
  <c r="AS972" i="6" s="1"/>
  <c r="AF972" i="6"/>
  <c r="AO972" i="6" s="1"/>
  <c r="AF973" i="6"/>
  <c r="AO973" i="6" s="1"/>
  <c r="AI973" i="6"/>
  <c r="AR973" i="6" s="1"/>
  <c r="AE972" i="6"/>
  <c r="AN972" i="6" s="1"/>
  <c r="AH973" i="6"/>
  <c r="AQ973" i="6" s="1"/>
  <c r="AI972" i="6"/>
  <c r="AR972" i="6" s="1"/>
  <c r="AE973" i="6"/>
  <c r="AN973" i="6" s="1"/>
  <c r="AG973" i="6"/>
  <c r="AP973" i="6" s="1"/>
  <c r="AJ973" i="6"/>
  <c r="AS973" i="6" s="1"/>
  <c r="AE1757" i="6"/>
  <c r="AN1757" i="6" s="1"/>
  <c r="AJ1756" i="6"/>
  <c r="AS1756" i="6" s="1"/>
  <c r="AF1757" i="6"/>
  <c r="AO1757" i="6" s="1"/>
  <c r="AG2093" i="6"/>
  <c r="AP2093" i="6" s="1"/>
  <c r="AG2092" i="6"/>
  <c r="AP2092" i="6" s="1"/>
  <c r="AJ2093" i="6"/>
  <c r="AS2093" i="6" s="1"/>
  <c r="AJ2092" i="6"/>
  <c r="AS2092" i="6" s="1"/>
  <c r="AH2092" i="6"/>
  <c r="AQ2092" i="6" s="1"/>
  <c r="AE2092" i="6"/>
  <c r="AN2092" i="6" s="1"/>
  <c r="AI2092" i="6"/>
  <c r="AR2092" i="6" s="1"/>
  <c r="AF2092" i="6"/>
  <c r="AO2092" i="6" s="1"/>
  <c r="AF2093" i="6"/>
  <c r="AO2093" i="6" s="1"/>
  <c r="AH2093" i="6"/>
  <c r="AQ2093" i="6" s="1"/>
  <c r="AE2093" i="6"/>
  <c r="AN2093" i="6" s="1"/>
  <c r="AI2093" i="6"/>
  <c r="AR2093" i="6" s="1"/>
  <c r="AF2165" i="6"/>
  <c r="AO2165" i="6" s="1"/>
  <c r="AH2164" i="6"/>
  <c r="AQ2164" i="6" s="1"/>
  <c r="AJ2164" i="6"/>
  <c r="AS2164" i="6" s="1"/>
  <c r="AJ2165" i="6"/>
  <c r="AS2165" i="6" s="1"/>
  <c r="AH2165" i="6"/>
  <c r="AQ2165" i="6" s="1"/>
  <c r="AI2165" i="6"/>
  <c r="AR2165" i="6" s="1"/>
  <c r="AE2165" i="6"/>
  <c r="AN2165" i="6" s="1"/>
  <c r="AG2164" i="6"/>
  <c r="AP2164" i="6" s="1"/>
  <c r="AG2165" i="6"/>
  <c r="AP2165" i="6" s="1"/>
  <c r="AI2164" i="6"/>
  <c r="AR2164" i="6" s="1"/>
  <c r="AE2164" i="6"/>
  <c r="AN2164" i="6" s="1"/>
  <c r="AF2164" i="6"/>
  <c r="AO2164" i="6" s="1"/>
  <c r="AI812" i="6"/>
  <c r="AR812" i="6" s="1"/>
  <c r="AG813" i="6"/>
  <c r="AP813" i="6" s="1"/>
  <c r="AE813" i="6"/>
  <c r="AN813" i="6" s="1"/>
  <c r="AJ813" i="6"/>
  <c r="AS813" i="6" s="1"/>
  <c r="AJ812" i="6"/>
  <c r="AS812" i="6" s="1"/>
  <c r="AE812" i="6"/>
  <c r="AN812" i="6" s="1"/>
  <c r="AH813" i="6"/>
  <c r="AQ813" i="6" s="1"/>
  <c r="AF813" i="6"/>
  <c r="AO813" i="6" s="1"/>
  <c r="AH812" i="6"/>
  <c r="AQ812" i="6" s="1"/>
  <c r="AG812" i="6"/>
  <c r="AP812" i="6" s="1"/>
  <c r="AI813" i="6"/>
  <c r="AR813" i="6" s="1"/>
  <c r="AF812" i="6"/>
  <c r="AO812" i="6" s="1"/>
  <c r="AJ1420" i="6"/>
  <c r="AS1420" i="6" s="1"/>
  <c r="AG1420" i="6"/>
  <c r="AP1420" i="6" s="1"/>
  <c r="AI1421" i="6"/>
  <c r="AR1421" i="6" s="1"/>
  <c r="AI1420" i="6"/>
  <c r="AR1420" i="6" s="1"/>
  <c r="AJ1421" i="6"/>
  <c r="AS1421" i="6" s="1"/>
  <c r="AH1421" i="6"/>
  <c r="AQ1421" i="6" s="1"/>
  <c r="AH1420" i="6"/>
  <c r="AQ1420" i="6" s="1"/>
  <c r="AF1421" i="6"/>
  <c r="AO1421" i="6" s="1"/>
  <c r="AG1421" i="6"/>
  <c r="AP1421" i="6" s="1"/>
  <c r="AE1421" i="6"/>
  <c r="AN1421" i="6" s="1"/>
  <c r="AF1420" i="6"/>
  <c r="AO1420" i="6" s="1"/>
  <c r="AE1420" i="6"/>
  <c r="AN1420" i="6" s="1"/>
  <c r="AH1452" i="6"/>
  <c r="AQ1452" i="6" s="1"/>
  <c r="AI1452" i="6"/>
  <c r="AR1452" i="6" s="1"/>
  <c r="AF1452" i="6"/>
  <c r="AO1452" i="6" s="1"/>
  <c r="AG1453" i="6"/>
  <c r="AP1453" i="6" s="1"/>
  <c r="AG1452" i="6"/>
  <c r="AP1452" i="6" s="1"/>
  <c r="AF1453" i="6"/>
  <c r="AO1453" i="6" s="1"/>
  <c r="AH1453" i="6"/>
  <c r="AQ1453" i="6" s="1"/>
  <c r="AJ1452" i="6"/>
  <c r="AS1452" i="6" s="1"/>
  <c r="AJ1453" i="6"/>
  <c r="AS1453" i="6" s="1"/>
  <c r="AE1453" i="6"/>
  <c r="AN1453" i="6" s="1"/>
  <c r="AE1452" i="6"/>
  <c r="AN1452" i="6" s="1"/>
  <c r="AI1453" i="6"/>
  <c r="AR1453" i="6" s="1"/>
  <c r="U42" i="11"/>
  <c r="U41" i="11"/>
  <c r="U37" i="11"/>
  <c r="U38" i="11"/>
  <c r="U69" i="11"/>
  <c r="U70" i="11"/>
  <c r="U105" i="11"/>
  <c r="U106" i="11"/>
  <c r="U145" i="11"/>
  <c r="U94" i="11"/>
  <c r="U93" i="11"/>
  <c r="U157" i="11"/>
  <c r="U199" i="11"/>
  <c r="U198" i="11"/>
  <c r="U207" i="11"/>
  <c r="U208" i="11"/>
  <c r="U135" i="11"/>
  <c r="U136" i="11"/>
  <c r="U274" i="11"/>
  <c r="U183" i="11"/>
  <c r="U182" i="11"/>
  <c r="U215" i="11"/>
  <c r="U214" i="11"/>
  <c r="U298" i="11"/>
  <c r="U297" i="11"/>
  <c r="U191" i="11"/>
  <c r="U192" i="11"/>
  <c r="U283" i="11"/>
  <c r="U284" i="11"/>
  <c r="U197" i="11"/>
  <c r="AH684" i="6"/>
  <c r="AQ684" i="6" s="1"/>
  <c r="AG685" i="6"/>
  <c r="AP685" i="6" s="1"/>
  <c r="AF685" i="6"/>
  <c r="AO685" i="6" s="1"/>
  <c r="AJ684" i="6"/>
  <c r="AS684" i="6" s="1"/>
  <c r="AF684" i="6"/>
  <c r="AO684" i="6" s="1"/>
  <c r="AH685" i="6"/>
  <c r="AQ685" i="6" s="1"/>
  <c r="AJ685" i="6"/>
  <c r="AS685" i="6" s="1"/>
  <c r="AE684" i="6"/>
  <c r="AN684" i="6" s="1"/>
  <c r="AE685" i="6"/>
  <c r="AN685" i="6" s="1"/>
  <c r="AG684" i="6"/>
  <c r="AP684" i="6" s="1"/>
  <c r="AI684" i="6"/>
  <c r="AR684" i="6" s="1"/>
  <c r="AI685" i="6"/>
  <c r="AR685" i="6" s="1"/>
  <c r="AF1340" i="6"/>
  <c r="AO1340" i="6" s="1"/>
  <c r="AG1341" i="6"/>
  <c r="AP1341" i="6" s="1"/>
  <c r="AI1341" i="6"/>
  <c r="AR1341" i="6" s="1"/>
  <c r="AF1341" i="6"/>
  <c r="AO1341" i="6" s="1"/>
  <c r="AJ1341" i="6"/>
  <c r="AS1341" i="6" s="1"/>
  <c r="AH1341" i="6"/>
  <c r="AQ1341" i="6" s="1"/>
  <c r="AE1340" i="6"/>
  <c r="AN1340" i="6" s="1"/>
  <c r="AH1340" i="6"/>
  <c r="AQ1340" i="6" s="1"/>
  <c r="AE1341" i="6"/>
  <c r="AN1341" i="6" s="1"/>
  <c r="AG1340" i="6"/>
  <c r="AP1340" i="6" s="1"/>
  <c r="AI1340" i="6"/>
  <c r="AR1340" i="6" s="1"/>
  <c r="AJ1340" i="6"/>
  <c r="AS1340" i="6" s="1"/>
  <c r="AI2141" i="6"/>
  <c r="AR2141" i="6" s="1"/>
  <c r="AE2140" i="6"/>
  <c r="AN2140" i="6" s="1"/>
  <c r="AE2141" i="6"/>
  <c r="AN2141" i="6" s="1"/>
  <c r="AF2140" i="6"/>
  <c r="AO2140" i="6" s="1"/>
  <c r="AI2140" i="6"/>
  <c r="AR2140" i="6" s="1"/>
  <c r="AJ2140" i="6"/>
  <c r="AS2140" i="6" s="1"/>
  <c r="AG2141" i="6"/>
  <c r="AP2141" i="6" s="1"/>
  <c r="AG2140" i="6"/>
  <c r="AP2140" i="6" s="1"/>
  <c r="AF2141" i="6"/>
  <c r="AO2141" i="6" s="1"/>
  <c r="AJ2141" i="6"/>
  <c r="AS2141" i="6" s="1"/>
  <c r="AH2140" i="6"/>
  <c r="AQ2140" i="6" s="1"/>
  <c r="AH2141" i="6"/>
  <c r="AQ2141" i="6" s="1"/>
  <c r="AH388" i="6"/>
  <c r="AQ388" i="6" s="1"/>
  <c r="AG389" i="6"/>
  <c r="AP389" i="6" s="1"/>
  <c r="AF389" i="6"/>
  <c r="AO389" i="6" s="1"/>
  <c r="AJ389" i="6"/>
  <c r="AS389" i="6" s="1"/>
  <c r="AF388" i="6"/>
  <c r="AO388" i="6" s="1"/>
  <c r="AE389" i="6"/>
  <c r="AN389" i="6" s="1"/>
  <c r="AG388" i="6"/>
  <c r="AP388" i="6" s="1"/>
  <c r="AH389" i="6"/>
  <c r="AQ389" i="6" s="1"/>
  <c r="AJ388" i="6"/>
  <c r="AS388" i="6" s="1"/>
  <c r="AI388" i="6"/>
  <c r="AR388" i="6" s="1"/>
  <c r="AI389" i="6"/>
  <c r="AR389" i="6" s="1"/>
  <c r="AE388" i="6"/>
  <c r="AN388" i="6" s="1"/>
  <c r="AH748" i="6"/>
  <c r="AQ748" i="6" s="1"/>
  <c r="AE748" i="6"/>
  <c r="AN748" i="6" s="1"/>
  <c r="AG749" i="6"/>
  <c r="AP749" i="6" s="1"/>
  <c r="AI749" i="6"/>
  <c r="AR749" i="6" s="1"/>
  <c r="AI748" i="6"/>
  <c r="AR748" i="6" s="1"/>
  <c r="AH749" i="6"/>
  <c r="AQ749" i="6" s="1"/>
  <c r="AF749" i="6"/>
  <c r="AO749" i="6" s="1"/>
  <c r="AE749" i="6"/>
  <c r="AN749" i="6" s="1"/>
  <c r="AJ748" i="6"/>
  <c r="AS748" i="6" s="1"/>
  <c r="AF748" i="6"/>
  <c r="AO748" i="6" s="1"/>
  <c r="AJ749" i="6"/>
  <c r="AS749" i="6" s="1"/>
  <c r="AG748" i="6"/>
  <c r="AP748" i="6" s="1"/>
  <c r="AF980" i="6"/>
  <c r="AO980" i="6" s="1"/>
  <c r="AJ981" i="6"/>
  <c r="AS981" i="6" s="1"/>
  <c r="AH981" i="6"/>
  <c r="AQ981" i="6" s="1"/>
  <c r="AJ980" i="6"/>
  <c r="AS980" i="6" s="1"/>
  <c r="AI981" i="6"/>
  <c r="AR981" i="6" s="1"/>
  <c r="AG980" i="6"/>
  <c r="AP980" i="6" s="1"/>
  <c r="AH980" i="6"/>
  <c r="AQ980" i="6" s="1"/>
  <c r="AI980" i="6"/>
  <c r="AR980" i="6" s="1"/>
  <c r="AF981" i="6"/>
  <c r="AO981" i="6" s="1"/>
  <c r="AE981" i="6"/>
  <c r="AN981" i="6" s="1"/>
  <c r="AE980" i="6"/>
  <c r="AN980" i="6" s="1"/>
  <c r="AG981" i="6"/>
  <c r="AP981" i="6" s="1"/>
  <c r="AJ1301" i="6"/>
  <c r="AS1301" i="6" s="1"/>
  <c r="AH1301" i="6"/>
  <c r="AQ1301" i="6" s="1"/>
  <c r="AI1300" i="6"/>
  <c r="AR1300" i="6" s="1"/>
  <c r="AF1300" i="6"/>
  <c r="AO1300" i="6" s="1"/>
  <c r="AI1301" i="6"/>
  <c r="AR1301" i="6" s="1"/>
  <c r="AJ1300" i="6"/>
  <c r="AS1300" i="6" s="1"/>
  <c r="AE1301" i="6"/>
  <c r="AN1301" i="6" s="1"/>
  <c r="AG1300" i="6"/>
  <c r="AP1300" i="6" s="1"/>
  <c r="AF1301" i="6"/>
  <c r="AO1301" i="6" s="1"/>
  <c r="AE1300" i="6"/>
  <c r="AN1300" i="6" s="1"/>
  <c r="AH1300" i="6"/>
  <c r="AQ1300" i="6" s="1"/>
  <c r="AG1301" i="6"/>
  <c r="AP1301" i="6" s="1"/>
  <c r="AE565" i="6"/>
  <c r="AN565" i="6" s="1"/>
  <c r="AH565" i="6"/>
  <c r="AQ565" i="6" s="1"/>
  <c r="AI564" i="6"/>
  <c r="AR564" i="6" s="1"/>
  <c r="AE564" i="6"/>
  <c r="AN564" i="6" s="1"/>
  <c r="AJ565" i="6"/>
  <c r="AS565" i="6" s="1"/>
  <c r="AI565" i="6"/>
  <c r="AR565" i="6" s="1"/>
  <c r="AH564" i="6"/>
  <c r="AQ564" i="6" s="1"/>
  <c r="AG564" i="6"/>
  <c r="AP564" i="6" s="1"/>
  <c r="AF564" i="6"/>
  <c r="AO564" i="6" s="1"/>
  <c r="AF565" i="6"/>
  <c r="AO565" i="6" s="1"/>
  <c r="AJ564" i="6"/>
  <c r="AS564" i="6" s="1"/>
  <c r="AG565" i="6"/>
  <c r="AP565" i="6" s="1"/>
  <c r="AH901" i="6"/>
  <c r="AQ901" i="6" s="1"/>
  <c r="AG901" i="6"/>
  <c r="AP901" i="6" s="1"/>
  <c r="AJ901" i="6"/>
  <c r="AS901" i="6" s="1"/>
  <c r="AH900" i="6"/>
  <c r="AQ900" i="6" s="1"/>
  <c r="AE901" i="6"/>
  <c r="AN901" i="6" s="1"/>
  <c r="AJ900" i="6"/>
  <c r="AS900" i="6" s="1"/>
  <c r="AI901" i="6"/>
  <c r="AR901" i="6" s="1"/>
  <c r="AG900" i="6"/>
  <c r="AP900" i="6" s="1"/>
  <c r="AF901" i="6"/>
  <c r="AO901" i="6" s="1"/>
  <c r="AI900" i="6"/>
  <c r="AR900" i="6" s="1"/>
  <c r="AF900" i="6"/>
  <c r="AO900" i="6" s="1"/>
  <c r="AE900" i="6"/>
  <c r="AN900" i="6" s="1"/>
  <c r="AF1404" i="6"/>
  <c r="AO1404" i="6" s="1"/>
  <c r="AI1404" i="6"/>
  <c r="AR1404" i="6" s="1"/>
  <c r="AJ1405" i="6"/>
  <c r="AS1405" i="6" s="1"/>
  <c r="AG1405" i="6"/>
  <c r="AP1405" i="6" s="1"/>
  <c r="AH1404" i="6"/>
  <c r="AQ1404" i="6" s="1"/>
  <c r="AE1405" i="6"/>
  <c r="AN1405" i="6" s="1"/>
  <c r="AI1405" i="6"/>
  <c r="AR1405" i="6" s="1"/>
  <c r="AH1405" i="6"/>
  <c r="AQ1405" i="6" s="1"/>
  <c r="AJ1404" i="6"/>
  <c r="AS1404" i="6" s="1"/>
  <c r="AE1404" i="6"/>
  <c r="AN1404" i="6" s="1"/>
  <c r="AF1405" i="6"/>
  <c r="AO1405" i="6" s="1"/>
  <c r="AG1404" i="6"/>
  <c r="AP1404" i="6" s="1"/>
  <c r="AH1837" i="6"/>
  <c r="AQ1837" i="6" s="1"/>
  <c r="AI1837" i="6"/>
  <c r="AR1837" i="6" s="1"/>
  <c r="AE1836" i="6"/>
  <c r="AN1836" i="6" s="1"/>
  <c r="AG1837" i="6"/>
  <c r="AP1837" i="6" s="1"/>
  <c r="AH1836" i="6"/>
  <c r="AQ1836" i="6" s="1"/>
  <c r="AF1837" i="6"/>
  <c r="AO1837" i="6" s="1"/>
  <c r="AE1837" i="6"/>
  <c r="AN1837" i="6" s="1"/>
  <c r="AJ1836" i="6"/>
  <c r="AS1836" i="6" s="1"/>
  <c r="AI1836" i="6"/>
  <c r="AR1836" i="6" s="1"/>
  <c r="AF1836" i="6"/>
  <c r="AO1836" i="6" s="1"/>
  <c r="AJ1837" i="6"/>
  <c r="AS1837" i="6" s="1"/>
  <c r="AG1836" i="6"/>
  <c r="AP1836" i="6" s="1"/>
  <c r="AH1445" i="6"/>
  <c r="AQ1445" i="6" s="1"/>
  <c r="AJ1444" i="6"/>
  <c r="AS1444" i="6" s="1"/>
  <c r="AH1444" i="6"/>
  <c r="AQ1444" i="6" s="1"/>
  <c r="AG1444" i="6"/>
  <c r="AP1444" i="6" s="1"/>
  <c r="AE1444" i="6"/>
  <c r="AN1444" i="6" s="1"/>
  <c r="AE1445" i="6"/>
  <c r="AN1445" i="6" s="1"/>
  <c r="AG1445" i="6"/>
  <c r="AP1445" i="6" s="1"/>
  <c r="AF1445" i="6"/>
  <c r="AO1445" i="6" s="1"/>
  <c r="AJ1445" i="6"/>
  <c r="AS1445" i="6" s="1"/>
  <c r="AF1444" i="6"/>
  <c r="AO1444" i="6" s="1"/>
  <c r="AI1444" i="6"/>
  <c r="AR1444" i="6" s="1"/>
  <c r="AI1445" i="6"/>
  <c r="AR1445" i="6" s="1"/>
  <c r="AG149" i="6"/>
  <c r="AP149" i="6" s="1"/>
  <c r="AJ149" i="6"/>
  <c r="AS149" i="6" s="1"/>
  <c r="AF148" i="6"/>
  <c r="AO148" i="6" s="1"/>
  <c r="AH148" i="6"/>
  <c r="AQ148" i="6" s="1"/>
  <c r="AH149" i="6"/>
  <c r="AQ149" i="6" s="1"/>
  <c r="AF149" i="6"/>
  <c r="AO149" i="6" s="1"/>
  <c r="AE149" i="6"/>
  <c r="AN149" i="6" s="1"/>
  <c r="AE148" i="6"/>
  <c r="AN148" i="6" s="1"/>
  <c r="AI149" i="6"/>
  <c r="AR149" i="6" s="1"/>
  <c r="AI148" i="6"/>
  <c r="AR148" i="6" s="1"/>
  <c r="AJ148" i="6"/>
  <c r="AS148" i="6" s="1"/>
  <c r="AG148" i="6"/>
  <c r="AP148" i="6" s="1"/>
  <c r="AH1588" i="6"/>
  <c r="AQ1588" i="6" s="1"/>
  <c r="AG1588" i="6"/>
  <c r="AP1588" i="6" s="1"/>
  <c r="AE1589" i="6"/>
  <c r="AN1589" i="6" s="1"/>
  <c r="AF1588" i="6"/>
  <c r="AO1588" i="6" s="1"/>
  <c r="AI1588" i="6"/>
  <c r="AR1588" i="6" s="1"/>
  <c r="AH1589" i="6"/>
  <c r="AQ1589" i="6" s="1"/>
  <c r="AF1589" i="6"/>
  <c r="AO1589" i="6" s="1"/>
  <c r="AG1589" i="6"/>
  <c r="AP1589" i="6" s="1"/>
  <c r="AI1589" i="6"/>
  <c r="AR1589" i="6" s="1"/>
  <c r="AJ1588" i="6"/>
  <c r="AS1588" i="6" s="1"/>
  <c r="AE1588" i="6"/>
  <c r="AN1588" i="6" s="1"/>
  <c r="AJ1589" i="6"/>
  <c r="AS1589" i="6" s="1"/>
  <c r="AI1708" i="6"/>
  <c r="AR1708" i="6" s="1"/>
  <c r="AG1708" i="6"/>
  <c r="AP1708" i="6" s="1"/>
  <c r="AG1709" i="6"/>
  <c r="AP1709" i="6" s="1"/>
  <c r="AF1708" i="6"/>
  <c r="AO1708" i="6" s="1"/>
  <c r="AF1709" i="6"/>
  <c r="AO1709" i="6" s="1"/>
  <c r="AJ1709" i="6"/>
  <c r="AS1709" i="6" s="1"/>
  <c r="AE1709" i="6"/>
  <c r="AN1709" i="6" s="1"/>
  <c r="AH1709" i="6"/>
  <c r="AQ1709" i="6" s="1"/>
  <c r="AJ1708" i="6"/>
  <c r="AS1708" i="6" s="1"/>
  <c r="AI1709" i="6"/>
  <c r="AR1709" i="6" s="1"/>
  <c r="AH1708" i="6"/>
  <c r="AQ1708" i="6" s="1"/>
  <c r="AE1708" i="6"/>
  <c r="AN1708" i="6" s="1"/>
  <c r="AE781" i="6"/>
  <c r="AN781" i="6" s="1"/>
  <c r="AG780" i="6"/>
  <c r="AP780" i="6" s="1"/>
  <c r="AI781" i="6"/>
  <c r="AR781" i="6" s="1"/>
  <c r="AJ780" i="6"/>
  <c r="AS780" i="6" s="1"/>
  <c r="AF780" i="6"/>
  <c r="AO780" i="6" s="1"/>
  <c r="AJ781" i="6"/>
  <c r="AS781" i="6" s="1"/>
  <c r="AF781" i="6"/>
  <c r="AO781" i="6" s="1"/>
  <c r="AI780" i="6"/>
  <c r="AR780" i="6" s="1"/>
  <c r="AG781" i="6"/>
  <c r="AP781" i="6" s="1"/>
  <c r="AE780" i="6"/>
  <c r="AN780" i="6" s="1"/>
  <c r="AH780" i="6"/>
  <c r="AQ780" i="6" s="1"/>
  <c r="AH781" i="6"/>
  <c r="AQ781" i="6" s="1"/>
  <c r="AJ1677" i="6"/>
  <c r="AS1677" i="6" s="1"/>
  <c r="AF1677" i="6"/>
  <c r="AO1677" i="6" s="1"/>
  <c r="AG1677" i="6"/>
  <c r="AP1677" i="6" s="1"/>
  <c r="AF1676" i="6"/>
  <c r="AO1676" i="6" s="1"/>
  <c r="AH1676" i="6"/>
  <c r="AQ1676" i="6" s="1"/>
  <c r="AI1677" i="6"/>
  <c r="AR1677" i="6" s="1"/>
  <c r="AJ1676" i="6"/>
  <c r="AS1676" i="6" s="1"/>
  <c r="AE1676" i="6"/>
  <c r="AN1676" i="6" s="1"/>
  <c r="AH1677" i="6"/>
  <c r="AQ1677" i="6" s="1"/>
  <c r="AE1677" i="6"/>
  <c r="AN1677" i="6" s="1"/>
  <c r="AG1676" i="6"/>
  <c r="AP1676" i="6" s="1"/>
  <c r="AI1676" i="6"/>
  <c r="AR1676" i="6" s="1"/>
  <c r="AG2156" i="6"/>
  <c r="AP2156" i="6" s="1"/>
  <c r="AF2156" i="6"/>
  <c r="AO2156" i="6" s="1"/>
  <c r="AJ2157" i="6"/>
  <c r="AS2157" i="6" s="1"/>
  <c r="AE2156" i="6"/>
  <c r="AN2156" i="6" s="1"/>
  <c r="AH2157" i="6"/>
  <c r="AQ2157" i="6" s="1"/>
  <c r="AG2157" i="6"/>
  <c r="AP2157" i="6" s="1"/>
  <c r="AI2156" i="6"/>
  <c r="AR2156" i="6" s="1"/>
  <c r="AE2157" i="6"/>
  <c r="AN2157" i="6" s="1"/>
  <c r="AF2157" i="6"/>
  <c r="AO2157" i="6" s="1"/>
  <c r="AH2156" i="6"/>
  <c r="AQ2156" i="6" s="1"/>
  <c r="AI2157" i="6"/>
  <c r="AR2157" i="6" s="1"/>
  <c r="AJ2156" i="6"/>
  <c r="AS2156" i="6" s="1"/>
  <c r="AG1549" i="6"/>
  <c r="AP1549" i="6" s="1"/>
  <c r="AJ1548" i="6"/>
  <c r="AS1548" i="6" s="1"/>
  <c r="AE1548" i="6"/>
  <c r="AN1548" i="6" s="1"/>
  <c r="AF1548" i="6"/>
  <c r="AO1548" i="6" s="1"/>
  <c r="AH1548" i="6"/>
  <c r="AQ1548" i="6" s="1"/>
  <c r="AH1549" i="6"/>
  <c r="AQ1549" i="6" s="1"/>
  <c r="AG1548" i="6"/>
  <c r="AP1548" i="6" s="1"/>
  <c r="AI1549" i="6"/>
  <c r="AR1549" i="6" s="1"/>
  <c r="AF1549" i="6"/>
  <c r="AO1549" i="6" s="1"/>
  <c r="AJ1549" i="6"/>
  <c r="AS1549" i="6" s="1"/>
  <c r="AE1549" i="6"/>
  <c r="AN1549" i="6" s="1"/>
  <c r="AI1548" i="6"/>
  <c r="AR1548" i="6" s="1"/>
  <c r="AF1901" i="6"/>
  <c r="AO1901" i="6" s="1"/>
  <c r="AF1900" i="6"/>
  <c r="AO1900" i="6" s="1"/>
  <c r="AJ1900" i="6"/>
  <c r="AS1900" i="6" s="1"/>
  <c r="AH1900" i="6"/>
  <c r="AQ1900" i="6" s="1"/>
  <c r="AG1900" i="6"/>
  <c r="AP1900" i="6" s="1"/>
  <c r="AI1901" i="6"/>
  <c r="AR1901" i="6" s="1"/>
  <c r="AJ1901" i="6"/>
  <c r="AS1901" i="6" s="1"/>
  <c r="AH1901" i="6"/>
  <c r="AQ1901" i="6" s="1"/>
  <c r="AE1900" i="6"/>
  <c r="AN1900" i="6" s="1"/>
  <c r="AI1900" i="6"/>
  <c r="AR1900" i="6" s="1"/>
  <c r="AG1901" i="6"/>
  <c r="AP1901" i="6" s="1"/>
  <c r="AE1901" i="6"/>
  <c r="AN1901" i="6" s="1"/>
  <c r="AH284" i="6"/>
  <c r="AQ284" i="6" s="1"/>
  <c r="AH285" i="6"/>
  <c r="AQ285" i="6" s="1"/>
  <c r="AE285" i="6"/>
  <c r="AN285" i="6" s="1"/>
  <c r="AI285" i="6"/>
  <c r="AR285" i="6" s="1"/>
  <c r="AE284" i="6"/>
  <c r="AN284" i="6" s="1"/>
  <c r="AF285" i="6"/>
  <c r="AO285" i="6" s="1"/>
  <c r="AJ285" i="6"/>
  <c r="AS285" i="6" s="1"/>
  <c r="AG285" i="6"/>
  <c r="AP285" i="6" s="1"/>
  <c r="AI284" i="6"/>
  <c r="AR284" i="6" s="1"/>
  <c r="AG284" i="6"/>
  <c r="AP284" i="6" s="1"/>
  <c r="AF284" i="6"/>
  <c r="AO284" i="6" s="1"/>
  <c r="AJ284" i="6"/>
  <c r="AS284" i="6" s="1"/>
  <c r="AH524" i="6"/>
  <c r="AQ524" i="6" s="1"/>
  <c r="AG525" i="6"/>
  <c r="AP525" i="6" s="1"/>
  <c r="AE524" i="6"/>
  <c r="AN524" i="6" s="1"/>
  <c r="AH525" i="6"/>
  <c r="AQ525" i="6" s="1"/>
  <c r="AJ524" i="6"/>
  <c r="AS524" i="6" s="1"/>
  <c r="AI524" i="6"/>
  <c r="AR524" i="6" s="1"/>
  <c r="AE525" i="6"/>
  <c r="AN525" i="6" s="1"/>
  <c r="AG524" i="6"/>
  <c r="AP524" i="6" s="1"/>
  <c r="AI525" i="6"/>
  <c r="AR525" i="6" s="1"/>
  <c r="AJ525" i="6"/>
  <c r="AS525" i="6" s="1"/>
  <c r="AF525" i="6"/>
  <c r="AO525" i="6" s="1"/>
  <c r="AF524" i="6"/>
  <c r="AO524" i="6" s="1"/>
  <c r="AG1309" i="6"/>
  <c r="AP1309" i="6" s="1"/>
  <c r="AH1309" i="6"/>
  <c r="AQ1309" i="6" s="1"/>
  <c r="AE1308" i="6"/>
  <c r="AN1308" i="6" s="1"/>
  <c r="AF1309" i="6"/>
  <c r="AO1309" i="6" s="1"/>
  <c r="AG1308" i="6"/>
  <c r="AP1308" i="6" s="1"/>
  <c r="AI1308" i="6"/>
  <c r="AR1308" i="6" s="1"/>
  <c r="AF1308" i="6"/>
  <c r="AO1308" i="6" s="1"/>
  <c r="AI1309" i="6"/>
  <c r="AR1309" i="6" s="1"/>
  <c r="AE1309" i="6"/>
  <c r="AN1309" i="6" s="1"/>
  <c r="AJ1308" i="6"/>
  <c r="AS1308" i="6" s="1"/>
  <c r="AJ1309" i="6"/>
  <c r="AS1309" i="6" s="1"/>
  <c r="AH1308" i="6"/>
  <c r="AQ1308" i="6" s="1"/>
  <c r="AE1893" i="6"/>
  <c r="AN1893" i="6" s="1"/>
  <c r="AH1893" i="6"/>
  <c r="AQ1893" i="6" s="1"/>
  <c r="AF1892" i="6"/>
  <c r="AO1892" i="6" s="1"/>
  <c r="AI1892" i="6"/>
  <c r="AR1892" i="6" s="1"/>
  <c r="AF1893" i="6"/>
  <c r="AO1893" i="6" s="1"/>
  <c r="AG1893" i="6"/>
  <c r="AP1893" i="6" s="1"/>
  <c r="AJ1892" i="6"/>
  <c r="AS1892" i="6" s="1"/>
  <c r="AE1892" i="6"/>
  <c r="AN1892" i="6" s="1"/>
  <c r="AJ1893" i="6"/>
  <c r="AS1893" i="6" s="1"/>
  <c r="AI1893" i="6"/>
  <c r="AR1893" i="6" s="1"/>
  <c r="AH1892" i="6"/>
  <c r="AQ1892" i="6" s="1"/>
  <c r="AG1892" i="6"/>
  <c r="AP1892" i="6" s="1"/>
  <c r="AE2004" i="6" a="1"/>
  <c r="AG2196" i="6"/>
  <c r="AP2196" i="6" s="1"/>
  <c r="AJ2196" i="6"/>
  <c r="AS2196" i="6" s="1"/>
  <c r="AI2196" i="6"/>
  <c r="AR2196" i="6" s="1"/>
  <c r="AH2197" i="6"/>
  <c r="AQ2197" i="6" s="1"/>
  <c r="AF2196" i="6"/>
  <c r="AO2196" i="6" s="1"/>
  <c r="AF2197" i="6"/>
  <c r="AO2197" i="6" s="1"/>
  <c r="AH2196" i="6"/>
  <c r="AQ2196" i="6" s="1"/>
  <c r="AG2197" i="6"/>
  <c r="AP2197" i="6" s="1"/>
  <c r="AE2196" i="6"/>
  <c r="AN2196" i="6" s="1"/>
  <c r="AE2197" i="6"/>
  <c r="AN2197" i="6" s="1"/>
  <c r="AJ2197" i="6"/>
  <c r="AS2197" i="6" s="1"/>
  <c r="AI2197" i="6"/>
  <c r="AR2197" i="6" s="1"/>
  <c r="AJ2028" i="6"/>
  <c r="AS2028" i="6" s="1"/>
  <c r="AE2028" i="6"/>
  <c r="AN2028" i="6" s="1"/>
  <c r="AI2028" i="6"/>
  <c r="AR2028" i="6" s="1"/>
  <c r="AG2029" i="6"/>
  <c r="AP2029" i="6" s="1"/>
  <c r="AF2029" i="6"/>
  <c r="AO2029" i="6" s="1"/>
  <c r="AE2029" i="6"/>
  <c r="AN2029" i="6" s="1"/>
  <c r="AI2029" i="6"/>
  <c r="AR2029" i="6" s="1"/>
  <c r="AG2028" i="6"/>
  <c r="AP2028" i="6" s="1"/>
  <c r="AJ2029" i="6"/>
  <c r="AS2029" i="6" s="1"/>
  <c r="AH2028" i="6"/>
  <c r="AQ2028" i="6" s="1"/>
  <c r="AH2029" i="6"/>
  <c r="AQ2029" i="6" s="1"/>
  <c r="AF2028" i="6"/>
  <c r="AO2028" i="6" s="1"/>
  <c r="AE428" i="6"/>
  <c r="AN428" i="6" s="1"/>
  <c r="AI429" i="6"/>
  <c r="AR429" i="6" s="1"/>
  <c r="AH428" i="6"/>
  <c r="AQ428" i="6" s="1"/>
  <c r="AJ429" i="6"/>
  <c r="AS429" i="6" s="1"/>
  <c r="AF428" i="6"/>
  <c r="AO428" i="6" s="1"/>
  <c r="AI428" i="6"/>
  <c r="AR428" i="6" s="1"/>
  <c r="AG429" i="6"/>
  <c r="AP429" i="6" s="1"/>
  <c r="AH429" i="6"/>
  <c r="AQ429" i="6" s="1"/>
  <c r="AF429" i="6"/>
  <c r="AO429" i="6" s="1"/>
  <c r="AJ428" i="6"/>
  <c r="AS428" i="6" s="1"/>
  <c r="AG428" i="6"/>
  <c r="AP428" i="6" s="1"/>
  <c r="AE429" i="6"/>
  <c r="AN429" i="6" s="1"/>
  <c r="AI2173" i="6"/>
  <c r="AR2173" i="6" s="1"/>
  <c r="AE2172" i="6"/>
  <c r="AN2172" i="6" s="1"/>
  <c r="AJ2173" i="6"/>
  <c r="AS2173" i="6" s="1"/>
  <c r="AG2173" i="6"/>
  <c r="AP2173" i="6" s="1"/>
  <c r="AI2172" i="6"/>
  <c r="AR2172" i="6" s="1"/>
  <c r="AE2173" i="6"/>
  <c r="AN2173" i="6" s="1"/>
  <c r="AF2172" i="6"/>
  <c r="AO2172" i="6" s="1"/>
  <c r="AH2172" i="6"/>
  <c r="AQ2172" i="6" s="1"/>
  <c r="AJ2172" i="6"/>
  <c r="AS2172" i="6" s="1"/>
  <c r="AH2173" i="6"/>
  <c r="AQ2173" i="6" s="1"/>
  <c r="AG2172" i="6"/>
  <c r="AP2172" i="6" s="1"/>
  <c r="AF2173" i="6"/>
  <c r="AO2173" i="6" s="1"/>
  <c r="AF1172" i="6"/>
  <c r="AO1172" i="6" s="1"/>
  <c r="AG1172" i="6"/>
  <c r="AP1172" i="6" s="1"/>
  <c r="AH1172" i="6"/>
  <c r="AQ1172" i="6" s="1"/>
  <c r="AF1173" i="6"/>
  <c r="AO1173" i="6" s="1"/>
  <c r="AE1173" i="6"/>
  <c r="AN1173" i="6" s="1"/>
  <c r="AG1173" i="6"/>
  <c r="AP1173" i="6" s="1"/>
  <c r="AJ1173" i="6"/>
  <c r="AS1173" i="6" s="1"/>
  <c r="AJ1172" i="6"/>
  <c r="AS1172" i="6" s="1"/>
  <c r="AE1172" i="6"/>
  <c r="AN1172" i="6" s="1"/>
  <c r="AI1173" i="6"/>
  <c r="AR1173" i="6" s="1"/>
  <c r="AH1173" i="6"/>
  <c r="AQ1173" i="6" s="1"/>
  <c r="AI1172" i="6"/>
  <c r="AR1172" i="6" s="1"/>
  <c r="AG1788" i="6"/>
  <c r="AP1788" i="6" s="1"/>
  <c r="AI1788" i="6"/>
  <c r="AR1788" i="6" s="1"/>
  <c r="AH1788" i="6"/>
  <c r="AQ1788" i="6" s="1"/>
  <c r="AJ1789" i="6"/>
  <c r="AS1789" i="6" s="1"/>
  <c r="AF1789" i="6"/>
  <c r="AO1789" i="6" s="1"/>
  <c r="AE1789" i="6"/>
  <c r="AN1789" i="6" s="1"/>
  <c r="AI1789" i="6"/>
  <c r="AR1789" i="6" s="1"/>
  <c r="AJ1788" i="6"/>
  <c r="AS1788" i="6" s="1"/>
  <c r="AF1788" i="6"/>
  <c r="AO1788" i="6" s="1"/>
  <c r="AE1788" i="6"/>
  <c r="AN1788" i="6" s="1"/>
  <c r="AH1789" i="6"/>
  <c r="AQ1789" i="6" s="1"/>
  <c r="AG1789" i="6"/>
  <c r="AP1789" i="6" s="1"/>
  <c r="AF52" i="6"/>
  <c r="AO52" i="6" s="1"/>
  <c r="AJ53" i="6"/>
  <c r="AS53" i="6" s="1"/>
  <c r="AE53" i="6"/>
  <c r="AN53" i="6" s="1"/>
  <c r="AG53" i="6"/>
  <c r="AP53" i="6" s="1"/>
  <c r="AG52" i="6"/>
  <c r="AP52" i="6" s="1"/>
  <c r="AH52" i="6"/>
  <c r="AQ52" i="6" s="1"/>
  <c r="AF53" i="6"/>
  <c r="AO53" i="6" s="1"/>
  <c r="AI52" i="6"/>
  <c r="AR52" i="6" s="1"/>
  <c r="AH53" i="6"/>
  <c r="AQ53" i="6" s="1"/>
  <c r="AJ52" i="6"/>
  <c r="AS52" i="6" s="1"/>
  <c r="AI53" i="6"/>
  <c r="AR53" i="6" s="1"/>
  <c r="AE52" i="6"/>
  <c r="AN52" i="6" s="1"/>
  <c r="AG308" i="6"/>
  <c r="AP308" i="6" s="1"/>
  <c r="AE309" i="6"/>
  <c r="AN309" i="6" s="1"/>
  <c r="AJ308" i="6"/>
  <c r="AS308" i="6" s="1"/>
  <c r="AH308" i="6"/>
  <c r="AQ308" i="6" s="1"/>
  <c r="AF308" i="6"/>
  <c r="AO308" i="6" s="1"/>
  <c r="AI308" i="6"/>
  <c r="AR308" i="6" s="1"/>
  <c r="AF309" i="6"/>
  <c r="AO309" i="6" s="1"/>
  <c r="AG309" i="6"/>
  <c r="AP309" i="6" s="1"/>
  <c r="AJ309" i="6"/>
  <c r="AS309" i="6" s="1"/>
  <c r="AE308" i="6"/>
  <c r="AN308" i="6" s="1"/>
  <c r="AI309" i="6"/>
  <c r="AR309" i="6" s="1"/>
  <c r="AH309" i="6"/>
  <c r="AQ309" i="6" s="1"/>
  <c r="AG1821" i="6"/>
  <c r="AP1821" i="6" s="1"/>
  <c r="AH1820" i="6"/>
  <c r="AQ1820" i="6" s="1"/>
  <c r="AG1820" i="6"/>
  <c r="AP1820" i="6" s="1"/>
  <c r="AF1365" i="6"/>
  <c r="AO1365" i="6" s="1"/>
  <c r="AJ1364" i="6"/>
  <c r="AS1364" i="6" s="1"/>
  <c r="AI1364" i="6"/>
  <c r="AR1364" i="6" s="1"/>
  <c r="AJ1365" i="6"/>
  <c r="AS1365" i="6" s="1"/>
  <c r="AE1364" i="6"/>
  <c r="AN1364" i="6" s="1"/>
  <c r="AG1365" i="6"/>
  <c r="AP1365" i="6" s="1"/>
  <c r="AG1364" i="6"/>
  <c r="AP1364" i="6" s="1"/>
  <c r="AH1364" i="6"/>
  <c r="AQ1364" i="6" s="1"/>
  <c r="AH1365" i="6"/>
  <c r="AQ1365" i="6" s="1"/>
  <c r="AF1364" i="6"/>
  <c r="AO1364" i="6" s="1"/>
  <c r="AI1365" i="6"/>
  <c r="AR1365" i="6" s="1"/>
  <c r="AE1365" i="6"/>
  <c r="AN1365" i="6" s="1"/>
  <c r="AJ732" i="6"/>
  <c r="AS732" i="6" s="1"/>
  <c r="AF732" i="6"/>
  <c r="AO732" i="6" s="1"/>
  <c r="AE732" i="6"/>
  <c r="AN732" i="6" s="1"/>
  <c r="AG733" i="6"/>
  <c r="AP733" i="6" s="1"/>
  <c r="AI732" i="6"/>
  <c r="AR732" i="6" s="1"/>
  <c r="AI733" i="6"/>
  <c r="AR733" i="6" s="1"/>
  <c r="AG732" i="6"/>
  <c r="AP732" i="6" s="1"/>
  <c r="AJ733" i="6"/>
  <c r="AS733" i="6" s="1"/>
  <c r="AF733" i="6"/>
  <c r="AO733" i="6" s="1"/>
  <c r="AH732" i="6"/>
  <c r="AQ732" i="6" s="1"/>
  <c r="AE733" i="6"/>
  <c r="AN733" i="6" s="1"/>
  <c r="AH733" i="6"/>
  <c r="AQ733" i="6" s="1"/>
  <c r="AH501" i="6"/>
  <c r="AQ501" i="6" s="1"/>
  <c r="AF501" i="6"/>
  <c r="AO501" i="6" s="1"/>
  <c r="AE501" i="6"/>
  <c r="AN501" i="6" s="1"/>
  <c r="AJ500" i="6"/>
  <c r="AS500" i="6" s="1"/>
  <c r="AE500" i="6"/>
  <c r="AN500" i="6" s="1"/>
  <c r="AG500" i="6"/>
  <c r="AP500" i="6" s="1"/>
  <c r="AF500" i="6"/>
  <c r="AO500" i="6" s="1"/>
  <c r="AI501" i="6"/>
  <c r="AR501" i="6" s="1"/>
  <c r="AJ501" i="6"/>
  <c r="AS501" i="6" s="1"/>
  <c r="AH500" i="6"/>
  <c r="AQ500" i="6" s="1"/>
  <c r="AI500" i="6"/>
  <c r="AR500" i="6" s="1"/>
  <c r="AG501" i="6"/>
  <c r="AP501" i="6" s="1"/>
  <c r="AJ277" i="6"/>
  <c r="AS277" i="6" s="1"/>
  <c r="AJ276" i="6"/>
  <c r="AS276" i="6" s="1"/>
  <c r="AE277" i="6"/>
  <c r="AN277" i="6" s="1"/>
  <c r="AE276" i="6"/>
  <c r="AN276" i="6" s="1"/>
  <c r="AG277" i="6"/>
  <c r="AP277" i="6" s="1"/>
  <c r="AH277" i="6"/>
  <c r="AQ277" i="6" s="1"/>
  <c r="AF277" i="6"/>
  <c r="AO277" i="6" s="1"/>
  <c r="AI276" i="6"/>
  <c r="AR276" i="6" s="1"/>
  <c r="AF276" i="6"/>
  <c r="AO276" i="6" s="1"/>
  <c r="AH276" i="6"/>
  <c r="AQ276" i="6" s="1"/>
  <c r="AG276" i="6"/>
  <c r="AP276" i="6" s="1"/>
  <c r="AI277" i="6"/>
  <c r="AR277" i="6" s="1"/>
  <c r="AE660" i="6"/>
  <c r="AN660" i="6" s="1"/>
  <c r="AI661" i="6"/>
  <c r="AR661" i="6" s="1"/>
  <c r="AJ660" i="6"/>
  <c r="AS660" i="6" s="1"/>
  <c r="AF660" i="6"/>
  <c r="AO660" i="6" s="1"/>
  <c r="AF661" i="6"/>
  <c r="AO661" i="6" s="1"/>
  <c r="AI660" i="6"/>
  <c r="AR660" i="6" s="1"/>
  <c r="AG661" i="6"/>
  <c r="AP661" i="6" s="1"/>
  <c r="AH661" i="6"/>
  <c r="AQ661" i="6" s="1"/>
  <c r="AE661" i="6"/>
  <c r="AN661" i="6" s="1"/>
  <c r="AJ661" i="6"/>
  <c r="AS661" i="6" s="1"/>
  <c r="AG660" i="6"/>
  <c r="AP660" i="6" s="1"/>
  <c r="AH660" i="6"/>
  <c r="AQ660" i="6" s="1"/>
  <c r="AE12" i="6"/>
  <c r="AN12" i="6" s="1"/>
  <c r="AH12" i="6"/>
  <c r="AQ12" i="6" s="1"/>
  <c r="AI12" i="6"/>
  <c r="AR12" i="6" s="1"/>
  <c r="AF12" i="6"/>
  <c r="AO12" i="6" s="1"/>
  <c r="AG12" i="6"/>
  <c r="AP12" i="6" s="1"/>
  <c r="AF13" i="6"/>
  <c r="AO13" i="6" s="1"/>
  <c r="AJ12" i="6"/>
  <c r="AS12" i="6" s="1"/>
  <c r="AE13" i="6"/>
  <c r="AN13" i="6" s="1"/>
  <c r="AG13" i="6"/>
  <c r="AP13" i="6" s="1"/>
  <c r="AH13" i="6"/>
  <c r="AQ13" i="6" s="1"/>
  <c r="AJ13" i="6"/>
  <c r="AS13" i="6" s="1"/>
  <c r="AI13" i="6"/>
  <c r="AR13" i="6" s="1"/>
  <c r="AG2132" i="6"/>
  <c r="AP2132" i="6" s="1"/>
  <c r="AF2133" i="6"/>
  <c r="AO2133" i="6" s="1"/>
  <c r="AH2133" i="6"/>
  <c r="AQ2133" i="6" s="1"/>
  <c r="AI2133" i="6"/>
  <c r="AR2133" i="6" s="1"/>
  <c r="AE2133" i="6"/>
  <c r="AN2133" i="6" s="1"/>
  <c r="AJ2133" i="6"/>
  <c r="AS2133" i="6" s="1"/>
  <c r="AJ2132" i="6"/>
  <c r="AS2132" i="6" s="1"/>
  <c r="AG2133" i="6"/>
  <c r="AP2133" i="6" s="1"/>
  <c r="AI2132" i="6"/>
  <c r="AR2132" i="6" s="1"/>
  <c r="AH2132" i="6"/>
  <c r="AQ2132" i="6" s="1"/>
  <c r="AF2132" i="6"/>
  <c r="AO2132" i="6" s="1"/>
  <c r="AE2132" i="6"/>
  <c r="AN2132" i="6" s="1"/>
  <c r="AH1724" i="6"/>
  <c r="AQ1724" i="6" s="1"/>
  <c r="AJ1725" i="6"/>
  <c r="AS1725" i="6" s="1"/>
  <c r="AE1725" i="6"/>
  <c r="AN1725" i="6" s="1"/>
  <c r="T902" i="8"/>
  <c r="U903" i="8"/>
  <c r="S902" i="8"/>
  <c r="U902" i="8"/>
  <c r="U901" i="8"/>
  <c r="T903" i="8"/>
  <c r="T901" i="8"/>
  <c r="S901" i="8"/>
  <c r="S903" i="8"/>
  <c r="S527" i="8"/>
  <c r="T526" i="8"/>
  <c r="U528" i="8"/>
  <c r="U526" i="8"/>
  <c r="S528" i="8"/>
  <c r="T528" i="8"/>
  <c r="S526" i="8"/>
  <c r="U527" i="8"/>
  <c r="T527" i="8"/>
  <c r="S659" i="8"/>
  <c r="U659" i="8"/>
  <c r="S660" i="8"/>
  <c r="S658" i="8"/>
  <c r="T660" i="8"/>
  <c r="T658" i="8"/>
  <c r="T659" i="8"/>
  <c r="U658" i="8"/>
  <c r="U660" i="8"/>
  <c r="T501" i="8"/>
  <c r="T500" i="8"/>
  <c r="T499" i="8"/>
  <c r="U500" i="8"/>
  <c r="S499" i="8"/>
  <c r="S500" i="8"/>
  <c r="S501" i="8"/>
  <c r="U499" i="8"/>
  <c r="U501" i="8"/>
  <c r="S907" i="8"/>
  <c r="T909" i="8"/>
  <c r="S908" i="8"/>
  <c r="U908" i="8"/>
  <c r="T907" i="8"/>
  <c r="U907" i="8"/>
  <c r="S909" i="8"/>
  <c r="T908" i="8"/>
  <c r="U909" i="8"/>
  <c r="S435" i="8"/>
  <c r="T434" i="8"/>
  <c r="T433" i="8"/>
  <c r="S434" i="8"/>
  <c r="U435" i="8"/>
  <c r="U434" i="8"/>
  <c r="T435" i="8"/>
  <c r="U433" i="8"/>
  <c r="S433" i="8"/>
  <c r="T188" i="8"/>
  <c r="S188" i="8"/>
  <c r="U187" i="8"/>
  <c r="U189" i="8"/>
  <c r="U188" i="8"/>
  <c r="S189" i="8"/>
  <c r="T189" i="8"/>
  <c r="S187" i="8"/>
  <c r="T187" i="8"/>
  <c r="S306" i="8"/>
  <c r="U305" i="8"/>
  <c r="T306" i="8"/>
  <c r="T305" i="8"/>
  <c r="S305" i="8"/>
  <c r="U306" i="8"/>
  <c r="T304" i="8"/>
  <c r="U304" i="8"/>
  <c r="S304" i="8"/>
  <c r="T551" i="8"/>
  <c r="T550" i="8"/>
  <c r="S552" i="8"/>
  <c r="U551" i="8"/>
  <c r="U552" i="8"/>
  <c r="U550" i="8"/>
  <c r="S550" i="8"/>
  <c r="T552" i="8"/>
  <c r="S551" i="8"/>
  <c r="U629" i="8"/>
  <c r="U628" i="8"/>
  <c r="T629" i="8"/>
  <c r="S629" i="8"/>
  <c r="T628" i="8"/>
  <c r="U630" i="8"/>
  <c r="T630" i="8"/>
  <c r="S628" i="8"/>
  <c r="S630" i="8"/>
  <c r="S240" i="8"/>
  <c r="S239" i="8"/>
  <c r="T239" i="8"/>
  <c r="U240" i="8"/>
  <c r="U238" i="8"/>
  <c r="U239" i="8"/>
  <c r="T240" i="8"/>
  <c r="S238" i="8"/>
  <c r="T238" i="8"/>
  <c r="T125" i="8"/>
  <c r="T124" i="8"/>
  <c r="U125" i="8"/>
  <c r="T126" i="8"/>
  <c r="S125" i="8"/>
  <c r="U124" i="8"/>
  <c r="S126" i="8"/>
  <c r="U126" i="8"/>
  <c r="S124" i="8"/>
  <c r="T72" i="8"/>
  <c r="U72" i="8"/>
  <c r="S71" i="8"/>
  <c r="T71" i="8"/>
  <c r="S70" i="8"/>
  <c r="S72" i="8"/>
  <c r="U70" i="8"/>
  <c r="T70" i="8"/>
  <c r="U71" i="8"/>
  <c r="U705" i="8"/>
  <c r="U704" i="8"/>
  <c r="T704" i="8"/>
  <c r="T703" i="8"/>
  <c r="S704" i="8"/>
  <c r="T705" i="8"/>
  <c r="S703" i="8"/>
  <c r="U703" i="8"/>
  <c r="S705" i="8"/>
  <c r="U868" i="8"/>
  <c r="T869" i="8"/>
  <c r="S868" i="8"/>
  <c r="S869" i="8"/>
  <c r="U869" i="8"/>
  <c r="S870" i="8"/>
  <c r="T868" i="8"/>
  <c r="T870" i="8"/>
  <c r="U870" i="8"/>
  <c r="U887" i="8"/>
  <c r="U888" i="8"/>
  <c r="S886" i="8"/>
  <c r="S887" i="8"/>
  <c r="T886" i="8"/>
  <c r="T887" i="8"/>
  <c r="T888" i="8"/>
  <c r="S888" i="8"/>
  <c r="U886" i="8"/>
  <c r="T278" i="8"/>
  <c r="U277" i="8"/>
  <c r="U279" i="8"/>
  <c r="T279" i="8"/>
  <c r="T277" i="8"/>
  <c r="U278" i="8"/>
  <c r="S277" i="8"/>
  <c r="S279" i="8"/>
  <c r="S278" i="8"/>
  <c r="S227" i="8"/>
  <c r="T226" i="8"/>
  <c r="U227" i="8"/>
  <c r="U228" i="8"/>
  <c r="S226" i="8"/>
  <c r="T228" i="8"/>
  <c r="S228" i="8"/>
  <c r="U226" i="8"/>
  <c r="T227" i="8"/>
  <c r="U186" i="8"/>
  <c r="S184" i="8"/>
  <c r="U185" i="8"/>
  <c r="U184" i="8"/>
  <c r="T185" i="8"/>
  <c r="T184" i="8"/>
  <c r="T186" i="8"/>
  <c r="S185" i="8"/>
  <c r="S186" i="8"/>
  <c r="U523" i="8"/>
  <c r="U524" i="8"/>
  <c r="U525" i="8"/>
  <c r="S524" i="8"/>
  <c r="S525" i="8"/>
  <c r="T524" i="8"/>
  <c r="T525" i="8"/>
  <c r="T523" i="8"/>
  <c r="S523" i="8"/>
  <c r="S203" i="8"/>
  <c r="U204" i="8"/>
  <c r="U203" i="8"/>
  <c r="T203" i="8"/>
  <c r="T204" i="8"/>
  <c r="S202" i="8"/>
  <c r="S204" i="8"/>
  <c r="U202" i="8"/>
  <c r="T202" i="8"/>
  <c r="U53" i="8"/>
  <c r="S52" i="8"/>
  <c r="S53" i="8"/>
  <c r="T53" i="8"/>
  <c r="T52" i="8"/>
  <c r="U52" i="8"/>
  <c r="S54" i="8"/>
  <c r="U54" i="8"/>
  <c r="T54" i="8"/>
  <c r="S330" i="8"/>
  <c r="T329" i="8"/>
  <c r="U330" i="8"/>
  <c r="U328" i="8"/>
  <c r="U329" i="8"/>
  <c r="S329" i="8"/>
  <c r="T330" i="8"/>
  <c r="S328" i="8"/>
  <c r="T328" i="8"/>
  <c r="T252" i="8"/>
  <c r="U250" i="8"/>
  <c r="T251" i="8"/>
  <c r="U252" i="8"/>
  <c r="S251" i="8"/>
  <c r="S250" i="8"/>
  <c r="S252" i="8"/>
  <c r="T250" i="8"/>
  <c r="U251" i="8"/>
  <c r="T294" i="8"/>
  <c r="U292" i="8"/>
  <c r="S293" i="8"/>
  <c r="U294" i="8"/>
  <c r="U293" i="8"/>
  <c r="S294" i="8"/>
  <c r="T293" i="8"/>
  <c r="T292" i="8"/>
  <c r="S292" i="8"/>
  <c r="U828" i="8"/>
  <c r="T827" i="8"/>
  <c r="T826" i="8"/>
  <c r="S826" i="8"/>
  <c r="U827" i="8"/>
  <c r="T828" i="8"/>
  <c r="S827" i="8"/>
  <c r="S828" i="8"/>
  <c r="U826" i="8"/>
  <c r="U601" i="8"/>
  <c r="U602" i="8"/>
  <c r="T603" i="8"/>
  <c r="S601" i="8"/>
  <c r="T602" i="8"/>
  <c r="U603" i="8"/>
  <c r="S602" i="8"/>
  <c r="S603" i="8"/>
  <c r="T601" i="8"/>
  <c r="T161" i="8"/>
  <c r="U161" i="8"/>
  <c r="U162" i="8"/>
  <c r="T162" i="8"/>
  <c r="U160" i="8"/>
  <c r="T160" i="8"/>
  <c r="S160" i="8"/>
  <c r="S162" i="8"/>
  <c r="S161" i="8"/>
  <c r="U730" i="8"/>
  <c r="S731" i="8"/>
  <c r="T731" i="8"/>
  <c r="S732" i="8"/>
  <c r="U731" i="8"/>
  <c r="S730" i="8"/>
  <c r="T730" i="8"/>
  <c r="U732" i="8"/>
  <c r="T732" i="8"/>
  <c r="T74" i="8"/>
  <c r="S74" i="8"/>
  <c r="U75" i="8"/>
  <c r="T75" i="8"/>
  <c r="T73" i="8"/>
  <c r="U73" i="8"/>
  <c r="S73" i="8"/>
  <c r="U74" i="8"/>
  <c r="S75" i="8"/>
  <c r="S842" i="8"/>
  <c r="T841" i="8"/>
  <c r="T843" i="8"/>
  <c r="S843" i="8"/>
  <c r="U842" i="8"/>
  <c r="U843" i="8"/>
  <c r="T842" i="8"/>
  <c r="U841" i="8"/>
  <c r="S841" i="8"/>
  <c r="T12" i="8"/>
  <c r="S11" i="8"/>
  <c r="U12" i="8"/>
  <c r="T10" i="8"/>
  <c r="U11" i="8"/>
  <c r="U10" i="8"/>
  <c r="S10" i="8"/>
  <c r="S12" i="8"/>
  <c r="T11" i="8"/>
  <c r="U298" i="8"/>
  <c r="U299" i="8"/>
  <c r="T299" i="8"/>
  <c r="S300" i="8"/>
  <c r="S298" i="8"/>
  <c r="S299" i="8"/>
  <c r="U300" i="8"/>
  <c r="T300" i="8"/>
  <c r="T298" i="8"/>
  <c r="U885" i="8"/>
  <c r="T883" i="8"/>
  <c r="U883" i="8"/>
  <c r="U884" i="8"/>
  <c r="T885" i="8"/>
  <c r="S884" i="8"/>
  <c r="S885" i="8"/>
  <c r="S883" i="8"/>
  <c r="T884" i="8"/>
  <c r="T879" i="8"/>
  <c r="T877" i="8"/>
  <c r="T878" i="8"/>
  <c r="S879" i="8"/>
  <c r="U877" i="8"/>
  <c r="S877" i="8"/>
  <c r="S878" i="8"/>
  <c r="U878" i="8"/>
  <c r="U879" i="8"/>
  <c r="T264" i="8"/>
  <c r="T263" i="8"/>
  <c r="U263" i="8"/>
  <c r="S262" i="8"/>
  <c r="S264" i="8"/>
  <c r="T262" i="8"/>
  <c r="U264" i="8"/>
  <c r="S263" i="8"/>
  <c r="U262" i="8"/>
  <c r="S210" i="8"/>
  <c r="T210" i="8"/>
  <c r="T209" i="8"/>
  <c r="U208" i="8"/>
  <c r="U210" i="8"/>
  <c r="S208" i="8"/>
  <c r="S209" i="8"/>
  <c r="U209" i="8"/>
  <c r="T208" i="8"/>
  <c r="S505" i="8"/>
  <c r="T507" i="8"/>
  <c r="U507" i="8"/>
  <c r="U506" i="8"/>
  <c r="S506" i="8"/>
  <c r="T506" i="8"/>
  <c r="T505" i="8"/>
  <c r="S507" i="8"/>
  <c r="U505" i="8"/>
  <c r="S428" i="8"/>
  <c r="T428" i="8"/>
  <c r="T429" i="8"/>
  <c r="U427" i="8"/>
  <c r="S429" i="8"/>
  <c r="U428" i="8"/>
  <c r="T427" i="8"/>
  <c r="S427" i="8"/>
  <c r="U429" i="8"/>
  <c r="S283" i="8"/>
  <c r="U285" i="8"/>
  <c r="S285" i="8"/>
  <c r="U283" i="8"/>
  <c r="T283" i="8"/>
  <c r="T284" i="8"/>
  <c r="S284" i="8"/>
  <c r="T285" i="8"/>
  <c r="U284" i="8"/>
  <c r="U613" i="8"/>
  <c r="T614" i="8"/>
  <c r="T613" i="8"/>
  <c r="S615" i="8"/>
  <c r="S613" i="8"/>
  <c r="U614" i="8"/>
  <c r="S614" i="8"/>
  <c r="U615" i="8"/>
  <c r="T615" i="8"/>
  <c r="U534" i="8"/>
  <c r="S532" i="8"/>
  <c r="U533" i="8"/>
  <c r="T534" i="8"/>
  <c r="S533" i="8"/>
  <c r="S534" i="8"/>
  <c r="T533" i="8"/>
  <c r="U532" i="8"/>
  <c r="T532" i="8"/>
  <c r="S281" i="8"/>
  <c r="S280" i="8"/>
  <c r="T282" i="8"/>
  <c r="T280" i="8"/>
  <c r="U280" i="8"/>
  <c r="U282" i="8"/>
  <c r="U281" i="8"/>
  <c r="T281" i="8"/>
  <c r="S282" i="8"/>
  <c r="U59" i="8"/>
  <c r="S59" i="8"/>
  <c r="S58" i="8"/>
  <c r="U60" i="8"/>
  <c r="T59" i="8"/>
  <c r="T60" i="8"/>
  <c r="S60" i="8"/>
  <c r="U58" i="8"/>
  <c r="T58" i="8"/>
  <c r="T415" i="8"/>
  <c r="S415" i="8"/>
  <c r="T417" i="8"/>
  <c r="U416" i="8"/>
  <c r="U417" i="8"/>
  <c r="T416" i="8"/>
  <c r="S417" i="8"/>
  <c r="U415" i="8"/>
  <c r="S416" i="8"/>
  <c r="U256" i="8"/>
  <c r="S256" i="8"/>
  <c r="U257" i="8"/>
  <c r="S257" i="8"/>
  <c r="T258" i="8"/>
  <c r="T257" i="8"/>
  <c r="U258" i="8"/>
  <c r="S258" i="8"/>
  <c r="T256" i="8"/>
  <c r="S79" i="8"/>
  <c r="U80" i="8"/>
  <c r="U79" i="8"/>
  <c r="T80" i="8"/>
  <c r="T81" i="8"/>
  <c r="U81" i="8"/>
  <c r="S80" i="8"/>
  <c r="T79" i="8"/>
  <c r="S81" i="8"/>
  <c r="S223" i="8"/>
  <c r="T223" i="8"/>
  <c r="T224" i="8"/>
  <c r="S224" i="8"/>
  <c r="U223" i="8"/>
  <c r="U225" i="8"/>
  <c r="U224" i="8"/>
  <c r="S225" i="8"/>
  <c r="T225" i="8"/>
  <c r="S170" i="8"/>
  <c r="U171" i="8"/>
  <c r="T171" i="8"/>
  <c r="T169" i="8"/>
  <c r="U169" i="8"/>
  <c r="S169" i="8"/>
  <c r="U170" i="8"/>
  <c r="S171" i="8"/>
  <c r="T170" i="8"/>
  <c r="T45" i="8"/>
  <c r="T43" i="8"/>
  <c r="S43" i="8"/>
  <c r="U44" i="8"/>
  <c r="T44" i="8"/>
  <c r="U43" i="8"/>
  <c r="S44" i="8"/>
  <c r="U45" i="8"/>
  <c r="S45" i="8"/>
  <c r="U363" i="8"/>
  <c r="S363" i="8"/>
  <c r="S362" i="8"/>
  <c r="U361" i="8"/>
  <c r="S361" i="8"/>
  <c r="U362" i="8"/>
  <c r="T363" i="8"/>
  <c r="T362" i="8"/>
  <c r="T361" i="8"/>
  <c r="T858" i="8"/>
  <c r="S856" i="8"/>
  <c r="T856" i="8"/>
  <c r="S857" i="8"/>
  <c r="U856" i="8"/>
  <c r="T857" i="8"/>
  <c r="U857" i="8"/>
  <c r="S858" i="8"/>
  <c r="U858" i="8"/>
  <c r="T545" i="8"/>
  <c r="U546" i="8"/>
  <c r="S545" i="8"/>
  <c r="T544" i="8"/>
  <c r="T546" i="8"/>
  <c r="S546" i="8"/>
  <c r="U545" i="8"/>
  <c r="U544" i="8"/>
  <c r="S544" i="8"/>
  <c r="T721" i="8"/>
  <c r="S721" i="8"/>
  <c r="S723" i="8"/>
  <c r="U722" i="8"/>
  <c r="U721" i="8"/>
  <c r="S722" i="8"/>
  <c r="T723" i="8"/>
  <c r="U723" i="8"/>
  <c r="T722" i="8"/>
  <c r="U573" i="8"/>
  <c r="U572" i="8"/>
  <c r="S572" i="8"/>
  <c r="T573" i="8"/>
  <c r="S573" i="8"/>
  <c r="S571" i="8"/>
  <c r="T572" i="8"/>
  <c r="T571" i="8"/>
  <c r="U571" i="8"/>
  <c r="U640" i="8"/>
  <c r="T642" i="8"/>
  <c r="U641" i="8"/>
  <c r="S642" i="8"/>
  <c r="T640" i="8"/>
  <c r="S640" i="8"/>
  <c r="S641" i="8"/>
  <c r="T641" i="8"/>
  <c r="U642" i="8"/>
  <c r="U248" i="8"/>
  <c r="U249" i="8"/>
  <c r="S247" i="8"/>
  <c r="T249" i="8"/>
  <c r="T248" i="8"/>
  <c r="S248" i="8"/>
  <c r="S249" i="8"/>
  <c r="T247" i="8"/>
  <c r="U247" i="8"/>
  <c r="S377" i="8"/>
  <c r="U377" i="8"/>
  <c r="S376" i="8"/>
  <c r="T377" i="8"/>
  <c r="T378" i="8"/>
  <c r="T376" i="8"/>
  <c r="U376" i="8"/>
  <c r="S378" i="8"/>
  <c r="U378" i="8"/>
  <c r="T153" i="8"/>
  <c r="T152" i="8"/>
  <c r="S153" i="8"/>
  <c r="U153" i="8"/>
  <c r="S151" i="8"/>
  <c r="S152" i="8"/>
  <c r="U151" i="8"/>
  <c r="U152" i="8"/>
  <c r="T151" i="8"/>
  <c r="S529" i="8"/>
  <c r="U529" i="8"/>
  <c r="S531" i="8"/>
  <c r="T530" i="8"/>
  <c r="S530" i="8"/>
  <c r="U531" i="8"/>
  <c r="U530" i="8"/>
  <c r="T529" i="8"/>
  <c r="T531" i="8"/>
  <c r="S388" i="8"/>
  <c r="S389" i="8"/>
  <c r="U388" i="8"/>
  <c r="U389" i="8"/>
  <c r="U390" i="8"/>
  <c r="S390" i="8"/>
  <c r="T388" i="8"/>
  <c r="T389" i="8"/>
  <c r="T390" i="8"/>
  <c r="T797" i="8"/>
  <c r="T796" i="8"/>
  <c r="U798" i="8"/>
  <c r="S798" i="8"/>
  <c r="S797" i="8"/>
  <c r="T798" i="8"/>
  <c r="S796" i="8"/>
  <c r="U797" i="8"/>
  <c r="U796" i="8"/>
  <c r="U364" i="8"/>
  <c r="U365" i="8"/>
  <c r="U366" i="8"/>
  <c r="S366" i="8"/>
  <c r="T364" i="8"/>
  <c r="T365" i="8"/>
  <c r="T366" i="8"/>
  <c r="S364" i="8"/>
  <c r="S365" i="8"/>
  <c r="S193" i="8"/>
  <c r="U194" i="8"/>
  <c r="T194" i="8"/>
  <c r="T195" i="8"/>
  <c r="U193" i="8"/>
  <c r="U195" i="8"/>
  <c r="T193" i="8"/>
  <c r="S195" i="8"/>
  <c r="S194" i="8"/>
  <c r="S147" i="8"/>
  <c r="T147" i="8"/>
  <c r="S145" i="8"/>
  <c r="T145" i="8"/>
  <c r="T146" i="8"/>
  <c r="S146" i="8"/>
  <c r="U145" i="8"/>
  <c r="U147" i="8"/>
  <c r="U146" i="8"/>
  <c r="S574" i="8"/>
  <c r="S576" i="8"/>
  <c r="U576" i="8"/>
  <c r="T574" i="8"/>
  <c r="T575" i="8"/>
  <c r="T576" i="8"/>
  <c r="U574" i="8"/>
  <c r="U575" i="8"/>
  <c r="S575" i="8"/>
  <c r="S9" i="8"/>
  <c r="U9" i="8"/>
  <c r="T7" i="8"/>
  <c r="U7" i="8"/>
  <c r="U8" i="8"/>
  <c r="S7" i="8"/>
  <c r="S8" i="8"/>
  <c r="T9" i="8"/>
  <c r="T8" i="8"/>
  <c r="U541" i="8"/>
  <c r="T542" i="8"/>
  <c r="U543" i="8"/>
  <c r="U542" i="8"/>
  <c r="S541" i="8"/>
  <c r="S542" i="8"/>
  <c r="T541" i="8"/>
  <c r="T543" i="8"/>
  <c r="S543" i="8"/>
  <c r="T913" i="8"/>
  <c r="U915" i="8"/>
  <c r="U914" i="8"/>
  <c r="S915" i="8"/>
  <c r="S914" i="8"/>
  <c r="S913" i="8"/>
  <c r="T915" i="8"/>
  <c r="U913" i="8"/>
  <c r="T914" i="8"/>
  <c r="U861" i="8"/>
  <c r="U859" i="8"/>
  <c r="U860" i="8"/>
  <c r="T860" i="8"/>
  <c r="T859" i="8"/>
  <c r="S860" i="8"/>
  <c r="S859" i="8"/>
  <c r="T861" i="8"/>
  <c r="S861" i="8"/>
  <c r="U37" i="8"/>
  <c r="U39" i="8"/>
  <c r="T37" i="8"/>
  <c r="S39" i="8"/>
  <c r="T39" i="8"/>
  <c r="T38" i="8"/>
  <c r="S37" i="8"/>
  <c r="S38" i="8"/>
  <c r="U38" i="8"/>
  <c r="S42" i="8"/>
  <c r="S41" i="8"/>
  <c r="U42" i="8"/>
  <c r="U40" i="8"/>
  <c r="S40" i="8"/>
  <c r="U41" i="8"/>
  <c r="T42" i="8"/>
  <c r="T40" i="8"/>
  <c r="T41" i="8"/>
  <c r="U820" i="8"/>
  <c r="U822" i="8"/>
  <c r="T822" i="8"/>
  <c r="U821" i="8"/>
  <c r="T820" i="8"/>
  <c r="T821" i="8"/>
  <c r="S821" i="8"/>
  <c r="S822" i="8"/>
  <c r="S820" i="8"/>
  <c r="U652" i="8"/>
  <c r="T652" i="8"/>
  <c r="S653" i="8"/>
  <c r="S652" i="8"/>
  <c r="T653" i="8"/>
  <c r="T654" i="8"/>
  <c r="S654" i="8"/>
  <c r="U654" i="8"/>
  <c r="U653" i="8"/>
  <c r="S831" i="8"/>
  <c r="U830" i="8"/>
  <c r="U831" i="8"/>
  <c r="T830" i="8"/>
  <c r="U829" i="8"/>
  <c r="S830" i="8"/>
  <c r="T831" i="8"/>
  <c r="S829" i="8"/>
  <c r="T829" i="8"/>
  <c r="T816" i="8"/>
  <c r="T815" i="8"/>
  <c r="U815" i="8"/>
  <c r="U814" i="8"/>
  <c r="U816" i="8"/>
  <c r="S815" i="8"/>
  <c r="S814" i="8"/>
  <c r="S816" i="8"/>
  <c r="T814" i="8"/>
  <c r="S288" i="8"/>
  <c r="S286" i="8"/>
  <c r="S287" i="8"/>
  <c r="U288" i="8"/>
  <c r="T288" i="8"/>
  <c r="T286" i="8"/>
  <c r="U286" i="8"/>
  <c r="U287" i="8"/>
  <c r="T287" i="8"/>
  <c r="T776" i="8"/>
  <c r="T777" i="8"/>
  <c r="S776" i="8"/>
  <c r="U777" i="8"/>
  <c r="U776" i="8"/>
  <c r="T775" i="8"/>
  <c r="U775" i="8"/>
  <c r="S777" i="8"/>
  <c r="S775" i="8"/>
  <c r="U757" i="8"/>
  <c r="S759" i="8"/>
  <c r="S757" i="8"/>
  <c r="S758" i="8"/>
  <c r="U758" i="8"/>
  <c r="T757" i="8"/>
  <c r="U759" i="8"/>
  <c r="T758" i="8"/>
  <c r="T759" i="8"/>
  <c r="S715" i="8"/>
  <c r="T716" i="8"/>
  <c r="T715" i="8"/>
  <c r="U716" i="8"/>
  <c r="S717" i="8"/>
  <c r="U717" i="8"/>
  <c r="T717" i="8"/>
  <c r="U715" i="8"/>
  <c r="S716" i="8"/>
  <c r="S636" i="8"/>
  <c r="U635" i="8"/>
  <c r="T636" i="8"/>
  <c r="S635" i="8"/>
  <c r="U636" i="8"/>
  <c r="T635" i="8"/>
  <c r="U634" i="8"/>
  <c r="T634" i="8"/>
  <c r="S634" i="8"/>
  <c r="U213" i="8"/>
  <c r="T212" i="8"/>
  <c r="U212" i="8"/>
  <c r="T211" i="8"/>
  <c r="S212" i="8"/>
  <c r="S213" i="8"/>
  <c r="S211" i="8"/>
  <c r="U211" i="8"/>
  <c r="T213" i="8"/>
  <c r="S509" i="8"/>
  <c r="U510" i="8"/>
  <c r="T509" i="8"/>
  <c r="T510" i="8"/>
  <c r="U509" i="8"/>
  <c r="S510" i="8"/>
  <c r="T508" i="8"/>
  <c r="U508" i="8"/>
  <c r="S508" i="8"/>
  <c r="U708" i="8"/>
  <c r="U707" i="8"/>
  <c r="T708" i="8"/>
  <c r="S706" i="8"/>
  <c r="T707" i="8"/>
  <c r="S707" i="8"/>
  <c r="S708" i="8"/>
  <c r="T706" i="8"/>
  <c r="U706" i="8"/>
  <c r="S764" i="8"/>
  <c r="T764" i="8"/>
  <c r="U763" i="8"/>
  <c r="S763" i="8"/>
  <c r="U765" i="8"/>
  <c r="T765" i="8"/>
  <c r="S765" i="8"/>
  <c r="T763" i="8"/>
  <c r="U764" i="8"/>
  <c r="U276" i="8"/>
  <c r="T276" i="8"/>
  <c r="S276" i="8"/>
  <c r="U274" i="8"/>
  <c r="T274" i="8"/>
  <c r="S275" i="8"/>
  <c r="S274" i="8"/>
  <c r="U275" i="8"/>
  <c r="T275" i="8"/>
  <c r="T351" i="8"/>
  <c r="U350" i="8"/>
  <c r="S349" i="8"/>
  <c r="U349" i="8"/>
  <c r="S351" i="8"/>
  <c r="T349" i="8"/>
  <c r="T350" i="8"/>
  <c r="S350" i="8"/>
  <c r="U351" i="8"/>
  <c r="S295" i="8"/>
  <c r="U295" i="8"/>
  <c r="S296" i="8"/>
  <c r="U297" i="8"/>
  <c r="U296" i="8"/>
  <c r="S297" i="8"/>
  <c r="T296" i="8"/>
  <c r="T297" i="8"/>
  <c r="T295" i="8"/>
  <c r="S315" i="8"/>
  <c r="T313" i="8"/>
  <c r="U315" i="8"/>
  <c r="S313" i="8"/>
  <c r="U313" i="8"/>
  <c r="S314" i="8"/>
  <c r="U314" i="8"/>
  <c r="T314" i="8"/>
  <c r="T315" i="8"/>
  <c r="T810" i="8"/>
  <c r="U808" i="8"/>
  <c r="S809" i="8"/>
  <c r="T808" i="8"/>
  <c r="T809" i="8"/>
  <c r="U809" i="8"/>
  <c r="S810" i="8"/>
  <c r="U810" i="8"/>
  <c r="S808" i="8"/>
  <c r="U176" i="8"/>
  <c r="S177" i="8"/>
  <c r="T175" i="8"/>
  <c r="T177" i="8"/>
  <c r="S175" i="8"/>
  <c r="U175" i="8"/>
  <c r="S176" i="8"/>
  <c r="T176" i="8"/>
  <c r="U177" i="8"/>
  <c r="T675" i="8"/>
  <c r="S675" i="8"/>
  <c r="T674" i="8"/>
  <c r="S674" i="8"/>
  <c r="U675" i="8"/>
  <c r="U673" i="8"/>
  <c r="U674" i="8"/>
  <c r="T673" i="8"/>
  <c r="S673" i="8"/>
  <c r="U855" i="8"/>
  <c r="U854" i="8"/>
  <c r="T855" i="8"/>
  <c r="T853" i="8"/>
  <c r="S854" i="8"/>
  <c r="S853" i="8"/>
  <c r="T854" i="8"/>
  <c r="U853" i="8"/>
  <c r="S855" i="8"/>
  <c r="U317" i="8"/>
  <c r="T317" i="8"/>
  <c r="U316" i="8"/>
  <c r="T316" i="8"/>
  <c r="S318" i="8"/>
  <c r="S316" i="8"/>
  <c r="S317" i="8"/>
  <c r="U318" i="8"/>
  <c r="T318" i="8"/>
  <c r="T352" i="8"/>
  <c r="S352" i="8"/>
  <c r="T353" i="8"/>
  <c r="S353" i="8"/>
  <c r="U353" i="8"/>
  <c r="U352" i="8"/>
  <c r="T354" i="8"/>
  <c r="S354" i="8"/>
  <c r="U354" i="8"/>
  <c r="S801" i="8"/>
  <c r="U801" i="8"/>
  <c r="T799" i="8"/>
  <c r="T800" i="8"/>
  <c r="U799" i="8"/>
  <c r="S799" i="8"/>
  <c r="S800" i="8"/>
  <c r="U800" i="8"/>
  <c r="T801" i="8"/>
  <c r="T851" i="8"/>
  <c r="T852" i="8"/>
  <c r="S851" i="8"/>
  <c r="S852" i="8"/>
  <c r="U850" i="8"/>
  <c r="U852" i="8"/>
  <c r="T850" i="8"/>
  <c r="U851" i="8"/>
  <c r="S850" i="8"/>
  <c r="T47" i="8"/>
  <c r="S46" i="8"/>
  <c r="U47" i="8"/>
  <c r="U48" i="8"/>
  <c r="S47" i="8"/>
  <c r="U46" i="8"/>
  <c r="T46" i="8"/>
  <c r="S48" i="8"/>
  <c r="T48" i="8"/>
  <c r="U490" i="8"/>
  <c r="U492" i="8"/>
  <c r="T492" i="8"/>
  <c r="S491" i="8"/>
  <c r="T490" i="8"/>
  <c r="U491" i="8"/>
  <c r="S490" i="8"/>
  <c r="T491" i="8"/>
  <c r="S492" i="8"/>
  <c r="T599" i="8"/>
  <c r="U600" i="8"/>
  <c r="S600" i="8"/>
  <c r="S599" i="8"/>
  <c r="U598" i="8"/>
  <c r="U599" i="8"/>
  <c r="S598" i="8"/>
  <c r="T600" i="8"/>
  <c r="T598" i="8"/>
  <c r="T172" i="8"/>
  <c r="T174" i="8"/>
  <c r="S172" i="8"/>
  <c r="U173" i="8"/>
  <c r="S173" i="8"/>
  <c r="T173" i="8"/>
  <c r="U172" i="8"/>
  <c r="U174" i="8"/>
  <c r="S174" i="8"/>
  <c r="U347" i="8"/>
  <c r="U348" i="8"/>
  <c r="U346" i="8"/>
  <c r="T346" i="8"/>
  <c r="T347" i="8"/>
  <c r="S348" i="8"/>
  <c r="T348" i="8"/>
  <c r="S346" i="8"/>
  <c r="S347" i="8"/>
  <c r="U369" i="8"/>
  <c r="U367" i="8"/>
  <c r="U368" i="8"/>
  <c r="T369" i="8"/>
  <c r="S367" i="8"/>
  <c r="T367" i="8"/>
  <c r="S368" i="8"/>
  <c r="T368" i="8"/>
  <c r="S369" i="8"/>
  <c r="T445" i="8"/>
  <c r="U447" i="8"/>
  <c r="S446" i="8"/>
  <c r="U446" i="8"/>
  <c r="S447" i="8"/>
  <c r="U445" i="8"/>
  <c r="T446" i="8"/>
  <c r="T447" i="8"/>
  <c r="S445" i="8"/>
  <c r="S745" i="8"/>
  <c r="T746" i="8"/>
  <c r="U745" i="8"/>
  <c r="U746" i="8"/>
  <c r="S746" i="8"/>
  <c r="T745" i="8"/>
  <c r="U747" i="8"/>
  <c r="T747" i="8"/>
  <c r="S747" i="8"/>
  <c r="S752" i="8"/>
  <c r="U752" i="8"/>
  <c r="U753" i="8"/>
  <c r="T752" i="8"/>
  <c r="S751" i="8"/>
  <c r="T751" i="8"/>
  <c r="T753" i="8"/>
  <c r="S753" i="8"/>
  <c r="U751" i="8"/>
  <c r="U837" i="8"/>
  <c r="T837" i="8"/>
  <c r="U835" i="8"/>
  <c r="U836" i="8"/>
  <c r="T836" i="8"/>
  <c r="S835" i="8"/>
  <c r="S836" i="8"/>
  <c r="T835" i="8"/>
  <c r="S837" i="8"/>
  <c r="S18" i="8"/>
  <c r="U17" i="8"/>
  <c r="T17" i="8"/>
  <c r="T18" i="8"/>
  <c r="S16" i="8"/>
  <c r="T16" i="8"/>
  <c r="U16" i="8"/>
  <c r="S17" i="8"/>
  <c r="U18" i="8"/>
  <c r="T92" i="8"/>
  <c r="U93" i="8"/>
  <c r="U92" i="8"/>
  <c r="T93" i="8"/>
  <c r="U91" i="8"/>
  <c r="S92" i="8"/>
  <c r="S93" i="8"/>
  <c r="T91" i="8"/>
  <c r="S91" i="8"/>
  <c r="T339" i="8"/>
  <c r="U337" i="8"/>
  <c r="S337" i="8"/>
  <c r="U338" i="8"/>
  <c r="S339" i="8"/>
  <c r="S338" i="8"/>
  <c r="U339" i="8"/>
  <c r="T337" i="8"/>
  <c r="T338" i="8"/>
  <c r="U414" i="8"/>
  <c r="U413" i="8"/>
  <c r="T412" i="8"/>
  <c r="S414" i="8"/>
  <c r="T414" i="8"/>
  <c r="S412" i="8"/>
  <c r="T413" i="8"/>
  <c r="S413" i="8"/>
  <c r="U412" i="8"/>
  <c r="S407" i="8"/>
  <c r="U406" i="8"/>
  <c r="U407" i="8"/>
  <c r="T407" i="8"/>
  <c r="S406" i="8"/>
  <c r="U408" i="8"/>
  <c r="T408" i="8"/>
  <c r="T406" i="8"/>
  <c r="S408" i="8"/>
  <c r="U110" i="8"/>
  <c r="S111" i="8"/>
  <c r="T110" i="8"/>
  <c r="S109" i="8"/>
  <c r="T109" i="8"/>
  <c r="T111" i="8"/>
  <c r="U111" i="8"/>
  <c r="U109" i="8"/>
  <c r="S110" i="8"/>
  <c r="S605" i="8"/>
  <c r="S604" i="8"/>
  <c r="T605" i="8"/>
  <c r="U604" i="8"/>
  <c r="T606" i="8"/>
  <c r="U605" i="8"/>
  <c r="S606" i="8"/>
  <c r="U606" i="8"/>
  <c r="T604" i="8"/>
  <c r="U382" i="8"/>
  <c r="T384" i="8"/>
  <c r="T383" i="8"/>
  <c r="S382" i="8"/>
  <c r="T382" i="8"/>
  <c r="S383" i="8"/>
  <c r="S384" i="8"/>
  <c r="U384" i="8"/>
  <c r="U383" i="8"/>
  <c r="T563" i="8"/>
  <c r="U562" i="8"/>
  <c r="S563" i="8"/>
  <c r="U564" i="8"/>
  <c r="U563" i="8"/>
  <c r="S562" i="8"/>
  <c r="T564" i="8"/>
  <c r="T562" i="8"/>
  <c r="S564" i="8"/>
  <c r="T803" i="8"/>
  <c r="U804" i="8"/>
  <c r="U802" i="8"/>
  <c r="T804" i="8"/>
  <c r="T802" i="8"/>
  <c r="S804" i="8"/>
  <c r="S802" i="8"/>
  <c r="U803" i="8"/>
  <c r="S803" i="8"/>
  <c r="U559" i="8"/>
  <c r="S561" i="8"/>
  <c r="T560" i="8"/>
  <c r="U561" i="8"/>
  <c r="S559" i="8"/>
  <c r="U560" i="8"/>
  <c r="S560" i="8"/>
  <c r="T559" i="8"/>
  <c r="T561" i="8"/>
  <c r="U142" i="8"/>
  <c r="U143" i="8"/>
  <c r="S142" i="8"/>
  <c r="S144" i="8"/>
  <c r="T144" i="8"/>
  <c r="T143" i="8"/>
  <c r="T142" i="8"/>
  <c r="U144" i="8"/>
  <c r="S143" i="8"/>
  <c r="T756" i="8"/>
  <c r="T754" i="8"/>
  <c r="T755" i="8"/>
  <c r="S754" i="8"/>
  <c r="S756" i="8"/>
  <c r="U754" i="8"/>
  <c r="U756" i="8"/>
  <c r="S755" i="8"/>
  <c r="U755" i="8"/>
  <c r="U399" i="8"/>
  <c r="S397" i="8"/>
  <c r="T398" i="8"/>
  <c r="T397" i="8"/>
  <c r="S398" i="8"/>
  <c r="U397" i="8"/>
  <c r="U398" i="8"/>
  <c r="T399" i="8"/>
  <c r="S399" i="8"/>
  <c r="U655" i="8"/>
  <c r="T655" i="8"/>
  <c r="U656" i="8"/>
  <c r="S655" i="8"/>
  <c r="S656" i="8"/>
  <c r="S657" i="8"/>
  <c r="T656" i="8"/>
  <c r="U657" i="8"/>
  <c r="T657" i="8"/>
  <c r="T34" i="8"/>
  <c r="S35" i="8"/>
  <c r="T35" i="8"/>
  <c r="U35" i="8"/>
  <c r="T36" i="8"/>
  <c r="U34" i="8"/>
  <c r="U36" i="8"/>
  <c r="S36" i="8"/>
  <c r="S34" i="8"/>
  <c r="S394" i="8"/>
  <c r="S395" i="8"/>
  <c r="U395" i="8"/>
  <c r="U396" i="8"/>
  <c r="U394" i="8"/>
  <c r="T394" i="8"/>
  <c r="T395" i="8"/>
  <c r="S396" i="8"/>
  <c r="T396" i="8"/>
  <c r="T739" i="8"/>
  <c r="T740" i="8"/>
  <c r="S740" i="8"/>
  <c r="U741" i="8"/>
  <c r="U739" i="8"/>
  <c r="S741" i="8"/>
  <c r="S739" i="8"/>
  <c r="T741" i="8"/>
  <c r="U740" i="8"/>
  <c r="U689" i="8"/>
  <c r="U688" i="8"/>
  <c r="S690" i="8"/>
  <c r="T690" i="8"/>
  <c r="S689" i="8"/>
  <c r="T689" i="8"/>
  <c r="T688" i="8"/>
  <c r="S688" i="8"/>
  <c r="U690" i="8"/>
  <c r="T767" i="8"/>
  <c r="U766" i="8"/>
  <c r="U767" i="8"/>
  <c r="T768" i="8"/>
  <c r="T766" i="8"/>
  <c r="S768" i="8"/>
  <c r="S766" i="8"/>
  <c r="S767" i="8"/>
  <c r="U768" i="8"/>
  <c r="U19" i="8"/>
  <c r="T19" i="8"/>
  <c r="S19" i="8"/>
  <c r="T21" i="8"/>
  <c r="S20" i="8"/>
  <c r="S21" i="8"/>
  <c r="T20" i="8"/>
  <c r="U20" i="8"/>
  <c r="U21" i="8"/>
  <c r="U232" i="8"/>
  <c r="S233" i="8"/>
  <c r="T232" i="8"/>
  <c r="U233" i="8"/>
  <c r="T234" i="8"/>
  <c r="S234" i="8"/>
  <c r="U234" i="8"/>
  <c r="T233" i="8"/>
  <c r="S232" i="8"/>
  <c r="S729" i="8"/>
  <c r="T729" i="8"/>
  <c r="T728" i="8"/>
  <c r="S727" i="8"/>
  <c r="U729" i="8"/>
  <c r="S728" i="8"/>
  <c r="U728" i="8"/>
  <c r="U727" i="8"/>
  <c r="T727" i="8"/>
  <c r="U681" i="8"/>
  <c r="S679" i="8"/>
  <c r="S681" i="8"/>
  <c r="T680" i="8"/>
  <c r="U680" i="8"/>
  <c r="T679" i="8"/>
  <c r="S680" i="8"/>
  <c r="U679" i="8"/>
  <c r="T681" i="8"/>
  <c r="S661" i="8"/>
  <c r="T661" i="8"/>
  <c r="U661" i="8"/>
  <c r="U662" i="8"/>
  <c r="U663" i="8"/>
  <c r="S663" i="8"/>
  <c r="T663" i="8"/>
  <c r="S662" i="8"/>
  <c r="T662" i="8"/>
  <c r="T402" i="8"/>
  <c r="U401" i="8"/>
  <c r="S400" i="8"/>
  <c r="U402" i="8"/>
  <c r="S402" i="8"/>
  <c r="T400" i="8"/>
  <c r="U400" i="8"/>
  <c r="T401" i="8"/>
  <c r="S401" i="8"/>
  <c r="S701" i="8"/>
  <c r="T702" i="8"/>
  <c r="U701" i="8"/>
  <c r="T700" i="8"/>
  <c r="U702" i="8"/>
  <c r="U700" i="8"/>
  <c r="S702" i="8"/>
  <c r="T701" i="8"/>
  <c r="S700" i="8"/>
  <c r="S216" i="8"/>
  <c r="T216" i="8"/>
  <c r="U214" i="8"/>
  <c r="S215" i="8"/>
  <c r="T214" i="8"/>
  <c r="T215" i="8"/>
  <c r="U216" i="8"/>
  <c r="S214" i="8"/>
  <c r="U215" i="8"/>
  <c r="S405" i="8"/>
  <c r="T404" i="8"/>
  <c r="U403" i="8"/>
  <c r="S403" i="8"/>
  <c r="U404" i="8"/>
  <c r="T403" i="8"/>
  <c r="S404" i="8"/>
  <c r="T405" i="8"/>
  <c r="U405" i="8"/>
  <c r="U261" i="8"/>
  <c r="U260" i="8"/>
  <c r="T261" i="8"/>
  <c r="S260" i="8"/>
  <c r="U259" i="8"/>
  <c r="S261" i="8"/>
  <c r="S259" i="8"/>
  <c r="T259" i="8"/>
  <c r="T260" i="8"/>
  <c r="S6" i="8"/>
  <c r="T5" i="8"/>
  <c r="U5" i="8"/>
  <c r="S4" i="8"/>
  <c r="S5" i="8"/>
  <c r="T4" i="8"/>
  <c r="T6" i="8"/>
  <c r="U4" i="8"/>
  <c r="U6" i="8"/>
  <c r="S911" i="8"/>
  <c r="U910" i="8"/>
  <c r="T910" i="8"/>
  <c r="T911" i="8"/>
  <c r="U911" i="8"/>
  <c r="T912" i="8"/>
  <c r="U912" i="8"/>
  <c r="S910" i="8"/>
  <c r="S912" i="8"/>
  <c r="T476" i="8"/>
  <c r="S475" i="8"/>
  <c r="U476" i="8"/>
  <c r="T475" i="8"/>
  <c r="U477" i="8"/>
  <c r="S477" i="8"/>
  <c r="U475" i="8"/>
  <c r="T477" i="8"/>
  <c r="S476" i="8"/>
  <c r="U511" i="8"/>
  <c r="T513" i="8"/>
  <c r="S512" i="8"/>
  <c r="T511" i="8"/>
  <c r="U513" i="8"/>
  <c r="T512" i="8"/>
  <c r="S513" i="8"/>
  <c r="S511" i="8"/>
  <c r="U512" i="8"/>
  <c r="S272" i="8"/>
  <c r="T273" i="8"/>
  <c r="S271" i="8"/>
  <c r="U272" i="8"/>
  <c r="U271" i="8"/>
  <c r="T272" i="8"/>
  <c r="T271" i="8"/>
  <c r="U273" i="8"/>
  <c r="S273" i="8"/>
  <c r="T84" i="8"/>
  <c r="S82" i="8"/>
  <c r="U82" i="8"/>
  <c r="U83" i="8"/>
  <c r="U84" i="8"/>
  <c r="S84" i="8"/>
  <c r="T82" i="8"/>
  <c r="S83" i="8"/>
  <c r="T83" i="8"/>
  <c r="S99" i="8"/>
  <c r="T98" i="8"/>
  <c r="S97" i="8"/>
  <c r="T99" i="8"/>
  <c r="T97" i="8"/>
  <c r="U99" i="8"/>
  <c r="U98" i="8"/>
  <c r="U97" i="8"/>
  <c r="S98" i="8"/>
  <c r="T645" i="8"/>
  <c r="S644" i="8"/>
  <c r="T644" i="8"/>
  <c r="T643" i="8"/>
  <c r="S645" i="8"/>
  <c r="S643" i="8"/>
  <c r="U645" i="8"/>
  <c r="U644" i="8"/>
  <c r="U643" i="8"/>
  <c r="S750" i="8"/>
  <c r="T749" i="8"/>
  <c r="U750" i="8"/>
  <c r="U748" i="8"/>
  <c r="T748" i="8"/>
  <c r="S748" i="8"/>
  <c r="T750" i="8"/>
  <c r="S749" i="8"/>
  <c r="U749" i="8"/>
  <c r="S782" i="8"/>
  <c r="T782" i="8"/>
  <c r="U781" i="8"/>
  <c r="S781" i="8"/>
  <c r="T783" i="8"/>
  <c r="S783" i="8"/>
  <c r="U782" i="8"/>
  <c r="T781" i="8"/>
  <c r="U783" i="8"/>
  <c r="S307" i="8"/>
  <c r="U309" i="8"/>
  <c r="T309" i="8"/>
  <c r="S309" i="8"/>
  <c r="U308" i="8"/>
  <c r="T308" i="8"/>
  <c r="U307" i="8"/>
  <c r="S308" i="8"/>
  <c r="T307" i="8"/>
  <c r="S769" i="8"/>
  <c r="T770" i="8"/>
  <c r="U770" i="8"/>
  <c r="S771" i="8"/>
  <c r="S770" i="8"/>
  <c r="T771" i="8"/>
  <c r="U771" i="8"/>
  <c r="U769" i="8"/>
  <c r="T769" i="8"/>
  <c r="T832" i="8"/>
  <c r="T834" i="8"/>
  <c r="S833" i="8"/>
  <c r="T833" i="8"/>
  <c r="S832" i="8"/>
  <c r="S834" i="8"/>
  <c r="U833" i="8"/>
  <c r="U834" i="8"/>
  <c r="U832" i="8"/>
  <c r="U332" i="8"/>
  <c r="T332" i="8"/>
  <c r="U331" i="8"/>
  <c r="S333" i="8"/>
  <c r="S332" i="8"/>
  <c r="U333" i="8"/>
  <c r="T331" i="8"/>
  <c r="T333" i="8"/>
  <c r="S331" i="8"/>
  <c r="U420" i="8"/>
  <c r="U419" i="8"/>
  <c r="S420" i="8"/>
  <c r="T420" i="8"/>
  <c r="U418" i="8"/>
  <c r="T419" i="8"/>
  <c r="S418" i="8"/>
  <c r="S419" i="8"/>
  <c r="T418" i="8"/>
  <c r="S609" i="8"/>
  <c r="U607" i="8"/>
  <c r="T607" i="8"/>
  <c r="T608" i="8"/>
  <c r="U608" i="8"/>
  <c r="U609" i="8"/>
  <c r="S607" i="8"/>
  <c r="T609" i="8"/>
  <c r="S608" i="8"/>
  <c r="T76" i="8"/>
  <c r="U76" i="8"/>
  <c r="U77" i="8"/>
  <c r="S76" i="8"/>
  <c r="S78" i="8"/>
  <c r="U78" i="8"/>
  <c r="T78" i="8"/>
  <c r="T77" i="8"/>
  <c r="S77" i="8"/>
  <c r="S302" i="8"/>
  <c r="T302" i="8"/>
  <c r="U303" i="8"/>
  <c r="S301" i="8"/>
  <c r="S303" i="8"/>
  <c r="U301" i="8"/>
  <c r="T301" i="8"/>
  <c r="T303" i="8"/>
  <c r="U302" i="8"/>
  <c r="T695" i="8"/>
  <c r="S694" i="8"/>
  <c r="T696" i="8"/>
  <c r="U694" i="8"/>
  <c r="T694" i="8"/>
  <c r="S696" i="8"/>
  <c r="U695" i="8"/>
  <c r="U696" i="8"/>
  <c r="S695" i="8"/>
  <c r="U244" i="8"/>
  <c r="T244" i="8"/>
  <c r="S246" i="8"/>
  <c r="T245" i="8"/>
  <c r="S245" i="8"/>
  <c r="S244" i="8"/>
  <c r="T246" i="8"/>
  <c r="U246" i="8"/>
  <c r="U245" i="8"/>
  <c r="T669" i="8"/>
  <c r="S669" i="8"/>
  <c r="U667" i="8"/>
  <c r="T667" i="8"/>
  <c r="S667" i="8"/>
  <c r="S668" i="8"/>
  <c r="U669" i="8"/>
  <c r="U668" i="8"/>
  <c r="T668" i="8"/>
  <c r="T483" i="8"/>
  <c r="S483" i="8"/>
  <c r="U481" i="8"/>
  <c r="U483" i="8"/>
  <c r="T482" i="8"/>
  <c r="S482" i="8"/>
  <c r="S481" i="8"/>
  <c r="U482" i="8"/>
  <c r="T481" i="8"/>
  <c r="S130" i="8"/>
  <c r="S132" i="8"/>
  <c r="U131" i="8"/>
  <c r="T131" i="8"/>
  <c r="S131" i="8"/>
  <c r="U132" i="8"/>
  <c r="T132" i="8"/>
  <c r="U130" i="8"/>
  <c r="T130" i="8"/>
  <c r="T102" i="8"/>
  <c r="U101" i="8"/>
  <c r="T101" i="8"/>
  <c r="U102" i="8"/>
  <c r="S100" i="8"/>
  <c r="S101" i="8"/>
  <c r="U100" i="8"/>
  <c r="T100" i="8"/>
  <c r="S102" i="8"/>
  <c r="S199" i="8"/>
  <c r="U200" i="8"/>
  <c r="U201" i="8"/>
  <c r="S201" i="8"/>
  <c r="T200" i="8"/>
  <c r="T199" i="8"/>
  <c r="T201" i="8"/>
  <c r="U199" i="8"/>
  <c r="S200" i="8"/>
  <c r="T122" i="8"/>
  <c r="T123" i="8"/>
  <c r="S122" i="8"/>
  <c r="U123" i="8"/>
  <c r="S121" i="8"/>
  <c r="S123" i="8"/>
  <c r="U121" i="8"/>
  <c r="U122" i="8"/>
  <c r="T121" i="8"/>
  <c r="T557" i="8"/>
  <c r="S558" i="8"/>
  <c r="U556" i="8"/>
  <c r="S556" i="8"/>
  <c r="U557" i="8"/>
  <c r="S557" i="8"/>
  <c r="U558" i="8"/>
  <c r="T556" i="8"/>
  <c r="T558" i="8"/>
  <c r="U452" i="8"/>
  <c r="T451" i="8"/>
  <c r="U451" i="8"/>
  <c r="S451" i="8"/>
  <c r="U453" i="8"/>
  <c r="S453" i="8"/>
  <c r="T452" i="8"/>
  <c r="T453" i="8"/>
  <c r="S452" i="8"/>
  <c r="T818" i="8"/>
  <c r="S818" i="8"/>
  <c r="U818" i="8"/>
  <c r="U817" i="8"/>
  <c r="S817" i="8"/>
  <c r="T819" i="8"/>
  <c r="U819" i="8"/>
  <c r="T817" i="8"/>
  <c r="S819" i="8"/>
  <c r="S218" i="8"/>
  <c r="T218" i="8"/>
  <c r="T217" i="8"/>
  <c r="U218" i="8"/>
  <c r="U219" i="8"/>
  <c r="T219" i="8"/>
  <c r="S219" i="8"/>
  <c r="S217" i="8"/>
  <c r="U217" i="8"/>
  <c r="T207" i="8"/>
  <c r="S207" i="8"/>
  <c r="S205" i="8"/>
  <c r="U205" i="8"/>
  <c r="S206" i="8"/>
  <c r="U206" i="8"/>
  <c r="U207" i="8"/>
  <c r="T206" i="8"/>
  <c r="T205" i="8"/>
  <c r="S335" i="8"/>
  <c r="T335" i="8"/>
  <c r="S336" i="8"/>
  <c r="U335" i="8"/>
  <c r="U334" i="8"/>
  <c r="T334" i="8"/>
  <c r="T336" i="8"/>
  <c r="S334" i="8"/>
  <c r="U336" i="8"/>
  <c r="S95" i="8"/>
  <c r="U94" i="8"/>
  <c r="T94" i="8"/>
  <c r="T95" i="8"/>
  <c r="U96" i="8"/>
  <c r="U95" i="8"/>
  <c r="S94" i="8"/>
  <c r="S96" i="8"/>
  <c r="T96" i="8"/>
  <c r="S838" i="8"/>
  <c r="U838" i="8"/>
  <c r="S840" i="8"/>
  <c r="U840" i="8"/>
  <c r="T840" i="8"/>
  <c r="S839" i="8"/>
  <c r="T838" i="8"/>
  <c r="T839" i="8"/>
  <c r="U839" i="8"/>
  <c r="U904" i="8"/>
  <c r="T905" i="8"/>
  <c r="U905" i="8"/>
  <c r="S904" i="8"/>
  <c r="U906" i="8"/>
  <c r="T904" i="8"/>
  <c r="S906" i="8"/>
  <c r="S905" i="8"/>
  <c r="T906" i="8"/>
  <c r="U582" i="8"/>
  <c r="U580" i="8"/>
  <c r="T581" i="8"/>
  <c r="S582" i="8"/>
  <c r="S580" i="8"/>
  <c r="T582" i="8"/>
  <c r="U581" i="8"/>
  <c r="T580" i="8"/>
  <c r="S581" i="8"/>
  <c r="U846" i="8"/>
  <c r="U844" i="8"/>
  <c r="T844" i="8"/>
  <c r="T846" i="8"/>
  <c r="S844" i="8"/>
  <c r="S845" i="8"/>
  <c r="U845" i="8"/>
  <c r="S846" i="8"/>
  <c r="T845" i="8"/>
  <c r="T521" i="8"/>
  <c r="T520" i="8"/>
  <c r="S522" i="8"/>
  <c r="S520" i="8"/>
  <c r="U521" i="8"/>
  <c r="U520" i="8"/>
  <c r="S521" i="8"/>
  <c r="U522" i="8"/>
  <c r="T522" i="8"/>
  <c r="U220" i="8"/>
  <c r="U221" i="8"/>
  <c r="S220" i="8"/>
  <c r="S222" i="8"/>
  <c r="T222" i="8"/>
  <c r="T221" i="8"/>
  <c r="T220" i="8"/>
  <c r="U222" i="8"/>
  <c r="S221" i="8"/>
  <c r="T596" i="8"/>
  <c r="S595" i="8"/>
  <c r="S596" i="8"/>
  <c r="U596" i="8"/>
  <c r="T595" i="8"/>
  <c r="U597" i="8"/>
  <c r="T597" i="8"/>
  <c r="U595" i="8"/>
  <c r="S597" i="8"/>
  <c r="S360" i="8"/>
  <c r="S358" i="8"/>
  <c r="S359" i="8"/>
  <c r="U359" i="8"/>
  <c r="U360" i="8"/>
  <c r="T358" i="8"/>
  <c r="U358" i="8"/>
  <c r="T359" i="8"/>
  <c r="T360" i="8"/>
  <c r="S718" i="8"/>
  <c r="T720" i="8"/>
  <c r="T719" i="8"/>
  <c r="S720" i="8"/>
  <c r="U718" i="8"/>
  <c r="U720" i="8"/>
  <c r="S719" i="8"/>
  <c r="U719" i="8"/>
  <c r="T718" i="8"/>
  <c r="T344" i="8"/>
  <c r="U344" i="8"/>
  <c r="S343" i="8"/>
  <c r="S345" i="8"/>
  <c r="T343" i="8"/>
  <c r="U345" i="8"/>
  <c r="S344" i="8"/>
  <c r="U343" i="8"/>
  <c r="T345" i="8"/>
  <c r="U466" i="8"/>
  <c r="T466" i="8"/>
  <c r="T467" i="8"/>
  <c r="U467" i="8"/>
  <c r="S467" i="8"/>
  <c r="T468" i="8"/>
  <c r="S468" i="8"/>
  <c r="S466" i="8"/>
  <c r="U468" i="8"/>
  <c r="T117" i="8"/>
  <c r="T115" i="8"/>
  <c r="U116" i="8"/>
  <c r="U117" i="8"/>
  <c r="S116" i="8"/>
  <c r="S117" i="8"/>
  <c r="S115" i="8"/>
  <c r="U115" i="8"/>
  <c r="T116" i="8"/>
  <c r="U357" i="8"/>
  <c r="U356" i="8"/>
  <c r="S356" i="8"/>
  <c r="S355" i="8"/>
  <c r="T355" i="8"/>
  <c r="T357" i="8"/>
  <c r="U355" i="8"/>
  <c r="T356" i="8"/>
  <c r="S357" i="8"/>
  <c r="S231" i="8"/>
  <c r="S229" i="8"/>
  <c r="U229" i="8"/>
  <c r="T230" i="8"/>
  <c r="T229" i="8"/>
  <c r="T231" i="8"/>
  <c r="S230" i="8"/>
  <c r="U230" i="8"/>
  <c r="U231" i="8"/>
  <c r="T633" i="8"/>
  <c r="T632" i="8"/>
  <c r="U633" i="8"/>
  <c r="U632" i="8"/>
  <c r="S633" i="8"/>
  <c r="S631" i="8"/>
  <c r="S632" i="8"/>
  <c r="T631" i="8"/>
  <c r="U631" i="8"/>
  <c r="S118" i="8"/>
  <c r="U120" i="8"/>
  <c r="U118" i="8"/>
  <c r="T120" i="8"/>
  <c r="T119" i="8"/>
  <c r="S120" i="8"/>
  <c r="S119" i="8"/>
  <c r="T118" i="8"/>
  <c r="U119" i="8"/>
  <c r="S158" i="8"/>
  <c r="U159" i="8"/>
  <c r="U158" i="8"/>
  <c r="S157" i="8"/>
  <c r="T159" i="8"/>
  <c r="S159" i="8"/>
  <c r="U157" i="8"/>
  <c r="T157" i="8"/>
  <c r="T158" i="8"/>
  <c r="T107" i="8"/>
  <c r="T108" i="8"/>
  <c r="S108" i="8"/>
  <c r="S107" i="8"/>
  <c r="U107" i="8"/>
  <c r="U108" i="8"/>
  <c r="U106" i="8"/>
  <c r="T106" i="8"/>
  <c r="S106" i="8"/>
  <c r="S693" i="8"/>
  <c r="S692" i="8"/>
  <c r="T693" i="8"/>
  <c r="S691" i="8"/>
  <c r="T691" i="8"/>
  <c r="T692" i="8"/>
  <c r="U691" i="8"/>
  <c r="U692" i="8"/>
  <c r="U693" i="8"/>
  <c r="T488" i="8"/>
  <c r="T487" i="8"/>
  <c r="U489" i="8"/>
  <c r="U488" i="8"/>
  <c r="U487" i="8"/>
  <c r="S487" i="8"/>
  <c r="S488" i="8"/>
  <c r="S489" i="8"/>
  <c r="T489" i="8"/>
  <c r="S127" i="8"/>
  <c r="U127" i="8"/>
  <c r="U128" i="8"/>
  <c r="U129" i="8"/>
  <c r="T128" i="8"/>
  <c r="S128" i="8"/>
  <c r="T127" i="8"/>
  <c r="T129" i="8"/>
  <c r="S129" i="8"/>
  <c r="S779" i="8"/>
  <c r="S780" i="8"/>
  <c r="T780" i="8"/>
  <c r="T778" i="8"/>
  <c r="U780" i="8"/>
  <c r="U779" i="8"/>
  <c r="T779" i="8"/>
  <c r="U778" i="8"/>
  <c r="S778" i="8"/>
  <c r="T149" i="8"/>
  <c r="U149" i="8"/>
  <c r="U150" i="8"/>
  <c r="T150" i="8"/>
  <c r="U148" i="8"/>
  <c r="T148" i="8"/>
  <c r="S148" i="8"/>
  <c r="S150" i="8"/>
  <c r="S149" i="8"/>
  <c r="S32" i="8"/>
  <c r="U33" i="8"/>
  <c r="S33" i="8"/>
  <c r="T33" i="8"/>
  <c r="T31" i="8"/>
  <c r="S31" i="8"/>
  <c r="U32" i="8"/>
  <c r="T32" i="8"/>
  <c r="U31" i="8"/>
  <c r="T517" i="8"/>
  <c r="T519" i="8"/>
  <c r="T518" i="8"/>
  <c r="S518" i="8"/>
  <c r="S517" i="8"/>
  <c r="U519" i="8"/>
  <c r="U518" i="8"/>
  <c r="U517" i="8"/>
  <c r="S519" i="8"/>
  <c r="T134" i="8"/>
  <c r="S133" i="8"/>
  <c r="T135" i="8"/>
  <c r="T133" i="8"/>
  <c r="U134" i="8"/>
  <c r="S135" i="8"/>
  <c r="U135" i="8"/>
  <c r="S134" i="8"/>
  <c r="U133" i="8"/>
  <c r="U457" i="8"/>
  <c r="S457" i="8"/>
  <c r="U458" i="8"/>
  <c r="S459" i="8"/>
  <c r="U459" i="8"/>
  <c r="S458" i="8"/>
  <c r="T457" i="8"/>
  <c r="T459" i="8"/>
  <c r="T458" i="8"/>
  <c r="T165" i="8"/>
  <c r="U163" i="8"/>
  <c r="U164" i="8"/>
  <c r="S165" i="8"/>
  <c r="T164" i="8"/>
  <c r="T163" i="8"/>
  <c r="S163" i="8"/>
  <c r="S164" i="8"/>
  <c r="U165" i="8"/>
  <c r="S744" i="8"/>
  <c r="U743" i="8"/>
  <c r="S743" i="8"/>
  <c r="U742" i="8"/>
  <c r="T744" i="8"/>
  <c r="T743" i="8"/>
  <c r="U744" i="8"/>
  <c r="T742" i="8"/>
  <c r="S742" i="8"/>
  <c r="S268" i="8"/>
  <c r="U268" i="8"/>
  <c r="U270" i="8"/>
  <c r="U269" i="8"/>
  <c r="S269" i="8"/>
  <c r="S270" i="8"/>
  <c r="T268" i="8"/>
  <c r="T270" i="8"/>
  <c r="T269" i="8"/>
  <c r="T687" i="8"/>
  <c r="U687" i="8"/>
  <c r="S687" i="8"/>
  <c r="U686" i="8"/>
  <c r="S686" i="8"/>
  <c r="U685" i="8"/>
  <c r="T686" i="8"/>
  <c r="S685" i="8"/>
  <c r="T685" i="8"/>
  <c r="U724" i="8"/>
  <c r="S724" i="8"/>
  <c r="U726" i="8"/>
  <c r="U725" i="8"/>
  <c r="S725" i="8"/>
  <c r="S726" i="8"/>
  <c r="T725" i="8"/>
  <c r="T724" i="8"/>
  <c r="T726" i="8"/>
  <c r="S585" i="8"/>
  <c r="U583" i="8"/>
  <c r="T584" i="8"/>
  <c r="T585" i="8"/>
  <c r="U585" i="8"/>
  <c r="U584" i="8"/>
  <c r="T583" i="8"/>
  <c r="S583" i="8"/>
  <c r="S584" i="8"/>
  <c r="T862" i="8"/>
  <c r="S862" i="8"/>
  <c r="T863" i="8"/>
  <c r="S863" i="8"/>
  <c r="T864" i="8"/>
  <c r="U864" i="8"/>
  <c r="U863" i="8"/>
  <c r="U862" i="8"/>
  <c r="S864" i="8"/>
  <c r="U167" i="8"/>
  <c r="U166" i="8"/>
  <c r="S166" i="8"/>
  <c r="S167" i="8"/>
  <c r="T166" i="8"/>
  <c r="T167" i="8"/>
  <c r="S168" i="8"/>
  <c r="T168" i="8"/>
  <c r="U168" i="8"/>
  <c r="S321" i="8"/>
  <c r="T321" i="8"/>
  <c r="T319" i="8"/>
  <c r="U321" i="8"/>
  <c r="U319" i="8"/>
  <c r="S319" i="8"/>
  <c r="T320" i="8"/>
  <c r="U320" i="8"/>
  <c r="S320" i="8"/>
  <c r="T425" i="8"/>
  <c r="S426" i="8"/>
  <c r="S425" i="8"/>
  <c r="U424" i="8"/>
  <c r="S424" i="8"/>
  <c r="T426" i="8"/>
  <c r="U425" i="8"/>
  <c r="T424" i="8"/>
  <c r="U426" i="8"/>
  <c r="S626" i="8"/>
  <c r="T625" i="8"/>
  <c r="U626" i="8"/>
  <c r="T626" i="8"/>
  <c r="S625" i="8"/>
  <c r="U627" i="8"/>
  <c r="U625" i="8"/>
  <c r="T627" i="8"/>
  <c r="S627" i="8"/>
  <c r="T141" i="8"/>
  <c r="U139" i="8"/>
  <c r="U140" i="8"/>
  <c r="U141" i="8"/>
  <c r="T139" i="8"/>
  <c r="S139" i="8"/>
  <c r="S141" i="8"/>
  <c r="S140" i="8"/>
  <c r="T140" i="8"/>
  <c r="U198" i="8"/>
  <c r="S198" i="8"/>
  <c r="T197" i="8"/>
  <c r="U196" i="8"/>
  <c r="S197" i="8"/>
  <c r="T198" i="8"/>
  <c r="S196" i="8"/>
  <c r="T196" i="8"/>
  <c r="U197" i="8"/>
  <c r="T379" i="8"/>
  <c r="T380" i="8"/>
  <c r="U379" i="8"/>
  <c r="U381" i="8"/>
  <c r="S380" i="8"/>
  <c r="T381" i="8"/>
  <c r="U380" i="8"/>
  <c r="S379" i="8"/>
  <c r="S381" i="8"/>
  <c r="U136" i="8"/>
  <c r="T136" i="8"/>
  <c r="S136" i="8"/>
  <c r="S138" i="8"/>
  <c r="S137" i="8"/>
  <c r="T137" i="8"/>
  <c r="U137" i="8"/>
  <c r="U138" i="8"/>
  <c r="T138" i="8"/>
  <c r="U235" i="8"/>
  <c r="S237" i="8"/>
  <c r="U236" i="8"/>
  <c r="S235" i="8"/>
  <c r="T235" i="8"/>
  <c r="T236" i="8"/>
  <c r="T237" i="8"/>
  <c r="U237" i="8"/>
  <c r="S236" i="8"/>
  <c r="T824" i="8"/>
  <c r="T825" i="8"/>
  <c r="U824" i="8"/>
  <c r="S823" i="8"/>
  <c r="U823" i="8"/>
  <c r="T823" i="8"/>
  <c r="U825" i="8"/>
  <c r="S824" i="8"/>
  <c r="S825" i="8"/>
  <c r="T478" i="8"/>
  <c r="U480" i="8"/>
  <c r="T480" i="8"/>
  <c r="S479" i="8"/>
  <c r="T479" i="8"/>
  <c r="U478" i="8"/>
  <c r="U479" i="8"/>
  <c r="S478" i="8"/>
  <c r="S480" i="8"/>
  <c r="T432" i="8"/>
  <c r="S430" i="8"/>
  <c r="U430" i="8"/>
  <c r="S432" i="8"/>
  <c r="T431" i="8"/>
  <c r="T430" i="8"/>
  <c r="U431" i="8"/>
  <c r="S431" i="8"/>
  <c r="U432" i="8"/>
  <c r="S409" i="8"/>
  <c r="U410" i="8"/>
  <c r="T411" i="8"/>
  <c r="T410" i="8"/>
  <c r="T409" i="8"/>
  <c r="U411" i="8"/>
  <c r="S411" i="8"/>
  <c r="S410" i="8"/>
  <c r="U409" i="8"/>
  <c r="S63" i="8"/>
  <c r="U61" i="8"/>
  <c r="U62" i="8"/>
  <c r="T62" i="8"/>
  <c r="T63" i="8"/>
  <c r="U63" i="8"/>
  <c r="T61" i="8"/>
  <c r="S61" i="8"/>
  <c r="S62" i="8"/>
  <c r="S56" i="8"/>
  <c r="T57" i="8"/>
  <c r="T55" i="8"/>
  <c r="S57" i="8"/>
  <c r="U55" i="8"/>
  <c r="U56" i="8"/>
  <c r="T56" i="8"/>
  <c r="S55" i="8"/>
  <c r="U57" i="8"/>
  <c r="T472" i="8"/>
  <c r="U473" i="8"/>
  <c r="S473" i="8"/>
  <c r="T474" i="8"/>
  <c r="U472" i="8"/>
  <c r="U474" i="8"/>
  <c r="T473" i="8"/>
  <c r="S472" i="8"/>
  <c r="S474" i="8"/>
  <c r="U672" i="8"/>
  <c r="T670" i="8"/>
  <c r="U671" i="8"/>
  <c r="S671" i="8"/>
  <c r="S670" i="8"/>
  <c r="T671" i="8"/>
  <c r="T672" i="8"/>
  <c r="U670" i="8"/>
  <c r="S672" i="8"/>
  <c r="U566" i="8"/>
  <c r="T567" i="8"/>
  <c r="S567" i="8"/>
  <c r="S566" i="8"/>
  <c r="U565" i="8"/>
  <c r="T566" i="8"/>
  <c r="U567" i="8"/>
  <c r="S565" i="8"/>
  <c r="T565" i="8"/>
  <c r="S385" i="8"/>
  <c r="T385" i="8"/>
  <c r="T387" i="8"/>
  <c r="U386" i="8"/>
  <c r="U387" i="8"/>
  <c r="S386" i="8"/>
  <c r="U385" i="8"/>
  <c r="S387" i="8"/>
  <c r="T386" i="8"/>
  <c r="T289" i="8"/>
  <c r="U290" i="8"/>
  <c r="S291" i="8"/>
  <c r="U289" i="8"/>
  <c r="U291" i="8"/>
  <c r="S289" i="8"/>
  <c r="T290" i="8"/>
  <c r="T291" i="8"/>
  <c r="S290" i="8"/>
  <c r="S494" i="8"/>
  <c r="S495" i="8"/>
  <c r="T493" i="8"/>
  <c r="T494" i="8"/>
  <c r="T495" i="8"/>
  <c r="S493" i="8"/>
  <c r="U493" i="8"/>
  <c r="U495" i="8"/>
  <c r="U494" i="8"/>
  <c r="U456" i="8"/>
  <c r="S456" i="8"/>
  <c r="T454" i="8"/>
  <c r="T455" i="8"/>
  <c r="S454" i="8"/>
  <c r="S455" i="8"/>
  <c r="U454" i="8"/>
  <c r="U455" i="8"/>
  <c r="T456" i="8"/>
  <c r="S555" i="8"/>
  <c r="U555" i="8"/>
  <c r="T555" i="8"/>
  <c r="T553" i="8"/>
  <c r="S553" i="8"/>
  <c r="U554" i="8"/>
  <c r="U553" i="8"/>
  <c r="T554" i="8"/>
  <c r="S554" i="8"/>
  <c r="S698" i="8"/>
  <c r="S699" i="8"/>
  <c r="T697" i="8"/>
  <c r="U698" i="8"/>
  <c r="T699" i="8"/>
  <c r="T698" i="8"/>
  <c r="S697" i="8"/>
  <c r="U699" i="8"/>
  <c r="U697" i="8"/>
  <c r="S114" i="8"/>
  <c r="U114" i="8"/>
  <c r="U112" i="8"/>
  <c r="U113" i="8"/>
  <c r="T112" i="8"/>
  <c r="S112" i="8"/>
  <c r="T114" i="8"/>
  <c r="T113" i="8"/>
  <c r="S113" i="8"/>
  <c r="S666" i="8"/>
  <c r="S665" i="8"/>
  <c r="T665" i="8"/>
  <c r="U665" i="8"/>
  <c r="T664" i="8"/>
  <c r="U666" i="8"/>
  <c r="S664" i="8"/>
  <c r="T666" i="8"/>
  <c r="U664" i="8"/>
  <c r="S639" i="8"/>
  <c r="T638" i="8"/>
  <c r="U638" i="8"/>
  <c r="U639" i="8"/>
  <c r="T639" i="8"/>
  <c r="U637" i="8"/>
  <c r="T637" i="8"/>
  <c r="S638" i="8"/>
  <c r="S637" i="8"/>
  <c r="S682" i="8"/>
  <c r="S683" i="8"/>
  <c r="T682" i="8"/>
  <c r="U684" i="8"/>
  <c r="T683" i="8"/>
  <c r="U683" i="8"/>
  <c r="U682" i="8"/>
  <c r="T684" i="8"/>
  <c r="S684" i="8"/>
  <c r="U709" i="8"/>
  <c r="S711" i="8"/>
  <c r="S709" i="8"/>
  <c r="T709" i="8"/>
  <c r="U710" i="8"/>
  <c r="S710" i="8"/>
  <c r="U711" i="8"/>
  <c r="T711" i="8"/>
  <c r="T710" i="8"/>
  <c r="U27" i="8"/>
  <c r="S25" i="8"/>
  <c r="T26" i="8"/>
  <c r="U25" i="8"/>
  <c r="U26" i="8"/>
  <c r="T27" i="8"/>
  <c r="S27" i="8"/>
  <c r="S26" i="8"/>
  <c r="T25" i="8"/>
  <c r="U587" i="8"/>
  <c r="T587" i="8"/>
  <c r="S587" i="8"/>
  <c r="S588" i="8"/>
  <c r="T588" i="8"/>
  <c r="T586" i="8"/>
  <c r="S586" i="8"/>
  <c r="U586" i="8"/>
  <c r="U588" i="8"/>
  <c r="T678" i="8"/>
  <c r="U678" i="8"/>
  <c r="S677" i="8"/>
  <c r="U677" i="8"/>
  <c r="S676" i="8"/>
  <c r="T677" i="8"/>
  <c r="T676" i="8"/>
  <c r="U676" i="8"/>
  <c r="S678" i="8"/>
  <c r="S28" i="8"/>
  <c r="T29" i="8"/>
  <c r="U29" i="8"/>
  <c r="U30" i="8"/>
  <c r="T28" i="8"/>
  <c r="T30" i="8"/>
  <c r="S29" i="8"/>
  <c r="U28" i="8"/>
  <c r="S30" i="8"/>
  <c r="T471" i="8"/>
  <c r="U469" i="8"/>
  <c r="U470" i="8"/>
  <c r="S471" i="8"/>
  <c r="U471" i="8"/>
  <c r="S469" i="8"/>
  <c r="T469" i="8"/>
  <c r="S470" i="8"/>
  <c r="T470" i="8"/>
  <c r="U190" i="8"/>
  <c r="T191" i="8"/>
  <c r="S190" i="8"/>
  <c r="U191" i="8"/>
  <c r="S192" i="8"/>
  <c r="U192" i="8"/>
  <c r="T190" i="8"/>
  <c r="S191" i="8"/>
  <c r="T192" i="8"/>
  <c r="T266" i="8"/>
  <c r="S266" i="8"/>
  <c r="U267" i="8"/>
  <c r="U266" i="8"/>
  <c r="U265" i="8"/>
  <c r="S267" i="8"/>
  <c r="S265" i="8"/>
  <c r="T267" i="8"/>
  <c r="T265" i="8"/>
  <c r="S312" i="8"/>
  <c r="T312" i="8"/>
  <c r="T310" i="8"/>
  <c r="U312" i="8"/>
  <c r="U311" i="8"/>
  <c r="S310" i="8"/>
  <c r="T311" i="8"/>
  <c r="S311" i="8"/>
  <c r="U310" i="8"/>
  <c r="S593" i="8"/>
  <c r="U593" i="8"/>
  <c r="U592" i="8"/>
  <c r="T593" i="8"/>
  <c r="S592" i="8"/>
  <c r="S594" i="8"/>
  <c r="T592" i="8"/>
  <c r="T594" i="8"/>
  <c r="U594" i="8"/>
  <c r="S496" i="8"/>
  <c r="T498" i="8"/>
  <c r="S497" i="8"/>
  <c r="T496" i="8"/>
  <c r="S498" i="8"/>
  <c r="U498" i="8"/>
  <c r="U496" i="8"/>
  <c r="T497" i="8"/>
  <c r="U497" i="8"/>
  <c r="U323" i="8"/>
  <c r="U324" i="8"/>
  <c r="U322" i="8"/>
  <c r="T322" i="8"/>
  <c r="T323" i="8"/>
  <c r="S324" i="8"/>
  <c r="T324" i="8"/>
  <c r="S322" i="8"/>
  <c r="S323" i="8"/>
  <c r="S785" i="8"/>
  <c r="U786" i="8"/>
  <c r="T784" i="8"/>
  <c r="U784" i="8"/>
  <c r="S784" i="8"/>
  <c r="T785" i="8"/>
  <c r="S786" i="8"/>
  <c r="U785" i="8"/>
  <c r="T786" i="8"/>
  <c r="T610" i="8"/>
  <c r="T612" i="8"/>
  <c r="U610" i="8"/>
  <c r="S612" i="8"/>
  <c r="S611" i="8"/>
  <c r="T611" i="8"/>
  <c r="U612" i="8"/>
  <c r="S610" i="8"/>
  <c r="U611" i="8"/>
  <c r="T514" i="8"/>
  <c r="T516" i="8"/>
  <c r="U515" i="8"/>
  <c r="T515" i="8"/>
  <c r="U514" i="8"/>
  <c r="S516" i="8"/>
  <c r="S515" i="8"/>
  <c r="U516" i="8"/>
  <c r="S514" i="8"/>
  <c r="U22" i="8"/>
  <c r="S22" i="8"/>
  <c r="S24" i="8"/>
  <c r="U24" i="8"/>
  <c r="T22" i="8"/>
  <c r="S23" i="8"/>
  <c r="T23" i="8"/>
  <c r="U23" i="8"/>
  <c r="T24" i="8"/>
  <c r="S103" i="8"/>
  <c r="T105" i="8"/>
  <c r="S104" i="8"/>
  <c r="T104" i="8"/>
  <c r="U104" i="8"/>
  <c r="U105" i="8"/>
  <c r="T103" i="8"/>
  <c r="U103" i="8"/>
  <c r="S105" i="8"/>
  <c r="U51" i="8"/>
  <c r="T51" i="8"/>
  <c r="T49" i="8"/>
  <c r="U49" i="8"/>
  <c r="S49" i="8"/>
  <c r="U50" i="8"/>
  <c r="S51" i="8"/>
  <c r="T50" i="8"/>
  <c r="S50" i="8"/>
  <c r="S578" i="8"/>
  <c r="T578" i="8"/>
  <c r="T577" i="8"/>
  <c r="S579" i="8"/>
  <c r="U579" i="8"/>
  <c r="T579" i="8"/>
  <c r="S577" i="8"/>
  <c r="U577" i="8"/>
  <c r="U578" i="8"/>
  <c r="U504" i="8"/>
  <c r="U502" i="8"/>
  <c r="T503" i="8"/>
  <c r="T504" i="8"/>
  <c r="S502" i="8"/>
  <c r="U503" i="8"/>
  <c r="S504" i="8"/>
  <c r="T502" i="8"/>
  <c r="S503" i="8"/>
  <c r="T714" i="8"/>
  <c r="S713" i="8"/>
  <c r="U712" i="8"/>
  <c r="S712" i="8"/>
  <c r="U713" i="8"/>
  <c r="S714" i="8"/>
  <c r="U714" i="8"/>
  <c r="T713" i="8"/>
  <c r="T712" i="8"/>
  <c r="S462" i="8"/>
  <c r="T462" i="8"/>
  <c r="U462" i="8"/>
  <c r="T461" i="8"/>
  <c r="U461" i="8"/>
  <c r="S460" i="8"/>
  <c r="T460" i="8"/>
  <c r="S461" i="8"/>
  <c r="U460" i="8"/>
  <c r="U547" i="8"/>
  <c r="T548" i="8"/>
  <c r="U549" i="8"/>
  <c r="T549" i="8"/>
  <c r="T547" i="8"/>
  <c r="S549" i="8"/>
  <c r="U548" i="8"/>
  <c r="S548" i="8"/>
  <c r="S547" i="8"/>
  <c r="T465" i="8"/>
  <c r="S463" i="8"/>
  <c r="S464" i="8"/>
  <c r="U464" i="8"/>
  <c r="S465" i="8"/>
  <c r="U465" i="8"/>
  <c r="T463" i="8"/>
  <c r="U463" i="8"/>
  <c r="T464" i="8"/>
  <c r="S326" i="8"/>
  <c r="T327" i="8"/>
  <c r="T326" i="8"/>
  <c r="T325" i="8"/>
  <c r="S327" i="8"/>
  <c r="U327" i="8"/>
  <c r="U325" i="8"/>
  <c r="U326" i="8"/>
  <c r="S325" i="8"/>
  <c r="T590" i="8"/>
  <c r="S591" i="8"/>
  <c r="U590" i="8"/>
  <c r="U591" i="8"/>
  <c r="T589" i="8"/>
  <c r="S590" i="8"/>
  <c r="U589" i="8"/>
  <c r="T591" i="8"/>
  <c r="S589" i="8"/>
  <c r="S536" i="8"/>
  <c r="U536" i="8"/>
  <c r="S537" i="8"/>
  <c r="S535" i="8"/>
  <c r="U537" i="8"/>
  <c r="T536" i="8"/>
  <c r="U535" i="8"/>
  <c r="T537" i="8"/>
  <c r="T535" i="8"/>
  <c r="S900" i="8"/>
  <c r="U898" i="8"/>
  <c r="S898" i="8"/>
  <c r="T900" i="8"/>
  <c r="S899" i="8"/>
  <c r="T898" i="8"/>
  <c r="U899" i="8"/>
  <c r="U900" i="8"/>
  <c r="T899" i="8"/>
  <c r="T737" i="8"/>
  <c r="S738" i="8"/>
  <c r="U738" i="8"/>
  <c r="S736" i="8"/>
  <c r="U736" i="8"/>
  <c r="U737" i="8"/>
  <c r="T736" i="8"/>
  <c r="S737" i="8"/>
  <c r="T738" i="8"/>
  <c r="S790" i="8"/>
  <c r="T791" i="8"/>
  <c r="U790" i="8"/>
  <c r="T792" i="8"/>
  <c r="S792" i="8"/>
  <c r="T790" i="8"/>
  <c r="S791" i="8"/>
  <c r="U791" i="8"/>
  <c r="U792" i="8"/>
  <c r="T540" i="8"/>
  <c r="U539" i="8"/>
  <c r="U540" i="8"/>
  <c r="S539" i="8"/>
  <c r="T538" i="8"/>
  <c r="S540" i="8"/>
  <c r="T539" i="8"/>
  <c r="S538" i="8"/>
  <c r="U538" i="8"/>
  <c r="U375" i="8"/>
  <c r="T375" i="8"/>
  <c r="T373" i="8"/>
  <c r="S374" i="8"/>
  <c r="S373" i="8"/>
  <c r="S375" i="8"/>
  <c r="U374" i="8"/>
  <c r="T374" i="8"/>
  <c r="U373" i="8"/>
  <c r="T897" i="8"/>
  <c r="T895" i="8"/>
  <c r="S895" i="8"/>
  <c r="U896" i="8"/>
  <c r="T896" i="8"/>
  <c r="S897" i="8"/>
  <c r="S896" i="8"/>
  <c r="U897" i="8"/>
  <c r="U895" i="8"/>
  <c r="S874" i="8"/>
  <c r="T875" i="8"/>
  <c r="U875" i="8"/>
  <c r="U876" i="8"/>
  <c r="S876" i="8"/>
  <c r="T874" i="8"/>
  <c r="T876" i="8"/>
  <c r="S875" i="8"/>
  <c r="U874" i="8"/>
  <c r="S811" i="8"/>
  <c r="U811" i="8"/>
  <c r="T811" i="8"/>
  <c r="S813" i="8"/>
  <c r="T812" i="8"/>
  <c r="U812" i="8"/>
  <c r="S812" i="8"/>
  <c r="T813" i="8"/>
  <c r="U813" i="8"/>
  <c r="T13" i="8"/>
  <c r="T14" i="8"/>
  <c r="U15" i="8"/>
  <c r="S14" i="8"/>
  <c r="S15" i="8"/>
  <c r="S13" i="8"/>
  <c r="T15" i="8"/>
  <c r="U14" i="8"/>
  <c r="U13" i="8"/>
  <c r="S444" i="8"/>
  <c r="S442" i="8"/>
  <c r="U443" i="8"/>
  <c r="T444" i="8"/>
  <c r="T443" i="8"/>
  <c r="T442" i="8"/>
  <c r="U442" i="8"/>
  <c r="U444" i="8"/>
  <c r="S443" i="8"/>
  <c r="S805" i="8"/>
  <c r="S807" i="8"/>
  <c r="U805" i="8"/>
  <c r="T807" i="8"/>
  <c r="U806" i="8"/>
  <c r="T806" i="8"/>
  <c r="S806" i="8"/>
  <c r="U807" i="8"/>
  <c r="T805" i="8"/>
  <c r="T90" i="8"/>
  <c r="U88" i="8"/>
  <c r="S90" i="8"/>
  <c r="U90" i="8"/>
  <c r="S89" i="8"/>
  <c r="T88" i="8"/>
  <c r="T89" i="8"/>
  <c r="S88" i="8"/>
  <c r="U89" i="8"/>
  <c r="T64" i="8"/>
  <c r="S66" i="8"/>
  <c r="S65" i="8"/>
  <c r="U64" i="8"/>
  <c r="U65" i="8"/>
  <c r="T65" i="8"/>
  <c r="T66" i="8"/>
  <c r="U66" i="8"/>
  <c r="S64" i="8"/>
  <c r="T616" i="8"/>
  <c r="U617" i="8"/>
  <c r="T617" i="8"/>
  <c r="S616" i="8"/>
  <c r="S618" i="8"/>
  <c r="S617" i="8"/>
  <c r="U616" i="8"/>
  <c r="U618" i="8"/>
  <c r="T618" i="8"/>
  <c r="S183" i="8"/>
  <c r="T181" i="8"/>
  <c r="S182" i="8"/>
  <c r="S181" i="8"/>
  <c r="U182" i="8"/>
  <c r="U181" i="8"/>
  <c r="T182" i="8"/>
  <c r="U183" i="8"/>
  <c r="T183" i="8"/>
  <c r="U342" i="8"/>
  <c r="S342" i="8"/>
  <c r="T342" i="8"/>
  <c r="U340" i="8"/>
  <c r="T340" i="8"/>
  <c r="U341" i="8"/>
  <c r="T341" i="8"/>
  <c r="S340" i="8"/>
  <c r="S341" i="8"/>
  <c r="T568" i="8"/>
  <c r="S569" i="8"/>
  <c r="T570" i="8"/>
  <c r="S570" i="8"/>
  <c r="U570" i="8"/>
  <c r="T569" i="8"/>
  <c r="S568" i="8"/>
  <c r="U569" i="8"/>
  <c r="U568" i="8"/>
  <c r="T880" i="8"/>
  <c r="T882" i="8"/>
  <c r="S881" i="8"/>
  <c r="S880" i="8"/>
  <c r="U880" i="8"/>
  <c r="T881" i="8"/>
  <c r="U881" i="8"/>
  <c r="U882" i="8"/>
  <c r="S882" i="8"/>
  <c r="U648" i="8"/>
  <c r="U647" i="8"/>
  <c r="S647" i="8"/>
  <c r="S646" i="8"/>
  <c r="U646" i="8"/>
  <c r="T648" i="8"/>
  <c r="S648" i="8"/>
  <c r="T646" i="8"/>
  <c r="T647" i="8"/>
  <c r="S894" i="8"/>
  <c r="U893" i="8"/>
  <c r="S893" i="8"/>
  <c r="T893" i="8"/>
  <c r="T894" i="8"/>
  <c r="U894" i="8"/>
  <c r="U892" i="8"/>
  <c r="T892" i="8"/>
  <c r="S892" i="8"/>
  <c r="S391" i="8"/>
  <c r="S393" i="8"/>
  <c r="T393" i="8"/>
  <c r="T391" i="8"/>
  <c r="U393" i="8"/>
  <c r="U392" i="8"/>
  <c r="S392" i="8"/>
  <c r="U391" i="8"/>
  <c r="T392" i="8"/>
  <c r="U734" i="8"/>
  <c r="T734" i="8"/>
  <c r="U733" i="8"/>
  <c r="U735" i="8"/>
  <c r="S734" i="8"/>
  <c r="S735" i="8"/>
  <c r="S733" i="8"/>
  <c r="T733" i="8"/>
  <c r="T735" i="8"/>
  <c r="U871" i="8"/>
  <c r="T873" i="8"/>
  <c r="S873" i="8"/>
  <c r="T872" i="8"/>
  <c r="U873" i="8"/>
  <c r="S872" i="8"/>
  <c r="S871" i="8"/>
  <c r="T871" i="8"/>
  <c r="U872" i="8"/>
  <c r="S370" i="8"/>
  <c r="S371" i="8"/>
  <c r="U371" i="8"/>
  <c r="U372" i="8"/>
  <c r="U370" i="8"/>
  <c r="T370" i="8"/>
  <c r="T371" i="8"/>
  <c r="S372" i="8"/>
  <c r="T372" i="8"/>
  <c r="T449" i="8"/>
  <c r="S450" i="8"/>
  <c r="U450" i="8"/>
  <c r="T450" i="8"/>
  <c r="T448" i="8"/>
  <c r="U448" i="8"/>
  <c r="S448" i="8"/>
  <c r="U449" i="8"/>
  <c r="S449" i="8"/>
  <c r="S867" i="8"/>
  <c r="T866" i="8"/>
  <c r="T865" i="8"/>
  <c r="U867" i="8"/>
  <c r="U866" i="8"/>
  <c r="S866" i="8"/>
  <c r="T867" i="8"/>
  <c r="S865" i="8"/>
  <c r="U865" i="8"/>
  <c r="T848" i="8"/>
  <c r="S849" i="8"/>
  <c r="U847" i="8"/>
  <c r="U849" i="8"/>
  <c r="S848" i="8"/>
  <c r="U848" i="8"/>
  <c r="T849" i="8"/>
  <c r="S847" i="8"/>
  <c r="T847" i="8"/>
  <c r="T760" i="8"/>
  <c r="U761" i="8"/>
  <c r="T762" i="8"/>
  <c r="S761" i="8"/>
  <c r="U762" i="8"/>
  <c r="S760" i="8"/>
  <c r="U760" i="8"/>
  <c r="S762" i="8"/>
  <c r="T761" i="8"/>
  <c r="U624" i="8"/>
  <c r="T622" i="8"/>
  <c r="S624" i="8"/>
  <c r="T624" i="8"/>
  <c r="T623" i="8"/>
  <c r="S623" i="8"/>
  <c r="U622" i="8"/>
  <c r="S622" i="8"/>
  <c r="U623" i="8"/>
  <c r="U650" i="8"/>
  <c r="U651" i="8"/>
  <c r="T649" i="8"/>
  <c r="U649" i="8"/>
  <c r="T650" i="8"/>
  <c r="S651" i="8"/>
  <c r="S649" i="8"/>
  <c r="S650" i="8"/>
  <c r="T651" i="8"/>
  <c r="S787" i="8"/>
  <c r="T789" i="8"/>
  <c r="T787" i="8"/>
  <c r="S788" i="8"/>
  <c r="S789" i="8"/>
  <c r="U788" i="8"/>
  <c r="U789" i="8"/>
  <c r="T788" i="8"/>
  <c r="U787" i="8"/>
  <c r="T486" i="8"/>
  <c r="S486" i="8"/>
  <c r="T484" i="8"/>
  <c r="S484" i="8"/>
  <c r="S485" i="8"/>
  <c r="U486" i="8"/>
  <c r="U485" i="8"/>
  <c r="T485" i="8"/>
  <c r="U484" i="8"/>
  <c r="U774" i="8"/>
  <c r="T773" i="8"/>
  <c r="S773" i="8"/>
  <c r="U773" i="8"/>
  <c r="S774" i="8"/>
  <c r="U772" i="8"/>
  <c r="S772" i="8"/>
  <c r="T772" i="8"/>
  <c r="T774" i="8"/>
  <c r="S437" i="8"/>
  <c r="T436" i="8"/>
  <c r="S438" i="8"/>
  <c r="S436" i="8"/>
  <c r="T437" i="8"/>
  <c r="T438" i="8"/>
  <c r="U438" i="8"/>
  <c r="U436" i="8"/>
  <c r="U437" i="8"/>
  <c r="S255" i="8"/>
  <c r="U253" i="8"/>
  <c r="U254" i="8"/>
  <c r="S254" i="8"/>
  <c r="T254" i="8"/>
  <c r="T255" i="8"/>
  <c r="T253" i="8"/>
  <c r="U255" i="8"/>
  <c r="S253" i="8"/>
  <c r="U793" i="8"/>
  <c r="U795" i="8"/>
  <c r="S793" i="8"/>
  <c r="T794" i="8"/>
  <c r="S794" i="8"/>
  <c r="S795" i="8"/>
  <c r="U794" i="8"/>
  <c r="T793" i="8"/>
  <c r="T795" i="8"/>
  <c r="U422" i="8"/>
  <c r="S421" i="8"/>
  <c r="S423" i="8"/>
  <c r="T422" i="8"/>
  <c r="T423" i="8"/>
  <c r="S422" i="8"/>
  <c r="U423" i="8"/>
  <c r="U421" i="8"/>
  <c r="T421" i="8"/>
  <c r="S85" i="8"/>
  <c r="U87" i="8"/>
  <c r="S86" i="8"/>
  <c r="S87" i="8"/>
  <c r="U85" i="8"/>
  <c r="T86" i="8"/>
  <c r="U86" i="8"/>
  <c r="T87" i="8"/>
  <c r="T85" i="8"/>
  <c r="U178" i="8"/>
  <c r="S179" i="8"/>
  <c r="U180" i="8"/>
  <c r="T180" i="8"/>
  <c r="T178" i="8"/>
  <c r="T179" i="8"/>
  <c r="S178" i="8"/>
  <c r="U179" i="8"/>
  <c r="S180" i="8"/>
  <c r="U67" i="8"/>
  <c r="T69" i="8"/>
  <c r="T67" i="8"/>
  <c r="S68" i="8"/>
  <c r="U69" i="8"/>
  <c r="S67" i="8"/>
  <c r="U68" i="8"/>
  <c r="S69" i="8"/>
  <c r="T68" i="8"/>
  <c r="U156" i="8"/>
  <c r="S154" i="8"/>
  <c r="U154" i="8"/>
  <c r="T155" i="8"/>
  <c r="T154" i="8"/>
  <c r="T156" i="8"/>
  <c r="U155" i="8"/>
  <c r="S155" i="8"/>
  <c r="S156" i="8"/>
  <c r="S890" i="8"/>
  <c r="S891" i="8"/>
  <c r="S889" i="8"/>
  <c r="T890" i="8"/>
  <c r="U891" i="8"/>
  <c r="U889" i="8"/>
  <c r="T889" i="8"/>
  <c r="T891" i="8"/>
  <c r="U890" i="8"/>
  <c r="S621" i="8"/>
  <c r="U619" i="8"/>
  <c r="U620" i="8"/>
  <c r="S619" i="8"/>
  <c r="T619" i="8"/>
  <c r="T621" i="8"/>
  <c r="U621" i="8"/>
  <c r="T620" i="8"/>
  <c r="S620" i="8"/>
  <c r="U241" i="8"/>
  <c r="U242" i="8"/>
  <c r="S241" i="8"/>
  <c r="T241" i="8"/>
  <c r="T242" i="8"/>
  <c r="T243" i="8"/>
  <c r="U243" i="8"/>
  <c r="S242" i="8"/>
  <c r="S243" i="8"/>
  <c r="U439" i="8"/>
  <c r="U440" i="8"/>
  <c r="T439" i="8"/>
  <c r="U441" i="8"/>
  <c r="S440" i="8"/>
  <c r="S441" i="8"/>
  <c r="T440" i="8"/>
  <c r="S439" i="8"/>
  <c r="T441" i="8"/>
  <c r="A1759" i="6" l="1"/>
  <c r="B1758" i="6"/>
  <c r="A1758" i="6"/>
  <c r="C14" i="6"/>
  <c r="E1847" i="6"/>
  <c r="F1846" i="6"/>
  <c r="E1846" i="6"/>
  <c r="A1855" i="6"/>
  <c r="B1854" i="6"/>
  <c r="A1854" i="6"/>
  <c r="C1869" i="6"/>
  <c r="D1868" i="6"/>
  <c r="C1868" i="6"/>
  <c r="F1870" i="6"/>
  <c r="E1763" i="6"/>
  <c r="F1762" i="6"/>
  <c r="E1762" i="6"/>
  <c r="D176" i="6"/>
  <c r="C176" i="6"/>
  <c r="C177" i="6"/>
  <c r="E1853" i="6"/>
  <c r="F1852" i="6"/>
  <c r="E1852" i="6"/>
  <c r="J297" i="5"/>
  <c r="A1843" i="6"/>
  <c r="B1842" i="6"/>
  <c r="A1842" i="6"/>
  <c r="E886" i="6"/>
  <c r="M297" i="5"/>
  <c r="A883" i="6"/>
  <c r="B882" i="6"/>
  <c r="A882" i="6"/>
  <c r="N297" i="5"/>
  <c r="A1831" i="6"/>
  <c r="B1830" i="6"/>
  <c r="A1830" i="6"/>
  <c r="A1867" i="6"/>
  <c r="B1866" i="6"/>
  <c r="A1866" i="6"/>
  <c r="C1833" i="6"/>
  <c r="D1832" i="6"/>
  <c r="C1832" i="6"/>
  <c r="O44" i="5"/>
  <c r="D243" i="6" s="1"/>
  <c r="N17" i="5"/>
  <c r="P1842" i="6" a="1"/>
  <c r="P1866" i="6" a="1"/>
  <c r="P1854" i="6" a="1"/>
  <c r="T1855" i="6" s="1"/>
  <c r="M17" i="5"/>
  <c r="I1843" i="6"/>
  <c r="AW2455" i="6" s="1"/>
  <c r="I1760" i="6"/>
  <c r="AW2344" i="6" s="1"/>
  <c r="AJ2372" i="6"/>
  <c r="AS2372" i="6" s="1"/>
  <c r="AE2373" i="6"/>
  <c r="AN2373" i="6" s="1"/>
  <c r="AF2372" i="6"/>
  <c r="AO2372" i="6" s="1"/>
  <c r="AG2372" i="6"/>
  <c r="AP2372" i="6" s="1"/>
  <c r="AG2373" i="6"/>
  <c r="AP2373" i="6" s="1"/>
  <c r="AI2372" i="6"/>
  <c r="AR2372" i="6" s="1"/>
  <c r="AH2373" i="6"/>
  <c r="AQ2373" i="6" s="1"/>
  <c r="AI2373" i="6"/>
  <c r="AR2373" i="6" s="1"/>
  <c r="AF2373" i="6"/>
  <c r="AO2373" i="6" s="1"/>
  <c r="AJ2373" i="6"/>
  <c r="AS2373" i="6" s="1"/>
  <c r="AE2372" i="6"/>
  <c r="AN2372" i="6" s="1"/>
  <c r="AH2372" i="6"/>
  <c r="AQ2372" i="6" s="1"/>
  <c r="AJ2237" i="6"/>
  <c r="AS2237" i="6" s="1"/>
  <c r="AG2237" i="6"/>
  <c r="AP2237" i="6" s="1"/>
  <c r="AH1853" i="6"/>
  <c r="AQ1853" i="6" s="1"/>
  <c r="AH1852" i="6"/>
  <c r="AQ1852" i="6" s="1"/>
  <c r="AJ1853" i="6"/>
  <c r="AS1853" i="6" s="1"/>
  <c r="AE1852" i="6"/>
  <c r="AN1852" i="6" s="1"/>
  <c r="AJ1852" i="6"/>
  <c r="AS1852" i="6" s="1"/>
  <c r="AI197" i="6"/>
  <c r="AR197" i="6" s="1"/>
  <c r="AF197" i="6"/>
  <c r="AO197" i="6" s="1"/>
  <c r="AH197" i="6"/>
  <c r="AQ197" i="6" s="1"/>
  <c r="AG197" i="6"/>
  <c r="AP197" i="6" s="1"/>
  <c r="Q114" i="5"/>
  <c r="F665" i="6" s="1"/>
  <c r="AI1276" i="6"/>
  <c r="AR1276" i="6" s="1"/>
  <c r="AJ1277" i="6"/>
  <c r="AS1277" i="6" s="1"/>
  <c r="AG932" i="6"/>
  <c r="AP932" i="6" s="1"/>
  <c r="AJ932" i="6"/>
  <c r="AS932" i="6" s="1"/>
  <c r="AE316" i="6"/>
  <c r="AN316" i="6" s="1"/>
  <c r="AF317" i="6"/>
  <c r="AO317" i="6" s="1"/>
  <c r="AG316" i="6"/>
  <c r="AP316" i="6" s="1"/>
  <c r="AH317" i="6"/>
  <c r="AQ317" i="6" s="1"/>
  <c r="AH2036" i="6"/>
  <c r="AQ2036" i="6" s="1"/>
  <c r="AE2037" i="6"/>
  <c r="AN2037" i="6" s="1"/>
  <c r="AG2037" i="6"/>
  <c r="AP2037" i="6" s="1"/>
  <c r="I1758" i="6"/>
  <c r="I886" i="6"/>
  <c r="I80" i="6"/>
  <c r="I177" i="6"/>
  <c r="I1761" i="6"/>
  <c r="AW2345" i="6" s="1"/>
  <c r="I882" i="6"/>
  <c r="AW1174" i="6" s="1"/>
  <c r="AF1956" i="6"/>
  <c r="AO1956" i="6" s="1"/>
  <c r="I1867" i="6"/>
  <c r="AW2487" i="6" s="1"/>
  <c r="AI436" i="6"/>
  <c r="AR436" i="6" s="1"/>
  <c r="AH436" i="6"/>
  <c r="AQ436" i="6" s="1"/>
  <c r="AF2388" i="6"/>
  <c r="AO2388" i="6" s="1"/>
  <c r="AJ2388" i="6"/>
  <c r="AS2388" i="6" s="1"/>
  <c r="AG2388" i="6"/>
  <c r="AP2388" i="6" s="1"/>
  <c r="AH2389" i="6"/>
  <c r="AQ2389" i="6" s="1"/>
  <c r="AF2389" i="6"/>
  <c r="AO2389" i="6" s="1"/>
  <c r="AE2389" i="6"/>
  <c r="AN2389" i="6" s="1"/>
  <c r="AE2388" i="6"/>
  <c r="AN2388" i="6" s="1"/>
  <c r="AI2389" i="6"/>
  <c r="AR2389" i="6" s="1"/>
  <c r="AI2388" i="6"/>
  <c r="AR2388" i="6" s="1"/>
  <c r="AH2388" i="6"/>
  <c r="AQ2388" i="6" s="1"/>
  <c r="AG2389" i="6"/>
  <c r="AP2389" i="6" s="1"/>
  <c r="AJ2389" i="6"/>
  <c r="AS2389" i="6" s="1"/>
  <c r="L80" i="5"/>
  <c r="B457" i="6" s="1"/>
  <c r="J177" i="5"/>
  <c r="AI2365" i="6"/>
  <c r="AR2365" i="6" s="1"/>
  <c r="AE2365" i="6"/>
  <c r="AN2365" i="6" s="1"/>
  <c r="AH2365" i="6"/>
  <c r="AQ2365" i="6" s="1"/>
  <c r="AG2364" i="6"/>
  <c r="AP2364" i="6" s="1"/>
  <c r="AJ2364" i="6"/>
  <c r="AS2364" i="6" s="1"/>
  <c r="AE2364" i="6"/>
  <c r="AN2364" i="6" s="1"/>
  <c r="AG2365" i="6"/>
  <c r="AP2365" i="6" s="1"/>
  <c r="AH2364" i="6"/>
  <c r="AQ2364" i="6" s="1"/>
  <c r="AJ2365" i="6"/>
  <c r="AS2365" i="6" s="1"/>
  <c r="AI2364" i="6"/>
  <c r="AR2364" i="6" s="1"/>
  <c r="AF2364" i="6"/>
  <c r="AO2364" i="6" s="1"/>
  <c r="AF2365" i="6"/>
  <c r="AO2365" i="6" s="1"/>
  <c r="I1866" i="6"/>
  <c r="AW2486" i="6" s="1"/>
  <c r="AJ2396" i="6"/>
  <c r="AS2396" i="6" s="1"/>
  <c r="AI2397" i="6"/>
  <c r="AR2397" i="6" s="1"/>
  <c r="AE2397" i="6"/>
  <c r="AN2397" i="6" s="1"/>
  <c r="AG2396" i="6"/>
  <c r="AP2396" i="6" s="1"/>
  <c r="AH2397" i="6"/>
  <c r="AQ2397" i="6" s="1"/>
  <c r="AH2396" i="6"/>
  <c r="AQ2396" i="6" s="1"/>
  <c r="AJ2397" i="6"/>
  <c r="AS2397" i="6" s="1"/>
  <c r="AI2396" i="6"/>
  <c r="AR2396" i="6" s="1"/>
  <c r="AE2396" i="6"/>
  <c r="AN2396" i="6" s="1"/>
  <c r="AG2397" i="6"/>
  <c r="AP2397" i="6" s="1"/>
  <c r="AF2397" i="6"/>
  <c r="AO2397" i="6" s="1"/>
  <c r="AF2396" i="6"/>
  <c r="AO2396" i="6" s="1"/>
  <c r="AJ2420" i="6"/>
  <c r="AS2420" i="6" s="1"/>
  <c r="AI2421" i="6"/>
  <c r="AR2421" i="6" s="1"/>
  <c r="AE2421" i="6"/>
  <c r="AN2421" i="6" s="1"/>
  <c r="AG2420" i="6"/>
  <c r="AP2420" i="6" s="1"/>
  <c r="AE2420" i="6"/>
  <c r="AN2420" i="6" s="1"/>
  <c r="AF2421" i="6"/>
  <c r="AO2421" i="6" s="1"/>
  <c r="AI2420" i="6"/>
  <c r="AR2420" i="6" s="1"/>
  <c r="AJ2421" i="6"/>
  <c r="AS2421" i="6" s="1"/>
  <c r="AH2420" i="6"/>
  <c r="AQ2420" i="6" s="1"/>
  <c r="AH2421" i="6"/>
  <c r="AQ2421" i="6" s="1"/>
  <c r="AG2421" i="6"/>
  <c r="AP2421" i="6" s="1"/>
  <c r="AF2420" i="6"/>
  <c r="AO2420" i="6" s="1"/>
  <c r="AI2412" i="6"/>
  <c r="AR2412" i="6" s="1"/>
  <c r="AG2413" i="6"/>
  <c r="AP2413" i="6" s="1"/>
  <c r="AJ2412" i="6"/>
  <c r="AS2412" i="6" s="1"/>
  <c r="AI2413" i="6"/>
  <c r="AR2413" i="6" s="1"/>
  <c r="AG2412" i="6"/>
  <c r="AP2412" i="6" s="1"/>
  <c r="AH2412" i="6"/>
  <c r="AQ2412" i="6" s="1"/>
  <c r="AF2413" i="6"/>
  <c r="AO2413" i="6" s="1"/>
  <c r="AF2412" i="6"/>
  <c r="AO2412" i="6" s="1"/>
  <c r="AE2412" i="6"/>
  <c r="AN2412" i="6" s="1"/>
  <c r="AE2413" i="6"/>
  <c r="AN2413" i="6" s="1"/>
  <c r="AJ2413" i="6"/>
  <c r="AS2413" i="6" s="1"/>
  <c r="AH2413" i="6"/>
  <c r="AQ2413" i="6" s="1"/>
  <c r="AH261" i="6"/>
  <c r="AQ261" i="6" s="1"/>
  <c r="AI260" i="6"/>
  <c r="AR260" i="6" s="1"/>
  <c r="AG261" i="6"/>
  <c r="AP261" i="6" s="1"/>
  <c r="AJ453" i="6"/>
  <c r="AS453" i="6" s="1"/>
  <c r="AE453" i="6"/>
  <c r="AN453" i="6" s="1"/>
  <c r="AJ452" i="6"/>
  <c r="AS452" i="6" s="1"/>
  <c r="AI453" i="6"/>
  <c r="AR453" i="6" s="1"/>
  <c r="AG293" i="6"/>
  <c r="AP293" i="6" s="1"/>
  <c r="AE292" i="6"/>
  <c r="AN292" i="6" s="1"/>
  <c r="AJ293" i="6"/>
  <c r="AS293" i="6" s="1"/>
  <c r="AH1909" i="6"/>
  <c r="AQ1909" i="6" s="1"/>
  <c r="M34" i="5"/>
  <c r="AF141" i="6"/>
  <c r="AO141" i="6" s="1"/>
  <c r="AF140" i="6"/>
  <c r="AO140" i="6" s="1"/>
  <c r="AG141" i="6"/>
  <c r="AP141" i="6" s="1"/>
  <c r="AH141" i="6"/>
  <c r="AQ141" i="6" s="1"/>
  <c r="I243" i="6"/>
  <c r="I1762" i="6"/>
  <c r="AW2346" i="6" s="1"/>
  <c r="I176" i="6"/>
  <c r="AW232" i="6" s="1"/>
  <c r="AJ229" i="6"/>
  <c r="AS229" i="6" s="1"/>
  <c r="AF229" i="6"/>
  <c r="AO229" i="6" s="1"/>
  <c r="AE228" i="6"/>
  <c r="AN228" i="6" s="1"/>
  <c r="AH2437" i="6"/>
  <c r="AQ2437" i="6" s="1"/>
  <c r="AF2436" i="6"/>
  <c r="AO2436" i="6" s="1"/>
  <c r="AI2437" i="6"/>
  <c r="AR2437" i="6" s="1"/>
  <c r="AE2437" i="6"/>
  <c r="AN2437" i="6" s="1"/>
  <c r="AG2436" i="6"/>
  <c r="AP2436" i="6" s="1"/>
  <c r="AJ2437" i="6"/>
  <c r="AS2437" i="6" s="1"/>
  <c r="AH2436" i="6"/>
  <c r="AQ2436" i="6" s="1"/>
  <c r="AJ2436" i="6"/>
  <c r="AS2436" i="6" s="1"/>
  <c r="AI2436" i="6"/>
  <c r="AR2436" i="6" s="1"/>
  <c r="AE2436" i="6"/>
  <c r="AN2436" i="6" s="1"/>
  <c r="AG2437" i="6"/>
  <c r="AP2437" i="6" s="1"/>
  <c r="AF2437" i="6"/>
  <c r="AO2437" i="6" s="1"/>
  <c r="AF2404" i="6"/>
  <c r="AO2404" i="6" s="1"/>
  <c r="AH2405" i="6"/>
  <c r="AQ2405" i="6" s="1"/>
  <c r="AE2405" i="6"/>
  <c r="AN2405" i="6" s="1"/>
  <c r="AI2404" i="6"/>
  <c r="AR2404" i="6" s="1"/>
  <c r="AH2404" i="6"/>
  <c r="AQ2404" i="6" s="1"/>
  <c r="AJ2404" i="6"/>
  <c r="AS2404" i="6" s="1"/>
  <c r="AG2405" i="6"/>
  <c r="AP2405" i="6" s="1"/>
  <c r="AE2404" i="6"/>
  <c r="AN2404" i="6" s="1"/>
  <c r="AI2405" i="6"/>
  <c r="AR2405" i="6" s="1"/>
  <c r="AJ2405" i="6"/>
  <c r="AS2405" i="6" s="1"/>
  <c r="AG2404" i="6"/>
  <c r="AP2404" i="6" s="1"/>
  <c r="AF2405" i="6"/>
  <c r="AO2405" i="6" s="1"/>
  <c r="AE1909" i="6"/>
  <c r="AN1909" i="6" s="1"/>
  <c r="AI1909" i="6"/>
  <c r="AR1909" i="6" s="1"/>
  <c r="I81" i="6"/>
  <c r="I14" i="6"/>
  <c r="AW16" i="6" s="1"/>
  <c r="AF1884" i="6"/>
  <c r="AO1884" i="6" s="1"/>
  <c r="AE1884" i="6"/>
  <c r="AN1884" i="6" s="1"/>
  <c r="AI2444" i="6"/>
  <c r="AR2444" i="6" s="1"/>
  <c r="AF2445" i="6"/>
  <c r="AO2445" i="6" s="1"/>
  <c r="AF2444" i="6"/>
  <c r="AO2444" i="6" s="1"/>
  <c r="AG2445" i="6"/>
  <c r="AP2445" i="6" s="1"/>
  <c r="AE2445" i="6"/>
  <c r="AN2445" i="6" s="1"/>
  <c r="AH2444" i="6"/>
  <c r="AQ2444" i="6" s="1"/>
  <c r="AE2444" i="6"/>
  <c r="AN2444" i="6" s="1"/>
  <c r="AH2445" i="6"/>
  <c r="AQ2445" i="6" s="1"/>
  <c r="AJ2444" i="6"/>
  <c r="AS2444" i="6" s="1"/>
  <c r="AI2445" i="6"/>
  <c r="AR2445" i="6" s="1"/>
  <c r="AG2444" i="6"/>
  <c r="AP2444" i="6" s="1"/>
  <c r="AJ2445" i="6"/>
  <c r="AS2445" i="6" s="1"/>
  <c r="AJ885" i="6"/>
  <c r="AS885" i="6" s="1"/>
  <c r="AF885" i="6"/>
  <c r="AO885" i="6" s="1"/>
  <c r="AJ2428" i="6"/>
  <c r="AS2428" i="6" s="1"/>
  <c r="AE2429" i="6"/>
  <c r="AN2429" i="6" s="1"/>
  <c r="AE2428" i="6"/>
  <c r="AN2428" i="6" s="1"/>
  <c r="AG2429" i="6"/>
  <c r="AP2429" i="6" s="1"/>
  <c r="AF2429" i="6"/>
  <c r="AO2429" i="6" s="1"/>
  <c r="AH2428" i="6"/>
  <c r="AQ2428" i="6" s="1"/>
  <c r="AH2429" i="6"/>
  <c r="AQ2429" i="6" s="1"/>
  <c r="AJ2429" i="6"/>
  <c r="AS2429" i="6" s="1"/>
  <c r="AI2429" i="6"/>
  <c r="AR2429" i="6" s="1"/>
  <c r="AI2428" i="6"/>
  <c r="AR2428" i="6" s="1"/>
  <c r="AG2428" i="6"/>
  <c r="AP2428" i="6" s="1"/>
  <c r="AF2428" i="6"/>
  <c r="AO2428" i="6" s="1"/>
  <c r="AJ2381" i="6"/>
  <c r="AS2381" i="6" s="1"/>
  <c r="AF2380" i="6"/>
  <c r="AO2380" i="6" s="1"/>
  <c r="AG2380" i="6"/>
  <c r="AP2380" i="6" s="1"/>
  <c r="AF2381" i="6"/>
  <c r="AO2381" i="6" s="1"/>
  <c r="AG2381" i="6"/>
  <c r="AP2381" i="6" s="1"/>
  <c r="AH2381" i="6"/>
  <c r="AQ2381" i="6" s="1"/>
  <c r="AI2380" i="6"/>
  <c r="AR2380" i="6" s="1"/>
  <c r="AH2380" i="6"/>
  <c r="AQ2380" i="6" s="1"/>
  <c r="AE2380" i="6"/>
  <c r="AN2380" i="6" s="1"/>
  <c r="AI2381" i="6"/>
  <c r="AR2381" i="6" s="1"/>
  <c r="AJ2380" i="6"/>
  <c r="AS2380" i="6" s="1"/>
  <c r="AE2381" i="6"/>
  <c r="AN2381" i="6" s="1"/>
  <c r="I1846" i="6"/>
  <c r="AW2458" i="6" s="1"/>
  <c r="AF724" i="6"/>
  <c r="AO724" i="6" s="1"/>
  <c r="AG725" i="6"/>
  <c r="AP725" i="6" s="1"/>
  <c r="I1854" i="6"/>
  <c r="AW2470" i="6" s="1"/>
  <c r="P1848" i="6" a="1"/>
  <c r="S1850" i="6" s="1"/>
  <c r="P1830" i="6" a="1"/>
  <c r="P1860" i="6" a="1"/>
  <c r="P1836" i="6" a="1"/>
  <c r="AJ2012" i="6"/>
  <c r="AS2012" i="6" s="1"/>
  <c r="AF2012" i="6"/>
  <c r="AO2012" i="6" s="1"/>
  <c r="AE1957" i="6"/>
  <c r="AN1957" i="6" s="1"/>
  <c r="AH1956" i="6"/>
  <c r="AQ1956" i="6" s="1"/>
  <c r="AE1956" i="6"/>
  <c r="AN1956" i="6" s="1"/>
  <c r="AI1956" i="6"/>
  <c r="AR1956" i="6" s="1"/>
  <c r="AG2012" i="6"/>
  <c r="AP2012" i="6" s="1"/>
  <c r="AJ1820" i="6"/>
  <c r="AS1820" i="6" s="1"/>
  <c r="AI1821" i="6"/>
  <c r="AR1821" i="6" s="1"/>
  <c r="AF1820" i="6"/>
  <c r="AO1820" i="6" s="1"/>
  <c r="AG2261" i="6"/>
  <c r="AP2261" i="6" s="1"/>
  <c r="AJ2260" i="6"/>
  <c r="AS2260" i="6" s="1"/>
  <c r="AG2260" i="6"/>
  <c r="AP2260" i="6" s="1"/>
  <c r="AE1772" i="6"/>
  <c r="AN1772" i="6" s="1"/>
  <c r="AF1597" i="6"/>
  <c r="AO1597" i="6" s="1"/>
  <c r="AF1821" i="6"/>
  <c r="AO1821" i="6" s="1"/>
  <c r="AE1821" i="6"/>
  <c r="AN1821" i="6" s="1"/>
  <c r="AE1820" i="6"/>
  <c r="AN1820" i="6" s="1"/>
  <c r="AH2260" i="6"/>
  <c r="AQ2260" i="6" s="1"/>
  <c r="AI2261" i="6"/>
  <c r="AR2261" i="6" s="1"/>
  <c r="AE2260" i="6"/>
  <c r="AN2260" i="6" s="1"/>
  <c r="AG1773" i="6"/>
  <c r="AP1773" i="6" s="1"/>
  <c r="AI1597" i="6"/>
  <c r="AR1597" i="6" s="1"/>
  <c r="AI1820" i="6"/>
  <c r="AR1820" i="6" s="1"/>
  <c r="AJ1821" i="6"/>
  <c r="AS1821" i="6" s="1"/>
  <c r="AF2261" i="6"/>
  <c r="AO2261" i="6" s="1"/>
  <c r="AI2260" i="6"/>
  <c r="AR2260" i="6" s="1"/>
  <c r="AE1596" i="6"/>
  <c r="AN1596" i="6" s="1"/>
  <c r="AH1949" i="6"/>
  <c r="AQ1949" i="6" s="1"/>
  <c r="AG1948" i="6"/>
  <c r="AP1948" i="6" s="1"/>
  <c r="AI1948" i="6"/>
  <c r="AR1948" i="6" s="1"/>
  <c r="AF2253" i="6"/>
  <c r="AO2253" i="6" s="1"/>
  <c r="AG2253" i="6"/>
  <c r="AP2253" i="6" s="1"/>
  <c r="AF2252" i="6"/>
  <c r="AO2252" i="6" s="1"/>
  <c r="AG2013" i="6"/>
  <c r="AP2013" i="6" s="1"/>
  <c r="AF2013" i="6"/>
  <c r="AO2013" i="6" s="1"/>
  <c r="AE2013" i="6"/>
  <c r="AN2013" i="6" s="1"/>
  <c r="AE1932" i="6"/>
  <c r="AN1932" i="6" s="1"/>
  <c r="AF1932" i="6"/>
  <c r="AO1932" i="6" s="1"/>
  <c r="AJ1933" i="6"/>
  <c r="AS1933" i="6" s="1"/>
  <c r="AF1908" i="6"/>
  <c r="AO1908" i="6" s="1"/>
  <c r="AG1909" i="6"/>
  <c r="AP1909" i="6" s="1"/>
  <c r="AH1908" i="6"/>
  <c r="AQ1908" i="6" s="1"/>
  <c r="AI1612" i="6"/>
  <c r="AR1612" i="6" s="1"/>
  <c r="AF1948" i="6"/>
  <c r="AO1948" i="6" s="1"/>
  <c r="AI1949" i="6"/>
  <c r="AR1949" i="6" s="1"/>
  <c r="AJ1948" i="6"/>
  <c r="AS1948" i="6" s="1"/>
  <c r="AH2253" i="6"/>
  <c r="AQ2253" i="6" s="1"/>
  <c r="AE2253" i="6"/>
  <c r="AN2253" i="6" s="1"/>
  <c r="AJ2252" i="6"/>
  <c r="AS2252" i="6" s="1"/>
  <c r="AI2013" i="6"/>
  <c r="AR2013" i="6" s="1"/>
  <c r="AH2013" i="6"/>
  <c r="AQ2013" i="6" s="1"/>
  <c r="AH2012" i="6"/>
  <c r="AQ2012" i="6" s="1"/>
  <c r="AI1933" i="6"/>
  <c r="AR1933" i="6" s="1"/>
  <c r="AG1933" i="6"/>
  <c r="AP1933" i="6" s="1"/>
  <c r="AI1932" i="6"/>
  <c r="AR1932" i="6" s="1"/>
  <c r="AG1908" i="6"/>
  <c r="AP1908" i="6" s="1"/>
  <c r="AJ1908" i="6"/>
  <c r="AS1908" i="6" s="1"/>
  <c r="AF1909" i="6"/>
  <c r="AO1909" i="6" s="1"/>
  <c r="AE1613" i="6"/>
  <c r="AN1613" i="6" s="1"/>
  <c r="AE1949" i="6"/>
  <c r="AN1949" i="6" s="1"/>
  <c r="AF1949" i="6"/>
  <c r="AO1949" i="6" s="1"/>
  <c r="AI2252" i="6"/>
  <c r="AR2252" i="6" s="1"/>
  <c r="AI2253" i="6"/>
  <c r="AR2253" i="6" s="1"/>
  <c r="AE2012" i="6"/>
  <c r="AN2012" i="6" s="1"/>
  <c r="AJ2013" i="6"/>
  <c r="AS2013" i="6" s="1"/>
  <c r="AE1933" i="6"/>
  <c r="AN1933" i="6" s="1"/>
  <c r="AF1933" i="6"/>
  <c r="AO1933" i="6" s="1"/>
  <c r="AE1908" i="6"/>
  <c r="AN1908" i="6" s="1"/>
  <c r="AJ1909" i="6"/>
  <c r="AS1909" i="6" s="1"/>
  <c r="AG1613" i="6"/>
  <c r="AP1613" i="6" s="1"/>
  <c r="I1763" i="6"/>
  <c r="AW2347" i="6" s="1"/>
  <c r="I1759" i="6"/>
  <c r="AW2343" i="6" s="1"/>
  <c r="I179" i="6"/>
  <c r="AW235" i="6" s="1"/>
  <c r="I457" i="6"/>
  <c r="AW607" i="6" s="1"/>
  <c r="I85" i="6"/>
  <c r="AW111" i="6" s="1"/>
  <c r="I1355" i="6"/>
  <c r="AW1803" i="6" s="1"/>
  <c r="I883" i="6"/>
  <c r="AW1175" i="6" s="1"/>
  <c r="AW321" i="6"/>
  <c r="AW2342" i="6"/>
  <c r="AW105" i="6"/>
  <c r="AW104" i="6"/>
  <c r="AW233" i="6"/>
  <c r="AW1178" i="6"/>
  <c r="N50" i="5"/>
  <c r="AJ2357" i="6"/>
  <c r="AS2357" i="6" s="1"/>
  <c r="AH2108" i="6"/>
  <c r="AQ2108" i="6" s="1"/>
  <c r="AH1981" i="6"/>
  <c r="AQ1981" i="6" s="1"/>
  <c r="R151" i="5"/>
  <c r="P37" i="5"/>
  <c r="Q37" i="5"/>
  <c r="F203" i="6" s="1"/>
  <c r="Q151" i="5"/>
  <c r="F887" i="6" s="1"/>
  <c r="AG1917" i="6"/>
  <c r="AP1917" i="6" s="1"/>
  <c r="AH2357" i="6"/>
  <c r="AQ2357" i="6" s="1"/>
  <c r="AE2108" i="6"/>
  <c r="AN2108" i="6" s="1"/>
  <c r="AG1780" i="6"/>
  <c r="AP1780" i="6" s="1"/>
  <c r="AF1733" i="6"/>
  <c r="AO1733" i="6" s="1"/>
  <c r="AF1916" i="6"/>
  <c r="AO1916" i="6" s="1"/>
  <c r="AJ1781" i="6"/>
  <c r="AS1781" i="6" s="1"/>
  <c r="AF1981" i="6"/>
  <c r="AO1981" i="6" s="1"/>
  <c r="AH1732" i="6"/>
  <c r="AQ1732" i="6" s="1"/>
  <c r="AI1917" i="6"/>
  <c r="AR1917" i="6" s="1"/>
  <c r="AF2356" i="6"/>
  <c r="AO2356" i="6" s="1"/>
  <c r="AG2108" i="6"/>
  <c r="AP2108" i="6" s="1"/>
  <c r="AH1780" i="6"/>
  <c r="AQ1780" i="6" s="1"/>
  <c r="AE1980" i="6"/>
  <c r="AN1980" i="6" s="1"/>
  <c r="AE1733" i="6"/>
  <c r="AN1733" i="6" s="1"/>
  <c r="AJ1724" i="6"/>
  <c r="AS1724" i="6" s="1"/>
  <c r="AE1724" i="6"/>
  <c r="AN1724" i="6" s="1"/>
  <c r="AF1724" i="6"/>
  <c r="AO1724" i="6" s="1"/>
  <c r="AF1756" i="6"/>
  <c r="AO1756" i="6" s="1"/>
  <c r="AG1756" i="6"/>
  <c r="AP1756" i="6" s="1"/>
  <c r="AJ1757" i="6"/>
  <c r="AS1757" i="6" s="1"/>
  <c r="AI1772" i="6"/>
  <c r="AR1772" i="6" s="1"/>
  <c r="AF1773" i="6"/>
  <c r="AO1773" i="6" s="1"/>
  <c r="AH1772" i="6"/>
  <c r="AQ1772" i="6" s="1"/>
  <c r="AE1573" i="6"/>
  <c r="AN1573" i="6" s="1"/>
  <c r="AI1596" i="6"/>
  <c r="AR1596" i="6" s="1"/>
  <c r="AJ1597" i="6"/>
  <c r="AS1597" i="6" s="1"/>
  <c r="AG1597" i="6"/>
  <c r="AP1597" i="6" s="1"/>
  <c r="AJ2245" i="6"/>
  <c r="AS2245" i="6" s="1"/>
  <c r="AI1725" i="6"/>
  <c r="AR1725" i="6" s="1"/>
  <c r="AF1725" i="6"/>
  <c r="AO1725" i="6" s="1"/>
  <c r="AH1725" i="6"/>
  <c r="AQ1725" i="6" s="1"/>
  <c r="AI1757" i="6"/>
  <c r="AR1757" i="6" s="1"/>
  <c r="AG1757" i="6"/>
  <c r="AP1757" i="6" s="1"/>
  <c r="AH1756" i="6"/>
  <c r="AQ1756" i="6" s="1"/>
  <c r="AH1773" i="6"/>
  <c r="AQ1773" i="6" s="1"/>
  <c r="AE1773" i="6"/>
  <c r="AN1773" i="6" s="1"/>
  <c r="AG1772" i="6"/>
  <c r="AP1772" i="6" s="1"/>
  <c r="AH1596" i="6"/>
  <c r="AQ1596" i="6" s="1"/>
  <c r="AF1596" i="6"/>
  <c r="AO1596" i="6" s="1"/>
  <c r="AG1596" i="6"/>
  <c r="AP1596" i="6" s="1"/>
  <c r="AG1724" i="6"/>
  <c r="AP1724" i="6" s="1"/>
  <c r="AG1725" i="6"/>
  <c r="AP1725" i="6" s="1"/>
  <c r="AH1757" i="6"/>
  <c r="AQ1757" i="6" s="1"/>
  <c r="AI1756" i="6"/>
  <c r="AR1756" i="6" s="1"/>
  <c r="AF1772" i="6"/>
  <c r="AO1772" i="6" s="1"/>
  <c r="AI1773" i="6"/>
  <c r="AR1773" i="6" s="1"/>
  <c r="AI1572" i="6"/>
  <c r="AR1572" i="6" s="1"/>
  <c r="AJ1596" i="6"/>
  <c r="AS1596" i="6" s="1"/>
  <c r="AH1597" i="6"/>
  <c r="AQ1597" i="6" s="1"/>
  <c r="R14" i="5"/>
  <c r="K306" i="5"/>
  <c r="P14" i="5"/>
  <c r="Q14" i="5"/>
  <c r="F65" i="6" s="1"/>
  <c r="AF2245" i="6"/>
  <c r="AO2245" i="6" s="1"/>
  <c r="AE2244" i="6"/>
  <c r="AN2244" i="6" s="1"/>
  <c r="AH1572" i="6"/>
  <c r="AQ1572" i="6" s="1"/>
  <c r="AG1573" i="6"/>
  <c r="AP1573" i="6" s="1"/>
  <c r="AJ1573" i="6"/>
  <c r="AS1573" i="6" s="1"/>
  <c r="AH1612" i="6"/>
  <c r="AQ1612" i="6" s="1"/>
  <c r="AH2245" i="6"/>
  <c r="AQ2245" i="6" s="1"/>
  <c r="AJ2244" i="6"/>
  <c r="AS2244" i="6" s="1"/>
  <c r="AH2244" i="6"/>
  <c r="AQ2244" i="6" s="1"/>
  <c r="AF1612" i="6"/>
  <c r="AO1612" i="6" s="1"/>
  <c r="AJ1612" i="6"/>
  <c r="AS1612" i="6" s="1"/>
  <c r="AI1573" i="6"/>
  <c r="AR1573" i="6" s="1"/>
  <c r="AE1572" i="6"/>
  <c r="AN1572" i="6" s="1"/>
  <c r="AH1573" i="6"/>
  <c r="AQ1573" i="6" s="1"/>
  <c r="AF1613" i="6"/>
  <c r="AO1613" i="6" s="1"/>
  <c r="AI2245" i="6"/>
  <c r="AR2245" i="6" s="1"/>
  <c r="AG2244" i="6"/>
  <c r="AP2244" i="6" s="1"/>
  <c r="AI2244" i="6"/>
  <c r="AR2244" i="6" s="1"/>
  <c r="AG1956" i="6"/>
  <c r="AP1956" i="6" s="1"/>
  <c r="AG1957" i="6"/>
  <c r="AP1957" i="6" s="1"/>
  <c r="AG1572" i="6"/>
  <c r="AP1572" i="6" s="1"/>
  <c r="AJ1572" i="6"/>
  <c r="AS1572" i="6" s="1"/>
  <c r="AG2245" i="6"/>
  <c r="AP2245" i="6" s="1"/>
  <c r="AF2244" i="6"/>
  <c r="AO2244" i="6" s="1"/>
  <c r="AE1612" i="6"/>
  <c r="AN1612" i="6" s="1"/>
  <c r="AG1612" i="6"/>
  <c r="AP1612" i="6" s="1"/>
  <c r="AJ1613" i="6"/>
  <c r="AS1613" i="6" s="1"/>
  <c r="AI1613" i="6"/>
  <c r="AR1613" i="6" s="1"/>
  <c r="R29" i="5"/>
  <c r="J4" i="5"/>
  <c r="J14" i="5"/>
  <c r="M151" i="5"/>
  <c r="M14" i="5"/>
  <c r="O14" i="5"/>
  <c r="D63" i="6" s="1"/>
  <c r="O151" i="5"/>
  <c r="D885" i="6" s="1"/>
  <c r="N151" i="5"/>
  <c r="L14" i="5"/>
  <c r="B61" i="6" s="1"/>
  <c r="K14" i="5"/>
  <c r="N9" i="5"/>
  <c r="O4" i="5"/>
  <c r="N4" i="5"/>
  <c r="M4" i="5"/>
  <c r="P4" i="5"/>
  <c r="N34" i="5"/>
  <c r="L4" i="5"/>
  <c r="K4" i="5"/>
  <c r="O34" i="5"/>
  <c r="D183" i="6" s="1"/>
  <c r="O50" i="5"/>
  <c r="D279" i="6" s="1"/>
  <c r="P29" i="5"/>
  <c r="Q4" i="5"/>
  <c r="R4" i="5"/>
  <c r="P33" i="5"/>
  <c r="R18" i="5"/>
  <c r="J229" i="5"/>
  <c r="R50" i="5"/>
  <c r="O6" i="5"/>
  <c r="D15" i="6" s="1"/>
  <c r="R229" i="5"/>
  <c r="N6" i="5"/>
  <c r="P229" i="5"/>
  <c r="K33" i="5"/>
  <c r="Q8" i="5"/>
  <c r="F29" i="6" s="1"/>
  <c r="O29" i="5"/>
  <c r="D153" i="6" s="1"/>
  <c r="K229" i="5"/>
  <c r="L17" i="5"/>
  <c r="B79" i="6" s="1"/>
  <c r="L229" i="5"/>
  <c r="B1351" i="6" s="1"/>
  <c r="J17" i="5"/>
  <c r="K17" i="5"/>
  <c r="O229" i="5"/>
  <c r="D1353" i="6" s="1"/>
  <c r="Q29" i="5"/>
  <c r="F155" i="6" s="1"/>
  <c r="R33" i="5"/>
  <c r="L29" i="5"/>
  <c r="B151" i="6" s="1"/>
  <c r="J21" i="5"/>
  <c r="N229" i="5"/>
  <c r="P34" i="5"/>
  <c r="L34" i="5"/>
  <c r="B181" i="6" s="1"/>
  <c r="K34" i="5"/>
  <c r="L8" i="5"/>
  <c r="B25" i="6" s="1"/>
  <c r="Q34" i="5"/>
  <c r="F185" i="6" s="1"/>
  <c r="J34" i="5"/>
  <c r="O8" i="5"/>
  <c r="D27" i="6" s="1"/>
  <c r="M229" i="5"/>
  <c r="R34" i="5"/>
  <c r="P9" i="5"/>
  <c r="J53" i="5"/>
  <c r="J8" i="5"/>
  <c r="P18" i="5"/>
  <c r="K18" i="5"/>
  <c r="L25" i="5"/>
  <c r="B127" i="6" s="1"/>
  <c r="Q9" i="5"/>
  <c r="F35" i="6" s="1"/>
  <c r="AH1917" i="6"/>
  <c r="AQ1917" i="6" s="1"/>
  <c r="AG1916" i="6"/>
  <c r="AP1916" i="6" s="1"/>
  <c r="AE1917" i="6"/>
  <c r="AN1917" i="6" s="1"/>
  <c r="AG2356" i="6"/>
  <c r="AP2356" i="6" s="1"/>
  <c r="AE2356" i="6"/>
  <c r="AN2356" i="6" s="1"/>
  <c r="AI2356" i="6"/>
  <c r="AR2356" i="6" s="1"/>
  <c r="AI2109" i="6"/>
  <c r="AR2109" i="6" s="1"/>
  <c r="AI2108" i="6"/>
  <c r="AR2108" i="6" s="1"/>
  <c r="AF2109" i="6"/>
  <c r="AO2109" i="6" s="1"/>
  <c r="AI1780" i="6"/>
  <c r="AR1780" i="6" s="1"/>
  <c r="AE1780" i="6"/>
  <c r="AN1780" i="6" s="1"/>
  <c r="AF1780" i="6"/>
  <c r="AO1780" i="6" s="1"/>
  <c r="AG1981" i="6"/>
  <c r="AP1981" i="6" s="1"/>
  <c r="AG1980" i="6"/>
  <c r="AP1980" i="6" s="1"/>
  <c r="AH1980" i="6"/>
  <c r="AQ1980" i="6" s="1"/>
  <c r="P8" i="5"/>
  <c r="O9" i="5"/>
  <c r="D33" i="6" s="1"/>
  <c r="AJ1733" i="6"/>
  <c r="AS1733" i="6" s="1"/>
  <c r="AI1733" i="6"/>
  <c r="AR1733" i="6" s="1"/>
  <c r="AI1732" i="6"/>
  <c r="AR1732" i="6" s="1"/>
  <c r="K9" i="5"/>
  <c r="O10" i="5"/>
  <c r="D39" i="6" s="1"/>
  <c r="AH2021" i="6"/>
  <c r="AQ2021" i="6" s="1"/>
  <c r="AE2020" i="6"/>
  <c r="AN2020" i="6" s="1"/>
  <c r="AJ2020" i="6"/>
  <c r="AS2020" i="6" s="1"/>
  <c r="AH2020" i="6"/>
  <c r="AQ2020" i="6" s="1"/>
  <c r="AE2021" i="6"/>
  <c r="AN2021" i="6" s="1"/>
  <c r="AI2020" i="6"/>
  <c r="AR2020" i="6" s="1"/>
  <c r="AI2021" i="6"/>
  <c r="AR2021" i="6" s="1"/>
  <c r="AG2020" i="6"/>
  <c r="AP2020" i="6" s="1"/>
  <c r="AJ2021" i="6"/>
  <c r="AS2021" i="6" s="1"/>
  <c r="AF2020" i="6"/>
  <c r="AO2020" i="6" s="1"/>
  <c r="AG2021" i="6"/>
  <c r="AP2021" i="6" s="1"/>
  <c r="AF2021" i="6"/>
  <c r="AO2021" i="6" s="1"/>
  <c r="AE1869" i="6"/>
  <c r="AN1869" i="6" s="1"/>
  <c r="AG1869" i="6"/>
  <c r="AP1869" i="6" s="1"/>
  <c r="AI1869" i="6"/>
  <c r="AR1869" i="6" s="1"/>
  <c r="AJ1869" i="6"/>
  <c r="AS1869" i="6" s="1"/>
  <c r="AI1868" i="6"/>
  <c r="AR1868" i="6" s="1"/>
  <c r="AJ1868" i="6"/>
  <c r="AS1868" i="6" s="1"/>
  <c r="AG1868" i="6"/>
  <c r="AP1868" i="6" s="1"/>
  <c r="AF1868" i="6"/>
  <c r="AO1868" i="6" s="1"/>
  <c r="AE1868" i="6"/>
  <c r="AN1868" i="6" s="1"/>
  <c r="AF1869" i="6"/>
  <c r="AO1869" i="6" s="1"/>
  <c r="AH1869" i="6"/>
  <c r="AQ1869" i="6" s="1"/>
  <c r="AH1868" i="6"/>
  <c r="AQ1868" i="6" s="1"/>
  <c r="AE1916" i="6"/>
  <c r="AN1916" i="6" s="1"/>
  <c r="AF1917" i="6"/>
  <c r="AO1917" i="6" s="1"/>
  <c r="AJ1917" i="6"/>
  <c r="AS1917" i="6" s="1"/>
  <c r="AI2357" i="6"/>
  <c r="AR2357" i="6" s="1"/>
  <c r="AG2357" i="6"/>
  <c r="AP2357" i="6" s="1"/>
  <c r="AH2356" i="6"/>
  <c r="AQ2356" i="6" s="1"/>
  <c r="AG2109" i="6"/>
  <c r="AP2109" i="6" s="1"/>
  <c r="AF2108" i="6"/>
  <c r="AO2108" i="6" s="1"/>
  <c r="AE2109" i="6"/>
  <c r="AN2109" i="6" s="1"/>
  <c r="AJ1780" i="6"/>
  <c r="AS1780" i="6" s="1"/>
  <c r="AH1781" i="6"/>
  <c r="AQ1781" i="6" s="1"/>
  <c r="AG1781" i="6"/>
  <c r="AP1781" i="6" s="1"/>
  <c r="AF1980" i="6"/>
  <c r="AO1980" i="6" s="1"/>
  <c r="AI1981" i="6"/>
  <c r="AR1981" i="6" s="1"/>
  <c r="AE1981" i="6"/>
  <c r="AN1981" i="6" s="1"/>
  <c r="R8" i="5"/>
  <c r="AF1732" i="6"/>
  <c r="AO1732" i="6" s="1"/>
  <c r="AG1732" i="6"/>
  <c r="AP1732" i="6" s="1"/>
  <c r="AH1733" i="6"/>
  <c r="AQ1733" i="6" s="1"/>
  <c r="J50" i="5"/>
  <c r="P50" i="5"/>
  <c r="Q53" i="5"/>
  <c r="F299" i="6" s="1"/>
  <c r="N53" i="5"/>
  <c r="AG1661" i="6"/>
  <c r="AP1661" i="6" s="1"/>
  <c r="AG1660" i="6"/>
  <c r="AP1660" i="6" s="1"/>
  <c r="AJ1661" i="6"/>
  <c r="AS1661" i="6" s="1"/>
  <c r="AE1660" i="6"/>
  <c r="AN1660" i="6" s="1"/>
  <c r="AJ1660" i="6"/>
  <c r="AS1660" i="6" s="1"/>
  <c r="AI1661" i="6"/>
  <c r="AR1661" i="6" s="1"/>
  <c r="AH1660" i="6"/>
  <c r="AQ1660" i="6" s="1"/>
  <c r="AF1660" i="6"/>
  <c r="AO1660" i="6" s="1"/>
  <c r="AI1660" i="6"/>
  <c r="AR1660" i="6" s="1"/>
  <c r="AF1661" i="6"/>
  <c r="AO1661" i="6" s="1"/>
  <c r="AE1661" i="6"/>
  <c r="AN1661" i="6" s="1"/>
  <c r="AH1661" i="6"/>
  <c r="AQ1661" i="6" s="1"/>
  <c r="AJ1916" i="6"/>
  <c r="AS1916" i="6" s="1"/>
  <c r="AI1916" i="6"/>
  <c r="AR1916" i="6" s="1"/>
  <c r="AE2357" i="6"/>
  <c r="AN2357" i="6" s="1"/>
  <c r="AJ2356" i="6"/>
  <c r="AS2356" i="6" s="1"/>
  <c r="AH2109" i="6"/>
  <c r="AQ2109" i="6" s="1"/>
  <c r="AJ2109" i="6"/>
  <c r="AS2109" i="6" s="1"/>
  <c r="AE1781" i="6"/>
  <c r="AN1781" i="6" s="1"/>
  <c r="AI1781" i="6"/>
  <c r="AR1781" i="6" s="1"/>
  <c r="AI1980" i="6"/>
  <c r="AR1980" i="6" s="1"/>
  <c r="AJ1981" i="6"/>
  <c r="AS1981" i="6" s="1"/>
  <c r="L33" i="5"/>
  <c r="B175" i="6" s="1"/>
  <c r="Q18" i="5"/>
  <c r="F89" i="6" s="1"/>
  <c r="AJ1732" i="6"/>
  <c r="AS1732" i="6" s="1"/>
  <c r="AE1732" i="6"/>
  <c r="AN1732" i="6" s="1"/>
  <c r="N25" i="5"/>
  <c r="L9" i="5"/>
  <c r="B31" i="6" s="1"/>
  <c r="M25" i="5"/>
  <c r="Q50" i="5"/>
  <c r="F281" i="6" s="1"/>
  <c r="L53" i="5"/>
  <c r="B295" i="6" s="1"/>
  <c r="M50" i="5"/>
  <c r="J18" i="5"/>
  <c r="R9" i="5"/>
  <c r="M53" i="5"/>
  <c r="P53" i="5"/>
  <c r="P10" i="5"/>
  <c r="K50" i="5"/>
  <c r="L50" i="5"/>
  <c r="B277" i="6" s="1"/>
  <c r="M58" i="5"/>
  <c r="L39" i="5"/>
  <c r="B211" i="6" s="1"/>
  <c r="O18" i="5"/>
  <c r="D87" i="6" s="1"/>
  <c r="M49" i="5"/>
  <c r="P41" i="5"/>
  <c r="J31" i="5"/>
  <c r="M8" i="5"/>
  <c r="M9" i="5"/>
  <c r="N8" i="5"/>
  <c r="O53" i="5"/>
  <c r="D297" i="6" s="1"/>
  <c r="L21" i="5"/>
  <c r="B103" i="6" s="1"/>
  <c r="K21" i="5"/>
  <c r="R53" i="5"/>
  <c r="O25" i="5"/>
  <c r="D129" i="6" s="1"/>
  <c r="K53" i="5"/>
  <c r="J25" i="5"/>
  <c r="O21" i="5"/>
  <c r="D105" i="6" s="1"/>
  <c r="P6" i="5"/>
  <c r="K6" i="5"/>
  <c r="R25" i="5"/>
  <c r="R6" i="5"/>
  <c r="M13" i="5"/>
  <c r="L10" i="5"/>
  <c r="B37" i="6" s="1"/>
  <c r="M29" i="5"/>
  <c r="L6" i="5"/>
  <c r="B13" i="6" s="1"/>
  <c r="Q25" i="5"/>
  <c r="F131" i="6" s="1"/>
  <c r="N29" i="5"/>
  <c r="J29" i="5"/>
  <c r="K29" i="5"/>
  <c r="J10" i="5"/>
  <c r="K25" i="5"/>
  <c r="J6" i="5"/>
  <c r="P25" i="5"/>
  <c r="K8" i="5"/>
  <c r="L32" i="5"/>
  <c r="B169" i="6" s="1"/>
  <c r="Q6" i="5"/>
  <c r="F17" i="6" s="1"/>
  <c r="N55" i="5"/>
  <c r="R55" i="5"/>
  <c r="M18" i="5"/>
  <c r="Q10" i="5"/>
  <c r="F41" i="6" s="1"/>
  <c r="P21" i="5"/>
  <c r="N10" i="5"/>
  <c r="N21" i="5"/>
  <c r="L13" i="5"/>
  <c r="B55" i="6" s="1"/>
  <c r="R21" i="5"/>
  <c r="M10" i="5"/>
  <c r="R10" i="5"/>
  <c r="Q21" i="5"/>
  <c r="F107" i="6" s="1"/>
  <c r="M21" i="5"/>
  <c r="K10" i="5"/>
  <c r="Q55" i="5"/>
  <c r="F311" i="6" s="1"/>
  <c r="K13" i="5"/>
  <c r="Q17" i="5"/>
  <c r="F83" i="6" s="1"/>
  <c r="Q13" i="5"/>
  <c r="F59" i="6" s="1"/>
  <c r="O37" i="5"/>
  <c r="D201" i="6" s="1"/>
  <c r="J13" i="5"/>
  <c r="P13" i="5"/>
  <c r="K74" i="5"/>
  <c r="K69" i="5"/>
  <c r="N57" i="5"/>
  <c r="K38" i="5"/>
  <c r="M71" i="5"/>
  <c r="P133" i="5"/>
  <c r="R45" i="5"/>
  <c r="N54" i="5"/>
  <c r="Q54" i="5"/>
  <c r="F305" i="6" s="1"/>
  <c r="N42" i="5"/>
  <c r="R42" i="5"/>
  <c r="P32" i="5"/>
  <c r="P22" i="5"/>
  <c r="J22" i="5"/>
  <c r="M133" i="5"/>
  <c r="L133" i="5"/>
  <c r="B775" i="6" s="1"/>
  <c r="N66" i="5"/>
  <c r="P66" i="5"/>
  <c r="P117" i="5"/>
  <c r="O90" i="5"/>
  <c r="D519" i="6" s="1"/>
  <c r="J62" i="5"/>
  <c r="P62" i="5"/>
  <c r="P55" i="5"/>
  <c r="P17" i="5"/>
  <c r="M55" i="5"/>
  <c r="Q74" i="5"/>
  <c r="F425" i="6" s="1"/>
  <c r="N74" i="5"/>
  <c r="L97" i="5"/>
  <c r="B559" i="6" s="1"/>
  <c r="Q69" i="5"/>
  <c r="F395" i="6" s="1"/>
  <c r="Q57" i="5"/>
  <c r="F323" i="6" s="1"/>
  <c r="P38" i="5"/>
  <c r="P26" i="5"/>
  <c r="N130" i="5"/>
  <c r="M65" i="5"/>
  <c r="O112" i="5"/>
  <c r="D651" i="6" s="1"/>
  <c r="L112" i="5"/>
  <c r="B649" i="6" s="1"/>
  <c r="K71" i="5"/>
  <c r="K61" i="5"/>
  <c r="O61" i="5"/>
  <c r="D345" i="6" s="1"/>
  <c r="Q49" i="5"/>
  <c r="F275" i="6" s="1"/>
  <c r="R17" i="5"/>
  <c r="R13" i="5"/>
  <c r="K102" i="5"/>
  <c r="Q97" i="5"/>
  <c r="F563" i="6" s="1"/>
  <c r="N97" i="5"/>
  <c r="O69" i="5"/>
  <c r="D393" i="6" s="1"/>
  <c r="L57" i="5"/>
  <c r="B319" i="6" s="1"/>
  <c r="O45" i="5"/>
  <c r="D249" i="6" s="1"/>
  <c r="J45" i="5"/>
  <c r="M38" i="5"/>
  <c r="M26" i="5"/>
  <c r="Q130" i="5"/>
  <c r="F761" i="6" s="1"/>
  <c r="L130" i="5"/>
  <c r="B757" i="6" s="1"/>
  <c r="P65" i="5"/>
  <c r="R112" i="5"/>
  <c r="P71" i="5"/>
  <c r="O55" i="5"/>
  <c r="D309" i="6" s="1"/>
  <c r="Q296" i="5"/>
  <c r="F1757" i="6" s="1"/>
  <c r="N70" i="5"/>
  <c r="O39" i="5"/>
  <c r="D213" i="6" s="1"/>
  <c r="M37" i="5"/>
  <c r="N37" i="5"/>
  <c r="M41" i="5"/>
  <c r="L54" i="5"/>
  <c r="B301" i="6" s="1"/>
  <c r="M32" i="5"/>
  <c r="J90" i="5"/>
  <c r="K37" i="5"/>
  <c r="J37" i="5"/>
  <c r="N31" i="5"/>
  <c r="O19" i="5"/>
  <c r="D93" i="6" s="1"/>
  <c r="J19" i="5"/>
  <c r="L117" i="5"/>
  <c r="B679" i="6" s="1"/>
  <c r="O13" i="5"/>
  <c r="D57" i="6" s="1"/>
  <c r="N13" i="5"/>
  <c r="L274" i="5"/>
  <c r="B1621" i="6" s="1"/>
  <c r="Q209" i="5"/>
  <c r="F1235" i="6" s="1"/>
  <c r="K26" i="5"/>
  <c r="L65" i="5"/>
  <c r="B367" i="6" s="1"/>
  <c r="P61" i="5"/>
  <c r="L49" i="5"/>
  <c r="B271" i="6" s="1"/>
  <c r="J41" i="5"/>
  <c r="R31" i="5"/>
  <c r="R19" i="5"/>
  <c r="K55" i="5"/>
  <c r="J55" i="5"/>
  <c r="L55" i="5"/>
  <c r="B307" i="6" s="1"/>
  <c r="L37" i="5"/>
  <c r="B199" i="6" s="1"/>
  <c r="Q118" i="5"/>
  <c r="F689" i="6" s="1"/>
  <c r="Q51" i="5"/>
  <c r="F287" i="6" s="1"/>
  <c r="J43" i="5"/>
  <c r="M20" i="5"/>
  <c r="N291" i="5"/>
  <c r="O279" i="5"/>
  <c r="D1653" i="6" s="1"/>
  <c r="O255" i="5"/>
  <c r="D1509" i="6" s="1"/>
  <c r="N251" i="5"/>
  <c r="M198" i="5"/>
  <c r="K178" i="5"/>
  <c r="J154" i="5"/>
  <c r="P121" i="5"/>
  <c r="M111" i="5"/>
  <c r="L107" i="5"/>
  <c r="B619" i="6" s="1"/>
  <c r="J102" i="5"/>
  <c r="L296" i="5"/>
  <c r="B1753" i="6" s="1"/>
  <c r="J81" i="5"/>
  <c r="O102" i="5"/>
  <c r="D591" i="6" s="1"/>
  <c r="L102" i="5"/>
  <c r="B589" i="6" s="1"/>
  <c r="K70" i="5"/>
  <c r="R58" i="5"/>
  <c r="P46" i="5"/>
  <c r="R39" i="5"/>
  <c r="Q30" i="5"/>
  <c r="F161" i="6" s="1"/>
  <c r="N41" i="5"/>
  <c r="L42" i="5"/>
  <c r="B229" i="6" s="1"/>
  <c r="M22" i="5"/>
  <c r="K66" i="5"/>
  <c r="M117" i="5"/>
  <c r="P90" i="5"/>
  <c r="N62" i="5"/>
  <c r="L280" i="5"/>
  <c r="B1657" i="6" s="1"/>
  <c r="K268" i="5"/>
  <c r="P260" i="5"/>
  <c r="O244" i="5"/>
  <c r="D1443" i="6" s="1"/>
  <c r="Q232" i="5"/>
  <c r="F1373" i="6" s="1"/>
  <c r="Q227" i="5"/>
  <c r="F1343" i="6" s="1"/>
  <c r="P223" i="5"/>
  <c r="J215" i="5"/>
  <c r="L211" i="5"/>
  <c r="B1243" i="6" s="1"/>
  <c r="J183" i="5"/>
  <c r="L171" i="5"/>
  <c r="B1003" i="6" s="1"/>
  <c r="K150" i="5"/>
  <c r="J146" i="5"/>
  <c r="O138" i="5"/>
  <c r="D807" i="6" s="1"/>
  <c r="R108" i="5"/>
  <c r="P43" i="5"/>
  <c r="R291" i="5"/>
  <c r="N283" i="5"/>
  <c r="O271" i="5"/>
  <c r="D1605" i="6" s="1"/>
  <c r="J263" i="5"/>
  <c r="N235" i="5"/>
  <c r="P206" i="5"/>
  <c r="Q154" i="5"/>
  <c r="F905" i="6" s="1"/>
  <c r="P145" i="5"/>
  <c r="P88" i="5"/>
  <c r="N187" i="5"/>
  <c r="M150" i="5"/>
  <c r="N122" i="5"/>
  <c r="L118" i="5"/>
  <c r="B685" i="6" s="1"/>
  <c r="K113" i="5"/>
  <c r="O108" i="5"/>
  <c r="D627" i="6" s="1"/>
  <c r="R104" i="5"/>
  <c r="P85" i="5"/>
  <c r="K76" i="5"/>
  <c r="M28" i="5"/>
  <c r="Q11" i="5"/>
  <c r="F47" i="6" s="1"/>
  <c r="K305" i="5"/>
  <c r="L295" i="5"/>
  <c r="B1747" i="6" s="1"/>
  <c r="R295" i="5"/>
  <c r="K291" i="5"/>
  <c r="O287" i="5"/>
  <c r="D1701" i="6" s="1"/>
  <c r="P283" i="5"/>
  <c r="K259" i="5"/>
  <c r="J226" i="5"/>
  <c r="M214" i="5"/>
  <c r="M206" i="5"/>
  <c r="Q198" i="5"/>
  <c r="F1169" i="6" s="1"/>
  <c r="J162" i="5"/>
  <c r="K149" i="5"/>
  <c r="R149" i="5"/>
  <c r="P141" i="5"/>
  <c r="R48" i="5"/>
  <c r="J83" i="5"/>
  <c r="K277" i="5"/>
  <c r="O296" i="5"/>
  <c r="D1755" i="6" s="1"/>
  <c r="O81" i="5"/>
  <c r="D465" i="6" s="1"/>
  <c r="Q81" i="5"/>
  <c r="F467" i="6" s="1"/>
  <c r="Q102" i="5"/>
  <c r="F593" i="6" s="1"/>
  <c r="R70" i="5"/>
  <c r="J58" i="5"/>
  <c r="K46" i="5"/>
  <c r="N46" i="5"/>
  <c r="O30" i="5"/>
  <c r="D159" i="6" s="1"/>
  <c r="J30" i="5"/>
  <c r="O288" i="5"/>
  <c r="D1707" i="6" s="1"/>
  <c r="O272" i="5"/>
  <c r="D1611" i="6" s="1"/>
  <c r="P211" i="5"/>
  <c r="O93" i="5"/>
  <c r="D537" i="6" s="1"/>
  <c r="J48" i="5"/>
  <c r="L308" i="5"/>
  <c r="B1825" i="6" s="1"/>
  <c r="J300" i="5"/>
  <c r="L290" i="5"/>
  <c r="B1717" i="6" s="1"/>
  <c r="Q286" i="5"/>
  <c r="F1697" i="6" s="1"/>
  <c r="O278" i="5"/>
  <c r="D1647" i="6" s="1"/>
  <c r="O270" i="5"/>
  <c r="D1599" i="6" s="1"/>
  <c r="P262" i="5"/>
  <c r="P246" i="5"/>
  <c r="K213" i="5"/>
  <c r="K197" i="5"/>
  <c r="R165" i="5"/>
  <c r="O153" i="5"/>
  <c r="D897" i="6" s="1"/>
  <c r="R140" i="5"/>
  <c r="O131" i="5"/>
  <c r="D765" i="6" s="1"/>
  <c r="J124" i="5"/>
  <c r="M124" i="5"/>
  <c r="M115" i="5"/>
  <c r="N81" i="5"/>
  <c r="O70" i="5"/>
  <c r="D399" i="6" s="1"/>
  <c r="K58" i="5"/>
  <c r="M39" i="5"/>
  <c r="N30" i="5"/>
  <c r="R102" i="5"/>
  <c r="J74" i="5"/>
  <c r="J69" i="5"/>
  <c r="N26" i="5"/>
  <c r="Q112" i="5"/>
  <c r="F653" i="6" s="1"/>
  <c r="R71" i="5"/>
  <c r="R61" i="5"/>
  <c r="L31" i="5"/>
  <c r="B163" i="6" s="1"/>
  <c r="P19" i="5"/>
  <c r="J32" i="5"/>
  <c r="M90" i="5"/>
  <c r="K62" i="5"/>
  <c r="J302" i="5"/>
  <c r="L298" i="5"/>
  <c r="B1765" i="6" s="1"/>
  <c r="M292" i="5"/>
  <c r="M305" i="5"/>
  <c r="K137" i="5"/>
  <c r="Q93" i="5"/>
  <c r="F539" i="6" s="1"/>
  <c r="O48" i="5"/>
  <c r="D267" i="6" s="1"/>
  <c r="N7" i="5"/>
  <c r="M304" i="5"/>
  <c r="P300" i="5"/>
  <c r="Q270" i="5"/>
  <c r="F1601" i="6" s="1"/>
  <c r="Q254" i="5"/>
  <c r="F1505" i="6" s="1"/>
  <c r="P238" i="5"/>
  <c r="P230" i="5"/>
  <c r="Q217" i="5"/>
  <c r="F1283" i="6" s="1"/>
  <c r="O213" i="5"/>
  <c r="D1257" i="6" s="1"/>
  <c r="O201" i="5"/>
  <c r="D1185" i="6" s="1"/>
  <c r="M173" i="5"/>
  <c r="N157" i="5"/>
  <c r="J153" i="5"/>
  <c r="P83" i="5"/>
  <c r="P78" i="5"/>
  <c r="R56" i="5"/>
  <c r="O249" i="5"/>
  <c r="D1473" i="6" s="1"/>
  <c r="M228" i="5"/>
  <c r="O220" i="5"/>
  <c r="D1299" i="6" s="1"/>
  <c r="P204" i="5"/>
  <c r="M192" i="5"/>
  <c r="N188" i="5"/>
  <c r="O172" i="5"/>
  <c r="D1011" i="6" s="1"/>
  <c r="N82" i="5"/>
  <c r="R52" i="5"/>
  <c r="M23" i="5"/>
  <c r="J296" i="5"/>
  <c r="K81" i="5"/>
  <c r="R81" i="5"/>
  <c r="M102" i="5"/>
  <c r="P102" i="5"/>
  <c r="J70" i="5"/>
  <c r="P70" i="5"/>
  <c r="O58" i="5"/>
  <c r="D327" i="6" s="1"/>
  <c r="Q58" i="5"/>
  <c r="F329" i="6" s="1"/>
  <c r="N58" i="5"/>
  <c r="R46" i="5"/>
  <c r="O46" i="5"/>
  <c r="D255" i="6" s="1"/>
  <c r="Q39" i="5"/>
  <c r="F215" i="6" s="1"/>
  <c r="J39" i="5"/>
  <c r="K30" i="5"/>
  <c r="P30" i="5"/>
  <c r="O74" i="5"/>
  <c r="D423" i="6" s="1"/>
  <c r="P74" i="5"/>
  <c r="L74" i="5"/>
  <c r="B421" i="6" s="1"/>
  <c r="P97" i="5"/>
  <c r="O97" i="5"/>
  <c r="D561" i="6" s="1"/>
  <c r="L69" i="5"/>
  <c r="B391" i="6" s="1"/>
  <c r="M69" i="5"/>
  <c r="M57" i="5"/>
  <c r="R57" i="5"/>
  <c r="O57" i="5"/>
  <c r="D321" i="6" s="1"/>
  <c r="P45" i="5"/>
  <c r="L45" i="5"/>
  <c r="B247" i="6" s="1"/>
  <c r="Q38" i="5"/>
  <c r="F209" i="6" s="1"/>
  <c r="L38" i="5"/>
  <c r="B205" i="6" s="1"/>
  <c r="L26" i="5"/>
  <c r="B133" i="6" s="1"/>
  <c r="R26" i="5"/>
  <c r="K130" i="5"/>
  <c r="M130" i="5"/>
  <c r="P130" i="5"/>
  <c r="R65" i="5"/>
  <c r="N65" i="5"/>
  <c r="N112" i="5"/>
  <c r="K112" i="5"/>
  <c r="L71" i="5"/>
  <c r="B403" i="6" s="1"/>
  <c r="O71" i="5"/>
  <c r="D405" i="6" s="1"/>
  <c r="J61" i="5"/>
  <c r="M61" i="5"/>
  <c r="N61" i="5"/>
  <c r="P49" i="5"/>
  <c r="R49" i="5"/>
  <c r="L41" i="5"/>
  <c r="B223" i="6" s="1"/>
  <c r="Q31" i="5"/>
  <c r="F167" i="6" s="1"/>
  <c r="M31" i="5"/>
  <c r="K19" i="5"/>
  <c r="N19" i="5"/>
  <c r="L19" i="5"/>
  <c r="B91" i="6" s="1"/>
  <c r="J54" i="5"/>
  <c r="K54" i="5"/>
  <c r="K42" i="5"/>
  <c r="M42" i="5"/>
  <c r="K32" i="5"/>
  <c r="N32" i="5"/>
  <c r="Q22" i="5"/>
  <c r="F113" i="6" s="1"/>
  <c r="O22" i="5"/>
  <c r="D111" i="6" s="1"/>
  <c r="K22" i="5"/>
  <c r="O133" i="5"/>
  <c r="D777" i="6" s="1"/>
  <c r="J133" i="5"/>
  <c r="J66" i="5"/>
  <c r="M66" i="5"/>
  <c r="K117" i="5"/>
  <c r="O117" i="5"/>
  <c r="D681" i="6" s="1"/>
  <c r="L90" i="5"/>
  <c r="B517" i="6" s="1"/>
  <c r="R90" i="5"/>
  <c r="O62" i="5"/>
  <c r="D351" i="6" s="1"/>
  <c r="M62" i="5"/>
  <c r="N73" i="5"/>
  <c r="K64" i="5"/>
  <c r="J56" i="5"/>
  <c r="L47" i="5"/>
  <c r="B259" i="6" s="1"/>
  <c r="N293" i="5"/>
  <c r="O241" i="5"/>
  <c r="D1425" i="6" s="1"/>
  <c r="K237" i="5"/>
  <c r="Q216" i="5"/>
  <c r="F1277" i="6" s="1"/>
  <c r="N212" i="5"/>
  <c r="R196" i="5"/>
  <c r="K176" i="5"/>
  <c r="K156" i="5"/>
  <c r="Q152" i="5"/>
  <c r="F893" i="6" s="1"/>
  <c r="M147" i="5"/>
  <c r="J114" i="5"/>
  <c r="P296" i="5"/>
  <c r="R296" i="5"/>
  <c r="P81" i="5"/>
  <c r="M70" i="5"/>
  <c r="P58" i="5"/>
  <c r="L46" i="5"/>
  <c r="B253" i="6" s="1"/>
  <c r="Q46" i="5"/>
  <c r="F257" i="6" s="1"/>
  <c r="N39" i="5"/>
  <c r="L30" i="5"/>
  <c r="B157" i="6" s="1"/>
  <c r="J97" i="5"/>
  <c r="R69" i="5"/>
  <c r="J57" i="5"/>
  <c r="M45" i="5"/>
  <c r="Q45" i="5"/>
  <c r="F251" i="6" s="1"/>
  <c r="J38" i="5"/>
  <c r="J26" i="5"/>
  <c r="O130" i="5"/>
  <c r="D759" i="6" s="1"/>
  <c r="K65" i="5"/>
  <c r="J65" i="5"/>
  <c r="N71" i="5"/>
  <c r="O49" i="5"/>
  <c r="D273" i="6" s="1"/>
  <c r="N49" i="5"/>
  <c r="Q41" i="5"/>
  <c r="F227" i="6" s="1"/>
  <c r="R41" i="5"/>
  <c r="K31" i="5"/>
  <c r="M54" i="5"/>
  <c r="P54" i="5"/>
  <c r="J42" i="5"/>
  <c r="P42" i="5"/>
  <c r="O32" i="5"/>
  <c r="D171" i="6" s="1"/>
  <c r="N22" i="5"/>
  <c r="R22" i="5"/>
  <c r="R133" i="5"/>
  <c r="Q133" i="5"/>
  <c r="F779" i="6" s="1"/>
  <c r="K133" i="5"/>
  <c r="N133" i="5"/>
  <c r="O66" i="5"/>
  <c r="D375" i="6" s="1"/>
  <c r="Q66" i="5"/>
  <c r="F377" i="6" s="1"/>
  <c r="Q117" i="5"/>
  <c r="F683" i="6" s="1"/>
  <c r="N117" i="5"/>
  <c r="J117" i="5"/>
  <c r="K90" i="5"/>
  <c r="R62" i="5"/>
  <c r="L62" i="5"/>
  <c r="B349" i="6" s="1"/>
  <c r="K15" i="5"/>
  <c r="P5" i="5"/>
  <c r="L307" i="5"/>
  <c r="B1819" i="6" s="1"/>
  <c r="R277" i="5"/>
  <c r="N269" i="5"/>
  <c r="K261" i="5"/>
  <c r="K257" i="5"/>
  <c r="M208" i="5"/>
  <c r="R176" i="5"/>
  <c r="L135" i="5"/>
  <c r="B787" i="6" s="1"/>
  <c r="J123" i="5"/>
  <c r="K100" i="5"/>
  <c r="Q23" i="5"/>
  <c r="F119" i="6" s="1"/>
  <c r="M296" i="5"/>
  <c r="N296" i="5"/>
  <c r="K296" i="5"/>
  <c r="L81" i="5"/>
  <c r="B463" i="6" s="1"/>
  <c r="M81" i="5"/>
  <c r="N102" i="5"/>
  <c r="Q70" i="5"/>
  <c r="F401" i="6" s="1"/>
  <c r="L70" i="5"/>
  <c r="B397" i="6" s="1"/>
  <c r="L58" i="5"/>
  <c r="B325" i="6" s="1"/>
  <c r="J46" i="5"/>
  <c r="M46" i="5"/>
  <c r="K39" i="5"/>
  <c r="P39" i="5"/>
  <c r="M30" i="5"/>
  <c r="R30" i="5"/>
  <c r="R74" i="5"/>
  <c r="M74" i="5"/>
  <c r="K97" i="5"/>
  <c r="M97" i="5"/>
  <c r="R97" i="5"/>
  <c r="P69" i="5"/>
  <c r="N69" i="5"/>
  <c r="K57" i="5"/>
  <c r="P57" i="5"/>
  <c r="K45" i="5"/>
  <c r="N45" i="5"/>
  <c r="O38" i="5"/>
  <c r="D207" i="6" s="1"/>
  <c r="N38" i="5"/>
  <c r="R38" i="5"/>
  <c r="Q26" i="5"/>
  <c r="F137" i="6" s="1"/>
  <c r="O26" i="5"/>
  <c r="D135" i="6" s="1"/>
  <c r="R130" i="5"/>
  <c r="J130" i="5"/>
  <c r="Q65" i="5"/>
  <c r="F371" i="6" s="1"/>
  <c r="O65" i="5"/>
  <c r="D369" i="6" s="1"/>
  <c r="M112" i="5"/>
  <c r="J112" i="5"/>
  <c r="P112" i="5"/>
  <c r="Q71" i="5"/>
  <c r="F407" i="6" s="1"/>
  <c r="J71" i="5"/>
  <c r="Q61" i="5"/>
  <c r="F347" i="6" s="1"/>
  <c r="L61" i="5"/>
  <c r="B343" i="6" s="1"/>
  <c r="K49" i="5"/>
  <c r="J49" i="5"/>
  <c r="O41" i="5"/>
  <c r="D225" i="6" s="1"/>
  <c r="K41" i="5"/>
  <c r="O31" i="5"/>
  <c r="D165" i="6" s="1"/>
  <c r="P31" i="5"/>
  <c r="Q19" i="5"/>
  <c r="F95" i="6" s="1"/>
  <c r="M19" i="5"/>
  <c r="O54" i="5"/>
  <c r="D303" i="6" s="1"/>
  <c r="R54" i="5"/>
  <c r="O42" i="5"/>
  <c r="D231" i="6" s="1"/>
  <c r="Q42" i="5"/>
  <c r="F233" i="6" s="1"/>
  <c r="Q32" i="5"/>
  <c r="F173" i="6" s="1"/>
  <c r="R32" i="5"/>
  <c r="L22" i="5"/>
  <c r="B109" i="6" s="1"/>
  <c r="R66" i="5"/>
  <c r="L66" i="5"/>
  <c r="B373" i="6" s="1"/>
  <c r="R117" i="5"/>
  <c r="N90" i="5"/>
  <c r="Q90" i="5"/>
  <c r="F521" i="6" s="1"/>
  <c r="Q62" i="5"/>
  <c r="F353" i="6" s="1"/>
  <c r="O280" i="5"/>
  <c r="D1659" i="6" s="1"/>
  <c r="N272" i="5"/>
  <c r="O268" i="5"/>
  <c r="D1587" i="6" s="1"/>
  <c r="M227" i="5"/>
  <c r="L223" i="5"/>
  <c r="B1315" i="6" s="1"/>
  <c r="P219" i="5"/>
  <c r="Q211" i="5"/>
  <c r="F1247" i="6" s="1"/>
  <c r="P191" i="5"/>
  <c r="R183" i="5"/>
  <c r="Q171" i="5"/>
  <c r="F1007" i="6" s="1"/>
  <c r="N150" i="5"/>
  <c r="Q138" i="5"/>
  <c r="F809" i="6" s="1"/>
  <c r="Q122" i="5"/>
  <c r="F713" i="6" s="1"/>
  <c r="J118" i="5"/>
  <c r="M108" i="5"/>
  <c r="Q104" i="5"/>
  <c r="F605" i="6" s="1"/>
  <c r="N68" i="5"/>
  <c r="O43" i="5"/>
  <c r="D237" i="6" s="1"/>
  <c r="N287" i="5"/>
  <c r="R279" i="5"/>
  <c r="P275" i="5"/>
  <c r="K271" i="5"/>
  <c r="O267" i="5"/>
  <c r="D1581" i="6" s="1"/>
  <c r="O263" i="5"/>
  <c r="D1557" i="6" s="1"/>
  <c r="R263" i="5"/>
  <c r="O259" i="5"/>
  <c r="D1533" i="6" s="1"/>
  <c r="R243" i="5"/>
  <c r="L231" i="5"/>
  <c r="B1363" i="6" s="1"/>
  <c r="J210" i="5"/>
  <c r="J194" i="5"/>
  <c r="O182" i="5"/>
  <c r="D1071" i="6" s="1"/>
  <c r="J166" i="5"/>
  <c r="Q166" i="5"/>
  <c r="F977" i="6" s="1"/>
  <c r="P149" i="5"/>
  <c r="O145" i="5"/>
  <c r="D849" i="6" s="1"/>
  <c r="K111" i="5"/>
  <c r="L103" i="5"/>
  <c r="B595" i="6" s="1"/>
  <c r="O98" i="5"/>
  <c r="D567" i="6" s="1"/>
  <c r="M93" i="5"/>
  <c r="K88" i="5"/>
  <c r="R75" i="5"/>
  <c r="L40" i="5"/>
  <c r="B217" i="6" s="1"/>
  <c r="Q7" i="5"/>
  <c r="F23" i="6" s="1"/>
  <c r="K308" i="5"/>
  <c r="R304" i="5"/>
  <c r="K300" i="5"/>
  <c r="Q294" i="5"/>
  <c r="F1745" i="6" s="1"/>
  <c r="K290" i="5"/>
  <c r="P278" i="5"/>
  <c r="Q246" i="5"/>
  <c r="F1457" i="6" s="1"/>
  <c r="N234" i="5"/>
  <c r="M230" i="5"/>
  <c r="M217" i="5"/>
  <c r="Q213" i="5"/>
  <c r="F1259" i="6" s="1"/>
  <c r="L213" i="5"/>
  <c r="B1255" i="6" s="1"/>
  <c r="O205" i="5"/>
  <c r="D1209" i="6" s="1"/>
  <c r="L201" i="5"/>
  <c r="B1183" i="6" s="1"/>
  <c r="L193" i="5"/>
  <c r="B1135" i="6" s="1"/>
  <c r="L157" i="5"/>
  <c r="B919" i="6" s="1"/>
  <c r="M153" i="5"/>
  <c r="Q140" i="5"/>
  <c r="F821" i="6" s="1"/>
  <c r="R126" i="5"/>
  <c r="J78" i="5"/>
  <c r="J64" i="5"/>
  <c r="L56" i="5"/>
  <c r="B313" i="6" s="1"/>
  <c r="L36" i="5"/>
  <c r="B193" i="6" s="1"/>
  <c r="M307" i="5"/>
  <c r="O303" i="5"/>
  <c r="D1797" i="6" s="1"/>
  <c r="L299" i="5"/>
  <c r="B1771" i="6" s="1"/>
  <c r="R293" i="5"/>
  <c r="N289" i="5"/>
  <c r="K285" i="5"/>
  <c r="J277" i="5"/>
  <c r="P273" i="5"/>
  <c r="P261" i="5"/>
  <c r="N253" i="5"/>
  <c r="L249" i="5"/>
  <c r="B1471" i="6" s="1"/>
  <c r="P245" i="5"/>
  <c r="K228" i="5"/>
  <c r="L220" i="5"/>
  <c r="B1297" i="6" s="1"/>
  <c r="O204" i="5"/>
  <c r="D1203" i="6" s="1"/>
  <c r="R200" i="5"/>
  <c r="Q192" i="5"/>
  <c r="F1133" i="6" s="1"/>
  <c r="K188" i="5"/>
  <c r="K184" i="5"/>
  <c r="O180" i="5"/>
  <c r="D1059" i="6" s="1"/>
  <c r="J172" i="5"/>
  <c r="L164" i="5"/>
  <c r="B961" i="6" s="1"/>
  <c r="R160" i="5"/>
  <c r="L147" i="5"/>
  <c r="B859" i="6" s="1"/>
  <c r="Q143" i="5"/>
  <c r="F839" i="6" s="1"/>
  <c r="N129" i="5"/>
  <c r="N119" i="5"/>
  <c r="M114" i="5"/>
  <c r="Q109" i="5"/>
  <c r="F635" i="6" s="1"/>
  <c r="L105" i="5"/>
  <c r="B607" i="6" s="1"/>
  <c r="J91" i="5"/>
  <c r="Q86" i="5"/>
  <c r="F497" i="6" s="1"/>
  <c r="K82" i="5"/>
  <c r="K72" i="5"/>
  <c r="O63" i="5"/>
  <c r="D357" i="6" s="1"/>
  <c r="K44" i="5"/>
  <c r="Q44" i="5"/>
  <c r="F245" i="6" s="1"/>
  <c r="K35" i="5"/>
  <c r="J23" i="5"/>
  <c r="O306" i="5"/>
  <c r="D1815" i="6" s="1"/>
  <c r="Q306" i="5"/>
  <c r="F1817" i="6" s="1"/>
  <c r="M302" i="5"/>
  <c r="Q302" i="5"/>
  <c r="F1793" i="6" s="1"/>
  <c r="P298" i="5"/>
  <c r="M298" i="5"/>
  <c r="L292" i="5"/>
  <c r="B1729" i="6" s="1"/>
  <c r="Q292" i="5"/>
  <c r="F1733" i="6" s="1"/>
  <c r="P288" i="5"/>
  <c r="L288" i="5"/>
  <c r="B1705" i="6" s="1"/>
  <c r="J284" i="5"/>
  <c r="Q284" i="5"/>
  <c r="F1685" i="6" s="1"/>
  <c r="Q280" i="5"/>
  <c r="F1661" i="6" s="1"/>
  <c r="Q276" i="5"/>
  <c r="F1637" i="6" s="1"/>
  <c r="J276" i="5"/>
  <c r="N276" i="5"/>
  <c r="Q272" i="5"/>
  <c r="F1613" i="6" s="1"/>
  <c r="K272" i="5"/>
  <c r="Q268" i="5"/>
  <c r="F1589" i="6" s="1"/>
  <c r="O264" i="5"/>
  <c r="D1563" i="6" s="1"/>
  <c r="K260" i="5"/>
  <c r="Q256" i="5"/>
  <c r="F1517" i="6" s="1"/>
  <c r="N256" i="5"/>
  <c r="O252" i="5"/>
  <c r="D1491" i="6" s="1"/>
  <c r="J252" i="5"/>
  <c r="J248" i="5"/>
  <c r="P248" i="5"/>
  <c r="K244" i="5"/>
  <c r="R244" i="5"/>
  <c r="J240" i="5"/>
  <c r="N240" i="5"/>
  <c r="M236" i="5"/>
  <c r="K236" i="5"/>
  <c r="K227" i="5"/>
  <c r="J219" i="5"/>
  <c r="N219" i="5"/>
  <c r="M215" i="5"/>
  <c r="M211" i="5"/>
  <c r="K207" i="5"/>
  <c r="R207" i="5"/>
  <c r="P203" i="5"/>
  <c r="N203" i="5"/>
  <c r="K199" i="5"/>
  <c r="O199" i="5"/>
  <c r="D1173" i="6" s="1"/>
  <c r="M195" i="5"/>
  <c r="P195" i="5"/>
  <c r="O191" i="5"/>
  <c r="D1125" i="6" s="1"/>
  <c r="K187" i="5"/>
  <c r="N183" i="5"/>
  <c r="Q179" i="5"/>
  <c r="F1055" i="6" s="1"/>
  <c r="M179" i="5"/>
  <c r="N175" i="5"/>
  <c r="L175" i="5"/>
  <c r="B1027" i="6" s="1"/>
  <c r="Q167" i="5"/>
  <c r="F983" i="6" s="1"/>
  <c r="J167" i="5"/>
  <c r="P163" i="5"/>
  <c r="M163" i="5"/>
  <c r="L159" i="5"/>
  <c r="B931" i="6" s="1"/>
  <c r="Q155" i="5"/>
  <c r="F911" i="6" s="1"/>
  <c r="K155" i="5"/>
  <c r="R150" i="5"/>
  <c r="P146" i="5"/>
  <c r="N142" i="5"/>
  <c r="P142" i="5"/>
  <c r="J138" i="5"/>
  <c r="K134" i="5"/>
  <c r="Q134" i="5"/>
  <c r="F785" i="6" s="1"/>
  <c r="N128" i="5"/>
  <c r="R128" i="5"/>
  <c r="K122" i="5"/>
  <c r="M118" i="5"/>
  <c r="Q113" i="5"/>
  <c r="F659" i="6" s="1"/>
  <c r="M113" i="5"/>
  <c r="K108" i="5"/>
  <c r="M104" i="5"/>
  <c r="L104" i="5"/>
  <c r="B601" i="6" s="1"/>
  <c r="O99" i="5"/>
  <c r="D573" i="6" s="1"/>
  <c r="L99" i="5"/>
  <c r="B571" i="6" s="1"/>
  <c r="N94" i="5"/>
  <c r="K94" i="5"/>
  <c r="O89" i="5"/>
  <c r="D513" i="6" s="1"/>
  <c r="R89" i="5"/>
  <c r="J89" i="5"/>
  <c r="K85" i="5"/>
  <c r="M85" i="5"/>
  <c r="M80" i="5"/>
  <c r="Q80" i="5"/>
  <c r="F461" i="6" s="1"/>
  <c r="R76" i="5"/>
  <c r="N76" i="5"/>
  <c r="R68" i="5"/>
  <c r="K68" i="5"/>
  <c r="O60" i="5"/>
  <c r="D339" i="6" s="1"/>
  <c r="P60" i="5"/>
  <c r="M51" i="5"/>
  <c r="J51" i="5"/>
  <c r="L28" i="5"/>
  <c r="B145" i="6" s="1"/>
  <c r="Q28" i="5"/>
  <c r="F149" i="6" s="1"/>
  <c r="K20" i="5"/>
  <c r="R20" i="5"/>
  <c r="N11" i="5"/>
  <c r="L11" i="5"/>
  <c r="B43" i="6" s="1"/>
  <c r="P305" i="5"/>
  <c r="Q301" i="5"/>
  <c r="F1787" i="6" s="1"/>
  <c r="M301" i="5"/>
  <c r="J301" i="5"/>
  <c r="M295" i="5"/>
  <c r="J287" i="5"/>
  <c r="P287" i="5"/>
  <c r="K283" i="5"/>
  <c r="K279" i="5"/>
  <c r="K275" i="5"/>
  <c r="M275" i="5"/>
  <c r="R271" i="5"/>
  <c r="J267" i="5"/>
  <c r="R267" i="5"/>
  <c r="P259" i="5"/>
  <c r="K255" i="5"/>
  <c r="R255" i="5"/>
  <c r="P251" i="5"/>
  <c r="K251" i="5"/>
  <c r="R247" i="5"/>
  <c r="M247" i="5"/>
  <c r="O243" i="5"/>
  <c r="D1437" i="6" s="1"/>
  <c r="L243" i="5"/>
  <c r="B1435" i="6" s="1"/>
  <c r="O239" i="5"/>
  <c r="D1413" i="6" s="1"/>
  <c r="K239" i="5"/>
  <c r="J235" i="5"/>
  <c r="Q235" i="5"/>
  <c r="F1391" i="6" s="1"/>
  <c r="R231" i="5"/>
  <c r="M231" i="5"/>
  <c r="O226" i="5"/>
  <c r="D1335" i="6" s="1"/>
  <c r="Q226" i="5"/>
  <c r="F1337" i="6" s="1"/>
  <c r="M222" i="5"/>
  <c r="J222" i="5"/>
  <c r="M218" i="5"/>
  <c r="R218" i="5"/>
  <c r="L218" i="5"/>
  <c r="B1285" i="6" s="1"/>
  <c r="K214" i="5"/>
  <c r="P214" i="5"/>
  <c r="R210" i="5"/>
  <c r="M210" i="5"/>
  <c r="N202" i="5"/>
  <c r="K202" i="5"/>
  <c r="P202" i="5"/>
  <c r="L198" i="5"/>
  <c r="B1165" i="6" s="1"/>
  <c r="R194" i="5"/>
  <c r="N194" i="5"/>
  <c r="N190" i="5"/>
  <c r="L190" i="5"/>
  <c r="B1117" i="6" s="1"/>
  <c r="J186" i="5"/>
  <c r="M186" i="5"/>
  <c r="Q182" i="5"/>
  <c r="F1073" i="6" s="1"/>
  <c r="L182" i="5"/>
  <c r="B1069" i="6" s="1"/>
  <c r="R178" i="5"/>
  <c r="M178" i="5"/>
  <c r="J174" i="5"/>
  <c r="O174" i="5"/>
  <c r="D1023" i="6" s="1"/>
  <c r="O170" i="5"/>
  <c r="D999" i="6" s="1"/>
  <c r="P170" i="5"/>
  <c r="N166" i="5"/>
  <c r="M162" i="5"/>
  <c r="Q162" i="5"/>
  <c r="F953" i="6" s="1"/>
  <c r="R158" i="5"/>
  <c r="M158" i="5"/>
  <c r="M154" i="5"/>
  <c r="N149" i="5"/>
  <c r="L145" i="5"/>
  <c r="B847" i="6" s="1"/>
  <c r="K141" i="5"/>
  <c r="O141" i="5"/>
  <c r="D825" i="6" s="1"/>
  <c r="M137" i="5"/>
  <c r="P137" i="5"/>
  <c r="P132" i="5"/>
  <c r="L132" i="5"/>
  <c r="B769" i="6" s="1"/>
  <c r="Q127" i="5"/>
  <c r="F743" i="6" s="1"/>
  <c r="N127" i="5"/>
  <c r="P125" i="5"/>
  <c r="L125" i="5"/>
  <c r="B727" i="6" s="1"/>
  <c r="M121" i="5"/>
  <c r="J121" i="5"/>
  <c r="O116" i="5"/>
  <c r="D675" i="6" s="1"/>
  <c r="P116" i="5"/>
  <c r="P111" i="5"/>
  <c r="O107" i="5"/>
  <c r="D621" i="6" s="1"/>
  <c r="Q103" i="5"/>
  <c r="F599" i="6" s="1"/>
  <c r="O103" i="5"/>
  <c r="D597" i="6" s="1"/>
  <c r="J98" i="5"/>
  <c r="P98" i="5"/>
  <c r="K93" i="5"/>
  <c r="J84" i="5"/>
  <c r="R84" i="5"/>
  <c r="N84" i="5"/>
  <c r="O79" i="5"/>
  <c r="D453" i="6" s="1"/>
  <c r="J79" i="5"/>
  <c r="N75" i="5"/>
  <c r="L75" i="5"/>
  <c r="B427" i="6" s="1"/>
  <c r="P67" i="5"/>
  <c r="N67" i="5"/>
  <c r="M59" i="5"/>
  <c r="Q59" i="5"/>
  <c r="F335" i="6" s="1"/>
  <c r="J59" i="5"/>
  <c r="O40" i="5"/>
  <c r="D219" i="6" s="1"/>
  <c r="P40" i="5"/>
  <c r="N27" i="5"/>
  <c r="J27" i="5"/>
  <c r="P16" i="5"/>
  <c r="J16" i="5"/>
  <c r="L7" i="5"/>
  <c r="B19" i="6" s="1"/>
  <c r="Q308" i="5"/>
  <c r="F1829" i="6" s="1"/>
  <c r="N308" i="5"/>
  <c r="J304" i="5"/>
  <c r="M300" i="5"/>
  <c r="K294" i="5"/>
  <c r="N294" i="5"/>
  <c r="O290" i="5"/>
  <c r="D1719" i="6" s="1"/>
  <c r="L286" i="5"/>
  <c r="B1693" i="6" s="1"/>
  <c r="M286" i="5"/>
  <c r="K282" i="5"/>
  <c r="Q282" i="5"/>
  <c r="F1673" i="6" s="1"/>
  <c r="N282" i="5"/>
  <c r="J278" i="5"/>
  <c r="M274" i="5"/>
  <c r="Q274" i="5"/>
  <c r="F1625" i="6" s="1"/>
  <c r="J270" i="5"/>
  <c r="P266" i="5"/>
  <c r="L266" i="5"/>
  <c r="B1573" i="6" s="1"/>
  <c r="N266" i="5"/>
  <c r="O262" i="5"/>
  <c r="D1551" i="6" s="1"/>
  <c r="Q258" i="5"/>
  <c r="F1529" i="6" s="1"/>
  <c r="O258" i="5"/>
  <c r="D1527" i="6" s="1"/>
  <c r="O254" i="5"/>
  <c r="D1503" i="6" s="1"/>
  <c r="Q250" i="5"/>
  <c r="F1481" i="6" s="1"/>
  <c r="K250" i="5"/>
  <c r="K246" i="5"/>
  <c r="N246" i="5"/>
  <c r="L242" i="5"/>
  <c r="B1429" i="6" s="1"/>
  <c r="P242" i="5"/>
  <c r="L238" i="5"/>
  <c r="B1405" i="6" s="1"/>
  <c r="P234" i="5"/>
  <c r="J234" i="5"/>
  <c r="J230" i="5"/>
  <c r="M225" i="5"/>
  <c r="K225" i="5"/>
  <c r="Q221" i="5"/>
  <c r="F1307" i="6" s="1"/>
  <c r="M221" i="5"/>
  <c r="K217" i="5"/>
  <c r="M209" i="5"/>
  <c r="K209" i="5"/>
  <c r="Q205" i="5"/>
  <c r="F1211" i="6" s="1"/>
  <c r="L205" i="5"/>
  <c r="B1207" i="6" s="1"/>
  <c r="Q201" i="5"/>
  <c r="F1187" i="6" s="1"/>
  <c r="M197" i="5"/>
  <c r="R197" i="5"/>
  <c r="O193" i="5"/>
  <c r="D1137" i="6" s="1"/>
  <c r="R193" i="5"/>
  <c r="J189" i="5"/>
  <c r="M189" i="5"/>
  <c r="K185" i="5"/>
  <c r="P185" i="5"/>
  <c r="O181" i="5"/>
  <c r="D1065" i="6" s="1"/>
  <c r="K181" i="5"/>
  <c r="O177" i="5"/>
  <c r="D1041" i="6" s="1"/>
  <c r="P177" i="5"/>
  <c r="P169" i="5"/>
  <c r="L169" i="5"/>
  <c r="B991" i="6" s="1"/>
  <c r="N165" i="5"/>
  <c r="Q161" i="5"/>
  <c r="F947" i="6" s="1"/>
  <c r="J161" i="5"/>
  <c r="P157" i="5"/>
  <c r="P153" i="5"/>
  <c r="M148" i="5"/>
  <c r="K148" i="5"/>
  <c r="N144" i="5"/>
  <c r="K144" i="5"/>
  <c r="M140" i="5"/>
  <c r="J140" i="5"/>
  <c r="O136" i="5"/>
  <c r="D795" i="6" s="1"/>
  <c r="K136" i="5"/>
  <c r="P136" i="5"/>
  <c r="K131" i="5"/>
  <c r="R131" i="5"/>
  <c r="K126" i="5"/>
  <c r="M284" i="5"/>
  <c r="P264" i="5"/>
  <c r="K264" i="5"/>
  <c r="N260" i="5"/>
  <c r="L256" i="5"/>
  <c r="B1513" i="6" s="1"/>
  <c r="Q252" i="5"/>
  <c r="F1493" i="6" s="1"/>
  <c r="M248" i="5"/>
  <c r="P240" i="5"/>
  <c r="P236" i="5"/>
  <c r="N232" i="5"/>
  <c r="J232" i="5"/>
  <c r="N223" i="5"/>
  <c r="P215" i="5"/>
  <c r="M207" i="5"/>
  <c r="K203" i="5"/>
  <c r="Q199" i="5"/>
  <c r="F1175" i="6" s="1"/>
  <c r="J195" i="5"/>
  <c r="K191" i="5"/>
  <c r="P187" i="5"/>
  <c r="K179" i="5"/>
  <c r="R175" i="5"/>
  <c r="O171" i="5"/>
  <c r="D1005" i="6" s="1"/>
  <c r="O167" i="5"/>
  <c r="D981" i="6" s="1"/>
  <c r="O126" i="5"/>
  <c r="D735" i="6" s="1"/>
  <c r="Q124" i="5"/>
  <c r="F725" i="6" s="1"/>
  <c r="N120" i="5"/>
  <c r="L120" i="5"/>
  <c r="B697" i="6" s="1"/>
  <c r="P120" i="5"/>
  <c r="P115" i="5"/>
  <c r="K115" i="5"/>
  <c r="O110" i="5"/>
  <c r="D639" i="6" s="1"/>
  <c r="K110" i="5"/>
  <c r="O106" i="5"/>
  <c r="D615" i="6" s="1"/>
  <c r="Q106" i="5"/>
  <c r="F617" i="6" s="1"/>
  <c r="O101" i="5"/>
  <c r="D585" i="6" s="1"/>
  <c r="K101" i="5"/>
  <c r="R101" i="5"/>
  <c r="K96" i="5"/>
  <c r="R96" i="5"/>
  <c r="J92" i="5"/>
  <c r="Q92" i="5"/>
  <c r="F533" i="6" s="1"/>
  <c r="P87" i="5"/>
  <c r="M87" i="5"/>
  <c r="N83" i="5"/>
  <c r="N78" i="5"/>
  <c r="K73" i="5"/>
  <c r="R73" i="5"/>
  <c r="Q64" i="5"/>
  <c r="F365" i="6" s="1"/>
  <c r="M64" i="5"/>
  <c r="O56" i="5"/>
  <c r="D315" i="6" s="1"/>
  <c r="N47" i="5"/>
  <c r="P47" i="5"/>
  <c r="P36" i="5"/>
  <c r="N36" i="5"/>
  <c r="L24" i="5"/>
  <c r="B121" i="6" s="1"/>
  <c r="O24" i="5"/>
  <c r="D123" i="6" s="1"/>
  <c r="Q15" i="5"/>
  <c r="F71" i="6" s="1"/>
  <c r="M15" i="5"/>
  <c r="K5" i="5"/>
  <c r="O5" i="5"/>
  <c r="D9" i="6" s="1"/>
  <c r="R307" i="5"/>
  <c r="K303" i="5"/>
  <c r="R303" i="5"/>
  <c r="O299" i="5"/>
  <c r="D1773" i="6" s="1"/>
  <c r="R299" i="5"/>
  <c r="K293" i="5"/>
  <c r="J289" i="5"/>
  <c r="R289" i="5"/>
  <c r="N285" i="5"/>
  <c r="J281" i="5"/>
  <c r="P281" i="5"/>
  <c r="M281" i="5"/>
  <c r="O277" i="5"/>
  <c r="D1641" i="6" s="1"/>
  <c r="J273" i="5"/>
  <c r="N273" i="5"/>
  <c r="K269" i="5"/>
  <c r="P269" i="5"/>
  <c r="O265" i="5"/>
  <c r="D1569" i="6" s="1"/>
  <c r="J265" i="5"/>
  <c r="Q265" i="5"/>
  <c r="F1571" i="6" s="1"/>
  <c r="N261" i="5"/>
  <c r="N257" i="5"/>
  <c r="P257" i="5"/>
  <c r="J253" i="5"/>
  <c r="P253" i="5"/>
  <c r="Q249" i="5"/>
  <c r="F1475" i="6" s="1"/>
  <c r="N245" i="5"/>
  <c r="L245" i="5"/>
  <c r="B1447" i="6" s="1"/>
  <c r="R241" i="5"/>
  <c r="L241" i="5"/>
  <c r="B1423" i="6" s="1"/>
  <c r="P237" i="5"/>
  <c r="N237" i="5"/>
  <c r="P233" i="5"/>
  <c r="J233" i="5"/>
  <c r="O233" i="5"/>
  <c r="D1377" i="6" s="1"/>
  <c r="R228" i="5"/>
  <c r="J224" i="5"/>
  <c r="P224" i="5"/>
  <c r="R220" i="5"/>
  <c r="N216" i="5"/>
  <c r="J216" i="5"/>
  <c r="Q212" i="5"/>
  <c r="F1253" i="6" s="1"/>
  <c r="J212" i="5"/>
  <c r="K208" i="5"/>
  <c r="R208" i="5"/>
  <c r="K204" i="5"/>
  <c r="N200" i="5"/>
  <c r="J200" i="5"/>
  <c r="L163" i="5"/>
  <c r="B955" i="6" s="1"/>
  <c r="M159" i="5"/>
  <c r="R159" i="5"/>
  <c r="M155" i="5"/>
  <c r="O146" i="5"/>
  <c r="D855" i="6" s="1"/>
  <c r="L142" i="5"/>
  <c r="B829" i="6" s="1"/>
  <c r="M134" i="5"/>
  <c r="J128" i="5"/>
  <c r="L113" i="5"/>
  <c r="B655" i="6" s="1"/>
  <c r="P99" i="5"/>
  <c r="R94" i="5"/>
  <c r="K60" i="5"/>
  <c r="N305" i="5"/>
  <c r="N259" i="5"/>
  <c r="J259" i="5"/>
  <c r="N255" i="5"/>
  <c r="O251" i="5"/>
  <c r="D1485" i="6" s="1"/>
  <c r="J247" i="5"/>
  <c r="R239" i="5"/>
  <c r="J231" i="5"/>
  <c r="Q222" i="5"/>
  <c r="F1313" i="6" s="1"/>
  <c r="L206" i="5"/>
  <c r="B1213" i="6" s="1"/>
  <c r="P190" i="5"/>
  <c r="Q186" i="5"/>
  <c r="F1097" i="6" s="1"/>
  <c r="N182" i="5"/>
  <c r="P174" i="5"/>
  <c r="J170" i="5"/>
  <c r="R166" i="5"/>
  <c r="K162" i="5"/>
  <c r="J158" i="5"/>
  <c r="R141" i="5"/>
  <c r="N132" i="5"/>
  <c r="K127" i="5"/>
  <c r="M125" i="5"/>
  <c r="K116" i="5"/>
  <c r="Q107" i="5"/>
  <c r="F623" i="6" s="1"/>
  <c r="M88" i="5"/>
  <c r="R79" i="5"/>
  <c r="J67" i="5"/>
  <c r="R27" i="5"/>
  <c r="O16" i="5"/>
  <c r="D75" i="6" s="1"/>
  <c r="Q304" i="5"/>
  <c r="F1805" i="6" s="1"/>
  <c r="Q290" i="5"/>
  <c r="F1721" i="6" s="1"/>
  <c r="J262" i="5"/>
  <c r="J258" i="5"/>
  <c r="L254" i="5"/>
  <c r="B1501" i="6" s="1"/>
  <c r="M250" i="5"/>
  <c r="O242" i="5"/>
  <c r="D1431" i="6" s="1"/>
  <c r="O238" i="5"/>
  <c r="D1407" i="6" s="1"/>
  <c r="P225" i="5"/>
  <c r="K221" i="5"/>
  <c r="L197" i="5"/>
  <c r="B1159" i="6" s="1"/>
  <c r="P189" i="5"/>
  <c r="M185" i="5"/>
  <c r="Q181" i="5"/>
  <c r="F1067" i="6" s="1"/>
  <c r="K173" i="5"/>
  <c r="P173" i="5"/>
  <c r="M169" i="5"/>
  <c r="K165" i="5"/>
  <c r="O161" i="5"/>
  <c r="D945" i="6" s="1"/>
  <c r="P148" i="5"/>
  <c r="Q144" i="5"/>
  <c r="F845" i="6" s="1"/>
  <c r="P140" i="5"/>
  <c r="O115" i="5"/>
  <c r="D669" i="6" s="1"/>
  <c r="R110" i="5"/>
  <c r="J106" i="5"/>
  <c r="N96" i="5"/>
  <c r="M92" i="5"/>
  <c r="L87" i="5"/>
  <c r="B499" i="6" s="1"/>
  <c r="O73" i="5"/>
  <c r="D417" i="6" s="1"/>
  <c r="Q24" i="5"/>
  <c r="F125" i="6" s="1"/>
  <c r="P285" i="5"/>
  <c r="J261" i="5"/>
  <c r="N224" i="5"/>
  <c r="R216" i="5"/>
  <c r="M212" i="5"/>
  <c r="J176" i="5"/>
  <c r="J156" i="5"/>
  <c r="L139" i="5"/>
  <c r="B811" i="6" s="1"/>
  <c r="J119" i="5"/>
  <c r="L114" i="5"/>
  <c r="B661" i="6" s="1"/>
  <c r="K109" i="5"/>
  <c r="R82" i="5"/>
  <c r="N52" i="5"/>
  <c r="N12" i="5"/>
  <c r="O196" i="5"/>
  <c r="D1155" i="6" s="1"/>
  <c r="J196" i="5"/>
  <c r="L192" i="5"/>
  <c r="B1129" i="6" s="1"/>
  <c r="P188" i="5"/>
  <c r="N184" i="5"/>
  <c r="Q184" i="5"/>
  <c r="F1085" i="6" s="1"/>
  <c r="K180" i="5"/>
  <c r="Q180" i="5"/>
  <c r="F1061" i="6" s="1"/>
  <c r="M176" i="5"/>
  <c r="R172" i="5"/>
  <c r="N168" i="5"/>
  <c r="P168" i="5"/>
  <c r="K168" i="5"/>
  <c r="P164" i="5"/>
  <c r="M164" i="5"/>
  <c r="O160" i="5"/>
  <c r="D939" i="6" s="1"/>
  <c r="K160" i="5"/>
  <c r="M156" i="5"/>
  <c r="P156" i="5"/>
  <c r="O152" i="5"/>
  <c r="D891" i="6" s="1"/>
  <c r="J152" i="5"/>
  <c r="Q147" i="5"/>
  <c r="F863" i="6" s="1"/>
  <c r="L143" i="5"/>
  <c r="B835" i="6" s="1"/>
  <c r="N143" i="5"/>
  <c r="Q139" i="5"/>
  <c r="F815" i="6" s="1"/>
  <c r="O139" i="5"/>
  <c r="D813" i="6" s="1"/>
  <c r="Q135" i="5"/>
  <c r="F791" i="6" s="1"/>
  <c r="N135" i="5"/>
  <c r="Q129" i="5"/>
  <c r="F755" i="6" s="1"/>
  <c r="J129" i="5"/>
  <c r="Q123" i="5"/>
  <c r="F719" i="6" s="1"/>
  <c r="N123" i="5"/>
  <c r="Q119" i="5"/>
  <c r="F695" i="6" s="1"/>
  <c r="O109" i="5"/>
  <c r="D633" i="6" s="1"/>
  <c r="M105" i="5"/>
  <c r="Q105" i="5"/>
  <c r="F611" i="6" s="1"/>
  <c r="O100" i="5"/>
  <c r="D579" i="6" s="1"/>
  <c r="Q100" i="5"/>
  <c r="F581" i="6" s="1"/>
  <c r="O95" i="5"/>
  <c r="D549" i="6" s="1"/>
  <c r="Q95" i="5"/>
  <c r="F551" i="6" s="1"/>
  <c r="J95" i="5"/>
  <c r="P91" i="5"/>
  <c r="N91" i="5"/>
  <c r="M86" i="5"/>
  <c r="J86" i="5"/>
  <c r="J77" i="5"/>
  <c r="M77" i="5"/>
  <c r="Q77" i="5"/>
  <c r="F443" i="6" s="1"/>
  <c r="M72" i="5"/>
  <c r="P72" i="5"/>
  <c r="P63" i="5"/>
  <c r="K63" i="5"/>
  <c r="K52" i="5"/>
  <c r="O35" i="5"/>
  <c r="D189" i="6" s="1"/>
  <c r="P35" i="5"/>
  <c r="P12" i="5"/>
  <c r="J12" i="5"/>
  <c r="R292" i="5"/>
  <c r="M264" i="5"/>
  <c r="R260" i="5"/>
  <c r="P232" i="5"/>
  <c r="R227" i="5"/>
  <c r="Q223" i="5"/>
  <c r="F1319" i="6" s="1"/>
  <c r="K211" i="5"/>
  <c r="N195" i="5"/>
  <c r="N191" i="5"/>
  <c r="L187" i="5"/>
  <c r="B1099" i="6" s="1"/>
  <c r="N179" i="5"/>
  <c r="J171" i="5"/>
  <c r="R163" i="5"/>
  <c r="K159" i="5"/>
  <c r="K146" i="5"/>
  <c r="M128" i="5"/>
  <c r="L122" i="5"/>
  <c r="B709" i="6" s="1"/>
  <c r="O118" i="5"/>
  <c r="D687" i="6" s="1"/>
  <c r="L108" i="5"/>
  <c r="B625" i="6" s="1"/>
  <c r="P68" i="5"/>
  <c r="R43" i="5"/>
  <c r="R28" i="5"/>
  <c r="Q305" i="5"/>
  <c r="F1811" i="6" s="1"/>
  <c r="N295" i="5"/>
  <c r="Q291" i="5"/>
  <c r="F1727" i="6" s="1"/>
  <c r="M283" i="5"/>
  <c r="L279" i="5"/>
  <c r="B1651" i="6" s="1"/>
  <c r="Q267" i="5"/>
  <c r="F1583" i="6" s="1"/>
  <c r="L263" i="5"/>
  <c r="B1555" i="6" s="1"/>
  <c r="Q259" i="5"/>
  <c r="F1535" i="6" s="1"/>
  <c r="Q251" i="5"/>
  <c r="F1487" i="6" s="1"/>
  <c r="R206" i="5"/>
  <c r="K198" i="5"/>
  <c r="K186" i="5"/>
  <c r="M170" i="5"/>
  <c r="O166" i="5"/>
  <c r="D975" i="6" s="1"/>
  <c r="P154" i="5"/>
  <c r="O149" i="5"/>
  <c r="D873" i="6" s="1"/>
  <c r="N121" i="5"/>
  <c r="R111" i="5"/>
  <c r="N107" i="5"/>
  <c r="R103" i="5"/>
  <c r="Q88" i="5"/>
  <c r="F509" i="6" s="1"/>
  <c r="M48" i="5"/>
  <c r="Q16" i="5"/>
  <c r="F77" i="6" s="1"/>
  <c r="R300" i="5"/>
  <c r="M290" i="5"/>
  <c r="K278" i="5"/>
  <c r="N262" i="5"/>
  <c r="R250" i="5"/>
  <c r="Q234" i="5"/>
  <c r="F1385" i="6" s="1"/>
  <c r="J217" i="5"/>
  <c r="N213" i="5"/>
  <c r="R201" i="5"/>
  <c r="R185" i="5"/>
  <c r="O173" i="5"/>
  <c r="D1017" i="6" s="1"/>
  <c r="R169" i="5"/>
  <c r="O165" i="5"/>
  <c r="D969" i="6" s="1"/>
  <c r="L153" i="5"/>
  <c r="B895" i="6" s="1"/>
  <c r="P124" i="5"/>
  <c r="Q83" i="5"/>
  <c r="F479" i="6" s="1"/>
  <c r="Q56" i="5"/>
  <c r="F317" i="6" s="1"/>
  <c r="P15" i="5"/>
  <c r="P307" i="5"/>
  <c r="P299" i="5"/>
  <c r="L293" i="5"/>
  <c r="B1735" i="6" s="1"/>
  <c r="O285" i="5"/>
  <c r="D1689" i="6" s="1"/>
  <c r="M277" i="5"/>
  <c r="M261" i="5"/>
  <c r="N249" i="5"/>
  <c r="L216" i="5"/>
  <c r="B1273" i="6" s="1"/>
  <c r="L200" i="5"/>
  <c r="B1177" i="6" s="1"/>
  <c r="M184" i="5"/>
  <c r="N176" i="5"/>
  <c r="K152" i="5"/>
  <c r="R147" i="5"/>
  <c r="O135" i="5"/>
  <c r="D789" i="6" s="1"/>
  <c r="P119" i="5"/>
  <c r="P114" i="5"/>
  <c r="R114" i="5"/>
  <c r="N109" i="5"/>
  <c r="M82" i="5"/>
  <c r="N44" i="5"/>
  <c r="M44" i="5"/>
  <c r="O23" i="5"/>
  <c r="D117" i="6" s="1"/>
  <c r="J306" i="5"/>
  <c r="L306" i="5"/>
  <c r="B1813" i="6" s="1"/>
  <c r="R302" i="5"/>
  <c r="P302" i="5"/>
  <c r="Q298" i="5"/>
  <c r="F1769" i="6" s="1"/>
  <c r="N298" i="5"/>
  <c r="K292" i="5"/>
  <c r="P292" i="5"/>
  <c r="R288" i="5"/>
  <c r="M288" i="5"/>
  <c r="O284" i="5"/>
  <c r="D1683" i="6" s="1"/>
  <c r="N284" i="5"/>
  <c r="M280" i="5"/>
  <c r="P280" i="5"/>
  <c r="K276" i="5"/>
  <c r="P276" i="5"/>
  <c r="P272" i="5"/>
  <c r="R272" i="5"/>
  <c r="P268" i="5"/>
  <c r="N268" i="5"/>
  <c r="J264" i="5"/>
  <c r="Q264" i="5"/>
  <c r="F1565" i="6" s="1"/>
  <c r="O260" i="5"/>
  <c r="D1539" i="6" s="1"/>
  <c r="M260" i="5"/>
  <c r="O256" i="5"/>
  <c r="D1515" i="6" s="1"/>
  <c r="P256" i="5"/>
  <c r="R256" i="5"/>
  <c r="P252" i="5"/>
  <c r="R252" i="5"/>
  <c r="L248" i="5"/>
  <c r="B1465" i="6" s="1"/>
  <c r="O248" i="5"/>
  <c r="D1467" i="6" s="1"/>
  <c r="L244" i="5"/>
  <c r="B1441" i="6" s="1"/>
  <c r="Q244" i="5"/>
  <c r="F1445" i="6" s="1"/>
  <c r="M240" i="5"/>
  <c r="L240" i="5"/>
  <c r="B1417" i="6" s="1"/>
  <c r="R240" i="5"/>
  <c r="J236" i="5"/>
  <c r="N236" i="5"/>
  <c r="M232" i="5"/>
  <c r="K232" i="5"/>
  <c r="O227" i="5"/>
  <c r="D1341" i="6" s="1"/>
  <c r="J227" i="5"/>
  <c r="J223" i="5"/>
  <c r="K223" i="5"/>
  <c r="M223" i="5"/>
  <c r="Q219" i="5"/>
  <c r="F1295" i="6" s="1"/>
  <c r="R219" i="5"/>
  <c r="Q215" i="5"/>
  <c r="F1271" i="6" s="1"/>
  <c r="O215" i="5"/>
  <c r="D1269" i="6" s="1"/>
  <c r="N211" i="5"/>
  <c r="J207" i="5"/>
  <c r="O207" i="5"/>
  <c r="D1221" i="6" s="1"/>
  <c r="N207" i="5"/>
  <c r="O203" i="5"/>
  <c r="D1197" i="6" s="1"/>
  <c r="L203" i="5"/>
  <c r="B1195" i="6" s="1"/>
  <c r="N199" i="5"/>
  <c r="P199" i="5"/>
  <c r="O195" i="5"/>
  <c r="D1149" i="6" s="1"/>
  <c r="L195" i="5"/>
  <c r="B1147" i="6" s="1"/>
  <c r="L191" i="5"/>
  <c r="B1123" i="6" s="1"/>
  <c r="M191" i="5"/>
  <c r="R191" i="5"/>
  <c r="O187" i="5"/>
  <c r="D1101" i="6" s="1"/>
  <c r="O183" i="5"/>
  <c r="D1077" i="6" s="1"/>
  <c r="Q183" i="5"/>
  <c r="F1079" i="6" s="1"/>
  <c r="P179" i="5"/>
  <c r="R179" i="5"/>
  <c r="K175" i="5"/>
  <c r="Q175" i="5"/>
  <c r="F1031" i="6" s="1"/>
  <c r="J175" i="5"/>
  <c r="P171" i="5"/>
  <c r="N171" i="5"/>
  <c r="P167" i="5"/>
  <c r="N167" i="5"/>
  <c r="K163" i="5"/>
  <c r="Q163" i="5"/>
  <c r="F959" i="6" s="1"/>
  <c r="Q159" i="5"/>
  <c r="F935" i="6" s="1"/>
  <c r="N159" i="5"/>
  <c r="J159" i="5"/>
  <c r="L155" i="5"/>
  <c r="B907" i="6" s="1"/>
  <c r="J155" i="5"/>
  <c r="P150" i="5"/>
  <c r="R146" i="5"/>
  <c r="Q146" i="5"/>
  <c r="F857" i="6" s="1"/>
  <c r="J142" i="5"/>
  <c r="R142" i="5"/>
  <c r="O142" i="5"/>
  <c r="D831" i="6" s="1"/>
  <c r="K138" i="5"/>
  <c r="P138" i="5"/>
  <c r="N134" i="5"/>
  <c r="L134" i="5"/>
  <c r="B781" i="6" s="1"/>
  <c r="P128" i="5"/>
  <c r="L128" i="5"/>
  <c r="B745" i="6" s="1"/>
  <c r="J122" i="5"/>
  <c r="M306" i="5"/>
  <c r="R306" i="5"/>
  <c r="N302" i="5"/>
  <c r="K302" i="5"/>
  <c r="O298" i="5"/>
  <c r="D1767" i="6" s="1"/>
  <c r="J292" i="5"/>
  <c r="K288" i="5"/>
  <c r="Q288" i="5"/>
  <c r="F1709" i="6" s="1"/>
  <c r="P284" i="5"/>
  <c r="K284" i="5"/>
  <c r="R284" i="5"/>
  <c r="R280" i="5"/>
  <c r="O276" i="5"/>
  <c r="D1635" i="6" s="1"/>
  <c r="M276" i="5"/>
  <c r="J272" i="5"/>
  <c r="M268" i="5"/>
  <c r="R268" i="5"/>
  <c r="L264" i="5"/>
  <c r="B1561" i="6" s="1"/>
  <c r="N264" i="5"/>
  <c r="L260" i="5"/>
  <c r="B1537" i="6" s="1"/>
  <c r="J260" i="5"/>
  <c r="J256" i="5"/>
  <c r="M256" i="5"/>
  <c r="L252" i="5"/>
  <c r="B1489" i="6" s="1"/>
  <c r="M252" i="5"/>
  <c r="N252" i="5"/>
  <c r="Q248" i="5"/>
  <c r="F1469" i="6" s="1"/>
  <c r="N248" i="5"/>
  <c r="P244" i="5"/>
  <c r="J244" i="5"/>
  <c r="Q240" i="5"/>
  <c r="F1421" i="6" s="1"/>
  <c r="K240" i="5"/>
  <c r="L236" i="5"/>
  <c r="B1393" i="6" s="1"/>
  <c r="O236" i="5"/>
  <c r="D1395" i="6" s="1"/>
  <c r="R236" i="5"/>
  <c r="O232" i="5"/>
  <c r="D1371" i="6" s="1"/>
  <c r="L232" i="5"/>
  <c r="B1369" i="6" s="1"/>
  <c r="N227" i="5"/>
  <c r="O223" i="5"/>
  <c r="D1317" i="6" s="1"/>
  <c r="M219" i="5"/>
  <c r="K219" i="5"/>
  <c r="R215" i="5"/>
  <c r="N215" i="5"/>
  <c r="R211" i="5"/>
  <c r="L207" i="5"/>
  <c r="B1219" i="6" s="1"/>
  <c r="P207" i="5"/>
  <c r="Q203" i="5"/>
  <c r="F1199" i="6" s="1"/>
  <c r="J203" i="5"/>
  <c r="R203" i="5"/>
  <c r="R199" i="5"/>
  <c r="L199" i="5"/>
  <c r="B1171" i="6" s="1"/>
  <c r="K195" i="5"/>
  <c r="R195" i="5"/>
  <c r="Q191" i="5"/>
  <c r="F1127" i="6" s="1"/>
  <c r="J187" i="5"/>
  <c r="R187" i="5"/>
  <c r="M187" i="5"/>
  <c r="P183" i="5"/>
  <c r="J179" i="5"/>
  <c r="O179" i="5"/>
  <c r="D1053" i="6" s="1"/>
  <c r="P175" i="5"/>
  <c r="M175" i="5"/>
  <c r="M171" i="5"/>
  <c r="R171" i="5"/>
  <c r="M167" i="5"/>
  <c r="K167" i="5"/>
  <c r="O163" i="5"/>
  <c r="D957" i="6" s="1"/>
  <c r="J163" i="5"/>
  <c r="P159" i="5"/>
  <c r="O159" i="5"/>
  <c r="D933" i="6" s="1"/>
  <c r="P155" i="5"/>
  <c r="O155" i="5"/>
  <c r="D909" i="6" s="1"/>
  <c r="N155" i="5"/>
  <c r="O150" i="5"/>
  <c r="D879" i="6" s="1"/>
  <c r="M146" i="5"/>
  <c r="N146" i="5"/>
  <c r="Q142" i="5"/>
  <c r="F833" i="6" s="1"/>
  <c r="K142" i="5"/>
  <c r="R138" i="5"/>
  <c r="L138" i="5"/>
  <c r="B805" i="6" s="1"/>
  <c r="R134" i="5"/>
  <c r="O134" i="5"/>
  <c r="D783" i="6" s="1"/>
  <c r="O128" i="5"/>
  <c r="D747" i="6" s="1"/>
  <c r="Q128" i="5"/>
  <c r="F749" i="6" s="1"/>
  <c r="N306" i="5"/>
  <c r="P306" i="5"/>
  <c r="L302" i="5"/>
  <c r="B1789" i="6" s="1"/>
  <c r="O302" i="5"/>
  <c r="D1791" i="6" s="1"/>
  <c r="R298" i="5"/>
  <c r="K298" i="5"/>
  <c r="J298" i="5"/>
  <c r="O292" i="5"/>
  <c r="D1731" i="6" s="1"/>
  <c r="N292" i="5"/>
  <c r="J288" i="5"/>
  <c r="N288" i="5"/>
  <c r="L284" i="5"/>
  <c r="B1681" i="6" s="1"/>
  <c r="K280" i="5"/>
  <c r="J280" i="5"/>
  <c r="N280" i="5"/>
  <c r="L276" i="5"/>
  <c r="B1633" i="6" s="1"/>
  <c r="R276" i="5"/>
  <c r="L272" i="5"/>
  <c r="B1609" i="6" s="1"/>
  <c r="M272" i="5"/>
  <c r="L268" i="5"/>
  <c r="B1585" i="6" s="1"/>
  <c r="J268" i="5"/>
  <c r="R264" i="5"/>
  <c r="Q260" i="5"/>
  <c r="F1541" i="6" s="1"/>
  <c r="K256" i="5"/>
  <c r="K252" i="5"/>
  <c r="K248" i="5"/>
  <c r="R248" i="5"/>
  <c r="M244" i="5"/>
  <c r="N244" i="5"/>
  <c r="O240" i="5"/>
  <c r="D1419" i="6" s="1"/>
  <c r="Q236" i="5"/>
  <c r="F1397" i="6" s="1"/>
  <c r="R232" i="5"/>
  <c r="P227" i="5"/>
  <c r="L227" i="5"/>
  <c r="B1339" i="6" s="1"/>
  <c r="R223" i="5"/>
  <c r="O219" i="5"/>
  <c r="D1293" i="6" s="1"/>
  <c r="L219" i="5"/>
  <c r="B1291" i="6" s="1"/>
  <c r="L215" i="5"/>
  <c r="B1267" i="6" s="1"/>
  <c r="K215" i="5"/>
  <c r="O211" i="5"/>
  <c r="D1245" i="6" s="1"/>
  <c r="J211" i="5"/>
  <c r="Q207" i="5"/>
  <c r="F1223" i="6" s="1"/>
  <c r="M203" i="5"/>
  <c r="J199" i="5"/>
  <c r="M199" i="5"/>
  <c r="Q195" i="5"/>
  <c r="F1151" i="6" s="1"/>
  <c r="J191" i="5"/>
  <c r="Q187" i="5"/>
  <c r="F1103" i="6" s="1"/>
  <c r="L183" i="5"/>
  <c r="B1075" i="6" s="1"/>
  <c r="K183" i="5"/>
  <c r="M183" i="5"/>
  <c r="L179" i="5"/>
  <c r="B1051" i="6" s="1"/>
  <c r="O175" i="5"/>
  <c r="D1029" i="6" s="1"/>
  <c r="K171" i="5"/>
  <c r="L167" i="5"/>
  <c r="B979" i="6" s="1"/>
  <c r="R167" i="5"/>
  <c r="N163" i="5"/>
  <c r="R155" i="5"/>
  <c r="Q150" i="5"/>
  <c r="F881" i="6" s="1"/>
  <c r="J150" i="5"/>
  <c r="L150" i="5"/>
  <c r="B877" i="6" s="1"/>
  <c r="L146" i="5"/>
  <c r="B853" i="6" s="1"/>
  <c r="M142" i="5"/>
  <c r="N138" i="5"/>
  <c r="M138" i="5"/>
  <c r="J134" i="5"/>
  <c r="P134" i="5"/>
  <c r="K128" i="5"/>
  <c r="P122" i="5"/>
  <c r="N118" i="5"/>
  <c r="N113" i="5"/>
  <c r="J108" i="5"/>
  <c r="K104" i="5"/>
  <c r="O104" i="5"/>
  <c r="D603" i="6" s="1"/>
  <c r="Q99" i="5"/>
  <c r="F575" i="6" s="1"/>
  <c r="J99" i="5"/>
  <c r="O94" i="5"/>
  <c r="D543" i="6" s="1"/>
  <c r="M94" i="5"/>
  <c r="K89" i="5"/>
  <c r="N89" i="5"/>
  <c r="L85" i="5"/>
  <c r="B487" i="6" s="1"/>
  <c r="R85" i="5"/>
  <c r="N80" i="5"/>
  <c r="R80" i="5"/>
  <c r="O76" i="5"/>
  <c r="D435" i="6" s="1"/>
  <c r="Q68" i="5"/>
  <c r="F389" i="6" s="1"/>
  <c r="O68" i="5"/>
  <c r="D387" i="6" s="1"/>
  <c r="N60" i="5"/>
  <c r="Q60" i="5"/>
  <c r="F341" i="6" s="1"/>
  <c r="L60" i="5"/>
  <c r="B337" i="6" s="1"/>
  <c r="K51" i="5"/>
  <c r="N51" i="5"/>
  <c r="M43" i="5"/>
  <c r="N43" i="5"/>
  <c r="O28" i="5"/>
  <c r="D147" i="6" s="1"/>
  <c r="L20" i="5"/>
  <c r="B97" i="6" s="1"/>
  <c r="Q20" i="5"/>
  <c r="F101" i="6" s="1"/>
  <c r="J20" i="5"/>
  <c r="O11" i="5"/>
  <c r="D45" i="6" s="1"/>
  <c r="J305" i="5"/>
  <c r="N301" i="5"/>
  <c r="R301" i="5"/>
  <c r="O295" i="5"/>
  <c r="D1749" i="6" s="1"/>
  <c r="L291" i="5"/>
  <c r="B1723" i="6" s="1"/>
  <c r="L287" i="5"/>
  <c r="B1699" i="6" s="1"/>
  <c r="R283" i="5"/>
  <c r="J279" i="5"/>
  <c r="P279" i="5"/>
  <c r="Q279" i="5"/>
  <c r="F1655" i="6" s="1"/>
  <c r="R275" i="5"/>
  <c r="L275" i="5"/>
  <c r="B1627" i="6" s="1"/>
  <c r="P271" i="5"/>
  <c r="L271" i="5"/>
  <c r="B1603" i="6" s="1"/>
  <c r="L267" i="5"/>
  <c r="B1579" i="6" s="1"/>
  <c r="N267" i="5"/>
  <c r="P263" i="5"/>
  <c r="N263" i="5"/>
  <c r="M263" i="5"/>
  <c r="M259" i="5"/>
  <c r="J255" i="5"/>
  <c r="L255" i="5"/>
  <c r="B1507" i="6" s="1"/>
  <c r="R251" i="5"/>
  <c r="J251" i="5"/>
  <c r="K247" i="5"/>
  <c r="Q247" i="5"/>
  <c r="F1463" i="6" s="1"/>
  <c r="L247" i="5"/>
  <c r="B1459" i="6" s="1"/>
  <c r="K243" i="5"/>
  <c r="Q243" i="5"/>
  <c r="F1439" i="6" s="1"/>
  <c r="J239" i="5"/>
  <c r="L239" i="5"/>
  <c r="B1411" i="6" s="1"/>
  <c r="K235" i="5"/>
  <c r="P235" i="5"/>
  <c r="P231" i="5"/>
  <c r="O231" i="5"/>
  <c r="D1365" i="6" s="1"/>
  <c r="K231" i="5"/>
  <c r="P226" i="5"/>
  <c r="R222" i="5"/>
  <c r="N222" i="5"/>
  <c r="O218" i="5"/>
  <c r="D1287" i="6" s="1"/>
  <c r="N218" i="5"/>
  <c r="R214" i="5"/>
  <c r="J214" i="5"/>
  <c r="N210" i="5"/>
  <c r="L210" i="5"/>
  <c r="B1237" i="6" s="1"/>
  <c r="O206" i="5"/>
  <c r="D1215" i="6" s="1"/>
  <c r="Q202" i="5"/>
  <c r="F1193" i="6" s="1"/>
  <c r="J202" i="5"/>
  <c r="J198" i="5"/>
  <c r="P198" i="5"/>
  <c r="Q194" i="5"/>
  <c r="F1145" i="6" s="1"/>
  <c r="L194" i="5"/>
  <c r="B1141" i="6" s="1"/>
  <c r="O190" i="5"/>
  <c r="D1119" i="6" s="1"/>
  <c r="R190" i="5"/>
  <c r="N186" i="5"/>
  <c r="L186" i="5"/>
  <c r="B1093" i="6" s="1"/>
  <c r="K182" i="5"/>
  <c r="R182" i="5"/>
  <c r="M182" i="5"/>
  <c r="P178" i="5"/>
  <c r="Q178" i="5"/>
  <c r="F1049" i="6" s="1"/>
  <c r="K174" i="5"/>
  <c r="R174" i="5"/>
  <c r="N170" i="5"/>
  <c r="K170" i="5"/>
  <c r="K166" i="5"/>
  <c r="M166" i="5"/>
  <c r="P166" i="5"/>
  <c r="L162" i="5"/>
  <c r="B949" i="6" s="1"/>
  <c r="K158" i="5"/>
  <c r="P158" i="5"/>
  <c r="O154" i="5"/>
  <c r="D903" i="6" s="1"/>
  <c r="N154" i="5"/>
  <c r="Q149" i="5"/>
  <c r="F875" i="6" s="1"/>
  <c r="M145" i="5"/>
  <c r="J145" i="5"/>
  <c r="N141" i="5"/>
  <c r="Q137" i="5"/>
  <c r="F803" i="6" s="1"/>
  <c r="R137" i="5"/>
  <c r="K132" i="5"/>
  <c r="M132" i="5"/>
  <c r="O132" i="5"/>
  <c r="D771" i="6" s="1"/>
  <c r="P127" i="5"/>
  <c r="J127" i="5"/>
  <c r="J125" i="5"/>
  <c r="Q125" i="5"/>
  <c r="F731" i="6" s="1"/>
  <c r="O121" i="5"/>
  <c r="D705" i="6" s="1"/>
  <c r="K121" i="5"/>
  <c r="M116" i="5"/>
  <c r="J116" i="5"/>
  <c r="L116" i="5"/>
  <c r="B673" i="6" s="1"/>
  <c r="Q111" i="5"/>
  <c r="F647" i="6" s="1"/>
  <c r="L111" i="5"/>
  <c r="B643" i="6" s="1"/>
  <c r="M107" i="5"/>
  <c r="R107" i="5"/>
  <c r="P103" i="5"/>
  <c r="J103" i="5"/>
  <c r="K98" i="5"/>
  <c r="N98" i="5"/>
  <c r="R98" i="5"/>
  <c r="N93" i="5"/>
  <c r="N88" i="5"/>
  <c r="L88" i="5"/>
  <c r="B505" i="6" s="1"/>
  <c r="O84" i="5"/>
  <c r="D483" i="6" s="1"/>
  <c r="K84" i="5"/>
  <c r="K79" i="5"/>
  <c r="L79" i="5"/>
  <c r="B451" i="6" s="1"/>
  <c r="Q79" i="5"/>
  <c r="F455" i="6" s="1"/>
  <c r="P75" i="5"/>
  <c r="M75" i="5"/>
  <c r="M67" i="5"/>
  <c r="L67" i="5"/>
  <c r="B379" i="6" s="1"/>
  <c r="O59" i="5"/>
  <c r="D333" i="6" s="1"/>
  <c r="K59" i="5"/>
  <c r="Q48" i="5"/>
  <c r="F269" i="6" s="1"/>
  <c r="J40" i="5"/>
  <c r="M40" i="5"/>
  <c r="M27" i="5"/>
  <c r="O27" i="5"/>
  <c r="D141" i="6" s="1"/>
  <c r="K16" i="5"/>
  <c r="M16" i="5"/>
  <c r="J7" i="5"/>
  <c r="R7" i="5"/>
  <c r="P7" i="5"/>
  <c r="O308" i="5"/>
  <c r="D1827" i="6" s="1"/>
  <c r="K304" i="5"/>
  <c r="P304" i="5"/>
  <c r="O300" i="5"/>
  <c r="D1779" i="6" s="1"/>
  <c r="O294" i="5"/>
  <c r="D1743" i="6" s="1"/>
  <c r="R294" i="5"/>
  <c r="M294" i="5"/>
  <c r="N290" i="5"/>
  <c r="K286" i="5"/>
  <c r="O282" i="5"/>
  <c r="D1671" i="6" s="1"/>
  <c r="P282" i="5"/>
  <c r="N278" i="5"/>
  <c r="R278" i="5"/>
  <c r="O274" i="5"/>
  <c r="D1623" i="6" s="1"/>
  <c r="N274" i="5"/>
  <c r="M270" i="5"/>
  <c r="M266" i="5"/>
  <c r="J266" i="5"/>
  <c r="L262" i="5"/>
  <c r="B1549" i="6" s="1"/>
  <c r="R262" i="5"/>
  <c r="M258" i="5"/>
  <c r="R258" i="5"/>
  <c r="M254" i="5"/>
  <c r="J254" i="5"/>
  <c r="P250" i="5"/>
  <c r="L250" i="5"/>
  <c r="B1477" i="6" s="1"/>
  <c r="O246" i="5"/>
  <c r="D1455" i="6" s="1"/>
  <c r="R246" i="5"/>
  <c r="J242" i="5"/>
  <c r="N242" i="5"/>
  <c r="J238" i="5"/>
  <c r="K238" i="5"/>
  <c r="O234" i="5"/>
  <c r="D1383" i="6" s="1"/>
  <c r="K234" i="5"/>
  <c r="K230" i="5"/>
  <c r="O230" i="5"/>
  <c r="D1359" i="6" s="1"/>
  <c r="L230" i="5"/>
  <c r="B1357" i="6" s="1"/>
  <c r="Q225" i="5"/>
  <c r="F1331" i="6" s="1"/>
  <c r="J225" i="5"/>
  <c r="R221" i="5"/>
  <c r="J221" i="5"/>
  <c r="L217" i="5"/>
  <c r="B1279" i="6" s="1"/>
  <c r="N217" i="5"/>
  <c r="P213" i="5"/>
  <c r="R213" i="5"/>
  <c r="O209" i="5"/>
  <c r="D1233" i="6" s="1"/>
  <c r="N209" i="5"/>
  <c r="N205" i="5"/>
  <c r="R205" i="5"/>
  <c r="P201" i="5"/>
  <c r="K201" i="5"/>
  <c r="O197" i="5"/>
  <c r="D1161" i="6" s="1"/>
  <c r="J197" i="5"/>
  <c r="P193" i="5"/>
  <c r="J193" i="5"/>
  <c r="L189" i="5"/>
  <c r="B1111" i="6" s="1"/>
  <c r="Q189" i="5"/>
  <c r="F1115" i="6" s="1"/>
  <c r="J185" i="5"/>
  <c r="O185" i="5"/>
  <c r="D1089" i="6" s="1"/>
  <c r="J181" i="5"/>
  <c r="R181" i="5"/>
  <c r="P181" i="5"/>
  <c r="R177" i="5"/>
  <c r="M177" i="5"/>
  <c r="R173" i="5"/>
  <c r="L173" i="5"/>
  <c r="B1015" i="6" s="1"/>
  <c r="O169" i="5"/>
  <c r="D993" i="6" s="1"/>
  <c r="N169" i="5"/>
  <c r="M165" i="5"/>
  <c r="Q165" i="5"/>
  <c r="F971" i="6" s="1"/>
  <c r="M161" i="5"/>
  <c r="N161" i="5"/>
  <c r="R157" i="5"/>
  <c r="J157" i="5"/>
  <c r="Q153" i="5"/>
  <c r="F899" i="6" s="1"/>
  <c r="J148" i="5"/>
  <c r="O148" i="5"/>
  <c r="D867" i="6" s="1"/>
  <c r="N148" i="5"/>
  <c r="J144" i="5"/>
  <c r="L144" i="5"/>
  <c r="B841" i="6" s="1"/>
  <c r="L140" i="5"/>
  <c r="B817" i="6" s="1"/>
  <c r="N136" i="5"/>
  <c r="R136" i="5"/>
  <c r="P131" i="5"/>
  <c r="J131" i="5"/>
  <c r="Q126" i="5"/>
  <c r="F737" i="6" s="1"/>
  <c r="L126" i="5"/>
  <c r="B733" i="6" s="1"/>
  <c r="M120" i="5"/>
  <c r="R120" i="5"/>
  <c r="N115" i="5"/>
  <c r="L115" i="5"/>
  <c r="B667" i="6" s="1"/>
  <c r="N110" i="5"/>
  <c r="P110" i="5"/>
  <c r="N106" i="5"/>
  <c r="P106" i="5"/>
  <c r="Q101" i="5"/>
  <c r="F587" i="6" s="1"/>
  <c r="M101" i="5"/>
  <c r="M96" i="5"/>
  <c r="O96" i="5"/>
  <c r="D555" i="6" s="1"/>
  <c r="L96" i="5"/>
  <c r="B553" i="6" s="1"/>
  <c r="N92" i="5"/>
  <c r="K92" i="5"/>
  <c r="O87" i="5"/>
  <c r="D501" i="6" s="1"/>
  <c r="R87" i="5"/>
  <c r="O83" i="5"/>
  <c r="D477" i="6" s="1"/>
  <c r="O78" i="5"/>
  <c r="D447" i="6" s="1"/>
  <c r="K78" i="5"/>
  <c r="L78" i="5"/>
  <c r="B445" i="6" s="1"/>
  <c r="M73" i="5"/>
  <c r="O64" i="5"/>
  <c r="D363" i="6" s="1"/>
  <c r="M56" i="5"/>
  <c r="Q47" i="5"/>
  <c r="F263" i="6" s="1"/>
  <c r="M47" i="5"/>
  <c r="K36" i="5"/>
  <c r="O36" i="5"/>
  <c r="D195" i="6" s="1"/>
  <c r="K24" i="5"/>
  <c r="R24" i="5"/>
  <c r="R15" i="5"/>
  <c r="N15" i="5"/>
  <c r="L5" i="5"/>
  <c r="B7" i="6" s="1"/>
  <c r="M5" i="5"/>
  <c r="J5" i="5"/>
  <c r="N307" i="5"/>
  <c r="Q307" i="5"/>
  <c r="F1823" i="6" s="1"/>
  <c r="M303" i="5"/>
  <c r="L303" i="5"/>
  <c r="B1795" i="6" s="1"/>
  <c r="Q299" i="5"/>
  <c r="F1775" i="6" s="1"/>
  <c r="K299" i="5"/>
  <c r="O293" i="5"/>
  <c r="D1737" i="6" s="1"/>
  <c r="Q293" i="5"/>
  <c r="F1739" i="6" s="1"/>
  <c r="Q289" i="5"/>
  <c r="F1715" i="6" s="1"/>
  <c r="M289" i="5"/>
  <c r="R285" i="5"/>
  <c r="L285" i="5"/>
  <c r="B1687" i="6" s="1"/>
  <c r="K281" i="5"/>
  <c r="N281" i="5"/>
  <c r="N277" i="5"/>
  <c r="L277" i="5"/>
  <c r="B1639" i="6" s="1"/>
  <c r="O273" i="5"/>
  <c r="D1617" i="6" s="1"/>
  <c r="Q273" i="5"/>
  <c r="F1619" i="6" s="1"/>
  <c r="J269" i="5"/>
  <c r="Q269" i="5"/>
  <c r="F1595" i="6" s="1"/>
  <c r="N265" i="5"/>
  <c r="P265" i="5"/>
  <c r="O261" i="5"/>
  <c r="D1545" i="6" s="1"/>
  <c r="R261" i="5"/>
  <c r="Q261" i="5"/>
  <c r="F1547" i="6" s="1"/>
  <c r="Q257" i="5"/>
  <c r="F1523" i="6" s="1"/>
  <c r="M257" i="5"/>
  <c r="O253" i="5"/>
  <c r="D1497" i="6" s="1"/>
  <c r="L253" i="5"/>
  <c r="B1495" i="6" s="1"/>
  <c r="J249" i="5"/>
  <c r="R249" i="5"/>
  <c r="O245" i="5"/>
  <c r="D1449" i="6" s="1"/>
  <c r="R245" i="5"/>
  <c r="Q245" i="5"/>
  <c r="F1451" i="6" s="1"/>
  <c r="M241" i="5"/>
  <c r="Q237" i="5"/>
  <c r="F1403" i="6" s="1"/>
  <c r="M233" i="5"/>
  <c r="N233" i="5"/>
  <c r="Q228" i="5"/>
  <c r="F1349" i="6" s="1"/>
  <c r="L228" i="5"/>
  <c r="B1345" i="6" s="1"/>
  <c r="P228" i="5"/>
  <c r="O224" i="5"/>
  <c r="D1323" i="6" s="1"/>
  <c r="R224" i="5"/>
  <c r="K220" i="5"/>
  <c r="J220" i="5"/>
  <c r="P216" i="5"/>
  <c r="P212" i="5"/>
  <c r="O212" i="5"/>
  <c r="D1251" i="6" s="1"/>
  <c r="J208" i="5"/>
  <c r="L208" i="5"/>
  <c r="B1225" i="6" s="1"/>
  <c r="N204" i="5"/>
  <c r="M204" i="5"/>
  <c r="Q200" i="5"/>
  <c r="F1181" i="6" s="1"/>
  <c r="K200" i="5"/>
  <c r="L196" i="5"/>
  <c r="B1153" i="6" s="1"/>
  <c r="P196" i="5"/>
  <c r="R192" i="5"/>
  <c r="P192" i="5"/>
  <c r="J188" i="5"/>
  <c r="L188" i="5"/>
  <c r="B1105" i="6" s="1"/>
  <c r="O184" i="5"/>
  <c r="D1083" i="6" s="1"/>
  <c r="L184" i="5"/>
  <c r="B1081" i="6" s="1"/>
  <c r="N180" i="5"/>
  <c r="R180" i="5"/>
  <c r="P180" i="5"/>
  <c r="L176" i="5"/>
  <c r="B1033" i="6" s="1"/>
  <c r="L172" i="5"/>
  <c r="B1009" i="6" s="1"/>
  <c r="Q172" i="5"/>
  <c r="F1013" i="6" s="1"/>
  <c r="M168" i="5"/>
  <c r="L168" i="5"/>
  <c r="B985" i="6" s="1"/>
  <c r="J164" i="5"/>
  <c r="R164" i="5"/>
  <c r="N164" i="5"/>
  <c r="M160" i="5"/>
  <c r="Q160" i="5"/>
  <c r="F941" i="6" s="1"/>
  <c r="L156" i="5"/>
  <c r="B913" i="6" s="1"/>
  <c r="P152" i="5"/>
  <c r="P147" i="5"/>
  <c r="J147" i="5"/>
  <c r="M143" i="5"/>
  <c r="R143" i="5"/>
  <c r="K139" i="5"/>
  <c r="N139" i="5"/>
  <c r="M135" i="5"/>
  <c r="R135" i="5"/>
  <c r="O129" i="5"/>
  <c r="D753" i="6" s="1"/>
  <c r="M129" i="5"/>
  <c r="L129" i="5"/>
  <c r="B751" i="6" s="1"/>
  <c r="O123" i="5"/>
  <c r="D717" i="6" s="1"/>
  <c r="R123" i="5"/>
  <c r="M119" i="5"/>
  <c r="K119" i="5"/>
  <c r="N114" i="5"/>
  <c r="M109" i="5"/>
  <c r="L109" i="5"/>
  <c r="B631" i="6" s="1"/>
  <c r="R109" i="5"/>
  <c r="J105" i="5"/>
  <c r="K105" i="5"/>
  <c r="N100" i="5"/>
  <c r="R100" i="5"/>
  <c r="P95" i="5"/>
  <c r="M95" i="5"/>
  <c r="K91" i="5"/>
  <c r="Q91" i="5"/>
  <c r="F527" i="6" s="1"/>
  <c r="R91" i="5"/>
  <c r="P86" i="5"/>
  <c r="N86" i="5"/>
  <c r="P82" i="5"/>
  <c r="J82" i="5"/>
  <c r="O77" i="5"/>
  <c r="D441" i="6" s="1"/>
  <c r="P77" i="5"/>
  <c r="J72" i="5"/>
  <c r="N72" i="5"/>
  <c r="L72" i="5"/>
  <c r="B409" i="6" s="1"/>
  <c r="M63" i="5"/>
  <c r="L63" i="5"/>
  <c r="B355" i="6" s="1"/>
  <c r="M52" i="5"/>
  <c r="O52" i="5"/>
  <c r="D291" i="6" s="1"/>
  <c r="P44" i="5"/>
  <c r="J44" i="5"/>
  <c r="N35" i="5"/>
  <c r="Q35" i="5"/>
  <c r="F191" i="6" s="1"/>
  <c r="L35" i="5"/>
  <c r="B187" i="6" s="1"/>
  <c r="K23" i="5"/>
  <c r="L23" i="5"/>
  <c r="B115" i="6" s="1"/>
  <c r="M12" i="5"/>
  <c r="O12" i="5"/>
  <c r="D51" i="6" s="1"/>
  <c r="R122" i="5"/>
  <c r="P118" i="5"/>
  <c r="R113" i="5"/>
  <c r="J113" i="5"/>
  <c r="N108" i="5"/>
  <c r="N104" i="5"/>
  <c r="M99" i="5"/>
  <c r="N99" i="5"/>
  <c r="K99" i="5"/>
  <c r="Q94" i="5"/>
  <c r="F545" i="6" s="1"/>
  <c r="J94" i="5"/>
  <c r="P89" i="5"/>
  <c r="M89" i="5"/>
  <c r="O85" i="5"/>
  <c r="D489" i="6" s="1"/>
  <c r="Q85" i="5"/>
  <c r="F491" i="6" s="1"/>
  <c r="K80" i="5"/>
  <c r="J80" i="5"/>
  <c r="M76" i="5"/>
  <c r="Q76" i="5"/>
  <c r="F437" i="6" s="1"/>
  <c r="J68" i="5"/>
  <c r="R60" i="5"/>
  <c r="M60" i="5"/>
  <c r="O51" i="5"/>
  <c r="D285" i="6" s="1"/>
  <c r="R51" i="5"/>
  <c r="P28" i="5"/>
  <c r="J28" i="5"/>
  <c r="N20" i="5"/>
  <c r="J11" i="5"/>
  <c r="M11" i="5"/>
  <c r="P11" i="5"/>
  <c r="R305" i="5"/>
  <c r="P301" i="5"/>
  <c r="L301" i="5"/>
  <c r="B1783" i="6" s="1"/>
  <c r="K295" i="5"/>
  <c r="Q295" i="5"/>
  <c r="F1751" i="6" s="1"/>
  <c r="J291" i="5"/>
  <c r="M291" i="5"/>
  <c r="Q287" i="5"/>
  <c r="F1703" i="6" s="1"/>
  <c r="J283" i="5"/>
  <c r="L283" i="5"/>
  <c r="B1675" i="6" s="1"/>
  <c r="O275" i="5"/>
  <c r="D1629" i="6" s="1"/>
  <c r="Q275" i="5"/>
  <c r="F1631" i="6" s="1"/>
  <c r="Q271" i="5"/>
  <c r="F1607" i="6" s="1"/>
  <c r="P267" i="5"/>
  <c r="R259" i="5"/>
  <c r="L259" i="5"/>
  <c r="B1531" i="6" s="1"/>
  <c r="Q255" i="5"/>
  <c r="F1511" i="6" s="1"/>
  <c r="M251" i="5"/>
  <c r="N247" i="5"/>
  <c r="O247" i="5"/>
  <c r="D1461" i="6" s="1"/>
  <c r="N243" i="5"/>
  <c r="M243" i="5"/>
  <c r="N239" i="5"/>
  <c r="Q239" i="5"/>
  <c r="F1415" i="6" s="1"/>
  <c r="R235" i="5"/>
  <c r="L235" i="5"/>
  <c r="B1387" i="6" s="1"/>
  <c r="N231" i="5"/>
  <c r="K226" i="5"/>
  <c r="N226" i="5"/>
  <c r="L226" i="5"/>
  <c r="B1333" i="6" s="1"/>
  <c r="O222" i="5"/>
  <c r="D1311" i="6" s="1"/>
  <c r="K222" i="5"/>
  <c r="K218" i="5"/>
  <c r="Q218" i="5"/>
  <c r="F1289" i="6" s="1"/>
  <c r="L214" i="5"/>
  <c r="B1261" i="6" s="1"/>
  <c r="O214" i="5"/>
  <c r="D1263" i="6" s="1"/>
  <c r="O210" i="5"/>
  <c r="D1239" i="6" s="1"/>
  <c r="P210" i="5"/>
  <c r="N206" i="5"/>
  <c r="K206" i="5"/>
  <c r="M202" i="5"/>
  <c r="R202" i="5"/>
  <c r="R198" i="5"/>
  <c r="O194" i="5"/>
  <c r="D1143" i="6" s="1"/>
  <c r="P194" i="5"/>
  <c r="K190" i="5"/>
  <c r="M190" i="5"/>
  <c r="O186" i="5"/>
  <c r="D1095" i="6" s="1"/>
  <c r="P186" i="5"/>
  <c r="J182" i="5"/>
  <c r="O178" i="5"/>
  <c r="D1047" i="6" s="1"/>
  <c r="L178" i="5"/>
  <c r="B1045" i="6" s="1"/>
  <c r="N174" i="5"/>
  <c r="M174" i="5"/>
  <c r="R170" i="5"/>
  <c r="Q170" i="5"/>
  <c r="F1001" i="6" s="1"/>
  <c r="O162" i="5"/>
  <c r="D951" i="6" s="1"/>
  <c r="R162" i="5"/>
  <c r="P162" i="5"/>
  <c r="N158" i="5"/>
  <c r="O158" i="5"/>
  <c r="D927" i="6" s="1"/>
  <c r="K154" i="5"/>
  <c r="M149" i="5"/>
  <c r="K145" i="5"/>
  <c r="N145" i="5"/>
  <c r="J141" i="5"/>
  <c r="M141" i="5"/>
  <c r="O137" i="5"/>
  <c r="D801" i="6" s="1"/>
  <c r="N137" i="5"/>
  <c r="Q132" i="5"/>
  <c r="F773" i="6" s="1"/>
  <c r="J132" i="5"/>
  <c r="L127" i="5"/>
  <c r="B739" i="6" s="1"/>
  <c r="O127" i="5"/>
  <c r="D741" i="6" s="1"/>
  <c r="R127" i="5"/>
  <c r="K125" i="5"/>
  <c r="O125" i="5"/>
  <c r="D729" i="6" s="1"/>
  <c r="L121" i="5"/>
  <c r="B703" i="6" s="1"/>
  <c r="N116" i="5"/>
  <c r="Q116" i="5"/>
  <c r="F677" i="6" s="1"/>
  <c r="N111" i="5"/>
  <c r="J107" i="5"/>
  <c r="M103" i="5"/>
  <c r="M98" i="5"/>
  <c r="L93" i="5"/>
  <c r="B535" i="6" s="1"/>
  <c r="J93" i="5"/>
  <c r="J88" i="5"/>
  <c r="L84" i="5"/>
  <c r="B481" i="6" s="1"/>
  <c r="Q84" i="5"/>
  <c r="F485" i="6" s="1"/>
  <c r="N79" i="5"/>
  <c r="M79" i="5"/>
  <c r="J75" i="5"/>
  <c r="Q75" i="5"/>
  <c r="F431" i="6" s="1"/>
  <c r="K67" i="5"/>
  <c r="R67" i="5"/>
  <c r="L59" i="5"/>
  <c r="B331" i="6" s="1"/>
  <c r="P59" i="5"/>
  <c r="K48" i="5"/>
  <c r="L48" i="5"/>
  <c r="B265" i="6" s="1"/>
  <c r="K40" i="5"/>
  <c r="Q40" i="5"/>
  <c r="F221" i="6" s="1"/>
  <c r="Q27" i="5"/>
  <c r="F143" i="6" s="1"/>
  <c r="L27" i="5"/>
  <c r="B139" i="6" s="1"/>
  <c r="L16" i="5"/>
  <c r="B73" i="6" s="1"/>
  <c r="R16" i="5"/>
  <c r="K7" i="5"/>
  <c r="R308" i="5"/>
  <c r="J308" i="5"/>
  <c r="L304" i="5"/>
  <c r="B1801" i="6" s="1"/>
  <c r="N300" i="5"/>
  <c r="L294" i="5"/>
  <c r="B1741" i="6" s="1"/>
  <c r="J290" i="5"/>
  <c r="R290" i="5"/>
  <c r="J286" i="5"/>
  <c r="N286" i="5"/>
  <c r="L282" i="5"/>
  <c r="B1669" i="6" s="1"/>
  <c r="M282" i="5"/>
  <c r="L278" i="5"/>
  <c r="B1645" i="6" s="1"/>
  <c r="J274" i="5"/>
  <c r="R274" i="5"/>
  <c r="K270" i="5"/>
  <c r="N270" i="5"/>
  <c r="K266" i="5"/>
  <c r="Q266" i="5"/>
  <c r="F1577" i="6" s="1"/>
  <c r="M262" i="5"/>
  <c r="Q262" i="5"/>
  <c r="F1553" i="6" s="1"/>
  <c r="K258" i="5"/>
  <c r="P258" i="5"/>
  <c r="N258" i="5"/>
  <c r="K254" i="5"/>
  <c r="N254" i="5"/>
  <c r="O250" i="5"/>
  <c r="D1479" i="6" s="1"/>
  <c r="J250" i="5"/>
  <c r="L246" i="5"/>
  <c r="B1453" i="6" s="1"/>
  <c r="Q242" i="5"/>
  <c r="F1433" i="6" s="1"/>
  <c r="K242" i="5"/>
  <c r="R242" i="5"/>
  <c r="M238" i="5"/>
  <c r="N238" i="5"/>
  <c r="R234" i="5"/>
  <c r="N230" i="5"/>
  <c r="L225" i="5"/>
  <c r="B1327" i="6" s="1"/>
  <c r="O225" i="5"/>
  <c r="D1329" i="6" s="1"/>
  <c r="N225" i="5"/>
  <c r="O221" i="5"/>
  <c r="D1305" i="6" s="1"/>
  <c r="L221" i="5"/>
  <c r="B1303" i="6" s="1"/>
  <c r="O217" i="5"/>
  <c r="D1281" i="6" s="1"/>
  <c r="L209" i="5"/>
  <c r="B1231" i="6" s="1"/>
  <c r="J209" i="5"/>
  <c r="J205" i="5"/>
  <c r="J201" i="5"/>
  <c r="Q197" i="5"/>
  <c r="F1163" i="6" s="1"/>
  <c r="N197" i="5"/>
  <c r="M193" i="5"/>
  <c r="N193" i="5"/>
  <c r="K189" i="5"/>
  <c r="N189" i="5"/>
  <c r="N185" i="5"/>
  <c r="Q185" i="5"/>
  <c r="F1091" i="6" s="1"/>
  <c r="N181" i="5"/>
  <c r="L181" i="5"/>
  <c r="B1063" i="6" s="1"/>
  <c r="L177" i="5"/>
  <c r="B1039" i="6" s="1"/>
  <c r="K177" i="5"/>
  <c r="J173" i="5"/>
  <c r="Q173" i="5"/>
  <c r="F1019" i="6" s="1"/>
  <c r="Q169" i="5"/>
  <c r="F995" i="6" s="1"/>
  <c r="J169" i="5"/>
  <c r="L165" i="5"/>
  <c r="B967" i="6" s="1"/>
  <c r="P165" i="5"/>
  <c r="P161" i="5"/>
  <c r="K161" i="5"/>
  <c r="R161" i="5"/>
  <c r="K157" i="5"/>
  <c r="N153" i="5"/>
  <c r="R148" i="5"/>
  <c r="Q148" i="5"/>
  <c r="F869" i="6" s="1"/>
  <c r="M144" i="5"/>
  <c r="O144" i="5"/>
  <c r="D843" i="6" s="1"/>
  <c r="R144" i="5"/>
  <c r="N140" i="5"/>
  <c r="J136" i="5"/>
  <c r="Q136" i="5"/>
  <c r="F797" i="6" s="1"/>
  <c r="L131" i="5"/>
  <c r="B763" i="6" s="1"/>
  <c r="M131" i="5"/>
  <c r="N126" i="5"/>
  <c r="P126" i="5"/>
  <c r="R124" i="5"/>
  <c r="K124" i="5"/>
  <c r="J120" i="5"/>
  <c r="K120" i="5"/>
  <c r="J115" i="5"/>
  <c r="R115" i="5"/>
  <c r="J110" i="5"/>
  <c r="M110" i="5"/>
  <c r="L110" i="5"/>
  <c r="B637" i="6" s="1"/>
  <c r="R106" i="5"/>
  <c r="L106" i="5"/>
  <c r="B613" i="6" s="1"/>
  <c r="L101" i="5"/>
  <c r="B583" i="6" s="1"/>
  <c r="J101" i="5"/>
  <c r="J96" i="5"/>
  <c r="Q96" i="5"/>
  <c r="F557" i="6" s="1"/>
  <c r="L92" i="5"/>
  <c r="B529" i="6" s="1"/>
  <c r="P92" i="5"/>
  <c r="O92" i="5"/>
  <c r="D531" i="6" s="1"/>
  <c r="K87" i="5"/>
  <c r="N87" i="5"/>
  <c r="K83" i="5"/>
  <c r="L83" i="5"/>
  <c r="B475" i="6" s="1"/>
  <c r="M78" i="5"/>
  <c r="P73" i="5"/>
  <c r="L73" i="5"/>
  <c r="B415" i="6" s="1"/>
  <c r="Q73" i="5"/>
  <c r="F419" i="6" s="1"/>
  <c r="P64" i="5"/>
  <c r="N56" i="5"/>
  <c r="O47" i="5"/>
  <c r="D261" i="6" s="1"/>
  <c r="R47" i="5"/>
  <c r="Q36" i="5"/>
  <c r="F197" i="6" s="1"/>
  <c r="R36" i="5"/>
  <c r="M24" i="5"/>
  <c r="N24" i="5"/>
  <c r="O15" i="5"/>
  <c r="D69" i="6" s="1"/>
  <c r="Q5" i="5"/>
  <c r="F11" i="6" s="1"/>
  <c r="J307" i="5"/>
  <c r="P303" i="5"/>
  <c r="M299" i="5"/>
  <c r="J293" i="5"/>
  <c r="O289" i="5"/>
  <c r="D1713" i="6" s="1"/>
  <c r="L289" i="5"/>
  <c r="B1711" i="6" s="1"/>
  <c r="M285" i="5"/>
  <c r="R281" i="5"/>
  <c r="Q281" i="5"/>
  <c r="F1667" i="6" s="1"/>
  <c r="K273" i="5"/>
  <c r="L273" i="5"/>
  <c r="B1615" i="6" s="1"/>
  <c r="M269" i="5"/>
  <c r="R265" i="5"/>
  <c r="L265" i="5"/>
  <c r="B1567" i="6" s="1"/>
  <c r="O257" i="5"/>
  <c r="D1521" i="6" s="1"/>
  <c r="L257" i="5"/>
  <c r="B1519" i="6" s="1"/>
  <c r="Q253" i="5"/>
  <c r="F1499" i="6" s="1"/>
  <c r="P249" i="5"/>
  <c r="K245" i="5"/>
  <c r="P241" i="5"/>
  <c r="J241" i="5"/>
  <c r="Q241" i="5"/>
  <c r="F1427" i="6" s="1"/>
  <c r="O237" i="5"/>
  <c r="D1401" i="6" s="1"/>
  <c r="M237" i="5"/>
  <c r="Q233" i="5"/>
  <c r="F1379" i="6" s="1"/>
  <c r="K233" i="5"/>
  <c r="J228" i="5"/>
  <c r="K224" i="5"/>
  <c r="Q224" i="5"/>
  <c r="F1325" i="6" s="1"/>
  <c r="L224" i="5"/>
  <c r="B1321" i="6" s="1"/>
  <c r="Q220" i="5"/>
  <c r="F1301" i="6" s="1"/>
  <c r="M216" i="5"/>
  <c r="K216" i="5"/>
  <c r="R212" i="5"/>
  <c r="L212" i="5"/>
  <c r="B1249" i="6" s="1"/>
  <c r="O208" i="5"/>
  <c r="D1227" i="6" s="1"/>
  <c r="P208" i="5"/>
  <c r="L204" i="5"/>
  <c r="B1201" i="6" s="1"/>
  <c r="O200" i="5"/>
  <c r="D1179" i="6" s="1"/>
  <c r="K196" i="5"/>
  <c r="M196" i="5"/>
  <c r="J192" i="5"/>
  <c r="K192" i="5"/>
  <c r="Q188" i="5"/>
  <c r="F1109" i="6" s="1"/>
  <c r="R184" i="5"/>
  <c r="L180" i="5"/>
  <c r="B1057" i="6" s="1"/>
  <c r="O176" i="5"/>
  <c r="D1035" i="6" s="1"/>
  <c r="Q176" i="5"/>
  <c r="F1037" i="6" s="1"/>
  <c r="P172" i="5"/>
  <c r="O168" i="5"/>
  <c r="D987" i="6" s="1"/>
  <c r="R168" i="5"/>
  <c r="O164" i="5"/>
  <c r="D963" i="6" s="1"/>
  <c r="J160" i="5"/>
  <c r="L160" i="5"/>
  <c r="B937" i="6" s="1"/>
  <c r="R156" i="5"/>
  <c r="O156" i="5"/>
  <c r="D915" i="6" s="1"/>
  <c r="M152" i="5"/>
  <c r="L152" i="5"/>
  <c r="B889" i="6" s="1"/>
  <c r="K147" i="5"/>
  <c r="K143" i="5"/>
  <c r="J143" i="5"/>
  <c r="P139" i="5"/>
  <c r="R139" i="5"/>
  <c r="J135" i="5"/>
  <c r="P129" i="5"/>
  <c r="M123" i="5"/>
  <c r="P123" i="5"/>
  <c r="R119" i="5"/>
  <c r="O114" i="5"/>
  <c r="D663" i="6" s="1"/>
  <c r="P109" i="5"/>
  <c r="P105" i="5"/>
  <c r="O105" i="5"/>
  <c r="D609" i="6" s="1"/>
  <c r="L100" i="5"/>
  <c r="B577" i="6" s="1"/>
  <c r="K95" i="5"/>
  <c r="N95" i="5"/>
  <c r="O91" i="5"/>
  <c r="D525" i="6" s="1"/>
  <c r="L86" i="5"/>
  <c r="B493" i="6" s="1"/>
  <c r="K86" i="5"/>
  <c r="L82" i="5"/>
  <c r="B469" i="6" s="1"/>
  <c r="L77" i="5"/>
  <c r="B439" i="6" s="1"/>
  <c r="N77" i="5"/>
  <c r="R72" i="5"/>
  <c r="R63" i="5"/>
  <c r="J63" i="5"/>
  <c r="J52" i="5"/>
  <c r="L52" i="5"/>
  <c r="B289" i="6" s="1"/>
  <c r="R35" i="5"/>
  <c r="P23" i="5"/>
  <c r="L12" i="5"/>
  <c r="B49" i="6" s="1"/>
  <c r="R12" i="5"/>
  <c r="O122" i="5"/>
  <c r="D711" i="6" s="1"/>
  <c r="M122" i="5"/>
  <c r="R118" i="5"/>
  <c r="K118" i="5"/>
  <c r="P113" i="5"/>
  <c r="O113" i="5"/>
  <c r="D657" i="6" s="1"/>
  <c r="Q108" i="5"/>
  <c r="F629" i="6" s="1"/>
  <c r="P108" i="5"/>
  <c r="J104" i="5"/>
  <c r="P104" i="5"/>
  <c r="R99" i="5"/>
  <c r="P94" i="5"/>
  <c r="L94" i="5"/>
  <c r="B541" i="6" s="1"/>
  <c r="Q89" i="5"/>
  <c r="F515" i="6" s="1"/>
  <c r="L89" i="5"/>
  <c r="B511" i="6" s="1"/>
  <c r="J85" i="5"/>
  <c r="N85" i="5"/>
  <c r="P80" i="5"/>
  <c r="O80" i="5"/>
  <c r="D459" i="6" s="1"/>
  <c r="P76" i="5"/>
  <c r="L76" i="5"/>
  <c r="B433" i="6" s="1"/>
  <c r="J76" i="5"/>
  <c r="M68" i="5"/>
  <c r="L68" i="5"/>
  <c r="B385" i="6" s="1"/>
  <c r="J60" i="5"/>
  <c r="P51" i="5"/>
  <c r="L51" i="5"/>
  <c r="B283" i="6" s="1"/>
  <c r="Q43" i="5"/>
  <c r="F239" i="6" s="1"/>
  <c r="L43" i="5"/>
  <c r="B235" i="6" s="1"/>
  <c r="K43" i="5"/>
  <c r="K28" i="5"/>
  <c r="N28" i="5"/>
  <c r="P20" i="5"/>
  <c r="O20" i="5"/>
  <c r="D99" i="6" s="1"/>
  <c r="K11" i="5"/>
  <c r="R11" i="5"/>
  <c r="L305" i="5"/>
  <c r="B1807" i="6" s="1"/>
  <c r="O305" i="5"/>
  <c r="D1809" i="6" s="1"/>
  <c r="K301" i="5"/>
  <c r="O301" i="5"/>
  <c r="D1785" i="6" s="1"/>
  <c r="P295" i="5"/>
  <c r="J295" i="5"/>
  <c r="O291" i="5"/>
  <c r="D1725" i="6" s="1"/>
  <c r="P291" i="5"/>
  <c r="K287" i="5"/>
  <c r="R287" i="5"/>
  <c r="M287" i="5"/>
  <c r="O283" i="5"/>
  <c r="D1677" i="6" s="1"/>
  <c r="Q283" i="5"/>
  <c r="F1679" i="6" s="1"/>
  <c r="N279" i="5"/>
  <c r="M279" i="5"/>
  <c r="N275" i="5"/>
  <c r="J275" i="5"/>
  <c r="N271" i="5"/>
  <c r="J271" i="5"/>
  <c r="M271" i="5"/>
  <c r="K267" i="5"/>
  <c r="M267" i="5"/>
  <c r="K263" i="5"/>
  <c r="Q263" i="5"/>
  <c r="F1559" i="6" s="1"/>
  <c r="P255" i="5"/>
  <c r="M255" i="5"/>
  <c r="L251" i="5"/>
  <c r="B1483" i="6" s="1"/>
  <c r="P247" i="5"/>
  <c r="J243" i="5"/>
  <c r="P243" i="5"/>
  <c r="P239" i="5"/>
  <c r="M239" i="5"/>
  <c r="O235" i="5"/>
  <c r="D1389" i="6" s="1"/>
  <c r="M235" i="5"/>
  <c r="Q231" i="5"/>
  <c r="F1367" i="6" s="1"/>
  <c r="M226" i="5"/>
  <c r="R226" i="5"/>
  <c r="P222" i="5"/>
  <c r="L222" i="5"/>
  <c r="B1309" i="6" s="1"/>
  <c r="J218" i="5"/>
  <c r="P218" i="5"/>
  <c r="Q214" i="5"/>
  <c r="F1265" i="6" s="1"/>
  <c r="N214" i="5"/>
  <c r="Q210" i="5"/>
  <c r="F1241" i="6" s="1"/>
  <c r="K210" i="5"/>
  <c r="Q206" i="5"/>
  <c r="F1217" i="6" s="1"/>
  <c r="J206" i="5"/>
  <c r="O202" i="5"/>
  <c r="D1191" i="6" s="1"/>
  <c r="L202" i="5"/>
  <c r="B1189" i="6" s="1"/>
  <c r="N198" i="5"/>
  <c r="O198" i="5"/>
  <c r="D1167" i="6" s="1"/>
  <c r="K194" i="5"/>
  <c r="M194" i="5"/>
  <c r="J190" i="5"/>
  <c r="Q190" i="5"/>
  <c r="F1121" i="6" s="1"/>
  <c r="R186" i="5"/>
  <c r="P182" i="5"/>
  <c r="N178" i="5"/>
  <c r="J178" i="5"/>
  <c r="L174" i="5"/>
  <c r="B1021" i="6" s="1"/>
  <c r="Q174" i="5"/>
  <c r="F1025" i="6" s="1"/>
  <c r="L170" i="5"/>
  <c r="B997" i="6" s="1"/>
  <c r="L166" i="5"/>
  <c r="B973" i="6" s="1"/>
  <c r="N162" i="5"/>
  <c r="Q158" i="5"/>
  <c r="F929" i="6" s="1"/>
  <c r="L158" i="5"/>
  <c r="B925" i="6" s="1"/>
  <c r="R154" i="5"/>
  <c r="L154" i="5"/>
  <c r="B901" i="6" s="1"/>
  <c r="L149" i="5"/>
  <c r="B871" i="6" s="1"/>
  <c r="J149" i="5"/>
  <c r="Q145" i="5"/>
  <c r="F851" i="6" s="1"/>
  <c r="R145" i="5"/>
  <c r="L141" i="5"/>
  <c r="B823" i="6" s="1"/>
  <c r="Q141" i="5"/>
  <c r="F827" i="6" s="1"/>
  <c r="J137" i="5"/>
  <c r="L137" i="5"/>
  <c r="B799" i="6" s="1"/>
  <c r="R132" i="5"/>
  <c r="M127" i="5"/>
  <c r="R125" i="5"/>
  <c r="N125" i="5"/>
  <c r="Q121" i="5"/>
  <c r="F707" i="6" s="1"/>
  <c r="R121" i="5"/>
  <c r="R116" i="5"/>
  <c r="O111" i="5"/>
  <c r="D645" i="6" s="1"/>
  <c r="J111" i="5"/>
  <c r="P107" i="5"/>
  <c r="K107" i="5"/>
  <c r="K103" i="5"/>
  <c r="N103" i="5"/>
  <c r="Q98" i="5"/>
  <c r="F569" i="6" s="1"/>
  <c r="L98" i="5"/>
  <c r="B565" i="6" s="1"/>
  <c r="P93" i="5"/>
  <c r="R93" i="5"/>
  <c r="O88" i="5"/>
  <c r="D507" i="6" s="1"/>
  <c r="R88" i="5"/>
  <c r="M84" i="5"/>
  <c r="P84" i="5"/>
  <c r="P79" i="5"/>
  <c r="K75" i="5"/>
  <c r="O75" i="5"/>
  <c r="D429" i="6" s="1"/>
  <c r="O67" i="5"/>
  <c r="D381" i="6" s="1"/>
  <c r="Q67" i="5"/>
  <c r="F383" i="6" s="1"/>
  <c r="N59" i="5"/>
  <c r="R59" i="5"/>
  <c r="N48" i="5"/>
  <c r="P48" i="5"/>
  <c r="R40" i="5"/>
  <c r="N40" i="5"/>
  <c r="K27" i="5"/>
  <c r="P27" i="5"/>
  <c r="N16" i="5"/>
  <c r="M7" i="5"/>
  <c r="O7" i="5"/>
  <c r="D21" i="6" s="1"/>
  <c r="P308" i="5"/>
  <c r="M308" i="5"/>
  <c r="O304" i="5"/>
  <c r="D1803" i="6" s="1"/>
  <c r="N304" i="5"/>
  <c r="Q300" i="5"/>
  <c r="F1781" i="6" s="1"/>
  <c r="L300" i="5"/>
  <c r="B1777" i="6" s="1"/>
  <c r="P294" i="5"/>
  <c r="J294" i="5"/>
  <c r="P290" i="5"/>
  <c r="P286" i="5"/>
  <c r="O286" i="5"/>
  <c r="D1695" i="6" s="1"/>
  <c r="R286" i="5"/>
  <c r="J282" i="5"/>
  <c r="R282" i="5"/>
  <c r="Q278" i="5"/>
  <c r="F1649" i="6" s="1"/>
  <c r="M278" i="5"/>
  <c r="P274" i="5"/>
  <c r="K274" i="5"/>
  <c r="P270" i="5"/>
  <c r="L270" i="5"/>
  <c r="B1597" i="6" s="1"/>
  <c r="R270" i="5"/>
  <c r="O266" i="5"/>
  <c r="D1575" i="6" s="1"/>
  <c r="R266" i="5"/>
  <c r="K262" i="5"/>
  <c r="L258" i="5"/>
  <c r="B1525" i="6" s="1"/>
  <c r="P254" i="5"/>
  <c r="R254" i="5"/>
  <c r="N250" i="5"/>
  <c r="M246" i="5"/>
  <c r="J246" i="5"/>
  <c r="M242" i="5"/>
  <c r="Q238" i="5"/>
  <c r="F1409" i="6" s="1"/>
  <c r="R238" i="5"/>
  <c r="M234" i="5"/>
  <c r="L234" i="5"/>
  <c r="B1381" i="6" s="1"/>
  <c r="Q230" i="5"/>
  <c r="F1361" i="6" s="1"/>
  <c r="R230" i="5"/>
  <c r="R225" i="5"/>
  <c r="P221" i="5"/>
  <c r="N221" i="5"/>
  <c r="P217" i="5"/>
  <c r="R217" i="5"/>
  <c r="M213" i="5"/>
  <c r="J213" i="5"/>
  <c r="P209" i="5"/>
  <c r="R209" i="5"/>
  <c r="K205" i="5"/>
  <c r="M205" i="5"/>
  <c r="P205" i="5"/>
  <c r="M201" i="5"/>
  <c r="N201" i="5"/>
  <c r="P197" i="5"/>
  <c r="Q193" i="5"/>
  <c r="F1139" i="6" s="1"/>
  <c r="K193" i="5"/>
  <c r="O189" i="5"/>
  <c r="D1113" i="6" s="1"/>
  <c r="R189" i="5"/>
  <c r="L185" i="5"/>
  <c r="B1087" i="6" s="1"/>
  <c r="M181" i="5"/>
  <c r="Q177" i="5"/>
  <c r="F1043" i="6" s="1"/>
  <c r="N177" i="5"/>
  <c r="N173" i="5"/>
  <c r="K169" i="5"/>
  <c r="J165" i="5"/>
  <c r="L161" i="5"/>
  <c r="B943" i="6" s="1"/>
  <c r="O157" i="5"/>
  <c r="D921" i="6" s="1"/>
  <c r="M157" i="5"/>
  <c r="Q157" i="5"/>
  <c r="F923" i="6" s="1"/>
  <c r="K153" i="5"/>
  <c r="R153" i="5"/>
  <c r="L148" i="5"/>
  <c r="B865" i="6" s="1"/>
  <c r="P144" i="5"/>
  <c r="O140" i="5"/>
  <c r="D819" i="6" s="1"/>
  <c r="K140" i="5"/>
  <c r="M136" i="5"/>
  <c r="L136" i="5"/>
  <c r="B793" i="6" s="1"/>
  <c r="Q131" i="5"/>
  <c r="F767" i="6" s="1"/>
  <c r="N131" i="5"/>
  <c r="J126" i="5"/>
  <c r="M126" i="5"/>
  <c r="L124" i="5"/>
  <c r="B721" i="6" s="1"/>
  <c r="O124" i="5"/>
  <c r="D723" i="6" s="1"/>
  <c r="N124" i="5"/>
  <c r="O120" i="5"/>
  <c r="D699" i="6" s="1"/>
  <c r="Q120" i="5"/>
  <c r="F701" i="6" s="1"/>
  <c r="Q115" i="5"/>
  <c r="F671" i="6" s="1"/>
  <c r="Q110" i="5"/>
  <c r="F641" i="6" s="1"/>
  <c r="M106" i="5"/>
  <c r="K106" i="5"/>
  <c r="P101" i="5"/>
  <c r="N101" i="5"/>
  <c r="P96" i="5"/>
  <c r="R92" i="5"/>
  <c r="J87" i="5"/>
  <c r="Q87" i="5"/>
  <c r="F503" i="6" s="1"/>
  <c r="R83" i="5"/>
  <c r="M83" i="5"/>
  <c r="Q78" i="5"/>
  <c r="F449" i="6" s="1"/>
  <c r="R78" i="5"/>
  <c r="J73" i="5"/>
  <c r="R64" i="5"/>
  <c r="N64" i="5"/>
  <c r="L64" i="5"/>
  <c r="B361" i="6" s="1"/>
  <c r="K56" i="5"/>
  <c r="P56" i="5"/>
  <c r="J47" i="5"/>
  <c r="K47" i="5"/>
  <c r="M36" i="5"/>
  <c r="J36" i="5"/>
  <c r="P24" i="5"/>
  <c r="J24" i="5"/>
  <c r="J15" i="5"/>
  <c r="L15" i="5"/>
  <c r="B67" i="6" s="1"/>
  <c r="R5" i="5"/>
  <c r="N5" i="5"/>
  <c r="O307" i="5"/>
  <c r="D1821" i="6" s="1"/>
  <c r="K307" i="5"/>
  <c r="Q303" i="5"/>
  <c r="F1799" i="6" s="1"/>
  <c r="N303" i="5"/>
  <c r="J303" i="5"/>
  <c r="N299" i="5"/>
  <c r="J299" i="5"/>
  <c r="P293" i="5"/>
  <c r="M293" i="5"/>
  <c r="K289" i="5"/>
  <c r="P289" i="5"/>
  <c r="J285" i="5"/>
  <c r="Q285" i="5"/>
  <c r="F1691" i="6" s="1"/>
  <c r="O281" i="5"/>
  <c r="D1665" i="6" s="1"/>
  <c r="L281" i="5"/>
  <c r="B1663" i="6" s="1"/>
  <c r="P277" i="5"/>
  <c r="Q277" i="5"/>
  <c r="F1643" i="6" s="1"/>
  <c r="M273" i="5"/>
  <c r="R273" i="5"/>
  <c r="O269" i="5"/>
  <c r="D1593" i="6" s="1"/>
  <c r="R269" i="5"/>
  <c r="L269" i="5"/>
  <c r="B1591" i="6" s="1"/>
  <c r="K265" i="5"/>
  <c r="M265" i="5"/>
  <c r="L261" i="5"/>
  <c r="B1543" i="6" s="1"/>
  <c r="R257" i="5"/>
  <c r="J257" i="5"/>
  <c r="K253" i="5"/>
  <c r="R253" i="5"/>
  <c r="M253" i="5"/>
  <c r="K249" i="5"/>
  <c r="M249" i="5"/>
  <c r="J245" i="5"/>
  <c r="M245" i="5"/>
  <c r="K241" i="5"/>
  <c r="N241" i="5"/>
  <c r="R237" i="5"/>
  <c r="J237" i="5"/>
  <c r="L237" i="5"/>
  <c r="B1399" i="6" s="1"/>
  <c r="L233" i="5"/>
  <c r="B1375" i="6" s="1"/>
  <c r="R233" i="5"/>
  <c r="N228" i="5"/>
  <c r="O228" i="5"/>
  <c r="D1347" i="6" s="1"/>
  <c r="M224" i="5"/>
  <c r="N220" i="5"/>
  <c r="M220" i="5"/>
  <c r="P220" i="5"/>
  <c r="O216" i="5"/>
  <c r="D1275" i="6" s="1"/>
  <c r="K212" i="5"/>
  <c r="N208" i="5"/>
  <c r="Q208" i="5"/>
  <c r="F1229" i="6" s="1"/>
  <c r="R204" i="5"/>
  <c r="J204" i="5"/>
  <c r="Q204" i="5"/>
  <c r="F1205" i="6" s="1"/>
  <c r="M200" i="5"/>
  <c r="P200" i="5"/>
  <c r="N196" i="5"/>
  <c r="Q196" i="5"/>
  <c r="F1157" i="6" s="1"/>
  <c r="O192" i="5"/>
  <c r="D1131" i="6" s="1"/>
  <c r="N192" i="5"/>
  <c r="O188" i="5"/>
  <c r="D1107" i="6" s="1"/>
  <c r="R188" i="5"/>
  <c r="M188" i="5"/>
  <c r="P184" i="5"/>
  <c r="J184" i="5"/>
  <c r="J180" i="5"/>
  <c r="M180" i="5"/>
  <c r="P176" i="5"/>
  <c r="N172" i="5"/>
  <c r="K172" i="5"/>
  <c r="M172" i="5"/>
  <c r="J168" i="5"/>
  <c r="Q168" i="5"/>
  <c r="F989" i="6" s="1"/>
  <c r="K164" i="5"/>
  <c r="Q164" i="5"/>
  <c r="F965" i="6" s="1"/>
  <c r="N160" i="5"/>
  <c r="P160" i="5"/>
  <c r="Q156" i="5"/>
  <c r="F917" i="6" s="1"/>
  <c r="N156" i="5"/>
  <c r="N152" i="5"/>
  <c r="R152" i="5"/>
  <c r="O147" i="5"/>
  <c r="D861" i="6" s="1"/>
  <c r="N147" i="5"/>
  <c r="P143" i="5"/>
  <c r="O143" i="5"/>
  <c r="D837" i="6" s="1"/>
  <c r="M139" i="5"/>
  <c r="J139" i="5"/>
  <c r="P135" i="5"/>
  <c r="K135" i="5"/>
  <c r="R129" i="5"/>
  <c r="K129" i="5"/>
  <c r="L123" i="5"/>
  <c r="B715" i="6" s="1"/>
  <c r="K123" i="5"/>
  <c r="L119" i="5"/>
  <c r="B691" i="6" s="1"/>
  <c r="O119" i="5"/>
  <c r="D693" i="6" s="1"/>
  <c r="K114" i="5"/>
  <c r="J109" i="5"/>
  <c r="N105" i="5"/>
  <c r="R105" i="5"/>
  <c r="M100" i="5"/>
  <c r="J100" i="5"/>
  <c r="P100" i="5"/>
  <c r="L95" i="5"/>
  <c r="B547" i="6" s="1"/>
  <c r="R95" i="5"/>
  <c r="L91" i="5"/>
  <c r="B523" i="6" s="1"/>
  <c r="M91" i="5"/>
  <c r="O86" i="5"/>
  <c r="D495" i="6" s="1"/>
  <c r="R86" i="5"/>
  <c r="Q82" i="5"/>
  <c r="F473" i="6" s="1"/>
  <c r="O82" i="5"/>
  <c r="D471" i="6" s="1"/>
  <c r="R77" i="5"/>
  <c r="K77" i="5"/>
  <c r="Q72" i="5"/>
  <c r="F413" i="6" s="1"/>
  <c r="O72" i="5"/>
  <c r="D411" i="6" s="1"/>
  <c r="Q63" i="5"/>
  <c r="F359" i="6" s="1"/>
  <c r="N63" i="5"/>
  <c r="Q52" i="5"/>
  <c r="F293" i="6" s="1"/>
  <c r="P52" i="5"/>
  <c r="R44" i="5"/>
  <c r="L44" i="5"/>
  <c r="B241" i="6" s="1"/>
  <c r="J35" i="5"/>
  <c r="M35" i="5"/>
  <c r="R23" i="5"/>
  <c r="N23" i="5"/>
  <c r="K12" i="5"/>
  <c r="Q12" i="5"/>
  <c r="F53" i="6" s="1"/>
  <c r="AH1804" i="6"/>
  <c r="AQ1804" i="6" s="1"/>
  <c r="AG1804" i="6"/>
  <c r="AP1804" i="6" s="1"/>
  <c r="AG1805" i="6"/>
  <c r="AP1805" i="6" s="1"/>
  <c r="AI1804" i="6"/>
  <c r="AR1804" i="6" s="1"/>
  <c r="AF1804" i="6"/>
  <c r="AO1804" i="6" s="1"/>
  <c r="AH1805" i="6"/>
  <c r="AQ1805" i="6" s="1"/>
  <c r="AE1805" i="6"/>
  <c r="AN1805" i="6" s="1"/>
  <c r="AJ1805" i="6"/>
  <c r="AS1805" i="6" s="1"/>
  <c r="AE1804" i="6"/>
  <c r="AN1804" i="6" s="1"/>
  <c r="AF1805" i="6"/>
  <c r="AO1805" i="6" s="1"/>
  <c r="AJ1804" i="6"/>
  <c r="AS1804" i="6" s="1"/>
  <c r="AI1805" i="6"/>
  <c r="AR1805" i="6" s="1"/>
  <c r="AE2005" i="6"/>
  <c r="AN2005" i="6" s="1"/>
  <c r="AF2004" i="6"/>
  <c r="AO2004" i="6" s="1"/>
  <c r="AH2004" i="6"/>
  <c r="AQ2004" i="6" s="1"/>
  <c r="AJ2004" i="6"/>
  <c r="AS2004" i="6" s="1"/>
  <c r="AJ2005" i="6"/>
  <c r="AS2005" i="6" s="1"/>
  <c r="AG2004" i="6"/>
  <c r="AP2004" i="6" s="1"/>
  <c r="AI2004" i="6"/>
  <c r="AR2004" i="6" s="1"/>
  <c r="AH2005" i="6"/>
  <c r="AQ2005" i="6" s="1"/>
  <c r="AE2004" i="6"/>
  <c r="AN2004" i="6" s="1"/>
  <c r="AI2005" i="6"/>
  <c r="AR2005" i="6" s="1"/>
  <c r="AG2005" i="6"/>
  <c r="AP2005" i="6" s="1"/>
  <c r="AF2005" i="6"/>
  <c r="AO2005" i="6" s="1"/>
  <c r="C1107" i="6" l="1"/>
  <c r="D1106" i="6"/>
  <c r="C1106" i="6"/>
  <c r="E1301" i="6"/>
  <c r="F1300" i="6"/>
  <c r="E1300" i="6"/>
  <c r="A1567" i="6"/>
  <c r="B1566" i="6"/>
  <c r="A1566" i="6"/>
  <c r="F586" i="6"/>
  <c r="E587" i="6"/>
  <c r="E586" i="6"/>
  <c r="A1423" i="6"/>
  <c r="B1422" i="6"/>
  <c r="A1422" i="6"/>
  <c r="E1715" i="6"/>
  <c r="F1714" i="6"/>
  <c r="E1714" i="6"/>
  <c r="A787" i="6"/>
  <c r="B786" i="6"/>
  <c r="A786" i="6"/>
  <c r="E556" i="6"/>
  <c r="E557" i="6"/>
  <c r="F556" i="6"/>
  <c r="E1601" i="6"/>
  <c r="F1600" i="6"/>
  <c r="E1600" i="6"/>
  <c r="E538" i="6"/>
  <c r="E539" i="6"/>
  <c r="F538" i="6"/>
  <c r="B1140" i="6"/>
  <c r="A1140" i="6"/>
  <c r="A1141" i="6"/>
  <c r="C1335" i="6"/>
  <c r="D1334" i="6"/>
  <c r="C1334" i="6"/>
  <c r="E1463" i="6"/>
  <c r="F1462" i="6"/>
  <c r="E1462" i="6"/>
  <c r="C1605" i="6"/>
  <c r="D1604" i="6"/>
  <c r="C1604" i="6"/>
  <c r="F628" i="6"/>
  <c r="E628" i="6"/>
  <c r="E629" i="6"/>
  <c r="A547" i="6"/>
  <c r="B546" i="6"/>
  <c r="A546" i="6"/>
  <c r="C717" i="6"/>
  <c r="D716" i="6"/>
  <c r="C716" i="6"/>
  <c r="A1375" i="6"/>
  <c r="B1374" i="6"/>
  <c r="A1374" i="6"/>
  <c r="E1475" i="6"/>
  <c r="F1474" i="6"/>
  <c r="E1474" i="6"/>
  <c r="A1615" i="6"/>
  <c r="B1614" i="6"/>
  <c r="A1614" i="6"/>
  <c r="E1799" i="6"/>
  <c r="F1798" i="6"/>
  <c r="E1798" i="6"/>
  <c r="D764" i="6"/>
  <c r="C765" i="6"/>
  <c r="C764" i="6"/>
  <c r="A1428" i="6"/>
  <c r="A1429" i="6"/>
  <c r="B1428" i="6"/>
  <c r="E1528" i="6"/>
  <c r="E1529" i="6"/>
  <c r="F1528" i="6"/>
  <c r="D872" i="6"/>
  <c r="C873" i="6"/>
  <c r="C872" i="6"/>
  <c r="C1119" i="6"/>
  <c r="D1118" i="6"/>
  <c r="C1118" i="6"/>
  <c r="C1725" i="6"/>
  <c r="D1724" i="6"/>
  <c r="C1724" i="6"/>
  <c r="D44" i="6"/>
  <c r="C44" i="6"/>
  <c r="C45" i="6"/>
  <c r="C512" i="6"/>
  <c r="C513" i="6"/>
  <c r="D512" i="6"/>
  <c r="A115" i="6"/>
  <c r="B114" i="6"/>
  <c r="A114" i="6"/>
  <c r="E473" i="6"/>
  <c r="F472" i="6"/>
  <c r="E472" i="6"/>
  <c r="B690" i="6"/>
  <c r="A691" i="6"/>
  <c r="A690" i="6"/>
  <c r="D788" i="6"/>
  <c r="C789" i="6"/>
  <c r="C788" i="6"/>
  <c r="C1203" i="6"/>
  <c r="D1202" i="6"/>
  <c r="C1202" i="6"/>
  <c r="A1297" i="6"/>
  <c r="B1296" i="6"/>
  <c r="A1296" i="6"/>
  <c r="A528" i="6"/>
  <c r="A529" i="6"/>
  <c r="B528" i="6"/>
  <c r="E1067" i="6"/>
  <c r="F1066" i="6"/>
  <c r="E1066" i="6"/>
  <c r="E1139" i="6"/>
  <c r="F1138" i="6"/>
  <c r="E1138" i="6"/>
  <c r="A331" i="6"/>
  <c r="B330" i="6"/>
  <c r="A330" i="6"/>
  <c r="A451" i="6"/>
  <c r="B450" i="6"/>
  <c r="A450" i="6"/>
  <c r="A564" i="6"/>
  <c r="B564" i="6"/>
  <c r="A565" i="6"/>
  <c r="B972" i="6"/>
  <c r="A973" i="6"/>
  <c r="A972" i="6"/>
  <c r="F1168" i="6"/>
  <c r="E1168" i="6"/>
  <c r="E1169" i="6"/>
  <c r="E1367" i="6"/>
  <c r="F1366" i="6"/>
  <c r="E1366" i="6"/>
  <c r="D236" i="6"/>
  <c r="C236" i="6"/>
  <c r="C237" i="6"/>
  <c r="E713" i="6"/>
  <c r="F712" i="6"/>
  <c r="E712" i="6"/>
  <c r="D1172" i="6"/>
  <c r="C1172" i="6"/>
  <c r="C1173" i="6"/>
  <c r="A1657" i="6"/>
  <c r="B1656" i="6"/>
  <c r="A1656" i="6"/>
  <c r="D980" i="6"/>
  <c r="C980" i="6"/>
  <c r="C981" i="6"/>
  <c r="D1100" i="6"/>
  <c r="C1100" i="6"/>
  <c r="C1101" i="6"/>
  <c r="A1291" i="6"/>
  <c r="A1290" i="6"/>
  <c r="B1290" i="6"/>
  <c r="C1491" i="6"/>
  <c r="D1490" i="6"/>
  <c r="C1490" i="6"/>
  <c r="E1685" i="6"/>
  <c r="F1684" i="6"/>
  <c r="E1684" i="6"/>
  <c r="C1815" i="6"/>
  <c r="D1814" i="6"/>
  <c r="C1814" i="6"/>
  <c r="E1006" i="6"/>
  <c r="E1007" i="6"/>
  <c r="F1006" i="6"/>
  <c r="C1371" i="6"/>
  <c r="D1370" i="6"/>
  <c r="C1370" i="6"/>
  <c r="A1633" i="6"/>
  <c r="B1632" i="6"/>
  <c r="A1632" i="6"/>
  <c r="A1729" i="6"/>
  <c r="B1728" i="6"/>
  <c r="A1728" i="6"/>
  <c r="C243" i="6"/>
  <c r="D242" i="6"/>
  <c r="C242" i="6"/>
  <c r="C1641" i="6"/>
  <c r="D1640" i="6"/>
  <c r="C1640" i="6"/>
  <c r="F724" i="6"/>
  <c r="E724" i="6"/>
  <c r="E725" i="6"/>
  <c r="C267" i="6"/>
  <c r="D266" i="6"/>
  <c r="C266" i="6"/>
  <c r="E389" i="6"/>
  <c r="F388" i="6"/>
  <c r="E388" i="6"/>
  <c r="E1372" i="6"/>
  <c r="E1373" i="6"/>
  <c r="F1372" i="6"/>
  <c r="B288" i="6"/>
  <c r="A288" i="6"/>
  <c r="A289" i="6"/>
  <c r="B984" i="6"/>
  <c r="A984" i="6"/>
  <c r="A985" i="6"/>
  <c r="B630" i="6"/>
  <c r="A631" i="6"/>
  <c r="A630" i="6"/>
  <c r="C993" i="6"/>
  <c r="D992" i="6"/>
  <c r="C992" i="6"/>
  <c r="E1331" i="6"/>
  <c r="F1330" i="6"/>
  <c r="E1330" i="6"/>
  <c r="D728" i="6"/>
  <c r="C729" i="6"/>
  <c r="C728" i="6"/>
  <c r="F1024" i="6"/>
  <c r="E1024" i="6"/>
  <c r="E1025" i="6"/>
  <c r="E575" i="6"/>
  <c r="F574" i="6"/>
  <c r="E574" i="6"/>
  <c r="D932" i="6"/>
  <c r="C932" i="6"/>
  <c r="C933" i="6"/>
  <c r="A1795" i="6"/>
  <c r="B1794" i="6"/>
  <c r="A1794" i="6"/>
  <c r="A415" i="6"/>
  <c r="B414" i="6"/>
  <c r="A414" i="6"/>
  <c r="A552" i="6"/>
  <c r="A553" i="6"/>
  <c r="B552" i="6"/>
  <c r="B666" i="6"/>
  <c r="A667" i="6"/>
  <c r="A666" i="6"/>
  <c r="D1220" i="6"/>
  <c r="C1220" i="6"/>
  <c r="C1221" i="6"/>
  <c r="B762" i="6"/>
  <c r="A763" i="6"/>
  <c r="A762" i="6"/>
  <c r="B864" i="6"/>
  <c r="A865" i="6"/>
  <c r="A864" i="6"/>
  <c r="E995" i="6"/>
  <c r="F994" i="6"/>
  <c r="E994" i="6"/>
  <c r="A1231" i="6"/>
  <c r="B1230" i="6"/>
  <c r="A1230" i="6"/>
  <c r="F1000" i="6"/>
  <c r="E1000" i="6"/>
  <c r="E1001" i="6"/>
  <c r="C1095" i="6"/>
  <c r="D1094" i="6"/>
  <c r="C1094" i="6"/>
  <c r="B1188" i="6"/>
  <c r="A1188" i="6"/>
  <c r="A1189" i="6"/>
  <c r="C1287" i="6"/>
  <c r="C1286" i="6"/>
  <c r="D1286" i="6"/>
  <c r="E1487" i="6"/>
  <c r="F1486" i="6"/>
  <c r="E1486" i="6"/>
  <c r="A1627" i="6"/>
  <c r="B1626" i="6"/>
  <c r="A1626" i="6"/>
  <c r="D686" i="6"/>
  <c r="C687" i="6"/>
  <c r="C686" i="6"/>
  <c r="A1219" i="6"/>
  <c r="B1218" i="6"/>
  <c r="A1218" i="6"/>
  <c r="A187" i="6"/>
  <c r="B186" i="6"/>
  <c r="A186" i="6"/>
  <c r="A1687" i="6"/>
  <c r="B1686" i="6"/>
  <c r="A1686" i="6"/>
  <c r="A1717" i="6"/>
  <c r="B1716" i="6"/>
  <c r="A1716" i="6"/>
  <c r="A504" i="6"/>
  <c r="A505" i="6"/>
  <c r="B504" i="6"/>
  <c r="E1127" i="6"/>
  <c r="F1126" i="6"/>
  <c r="E1126" i="6"/>
  <c r="A319" i="6"/>
  <c r="B318" i="6"/>
  <c r="A318" i="6"/>
  <c r="A576" i="6"/>
  <c r="A577" i="6"/>
  <c r="B576" i="6"/>
  <c r="A1399" i="6"/>
  <c r="B1398" i="6"/>
  <c r="A1398" i="6"/>
  <c r="A301" i="6"/>
  <c r="B300" i="6"/>
  <c r="A300" i="6"/>
  <c r="C519" i="6"/>
  <c r="D518" i="6"/>
  <c r="C518" i="6"/>
  <c r="D668" i="6"/>
  <c r="C668" i="6"/>
  <c r="C669" i="6"/>
  <c r="A1255" i="6"/>
  <c r="A1254" i="6"/>
  <c r="B1254" i="6"/>
  <c r="A1639" i="6"/>
  <c r="B1638" i="6"/>
  <c r="A1638" i="6"/>
  <c r="C1215" i="6"/>
  <c r="D1214" i="6"/>
  <c r="C1214" i="6"/>
  <c r="B654" i="6"/>
  <c r="A655" i="6"/>
  <c r="A654" i="6"/>
  <c r="F1216" i="6"/>
  <c r="E1216" i="6"/>
  <c r="E1217" i="6"/>
  <c r="D680" i="6"/>
  <c r="C680" i="6"/>
  <c r="C681" i="6"/>
  <c r="D644" i="6"/>
  <c r="C644" i="6"/>
  <c r="C645" i="6"/>
  <c r="A307" i="6"/>
  <c r="B306" i="6"/>
  <c r="A306" i="6"/>
  <c r="F172" i="6"/>
  <c r="E172" i="6"/>
  <c r="E173" i="6"/>
  <c r="B204" i="6"/>
  <c r="A204" i="6"/>
  <c r="A205" i="6"/>
  <c r="A151" i="6"/>
  <c r="B150" i="6"/>
  <c r="A150" i="6"/>
  <c r="E227" i="6"/>
  <c r="F226" i="6"/>
  <c r="E226" i="6"/>
  <c r="E299" i="6"/>
  <c r="F298" i="6"/>
  <c r="E298" i="6"/>
  <c r="F184" i="6"/>
  <c r="E184" i="6"/>
  <c r="E185" i="6"/>
  <c r="B1248" i="6"/>
  <c r="A1248" i="6"/>
  <c r="A1249" i="6"/>
  <c r="C1737" i="6"/>
  <c r="D1736" i="6"/>
  <c r="C1736" i="6"/>
  <c r="C195" i="6"/>
  <c r="D194" i="6"/>
  <c r="C194" i="6"/>
  <c r="C1257" i="6"/>
  <c r="D1256" i="6"/>
  <c r="C1256" i="6"/>
  <c r="A439" i="6"/>
  <c r="B438" i="6"/>
  <c r="A438" i="6"/>
  <c r="B660" i="6"/>
  <c r="A660" i="6"/>
  <c r="A661" i="6"/>
  <c r="E791" i="6"/>
  <c r="F790" i="6"/>
  <c r="E790" i="6"/>
  <c r="F1084" i="6"/>
  <c r="E1084" i="6"/>
  <c r="E1085" i="6"/>
  <c r="F1180" i="6"/>
  <c r="E1180" i="6"/>
  <c r="E1181" i="6"/>
  <c r="C1472" i="6"/>
  <c r="C1473" i="6"/>
  <c r="D1472" i="6"/>
  <c r="D1568" i="6"/>
  <c r="C1568" i="6"/>
  <c r="C1569" i="6"/>
  <c r="E1643" i="6"/>
  <c r="F1642" i="6"/>
  <c r="E1642" i="6"/>
  <c r="E1739" i="6"/>
  <c r="F1738" i="6"/>
  <c r="E1738" i="6"/>
  <c r="A259" i="6"/>
  <c r="B258" i="6"/>
  <c r="A258" i="6"/>
  <c r="C795" i="6"/>
  <c r="D794" i="6"/>
  <c r="C794" i="6"/>
  <c r="D920" i="6"/>
  <c r="C921" i="6"/>
  <c r="C920" i="6"/>
  <c r="D1064" i="6"/>
  <c r="C1064" i="6"/>
  <c r="C1065" i="6"/>
  <c r="D1184" i="6"/>
  <c r="C1184" i="6"/>
  <c r="C1185" i="6"/>
  <c r="C1383" i="6"/>
  <c r="D1382" i="6"/>
  <c r="C1382" i="6"/>
  <c r="E1504" i="6"/>
  <c r="E1505" i="6"/>
  <c r="F1504" i="6"/>
  <c r="A1621" i="6"/>
  <c r="B1620" i="6"/>
  <c r="A1620" i="6"/>
  <c r="E1697" i="6"/>
  <c r="F1696" i="6"/>
  <c r="E1696" i="6"/>
  <c r="C1827" i="6"/>
  <c r="D1826" i="6"/>
  <c r="C1826" i="6"/>
  <c r="A427" i="6"/>
  <c r="B426" i="6"/>
  <c r="A426" i="6"/>
  <c r="C1701" i="6"/>
  <c r="D1700" i="6"/>
  <c r="C1700" i="6"/>
  <c r="A1783" i="6"/>
  <c r="B1782" i="6"/>
  <c r="A1782" i="6"/>
  <c r="B144" i="6"/>
  <c r="A144" i="6"/>
  <c r="A145" i="6"/>
  <c r="C387" i="6"/>
  <c r="D386" i="6"/>
  <c r="C386" i="6"/>
  <c r="F754" i="6"/>
  <c r="E755" i="6"/>
  <c r="E754" i="6"/>
  <c r="C891" i="6"/>
  <c r="D890" i="6"/>
  <c r="C890" i="6"/>
  <c r="F1012" i="6"/>
  <c r="E1013" i="6"/>
  <c r="E1012" i="6"/>
  <c r="C1155" i="6"/>
  <c r="D1154" i="6"/>
  <c r="C1154" i="6"/>
  <c r="A1272" i="6"/>
  <c r="A1273" i="6"/>
  <c r="B1272" i="6"/>
  <c r="A475" i="6"/>
  <c r="B474" i="6"/>
  <c r="A474" i="6"/>
  <c r="A1524" i="6"/>
  <c r="A1525" i="6"/>
  <c r="B1524" i="6"/>
  <c r="B900" i="6"/>
  <c r="A900" i="6"/>
  <c r="A901" i="6"/>
  <c r="D1022" i="6"/>
  <c r="C1023" i="6"/>
  <c r="C1022" i="6"/>
  <c r="B1116" i="6"/>
  <c r="A1116" i="6"/>
  <c r="A1117" i="6"/>
  <c r="F1240" i="6"/>
  <c r="E1240" i="6"/>
  <c r="E1241" i="6"/>
  <c r="C1436" i="6"/>
  <c r="C1437" i="6"/>
  <c r="D1436" i="6"/>
  <c r="E1583" i="6"/>
  <c r="F1582" i="6"/>
  <c r="E1582" i="6"/>
  <c r="E515" i="6"/>
  <c r="F514" i="6"/>
  <c r="E514" i="6"/>
  <c r="C357" i="6"/>
  <c r="D356" i="6"/>
  <c r="C356" i="6"/>
  <c r="D692" i="6"/>
  <c r="C692" i="6"/>
  <c r="C693" i="6"/>
  <c r="C1424" i="6"/>
  <c r="C1425" i="6"/>
  <c r="D1424" i="6"/>
  <c r="C1520" i="6"/>
  <c r="C1521" i="6"/>
  <c r="D1520" i="6"/>
  <c r="C1797" i="6"/>
  <c r="D1796" i="6"/>
  <c r="C1796" i="6"/>
  <c r="C417" i="6"/>
  <c r="D416" i="6"/>
  <c r="C416" i="6"/>
  <c r="F640" i="6"/>
  <c r="E640" i="6"/>
  <c r="E641" i="6"/>
  <c r="D968" i="6"/>
  <c r="C969" i="6"/>
  <c r="C968" i="6"/>
  <c r="C1527" i="6"/>
  <c r="D1526" i="6"/>
  <c r="C1526" i="6"/>
  <c r="C75" i="6"/>
  <c r="D74" i="6"/>
  <c r="C74" i="6"/>
  <c r="A481" i="6"/>
  <c r="B480" i="6"/>
  <c r="A480" i="6"/>
  <c r="D674" i="6"/>
  <c r="C675" i="6"/>
  <c r="C674" i="6"/>
  <c r="C771" i="6"/>
  <c r="D770" i="6"/>
  <c r="C770" i="6"/>
  <c r="B996" i="6"/>
  <c r="A997" i="6"/>
  <c r="A996" i="6"/>
  <c r="B1068" i="6"/>
  <c r="A1068" i="6"/>
  <c r="A1069" i="6"/>
  <c r="E1391" i="6"/>
  <c r="F1390" i="6"/>
  <c r="E1390" i="6"/>
  <c r="A1459" i="6"/>
  <c r="B1458" i="6"/>
  <c r="A1458" i="6"/>
  <c r="E1559" i="6"/>
  <c r="F1558" i="6"/>
  <c r="E1558" i="6"/>
  <c r="E1655" i="6"/>
  <c r="F1654" i="6"/>
  <c r="E1654" i="6"/>
  <c r="B744" i="6"/>
  <c r="A745" i="6"/>
  <c r="A744" i="6"/>
  <c r="C1443" i="6"/>
  <c r="D1442" i="6"/>
  <c r="C1442" i="6"/>
  <c r="C1293" i="6"/>
  <c r="D1292" i="6"/>
  <c r="C1292" i="6"/>
  <c r="A1416" i="6"/>
  <c r="A1417" i="6"/>
  <c r="B1416" i="6"/>
  <c r="C1587" i="6"/>
  <c r="D1586" i="6"/>
  <c r="C1586" i="6"/>
  <c r="E1661" i="6"/>
  <c r="F1660" i="6"/>
  <c r="E1660" i="6"/>
  <c r="B888" i="6"/>
  <c r="A889" i="6"/>
  <c r="A888" i="6"/>
  <c r="C999" i="6"/>
  <c r="D998" i="6"/>
  <c r="C998" i="6"/>
  <c r="A355" i="6"/>
  <c r="B354" i="6"/>
  <c r="A354" i="6"/>
  <c r="C495" i="6"/>
  <c r="D494" i="6"/>
  <c r="C494" i="6"/>
  <c r="E989" i="6"/>
  <c r="F988" i="6"/>
  <c r="E988" i="6"/>
  <c r="F1108" i="6"/>
  <c r="E1108" i="6"/>
  <c r="E1109" i="6"/>
  <c r="F1018" i="6"/>
  <c r="E1018" i="6"/>
  <c r="E1019" i="6"/>
  <c r="B738" i="6"/>
  <c r="A739" i="6"/>
  <c r="A738" i="6"/>
  <c r="E1379" i="6"/>
  <c r="F1378" i="6"/>
  <c r="E1378" i="6"/>
  <c r="E1499" i="6"/>
  <c r="F1498" i="6"/>
  <c r="E1498" i="6"/>
  <c r="E1595" i="6"/>
  <c r="F1594" i="6"/>
  <c r="E1594" i="6"/>
  <c r="F196" i="6"/>
  <c r="E196" i="6"/>
  <c r="E197" i="6"/>
  <c r="F670" i="6"/>
  <c r="E671" i="6"/>
  <c r="E670" i="6"/>
  <c r="E1271" i="6"/>
  <c r="E1270" i="6"/>
  <c r="F1270" i="6"/>
  <c r="F796" i="6"/>
  <c r="E797" i="6"/>
  <c r="E796" i="6"/>
  <c r="C867" i="6"/>
  <c r="D866" i="6"/>
  <c r="C866" i="6"/>
  <c r="F1042" i="6"/>
  <c r="E1042" i="6"/>
  <c r="E1043" i="6"/>
  <c r="D1232" i="6"/>
  <c r="C1232" i="6"/>
  <c r="C1233" i="6"/>
  <c r="E1384" i="6"/>
  <c r="E1385" i="6"/>
  <c r="F1384" i="6"/>
  <c r="C333" i="6"/>
  <c r="C332" i="6"/>
  <c r="D332" i="6"/>
  <c r="F646" i="6"/>
  <c r="E647" i="6"/>
  <c r="E646" i="6"/>
  <c r="A1411" i="6"/>
  <c r="B1410" i="6"/>
  <c r="A1410" i="6"/>
  <c r="A1651" i="6"/>
  <c r="B1650" i="6"/>
  <c r="A1650" i="6"/>
  <c r="E1811" i="6"/>
  <c r="F1810" i="6"/>
  <c r="E1810" i="6"/>
  <c r="D284" i="6"/>
  <c r="C284" i="6"/>
  <c r="C285" i="6"/>
  <c r="C459" i="6"/>
  <c r="D458" i="6"/>
  <c r="C458" i="6"/>
  <c r="B708" i="6"/>
  <c r="A708" i="6"/>
  <c r="A709" i="6"/>
  <c r="F856" i="6"/>
  <c r="E857" i="6"/>
  <c r="E856" i="6"/>
  <c r="E1151" i="6"/>
  <c r="F1150" i="6"/>
  <c r="E1150" i="6"/>
  <c r="D1244" i="6"/>
  <c r="C1244" i="6"/>
  <c r="C1245" i="6"/>
  <c r="C1767" i="6"/>
  <c r="D1766" i="6"/>
  <c r="C1766" i="6"/>
  <c r="A1344" i="6"/>
  <c r="A1345" i="6"/>
  <c r="B1344" i="6"/>
  <c r="C536" i="6"/>
  <c r="C537" i="6"/>
  <c r="D536" i="6"/>
  <c r="D626" i="6"/>
  <c r="C627" i="6"/>
  <c r="C626" i="6"/>
  <c r="A223" i="6"/>
  <c r="B222" i="6"/>
  <c r="A222" i="6"/>
  <c r="F652" i="6"/>
  <c r="E652" i="6"/>
  <c r="E653" i="6"/>
  <c r="C159" i="6"/>
  <c r="D158" i="6"/>
  <c r="C158" i="6"/>
  <c r="D860" i="6"/>
  <c r="C861" i="6"/>
  <c r="C860" i="6"/>
  <c r="B108" i="6"/>
  <c r="A108" i="6"/>
  <c r="A109" i="6"/>
  <c r="E275" i="6"/>
  <c r="F274" i="6"/>
  <c r="E274" i="6"/>
  <c r="F592" i="6"/>
  <c r="E592" i="6"/>
  <c r="E593" i="6"/>
  <c r="E449" i="6"/>
  <c r="F448" i="6"/>
  <c r="E448" i="6"/>
  <c r="E1360" i="6"/>
  <c r="E1361" i="6"/>
  <c r="F1360" i="6"/>
  <c r="D722" i="6"/>
  <c r="C723" i="6"/>
  <c r="C722" i="6"/>
  <c r="E1456" i="6"/>
  <c r="E1457" i="6"/>
  <c r="F1456" i="6"/>
  <c r="B252" i="6"/>
  <c r="A252" i="6"/>
  <c r="A253" i="6"/>
  <c r="C1263" i="6"/>
  <c r="C1262" i="6"/>
  <c r="D1262" i="6"/>
  <c r="A1807" i="6"/>
  <c r="B1806" i="6"/>
  <c r="A1806" i="6"/>
  <c r="A373" i="6"/>
  <c r="B372" i="6"/>
  <c r="A372" i="6"/>
  <c r="A397" i="6"/>
  <c r="A396" i="6"/>
  <c r="B396" i="6"/>
  <c r="F706" i="6"/>
  <c r="E706" i="6"/>
  <c r="E707" i="6"/>
  <c r="C99" i="6"/>
  <c r="D98" i="6"/>
  <c r="C98" i="6"/>
  <c r="A199" i="6"/>
  <c r="B198" i="6"/>
  <c r="A198" i="6"/>
  <c r="C135" i="6"/>
  <c r="D134" i="6"/>
  <c r="C134" i="6"/>
  <c r="B588" i="6"/>
  <c r="A588" i="6"/>
  <c r="A589" i="6"/>
  <c r="F682" i="6"/>
  <c r="E683" i="6"/>
  <c r="E682" i="6"/>
  <c r="A55" i="6"/>
  <c r="A54" i="6"/>
  <c r="B54" i="6"/>
  <c r="A103" i="6"/>
  <c r="B102" i="6"/>
  <c r="A102" i="6"/>
  <c r="D272" i="6"/>
  <c r="C272" i="6"/>
  <c r="C273" i="6"/>
  <c r="C297" i="6"/>
  <c r="D296" i="6"/>
  <c r="C296" i="6"/>
  <c r="F28" i="6"/>
  <c r="E28" i="6"/>
  <c r="E29" i="6"/>
  <c r="C1352" i="6"/>
  <c r="C1353" i="6"/>
  <c r="D1352" i="6"/>
  <c r="E155" i="6"/>
  <c r="F154" i="6"/>
  <c r="E154" i="6"/>
  <c r="C62" i="6"/>
  <c r="C63" i="6"/>
  <c r="D62" i="6"/>
  <c r="F886" i="6"/>
  <c r="C1179" i="6"/>
  <c r="D1178" i="6"/>
  <c r="C1178" i="6"/>
  <c r="E1625" i="6"/>
  <c r="F1624" i="6"/>
  <c r="E1624" i="6"/>
  <c r="E1721" i="6"/>
  <c r="F1720" i="6"/>
  <c r="E1720" i="6"/>
  <c r="F268" i="6"/>
  <c r="E268" i="6"/>
  <c r="E269" i="6"/>
  <c r="C1388" i="6"/>
  <c r="C1389" i="6"/>
  <c r="D1388" i="6"/>
  <c r="C1508" i="6"/>
  <c r="C1509" i="6"/>
  <c r="D1508" i="6"/>
  <c r="A235" i="6"/>
  <c r="B234" i="6"/>
  <c r="A234" i="6"/>
  <c r="E119" i="6"/>
  <c r="F118" i="6"/>
  <c r="E118" i="6"/>
  <c r="B1152" i="6"/>
  <c r="A1152" i="6"/>
  <c r="A1153" i="6"/>
  <c r="C1275" i="6"/>
  <c r="C1274" i="6"/>
  <c r="D1274" i="6"/>
  <c r="C1400" i="6"/>
  <c r="C1401" i="6"/>
  <c r="D1400" i="6"/>
  <c r="B696" i="6"/>
  <c r="A696" i="6"/>
  <c r="A697" i="6"/>
  <c r="A379" i="6"/>
  <c r="B378" i="6"/>
  <c r="A378" i="6"/>
  <c r="F1144" i="6"/>
  <c r="E1144" i="6"/>
  <c r="E1145" i="6"/>
  <c r="E497" i="6"/>
  <c r="F496" i="6"/>
  <c r="E496" i="6"/>
  <c r="B606" i="6"/>
  <c r="A607" i="6"/>
  <c r="A606" i="6"/>
  <c r="A811" i="6"/>
  <c r="B810" i="6"/>
  <c r="A810" i="6"/>
  <c r="C939" i="6"/>
  <c r="D938" i="6"/>
  <c r="C938" i="6"/>
  <c r="F1132" i="6"/>
  <c r="E1132" i="6"/>
  <c r="E1133" i="6"/>
  <c r="C1713" i="6"/>
  <c r="D1712" i="6"/>
  <c r="C1712" i="6"/>
  <c r="B120" i="6"/>
  <c r="A120" i="6"/>
  <c r="A121" i="6"/>
  <c r="E767" i="6"/>
  <c r="F766" i="6"/>
  <c r="E766" i="6"/>
  <c r="E1259" i="6"/>
  <c r="E1258" i="6"/>
  <c r="F1258" i="6"/>
  <c r="B72" i="6"/>
  <c r="A72" i="6"/>
  <c r="A73" i="6"/>
  <c r="F598" i="6"/>
  <c r="E599" i="6"/>
  <c r="E598" i="6"/>
  <c r="B702" i="6"/>
  <c r="A703" i="6"/>
  <c r="A702" i="6"/>
  <c r="B768" i="6"/>
  <c r="A768" i="6"/>
  <c r="A769" i="6"/>
  <c r="A1387" i="6"/>
  <c r="B1386" i="6"/>
  <c r="A1386" i="6"/>
  <c r="A283" i="6"/>
  <c r="B282" i="6"/>
  <c r="A282" i="6"/>
  <c r="F784" i="6"/>
  <c r="E784" i="6"/>
  <c r="E785" i="6"/>
  <c r="D1076" i="6"/>
  <c r="C1076" i="6"/>
  <c r="C1077" i="6"/>
  <c r="D1196" i="6"/>
  <c r="C1196" i="6"/>
  <c r="C1197" i="6"/>
  <c r="C1611" i="6"/>
  <c r="D1610" i="6"/>
  <c r="C1610" i="6"/>
  <c r="E911" i="6"/>
  <c r="F910" i="6"/>
  <c r="E910" i="6"/>
  <c r="C1005" i="6"/>
  <c r="D1004" i="6"/>
  <c r="C1004" i="6"/>
  <c r="C1515" i="6"/>
  <c r="D1514" i="6"/>
  <c r="C1514" i="6"/>
  <c r="A1705" i="6"/>
  <c r="B1704" i="6"/>
  <c r="A1704" i="6"/>
  <c r="D1124" i="6"/>
  <c r="C1124" i="6"/>
  <c r="C1125" i="6"/>
  <c r="C1316" i="6"/>
  <c r="C1317" i="6"/>
  <c r="D1316" i="6"/>
  <c r="C1659" i="6"/>
  <c r="D1658" i="6"/>
  <c r="C1658" i="6"/>
  <c r="C471" i="6"/>
  <c r="D470" i="6"/>
  <c r="C470" i="6"/>
  <c r="B1092" i="6"/>
  <c r="A1092" i="6"/>
  <c r="A1093" i="6"/>
  <c r="C1677" i="6"/>
  <c r="D1676" i="6"/>
  <c r="C1676" i="6"/>
  <c r="C1563" i="6"/>
  <c r="D1562" i="6"/>
  <c r="C1562" i="6"/>
  <c r="E359" i="6"/>
  <c r="F358" i="6"/>
  <c r="E358" i="6"/>
  <c r="D608" i="6"/>
  <c r="C608" i="6"/>
  <c r="C609" i="6"/>
  <c r="F916" i="6"/>
  <c r="E916" i="6"/>
  <c r="E917" i="6"/>
  <c r="E1691" i="6"/>
  <c r="F1690" i="6"/>
  <c r="E1690" i="6"/>
  <c r="A1015" i="6"/>
  <c r="B1014" i="6"/>
  <c r="A1014" i="6"/>
  <c r="A1591" i="6"/>
  <c r="B1590" i="6"/>
  <c r="A1590" i="6"/>
  <c r="E263" i="6"/>
  <c r="F262" i="6"/>
  <c r="E262" i="6"/>
  <c r="B582" i="6"/>
  <c r="A583" i="6"/>
  <c r="A582" i="6"/>
  <c r="F700" i="6"/>
  <c r="E700" i="6"/>
  <c r="E701" i="6"/>
  <c r="B1050" i="6"/>
  <c r="A1050" i="6"/>
  <c r="A1051" i="6"/>
  <c r="B792" i="6"/>
  <c r="A792" i="6"/>
  <c r="A793" i="6"/>
  <c r="E899" i="6"/>
  <c r="F898" i="6"/>
  <c r="E898" i="6"/>
  <c r="A1279" i="6"/>
  <c r="A1278" i="6"/>
  <c r="B1278" i="6"/>
  <c r="C1623" i="6"/>
  <c r="D1622" i="6"/>
  <c r="C1622" i="6"/>
  <c r="F76" i="6"/>
  <c r="E76" i="6"/>
  <c r="E77" i="6"/>
  <c r="F676" i="6"/>
  <c r="E676" i="6"/>
  <c r="E677" i="6"/>
  <c r="C903" i="6"/>
  <c r="D902" i="6"/>
  <c r="C902" i="6"/>
  <c r="C1239" i="6"/>
  <c r="D1238" i="6"/>
  <c r="C1238" i="6"/>
  <c r="C1311" i="6"/>
  <c r="D1310" i="6"/>
  <c r="C1310" i="6"/>
  <c r="A1507" i="6"/>
  <c r="B1506" i="6"/>
  <c r="A1506" i="6"/>
  <c r="A1675" i="6"/>
  <c r="B1674" i="6"/>
  <c r="A1674" i="6"/>
  <c r="E341" i="6"/>
  <c r="F340" i="6"/>
  <c r="E340" i="6"/>
  <c r="C489" i="6"/>
  <c r="D488" i="6"/>
  <c r="C488" i="6"/>
  <c r="D1148" i="6"/>
  <c r="C1148" i="6"/>
  <c r="C1149" i="6"/>
  <c r="C1269" i="6"/>
  <c r="D1268" i="6"/>
  <c r="C1268" i="6"/>
  <c r="B1536" i="6"/>
  <c r="A1536" i="6"/>
  <c r="A1537" i="6"/>
  <c r="E1769" i="6"/>
  <c r="F1768" i="6"/>
  <c r="E1768" i="6"/>
  <c r="B240" i="6"/>
  <c r="A240" i="6"/>
  <c r="A241" i="6"/>
  <c r="D662" i="6"/>
  <c r="C663" i="6"/>
  <c r="C662" i="6"/>
  <c r="E1451" i="6"/>
  <c r="F1450" i="6"/>
  <c r="E1450" i="6"/>
  <c r="A1777" i="6"/>
  <c r="B1776" i="6"/>
  <c r="A1776" i="6"/>
  <c r="A1603" i="6"/>
  <c r="B1602" i="6"/>
  <c r="A1602" i="6"/>
  <c r="E1295" i="6"/>
  <c r="E1294" i="6"/>
  <c r="F1294" i="6"/>
  <c r="E395" i="6"/>
  <c r="F394" i="6"/>
  <c r="E394" i="6"/>
  <c r="E215" i="6"/>
  <c r="F214" i="6"/>
  <c r="E214" i="6"/>
  <c r="C465" i="6"/>
  <c r="D464" i="6"/>
  <c r="C464" i="6"/>
  <c r="E563" i="6"/>
  <c r="F562" i="6"/>
  <c r="E562" i="6"/>
  <c r="D590" i="6"/>
  <c r="C591" i="6"/>
  <c r="C590" i="6"/>
  <c r="E479" i="6"/>
  <c r="F478" i="6"/>
  <c r="E478" i="6"/>
  <c r="E1408" i="6"/>
  <c r="E1409" i="6"/>
  <c r="F1408" i="6"/>
  <c r="A799" i="6"/>
  <c r="B798" i="6"/>
  <c r="A798" i="6"/>
  <c r="E95" i="6"/>
  <c r="E94" i="6"/>
  <c r="F94" i="6"/>
  <c r="E1553" i="6"/>
  <c r="F1552" i="6"/>
  <c r="E1552" i="6"/>
  <c r="B876" i="6"/>
  <c r="A877" i="6"/>
  <c r="A876" i="6"/>
  <c r="C111" i="6"/>
  <c r="D110" i="6"/>
  <c r="C110" i="6"/>
  <c r="C207" i="6"/>
  <c r="D206" i="6"/>
  <c r="C206" i="6"/>
  <c r="C369" i="6"/>
  <c r="D368" i="6"/>
  <c r="C368" i="6"/>
  <c r="E377" i="6"/>
  <c r="E376" i="6"/>
  <c r="F376" i="6"/>
  <c r="A391" i="6"/>
  <c r="B390" i="6"/>
  <c r="A390" i="6"/>
  <c r="B12" i="6"/>
  <c r="A12" i="6"/>
  <c r="A13" i="6"/>
  <c r="D884" i="6"/>
  <c r="C884" i="6"/>
  <c r="C885" i="6"/>
  <c r="E203" i="6"/>
  <c r="F202" i="6"/>
  <c r="E202" i="6"/>
  <c r="C183" i="6"/>
  <c r="D182" i="6"/>
  <c r="C182" i="6"/>
  <c r="E887" i="6"/>
  <c r="C15" i="6"/>
  <c r="C1011" i="6"/>
  <c r="D1010" i="6"/>
  <c r="C1010" i="6"/>
  <c r="A1471" i="6"/>
  <c r="B1470" i="6"/>
  <c r="A1470" i="6"/>
  <c r="E1283" i="6"/>
  <c r="E1282" i="6"/>
  <c r="F1282" i="6"/>
  <c r="E455" i="6"/>
  <c r="F454" i="6"/>
  <c r="E454" i="6"/>
  <c r="D812" i="6"/>
  <c r="C813" i="6"/>
  <c r="C812" i="6"/>
  <c r="A1009" i="6"/>
  <c r="B1008" i="6"/>
  <c r="A1008" i="6"/>
  <c r="C1299" i="6"/>
  <c r="D1298" i="6"/>
  <c r="C1298" i="6"/>
  <c r="D1208" i="6"/>
  <c r="C1208" i="6"/>
  <c r="C1209" i="6"/>
  <c r="A1548" i="6"/>
  <c r="A1549" i="6"/>
  <c r="B1548" i="6"/>
  <c r="C1647" i="6"/>
  <c r="D1646" i="6"/>
  <c r="C1646" i="6"/>
  <c r="E485" i="6"/>
  <c r="F484" i="6"/>
  <c r="E484" i="6"/>
  <c r="F1072" i="6"/>
  <c r="E1072" i="6"/>
  <c r="E1073" i="6"/>
  <c r="E1289" i="6"/>
  <c r="F1288" i="6"/>
  <c r="E1288" i="6"/>
  <c r="E1511" i="6"/>
  <c r="F1510" i="6"/>
  <c r="E1510" i="6"/>
  <c r="A1699" i="6"/>
  <c r="B1698" i="6"/>
  <c r="A1698" i="6"/>
  <c r="F658" i="6"/>
  <c r="E659" i="6"/>
  <c r="E658" i="6"/>
  <c r="F610" i="6"/>
  <c r="E611" i="6"/>
  <c r="E610" i="6"/>
  <c r="C1689" i="6"/>
  <c r="D1688" i="6"/>
  <c r="C1688" i="6"/>
  <c r="E365" i="6"/>
  <c r="E364" i="6"/>
  <c r="F364" i="6"/>
  <c r="A499" i="6"/>
  <c r="B498" i="6"/>
  <c r="A498" i="6"/>
  <c r="A919" i="6"/>
  <c r="B918" i="6"/>
  <c r="A918" i="6"/>
  <c r="C1551" i="6"/>
  <c r="D1550" i="6"/>
  <c r="C1550" i="6"/>
  <c r="C1671" i="6"/>
  <c r="D1670" i="6"/>
  <c r="C1670" i="6"/>
  <c r="A1332" i="6"/>
  <c r="A1333" i="6"/>
  <c r="B1332" i="6"/>
  <c r="A1747" i="6"/>
  <c r="B1746" i="6"/>
  <c r="A1746" i="6"/>
  <c r="C435" i="6"/>
  <c r="D434" i="6"/>
  <c r="C434" i="6"/>
  <c r="F688" i="6"/>
  <c r="E688" i="6"/>
  <c r="E689" i="6"/>
  <c r="F1060" i="6"/>
  <c r="E1060" i="6"/>
  <c r="E1061" i="6"/>
  <c r="E1348" i="6"/>
  <c r="E1349" i="6"/>
  <c r="F1348" i="6"/>
  <c r="A445" i="6"/>
  <c r="B444" i="6"/>
  <c r="A444" i="6"/>
  <c r="A1183" i="6"/>
  <c r="B1182" i="6"/>
  <c r="A1182" i="6"/>
  <c r="A1356" i="6"/>
  <c r="A1357" i="6"/>
  <c r="B1356" i="6"/>
  <c r="E1673" i="6"/>
  <c r="F1672" i="6"/>
  <c r="E1672" i="6"/>
  <c r="E1805" i="6"/>
  <c r="F1804" i="6"/>
  <c r="E1804" i="6"/>
  <c r="C381" i="6"/>
  <c r="C380" i="6"/>
  <c r="D380" i="6"/>
  <c r="F928" i="6"/>
  <c r="E929" i="6"/>
  <c r="E928" i="6"/>
  <c r="A1075" i="6"/>
  <c r="B1074" i="6"/>
  <c r="A1074" i="6"/>
  <c r="A1464" i="6"/>
  <c r="A1465" i="6"/>
  <c r="B1464" i="6"/>
  <c r="E1817" i="6"/>
  <c r="F1816" i="6"/>
  <c r="E1816" i="6"/>
  <c r="B828" i="6"/>
  <c r="A829" i="6"/>
  <c r="A828" i="6"/>
  <c r="D1028" i="6"/>
  <c r="C1029" i="6"/>
  <c r="C1028" i="6"/>
  <c r="E1223" i="6"/>
  <c r="F1222" i="6"/>
  <c r="E1222" i="6"/>
  <c r="C1635" i="6"/>
  <c r="D1634" i="6"/>
  <c r="C1634" i="6"/>
  <c r="F748" i="6"/>
  <c r="E749" i="6"/>
  <c r="E748" i="6"/>
  <c r="B1026" i="6"/>
  <c r="A1026" i="6"/>
  <c r="A1027" i="6"/>
  <c r="A1315" i="6"/>
  <c r="B1314" i="6"/>
  <c r="A1314" i="6"/>
  <c r="E1492" i="6"/>
  <c r="E1493" i="6"/>
  <c r="F1492" i="6"/>
  <c r="E1793" i="6"/>
  <c r="F1792" i="6"/>
  <c r="E1792" i="6"/>
  <c r="C1083" i="6"/>
  <c r="D1082" i="6"/>
  <c r="C1082" i="6"/>
  <c r="E1775" i="6"/>
  <c r="F1774" i="6"/>
  <c r="E1774" i="6"/>
  <c r="B1164" i="6"/>
  <c r="A1164" i="6"/>
  <c r="A1165" i="6"/>
  <c r="E413" i="6"/>
  <c r="E412" i="6"/>
  <c r="F412" i="6"/>
  <c r="E527" i="6"/>
  <c r="F526" i="6"/>
  <c r="E526" i="6"/>
  <c r="C915" i="6"/>
  <c r="D914" i="6"/>
  <c r="C914" i="6"/>
  <c r="F820" i="6"/>
  <c r="E821" i="6"/>
  <c r="E820" i="6"/>
  <c r="C1479" i="6"/>
  <c r="D1478" i="6"/>
  <c r="C1478" i="6"/>
  <c r="F1120" i="6"/>
  <c r="E1120" i="6"/>
  <c r="E1121" i="6"/>
  <c r="C783" i="6"/>
  <c r="D782" i="6"/>
  <c r="C782" i="6"/>
  <c r="E1403" i="6"/>
  <c r="F1402" i="6"/>
  <c r="E1402" i="6"/>
  <c r="E1523" i="6"/>
  <c r="F1522" i="6"/>
  <c r="E1522" i="6"/>
  <c r="C500" i="6"/>
  <c r="D500" i="6"/>
  <c r="C501" i="6"/>
  <c r="E1103" i="6"/>
  <c r="F1102" i="6"/>
  <c r="E1102" i="6"/>
  <c r="A1561" i="6"/>
  <c r="B1560" i="6"/>
  <c r="A1560" i="6"/>
  <c r="E923" i="6"/>
  <c r="F922" i="6"/>
  <c r="E922" i="6"/>
  <c r="A1063" i="6"/>
  <c r="B1062" i="6"/>
  <c r="A1062" i="6"/>
  <c r="C1305" i="6"/>
  <c r="D1304" i="6"/>
  <c r="C1304" i="6"/>
  <c r="E1432" i="6"/>
  <c r="E1433" i="6"/>
  <c r="F1432" i="6"/>
  <c r="A1741" i="6"/>
  <c r="B1740" i="6"/>
  <c r="A1740" i="6"/>
  <c r="E383" i="6"/>
  <c r="F382" i="6"/>
  <c r="E382" i="6"/>
  <c r="A535" i="6"/>
  <c r="B534" i="6"/>
  <c r="A534" i="6"/>
  <c r="F772" i="6"/>
  <c r="E773" i="6"/>
  <c r="E772" i="6"/>
  <c r="C927" i="6"/>
  <c r="D926" i="6"/>
  <c r="C926" i="6"/>
  <c r="E1534" i="6"/>
  <c r="E1535" i="6"/>
  <c r="F1534" i="6"/>
  <c r="E1703" i="6"/>
  <c r="F1702" i="6"/>
  <c r="E1702" i="6"/>
  <c r="A487" i="6"/>
  <c r="B486" i="6"/>
  <c r="A486" i="6"/>
  <c r="A907" i="6"/>
  <c r="B906" i="6"/>
  <c r="A906" i="6"/>
  <c r="A1440" i="6"/>
  <c r="A1441" i="6"/>
  <c r="B1440" i="6"/>
  <c r="B1080" i="6"/>
  <c r="A1080" i="6"/>
  <c r="A1081" i="6"/>
  <c r="C1281" i="6"/>
  <c r="D1280" i="6"/>
  <c r="C1280" i="6"/>
  <c r="E1631" i="6"/>
  <c r="F1630" i="6"/>
  <c r="E1630" i="6"/>
  <c r="D650" i="6"/>
  <c r="C651" i="6"/>
  <c r="C650" i="6"/>
  <c r="A211" i="6"/>
  <c r="B210" i="6"/>
  <c r="A210" i="6"/>
  <c r="A66" i="6"/>
  <c r="A67" i="6"/>
  <c r="B66" i="6"/>
  <c r="F232" i="6"/>
  <c r="E232" i="6"/>
  <c r="E233" i="6"/>
  <c r="D248" i="6"/>
  <c r="C248" i="6"/>
  <c r="C249" i="6"/>
  <c r="E329" i="6"/>
  <c r="E328" i="6"/>
  <c r="F328" i="6"/>
  <c r="B912" i="6"/>
  <c r="A913" i="6"/>
  <c r="A912" i="6"/>
  <c r="C345" i="6"/>
  <c r="C344" i="6"/>
  <c r="D344" i="6"/>
  <c r="F760" i="6"/>
  <c r="E761" i="6"/>
  <c r="E760" i="6"/>
  <c r="E251" i="6"/>
  <c r="F250" i="6"/>
  <c r="E250" i="6"/>
  <c r="C1131" i="6"/>
  <c r="D1130" i="6"/>
  <c r="C1130" i="6"/>
  <c r="C1809" i="6"/>
  <c r="D1808" i="6"/>
  <c r="C1808" i="6"/>
  <c r="E1247" i="6"/>
  <c r="F1246" i="6"/>
  <c r="E1246" i="6"/>
  <c r="E827" i="6"/>
  <c r="F826" i="6"/>
  <c r="E826" i="6"/>
  <c r="A1531" i="6"/>
  <c r="B1530" i="6"/>
  <c r="A1530" i="6"/>
  <c r="C147" i="6"/>
  <c r="D146" i="6"/>
  <c r="C146" i="6"/>
  <c r="C879" i="6"/>
  <c r="D878" i="6"/>
  <c r="C878" i="6"/>
  <c r="E1541" i="6"/>
  <c r="F1540" i="6"/>
  <c r="E1540" i="6"/>
  <c r="B1044" i="6"/>
  <c r="A1045" i="6"/>
  <c r="A1044" i="6"/>
  <c r="C171" i="6"/>
  <c r="D170" i="6"/>
  <c r="C170" i="6"/>
  <c r="C309" i="6"/>
  <c r="C308" i="6"/>
  <c r="D308" i="6"/>
  <c r="A421" i="6"/>
  <c r="B420" i="6"/>
  <c r="A420" i="6"/>
  <c r="B36" i="6"/>
  <c r="A36" i="6"/>
  <c r="A37" i="6"/>
  <c r="B24" i="6"/>
  <c r="A24" i="6"/>
  <c r="A25" i="6"/>
  <c r="F16" i="6"/>
  <c r="E16" i="6"/>
  <c r="E17" i="6"/>
  <c r="B84" i="6"/>
  <c r="A84" i="6"/>
  <c r="A85" i="6"/>
  <c r="A1351" i="6"/>
  <c r="B1350" i="6"/>
  <c r="A1350" i="6"/>
  <c r="F64" i="6"/>
  <c r="E64" i="6"/>
  <c r="E65" i="6"/>
  <c r="D14" i="6"/>
  <c r="F292" i="6"/>
  <c r="E292" i="6"/>
  <c r="E293" i="6"/>
  <c r="F940" i="6"/>
  <c r="E941" i="6"/>
  <c r="E940" i="6"/>
  <c r="A313" i="6"/>
  <c r="B312" i="6"/>
  <c r="A312" i="6"/>
  <c r="D614" i="6"/>
  <c r="C615" i="6"/>
  <c r="C614" i="6"/>
  <c r="D734" i="6"/>
  <c r="C735" i="6"/>
  <c r="C734" i="6"/>
  <c r="F844" i="6"/>
  <c r="E845" i="6"/>
  <c r="E844" i="6"/>
  <c r="A1207" i="6"/>
  <c r="B1206" i="6"/>
  <c r="A1206" i="6"/>
  <c r="E1307" i="6"/>
  <c r="F1306" i="6"/>
  <c r="E1306" i="6"/>
  <c r="C1431" i="6"/>
  <c r="D1430" i="6"/>
  <c r="C1430" i="6"/>
  <c r="E1745" i="6"/>
  <c r="F1744" i="6"/>
  <c r="E1744" i="6"/>
  <c r="D20" i="6"/>
  <c r="C20" i="6"/>
  <c r="C21" i="6"/>
  <c r="C483" i="6"/>
  <c r="D482" i="6"/>
  <c r="C482" i="6"/>
  <c r="B594" i="6"/>
  <c r="A595" i="6"/>
  <c r="A594" i="6"/>
  <c r="C1412" i="6"/>
  <c r="C1413" i="6"/>
  <c r="D1412" i="6"/>
  <c r="E1727" i="6"/>
  <c r="F1726" i="6"/>
  <c r="E1726" i="6"/>
  <c r="E437" i="6"/>
  <c r="F436" i="6"/>
  <c r="E436" i="6"/>
  <c r="E544" i="6"/>
  <c r="E545" i="6"/>
  <c r="F544" i="6"/>
  <c r="B684" i="6"/>
  <c r="A684" i="6"/>
  <c r="A685" i="6"/>
  <c r="A493" i="6"/>
  <c r="B492" i="6"/>
  <c r="A492" i="6"/>
  <c r="F634" i="6"/>
  <c r="E635" i="6"/>
  <c r="E634" i="6"/>
  <c r="E815" i="6"/>
  <c r="F814" i="6"/>
  <c r="E814" i="6"/>
  <c r="B720" i="6"/>
  <c r="A721" i="6"/>
  <c r="A720" i="6"/>
  <c r="A1111" i="6"/>
  <c r="B1110" i="6"/>
  <c r="A1110" i="6"/>
  <c r="B216" i="6"/>
  <c r="A216" i="6"/>
  <c r="A217" i="6"/>
  <c r="C567" i="6"/>
  <c r="D566" i="6"/>
  <c r="C566" i="6"/>
  <c r="B726" i="6"/>
  <c r="A727" i="6"/>
  <c r="A726" i="6"/>
  <c r="D824" i="6"/>
  <c r="C825" i="6"/>
  <c r="C824" i="6"/>
  <c r="F952" i="6"/>
  <c r="E953" i="6"/>
  <c r="E952" i="6"/>
  <c r="F148" i="6"/>
  <c r="E148" i="6"/>
  <c r="E149" i="6"/>
  <c r="A570" i="6"/>
  <c r="A571" i="6"/>
  <c r="B570" i="6"/>
  <c r="D836" i="6"/>
  <c r="C836" i="6"/>
  <c r="C837" i="6"/>
  <c r="F1156" i="6"/>
  <c r="E1156" i="6"/>
  <c r="E1157" i="6"/>
  <c r="B192" i="6"/>
  <c r="A192" i="6"/>
  <c r="A193" i="6"/>
  <c r="C554" i="6"/>
  <c r="C555" i="6"/>
  <c r="D554" i="6"/>
  <c r="E1187" i="6"/>
  <c r="F1186" i="6"/>
  <c r="E1186" i="6"/>
  <c r="A1380" i="6"/>
  <c r="A1381" i="6"/>
  <c r="B1380" i="6"/>
  <c r="A1801" i="6"/>
  <c r="B1800" i="6"/>
  <c r="A1800" i="6"/>
  <c r="D140" i="6"/>
  <c r="C140" i="6"/>
  <c r="C141" i="6"/>
  <c r="C429" i="6"/>
  <c r="D428" i="6"/>
  <c r="C428" i="6"/>
  <c r="D620" i="6"/>
  <c r="C620" i="6"/>
  <c r="C621" i="6"/>
  <c r="B924" i="6"/>
  <c r="A925" i="6"/>
  <c r="A924" i="6"/>
  <c r="B1020" i="6"/>
  <c r="A1021" i="6"/>
  <c r="A1020" i="6"/>
  <c r="B600" i="6"/>
  <c r="A600" i="6"/>
  <c r="A601" i="6"/>
  <c r="C807" i="6"/>
  <c r="D806" i="6"/>
  <c r="C806" i="6"/>
  <c r="E1343" i="6"/>
  <c r="F1342" i="6"/>
  <c r="E1342" i="6"/>
  <c r="A1488" i="6"/>
  <c r="A1489" i="6"/>
  <c r="B1488" i="6"/>
  <c r="E935" i="6"/>
  <c r="F934" i="6"/>
  <c r="E934" i="6"/>
  <c r="F1030" i="6"/>
  <c r="E1031" i="6"/>
  <c r="E1030" i="6"/>
  <c r="E1444" i="6"/>
  <c r="E1445" i="6"/>
  <c r="F1444" i="6"/>
  <c r="A955" i="6"/>
  <c r="B954" i="6"/>
  <c r="A954" i="6"/>
  <c r="E1589" i="6"/>
  <c r="F1588" i="6"/>
  <c r="E1588" i="6"/>
  <c r="E1823" i="6"/>
  <c r="F1822" i="6"/>
  <c r="E1822" i="6"/>
  <c r="A1645" i="6"/>
  <c r="B1644" i="6"/>
  <c r="A1644" i="6"/>
  <c r="D746" i="6"/>
  <c r="C747" i="6"/>
  <c r="C746" i="6"/>
  <c r="C411" i="6"/>
  <c r="D410" i="6"/>
  <c r="C410" i="6"/>
  <c r="B936" i="6"/>
  <c r="A937" i="6"/>
  <c r="A936" i="6"/>
  <c r="D1034" i="6"/>
  <c r="C1034" i="6"/>
  <c r="C1035" i="6"/>
  <c r="D1088" i="6"/>
  <c r="C1088" i="6"/>
  <c r="C1089" i="6"/>
  <c r="B1200" i="6"/>
  <c r="A1200" i="6"/>
  <c r="A1201" i="6"/>
  <c r="E1324" i="6"/>
  <c r="E1325" i="6"/>
  <c r="F1324" i="6"/>
  <c r="A1735" i="6"/>
  <c r="B1734" i="6"/>
  <c r="A1734" i="6"/>
  <c r="D68" i="6"/>
  <c r="C68" i="6"/>
  <c r="C69" i="6"/>
  <c r="E503" i="6"/>
  <c r="F502" i="6"/>
  <c r="E502" i="6"/>
  <c r="A1123" i="6"/>
  <c r="B1122" i="6"/>
  <c r="A1122" i="6"/>
  <c r="E1565" i="6"/>
  <c r="F1564" i="6"/>
  <c r="E1564" i="6"/>
  <c r="D1160" i="6"/>
  <c r="C1160" i="6"/>
  <c r="C1161" i="6"/>
  <c r="C1779" i="6"/>
  <c r="D1778" i="6"/>
  <c r="C1778" i="6"/>
  <c r="E568" i="6"/>
  <c r="E569" i="6"/>
  <c r="F568" i="6"/>
  <c r="E803" i="6"/>
  <c r="F802" i="6"/>
  <c r="E802" i="6"/>
  <c r="D1046" i="6"/>
  <c r="C1047" i="6"/>
  <c r="C1046" i="6"/>
  <c r="E1265" i="6"/>
  <c r="F1264" i="6"/>
  <c r="E1264" i="6"/>
  <c r="A385" i="6"/>
  <c r="B384" i="6"/>
  <c r="A384" i="6"/>
  <c r="D602" i="6"/>
  <c r="C603" i="6"/>
  <c r="C602" i="6"/>
  <c r="D1052" i="6"/>
  <c r="C1053" i="6"/>
  <c r="C1052" i="6"/>
  <c r="A1171" i="6"/>
  <c r="B1170" i="6"/>
  <c r="A1170" i="6"/>
  <c r="E1468" i="6"/>
  <c r="E1469" i="6"/>
  <c r="F1468" i="6"/>
  <c r="C1791" i="6"/>
  <c r="D1790" i="6"/>
  <c r="C1790" i="6"/>
  <c r="A409" i="6"/>
  <c r="A408" i="6"/>
  <c r="B408" i="6"/>
  <c r="B1104" i="6"/>
  <c r="A1104" i="6"/>
  <c r="A1105" i="6"/>
  <c r="D896" i="6"/>
  <c r="C897" i="6"/>
  <c r="C896" i="6"/>
  <c r="C1359" i="6"/>
  <c r="D1358" i="6"/>
  <c r="C1358" i="6"/>
  <c r="A1825" i="6"/>
  <c r="B1824" i="6"/>
  <c r="A1824" i="6"/>
  <c r="B642" i="6"/>
  <c r="A643" i="6"/>
  <c r="A642" i="6"/>
  <c r="C1340" i="6"/>
  <c r="C1341" i="6"/>
  <c r="D1340" i="6"/>
  <c r="A271" i="6"/>
  <c r="B270" i="6"/>
  <c r="A270" i="6"/>
  <c r="C560" i="6"/>
  <c r="C561" i="6"/>
  <c r="D560" i="6"/>
  <c r="C255" i="6"/>
  <c r="D254" i="6"/>
  <c r="C254" i="6"/>
  <c r="A1753" i="6"/>
  <c r="B1752" i="6"/>
  <c r="A1752" i="6"/>
  <c r="C1227" i="6"/>
  <c r="D1226" i="6"/>
  <c r="C1226" i="6"/>
  <c r="C399" i="6"/>
  <c r="D398" i="6"/>
  <c r="C398" i="6"/>
  <c r="B1032" i="6"/>
  <c r="A1032" i="6"/>
  <c r="A1033" i="6"/>
  <c r="B678" i="6"/>
  <c r="A679" i="6"/>
  <c r="A678" i="6"/>
  <c r="A91" i="6"/>
  <c r="B90" i="6"/>
  <c r="A90" i="6"/>
  <c r="D758" i="6"/>
  <c r="C759" i="6"/>
  <c r="C758" i="6"/>
  <c r="E425" i="6"/>
  <c r="F424" i="6"/>
  <c r="E424" i="6"/>
  <c r="A463" i="6"/>
  <c r="B462" i="6"/>
  <c r="A462" i="6"/>
  <c r="F1204" i="6"/>
  <c r="E1204" i="6"/>
  <c r="E1205" i="6"/>
  <c r="C1731" i="6"/>
  <c r="D1730" i="6"/>
  <c r="C1730" i="6"/>
  <c r="D212" i="6"/>
  <c r="C212" i="6"/>
  <c r="C213" i="6"/>
  <c r="E1679" i="6"/>
  <c r="F1678" i="6"/>
  <c r="E1678" i="6"/>
  <c r="A433" i="6"/>
  <c r="B432" i="6"/>
  <c r="A432" i="6"/>
  <c r="A1585" i="6"/>
  <c r="B1584" i="6"/>
  <c r="A1584" i="6"/>
  <c r="C1167" i="6"/>
  <c r="D1166" i="6"/>
  <c r="C1166" i="6"/>
  <c r="E407" i="6"/>
  <c r="F406" i="6"/>
  <c r="E406" i="6"/>
  <c r="F136" i="6"/>
  <c r="E136" i="6"/>
  <c r="E137" i="6"/>
  <c r="E83" i="6"/>
  <c r="F82" i="6"/>
  <c r="E82" i="6"/>
  <c r="F58" i="6"/>
  <c r="E59" i="6"/>
  <c r="E58" i="6"/>
  <c r="D104" i="6"/>
  <c r="C104" i="6"/>
  <c r="C105" i="6"/>
  <c r="E107" i="6"/>
  <c r="F106" i="6"/>
  <c r="E106" i="6"/>
  <c r="E131" i="6"/>
  <c r="F130" i="6"/>
  <c r="E130" i="6"/>
  <c r="C327" i="6"/>
  <c r="D326" i="6"/>
  <c r="C326" i="6"/>
  <c r="C279" i="6"/>
  <c r="D278" i="6"/>
  <c r="C278" i="6"/>
  <c r="A30" i="6"/>
  <c r="A31" i="6"/>
  <c r="B30" i="6"/>
  <c r="F88" i="6"/>
  <c r="E88" i="6"/>
  <c r="E89" i="6"/>
  <c r="B60" i="6"/>
  <c r="A60" i="6"/>
  <c r="A61" i="6"/>
  <c r="A1813" i="6"/>
  <c r="B1812" i="6"/>
  <c r="A1812" i="6"/>
  <c r="D80" i="6"/>
  <c r="C80" i="6"/>
  <c r="C81" i="6"/>
  <c r="B816" i="6"/>
  <c r="A817" i="6"/>
  <c r="A816" i="6"/>
  <c r="E1829" i="6"/>
  <c r="F1828" i="6"/>
  <c r="E1828" i="6"/>
  <c r="E580" i="6"/>
  <c r="F580" i="6"/>
  <c r="E581" i="6"/>
  <c r="C1496" i="6"/>
  <c r="C1497" i="6"/>
  <c r="D1496" i="6"/>
  <c r="E317" i="6"/>
  <c r="E316" i="6"/>
  <c r="F316" i="6"/>
  <c r="C477" i="6"/>
  <c r="D476" i="6"/>
  <c r="C476" i="6"/>
  <c r="B612" i="6"/>
  <c r="A612" i="6"/>
  <c r="A613" i="6"/>
  <c r="B48" i="6"/>
  <c r="A48" i="6"/>
  <c r="A49" i="6"/>
  <c r="B714" i="6"/>
  <c r="A714" i="6"/>
  <c r="A715" i="6"/>
  <c r="C579" i="6"/>
  <c r="D578" i="6"/>
  <c r="C578" i="6"/>
  <c r="E839" i="6"/>
  <c r="F838" i="6"/>
  <c r="E838" i="6"/>
  <c r="F1036" i="6"/>
  <c r="E1037" i="6"/>
  <c r="E1036" i="6"/>
  <c r="C1323" i="6"/>
  <c r="D1322" i="6"/>
  <c r="C1322" i="6"/>
  <c r="A1495" i="6"/>
  <c r="B1494" i="6"/>
  <c r="A1494" i="6"/>
  <c r="A990" i="6"/>
  <c r="A991" i="6"/>
  <c r="B990" i="6"/>
  <c r="A1135" i="6"/>
  <c r="B1134" i="6"/>
  <c r="A1134" i="6"/>
  <c r="B618" i="6"/>
  <c r="A619" i="6"/>
  <c r="A618" i="6"/>
  <c r="E1415" i="6"/>
  <c r="F1414" i="6"/>
  <c r="E1414" i="6"/>
  <c r="A1555" i="6"/>
  <c r="B1554" i="6"/>
  <c r="A1554" i="6"/>
  <c r="C1653" i="6"/>
  <c r="D1652" i="6"/>
  <c r="C1652" i="6"/>
  <c r="A42" i="6"/>
  <c r="A43" i="6"/>
  <c r="B42" i="6"/>
  <c r="F1228" i="6"/>
  <c r="E1228" i="6"/>
  <c r="E1229" i="6"/>
  <c r="C123" i="6"/>
  <c r="D122" i="6"/>
  <c r="C122" i="6"/>
  <c r="E532" i="6"/>
  <c r="F532" i="6"/>
  <c r="E533" i="6"/>
  <c r="A943" i="6"/>
  <c r="B942" i="6"/>
  <c r="A942" i="6"/>
  <c r="B1038" i="6"/>
  <c r="A1039" i="6"/>
  <c r="A1038" i="6"/>
  <c r="A1573" i="6"/>
  <c r="B1572" i="6"/>
  <c r="A1572" i="6"/>
  <c r="C453" i="6"/>
  <c r="D452" i="6"/>
  <c r="C452" i="6"/>
  <c r="D596" i="6"/>
  <c r="C596" i="6"/>
  <c r="C597" i="6"/>
  <c r="C1484" i="6"/>
  <c r="C1485" i="6"/>
  <c r="D1484" i="6"/>
  <c r="E1787" i="6"/>
  <c r="F1786" i="6"/>
  <c r="E1786" i="6"/>
  <c r="A457" i="6"/>
  <c r="B456" i="6"/>
  <c r="A456" i="6"/>
  <c r="F244" i="6"/>
  <c r="E244" i="6"/>
  <c r="E245" i="6"/>
  <c r="E443" i="6"/>
  <c r="F442" i="6"/>
  <c r="E442" i="6"/>
  <c r="A522" i="6"/>
  <c r="A523" i="6"/>
  <c r="B522" i="6"/>
  <c r="D752" i="6"/>
  <c r="C753" i="6"/>
  <c r="C752" i="6"/>
  <c r="F1252" i="6"/>
  <c r="E1252" i="6"/>
  <c r="E1253" i="6"/>
  <c r="D260" i="6"/>
  <c r="C260" i="6"/>
  <c r="C261" i="6"/>
  <c r="D584" i="6"/>
  <c r="C584" i="6"/>
  <c r="C585" i="6"/>
  <c r="E1480" i="6"/>
  <c r="E1481" i="6"/>
  <c r="F1480" i="6"/>
  <c r="C1575" i="6"/>
  <c r="D1574" i="6"/>
  <c r="C1574" i="6"/>
  <c r="A1693" i="6"/>
  <c r="B1692" i="6"/>
  <c r="A1692" i="6"/>
  <c r="C219" i="6"/>
  <c r="D218" i="6"/>
  <c r="C218" i="6"/>
  <c r="E431" i="6"/>
  <c r="F430" i="6"/>
  <c r="E430" i="6"/>
  <c r="E1336" i="6"/>
  <c r="E1337" i="6"/>
  <c r="F1336" i="6"/>
  <c r="E1607" i="6"/>
  <c r="F1606" i="6"/>
  <c r="E1606" i="6"/>
  <c r="A1512" i="6"/>
  <c r="A1513" i="6"/>
  <c r="B1512" i="6"/>
  <c r="A1147" i="6"/>
  <c r="B1146" i="6"/>
  <c r="A1146" i="6"/>
  <c r="A1789" i="6"/>
  <c r="B1788" i="6"/>
  <c r="A1788" i="6"/>
  <c r="F880" i="6"/>
  <c r="E881" i="6"/>
  <c r="E880" i="6"/>
  <c r="F1054" i="6"/>
  <c r="E1055" i="6"/>
  <c r="E1054" i="6"/>
  <c r="C1419" i="6"/>
  <c r="D1418" i="6"/>
  <c r="C1418" i="6"/>
  <c r="E1516" i="6"/>
  <c r="E1517" i="6"/>
  <c r="F1516" i="6"/>
  <c r="C1707" i="6"/>
  <c r="D1706" i="6"/>
  <c r="C1706" i="6"/>
  <c r="F664" i="6"/>
  <c r="E664" i="6"/>
  <c r="E665" i="6"/>
  <c r="E70" i="6"/>
  <c r="E71" i="6"/>
  <c r="F70" i="6"/>
  <c r="C1719" i="6"/>
  <c r="D1718" i="6"/>
  <c r="C1718" i="6"/>
  <c r="B852" i="6"/>
  <c r="A852" i="6"/>
  <c r="A853" i="6"/>
  <c r="A1243" i="6"/>
  <c r="B1242" i="6"/>
  <c r="A1242" i="6"/>
  <c r="F52" i="6"/>
  <c r="E52" i="6"/>
  <c r="E53" i="6"/>
  <c r="F868" i="6"/>
  <c r="E868" i="6"/>
  <c r="E869" i="6"/>
  <c r="E1115" i="6"/>
  <c r="F1114" i="6"/>
  <c r="E1114" i="6"/>
  <c r="C506" i="6"/>
  <c r="C507" i="6"/>
  <c r="D506" i="6"/>
  <c r="B948" i="6"/>
  <c r="A948" i="6"/>
  <c r="A949" i="6"/>
  <c r="C363" i="6"/>
  <c r="D362" i="6"/>
  <c r="C362" i="6"/>
  <c r="E1396" i="6"/>
  <c r="E1397" i="6"/>
  <c r="F1396" i="6"/>
  <c r="C1683" i="6"/>
  <c r="D1682" i="6"/>
  <c r="C1682" i="6"/>
  <c r="C819" i="6"/>
  <c r="D818" i="6"/>
  <c r="C818" i="6"/>
  <c r="E1091" i="6"/>
  <c r="F1090" i="6"/>
  <c r="E1090" i="6"/>
  <c r="A1327" i="6"/>
  <c r="B1326" i="6"/>
  <c r="A1326" i="6"/>
  <c r="F220" i="6"/>
  <c r="E220" i="6"/>
  <c r="E221" i="6"/>
  <c r="D704" i="6"/>
  <c r="C704" i="6"/>
  <c r="C705" i="6"/>
  <c r="D800" i="6"/>
  <c r="C800" i="6"/>
  <c r="C801" i="6"/>
  <c r="A1261" i="6"/>
  <c r="B1260" i="6"/>
  <c r="A1260" i="6"/>
  <c r="C1364" i="6"/>
  <c r="C1365" i="6"/>
  <c r="D1364" i="6"/>
  <c r="C1460" i="6"/>
  <c r="C1461" i="6"/>
  <c r="D1460" i="6"/>
  <c r="C1749" i="6"/>
  <c r="D1748" i="6"/>
  <c r="C1748" i="6"/>
  <c r="B96" i="6"/>
  <c r="A96" i="6"/>
  <c r="A97" i="6"/>
  <c r="B624" i="6"/>
  <c r="A624" i="6"/>
  <c r="A625" i="6"/>
  <c r="B780" i="6"/>
  <c r="A781" i="6"/>
  <c r="A780" i="6"/>
  <c r="A1339" i="6"/>
  <c r="B1338" i="6"/>
  <c r="A1338" i="6"/>
  <c r="A1609" i="6"/>
  <c r="B1608" i="6"/>
  <c r="A1608" i="6"/>
  <c r="A469" i="6"/>
  <c r="B468" i="6"/>
  <c r="A468" i="6"/>
  <c r="E1547" i="6"/>
  <c r="F1546" i="6"/>
  <c r="E1546" i="6"/>
  <c r="C1821" i="6"/>
  <c r="D1820" i="6"/>
  <c r="C1820" i="6"/>
  <c r="D92" i="6"/>
  <c r="C92" i="6"/>
  <c r="C93" i="6"/>
  <c r="A559" i="6"/>
  <c r="B558" i="6"/>
  <c r="A558" i="6"/>
  <c r="A1519" i="6"/>
  <c r="B1518" i="6"/>
  <c r="A1518" i="6"/>
  <c r="A775" i="6"/>
  <c r="B774" i="6"/>
  <c r="A774" i="6"/>
  <c r="E305" i="6"/>
  <c r="E304" i="6"/>
  <c r="F304" i="6"/>
  <c r="E467" i="6"/>
  <c r="F466" i="6"/>
  <c r="E466" i="6"/>
  <c r="A361" i="6"/>
  <c r="A360" i="6"/>
  <c r="B360" i="6"/>
  <c r="C375" i="6"/>
  <c r="D374" i="6"/>
  <c r="C374" i="6"/>
  <c r="B168" i="6"/>
  <c r="A168" i="6"/>
  <c r="A169" i="6"/>
  <c r="D164" i="6"/>
  <c r="C164" i="6"/>
  <c r="C165" i="6"/>
  <c r="B756" i="6"/>
  <c r="A756" i="6"/>
  <c r="A757" i="6"/>
  <c r="D1016" i="6"/>
  <c r="C1016" i="6"/>
  <c r="C1017" i="6"/>
  <c r="E1781" i="6"/>
  <c r="F1780" i="6"/>
  <c r="E1780" i="6"/>
  <c r="A325" i="6"/>
  <c r="B324" i="6"/>
  <c r="A324" i="6"/>
  <c r="A871" i="6"/>
  <c r="B870" i="6"/>
  <c r="A870" i="6"/>
  <c r="E491" i="6"/>
  <c r="F490" i="6"/>
  <c r="E490" i="6"/>
  <c r="E508" i="6"/>
  <c r="E509" i="6"/>
  <c r="F508" i="6"/>
  <c r="E347" i="6"/>
  <c r="F346" i="6"/>
  <c r="E346" i="6"/>
  <c r="D224" i="6"/>
  <c r="C224" i="6"/>
  <c r="C225" i="6"/>
  <c r="F208" i="6"/>
  <c r="E208" i="6"/>
  <c r="E209" i="6"/>
  <c r="E311" i="6"/>
  <c r="F310" i="6"/>
  <c r="E310" i="6"/>
  <c r="D776" i="6"/>
  <c r="C776" i="6"/>
  <c r="C777" i="6"/>
  <c r="D152" i="6"/>
  <c r="C152" i="6"/>
  <c r="C153" i="6"/>
  <c r="D32" i="6"/>
  <c r="C32" i="6"/>
  <c r="C33" i="6"/>
  <c r="E1211" i="6"/>
  <c r="F1210" i="6"/>
  <c r="E1210" i="6"/>
  <c r="B750" i="6"/>
  <c r="A751" i="6"/>
  <c r="A750" i="6"/>
  <c r="F124" i="6"/>
  <c r="E124" i="6"/>
  <c r="E125" i="6"/>
  <c r="E1235" i="6"/>
  <c r="F1234" i="6"/>
  <c r="E1234" i="6"/>
  <c r="C1455" i="6"/>
  <c r="D1454" i="6"/>
  <c r="C1454" i="6"/>
  <c r="E143" i="6"/>
  <c r="F142" i="6"/>
  <c r="E142" i="6"/>
  <c r="F622" i="6"/>
  <c r="E623" i="6"/>
  <c r="E622" i="6"/>
  <c r="D740" i="6"/>
  <c r="C740" i="6"/>
  <c r="C741" i="6"/>
  <c r="E1312" i="6"/>
  <c r="E1313" i="6"/>
  <c r="F1312" i="6"/>
  <c r="E1439" i="6"/>
  <c r="F1438" i="6"/>
  <c r="E1438" i="6"/>
  <c r="C1581" i="6"/>
  <c r="D1580" i="6"/>
  <c r="C1580" i="6"/>
  <c r="E287" i="6"/>
  <c r="F286" i="6"/>
  <c r="E286" i="6"/>
  <c r="E461" i="6"/>
  <c r="F460" i="6"/>
  <c r="E460" i="6"/>
  <c r="F604" i="6"/>
  <c r="E604" i="6"/>
  <c r="E605" i="6"/>
  <c r="D710" i="6"/>
  <c r="C710" i="6"/>
  <c r="C711" i="6"/>
  <c r="A835" i="6"/>
  <c r="B834" i="6"/>
  <c r="A834" i="6"/>
  <c r="A1320" i="6"/>
  <c r="A1321" i="6"/>
  <c r="B1320" i="6"/>
  <c r="E1427" i="6"/>
  <c r="F1426" i="6"/>
  <c r="E1426" i="6"/>
  <c r="C1593" i="6"/>
  <c r="D1592" i="6"/>
  <c r="C1592" i="6"/>
  <c r="E419" i="6"/>
  <c r="F418" i="6"/>
  <c r="E418" i="6"/>
  <c r="D638" i="6"/>
  <c r="C639" i="6"/>
  <c r="C638" i="6"/>
  <c r="F736" i="6"/>
  <c r="E737" i="6"/>
  <c r="E736" i="6"/>
  <c r="E947" i="6"/>
  <c r="F946" i="6"/>
  <c r="E946" i="6"/>
  <c r="D1136" i="6"/>
  <c r="C1136" i="6"/>
  <c r="C1137" i="6"/>
  <c r="C1407" i="6"/>
  <c r="D1406" i="6"/>
  <c r="C1406" i="6"/>
  <c r="A1500" i="6"/>
  <c r="A1501" i="6"/>
  <c r="B1500" i="6"/>
  <c r="A18" i="6"/>
  <c r="A19" i="6"/>
  <c r="B18" i="6"/>
  <c r="B264" i="6"/>
  <c r="A264" i="6"/>
  <c r="A265" i="6"/>
  <c r="F1096" i="6"/>
  <c r="E1096" i="6"/>
  <c r="E1097" i="6"/>
  <c r="C1191" i="6"/>
  <c r="D1190" i="6"/>
  <c r="C1190" i="6"/>
  <c r="B1284" i="6"/>
  <c r="A1284" i="6"/>
  <c r="A1285" i="6"/>
  <c r="C572" i="6"/>
  <c r="C573" i="6"/>
  <c r="D572" i="6"/>
  <c r="C50" i="6"/>
  <c r="C51" i="6"/>
  <c r="D50" i="6"/>
  <c r="C548" i="6"/>
  <c r="D548" i="6"/>
  <c r="C549" i="6"/>
  <c r="D632" i="6"/>
  <c r="C632" i="6"/>
  <c r="C633" i="6"/>
  <c r="E863" i="6"/>
  <c r="F862" i="6"/>
  <c r="E862" i="6"/>
  <c r="B1176" i="6"/>
  <c r="A1176" i="6"/>
  <c r="A1177" i="6"/>
  <c r="E1277" i="6"/>
  <c r="F1276" i="6"/>
  <c r="E1276" i="6"/>
  <c r="E1571" i="6"/>
  <c r="F1570" i="6"/>
  <c r="E1570" i="6"/>
  <c r="A1771" i="6"/>
  <c r="B1770" i="6"/>
  <c r="A1770" i="6"/>
  <c r="D698" i="6"/>
  <c r="C699" i="6"/>
  <c r="C698" i="6"/>
  <c r="D1040" i="6"/>
  <c r="C1040" i="6"/>
  <c r="C1041" i="6"/>
  <c r="A1404" i="6"/>
  <c r="A1405" i="6"/>
  <c r="B1404" i="6"/>
  <c r="C1599" i="6"/>
  <c r="D1598" i="6"/>
  <c r="C1598" i="6"/>
  <c r="E23" i="6"/>
  <c r="F22" i="6"/>
  <c r="E22" i="6"/>
  <c r="F976" i="6"/>
  <c r="E977" i="6"/>
  <c r="E976" i="6"/>
  <c r="F1048" i="6"/>
  <c r="E1048" i="6"/>
  <c r="E1049" i="6"/>
  <c r="A1363" i="6"/>
  <c r="B1362" i="6"/>
  <c r="A1362" i="6"/>
  <c r="A1435" i="6"/>
  <c r="B1434" i="6"/>
  <c r="A1434" i="6"/>
  <c r="C1532" i="6"/>
  <c r="C1533" i="6"/>
  <c r="D1532" i="6"/>
  <c r="A511" i="6"/>
  <c r="B510" i="6"/>
  <c r="A510" i="6"/>
  <c r="C831" i="6"/>
  <c r="D830" i="6"/>
  <c r="C830" i="6"/>
  <c r="A1267" i="6"/>
  <c r="A1266" i="6"/>
  <c r="B1266" i="6"/>
  <c r="C855" i="6"/>
  <c r="D854" i="6"/>
  <c r="C854" i="6"/>
  <c r="F808" i="6"/>
  <c r="E809" i="6"/>
  <c r="E808" i="6"/>
  <c r="E983" i="6"/>
  <c r="F982" i="6"/>
  <c r="E982" i="6"/>
  <c r="E1175" i="6"/>
  <c r="F1174" i="6"/>
  <c r="E1174" i="6"/>
  <c r="E1613" i="6"/>
  <c r="F1612" i="6"/>
  <c r="E1612" i="6"/>
  <c r="F694" i="6"/>
  <c r="E695" i="6"/>
  <c r="E694" i="6"/>
  <c r="A931" i="6"/>
  <c r="B930" i="6"/>
  <c r="A930" i="6"/>
  <c r="E191" i="6"/>
  <c r="F190" i="6"/>
  <c r="E190" i="6"/>
  <c r="C441" i="6"/>
  <c r="D440" i="6"/>
  <c r="C440" i="6"/>
  <c r="C963" i="6"/>
  <c r="D962" i="6"/>
  <c r="C962" i="6"/>
  <c r="B1056" i="6"/>
  <c r="A1056" i="6"/>
  <c r="A1057" i="6"/>
  <c r="C1251" i="6"/>
  <c r="D1250" i="6"/>
  <c r="C1250" i="6"/>
  <c r="C531" i="6"/>
  <c r="D530" i="6"/>
  <c r="C530" i="6"/>
  <c r="A337" i="6"/>
  <c r="B336" i="6"/>
  <c r="A336" i="6"/>
  <c r="D908" i="6"/>
  <c r="C909" i="6"/>
  <c r="C908" i="6"/>
  <c r="B1224" i="6"/>
  <c r="A1224" i="6"/>
  <c r="A1225" i="6"/>
  <c r="C1665" i="6"/>
  <c r="D1664" i="6"/>
  <c r="C1664" i="6"/>
  <c r="B636" i="6"/>
  <c r="A636" i="6"/>
  <c r="A637" i="6"/>
  <c r="E1420" i="6"/>
  <c r="E1421" i="6"/>
  <c r="F1420" i="6"/>
  <c r="B732" i="6"/>
  <c r="A733" i="6"/>
  <c r="A732" i="6"/>
  <c r="B840" i="6"/>
  <c r="A841" i="6"/>
  <c r="A840" i="6"/>
  <c r="A1087" i="6"/>
  <c r="B1086" i="6"/>
  <c r="A1086" i="6"/>
  <c r="C1328" i="6"/>
  <c r="C1329" i="6"/>
  <c r="D1328" i="6"/>
  <c r="A1452" i="6"/>
  <c r="A1453" i="6"/>
  <c r="B1452" i="6"/>
  <c r="A1669" i="6"/>
  <c r="B1668" i="6"/>
  <c r="A1668" i="6"/>
  <c r="C951" i="6"/>
  <c r="D950" i="6"/>
  <c r="C950" i="6"/>
  <c r="D656" i="6"/>
  <c r="C656" i="6"/>
  <c r="C657" i="6"/>
  <c r="D956" i="6"/>
  <c r="C957" i="6"/>
  <c r="C956" i="6"/>
  <c r="E1199" i="6"/>
  <c r="F1198" i="6"/>
  <c r="E1198" i="6"/>
  <c r="A1392" i="6"/>
  <c r="A1393" i="6"/>
  <c r="B1392" i="6"/>
  <c r="E1709" i="6"/>
  <c r="F1708" i="6"/>
  <c r="E1708" i="6"/>
  <c r="E1619" i="6"/>
  <c r="F1618" i="6"/>
  <c r="E1618" i="6"/>
  <c r="E875" i="6"/>
  <c r="F874" i="6"/>
  <c r="E874" i="6"/>
  <c r="A247" i="6"/>
  <c r="B246" i="6"/>
  <c r="A246" i="6"/>
  <c r="C423" i="6"/>
  <c r="D422" i="6"/>
  <c r="C422" i="6"/>
  <c r="C1755" i="6"/>
  <c r="D1754" i="6"/>
  <c r="C1754" i="6"/>
  <c r="A1542" i="6"/>
  <c r="A1543" i="6"/>
  <c r="B1542" i="6"/>
  <c r="A516" i="6"/>
  <c r="B516" i="6"/>
  <c r="A517" i="6"/>
  <c r="C303" i="6"/>
  <c r="D302" i="6"/>
  <c r="C302" i="6"/>
  <c r="A367" i="6"/>
  <c r="B366" i="6"/>
  <c r="A366" i="6"/>
  <c r="C231" i="6"/>
  <c r="D230" i="6"/>
  <c r="C230" i="6"/>
  <c r="C321" i="6"/>
  <c r="D320" i="6"/>
  <c r="C320" i="6"/>
  <c r="F160" i="6"/>
  <c r="E160" i="6"/>
  <c r="E161" i="6"/>
  <c r="D116" i="6"/>
  <c r="C116" i="6"/>
  <c r="C117" i="6"/>
  <c r="C1347" i="6"/>
  <c r="D1346" i="6"/>
  <c r="C1346" i="6"/>
  <c r="C1803" i="6"/>
  <c r="D1802" i="6"/>
  <c r="C1802" i="6"/>
  <c r="A1723" i="6"/>
  <c r="B1722" i="6"/>
  <c r="A1722" i="6"/>
  <c r="E851" i="6"/>
  <c r="F850" i="6"/>
  <c r="E850" i="6"/>
  <c r="E239" i="6"/>
  <c r="F238" i="6"/>
  <c r="E238" i="6"/>
  <c r="E371" i="6"/>
  <c r="F370" i="6"/>
  <c r="E370" i="6"/>
  <c r="A343" i="6"/>
  <c r="B342" i="6"/>
  <c r="A342" i="6"/>
  <c r="E353" i="6"/>
  <c r="F352" i="6"/>
  <c r="E352" i="6"/>
  <c r="E779" i="6"/>
  <c r="F778" i="6"/>
  <c r="E778" i="6"/>
  <c r="C86" i="6"/>
  <c r="C87" i="6"/>
  <c r="D86" i="6"/>
  <c r="A127" i="6"/>
  <c r="B126" i="6"/>
  <c r="A126" i="6"/>
  <c r="A295" i="6"/>
  <c r="B294" i="6"/>
  <c r="A294" i="6"/>
  <c r="D26" i="6"/>
  <c r="C27" i="6"/>
  <c r="C26" i="6"/>
  <c r="B276" i="6"/>
  <c r="A276" i="6"/>
  <c r="A277" i="6"/>
  <c r="F280" i="6"/>
  <c r="E280" i="6"/>
  <c r="E281" i="6"/>
  <c r="B180" i="6"/>
  <c r="A180" i="6"/>
  <c r="A181" i="6"/>
  <c r="A175" i="6"/>
  <c r="B174" i="6"/>
  <c r="A174" i="6"/>
  <c r="E179" i="6"/>
  <c r="F178" i="6"/>
  <c r="E178" i="6"/>
  <c r="C1059" i="6"/>
  <c r="D1058" i="6"/>
  <c r="C1058" i="6"/>
  <c r="D188" i="6"/>
  <c r="C188" i="6"/>
  <c r="C189" i="6"/>
  <c r="C524" i="6"/>
  <c r="C525" i="6"/>
  <c r="D524" i="6"/>
  <c r="B960" i="6"/>
  <c r="A961" i="6"/>
  <c r="A960" i="6"/>
  <c r="C1448" i="6"/>
  <c r="C1449" i="6"/>
  <c r="D1448" i="6"/>
  <c r="C1617" i="6"/>
  <c r="D1616" i="6"/>
  <c r="C1616" i="6"/>
  <c r="A1711" i="6"/>
  <c r="B1710" i="6"/>
  <c r="A1710" i="6"/>
  <c r="A1819" i="6"/>
  <c r="B1818" i="6"/>
  <c r="A1818" i="6"/>
  <c r="A895" i="6"/>
  <c r="B894" i="6"/>
  <c r="A894" i="6"/>
  <c r="E1163" i="6"/>
  <c r="F1162" i="6"/>
  <c r="E1162" i="6"/>
  <c r="A139" i="6"/>
  <c r="B138" i="6"/>
  <c r="A138" i="6"/>
  <c r="C1143" i="6"/>
  <c r="D1142" i="6"/>
  <c r="C1142" i="6"/>
  <c r="B1236" i="6"/>
  <c r="A1236" i="6"/>
  <c r="A1237" i="6"/>
  <c r="A1579" i="6"/>
  <c r="B1578" i="6"/>
  <c r="A1578" i="6"/>
  <c r="E1751" i="6"/>
  <c r="F1750" i="6"/>
  <c r="E1750" i="6"/>
  <c r="F100" i="6"/>
  <c r="E100" i="6"/>
  <c r="E101" i="6"/>
  <c r="F718" i="6"/>
  <c r="E719" i="6"/>
  <c r="E718" i="6"/>
  <c r="A859" i="6"/>
  <c r="B858" i="6"/>
  <c r="A858" i="6"/>
  <c r="B1128" i="6"/>
  <c r="A1128" i="6"/>
  <c r="A1129" i="6"/>
  <c r="A1447" i="6"/>
  <c r="B1446" i="6"/>
  <c r="A1446" i="6"/>
  <c r="C1773" i="6"/>
  <c r="D1772" i="6"/>
  <c r="C1772" i="6"/>
  <c r="C447" i="6"/>
  <c r="D446" i="6"/>
  <c r="C446" i="6"/>
  <c r="C843" i="6"/>
  <c r="D842" i="6"/>
  <c r="C842" i="6"/>
  <c r="E971" i="6"/>
  <c r="F970" i="6"/>
  <c r="E970" i="6"/>
  <c r="A1597" i="6"/>
  <c r="B1596" i="6"/>
  <c r="A1596" i="6"/>
  <c r="E335" i="6"/>
  <c r="F334" i="6"/>
  <c r="E334" i="6"/>
  <c r="A847" i="6"/>
  <c r="B846" i="6"/>
  <c r="A846" i="6"/>
  <c r="B1212" i="6"/>
  <c r="A1212" i="6"/>
  <c r="A1213" i="6"/>
  <c r="A1308" i="6"/>
  <c r="A1309" i="6"/>
  <c r="B1308" i="6"/>
  <c r="E46" i="6"/>
  <c r="F46" i="6"/>
  <c r="E47" i="6"/>
  <c r="C339" i="6"/>
  <c r="D338" i="6"/>
  <c r="C338" i="6"/>
  <c r="C291" i="6"/>
  <c r="D290" i="6"/>
  <c r="C290" i="6"/>
  <c r="E551" i="6"/>
  <c r="F550" i="6"/>
  <c r="E550" i="6"/>
  <c r="F892" i="6"/>
  <c r="E893" i="6"/>
  <c r="E892" i="6"/>
  <c r="C987" i="6"/>
  <c r="C986" i="6"/>
  <c r="D986" i="6"/>
  <c r="C1376" i="6"/>
  <c r="C1377" i="6"/>
  <c r="D1376" i="6"/>
  <c r="A1663" i="6"/>
  <c r="B1662" i="6"/>
  <c r="A1662" i="6"/>
  <c r="C315" i="6"/>
  <c r="D314" i="6"/>
  <c r="C314" i="6"/>
  <c r="F616" i="6"/>
  <c r="E616" i="6"/>
  <c r="E617" i="6"/>
  <c r="D944" i="6"/>
  <c r="C945" i="6"/>
  <c r="C944" i="6"/>
  <c r="C1503" i="6"/>
  <c r="D1502" i="6"/>
  <c r="C1502" i="6"/>
  <c r="C1743" i="6"/>
  <c r="D1742" i="6"/>
  <c r="C1742" i="6"/>
  <c r="F742" i="6"/>
  <c r="E743" i="6"/>
  <c r="E742" i="6"/>
  <c r="D848" i="6"/>
  <c r="C849" i="6"/>
  <c r="C848" i="6"/>
  <c r="C975" i="6"/>
  <c r="D974" i="6"/>
  <c r="C974" i="6"/>
  <c r="C1071" i="6"/>
  <c r="D1070" i="6"/>
  <c r="C1070" i="6"/>
  <c r="C1557" i="6"/>
  <c r="D1556" i="6"/>
  <c r="C1556" i="6"/>
  <c r="C543" i="6"/>
  <c r="D542" i="6"/>
  <c r="C542" i="6"/>
  <c r="A1003" i="6"/>
  <c r="A1002" i="6"/>
  <c r="B1002" i="6"/>
  <c r="A1765" i="6"/>
  <c r="B1764" i="6"/>
  <c r="A1764" i="6"/>
  <c r="A979" i="6"/>
  <c r="B978" i="6"/>
  <c r="A978" i="6"/>
  <c r="E1079" i="6"/>
  <c r="F1078" i="6"/>
  <c r="E1078" i="6"/>
  <c r="A1681" i="6"/>
  <c r="B1680" i="6"/>
  <c r="A1680" i="6"/>
  <c r="B804" i="6"/>
  <c r="A805" i="6"/>
  <c r="A804" i="6"/>
  <c r="A1368" i="6"/>
  <c r="A1369" i="6"/>
  <c r="B1368" i="6"/>
  <c r="C1538" i="6"/>
  <c r="C1539" i="6"/>
  <c r="D1538" i="6"/>
  <c r="E1637" i="6"/>
  <c r="F1636" i="6"/>
  <c r="E1636" i="6"/>
  <c r="E1733" i="6"/>
  <c r="F1732" i="6"/>
  <c r="E1732" i="6"/>
  <c r="C1545" i="6"/>
  <c r="D1544" i="6"/>
  <c r="C1544" i="6"/>
  <c r="F904" i="6"/>
  <c r="E905" i="6"/>
  <c r="E904" i="6"/>
  <c r="F964" i="6"/>
  <c r="E964" i="6"/>
  <c r="E965" i="6"/>
  <c r="A967" i="6"/>
  <c r="B966" i="6"/>
  <c r="A966" i="6"/>
  <c r="A1303" i="6"/>
  <c r="B1302" i="6"/>
  <c r="A1302" i="6"/>
  <c r="B672" i="6"/>
  <c r="A672" i="6"/>
  <c r="A673" i="6"/>
  <c r="E1667" i="6"/>
  <c r="F1666" i="6"/>
  <c r="E1666" i="6"/>
  <c r="A1195" i="6"/>
  <c r="B1194" i="6"/>
  <c r="A1194" i="6"/>
  <c r="C1467" i="6"/>
  <c r="D1466" i="6"/>
  <c r="C1466" i="6"/>
  <c r="D1112" i="6"/>
  <c r="C1112" i="6"/>
  <c r="C1113" i="6"/>
  <c r="A1476" i="6"/>
  <c r="A1477" i="6"/>
  <c r="B1476" i="6"/>
  <c r="E1577" i="6"/>
  <c r="F1576" i="6"/>
  <c r="E1576" i="6"/>
  <c r="C1695" i="6"/>
  <c r="D1694" i="6"/>
  <c r="C1694" i="6"/>
  <c r="F730" i="6"/>
  <c r="E731" i="6"/>
  <c r="E730" i="6"/>
  <c r="A823" i="6"/>
  <c r="B822" i="6"/>
  <c r="A822" i="6"/>
  <c r="F1192" i="6"/>
  <c r="E1192" i="6"/>
  <c r="E1193" i="6"/>
  <c r="A1483" i="6"/>
  <c r="B1482" i="6"/>
  <c r="A1482" i="6"/>
  <c r="C1629" i="6"/>
  <c r="D1628" i="6"/>
  <c r="C1628" i="6"/>
  <c r="C1785" i="6"/>
  <c r="D1784" i="6"/>
  <c r="C1784" i="6"/>
  <c r="A540" i="6"/>
  <c r="A541" i="6"/>
  <c r="B540" i="6"/>
  <c r="F832" i="6"/>
  <c r="E833" i="6"/>
  <c r="E832" i="6"/>
  <c r="E959" i="6"/>
  <c r="F958" i="6"/>
  <c r="E958" i="6"/>
  <c r="A1099" i="6"/>
  <c r="B1098" i="6"/>
  <c r="A1098" i="6"/>
  <c r="C1395" i="6"/>
  <c r="D1394" i="6"/>
  <c r="C1394" i="6"/>
  <c r="E1649" i="6"/>
  <c r="F1648" i="6"/>
  <c r="E1648" i="6"/>
  <c r="E167" i="6"/>
  <c r="F166" i="6"/>
  <c r="E166" i="6"/>
  <c r="E323" i="6"/>
  <c r="F322" i="6"/>
  <c r="E322" i="6"/>
  <c r="A163" i="6"/>
  <c r="B162" i="6"/>
  <c r="A162" i="6"/>
  <c r="E1757" i="6"/>
  <c r="F1756" i="6"/>
  <c r="E1756" i="6"/>
  <c r="C351" i="6"/>
  <c r="D350" i="6"/>
  <c r="C350" i="6"/>
  <c r="B228" i="6"/>
  <c r="A228" i="6"/>
  <c r="A229" i="6"/>
  <c r="B648" i="6"/>
  <c r="A648" i="6"/>
  <c r="A649" i="6"/>
  <c r="C393" i="6"/>
  <c r="C392" i="6"/>
  <c r="D392" i="6"/>
  <c r="B156" i="6"/>
  <c r="A156" i="6"/>
  <c r="A157" i="6"/>
  <c r="E401" i="6"/>
  <c r="F400" i="6"/>
  <c r="E400" i="6"/>
  <c r="A349" i="6"/>
  <c r="B348" i="6"/>
  <c r="A348" i="6"/>
  <c r="A1159" i="6"/>
  <c r="B1158" i="6"/>
  <c r="A1158" i="6"/>
  <c r="E1319" i="6"/>
  <c r="F1318" i="6"/>
  <c r="E1318" i="6"/>
  <c r="E520" i="6"/>
  <c r="E521" i="6"/>
  <c r="F520" i="6"/>
  <c r="F256" i="6"/>
  <c r="E256" i="6"/>
  <c r="E257" i="6"/>
  <c r="B132" i="6"/>
  <c r="A132" i="6"/>
  <c r="A133" i="6"/>
  <c r="D200" i="6"/>
  <c r="C200" i="6"/>
  <c r="C201" i="6"/>
  <c r="A403" i="6"/>
  <c r="B402" i="6"/>
  <c r="A402" i="6"/>
  <c r="F112" i="6"/>
  <c r="E112" i="6"/>
  <c r="E113" i="6"/>
  <c r="C405" i="6"/>
  <c r="D404" i="6"/>
  <c r="C404" i="6"/>
  <c r="C39" i="6"/>
  <c r="D38" i="6"/>
  <c r="C38" i="6"/>
  <c r="D56" i="6"/>
  <c r="C56" i="6"/>
  <c r="C57" i="6"/>
  <c r="F40" i="6"/>
  <c r="E40" i="6"/>
  <c r="E41" i="6"/>
  <c r="D128" i="6"/>
  <c r="C128" i="6"/>
  <c r="C129" i="6"/>
  <c r="F34" i="6"/>
  <c r="E34" i="6"/>
  <c r="E35" i="6"/>
  <c r="A78" i="6"/>
  <c r="A79" i="6"/>
  <c r="B78" i="6"/>
  <c r="E1355" i="6"/>
  <c r="F1354" i="6"/>
  <c r="E1354" i="6"/>
  <c r="C1761" i="6"/>
  <c r="D1760" i="6"/>
  <c r="C1760" i="6"/>
  <c r="I1322" i="6"/>
  <c r="AW1760" i="6" s="1"/>
  <c r="I1652" i="6"/>
  <c r="I122" i="6"/>
  <c r="I1146" i="6"/>
  <c r="I1706" i="6"/>
  <c r="I852" i="6"/>
  <c r="I818" i="6"/>
  <c r="I558" i="6"/>
  <c r="I776" i="6"/>
  <c r="AW1032" i="6" s="1"/>
  <c r="I142" i="6"/>
  <c r="I1426" i="6"/>
  <c r="I48" i="6"/>
  <c r="I714" i="6"/>
  <c r="I940" i="6"/>
  <c r="I312" i="6"/>
  <c r="I614" i="6"/>
  <c r="I734" i="6"/>
  <c r="AW976" i="6" s="1"/>
  <c r="I844" i="6"/>
  <c r="I1206" i="6"/>
  <c r="I1306" i="6"/>
  <c r="I1430" i="6"/>
  <c r="I1744" i="6"/>
  <c r="I20" i="6"/>
  <c r="I482" i="6"/>
  <c r="I594" i="6"/>
  <c r="AW790" i="6" s="1"/>
  <c r="I1412" i="6"/>
  <c r="I1726" i="6"/>
  <c r="I436" i="6"/>
  <c r="I544" i="6"/>
  <c r="I684" i="6"/>
  <c r="I492" i="6"/>
  <c r="I634" i="6"/>
  <c r="I814" i="6"/>
  <c r="AW1082" i="6" s="1"/>
  <c r="I720" i="6"/>
  <c r="I1110" i="6"/>
  <c r="I216" i="6"/>
  <c r="I566" i="6"/>
  <c r="I726" i="6"/>
  <c r="I824" i="6"/>
  <c r="I952" i="6"/>
  <c r="I148" i="6"/>
  <c r="AW194" i="6" s="1"/>
  <c r="I570" i="6"/>
  <c r="I836" i="6"/>
  <c r="I1156" i="6"/>
  <c r="I192" i="6"/>
  <c r="I554" i="6"/>
  <c r="I1186" i="6"/>
  <c r="I1380" i="6"/>
  <c r="I1800" i="6"/>
  <c r="AW2398" i="6" s="1"/>
  <c r="I140" i="6"/>
  <c r="I428" i="6"/>
  <c r="I620" i="6"/>
  <c r="I924" i="6"/>
  <c r="I1020" i="6"/>
  <c r="I600" i="6"/>
  <c r="I806" i="6"/>
  <c r="I1342" i="6"/>
  <c r="AW1786" i="6" s="1"/>
  <c r="I1488" i="6"/>
  <c r="I934" i="6"/>
  <c r="I1030" i="6"/>
  <c r="I1444" i="6"/>
  <c r="I954" i="6"/>
  <c r="I1588" i="6"/>
  <c r="I1822" i="6"/>
  <c r="I1644" i="6"/>
  <c r="AW2190" i="6" s="1"/>
  <c r="I746" i="6"/>
  <c r="I410" i="6"/>
  <c r="I936" i="6"/>
  <c r="I1034" i="6"/>
  <c r="I1088" i="6"/>
  <c r="I1200" i="6"/>
  <c r="I1324" i="6"/>
  <c r="I1734" i="6"/>
  <c r="AW2310" i="6" s="1"/>
  <c r="I68" i="6"/>
  <c r="I502" i="6"/>
  <c r="I1122" i="6"/>
  <c r="I1564" i="6"/>
  <c r="I1160" i="6"/>
  <c r="I1778" i="6"/>
  <c r="I568" i="6"/>
  <c r="I802" i="6"/>
  <c r="AW1066" i="6" s="1"/>
  <c r="I1046" i="6"/>
  <c r="I1264" i="6"/>
  <c r="I384" i="6"/>
  <c r="I602" i="6"/>
  <c r="I1052" i="6"/>
  <c r="I1170" i="6"/>
  <c r="I1468" i="6"/>
  <c r="I1790" i="6"/>
  <c r="AW2384" i="6" s="1"/>
  <c r="I408" i="6"/>
  <c r="I1104" i="6"/>
  <c r="I896" i="6"/>
  <c r="I1358" i="6"/>
  <c r="I1824" i="6"/>
  <c r="I642" i="6"/>
  <c r="I1340" i="6"/>
  <c r="I270" i="6"/>
  <c r="AW358" i="6" s="1"/>
  <c r="I560" i="6"/>
  <c r="I254" i="6"/>
  <c r="I1752" i="6"/>
  <c r="I1226" i="6"/>
  <c r="I398" i="6"/>
  <c r="I1032" i="6"/>
  <c r="I678" i="6"/>
  <c r="I90" i="6"/>
  <c r="AW118" i="6" s="1"/>
  <c r="I758" i="6"/>
  <c r="I424" i="6"/>
  <c r="I462" i="6"/>
  <c r="I1204" i="6"/>
  <c r="I1730" i="6"/>
  <c r="I212" i="6"/>
  <c r="I1678" i="6"/>
  <c r="I432" i="6"/>
  <c r="AW574" i="6" s="1"/>
  <c r="I1584" i="6"/>
  <c r="I1166" i="6"/>
  <c r="I406" i="6"/>
  <c r="I136" i="6"/>
  <c r="I82" i="6"/>
  <c r="I775" i="6"/>
  <c r="I58" i="6"/>
  <c r="I104" i="6"/>
  <c r="AW136" i="6" s="1"/>
  <c r="I106" i="6"/>
  <c r="I130" i="6"/>
  <c r="I326" i="6"/>
  <c r="I278" i="6"/>
  <c r="I30" i="6"/>
  <c r="I88" i="6"/>
  <c r="I153" i="6"/>
  <c r="I64" i="6"/>
  <c r="AW82" i="6" s="1"/>
  <c r="I990" i="6"/>
  <c r="I1038" i="6"/>
  <c r="I362" i="6"/>
  <c r="I1608" i="6"/>
  <c r="I466" i="6"/>
  <c r="I374" i="6"/>
  <c r="I164" i="6"/>
  <c r="I324" i="6"/>
  <c r="AW430" i="6" s="1"/>
  <c r="I870" i="6"/>
  <c r="I346" i="6"/>
  <c r="I299" i="6"/>
  <c r="I1438" i="6"/>
  <c r="I264" i="6"/>
  <c r="I572" i="6"/>
  <c r="I698" i="6"/>
  <c r="I1048" i="6"/>
  <c r="AW1394" i="6" s="1"/>
  <c r="I190" i="6"/>
  <c r="I440" i="6"/>
  <c r="I336" i="6"/>
  <c r="I1664" i="6"/>
  <c r="I1420" i="6"/>
  <c r="I840" i="6"/>
  <c r="I1086" i="6"/>
  <c r="I1328" i="6"/>
  <c r="AW1768" i="6" s="1"/>
  <c r="I1452" i="6"/>
  <c r="I1668" i="6"/>
  <c r="I956" i="6"/>
  <c r="I1198" i="6"/>
  <c r="I1708" i="6"/>
  <c r="I1618" i="6"/>
  <c r="I246" i="6"/>
  <c r="I422" i="6"/>
  <c r="AW560" i="6" s="1"/>
  <c r="I1542" i="6"/>
  <c r="I1722" i="6"/>
  <c r="I342" i="6"/>
  <c r="I352" i="6"/>
  <c r="I778" i="6"/>
  <c r="I86" i="6"/>
  <c r="I26" i="6"/>
  <c r="I280" i="6"/>
  <c r="AW370" i="6" s="1"/>
  <c r="I1353" i="6"/>
  <c r="I578" i="6"/>
  <c r="I1036" i="6"/>
  <c r="I618" i="6"/>
  <c r="I456" i="6"/>
  <c r="I1480" i="6"/>
  <c r="I1336" i="6"/>
  <c r="I70" i="6"/>
  <c r="AW90" i="6" s="1"/>
  <c r="I1114" i="6"/>
  <c r="I800" i="6"/>
  <c r="I468" i="6"/>
  <c r="I1820" i="6"/>
  <c r="I168" i="6"/>
  <c r="I756" i="6"/>
  <c r="I224" i="6"/>
  <c r="I310" i="6"/>
  <c r="AW410" i="6" s="1"/>
  <c r="I25" i="6"/>
  <c r="I60" i="6"/>
  <c r="I1714" i="6"/>
  <c r="I1454" i="6"/>
  <c r="I740" i="6"/>
  <c r="I1580" i="6"/>
  <c r="I286" i="6"/>
  <c r="I1592" i="6"/>
  <c r="AW2120" i="6" s="1"/>
  <c r="I1406" i="6"/>
  <c r="I1176" i="6"/>
  <c r="I1040" i="6"/>
  <c r="I1404" i="6"/>
  <c r="I830" i="6"/>
  <c r="I1266" i="6"/>
  <c r="I982" i="6"/>
  <c r="I1612" i="6"/>
  <c r="AW2146" i="6" s="1"/>
  <c r="I694" i="6"/>
  <c r="I930" i="6"/>
  <c r="I962" i="6"/>
  <c r="I1250" i="6"/>
  <c r="I530" i="6"/>
  <c r="I636" i="6"/>
  <c r="I950" i="6"/>
  <c r="I1392" i="6"/>
  <c r="AW1854" i="6" s="1"/>
  <c r="I1754" i="6"/>
  <c r="I516" i="6"/>
  <c r="I302" i="6"/>
  <c r="I320" i="6"/>
  <c r="I160" i="6"/>
  <c r="I116" i="6"/>
  <c r="I850" i="6"/>
  <c r="I370" i="6"/>
  <c r="AW490" i="6" s="1"/>
  <c r="I126" i="6"/>
  <c r="I294" i="6"/>
  <c r="I281" i="6"/>
  <c r="I180" i="6"/>
  <c r="I174" i="6"/>
  <c r="I188" i="6"/>
  <c r="I524" i="6"/>
  <c r="I960" i="6"/>
  <c r="AW1278" i="6" s="1"/>
  <c r="I1448" i="6"/>
  <c r="I1616" i="6"/>
  <c r="I1710" i="6"/>
  <c r="I1818" i="6"/>
  <c r="I894" i="6"/>
  <c r="I1162" i="6"/>
  <c r="I138" i="6"/>
  <c r="I1142" i="6"/>
  <c r="I1236" i="6"/>
  <c r="I1578" i="6"/>
  <c r="I1750" i="6"/>
  <c r="I100" i="6"/>
  <c r="I718" i="6"/>
  <c r="I858" i="6"/>
  <c r="I1128" i="6"/>
  <c r="I1446" i="6"/>
  <c r="AW1926" i="6" s="1"/>
  <c r="I1772" i="6"/>
  <c r="I446" i="6"/>
  <c r="I842" i="6"/>
  <c r="I970" i="6"/>
  <c r="I1596" i="6"/>
  <c r="I334" i="6"/>
  <c r="I846" i="6"/>
  <c r="I1212" i="6"/>
  <c r="AW1614" i="6" s="1"/>
  <c r="I1308" i="6"/>
  <c r="I46" i="6"/>
  <c r="I338" i="6"/>
  <c r="I290" i="6"/>
  <c r="I550" i="6"/>
  <c r="I892" i="6"/>
  <c r="I986" i="6"/>
  <c r="I1376" i="6"/>
  <c r="AW1832" i="6" s="1"/>
  <c r="I1662" i="6"/>
  <c r="I314" i="6"/>
  <c r="I616" i="6"/>
  <c r="I944" i="6"/>
  <c r="I1502" i="6"/>
  <c r="I1742" i="6"/>
  <c r="I742" i="6"/>
  <c r="I848" i="6"/>
  <c r="AW1128" i="6" s="1"/>
  <c r="I974" i="6"/>
  <c r="I1070" i="6"/>
  <c r="I1556" i="6"/>
  <c r="I542" i="6"/>
  <c r="I1002" i="6"/>
  <c r="I1764" i="6"/>
  <c r="I978" i="6"/>
  <c r="I1078" i="6"/>
  <c r="AW1434" i="6" s="1"/>
  <c r="I1680" i="6"/>
  <c r="I804" i="6"/>
  <c r="I1368" i="6"/>
  <c r="I1538" i="6"/>
  <c r="I1636" i="6"/>
  <c r="I1732" i="6"/>
  <c r="I1544" i="6"/>
  <c r="I904" i="6"/>
  <c r="AW1202" i="6" s="1"/>
  <c r="I964" i="6"/>
  <c r="I966" i="6"/>
  <c r="I1302" i="6"/>
  <c r="I672" i="6"/>
  <c r="I1666" i="6"/>
  <c r="I1194" i="6"/>
  <c r="I1466" i="6"/>
  <c r="I1112" i="6"/>
  <c r="AW1480" i="6" s="1"/>
  <c r="I1476" i="6"/>
  <c r="I1576" i="6"/>
  <c r="I1694" i="6"/>
  <c r="I730" i="6"/>
  <c r="I822" i="6"/>
  <c r="I1192" i="6"/>
  <c r="I1482" i="6"/>
  <c r="I1628" i="6"/>
  <c r="AW2168" i="6" s="1"/>
  <c r="I1784" i="6"/>
  <c r="I540" i="6"/>
  <c r="I659" i="6"/>
  <c r="I832" i="6"/>
  <c r="I958" i="6"/>
  <c r="I1098" i="6"/>
  <c r="I1394" i="6"/>
  <c r="I1648" i="6"/>
  <c r="AW2194" i="6" s="1"/>
  <c r="I166" i="6"/>
  <c r="I322" i="6"/>
  <c r="I162" i="6"/>
  <c r="I1756" i="6"/>
  <c r="I350" i="6"/>
  <c r="I228" i="6"/>
  <c r="I648" i="6"/>
  <c r="I392" i="6"/>
  <c r="AW520" i="6" s="1"/>
  <c r="I156" i="6"/>
  <c r="I400" i="6"/>
  <c r="I348" i="6"/>
  <c r="I1158" i="6"/>
  <c r="I1318" i="6"/>
  <c r="I520" i="6"/>
  <c r="I256" i="6"/>
  <c r="I132" i="6"/>
  <c r="AW174" i="6" s="1"/>
  <c r="I200" i="6"/>
  <c r="I402" i="6"/>
  <c r="I112" i="6"/>
  <c r="I404" i="6"/>
  <c r="I38" i="6"/>
  <c r="I56" i="6"/>
  <c r="I40" i="6"/>
  <c r="I128" i="6"/>
  <c r="AW168" i="6" s="1"/>
  <c r="I34" i="6"/>
  <c r="I78" i="6"/>
  <c r="I1354" i="6"/>
  <c r="I178" i="6"/>
  <c r="I1494" i="6"/>
  <c r="I596" i="6"/>
  <c r="I1484" i="6"/>
  <c r="I522" i="6"/>
  <c r="AW694" i="6" s="1"/>
  <c r="I260" i="6"/>
  <c r="I1574" i="6"/>
  <c r="I1606" i="6"/>
  <c r="I1512" i="6"/>
  <c r="I948" i="6"/>
  <c r="I1682" i="6"/>
  <c r="I1326" i="6"/>
  <c r="I1780" i="6"/>
  <c r="AW2370" i="6" s="1"/>
  <c r="I32" i="6"/>
  <c r="I155" i="6"/>
  <c r="I1234" i="6"/>
  <c r="I604" i="6"/>
  <c r="I1320" i="6"/>
  <c r="I418" i="6"/>
  <c r="I18" i="6"/>
  <c r="I1284" i="6"/>
  <c r="AW1710" i="6" s="1"/>
  <c r="I1770" i="6"/>
  <c r="I976" i="6"/>
  <c r="I1362" i="6"/>
  <c r="I1434" i="6"/>
  <c r="I1532" i="6"/>
  <c r="I510" i="6"/>
  <c r="I908" i="6"/>
  <c r="AW1208" i="6" s="1"/>
  <c r="I732" i="6"/>
  <c r="AW974" i="6" s="1"/>
  <c r="I656" i="6"/>
  <c r="I874" i="6"/>
  <c r="I366" i="6"/>
  <c r="I230" i="6"/>
  <c r="I1346" i="6"/>
  <c r="I1802" i="6"/>
  <c r="I238" i="6"/>
  <c r="AW314" i="6" s="1"/>
  <c r="I37" i="6"/>
  <c r="AW47" i="6" s="1"/>
  <c r="I276" i="6"/>
  <c r="I182" i="6"/>
  <c r="AW240" i="6" s="1"/>
  <c r="I786" i="6"/>
  <c r="I1248" i="6"/>
  <c r="I1736" i="6"/>
  <c r="I194" i="6"/>
  <c r="I556" i="6"/>
  <c r="I1256" i="6"/>
  <c r="AW1672" i="6" s="1"/>
  <c r="I1600" i="6"/>
  <c r="I538" i="6"/>
  <c r="I1140" i="6"/>
  <c r="I1334" i="6"/>
  <c r="I1462" i="6"/>
  <c r="I1604" i="6"/>
  <c r="I628" i="6"/>
  <c r="I546" i="6"/>
  <c r="AW726" i="6" s="1"/>
  <c r="I716" i="6"/>
  <c r="I1374" i="6"/>
  <c r="I1474" i="6"/>
  <c r="I1614" i="6"/>
  <c r="I1798" i="6"/>
  <c r="I764" i="6"/>
  <c r="I1428" i="6"/>
  <c r="I1528" i="6"/>
  <c r="AW2034" i="6" s="1"/>
  <c r="I872" i="6"/>
  <c r="I1118" i="6"/>
  <c r="I1724" i="6"/>
  <c r="I44" i="6"/>
  <c r="I512" i="6"/>
  <c r="I114" i="6"/>
  <c r="I472" i="6"/>
  <c r="I690" i="6"/>
  <c r="AW918" i="6" s="1"/>
  <c r="I788" i="6"/>
  <c r="I1202" i="6"/>
  <c r="I1296" i="6"/>
  <c r="I528" i="6"/>
  <c r="I1066" i="6"/>
  <c r="I1138" i="6"/>
  <c r="I330" i="6"/>
  <c r="I450" i="6"/>
  <c r="AW598" i="6" s="1"/>
  <c r="I564" i="6"/>
  <c r="I972" i="6"/>
  <c r="I1168" i="6"/>
  <c r="I1366" i="6"/>
  <c r="I236" i="6"/>
  <c r="I712" i="6"/>
  <c r="I1172" i="6"/>
  <c r="I1656" i="6"/>
  <c r="AW2206" i="6" s="1"/>
  <c r="I980" i="6"/>
  <c r="I1100" i="6"/>
  <c r="I1290" i="6"/>
  <c r="I1490" i="6"/>
  <c r="I1684" i="6"/>
  <c r="I1814" i="6"/>
  <c r="I1006" i="6"/>
  <c r="I1370" i="6"/>
  <c r="AW1824" i="6" s="1"/>
  <c r="I1632" i="6"/>
  <c r="I1728" i="6"/>
  <c r="I242" i="6"/>
  <c r="I1640" i="6"/>
  <c r="I724" i="6"/>
  <c r="I266" i="6"/>
  <c r="I388" i="6"/>
  <c r="I1372" i="6"/>
  <c r="AW1826" i="6" s="1"/>
  <c r="I288" i="6"/>
  <c r="I984" i="6"/>
  <c r="I630" i="6"/>
  <c r="I992" i="6"/>
  <c r="I1330" i="6"/>
  <c r="I728" i="6"/>
  <c r="I1024" i="6"/>
  <c r="I574" i="6"/>
  <c r="AW762" i="6" s="1"/>
  <c r="I932" i="6"/>
  <c r="I1794" i="6"/>
  <c r="I414" i="6"/>
  <c r="I552" i="6"/>
  <c r="I666" i="6"/>
  <c r="I1220" i="6"/>
  <c r="I762" i="6"/>
  <c r="I864" i="6"/>
  <c r="AW1150" i="6" s="1"/>
  <c r="I994" i="6"/>
  <c r="I1230" i="6"/>
  <c r="I1000" i="6"/>
  <c r="I1094" i="6"/>
  <c r="I1188" i="6"/>
  <c r="I1286" i="6"/>
  <c r="I1486" i="6"/>
  <c r="I1626" i="6"/>
  <c r="AW2166" i="6" s="1"/>
  <c r="I686" i="6"/>
  <c r="I1218" i="6"/>
  <c r="I186" i="6"/>
  <c r="I1686" i="6"/>
  <c r="I1716" i="6"/>
  <c r="I504" i="6"/>
  <c r="I1126" i="6"/>
  <c r="I318" i="6"/>
  <c r="AW422" i="6" s="1"/>
  <c r="I576" i="6"/>
  <c r="I1398" i="6"/>
  <c r="I300" i="6"/>
  <c r="I518" i="6"/>
  <c r="I668" i="6"/>
  <c r="I1254" i="6"/>
  <c r="I1825" i="6"/>
  <c r="I1638" i="6"/>
  <c r="AW2182" i="6" s="1"/>
  <c r="I1214" i="6"/>
  <c r="I654" i="6"/>
  <c r="I1216" i="6"/>
  <c r="I680" i="6"/>
  <c r="I644" i="6"/>
  <c r="I306" i="6"/>
  <c r="AW406" i="6" s="1"/>
  <c r="I172" i="6"/>
  <c r="I204" i="6"/>
  <c r="AW270" i="6" s="1"/>
  <c r="I150" i="6"/>
  <c r="I226" i="6"/>
  <c r="AW298" i="6" s="1"/>
  <c r="I298" i="6"/>
  <c r="I184" i="6"/>
  <c r="I665" i="6"/>
  <c r="AW883" i="6" s="1"/>
  <c r="I1554" i="6"/>
  <c r="I42" i="6"/>
  <c r="I942" i="6"/>
  <c r="AW1254" i="6" s="1"/>
  <c r="I452" i="6"/>
  <c r="I752" i="6"/>
  <c r="I1252" i="6"/>
  <c r="I584" i="6"/>
  <c r="I1692" i="6"/>
  <c r="I430" i="6"/>
  <c r="I880" i="6"/>
  <c r="I506" i="6"/>
  <c r="AW672" i="6" s="1"/>
  <c r="I1396" i="6"/>
  <c r="I1090" i="6"/>
  <c r="I1460" i="6"/>
  <c r="I96" i="6"/>
  <c r="I780" i="6"/>
  <c r="I92" i="6"/>
  <c r="I1518" i="6"/>
  <c r="I360" i="6"/>
  <c r="AW478" i="6" s="1"/>
  <c r="I490" i="6"/>
  <c r="I29" i="6"/>
  <c r="I1812" i="6"/>
  <c r="AW2414" i="6" s="1"/>
  <c r="I1224" i="6"/>
  <c r="I438" i="6"/>
  <c r="I660" i="6"/>
  <c r="I790" i="6"/>
  <c r="AW1050" i="6" s="1"/>
  <c r="I1084" i="6"/>
  <c r="AW1442" i="6" s="1"/>
  <c r="I1180" i="6"/>
  <c r="I1472" i="6"/>
  <c r="I1568" i="6"/>
  <c r="AW2088" i="6" s="1"/>
  <c r="I1642" i="6"/>
  <c r="I1738" i="6"/>
  <c r="AW2314" i="6" s="1"/>
  <c r="I258" i="6"/>
  <c r="I794" i="6"/>
  <c r="I920" i="6"/>
  <c r="AW1224" i="6" s="1"/>
  <c r="I1064" i="6"/>
  <c r="AW1416" i="6" s="1"/>
  <c r="I1184" i="6"/>
  <c r="I1382" i="6"/>
  <c r="AW1840" i="6" s="1"/>
  <c r="I1504" i="6"/>
  <c r="I1620" i="6"/>
  <c r="I1696" i="6"/>
  <c r="I1826" i="6"/>
  <c r="I426" i="6"/>
  <c r="AW566" i="6" s="1"/>
  <c r="I1700" i="6"/>
  <c r="I1782" i="6"/>
  <c r="I144" i="6"/>
  <c r="AW190" i="6" s="1"/>
  <c r="I386" i="6"/>
  <c r="I754" i="6"/>
  <c r="I890" i="6"/>
  <c r="I1012" i="6"/>
  <c r="AW1346" i="6" s="1"/>
  <c r="I1154" i="6"/>
  <c r="AW1536" i="6" s="1"/>
  <c r="I1272" i="6"/>
  <c r="I474" i="6"/>
  <c r="AW630" i="6" s="1"/>
  <c r="I1524" i="6"/>
  <c r="I900" i="6"/>
  <c r="I1022" i="6"/>
  <c r="I1116" i="6"/>
  <c r="I1240" i="6"/>
  <c r="AW1650" i="6" s="1"/>
  <c r="I1436" i="6"/>
  <c r="AW1912" i="6" s="1"/>
  <c r="I1582" i="6"/>
  <c r="I514" i="6"/>
  <c r="AW682" i="6" s="1"/>
  <c r="I356" i="6"/>
  <c r="AW472" i="6" s="1"/>
  <c r="I692" i="6"/>
  <c r="I1424" i="6"/>
  <c r="I1520" i="6"/>
  <c r="I1796" i="6"/>
  <c r="AW2392" i="6" s="1"/>
  <c r="I416" i="6"/>
  <c r="AW552" i="6" s="1"/>
  <c r="I640" i="6"/>
  <c r="AW850" i="6" s="1"/>
  <c r="I968" i="6"/>
  <c r="I1526" i="6"/>
  <c r="AW2032" i="6" s="1"/>
  <c r="I74" i="6"/>
  <c r="I480" i="6"/>
  <c r="AW638" i="6" s="1"/>
  <c r="I674" i="6"/>
  <c r="I770" i="6"/>
  <c r="AW1024" i="6" s="1"/>
  <c r="I996" i="6"/>
  <c r="AW1326" i="6" s="1"/>
  <c r="I1068" i="6"/>
  <c r="I1390" i="6"/>
  <c r="I1458" i="6"/>
  <c r="AW1942" i="6" s="1"/>
  <c r="I1558" i="6"/>
  <c r="I1654" i="6"/>
  <c r="AW2202" i="6" s="1"/>
  <c r="I744" i="6"/>
  <c r="I1442" i="6"/>
  <c r="I1292" i="6"/>
  <c r="AW1720" i="6" s="1"/>
  <c r="I1416" i="6"/>
  <c r="AW1886" i="6" s="1"/>
  <c r="I1586" i="6"/>
  <c r="I1660" i="6"/>
  <c r="AW2210" i="6" s="1"/>
  <c r="I888" i="6"/>
  <c r="I998" i="6"/>
  <c r="I354" i="6"/>
  <c r="I494" i="6"/>
  <c r="AW656" i="6" s="1"/>
  <c r="I988" i="6"/>
  <c r="AW1314" i="6" s="1"/>
  <c r="I1108" i="6"/>
  <c r="I1018" i="6"/>
  <c r="I738" i="6"/>
  <c r="I1378" i="6"/>
  <c r="I1498" i="6"/>
  <c r="I1594" i="6"/>
  <c r="I196" i="6"/>
  <c r="I670" i="6"/>
  <c r="AW890" i="6" s="1"/>
  <c r="I1270" i="6"/>
  <c r="I796" i="6"/>
  <c r="AW1058" i="6" s="1"/>
  <c r="I866" i="6"/>
  <c r="I1042" i="6"/>
  <c r="I1232" i="6"/>
  <c r="I1384" i="6"/>
  <c r="I332" i="6"/>
  <c r="I646" i="6"/>
  <c r="AW858" i="6" s="1"/>
  <c r="I1410" i="6"/>
  <c r="AW1878" i="6" s="1"/>
  <c r="I1650" i="6"/>
  <c r="I1810" i="6"/>
  <c r="AW2410" i="6" s="1"/>
  <c r="I284" i="6"/>
  <c r="I458" i="6"/>
  <c r="AW608" i="6" s="1"/>
  <c r="I708" i="6"/>
  <c r="I856" i="6"/>
  <c r="I1150" i="6"/>
  <c r="AW1530" i="6" s="1"/>
  <c r="I1244" i="6"/>
  <c r="AW1656" i="6" s="1"/>
  <c r="I1766" i="6"/>
  <c r="I1344" i="6"/>
  <c r="I536" i="6"/>
  <c r="I626" i="6"/>
  <c r="I222" i="6"/>
  <c r="I652" i="6"/>
  <c r="I158" i="6"/>
  <c r="AW208" i="6" s="1"/>
  <c r="I860" i="6"/>
  <c r="AW1144" i="6" s="1"/>
  <c r="I108" i="6"/>
  <c r="I274" i="6"/>
  <c r="I592" i="6"/>
  <c r="I448" i="6"/>
  <c r="I1360" i="6"/>
  <c r="I722" i="6"/>
  <c r="I1456" i="6"/>
  <c r="AW1938" i="6" s="1"/>
  <c r="I252" i="6"/>
  <c r="AW334" i="6" s="1"/>
  <c r="I1262" i="6"/>
  <c r="I1806" i="6"/>
  <c r="I372" i="6"/>
  <c r="I396" i="6"/>
  <c r="AW526" i="6" s="1"/>
  <c r="I706" i="6"/>
  <c r="I98" i="6"/>
  <c r="I198" i="6"/>
  <c r="AW262" i="6" s="1"/>
  <c r="I134" i="6"/>
  <c r="AW176" i="6" s="1"/>
  <c r="I588" i="6"/>
  <c r="I682" i="6"/>
  <c r="I54" i="6"/>
  <c r="I102" i="6"/>
  <c r="AW134" i="6" s="1"/>
  <c r="I272" i="6"/>
  <c r="I296" i="6"/>
  <c r="AW392" i="6" s="1"/>
  <c r="I28" i="6"/>
  <c r="AW34" i="6" s="1"/>
  <c r="I1352" i="6"/>
  <c r="I1351" i="6"/>
  <c r="I63" i="6"/>
  <c r="I887" i="6"/>
  <c r="AW1179" i="6" s="1"/>
  <c r="I838" i="6"/>
  <c r="I1134" i="6"/>
  <c r="I1228" i="6"/>
  <c r="I532" i="6"/>
  <c r="AW706" i="6" s="1"/>
  <c r="I1572" i="6"/>
  <c r="I1786" i="6"/>
  <c r="I244" i="6"/>
  <c r="I218" i="6"/>
  <c r="I1418" i="6"/>
  <c r="I664" i="6"/>
  <c r="I1718" i="6"/>
  <c r="I868" i="6"/>
  <c r="AW1154" i="6" s="1"/>
  <c r="I220" i="6"/>
  <c r="I1364" i="6"/>
  <c r="I624" i="6"/>
  <c r="I1338" i="6"/>
  <c r="I304" i="6"/>
  <c r="I508" i="6"/>
  <c r="I208" i="6"/>
  <c r="I152" i="6"/>
  <c r="AW200" i="6" s="1"/>
  <c r="I750" i="6"/>
  <c r="I1058" i="6"/>
  <c r="I1422" i="6"/>
  <c r="I124" i="6"/>
  <c r="I622" i="6"/>
  <c r="I1312" i="6"/>
  <c r="I460" i="6"/>
  <c r="I710" i="6"/>
  <c r="AW944" i="6" s="1"/>
  <c r="I834" i="6"/>
  <c r="I638" i="6"/>
  <c r="I736" i="6"/>
  <c r="I1136" i="6"/>
  <c r="I1096" i="6"/>
  <c r="I1190" i="6"/>
  <c r="I548" i="6"/>
  <c r="I862" i="6"/>
  <c r="AW1146" i="6" s="1"/>
  <c r="I1276" i="6"/>
  <c r="I1570" i="6"/>
  <c r="I1598" i="6"/>
  <c r="I22" i="6"/>
  <c r="I808" i="6"/>
  <c r="I1056" i="6"/>
  <c r="I1010" i="6"/>
  <c r="I1178" i="6"/>
  <c r="AW1568" i="6" s="1"/>
  <c r="I1300" i="6"/>
  <c r="I586" i="6"/>
  <c r="I816" i="6"/>
  <c r="I1210" i="6"/>
  <c r="I1282" i="6"/>
  <c r="I1720" i="6"/>
  <c r="I1388" i="6"/>
  <c r="I234" i="6"/>
  <c r="AW310" i="6" s="1"/>
  <c r="I118" i="6"/>
  <c r="I1274" i="6"/>
  <c r="I696" i="6"/>
  <c r="I378" i="6"/>
  <c r="I1144" i="6"/>
  <c r="I496" i="6"/>
  <c r="I606" i="6"/>
  <c r="I810" i="6"/>
  <c r="AW1078" i="6" s="1"/>
  <c r="I938" i="6"/>
  <c r="I1132" i="6"/>
  <c r="I1712" i="6"/>
  <c r="I120" i="6"/>
  <c r="I766" i="6"/>
  <c r="I1258" i="6"/>
  <c r="I72" i="6"/>
  <c r="I598" i="6"/>
  <c r="AW794" i="6" s="1"/>
  <c r="I702" i="6"/>
  <c r="I768" i="6"/>
  <c r="I1386" i="6"/>
  <c r="I282" i="6"/>
  <c r="I784" i="6"/>
  <c r="I1076" i="6"/>
  <c r="I1196" i="6"/>
  <c r="I1610" i="6"/>
  <c r="AW2144" i="6" s="1"/>
  <c r="I910" i="6"/>
  <c r="I1004" i="6"/>
  <c r="I1514" i="6"/>
  <c r="I1704" i="6"/>
  <c r="I1124" i="6"/>
  <c r="I1316" i="6"/>
  <c r="I1658" i="6"/>
  <c r="I470" i="6"/>
  <c r="AW624" i="6" s="1"/>
  <c r="I1092" i="6"/>
  <c r="I1676" i="6"/>
  <c r="I1562" i="6"/>
  <c r="I358" i="6"/>
  <c r="I608" i="6"/>
  <c r="I916" i="6"/>
  <c r="I1690" i="6"/>
  <c r="I1014" i="6"/>
  <c r="AW1350" i="6" s="1"/>
  <c r="I1590" i="6"/>
  <c r="I262" i="6"/>
  <c r="I582" i="6"/>
  <c r="I700" i="6"/>
  <c r="I1050" i="6"/>
  <c r="I792" i="6"/>
  <c r="I898" i="6"/>
  <c r="I1278" i="6"/>
  <c r="AW1702" i="6" s="1"/>
  <c r="I1622" i="6"/>
  <c r="I76" i="6"/>
  <c r="I676" i="6"/>
  <c r="I902" i="6"/>
  <c r="I1238" i="6"/>
  <c r="I1310" i="6"/>
  <c r="I1506" i="6"/>
  <c r="I1674" i="6"/>
  <c r="AW2230" i="6" s="1"/>
  <c r="I340" i="6"/>
  <c r="I488" i="6"/>
  <c r="I1148" i="6"/>
  <c r="I1268" i="6"/>
  <c r="I1536" i="6"/>
  <c r="I1768" i="6"/>
  <c r="I240" i="6"/>
  <c r="I662" i="6"/>
  <c r="AW880" i="6" s="1"/>
  <c r="I1450" i="6"/>
  <c r="I1776" i="6"/>
  <c r="I1602" i="6"/>
  <c r="I1294" i="6"/>
  <c r="I394" i="6"/>
  <c r="I214" i="6"/>
  <c r="I464" i="6"/>
  <c r="I562" i="6"/>
  <c r="AW746" i="6" s="1"/>
  <c r="I590" i="6"/>
  <c r="I478" i="6"/>
  <c r="I1408" i="6"/>
  <c r="I798" i="6"/>
  <c r="I94" i="6"/>
  <c r="I1552" i="6"/>
  <c r="I876" i="6"/>
  <c r="I110" i="6"/>
  <c r="AW144" i="6" s="1"/>
  <c r="I206" i="6"/>
  <c r="I368" i="6"/>
  <c r="I376" i="6"/>
  <c r="I390" i="6"/>
  <c r="I311" i="6"/>
  <c r="I169" i="6"/>
  <c r="I12" i="6"/>
  <c r="I103" i="6"/>
  <c r="AW135" i="6" s="1"/>
  <c r="I127" i="6"/>
  <c r="I27" i="6"/>
  <c r="I154" i="6"/>
  <c r="I62" i="6"/>
  <c r="I203" i="6"/>
  <c r="I1414" i="6"/>
  <c r="I442" i="6"/>
  <c r="I1788" i="6"/>
  <c r="AW2382" i="6" s="1"/>
  <c r="I1054" i="6"/>
  <c r="I1516" i="6"/>
  <c r="I1242" i="6"/>
  <c r="I52" i="6"/>
  <c r="I704" i="6"/>
  <c r="I1260" i="6"/>
  <c r="I1748" i="6"/>
  <c r="I1546" i="6"/>
  <c r="AW2058" i="6" s="1"/>
  <c r="I774" i="6"/>
  <c r="I1016" i="6"/>
  <c r="I946" i="6"/>
  <c r="I1500" i="6"/>
  <c r="I50" i="6"/>
  <c r="I632" i="6"/>
  <c r="I854" i="6"/>
  <c r="I1174" i="6"/>
  <c r="AW1562" i="6" s="1"/>
  <c r="I1106" i="6"/>
  <c r="I1470" i="6"/>
  <c r="I1566" i="6"/>
  <c r="I1624" i="6"/>
  <c r="I1828" i="6"/>
  <c r="I268" i="6"/>
  <c r="I454" i="6"/>
  <c r="I1508" i="6"/>
  <c r="AW2008" i="6" s="1"/>
  <c r="I1152" i="6"/>
  <c r="I1400" i="6"/>
  <c r="I292" i="6"/>
  <c r="I580" i="6"/>
  <c r="I812" i="6"/>
  <c r="I1008" i="6"/>
  <c r="I1298" i="6"/>
  <c r="I1496" i="6"/>
  <c r="I316" i="6"/>
  <c r="I476" i="6"/>
  <c r="I612" i="6"/>
  <c r="I1208" i="6"/>
  <c r="I1548" i="6"/>
  <c r="I1646" i="6"/>
  <c r="I484" i="6"/>
  <c r="I1072" i="6"/>
  <c r="AW1426" i="6" s="1"/>
  <c r="I1288" i="6"/>
  <c r="I1510" i="6"/>
  <c r="I1698" i="6"/>
  <c r="I658" i="6"/>
  <c r="I610" i="6"/>
  <c r="I1688" i="6"/>
  <c r="I364" i="6"/>
  <c r="I498" i="6"/>
  <c r="AW662" i="6" s="1"/>
  <c r="I918" i="6"/>
  <c r="I1550" i="6"/>
  <c r="I1670" i="6"/>
  <c r="I1332" i="6"/>
  <c r="I1746" i="6"/>
  <c r="I434" i="6"/>
  <c r="I688" i="6"/>
  <c r="AW914" i="6" s="1"/>
  <c r="I1060" i="6"/>
  <c r="AW1410" i="6" s="1"/>
  <c r="I1348" i="6"/>
  <c r="I444" i="6"/>
  <c r="AW590" i="6" s="1"/>
  <c r="I1182" i="6"/>
  <c r="I1356" i="6"/>
  <c r="I1672" i="6"/>
  <c r="I1804" i="6"/>
  <c r="I380" i="6"/>
  <c r="I928" i="6"/>
  <c r="AW1234" i="6" s="1"/>
  <c r="I1074" i="6"/>
  <c r="I1464" i="6"/>
  <c r="I1816" i="6"/>
  <c r="I828" i="6"/>
  <c r="I1028" i="6"/>
  <c r="I1222" i="6"/>
  <c r="I1634" i="6"/>
  <c r="AW2176" i="6" s="1"/>
  <c r="I748" i="6"/>
  <c r="AW994" i="6" s="1"/>
  <c r="I1026" i="6"/>
  <c r="I1314" i="6"/>
  <c r="I1492" i="6"/>
  <c r="I1792" i="6"/>
  <c r="I1082" i="6"/>
  <c r="I1774" i="6"/>
  <c r="I1164" i="6"/>
  <c r="I412" i="6"/>
  <c r="AW546" i="6" s="1"/>
  <c r="I526" i="6"/>
  <c r="I914" i="6"/>
  <c r="I820" i="6"/>
  <c r="I1478" i="6"/>
  <c r="I1120" i="6"/>
  <c r="I782" i="6"/>
  <c r="I1402" i="6"/>
  <c r="I1522" i="6"/>
  <c r="AW2026" i="6" s="1"/>
  <c r="A7" i="6"/>
  <c r="I500" i="6"/>
  <c r="AW664" i="6" s="1"/>
  <c r="I1102" i="6"/>
  <c r="AW1466" i="6" s="1"/>
  <c r="I1560" i="6"/>
  <c r="I922" i="6"/>
  <c r="AW1226" i="6" s="1"/>
  <c r="I1062" i="6"/>
  <c r="I1304" i="6"/>
  <c r="AW1736" i="6" s="1"/>
  <c r="I1432" i="6"/>
  <c r="AW1906" i="6" s="1"/>
  <c r="I1740" i="6"/>
  <c r="AW2318" i="6" s="1"/>
  <c r="I382" i="6"/>
  <c r="I534" i="6"/>
  <c r="AW710" i="6" s="1"/>
  <c r="I772" i="6"/>
  <c r="I926" i="6"/>
  <c r="AW1232" i="6" s="1"/>
  <c r="I1534" i="6"/>
  <c r="I1702" i="6"/>
  <c r="AW2266" i="6" s="1"/>
  <c r="I486" i="6"/>
  <c r="AW646" i="6" s="1"/>
  <c r="I906" i="6"/>
  <c r="AW1206" i="6" s="1"/>
  <c r="I1440" i="6"/>
  <c r="I1080" i="6"/>
  <c r="AW1438" i="6" s="1"/>
  <c r="I1280" i="6"/>
  <c r="I1630" i="6"/>
  <c r="AW2170" i="6" s="1"/>
  <c r="I650" i="6"/>
  <c r="AW864" i="6" s="1"/>
  <c r="I210" i="6"/>
  <c r="AW278" i="6" s="1"/>
  <c r="I66" i="6"/>
  <c r="AW86" i="6" s="1"/>
  <c r="I232" i="6"/>
  <c r="I248" i="6"/>
  <c r="I328" i="6"/>
  <c r="AW434" i="6" s="1"/>
  <c r="I912" i="6"/>
  <c r="AW1214" i="6" s="1"/>
  <c r="I344" i="6"/>
  <c r="I760" i="6"/>
  <c r="AW1010" i="6" s="1"/>
  <c r="I250" i="6"/>
  <c r="AW330" i="6" s="1"/>
  <c r="I1130" i="6"/>
  <c r="AW1504" i="6" s="1"/>
  <c r="I1808" i="6"/>
  <c r="AW2408" i="6" s="1"/>
  <c r="I1246" i="6"/>
  <c r="I826" i="6"/>
  <c r="I1530" i="6"/>
  <c r="I146" i="6"/>
  <c r="AW192" i="6" s="1"/>
  <c r="I878" i="6"/>
  <c r="I1540" i="6"/>
  <c r="AW2050" i="6" s="1"/>
  <c r="I229" i="6"/>
  <c r="AW303" i="6" s="1"/>
  <c r="I1044" i="6"/>
  <c r="I170" i="6"/>
  <c r="AW224" i="6" s="1"/>
  <c r="I308" i="6"/>
  <c r="I420" i="6"/>
  <c r="I36" i="6"/>
  <c r="I24" i="6"/>
  <c r="AW30" i="6" s="1"/>
  <c r="I16" i="6"/>
  <c r="I211" i="6"/>
  <c r="AW279" i="6" s="1"/>
  <c r="I39" i="6"/>
  <c r="AW49" i="6" s="1"/>
  <c r="I84" i="6"/>
  <c r="I1350" i="6"/>
  <c r="I884" i="6"/>
  <c r="I65" i="6"/>
  <c r="AW83" i="6" s="1"/>
  <c r="I202" i="6"/>
  <c r="T1849" i="6"/>
  <c r="AA2463" i="6" s="1"/>
  <c r="AR2463" i="6" s="1"/>
  <c r="R1848" i="6"/>
  <c r="Y2462" i="6" s="1"/>
  <c r="AP2462" i="6" s="1"/>
  <c r="P1858" i="6"/>
  <c r="W2474" i="6" s="1"/>
  <c r="AN2474" i="6" s="1"/>
  <c r="S1849" i="6"/>
  <c r="Z2463" i="6" s="1"/>
  <c r="AQ2463" i="6" s="1"/>
  <c r="U1853" i="6"/>
  <c r="AB2467" i="6" s="1"/>
  <c r="AS2467" i="6" s="1"/>
  <c r="Q1856" i="6"/>
  <c r="X2472" i="6" s="1"/>
  <c r="AO2472" i="6" s="1"/>
  <c r="U1850" i="6"/>
  <c r="AB2464" i="6" s="1"/>
  <c r="AS2464" i="6" s="1"/>
  <c r="U1849" i="6"/>
  <c r="AB2463" i="6" s="1"/>
  <c r="AS2463" i="6" s="1"/>
  <c r="Q1848" i="6"/>
  <c r="X2462" i="6" s="1"/>
  <c r="AO2462" i="6" s="1"/>
  <c r="T1850" i="6"/>
  <c r="AA2464" i="6" s="1"/>
  <c r="AR2464" i="6" s="1"/>
  <c r="Q1857" i="6"/>
  <c r="X2473" i="6" s="1"/>
  <c r="AO2473" i="6" s="1"/>
  <c r="R1852" i="6"/>
  <c r="Y2466" i="6" s="1"/>
  <c r="AP2466" i="6" s="1"/>
  <c r="P1848" i="6"/>
  <c r="R1855" i="6"/>
  <c r="Y2471" i="6" s="1"/>
  <c r="AP2471" i="6" s="1"/>
  <c r="T1857" i="6"/>
  <c r="AA2473" i="6" s="1"/>
  <c r="AR2473" i="6" s="1"/>
  <c r="P1853" i="6"/>
  <c r="W2467" i="6" s="1"/>
  <c r="AN2467" i="6" s="1"/>
  <c r="R1851" i="6"/>
  <c r="Y2465" i="6" s="1"/>
  <c r="AP2465" i="6" s="1"/>
  <c r="Q1851" i="6"/>
  <c r="X2465" i="6" s="1"/>
  <c r="AO2465" i="6" s="1"/>
  <c r="T1856" i="6"/>
  <c r="AA2472" i="6" s="1"/>
  <c r="AR2472" i="6" s="1"/>
  <c r="S1858" i="6"/>
  <c r="Z2474" i="6" s="1"/>
  <c r="AQ2474" i="6" s="1"/>
  <c r="R1856" i="6"/>
  <c r="Y2472" i="6" s="1"/>
  <c r="AP2472" i="6" s="1"/>
  <c r="S1857" i="6"/>
  <c r="Z2473" i="6" s="1"/>
  <c r="AQ2473" i="6" s="1"/>
  <c r="U1855" i="6"/>
  <c r="AB2471" i="6" s="1"/>
  <c r="AS2471" i="6" s="1"/>
  <c r="T1858" i="6"/>
  <c r="AA2474" i="6" s="1"/>
  <c r="AR2474" i="6" s="1"/>
  <c r="U1854" i="6"/>
  <c r="AB2470" i="6" s="1"/>
  <c r="AS2470" i="6" s="1"/>
  <c r="P1859" i="6"/>
  <c r="W2475" i="6" s="1"/>
  <c r="AN2475" i="6" s="1"/>
  <c r="S1851" i="6"/>
  <c r="Z2465" i="6" s="1"/>
  <c r="AQ2465" i="6" s="1"/>
  <c r="U1852" i="6"/>
  <c r="P1851" i="6"/>
  <c r="W2465" i="6" s="1"/>
  <c r="AN2465" i="6" s="1"/>
  <c r="R1853" i="6"/>
  <c r="Y2467" i="6" s="1"/>
  <c r="AP2467" i="6" s="1"/>
  <c r="P1850" i="6"/>
  <c r="W2464" i="6" s="1"/>
  <c r="AN2464" i="6" s="1"/>
  <c r="S1852" i="6"/>
  <c r="Z2466" i="6" s="1"/>
  <c r="AQ2466" i="6" s="1"/>
  <c r="Q1849" i="6"/>
  <c r="X2463" i="6" s="1"/>
  <c r="AO2463" i="6" s="1"/>
  <c r="T1854" i="6"/>
  <c r="AA2470" i="6" s="1"/>
  <c r="AR2470" i="6" s="1"/>
  <c r="U1858" i="6"/>
  <c r="AB2474" i="6" s="1"/>
  <c r="AS2474" i="6" s="1"/>
  <c r="U1859" i="6"/>
  <c r="AB2475" i="6" s="1"/>
  <c r="AS2475" i="6" s="1"/>
  <c r="S1854" i="6"/>
  <c r="Z2470" i="6" s="1"/>
  <c r="AQ2470" i="6" s="1"/>
  <c r="P1855" i="6"/>
  <c r="W2471" i="6" s="1"/>
  <c r="AN2471" i="6" s="1"/>
  <c r="U1848" i="6"/>
  <c r="AB2462" i="6" s="1"/>
  <c r="AS2462" i="6" s="1"/>
  <c r="T1853" i="6"/>
  <c r="R1850" i="6"/>
  <c r="Y2464" i="6" s="1"/>
  <c r="AP2464" i="6" s="1"/>
  <c r="T1852" i="6"/>
  <c r="AA2466" i="6" s="1"/>
  <c r="AR2466" i="6" s="1"/>
  <c r="T1848" i="6"/>
  <c r="AA2462" i="6" s="1"/>
  <c r="AR2462" i="6" s="1"/>
  <c r="U1851" i="6"/>
  <c r="AB2465" i="6" s="1"/>
  <c r="AS2465" i="6" s="1"/>
  <c r="S1848" i="6"/>
  <c r="Z2462" i="6" s="1"/>
  <c r="AQ2462" i="6" s="1"/>
  <c r="Q1852" i="6"/>
  <c r="X2466" i="6" s="1"/>
  <c r="AO2466" i="6" s="1"/>
  <c r="S1853" i="6"/>
  <c r="Z2467" i="6" s="1"/>
  <c r="AQ2467" i="6" s="1"/>
  <c r="Q1850" i="6"/>
  <c r="X2464" i="6" s="1"/>
  <c r="AO2464" i="6" s="1"/>
  <c r="T1851" i="6"/>
  <c r="AA2465" i="6" s="1"/>
  <c r="AR2465" i="6" s="1"/>
  <c r="P1849" i="6"/>
  <c r="P1852" i="6"/>
  <c r="W2466" i="6" s="1"/>
  <c r="AN2466" i="6" s="1"/>
  <c r="R1849" i="6"/>
  <c r="Y2463" i="6" s="1"/>
  <c r="AP2463" i="6" s="1"/>
  <c r="Q1853" i="6"/>
  <c r="X2467" i="6" s="1"/>
  <c r="AO2467" i="6" s="1"/>
  <c r="R1859" i="6"/>
  <c r="Y2475" i="6" s="1"/>
  <c r="AP2475" i="6" s="1"/>
  <c r="P1856" i="6"/>
  <c r="W2472" i="6" s="1"/>
  <c r="AN2472" i="6" s="1"/>
  <c r="Q1858" i="6"/>
  <c r="X2474" i="6" s="1"/>
  <c r="AO2474" i="6" s="1"/>
  <c r="S1855" i="6"/>
  <c r="Z2471" i="6" s="1"/>
  <c r="AQ2471" i="6" s="1"/>
  <c r="Q1859" i="6"/>
  <c r="X2475" i="6" s="1"/>
  <c r="AO2475" i="6" s="1"/>
  <c r="S1856" i="6"/>
  <c r="Z2472" i="6" s="1"/>
  <c r="AQ2472" i="6" s="1"/>
  <c r="T1859" i="6"/>
  <c r="AA2475" i="6" s="1"/>
  <c r="AR2475" i="6" s="1"/>
  <c r="P1857" i="6"/>
  <c r="W2473" i="6" s="1"/>
  <c r="AN2473" i="6" s="1"/>
  <c r="R1854" i="6"/>
  <c r="Y2470" i="6" s="1"/>
  <c r="AP2470" i="6" s="1"/>
  <c r="R1857" i="6"/>
  <c r="Y2473" i="6" s="1"/>
  <c r="AP2473" i="6" s="1"/>
  <c r="P1854" i="6"/>
  <c r="W2470" i="6" s="1"/>
  <c r="AN2470" i="6" s="1"/>
  <c r="S1859" i="6"/>
  <c r="Z2475" i="6" s="1"/>
  <c r="AQ2475" i="6" s="1"/>
  <c r="U1856" i="6"/>
  <c r="AB2472" i="6" s="1"/>
  <c r="AS2472" i="6" s="1"/>
  <c r="Q1854" i="6"/>
  <c r="X2470" i="6" s="1"/>
  <c r="AO2470" i="6" s="1"/>
  <c r="U1857" i="6"/>
  <c r="AB2473" i="6" s="1"/>
  <c r="AS2473" i="6" s="1"/>
  <c r="Q1855" i="6"/>
  <c r="X2471" i="6" s="1"/>
  <c r="AO2471" i="6" s="1"/>
  <c r="R1858" i="6"/>
  <c r="Y2474" i="6" s="1"/>
  <c r="AP2474" i="6" s="1"/>
  <c r="P1758" i="6" a="1"/>
  <c r="Q1860" i="6"/>
  <c r="X2478" i="6" s="1"/>
  <c r="AO2478" i="6" s="1"/>
  <c r="U1860" i="6"/>
  <c r="AB2478" i="6" s="1"/>
  <c r="AS2478" i="6" s="1"/>
  <c r="S1861" i="6"/>
  <c r="Z2479" i="6" s="1"/>
  <c r="AQ2479" i="6" s="1"/>
  <c r="Q1862" i="6"/>
  <c r="X2480" i="6" s="1"/>
  <c r="AO2480" i="6" s="1"/>
  <c r="U1862" i="6"/>
  <c r="AB2480" i="6" s="1"/>
  <c r="AS2480" i="6" s="1"/>
  <c r="S1863" i="6"/>
  <c r="Z2481" i="6" s="1"/>
  <c r="AQ2481" i="6" s="1"/>
  <c r="Q1864" i="6"/>
  <c r="X2482" i="6" s="1"/>
  <c r="AO2482" i="6" s="1"/>
  <c r="U1864" i="6"/>
  <c r="AB2482" i="6" s="1"/>
  <c r="AS2482" i="6" s="1"/>
  <c r="S1865" i="6"/>
  <c r="Z2483" i="6" s="1"/>
  <c r="AQ2483" i="6" s="1"/>
  <c r="R1860" i="6"/>
  <c r="Y2478" i="6" s="1"/>
  <c r="AP2478" i="6" s="1"/>
  <c r="P1861" i="6"/>
  <c r="W2479" i="6" s="1"/>
  <c r="AN2479" i="6" s="1"/>
  <c r="T1861" i="6"/>
  <c r="AA2479" i="6" s="1"/>
  <c r="AR2479" i="6" s="1"/>
  <c r="R1862" i="6"/>
  <c r="Y2480" i="6" s="1"/>
  <c r="AP2480" i="6" s="1"/>
  <c r="P1863" i="6"/>
  <c r="W2481" i="6" s="1"/>
  <c r="AN2481" i="6" s="1"/>
  <c r="T1863" i="6"/>
  <c r="AA2481" i="6" s="1"/>
  <c r="AR2481" i="6" s="1"/>
  <c r="R1864" i="6"/>
  <c r="P1865" i="6"/>
  <c r="W2483" i="6" s="1"/>
  <c r="AN2483" i="6" s="1"/>
  <c r="T1865" i="6"/>
  <c r="AA2483" i="6" s="1"/>
  <c r="AR2483" i="6" s="1"/>
  <c r="P1860" i="6"/>
  <c r="W2478" i="6" s="1"/>
  <c r="T1860" i="6"/>
  <c r="AA2478" i="6" s="1"/>
  <c r="AR2478" i="6" s="1"/>
  <c r="R1861" i="6"/>
  <c r="Y2479" i="6" s="1"/>
  <c r="AP2479" i="6" s="1"/>
  <c r="P1862" i="6"/>
  <c r="W2480" i="6" s="1"/>
  <c r="AN2480" i="6" s="1"/>
  <c r="T1862" i="6"/>
  <c r="AA2480" i="6" s="1"/>
  <c r="AR2480" i="6" s="1"/>
  <c r="R1863" i="6"/>
  <c r="Y2481" i="6" s="1"/>
  <c r="AP2481" i="6" s="1"/>
  <c r="P1864" i="6"/>
  <c r="W2482" i="6" s="1"/>
  <c r="AN2482" i="6" s="1"/>
  <c r="T1864" i="6"/>
  <c r="AA2482" i="6" s="1"/>
  <c r="AR2482" i="6" s="1"/>
  <c r="R1865" i="6"/>
  <c r="Y2483" i="6" s="1"/>
  <c r="AP2483" i="6" s="1"/>
  <c r="S1860" i="6"/>
  <c r="Z2478" i="6" s="1"/>
  <c r="AQ2478" i="6" s="1"/>
  <c r="Q1863" i="6"/>
  <c r="X2481" i="6" s="1"/>
  <c r="AO2481" i="6" s="1"/>
  <c r="U1865" i="6"/>
  <c r="AB2483" i="6" s="1"/>
  <c r="AS2483" i="6" s="1"/>
  <c r="Q1861" i="6"/>
  <c r="X2479" i="6" s="1"/>
  <c r="AO2479" i="6" s="1"/>
  <c r="U1863" i="6"/>
  <c r="AB2481" i="6" s="1"/>
  <c r="AS2481" i="6" s="1"/>
  <c r="U1861" i="6"/>
  <c r="AB2479" i="6" s="1"/>
  <c r="AS2479" i="6" s="1"/>
  <c r="S1864" i="6"/>
  <c r="Z2482" i="6" s="1"/>
  <c r="AQ2482" i="6" s="1"/>
  <c r="S1862" i="6"/>
  <c r="Z2480" i="6" s="1"/>
  <c r="AQ2480" i="6" s="1"/>
  <c r="Q1865" i="6"/>
  <c r="X2483" i="6" s="1"/>
  <c r="AO2483" i="6" s="1"/>
  <c r="R1830" i="6"/>
  <c r="Y2438" i="6" s="1"/>
  <c r="AP2438" i="6" s="1"/>
  <c r="P1831" i="6"/>
  <c r="W2439" i="6" s="1"/>
  <c r="AN2439" i="6" s="1"/>
  <c r="T1831" i="6"/>
  <c r="AA2439" i="6" s="1"/>
  <c r="AR2439" i="6" s="1"/>
  <c r="R1832" i="6"/>
  <c r="Y2440" i="6" s="1"/>
  <c r="AP2440" i="6" s="1"/>
  <c r="P1833" i="6"/>
  <c r="W2441" i="6" s="1"/>
  <c r="AN2441" i="6" s="1"/>
  <c r="T1833" i="6"/>
  <c r="AA2441" i="6" s="1"/>
  <c r="AR2441" i="6" s="1"/>
  <c r="R1834" i="6"/>
  <c r="Y2442" i="6" s="1"/>
  <c r="AP2442" i="6" s="1"/>
  <c r="P1835" i="6"/>
  <c r="W2443" i="6" s="1"/>
  <c r="AN2443" i="6" s="1"/>
  <c r="T1835" i="6"/>
  <c r="AA2443" i="6" s="1"/>
  <c r="AR2443" i="6" s="1"/>
  <c r="S1830" i="6"/>
  <c r="Z2438" i="6" s="1"/>
  <c r="AQ2438" i="6" s="1"/>
  <c r="Q1831" i="6"/>
  <c r="X2439" i="6" s="1"/>
  <c r="AO2439" i="6" s="1"/>
  <c r="U1831" i="6"/>
  <c r="AB2439" i="6" s="1"/>
  <c r="AS2439" i="6" s="1"/>
  <c r="S1832" i="6"/>
  <c r="Z2440" i="6" s="1"/>
  <c r="AQ2440" i="6" s="1"/>
  <c r="Q1833" i="6"/>
  <c r="X2441" i="6" s="1"/>
  <c r="AO2441" i="6" s="1"/>
  <c r="U1833" i="6"/>
  <c r="AB2441" i="6" s="1"/>
  <c r="AS2441" i="6" s="1"/>
  <c r="S1834" i="6"/>
  <c r="Z2442" i="6" s="1"/>
  <c r="AQ2442" i="6" s="1"/>
  <c r="Q1835" i="6"/>
  <c r="X2443" i="6" s="1"/>
  <c r="AO2443" i="6" s="1"/>
  <c r="U1835" i="6"/>
  <c r="AB2443" i="6" s="1"/>
  <c r="AS2443" i="6" s="1"/>
  <c r="Q1830" i="6"/>
  <c r="X2438" i="6" s="1"/>
  <c r="AO2438" i="6" s="1"/>
  <c r="U1830" i="6"/>
  <c r="AB2438" i="6" s="1"/>
  <c r="AS2438" i="6" s="1"/>
  <c r="S1831" i="6"/>
  <c r="Z2439" i="6" s="1"/>
  <c r="AQ2439" i="6" s="1"/>
  <c r="Q1832" i="6"/>
  <c r="X2440" i="6" s="1"/>
  <c r="AO2440" i="6" s="1"/>
  <c r="U1832" i="6"/>
  <c r="AB2440" i="6" s="1"/>
  <c r="AS2440" i="6" s="1"/>
  <c r="S1833" i="6"/>
  <c r="Z2441" i="6" s="1"/>
  <c r="AQ2441" i="6" s="1"/>
  <c r="Q1834" i="6"/>
  <c r="X2442" i="6" s="1"/>
  <c r="AO2442" i="6" s="1"/>
  <c r="U1834" i="6"/>
  <c r="S1835" i="6"/>
  <c r="Z2443" i="6" s="1"/>
  <c r="AQ2443" i="6" s="1"/>
  <c r="P1832" i="6"/>
  <c r="W2440" i="6" s="1"/>
  <c r="AN2440" i="6" s="1"/>
  <c r="T1834" i="6"/>
  <c r="AA2442" i="6" s="1"/>
  <c r="AR2442" i="6" s="1"/>
  <c r="P1830" i="6"/>
  <c r="W2438" i="6" s="1"/>
  <c r="T1832" i="6"/>
  <c r="AA2440" i="6" s="1"/>
  <c r="AR2440" i="6" s="1"/>
  <c r="R1835" i="6"/>
  <c r="Y2443" i="6" s="1"/>
  <c r="AP2443" i="6" s="1"/>
  <c r="T1830" i="6"/>
  <c r="AA2438" i="6" s="1"/>
  <c r="AR2438" i="6" s="1"/>
  <c r="R1833" i="6"/>
  <c r="Y2441" i="6" s="1"/>
  <c r="AP2441" i="6" s="1"/>
  <c r="R1831" i="6"/>
  <c r="P1834" i="6"/>
  <c r="W2442" i="6" s="1"/>
  <c r="AN2442" i="6" s="1"/>
  <c r="P1842" i="6"/>
  <c r="W2454" i="6" s="1"/>
  <c r="T1842" i="6"/>
  <c r="AA2454" i="6" s="1"/>
  <c r="AR2454" i="6" s="1"/>
  <c r="R1843" i="6"/>
  <c r="Y2455" i="6" s="1"/>
  <c r="AP2455" i="6" s="1"/>
  <c r="P1844" i="6"/>
  <c r="W2456" i="6" s="1"/>
  <c r="AN2456" i="6" s="1"/>
  <c r="T1844" i="6"/>
  <c r="AA2456" i="6" s="1"/>
  <c r="AR2456" i="6" s="1"/>
  <c r="R1845" i="6"/>
  <c r="Y2457" i="6" s="1"/>
  <c r="AP2457" i="6" s="1"/>
  <c r="P1846" i="6"/>
  <c r="W2458" i="6" s="1"/>
  <c r="AN2458" i="6" s="1"/>
  <c r="T1846" i="6"/>
  <c r="AA2458" i="6" s="1"/>
  <c r="AR2458" i="6" s="1"/>
  <c r="R1847" i="6"/>
  <c r="Y2459" i="6" s="1"/>
  <c r="AP2459" i="6" s="1"/>
  <c r="Q1842" i="6"/>
  <c r="X2454" i="6" s="1"/>
  <c r="AO2454" i="6" s="1"/>
  <c r="U1842" i="6"/>
  <c r="AB2454" i="6" s="1"/>
  <c r="AS2454" i="6" s="1"/>
  <c r="S1843" i="6"/>
  <c r="Z2455" i="6" s="1"/>
  <c r="AQ2455" i="6" s="1"/>
  <c r="Q1844" i="6"/>
  <c r="X2456" i="6" s="1"/>
  <c r="AO2456" i="6" s="1"/>
  <c r="U1844" i="6"/>
  <c r="AB2456" i="6" s="1"/>
  <c r="AS2456" i="6" s="1"/>
  <c r="S1845" i="6"/>
  <c r="Z2457" i="6" s="1"/>
  <c r="AQ2457" i="6" s="1"/>
  <c r="Q1846" i="6"/>
  <c r="X2458" i="6" s="1"/>
  <c r="AO2458" i="6" s="1"/>
  <c r="U1846" i="6"/>
  <c r="AB2458" i="6" s="1"/>
  <c r="AS2458" i="6" s="1"/>
  <c r="S1847" i="6"/>
  <c r="Z2459" i="6" s="1"/>
  <c r="AQ2459" i="6" s="1"/>
  <c r="S1842" i="6"/>
  <c r="Z2454" i="6" s="1"/>
  <c r="AQ2454" i="6" s="1"/>
  <c r="Q1843" i="6"/>
  <c r="X2455" i="6" s="1"/>
  <c r="AO2455" i="6" s="1"/>
  <c r="U1843" i="6"/>
  <c r="AB2455" i="6" s="1"/>
  <c r="AS2455" i="6" s="1"/>
  <c r="S1844" i="6"/>
  <c r="Z2456" i="6" s="1"/>
  <c r="AQ2456" i="6" s="1"/>
  <c r="Q1845" i="6"/>
  <c r="X2457" i="6" s="1"/>
  <c r="AO2457" i="6" s="1"/>
  <c r="U1845" i="6"/>
  <c r="AB2457" i="6" s="1"/>
  <c r="AS2457" i="6" s="1"/>
  <c r="S1846" i="6"/>
  <c r="Z2458" i="6" s="1"/>
  <c r="AQ2458" i="6" s="1"/>
  <c r="Q1847" i="6"/>
  <c r="X2459" i="6" s="1"/>
  <c r="AO2459" i="6" s="1"/>
  <c r="U1847" i="6"/>
  <c r="AB2459" i="6" s="1"/>
  <c r="AS2459" i="6" s="1"/>
  <c r="R1842" i="6"/>
  <c r="Y2454" i="6" s="1"/>
  <c r="AP2454" i="6" s="1"/>
  <c r="P1845" i="6"/>
  <c r="W2457" i="6" s="1"/>
  <c r="AN2457" i="6" s="1"/>
  <c r="T1847" i="6"/>
  <c r="AA2459" i="6" s="1"/>
  <c r="AR2459" i="6" s="1"/>
  <c r="P1843" i="6"/>
  <c r="W2455" i="6" s="1"/>
  <c r="AN2455" i="6" s="1"/>
  <c r="T1845" i="6"/>
  <c r="AA2457" i="6" s="1"/>
  <c r="AR2457" i="6" s="1"/>
  <c r="T1843" i="6"/>
  <c r="AA2455" i="6" s="1"/>
  <c r="AR2455" i="6" s="1"/>
  <c r="R1846" i="6"/>
  <c r="Y2458" i="6" s="1"/>
  <c r="AP2458" i="6" s="1"/>
  <c r="R1844" i="6"/>
  <c r="Y2456" i="6" s="1"/>
  <c r="AP2456" i="6" s="1"/>
  <c r="P1847" i="6"/>
  <c r="W2459" i="6" s="1"/>
  <c r="AN2459" i="6" s="1"/>
  <c r="Q1836" i="6"/>
  <c r="X2446" i="6" s="1"/>
  <c r="AO2446" i="6" s="1"/>
  <c r="U1836" i="6"/>
  <c r="S1837" i="6"/>
  <c r="Q1838" i="6"/>
  <c r="X2448" i="6" s="1"/>
  <c r="AO2448" i="6" s="1"/>
  <c r="U1838" i="6"/>
  <c r="AB2448" i="6" s="1"/>
  <c r="AS2448" i="6" s="1"/>
  <c r="S1839" i="6"/>
  <c r="Z2449" i="6" s="1"/>
  <c r="AQ2449" i="6" s="1"/>
  <c r="Q1840" i="6"/>
  <c r="X2450" i="6" s="1"/>
  <c r="AO2450" i="6" s="1"/>
  <c r="U1840" i="6"/>
  <c r="AB2450" i="6" s="1"/>
  <c r="AS2450" i="6" s="1"/>
  <c r="S1841" i="6"/>
  <c r="Z2451" i="6" s="1"/>
  <c r="AQ2451" i="6" s="1"/>
  <c r="R1836" i="6"/>
  <c r="Y2446" i="6" s="1"/>
  <c r="AP2446" i="6" s="1"/>
  <c r="P1837" i="6"/>
  <c r="W2447" i="6" s="1"/>
  <c r="AN2447" i="6" s="1"/>
  <c r="T1837" i="6"/>
  <c r="AA2447" i="6" s="1"/>
  <c r="AR2447" i="6" s="1"/>
  <c r="R1838" i="6"/>
  <c r="Y2448" i="6" s="1"/>
  <c r="AP2448" i="6" s="1"/>
  <c r="P1839" i="6"/>
  <c r="W2449" i="6" s="1"/>
  <c r="AN2449" i="6" s="1"/>
  <c r="T1839" i="6"/>
  <c r="AA2449" i="6" s="1"/>
  <c r="AR2449" i="6" s="1"/>
  <c r="R1840" i="6"/>
  <c r="Y2450" i="6" s="1"/>
  <c r="AP2450" i="6" s="1"/>
  <c r="P1841" i="6"/>
  <c r="W2451" i="6" s="1"/>
  <c r="AN2451" i="6" s="1"/>
  <c r="T1841" i="6"/>
  <c r="AA2451" i="6" s="1"/>
  <c r="AR2451" i="6" s="1"/>
  <c r="P1836" i="6"/>
  <c r="W2446" i="6" s="1"/>
  <c r="T1836" i="6"/>
  <c r="AA2446" i="6" s="1"/>
  <c r="AR2446" i="6" s="1"/>
  <c r="R1837" i="6"/>
  <c r="Y2447" i="6" s="1"/>
  <c r="AP2447" i="6" s="1"/>
  <c r="P1838" i="6"/>
  <c r="W2448" i="6" s="1"/>
  <c r="AN2448" i="6" s="1"/>
  <c r="T1838" i="6"/>
  <c r="AA2448" i="6" s="1"/>
  <c r="AR2448" i="6" s="1"/>
  <c r="R1839" i="6"/>
  <c r="Y2449" i="6" s="1"/>
  <c r="AP2449" i="6" s="1"/>
  <c r="P1840" i="6"/>
  <c r="W2450" i="6" s="1"/>
  <c r="AN2450" i="6" s="1"/>
  <c r="T1840" i="6"/>
  <c r="AA2450" i="6" s="1"/>
  <c r="AR2450" i="6" s="1"/>
  <c r="R1841" i="6"/>
  <c r="Y2451" i="6" s="1"/>
  <c r="AP2451" i="6" s="1"/>
  <c r="Q1837" i="6"/>
  <c r="X2447" i="6" s="1"/>
  <c r="AO2447" i="6" s="1"/>
  <c r="U1839" i="6"/>
  <c r="AB2449" i="6" s="1"/>
  <c r="AS2449" i="6" s="1"/>
  <c r="U1837" i="6"/>
  <c r="AB2447" i="6" s="1"/>
  <c r="AS2447" i="6" s="1"/>
  <c r="S1840" i="6"/>
  <c r="Z2450" i="6" s="1"/>
  <c r="AQ2450" i="6" s="1"/>
  <c r="S1838" i="6"/>
  <c r="Z2448" i="6" s="1"/>
  <c r="AQ2448" i="6" s="1"/>
  <c r="Q1841" i="6"/>
  <c r="X2451" i="6" s="1"/>
  <c r="AO2451" i="6" s="1"/>
  <c r="S1836" i="6"/>
  <c r="Z2446" i="6" s="1"/>
  <c r="AQ2446" i="6" s="1"/>
  <c r="Q1839" i="6"/>
  <c r="X2449" i="6" s="1"/>
  <c r="AO2449" i="6" s="1"/>
  <c r="U1841" i="6"/>
  <c r="AB2451" i="6" s="1"/>
  <c r="AS2451" i="6" s="1"/>
  <c r="P1866" i="6"/>
  <c r="W2486" i="6" s="1"/>
  <c r="T1866" i="6"/>
  <c r="AA2486" i="6" s="1"/>
  <c r="AR2486" i="6" s="1"/>
  <c r="R1867" i="6"/>
  <c r="Y2487" i="6" s="1"/>
  <c r="AP2487" i="6" s="1"/>
  <c r="P1868" i="6"/>
  <c r="W2488" i="6" s="1"/>
  <c r="AN2488" i="6" s="1"/>
  <c r="T1868" i="6"/>
  <c r="AA2488" i="6" s="1"/>
  <c r="AR2488" i="6" s="1"/>
  <c r="R1869" i="6"/>
  <c r="Y2489" i="6" s="1"/>
  <c r="AP2489" i="6" s="1"/>
  <c r="P1870" i="6"/>
  <c r="W2490" i="6" s="1"/>
  <c r="AN2490" i="6" s="1"/>
  <c r="T1870" i="6"/>
  <c r="AA2490" i="6" s="1"/>
  <c r="AR2490" i="6" s="1"/>
  <c r="R1871" i="6"/>
  <c r="Y2491" i="6" s="1"/>
  <c r="AP2491" i="6" s="1"/>
  <c r="Q1866" i="6"/>
  <c r="X2486" i="6" s="1"/>
  <c r="AO2486" i="6" s="1"/>
  <c r="U1866" i="6"/>
  <c r="AB2486" i="6" s="1"/>
  <c r="AS2486" i="6" s="1"/>
  <c r="S1867" i="6"/>
  <c r="Z2487" i="6" s="1"/>
  <c r="AQ2487" i="6" s="1"/>
  <c r="Q1868" i="6"/>
  <c r="X2488" i="6" s="1"/>
  <c r="AO2488" i="6" s="1"/>
  <c r="U1868" i="6"/>
  <c r="AB2488" i="6" s="1"/>
  <c r="AS2488" i="6" s="1"/>
  <c r="S1869" i="6"/>
  <c r="Z2489" i="6" s="1"/>
  <c r="AQ2489" i="6" s="1"/>
  <c r="Q1870" i="6"/>
  <c r="X2490" i="6" s="1"/>
  <c r="AO2490" i="6" s="1"/>
  <c r="U1870" i="6"/>
  <c r="AB2490" i="6" s="1"/>
  <c r="AS2490" i="6" s="1"/>
  <c r="S1871" i="6"/>
  <c r="Z2491" i="6" s="1"/>
  <c r="AQ2491" i="6" s="1"/>
  <c r="S1866" i="6"/>
  <c r="Z2486" i="6" s="1"/>
  <c r="AQ2486" i="6" s="1"/>
  <c r="Q1867" i="6"/>
  <c r="X2487" i="6" s="1"/>
  <c r="AO2487" i="6" s="1"/>
  <c r="U1867" i="6"/>
  <c r="AB2487" i="6" s="1"/>
  <c r="AS2487" i="6" s="1"/>
  <c r="S1868" i="6"/>
  <c r="Z2488" i="6" s="1"/>
  <c r="AQ2488" i="6" s="1"/>
  <c r="Q1869" i="6"/>
  <c r="X2489" i="6" s="1"/>
  <c r="AO2489" i="6" s="1"/>
  <c r="U1869" i="6"/>
  <c r="AB2489" i="6" s="1"/>
  <c r="AS2489" i="6" s="1"/>
  <c r="S1870" i="6"/>
  <c r="Z2490" i="6" s="1"/>
  <c r="AQ2490" i="6" s="1"/>
  <c r="Q1871" i="6"/>
  <c r="X2491" i="6" s="1"/>
  <c r="AO2491" i="6" s="1"/>
  <c r="U1871" i="6"/>
  <c r="AB2491" i="6" s="1"/>
  <c r="AS2491" i="6" s="1"/>
  <c r="R1868" i="6"/>
  <c r="Y2488" i="6" s="1"/>
  <c r="AP2488" i="6" s="1"/>
  <c r="P1871" i="6"/>
  <c r="W2491" i="6" s="1"/>
  <c r="AN2491" i="6" s="1"/>
  <c r="R1866" i="6"/>
  <c r="Y2486" i="6" s="1"/>
  <c r="AP2486" i="6" s="1"/>
  <c r="P1869" i="6"/>
  <c r="W2489" i="6" s="1"/>
  <c r="AN2489" i="6" s="1"/>
  <c r="T1871" i="6"/>
  <c r="AA2491" i="6" s="1"/>
  <c r="AR2491" i="6" s="1"/>
  <c r="P1867" i="6"/>
  <c r="W2487" i="6" s="1"/>
  <c r="AN2487" i="6" s="1"/>
  <c r="T1869" i="6"/>
  <c r="AA2489" i="6" s="1"/>
  <c r="AR2489" i="6" s="1"/>
  <c r="T1867" i="6"/>
  <c r="AA2487" i="6" s="1"/>
  <c r="AR2487" i="6" s="1"/>
  <c r="R1870" i="6"/>
  <c r="Y2490" i="6" s="1"/>
  <c r="AP2490" i="6" s="1"/>
  <c r="I547" i="6"/>
  <c r="AW727" i="6" s="1"/>
  <c r="I693" i="6"/>
  <c r="AW921" i="6" s="1"/>
  <c r="I965" i="6"/>
  <c r="AW1283" i="6" s="1"/>
  <c r="I1131" i="6"/>
  <c r="AW1505" i="6" s="1"/>
  <c r="I1229" i="6"/>
  <c r="AW1635" i="6" s="1"/>
  <c r="I1347" i="6"/>
  <c r="AW1793" i="6" s="1"/>
  <c r="I507" i="6"/>
  <c r="AW673" i="6" s="1"/>
  <c r="I569" i="6"/>
  <c r="AW755" i="6" s="1"/>
  <c r="I515" i="6"/>
  <c r="AW683" i="6" s="1"/>
  <c r="I525" i="6"/>
  <c r="AW697" i="6" s="1"/>
  <c r="I915" i="6"/>
  <c r="AW1217" i="6" s="1"/>
  <c r="I1227" i="6"/>
  <c r="AW1633" i="6" s="1"/>
  <c r="I583" i="6"/>
  <c r="AW775" i="6" s="1"/>
  <c r="I995" i="6"/>
  <c r="AW1323" i="6" s="1"/>
  <c r="I1303" i="6"/>
  <c r="AW1735" i="6" s="1"/>
  <c r="I1327" i="6"/>
  <c r="AW1767" i="6" s="1"/>
  <c r="I1453" i="6"/>
  <c r="AW1935" i="6" s="1"/>
  <c r="I491" i="6"/>
  <c r="AW651" i="6" s="1"/>
  <c r="I291" i="6"/>
  <c r="AW385" i="6" s="1"/>
  <c r="I441" i="6"/>
  <c r="AW585" i="6" s="1"/>
  <c r="I985" i="6"/>
  <c r="AW1311" i="6" s="1"/>
  <c r="I1081" i="6"/>
  <c r="AW1439" i="6" s="1"/>
  <c r="I553" i="6"/>
  <c r="AW735" i="6" s="1"/>
  <c r="I841" i="6"/>
  <c r="AW1119" i="6" s="1"/>
  <c r="I1161" i="6"/>
  <c r="AW1545" i="6" s="1"/>
  <c r="I455" i="6"/>
  <c r="AW603" i="6" s="1"/>
  <c r="I647" i="6"/>
  <c r="AW859" i="6" s="1"/>
  <c r="I1093" i="6"/>
  <c r="AW1455" i="6" s="1"/>
  <c r="I1627" i="6"/>
  <c r="AW2167" i="6" s="1"/>
  <c r="I45" i="6"/>
  <c r="AW57" i="6" s="1"/>
  <c r="I979" i="6"/>
  <c r="AW1303" i="6" s="1"/>
  <c r="I1789" i="6"/>
  <c r="AW2383" i="6" s="1"/>
  <c r="I957" i="6"/>
  <c r="AW1273" i="6" s="1"/>
  <c r="I1199" i="6"/>
  <c r="AW1595" i="6" s="1"/>
  <c r="I1469" i="6"/>
  <c r="AW1955" i="6" s="1"/>
  <c r="I1515" i="6"/>
  <c r="AW2017" i="6" s="1"/>
  <c r="I1735" i="6"/>
  <c r="AW2311" i="6" s="1"/>
  <c r="I687" i="6"/>
  <c r="AW913" i="6" s="1"/>
  <c r="I1099" i="6"/>
  <c r="AW1463" i="6" s="1"/>
  <c r="I1319" i="6"/>
  <c r="AW1755" i="6" s="1"/>
  <c r="I719" i="6"/>
  <c r="AW955" i="6" s="1"/>
  <c r="I1571" i="6"/>
  <c r="AW2091" i="6" s="1"/>
  <c r="I1773" i="6"/>
  <c r="AW2361" i="6" s="1"/>
  <c r="I123" i="6"/>
  <c r="AW161" i="6" s="1"/>
  <c r="I365" i="6"/>
  <c r="AW483" i="6" s="1"/>
  <c r="I1175" i="6"/>
  <c r="AW1563" i="6" s="1"/>
  <c r="I1137" i="6"/>
  <c r="AW1513" i="6" s="1"/>
  <c r="I1527" i="6"/>
  <c r="AW2033" i="6" s="1"/>
  <c r="I219" i="6"/>
  <c r="AW289" i="6" s="1"/>
  <c r="I597" i="6"/>
  <c r="AW793" i="6" s="1"/>
  <c r="I769" i="6"/>
  <c r="AW1023" i="6" s="1"/>
  <c r="I1069" i="6"/>
  <c r="AW1423" i="6" s="1"/>
  <c r="I1165" i="6"/>
  <c r="AW1551" i="6" s="1"/>
  <c r="I1285" i="6"/>
  <c r="AW1711" i="6" s="1"/>
  <c r="I1815" i="6"/>
  <c r="AW2417" i="6" s="1"/>
  <c r="I497" i="6"/>
  <c r="AW659" i="6" s="1"/>
  <c r="I859" i="6"/>
  <c r="AW1143" i="6" s="1"/>
  <c r="I193" i="6"/>
  <c r="AW255" i="6" s="1"/>
  <c r="I1135" i="6"/>
  <c r="AW1511" i="6" s="1"/>
  <c r="I1457" i="6"/>
  <c r="AW1939" i="6" s="1"/>
  <c r="I217" i="6"/>
  <c r="AW287" i="6" s="1"/>
  <c r="I95" i="6"/>
  <c r="AW123" i="6" s="1"/>
  <c r="I251" i="6"/>
  <c r="AW331" i="6" s="1"/>
  <c r="I517" i="6"/>
  <c r="AW687" i="6" s="1"/>
  <c r="I111" i="6"/>
  <c r="AW145" i="6" s="1"/>
  <c r="I167" i="6"/>
  <c r="AW219" i="6" s="1"/>
  <c r="I247" i="6"/>
  <c r="AW327" i="6" s="1"/>
  <c r="I327" i="6"/>
  <c r="AW433" i="6" s="1"/>
  <c r="I1185" i="6"/>
  <c r="AW1577" i="6" s="1"/>
  <c r="I537" i="6"/>
  <c r="AW713" i="6" s="1"/>
  <c r="I393" i="6"/>
  <c r="AW521" i="6" s="1"/>
  <c r="I323" i="6"/>
  <c r="AW427" i="6" s="1"/>
  <c r="I425" i="6"/>
  <c r="AW563" i="6" s="1"/>
  <c r="I201" i="6"/>
  <c r="AW265" i="6" s="1"/>
  <c r="I53" i="6"/>
  <c r="AW67" i="6" s="1"/>
  <c r="I411" i="6"/>
  <c r="AW545" i="6" s="1"/>
  <c r="I471" i="6"/>
  <c r="AW625" i="6" s="1"/>
  <c r="I691" i="6"/>
  <c r="AW919" i="6" s="1"/>
  <c r="I861" i="6"/>
  <c r="AW1145" i="6" s="1"/>
  <c r="I917" i="6"/>
  <c r="AW1219" i="6" s="1"/>
  <c r="I1157" i="6"/>
  <c r="AW1539" i="6" s="1"/>
  <c r="I1205" i="6"/>
  <c r="AW1603" i="6" s="1"/>
  <c r="I1591" i="6"/>
  <c r="AW2119" i="6" s="1"/>
  <c r="I1665" i="6"/>
  <c r="AW2217" i="6" s="1"/>
  <c r="I67" i="6"/>
  <c r="AW87" i="6" s="1"/>
  <c r="I701" i="6"/>
  <c r="AW931" i="6" s="1"/>
  <c r="I721" i="6"/>
  <c r="AW959" i="6" s="1"/>
  <c r="I767" i="6"/>
  <c r="AW1019" i="6" s="1"/>
  <c r="I819" i="6"/>
  <c r="AW1089" i="6" s="1"/>
  <c r="I943" i="6"/>
  <c r="AW1255" i="6" s="1"/>
  <c r="I1361" i="6"/>
  <c r="AW1811" i="6" s="1"/>
  <c r="I1409" i="6"/>
  <c r="AW1875" i="6" s="1"/>
  <c r="I1597" i="6"/>
  <c r="AW2127" i="6" s="1"/>
  <c r="I21" i="6"/>
  <c r="AW25" i="6" s="1"/>
  <c r="I381" i="6"/>
  <c r="AW505" i="6" s="1"/>
  <c r="I707" i="6"/>
  <c r="AW939" i="6" s="1"/>
  <c r="I823" i="6"/>
  <c r="AW1095" i="6" s="1"/>
  <c r="I871" i="6"/>
  <c r="AW1159" i="6" s="1"/>
  <c r="I929" i="6"/>
  <c r="AW1235" i="6" s="1"/>
  <c r="I1025" i="6"/>
  <c r="AW1363" i="6" s="1"/>
  <c r="I1189" i="6"/>
  <c r="AW1583" i="6" s="1"/>
  <c r="I1389" i="6"/>
  <c r="AW1849" i="6" s="1"/>
  <c r="I1679" i="6"/>
  <c r="AW2235" i="6" s="1"/>
  <c r="I1807" i="6"/>
  <c r="AW2407" i="6" s="1"/>
  <c r="I235" i="6"/>
  <c r="AW311" i="6" s="1"/>
  <c r="I433" i="6"/>
  <c r="AW575" i="6" s="1"/>
  <c r="I541" i="6"/>
  <c r="AW719" i="6" s="1"/>
  <c r="I711" i="6"/>
  <c r="AW945" i="6" s="1"/>
  <c r="I469" i="6"/>
  <c r="AW623" i="6" s="1"/>
  <c r="I1035" i="6"/>
  <c r="AW1377" i="6" s="1"/>
  <c r="I1179" i="6"/>
  <c r="AW1569" i="6" s="1"/>
  <c r="I1249" i="6"/>
  <c r="AW1663" i="6" s="1"/>
  <c r="I1301" i="6"/>
  <c r="AW1731" i="6" s="1"/>
  <c r="I1401" i="6"/>
  <c r="AW1865" i="6" s="1"/>
  <c r="I1521" i="6"/>
  <c r="AW2025" i="6" s="1"/>
  <c r="I1615" i="6"/>
  <c r="AW2151" i="6" s="1"/>
  <c r="I69" i="6"/>
  <c r="AW89" i="6" s="1"/>
  <c r="I197" i="6"/>
  <c r="AW259" i="6" s="1"/>
  <c r="I557" i="6"/>
  <c r="AW739" i="6" s="1"/>
  <c r="I613" i="6"/>
  <c r="AW815" i="6" s="1"/>
  <c r="I1019" i="6"/>
  <c r="AW1355" i="6" s="1"/>
  <c r="I1063" i="6"/>
  <c r="AW1415" i="6" s="1"/>
  <c r="I1305" i="6"/>
  <c r="AW1737" i="6" s="1"/>
  <c r="I1801" i="6"/>
  <c r="AW2399" i="6" s="1"/>
  <c r="I221" i="6"/>
  <c r="AW291" i="6" s="1"/>
  <c r="I431" i="6"/>
  <c r="AW571" i="6" s="1"/>
  <c r="I485" i="6"/>
  <c r="AW643" i="6" s="1"/>
  <c r="I535" i="6"/>
  <c r="AW711" i="6" s="1"/>
  <c r="I729" i="6"/>
  <c r="AW969" i="6" s="1"/>
  <c r="I739" i="6"/>
  <c r="AW983" i="6" s="1"/>
  <c r="I801" i="6"/>
  <c r="AW1065" i="6" s="1"/>
  <c r="I1001" i="6"/>
  <c r="AW1331" i="6" s="1"/>
  <c r="I1045" i="6"/>
  <c r="AW1391" i="6" s="1"/>
  <c r="I1095" i="6"/>
  <c r="AW1457" i="6" s="1"/>
  <c r="I1143" i="6"/>
  <c r="AW1521" i="6" s="1"/>
  <c r="I1263" i="6"/>
  <c r="AW1681" i="6" s="1"/>
  <c r="I1415" i="6"/>
  <c r="AW1883" i="6" s="1"/>
  <c r="I1461" i="6"/>
  <c r="AW1945" i="6" s="1"/>
  <c r="I1531" i="6"/>
  <c r="AW2039" i="6" s="1"/>
  <c r="I1631" i="6"/>
  <c r="AW2171" i="6" s="1"/>
  <c r="I1703" i="6"/>
  <c r="AW2267" i="6" s="1"/>
  <c r="I489" i="6"/>
  <c r="AW649" i="6" s="1"/>
  <c r="I545" i="6"/>
  <c r="AW723" i="6" s="1"/>
  <c r="I115" i="6"/>
  <c r="AW151" i="6" s="1"/>
  <c r="I717" i="6"/>
  <c r="AW953" i="6" s="1"/>
  <c r="I1083" i="6"/>
  <c r="AW1441" i="6" s="1"/>
  <c r="I1181" i="6"/>
  <c r="AW1571" i="6" s="1"/>
  <c r="I1495" i="6"/>
  <c r="AW1991" i="6" s="1"/>
  <c r="I1547" i="6"/>
  <c r="AW2059" i="6" s="1"/>
  <c r="I1617" i="6"/>
  <c r="AW2153" i="6" s="1"/>
  <c r="I1715" i="6"/>
  <c r="AW2283" i="6" s="1"/>
  <c r="I1775" i="6"/>
  <c r="AW2363" i="6" s="1"/>
  <c r="I195" i="6"/>
  <c r="AW257" i="6" s="1"/>
  <c r="I501" i="6"/>
  <c r="AW665" i="6" s="1"/>
  <c r="I555" i="6"/>
  <c r="AW737" i="6" s="1"/>
  <c r="I667" i="6"/>
  <c r="AW887" i="6" s="1"/>
  <c r="I733" i="6"/>
  <c r="AW975" i="6" s="1"/>
  <c r="I899" i="6"/>
  <c r="AW1195" i="6" s="1"/>
  <c r="I993" i="6"/>
  <c r="AW1321" i="6" s="1"/>
  <c r="I1089" i="6"/>
  <c r="AW1449" i="6" s="1"/>
  <c r="I1455" i="6"/>
  <c r="AW1937" i="6" s="1"/>
  <c r="I1549" i="6"/>
  <c r="AW2063" i="6" s="1"/>
  <c r="I141" i="6"/>
  <c r="AW185" i="6" s="1"/>
  <c r="I269" i="6"/>
  <c r="AW355" i="6" s="1"/>
  <c r="I451" i="6"/>
  <c r="AW599" i="6" s="1"/>
  <c r="I505" i="6"/>
  <c r="AW671" i="6" s="1"/>
  <c r="I673" i="6"/>
  <c r="AW895" i="6" s="1"/>
  <c r="I705" i="6"/>
  <c r="AW937" i="6" s="1"/>
  <c r="I1145" i="6"/>
  <c r="AW1523" i="6" s="1"/>
  <c r="I1193" i="6"/>
  <c r="AW1587" i="6" s="1"/>
  <c r="I1365" i="6"/>
  <c r="AW1817" i="6" s="1"/>
  <c r="I1411" i="6"/>
  <c r="AW1879" i="6" s="1"/>
  <c r="I1459" i="6"/>
  <c r="AW1943" i="6" s="1"/>
  <c r="I1579" i="6"/>
  <c r="AW2103" i="6" s="1"/>
  <c r="I337" i="6"/>
  <c r="AW447" i="6" s="1"/>
  <c r="I389" i="6"/>
  <c r="AW515" i="6" s="1"/>
  <c r="I603" i="6"/>
  <c r="AW801" i="6" s="1"/>
  <c r="I853" i="6"/>
  <c r="AW1135" i="6" s="1"/>
  <c r="I1151" i="6"/>
  <c r="AW1531" i="6" s="1"/>
  <c r="I1223" i="6"/>
  <c r="AW1627" i="6" s="1"/>
  <c r="I1267" i="6"/>
  <c r="AW1687" i="6" s="1"/>
  <c r="I1339" i="6"/>
  <c r="AW1783" i="6" s="1"/>
  <c r="I1419" i="6"/>
  <c r="AW1889" i="6" s="1"/>
  <c r="I1609" i="6"/>
  <c r="AW2143" i="6" s="1"/>
  <c r="I783" i="6"/>
  <c r="AW1041" i="6" s="1"/>
  <c r="I879" i="6"/>
  <c r="AW1169" i="6" s="1"/>
  <c r="I933" i="6"/>
  <c r="AW1241" i="6" s="1"/>
  <c r="I1127" i="6"/>
  <c r="AW1499" i="6" s="1"/>
  <c r="I1395" i="6"/>
  <c r="AW1857" i="6" s="1"/>
  <c r="I1561" i="6"/>
  <c r="AW2079" i="6" s="1"/>
  <c r="I857" i="6"/>
  <c r="AW1139" i="6" s="1"/>
  <c r="I907" i="6"/>
  <c r="AW1207" i="6" s="1"/>
  <c r="I959" i="6"/>
  <c r="AW1275" i="6" s="1"/>
  <c r="I1077" i="6"/>
  <c r="AW1433" i="6" s="1"/>
  <c r="I1123" i="6"/>
  <c r="AW1495" i="6" s="1"/>
  <c r="I1221" i="6"/>
  <c r="AW1625" i="6" s="1"/>
  <c r="I1271" i="6"/>
  <c r="AW1691" i="6" s="1"/>
  <c r="I1441" i="6"/>
  <c r="AW1919" i="6" s="1"/>
  <c r="I117" i="6"/>
  <c r="AW153" i="6" s="1"/>
  <c r="I789" i="6"/>
  <c r="AW1049" i="6" s="1"/>
  <c r="I479" i="6"/>
  <c r="AW635" i="6" s="1"/>
  <c r="I77" i="6"/>
  <c r="AW99" i="6" s="1"/>
  <c r="I1555" i="6"/>
  <c r="AW2071" i="6" s="1"/>
  <c r="I1727" i="6"/>
  <c r="AW2299" i="6" s="1"/>
  <c r="I709" i="6"/>
  <c r="AW943" i="6" s="1"/>
  <c r="I189" i="6"/>
  <c r="AW249" i="6" s="1"/>
  <c r="I581" i="6"/>
  <c r="AW771" i="6" s="1"/>
  <c r="I633" i="6"/>
  <c r="AW841" i="6" s="1"/>
  <c r="I813" i="6"/>
  <c r="AW1081" i="6" s="1"/>
  <c r="I863" i="6"/>
  <c r="AW1147" i="6" s="1"/>
  <c r="I1085" i="6"/>
  <c r="AW1443" i="6" s="1"/>
  <c r="I811" i="6"/>
  <c r="AW1079" i="6" s="1"/>
  <c r="I125" i="6"/>
  <c r="AW163" i="6" s="1"/>
  <c r="I1067" i="6"/>
  <c r="AW1419" i="6" s="1"/>
  <c r="I1721" i="6"/>
  <c r="AW2291" i="6" s="1"/>
  <c r="I1377" i="6"/>
  <c r="AW1833" i="6" s="1"/>
  <c r="I121" i="6"/>
  <c r="AW159" i="6" s="1"/>
  <c r="I585" i="6"/>
  <c r="AW777" i="6" s="1"/>
  <c r="I639" i="6"/>
  <c r="AW849" i="6" s="1"/>
  <c r="I697" i="6"/>
  <c r="AW927" i="6" s="1"/>
  <c r="I981" i="6"/>
  <c r="AW1305" i="6" s="1"/>
  <c r="I795" i="6"/>
  <c r="AW1057" i="6" s="1"/>
  <c r="I991" i="6"/>
  <c r="AW1319" i="6" s="1"/>
  <c r="I1211" i="6"/>
  <c r="AW1611" i="6" s="1"/>
  <c r="I1529" i="6"/>
  <c r="AW2035" i="6" s="1"/>
  <c r="I1829" i="6"/>
  <c r="AW2435" i="6" s="1"/>
  <c r="I453" i="6"/>
  <c r="AW601" i="6" s="1"/>
  <c r="I599" i="6"/>
  <c r="AW795" i="6" s="1"/>
  <c r="I675" i="6"/>
  <c r="AW897" i="6" s="1"/>
  <c r="I1073" i="6"/>
  <c r="AW1427" i="6" s="1"/>
  <c r="I1337" i="6"/>
  <c r="AW1779" i="6" s="1"/>
  <c r="I1391" i="6"/>
  <c r="AW1851" i="6" s="1"/>
  <c r="I1435" i="6"/>
  <c r="AW1911" i="6" s="1"/>
  <c r="I145" i="6"/>
  <c r="AW191" i="6" s="1"/>
  <c r="I339" i="6"/>
  <c r="AW449" i="6" s="1"/>
  <c r="I601" i="6"/>
  <c r="AW799" i="6" s="1"/>
  <c r="I1173" i="6"/>
  <c r="AW1561" i="6" s="1"/>
  <c r="I1491" i="6"/>
  <c r="AW1985" i="6" s="1"/>
  <c r="I1563" i="6"/>
  <c r="AW2081" i="6" s="1"/>
  <c r="I1685" i="6"/>
  <c r="AW2243" i="6" s="1"/>
  <c r="I1733" i="6"/>
  <c r="AW2307" i="6" s="1"/>
  <c r="I1793" i="6"/>
  <c r="AW2387" i="6" s="1"/>
  <c r="I357" i="6"/>
  <c r="AW473" i="6" s="1"/>
  <c r="I1203" i="6"/>
  <c r="AW1601" i="6" s="1"/>
  <c r="I1471" i="6"/>
  <c r="AW1959" i="6" s="1"/>
  <c r="I1771" i="6"/>
  <c r="AW2359" i="6" s="1"/>
  <c r="I313" i="6"/>
  <c r="AW415" i="6" s="1"/>
  <c r="I821" i="6"/>
  <c r="AW1091" i="6" s="1"/>
  <c r="I1183" i="6"/>
  <c r="AW1575" i="6" s="1"/>
  <c r="I595" i="6"/>
  <c r="AW791" i="6" s="1"/>
  <c r="I977" i="6"/>
  <c r="AW1299" i="6" s="1"/>
  <c r="I713" i="6"/>
  <c r="AW947" i="6" s="1"/>
  <c r="I1315" i="6"/>
  <c r="AW1751" i="6" s="1"/>
  <c r="I1659" i="6"/>
  <c r="AW2209" i="6" s="1"/>
  <c r="I397" i="6"/>
  <c r="AW527" i="6" s="1"/>
  <c r="I463" i="6"/>
  <c r="AW615" i="6" s="1"/>
  <c r="I119" i="6"/>
  <c r="AW155" i="6" s="1"/>
  <c r="I375" i="6"/>
  <c r="AW497" i="6" s="1"/>
  <c r="I273" i="6"/>
  <c r="AW361" i="6" s="1"/>
  <c r="I759" i="6"/>
  <c r="AW1009" i="6" s="1"/>
  <c r="I157" i="6"/>
  <c r="AW207" i="6" s="1"/>
  <c r="I1277" i="6"/>
  <c r="AW1699" i="6" s="1"/>
  <c r="I259" i="6"/>
  <c r="AW343" i="6" s="1"/>
  <c r="I681" i="6"/>
  <c r="AW905" i="6" s="1"/>
  <c r="I113" i="6"/>
  <c r="AW147" i="6" s="1"/>
  <c r="I223" i="6"/>
  <c r="AW295" i="6" s="1"/>
  <c r="I133" i="6"/>
  <c r="AW175" i="6" s="1"/>
  <c r="I421" i="6"/>
  <c r="AW559" i="6" s="1"/>
  <c r="I1473" i="6"/>
  <c r="AW1961" i="6" s="1"/>
  <c r="I1257" i="6"/>
  <c r="AW1673" i="6" s="1"/>
  <c r="I1505" i="6"/>
  <c r="AW2003" i="6" s="1"/>
  <c r="I163" i="6"/>
  <c r="AW215" i="6" s="1"/>
  <c r="I765" i="6"/>
  <c r="AW1017" i="6" s="1"/>
  <c r="I1599" i="6"/>
  <c r="AW2129" i="6" s="1"/>
  <c r="I159" i="6"/>
  <c r="AW209" i="6" s="1"/>
  <c r="I1755" i="6"/>
  <c r="AW2337" i="6" s="1"/>
  <c r="I1169" i="6"/>
  <c r="AW1555" i="6" s="1"/>
  <c r="I627" i="6"/>
  <c r="AW833" i="6" s="1"/>
  <c r="I905" i="6"/>
  <c r="AW1203" i="6" s="1"/>
  <c r="I1605" i="6"/>
  <c r="AW2137" i="6" s="1"/>
  <c r="I1003" i="6"/>
  <c r="AW1335" i="6" s="1"/>
  <c r="I591" i="6"/>
  <c r="AW785" i="6" s="1"/>
  <c r="I619" i="6"/>
  <c r="AW823" i="6" s="1"/>
  <c r="I1653" i="6"/>
  <c r="AW2201" i="6" s="1"/>
  <c r="I287" i="6"/>
  <c r="AW379" i="6" s="1"/>
  <c r="I57" i="6"/>
  <c r="AW73" i="6" s="1"/>
  <c r="I309" i="6"/>
  <c r="AW409" i="6" s="1"/>
  <c r="I757" i="6"/>
  <c r="AW1007" i="6" s="1"/>
  <c r="I395" i="6"/>
  <c r="AW523" i="6" s="1"/>
  <c r="I305" i="6"/>
  <c r="AW403" i="6" s="1"/>
  <c r="I59" i="6"/>
  <c r="AW75" i="6" s="1"/>
  <c r="I131" i="6"/>
  <c r="AW171" i="6" s="1"/>
  <c r="I129" i="6"/>
  <c r="AW169" i="6" s="1"/>
  <c r="I297" i="6"/>
  <c r="AW393" i="6" s="1"/>
  <c r="I181" i="6"/>
  <c r="AW239" i="6" s="1"/>
  <c r="I151" i="6"/>
  <c r="AW199" i="6" s="1"/>
  <c r="I15" i="6"/>
  <c r="AW17" i="6" s="1"/>
  <c r="I279" i="6"/>
  <c r="AW369" i="6" s="1"/>
  <c r="I359" i="6"/>
  <c r="AW475" i="6" s="1"/>
  <c r="I1087" i="6"/>
  <c r="AW1447" i="6" s="1"/>
  <c r="I383" i="6"/>
  <c r="AW507" i="6" s="1"/>
  <c r="I827" i="6"/>
  <c r="AW1099" i="6" s="1"/>
  <c r="I925" i="6"/>
  <c r="AW1231" i="6" s="1"/>
  <c r="I1217" i="6"/>
  <c r="AW1619" i="6" s="1"/>
  <c r="I1265" i="6"/>
  <c r="AW1683" i="6" s="1"/>
  <c r="I99" i="6"/>
  <c r="AW129" i="6" s="1"/>
  <c r="I439" i="6"/>
  <c r="AW583" i="6" s="1"/>
  <c r="I609" i="6"/>
  <c r="AW809" i="6" s="1"/>
  <c r="I963" i="6"/>
  <c r="AW1281" i="6" s="1"/>
  <c r="I1109" i="6"/>
  <c r="AW1475" i="6" s="1"/>
  <c r="I529" i="6"/>
  <c r="AW703" i="6" s="1"/>
  <c r="I843" i="6"/>
  <c r="AW1121" i="6" s="1"/>
  <c r="I1039" i="6"/>
  <c r="AW1383" i="6" s="1"/>
  <c r="I1645" i="6"/>
  <c r="AW2191" i="6" s="1"/>
  <c r="I703" i="6"/>
  <c r="AW935" i="6" s="1"/>
  <c r="I951" i="6"/>
  <c r="AW1265" i="6" s="1"/>
  <c r="I1239" i="6"/>
  <c r="AW1649" i="6" s="1"/>
  <c r="I1511" i="6"/>
  <c r="AW2011" i="6" s="1"/>
  <c r="I1751" i="6"/>
  <c r="AW2331" i="6" s="1"/>
  <c r="I285" i="6"/>
  <c r="AW377" i="6" s="1"/>
  <c r="I437" i="6"/>
  <c r="AW579" i="6" s="1"/>
  <c r="I409" i="6"/>
  <c r="AW543" i="6" s="1"/>
  <c r="I1225" i="6"/>
  <c r="AW1631" i="6" s="1"/>
  <c r="I1323" i="6"/>
  <c r="AW1761" i="6" s="1"/>
  <c r="I1451" i="6"/>
  <c r="AW1931" i="6" s="1"/>
  <c r="I1619" i="6"/>
  <c r="AW2155" i="6" s="1"/>
  <c r="I1823" i="6"/>
  <c r="AW2427" i="6" s="1"/>
  <c r="I263" i="6"/>
  <c r="AW347" i="6" s="1"/>
  <c r="I587" i="6"/>
  <c r="AW779" i="6" s="1"/>
  <c r="I1111" i="6"/>
  <c r="AW1479" i="6" s="1"/>
  <c r="I1359" i="6"/>
  <c r="AW1809" i="6" s="1"/>
  <c r="I379" i="6"/>
  <c r="AW503" i="6" s="1"/>
  <c r="I483" i="6"/>
  <c r="AW641" i="6" s="1"/>
  <c r="I1287" i="6"/>
  <c r="AW1713" i="6" s="1"/>
  <c r="I1749" i="6"/>
  <c r="AW2329" i="6" s="1"/>
  <c r="I147" i="6"/>
  <c r="AW193" i="6" s="1"/>
  <c r="I387" i="6"/>
  <c r="AW513" i="6" s="1"/>
  <c r="I1397" i="6"/>
  <c r="AW1859" i="6" s="1"/>
  <c r="I1541" i="6"/>
  <c r="AW2051" i="6" s="1"/>
  <c r="I747" i="6"/>
  <c r="AW993" i="6" s="1"/>
  <c r="I935" i="6"/>
  <c r="AW1243" i="6" s="1"/>
  <c r="I1031" i="6"/>
  <c r="AW1371" i="6" s="1"/>
  <c r="I1079" i="6"/>
  <c r="AW1435" i="6" s="1"/>
  <c r="I1341" i="6"/>
  <c r="AW1785" i="6" s="1"/>
  <c r="I969" i="6"/>
  <c r="AW1289" i="6" s="1"/>
  <c r="I873" i="6"/>
  <c r="AW1161" i="6" s="1"/>
  <c r="I1535" i="6"/>
  <c r="AW2043" i="6" s="1"/>
  <c r="I835" i="6"/>
  <c r="AW1111" i="6" s="1"/>
  <c r="I945" i="6"/>
  <c r="AW1257" i="6" s="1"/>
  <c r="I1431" i="6"/>
  <c r="AW1905" i="6" s="1"/>
  <c r="I623" i="6"/>
  <c r="AW827" i="6" s="1"/>
  <c r="I735" i="6"/>
  <c r="AW977" i="6" s="1"/>
  <c r="I1207" i="6"/>
  <c r="AW1607" i="6" s="1"/>
  <c r="I1573" i="6"/>
  <c r="AW2095" i="6" s="1"/>
  <c r="I1117" i="6"/>
  <c r="AW1487" i="6" s="1"/>
  <c r="I43" i="6"/>
  <c r="AW55" i="6" s="1"/>
  <c r="I573" i="6"/>
  <c r="AW761" i="6" s="1"/>
  <c r="I1027" i="6"/>
  <c r="AW1367" i="6" s="1"/>
  <c r="I1613" i="6"/>
  <c r="AW2147" i="6" s="1"/>
  <c r="I1661" i="6"/>
  <c r="AW2211" i="6" s="1"/>
  <c r="I1059" i="6"/>
  <c r="AW1409" i="6" s="1"/>
  <c r="I1259" i="6"/>
  <c r="AW1675" i="6" s="1"/>
  <c r="I1533" i="6"/>
  <c r="AW2041" i="6" s="1"/>
  <c r="I109" i="6"/>
  <c r="AW143" i="6" s="1"/>
  <c r="I225" i="6"/>
  <c r="AW297" i="6" s="1"/>
  <c r="I787" i="6"/>
  <c r="AW1047" i="6" s="1"/>
  <c r="I377" i="6"/>
  <c r="AW499" i="6" s="1"/>
  <c r="I171" i="6"/>
  <c r="AW225" i="6" s="1"/>
  <c r="I253" i="6"/>
  <c r="AW335" i="6" s="1"/>
  <c r="I403" i="6"/>
  <c r="AW535" i="6" s="1"/>
  <c r="I255" i="6"/>
  <c r="AW337" i="6" s="1"/>
  <c r="I653" i="6"/>
  <c r="AW867" i="6" s="1"/>
  <c r="I465" i="6"/>
  <c r="AW617" i="6" s="1"/>
  <c r="I47" i="6"/>
  <c r="AW59" i="6" s="1"/>
  <c r="I1443" i="6"/>
  <c r="AW1921" i="6" s="1"/>
  <c r="I589" i="6"/>
  <c r="AW783" i="6" s="1"/>
  <c r="I1509" i="6"/>
  <c r="AW2009" i="6" s="1"/>
  <c r="I367" i="6"/>
  <c r="AW487" i="6" s="1"/>
  <c r="I1757" i="6"/>
  <c r="AW2339" i="6" s="1"/>
  <c r="I87" i="6"/>
  <c r="AW113" i="6" s="1"/>
  <c r="I61" i="6"/>
  <c r="AW79" i="6" s="1"/>
  <c r="I293" i="6"/>
  <c r="AW387" i="6" s="1"/>
  <c r="I413" i="6"/>
  <c r="AW547" i="6" s="1"/>
  <c r="I473" i="6"/>
  <c r="AW627" i="6" s="1"/>
  <c r="I523" i="6"/>
  <c r="AW695" i="6" s="1"/>
  <c r="I837" i="6"/>
  <c r="AW1113" i="6" s="1"/>
  <c r="I989" i="6"/>
  <c r="AW1315" i="6" s="1"/>
  <c r="I1107" i="6"/>
  <c r="AW1473" i="6" s="1"/>
  <c r="I1543" i="6"/>
  <c r="AW2055" i="6" s="1"/>
  <c r="I1643" i="6"/>
  <c r="AW2187" i="6" s="1"/>
  <c r="I1691" i="6"/>
  <c r="AW2251" i="6" s="1"/>
  <c r="I1821" i="6"/>
  <c r="AW2425" i="6" s="1"/>
  <c r="I699" i="6"/>
  <c r="AW929" i="6" s="1"/>
  <c r="I793" i="6"/>
  <c r="AW1055" i="6" s="1"/>
  <c r="I923" i="6"/>
  <c r="AW1227" i="6" s="1"/>
  <c r="I1043" i="6"/>
  <c r="AW1387" i="6" s="1"/>
  <c r="I1113" i="6"/>
  <c r="AW1481" i="6" s="1"/>
  <c r="I1381" i="6"/>
  <c r="AW1839" i="6" s="1"/>
  <c r="I1649" i="6"/>
  <c r="AW2195" i="6" s="1"/>
  <c r="I1695" i="6"/>
  <c r="AW2257" i="6" s="1"/>
  <c r="I1803" i="6"/>
  <c r="AW2401" i="6" s="1"/>
  <c r="I429" i="6"/>
  <c r="AW569" i="6" s="1"/>
  <c r="I645" i="6"/>
  <c r="AW857" i="6" s="1"/>
  <c r="I799" i="6"/>
  <c r="AW1063" i="6" s="1"/>
  <c r="I901" i="6"/>
  <c r="AW1199" i="6" s="1"/>
  <c r="I1021" i="6"/>
  <c r="AW1359" i="6" s="1"/>
  <c r="I1191" i="6"/>
  <c r="AW1585" i="6" s="1"/>
  <c r="I1241" i="6"/>
  <c r="AW1651" i="6" s="1"/>
  <c r="I1559" i="6"/>
  <c r="AW2075" i="6" s="1"/>
  <c r="I1677" i="6"/>
  <c r="AW2233" i="6" s="1"/>
  <c r="I1785" i="6"/>
  <c r="AW2377" i="6" s="1"/>
  <c r="I239" i="6"/>
  <c r="AW315" i="6" s="1"/>
  <c r="I385" i="6"/>
  <c r="AW511" i="6" s="1"/>
  <c r="I289" i="6"/>
  <c r="AW383" i="6" s="1"/>
  <c r="I889" i="6"/>
  <c r="AW1183" i="6" s="1"/>
  <c r="I937" i="6"/>
  <c r="AW1247" i="6" s="1"/>
  <c r="I987" i="6"/>
  <c r="AW1313" i="6" s="1"/>
  <c r="I1057" i="6"/>
  <c r="AW1407" i="6" s="1"/>
  <c r="I1201" i="6"/>
  <c r="AW1599" i="6" s="1"/>
  <c r="I1321" i="6"/>
  <c r="AW1759" i="6" s="1"/>
  <c r="I1427" i="6"/>
  <c r="AW1899" i="6" s="1"/>
  <c r="I1567" i="6"/>
  <c r="AW2087" i="6" s="1"/>
  <c r="I1711" i="6"/>
  <c r="AW2279" i="6" s="1"/>
  <c r="I419" i="6"/>
  <c r="AW555" i="6" s="1"/>
  <c r="I475" i="6"/>
  <c r="AW631" i="6" s="1"/>
  <c r="I531" i="6"/>
  <c r="AW705" i="6" s="1"/>
  <c r="I869" i="6"/>
  <c r="AW1155" i="6" s="1"/>
  <c r="I967" i="6"/>
  <c r="AW1287" i="6" s="1"/>
  <c r="I1163" i="6"/>
  <c r="AW1547" i="6" s="1"/>
  <c r="I1231" i="6"/>
  <c r="AW1639" i="6" s="1"/>
  <c r="I1479" i="6"/>
  <c r="AW1969" i="6" s="1"/>
  <c r="I1577" i="6"/>
  <c r="AW2099" i="6" s="1"/>
  <c r="I1669" i="6"/>
  <c r="AW2223" i="6" s="1"/>
  <c r="I73" i="6"/>
  <c r="AW95" i="6" s="1"/>
  <c r="I331" i="6"/>
  <c r="AW439" i="6" s="1"/>
  <c r="I481" i="6"/>
  <c r="AW639" i="6" s="1"/>
  <c r="I677" i="6"/>
  <c r="AW899" i="6" s="1"/>
  <c r="I1047" i="6"/>
  <c r="AW1393" i="6" s="1"/>
  <c r="I1261" i="6"/>
  <c r="AW1679" i="6" s="1"/>
  <c r="I1311" i="6"/>
  <c r="AW1745" i="6" s="1"/>
  <c r="I1629" i="6"/>
  <c r="AW2169" i="6" s="1"/>
  <c r="I1783" i="6"/>
  <c r="AW2375" i="6" s="1"/>
  <c r="I355" i="6"/>
  <c r="AW471" i="6" s="1"/>
  <c r="I527" i="6"/>
  <c r="AW699" i="6" s="1"/>
  <c r="I751" i="6"/>
  <c r="AW999" i="6" s="1"/>
  <c r="I913" i="6"/>
  <c r="AW1215" i="6" s="1"/>
  <c r="I1013" i="6"/>
  <c r="AW1347" i="6" s="1"/>
  <c r="I1105" i="6"/>
  <c r="AW1471" i="6" s="1"/>
  <c r="I1251" i="6"/>
  <c r="AW1665" i="6" s="1"/>
  <c r="I1345" i="6"/>
  <c r="AW1791" i="6" s="1"/>
  <c r="I1403" i="6"/>
  <c r="AW1867" i="6" s="1"/>
  <c r="I1449" i="6"/>
  <c r="AW1929" i="6" s="1"/>
  <c r="I1497" i="6"/>
  <c r="AW1993" i="6" s="1"/>
  <c r="I1595" i="6"/>
  <c r="AW2123" i="6" s="1"/>
  <c r="I1639" i="6"/>
  <c r="AW2183" i="6" s="1"/>
  <c r="I1687" i="6"/>
  <c r="AW2247" i="6" s="1"/>
  <c r="I1739" i="6"/>
  <c r="AW2315" i="6" s="1"/>
  <c r="I1795" i="6"/>
  <c r="AW2391" i="6" s="1"/>
  <c r="I363" i="6"/>
  <c r="AW481" i="6" s="1"/>
  <c r="I447" i="6"/>
  <c r="AW593" i="6" s="1"/>
  <c r="I737" i="6"/>
  <c r="AW979" i="6" s="1"/>
  <c r="I971" i="6"/>
  <c r="AW1291" i="6" s="1"/>
  <c r="I1015" i="6"/>
  <c r="AW1351" i="6" s="1"/>
  <c r="I1233" i="6"/>
  <c r="AW1641" i="6" s="1"/>
  <c r="I1279" i="6"/>
  <c r="AW1703" i="6" s="1"/>
  <c r="I1331" i="6"/>
  <c r="AW1771" i="6" s="1"/>
  <c r="I1477" i="6"/>
  <c r="AW1967" i="6" s="1"/>
  <c r="I1623" i="6"/>
  <c r="AW2161" i="6" s="1"/>
  <c r="I1671" i="6"/>
  <c r="AW2225" i="6" s="1"/>
  <c r="I731" i="6"/>
  <c r="AW971" i="6" s="1"/>
  <c r="I771" i="6"/>
  <c r="AW1025" i="6" s="1"/>
  <c r="I803" i="6"/>
  <c r="AW1067" i="6" s="1"/>
  <c r="I875" i="6"/>
  <c r="AW1163" i="6" s="1"/>
  <c r="I1215" i="6"/>
  <c r="AW1617" i="6" s="1"/>
  <c r="I1463" i="6"/>
  <c r="AW1947" i="6" s="1"/>
  <c r="I1507" i="6"/>
  <c r="AW2007" i="6" s="1"/>
  <c r="I1603" i="6"/>
  <c r="AW2135" i="6" s="1"/>
  <c r="I1655" i="6"/>
  <c r="AW2203" i="6" s="1"/>
  <c r="I1699" i="6"/>
  <c r="AW2263" i="6" s="1"/>
  <c r="I101" i="6"/>
  <c r="AW131" i="6" s="1"/>
  <c r="I341" i="6"/>
  <c r="AW451" i="6" s="1"/>
  <c r="I435" i="6"/>
  <c r="AW577" i="6" s="1"/>
  <c r="I487" i="6"/>
  <c r="AW647" i="6" s="1"/>
  <c r="I543" i="6"/>
  <c r="AW721" i="6" s="1"/>
  <c r="I877" i="6"/>
  <c r="AW1167" i="6" s="1"/>
  <c r="I1029" i="6"/>
  <c r="AW1369" i="6" s="1"/>
  <c r="I1075" i="6"/>
  <c r="AW1431" i="6" s="1"/>
  <c r="I1291" i="6"/>
  <c r="AW1719" i="6" s="1"/>
  <c r="I833" i="6"/>
  <c r="AW1107" i="6" s="1"/>
  <c r="I1219" i="6"/>
  <c r="AW1623" i="6" s="1"/>
  <c r="I1369" i="6"/>
  <c r="AW1823" i="6" s="1"/>
  <c r="I1393" i="6"/>
  <c r="AW1855" i="6" s="1"/>
  <c r="I1635" i="6"/>
  <c r="AW2177" i="6" s="1"/>
  <c r="I1767" i="6"/>
  <c r="AW2353" i="6" s="1"/>
  <c r="I781" i="6"/>
  <c r="AW1039" i="6" s="1"/>
  <c r="I831" i="6"/>
  <c r="AW1105" i="6" s="1"/>
  <c r="I1101" i="6"/>
  <c r="AW1465" i="6" s="1"/>
  <c r="I1147" i="6"/>
  <c r="AW1527" i="6" s="1"/>
  <c r="I1195" i="6"/>
  <c r="AW1591" i="6" s="1"/>
  <c r="I1417" i="6"/>
  <c r="AW1887" i="6" s="1"/>
  <c r="I1467" i="6"/>
  <c r="AW1953" i="6" s="1"/>
  <c r="I1539" i="6"/>
  <c r="AW2049" i="6" s="1"/>
  <c r="I1683" i="6"/>
  <c r="AW2241" i="6" s="1"/>
  <c r="I1177" i="6"/>
  <c r="AW1567" i="6" s="1"/>
  <c r="I1017" i="6"/>
  <c r="AW1353" i="6" s="1"/>
  <c r="I975" i="6"/>
  <c r="AW1297" i="6" s="1"/>
  <c r="I1583" i="6"/>
  <c r="AW2107" i="6" s="1"/>
  <c r="I579" i="6"/>
  <c r="AW769" i="6" s="1"/>
  <c r="I695" i="6"/>
  <c r="AW923" i="6" s="1"/>
  <c r="I755" i="6"/>
  <c r="AW1003" i="6" s="1"/>
  <c r="I815" i="6"/>
  <c r="AW1083" i="6" s="1"/>
  <c r="I1155" i="6"/>
  <c r="AW1537" i="6" s="1"/>
  <c r="I417" i="6"/>
  <c r="AW553" i="6" s="1"/>
  <c r="I845" i="6"/>
  <c r="AW1123" i="6" s="1"/>
  <c r="I1501" i="6"/>
  <c r="AW1999" i="6" s="1"/>
  <c r="I1805" i="6"/>
  <c r="AW2403" i="6" s="1"/>
  <c r="I1213" i="6"/>
  <c r="AW1615" i="6" s="1"/>
  <c r="I829" i="6"/>
  <c r="AW1103" i="6" s="1"/>
  <c r="I1253" i="6"/>
  <c r="AW1667" i="6" s="1"/>
  <c r="I1423" i="6"/>
  <c r="AW1895" i="6" s="1"/>
  <c r="I1475" i="6"/>
  <c r="AW1963" i="6" s="1"/>
  <c r="I1569" i="6"/>
  <c r="AW2089" i="6" s="1"/>
  <c r="I315" i="6"/>
  <c r="AW417" i="6" s="1"/>
  <c r="I617" i="6"/>
  <c r="AW819" i="6" s="1"/>
  <c r="I1005" i="6"/>
  <c r="AW1337" i="6" s="1"/>
  <c r="I1493" i="6"/>
  <c r="AW1987" i="6" s="1"/>
  <c r="I1065" i="6"/>
  <c r="AW1417" i="6" s="1"/>
  <c r="I1307" i="6"/>
  <c r="AW1739" i="6" s="1"/>
  <c r="I1429" i="6"/>
  <c r="AW1903" i="6" s="1"/>
  <c r="I1481" i="6"/>
  <c r="AW1971" i="6" s="1"/>
  <c r="I1551" i="6"/>
  <c r="AW2065" i="6" s="1"/>
  <c r="I1693" i="6"/>
  <c r="AW2255" i="6" s="1"/>
  <c r="I19" i="6"/>
  <c r="AW23" i="6" s="1"/>
  <c r="I335" i="6"/>
  <c r="AW443" i="6" s="1"/>
  <c r="I427" i="6"/>
  <c r="AW567" i="6" s="1"/>
  <c r="I621" i="6"/>
  <c r="AW825" i="6" s="1"/>
  <c r="I847" i="6"/>
  <c r="AW1127" i="6" s="1"/>
  <c r="I1335" i="6"/>
  <c r="AW1777" i="6" s="1"/>
  <c r="I1437" i="6"/>
  <c r="AW1913" i="6" s="1"/>
  <c r="I1787" i="6"/>
  <c r="AW2379" i="6" s="1"/>
  <c r="I461" i="6"/>
  <c r="AW611" i="6" s="1"/>
  <c r="I785" i="6"/>
  <c r="AW1043" i="6" s="1"/>
  <c r="I911" i="6"/>
  <c r="AW1211" i="6" s="1"/>
  <c r="I1125" i="6"/>
  <c r="AW1497" i="6" s="1"/>
  <c r="I1589" i="6"/>
  <c r="AW2115" i="6" s="1"/>
  <c r="I1729" i="6"/>
  <c r="AW2303" i="6" s="1"/>
  <c r="I607" i="6"/>
  <c r="AW807" i="6" s="1"/>
  <c r="I961" i="6"/>
  <c r="AW1279" i="6" s="1"/>
  <c r="I1297" i="6"/>
  <c r="AW1727" i="6" s="1"/>
  <c r="I1797" i="6"/>
  <c r="AW2393" i="6" s="1"/>
  <c r="I1209" i="6"/>
  <c r="AW1609" i="6" s="1"/>
  <c r="I1363" i="6"/>
  <c r="AW1815" i="6" s="1"/>
  <c r="I1557" i="6"/>
  <c r="AW2073" i="6" s="1"/>
  <c r="I605" i="6"/>
  <c r="AW803" i="6" s="1"/>
  <c r="I809" i="6"/>
  <c r="AW1075" i="6" s="1"/>
  <c r="I353" i="6"/>
  <c r="AW467" i="6" s="1"/>
  <c r="I373" i="6"/>
  <c r="AW495" i="6" s="1"/>
  <c r="I173" i="6"/>
  <c r="AW227" i="6" s="1"/>
  <c r="I303" i="6"/>
  <c r="AW401" i="6" s="1"/>
  <c r="I165" i="6"/>
  <c r="AW217" i="6" s="1"/>
  <c r="I407" i="6"/>
  <c r="AW539" i="6" s="1"/>
  <c r="I369" i="6"/>
  <c r="AW489" i="6" s="1"/>
  <c r="I135" i="6"/>
  <c r="AW177" i="6" s="1"/>
  <c r="I207" i="6"/>
  <c r="AW273" i="6" s="1"/>
  <c r="I401" i="6"/>
  <c r="AW531" i="6" s="1"/>
  <c r="I349" i="6"/>
  <c r="AW463" i="6" s="1"/>
  <c r="I351" i="6"/>
  <c r="AW465" i="6" s="1"/>
  <c r="I777" i="6"/>
  <c r="AW1033" i="6" s="1"/>
  <c r="I205" i="6"/>
  <c r="AW271" i="6" s="1"/>
  <c r="I321" i="6"/>
  <c r="AW425" i="6" s="1"/>
  <c r="I391" i="6"/>
  <c r="AW519" i="6" s="1"/>
  <c r="I1283" i="6"/>
  <c r="AW1707" i="6" s="1"/>
  <c r="I1601" i="6"/>
  <c r="AW2131" i="6" s="1"/>
  <c r="I267" i="6"/>
  <c r="AW353" i="6" s="1"/>
  <c r="I1647" i="6"/>
  <c r="AW2193" i="6" s="1"/>
  <c r="I1611" i="6"/>
  <c r="AW2145" i="6" s="1"/>
  <c r="I593" i="6"/>
  <c r="AW787" i="6" s="1"/>
  <c r="I1747" i="6"/>
  <c r="AW2327" i="6" s="1"/>
  <c r="I807" i="6"/>
  <c r="AW1073" i="6" s="1"/>
  <c r="I1343" i="6"/>
  <c r="AW1787" i="6" s="1"/>
  <c r="I689" i="6"/>
  <c r="AW915" i="6" s="1"/>
  <c r="I271" i="6"/>
  <c r="AW359" i="6" s="1"/>
  <c r="I1235" i="6"/>
  <c r="AW1643" i="6" s="1"/>
  <c r="I679" i="6"/>
  <c r="AW903" i="6" s="1"/>
  <c r="I301" i="6"/>
  <c r="AW399" i="6" s="1"/>
  <c r="I213" i="6"/>
  <c r="AW281" i="6" s="1"/>
  <c r="I761" i="6"/>
  <c r="AW1011" i="6" s="1"/>
  <c r="I249" i="6"/>
  <c r="AW329" i="6" s="1"/>
  <c r="I563" i="6"/>
  <c r="AW747" i="6" s="1"/>
  <c r="I275" i="6"/>
  <c r="AW363" i="6" s="1"/>
  <c r="I649" i="6"/>
  <c r="AW863" i="6" s="1"/>
  <c r="I559" i="6"/>
  <c r="AW743" i="6" s="1"/>
  <c r="I519" i="6"/>
  <c r="AW689" i="6" s="1"/>
  <c r="I83" i="6"/>
  <c r="AW107" i="6" s="1"/>
  <c r="I13" i="6"/>
  <c r="AW15" i="6" s="1"/>
  <c r="I105" i="6"/>
  <c r="AW137" i="6" s="1"/>
  <c r="I31" i="6"/>
  <c r="AW39" i="6" s="1"/>
  <c r="I89" i="6"/>
  <c r="AW115" i="6" s="1"/>
  <c r="I33" i="6"/>
  <c r="AW41" i="6" s="1"/>
  <c r="I185" i="6"/>
  <c r="AW243" i="6" s="1"/>
  <c r="I183" i="6"/>
  <c r="AW241" i="6" s="1"/>
  <c r="I885" i="6"/>
  <c r="AW1177" i="6" s="1"/>
  <c r="I495" i="6"/>
  <c r="AW657" i="6" s="1"/>
  <c r="I1399" i="6"/>
  <c r="AW1863" i="6" s="1"/>
  <c r="I1663" i="6"/>
  <c r="AW2215" i="6" s="1"/>
  <c r="I1799" i="6"/>
  <c r="AW2395" i="6" s="1"/>
  <c r="I449" i="6"/>
  <c r="AW595" i="6" s="1"/>
  <c r="I671" i="6"/>
  <c r="AW891" i="6" s="1"/>
  <c r="I723" i="6"/>
  <c r="AW961" i="6" s="1"/>
  <c r="I921" i="6"/>
  <c r="AW1225" i="6" s="1"/>
  <c r="I1139" i="6"/>
  <c r="AW1515" i="6" s="1"/>
  <c r="I1525" i="6"/>
  <c r="AW2031" i="6" s="1"/>
  <c r="I1781" i="6"/>
  <c r="AW2371" i="6" s="1"/>
  <c r="I997" i="6"/>
  <c r="AW1327" i="6" s="1"/>
  <c r="I1809" i="6"/>
  <c r="AW2409" i="6" s="1"/>
  <c r="I657" i="6"/>
  <c r="AW873" i="6" s="1"/>
  <c r="I1037" i="6"/>
  <c r="AW1379" i="6" s="1"/>
  <c r="I1519" i="6"/>
  <c r="AW2023" i="6" s="1"/>
  <c r="I797" i="6"/>
  <c r="AW1059" i="6" s="1"/>
  <c r="I1553" i="6"/>
  <c r="AW2067" i="6" s="1"/>
  <c r="I143" i="6"/>
  <c r="AW187" i="6" s="1"/>
  <c r="I741" i="6"/>
  <c r="AW985" i="6" s="1"/>
  <c r="I927" i="6"/>
  <c r="AW1233" i="6" s="1"/>
  <c r="I1607" i="6"/>
  <c r="AW2139" i="6" s="1"/>
  <c r="I191" i="6"/>
  <c r="AW251" i="6" s="1"/>
  <c r="I753" i="6"/>
  <c r="AW1001" i="6" s="1"/>
  <c r="I1033" i="6"/>
  <c r="AW1375" i="6" s="1"/>
  <c r="I1523" i="6"/>
  <c r="AW2027" i="6" s="1"/>
  <c r="I445" i="6"/>
  <c r="AW591" i="6" s="1"/>
  <c r="I1779" i="6"/>
  <c r="AW2369" i="6" s="1"/>
  <c r="I903" i="6"/>
  <c r="AW1201" i="6" s="1"/>
  <c r="I1141" i="6"/>
  <c r="AW1519" i="6" s="1"/>
  <c r="I575" i="6"/>
  <c r="AW763" i="6" s="1"/>
  <c r="I881" i="6"/>
  <c r="AW1171" i="6" s="1"/>
  <c r="I1171" i="6"/>
  <c r="AW1559" i="6" s="1"/>
  <c r="I1317" i="6"/>
  <c r="AW1753" i="6" s="1"/>
  <c r="I1421" i="6"/>
  <c r="AW1891" i="6" s="1"/>
  <c r="I745" i="6"/>
  <c r="AW991" i="6" s="1"/>
  <c r="I1269" i="6"/>
  <c r="AW1689" i="6" s="1"/>
  <c r="I1445" i="6"/>
  <c r="AW1923" i="6" s="1"/>
  <c r="I1769" i="6"/>
  <c r="AW2355" i="6" s="1"/>
  <c r="I317" i="6"/>
  <c r="AW419" i="6" s="1"/>
  <c r="I549" i="6"/>
  <c r="AW729" i="6" s="1"/>
  <c r="I791" i="6"/>
  <c r="AW1051" i="6" s="1"/>
  <c r="I1129" i="6"/>
  <c r="AW1503" i="6" s="1"/>
  <c r="I669" i="6"/>
  <c r="AW889" i="6" s="1"/>
  <c r="I1159" i="6"/>
  <c r="AW1543" i="6" s="1"/>
  <c r="I1097" i="6"/>
  <c r="AW1459" i="6" s="1"/>
  <c r="I1447" i="6"/>
  <c r="AW1927" i="6" s="1"/>
  <c r="I1041" i="6"/>
  <c r="AW1385" i="6" s="1"/>
  <c r="I1405" i="6"/>
  <c r="AW1871" i="6" s="1"/>
  <c r="I727" i="6"/>
  <c r="AW967" i="6" s="1"/>
  <c r="I825" i="6"/>
  <c r="AW1097" i="6" s="1"/>
  <c r="I1023" i="6"/>
  <c r="AW1361" i="6" s="1"/>
  <c r="I1413" i="6"/>
  <c r="AW1881" i="6" s="1"/>
  <c r="I149" i="6"/>
  <c r="AW195" i="6" s="1"/>
  <c r="I513" i="6"/>
  <c r="AW681" i="6" s="1"/>
  <c r="I567" i="6"/>
  <c r="AW753" i="6" s="1"/>
  <c r="I237" i="6"/>
  <c r="AW313" i="6" s="1"/>
  <c r="I1007" i="6"/>
  <c r="AW1339" i="6" s="1"/>
  <c r="I231" i="6"/>
  <c r="AW305" i="6" s="1"/>
  <c r="I347" i="6"/>
  <c r="AW459" i="6" s="1"/>
  <c r="I325" i="6"/>
  <c r="AW431" i="6" s="1"/>
  <c r="I779" i="6"/>
  <c r="AW1035" i="6" s="1"/>
  <c r="I893" i="6"/>
  <c r="AW1187" i="6" s="1"/>
  <c r="I91" i="6"/>
  <c r="AW119" i="6" s="1"/>
  <c r="I399" i="6"/>
  <c r="AW529" i="6" s="1"/>
  <c r="I1717" i="6"/>
  <c r="AW2287" i="6" s="1"/>
  <c r="I307" i="6"/>
  <c r="AW407" i="6" s="1"/>
  <c r="I93" i="6"/>
  <c r="AW121" i="6" s="1"/>
  <c r="I79" i="6"/>
  <c r="AW103" i="6" s="1"/>
  <c r="I241" i="6"/>
  <c r="AW319" i="6" s="1"/>
  <c r="I715" i="6"/>
  <c r="AW951" i="6" s="1"/>
  <c r="I1275" i="6"/>
  <c r="AW1697" i="6" s="1"/>
  <c r="I1375" i="6"/>
  <c r="AW1831" i="6" s="1"/>
  <c r="I1593" i="6"/>
  <c r="AW2121" i="6" s="1"/>
  <c r="I361" i="6"/>
  <c r="AW479" i="6" s="1"/>
  <c r="I503" i="6"/>
  <c r="AW667" i="6" s="1"/>
  <c r="I641" i="6"/>
  <c r="AW851" i="6" s="1"/>
  <c r="I865" i="6"/>
  <c r="AW1151" i="6" s="1"/>
  <c r="I1575" i="6"/>
  <c r="AW2097" i="6" s="1"/>
  <c r="I1777" i="6"/>
  <c r="AW2367" i="6" s="1"/>
  <c r="I565" i="6"/>
  <c r="AW751" i="6" s="1"/>
  <c r="I851" i="6"/>
  <c r="AW1131" i="6" s="1"/>
  <c r="I973" i="6"/>
  <c r="AW1295" i="6" s="1"/>
  <c r="I1121" i="6"/>
  <c r="AW1491" i="6" s="1"/>
  <c r="I1167" i="6"/>
  <c r="AW1553" i="6" s="1"/>
  <c r="I1309" i="6"/>
  <c r="AW1743" i="6" s="1"/>
  <c r="I1367" i="6"/>
  <c r="AW1819" i="6" s="1"/>
  <c r="I1483" i="6"/>
  <c r="AW1975" i="6" s="1"/>
  <c r="I1725" i="6"/>
  <c r="AW2297" i="6" s="1"/>
  <c r="I283" i="6"/>
  <c r="AW375" i="6" s="1"/>
  <c r="I459" i="6"/>
  <c r="AW609" i="6" s="1"/>
  <c r="I511" i="6"/>
  <c r="AW679" i="6" s="1"/>
  <c r="I629" i="6"/>
  <c r="AW835" i="6" s="1"/>
  <c r="I49" i="6"/>
  <c r="AW63" i="6" s="1"/>
  <c r="I493" i="6"/>
  <c r="AW655" i="6" s="1"/>
  <c r="I577" i="6"/>
  <c r="AW767" i="6" s="1"/>
  <c r="I663" i="6"/>
  <c r="AW881" i="6" s="1"/>
  <c r="I1325" i="6"/>
  <c r="AW1763" i="6" s="1"/>
  <c r="I1379" i="6"/>
  <c r="AW1835" i="6" s="1"/>
  <c r="I1499" i="6"/>
  <c r="AW1995" i="6" s="1"/>
  <c r="I1667" i="6"/>
  <c r="AW2219" i="6" s="1"/>
  <c r="I1713" i="6"/>
  <c r="AW2281" i="6" s="1"/>
  <c r="I261" i="6"/>
  <c r="AW345" i="6" s="1"/>
  <c r="I415" i="6"/>
  <c r="AW551" i="6" s="1"/>
  <c r="I637" i="6"/>
  <c r="AW847" i="6" s="1"/>
  <c r="I763" i="6"/>
  <c r="AW1015" i="6" s="1"/>
  <c r="I1091" i="6"/>
  <c r="AW1451" i="6" s="1"/>
  <c r="I1281" i="6"/>
  <c r="AW1705" i="6" s="1"/>
  <c r="I1329" i="6"/>
  <c r="AW1769" i="6" s="1"/>
  <c r="I1433" i="6"/>
  <c r="AW1907" i="6" s="1"/>
  <c r="I1741" i="6"/>
  <c r="AW2319" i="6" s="1"/>
  <c r="I139" i="6"/>
  <c r="AW183" i="6" s="1"/>
  <c r="I265" i="6"/>
  <c r="AW351" i="6" s="1"/>
  <c r="I773" i="6"/>
  <c r="AW1027" i="6" s="1"/>
  <c r="I1289" i="6"/>
  <c r="AW1715" i="6" s="1"/>
  <c r="I1333" i="6"/>
  <c r="AW1775" i="6" s="1"/>
  <c r="I1387" i="6"/>
  <c r="AW1847" i="6" s="1"/>
  <c r="I1675" i="6"/>
  <c r="AW2231" i="6" s="1"/>
  <c r="I51" i="6"/>
  <c r="AW65" i="6" s="1"/>
  <c r="I187" i="6"/>
  <c r="AW247" i="6" s="1"/>
  <c r="I631" i="6"/>
  <c r="AW839" i="6" s="1"/>
  <c r="I941" i="6"/>
  <c r="AW1251" i="6" s="1"/>
  <c r="I1009" i="6"/>
  <c r="AW1343" i="6" s="1"/>
  <c r="I1153" i="6"/>
  <c r="AW1535" i="6" s="1"/>
  <c r="I1349" i="6"/>
  <c r="AW1795" i="6" s="1"/>
  <c r="I1545" i="6"/>
  <c r="AW2057" i="6" s="1"/>
  <c r="I1737" i="6"/>
  <c r="AW2313" i="6" s="1"/>
  <c r="I477" i="6"/>
  <c r="AW633" i="6" s="1"/>
  <c r="I817" i="6"/>
  <c r="AW1087" i="6" s="1"/>
  <c r="I867" i="6"/>
  <c r="AW1153" i="6" s="1"/>
  <c r="I1115" i="6"/>
  <c r="AW1483" i="6" s="1"/>
  <c r="I1357" i="6"/>
  <c r="AW1807" i="6" s="1"/>
  <c r="I1383" i="6"/>
  <c r="AW1841" i="6" s="1"/>
  <c r="I1743" i="6"/>
  <c r="AW2321" i="6" s="1"/>
  <c r="I1827" i="6"/>
  <c r="AW2433" i="6" s="1"/>
  <c r="I333" i="6"/>
  <c r="AW441" i="6" s="1"/>
  <c r="I643" i="6"/>
  <c r="AW855" i="6" s="1"/>
  <c r="I949" i="6"/>
  <c r="AW1263" i="6" s="1"/>
  <c r="I1049" i="6"/>
  <c r="AW1395" i="6" s="1"/>
  <c r="I1119" i="6"/>
  <c r="AW1489" i="6" s="1"/>
  <c r="I1237" i="6"/>
  <c r="AW1647" i="6" s="1"/>
  <c r="I1439" i="6"/>
  <c r="AW1915" i="6" s="1"/>
  <c r="I1723" i="6"/>
  <c r="AW2295" i="6" s="1"/>
  <c r="I97" i="6"/>
  <c r="AW127" i="6" s="1"/>
  <c r="I1051" i="6"/>
  <c r="AW1399" i="6" s="1"/>
  <c r="I1103" i="6"/>
  <c r="AW1467" i="6" s="1"/>
  <c r="I1245" i="6"/>
  <c r="AW1657" i="6" s="1"/>
  <c r="I1293" i="6"/>
  <c r="AW1721" i="6" s="1"/>
  <c r="I1585" i="6"/>
  <c r="AW2111" i="6" s="1"/>
  <c r="I1633" i="6"/>
  <c r="AW2175" i="6" s="1"/>
  <c r="I1681" i="6"/>
  <c r="AW2239" i="6" s="1"/>
  <c r="I1731" i="6"/>
  <c r="AW2305" i="6" s="1"/>
  <c r="I1791" i="6"/>
  <c r="AW2385" i="6" s="1"/>
  <c r="I749" i="6"/>
  <c r="AW995" i="6" s="1"/>
  <c r="I805" i="6"/>
  <c r="AW1071" i="6" s="1"/>
  <c r="I909" i="6"/>
  <c r="AW1209" i="6" s="1"/>
  <c r="I1053" i="6"/>
  <c r="AW1401" i="6" s="1"/>
  <c r="I1371" i="6"/>
  <c r="AW1825" i="6" s="1"/>
  <c r="I1489" i="6"/>
  <c r="AW1983" i="6" s="1"/>
  <c r="I1537" i="6"/>
  <c r="AW2047" i="6" s="1"/>
  <c r="I1709" i="6"/>
  <c r="AW2275" i="6" s="1"/>
  <c r="I1149" i="6"/>
  <c r="AW1529" i="6" s="1"/>
  <c r="I1197" i="6"/>
  <c r="AW1593" i="6" s="1"/>
  <c r="I1295" i="6"/>
  <c r="AW1723" i="6" s="1"/>
  <c r="I1465" i="6"/>
  <c r="AW1951" i="6" s="1"/>
  <c r="I1565" i="6"/>
  <c r="AW2083" i="6" s="1"/>
  <c r="I1813" i="6"/>
  <c r="AW2415" i="6" s="1"/>
  <c r="I1273" i="6"/>
  <c r="AW1695" i="6" s="1"/>
  <c r="I1689" i="6"/>
  <c r="AW2249" i="6" s="1"/>
  <c r="I895" i="6"/>
  <c r="AW1191" i="6" s="1"/>
  <c r="I1385" i="6"/>
  <c r="AW1843" i="6" s="1"/>
  <c r="I509" i="6"/>
  <c r="AW675" i="6" s="1"/>
  <c r="I1487" i="6"/>
  <c r="AW1979" i="6" s="1"/>
  <c r="I1651" i="6"/>
  <c r="AW2199" i="6" s="1"/>
  <c r="I1811" i="6"/>
  <c r="AW2411" i="6" s="1"/>
  <c r="I625" i="6"/>
  <c r="AW831" i="6" s="1"/>
  <c r="I443" i="6"/>
  <c r="AW587" i="6" s="1"/>
  <c r="I551" i="6"/>
  <c r="AW731" i="6" s="1"/>
  <c r="I611" i="6"/>
  <c r="AW811" i="6" s="1"/>
  <c r="I891" i="6"/>
  <c r="AW1185" i="6" s="1"/>
  <c r="I939" i="6"/>
  <c r="AW1249" i="6" s="1"/>
  <c r="I1061" i="6"/>
  <c r="AW1411" i="6" s="1"/>
  <c r="I661" i="6"/>
  <c r="AW879" i="6" s="1"/>
  <c r="I499" i="6"/>
  <c r="AW663" i="6" s="1"/>
  <c r="I1407" i="6"/>
  <c r="AW1873" i="6" s="1"/>
  <c r="I75" i="6"/>
  <c r="AW97" i="6" s="1"/>
  <c r="I1313" i="6"/>
  <c r="AW1747" i="6" s="1"/>
  <c r="I1485" i="6"/>
  <c r="AW1977" i="6" s="1"/>
  <c r="I655" i="6"/>
  <c r="AW871" i="6" s="1"/>
  <c r="I855" i="6"/>
  <c r="AW1137" i="6" s="1"/>
  <c r="I955" i="6"/>
  <c r="AW1271" i="6" s="1"/>
  <c r="I1641" i="6"/>
  <c r="AW2185" i="6" s="1"/>
  <c r="I71" i="6"/>
  <c r="AW91" i="6" s="1"/>
  <c r="I533" i="6"/>
  <c r="AW707" i="6" s="1"/>
  <c r="I615" i="6"/>
  <c r="AW817" i="6" s="1"/>
  <c r="I725" i="6"/>
  <c r="AW963" i="6" s="1"/>
  <c r="I1513" i="6"/>
  <c r="AW2015" i="6" s="1"/>
  <c r="I947" i="6"/>
  <c r="AW1259" i="6" s="1"/>
  <c r="I1187" i="6"/>
  <c r="AW1579" i="6" s="1"/>
  <c r="I1503" i="6"/>
  <c r="AW2001" i="6" s="1"/>
  <c r="I1625" i="6"/>
  <c r="AW2163" i="6" s="1"/>
  <c r="I1673" i="6"/>
  <c r="AW2227" i="6" s="1"/>
  <c r="I1719" i="6"/>
  <c r="AW2289" i="6" s="1"/>
  <c r="I743" i="6"/>
  <c r="AW987" i="6" s="1"/>
  <c r="I953" i="6"/>
  <c r="AW1267" i="6" s="1"/>
  <c r="I999" i="6"/>
  <c r="AW1329" i="6" s="1"/>
  <c r="I571" i="6"/>
  <c r="AW759" i="6" s="1"/>
  <c r="I931" i="6"/>
  <c r="AW1239" i="6" s="1"/>
  <c r="I983" i="6"/>
  <c r="AW1307" i="6" s="1"/>
  <c r="I1055" i="6"/>
  <c r="AW1403" i="6" s="1"/>
  <c r="I1517" i="6"/>
  <c r="AW2019" i="6" s="1"/>
  <c r="I1637" i="6"/>
  <c r="AW2179" i="6" s="1"/>
  <c r="I1705" i="6"/>
  <c r="AW2271" i="6" s="1"/>
  <c r="I1817" i="6"/>
  <c r="AW2419" i="6" s="1"/>
  <c r="I245" i="6"/>
  <c r="AW323" i="6" s="1"/>
  <c r="I635" i="6"/>
  <c r="AW843" i="6" s="1"/>
  <c r="I839" i="6"/>
  <c r="AW1115" i="6" s="1"/>
  <c r="I1133" i="6"/>
  <c r="AW1507" i="6" s="1"/>
  <c r="I919" i="6"/>
  <c r="AW1223" i="6" s="1"/>
  <c r="I1255" i="6"/>
  <c r="AW1671" i="6" s="1"/>
  <c r="I1745" i="6"/>
  <c r="AW2323" i="6" s="1"/>
  <c r="I23" i="6"/>
  <c r="AW27" i="6" s="1"/>
  <c r="I849" i="6"/>
  <c r="AW1129" i="6" s="1"/>
  <c r="I1071" i="6"/>
  <c r="AW1425" i="6" s="1"/>
  <c r="I1581" i="6"/>
  <c r="AW2105" i="6" s="1"/>
  <c r="I1247" i="6"/>
  <c r="AW1659" i="6" s="1"/>
  <c r="I1587" i="6"/>
  <c r="AW2113" i="6" s="1"/>
  <c r="I521" i="6"/>
  <c r="AW691" i="6" s="1"/>
  <c r="I233" i="6"/>
  <c r="AW307" i="6" s="1"/>
  <c r="I343" i="6"/>
  <c r="AW455" i="6" s="1"/>
  <c r="I371" i="6"/>
  <c r="AW491" i="6" s="1"/>
  <c r="I137" i="6"/>
  <c r="AW179" i="6" s="1"/>
  <c r="I1819" i="6"/>
  <c r="AW2423" i="6" s="1"/>
  <c r="I683" i="6"/>
  <c r="AW907" i="6" s="1"/>
  <c r="I227" i="6"/>
  <c r="AW299" i="6" s="1"/>
  <c r="I257" i="6"/>
  <c r="AW339" i="6" s="1"/>
  <c r="I1425" i="6"/>
  <c r="AW1897" i="6" s="1"/>
  <c r="I405" i="6"/>
  <c r="AW537" i="6" s="1"/>
  <c r="I209" i="6"/>
  <c r="AW275" i="6" s="1"/>
  <c r="I561" i="6"/>
  <c r="AW745" i="6" s="1"/>
  <c r="I423" i="6"/>
  <c r="AW561" i="6" s="1"/>
  <c r="I215" i="6"/>
  <c r="AW283" i="6" s="1"/>
  <c r="I329" i="6"/>
  <c r="AW435" i="6" s="1"/>
  <c r="I1011" i="6"/>
  <c r="AW1345" i="6" s="1"/>
  <c r="I1299" i="6"/>
  <c r="AW1729" i="6" s="1"/>
  <c r="I539" i="6"/>
  <c r="AW715" i="6" s="1"/>
  <c r="I1765" i="6"/>
  <c r="AW2351" i="6" s="1"/>
  <c r="I897" i="6"/>
  <c r="AW1193" i="6" s="1"/>
  <c r="I1697" i="6"/>
  <c r="AW2259" i="6" s="1"/>
  <c r="I1707" i="6"/>
  <c r="AW2273" i="6" s="1"/>
  <c r="I467" i="6"/>
  <c r="AW619" i="6" s="1"/>
  <c r="I1701" i="6"/>
  <c r="AW2265" i="6" s="1"/>
  <c r="I685" i="6"/>
  <c r="AW911" i="6" s="1"/>
  <c r="I1243" i="6"/>
  <c r="AW1655" i="6" s="1"/>
  <c r="I1373" i="6"/>
  <c r="AW1827" i="6" s="1"/>
  <c r="I1657" i="6"/>
  <c r="AW2207" i="6" s="1"/>
  <c r="I161" i="6"/>
  <c r="AW211" i="6" s="1"/>
  <c r="I1753" i="6"/>
  <c r="AW2335" i="6" s="1"/>
  <c r="I199" i="6"/>
  <c r="AW263" i="6" s="1"/>
  <c r="I1621" i="6"/>
  <c r="AW2159" i="6" s="1"/>
  <c r="I319" i="6"/>
  <c r="AW423" i="6" s="1"/>
  <c r="I345" i="6"/>
  <c r="AW457" i="6" s="1"/>
  <c r="I651" i="6"/>
  <c r="AW865" i="6" s="1"/>
  <c r="I107" i="6"/>
  <c r="AW139" i="6" s="1"/>
  <c r="I55" i="6"/>
  <c r="AW71" i="6" s="1"/>
  <c r="I41" i="6"/>
  <c r="AW51" i="6" s="1"/>
  <c r="I17" i="6"/>
  <c r="AW19" i="6" s="1"/>
  <c r="I277" i="6"/>
  <c r="AW367" i="6" s="1"/>
  <c r="I295" i="6"/>
  <c r="AW391" i="6" s="1"/>
  <c r="I175" i="6"/>
  <c r="AW231" i="6" s="1"/>
  <c r="I35" i="6"/>
  <c r="AW43" i="6" s="1"/>
  <c r="AW770" i="6"/>
  <c r="AW2152" i="6"/>
  <c r="AW2278" i="6"/>
  <c r="AW2422" i="6"/>
  <c r="AW418" i="6"/>
  <c r="AW632" i="6"/>
  <c r="AW814" i="6"/>
  <c r="AW1608" i="6"/>
  <c r="AW2102" i="6"/>
  <c r="AW130" i="6"/>
  <c r="AW874" i="6"/>
  <c r="AW2248" i="6"/>
  <c r="AW2360" i="6"/>
  <c r="AW2126" i="6"/>
  <c r="AW1186" i="6"/>
  <c r="AW1312" i="6"/>
  <c r="AW2072" i="6"/>
  <c r="AW1430" i="6"/>
  <c r="AW2350" i="6"/>
  <c r="AW2418" i="6"/>
  <c r="AW2178" i="6"/>
  <c r="AW2056" i="6"/>
  <c r="AW2362" i="6"/>
  <c r="AW1216" i="6"/>
  <c r="AW1490" i="6"/>
  <c r="AW1590" i="6"/>
  <c r="AW1414" i="6"/>
  <c r="AW970" i="6"/>
  <c r="AW1586" i="6"/>
  <c r="AW1856" i="6"/>
  <c r="AW1918" i="6"/>
  <c r="AW306" i="6"/>
  <c r="AW2338" i="6"/>
  <c r="AW302" i="6"/>
  <c r="AW206" i="6"/>
  <c r="AW530" i="6"/>
  <c r="AW1658" i="6"/>
  <c r="AW1168" i="6"/>
  <c r="AW690" i="6"/>
  <c r="AW338" i="6"/>
  <c r="AW264" i="6"/>
  <c r="AW408" i="6"/>
  <c r="AW146" i="6"/>
  <c r="AW558" i="6"/>
  <c r="AW48" i="6"/>
  <c r="AW110" i="6"/>
  <c r="AW42" i="6"/>
  <c r="AW1798" i="6"/>
  <c r="AW582" i="6"/>
  <c r="AW768" i="6"/>
  <c r="AW878" i="6"/>
  <c r="AW1114" i="6"/>
  <c r="AW1378" i="6"/>
  <c r="AW1570" i="6"/>
  <c r="AW1960" i="6"/>
  <c r="AW1990" i="6"/>
  <c r="AW2186" i="6"/>
  <c r="AW342" i="6"/>
  <c r="AW1056" i="6"/>
  <c r="AW1318" i="6"/>
  <c r="AW1510" i="6"/>
  <c r="AW1576" i="6"/>
  <c r="AW2002" i="6"/>
  <c r="AW2158" i="6"/>
  <c r="AW2258" i="6"/>
  <c r="AW2432" i="6"/>
  <c r="AW822" i="6"/>
  <c r="AW1882" i="6"/>
  <c r="AW2070" i="6"/>
  <c r="AW2200" i="6"/>
  <c r="AW2264" i="6"/>
  <c r="AW2374" i="6"/>
  <c r="AW54" i="6"/>
  <c r="AW512" i="6"/>
  <c r="AW1002" i="6"/>
  <c r="AW1184" i="6"/>
  <c r="AW1634" i="6"/>
  <c r="AW1694" i="6"/>
  <c r="AW160" i="6"/>
  <c r="AW1382" i="6"/>
  <c r="AW2030" i="6"/>
  <c r="AW2094" i="6"/>
  <c r="AW600" i="6"/>
  <c r="AW792" i="6"/>
  <c r="AW1198" i="6"/>
  <c r="AW1360" i="6"/>
  <c r="AW1486" i="6"/>
  <c r="AW1976" i="6"/>
  <c r="AW2106" i="6"/>
  <c r="AW2378" i="6"/>
  <c r="AW606" i="6"/>
  <c r="AW322" i="6"/>
  <c r="AW586" i="6"/>
  <c r="AW920" i="6"/>
  <c r="AW1000" i="6"/>
  <c r="AW1666" i="6"/>
  <c r="AW1896" i="6"/>
  <c r="AW2024" i="6"/>
  <c r="AW344" i="6"/>
  <c r="AW776" i="6"/>
  <c r="AW1288" i="6"/>
  <c r="AW1970" i="6"/>
  <c r="AW2096" i="6"/>
  <c r="AW2254" i="6"/>
  <c r="AW96" i="6"/>
  <c r="AW288" i="6"/>
  <c r="AW570" i="6"/>
  <c r="AW896" i="6"/>
  <c r="AW1422" i="6"/>
  <c r="AW1778" i="6"/>
  <c r="AW1850" i="6"/>
  <c r="AW2074" i="6"/>
  <c r="AW2138" i="6"/>
  <c r="AW990" i="6"/>
  <c r="AW1920" i="6"/>
  <c r="AW2014" i="6"/>
  <c r="AW1526" i="6"/>
  <c r="AW2112" i="6"/>
  <c r="AW1170" i="6"/>
  <c r="AW1402" i="6"/>
  <c r="AW1888" i="6"/>
  <c r="AW2018" i="6"/>
  <c r="AW2272" i="6"/>
  <c r="AW882" i="6"/>
  <c r="AW1182" i="6"/>
  <c r="AW2288" i="6"/>
  <c r="AW1328" i="6"/>
  <c r="AW1134" i="6"/>
  <c r="AW1654" i="6"/>
  <c r="AW66" i="6"/>
  <c r="AW470" i="6"/>
  <c r="AW1474" i="6"/>
  <c r="AW1354" i="6"/>
  <c r="AW1482" i="6"/>
  <c r="AW982" i="6"/>
  <c r="AW1262" i="6"/>
  <c r="AW1834" i="6"/>
  <c r="AW1994" i="6"/>
  <c r="AW2122" i="6"/>
  <c r="AW258" i="6"/>
  <c r="AW480" i="6"/>
  <c r="AW1690" i="6"/>
  <c r="AW1858" i="6"/>
  <c r="AW2240" i="6"/>
  <c r="AW1088" i="6"/>
  <c r="AW1152" i="6"/>
  <c r="AW1386" i="6"/>
  <c r="AW1450" i="6"/>
  <c r="AW1640" i="6"/>
  <c r="AW1766" i="6"/>
  <c r="AW1842" i="6"/>
  <c r="AW290" i="6"/>
  <c r="AW440" i="6"/>
  <c r="AW936" i="6"/>
  <c r="AW1064" i="6"/>
  <c r="AW1678" i="6"/>
  <c r="AW1816" i="6"/>
  <c r="AW1944" i="6"/>
  <c r="AW2198" i="6"/>
  <c r="AW2328" i="6"/>
  <c r="AW126" i="6"/>
  <c r="AW376" i="6"/>
  <c r="AW830" i="6"/>
  <c r="AW942" i="6"/>
  <c r="AW1038" i="6"/>
  <c r="AW1138" i="6"/>
  <c r="AW1782" i="6"/>
  <c r="AW2142" i="6"/>
  <c r="AW2352" i="6"/>
  <c r="AW622" i="6"/>
  <c r="AW1790" i="6"/>
  <c r="AW2424" i="6"/>
  <c r="AW712" i="6"/>
  <c r="AW832" i="6"/>
  <c r="AW120" i="6"/>
  <c r="AW294" i="6"/>
  <c r="AW866" i="6"/>
  <c r="AW742" i="6"/>
  <c r="AW2022" i="6"/>
  <c r="AW1030" i="6"/>
  <c r="AW402" i="6"/>
  <c r="AW618" i="6"/>
  <c r="AW496" i="6"/>
  <c r="AW142" i="6"/>
  <c r="AW222" i="6"/>
  <c r="AW216" i="6"/>
  <c r="AW362" i="6"/>
  <c r="AW1006" i="6"/>
  <c r="AW786" i="6"/>
  <c r="AW594" i="6"/>
  <c r="AW1352" i="6"/>
  <c r="AW1810" i="6"/>
  <c r="AW960" i="6"/>
  <c r="AW1158" i="6"/>
  <c r="AW1680" i="6"/>
  <c r="AW2406" i="6"/>
  <c r="AW650" i="6"/>
  <c r="AW674" i="6"/>
  <c r="AW494" i="6"/>
  <c r="AW938" i="6"/>
  <c r="AW128" i="6"/>
  <c r="AW458" i="6"/>
  <c r="AW296" i="6"/>
  <c r="AW782" i="6"/>
  <c r="AW274" i="6"/>
  <c r="AW906" i="6"/>
  <c r="AW70" i="6"/>
  <c r="AW40" i="6"/>
  <c r="AW360" i="6"/>
  <c r="AW395" i="6"/>
  <c r="AW1800" i="6"/>
  <c r="AW31" i="6"/>
  <c r="AW203" i="6"/>
  <c r="AW1799" i="6"/>
  <c r="AW35" i="6"/>
  <c r="AW78" i="6"/>
  <c r="AW81" i="6"/>
  <c r="AW267" i="6"/>
  <c r="AW1928" i="6"/>
  <c r="AW1546" i="6"/>
  <c r="AW2062" i="6"/>
  <c r="AW2192" i="6"/>
  <c r="AW182" i="6"/>
  <c r="AW642" i="6"/>
  <c r="AW1520" i="6"/>
  <c r="AW1646" i="6"/>
  <c r="AW1714" i="6"/>
  <c r="AW2010" i="6"/>
  <c r="AW2262" i="6"/>
  <c r="AW810" i="6"/>
  <c r="AW1142" i="6"/>
  <c r="AW1120" i="6"/>
  <c r="AW442" i="6"/>
  <c r="AW58" i="6"/>
  <c r="AW448" i="6"/>
  <c r="AW576" i="6"/>
  <c r="AW730" i="6"/>
  <c r="AW416" i="6"/>
  <c r="AW1574" i="6"/>
  <c r="AW1806" i="6"/>
  <c r="AW2000" i="6"/>
  <c r="AW2320" i="6"/>
  <c r="AW504" i="6"/>
  <c r="AW986" i="6"/>
  <c r="AW1424" i="6"/>
  <c r="AW720" i="6"/>
  <c r="AW1102" i="6"/>
  <c r="AW1302" i="6"/>
  <c r="AW1368" i="6"/>
  <c r="AW1070" i="6"/>
  <c r="AW1366" i="6"/>
  <c r="AW1750" i="6"/>
  <c r="AW1986" i="6"/>
  <c r="AW1550" i="6"/>
  <c r="AW698" i="6"/>
  <c r="AW1090" i="6"/>
  <c r="AW1286" i="6"/>
  <c r="AW1734" i="6"/>
  <c r="AW1866" i="6"/>
  <c r="AW2218" i="6"/>
  <c r="AW1952" i="6"/>
  <c r="AW1966" i="6"/>
  <c r="AW2098" i="6"/>
  <c r="AW2256" i="6"/>
  <c r="AW2042" i="6"/>
  <c r="AW2376" i="6"/>
  <c r="AW718" i="6"/>
  <c r="AW426" i="6"/>
  <c r="AW214" i="6"/>
  <c r="AW456" i="6"/>
  <c r="AW1754" i="6"/>
  <c r="AW1390" i="6"/>
  <c r="AW536" i="6"/>
  <c r="AW46" i="6"/>
  <c r="AW50" i="6"/>
  <c r="AW102" i="6"/>
  <c r="AW1802" i="6"/>
  <c r="AW998" i="6"/>
  <c r="AW1344" i="6"/>
  <c r="AW1408" i="6"/>
  <c r="AW1472" i="6"/>
  <c r="AW1730" i="6"/>
  <c r="AW1894" i="6"/>
  <c r="AW1958" i="6"/>
  <c r="AW2086" i="6"/>
  <c r="AW2282" i="6"/>
  <c r="AW162" i="6"/>
  <c r="AW778" i="6"/>
  <c r="AW1086" i="6"/>
  <c r="AW1610" i="6"/>
  <c r="AW1642" i="6"/>
  <c r="AW1706" i="6"/>
  <c r="AW1936" i="6"/>
  <c r="AW2162" i="6"/>
  <c r="AW2290" i="6"/>
  <c r="AW2434" i="6"/>
  <c r="AW186" i="6"/>
  <c r="AW354" i="6"/>
  <c r="AW602" i="6"/>
  <c r="AW826" i="6"/>
  <c r="AW984" i="6"/>
  <c r="AW1746" i="6"/>
  <c r="AW1848" i="6"/>
  <c r="AW1914" i="6"/>
  <c r="AW2104" i="6"/>
  <c r="AW378" i="6"/>
  <c r="AW610" i="6"/>
  <c r="AW802" i="6"/>
  <c r="AW154" i="6"/>
  <c r="AW1110" i="6"/>
  <c r="AW1534" i="6"/>
  <c r="AW1696" i="6"/>
  <c r="AW1758" i="6"/>
  <c r="AW1864" i="6"/>
  <c r="AW1898" i="6"/>
  <c r="AW554" i="6"/>
  <c r="AW848" i="6"/>
  <c r="AW926" i="6"/>
  <c r="AW978" i="6"/>
  <c r="AW1258" i="6"/>
  <c r="AW1512" i="6"/>
  <c r="AW1872" i="6"/>
  <c r="AW1998" i="6"/>
  <c r="AW22" i="6"/>
  <c r="AW350" i="6"/>
  <c r="AW502" i="6"/>
  <c r="AW1458" i="6"/>
  <c r="AW1522" i="6"/>
  <c r="AW1584" i="6"/>
  <c r="AW760" i="6"/>
  <c r="AW64" i="6"/>
  <c r="AW658" i="6"/>
  <c r="AW728" i="6"/>
  <c r="AW806" i="6"/>
  <c r="AW840" i="6"/>
  <c r="AW1248" i="6"/>
  <c r="AW1506" i="6"/>
  <c r="AW1566" i="6"/>
  <c r="AW1698" i="6"/>
  <c r="AW2090" i="6"/>
  <c r="AW2280" i="6"/>
  <c r="AW2358" i="6"/>
  <c r="AW158" i="6"/>
  <c r="AW928" i="6"/>
  <c r="AW1018" i="6"/>
  <c r="AW1384" i="6"/>
  <c r="AW1674" i="6"/>
  <c r="AW1870" i="6"/>
  <c r="AW2128" i="6"/>
  <c r="AW26" i="6"/>
  <c r="AW94" i="6"/>
  <c r="AW934" i="6"/>
  <c r="AW1022" i="6"/>
  <c r="AW1298" i="6"/>
  <c r="AW1814" i="6"/>
  <c r="AW1846" i="6"/>
  <c r="AW1910" i="6"/>
  <c r="AW2040" i="6"/>
  <c r="AW374" i="6"/>
  <c r="AW678" i="6"/>
  <c r="AW1042" i="6"/>
  <c r="AW1104" i="6"/>
  <c r="AW1432" i="6"/>
  <c r="AW1592" i="6"/>
  <c r="AW1686" i="6"/>
  <c r="AW1136" i="6"/>
  <c r="AW1210" i="6"/>
  <c r="AW1336" i="6"/>
  <c r="AW2016" i="6"/>
  <c r="AW2270" i="6"/>
  <c r="AW1074" i="6"/>
  <c r="AW1306" i="6"/>
  <c r="AW1496" i="6"/>
  <c r="AW1752" i="6"/>
  <c r="AW2208" i="6"/>
  <c r="AW922" i="6"/>
  <c r="AW1454" i="6"/>
  <c r="AW2232" i="6"/>
  <c r="AW1238" i="6"/>
  <c r="AW2080" i="6"/>
  <c r="AW250" i="6"/>
  <c r="AW474" i="6"/>
  <c r="AW584" i="6"/>
  <c r="AW808" i="6"/>
  <c r="AW1218" i="6"/>
  <c r="AW1280" i="6"/>
  <c r="AW1406" i="6"/>
  <c r="AW1664" i="6"/>
  <c r="AW2250" i="6"/>
  <c r="AW704" i="6"/>
  <c r="AW446" i="6"/>
  <c r="AW1630" i="6"/>
  <c r="AW2118" i="6"/>
  <c r="AW2216" i="6"/>
  <c r="AW346" i="6"/>
  <c r="AW774" i="6"/>
  <c r="AW846" i="6"/>
  <c r="AW930" i="6"/>
  <c r="AW1398" i="6"/>
  <c r="AW1890" i="6"/>
  <c r="AW1054" i="6"/>
  <c r="AW1118" i="6"/>
  <c r="AW1194" i="6"/>
  <c r="AW1446" i="6"/>
  <c r="AW1934" i="6"/>
  <c r="AW2160" i="6"/>
  <c r="AW2222" i="6"/>
  <c r="AW98" i="6"/>
  <c r="AW898" i="6"/>
  <c r="AW1200" i="6"/>
  <c r="AW1264" i="6"/>
  <c r="AW1648" i="6"/>
  <c r="AW1744" i="6"/>
  <c r="AW2006" i="6"/>
  <c r="AW450" i="6"/>
  <c r="AW648" i="6"/>
  <c r="AW872" i="6"/>
  <c r="AW1272" i="6"/>
  <c r="AW1528" i="6"/>
  <c r="AW1594" i="6"/>
  <c r="AW1688" i="6"/>
  <c r="AW2046" i="6"/>
  <c r="AW2274" i="6"/>
  <c r="AW2354" i="6"/>
  <c r="AW318" i="6"/>
  <c r="AW1930" i="6"/>
  <c r="AW2154" i="6"/>
  <c r="AW2366" i="6"/>
  <c r="AW1162" i="6"/>
  <c r="AW2134" i="6"/>
  <c r="AW1722" i="6"/>
  <c r="AW326" i="6"/>
  <c r="AW522" i="6"/>
  <c r="AW282" i="6"/>
  <c r="AW616" i="6"/>
  <c r="AW2336" i="6"/>
  <c r="AW2054" i="6"/>
  <c r="AW686" i="6"/>
  <c r="AW400" i="6"/>
  <c r="AW486" i="6"/>
  <c r="AW304" i="6"/>
  <c r="AW424" i="6"/>
  <c r="AW210" i="6"/>
  <c r="AW784" i="6"/>
  <c r="AW152" i="6"/>
  <c r="AW1792" i="6"/>
  <c r="AW634" i="6"/>
  <c r="AW1874" i="6"/>
  <c r="AW2400" i="6"/>
  <c r="AW1062" i="6"/>
  <c r="AW122" i="6"/>
  <c r="AW2066" i="6"/>
  <c r="AW2294" i="6"/>
  <c r="AW1130" i="6"/>
  <c r="AW1166" i="6"/>
  <c r="AW272" i="6"/>
  <c r="AW454" i="6"/>
  <c r="AW488" i="6"/>
  <c r="AW466" i="6"/>
  <c r="AW498" i="6"/>
  <c r="AW1034" i="6"/>
  <c r="AW518" i="6"/>
  <c r="AW411" i="6"/>
  <c r="AW112" i="6"/>
  <c r="AW223" i="6"/>
  <c r="AW166" i="6"/>
  <c r="AW390" i="6"/>
  <c r="AW32" i="6"/>
  <c r="AW366" i="6"/>
  <c r="AW371" i="6"/>
  <c r="AW167" i="6"/>
  <c r="AW33" i="6"/>
  <c r="AW238" i="6"/>
  <c r="AW1801" i="6"/>
  <c r="AW230" i="6"/>
  <c r="AW202" i="6"/>
  <c r="AW80" i="6"/>
  <c r="AW266" i="6"/>
  <c r="AW248" i="6"/>
  <c r="AW386" i="6"/>
  <c r="AW696" i="6"/>
  <c r="AW1080" i="6"/>
  <c r="AW1342" i="6"/>
  <c r="AW1728" i="6"/>
  <c r="AW1992" i="6"/>
  <c r="AW1190" i="6"/>
  <c r="AW2330" i="6"/>
  <c r="AW954" i="6"/>
  <c r="AW1502" i="6"/>
  <c r="AW482" i="6"/>
  <c r="AW592" i="6"/>
  <c r="AW1222" i="6"/>
  <c r="AW1290" i="6"/>
  <c r="AW2064" i="6"/>
  <c r="AW2224" i="6"/>
  <c r="AW1126" i="6"/>
  <c r="AW1742" i="6"/>
  <c r="AW1774" i="6"/>
  <c r="AW2326" i="6"/>
  <c r="AW384" i="6"/>
  <c r="AW1794" i="6"/>
  <c r="AW2214" i="6"/>
  <c r="AW818" i="6"/>
  <c r="AW1256" i="6"/>
  <c r="AW2226" i="6"/>
  <c r="AW2402" i="6"/>
  <c r="AW1296" i="6"/>
  <c r="AW1334" i="6"/>
  <c r="AW1950" i="6"/>
  <c r="AW1626" i="6"/>
  <c r="AW2238" i="6"/>
  <c r="AW1822" i="6"/>
  <c r="AW2048" i="6"/>
  <c r="AW2306" i="6"/>
  <c r="AW2386" i="6"/>
  <c r="AW1440" i="6"/>
  <c r="AW1282" i="6"/>
  <c r="AW1968" i="6"/>
  <c r="AW894" i="6"/>
  <c r="AW1040" i="6"/>
  <c r="AW2078" i="6"/>
  <c r="AW506" i="6"/>
  <c r="AW1026" i="6"/>
  <c r="AW1094" i="6"/>
  <c r="AW1974" i="6"/>
  <c r="AW875" i="6"/>
  <c r="AW1106" i="6"/>
  <c r="AW1274" i="6"/>
  <c r="AW1462" i="6"/>
  <c r="AW1704" i="6"/>
  <c r="AW218" i="6"/>
  <c r="AW328" i="6"/>
  <c r="AW464" i="6"/>
  <c r="AW862" i="6"/>
  <c r="AW462" i="6"/>
  <c r="AW1542" i="6"/>
  <c r="AW1098" i="6"/>
  <c r="AW2038" i="6"/>
  <c r="AW534" i="6"/>
  <c r="AW72" i="6"/>
  <c r="AW234" i="6"/>
  <c r="AW1176" i="6"/>
  <c r="AW62" i="6"/>
  <c r="AW950" i="6"/>
  <c r="AW1046" i="6"/>
  <c r="AW1250" i="6"/>
  <c r="AW1662" i="6"/>
  <c r="AW2312" i="6"/>
  <c r="AW256" i="6"/>
  <c r="AW414" i="6"/>
  <c r="AW738" i="6"/>
  <c r="AW816" i="6"/>
  <c r="AW1122" i="6"/>
  <c r="AW1606" i="6"/>
  <c r="AW1738" i="6"/>
  <c r="AW1904" i="6"/>
  <c r="AW2130" i="6"/>
  <c r="AW2322" i="6"/>
  <c r="AW24" i="6"/>
  <c r="AW640" i="6"/>
  <c r="AW714" i="6"/>
  <c r="AW1518" i="6"/>
  <c r="AW1776" i="6"/>
  <c r="AW1880" i="6"/>
  <c r="AW1946" i="6"/>
  <c r="AW2136" i="6"/>
  <c r="AW2298" i="6"/>
  <c r="AW578" i="6"/>
  <c r="AW722" i="6"/>
  <c r="AW834" i="6"/>
  <c r="AW910" i="6"/>
  <c r="AW654" i="6"/>
  <c r="AW842" i="6"/>
  <c r="AW952" i="6"/>
  <c r="AW1830" i="6"/>
  <c r="AW1962" i="6"/>
  <c r="AW2150" i="6"/>
  <c r="AW2394" i="6"/>
  <c r="AW958" i="6"/>
  <c r="AW1016" i="6"/>
  <c r="AW1478" i="6"/>
  <c r="AW1902" i="6"/>
  <c r="AW286" i="6"/>
  <c r="AW752" i="6"/>
  <c r="AW966" i="6"/>
  <c r="AW1096" i="6"/>
  <c r="AW1160" i="6"/>
  <c r="AW1266" i="6"/>
  <c r="AW1488" i="6"/>
  <c r="AW2296" i="6"/>
  <c r="AW56" i="6"/>
  <c r="AW680" i="6"/>
  <c r="AW758" i="6"/>
  <c r="AW150" i="6"/>
  <c r="AW626" i="6"/>
  <c r="AW1048" i="6"/>
  <c r="AW1112" i="6"/>
  <c r="AW1538" i="6"/>
  <c r="AW1600" i="6"/>
  <c r="AW1726" i="6"/>
  <c r="AW254" i="6"/>
  <c r="AW702" i="6"/>
  <c r="AW736" i="6"/>
  <c r="AW1418" i="6"/>
  <c r="AW1514" i="6"/>
  <c r="AW1578" i="6"/>
  <c r="AW1838" i="6"/>
  <c r="AW184" i="6"/>
  <c r="AW438" i="6"/>
  <c r="AW568" i="6"/>
  <c r="AW750" i="6"/>
  <c r="AW824" i="6"/>
  <c r="AW1230" i="6"/>
  <c r="AW1294" i="6"/>
  <c r="AW1358" i="6"/>
  <c r="AW1554" i="6"/>
  <c r="AW1818" i="6"/>
  <c r="AW312" i="6"/>
  <c r="AW798" i="6"/>
  <c r="AW946" i="6"/>
  <c r="AW1072" i="6"/>
  <c r="AW1560" i="6"/>
  <c r="AW1982" i="6"/>
  <c r="AW1242" i="6"/>
  <c r="AW1304" i="6"/>
  <c r="AW1370" i="6"/>
  <c r="AW1464" i="6"/>
  <c r="AW1718" i="6"/>
  <c r="AW1922" i="6"/>
  <c r="AW1984" i="6"/>
  <c r="AW2242" i="6"/>
  <c r="AW2416" i="6"/>
  <c r="AW1270" i="6"/>
  <c r="AW1338" i="6"/>
  <c r="AW2114" i="6"/>
  <c r="AW2174" i="6"/>
  <c r="AW2302" i="6"/>
  <c r="AW320" i="6"/>
  <c r="AW2184" i="6"/>
  <c r="AW2426" i="6"/>
  <c r="AW962" i="6"/>
  <c r="AW352" i="6"/>
  <c r="AW514" i="6"/>
  <c r="AW992" i="6"/>
  <c r="AW382" i="6"/>
  <c r="AW544" i="6"/>
  <c r="AW1246" i="6"/>
  <c r="AW1310" i="6"/>
  <c r="AW1376" i="6"/>
  <c r="AW838" i="6"/>
  <c r="AW1320" i="6"/>
  <c r="AW1448" i="6"/>
  <c r="AW1770" i="6"/>
  <c r="AW968" i="6"/>
  <c r="AW1362" i="6"/>
  <c r="AW1240" i="6"/>
  <c r="AW1598" i="6"/>
  <c r="AW1762" i="6"/>
  <c r="AW2390" i="6"/>
  <c r="AW88" i="6"/>
  <c r="AW550" i="6"/>
  <c r="AW666" i="6"/>
  <c r="AW734" i="6"/>
  <c r="AW886" i="6"/>
  <c r="AW1494" i="6"/>
  <c r="AW1624" i="6"/>
  <c r="AW2082" i="6"/>
  <c r="AW1014" i="6"/>
  <c r="AW1322" i="6"/>
  <c r="AW1544" i="6"/>
  <c r="AW1638" i="6"/>
  <c r="AW2368" i="6"/>
  <c r="AW754" i="6"/>
  <c r="AW1330" i="6"/>
  <c r="AW1392" i="6"/>
  <c r="AW1456" i="6"/>
  <c r="AW1582" i="6"/>
  <c r="AW1682" i="6"/>
  <c r="AW1712" i="6"/>
  <c r="AW1978" i="6"/>
  <c r="AW510" i="6"/>
  <c r="AW800" i="6"/>
  <c r="AW912" i="6"/>
  <c r="AW1400" i="6"/>
  <c r="AW1558" i="6"/>
  <c r="AW1622" i="6"/>
  <c r="AW1954" i="6"/>
  <c r="AW246" i="6"/>
  <c r="AW542" i="6"/>
  <c r="AW1470" i="6"/>
  <c r="AW2246" i="6"/>
  <c r="AW1192" i="6"/>
  <c r="AW1808" i="6"/>
  <c r="AW2286" i="6"/>
  <c r="AW2430" i="6"/>
  <c r="AW670" i="6"/>
  <c r="AW854" i="6"/>
  <c r="AW1498" i="6"/>
  <c r="AW1784" i="6"/>
  <c r="AW744" i="6"/>
  <c r="AW336" i="6"/>
  <c r="AW2334" i="6"/>
  <c r="AW766" i="6"/>
  <c r="AW1632" i="6"/>
  <c r="AW528" i="6"/>
  <c r="AW1374" i="6"/>
  <c r="AW1862" i="6"/>
  <c r="AW902" i="6"/>
  <c r="AW398" i="6"/>
  <c r="AW1008" i="6"/>
  <c r="AW562" i="6"/>
  <c r="AW614" i="6"/>
  <c r="AW1602" i="6"/>
  <c r="AW2304" i="6"/>
  <c r="AW688" i="6"/>
  <c r="AW280" i="6"/>
  <c r="AW888" i="6"/>
  <c r="AW1670" i="6"/>
  <c r="AW2431" i="6"/>
  <c r="AW1616" i="6"/>
  <c r="AW2234" i="6"/>
  <c r="AW870" i="6"/>
  <c r="AW1618" i="6"/>
  <c r="AW2110" i="6"/>
  <c r="AW904" i="6"/>
  <c r="AW856" i="6"/>
  <c r="AW1552" i="6"/>
  <c r="AW538" i="6"/>
  <c r="AW178" i="6"/>
  <c r="AW106" i="6"/>
  <c r="AW1031" i="6"/>
  <c r="AW226" i="6"/>
  <c r="AW74" i="6"/>
  <c r="AW138" i="6"/>
  <c r="AW170" i="6"/>
  <c r="AW198" i="6"/>
  <c r="AW432" i="6"/>
  <c r="AW394" i="6"/>
  <c r="AW368" i="6"/>
  <c r="AW38" i="6"/>
  <c r="AW114" i="6"/>
  <c r="AW242" i="6"/>
  <c r="AW201" i="6"/>
  <c r="W2462" i="6"/>
  <c r="AA2467" i="6"/>
  <c r="AR2467" i="6" s="1"/>
  <c r="W2463" i="6"/>
  <c r="AN2463" i="6" s="1"/>
  <c r="AB2466" i="6"/>
  <c r="AS2466" i="6" s="1"/>
  <c r="Z2464" i="6"/>
  <c r="AQ2464" i="6" s="1"/>
  <c r="AA2471" i="6"/>
  <c r="AR2471" i="6" s="1"/>
  <c r="AB2446" i="6"/>
  <c r="AS2446" i="6" s="1"/>
  <c r="Z2447" i="6"/>
  <c r="AQ2447" i="6" s="1"/>
  <c r="Y2482" i="6"/>
  <c r="AP2482" i="6" s="1"/>
  <c r="Y2439" i="6"/>
  <c r="AP2439" i="6" s="1"/>
  <c r="AB2442" i="6"/>
  <c r="AS2442" i="6" s="1"/>
  <c r="D8" i="6"/>
  <c r="C9" i="6"/>
  <c r="C8" i="6"/>
  <c r="E10" i="6"/>
  <c r="E11" i="6"/>
  <c r="F10" i="6"/>
  <c r="A6" i="6"/>
  <c r="B6" i="6"/>
  <c r="AW18" i="6"/>
  <c r="AW14" i="6"/>
  <c r="I10" i="6"/>
  <c r="AW10" i="6" s="1"/>
  <c r="I6" i="6"/>
  <c r="AW6" i="6" s="1"/>
  <c r="I9" i="6"/>
  <c r="AW9" i="6" s="1"/>
  <c r="I8" i="6"/>
  <c r="AW8" i="6" s="1"/>
  <c r="I11" i="6"/>
  <c r="AW11" i="6" s="1"/>
  <c r="I7" i="6"/>
  <c r="AW7" i="6" s="1"/>
  <c r="P1824" i="6" l="1" a="1"/>
  <c r="Q1829" i="6" s="1"/>
  <c r="P1104" i="6" a="1"/>
  <c r="P1104" i="6" s="1"/>
  <c r="P1170" i="6" a="1"/>
  <c r="Q1172" i="6" s="1"/>
  <c r="P1110" i="6" a="1"/>
  <c r="Q1111" i="6" s="1"/>
  <c r="P1140" i="6" a="1"/>
  <c r="P1206" i="6" a="1"/>
  <c r="S1208" i="6" s="1"/>
  <c r="P1530" i="6" a="1"/>
  <c r="P1530" i="6" s="1"/>
  <c r="P648" i="6" a="1"/>
  <c r="R650" i="6" s="1"/>
  <c r="P846" i="6" a="1"/>
  <c r="U848" i="6" s="1"/>
  <c r="P918" i="6" a="1"/>
  <c r="Q923" i="6" s="1"/>
  <c r="P390" i="6" a="1"/>
  <c r="Q391" i="6" s="1"/>
  <c r="P342" i="6" a="1"/>
  <c r="Q343" i="6" s="1"/>
  <c r="P876" i="6" a="1"/>
  <c r="P792" i="6" a="1"/>
  <c r="Q794" i="6" s="1"/>
  <c r="P282" i="6" a="1"/>
  <c r="S284" i="6" s="1"/>
  <c r="P120" i="6" a="1"/>
  <c r="Q122" i="6" s="1"/>
  <c r="P816" i="6" a="1"/>
  <c r="T819" i="6" s="1"/>
  <c r="P750" i="6" a="1"/>
  <c r="P750" i="6" s="1"/>
  <c r="P78" i="6" a="1"/>
  <c r="Q80" i="6" s="1"/>
  <c r="P888" i="6" a="1"/>
  <c r="T888" i="6" s="1"/>
  <c r="P1032" i="6" a="1"/>
  <c r="P1218" i="6" a="1"/>
  <c r="S1219" i="6" s="1"/>
  <c r="P1188" i="6" a="1"/>
  <c r="P1189" i="6" s="1"/>
  <c r="P1230" i="6" a="1"/>
  <c r="R1231" i="6" s="1"/>
  <c r="P882" i="6" a="1"/>
  <c r="Q882" i="6" s="1"/>
  <c r="S1827" i="6"/>
  <c r="P1122" i="6" a="1"/>
  <c r="P894" i="6" a="1"/>
  <c r="P840" i="6" a="1"/>
  <c r="P336" i="6" a="1"/>
  <c r="P768" i="6" a="1"/>
  <c r="P264" i="6" a="1"/>
  <c r="P834" i="6" a="1"/>
  <c r="P540" i="6" a="1"/>
  <c r="P1314" i="6" a="1"/>
  <c r="P1356" i="6" a="1"/>
  <c r="P1446" i="6" a="1"/>
  <c r="P54" i="6" a="1"/>
  <c r="P396" i="6" a="1"/>
  <c r="P252" i="6" a="1"/>
  <c r="P108" i="6" a="1"/>
  <c r="P738" i="6" a="1"/>
  <c r="P354" i="6" a="1"/>
  <c r="P744" i="6" a="1"/>
  <c r="P426" i="6" a="1"/>
  <c r="P990" i="6" a="1"/>
  <c r="P438" i="6" a="1"/>
  <c r="P228" i="6" a="1"/>
  <c r="P306" i="6" a="1"/>
  <c r="P432" i="6" a="1"/>
  <c r="P1254" i="6" a="1"/>
  <c r="P462" i="6" a="1"/>
  <c r="P678" i="6" a="1"/>
  <c r="P1398" i="6" a="1"/>
  <c r="P576" i="6" a="1"/>
  <c r="P1752" i="6" a="1"/>
  <c r="P642" i="6" a="1"/>
  <c r="P504" i="6" a="1"/>
  <c r="P1716" i="6" a="1"/>
  <c r="P1686" i="6" a="1"/>
  <c r="P1626" i="6" a="1"/>
  <c r="P666" i="6" a="1"/>
  <c r="P552" i="6" a="1"/>
  <c r="P1794" i="6" a="1"/>
  <c r="P1734" i="6" a="1"/>
  <c r="P630" i="6" a="1"/>
  <c r="P1644" i="6" a="1"/>
  <c r="P1728" i="6" a="1"/>
  <c r="P1632" i="6" a="1"/>
  <c r="P1290" i="6" a="1"/>
  <c r="P1656" i="6" a="1"/>
  <c r="P1488" i="6" a="1"/>
  <c r="P600" i="6" a="1"/>
  <c r="P564" i="6" a="1"/>
  <c r="P450" i="6" a="1"/>
  <c r="P1800" i="6" a="1"/>
  <c r="P1380" i="6" a="1"/>
  <c r="P528" i="6" a="1"/>
  <c r="P1296" i="6" a="1"/>
  <c r="P690" i="6" a="1"/>
  <c r="P570" i="6" a="1"/>
  <c r="P726" i="6" a="1"/>
  <c r="P1428" i="6" a="1"/>
  <c r="P720" i="6" a="1"/>
  <c r="P1614" i="6" a="1"/>
  <c r="P1374" i="6" a="1"/>
  <c r="P546" i="6" a="1"/>
  <c r="P492" i="6" a="1"/>
  <c r="P684" i="6" a="1"/>
  <c r="P594" i="6" a="1"/>
  <c r="P1248" i="6" a="1"/>
  <c r="P714" i="6" a="1"/>
  <c r="P1002" i="6" a="1"/>
  <c r="P1128" i="6" a="1"/>
  <c r="P1008" i="6" a="1"/>
  <c r="P180" i="6" a="1"/>
  <c r="P294" i="6" a="1"/>
  <c r="P12" i="6" a="1"/>
  <c r="P1086" i="6" a="1"/>
  <c r="P1050" i="6" a="1"/>
  <c r="P1224" i="6" a="1"/>
  <c r="P1014" i="6" a="1"/>
  <c r="P1056" i="6" a="1"/>
  <c r="P1092" i="6" a="1"/>
  <c r="P1176" i="6" a="1"/>
  <c r="P1152" i="6" a="1"/>
  <c r="P1812" i="6" a="1"/>
  <c r="P1242" i="6" a="1"/>
  <c r="P1146" i="6" a="1"/>
  <c r="P1068" i="6" a="1"/>
  <c r="P996" i="6" a="1"/>
  <c r="P1116" i="6" a="1"/>
  <c r="P1038" i="6" a="1"/>
  <c r="P1134" i="6" a="1"/>
  <c r="P1062" i="6" a="1"/>
  <c r="P1194" i="6" a="1"/>
  <c r="P1074" i="6" a="1"/>
  <c r="P1020" i="6" a="1"/>
  <c r="Q1143" i="6"/>
  <c r="R1141" i="6"/>
  <c r="P822" i="6" a="1"/>
  <c r="P960" i="6" a="1"/>
  <c r="P126" i="6" a="1"/>
  <c r="Q877" i="6"/>
  <c r="Q876" i="6"/>
  <c r="S881" i="6"/>
  <c r="R877" i="6"/>
  <c r="P366" i="6" a="1"/>
  <c r="P240" i="6" a="1"/>
  <c r="P930" i="6" a="1"/>
  <c r="P72" i="6" a="1"/>
  <c r="P378" i="6" a="1"/>
  <c r="R754" i="6"/>
  <c r="P1476" i="6" a="1"/>
  <c r="P1302" i="6" a="1"/>
  <c r="P444" i="6" a="1"/>
  <c r="P1548" i="6" a="1"/>
  <c r="P198" i="6" a="1"/>
  <c r="P870" i="6" a="1"/>
  <c r="P756" i="6" a="1"/>
  <c r="P360" i="6" a="1"/>
  <c r="P222" i="6" a="1"/>
  <c r="P948" i="6" a="1"/>
  <c r="P900" i="6" a="1"/>
  <c r="P942" i="6" a="1"/>
  <c r="P144" i="6" a="1"/>
  <c r="P66" i="6" a="1"/>
  <c r="P30" i="6" a="1"/>
  <c r="P150" i="6" a="1"/>
  <c r="P204" i="6" a="1"/>
  <c r="P1584" i="6" a="1"/>
  <c r="P654" i="6" a="1"/>
  <c r="P1638" i="6" a="1"/>
  <c r="P90" i="6" a="1"/>
  <c r="P300" i="6" a="1"/>
  <c r="P318" i="6" a="1"/>
  <c r="P270" i="6" a="1"/>
  <c r="P408" i="6" a="1"/>
  <c r="P186" i="6" a="1"/>
  <c r="P384" i="6" a="1"/>
  <c r="P864" i="6" a="1"/>
  <c r="P762" i="6" a="1"/>
  <c r="P414" i="6" a="1"/>
  <c r="P984" i="6" a="1"/>
  <c r="P936" i="6" a="1"/>
  <c r="P288" i="6" a="1"/>
  <c r="P954" i="6" a="1"/>
  <c r="P972" i="6" a="1"/>
  <c r="P924" i="6" a="1"/>
  <c r="P330" i="6" a="1"/>
  <c r="P192" i="6" a="1"/>
  <c r="P114" i="6" a="1"/>
  <c r="P216" i="6" a="1"/>
  <c r="P312" i="6" a="1"/>
  <c r="P786" i="6" a="1"/>
  <c r="P48" i="6" a="1"/>
  <c r="P1158" i="6" a="1"/>
  <c r="P1098" i="6" a="1"/>
  <c r="P174" i="6" a="1"/>
  <c r="P276" i="6" a="1"/>
  <c r="P1044" i="6" a="1"/>
  <c r="P1080" i="6" a="1"/>
  <c r="P1164" i="6" a="1"/>
  <c r="P1026" i="6" a="1"/>
  <c r="P1182" i="6" a="1"/>
  <c r="P1212" i="6" a="1"/>
  <c r="P1236" i="6" a="1"/>
  <c r="T1032" i="6"/>
  <c r="Q1032" i="6"/>
  <c r="S1037" i="6"/>
  <c r="Q1037" i="6"/>
  <c r="R1036" i="6"/>
  <c r="Q1104" i="6"/>
  <c r="Q1109" i="6"/>
  <c r="P1200" i="6" a="1"/>
  <c r="S847" i="6"/>
  <c r="U851" i="6"/>
  <c r="P847" i="6"/>
  <c r="Q850" i="6"/>
  <c r="P798" i="6" a="1"/>
  <c r="P246" i="6" a="1"/>
  <c r="U795" i="6"/>
  <c r="P810" i="6" a="1"/>
  <c r="P18" i="6" a="1"/>
  <c r="P234" i="6" a="1"/>
  <c r="P1698" i="6" a="1"/>
  <c r="P102" i="6" a="1"/>
  <c r="P372" i="6" a="1"/>
  <c r="P324" i="6" a="1"/>
  <c r="P168" i="6" a="1"/>
  <c r="P774" i="6" a="1"/>
  <c r="P780" i="6" a="1"/>
  <c r="P96" i="6" a="1"/>
  <c r="P852" i="6" a="1"/>
  <c r="P42" i="6" a="1"/>
  <c r="P258" i="6" a="1"/>
  <c r="P84" i="6" a="1"/>
  <c r="P156" i="6" a="1"/>
  <c r="P912" i="6" a="1"/>
  <c r="P402" i="6" a="1"/>
  <c r="P132" i="6" a="1"/>
  <c r="P348" i="6" a="1"/>
  <c r="P210" i="6" a="1"/>
  <c r="P486" i="6" a="1"/>
  <c r="P1482" i="6" a="1"/>
  <c r="P1740" i="6" a="1"/>
  <c r="P1560" i="6" a="1"/>
  <c r="P672" i="6" a="1"/>
  <c r="P1368" i="6" a="1"/>
  <c r="P1680" i="6" a="1"/>
  <c r="P1464" i="6" a="1"/>
  <c r="P1662" i="6" a="1"/>
  <c r="P1746" i="6" a="1"/>
  <c r="P1332" i="6" a="1"/>
  <c r="P1308" i="6" a="1"/>
  <c r="P498" i="6" a="1"/>
  <c r="P1722" i="6" a="1"/>
  <c r="P516" i="6" a="1"/>
  <c r="P1542" i="6" a="1"/>
  <c r="P1602" i="6" a="1"/>
  <c r="P1776" i="6" a="1"/>
  <c r="P1536" i="6" a="1"/>
  <c r="P1392" i="6" a="1"/>
  <c r="P1674" i="6" a="1"/>
  <c r="P1506" i="6" a="1"/>
  <c r="P1668" i="6" a="1"/>
  <c r="P1452" i="6" a="1"/>
  <c r="P1278" i="6" a="1"/>
  <c r="P732" i="6" a="1"/>
  <c r="P636" i="6" a="1"/>
  <c r="P582" i="6" a="1"/>
  <c r="P1590" i="6" a="1"/>
  <c r="P1704" i="6" a="1"/>
  <c r="P1266" i="6" a="1"/>
  <c r="P510" i="6" a="1"/>
  <c r="P1434" i="6" a="1"/>
  <c r="P1386" i="6" a="1"/>
  <c r="P1362" i="6" a="1"/>
  <c r="P702" i="6" a="1"/>
  <c r="P1404" i="6" a="1"/>
  <c r="P1770" i="6" a="1"/>
  <c r="P606" i="6" a="1"/>
  <c r="P1284" i="6" a="1"/>
  <c r="P1500" i="6" a="1"/>
  <c r="P696" i="6" a="1"/>
  <c r="P1320" i="6" a="1"/>
  <c r="P1566" i="6" a="1"/>
  <c r="P1470" i="6" a="1"/>
  <c r="P1422" i="6" a="1"/>
  <c r="P36" i="6" a="1"/>
  <c r="P162" i="6" a="1"/>
  <c r="P906" i="6" a="1"/>
  <c r="P966" i="6" a="1"/>
  <c r="P804" i="6" a="1"/>
  <c r="P978" i="6" a="1"/>
  <c r="P828" i="6" a="1"/>
  <c r="P858" i="6" a="1"/>
  <c r="P138" i="6" a="1"/>
  <c r="P60" i="6" a="1"/>
  <c r="P588" i="6" a="1"/>
  <c r="P1806" i="6" a="1"/>
  <c r="P1518" i="6" a="1"/>
  <c r="P558" i="6" a="1"/>
  <c r="P1344" i="6" a="1"/>
  <c r="P468" i="6" a="1"/>
  <c r="P1608" i="6" a="1"/>
  <c r="P1338" i="6" a="1"/>
  <c r="P708" i="6" a="1"/>
  <c r="P624" i="6" a="1"/>
  <c r="P1650" i="6" a="1"/>
  <c r="P1410" i="6" a="1"/>
  <c r="P1260" i="6" a="1"/>
  <c r="P1326" i="6" a="1"/>
  <c r="P1788" i="6" a="1"/>
  <c r="P1416" i="6" a="1"/>
  <c r="P1512" i="6" a="1"/>
  <c r="P1458" i="6" a="1"/>
  <c r="P480" i="6" a="1"/>
  <c r="P1692" i="6" a="1"/>
  <c r="P522" i="6" a="1"/>
  <c r="P456" i="6" a="1"/>
  <c r="P1572" i="6" a="1"/>
  <c r="P1524" i="6" a="1"/>
  <c r="P474" i="6" a="1"/>
  <c r="P1272" i="6" a="1"/>
  <c r="P1782" i="6" a="1"/>
  <c r="P1554" i="6" a="1"/>
  <c r="P618" i="6" a="1"/>
  <c r="P1620" i="6" a="1"/>
  <c r="P1494" i="6" a="1"/>
  <c r="P660" i="6" a="1"/>
  <c r="P1350" i="6" a="1"/>
  <c r="P24" i="6" a="1"/>
  <c r="P420" i="6" a="1"/>
  <c r="P1440" i="6" a="1"/>
  <c r="P534" i="6" a="1"/>
  <c r="P1764" i="6" a="1"/>
  <c r="P1596" i="6" a="1"/>
  <c r="P1578" i="6" a="1"/>
  <c r="P612" i="6" a="1"/>
  <c r="P1818" i="6" a="1"/>
  <c r="P1710" i="6" a="1"/>
  <c r="R1758" i="6"/>
  <c r="P1759" i="6"/>
  <c r="T1759" i="6"/>
  <c r="R1760" i="6"/>
  <c r="P1761" i="6"/>
  <c r="T1761" i="6"/>
  <c r="R1762" i="6"/>
  <c r="P1763" i="6"/>
  <c r="T1763" i="6"/>
  <c r="S1758" i="6"/>
  <c r="Z2342" i="6" s="1"/>
  <c r="AQ2342" i="6" s="1"/>
  <c r="Q1759" i="6"/>
  <c r="U1759" i="6"/>
  <c r="S1760" i="6"/>
  <c r="Q1761" i="6"/>
  <c r="U1761" i="6"/>
  <c r="S1762" i="6"/>
  <c r="Q1763" i="6"/>
  <c r="U1763" i="6"/>
  <c r="Q1758" i="6"/>
  <c r="U1758" i="6"/>
  <c r="S1759" i="6"/>
  <c r="Q1760" i="6"/>
  <c r="U1760" i="6"/>
  <c r="S1761" i="6"/>
  <c r="Q1762" i="6"/>
  <c r="U1762" i="6"/>
  <c r="S1763" i="6"/>
  <c r="R1759" i="6"/>
  <c r="P1762" i="6"/>
  <c r="P1760" i="6"/>
  <c r="T1762" i="6"/>
  <c r="P1758" i="6"/>
  <c r="T1760" i="6"/>
  <c r="R1763" i="6"/>
  <c r="T1758" i="6"/>
  <c r="R1761" i="6"/>
  <c r="AN2438" i="6"/>
  <c r="AZ2438" i="6" a="1"/>
  <c r="AN2446" i="6"/>
  <c r="AZ2446" i="6" a="1"/>
  <c r="AN2454" i="6"/>
  <c r="AZ2454" i="6" a="1"/>
  <c r="AN2462" i="6"/>
  <c r="AZ2462" i="6" a="1"/>
  <c r="AZ2470" i="6" a="1"/>
  <c r="AN2486" i="6"/>
  <c r="AZ2486" i="6" a="1"/>
  <c r="AN2478" i="6"/>
  <c r="AZ2478" i="6" a="1"/>
  <c r="P6" i="6" a="1"/>
  <c r="U1210" i="6" l="1"/>
  <c r="T818" i="6"/>
  <c r="P1828" i="6"/>
  <c r="R1114" i="6"/>
  <c r="P124" i="6"/>
  <c r="U347" i="6"/>
  <c r="T652" i="6"/>
  <c r="AA866" i="6" s="1"/>
  <c r="AR866" i="6" s="1"/>
  <c r="S1232" i="6"/>
  <c r="Q792" i="6"/>
  <c r="T750" i="6"/>
  <c r="R1222" i="6"/>
  <c r="S921" i="6"/>
  <c r="Z1225" i="6" s="1"/>
  <c r="AQ1225" i="6" s="1"/>
  <c r="R921" i="6"/>
  <c r="Y1225" i="6" s="1"/>
  <c r="AP1225" i="6" s="1"/>
  <c r="P797" i="6"/>
  <c r="S755" i="6"/>
  <c r="Z1003" i="6" s="1"/>
  <c r="AQ1003" i="6" s="1"/>
  <c r="U1221" i="6"/>
  <c r="S1210" i="6"/>
  <c r="T121" i="6"/>
  <c r="AA159" i="6" s="1"/>
  <c r="AR159" i="6" s="1"/>
  <c r="T891" i="6"/>
  <c r="AA1185" i="6" s="1"/>
  <c r="AR1185" i="6" s="1"/>
  <c r="U651" i="6"/>
  <c r="U1115" i="6"/>
  <c r="T1230" i="6"/>
  <c r="Q820" i="6"/>
  <c r="X1090" i="6" s="1"/>
  <c r="AO1090" i="6" s="1"/>
  <c r="Q890" i="6"/>
  <c r="X1184" i="6" s="1"/>
  <c r="AO1184" i="6" s="1"/>
  <c r="R346" i="6"/>
  <c r="R1235" i="6"/>
  <c r="Y1643" i="6" s="1"/>
  <c r="AP1643" i="6" s="1"/>
  <c r="P796" i="6"/>
  <c r="S797" i="6"/>
  <c r="P1109" i="6"/>
  <c r="W1475" i="6" s="1"/>
  <c r="AN1475" i="6" s="1"/>
  <c r="S1109" i="6"/>
  <c r="Z1475" i="6" s="1"/>
  <c r="AQ1475" i="6" s="1"/>
  <c r="T1104" i="6"/>
  <c r="AA1470" i="6" s="1"/>
  <c r="AR1470" i="6" s="1"/>
  <c r="Q755" i="6"/>
  <c r="Q750" i="6"/>
  <c r="X998" i="6" s="1"/>
  <c r="AO998" i="6" s="1"/>
  <c r="R1221" i="6"/>
  <c r="U1222" i="6"/>
  <c r="AB1626" i="6" s="1"/>
  <c r="AS1626" i="6" s="1"/>
  <c r="P923" i="6"/>
  <c r="W1227" i="6" s="1"/>
  <c r="AN1227" i="6" s="1"/>
  <c r="U919" i="6"/>
  <c r="AB1223" i="6" s="1"/>
  <c r="AS1223" i="6" s="1"/>
  <c r="R1211" i="6"/>
  <c r="Y1611" i="6" s="1"/>
  <c r="AP1611" i="6" s="1"/>
  <c r="R793" i="6"/>
  <c r="U794" i="6"/>
  <c r="AB1056" i="6" s="1"/>
  <c r="AS1056" i="6" s="1"/>
  <c r="T1109" i="6"/>
  <c r="AA1475" i="6" s="1"/>
  <c r="AR1475" i="6" s="1"/>
  <c r="U1106" i="6"/>
  <c r="AB1472" i="6" s="1"/>
  <c r="AS1472" i="6" s="1"/>
  <c r="S752" i="6"/>
  <c r="Z1000" i="6" s="1"/>
  <c r="AQ1000" i="6" s="1"/>
  <c r="R753" i="6"/>
  <c r="S1222" i="6"/>
  <c r="Z1626" i="6" s="1"/>
  <c r="AQ1626" i="6" s="1"/>
  <c r="T1218" i="6"/>
  <c r="AA1622" i="6" s="1"/>
  <c r="AR1622" i="6" s="1"/>
  <c r="Q1220" i="6"/>
  <c r="X1624" i="6" s="1"/>
  <c r="AO1624" i="6" s="1"/>
  <c r="P919" i="6"/>
  <c r="W1223" i="6" s="1"/>
  <c r="AN1223" i="6" s="1"/>
  <c r="Q1210" i="6"/>
  <c r="X1610" i="6" s="1"/>
  <c r="AO1610" i="6" s="1"/>
  <c r="P1208" i="6"/>
  <c r="W1608" i="6" s="1"/>
  <c r="AN1608" i="6" s="1"/>
  <c r="S796" i="6"/>
  <c r="Z1058" i="6" s="1"/>
  <c r="AQ1058" i="6" s="1"/>
  <c r="R794" i="6"/>
  <c r="Y1056" i="6" s="1"/>
  <c r="AP1056" i="6" s="1"/>
  <c r="S1106" i="6"/>
  <c r="Z1472" i="6" s="1"/>
  <c r="AQ1472" i="6" s="1"/>
  <c r="R1107" i="6"/>
  <c r="Y1473" i="6" s="1"/>
  <c r="AP1473" i="6" s="1"/>
  <c r="R750" i="6"/>
  <c r="U752" i="6"/>
  <c r="AB1000" i="6" s="1"/>
  <c r="AS1000" i="6" s="1"/>
  <c r="S1218" i="6"/>
  <c r="Z1622" i="6" s="1"/>
  <c r="AQ1622" i="6" s="1"/>
  <c r="T1219" i="6"/>
  <c r="U920" i="6"/>
  <c r="P918" i="6"/>
  <c r="P1209" i="6"/>
  <c r="W1609" i="6" s="1"/>
  <c r="AN1609" i="6" s="1"/>
  <c r="Q1207" i="6"/>
  <c r="X1607" i="6" s="1"/>
  <c r="AO1607" i="6" s="1"/>
  <c r="S1533" i="6"/>
  <c r="Z2041" i="6" s="1"/>
  <c r="AQ2041" i="6" s="1"/>
  <c r="P80" i="6"/>
  <c r="W104" i="6" s="1"/>
  <c r="AN104" i="6" s="1"/>
  <c r="S120" i="6"/>
  <c r="Z158" i="6" s="1"/>
  <c r="AQ158" i="6" s="1"/>
  <c r="Q124" i="6"/>
  <c r="X162" i="6" s="1"/>
  <c r="AO162" i="6" s="1"/>
  <c r="T343" i="6"/>
  <c r="AA455" i="6" s="1"/>
  <c r="AR455" i="6" s="1"/>
  <c r="Q345" i="6"/>
  <c r="S892" i="6"/>
  <c r="Z1186" i="6" s="1"/>
  <c r="AQ1186" i="6" s="1"/>
  <c r="R893" i="6"/>
  <c r="Y1187" i="6" s="1"/>
  <c r="AP1187" i="6" s="1"/>
  <c r="S653" i="6"/>
  <c r="Z867" i="6" s="1"/>
  <c r="AQ867" i="6" s="1"/>
  <c r="Q649" i="6"/>
  <c r="T1111" i="6"/>
  <c r="AA1479" i="6" s="1"/>
  <c r="AR1479" i="6" s="1"/>
  <c r="Q1113" i="6"/>
  <c r="X1481" i="6" s="1"/>
  <c r="AO1481" i="6" s="1"/>
  <c r="U1232" i="6"/>
  <c r="AB1640" i="6" s="1"/>
  <c r="AS1640" i="6" s="1"/>
  <c r="P1235" i="6"/>
  <c r="W1643" i="6" s="1"/>
  <c r="AN1643" i="6" s="1"/>
  <c r="U123" i="6"/>
  <c r="AB161" i="6" s="1"/>
  <c r="AS161" i="6" s="1"/>
  <c r="T122" i="6"/>
  <c r="AA160" i="6" s="1"/>
  <c r="AR160" i="6" s="1"/>
  <c r="S121" i="6"/>
  <c r="Z159" i="6" s="1"/>
  <c r="AQ159" i="6" s="1"/>
  <c r="Q344" i="6"/>
  <c r="X456" i="6" s="1"/>
  <c r="AO456" i="6" s="1"/>
  <c r="T346" i="6"/>
  <c r="AA458" i="6" s="1"/>
  <c r="AR458" i="6" s="1"/>
  <c r="S342" i="6"/>
  <c r="Z454" i="6" s="1"/>
  <c r="AQ454" i="6" s="1"/>
  <c r="U889" i="6"/>
  <c r="AB1183" i="6" s="1"/>
  <c r="AS1183" i="6" s="1"/>
  <c r="T890" i="6"/>
  <c r="AA1184" i="6" s="1"/>
  <c r="AR1184" i="6" s="1"/>
  <c r="U650" i="6"/>
  <c r="AB864" i="6" s="1"/>
  <c r="AS864" i="6" s="1"/>
  <c r="R652" i="6"/>
  <c r="S1111" i="6"/>
  <c r="Z1479" i="6" s="1"/>
  <c r="AQ1479" i="6" s="1"/>
  <c r="T1114" i="6"/>
  <c r="AA1482" i="6" s="1"/>
  <c r="AR1482" i="6" s="1"/>
  <c r="S1110" i="6"/>
  <c r="Z1478" i="6" s="1"/>
  <c r="AQ1478" i="6" s="1"/>
  <c r="P1233" i="6"/>
  <c r="S1231" i="6"/>
  <c r="Z1639" i="6" s="1"/>
  <c r="AQ1639" i="6" s="1"/>
  <c r="T124" i="6"/>
  <c r="AA162" i="6" s="1"/>
  <c r="AR162" i="6" s="1"/>
  <c r="Q125" i="6"/>
  <c r="X163" i="6" s="1"/>
  <c r="AO163" i="6" s="1"/>
  <c r="U344" i="6"/>
  <c r="AB456" i="6" s="1"/>
  <c r="AS456" i="6" s="1"/>
  <c r="P344" i="6"/>
  <c r="P891" i="6"/>
  <c r="W1185" i="6" s="1"/>
  <c r="AN1185" i="6" s="1"/>
  <c r="U892" i="6"/>
  <c r="AB1186" i="6" s="1"/>
  <c r="AS1186" i="6" s="1"/>
  <c r="P888" i="6"/>
  <c r="W1182" i="6" s="1"/>
  <c r="T650" i="6"/>
  <c r="AA864" i="6" s="1"/>
  <c r="AR864" i="6" s="1"/>
  <c r="Q648" i="6"/>
  <c r="T649" i="6"/>
  <c r="U1114" i="6"/>
  <c r="AB1482" i="6" s="1"/>
  <c r="AS1482" i="6" s="1"/>
  <c r="P1112" i="6"/>
  <c r="W1480" i="6" s="1"/>
  <c r="AN1480" i="6" s="1"/>
  <c r="U1235" i="6"/>
  <c r="AB1643" i="6" s="1"/>
  <c r="AS1643" i="6" s="1"/>
  <c r="R1233" i="6"/>
  <c r="Y1641" i="6" s="1"/>
  <c r="AP1641" i="6" s="1"/>
  <c r="U797" i="6"/>
  <c r="Q797" i="6"/>
  <c r="X1059" i="6" s="1"/>
  <c r="AO1059" i="6" s="1"/>
  <c r="R797" i="6"/>
  <c r="Y1059" i="6" s="1"/>
  <c r="AP1059" i="6" s="1"/>
  <c r="T794" i="6"/>
  <c r="AA1056" i="6" s="1"/>
  <c r="AR1056" i="6" s="1"/>
  <c r="P792" i="6"/>
  <c r="W1054" i="6" s="1"/>
  <c r="T795" i="6"/>
  <c r="AA1057" i="6" s="1"/>
  <c r="AR1057" i="6" s="1"/>
  <c r="P793" i="6"/>
  <c r="Q796" i="6"/>
  <c r="X1058" i="6" s="1"/>
  <c r="AO1058" i="6" s="1"/>
  <c r="S793" i="6"/>
  <c r="Z1055" i="6" s="1"/>
  <c r="AQ1055" i="6" s="1"/>
  <c r="R1108" i="6"/>
  <c r="Y1474" i="6" s="1"/>
  <c r="AP1474" i="6" s="1"/>
  <c r="T1107" i="6"/>
  <c r="R1104" i="6"/>
  <c r="Y1470" i="6" s="1"/>
  <c r="AP1470" i="6" s="1"/>
  <c r="U1107" i="6"/>
  <c r="AB1473" i="6" s="1"/>
  <c r="AS1473" i="6" s="1"/>
  <c r="Q1105" i="6"/>
  <c r="X1471" i="6" s="1"/>
  <c r="AO1471" i="6" s="1"/>
  <c r="Q1108" i="6"/>
  <c r="S1105" i="6"/>
  <c r="T1108" i="6"/>
  <c r="AA1474" i="6" s="1"/>
  <c r="AR1474" i="6" s="1"/>
  <c r="P1106" i="6"/>
  <c r="W1472" i="6" s="1"/>
  <c r="AN1472" i="6" s="1"/>
  <c r="P751" i="6"/>
  <c r="W999" i="6" s="1"/>
  <c r="AN999" i="6" s="1"/>
  <c r="T755" i="6"/>
  <c r="R752" i="6"/>
  <c r="Y1000" i="6" s="1"/>
  <c r="AP1000" i="6" s="1"/>
  <c r="U753" i="6"/>
  <c r="AB1001" i="6" s="1"/>
  <c r="AS1001" i="6" s="1"/>
  <c r="Q751" i="6"/>
  <c r="X999" i="6" s="1"/>
  <c r="AO999" i="6" s="1"/>
  <c r="Q754" i="6"/>
  <c r="S751" i="6"/>
  <c r="Z999" i="6" s="1"/>
  <c r="AQ999" i="6" s="1"/>
  <c r="T754" i="6"/>
  <c r="AA1002" i="6" s="1"/>
  <c r="AR1002" i="6" s="1"/>
  <c r="P752" i="6"/>
  <c r="W1000" i="6" s="1"/>
  <c r="AN1000" i="6" s="1"/>
  <c r="Q1223" i="6"/>
  <c r="X1627" i="6" s="1"/>
  <c r="AO1627" i="6" s="1"/>
  <c r="U1223" i="6"/>
  <c r="AB1627" i="6" s="1"/>
  <c r="AS1627" i="6" s="1"/>
  <c r="T1222" i="6"/>
  <c r="AA1626" i="6" s="1"/>
  <c r="AR1626" i="6" s="1"/>
  <c r="P1220" i="6"/>
  <c r="T1223" i="6"/>
  <c r="AA1627" i="6" s="1"/>
  <c r="AR1627" i="6" s="1"/>
  <c r="P1221" i="6"/>
  <c r="W1625" i="6" s="1"/>
  <c r="AN1625" i="6" s="1"/>
  <c r="R1218" i="6"/>
  <c r="Y1622" i="6" s="1"/>
  <c r="AP1622" i="6" s="1"/>
  <c r="S1221" i="6"/>
  <c r="Z1625" i="6" s="1"/>
  <c r="AQ1625" i="6" s="1"/>
  <c r="U1218" i="6"/>
  <c r="AB1622" i="6" s="1"/>
  <c r="AS1622" i="6" s="1"/>
  <c r="Q922" i="6"/>
  <c r="X1226" i="6" s="1"/>
  <c r="AO1226" i="6" s="1"/>
  <c r="Q920" i="6"/>
  <c r="X1224" i="6" s="1"/>
  <c r="AO1224" i="6" s="1"/>
  <c r="P921" i="6"/>
  <c r="W1225" i="6" s="1"/>
  <c r="AN1225" i="6" s="1"/>
  <c r="R923" i="6"/>
  <c r="Y1227" i="6" s="1"/>
  <c r="AP1227" i="6" s="1"/>
  <c r="R919" i="6"/>
  <c r="Y1223" i="6" s="1"/>
  <c r="AP1223" i="6" s="1"/>
  <c r="U921" i="6"/>
  <c r="S918" i="6"/>
  <c r="U1208" i="6"/>
  <c r="AB1608" i="6" s="1"/>
  <c r="AS1608" i="6" s="1"/>
  <c r="P1211" i="6"/>
  <c r="T1207" i="6"/>
  <c r="AA1607" i="6" s="1"/>
  <c r="AR1607" i="6" s="1"/>
  <c r="R1209" i="6"/>
  <c r="Y1609" i="6" s="1"/>
  <c r="AP1609" i="6" s="1"/>
  <c r="P1206" i="6"/>
  <c r="W1606" i="6" s="1"/>
  <c r="Q1209" i="6"/>
  <c r="Q795" i="6"/>
  <c r="S794" i="6"/>
  <c r="Z1056" i="6" s="1"/>
  <c r="AQ1056" i="6" s="1"/>
  <c r="T796" i="6"/>
  <c r="AA1058" i="6" s="1"/>
  <c r="AR1058" i="6" s="1"/>
  <c r="P794" i="6"/>
  <c r="W1056" i="6" s="1"/>
  <c r="AN1056" i="6" s="1"/>
  <c r="T797" i="6"/>
  <c r="AA1059" i="6" s="1"/>
  <c r="AR1059" i="6" s="1"/>
  <c r="P795" i="6"/>
  <c r="R792" i="6"/>
  <c r="Y1054" i="6" s="1"/>
  <c r="AP1054" i="6" s="1"/>
  <c r="S795" i="6"/>
  <c r="U792" i="6"/>
  <c r="T1105" i="6"/>
  <c r="AA1471" i="6" s="1"/>
  <c r="AR1471" i="6" s="1"/>
  <c r="P1105" i="6"/>
  <c r="W1471" i="6" s="1"/>
  <c r="AN1471" i="6" s="1"/>
  <c r="U1109" i="6"/>
  <c r="Q1107" i="6"/>
  <c r="S1104" i="6"/>
  <c r="S1107" i="6"/>
  <c r="Z1473" i="6" s="1"/>
  <c r="AQ1473" i="6" s="1"/>
  <c r="U1104" i="6"/>
  <c r="AB1470" i="6" s="1"/>
  <c r="AS1470" i="6" s="1"/>
  <c r="P1108" i="6"/>
  <c r="W1474" i="6" s="1"/>
  <c r="AN1474" i="6" s="1"/>
  <c r="R1105" i="6"/>
  <c r="T753" i="6"/>
  <c r="AA1001" i="6" s="1"/>
  <c r="AR1001" i="6" s="1"/>
  <c r="P753" i="6"/>
  <c r="U755" i="6"/>
  <c r="AB1003" i="6" s="1"/>
  <c r="AS1003" i="6" s="1"/>
  <c r="Q753" i="6"/>
  <c r="X1001" i="6" s="1"/>
  <c r="AO1001" i="6" s="1"/>
  <c r="S750" i="6"/>
  <c r="Z998" i="6" s="1"/>
  <c r="AQ998" i="6" s="1"/>
  <c r="S753" i="6"/>
  <c r="Z1001" i="6" s="1"/>
  <c r="AQ1001" i="6" s="1"/>
  <c r="U750" i="6"/>
  <c r="AB998" i="6" s="1"/>
  <c r="AS998" i="6" s="1"/>
  <c r="P754" i="6"/>
  <c r="W1002" i="6" s="1"/>
  <c r="AN1002" i="6" s="1"/>
  <c r="R751" i="6"/>
  <c r="Y999" i="6" s="1"/>
  <c r="AP999" i="6" s="1"/>
  <c r="S1220" i="6"/>
  <c r="Z1624" i="6" s="1"/>
  <c r="AQ1624" i="6" s="1"/>
  <c r="Q1221" i="6"/>
  <c r="X1625" i="6" s="1"/>
  <c r="AO1625" i="6" s="1"/>
  <c r="P1222" i="6"/>
  <c r="W1626" i="6" s="1"/>
  <c r="AN1626" i="6" s="1"/>
  <c r="R1219" i="6"/>
  <c r="Y1623" i="6" s="1"/>
  <c r="AP1623" i="6" s="1"/>
  <c r="P1223" i="6"/>
  <c r="W1627" i="6" s="1"/>
  <c r="AN1627" i="6" s="1"/>
  <c r="R1220" i="6"/>
  <c r="Y1624" i="6" s="1"/>
  <c r="AP1624" i="6" s="1"/>
  <c r="S1223" i="6"/>
  <c r="Z1627" i="6" s="1"/>
  <c r="AQ1627" i="6" s="1"/>
  <c r="U1220" i="6"/>
  <c r="Q1218" i="6"/>
  <c r="X1622" i="6" s="1"/>
  <c r="AO1622" i="6" s="1"/>
  <c r="S923" i="6"/>
  <c r="T923" i="6"/>
  <c r="AA1227" i="6" s="1"/>
  <c r="AR1227" i="6" s="1"/>
  <c r="R920" i="6"/>
  <c r="Y1224" i="6" s="1"/>
  <c r="AP1224" i="6" s="1"/>
  <c r="P922" i="6"/>
  <c r="T918" i="6"/>
  <c r="Q921" i="6"/>
  <c r="X1225" i="6" s="1"/>
  <c r="AO1225" i="6" s="1"/>
  <c r="S1209" i="6"/>
  <c r="Q1206" i="6"/>
  <c r="X1606" i="6" s="1"/>
  <c r="AO1606" i="6" s="1"/>
  <c r="R1210" i="6"/>
  <c r="Y1610" i="6" s="1"/>
  <c r="AP1610" i="6" s="1"/>
  <c r="R1206" i="6"/>
  <c r="T1208" i="6"/>
  <c r="AA1608" i="6" s="1"/>
  <c r="AR1608" i="6" s="1"/>
  <c r="U1211" i="6"/>
  <c r="AB1611" i="6" s="1"/>
  <c r="AS1611" i="6" s="1"/>
  <c r="U1207" i="6"/>
  <c r="AB1607" i="6" s="1"/>
  <c r="AS1607" i="6" s="1"/>
  <c r="S792" i="6"/>
  <c r="Q793" i="6"/>
  <c r="X1055" i="6" s="1"/>
  <c r="AO1055" i="6" s="1"/>
  <c r="U793" i="6"/>
  <c r="AB1055" i="6" s="1"/>
  <c r="AS1055" i="6" s="1"/>
  <c r="R795" i="6"/>
  <c r="Y1057" i="6" s="1"/>
  <c r="AP1057" i="6" s="1"/>
  <c r="T792" i="6"/>
  <c r="AA1054" i="6" s="1"/>
  <c r="AR1054" i="6" s="1"/>
  <c r="R796" i="6"/>
  <c r="T793" i="6"/>
  <c r="AA1055" i="6" s="1"/>
  <c r="AR1055" i="6" s="1"/>
  <c r="U796" i="6"/>
  <c r="AB1058" i="6" s="1"/>
  <c r="AS1058" i="6" s="1"/>
  <c r="R1106" i="6"/>
  <c r="Y1472" i="6" s="1"/>
  <c r="AP1472" i="6" s="1"/>
  <c r="P1107" i="6"/>
  <c r="W1473" i="6" s="1"/>
  <c r="AN1473" i="6" s="1"/>
  <c r="S1108" i="6"/>
  <c r="Z1474" i="6" s="1"/>
  <c r="AQ1474" i="6" s="1"/>
  <c r="U1105" i="6"/>
  <c r="AB1471" i="6" s="1"/>
  <c r="AS1471" i="6" s="1"/>
  <c r="U1108" i="6"/>
  <c r="AB1474" i="6" s="1"/>
  <c r="AS1474" i="6" s="1"/>
  <c r="Q1106" i="6"/>
  <c r="X1472" i="6" s="1"/>
  <c r="AO1472" i="6" s="1"/>
  <c r="R1109" i="6"/>
  <c r="T1106" i="6"/>
  <c r="T751" i="6"/>
  <c r="AA999" i="6" s="1"/>
  <c r="AR999" i="6" s="1"/>
  <c r="P755" i="6"/>
  <c r="W1003" i="6" s="1"/>
  <c r="AN1003" i="6" s="1"/>
  <c r="S754" i="6"/>
  <c r="U751" i="6"/>
  <c r="U754" i="6"/>
  <c r="Q752" i="6"/>
  <c r="X1000" i="6" s="1"/>
  <c r="AO1000" i="6" s="1"/>
  <c r="R755" i="6"/>
  <c r="Y1003" i="6" s="1"/>
  <c r="AP1003" i="6" s="1"/>
  <c r="T752" i="6"/>
  <c r="U1219" i="6"/>
  <c r="AB1623" i="6" s="1"/>
  <c r="AS1623" i="6" s="1"/>
  <c r="Q1219" i="6"/>
  <c r="R1223" i="6"/>
  <c r="T1220" i="6"/>
  <c r="P1218" i="6"/>
  <c r="W1622" i="6" s="1"/>
  <c r="T1221" i="6"/>
  <c r="AA1625" i="6" s="1"/>
  <c r="AR1625" i="6" s="1"/>
  <c r="P1219" i="6"/>
  <c r="W1623" i="6" s="1"/>
  <c r="AN1623" i="6" s="1"/>
  <c r="Q1222" i="6"/>
  <c r="X1626" i="6" s="1"/>
  <c r="AO1626" i="6" s="1"/>
  <c r="U918" i="6"/>
  <c r="AB1222" i="6" s="1"/>
  <c r="AS1222" i="6" s="1"/>
  <c r="Q918" i="6"/>
  <c r="T921" i="6"/>
  <c r="AA1225" i="6" s="1"/>
  <c r="AR1225" i="6" s="1"/>
  <c r="R918" i="6"/>
  <c r="Y1222" i="6" s="1"/>
  <c r="AP1222" i="6" s="1"/>
  <c r="T920" i="6"/>
  <c r="S922" i="6"/>
  <c r="Z1226" i="6" s="1"/>
  <c r="AQ1226" i="6" s="1"/>
  <c r="Q919" i="6"/>
  <c r="S1207" i="6"/>
  <c r="Z1607" i="6" s="1"/>
  <c r="AQ1607" i="6" s="1"/>
  <c r="T1211" i="6"/>
  <c r="R1208" i="6"/>
  <c r="Y1608" i="6" s="1"/>
  <c r="AP1608" i="6" s="1"/>
  <c r="T1210" i="6"/>
  <c r="AA1610" i="6" s="1"/>
  <c r="AR1610" i="6" s="1"/>
  <c r="T1206" i="6"/>
  <c r="AA1606" i="6" s="1"/>
  <c r="AR1606" i="6" s="1"/>
  <c r="U1209" i="6"/>
  <c r="AB1609" i="6" s="1"/>
  <c r="AS1609" i="6" s="1"/>
  <c r="S1206" i="6"/>
  <c r="Z1606" i="6" s="1"/>
  <c r="AQ1606" i="6" s="1"/>
  <c r="Q283" i="6"/>
  <c r="X375" i="6" s="1"/>
  <c r="AO375" i="6" s="1"/>
  <c r="P1172" i="6"/>
  <c r="W1560" i="6" s="1"/>
  <c r="AN1560" i="6" s="1"/>
  <c r="S1191" i="6"/>
  <c r="Z1585" i="6" s="1"/>
  <c r="AQ1585" i="6" s="1"/>
  <c r="R285" i="6"/>
  <c r="Y377" i="6" s="1"/>
  <c r="AP377" i="6" s="1"/>
  <c r="P394" i="6"/>
  <c r="W522" i="6" s="1"/>
  <c r="AN522" i="6" s="1"/>
  <c r="R120" i="6"/>
  <c r="Y158" i="6" s="1"/>
  <c r="AP158" i="6" s="1"/>
  <c r="Q121" i="6"/>
  <c r="X159" i="6" s="1"/>
  <c r="AO159" i="6" s="1"/>
  <c r="Q123" i="6"/>
  <c r="X161" i="6" s="1"/>
  <c r="AO161" i="6" s="1"/>
  <c r="R125" i="6"/>
  <c r="Y163" i="6" s="1"/>
  <c r="AP163" i="6" s="1"/>
  <c r="U121" i="6"/>
  <c r="AB159" i="6" s="1"/>
  <c r="AS159" i="6" s="1"/>
  <c r="R124" i="6"/>
  <c r="Y162" i="6" s="1"/>
  <c r="AP162" i="6" s="1"/>
  <c r="T120" i="6"/>
  <c r="AA158" i="6" s="1"/>
  <c r="AR158" i="6" s="1"/>
  <c r="S123" i="6"/>
  <c r="Z161" i="6" s="1"/>
  <c r="AQ161" i="6" s="1"/>
  <c r="U120" i="6"/>
  <c r="AB158" i="6" s="1"/>
  <c r="AS158" i="6" s="1"/>
  <c r="S343" i="6"/>
  <c r="S345" i="6"/>
  <c r="Z457" i="6" s="1"/>
  <c r="AQ457" i="6" s="1"/>
  <c r="Q342" i="6"/>
  <c r="X454" i="6" s="1"/>
  <c r="AO454" i="6" s="1"/>
  <c r="T345" i="6"/>
  <c r="AA457" i="6" s="1"/>
  <c r="AR457" i="6" s="1"/>
  <c r="P343" i="6"/>
  <c r="P346" i="6"/>
  <c r="W458" i="6" s="1"/>
  <c r="AN458" i="6" s="1"/>
  <c r="R343" i="6"/>
  <c r="Q347" i="6"/>
  <c r="X459" i="6" s="1"/>
  <c r="AO459" i="6" s="1"/>
  <c r="S344" i="6"/>
  <c r="Z456" i="6" s="1"/>
  <c r="AQ456" i="6" s="1"/>
  <c r="P893" i="6"/>
  <c r="W1187" i="6" s="1"/>
  <c r="AN1187" i="6" s="1"/>
  <c r="R888" i="6"/>
  <c r="Y1182" i="6" s="1"/>
  <c r="AP1182" i="6" s="1"/>
  <c r="P889" i="6"/>
  <c r="W1183" i="6" s="1"/>
  <c r="AN1183" i="6" s="1"/>
  <c r="U891" i="6"/>
  <c r="AB1185" i="6" s="1"/>
  <c r="AS1185" i="6" s="1"/>
  <c r="Q889" i="6"/>
  <c r="X1183" i="6" s="1"/>
  <c r="AO1183" i="6" s="1"/>
  <c r="Q892" i="6"/>
  <c r="X1186" i="6" s="1"/>
  <c r="AO1186" i="6" s="1"/>
  <c r="S889" i="6"/>
  <c r="Z1183" i="6" s="1"/>
  <c r="AQ1183" i="6" s="1"/>
  <c r="T892" i="6"/>
  <c r="AA1186" i="6" s="1"/>
  <c r="AR1186" i="6" s="1"/>
  <c r="P890" i="6"/>
  <c r="W1184" i="6" s="1"/>
  <c r="AN1184" i="6" s="1"/>
  <c r="P648" i="6"/>
  <c r="W862" i="6" s="1"/>
  <c r="P650" i="6"/>
  <c r="W864" i="6" s="1"/>
  <c r="AN864" i="6" s="1"/>
  <c r="U652" i="6"/>
  <c r="Q650" i="6"/>
  <c r="X864" i="6" s="1"/>
  <c r="AO864" i="6" s="1"/>
  <c r="U653" i="6"/>
  <c r="AB867" i="6" s="1"/>
  <c r="AS867" i="6" s="1"/>
  <c r="Q651" i="6"/>
  <c r="X865" i="6" s="1"/>
  <c r="AO865" i="6" s="1"/>
  <c r="S648" i="6"/>
  <c r="Z862" i="6" s="1"/>
  <c r="AQ862" i="6" s="1"/>
  <c r="T651" i="6"/>
  <c r="AA865" i="6" s="1"/>
  <c r="AR865" i="6" s="1"/>
  <c r="P649" i="6"/>
  <c r="W863" i="6" s="1"/>
  <c r="AN863" i="6" s="1"/>
  <c r="U1110" i="6"/>
  <c r="S1115" i="6"/>
  <c r="Z1483" i="6" s="1"/>
  <c r="AQ1483" i="6" s="1"/>
  <c r="Q1112" i="6"/>
  <c r="X1480" i="6" s="1"/>
  <c r="AO1480" i="6" s="1"/>
  <c r="T1113" i="6"/>
  <c r="AA1481" i="6" s="1"/>
  <c r="AR1481" i="6" s="1"/>
  <c r="P1111" i="6"/>
  <c r="W1479" i="6" s="1"/>
  <c r="AN1479" i="6" s="1"/>
  <c r="P1114" i="6"/>
  <c r="R1111" i="6"/>
  <c r="Q1115" i="6"/>
  <c r="X1483" i="6" s="1"/>
  <c r="AO1483" i="6" s="1"/>
  <c r="S1112" i="6"/>
  <c r="Z1480" i="6" s="1"/>
  <c r="AQ1480" i="6" s="1"/>
  <c r="U1231" i="6"/>
  <c r="AB1639" i="6" s="1"/>
  <c r="AS1639" i="6" s="1"/>
  <c r="S1235" i="6"/>
  <c r="Z1643" i="6" s="1"/>
  <c r="AQ1643" i="6" s="1"/>
  <c r="Q1232" i="6"/>
  <c r="X1640" i="6" s="1"/>
  <c r="AO1640" i="6" s="1"/>
  <c r="Q1235" i="6"/>
  <c r="X1643" i="6" s="1"/>
  <c r="AO1643" i="6" s="1"/>
  <c r="T1231" i="6"/>
  <c r="AA1639" i="6" s="1"/>
  <c r="AR1639" i="6" s="1"/>
  <c r="Q1234" i="6"/>
  <c r="X1642" i="6" s="1"/>
  <c r="AO1642" i="6" s="1"/>
  <c r="S1230" i="6"/>
  <c r="Z1638" i="6" s="1"/>
  <c r="AQ1638" i="6" s="1"/>
  <c r="T1232" i="6"/>
  <c r="AA1640" i="6" s="1"/>
  <c r="AR1640" i="6" s="1"/>
  <c r="P1230" i="6"/>
  <c r="T125" i="6"/>
  <c r="AA163" i="6" s="1"/>
  <c r="AR163" i="6" s="1"/>
  <c r="U125" i="6"/>
  <c r="AB163" i="6" s="1"/>
  <c r="AS163" i="6" s="1"/>
  <c r="R122" i="6"/>
  <c r="Y160" i="6" s="1"/>
  <c r="AP160" i="6" s="1"/>
  <c r="S124" i="6"/>
  <c r="Z162" i="6" s="1"/>
  <c r="AQ162" i="6" s="1"/>
  <c r="P121" i="6"/>
  <c r="W159" i="6" s="1"/>
  <c r="AN159" i="6" s="1"/>
  <c r="R123" i="6"/>
  <c r="Y161" i="6" s="1"/>
  <c r="AP161" i="6" s="1"/>
  <c r="S125" i="6"/>
  <c r="Z163" i="6" s="1"/>
  <c r="AQ163" i="6" s="1"/>
  <c r="U122" i="6"/>
  <c r="AB160" i="6" s="1"/>
  <c r="AS160" i="6" s="1"/>
  <c r="Q120" i="6"/>
  <c r="X158" i="6" s="1"/>
  <c r="AO158" i="6" s="1"/>
  <c r="Q346" i="6"/>
  <c r="U342" i="6"/>
  <c r="AB454" i="6" s="1"/>
  <c r="AS454" i="6" s="1"/>
  <c r="T347" i="6"/>
  <c r="P345" i="6"/>
  <c r="W457" i="6" s="1"/>
  <c r="AN457" i="6" s="1"/>
  <c r="R342" i="6"/>
  <c r="Y454" i="6" s="1"/>
  <c r="AP454" i="6" s="1"/>
  <c r="R345" i="6"/>
  <c r="T342" i="6"/>
  <c r="AA454" i="6" s="1"/>
  <c r="AR454" i="6" s="1"/>
  <c r="S346" i="6"/>
  <c r="U343" i="6"/>
  <c r="AB455" i="6" s="1"/>
  <c r="AS455" i="6" s="1"/>
  <c r="R890" i="6"/>
  <c r="Y1184" i="6" s="1"/>
  <c r="AP1184" i="6" s="1"/>
  <c r="R892" i="6"/>
  <c r="Y1186" i="6" s="1"/>
  <c r="AP1186" i="6" s="1"/>
  <c r="U893" i="6"/>
  <c r="AB1187" i="6" s="1"/>
  <c r="AS1187" i="6" s="1"/>
  <c r="Q891" i="6"/>
  <c r="X1185" i="6" s="1"/>
  <c r="AO1185" i="6" s="1"/>
  <c r="S888" i="6"/>
  <c r="Z1182" i="6" s="1"/>
  <c r="AQ1182" i="6" s="1"/>
  <c r="S891" i="6"/>
  <c r="Z1185" i="6" s="1"/>
  <c r="AQ1185" i="6" s="1"/>
  <c r="U888" i="6"/>
  <c r="AB1182" i="6" s="1"/>
  <c r="AS1182" i="6" s="1"/>
  <c r="P892" i="6"/>
  <c r="W1186" i="6" s="1"/>
  <c r="AN1186" i="6" s="1"/>
  <c r="R889" i="6"/>
  <c r="Y1183" i="6" s="1"/>
  <c r="AP1183" i="6" s="1"/>
  <c r="R651" i="6"/>
  <c r="Y865" i="6" s="1"/>
  <c r="AP865" i="6" s="1"/>
  <c r="P652" i="6"/>
  <c r="W866" i="6" s="1"/>
  <c r="AN866" i="6" s="1"/>
  <c r="Q652" i="6"/>
  <c r="X866" i="6" s="1"/>
  <c r="AO866" i="6" s="1"/>
  <c r="S649" i="6"/>
  <c r="Z863" i="6" s="1"/>
  <c r="AQ863" i="6" s="1"/>
  <c r="Q653" i="6"/>
  <c r="X867" i="6" s="1"/>
  <c r="AO867" i="6" s="1"/>
  <c r="S650" i="6"/>
  <c r="T653" i="6"/>
  <c r="AA867" i="6" s="1"/>
  <c r="AR867" i="6" s="1"/>
  <c r="P651" i="6"/>
  <c r="W865" i="6" s="1"/>
  <c r="AN865" i="6" s="1"/>
  <c r="R648" i="6"/>
  <c r="Y862" i="6" s="1"/>
  <c r="AP862" i="6" s="1"/>
  <c r="S1113" i="6"/>
  <c r="U1112" i="6"/>
  <c r="AB1480" i="6" s="1"/>
  <c r="AS1480" i="6" s="1"/>
  <c r="T1115" i="6"/>
  <c r="P1113" i="6"/>
  <c r="R1110" i="6"/>
  <c r="R1113" i="6"/>
  <c r="Y1481" i="6" s="1"/>
  <c r="AP1481" i="6" s="1"/>
  <c r="T1110" i="6"/>
  <c r="AA1478" i="6" s="1"/>
  <c r="AR1478" i="6" s="1"/>
  <c r="S1114" i="6"/>
  <c r="U1111" i="6"/>
  <c r="AB1479" i="6" s="1"/>
  <c r="AS1479" i="6" s="1"/>
  <c r="S1234" i="6"/>
  <c r="Z1642" i="6" s="1"/>
  <c r="AQ1642" i="6" s="1"/>
  <c r="T1233" i="6"/>
  <c r="AA1641" i="6" s="1"/>
  <c r="AR1641" i="6" s="1"/>
  <c r="U1234" i="6"/>
  <c r="AB1642" i="6" s="1"/>
  <c r="AS1642" i="6" s="1"/>
  <c r="Q1231" i="6"/>
  <c r="R1234" i="6"/>
  <c r="Y1642" i="6" s="1"/>
  <c r="AP1642" i="6" s="1"/>
  <c r="U1230" i="6"/>
  <c r="Q1233" i="6"/>
  <c r="X1641" i="6" s="1"/>
  <c r="AO1641" i="6" s="1"/>
  <c r="T1234" i="6"/>
  <c r="AA1642" i="6" s="1"/>
  <c r="AR1642" i="6" s="1"/>
  <c r="P1232" i="6"/>
  <c r="W1640" i="6" s="1"/>
  <c r="AN1640" i="6" s="1"/>
  <c r="P123" i="6"/>
  <c r="W161" i="6" s="1"/>
  <c r="AN161" i="6" s="1"/>
  <c r="P122" i="6"/>
  <c r="W160" i="6" s="1"/>
  <c r="AN160" i="6" s="1"/>
  <c r="P125" i="6"/>
  <c r="W163" i="6" s="1"/>
  <c r="AN163" i="6" s="1"/>
  <c r="R121" i="6"/>
  <c r="Y159" i="6" s="1"/>
  <c r="AP159" i="6" s="1"/>
  <c r="T123" i="6"/>
  <c r="AA161" i="6" s="1"/>
  <c r="AR161" i="6" s="1"/>
  <c r="P120" i="6"/>
  <c r="W158" i="6" s="1"/>
  <c r="S122" i="6"/>
  <c r="Z160" i="6" s="1"/>
  <c r="AQ160" i="6" s="1"/>
  <c r="U124" i="6"/>
  <c r="AB162" i="6" s="1"/>
  <c r="AS162" i="6" s="1"/>
  <c r="U346" i="6"/>
  <c r="AB458" i="6" s="1"/>
  <c r="AS458" i="6" s="1"/>
  <c r="S347" i="6"/>
  <c r="Z459" i="6" s="1"/>
  <c r="AQ459" i="6" s="1"/>
  <c r="P347" i="6"/>
  <c r="W459" i="6" s="1"/>
  <c r="AN459" i="6" s="1"/>
  <c r="R344" i="6"/>
  <c r="Y456" i="6" s="1"/>
  <c r="AP456" i="6" s="1"/>
  <c r="R347" i="6"/>
  <c r="Y459" i="6" s="1"/>
  <c r="AP459" i="6" s="1"/>
  <c r="T344" i="6"/>
  <c r="AA456" i="6" s="1"/>
  <c r="AR456" i="6" s="1"/>
  <c r="P342" i="6"/>
  <c r="W454" i="6" s="1"/>
  <c r="U345" i="6"/>
  <c r="AB457" i="6" s="1"/>
  <c r="AS457" i="6" s="1"/>
  <c r="T893" i="6"/>
  <c r="AA1187" i="6" s="1"/>
  <c r="AR1187" i="6" s="1"/>
  <c r="T889" i="6"/>
  <c r="AA1183" i="6" s="1"/>
  <c r="AR1183" i="6" s="1"/>
  <c r="Q893" i="6"/>
  <c r="X1187" i="6" s="1"/>
  <c r="AO1187" i="6" s="1"/>
  <c r="S890" i="6"/>
  <c r="Z1184" i="6" s="1"/>
  <c r="AQ1184" i="6" s="1"/>
  <c r="S893" i="6"/>
  <c r="Z1187" i="6" s="1"/>
  <c r="AQ1187" i="6" s="1"/>
  <c r="U890" i="6"/>
  <c r="AB1184" i="6" s="1"/>
  <c r="AS1184" i="6" s="1"/>
  <c r="Q888" i="6"/>
  <c r="X1182" i="6" s="1"/>
  <c r="AO1182" i="6" s="1"/>
  <c r="R891" i="6"/>
  <c r="Y1185" i="6" s="1"/>
  <c r="AP1185" i="6" s="1"/>
  <c r="R653" i="6"/>
  <c r="Y867" i="6" s="1"/>
  <c r="AP867" i="6" s="1"/>
  <c r="T648" i="6"/>
  <c r="AA862" i="6" s="1"/>
  <c r="AR862" i="6" s="1"/>
  <c r="R649" i="6"/>
  <c r="S651" i="6"/>
  <c r="Z865" i="6" s="1"/>
  <c r="AQ865" i="6" s="1"/>
  <c r="U648" i="6"/>
  <c r="S652" i="6"/>
  <c r="Z866" i="6" s="1"/>
  <c r="AQ866" i="6" s="1"/>
  <c r="U649" i="6"/>
  <c r="AB863" i="6" s="1"/>
  <c r="AS863" i="6" s="1"/>
  <c r="P653" i="6"/>
  <c r="W867" i="6" s="1"/>
  <c r="AN867" i="6" s="1"/>
  <c r="Q1114" i="6"/>
  <c r="X1482" i="6" s="1"/>
  <c r="AO1482" i="6" s="1"/>
  <c r="Q1110" i="6"/>
  <c r="X1478" i="6" s="1"/>
  <c r="AO1478" i="6" s="1"/>
  <c r="P1115" i="6"/>
  <c r="W1483" i="6" s="1"/>
  <c r="AN1483" i="6" s="1"/>
  <c r="R1112" i="6"/>
  <c r="Y1480" i="6" s="1"/>
  <c r="AP1480" i="6" s="1"/>
  <c r="R1115" i="6"/>
  <c r="Y1483" i="6" s="1"/>
  <c r="AP1483" i="6" s="1"/>
  <c r="T1112" i="6"/>
  <c r="AA1480" i="6" s="1"/>
  <c r="AR1480" i="6" s="1"/>
  <c r="P1110" i="6"/>
  <c r="W1478" i="6" s="1"/>
  <c r="U1113" i="6"/>
  <c r="AB1481" i="6" s="1"/>
  <c r="AS1481" i="6" s="1"/>
  <c r="P1231" i="6"/>
  <c r="W1639" i="6" s="1"/>
  <c r="AN1639" i="6" s="1"/>
  <c r="Q1230" i="6"/>
  <c r="X1638" i="6" s="1"/>
  <c r="AO1638" i="6" s="1"/>
  <c r="U1233" i="6"/>
  <c r="AB1641" i="6" s="1"/>
  <c r="AS1641" i="6" s="1"/>
  <c r="R1230" i="6"/>
  <c r="S1233" i="6"/>
  <c r="T1235" i="6"/>
  <c r="R1232" i="6"/>
  <c r="Y1640" i="6" s="1"/>
  <c r="AP1640" i="6" s="1"/>
  <c r="P1234" i="6"/>
  <c r="P1032" i="6"/>
  <c r="W1374" i="6" s="1"/>
  <c r="AN1374" i="6" s="1"/>
  <c r="T1034" i="6"/>
  <c r="AA1376" i="6" s="1"/>
  <c r="AR1376" i="6" s="1"/>
  <c r="R1037" i="6"/>
  <c r="Y1379" i="6" s="1"/>
  <c r="AP1379" i="6" s="1"/>
  <c r="Q1034" i="6"/>
  <c r="X1376" i="6" s="1"/>
  <c r="AO1376" i="6" s="1"/>
  <c r="U1036" i="6"/>
  <c r="AB1378" i="6" s="1"/>
  <c r="AS1378" i="6" s="1"/>
  <c r="U1033" i="6"/>
  <c r="AB1375" i="6" s="1"/>
  <c r="AS1375" i="6" s="1"/>
  <c r="S1036" i="6"/>
  <c r="Z1378" i="6" s="1"/>
  <c r="AQ1378" i="6" s="1"/>
  <c r="P1037" i="6"/>
  <c r="W1379" i="6" s="1"/>
  <c r="AN1379" i="6" s="1"/>
  <c r="T1033" i="6"/>
  <c r="AA1375" i="6" s="1"/>
  <c r="AR1375" i="6" s="1"/>
  <c r="R1033" i="6"/>
  <c r="Y1375" i="6" s="1"/>
  <c r="AP1375" i="6" s="1"/>
  <c r="P1036" i="6"/>
  <c r="W1378" i="6" s="1"/>
  <c r="AN1378" i="6" s="1"/>
  <c r="U1032" i="6"/>
  <c r="AB1374" i="6" s="1"/>
  <c r="AS1374" i="6" s="1"/>
  <c r="S1035" i="6"/>
  <c r="Z1377" i="6" s="1"/>
  <c r="AQ1377" i="6" s="1"/>
  <c r="S1032" i="6"/>
  <c r="Z1374" i="6" s="1"/>
  <c r="AQ1374" i="6" s="1"/>
  <c r="Q1035" i="6"/>
  <c r="X1377" i="6" s="1"/>
  <c r="AO1377" i="6" s="1"/>
  <c r="U1037" i="6"/>
  <c r="AB1379" i="6" s="1"/>
  <c r="AS1379" i="6" s="1"/>
  <c r="P1035" i="6"/>
  <c r="W1377" i="6" s="1"/>
  <c r="AN1377" i="6" s="1"/>
  <c r="P1033" i="6"/>
  <c r="W1375" i="6" s="1"/>
  <c r="AN1375" i="6" s="1"/>
  <c r="R878" i="6"/>
  <c r="Y1168" i="6" s="1"/>
  <c r="AP1168" i="6" s="1"/>
  <c r="P881" i="6"/>
  <c r="U877" i="6"/>
  <c r="AB1167" i="6" s="1"/>
  <c r="AS1167" i="6" s="1"/>
  <c r="S880" i="6"/>
  <c r="U876" i="6"/>
  <c r="AB1166" i="6" s="1"/>
  <c r="AS1166" i="6" s="1"/>
  <c r="S879" i="6"/>
  <c r="Z1169" i="6" s="1"/>
  <c r="AQ1169" i="6" s="1"/>
  <c r="P876" i="6"/>
  <c r="W1166" i="6" s="1"/>
  <c r="R879" i="6"/>
  <c r="Y1169" i="6" s="1"/>
  <c r="AP1169" i="6" s="1"/>
  <c r="P880" i="6"/>
  <c r="W1170" i="6" s="1"/>
  <c r="AN1170" i="6" s="1"/>
  <c r="R876" i="6"/>
  <c r="P879" i="6"/>
  <c r="W1169" i="6" s="1"/>
  <c r="AN1169" i="6" s="1"/>
  <c r="P877" i="6"/>
  <c r="W1167" i="6" s="1"/>
  <c r="AN1167" i="6" s="1"/>
  <c r="T879" i="6"/>
  <c r="AA1169" i="6" s="1"/>
  <c r="AR1169" i="6" s="1"/>
  <c r="S876" i="6"/>
  <c r="Z1166" i="6" s="1"/>
  <c r="AQ1166" i="6" s="1"/>
  <c r="Q879" i="6"/>
  <c r="X1169" i="6" s="1"/>
  <c r="AO1169" i="6" s="1"/>
  <c r="U881" i="6"/>
  <c r="AB1171" i="6" s="1"/>
  <c r="AS1171" i="6" s="1"/>
  <c r="Q878" i="6"/>
  <c r="X1168" i="6" s="1"/>
  <c r="AO1168" i="6" s="1"/>
  <c r="U880" i="6"/>
  <c r="AB1170" i="6" s="1"/>
  <c r="AS1170" i="6" s="1"/>
  <c r="R881" i="6"/>
  <c r="Y1171" i="6" s="1"/>
  <c r="AP1171" i="6" s="1"/>
  <c r="T880" i="6"/>
  <c r="AA1170" i="6" s="1"/>
  <c r="AR1170" i="6" s="1"/>
  <c r="T1141" i="6"/>
  <c r="AA1519" i="6" s="1"/>
  <c r="AR1519" i="6" s="1"/>
  <c r="R1144" i="6"/>
  <c r="Q1141" i="6"/>
  <c r="X1519" i="6" s="1"/>
  <c r="AO1519" i="6" s="1"/>
  <c r="U1143" i="6"/>
  <c r="AB1521" i="6" s="1"/>
  <c r="AS1521" i="6" s="1"/>
  <c r="Q1140" i="6"/>
  <c r="U1142" i="6"/>
  <c r="S1145" i="6"/>
  <c r="P1144" i="6"/>
  <c r="W1522" i="6" s="1"/>
  <c r="AN1522" i="6" s="1"/>
  <c r="P1142" i="6"/>
  <c r="W1520" i="6" s="1"/>
  <c r="AN1520" i="6" s="1"/>
  <c r="R1142" i="6"/>
  <c r="Y1520" i="6" s="1"/>
  <c r="AP1520" i="6" s="1"/>
  <c r="U1141" i="6"/>
  <c r="S1144" i="6"/>
  <c r="S1143" i="6"/>
  <c r="Z1521" i="6" s="1"/>
  <c r="AQ1521" i="6" s="1"/>
  <c r="T1140" i="6"/>
  <c r="T1144" i="6"/>
  <c r="AA1522" i="6" s="1"/>
  <c r="AR1522" i="6" s="1"/>
  <c r="P1145" i="6"/>
  <c r="W1523" i="6" s="1"/>
  <c r="AN1523" i="6" s="1"/>
  <c r="U1140" i="6"/>
  <c r="AB1518" i="6" s="1"/>
  <c r="AS1518" i="6" s="1"/>
  <c r="P1140" i="6"/>
  <c r="W1518" i="6" s="1"/>
  <c r="R1140" i="6"/>
  <c r="Y1518" i="6" s="1"/>
  <c r="AP1518" i="6" s="1"/>
  <c r="P1143" i="6"/>
  <c r="T1145" i="6"/>
  <c r="AA1523" i="6" s="1"/>
  <c r="AR1523" i="6" s="1"/>
  <c r="S1142" i="6"/>
  <c r="Z1520" i="6" s="1"/>
  <c r="AQ1520" i="6" s="1"/>
  <c r="Q1145" i="6"/>
  <c r="X1523" i="6" s="1"/>
  <c r="AO1523" i="6" s="1"/>
  <c r="S1141" i="6"/>
  <c r="Z1519" i="6" s="1"/>
  <c r="AQ1519" i="6" s="1"/>
  <c r="Q1144" i="6"/>
  <c r="X1522" i="6" s="1"/>
  <c r="AO1522" i="6" s="1"/>
  <c r="R1143" i="6"/>
  <c r="T1142" i="6"/>
  <c r="AA1520" i="6" s="1"/>
  <c r="AR1520" i="6" s="1"/>
  <c r="U1144" i="6"/>
  <c r="S1140" i="6"/>
  <c r="Z1518" i="6" s="1"/>
  <c r="AQ1518" i="6" s="1"/>
  <c r="S818" i="6"/>
  <c r="Z1088" i="6" s="1"/>
  <c r="AQ1088" i="6" s="1"/>
  <c r="P816" i="6"/>
  <c r="W1086" i="6" s="1"/>
  <c r="S817" i="6"/>
  <c r="Z1087" i="6" s="1"/>
  <c r="AQ1087" i="6" s="1"/>
  <c r="Q1824" i="6"/>
  <c r="X2430" i="6" s="1"/>
  <c r="AO2430" i="6" s="1"/>
  <c r="R1825" i="6"/>
  <c r="Y2431" i="6" s="1"/>
  <c r="AP2431" i="6" s="1"/>
  <c r="T876" i="6"/>
  <c r="AA1166" i="6" s="1"/>
  <c r="AR1166" i="6" s="1"/>
  <c r="U878" i="6"/>
  <c r="AB1168" i="6" s="1"/>
  <c r="AS1168" i="6" s="1"/>
  <c r="U879" i="6"/>
  <c r="R880" i="6"/>
  <c r="Y1170" i="6" s="1"/>
  <c r="AP1170" i="6" s="1"/>
  <c r="Q1142" i="6"/>
  <c r="X1520" i="6" s="1"/>
  <c r="AO1520" i="6" s="1"/>
  <c r="T1143" i="6"/>
  <c r="AA1521" i="6" s="1"/>
  <c r="AR1521" i="6" s="1"/>
  <c r="S820" i="6"/>
  <c r="T1827" i="6"/>
  <c r="Q818" i="6"/>
  <c r="X1088" i="6" s="1"/>
  <c r="AO1088" i="6" s="1"/>
  <c r="U820" i="6"/>
  <c r="AB1090" i="6" s="1"/>
  <c r="AS1090" i="6" s="1"/>
  <c r="T817" i="6"/>
  <c r="AA1087" i="6" s="1"/>
  <c r="AR1087" i="6" s="1"/>
  <c r="R820" i="6"/>
  <c r="T816" i="6"/>
  <c r="AA1086" i="6" s="1"/>
  <c r="AR1086" i="6" s="1"/>
  <c r="R819" i="6"/>
  <c r="Q817" i="6"/>
  <c r="X1087" i="6" s="1"/>
  <c r="AO1087" i="6" s="1"/>
  <c r="S816" i="6"/>
  <c r="Z1086" i="6" s="1"/>
  <c r="AQ1086" i="6" s="1"/>
  <c r="Q821" i="6"/>
  <c r="X1091" i="6" s="1"/>
  <c r="AO1091" i="6" s="1"/>
  <c r="Q816" i="6"/>
  <c r="X1086" i="6" s="1"/>
  <c r="AO1086" i="6" s="1"/>
  <c r="U818" i="6"/>
  <c r="AB1088" i="6" s="1"/>
  <c r="AS1088" i="6" s="1"/>
  <c r="S821" i="6"/>
  <c r="R818" i="6"/>
  <c r="Y1088" i="6" s="1"/>
  <c r="AP1088" i="6" s="1"/>
  <c r="P821" i="6"/>
  <c r="W1091" i="6" s="1"/>
  <c r="AN1091" i="6" s="1"/>
  <c r="R817" i="6"/>
  <c r="P820" i="6"/>
  <c r="W1090" i="6" s="1"/>
  <c r="AN1090" i="6" s="1"/>
  <c r="U819" i="6"/>
  <c r="AB1089" i="6" s="1"/>
  <c r="AS1089" i="6" s="1"/>
  <c r="Q819" i="6"/>
  <c r="X1089" i="6" s="1"/>
  <c r="AO1089" i="6" s="1"/>
  <c r="U816" i="6"/>
  <c r="S819" i="6"/>
  <c r="Z1089" i="6" s="1"/>
  <c r="AQ1089" i="6" s="1"/>
  <c r="R816" i="6"/>
  <c r="Y1086" i="6" s="1"/>
  <c r="AP1086" i="6" s="1"/>
  <c r="P819" i="6"/>
  <c r="W1089" i="6" s="1"/>
  <c r="AN1089" i="6" s="1"/>
  <c r="T821" i="6"/>
  <c r="P818" i="6"/>
  <c r="T820" i="6"/>
  <c r="AA1090" i="6" s="1"/>
  <c r="AR1090" i="6" s="1"/>
  <c r="U817" i="6"/>
  <c r="U821" i="6"/>
  <c r="AB1091" i="6" s="1"/>
  <c r="AS1091" i="6" s="1"/>
  <c r="P848" i="6"/>
  <c r="W1128" i="6" s="1"/>
  <c r="AN1128" i="6" s="1"/>
  <c r="Q848" i="6"/>
  <c r="X1128" i="6" s="1"/>
  <c r="AO1128" i="6" s="1"/>
  <c r="U849" i="6"/>
  <c r="AB1129" i="6" s="1"/>
  <c r="AS1129" i="6" s="1"/>
  <c r="R846" i="6"/>
  <c r="Y1126" i="6" s="1"/>
  <c r="AP1126" i="6" s="1"/>
  <c r="P850" i="6"/>
  <c r="W1130" i="6" s="1"/>
  <c r="AN1130" i="6" s="1"/>
  <c r="R848" i="6"/>
  <c r="Y1128" i="6" s="1"/>
  <c r="AP1128" i="6" s="1"/>
  <c r="P851" i="6"/>
  <c r="W1131" i="6" s="1"/>
  <c r="AN1131" i="6" s="1"/>
  <c r="U847" i="6"/>
  <c r="AB1127" i="6" s="1"/>
  <c r="AS1127" i="6" s="1"/>
  <c r="S851" i="6"/>
  <c r="Z1131" i="6" s="1"/>
  <c r="AQ1131" i="6" s="1"/>
  <c r="T846" i="6"/>
  <c r="AA1126" i="6" s="1"/>
  <c r="AR1126" i="6" s="1"/>
  <c r="U846" i="6"/>
  <c r="AB1126" i="6" s="1"/>
  <c r="AS1126" i="6" s="1"/>
  <c r="S848" i="6"/>
  <c r="Z1128" i="6" s="1"/>
  <c r="AQ1128" i="6" s="1"/>
  <c r="Q851" i="6"/>
  <c r="X1131" i="6" s="1"/>
  <c r="AO1131" i="6" s="1"/>
  <c r="T848" i="6"/>
  <c r="AA1128" i="6" s="1"/>
  <c r="AR1128" i="6" s="1"/>
  <c r="R851" i="6"/>
  <c r="Y1131" i="6" s="1"/>
  <c r="AP1131" i="6" s="1"/>
  <c r="T849" i="6"/>
  <c r="AA1129" i="6" s="1"/>
  <c r="AR1129" i="6" s="1"/>
  <c r="S846" i="6"/>
  <c r="Z1126" i="6" s="1"/>
  <c r="AQ1126" i="6" s="1"/>
  <c r="S849" i="6"/>
  <c r="Z1129" i="6" s="1"/>
  <c r="AQ1129" i="6" s="1"/>
  <c r="S1824" i="6"/>
  <c r="Z2430" i="6" s="1"/>
  <c r="AQ2430" i="6" s="1"/>
  <c r="Q1827" i="6"/>
  <c r="X2433" i="6" s="1"/>
  <c r="AO2433" i="6" s="1"/>
  <c r="U1829" i="6"/>
  <c r="AB2435" i="6" s="1"/>
  <c r="AS2435" i="6" s="1"/>
  <c r="P1826" i="6"/>
  <c r="W2432" i="6" s="1"/>
  <c r="AN2432" i="6" s="1"/>
  <c r="T1828" i="6"/>
  <c r="AA2434" i="6" s="1"/>
  <c r="AR2434" i="6" s="1"/>
  <c r="T1825" i="6"/>
  <c r="AA2431" i="6" s="1"/>
  <c r="AR2431" i="6" s="1"/>
  <c r="R1828" i="6"/>
  <c r="U1826" i="6"/>
  <c r="AB2432" i="6" s="1"/>
  <c r="AS2432" i="6" s="1"/>
  <c r="S1825" i="6"/>
  <c r="Q1825" i="6"/>
  <c r="U1827" i="6"/>
  <c r="AB2433" i="6" s="1"/>
  <c r="AS2433" i="6" s="1"/>
  <c r="P1824" i="6"/>
  <c r="W2430" i="6" s="1"/>
  <c r="T1826" i="6"/>
  <c r="R1829" i="6"/>
  <c r="R1826" i="6"/>
  <c r="Y2432" i="6" s="1"/>
  <c r="AP2432" i="6" s="1"/>
  <c r="P1829" i="6"/>
  <c r="W2435" i="6" s="1"/>
  <c r="AN2435" i="6" s="1"/>
  <c r="S1829" i="6"/>
  <c r="Z2435" i="6" s="1"/>
  <c r="AQ2435" i="6" s="1"/>
  <c r="Q1828" i="6"/>
  <c r="U1825" i="6"/>
  <c r="AB2431" i="6" s="1"/>
  <c r="AS2431" i="6" s="1"/>
  <c r="S1828" i="6"/>
  <c r="T1824" i="6"/>
  <c r="AA2430" i="6" s="1"/>
  <c r="AR2430" i="6" s="1"/>
  <c r="R1827" i="6"/>
  <c r="Y2433" i="6" s="1"/>
  <c r="AP2433" i="6" s="1"/>
  <c r="R1824" i="6"/>
  <c r="Y2430" i="6" s="1"/>
  <c r="AP2430" i="6" s="1"/>
  <c r="P1827" i="6"/>
  <c r="W2433" i="6" s="1"/>
  <c r="AN2433" i="6" s="1"/>
  <c r="T1829" i="6"/>
  <c r="AA2435" i="6" s="1"/>
  <c r="AR2435" i="6" s="1"/>
  <c r="U1824" i="6"/>
  <c r="AB2430" i="6" s="1"/>
  <c r="AS2430" i="6" s="1"/>
  <c r="Q1826" i="6"/>
  <c r="X2432" i="6" s="1"/>
  <c r="AO2432" i="6" s="1"/>
  <c r="T851" i="6"/>
  <c r="AA1131" i="6" s="1"/>
  <c r="AR1131" i="6" s="1"/>
  <c r="T850" i="6"/>
  <c r="AA1130" i="6" s="1"/>
  <c r="AR1130" i="6" s="1"/>
  <c r="S850" i="6"/>
  <c r="Z1130" i="6" s="1"/>
  <c r="AQ1130" i="6" s="1"/>
  <c r="Q846" i="6"/>
  <c r="X1126" i="6" s="1"/>
  <c r="AO1126" i="6" s="1"/>
  <c r="T1037" i="6"/>
  <c r="AA1379" i="6" s="1"/>
  <c r="AR1379" i="6" s="1"/>
  <c r="U1035" i="6"/>
  <c r="AB1377" i="6" s="1"/>
  <c r="AS1377" i="6" s="1"/>
  <c r="Q1036" i="6"/>
  <c r="X1378" i="6" s="1"/>
  <c r="AO1378" i="6" s="1"/>
  <c r="T1036" i="6"/>
  <c r="AA1378" i="6" s="1"/>
  <c r="AR1378" i="6" s="1"/>
  <c r="P878" i="6"/>
  <c r="W1168" i="6" s="1"/>
  <c r="AN1168" i="6" s="1"/>
  <c r="Q880" i="6"/>
  <c r="Q881" i="6"/>
  <c r="X1171" i="6" s="1"/>
  <c r="AO1171" i="6" s="1"/>
  <c r="T881" i="6"/>
  <c r="AA1171" i="6" s="1"/>
  <c r="AR1171" i="6" s="1"/>
  <c r="R850" i="6"/>
  <c r="Y1130" i="6" s="1"/>
  <c r="AP1130" i="6" s="1"/>
  <c r="R849" i="6"/>
  <c r="Y1129" i="6" s="1"/>
  <c r="AP1129" i="6" s="1"/>
  <c r="Q849" i="6"/>
  <c r="X1129" i="6" s="1"/>
  <c r="AO1129" i="6" s="1"/>
  <c r="R847" i="6"/>
  <c r="Y1127" i="6" s="1"/>
  <c r="AP1127" i="6" s="1"/>
  <c r="R1032" i="6"/>
  <c r="Y1374" i="6" s="1"/>
  <c r="AP1374" i="6" s="1"/>
  <c r="S1034" i="6"/>
  <c r="Z1376" i="6" s="1"/>
  <c r="AQ1376" i="6" s="1"/>
  <c r="U1034" i="6"/>
  <c r="AB1376" i="6" s="1"/>
  <c r="AS1376" i="6" s="1"/>
  <c r="R1035" i="6"/>
  <c r="Y1377" i="6" s="1"/>
  <c r="AP1377" i="6" s="1"/>
  <c r="U850" i="6"/>
  <c r="AB1130" i="6" s="1"/>
  <c r="AS1130" i="6" s="1"/>
  <c r="P849" i="6"/>
  <c r="W1129" i="6" s="1"/>
  <c r="AN1129" i="6" s="1"/>
  <c r="T847" i="6"/>
  <c r="AA1127" i="6" s="1"/>
  <c r="AR1127" i="6" s="1"/>
  <c r="Q847" i="6"/>
  <c r="X1127" i="6" s="1"/>
  <c r="AO1127" i="6" s="1"/>
  <c r="P846" i="6"/>
  <c r="W1126" i="6" s="1"/>
  <c r="AN1126" i="6" s="1"/>
  <c r="T1035" i="6"/>
  <c r="AA1377" i="6" s="1"/>
  <c r="AR1377" i="6" s="1"/>
  <c r="R1034" i="6"/>
  <c r="Y1376" i="6" s="1"/>
  <c r="AP1376" i="6" s="1"/>
  <c r="Q1033" i="6"/>
  <c r="X1375" i="6" s="1"/>
  <c r="AO1375" i="6" s="1"/>
  <c r="S1033" i="6"/>
  <c r="Z1375" i="6" s="1"/>
  <c r="AQ1375" i="6" s="1"/>
  <c r="P1034" i="6"/>
  <c r="W1376" i="6" s="1"/>
  <c r="AN1376" i="6" s="1"/>
  <c r="T878" i="6"/>
  <c r="AA1168" i="6" s="1"/>
  <c r="AR1168" i="6" s="1"/>
  <c r="S877" i="6"/>
  <c r="S878" i="6"/>
  <c r="T877" i="6"/>
  <c r="AA1167" i="6" s="1"/>
  <c r="AR1167" i="6" s="1"/>
  <c r="R1145" i="6"/>
  <c r="Y1523" i="6" s="1"/>
  <c r="AP1523" i="6" s="1"/>
  <c r="U1145" i="6"/>
  <c r="AB1523" i="6" s="1"/>
  <c r="AS1523" i="6" s="1"/>
  <c r="P1141" i="6"/>
  <c r="W1519" i="6" s="1"/>
  <c r="AN1519" i="6" s="1"/>
  <c r="R821" i="6"/>
  <c r="Y1091" i="6" s="1"/>
  <c r="AP1091" i="6" s="1"/>
  <c r="P817" i="6"/>
  <c r="W1087" i="6" s="1"/>
  <c r="AN1087" i="6" s="1"/>
  <c r="U1828" i="6"/>
  <c r="AB2434" i="6" s="1"/>
  <c r="AS2434" i="6" s="1"/>
  <c r="P1825" i="6"/>
  <c r="W2431" i="6" s="1"/>
  <c r="AN2431" i="6" s="1"/>
  <c r="S1826" i="6"/>
  <c r="Z2432" i="6" s="1"/>
  <c r="AQ2432" i="6" s="1"/>
  <c r="S81" i="6"/>
  <c r="Z105" i="6" s="1"/>
  <c r="AQ105" i="6" s="1"/>
  <c r="S919" i="6"/>
  <c r="Z1223" i="6" s="1"/>
  <c r="AQ1223" i="6" s="1"/>
  <c r="U922" i="6"/>
  <c r="AB1226" i="6" s="1"/>
  <c r="AS1226" i="6" s="1"/>
  <c r="R922" i="6"/>
  <c r="T919" i="6"/>
  <c r="T922" i="6"/>
  <c r="AA1226" i="6" s="1"/>
  <c r="AR1226" i="6" s="1"/>
  <c r="P920" i="6"/>
  <c r="W1224" i="6" s="1"/>
  <c r="AN1224" i="6" s="1"/>
  <c r="U923" i="6"/>
  <c r="AB1227" i="6" s="1"/>
  <c r="AS1227" i="6" s="1"/>
  <c r="S920" i="6"/>
  <c r="Z1224" i="6" s="1"/>
  <c r="AQ1224" i="6" s="1"/>
  <c r="U1206" i="6"/>
  <c r="S1211" i="6"/>
  <c r="Z1611" i="6" s="1"/>
  <c r="AQ1611" i="6" s="1"/>
  <c r="Q1208" i="6"/>
  <c r="X1608" i="6" s="1"/>
  <c r="AO1608" i="6" s="1"/>
  <c r="T1209" i="6"/>
  <c r="AA1609" i="6" s="1"/>
  <c r="AR1609" i="6" s="1"/>
  <c r="P1207" i="6"/>
  <c r="W1607" i="6" s="1"/>
  <c r="AN1607" i="6" s="1"/>
  <c r="P1210" i="6"/>
  <c r="R1207" i="6"/>
  <c r="Q1211" i="6"/>
  <c r="X1611" i="6" s="1"/>
  <c r="AO1611" i="6" s="1"/>
  <c r="P1535" i="6"/>
  <c r="W2043" i="6" s="1"/>
  <c r="AN2043" i="6" s="1"/>
  <c r="P1193" i="6"/>
  <c r="W1587" i="6" s="1"/>
  <c r="AN1587" i="6" s="1"/>
  <c r="S287" i="6"/>
  <c r="Z379" i="6" s="1"/>
  <c r="AQ379" i="6" s="1"/>
  <c r="U390" i="6"/>
  <c r="AB518" i="6" s="1"/>
  <c r="AS518" i="6" s="1"/>
  <c r="S1173" i="6"/>
  <c r="Q83" i="6"/>
  <c r="X107" i="6" s="1"/>
  <c r="AO107" i="6" s="1"/>
  <c r="T83" i="6"/>
  <c r="AA107" i="6" s="1"/>
  <c r="AR107" i="6" s="1"/>
  <c r="U78" i="6"/>
  <c r="AB102" i="6" s="1"/>
  <c r="AS102" i="6" s="1"/>
  <c r="U1535" i="6"/>
  <c r="AB2043" i="6" s="1"/>
  <c r="AS2043" i="6" s="1"/>
  <c r="U1530" i="6"/>
  <c r="AB2038" i="6" s="1"/>
  <c r="AS2038" i="6" s="1"/>
  <c r="R1191" i="6"/>
  <c r="U1188" i="6"/>
  <c r="AB1582" i="6" s="1"/>
  <c r="AS1582" i="6" s="1"/>
  <c r="R1190" i="6"/>
  <c r="Y1584" i="6" s="1"/>
  <c r="AP1584" i="6" s="1"/>
  <c r="R284" i="6"/>
  <c r="U284" i="6"/>
  <c r="AB376" i="6" s="1"/>
  <c r="AS376" i="6" s="1"/>
  <c r="S391" i="6"/>
  <c r="Z519" i="6" s="1"/>
  <c r="AQ519" i="6" s="1"/>
  <c r="R391" i="6"/>
  <c r="S1170" i="6"/>
  <c r="Z1558" i="6" s="1"/>
  <c r="AQ1558" i="6" s="1"/>
  <c r="T1175" i="6"/>
  <c r="AA1563" i="6" s="1"/>
  <c r="AR1563" i="6" s="1"/>
  <c r="U1170" i="6"/>
  <c r="AB1558" i="6" s="1"/>
  <c r="AS1558" i="6" s="1"/>
  <c r="U83" i="6"/>
  <c r="P81" i="6"/>
  <c r="W105" i="6" s="1"/>
  <c r="AN105" i="6" s="1"/>
  <c r="Q1533" i="6"/>
  <c r="P1534" i="6"/>
  <c r="W2042" i="6" s="1"/>
  <c r="AN2042" i="6" s="1"/>
  <c r="R1193" i="6"/>
  <c r="Y1587" i="6" s="1"/>
  <c r="AP1587" i="6" s="1"/>
  <c r="S1192" i="6"/>
  <c r="P285" i="6"/>
  <c r="W377" i="6" s="1"/>
  <c r="AN377" i="6" s="1"/>
  <c r="Q282" i="6"/>
  <c r="X374" i="6" s="1"/>
  <c r="AO374" i="6" s="1"/>
  <c r="T393" i="6"/>
  <c r="AA521" i="6" s="1"/>
  <c r="AR521" i="6" s="1"/>
  <c r="Q395" i="6"/>
  <c r="X523" i="6" s="1"/>
  <c r="AO523" i="6" s="1"/>
  <c r="S1172" i="6"/>
  <c r="Z1560" i="6" s="1"/>
  <c r="AQ1560" i="6" s="1"/>
  <c r="P1173" i="6"/>
  <c r="W1561" i="6" s="1"/>
  <c r="AN1561" i="6" s="1"/>
  <c r="T82" i="6"/>
  <c r="AA106" i="6" s="1"/>
  <c r="AR106" i="6" s="1"/>
  <c r="R78" i="6"/>
  <c r="Y102" i="6" s="1"/>
  <c r="AP102" i="6" s="1"/>
  <c r="P1533" i="6"/>
  <c r="W2041" i="6" s="1"/>
  <c r="AN2041" i="6" s="1"/>
  <c r="S1530" i="6"/>
  <c r="R1531" i="6"/>
  <c r="P1190" i="6"/>
  <c r="W1584" i="6" s="1"/>
  <c r="AN1584" i="6" s="1"/>
  <c r="U1189" i="6"/>
  <c r="P286" i="6"/>
  <c r="W378" i="6" s="1"/>
  <c r="AN378" i="6" s="1"/>
  <c r="U285" i="6"/>
  <c r="AB377" i="6" s="1"/>
  <c r="AS377" i="6" s="1"/>
  <c r="S395" i="6"/>
  <c r="Z523" i="6" s="1"/>
  <c r="AQ523" i="6" s="1"/>
  <c r="P391" i="6"/>
  <c r="S392" i="6"/>
  <c r="Z520" i="6" s="1"/>
  <c r="AQ520" i="6" s="1"/>
  <c r="T1174" i="6"/>
  <c r="AA1562" i="6" s="1"/>
  <c r="AR1562" i="6" s="1"/>
  <c r="R1170" i="6"/>
  <c r="Y1558" i="6" s="1"/>
  <c r="AP1558" i="6" s="1"/>
  <c r="Q883" i="6"/>
  <c r="X1175" i="6" s="1"/>
  <c r="AO1175" i="6" s="1"/>
  <c r="R886" i="6"/>
  <c r="Y1178" i="6" s="1"/>
  <c r="AP1178" i="6" s="1"/>
  <c r="S884" i="6"/>
  <c r="Z1176" i="6" s="1"/>
  <c r="AQ1176" i="6" s="1"/>
  <c r="P884" i="6"/>
  <c r="W1176" i="6" s="1"/>
  <c r="AN1176" i="6" s="1"/>
  <c r="P885" i="6"/>
  <c r="W1177" i="6" s="1"/>
  <c r="AN1177" i="6" s="1"/>
  <c r="S885" i="6"/>
  <c r="Z1177" i="6" s="1"/>
  <c r="AQ1177" i="6" s="1"/>
  <c r="U886" i="6"/>
  <c r="AB1178" i="6" s="1"/>
  <c r="AS1178" i="6" s="1"/>
  <c r="S882" i="6"/>
  <c r="Z1174" i="6" s="1"/>
  <c r="AQ1174" i="6" s="1"/>
  <c r="U883" i="6"/>
  <c r="AB1175" i="6" s="1"/>
  <c r="AS1175" i="6" s="1"/>
  <c r="T882" i="6"/>
  <c r="AA1174" i="6" s="1"/>
  <c r="AR1174" i="6" s="1"/>
  <c r="T883" i="6"/>
  <c r="AA1175" i="6" s="1"/>
  <c r="AR1175" i="6" s="1"/>
  <c r="Q884" i="6"/>
  <c r="X1176" i="6" s="1"/>
  <c r="AO1176" i="6" s="1"/>
  <c r="R885" i="6"/>
  <c r="Y1177" i="6" s="1"/>
  <c r="AP1177" i="6" s="1"/>
  <c r="U887" i="6"/>
  <c r="AB1179" i="6" s="1"/>
  <c r="AS1179" i="6" s="1"/>
  <c r="T886" i="6"/>
  <c r="AA1178" i="6" s="1"/>
  <c r="AR1178" i="6" s="1"/>
  <c r="T887" i="6"/>
  <c r="AA1179" i="6" s="1"/>
  <c r="AR1179" i="6" s="1"/>
  <c r="R882" i="6"/>
  <c r="Y1174" i="6" s="1"/>
  <c r="AP1174" i="6" s="1"/>
  <c r="U882" i="6"/>
  <c r="AB1174" i="6" s="1"/>
  <c r="AS1174" i="6" s="1"/>
  <c r="U79" i="6"/>
  <c r="AB103" i="6" s="1"/>
  <c r="AS103" i="6" s="1"/>
  <c r="Q79" i="6"/>
  <c r="R83" i="6"/>
  <c r="Y107" i="6" s="1"/>
  <c r="AP107" i="6" s="1"/>
  <c r="T80" i="6"/>
  <c r="AA104" i="6" s="1"/>
  <c r="AR104" i="6" s="1"/>
  <c r="P78" i="6"/>
  <c r="W102" i="6" s="1"/>
  <c r="T81" i="6"/>
  <c r="AA105" i="6" s="1"/>
  <c r="AR105" i="6" s="1"/>
  <c r="P79" i="6"/>
  <c r="Q82" i="6"/>
  <c r="X106" i="6" s="1"/>
  <c r="AO106" i="6" s="1"/>
  <c r="S79" i="6"/>
  <c r="Z103" i="6" s="1"/>
  <c r="AQ103" i="6" s="1"/>
  <c r="T1535" i="6"/>
  <c r="AA2043" i="6" s="1"/>
  <c r="AR2043" i="6" s="1"/>
  <c r="P1531" i="6"/>
  <c r="T1531" i="6"/>
  <c r="AA2039" i="6" s="1"/>
  <c r="AR2039" i="6" s="1"/>
  <c r="U1533" i="6"/>
  <c r="AB2041" i="6" s="1"/>
  <c r="AS2041" i="6" s="1"/>
  <c r="Q1531" i="6"/>
  <c r="X2039" i="6" s="1"/>
  <c r="AO2039" i="6" s="1"/>
  <c r="Q1534" i="6"/>
  <c r="S1531" i="6"/>
  <c r="T1534" i="6"/>
  <c r="AA2042" i="6" s="1"/>
  <c r="AR2042" i="6" s="1"/>
  <c r="P1532" i="6"/>
  <c r="W2040" i="6" s="1"/>
  <c r="AN2040" i="6" s="1"/>
  <c r="R1189" i="6"/>
  <c r="Y1583" i="6" s="1"/>
  <c r="AP1583" i="6" s="1"/>
  <c r="T1192" i="6"/>
  <c r="AA1586" i="6" s="1"/>
  <c r="AR1586" i="6" s="1"/>
  <c r="Q1192" i="6"/>
  <c r="X1586" i="6" s="1"/>
  <c r="AO1586" i="6" s="1"/>
  <c r="S1189" i="6"/>
  <c r="Z1583" i="6" s="1"/>
  <c r="AQ1583" i="6" s="1"/>
  <c r="Q1193" i="6"/>
  <c r="S1190" i="6"/>
  <c r="Z1584" i="6" s="1"/>
  <c r="AQ1584" i="6" s="1"/>
  <c r="T1193" i="6"/>
  <c r="AA1587" i="6" s="1"/>
  <c r="AR1587" i="6" s="1"/>
  <c r="P1191" i="6"/>
  <c r="R1188" i="6"/>
  <c r="Y1582" i="6" s="1"/>
  <c r="AP1582" i="6" s="1"/>
  <c r="T282" i="6"/>
  <c r="AA374" i="6" s="1"/>
  <c r="AR374" i="6" s="1"/>
  <c r="T285" i="6"/>
  <c r="R286" i="6"/>
  <c r="Y378" i="6" s="1"/>
  <c r="AP378" i="6" s="1"/>
  <c r="R287" i="6"/>
  <c r="P282" i="6"/>
  <c r="W374" i="6" s="1"/>
  <c r="S285" i="6"/>
  <c r="U282" i="6"/>
  <c r="AB374" i="6" s="1"/>
  <c r="AS374" i="6" s="1"/>
  <c r="S286" i="6"/>
  <c r="U283" i="6"/>
  <c r="S393" i="6"/>
  <c r="Q394" i="6"/>
  <c r="X522" i="6" s="1"/>
  <c r="AO522" i="6" s="1"/>
  <c r="R394" i="6"/>
  <c r="Y522" i="6" s="1"/>
  <c r="AP522" i="6" s="1"/>
  <c r="T391" i="6"/>
  <c r="AA519" i="6" s="1"/>
  <c r="AR519" i="6" s="1"/>
  <c r="T394" i="6"/>
  <c r="AA522" i="6" s="1"/>
  <c r="AR522" i="6" s="1"/>
  <c r="P392" i="6"/>
  <c r="W520" i="6" s="1"/>
  <c r="AN520" i="6" s="1"/>
  <c r="U395" i="6"/>
  <c r="Q393" i="6"/>
  <c r="X521" i="6" s="1"/>
  <c r="AO521" i="6" s="1"/>
  <c r="S390" i="6"/>
  <c r="Z518" i="6" s="1"/>
  <c r="AQ518" i="6" s="1"/>
  <c r="Q1173" i="6"/>
  <c r="X1561" i="6" s="1"/>
  <c r="AO1561" i="6" s="1"/>
  <c r="Q1175" i="6"/>
  <c r="X1563" i="6" s="1"/>
  <c r="AO1563" i="6" s="1"/>
  <c r="R1175" i="6"/>
  <c r="T1172" i="6"/>
  <c r="P1170" i="6"/>
  <c r="W1558" i="6" s="1"/>
  <c r="T1173" i="6"/>
  <c r="AA1561" i="6" s="1"/>
  <c r="AR1561" i="6" s="1"/>
  <c r="P1171" i="6"/>
  <c r="W1559" i="6" s="1"/>
  <c r="AN1559" i="6" s="1"/>
  <c r="Q1174" i="6"/>
  <c r="S1171" i="6"/>
  <c r="Z1559" i="6" s="1"/>
  <c r="AQ1559" i="6" s="1"/>
  <c r="Q885" i="6"/>
  <c r="X1177" i="6" s="1"/>
  <c r="AO1177" i="6" s="1"/>
  <c r="Q887" i="6"/>
  <c r="X1179" i="6" s="1"/>
  <c r="AO1179" i="6" s="1"/>
  <c r="R887" i="6"/>
  <c r="Y1179" i="6" s="1"/>
  <c r="AP1179" i="6" s="1"/>
  <c r="T884" i="6"/>
  <c r="AA1176" i="6" s="1"/>
  <c r="AR1176" i="6" s="1"/>
  <c r="P882" i="6"/>
  <c r="W1174" i="6" s="1"/>
  <c r="T885" i="6"/>
  <c r="AA1177" i="6" s="1"/>
  <c r="AR1177" i="6" s="1"/>
  <c r="P883" i="6"/>
  <c r="W1175" i="6" s="1"/>
  <c r="AN1175" i="6" s="1"/>
  <c r="Q886" i="6"/>
  <c r="X1178" i="6" s="1"/>
  <c r="AO1178" i="6" s="1"/>
  <c r="S883" i="6"/>
  <c r="Z1175" i="6" s="1"/>
  <c r="AQ1175" i="6" s="1"/>
  <c r="S80" i="6"/>
  <c r="Q81" i="6"/>
  <c r="P82" i="6"/>
  <c r="R79" i="6"/>
  <c r="P83" i="6"/>
  <c r="W107" i="6" s="1"/>
  <c r="AN107" i="6" s="1"/>
  <c r="R80" i="6"/>
  <c r="Y104" i="6" s="1"/>
  <c r="AP104" i="6" s="1"/>
  <c r="S83" i="6"/>
  <c r="Z107" i="6" s="1"/>
  <c r="AQ107" i="6" s="1"/>
  <c r="U80" i="6"/>
  <c r="AB104" i="6" s="1"/>
  <c r="AS104" i="6" s="1"/>
  <c r="Q78" i="6"/>
  <c r="X102" i="6" s="1"/>
  <c r="AO102" i="6" s="1"/>
  <c r="R1530" i="6"/>
  <c r="Y2038" i="6" s="1"/>
  <c r="AP2038" i="6" s="1"/>
  <c r="R1532" i="6"/>
  <c r="Y2040" i="6" s="1"/>
  <c r="AP2040" i="6" s="1"/>
  <c r="Q1535" i="6"/>
  <c r="X2043" i="6" s="1"/>
  <c r="AO2043" i="6" s="1"/>
  <c r="S1532" i="6"/>
  <c r="Z2040" i="6" s="1"/>
  <c r="AQ2040" i="6" s="1"/>
  <c r="S1535" i="6"/>
  <c r="Z2043" i="6" s="1"/>
  <c r="AQ2043" i="6" s="1"/>
  <c r="U1532" i="6"/>
  <c r="AB2040" i="6" s="1"/>
  <c r="AS2040" i="6" s="1"/>
  <c r="Q1530" i="6"/>
  <c r="R1533" i="6"/>
  <c r="Y2041" i="6" s="1"/>
  <c r="AP2041" i="6" s="1"/>
  <c r="T1530" i="6"/>
  <c r="AA2038" i="6" s="1"/>
  <c r="AR2038" i="6" s="1"/>
  <c r="T1188" i="6"/>
  <c r="T1190" i="6"/>
  <c r="S1193" i="6"/>
  <c r="U1190" i="6"/>
  <c r="Q1188" i="6"/>
  <c r="U1191" i="6"/>
  <c r="AB1585" i="6" s="1"/>
  <c r="AS1585" i="6" s="1"/>
  <c r="Q1189" i="6"/>
  <c r="X1583" i="6" s="1"/>
  <c r="AO1583" i="6" s="1"/>
  <c r="R1192" i="6"/>
  <c r="T1189" i="6"/>
  <c r="AA1583" i="6" s="1"/>
  <c r="AR1583" i="6" s="1"/>
  <c r="P284" i="6"/>
  <c r="P283" i="6"/>
  <c r="W375" i="6" s="1"/>
  <c r="AN375" i="6" s="1"/>
  <c r="T283" i="6"/>
  <c r="AA375" i="6" s="1"/>
  <c r="AR375" i="6" s="1"/>
  <c r="T284" i="6"/>
  <c r="AA376" i="6" s="1"/>
  <c r="AR376" i="6" s="1"/>
  <c r="U286" i="6"/>
  <c r="Q284" i="6"/>
  <c r="X376" i="6" s="1"/>
  <c r="AO376" i="6" s="1"/>
  <c r="U287" i="6"/>
  <c r="AB379" i="6" s="1"/>
  <c r="AS379" i="6" s="1"/>
  <c r="Q285" i="6"/>
  <c r="X377" i="6" s="1"/>
  <c r="AO377" i="6" s="1"/>
  <c r="S282" i="6"/>
  <c r="Z374" i="6" s="1"/>
  <c r="AQ374" i="6" s="1"/>
  <c r="U392" i="6"/>
  <c r="AB520" i="6" s="1"/>
  <c r="AS520" i="6" s="1"/>
  <c r="U394" i="6"/>
  <c r="T395" i="6"/>
  <c r="AA523" i="6" s="1"/>
  <c r="AR523" i="6" s="1"/>
  <c r="P393" i="6"/>
  <c r="W521" i="6" s="1"/>
  <c r="AN521" i="6" s="1"/>
  <c r="R390" i="6"/>
  <c r="Y518" i="6" s="1"/>
  <c r="AP518" i="6" s="1"/>
  <c r="R393" i="6"/>
  <c r="Y521" i="6" s="1"/>
  <c r="AP521" i="6" s="1"/>
  <c r="T390" i="6"/>
  <c r="AA518" i="6" s="1"/>
  <c r="AR518" i="6" s="1"/>
  <c r="S394" i="6"/>
  <c r="U391" i="6"/>
  <c r="U1173" i="6"/>
  <c r="S1174" i="6"/>
  <c r="Z1562" i="6" s="1"/>
  <c r="AQ1562" i="6" s="1"/>
  <c r="P1174" i="6"/>
  <c r="W1562" i="6" s="1"/>
  <c r="AN1562" i="6" s="1"/>
  <c r="R1171" i="6"/>
  <c r="Y1559" i="6" s="1"/>
  <c r="AP1559" i="6" s="1"/>
  <c r="P1175" i="6"/>
  <c r="W1563" i="6" s="1"/>
  <c r="AN1563" i="6" s="1"/>
  <c r="R1172" i="6"/>
  <c r="Y1560" i="6" s="1"/>
  <c r="AP1560" i="6" s="1"/>
  <c r="S1175" i="6"/>
  <c r="Z1563" i="6" s="1"/>
  <c r="AQ1563" i="6" s="1"/>
  <c r="U1172" i="6"/>
  <c r="AB1560" i="6" s="1"/>
  <c r="AS1560" i="6" s="1"/>
  <c r="Q1170" i="6"/>
  <c r="U885" i="6"/>
  <c r="AB1177" i="6" s="1"/>
  <c r="AS1177" i="6" s="1"/>
  <c r="S886" i="6"/>
  <c r="P886" i="6"/>
  <c r="W1178" i="6" s="1"/>
  <c r="AN1178" i="6" s="1"/>
  <c r="R883" i="6"/>
  <c r="Y1175" i="6" s="1"/>
  <c r="AP1175" i="6" s="1"/>
  <c r="P887" i="6"/>
  <c r="W1179" i="6" s="1"/>
  <c r="AN1179" i="6" s="1"/>
  <c r="R884" i="6"/>
  <c r="Y1176" i="6" s="1"/>
  <c r="AP1176" i="6" s="1"/>
  <c r="S887" i="6"/>
  <c r="Z1179" i="6" s="1"/>
  <c r="AQ1179" i="6" s="1"/>
  <c r="U884" i="6"/>
  <c r="AB1176" i="6" s="1"/>
  <c r="AS1176" i="6" s="1"/>
  <c r="S82" i="6"/>
  <c r="U81" i="6"/>
  <c r="AB105" i="6" s="1"/>
  <c r="AS105" i="6" s="1"/>
  <c r="S78" i="6"/>
  <c r="Z102" i="6" s="1"/>
  <c r="AQ102" i="6" s="1"/>
  <c r="R81" i="6"/>
  <c r="T78" i="6"/>
  <c r="AA102" i="6" s="1"/>
  <c r="AR102" i="6" s="1"/>
  <c r="R82" i="6"/>
  <c r="Y106" i="6" s="1"/>
  <c r="AP106" i="6" s="1"/>
  <c r="T79" i="6"/>
  <c r="U82" i="6"/>
  <c r="AB106" i="6" s="1"/>
  <c r="AS106" i="6" s="1"/>
  <c r="T1533" i="6"/>
  <c r="R1534" i="6"/>
  <c r="Y2042" i="6" s="1"/>
  <c r="AP2042" i="6" s="1"/>
  <c r="S1534" i="6"/>
  <c r="Z2042" i="6" s="1"/>
  <c r="AQ2042" i="6" s="1"/>
  <c r="U1531" i="6"/>
  <c r="AB2039" i="6" s="1"/>
  <c r="AS2039" i="6" s="1"/>
  <c r="U1534" i="6"/>
  <c r="AB2042" i="6" s="1"/>
  <c r="AS2042" i="6" s="1"/>
  <c r="Q1532" i="6"/>
  <c r="X2040" i="6" s="1"/>
  <c r="AO2040" i="6" s="1"/>
  <c r="R1535" i="6"/>
  <c r="Y2043" i="6" s="1"/>
  <c r="AP2043" i="6" s="1"/>
  <c r="T1532" i="6"/>
  <c r="AA2040" i="6" s="1"/>
  <c r="AR2040" i="6" s="1"/>
  <c r="P1192" i="6"/>
  <c r="W1586" i="6" s="1"/>
  <c r="AN1586" i="6" s="1"/>
  <c r="P1188" i="6"/>
  <c r="W1582" i="6" s="1"/>
  <c r="U1192" i="6"/>
  <c r="Q1190" i="6"/>
  <c r="X1584" i="6" s="1"/>
  <c r="AO1584" i="6" s="1"/>
  <c r="U1193" i="6"/>
  <c r="AB1587" i="6" s="1"/>
  <c r="AS1587" i="6" s="1"/>
  <c r="Q1191" i="6"/>
  <c r="X1585" i="6" s="1"/>
  <c r="AO1585" i="6" s="1"/>
  <c r="S1188" i="6"/>
  <c r="Z1582" i="6" s="1"/>
  <c r="AQ1582" i="6" s="1"/>
  <c r="T1191" i="6"/>
  <c r="AA1585" i="6" s="1"/>
  <c r="AR1585" i="6" s="1"/>
  <c r="T286" i="6"/>
  <c r="AA378" i="6" s="1"/>
  <c r="AR378" i="6" s="1"/>
  <c r="P287" i="6"/>
  <c r="W379" i="6" s="1"/>
  <c r="AN379" i="6" s="1"/>
  <c r="T287" i="6"/>
  <c r="AA379" i="6" s="1"/>
  <c r="AR379" i="6" s="1"/>
  <c r="R282" i="6"/>
  <c r="Y374" i="6" s="1"/>
  <c r="AP374" i="6" s="1"/>
  <c r="R283" i="6"/>
  <c r="Q286" i="6"/>
  <c r="X378" i="6" s="1"/>
  <c r="AO378" i="6" s="1"/>
  <c r="S283" i="6"/>
  <c r="Z375" i="6" s="1"/>
  <c r="AQ375" i="6" s="1"/>
  <c r="Q287" i="6"/>
  <c r="X379" i="6" s="1"/>
  <c r="AO379" i="6" s="1"/>
  <c r="Q390" i="6"/>
  <c r="Q392" i="6"/>
  <c r="X520" i="6" s="1"/>
  <c r="AO520" i="6" s="1"/>
  <c r="P395" i="6"/>
  <c r="W523" i="6" s="1"/>
  <c r="AN523" i="6" s="1"/>
  <c r="R392" i="6"/>
  <c r="R395" i="6"/>
  <c r="Y523" i="6" s="1"/>
  <c r="AP523" i="6" s="1"/>
  <c r="T392" i="6"/>
  <c r="AA520" i="6" s="1"/>
  <c r="AR520" i="6" s="1"/>
  <c r="P390" i="6"/>
  <c r="W518" i="6" s="1"/>
  <c r="U393" i="6"/>
  <c r="AB521" i="6" s="1"/>
  <c r="AS521" i="6" s="1"/>
  <c r="U1175" i="6"/>
  <c r="AB1563" i="6" s="1"/>
  <c r="AS1563" i="6" s="1"/>
  <c r="Q1171" i="6"/>
  <c r="U1171" i="6"/>
  <c r="AB1559" i="6" s="1"/>
  <c r="AS1559" i="6" s="1"/>
  <c r="R1173" i="6"/>
  <c r="Y1561" i="6" s="1"/>
  <c r="AP1561" i="6" s="1"/>
  <c r="T1170" i="6"/>
  <c r="AA1558" i="6" s="1"/>
  <c r="AR1558" i="6" s="1"/>
  <c r="R1174" i="6"/>
  <c r="T1171" i="6"/>
  <c r="U1174" i="6"/>
  <c r="AB1562" i="6" s="1"/>
  <c r="AS1562" i="6" s="1"/>
  <c r="Q24" i="6"/>
  <c r="X30" i="6" s="1"/>
  <c r="AO30" i="6" s="1"/>
  <c r="U24" i="6"/>
  <c r="AB30" i="6" s="1"/>
  <c r="AS30" i="6" s="1"/>
  <c r="S25" i="6"/>
  <c r="Q26" i="6"/>
  <c r="X32" i="6" s="1"/>
  <c r="AO32" i="6" s="1"/>
  <c r="U26" i="6"/>
  <c r="AB32" i="6" s="1"/>
  <c r="AS32" i="6" s="1"/>
  <c r="S27" i="6"/>
  <c r="Z33" i="6" s="1"/>
  <c r="AQ33" i="6" s="1"/>
  <c r="Q28" i="6"/>
  <c r="U28" i="6"/>
  <c r="AB34" i="6" s="1"/>
  <c r="AS34" i="6" s="1"/>
  <c r="S29" i="6"/>
  <c r="Z35" i="6" s="1"/>
  <c r="AQ35" i="6" s="1"/>
  <c r="R24" i="6"/>
  <c r="P25" i="6"/>
  <c r="W31" i="6" s="1"/>
  <c r="AN31" i="6" s="1"/>
  <c r="T25" i="6"/>
  <c r="R26" i="6"/>
  <c r="Y32" i="6" s="1"/>
  <c r="AP32" i="6" s="1"/>
  <c r="P27" i="6"/>
  <c r="W33" i="6" s="1"/>
  <c r="AN33" i="6" s="1"/>
  <c r="T27" i="6"/>
  <c r="AA33" i="6" s="1"/>
  <c r="AR33" i="6" s="1"/>
  <c r="R28" i="6"/>
  <c r="Y34" i="6" s="1"/>
  <c r="AP34" i="6" s="1"/>
  <c r="P29" i="6"/>
  <c r="W35" i="6" s="1"/>
  <c r="AN35" i="6" s="1"/>
  <c r="T29" i="6"/>
  <c r="AA35" i="6" s="1"/>
  <c r="AR35" i="6" s="1"/>
  <c r="P24" i="6"/>
  <c r="W30" i="6" s="1"/>
  <c r="T24" i="6"/>
  <c r="AA30" i="6" s="1"/>
  <c r="AR30" i="6" s="1"/>
  <c r="R25" i="6"/>
  <c r="Y31" i="6" s="1"/>
  <c r="AP31" i="6" s="1"/>
  <c r="P26" i="6"/>
  <c r="W32" i="6" s="1"/>
  <c r="AN32" i="6" s="1"/>
  <c r="T26" i="6"/>
  <c r="AA32" i="6" s="1"/>
  <c r="AR32" i="6" s="1"/>
  <c r="R27" i="6"/>
  <c r="P28" i="6"/>
  <c r="W34" i="6" s="1"/>
  <c r="AN34" i="6" s="1"/>
  <c r="T28" i="6"/>
  <c r="AA34" i="6" s="1"/>
  <c r="AR34" i="6" s="1"/>
  <c r="R29" i="6"/>
  <c r="Q25" i="6"/>
  <c r="U27" i="6"/>
  <c r="U25" i="6"/>
  <c r="AB31" i="6" s="1"/>
  <c r="AS31" i="6" s="1"/>
  <c r="S28" i="6"/>
  <c r="Z34" i="6" s="1"/>
  <c r="AQ34" i="6" s="1"/>
  <c r="S24" i="6"/>
  <c r="Z30" i="6" s="1"/>
  <c r="AQ30" i="6" s="1"/>
  <c r="Q27" i="6"/>
  <c r="X33" i="6" s="1"/>
  <c r="AO33" i="6" s="1"/>
  <c r="U29" i="6"/>
  <c r="AB35" i="6" s="1"/>
  <c r="AS35" i="6" s="1"/>
  <c r="S26" i="6"/>
  <c r="Z32" i="6" s="1"/>
  <c r="AQ32" i="6" s="1"/>
  <c r="Q29" i="6"/>
  <c r="X35" i="6" s="1"/>
  <c r="AO35" i="6" s="1"/>
  <c r="P456" i="6"/>
  <c r="W606" i="6" s="1"/>
  <c r="AN606" i="6" s="1"/>
  <c r="T456" i="6"/>
  <c r="AA606" i="6" s="1"/>
  <c r="AR606" i="6" s="1"/>
  <c r="R457" i="6"/>
  <c r="Y607" i="6" s="1"/>
  <c r="AP607" i="6" s="1"/>
  <c r="P458" i="6"/>
  <c r="W608" i="6" s="1"/>
  <c r="AN608" i="6" s="1"/>
  <c r="T458" i="6"/>
  <c r="AA608" i="6" s="1"/>
  <c r="AR608" i="6" s="1"/>
  <c r="R459" i="6"/>
  <c r="Y609" i="6" s="1"/>
  <c r="AP609" i="6" s="1"/>
  <c r="P460" i="6"/>
  <c r="W610" i="6" s="1"/>
  <c r="AN610" i="6" s="1"/>
  <c r="T460" i="6"/>
  <c r="AA610" i="6" s="1"/>
  <c r="AR610" i="6" s="1"/>
  <c r="R461" i="6"/>
  <c r="Y611" i="6" s="1"/>
  <c r="AP611" i="6" s="1"/>
  <c r="Q456" i="6"/>
  <c r="X606" i="6" s="1"/>
  <c r="AO606" i="6" s="1"/>
  <c r="U456" i="6"/>
  <c r="AB606" i="6" s="1"/>
  <c r="AS606" i="6" s="1"/>
  <c r="S457" i="6"/>
  <c r="Z607" i="6" s="1"/>
  <c r="AQ607" i="6" s="1"/>
  <c r="Q458" i="6"/>
  <c r="X608" i="6" s="1"/>
  <c r="AO608" i="6" s="1"/>
  <c r="U458" i="6"/>
  <c r="AB608" i="6" s="1"/>
  <c r="AS608" i="6" s="1"/>
  <c r="S459" i="6"/>
  <c r="Z609" i="6" s="1"/>
  <c r="AQ609" i="6" s="1"/>
  <c r="Q460" i="6"/>
  <c r="X610" i="6" s="1"/>
  <c r="AO610" i="6" s="1"/>
  <c r="U460" i="6"/>
  <c r="AB610" i="6" s="1"/>
  <c r="AS610" i="6" s="1"/>
  <c r="S461" i="6"/>
  <c r="Z611" i="6" s="1"/>
  <c r="AQ611" i="6" s="1"/>
  <c r="S456" i="6"/>
  <c r="Z606" i="6" s="1"/>
  <c r="AQ606" i="6" s="1"/>
  <c r="Q457" i="6"/>
  <c r="X607" i="6" s="1"/>
  <c r="AO607" i="6" s="1"/>
  <c r="U457" i="6"/>
  <c r="AB607" i="6" s="1"/>
  <c r="AS607" i="6" s="1"/>
  <c r="S458" i="6"/>
  <c r="Z608" i="6" s="1"/>
  <c r="AQ608" i="6" s="1"/>
  <c r="Q459" i="6"/>
  <c r="X609" i="6" s="1"/>
  <c r="AO609" i="6" s="1"/>
  <c r="U459" i="6"/>
  <c r="AB609" i="6" s="1"/>
  <c r="AS609" i="6" s="1"/>
  <c r="S460" i="6"/>
  <c r="Z610" i="6" s="1"/>
  <c r="AQ610" i="6" s="1"/>
  <c r="Q461" i="6"/>
  <c r="X611" i="6" s="1"/>
  <c r="AO611" i="6" s="1"/>
  <c r="U461" i="6"/>
  <c r="AB611" i="6" s="1"/>
  <c r="AS611" i="6" s="1"/>
  <c r="R456" i="6"/>
  <c r="Y606" i="6" s="1"/>
  <c r="AP606" i="6" s="1"/>
  <c r="P459" i="6"/>
  <c r="W609" i="6" s="1"/>
  <c r="AN609" i="6" s="1"/>
  <c r="T461" i="6"/>
  <c r="AA611" i="6" s="1"/>
  <c r="AR611" i="6" s="1"/>
  <c r="P457" i="6"/>
  <c r="W607" i="6" s="1"/>
  <c r="AN607" i="6" s="1"/>
  <c r="T459" i="6"/>
  <c r="AA609" i="6" s="1"/>
  <c r="AR609" i="6" s="1"/>
  <c r="R458" i="6"/>
  <c r="Y608" i="6" s="1"/>
  <c r="AP608" i="6" s="1"/>
  <c r="P461" i="6"/>
  <c r="W611" i="6" s="1"/>
  <c r="AN611" i="6" s="1"/>
  <c r="R460" i="6"/>
  <c r="Y610" i="6" s="1"/>
  <c r="AP610" i="6" s="1"/>
  <c r="T457" i="6"/>
  <c r="AA607" i="6" s="1"/>
  <c r="AR607" i="6" s="1"/>
  <c r="R624" i="6"/>
  <c r="Y830" i="6" s="1"/>
  <c r="AP830" i="6" s="1"/>
  <c r="P625" i="6"/>
  <c r="W831" i="6" s="1"/>
  <c r="AN831" i="6" s="1"/>
  <c r="T625" i="6"/>
  <c r="R626" i="6"/>
  <c r="Y832" i="6" s="1"/>
  <c r="AP832" i="6" s="1"/>
  <c r="P627" i="6"/>
  <c r="W833" i="6" s="1"/>
  <c r="AN833" i="6" s="1"/>
  <c r="T627" i="6"/>
  <c r="AA833" i="6" s="1"/>
  <c r="AR833" i="6" s="1"/>
  <c r="R628" i="6"/>
  <c r="P629" i="6"/>
  <c r="W835" i="6" s="1"/>
  <c r="AN835" i="6" s="1"/>
  <c r="T629" i="6"/>
  <c r="AA835" i="6" s="1"/>
  <c r="AR835" i="6" s="1"/>
  <c r="S624" i="6"/>
  <c r="Z830" i="6" s="1"/>
  <c r="AQ830" i="6" s="1"/>
  <c r="Q625" i="6"/>
  <c r="U625" i="6"/>
  <c r="AB831" i="6" s="1"/>
  <c r="AS831" i="6" s="1"/>
  <c r="S626" i="6"/>
  <c r="Q627" i="6"/>
  <c r="X833" i="6" s="1"/>
  <c r="AO833" i="6" s="1"/>
  <c r="U627" i="6"/>
  <c r="AB833" i="6" s="1"/>
  <c r="AS833" i="6" s="1"/>
  <c r="S628" i="6"/>
  <c r="Z834" i="6" s="1"/>
  <c r="AQ834" i="6" s="1"/>
  <c r="Q629" i="6"/>
  <c r="X835" i="6" s="1"/>
  <c r="AO835" i="6" s="1"/>
  <c r="U629" i="6"/>
  <c r="Q624" i="6"/>
  <c r="X830" i="6" s="1"/>
  <c r="AO830" i="6" s="1"/>
  <c r="U624" i="6"/>
  <c r="AB830" i="6" s="1"/>
  <c r="AS830" i="6" s="1"/>
  <c r="S625" i="6"/>
  <c r="Z831" i="6" s="1"/>
  <c r="AQ831" i="6" s="1"/>
  <c r="Q626" i="6"/>
  <c r="U626" i="6"/>
  <c r="AB832" i="6" s="1"/>
  <c r="AS832" i="6" s="1"/>
  <c r="S627" i="6"/>
  <c r="Z833" i="6" s="1"/>
  <c r="AQ833" i="6" s="1"/>
  <c r="Q628" i="6"/>
  <c r="X834" i="6" s="1"/>
  <c r="AO834" i="6" s="1"/>
  <c r="U628" i="6"/>
  <c r="AB834" i="6" s="1"/>
  <c r="AS834" i="6" s="1"/>
  <c r="S629" i="6"/>
  <c r="Z835" i="6" s="1"/>
  <c r="AQ835" i="6" s="1"/>
  <c r="P626" i="6"/>
  <c r="W832" i="6" s="1"/>
  <c r="AN832" i="6" s="1"/>
  <c r="T628" i="6"/>
  <c r="P624" i="6"/>
  <c r="W830" i="6" s="1"/>
  <c r="T626" i="6"/>
  <c r="R629" i="6"/>
  <c r="Y835" i="6" s="1"/>
  <c r="AP835" i="6" s="1"/>
  <c r="R625" i="6"/>
  <c r="Y831" i="6" s="1"/>
  <c r="AP831" i="6" s="1"/>
  <c r="P628" i="6"/>
  <c r="W834" i="6" s="1"/>
  <c r="AN834" i="6" s="1"/>
  <c r="R627" i="6"/>
  <c r="Y833" i="6" s="1"/>
  <c r="AP833" i="6" s="1"/>
  <c r="T624" i="6"/>
  <c r="Q858" i="6"/>
  <c r="X1142" i="6" s="1"/>
  <c r="AO1142" i="6" s="1"/>
  <c r="U858" i="6"/>
  <c r="S859" i="6"/>
  <c r="Z1143" i="6" s="1"/>
  <c r="AQ1143" i="6" s="1"/>
  <c r="Q860" i="6"/>
  <c r="X1144" i="6" s="1"/>
  <c r="AO1144" i="6" s="1"/>
  <c r="U860" i="6"/>
  <c r="S861" i="6"/>
  <c r="Z1145" i="6" s="1"/>
  <c r="AQ1145" i="6" s="1"/>
  <c r="Q862" i="6"/>
  <c r="X1146" i="6" s="1"/>
  <c r="AO1146" i="6" s="1"/>
  <c r="U862" i="6"/>
  <c r="S863" i="6"/>
  <c r="Z1147" i="6" s="1"/>
  <c r="AQ1147" i="6" s="1"/>
  <c r="R858" i="6"/>
  <c r="Y1142" i="6" s="1"/>
  <c r="AP1142" i="6" s="1"/>
  <c r="P859" i="6"/>
  <c r="W1143" i="6" s="1"/>
  <c r="AN1143" i="6" s="1"/>
  <c r="T859" i="6"/>
  <c r="R860" i="6"/>
  <c r="P861" i="6"/>
  <c r="W1145" i="6" s="1"/>
  <c r="AN1145" i="6" s="1"/>
  <c r="T861" i="6"/>
  <c r="AA1145" i="6" s="1"/>
  <c r="AR1145" i="6" s="1"/>
  <c r="R862" i="6"/>
  <c r="Y1146" i="6" s="1"/>
  <c r="AP1146" i="6" s="1"/>
  <c r="P863" i="6"/>
  <c r="W1147" i="6" s="1"/>
  <c r="AN1147" i="6" s="1"/>
  <c r="T863" i="6"/>
  <c r="AA1147" i="6" s="1"/>
  <c r="AR1147" i="6" s="1"/>
  <c r="P858" i="6"/>
  <c r="W1142" i="6" s="1"/>
  <c r="T858" i="6"/>
  <c r="AA1142" i="6" s="1"/>
  <c r="AR1142" i="6" s="1"/>
  <c r="R859" i="6"/>
  <c r="P860" i="6"/>
  <c r="W1144" i="6" s="1"/>
  <c r="AN1144" i="6" s="1"/>
  <c r="T860" i="6"/>
  <c r="AA1144" i="6" s="1"/>
  <c r="AR1144" i="6" s="1"/>
  <c r="R861" i="6"/>
  <c r="Y1145" i="6" s="1"/>
  <c r="AP1145" i="6" s="1"/>
  <c r="P862" i="6"/>
  <c r="T862" i="6"/>
  <c r="R863" i="6"/>
  <c r="Y1147" i="6" s="1"/>
  <c r="AP1147" i="6" s="1"/>
  <c r="S860" i="6"/>
  <c r="Z1144" i="6" s="1"/>
  <c r="AQ1144" i="6" s="1"/>
  <c r="Q863" i="6"/>
  <c r="S858" i="6"/>
  <c r="Q861" i="6"/>
  <c r="X1145" i="6" s="1"/>
  <c r="AO1145" i="6" s="1"/>
  <c r="U863" i="6"/>
  <c r="U859" i="6"/>
  <c r="AB1143" i="6" s="1"/>
  <c r="AS1143" i="6" s="1"/>
  <c r="S862" i="6"/>
  <c r="Q859" i="6"/>
  <c r="U861" i="6"/>
  <c r="Q696" i="6"/>
  <c r="X926" i="6" s="1"/>
  <c r="AO926" i="6" s="1"/>
  <c r="U696" i="6"/>
  <c r="AB926" i="6" s="1"/>
  <c r="AS926" i="6" s="1"/>
  <c r="S697" i="6"/>
  <c r="Z927" i="6" s="1"/>
  <c r="AQ927" i="6" s="1"/>
  <c r="Q698" i="6"/>
  <c r="U698" i="6"/>
  <c r="S699" i="6"/>
  <c r="Q700" i="6"/>
  <c r="X930" i="6" s="1"/>
  <c r="AO930" i="6" s="1"/>
  <c r="U700" i="6"/>
  <c r="S701" i="6"/>
  <c r="Z931" i="6" s="1"/>
  <c r="AQ931" i="6" s="1"/>
  <c r="R696" i="6"/>
  <c r="Y926" i="6" s="1"/>
  <c r="AP926" i="6" s="1"/>
  <c r="P697" i="6"/>
  <c r="W927" i="6" s="1"/>
  <c r="AN927" i="6" s="1"/>
  <c r="T697" i="6"/>
  <c r="R698" i="6"/>
  <c r="Y928" i="6" s="1"/>
  <c r="AP928" i="6" s="1"/>
  <c r="P699" i="6"/>
  <c r="T699" i="6"/>
  <c r="AA929" i="6" s="1"/>
  <c r="AR929" i="6" s="1"/>
  <c r="R700" i="6"/>
  <c r="Y930" i="6" s="1"/>
  <c r="AP930" i="6" s="1"/>
  <c r="P701" i="6"/>
  <c r="T701" i="6"/>
  <c r="AA931" i="6" s="1"/>
  <c r="AR931" i="6" s="1"/>
  <c r="P696" i="6"/>
  <c r="W926" i="6" s="1"/>
  <c r="T696" i="6"/>
  <c r="AA926" i="6" s="1"/>
  <c r="AR926" i="6" s="1"/>
  <c r="R697" i="6"/>
  <c r="P698" i="6"/>
  <c r="T698" i="6"/>
  <c r="AA928" i="6" s="1"/>
  <c r="AR928" i="6" s="1"/>
  <c r="R699" i="6"/>
  <c r="Y929" i="6" s="1"/>
  <c r="AP929" i="6" s="1"/>
  <c r="P700" i="6"/>
  <c r="W930" i="6" s="1"/>
  <c r="AN930" i="6" s="1"/>
  <c r="T700" i="6"/>
  <c r="R701" i="6"/>
  <c r="Y931" i="6" s="1"/>
  <c r="AP931" i="6" s="1"/>
  <c r="U697" i="6"/>
  <c r="S700" i="6"/>
  <c r="S698" i="6"/>
  <c r="Q701" i="6"/>
  <c r="X931" i="6" s="1"/>
  <c r="AO931" i="6" s="1"/>
  <c r="Q697" i="6"/>
  <c r="X927" i="6" s="1"/>
  <c r="AO927" i="6" s="1"/>
  <c r="U699" i="6"/>
  <c r="AB929" i="6" s="1"/>
  <c r="AS929" i="6" s="1"/>
  <c r="U701" i="6"/>
  <c r="Q699" i="6"/>
  <c r="X929" i="6" s="1"/>
  <c r="AO929" i="6" s="1"/>
  <c r="S696" i="6"/>
  <c r="S1704" i="6"/>
  <c r="Z2270" i="6" s="1"/>
  <c r="AQ2270" i="6" s="1"/>
  <c r="Q1705" i="6"/>
  <c r="X2271" i="6" s="1"/>
  <c r="AO2271" i="6" s="1"/>
  <c r="U1705" i="6"/>
  <c r="AB2271" i="6" s="1"/>
  <c r="AS2271" i="6" s="1"/>
  <c r="S1706" i="6"/>
  <c r="Z2272" i="6" s="1"/>
  <c r="AQ2272" i="6" s="1"/>
  <c r="Q1707" i="6"/>
  <c r="X2273" i="6" s="1"/>
  <c r="AO2273" i="6" s="1"/>
  <c r="U1707" i="6"/>
  <c r="AB2273" i="6" s="1"/>
  <c r="AS2273" i="6" s="1"/>
  <c r="S1708" i="6"/>
  <c r="Z2274" i="6" s="1"/>
  <c r="AQ2274" i="6" s="1"/>
  <c r="Q1709" i="6"/>
  <c r="X2275" i="6" s="1"/>
  <c r="AO2275" i="6" s="1"/>
  <c r="U1709" i="6"/>
  <c r="AB2275" i="6" s="1"/>
  <c r="AS2275" i="6" s="1"/>
  <c r="P1704" i="6"/>
  <c r="W2270" i="6" s="1"/>
  <c r="AN2270" i="6" s="1"/>
  <c r="T1704" i="6"/>
  <c r="AA2270" i="6" s="1"/>
  <c r="AR2270" i="6" s="1"/>
  <c r="R1705" i="6"/>
  <c r="Y2271" i="6" s="1"/>
  <c r="AP2271" i="6" s="1"/>
  <c r="P1706" i="6"/>
  <c r="W2272" i="6" s="1"/>
  <c r="AN2272" i="6" s="1"/>
  <c r="T1706" i="6"/>
  <c r="AA2272" i="6" s="1"/>
  <c r="AR2272" i="6" s="1"/>
  <c r="R1707" i="6"/>
  <c r="Y2273" i="6" s="1"/>
  <c r="AP2273" i="6" s="1"/>
  <c r="P1708" i="6"/>
  <c r="W2274" i="6" s="1"/>
  <c r="AN2274" i="6" s="1"/>
  <c r="T1708" i="6"/>
  <c r="AA2274" i="6" s="1"/>
  <c r="AR2274" i="6" s="1"/>
  <c r="R1709" i="6"/>
  <c r="Y2275" i="6" s="1"/>
  <c r="AP2275" i="6" s="1"/>
  <c r="R1704" i="6"/>
  <c r="Y2270" i="6" s="1"/>
  <c r="AP2270" i="6" s="1"/>
  <c r="P1705" i="6"/>
  <c r="W2271" i="6" s="1"/>
  <c r="AN2271" i="6" s="1"/>
  <c r="T1705" i="6"/>
  <c r="AA2271" i="6" s="1"/>
  <c r="AR2271" i="6" s="1"/>
  <c r="R1706" i="6"/>
  <c r="Y2272" i="6" s="1"/>
  <c r="AP2272" i="6" s="1"/>
  <c r="P1707" i="6"/>
  <c r="W2273" i="6" s="1"/>
  <c r="AN2273" i="6" s="1"/>
  <c r="T1707" i="6"/>
  <c r="AA2273" i="6" s="1"/>
  <c r="AR2273" i="6" s="1"/>
  <c r="R1708" i="6"/>
  <c r="Y2274" i="6" s="1"/>
  <c r="AP2274" i="6" s="1"/>
  <c r="P1709" i="6"/>
  <c r="W2275" i="6" s="1"/>
  <c r="AN2275" i="6" s="1"/>
  <c r="T1709" i="6"/>
  <c r="AA2275" i="6" s="1"/>
  <c r="AR2275" i="6" s="1"/>
  <c r="U1704" i="6"/>
  <c r="AB2270" i="6" s="1"/>
  <c r="AS2270" i="6" s="1"/>
  <c r="S1707" i="6"/>
  <c r="Z2273" i="6" s="1"/>
  <c r="AQ2273" i="6" s="1"/>
  <c r="Q1706" i="6"/>
  <c r="X2272" i="6" s="1"/>
  <c r="AO2272" i="6" s="1"/>
  <c r="S1705" i="6"/>
  <c r="Z2271" i="6" s="1"/>
  <c r="AQ2271" i="6" s="1"/>
  <c r="Q1708" i="6"/>
  <c r="X2274" i="6" s="1"/>
  <c r="AO2274" i="6" s="1"/>
  <c r="U1708" i="6"/>
  <c r="AB2274" i="6" s="1"/>
  <c r="AS2274" i="6" s="1"/>
  <c r="Q1704" i="6"/>
  <c r="X2270" i="6" s="1"/>
  <c r="AO2270" i="6" s="1"/>
  <c r="U1706" i="6"/>
  <c r="AB2272" i="6" s="1"/>
  <c r="AS2272" i="6" s="1"/>
  <c r="S1709" i="6"/>
  <c r="Z2275" i="6" s="1"/>
  <c r="AQ2275" i="6" s="1"/>
  <c r="S1776" i="6"/>
  <c r="Z2366" i="6" s="1"/>
  <c r="AQ2366" i="6" s="1"/>
  <c r="Q1777" i="6"/>
  <c r="X2367" i="6" s="1"/>
  <c r="AO2367" i="6" s="1"/>
  <c r="U1777" i="6"/>
  <c r="AB2367" i="6" s="1"/>
  <c r="AS2367" i="6" s="1"/>
  <c r="S1778" i="6"/>
  <c r="Q1779" i="6"/>
  <c r="X2369" i="6" s="1"/>
  <c r="AO2369" i="6" s="1"/>
  <c r="U1779" i="6"/>
  <c r="AB2369" i="6" s="1"/>
  <c r="AS2369" i="6" s="1"/>
  <c r="S1780" i="6"/>
  <c r="Z2370" i="6" s="1"/>
  <c r="AQ2370" i="6" s="1"/>
  <c r="Q1781" i="6"/>
  <c r="U1781" i="6"/>
  <c r="AB2371" i="6" s="1"/>
  <c r="AS2371" i="6" s="1"/>
  <c r="P1776" i="6"/>
  <c r="W2366" i="6" s="1"/>
  <c r="T1776" i="6"/>
  <c r="AA2366" i="6" s="1"/>
  <c r="AR2366" i="6" s="1"/>
  <c r="R1777" i="6"/>
  <c r="Y2367" i="6" s="1"/>
  <c r="AP2367" i="6" s="1"/>
  <c r="P1778" i="6"/>
  <c r="W2368" i="6" s="1"/>
  <c r="AN2368" i="6" s="1"/>
  <c r="T1778" i="6"/>
  <c r="R1779" i="6"/>
  <c r="Y2369" i="6" s="1"/>
  <c r="AP2369" i="6" s="1"/>
  <c r="P1780" i="6"/>
  <c r="W2370" i="6" s="1"/>
  <c r="AN2370" i="6" s="1"/>
  <c r="T1780" i="6"/>
  <c r="AA2370" i="6" s="1"/>
  <c r="AR2370" i="6" s="1"/>
  <c r="R1781" i="6"/>
  <c r="R1776" i="6"/>
  <c r="Y2366" i="6" s="1"/>
  <c r="AP2366" i="6" s="1"/>
  <c r="P1777" i="6"/>
  <c r="T1777" i="6"/>
  <c r="AA2367" i="6" s="1"/>
  <c r="AR2367" i="6" s="1"/>
  <c r="R1778" i="6"/>
  <c r="Y2368" i="6" s="1"/>
  <c r="AP2368" i="6" s="1"/>
  <c r="P1779" i="6"/>
  <c r="W2369" i="6" s="1"/>
  <c r="AN2369" i="6" s="1"/>
  <c r="T1779" i="6"/>
  <c r="R1780" i="6"/>
  <c r="Y2370" i="6" s="1"/>
  <c r="AP2370" i="6" s="1"/>
  <c r="P1781" i="6"/>
  <c r="W2371" i="6" s="1"/>
  <c r="AN2371" i="6" s="1"/>
  <c r="T1781" i="6"/>
  <c r="AA2371" i="6" s="1"/>
  <c r="AR2371" i="6" s="1"/>
  <c r="S1777" i="6"/>
  <c r="Q1780" i="6"/>
  <c r="Q1778" i="6"/>
  <c r="X2368" i="6" s="1"/>
  <c r="AO2368" i="6" s="1"/>
  <c r="U1780" i="6"/>
  <c r="AB2370" i="6" s="1"/>
  <c r="AS2370" i="6" s="1"/>
  <c r="Q1776" i="6"/>
  <c r="X2366" i="6" s="1"/>
  <c r="AO2366" i="6" s="1"/>
  <c r="U1778" i="6"/>
  <c r="AB2368" i="6" s="1"/>
  <c r="AS2368" i="6" s="1"/>
  <c r="S1781" i="6"/>
  <c r="Z2371" i="6" s="1"/>
  <c r="AQ2371" i="6" s="1"/>
  <c r="U1776" i="6"/>
  <c r="AB2366" i="6" s="1"/>
  <c r="AS2366" i="6" s="1"/>
  <c r="S1779" i="6"/>
  <c r="Z2369" i="6" s="1"/>
  <c r="AQ2369" i="6" s="1"/>
  <c r="S1368" i="6"/>
  <c r="Z1822" i="6" s="1"/>
  <c r="AQ1822" i="6" s="1"/>
  <c r="Q1369" i="6"/>
  <c r="X1823" i="6" s="1"/>
  <c r="AO1823" i="6" s="1"/>
  <c r="U1369" i="6"/>
  <c r="AB1823" i="6" s="1"/>
  <c r="AS1823" i="6" s="1"/>
  <c r="S1370" i="6"/>
  <c r="Z1824" i="6" s="1"/>
  <c r="AQ1824" i="6" s="1"/>
  <c r="Q1371" i="6"/>
  <c r="X1825" i="6" s="1"/>
  <c r="AO1825" i="6" s="1"/>
  <c r="U1371" i="6"/>
  <c r="AB1825" i="6" s="1"/>
  <c r="AS1825" i="6" s="1"/>
  <c r="S1372" i="6"/>
  <c r="Z1826" i="6" s="1"/>
  <c r="AQ1826" i="6" s="1"/>
  <c r="Q1373" i="6"/>
  <c r="X1827" i="6" s="1"/>
  <c r="AO1827" i="6" s="1"/>
  <c r="U1373" i="6"/>
  <c r="AB1827" i="6" s="1"/>
  <c r="AS1827" i="6" s="1"/>
  <c r="P1368" i="6"/>
  <c r="W1822" i="6" s="1"/>
  <c r="AN1822" i="6" s="1"/>
  <c r="T1368" i="6"/>
  <c r="AA1822" i="6" s="1"/>
  <c r="AR1822" i="6" s="1"/>
  <c r="R1369" i="6"/>
  <c r="Y1823" i="6" s="1"/>
  <c r="AP1823" i="6" s="1"/>
  <c r="P1370" i="6"/>
  <c r="W1824" i="6" s="1"/>
  <c r="AN1824" i="6" s="1"/>
  <c r="T1370" i="6"/>
  <c r="AA1824" i="6" s="1"/>
  <c r="AR1824" i="6" s="1"/>
  <c r="R1371" i="6"/>
  <c r="Y1825" i="6" s="1"/>
  <c r="AP1825" i="6" s="1"/>
  <c r="P1372" i="6"/>
  <c r="W1826" i="6" s="1"/>
  <c r="AN1826" i="6" s="1"/>
  <c r="T1372" i="6"/>
  <c r="AA1826" i="6" s="1"/>
  <c r="AR1826" i="6" s="1"/>
  <c r="R1373" i="6"/>
  <c r="Y1827" i="6" s="1"/>
  <c r="AP1827" i="6" s="1"/>
  <c r="R1368" i="6"/>
  <c r="Y1822" i="6" s="1"/>
  <c r="AP1822" i="6" s="1"/>
  <c r="P1369" i="6"/>
  <c r="W1823" i="6" s="1"/>
  <c r="AN1823" i="6" s="1"/>
  <c r="T1369" i="6"/>
  <c r="AA1823" i="6" s="1"/>
  <c r="AR1823" i="6" s="1"/>
  <c r="R1370" i="6"/>
  <c r="Y1824" i="6" s="1"/>
  <c r="AP1824" i="6" s="1"/>
  <c r="P1371" i="6"/>
  <c r="W1825" i="6" s="1"/>
  <c r="AN1825" i="6" s="1"/>
  <c r="T1371" i="6"/>
  <c r="AA1825" i="6" s="1"/>
  <c r="AR1825" i="6" s="1"/>
  <c r="R1372" i="6"/>
  <c r="Y1826" i="6" s="1"/>
  <c r="AP1826" i="6" s="1"/>
  <c r="P1373" i="6"/>
  <c r="W1827" i="6" s="1"/>
  <c r="AN1827" i="6" s="1"/>
  <c r="T1373" i="6"/>
  <c r="AA1827" i="6" s="1"/>
  <c r="AR1827" i="6" s="1"/>
  <c r="Q1368" i="6"/>
  <c r="X1822" i="6" s="1"/>
  <c r="AO1822" i="6" s="1"/>
  <c r="U1370" i="6"/>
  <c r="AB1824" i="6" s="1"/>
  <c r="AS1824" i="6" s="1"/>
  <c r="S1373" i="6"/>
  <c r="Z1827" i="6" s="1"/>
  <c r="AQ1827" i="6" s="1"/>
  <c r="Q1372" i="6"/>
  <c r="X1826" i="6" s="1"/>
  <c r="AO1826" i="6" s="1"/>
  <c r="U1368" i="6"/>
  <c r="AB1822" i="6" s="1"/>
  <c r="AS1822" i="6" s="1"/>
  <c r="S1371" i="6"/>
  <c r="Z1825" i="6" s="1"/>
  <c r="AQ1825" i="6" s="1"/>
  <c r="S1369" i="6"/>
  <c r="Z1823" i="6" s="1"/>
  <c r="AQ1823" i="6" s="1"/>
  <c r="Q1370" i="6"/>
  <c r="X1824" i="6" s="1"/>
  <c r="AO1824" i="6" s="1"/>
  <c r="U1372" i="6"/>
  <c r="AB1826" i="6" s="1"/>
  <c r="AS1826" i="6" s="1"/>
  <c r="P84" i="6"/>
  <c r="W110" i="6" s="1"/>
  <c r="T84" i="6"/>
  <c r="AA110" i="6" s="1"/>
  <c r="AR110" i="6" s="1"/>
  <c r="R85" i="6"/>
  <c r="Y111" i="6" s="1"/>
  <c r="AP111" i="6" s="1"/>
  <c r="P86" i="6"/>
  <c r="W112" i="6" s="1"/>
  <c r="AN112" i="6" s="1"/>
  <c r="T86" i="6"/>
  <c r="R87" i="6"/>
  <c r="Y113" i="6" s="1"/>
  <c r="AP113" i="6" s="1"/>
  <c r="P88" i="6"/>
  <c r="W114" i="6" s="1"/>
  <c r="AN114" i="6" s="1"/>
  <c r="T88" i="6"/>
  <c r="AA114" i="6" s="1"/>
  <c r="AR114" i="6" s="1"/>
  <c r="R89" i="6"/>
  <c r="Y115" i="6" s="1"/>
  <c r="AP115" i="6" s="1"/>
  <c r="Q84" i="6"/>
  <c r="X110" i="6" s="1"/>
  <c r="AO110" i="6" s="1"/>
  <c r="U84" i="6"/>
  <c r="S85" i="6"/>
  <c r="Z111" i="6" s="1"/>
  <c r="AQ111" i="6" s="1"/>
  <c r="Q86" i="6"/>
  <c r="X112" i="6" s="1"/>
  <c r="AO112" i="6" s="1"/>
  <c r="U86" i="6"/>
  <c r="S87" i="6"/>
  <c r="Z113" i="6" s="1"/>
  <c r="AQ113" i="6" s="1"/>
  <c r="Q88" i="6"/>
  <c r="X114" i="6" s="1"/>
  <c r="AO114" i="6" s="1"/>
  <c r="U88" i="6"/>
  <c r="S89" i="6"/>
  <c r="S84" i="6"/>
  <c r="Z110" i="6" s="1"/>
  <c r="AQ110" i="6" s="1"/>
  <c r="Q85" i="6"/>
  <c r="X111" i="6" s="1"/>
  <c r="AO111" i="6" s="1"/>
  <c r="U85" i="6"/>
  <c r="S86" i="6"/>
  <c r="Z112" i="6" s="1"/>
  <c r="AQ112" i="6" s="1"/>
  <c r="Q87" i="6"/>
  <c r="X113" i="6" s="1"/>
  <c r="AO113" i="6" s="1"/>
  <c r="U87" i="6"/>
  <c r="AB113" i="6" s="1"/>
  <c r="AS113" i="6" s="1"/>
  <c r="S88" i="6"/>
  <c r="Q89" i="6"/>
  <c r="U89" i="6"/>
  <c r="AB115" i="6" s="1"/>
  <c r="AS115" i="6" s="1"/>
  <c r="R86" i="6"/>
  <c r="Y112" i="6" s="1"/>
  <c r="AP112" i="6" s="1"/>
  <c r="P89" i="6"/>
  <c r="W115" i="6" s="1"/>
  <c r="AN115" i="6" s="1"/>
  <c r="R84" i="6"/>
  <c r="Y110" i="6" s="1"/>
  <c r="AP110" i="6" s="1"/>
  <c r="P87" i="6"/>
  <c r="W113" i="6" s="1"/>
  <c r="AN113" i="6" s="1"/>
  <c r="T89" i="6"/>
  <c r="AA115" i="6" s="1"/>
  <c r="AR115" i="6" s="1"/>
  <c r="T85" i="6"/>
  <c r="R88" i="6"/>
  <c r="Y114" i="6" s="1"/>
  <c r="AP114" i="6" s="1"/>
  <c r="T87" i="6"/>
  <c r="AA113" i="6" s="1"/>
  <c r="AR113" i="6" s="1"/>
  <c r="P85" i="6"/>
  <c r="W111" i="6" s="1"/>
  <c r="AN111" i="6" s="1"/>
  <c r="Q234" i="6"/>
  <c r="X310" i="6" s="1"/>
  <c r="AO310" i="6" s="1"/>
  <c r="U234" i="6"/>
  <c r="S235" i="6"/>
  <c r="Z311" i="6" s="1"/>
  <c r="AQ311" i="6" s="1"/>
  <c r="Q236" i="6"/>
  <c r="U236" i="6"/>
  <c r="AB312" i="6" s="1"/>
  <c r="AS312" i="6" s="1"/>
  <c r="S237" i="6"/>
  <c r="Z313" i="6" s="1"/>
  <c r="AQ313" i="6" s="1"/>
  <c r="Q238" i="6"/>
  <c r="X314" i="6" s="1"/>
  <c r="AO314" i="6" s="1"/>
  <c r="U238" i="6"/>
  <c r="AB314" i="6" s="1"/>
  <c r="AS314" i="6" s="1"/>
  <c r="S239" i="6"/>
  <c r="P234" i="6"/>
  <c r="W310" i="6" s="1"/>
  <c r="T234" i="6"/>
  <c r="AA310" i="6" s="1"/>
  <c r="AR310" i="6" s="1"/>
  <c r="R235" i="6"/>
  <c r="Y311" i="6" s="1"/>
  <c r="AP311" i="6" s="1"/>
  <c r="P236" i="6"/>
  <c r="T236" i="6"/>
  <c r="AA312" i="6" s="1"/>
  <c r="AR312" i="6" s="1"/>
  <c r="R237" i="6"/>
  <c r="P238" i="6"/>
  <c r="W314" i="6" s="1"/>
  <c r="AN314" i="6" s="1"/>
  <c r="T238" i="6"/>
  <c r="AA314" i="6" s="1"/>
  <c r="AR314" i="6" s="1"/>
  <c r="R239" i="6"/>
  <c r="Y315" i="6" s="1"/>
  <c r="AP315" i="6" s="1"/>
  <c r="S234" i="6"/>
  <c r="Z310" i="6" s="1"/>
  <c r="AQ310" i="6" s="1"/>
  <c r="U235" i="6"/>
  <c r="Q237" i="6"/>
  <c r="X313" i="6" s="1"/>
  <c r="AO313" i="6" s="1"/>
  <c r="S238" i="6"/>
  <c r="U239" i="6"/>
  <c r="AB315" i="6" s="1"/>
  <c r="AS315" i="6" s="1"/>
  <c r="P235" i="6"/>
  <c r="W311" i="6" s="1"/>
  <c r="AN311" i="6" s="1"/>
  <c r="R236" i="6"/>
  <c r="Y312" i="6" s="1"/>
  <c r="AP312" i="6" s="1"/>
  <c r="T237" i="6"/>
  <c r="AA313" i="6" s="1"/>
  <c r="AR313" i="6" s="1"/>
  <c r="P239" i="6"/>
  <c r="W315" i="6" s="1"/>
  <c r="AN315" i="6" s="1"/>
  <c r="R234" i="6"/>
  <c r="T235" i="6"/>
  <c r="AA311" i="6" s="1"/>
  <c r="AR311" i="6" s="1"/>
  <c r="P237" i="6"/>
  <c r="W313" i="6" s="1"/>
  <c r="AN313" i="6" s="1"/>
  <c r="R238" i="6"/>
  <c r="T239" i="6"/>
  <c r="AA315" i="6" s="1"/>
  <c r="AR315" i="6" s="1"/>
  <c r="S236" i="6"/>
  <c r="Z312" i="6" s="1"/>
  <c r="AQ312" i="6" s="1"/>
  <c r="U237" i="6"/>
  <c r="AB313" i="6" s="1"/>
  <c r="AS313" i="6" s="1"/>
  <c r="Q235" i="6"/>
  <c r="X311" i="6" s="1"/>
  <c r="AO311" i="6" s="1"/>
  <c r="Q239" i="6"/>
  <c r="X315" i="6" s="1"/>
  <c r="AO315" i="6" s="1"/>
  <c r="R1044" i="6"/>
  <c r="Y1390" i="6" s="1"/>
  <c r="AP1390" i="6" s="1"/>
  <c r="P1045" i="6"/>
  <c r="T1045" i="6"/>
  <c r="AA1391" i="6" s="1"/>
  <c r="AR1391" i="6" s="1"/>
  <c r="R1046" i="6"/>
  <c r="P1047" i="6"/>
  <c r="W1393" i="6" s="1"/>
  <c r="AN1393" i="6" s="1"/>
  <c r="T1047" i="6"/>
  <c r="R1048" i="6"/>
  <c r="Y1394" i="6" s="1"/>
  <c r="AP1394" i="6" s="1"/>
  <c r="P1049" i="6"/>
  <c r="W1395" i="6" s="1"/>
  <c r="AN1395" i="6" s="1"/>
  <c r="T1049" i="6"/>
  <c r="AA1395" i="6" s="1"/>
  <c r="AR1395" i="6" s="1"/>
  <c r="S1044" i="6"/>
  <c r="Z1390" i="6" s="1"/>
  <c r="AQ1390" i="6" s="1"/>
  <c r="Q1045" i="6"/>
  <c r="U1045" i="6"/>
  <c r="AB1391" i="6" s="1"/>
  <c r="AS1391" i="6" s="1"/>
  <c r="S1046" i="6"/>
  <c r="Z1392" i="6" s="1"/>
  <c r="AQ1392" i="6" s="1"/>
  <c r="Q1047" i="6"/>
  <c r="X1393" i="6" s="1"/>
  <c r="AO1393" i="6" s="1"/>
  <c r="U1047" i="6"/>
  <c r="AB1393" i="6" s="1"/>
  <c r="AS1393" i="6" s="1"/>
  <c r="S1048" i="6"/>
  <c r="Q1049" i="6"/>
  <c r="X1395" i="6" s="1"/>
  <c r="AO1395" i="6" s="1"/>
  <c r="U1049" i="6"/>
  <c r="Q1044" i="6"/>
  <c r="X1390" i="6" s="1"/>
  <c r="AO1390" i="6" s="1"/>
  <c r="U1044" i="6"/>
  <c r="AB1390" i="6" s="1"/>
  <c r="AS1390" i="6" s="1"/>
  <c r="S1045" i="6"/>
  <c r="Z1391" i="6" s="1"/>
  <c r="AQ1391" i="6" s="1"/>
  <c r="Q1046" i="6"/>
  <c r="U1046" i="6"/>
  <c r="AB1392" i="6" s="1"/>
  <c r="AS1392" i="6" s="1"/>
  <c r="S1047" i="6"/>
  <c r="Q1048" i="6"/>
  <c r="X1394" i="6" s="1"/>
  <c r="AO1394" i="6" s="1"/>
  <c r="U1048" i="6"/>
  <c r="S1049" i="6"/>
  <c r="Z1395" i="6" s="1"/>
  <c r="AQ1395" i="6" s="1"/>
  <c r="T1044" i="6"/>
  <c r="AA1390" i="6" s="1"/>
  <c r="AR1390" i="6" s="1"/>
  <c r="R1047" i="6"/>
  <c r="Y1393" i="6" s="1"/>
  <c r="AP1393" i="6" s="1"/>
  <c r="R1045" i="6"/>
  <c r="P1048" i="6"/>
  <c r="P1044" i="6"/>
  <c r="W1390" i="6" s="1"/>
  <c r="T1046" i="6"/>
  <c r="R1049" i="6"/>
  <c r="Y1395" i="6" s="1"/>
  <c r="AP1395" i="6" s="1"/>
  <c r="P1046" i="6"/>
  <c r="W1392" i="6" s="1"/>
  <c r="AN1392" i="6" s="1"/>
  <c r="T1048" i="6"/>
  <c r="AA1394" i="6" s="1"/>
  <c r="AR1394" i="6" s="1"/>
  <c r="R924" i="6"/>
  <c r="Y1230" i="6" s="1"/>
  <c r="AP1230" i="6" s="1"/>
  <c r="P925" i="6"/>
  <c r="W1231" i="6" s="1"/>
  <c r="AN1231" i="6" s="1"/>
  <c r="T925" i="6"/>
  <c r="AA1231" i="6" s="1"/>
  <c r="AR1231" i="6" s="1"/>
  <c r="R926" i="6"/>
  <c r="Y1232" i="6" s="1"/>
  <c r="AP1232" i="6" s="1"/>
  <c r="P927" i="6"/>
  <c r="W1233" i="6" s="1"/>
  <c r="AN1233" i="6" s="1"/>
  <c r="T927" i="6"/>
  <c r="R928" i="6"/>
  <c r="Y1234" i="6" s="1"/>
  <c r="AP1234" i="6" s="1"/>
  <c r="P929" i="6"/>
  <c r="W1235" i="6" s="1"/>
  <c r="AN1235" i="6" s="1"/>
  <c r="T929" i="6"/>
  <c r="AA1235" i="6" s="1"/>
  <c r="AR1235" i="6" s="1"/>
  <c r="S924" i="6"/>
  <c r="Z1230" i="6" s="1"/>
  <c r="AQ1230" i="6" s="1"/>
  <c r="Q925" i="6"/>
  <c r="X1231" i="6" s="1"/>
  <c r="AO1231" i="6" s="1"/>
  <c r="U925" i="6"/>
  <c r="AB1231" i="6" s="1"/>
  <c r="AS1231" i="6" s="1"/>
  <c r="S926" i="6"/>
  <c r="Z1232" i="6" s="1"/>
  <c r="AQ1232" i="6" s="1"/>
  <c r="Q927" i="6"/>
  <c r="U927" i="6"/>
  <c r="AB1233" i="6" s="1"/>
  <c r="AS1233" i="6" s="1"/>
  <c r="S928" i="6"/>
  <c r="Q929" i="6"/>
  <c r="X1235" i="6" s="1"/>
  <c r="AO1235" i="6" s="1"/>
  <c r="U929" i="6"/>
  <c r="Q924" i="6"/>
  <c r="X1230" i="6" s="1"/>
  <c r="AO1230" i="6" s="1"/>
  <c r="U924" i="6"/>
  <c r="AB1230" i="6" s="1"/>
  <c r="AS1230" i="6" s="1"/>
  <c r="S925" i="6"/>
  <c r="Q926" i="6"/>
  <c r="X1232" i="6" s="1"/>
  <c r="AO1232" i="6" s="1"/>
  <c r="U926" i="6"/>
  <c r="AB1232" i="6" s="1"/>
  <c r="AS1232" i="6" s="1"/>
  <c r="S927" i="6"/>
  <c r="Z1233" i="6" s="1"/>
  <c r="AQ1233" i="6" s="1"/>
  <c r="Q928" i="6"/>
  <c r="U928" i="6"/>
  <c r="AB1234" i="6" s="1"/>
  <c r="AS1234" i="6" s="1"/>
  <c r="S929" i="6"/>
  <c r="Z1235" i="6" s="1"/>
  <c r="AQ1235" i="6" s="1"/>
  <c r="R925" i="6"/>
  <c r="Y1231" i="6" s="1"/>
  <c r="AP1231" i="6" s="1"/>
  <c r="P928" i="6"/>
  <c r="W1234" i="6" s="1"/>
  <c r="AN1234" i="6" s="1"/>
  <c r="P926" i="6"/>
  <c r="W1232" i="6" s="1"/>
  <c r="AN1232" i="6" s="1"/>
  <c r="T928" i="6"/>
  <c r="AA1234" i="6" s="1"/>
  <c r="AR1234" i="6" s="1"/>
  <c r="T924" i="6"/>
  <c r="AA1230" i="6" s="1"/>
  <c r="AR1230" i="6" s="1"/>
  <c r="R927" i="6"/>
  <c r="Y1233" i="6" s="1"/>
  <c r="AP1233" i="6" s="1"/>
  <c r="R929" i="6"/>
  <c r="T926" i="6"/>
  <c r="P924" i="6"/>
  <c r="W1230" i="6" s="1"/>
  <c r="P270" i="6"/>
  <c r="W358" i="6" s="1"/>
  <c r="T270" i="6"/>
  <c r="AA358" i="6" s="1"/>
  <c r="AR358" i="6" s="1"/>
  <c r="R271" i="6"/>
  <c r="Y359" i="6" s="1"/>
  <c r="AP359" i="6" s="1"/>
  <c r="P272" i="6"/>
  <c r="W360" i="6" s="1"/>
  <c r="AN360" i="6" s="1"/>
  <c r="T272" i="6"/>
  <c r="R273" i="6"/>
  <c r="Y361" i="6" s="1"/>
  <c r="AP361" i="6" s="1"/>
  <c r="P274" i="6"/>
  <c r="W362" i="6" s="1"/>
  <c r="AN362" i="6" s="1"/>
  <c r="T274" i="6"/>
  <c r="R275" i="6"/>
  <c r="Y363" i="6" s="1"/>
  <c r="AP363" i="6" s="1"/>
  <c r="Q270" i="6"/>
  <c r="X358" i="6" s="1"/>
  <c r="AO358" i="6" s="1"/>
  <c r="U270" i="6"/>
  <c r="AB358" i="6" s="1"/>
  <c r="AS358" i="6" s="1"/>
  <c r="S271" i="6"/>
  <c r="Q272" i="6"/>
  <c r="X360" i="6" s="1"/>
  <c r="AO360" i="6" s="1"/>
  <c r="U272" i="6"/>
  <c r="AB360" i="6" s="1"/>
  <c r="AS360" i="6" s="1"/>
  <c r="S273" i="6"/>
  <c r="Z361" i="6" s="1"/>
  <c r="AQ361" i="6" s="1"/>
  <c r="Q274" i="6"/>
  <c r="U274" i="6"/>
  <c r="AB362" i="6" s="1"/>
  <c r="AS362" i="6" s="1"/>
  <c r="S275" i="6"/>
  <c r="Z363" i="6" s="1"/>
  <c r="AQ363" i="6" s="1"/>
  <c r="S270" i="6"/>
  <c r="Z358" i="6" s="1"/>
  <c r="AQ358" i="6" s="1"/>
  <c r="Q271" i="6"/>
  <c r="U271" i="6"/>
  <c r="AB359" i="6" s="1"/>
  <c r="AS359" i="6" s="1"/>
  <c r="S272" i="6"/>
  <c r="Z360" i="6" s="1"/>
  <c r="AQ360" i="6" s="1"/>
  <c r="Q273" i="6"/>
  <c r="X361" i="6" s="1"/>
  <c r="AO361" i="6" s="1"/>
  <c r="U273" i="6"/>
  <c r="AB361" i="6" s="1"/>
  <c r="AS361" i="6" s="1"/>
  <c r="S274" i="6"/>
  <c r="Z362" i="6" s="1"/>
  <c r="AQ362" i="6" s="1"/>
  <c r="Q275" i="6"/>
  <c r="X363" i="6" s="1"/>
  <c r="AO363" i="6" s="1"/>
  <c r="U275" i="6"/>
  <c r="R272" i="6"/>
  <c r="P275" i="6"/>
  <c r="W363" i="6" s="1"/>
  <c r="AN363" i="6" s="1"/>
  <c r="R270" i="6"/>
  <c r="Y358" i="6" s="1"/>
  <c r="AP358" i="6" s="1"/>
  <c r="P273" i="6"/>
  <c r="W361" i="6" s="1"/>
  <c r="AN361" i="6" s="1"/>
  <c r="T275" i="6"/>
  <c r="AA363" i="6" s="1"/>
  <c r="AR363" i="6" s="1"/>
  <c r="T271" i="6"/>
  <c r="R274" i="6"/>
  <c r="P271" i="6"/>
  <c r="W359" i="6" s="1"/>
  <c r="AN359" i="6" s="1"/>
  <c r="T273" i="6"/>
  <c r="AA361" i="6" s="1"/>
  <c r="AR361" i="6" s="1"/>
  <c r="S942" i="6"/>
  <c r="Z1254" i="6" s="1"/>
  <c r="AQ1254" i="6" s="1"/>
  <c r="Q943" i="6"/>
  <c r="U943" i="6"/>
  <c r="AB1255" i="6" s="1"/>
  <c r="AS1255" i="6" s="1"/>
  <c r="S944" i="6"/>
  <c r="Z1256" i="6" s="1"/>
  <c r="AQ1256" i="6" s="1"/>
  <c r="Q945" i="6"/>
  <c r="X1257" i="6" s="1"/>
  <c r="AO1257" i="6" s="1"/>
  <c r="U945" i="6"/>
  <c r="S946" i="6"/>
  <c r="Z1258" i="6" s="1"/>
  <c r="AQ1258" i="6" s="1"/>
  <c r="Q947" i="6"/>
  <c r="X1259" i="6" s="1"/>
  <c r="AO1259" i="6" s="1"/>
  <c r="U947" i="6"/>
  <c r="AB1259" i="6" s="1"/>
  <c r="AS1259" i="6" s="1"/>
  <c r="P942" i="6"/>
  <c r="W1254" i="6" s="1"/>
  <c r="T942" i="6"/>
  <c r="R943" i="6"/>
  <c r="Y1255" i="6" s="1"/>
  <c r="AP1255" i="6" s="1"/>
  <c r="P944" i="6"/>
  <c r="T944" i="6"/>
  <c r="AA1256" i="6" s="1"/>
  <c r="AR1256" i="6" s="1"/>
  <c r="R945" i="6"/>
  <c r="Y1257" i="6" s="1"/>
  <c r="AP1257" i="6" s="1"/>
  <c r="P946" i="6"/>
  <c r="W1258" i="6" s="1"/>
  <c r="AN1258" i="6" s="1"/>
  <c r="T946" i="6"/>
  <c r="AA1258" i="6" s="1"/>
  <c r="AR1258" i="6" s="1"/>
  <c r="R947" i="6"/>
  <c r="Y1259" i="6" s="1"/>
  <c r="AP1259" i="6" s="1"/>
  <c r="R942" i="6"/>
  <c r="Y1254" i="6" s="1"/>
  <c r="AP1254" i="6" s="1"/>
  <c r="P943" i="6"/>
  <c r="W1255" i="6" s="1"/>
  <c r="AN1255" i="6" s="1"/>
  <c r="T943" i="6"/>
  <c r="R944" i="6"/>
  <c r="Y1256" i="6" s="1"/>
  <c r="AP1256" i="6" s="1"/>
  <c r="P945" i="6"/>
  <c r="W1257" i="6" s="1"/>
  <c r="AN1257" i="6" s="1"/>
  <c r="T945" i="6"/>
  <c r="AA1257" i="6" s="1"/>
  <c r="AR1257" i="6" s="1"/>
  <c r="R946" i="6"/>
  <c r="P947" i="6"/>
  <c r="W1259" i="6" s="1"/>
  <c r="AN1259" i="6" s="1"/>
  <c r="T947" i="6"/>
  <c r="AA1259" i="6" s="1"/>
  <c r="AR1259" i="6" s="1"/>
  <c r="S943" i="6"/>
  <c r="Z1255" i="6" s="1"/>
  <c r="AQ1255" i="6" s="1"/>
  <c r="Q946" i="6"/>
  <c r="X1258" i="6" s="1"/>
  <c r="AO1258" i="6" s="1"/>
  <c r="Q944" i="6"/>
  <c r="X1256" i="6" s="1"/>
  <c r="AO1256" i="6" s="1"/>
  <c r="U946" i="6"/>
  <c r="AB1258" i="6" s="1"/>
  <c r="AS1258" i="6" s="1"/>
  <c r="U942" i="6"/>
  <c r="AB1254" i="6" s="1"/>
  <c r="AS1254" i="6" s="1"/>
  <c r="S945" i="6"/>
  <c r="Z1257" i="6" s="1"/>
  <c r="AQ1257" i="6" s="1"/>
  <c r="Q942" i="6"/>
  <c r="S947" i="6"/>
  <c r="U944" i="6"/>
  <c r="Q378" i="6"/>
  <c r="X502" i="6" s="1"/>
  <c r="AO502" i="6" s="1"/>
  <c r="U378" i="6"/>
  <c r="AB502" i="6" s="1"/>
  <c r="AS502" i="6" s="1"/>
  <c r="S379" i="6"/>
  <c r="Z503" i="6" s="1"/>
  <c r="AQ503" i="6" s="1"/>
  <c r="Q380" i="6"/>
  <c r="X504" i="6" s="1"/>
  <c r="AO504" i="6" s="1"/>
  <c r="U380" i="6"/>
  <c r="AB504" i="6" s="1"/>
  <c r="AS504" i="6" s="1"/>
  <c r="S381" i="6"/>
  <c r="Z505" i="6" s="1"/>
  <c r="AQ505" i="6" s="1"/>
  <c r="Q382" i="6"/>
  <c r="X506" i="6" s="1"/>
  <c r="AO506" i="6" s="1"/>
  <c r="U382" i="6"/>
  <c r="AB506" i="6" s="1"/>
  <c r="AS506" i="6" s="1"/>
  <c r="S383" i="6"/>
  <c r="Z507" i="6" s="1"/>
  <c r="AQ507" i="6" s="1"/>
  <c r="R378" i="6"/>
  <c r="Y502" i="6" s="1"/>
  <c r="AP502" i="6" s="1"/>
  <c r="P379" i="6"/>
  <c r="W503" i="6" s="1"/>
  <c r="AN503" i="6" s="1"/>
  <c r="T379" i="6"/>
  <c r="AA503" i="6" s="1"/>
  <c r="AR503" i="6" s="1"/>
  <c r="R380" i="6"/>
  <c r="Y504" i="6" s="1"/>
  <c r="AP504" i="6" s="1"/>
  <c r="P381" i="6"/>
  <c r="W505" i="6" s="1"/>
  <c r="AN505" i="6" s="1"/>
  <c r="T381" i="6"/>
  <c r="AA505" i="6" s="1"/>
  <c r="AR505" i="6" s="1"/>
  <c r="R382" i="6"/>
  <c r="Y506" i="6" s="1"/>
  <c r="AP506" i="6" s="1"/>
  <c r="P383" i="6"/>
  <c r="W507" i="6" s="1"/>
  <c r="AN507" i="6" s="1"/>
  <c r="T383" i="6"/>
  <c r="AA507" i="6" s="1"/>
  <c r="AR507" i="6" s="1"/>
  <c r="P378" i="6"/>
  <c r="W502" i="6" s="1"/>
  <c r="AN502" i="6" s="1"/>
  <c r="T378" i="6"/>
  <c r="AA502" i="6" s="1"/>
  <c r="AR502" i="6" s="1"/>
  <c r="R379" i="6"/>
  <c r="Y503" i="6" s="1"/>
  <c r="AP503" i="6" s="1"/>
  <c r="P380" i="6"/>
  <c r="W504" i="6" s="1"/>
  <c r="AN504" i="6" s="1"/>
  <c r="T380" i="6"/>
  <c r="AA504" i="6" s="1"/>
  <c r="AR504" i="6" s="1"/>
  <c r="R381" i="6"/>
  <c r="Y505" i="6" s="1"/>
  <c r="AP505" i="6" s="1"/>
  <c r="P382" i="6"/>
  <c r="W506" i="6" s="1"/>
  <c r="AN506" i="6" s="1"/>
  <c r="T382" i="6"/>
  <c r="AA506" i="6" s="1"/>
  <c r="AR506" i="6" s="1"/>
  <c r="R383" i="6"/>
  <c r="Y507" i="6" s="1"/>
  <c r="AP507" i="6" s="1"/>
  <c r="S378" i="6"/>
  <c r="Z502" i="6" s="1"/>
  <c r="AQ502" i="6" s="1"/>
  <c r="Q381" i="6"/>
  <c r="X505" i="6" s="1"/>
  <c r="AO505" i="6" s="1"/>
  <c r="U383" i="6"/>
  <c r="AB507" i="6" s="1"/>
  <c r="AS507" i="6" s="1"/>
  <c r="Q379" i="6"/>
  <c r="X503" i="6" s="1"/>
  <c r="AO503" i="6" s="1"/>
  <c r="U381" i="6"/>
  <c r="AB505" i="6" s="1"/>
  <c r="AS505" i="6" s="1"/>
  <c r="S380" i="6"/>
  <c r="Z504" i="6" s="1"/>
  <c r="AQ504" i="6" s="1"/>
  <c r="Q383" i="6"/>
  <c r="X507" i="6" s="1"/>
  <c r="AO507" i="6" s="1"/>
  <c r="U379" i="6"/>
  <c r="AB503" i="6" s="1"/>
  <c r="AS503" i="6" s="1"/>
  <c r="S382" i="6"/>
  <c r="Z506" i="6" s="1"/>
  <c r="AQ506" i="6" s="1"/>
  <c r="S1134" i="6"/>
  <c r="Z1510" i="6" s="1"/>
  <c r="AQ1510" i="6" s="1"/>
  <c r="Q1135" i="6"/>
  <c r="U1135" i="6"/>
  <c r="AB1511" i="6" s="1"/>
  <c r="AS1511" i="6" s="1"/>
  <c r="S1136" i="6"/>
  <c r="Q1137" i="6"/>
  <c r="X1513" i="6" s="1"/>
  <c r="AO1513" i="6" s="1"/>
  <c r="U1137" i="6"/>
  <c r="AB1513" i="6" s="1"/>
  <c r="AS1513" i="6" s="1"/>
  <c r="S1138" i="6"/>
  <c r="Z1514" i="6" s="1"/>
  <c r="AQ1514" i="6" s="1"/>
  <c r="Q1139" i="6"/>
  <c r="X1515" i="6" s="1"/>
  <c r="AO1515" i="6" s="1"/>
  <c r="U1139" i="6"/>
  <c r="AB1515" i="6" s="1"/>
  <c r="AS1515" i="6" s="1"/>
  <c r="P1134" i="6"/>
  <c r="W1510" i="6" s="1"/>
  <c r="T1134" i="6"/>
  <c r="AA1510" i="6" s="1"/>
  <c r="AR1510" i="6" s="1"/>
  <c r="R1135" i="6"/>
  <c r="P1136" i="6"/>
  <c r="W1512" i="6" s="1"/>
  <c r="AN1512" i="6" s="1"/>
  <c r="T1136" i="6"/>
  <c r="AA1512" i="6" s="1"/>
  <c r="AR1512" i="6" s="1"/>
  <c r="R1137" i="6"/>
  <c r="Y1513" i="6" s="1"/>
  <c r="AP1513" i="6" s="1"/>
  <c r="P1138" i="6"/>
  <c r="T1138" i="6"/>
  <c r="AA1514" i="6" s="1"/>
  <c r="AR1514" i="6" s="1"/>
  <c r="R1139" i="6"/>
  <c r="Y1515" i="6" s="1"/>
  <c r="AP1515" i="6" s="1"/>
  <c r="R1134" i="6"/>
  <c r="P1135" i="6"/>
  <c r="W1511" i="6" s="1"/>
  <c r="AN1511" i="6" s="1"/>
  <c r="T1135" i="6"/>
  <c r="AA1511" i="6" s="1"/>
  <c r="AR1511" i="6" s="1"/>
  <c r="R1136" i="6"/>
  <c r="P1137" i="6"/>
  <c r="T1137" i="6"/>
  <c r="AA1513" i="6" s="1"/>
  <c r="AR1513" i="6" s="1"/>
  <c r="R1138" i="6"/>
  <c r="Y1514" i="6" s="1"/>
  <c r="AP1514" i="6" s="1"/>
  <c r="P1139" i="6"/>
  <c r="W1515" i="6" s="1"/>
  <c r="AN1515" i="6" s="1"/>
  <c r="T1139" i="6"/>
  <c r="S1135" i="6"/>
  <c r="Z1511" i="6" s="1"/>
  <c r="AQ1511" i="6" s="1"/>
  <c r="Q1138" i="6"/>
  <c r="X1514" i="6" s="1"/>
  <c r="AO1514" i="6" s="1"/>
  <c r="Q1136" i="6"/>
  <c r="X1512" i="6" s="1"/>
  <c r="AO1512" i="6" s="1"/>
  <c r="U1138" i="6"/>
  <c r="AB1514" i="6" s="1"/>
  <c r="AS1514" i="6" s="1"/>
  <c r="U1134" i="6"/>
  <c r="S1137" i="6"/>
  <c r="U1136" i="6"/>
  <c r="AB1512" i="6" s="1"/>
  <c r="AS1512" i="6" s="1"/>
  <c r="S1139" i="6"/>
  <c r="Z1515" i="6" s="1"/>
  <c r="AQ1515" i="6" s="1"/>
  <c r="Q1134" i="6"/>
  <c r="X1510" i="6" s="1"/>
  <c r="AO1510" i="6" s="1"/>
  <c r="S1014" i="6"/>
  <c r="Z1350" i="6" s="1"/>
  <c r="AQ1350" i="6" s="1"/>
  <c r="Q1015" i="6"/>
  <c r="X1351" i="6" s="1"/>
  <c r="AO1351" i="6" s="1"/>
  <c r="U1015" i="6"/>
  <c r="AB1351" i="6" s="1"/>
  <c r="AS1351" i="6" s="1"/>
  <c r="S1016" i="6"/>
  <c r="Z1352" i="6" s="1"/>
  <c r="AQ1352" i="6" s="1"/>
  <c r="Q1017" i="6"/>
  <c r="X1353" i="6" s="1"/>
  <c r="AO1353" i="6" s="1"/>
  <c r="U1017" i="6"/>
  <c r="AB1353" i="6" s="1"/>
  <c r="AS1353" i="6" s="1"/>
  <c r="S1018" i="6"/>
  <c r="Z1354" i="6" s="1"/>
  <c r="AQ1354" i="6" s="1"/>
  <c r="Q1019" i="6"/>
  <c r="X1355" i="6" s="1"/>
  <c r="AO1355" i="6" s="1"/>
  <c r="U1019" i="6"/>
  <c r="AB1355" i="6" s="1"/>
  <c r="AS1355" i="6" s="1"/>
  <c r="P1014" i="6"/>
  <c r="W1350" i="6" s="1"/>
  <c r="T1014" i="6"/>
  <c r="AA1350" i="6" s="1"/>
  <c r="AR1350" i="6" s="1"/>
  <c r="R1015" i="6"/>
  <c r="Y1351" i="6" s="1"/>
  <c r="AP1351" i="6" s="1"/>
  <c r="P1016" i="6"/>
  <c r="W1352" i="6" s="1"/>
  <c r="AN1352" i="6" s="1"/>
  <c r="T1016" i="6"/>
  <c r="AA1352" i="6" s="1"/>
  <c r="AR1352" i="6" s="1"/>
  <c r="R1017" i="6"/>
  <c r="Y1353" i="6" s="1"/>
  <c r="AP1353" i="6" s="1"/>
  <c r="P1018" i="6"/>
  <c r="W1354" i="6" s="1"/>
  <c r="AN1354" i="6" s="1"/>
  <c r="T1018" i="6"/>
  <c r="AA1354" i="6" s="1"/>
  <c r="AR1354" i="6" s="1"/>
  <c r="R1019" i="6"/>
  <c r="Y1355" i="6" s="1"/>
  <c r="AP1355" i="6" s="1"/>
  <c r="R1014" i="6"/>
  <c r="Y1350" i="6" s="1"/>
  <c r="AP1350" i="6" s="1"/>
  <c r="P1015" i="6"/>
  <c r="W1351" i="6" s="1"/>
  <c r="AN1351" i="6" s="1"/>
  <c r="T1015" i="6"/>
  <c r="AA1351" i="6" s="1"/>
  <c r="AR1351" i="6" s="1"/>
  <c r="R1016" i="6"/>
  <c r="Y1352" i="6" s="1"/>
  <c r="AP1352" i="6" s="1"/>
  <c r="P1017" i="6"/>
  <c r="W1353" i="6" s="1"/>
  <c r="AN1353" i="6" s="1"/>
  <c r="T1017" i="6"/>
  <c r="AA1353" i="6" s="1"/>
  <c r="AR1353" i="6" s="1"/>
  <c r="R1018" i="6"/>
  <c r="Y1354" i="6" s="1"/>
  <c r="AP1354" i="6" s="1"/>
  <c r="P1019" i="6"/>
  <c r="W1355" i="6" s="1"/>
  <c r="AN1355" i="6" s="1"/>
  <c r="T1019" i="6"/>
  <c r="AA1355" i="6" s="1"/>
  <c r="AR1355" i="6" s="1"/>
  <c r="Q1016" i="6"/>
  <c r="X1352" i="6" s="1"/>
  <c r="AO1352" i="6" s="1"/>
  <c r="U1018" i="6"/>
  <c r="AB1354" i="6" s="1"/>
  <c r="AS1354" i="6" s="1"/>
  <c r="Q1014" i="6"/>
  <c r="X1350" i="6" s="1"/>
  <c r="AO1350" i="6" s="1"/>
  <c r="U1016" i="6"/>
  <c r="AB1352" i="6" s="1"/>
  <c r="AS1352" i="6" s="1"/>
  <c r="S1019" i="6"/>
  <c r="Z1355" i="6" s="1"/>
  <c r="AQ1355" i="6" s="1"/>
  <c r="S1015" i="6"/>
  <c r="Z1351" i="6" s="1"/>
  <c r="AQ1351" i="6" s="1"/>
  <c r="Q1018" i="6"/>
  <c r="X1354" i="6" s="1"/>
  <c r="AO1354" i="6" s="1"/>
  <c r="U1014" i="6"/>
  <c r="AB1350" i="6" s="1"/>
  <c r="AS1350" i="6" s="1"/>
  <c r="S1017" i="6"/>
  <c r="Z1353" i="6" s="1"/>
  <c r="AQ1353" i="6" s="1"/>
  <c r="S594" i="6"/>
  <c r="Z790" i="6" s="1"/>
  <c r="AQ790" i="6" s="1"/>
  <c r="Q595" i="6"/>
  <c r="U595" i="6"/>
  <c r="AB791" i="6" s="1"/>
  <c r="AS791" i="6" s="1"/>
  <c r="S596" i="6"/>
  <c r="Z792" i="6" s="1"/>
  <c r="AQ792" i="6" s="1"/>
  <c r="Q597" i="6"/>
  <c r="X793" i="6" s="1"/>
  <c r="AO793" i="6" s="1"/>
  <c r="U597" i="6"/>
  <c r="S598" i="6"/>
  <c r="Z794" i="6" s="1"/>
  <c r="AQ794" i="6" s="1"/>
  <c r="Q599" i="6"/>
  <c r="X795" i="6" s="1"/>
  <c r="AO795" i="6" s="1"/>
  <c r="U599" i="6"/>
  <c r="AB795" i="6" s="1"/>
  <c r="AS795" i="6" s="1"/>
  <c r="P594" i="6"/>
  <c r="T594" i="6"/>
  <c r="AA790" i="6" s="1"/>
  <c r="AR790" i="6" s="1"/>
  <c r="R595" i="6"/>
  <c r="P596" i="6"/>
  <c r="W792" i="6" s="1"/>
  <c r="AN792" i="6" s="1"/>
  <c r="T596" i="6"/>
  <c r="AA792" i="6" s="1"/>
  <c r="AR792" i="6" s="1"/>
  <c r="R597" i="6"/>
  <c r="Y793" i="6" s="1"/>
  <c r="AP793" i="6" s="1"/>
  <c r="P598" i="6"/>
  <c r="T598" i="6"/>
  <c r="AA794" i="6" s="1"/>
  <c r="AR794" i="6" s="1"/>
  <c r="R599" i="6"/>
  <c r="Y795" i="6" s="1"/>
  <c r="AP795" i="6" s="1"/>
  <c r="R594" i="6"/>
  <c r="P595" i="6"/>
  <c r="T595" i="6"/>
  <c r="AA791" i="6" s="1"/>
  <c r="AR791" i="6" s="1"/>
  <c r="R596" i="6"/>
  <c r="Y792" i="6" s="1"/>
  <c r="AP792" i="6" s="1"/>
  <c r="P597" i="6"/>
  <c r="W793" i="6" s="1"/>
  <c r="AN793" i="6" s="1"/>
  <c r="T597" i="6"/>
  <c r="AA793" i="6" s="1"/>
  <c r="AR793" i="6" s="1"/>
  <c r="R598" i="6"/>
  <c r="Y794" i="6" s="1"/>
  <c r="AP794" i="6" s="1"/>
  <c r="P599" i="6"/>
  <c r="W795" i="6" s="1"/>
  <c r="AN795" i="6" s="1"/>
  <c r="T599" i="6"/>
  <c r="U594" i="6"/>
  <c r="S597" i="6"/>
  <c r="Z793" i="6" s="1"/>
  <c r="AQ793" i="6" s="1"/>
  <c r="S595" i="6"/>
  <c r="Z791" i="6" s="1"/>
  <c r="AQ791" i="6" s="1"/>
  <c r="Q598" i="6"/>
  <c r="X794" i="6" s="1"/>
  <c r="AO794" i="6" s="1"/>
  <c r="Q594" i="6"/>
  <c r="X790" i="6" s="1"/>
  <c r="AO790" i="6" s="1"/>
  <c r="U596" i="6"/>
  <c r="S599" i="6"/>
  <c r="Z795" i="6" s="1"/>
  <c r="AQ795" i="6" s="1"/>
  <c r="Q596" i="6"/>
  <c r="X792" i="6" s="1"/>
  <c r="AO792" i="6" s="1"/>
  <c r="U598" i="6"/>
  <c r="AB794" i="6" s="1"/>
  <c r="AS794" i="6" s="1"/>
  <c r="R528" i="6"/>
  <c r="Y702" i="6" s="1"/>
  <c r="AP702" i="6" s="1"/>
  <c r="P529" i="6"/>
  <c r="T529" i="6"/>
  <c r="AA703" i="6" s="1"/>
  <c r="AR703" i="6" s="1"/>
  <c r="R530" i="6"/>
  <c r="Y704" i="6" s="1"/>
  <c r="AP704" i="6" s="1"/>
  <c r="P531" i="6"/>
  <c r="W705" i="6" s="1"/>
  <c r="AN705" i="6" s="1"/>
  <c r="T531" i="6"/>
  <c r="AA705" i="6" s="1"/>
  <c r="AR705" i="6" s="1"/>
  <c r="R532" i="6"/>
  <c r="Y706" i="6" s="1"/>
  <c r="AP706" i="6" s="1"/>
  <c r="P533" i="6"/>
  <c r="W707" i="6" s="1"/>
  <c r="AN707" i="6" s="1"/>
  <c r="T533" i="6"/>
  <c r="S528" i="6"/>
  <c r="Q529" i="6"/>
  <c r="X703" i="6" s="1"/>
  <c r="AO703" i="6" s="1"/>
  <c r="U529" i="6"/>
  <c r="AB703" i="6" s="1"/>
  <c r="AS703" i="6" s="1"/>
  <c r="S530" i="6"/>
  <c r="Z704" i="6" s="1"/>
  <c r="AQ704" i="6" s="1"/>
  <c r="Q531" i="6"/>
  <c r="U531" i="6"/>
  <c r="AB705" i="6" s="1"/>
  <c r="AS705" i="6" s="1"/>
  <c r="S532" i="6"/>
  <c r="Q533" i="6"/>
  <c r="X707" i="6" s="1"/>
  <c r="AO707" i="6" s="1"/>
  <c r="U533" i="6"/>
  <c r="AB707" i="6" s="1"/>
  <c r="AS707" i="6" s="1"/>
  <c r="Q528" i="6"/>
  <c r="X702" i="6" s="1"/>
  <c r="AO702" i="6" s="1"/>
  <c r="U528" i="6"/>
  <c r="AB702" i="6" s="1"/>
  <c r="AS702" i="6" s="1"/>
  <c r="S529" i="6"/>
  <c r="Q530" i="6"/>
  <c r="U530" i="6"/>
  <c r="AB704" i="6" s="1"/>
  <c r="AS704" i="6" s="1"/>
  <c r="S531" i="6"/>
  <c r="Q532" i="6"/>
  <c r="X706" i="6" s="1"/>
  <c r="AO706" i="6" s="1"/>
  <c r="U532" i="6"/>
  <c r="AB706" i="6" s="1"/>
  <c r="AS706" i="6" s="1"/>
  <c r="S533" i="6"/>
  <c r="Z707" i="6" s="1"/>
  <c r="AQ707" i="6" s="1"/>
  <c r="P530" i="6"/>
  <c r="W704" i="6" s="1"/>
  <c r="AN704" i="6" s="1"/>
  <c r="T532" i="6"/>
  <c r="AA706" i="6" s="1"/>
  <c r="AR706" i="6" s="1"/>
  <c r="P528" i="6"/>
  <c r="W702" i="6" s="1"/>
  <c r="T530" i="6"/>
  <c r="AA704" i="6" s="1"/>
  <c r="AR704" i="6" s="1"/>
  <c r="R533" i="6"/>
  <c r="Y707" i="6" s="1"/>
  <c r="AP707" i="6" s="1"/>
  <c r="R529" i="6"/>
  <c r="P532" i="6"/>
  <c r="R531" i="6"/>
  <c r="Y705" i="6" s="1"/>
  <c r="AP705" i="6" s="1"/>
  <c r="T528" i="6"/>
  <c r="AA702" i="6" s="1"/>
  <c r="AR702" i="6" s="1"/>
  <c r="S666" i="6"/>
  <c r="Z886" i="6" s="1"/>
  <c r="AQ886" i="6" s="1"/>
  <c r="Q667" i="6"/>
  <c r="X887" i="6" s="1"/>
  <c r="AO887" i="6" s="1"/>
  <c r="U667" i="6"/>
  <c r="S668" i="6"/>
  <c r="Z888" i="6" s="1"/>
  <c r="AQ888" i="6" s="1"/>
  <c r="Q669" i="6"/>
  <c r="X889" i="6" s="1"/>
  <c r="AO889" i="6" s="1"/>
  <c r="U669" i="6"/>
  <c r="AB889" i="6" s="1"/>
  <c r="AS889" i="6" s="1"/>
  <c r="S670" i="6"/>
  <c r="Q671" i="6"/>
  <c r="X891" i="6" s="1"/>
  <c r="AO891" i="6" s="1"/>
  <c r="U671" i="6"/>
  <c r="AB891" i="6" s="1"/>
  <c r="AS891" i="6" s="1"/>
  <c r="P666" i="6"/>
  <c r="W886" i="6" s="1"/>
  <c r="T666" i="6"/>
  <c r="AA886" i="6" s="1"/>
  <c r="AR886" i="6" s="1"/>
  <c r="R667" i="6"/>
  <c r="Y887" i="6" s="1"/>
  <c r="AP887" i="6" s="1"/>
  <c r="P668" i="6"/>
  <c r="W888" i="6" s="1"/>
  <c r="AN888" i="6" s="1"/>
  <c r="T668" i="6"/>
  <c r="R669" i="6"/>
  <c r="Y889" i="6" s="1"/>
  <c r="AP889" i="6" s="1"/>
  <c r="P670" i="6"/>
  <c r="T670" i="6"/>
  <c r="AA890" i="6" s="1"/>
  <c r="AR890" i="6" s="1"/>
  <c r="R671" i="6"/>
  <c r="Y891" i="6" s="1"/>
  <c r="AP891" i="6" s="1"/>
  <c r="R666" i="6"/>
  <c r="P667" i="6"/>
  <c r="W887" i="6" s="1"/>
  <c r="AN887" i="6" s="1"/>
  <c r="T667" i="6"/>
  <c r="AA887" i="6" s="1"/>
  <c r="AR887" i="6" s="1"/>
  <c r="R668" i="6"/>
  <c r="Y888" i="6" s="1"/>
  <c r="AP888" i="6" s="1"/>
  <c r="P669" i="6"/>
  <c r="W889" i="6" s="1"/>
  <c r="AN889" i="6" s="1"/>
  <c r="T669" i="6"/>
  <c r="AA889" i="6" s="1"/>
  <c r="AR889" i="6" s="1"/>
  <c r="R670" i="6"/>
  <c r="Y890" i="6" s="1"/>
  <c r="AP890" i="6" s="1"/>
  <c r="P671" i="6"/>
  <c r="T671" i="6"/>
  <c r="AA891" i="6" s="1"/>
  <c r="AR891" i="6" s="1"/>
  <c r="S667" i="6"/>
  <c r="Q670" i="6"/>
  <c r="X890" i="6" s="1"/>
  <c r="AO890" i="6" s="1"/>
  <c r="Q668" i="6"/>
  <c r="X888" i="6" s="1"/>
  <c r="AO888" i="6" s="1"/>
  <c r="U670" i="6"/>
  <c r="AB890" i="6" s="1"/>
  <c r="AS890" i="6" s="1"/>
  <c r="U666" i="6"/>
  <c r="AB886" i="6" s="1"/>
  <c r="AS886" i="6" s="1"/>
  <c r="S669" i="6"/>
  <c r="Z889" i="6" s="1"/>
  <c r="AQ889" i="6" s="1"/>
  <c r="U668" i="6"/>
  <c r="AB888" i="6" s="1"/>
  <c r="AS888" i="6" s="1"/>
  <c r="S671" i="6"/>
  <c r="Q666" i="6"/>
  <c r="P432" i="6"/>
  <c r="W574" i="6" s="1"/>
  <c r="T432" i="6"/>
  <c r="AA574" i="6" s="1"/>
  <c r="AR574" i="6" s="1"/>
  <c r="R433" i="6"/>
  <c r="P434" i="6"/>
  <c r="W576" i="6" s="1"/>
  <c r="AN576" i="6" s="1"/>
  <c r="T434" i="6"/>
  <c r="AA576" i="6" s="1"/>
  <c r="AR576" i="6" s="1"/>
  <c r="R435" i="6"/>
  <c r="Y577" i="6" s="1"/>
  <c r="AP577" i="6" s="1"/>
  <c r="P436" i="6"/>
  <c r="T436" i="6"/>
  <c r="AA578" i="6" s="1"/>
  <c r="AR578" i="6" s="1"/>
  <c r="R437" i="6"/>
  <c r="Y579" i="6" s="1"/>
  <c r="AP579" i="6" s="1"/>
  <c r="Q432" i="6"/>
  <c r="X574" i="6" s="1"/>
  <c r="AO574" i="6" s="1"/>
  <c r="U432" i="6"/>
  <c r="AB574" i="6" s="1"/>
  <c r="AS574" i="6" s="1"/>
  <c r="S433" i="6"/>
  <c r="Z575" i="6" s="1"/>
  <c r="AQ575" i="6" s="1"/>
  <c r="Q434" i="6"/>
  <c r="X576" i="6" s="1"/>
  <c r="AO576" i="6" s="1"/>
  <c r="U434" i="6"/>
  <c r="S435" i="6"/>
  <c r="Z577" i="6" s="1"/>
  <c r="AQ577" i="6" s="1"/>
  <c r="Q436" i="6"/>
  <c r="X578" i="6" s="1"/>
  <c r="AO578" i="6" s="1"/>
  <c r="U436" i="6"/>
  <c r="AB578" i="6" s="1"/>
  <c r="AS578" i="6" s="1"/>
  <c r="S437" i="6"/>
  <c r="Z579" i="6" s="1"/>
  <c r="AQ579" i="6" s="1"/>
  <c r="S432" i="6"/>
  <c r="Q433" i="6"/>
  <c r="X575" i="6" s="1"/>
  <c r="AO575" i="6" s="1"/>
  <c r="U433" i="6"/>
  <c r="AB575" i="6" s="1"/>
  <c r="AS575" i="6" s="1"/>
  <c r="S434" i="6"/>
  <c r="Z576" i="6" s="1"/>
  <c r="AQ576" i="6" s="1"/>
  <c r="Q435" i="6"/>
  <c r="X577" i="6" s="1"/>
  <c r="AO577" i="6" s="1"/>
  <c r="U435" i="6"/>
  <c r="S436" i="6"/>
  <c r="Z578" i="6" s="1"/>
  <c r="AQ578" i="6" s="1"/>
  <c r="Q437" i="6"/>
  <c r="U437" i="6"/>
  <c r="P433" i="6"/>
  <c r="W575" i="6" s="1"/>
  <c r="AN575" i="6" s="1"/>
  <c r="T435" i="6"/>
  <c r="AA577" i="6" s="1"/>
  <c r="AR577" i="6" s="1"/>
  <c r="T433" i="6"/>
  <c r="R436" i="6"/>
  <c r="Y578" i="6" s="1"/>
  <c r="AP578" i="6" s="1"/>
  <c r="R432" i="6"/>
  <c r="P435" i="6"/>
  <c r="W577" i="6" s="1"/>
  <c r="AN577" i="6" s="1"/>
  <c r="T437" i="6"/>
  <c r="AA579" i="6" s="1"/>
  <c r="AR579" i="6" s="1"/>
  <c r="R434" i="6"/>
  <c r="Y576" i="6" s="1"/>
  <c r="AP576" i="6" s="1"/>
  <c r="P437" i="6"/>
  <c r="W579" i="6" s="1"/>
  <c r="AN579" i="6" s="1"/>
  <c r="P54" i="6"/>
  <c r="W70" i="6" s="1"/>
  <c r="T54" i="6"/>
  <c r="R55" i="6"/>
  <c r="Y71" i="6" s="1"/>
  <c r="AP71" i="6" s="1"/>
  <c r="P56" i="6"/>
  <c r="T56" i="6"/>
  <c r="AA72" i="6" s="1"/>
  <c r="AR72" i="6" s="1"/>
  <c r="R57" i="6"/>
  <c r="Y73" i="6" s="1"/>
  <c r="AP73" i="6" s="1"/>
  <c r="P58" i="6"/>
  <c r="W74" i="6" s="1"/>
  <c r="AN74" i="6" s="1"/>
  <c r="T58" i="6"/>
  <c r="AA74" i="6" s="1"/>
  <c r="AR74" i="6" s="1"/>
  <c r="R59" i="6"/>
  <c r="Y75" i="6" s="1"/>
  <c r="AP75" i="6" s="1"/>
  <c r="S54" i="6"/>
  <c r="Z70" i="6" s="1"/>
  <c r="AQ70" i="6" s="1"/>
  <c r="Q55" i="6"/>
  <c r="X71" i="6" s="1"/>
  <c r="AO71" i="6" s="1"/>
  <c r="U55" i="6"/>
  <c r="AB71" i="6" s="1"/>
  <c r="AS71" i="6" s="1"/>
  <c r="S56" i="6"/>
  <c r="Q57" i="6"/>
  <c r="U57" i="6"/>
  <c r="AB73" i="6" s="1"/>
  <c r="AS73" i="6" s="1"/>
  <c r="S58" i="6"/>
  <c r="Q59" i="6"/>
  <c r="X75" i="6" s="1"/>
  <c r="AO75" i="6" s="1"/>
  <c r="U59" i="6"/>
  <c r="AB75" i="6" s="1"/>
  <c r="AS75" i="6" s="1"/>
  <c r="R54" i="6"/>
  <c r="Y70" i="6" s="1"/>
  <c r="AP70" i="6" s="1"/>
  <c r="T55" i="6"/>
  <c r="P57" i="6"/>
  <c r="W73" i="6" s="1"/>
  <c r="AN73" i="6" s="1"/>
  <c r="R58" i="6"/>
  <c r="T59" i="6"/>
  <c r="AA75" i="6" s="1"/>
  <c r="AR75" i="6" s="1"/>
  <c r="U54" i="6"/>
  <c r="Q56" i="6"/>
  <c r="S57" i="6"/>
  <c r="Z73" i="6" s="1"/>
  <c r="AQ73" i="6" s="1"/>
  <c r="U58" i="6"/>
  <c r="AB74" i="6" s="1"/>
  <c r="AS74" i="6" s="1"/>
  <c r="Q54" i="6"/>
  <c r="X70" i="6" s="1"/>
  <c r="AO70" i="6" s="1"/>
  <c r="S55" i="6"/>
  <c r="Z71" i="6" s="1"/>
  <c r="AQ71" i="6" s="1"/>
  <c r="U56" i="6"/>
  <c r="Q58" i="6"/>
  <c r="X74" i="6" s="1"/>
  <c r="AO74" i="6" s="1"/>
  <c r="S59" i="6"/>
  <c r="Z75" i="6" s="1"/>
  <c r="AQ75" i="6" s="1"/>
  <c r="P59" i="6"/>
  <c r="W75" i="6" s="1"/>
  <c r="AN75" i="6" s="1"/>
  <c r="P55" i="6"/>
  <c r="W71" i="6" s="1"/>
  <c r="AN71" i="6" s="1"/>
  <c r="T57" i="6"/>
  <c r="AA73" i="6" s="1"/>
  <c r="AR73" i="6" s="1"/>
  <c r="R56" i="6"/>
  <c r="Y72" i="6" s="1"/>
  <c r="AP72" i="6" s="1"/>
  <c r="R336" i="6"/>
  <c r="Y446" i="6" s="1"/>
  <c r="AP446" i="6" s="1"/>
  <c r="P337" i="6"/>
  <c r="W447" i="6" s="1"/>
  <c r="AN447" i="6" s="1"/>
  <c r="T337" i="6"/>
  <c r="P336" i="6"/>
  <c r="W446" i="6" s="1"/>
  <c r="T336" i="6"/>
  <c r="R337" i="6"/>
  <c r="Y447" i="6" s="1"/>
  <c r="AP447" i="6" s="1"/>
  <c r="P338" i="6"/>
  <c r="S336" i="6"/>
  <c r="Z446" i="6" s="1"/>
  <c r="AQ446" i="6" s="1"/>
  <c r="U337" i="6"/>
  <c r="AB447" i="6" s="1"/>
  <c r="AS447" i="6" s="1"/>
  <c r="T338" i="6"/>
  <c r="AA448" i="6" s="1"/>
  <c r="AR448" i="6" s="1"/>
  <c r="R339" i="6"/>
  <c r="P340" i="6"/>
  <c r="T340" i="6"/>
  <c r="AA450" i="6" s="1"/>
  <c r="AR450" i="6" s="1"/>
  <c r="R341" i="6"/>
  <c r="Y451" i="6" s="1"/>
  <c r="AP451" i="6" s="1"/>
  <c r="U336" i="6"/>
  <c r="Q338" i="6"/>
  <c r="X448" i="6" s="1"/>
  <c r="AO448" i="6" s="1"/>
  <c r="U338" i="6"/>
  <c r="AB448" i="6" s="1"/>
  <c r="AS448" i="6" s="1"/>
  <c r="S339" i="6"/>
  <c r="Q340" i="6"/>
  <c r="X450" i="6" s="1"/>
  <c r="AO450" i="6" s="1"/>
  <c r="U340" i="6"/>
  <c r="S341" i="6"/>
  <c r="Q336" i="6"/>
  <c r="X446" i="6" s="1"/>
  <c r="AO446" i="6" s="1"/>
  <c r="S337" i="6"/>
  <c r="Z447" i="6" s="1"/>
  <c r="AQ447" i="6" s="1"/>
  <c r="S338" i="6"/>
  <c r="Z448" i="6" s="1"/>
  <c r="AQ448" i="6" s="1"/>
  <c r="Q339" i="6"/>
  <c r="X449" i="6" s="1"/>
  <c r="AO449" i="6" s="1"/>
  <c r="U339" i="6"/>
  <c r="AB449" i="6" s="1"/>
  <c r="AS449" i="6" s="1"/>
  <c r="S340" i="6"/>
  <c r="Q341" i="6"/>
  <c r="U341" i="6"/>
  <c r="AB451" i="6" s="1"/>
  <c r="AS451" i="6" s="1"/>
  <c r="T339" i="6"/>
  <c r="Q337" i="6"/>
  <c r="X447" i="6" s="1"/>
  <c r="AO447" i="6" s="1"/>
  <c r="R340" i="6"/>
  <c r="P339" i="6"/>
  <c r="W449" i="6" s="1"/>
  <c r="AN449" i="6" s="1"/>
  <c r="T341" i="6"/>
  <c r="AA451" i="6" s="1"/>
  <c r="AR451" i="6" s="1"/>
  <c r="R338" i="6"/>
  <c r="Y448" i="6" s="1"/>
  <c r="AP448" i="6" s="1"/>
  <c r="P341" i="6"/>
  <c r="W451" i="6" s="1"/>
  <c r="AN451" i="6" s="1"/>
  <c r="P612" i="6"/>
  <c r="W814" i="6" s="1"/>
  <c r="T612" i="6"/>
  <c r="AA814" i="6" s="1"/>
  <c r="AR814" i="6" s="1"/>
  <c r="R613" i="6"/>
  <c r="P614" i="6"/>
  <c r="W816" i="6" s="1"/>
  <c r="AN816" i="6" s="1"/>
  <c r="T614" i="6"/>
  <c r="AA816" i="6" s="1"/>
  <c r="AR816" i="6" s="1"/>
  <c r="R615" i="6"/>
  <c r="P616" i="6"/>
  <c r="T616" i="6"/>
  <c r="AA818" i="6" s="1"/>
  <c r="AR818" i="6" s="1"/>
  <c r="R617" i="6"/>
  <c r="Y819" i="6" s="1"/>
  <c r="AP819" i="6" s="1"/>
  <c r="Q612" i="6"/>
  <c r="X814" i="6" s="1"/>
  <c r="AO814" i="6" s="1"/>
  <c r="U612" i="6"/>
  <c r="AB814" i="6" s="1"/>
  <c r="AS814" i="6" s="1"/>
  <c r="S613" i="6"/>
  <c r="Z815" i="6" s="1"/>
  <c r="AQ815" i="6" s="1"/>
  <c r="Q614" i="6"/>
  <c r="U614" i="6"/>
  <c r="AB816" i="6" s="1"/>
  <c r="AS816" i="6" s="1"/>
  <c r="S615" i="6"/>
  <c r="Q616" i="6"/>
  <c r="U616" i="6"/>
  <c r="AB818" i="6" s="1"/>
  <c r="AS818" i="6" s="1"/>
  <c r="S617" i="6"/>
  <c r="Z819" i="6" s="1"/>
  <c r="AQ819" i="6" s="1"/>
  <c r="S612" i="6"/>
  <c r="Z814" i="6" s="1"/>
  <c r="AQ814" i="6" s="1"/>
  <c r="Q613" i="6"/>
  <c r="X815" i="6" s="1"/>
  <c r="AO815" i="6" s="1"/>
  <c r="U613" i="6"/>
  <c r="AB815" i="6" s="1"/>
  <c r="AS815" i="6" s="1"/>
  <c r="S614" i="6"/>
  <c r="Z816" i="6" s="1"/>
  <c r="AQ816" i="6" s="1"/>
  <c r="Q615" i="6"/>
  <c r="X817" i="6" s="1"/>
  <c r="AO817" i="6" s="1"/>
  <c r="U615" i="6"/>
  <c r="AB817" i="6" s="1"/>
  <c r="AS817" i="6" s="1"/>
  <c r="S616" i="6"/>
  <c r="Q617" i="6"/>
  <c r="X819" i="6" s="1"/>
  <c r="AO819" i="6" s="1"/>
  <c r="U617" i="6"/>
  <c r="AB819" i="6" s="1"/>
  <c r="AS819" i="6" s="1"/>
  <c r="P613" i="6"/>
  <c r="T615" i="6"/>
  <c r="AA817" i="6" s="1"/>
  <c r="AR817" i="6" s="1"/>
  <c r="T613" i="6"/>
  <c r="AA815" i="6" s="1"/>
  <c r="AR815" i="6" s="1"/>
  <c r="R616" i="6"/>
  <c r="Y818" i="6" s="1"/>
  <c r="AP818" i="6" s="1"/>
  <c r="R612" i="6"/>
  <c r="Y814" i="6" s="1"/>
  <c r="AP814" i="6" s="1"/>
  <c r="P615" i="6"/>
  <c r="W817" i="6" s="1"/>
  <c r="AN817" i="6" s="1"/>
  <c r="T617" i="6"/>
  <c r="P617" i="6"/>
  <c r="W819" i="6" s="1"/>
  <c r="AN819" i="6" s="1"/>
  <c r="R614" i="6"/>
  <c r="Q534" i="6"/>
  <c r="X710" i="6" s="1"/>
  <c r="AO710" i="6" s="1"/>
  <c r="U534" i="6"/>
  <c r="AB710" i="6" s="1"/>
  <c r="AS710" i="6" s="1"/>
  <c r="S535" i="6"/>
  <c r="Z711" i="6" s="1"/>
  <c r="AQ711" i="6" s="1"/>
  <c r="Q536" i="6"/>
  <c r="U536" i="6"/>
  <c r="AB712" i="6" s="1"/>
  <c r="AS712" i="6" s="1"/>
  <c r="S537" i="6"/>
  <c r="Z713" i="6" s="1"/>
  <c r="AQ713" i="6" s="1"/>
  <c r="Q538" i="6"/>
  <c r="X714" i="6" s="1"/>
  <c r="AO714" i="6" s="1"/>
  <c r="U538" i="6"/>
  <c r="AB714" i="6" s="1"/>
  <c r="AS714" i="6" s="1"/>
  <c r="S539" i="6"/>
  <c r="Z715" i="6" s="1"/>
  <c r="AQ715" i="6" s="1"/>
  <c r="R534" i="6"/>
  <c r="Y710" i="6" s="1"/>
  <c r="AP710" i="6" s="1"/>
  <c r="P535" i="6"/>
  <c r="T535" i="6"/>
  <c r="AA711" i="6" s="1"/>
  <c r="AR711" i="6" s="1"/>
  <c r="R536" i="6"/>
  <c r="Y712" i="6" s="1"/>
  <c r="AP712" i="6" s="1"/>
  <c r="P537" i="6"/>
  <c r="W713" i="6" s="1"/>
  <c r="AN713" i="6" s="1"/>
  <c r="T537" i="6"/>
  <c r="AA713" i="6" s="1"/>
  <c r="AR713" i="6" s="1"/>
  <c r="R538" i="6"/>
  <c r="Y714" i="6" s="1"/>
  <c r="AP714" i="6" s="1"/>
  <c r="P539" i="6"/>
  <c r="W715" i="6" s="1"/>
  <c r="AN715" i="6" s="1"/>
  <c r="T539" i="6"/>
  <c r="P534" i="6"/>
  <c r="T534" i="6"/>
  <c r="R535" i="6"/>
  <c r="Y711" i="6" s="1"/>
  <c r="AP711" i="6" s="1"/>
  <c r="P536" i="6"/>
  <c r="W712" i="6" s="1"/>
  <c r="AN712" i="6" s="1"/>
  <c r="T536" i="6"/>
  <c r="R537" i="6"/>
  <c r="P538" i="6"/>
  <c r="W714" i="6" s="1"/>
  <c r="AN714" i="6" s="1"/>
  <c r="T538" i="6"/>
  <c r="R539" i="6"/>
  <c r="Y715" i="6" s="1"/>
  <c r="AP715" i="6" s="1"/>
  <c r="Q535" i="6"/>
  <c r="X711" i="6" s="1"/>
  <c r="AO711" i="6" s="1"/>
  <c r="U537" i="6"/>
  <c r="AB713" i="6" s="1"/>
  <c r="AS713" i="6" s="1"/>
  <c r="U535" i="6"/>
  <c r="S538" i="6"/>
  <c r="S534" i="6"/>
  <c r="Z710" i="6" s="1"/>
  <c r="AQ710" i="6" s="1"/>
  <c r="Q537" i="6"/>
  <c r="X713" i="6" s="1"/>
  <c r="AO713" i="6" s="1"/>
  <c r="U539" i="6"/>
  <c r="AB715" i="6" s="1"/>
  <c r="AS715" i="6" s="1"/>
  <c r="S536" i="6"/>
  <c r="Z712" i="6" s="1"/>
  <c r="AQ712" i="6" s="1"/>
  <c r="Q539" i="6"/>
  <c r="X715" i="6" s="1"/>
  <c r="AO715" i="6" s="1"/>
  <c r="R1350" i="6"/>
  <c r="P1351" i="6"/>
  <c r="W1799" i="6" s="1"/>
  <c r="AN1799" i="6" s="1"/>
  <c r="T1351" i="6"/>
  <c r="AA1799" i="6" s="1"/>
  <c r="AR1799" i="6" s="1"/>
  <c r="R1352" i="6"/>
  <c r="Y1800" i="6" s="1"/>
  <c r="AP1800" i="6" s="1"/>
  <c r="P1353" i="6"/>
  <c r="T1353" i="6"/>
  <c r="AA1801" i="6" s="1"/>
  <c r="AR1801" i="6" s="1"/>
  <c r="R1354" i="6"/>
  <c r="Y1802" i="6" s="1"/>
  <c r="AP1802" i="6" s="1"/>
  <c r="P1355" i="6"/>
  <c r="W1803" i="6" s="1"/>
  <c r="AN1803" i="6" s="1"/>
  <c r="T1355" i="6"/>
  <c r="S1350" i="6"/>
  <c r="Z1798" i="6" s="1"/>
  <c r="AQ1798" i="6" s="1"/>
  <c r="Q1351" i="6"/>
  <c r="X1799" i="6" s="1"/>
  <c r="AO1799" i="6" s="1"/>
  <c r="U1351" i="6"/>
  <c r="S1352" i="6"/>
  <c r="Z1800" i="6" s="1"/>
  <c r="AQ1800" i="6" s="1"/>
  <c r="Q1353" i="6"/>
  <c r="U1353" i="6"/>
  <c r="AB1801" i="6" s="1"/>
  <c r="AS1801" i="6" s="1"/>
  <c r="S1354" i="6"/>
  <c r="Z1802" i="6" s="1"/>
  <c r="AQ1802" i="6" s="1"/>
  <c r="Q1355" i="6"/>
  <c r="X1803" i="6" s="1"/>
  <c r="AO1803" i="6" s="1"/>
  <c r="U1355" i="6"/>
  <c r="AB1803" i="6" s="1"/>
  <c r="AS1803" i="6" s="1"/>
  <c r="Q1350" i="6"/>
  <c r="X1798" i="6" s="1"/>
  <c r="AO1798" i="6" s="1"/>
  <c r="U1350" i="6"/>
  <c r="S1351" i="6"/>
  <c r="Z1799" i="6" s="1"/>
  <c r="AQ1799" i="6" s="1"/>
  <c r="Q1352" i="6"/>
  <c r="X1800" i="6" s="1"/>
  <c r="AO1800" i="6" s="1"/>
  <c r="U1352" i="6"/>
  <c r="AB1800" i="6" s="1"/>
  <c r="AS1800" i="6" s="1"/>
  <c r="S1353" i="6"/>
  <c r="Q1354" i="6"/>
  <c r="X1802" i="6" s="1"/>
  <c r="AO1802" i="6" s="1"/>
  <c r="U1354" i="6"/>
  <c r="AB1802" i="6" s="1"/>
  <c r="AS1802" i="6" s="1"/>
  <c r="S1355" i="6"/>
  <c r="Z1803" i="6" s="1"/>
  <c r="AQ1803" i="6" s="1"/>
  <c r="P1350" i="6"/>
  <c r="W1798" i="6" s="1"/>
  <c r="T1352" i="6"/>
  <c r="AA1800" i="6" s="1"/>
  <c r="AR1800" i="6" s="1"/>
  <c r="R1355" i="6"/>
  <c r="Y1803" i="6" s="1"/>
  <c r="AP1803" i="6" s="1"/>
  <c r="R1351" i="6"/>
  <c r="P1354" i="6"/>
  <c r="T1350" i="6"/>
  <c r="AA1798" i="6" s="1"/>
  <c r="AR1798" i="6" s="1"/>
  <c r="R1353" i="6"/>
  <c r="Y1801" i="6" s="1"/>
  <c r="AP1801" i="6" s="1"/>
  <c r="P1352" i="6"/>
  <c r="W1800" i="6" s="1"/>
  <c r="AN1800" i="6" s="1"/>
  <c r="T1354" i="6"/>
  <c r="AA1802" i="6" s="1"/>
  <c r="AR1802" i="6" s="1"/>
  <c r="S618" i="6"/>
  <c r="Z822" i="6" s="1"/>
  <c r="AQ822" i="6" s="1"/>
  <c r="Q619" i="6"/>
  <c r="X823" i="6" s="1"/>
  <c r="AO823" i="6" s="1"/>
  <c r="U619" i="6"/>
  <c r="S620" i="6"/>
  <c r="Z824" i="6" s="1"/>
  <c r="AQ824" i="6" s="1"/>
  <c r="Q621" i="6"/>
  <c r="X825" i="6" s="1"/>
  <c r="AO825" i="6" s="1"/>
  <c r="U621" i="6"/>
  <c r="AB825" i="6" s="1"/>
  <c r="AS825" i="6" s="1"/>
  <c r="S622" i="6"/>
  <c r="Q623" i="6"/>
  <c r="X827" i="6" s="1"/>
  <c r="AO827" i="6" s="1"/>
  <c r="U623" i="6"/>
  <c r="AB827" i="6" s="1"/>
  <c r="AS827" i="6" s="1"/>
  <c r="P618" i="6"/>
  <c r="W822" i="6" s="1"/>
  <c r="T618" i="6"/>
  <c r="AA822" i="6" s="1"/>
  <c r="AR822" i="6" s="1"/>
  <c r="R619" i="6"/>
  <c r="Y823" i="6" s="1"/>
  <c r="AP823" i="6" s="1"/>
  <c r="P620" i="6"/>
  <c r="W824" i="6" s="1"/>
  <c r="AN824" i="6" s="1"/>
  <c r="T620" i="6"/>
  <c r="R621" i="6"/>
  <c r="Y825" i="6" s="1"/>
  <c r="AP825" i="6" s="1"/>
  <c r="P622" i="6"/>
  <c r="W826" i="6" s="1"/>
  <c r="AN826" i="6" s="1"/>
  <c r="T622" i="6"/>
  <c r="R623" i="6"/>
  <c r="Y827" i="6" s="1"/>
  <c r="AP827" i="6" s="1"/>
  <c r="R618" i="6"/>
  <c r="Y822" i="6" s="1"/>
  <c r="AP822" i="6" s="1"/>
  <c r="P619" i="6"/>
  <c r="T619" i="6"/>
  <c r="AA823" i="6" s="1"/>
  <c r="AR823" i="6" s="1"/>
  <c r="R620" i="6"/>
  <c r="Y824" i="6" s="1"/>
  <c r="AP824" i="6" s="1"/>
  <c r="P621" i="6"/>
  <c r="W825" i="6" s="1"/>
  <c r="AN825" i="6" s="1"/>
  <c r="T621" i="6"/>
  <c r="AA825" i="6" s="1"/>
  <c r="AR825" i="6" s="1"/>
  <c r="R622" i="6"/>
  <c r="Y826" i="6" s="1"/>
  <c r="AP826" i="6" s="1"/>
  <c r="P623" i="6"/>
  <c r="W827" i="6" s="1"/>
  <c r="AN827" i="6" s="1"/>
  <c r="T623" i="6"/>
  <c r="Q618" i="6"/>
  <c r="X822" i="6" s="1"/>
  <c r="AO822" i="6" s="1"/>
  <c r="U620" i="6"/>
  <c r="AB824" i="6" s="1"/>
  <c r="AS824" i="6" s="1"/>
  <c r="S623" i="6"/>
  <c r="Z827" i="6" s="1"/>
  <c r="AQ827" i="6" s="1"/>
  <c r="U618" i="6"/>
  <c r="AB822" i="6" s="1"/>
  <c r="AS822" i="6" s="1"/>
  <c r="S621" i="6"/>
  <c r="Z825" i="6" s="1"/>
  <c r="AQ825" i="6" s="1"/>
  <c r="Q620" i="6"/>
  <c r="U622" i="6"/>
  <c r="AB826" i="6" s="1"/>
  <c r="AS826" i="6" s="1"/>
  <c r="S619" i="6"/>
  <c r="Q622" i="6"/>
  <c r="Q474" i="6"/>
  <c r="X630" i="6" s="1"/>
  <c r="AO630" i="6" s="1"/>
  <c r="U474" i="6"/>
  <c r="S475" i="6"/>
  <c r="Z631" i="6" s="1"/>
  <c r="AQ631" i="6" s="1"/>
  <c r="Q476" i="6"/>
  <c r="X632" i="6" s="1"/>
  <c r="AO632" i="6" s="1"/>
  <c r="U476" i="6"/>
  <c r="AB632" i="6" s="1"/>
  <c r="AS632" i="6" s="1"/>
  <c r="S477" i="6"/>
  <c r="Q478" i="6"/>
  <c r="X634" i="6" s="1"/>
  <c r="AO634" i="6" s="1"/>
  <c r="U478" i="6"/>
  <c r="AB634" i="6" s="1"/>
  <c r="AS634" i="6" s="1"/>
  <c r="S479" i="6"/>
  <c r="Z635" i="6" s="1"/>
  <c r="AQ635" i="6" s="1"/>
  <c r="R474" i="6"/>
  <c r="Y630" i="6" s="1"/>
  <c r="AP630" i="6" s="1"/>
  <c r="P475" i="6"/>
  <c r="T475" i="6"/>
  <c r="AA631" i="6" s="1"/>
  <c r="AR631" i="6" s="1"/>
  <c r="R476" i="6"/>
  <c r="Y632" i="6" s="1"/>
  <c r="AP632" i="6" s="1"/>
  <c r="P477" i="6"/>
  <c r="W633" i="6" s="1"/>
  <c r="AN633" i="6" s="1"/>
  <c r="T477" i="6"/>
  <c r="AA633" i="6" s="1"/>
  <c r="AR633" i="6" s="1"/>
  <c r="R478" i="6"/>
  <c r="P479" i="6"/>
  <c r="T479" i="6"/>
  <c r="AA635" i="6" s="1"/>
  <c r="AR635" i="6" s="1"/>
  <c r="P474" i="6"/>
  <c r="W630" i="6" s="1"/>
  <c r="T474" i="6"/>
  <c r="R475" i="6"/>
  <c r="Y631" i="6" s="1"/>
  <c r="AP631" i="6" s="1"/>
  <c r="P476" i="6"/>
  <c r="W632" i="6" s="1"/>
  <c r="AN632" i="6" s="1"/>
  <c r="T476" i="6"/>
  <c r="AA632" i="6" s="1"/>
  <c r="AR632" i="6" s="1"/>
  <c r="R477" i="6"/>
  <c r="P478" i="6"/>
  <c r="W634" i="6" s="1"/>
  <c r="AN634" i="6" s="1"/>
  <c r="T478" i="6"/>
  <c r="AA634" i="6" s="1"/>
  <c r="AR634" i="6" s="1"/>
  <c r="R479" i="6"/>
  <c r="Y635" i="6" s="1"/>
  <c r="AP635" i="6" s="1"/>
  <c r="S474" i="6"/>
  <c r="Z630" i="6" s="1"/>
  <c r="AQ630" i="6" s="1"/>
  <c r="Q477" i="6"/>
  <c r="X633" i="6" s="1"/>
  <c r="AO633" i="6" s="1"/>
  <c r="U479" i="6"/>
  <c r="AB635" i="6" s="1"/>
  <c r="AS635" i="6" s="1"/>
  <c r="Q475" i="6"/>
  <c r="X631" i="6" s="1"/>
  <c r="AO631" i="6" s="1"/>
  <c r="U477" i="6"/>
  <c r="AB633" i="6" s="1"/>
  <c r="AS633" i="6" s="1"/>
  <c r="S476" i="6"/>
  <c r="Z632" i="6" s="1"/>
  <c r="AQ632" i="6" s="1"/>
  <c r="Q479" i="6"/>
  <c r="X635" i="6" s="1"/>
  <c r="AO635" i="6" s="1"/>
  <c r="U475" i="6"/>
  <c r="S478" i="6"/>
  <c r="S522" i="6"/>
  <c r="Z694" i="6" s="1"/>
  <c r="AQ694" i="6" s="1"/>
  <c r="Q523" i="6"/>
  <c r="X695" i="6" s="1"/>
  <c r="AO695" i="6" s="1"/>
  <c r="U523" i="6"/>
  <c r="AB695" i="6" s="1"/>
  <c r="AS695" i="6" s="1"/>
  <c r="S524" i="6"/>
  <c r="Z696" i="6" s="1"/>
  <c r="AQ696" i="6" s="1"/>
  <c r="Q525" i="6"/>
  <c r="X697" i="6" s="1"/>
  <c r="AO697" i="6" s="1"/>
  <c r="U525" i="6"/>
  <c r="AB697" i="6" s="1"/>
  <c r="AS697" i="6" s="1"/>
  <c r="S526" i="6"/>
  <c r="Q527" i="6"/>
  <c r="X699" i="6" s="1"/>
  <c r="AO699" i="6" s="1"/>
  <c r="U527" i="6"/>
  <c r="P522" i="6"/>
  <c r="W694" i="6" s="1"/>
  <c r="T522" i="6"/>
  <c r="AA694" i="6" s="1"/>
  <c r="AR694" i="6" s="1"/>
  <c r="R523" i="6"/>
  <c r="Y695" i="6" s="1"/>
  <c r="AP695" i="6" s="1"/>
  <c r="P524" i="6"/>
  <c r="T524" i="6"/>
  <c r="AA696" i="6" s="1"/>
  <c r="AR696" i="6" s="1"/>
  <c r="R525" i="6"/>
  <c r="P526" i="6"/>
  <c r="T526" i="6"/>
  <c r="AA698" i="6" s="1"/>
  <c r="AR698" i="6" s="1"/>
  <c r="R527" i="6"/>
  <c r="Y699" i="6" s="1"/>
  <c r="AP699" i="6" s="1"/>
  <c r="R522" i="6"/>
  <c r="Y694" i="6" s="1"/>
  <c r="AP694" i="6" s="1"/>
  <c r="P523" i="6"/>
  <c r="T523" i="6"/>
  <c r="AA695" i="6" s="1"/>
  <c r="AR695" i="6" s="1"/>
  <c r="R524" i="6"/>
  <c r="Y696" i="6" s="1"/>
  <c r="AP696" i="6" s="1"/>
  <c r="P525" i="6"/>
  <c r="W697" i="6" s="1"/>
  <c r="AN697" i="6" s="1"/>
  <c r="T525" i="6"/>
  <c r="AA697" i="6" s="1"/>
  <c r="AR697" i="6" s="1"/>
  <c r="R526" i="6"/>
  <c r="Y698" i="6" s="1"/>
  <c r="AP698" i="6" s="1"/>
  <c r="P527" i="6"/>
  <c r="W699" i="6" s="1"/>
  <c r="AN699" i="6" s="1"/>
  <c r="T527" i="6"/>
  <c r="Q522" i="6"/>
  <c r="X694" i="6" s="1"/>
  <c r="AO694" i="6" s="1"/>
  <c r="U524" i="6"/>
  <c r="AB696" i="6" s="1"/>
  <c r="AS696" i="6" s="1"/>
  <c r="S527" i="6"/>
  <c r="Z699" i="6" s="1"/>
  <c r="AQ699" i="6" s="1"/>
  <c r="U522" i="6"/>
  <c r="AB694" i="6" s="1"/>
  <c r="AS694" i="6" s="1"/>
  <c r="S525" i="6"/>
  <c r="Z697" i="6" s="1"/>
  <c r="AQ697" i="6" s="1"/>
  <c r="Q524" i="6"/>
  <c r="X696" i="6" s="1"/>
  <c r="AO696" i="6" s="1"/>
  <c r="U526" i="6"/>
  <c r="AB698" i="6" s="1"/>
  <c r="AS698" i="6" s="1"/>
  <c r="S523" i="6"/>
  <c r="Q526" i="6"/>
  <c r="S1512" i="6"/>
  <c r="Z2014" i="6" s="1"/>
  <c r="AQ2014" i="6" s="1"/>
  <c r="Q1513" i="6"/>
  <c r="X2015" i="6" s="1"/>
  <c r="AO2015" i="6" s="1"/>
  <c r="U1513" i="6"/>
  <c r="AB2015" i="6" s="1"/>
  <c r="AS2015" i="6" s="1"/>
  <c r="S1514" i="6"/>
  <c r="Z2016" i="6" s="1"/>
  <c r="AQ2016" i="6" s="1"/>
  <c r="Q1515" i="6"/>
  <c r="X2017" i="6" s="1"/>
  <c r="AO2017" i="6" s="1"/>
  <c r="U1515" i="6"/>
  <c r="AB2017" i="6" s="1"/>
  <c r="AS2017" i="6" s="1"/>
  <c r="S1516" i="6"/>
  <c r="Z2018" i="6" s="1"/>
  <c r="AQ2018" i="6" s="1"/>
  <c r="Q1517" i="6"/>
  <c r="X2019" i="6" s="1"/>
  <c r="AO2019" i="6" s="1"/>
  <c r="U1517" i="6"/>
  <c r="AB2019" i="6" s="1"/>
  <c r="AS2019" i="6" s="1"/>
  <c r="P1512" i="6"/>
  <c r="W2014" i="6" s="1"/>
  <c r="T1512" i="6"/>
  <c r="AA2014" i="6" s="1"/>
  <c r="AR2014" i="6" s="1"/>
  <c r="R1513" i="6"/>
  <c r="Y2015" i="6" s="1"/>
  <c r="AP2015" i="6" s="1"/>
  <c r="P1514" i="6"/>
  <c r="W2016" i="6" s="1"/>
  <c r="AN2016" i="6" s="1"/>
  <c r="T1514" i="6"/>
  <c r="AA2016" i="6" s="1"/>
  <c r="AR2016" i="6" s="1"/>
  <c r="R1515" i="6"/>
  <c r="Y2017" i="6" s="1"/>
  <c r="AP2017" i="6" s="1"/>
  <c r="P1516" i="6"/>
  <c r="W2018" i="6" s="1"/>
  <c r="AN2018" i="6" s="1"/>
  <c r="T1516" i="6"/>
  <c r="AA2018" i="6" s="1"/>
  <c r="AR2018" i="6" s="1"/>
  <c r="R1517" i="6"/>
  <c r="Y2019" i="6" s="1"/>
  <c r="AP2019" i="6" s="1"/>
  <c r="R1512" i="6"/>
  <c r="Y2014" i="6" s="1"/>
  <c r="AP2014" i="6" s="1"/>
  <c r="P1513" i="6"/>
  <c r="W2015" i="6" s="1"/>
  <c r="AN2015" i="6" s="1"/>
  <c r="T1513" i="6"/>
  <c r="AA2015" i="6" s="1"/>
  <c r="AR2015" i="6" s="1"/>
  <c r="R1514" i="6"/>
  <c r="Y2016" i="6" s="1"/>
  <c r="AP2016" i="6" s="1"/>
  <c r="P1515" i="6"/>
  <c r="T1515" i="6"/>
  <c r="AA2017" i="6" s="1"/>
  <c r="AR2017" i="6" s="1"/>
  <c r="R1516" i="6"/>
  <c r="Y2018" i="6" s="1"/>
  <c r="AP2018" i="6" s="1"/>
  <c r="P1517" i="6"/>
  <c r="W2019" i="6" s="1"/>
  <c r="AN2019" i="6" s="1"/>
  <c r="T1517" i="6"/>
  <c r="S1513" i="6"/>
  <c r="Z2015" i="6" s="1"/>
  <c r="AQ2015" i="6" s="1"/>
  <c r="Q1516" i="6"/>
  <c r="X2018" i="6" s="1"/>
  <c r="AO2018" i="6" s="1"/>
  <c r="Q1514" i="6"/>
  <c r="X2016" i="6" s="1"/>
  <c r="AO2016" i="6" s="1"/>
  <c r="U1516" i="6"/>
  <c r="AB2018" i="6" s="1"/>
  <c r="AS2018" i="6" s="1"/>
  <c r="U1512" i="6"/>
  <c r="S1515" i="6"/>
  <c r="S1517" i="6"/>
  <c r="Z2019" i="6" s="1"/>
  <c r="AQ2019" i="6" s="1"/>
  <c r="Q1512" i="6"/>
  <c r="X2014" i="6" s="1"/>
  <c r="AO2014" i="6" s="1"/>
  <c r="U1514" i="6"/>
  <c r="AB2016" i="6" s="1"/>
  <c r="AS2016" i="6" s="1"/>
  <c r="Q1260" i="6"/>
  <c r="U1260" i="6"/>
  <c r="S1261" i="6"/>
  <c r="Z1679" i="6" s="1"/>
  <c r="AQ1679" i="6" s="1"/>
  <c r="Q1262" i="6"/>
  <c r="X1680" i="6" s="1"/>
  <c r="AO1680" i="6" s="1"/>
  <c r="U1262" i="6"/>
  <c r="S1263" i="6"/>
  <c r="Z1681" i="6" s="1"/>
  <c r="AQ1681" i="6" s="1"/>
  <c r="Q1264" i="6"/>
  <c r="X1682" i="6" s="1"/>
  <c r="AO1682" i="6" s="1"/>
  <c r="U1264" i="6"/>
  <c r="S1265" i="6"/>
  <c r="R1260" i="6"/>
  <c r="P1261" i="6"/>
  <c r="T1261" i="6"/>
  <c r="AA1679" i="6" s="1"/>
  <c r="AR1679" i="6" s="1"/>
  <c r="R1262" i="6"/>
  <c r="Y1680" i="6" s="1"/>
  <c r="AP1680" i="6" s="1"/>
  <c r="P1263" i="6"/>
  <c r="W1681" i="6" s="1"/>
  <c r="AN1681" i="6" s="1"/>
  <c r="T1263" i="6"/>
  <c r="AA1681" i="6" s="1"/>
  <c r="AR1681" i="6" s="1"/>
  <c r="R1264" i="6"/>
  <c r="Y1682" i="6" s="1"/>
  <c r="AP1682" i="6" s="1"/>
  <c r="P1265" i="6"/>
  <c r="T1265" i="6"/>
  <c r="AA1683" i="6" s="1"/>
  <c r="AR1683" i="6" s="1"/>
  <c r="P1260" i="6"/>
  <c r="W1678" i="6" s="1"/>
  <c r="T1260" i="6"/>
  <c r="R1261" i="6"/>
  <c r="Y1679" i="6" s="1"/>
  <c r="AP1679" i="6" s="1"/>
  <c r="P1262" i="6"/>
  <c r="W1680" i="6" s="1"/>
  <c r="AN1680" i="6" s="1"/>
  <c r="T1262" i="6"/>
  <c r="AA1680" i="6" s="1"/>
  <c r="AR1680" i="6" s="1"/>
  <c r="R1263" i="6"/>
  <c r="P1264" i="6"/>
  <c r="W1682" i="6" s="1"/>
  <c r="AN1682" i="6" s="1"/>
  <c r="T1264" i="6"/>
  <c r="AA1682" i="6" s="1"/>
  <c r="AR1682" i="6" s="1"/>
  <c r="R1265" i="6"/>
  <c r="Y1683" i="6" s="1"/>
  <c r="AP1683" i="6" s="1"/>
  <c r="U1261" i="6"/>
  <c r="S1264" i="6"/>
  <c r="S1262" i="6"/>
  <c r="Z1680" i="6" s="1"/>
  <c r="AQ1680" i="6" s="1"/>
  <c r="Q1265" i="6"/>
  <c r="X1683" i="6" s="1"/>
  <c r="AO1683" i="6" s="1"/>
  <c r="Q1261" i="6"/>
  <c r="X1679" i="6" s="1"/>
  <c r="AO1679" i="6" s="1"/>
  <c r="U1263" i="6"/>
  <c r="AB1681" i="6" s="1"/>
  <c r="AS1681" i="6" s="1"/>
  <c r="S1260" i="6"/>
  <c r="Z1678" i="6" s="1"/>
  <c r="AQ1678" i="6" s="1"/>
  <c r="Q1263" i="6"/>
  <c r="X1681" i="6" s="1"/>
  <c r="AO1681" i="6" s="1"/>
  <c r="U1265" i="6"/>
  <c r="AB1683" i="6" s="1"/>
  <c r="AS1683" i="6" s="1"/>
  <c r="S708" i="6"/>
  <c r="Z942" i="6" s="1"/>
  <c r="AQ942" i="6" s="1"/>
  <c r="Q709" i="6"/>
  <c r="U709" i="6"/>
  <c r="AB943" i="6" s="1"/>
  <c r="AS943" i="6" s="1"/>
  <c r="S710" i="6"/>
  <c r="Z944" i="6" s="1"/>
  <c r="AQ944" i="6" s="1"/>
  <c r="Q711" i="6"/>
  <c r="X945" i="6" s="1"/>
  <c r="AO945" i="6" s="1"/>
  <c r="U711" i="6"/>
  <c r="S712" i="6"/>
  <c r="Z946" i="6" s="1"/>
  <c r="AQ946" i="6" s="1"/>
  <c r="Q713" i="6"/>
  <c r="X947" i="6" s="1"/>
  <c r="AO947" i="6" s="1"/>
  <c r="U713" i="6"/>
  <c r="AB947" i="6" s="1"/>
  <c r="AS947" i="6" s="1"/>
  <c r="P708" i="6"/>
  <c r="W942" i="6" s="1"/>
  <c r="T708" i="6"/>
  <c r="AA942" i="6" s="1"/>
  <c r="AR942" i="6" s="1"/>
  <c r="R709" i="6"/>
  <c r="Y943" i="6" s="1"/>
  <c r="AP943" i="6" s="1"/>
  <c r="P710" i="6"/>
  <c r="W944" i="6" s="1"/>
  <c r="AN944" i="6" s="1"/>
  <c r="T710" i="6"/>
  <c r="AA944" i="6" s="1"/>
  <c r="AR944" i="6" s="1"/>
  <c r="R711" i="6"/>
  <c r="Y945" i="6" s="1"/>
  <c r="AP945" i="6" s="1"/>
  <c r="P712" i="6"/>
  <c r="W946" i="6" s="1"/>
  <c r="AN946" i="6" s="1"/>
  <c r="T712" i="6"/>
  <c r="R713" i="6"/>
  <c r="Y947" i="6" s="1"/>
  <c r="AP947" i="6" s="1"/>
  <c r="R708" i="6"/>
  <c r="Y942" i="6" s="1"/>
  <c r="AP942" i="6" s="1"/>
  <c r="P709" i="6"/>
  <c r="W943" i="6" s="1"/>
  <c r="AN943" i="6" s="1"/>
  <c r="T709" i="6"/>
  <c r="R710" i="6"/>
  <c r="Y944" i="6" s="1"/>
  <c r="AP944" i="6" s="1"/>
  <c r="P711" i="6"/>
  <c r="W945" i="6" s="1"/>
  <c r="AN945" i="6" s="1"/>
  <c r="T711" i="6"/>
  <c r="AA945" i="6" s="1"/>
  <c r="AR945" i="6" s="1"/>
  <c r="R712" i="6"/>
  <c r="P713" i="6"/>
  <c r="W947" i="6" s="1"/>
  <c r="AN947" i="6" s="1"/>
  <c r="T713" i="6"/>
  <c r="AA947" i="6" s="1"/>
  <c r="AR947" i="6" s="1"/>
  <c r="Q708" i="6"/>
  <c r="U710" i="6"/>
  <c r="S713" i="6"/>
  <c r="U708" i="6"/>
  <c r="AB942" i="6" s="1"/>
  <c r="AS942" i="6" s="1"/>
  <c r="S711" i="6"/>
  <c r="Z945" i="6" s="1"/>
  <c r="AQ945" i="6" s="1"/>
  <c r="Q710" i="6"/>
  <c r="X944" i="6" s="1"/>
  <c r="AO944" i="6" s="1"/>
  <c r="U712" i="6"/>
  <c r="AB946" i="6" s="1"/>
  <c r="AS946" i="6" s="1"/>
  <c r="Q712" i="6"/>
  <c r="X946" i="6" s="1"/>
  <c r="AO946" i="6" s="1"/>
  <c r="S709" i="6"/>
  <c r="Z943" i="6" s="1"/>
  <c r="AQ943" i="6" s="1"/>
  <c r="S1344" i="6"/>
  <c r="Q1345" i="6"/>
  <c r="X1791" i="6" s="1"/>
  <c r="AO1791" i="6" s="1"/>
  <c r="U1345" i="6"/>
  <c r="AB1791" i="6" s="1"/>
  <c r="AS1791" i="6" s="1"/>
  <c r="S1346" i="6"/>
  <c r="Z1792" i="6" s="1"/>
  <c r="AQ1792" i="6" s="1"/>
  <c r="Q1347" i="6"/>
  <c r="U1347" i="6"/>
  <c r="AB1793" i="6" s="1"/>
  <c r="AS1793" i="6" s="1"/>
  <c r="S1348" i="6"/>
  <c r="Z1794" i="6" s="1"/>
  <c r="AQ1794" i="6" s="1"/>
  <c r="Q1349" i="6"/>
  <c r="X1795" i="6" s="1"/>
  <c r="AO1795" i="6" s="1"/>
  <c r="U1349" i="6"/>
  <c r="P1344" i="6"/>
  <c r="W1790" i="6" s="1"/>
  <c r="T1344" i="6"/>
  <c r="AA1790" i="6" s="1"/>
  <c r="AR1790" i="6" s="1"/>
  <c r="R1345" i="6"/>
  <c r="Y1791" i="6" s="1"/>
  <c r="AP1791" i="6" s="1"/>
  <c r="P1346" i="6"/>
  <c r="W1792" i="6" s="1"/>
  <c r="AN1792" i="6" s="1"/>
  <c r="T1346" i="6"/>
  <c r="AA1792" i="6" s="1"/>
  <c r="AR1792" i="6" s="1"/>
  <c r="R1347" i="6"/>
  <c r="Y1793" i="6" s="1"/>
  <c r="AP1793" i="6" s="1"/>
  <c r="P1348" i="6"/>
  <c r="T1348" i="6"/>
  <c r="AA1794" i="6" s="1"/>
  <c r="AR1794" i="6" s="1"/>
  <c r="R1349" i="6"/>
  <c r="Y1795" i="6" s="1"/>
  <c r="AP1795" i="6" s="1"/>
  <c r="R1344" i="6"/>
  <c r="Y1790" i="6" s="1"/>
  <c r="AP1790" i="6" s="1"/>
  <c r="P1345" i="6"/>
  <c r="W1791" i="6" s="1"/>
  <c r="AN1791" i="6" s="1"/>
  <c r="T1345" i="6"/>
  <c r="AA1791" i="6" s="1"/>
  <c r="AR1791" i="6" s="1"/>
  <c r="R1346" i="6"/>
  <c r="Y1792" i="6" s="1"/>
  <c r="AP1792" i="6" s="1"/>
  <c r="P1347" i="6"/>
  <c r="W1793" i="6" s="1"/>
  <c r="AN1793" i="6" s="1"/>
  <c r="T1347" i="6"/>
  <c r="R1348" i="6"/>
  <c r="Y1794" i="6" s="1"/>
  <c r="AP1794" i="6" s="1"/>
  <c r="P1349" i="6"/>
  <c r="W1795" i="6" s="1"/>
  <c r="AN1795" i="6" s="1"/>
  <c r="T1349" i="6"/>
  <c r="AA1795" i="6" s="1"/>
  <c r="AR1795" i="6" s="1"/>
  <c r="U1344" i="6"/>
  <c r="AB1790" i="6" s="1"/>
  <c r="AS1790" i="6" s="1"/>
  <c r="S1347" i="6"/>
  <c r="Z1793" i="6" s="1"/>
  <c r="AQ1793" i="6" s="1"/>
  <c r="Q1346" i="6"/>
  <c r="X1792" i="6" s="1"/>
  <c r="AO1792" i="6" s="1"/>
  <c r="S1345" i="6"/>
  <c r="Q1348" i="6"/>
  <c r="U1348" i="6"/>
  <c r="AB1794" i="6" s="1"/>
  <c r="AS1794" i="6" s="1"/>
  <c r="Q1344" i="6"/>
  <c r="X1790" i="6" s="1"/>
  <c r="AO1790" i="6" s="1"/>
  <c r="U1346" i="6"/>
  <c r="AB1792" i="6" s="1"/>
  <c r="AS1792" i="6" s="1"/>
  <c r="S1349" i="6"/>
  <c r="Z1795" i="6" s="1"/>
  <c r="AQ1795" i="6" s="1"/>
  <c r="P588" i="6"/>
  <c r="W782" i="6" s="1"/>
  <c r="AN782" i="6" s="1"/>
  <c r="T588" i="6"/>
  <c r="AA782" i="6" s="1"/>
  <c r="AR782" i="6" s="1"/>
  <c r="R589" i="6"/>
  <c r="Y783" i="6" s="1"/>
  <c r="AP783" i="6" s="1"/>
  <c r="P590" i="6"/>
  <c r="W784" i="6" s="1"/>
  <c r="AN784" i="6" s="1"/>
  <c r="T590" i="6"/>
  <c r="AA784" i="6" s="1"/>
  <c r="AR784" i="6" s="1"/>
  <c r="R591" i="6"/>
  <c r="Y785" i="6" s="1"/>
  <c r="AP785" i="6" s="1"/>
  <c r="P592" i="6"/>
  <c r="W786" i="6" s="1"/>
  <c r="AN786" i="6" s="1"/>
  <c r="T592" i="6"/>
  <c r="AA786" i="6" s="1"/>
  <c r="AR786" i="6" s="1"/>
  <c r="R593" i="6"/>
  <c r="Y787" i="6" s="1"/>
  <c r="AP787" i="6" s="1"/>
  <c r="Q588" i="6"/>
  <c r="X782" i="6" s="1"/>
  <c r="AO782" i="6" s="1"/>
  <c r="U588" i="6"/>
  <c r="AB782" i="6" s="1"/>
  <c r="AS782" i="6" s="1"/>
  <c r="S589" i="6"/>
  <c r="Z783" i="6" s="1"/>
  <c r="AQ783" i="6" s="1"/>
  <c r="Q590" i="6"/>
  <c r="X784" i="6" s="1"/>
  <c r="AO784" i="6" s="1"/>
  <c r="U590" i="6"/>
  <c r="AB784" i="6" s="1"/>
  <c r="AS784" i="6" s="1"/>
  <c r="S591" i="6"/>
  <c r="Z785" i="6" s="1"/>
  <c r="AQ785" i="6" s="1"/>
  <c r="Q592" i="6"/>
  <c r="X786" i="6" s="1"/>
  <c r="AO786" i="6" s="1"/>
  <c r="U592" i="6"/>
  <c r="AB786" i="6" s="1"/>
  <c r="AS786" i="6" s="1"/>
  <c r="S593" i="6"/>
  <c r="Z787" i="6" s="1"/>
  <c r="AQ787" i="6" s="1"/>
  <c r="S588" i="6"/>
  <c r="Z782" i="6" s="1"/>
  <c r="AQ782" i="6" s="1"/>
  <c r="Q589" i="6"/>
  <c r="X783" i="6" s="1"/>
  <c r="AO783" i="6" s="1"/>
  <c r="U589" i="6"/>
  <c r="AB783" i="6" s="1"/>
  <c r="AS783" i="6" s="1"/>
  <c r="S590" i="6"/>
  <c r="Z784" i="6" s="1"/>
  <c r="AQ784" i="6" s="1"/>
  <c r="Q591" i="6"/>
  <c r="X785" i="6" s="1"/>
  <c r="AO785" i="6" s="1"/>
  <c r="U591" i="6"/>
  <c r="AB785" i="6" s="1"/>
  <c r="AS785" i="6" s="1"/>
  <c r="S592" i="6"/>
  <c r="Z786" i="6" s="1"/>
  <c r="AQ786" i="6" s="1"/>
  <c r="Q593" i="6"/>
  <c r="X787" i="6" s="1"/>
  <c r="AO787" i="6" s="1"/>
  <c r="U593" i="6"/>
  <c r="AB787" i="6" s="1"/>
  <c r="AS787" i="6" s="1"/>
  <c r="T589" i="6"/>
  <c r="AA783" i="6" s="1"/>
  <c r="AR783" i="6" s="1"/>
  <c r="R592" i="6"/>
  <c r="Y786" i="6" s="1"/>
  <c r="AP786" i="6" s="1"/>
  <c r="R590" i="6"/>
  <c r="Y784" i="6" s="1"/>
  <c r="AP784" i="6" s="1"/>
  <c r="P593" i="6"/>
  <c r="W787" i="6" s="1"/>
  <c r="AN787" i="6" s="1"/>
  <c r="P589" i="6"/>
  <c r="W783" i="6" s="1"/>
  <c r="AN783" i="6" s="1"/>
  <c r="T591" i="6"/>
  <c r="AA785" i="6" s="1"/>
  <c r="AR785" i="6" s="1"/>
  <c r="R588" i="6"/>
  <c r="Y782" i="6" s="1"/>
  <c r="AP782" i="6" s="1"/>
  <c r="T593" i="6"/>
  <c r="AA787" i="6" s="1"/>
  <c r="AR787" i="6" s="1"/>
  <c r="P591" i="6"/>
  <c r="W785" i="6" s="1"/>
  <c r="AN785" i="6" s="1"/>
  <c r="S828" i="6"/>
  <c r="Z1102" i="6" s="1"/>
  <c r="AQ1102" i="6" s="1"/>
  <c r="Q829" i="6"/>
  <c r="X1103" i="6" s="1"/>
  <c r="AO1103" i="6" s="1"/>
  <c r="U829" i="6"/>
  <c r="AB1103" i="6" s="1"/>
  <c r="AS1103" i="6" s="1"/>
  <c r="S830" i="6"/>
  <c r="Z1104" i="6" s="1"/>
  <c r="AQ1104" i="6" s="1"/>
  <c r="Q831" i="6"/>
  <c r="X1105" i="6" s="1"/>
  <c r="AO1105" i="6" s="1"/>
  <c r="U831" i="6"/>
  <c r="AB1105" i="6" s="1"/>
  <c r="AS1105" i="6" s="1"/>
  <c r="S832" i="6"/>
  <c r="Q833" i="6"/>
  <c r="X1107" i="6" s="1"/>
  <c r="AO1107" i="6" s="1"/>
  <c r="U833" i="6"/>
  <c r="P828" i="6"/>
  <c r="W1102" i="6" s="1"/>
  <c r="T828" i="6"/>
  <c r="AA1102" i="6" s="1"/>
  <c r="AR1102" i="6" s="1"/>
  <c r="R829" i="6"/>
  <c r="Y1103" i="6" s="1"/>
  <c r="AP1103" i="6" s="1"/>
  <c r="P830" i="6"/>
  <c r="T830" i="6"/>
  <c r="AA1104" i="6" s="1"/>
  <c r="AR1104" i="6" s="1"/>
  <c r="R831" i="6"/>
  <c r="P832" i="6"/>
  <c r="T832" i="6"/>
  <c r="AA1106" i="6" s="1"/>
  <c r="AR1106" i="6" s="1"/>
  <c r="R833" i="6"/>
  <c r="Y1107" i="6" s="1"/>
  <c r="AP1107" i="6" s="1"/>
  <c r="R828" i="6"/>
  <c r="Y1102" i="6" s="1"/>
  <c r="AP1102" i="6" s="1"/>
  <c r="P829" i="6"/>
  <c r="T829" i="6"/>
  <c r="AA1103" i="6" s="1"/>
  <c r="AR1103" i="6" s="1"/>
  <c r="R830" i="6"/>
  <c r="P831" i="6"/>
  <c r="W1105" i="6" s="1"/>
  <c r="AN1105" i="6" s="1"/>
  <c r="T831" i="6"/>
  <c r="AA1105" i="6" s="1"/>
  <c r="AR1105" i="6" s="1"/>
  <c r="R832" i="6"/>
  <c r="Y1106" i="6" s="1"/>
  <c r="AP1106" i="6" s="1"/>
  <c r="P833" i="6"/>
  <c r="W1107" i="6" s="1"/>
  <c r="AN1107" i="6" s="1"/>
  <c r="T833" i="6"/>
  <c r="Q830" i="6"/>
  <c r="X1104" i="6" s="1"/>
  <c r="AO1104" i="6" s="1"/>
  <c r="U832" i="6"/>
  <c r="AB1106" i="6" s="1"/>
  <c r="AS1106" i="6" s="1"/>
  <c r="Q828" i="6"/>
  <c r="X1102" i="6" s="1"/>
  <c r="AO1102" i="6" s="1"/>
  <c r="U830" i="6"/>
  <c r="AB1104" i="6" s="1"/>
  <c r="AS1104" i="6" s="1"/>
  <c r="S833" i="6"/>
  <c r="Z1107" i="6" s="1"/>
  <c r="AQ1107" i="6" s="1"/>
  <c r="S829" i="6"/>
  <c r="Q832" i="6"/>
  <c r="U828" i="6"/>
  <c r="AB1102" i="6" s="1"/>
  <c r="AS1102" i="6" s="1"/>
  <c r="S831" i="6"/>
  <c r="Z1105" i="6" s="1"/>
  <c r="AQ1105" i="6" s="1"/>
  <c r="Q906" i="6"/>
  <c r="X1206" i="6" s="1"/>
  <c r="AO1206" i="6" s="1"/>
  <c r="U906" i="6"/>
  <c r="S907" i="6"/>
  <c r="Z1207" i="6" s="1"/>
  <c r="AQ1207" i="6" s="1"/>
  <c r="Q908" i="6"/>
  <c r="X1208" i="6" s="1"/>
  <c r="AO1208" i="6" s="1"/>
  <c r="U908" i="6"/>
  <c r="AB1208" i="6" s="1"/>
  <c r="AS1208" i="6" s="1"/>
  <c r="S909" i="6"/>
  <c r="Q910" i="6"/>
  <c r="X1210" i="6" s="1"/>
  <c r="AO1210" i="6" s="1"/>
  <c r="U910" i="6"/>
  <c r="AB1210" i="6" s="1"/>
  <c r="AS1210" i="6" s="1"/>
  <c r="S911" i="6"/>
  <c r="Z1211" i="6" s="1"/>
  <c r="AQ1211" i="6" s="1"/>
  <c r="R906" i="6"/>
  <c r="Y1206" i="6" s="1"/>
  <c r="AP1206" i="6" s="1"/>
  <c r="P907" i="6"/>
  <c r="W1207" i="6" s="1"/>
  <c r="AN1207" i="6" s="1"/>
  <c r="T907" i="6"/>
  <c r="R908" i="6"/>
  <c r="Y1208" i="6" s="1"/>
  <c r="AP1208" i="6" s="1"/>
  <c r="P909" i="6"/>
  <c r="T909" i="6"/>
  <c r="AA1209" i="6" s="1"/>
  <c r="AR1209" i="6" s="1"/>
  <c r="R910" i="6"/>
  <c r="Y1210" i="6" s="1"/>
  <c r="AP1210" i="6" s="1"/>
  <c r="P911" i="6"/>
  <c r="W1211" i="6" s="1"/>
  <c r="AN1211" i="6" s="1"/>
  <c r="T911" i="6"/>
  <c r="AA1211" i="6" s="1"/>
  <c r="AR1211" i="6" s="1"/>
  <c r="P906" i="6"/>
  <c r="W1206" i="6" s="1"/>
  <c r="T906" i="6"/>
  <c r="AA1206" i="6" s="1"/>
  <c r="AR1206" i="6" s="1"/>
  <c r="R907" i="6"/>
  <c r="P908" i="6"/>
  <c r="W1208" i="6" s="1"/>
  <c r="AN1208" i="6" s="1"/>
  <c r="T908" i="6"/>
  <c r="AA1208" i="6" s="1"/>
  <c r="AR1208" i="6" s="1"/>
  <c r="R909" i="6"/>
  <c r="Y1209" i="6" s="1"/>
  <c r="AP1209" i="6" s="1"/>
  <c r="P910" i="6"/>
  <c r="T910" i="6"/>
  <c r="AA1210" i="6" s="1"/>
  <c r="AR1210" i="6" s="1"/>
  <c r="R911" i="6"/>
  <c r="Y1211" i="6" s="1"/>
  <c r="AP1211" i="6" s="1"/>
  <c r="Q907" i="6"/>
  <c r="X1207" i="6" s="1"/>
  <c r="AO1207" i="6" s="1"/>
  <c r="U909" i="6"/>
  <c r="AB1209" i="6" s="1"/>
  <c r="AS1209" i="6" s="1"/>
  <c r="U907" i="6"/>
  <c r="AB1207" i="6" s="1"/>
  <c r="AS1207" i="6" s="1"/>
  <c r="S910" i="6"/>
  <c r="Z1210" i="6" s="1"/>
  <c r="AQ1210" i="6" s="1"/>
  <c r="S906" i="6"/>
  <c r="Q909" i="6"/>
  <c r="U911" i="6"/>
  <c r="S908" i="6"/>
  <c r="Z1208" i="6" s="1"/>
  <c r="AQ1208" i="6" s="1"/>
  <c r="Q911" i="6"/>
  <c r="X1211" i="6" s="1"/>
  <c r="AO1211" i="6" s="1"/>
  <c r="R1470" i="6"/>
  <c r="Y1958" i="6" s="1"/>
  <c r="AP1958" i="6" s="1"/>
  <c r="P1471" i="6"/>
  <c r="W1959" i="6" s="1"/>
  <c r="AN1959" i="6" s="1"/>
  <c r="T1471" i="6"/>
  <c r="AA1959" i="6" s="1"/>
  <c r="AR1959" i="6" s="1"/>
  <c r="R1472" i="6"/>
  <c r="Y1960" i="6" s="1"/>
  <c r="AP1960" i="6" s="1"/>
  <c r="P1473" i="6"/>
  <c r="W1961" i="6" s="1"/>
  <c r="AN1961" i="6" s="1"/>
  <c r="T1473" i="6"/>
  <c r="AA1961" i="6" s="1"/>
  <c r="AR1961" i="6" s="1"/>
  <c r="R1474" i="6"/>
  <c r="Y1962" i="6" s="1"/>
  <c r="AP1962" i="6" s="1"/>
  <c r="P1475" i="6"/>
  <c r="W1963" i="6" s="1"/>
  <c r="AN1963" i="6" s="1"/>
  <c r="T1475" i="6"/>
  <c r="AA1963" i="6" s="1"/>
  <c r="AR1963" i="6" s="1"/>
  <c r="S1470" i="6"/>
  <c r="Z1958" i="6" s="1"/>
  <c r="AQ1958" i="6" s="1"/>
  <c r="Q1471" i="6"/>
  <c r="X1959" i="6" s="1"/>
  <c r="AO1959" i="6" s="1"/>
  <c r="U1471" i="6"/>
  <c r="AB1959" i="6" s="1"/>
  <c r="AS1959" i="6" s="1"/>
  <c r="S1472" i="6"/>
  <c r="Z1960" i="6" s="1"/>
  <c r="AQ1960" i="6" s="1"/>
  <c r="Q1473" i="6"/>
  <c r="X1961" i="6" s="1"/>
  <c r="AO1961" i="6" s="1"/>
  <c r="U1473" i="6"/>
  <c r="AB1961" i="6" s="1"/>
  <c r="AS1961" i="6" s="1"/>
  <c r="S1474" i="6"/>
  <c r="Z1962" i="6" s="1"/>
  <c r="AQ1962" i="6" s="1"/>
  <c r="Q1475" i="6"/>
  <c r="X1963" i="6" s="1"/>
  <c r="AO1963" i="6" s="1"/>
  <c r="U1475" i="6"/>
  <c r="AB1963" i="6" s="1"/>
  <c r="AS1963" i="6" s="1"/>
  <c r="Q1470" i="6"/>
  <c r="X1958" i="6" s="1"/>
  <c r="AO1958" i="6" s="1"/>
  <c r="U1470" i="6"/>
  <c r="AB1958" i="6" s="1"/>
  <c r="AS1958" i="6" s="1"/>
  <c r="S1471" i="6"/>
  <c r="Z1959" i="6" s="1"/>
  <c r="AQ1959" i="6" s="1"/>
  <c r="Q1472" i="6"/>
  <c r="X1960" i="6" s="1"/>
  <c r="AO1960" i="6" s="1"/>
  <c r="U1472" i="6"/>
  <c r="AB1960" i="6" s="1"/>
  <c r="AS1960" i="6" s="1"/>
  <c r="S1473" i="6"/>
  <c r="Z1961" i="6" s="1"/>
  <c r="AQ1961" i="6" s="1"/>
  <c r="Q1474" i="6"/>
  <c r="X1962" i="6" s="1"/>
  <c r="AO1962" i="6" s="1"/>
  <c r="U1474" i="6"/>
  <c r="AB1962" i="6" s="1"/>
  <c r="AS1962" i="6" s="1"/>
  <c r="S1475" i="6"/>
  <c r="Z1963" i="6" s="1"/>
  <c r="AQ1963" i="6" s="1"/>
  <c r="P1472" i="6"/>
  <c r="W1960" i="6" s="1"/>
  <c r="AN1960" i="6" s="1"/>
  <c r="T1474" i="6"/>
  <c r="AA1962" i="6" s="1"/>
  <c r="AR1962" i="6" s="1"/>
  <c r="P1470" i="6"/>
  <c r="W1958" i="6" s="1"/>
  <c r="AN1958" i="6" s="1"/>
  <c r="T1472" i="6"/>
  <c r="AA1960" i="6" s="1"/>
  <c r="AR1960" i="6" s="1"/>
  <c r="R1475" i="6"/>
  <c r="Y1963" i="6" s="1"/>
  <c r="AP1963" i="6" s="1"/>
  <c r="R1471" i="6"/>
  <c r="Y1959" i="6" s="1"/>
  <c r="AP1959" i="6" s="1"/>
  <c r="P1474" i="6"/>
  <c r="W1962" i="6" s="1"/>
  <c r="AN1962" i="6" s="1"/>
  <c r="T1470" i="6"/>
  <c r="AA1958" i="6" s="1"/>
  <c r="AR1958" i="6" s="1"/>
  <c r="R1473" i="6"/>
  <c r="Y1961" i="6" s="1"/>
  <c r="AP1961" i="6" s="1"/>
  <c r="Q1500" i="6"/>
  <c r="X1998" i="6" s="1"/>
  <c r="AO1998" i="6" s="1"/>
  <c r="U1500" i="6"/>
  <c r="AB1998" i="6" s="1"/>
  <c r="AS1998" i="6" s="1"/>
  <c r="S1501" i="6"/>
  <c r="Z1999" i="6" s="1"/>
  <c r="AQ1999" i="6" s="1"/>
  <c r="Q1502" i="6"/>
  <c r="X2000" i="6" s="1"/>
  <c r="AO2000" i="6" s="1"/>
  <c r="U1502" i="6"/>
  <c r="S1503" i="6"/>
  <c r="Z2001" i="6" s="1"/>
  <c r="AQ2001" i="6" s="1"/>
  <c r="Q1504" i="6"/>
  <c r="X2002" i="6" s="1"/>
  <c r="AO2002" i="6" s="1"/>
  <c r="U1504" i="6"/>
  <c r="S1505" i="6"/>
  <c r="Z2003" i="6" s="1"/>
  <c r="AQ2003" i="6" s="1"/>
  <c r="R1500" i="6"/>
  <c r="Y1998" i="6" s="1"/>
  <c r="AP1998" i="6" s="1"/>
  <c r="P1501" i="6"/>
  <c r="W1999" i="6" s="1"/>
  <c r="AN1999" i="6" s="1"/>
  <c r="T1501" i="6"/>
  <c r="R1502" i="6"/>
  <c r="Y2000" i="6" s="1"/>
  <c r="AP2000" i="6" s="1"/>
  <c r="P1503" i="6"/>
  <c r="W2001" i="6" s="1"/>
  <c r="AN2001" i="6" s="1"/>
  <c r="T1503" i="6"/>
  <c r="AA2001" i="6" s="1"/>
  <c r="AR2001" i="6" s="1"/>
  <c r="R1504" i="6"/>
  <c r="Y2002" i="6" s="1"/>
  <c r="AP2002" i="6" s="1"/>
  <c r="P1505" i="6"/>
  <c r="W2003" i="6" s="1"/>
  <c r="AN2003" i="6" s="1"/>
  <c r="T1505" i="6"/>
  <c r="AA2003" i="6" s="1"/>
  <c r="AR2003" i="6" s="1"/>
  <c r="P1500" i="6"/>
  <c r="W1998" i="6" s="1"/>
  <c r="T1500" i="6"/>
  <c r="AA1998" i="6" s="1"/>
  <c r="AR1998" i="6" s="1"/>
  <c r="R1501" i="6"/>
  <c r="Y1999" i="6" s="1"/>
  <c r="AP1999" i="6" s="1"/>
  <c r="P1502" i="6"/>
  <c r="W2000" i="6" s="1"/>
  <c r="AN2000" i="6" s="1"/>
  <c r="T1502" i="6"/>
  <c r="R1503" i="6"/>
  <c r="Y2001" i="6" s="1"/>
  <c r="AP2001" i="6" s="1"/>
  <c r="P1504" i="6"/>
  <c r="W2002" i="6" s="1"/>
  <c r="AN2002" i="6" s="1"/>
  <c r="T1504" i="6"/>
  <c r="R1505" i="6"/>
  <c r="S1500" i="6"/>
  <c r="Z1998" i="6" s="1"/>
  <c r="AQ1998" i="6" s="1"/>
  <c r="Q1503" i="6"/>
  <c r="X2001" i="6" s="1"/>
  <c r="AO2001" i="6" s="1"/>
  <c r="U1505" i="6"/>
  <c r="Q1501" i="6"/>
  <c r="U1503" i="6"/>
  <c r="S1502" i="6"/>
  <c r="Z2000" i="6" s="1"/>
  <c r="AQ2000" i="6" s="1"/>
  <c r="Q1505" i="6"/>
  <c r="X2003" i="6" s="1"/>
  <c r="AO2003" i="6" s="1"/>
  <c r="U1501" i="6"/>
  <c r="AB1999" i="6" s="1"/>
  <c r="AS1999" i="6" s="1"/>
  <c r="S1504" i="6"/>
  <c r="Z2002" i="6" s="1"/>
  <c r="AQ2002" i="6" s="1"/>
  <c r="Q1404" i="6"/>
  <c r="X1870" i="6" s="1"/>
  <c r="AO1870" i="6" s="1"/>
  <c r="U1404" i="6"/>
  <c r="AB1870" i="6" s="1"/>
  <c r="AS1870" i="6" s="1"/>
  <c r="S1405" i="6"/>
  <c r="Q1406" i="6"/>
  <c r="X1872" i="6" s="1"/>
  <c r="AO1872" i="6" s="1"/>
  <c r="U1406" i="6"/>
  <c r="AB1872" i="6" s="1"/>
  <c r="AS1872" i="6" s="1"/>
  <c r="S1407" i="6"/>
  <c r="Z1873" i="6" s="1"/>
  <c r="AQ1873" i="6" s="1"/>
  <c r="Q1408" i="6"/>
  <c r="X1874" i="6" s="1"/>
  <c r="AO1874" i="6" s="1"/>
  <c r="U1408" i="6"/>
  <c r="AB1874" i="6" s="1"/>
  <c r="AS1874" i="6" s="1"/>
  <c r="S1409" i="6"/>
  <c r="R1404" i="6"/>
  <c r="Y1870" i="6" s="1"/>
  <c r="AP1870" i="6" s="1"/>
  <c r="P1405" i="6"/>
  <c r="W1871" i="6" s="1"/>
  <c r="AN1871" i="6" s="1"/>
  <c r="T1405" i="6"/>
  <c r="R1406" i="6"/>
  <c r="Y1872" i="6" s="1"/>
  <c r="AP1872" i="6" s="1"/>
  <c r="P1407" i="6"/>
  <c r="W1873" i="6" s="1"/>
  <c r="AN1873" i="6" s="1"/>
  <c r="T1407" i="6"/>
  <c r="AA1873" i="6" s="1"/>
  <c r="AR1873" i="6" s="1"/>
  <c r="R1408" i="6"/>
  <c r="P1409" i="6"/>
  <c r="W1875" i="6" s="1"/>
  <c r="AN1875" i="6" s="1"/>
  <c r="T1409" i="6"/>
  <c r="P1404" i="6"/>
  <c r="W1870" i="6" s="1"/>
  <c r="T1404" i="6"/>
  <c r="AA1870" i="6" s="1"/>
  <c r="AR1870" i="6" s="1"/>
  <c r="R1405" i="6"/>
  <c r="Y1871" i="6" s="1"/>
  <c r="AP1871" i="6" s="1"/>
  <c r="P1406" i="6"/>
  <c r="W1872" i="6" s="1"/>
  <c r="AN1872" i="6" s="1"/>
  <c r="T1406" i="6"/>
  <c r="R1407" i="6"/>
  <c r="Y1873" i="6" s="1"/>
  <c r="AP1873" i="6" s="1"/>
  <c r="P1408" i="6"/>
  <c r="W1874" i="6" s="1"/>
  <c r="AN1874" i="6" s="1"/>
  <c r="T1408" i="6"/>
  <c r="AA1874" i="6" s="1"/>
  <c r="AR1874" i="6" s="1"/>
  <c r="R1409" i="6"/>
  <c r="S1404" i="6"/>
  <c r="Z1870" i="6" s="1"/>
  <c r="AQ1870" i="6" s="1"/>
  <c r="Q1407" i="6"/>
  <c r="X1873" i="6" s="1"/>
  <c r="AO1873" i="6" s="1"/>
  <c r="U1409" i="6"/>
  <c r="Q1405" i="6"/>
  <c r="U1407" i="6"/>
  <c r="S1406" i="6"/>
  <c r="Z1872" i="6" s="1"/>
  <c r="AQ1872" i="6" s="1"/>
  <c r="Q1409" i="6"/>
  <c r="X1875" i="6" s="1"/>
  <c r="AO1875" i="6" s="1"/>
  <c r="U1405" i="6"/>
  <c r="AB1871" i="6" s="1"/>
  <c r="AS1871" i="6" s="1"/>
  <c r="S1408" i="6"/>
  <c r="P1434" i="6"/>
  <c r="W1910" i="6" s="1"/>
  <c r="T1434" i="6"/>
  <c r="AA1910" i="6" s="1"/>
  <c r="AR1910" i="6" s="1"/>
  <c r="R1435" i="6"/>
  <c r="Y1911" i="6" s="1"/>
  <c r="AP1911" i="6" s="1"/>
  <c r="P1436" i="6"/>
  <c r="W1912" i="6" s="1"/>
  <c r="AN1912" i="6" s="1"/>
  <c r="T1436" i="6"/>
  <c r="AA1912" i="6" s="1"/>
  <c r="AR1912" i="6" s="1"/>
  <c r="R1437" i="6"/>
  <c r="Y1913" i="6" s="1"/>
  <c r="AP1913" i="6" s="1"/>
  <c r="P1438" i="6"/>
  <c r="T1438" i="6"/>
  <c r="AA1914" i="6" s="1"/>
  <c r="AR1914" i="6" s="1"/>
  <c r="R1439" i="6"/>
  <c r="Y1915" i="6" s="1"/>
  <c r="AP1915" i="6" s="1"/>
  <c r="Q1434" i="6"/>
  <c r="X1910" i="6" s="1"/>
  <c r="AO1910" i="6" s="1"/>
  <c r="U1434" i="6"/>
  <c r="AB1910" i="6" s="1"/>
  <c r="AS1910" i="6" s="1"/>
  <c r="S1435" i="6"/>
  <c r="Q1436" i="6"/>
  <c r="X1912" i="6" s="1"/>
  <c r="AO1912" i="6" s="1"/>
  <c r="U1436" i="6"/>
  <c r="AB1912" i="6" s="1"/>
  <c r="AS1912" i="6" s="1"/>
  <c r="S1437" i="6"/>
  <c r="Z1913" i="6" s="1"/>
  <c r="AQ1913" i="6" s="1"/>
  <c r="Q1438" i="6"/>
  <c r="U1438" i="6"/>
  <c r="AB1914" i="6" s="1"/>
  <c r="AS1914" i="6" s="1"/>
  <c r="S1439" i="6"/>
  <c r="S1434" i="6"/>
  <c r="Q1435" i="6"/>
  <c r="X1911" i="6" s="1"/>
  <c r="AO1911" i="6" s="1"/>
  <c r="U1435" i="6"/>
  <c r="AB1911" i="6" s="1"/>
  <c r="AS1911" i="6" s="1"/>
  <c r="S1436" i="6"/>
  <c r="Z1912" i="6" s="1"/>
  <c r="AQ1912" i="6" s="1"/>
  <c r="Q1437" i="6"/>
  <c r="U1437" i="6"/>
  <c r="AB1913" i="6" s="1"/>
  <c r="AS1913" i="6" s="1"/>
  <c r="S1438" i="6"/>
  <c r="Z1914" i="6" s="1"/>
  <c r="AQ1914" i="6" s="1"/>
  <c r="Q1439" i="6"/>
  <c r="X1915" i="6" s="1"/>
  <c r="AO1915" i="6" s="1"/>
  <c r="U1439" i="6"/>
  <c r="T1435" i="6"/>
  <c r="AA1911" i="6" s="1"/>
  <c r="AR1911" i="6" s="1"/>
  <c r="R1438" i="6"/>
  <c r="Y1914" i="6" s="1"/>
  <c r="AP1914" i="6" s="1"/>
  <c r="R1436" i="6"/>
  <c r="Y1912" i="6" s="1"/>
  <c r="AP1912" i="6" s="1"/>
  <c r="P1439" i="6"/>
  <c r="W1915" i="6" s="1"/>
  <c r="AN1915" i="6" s="1"/>
  <c r="P1435" i="6"/>
  <c r="T1437" i="6"/>
  <c r="R1434" i="6"/>
  <c r="Y1910" i="6" s="1"/>
  <c r="AP1910" i="6" s="1"/>
  <c r="P1437" i="6"/>
  <c r="W1913" i="6" s="1"/>
  <c r="AN1913" i="6" s="1"/>
  <c r="T1439" i="6"/>
  <c r="AA1915" i="6" s="1"/>
  <c r="AR1915" i="6" s="1"/>
  <c r="R1590" i="6"/>
  <c r="Y2118" i="6" s="1"/>
  <c r="AP2118" i="6" s="1"/>
  <c r="P1591" i="6"/>
  <c r="W2119" i="6" s="1"/>
  <c r="AN2119" i="6" s="1"/>
  <c r="T1591" i="6"/>
  <c r="AA2119" i="6" s="1"/>
  <c r="AR2119" i="6" s="1"/>
  <c r="R1592" i="6"/>
  <c r="Y2120" i="6" s="1"/>
  <c r="AP2120" i="6" s="1"/>
  <c r="P1593" i="6"/>
  <c r="W2121" i="6" s="1"/>
  <c r="AN2121" i="6" s="1"/>
  <c r="T1593" i="6"/>
  <c r="AA2121" i="6" s="1"/>
  <c r="AR2121" i="6" s="1"/>
  <c r="R1594" i="6"/>
  <c r="Y2122" i="6" s="1"/>
  <c r="AP2122" i="6" s="1"/>
  <c r="P1595" i="6"/>
  <c r="W2123" i="6" s="1"/>
  <c r="AN2123" i="6" s="1"/>
  <c r="T1595" i="6"/>
  <c r="AA2123" i="6" s="1"/>
  <c r="AR2123" i="6" s="1"/>
  <c r="S1590" i="6"/>
  <c r="Z2118" i="6" s="1"/>
  <c r="AQ2118" i="6" s="1"/>
  <c r="Q1591" i="6"/>
  <c r="X2119" i="6" s="1"/>
  <c r="AO2119" i="6" s="1"/>
  <c r="U1591" i="6"/>
  <c r="AB2119" i="6" s="1"/>
  <c r="AS2119" i="6" s="1"/>
  <c r="S1592" i="6"/>
  <c r="Z2120" i="6" s="1"/>
  <c r="AQ2120" i="6" s="1"/>
  <c r="Q1593" i="6"/>
  <c r="X2121" i="6" s="1"/>
  <c r="AO2121" i="6" s="1"/>
  <c r="U1593" i="6"/>
  <c r="AB2121" i="6" s="1"/>
  <c r="AS2121" i="6" s="1"/>
  <c r="S1594" i="6"/>
  <c r="Z2122" i="6" s="1"/>
  <c r="AQ2122" i="6" s="1"/>
  <c r="Q1595" i="6"/>
  <c r="X2123" i="6" s="1"/>
  <c r="AO2123" i="6" s="1"/>
  <c r="U1595" i="6"/>
  <c r="AB2123" i="6" s="1"/>
  <c r="AS2123" i="6" s="1"/>
  <c r="Q1590" i="6"/>
  <c r="X2118" i="6" s="1"/>
  <c r="AO2118" i="6" s="1"/>
  <c r="U1590" i="6"/>
  <c r="AB2118" i="6" s="1"/>
  <c r="AS2118" i="6" s="1"/>
  <c r="S1591" i="6"/>
  <c r="Z2119" i="6" s="1"/>
  <c r="AQ2119" i="6" s="1"/>
  <c r="Q1592" i="6"/>
  <c r="X2120" i="6" s="1"/>
  <c r="AO2120" i="6" s="1"/>
  <c r="U1592" i="6"/>
  <c r="AB2120" i="6" s="1"/>
  <c r="AS2120" i="6" s="1"/>
  <c r="S1593" i="6"/>
  <c r="Z2121" i="6" s="1"/>
  <c r="AQ2121" i="6" s="1"/>
  <c r="Q1594" i="6"/>
  <c r="X2122" i="6" s="1"/>
  <c r="AO2122" i="6" s="1"/>
  <c r="U1594" i="6"/>
  <c r="AB2122" i="6" s="1"/>
  <c r="AS2122" i="6" s="1"/>
  <c r="S1595" i="6"/>
  <c r="Z2123" i="6" s="1"/>
  <c r="AQ2123" i="6" s="1"/>
  <c r="T1590" i="6"/>
  <c r="AA2118" i="6" s="1"/>
  <c r="AR2118" i="6" s="1"/>
  <c r="R1593" i="6"/>
  <c r="Y2121" i="6" s="1"/>
  <c r="AP2121" i="6" s="1"/>
  <c r="R1591" i="6"/>
  <c r="Y2119" i="6" s="1"/>
  <c r="AP2119" i="6" s="1"/>
  <c r="P1594" i="6"/>
  <c r="W2122" i="6" s="1"/>
  <c r="AN2122" i="6" s="1"/>
  <c r="P1592" i="6"/>
  <c r="W2120" i="6" s="1"/>
  <c r="AN2120" i="6" s="1"/>
  <c r="T1594" i="6"/>
  <c r="AA2122" i="6" s="1"/>
  <c r="AR2122" i="6" s="1"/>
  <c r="P1590" i="6"/>
  <c r="W2118" i="6" s="1"/>
  <c r="AN2118" i="6" s="1"/>
  <c r="T1592" i="6"/>
  <c r="AA2120" i="6" s="1"/>
  <c r="AR2120" i="6" s="1"/>
  <c r="R1595" i="6"/>
  <c r="Y2123" i="6" s="1"/>
  <c r="AP2123" i="6" s="1"/>
  <c r="R1278" i="6"/>
  <c r="P1279" i="6"/>
  <c r="T1279" i="6"/>
  <c r="AA1703" i="6" s="1"/>
  <c r="AR1703" i="6" s="1"/>
  <c r="R1280" i="6"/>
  <c r="Y1704" i="6" s="1"/>
  <c r="AP1704" i="6" s="1"/>
  <c r="P1281" i="6"/>
  <c r="T1281" i="6"/>
  <c r="R1282" i="6"/>
  <c r="Y1706" i="6" s="1"/>
  <c r="AP1706" i="6" s="1"/>
  <c r="P1283" i="6"/>
  <c r="W1707" i="6" s="1"/>
  <c r="AN1707" i="6" s="1"/>
  <c r="T1283" i="6"/>
  <c r="S1278" i="6"/>
  <c r="Q1279" i="6"/>
  <c r="U1279" i="6"/>
  <c r="AB1703" i="6" s="1"/>
  <c r="AS1703" i="6" s="1"/>
  <c r="S1280" i="6"/>
  <c r="Q1281" i="6"/>
  <c r="U1281" i="6"/>
  <c r="AB1705" i="6" s="1"/>
  <c r="AS1705" i="6" s="1"/>
  <c r="S1282" i="6"/>
  <c r="Z1706" i="6" s="1"/>
  <c r="AQ1706" i="6" s="1"/>
  <c r="Q1283" i="6"/>
  <c r="U1283" i="6"/>
  <c r="Q1278" i="6"/>
  <c r="X1702" i="6" s="1"/>
  <c r="AO1702" i="6" s="1"/>
  <c r="U1278" i="6"/>
  <c r="S1279" i="6"/>
  <c r="Z1703" i="6" s="1"/>
  <c r="AQ1703" i="6" s="1"/>
  <c r="Q1280" i="6"/>
  <c r="U1280" i="6"/>
  <c r="AB1704" i="6" s="1"/>
  <c r="AS1704" i="6" s="1"/>
  <c r="S1281" i="6"/>
  <c r="Q1282" i="6"/>
  <c r="X1706" i="6" s="1"/>
  <c r="AO1706" i="6" s="1"/>
  <c r="U1282" i="6"/>
  <c r="AB1706" i="6" s="1"/>
  <c r="AS1706" i="6" s="1"/>
  <c r="S1283" i="6"/>
  <c r="Z1707" i="6" s="1"/>
  <c r="AQ1707" i="6" s="1"/>
  <c r="P1280" i="6"/>
  <c r="W1704" i="6" s="1"/>
  <c r="AN1704" i="6" s="1"/>
  <c r="T1282" i="6"/>
  <c r="AA1706" i="6" s="1"/>
  <c r="AR1706" i="6" s="1"/>
  <c r="P1278" i="6"/>
  <c r="W1702" i="6" s="1"/>
  <c r="T1280" i="6"/>
  <c r="AA1704" i="6" s="1"/>
  <c r="AR1704" i="6" s="1"/>
  <c r="R1283" i="6"/>
  <c r="Y1707" i="6" s="1"/>
  <c r="AP1707" i="6" s="1"/>
  <c r="R1279" i="6"/>
  <c r="P1282" i="6"/>
  <c r="T1278" i="6"/>
  <c r="AA1702" i="6" s="1"/>
  <c r="AR1702" i="6" s="1"/>
  <c r="R1281" i="6"/>
  <c r="Y1705" i="6" s="1"/>
  <c r="AP1705" i="6" s="1"/>
  <c r="P1674" i="6"/>
  <c r="W2230" i="6" s="1"/>
  <c r="T1674" i="6"/>
  <c r="AA2230" i="6" s="1"/>
  <c r="AR2230" i="6" s="1"/>
  <c r="R1675" i="6"/>
  <c r="Y2231" i="6" s="1"/>
  <c r="AP2231" i="6" s="1"/>
  <c r="P1676" i="6"/>
  <c r="W2232" i="6" s="1"/>
  <c r="AN2232" i="6" s="1"/>
  <c r="T1676" i="6"/>
  <c r="AA2232" i="6" s="1"/>
  <c r="AR2232" i="6" s="1"/>
  <c r="R1677" i="6"/>
  <c r="Y2233" i="6" s="1"/>
  <c r="AP2233" i="6" s="1"/>
  <c r="P1678" i="6"/>
  <c r="T1678" i="6"/>
  <c r="AA2234" i="6" s="1"/>
  <c r="AR2234" i="6" s="1"/>
  <c r="R1679" i="6"/>
  <c r="Q1674" i="6"/>
  <c r="X2230" i="6" s="1"/>
  <c r="AO2230" i="6" s="1"/>
  <c r="U1674" i="6"/>
  <c r="AB2230" i="6" s="1"/>
  <c r="AS2230" i="6" s="1"/>
  <c r="S1675" i="6"/>
  <c r="Q1676" i="6"/>
  <c r="X2232" i="6" s="1"/>
  <c r="AO2232" i="6" s="1"/>
  <c r="U1676" i="6"/>
  <c r="AB2232" i="6" s="1"/>
  <c r="AS2232" i="6" s="1"/>
  <c r="S1677" i="6"/>
  <c r="Z2233" i="6" s="1"/>
  <c r="AQ2233" i="6" s="1"/>
  <c r="Q1678" i="6"/>
  <c r="U1678" i="6"/>
  <c r="AB2234" i="6" s="1"/>
  <c r="AS2234" i="6" s="1"/>
  <c r="S1679" i="6"/>
  <c r="Z2235" i="6" s="1"/>
  <c r="AQ2235" i="6" s="1"/>
  <c r="S1674" i="6"/>
  <c r="Q1675" i="6"/>
  <c r="X2231" i="6" s="1"/>
  <c r="AO2231" i="6" s="1"/>
  <c r="U1675" i="6"/>
  <c r="AB2231" i="6" s="1"/>
  <c r="AS2231" i="6" s="1"/>
  <c r="S1676" i="6"/>
  <c r="Z2232" i="6" s="1"/>
  <c r="AQ2232" i="6" s="1"/>
  <c r="Q1677" i="6"/>
  <c r="U1677" i="6"/>
  <c r="AB2233" i="6" s="1"/>
  <c r="AS2233" i="6" s="1"/>
  <c r="S1678" i="6"/>
  <c r="Z2234" i="6" s="1"/>
  <c r="AQ2234" i="6" s="1"/>
  <c r="Q1679" i="6"/>
  <c r="X2235" i="6" s="1"/>
  <c r="AO2235" i="6" s="1"/>
  <c r="U1679" i="6"/>
  <c r="R1676" i="6"/>
  <c r="Y2232" i="6" s="1"/>
  <c r="AP2232" i="6" s="1"/>
  <c r="P1679" i="6"/>
  <c r="W2235" i="6" s="1"/>
  <c r="AN2235" i="6" s="1"/>
  <c r="R1674" i="6"/>
  <c r="Y2230" i="6" s="1"/>
  <c r="AP2230" i="6" s="1"/>
  <c r="P1677" i="6"/>
  <c r="W2233" i="6" s="1"/>
  <c r="AN2233" i="6" s="1"/>
  <c r="T1679" i="6"/>
  <c r="AA2235" i="6" s="1"/>
  <c r="AR2235" i="6" s="1"/>
  <c r="P1675" i="6"/>
  <c r="T1677" i="6"/>
  <c r="T1675" i="6"/>
  <c r="AA2231" i="6" s="1"/>
  <c r="AR2231" i="6" s="1"/>
  <c r="R1678" i="6"/>
  <c r="Y2234" i="6" s="1"/>
  <c r="AP2234" i="6" s="1"/>
  <c r="P1602" i="6"/>
  <c r="W2134" i="6" s="1"/>
  <c r="T1602" i="6"/>
  <c r="R1603" i="6"/>
  <c r="Y2135" i="6" s="1"/>
  <c r="AP2135" i="6" s="1"/>
  <c r="P1604" i="6"/>
  <c r="W2136" i="6" s="1"/>
  <c r="AN2136" i="6" s="1"/>
  <c r="T1604" i="6"/>
  <c r="AA2136" i="6" s="1"/>
  <c r="AR2136" i="6" s="1"/>
  <c r="R1605" i="6"/>
  <c r="Y2137" i="6" s="1"/>
  <c r="AP2137" i="6" s="1"/>
  <c r="P1606" i="6"/>
  <c r="W2138" i="6" s="1"/>
  <c r="AN2138" i="6" s="1"/>
  <c r="T1606" i="6"/>
  <c r="R1607" i="6"/>
  <c r="Y2139" i="6" s="1"/>
  <c r="AP2139" i="6" s="1"/>
  <c r="Q1602" i="6"/>
  <c r="X2134" i="6" s="1"/>
  <c r="AO2134" i="6" s="1"/>
  <c r="U1602" i="6"/>
  <c r="AB2134" i="6" s="1"/>
  <c r="AS2134" i="6" s="1"/>
  <c r="S1603" i="6"/>
  <c r="Q1604" i="6"/>
  <c r="X2136" i="6" s="1"/>
  <c r="AO2136" i="6" s="1"/>
  <c r="U1604" i="6"/>
  <c r="AB2136" i="6" s="1"/>
  <c r="AS2136" i="6" s="1"/>
  <c r="S1605" i="6"/>
  <c r="Z2137" i="6" s="1"/>
  <c r="AQ2137" i="6" s="1"/>
  <c r="Q1606" i="6"/>
  <c r="U1606" i="6"/>
  <c r="AB2138" i="6" s="1"/>
  <c r="AS2138" i="6" s="1"/>
  <c r="S1607" i="6"/>
  <c r="S1602" i="6"/>
  <c r="Q1603" i="6"/>
  <c r="X2135" i="6" s="1"/>
  <c r="AO2135" i="6" s="1"/>
  <c r="U1603" i="6"/>
  <c r="AB2135" i="6" s="1"/>
  <c r="AS2135" i="6" s="1"/>
  <c r="S1604" i="6"/>
  <c r="Q1605" i="6"/>
  <c r="U1605" i="6"/>
  <c r="AB2137" i="6" s="1"/>
  <c r="AS2137" i="6" s="1"/>
  <c r="S1606" i="6"/>
  <c r="Z2138" i="6" s="1"/>
  <c r="AQ2138" i="6" s="1"/>
  <c r="Q1607" i="6"/>
  <c r="X2139" i="6" s="1"/>
  <c r="AO2139" i="6" s="1"/>
  <c r="U1607" i="6"/>
  <c r="T1603" i="6"/>
  <c r="AA2135" i="6" s="1"/>
  <c r="AR2135" i="6" s="1"/>
  <c r="R1606" i="6"/>
  <c r="Y2138" i="6" s="1"/>
  <c r="AP2138" i="6" s="1"/>
  <c r="R1604" i="6"/>
  <c r="Y2136" i="6" s="1"/>
  <c r="AP2136" i="6" s="1"/>
  <c r="P1607" i="6"/>
  <c r="W2139" i="6" s="1"/>
  <c r="AN2139" i="6" s="1"/>
  <c r="R1602" i="6"/>
  <c r="Y2134" i="6" s="1"/>
  <c r="AP2134" i="6" s="1"/>
  <c r="P1605" i="6"/>
  <c r="W2137" i="6" s="1"/>
  <c r="AN2137" i="6" s="1"/>
  <c r="T1607" i="6"/>
  <c r="AA2139" i="6" s="1"/>
  <c r="AR2139" i="6" s="1"/>
  <c r="P1603" i="6"/>
  <c r="T1605" i="6"/>
  <c r="Q498" i="6"/>
  <c r="X662" i="6" s="1"/>
  <c r="AO662" i="6" s="1"/>
  <c r="U498" i="6"/>
  <c r="AB662" i="6" s="1"/>
  <c r="AS662" i="6" s="1"/>
  <c r="S499" i="6"/>
  <c r="Z663" i="6" s="1"/>
  <c r="AQ663" i="6" s="1"/>
  <c r="Q500" i="6"/>
  <c r="X664" i="6" s="1"/>
  <c r="AO664" i="6" s="1"/>
  <c r="U500" i="6"/>
  <c r="AB664" i="6" s="1"/>
  <c r="AS664" i="6" s="1"/>
  <c r="S501" i="6"/>
  <c r="Z665" i="6" s="1"/>
  <c r="AQ665" i="6" s="1"/>
  <c r="Q502" i="6"/>
  <c r="U502" i="6"/>
  <c r="AB666" i="6" s="1"/>
  <c r="AS666" i="6" s="1"/>
  <c r="S503" i="6"/>
  <c r="Z667" i="6" s="1"/>
  <c r="AQ667" i="6" s="1"/>
  <c r="R498" i="6"/>
  <c r="Y662" i="6" s="1"/>
  <c r="AP662" i="6" s="1"/>
  <c r="P499" i="6"/>
  <c r="W663" i="6" s="1"/>
  <c r="AN663" i="6" s="1"/>
  <c r="T499" i="6"/>
  <c r="R500" i="6"/>
  <c r="Y664" i="6" s="1"/>
  <c r="AP664" i="6" s="1"/>
  <c r="P501" i="6"/>
  <c r="W665" i="6" s="1"/>
  <c r="AN665" i="6" s="1"/>
  <c r="T501" i="6"/>
  <c r="AA665" i="6" s="1"/>
  <c r="AR665" i="6" s="1"/>
  <c r="R502" i="6"/>
  <c r="Y666" i="6" s="1"/>
  <c r="AP666" i="6" s="1"/>
  <c r="P503" i="6"/>
  <c r="W667" i="6" s="1"/>
  <c r="AN667" i="6" s="1"/>
  <c r="T503" i="6"/>
  <c r="P498" i="6"/>
  <c r="W662" i="6" s="1"/>
  <c r="T498" i="6"/>
  <c r="AA662" i="6" s="1"/>
  <c r="AR662" i="6" s="1"/>
  <c r="R499" i="6"/>
  <c r="Y663" i="6" s="1"/>
  <c r="AP663" i="6" s="1"/>
  <c r="P500" i="6"/>
  <c r="W664" i="6" s="1"/>
  <c r="AN664" i="6" s="1"/>
  <c r="T500" i="6"/>
  <c r="R501" i="6"/>
  <c r="Y665" i="6" s="1"/>
  <c r="AP665" i="6" s="1"/>
  <c r="P502" i="6"/>
  <c r="T502" i="6"/>
  <c r="AA666" i="6" s="1"/>
  <c r="AR666" i="6" s="1"/>
  <c r="R503" i="6"/>
  <c r="Y667" i="6" s="1"/>
  <c r="AP667" i="6" s="1"/>
  <c r="S500" i="6"/>
  <c r="Z664" i="6" s="1"/>
  <c r="AQ664" i="6" s="1"/>
  <c r="Q503" i="6"/>
  <c r="S498" i="6"/>
  <c r="Q501" i="6"/>
  <c r="X665" i="6" s="1"/>
  <c r="AO665" i="6" s="1"/>
  <c r="U503" i="6"/>
  <c r="AB667" i="6" s="1"/>
  <c r="AS667" i="6" s="1"/>
  <c r="U499" i="6"/>
  <c r="AB663" i="6" s="1"/>
  <c r="AS663" i="6" s="1"/>
  <c r="S502" i="6"/>
  <c r="Z666" i="6" s="1"/>
  <c r="AQ666" i="6" s="1"/>
  <c r="U501" i="6"/>
  <c r="Q499" i="6"/>
  <c r="X663" i="6" s="1"/>
  <c r="AO663" i="6" s="1"/>
  <c r="R1662" i="6"/>
  <c r="Y2214" i="6" s="1"/>
  <c r="AP2214" i="6" s="1"/>
  <c r="P1663" i="6"/>
  <c r="W2215" i="6" s="1"/>
  <c r="AN2215" i="6" s="1"/>
  <c r="T1663" i="6"/>
  <c r="AA2215" i="6" s="1"/>
  <c r="AR2215" i="6" s="1"/>
  <c r="R1664" i="6"/>
  <c r="Y2216" i="6" s="1"/>
  <c r="AP2216" i="6" s="1"/>
  <c r="P1665" i="6"/>
  <c r="W2217" i="6" s="1"/>
  <c r="AN2217" i="6" s="1"/>
  <c r="T1665" i="6"/>
  <c r="AA2217" i="6" s="1"/>
  <c r="AR2217" i="6" s="1"/>
  <c r="R1666" i="6"/>
  <c r="Y2218" i="6" s="1"/>
  <c r="AP2218" i="6" s="1"/>
  <c r="P1667" i="6"/>
  <c r="W2219" i="6" s="1"/>
  <c r="AN2219" i="6" s="1"/>
  <c r="T1667" i="6"/>
  <c r="AA2219" i="6" s="1"/>
  <c r="AR2219" i="6" s="1"/>
  <c r="S1662" i="6"/>
  <c r="Z2214" i="6" s="1"/>
  <c r="AQ2214" i="6" s="1"/>
  <c r="Q1663" i="6"/>
  <c r="X2215" i="6" s="1"/>
  <c r="AO2215" i="6" s="1"/>
  <c r="U1663" i="6"/>
  <c r="AB2215" i="6" s="1"/>
  <c r="AS2215" i="6" s="1"/>
  <c r="S1664" i="6"/>
  <c r="Z2216" i="6" s="1"/>
  <c r="AQ2216" i="6" s="1"/>
  <c r="Q1665" i="6"/>
  <c r="X2217" i="6" s="1"/>
  <c r="AO2217" i="6" s="1"/>
  <c r="U1665" i="6"/>
  <c r="AB2217" i="6" s="1"/>
  <c r="AS2217" i="6" s="1"/>
  <c r="S1666" i="6"/>
  <c r="Z2218" i="6" s="1"/>
  <c r="AQ2218" i="6" s="1"/>
  <c r="Q1667" i="6"/>
  <c r="X2219" i="6" s="1"/>
  <c r="AO2219" i="6" s="1"/>
  <c r="U1667" i="6"/>
  <c r="AB2219" i="6" s="1"/>
  <c r="AS2219" i="6" s="1"/>
  <c r="Q1662" i="6"/>
  <c r="X2214" i="6" s="1"/>
  <c r="AO2214" i="6" s="1"/>
  <c r="U1662" i="6"/>
  <c r="AB2214" i="6" s="1"/>
  <c r="AS2214" i="6" s="1"/>
  <c r="S1663" i="6"/>
  <c r="Z2215" i="6" s="1"/>
  <c r="AQ2215" i="6" s="1"/>
  <c r="Q1664" i="6"/>
  <c r="X2216" i="6" s="1"/>
  <c r="AO2216" i="6" s="1"/>
  <c r="U1664" i="6"/>
  <c r="AB2216" i="6" s="1"/>
  <c r="AS2216" i="6" s="1"/>
  <c r="S1665" i="6"/>
  <c r="Z2217" i="6" s="1"/>
  <c r="AQ2217" i="6" s="1"/>
  <c r="Q1666" i="6"/>
  <c r="X2218" i="6" s="1"/>
  <c r="AO2218" i="6" s="1"/>
  <c r="U1666" i="6"/>
  <c r="AB2218" i="6" s="1"/>
  <c r="AS2218" i="6" s="1"/>
  <c r="S1667" i="6"/>
  <c r="Z2219" i="6" s="1"/>
  <c r="AQ2219" i="6" s="1"/>
  <c r="R1663" i="6"/>
  <c r="Y2215" i="6" s="1"/>
  <c r="AP2215" i="6" s="1"/>
  <c r="P1666" i="6"/>
  <c r="W2218" i="6" s="1"/>
  <c r="AN2218" i="6" s="1"/>
  <c r="P1664" i="6"/>
  <c r="W2216" i="6" s="1"/>
  <c r="AN2216" i="6" s="1"/>
  <c r="T1666" i="6"/>
  <c r="AA2218" i="6" s="1"/>
  <c r="AR2218" i="6" s="1"/>
  <c r="P1662" i="6"/>
  <c r="W2214" i="6" s="1"/>
  <c r="AN2214" i="6" s="1"/>
  <c r="T1664" i="6"/>
  <c r="AA2216" i="6" s="1"/>
  <c r="AR2216" i="6" s="1"/>
  <c r="R1667" i="6"/>
  <c r="Y2219" i="6" s="1"/>
  <c r="AP2219" i="6" s="1"/>
  <c r="T1662" i="6"/>
  <c r="AA2214" i="6" s="1"/>
  <c r="AR2214" i="6" s="1"/>
  <c r="R1665" i="6"/>
  <c r="Y2217" i="6" s="1"/>
  <c r="AP2217" i="6" s="1"/>
  <c r="R672" i="6"/>
  <c r="P673" i="6"/>
  <c r="W895" i="6" s="1"/>
  <c r="AN895" i="6" s="1"/>
  <c r="T673" i="6"/>
  <c r="R674" i="6"/>
  <c r="Y896" i="6" s="1"/>
  <c r="AP896" i="6" s="1"/>
  <c r="P675" i="6"/>
  <c r="W897" i="6" s="1"/>
  <c r="AN897" i="6" s="1"/>
  <c r="T675" i="6"/>
  <c r="S672" i="6"/>
  <c r="Q673" i="6"/>
  <c r="X895" i="6" s="1"/>
  <c r="AO895" i="6" s="1"/>
  <c r="U673" i="6"/>
  <c r="AB895" i="6" s="1"/>
  <c r="AS895" i="6" s="1"/>
  <c r="S674" i="6"/>
  <c r="Z896" i="6" s="1"/>
  <c r="AQ896" i="6" s="1"/>
  <c r="Q675" i="6"/>
  <c r="X897" i="6" s="1"/>
  <c r="AO897" i="6" s="1"/>
  <c r="U675" i="6"/>
  <c r="AB897" i="6" s="1"/>
  <c r="AS897" i="6" s="1"/>
  <c r="S676" i="6"/>
  <c r="Z898" i="6" s="1"/>
  <c r="AQ898" i="6" s="1"/>
  <c r="Q677" i="6"/>
  <c r="U677" i="6"/>
  <c r="AB899" i="6" s="1"/>
  <c r="AS899" i="6" s="1"/>
  <c r="Q672" i="6"/>
  <c r="U672" i="6"/>
  <c r="AB894" i="6" s="1"/>
  <c r="AS894" i="6" s="1"/>
  <c r="S673" i="6"/>
  <c r="Q674" i="6"/>
  <c r="X896" i="6" s="1"/>
  <c r="AO896" i="6" s="1"/>
  <c r="U674" i="6"/>
  <c r="AB896" i="6" s="1"/>
  <c r="AS896" i="6" s="1"/>
  <c r="S675" i="6"/>
  <c r="Z897" i="6" s="1"/>
  <c r="AQ897" i="6" s="1"/>
  <c r="Q676" i="6"/>
  <c r="X898" i="6" s="1"/>
  <c r="AO898" i="6" s="1"/>
  <c r="U676" i="6"/>
  <c r="AB898" i="6" s="1"/>
  <c r="AS898" i="6" s="1"/>
  <c r="S677" i="6"/>
  <c r="Z899" i="6" s="1"/>
  <c r="AQ899" i="6" s="1"/>
  <c r="T672" i="6"/>
  <c r="AA894" i="6" s="1"/>
  <c r="AR894" i="6" s="1"/>
  <c r="R675" i="6"/>
  <c r="Y897" i="6" s="1"/>
  <c r="AP897" i="6" s="1"/>
  <c r="P677" i="6"/>
  <c r="W899" i="6" s="1"/>
  <c r="AN899" i="6" s="1"/>
  <c r="R673" i="6"/>
  <c r="Y895" i="6" s="1"/>
  <c r="AP895" i="6" s="1"/>
  <c r="P676" i="6"/>
  <c r="R677" i="6"/>
  <c r="Y899" i="6" s="1"/>
  <c r="AP899" i="6" s="1"/>
  <c r="P672" i="6"/>
  <c r="W894" i="6" s="1"/>
  <c r="T674" i="6"/>
  <c r="T676" i="6"/>
  <c r="T677" i="6"/>
  <c r="AA899" i="6" s="1"/>
  <c r="AR899" i="6" s="1"/>
  <c r="R676" i="6"/>
  <c r="P674" i="6"/>
  <c r="W896" i="6" s="1"/>
  <c r="AN896" i="6" s="1"/>
  <c r="S486" i="6"/>
  <c r="Z646" i="6" s="1"/>
  <c r="AQ646" i="6" s="1"/>
  <c r="Q487" i="6"/>
  <c r="X647" i="6" s="1"/>
  <c r="AO647" i="6" s="1"/>
  <c r="U487" i="6"/>
  <c r="AB647" i="6" s="1"/>
  <c r="AS647" i="6" s="1"/>
  <c r="S488" i="6"/>
  <c r="Z648" i="6" s="1"/>
  <c r="AQ648" i="6" s="1"/>
  <c r="Q489" i="6"/>
  <c r="X649" i="6" s="1"/>
  <c r="AO649" i="6" s="1"/>
  <c r="U489" i="6"/>
  <c r="S490" i="6"/>
  <c r="Z650" i="6" s="1"/>
  <c r="AQ650" i="6" s="1"/>
  <c r="Q491" i="6"/>
  <c r="X651" i="6" s="1"/>
  <c r="AO651" i="6" s="1"/>
  <c r="U491" i="6"/>
  <c r="AB651" i="6" s="1"/>
  <c r="AS651" i="6" s="1"/>
  <c r="P486" i="6"/>
  <c r="W646" i="6" s="1"/>
  <c r="T486" i="6"/>
  <c r="AA646" i="6" s="1"/>
  <c r="AR646" i="6" s="1"/>
  <c r="R487" i="6"/>
  <c r="Y647" i="6" s="1"/>
  <c r="AP647" i="6" s="1"/>
  <c r="P488" i="6"/>
  <c r="W648" i="6" s="1"/>
  <c r="AN648" i="6" s="1"/>
  <c r="T488" i="6"/>
  <c r="AA648" i="6" s="1"/>
  <c r="AR648" i="6" s="1"/>
  <c r="R489" i="6"/>
  <c r="P490" i="6"/>
  <c r="W650" i="6" s="1"/>
  <c r="AN650" i="6" s="1"/>
  <c r="T490" i="6"/>
  <c r="AA650" i="6" s="1"/>
  <c r="AR650" i="6" s="1"/>
  <c r="R491" i="6"/>
  <c r="R486" i="6"/>
  <c r="Y646" i="6" s="1"/>
  <c r="AP646" i="6" s="1"/>
  <c r="P487" i="6"/>
  <c r="W647" i="6" s="1"/>
  <c r="AN647" i="6" s="1"/>
  <c r="T487" i="6"/>
  <c r="AA647" i="6" s="1"/>
  <c r="AR647" i="6" s="1"/>
  <c r="R488" i="6"/>
  <c r="Y648" i="6" s="1"/>
  <c r="AP648" i="6" s="1"/>
  <c r="P489" i="6"/>
  <c r="W649" i="6" s="1"/>
  <c r="AN649" i="6" s="1"/>
  <c r="T489" i="6"/>
  <c r="R490" i="6"/>
  <c r="P491" i="6"/>
  <c r="W651" i="6" s="1"/>
  <c r="AN651" i="6" s="1"/>
  <c r="T491" i="6"/>
  <c r="AA651" i="6" s="1"/>
  <c r="AR651" i="6" s="1"/>
  <c r="S487" i="6"/>
  <c r="Q490" i="6"/>
  <c r="X650" i="6" s="1"/>
  <c r="AO650" i="6" s="1"/>
  <c r="Q488" i="6"/>
  <c r="X648" i="6" s="1"/>
  <c r="AO648" i="6" s="1"/>
  <c r="U490" i="6"/>
  <c r="AB650" i="6" s="1"/>
  <c r="AS650" i="6" s="1"/>
  <c r="U486" i="6"/>
  <c r="AB646" i="6" s="1"/>
  <c r="AS646" i="6" s="1"/>
  <c r="S489" i="6"/>
  <c r="Z649" i="6" s="1"/>
  <c r="AQ649" i="6" s="1"/>
  <c r="Q486" i="6"/>
  <c r="X646" i="6" s="1"/>
  <c r="AO646" i="6" s="1"/>
  <c r="S491" i="6"/>
  <c r="Z651" i="6" s="1"/>
  <c r="AQ651" i="6" s="1"/>
  <c r="U488" i="6"/>
  <c r="AB648" i="6" s="1"/>
  <c r="AS648" i="6" s="1"/>
  <c r="Q402" i="6"/>
  <c r="X534" i="6" s="1"/>
  <c r="AO534" i="6" s="1"/>
  <c r="U402" i="6"/>
  <c r="AB534" i="6" s="1"/>
  <c r="AS534" i="6" s="1"/>
  <c r="S403" i="6"/>
  <c r="Q404" i="6"/>
  <c r="X536" i="6" s="1"/>
  <c r="AO536" i="6" s="1"/>
  <c r="U404" i="6"/>
  <c r="AB536" i="6" s="1"/>
  <c r="AS536" i="6" s="1"/>
  <c r="S405" i="6"/>
  <c r="Z537" i="6" s="1"/>
  <c r="AQ537" i="6" s="1"/>
  <c r="Q406" i="6"/>
  <c r="U406" i="6"/>
  <c r="AB538" i="6" s="1"/>
  <c r="AS538" i="6" s="1"/>
  <c r="S407" i="6"/>
  <c r="Z539" i="6" s="1"/>
  <c r="AQ539" i="6" s="1"/>
  <c r="R402" i="6"/>
  <c r="Y534" i="6" s="1"/>
  <c r="AP534" i="6" s="1"/>
  <c r="P403" i="6"/>
  <c r="W535" i="6" s="1"/>
  <c r="AN535" i="6" s="1"/>
  <c r="T403" i="6"/>
  <c r="AA535" i="6" s="1"/>
  <c r="AR535" i="6" s="1"/>
  <c r="R404" i="6"/>
  <c r="Y536" i="6" s="1"/>
  <c r="AP536" i="6" s="1"/>
  <c r="P405" i="6"/>
  <c r="W537" i="6" s="1"/>
  <c r="AN537" i="6" s="1"/>
  <c r="T405" i="6"/>
  <c r="R406" i="6"/>
  <c r="Y538" i="6" s="1"/>
  <c r="AP538" i="6" s="1"/>
  <c r="P407" i="6"/>
  <c r="T407" i="6"/>
  <c r="AA539" i="6" s="1"/>
  <c r="AR539" i="6" s="1"/>
  <c r="P402" i="6"/>
  <c r="W534" i="6" s="1"/>
  <c r="T402" i="6"/>
  <c r="AA534" i="6" s="1"/>
  <c r="AR534" i="6" s="1"/>
  <c r="R403" i="6"/>
  <c r="P404" i="6"/>
  <c r="W536" i="6" s="1"/>
  <c r="AN536" i="6" s="1"/>
  <c r="T404" i="6"/>
  <c r="AA536" i="6" s="1"/>
  <c r="AR536" i="6" s="1"/>
  <c r="R405" i="6"/>
  <c r="Y537" i="6" s="1"/>
  <c r="AP537" i="6" s="1"/>
  <c r="P406" i="6"/>
  <c r="W538" i="6" s="1"/>
  <c r="AN538" i="6" s="1"/>
  <c r="T406" i="6"/>
  <c r="R407" i="6"/>
  <c r="Y539" i="6" s="1"/>
  <c r="AP539" i="6" s="1"/>
  <c r="S404" i="6"/>
  <c r="Q407" i="6"/>
  <c r="X539" i="6" s="1"/>
  <c r="AO539" i="6" s="1"/>
  <c r="S402" i="6"/>
  <c r="Z534" i="6" s="1"/>
  <c r="AQ534" i="6" s="1"/>
  <c r="Q405" i="6"/>
  <c r="X537" i="6" s="1"/>
  <c r="AO537" i="6" s="1"/>
  <c r="U407" i="6"/>
  <c r="AB539" i="6" s="1"/>
  <c r="AS539" i="6" s="1"/>
  <c r="U403" i="6"/>
  <c r="AB535" i="6" s="1"/>
  <c r="AS535" i="6" s="1"/>
  <c r="S406" i="6"/>
  <c r="Z538" i="6" s="1"/>
  <c r="AQ538" i="6" s="1"/>
  <c r="Q403" i="6"/>
  <c r="X535" i="6" s="1"/>
  <c r="AO535" i="6" s="1"/>
  <c r="U405" i="6"/>
  <c r="Q258" i="6"/>
  <c r="U258" i="6"/>
  <c r="AB342" i="6" s="1"/>
  <c r="AS342" i="6" s="1"/>
  <c r="S259" i="6"/>
  <c r="Z343" i="6" s="1"/>
  <c r="AQ343" i="6" s="1"/>
  <c r="Q260" i="6"/>
  <c r="U260" i="6"/>
  <c r="AB344" i="6" s="1"/>
  <c r="AS344" i="6" s="1"/>
  <c r="S261" i="6"/>
  <c r="Z345" i="6" s="1"/>
  <c r="AQ345" i="6" s="1"/>
  <c r="Q262" i="6"/>
  <c r="X346" i="6" s="1"/>
  <c r="AO346" i="6" s="1"/>
  <c r="U262" i="6"/>
  <c r="AB346" i="6" s="1"/>
  <c r="AS346" i="6" s="1"/>
  <c r="S263" i="6"/>
  <c r="Z347" i="6" s="1"/>
  <c r="AQ347" i="6" s="1"/>
  <c r="P258" i="6"/>
  <c r="W342" i="6" s="1"/>
  <c r="T258" i="6"/>
  <c r="AA342" i="6" s="1"/>
  <c r="AR342" i="6" s="1"/>
  <c r="R259" i="6"/>
  <c r="Y343" i="6" s="1"/>
  <c r="AP343" i="6" s="1"/>
  <c r="P260" i="6"/>
  <c r="W344" i="6" s="1"/>
  <c r="AN344" i="6" s="1"/>
  <c r="T260" i="6"/>
  <c r="R261" i="6"/>
  <c r="P262" i="6"/>
  <c r="W346" i="6" s="1"/>
  <c r="AN346" i="6" s="1"/>
  <c r="T262" i="6"/>
  <c r="R263" i="6"/>
  <c r="Y347" i="6" s="1"/>
  <c r="AP347" i="6" s="1"/>
  <c r="Q259" i="6"/>
  <c r="X343" i="6" s="1"/>
  <c r="AO343" i="6" s="1"/>
  <c r="S260" i="6"/>
  <c r="Z344" i="6" s="1"/>
  <c r="AQ344" i="6" s="1"/>
  <c r="U261" i="6"/>
  <c r="AB345" i="6" s="1"/>
  <c r="AS345" i="6" s="1"/>
  <c r="Q263" i="6"/>
  <c r="X347" i="6" s="1"/>
  <c r="AO347" i="6" s="1"/>
  <c r="R258" i="6"/>
  <c r="Y342" i="6" s="1"/>
  <c r="AP342" i="6" s="1"/>
  <c r="T259" i="6"/>
  <c r="AA343" i="6" s="1"/>
  <c r="AR343" i="6" s="1"/>
  <c r="P261" i="6"/>
  <c r="W345" i="6" s="1"/>
  <c r="AN345" i="6" s="1"/>
  <c r="R262" i="6"/>
  <c r="Y346" i="6" s="1"/>
  <c r="AP346" i="6" s="1"/>
  <c r="T263" i="6"/>
  <c r="P259" i="6"/>
  <c r="R260" i="6"/>
  <c r="Y344" i="6" s="1"/>
  <c r="AP344" i="6" s="1"/>
  <c r="T261" i="6"/>
  <c r="AA345" i="6" s="1"/>
  <c r="AR345" i="6" s="1"/>
  <c r="P263" i="6"/>
  <c r="S262" i="6"/>
  <c r="S258" i="6"/>
  <c r="Z342" i="6" s="1"/>
  <c r="AQ342" i="6" s="1"/>
  <c r="U263" i="6"/>
  <c r="AB347" i="6" s="1"/>
  <c r="AS347" i="6" s="1"/>
  <c r="Q261" i="6"/>
  <c r="X345" i="6" s="1"/>
  <c r="AO345" i="6" s="1"/>
  <c r="U259" i="6"/>
  <c r="S780" i="6"/>
  <c r="Z1038" i="6" s="1"/>
  <c r="AQ1038" i="6" s="1"/>
  <c r="Q781" i="6"/>
  <c r="U781" i="6"/>
  <c r="AB1039" i="6" s="1"/>
  <c r="AS1039" i="6" s="1"/>
  <c r="S782" i="6"/>
  <c r="Z1040" i="6" s="1"/>
  <c r="AQ1040" i="6" s="1"/>
  <c r="Q783" i="6"/>
  <c r="U783" i="6"/>
  <c r="S784" i="6"/>
  <c r="Z1042" i="6" s="1"/>
  <c r="AQ1042" i="6" s="1"/>
  <c r="Q785" i="6"/>
  <c r="X1043" i="6" s="1"/>
  <c r="AO1043" i="6" s="1"/>
  <c r="U785" i="6"/>
  <c r="AB1043" i="6" s="1"/>
  <c r="AS1043" i="6" s="1"/>
  <c r="P780" i="6"/>
  <c r="W1038" i="6" s="1"/>
  <c r="T780" i="6"/>
  <c r="R781" i="6"/>
  <c r="Y1039" i="6" s="1"/>
  <c r="AP1039" i="6" s="1"/>
  <c r="P782" i="6"/>
  <c r="W1040" i="6" s="1"/>
  <c r="AN1040" i="6" s="1"/>
  <c r="T782" i="6"/>
  <c r="R783" i="6"/>
  <c r="Y1041" i="6" s="1"/>
  <c r="AP1041" i="6" s="1"/>
  <c r="P784" i="6"/>
  <c r="W1042" i="6" s="1"/>
  <c r="AN1042" i="6" s="1"/>
  <c r="T784" i="6"/>
  <c r="AA1042" i="6" s="1"/>
  <c r="AR1042" i="6" s="1"/>
  <c r="R785" i="6"/>
  <c r="Y1043" i="6" s="1"/>
  <c r="AP1043" i="6" s="1"/>
  <c r="R780" i="6"/>
  <c r="Y1038" i="6" s="1"/>
  <c r="AP1038" i="6" s="1"/>
  <c r="P781" i="6"/>
  <c r="W1039" i="6" s="1"/>
  <c r="AN1039" i="6" s="1"/>
  <c r="T781" i="6"/>
  <c r="R782" i="6"/>
  <c r="Y1040" i="6" s="1"/>
  <c r="AP1040" i="6" s="1"/>
  <c r="P783" i="6"/>
  <c r="W1041" i="6" s="1"/>
  <c r="AN1041" i="6" s="1"/>
  <c r="T783" i="6"/>
  <c r="AA1041" i="6" s="1"/>
  <c r="AR1041" i="6" s="1"/>
  <c r="R784" i="6"/>
  <c r="P785" i="6"/>
  <c r="W1043" i="6" s="1"/>
  <c r="AN1043" i="6" s="1"/>
  <c r="T785" i="6"/>
  <c r="AA1043" i="6" s="1"/>
  <c r="AR1043" i="6" s="1"/>
  <c r="U780" i="6"/>
  <c r="AB1038" i="6" s="1"/>
  <c r="AS1038" i="6" s="1"/>
  <c r="S783" i="6"/>
  <c r="Z1041" i="6" s="1"/>
  <c r="AQ1041" i="6" s="1"/>
  <c r="S781" i="6"/>
  <c r="Z1039" i="6" s="1"/>
  <c r="AQ1039" i="6" s="1"/>
  <c r="Q784" i="6"/>
  <c r="X1042" i="6" s="1"/>
  <c r="AO1042" i="6" s="1"/>
  <c r="Q780" i="6"/>
  <c r="U782" i="6"/>
  <c r="S785" i="6"/>
  <c r="U784" i="6"/>
  <c r="AB1042" i="6" s="1"/>
  <c r="AS1042" i="6" s="1"/>
  <c r="Q782" i="6"/>
  <c r="X1040" i="6" s="1"/>
  <c r="AO1040" i="6" s="1"/>
  <c r="R372" i="6"/>
  <c r="Y494" i="6" s="1"/>
  <c r="AP494" i="6" s="1"/>
  <c r="P373" i="6"/>
  <c r="T373" i="6"/>
  <c r="AA495" i="6" s="1"/>
  <c r="AR495" i="6" s="1"/>
  <c r="R374" i="6"/>
  <c r="Y496" i="6" s="1"/>
  <c r="AP496" i="6" s="1"/>
  <c r="P375" i="6"/>
  <c r="T375" i="6"/>
  <c r="AA497" i="6" s="1"/>
  <c r="AR497" i="6" s="1"/>
  <c r="R376" i="6"/>
  <c r="Y498" i="6" s="1"/>
  <c r="AP498" i="6" s="1"/>
  <c r="P377" i="6"/>
  <c r="T377" i="6"/>
  <c r="S372" i="6"/>
  <c r="Z494" i="6" s="1"/>
  <c r="AQ494" i="6" s="1"/>
  <c r="Q373" i="6"/>
  <c r="U373" i="6"/>
  <c r="S374" i="6"/>
  <c r="Z496" i="6" s="1"/>
  <c r="AQ496" i="6" s="1"/>
  <c r="Q375" i="6"/>
  <c r="X497" i="6" s="1"/>
  <c r="AO497" i="6" s="1"/>
  <c r="U375" i="6"/>
  <c r="AB497" i="6" s="1"/>
  <c r="AS497" i="6" s="1"/>
  <c r="S376" i="6"/>
  <c r="Q377" i="6"/>
  <c r="X499" i="6" s="1"/>
  <c r="AO499" i="6" s="1"/>
  <c r="U377" i="6"/>
  <c r="Q372" i="6"/>
  <c r="X494" i="6" s="1"/>
  <c r="AO494" i="6" s="1"/>
  <c r="U372" i="6"/>
  <c r="AB494" i="6" s="1"/>
  <c r="AS494" i="6" s="1"/>
  <c r="S373" i="6"/>
  <c r="Z495" i="6" s="1"/>
  <c r="AQ495" i="6" s="1"/>
  <c r="Q374" i="6"/>
  <c r="U374" i="6"/>
  <c r="AB496" i="6" s="1"/>
  <c r="AS496" i="6" s="1"/>
  <c r="S375" i="6"/>
  <c r="Z497" i="6" s="1"/>
  <c r="AQ497" i="6" s="1"/>
  <c r="Q376" i="6"/>
  <c r="X498" i="6" s="1"/>
  <c r="AO498" i="6" s="1"/>
  <c r="U376" i="6"/>
  <c r="AB498" i="6" s="1"/>
  <c r="AS498" i="6" s="1"/>
  <c r="S377" i="6"/>
  <c r="Z499" i="6" s="1"/>
  <c r="AQ499" i="6" s="1"/>
  <c r="R373" i="6"/>
  <c r="P376" i="6"/>
  <c r="P374" i="6"/>
  <c r="W496" i="6" s="1"/>
  <c r="AN496" i="6" s="1"/>
  <c r="T376" i="6"/>
  <c r="AA498" i="6" s="1"/>
  <c r="AR498" i="6" s="1"/>
  <c r="T372" i="6"/>
  <c r="AA494" i="6" s="1"/>
  <c r="AR494" i="6" s="1"/>
  <c r="R375" i="6"/>
  <c r="Y497" i="6" s="1"/>
  <c r="AP497" i="6" s="1"/>
  <c r="P372" i="6"/>
  <c r="W494" i="6" s="1"/>
  <c r="R377" i="6"/>
  <c r="Y499" i="6" s="1"/>
  <c r="AP499" i="6" s="1"/>
  <c r="T374" i="6"/>
  <c r="AA496" i="6" s="1"/>
  <c r="AR496" i="6" s="1"/>
  <c r="R18" i="6"/>
  <c r="Y22" i="6" s="1"/>
  <c r="AP22" i="6" s="1"/>
  <c r="P19" i="6"/>
  <c r="W23" i="6" s="1"/>
  <c r="AN23" i="6" s="1"/>
  <c r="T19" i="6"/>
  <c r="R20" i="6"/>
  <c r="Y24" i="6" s="1"/>
  <c r="AP24" i="6" s="1"/>
  <c r="P21" i="6"/>
  <c r="W25" i="6" s="1"/>
  <c r="AN25" i="6" s="1"/>
  <c r="T21" i="6"/>
  <c r="AA25" i="6" s="1"/>
  <c r="AR25" i="6" s="1"/>
  <c r="R22" i="6"/>
  <c r="P23" i="6"/>
  <c r="W27" i="6" s="1"/>
  <c r="AN27" i="6" s="1"/>
  <c r="T23" i="6"/>
  <c r="AA27" i="6" s="1"/>
  <c r="AR27" i="6" s="1"/>
  <c r="S18" i="6"/>
  <c r="Z22" i="6" s="1"/>
  <c r="AQ22" i="6" s="1"/>
  <c r="Q19" i="6"/>
  <c r="U19" i="6"/>
  <c r="AB23" i="6" s="1"/>
  <c r="AS23" i="6" s="1"/>
  <c r="S20" i="6"/>
  <c r="Z24" i="6" s="1"/>
  <c r="AQ24" i="6" s="1"/>
  <c r="Q21" i="6"/>
  <c r="X25" i="6" s="1"/>
  <c r="AO25" i="6" s="1"/>
  <c r="U21" i="6"/>
  <c r="AB25" i="6" s="1"/>
  <c r="AS25" i="6" s="1"/>
  <c r="S22" i="6"/>
  <c r="Z26" i="6" s="1"/>
  <c r="AQ26" i="6" s="1"/>
  <c r="Q23" i="6"/>
  <c r="X27" i="6" s="1"/>
  <c r="AO27" i="6" s="1"/>
  <c r="U23" i="6"/>
  <c r="AB27" i="6" s="1"/>
  <c r="AS27" i="6" s="1"/>
  <c r="Q18" i="6"/>
  <c r="U18" i="6"/>
  <c r="S19" i="6"/>
  <c r="Q20" i="6"/>
  <c r="X24" i="6" s="1"/>
  <c r="AO24" i="6" s="1"/>
  <c r="U20" i="6"/>
  <c r="S21" i="6"/>
  <c r="Z25" i="6" s="1"/>
  <c r="AQ25" i="6" s="1"/>
  <c r="Q22" i="6"/>
  <c r="X26" i="6" s="1"/>
  <c r="AO26" i="6" s="1"/>
  <c r="U22" i="6"/>
  <c r="AB26" i="6" s="1"/>
  <c r="AS26" i="6" s="1"/>
  <c r="S23" i="6"/>
  <c r="Z27" i="6" s="1"/>
  <c r="AQ27" i="6" s="1"/>
  <c r="P20" i="6"/>
  <c r="W24" i="6" s="1"/>
  <c r="AN24" i="6" s="1"/>
  <c r="T22" i="6"/>
  <c r="AA26" i="6" s="1"/>
  <c r="AR26" i="6" s="1"/>
  <c r="P18" i="6"/>
  <c r="W22" i="6" s="1"/>
  <c r="T20" i="6"/>
  <c r="AA24" i="6" s="1"/>
  <c r="AR24" i="6" s="1"/>
  <c r="R23" i="6"/>
  <c r="Y27" i="6" s="1"/>
  <c r="AP27" i="6" s="1"/>
  <c r="R19" i="6"/>
  <c r="Y23" i="6" s="1"/>
  <c r="AP23" i="6" s="1"/>
  <c r="P22" i="6"/>
  <c r="W26" i="6" s="1"/>
  <c r="AN26" i="6" s="1"/>
  <c r="R21" i="6"/>
  <c r="T18" i="6"/>
  <c r="P1200" i="6"/>
  <c r="W1598" i="6" s="1"/>
  <c r="T1200" i="6"/>
  <c r="AA1598" i="6" s="1"/>
  <c r="AR1598" i="6" s="1"/>
  <c r="R1201" i="6"/>
  <c r="Y1599" i="6" s="1"/>
  <c r="AP1599" i="6" s="1"/>
  <c r="P1202" i="6"/>
  <c r="W1600" i="6" s="1"/>
  <c r="AN1600" i="6" s="1"/>
  <c r="T1202" i="6"/>
  <c r="R1203" i="6"/>
  <c r="Y1601" i="6" s="1"/>
  <c r="AP1601" i="6" s="1"/>
  <c r="P1204" i="6"/>
  <c r="T1204" i="6"/>
  <c r="AA1602" i="6" s="1"/>
  <c r="AR1602" i="6" s="1"/>
  <c r="R1205" i="6"/>
  <c r="Y1603" i="6" s="1"/>
  <c r="AP1603" i="6" s="1"/>
  <c r="Q1200" i="6"/>
  <c r="X1598" i="6" s="1"/>
  <c r="AO1598" i="6" s="1"/>
  <c r="U1200" i="6"/>
  <c r="AB1598" i="6" s="1"/>
  <c r="AS1598" i="6" s="1"/>
  <c r="S1201" i="6"/>
  <c r="Q1202" i="6"/>
  <c r="X1600" i="6" s="1"/>
  <c r="AO1600" i="6" s="1"/>
  <c r="U1202" i="6"/>
  <c r="AB1600" i="6" s="1"/>
  <c r="AS1600" i="6" s="1"/>
  <c r="S1203" i="6"/>
  <c r="Z1601" i="6" s="1"/>
  <c r="AQ1601" i="6" s="1"/>
  <c r="Q1204" i="6"/>
  <c r="U1204" i="6"/>
  <c r="AB1602" i="6" s="1"/>
  <c r="AS1602" i="6" s="1"/>
  <c r="S1205" i="6"/>
  <c r="Z1603" i="6" s="1"/>
  <c r="AQ1603" i="6" s="1"/>
  <c r="S1200" i="6"/>
  <c r="Q1201" i="6"/>
  <c r="X1599" i="6" s="1"/>
  <c r="AO1599" i="6" s="1"/>
  <c r="U1201" i="6"/>
  <c r="AB1599" i="6" s="1"/>
  <c r="AS1599" i="6" s="1"/>
  <c r="S1202" i="6"/>
  <c r="Z1600" i="6" s="1"/>
  <c r="AQ1600" i="6" s="1"/>
  <c r="Q1203" i="6"/>
  <c r="U1203" i="6"/>
  <c r="AB1601" i="6" s="1"/>
  <c r="AS1601" i="6" s="1"/>
  <c r="S1204" i="6"/>
  <c r="Z1602" i="6" s="1"/>
  <c r="AQ1602" i="6" s="1"/>
  <c r="Q1205" i="6"/>
  <c r="X1603" i="6" s="1"/>
  <c r="AO1603" i="6" s="1"/>
  <c r="U1205" i="6"/>
  <c r="R1200" i="6"/>
  <c r="Y1598" i="6" s="1"/>
  <c r="AP1598" i="6" s="1"/>
  <c r="P1203" i="6"/>
  <c r="W1601" i="6" s="1"/>
  <c r="AN1601" i="6" s="1"/>
  <c r="T1205" i="6"/>
  <c r="AA1603" i="6" s="1"/>
  <c r="AR1603" i="6" s="1"/>
  <c r="P1201" i="6"/>
  <c r="T1203" i="6"/>
  <c r="R1202" i="6"/>
  <c r="Y1600" i="6" s="1"/>
  <c r="AP1600" i="6" s="1"/>
  <c r="P1205" i="6"/>
  <c r="W1603" i="6" s="1"/>
  <c r="AN1603" i="6" s="1"/>
  <c r="T1201" i="6"/>
  <c r="AA1599" i="6" s="1"/>
  <c r="AR1599" i="6" s="1"/>
  <c r="R1204" i="6"/>
  <c r="Y1602" i="6" s="1"/>
  <c r="AP1602" i="6" s="1"/>
  <c r="Q1026" i="6"/>
  <c r="X1366" i="6" s="1"/>
  <c r="AO1366" i="6" s="1"/>
  <c r="U1026" i="6"/>
  <c r="S1027" i="6"/>
  <c r="Z1367" i="6" s="1"/>
  <c r="AQ1367" i="6" s="1"/>
  <c r="Q1028" i="6"/>
  <c r="U1028" i="6"/>
  <c r="AB1368" i="6" s="1"/>
  <c r="AS1368" i="6" s="1"/>
  <c r="S1029" i="6"/>
  <c r="Z1369" i="6" s="1"/>
  <c r="AQ1369" i="6" s="1"/>
  <c r="Q1030" i="6"/>
  <c r="X1370" i="6" s="1"/>
  <c r="AO1370" i="6" s="1"/>
  <c r="U1030" i="6"/>
  <c r="AB1370" i="6" s="1"/>
  <c r="AS1370" i="6" s="1"/>
  <c r="S1031" i="6"/>
  <c r="Z1371" i="6" s="1"/>
  <c r="AQ1371" i="6" s="1"/>
  <c r="R1026" i="6"/>
  <c r="Y1366" i="6" s="1"/>
  <c r="AP1366" i="6" s="1"/>
  <c r="P1027" i="6"/>
  <c r="T1027" i="6"/>
  <c r="AA1367" i="6" s="1"/>
  <c r="AR1367" i="6" s="1"/>
  <c r="R1028" i="6"/>
  <c r="Y1368" i="6" s="1"/>
  <c r="AP1368" i="6" s="1"/>
  <c r="P1029" i="6"/>
  <c r="W1369" i="6" s="1"/>
  <c r="AN1369" i="6" s="1"/>
  <c r="T1029" i="6"/>
  <c r="AA1369" i="6" s="1"/>
  <c r="AR1369" i="6" s="1"/>
  <c r="R1030" i="6"/>
  <c r="Y1370" i="6" s="1"/>
  <c r="AP1370" i="6" s="1"/>
  <c r="P1031" i="6"/>
  <c r="W1371" i="6" s="1"/>
  <c r="AN1371" i="6" s="1"/>
  <c r="T1031" i="6"/>
  <c r="P1026" i="6"/>
  <c r="W1366" i="6" s="1"/>
  <c r="T1026" i="6"/>
  <c r="AA1366" i="6" s="1"/>
  <c r="AR1366" i="6" s="1"/>
  <c r="R1027" i="6"/>
  <c r="Y1367" i="6" s="1"/>
  <c r="AP1367" i="6" s="1"/>
  <c r="P1028" i="6"/>
  <c r="W1368" i="6" s="1"/>
  <c r="AN1368" i="6" s="1"/>
  <c r="T1028" i="6"/>
  <c r="AA1368" i="6" s="1"/>
  <c r="AR1368" i="6" s="1"/>
  <c r="R1029" i="6"/>
  <c r="P1030" i="6"/>
  <c r="W1370" i="6" s="1"/>
  <c r="AN1370" i="6" s="1"/>
  <c r="T1030" i="6"/>
  <c r="R1031" i="6"/>
  <c r="S1026" i="6"/>
  <c r="Z1366" i="6" s="1"/>
  <c r="AQ1366" i="6" s="1"/>
  <c r="Q1029" i="6"/>
  <c r="X1369" i="6" s="1"/>
  <c r="AO1369" i="6" s="1"/>
  <c r="U1031" i="6"/>
  <c r="AB1371" i="6" s="1"/>
  <c r="AS1371" i="6" s="1"/>
  <c r="Q1027" i="6"/>
  <c r="X1367" i="6" s="1"/>
  <c r="AO1367" i="6" s="1"/>
  <c r="U1029" i="6"/>
  <c r="AB1369" i="6" s="1"/>
  <c r="AS1369" i="6" s="1"/>
  <c r="S1028" i="6"/>
  <c r="Z1368" i="6" s="1"/>
  <c r="AQ1368" i="6" s="1"/>
  <c r="Q1031" i="6"/>
  <c r="X1371" i="6" s="1"/>
  <c r="AO1371" i="6" s="1"/>
  <c r="U1027" i="6"/>
  <c r="S1030" i="6"/>
  <c r="P276" i="6"/>
  <c r="W366" i="6" s="1"/>
  <c r="T276" i="6"/>
  <c r="AA366" i="6" s="1"/>
  <c r="AR366" i="6" s="1"/>
  <c r="R277" i="6"/>
  <c r="P278" i="6"/>
  <c r="W368" i="6" s="1"/>
  <c r="AN368" i="6" s="1"/>
  <c r="T278" i="6"/>
  <c r="AA368" i="6" s="1"/>
  <c r="AR368" i="6" s="1"/>
  <c r="R279" i="6"/>
  <c r="Y369" i="6" s="1"/>
  <c r="AP369" i="6" s="1"/>
  <c r="P280" i="6"/>
  <c r="T280" i="6"/>
  <c r="AA370" i="6" s="1"/>
  <c r="AR370" i="6" s="1"/>
  <c r="R281" i="6"/>
  <c r="Y371" i="6" s="1"/>
  <c r="AP371" i="6" s="1"/>
  <c r="R276" i="6"/>
  <c r="Y366" i="6" s="1"/>
  <c r="AP366" i="6" s="1"/>
  <c r="P277" i="6"/>
  <c r="W367" i="6" s="1"/>
  <c r="AN367" i="6" s="1"/>
  <c r="T277" i="6"/>
  <c r="R278" i="6"/>
  <c r="P279" i="6"/>
  <c r="W369" i="6" s="1"/>
  <c r="AN369" i="6" s="1"/>
  <c r="T279" i="6"/>
  <c r="AA369" i="6" s="1"/>
  <c r="AR369" i="6" s="1"/>
  <c r="R280" i="6"/>
  <c r="Y370" i="6" s="1"/>
  <c r="AP370" i="6" s="1"/>
  <c r="P281" i="6"/>
  <c r="W371" i="6" s="1"/>
  <c r="AN371" i="6" s="1"/>
  <c r="T281" i="6"/>
  <c r="AA371" i="6" s="1"/>
  <c r="AR371" i="6" s="1"/>
  <c r="U276" i="6"/>
  <c r="AB366" i="6" s="1"/>
  <c r="AS366" i="6" s="1"/>
  <c r="Q278" i="6"/>
  <c r="X368" i="6" s="1"/>
  <c r="AO368" i="6" s="1"/>
  <c r="S279" i="6"/>
  <c r="Z369" i="6" s="1"/>
  <c r="AQ369" i="6" s="1"/>
  <c r="U280" i="6"/>
  <c r="Q277" i="6"/>
  <c r="S278" i="6"/>
  <c r="U279" i="6"/>
  <c r="AB369" i="6" s="1"/>
  <c r="AS369" i="6" s="1"/>
  <c r="Q281" i="6"/>
  <c r="X371" i="6" s="1"/>
  <c r="AO371" i="6" s="1"/>
  <c r="S276" i="6"/>
  <c r="Z366" i="6" s="1"/>
  <c r="AQ366" i="6" s="1"/>
  <c r="U277" i="6"/>
  <c r="AB367" i="6" s="1"/>
  <c r="AS367" i="6" s="1"/>
  <c r="Q279" i="6"/>
  <c r="X369" i="6" s="1"/>
  <c r="AO369" i="6" s="1"/>
  <c r="S280" i="6"/>
  <c r="Z370" i="6" s="1"/>
  <c r="AQ370" i="6" s="1"/>
  <c r="U281" i="6"/>
  <c r="U278" i="6"/>
  <c r="Q280" i="6"/>
  <c r="S277" i="6"/>
  <c r="Z367" i="6" s="1"/>
  <c r="AQ367" i="6" s="1"/>
  <c r="Q276" i="6"/>
  <c r="X366" i="6" s="1"/>
  <c r="AO366" i="6" s="1"/>
  <c r="S281" i="6"/>
  <c r="Z371" i="6" s="1"/>
  <c r="AQ371" i="6" s="1"/>
  <c r="Q48" i="6"/>
  <c r="X62" i="6" s="1"/>
  <c r="AO62" i="6" s="1"/>
  <c r="U48" i="6"/>
  <c r="S49" i="6"/>
  <c r="Z63" i="6" s="1"/>
  <c r="AQ63" i="6" s="1"/>
  <c r="Q50" i="6"/>
  <c r="U50" i="6"/>
  <c r="S51" i="6"/>
  <c r="Z65" i="6" s="1"/>
  <c r="AQ65" i="6" s="1"/>
  <c r="Q52" i="6"/>
  <c r="X66" i="6" s="1"/>
  <c r="AO66" i="6" s="1"/>
  <c r="U52" i="6"/>
  <c r="AB66" i="6" s="1"/>
  <c r="AS66" i="6" s="1"/>
  <c r="S53" i="6"/>
  <c r="Z67" i="6" s="1"/>
  <c r="AQ67" i="6" s="1"/>
  <c r="P48" i="6"/>
  <c r="W62" i="6" s="1"/>
  <c r="T48" i="6"/>
  <c r="AA62" i="6" s="1"/>
  <c r="AR62" i="6" s="1"/>
  <c r="R49" i="6"/>
  <c r="Y63" i="6" s="1"/>
  <c r="AP63" i="6" s="1"/>
  <c r="P50" i="6"/>
  <c r="T50" i="6"/>
  <c r="AA64" i="6" s="1"/>
  <c r="AR64" i="6" s="1"/>
  <c r="R51" i="6"/>
  <c r="Y65" i="6" s="1"/>
  <c r="AP65" i="6" s="1"/>
  <c r="P52" i="6"/>
  <c r="W66" i="6" s="1"/>
  <c r="AN66" i="6" s="1"/>
  <c r="T52" i="6"/>
  <c r="AA66" i="6" s="1"/>
  <c r="AR66" i="6" s="1"/>
  <c r="R53" i="6"/>
  <c r="Y67" i="6" s="1"/>
  <c r="AP67" i="6" s="1"/>
  <c r="Q49" i="6"/>
  <c r="X63" i="6" s="1"/>
  <c r="AO63" i="6" s="1"/>
  <c r="S50" i="6"/>
  <c r="Z64" i="6" s="1"/>
  <c r="AQ64" i="6" s="1"/>
  <c r="U51" i="6"/>
  <c r="AB65" i="6" s="1"/>
  <c r="AS65" i="6" s="1"/>
  <c r="Q53" i="6"/>
  <c r="R48" i="6"/>
  <c r="Y62" i="6" s="1"/>
  <c r="AP62" i="6" s="1"/>
  <c r="T49" i="6"/>
  <c r="AA63" i="6" s="1"/>
  <c r="AR63" i="6" s="1"/>
  <c r="P51" i="6"/>
  <c r="R52" i="6"/>
  <c r="T53" i="6"/>
  <c r="AA67" i="6" s="1"/>
  <c r="AR67" i="6" s="1"/>
  <c r="P49" i="6"/>
  <c r="W63" i="6" s="1"/>
  <c r="AN63" i="6" s="1"/>
  <c r="R50" i="6"/>
  <c r="T51" i="6"/>
  <c r="AA65" i="6" s="1"/>
  <c r="AR65" i="6" s="1"/>
  <c r="P53" i="6"/>
  <c r="W67" i="6" s="1"/>
  <c r="AN67" i="6" s="1"/>
  <c r="S48" i="6"/>
  <c r="Z62" i="6" s="1"/>
  <c r="AQ62" i="6" s="1"/>
  <c r="U53" i="6"/>
  <c r="AB67" i="6" s="1"/>
  <c r="AS67" i="6" s="1"/>
  <c r="U49" i="6"/>
  <c r="S52" i="6"/>
  <c r="Q51" i="6"/>
  <c r="X65" i="6" s="1"/>
  <c r="AO65" i="6" s="1"/>
  <c r="R114" i="6"/>
  <c r="Y150" i="6" s="1"/>
  <c r="AP150" i="6" s="1"/>
  <c r="P115" i="6"/>
  <c r="T115" i="6"/>
  <c r="R116" i="6"/>
  <c r="Y152" i="6" s="1"/>
  <c r="AP152" i="6" s="1"/>
  <c r="P117" i="6"/>
  <c r="T117" i="6"/>
  <c r="AA153" i="6" s="1"/>
  <c r="AR153" i="6" s="1"/>
  <c r="R118" i="6"/>
  <c r="Y154" i="6" s="1"/>
  <c r="AP154" i="6" s="1"/>
  <c r="P119" i="6"/>
  <c r="T119" i="6"/>
  <c r="AA155" i="6" s="1"/>
  <c r="AR155" i="6" s="1"/>
  <c r="T114" i="6"/>
  <c r="AA150" i="6" s="1"/>
  <c r="AR150" i="6" s="1"/>
  <c r="S115" i="6"/>
  <c r="S116" i="6"/>
  <c r="Z152" i="6" s="1"/>
  <c r="AQ152" i="6" s="1"/>
  <c r="R117" i="6"/>
  <c r="Y153" i="6" s="1"/>
  <c r="AP153" i="6" s="1"/>
  <c r="Q118" i="6"/>
  <c r="Q119" i="6"/>
  <c r="X155" i="6" s="1"/>
  <c r="AO155" i="6" s="1"/>
  <c r="P114" i="6"/>
  <c r="W150" i="6" s="1"/>
  <c r="U114" i="6"/>
  <c r="AB150" i="6" s="1"/>
  <c r="AS150" i="6" s="1"/>
  <c r="U115" i="6"/>
  <c r="T116" i="6"/>
  <c r="AA152" i="6" s="1"/>
  <c r="AR152" i="6" s="1"/>
  <c r="S117" i="6"/>
  <c r="S118" i="6"/>
  <c r="R119" i="6"/>
  <c r="S114" i="6"/>
  <c r="Z150" i="6" s="1"/>
  <c r="AQ150" i="6" s="1"/>
  <c r="R115" i="6"/>
  <c r="Y151" i="6" s="1"/>
  <c r="AP151" i="6" s="1"/>
  <c r="Q116" i="6"/>
  <c r="X152" i="6" s="1"/>
  <c r="AO152" i="6" s="1"/>
  <c r="Q117" i="6"/>
  <c r="X153" i="6" s="1"/>
  <c r="AO153" i="6" s="1"/>
  <c r="P118" i="6"/>
  <c r="W154" i="6" s="1"/>
  <c r="AN154" i="6" s="1"/>
  <c r="U118" i="6"/>
  <c r="AB154" i="6" s="1"/>
  <c r="AS154" i="6" s="1"/>
  <c r="U119" i="6"/>
  <c r="AB155" i="6" s="1"/>
  <c r="AS155" i="6" s="1"/>
  <c r="Q114" i="6"/>
  <c r="U117" i="6"/>
  <c r="AB153" i="6" s="1"/>
  <c r="AS153" i="6" s="1"/>
  <c r="Q115" i="6"/>
  <c r="X151" i="6" s="1"/>
  <c r="AO151" i="6" s="1"/>
  <c r="T118" i="6"/>
  <c r="U116" i="6"/>
  <c r="AB152" i="6" s="1"/>
  <c r="AS152" i="6" s="1"/>
  <c r="P116" i="6"/>
  <c r="W152" i="6" s="1"/>
  <c r="AN152" i="6" s="1"/>
  <c r="S119" i="6"/>
  <c r="Z155" i="6" s="1"/>
  <c r="AQ155" i="6" s="1"/>
  <c r="R972" i="6"/>
  <c r="P973" i="6"/>
  <c r="W1295" i="6" s="1"/>
  <c r="AN1295" i="6" s="1"/>
  <c r="T973" i="6"/>
  <c r="AA1295" i="6" s="1"/>
  <c r="AR1295" i="6" s="1"/>
  <c r="R974" i="6"/>
  <c r="Y1296" i="6" s="1"/>
  <c r="AP1296" i="6" s="1"/>
  <c r="P975" i="6"/>
  <c r="W1297" i="6" s="1"/>
  <c r="AN1297" i="6" s="1"/>
  <c r="T975" i="6"/>
  <c r="R976" i="6"/>
  <c r="Y1298" i="6" s="1"/>
  <c r="AP1298" i="6" s="1"/>
  <c r="P977" i="6"/>
  <c r="W1299" i="6" s="1"/>
  <c r="AN1299" i="6" s="1"/>
  <c r="T977" i="6"/>
  <c r="S972" i="6"/>
  <c r="Z1294" i="6" s="1"/>
  <c r="AQ1294" i="6" s="1"/>
  <c r="Q973" i="6"/>
  <c r="X1295" i="6" s="1"/>
  <c r="AO1295" i="6" s="1"/>
  <c r="U973" i="6"/>
  <c r="AB1295" i="6" s="1"/>
  <c r="AS1295" i="6" s="1"/>
  <c r="S974" i="6"/>
  <c r="Z1296" i="6" s="1"/>
  <c r="AQ1296" i="6" s="1"/>
  <c r="Q975" i="6"/>
  <c r="X1297" i="6" s="1"/>
  <c r="AO1297" i="6" s="1"/>
  <c r="U975" i="6"/>
  <c r="S976" i="6"/>
  <c r="Q977" i="6"/>
  <c r="X1299" i="6" s="1"/>
  <c r="AO1299" i="6" s="1"/>
  <c r="U977" i="6"/>
  <c r="AB1299" i="6" s="1"/>
  <c r="AS1299" i="6" s="1"/>
  <c r="Q972" i="6"/>
  <c r="X1294" i="6" s="1"/>
  <c r="AO1294" i="6" s="1"/>
  <c r="U972" i="6"/>
  <c r="AB1294" i="6" s="1"/>
  <c r="AS1294" i="6" s="1"/>
  <c r="S973" i="6"/>
  <c r="Q974" i="6"/>
  <c r="X1296" i="6" s="1"/>
  <c r="AO1296" i="6" s="1"/>
  <c r="U974" i="6"/>
  <c r="AB1296" i="6" s="1"/>
  <c r="AS1296" i="6" s="1"/>
  <c r="S975" i="6"/>
  <c r="Z1297" i="6" s="1"/>
  <c r="AQ1297" i="6" s="1"/>
  <c r="Q976" i="6"/>
  <c r="U976" i="6"/>
  <c r="AB1298" i="6" s="1"/>
  <c r="AS1298" i="6" s="1"/>
  <c r="S977" i="6"/>
  <c r="Z1299" i="6" s="1"/>
  <c r="AQ1299" i="6" s="1"/>
  <c r="P972" i="6"/>
  <c r="W1294" i="6" s="1"/>
  <c r="T974" i="6"/>
  <c r="AA1296" i="6" s="1"/>
  <c r="AR1296" i="6" s="1"/>
  <c r="R977" i="6"/>
  <c r="Y1299" i="6" s="1"/>
  <c r="AP1299" i="6" s="1"/>
  <c r="T972" i="6"/>
  <c r="R975" i="6"/>
  <c r="P974" i="6"/>
  <c r="W1296" i="6" s="1"/>
  <c r="AN1296" i="6" s="1"/>
  <c r="T976" i="6"/>
  <c r="AA1298" i="6" s="1"/>
  <c r="AR1298" i="6" s="1"/>
  <c r="R973" i="6"/>
  <c r="Y1295" i="6" s="1"/>
  <c r="AP1295" i="6" s="1"/>
  <c r="P976" i="6"/>
  <c r="W1298" i="6" s="1"/>
  <c r="AN1298" i="6" s="1"/>
  <c r="P984" i="6"/>
  <c r="W1310" i="6" s="1"/>
  <c r="T984" i="6"/>
  <c r="AA1310" i="6" s="1"/>
  <c r="AR1310" i="6" s="1"/>
  <c r="R985" i="6"/>
  <c r="Y1311" i="6" s="1"/>
  <c r="AP1311" i="6" s="1"/>
  <c r="P986" i="6"/>
  <c r="W1312" i="6" s="1"/>
  <c r="AN1312" i="6" s="1"/>
  <c r="T986" i="6"/>
  <c r="AA1312" i="6" s="1"/>
  <c r="AR1312" i="6" s="1"/>
  <c r="R987" i="6"/>
  <c r="P988" i="6"/>
  <c r="W1314" i="6" s="1"/>
  <c r="AN1314" i="6" s="1"/>
  <c r="T988" i="6"/>
  <c r="AA1314" i="6" s="1"/>
  <c r="AR1314" i="6" s="1"/>
  <c r="R989" i="6"/>
  <c r="Q984" i="6"/>
  <c r="X1310" i="6" s="1"/>
  <c r="AO1310" i="6" s="1"/>
  <c r="U984" i="6"/>
  <c r="AB1310" i="6" s="1"/>
  <c r="AS1310" i="6" s="1"/>
  <c r="S985" i="6"/>
  <c r="Z1311" i="6" s="1"/>
  <c r="AQ1311" i="6" s="1"/>
  <c r="Q986" i="6"/>
  <c r="U986" i="6"/>
  <c r="AB1312" i="6" s="1"/>
  <c r="AS1312" i="6" s="1"/>
  <c r="S987" i="6"/>
  <c r="Z1313" i="6" s="1"/>
  <c r="AQ1313" i="6" s="1"/>
  <c r="Q988" i="6"/>
  <c r="U988" i="6"/>
  <c r="AB1314" i="6" s="1"/>
  <c r="AS1314" i="6" s="1"/>
  <c r="S989" i="6"/>
  <c r="Z1315" i="6" s="1"/>
  <c r="AQ1315" i="6" s="1"/>
  <c r="S984" i="6"/>
  <c r="Z1310" i="6" s="1"/>
  <c r="AQ1310" i="6" s="1"/>
  <c r="Q985" i="6"/>
  <c r="X1311" i="6" s="1"/>
  <c r="AO1311" i="6" s="1"/>
  <c r="U985" i="6"/>
  <c r="S986" i="6"/>
  <c r="Z1312" i="6" s="1"/>
  <c r="AQ1312" i="6" s="1"/>
  <c r="Q987" i="6"/>
  <c r="X1313" i="6" s="1"/>
  <c r="AO1313" i="6" s="1"/>
  <c r="U987" i="6"/>
  <c r="S988" i="6"/>
  <c r="Q989" i="6"/>
  <c r="X1315" i="6" s="1"/>
  <c r="AO1315" i="6" s="1"/>
  <c r="U989" i="6"/>
  <c r="AB1315" i="6" s="1"/>
  <c r="AS1315" i="6" s="1"/>
  <c r="P985" i="6"/>
  <c r="T987" i="6"/>
  <c r="T985" i="6"/>
  <c r="AA1311" i="6" s="1"/>
  <c r="AR1311" i="6" s="1"/>
  <c r="R988" i="6"/>
  <c r="Y1314" i="6" s="1"/>
  <c r="AP1314" i="6" s="1"/>
  <c r="R984" i="6"/>
  <c r="Y1310" i="6" s="1"/>
  <c r="AP1310" i="6" s="1"/>
  <c r="P987" i="6"/>
  <c r="W1313" i="6" s="1"/>
  <c r="AN1313" i="6" s="1"/>
  <c r="T989" i="6"/>
  <c r="AA1315" i="6" s="1"/>
  <c r="AR1315" i="6" s="1"/>
  <c r="P989" i="6"/>
  <c r="W1315" i="6" s="1"/>
  <c r="AN1315" i="6" s="1"/>
  <c r="R986" i="6"/>
  <c r="Y1312" i="6" s="1"/>
  <c r="AP1312" i="6" s="1"/>
  <c r="P384" i="6"/>
  <c r="W510" i="6" s="1"/>
  <c r="T384" i="6"/>
  <c r="AA510" i="6" s="1"/>
  <c r="AR510" i="6" s="1"/>
  <c r="R385" i="6"/>
  <c r="P386" i="6"/>
  <c r="W512" i="6" s="1"/>
  <c r="AN512" i="6" s="1"/>
  <c r="T386" i="6"/>
  <c r="AA512" i="6" s="1"/>
  <c r="AR512" i="6" s="1"/>
  <c r="R387" i="6"/>
  <c r="Y513" i="6" s="1"/>
  <c r="AP513" i="6" s="1"/>
  <c r="P388" i="6"/>
  <c r="T388" i="6"/>
  <c r="AA514" i="6" s="1"/>
  <c r="AR514" i="6" s="1"/>
  <c r="R389" i="6"/>
  <c r="Y515" i="6" s="1"/>
  <c r="AP515" i="6" s="1"/>
  <c r="Q384" i="6"/>
  <c r="X510" i="6" s="1"/>
  <c r="AO510" i="6" s="1"/>
  <c r="U384" i="6"/>
  <c r="AB510" i="6" s="1"/>
  <c r="AS510" i="6" s="1"/>
  <c r="S385" i="6"/>
  <c r="Z511" i="6" s="1"/>
  <c r="AQ511" i="6" s="1"/>
  <c r="Q386" i="6"/>
  <c r="X512" i="6" s="1"/>
  <c r="AO512" i="6" s="1"/>
  <c r="U386" i="6"/>
  <c r="AB512" i="6" s="1"/>
  <c r="AS512" i="6" s="1"/>
  <c r="S387" i="6"/>
  <c r="Q388" i="6"/>
  <c r="X514" i="6" s="1"/>
  <c r="AO514" i="6" s="1"/>
  <c r="U388" i="6"/>
  <c r="S389" i="6"/>
  <c r="S384" i="6"/>
  <c r="Z510" i="6" s="1"/>
  <c r="AQ510" i="6" s="1"/>
  <c r="Q385" i="6"/>
  <c r="U385" i="6"/>
  <c r="AB511" i="6" s="1"/>
  <c r="AS511" i="6" s="1"/>
  <c r="S386" i="6"/>
  <c r="Z512" i="6" s="1"/>
  <c r="AQ512" i="6" s="1"/>
  <c r="Q387" i="6"/>
  <c r="X513" i="6" s="1"/>
  <c r="AO513" i="6" s="1"/>
  <c r="U387" i="6"/>
  <c r="AB513" i="6" s="1"/>
  <c r="AS513" i="6" s="1"/>
  <c r="S388" i="6"/>
  <c r="Z514" i="6" s="1"/>
  <c r="AQ514" i="6" s="1"/>
  <c r="Q389" i="6"/>
  <c r="X515" i="6" s="1"/>
  <c r="AO515" i="6" s="1"/>
  <c r="U389" i="6"/>
  <c r="R386" i="6"/>
  <c r="P389" i="6"/>
  <c r="W515" i="6" s="1"/>
  <c r="AN515" i="6" s="1"/>
  <c r="R384" i="6"/>
  <c r="Y510" i="6" s="1"/>
  <c r="AP510" i="6" s="1"/>
  <c r="P387" i="6"/>
  <c r="W513" i="6" s="1"/>
  <c r="AN513" i="6" s="1"/>
  <c r="T389" i="6"/>
  <c r="AA515" i="6" s="1"/>
  <c r="AR515" i="6" s="1"/>
  <c r="T385" i="6"/>
  <c r="AA511" i="6" s="1"/>
  <c r="AR511" i="6" s="1"/>
  <c r="R388" i="6"/>
  <c r="Y514" i="6" s="1"/>
  <c r="AP514" i="6" s="1"/>
  <c r="T387" i="6"/>
  <c r="P385" i="6"/>
  <c r="W511" i="6" s="1"/>
  <c r="AN511" i="6" s="1"/>
  <c r="Q318" i="6"/>
  <c r="X422" i="6" s="1"/>
  <c r="AO422" i="6" s="1"/>
  <c r="U318" i="6"/>
  <c r="AB422" i="6" s="1"/>
  <c r="AS422" i="6" s="1"/>
  <c r="S319" i="6"/>
  <c r="Q320" i="6"/>
  <c r="X424" i="6" s="1"/>
  <c r="AO424" i="6" s="1"/>
  <c r="U320" i="6"/>
  <c r="AB424" i="6" s="1"/>
  <c r="AS424" i="6" s="1"/>
  <c r="S321" i="6"/>
  <c r="Z425" i="6" s="1"/>
  <c r="AQ425" i="6" s="1"/>
  <c r="Q322" i="6"/>
  <c r="U322" i="6"/>
  <c r="AB426" i="6" s="1"/>
  <c r="AS426" i="6" s="1"/>
  <c r="S323" i="6"/>
  <c r="Z427" i="6" s="1"/>
  <c r="AQ427" i="6" s="1"/>
  <c r="S318" i="6"/>
  <c r="Q319" i="6"/>
  <c r="U319" i="6"/>
  <c r="AB423" i="6" s="1"/>
  <c r="AS423" i="6" s="1"/>
  <c r="S320" i="6"/>
  <c r="Z424" i="6" s="1"/>
  <c r="AQ424" i="6" s="1"/>
  <c r="Q321" i="6"/>
  <c r="X425" i="6" s="1"/>
  <c r="AO425" i="6" s="1"/>
  <c r="U321" i="6"/>
  <c r="AB425" i="6" s="1"/>
  <c r="AS425" i="6" s="1"/>
  <c r="S322" i="6"/>
  <c r="Z426" i="6" s="1"/>
  <c r="AQ426" i="6" s="1"/>
  <c r="Q323" i="6"/>
  <c r="U323" i="6"/>
  <c r="AB427" i="6" s="1"/>
  <c r="AS427" i="6" s="1"/>
  <c r="R318" i="6"/>
  <c r="Y422" i="6" s="1"/>
  <c r="AP422" i="6" s="1"/>
  <c r="T319" i="6"/>
  <c r="P321" i="6"/>
  <c r="W425" i="6" s="1"/>
  <c r="AN425" i="6" s="1"/>
  <c r="R322" i="6"/>
  <c r="Y426" i="6" s="1"/>
  <c r="AP426" i="6" s="1"/>
  <c r="T323" i="6"/>
  <c r="T318" i="6"/>
  <c r="AA422" i="6" s="1"/>
  <c r="AR422" i="6" s="1"/>
  <c r="P320" i="6"/>
  <c r="W424" i="6" s="1"/>
  <c r="AN424" i="6" s="1"/>
  <c r="R321" i="6"/>
  <c r="Y425" i="6" s="1"/>
  <c r="AP425" i="6" s="1"/>
  <c r="T322" i="6"/>
  <c r="AA426" i="6" s="1"/>
  <c r="AR426" i="6" s="1"/>
  <c r="P318" i="6"/>
  <c r="W422" i="6" s="1"/>
  <c r="R319" i="6"/>
  <c r="T320" i="6"/>
  <c r="P322" i="6"/>
  <c r="R323" i="6"/>
  <c r="Y427" i="6" s="1"/>
  <c r="AP427" i="6" s="1"/>
  <c r="R320" i="6"/>
  <c r="Y424" i="6" s="1"/>
  <c r="AP424" i="6" s="1"/>
  <c r="T321" i="6"/>
  <c r="AA425" i="6" s="1"/>
  <c r="AR425" i="6" s="1"/>
  <c r="P319" i="6"/>
  <c r="W423" i="6" s="1"/>
  <c r="AN423" i="6" s="1"/>
  <c r="P323" i="6"/>
  <c r="W427" i="6" s="1"/>
  <c r="AN427" i="6" s="1"/>
  <c r="Q654" i="6"/>
  <c r="X870" i="6" s="1"/>
  <c r="AO870" i="6" s="1"/>
  <c r="U654" i="6"/>
  <c r="AB870" i="6" s="1"/>
  <c r="AS870" i="6" s="1"/>
  <c r="S655" i="6"/>
  <c r="Q656" i="6"/>
  <c r="X872" i="6" s="1"/>
  <c r="AO872" i="6" s="1"/>
  <c r="U656" i="6"/>
  <c r="AB872" i="6" s="1"/>
  <c r="AS872" i="6" s="1"/>
  <c r="S657" i="6"/>
  <c r="Z873" i="6" s="1"/>
  <c r="AQ873" i="6" s="1"/>
  <c r="Q658" i="6"/>
  <c r="U658" i="6"/>
  <c r="AB874" i="6" s="1"/>
  <c r="AS874" i="6" s="1"/>
  <c r="S659" i="6"/>
  <c r="Z875" i="6" s="1"/>
  <c r="AQ875" i="6" s="1"/>
  <c r="R654" i="6"/>
  <c r="P655" i="6"/>
  <c r="W871" i="6" s="1"/>
  <c r="AN871" i="6" s="1"/>
  <c r="T655" i="6"/>
  <c r="AA871" i="6" s="1"/>
  <c r="AR871" i="6" s="1"/>
  <c r="R656" i="6"/>
  <c r="Y872" i="6" s="1"/>
  <c r="AP872" i="6" s="1"/>
  <c r="P657" i="6"/>
  <c r="W873" i="6" s="1"/>
  <c r="AN873" i="6" s="1"/>
  <c r="T657" i="6"/>
  <c r="R658" i="6"/>
  <c r="Y874" i="6" s="1"/>
  <c r="AP874" i="6" s="1"/>
  <c r="P659" i="6"/>
  <c r="T659" i="6"/>
  <c r="AA875" i="6" s="1"/>
  <c r="AR875" i="6" s="1"/>
  <c r="P654" i="6"/>
  <c r="W870" i="6" s="1"/>
  <c r="T654" i="6"/>
  <c r="AA870" i="6" s="1"/>
  <c r="AR870" i="6" s="1"/>
  <c r="R655" i="6"/>
  <c r="P656" i="6"/>
  <c r="W872" i="6" s="1"/>
  <c r="AN872" i="6" s="1"/>
  <c r="T656" i="6"/>
  <c r="AA872" i="6" s="1"/>
  <c r="AR872" i="6" s="1"/>
  <c r="R657" i="6"/>
  <c r="Y873" i="6" s="1"/>
  <c r="AP873" i="6" s="1"/>
  <c r="P658" i="6"/>
  <c r="W874" i="6" s="1"/>
  <c r="AN874" i="6" s="1"/>
  <c r="T658" i="6"/>
  <c r="AA874" i="6" s="1"/>
  <c r="AR874" i="6" s="1"/>
  <c r="R659" i="6"/>
  <c r="Y875" i="6" s="1"/>
  <c r="AP875" i="6" s="1"/>
  <c r="S654" i="6"/>
  <c r="Z870" i="6" s="1"/>
  <c r="AQ870" i="6" s="1"/>
  <c r="Q657" i="6"/>
  <c r="X873" i="6" s="1"/>
  <c r="AO873" i="6" s="1"/>
  <c r="U659" i="6"/>
  <c r="AB875" i="6" s="1"/>
  <c r="AS875" i="6" s="1"/>
  <c r="Q655" i="6"/>
  <c r="X871" i="6" s="1"/>
  <c r="AO871" i="6" s="1"/>
  <c r="U657" i="6"/>
  <c r="S656" i="6"/>
  <c r="Q659" i="6"/>
  <c r="X875" i="6" s="1"/>
  <c r="AO875" i="6" s="1"/>
  <c r="S658" i="6"/>
  <c r="Z874" i="6" s="1"/>
  <c r="AQ874" i="6" s="1"/>
  <c r="U655" i="6"/>
  <c r="P30" i="6"/>
  <c r="W38" i="6" s="1"/>
  <c r="T30" i="6"/>
  <c r="AA38" i="6" s="1"/>
  <c r="AR38" i="6" s="1"/>
  <c r="R31" i="6"/>
  <c r="P32" i="6"/>
  <c r="W40" i="6" s="1"/>
  <c r="AN40" i="6" s="1"/>
  <c r="T32" i="6"/>
  <c r="AA40" i="6" s="1"/>
  <c r="AR40" i="6" s="1"/>
  <c r="R33" i="6"/>
  <c r="Y41" i="6" s="1"/>
  <c r="AP41" i="6" s="1"/>
  <c r="P34" i="6"/>
  <c r="T34" i="6"/>
  <c r="AA42" i="6" s="1"/>
  <c r="AR42" i="6" s="1"/>
  <c r="R35" i="6"/>
  <c r="Y43" i="6" s="1"/>
  <c r="AP43" i="6" s="1"/>
  <c r="Q30" i="6"/>
  <c r="U30" i="6"/>
  <c r="AB38" i="6" s="1"/>
  <c r="AS38" i="6" s="1"/>
  <c r="S31" i="6"/>
  <c r="Z39" i="6" s="1"/>
  <c r="AQ39" i="6" s="1"/>
  <c r="Q32" i="6"/>
  <c r="X40" i="6" s="1"/>
  <c r="AO40" i="6" s="1"/>
  <c r="U32" i="6"/>
  <c r="AB40" i="6" s="1"/>
  <c r="AS40" i="6" s="1"/>
  <c r="S33" i="6"/>
  <c r="Z41" i="6" s="1"/>
  <c r="AQ41" i="6" s="1"/>
  <c r="Q34" i="6"/>
  <c r="U34" i="6"/>
  <c r="S35" i="6"/>
  <c r="S30" i="6"/>
  <c r="Q31" i="6"/>
  <c r="X39" i="6" s="1"/>
  <c r="AO39" i="6" s="1"/>
  <c r="U31" i="6"/>
  <c r="AB39" i="6" s="1"/>
  <c r="AS39" i="6" s="1"/>
  <c r="S32" i="6"/>
  <c r="Z40" i="6" s="1"/>
  <c r="AQ40" i="6" s="1"/>
  <c r="Q33" i="6"/>
  <c r="X41" i="6" s="1"/>
  <c r="AO41" i="6" s="1"/>
  <c r="U33" i="6"/>
  <c r="AB41" i="6" s="1"/>
  <c r="AS41" i="6" s="1"/>
  <c r="S34" i="6"/>
  <c r="Z42" i="6" s="1"/>
  <c r="AQ42" i="6" s="1"/>
  <c r="Q35" i="6"/>
  <c r="X43" i="6" s="1"/>
  <c r="AO43" i="6" s="1"/>
  <c r="U35" i="6"/>
  <c r="R30" i="6"/>
  <c r="Y38" i="6" s="1"/>
  <c r="AP38" i="6" s="1"/>
  <c r="P33" i="6"/>
  <c r="W41" i="6" s="1"/>
  <c r="AN41" i="6" s="1"/>
  <c r="T35" i="6"/>
  <c r="AA43" i="6" s="1"/>
  <c r="AR43" i="6" s="1"/>
  <c r="P31" i="6"/>
  <c r="T33" i="6"/>
  <c r="R32" i="6"/>
  <c r="Y40" i="6" s="1"/>
  <c r="AP40" i="6" s="1"/>
  <c r="P35" i="6"/>
  <c r="W43" i="6" s="1"/>
  <c r="AN43" i="6" s="1"/>
  <c r="R34" i="6"/>
  <c r="Y42" i="6" s="1"/>
  <c r="AP42" i="6" s="1"/>
  <c r="T31" i="6"/>
  <c r="AA39" i="6" s="1"/>
  <c r="AR39" i="6" s="1"/>
  <c r="R900" i="6"/>
  <c r="Y1198" i="6" s="1"/>
  <c r="AP1198" i="6" s="1"/>
  <c r="P901" i="6"/>
  <c r="T901" i="6"/>
  <c r="AA1199" i="6" s="1"/>
  <c r="AR1199" i="6" s="1"/>
  <c r="R902" i="6"/>
  <c r="Y1200" i="6" s="1"/>
  <c r="AP1200" i="6" s="1"/>
  <c r="P903" i="6"/>
  <c r="W1201" i="6" s="1"/>
  <c r="AN1201" i="6" s="1"/>
  <c r="T903" i="6"/>
  <c r="R904" i="6"/>
  <c r="Y1202" i="6" s="1"/>
  <c r="AP1202" i="6" s="1"/>
  <c r="P905" i="6"/>
  <c r="W1203" i="6" s="1"/>
  <c r="AN1203" i="6" s="1"/>
  <c r="T905" i="6"/>
  <c r="AA1203" i="6" s="1"/>
  <c r="AR1203" i="6" s="1"/>
  <c r="S900" i="6"/>
  <c r="Q901" i="6"/>
  <c r="U901" i="6"/>
  <c r="AB1199" i="6" s="1"/>
  <c r="AS1199" i="6" s="1"/>
  <c r="S902" i="6"/>
  <c r="Z1200" i="6" s="1"/>
  <c r="AQ1200" i="6" s="1"/>
  <c r="Q903" i="6"/>
  <c r="X1201" i="6" s="1"/>
  <c r="AO1201" i="6" s="1"/>
  <c r="U903" i="6"/>
  <c r="AB1201" i="6" s="1"/>
  <c r="AS1201" i="6" s="1"/>
  <c r="S904" i="6"/>
  <c r="Z1202" i="6" s="1"/>
  <c r="AQ1202" i="6" s="1"/>
  <c r="Q905" i="6"/>
  <c r="X1203" i="6" s="1"/>
  <c r="AO1203" i="6" s="1"/>
  <c r="U905" i="6"/>
  <c r="AB1203" i="6" s="1"/>
  <c r="AS1203" i="6" s="1"/>
  <c r="Q900" i="6"/>
  <c r="X1198" i="6" s="1"/>
  <c r="AO1198" i="6" s="1"/>
  <c r="U900" i="6"/>
  <c r="AB1198" i="6" s="1"/>
  <c r="AS1198" i="6" s="1"/>
  <c r="S901" i="6"/>
  <c r="Q902" i="6"/>
  <c r="X1200" i="6" s="1"/>
  <c r="AO1200" i="6" s="1"/>
  <c r="U902" i="6"/>
  <c r="AB1200" i="6" s="1"/>
  <c r="AS1200" i="6" s="1"/>
  <c r="S903" i="6"/>
  <c r="Z1201" i="6" s="1"/>
  <c r="AQ1201" i="6" s="1"/>
  <c r="Q904" i="6"/>
  <c r="U904" i="6"/>
  <c r="AB1202" i="6" s="1"/>
  <c r="AS1202" i="6" s="1"/>
  <c r="S905" i="6"/>
  <c r="Z1203" i="6" s="1"/>
  <c r="AQ1203" i="6" s="1"/>
  <c r="P902" i="6"/>
  <c r="W1200" i="6" s="1"/>
  <c r="AN1200" i="6" s="1"/>
  <c r="T904" i="6"/>
  <c r="AA1202" i="6" s="1"/>
  <c r="AR1202" i="6" s="1"/>
  <c r="P900" i="6"/>
  <c r="W1198" i="6" s="1"/>
  <c r="T902" i="6"/>
  <c r="R905" i="6"/>
  <c r="R901" i="6"/>
  <c r="Y1199" i="6" s="1"/>
  <c r="AP1199" i="6" s="1"/>
  <c r="P904" i="6"/>
  <c r="W1202" i="6" s="1"/>
  <c r="AN1202" i="6" s="1"/>
  <c r="T900" i="6"/>
  <c r="AA1198" i="6" s="1"/>
  <c r="AR1198" i="6" s="1"/>
  <c r="R903" i="6"/>
  <c r="Y1201" i="6" s="1"/>
  <c r="AP1201" i="6" s="1"/>
  <c r="S756" i="6"/>
  <c r="Z1006" i="6" s="1"/>
  <c r="AQ1006" i="6" s="1"/>
  <c r="Q757" i="6"/>
  <c r="U757" i="6"/>
  <c r="AB1007" i="6" s="1"/>
  <c r="AS1007" i="6" s="1"/>
  <c r="S758" i="6"/>
  <c r="Z1008" i="6" s="1"/>
  <c r="AQ1008" i="6" s="1"/>
  <c r="Q759" i="6"/>
  <c r="X1009" i="6" s="1"/>
  <c r="AO1009" i="6" s="1"/>
  <c r="U759" i="6"/>
  <c r="S760" i="6"/>
  <c r="Z1010" i="6" s="1"/>
  <c r="AQ1010" i="6" s="1"/>
  <c r="Q761" i="6"/>
  <c r="U761" i="6"/>
  <c r="AB1011" i="6" s="1"/>
  <c r="AS1011" i="6" s="1"/>
  <c r="P756" i="6"/>
  <c r="W1006" i="6" s="1"/>
  <c r="T756" i="6"/>
  <c r="R757" i="6"/>
  <c r="P758" i="6"/>
  <c r="W1008" i="6" s="1"/>
  <c r="AN1008" i="6" s="1"/>
  <c r="T758" i="6"/>
  <c r="AA1008" i="6" s="1"/>
  <c r="AR1008" i="6" s="1"/>
  <c r="R759" i="6"/>
  <c r="Y1009" i="6" s="1"/>
  <c r="AP1009" i="6" s="1"/>
  <c r="P760" i="6"/>
  <c r="W1010" i="6" s="1"/>
  <c r="AN1010" i="6" s="1"/>
  <c r="T760" i="6"/>
  <c r="AA1010" i="6" s="1"/>
  <c r="AR1010" i="6" s="1"/>
  <c r="R761" i="6"/>
  <c r="Y1011" i="6" s="1"/>
  <c r="AP1011" i="6" s="1"/>
  <c r="R756" i="6"/>
  <c r="Y1006" i="6" s="1"/>
  <c r="AP1006" i="6" s="1"/>
  <c r="P757" i="6"/>
  <c r="W1007" i="6" s="1"/>
  <c r="AN1007" i="6" s="1"/>
  <c r="T757" i="6"/>
  <c r="R758" i="6"/>
  <c r="Y1008" i="6" s="1"/>
  <c r="AP1008" i="6" s="1"/>
  <c r="P759" i="6"/>
  <c r="W1009" i="6" s="1"/>
  <c r="AN1009" i="6" s="1"/>
  <c r="T759" i="6"/>
  <c r="AA1009" i="6" s="1"/>
  <c r="AR1009" i="6" s="1"/>
  <c r="R760" i="6"/>
  <c r="P761" i="6"/>
  <c r="W1011" i="6" s="1"/>
  <c r="AN1011" i="6" s="1"/>
  <c r="T761" i="6"/>
  <c r="AA1011" i="6" s="1"/>
  <c r="AR1011" i="6" s="1"/>
  <c r="S757" i="6"/>
  <c r="Z1007" i="6" s="1"/>
  <c r="AQ1007" i="6" s="1"/>
  <c r="Q760" i="6"/>
  <c r="X1010" i="6" s="1"/>
  <c r="AO1010" i="6" s="1"/>
  <c r="Q758" i="6"/>
  <c r="X1008" i="6" s="1"/>
  <c r="AO1008" i="6" s="1"/>
  <c r="U760" i="6"/>
  <c r="AB1010" i="6" s="1"/>
  <c r="AS1010" i="6" s="1"/>
  <c r="U756" i="6"/>
  <c r="AB1006" i="6" s="1"/>
  <c r="AS1006" i="6" s="1"/>
  <c r="S759" i="6"/>
  <c r="Z1009" i="6" s="1"/>
  <c r="AQ1009" i="6" s="1"/>
  <c r="Q756" i="6"/>
  <c r="S761" i="6"/>
  <c r="U758" i="6"/>
  <c r="R444" i="6"/>
  <c r="Y590" i="6" s="1"/>
  <c r="AP590" i="6" s="1"/>
  <c r="P445" i="6"/>
  <c r="W591" i="6" s="1"/>
  <c r="AN591" i="6" s="1"/>
  <c r="T445" i="6"/>
  <c r="R446" i="6"/>
  <c r="Y592" i="6" s="1"/>
  <c r="AP592" i="6" s="1"/>
  <c r="P447" i="6"/>
  <c r="W593" i="6" s="1"/>
  <c r="AN593" i="6" s="1"/>
  <c r="T447" i="6"/>
  <c r="AA593" i="6" s="1"/>
  <c r="AR593" i="6" s="1"/>
  <c r="R448" i="6"/>
  <c r="P449" i="6"/>
  <c r="W595" i="6" s="1"/>
  <c r="AN595" i="6" s="1"/>
  <c r="T449" i="6"/>
  <c r="AA595" i="6" s="1"/>
  <c r="AR595" i="6" s="1"/>
  <c r="S444" i="6"/>
  <c r="Z590" i="6" s="1"/>
  <c r="AQ590" i="6" s="1"/>
  <c r="Q445" i="6"/>
  <c r="X591" i="6" s="1"/>
  <c r="AO591" i="6" s="1"/>
  <c r="U445" i="6"/>
  <c r="AB591" i="6" s="1"/>
  <c r="AS591" i="6" s="1"/>
  <c r="S446" i="6"/>
  <c r="Z592" i="6" s="1"/>
  <c r="AQ592" i="6" s="1"/>
  <c r="Q447" i="6"/>
  <c r="U447" i="6"/>
  <c r="AB593" i="6" s="1"/>
  <c r="AS593" i="6" s="1"/>
  <c r="S448" i="6"/>
  <c r="Q449" i="6"/>
  <c r="X595" i="6" s="1"/>
  <c r="AO595" i="6" s="1"/>
  <c r="U449" i="6"/>
  <c r="AB595" i="6" s="1"/>
  <c r="AS595" i="6" s="1"/>
  <c r="Q444" i="6"/>
  <c r="X590" i="6" s="1"/>
  <c r="AO590" i="6" s="1"/>
  <c r="U444" i="6"/>
  <c r="S445" i="6"/>
  <c r="Z591" i="6" s="1"/>
  <c r="AQ591" i="6" s="1"/>
  <c r="Q446" i="6"/>
  <c r="X592" i="6" s="1"/>
  <c r="AO592" i="6" s="1"/>
  <c r="U446" i="6"/>
  <c r="AB592" i="6" s="1"/>
  <c r="AS592" i="6" s="1"/>
  <c r="S447" i="6"/>
  <c r="Z593" i="6" s="1"/>
  <c r="AQ593" i="6" s="1"/>
  <c r="Q448" i="6"/>
  <c r="X594" i="6" s="1"/>
  <c r="AO594" i="6" s="1"/>
  <c r="U448" i="6"/>
  <c r="AB594" i="6" s="1"/>
  <c r="AS594" i="6" s="1"/>
  <c r="S449" i="6"/>
  <c r="P446" i="6"/>
  <c r="T448" i="6"/>
  <c r="AA594" i="6" s="1"/>
  <c r="AR594" i="6" s="1"/>
  <c r="P444" i="6"/>
  <c r="W590" i="6" s="1"/>
  <c r="T446" i="6"/>
  <c r="AA592" i="6" s="1"/>
  <c r="AR592" i="6" s="1"/>
  <c r="R449" i="6"/>
  <c r="Y595" i="6" s="1"/>
  <c r="AP595" i="6" s="1"/>
  <c r="R445" i="6"/>
  <c r="Y591" i="6" s="1"/>
  <c r="AP591" i="6" s="1"/>
  <c r="P448" i="6"/>
  <c r="W594" i="6" s="1"/>
  <c r="AN594" i="6" s="1"/>
  <c r="T444" i="6"/>
  <c r="R447" i="6"/>
  <c r="R72" i="6"/>
  <c r="Y94" i="6" s="1"/>
  <c r="AP94" i="6" s="1"/>
  <c r="P73" i="6"/>
  <c r="W95" i="6" s="1"/>
  <c r="AN95" i="6" s="1"/>
  <c r="T73" i="6"/>
  <c r="AA95" i="6" s="1"/>
  <c r="AR95" i="6" s="1"/>
  <c r="R74" i="6"/>
  <c r="Y96" i="6" s="1"/>
  <c r="AP96" i="6" s="1"/>
  <c r="P75" i="6"/>
  <c r="W97" i="6" s="1"/>
  <c r="AN97" i="6" s="1"/>
  <c r="T75" i="6"/>
  <c r="AA97" i="6" s="1"/>
  <c r="AR97" i="6" s="1"/>
  <c r="R76" i="6"/>
  <c r="Y98" i="6" s="1"/>
  <c r="AP98" i="6" s="1"/>
  <c r="P77" i="6"/>
  <c r="W99" i="6" s="1"/>
  <c r="AN99" i="6" s="1"/>
  <c r="T77" i="6"/>
  <c r="AA99" i="6" s="1"/>
  <c r="AR99" i="6" s="1"/>
  <c r="S72" i="6"/>
  <c r="Z94" i="6" s="1"/>
  <c r="AQ94" i="6" s="1"/>
  <c r="Q73" i="6"/>
  <c r="X95" i="6" s="1"/>
  <c r="AO95" i="6" s="1"/>
  <c r="U73" i="6"/>
  <c r="AB95" i="6" s="1"/>
  <c r="AS95" i="6" s="1"/>
  <c r="S74" i="6"/>
  <c r="Z96" i="6" s="1"/>
  <c r="AQ96" i="6" s="1"/>
  <c r="Q75" i="6"/>
  <c r="X97" i="6" s="1"/>
  <c r="AO97" i="6" s="1"/>
  <c r="U75" i="6"/>
  <c r="AB97" i="6" s="1"/>
  <c r="AS97" i="6" s="1"/>
  <c r="S76" i="6"/>
  <c r="Z98" i="6" s="1"/>
  <c r="AQ98" i="6" s="1"/>
  <c r="Q77" i="6"/>
  <c r="X99" i="6" s="1"/>
  <c r="AO99" i="6" s="1"/>
  <c r="U77" i="6"/>
  <c r="AB99" i="6" s="1"/>
  <c r="AS99" i="6" s="1"/>
  <c r="Q72" i="6"/>
  <c r="X94" i="6" s="1"/>
  <c r="AO94" i="6" s="1"/>
  <c r="U72" i="6"/>
  <c r="AB94" i="6" s="1"/>
  <c r="AS94" i="6" s="1"/>
  <c r="S73" i="6"/>
  <c r="Z95" i="6" s="1"/>
  <c r="AQ95" i="6" s="1"/>
  <c r="Q74" i="6"/>
  <c r="X96" i="6" s="1"/>
  <c r="AO96" i="6" s="1"/>
  <c r="U74" i="6"/>
  <c r="AB96" i="6" s="1"/>
  <c r="AS96" i="6" s="1"/>
  <c r="S75" i="6"/>
  <c r="Z97" i="6" s="1"/>
  <c r="AQ97" i="6" s="1"/>
  <c r="Q76" i="6"/>
  <c r="X98" i="6" s="1"/>
  <c r="AO98" i="6" s="1"/>
  <c r="U76" i="6"/>
  <c r="AB98" i="6" s="1"/>
  <c r="AS98" i="6" s="1"/>
  <c r="S77" i="6"/>
  <c r="Z99" i="6" s="1"/>
  <c r="AQ99" i="6" s="1"/>
  <c r="R73" i="6"/>
  <c r="Y95" i="6" s="1"/>
  <c r="AP95" i="6" s="1"/>
  <c r="P76" i="6"/>
  <c r="W98" i="6" s="1"/>
  <c r="AN98" i="6" s="1"/>
  <c r="P74" i="6"/>
  <c r="W96" i="6" s="1"/>
  <c r="AN96" i="6" s="1"/>
  <c r="T76" i="6"/>
  <c r="AA98" i="6" s="1"/>
  <c r="AR98" i="6" s="1"/>
  <c r="T72" i="6"/>
  <c r="AA94" i="6" s="1"/>
  <c r="AR94" i="6" s="1"/>
  <c r="R75" i="6"/>
  <c r="Y97" i="6" s="1"/>
  <c r="AP97" i="6" s="1"/>
  <c r="P72" i="6"/>
  <c r="W94" i="6" s="1"/>
  <c r="AN94" i="6" s="1"/>
  <c r="R77" i="6"/>
  <c r="Y99" i="6" s="1"/>
  <c r="AP99" i="6" s="1"/>
  <c r="T74" i="6"/>
  <c r="AA96" i="6" s="1"/>
  <c r="AR96" i="6" s="1"/>
  <c r="P126" i="6"/>
  <c r="W166" i="6" s="1"/>
  <c r="T126" i="6"/>
  <c r="AA166" i="6" s="1"/>
  <c r="AR166" i="6" s="1"/>
  <c r="R127" i="6"/>
  <c r="P128" i="6"/>
  <c r="W168" i="6" s="1"/>
  <c r="AN168" i="6" s="1"/>
  <c r="T128" i="6"/>
  <c r="R129" i="6"/>
  <c r="Y169" i="6" s="1"/>
  <c r="AP169" i="6" s="1"/>
  <c r="P130" i="6"/>
  <c r="W170" i="6" s="1"/>
  <c r="AN170" i="6" s="1"/>
  <c r="T130" i="6"/>
  <c r="AA170" i="6" s="1"/>
  <c r="AR170" i="6" s="1"/>
  <c r="R131" i="6"/>
  <c r="Y171" i="6" s="1"/>
  <c r="AP171" i="6" s="1"/>
  <c r="U126" i="6"/>
  <c r="AB166" i="6" s="1"/>
  <c r="AS166" i="6" s="1"/>
  <c r="T127" i="6"/>
  <c r="S128" i="6"/>
  <c r="Z168" i="6" s="1"/>
  <c r="AQ168" i="6" s="1"/>
  <c r="S129" i="6"/>
  <c r="Z169" i="6" s="1"/>
  <c r="AQ169" i="6" s="1"/>
  <c r="R130" i="6"/>
  <c r="Y170" i="6" s="1"/>
  <c r="AP170" i="6" s="1"/>
  <c r="Q131" i="6"/>
  <c r="X171" i="6" s="1"/>
  <c r="AO171" i="6" s="1"/>
  <c r="Q126" i="6"/>
  <c r="X166" i="6" s="1"/>
  <c r="AO166" i="6" s="1"/>
  <c r="P127" i="6"/>
  <c r="U127" i="6"/>
  <c r="U128" i="6"/>
  <c r="AB168" i="6" s="1"/>
  <c r="AS168" i="6" s="1"/>
  <c r="T129" i="6"/>
  <c r="AA169" i="6" s="1"/>
  <c r="AR169" i="6" s="1"/>
  <c r="S130" i="6"/>
  <c r="Z170" i="6" s="1"/>
  <c r="AQ170" i="6" s="1"/>
  <c r="S131" i="6"/>
  <c r="Z171" i="6" s="1"/>
  <c r="AQ171" i="6" s="1"/>
  <c r="S126" i="6"/>
  <c r="Z166" i="6" s="1"/>
  <c r="AQ166" i="6" s="1"/>
  <c r="S127" i="6"/>
  <c r="R128" i="6"/>
  <c r="Y168" i="6" s="1"/>
  <c r="AP168" i="6" s="1"/>
  <c r="Q129" i="6"/>
  <c r="X169" i="6" s="1"/>
  <c r="AO169" i="6" s="1"/>
  <c r="Q130" i="6"/>
  <c r="P131" i="6"/>
  <c r="U131" i="6"/>
  <c r="AB171" i="6" s="1"/>
  <c r="AS171" i="6" s="1"/>
  <c r="Q128" i="6"/>
  <c r="X168" i="6" s="1"/>
  <c r="AO168" i="6" s="1"/>
  <c r="T131" i="6"/>
  <c r="AA171" i="6" s="1"/>
  <c r="AR171" i="6" s="1"/>
  <c r="P129" i="6"/>
  <c r="Q127" i="6"/>
  <c r="U130" i="6"/>
  <c r="AB170" i="6" s="1"/>
  <c r="AS170" i="6" s="1"/>
  <c r="R126" i="6"/>
  <c r="Y166" i="6" s="1"/>
  <c r="AP166" i="6" s="1"/>
  <c r="U129" i="6"/>
  <c r="AB169" i="6" s="1"/>
  <c r="AS169" i="6" s="1"/>
  <c r="Q1074" i="6"/>
  <c r="X1430" i="6" s="1"/>
  <c r="AO1430" i="6" s="1"/>
  <c r="U1074" i="6"/>
  <c r="AB1430" i="6" s="1"/>
  <c r="AS1430" i="6" s="1"/>
  <c r="S1075" i="6"/>
  <c r="Z1431" i="6" s="1"/>
  <c r="AQ1431" i="6" s="1"/>
  <c r="Q1076" i="6"/>
  <c r="X1432" i="6" s="1"/>
  <c r="AO1432" i="6" s="1"/>
  <c r="U1076" i="6"/>
  <c r="AB1432" i="6" s="1"/>
  <c r="AS1432" i="6" s="1"/>
  <c r="S1077" i="6"/>
  <c r="Z1433" i="6" s="1"/>
  <c r="AQ1433" i="6" s="1"/>
  <c r="Q1078" i="6"/>
  <c r="U1078" i="6"/>
  <c r="AB1434" i="6" s="1"/>
  <c r="AS1434" i="6" s="1"/>
  <c r="S1079" i="6"/>
  <c r="R1074" i="6"/>
  <c r="Y1430" i="6" s="1"/>
  <c r="AP1430" i="6" s="1"/>
  <c r="P1075" i="6"/>
  <c r="W1431" i="6" s="1"/>
  <c r="AN1431" i="6" s="1"/>
  <c r="T1075" i="6"/>
  <c r="R1076" i="6"/>
  <c r="Y1432" i="6" s="1"/>
  <c r="AP1432" i="6" s="1"/>
  <c r="P1077" i="6"/>
  <c r="W1433" i="6" s="1"/>
  <c r="AN1433" i="6" s="1"/>
  <c r="T1077" i="6"/>
  <c r="AA1433" i="6" s="1"/>
  <c r="AR1433" i="6" s="1"/>
  <c r="R1078" i="6"/>
  <c r="P1079" i="6"/>
  <c r="W1435" i="6" s="1"/>
  <c r="AN1435" i="6" s="1"/>
  <c r="T1079" i="6"/>
  <c r="AA1435" i="6" s="1"/>
  <c r="AR1435" i="6" s="1"/>
  <c r="P1074" i="6"/>
  <c r="W1430" i="6" s="1"/>
  <c r="T1074" i="6"/>
  <c r="AA1430" i="6" s="1"/>
  <c r="AR1430" i="6" s="1"/>
  <c r="R1075" i="6"/>
  <c r="Y1431" i="6" s="1"/>
  <c r="AP1431" i="6" s="1"/>
  <c r="P1076" i="6"/>
  <c r="W1432" i="6" s="1"/>
  <c r="AN1432" i="6" s="1"/>
  <c r="T1076" i="6"/>
  <c r="R1077" i="6"/>
  <c r="Y1433" i="6" s="1"/>
  <c r="AP1433" i="6" s="1"/>
  <c r="P1078" i="6"/>
  <c r="W1434" i="6" s="1"/>
  <c r="AN1434" i="6" s="1"/>
  <c r="T1078" i="6"/>
  <c r="AA1434" i="6" s="1"/>
  <c r="AR1434" i="6" s="1"/>
  <c r="R1079" i="6"/>
  <c r="U1075" i="6"/>
  <c r="AB1431" i="6" s="1"/>
  <c r="AS1431" i="6" s="1"/>
  <c r="S1078" i="6"/>
  <c r="Z1434" i="6" s="1"/>
  <c r="AQ1434" i="6" s="1"/>
  <c r="S1076" i="6"/>
  <c r="Z1432" i="6" s="1"/>
  <c r="AQ1432" i="6" s="1"/>
  <c r="Q1079" i="6"/>
  <c r="X1435" i="6" s="1"/>
  <c r="AO1435" i="6" s="1"/>
  <c r="Q1075" i="6"/>
  <c r="U1077" i="6"/>
  <c r="S1074" i="6"/>
  <c r="Z1430" i="6" s="1"/>
  <c r="AQ1430" i="6" s="1"/>
  <c r="Q1077" i="6"/>
  <c r="X1433" i="6" s="1"/>
  <c r="AO1433" i="6" s="1"/>
  <c r="U1079" i="6"/>
  <c r="AB1435" i="6" s="1"/>
  <c r="AS1435" i="6" s="1"/>
  <c r="S1038" i="6"/>
  <c r="Z1382" i="6" s="1"/>
  <c r="AQ1382" i="6" s="1"/>
  <c r="Q1039" i="6"/>
  <c r="U1039" i="6"/>
  <c r="AB1383" i="6" s="1"/>
  <c r="AS1383" i="6" s="1"/>
  <c r="S1040" i="6"/>
  <c r="Z1384" i="6" s="1"/>
  <c r="AQ1384" i="6" s="1"/>
  <c r="Q1041" i="6"/>
  <c r="X1385" i="6" s="1"/>
  <c r="AO1385" i="6" s="1"/>
  <c r="U1041" i="6"/>
  <c r="AB1385" i="6" s="1"/>
  <c r="AS1385" i="6" s="1"/>
  <c r="S1042" i="6"/>
  <c r="Z1386" i="6" s="1"/>
  <c r="AQ1386" i="6" s="1"/>
  <c r="Q1043" i="6"/>
  <c r="X1387" i="6" s="1"/>
  <c r="AO1387" i="6" s="1"/>
  <c r="U1043" i="6"/>
  <c r="P1038" i="6"/>
  <c r="W1382" i="6" s="1"/>
  <c r="T1038" i="6"/>
  <c r="AA1382" i="6" s="1"/>
  <c r="AR1382" i="6" s="1"/>
  <c r="R1039" i="6"/>
  <c r="Y1383" i="6" s="1"/>
  <c r="AP1383" i="6" s="1"/>
  <c r="P1040" i="6"/>
  <c r="W1384" i="6" s="1"/>
  <c r="AN1384" i="6" s="1"/>
  <c r="T1040" i="6"/>
  <c r="AA1384" i="6" s="1"/>
  <c r="AR1384" i="6" s="1"/>
  <c r="R1041" i="6"/>
  <c r="P1042" i="6"/>
  <c r="W1386" i="6" s="1"/>
  <c r="AN1386" i="6" s="1"/>
  <c r="T1042" i="6"/>
  <c r="R1043" i="6"/>
  <c r="R1038" i="6"/>
  <c r="Y1382" i="6" s="1"/>
  <c r="AP1382" i="6" s="1"/>
  <c r="P1039" i="6"/>
  <c r="W1383" i="6" s="1"/>
  <c r="AN1383" i="6" s="1"/>
  <c r="T1039" i="6"/>
  <c r="AA1383" i="6" s="1"/>
  <c r="AR1383" i="6" s="1"/>
  <c r="R1040" i="6"/>
  <c r="P1041" i="6"/>
  <c r="W1385" i="6" s="1"/>
  <c r="AN1385" i="6" s="1"/>
  <c r="T1041" i="6"/>
  <c r="R1042" i="6"/>
  <c r="Y1386" i="6" s="1"/>
  <c r="AP1386" i="6" s="1"/>
  <c r="P1043" i="6"/>
  <c r="W1387" i="6" s="1"/>
  <c r="AN1387" i="6" s="1"/>
  <c r="T1043" i="6"/>
  <c r="AA1387" i="6" s="1"/>
  <c r="AR1387" i="6" s="1"/>
  <c r="S1039" i="6"/>
  <c r="Q1042" i="6"/>
  <c r="Q1040" i="6"/>
  <c r="X1384" i="6" s="1"/>
  <c r="AO1384" i="6" s="1"/>
  <c r="U1042" i="6"/>
  <c r="AB1386" i="6" s="1"/>
  <c r="AS1386" i="6" s="1"/>
  <c r="U1038" i="6"/>
  <c r="AB1382" i="6" s="1"/>
  <c r="AS1382" i="6" s="1"/>
  <c r="S1041" i="6"/>
  <c r="Z1385" i="6" s="1"/>
  <c r="AQ1385" i="6" s="1"/>
  <c r="S1043" i="6"/>
  <c r="Z1387" i="6" s="1"/>
  <c r="AQ1387" i="6" s="1"/>
  <c r="U1040" i="6"/>
  <c r="AB1384" i="6" s="1"/>
  <c r="AS1384" i="6" s="1"/>
  <c r="Q1038" i="6"/>
  <c r="X1382" i="6" s="1"/>
  <c r="AO1382" i="6" s="1"/>
  <c r="Q1146" i="6"/>
  <c r="X1526" i="6" s="1"/>
  <c r="AO1526" i="6" s="1"/>
  <c r="U1146" i="6"/>
  <c r="S1147" i="6"/>
  <c r="Z1527" i="6" s="1"/>
  <c r="AQ1527" i="6" s="1"/>
  <c r="Q1148" i="6"/>
  <c r="X1528" i="6" s="1"/>
  <c r="AO1528" i="6" s="1"/>
  <c r="U1148" i="6"/>
  <c r="AB1528" i="6" s="1"/>
  <c r="AS1528" i="6" s="1"/>
  <c r="S1149" i="6"/>
  <c r="Z1529" i="6" s="1"/>
  <c r="AQ1529" i="6" s="1"/>
  <c r="Q1150" i="6"/>
  <c r="X1530" i="6" s="1"/>
  <c r="AO1530" i="6" s="1"/>
  <c r="U1150" i="6"/>
  <c r="S1151" i="6"/>
  <c r="Z1531" i="6" s="1"/>
  <c r="AQ1531" i="6" s="1"/>
  <c r="R1146" i="6"/>
  <c r="Y1526" i="6" s="1"/>
  <c r="AP1526" i="6" s="1"/>
  <c r="P1147" i="6"/>
  <c r="W1527" i="6" s="1"/>
  <c r="AN1527" i="6" s="1"/>
  <c r="T1147" i="6"/>
  <c r="R1148" i="6"/>
  <c r="Y1528" i="6" s="1"/>
  <c r="AP1528" i="6" s="1"/>
  <c r="P1149" i="6"/>
  <c r="W1529" i="6" s="1"/>
  <c r="AN1529" i="6" s="1"/>
  <c r="T1149" i="6"/>
  <c r="AA1529" i="6" s="1"/>
  <c r="AR1529" i="6" s="1"/>
  <c r="R1150" i="6"/>
  <c r="P1151" i="6"/>
  <c r="W1531" i="6" s="1"/>
  <c r="AN1531" i="6" s="1"/>
  <c r="T1151" i="6"/>
  <c r="AA1531" i="6" s="1"/>
  <c r="AR1531" i="6" s="1"/>
  <c r="P1146" i="6"/>
  <c r="W1526" i="6" s="1"/>
  <c r="T1146" i="6"/>
  <c r="AA1526" i="6" s="1"/>
  <c r="AR1526" i="6" s="1"/>
  <c r="R1147" i="6"/>
  <c r="Y1527" i="6" s="1"/>
  <c r="AP1527" i="6" s="1"/>
  <c r="P1148" i="6"/>
  <c r="W1528" i="6" s="1"/>
  <c r="AN1528" i="6" s="1"/>
  <c r="T1148" i="6"/>
  <c r="R1149" i="6"/>
  <c r="Y1529" i="6" s="1"/>
  <c r="AP1529" i="6" s="1"/>
  <c r="P1150" i="6"/>
  <c r="W1530" i="6" s="1"/>
  <c r="AN1530" i="6" s="1"/>
  <c r="T1150" i="6"/>
  <c r="AA1530" i="6" s="1"/>
  <c r="AR1530" i="6" s="1"/>
  <c r="R1151" i="6"/>
  <c r="S1148" i="6"/>
  <c r="Z1528" i="6" s="1"/>
  <c r="AQ1528" i="6" s="1"/>
  <c r="Q1151" i="6"/>
  <c r="X1531" i="6" s="1"/>
  <c r="AO1531" i="6" s="1"/>
  <c r="S1146" i="6"/>
  <c r="Z1526" i="6" s="1"/>
  <c r="AQ1526" i="6" s="1"/>
  <c r="Q1149" i="6"/>
  <c r="X1529" i="6" s="1"/>
  <c r="AO1529" i="6" s="1"/>
  <c r="U1151" i="6"/>
  <c r="AB1531" i="6" s="1"/>
  <c r="AS1531" i="6" s="1"/>
  <c r="U1147" i="6"/>
  <c r="AB1527" i="6" s="1"/>
  <c r="AS1527" i="6" s="1"/>
  <c r="S1150" i="6"/>
  <c r="Z1530" i="6" s="1"/>
  <c r="AQ1530" i="6" s="1"/>
  <c r="Q1147" i="6"/>
  <c r="U1149" i="6"/>
  <c r="P1176" i="6"/>
  <c r="W1566" i="6" s="1"/>
  <c r="T1176" i="6"/>
  <c r="R1177" i="6"/>
  <c r="Y1567" i="6" s="1"/>
  <c r="AP1567" i="6" s="1"/>
  <c r="P1178" i="6"/>
  <c r="T1178" i="6"/>
  <c r="AA1568" i="6" s="1"/>
  <c r="AR1568" i="6" s="1"/>
  <c r="R1179" i="6"/>
  <c r="Y1569" i="6" s="1"/>
  <c r="AP1569" i="6" s="1"/>
  <c r="P1180" i="6"/>
  <c r="W1570" i="6" s="1"/>
  <c r="AN1570" i="6" s="1"/>
  <c r="T1180" i="6"/>
  <c r="AA1570" i="6" s="1"/>
  <c r="AR1570" i="6" s="1"/>
  <c r="R1181" i="6"/>
  <c r="Y1571" i="6" s="1"/>
  <c r="AP1571" i="6" s="1"/>
  <c r="Q1176" i="6"/>
  <c r="X1566" i="6" s="1"/>
  <c r="AO1566" i="6" s="1"/>
  <c r="U1176" i="6"/>
  <c r="AB1566" i="6" s="1"/>
  <c r="AS1566" i="6" s="1"/>
  <c r="S1177" i="6"/>
  <c r="Q1178" i="6"/>
  <c r="X1568" i="6" s="1"/>
  <c r="AO1568" i="6" s="1"/>
  <c r="U1178" i="6"/>
  <c r="AB1568" i="6" s="1"/>
  <c r="AS1568" i="6" s="1"/>
  <c r="S1179" i="6"/>
  <c r="Z1569" i="6" s="1"/>
  <c r="AQ1569" i="6" s="1"/>
  <c r="Q1180" i="6"/>
  <c r="U1180" i="6"/>
  <c r="AB1570" i="6" s="1"/>
  <c r="AS1570" i="6" s="1"/>
  <c r="S1181" i="6"/>
  <c r="Z1571" i="6" s="1"/>
  <c r="AQ1571" i="6" s="1"/>
  <c r="S1176" i="6"/>
  <c r="Q1177" i="6"/>
  <c r="X1567" i="6" s="1"/>
  <c r="AO1567" i="6" s="1"/>
  <c r="U1177" i="6"/>
  <c r="AB1567" i="6" s="1"/>
  <c r="AS1567" i="6" s="1"/>
  <c r="S1178" i="6"/>
  <c r="Z1568" i="6" s="1"/>
  <c r="AQ1568" i="6" s="1"/>
  <c r="Q1179" i="6"/>
  <c r="U1179" i="6"/>
  <c r="AB1569" i="6" s="1"/>
  <c r="AS1569" i="6" s="1"/>
  <c r="S1180" i="6"/>
  <c r="Q1181" i="6"/>
  <c r="X1571" i="6" s="1"/>
  <c r="AO1571" i="6" s="1"/>
  <c r="U1181" i="6"/>
  <c r="P1177" i="6"/>
  <c r="T1179" i="6"/>
  <c r="T1177" i="6"/>
  <c r="AA1567" i="6" s="1"/>
  <c r="AR1567" i="6" s="1"/>
  <c r="R1180" i="6"/>
  <c r="Y1570" i="6" s="1"/>
  <c r="AP1570" i="6" s="1"/>
  <c r="R1176" i="6"/>
  <c r="Y1566" i="6" s="1"/>
  <c r="AP1566" i="6" s="1"/>
  <c r="P1179" i="6"/>
  <c r="W1569" i="6" s="1"/>
  <c r="AN1569" i="6" s="1"/>
  <c r="T1181" i="6"/>
  <c r="AA1571" i="6" s="1"/>
  <c r="AR1571" i="6" s="1"/>
  <c r="R1178" i="6"/>
  <c r="Y1568" i="6" s="1"/>
  <c r="AP1568" i="6" s="1"/>
  <c r="P1181" i="6"/>
  <c r="W1571" i="6" s="1"/>
  <c r="AN1571" i="6" s="1"/>
  <c r="P1224" i="6"/>
  <c r="W1630" i="6" s="1"/>
  <c r="T1224" i="6"/>
  <c r="AA1630" i="6" s="1"/>
  <c r="AR1630" i="6" s="1"/>
  <c r="R1225" i="6"/>
  <c r="Y1631" i="6" s="1"/>
  <c r="AP1631" i="6" s="1"/>
  <c r="P1226" i="6"/>
  <c r="W1632" i="6" s="1"/>
  <c r="AN1632" i="6" s="1"/>
  <c r="T1226" i="6"/>
  <c r="AA1632" i="6" s="1"/>
  <c r="AR1632" i="6" s="1"/>
  <c r="R1227" i="6"/>
  <c r="P1228" i="6"/>
  <c r="W1634" i="6" s="1"/>
  <c r="AN1634" i="6" s="1"/>
  <c r="T1228" i="6"/>
  <c r="R1229" i="6"/>
  <c r="Y1635" i="6" s="1"/>
  <c r="AP1635" i="6" s="1"/>
  <c r="Q1224" i="6"/>
  <c r="X1630" i="6" s="1"/>
  <c r="AO1630" i="6" s="1"/>
  <c r="U1224" i="6"/>
  <c r="AB1630" i="6" s="1"/>
  <c r="AS1630" i="6" s="1"/>
  <c r="S1225" i="6"/>
  <c r="Q1226" i="6"/>
  <c r="X1632" i="6" s="1"/>
  <c r="AO1632" i="6" s="1"/>
  <c r="U1226" i="6"/>
  <c r="AB1632" i="6" s="1"/>
  <c r="AS1632" i="6" s="1"/>
  <c r="S1227" i="6"/>
  <c r="Z1633" i="6" s="1"/>
  <c r="AQ1633" i="6" s="1"/>
  <c r="Q1228" i="6"/>
  <c r="U1228" i="6"/>
  <c r="AB1634" i="6" s="1"/>
  <c r="AS1634" i="6" s="1"/>
  <c r="S1229" i="6"/>
  <c r="Z1635" i="6" s="1"/>
  <c r="AQ1635" i="6" s="1"/>
  <c r="S1224" i="6"/>
  <c r="Q1225" i="6"/>
  <c r="X1631" i="6" s="1"/>
  <c r="AO1631" i="6" s="1"/>
  <c r="U1225" i="6"/>
  <c r="AB1631" i="6" s="1"/>
  <c r="AS1631" i="6" s="1"/>
  <c r="S1226" i="6"/>
  <c r="Z1632" i="6" s="1"/>
  <c r="AQ1632" i="6" s="1"/>
  <c r="Q1227" i="6"/>
  <c r="R1226" i="6"/>
  <c r="Y1632" i="6" s="1"/>
  <c r="AP1632" i="6" s="1"/>
  <c r="R1228" i="6"/>
  <c r="Y1634" i="6" s="1"/>
  <c r="AP1634" i="6" s="1"/>
  <c r="T1229" i="6"/>
  <c r="AA1635" i="6" s="1"/>
  <c r="AR1635" i="6" s="1"/>
  <c r="R1224" i="6"/>
  <c r="Y1630" i="6" s="1"/>
  <c r="AP1630" i="6" s="1"/>
  <c r="P1227" i="6"/>
  <c r="W1633" i="6" s="1"/>
  <c r="AN1633" i="6" s="1"/>
  <c r="S1228" i="6"/>
  <c r="Z1634" i="6" s="1"/>
  <c r="AQ1634" i="6" s="1"/>
  <c r="U1229" i="6"/>
  <c r="T1225" i="6"/>
  <c r="AA1631" i="6" s="1"/>
  <c r="AR1631" i="6" s="1"/>
  <c r="U1227" i="6"/>
  <c r="AB1633" i="6" s="1"/>
  <c r="AS1633" i="6" s="1"/>
  <c r="Q1229" i="6"/>
  <c r="X1635" i="6" s="1"/>
  <c r="AO1635" i="6" s="1"/>
  <c r="P1229" i="6"/>
  <c r="W1635" i="6" s="1"/>
  <c r="AN1635" i="6" s="1"/>
  <c r="T1227" i="6"/>
  <c r="P1225" i="6"/>
  <c r="Q294" i="6"/>
  <c r="X390" i="6" s="1"/>
  <c r="AO390" i="6" s="1"/>
  <c r="U294" i="6"/>
  <c r="AB390" i="6" s="1"/>
  <c r="AS390" i="6" s="1"/>
  <c r="S295" i="6"/>
  <c r="Q296" i="6"/>
  <c r="X392" i="6" s="1"/>
  <c r="AO392" i="6" s="1"/>
  <c r="U296" i="6"/>
  <c r="AB392" i="6" s="1"/>
  <c r="AS392" i="6" s="1"/>
  <c r="S297" i="6"/>
  <c r="Z393" i="6" s="1"/>
  <c r="AQ393" i="6" s="1"/>
  <c r="Q298" i="6"/>
  <c r="U298" i="6"/>
  <c r="AB394" i="6" s="1"/>
  <c r="AS394" i="6" s="1"/>
  <c r="S299" i="6"/>
  <c r="Z395" i="6" s="1"/>
  <c r="AQ395" i="6" s="1"/>
  <c r="S294" i="6"/>
  <c r="Z390" i="6" s="1"/>
  <c r="AQ390" i="6" s="1"/>
  <c r="Q295" i="6"/>
  <c r="X391" i="6" s="1"/>
  <c r="AO391" i="6" s="1"/>
  <c r="U295" i="6"/>
  <c r="AB391" i="6" s="1"/>
  <c r="AS391" i="6" s="1"/>
  <c r="S296" i="6"/>
  <c r="Q297" i="6"/>
  <c r="X393" i="6" s="1"/>
  <c r="AO393" i="6" s="1"/>
  <c r="U297" i="6"/>
  <c r="S298" i="6"/>
  <c r="Q299" i="6"/>
  <c r="X395" i="6" s="1"/>
  <c r="AO395" i="6" s="1"/>
  <c r="U299" i="6"/>
  <c r="AB395" i="6" s="1"/>
  <c r="AS395" i="6" s="1"/>
  <c r="P295" i="6"/>
  <c r="W391" i="6" s="1"/>
  <c r="AN391" i="6" s="1"/>
  <c r="R296" i="6"/>
  <c r="Y392" i="6" s="1"/>
  <c r="AP392" i="6" s="1"/>
  <c r="T297" i="6"/>
  <c r="AA393" i="6" s="1"/>
  <c r="AR393" i="6" s="1"/>
  <c r="P299" i="6"/>
  <c r="P294" i="6"/>
  <c r="W390" i="6" s="1"/>
  <c r="R295" i="6"/>
  <c r="T296" i="6"/>
  <c r="AA392" i="6" s="1"/>
  <c r="AR392" i="6" s="1"/>
  <c r="P298" i="6"/>
  <c r="W394" i="6" s="1"/>
  <c r="AN394" i="6" s="1"/>
  <c r="R299" i="6"/>
  <c r="T294" i="6"/>
  <c r="AA390" i="6" s="1"/>
  <c r="AR390" i="6" s="1"/>
  <c r="P296" i="6"/>
  <c r="W392" i="6" s="1"/>
  <c r="AN392" i="6" s="1"/>
  <c r="R297" i="6"/>
  <c r="Y393" i="6" s="1"/>
  <c r="AP393" i="6" s="1"/>
  <c r="T298" i="6"/>
  <c r="AA394" i="6" s="1"/>
  <c r="AR394" i="6" s="1"/>
  <c r="R294" i="6"/>
  <c r="T299" i="6"/>
  <c r="AA395" i="6" s="1"/>
  <c r="AR395" i="6" s="1"/>
  <c r="T295" i="6"/>
  <c r="AA391" i="6" s="1"/>
  <c r="AR391" i="6" s="1"/>
  <c r="R298" i="6"/>
  <c r="Y394" i="6" s="1"/>
  <c r="AP394" i="6" s="1"/>
  <c r="P297" i="6"/>
  <c r="W393" i="6" s="1"/>
  <c r="AN393" i="6" s="1"/>
  <c r="Q1002" i="6"/>
  <c r="X1334" i="6" s="1"/>
  <c r="AO1334" i="6" s="1"/>
  <c r="U1002" i="6"/>
  <c r="S1003" i="6"/>
  <c r="Q1004" i="6"/>
  <c r="X1336" i="6" s="1"/>
  <c r="AO1336" i="6" s="1"/>
  <c r="U1004" i="6"/>
  <c r="AB1336" i="6" s="1"/>
  <c r="AS1336" i="6" s="1"/>
  <c r="S1005" i="6"/>
  <c r="Z1337" i="6" s="1"/>
  <c r="AQ1337" i="6" s="1"/>
  <c r="Q1006" i="6"/>
  <c r="U1006" i="6"/>
  <c r="AB1338" i="6" s="1"/>
  <c r="AS1338" i="6" s="1"/>
  <c r="S1007" i="6"/>
  <c r="R1002" i="6"/>
  <c r="Y1334" i="6" s="1"/>
  <c r="AP1334" i="6" s="1"/>
  <c r="P1003" i="6"/>
  <c r="W1335" i="6" s="1"/>
  <c r="AN1335" i="6" s="1"/>
  <c r="T1003" i="6"/>
  <c r="AA1335" i="6" s="1"/>
  <c r="AR1335" i="6" s="1"/>
  <c r="R1004" i="6"/>
  <c r="Y1336" i="6" s="1"/>
  <c r="AP1336" i="6" s="1"/>
  <c r="P1005" i="6"/>
  <c r="T1005" i="6"/>
  <c r="AA1337" i="6" s="1"/>
  <c r="AR1337" i="6" s="1"/>
  <c r="R1006" i="6"/>
  <c r="P1007" i="6"/>
  <c r="W1339" i="6" s="1"/>
  <c r="AN1339" i="6" s="1"/>
  <c r="T1007" i="6"/>
  <c r="AA1339" i="6" s="1"/>
  <c r="AR1339" i="6" s="1"/>
  <c r="P1002" i="6"/>
  <c r="W1334" i="6" s="1"/>
  <c r="T1002" i="6"/>
  <c r="AA1334" i="6" s="1"/>
  <c r="AR1334" i="6" s="1"/>
  <c r="R1003" i="6"/>
  <c r="Y1335" i="6" s="1"/>
  <c r="AP1335" i="6" s="1"/>
  <c r="P1004" i="6"/>
  <c r="T1004" i="6"/>
  <c r="AA1336" i="6" s="1"/>
  <c r="AR1336" i="6" s="1"/>
  <c r="R1005" i="6"/>
  <c r="Y1337" i="6" s="1"/>
  <c r="AP1337" i="6" s="1"/>
  <c r="P1006" i="6"/>
  <c r="T1006" i="6"/>
  <c r="AA1338" i="6" s="1"/>
  <c r="AR1338" i="6" s="1"/>
  <c r="R1007" i="6"/>
  <c r="Y1339" i="6" s="1"/>
  <c r="AP1339" i="6" s="1"/>
  <c r="Q1003" i="6"/>
  <c r="X1335" i="6" s="1"/>
  <c r="AO1335" i="6" s="1"/>
  <c r="U1005" i="6"/>
  <c r="AB1337" i="6" s="1"/>
  <c r="AS1337" i="6" s="1"/>
  <c r="U1003" i="6"/>
  <c r="AB1335" i="6" s="1"/>
  <c r="AS1335" i="6" s="1"/>
  <c r="S1006" i="6"/>
  <c r="S1002" i="6"/>
  <c r="Z1334" i="6" s="1"/>
  <c r="AQ1334" i="6" s="1"/>
  <c r="Q1005" i="6"/>
  <c r="X1337" i="6" s="1"/>
  <c r="AO1337" i="6" s="1"/>
  <c r="U1007" i="6"/>
  <c r="AB1339" i="6" s="1"/>
  <c r="AS1339" i="6" s="1"/>
  <c r="S1004" i="6"/>
  <c r="Z1336" i="6" s="1"/>
  <c r="AQ1336" i="6" s="1"/>
  <c r="Q1007" i="6"/>
  <c r="X1339" i="6" s="1"/>
  <c r="AO1339" i="6" s="1"/>
  <c r="S684" i="6"/>
  <c r="Q685" i="6"/>
  <c r="X911" i="6" s="1"/>
  <c r="AO911" i="6" s="1"/>
  <c r="U685" i="6"/>
  <c r="AB911" i="6" s="1"/>
  <c r="AS911" i="6" s="1"/>
  <c r="S686" i="6"/>
  <c r="Z912" i="6" s="1"/>
  <c r="AQ912" i="6" s="1"/>
  <c r="Q687" i="6"/>
  <c r="X913" i="6" s="1"/>
  <c r="AO913" i="6" s="1"/>
  <c r="U687" i="6"/>
  <c r="S688" i="6"/>
  <c r="Z914" i="6" s="1"/>
  <c r="AQ914" i="6" s="1"/>
  <c r="Q689" i="6"/>
  <c r="U689" i="6"/>
  <c r="AB915" i="6" s="1"/>
  <c r="AS915" i="6" s="1"/>
  <c r="Q684" i="6"/>
  <c r="X910" i="6" s="1"/>
  <c r="AO910" i="6" s="1"/>
  <c r="P685" i="6"/>
  <c r="W911" i="6" s="1"/>
  <c r="AN911" i="6" s="1"/>
  <c r="P686" i="6"/>
  <c r="W912" i="6" s="1"/>
  <c r="AN912" i="6" s="1"/>
  <c r="U686" i="6"/>
  <c r="T687" i="6"/>
  <c r="AA913" i="6" s="1"/>
  <c r="AR913" i="6" s="1"/>
  <c r="T688" i="6"/>
  <c r="AA914" i="6" s="1"/>
  <c r="AR914" i="6" s="1"/>
  <c r="S689" i="6"/>
  <c r="Z915" i="6" s="1"/>
  <c r="AQ915" i="6" s="1"/>
  <c r="R684" i="6"/>
  <c r="Y910" i="6" s="1"/>
  <c r="AP910" i="6" s="1"/>
  <c r="R685" i="6"/>
  <c r="Q686" i="6"/>
  <c r="X912" i="6" s="1"/>
  <c r="AO912" i="6" s="1"/>
  <c r="P687" i="6"/>
  <c r="W913" i="6" s="1"/>
  <c r="AN913" i="6" s="1"/>
  <c r="P688" i="6"/>
  <c r="U688" i="6"/>
  <c r="T689" i="6"/>
  <c r="AA915" i="6" s="1"/>
  <c r="AR915" i="6" s="1"/>
  <c r="P684" i="6"/>
  <c r="W910" i="6" s="1"/>
  <c r="U684" i="6"/>
  <c r="AB910" i="6" s="1"/>
  <c r="AS910" i="6" s="1"/>
  <c r="T685" i="6"/>
  <c r="T686" i="6"/>
  <c r="AA912" i="6" s="1"/>
  <c r="AR912" i="6" s="1"/>
  <c r="S687" i="6"/>
  <c r="Z913" i="6" s="1"/>
  <c r="AQ913" i="6" s="1"/>
  <c r="R688" i="6"/>
  <c r="Y914" i="6" s="1"/>
  <c r="AP914" i="6" s="1"/>
  <c r="R689" i="6"/>
  <c r="Y915" i="6" s="1"/>
  <c r="AP915" i="6" s="1"/>
  <c r="S685" i="6"/>
  <c r="Z911" i="6" s="1"/>
  <c r="AQ911" i="6" s="1"/>
  <c r="P689" i="6"/>
  <c r="W915" i="6" s="1"/>
  <c r="AN915" i="6" s="1"/>
  <c r="R686" i="6"/>
  <c r="Y912" i="6" s="1"/>
  <c r="AP912" i="6" s="1"/>
  <c r="T684" i="6"/>
  <c r="AA910" i="6" s="1"/>
  <c r="AR910" i="6" s="1"/>
  <c r="Q688" i="6"/>
  <c r="R687" i="6"/>
  <c r="Y913" i="6" s="1"/>
  <c r="AP913" i="6" s="1"/>
  <c r="R1614" i="6"/>
  <c r="Y2150" i="6" s="1"/>
  <c r="AP2150" i="6" s="1"/>
  <c r="P1615" i="6"/>
  <c r="W2151" i="6" s="1"/>
  <c r="AN2151" i="6" s="1"/>
  <c r="T1615" i="6"/>
  <c r="AA2151" i="6" s="1"/>
  <c r="AR2151" i="6" s="1"/>
  <c r="R1616" i="6"/>
  <c r="Y2152" i="6" s="1"/>
  <c r="AP2152" i="6" s="1"/>
  <c r="P1617" i="6"/>
  <c r="W2153" i="6" s="1"/>
  <c r="AN2153" i="6" s="1"/>
  <c r="T1617" i="6"/>
  <c r="AA2153" i="6" s="1"/>
  <c r="AR2153" i="6" s="1"/>
  <c r="R1618" i="6"/>
  <c r="P1619" i="6"/>
  <c r="W2155" i="6" s="1"/>
  <c r="AN2155" i="6" s="1"/>
  <c r="T1619" i="6"/>
  <c r="S1614" i="6"/>
  <c r="Z2150" i="6" s="1"/>
  <c r="AQ2150" i="6" s="1"/>
  <c r="Q1615" i="6"/>
  <c r="X2151" i="6" s="1"/>
  <c r="AO2151" i="6" s="1"/>
  <c r="U1615" i="6"/>
  <c r="S1616" i="6"/>
  <c r="Z2152" i="6" s="1"/>
  <c r="AQ2152" i="6" s="1"/>
  <c r="Q1617" i="6"/>
  <c r="X2153" i="6" s="1"/>
  <c r="AO2153" i="6" s="1"/>
  <c r="U1617" i="6"/>
  <c r="AB2153" i="6" s="1"/>
  <c r="AS2153" i="6" s="1"/>
  <c r="S1618" i="6"/>
  <c r="Q1619" i="6"/>
  <c r="X2155" i="6" s="1"/>
  <c r="AO2155" i="6" s="1"/>
  <c r="U1619" i="6"/>
  <c r="AB2155" i="6" s="1"/>
  <c r="AS2155" i="6" s="1"/>
  <c r="Q1614" i="6"/>
  <c r="U1614" i="6"/>
  <c r="AB2150" i="6" s="1"/>
  <c r="AS2150" i="6" s="1"/>
  <c r="S1615" i="6"/>
  <c r="Z2151" i="6" s="1"/>
  <c r="AQ2151" i="6" s="1"/>
  <c r="Q1616" i="6"/>
  <c r="X2152" i="6" s="1"/>
  <c r="AO2152" i="6" s="1"/>
  <c r="U1616" i="6"/>
  <c r="S1617" i="6"/>
  <c r="Z2153" i="6" s="1"/>
  <c r="AQ2153" i="6" s="1"/>
  <c r="Q1618" i="6"/>
  <c r="X2154" i="6" s="1"/>
  <c r="AO2154" i="6" s="1"/>
  <c r="U1618" i="6"/>
  <c r="AB2154" i="6" s="1"/>
  <c r="AS2154" i="6" s="1"/>
  <c r="S1619" i="6"/>
  <c r="P1614" i="6"/>
  <c r="W2150" i="6" s="1"/>
  <c r="T1616" i="6"/>
  <c r="AA2152" i="6" s="1"/>
  <c r="AR2152" i="6" s="1"/>
  <c r="R1619" i="6"/>
  <c r="Y2155" i="6" s="1"/>
  <c r="AP2155" i="6" s="1"/>
  <c r="T1614" i="6"/>
  <c r="R1617" i="6"/>
  <c r="R1615" i="6"/>
  <c r="Y2151" i="6" s="1"/>
  <c r="AP2151" i="6" s="1"/>
  <c r="P1618" i="6"/>
  <c r="W2154" i="6" s="1"/>
  <c r="AN2154" i="6" s="1"/>
  <c r="P1616" i="6"/>
  <c r="W2152" i="6" s="1"/>
  <c r="AN2152" i="6" s="1"/>
  <c r="T1618" i="6"/>
  <c r="AA2154" i="6" s="1"/>
  <c r="AR2154" i="6" s="1"/>
  <c r="S570" i="6"/>
  <c r="Z758" i="6" s="1"/>
  <c r="AQ758" i="6" s="1"/>
  <c r="Q571" i="6"/>
  <c r="X759" i="6" s="1"/>
  <c r="AO759" i="6" s="1"/>
  <c r="U571" i="6"/>
  <c r="AB759" i="6" s="1"/>
  <c r="AS759" i="6" s="1"/>
  <c r="S572" i="6"/>
  <c r="Q573" i="6"/>
  <c r="X761" i="6" s="1"/>
  <c r="AO761" i="6" s="1"/>
  <c r="U573" i="6"/>
  <c r="AB761" i="6" s="1"/>
  <c r="AS761" i="6" s="1"/>
  <c r="S574" i="6"/>
  <c r="Z762" i="6" s="1"/>
  <c r="AQ762" i="6" s="1"/>
  <c r="Q575" i="6"/>
  <c r="X763" i="6" s="1"/>
  <c r="AO763" i="6" s="1"/>
  <c r="U575" i="6"/>
  <c r="AB763" i="6" s="1"/>
  <c r="AS763" i="6" s="1"/>
  <c r="P570" i="6"/>
  <c r="W758" i="6" s="1"/>
  <c r="T570" i="6"/>
  <c r="AA758" i="6" s="1"/>
  <c r="AR758" i="6" s="1"/>
  <c r="R571" i="6"/>
  <c r="P572" i="6"/>
  <c r="T572" i="6"/>
  <c r="AA760" i="6" s="1"/>
  <c r="AR760" i="6" s="1"/>
  <c r="R573" i="6"/>
  <c r="Y761" i="6" s="1"/>
  <c r="AP761" i="6" s="1"/>
  <c r="P574" i="6"/>
  <c r="W762" i="6" s="1"/>
  <c r="AN762" i="6" s="1"/>
  <c r="T574" i="6"/>
  <c r="AA762" i="6" s="1"/>
  <c r="AR762" i="6" s="1"/>
  <c r="R575" i="6"/>
  <c r="Y763" i="6" s="1"/>
  <c r="AP763" i="6" s="1"/>
  <c r="R570" i="6"/>
  <c r="Y758" i="6" s="1"/>
  <c r="AP758" i="6" s="1"/>
  <c r="P571" i="6"/>
  <c r="T571" i="6"/>
  <c r="AA759" i="6" s="1"/>
  <c r="AR759" i="6" s="1"/>
  <c r="R572" i="6"/>
  <c r="Y760" i="6" s="1"/>
  <c r="AP760" i="6" s="1"/>
  <c r="P573" i="6"/>
  <c r="W761" i="6" s="1"/>
  <c r="AN761" i="6" s="1"/>
  <c r="T573" i="6"/>
  <c r="AA761" i="6" s="1"/>
  <c r="AR761" i="6" s="1"/>
  <c r="R574" i="6"/>
  <c r="Y762" i="6" s="1"/>
  <c r="AP762" i="6" s="1"/>
  <c r="P575" i="6"/>
  <c r="T575" i="6"/>
  <c r="S571" i="6"/>
  <c r="Q574" i="6"/>
  <c r="Q572" i="6"/>
  <c r="X760" i="6" s="1"/>
  <c r="AO760" i="6" s="1"/>
  <c r="U574" i="6"/>
  <c r="AB762" i="6" s="1"/>
  <c r="AS762" i="6" s="1"/>
  <c r="U570" i="6"/>
  <c r="AB758" i="6" s="1"/>
  <c r="AS758" i="6" s="1"/>
  <c r="S573" i="6"/>
  <c r="Z761" i="6" s="1"/>
  <c r="AQ761" i="6" s="1"/>
  <c r="S575" i="6"/>
  <c r="Z763" i="6" s="1"/>
  <c r="AQ763" i="6" s="1"/>
  <c r="U572" i="6"/>
  <c r="AB760" i="6" s="1"/>
  <c r="AS760" i="6" s="1"/>
  <c r="Q570" i="6"/>
  <c r="X758" i="6" s="1"/>
  <c r="AO758" i="6" s="1"/>
  <c r="Q1380" i="6"/>
  <c r="X1838" i="6" s="1"/>
  <c r="AO1838" i="6" s="1"/>
  <c r="U1380" i="6"/>
  <c r="S1381" i="6"/>
  <c r="Z1839" i="6" s="1"/>
  <c r="AQ1839" i="6" s="1"/>
  <c r="Q1382" i="6"/>
  <c r="X1840" i="6" s="1"/>
  <c r="AO1840" i="6" s="1"/>
  <c r="U1382" i="6"/>
  <c r="AB1840" i="6" s="1"/>
  <c r="AS1840" i="6" s="1"/>
  <c r="S1383" i="6"/>
  <c r="Q1384" i="6"/>
  <c r="X1842" i="6" s="1"/>
  <c r="AO1842" i="6" s="1"/>
  <c r="U1384" i="6"/>
  <c r="AB1842" i="6" s="1"/>
  <c r="AS1842" i="6" s="1"/>
  <c r="S1385" i="6"/>
  <c r="Z1843" i="6" s="1"/>
  <c r="AQ1843" i="6" s="1"/>
  <c r="R1380" i="6"/>
  <c r="Y1838" i="6" s="1"/>
  <c r="AP1838" i="6" s="1"/>
  <c r="P1381" i="6"/>
  <c r="W1839" i="6" s="1"/>
  <c r="AN1839" i="6" s="1"/>
  <c r="T1381" i="6"/>
  <c r="AA1839" i="6" s="1"/>
  <c r="AR1839" i="6" s="1"/>
  <c r="R1382" i="6"/>
  <c r="Y1840" i="6" s="1"/>
  <c r="AP1840" i="6" s="1"/>
  <c r="P1383" i="6"/>
  <c r="W1841" i="6" s="1"/>
  <c r="AN1841" i="6" s="1"/>
  <c r="T1383" i="6"/>
  <c r="AA1841" i="6" s="1"/>
  <c r="AR1841" i="6" s="1"/>
  <c r="R1384" i="6"/>
  <c r="Y1842" i="6" s="1"/>
  <c r="AP1842" i="6" s="1"/>
  <c r="P1385" i="6"/>
  <c r="T1385" i="6"/>
  <c r="P1380" i="6"/>
  <c r="W1838" i="6" s="1"/>
  <c r="T1380" i="6"/>
  <c r="AA1838" i="6" s="1"/>
  <c r="AR1838" i="6" s="1"/>
  <c r="R1381" i="6"/>
  <c r="P1382" i="6"/>
  <c r="W1840" i="6" s="1"/>
  <c r="AN1840" i="6" s="1"/>
  <c r="T1382" i="6"/>
  <c r="AA1840" i="6" s="1"/>
  <c r="AR1840" i="6" s="1"/>
  <c r="R1383" i="6"/>
  <c r="Y1841" i="6" s="1"/>
  <c r="AP1841" i="6" s="1"/>
  <c r="P1384" i="6"/>
  <c r="T1384" i="6"/>
  <c r="AA1842" i="6" s="1"/>
  <c r="AR1842" i="6" s="1"/>
  <c r="R1385" i="6"/>
  <c r="Y1843" i="6" s="1"/>
  <c r="AP1843" i="6" s="1"/>
  <c r="Q1381" i="6"/>
  <c r="X1839" i="6" s="1"/>
  <c r="AO1839" i="6" s="1"/>
  <c r="U1383" i="6"/>
  <c r="AB1841" i="6" s="1"/>
  <c r="AS1841" i="6" s="1"/>
  <c r="S1382" i="6"/>
  <c r="Z1840" i="6" s="1"/>
  <c r="AQ1840" i="6" s="1"/>
  <c r="Q1385" i="6"/>
  <c r="U1381" i="6"/>
  <c r="AB1839" i="6" s="1"/>
  <c r="AS1839" i="6" s="1"/>
  <c r="S1384" i="6"/>
  <c r="Z1842" i="6" s="1"/>
  <c r="AQ1842" i="6" s="1"/>
  <c r="S1380" i="6"/>
  <c r="Q1383" i="6"/>
  <c r="X1841" i="6" s="1"/>
  <c r="AO1841" i="6" s="1"/>
  <c r="U1385" i="6"/>
  <c r="R600" i="6"/>
  <c r="Y798" i="6" s="1"/>
  <c r="AP798" i="6" s="1"/>
  <c r="P601" i="6"/>
  <c r="W799" i="6" s="1"/>
  <c r="AN799" i="6" s="1"/>
  <c r="T601" i="6"/>
  <c r="R602" i="6"/>
  <c r="Y800" i="6" s="1"/>
  <c r="AP800" i="6" s="1"/>
  <c r="P603" i="6"/>
  <c r="W801" i="6" s="1"/>
  <c r="AN801" i="6" s="1"/>
  <c r="T603" i="6"/>
  <c r="AA801" i="6" s="1"/>
  <c r="AR801" i="6" s="1"/>
  <c r="R604" i="6"/>
  <c r="P605" i="6"/>
  <c r="W803" i="6" s="1"/>
  <c r="AN803" i="6" s="1"/>
  <c r="T605" i="6"/>
  <c r="AA803" i="6" s="1"/>
  <c r="AR803" i="6" s="1"/>
  <c r="S600" i="6"/>
  <c r="Q601" i="6"/>
  <c r="X799" i="6" s="1"/>
  <c r="AO799" i="6" s="1"/>
  <c r="U601" i="6"/>
  <c r="AB799" i="6" s="1"/>
  <c r="AS799" i="6" s="1"/>
  <c r="S602" i="6"/>
  <c r="Z800" i="6" s="1"/>
  <c r="AQ800" i="6" s="1"/>
  <c r="Q603" i="6"/>
  <c r="X801" i="6" s="1"/>
  <c r="AO801" i="6" s="1"/>
  <c r="U603" i="6"/>
  <c r="AB801" i="6" s="1"/>
  <c r="AS801" i="6" s="1"/>
  <c r="S604" i="6"/>
  <c r="Q605" i="6"/>
  <c r="X803" i="6" s="1"/>
  <c r="AO803" i="6" s="1"/>
  <c r="U605" i="6"/>
  <c r="Q600" i="6"/>
  <c r="X798" i="6" s="1"/>
  <c r="AO798" i="6" s="1"/>
  <c r="U600" i="6"/>
  <c r="S601" i="6"/>
  <c r="Q602" i="6"/>
  <c r="X800" i="6" s="1"/>
  <c r="AO800" i="6" s="1"/>
  <c r="U602" i="6"/>
  <c r="AB800" i="6" s="1"/>
  <c r="AS800" i="6" s="1"/>
  <c r="S603" i="6"/>
  <c r="Z801" i="6" s="1"/>
  <c r="AQ801" i="6" s="1"/>
  <c r="Q604" i="6"/>
  <c r="X802" i="6" s="1"/>
  <c r="AO802" i="6" s="1"/>
  <c r="U604" i="6"/>
  <c r="AB802" i="6" s="1"/>
  <c r="AS802" i="6" s="1"/>
  <c r="S605" i="6"/>
  <c r="P600" i="6"/>
  <c r="W798" i="6" s="1"/>
  <c r="T602" i="6"/>
  <c r="AA800" i="6" s="1"/>
  <c r="AR800" i="6" s="1"/>
  <c r="R605" i="6"/>
  <c r="Y803" i="6" s="1"/>
  <c r="AP803" i="6" s="1"/>
  <c r="T600" i="6"/>
  <c r="AA798" i="6" s="1"/>
  <c r="AR798" i="6" s="1"/>
  <c r="R603" i="6"/>
  <c r="P602" i="6"/>
  <c r="T604" i="6"/>
  <c r="AA802" i="6" s="1"/>
  <c r="AR802" i="6" s="1"/>
  <c r="P604" i="6"/>
  <c r="W802" i="6" s="1"/>
  <c r="AN802" i="6" s="1"/>
  <c r="R601" i="6"/>
  <c r="Y799" i="6" s="1"/>
  <c r="AP799" i="6" s="1"/>
  <c r="S1632" i="6"/>
  <c r="Z2174" i="6" s="1"/>
  <c r="AQ2174" i="6" s="1"/>
  <c r="Q1633" i="6"/>
  <c r="X2175" i="6" s="1"/>
  <c r="AO2175" i="6" s="1"/>
  <c r="U1633" i="6"/>
  <c r="AB2175" i="6" s="1"/>
  <c r="AS2175" i="6" s="1"/>
  <c r="S1634" i="6"/>
  <c r="Z2176" i="6" s="1"/>
  <c r="AQ2176" i="6" s="1"/>
  <c r="Q1635" i="6"/>
  <c r="X2177" i="6" s="1"/>
  <c r="AO2177" i="6" s="1"/>
  <c r="U1635" i="6"/>
  <c r="AB2177" i="6" s="1"/>
  <c r="AS2177" i="6" s="1"/>
  <c r="S1636" i="6"/>
  <c r="Q1637" i="6"/>
  <c r="X2179" i="6" s="1"/>
  <c r="AO2179" i="6" s="1"/>
  <c r="U1637" i="6"/>
  <c r="P1632" i="6"/>
  <c r="W2174" i="6" s="1"/>
  <c r="T1632" i="6"/>
  <c r="AA2174" i="6" s="1"/>
  <c r="AR2174" i="6" s="1"/>
  <c r="R1633" i="6"/>
  <c r="P1634" i="6"/>
  <c r="W2176" i="6" s="1"/>
  <c r="AN2176" i="6" s="1"/>
  <c r="T1634" i="6"/>
  <c r="AA2176" i="6" s="1"/>
  <c r="AR2176" i="6" s="1"/>
  <c r="R1635" i="6"/>
  <c r="Y2177" i="6" s="1"/>
  <c r="AP2177" i="6" s="1"/>
  <c r="P1636" i="6"/>
  <c r="T1636" i="6"/>
  <c r="AA2178" i="6" s="1"/>
  <c r="AR2178" i="6" s="1"/>
  <c r="R1637" i="6"/>
  <c r="Y2179" i="6" s="1"/>
  <c r="AP2179" i="6" s="1"/>
  <c r="R1632" i="6"/>
  <c r="P1633" i="6"/>
  <c r="W2175" i="6" s="1"/>
  <c r="AN2175" i="6" s="1"/>
  <c r="T1633" i="6"/>
  <c r="AA2175" i="6" s="1"/>
  <c r="AR2175" i="6" s="1"/>
  <c r="R1634" i="6"/>
  <c r="Y2176" i="6" s="1"/>
  <c r="AP2176" i="6" s="1"/>
  <c r="P1635" i="6"/>
  <c r="T1635" i="6"/>
  <c r="AA2177" i="6" s="1"/>
  <c r="AR2177" i="6" s="1"/>
  <c r="R1636" i="6"/>
  <c r="Y2178" i="6" s="1"/>
  <c r="AP2178" i="6" s="1"/>
  <c r="P1637" i="6"/>
  <c r="W2179" i="6" s="1"/>
  <c r="AN2179" i="6" s="1"/>
  <c r="T1637" i="6"/>
  <c r="Q1632" i="6"/>
  <c r="X2174" i="6" s="1"/>
  <c r="AO2174" i="6" s="1"/>
  <c r="U1634" i="6"/>
  <c r="AB2176" i="6" s="1"/>
  <c r="AS2176" i="6" s="1"/>
  <c r="S1637" i="6"/>
  <c r="Z2179" i="6" s="1"/>
  <c r="AQ2179" i="6" s="1"/>
  <c r="U1632" i="6"/>
  <c r="S1635" i="6"/>
  <c r="S1633" i="6"/>
  <c r="Z2175" i="6" s="1"/>
  <c r="AQ2175" i="6" s="1"/>
  <c r="Q1636" i="6"/>
  <c r="X2178" i="6" s="1"/>
  <c r="AO2178" i="6" s="1"/>
  <c r="Q1634" i="6"/>
  <c r="X2176" i="6" s="1"/>
  <c r="AO2176" i="6" s="1"/>
  <c r="U1636" i="6"/>
  <c r="AB2178" i="6" s="1"/>
  <c r="AS2178" i="6" s="1"/>
  <c r="R1734" i="6"/>
  <c r="Y2310" i="6" s="1"/>
  <c r="AP2310" i="6" s="1"/>
  <c r="P1735" i="6"/>
  <c r="W2311" i="6" s="1"/>
  <c r="AN2311" i="6" s="1"/>
  <c r="T1735" i="6"/>
  <c r="AA2311" i="6" s="1"/>
  <c r="AR2311" i="6" s="1"/>
  <c r="R1736" i="6"/>
  <c r="P1737" i="6"/>
  <c r="W2313" i="6" s="1"/>
  <c r="AN2313" i="6" s="1"/>
  <c r="T1737" i="6"/>
  <c r="AA2313" i="6" s="1"/>
  <c r="AR2313" i="6" s="1"/>
  <c r="R1738" i="6"/>
  <c r="Y2314" i="6" s="1"/>
  <c r="AP2314" i="6" s="1"/>
  <c r="P1739" i="6"/>
  <c r="W2315" i="6" s="1"/>
  <c r="AN2315" i="6" s="1"/>
  <c r="T1739" i="6"/>
  <c r="S1734" i="6"/>
  <c r="Z2310" i="6" s="1"/>
  <c r="AQ2310" i="6" s="1"/>
  <c r="Q1735" i="6"/>
  <c r="X2311" i="6" s="1"/>
  <c r="AO2311" i="6" s="1"/>
  <c r="U1735" i="6"/>
  <c r="AB2311" i="6" s="1"/>
  <c r="AS2311" i="6" s="1"/>
  <c r="S1736" i="6"/>
  <c r="Q1737" i="6"/>
  <c r="X2313" i="6" s="1"/>
  <c r="AO2313" i="6" s="1"/>
  <c r="U1737" i="6"/>
  <c r="AB2313" i="6" s="1"/>
  <c r="AS2313" i="6" s="1"/>
  <c r="S1738" i="6"/>
  <c r="Z2314" i="6" s="1"/>
  <c r="AQ2314" i="6" s="1"/>
  <c r="Q1739" i="6"/>
  <c r="U1739" i="6"/>
  <c r="AB2315" i="6" s="1"/>
  <c r="AS2315" i="6" s="1"/>
  <c r="Q1734" i="6"/>
  <c r="U1734" i="6"/>
  <c r="AB2310" i="6" s="1"/>
  <c r="AS2310" i="6" s="1"/>
  <c r="S1735" i="6"/>
  <c r="Z2311" i="6" s="1"/>
  <c r="AQ2311" i="6" s="1"/>
  <c r="Q1736" i="6"/>
  <c r="X2312" i="6" s="1"/>
  <c r="AO2312" i="6" s="1"/>
  <c r="U1736" i="6"/>
  <c r="S1737" i="6"/>
  <c r="Z2313" i="6" s="1"/>
  <c r="AQ2313" i="6" s="1"/>
  <c r="Q1738" i="6"/>
  <c r="X2314" i="6" s="1"/>
  <c r="AO2314" i="6" s="1"/>
  <c r="U1738" i="6"/>
  <c r="AB2314" i="6" s="1"/>
  <c r="AS2314" i="6" s="1"/>
  <c r="S1739" i="6"/>
  <c r="P1736" i="6"/>
  <c r="W2312" i="6" s="1"/>
  <c r="AN2312" i="6" s="1"/>
  <c r="T1738" i="6"/>
  <c r="AA2314" i="6" s="1"/>
  <c r="AR2314" i="6" s="1"/>
  <c r="P1734" i="6"/>
  <c r="W2310" i="6" s="1"/>
  <c r="T1736" i="6"/>
  <c r="AA2312" i="6" s="1"/>
  <c r="AR2312" i="6" s="1"/>
  <c r="R1739" i="6"/>
  <c r="Y2315" i="6" s="1"/>
  <c r="AP2315" i="6" s="1"/>
  <c r="T1734" i="6"/>
  <c r="AA2310" i="6" s="1"/>
  <c r="AR2310" i="6" s="1"/>
  <c r="R1737" i="6"/>
  <c r="Y2313" i="6" s="1"/>
  <c r="AP2313" i="6" s="1"/>
  <c r="R1735" i="6"/>
  <c r="P1738" i="6"/>
  <c r="P1626" i="6"/>
  <c r="W2166" i="6" s="1"/>
  <c r="T1626" i="6"/>
  <c r="AA2166" i="6" s="1"/>
  <c r="AR2166" i="6" s="1"/>
  <c r="R1627" i="6"/>
  <c r="Y2167" i="6" s="1"/>
  <c r="AP2167" i="6" s="1"/>
  <c r="P1628" i="6"/>
  <c r="W2168" i="6" s="1"/>
  <c r="AN2168" i="6" s="1"/>
  <c r="T1628" i="6"/>
  <c r="R1629" i="6"/>
  <c r="Y2169" i="6" s="1"/>
  <c r="AP2169" i="6" s="1"/>
  <c r="P1630" i="6"/>
  <c r="T1630" i="6"/>
  <c r="AA2170" i="6" s="1"/>
  <c r="AR2170" i="6" s="1"/>
  <c r="R1631" i="6"/>
  <c r="Y2171" i="6" s="1"/>
  <c r="AP2171" i="6" s="1"/>
  <c r="Q1626" i="6"/>
  <c r="X2166" i="6" s="1"/>
  <c r="AO2166" i="6" s="1"/>
  <c r="U1626" i="6"/>
  <c r="AB2166" i="6" s="1"/>
  <c r="AS2166" i="6" s="1"/>
  <c r="S1627" i="6"/>
  <c r="Q1628" i="6"/>
  <c r="X2168" i="6" s="1"/>
  <c r="AO2168" i="6" s="1"/>
  <c r="U1628" i="6"/>
  <c r="AB2168" i="6" s="1"/>
  <c r="AS2168" i="6" s="1"/>
  <c r="S1629" i="6"/>
  <c r="Z2169" i="6" s="1"/>
  <c r="AQ2169" i="6" s="1"/>
  <c r="Q1630" i="6"/>
  <c r="U1630" i="6"/>
  <c r="AB2170" i="6" s="1"/>
  <c r="AS2170" i="6" s="1"/>
  <c r="S1631" i="6"/>
  <c r="Z2171" i="6" s="1"/>
  <c r="AQ2171" i="6" s="1"/>
  <c r="S1626" i="6"/>
  <c r="Q1627" i="6"/>
  <c r="X2167" i="6" s="1"/>
  <c r="AO2167" i="6" s="1"/>
  <c r="U1627" i="6"/>
  <c r="AB2167" i="6" s="1"/>
  <c r="AS2167" i="6" s="1"/>
  <c r="S1628" i="6"/>
  <c r="Z2168" i="6" s="1"/>
  <c r="AQ2168" i="6" s="1"/>
  <c r="Q1629" i="6"/>
  <c r="U1629" i="6"/>
  <c r="AB2169" i="6" s="1"/>
  <c r="AS2169" i="6" s="1"/>
  <c r="S1630" i="6"/>
  <c r="Z2170" i="6" s="1"/>
  <c r="AQ2170" i="6" s="1"/>
  <c r="Q1631" i="6"/>
  <c r="X2171" i="6" s="1"/>
  <c r="AO2171" i="6" s="1"/>
  <c r="U1631" i="6"/>
  <c r="P1627" i="6"/>
  <c r="T1629" i="6"/>
  <c r="T1627" i="6"/>
  <c r="AA2167" i="6" s="1"/>
  <c r="AR2167" i="6" s="1"/>
  <c r="R1630" i="6"/>
  <c r="Y2170" i="6" s="1"/>
  <c r="AP2170" i="6" s="1"/>
  <c r="R1628" i="6"/>
  <c r="Y2168" i="6" s="1"/>
  <c r="AP2168" i="6" s="1"/>
  <c r="P1631" i="6"/>
  <c r="W2171" i="6" s="1"/>
  <c r="AN2171" i="6" s="1"/>
  <c r="R1626" i="6"/>
  <c r="Y2166" i="6" s="1"/>
  <c r="AP2166" i="6" s="1"/>
  <c r="P1629" i="6"/>
  <c r="W2169" i="6" s="1"/>
  <c r="AN2169" i="6" s="1"/>
  <c r="T1631" i="6"/>
  <c r="AA2171" i="6" s="1"/>
  <c r="AR2171" i="6" s="1"/>
  <c r="S642" i="6"/>
  <c r="Z854" i="6" s="1"/>
  <c r="AQ854" i="6" s="1"/>
  <c r="Q643" i="6"/>
  <c r="X855" i="6" s="1"/>
  <c r="AO855" i="6" s="1"/>
  <c r="U643" i="6"/>
  <c r="S644" i="6"/>
  <c r="Z856" i="6" s="1"/>
  <c r="AQ856" i="6" s="1"/>
  <c r="Q645" i="6"/>
  <c r="X857" i="6" s="1"/>
  <c r="AO857" i="6" s="1"/>
  <c r="U645" i="6"/>
  <c r="AB857" i="6" s="1"/>
  <c r="AS857" i="6" s="1"/>
  <c r="S646" i="6"/>
  <c r="Q647" i="6"/>
  <c r="X859" i="6" s="1"/>
  <c r="AO859" i="6" s="1"/>
  <c r="U647" i="6"/>
  <c r="AB859" i="6" s="1"/>
  <c r="AS859" i="6" s="1"/>
  <c r="P642" i="6"/>
  <c r="W854" i="6" s="1"/>
  <c r="T642" i="6"/>
  <c r="AA854" i="6" s="1"/>
  <c r="AR854" i="6" s="1"/>
  <c r="R643" i="6"/>
  <c r="P644" i="6"/>
  <c r="W856" i="6" s="1"/>
  <c r="AN856" i="6" s="1"/>
  <c r="T644" i="6"/>
  <c r="AA856" i="6" s="1"/>
  <c r="AR856" i="6" s="1"/>
  <c r="R645" i="6"/>
  <c r="Y857" i="6" s="1"/>
  <c r="AP857" i="6" s="1"/>
  <c r="P646" i="6"/>
  <c r="W858" i="6" s="1"/>
  <c r="AN858" i="6" s="1"/>
  <c r="T646" i="6"/>
  <c r="AA858" i="6" s="1"/>
  <c r="AR858" i="6" s="1"/>
  <c r="R647" i="6"/>
  <c r="R642" i="6"/>
  <c r="Y854" i="6" s="1"/>
  <c r="AP854" i="6" s="1"/>
  <c r="P643" i="6"/>
  <c r="W855" i="6" s="1"/>
  <c r="AN855" i="6" s="1"/>
  <c r="T643" i="6"/>
  <c r="AA855" i="6" s="1"/>
  <c r="AR855" i="6" s="1"/>
  <c r="R644" i="6"/>
  <c r="P645" i="6"/>
  <c r="W857" i="6" s="1"/>
  <c r="AN857" i="6" s="1"/>
  <c r="T645" i="6"/>
  <c r="R646" i="6"/>
  <c r="Y858" i="6" s="1"/>
  <c r="AP858" i="6" s="1"/>
  <c r="P647" i="6"/>
  <c r="T647" i="6"/>
  <c r="AA859" i="6" s="1"/>
  <c r="AR859" i="6" s="1"/>
  <c r="Q644" i="6"/>
  <c r="X856" i="6" s="1"/>
  <c r="AO856" i="6" s="1"/>
  <c r="U646" i="6"/>
  <c r="Q642" i="6"/>
  <c r="U644" i="6"/>
  <c r="AB856" i="6" s="1"/>
  <c r="AS856" i="6" s="1"/>
  <c r="S647" i="6"/>
  <c r="Z859" i="6" s="1"/>
  <c r="AQ859" i="6" s="1"/>
  <c r="S643" i="6"/>
  <c r="Z855" i="6" s="1"/>
  <c r="AQ855" i="6" s="1"/>
  <c r="Q646" i="6"/>
  <c r="X858" i="6" s="1"/>
  <c r="AO858" i="6" s="1"/>
  <c r="S645" i="6"/>
  <c r="Z857" i="6" s="1"/>
  <c r="AQ857" i="6" s="1"/>
  <c r="U642" i="6"/>
  <c r="AB854" i="6" s="1"/>
  <c r="AS854" i="6" s="1"/>
  <c r="R678" i="6"/>
  <c r="Y902" i="6" s="1"/>
  <c r="AP902" i="6" s="1"/>
  <c r="P679" i="6"/>
  <c r="W903" i="6" s="1"/>
  <c r="AN903" i="6" s="1"/>
  <c r="T679" i="6"/>
  <c r="R680" i="6"/>
  <c r="Y904" i="6" s="1"/>
  <c r="AP904" i="6" s="1"/>
  <c r="P678" i="6"/>
  <c r="W902" i="6" s="1"/>
  <c r="T678" i="6"/>
  <c r="AA902" i="6" s="1"/>
  <c r="AR902" i="6" s="1"/>
  <c r="R679" i="6"/>
  <c r="Y903" i="6" s="1"/>
  <c r="AP903" i="6" s="1"/>
  <c r="P680" i="6"/>
  <c r="T680" i="6"/>
  <c r="R681" i="6"/>
  <c r="Y905" i="6" s="1"/>
  <c r="AP905" i="6" s="1"/>
  <c r="P682" i="6"/>
  <c r="T682" i="6"/>
  <c r="AA906" i="6" s="1"/>
  <c r="AR906" i="6" s="1"/>
  <c r="R683" i="6"/>
  <c r="Y907" i="6" s="1"/>
  <c r="AP907" i="6" s="1"/>
  <c r="Q678" i="6"/>
  <c r="X902" i="6" s="1"/>
  <c r="AO902" i="6" s="1"/>
  <c r="S679" i="6"/>
  <c r="U680" i="6"/>
  <c r="AB904" i="6" s="1"/>
  <c r="AS904" i="6" s="1"/>
  <c r="T681" i="6"/>
  <c r="AA905" i="6" s="1"/>
  <c r="AR905" i="6" s="1"/>
  <c r="S682" i="6"/>
  <c r="Z906" i="6" s="1"/>
  <c r="AQ906" i="6" s="1"/>
  <c r="S683" i="6"/>
  <c r="Z907" i="6" s="1"/>
  <c r="AQ907" i="6" s="1"/>
  <c r="S678" i="6"/>
  <c r="U679" i="6"/>
  <c r="AB903" i="6" s="1"/>
  <c r="AS903" i="6" s="1"/>
  <c r="P681" i="6"/>
  <c r="W905" i="6" s="1"/>
  <c r="AN905" i="6" s="1"/>
  <c r="U681" i="6"/>
  <c r="U682" i="6"/>
  <c r="AB906" i="6" s="1"/>
  <c r="AS906" i="6" s="1"/>
  <c r="T683" i="6"/>
  <c r="AA907" i="6" s="1"/>
  <c r="AR907" i="6" s="1"/>
  <c r="Q679" i="6"/>
  <c r="X903" i="6" s="1"/>
  <c r="AO903" i="6" s="1"/>
  <c r="S680" i="6"/>
  <c r="Z904" i="6" s="1"/>
  <c r="AQ904" i="6" s="1"/>
  <c r="S681" i="6"/>
  <c r="Z905" i="6" s="1"/>
  <c r="AQ905" i="6" s="1"/>
  <c r="R682" i="6"/>
  <c r="Y906" i="6" s="1"/>
  <c r="AP906" i="6" s="1"/>
  <c r="Q683" i="6"/>
  <c r="Q682" i="6"/>
  <c r="U678" i="6"/>
  <c r="AB902" i="6" s="1"/>
  <c r="AS902" i="6" s="1"/>
  <c r="P683" i="6"/>
  <c r="W907" i="6" s="1"/>
  <c r="AN907" i="6" s="1"/>
  <c r="Q681" i="6"/>
  <c r="X905" i="6" s="1"/>
  <c r="AO905" i="6" s="1"/>
  <c r="Q680" i="6"/>
  <c r="X904" i="6" s="1"/>
  <c r="AO904" i="6" s="1"/>
  <c r="U683" i="6"/>
  <c r="AB907" i="6" s="1"/>
  <c r="AS907" i="6" s="1"/>
  <c r="S306" i="6"/>
  <c r="Z406" i="6" s="1"/>
  <c r="AQ406" i="6" s="1"/>
  <c r="Q307" i="6"/>
  <c r="X407" i="6" s="1"/>
  <c r="AO407" i="6" s="1"/>
  <c r="U307" i="6"/>
  <c r="S308" i="6"/>
  <c r="Z408" i="6" s="1"/>
  <c r="AQ408" i="6" s="1"/>
  <c r="Q309" i="6"/>
  <c r="X409" i="6" s="1"/>
  <c r="AO409" i="6" s="1"/>
  <c r="U309" i="6"/>
  <c r="AB409" i="6" s="1"/>
  <c r="AS409" i="6" s="1"/>
  <c r="S310" i="6"/>
  <c r="Q311" i="6"/>
  <c r="X411" i="6" s="1"/>
  <c r="AO411" i="6" s="1"/>
  <c r="U311" i="6"/>
  <c r="AB411" i="6" s="1"/>
  <c r="AS411" i="6" s="1"/>
  <c r="Q306" i="6"/>
  <c r="X406" i="6" s="1"/>
  <c r="AO406" i="6" s="1"/>
  <c r="U306" i="6"/>
  <c r="AB406" i="6" s="1"/>
  <c r="AS406" i="6" s="1"/>
  <c r="S307" i="6"/>
  <c r="Q308" i="6"/>
  <c r="X408" i="6" s="1"/>
  <c r="AO408" i="6" s="1"/>
  <c r="U308" i="6"/>
  <c r="AB408" i="6" s="1"/>
  <c r="AS408" i="6" s="1"/>
  <c r="S309" i="6"/>
  <c r="Z409" i="6" s="1"/>
  <c r="AQ409" i="6" s="1"/>
  <c r="Q310" i="6"/>
  <c r="X410" i="6" s="1"/>
  <c r="AO410" i="6" s="1"/>
  <c r="U310" i="6"/>
  <c r="AB410" i="6" s="1"/>
  <c r="AS410" i="6" s="1"/>
  <c r="S311" i="6"/>
  <c r="T306" i="6"/>
  <c r="AA406" i="6" s="1"/>
  <c r="AR406" i="6" s="1"/>
  <c r="P308" i="6"/>
  <c r="W408" i="6" s="1"/>
  <c r="AN408" i="6" s="1"/>
  <c r="R309" i="6"/>
  <c r="Y409" i="6" s="1"/>
  <c r="AP409" i="6" s="1"/>
  <c r="T310" i="6"/>
  <c r="AA410" i="6" s="1"/>
  <c r="AR410" i="6" s="1"/>
  <c r="P307" i="6"/>
  <c r="W407" i="6" s="1"/>
  <c r="AN407" i="6" s="1"/>
  <c r="R308" i="6"/>
  <c r="Y408" i="6" s="1"/>
  <c r="AP408" i="6" s="1"/>
  <c r="T309" i="6"/>
  <c r="P311" i="6"/>
  <c r="R306" i="6"/>
  <c r="T307" i="6"/>
  <c r="AA407" i="6" s="1"/>
  <c r="AR407" i="6" s="1"/>
  <c r="P309" i="6"/>
  <c r="W409" i="6" s="1"/>
  <c r="AN409" i="6" s="1"/>
  <c r="R310" i="6"/>
  <c r="Y410" i="6" s="1"/>
  <c r="AP410" i="6" s="1"/>
  <c r="T311" i="6"/>
  <c r="AA411" i="6" s="1"/>
  <c r="AR411" i="6" s="1"/>
  <c r="P310" i="6"/>
  <c r="P306" i="6"/>
  <c r="W406" i="6" s="1"/>
  <c r="R311" i="6"/>
  <c r="Y411" i="6" s="1"/>
  <c r="AP411" i="6" s="1"/>
  <c r="T308" i="6"/>
  <c r="R307" i="6"/>
  <c r="Y407" i="6" s="1"/>
  <c r="AP407" i="6" s="1"/>
  <c r="Q426" i="6"/>
  <c r="X566" i="6" s="1"/>
  <c r="AO566" i="6" s="1"/>
  <c r="U426" i="6"/>
  <c r="AB566" i="6" s="1"/>
  <c r="AS566" i="6" s="1"/>
  <c r="S427" i="6"/>
  <c r="Z567" i="6" s="1"/>
  <c r="AQ567" i="6" s="1"/>
  <c r="Q428" i="6"/>
  <c r="X568" i="6" s="1"/>
  <c r="AO568" i="6" s="1"/>
  <c r="U428" i="6"/>
  <c r="AB568" i="6" s="1"/>
  <c r="AS568" i="6" s="1"/>
  <c r="S429" i="6"/>
  <c r="Z569" i="6" s="1"/>
  <c r="AQ569" i="6" s="1"/>
  <c r="Q430" i="6"/>
  <c r="U430" i="6"/>
  <c r="AB570" i="6" s="1"/>
  <c r="AS570" i="6" s="1"/>
  <c r="S431" i="6"/>
  <c r="Z571" i="6" s="1"/>
  <c r="AQ571" i="6" s="1"/>
  <c r="R426" i="6"/>
  <c r="P427" i="6"/>
  <c r="W567" i="6" s="1"/>
  <c r="AN567" i="6" s="1"/>
  <c r="T427" i="6"/>
  <c r="R428" i="6"/>
  <c r="Y568" i="6" s="1"/>
  <c r="AP568" i="6" s="1"/>
  <c r="P429" i="6"/>
  <c r="W569" i="6" s="1"/>
  <c r="AN569" i="6" s="1"/>
  <c r="T429" i="6"/>
  <c r="AA569" i="6" s="1"/>
  <c r="AR569" i="6" s="1"/>
  <c r="R430" i="6"/>
  <c r="Y570" i="6" s="1"/>
  <c r="AP570" i="6" s="1"/>
  <c r="P431" i="6"/>
  <c r="T431" i="6"/>
  <c r="AA571" i="6" s="1"/>
  <c r="AR571" i="6" s="1"/>
  <c r="P426" i="6"/>
  <c r="W566" i="6" s="1"/>
  <c r="T426" i="6"/>
  <c r="AA566" i="6" s="1"/>
  <c r="AR566" i="6" s="1"/>
  <c r="R427" i="6"/>
  <c r="Y567" i="6" s="1"/>
  <c r="AP567" i="6" s="1"/>
  <c r="P428" i="6"/>
  <c r="W568" i="6" s="1"/>
  <c r="AN568" i="6" s="1"/>
  <c r="T428" i="6"/>
  <c r="R429" i="6"/>
  <c r="Y569" i="6" s="1"/>
  <c r="AP569" i="6" s="1"/>
  <c r="P430" i="6"/>
  <c r="T430" i="6"/>
  <c r="AA570" i="6" s="1"/>
  <c r="AR570" i="6" s="1"/>
  <c r="R431" i="6"/>
  <c r="Y571" i="6" s="1"/>
  <c r="AP571" i="6" s="1"/>
  <c r="U427" i="6"/>
  <c r="AB567" i="6" s="1"/>
  <c r="AS567" i="6" s="1"/>
  <c r="S430" i="6"/>
  <c r="Z570" i="6" s="1"/>
  <c r="AQ570" i="6" s="1"/>
  <c r="S428" i="6"/>
  <c r="Z568" i="6" s="1"/>
  <c r="AQ568" i="6" s="1"/>
  <c r="Q431" i="6"/>
  <c r="Q427" i="6"/>
  <c r="X567" i="6" s="1"/>
  <c r="AO567" i="6" s="1"/>
  <c r="U429" i="6"/>
  <c r="U431" i="6"/>
  <c r="AB571" i="6" s="1"/>
  <c r="AS571" i="6" s="1"/>
  <c r="Q429" i="6"/>
  <c r="X569" i="6" s="1"/>
  <c r="AO569" i="6" s="1"/>
  <c r="S426" i="6"/>
  <c r="Z566" i="6" s="1"/>
  <c r="AQ566" i="6" s="1"/>
  <c r="S108" i="6"/>
  <c r="Z142" i="6" s="1"/>
  <c r="AQ142" i="6" s="1"/>
  <c r="Q109" i="6"/>
  <c r="X143" i="6" s="1"/>
  <c r="AO143" i="6" s="1"/>
  <c r="U109" i="6"/>
  <c r="AB143" i="6" s="1"/>
  <c r="AS143" i="6" s="1"/>
  <c r="S110" i="6"/>
  <c r="Q111" i="6"/>
  <c r="X145" i="6" s="1"/>
  <c r="AO145" i="6" s="1"/>
  <c r="U111" i="6"/>
  <c r="AB145" i="6" s="1"/>
  <c r="AS145" i="6" s="1"/>
  <c r="S112" i="6"/>
  <c r="Z146" i="6" s="1"/>
  <c r="AQ146" i="6" s="1"/>
  <c r="Q113" i="6"/>
  <c r="X147" i="6" s="1"/>
  <c r="AO147" i="6" s="1"/>
  <c r="U113" i="6"/>
  <c r="AB147" i="6" s="1"/>
  <c r="AS147" i="6" s="1"/>
  <c r="T108" i="6"/>
  <c r="AA142" i="6" s="1"/>
  <c r="AR142" i="6" s="1"/>
  <c r="S109" i="6"/>
  <c r="R110" i="6"/>
  <c r="Y144" i="6" s="1"/>
  <c r="AP144" i="6" s="1"/>
  <c r="R111" i="6"/>
  <c r="Y145" i="6" s="1"/>
  <c r="AP145" i="6" s="1"/>
  <c r="Q112" i="6"/>
  <c r="X146" i="6" s="1"/>
  <c r="AO146" i="6" s="1"/>
  <c r="P113" i="6"/>
  <c r="P108" i="6"/>
  <c r="W142" i="6" s="1"/>
  <c r="U108" i="6"/>
  <c r="AB142" i="6" s="1"/>
  <c r="AS142" i="6" s="1"/>
  <c r="T109" i="6"/>
  <c r="AA143" i="6" s="1"/>
  <c r="AR143" i="6" s="1"/>
  <c r="T110" i="6"/>
  <c r="AA144" i="6" s="1"/>
  <c r="AR144" i="6" s="1"/>
  <c r="S111" i="6"/>
  <c r="Z145" i="6" s="1"/>
  <c r="AQ145" i="6" s="1"/>
  <c r="R112" i="6"/>
  <c r="R113" i="6"/>
  <c r="Y147" i="6" s="1"/>
  <c r="AP147" i="6" s="1"/>
  <c r="R108" i="6"/>
  <c r="Y142" i="6" s="1"/>
  <c r="AP142" i="6" s="1"/>
  <c r="R109" i="6"/>
  <c r="Q110" i="6"/>
  <c r="P111" i="6"/>
  <c r="W145" i="6" s="1"/>
  <c r="AN145" i="6" s="1"/>
  <c r="P112" i="6"/>
  <c r="U112" i="6"/>
  <c r="AB146" i="6" s="1"/>
  <c r="AS146" i="6" s="1"/>
  <c r="T113" i="6"/>
  <c r="U110" i="6"/>
  <c r="AB144" i="6" s="1"/>
  <c r="AS144" i="6" s="1"/>
  <c r="Q108" i="6"/>
  <c r="T111" i="6"/>
  <c r="AA145" i="6" s="1"/>
  <c r="AR145" i="6" s="1"/>
  <c r="P110" i="6"/>
  <c r="W144" i="6" s="1"/>
  <c r="AN144" i="6" s="1"/>
  <c r="S113" i="6"/>
  <c r="Z147" i="6" s="1"/>
  <c r="AQ147" i="6" s="1"/>
  <c r="T112" i="6"/>
  <c r="AA146" i="6" s="1"/>
  <c r="AR146" i="6" s="1"/>
  <c r="P109" i="6"/>
  <c r="W143" i="6" s="1"/>
  <c r="AN143" i="6" s="1"/>
  <c r="R1446" i="6"/>
  <c r="Y1926" i="6" s="1"/>
  <c r="AP1926" i="6" s="1"/>
  <c r="P1447" i="6"/>
  <c r="W1927" i="6" s="1"/>
  <c r="AN1927" i="6" s="1"/>
  <c r="T1447" i="6"/>
  <c r="R1448" i="6"/>
  <c r="P1449" i="6"/>
  <c r="W1929" i="6" s="1"/>
  <c r="AN1929" i="6" s="1"/>
  <c r="T1449" i="6"/>
  <c r="AA1929" i="6" s="1"/>
  <c r="AR1929" i="6" s="1"/>
  <c r="R1450" i="6"/>
  <c r="Y1930" i="6" s="1"/>
  <c r="AP1930" i="6" s="1"/>
  <c r="P1451" i="6"/>
  <c r="W1931" i="6" s="1"/>
  <c r="AN1931" i="6" s="1"/>
  <c r="T1451" i="6"/>
  <c r="AA1931" i="6" s="1"/>
  <c r="AR1931" i="6" s="1"/>
  <c r="S1446" i="6"/>
  <c r="Z1926" i="6" s="1"/>
  <c r="AQ1926" i="6" s="1"/>
  <c r="Q1447" i="6"/>
  <c r="X1927" i="6" s="1"/>
  <c r="AO1927" i="6" s="1"/>
  <c r="U1447" i="6"/>
  <c r="S1448" i="6"/>
  <c r="Z1928" i="6" s="1"/>
  <c r="AQ1928" i="6" s="1"/>
  <c r="Q1449" i="6"/>
  <c r="X1929" i="6" s="1"/>
  <c r="AO1929" i="6" s="1"/>
  <c r="U1449" i="6"/>
  <c r="AB1929" i="6" s="1"/>
  <c r="AS1929" i="6" s="1"/>
  <c r="S1450" i="6"/>
  <c r="Q1451" i="6"/>
  <c r="X1931" i="6" s="1"/>
  <c r="AO1931" i="6" s="1"/>
  <c r="U1451" i="6"/>
  <c r="AB1931" i="6" s="1"/>
  <c r="AS1931" i="6" s="1"/>
  <c r="Q1446" i="6"/>
  <c r="U1446" i="6"/>
  <c r="AB1926" i="6" s="1"/>
  <c r="AS1926" i="6" s="1"/>
  <c r="S1447" i="6"/>
  <c r="Z1927" i="6" s="1"/>
  <c r="AQ1927" i="6" s="1"/>
  <c r="Q1448" i="6"/>
  <c r="X1928" i="6" s="1"/>
  <c r="AO1928" i="6" s="1"/>
  <c r="U1448" i="6"/>
  <c r="S1449" i="6"/>
  <c r="Z1929" i="6" s="1"/>
  <c r="AQ1929" i="6" s="1"/>
  <c r="Q1450" i="6"/>
  <c r="X1930" i="6" s="1"/>
  <c r="AO1930" i="6" s="1"/>
  <c r="U1450" i="6"/>
  <c r="AB1930" i="6" s="1"/>
  <c r="AS1930" i="6" s="1"/>
  <c r="S1451" i="6"/>
  <c r="P1446" i="6"/>
  <c r="W1926" i="6" s="1"/>
  <c r="T1448" i="6"/>
  <c r="AA1928" i="6" s="1"/>
  <c r="AR1928" i="6" s="1"/>
  <c r="R1451" i="6"/>
  <c r="Y1931" i="6" s="1"/>
  <c r="AP1931" i="6" s="1"/>
  <c r="T1446" i="6"/>
  <c r="R1449" i="6"/>
  <c r="P1448" i="6"/>
  <c r="W1928" i="6" s="1"/>
  <c r="AN1928" i="6" s="1"/>
  <c r="T1450" i="6"/>
  <c r="AA1930" i="6" s="1"/>
  <c r="AR1930" i="6" s="1"/>
  <c r="R1447" i="6"/>
  <c r="Y1927" i="6" s="1"/>
  <c r="AP1927" i="6" s="1"/>
  <c r="P1450" i="6"/>
  <c r="W1930" i="6" s="1"/>
  <c r="AN1930" i="6" s="1"/>
  <c r="R834" i="6"/>
  <c r="Y1110" i="6" s="1"/>
  <c r="AP1110" i="6" s="1"/>
  <c r="P835" i="6"/>
  <c r="W1111" i="6" s="1"/>
  <c r="AN1111" i="6" s="1"/>
  <c r="T835" i="6"/>
  <c r="AA1111" i="6" s="1"/>
  <c r="AR1111" i="6" s="1"/>
  <c r="R836" i="6"/>
  <c r="Y1112" i="6" s="1"/>
  <c r="AP1112" i="6" s="1"/>
  <c r="P837" i="6"/>
  <c r="W1113" i="6" s="1"/>
  <c r="AN1113" i="6" s="1"/>
  <c r="T837" i="6"/>
  <c r="AA1113" i="6" s="1"/>
  <c r="AR1113" i="6" s="1"/>
  <c r="R838" i="6"/>
  <c r="Y1114" i="6" s="1"/>
  <c r="AP1114" i="6" s="1"/>
  <c r="P839" i="6"/>
  <c r="T839" i="6"/>
  <c r="S834" i="6"/>
  <c r="Q835" i="6"/>
  <c r="X1111" i="6" s="1"/>
  <c r="AO1111" i="6" s="1"/>
  <c r="U835" i="6"/>
  <c r="AB1111" i="6" s="1"/>
  <c r="AS1111" i="6" s="1"/>
  <c r="S836" i="6"/>
  <c r="Z1112" i="6" s="1"/>
  <c r="AQ1112" i="6" s="1"/>
  <c r="Q837" i="6"/>
  <c r="X1113" i="6" s="1"/>
  <c r="AO1113" i="6" s="1"/>
  <c r="U837" i="6"/>
  <c r="AB1113" i="6" s="1"/>
  <c r="AS1113" i="6" s="1"/>
  <c r="S838" i="6"/>
  <c r="Q839" i="6"/>
  <c r="X1115" i="6" s="1"/>
  <c r="AO1115" i="6" s="1"/>
  <c r="U839" i="6"/>
  <c r="AB1115" i="6" s="1"/>
  <c r="AS1115" i="6" s="1"/>
  <c r="Q834" i="6"/>
  <c r="X1110" i="6" s="1"/>
  <c r="AO1110" i="6" s="1"/>
  <c r="U834" i="6"/>
  <c r="AB1110" i="6" s="1"/>
  <c r="AS1110" i="6" s="1"/>
  <c r="S835" i="6"/>
  <c r="Z1111" i="6" s="1"/>
  <c r="AQ1111" i="6" s="1"/>
  <c r="Q836" i="6"/>
  <c r="U836" i="6"/>
  <c r="AB1112" i="6" s="1"/>
  <c r="AS1112" i="6" s="1"/>
  <c r="S837" i="6"/>
  <c r="Z1113" i="6" s="1"/>
  <c r="AQ1113" i="6" s="1"/>
  <c r="Q838" i="6"/>
  <c r="X1114" i="6" s="1"/>
  <c r="AO1114" i="6" s="1"/>
  <c r="U838" i="6"/>
  <c r="AB1114" i="6" s="1"/>
  <c r="AS1114" i="6" s="1"/>
  <c r="S839" i="6"/>
  <c r="Z1115" i="6" s="1"/>
  <c r="AQ1115" i="6" s="1"/>
  <c r="R835" i="6"/>
  <c r="P838" i="6"/>
  <c r="W1114" i="6" s="1"/>
  <c r="AN1114" i="6" s="1"/>
  <c r="P836" i="6"/>
  <c r="W1112" i="6" s="1"/>
  <c r="AN1112" i="6" s="1"/>
  <c r="T838" i="6"/>
  <c r="AA1114" i="6" s="1"/>
  <c r="AR1114" i="6" s="1"/>
  <c r="T834" i="6"/>
  <c r="AA1110" i="6" s="1"/>
  <c r="AR1110" i="6" s="1"/>
  <c r="R837" i="6"/>
  <c r="Y1113" i="6" s="1"/>
  <c r="AP1113" i="6" s="1"/>
  <c r="T836" i="6"/>
  <c r="AA1112" i="6" s="1"/>
  <c r="AR1112" i="6" s="1"/>
  <c r="R839" i="6"/>
  <c r="Y1115" i="6" s="1"/>
  <c r="AP1115" i="6" s="1"/>
  <c r="P834" i="6"/>
  <c r="W1110" i="6" s="1"/>
  <c r="Q840" i="6"/>
  <c r="X1118" i="6" s="1"/>
  <c r="AO1118" i="6" s="1"/>
  <c r="U840" i="6"/>
  <c r="AB1118" i="6" s="1"/>
  <c r="AS1118" i="6" s="1"/>
  <c r="S841" i="6"/>
  <c r="Z1119" i="6" s="1"/>
  <c r="AQ1119" i="6" s="1"/>
  <c r="Q842" i="6"/>
  <c r="U842" i="6"/>
  <c r="AB1120" i="6" s="1"/>
  <c r="AS1120" i="6" s="1"/>
  <c r="S843" i="6"/>
  <c r="Z1121" i="6" s="1"/>
  <c r="AQ1121" i="6" s="1"/>
  <c r="Q844" i="6"/>
  <c r="X1122" i="6" s="1"/>
  <c r="AO1122" i="6" s="1"/>
  <c r="U844" i="6"/>
  <c r="AB1122" i="6" s="1"/>
  <c r="AS1122" i="6" s="1"/>
  <c r="S845" i="6"/>
  <c r="Z1123" i="6" s="1"/>
  <c r="AQ1123" i="6" s="1"/>
  <c r="R840" i="6"/>
  <c r="Y1118" i="6" s="1"/>
  <c r="AP1118" i="6" s="1"/>
  <c r="P841" i="6"/>
  <c r="T841" i="6"/>
  <c r="AA1119" i="6" s="1"/>
  <c r="AR1119" i="6" s="1"/>
  <c r="R842" i="6"/>
  <c r="P843" i="6"/>
  <c r="W1121" i="6" s="1"/>
  <c r="AN1121" i="6" s="1"/>
  <c r="T843" i="6"/>
  <c r="AA1121" i="6" s="1"/>
  <c r="AR1121" i="6" s="1"/>
  <c r="R844" i="6"/>
  <c r="Y1122" i="6" s="1"/>
  <c r="AP1122" i="6" s="1"/>
  <c r="P845" i="6"/>
  <c r="T845" i="6"/>
  <c r="P840" i="6"/>
  <c r="W1118" i="6" s="1"/>
  <c r="T840" i="6"/>
  <c r="AA1118" i="6" s="1"/>
  <c r="AR1118" i="6" s="1"/>
  <c r="R841" i="6"/>
  <c r="Y1119" i="6" s="1"/>
  <c r="AP1119" i="6" s="1"/>
  <c r="P842" i="6"/>
  <c r="W1120" i="6" s="1"/>
  <c r="AN1120" i="6" s="1"/>
  <c r="T842" i="6"/>
  <c r="R843" i="6"/>
  <c r="Y1121" i="6" s="1"/>
  <c r="AP1121" i="6" s="1"/>
  <c r="P844" i="6"/>
  <c r="W1122" i="6" s="1"/>
  <c r="AN1122" i="6" s="1"/>
  <c r="T844" i="6"/>
  <c r="R845" i="6"/>
  <c r="Y1123" i="6" s="1"/>
  <c r="AP1123" i="6" s="1"/>
  <c r="S840" i="6"/>
  <c r="Z1118" i="6" s="1"/>
  <c r="AQ1118" i="6" s="1"/>
  <c r="Q843" i="6"/>
  <c r="X1121" i="6" s="1"/>
  <c r="AO1121" i="6" s="1"/>
  <c r="U845" i="6"/>
  <c r="AB1123" i="6" s="1"/>
  <c r="AS1123" i="6" s="1"/>
  <c r="Q841" i="6"/>
  <c r="X1119" i="6" s="1"/>
  <c r="AO1119" i="6" s="1"/>
  <c r="U843" i="6"/>
  <c r="AB1121" i="6" s="1"/>
  <c r="AS1121" i="6" s="1"/>
  <c r="S842" i="6"/>
  <c r="Z1120" i="6" s="1"/>
  <c r="AQ1120" i="6" s="1"/>
  <c r="Q845" i="6"/>
  <c r="S844" i="6"/>
  <c r="U841" i="6"/>
  <c r="P1818" i="6"/>
  <c r="W2422" i="6" s="1"/>
  <c r="T1818" i="6"/>
  <c r="AA2422" i="6" s="1"/>
  <c r="AR2422" i="6" s="1"/>
  <c r="R1819" i="6"/>
  <c r="P1820" i="6"/>
  <c r="W2424" i="6" s="1"/>
  <c r="AN2424" i="6" s="1"/>
  <c r="T1820" i="6"/>
  <c r="R1821" i="6"/>
  <c r="Y2425" i="6" s="1"/>
  <c r="AP2425" i="6" s="1"/>
  <c r="P1822" i="6"/>
  <c r="W2426" i="6" s="1"/>
  <c r="AN2426" i="6" s="1"/>
  <c r="T1822" i="6"/>
  <c r="R1823" i="6"/>
  <c r="Q1818" i="6"/>
  <c r="X2422" i="6" s="1"/>
  <c r="AO2422" i="6" s="1"/>
  <c r="U1818" i="6"/>
  <c r="AB2422" i="6" s="1"/>
  <c r="AS2422" i="6" s="1"/>
  <c r="S1819" i="6"/>
  <c r="Z2423" i="6" s="1"/>
  <c r="AQ2423" i="6" s="1"/>
  <c r="Q1820" i="6"/>
  <c r="U1820" i="6"/>
  <c r="AB2424" i="6" s="1"/>
  <c r="AS2424" i="6" s="1"/>
  <c r="S1821" i="6"/>
  <c r="Z2425" i="6" s="1"/>
  <c r="AQ2425" i="6" s="1"/>
  <c r="Q1822" i="6"/>
  <c r="X2426" i="6" s="1"/>
  <c r="AO2426" i="6" s="1"/>
  <c r="U1822" i="6"/>
  <c r="S1823" i="6"/>
  <c r="Z2427" i="6" s="1"/>
  <c r="AQ2427" i="6" s="1"/>
  <c r="S1818" i="6"/>
  <c r="Z2422" i="6" s="1"/>
  <c r="AQ2422" i="6" s="1"/>
  <c r="Q1819" i="6"/>
  <c r="X2423" i="6" s="1"/>
  <c r="AO2423" i="6" s="1"/>
  <c r="U1819" i="6"/>
  <c r="AB2423" i="6" s="1"/>
  <c r="AS2423" i="6" s="1"/>
  <c r="S1820" i="6"/>
  <c r="Q1821" i="6"/>
  <c r="X2425" i="6" s="1"/>
  <c r="AO2425" i="6" s="1"/>
  <c r="U1821" i="6"/>
  <c r="AB2425" i="6" s="1"/>
  <c r="AS2425" i="6" s="1"/>
  <c r="S1822" i="6"/>
  <c r="Z2426" i="6" s="1"/>
  <c r="AQ2426" i="6" s="1"/>
  <c r="Q1823" i="6"/>
  <c r="U1823" i="6"/>
  <c r="AB2427" i="6" s="1"/>
  <c r="AS2427" i="6" s="1"/>
  <c r="P1819" i="6"/>
  <c r="W2423" i="6" s="1"/>
  <c r="AN2423" i="6" s="1"/>
  <c r="T1821" i="6"/>
  <c r="AA2425" i="6" s="1"/>
  <c r="AR2425" i="6" s="1"/>
  <c r="T1819" i="6"/>
  <c r="R1822" i="6"/>
  <c r="R1820" i="6"/>
  <c r="Y2424" i="6" s="1"/>
  <c r="AP2424" i="6" s="1"/>
  <c r="P1823" i="6"/>
  <c r="W2427" i="6" s="1"/>
  <c r="AN2427" i="6" s="1"/>
  <c r="R1818" i="6"/>
  <c r="Y2422" i="6" s="1"/>
  <c r="AP2422" i="6" s="1"/>
  <c r="P1821" i="6"/>
  <c r="W2425" i="6" s="1"/>
  <c r="AN2425" i="6" s="1"/>
  <c r="T1823" i="6"/>
  <c r="AA2427" i="6" s="1"/>
  <c r="AR2427" i="6" s="1"/>
  <c r="Q1620" i="6"/>
  <c r="X2158" i="6" s="1"/>
  <c r="AO2158" i="6" s="1"/>
  <c r="U1620" i="6"/>
  <c r="S1621" i="6"/>
  <c r="Z2159" i="6" s="1"/>
  <c r="AQ2159" i="6" s="1"/>
  <c r="Q1622" i="6"/>
  <c r="X2160" i="6" s="1"/>
  <c r="AO2160" i="6" s="1"/>
  <c r="U1622" i="6"/>
  <c r="AB2160" i="6" s="1"/>
  <c r="AS2160" i="6" s="1"/>
  <c r="S1623" i="6"/>
  <c r="Z2161" i="6" s="1"/>
  <c r="AQ2161" i="6" s="1"/>
  <c r="Q1624" i="6"/>
  <c r="X2162" i="6" s="1"/>
  <c r="AO2162" i="6" s="1"/>
  <c r="U1624" i="6"/>
  <c r="S1625" i="6"/>
  <c r="Z2163" i="6" s="1"/>
  <c r="AQ2163" i="6" s="1"/>
  <c r="R1620" i="6"/>
  <c r="Y2158" i="6" s="1"/>
  <c r="AP2158" i="6" s="1"/>
  <c r="P1621" i="6"/>
  <c r="W2159" i="6" s="1"/>
  <c r="AN2159" i="6" s="1"/>
  <c r="T1621" i="6"/>
  <c r="R1622" i="6"/>
  <c r="Y2160" i="6" s="1"/>
  <c r="AP2160" i="6" s="1"/>
  <c r="P1623" i="6"/>
  <c r="W2161" i="6" s="1"/>
  <c r="AN2161" i="6" s="1"/>
  <c r="T1623" i="6"/>
  <c r="AA2161" i="6" s="1"/>
  <c r="AR2161" i="6" s="1"/>
  <c r="R1624" i="6"/>
  <c r="P1625" i="6"/>
  <c r="W2163" i="6" s="1"/>
  <c r="AN2163" i="6" s="1"/>
  <c r="T1625" i="6"/>
  <c r="AA2163" i="6" s="1"/>
  <c r="AR2163" i="6" s="1"/>
  <c r="P1620" i="6"/>
  <c r="W2158" i="6" s="1"/>
  <c r="T1620" i="6"/>
  <c r="AA2158" i="6" s="1"/>
  <c r="AR2158" i="6" s="1"/>
  <c r="R1621" i="6"/>
  <c r="Y2159" i="6" s="1"/>
  <c r="AP2159" i="6" s="1"/>
  <c r="P1622" i="6"/>
  <c r="W2160" i="6" s="1"/>
  <c r="AN2160" i="6" s="1"/>
  <c r="T1622" i="6"/>
  <c r="R1623" i="6"/>
  <c r="Y2161" i="6" s="1"/>
  <c r="AP2161" i="6" s="1"/>
  <c r="P1624" i="6"/>
  <c r="W2162" i="6" s="1"/>
  <c r="AN2162" i="6" s="1"/>
  <c r="T1624" i="6"/>
  <c r="AA2162" i="6" s="1"/>
  <c r="AR2162" i="6" s="1"/>
  <c r="R1625" i="6"/>
  <c r="U1621" i="6"/>
  <c r="AB2159" i="6" s="1"/>
  <c r="AS2159" i="6" s="1"/>
  <c r="S1624" i="6"/>
  <c r="Z2162" i="6" s="1"/>
  <c r="AQ2162" i="6" s="1"/>
  <c r="S1622" i="6"/>
  <c r="Z2160" i="6" s="1"/>
  <c r="AQ2160" i="6" s="1"/>
  <c r="Q1625" i="6"/>
  <c r="X2163" i="6" s="1"/>
  <c r="AO2163" i="6" s="1"/>
  <c r="S1620" i="6"/>
  <c r="Z2158" i="6" s="1"/>
  <c r="AQ2158" i="6" s="1"/>
  <c r="Q1623" i="6"/>
  <c r="X2161" i="6" s="1"/>
  <c r="AO2161" i="6" s="1"/>
  <c r="U1625" i="6"/>
  <c r="AB2163" i="6" s="1"/>
  <c r="AS2163" i="6" s="1"/>
  <c r="Q1621" i="6"/>
  <c r="U1623" i="6"/>
  <c r="P1458" i="6"/>
  <c r="W1942" i="6" s="1"/>
  <c r="T1458" i="6"/>
  <c r="R1459" i="6"/>
  <c r="Y1943" i="6" s="1"/>
  <c r="AP1943" i="6" s="1"/>
  <c r="P1460" i="6"/>
  <c r="W1944" i="6" s="1"/>
  <c r="AN1944" i="6" s="1"/>
  <c r="T1460" i="6"/>
  <c r="R1461" i="6"/>
  <c r="Y1945" i="6" s="1"/>
  <c r="AP1945" i="6" s="1"/>
  <c r="P1462" i="6"/>
  <c r="W1946" i="6" s="1"/>
  <c r="AN1946" i="6" s="1"/>
  <c r="T1462" i="6"/>
  <c r="AA1946" i="6" s="1"/>
  <c r="AR1946" i="6" s="1"/>
  <c r="R1463" i="6"/>
  <c r="Y1947" i="6" s="1"/>
  <c r="AP1947" i="6" s="1"/>
  <c r="Q1458" i="6"/>
  <c r="X1942" i="6" s="1"/>
  <c r="AO1942" i="6" s="1"/>
  <c r="U1458" i="6"/>
  <c r="AB1942" i="6" s="1"/>
  <c r="AS1942" i="6" s="1"/>
  <c r="S1459" i="6"/>
  <c r="Q1460" i="6"/>
  <c r="U1460" i="6"/>
  <c r="AB1944" i="6" s="1"/>
  <c r="AS1944" i="6" s="1"/>
  <c r="S1461" i="6"/>
  <c r="Z1945" i="6" s="1"/>
  <c r="AQ1945" i="6" s="1"/>
  <c r="Q1462" i="6"/>
  <c r="U1462" i="6"/>
  <c r="AB1946" i="6" s="1"/>
  <c r="AS1946" i="6" s="1"/>
  <c r="S1463" i="6"/>
  <c r="Z1947" i="6" s="1"/>
  <c r="AQ1947" i="6" s="1"/>
  <c r="S1458" i="6"/>
  <c r="Q1459" i="6"/>
  <c r="X1943" i="6" s="1"/>
  <c r="AO1943" i="6" s="1"/>
  <c r="U1459" i="6"/>
  <c r="AB1943" i="6" s="1"/>
  <c r="AS1943" i="6" s="1"/>
  <c r="S1460" i="6"/>
  <c r="Z1944" i="6" s="1"/>
  <c r="AQ1944" i="6" s="1"/>
  <c r="Q1461" i="6"/>
  <c r="U1461" i="6"/>
  <c r="AB1945" i="6" s="1"/>
  <c r="AS1945" i="6" s="1"/>
  <c r="S1462" i="6"/>
  <c r="Z1946" i="6" s="1"/>
  <c r="AQ1946" i="6" s="1"/>
  <c r="Q1463" i="6"/>
  <c r="X1947" i="6" s="1"/>
  <c r="AO1947" i="6" s="1"/>
  <c r="U1463" i="6"/>
  <c r="P1459" i="6"/>
  <c r="T1461" i="6"/>
  <c r="T1459" i="6"/>
  <c r="R1462" i="6"/>
  <c r="Y1946" i="6" s="1"/>
  <c r="AP1946" i="6" s="1"/>
  <c r="R1458" i="6"/>
  <c r="Y1942" i="6" s="1"/>
  <c r="AP1942" i="6" s="1"/>
  <c r="P1461" i="6"/>
  <c r="W1945" i="6" s="1"/>
  <c r="AN1945" i="6" s="1"/>
  <c r="T1463" i="6"/>
  <c r="AA1947" i="6" s="1"/>
  <c r="AR1947" i="6" s="1"/>
  <c r="R1460" i="6"/>
  <c r="Y1944" i="6" s="1"/>
  <c r="AP1944" i="6" s="1"/>
  <c r="P1463" i="6"/>
  <c r="W1947" i="6" s="1"/>
  <c r="AN1947" i="6" s="1"/>
  <c r="R468" i="6"/>
  <c r="P469" i="6"/>
  <c r="W623" i="6" s="1"/>
  <c r="AN623" i="6" s="1"/>
  <c r="T469" i="6"/>
  <c r="AA623" i="6" s="1"/>
  <c r="AR623" i="6" s="1"/>
  <c r="R470" i="6"/>
  <c r="Y624" i="6" s="1"/>
  <c r="AP624" i="6" s="1"/>
  <c r="P471" i="6"/>
  <c r="T471" i="6"/>
  <c r="AA625" i="6" s="1"/>
  <c r="AR625" i="6" s="1"/>
  <c r="R472" i="6"/>
  <c r="Y626" i="6" s="1"/>
  <c r="AP626" i="6" s="1"/>
  <c r="P473" i="6"/>
  <c r="W627" i="6" s="1"/>
  <c r="AN627" i="6" s="1"/>
  <c r="T473" i="6"/>
  <c r="S468" i="6"/>
  <c r="Z622" i="6" s="1"/>
  <c r="AQ622" i="6" s="1"/>
  <c r="Q469" i="6"/>
  <c r="X623" i="6" s="1"/>
  <c r="AO623" i="6" s="1"/>
  <c r="U469" i="6"/>
  <c r="AB623" i="6" s="1"/>
  <c r="AS623" i="6" s="1"/>
  <c r="S470" i="6"/>
  <c r="Z624" i="6" s="1"/>
  <c r="AQ624" i="6" s="1"/>
  <c r="Q471" i="6"/>
  <c r="X625" i="6" s="1"/>
  <c r="AO625" i="6" s="1"/>
  <c r="U471" i="6"/>
  <c r="AB625" i="6" s="1"/>
  <c r="AS625" i="6" s="1"/>
  <c r="S472" i="6"/>
  <c r="Z626" i="6" s="1"/>
  <c r="AQ626" i="6" s="1"/>
  <c r="Q473" i="6"/>
  <c r="U473" i="6"/>
  <c r="Q468" i="6"/>
  <c r="X622" i="6" s="1"/>
  <c r="AO622" i="6" s="1"/>
  <c r="U468" i="6"/>
  <c r="S469" i="6"/>
  <c r="Z623" i="6" s="1"/>
  <c r="AQ623" i="6" s="1"/>
  <c r="Q470" i="6"/>
  <c r="X624" i="6" s="1"/>
  <c r="AO624" i="6" s="1"/>
  <c r="U470" i="6"/>
  <c r="AB624" i="6" s="1"/>
  <c r="AS624" i="6" s="1"/>
  <c r="S471" i="6"/>
  <c r="Q472" i="6"/>
  <c r="X626" i="6" s="1"/>
  <c r="AO626" i="6" s="1"/>
  <c r="U472" i="6"/>
  <c r="AB626" i="6" s="1"/>
  <c r="AS626" i="6" s="1"/>
  <c r="S473" i="6"/>
  <c r="Z627" i="6" s="1"/>
  <c r="AQ627" i="6" s="1"/>
  <c r="R469" i="6"/>
  <c r="Y623" i="6" s="1"/>
  <c r="AP623" i="6" s="1"/>
  <c r="P472" i="6"/>
  <c r="P470" i="6"/>
  <c r="W624" i="6" s="1"/>
  <c r="AN624" i="6" s="1"/>
  <c r="T472" i="6"/>
  <c r="AA626" i="6" s="1"/>
  <c r="AR626" i="6" s="1"/>
  <c r="T468" i="6"/>
  <c r="AA622" i="6" s="1"/>
  <c r="AR622" i="6" s="1"/>
  <c r="R471" i="6"/>
  <c r="Y625" i="6" s="1"/>
  <c r="AP625" i="6" s="1"/>
  <c r="R473" i="6"/>
  <c r="Y627" i="6" s="1"/>
  <c r="AP627" i="6" s="1"/>
  <c r="T470" i="6"/>
  <c r="AA624" i="6" s="1"/>
  <c r="AR624" i="6" s="1"/>
  <c r="P468" i="6"/>
  <c r="W622" i="6" s="1"/>
  <c r="S966" i="6"/>
  <c r="Z1286" i="6" s="1"/>
  <c r="AQ1286" i="6" s="1"/>
  <c r="Q967" i="6"/>
  <c r="U967" i="6"/>
  <c r="AB1287" i="6" s="1"/>
  <c r="AS1287" i="6" s="1"/>
  <c r="S968" i="6"/>
  <c r="Z1288" i="6" s="1"/>
  <c r="AQ1288" i="6" s="1"/>
  <c r="Q969" i="6"/>
  <c r="X1289" i="6" s="1"/>
  <c r="AO1289" i="6" s="1"/>
  <c r="U969" i="6"/>
  <c r="AB1289" i="6" s="1"/>
  <c r="AS1289" i="6" s="1"/>
  <c r="S970" i="6"/>
  <c r="Q971" i="6"/>
  <c r="X1291" i="6" s="1"/>
  <c r="AO1291" i="6" s="1"/>
  <c r="U971" i="6"/>
  <c r="AB1291" i="6" s="1"/>
  <c r="AS1291" i="6" s="1"/>
  <c r="P966" i="6"/>
  <c r="W1286" i="6" s="1"/>
  <c r="T966" i="6"/>
  <c r="AA1286" i="6" s="1"/>
  <c r="AR1286" i="6" s="1"/>
  <c r="R967" i="6"/>
  <c r="Y1287" i="6" s="1"/>
  <c r="AP1287" i="6" s="1"/>
  <c r="P968" i="6"/>
  <c r="W1288" i="6" s="1"/>
  <c r="AN1288" i="6" s="1"/>
  <c r="T968" i="6"/>
  <c r="AA1288" i="6" s="1"/>
  <c r="AR1288" i="6" s="1"/>
  <c r="R969" i="6"/>
  <c r="Y1289" i="6" s="1"/>
  <c r="AP1289" i="6" s="1"/>
  <c r="P970" i="6"/>
  <c r="W1290" i="6" s="1"/>
  <c r="AN1290" i="6" s="1"/>
  <c r="T970" i="6"/>
  <c r="R971" i="6"/>
  <c r="R966" i="6"/>
  <c r="Y1286" i="6" s="1"/>
  <c r="AP1286" i="6" s="1"/>
  <c r="P967" i="6"/>
  <c r="W1287" i="6" s="1"/>
  <c r="AN1287" i="6" s="1"/>
  <c r="T967" i="6"/>
  <c r="R968" i="6"/>
  <c r="Y1288" i="6" s="1"/>
  <c r="AP1288" i="6" s="1"/>
  <c r="P969" i="6"/>
  <c r="W1289" i="6" s="1"/>
  <c r="AN1289" i="6" s="1"/>
  <c r="T969" i="6"/>
  <c r="AA1289" i="6" s="1"/>
  <c r="AR1289" i="6" s="1"/>
  <c r="R970" i="6"/>
  <c r="P971" i="6"/>
  <c r="W1291" i="6" s="1"/>
  <c r="AN1291" i="6" s="1"/>
  <c r="T971" i="6"/>
  <c r="AA1291" i="6" s="1"/>
  <c r="AR1291" i="6" s="1"/>
  <c r="U966" i="6"/>
  <c r="S969" i="6"/>
  <c r="S967" i="6"/>
  <c r="Z1287" i="6" s="1"/>
  <c r="AQ1287" i="6" s="1"/>
  <c r="Q970" i="6"/>
  <c r="X1290" i="6" s="1"/>
  <c r="AO1290" i="6" s="1"/>
  <c r="Q966" i="6"/>
  <c r="X1286" i="6" s="1"/>
  <c r="AO1286" i="6" s="1"/>
  <c r="U968" i="6"/>
  <c r="AB1288" i="6" s="1"/>
  <c r="AS1288" i="6" s="1"/>
  <c r="S971" i="6"/>
  <c r="Z1291" i="6" s="1"/>
  <c r="AQ1291" i="6" s="1"/>
  <c r="U970" i="6"/>
  <c r="AB1290" i="6" s="1"/>
  <c r="AS1290" i="6" s="1"/>
  <c r="Q968" i="6"/>
  <c r="X1288" i="6" s="1"/>
  <c r="AO1288" i="6" s="1"/>
  <c r="P1770" i="6"/>
  <c r="W2358" i="6" s="1"/>
  <c r="T1770" i="6"/>
  <c r="AA2358" i="6" s="1"/>
  <c r="AR2358" i="6" s="1"/>
  <c r="R1771" i="6"/>
  <c r="Y2359" i="6" s="1"/>
  <c r="AP2359" i="6" s="1"/>
  <c r="P1772" i="6"/>
  <c r="W2360" i="6" s="1"/>
  <c r="AN2360" i="6" s="1"/>
  <c r="T1772" i="6"/>
  <c r="AA2360" i="6" s="1"/>
  <c r="AR2360" i="6" s="1"/>
  <c r="R1773" i="6"/>
  <c r="Y2361" i="6" s="1"/>
  <c r="AP2361" i="6" s="1"/>
  <c r="P1774" i="6"/>
  <c r="T1774" i="6"/>
  <c r="AA2362" i="6" s="1"/>
  <c r="AR2362" i="6" s="1"/>
  <c r="R1775" i="6"/>
  <c r="Y2363" i="6" s="1"/>
  <c r="AP2363" i="6" s="1"/>
  <c r="Q1770" i="6"/>
  <c r="U1770" i="6"/>
  <c r="AB2358" i="6" s="1"/>
  <c r="AS2358" i="6" s="1"/>
  <c r="S1771" i="6"/>
  <c r="Z2359" i="6" s="1"/>
  <c r="AQ2359" i="6" s="1"/>
  <c r="Q1772" i="6"/>
  <c r="X2360" i="6" s="1"/>
  <c r="AO2360" i="6" s="1"/>
  <c r="U1772" i="6"/>
  <c r="S1773" i="6"/>
  <c r="Z2361" i="6" s="1"/>
  <c r="AQ2361" i="6" s="1"/>
  <c r="Q1774" i="6"/>
  <c r="X2362" i="6" s="1"/>
  <c r="AO2362" i="6" s="1"/>
  <c r="U1774" i="6"/>
  <c r="AB2362" i="6" s="1"/>
  <c r="AS2362" i="6" s="1"/>
  <c r="S1775" i="6"/>
  <c r="S1770" i="6"/>
  <c r="Z2358" i="6" s="1"/>
  <c r="AQ2358" i="6" s="1"/>
  <c r="Q1771" i="6"/>
  <c r="U1771" i="6"/>
  <c r="AB2359" i="6" s="1"/>
  <c r="AS2359" i="6" s="1"/>
  <c r="S1772" i="6"/>
  <c r="Z2360" i="6" s="1"/>
  <c r="AQ2360" i="6" s="1"/>
  <c r="Q1773" i="6"/>
  <c r="X2361" i="6" s="1"/>
  <c r="AO2361" i="6" s="1"/>
  <c r="U1773" i="6"/>
  <c r="S1774" i="6"/>
  <c r="Z2362" i="6" s="1"/>
  <c r="AQ2362" i="6" s="1"/>
  <c r="Q1775" i="6"/>
  <c r="X2363" i="6" s="1"/>
  <c r="AO2363" i="6" s="1"/>
  <c r="U1775" i="6"/>
  <c r="AB2363" i="6" s="1"/>
  <c r="AS2363" i="6" s="1"/>
  <c r="R1772" i="6"/>
  <c r="Y2360" i="6" s="1"/>
  <c r="AP2360" i="6" s="1"/>
  <c r="P1775" i="6"/>
  <c r="W2363" i="6" s="1"/>
  <c r="AN2363" i="6" s="1"/>
  <c r="R1770" i="6"/>
  <c r="Y2358" i="6" s="1"/>
  <c r="AP2358" i="6" s="1"/>
  <c r="P1773" i="6"/>
  <c r="W2361" i="6" s="1"/>
  <c r="AN2361" i="6" s="1"/>
  <c r="T1775" i="6"/>
  <c r="AA2363" i="6" s="1"/>
  <c r="AR2363" i="6" s="1"/>
  <c r="P1771" i="6"/>
  <c r="T1773" i="6"/>
  <c r="AA2361" i="6" s="1"/>
  <c r="AR2361" i="6" s="1"/>
  <c r="T1771" i="6"/>
  <c r="R1774" i="6"/>
  <c r="S732" i="6"/>
  <c r="Z974" i="6" s="1"/>
  <c r="AQ974" i="6" s="1"/>
  <c r="Q733" i="6"/>
  <c r="U733" i="6"/>
  <c r="AB975" i="6" s="1"/>
  <c r="AS975" i="6" s="1"/>
  <c r="S734" i="6"/>
  <c r="Z976" i="6" s="1"/>
  <c r="AQ976" i="6" s="1"/>
  <c r="Q735" i="6"/>
  <c r="X977" i="6" s="1"/>
  <c r="AO977" i="6" s="1"/>
  <c r="U735" i="6"/>
  <c r="S736" i="6"/>
  <c r="Z978" i="6" s="1"/>
  <c r="AQ978" i="6" s="1"/>
  <c r="Q737" i="6"/>
  <c r="X979" i="6" s="1"/>
  <c r="AO979" i="6" s="1"/>
  <c r="U737" i="6"/>
  <c r="AB979" i="6" s="1"/>
  <c r="AS979" i="6" s="1"/>
  <c r="P732" i="6"/>
  <c r="W974" i="6" s="1"/>
  <c r="T732" i="6"/>
  <c r="AA974" i="6" s="1"/>
  <c r="AR974" i="6" s="1"/>
  <c r="R733" i="6"/>
  <c r="Y975" i="6" s="1"/>
  <c r="AP975" i="6" s="1"/>
  <c r="P734" i="6"/>
  <c r="T734" i="6"/>
  <c r="AA976" i="6" s="1"/>
  <c r="AR976" i="6" s="1"/>
  <c r="R735" i="6"/>
  <c r="Y977" i="6" s="1"/>
  <c r="AP977" i="6" s="1"/>
  <c r="P736" i="6"/>
  <c r="T736" i="6"/>
  <c r="AA978" i="6" s="1"/>
  <c r="AR978" i="6" s="1"/>
  <c r="R737" i="6"/>
  <c r="Y979" i="6" s="1"/>
  <c r="AP979" i="6" s="1"/>
  <c r="R732" i="6"/>
  <c r="Y974" i="6" s="1"/>
  <c r="AP974" i="6" s="1"/>
  <c r="P733" i="6"/>
  <c r="W975" i="6" s="1"/>
  <c r="AN975" i="6" s="1"/>
  <c r="T733" i="6"/>
  <c r="R734" i="6"/>
  <c r="Y976" i="6" s="1"/>
  <c r="AP976" i="6" s="1"/>
  <c r="P735" i="6"/>
  <c r="W977" i="6" s="1"/>
  <c r="AN977" i="6" s="1"/>
  <c r="T735" i="6"/>
  <c r="AA977" i="6" s="1"/>
  <c r="AR977" i="6" s="1"/>
  <c r="R736" i="6"/>
  <c r="P737" i="6"/>
  <c r="W979" i="6" s="1"/>
  <c r="AN979" i="6" s="1"/>
  <c r="T737" i="6"/>
  <c r="AA979" i="6" s="1"/>
  <c r="AR979" i="6" s="1"/>
  <c r="Q734" i="6"/>
  <c r="X976" i="6" s="1"/>
  <c r="AO976" i="6" s="1"/>
  <c r="U736" i="6"/>
  <c r="AB978" i="6" s="1"/>
  <c r="AS978" i="6" s="1"/>
  <c r="Q732" i="6"/>
  <c r="U734" i="6"/>
  <c r="S737" i="6"/>
  <c r="S733" i="6"/>
  <c r="Z975" i="6" s="1"/>
  <c r="AQ975" i="6" s="1"/>
  <c r="Q736" i="6"/>
  <c r="X978" i="6" s="1"/>
  <c r="AO978" i="6" s="1"/>
  <c r="U732" i="6"/>
  <c r="AB974" i="6" s="1"/>
  <c r="AS974" i="6" s="1"/>
  <c r="S735" i="6"/>
  <c r="Z977" i="6" s="1"/>
  <c r="AQ977" i="6" s="1"/>
  <c r="P1722" i="6"/>
  <c r="W2294" i="6" s="1"/>
  <c r="AN2294" i="6" s="1"/>
  <c r="T1722" i="6"/>
  <c r="AA2294" i="6" s="1"/>
  <c r="AR2294" i="6" s="1"/>
  <c r="R1723" i="6"/>
  <c r="Y2295" i="6" s="1"/>
  <c r="AP2295" i="6" s="1"/>
  <c r="P1724" i="6"/>
  <c r="W2296" i="6" s="1"/>
  <c r="AN2296" i="6" s="1"/>
  <c r="T1724" i="6"/>
  <c r="AA2296" i="6" s="1"/>
  <c r="AR2296" i="6" s="1"/>
  <c r="R1725" i="6"/>
  <c r="Y2297" i="6" s="1"/>
  <c r="AP2297" i="6" s="1"/>
  <c r="P1726" i="6"/>
  <c r="W2298" i="6" s="1"/>
  <c r="AN2298" i="6" s="1"/>
  <c r="T1726" i="6"/>
  <c r="AA2298" i="6" s="1"/>
  <c r="AR2298" i="6" s="1"/>
  <c r="R1727" i="6"/>
  <c r="Y2299" i="6" s="1"/>
  <c r="AP2299" i="6" s="1"/>
  <c r="Q1722" i="6"/>
  <c r="X2294" i="6" s="1"/>
  <c r="AO2294" i="6" s="1"/>
  <c r="U1722" i="6"/>
  <c r="AB2294" i="6" s="1"/>
  <c r="AS2294" i="6" s="1"/>
  <c r="S1723" i="6"/>
  <c r="Z2295" i="6" s="1"/>
  <c r="AQ2295" i="6" s="1"/>
  <c r="Q1724" i="6"/>
  <c r="X2296" i="6" s="1"/>
  <c r="AO2296" i="6" s="1"/>
  <c r="U1724" i="6"/>
  <c r="AB2296" i="6" s="1"/>
  <c r="AS2296" i="6" s="1"/>
  <c r="S1725" i="6"/>
  <c r="Z2297" i="6" s="1"/>
  <c r="AQ2297" i="6" s="1"/>
  <c r="Q1726" i="6"/>
  <c r="X2298" i="6" s="1"/>
  <c r="AO2298" i="6" s="1"/>
  <c r="U1726" i="6"/>
  <c r="AB2298" i="6" s="1"/>
  <c r="AS2298" i="6" s="1"/>
  <c r="S1727" i="6"/>
  <c r="Z2299" i="6" s="1"/>
  <c r="AQ2299" i="6" s="1"/>
  <c r="S1722" i="6"/>
  <c r="Z2294" i="6" s="1"/>
  <c r="AQ2294" i="6" s="1"/>
  <c r="Q1723" i="6"/>
  <c r="X2295" i="6" s="1"/>
  <c r="AO2295" i="6" s="1"/>
  <c r="U1723" i="6"/>
  <c r="AB2295" i="6" s="1"/>
  <c r="AS2295" i="6" s="1"/>
  <c r="S1724" i="6"/>
  <c r="Z2296" i="6" s="1"/>
  <c r="AQ2296" i="6" s="1"/>
  <c r="Q1725" i="6"/>
  <c r="X2297" i="6" s="1"/>
  <c r="AO2297" i="6" s="1"/>
  <c r="U1725" i="6"/>
  <c r="AB2297" i="6" s="1"/>
  <c r="AS2297" i="6" s="1"/>
  <c r="S1726" i="6"/>
  <c r="Z2298" i="6" s="1"/>
  <c r="AQ2298" i="6" s="1"/>
  <c r="Q1727" i="6"/>
  <c r="X2299" i="6" s="1"/>
  <c r="AO2299" i="6" s="1"/>
  <c r="U1727" i="6"/>
  <c r="AB2299" i="6" s="1"/>
  <c r="AS2299" i="6" s="1"/>
  <c r="P1723" i="6"/>
  <c r="W2295" i="6" s="1"/>
  <c r="AN2295" i="6" s="1"/>
  <c r="T1725" i="6"/>
  <c r="AA2297" i="6" s="1"/>
  <c r="AR2297" i="6" s="1"/>
  <c r="T1723" i="6"/>
  <c r="AA2295" i="6" s="1"/>
  <c r="AR2295" i="6" s="1"/>
  <c r="R1726" i="6"/>
  <c r="Y2298" i="6" s="1"/>
  <c r="AP2298" i="6" s="1"/>
  <c r="R1724" i="6"/>
  <c r="Y2296" i="6" s="1"/>
  <c r="AP2296" i="6" s="1"/>
  <c r="P1727" i="6"/>
  <c r="W2299" i="6" s="1"/>
  <c r="AN2299" i="6" s="1"/>
  <c r="R1722" i="6"/>
  <c r="Y2294" i="6" s="1"/>
  <c r="AP2294" i="6" s="1"/>
  <c r="P1725" i="6"/>
  <c r="W2297" i="6" s="1"/>
  <c r="AN2297" i="6" s="1"/>
  <c r="T1727" i="6"/>
  <c r="AA2299" i="6" s="1"/>
  <c r="AR2299" i="6" s="1"/>
  <c r="P1482" i="6"/>
  <c r="W1974" i="6" s="1"/>
  <c r="T1482" i="6"/>
  <c r="AA1974" i="6" s="1"/>
  <c r="AR1974" i="6" s="1"/>
  <c r="R1483" i="6"/>
  <c r="Y1975" i="6" s="1"/>
  <c r="AP1975" i="6" s="1"/>
  <c r="P1484" i="6"/>
  <c r="W1976" i="6" s="1"/>
  <c r="AN1976" i="6" s="1"/>
  <c r="T1484" i="6"/>
  <c r="R1485" i="6"/>
  <c r="Y1977" i="6" s="1"/>
  <c r="AP1977" i="6" s="1"/>
  <c r="P1486" i="6"/>
  <c r="W1978" i="6" s="1"/>
  <c r="AN1978" i="6" s="1"/>
  <c r="T1486" i="6"/>
  <c r="R1487" i="6"/>
  <c r="Y1979" i="6" s="1"/>
  <c r="AP1979" i="6" s="1"/>
  <c r="Q1482" i="6"/>
  <c r="X1974" i="6" s="1"/>
  <c r="AO1974" i="6" s="1"/>
  <c r="U1482" i="6"/>
  <c r="AB1974" i="6" s="1"/>
  <c r="AS1974" i="6" s="1"/>
  <c r="S1483" i="6"/>
  <c r="Q1484" i="6"/>
  <c r="X1976" i="6" s="1"/>
  <c r="AO1976" i="6" s="1"/>
  <c r="U1484" i="6"/>
  <c r="AB1976" i="6" s="1"/>
  <c r="AS1976" i="6" s="1"/>
  <c r="S1485" i="6"/>
  <c r="Z1977" i="6" s="1"/>
  <c r="AQ1977" i="6" s="1"/>
  <c r="Q1486" i="6"/>
  <c r="U1486" i="6"/>
  <c r="AB1978" i="6" s="1"/>
  <c r="AS1978" i="6" s="1"/>
  <c r="S1487" i="6"/>
  <c r="Z1979" i="6" s="1"/>
  <c r="AQ1979" i="6" s="1"/>
  <c r="S1482" i="6"/>
  <c r="Q1483" i="6"/>
  <c r="X1975" i="6" s="1"/>
  <c r="AO1975" i="6" s="1"/>
  <c r="U1483" i="6"/>
  <c r="AB1975" i="6" s="1"/>
  <c r="AS1975" i="6" s="1"/>
  <c r="S1484" i="6"/>
  <c r="Z1976" i="6" s="1"/>
  <c r="AQ1976" i="6" s="1"/>
  <c r="Q1485" i="6"/>
  <c r="U1485" i="6"/>
  <c r="AB1977" i="6" s="1"/>
  <c r="AS1977" i="6" s="1"/>
  <c r="S1486" i="6"/>
  <c r="Z1978" i="6" s="1"/>
  <c r="AQ1978" i="6" s="1"/>
  <c r="Q1487" i="6"/>
  <c r="X1979" i="6" s="1"/>
  <c r="AO1979" i="6" s="1"/>
  <c r="U1487" i="6"/>
  <c r="R1482" i="6"/>
  <c r="Y1974" i="6" s="1"/>
  <c r="AP1974" i="6" s="1"/>
  <c r="P1485" i="6"/>
  <c r="W1977" i="6" s="1"/>
  <c r="AN1977" i="6" s="1"/>
  <c r="T1487" i="6"/>
  <c r="AA1979" i="6" s="1"/>
  <c r="AR1979" i="6" s="1"/>
  <c r="P1483" i="6"/>
  <c r="T1485" i="6"/>
  <c r="R1484" i="6"/>
  <c r="Y1976" i="6" s="1"/>
  <c r="AP1976" i="6" s="1"/>
  <c r="P1487" i="6"/>
  <c r="W1979" i="6" s="1"/>
  <c r="AN1979" i="6" s="1"/>
  <c r="R1486" i="6"/>
  <c r="Y1978" i="6" s="1"/>
  <c r="AP1978" i="6" s="1"/>
  <c r="T1483" i="6"/>
  <c r="AA1975" i="6" s="1"/>
  <c r="AR1975" i="6" s="1"/>
  <c r="R96" i="6"/>
  <c r="Y126" i="6" s="1"/>
  <c r="AP126" i="6" s="1"/>
  <c r="P97" i="6"/>
  <c r="W127" i="6" s="1"/>
  <c r="AN127" i="6" s="1"/>
  <c r="T97" i="6"/>
  <c r="R98" i="6"/>
  <c r="Y128" i="6" s="1"/>
  <c r="AP128" i="6" s="1"/>
  <c r="P99" i="6"/>
  <c r="W129" i="6" s="1"/>
  <c r="AN129" i="6" s="1"/>
  <c r="T99" i="6"/>
  <c r="AA129" i="6" s="1"/>
  <c r="AR129" i="6" s="1"/>
  <c r="R100" i="6"/>
  <c r="P101" i="6"/>
  <c r="W131" i="6" s="1"/>
  <c r="AN131" i="6" s="1"/>
  <c r="T101" i="6"/>
  <c r="AA131" i="6" s="1"/>
  <c r="AR131" i="6" s="1"/>
  <c r="S96" i="6"/>
  <c r="Z126" i="6" s="1"/>
  <c r="AQ126" i="6" s="1"/>
  <c r="Q97" i="6"/>
  <c r="X127" i="6" s="1"/>
  <c r="AO127" i="6" s="1"/>
  <c r="U97" i="6"/>
  <c r="AB127" i="6" s="1"/>
  <c r="AS127" i="6" s="1"/>
  <c r="S98" i="6"/>
  <c r="Q96" i="6"/>
  <c r="U96" i="6"/>
  <c r="AB126" i="6" s="1"/>
  <c r="AS126" i="6" s="1"/>
  <c r="S97" i="6"/>
  <c r="Z127" i="6" s="1"/>
  <c r="AQ127" i="6" s="1"/>
  <c r="Q98" i="6"/>
  <c r="X128" i="6" s="1"/>
  <c r="AO128" i="6" s="1"/>
  <c r="U98" i="6"/>
  <c r="AB128" i="6" s="1"/>
  <c r="AS128" i="6" s="1"/>
  <c r="S99" i="6"/>
  <c r="Q100" i="6"/>
  <c r="X130" i="6" s="1"/>
  <c r="AO130" i="6" s="1"/>
  <c r="U100" i="6"/>
  <c r="S101" i="6"/>
  <c r="Z131" i="6" s="1"/>
  <c r="AQ131" i="6" s="1"/>
  <c r="T96" i="6"/>
  <c r="AA126" i="6" s="1"/>
  <c r="AR126" i="6" s="1"/>
  <c r="Q99" i="6"/>
  <c r="X129" i="6" s="1"/>
  <c r="AO129" i="6" s="1"/>
  <c r="S100" i="6"/>
  <c r="U101" i="6"/>
  <c r="AB131" i="6" s="1"/>
  <c r="AS131" i="6" s="1"/>
  <c r="R97" i="6"/>
  <c r="R99" i="6"/>
  <c r="Y129" i="6" s="1"/>
  <c r="AP129" i="6" s="1"/>
  <c r="T100" i="6"/>
  <c r="AA130" i="6" s="1"/>
  <c r="AR130" i="6" s="1"/>
  <c r="P96" i="6"/>
  <c r="W126" i="6" s="1"/>
  <c r="T98" i="6"/>
  <c r="AA128" i="6" s="1"/>
  <c r="AR128" i="6" s="1"/>
  <c r="P100" i="6"/>
  <c r="W130" i="6" s="1"/>
  <c r="AN130" i="6" s="1"/>
  <c r="R101" i="6"/>
  <c r="Y131" i="6" s="1"/>
  <c r="AP131" i="6" s="1"/>
  <c r="U99" i="6"/>
  <c r="Q101" i="6"/>
  <c r="X131" i="6" s="1"/>
  <c r="AO131" i="6" s="1"/>
  <c r="P98" i="6"/>
  <c r="W128" i="6" s="1"/>
  <c r="AN128" i="6" s="1"/>
  <c r="P798" i="6"/>
  <c r="W1062" i="6" s="1"/>
  <c r="T798" i="6"/>
  <c r="AA1062" i="6" s="1"/>
  <c r="AR1062" i="6" s="1"/>
  <c r="R799" i="6"/>
  <c r="P800" i="6"/>
  <c r="W1064" i="6" s="1"/>
  <c r="AN1064" i="6" s="1"/>
  <c r="T800" i="6"/>
  <c r="AA1064" i="6" s="1"/>
  <c r="AR1064" i="6" s="1"/>
  <c r="R801" i="6"/>
  <c r="Y1065" i="6" s="1"/>
  <c r="AP1065" i="6" s="1"/>
  <c r="P802" i="6"/>
  <c r="T802" i="6"/>
  <c r="AA1066" i="6" s="1"/>
  <c r="AR1066" i="6" s="1"/>
  <c r="R803" i="6"/>
  <c r="Y1067" i="6" s="1"/>
  <c r="AP1067" i="6" s="1"/>
  <c r="Q798" i="6"/>
  <c r="U798" i="6"/>
  <c r="AB1062" i="6" s="1"/>
  <c r="AS1062" i="6" s="1"/>
  <c r="S799" i="6"/>
  <c r="Z1063" i="6" s="1"/>
  <c r="AQ1063" i="6" s="1"/>
  <c r="Q800" i="6"/>
  <c r="X1064" i="6" s="1"/>
  <c r="AO1064" i="6" s="1"/>
  <c r="U800" i="6"/>
  <c r="AB1064" i="6" s="1"/>
  <c r="AS1064" i="6" s="1"/>
  <c r="S801" i="6"/>
  <c r="Z1065" i="6" s="1"/>
  <c r="AQ1065" i="6" s="1"/>
  <c r="Q802" i="6"/>
  <c r="X1066" i="6" s="1"/>
  <c r="AO1066" i="6" s="1"/>
  <c r="U802" i="6"/>
  <c r="S803" i="6"/>
  <c r="S798" i="6"/>
  <c r="Z1062" i="6" s="1"/>
  <c r="AQ1062" i="6" s="1"/>
  <c r="Q799" i="6"/>
  <c r="U799" i="6"/>
  <c r="S800" i="6"/>
  <c r="Z1064" i="6" s="1"/>
  <c r="AQ1064" i="6" s="1"/>
  <c r="Q801" i="6"/>
  <c r="X1065" i="6" s="1"/>
  <c r="AO1065" i="6" s="1"/>
  <c r="U801" i="6"/>
  <c r="AB1065" i="6" s="1"/>
  <c r="AS1065" i="6" s="1"/>
  <c r="S802" i="6"/>
  <c r="Z1066" i="6" s="1"/>
  <c r="AQ1066" i="6" s="1"/>
  <c r="Q803" i="6"/>
  <c r="X1067" i="6" s="1"/>
  <c r="AO1067" i="6" s="1"/>
  <c r="U803" i="6"/>
  <c r="AB1067" i="6" s="1"/>
  <c r="AS1067" i="6" s="1"/>
  <c r="P799" i="6"/>
  <c r="T801" i="6"/>
  <c r="T799" i="6"/>
  <c r="AA1063" i="6" s="1"/>
  <c r="AR1063" i="6" s="1"/>
  <c r="R802" i="6"/>
  <c r="Y1066" i="6" s="1"/>
  <c r="AP1066" i="6" s="1"/>
  <c r="R798" i="6"/>
  <c r="Y1062" i="6" s="1"/>
  <c r="AP1062" i="6" s="1"/>
  <c r="P801" i="6"/>
  <c r="W1065" i="6" s="1"/>
  <c r="AN1065" i="6" s="1"/>
  <c r="T803" i="6"/>
  <c r="AA1067" i="6" s="1"/>
  <c r="AR1067" i="6" s="1"/>
  <c r="P803" i="6"/>
  <c r="W1067" i="6" s="1"/>
  <c r="AN1067" i="6" s="1"/>
  <c r="R800" i="6"/>
  <c r="Y1064" i="6" s="1"/>
  <c r="AP1064" i="6" s="1"/>
  <c r="S1158" i="6"/>
  <c r="Z1542" i="6" s="1"/>
  <c r="AQ1542" i="6" s="1"/>
  <c r="Q1159" i="6"/>
  <c r="X1543" i="6" s="1"/>
  <c r="AO1543" i="6" s="1"/>
  <c r="U1159" i="6"/>
  <c r="AB1543" i="6" s="1"/>
  <c r="AS1543" i="6" s="1"/>
  <c r="S1160" i="6"/>
  <c r="Z1544" i="6" s="1"/>
  <c r="AQ1544" i="6" s="1"/>
  <c r="Q1161" i="6"/>
  <c r="U1161" i="6"/>
  <c r="AB1545" i="6" s="1"/>
  <c r="AS1545" i="6" s="1"/>
  <c r="S1162" i="6"/>
  <c r="Q1163" i="6"/>
  <c r="X1547" i="6" s="1"/>
  <c r="AO1547" i="6" s="1"/>
  <c r="U1163" i="6"/>
  <c r="AB1547" i="6" s="1"/>
  <c r="AS1547" i="6" s="1"/>
  <c r="P1158" i="6"/>
  <c r="W1542" i="6" s="1"/>
  <c r="T1158" i="6"/>
  <c r="AA1542" i="6" s="1"/>
  <c r="AR1542" i="6" s="1"/>
  <c r="R1159" i="6"/>
  <c r="P1160" i="6"/>
  <c r="W1544" i="6" s="1"/>
  <c r="AN1544" i="6" s="1"/>
  <c r="T1160" i="6"/>
  <c r="AA1544" i="6" s="1"/>
  <c r="AR1544" i="6" s="1"/>
  <c r="R1161" i="6"/>
  <c r="Y1545" i="6" s="1"/>
  <c r="AP1545" i="6" s="1"/>
  <c r="P1162" i="6"/>
  <c r="T1162" i="6"/>
  <c r="AA1546" i="6" s="1"/>
  <c r="AR1546" i="6" s="1"/>
  <c r="R1163" i="6"/>
  <c r="Y1547" i="6" s="1"/>
  <c r="AP1547" i="6" s="1"/>
  <c r="R1158" i="6"/>
  <c r="P1159" i="6"/>
  <c r="W1543" i="6" s="1"/>
  <c r="AN1543" i="6" s="1"/>
  <c r="T1159" i="6"/>
  <c r="AA1543" i="6" s="1"/>
  <c r="AR1543" i="6" s="1"/>
  <c r="R1160" i="6"/>
  <c r="Y1544" i="6" s="1"/>
  <c r="AP1544" i="6" s="1"/>
  <c r="P1161" i="6"/>
  <c r="T1161" i="6"/>
  <c r="AA1545" i="6" s="1"/>
  <c r="AR1545" i="6" s="1"/>
  <c r="R1162" i="6"/>
  <c r="Y1546" i="6" s="1"/>
  <c r="AP1546" i="6" s="1"/>
  <c r="P1163" i="6"/>
  <c r="W1547" i="6" s="1"/>
  <c r="AN1547" i="6" s="1"/>
  <c r="T1163" i="6"/>
  <c r="U1158" i="6"/>
  <c r="S1161" i="6"/>
  <c r="S1159" i="6"/>
  <c r="Z1543" i="6" s="1"/>
  <c r="AQ1543" i="6" s="1"/>
  <c r="Q1162" i="6"/>
  <c r="X1546" i="6" s="1"/>
  <c r="AO1546" i="6" s="1"/>
  <c r="Q1158" i="6"/>
  <c r="X1542" i="6" s="1"/>
  <c r="AO1542" i="6" s="1"/>
  <c r="U1160" i="6"/>
  <c r="AB1544" i="6" s="1"/>
  <c r="AS1544" i="6" s="1"/>
  <c r="S1163" i="6"/>
  <c r="Z1547" i="6" s="1"/>
  <c r="AQ1547" i="6" s="1"/>
  <c r="Q1160" i="6"/>
  <c r="X1544" i="6" s="1"/>
  <c r="AO1544" i="6" s="1"/>
  <c r="U1162" i="6"/>
  <c r="AB1546" i="6" s="1"/>
  <c r="AS1546" i="6" s="1"/>
  <c r="P936" i="6"/>
  <c r="W1246" i="6" s="1"/>
  <c r="T936" i="6"/>
  <c r="R937" i="6"/>
  <c r="Y1247" i="6" s="1"/>
  <c r="AP1247" i="6" s="1"/>
  <c r="P938" i="6"/>
  <c r="W1248" i="6" s="1"/>
  <c r="AN1248" i="6" s="1"/>
  <c r="T938" i="6"/>
  <c r="AA1248" i="6" s="1"/>
  <c r="AR1248" i="6" s="1"/>
  <c r="R939" i="6"/>
  <c r="P940" i="6"/>
  <c r="W1250" i="6" s="1"/>
  <c r="AN1250" i="6" s="1"/>
  <c r="T940" i="6"/>
  <c r="AA1250" i="6" s="1"/>
  <c r="AR1250" i="6" s="1"/>
  <c r="R941" i="6"/>
  <c r="Y1251" i="6" s="1"/>
  <c r="AP1251" i="6" s="1"/>
  <c r="Q936" i="6"/>
  <c r="X1246" i="6" s="1"/>
  <c r="AO1246" i="6" s="1"/>
  <c r="U936" i="6"/>
  <c r="AB1246" i="6" s="1"/>
  <c r="AS1246" i="6" s="1"/>
  <c r="S937" i="6"/>
  <c r="Z1247" i="6" s="1"/>
  <c r="AQ1247" i="6" s="1"/>
  <c r="Q938" i="6"/>
  <c r="X1248" i="6" s="1"/>
  <c r="AO1248" i="6" s="1"/>
  <c r="U938" i="6"/>
  <c r="AB1248" i="6" s="1"/>
  <c r="AS1248" i="6" s="1"/>
  <c r="S939" i="6"/>
  <c r="Z1249" i="6" s="1"/>
  <c r="AQ1249" i="6" s="1"/>
  <c r="Q940" i="6"/>
  <c r="U940" i="6"/>
  <c r="AB1250" i="6" s="1"/>
  <c r="AS1250" i="6" s="1"/>
  <c r="S941" i="6"/>
  <c r="Z1251" i="6" s="1"/>
  <c r="AQ1251" i="6" s="1"/>
  <c r="S936" i="6"/>
  <c r="Z1246" i="6" s="1"/>
  <c r="AQ1246" i="6" s="1"/>
  <c r="Q937" i="6"/>
  <c r="X1247" i="6" s="1"/>
  <c r="AO1247" i="6" s="1"/>
  <c r="U937" i="6"/>
  <c r="S938" i="6"/>
  <c r="Z1248" i="6" s="1"/>
  <c r="AQ1248" i="6" s="1"/>
  <c r="Q939" i="6"/>
  <c r="X1249" i="6" s="1"/>
  <c r="AO1249" i="6" s="1"/>
  <c r="U939" i="6"/>
  <c r="AB1249" i="6" s="1"/>
  <c r="AS1249" i="6" s="1"/>
  <c r="S940" i="6"/>
  <c r="Q941" i="6"/>
  <c r="X1251" i="6" s="1"/>
  <c r="AO1251" i="6" s="1"/>
  <c r="U941" i="6"/>
  <c r="AB1251" i="6" s="1"/>
  <c r="AS1251" i="6" s="1"/>
  <c r="R938" i="6"/>
  <c r="Y1248" i="6" s="1"/>
  <c r="AP1248" i="6" s="1"/>
  <c r="P941" i="6"/>
  <c r="W1251" i="6" s="1"/>
  <c r="AN1251" i="6" s="1"/>
  <c r="R936" i="6"/>
  <c r="P939" i="6"/>
  <c r="W1249" i="6" s="1"/>
  <c r="AN1249" i="6" s="1"/>
  <c r="T941" i="6"/>
  <c r="T937" i="6"/>
  <c r="AA1247" i="6" s="1"/>
  <c r="AR1247" i="6" s="1"/>
  <c r="R940" i="6"/>
  <c r="Y1250" i="6" s="1"/>
  <c r="AP1250" i="6" s="1"/>
  <c r="T939" i="6"/>
  <c r="AA1249" i="6" s="1"/>
  <c r="AR1249" i="6" s="1"/>
  <c r="P937" i="6"/>
  <c r="W1247" i="6" s="1"/>
  <c r="AN1247" i="6" s="1"/>
  <c r="R1638" i="6"/>
  <c r="Y2182" i="6" s="1"/>
  <c r="AP2182" i="6" s="1"/>
  <c r="P1639" i="6"/>
  <c r="W2183" i="6" s="1"/>
  <c r="AN2183" i="6" s="1"/>
  <c r="T1639" i="6"/>
  <c r="AA2183" i="6" s="1"/>
  <c r="AR2183" i="6" s="1"/>
  <c r="R1640" i="6"/>
  <c r="Y2184" i="6" s="1"/>
  <c r="AP2184" i="6" s="1"/>
  <c r="P1641" i="6"/>
  <c r="W2185" i="6" s="1"/>
  <c r="AN2185" i="6" s="1"/>
  <c r="T1641" i="6"/>
  <c r="AA2185" i="6" s="1"/>
  <c r="AR2185" i="6" s="1"/>
  <c r="R1642" i="6"/>
  <c r="Y2186" i="6" s="1"/>
  <c r="AP2186" i="6" s="1"/>
  <c r="P1643" i="6"/>
  <c r="W2187" i="6" s="1"/>
  <c r="AN2187" i="6" s="1"/>
  <c r="T1643" i="6"/>
  <c r="AA2187" i="6" s="1"/>
  <c r="AR2187" i="6" s="1"/>
  <c r="S1638" i="6"/>
  <c r="Z2182" i="6" s="1"/>
  <c r="AQ2182" i="6" s="1"/>
  <c r="Q1639" i="6"/>
  <c r="X2183" i="6" s="1"/>
  <c r="AO2183" i="6" s="1"/>
  <c r="U1639" i="6"/>
  <c r="AB2183" i="6" s="1"/>
  <c r="AS2183" i="6" s="1"/>
  <c r="S1640" i="6"/>
  <c r="Z2184" i="6" s="1"/>
  <c r="AQ2184" i="6" s="1"/>
  <c r="Q1641" i="6"/>
  <c r="X2185" i="6" s="1"/>
  <c r="AO2185" i="6" s="1"/>
  <c r="U1641" i="6"/>
  <c r="AB2185" i="6" s="1"/>
  <c r="AS2185" i="6" s="1"/>
  <c r="S1642" i="6"/>
  <c r="Z2186" i="6" s="1"/>
  <c r="AQ2186" i="6" s="1"/>
  <c r="Q1643" i="6"/>
  <c r="X2187" i="6" s="1"/>
  <c r="AO2187" i="6" s="1"/>
  <c r="U1643" i="6"/>
  <c r="AB2187" i="6" s="1"/>
  <c r="AS2187" i="6" s="1"/>
  <c r="Q1638" i="6"/>
  <c r="X2182" i="6" s="1"/>
  <c r="AO2182" i="6" s="1"/>
  <c r="U1638" i="6"/>
  <c r="AB2182" i="6" s="1"/>
  <c r="AS2182" i="6" s="1"/>
  <c r="S1639" i="6"/>
  <c r="Z2183" i="6" s="1"/>
  <c r="AQ2183" i="6" s="1"/>
  <c r="Q1640" i="6"/>
  <c r="X2184" i="6" s="1"/>
  <c r="AO2184" i="6" s="1"/>
  <c r="U1640" i="6"/>
  <c r="AB2184" i="6" s="1"/>
  <c r="AS2184" i="6" s="1"/>
  <c r="S1641" i="6"/>
  <c r="Z2185" i="6" s="1"/>
  <c r="AQ2185" i="6" s="1"/>
  <c r="Q1642" i="6"/>
  <c r="X2186" i="6" s="1"/>
  <c r="AO2186" i="6" s="1"/>
  <c r="U1642" i="6"/>
  <c r="AB2186" i="6" s="1"/>
  <c r="AS2186" i="6" s="1"/>
  <c r="S1643" i="6"/>
  <c r="Z2187" i="6" s="1"/>
  <c r="AQ2187" i="6" s="1"/>
  <c r="P1640" i="6"/>
  <c r="W2184" i="6" s="1"/>
  <c r="AN2184" i="6" s="1"/>
  <c r="T1642" i="6"/>
  <c r="AA2186" i="6" s="1"/>
  <c r="AR2186" i="6" s="1"/>
  <c r="P1638" i="6"/>
  <c r="W2182" i="6" s="1"/>
  <c r="AN2182" i="6" s="1"/>
  <c r="T1640" i="6"/>
  <c r="AA2184" i="6" s="1"/>
  <c r="AR2184" i="6" s="1"/>
  <c r="R1643" i="6"/>
  <c r="Y2187" i="6" s="1"/>
  <c r="AP2187" i="6" s="1"/>
  <c r="T1638" i="6"/>
  <c r="AA2182" i="6" s="1"/>
  <c r="AR2182" i="6" s="1"/>
  <c r="R1641" i="6"/>
  <c r="Y2185" i="6" s="1"/>
  <c r="AP2185" i="6" s="1"/>
  <c r="R1639" i="6"/>
  <c r="Y2183" i="6" s="1"/>
  <c r="AP2183" i="6" s="1"/>
  <c r="P1642" i="6"/>
  <c r="W2186" i="6" s="1"/>
  <c r="AN2186" i="6" s="1"/>
  <c r="P360" i="6"/>
  <c r="W478" i="6" s="1"/>
  <c r="T360" i="6"/>
  <c r="AA478" i="6" s="1"/>
  <c r="AR478" i="6" s="1"/>
  <c r="R361" i="6"/>
  <c r="P362" i="6"/>
  <c r="W480" i="6" s="1"/>
  <c r="AN480" i="6" s="1"/>
  <c r="T362" i="6"/>
  <c r="AA480" i="6" s="1"/>
  <c r="AR480" i="6" s="1"/>
  <c r="R363" i="6"/>
  <c r="P364" i="6"/>
  <c r="W482" i="6" s="1"/>
  <c r="AN482" i="6" s="1"/>
  <c r="T364" i="6"/>
  <c r="AA482" i="6" s="1"/>
  <c r="AR482" i="6" s="1"/>
  <c r="R365" i="6"/>
  <c r="Y483" i="6" s="1"/>
  <c r="AP483" i="6" s="1"/>
  <c r="Q360" i="6"/>
  <c r="X478" i="6" s="1"/>
  <c r="AO478" i="6" s="1"/>
  <c r="U360" i="6"/>
  <c r="S361" i="6"/>
  <c r="Z479" i="6" s="1"/>
  <c r="AQ479" i="6" s="1"/>
  <c r="Q362" i="6"/>
  <c r="X480" i="6" s="1"/>
  <c r="AO480" i="6" s="1"/>
  <c r="U362" i="6"/>
  <c r="AB480" i="6" s="1"/>
  <c r="AS480" i="6" s="1"/>
  <c r="S363" i="6"/>
  <c r="Z481" i="6" s="1"/>
  <c r="AQ481" i="6" s="1"/>
  <c r="Q364" i="6"/>
  <c r="U364" i="6"/>
  <c r="AB482" i="6" s="1"/>
  <c r="AS482" i="6" s="1"/>
  <c r="S365" i="6"/>
  <c r="Z483" i="6" s="1"/>
  <c r="AQ483" i="6" s="1"/>
  <c r="S360" i="6"/>
  <c r="Q361" i="6"/>
  <c r="X479" i="6" s="1"/>
  <c r="AO479" i="6" s="1"/>
  <c r="U361" i="6"/>
  <c r="AB479" i="6" s="1"/>
  <c r="AS479" i="6" s="1"/>
  <c r="S362" i="6"/>
  <c r="Z480" i="6" s="1"/>
  <c r="AQ480" i="6" s="1"/>
  <c r="Q363" i="6"/>
  <c r="X481" i="6" s="1"/>
  <c r="AO481" i="6" s="1"/>
  <c r="U363" i="6"/>
  <c r="AB481" i="6" s="1"/>
  <c r="AS481" i="6" s="1"/>
  <c r="S364" i="6"/>
  <c r="Z482" i="6" s="1"/>
  <c r="AQ482" i="6" s="1"/>
  <c r="Q365" i="6"/>
  <c r="U365" i="6"/>
  <c r="AB483" i="6" s="1"/>
  <c r="AS483" i="6" s="1"/>
  <c r="R360" i="6"/>
  <c r="Y478" i="6" s="1"/>
  <c r="AP478" i="6" s="1"/>
  <c r="P363" i="6"/>
  <c r="W481" i="6" s="1"/>
  <c r="AN481" i="6" s="1"/>
  <c r="T365" i="6"/>
  <c r="AA483" i="6" s="1"/>
  <c r="AR483" i="6" s="1"/>
  <c r="P361" i="6"/>
  <c r="W479" i="6" s="1"/>
  <c r="AN479" i="6" s="1"/>
  <c r="T363" i="6"/>
  <c r="AA481" i="6" s="1"/>
  <c r="AR481" i="6" s="1"/>
  <c r="R362" i="6"/>
  <c r="Y480" i="6" s="1"/>
  <c r="AP480" i="6" s="1"/>
  <c r="P365" i="6"/>
  <c r="W483" i="6" s="1"/>
  <c r="AN483" i="6" s="1"/>
  <c r="T361" i="6"/>
  <c r="R364" i="6"/>
  <c r="S366" i="6"/>
  <c r="Z486" i="6" s="1"/>
  <c r="AQ486" i="6" s="1"/>
  <c r="Q367" i="6"/>
  <c r="X487" i="6" s="1"/>
  <c r="AO487" i="6" s="1"/>
  <c r="U367" i="6"/>
  <c r="AB487" i="6" s="1"/>
  <c r="AS487" i="6" s="1"/>
  <c r="S368" i="6"/>
  <c r="Z488" i="6" s="1"/>
  <c r="AQ488" i="6" s="1"/>
  <c r="Q369" i="6"/>
  <c r="X489" i="6" s="1"/>
  <c r="AO489" i="6" s="1"/>
  <c r="U369" i="6"/>
  <c r="AB489" i="6" s="1"/>
  <c r="AS489" i="6" s="1"/>
  <c r="S370" i="6"/>
  <c r="Z490" i="6" s="1"/>
  <c r="AQ490" i="6" s="1"/>
  <c r="Q371" i="6"/>
  <c r="X491" i="6" s="1"/>
  <c r="AO491" i="6" s="1"/>
  <c r="U371" i="6"/>
  <c r="AB491" i="6" s="1"/>
  <c r="AS491" i="6" s="1"/>
  <c r="P366" i="6"/>
  <c r="W486" i="6" s="1"/>
  <c r="T366" i="6"/>
  <c r="AA486" i="6" s="1"/>
  <c r="AR486" i="6" s="1"/>
  <c r="R367" i="6"/>
  <c r="Y487" i="6" s="1"/>
  <c r="AP487" i="6" s="1"/>
  <c r="P368" i="6"/>
  <c r="W488" i="6" s="1"/>
  <c r="AN488" i="6" s="1"/>
  <c r="T368" i="6"/>
  <c r="AA488" i="6" s="1"/>
  <c r="AR488" i="6" s="1"/>
  <c r="R369" i="6"/>
  <c r="Y489" i="6" s="1"/>
  <c r="AP489" i="6" s="1"/>
  <c r="P370" i="6"/>
  <c r="W490" i="6" s="1"/>
  <c r="AN490" i="6" s="1"/>
  <c r="T370" i="6"/>
  <c r="AA490" i="6" s="1"/>
  <c r="AR490" i="6" s="1"/>
  <c r="R371" i="6"/>
  <c r="Y491" i="6" s="1"/>
  <c r="AP491" i="6" s="1"/>
  <c r="R366" i="6"/>
  <c r="Y486" i="6" s="1"/>
  <c r="AP486" i="6" s="1"/>
  <c r="P367" i="6"/>
  <c r="W487" i="6" s="1"/>
  <c r="AN487" i="6" s="1"/>
  <c r="T367" i="6"/>
  <c r="AA487" i="6" s="1"/>
  <c r="AR487" i="6" s="1"/>
  <c r="R368" i="6"/>
  <c r="Y488" i="6" s="1"/>
  <c r="AP488" i="6" s="1"/>
  <c r="P369" i="6"/>
  <c r="W489" i="6" s="1"/>
  <c r="AN489" i="6" s="1"/>
  <c r="T369" i="6"/>
  <c r="AA489" i="6" s="1"/>
  <c r="AR489" i="6" s="1"/>
  <c r="R370" i="6"/>
  <c r="Y490" i="6" s="1"/>
  <c r="AP490" i="6" s="1"/>
  <c r="P371" i="6"/>
  <c r="W491" i="6" s="1"/>
  <c r="AN491" i="6" s="1"/>
  <c r="T371" i="6"/>
  <c r="AA491" i="6" s="1"/>
  <c r="AR491" i="6" s="1"/>
  <c r="Q368" i="6"/>
  <c r="X488" i="6" s="1"/>
  <c r="AO488" i="6" s="1"/>
  <c r="U370" i="6"/>
  <c r="AB490" i="6" s="1"/>
  <c r="AS490" i="6" s="1"/>
  <c r="Q366" i="6"/>
  <c r="X486" i="6" s="1"/>
  <c r="AO486" i="6" s="1"/>
  <c r="U368" i="6"/>
  <c r="AB488" i="6" s="1"/>
  <c r="AS488" i="6" s="1"/>
  <c r="S371" i="6"/>
  <c r="Z491" i="6" s="1"/>
  <c r="AQ491" i="6" s="1"/>
  <c r="S367" i="6"/>
  <c r="Z487" i="6" s="1"/>
  <c r="AQ487" i="6" s="1"/>
  <c r="Q370" i="6"/>
  <c r="X490" i="6" s="1"/>
  <c r="AO490" i="6" s="1"/>
  <c r="S369" i="6"/>
  <c r="Z489" i="6" s="1"/>
  <c r="AQ489" i="6" s="1"/>
  <c r="U366" i="6"/>
  <c r="AB486" i="6" s="1"/>
  <c r="AS486" i="6" s="1"/>
  <c r="R1068" i="6"/>
  <c r="Y1422" i="6" s="1"/>
  <c r="AP1422" i="6" s="1"/>
  <c r="P1069" i="6"/>
  <c r="W1423" i="6" s="1"/>
  <c r="AN1423" i="6" s="1"/>
  <c r="T1069" i="6"/>
  <c r="AA1423" i="6" s="1"/>
  <c r="AR1423" i="6" s="1"/>
  <c r="R1070" i="6"/>
  <c r="Y1424" i="6" s="1"/>
  <c r="AP1424" i="6" s="1"/>
  <c r="P1071" i="6"/>
  <c r="W1425" i="6" s="1"/>
  <c r="AN1425" i="6" s="1"/>
  <c r="T1071" i="6"/>
  <c r="R1072" i="6"/>
  <c r="Y1426" i="6" s="1"/>
  <c r="AP1426" i="6" s="1"/>
  <c r="P1073" i="6"/>
  <c r="T1073" i="6"/>
  <c r="AA1427" i="6" s="1"/>
  <c r="AR1427" i="6" s="1"/>
  <c r="S1068" i="6"/>
  <c r="Z1422" i="6" s="1"/>
  <c r="AQ1422" i="6" s="1"/>
  <c r="Q1069" i="6"/>
  <c r="X1423" i="6" s="1"/>
  <c r="AO1423" i="6" s="1"/>
  <c r="U1069" i="6"/>
  <c r="S1070" i="6"/>
  <c r="Z1424" i="6" s="1"/>
  <c r="AQ1424" i="6" s="1"/>
  <c r="Q1071" i="6"/>
  <c r="X1425" i="6" s="1"/>
  <c r="AO1425" i="6" s="1"/>
  <c r="U1071" i="6"/>
  <c r="AB1425" i="6" s="1"/>
  <c r="AS1425" i="6" s="1"/>
  <c r="S1072" i="6"/>
  <c r="Q1073" i="6"/>
  <c r="X1427" i="6" s="1"/>
  <c r="AO1427" i="6" s="1"/>
  <c r="U1073" i="6"/>
  <c r="AB1427" i="6" s="1"/>
  <c r="AS1427" i="6" s="1"/>
  <c r="Q1068" i="6"/>
  <c r="U1068" i="6"/>
  <c r="AB1422" i="6" s="1"/>
  <c r="AS1422" i="6" s="1"/>
  <c r="S1069" i="6"/>
  <c r="Z1423" i="6" s="1"/>
  <c r="AQ1423" i="6" s="1"/>
  <c r="Q1070" i="6"/>
  <c r="X1424" i="6" s="1"/>
  <c r="AO1424" i="6" s="1"/>
  <c r="U1070" i="6"/>
  <c r="S1071" i="6"/>
  <c r="Z1425" i="6" s="1"/>
  <c r="AQ1425" i="6" s="1"/>
  <c r="Q1072" i="6"/>
  <c r="X1426" i="6" s="1"/>
  <c r="AO1426" i="6" s="1"/>
  <c r="U1072" i="6"/>
  <c r="AB1426" i="6" s="1"/>
  <c r="AS1426" i="6" s="1"/>
  <c r="S1073" i="6"/>
  <c r="P1068" i="6"/>
  <c r="W1422" i="6" s="1"/>
  <c r="T1070" i="6"/>
  <c r="AA1424" i="6" s="1"/>
  <c r="AR1424" i="6" s="1"/>
  <c r="R1073" i="6"/>
  <c r="Y1427" i="6" s="1"/>
  <c r="AP1427" i="6" s="1"/>
  <c r="T1068" i="6"/>
  <c r="R1071" i="6"/>
  <c r="P1070" i="6"/>
  <c r="W1424" i="6" s="1"/>
  <c r="AN1424" i="6" s="1"/>
  <c r="T1072" i="6"/>
  <c r="AA1426" i="6" s="1"/>
  <c r="AR1426" i="6" s="1"/>
  <c r="P1072" i="6"/>
  <c r="W1426" i="6" s="1"/>
  <c r="AN1426" i="6" s="1"/>
  <c r="R1069" i="6"/>
  <c r="Y1423" i="6" s="1"/>
  <c r="AP1423" i="6" s="1"/>
  <c r="S12" i="6"/>
  <c r="Z14" i="6" s="1"/>
  <c r="AQ14" i="6" s="1"/>
  <c r="Q13" i="6"/>
  <c r="X15" i="6" s="1"/>
  <c r="AO15" i="6" s="1"/>
  <c r="U13" i="6"/>
  <c r="AB15" i="6" s="1"/>
  <c r="AS15" i="6" s="1"/>
  <c r="S14" i="6"/>
  <c r="Z16" i="6" s="1"/>
  <c r="AQ16" i="6" s="1"/>
  <c r="Q15" i="6"/>
  <c r="X17" i="6" s="1"/>
  <c r="AO17" i="6" s="1"/>
  <c r="U15" i="6"/>
  <c r="AB17" i="6" s="1"/>
  <c r="AS17" i="6" s="1"/>
  <c r="S16" i="6"/>
  <c r="Z18" i="6" s="1"/>
  <c r="AQ18" i="6" s="1"/>
  <c r="Q17" i="6"/>
  <c r="X19" i="6" s="1"/>
  <c r="AO19" i="6" s="1"/>
  <c r="U17" i="6"/>
  <c r="AB19" i="6" s="1"/>
  <c r="AS19" i="6" s="1"/>
  <c r="P12" i="6"/>
  <c r="W14" i="6" s="1"/>
  <c r="AN14" i="6" s="1"/>
  <c r="T12" i="6"/>
  <c r="AA14" i="6" s="1"/>
  <c r="AR14" i="6" s="1"/>
  <c r="R13" i="6"/>
  <c r="Y15" i="6" s="1"/>
  <c r="AP15" i="6" s="1"/>
  <c r="P14" i="6"/>
  <c r="T14" i="6"/>
  <c r="AA16" i="6" s="1"/>
  <c r="AR16" i="6" s="1"/>
  <c r="R15" i="6"/>
  <c r="Y17" i="6" s="1"/>
  <c r="AP17" i="6" s="1"/>
  <c r="P16" i="6"/>
  <c r="W18" i="6" s="1"/>
  <c r="AN18" i="6" s="1"/>
  <c r="T16" i="6"/>
  <c r="AA18" i="6" s="1"/>
  <c r="AR18" i="6" s="1"/>
  <c r="R17" i="6"/>
  <c r="Y19" i="6" s="1"/>
  <c r="AP19" i="6" s="1"/>
  <c r="R12" i="6"/>
  <c r="Y14" i="6" s="1"/>
  <c r="AP14" i="6" s="1"/>
  <c r="P13" i="6"/>
  <c r="W15" i="6" s="1"/>
  <c r="AN15" i="6" s="1"/>
  <c r="T13" i="6"/>
  <c r="AA15" i="6" s="1"/>
  <c r="AR15" i="6" s="1"/>
  <c r="R14" i="6"/>
  <c r="Y16" i="6" s="1"/>
  <c r="AP16" i="6" s="1"/>
  <c r="P15" i="6"/>
  <c r="W17" i="6" s="1"/>
  <c r="AN17" i="6" s="1"/>
  <c r="T15" i="6"/>
  <c r="AA17" i="6" s="1"/>
  <c r="AR17" i="6" s="1"/>
  <c r="R16" i="6"/>
  <c r="Y18" i="6" s="1"/>
  <c r="AP18" i="6" s="1"/>
  <c r="P17" i="6"/>
  <c r="W19" i="6" s="1"/>
  <c r="AN19" i="6" s="1"/>
  <c r="T17" i="6"/>
  <c r="AA19" i="6" s="1"/>
  <c r="AR19" i="6" s="1"/>
  <c r="Q12" i="6"/>
  <c r="X14" i="6" s="1"/>
  <c r="U14" i="6"/>
  <c r="AB16" i="6" s="1"/>
  <c r="AS16" i="6" s="1"/>
  <c r="S17" i="6"/>
  <c r="Z19" i="6" s="1"/>
  <c r="AQ19" i="6" s="1"/>
  <c r="U12" i="6"/>
  <c r="AB14" i="6" s="1"/>
  <c r="AS14" i="6" s="1"/>
  <c r="S15" i="6"/>
  <c r="Z17" i="6" s="1"/>
  <c r="AQ17" i="6" s="1"/>
  <c r="Q14" i="6"/>
  <c r="X16" i="6" s="1"/>
  <c r="AO16" i="6" s="1"/>
  <c r="U16" i="6"/>
  <c r="AB18" i="6" s="1"/>
  <c r="AS18" i="6" s="1"/>
  <c r="S13" i="6"/>
  <c r="Z15" i="6" s="1"/>
  <c r="AQ15" i="6" s="1"/>
  <c r="Q16" i="6"/>
  <c r="X18" i="6" s="1"/>
  <c r="AO18" i="6" s="1"/>
  <c r="R1374" i="6"/>
  <c r="Y1830" i="6" s="1"/>
  <c r="AP1830" i="6" s="1"/>
  <c r="P1375" i="6"/>
  <c r="W1831" i="6" s="1"/>
  <c r="AN1831" i="6" s="1"/>
  <c r="T1375" i="6"/>
  <c r="AA1831" i="6" s="1"/>
  <c r="AR1831" i="6" s="1"/>
  <c r="R1376" i="6"/>
  <c r="Y1832" i="6" s="1"/>
  <c r="AP1832" i="6" s="1"/>
  <c r="P1377" i="6"/>
  <c r="T1377" i="6"/>
  <c r="AA1833" i="6" s="1"/>
  <c r="AR1833" i="6" s="1"/>
  <c r="R1378" i="6"/>
  <c r="Y1834" i="6" s="1"/>
  <c r="AP1834" i="6" s="1"/>
  <c r="P1379" i="6"/>
  <c r="W1835" i="6" s="1"/>
  <c r="AN1835" i="6" s="1"/>
  <c r="T1379" i="6"/>
  <c r="S1374" i="6"/>
  <c r="Z1830" i="6" s="1"/>
  <c r="AQ1830" i="6" s="1"/>
  <c r="Q1375" i="6"/>
  <c r="X1831" i="6" s="1"/>
  <c r="AO1831" i="6" s="1"/>
  <c r="U1375" i="6"/>
  <c r="AB1831" i="6" s="1"/>
  <c r="AS1831" i="6" s="1"/>
  <c r="S1376" i="6"/>
  <c r="Z1832" i="6" s="1"/>
  <c r="AQ1832" i="6" s="1"/>
  <c r="Q1377" i="6"/>
  <c r="X1833" i="6" s="1"/>
  <c r="AO1833" i="6" s="1"/>
  <c r="U1377" i="6"/>
  <c r="S1378" i="6"/>
  <c r="Z1834" i="6" s="1"/>
  <c r="AQ1834" i="6" s="1"/>
  <c r="Q1379" i="6"/>
  <c r="U1379" i="6"/>
  <c r="AB1835" i="6" s="1"/>
  <c r="AS1835" i="6" s="1"/>
  <c r="Q1374" i="6"/>
  <c r="X1830" i="6" s="1"/>
  <c r="AO1830" i="6" s="1"/>
  <c r="U1374" i="6"/>
  <c r="S1375" i="6"/>
  <c r="Z1831" i="6" s="1"/>
  <c r="AQ1831" i="6" s="1"/>
  <c r="Q1376" i="6"/>
  <c r="X1832" i="6" s="1"/>
  <c r="AO1832" i="6" s="1"/>
  <c r="U1376" i="6"/>
  <c r="AB1832" i="6" s="1"/>
  <c r="AS1832" i="6" s="1"/>
  <c r="S1377" i="6"/>
  <c r="Q1378" i="6"/>
  <c r="X1834" i="6" s="1"/>
  <c r="AO1834" i="6" s="1"/>
  <c r="U1378" i="6"/>
  <c r="AB1834" i="6" s="1"/>
  <c r="AS1834" i="6" s="1"/>
  <c r="S1379" i="6"/>
  <c r="Z1835" i="6" s="1"/>
  <c r="AQ1835" i="6" s="1"/>
  <c r="P1376" i="6"/>
  <c r="W1832" i="6" s="1"/>
  <c r="AN1832" i="6" s="1"/>
  <c r="T1378" i="6"/>
  <c r="AA1834" i="6" s="1"/>
  <c r="AR1834" i="6" s="1"/>
  <c r="R1377" i="6"/>
  <c r="Y1833" i="6" s="1"/>
  <c r="AP1833" i="6" s="1"/>
  <c r="P1374" i="6"/>
  <c r="W1830" i="6" s="1"/>
  <c r="T1376" i="6"/>
  <c r="AA1832" i="6" s="1"/>
  <c r="AR1832" i="6" s="1"/>
  <c r="R1379" i="6"/>
  <c r="Y1835" i="6" s="1"/>
  <c r="AP1835" i="6" s="1"/>
  <c r="T1374" i="6"/>
  <c r="AA1830" i="6" s="1"/>
  <c r="AR1830" i="6" s="1"/>
  <c r="R1375" i="6"/>
  <c r="P1378" i="6"/>
  <c r="W1834" i="6" s="1"/>
  <c r="AN1834" i="6" s="1"/>
  <c r="P564" i="6"/>
  <c r="W750" i="6" s="1"/>
  <c r="T564" i="6"/>
  <c r="AA750" i="6" s="1"/>
  <c r="AR750" i="6" s="1"/>
  <c r="R565" i="6"/>
  <c r="P566" i="6"/>
  <c r="W752" i="6" s="1"/>
  <c r="AN752" i="6" s="1"/>
  <c r="T566" i="6"/>
  <c r="AA752" i="6" s="1"/>
  <c r="AR752" i="6" s="1"/>
  <c r="R567" i="6"/>
  <c r="Y753" i="6" s="1"/>
  <c r="AP753" i="6" s="1"/>
  <c r="P568" i="6"/>
  <c r="W754" i="6" s="1"/>
  <c r="AN754" i="6" s="1"/>
  <c r="T568" i="6"/>
  <c r="AA754" i="6" s="1"/>
  <c r="AR754" i="6" s="1"/>
  <c r="R569" i="6"/>
  <c r="Q564" i="6"/>
  <c r="X750" i="6" s="1"/>
  <c r="AO750" i="6" s="1"/>
  <c r="U564" i="6"/>
  <c r="AB750" i="6" s="1"/>
  <c r="AS750" i="6" s="1"/>
  <c r="S565" i="6"/>
  <c r="Z751" i="6" s="1"/>
  <c r="AQ751" i="6" s="1"/>
  <c r="Q566" i="6"/>
  <c r="X752" i="6" s="1"/>
  <c r="AO752" i="6" s="1"/>
  <c r="U566" i="6"/>
  <c r="AB752" i="6" s="1"/>
  <c r="AS752" i="6" s="1"/>
  <c r="S567" i="6"/>
  <c r="Q568" i="6"/>
  <c r="X754" i="6" s="1"/>
  <c r="AO754" i="6" s="1"/>
  <c r="U568" i="6"/>
  <c r="S569" i="6"/>
  <c r="Z755" i="6" s="1"/>
  <c r="AQ755" i="6" s="1"/>
  <c r="S564" i="6"/>
  <c r="Z750" i="6" s="1"/>
  <c r="AQ750" i="6" s="1"/>
  <c r="Q565" i="6"/>
  <c r="X751" i="6" s="1"/>
  <c r="AO751" i="6" s="1"/>
  <c r="U565" i="6"/>
  <c r="AB751" i="6" s="1"/>
  <c r="AS751" i="6" s="1"/>
  <c r="S566" i="6"/>
  <c r="Q567" i="6"/>
  <c r="X753" i="6" s="1"/>
  <c r="AO753" i="6" s="1"/>
  <c r="U567" i="6"/>
  <c r="S568" i="6"/>
  <c r="Z754" i="6" s="1"/>
  <c r="AQ754" i="6" s="1"/>
  <c r="Q569" i="6"/>
  <c r="X755" i="6" s="1"/>
  <c r="AO755" i="6" s="1"/>
  <c r="U569" i="6"/>
  <c r="AB755" i="6" s="1"/>
  <c r="AS755" i="6" s="1"/>
  <c r="R566" i="6"/>
  <c r="Y752" i="6" s="1"/>
  <c r="AP752" i="6" s="1"/>
  <c r="P569" i="6"/>
  <c r="W755" i="6" s="1"/>
  <c r="AN755" i="6" s="1"/>
  <c r="R564" i="6"/>
  <c r="Y750" i="6" s="1"/>
  <c r="AP750" i="6" s="1"/>
  <c r="P567" i="6"/>
  <c r="W753" i="6" s="1"/>
  <c r="AN753" i="6" s="1"/>
  <c r="T569" i="6"/>
  <c r="AA755" i="6" s="1"/>
  <c r="AR755" i="6" s="1"/>
  <c r="T565" i="6"/>
  <c r="R568" i="6"/>
  <c r="P565" i="6"/>
  <c r="W751" i="6" s="1"/>
  <c r="AN751" i="6" s="1"/>
  <c r="T567" i="6"/>
  <c r="AA753" i="6" s="1"/>
  <c r="AR753" i="6" s="1"/>
  <c r="Q630" i="6"/>
  <c r="X838" i="6" s="1"/>
  <c r="AO838" i="6" s="1"/>
  <c r="U630" i="6"/>
  <c r="AB838" i="6" s="1"/>
  <c r="AS838" i="6" s="1"/>
  <c r="S631" i="6"/>
  <c r="Q632" i="6"/>
  <c r="X840" i="6" s="1"/>
  <c r="AO840" i="6" s="1"/>
  <c r="U632" i="6"/>
  <c r="AB840" i="6" s="1"/>
  <c r="AS840" i="6" s="1"/>
  <c r="S633" i="6"/>
  <c r="Z841" i="6" s="1"/>
  <c r="AQ841" i="6" s="1"/>
  <c r="Q634" i="6"/>
  <c r="U634" i="6"/>
  <c r="AB842" i="6" s="1"/>
  <c r="AS842" i="6" s="1"/>
  <c r="S635" i="6"/>
  <c r="Z843" i="6" s="1"/>
  <c r="AQ843" i="6" s="1"/>
  <c r="R630" i="6"/>
  <c r="Y838" i="6" s="1"/>
  <c r="AP838" i="6" s="1"/>
  <c r="P631" i="6"/>
  <c r="W839" i="6" s="1"/>
  <c r="AN839" i="6" s="1"/>
  <c r="T631" i="6"/>
  <c r="AA839" i="6" s="1"/>
  <c r="AR839" i="6" s="1"/>
  <c r="R632" i="6"/>
  <c r="P633" i="6"/>
  <c r="W841" i="6" s="1"/>
  <c r="AN841" i="6" s="1"/>
  <c r="T633" i="6"/>
  <c r="AA841" i="6" s="1"/>
  <c r="AR841" i="6" s="1"/>
  <c r="R634" i="6"/>
  <c r="Y842" i="6" s="1"/>
  <c r="AP842" i="6" s="1"/>
  <c r="P635" i="6"/>
  <c r="W843" i="6" s="1"/>
  <c r="AN843" i="6" s="1"/>
  <c r="T635" i="6"/>
  <c r="AA843" i="6" s="1"/>
  <c r="AR843" i="6" s="1"/>
  <c r="P630" i="6"/>
  <c r="W838" i="6" s="1"/>
  <c r="T630" i="6"/>
  <c r="AA838" i="6" s="1"/>
  <c r="AR838" i="6" s="1"/>
  <c r="R631" i="6"/>
  <c r="Y839" i="6" s="1"/>
  <c r="AP839" i="6" s="1"/>
  <c r="P632" i="6"/>
  <c r="W840" i="6" s="1"/>
  <c r="AN840" i="6" s="1"/>
  <c r="T632" i="6"/>
  <c r="R633" i="6"/>
  <c r="P634" i="6"/>
  <c r="W842" i="6" s="1"/>
  <c r="AN842" i="6" s="1"/>
  <c r="T634" i="6"/>
  <c r="R635" i="6"/>
  <c r="Y843" i="6" s="1"/>
  <c r="AP843" i="6" s="1"/>
  <c r="Q631" i="6"/>
  <c r="U633" i="6"/>
  <c r="AB841" i="6" s="1"/>
  <c r="AS841" i="6" s="1"/>
  <c r="U631" i="6"/>
  <c r="AB839" i="6" s="1"/>
  <c r="AS839" i="6" s="1"/>
  <c r="S634" i="6"/>
  <c r="Z842" i="6" s="1"/>
  <c r="AQ842" i="6" s="1"/>
  <c r="S630" i="6"/>
  <c r="Z838" i="6" s="1"/>
  <c r="AQ838" i="6" s="1"/>
  <c r="Q633" i="6"/>
  <c r="X841" i="6" s="1"/>
  <c r="AO841" i="6" s="1"/>
  <c r="U635" i="6"/>
  <c r="Q635" i="6"/>
  <c r="S632" i="6"/>
  <c r="Z840" i="6" s="1"/>
  <c r="AQ840" i="6" s="1"/>
  <c r="R1398" i="6"/>
  <c r="Y1862" i="6" s="1"/>
  <c r="AP1862" i="6" s="1"/>
  <c r="P1399" i="6"/>
  <c r="W1863" i="6" s="1"/>
  <c r="AN1863" i="6" s="1"/>
  <c r="T1399" i="6"/>
  <c r="AA1863" i="6" s="1"/>
  <c r="AR1863" i="6" s="1"/>
  <c r="R1400" i="6"/>
  <c r="Y1864" i="6" s="1"/>
  <c r="AP1864" i="6" s="1"/>
  <c r="P1401" i="6"/>
  <c r="W1865" i="6" s="1"/>
  <c r="AN1865" i="6" s="1"/>
  <c r="T1401" i="6"/>
  <c r="R1402" i="6"/>
  <c r="Y1866" i="6" s="1"/>
  <c r="AP1866" i="6" s="1"/>
  <c r="P1403" i="6"/>
  <c r="W1867" i="6" s="1"/>
  <c r="AN1867" i="6" s="1"/>
  <c r="T1403" i="6"/>
  <c r="S1398" i="6"/>
  <c r="Z1862" i="6" s="1"/>
  <c r="AQ1862" i="6" s="1"/>
  <c r="Q1399" i="6"/>
  <c r="X1863" i="6" s="1"/>
  <c r="AO1863" i="6" s="1"/>
  <c r="U1399" i="6"/>
  <c r="S1400" i="6"/>
  <c r="Z1864" i="6" s="1"/>
  <c r="AQ1864" i="6" s="1"/>
  <c r="Q1401" i="6"/>
  <c r="X1865" i="6" s="1"/>
  <c r="AO1865" i="6" s="1"/>
  <c r="U1401" i="6"/>
  <c r="AB1865" i="6" s="1"/>
  <c r="AS1865" i="6" s="1"/>
  <c r="S1402" i="6"/>
  <c r="Q1403" i="6"/>
  <c r="X1867" i="6" s="1"/>
  <c r="AO1867" i="6" s="1"/>
  <c r="U1403" i="6"/>
  <c r="AB1867" i="6" s="1"/>
  <c r="AS1867" i="6" s="1"/>
  <c r="Q1398" i="6"/>
  <c r="U1398" i="6"/>
  <c r="AB1862" i="6" s="1"/>
  <c r="AS1862" i="6" s="1"/>
  <c r="S1399" i="6"/>
  <c r="Z1863" i="6" s="1"/>
  <c r="AQ1863" i="6" s="1"/>
  <c r="Q1400" i="6"/>
  <c r="X1864" i="6" s="1"/>
  <c r="AO1864" i="6" s="1"/>
  <c r="U1400" i="6"/>
  <c r="S1401" i="6"/>
  <c r="Z1865" i="6" s="1"/>
  <c r="AQ1865" i="6" s="1"/>
  <c r="Q1402" i="6"/>
  <c r="X1866" i="6" s="1"/>
  <c r="AO1866" i="6" s="1"/>
  <c r="U1402" i="6"/>
  <c r="AB1866" i="6" s="1"/>
  <c r="AS1866" i="6" s="1"/>
  <c r="S1403" i="6"/>
  <c r="R1399" i="6"/>
  <c r="Y1863" i="6" s="1"/>
  <c r="AP1863" i="6" s="1"/>
  <c r="P1402" i="6"/>
  <c r="W1866" i="6" s="1"/>
  <c r="AN1866" i="6" s="1"/>
  <c r="P1398" i="6"/>
  <c r="W1862" i="6" s="1"/>
  <c r="T1400" i="6"/>
  <c r="AA1864" i="6" s="1"/>
  <c r="AR1864" i="6" s="1"/>
  <c r="P1400" i="6"/>
  <c r="W1864" i="6" s="1"/>
  <c r="AN1864" i="6" s="1"/>
  <c r="T1402" i="6"/>
  <c r="AA1866" i="6" s="1"/>
  <c r="AR1866" i="6" s="1"/>
  <c r="T1398" i="6"/>
  <c r="R1401" i="6"/>
  <c r="R1403" i="6"/>
  <c r="Y1867" i="6" s="1"/>
  <c r="AP1867" i="6" s="1"/>
  <c r="R738" i="6"/>
  <c r="Y982" i="6" s="1"/>
  <c r="AP982" i="6" s="1"/>
  <c r="P739" i="6"/>
  <c r="T739" i="6"/>
  <c r="AA983" i="6" s="1"/>
  <c r="AR983" i="6" s="1"/>
  <c r="R740" i="6"/>
  <c r="Y984" i="6" s="1"/>
  <c r="AP984" i="6" s="1"/>
  <c r="P741" i="6"/>
  <c r="W985" i="6" s="1"/>
  <c r="AN985" i="6" s="1"/>
  <c r="T741" i="6"/>
  <c r="R742" i="6"/>
  <c r="Y986" i="6" s="1"/>
  <c r="AP986" i="6" s="1"/>
  <c r="P743" i="6"/>
  <c r="W987" i="6" s="1"/>
  <c r="AN987" i="6" s="1"/>
  <c r="T743" i="6"/>
  <c r="AA987" i="6" s="1"/>
  <c r="AR987" i="6" s="1"/>
  <c r="S738" i="6"/>
  <c r="Z982" i="6" s="1"/>
  <c r="AQ982" i="6" s="1"/>
  <c r="Q739" i="6"/>
  <c r="U739" i="6"/>
  <c r="AB983" i="6" s="1"/>
  <c r="AS983" i="6" s="1"/>
  <c r="S740" i="6"/>
  <c r="Z984" i="6" s="1"/>
  <c r="AQ984" i="6" s="1"/>
  <c r="Q741" i="6"/>
  <c r="U741" i="6"/>
  <c r="AB985" i="6" s="1"/>
  <c r="AS985" i="6" s="1"/>
  <c r="S742" i="6"/>
  <c r="Z986" i="6" s="1"/>
  <c r="AQ986" i="6" s="1"/>
  <c r="Q743" i="6"/>
  <c r="X987" i="6" s="1"/>
  <c r="AO987" i="6" s="1"/>
  <c r="U743" i="6"/>
  <c r="Q738" i="6"/>
  <c r="X982" i="6" s="1"/>
  <c r="AO982" i="6" s="1"/>
  <c r="U738" i="6"/>
  <c r="AB982" i="6" s="1"/>
  <c r="AS982" i="6" s="1"/>
  <c r="S739" i="6"/>
  <c r="Q740" i="6"/>
  <c r="X984" i="6" s="1"/>
  <c r="AO984" i="6" s="1"/>
  <c r="U740" i="6"/>
  <c r="AB984" i="6" s="1"/>
  <c r="AS984" i="6" s="1"/>
  <c r="S741" i="6"/>
  <c r="Z985" i="6" s="1"/>
  <c r="AQ985" i="6" s="1"/>
  <c r="Q742" i="6"/>
  <c r="U742" i="6"/>
  <c r="AB986" i="6" s="1"/>
  <c r="AS986" i="6" s="1"/>
  <c r="S743" i="6"/>
  <c r="Z987" i="6" s="1"/>
  <c r="AQ987" i="6" s="1"/>
  <c r="R739" i="6"/>
  <c r="Y983" i="6" s="1"/>
  <c r="AP983" i="6" s="1"/>
  <c r="P742" i="6"/>
  <c r="W986" i="6" s="1"/>
  <c r="AN986" i="6" s="1"/>
  <c r="P740" i="6"/>
  <c r="W984" i="6" s="1"/>
  <c r="AN984" i="6" s="1"/>
  <c r="T742" i="6"/>
  <c r="AA986" i="6" s="1"/>
  <c r="AR986" i="6" s="1"/>
  <c r="T738" i="6"/>
  <c r="AA982" i="6" s="1"/>
  <c r="AR982" i="6" s="1"/>
  <c r="R741" i="6"/>
  <c r="Y985" i="6" s="1"/>
  <c r="AP985" i="6" s="1"/>
  <c r="R743" i="6"/>
  <c r="T740" i="6"/>
  <c r="P738" i="6"/>
  <c r="W982" i="6" s="1"/>
  <c r="P1578" i="6"/>
  <c r="W2102" i="6" s="1"/>
  <c r="T1578" i="6"/>
  <c r="AA2102" i="6" s="1"/>
  <c r="AR2102" i="6" s="1"/>
  <c r="R1579" i="6"/>
  <c r="Y2103" i="6" s="1"/>
  <c r="AP2103" i="6" s="1"/>
  <c r="P1580" i="6"/>
  <c r="W2104" i="6" s="1"/>
  <c r="AN2104" i="6" s="1"/>
  <c r="T1580" i="6"/>
  <c r="AA2104" i="6" s="1"/>
  <c r="AR2104" i="6" s="1"/>
  <c r="R1581" i="6"/>
  <c r="Y2105" i="6" s="1"/>
  <c r="AP2105" i="6" s="1"/>
  <c r="P1582" i="6"/>
  <c r="T1582" i="6"/>
  <c r="AA2106" i="6" s="1"/>
  <c r="AR2106" i="6" s="1"/>
  <c r="R1583" i="6"/>
  <c r="Q1578" i="6"/>
  <c r="X2102" i="6" s="1"/>
  <c r="AO2102" i="6" s="1"/>
  <c r="U1578" i="6"/>
  <c r="AB2102" i="6" s="1"/>
  <c r="AS2102" i="6" s="1"/>
  <c r="S1579" i="6"/>
  <c r="Q1580" i="6"/>
  <c r="X2104" i="6" s="1"/>
  <c r="AO2104" i="6" s="1"/>
  <c r="U1580" i="6"/>
  <c r="AB2104" i="6" s="1"/>
  <c r="AS2104" i="6" s="1"/>
  <c r="S1581" i="6"/>
  <c r="Z2105" i="6" s="1"/>
  <c r="AQ2105" i="6" s="1"/>
  <c r="Q1582" i="6"/>
  <c r="U1582" i="6"/>
  <c r="AB2106" i="6" s="1"/>
  <c r="AS2106" i="6" s="1"/>
  <c r="S1583" i="6"/>
  <c r="Z2107" i="6" s="1"/>
  <c r="AQ2107" i="6" s="1"/>
  <c r="S1578" i="6"/>
  <c r="Q1579" i="6"/>
  <c r="X2103" i="6" s="1"/>
  <c r="AO2103" i="6" s="1"/>
  <c r="U1579" i="6"/>
  <c r="AB2103" i="6" s="1"/>
  <c r="AS2103" i="6" s="1"/>
  <c r="S1580" i="6"/>
  <c r="Z2104" i="6" s="1"/>
  <c r="AQ2104" i="6" s="1"/>
  <c r="Q1581" i="6"/>
  <c r="U1581" i="6"/>
  <c r="AB2105" i="6" s="1"/>
  <c r="AS2105" i="6" s="1"/>
  <c r="S1582" i="6"/>
  <c r="Z2106" i="6" s="1"/>
  <c r="AQ2106" i="6" s="1"/>
  <c r="Q1583" i="6"/>
  <c r="X2107" i="6" s="1"/>
  <c r="AO2107" i="6" s="1"/>
  <c r="U1583" i="6"/>
  <c r="R1580" i="6"/>
  <c r="Y2104" i="6" s="1"/>
  <c r="AP2104" i="6" s="1"/>
  <c r="P1583" i="6"/>
  <c r="W2107" i="6" s="1"/>
  <c r="AN2107" i="6" s="1"/>
  <c r="R1578" i="6"/>
  <c r="Y2102" i="6" s="1"/>
  <c r="AP2102" i="6" s="1"/>
  <c r="P1581" i="6"/>
  <c r="W2105" i="6" s="1"/>
  <c r="AN2105" i="6" s="1"/>
  <c r="T1583" i="6"/>
  <c r="AA2107" i="6" s="1"/>
  <c r="AR2107" i="6" s="1"/>
  <c r="P1579" i="6"/>
  <c r="T1581" i="6"/>
  <c r="T1579" i="6"/>
  <c r="AA2103" i="6" s="1"/>
  <c r="AR2103" i="6" s="1"/>
  <c r="R1582" i="6"/>
  <c r="Y2106" i="6" s="1"/>
  <c r="AP2106" i="6" s="1"/>
  <c r="S1440" i="6"/>
  <c r="Z1918" i="6" s="1"/>
  <c r="AQ1918" i="6" s="1"/>
  <c r="Q1441" i="6"/>
  <c r="X1919" i="6" s="1"/>
  <c r="AO1919" i="6" s="1"/>
  <c r="U1441" i="6"/>
  <c r="AB1919" i="6" s="1"/>
  <c r="AS1919" i="6" s="1"/>
  <c r="S1442" i="6"/>
  <c r="Z1920" i="6" s="1"/>
  <c r="AQ1920" i="6" s="1"/>
  <c r="Q1443" i="6"/>
  <c r="U1443" i="6"/>
  <c r="AB1921" i="6" s="1"/>
  <c r="AS1921" i="6" s="1"/>
  <c r="S1444" i="6"/>
  <c r="Z1922" i="6" s="1"/>
  <c r="AQ1922" i="6" s="1"/>
  <c r="Q1445" i="6"/>
  <c r="U1445" i="6"/>
  <c r="AB1923" i="6" s="1"/>
  <c r="AS1923" i="6" s="1"/>
  <c r="P1440" i="6"/>
  <c r="W1918" i="6" s="1"/>
  <c r="T1440" i="6"/>
  <c r="AA1918" i="6" s="1"/>
  <c r="AR1918" i="6" s="1"/>
  <c r="R1441" i="6"/>
  <c r="P1442" i="6"/>
  <c r="W1920" i="6" s="1"/>
  <c r="AN1920" i="6" s="1"/>
  <c r="T1442" i="6"/>
  <c r="AA1920" i="6" s="1"/>
  <c r="AR1920" i="6" s="1"/>
  <c r="R1443" i="6"/>
  <c r="Y1921" i="6" s="1"/>
  <c r="AP1921" i="6" s="1"/>
  <c r="P1444" i="6"/>
  <c r="T1444" i="6"/>
  <c r="AA1922" i="6" s="1"/>
  <c r="AR1922" i="6" s="1"/>
  <c r="R1445" i="6"/>
  <c r="Y1923" i="6" s="1"/>
  <c r="AP1923" i="6" s="1"/>
  <c r="R1440" i="6"/>
  <c r="P1441" i="6"/>
  <c r="W1919" i="6" s="1"/>
  <c r="AN1919" i="6" s="1"/>
  <c r="T1441" i="6"/>
  <c r="AA1919" i="6" s="1"/>
  <c r="AR1919" i="6" s="1"/>
  <c r="R1442" i="6"/>
  <c r="Y1920" i="6" s="1"/>
  <c r="AP1920" i="6" s="1"/>
  <c r="P1443" i="6"/>
  <c r="T1443" i="6"/>
  <c r="AA1921" i="6" s="1"/>
  <c r="AR1921" i="6" s="1"/>
  <c r="R1444" i="6"/>
  <c r="Y1922" i="6" s="1"/>
  <c r="AP1922" i="6" s="1"/>
  <c r="P1445" i="6"/>
  <c r="W1923" i="6" s="1"/>
  <c r="AN1923" i="6" s="1"/>
  <c r="T1445" i="6"/>
  <c r="U1440" i="6"/>
  <c r="S1443" i="6"/>
  <c r="S1441" i="6"/>
  <c r="Z1919" i="6" s="1"/>
  <c r="AQ1919" i="6" s="1"/>
  <c r="Q1444" i="6"/>
  <c r="X1922" i="6" s="1"/>
  <c r="AO1922" i="6" s="1"/>
  <c r="Q1440" i="6"/>
  <c r="X1918" i="6" s="1"/>
  <c r="AO1918" i="6" s="1"/>
  <c r="U1442" i="6"/>
  <c r="AB1920" i="6" s="1"/>
  <c r="AS1920" i="6" s="1"/>
  <c r="S1445" i="6"/>
  <c r="Z1923" i="6" s="1"/>
  <c r="AQ1923" i="6" s="1"/>
  <c r="U1444" i="6"/>
  <c r="AB1922" i="6" s="1"/>
  <c r="AS1922" i="6" s="1"/>
  <c r="Q1442" i="6"/>
  <c r="X1920" i="6" s="1"/>
  <c r="AO1920" i="6" s="1"/>
  <c r="P660" i="6"/>
  <c r="W878" i="6" s="1"/>
  <c r="T660" i="6"/>
  <c r="AA878" i="6" s="1"/>
  <c r="AR878" i="6" s="1"/>
  <c r="R661" i="6"/>
  <c r="P662" i="6"/>
  <c r="W880" i="6" s="1"/>
  <c r="AN880" i="6" s="1"/>
  <c r="T662" i="6"/>
  <c r="AA880" i="6" s="1"/>
  <c r="AR880" i="6" s="1"/>
  <c r="R663" i="6"/>
  <c r="Y881" i="6" s="1"/>
  <c r="AP881" i="6" s="1"/>
  <c r="P664" i="6"/>
  <c r="T664" i="6"/>
  <c r="AA882" i="6" s="1"/>
  <c r="AR882" i="6" s="1"/>
  <c r="R665" i="6"/>
  <c r="Y883" i="6" s="1"/>
  <c r="AP883" i="6" s="1"/>
  <c r="Q660" i="6"/>
  <c r="X878" i="6" s="1"/>
  <c r="AO878" i="6" s="1"/>
  <c r="U660" i="6"/>
  <c r="AB878" i="6" s="1"/>
  <c r="AS878" i="6" s="1"/>
  <c r="S661" i="6"/>
  <c r="Q662" i="6"/>
  <c r="X880" i="6" s="1"/>
  <c r="AO880" i="6" s="1"/>
  <c r="U662" i="6"/>
  <c r="AB880" i="6" s="1"/>
  <c r="AS880" i="6" s="1"/>
  <c r="S663" i="6"/>
  <c r="Z881" i="6" s="1"/>
  <c r="AQ881" i="6" s="1"/>
  <c r="Q664" i="6"/>
  <c r="X882" i="6" s="1"/>
  <c r="AO882" i="6" s="1"/>
  <c r="U664" i="6"/>
  <c r="AB882" i="6" s="1"/>
  <c r="AS882" i="6" s="1"/>
  <c r="S665" i="6"/>
  <c r="Z883" i="6" s="1"/>
  <c r="AQ883" i="6" s="1"/>
  <c r="S660" i="6"/>
  <c r="Z878" i="6" s="1"/>
  <c r="AQ878" i="6" s="1"/>
  <c r="Q661" i="6"/>
  <c r="X879" i="6" s="1"/>
  <c r="AO879" i="6" s="1"/>
  <c r="U661" i="6"/>
  <c r="AB879" i="6" s="1"/>
  <c r="AS879" i="6" s="1"/>
  <c r="S662" i="6"/>
  <c r="Q663" i="6"/>
  <c r="X881" i="6" s="1"/>
  <c r="AO881" i="6" s="1"/>
  <c r="U663" i="6"/>
  <c r="S664" i="6"/>
  <c r="Q665" i="6"/>
  <c r="X883" i="6" s="1"/>
  <c r="AO883" i="6" s="1"/>
  <c r="U665" i="6"/>
  <c r="AB883" i="6" s="1"/>
  <c r="AS883" i="6" s="1"/>
  <c r="R662" i="6"/>
  <c r="Y880" i="6" s="1"/>
  <c r="AP880" i="6" s="1"/>
  <c r="P665" i="6"/>
  <c r="R660" i="6"/>
  <c r="P663" i="6"/>
  <c r="W881" i="6" s="1"/>
  <c r="AN881" i="6" s="1"/>
  <c r="T665" i="6"/>
  <c r="AA883" i="6" s="1"/>
  <c r="AR883" i="6" s="1"/>
  <c r="T661" i="6"/>
  <c r="AA879" i="6" s="1"/>
  <c r="AR879" i="6" s="1"/>
  <c r="R664" i="6"/>
  <c r="Y882" i="6" s="1"/>
  <c r="AP882" i="6" s="1"/>
  <c r="P661" i="6"/>
  <c r="W879" i="6" s="1"/>
  <c r="AN879" i="6" s="1"/>
  <c r="T663" i="6"/>
  <c r="P1554" i="6"/>
  <c r="W2070" i="6" s="1"/>
  <c r="T1554" i="6"/>
  <c r="AA2070" i="6" s="1"/>
  <c r="AR2070" i="6" s="1"/>
  <c r="R1555" i="6"/>
  <c r="Y2071" i="6" s="1"/>
  <c r="AP2071" i="6" s="1"/>
  <c r="P1556" i="6"/>
  <c r="W2072" i="6" s="1"/>
  <c r="AN2072" i="6" s="1"/>
  <c r="T1556" i="6"/>
  <c r="AA2072" i="6" s="1"/>
  <c r="AR2072" i="6" s="1"/>
  <c r="R1557" i="6"/>
  <c r="Y2073" i="6" s="1"/>
  <c r="AP2073" i="6" s="1"/>
  <c r="P1558" i="6"/>
  <c r="W2074" i="6" s="1"/>
  <c r="AN2074" i="6" s="1"/>
  <c r="T1558" i="6"/>
  <c r="AA2074" i="6" s="1"/>
  <c r="AR2074" i="6" s="1"/>
  <c r="R1559" i="6"/>
  <c r="Y2075" i="6" s="1"/>
  <c r="AP2075" i="6" s="1"/>
  <c r="Q1554" i="6"/>
  <c r="X2070" i="6" s="1"/>
  <c r="AO2070" i="6" s="1"/>
  <c r="U1554" i="6"/>
  <c r="AB2070" i="6" s="1"/>
  <c r="AS2070" i="6" s="1"/>
  <c r="S1555" i="6"/>
  <c r="Q1556" i="6"/>
  <c r="X2072" i="6" s="1"/>
  <c r="AO2072" i="6" s="1"/>
  <c r="U1556" i="6"/>
  <c r="AB2072" i="6" s="1"/>
  <c r="AS2072" i="6" s="1"/>
  <c r="S1557" i="6"/>
  <c r="Z2073" i="6" s="1"/>
  <c r="AQ2073" i="6" s="1"/>
  <c r="Q1558" i="6"/>
  <c r="U1558" i="6"/>
  <c r="AB2074" i="6" s="1"/>
  <c r="AS2074" i="6" s="1"/>
  <c r="S1559" i="6"/>
  <c r="Z2075" i="6" s="1"/>
  <c r="AQ2075" i="6" s="1"/>
  <c r="S1554" i="6"/>
  <c r="Q1555" i="6"/>
  <c r="X2071" i="6" s="1"/>
  <c r="AO2071" i="6" s="1"/>
  <c r="U1555" i="6"/>
  <c r="AB2071" i="6" s="1"/>
  <c r="AS2071" i="6" s="1"/>
  <c r="S1556" i="6"/>
  <c r="Z2072" i="6" s="1"/>
  <c r="AQ2072" i="6" s="1"/>
  <c r="Q1557" i="6"/>
  <c r="U1557" i="6"/>
  <c r="AB2073" i="6" s="1"/>
  <c r="AS2073" i="6" s="1"/>
  <c r="S1558" i="6"/>
  <c r="Z2074" i="6" s="1"/>
  <c r="AQ2074" i="6" s="1"/>
  <c r="Q1559" i="6"/>
  <c r="X2075" i="6" s="1"/>
  <c r="AO2075" i="6" s="1"/>
  <c r="U1559" i="6"/>
  <c r="P1555" i="6"/>
  <c r="T1557" i="6"/>
  <c r="T1555" i="6"/>
  <c r="AA2071" i="6" s="1"/>
  <c r="AR2071" i="6" s="1"/>
  <c r="R1558" i="6"/>
  <c r="Y2074" i="6" s="1"/>
  <c r="AP2074" i="6" s="1"/>
  <c r="R1554" i="6"/>
  <c r="Y2070" i="6" s="1"/>
  <c r="AP2070" i="6" s="1"/>
  <c r="P1557" i="6"/>
  <c r="W2073" i="6" s="1"/>
  <c r="AN2073" i="6" s="1"/>
  <c r="T1559" i="6"/>
  <c r="AA2075" i="6" s="1"/>
  <c r="AR2075" i="6" s="1"/>
  <c r="P1559" i="6"/>
  <c r="W2075" i="6" s="1"/>
  <c r="AN2075" i="6" s="1"/>
  <c r="R1556" i="6"/>
  <c r="Y2072" i="6" s="1"/>
  <c r="AP2072" i="6" s="1"/>
  <c r="Q1524" i="6"/>
  <c r="X2030" i="6" s="1"/>
  <c r="AO2030" i="6" s="1"/>
  <c r="U1524" i="6"/>
  <c r="AB2030" i="6" s="1"/>
  <c r="AS2030" i="6" s="1"/>
  <c r="S1525" i="6"/>
  <c r="Q1526" i="6"/>
  <c r="U1526" i="6"/>
  <c r="AB2032" i="6" s="1"/>
  <c r="AS2032" i="6" s="1"/>
  <c r="S1527" i="6"/>
  <c r="Z2033" i="6" s="1"/>
  <c r="AQ2033" i="6" s="1"/>
  <c r="Q1528" i="6"/>
  <c r="X2034" i="6" s="1"/>
  <c r="AO2034" i="6" s="1"/>
  <c r="U1528" i="6"/>
  <c r="AB2034" i="6" s="1"/>
  <c r="AS2034" i="6" s="1"/>
  <c r="S1529" i="6"/>
  <c r="Z2035" i="6" s="1"/>
  <c r="AQ2035" i="6" s="1"/>
  <c r="R1524" i="6"/>
  <c r="Y2030" i="6" s="1"/>
  <c r="AP2030" i="6" s="1"/>
  <c r="P1525" i="6"/>
  <c r="W2031" i="6" s="1"/>
  <c r="AN2031" i="6" s="1"/>
  <c r="T1525" i="6"/>
  <c r="R1526" i="6"/>
  <c r="Y2032" i="6" s="1"/>
  <c r="AP2032" i="6" s="1"/>
  <c r="P1527" i="6"/>
  <c r="W2033" i="6" s="1"/>
  <c r="AN2033" i="6" s="1"/>
  <c r="T1527" i="6"/>
  <c r="AA2033" i="6" s="1"/>
  <c r="AR2033" i="6" s="1"/>
  <c r="R1528" i="6"/>
  <c r="P1529" i="6"/>
  <c r="W2035" i="6" s="1"/>
  <c r="AN2035" i="6" s="1"/>
  <c r="T1529" i="6"/>
  <c r="AA2035" i="6" s="1"/>
  <c r="AR2035" i="6" s="1"/>
  <c r="P1524" i="6"/>
  <c r="W2030" i="6" s="1"/>
  <c r="T1524" i="6"/>
  <c r="AA2030" i="6" s="1"/>
  <c r="AR2030" i="6" s="1"/>
  <c r="R1525" i="6"/>
  <c r="Y2031" i="6" s="1"/>
  <c r="AP2031" i="6" s="1"/>
  <c r="P1526" i="6"/>
  <c r="W2032" i="6" s="1"/>
  <c r="AN2032" i="6" s="1"/>
  <c r="T1526" i="6"/>
  <c r="R1527" i="6"/>
  <c r="Y2033" i="6" s="1"/>
  <c r="AP2033" i="6" s="1"/>
  <c r="P1528" i="6"/>
  <c r="W2034" i="6" s="1"/>
  <c r="AN2034" i="6" s="1"/>
  <c r="T1528" i="6"/>
  <c r="AA2034" i="6" s="1"/>
  <c r="AR2034" i="6" s="1"/>
  <c r="R1529" i="6"/>
  <c r="S1526" i="6"/>
  <c r="Z2032" i="6" s="1"/>
  <c r="AQ2032" i="6" s="1"/>
  <c r="Q1529" i="6"/>
  <c r="X2035" i="6" s="1"/>
  <c r="AO2035" i="6" s="1"/>
  <c r="S1524" i="6"/>
  <c r="Z2030" i="6" s="1"/>
  <c r="AQ2030" i="6" s="1"/>
  <c r="Q1527" i="6"/>
  <c r="X2033" i="6" s="1"/>
  <c r="AO2033" i="6" s="1"/>
  <c r="U1529" i="6"/>
  <c r="AB2035" i="6" s="1"/>
  <c r="AS2035" i="6" s="1"/>
  <c r="U1525" i="6"/>
  <c r="AB2031" i="6" s="1"/>
  <c r="AS2031" i="6" s="1"/>
  <c r="S1528" i="6"/>
  <c r="Z2034" i="6" s="1"/>
  <c r="AQ2034" i="6" s="1"/>
  <c r="U1527" i="6"/>
  <c r="Q1525" i="6"/>
  <c r="Q1692" i="6"/>
  <c r="X2254" i="6" s="1"/>
  <c r="AO2254" i="6" s="1"/>
  <c r="U1692" i="6"/>
  <c r="AB2254" i="6" s="1"/>
  <c r="AS2254" i="6" s="1"/>
  <c r="S1693" i="6"/>
  <c r="Z2255" i="6" s="1"/>
  <c r="AQ2255" i="6" s="1"/>
  <c r="Q1694" i="6"/>
  <c r="X2256" i="6" s="1"/>
  <c r="AO2256" i="6" s="1"/>
  <c r="U1694" i="6"/>
  <c r="AB2256" i="6" s="1"/>
  <c r="AS2256" i="6" s="1"/>
  <c r="S1695" i="6"/>
  <c r="Z2257" i="6" s="1"/>
  <c r="AQ2257" i="6" s="1"/>
  <c r="Q1696" i="6"/>
  <c r="U1696" i="6"/>
  <c r="AB2258" i="6" s="1"/>
  <c r="AS2258" i="6" s="1"/>
  <c r="S1697" i="6"/>
  <c r="R1692" i="6"/>
  <c r="Y2254" i="6" s="1"/>
  <c r="AP2254" i="6" s="1"/>
  <c r="P1693" i="6"/>
  <c r="W2255" i="6" s="1"/>
  <c r="AN2255" i="6" s="1"/>
  <c r="T1693" i="6"/>
  <c r="R1694" i="6"/>
  <c r="Y2256" i="6" s="1"/>
  <c r="AP2256" i="6" s="1"/>
  <c r="P1695" i="6"/>
  <c r="W2257" i="6" s="1"/>
  <c r="AN2257" i="6" s="1"/>
  <c r="T1695" i="6"/>
  <c r="AA2257" i="6" s="1"/>
  <c r="AR2257" i="6" s="1"/>
  <c r="R1696" i="6"/>
  <c r="P1697" i="6"/>
  <c r="W2259" i="6" s="1"/>
  <c r="AN2259" i="6" s="1"/>
  <c r="T1697" i="6"/>
  <c r="AA2259" i="6" s="1"/>
  <c r="AR2259" i="6" s="1"/>
  <c r="P1692" i="6"/>
  <c r="W2254" i="6" s="1"/>
  <c r="T1692" i="6"/>
  <c r="AA2254" i="6" s="1"/>
  <c r="AR2254" i="6" s="1"/>
  <c r="R1693" i="6"/>
  <c r="Y2255" i="6" s="1"/>
  <c r="AP2255" i="6" s="1"/>
  <c r="P1694" i="6"/>
  <c r="W2256" i="6" s="1"/>
  <c r="AN2256" i="6" s="1"/>
  <c r="T1694" i="6"/>
  <c r="R1695" i="6"/>
  <c r="Y2257" i="6" s="1"/>
  <c r="AP2257" i="6" s="1"/>
  <c r="P1696" i="6"/>
  <c r="W2258" i="6" s="1"/>
  <c r="AN2258" i="6" s="1"/>
  <c r="T1696" i="6"/>
  <c r="AA2258" i="6" s="1"/>
  <c r="AR2258" i="6" s="1"/>
  <c r="R1697" i="6"/>
  <c r="S1694" i="6"/>
  <c r="Z2256" i="6" s="1"/>
  <c r="AQ2256" i="6" s="1"/>
  <c r="Q1697" i="6"/>
  <c r="X2259" i="6" s="1"/>
  <c r="AO2259" i="6" s="1"/>
  <c r="S1692" i="6"/>
  <c r="Z2254" i="6" s="1"/>
  <c r="AQ2254" i="6" s="1"/>
  <c r="Q1695" i="6"/>
  <c r="X2257" i="6" s="1"/>
  <c r="AO2257" i="6" s="1"/>
  <c r="U1697" i="6"/>
  <c r="AB2259" i="6" s="1"/>
  <c r="AS2259" i="6" s="1"/>
  <c r="Q1693" i="6"/>
  <c r="U1695" i="6"/>
  <c r="U1693" i="6"/>
  <c r="AB2255" i="6" s="1"/>
  <c r="AS2255" i="6" s="1"/>
  <c r="S1696" i="6"/>
  <c r="Z2258" i="6" s="1"/>
  <c r="AQ2258" i="6" s="1"/>
  <c r="S1416" i="6"/>
  <c r="Z1886" i="6" s="1"/>
  <c r="AQ1886" i="6" s="1"/>
  <c r="Q1417" i="6"/>
  <c r="X1887" i="6" s="1"/>
  <c r="AO1887" i="6" s="1"/>
  <c r="U1417" i="6"/>
  <c r="AB1887" i="6" s="1"/>
  <c r="AS1887" i="6" s="1"/>
  <c r="S1418" i="6"/>
  <c r="Z1888" i="6" s="1"/>
  <c r="AQ1888" i="6" s="1"/>
  <c r="Q1419" i="6"/>
  <c r="X1889" i="6" s="1"/>
  <c r="AO1889" i="6" s="1"/>
  <c r="U1419" i="6"/>
  <c r="S1420" i="6"/>
  <c r="Z1890" i="6" s="1"/>
  <c r="AQ1890" i="6" s="1"/>
  <c r="Q1421" i="6"/>
  <c r="X1891" i="6" s="1"/>
  <c r="AO1891" i="6" s="1"/>
  <c r="U1421" i="6"/>
  <c r="P1416" i="6"/>
  <c r="W1886" i="6" s="1"/>
  <c r="T1416" i="6"/>
  <c r="AA1886" i="6" s="1"/>
  <c r="AR1886" i="6" s="1"/>
  <c r="R1417" i="6"/>
  <c r="P1418" i="6"/>
  <c r="W1888" i="6" s="1"/>
  <c r="AN1888" i="6" s="1"/>
  <c r="T1418" i="6"/>
  <c r="AA1888" i="6" s="1"/>
  <c r="AR1888" i="6" s="1"/>
  <c r="R1419" i="6"/>
  <c r="Y1889" i="6" s="1"/>
  <c r="AP1889" i="6" s="1"/>
  <c r="P1420" i="6"/>
  <c r="T1420" i="6"/>
  <c r="AA1890" i="6" s="1"/>
  <c r="AR1890" i="6" s="1"/>
  <c r="R1421" i="6"/>
  <c r="Y1891" i="6" s="1"/>
  <c r="AP1891" i="6" s="1"/>
  <c r="R1416" i="6"/>
  <c r="P1417" i="6"/>
  <c r="W1887" i="6" s="1"/>
  <c r="AN1887" i="6" s="1"/>
  <c r="T1417" i="6"/>
  <c r="AA1887" i="6" s="1"/>
  <c r="AR1887" i="6" s="1"/>
  <c r="R1418" i="6"/>
  <c r="Y1888" i="6" s="1"/>
  <c r="AP1888" i="6" s="1"/>
  <c r="P1419" i="6"/>
  <c r="T1419" i="6"/>
  <c r="AA1889" i="6" s="1"/>
  <c r="AR1889" i="6" s="1"/>
  <c r="R1420" i="6"/>
  <c r="Y1890" i="6" s="1"/>
  <c r="AP1890" i="6" s="1"/>
  <c r="P1421" i="6"/>
  <c r="W1891" i="6" s="1"/>
  <c r="AN1891" i="6" s="1"/>
  <c r="T1421" i="6"/>
  <c r="S1417" i="6"/>
  <c r="Z1887" i="6" s="1"/>
  <c r="AQ1887" i="6" s="1"/>
  <c r="Q1420" i="6"/>
  <c r="X1890" i="6" s="1"/>
  <c r="AO1890" i="6" s="1"/>
  <c r="Q1418" i="6"/>
  <c r="X1888" i="6" s="1"/>
  <c r="AO1888" i="6" s="1"/>
  <c r="U1420" i="6"/>
  <c r="AB1890" i="6" s="1"/>
  <c r="AS1890" i="6" s="1"/>
  <c r="U1416" i="6"/>
  <c r="S1419" i="6"/>
  <c r="Q1416" i="6"/>
  <c r="X1886" i="6" s="1"/>
  <c r="AO1886" i="6" s="1"/>
  <c r="U1418" i="6"/>
  <c r="AB1888" i="6" s="1"/>
  <c r="AS1888" i="6" s="1"/>
  <c r="S1421" i="6"/>
  <c r="Z1891" i="6" s="1"/>
  <c r="AQ1891" i="6" s="1"/>
  <c r="P1410" i="6"/>
  <c r="W1878" i="6" s="1"/>
  <c r="T1410" i="6"/>
  <c r="AA1878" i="6" s="1"/>
  <c r="AR1878" i="6" s="1"/>
  <c r="R1411" i="6"/>
  <c r="P1412" i="6"/>
  <c r="W1880" i="6" s="1"/>
  <c r="AN1880" i="6" s="1"/>
  <c r="T1412" i="6"/>
  <c r="AA1880" i="6" s="1"/>
  <c r="AR1880" i="6" s="1"/>
  <c r="R1413" i="6"/>
  <c r="Y1881" i="6" s="1"/>
  <c r="AP1881" i="6" s="1"/>
  <c r="P1414" i="6"/>
  <c r="W1882" i="6" s="1"/>
  <c r="AN1882" i="6" s="1"/>
  <c r="T1414" i="6"/>
  <c r="R1415" i="6"/>
  <c r="Y1883" i="6" s="1"/>
  <c r="AP1883" i="6" s="1"/>
  <c r="Q1410" i="6"/>
  <c r="X1878" i="6" s="1"/>
  <c r="AO1878" i="6" s="1"/>
  <c r="U1410" i="6"/>
  <c r="AB1878" i="6" s="1"/>
  <c r="AS1878" i="6" s="1"/>
  <c r="S1411" i="6"/>
  <c r="Q1412" i="6"/>
  <c r="X1880" i="6" s="1"/>
  <c r="AO1880" i="6" s="1"/>
  <c r="U1412" i="6"/>
  <c r="AB1880" i="6" s="1"/>
  <c r="AS1880" i="6" s="1"/>
  <c r="S1413" i="6"/>
  <c r="Z1881" i="6" s="1"/>
  <c r="AQ1881" i="6" s="1"/>
  <c r="Q1414" i="6"/>
  <c r="U1414" i="6"/>
  <c r="AB1882" i="6" s="1"/>
  <c r="AS1882" i="6" s="1"/>
  <c r="S1415" i="6"/>
  <c r="Z1883" i="6" s="1"/>
  <c r="AQ1883" i="6" s="1"/>
  <c r="S1410" i="6"/>
  <c r="Q1411" i="6"/>
  <c r="X1879" i="6" s="1"/>
  <c r="AO1879" i="6" s="1"/>
  <c r="U1411" i="6"/>
  <c r="AB1879" i="6" s="1"/>
  <c r="AS1879" i="6" s="1"/>
  <c r="S1412" i="6"/>
  <c r="Z1880" i="6" s="1"/>
  <c r="AQ1880" i="6" s="1"/>
  <c r="Q1413" i="6"/>
  <c r="U1413" i="6"/>
  <c r="AB1881" i="6" s="1"/>
  <c r="AS1881" i="6" s="1"/>
  <c r="S1414" i="6"/>
  <c r="Z1882" i="6" s="1"/>
  <c r="AQ1882" i="6" s="1"/>
  <c r="Q1415" i="6"/>
  <c r="X1883" i="6" s="1"/>
  <c r="AO1883" i="6" s="1"/>
  <c r="U1415" i="6"/>
  <c r="R1412" i="6"/>
  <c r="Y1880" i="6" s="1"/>
  <c r="AP1880" i="6" s="1"/>
  <c r="P1415" i="6"/>
  <c r="W1883" i="6" s="1"/>
  <c r="AN1883" i="6" s="1"/>
  <c r="R1410" i="6"/>
  <c r="Y1878" i="6" s="1"/>
  <c r="AP1878" i="6" s="1"/>
  <c r="P1413" i="6"/>
  <c r="W1881" i="6" s="1"/>
  <c r="AN1881" i="6" s="1"/>
  <c r="T1415" i="6"/>
  <c r="AA1883" i="6" s="1"/>
  <c r="AR1883" i="6" s="1"/>
  <c r="T1411" i="6"/>
  <c r="AA1879" i="6" s="1"/>
  <c r="AR1879" i="6" s="1"/>
  <c r="R1414" i="6"/>
  <c r="Y1882" i="6" s="1"/>
  <c r="AP1882" i="6" s="1"/>
  <c r="T1413" i="6"/>
  <c r="P1411" i="6"/>
  <c r="P1338" i="6"/>
  <c r="W1782" i="6" s="1"/>
  <c r="T1338" i="6"/>
  <c r="AA1782" i="6" s="1"/>
  <c r="AR1782" i="6" s="1"/>
  <c r="R1339" i="6"/>
  <c r="Y1783" i="6" s="1"/>
  <c r="AP1783" i="6" s="1"/>
  <c r="P1340" i="6"/>
  <c r="W1784" i="6" s="1"/>
  <c r="AN1784" i="6" s="1"/>
  <c r="T1340" i="6"/>
  <c r="R1341" i="6"/>
  <c r="Y1785" i="6" s="1"/>
  <c r="AP1785" i="6" s="1"/>
  <c r="P1342" i="6"/>
  <c r="W1786" i="6" s="1"/>
  <c r="AN1786" i="6" s="1"/>
  <c r="T1342" i="6"/>
  <c r="AA1786" i="6" s="1"/>
  <c r="AR1786" i="6" s="1"/>
  <c r="R1343" i="6"/>
  <c r="Q1338" i="6"/>
  <c r="X1782" i="6" s="1"/>
  <c r="AO1782" i="6" s="1"/>
  <c r="U1338" i="6"/>
  <c r="AB1782" i="6" s="1"/>
  <c r="AS1782" i="6" s="1"/>
  <c r="S1339" i="6"/>
  <c r="Z1783" i="6" s="1"/>
  <c r="AQ1783" i="6" s="1"/>
  <c r="Q1340" i="6"/>
  <c r="X1784" i="6" s="1"/>
  <c r="AO1784" i="6" s="1"/>
  <c r="U1340" i="6"/>
  <c r="S1341" i="6"/>
  <c r="Q1342" i="6"/>
  <c r="X1786" i="6" s="1"/>
  <c r="AO1786" i="6" s="1"/>
  <c r="U1342" i="6"/>
  <c r="S1343" i="6"/>
  <c r="Z1787" i="6" s="1"/>
  <c r="AQ1787" i="6" s="1"/>
  <c r="S1338" i="6"/>
  <c r="Z1782" i="6" s="1"/>
  <c r="AQ1782" i="6" s="1"/>
  <c r="Q1339" i="6"/>
  <c r="U1339" i="6"/>
  <c r="AB1783" i="6" s="1"/>
  <c r="AS1783" i="6" s="1"/>
  <c r="S1340" i="6"/>
  <c r="Z1784" i="6" s="1"/>
  <c r="AQ1784" i="6" s="1"/>
  <c r="Q1341" i="6"/>
  <c r="X1785" i="6" s="1"/>
  <c r="AO1785" i="6" s="1"/>
  <c r="U1341" i="6"/>
  <c r="S1342" i="6"/>
  <c r="Z1786" i="6" s="1"/>
  <c r="AQ1786" i="6" s="1"/>
  <c r="Q1343" i="6"/>
  <c r="X1787" i="6" s="1"/>
  <c r="AO1787" i="6" s="1"/>
  <c r="U1343" i="6"/>
  <c r="AB1787" i="6" s="1"/>
  <c r="AS1787" i="6" s="1"/>
  <c r="T1339" i="6"/>
  <c r="R1342" i="6"/>
  <c r="R1338" i="6"/>
  <c r="Y1782" i="6" s="1"/>
  <c r="AP1782" i="6" s="1"/>
  <c r="P1341" i="6"/>
  <c r="W1785" i="6" s="1"/>
  <c r="AN1785" i="6" s="1"/>
  <c r="T1343" i="6"/>
  <c r="AA1787" i="6" s="1"/>
  <c r="AR1787" i="6" s="1"/>
  <c r="R1340" i="6"/>
  <c r="Y1784" i="6" s="1"/>
  <c r="AP1784" i="6" s="1"/>
  <c r="P1343" i="6"/>
  <c r="W1787" i="6" s="1"/>
  <c r="AN1787" i="6" s="1"/>
  <c r="P1339" i="6"/>
  <c r="W1783" i="6" s="1"/>
  <c r="AN1783" i="6" s="1"/>
  <c r="T1341" i="6"/>
  <c r="AA1785" i="6" s="1"/>
  <c r="AR1785" i="6" s="1"/>
  <c r="Q558" i="6"/>
  <c r="U558" i="6"/>
  <c r="AB742" i="6" s="1"/>
  <c r="AS742" i="6" s="1"/>
  <c r="S559" i="6"/>
  <c r="Z743" i="6" s="1"/>
  <c r="AQ743" i="6" s="1"/>
  <c r="Q560" i="6"/>
  <c r="X744" i="6" s="1"/>
  <c r="AO744" i="6" s="1"/>
  <c r="U560" i="6"/>
  <c r="AB744" i="6" s="1"/>
  <c r="AS744" i="6" s="1"/>
  <c r="S561" i="6"/>
  <c r="Q562" i="6"/>
  <c r="X746" i="6" s="1"/>
  <c r="AO746" i="6" s="1"/>
  <c r="U562" i="6"/>
  <c r="S563" i="6"/>
  <c r="Z747" i="6" s="1"/>
  <c r="AQ747" i="6" s="1"/>
  <c r="R558" i="6"/>
  <c r="Y742" i="6" s="1"/>
  <c r="AP742" i="6" s="1"/>
  <c r="P559" i="6"/>
  <c r="W743" i="6" s="1"/>
  <c r="AN743" i="6" s="1"/>
  <c r="T559" i="6"/>
  <c r="AA743" i="6" s="1"/>
  <c r="AR743" i="6" s="1"/>
  <c r="R560" i="6"/>
  <c r="P561" i="6"/>
  <c r="W745" i="6" s="1"/>
  <c r="AN745" i="6" s="1"/>
  <c r="T561" i="6"/>
  <c r="R562" i="6"/>
  <c r="P563" i="6"/>
  <c r="W747" i="6" s="1"/>
  <c r="AN747" i="6" s="1"/>
  <c r="T563" i="6"/>
  <c r="AA747" i="6" s="1"/>
  <c r="AR747" i="6" s="1"/>
  <c r="P558" i="6"/>
  <c r="W742" i="6" s="1"/>
  <c r="T558" i="6"/>
  <c r="AA742" i="6" s="1"/>
  <c r="AR742" i="6" s="1"/>
  <c r="R559" i="6"/>
  <c r="P560" i="6"/>
  <c r="W744" i="6" s="1"/>
  <c r="AN744" i="6" s="1"/>
  <c r="T560" i="6"/>
  <c r="AA744" i="6" s="1"/>
  <c r="AR744" i="6" s="1"/>
  <c r="R561" i="6"/>
  <c r="Y745" i="6" s="1"/>
  <c r="AP745" i="6" s="1"/>
  <c r="P562" i="6"/>
  <c r="W746" i="6" s="1"/>
  <c r="AN746" i="6" s="1"/>
  <c r="T562" i="6"/>
  <c r="AA746" i="6" s="1"/>
  <c r="AR746" i="6" s="1"/>
  <c r="R563" i="6"/>
  <c r="Y747" i="6" s="1"/>
  <c r="AP747" i="6" s="1"/>
  <c r="S558" i="6"/>
  <c r="Z742" i="6" s="1"/>
  <c r="AQ742" i="6" s="1"/>
  <c r="Q561" i="6"/>
  <c r="X745" i="6" s="1"/>
  <c r="AO745" i="6" s="1"/>
  <c r="U563" i="6"/>
  <c r="AB747" i="6" s="1"/>
  <c r="AS747" i="6" s="1"/>
  <c r="Q559" i="6"/>
  <c r="X743" i="6" s="1"/>
  <c r="AO743" i="6" s="1"/>
  <c r="U561" i="6"/>
  <c r="AB745" i="6" s="1"/>
  <c r="AS745" i="6" s="1"/>
  <c r="S560" i="6"/>
  <c r="Z744" i="6" s="1"/>
  <c r="AQ744" i="6" s="1"/>
  <c r="Q563" i="6"/>
  <c r="X747" i="6" s="1"/>
  <c r="AO747" i="6" s="1"/>
  <c r="S562" i="6"/>
  <c r="U559" i="6"/>
  <c r="S60" i="6"/>
  <c r="Z78" i="6" s="1"/>
  <c r="AQ78" i="6" s="1"/>
  <c r="Q61" i="6"/>
  <c r="X79" i="6" s="1"/>
  <c r="AO79" i="6" s="1"/>
  <c r="U61" i="6"/>
  <c r="AB79" i="6" s="1"/>
  <c r="AS79" i="6" s="1"/>
  <c r="S62" i="6"/>
  <c r="Q63" i="6"/>
  <c r="X81" i="6" s="1"/>
  <c r="AO81" i="6" s="1"/>
  <c r="U63" i="6"/>
  <c r="AB81" i="6" s="1"/>
  <c r="AS81" i="6" s="1"/>
  <c r="S64" i="6"/>
  <c r="Q65" i="6"/>
  <c r="X83" i="6" s="1"/>
  <c r="AO83" i="6" s="1"/>
  <c r="U65" i="6"/>
  <c r="AB83" i="6" s="1"/>
  <c r="AS83" i="6" s="1"/>
  <c r="R60" i="6"/>
  <c r="Y78" i="6" s="1"/>
  <c r="AP78" i="6" s="1"/>
  <c r="P61" i="6"/>
  <c r="T61" i="6"/>
  <c r="R62" i="6"/>
  <c r="Y80" i="6" s="1"/>
  <c r="AP80" i="6" s="1"/>
  <c r="P63" i="6"/>
  <c r="T63" i="6"/>
  <c r="AA81" i="6" s="1"/>
  <c r="AR81" i="6" s="1"/>
  <c r="R64" i="6"/>
  <c r="Y82" i="6" s="1"/>
  <c r="AP82" i="6" s="1"/>
  <c r="P65" i="6"/>
  <c r="W83" i="6" s="1"/>
  <c r="AN83" i="6" s="1"/>
  <c r="T65" i="6"/>
  <c r="AA83" i="6" s="1"/>
  <c r="AR83" i="6" s="1"/>
  <c r="U60" i="6"/>
  <c r="AB78" i="6" s="1"/>
  <c r="AS78" i="6" s="1"/>
  <c r="Q62" i="6"/>
  <c r="X80" i="6" s="1"/>
  <c r="AO80" i="6" s="1"/>
  <c r="S63" i="6"/>
  <c r="Z81" i="6" s="1"/>
  <c r="AQ81" i="6" s="1"/>
  <c r="U64" i="6"/>
  <c r="AB82" i="6" s="1"/>
  <c r="AS82" i="6" s="1"/>
  <c r="P60" i="6"/>
  <c r="W78" i="6" s="1"/>
  <c r="R61" i="6"/>
  <c r="Y79" i="6" s="1"/>
  <c r="AP79" i="6" s="1"/>
  <c r="T62" i="6"/>
  <c r="AA80" i="6" s="1"/>
  <c r="AR80" i="6" s="1"/>
  <c r="P64" i="6"/>
  <c r="W82" i="6" s="1"/>
  <c r="AN82" i="6" s="1"/>
  <c r="R65" i="6"/>
  <c r="T60" i="6"/>
  <c r="AA78" i="6" s="1"/>
  <c r="AR78" i="6" s="1"/>
  <c r="P62" i="6"/>
  <c r="R63" i="6"/>
  <c r="T64" i="6"/>
  <c r="AA82" i="6" s="1"/>
  <c r="AR82" i="6" s="1"/>
  <c r="Q64" i="6"/>
  <c r="Q60" i="6"/>
  <c r="X78" i="6" s="1"/>
  <c r="AO78" i="6" s="1"/>
  <c r="S65" i="6"/>
  <c r="Z83" i="6" s="1"/>
  <c r="AQ83" i="6" s="1"/>
  <c r="U62" i="6"/>
  <c r="AB80" i="6" s="1"/>
  <c r="AS80" i="6" s="1"/>
  <c r="S61" i="6"/>
  <c r="Q978" i="6"/>
  <c r="U978" i="6"/>
  <c r="S979" i="6"/>
  <c r="Z1303" i="6" s="1"/>
  <c r="AQ1303" i="6" s="1"/>
  <c r="Q980" i="6"/>
  <c r="X1304" i="6" s="1"/>
  <c r="AO1304" i="6" s="1"/>
  <c r="U980" i="6"/>
  <c r="AB1304" i="6" s="1"/>
  <c r="AS1304" i="6" s="1"/>
  <c r="S981" i="6"/>
  <c r="Z1305" i="6" s="1"/>
  <c r="AQ1305" i="6" s="1"/>
  <c r="Q982" i="6"/>
  <c r="X1306" i="6" s="1"/>
  <c r="AO1306" i="6" s="1"/>
  <c r="U982" i="6"/>
  <c r="AB1306" i="6" s="1"/>
  <c r="AS1306" i="6" s="1"/>
  <c r="S983" i="6"/>
  <c r="R978" i="6"/>
  <c r="Y1302" i="6" s="1"/>
  <c r="AP1302" i="6" s="1"/>
  <c r="P979" i="6"/>
  <c r="T979" i="6"/>
  <c r="AA1303" i="6" s="1"/>
  <c r="AR1303" i="6" s="1"/>
  <c r="R980" i="6"/>
  <c r="Y1304" i="6" s="1"/>
  <c r="AP1304" i="6" s="1"/>
  <c r="P981" i="6"/>
  <c r="T981" i="6"/>
  <c r="AA1305" i="6" s="1"/>
  <c r="AR1305" i="6" s="1"/>
  <c r="R982" i="6"/>
  <c r="Y1306" i="6" s="1"/>
  <c r="AP1306" i="6" s="1"/>
  <c r="P983" i="6"/>
  <c r="W1307" i="6" s="1"/>
  <c r="AN1307" i="6" s="1"/>
  <c r="T983" i="6"/>
  <c r="P978" i="6"/>
  <c r="W1302" i="6" s="1"/>
  <c r="T978" i="6"/>
  <c r="AA1302" i="6" s="1"/>
  <c r="AR1302" i="6" s="1"/>
  <c r="R979" i="6"/>
  <c r="P980" i="6"/>
  <c r="W1304" i="6" s="1"/>
  <c r="AN1304" i="6" s="1"/>
  <c r="T980" i="6"/>
  <c r="AA1304" i="6" s="1"/>
  <c r="AR1304" i="6" s="1"/>
  <c r="R981" i="6"/>
  <c r="Y1305" i="6" s="1"/>
  <c r="AP1305" i="6" s="1"/>
  <c r="P982" i="6"/>
  <c r="T982" i="6"/>
  <c r="AA1306" i="6" s="1"/>
  <c r="AR1306" i="6" s="1"/>
  <c r="R983" i="6"/>
  <c r="Y1307" i="6" s="1"/>
  <c r="AP1307" i="6" s="1"/>
  <c r="U979" i="6"/>
  <c r="AB1303" i="6" s="1"/>
  <c r="AS1303" i="6" s="1"/>
  <c r="S982" i="6"/>
  <c r="Z1306" i="6" s="1"/>
  <c r="AQ1306" i="6" s="1"/>
  <c r="S980" i="6"/>
  <c r="Z1304" i="6" s="1"/>
  <c r="AQ1304" i="6" s="1"/>
  <c r="Q983" i="6"/>
  <c r="X1307" i="6" s="1"/>
  <c r="AO1307" i="6" s="1"/>
  <c r="Q979" i="6"/>
  <c r="U981" i="6"/>
  <c r="Q981" i="6"/>
  <c r="U983" i="6"/>
  <c r="AB1307" i="6" s="1"/>
  <c r="AS1307" i="6" s="1"/>
  <c r="S978" i="6"/>
  <c r="Z1302" i="6" s="1"/>
  <c r="AQ1302" i="6" s="1"/>
  <c r="P162" i="6"/>
  <c r="W214" i="6" s="1"/>
  <c r="T162" i="6"/>
  <c r="AA214" i="6" s="1"/>
  <c r="AR214" i="6" s="1"/>
  <c r="R163" i="6"/>
  <c r="P164" i="6"/>
  <c r="W216" i="6" s="1"/>
  <c r="AN216" i="6" s="1"/>
  <c r="T164" i="6"/>
  <c r="AA216" i="6" s="1"/>
  <c r="AR216" i="6" s="1"/>
  <c r="R165" i="6"/>
  <c r="Y217" i="6" s="1"/>
  <c r="AP217" i="6" s="1"/>
  <c r="P166" i="6"/>
  <c r="T166" i="6"/>
  <c r="AA218" i="6" s="1"/>
  <c r="AR218" i="6" s="1"/>
  <c r="R167" i="6"/>
  <c r="Y219" i="6" s="1"/>
  <c r="AP219" i="6" s="1"/>
  <c r="S162" i="6"/>
  <c r="Z214" i="6" s="1"/>
  <c r="AQ214" i="6" s="1"/>
  <c r="Q163" i="6"/>
  <c r="U163" i="6"/>
  <c r="AB215" i="6" s="1"/>
  <c r="AS215" i="6" s="1"/>
  <c r="S164" i="6"/>
  <c r="Z216" i="6" s="1"/>
  <c r="AQ216" i="6" s="1"/>
  <c r="Q165" i="6"/>
  <c r="X217" i="6" s="1"/>
  <c r="AO217" i="6" s="1"/>
  <c r="U165" i="6"/>
  <c r="AB217" i="6" s="1"/>
  <c r="AS217" i="6" s="1"/>
  <c r="S166" i="6"/>
  <c r="Z218" i="6" s="1"/>
  <c r="AQ218" i="6" s="1"/>
  <c r="Q167" i="6"/>
  <c r="X219" i="6" s="1"/>
  <c r="AO219" i="6" s="1"/>
  <c r="U167" i="6"/>
  <c r="R162" i="6"/>
  <c r="Y214" i="6" s="1"/>
  <c r="AP214" i="6" s="1"/>
  <c r="T163" i="6"/>
  <c r="AA215" i="6" s="1"/>
  <c r="AR215" i="6" s="1"/>
  <c r="P165" i="6"/>
  <c r="W217" i="6" s="1"/>
  <c r="AN217" i="6" s="1"/>
  <c r="R166" i="6"/>
  <c r="Y218" i="6" s="1"/>
  <c r="AP218" i="6" s="1"/>
  <c r="T167" i="6"/>
  <c r="AA219" i="6" s="1"/>
  <c r="AR219" i="6" s="1"/>
  <c r="U162" i="6"/>
  <c r="AB214" i="6" s="1"/>
  <c r="AS214" i="6" s="1"/>
  <c r="Q164" i="6"/>
  <c r="X216" i="6" s="1"/>
  <c r="AO216" i="6" s="1"/>
  <c r="S165" i="6"/>
  <c r="Z217" i="6" s="1"/>
  <c r="AQ217" i="6" s="1"/>
  <c r="U166" i="6"/>
  <c r="Q162" i="6"/>
  <c r="S163" i="6"/>
  <c r="Z215" i="6" s="1"/>
  <c r="AQ215" i="6" s="1"/>
  <c r="U164" i="6"/>
  <c r="AB216" i="6" s="1"/>
  <c r="AS216" i="6" s="1"/>
  <c r="Q166" i="6"/>
  <c r="X218" i="6" s="1"/>
  <c r="AO218" i="6" s="1"/>
  <c r="S167" i="6"/>
  <c r="T165" i="6"/>
  <c r="P167" i="6"/>
  <c r="W219" i="6" s="1"/>
  <c r="AN219" i="6" s="1"/>
  <c r="R164" i="6"/>
  <c r="Y216" i="6" s="1"/>
  <c r="AP216" i="6" s="1"/>
  <c r="P163" i="6"/>
  <c r="R1566" i="6"/>
  <c r="Y2086" i="6" s="1"/>
  <c r="AP2086" i="6" s="1"/>
  <c r="P1567" i="6"/>
  <c r="W2087" i="6" s="1"/>
  <c r="AN2087" i="6" s="1"/>
  <c r="T1567" i="6"/>
  <c r="AA2087" i="6" s="1"/>
  <c r="AR2087" i="6" s="1"/>
  <c r="R1568" i="6"/>
  <c r="Y2088" i="6" s="1"/>
  <c r="AP2088" i="6" s="1"/>
  <c r="P1569" i="6"/>
  <c r="T1569" i="6"/>
  <c r="AA2089" i="6" s="1"/>
  <c r="AR2089" i="6" s="1"/>
  <c r="R1570" i="6"/>
  <c r="P1571" i="6"/>
  <c r="W2091" i="6" s="1"/>
  <c r="AN2091" i="6" s="1"/>
  <c r="T1571" i="6"/>
  <c r="AA2091" i="6" s="1"/>
  <c r="AR2091" i="6" s="1"/>
  <c r="S1566" i="6"/>
  <c r="Z2086" i="6" s="1"/>
  <c r="AQ2086" i="6" s="1"/>
  <c r="Q1567" i="6"/>
  <c r="X2087" i="6" s="1"/>
  <c r="AO2087" i="6" s="1"/>
  <c r="U1567" i="6"/>
  <c r="S1568" i="6"/>
  <c r="Z2088" i="6" s="1"/>
  <c r="AQ2088" i="6" s="1"/>
  <c r="Q1569" i="6"/>
  <c r="X2089" i="6" s="1"/>
  <c r="AO2089" i="6" s="1"/>
  <c r="U1569" i="6"/>
  <c r="AB2089" i="6" s="1"/>
  <c r="AS2089" i="6" s="1"/>
  <c r="S1570" i="6"/>
  <c r="Q1571" i="6"/>
  <c r="X2091" i="6" s="1"/>
  <c r="AO2091" i="6" s="1"/>
  <c r="U1571" i="6"/>
  <c r="AB2091" i="6" s="1"/>
  <c r="AS2091" i="6" s="1"/>
  <c r="Q1566" i="6"/>
  <c r="U1566" i="6"/>
  <c r="AB2086" i="6" s="1"/>
  <c r="AS2086" i="6" s="1"/>
  <c r="S1567" i="6"/>
  <c r="Z2087" i="6" s="1"/>
  <c r="AQ2087" i="6" s="1"/>
  <c r="Q1568" i="6"/>
  <c r="X2088" i="6" s="1"/>
  <c r="AO2088" i="6" s="1"/>
  <c r="U1568" i="6"/>
  <c r="S1569" i="6"/>
  <c r="Z2089" i="6" s="1"/>
  <c r="AQ2089" i="6" s="1"/>
  <c r="Q1570" i="6"/>
  <c r="X2090" i="6" s="1"/>
  <c r="AO2090" i="6" s="1"/>
  <c r="U1570" i="6"/>
  <c r="AB2090" i="6" s="1"/>
  <c r="AS2090" i="6" s="1"/>
  <c r="S1571" i="6"/>
  <c r="R1567" i="6"/>
  <c r="Y2087" i="6" s="1"/>
  <c r="AP2087" i="6" s="1"/>
  <c r="P1570" i="6"/>
  <c r="W2090" i="6" s="1"/>
  <c r="AN2090" i="6" s="1"/>
  <c r="P1568" i="6"/>
  <c r="W2088" i="6" s="1"/>
  <c r="AN2088" i="6" s="1"/>
  <c r="T1570" i="6"/>
  <c r="AA2090" i="6" s="1"/>
  <c r="AR2090" i="6" s="1"/>
  <c r="P1566" i="6"/>
  <c r="W2086" i="6" s="1"/>
  <c r="T1568" i="6"/>
  <c r="AA2088" i="6" s="1"/>
  <c r="AR2088" i="6" s="1"/>
  <c r="R1571" i="6"/>
  <c r="Y2091" i="6" s="1"/>
  <c r="AP2091" i="6" s="1"/>
  <c r="T1566" i="6"/>
  <c r="R1569" i="6"/>
  <c r="Q1284" i="6"/>
  <c r="X1710" i="6" s="1"/>
  <c r="AO1710" i="6" s="1"/>
  <c r="U1284" i="6"/>
  <c r="AB1710" i="6" s="1"/>
  <c r="AS1710" i="6" s="1"/>
  <c r="S1285" i="6"/>
  <c r="Z1711" i="6" s="1"/>
  <c r="AQ1711" i="6" s="1"/>
  <c r="Q1286" i="6"/>
  <c r="X1712" i="6" s="1"/>
  <c r="AO1712" i="6" s="1"/>
  <c r="U1286" i="6"/>
  <c r="AB1712" i="6" s="1"/>
  <c r="AS1712" i="6" s="1"/>
  <c r="S1287" i="6"/>
  <c r="Z1713" i="6" s="1"/>
  <c r="AQ1713" i="6" s="1"/>
  <c r="Q1288" i="6"/>
  <c r="X1714" i="6" s="1"/>
  <c r="AO1714" i="6" s="1"/>
  <c r="U1288" i="6"/>
  <c r="AB1714" i="6" s="1"/>
  <c r="AS1714" i="6" s="1"/>
  <c r="S1289" i="6"/>
  <c r="Z1715" i="6" s="1"/>
  <c r="AQ1715" i="6" s="1"/>
  <c r="R1284" i="6"/>
  <c r="Y1710" i="6" s="1"/>
  <c r="AP1710" i="6" s="1"/>
  <c r="P1285" i="6"/>
  <c r="W1711" i="6" s="1"/>
  <c r="AN1711" i="6" s="1"/>
  <c r="T1285" i="6"/>
  <c r="AA1711" i="6" s="1"/>
  <c r="AR1711" i="6" s="1"/>
  <c r="R1286" i="6"/>
  <c r="Y1712" i="6" s="1"/>
  <c r="AP1712" i="6" s="1"/>
  <c r="P1287" i="6"/>
  <c r="W1713" i="6" s="1"/>
  <c r="AN1713" i="6" s="1"/>
  <c r="T1287" i="6"/>
  <c r="AA1713" i="6" s="1"/>
  <c r="AR1713" i="6" s="1"/>
  <c r="R1288" i="6"/>
  <c r="Y1714" i="6" s="1"/>
  <c r="AP1714" i="6" s="1"/>
  <c r="P1289" i="6"/>
  <c r="W1715" i="6" s="1"/>
  <c r="AN1715" i="6" s="1"/>
  <c r="T1289" i="6"/>
  <c r="AA1715" i="6" s="1"/>
  <c r="AR1715" i="6" s="1"/>
  <c r="P1284" i="6"/>
  <c r="W1710" i="6" s="1"/>
  <c r="AN1710" i="6" s="1"/>
  <c r="T1284" i="6"/>
  <c r="AA1710" i="6" s="1"/>
  <c r="AR1710" i="6" s="1"/>
  <c r="R1285" i="6"/>
  <c r="Y1711" i="6" s="1"/>
  <c r="AP1711" i="6" s="1"/>
  <c r="P1286" i="6"/>
  <c r="W1712" i="6" s="1"/>
  <c r="AN1712" i="6" s="1"/>
  <c r="T1286" i="6"/>
  <c r="AA1712" i="6" s="1"/>
  <c r="AR1712" i="6" s="1"/>
  <c r="R1287" i="6"/>
  <c r="Y1713" i="6" s="1"/>
  <c r="AP1713" i="6" s="1"/>
  <c r="P1288" i="6"/>
  <c r="W1714" i="6" s="1"/>
  <c r="AN1714" i="6" s="1"/>
  <c r="T1288" i="6"/>
  <c r="AA1714" i="6" s="1"/>
  <c r="AR1714" i="6" s="1"/>
  <c r="R1289" i="6"/>
  <c r="Y1715" i="6" s="1"/>
  <c r="AP1715" i="6" s="1"/>
  <c r="Q1285" i="6"/>
  <c r="X1711" i="6" s="1"/>
  <c r="AO1711" i="6" s="1"/>
  <c r="U1287" i="6"/>
  <c r="AB1713" i="6" s="1"/>
  <c r="AS1713" i="6" s="1"/>
  <c r="S1286" i="6"/>
  <c r="Z1712" i="6" s="1"/>
  <c r="AQ1712" i="6" s="1"/>
  <c r="Q1289" i="6"/>
  <c r="X1715" i="6" s="1"/>
  <c r="AO1715" i="6" s="1"/>
  <c r="U1285" i="6"/>
  <c r="AB1711" i="6" s="1"/>
  <c r="AS1711" i="6" s="1"/>
  <c r="S1288" i="6"/>
  <c r="Z1714" i="6" s="1"/>
  <c r="AQ1714" i="6" s="1"/>
  <c r="S1284" i="6"/>
  <c r="Z1710" i="6" s="1"/>
  <c r="AQ1710" i="6" s="1"/>
  <c r="Q1287" i="6"/>
  <c r="X1713" i="6" s="1"/>
  <c r="AO1713" i="6" s="1"/>
  <c r="U1289" i="6"/>
  <c r="AB1715" i="6" s="1"/>
  <c r="AS1715" i="6" s="1"/>
  <c r="P702" i="6"/>
  <c r="W934" i="6" s="1"/>
  <c r="T702" i="6"/>
  <c r="R703" i="6"/>
  <c r="Y935" i="6" s="1"/>
  <c r="AP935" i="6" s="1"/>
  <c r="P704" i="6"/>
  <c r="W936" i="6" s="1"/>
  <c r="AN936" i="6" s="1"/>
  <c r="T704" i="6"/>
  <c r="AA936" i="6" s="1"/>
  <c r="AR936" i="6" s="1"/>
  <c r="R705" i="6"/>
  <c r="P706" i="6"/>
  <c r="W938" i="6" s="1"/>
  <c r="AN938" i="6" s="1"/>
  <c r="T706" i="6"/>
  <c r="AA938" i="6" s="1"/>
  <c r="AR938" i="6" s="1"/>
  <c r="R707" i="6"/>
  <c r="Y939" i="6" s="1"/>
  <c r="AP939" i="6" s="1"/>
  <c r="Q702" i="6"/>
  <c r="X934" i="6" s="1"/>
  <c r="AO934" i="6" s="1"/>
  <c r="U702" i="6"/>
  <c r="S703" i="6"/>
  <c r="Z935" i="6" s="1"/>
  <c r="AQ935" i="6" s="1"/>
  <c r="Q704" i="6"/>
  <c r="X936" i="6" s="1"/>
  <c r="AO936" i="6" s="1"/>
  <c r="U704" i="6"/>
  <c r="S705" i="6"/>
  <c r="Z937" i="6" s="1"/>
  <c r="AQ937" i="6" s="1"/>
  <c r="Q706" i="6"/>
  <c r="X938" i="6" s="1"/>
  <c r="AO938" i="6" s="1"/>
  <c r="U706" i="6"/>
  <c r="AB938" i="6" s="1"/>
  <c r="AS938" i="6" s="1"/>
  <c r="S707" i="6"/>
  <c r="Z939" i="6" s="1"/>
  <c r="AQ939" i="6" s="1"/>
  <c r="S702" i="6"/>
  <c r="Z934" i="6" s="1"/>
  <c r="AQ934" i="6" s="1"/>
  <c r="Q703" i="6"/>
  <c r="X935" i="6" s="1"/>
  <c r="AO935" i="6" s="1"/>
  <c r="U703" i="6"/>
  <c r="S704" i="6"/>
  <c r="Z936" i="6" s="1"/>
  <c r="AQ936" i="6" s="1"/>
  <c r="Q705" i="6"/>
  <c r="X937" i="6" s="1"/>
  <c r="AO937" i="6" s="1"/>
  <c r="U705" i="6"/>
  <c r="AB937" i="6" s="1"/>
  <c r="AS937" i="6" s="1"/>
  <c r="S706" i="6"/>
  <c r="Q707" i="6"/>
  <c r="X939" i="6" s="1"/>
  <c r="AO939" i="6" s="1"/>
  <c r="U707" i="6"/>
  <c r="AB939" i="6" s="1"/>
  <c r="AS939" i="6" s="1"/>
  <c r="P703" i="6"/>
  <c r="W935" i="6" s="1"/>
  <c r="AN935" i="6" s="1"/>
  <c r="T705" i="6"/>
  <c r="AA937" i="6" s="1"/>
  <c r="AR937" i="6" s="1"/>
  <c r="T703" i="6"/>
  <c r="AA935" i="6" s="1"/>
  <c r="AR935" i="6" s="1"/>
  <c r="R706" i="6"/>
  <c r="Y938" i="6" s="1"/>
  <c r="AP938" i="6" s="1"/>
  <c r="R702" i="6"/>
  <c r="P705" i="6"/>
  <c r="T707" i="6"/>
  <c r="R704" i="6"/>
  <c r="Y936" i="6" s="1"/>
  <c r="AP936" i="6" s="1"/>
  <c r="P707" i="6"/>
  <c r="W939" i="6" s="1"/>
  <c r="AN939" i="6" s="1"/>
  <c r="P510" i="6"/>
  <c r="W678" i="6" s="1"/>
  <c r="T510" i="6"/>
  <c r="AA678" i="6" s="1"/>
  <c r="AR678" i="6" s="1"/>
  <c r="R511" i="6"/>
  <c r="Y679" i="6" s="1"/>
  <c r="AP679" i="6" s="1"/>
  <c r="P512" i="6"/>
  <c r="T512" i="6"/>
  <c r="AA680" i="6" s="1"/>
  <c r="AR680" i="6" s="1"/>
  <c r="R513" i="6"/>
  <c r="P514" i="6"/>
  <c r="T514" i="6"/>
  <c r="AA682" i="6" s="1"/>
  <c r="AR682" i="6" s="1"/>
  <c r="R515" i="6"/>
  <c r="Y683" i="6" s="1"/>
  <c r="AP683" i="6" s="1"/>
  <c r="R510" i="6"/>
  <c r="Y678" i="6" s="1"/>
  <c r="AP678" i="6" s="1"/>
  <c r="P511" i="6"/>
  <c r="W679" i="6" s="1"/>
  <c r="AN679" i="6" s="1"/>
  <c r="T511" i="6"/>
  <c r="AA679" i="6" s="1"/>
  <c r="AR679" i="6" s="1"/>
  <c r="R512" i="6"/>
  <c r="Y680" i="6" s="1"/>
  <c r="AP680" i="6" s="1"/>
  <c r="P513" i="6"/>
  <c r="W681" i="6" s="1"/>
  <c r="AN681" i="6" s="1"/>
  <c r="T513" i="6"/>
  <c r="AA681" i="6" s="1"/>
  <c r="AR681" i="6" s="1"/>
  <c r="R514" i="6"/>
  <c r="P515" i="6"/>
  <c r="W683" i="6" s="1"/>
  <c r="AN683" i="6" s="1"/>
  <c r="T515" i="6"/>
  <c r="S510" i="6"/>
  <c r="Z678" i="6" s="1"/>
  <c r="AQ678" i="6" s="1"/>
  <c r="U511" i="6"/>
  <c r="Q513" i="6"/>
  <c r="X681" i="6" s="1"/>
  <c r="AO681" i="6" s="1"/>
  <c r="S514" i="6"/>
  <c r="U515" i="6"/>
  <c r="AB683" i="6" s="1"/>
  <c r="AS683" i="6" s="1"/>
  <c r="U510" i="6"/>
  <c r="Q512" i="6"/>
  <c r="X680" i="6" s="1"/>
  <c r="AO680" i="6" s="1"/>
  <c r="S513" i="6"/>
  <c r="Z681" i="6" s="1"/>
  <c r="AQ681" i="6" s="1"/>
  <c r="U514" i="6"/>
  <c r="AB682" i="6" s="1"/>
  <c r="AS682" i="6" s="1"/>
  <c r="Q510" i="6"/>
  <c r="X678" i="6" s="1"/>
  <c r="AO678" i="6" s="1"/>
  <c r="S511" i="6"/>
  <c r="Z679" i="6" s="1"/>
  <c r="AQ679" i="6" s="1"/>
  <c r="U512" i="6"/>
  <c r="AB680" i="6" s="1"/>
  <c r="AS680" i="6" s="1"/>
  <c r="Q514" i="6"/>
  <c r="X682" i="6" s="1"/>
  <c r="AO682" i="6" s="1"/>
  <c r="S515" i="6"/>
  <c r="S512" i="6"/>
  <c r="Z680" i="6" s="1"/>
  <c r="AQ680" i="6" s="1"/>
  <c r="U513" i="6"/>
  <c r="AB681" i="6" s="1"/>
  <c r="AS681" i="6" s="1"/>
  <c r="Q511" i="6"/>
  <c r="X679" i="6" s="1"/>
  <c r="AO679" i="6" s="1"/>
  <c r="Q515" i="6"/>
  <c r="X683" i="6" s="1"/>
  <c r="AO683" i="6" s="1"/>
  <c r="Q582" i="6"/>
  <c r="X774" i="6" s="1"/>
  <c r="AO774" i="6" s="1"/>
  <c r="U582" i="6"/>
  <c r="S583" i="6"/>
  <c r="Z775" i="6" s="1"/>
  <c r="AQ775" i="6" s="1"/>
  <c r="Q584" i="6"/>
  <c r="X776" i="6" s="1"/>
  <c r="AO776" i="6" s="1"/>
  <c r="U584" i="6"/>
  <c r="AB776" i="6" s="1"/>
  <c r="AS776" i="6" s="1"/>
  <c r="S585" i="6"/>
  <c r="Q586" i="6"/>
  <c r="X778" i="6" s="1"/>
  <c r="AO778" i="6" s="1"/>
  <c r="U586" i="6"/>
  <c r="AB778" i="6" s="1"/>
  <c r="AS778" i="6" s="1"/>
  <c r="S587" i="6"/>
  <c r="Z779" i="6" s="1"/>
  <c r="AQ779" i="6" s="1"/>
  <c r="R582" i="6"/>
  <c r="Y774" i="6" s="1"/>
  <c r="AP774" i="6" s="1"/>
  <c r="P583" i="6"/>
  <c r="W775" i="6" s="1"/>
  <c r="AN775" i="6" s="1"/>
  <c r="T583" i="6"/>
  <c r="R584" i="6"/>
  <c r="Y776" i="6" s="1"/>
  <c r="AP776" i="6" s="1"/>
  <c r="P585" i="6"/>
  <c r="W777" i="6" s="1"/>
  <c r="AN777" i="6" s="1"/>
  <c r="T585" i="6"/>
  <c r="AA777" i="6" s="1"/>
  <c r="AR777" i="6" s="1"/>
  <c r="R586" i="6"/>
  <c r="P587" i="6"/>
  <c r="W779" i="6" s="1"/>
  <c r="AN779" i="6" s="1"/>
  <c r="T587" i="6"/>
  <c r="AA779" i="6" s="1"/>
  <c r="AR779" i="6" s="1"/>
  <c r="P582" i="6"/>
  <c r="W774" i="6" s="1"/>
  <c r="T582" i="6"/>
  <c r="AA774" i="6" s="1"/>
  <c r="AR774" i="6" s="1"/>
  <c r="R583" i="6"/>
  <c r="Y775" i="6" s="1"/>
  <c r="AP775" i="6" s="1"/>
  <c r="P584" i="6"/>
  <c r="W776" i="6" s="1"/>
  <c r="AN776" i="6" s="1"/>
  <c r="T584" i="6"/>
  <c r="AA776" i="6" s="1"/>
  <c r="AR776" i="6" s="1"/>
  <c r="R585" i="6"/>
  <c r="Y777" i="6" s="1"/>
  <c r="AP777" i="6" s="1"/>
  <c r="P586" i="6"/>
  <c r="W778" i="6" s="1"/>
  <c r="AN778" i="6" s="1"/>
  <c r="T586" i="6"/>
  <c r="R587" i="6"/>
  <c r="S584" i="6"/>
  <c r="Z776" i="6" s="1"/>
  <c r="AQ776" i="6" s="1"/>
  <c r="Q587" i="6"/>
  <c r="X779" i="6" s="1"/>
  <c r="AO779" i="6" s="1"/>
  <c r="S582" i="6"/>
  <c r="Z774" i="6" s="1"/>
  <c r="AQ774" i="6" s="1"/>
  <c r="Q585" i="6"/>
  <c r="X777" i="6" s="1"/>
  <c r="AO777" i="6" s="1"/>
  <c r="U587" i="6"/>
  <c r="AB779" i="6" s="1"/>
  <c r="AS779" i="6" s="1"/>
  <c r="U583" i="6"/>
  <c r="AB775" i="6" s="1"/>
  <c r="AS775" i="6" s="1"/>
  <c r="S586" i="6"/>
  <c r="U585" i="6"/>
  <c r="AB777" i="6" s="1"/>
  <c r="AS777" i="6" s="1"/>
  <c r="Q583" i="6"/>
  <c r="Q1452" i="6"/>
  <c r="X1934" i="6" s="1"/>
  <c r="AO1934" i="6" s="1"/>
  <c r="U1452" i="6"/>
  <c r="AB1934" i="6" s="1"/>
  <c r="AS1934" i="6" s="1"/>
  <c r="S1453" i="6"/>
  <c r="Q1454" i="6"/>
  <c r="X1936" i="6" s="1"/>
  <c r="AO1936" i="6" s="1"/>
  <c r="U1454" i="6"/>
  <c r="AB1936" i="6" s="1"/>
  <c r="AS1936" i="6" s="1"/>
  <c r="S1455" i="6"/>
  <c r="Q1456" i="6"/>
  <c r="X1938" i="6" s="1"/>
  <c r="AO1938" i="6" s="1"/>
  <c r="U1456" i="6"/>
  <c r="AB1938" i="6" s="1"/>
  <c r="AS1938" i="6" s="1"/>
  <c r="S1457" i="6"/>
  <c r="Z1939" i="6" s="1"/>
  <c r="AQ1939" i="6" s="1"/>
  <c r="R1452" i="6"/>
  <c r="Y1934" i="6" s="1"/>
  <c r="AP1934" i="6" s="1"/>
  <c r="P1453" i="6"/>
  <c r="W1935" i="6" s="1"/>
  <c r="AN1935" i="6" s="1"/>
  <c r="T1453" i="6"/>
  <c r="R1454" i="6"/>
  <c r="Y1936" i="6" s="1"/>
  <c r="AP1936" i="6" s="1"/>
  <c r="P1455" i="6"/>
  <c r="W1937" i="6" s="1"/>
  <c r="AN1937" i="6" s="1"/>
  <c r="T1455" i="6"/>
  <c r="AA1937" i="6" s="1"/>
  <c r="AR1937" i="6" s="1"/>
  <c r="R1456" i="6"/>
  <c r="P1457" i="6"/>
  <c r="W1939" i="6" s="1"/>
  <c r="AN1939" i="6" s="1"/>
  <c r="T1457" i="6"/>
  <c r="AA1939" i="6" s="1"/>
  <c r="AR1939" i="6" s="1"/>
  <c r="P1452" i="6"/>
  <c r="W1934" i="6" s="1"/>
  <c r="T1452" i="6"/>
  <c r="AA1934" i="6" s="1"/>
  <c r="AR1934" i="6" s="1"/>
  <c r="R1453" i="6"/>
  <c r="Y1935" i="6" s="1"/>
  <c r="AP1935" i="6" s="1"/>
  <c r="P1454" i="6"/>
  <c r="W1936" i="6" s="1"/>
  <c r="AN1936" i="6" s="1"/>
  <c r="T1454" i="6"/>
  <c r="R1455" i="6"/>
  <c r="Y1937" i="6" s="1"/>
  <c r="AP1937" i="6" s="1"/>
  <c r="P1456" i="6"/>
  <c r="W1938" i="6" s="1"/>
  <c r="AN1938" i="6" s="1"/>
  <c r="T1456" i="6"/>
  <c r="AA1938" i="6" s="1"/>
  <c r="AR1938" i="6" s="1"/>
  <c r="R1457" i="6"/>
  <c r="U1453" i="6"/>
  <c r="AB1935" i="6" s="1"/>
  <c r="AS1935" i="6" s="1"/>
  <c r="S1456" i="6"/>
  <c r="Z1938" i="6" s="1"/>
  <c r="AQ1938" i="6" s="1"/>
  <c r="S1454" i="6"/>
  <c r="Z1936" i="6" s="1"/>
  <c r="AQ1936" i="6" s="1"/>
  <c r="Q1457" i="6"/>
  <c r="X1939" i="6" s="1"/>
  <c r="AO1939" i="6" s="1"/>
  <c r="Q1453" i="6"/>
  <c r="U1455" i="6"/>
  <c r="Q1455" i="6"/>
  <c r="X1937" i="6" s="1"/>
  <c r="AO1937" i="6" s="1"/>
  <c r="U1457" i="6"/>
  <c r="AB1939" i="6" s="1"/>
  <c r="AS1939" i="6" s="1"/>
  <c r="S1452" i="6"/>
  <c r="Z1934" i="6" s="1"/>
  <c r="AQ1934" i="6" s="1"/>
  <c r="S1392" i="6"/>
  <c r="Q1393" i="6"/>
  <c r="X1855" i="6" s="1"/>
  <c r="AO1855" i="6" s="1"/>
  <c r="U1393" i="6"/>
  <c r="AB1855" i="6" s="1"/>
  <c r="AS1855" i="6" s="1"/>
  <c r="S1394" i="6"/>
  <c r="Z1856" i="6" s="1"/>
  <c r="AQ1856" i="6" s="1"/>
  <c r="Q1395" i="6"/>
  <c r="X1857" i="6" s="1"/>
  <c r="AO1857" i="6" s="1"/>
  <c r="U1395" i="6"/>
  <c r="AB1857" i="6" s="1"/>
  <c r="AS1857" i="6" s="1"/>
  <c r="S1396" i="6"/>
  <c r="Q1397" i="6"/>
  <c r="X1859" i="6" s="1"/>
  <c r="AO1859" i="6" s="1"/>
  <c r="U1397" i="6"/>
  <c r="AB1859" i="6" s="1"/>
  <c r="AS1859" i="6" s="1"/>
  <c r="P1392" i="6"/>
  <c r="W1854" i="6" s="1"/>
  <c r="T1392" i="6"/>
  <c r="AA1854" i="6" s="1"/>
  <c r="AR1854" i="6" s="1"/>
  <c r="R1393" i="6"/>
  <c r="P1394" i="6"/>
  <c r="W1856" i="6" s="1"/>
  <c r="AN1856" i="6" s="1"/>
  <c r="T1394" i="6"/>
  <c r="AA1856" i="6" s="1"/>
  <c r="AR1856" i="6" s="1"/>
  <c r="R1395" i="6"/>
  <c r="Y1857" i="6" s="1"/>
  <c r="AP1857" i="6" s="1"/>
  <c r="P1396" i="6"/>
  <c r="T1396" i="6"/>
  <c r="AA1858" i="6" s="1"/>
  <c r="AR1858" i="6" s="1"/>
  <c r="R1397" i="6"/>
  <c r="Y1859" i="6" s="1"/>
  <c r="AP1859" i="6" s="1"/>
  <c r="R1392" i="6"/>
  <c r="P1393" i="6"/>
  <c r="W1855" i="6" s="1"/>
  <c r="AN1855" i="6" s="1"/>
  <c r="T1393" i="6"/>
  <c r="AA1855" i="6" s="1"/>
  <c r="AR1855" i="6" s="1"/>
  <c r="R1394" i="6"/>
  <c r="Y1856" i="6" s="1"/>
  <c r="AP1856" i="6" s="1"/>
  <c r="P1395" i="6"/>
  <c r="T1395" i="6"/>
  <c r="AA1857" i="6" s="1"/>
  <c r="AR1857" i="6" s="1"/>
  <c r="R1396" i="6"/>
  <c r="Y1858" i="6" s="1"/>
  <c r="AP1858" i="6" s="1"/>
  <c r="P1397" i="6"/>
  <c r="W1859" i="6" s="1"/>
  <c r="AN1859" i="6" s="1"/>
  <c r="T1397" i="6"/>
  <c r="Q1394" i="6"/>
  <c r="X1856" i="6" s="1"/>
  <c r="AO1856" i="6" s="1"/>
  <c r="U1396" i="6"/>
  <c r="AB1858" i="6" s="1"/>
  <c r="AS1858" i="6" s="1"/>
  <c r="U1392" i="6"/>
  <c r="S1395" i="6"/>
  <c r="Q1392" i="6"/>
  <c r="X1854" i="6" s="1"/>
  <c r="AO1854" i="6" s="1"/>
  <c r="U1394" i="6"/>
  <c r="AB1856" i="6" s="1"/>
  <c r="AS1856" i="6" s="1"/>
  <c r="S1397" i="6"/>
  <c r="Z1859" i="6" s="1"/>
  <c r="AQ1859" i="6" s="1"/>
  <c r="S1393" i="6"/>
  <c r="Z1855" i="6" s="1"/>
  <c r="AQ1855" i="6" s="1"/>
  <c r="Q1396" i="6"/>
  <c r="X1858" i="6" s="1"/>
  <c r="AO1858" i="6" s="1"/>
  <c r="R1542" i="6"/>
  <c r="Y2054" i="6" s="1"/>
  <c r="AP2054" i="6" s="1"/>
  <c r="P1543" i="6"/>
  <c r="T1543" i="6"/>
  <c r="AA2055" i="6" s="1"/>
  <c r="AR2055" i="6" s="1"/>
  <c r="R1544" i="6"/>
  <c r="P1545" i="6"/>
  <c r="W2057" i="6" s="1"/>
  <c r="AN2057" i="6" s="1"/>
  <c r="T1545" i="6"/>
  <c r="AA2057" i="6" s="1"/>
  <c r="AR2057" i="6" s="1"/>
  <c r="R1546" i="6"/>
  <c r="Y2058" i="6" s="1"/>
  <c r="AP2058" i="6" s="1"/>
  <c r="P1547" i="6"/>
  <c r="W2059" i="6" s="1"/>
  <c r="AN2059" i="6" s="1"/>
  <c r="T1547" i="6"/>
  <c r="AA2059" i="6" s="1"/>
  <c r="AR2059" i="6" s="1"/>
  <c r="S1542" i="6"/>
  <c r="Z2054" i="6" s="1"/>
  <c r="AQ2054" i="6" s="1"/>
  <c r="Q1543" i="6"/>
  <c r="X2055" i="6" s="1"/>
  <c r="AO2055" i="6" s="1"/>
  <c r="U1543" i="6"/>
  <c r="S1544" i="6"/>
  <c r="Z2056" i="6" s="1"/>
  <c r="AQ2056" i="6" s="1"/>
  <c r="Q1545" i="6"/>
  <c r="X2057" i="6" s="1"/>
  <c r="AO2057" i="6" s="1"/>
  <c r="U1545" i="6"/>
  <c r="AB2057" i="6" s="1"/>
  <c r="AS2057" i="6" s="1"/>
  <c r="S1546" i="6"/>
  <c r="Q1547" i="6"/>
  <c r="X2059" i="6" s="1"/>
  <c r="AO2059" i="6" s="1"/>
  <c r="U1547" i="6"/>
  <c r="AB2059" i="6" s="1"/>
  <c r="AS2059" i="6" s="1"/>
  <c r="Q1542" i="6"/>
  <c r="U1542" i="6"/>
  <c r="AB2054" i="6" s="1"/>
  <c r="AS2054" i="6" s="1"/>
  <c r="S1543" i="6"/>
  <c r="Z2055" i="6" s="1"/>
  <c r="AQ2055" i="6" s="1"/>
  <c r="Q1544" i="6"/>
  <c r="X2056" i="6" s="1"/>
  <c r="AO2056" i="6" s="1"/>
  <c r="U1544" i="6"/>
  <c r="S1545" i="6"/>
  <c r="Z2057" i="6" s="1"/>
  <c r="AQ2057" i="6" s="1"/>
  <c r="Q1546" i="6"/>
  <c r="X2058" i="6" s="1"/>
  <c r="AO2058" i="6" s="1"/>
  <c r="U1546" i="6"/>
  <c r="AB2058" i="6" s="1"/>
  <c r="AS2058" i="6" s="1"/>
  <c r="S1547" i="6"/>
  <c r="P1542" i="6"/>
  <c r="W2054" i="6" s="1"/>
  <c r="T1544" i="6"/>
  <c r="AA2056" i="6" s="1"/>
  <c r="AR2056" i="6" s="1"/>
  <c r="R1547" i="6"/>
  <c r="Y2059" i="6" s="1"/>
  <c r="AP2059" i="6" s="1"/>
  <c r="T1542" i="6"/>
  <c r="R1545" i="6"/>
  <c r="P1544" i="6"/>
  <c r="W2056" i="6" s="1"/>
  <c r="AN2056" i="6" s="1"/>
  <c r="T1546" i="6"/>
  <c r="AA2058" i="6" s="1"/>
  <c r="AR2058" i="6" s="1"/>
  <c r="R1543" i="6"/>
  <c r="Y2055" i="6" s="1"/>
  <c r="AP2055" i="6" s="1"/>
  <c r="P1546" i="6"/>
  <c r="W2058" i="6" s="1"/>
  <c r="AN2058" i="6" s="1"/>
  <c r="Q1308" i="6"/>
  <c r="U1308" i="6"/>
  <c r="AB1742" i="6" s="1"/>
  <c r="AS1742" i="6" s="1"/>
  <c r="S1309" i="6"/>
  <c r="Z1743" i="6" s="1"/>
  <c r="AQ1743" i="6" s="1"/>
  <c r="Q1310" i="6"/>
  <c r="X1744" i="6" s="1"/>
  <c r="AO1744" i="6" s="1"/>
  <c r="U1310" i="6"/>
  <c r="S1311" i="6"/>
  <c r="Z1745" i="6" s="1"/>
  <c r="AQ1745" i="6" s="1"/>
  <c r="Q1312" i="6"/>
  <c r="X1746" i="6" s="1"/>
  <c r="AO1746" i="6" s="1"/>
  <c r="U1312" i="6"/>
  <c r="AB1746" i="6" s="1"/>
  <c r="AS1746" i="6" s="1"/>
  <c r="S1313" i="6"/>
  <c r="R1308" i="6"/>
  <c r="Y1742" i="6" s="1"/>
  <c r="AP1742" i="6" s="1"/>
  <c r="P1309" i="6"/>
  <c r="T1309" i="6"/>
  <c r="AA1743" i="6" s="1"/>
  <c r="AR1743" i="6" s="1"/>
  <c r="R1310" i="6"/>
  <c r="P1311" i="6"/>
  <c r="W1745" i="6" s="1"/>
  <c r="AN1745" i="6" s="1"/>
  <c r="T1311" i="6"/>
  <c r="AA1745" i="6" s="1"/>
  <c r="AR1745" i="6" s="1"/>
  <c r="R1312" i="6"/>
  <c r="Y1746" i="6" s="1"/>
  <c r="AP1746" i="6" s="1"/>
  <c r="P1313" i="6"/>
  <c r="W1747" i="6" s="1"/>
  <c r="AN1747" i="6" s="1"/>
  <c r="T1313" i="6"/>
  <c r="AA1747" i="6" s="1"/>
  <c r="AR1747" i="6" s="1"/>
  <c r="P1308" i="6"/>
  <c r="W1742" i="6" s="1"/>
  <c r="T1308" i="6"/>
  <c r="R1309" i="6"/>
  <c r="Y1743" i="6" s="1"/>
  <c r="AP1743" i="6" s="1"/>
  <c r="P1310" i="6"/>
  <c r="W1744" i="6" s="1"/>
  <c r="AN1744" i="6" s="1"/>
  <c r="T1310" i="6"/>
  <c r="AA1744" i="6" s="1"/>
  <c r="AR1744" i="6" s="1"/>
  <c r="R1311" i="6"/>
  <c r="P1312" i="6"/>
  <c r="W1746" i="6" s="1"/>
  <c r="AN1746" i="6" s="1"/>
  <c r="T1312" i="6"/>
  <c r="AA1746" i="6" s="1"/>
  <c r="AR1746" i="6" s="1"/>
  <c r="R1313" i="6"/>
  <c r="Y1747" i="6" s="1"/>
  <c r="AP1747" i="6" s="1"/>
  <c r="S1308" i="6"/>
  <c r="Z1742" i="6" s="1"/>
  <c r="AQ1742" i="6" s="1"/>
  <c r="Q1311" i="6"/>
  <c r="X1745" i="6" s="1"/>
  <c r="AO1745" i="6" s="1"/>
  <c r="U1313" i="6"/>
  <c r="AB1747" i="6" s="1"/>
  <c r="AS1747" i="6" s="1"/>
  <c r="U1309" i="6"/>
  <c r="S1312" i="6"/>
  <c r="Q1309" i="6"/>
  <c r="X1743" i="6" s="1"/>
  <c r="AO1743" i="6" s="1"/>
  <c r="U1311" i="6"/>
  <c r="AB1745" i="6" s="1"/>
  <c r="AS1745" i="6" s="1"/>
  <c r="S1310" i="6"/>
  <c r="Z1744" i="6" s="1"/>
  <c r="AQ1744" i="6" s="1"/>
  <c r="Q1313" i="6"/>
  <c r="X1747" i="6" s="1"/>
  <c r="AO1747" i="6" s="1"/>
  <c r="S1464" i="6"/>
  <c r="Z1950" i="6" s="1"/>
  <c r="AQ1950" i="6" s="1"/>
  <c r="Q1465" i="6"/>
  <c r="X1951" i="6" s="1"/>
  <c r="AO1951" i="6" s="1"/>
  <c r="U1465" i="6"/>
  <c r="S1466" i="6"/>
  <c r="Q1467" i="6"/>
  <c r="X1953" i="6" s="1"/>
  <c r="AO1953" i="6" s="1"/>
  <c r="U1467" i="6"/>
  <c r="AB1953" i="6" s="1"/>
  <c r="AS1953" i="6" s="1"/>
  <c r="S1468" i="6"/>
  <c r="Z1954" i="6" s="1"/>
  <c r="AQ1954" i="6" s="1"/>
  <c r="Q1469" i="6"/>
  <c r="X1955" i="6" s="1"/>
  <c r="AO1955" i="6" s="1"/>
  <c r="U1469" i="6"/>
  <c r="AB1955" i="6" s="1"/>
  <c r="AS1955" i="6" s="1"/>
  <c r="P1464" i="6"/>
  <c r="W1950" i="6" s="1"/>
  <c r="T1464" i="6"/>
  <c r="AA1950" i="6" s="1"/>
  <c r="AR1950" i="6" s="1"/>
  <c r="R1465" i="6"/>
  <c r="P1466" i="6"/>
  <c r="W1952" i="6" s="1"/>
  <c r="AN1952" i="6" s="1"/>
  <c r="T1466" i="6"/>
  <c r="AA1952" i="6" s="1"/>
  <c r="AR1952" i="6" s="1"/>
  <c r="R1467" i="6"/>
  <c r="Y1953" i="6" s="1"/>
  <c r="AP1953" i="6" s="1"/>
  <c r="P1468" i="6"/>
  <c r="T1468" i="6"/>
  <c r="AA1954" i="6" s="1"/>
  <c r="AR1954" i="6" s="1"/>
  <c r="R1469" i="6"/>
  <c r="Y1955" i="6" s="1"/>
  <c r="AP1955" i="6" s="1"/>
  <c r="R1464" i="6"/>
  <c r="P1465" i="6"/>
  <c r="W1951" i="6" s="1"/>
  <c r="AN1951" i="6" s="1"/>
  <c r="T1465" i="6"/>
  <c r="AA1951" i="6" s="1"/>
  <c r="AR1951" i="6" s="1"/>
  <c r="R1466" i="6"/>
  <c r="Y1952" i="6" s="1"/>
  <c r="AP1952" i="6" s="1"/>
  <c r="P1467" i="6"/>
  <c r="T1467" i="6"/>
  <c r="AA1953" i="6" s="1"/>
  <c r="AR1953" i="6" s="1"/>
  <c r="R1468" i="6"/>
  <c r="Y1954" i="6" s="1"/>
  <c r="AP1954" i="6" s="1"/>
  <c r="P1469" i="6"/>
  <c r="W1955" i="6" s="1"/>
  <c r="AN1955" i="6" s="1"/>
  <c r="T1469" i="6"/>
  <c r="Q1464" i="6"/>
  <c r="X1950" i="6" s="1"/>
  <c r="AO1950" i="6" s="1"/>
  <c r="U1466" i="6"/>
  <c r="AB1952" i="6" s="1"/>
  <c r="AS1952" i="6" s="1"/>
  <c r="S1469" i="6"/>
  <c r="Z1955" i="6" s="1"/>
  <c r="AQ1955" i="6" s="1"/>
  <c r="U1464" i="6"/>
  <c r="S1467" i="6"/>
  <c r="Q1466" i="6"/>
  <c r="X1952" i="6" s="1"/>
  <c r="AO1952" i="6" s="1"/>
  <c r="U1468" i="6"/>
  <c r="AB1954" i="6" s="1"/>
  <c r="AS1954" i="6" s="1"/>
  <c r="S1465" i="6"/>
  <c r="Z1951" i="6" s="1"/>
  <c r="AQ1951" i="6" s="1"/>
  <c r="Q1468" i="6"/>
  <c r="X1954" i="6" s="1"/>
  <c r="AO1954" i="6" s="1"/>
  <c r="P1560" i="6"/>
  <c r="W2078" i="6" s="1"/>
  <c r="T1560" i="6"/>
  <c r="AA2078" i="6" s="1"/>
  <c r="AR2078" i="6" s="1"/>
  <c r="R1561" i="6"/>
  <c r="P1562" i="6"/>
  <c r="W2080" i="6" s="1"/>
  <c r="AN2080" i="6" s="1"/>
  <c r="T1562" i="6"/>
  <c r="AA2080" i="6" s="1"/>
  <c r="AR2080" i="6" s="1"/>
  <c r="R1563" i="6"/>
  <c r="Y2081" i="6" s="1"/>
  <c r="AP2081" i="6" s="1"/>
  <c r="P1564" i="6"/>
  <c r="T1564" i="6"/>
  <c r="AA2082" i="6" s="1"/>
  <c r="AR2082" i="6" s="1"/>
  <c r="R1565" i="6"/>
  <c r="Y2083" i="6" s="1"/>
  <c r="AP2083" i="6" s="1"/>
  <c r="R1560" i="6"/>
  <c r="P1561" i="6"/>
  <c r="W2079" i="6" s="1"/>
  <c r="AN2079" i="6" s="1"/>
  <c r="T1561" i="6"/>
  <c r="AA2079" i="6" s="1"/>
  <c r="AR2079" i="6" s="1"/>
  <c r="R1562" i="6"/>
  <c r="Y2080" i="6" s="1"/>
  <c r="AP2080" i="6" s="1"/>
  <c r="P1563" i="6"/>
  <c r="T1563" i="6"/>
  <c r="AA2081" i="6" s="1"/>
  <c r="AR2081" i="6" s="1"/>
  <c r="Q1560" i="6"/>
  <c r="X2078" i="6" s="1"/>
  <c r="AO2078" i="6" s="1"/>
  <c r="S1561" i="6"/>
  <c r="Z2079" i="6" s="1"/>
  <c r="AQ2079" i="6" s="1"/>
  <c r="U1562" i="6"/>
  <c r="AB2080" i="6" s="1"/>
  <c r="AS2080" i="6" s="1"/>
  <c r="Q1564" i="6"/>
  <c r="X2082" i="6" s="1"/>
  <c r="AO2082" i="6" s="1"/>
  <c r="P1565" i="6"/>
  <c r="W2083" i="6" s="1"/>
  <c r="AN2083" i="6" s="1"/>
  <c r="U1565" i="6"/>
  <c r="AB2083" i="6" s="1"/>
  <c r="AS2083" i="6" s="1"/>
  <c r="S1560" i="6"/>
  <c r="Z2078" i="6" s="1"/>
  <c r="AQ2078" i="6" s="1"/>
  <c r="U1561" i="6"/>
  <c r="AB2079" i="6" s="1"/>
  <c r="AS2079" i="6" s="1"/>
  <c r="Q1563" i="6"/>
  <c r="X2081" i="6" s="1"/>
  <c r="AO2081" i="6" s="1"/>
  <c r="R1564" i="6"/>
  <c r="Y2082" i="6" s="1"/>
  <c r="AP2082" i="6" s="1"/>
  <c r="Q1565" i="6"/>
  <c r="X2083" i="6" s="1"/>
  <c r="AO2083" i="6" s="1"/>
  <c r="Q1561" i="6"/>
  <c r="S1562" i="6"/>
  <c r="Z2080" i="6" s="1"/>
  <c r="AQ2080" i="6" s="1"/>
  <c r="U1563" i="6"/>
  <c r="AB2081" i="6" s="1"/>
  <c r="AS2081" i="6" s="1"/>
  <c r="U1564" i="6"/>
  <c r="AB2082" i="6" s="1"/>
  <c r="AS2082" i="6" s="1"/>
  <c r="T1565" i="6"/>
  <c r="S1564" i="6"/>
  <c r="Z2082" i="6" s="1"/>
  <c r="AQ2082" i="6" s="1"/>
  <c r="U1560" i="6"/>
  <c r="S1565" i="6"/>
  <c r="Z2083" i="6" s="1"/>
  <c r="AQ2083" i="6" s="1"/>
  <c r="Q1562" i="6"/>
  <c r="X2080" i="6" s="1"/>
  <c r="AO2080" i="6" s="1"/>
  <c r="S1563" i="6"/>
  <c r="Q210" i="6"/>
  <c r="X278" i="6" s="1"/>
  <c r="AO278" i="6" s="1"/>
  <c r="U210" i="6"/>
  <c r="AB278" i="6" s="1"/>
  <c r="AS278" i="6" s="1"/>
  <c r="S211" i="6"/>
  <c r="Z279" i="6" s="1"/>
  <c r="AQ279" i="6" s="1"/>
  <c r="Q212" i="6"/>
  <c r="X280" i="6" s="1"/>
  <c r="AO280" i="6" s="1"/>
  <c r="U212" i="6"/>
  <c r="AB280" i="6" s="1"/>
  <c r="AS280" i="6" s="1"/>
  <c r="S213" i="6"/>
  <c r="Z281" i="6" s="1"/>
  <c r="AQ281" i="6" s="1"/>
  <c r="Q214" i="6"/>
  <c r="X282" i="6" s="1"/>
  <c r="AO282" i="6" s="1"/>
  <c r="U214" i="6"/>
  <c r="AB282" i="6" s="1"/>
  <c r="AS282" i="6" s="1"/>
  <c r="S215" i="6"/>
  <c r="Z283" i="6" s="1"/>
  <c r="AQ283" i="6" s="1"/>
  <c r="R210" i="6"/>
  <c r="Y278" i="6" s="1"/>
  <c r="AP278" i="6" s="1"/>
  <c r="P211" i="6"/>
  <c r="W279" i="6" s="1"/>
  <c r="AN279" i="6" s="1"/>
  <c r="T211" i="6"/>
  <c r="AA279" i="6" s="1"/>
  <c r="AR279" i="6" s="1"/>
  <c r="R212" i="6"/>
  <c r="Y280" i="6" s="1"/>
  <c r="AP280" i="6" s="1"/>
  <c r="P213" i="6"/>
  <c r="W281" i="6" s="1"/>
  <c r="AN281" i="6" s="1"/>
  <c r="T213" i="6"/>
  <c r="AA281" i="6" s="1"/>
  <c r="AR281" i="6" s="1"/>
  <c r="R214" i="6"/>
  <c r="Y282" i="6" s="1"/>
  <c r="AP282" i="6" s="1"/>
  <c r="P215" i="6"/>
  <c r="W283" i="6" s="1"/>
  <c r="AN283" i="6" s="1"/>
  <c r="T215" i="6"/>
  <c r="AA283" i="6" s="1"/>
  <c r="AR283" i="6" s="1"/>
  <c r="P210" i="6"/>
  <c r="W278" i="6" s="1"/>
  <c r="AN278" i="6" s="1"/>
  <c r="T210" i="6"/>
  <c r="AA278" i="6" s="1"/>
  <c r="AR278" i="6" s="1"/>
  <c r="R211" i="6"/>
  <c r="Y279" i="6" s="1"/>
  <c r="AP279" i="6" s="1"/>
  <c r="P212" i="6"/>
  <c r="W280" i="6" s="1"/>
  <c r="AN280" i="6" s="1"/>
  <c r="T212" i="6"/>
  <c r="AA280" i="6" s="1"/>
  <c r="AR280" i="6" s="1"/>
  <c r="R213" i="6"/>
  <c r="Y281" i="6" s="1"/>
  <c r="AP281" i="6" s="1"/>
  <c r="P214" i="6"/>
  <c r="W282" i="6" s="1"/>
  <c r="AN282" i="6" s="1"/>
  <c r="T214" i="6"/>
  <c r="AA282" i="6" s="1"/>
  <c r="AR282" i="6" s="1"/>
  <c r="R215" i="6"/>
  <c r="Y283" i="6" s="1"/>
  <c r="AP283" i="6" s="1"/>
  <c r="Q211" i="6"/>
  <c r="X279" i="6" s="1"/>
  <c r="AO279" i="6" s="1"/>
  <c r="U213" i="6"/>
  <c r="AB281" i="6" s="1"/>
  <c r="AS281" i="6" s="1"/>
  <c r="U211" i="6"/>
  <c r="AB279" i="6" s="1"/>
  <c r="AS279" i="6" s="1"/>
  <c r="S214" i="6"/>
  <c r="Z282" i="6" s="1"/>
  <c r="AQ282" i="6" s="1"/>
  <c r="S210" i="6"/>
  <c r="Z278" i="6" s="1"/>
  <c r="AQ278" i="6" s="1"/>
  <c r="Q213" i="6"/>
  <c r="X281" i="6" s="1"/>
  <c r="AO281" i="6" s="1"/>
  <c r="U215" i="6"/>
  <c r="AB283" i="6" s="1"/>
  <c r="AS283" i="6" s="1"/>
  <c r="S212" i="6"/>
  <c r="Z280" i="6" s="1"/>
  <c r="AQ280" i="6" s="1"/>
  <c r="Q215" i="6"/>
  <c r="X283" i="6" s="1"/>
  <c r="AO283" i="6" s="1"/>
  <c r="P912" i="6"/>
  <c r="W1214" i="6" s="1"/>
  <c r="T912" i="6"/>
  <c r="R913" i="6"/>
  <c r="Y1215" i="6" s="1"/>
  <c r="AP1215" i="6" s="1"/>
  <c r="P914" i="6"/>
  <c r="W1216" i="6" s="1"/>
  <c r="AN1216" i="6" s="1"/>
  <c r="T914" i="6"/>
  <c r="AA1216" i="6" s="1"/>
  <c r="AR1216" i="6" s="1"/>
  <c r="R915" i="6"/>
  <c r="P916" i="6"/>
  <c r="W1218" i="6" s="1"/>
  <c r="AN1218" i="6" s="1"/>
  <c r="T916" i="6"/>
  <c r="AA1218" i="6" s="1"/>
  <c r="AR1218" i="6" s="1"/>
  <c r="R917" i="6"/>
  <c r="Y1219" i="6" s="1"/>
  <c r="AP1219" i="6" s="1"/>
  <c r="Q912" i="6"/>
  <c r="X1214" i="6" s="1"/>
  <c r="AO1214" i="6" s="1"/>
  <c r="U912" i="6"/>
  <c r="S913" i="6"/>
  <c r="Z1215" i="6" s="1"/>
  <c r="AQ1215" i="6" s="1"/>
  <c r="Q914" i="6"/>
  <c r="X1216" i="6" s="1"/>
  <c r="AO1216" i="6" s="1"/>
  <c r="U914" i="6"/>
  <c r="AB1216" i="6" s="1"/>
  <c r="AS1216" i="6" s="1"/>
  <c r="S915" i="6"/>
  <c r="Z1217" i="6" s="1"/>
  <c r="AQ1217" i="6" s="1"/>
  <c r="Q916" i="6"/>
  <c r="X1218" i="6" s="1"/>
  <c r="AO1218" i="6" s="1"/>
  <c r="U916" i="6"/>
  <c r="S917" i="6"/>
  <c r="Z1219" i="6" s="1"/>
  <c r="AQ1219" i="6" s="1"/>
  <c r="S912" i="6"/>
  <c r="Z1214" i="6" s="1"/>
  <c r="AQ1214" i="6" s="1"/>
  <c r="Q913" i="6"/>
  <c r="X1215" i="6" s="1"/>
  <c r="AO1215" i="6" s="1"/>
  <c r="U913" i="6"/>
  <c r="S914" i="6"/>
  <c r="Z1216" i="6" s="1"/>
  <c r="AQ1216" i="6" s="1"/>
  <c r="Q915" i="6"/>
  <c r="X1217" i="6" s="1"/>
  <c r="AO1217" i="6" s="1"/>
  <c r="U915" i="6"/>
  <c r="AB1217" i="6" s="1"/>
  <c r="AS1217" i="6" s="1"/>
  <c r="S916" i="6"/>
  <c r="Q917" i="6"/>
  <c r="X1219" i="6" s="1"/>
  <c r="AO1219" i="6" s="1"/>
  <c r="U917" i="6"/>
  <c r="AB1219" i="6" s="1"/>
  <c r="AS1219" i="6" s="1"/>
  <c r="R912" i="6"/>
  <c r="P915" i="6"/>
  <c r="T917" i="6"/>
  <c r="P913" i="6"/>
  <c r="W1215" i="6" s="1"/>
  <c r="AN1215" i="6" s="1"/>
  <c r="T915" i="6"/>
  <c r="AA1217" i="6" s="1"/>
  <c r="AR1217" i="6" s="1"/>
  <c r="R914" i="6"/>
  <c r="Y1216" i="6" s="1"/>
  <c r="AP1216" i="6" s="1"/>
  <c r="P917" i="6"/>
  <c r="W1219" i="6" s="1"/>
  <c r="AN1219" i="6" s="1"/>
  <c r="R916" i="6"/>
  <c r="Y1218" i="6" s="1"/>
  <c r="AP1218" i="6" s="1"/>
  <c r="T913" i="6"/>
  <c r="AA1215" i="6" s="1"/>
  <c r="AR1215" i="6" s="1"/>
  <c r="R42" i="6"/>
  <c r="Y54" i="6" s="1"/>
  <c r="AP54" i="6" s="1"/>
  <c r="P43" i="6"/>
  <c r="W55" i="6" s="1"/>
  <c r="AN55" i="6" s="1"/>
  <c r="T43" i="6"/>
  <c r="AA55" i="6" s="1"/>
  <c r="AR55" i="6" s="1"/>
  <c r="R44" i="6"/>
  <c r="Y56" i="6" s="1"/>
  <c r="AP56" i="6" s="1"/>
  <c r="P45" i="6"/>
  <c r="W57" i="6" s="1"/>
  <c r="AN57" i="6" s="1"/>
  <c r="T45" i="6"/>
  <c r="AA57" i="6" s="1"/>
  <c r="AR57" i="6" s="1"/>
  <c r="R46" i="6"/>
  <c r="Y58" i="6" s="1"/>
  <c r="AP58" i="6" s="1"/>
  <c r="P47" i="6"/>
  <c r="W59" i="6" s="1"/>
  <c r="AN59" i="6" s="1"/>
  <c r="T47" i="6"/>
  <c r="AA59" i="6" s="1"/>
  <c r="AR59" i="6" s="1"/>
  <c r="Q42" i="6"/>
  <c r="X54" i="6" s="1"/>
  <c r="AO54" i="6" s="1"/>
  <c r="U42" i="6"/>
  <c r="AB54" i="6" s="1"/>
  <c r="AS54" i="6" s="1"/>
  <c r="S43" i="6"/>
  <c r="Z55" i="6" s="1"/>
  <c r="AQ55" i="6" s="1"/>
  <c r="Q44" i="6"/>
  <c r="X56" i="6" s="1"/>
  <c r="AO56" i="6" s="1"/>
  <c r="U44" i="6"/>
  <c r="AB56" i="6" s="1"/>
  <c r="AS56" i="6" s="1"/>
  <c r="S45" i="6"/>
  <c r="Z57" i="6" s="1"/>
  <c r="AQ57" i="6" s="1"/>
  <c r="Q46" i="6"/>
  <c r="X58" i="6" s="1"/>
  <c r="AO58" i="6" s="1"/>
  <c r="U46" i="6"/>
  <c r="AB58" i="6" s="1"/>
  <c r="AS58" i="6" s="1"/>
  <c r="S47" i="6"/>
  <c r="Z59" i="6" s="1"/>
  <c r="AQ59" i="6" s="1"/>
  <c r="T42" i="6"/>
  <c r="AA54" i="6" s="1"/>
  <c r="AR54" i="6" s="1"/>
  <c r="P44" i="6"/>
  <c r="W56" i="6" s="1"/>
  <c r="AN56" i="6" s="1"/>
  <c r="R45" i="6"/>
  <c r="Y57" i="6" s="1"/>
  <c r="AP57" i="6" s="1"/>
  <c r="T46" i="6"/>
  <c r="AA58" i="6" s="1"/>
  <c r="AR58" i="6" s="1"/>
  <c r="Q43" i="6"/>
  <c r="X55" i="6" s="1"/>
  <c r="AO55" i="6" s="1"/>
  <c r="S44" i="6"/>
  <c r="Z56" i="6" s="1"/>
  <c r="AQ56" i="6" s="1"/>
  <c r="U45" i="6"/>
  <c r="AB57" i="6" s="1"/>
  <c r="AS57" i="6" s="1"/>
  <c r="Q47" i="6"/>
  <c r="X59" i="6" s="1"/>
  <c r="AO59" i="6" s="1"/>
  <c r="S42" i="6"/>
  <c r="Z54" i="6" s="1"/>
  <c r="AQ54" i="6" s="1"/>
  <c r="U43" i="6"/>
  <c r="AB55" i="6" s="1"/>
  <c r="AS55" i="6" s="1"/>
  <c r="Q45" i="6"/>
  <c r="X57" i="6" s="1"/>
  <c r="AO57" i="6" s="1"/>
  <c r="S46" i="6"/>
  <c r="Z58" i="6" s="1"/>
  <c r="AQ58" i="6" s="1"/>
  <c r="U47" i="6"/>
  <c r="AB59" i="6" s="1"/>
  <c r="AS59" i="6" s="1"/>
  <c r="R43" i="6"/>
  <c r="Y55" i="6" s="1"/>
  <c r="AP55" i="6" s="1"/>
  <c r="T44" i="6"/>
  <c r="AA56" i="6" s="1"/>
  <c r="AR56" i="6" s="1"/>
  <c r="P42" i="6"/>
  <c r="W54" i="6" s="1"/>
  <c r="AN54" i="6" s="1"/>
  <c r="R47" i="6"/>
  <c r="Y59" i="6" s="1"/>
  <c r="AP59" i="6" s="1"/>
  <c r="P46" i="6"/>
  <c r="W58" i="6" s="1"/>
  <c r="AN58" i="6" s="1"/>
  <c r="P774" i="6"/>
  <c r="W1030" i="6" s="1"/>
  <c r="T774" i="6"/>
  <c r="R775" i="6"/>
  <c r="Y1031" i="6" s="1"/>
  <c r="AP1031" i="6" s="1"/>
  <c r="P776" i="6"/>
  <c r="W1032" i="6" s="1"/>
  <c r="AN1032" i="6" s="1"/>
  <c r="T776" i="6"/>
  <c r="AA1032" i="6" s="1"/>
  <c r="AR1032" i="6" s="1"/>
  <c r="R777" i="6"/>
  <c r="P778" i="6"/>
  <c r="W1034" i="6" s="1"/>
  <c r="AN1034" i="6" s="1"/>
  <c r="T778" i="6"/>
  <c r="AA1034" i="6" s="1"/>
  <c r="AR1034" i="6" s="1"/>
  <c r="R779" i="6"/>
  <c r="Y1035" i="6" s="1"/>
  <c r="AP1035" i="6" s="1"/>
  <c r="Q774" i="6"/>
  <c r="X1030" i="6" s="1"/>
  <c r="AO1030" i="6" s="1"/>
  <c r="U774" i="6"/>
  <c r="S775" i="6"/>
  <c r="Q776" i="6"/>
  <c r="X1032" i="6" s="1"/>
  <c r="AO1032" i="6" s="1"/>
  <c r="U776" i="6"/>
  <c r="AB1032" i="6" s="1"/>
  <c r="AS1032" i="6" s="1"/>
  <c r="S777" i="6"/>
  <c r="Z1033" i="6" s="1"/>
  <c r="AQ1033" i="6" s="1"/>
  <c r="Q778" i="6"/>
  <c r="X1034" i="6" s="1"/>
  <c r="AO1034" i="6" s="1"/>
  <c r="U778" i="6"/>
  <c r="AB1034" i="6" s="1"/>
  <c r="AS1034" i="6" s="1"/>
  <c r="S779" i="6"/>
  <c r="Z1035" i="6" s="1"/>
  <c r="AQ1035" i="6" s="1"/>
  <c r="S774" i="6"/>
  <c r="Z1030" i="6" s="1"/>
  <c r="AQ1030" i="6" s="1"/>
  <c r="Q775" i="6"/>
  <c r="X1031" i="6" s="1"/>
  <c r="AO1031" i="6" s="1"/>
  <c r="U775" i="6"/>
  <c r="S776" i="6"/>
  <c r="Z1032" i="6" s="1"/>
  <c r="AQ1032" i="6" s="1"/>
  <c r="Q777" i="6"/>
  <c r="X1033" i="6" s="1"/>
  <c r="AO1033" i="6" s="1"/>
  <c r="U777" i="6"/>
  <c r="AB1033" i="6" s="1"/>
  <c r="AS1033" i="6" s="1"/>
  <c r="S778" i="6"/>
  <c r="Q779" i="6"/>
  <c r="X1035" i="6" s="1"/>
  <c r="AO1035" i="6" s="1"/>
  <c r="U779" i="6"/>
  <c r="AB1035" i="6" s="1"/>
  <c r="AS1035" i="6" s="1"/>
  <c r="T775" i="6"/>
  <c r="AA1031" i="6" s="1"/>
  <c r="AR1031" i="6" s="1"/>
  <c r="R778" i="6"/>
  <c r="Y1034" i="6" s="1"/>
  <c r="AP1034" i="6" s="1"/>
  <c r="R776" i="6"/>
  <c r="Y1032" i="6" s="1"/>
  <c r="AP1032" i="6" s="1"/>
  <c r="P779" i="6"/>
  <c r="W1035" i="6" s="1"/>
  <c r="AN1035" i="6" s="1"/>
  <c r="P775" i="6"/>
  <c r="W1031" i="6" s="1"/>
  <c r="AN1031" i="6" s="1"/>
  <c r="T777" i="6"/>
  <c r="AA1033" i="6" s="1"/>
  <c r="AR1033" i="6" s="1"/>
  <c r="R774" i="6"/>
  <c r="P777" i="6"/>
  <c r="T779" i="6"/>
  <c r="P102" i="6"/>
  <c r="W134" i="6" s="1"/>
  <c r="T102" i="6"/>
  <c r="AA134" i="6" s="1"/>
  <c r="AR134" i="6" s="1"/>
  <c r="R103" i="6"/>
  <c r="P104" i="6"/>
  <c r="W136" i="6" s="1"/>
  <c r="AN136" i="6" s="1"/>
  <c r="T104" i="6"/>
  <c r="AA136" i="6" s="1"/>
  <c r="AR136" i="6" s="1"/>
  <c r="R105" i="6"/>
  <c r="Y137" i="6" s="1"/>
  <c r="AP137" i="6" s="1"/>
  <c r="P106" i="6"/>
  <c r="W138" i="6" s="1"/>
  <c r="AN138" i="6" s="1"/>
  <c r="T106" i="6"/>
  <c r="AA138" i="6" s="1"/>
  <c r="AR138" i="6" s="1"/>
  <c r="R107" i="6"/>
  <c r="Y139" i="6" s="1"/>
  <c r="AP139" i="6" s="1"/>
  <c r="S102" i="6"/>
  <c r="Z134" i="6" s="1"/>
  <c r="AQ134" i="6" s="1"/>
  <c r="S103" i="6"/>
  <c r="R104" i="6"/>
  <c r="Y136" i="6" s="1"/>
  <c r="AP136" i="6" s="1"/>
  <c r="Q105" i="6"/>
  <c r="X137" i="6" s="1"/>
  <c r="AO137" i="6" s="1"/>
  <c r="Q106" i="6"/>
  <c r="P107" i="6"/>
  <c r="U107" i="6"/>
  <c r="AB139" i="6" s="1"/>
  <c r="AS139" i="6" s="1"/>
  <c r="U102" i="6"/>
  <c r="AB134" i="6" s="1"/>
  <c r="AS134" i="6" s="1"/>
  <c r="T103" i="6"/>
  <c r="AA135" i="6" s="1"/>
  <c r="AR135" i="6" s="1"/>
  <c r="S104" i="6"/>
  <c r="S105" i="6"/>
  <c r="Z137" i="6" s="1"/>
  <c r="AQ137" i="6" s="1"/>
  <c r="R106" i="6"/>
  <c r="Y138" i="6" s="1"/>
  <c r="AP138" i="6" s="1"/>
  <c r="Q107" i="6"/>
  <c r="X139" i="6" s="1"/>
  <c r="AO139" i="6" s="1"/>
  <c r="R102" i="6"/>
  <c r="Q103" i="6"/>
  <c r="X135" i="6" s="1"/>
  <c r="AO135" i="6" s="1"/>
  <c r="Q104" i="6"/>
  <c r="X136" i="6" s="1"/>
  <c r="AO136" i="6" s="1"/>
  <c r="P105" i="6"/>
  <c r="W137" i="6" s="1"/>
  <c r="AN137" i="6" s="1"/>
  <c r="U105" i="6"/>
  <c r="U106" i="6"/>
  <c r="AB138" i="6" s="1"/>
  <c r="AS138" i="6" s="1"/>
  <c r="T107" i="6"/>
  <c r="AA139" i="6" s="1"/>
  <c r="AR139" i="6" s="1"/>
  <c r="U103" i="6"/>
  <c r="S107" i="6"/>
  <c r="Z139" i="6" s="1"/>
  <c r="AQ139" i="6" s="1"/>
  <c r="U104" i="6"/>
  <c r="AB136" i="6" s="1"/>
  <c r="AS136" i="6" s="1"/>
  <c r="P103" i="6"/>
  <c r="W135" i="6" s="1"/>
  <c r="AN135" i="6" s="1"/>
  <c r="S106" i="6"/>
  <c r="Q102" i="6"/>
  <c r="X134" i="6" s="1"/>
  <c r="AO134" i="6" s="1"/>
  <c r="T105" i="6"/>
  <c r="AA137" i="6" s="1"/>
  <c r="AR137" i="6" s="1"/>
  <c r="R810" i="6"/>
  <c r="P811" i="6"/>
  <c r="W1079" i="6" s="1"/>
  <c r="AN1079" i="6" s="1"/>
  <c r="T811" i="6"/>
  <c r="R812" i="6"/>
  <c r="Y1080" i="6" s="1"/>
  <c r="AP1080" i="6" s="1"/>
  <c r="P813" i="6"/>
  <c r="W1081" i="6" s="1"/>
  <c r="AN1081" i="6" s="1"/>
  <c r="T813" i="6"/>
  <c r="AA1081" i="6" s="1"/>
  <c r="AR1081" i="6" s="1"/>
  <c r="R814" i="6"/>
  <c r="Y1082" i="6" s="1"/>
  <c r="AP1082" i="6" s="1"/>
  <c r="P815" i="6"/>
  <c r="W1083" i="6" s="1"/>
  <c r="AN1083" i="6" s="1"/>
  <c r="T815" i="6"/>
  <c r="AA1083" i="6" s="1"/>
  <c r="AR1083" i="6" s="1"/>
  <c r="S810" i="6"/>
  <c r="Q811" i="6"/>
  <c r="X1079" i="6" s="1"/>
  <c r="AO1079" i="6" s="1"/>
  <c r="U811" i="6"/>
  <c r="AB1079" i="6" s="1"/>
  <c r="AS1079" i="6" s="1"/>
  <c r="S812" i="6"/>
  <c r="Z1080" i="6" s="1"/>
  <c r="AQ1080" i="6" s="1"/>
  <c r="Q813" i="6"/>
  <c r="X1081" i="6" s="1"/>
  <c r="AO1081" i="6" s="1"/>
  <c r="U813" i="6"/>
  <c r="AB1081" i="6" s="1"/>
  <c r="AS1081" i="6" s="1"/>
  <c r="S814" i="6"/>
  <c r="Z1082" i="6" s="1"/>
  <c r="AQ1082" i="6" s="1"/>
  <c r="Q815" i="6"/>
  <c r="U815" i="6"/>
  <c r="AB1083" i="6" s="1"/>
  <c r="AS1083" i="6" s="1"/>
  <c r="Q810" i="6"/>
  <c r="X1078" i="6" s="1"/>
  <c r="AO1078" i="6" s="1"/>
  <c r="U810" i="6"/>
  <c r="AB1078" i="6" s="1"/>
  <c r="AS1078" i="6" s="1"/>
  <c r="S811" i="6"/>
  <c r="Z1079" i="6" s="1"/>
  <c r="AQ1079" i="6" s="1"/>
  <c r="Q812" i="6"/>
  <c r="X1080" i="6" s="1"/>
  <c r="AO1080" i="6" s="1"/>
  <c r="U812" i="6"/>
  <c r="S813" i="6"/>
  <c r="Z1081" i="6" s="1"/>
  <c r="AQ1081" i="6" s="1"/>
  <c r="Q814" i="6"/>
  <c r="U814" i="6"/>
  <c r="S815" i="6"/>
  <c r="Z1083" i="6" s="1"/>
  <c r="AQ1083" i="6" s="1"/>
  <c r="P812" i="6"/>
  <c r="W1080" i="6" s="1"/>
  <c r="AN1080" i="6" s="1"/>
  <c r="T814" i="6"/>
  <c r="AA1082" i="6" s="1"/>
  <c r="AR1082" i="6" s="1"/>
  <c r="P810" i="6"/>
  <c r="W1078" i="6" s="1"/>
  <c r="T812" i="6"/>
  <c r="AA1080" i="6" s="1"/>
  <c r="AR1080" i="6" s="1"/>
  <c r="R815" i="6"/>
  <c r="Y1083" i="6" s="1"/>
  <c r="AP1083" i="6" s="1"/>
  <c r="R811" i="6"/>
  <c r="P814" i="6"/>
  <c r="R813" i="6"/>
  <c r="Y1081" i="6" s="1"/>
  <c r="AP1081" i="6" s="1"/>
  <c r="T810" i="6"/>
  <c r="AA1078" i="6" s="1"/>
  <c r="AR1078" i="6" s="1"/>
  <c r="Q1236" i="6"/>
  <c r="U1236" i="6"/>
  <c r="AB1646" i="6" s="1"/>
  <c r="AS1646" i="6" s="1"/>
  <c r="S1237" i="6"/>
  <c r="Z1647" i="6" s="1"/>
  <c r="AQ1647" i="6" s="1"/>
  <c r="Q1238" i="6"/>
  <c r="X1648" i="6" s="1"/>
  <c r="AO1648" i="6" s="1"/>
  <c r="U1238" i="6"/>
  <c r="S1239" i="6"/>
  <c r="Z1649" i="6" s="1"/>
  <c r="AQ1649" i="6" s="1"/>
  <c r="Q1240" i="6"/>
  <c r="X1650" i="6" s="1"/>
  <c r="AO1650" i="6" s="1"/>
  <c r="U1240" i="6"/>
  <c r="AB1650" i="6" s="1"/>
  <c r="AS1650" i="6" s="1"/>
  <c r="S1241" i="6"/>
  <c r="R1236" i="6"/>
  <c r="Y1646" i="6" s="1"/>
  <c r="AP1646" i="6" s="1"/>
  <c r="P1237" i="6"/>
  <c r="W1647" i="6" s="1"/>
  <c r="AN1647" i="6" s="1"/>
  <c r="T1237" i="6"/>
  <c r="R1238" i="6"/>
  <c r="Y1648" i="6" s="1"/>
  <c r="AP1648" i="6" s="1"/>
  <c r="P1239" i="6"/>
  <c r="T1239" i="6"/>
  <c r="AA1649" i="6" s="1"/>
  <c r="AR1649" i="6" s="1"/>
  <c r="R1240" i="6"/>
  <c r="Y1650" i="6" s="1"/>
  <c r="AP1650" i="6" s="1"/>
  <c r="P1241" i="6"/>
  <c r="W1651" i="6" s="1"/>
  <c r="AN1651" i="6" s="1"/>
  <c r="T1241" i="6"/>
  <c r="AA1651" i="6" s="1"/>
  <c r="AR1651" i="6" s="1"/>
  <c r="P1236" i="6"/>
  <c r="W1646" i="6" s="1"/>
  <c r="T1236" i="6"/>
  <c r="R1237" i="6"/>
  <c r="Y1647" i="6" s="1"/>
  <c r="AP1647" i="6" s="1"/>
  <c r="P1238" i="6"/>
  <c r="W1648" i="6" s="1"/>
  <c r="AN1648" i="6" s="1"/>
  <c r="T1238" i="6"/>
  <c r="AA1648" i="6" s="1"/>
  <c r="AR1648" i="6" s="1"/>
  <c r="R1239" i="6"/>
  <c r="P1240" i="6"/>
  <c r="W1650" i="6" s="1"/>
  <c r="AN1650" i="6" s="1"/>
  <c r="T1240" i="6"/>
  <c r="AA1650" i="6" s="1"/>
  <c r="AR1650" i="6" s="1"/>
  <c r="R1241" i="6"/>
  <c r="Y1651" i="6" s="1"/>
  <c r="AP1651" i="6" s="1"/>
  <c r="S1238" i="6"/>
  <c r="Z1648" i="6" s="1"/>
  <c r="AQ1648" i="6" s="1"/>
  <c r="Q1241" i="6"/>
  <c r="X1651" i="6" s="1"/>
  <c r="AO1651" i="6" s="1"/>
  <c r="S1236" i="6"/>
  <c r="Z1646" i="6" s="1"/>
  <c r="AQ1646" i="6" s="1"/>
  <c r="Q1239" i="6"/>
  <c r="X1649" i="6" s="1"/>
  <c r="AO1649" i="6" s="1"/>
  <c r="U1241" i="6"/>
  <c r="AB1651" i="6" s="1"/>
  <c r="AS1651" i="6" s="1"/>
  <c r="U1237" i="6"/>
  <c r="S1240" i="6"/>
  <c r="Q1237" i="6"/>
  <c r="X1647" i="6" s="1"/>
  <c r="AO1647" i="6" s="1"/>
  <c r="U1239" i="6"/>
  <c r="AB1649" i="6" s="1"/>
  <c r="AS1649" i="6" s="1"/>
  <c r="R1164" i="6"/>
  <c r="Y1550" i="6" s="1"/>
  <c r="AP1550" i="6" s="1"/>
  <c r="P1165" i="6"/>
  <c r="T1165" i="6"/>
  <c r="AA1551" i="6" s="1"/>
  <c r="AR1551" i="6" s="1"/>
  <c r="R1166" i="6"/>
  <c r="Y1552" i="6" s="1"/>
  <c r="AP1552" i="6" s="1"/>
  <c r="P1167" i="6"/>
  <c r="W1553" i="6" s="1"/>
  <c r="AN1553" i="6" s="1"/>
  <c r="T1167" i="6"/>
  <c r="AA1553" i="6" s="1"/>
  <c r="AR1553" i="6" s="1"/>
  <c r="R1168" i="6"/>
  <c r="Y1554" i="6" s="1"/>
  <c r="AP1554" i="6" s="1"/>
  <c r="P1169" i="6"/>
  <c r="T1169" i="6"/>
  <c r="AA1555" i="6" s="1"/>
  <c r="AR1555" i="6" s="1"/>
  <c r="S1164" i="6"/>
  <c r="Z1550" i="6" s="1"/>
  <c r="AQ1550" i="6" s="1"/>
  <c r="Q1165" i="6"/>
  <c r="X1551" i="6" s="1"/>
  <c r="AO1551" i="6" s="1"/>
  <c r="U1165" i="6"/>
  <c r="S1166" i="6"/>
  <c r="Z1552" i="6" s="1"/>
  <c r="AQ1552" i="6" s="1"/>
  <c r="Q1167" i="6"/>
  <c r="X1553" i="6" s="1"/>
  <c r="AO1553" i="6" s="1"/>
  <c r="U1167" i="6"/>
  <c r="AB1553" i="6" s="1"/>
  <c r="AS1553" i="6" s="1"/>
  <c r="S1168" i="6"/>
  <c r="Q1169" i="6"/>
  <c r="X1555" i="6" s="1"/>
  <c r="AO1555" i="6" s="1"/>
  <c r="U1169" i="6"/>
  <c r="AB1555" i="6" s="1"/>
  <c r="AS1555" i="6" s="1"/>
  <c r="Q1164" i="6"/>
  <c r="U1164" i="6"/>
  <c r="AB1550" i="6" s="1"/>
  <c r="AS1550" i="6" s="1"/>
  <c r="S1165" i="6"/>
  <c r="Z1551" i="6" s="1"/>
  <c r="AQ1551" i="6" s="1"/>
  <c r="Q1166" i="6"/>
  <c r="X1552" i="6" s="1"/>
  <c r="AO1552" i="6" s="1"/>
  <c r="U1166" i="6"/>
  <c r="S1167" i="6"/>
  <c r="Z1553" i="6" s="1"/>
  <c r="AQ1553" i="6" s="1"/>
  <c r="Q1168" i="6"/>
  <c r="X1554" i="6" s="1"/>
  <c r="AO1554" i="6" s="1"/>
  <c r="U1168" i="6"/>
  <c r="AB1554" i="6" s="1"/>
  <c r="AS1554" i="6" s="1"/>
  <c r="S1169" i="6"/>
  <c r="P1164" i="6"/>
  <c r="W1550" i="6" s="1"/>
  <c r="T1166" i="6"/>
  <c r="AA1552" i="6" s="1"/>
  <c r="AR1552" i="6" s="1"/>
  <c r="R1169" i="6"/>
  <c r="Y1555" i="6" s="1"/>
  <c r="AP1555" i="6" s="1"/>
  <c r="T1164" i="6"/>
  <c r="R1167" i="6"/>
  <c r="P1166" i="6"/>
  <c r="W1552" i="6" s="1"/>
  <c r="AN1552" i="6" s="1"/>
  <c r="T1168" i="6"/>
  <c r="AA1554" i="6" s="1"/>
  <c r="AR1554" i="6" s="1"/>
  <c r="P1168" i="6"/>
  <c r="W1554" i="6" s="1"/>
  <c r="AN1554" i="6" s="1"/>
  <c r="R1165" i="6"/>
  <c r="Y1551" i="6" s="1"/>
  <c r="AP1551" i="6" s="1"/>
  <c r="R174" i="6"/>
  <c r="Y230" i="6" s="1"/>
  <c r="AP230" i="6" s="1"/>
  <c r="P175" i="6"/>
  <c r="W231" i="6" s="1"/>
  <c r="AN231" i="6" s="1"/>
  <c r="T175" i="6"/>
  <c r="AA231" i="6" s="1"/>
  <c r="AR231" i="6" s="1"/>
  <c r="R176" i="6"/>
  <c r="Y232" i="6" s="1"/>
  <c r="AP232" i="6" s="1"/>
  <c r="P177" i="6"/>
  <c r="W233" i="6" s="1"/>
  <c r="AN233" i="6" s="1"/>
  <c r="T177" i="6"/>
  <c r="AA233" i="6" s="1"/>
  <c r="AR233" i="6" s="1"/>
  <c r="R178" i="6"/>
  <c r="Y234" i="6" s="1"/>
  <c r="AP234" i="6" s="1"/>
  <c r="P179" i="6"/>
  <c r="W235" i="6" s="1"/>
  <c r="AN235" i="6" s="1"/>
  <c r="T179" i="6"/>
  <c r="AA235" i="6" s="1"/>
  <c r="AR235" i="6" s="1"/>
  <c r="Q174" i="6"/>
  <c r="X230" i="6" s="1"/>
  <c r="AO230" i="6" s="1"/>
  <c r="U174" i="6"/>
  <c r="AB230" i="6" s="1"/>
  <c r="AS230" i="6" s="1"/>
  <c r="S175" i="6"/>
  <c r="Z231" i="6" s="1"/>
  <c r="AQ231" i="6" s="1"/>
  <c r="Q176" i="6"/>
  <c r="X232" i="6" s="1"/>
  <c r="AO232" i="6" s="1"/>
  <c r="U176" i="6"/>
  <c r="AB232" i="6" s="1"/>
  <c r="AS232" i="6" s="1"/>
  <c r="S177" i="6"/>
  <c r="Z233" i="6" s="1"/>
  <c r="AQ233" i="6" s="1"/>
  <c r="Q178" i="6"/>
  <c r="X234" i="6" s="1"/>
  <c r="AO234" i="6" s="1"/>
  <c r="U178" i="6"/>
  <c r="AB234" i="6" s="1"/>
  <c r="AS234" i="6" s="1"/>
  <c r="S179" i="6"/>
  <c r="Z235" i="6" s="1"/>
  <c r="AQ235" i="6" s="1"/>
  <c r="P174" i="6"/>
  <c r="W230" i="6" s="1"/>
  <c r="R175" i="6"/>
  <c r="Y231" i="6" s="1"/>
  <c r="AP231" i="6" s="1"/>
  <c r="T176" i="6"/>
  <c r="AA232" i="6" s="1"/>
  <c r="AR232" i="6" s="1"/>
  <c r="P178" i="6"/>
  <c r="W234" i="6" s="1"/>
  <c r="AN234" i="6" s="1"/>
  <c r="R179" i="6"/>
  <c r="Y235" i="6" s="1"/>
  <c r="AP235" i="6" s="1"/>
  <c r="S174" i="6"/>
  <c r="Z230" i="6" s="1"/>
  <c r="AQ230" i="6" s="1"/>
  <c r="U175" i="6"/>
  <c r="AB231" i="6" s="1"/>
  <c r="AS231" i="6" s="1"/>
  <c r="Q177" i="6"/>
  <c r="X233" i="6" s="1"/>
  <c r="AO233" i="6" s="1"/>
  <c r="S178" i="6"/>
  <c r="Z234" i="6" s="1"/>
  <c r="AQ234" i="6" s="1"/>
  <c r="U179" i="6"/>
  <c r="AB235" i="6" s="1"/>
  <c r="AS235" i="6" s="1"/>
  <c r="Q175" i="6"/>
  <c r="X231" i="6" s="1"/>
  <c r="AO231" i="6" s="1"/>
  <c r="S176" i="6"/>
  <c r="Z232" i="6" s="1"/>
  <c r="AQ232" i="6" s="1"/>
  <c r="U177" i="6"/>
  <c r="AB233" i="6" s="1"/>
  <c r="AS233" i="6" s="1"/>
  <c r="Q179" i="6"/>
  <c r="X235" i="6" s="1"/>
  <c r="AO235" i="6" s="1"/>
  <c r="P176" i="6"/>
  <c r="W232" i="6" s="1"/>
  <c r="AN232" i="6" s="1"/>
  <c r="R177" i="6"/>
  <c r="Y233" i="6" s="1"/>
  <c r="AP233" i="6" s="1"/>
  <c r="T174" i="6"/>
  <c r="AA230" i="6" s="1"/>
  <c r="AR230" i="6" s="1"/>
  <c r="T178" i="6"/>
  <c r="AA234" i="6" s="1"/>
  <c r="AR234" i="6" s="1"/>
  <c r="R786" i="6"/>
  <c r="Y1046" i="6" s="1"/>
  <c r="AP1046" i="6" s="1"/>
  <c r="P787" i="6"/>
  <c r="T787" i="6"/>
  <c r="AA1047" i="6" s="1"/>
  <c r="AR1047" i="6" s="1"/>
  <c r="R788" i="6"/>
  <c r="Y1048" i="6" s="1"/>
  <c r="AP1048" i="6" s="1"/>
  <c r="P789" i="6"/>
  <c r="W1049" i="6" s="1"/>
  <c r="AN1049" i="6" s="1"/>
  <c r="T789" i="6"/>
  <c r="R790" i="6"/>
  <c r="Y1050" i="6" s="1"/>
  <c r="AP1050" i="6" s="1"/>
  <c r="P791" i="6"/>
  <c r="W1051" i="6" s="1"/>
  <c r="AN1051" i="6" s="1"/>
  <c r="T791" i="6"/>
  <c r="AA1051" i="6" s="1"/>
  <c r="AR1051" i="6" s="1"/>
  <c r="S786" i="6"/>
  <c r="Z1046" i="6" s="1"/>
  <c r="AQ1046" i="6" s="1"/>
  <c r="Q787" i="6"/>
  <c r="X1047" i="6" s="1"/>
  <c r="AO1047" i="6" s="1"/>
  <c r="U787" i="6"/>
  <c r="AB1047" i="6" s="1"/>
  <c r="AS1047" i="6" s="1"/>
  <c r="S788" i="6"/>
  <c r="Q789" i="6"/>
  <c r="X1049" i="6" s="1"/>
  <c r="AO1049" i="6" s="1"/>
  <c r="U789" i="6"/>
  <c r="AB1049" i="6" s="1"/>
  <c r="AS1049" i="6" s="1"/>
  <c r="S790" i="6"/>
  <c r="Q791" i="6"/>
  <c r="X1051" i="6" s="1"/>
  <c r="AO1051" i="6" s="1"/>
  <c r="U791" i="6"/>
  <c r="AB1051" i="6" s="1"/>
  <c r="AS1051" i="6" s="1"/>
  <c r="Q786" i="6"/>
  <c r="X1046" i="6" s="1"/>
  <c r="AO1046" i="6" s="1"/>
  <c r="U786" i="6"/>
  <c r="AB1046" i="6" s="1"/>
  <c r="AS1046" i="6" s="1"/>
  <c r="S787" i="6"/>
  <c r="Q788" i="6"/>
  <c r="X1048" i="6" s="1"/>
  <c r="AO1048" i="6" s="1"/>
  <c r="U788" i="6"/>
  <c r="AB1048" i="6" s="1"/>
  <c r="AS1048" i="6" s="1"/>
  <c r="S789" i="6"/>
  <c r="Z1049" i="6" s="1"/>
  <c r="AQ1049" i="6" s="1"/>
  <c r="Q790" i="6"/>
  <c r="U790" i="6"/>
  <c r="AB1050" i="6" s="1"/>
  <c r="AS1050" i="6" s="1"/>
  <c r="S791" i="6"/>
  <c r="Z1051" i="6" s="1"/>
  <c r="AQ1051" i="6" s="1"/>
  <c r="P786" i="6"/>
  <c r="W1046" i="6" s="1"/>
  <c r="T788" i="6"/>
  <c r="R791" i="6"/>
  <c r="T786" i="6"/>
  <c r="AA1046" i="6" s="1"/>
  <c r="AR1046" i="6" s="1"/>
  <c r="R789" i="6"/>
  <c r="Y1049" i="6" s="1"/>
  <c r="AP1049" i="6" s="1"/>
  <c r="P788" i="6"/>
  <c r="W1048" i="6" s="1"/>
  <c r="AN1048" i="6" s="1"/>
  <c r="T790" i="6"/>
  <c r="AA1050" i="6" s="1"/>
  <c r="AR1050" i="6" s="1"/>
  <c r="R787" i="6"/>
  <c r="Y1047" i="6" s="1"/>
  <c r="AP1047" i="6" s="1"/>
  <c r="P790" i="6"/>
  <c r="W1050" i="6" s="1"/>
  <c r="AN1050" i="6" s="1"/>
  <c r="P192" i="6"/>
  <c r="W254" i="6" s="1"/>
  <c r="T192" i="6"/>
  <c r="AA254" i="6" s="1"/>
  <c r="AR254" i="6" s="1"/>
  <c r="R193" i="6"/>
  <c r="P194" i="6"/>
  <c r="W256" i="6" s="1"/>
  <c r="AN256" i="6" s="1"/>
  <c r="T194" i="6"/>
  <c r="AA256" i="6" s="1"/>
  <c r="AR256" i="6" s="1"/>
  <c r="R195" i="6"/>
  <c r="Y257" i="6" s="1"/>
  <c r="AP257" i="6" s="1"/>
  <c r="P196" i="6"/>
  <c r="W258" i="6" s="1"/>
  <c r="AN258" i="6" s="1"/>
  <c r="T196" i="6"/>
  <c r="AA258" i="6" s="1"/>
  <c r="AR258" i="6" s="1"/>
  <c r="R197" i="6"/>
  <c r="Y259" i="6" s="1"/>
  <c r="AP259" i="6" s="1"/>
  <c r="Q192" i="6"/>
  <c r="X254" i="6" s="1"/>
  <c r="AO254" i="6" s="1"/>
  <c r="U192" i="6"/>
  <c r="AB254" i="6" s="1"/>
  <c r="AS254" i="6" s="1"/>
  <c r="S193" i="6"/>
  <c r="Q194" i="6"/>
  <c r="X256" i="6" s="1"/>
  <c r="AO256" i="6" s="1"/>
  <c r="U194" i="6"/>
  <c r="AB256" i="6" s="1"/>
  <c r="AS256" i="6" s="1"/>
  <c r="S195" i="6"/>
  <c r="Z257" i="6" s="1"/>
  <c r="AQ257" i="6" s="1"/>
  <c r="Q196" i="6"/>
  <c r="U196" i="6"/>
  <c r="AB258" i="6" s="1"/>
  <c r="AS258" i="6" s="1"/>
  <c r="S197" i="6"/>
  <c r="Z259" i="6" s="1"/>
  <c r="AQ259" i="6" s="1"/>
  <c r="S192" i="6"/>
  <c r="Z254" i="6" s="1"/>
  <c r="AQ254" i="6" s="1"/>
  <c r="Q193" i="6"/>
  <c r="X255" i="6" s="1"/>
  <c r="AO255" i="6" s="1"/>
  <c r="U193" i="6"/>
  <c r="AB255" i="6" s="1"/>
  <c r="AS255" i="6" s="1"/>
  <c r="S194" i="6"/>
  <c r="Q195" i="6"/>
  <c r="X257" i="6" s="1"/>
  <c r="AO257" i="6" s="1"/>
  <c r="U195" i="6"/>
  <c r="S196" i="6"/>
  <c r="Q197" i="6"/>
  <c r="X259" i="6" s="1"/>
  <c r="AO259" i="6" s="1"/>
  <c r="U197" i="6"/>
  <c r="AB259" i="6" s="1"/>
  <c r="AS259" i="6" s="1"/>
  <c r="P193" i="6"/>
  <c r="W255" i="6" s="1"/>
  <c r="AN255" i="6" s="1"/>
  <c r="T195" i="6"/>
  <c r="T193" i="6"/>
  <c r="AA255" i="6" s="1"/>
  <c r="AR255" i="6" s="1"/>
  <c r="R196" i="6"/>
  <c r="Y258" i="6" s="1"/>
  <c r="AP258" i="6" s="1"/>
  <c r="R192" i="6"/>
  <c r="P195" i="6"/>
  <c r="W257" i="6" s="1"/>
  <c r="AN257" i="6" s="1"/>
  <c r="T197" i="6"/>
  <c r="AA259" i="6" s="1"/>
  <c r="AR259" i="6" s="1"/>
  <c r="R194" i="6"/>
  <c r="Y256" i="6" s="1"/>
  <c r="AP256" i="6" s="1"/>
  <c r="P197" i="6"/>
  <c r="Q954" i="6"/>
  <c r="X1270" i="6" s="1"/>
  <c r="AO1270" i="6" s="1"/>
  <c r="U954" i="6"/>
  <c r="S955" i="6"/>
  <c r="Z1271" i="6" s="1"/>
  <c r="AQ1271" i="6" s="1"/>
  <c r="Q956" i="6"/>
  <c r="X1272" i="6" s="1"/>
  <c r="AO1272" i="6" s="1"/>
  <c r="U956" i="6"/>
  <c r="AB1272" i="6" s="1"/>
  <c r="AS1272" i="6" s="1"/>
  <c r="S957" i="6"/>
  <c r="Q958" i="6"/>
  <c r="X1274" i="6" s="1"/>
  <c r="AO1274" i="6" s="1"/>
  <c r="U958" i="6"/>
  <c r="AB1274" i="6" s="1"/>
  <c r="AS1274" i="6" s="1"/>
  <c r="S959" i="6"/>
  <c r="Z1275" i="6" s="1"/>
  <c r="AQ1275" i="6" s="1"/>
  <c r="R954" i="6"/>
  <c r="P955" i="6"/>
  <c r="W1271" i="6" s="1"/>
  <c r="AN1271" i="6" s="1"/>
  <c r="T955" i="6"/>
  <c r="AA1271" i="6" s="1"/>
  <c r="AR1271" i="6" s="1"/>
  <c r="R956" i="6"/>
  <c r="Y1272" i="6" s="1"/>
  <c r="AP1272" i="6" s="1"/>
  <c r="P957" i="6"/>
  <c r="W1273" i="6" s="1"/>
  <c r="AN1273" i="6" s="1"/>
  <c r="T957" i="6"/>
  <c r="AA1273" i="6" s="1"/>
  <c r="AR1273" i="6" s="1"/>
  <c r="R958" i="6"/>
  <c r="P959" i="6"/>
  <c r="W1275" i="6" s="1"/>
  <c r="AN1275" i="6" s="1"/>
  <c r="T959" i="6"/>
  <c r="AA1275" i="6" s="1"/>
  <c r="AR1275" i="6" s="1"/>
  <c r="P954" i="6"/>
  <c r="W1270" i="6" s="1"/>
  <c r="T954" i="6"/>
  <c r="AA1270" i="6" s="1"/>
  <c r="AR1270" i="6" s="1"/>
  <c r="R955" i="6"/>
  <c r="P956" i="6"/>
  <c r="W1272" i="6" s="1"/>
  <c r="AN1272" i="6" s="1"/>
  <c r="T956" i="6"/>
  <c r="AA1272" i="6" s="1"/>
  <c r="AR1272" i="6" s="1"/>
  <c r="R957" i="6"/>
  <c r="Y1273" i="6" s="1"/>
  <c r="AP1273" i="6" s="1"/>
  <c r="P958" i="6"/>
  <c r="T958" i="6"/>
  <c r="AA1274" i="6" s="1"/>
  <c r="AR1274" i="6" s="1"/>
  <c r="R959" i="6"/>
  <c r="Y1275" i="6" s="1"/>
  <c r="AP1275" i="6" s="1"/>
  <c r="S956" i="6"/>
  <c r="Z1272" i="6" s="1"/>
  <c r="AQ1272" i="6" s="1"/>
  <c r="Q959" i="6"/>
  <c r="X1275" i="6" s="1"/>
  <c r="AO1275" i="6" s="1"/>
  <c r="S954" i="6"/>
  <c r="Q957" i="6"/>
  <c r="U959" i="6"/>
  <c r="U955" i="6"/>
  <c r="AB1271" i="6" s="1"/>
  <c r="AS1271" i="6" s="1"/>
  <c r="S958" i="6"/>
  <c r="Z1274" i="6" s="1"/>
  <c r="AQ1274" i="6" s="1"/>
  <c r="U957" i="6"/>
  <c r="AB1273" i="6" s="1"/>
  <c r="AS1273" i="6" s="1"/>
  <c r="Q955" i="6"/>
  <c r="X1271" i="6" s="1"/>
  <c r="AO1271" i="6" s="1"/>
  <c r="S414" i="6"/>
  <c r="Z550" i="6" s="1"/>
  <c r="AQ550" i="6" s="1"/>
  <c r="Q415" i="6"/>
  <c r="X551" i="6" s="1"/>
  <c r="AO551" i="6" s="1"/>
  <c r="U415" i="6"/>
  <c r="S416" i="6"/>
  <c r="Z552" i="6" s="1"/>
  <c r="AQ552" i="6" s="1"/>
  <c r="Q417" i="6"/>
  <c r="X553" i="6" s="1"/>
  <c r="AO553" i="6" s="1"/>
  <c r="U417" i="6"/>
  <c r="AB553" i="6" s="1"/>
  <c r="AS553" i="6" s="1"/>
  <c r="S418" i="6"/>
  <c r="Q419" i="6"/>
  <c r="X555" i="6" s="1"/>
  <c r="AO555" i="6" s="1"/>
  <c r="U419" i="6"/>
  <c r="AB555" i="6" s="1"/>
  <c r="AS555" i="6" s="1"/>
  <c r="P414" i="6"/>
  <c r="W550" i="6" s="1"/>
  <c r="T414" i="6"/>
  <c r="AA550" i="6" s="1"/>
  <c r="AR550" i="6" s="1"/>
  <c r="R415" i="6"/>
  <c r="Y551" i="6" s="1"/>
  <c r="AP551" i="6" s="1"/>
  <c r="P416" i="6"/>
  <c r="W552" i="6" s="1"/>
  <c r="AN552" i="6" s="1"/>
  <c r="T416" i="6"/>
  <c r="R417" i="6"/>
  <c r="Y553" i="6" s="1"/>
  <c r="AP553" i="6" s="1"/>
  <c r="P418" i="6"/>
  <c r="W554" i="6" s="1"/>
  <c r="AN554" i="6" s="1"/>
  <c r="T418" i="6"/>
  <c r="AA554" i="6" s="1"/>
  <c r="AR554" i="6" s="1"/>
  <c r="R419" i="6"/>
  <c r="Y555" i="6" s="1"/>
  <c r="AP555" i="6" s="1"/>
  <c r="R414" i="6"/>
  <c r="P415" i="6"/>
  <c r="W551" i="6" s="1"/>
  <c r="AN551" i="6" s="1"/>
  <c r="T415" i="6"/>
  <c r="AA551" i="6" s="1"/>
  <c r="AR551" i="6" s="1"/>
  <c r="R416" i="6"/>
  <c r="Y552" i="6" s="1"/>
  <c r="AP552" i="6" s="1"/>
  <c r="P417" i="6"/>
  <c r="W553" i="6" s="1"/>
  <c r="AN553" i="6" s="1"/>
  <c r="T417" i="6"/>
  <c r="R418" i="6"/>
  <c r="Y554" i="6" s="1"/>
  <c r="AP554" i="6" s="1"/>
  <c r="P419" i="6"/>
  <c r="T419" i="6"/>
  <c r="AA555" i="6" s="1"/>
  <c r="AR555" i="6" s="1"/>
  <c r="U414" i="6"/>
  <c r="AB550" i="6" s="1"/>
  <c r="AS550" i="6" s="1"/>
  <c r="S417" i="6"/>
  <c r="Z553" i="6" s="1"/>
  <c r="AQ553" i="6" s="1"/>
  <c r="S415" i="6"/>
  <c r="Q418" i="6"/>
  <c r="X554" i="6" s="1"/>
  <c r="AO554" i="6" s="1"/>
  <c r="Q414" i="6"/>
  <c r="U416" i="6"/>
  <c r="AB552" i="6" s="1"/>
  <c r="AS552" i="6" s="1"/>
  <c r="S419" i="6"/>
  <c r="Z555" i="6" s="1"/>
  <c r="AQ555" i="6" s="1"/>
  <c r="U418" i="6"/>
  <c r="Q416" i="6"/>
  <c r="X552" i="6" s="1"/>
  <c r="AO552" i="6" s="1"/>
  <c r="P186" i="6"/>
  <c r="W246" i="6" s="1"/>
  <c r="T186" i="6"/>
  <c r="AA246" i="6" s="1"/>
  <c r="AR246" i="6" s="1"/>
  <c r="R187" i="6"/>
  <c r="P188" i="6"/>
  <c r="W248" i="6" s="1"/>
  <c r="AN248" i="6" s="1"/>
  <c r="T188" i="6"/>
  <c r="AA248" i="6" s="1"/>
  <c r="AR248" i="6" s="1"/>
  <c r="R189" i="6"/>
  <c r="Y249" i="6" s="1"/>
  <c r="AP249" i="6" s="1"/>
  <c r="P190" i="6"/>
  <c r="W250" i="6" s="1"/>
  <c r="AN250" i="6" s="1"/>
  <c r="T190" i="6"/>
  <c r="AA250" i="6" s="1"/>
  <c r="AR250" i="6" s="1"/>
  <c r="R191" i="6"/>
  <c r="Y251" i="6" s="1"/>
  <c r="AP251" i="6" s="1"/>
  <c r="U186" i="6"/>
  <c r="AB246" i="6" s="1"/>
  <c r="AS246" i="6" s="1"/>
  <c r="T187" i="6"/>
  <c r="S188" i="6"/>
  <c r="S189" i="6"/>
  <c r="R190" i="6"/>
  <c r="Q191" i="6"/>
  <c r="X251" i="6" s="1"/>
  <c r="AO251" i="6" s="1"/>
  <c r="Q186" i="6"/>
  <c r="P187" i="6"/>
  <c r="W247" i="6" s="1"/>
  <c r="AN247" i="6" s="1"/>
  <c r="U187" i="6"/>
  <c r="U188" i="6"/>
  <c r="AB248" i="6" s="1"/>
  <c r="AS248" i="6" s="1"/>
  <c r="T189" i="6"/>
  <c r="AA249" i="6" s="1"/>
  <c r="AR249" i="6" s="1"/>
  <c r="S190" i="6"/>
  <c r="Z250" i="6" s="1"/>
  <c r="AQ250" i="6" s="1"/>
  <c r="S191" i="6"/>
  <c r="Z251" i="6" s="1"/>
  <c r="AQ251" i="6" s="1"/>
  <c r="S186" i="6"/>
  <c r="Z246" i="6" s="1"/>
  <c r="AQ246" i="6" s="1"/>
  <c r="S187" i="6"/>
  <c r="Z247" i="6" s="1"/>
  <c r="AQ247" i="6" s="1"/>
  <c r="R188" i="6"/>
  <c r="Y248" i="6" s="1"/>
  <c r="AP248" i="6" s="1"/>
  <c r="Q189" i="6"/>
  <c r="X249" i="6" s="1"/>
  <c r="AO249" i="6" s="1"/>
  <c r="Q190" i="6"/>
  <c r="X250" i="6" s="1"/>
  <c r="AO250" i="6" s="1"/>
  <c r="P191" i="6"/>
  <c r="W251" i="6" s="1"/>
  <c r="AN251" i="6" s="1"/>
  <c r="U191" i="6"/>
  <c r="AB251" i="6" s="1"/>
  <c r="AS251" i="6" s="1"/>
  <c r="R186" i="6"/>
  <c r="Y246" i="6" s="1"/>
  <c r="AP246" i="6" s="1"/>
  <c r="U189" i="6"/>
  <c r="Q187" i="6"/>
  <c r="X247" i="6" s="1"/>
  <c r="AO247" i="6" s="1"/>
  <c r="U190" i="6"/>
  <c r="P189" i="6"/>
  <c r="W249" i="6" s="1"/>
  <c r="AN249" i="6" s="1"/>
  <c r="T191" i="6"/>
  <c r="AA251" i="6" s="1"/>
  <c r="AR251" i="6" s="1"/>
  <c r="Q188" i="6"/>
  <c r="X248" i="6" s="1"/>
  <c r="AO248" i="6" s="1"/>
  <c r="P300" i="6"/>
  <c r="W398" i="6" s="1"/>
  <c r="T300" i="6"/>
  <c r="AA398" i="6" s="1"/>
  <c r="AR398" i="6" s="1"/>
  <c r="R301" i="6"/>
  <c r="P302" i="6"/>
  <c r="W400" i="6" s="1"/>
  <c r="AN400" i="6" s="1"/>
  <c r="T302" i="6"/>
  <c r="AA400" i="6" s="1"/>
  <c r="AR400" i="6" s="1"/>
  <c r="R303" i="6"/>
  <c r="Y401" i="6" s="1"/>
  <c r="AP401" i="6" s="1"/>
  <c r="P304" i="6"/>
  <c r="T304" i="6"/>
  <c r="AA402" i="6" s="1"/>
  <c r="AR402" i="6" s="1"/>
  <c r="R305" i="6"/>
  <c r="Y403" i="6" s="1"/>
  <c r="AP403" i="6" s="1"/>
  <c r="R300" i="6"/>
  <c r="P301" i="6"/>
  <c r="W399" i="6" s="1"/>
  <c r="AN399" i="6" s="1"/>
  <c r="T301" i="6"/>
  <c r="AA399" i="6" s="1"/>
  <c r="AR399" i="6" s="1"/>
  <c r="R302" i="6"/>
  <c r="Y400" i="6" s="1"/>
  <c r="AP400" i="6" s="1"/>
  <c r="P303" i="6"/>
  <c r="W401" i="6" s="1"/>
  <c r="AN401" i="6" s="1"/>
  <c r="T303" i="6"/>
  <c r="AA401" i="6" s="1"/>
  <c r="AR401" i="6" s="1"/>
  <c r="R304" i="6"/>
  <c r="Y402" i="6" s="1"/>
  <c r="AP402" i="6" s="1"/>
  <c r="P305" i="6"/>
  <c r="T305" i="6"/>
  <c r="AA403" i="6" s="1"/>
  <c r="AR403" i="6" s="1"/>
  <c r="Q300" i="6"/>
  <c r="S301" i="6"/>
  <c r="U302" i="6"/>
  <c r="AB400" i="6" s="1"/>
  <c r="AS400" i="6" s="1"/>
  <c r="Q304" i="6"/>
  <c r="X402" i="6" s="1"/>
  <c r="AO402" i="6" s="1"/>
  <c r="S305" i="6"/>
  <c r="Z403" i="6" s="1"/>
  <c r="AQ403" i="6" s="1"/>
  <c r="S300" i="6"/>
  <c r="Z398" i="6" s="1"/>
  <c r="AQ398" i="6" s="1"/>
  <c r="U301" i="6"/>
  <c r="Q303" i="6"/>
  <c r="X401" i="6" s="1"/>
  <c r="AO401" i="6" s="1"/>
  <c r="S304" i="6"/>
  <c r="Z402" i="6" s="1"/>
  <c r="AQ402" i="6" s="1"/>
  <c r="U305" i="6"/>
  <c r="AB403" i="6" s="1"/>
  <c r="AS403" i="6" s="1"/>
  <c r="Q301" i="6"/>
  <c r="X399" i="6" s="1"/>
  <c r="AO399" i="6" s="1"/>
  <c r="S302" i="6"/>
  <c r="U303" i="6"/>
  <c r="Q305" i="6"/>
  <c r="X403" i="6" s="1"/>
  <c r="AO403" i="6" s="1"/>
  <c r="U304" i="6"/>
  <c r="AB402" i="6" s="1"/>
  <c r="AS402" i="6" s="1"/>
  <c r="U300" i="6"/>
  <c r="AB398" i="6" s="1"/>
  <c r="AS398" i="6" s="1"/>
  <c r="S303" i="6"/>
  <c r="Z401" i="6" s="1"/>
  <c r="AQ401" i="6" s="1"/>
  <c r="Q302" i="6"/>
  <c r="X400" i="6" s="1"/>
  <c r="AO400" i="6" s="1"/>
  <c r="S1584" i="6"/>
  <c r="Z2110" i="6" s="1"/>
  <c r="AQ2110" i="6" s="1"/>
  <c r="Q1585" i="6"/>
  <c r="X2111" i="6" s="1"/>
  <c r="AO2111" i="6" s="1"/>
  <c r="U1585" i="6"/>
  <c r="AB2111" i="6" s="1"/>
  <c r="AS2111" i="6" s="1"/>
  <c r="S1586" i="6"/>
  <c r="Z2112" i="6" s="1"/>
  <c r="AQ2112" i="6" s="1"/>
  <c r="Q1587" i="6"/>
  <c r="U1587" i="6"/>
  <c r="AB2113" i="6" s="1"/>
  <c r="AS2113" i="6" s="1"/>
  <c r="S1588" i="6"/>
  <c r="Q1589" i="6"/>
  <c r="X2115" i="6" s="1"/>
  <c r="AO2115" i="6" s="1"/>
  <c r="U1589" i="6"/>
  <c r="AB2115" i="6" s="1"/>
  <c r="AS2115" i="6" s="1"/>
  <c r="P1584" i="6"/>
  <c r="W2110" i="6" s="1"/>
  <c r="T1584" i="6"/>
  <c r="AA2110" i="6" s="1"/>
  <c r="AR2110" i="6" s="1"/>
  <c r="R1585" i="6"/>
  <c r="P1586" i="6"/>
  <c r="W2112" i="6" s="1"/>
  <c r="AN2112" i="6" s="1"/>
  <c r="T1586" i="6"/>
  <c r="AA2112" i="6" s="1"/>
  <c r="AR2112" i="6" s="1"/>
  <c r="R1587" i="6"/>
  <c r="Y2113" i="6" s="1"/>
  <c r="AP2113" i="6" s="1"/>
  <c r="P1588" i="6"/>
  <c r="T1588" i="6"/>
  <c r="AA2114" i="6" s="1"/>
  <c r="AR2114" i="6" s="1"/>
  <c r="R1589" i="6"/>
  <c r="Y2115" i="6" s="1"/>
  <c r="AP2115" i="6" s="1"/>
  <c r="R1584" i="6"/>
  <c r="P1585" i="6"/>
  <c r="W2111" i="6" s="1"/>
  <c r="AN2111" i="6" s="1"/>
  <c r="T1585" i="6"/>
  <c r="AA2111" i="6" s="1"/>
  <c r="AR2111" i="6" s="1"/>
  <c r="R1586" i="6"/>
  <c r="Y2112" i="6" s="1"/>
  <c r="AP2112" i="6" s="1"/>
  <c r="P1587" i="6"/>
  <c r="T1587" i="6"/>
  <c r="AA2113" i="6" s="1"/>
  <c r="AR2113" i="6" s="1"/>
  <c r="R1588" i="6"/>
  <c r="Y2114" i="6" s="1"/>
  <c r="AP2114" i="6" s="1"/>
  <c r="P1589" i="6"/>
  <c r="W2115" i="6" s="1"/>
  <c r="AN2115" i="6" s="1"/>
  <c r="T1589" i="6"/>
  <c r="S1585" i="6"/>
  <c r="Z2111" i="6" s="1"/>
  <c r="AQ2111" i="6" s="1"/>
  <c r="Q1588" i="6"/>
  <c r="X2114" i="6" s="1"/>
  <c r="AO2114" i="6" s="1"/>
  <c r="Q1586" i="6"/>
  <c r="X2112" i="6" s="1"/>
  <c r="AO2112" i="6" s="1"/>
  <c r="U1588" i="6"/>
  <c r="AB2114" i="6" s="1"/>
  <c r="AS2114" i="6" s="1"/>
  <c r="Q1584" i="6"/>
  <c r="X2110" i="6" s="1"/>
  <c r="AO2110" i="6" s="1"/>
  <c r="U1586" i="6"/>
  <c r="AB2112" i="6" s="1"/>
  <c r="AS2112" i="6" s="1"/>
  <c r="S1589" i="6"/>
  <c r="Z2115" i="6" s="1"/>
  <c r="AQ2115" i="6" s="1"/>
  <c r="U1584" i="6"/>
  <c r="S1587" i="6"/>
  <c r="R66" i="6"/>
  <c r="Y86" i="6" s="1"/>
  <c r="AP86" i="6" s="1"/>
  <c r="Q66" i="6"/>
  <c r="U66" i="6"/>
  <c r="AB86" i="6" s="1"/>
  <c r="AS86" i="6" s="1"/>
  <c r="P66" i="6"/>
  <c r="W86" i="6" s="1"/>
  <c r="Q67" i="6"/>
  <c r="U67" i="6"/>
  <c r="AB87" i="6" s="1"/>
  <c r="AS87" i="6" s="1"/>
  <c r="S68" i="6"/>
  <c r="Q69" i="6"/>
  <c r="X89" i="6" s="1"/>
  <c r="AO89" i="6" s="1"/>
  <c r="U69" i="6"/>
  <c r="AB89" i="6" s="1"/>
  <c r="AS89" i="6" s="1"/>
  <c r="S70" i="6"/>
  <c r="Z90" i="6" s="1"/>
  <c r="AQ90" i="6" s="1"/>
  <c r="Q71" i="6"/>
  <c r="X91" i="6" s="1"/>
  <c r="AO91" i="6" s="1"/>
  <c r="U71" i="6"/>
  <c r="S66" i="6"/>
  <c r="Z86" i="6" s="1"/>
  <c r="AQ86" i="6" s="1"/>
  <c r="R67" i="6"/>
  <c r="Y87" i="6" s="1"/>
  <c r="AP87" i="6" s="1"/>
  <c r="P68" i="6"/>
  <c r="T68" i="6"/>
  <c r="AA88" i="6" s="1"/>
  <c r="AR88" i="6" s="1"/>
  <c r="R69" i="6"/>
  <c r="Y89" i="6" s="1"/>
  <c r="AP89" i="6" s="1"/>
  <c r="P70" i="6"/>
  <c r="T70" i="6"/>
  <c r="AA90" i="6" s="1"/>
  <c r="AR90" i="6" s="1"/>
  <c r="R71" i="6"/>
  <c r="Y91" i="6" s="1"/>
  <c r="AP91" i="6" s="1"/>
  <c r="P67" i="6"/>
  <c r="W87" i="6" s="1"/>
  <c r="AN87" i="6" s="1"/>
  <c r="T67" i="6"/>
  <c r="AA87" i="6" s="1"/>
  <c r="AR87" i="6" s="1"/>
  <c r="R68" i="6"/>
  <c r="Y88" i="6" s="1"/>
  <c r="AP88" i="6" s="1"/>
  <c r="P69" i="6"/>
  <c r="T69" i="6"/>
  <c r="AA89" i="6" s="1"/>
  <c r="AR89" i="6" s="1"/>
  <c r="R70" i="6"/>
  <c r="Y90" i="6" s="1"/>
  <c r="AP90" i="6" s="1"/>
  <c r="P71" i="6"/>
  <c r="W91" i="6" s="1"/>
  <c r="AN91" i="6" s="1"/>
  <c r="T71" i="6"/>
  <c r="Q68" i="6"/>
  <c r="X88" i="6" s="1"/>
  <c r="AO88" i="6" s="1"/>
  <c r="U70" i="6"/>
  <c r="AB90" i="6" s="1"/>
  <c r="AS90" i="6" s="1"/>
  <c r="U68" i="6"/>
  <c r="AB88" i="6" s="1"/>
  <c r="AS88" i="6" s="1"/>
  <c r="S71" i="6"/>
  <c r="Z91" i="6" s="1"/>
  <c r="AQ91" i="6" s="1"/>
  <c r="S67" i="6"/>
  <c r="Z87" i="6" s="1"/>
  <c r="AQ87" i="6" s="1"/>
  <c r="Q70" i="6"/>
  <c r="X90" i="6" s="1"/>
  <c r="AO90" i="6" s="1"/>
  <c r="S69" i="6"/>
  <c r="T66" i="6"/>
  <c r="AA86" i="6" s="1"/>
  <c r="AR86" i="6" s="1"/>
  <c r="R948" i="6"/>
  <c r="Y1262" i="6" s="1"/>
  <c r="AP1262" i="6" s="1"/>
  <c r="P949" i="6"/>
  <c r="T949" i="6"/>
  <c r="AA1263" i="6" s="1"/>
  <c r="AR1263" i="6" s="1"/>
  <c r="R950" i="6"/>
  <c r="Y1264" i="6" s="1"/>
  <c r="AP1264" i="6" s="1"/>
  <c r="P951" i="6"/>
  <c r="W1265" i="6" s="1"/>
  <c r="AN1265" i="6" s="1"/>
  <c r="T951" i="6"/>
  <c r="R952" i="6"/>
  <c r="Y1266" i="6" s="1"/>
  <c r="AP1266" i="6" s="1"/>
  <c r="P953" i="6"/>
  <c r="W1267" i="6" s="1"/>
  <c r="AN1267" i="6" s="1"/>
  <c r="T953" i="6"/>
  <c r="AA1267" i="6" s="1"/>
  <c r="AR1267" i="6" s="1"/>
  <c r="S948" i="6"/>
  <c r="Z1262" i="6" s="1"/>
  <c r="AQ1262" i="6" s="1"/>
  <c r="Q949" i="6"/>
  <c r="U949" i="6"/>
  <c r="AB1263" i="6" s="1"/>
  <c r="AS1263" i="6" s="1"/>
  <c r="S950" i="6"/>
  <c r="Z1264" i="6" s="1"/>
  <c r="AQ1264" i="6" s="1"/>
  <c r="Q951" i="6"/>
  <c r="X1265" i="6" s="1"/>
  <c r="AO1265" i="6" s="1"/>
  <c r="U951" i="6"/>
  <c r="AB1265" i="6" s="1"/>
  <c r="AS1265" i="6" s="1"/>
  <c r="S952" i="6"/>
  <c r="Z1266" i="6" s="1"/>
  <c r="AQ1266" i="6" s="1"/>
  <c r="Q953" i="6"/>
  <c r="U953" i="6"/>
  <c r="AB1267" i="6" s="1"/>
  <c r="AS1267" i="6" s="1"/>
  <c r="Q948" i="6"/>
  <c r="X1262" i="6" s="1"/>
  <c r="AO1262" i="6" s="1"/>
  <c r="U948" i="6"/>
  <c r="AB1262" i="6" s="1"/>
  <c r="AS1262" i="6" s="1"/>
  <c r="S949" i="6"/>
  <c r="Q950" i="6"/>
  <c r="X1264" i="6" s="1"/>
  <c r="AO1264" i="6" s="1"/>
  <c r="U950" i="6"/>
  <c r="AB1264" i="6" s="1"/>
  <c r="AS1264" i="6" s="1"/>
  <c r="S951" i="6"/>
  <c r="Z1265" i="6" s="1"/>
  <c r="AQ1265" i="6" s="1"/>
  <c r="Q952" i="6"/>
  <c r="U952" i="6"/>
  <c r="AB1266" i="6" s="1"/>
  <c r="AS1266" i="6" s="1"/>
  <c r="S953" i="6"/>
  <c r="Z1267" i="6" s="1"/>
  <c r="AQ1267" i="6" s="1"/>
  <c r="T948" i="6"/>
  <c r="AA1262" i="6" s="1"/>
  <c r="AR1262" i="6" s="1"/>
  <c r="R951" i="6"/>
  <c r="Y1265" i="6" s="1"/>
  <c r="AP1265" i="6" s="1"/>
  <c r="R949" i="6"/>
  <c r="Y1263" i="6" s="1"/>
  <c r="AP1263" i="6" s="1"/>
  <c r="P952" i="6"/>
  <c r="W1266" i="6" s="1"/>
  <c r="AN1266" i="6" s="1"/>
  <c r="P948" i="6"/>
  <c r="W1262" i="6" s="1"/>
  <c r="T950" i="6"/>
  <c r="R953" i="6"/>
  <c r="P950" i="6"/>
  <c r="W1264" i="6" s="1"/>
  <c r="AN1264" i="6" s="1"/>
  <c r="T952" i="6"/>
  <c r="AA1266" i="6" s="1"/>
  <c r="AR1266" i="6" s="1"/>
  <c r="S870" i="6"/>
  <c r="Z1158" i="6" s="1"/>
  <c r="AQ1158" i="6" s="1"/>
  <c r="Q871" i="6"/>
  <c r="X1159" i="6" s="1"/>
  <c r="AO1159" i="6" s="1"/>
  <c r="U871" i="6"/>
  <c r="AB1159" i="6" s="1"/>
  <c r="AS1159" i="6" s="1"/>
  <c r="S872" i="6"/>
  <c r="Q873" i="6"/>
  <c r="X1161" i="6" s="1"/>
  <c r="AO1161" i="6" s="1"/>
  <c r="U873" i="6"/>
  <c r="S874" i="6"/>
  <c r="Z1162" i="6" s="1"/>
  <c r="AQ1162" i="6" s="1"/>
  <c r="Q875" i="6"/>
  <c r="X1163" i="6" s="1"/>
  <c r="AO1163" i="6" s="1"/>
  <c r="U875" i="6"/>
  <c r="AB1163" i="6" s="1"/>
  <c r="AS1163" i="6" s="1"/>
  <c r="P870" i="6"/>
  <c r="W1158" i="6" s="1"/>
  <c r="T870" i="6"/>
  <c r="AA1158" i="6" s="1"/>
  <c r="AR1158" i="6" s="1"/>
  <c r="R871" i="6"/>
  <c r="P872" i="6"/>
  <c r="W1160" i="6" s="1"/>
  <c r="AN1160" i="6" s="1"/>
  <c r="T872" i="6"/>
  <c r="AA1160" i="6" s="1"/>
  <c r="AR1160" i="6" s="1"/>
  <c r="R873" i="6"/>
  <c r="Y1161" i="6" s="1"/>
  <c r="AP1161" i="6" s="1"/>
  <c r="P874" i="6"/>
  <c r="W1162" i="6" s="1"/>
  <c r="AN1162" i="6" s="1"/>
  <c r="T874" i="6"/>
  <c r="AA1162" i="6" s="1"/>
  <c r="AR1162" i="6" s="1"/>
  <c r="R875" i="6"/>
  <c r="R870" i="6"/>
  <c r="Y1158" i="6" s="1"/>
  <c r="AP1158" i="6" s="1"/>
  <c r="P871" i="6"/>
  <c r="W1159" i="6" s="1"/>
  <c r="AN1159" i="6" s="1"/>
  <c r="T871" i="6"/>
  <c r="R872" i="6"/>
  <c r="Y1160" i="6" s="1"/>
  <c r="AP1160" i="6" s="1"/>
  <c r="P873" i="6"/>
  <c r="W1161" i="6" s="1"/>
  <c r="AN1161" i="6" s="1"/>
  <c r="T873" i="6"/>
  <c r="AA1161" i="6" s="1"/>
  <c r="AR1161" i="6" s="1"/>
  <c r="R874" i="6"/>
  <c r="P875" i="6"/>
  <c r="W1163" i="6" s="1"/>
  <c r="AN1163" i="6" s="1"/>
  <c r="T875" i="6"/>
  <c r="AA1163" i="6" s="1"/>
  <c r="AR1163" i="6" s="1"/>
  <c r="U870" i="6"/>
  <c r="AB1158" i="6" s="1"/>
  <c r="AS1158" i="6" s="1"/>
  <c r="S873" i="6"/>
  <c r="S871" i="6"/>
  <c r="Z1159" i="6" s="1"/>
  <c r="AQ1159" i="6" s="1"/>
  <c r="Q874" i="6"/>
  <c r="X1162" i="6" s="1"/>
  <c r="AO1162" i="6" s="1"/>
  <c r="Q870" i="6"/>
  <c r="U872" i="6"/>
  <c r="AB1160" i="6" s="1"/>
  <c r="AS1160" i="6" s="1"/>
  <c r="S875" i="6"/>
  <c r="Z1163" i="6" s="1"/>
  <c r="AQ1163" i="6" s="1"/>
  <c r="U874" i="6"/>
  <c r="Q872" i="6"/>
  <c r="X1160" i="6" s="1"/>
  <c r="AO1160" i="6" s="1"/>
  <c r="R1302" i="6"/>
  <c r="P1303" i="6"/>
  <c r="W1735" i="6" s="1"/>
  <c r="AN1735" i="6" s="1"/>
  <c r="T1303" i="6"/>
  <c r="AA1735" i="6" s="1"/>
  <c r="AR1735" i="6" s="1"/>
  <c r="R1304" i="6"/>
  <c r="Y1736" i="6" s="1"/>
  <c r="AP1736" i="6" s="1"/>
  <c r="P1305" i="6"/>
  <c r="T1305" i="6"/>
  <c r="AA1737" i="6" s="1"/>
  <c r="AR1737" i="6" s="1"/>
  <c r="R1306" i="6"/>
  <c r="Y1738" i="6" s="1"/>
  <c r="AP1738" i="6" s="1"/>
  <c r="P1307" i="6"/>
  <c r="W1739" i="6" s="1"/>
  <c r="AN1739" i="6" s="1"/>
  <c r="T1307" i="6"/>
  <c r="S1302" i="6"/>
  <c r="Q1303" i="6"/>
  <c r="X1735" i="6" s="1"/>
  <c r="AO1735" i="6" s="1"/>
  <c r="U1303" i="6"/>
  <c r="AB1735" i="6" s="1"/>
  <c r="AS1735" i="6" s="1"/>
  <c r="S1304" i="6"/>
  <c r="Z1736" i="6" s="1"/>
  <c r="AQ1736" i="6" s="1"/>
  <c r="Q1305" i="6"/>
  <c r="X1737" i="6" s="1"/>
  <c r="AO1737" i="6" s="1"/>
  <c r="U1305" i="6"/>
  <c r="AB1737" i="6" s="1"/>
  <c r="AS1737" i="6" s="1"/>
  <c r="S1306" i="6"/>
  <c r="Q1307" i="6"/>
  <c r="X1739" i="6" s="1"/>
  <c r="AO1739" i="6" s="1"/>
  <c r="U1307" i="6"/>
  <c r="AB1739" i="6" s="1"/>
  <c r="AS1739" i="6" s="1"/>
  <c r="Q1302" i="6"/>
  <c r="X1734" i="6" s="1"/>
  <c r="AO1734" i="6" s="1"/>
  <c r="U1302" i="6"/>
  <c r="S1303" i="6"/>
  <c r="Z1735" i="6" s="1"/>
  <c r="AQ1735" i="6" s="1"/>
  <c r="Q1304" i="6"/>
  <c r="X1736" i="6" s="1"/>
  <c r="AO1736" i="6" s="1"/>
  <c r="U1304" i="6"/>
  <c r="AB1736" i="6" s="1"/>
  <c r="AS1736" i="6" s="1"/>
  <c r="S1305" i="6"/>
  <c r="Q1306" i="6"/>
  <c r="X1738" i="6" s="1"/>
  <c r="AO1738" i="6" s="1"/>
  <c r="U1306" i="6"/>
  <c r="AB1738" i="6" s="1"/>
  <c r="AS1738" i="6" s="1"/>
  <c r="S1307" i="6"/>
  <c r="Z1739" i="6" s="1"/>
  <c r="AQ1739" i="6" s="1"/>
  <c r="R1303" i="6"/>
  <c r="P1306" i="6"/>
  <c r="P1302" i="6"/>
  <c r="W1734" i="6" s="1"/>
  <c r="R1307" i="6"/>
  <c r="Y1739" i="6" s="1"/>
  <c r="AP1739" i="6" s="1"/>
  <c r="P1304" i="6"/>
  <c r="W1736" i="6" s="1"/>
  <c r="AN1736" i="6" s="1"/>
  <c r="T1306" i="6"/>
  <c r="AA1738" i="6" s="1"/>
  <c r="AR1738" i="6" s="1"/>
  <c r="T1304" i="6"/>
  <c r="AA1736" i="6" s="1"/>
  <c r="AR1736" i="6" s="1"/>
  <c r="T1302" i="6"/>
  <c r="AA1734" i="6" s="1"/>
  <c r="AR1734" i="6" s="1"/>
  <c r="R1305" i="6"/>
  <c r="Y1737" i="6" s="1"/>
  <c r="AP1737" i="6" s="1"/>
  <c r="Q930" i="6"/>
  <c r="X1238" i="6" s="1"/>
  <c r="AO1238" i="6" s="1"/>
  <c r="U930" i="6"/>
  <c r="S931" i="6"/>
  <c r="Z1239" i="6" s="1"/>
  <c r="AQ1239" i="6" s="1"/>
  <c r="Q932" i="6"/>
  <c r="X1240" i="6" s="1"/>
  <c r="AO1240" i="6" s="1"/>
  <c r="U932" i="6"/>
  <c r="AB1240" i="6" s="1"/>
  <c r="AS1240" i="6" s="1"/>
  <c r="S933" i="6"/>
  <c r="Q934" i="6"/>
  <c r="X1242" i="6" s="1"/>
  <c r="AO1242" i="6" s="1"/>
  <c r="U934" i="6"/>
  <c r="AB1242" i="6" s="1"/>
  <c r="AS1242" i="6" s="1"/>
  <c r="S935" i="6"/>
  <c r="Z1243" i="6" s="1"/>
  <c r="AQ1243" i="6" s="1"/>
  <c r="R930" i="6"/>
  <c r="Y1238" i="6" s="1"/>
  <c r="AP1238" i="6" s="1"/>
  <c r="P931" i="6"/>
  <c r="T931" i="6"/>
  <c r="AA1239" i="6" s="1"/>
  <c r="AR1239" i="6" s="1"/>
  <c r="R932" i="6"/>
  <c r="Y1240" i="6" s="1"/>
  <c r="AP1240" i="6" s="1"/>
  <c r="P933" i="6"/>
  <c r="W1241" i="6" s="1"/>
  <c r="AN1241" i="6" s="1"/>
  <c r="T933" i="6"/>
  <c r="AA1241" i="6" s="1"/>
  <c r="AR1241" i="6" s="1"/>
  <c r="R934" i="6"/>
  <c r="Y1242" i="6" s="1"/>
  <c r="AP1242" i="6" s="1"/>
  <c r="P935" i="6"/>
  <c r="T935" i="6"/>
  <c r="AA1243" i="6" s="1"/>
  <c r="AR1243" i="6" s="1"/>
  <c r="P930" i="6"/>
  <c r="W1238" i="6" s="1"/>
  <c r="T930" i="6"/>
  <c r="AA1238" i="6" s="1"/>
  <c r="AR1238" i="6" s="1"/>
  <c r="R931" i="6"/>
  <c r="P932" i="6"/>
  <c r="W1240" i="6" s="1"/>
  <c r="AN1240" i="6" s="1"/>
  <c r="T932" i="6"/>
  <c r="AA1240" i="6" s="1"/>
  <c r="AR1240" i="6" s="1"/>
  <c r="R933" i="6"/>
  <c r="Y1241" i="6" s="1"/>
  <c r="AP1241" i="6" s="1"/>
  <c r="P934" i="6"/>
  <c r="T934" i="6"/>
  <c r="AA1242" i="6" s="1"/>
  <c r="AR1242" i="6" s="1"/>
  <c r="R935" i="6"/>
  <c r="Y1243" i="6" s="1"/>
  <c r="AP1243" i="6" s="1"/>
  <c r="S930" i="6"/>
  <c r="Q933" i="6"/>
  <c r="U935" i="6"/>
  <c r="Q931" i="6"/>
  <c r="X1239" i="6" s="1"/>
  <c r="AO1239" i="6" s="1"/>
  <c r="U933" i="6"/>
  <c r="AB1241" i="6" s="1"/>
  <c r="AS1241" i="6" s="1"/>
  <c r="S932" i="6"/>
  <c r="Z1240" i="6" s="1"/>
  <c r="AQ1240" i="6" s="1"/>
  <c r="Q935" i="6"/>
  <c r="X1243" i="6" s="1"/>
  <c r="AO1243" i="6" s="1"/>
  <c r="U931" i="6"/>
  <c r="AB1239" i="6" s="1"/>
  <c r="AS1239" i="6" s="1"/>
  <c r="S934" i="6"/>
  <c r="Z1242" i="6" s="1"/>
  <c r="AQ1242" i="6" s="1"/>
  <c r="P960" i="6"/>
  <c r="W1278" i="6" s="1"/>
  <c r="T960" i="6"/>
  <c r="R961" i="6"/>
  <c r="Y1279" i="6" s="1"/>
  <c r="AP1279" i="6" s="1"/>
  <c r="P962" i="6"/>
  <c r="W1280" i="6" s="1"/>
  <c r="AN1280" i="6" s="1"/>
  <c r="T962" i="6"/>
  <c r="AA1280" i="6" s="1"/>
  <c r="AR1280" i="6" s="1"/>
  <c r="R963" i="6"/>
  <c r="P964" i="6"/>
  <c r="W1282" i="6" s="1"/>
  <c r="AN1282" i="6" s="1"/>
  <c r="T964" i="6"/>
  <c r="AA1282" i="6" s="1"/>
  <c r="AR1282" i="6" s="1"/>
  <c r="R965" i="6"/>
  <c r="Y1283" i="6" s="1"/>
  <c r="AP1283" i="6" s="1"/>
  <c r="Q960" i="6"/>
  <c r="X1278" i="6" s="1"/>
  <c r="AO1278" i="6" s="1"/>
  <c r="U960" i="6"/>
  <c r="S961" i="6"/>
  <c r="Z1279" i="6" s="1"/>
  <c r="AQ1279" i="6" s="1"/>
  <c r="Q962" i="6"/>
  <c r="U962" i="6"/>
  <c r="AB1280" i="6" s="1"/>
  <c r="AS1280" i="6" s="1"/>
  <c r="S963" i="6"/>
  <c r="Z1281" i="6" s="1"/>
  <c r="AQ1281" i="6" s="1"/>
  <c r="Q964" i="6"/>
  <c r="X1282" i="6" s="1"/>
  <c r="AO1282" i="6" s="1"/>
  <c r="U964" i="6"/>
  <c r="AB1282" i="6" s="1"/>
  <c r="AS1282" i="6" s="1"/>
  <c r="S965" i="6"/>
  <c r="Z1283" i="6" s="1"/>
  <c r="AQ1283" i="6" s="1"/>
  <c r="S960" i="6"/>
  <c r="Z1278" i="6" s="1"/>
  <c r="AQ1278" i="6" s="1"/>
  <c r="Q961" i="6"/>
  <c r="X1279" i="6" s="1"/>
  <c r="AO1279" i="6" s="1"/>
  <c r="U961" i="6"/>
  <c r="S962" i="6"/>
  <c r="Z1280" i="6" s="1"/>
  <c r="AQ1280" i="6" s="1"/>
  <c r="Q963" i="6"/>
  <c r="X1281" i="6" s="1"/>
  <c r="AO1281" i="6" s="1"/>
  <c r="U963" i="6"/>
  <c r="AB1281" i="6" s="1"/>
  <c r="AS1281" i="6" s="1"/>
  <c r="S964" i="6"/>
  <c r="Q965" i="6"/>
  <c r="X1283" i="6" s="1"/>
  <c r="AO1283" i="6" s="1"/>
  <c r="U965" i="6"/>
  <c r="AB1283" i="6" s="1"/>
  <c r="AS1283" i="6" s="1"/>
  <c r="T961" i="6"/>
  <c r="AA1279" i="6" s="1"/>
  <c r="AR1279" i="6" s="1"/>
  <c r="R964" i="6"/>
  <c r="Y1282" i="6" s="1"/>
  <c r="AP1282" i="6" s="1"/>
  <c r="R962" i="6"/>
  <c r="Y1280" i="6" s="1"/>
  <c r="AP1280" i="6" s="1"/>
  <c r="P965" i="6"/>
  <c r="W1283" i="6" s="1"/>
  <c r="AN1283" i="6" s="1"/>
  <c r="P961" i="6"/>
  <c r="W1279" i="6" s="1"/>
  <c r="AN1279" i="6" s="1"/>
  <c r="T963" i="6"/>
  <c r="AA1281" i="6" s="1"/>
  <c r="AR1281" i="6" s="1"/>
  <c r="R960" i="6"/>
  <c r="P963" i="6"/>
  <c r="T965" i="6"/>
  <c r="Q1194" i="6"/>
  <c r="X1590" i="6" s="1"/>
  <c r="AO1590" i="6" s="1"/>
  <c r="U1194" i="6"/>
  <c r="S1195" i="6"/>
  <c r="Z1591" i="6" s="1"/>
  <c r="AQ1591" i="6" s="1"/>
  <c r="Q1196" i="6"/>
  <c r="U1196" i="6"/>
  <c r="AB1592" i="6" s="1"/>
  <c r="AS1592" i="6" s="1"/>
  <c r="S1197" i="6"/>
  <c r="Z1593" i="6" s="1"/>
  <c r="AQ1593" i="6" s="1"/>
  <c r="Q1198" i="6"/>
  <c r="X1594" i="6" s="1"/>
  <c r="AO1594" i="6" s="1"/>
  <c r="U1198" i="6"/>
  <c r="AB1594" i="6" s="1"/>
  <c r="AS1594" i="6" s="1"/>
  <c r="S1199" i="6"/>
  <c r="Z1595" i="6" s="1"/>
  <c r="AQ1595" i="6" s="1"/>
  <c r="R1194" i="6"/>
  <c r="Y1590" i="6" s="1"/>
  <c r="AP1590" i="6" s="1"/>
  <c r="P1195" i="6"/>
  <c r="W1591" i="6" s="1"/>
  <c r="AN1591" i="6" s="1"/>
  <c r="T1195" i="6"/>
  <c r="R1196" i="6"/>
  <c r="Y1592" i="6" s="1"/>
  <c r="AP1592" i="6" s="1"/>
  <c r="P1197" i="6"/>
  <c r="W1593" i="6" s="1"/>
  <c r="AN1593" i="6" s="1"/>
  <c r="T1197" i="6"/>
  <c r="AA1593" i="6" s="1"/>
  <c r="AR1593" i="6" s="1"/>
  <c r="R1198" i="6"/>
  <c r="P1199" i="6"/>
  <c r="W1595" i="6" s="1"/>
  <c r="AN1595" i="6" s="1"/>
  <c r="T1199" i="6"/>
  <c r="AA1595" i="6" s="1"/>
  <c r="AR1595" i="6" s="1"/>
  <c r="P1194" i="6"/>
  <c r="W1590" i="6" s="1"/>
  <c r="T1194" i="6"/>
  <c r="AA1590" i="6" s="1"/>
  <c r="AR1590" i="6" s="1"/>
  <c r="R1195" i="6"/>
  <c r="Y1591" i="6" s="1"/>
  <c r="AP1591" i="6" s="1"/>
  <c r="P1196" i="6"/>
  <c r="W1592" i="6" s="1"/>
  <c r="AN1592" i="6" s="1"/>
  <c r="T1196" i="6"/>
  <c r="R1197" i="6"/>
  <c r="Y1593" i="6" s="1"/>
  <c r="AP1593" i="6" s="1"/>
  <c r="P1198" i="6"/>
  <c r="W1594" i="6" s="1"/>
  <c r="AN1594" i="6" s="1"/>
  <c r="T1198" i="6"/>
  <c r="AA1594" i="6" s="1"/>
  <c r="AR1594" i="6" s="1"/>
  <c r="R1199" i="6"/>
  <c r="Q1195" i="6"/>
  <c r="U1197" i="6"/>
  <c r="U1195" i="6"/>
  <c r="AB1591" i="6" s="1"/>
  <c r="AS1591" i="6" s="1"/>
  <c r="S1198" i="6"/>
  <c r="Z1594" i="6" s="1"/>
  <c r="AQ1594" i="6" s="1"/>
  <c r="S1194" i="6"/>
  <c r="Z1590" i="6" s="1"/>
  <c r="AQ1590" i="6" s="1"/>
  <c r="Q1197" i="6"/>
  <c r="X1593" i="6" s="1"/>
  <c r="AO1593" i="6" s="1"/>
  <c r="U1199" i="6"/>
  <c r="AB1595" i="6" s="1"/>
  <c r="AS1595" i="6" s="1"/>
  <c r="Q1199" i="6"/>
  <c r="X1595" i="6" s="1"/>
  <c r="AO1595" i="6" s="1"/>
  <c r="S1196" i="6"/>
  <c r="Z1592" i="6" s="1"/>
  <c r="AQ1592" i="6" s="1"/>
  <c r="R1116" i="6"/>
  <c r="Y1486" i="6" s="1"/>
  <c r="AP1486" i="6" s="1"/>
  <c r="P1117" i="6"/>
  <c r="T1117" i="6"/>
  <c r="AA1487" i="6" s="1"/>
  <c r="AR1487" i="6" s="1"/>
  <c r="R1118" i="6"/>
  <c r="Y1488" i="6" s="1"/>
  <c r="AP1488" i="6" s="1"/>
  <c r="P1119" i="6"/>
  <c r="W1489" i="6" s="1"/>
  <c r="AN1489" i="6" s="1"/>
  <c r="T1119" i="6"/>
  <c r="AA1489" i="6" s="1"/>
  <c r="AR1489" i="6" s="1"/>
  <c r="R1120" i="6"/>
  <c r="Y1490" i="6" s="1"/>
  <c r="AP1490" i="6" s="1"/>
  <c r="P1121" i="6"/>
  <c r="T1121" i="6"/>
  <c r="AA1491" i="6" s="1"/>
  <c r="AR1491" i="6" s="1"/>
  <c r="S1116" i="6"/>
  <c r="Z1486" i="6" s="1"/>
  <c r="AQ1486" i="6" s="1"/>
  <c r="Q1117" i="6"/>
  <c r="X1487" i="6" s="1"/>
  <c r="AO1487" i="6" s="1"/>
  <c r="U1117" i="6"/>
  <c r="S1118" i="6"/>
  <c r="Z1488" i="6" s="1"/>
  <c r="AQ1488" i="6" s="1"/>
  <c r="Q1119" i="6"/>
  <c r="X1489" i="6" s="1"/>
  <c r="AO1489" i="6" s="1"/>
  <c r="U1119" i="6"/>
  <c r="AB1489" i="6" s="1"/>
  <c r="AS1489" i="6" s="1"/>
  <c r="S1120" i="6"/>
  <c r="Q1121" i="6"/>
  <c r="X1491" i="6" s="1"/>
  <c r="AO1491" i="6" s="1"/>
  <c r="U1121" i="6"/>
  <c r="AB1491" i="6" s="1"/>
  <c r="AS1491" i="6" s="1"/>
  <c r="Q1116" i="6"/>
  <c r="U1116" i="6"/>
  <c r="AB1486" i="6" s="1"/>
  <c r="AS1486" i="6" s="1"/>
  <c r="S1117" i="6"/>
  <c r="Z1487" i="6" s="1"/>
  <c r="AQ1487" i="6" s="1"/>
  <c r="Q1118" i="6"/>
  <c r="X1488" i="6" s="1"/>
  <c r="AO1488" i="6" s="1"/>
  <c r="U1118" i="6"/>
  <c r="S1119" i="6"/>
  <c r="Z1489" i="6" s="1"/>
  <c r="AQ1489" i="6" s="1"/>
  <c r="Q1120" i="6"/>
  <c r="X1490" i="6" s="1"/>
  <c r="AO1490" i="6" s="1"/>
  <c r="U1120" i="6"/>
  <c r="AB1490" i="6" s="1"/>
  <c r="AS1490" i="6" s="1"/>
  <c r="S1121" i="6"/>
  <c r="R1117" i="6"/>
  <c r="Y1487" i="6" s="1"/>
  <c r="AP1487" i="6" s="1"/>
  <c r="P1120" i="6"/>
  <c r="W1490" i="6" s="1"/>
  <c r="AN1490" i="6" s="1"/>
  <c r="P1118" i="6"/>
  <c r="W1488" i="6" s="1"/>
  <c r="AN1488" i="6" s="1"/>
  <c r="T1120" i="6"/>
  <c r="AA1490" i="6" s="1"/>
  <c r="AR1490" i="6" s="1"/>
  <c r="T1116" i="6"/>
  <c r="R1119" i="6"/>
  <c r="P1116" i="6"/>
  <c r="W1486" i="6" s="1"/>
  <c r="T1118" i="6"/>
  <c r="AA1488" i="6" s="1"/>
  <c r="AR1488" i="6" s="1"/>
  <c r="R1121" i="6"/>
  <c r="Y1491" i="6" s="1"/>
  <c r="AP1491" i="6" s="1"/>
  <c r="P1242" i="6"/>
  <c r="W1654" i="6" s="1"/>
  <c r="T1242" i="6"/>
  <c r="AA1654" i="6" s="1"/>
  <c r="AR1654" i="6" s="1"/>
  <c r="R1243" i="6"/>
  <c r="Y1655" i="6" s="1"/>
  <c r="AP1655" i="6" s="1"/>
  <c r="P1244" i="6"/>
  <c r="W1656" i="6" s="1"/>
  <c r="AN1656" i="6" s="1"/>
  <c r="T1244" i="6"/>
  <c r="R1245" i="6"/>
  <c r="Y1657" i="6" s="1"/>
  <c r="AP1657" i="6" s="1"/>
  <c r="P1246" i="6"/>
  <c r="W1658" i="6" s="1"/>
  <c r="AN1658" i="6" s="1"/>
  <c r="T1246" i="6"/>
  <c r="AA1658" i="6" s="1"/>
  <c r="AR1658" i="6" s="1"/>
  <c r="R1247" i="6"/>
  <c r="Q1242" i="6"/>
  <c r="X1654" i="6" s="1"/>
  <c r="AO1654" i="6" s="1"/>
  <c r="U1242" i="6"/>
  <c r="S1243" i="6"/>
  <c r="Z1655" i="6" s="1"/>
  <c r="AQ1655" i="6" s="1"/>
  <c r="Q1244" i="6"/>
  <c r="X1656" i="6" s="1"/>
  <c r="AO1656" i="6" s="1"/>
  <c r="U1244" i="6"/>
  <c r="AB1656" i="6" s="1"/>
  <c r="AS1656" i="6" s="1"/>
  <c r="S1245" i="6"/>
  <c r="Z1657" i="6" s="1"/>
  <c r="AQ1657" i="6" s="1"/>
  <c r="Q1246" i="6"/>
  <c r="X1658" i="6" s="1"/>
  <c r="AO1658" i="6" s="1"/>
  <c r="U1246" i="6"/>
  <c r="S1247" i="6"/>
  <c r="Z1659" i="6" s="1"/>
  <c r="AQ1659" i="6" s="1"/>
  <c r="S1242" i="6"/>
  <c r="Z1654" i="6" s="1"/>
  <c r="AQ1654" i="6" s="1"/>
  <c r="Q1243" i="6"/>
  <c r="U1243" i="6"/>
  <c r="AB1655" i="6" s="1"/>
  <c r="AS1655" i="6" s="1"/>
  <c r="S1244" i="6"/>
  <c r="Z1656" i="6" s="1"/>
  <c r="AQ1656" i="6" s="1"/>
  <c r="Q1245" i="6"/>
  <c r="X1657" i="6" s="1"/>
  <c r="AO1657" i="6" s="1"/>
  <c r="U1245" i="6"/>
  <c r="S1246" i="6"/>
  <c r="Z1658" i="6" s="1"/>
  <c r="AQ1658" i="6" s="1"/>
  <c r="Q1247" i="6"/>
  <c r="X1659" i="6" s="1"/>
  <c r="AO1659" i="6" s="1"/>
  <c r="U1247" i="6"/>
  <c r="AB1659" i="6" s="1"/>
  <c r="AS1659" i="6" s="1"/>
  <c r="T1243" i="6"/>
  <c r="R1246" i="6"/>
  <c r="R1244" i="6"/>
  <c r="Y1656" i="6" s="1"/>
  <c r="AP1656" i="6" s="1"/>
  <c r="P1247" i="6"/>
  <c r="W1659" i="6" s="1"/>
  <c r="AN1659" i="6" s="1"/>
  <c r="P1243" i="6"/>
  <c r="W1655" i="6" s="1"/>
  <c r="AN1655" i="6" s="1"/>
  <c r="T1245" i="6"/>
  <c r="AA1657" i="6" s="1"/>
  <c r="AR1657" i="6" s="1"/>
  <c r="R1242" i="6"/>
  <c r="Y1654" i="6" s="1"/>
  <c r="AP1654" i="6" s="1"/>
  <c r="P1245" i="6"/>
  <c r="W1657" i="6" s="1"/>
  <c r="AN1657" i="6" s="1"/>
  <c r="T1247" i="6"/>
  <c r="AA1659" i="6" s="1"/>
  <c r="AR1659" i="6" s="1"/>
  <c r="R1092" i="6"/>
  <c r="Y1454" i="6" s="1"/>
  <c r="AP1454" i="6" s="1"/>
  <c r="P1093" i="6"/>
  <c r="W1455" i="6" s="1"/>
  <c r="AN1455" i="6" s="1"/>
  <c r="T1093" i="6"/>
  <c r="AA1455" i="6" s="1"/>
  <c r="AR1455" i="6" s="1"/>
  <c r="R1094" i="6"/>
  <c r="Y1456" i="6" s="1"/>
  <c r="AP1456" i="6" s="1"/>
  <c r="P1095" i="6"/>
  <c r="T1095" i="6"/>
  <c r="AA1457" i="6" s="1"/>
  <c r="AR1457" i="6" s="1"/>
  <c r="R1096" i="6"/>
  <c r="P1097" i="6"/>
  <c r="W1459" i="6" s="1"/>
  <c r="AN1459" i="6" s="1"/>
  <c r="T1097" i="6"/>
  <c r="AA1459" i="6" s="1"/>
  <c r="AR1459" i="6" s="1"/>
  <c r="S1092" i="6"/>
  <c r="Z1454" i="6" s="1"/>
  <c r="AQ1454" i="6" s="1"/>
  <c r="Q1093" i="6"/>
  <c r="X1455" i="6" s="1"/>
  <c r="AO1455" i="6" s="1"/>
  <c r="U1093" i="6"/>
  <c r="S1094" i="6"/>
  <c r="Z1456" i="6" s="1"/>
  <c r="AQ1456" i="6" s="1"/>
  <c r="Q1095" i="6"/>
  <c r="X1457" i="6" s="1"/>
  <c r="AO1457" i="6" s="1"/>
  <c r="U1095" i="6"/>
  <c r="AB1457" i="6" s="1"/>
  <c r="AS1457" i="6" s="1"/>
  <c r="S1096" i="6"/>
  <c r="Q1097" i="6"/>
  <c r="X1459" i="6" s="1"/>
  <c r="AO1459" i="6" s="1"/>
  <c r="U1097" i="6"/>
  <c r="AB1459" i="6" s="1"/>
  <c r="AS1459" i="6" s="1"/>
  <c r="Q1092" i="6"/>
  <c r="U1092" i="6"/>
  <c r="AB1454" i="6" s="1"/>
  <c r="AS1454" i="6" s="1"/>
  <c r="S1093" i="6"/>
  <c r="Z1455" i="6" s="1"/>
  <c r="AQ1455" i="6" s="1"/>
  <c r="Q1094" i="6"/>
  <c r="X1456" i="6" s="1"/>
  <c r="AO1456" i="6" s="1"/>
  <c r="U1094" i="6"/>
  <c r="S1095" i="6"/>
  <c r="Z1457" i="6" s="1"/>
  <c r="AQ1457" i="6" s="1"/>
  <c r="Q1096" i="6"/>
  <c r="X1458" i="6" s="1"/>
  <c r="AO1458" i="6" s="1"/>
  <c r="U1096" i="6"/>
  <c r="AB1458" i="6" s="1"/>
  <c r="AS1458" i="6" s="1"/>
  <c r="S1097" i="6"/>
  <c r="P1094" i="6"/>
  <c r="W1456" i="6" s="1"/>
  <c r="AN1456" i="6" s="1"/>
  <c r="T1096" i="6"/>
  <c r="AA1458" i="6" s="1"/>
  <c r="AR1458" i="6" s="1"/>
  <c r="P1092" i="6"/>
  <c r="W1454" i="6" s="1"/>
  <c r="T1094" i="6"/>
  <c r="AA1456" i="6" s="1"/>
  <c r="AR1456" i="6" s="1"/>
  <c r="R1097" i="6"/>
  <c r="Y1459" i="6" s="1"/>
  <c r="AP1459" i="6" s="1"/>
  <c r="R1093" i="6"/>
  <c r="Y1455" i="6" s="1"/>
  <c r="AP1455" i="6" s="1"/>
  <c r="P1096" i="6"/>
  <c r="W1458" i="6" s="1"/>
  <c r="AN1458" i="6" s="1"/>
  <c r="R1095" i="6"/>
  <c r="T1092" i="6"/>
  <c r="Q1050" i="6"/>
  <c r="X1398" i="6" s="1"/>
  <c r="AO1398" i="6" s="1"/>
  <c r="U1050" i="6"/>
  <c r="S1051" i="6"/>
  <c r="Z1399" i="6" s="1"/>
  <c r="AQ1399" i="6" s="1"/>
  <c r="Q1052" i="6"/>
  <c r="X1400" i="6" s="1"/>
  <c r="AO1400" i="6" s="1"/>
  <c r="U1052" i="6"/>
  <c r="AB1400" i="6" s="1"/>
  <c r="AS1400" i="6" s="1"/>
  <c r="S1053" i="6"/>
  <c r="Z1401" i="6" s="1"/>
  <c r="AQ1401" i="6" s="1"/>
  <c r="Q1054" i="6"/>
  <c r="X1402" i="6" s="1"/>
  <c r="AO1402" i="6" s="1"/>
  <c r="U1054" i="6"/>
  <c r="S1055" i="6"/>
  <c r="Z1403" i="6" s="1"/>
  <c r="AQ1403" i="6" s="1"/>
  <c r="R1050" i="6"/>
  <c r="Y1398" i="6" s="1"/>
  <c r="AP1398" i="6" s="1"/>
  <c r="P1051" i="6"/>
  <c r="W1399" i="6" s="1"/>
  <c r="AN1399" i="6" s="1"/>
  <c r="T1051" i="6"/>
  <c r="R1052" i="6"/>
  <c r="Y1400" i="6" s="1"/>
  <c r="AP1400" i="6" s="1"/>
  <c r="P1053" i="6"/>
  <c r="W1401" i="6" s="1"/>
  <c r="AN1401" i="6" s="1"/>
  <c r="T1053" i="6"/>
  <c r="AA1401" i="6" s="1"/>
  <c r="AR1401" i="6" s="1"/>
  <c r="R1054" i="6"/>
  <c r="P1055" i="6"/>
  <c r="W1403" i="6" s="1"/>
  <c r="AN1403" i="6" s="1"/>
  <c r="T1055" i="6"/>
  <c r="AA1403" i="6" s="1"/>
  <c r="AR1403" i="6" s="1"/>
  <c r="P1050" i="6"/>
  <c r="W1398" i="6" s="1"/>
  <c r="T1050" i="6"/>
  <c r="AA1398" i="6" s="1"/>
  <c r="AR1398" i="6" s="1"/>
  <c r="R1051" i="6"/>
  <c r="Y1399" i="6" s="1"/>
  <c r="AP1399" i="6" s="1"/>
  <c r="P1052" i="6"/>
  <c r="W1400" i="6" s="1"/>
  <c r="AN1400" i="6" s="1"/>
  <c r="T1052" i="6"/>
  <c r="R1053" i="6"/>
  <c r="Y1401" i="6" s="1"/>
  <c r="AP1401" i="6" s="1"/>
  <c r="P1054" i="6"/>
  <c r="W1402" i="6" s="1"/>
  <c r="AN1402" i="6" s="1"/>
  <c r="T1054" i="6"/>
  <c r="AA1402" i="6" s="1"/>
  <c r="AR1402" i="6" s="1"/>
  <c r="R1055" i="6"/>
  <c r="S1052" i="6"/>
  <c r="Z1400" i="6" s="1"/>
  <c r="AQ1400" i="6" s="1"/>
  <c r="Q1055" i="6"/>
  <c r="X1403" i="6" s="1"/>
  <c r="AO1403" i="6" s="1"/>
  <c r="S1050" i="6"/>
  <c r="Z1398" i="6" s="1"/>
  <c r="AQ1398" i="6" s="1"/>
  <c r="Q1053" i="6"/>
  <c r="X1401" i="6" s="1"/>
  <c r="AO1401" i="6" s="1"/>
  <c r="U1055" i="6"/>
  <c r="AB1403" i="6" s="1"/>
  <c r="AS1403" i="6" s="1"/>
  <c r="U1051" i="6"/>
  <c r="AB1399" i="6" s="1"/>
  <c r="AS1399" i="6" s="1"/>
  <c r="S1054" i="6"/>
  <c r="Z1402" i="6" s="1"/>
  <c r="AQ1402" i="6" s="1"/>
  <c r="U1053" i="6"/>
  <c r="Q1051" i="6"/>
  <c r="Q180" i="6"/>
  <c r="U180" i="6"/>
  <c r="S181" i="6"/>
  <c r="Z239" i="6" s="1"/>
  <c r="AQ239" i="6" s="1"/>
  <c r="Q182" i="6"/>
  <c r="X240" i="6" s="1"/>
  <c r="AO240" i="6" s="1"/>
  <c r="U182" i="6"/>
  <c r="AB240" i="6" s="1"/>
  <c r="AS240" i="6" s="1"/>
  <c r="S183" i="6"/>
  <c r="Z241" i="6" s="1"/>
  <c r="AQ241" i="6" s="1"/>
  <c r="Q184" i="6"/>
  <c r="X242" i="6" s="1"/>
  <c r="AO242" i="6" s="1"/>
  <c r="U184" i="6"/>
  <c r="S185" i="6"/>
  <c r="Z243" i="6" s="1"/>
  <c r="AQ243" i="6" s="1"/>
  <c r="P180" i="6"/>
  <c r="T180" i="6"/>
  <c r="AA238" i="6" s="1"/>
  <c r="AR238" i="6" s="1"/>
  <c r="R181" i="6"/>
  <c r="P182" i="6"/>
  <c r="W240" i="6" s="1"/>
  <c r="AN240" i="6" s="1"/>
  <c r="T182" i="6"/>
  <c r="AA240" i="6" s="1"/>
  <c r="AR240" i="6" s="1"/>
  <c r="R183" i="6"/>
  <c r="Y241" i="6" s="1"/>
  <c r="AP241" i="6" s="1"/>
  <c r="P184" i="6"/>
  <c r="W242" i="6" s="1"/>
  <c r="AN242" i="6" s="1"/>
  <c r="T184" i="6"/>
  <c r="AA242" i="6" s="1"/>
  <c r="AR242" i="6" s="1"/>
  <c r="R185" i="6"/>
  <c r="Y243" i="6" s="1"/>
  <c r="AP243" i="6" s="1"/>
  <c r="S180" i="6"/>
  <c r="Z238" i="6" s="1"/>
  <c r="AQ238" i="6" s="1"/>
  <c r="U181" i="6"/>
  <c r="Q183" i="6"/>
  <c r="X241" i="6" s="1"/>
  <c r="AO241" i="6" s="1"/>
  <c r="S184" i="6"/>
  <c r="U185" i="6"/>
  <c r="AB243" i="6" s="1"/>
  <c r="AS243" i="6" s="1"/>
  <c r="P181" i="6"/>
  <c r="W239" i="6" s="1"/>
  <c r="AN239" i="6" s="1"/>
  <c r="R182" i="6"/>
  <c r="T183" i="6"/>
  <c r="P185" i="6"/>
  <c r="W243" i="6" s="1"/>
  <c r="AN243" i="6" s="1"/>
  <c r="R180" i="6"/>
  <c r="T181" i="6"/>
  <c r="P183" i="6"/>
  <c r="W241" i="6" s="1"/>
  <c r="AN241" i="6" s="1"/>
  <c r="R184" i="6"/>
  <c r="Y242" i="6" s="1"/>
  <c r="AP242" i="6" s="1"/>
  <c r="T185" i="6"/>
  <c r="AA243" i="6" s="1"/>
  <c r="AR243" i="6" s="1"/>
  <c r="Q181" i="6"/>
  <c r="X239" i="6" s="1"/>
  <c r="AO239" i="6" s="1"/>
  <c r="S182" i="6"/>
  <c r="Z240" i="6" s="1"/>
  <c r="AQ240" i="6" s="1"/>
  <c r="Q185" i="6"/>
  <c r="X243" i="6" s="1"/>
  <c r="AO243" i="6" s="1"/>
  <c r="U183" i="6"/>
  <c r="AB241" i="6" s="1"/>
  <c r="AS241" i="6" s="1"/>
  <c r="R714" i="6"/>
  <c r="Y950" i="6" s="1"/>
  <c r="AP950" i="6" s="1"/>
  <c r="P715" i="6"/>
  <c r="T715" i="6"/>
  <c r="AA951" i="6" s="1"/>
  <c r="AR951" i="6" s="1"/>
  <c r="R716" i="6"/>
  <c r="Y952" i="6" s="1"/>
  <c r="AP952" i="6" s="1"/>
  <c r="P717" i="6"/>
  <c r="W953" i="6" s="1"/>
  <c r="AN953" i="6" s="1"/>
  <c r="T717" i="6"/>
  <c r="R718" i="6"/>
  <c r="Y954" i="6" s="1"/>
  <c r="AP954" i="6" s="1"/>
  <c r="P719" i="6"/>
  <c r="W955" i="6" s="1"/>
  <c r="AN955" i="6" s="1"/>
  <c r="T719" i="6"/>
  <c r="AA955" i="6" s="1"/>
  <c r="AR955" i="6" s="1"/>
  <c r="S714" i="6"/>
  <c r="Z950" i="6" s="1"/>
  <c r="AQ950" i="6" s="1"/>
  <c r="Q715" i="6"/>
  <c r="U715" i="6"/>
  <c r="S716" i="6"/>
  <c r="Z952" i="6" s="1"/>
  <c r="AQ952" i="6" s="1"/>
  <c r="Q717" i="6"/>
  <c r="X953" i="6" s="1"/>
  <c r="AO953" i="6" s="1"/>
  <c r="U717" i="6"/>
  <c r="AB953" i="6" s="1"/>
  <c r="AS953" i="6" s="1"/>
  <c r="S718" i="6"/>
  <c r="Z954" i="6" s="1"/>
  <c r="AQ954" i="6" s="1"/>
  <c r="Q719" i="6"/>
  <c r="X955" i="6" s="1"/>
  <c r="AO955" i="6" s="1"/>
  <c r="U719" i="6"/>
  <c r="AB955" i="6" s="1"/>
  <c r="AS955" i="6" s="1"/>
  <c r="Q714" i="6"/>
  <c r="X950" i="6" s="1"/>
  <c r="AO950" i="6" s="1"/>
  <c r="U714" i="6"/>
  <c r="AB950" i="6" s="1"/>
  <c r="AS950" i="6" s="1"/>
  <c r="S715" i="6"/>
  <c r="Q716" i="6"/>
  <c r="X952" i="6" s="1"/>
  <c r="AO952" i="6" s="1"/>
  <c r="U716" i="6"/>
  <c r="AB952" i="6" s="1"/>
  <c r="AS952" i="6" s="1"/>
  <c r="S717" i="6"/>
  <c r="Z953" i="6" s="1"/>
  <c r="AQ953" i="6" s="1"/>
  <c r="Q718" i="6"/>
  <c r="U718" i="6"/>
  <c r="AB954" i="6" s="1"/>
  <c r="AS954" i="6" s="1"/>
  <c r="S719" i="6"/>
  <c r="Z955" i="6" s="1"/>
  <c r="AQ955" i="6" s="1"/>
  <c r="P716" i="6"/>
  <c r="W952" i="6" s="1"/>
  <c r="AN952" i="6" s="1"/>
  <c r="T718" i="6"/>
  <c r="AA954" i="6" s="1"/>
  <c r="AR954" i="6" s="1"/>
  <c r="P714" i="6"/>
  <c r="W950" i="6" s="1"/>
  <c r="T716" i="6"/>
  <c r="R719" i="6"/>
  <c r="R715" i="6"/>
  <c r="Y951" i="6" s="1"/>
  <c r="AP951" i="6" s="1"/>
  <c r="P718" i="6"/>
  <c r="W954" i="6" s="1"/>
  <c r="AN954" i="6" s="1"/>
  <c r="T714" i="6"/>
  <c r="AA950" i="6" s="1"/>
  <c r="AR950" i="6" s="1"/>
  <c r="R717" i="6"/>
  <c r="Y953" i="6" s="1"/>
  <c r="AP953" i="6" s="1"/>
  <c r="R492" i="6"/>
  <c r="Y654" i="6" s="1"/>
  <c r="AP654" i="6" s="1"/>
  <c r="P493" i="6"/>
  <c r="T493" i="6"/>
  <c r="AA655" i="6" s="1"/>
  <c r="AR655" i="6" s="1"/>
  <c r="R494" i="6"/>
  <c r="Y656" i="6" s="1"/>
  <c r="AP656" i="6" s="1"/>
  <c r="P495" i="6"/>
  <c r="W657" i="6" s="1"/>
  <c r="AN657" i="6" s="1"/>
  <c r="T495" i="6"/>
  <c r="R496" i="6"/>
  <c r="Y658" i="6" s="1"/>
  <c r="AP658" i="6" s="1"/>
  <c r="P497" i="6"/>
  <c r="W659" i="6" s="1"/>
  <c r="AN659" i="6" s="1"/>
  <c r="T497" i="6"/>
  <c r="AA659" i="6" s="1"/>
  <c r="AR659" i="6" s="1"/>
  <c r="S492" i="6"/>
  <c r="Q493" i="6"/>
  <c r="X655" i="6" s="1"/>
  <c r="AO655" i="6" s="1"/>
  <c r="U493" i="6"/>
  <c r="AB655" i="6" s="1"/>
  <c r="AS655" i="6" s="1"/>
  <c r="S494" i="6"/>
  <c r="Q495" i="6"/>
  <c r="X657" i="6" s="1"/>
  <c r="AO657" i="6" s="1"/>
  <c r="U495" i="6"/>
  <c r="AB657" i="6" s="1"/>
  <c r="AS657" i="6" s="1"/>
  <c r="S496" i="6"/>
  <c r="Z658" i="6" s="1"/>
  <c r="AQ658" i="6" s="1"/>
  <c r="Q497" i="6"/>
  <c r="X659" i="6" s="1"/>
  <c r="AO659" i="6" s="1"/>
  <c r="U497" i="6"/>
  <c r="Q492" i="6"/>
  <c r="X654" i="6" s="1"/>
  <c r="AO654" i="6" s="1"/>
  <c r="U492" i="6"/>
  <c r="AB654" i="6" s="1"/>
  <c r="AS654" i="6" s="1"/>
  <c r="S493" i="6"/>
  <c r="Z655" i="6" s="1"/>
  <c r="AQ655" i="6" s="1"/>
  <c r="Q494" i="6"/>
  <c r="X656" i="6" s="1"/>
  <c r="AO656" i="6" s="1"/>
  <c r="U494" i="6"/>
  <c r="AB656" i="6" s="1"/>
  <c r="AS656" i="6" s="1"/>
  <c r="S495" i="6"/>
  <c r="Z657" i="6" s="1"/>
  <c r="AQ657" i="6" s="1"/>
  <c r="Q496" i="6"/>
  <c r="U496" i="6"/>
  <c r="S497" i="6"/>
  <c r="Z659" i="6" s="1"/>
  <c r="AQ659" i="6" s="1"/>
  <c r="T492" i="6"/>
  <c r="AA654" i="6" s="1"/>
  <c r="AR654" i="6" s="1"/>
  <c r="R495" i="6"/>
  <c r="R493" i="6"/>
  <c r="P496" i="6"/>
  <c r="P492" i="6"/>
  <c r="W654" i="6" s="1"/>
  <c r="T494" i="6"/>
  <c r="AA656" i="6" s="1"/>
  <c r="AR656" i="6" s="1"/>
  <c r="R497" i="6"/>
  <c r="Y659" i="6" s="1"/>
  <c r="AP659" i="6" s="1"/>
  <c r="P494" i="6"/>
  <c r="W656" i="6" s="1"/>
  <c r="AN656" i="6" s="1"/>
  <c r="T496" i="6"/>
  <c r="AA658" i="6" s="1"/>
  <c r="AR658" i="6" s="1"/>
  <c r="Q720" i="6"/>
  <c r="X958" i="6" s="1"/>
  <c r="AO958" i="6" s="1"/>
  <c r="U720" i="6"/>
  <c r="S721" i="6"/>
  <c r="Z959" i="6" s="1"/>
  <c r="AQ959" i="6" s="1"/>
  <c r="Q722" i="6"/>
  <c r="X960" i="6" s="1"/>
  <c r="AO960" i="6" s="1"/>
  <c r="U722" i="6"/>
  <c r="AB960" i="6" s="1"/>
  <c r="AS960" i="6" s="1"/>
  <c r="S723" i="6"/>
  <c r="Q724" i="6"/>
  <c r="X962" i="6" s="1"/>
  <c r="AO962" i="6" s="1"/>
  <c r="U724" i="6"/>
  <c r="AB962" i="6" s="1"/>
  <c r="AS962" i="6" s="1"/>
  <c r="S725" i="6"/>
  <c r="Z963" i="6" s="1"/>
  <c r="AQ963" i="6" s="1"/>
  <c r="R720" i="6"/>
  <c r="Y958" i="6" s="1"/>
  <c r="AP958" i="6" s="1"/>
  <c r="P721" i="6"/>
  <c r="W959" i="6" s="1"/>
  <c r="AN959" i="6" s="1"/>
  <c r="T721" i="6"/>
  <c r="AA959" i="6" s="1"/>
  <c r="AR959" i="6" s="1"/>
  <c r="R722" i="6"/>
  <c r="Y960" i="6" s="1"/>
  <c r="AP960" i="6" s="1"/>
  <c r="P723" i="6"/>
  <c r="T723" i="6"/>
  <c r="R724" i="6"/>
  <c r="Y962" i="6" s="1"/>
  <c r="AP962" i="6" s="1"/>
  <c r="P725" i="6"/>
  <c r="W963" i="6" s="1"/>
  <c r="AN963" i="6" s="1"/>
  <c r="T725" i="6"/>
  <c r="AA963" i="6" s="1"/>
  <c r="AR963" i="6" s="1"/>
  <c r="P720" i="6"/>
  <c r="W958" i="6" s="1"/>
  <c r="T720" i="6"/>
  <c r="AA958" i="6" s="1"/>
  <c r="AR958" i="6" s="1"/>
  <c r="R721" i="6"/>
  <c r="P722" i="6"/>
  <c r="W960" i="6" s="1"/>
  <c r="AN960" i="6" s="1"/>
  <c r="T722" i="6"/>
  <c r="AA960" i="6" s="1"/>
  <c r="AR960" i="6" s="1"/>
  <c r="R723" i="6"/>
  <c r="Y961" i="6" s="1"/>
  <c r="AP961" i="6" s="1"/>
  <c r="P724" i="6"/>
  <c r="T724" i="6"/>
  <c r="AA962" i="6" s="1"/>
  <c r="AR962" i="6" s="1"/>
  <c r="R725" i="6"/>
  <c r="Y963" i="6" s="1"/>
  <c r="AP963" i="6" s="1"/>
  <c r="Q721" i="6"/>
  <c r="X959" i="6" s="1"/>
  <c r="AO959" i="6" s="1"/>
  <c r="U723" i="6"/>
  <c r="AB961" i="6" s="1"/>
  <c r="AS961" i="6" s="1"/>
  <c r="U721" i="6"/>
  <c r="AB959" i="6" s="1"/>
  <c r="AS959" i="6" s="1"/>
  <c r="S724" i="6"/>
  <c r="Z962" i="6" s="1"/>
  <c r="AQ962" i="6" s="1"/>
  <c r="S720" i="6"/>
  <c r="Q723" i="6"/>
  <c r="U725" i="6"/>
  <c r="S722" i="6"/>
  <c r="Z960" i="6" s="1"/>
  <c r="AQ960" i="6" s="1"/>
  <c r="Q725" i="6"/>
  <c r="X963" i="6" s="1"/>
  <c r="AO963" i="6" s="1"/>
  <c r="R690" i="6"/>
  <c r="P691" i="6"/>
  <c r="W919" i="6" s="1"/>
  <c r="AN919" i="6" s="1"/>
  <c r="T691" i="6"/>
  <c r="AA919" i="6" s="1"/>
  <c r="AR919" i="6" s="1"/>
  <c r="R692" i="6"/>
  <c r="Y920" i="6" s="1"/>
  <c r="AP920" i="6" s="1"/>
  <c r="P693" i="6"/>
  <c r="W921" i="6" s="1"/>
  <c r="AN921" i="6" s="1"/>
  <c r="Q690" i="6"/>
  <c r="X918" i="6" s="1"/>
  <c r="AO918" i="6" s="1"/>
  <c r="Q691" i="6"/>
  <c r="X919" i="6" s="1"/>
  <c r="AO919" i="6" s="1"/>
  <c r="P692" i="6"/>
  <c r="U692" i="6"/>
  <c r="AB920" i="6" s="1"/>
  <c r="AS920" i="6" s="1"/>
  <c r="T693" i="6"/>
  <c r="AA921" i="6" s="1"/>
  <c r="AR921" i="6" s="1"/>
  <c r="R694" i="6"/>
  <c r="P695" i="6"/>
  <c r="W923" i="6" s="1"/>
  <c r="AN923" i="6" s="1"/>
  <c r="T695" i="6"/>
  <c r="S690" i="6"/>
  <c r="Z918" i="6" s="1"/>
  <c r="AQ918" i="6" s="1"/>
  <c r="R691" i="6"/>
  <c r="Y919" i="6" s="1"/>
  <c r="AP919" i="6" s="1"/>
  <c r="Q692" i="6"/>
  <c r="X920" i="6" s="1"/>
  <c r="AO920" i="6" s="1"/>
  <c r="Q693" i="6"/>
  <c r="X921" i="6" s="1"/>
  <c r="AO921" i="6" s="1"/>
  <c r="U693" i="6"/>
  <c r="AB921" i="6" s="1"/>
  <c r="AS921" i="6" s="1"/>
  <c r="S694" i="6"/>
  <c r="Q695" i="6"/>
  <c r="X923" i="6" s="1"/>
  <c r="AO923" i="6" s="1"/>
  <c r="U695" i="6"/>
  <c r="AB923" i="6" s="1"/>
  <c r="AS923" i="6" s="1"/>
  <c r="P690" i="6"/>
  <c r="W918" i="6" s="1"/>
  <c r="U690" i="6"/>
  <c r="U691" i="6"/>
  <c r="T692" i="6"/>
  <c r="AA920" i="6" s="1"/>
  <c r="AR920" i="6" s="1"/>
  <c r="S693" i="6"/>
  <c r="Z921" i="6" s="1"/>
  <c r="AQ921" i="6" s="1"/>
  <c r="Q694" i="6"/>
  <c r="X922" i="6" s="1"/>
  <c r="AO922" i="6" s="1"/>
  <c r="U694" i="6"/>
  <c r="AB922" i="6" s="1"/>
  <c r="AS922" i="6" s="1"/>
  <c r="S695" i="6"/>
  <c r="S692" i="6"/>
  <c r="Z920" i="6" s="1"/>
  <c r="AQ920" i="6" s="1"/>
  <c r="R695" i="6"/>
  <c r="Y923" i="6" s="1"/>
  <c r="AP923" i="6" s="1"/>
  <c r="R693" i="6"/>
  <c r="S691" i="6"/>
  <c r="Z919" i="6" s="1"/>
  <c r="AQ919" i="6" s="1"/>
  <c r="T694" i="6"/>
  <c r="AA922" i="6" s="1"/>
  <c r="AR922" i="6" s="1"/>
  <c r="T690" i="6"/>
  <c r="AA918" i="6" s="1"/>
  <c r="AR918" i="6" s="1"/>
  <c r="P694" i="6"/>
  <c r="W922" i="6" s="1"/>
  <c r="AN922" i="6" s="1"/>
  <c r="S1800" i="6"/>
  <c r="Q1801" i="6"/>
  <c r="X2399" i="6" s="1"/>
  <c r="AO2399" i="6" s="1"/>
  <c r="U1801" i="6"/>
  <c r="AB2399" i="6" s="1"/>
  <c r="AS2399" i="6" s="1"/>
  <c r="S1802" i="6"/>
  <c r="Z2400" i="6" s="1"/>
  <c r="AQ2400" i="6" s="1"/>
  <c r="Q1803" i="6"/>
  <c r="U1803" i="6"/>
  <c r="AB2401" i="6" s="1"/>
  <c r="AS2401" i="6" s="1"/>
  <c r="S1804" i="6"/>
  <c r="Z2402" i="6" s="1"/>
  <c r="AQ2402" i="6" s="1"/>
  <c r="Q1805" i="6"/>
  <c r="X2403" i="6" s="1"/>
  <c r="AO2403" i="6" s="1"/>
  <c r="U1805" i="6"/>
  <c r="P1800" i="6"/>
  <c r="W2398" i="6" s="1"/>
  <c r="T1800" i="6"/>
  <c r="AA2398" i="6" s="1"/>
  <c r="AR2398" i="6" s="1"/>
  <c r="R1801" i="6"/>
  <c r="Y2399" i="6" s="1"/>
  <c r="AP2399" i="6" s="1"/>
  <c r="P1802" i="6"/>
  <c r="T1802" i="6"/>
  <c r="AA2400" i="6" s="1"/>
  <c r="AR2400" i="6" s="1"/>
  <c r="R1803" i="6"/>
  <c r="Y2401" i="6" s="1"/>
  <c r="AP2401" i="6" s="1"/>
  <c r="P1804" i="6"/>
  <c r="W2402" i="6" s="1"/>
  <c r="AN2402" i="6" s="1"/>
  <c r="T1804" i="6"/>
  <c r="R1805" i="6"/>
  <c r="Y2403" i="6" s="1"/>
  <c r="AP2403" i="6" s="1"/>
  <c r="R1800" i="6"/>
  <c r="Y2398" i="6" s="1"/>
  <c r="AP2398" i="6" s="1"/>
  <c r="P1801" i="6"/>
  <c r="T1801" i="6"/>
  <c r="AA2399" i="6" s="1"/>
  <c r="AR2399" i="6" s="1"/>
  <c r="R1802" i="6"/>
  <c r="Y2400" i="6" s="1"/>
  <c r="AP2400" i="6" s="1"/>
  <c r="P1803" i="6"/>
  <c r="W2401" i="6" s="1"/>
  <c r="AN2401" i="6" s="1"/>
  <c r="T1803" i="6"/>
  <c r="AA2401" i="6" s="1"/>
  <c r="AR2401" i="6" s="1"/>
  <c r="R1804" i="6"/>
  <c r="Y2402" i="6" s="1"/>
  <c r="AP2402" i="6" s="1"/>
  <c r="P1805" i="6"/>
  <c r="W2403" i="6" s="1"/>
  <c r="AN2403" i="6" s="1"/>
  <c r="T1805" i="6"/>
  <c r="AA2403" i="6" s="1"/>
  <c r="AR2403" i="6" s="1"/>
  <c r="U1800" i="6"/>
  <c r="AB2398" i="6" s="1"/>
  <c r="AS2398" i="6" s="1"/>
  <c r="S1803" i="6"/>
  <c r="Z2401" i="6" s="1"/>
  <c r="AQ2401" i="6" s="1"/>
  <c r="S1801" i="6"/>
  <c r="Q1804" i="6"/>
  <c r="Q1802" i="6"/>
  <c r="X2400" i="6" s="1"/>
  <c r="AO2400" i="6" s="1"/>
  <c r="U1804" i="6"/>
  <c r="AB2402" i="6" s="1"/>
  <c r="AS2402" i="6" s="1"/>
  <c r="Q1800" i="6"/>
  <c r="X2398" i="6" s="1"/>
  <c r="AO2398" i="6" s="1"/>
  <c r="U1802" i="6"/>
  <c r="AB2400" i="6" s="1"/>
  <c r="AS2400" i="6" s="1"/>
  <c r="S1805" i="6"/>
  <c r="Z2403" i="6" s="1"/>
  <c r="AQ2403" i="6" s="1"/>
  <c r="S1488" i="6"/>
  <c r="Z1982" i="6" s="1"/>
  <c r="AQ1982" i="6" s="1"/>
  <c r="Q1489" i="6"/>
  <c r="X1983" i="6" s="1"/>
  <c r="AO1983" i="6" s="1"/>
  <c r="U1489" i="6"/>
  <c r="S1490" i="6"/>
  <c r="Z1984" i="6" s="1"/>
  <c r="AQ1984" i="6" s="1"/>
  <c r="Q1491" i="6"/>
  <c r="X1985" i="6" s="1"/>
  <c r="AO1985" i="6" s="1"/>
  <c r="U1491" i="6"/>
  <c r="S1492" i="6"/>
  <c r="Z1986" i="6" s="1"/>
  <c r="AQ1986" i="6" s="1"/>
  <c r="Q1493" i="6"/>
  <c r="X1987" i="6" s="1"/>
  <c r="AO1987" i="6" s="1"/>
  <c r="U1493" i="6"/>
  <c r="AB1987" i="6" s="1"/>
  <c r="AS1987" i="6" s="1"/>
  <c r="P1488" i="6"/>
  <c r="W1982" i="6" s="1"/>
  <c r="T1488" i="6"/>
  <c r="AA1982" i="6" s="1"/>
  <c r="AR1982" i="6" s="1"/>
  <c r="R1489" i="6"/>
  <c r="P1490" i="6"/>
  <c r="W1984" i="6" s="1"/>
  <c r="AN1984" i="6" s="1"/>
  <c r="T1490" i="6"/>
  <c r="AA1984" i="6" s="1"/>
  <c r="AR1984" i="6" s="1"/>
  <c r="R1491" i="6"/>
  <c r="Y1985" i="6" s="1"/>
  <c r="AP1985" i="6" s="1"/>
  <c r="P1492" i="6"/>
  <c r="T1492" i="6"/>
  <c r="AA1986" i="6" s="1"/>
  <c r="AR1986" i="6" s="1"/>
  <c r="R1493" i="6"/>
  <c r="Y1987" i="6" s="1"/>
  <c r="AP1987" i="6" s="1"/>
  <c r="R1488" i="6"/>
  <c r="P1489" i="6"/>
  <c r="W1983" i="6" s="1"/>
  <c r="AN1983" i="6" s="1"/>
  <c r="T1489" i="6"/>
  <c r="AA1983" i="6" s="1"/>
  <c r="AR1983" i="6" s="1"/>
  <c r="R1490" i="6"/>
  <c r="Y1984" i="6" s="1"/>
  <c r="AP1984" i="6" s="1"/>
  <c r="P1491" i="6"/>
  <c r="T1491" i="6"/>
  <c r="AA1985" i="6" s="1"/>
  <c r="AR1985" i="6" s="1"/>
  <c r="R1492" i="6"/>
  <c r="Y1986" i="6" s="1"/>
  <c r="AP1986" i="6" s="1"/>
  <c r="P1493" i="6"/>
  <c r="W1987" i="6" s="1"/>
  <c r="AN1987" i="6" s="1"/>
  <c r="T1493" i="6"/>
  <c r="Q1490" i="6"/>
  <c r="X1984" i="6" s="1"/>
  <c r="AO1984" i="6" s="1"/>
  <c r="U1492" i="6"/>
  <c r="AB1986" i="6" s="1"/>
  <c r="AS1986" i="6" s="1"/>
  <c r="Q1488" i="6"/>
  <c r="X1982" i="6" s="1"/>
  <c r="AO1982" i="6" s="1"/>
  <c r="U1490" i="6"/>
  <c r="AB1984" i="6" s="1"/>
  <c r="AS1984" i="6" s="1"/>
  <c r="S1493" i="6"/>
  <c r="Z1987" i="6" s="1"/>
  <c r="AQ1987" i="6" s="1"/>
  <c r="S1489" i="6"/>
  <c r="Z1983" i="6" s="1"/>
  <c r="AQ1983" i="6" s="1"/>
  <c r="Q1492" i="6"/>
  <c r="X1986" i="6" s="1"/>
  <c r="AO1986" i="6" s="1"/>
  <c r="U1488" i="6"/>
  <c r="S1491" i="6"/>
  <c r="S1728" i="6"/>
  <c r="Q1729" i="6"/>
  <c r="X2303" i="6" s="1"/>
  <c r="AO2303" i="6" s="1"/>
  <c r="U1729" i="6"/>
  <c r="AB2303" i="6" s="1"/>
  <c r="AS2303" i="6" s="1"/>
  <c r="S1730" i="6"/>
  <c r="Z2304" i="6" s="1"/>
  <c r="AQ2304" i="6" s="1"/>
  <c r="Q1731" i="6"/>
  <c r="U1731" i="6"/>
  <c r="AB2305" i="6" s="1"/>
  <c r="AS2305" i="6" s="1"/>
  <c r="S1732" i="6"/>
  <c r="Z2306" i="6" s="1"/>
  <c r="AQ2306" i="6" s="1"/>
  <c r="Q1733" i="6"/>
  <c r="X2307" i="6" s="1"/>
  <c r="AO2307" i="6" s="1"/>
  <c r="U1733" i="6"/>
  <c r="P1728" i="6"/>
  <c r="W2302" i="6" s="1"/>
  <c r="T1728" i="6"/>
  <c r="AA2302" i="6" s="1"/>
  <c r="AR2302" i="6" s="1"/>
  <c r="R1729" i="6"/>
  <c r="Y2303" i="6" s="1"/>
  <c r="AP2303" i="6" s="1"/>
  <c r="P1730" i="6"/>
  <c r="T1730" i="6"/>
  <c r="AA2304" i="6" s="1"/>
  <c r="AR2304" i="6" s="1"/>
  <c r="R1731" i="6"/>
  <c r="Y2305" i="6" s="1"/>
  <c r="AP2305" i="6" s="1"/>
  <c r="P1732" i="6"/>
  <c r="W2306" i="6" s="1"/>
  <c r="AN2306" i="6" s="1"/>
  <c r="T1732" i="6"/>
  <c r="R1733" i="6"/>
  <c r="Y2307" i="6" s="1"/>
  <c r="AP2307" i="6" s="1"/>
  <c r="R1728" i="6"/>
  <c r="Y2302" i="6" s="1"/>
  <c r="AP2302" i="6" s="1"/>
  <c r="P1729" i="6"/>
  <c r="W2303" i="6" s="1"/>
  <c r="AN2303" i="6" s="1"/>
  <c r="T1729" i="6"/>
  <c r="AA2303" i="6" s="1"/>
  <c r="AR2303" i="6" s="1"/>
  <c r="R1730" i="6"/>
  <c r="Y2304" i="6" s="1"/>
  <c r="AP2304" i="6" s="1"/>
  <c r="P1731" i="6"/>
  <c r="W2305" i="6" s="1"/>
  <c r="AN2305" i="6" s="1"/>
  <c r="T1731" i="6"/>
  <c r="R1732" i="6"/>
  <c r="Y2306" i="6" s="1"/>
  <c r="AP2306" i="6" s="1"/>
  <c r="P1733" i="6"/>
  <c r="W2307" i="6" s="1"/>
  <c r="AN2307" i="6" s="1"/>
  <c r="T1733" i="6"/>
  <c r="AA2307" i="6" s="1"/>
  <c r="AR2307" i="6" s="1"/>
  <c r="Q1728" i="6"/>
  <c r="X2302" i="6" s="1"/>
  <c r="AO2302" i="6" s="1"/>
  <c r="U1730" i="6"/>
  <c r="AB2304" i="6" s="1"/>
  <c r="AS2304" i="6" s="1"/>
  <c r="S1733" i="6"/>
  <c r="Z2307" i="6" s="1"/>
  <c r="AQ2307" i="6" s="1"/>
  <c r="U1728" i="6"/>
  <c r="AB2302" i="6" s="1"/>
  <c r="AS2302" i="6" s="1"/>
  <c r="S1731" i="6"/>
  <c r="Z2305" i="6" s="1"/>
  <c r="AQ2305" i="6" s="1"/>
  <c r="S1729" i="6"/>
  <c r="Q1732" i="6"/>
  <c r="Q1730" i="6"/>
  <c r="X2304" i="6" s="1"/>
  <c r="AO2304" i="6" s="1"/>
  <c r="U1732" i="6"/>
  <c r="AB2306" i="6" s="1"/>
  <c r="AS2306" i="6" s="1"/>
  <c r="P1794" i="6"/>
  <c r="W2390" i="6" s="1"/>
  <c r="T1794" i="6"/>
  <c r="AA2390" i="6" s="1"/>
  <c r="AR2390" i="6" s="1"/>
  <c r="R1795" i="6"/>
  <c r="Y2391" i="6" s="1"/>
  <c r="AP2391" i="6" s="1"/>
  <c r="P1796" i="6"/>
  <c r="T1796" i="6"/>
  <c r="AA2392" i="6" s="1"/>
  <c r="AR2392" i="6" s="1"/>
  <c r="R1797" i="6"/>
  <c r="Y2393" i="6" s="1"/>
  <c r="AP2393" i="6" s="1"/>
  <c r="P1798" i="6"/>
  <c r="W2394" i="6" s="1"/>
  <c r="AN2394" i="6" s="1"/>
  <c r="T1798" i="6"/>
  <c r="R1799" i="6"/>
  <c r="Y2395" i="6" s="1"/>
  <c r="AP2395" i="6" s="1"/>
  <c r="Q1794" i="6"/>
  <c r="U1794" i="6"/>
  <c r="AB2390" i="6" s="1"/>
  <c r="AS2390" i="6" s="1"/>
  <c r="S1795" i="6"/>
  <c r="Z2391" i="6" s="1"/>
  <c r="AQ2391" i="6" s="1"/>
  <c r="Q1796" i="6"/>
  <c r="X2392" i="6" s="1"/>
  <c r="AO2392" i="6" s="1"/>
  <c r="U1796" i="6"/>
  <c r="S1797" i="6"/>
  <c r="Z2393" i="6" s="1"/>
  <c r="AQ2393" i="6" s="1"/>
  <c r="Q1798" i="6"/>
  <c r="X2394" i="6" s="1"/>
  <c r="AO2394" i="6" s="1"/>
  <c r="U1798" i="6"/>
  <c r="AB2394" i="6" s="1"/>
  <c r="AS2394" i="6" s="1"/>
  <c r="S1799" i="6"/>
  <c r="S1794" i="6"/>
  <c r="Z2390" i="6" s="1"/>
  <c r="AQ2390" i="6" s="1"/>
  <c r="Q1795" i="6"/>
  <c r="U1795" i="6"/>
  <c r="AB2391" i="6" s="1"/>
  <c r="AS2391" i="6" s="1"/>
  <c r="S1796" i="6"/>
  <c r="Z2392" i="6" s="1"/>
  <c r="AQ2392" i="6" s="1"/>
  <c r="Q1797" i="6"/>
  <c r="X2393" i="6" s="1"/>
  <c r="AO2393" i="6" s="1"/>
  <c r="U1797" i="6"/>
  <c r="S1798" i="6"/>
  <c r="Z2394" i="6" s="1"/>
  <c r="AQ2394" i="6" s="1"/>
  <c r="Q1799" i="6"/>
  <c r="X2395" i="6" s="1"/>
  <c r="AO2395" i="6" s="1"/>
  <c r="U1799" i="6"/>
  <c r="AB2395" i="6" s="1"/>
  <c r="AS2395" i="6" s="1"/>
  <c r="T1795" i="6"/>
  <c r="R1798" i="6"/>
  <c r="R1796" i="6"/>
  <c r="Y2392" i="6" s="1"/>
  <c r="AP2392" i="6" s="1"/>
  <c r="P1799" i="6"/>
  <c r="W2395" i="6" s="1"/>
  <c r="AN2395" i="6" s="1"/>
  <c r="R1794" i="6"/>
  <c r="Y2390" i="6" s="1"/>
  <c r="AP2390" i="6" s="1"/>
  <c r="P1797" i="6"/>
  <c r="W2393" i="6" s="1"/>
  <c r="AN2393" i="6" s="1"/>
  <c r="T1799" i="6"/>
  <c r="AA2395" i="6" s="1"/>
  <c r="AR2395" i="6" s="1"/>
  <c r="P1795" i="6"/>
  <c r="W2391" i="6" s="1"/>
  <c r="AN2391" i="6" s="1"/>
  <c r="T1797" i="6"/>
  <c r="AA2393" i="6" s="1"/>
  <c r="AR2393" i="6" s="1"/>
  <c r="R1686" i="6"/>
  <c r="Y2246" i="6" s="1"/>
  <c r="AP2246" i="6" s="1"/>
  <c r="P1687" i="6"/>
  <c r="W2247" i="6" s="1"/>
  <c r="AN2247" i="6" s="1"/>
  <c r="T1687" i="6"/>
  <c r="AA2247" i="6" s="1"/>
  <c r="AR2247" i="6" s="1"/>
  <c r="R1688" i="6"/>
  <c r="Y2248" i="6" s="1"/>
  <c r="AP2248" i="6" s="1"/>
  <c r="P1689" i="6"/>
  <c r="W2249" i="6" s="1"/>
  <c r="AN2249" i="6" s="1"/>
  <c r="T1689" i="6"/>
  <c r="R1690" i="6"/>
  <c r="Y2250" i="6" s="1"/>
  <c r="AP2250" i="6" s="1"/>
  <c r="P1691" i="6"/>
  <c r="T1691" i="6"/>
  <c r="AA2251" i="6" s="1"/>
  <c r="AR2251" i="6" s="1"/>
  <c r="S1686" i="6"/>
  <c r="Z2246" i="6" s="1"/>
  <c r="AQ2246" i="6" s="1"/>
  <c r="Q1687" i="6"/>
  <c r="X2247" i="6" s="1"/>
  <c r="AO2247" i="6" s="1"/>
  <c r="U1687" i="6"/>
  <c r="S1688" i="6"/>
  <c r="Z2248" i="6" s="1"/>
  <c r="AQ2248" i="6" s="1"/>
  <c r="Q1689" i="6"/>
  <c r="X2249" i="6" s="1"/>
  <c r="AO2249" i="6" s="1"/>
  <c r="U1689" i="6"/>
  <c r="AB2249" i="6" s="1"/>
  <c r="AS2249" i="6" s="1"/>
  <c r="S1690" i="6"/>
  <c r="Q1691" i="6"/>
  <c r="X2251" i="6" s="1"/>
  <c r="AO2251" i="6" s="1"/>
  <c r="U1691" i="6"/>
  <c r="AB2251" i="6" s="1"/>
  <c r="AS2251" i="6" s="1"/>
  <c r="Q1686" i="6"/>
  <c r="U1686" i="6"/>
  <c r="AB2246" i="6" s="1"/>
  <c r="AS2246" i="6" s="1"/>
  <c r="S1687" i="6"/>
  <c r="Z2247" i="6" s="1"/>
  <c r="AQ2247" i="6" s="1"/>
  <c r="Q1688" i="6"/>
  <c r="X2248" i="6" s="1"/>
  <c r="AO2248" i="6" s="1"/>
  <c r="U1688" i="6"/>
  <c r="S1689" i="6"/>
  <c r="Z2249" i="6" s="1"/>
  <c r="AQ2249" i="6" s="1"/>
  <c r="Q1690" i="6"/>
  <c r="X2250" i="6" s="1"/>
  <c r="AO2250" i="6" s="1"/>
  <c r="U1690" i="6"/>
  <c r="AB2250" i="6" s="1"/>
  <c r="AS2250" i="6" s="1"/>
  <c r="S1691" i="6"/>
  <c r="T1686" i="6"/>
  <c r="R1689" i="6"/>
  <c r="R1687" i="6"/>
  <c r="Y2247" i="6" s="1"/>
  <c r="AP2247" i="6" s="1"/>
  <c r="P1690" i="6"/>
  <c r="W2250" i="6" s="1"/>
  <c r="AN2250" i="6" s="1"/>
  <c r="P1688" i="6"/>
  <c r="W2248" i="6" s="1"/>
  <c r="AN2248" i="6" s="1"/>
  <c r="T1690" i="6"/>
  <c r="AA2250" i="6" s="1"/>
  <c r="AR2250" i="6" s="1"/>
  <c r="P1686" i="6"/>
  <c r="W2246" i="6" s="1"/>
  <c r="T1688" i="6"/>
  <c r="AA2248" i="6" s="1"/>
  <c r="AR2248" i="6" s="1"/>
  <c r="R1691" i="6"/>
  <c r="Y2251" i="6" s="1"/>
  <c r="AP2251" i="6" s="1"/>
  <c r="S1752" i="6"/>
  <c r="Z2334" i="6" s="1"/>
  <c r="AQ2334" i="6" s="1"/>
  <c r="Q1753" i="6"/>
  <c r="X2335" i="6" s="1"/>
  <c r="AO2335" i="6" s="1"/>
  <c r="U1753" i="6"/>
  <c r="S1754" i="6"/>
  <c r="Z2336" i="6" s="1"/>
  <c r="AQ2336" i="6" s="1"/>
  <c r="Q1755" i="6"/>
  <c r="X2337" i="6" s="1"/>
  <c r="AO2337" i="6" s="1"/>
  <c r="U1755" i="6"/>
  <c r="AB2337" i="6" s="1"/>
  <c r="AS2337" i="6" s="1"/>
  <c r="S1756" i="6"/>
  <c r="Q1757" i="6"/>
  <c r="X2339" i="6" s="1"/>
  <c r="AO2339" i="6" s="1"/>
  <c r="U1757" i="6"/>
  <c r="AB2339" i="6" s="1"/>
  <c r="AS2339" i="6" s="1"/>
  <c r="P1752" i="6"/>
  <c r="W2334" i="6" s="1"/>
  <c r="T1752" i="6"/>
  <c r="AA2334" i="6" s="1"/>
  <c r="AR2334" i="6" s="1"/>
  <c r="R1753" i="6"/>
  <c r="Y2335" i="6" s="1"/>
  <c r="AP2335" i="6" s="1"/>
  <c r="P1754" i="6"/>
  <c r="W2336" i="6" s="1"/>
  <c r="AN2336" i="6" s="1"/>
  <c r="T1754" i="6"/>
  <c r="R1755" i="6"/>
  <c r="Y2337" i="6" s="1"/>
  <c r="AP2337" i="6" s="1"/>
  <c r="P1756" i="6"/>
  <c r="W2338" i="6" s="1"/>
  <c r="AN2338" i="6" s="1"/>
  <c r="T1756" i="6"/>
  <c r="AA2338" i="6" s="1"/>
  <c r="AR2338" i="6" s="1"/>
  <c r="R1757" i="6"/>
  <c r="R1752" i="6"/>
  <c r="Y2334" i="6" s="1"/>
  <c r="AP2334" i="6" s="1"/>
  <c r="P1753" i="6"/>
  <c r="T1753" i="6"/>
  <c r="AA2335" i="6" s="1"/>
  <c r="AR2335" i="6" s="1"/>
  <c r="R1754" i="6"/>
  <c r="Y2336" i="6" s="1"/>
  <c r="AP2336" i="6" s="1"/>
  <c r="P1755" i="6"/>
  <c r="W2337" i="6" s="1"/>
  <c r="AN2337" i="6" s="1"/>
  <c r="T1755" i="6"/>
  <c r="R1756" i="6"/>
  <c r="Y2338" i="6" s="1"/>
  <c r="AP2338" i="6" s="1"/>
  <c r="P1757" i="6"/>
  <c r="W2339" i="6" s="1"/>
  <c r="AN2339" i="6" s="1"/>
  <c r="T1757" i="6"/>
  <c r="AA2339" i="6" s="1"/>
  <c r="AR2339" i="6" s="1"/>
  <c r="Q1754" i="6"/>
  <c r="X2336" i="6" s="1"/>
  <c r="AO2336" i="6" s="1"/>
  <c r="U1756" i="6"/>
  <c r="AB2338" i="6" s="1"/>
  <c r="AS2338" i="6" s="1"/>
  <c r="Q1752" i="6"/>
  <c r="X2334" i="6" s="1"/>
  <c r="AO2334" i="6" s="1"/>
  <c r="U1754" i="6"/>
  <c r="AB2336" i="6" s="1"/>
  <c r="AS2336" i="6" s="1"/>
  <c r="S1757" i="6"/>
  <c r="Z2339" i="6" s="1"/>
  <c r="AQ2339" i="6" s="1"/>
  <c r="U1752" i="6"/>
  <c r="AB2334" i="6" s="1"/>
  <c r="AS2334" i="6" s="1"/>
  <c r="S1755" i="6"/>
  <c r="Z2337" i="6" s="1"/>
  <c r="AQ2337" i="6" s="1"/>
  <c r="S1753" i="6"/>
  <c r="Q1756" i="6"/>
  <c r="S462" i="6"/>
  <c r="Q463" i="6"/>
  <c r="X615" i="6" s="1"/>
  <c r="AO615" i="6" s="1"/>
  <c r="U463" i="6"/>
  <c r="AB615" i="6" s="1"/>
  <c r="AS615" i="6" s="1"/>
  <c r="S464" i="6"/>
  <c r="Z616" i="6" s="1"/>
  <c r="AQ616" i="6" s="1"/>
  <c r="Q465" i="6"/>
  <c r="U465" i="6"/>
  <c r="AB617" i="6" s="1"/>
  <c r="AS617" i="6" s="1"/>
  <c r="S466" i="6"/>
  <c r="Z618" i="6" s="1"/>
  <c r="AQ618" i="6" s="1"/>
  <c r="Q467" i="6"/>
  <c r="X619" i="6" s="1"/>
  <c r="AO619" i="6" s="1"/>
  <c r="U467" i="6"/>
  <c r="P462" i="6"/>
  <c r="W614" i="6" s="1"/>
  <c r="T462" i="6"/>
  <c r="R463" i="6"/>
  <c r="P464" i="6"/>
  <c r="W616" i="6" s="1"/>
  <c r="AN616" i="6" s="1"/>
  <c r="T464" i="6"/>
  <c r="AA616" i="6" s="1"/>
  <c r="AR616" i="6" s="1"/>
  <c r="R465" i="6"/>
  <c r="Y617" i="6" s="1"/>
  <c r="AP617" i="6" s="1"/>
  <c r="P466" i="6"/>
  <c r="W618" i="6" s="1"/>
  <c r="AN618" i="6" s="1"/>
  <c r="T466" i="6"/>
  <c r="AA618" i="6" s="1"/>
  <c r="AR618" i="6" s="1"/>
  <c r="R467" i="6"/>
  <c r="Y619" i="6" s="1"/>
  <c r="AP619" i="6" s="1"/>
  <c r="R462" i="6"/>
  <c r="Y614" i="6" s="1"/>
  <c r="AP614" i="6" s="1"/>
  <c r="P463" i="6"/>
  <c r="T463" i="6"/>
  <c r="AA615" i="6" s="1"/>
  <c r="AR615" i="6" s="1"/>
  <c r="R464" i="6"/>
  <c r="Y616" i="6" s="1"/>
  <c r="AP616" i="6" s="1"/>
  <c r="P465" i="6"/>
  <c r="W617" i="6" s="1"/>
  <c r="AN617" i="6" s="1"/>
  <c r="T465" i="6"/>
  <c r="R466" i="6"/>
  <c r="Y618" i="6" s="1"/>
  <c r="AP618" i="6" s="1"/>
  <c r="P467" i="6"/>
  <c r="W619" i="6" s="1"/>
  <c r="AN619" i="6" s="1"/>
  <c r="T467" i="6"/>
  <c r="AA619" i="6" s="1"/>
  <c r="AR619" i="6" s="1"/>
  <c r="Q464" i="6"/>
  <c r="X616" i="6" s="1"/>
  <c r="AO616" i="6" s="1"/>
  <c r="U466" i="6"/>
  <c r="AB618" i="6" s="1"/>
  <c r="AS618" i="6" s="1"/>
  <c r="Q462" i="6"/>
  <c r="X614" i="6" s="1"/>
  <c r="AO614" i="6" s="1"/>
  <c r="U464" i="6"/>
  <c r="AB616" i="6" s="1"/>
  <c r="AS616" i="6" s="1"/>
  <c r="S467" i="6"/>
  <c r="Z619" i="6" s="1"/>
  <c r="AQ619" i="6" s="1"/>
  <c r="S463" i="6"/>
  <c r="Q466" i="6"/>
  <c r="U462" i="6"/>
  <c r="AB614" i="6" s="1"/>
  <c r="AS614" i="6" s="1"/>
  <c r="S465" i="6"/>
  <c r="Z617" i="6" s="1"/>
  <c r="AQ617" i="6" s="1"/>
  <c r="R228" i="6"/>
  <c r="Y302" i="6" s="1"/>
  <c r="AP302" i="6" s="1"/>
  <c r="P229" i="6"/>
  <c r="W303" i="6" s="1"/>
  <c r="AN303" i="6" s="1"/>
  <c r="T229" i="6"/>
  <c r="AA303" i="6" s="1"/>
  <c r="AR303" i="6" s="1"/>
  <c r="R230" i="6"/>
  <c r="Y304" i="6" s="1"/>
  <c r="AP304" i="6" s="1"/>
  <c r="P231" i="6"/>
  <c r="W305" i="6" s="1"/>
  <c r="AN305" i="6" s="1"/>
  <c r="T231" i="6"/>
  <c r="AA305" i="6" s="1"/>
  <c r="AR305" i="6" s="1"/>
  <c r="R232" i="6"/>
  <c r="Y306" i="6" s="1"/>
  <c r="AP306" i="6" s="1"/>
  <c r="P233" i="6"/>
  <c r="W307" i="6" s="1"/>
  <c r="AN307" i="6" s="1"/>
  <c r="T233" i="6"/>
  <c r="AA307" i="6" s="1"/>
  <c r="AR307" i="6" s="1"/>
  <c r="Q228" i="6"/>
  <c r="U228" i="6"/>
  <c r="S229" i="6"/>
  <c r="Z303" i="6" s="1"/>
  <c r="AQ303" i="6" s="1"/>
  <c r="Q230" i="6"/>
  <c r="X304" i="6" s="1"/>
  <c r="AO304" i="6" s="1"/>
  <c r="U230" i="6"/>
  <c r="AB304" i="6" s="1"/>
  <c r="AS304" i="6" s="1"/>
  <c r="S231" i="6"/>
  <c r="Z305" i="6" s="1"/>
  <c r="AQ305" i="6" s="1"/>
  <c r="Q232" i="6"/>
  <c r="X306" i="6" s="1"/>
  <c r="AO306" i="6" s="1"/>
  <c r="U232" i="6"/>
  <c r="S233" i="6"/>
  <c r="Z307" i="6" s="1"/>
  <c r="AQ307" i="6" s="1"/>
  <c r="P228" i="6"/>
  <c r="W302" i="6" s="1"/>
  <c r="R229" i="6"/>
  <c r="T230" i="6"/>
  <c r="AA304" i="6" s="1"/>
  <c r="AR304" i="6" s="1"/>
  <c r="P232" i="6"/>
  <c r="R233" i="6"/>
  <c r="Y307" i="6" s="1"/>
  <c r="AP307" i="6" s="1"/>
  <c r="S228" i="6"/>
  <c r="Z302" i="6" s="1"/>
  <c r="AQ302" i="6" s="1"/>
  <c r="U229" i="6"/>
  <c r="Q231" i="6"/>
  <c r="S232" i="6"/>
  <c r="U233" i="6"/>
  <c r="AB307" i="6" s="1"/>
  <c r="AS307" i="6" s="1"/>
  <c r="Q229" i="6"/>
  <c r="X303" i="6" s="1"/>
  <c r="AO303" i="6" s="1"/>
  <c r="S230" i="6"/>
  <c r="U231" i="6"/>
  <c r="AB305" i="6" s="1"/>
  <c r="AS305" i="6" s="1"/>
  <c r="Q233" i="6"/>
  <c r="X307" i="6" s="1"/>
  <c r="AO307" i="6" s="1"/>
  <c r="R231" i="6"/>
  <c r="Y305" i="6" s="1"/>
  <c r="AP305" i="6" s="1"/>
  <c r="T232" i="6"/>
  <c r="AA306" i="6" s="1"/>
  <c r="AR306" i="6" s="1"/>
  <c r="P230" i="6"/>
  <c r="W304" i="6" s="1"/>
  <c r="AN304" i="6" s="1"/>
  <c r="T228" i="6"/>
  <c r="AA302" i="6" s="1"/>
  <c r="AR302" i="6" s="1"/>
  <c r="Q744" i="6"/>
  <c r="X990" i="6" s="1"/>
  <c r="AO990" i="6" s="1"/>
  <c r="U744" i="6"/>
  <c r="S745" i="6"/>
  <c r="Z991" i="6" s="1"/>
  <c r="AQ991" i="6" s="1"/>
  <c r="Q746" i="6"/>
  <c r="X992" i="6" s="1"/>
  <c r="AO992" i="6" s="1"/>
  <c r="U746" i="6"/>
  <c r="AB992" i="6" s="1"/>
  <c r="AS992" i="6" s="1"/>
  <c r="S747" i="6"/>
  <c r="Q748" i="6"/>
  <c r="X994" i="6" s="1"/>
  <c r="AO994" i="6" s="1"/>
  <c r="U748" i="6"/>
  <c r="AB994" i="6" s="1"/>
  <c r="AS994" i="6" s="1"/>
  <c r="S749" i="6"/>
  <c r="Z995" i="6" s="1"/>
  <c r="AQ995" i="6" s="1"/>
  <c r="R744" i="6"/>
  <c r="Y990" i="6" s="1"/>
  <c r="AP990" i="6" s="1"/>
  <c r="P745" i="6"/>
  <c r="W991" i="6" s="1"/>
  <c r="AN991" i="6" s="1"/>
  <c r="T745" i="6"/>
  <c r="AA991" i="6" s="1"/>
  <c r="AR991" i="6" s="1"/>
  <c r="R746" i="6"/>
  <c r="Y992" i="6" s="1"/>
  <c r="AP992" i="6" s="1"/>
  <c r="P747" i="6"/>
  <c r="T747" i="6"/>
  <c r="AA993" i="6" s="1"/>
  <c r="AR993" i="6" s="1"/>
  <c r="R748" i="6"/>
  <c r="Y994" i="6" s="1"/>
  <c r="AP994" i="6" s="1"/>
  <c r="P749" i="6"/>
  <c r="T749" i="6"/>
  <c r="AA995" i="6" s="1"/>
  <c r="AR995" i="6" s="1"/>
  <c r="P744" i="6"/>
  <c r="W990" i="6" s="1"/>
  <c r="T744" i="6"/>
  <c r="AA990" i="6" s="1"/>
  <c r="AR990" i="6" s="1"/>
  <c r="R745" i="6"/>
  <c r="P746" i="6"/>
  <c r="W992" i="6" s="1"/>
  <c r="AN992" i="6" s="1"/>
  <c r="T746" i="6"/>
  <c r="AA992" i="6" s="1"/>
  <c r="AR992" i="6" s="1"/>
  <c r="R747" i="6"/>
  <c r="Y993" i="6" s="1"/>
  <c r="AP993" i="6" s="1"/>
  <c r="P748" i="6"/>
  <c r="T748" i="6"/>
  <c r="AA994" i="6" s="1"/>
  <c r="AR994" i="6" s="1"/>
  <c r="R749" i="6"/>
  <c r="Y995" i="6" s="1"/>
  <c r="AP995" i="6" s="1"/>
  <c r="S744" i="6"/>
  <c r="Q747" i="6"/>
  <c r="U749" i="6"/>
  <c r="Q745" i="6"/>
  <c r="X991" i="6" s="1"/>
  <c r="AO991" i="6" s="1"/>
  <c r="U747" i="6"/>
  <c r="AB993" i="6" s="1"/>
  <c r="AS993" i="6" s="1"/>
  <c r="S746" i="6"/>
  <c r="Z992" i="6" s="1"/>
  <c r="AQ992" i="6" s="1"/>
  <c r="Q749" i="6"/>
  <c r="X995" i="6" s="1"/>
  <c r="AO995" i="6" s="1"/>
  <c r="U745" i="6"/>
  <c r="AB991" i="6" s="1"/>
  <c r="AS991" i="6" s="1"/>
  <c r="S748" i="6"/>
  <c r="Z994" i="6" s="1"/>
  <c r="AQ994" i="6" s="1"/>
  <c r="R252" i="6"/>
  <c r="Y334" i="6" s="1"/>
  <c r="AP334" i="6" s="1"/>
  <c r="P253" i="6"/>
  <c r="T253" i="6"/>
  <c r="AA335" i="6" s="1"/>
  <c r="AR335" i="6" s="1"/>
  <c r="R254" i="6"/>
  <c r="Y336" i="6" s="1"/>
  <c r="AP336" i="6" s="1"/>
  <c r="P255" i="6"/>
  <c r="W337" i="6" s="1"/>
  <c r="AN337" i="6" s="1"/>
  <c r="T255" i="6"/>
  <c r="AA337" i="6" s="1"/>
  <c r="AR337" i="6" s="1"/>
  <c r="R256" i="6"/>
  <c r="Y338" i="6" s="1"/>
  <c r="AP338" i="6" s="1"/>
  <c r="P257" i="6"/>
  <c r="T257" i="6"/>
  <c r="Q252" i="6"/>
  <c r="X334" i="6" s="1"/>
  <c r="AO334" i="6" s="1"/>
  <c r="U252" i="6"/>
  <c r="AB334" i="6" s="1"/>
  <c r="AS334" i="6" s="1"/>
  <c r="S253" i="6"/>
  <c r="Z335" i="6" s="1"/>
  <c r="AQ335" i="6" s="1"/>
  <c r="Q254" i="6"/>
  <c r="U254" i="6"/>
  <c r="AB336" i="6" s="1"/>
  <c r="AS336" i="6" s="1"/>
  <c r="S255" i="6"/>
  <c r="Q256" i="6"/>
  <c r="X338" i="6" s="1"/>
  <c r="AO338" i="6" s="1"/>
  <c r="U256" i="6"/>
  <c r="AB338" i="6" s="1"/>
  <c r="AS338" i="6" s="1"/>
  <c r="S257" i="6"/>
  <c r="Z339" i="6" s="1"/>
  <c r="AQ339" i="6" s="1"/>
  <c r="T252" i="6"/>
  <c r="AA334" i="6" s="1"/>
  <c r="AR334" i="6" s="1"/>
  <c r="P254" i="6"/>
  <c r="W336" i="6" s="1"/>
  <c r="AN336" i="6" s="1"/>
  <c r="R255" i="6"/>
  <c r="Y337" i="6" s="1"/>
  <c r="AP337" i="6" s="1"/>
  <c r="T256" i="6"/>
  <c r="AA338" i="6" s="1"/>
  <c r="AR338" i="6" s="1"/>
  <c r="Q253" i="6"/>
  <c r="X335" i="6" s="1"/>
  <c r="AO335" i="6" s="1"/>
  <c r="S254" i="6"/>
  <c r="Z336" i="6" s="1"/>
  <c r="AQ336" i="6" s="1"/>
  <c r="U255" i="6"/>
  <c r="AB337" i="6" s="1"/>
  <c r="AS337" i="6" s="1"/>
  <c r="Q257" i="6"/>
  <c r="X339" i="6" s="1"/>
  <c r="AO339" i="6" s="1"/>
  <c r="S252" i="6"/>
  <c r="Z334" i="6" s="1"/>
  <c r="AQ334" i="6" s="1"/>
  <c r="U253" i="6"/>
  <c r="AB335" i="6" s="1"/>
  <c r="AS335" i="6" s="1"/>
  <c r="Q255" i="6"/>
  <c r="X337" i="6" s="1"/>
  <c r="AO337" i="6" s="1"/>
  <c r="S256" i="6"/>
  <c r="U257" i="6"/>
  <c r="P252" i="6"/>
  <c r="W334" i="6" s="1"/>
  <c r="R257" i="6"/>
  <c r="Y339" i="6" s="1"/>
  <c r="AP339" i="6" s="1"/>
  <c r="R253" i="6"/>
  <c r="P256" i="6"/>
  <c r="T254" i="6"/>
  <c r="AA336" i="6" s="1"/>
  <c r="AR336" i="6" s="1"/>
  <c r="Q1356" i="6"/>
  <c r="X1806" i="6" s="1"/>
  <c r="AO1806" i="6" s="1"/>
  <c r="U1356" i="6"/>
  <c r="AB1806" i="6" s="1"/>
  <c r="AS1806" i="6" s="1"/>
  <c r="S1357" i="6"/>
  <c r="Z1807" i="6" s="1"/>
  <c r="AQ1807" i="6" s="1"/>
  <c r="Q1358" i="6"/>
  <c r="X1808" i="6" s="1"/>
  <c r="AO1808" i="6" s="1"/>
  <c r="U1358" i="6"/>
  <c r="AB1808" i="6" s="1"/>
  <c r="AS1808" i="6" s="1"/>
  <c r="S1359" i="6"/>
  <c r="Z1809" i="6" s="1"/>
  <c r="AQ1809" i="6" s="1"/>
  <c r="Q1360" i="6"/>
  <c r="X1810" i="6" s="1"/>
  <c r="AO1810" i="6" s="1"/>
  <c r="U1360" i="6"/>
  <c r="AB1810" i="6" s="1"/>
  <c r="AS1810" i="6" s="1"/>
  <c r="S1361" i="6"/>
  <c r="Z1811" i="6" s="1"/>
  <c r="AQ1811" i="6" s="1"/>
  <c r="R1356" i="6"/>
  <c r="Y1806" i="6" s="1"/>
  <c r="AP1806" i="6" s="1"/>
  <c r="P1357" i="6"/>
  <c r="W1807" i="6" s="1"/>
  <c r="AN1807" i="6" s="1"/>
  <c r="T1357" i="6"/>
  <c r="AA1807" i="6" s="1"/>
  <c r="AR1807" i="6" s="1"/>
  <c r="R1358" i="6"/>
  <c r="Y1808" i="6" s="1"/>
  <c r="AP1808" i="6" s="1"/>
  <c r="P1359" i="6"/>
  <c r="W1809" i="6" s="1"/>
  <c r="AN1809" i="6" s="1"/>
  <c r="T1359" i="6"/>
  <c r="AA1809" i="6" s="1"/>
  <c r="AR1809" i="6" s="1"/>
  <c r="R1360" i="6"/>
  <c r="Y1810" i="6" s="1"/>
  <c r="AP1810" i="6" s="1"/>
  <c r="P1361" i="6"/>
  <c r="W1811" i="6" s="1"/>
  <c r="AN1811" i="6" s="1"/>
  <c r="T1361" i="6"/>
  <c r="AA1811" i="6" s="1"/>
  <c r="AR1811" i="6" s="1"/>
  <c r="P1356" i="6"/>
  <c r="W1806" i="6" s="1"/>
  <c r="AN1806" i="6" s="1"/>
  <c r="T1356" i="6"/>
  <c r="AA1806" i="6" s="1"/>
  <c r="AR1806" i="6" s="1"/>
  <c r="R1357" i="6"/>
  <c r="Y1807" i="6" s="1"/>
  <c r="AP1807" i="6" s="1"/>
  <c r="P1358" i="6"/>
  <c r="W1808" i="6" s="1"/>
  <c r="AN1808" i="6" s="1"/>
  <c r="T1358" i="6"/>
  <c r="AA1808" i="6" s="1"/>
  <c r="AR1808" i="6" s="1"/>
  <c r="R1359" i="6"/>
  <c r="Y1809" i="6" s="1"/>
  <c r="AP1809" i="6" s="1"/>
  <c r="P1360" i="6"/>
  <c r="W1810" i="6" s="1"/>
  <c r="AN1810" i="6" s="1"/>
  <c r="T1360" i="6"/>
  <c r="AA1810" i="6" s="1"/>
  <c r="AR1810" i="6" s="1"/>
  <c r="R1361" i="6"/>
  <c r="Y1811" i="6" s="1"/>
  <c r="AP1811" i="6" s="1"/>
  <c r="U1357" i="6"/>
  <c r="AB1807" i="6" s="1"/>
  <c r="AS1807" i="6" s="1"/>
  <c r="S1360" i="6"/>
  <c r="Z1810" i="6" s="1"/>
  <c r="AQ1810" i="6" s="1"/>
  <c r="U1361" i="6"/>
  <c r="AB1811" i="6" s="1"/>
  <c r="AS1811" i="6" s="1"/>
  <c r="S1358" i="6"/>
  <c r="Z1808" i="6" s="1"/>
  <c r="AQ1808" i="6" s="1"/>
  <c r="Q1361" i="6"/>
  <c r="X1811" i="6" s="1"/>
  <c r="AO1811" i="6" s="1"/>
  <c r="Q1359" i="6"/>
  <c r="X1809" i="6" s="1"/>
  <c r="AO1809" i="6" s="1"/>
  <c r="Q1357" i="6"/>
  <c r="X1807" i="6" s="1"/>
  <c r="AO1807" i="6" s="1"/>
  <c r="U1359" i="6"/>
  <c r="AB1809" i="6" s="1"/>
  <c r="AS1809" i="6" s="1"/>
  <c r="S1356" i="6"/>
  <c r="Z1806" i="6" s="1"/>
  <c r="AQ1806" i="6" s="1"/>
  <c r="P264" i="6"/>
  <c r="W350" i="6" s="1"/>
  <c r="T264" i="6"/>
  <c r="R265" i="6"/>
  <c r="Y351" i="6" s="1"/>
  <c r="AP351" i="6" s="1"/>
  <c r="P266" i="6"/>
  <c r="W352" i="6" s="1"/>
  <c r="AN352" i="6" s="1"/>
  <c r="T266" i="6"/>
  <c r="R267" i="6"/>
  <c r="Y353" i="6" s="1"/>
  <c r="AP353" i="6" s="1"/>
  <c r="P268" i="6"/>
  <c r="W354" i="6" s="1"/>
  <c r="AN354" i="6" s="1"/>
  <c r="T268" i="6"/>
  <c r="R264" i="6"/>
  <c r="Y350" i="6" s="1"/>
  <c r="AP350" i="6" s="1"/>
  <c r="Q265" i="6"/>
  <c r="Q266" i="6"/>
  <c r="P267" i="6"/>
  <c r="W353" i="6" s="1"/>
  <c r="AN353" i="6" s="1"/>
  <c r="U267" i="6"/>
  <c r="AB353" i="6" s="1"/>
  <c r="AS353" i="6" s="1"/>
  <c r="U268" i="6"/>
  <c r="AB354" i="6" s="1"/>
  <c r="AS354" i="6" s="1"/>
  <c r="S269" i="6"/>
  <c r="Z355" i="6" s="1"/>
  <c r="AQ355" i="6" s="1"/>
  <c r="S264" i="6"/>
  <c r="Z350" i="6" s="1"/>
  <c r="AQ350" i="6" s="1"/>
  <c r="S265" i="6"/>
  <c r="Z351" i="6" s="1"/>
  <c r="AQ351" i="6" s="1"/>
  <c r="R266" i="6"/>
  <c r="Y352" i="6" s="1"/>
  <c r="AP352" i="6" s="1"/>
  <c r="Q267" i="6"/>
  <c r="X353" i="6" s="1"/>
  <c r="AO353" i="6" s="1"/>
  <c r="Q268" i="6"/>
  <c r="X354" i="6" s="1"/>
  <c r="AO354" i="6" s="1"/>
  <c r="P269" i="6"/>
  <c r="W355" i="6" s="1"/>
  <c r="AN355" i="6" s="1"/>
  <c r="T269" i="6"/>
  <c r="AA355" i="6" s="1"/>
  <c r="AR355" i="6" s="1"/>
  <c r="Q264" i="6"/>
  <c r="X350" i="6" s="1"/>
  <c r="AO350" i="6" s="1"/>
  <c r="P265" i="6"/>
  <c r="W351" i="6" s="1"/>
  <c r="AN351" i="6" s="1"/>
  <c r="U265" i="6"/>
  <c r="AB351" i="6" s="1"/>
  <c r="AS351" i="6" s="1"/>
  <c r="U266" i="6"/>
  <c r="AB352" i="6" s="1"/>
  <c r="AS352" i="6" s="1"/>
  <c r="T267" i="6"/>
  <c r="AA353" i="6" s="1"/>
  <c r="AR353" i="6" s="1"/>
  <c r="S268" i="6"/>
  <c r="Z354" i="6" s="1"/>
  <c r="AQ354" i="6" s="1"/>
  <c r="R269" i="6"/>
  <c r="Y355" i="6" s="1"/>
  <c r="AP355" i="6" s="1"/>
  <c r="S266" i="6"/>
  <c r="U269" i="6"/>
  <c r="S267" i="6"/>
  <c r="Z353" i="6" s="1"/>
  <c r="AQ353" i="6" s="1"/>
  <c r="T265" i="6"/>
  <c r="Q269" i="6"/>
  <c r="X355" i="6" s="1"/>
  <c r="AO355" i="6" s="1"/>
  <c r="R268" i="6"/>
  <c r="U264" i="6"/>
  <c r="AB350" i="6" s="1"/>
  <c r="AS350" i="6" s="1"/>
  <c r="S894" i="6"/>
  <c r="Z1190" i="6" s="1"/>
  <c r="AQ1190" i="6" s="1"/>
  <c r="Q895" i="6"/>
  <c r="U895" i="6"/>
  <c r="AB1191" i="6" s="1"/>
  <c r="AS1191" i="6" s="1"/>
  <c r="S896" i="6"/>
  <c r="Z1192" i="6" s="1"/>
  <c r="AQ1192" i="6" s="1"/>
  <c r="Q897" i="6"/>
  <c r="X1193" i="6" s="1"/>
  <c r="AO1193" i="6" s="1"/>
  <c r="U897" i="6"/>
  <c r="S898" i="6"/>
  <c r="Z1194" i="6" s="1"/>
  <c r="AQ1194" i="6" s="1"/>
  <c r="Q899" i="6"/>
  <c r="X1195" i="6" s="1"/>
  <c r="AO1195" i="6" s="1"/>
  <c r="U899" i="6"/>
  <c r="AB1195" i="6" s="1"/>
  <c r="AS1195" i="6" s="1"/>
  <c r="P894" i="6"/>
  <c r="W1190" i="6" s="1"/>
  <c r="T894" i="6"/>
  <c r="AA1190" i="6" s="1"/>
  <c r="AR1190" i="6" s="1"/>
  <c r="R895" i="6"/>
  <c r="Y1191" i="6" s="1"/>
  <c r="AP1191" i="6" s="1"/>
  <c r="P896" i="6"/>
  <c r="W1192" i="6" s="1"/>
  <c r="AN1192" i="6" s="1"/>
  <c r="T896" i="6"/>
  <c r="AA1192" i="6" s="1"/>
  <c r="AR1192" i="6" s="1"/>
  <c r="R897" i="6"/>
  <c r="P898" i="6"/>
  <c r="W1194" i="6" s="1"/>
  <c r="AN1194" i="6" s="1"/>
  <c r="T898" i="6"/>
  <c r="R899" i="6"/>
  <c r="Y1195" i="6" s="1"/>
  <c r="AP1195" i="6" s="1"/>
  <c r="R894" i="6"/>
  <c r="Y1190" i="6" s="1"/>
  <c r="AP1190" i="6" s="1"/>
  <c r="P895" i="6"/>
  <c r="W1191" i="6" s="1"/>
  <c r="AN1191" i="6" s="1"/>
  <c r="T895" i="6"/>
  <c r="R896" i="6"/>
  <c r="Y1192" i="6" s="1"/>
  <c r="AP1192" i="6" s="1"/>
  <c r="P897" i="6"/>
  <c r="W1193" i="6" s="1"/>
  <c r="AN1193" i="6" s="1"/>
  <c r="T897" i="6"/>
  <c r="AA1193" i="6" s="1"/>
  <c r="AR1193" i="6" s="1"/>
  <c r="R898" i="6"/>
  <c r="P899" i="6"/>
  <c r="W1195" i="6" s="1"/>
  <c r="AN1195" i="6" s="1"/>
  <c r="T899" i="6"/>
  <c r="AA1195" i="6" s="1"/>
  <c r="AR1195" i="6" s="1"/>
  <c r="Q894" i="6"/>
  <c r="U896" i="6"/>
  <c r="S899" i="6"/>
  <c r="U894" i="6"/>
  <c r="AB1190" i="6" s="1"/>
  <c r="AS1190" i="6" s="1"/>
  <c r="S897" i="6"/>
  <c r="Z1193" i="6" s="1"/>
  <c r="AQ1193" i="6" s="1"/>
  <c r="Q896" i="6"/>
  <c r="X1192" i="6" s="1"/>
  <c r="AO1192" i="6" s="1"/>
  <c r="U898" i="6"/>
  <c r="AB1194" i="6" s="1"/>
  <c r="AS1194" i="6" s="1"/>
  <c r="Q898" i="6"/>
  <c r="X1194" i="6" s="1"/>
  <c r="AO1194" i="6" s="1"/>
  <c r="S895" i="6"/>
  <c r="Z1191" i="6" s="1"/>
  <c r="AQ1191" i="6" s="1"/>
  <c r="Q1764" i="6"/>
  <c r="X2350" i="6" s="1"/>
  <c r="AO2350" i="6" s="1"/>
  <c r="U1764" i="6"/>
  <c r="S1765" i="6"/>
  <c r="Z2351" i="6" s="1"/>
  <c r="AQ2351" i="6" s="1"/>
  <c r="Q1766" i="6"/>
  <c r="X2352" i="6" s="1"/>
  <c r="AO2352" i="6" s="1"/>
  <c r="U1766" i="6"/>
  <c r="AB2352" i="6" s="1"/>
  <c r="AS2352" i="6" s="1"/>
  <c r="S1767" i="6"/>
  <c r="Z2353" i="6" s="1"/>
  <c r="AQ2353" i="6" s="1"/>
  <c r="Q1768" i="6"/>
  <c r="U1768" i="6"/>
  <c r="AB2354" i="6" s="1"/>
  <c r="AS2354" i="6" s="1"/>
  <c r="S1769" i="6"/>
  <c r="Z2355" i="6" s="1"/>
  <c r="AQ2355" i="6" s="1"/>
  <c r="R1764" i="6"/>
  <c r="Y2350" i="6" s="1"/>
  <c r="AP2350" i="6" s="1"/>
  <c r="P1765" i="6"/>
  <c r="W2351" i="6" s="1"/>
  <c r="AN2351" i="6" s="1"/>
  <c r="T1765" i="6"/>
  <c r="AA2351" i="6" s="1"/>
  <c r="AR2351" i="6" s="1"/>
  <c r="R1766" i="6"/>
  <c r="P1767" i="6"/>
  <c r="W2353" i="6" s="1"/>
  <c r="AN2353" i="6" s="1"/>
  <c r="T1767" i="6"/>
  <c r="AA2353" i="6" s="1"/>
  <c r="AR2353" i="6" s="1"/>
  <c r="R1768" i="6"/>
  <c r="Y2354" i="6" s="1"/>
  <c r="AP2354" i="6" s="1"/>
  <c r="P1769" i="6"/>
  <c r="T1769" i="6"/>
  <c r="AA2355" i="6" s="1"/>
  <c r="AR2355" i="6" s="1"/>
  <c r="P1764" i="6"/>
  <c r="W2350" i="6" s="1"/>
  <c r="T1764" i="6"/>
  <c r="AA2350" i="6" s="1"/>
  <c r="AR2350" i="6" s="1"/>
  <c r="R1765" i="6"/>
  <c r="Y2351" i="6" s="1"/>
  <c r="AP2351" i="6" s="1"/>
  <c r="P1766" i="6"/>
  <c r="W2352" i="6" s="1"/>
  <c r="AN2352" i="6" s="1"/>
  <c r="T1766" i="6"/>
  <c r="R1767" i="6"/>
  <c r="Y2353" i="6" s="1"/>
  <c r="AP2353" i="6" s="1"/>
  <c r="P1768" i="6"/>
  <c r="W2354" i="6" s="1"/>
  <c r="AN2354" i="6" s="1"/>
  <c r="T1768" i="6"/>
  <c r="AA2354" i="6" s="1"/>
  <c r="AR2354" i="6" s="1"/>
  <c r="R1769" i="6"/>
  <c r="S1764" i="6"/>
  <c r="Z2350" i="6" s="1"/>
  <c r="AQ2350" i="6" s="1"/>
  <c r="Q1767" i="6"/>
  <c r="X2353" i="6" s="1"/>
  <c r="AO2353" i="6" s="1"/>
  <c r="U1769" i="6"/>
  <c r="AB2355" i="6" s="1"/>
  <c r="AS2355" i="6" s="1"/>
  <c r="Q1765" i="6"/>
  <c r="X2351" i="6" s="1"/>
  <c r="AO2351" i="6" s="1"/>
  <c r="U1767" i="6"/>
  <c r="AB2353" i="6" s="1"/>
  <c r="AS2353" i="6" s="1"/>
  <c r="U1765" i="6"/>
  <c r="S1768" i="6"/>
  <c r="S1766" i="6"/>
  <c r="Z2352" i="6" s="1"/>
  <c r="AQ2352" i="6" s="1"/>
  <c r="Q1769" i="6"/>
  <c r="X2355" i="6" s="1"/>
  <c r="AO2355" i="6" s="1"/>
  <c r="S1272" i="6"/>
  <c r="Q1273" i="6"/>
  <c r="X1695" i="6" s="1"/>
  <c r="AO1695" i="6" s="1"/>
  <c r="U1273" i="6"/>
  <c r="AB1695" i="6" s="1"/>
  <c r="AS1695" i="6" s="1"/>
  <c r="S1274" i="6"/>
  <c r="Z1696" i="6" s="1"/>
  <c r="AQ1696" i="6" s="1"/>
  <c r="Q1275" i="6"/>
  <c r="U1275" i="6"/>
  <c r="AB1697" i="6" s="1"/>
  <c r="AS1697" i="6" s="1"/>
  <c r="S1276" i="6"/>
  <c r="Z1698" i="6" s="1"/>
  <c r="AQ1698" i="6" s="1"/>
  <c r="Q1277" i="6"/>
  <c r="X1699" i="6" s="1"/>
  <c r="AO1699" i="6" s="1"/>
  <c r="U1277" i="6"/>
  <c r="P1272" i="6"/>
  <c r="W1694" i="6" s="1"/>
  <c r="T1272" i="6"/>
  <c r="R1273" i="6"/>
  <c r="Y1695" i="6" s="1"/>
  <c r="AP1695" i="6" s="1"/>
  <c r="P1274" i="6"/>
  <c r="T1274" i="6"/>
  <c r="AA1696" i="6" s="1"/>
  <c r="AR1696" i="6" s="1"/>
  <c r="R1275" i="6"/>
  <c r="Y1697" i="6" s="1"/>
  <c r="AP1697" i="6" s="1"/>
  <c r="P1276" i="6"/>
  <c r="W1698" i="6" s="1"/>
  <c r="AN1698" i="6" s="1"/>
  <c r="T1276" i="6"/>
  <c r="AA1698" i="6" s="1"/>
  <c r="AR1698" i="6" s="1"/>
  <c r="R1277" i="6"/>
  <c r="Y1699" i="6" s="1"/>
  <c r="AP1699" i="6" s="1"/>
  <c r="R1272" i="6"/>
  <c r="Y1694" i="6" s="1"/>
  <c r="AP1694" i="6" s="1"/>
  <c r="P1273" i="6"/>
  <c r="T1273" i="6"/>
  <c r="AA1695" i="6" s="1"/>
  <c r="AR1695" i="6" s="1"/>
  <c r="R1274" i="6"/>
  <c r="Y1696" i="6" s="1"/>
  <c r="AP1696" i="6" s="1"/>
  <c r="P1275" i="6"/>
  <c r="W1697" i="6" s="1"/>
  <c r="AN1697" i="6" s="1"/>
  <c r="T1275" i="6"/>
  <c r="R1276" i="6"/>
  <c r="Y1698" i="6" s="1"/>
  <c r="AP1698" i="6" s="1"/>
  <c r="P1277" i="6"/>
  <c r="W1699" i="6" s="1"/>
  <c r="AN1699" i="6" s="1"/>
  <c r="T1277" i="6"/>
  <c r="AA1699" i="6" s="1"/>
  <c r="AR1699" i="6" s="1"/>
  <c r="Q1272" i="6"/>
  <c r="X1694" i="6" s="1"/>
  <c r="AO1694" i="6" s="1"/>
  <c r="U1274" i="6"/>
  <c r="AB1696" i="6" s="1"/>
  <c r="AS1696" i="6" s="1"/>
  <c r="S1277" i="6"/>
  <c r="Z1699" i="6" s="1"/>
  <c r="AQ1699" i="6" s="1"/>
  <c r="U1272" i="6"/>
  <c r="AB1694" i="6" s="1"/>
  <c r="AS1694" i="6" s="1"/>
  <c r="S1275" i="6"/>
  <c r="Z1697" i="6" s="1"/>
  <c r="AQ1697" i="6" s="1"/>
  <c r="Q1274" i="6"/>
  <c r="X1696" i="6" s="1"/>
  <c r="AO1696" i="6" s="1"/>
  <c r="U1276" i="6"/>
  <c r="AB1698" i="6" s="1"/>
  <c r="AS1698" i="6" s="1"/>
  <c r="S1273" i="6"/>
  <c r="Q1276" i="6"/>
  <c r="R1326" i="6"/>
  <c r="Y1766" i="6" s="1"/>
  <c r="AP1766" i="6" s="1"/>
  <c r="P1327" i="6"/>
  <c r="W1767" i="6" s="1"/>
  <c r="AN1767" i="6" s="1"/>
  <c r="T1327" i="6"/>
  <c r="AA1767" i="6" s="1"/>
  <c r="AR1767" i="6" s="1"/>
  <c r="R1328" i="6"/>
  <c r="Y1768" i="6" s="1"/>
  <c r="AP1768" i="6" s="1"/>
  <c r="P1329" i="6"/>
  <c r="W1769" i="6" s="1"/>
  <c r="AN1769" i="6" s="1"/>
  <c r="T1329" i="6"/>
  <c r="AA1769" i="6" s="1"/>
  <c r="AR1769" i="6" s="1"/>
  <c r="R1330" i="6"/>
  <c r="P1331" i="6"/>
  <c r="W1771" i="6" s="1"/>
  <c r="AN1771" i="6" s="1"/>
  <c r="T1331" i="6"/>
  <c r="S1326" i="6"/>
  <c r="Z1766" i="6" s="1"/>
  <c r="AQ1766" i="6" s="1"/>
  <c r="Q1327" i="6"/>
  <c r="X1767" i="6" s="1"/>
  <c r="AO1767" i="6" s="1"/>
  <c r="U1327" i="6"/>
  <c r="AB1767" i="6" s="1"/>
  <c r="AS1767" i="6" s="1"/>
  <c r="S1328" i="6"/>
  <c r="Q1329" i="6"/>
  <c r="X1769" i="6" s="1"/>
  <c r="AO1769" i="6" s="1"/>
  <c r="U1329" i="6"/>
  <c r="AB1769" i="6" s="1"/>
  <c r="AS1769" i="6" s="1"/>
  <c r="S1330" i="6"/>
  <c r="Z1770" i="6" s="1"/>
  <c r="AQ1770" i="6" s="1"/>
  <c r="Q1331" i="6"/>
  <c r="X1771" i="6" s="1"/>
  <c r="AO1771" i="6" s="1"/>
  <c r="U1331" i="6"/>
  <c r="AB1771" i="6" s="1"/>
  <c r="AS1771" i="6" s="1"/>
  <c r="Q1326" i="6"/>
  <c r="X1766" i="6" s="1"/>
  <c r="AO1766" i="6" s="1"/>
  <c r="U1326" i="6"/>
  <c r="S1327" i="6"/>
  <c r="Z1767" i="6" s="1"/>
  <c r="AQ1767" i="6" s="1"/>
  <c r="Q1328" i="6"/>
  <c r="X1768" i="6" s="1"/>
  <c r="AO1768" i="6" s="1"/>
  <c r="U1328" i="6"/>
  <c r="AB1768" i="6" s="1"/>
  <c r="AS1768" i="6" s="1"/>
  <c r="S1329" i="6"/>
  <c r="Z1769" i="6" s="1"/>
  <c r="AQ1769" i="6" s="1"/>
  <c r="Q1330" i="6"/>
  <c r="X1770" i="6" s="1"/>
  <c r="AO1770" i="6" s="1"/>
  <c r="U1330" i="6"/>
  <c r="AB1770" i="6" s="1"/>
  <c r="AS1770" i="6" s="1"/>
  <c r="S1331" i="6"/>
  <c r="Z1771" i="6" s="1"/>
  <c r="AQ1771" i="6" s="1"/>
  <c r="T1326" i="6"/>
  <c r="AA1766" i="6" s="1"/>
  <c r="AR1766" i="6" s="1"/>
  <c r="R1329" i="6"/>
  <c r="Y1769" i="6" s="1"/>
  <c r="AP1769" i="6" s="1"/>
  <c r="P1328" i="6"/>
  <c r="T1330" i="6"/>
  <c r="AA1770" i="6" s="1"/>
  <c r="AR1770" i="6" s="1"/>
  <c r="R1327" i="6"/>
  <c r="Y1767" i="6" s="1"/>
  <c r="AP1767" i="6" s="1"/>
  <c r="P1330" i="6"/>
  <c r="W1770" i="6" s="1"/>
  <c r="AN1770" i="6" s="1"/>
  <c r="P1326" i="6"/>
  <c r="W1766" i="6" s="1"/>
  <c r="T1328" i="6"/>
  <c r="AA1768" i="6" s="1"/>
  <c r="AR1768" i="6" s="1"/>
  <c r="R1331" i="6"/>
  <c r="R1806" i="6"/>
  <c r="Y2406" i="6" s="1"/>
  <c r="AP2406" i="6" s="1"/>
  <c r="P1807" i="6"/>
  <c r="W2407" i="6" s="1"/>
  <c r="AN2407" i="6" s="1"/>
  <c r="T1807" i="6"/>
  <c r="AA2407" i="6" s="1"/>
  <c r="AR2407" i="6" s="1"/>
  <c r="R1808" i="6"/>
  <c r="P1809" i="6"/>
  <c r="W2409" i="6" s="1"/>
  <c r="AN2409" i="6" s="1"/>
  <c r="T1809" i="6"/>
  <c r="AA2409" i="6" s="1"/>
  <c r="AR2409" i="6" s="1"/>
  <c r="R1810" i="6"/>
  <c r="Y2410" i="6" s="1"/>
  <c r="AP2410" i="6" s="1"/>
  <c r="P1811" i="6"/>
  <c r="T1811" i="6"/>
  <c r="AA2411" i="6" s="1"/>
  <c r="AR2411" i="6" s="1"/>
  <c r="S1806" i="6"/>
  <c r="Z2406" i="6" s="1"/>
  <c r="AQ2406" i="6" s="1"/>
  <c r="Q1807" i="6"/>
  <c r="X2407" i="6" s="1"/>
  <c r="AO2407" i="6" s="1"/>
  <c r="U1807" i="6"/>
  <c r="AB2407" i="6" s="1"/>
  <c r="AS2407" i="6" s="1"/>
  <c r="S1808" i="6"/>
  <c r="Q1809" i="6"/>
  <c r="X2409" i="6" s="1"/>
  <c r="AO2409" i="6" s="1"/>
  <c r="U1809" i="6"/>
  <c r="AB2409" i="6" s="1"/>
  <c r="AS2409" i="6" s="1"/>
  <c r="S1810" i="6"/>
  <c r="Z2410" i="6" s="1"/>
  <c r="AQ2410" i="6" s="1"/>
  <c r="Q1811" i="6"/>
  <c r="U1811" i="6"/>
  <c r="AB2411" i="6" s="1"/>
  <c r="AS2411" i="6" s="1"/>
  <c r="Q1806" i="6"/>
  <c r="U1806" i="6"/>
  <c r="AB2406" i="6" s="1"/>
  <c r="AS2406" i="6" s="1"/>
  <c r="S1807" i="6"/>
  <c r="Z2407" i="6" s="1"/>
  <c r="AQ2407" i="6" s="1"/>
  <c r="Q1808" i="6"/>
  <c r="X2408" i="6" s="1"/>
  <c r="AO2408" i="6" s="1"/>
  <c r="U1808" i="6"/>
  <c r="S1809" i="6"/>
  <c r="Z2409" i="6" s="1"/>
  <c r="AQ2409" i="6" s="1"/>
  <c r="Q1810" i="6"/>
  <c r="X2410" i="6" s="1"/>
  <c r="AO2410" i="6" s="1"/>
  <c r="U1810" i="6"/>
  <c r="AB2410" i="6" s="1"/>
  <c r="AS2410" i="6" s="1"/>
  <c r="S1811" i="6"/>
  <c r="P1806" i="6"/>
  <c r="W2406" i="6" s="1"/>
  <c r="T1808" i="6"/>
  <c r="AA2408" i="6" s="1"/>
  <c r="AR2408" i="6" s="1"/>
  <c r="R1811" i="6"/>
  <c r="Y2411" i="6" s="1"/>
  <c r="AP2411" i="6" s="1"/>
  <c r="T1806" i="6"/>
  <c r="AA2406" i="6" s="1"/>
  <c r="AR2406" i="6" s="1"/>
  <c r="R1809" i="6"/>
  <c r="Y2409" i="6" s="1"/>
  <c r="AP2409" i="6" s="1"/>
  <c r="R1807" i="6"/>
  <c r="P1810" i="6"/>
  <c r="P1808" i="6"/>
  <c r="W2408" i="6" s="1"/>
  <c r="AN2408" i="6" s="1"/>
  <c r="T1810" i="6"/>
  <c r="AA2410" i="6" s="1"/>
  <c r="AR2410" i="6" s="1"/>
  <c r="R1422" i="6"/>
  <c r="Y1894" i="6" s="1"/>
  <c r="AP1894" i="6" s="1"/>
  <c r="P1423" i="6"/>
  <c r="W1895" i="6" s="1"/>
  <c r="AN1895" i="6" s="1"/>
  <c r="T1423" i="6"/>
  <c r="R1424" i="6"/>
  <c r="Y1896" i="6" s="1"/>
  <c r="AP1896" i="6" s="1"/>
  <c r="P1425" i="6"/>
  <c r="W1897" i="6" s="1"/>
  <c r="AN1897" i="6" s="1"/>
  <c r="T1425" i="6"/>
  <c r="AA1897" i="6" s="1"/>
  <c r="AR1897" i="6" s="1"/>
  <c r="R1426" i="6"/>
  <c r="Y1898" i="6" s="1"/>
  <c r="AP1898" i="6" s="1"/>
  <c r="P1427" i="6"/>
  <c r="W1899" i="6" s="1"/>
  <c r="AN1899" i="6" s="1"/>
  <c r="T1427" i="6"/>
  <c r="S1422" i="6"/>
  <c r="Z1894" i="6" s="1"/>
  <c r="AQ1894" i="6" s="1"/>
  <c r="Q1423" i="6"/>
  <c r="X1895" i="6" s="1"/>
  <c r="AO1895" i="6" s="1"/>
  <c r="U1423" i="6"/>
  <c r="S1424" i="6"/>
  <c r="Z1896" i="6" s="1"/>
  <c r="AQ1896" i="6" s="1"/>
  <c r="Q1425" i="6"/>
  <c r="X1897" i="6" s="1"/>
  <c r="AO1897" i="6" s="1"/>
  <c r="U1425" i="6"/>
  <c r="AB1897" i="6" s="1"/>
  <c r="AS1897" i="6" s="1"/>
  <c r="S1426" i="6"/>
  <c r="Q1427" i="6"/>
  <c r="X1899" i="6" s="1"/>
  <c r="AO1899" i="6" s="1"/>
  <c r="U1427" i="6"/>
  <c r="AB1899" i="6" s="1"/>
  <c r="AS1899" i="6" s="1"/>
  <c r="Q1422" i="6"/>
  <c r="U1422" i="6"/>
  <c r="AB1894" i="6" s="1"/>
  <c r="AS1894" i="6" s="1"/>
  <c r="S1423" i="6"/>
  <c r="Z1895" i="6" s="1"/>
  <c r="AQ1895" i="6" s="1"/>
  <c r="Q1424" i="6"/>
  <c r="X1896" i="6" s="1"/>
  <c r="AO1896" i="6" s="1"/>
  <c r="U1424" i="6"/>
  <c r="S1425" i="6"/>
  <c r="Z1897" i="6" s="1"/>
  <c r="AQ1897" i="6" s="1"/>
  <c r="Q1426" i="6"/>
  <c r="X1898" i="6" s="1"/>
  <c r="AO1898" i="6" s="1"/>
  <c r="U1426" i="6"/>
  <c r="AB1898" i="6" s="1"/>
  <c r="AS1898" i="6" s="1"/>
  <c r="S1427" i="6"/>
  <c r="T1422" i="6"/>
  <c r="R1425" i="6"/>
  <c r="R1423" i="6"/>
  <c r="Y1895" i="6" s="1"/>
  <c r="AP1895" i="6" s="1"/>
  <c r="P1426" i="6"/>
  <c r="W1898" i="6" s="1"/>
  <c r="AN1898" i="6" s="1"/>
  <c r="P1422" i="6"/>
  <c r="W1894" i="6" s="1"/>
  <c r="T1424" i="6"/>
  <c r="AA1896" i="6" s="1"/>
  <c r="AR1896" i="6" s="1"/>
  <c r="R1427" i="6"/>
  <c r="Y1899" i="6" s="1"/>
  <c r="AP1899" i="6" s="1"/>
  <c r="P1424" i="6"/>
  <c r="W1896" i="6" s="1"/>
  <c r="AN1896" i="6" s="1"/>
  <c r="T1426" i="6"/>
  <c r="AA1898" i="6" s="1"/>
  <c r="AR1898" i="6" s="1"/>
  <c r="P1386" i="6"/>
  <c r="W1846" i="6" s="1"/>
  <c r="T1386" i="6"/>
  <c r="AA1846" i="6" s="1"/>
  <c r="AR1846" i="6" s="1"/>
  <c r="R1387" i="6"/>
  <c r="Y1847" i="6" s="1"/>
  <c r="AP1847" i="6" s="1"/>
  <c r="P1388" i="6"/>
  <c r="T1388" i="6"/>
  <c r="AA1848" i="6" s="1"/>
  <c r="AR1848" i="6" s="1"/>
  <c r="R1389" i="6"/>
  <c r="Y1849" i="6" s="1"/>
  <c r="AP1849" i="6" s="1"/>
  <c r="P1390" i="6"/>
  <c r="W1850" i="6" s="1"/>
  <c r="AN1850" i="6" s="1"/>
  <c r="T1390" i="6"/>
  <c r="AA1850" i="6" s="1"/>
  <c r="AR1850" i="6" s="1"/>
  <c r="R1391" i="6"/>
  <c r="Q1386" i="6"/>
  <c r="U1386" i="6"/>
  <c r="S1387" i="6"/>
  <c r="Z1847" i="6" s="1"/>
  <c r="AQ1847" i="6" s="1"/>
  <c r="Q1388" i="6"/>
  <c r="X1848" i="6" s="1"/>
  <c r="AO1848" i="6" s="1"/>
  <c r="U1388" i="6"/>
  <c r="AB1848" i="6" s="1"/>
  <c r="AS1848" i="6" s="1"/>
  <c r="S1389" i="6"/>
  <c r="Z1849" i="6" s="1"/>
  <c r="AQ1849" i="6" s="1"/>
  <c r="Q1390" i="6"/>
  <c r="X1850" i="6" s="1"/>
  <c r="AO1850" i="6" s="1"/>
  <c r="U1390" i="6"/>
  <c r="AB1850" i="6" s="1"/>
  <c r="AS1850" i="6" s="1"/>
  <c r="S1391" i="6"/>
  <c r="Z1851" i="6" s="1"/>
  <c r="AQ1851" i="6" s="1"/>
  <c r="S1386" i="6"/>
  <c r="Z1846" i="6" s="1"/>
  <c r="AQ1846" i="6" s="1"/>
  <c r="Q1387" i="6"/>
  <c r="X1847" i="6" s="1"/>
  <c r="AO1847" i="6" s="1"/>
  <c r="U1387" i="6"/>
  <c r="AB1847" i="6" s="1"/>
  <c r="AS1847" i="6" s="1"/>
  <c r="S1388" i="6"/>
  <c r="Q1389" i="6"/>
  <c r="X1849" i="6" s="1"/>
  <c r="AO1849" i="6" s="1"/>
  <c r="U1389" i="6"/>
  <c r="AB1849" i="6" s="1"/>
  <c r="AS1849" i="6" s="1"/>
  <c r="S1390" i="6"/>
  <c r="Z1850" i="6" s="1"/>
  <c r="AQ1850" i="6" s="1"/>
  <c r="Q1391" i="6"/>
  <c r="U1391" i="6"/>
  <c r="AB1851" i="6" s="1"/>
  <c r="AS1851" i="6" s="1"/>
  <c r="R1386" i="6"/>
  <c r="Y1846" i="6" s="1"/>
  <c r="AP1846" i="6" s="1"/>
  <c r="P1389" i="6"/>
  <c r="T1391" i="6"/>
  <c r="T1387" i="6"/>
  <c r="AA1847" i="6" s="1"/>
  <c r="AR1847" i="6" s="1"/>
  <c r="P1387" i="6"/>
  <c r="W1847" i="6" s="1"/>
  <c r="AN1847" i="6" s="1"/>
  <c r="T1389" i="6"/>
  <c r="AA1849" i="6" s="1"/>
  <c r="AR1849" i="6" s="1"/>
  <c r="R1388" i="6"/>
  <c r="Y1848" i="6" s="1"/>
  <c r="AP1848" i="6" s="1"/>
  <c r="P1391" i="6"/>
  <c r="W1851" i="6" s="1"/>
  <c r="AN1851" i="6" s="1"/>
  <c r="R1390" i="6"/>
  <c r="Y1850" i="6" s="1"/>
  <c r="AP1850" i="6" s="1"/>
  <c r="P1506" i="6"/>
  <c r="W2006" i="6" s="1"/>
  <c r="T1506" i="6"/>
  <c r="AA2006" i="6" s="1"/>
  <c r="AR2006" i="6" s="1"/>
  <c r="R1507" i="6"/>
  <c r="P1508" i="6"/>
  <c r="T1508" i="6"/>
  <c r="AA2008" i="6" s="1"/>
  <c r="AR2008" i="6" s="1"/>
  <c r="R1509" i="6"/>
  <c r="Y2009" i="6" s="1"/>
  <c r="AP2009" i="6" s="1"/>
  <c r="P1510" i="6"/>
  <c r="W2010" i="6" s="1"/>
  <c r="AN2010" i="6" s="1"/>
  <c r="T1510" i="6"/>
  <c r="AA2010" i="6" s="1"/>
  <c r="AR2010" i="6" s="1"/>
  <c r="R1511" i="6"/>
  <c r="Y2011" i="6" s="1"/>
  <c r="AP2011" i="6" s="1"/>
  <c r="Q1506" i="6"/>
  <c r="X2006" i="6" s="1"/>
  <c r="AO2006" i="6" s="1"/>
  <c r="U1506" i="6"/>
  <c r="AB2006" i="6" s="1"/>
  <c r="AS2006" i="6" s="1"/>
  <c r="S1507" i="6"/>
  <c r="Q1508" i="6"/>
  <c r="X2008" i="6" s="1"/>
  <c r="AO2008" i="6" s="1"/>
  <c r="U1508" i="6"/>
  <c r="AB2008" i="6" s="1"/>
  <c r="AS2008" i="6" s="1"/>
  <c r="S1509" i="6"/>
  <c r="Z2009" i="6" s="1"/>
  <c r="AQ2009" i="6" s="1"/>
  <c r="Q1510" i="6"/>
  <c r="U1510" i="6"/>
  <c r="AB2010" i="6" s="1"/>
  <c r="AS2010" i="6" s="1"/>
  <c r="S1511" i="6"/>
  <c r="Z2011" i="6" s="1"/>
  <c r="AQ2011" i="6" s="1"/>
  <c r="S1506" i="6"/>
  <c r="Q1507" i="6"/>
  <c r="X2007" i="6" s="1"/>
  <c r="AO2007" i="6" s="1"/>
  <c r="U1507" i="6"/>
  <c r="AB2007" i="6" s="1"/>
  <c r="AS2007" i="6" s="1"/>
  <c r="S1508" i="6"/>
  <c r="Z2008" i="6" s="1"/>
  <c r="AQ2008" i="6" s="1"/>
  <c r="Q1509" i="6"/>
  <c r="U1509" i="6"/>
  <c r="AB2009" i="6" s="1"/>
  <c r="AS2009" i="6" s="1"/>
  <c r="S1510" i="6"/>
  <c r="Z2010" i="6" s="1"/>
  <c r="AQ2010" i="6" s="1"/>
  <c r="Q1511" i="6"/>
  <c r="X2011" i="6" s="1"/>
  <c r="AO2011" i="6" s="1"/>
  <c r="U1511" i="6"/>
  <c r="R1508" i="6"/>
  <c r="Y2008" i="6" s="1"/>
  <c r="AP2008" i="6" s="1"/>
  <c r="P1511" i="6"/>
  <c r="W2011" i="6" s="1"/>
  <c r="AN2011" i="6" s="1"/>
  <c r="R1506" i="6"/>
  <c r="Y2006" i="6" s="1"/>
  <c r="AP2006" i="6" s="1"/>
  <c r="P1509" i="6"/>
  <c r="W2009" i="6" s="1"/>
  <c r="AN2009" i="6" s="1"/>
  <c r="T1511" i="6"/>
  <c r="AA2011" i="6" s="1"/>
  <c r="AR2011" i="6" s="1"/>
  <c r="T1507" i="6"/>
  <c r="AA2007" i="6" s="1"/>
  <c r="AR2007" i="6" s="1"/>
  <c r="R1510" i="6"/>
  <c r="Y2010" i="6" s="1"/>
  <c r="AP2010" i="6" s="1"/>
  <c r="P1507" i="6"/>
  <c r="T1509" i="6"/>
  <c r="P1746" i="6"/>
  <c r="W2326" i="6" s="1"/>
  <c r="AN2326" i="6" s="1"/>
  <c r="T1746" i="6"/>
  <c r="AA2326" i="6" s="1"/>
  <c r="AR2326" i="6" s="1"/>
  <c r="R1747" i="6"/>
  <c r="Y2327" i="6" s="1"/>
  <c r="AP2327" i="6" s="1"/>
  <c r="P1748" i="6"/>
  <c r="W2328" i="6" s="1"/>
  <c r="AN2328" i="6" s="1"/>
  <c r="T1748" i="6"/>
  <c r="AA2328" i="6" s="1"/>
  <c r="AR2328" i="6" s="1"/>
  <c r="R1749" i="6"/>
  <c r="Y2329" i="6" s="1"/>
  <c r="AP2329" i="6" s="1"/>
  <c r="P1750" i="6"/>
  <c r="W2330" i="6" s="1"/>
  <c r="AN2330" i="6" s="1"/>
  <c r="T1750" i="6"/>
  <c r="AA2330" i="6" s="1"/>
  <c r="AR2330" i="6" s="1"/>
  <c r="R1751" i="6"/>
  <c r="Y2331" i="6" s="1"/>
  <c r="AP2331" i="6" s="1"/>
  <c r="Q1746" i="6"/>
  <c r="X2326" i="6" s="1"/>
  <c r="AO2326" i="6" s="1"/>
  <c r="U1746" i="6"/>
  <c r="AB2326" i="6" s="1"/>
  <c r="AS2326" i="6" s="1"/>
  <c r="S1747" i="6"/>
  <c r="Z2327" i="6" s="1"/>
  <c r="AQ2327" i="6" s="1"/>
  <c r="Q1748" i="6"/>
  <c r="X2328" i="6" s="1"/>
  <c r="AO2328" i="6" s="1"/>
  <c r="U1748" i="6"/>
  <c r="AB2328" i="6" s="1"/>
  <c r="AS2328" i="6" s="1"/>
  <c r="S1749" i="6"/>
  <c r="Z2329" i="6" s="1"/>
  <c r="AQ2329" i="6" s="1"/>
  <c r="Q1750" i="6"/>
  <c r="X2330" i="6" s="1"/>
  <c r="AO2330" i="6" s="1"/>
  <c r="U1750" i="6"/>
  <c r="AB2330" i="6" s="1"/>
  <c r="AS2330" i="6" s="1"/>
  <c r="S1751" i="6"/>
  <c r="Z2331" i="6" s="1"/>
  <c r="AQ2331" i="6" s="1"/>
  <c r="S1746" i="6"/>
  <c r="Z2326" i="6" s="1"/>
  <c r="AQ2326" i="6" s="1"/>
  <c r="Q1747" i="6"/>
  <c r="X2327" i="6" s="1"/>
  <c r="AO2327" i="6" s="1"/>
  <c r="U1747" i="6"/>
  <c r="AB2327" i="6" s="1"/>
  <c r="AS2327" i="6" s="1"/>
  <c r="S1748" i="6"/>
  <c r="Z2328" i="6" s="1"/>
  <c r="AQ2328" i="6" s="1"/>
  <c r="Q1749" i="6"/>
  <c r="X2329" i="6" s="1"/>
  <c r="AO2329" i="6" s="1"/>
  <c r="U1749" i="6"/>
  <c r="AB2329" i="6" s="1"/>
  <c r="AS2329" i="6" s="1"/>
  <c r="S1750" i="6"/>
  <c r="Z2330" i="6" s="1"/>
  <c r="AQ2330" i="6" s="1"/>
  <c r="Q1751" i="6"/>
  <c r="X2331" i="6" s="1"/>
  <c r="AO2331" i="6" s="1"/>
  <c r="U1751" i="6"/>
  <c r="AB2331" i="6" s="1"/>
  <c r="AS2331" i="6" s="1"/>
  <c r="R1746" i="6"/>
  <c r="Y2326" i="6" s="1"/>
  <c r="AP2326" i="6" s="1"/>
  <c r="P1749" i="6"/>
  <c r="W2329" i="6" s="1"/>
  <c r="AN2329" i="6" s="1"/>
  <c r="T1751" i="6"/>
  <c r="AA2331" i="6" s="1"/>
  <c r="AR2331" i="6" s="1"/>
  <c r="P1747" i="6"/>
  <c r="W2327" i="6" s="1"/>
  <c r="AN2327" i="6" s="1"/>
  <c r="T1749" i="6"/>
  <c r="AA2329" i="6" s="1"/>
  <c r="AR2329" i="6" s="1"/>
  <c r="T1747" i="6"/>
  <c r="AA2327" i="6" s="1"/>
  <c r="AR2327" i="6" s="1"/>
  <c r="R1750" i="6"/>
  <c r="Y2330" i="6" s="1"/>
  <c r="AP2330" i="6" s="1"/>
  <c r="R1748" i="6"/>
  <c r="Y2328" i="6" s="1"/>
  <c r="AP2328" i="6" s="1"/>
  <c r="P1751" i="6"/>
  <c r="W2331" i="6" s="1"/>
  <c r="AN2331" i="6" s="1"/>
  <c r="S132" i="6"/>
  <c r="Z174" i="6" s="1"/>
  <c r="AQ174" i="6" s="1"/>
  <c r="Q133" i="6"/>
  <c r="X175" i="6" s="1"/>
  <c r="AO175" i="6" s="1"/>
  <c r="U133" i="6"/>
  <c r="AB175" i="6" s="1"/>
  <c r="AS175" i="6" s="1"/>
  <c r="S134" i="6"/>
  <c r="Z176" i="6" s="1"/>
  <c r="AQ176" i="6" s="1"/>
  <c r="Q135" i="6"/>
  <c r="X177" i="6" s="1"/>
  <c r="AO177" i="6" s="1"/>
  <c r="U135" i="6"/>
  <c r="AB177" i="6" s="1"/>
  <c r="AS177" i="6" s="1"/>
  <c r="S136" i="6"/>
  <c r="Z178" i="6" s="1"/>
  <c r="AQ178" i="6" s="1"/>
  <c r="Q137" i="6"/>
  <c r="X179" i="6" s="1"/>
  <c r="AO179" i="6" s="1"/>
  <c r="U137" i="6"/>
  <c r="AB179" i="6" s="1"/>
  <c r="AS179" i="6" s="1"/>
  <c r="P132" i="6"/>
  <c r="W174" i="6" s="1"/>
  <c r="U132" i="6"/>
  <c r="AB174" i="6" s="1"/>
  <c r="AS174" i="6" s="1"/>
  <c r="T133" i="6"/>
  <c r="AA175" i="6" s="1"/>
  <c r="AR175" i="6" s="1"/>
  <c r="T134" i="6"/>
  <c r="AA176" i="6" s="1"/>
  <c r="AR176" i="6" s="1"/>
  <c r="S135" i="6"/>
  <c r="Z177" i="6" s="1"/>
  <c r="AQ177" i="6" s="1"/>
  <c r="R136" i="6"/>
  <c r="Y178" i="6" s="1"/>
  <c r="AP178" i="6" s="1"/>
  <c r="R137" i="6"/>
  <c r="Y179" i="6" s="1"/>
  <c r="AP179" i="6" s="1"/>
  <c r="Q132" i="6"/>
  <c r="P133" i="6"/>
  <c r="W175" i="6" s="1"/>
  <c r="AN175" i="6" s="1"/>
  <c r="P134" i="6"/>
  <c r="W176" i="6" s="1"/>
  <c r="AN176" i="6" s="1"/>
  <c r="U134" i="6"/>
  <c r="T135" i="6"/>
  <c r="T136" i="6"/>
  <c r="AA178" i="6" s="1"/>
  <c r="AR178" i="6" s="1"/>
  <c r="S137" i="6"/>
  <c r="Z179" i="6" s="1"/>
  <c r="AQ179" i="6" s="1"/>
  <c r="T132" i="6"/>
  <c r="AA174" i="6" s="1"/>
  <c r="AR174" i="6" s="1"/>
  <c r="S133" i="6"/>
  <c r="R134" i="6"/>
  <c r="Y176" i="6" s="1"/>
  <c r="AP176" i="6" s="1"/>
  <c r="R135" i="6"/>
  <c r="Y177" i="6" s="1"/>
  <c r="AP177" i="6" s="1"/>
  <c r="Q136" i="6"/>
  <c r="X178" i="6" s="1"/>
  <c r="AO178" i="6" s="1"/>
  <c r="P137" i="6"/>
  <c r="P135" i="6"/>
  <c r="R132" i="6"/>
  <c r="Y174" i="6" s="1"/>
  <c r="AP174" i="6" s="1"/>
  <c r="P136" i="6"/>
  <c r="Q134" i="6"/>
  <c r="T137" i="6"/>
  <c r="AA179" i="6" s="1"/>
  <c r="AR179" i="6" s="1"/>
  <c r="U136" i="6"/>
  <c r="AB178" i="6" s="1"/>
  <c r="AS178" i="6" s="1"/>
  <c r="R133" i="6"/>
  <c r="P324" i="6"/>
  <c r="W430" i="6" s="1"/>
  <c r="T324" i="6"/>
  <c r="AA430" i="6" s="1"/>
  <c r="AR430" i="6" s="1"/>
  <c r="R325" i="6"/>
  <c r="P326" i="6"/>
  <c r="W432" i="6" s="1"/>
  <c r="AN432" i="6" s="1"/>
  <c r="T326" i="6"/>
  <c r="AA432" i="6" s="1"/>
  <c r="AR432" i="6" s="1"/>
  <c r="R327" i="6"/>
  <c r="Y433" i="6" s="1"/>
  <c r="AP433" i="6" s="1"/>
  <c r="P328" i="6"/>
  <c r="T328" i="6"/>
  <c r="AA434" i="6" s="1"/>
  <c r="AR434" i="6" s="1"/>
  <c r="R329" i="6"/>
  <c r="Y435" i="6" s="1"/>
  <c r="AP435" i="6" s="1"/>
  <c r="R324" i="6"/>
  <c r="P325" i="6"/>
  <c r="W431" i="6" s="1"/>
  <c r="AN431" i="6" s="1"/>
  <c r="T325" i="6"/>
  <c r="R326" i="6"/>
  <c r="Y432" i="6" s="1"/>
  <c r="AP432" i="6" s="1"/>
  <c r="P327" i="6"/>
  <c r="W433" i="6" s="1"/>
  <c r="AN433" i="6" s="1"/>
  <c r="T327" i="6"/>
  <c r="AA433" i="6" s="1"/>
  <c r="AR433" i="6" s="1"/>
  <c r="R328" i="6"/>
  <c r="Y434" i="6" s="1"/>
  <c r="AP434" i="6" s="1"/>
  <c r="P329" i="6"/>
  <c r="W435" i="6" s="1"/>
  <c r="AN435" i="6" s="1"/>
  <c r="T329" i="6"/>
  <c r="U324" i="6"/>
  <c r="AB430" i="6" s="1"/>
  <c r="AS430" i="6" s="1"/>
  <c r="Q326" i="6"/>
  <c r="X432" i="6" s="1"/>
  <c r="AO432" i="6" s="1"/>
  <c r="S327" i="6"/>
  <c r="Z433" i="6" s="1"/>
  <c r="AQ433" i="6" s="1"/>
  <c r="U328" i="6"/>
  <c r="AB434" i="6" s="1"/>
  <c r="AS434" i="6" s="1"/>
  <c r="Q325" i="6"/>
  <c r="X431" i="6" s="1"/>
  <c r="AO431" i="6" s="1"/>
  <c r="S326" i="6"/>
  <c r="Z432" i="6" s="1"/>
  <c r="AQ432" i="6" s="1"/>
  <c r="U327" i="6"/>
  <c r="AB433" i="6" s="1"/>
  <c r="AS433" i="6" s="1"/>
  <c r="Q329" i="6"/>
  <c r="S324" i="6"/>
  <c r="U325" i="6"/>
  <c r="AB431" i="6" s="1"/>
  <c r="AS431" i="6" s="1"/>
  <c r="Q327" i="6"/>
  <c r="X433" i="6" s="1"/>
  <c r="AO433" i="6" s="1"/>
  <c r="S328" i="6"/>
  <c r="Z434" i="6" s="1"/>
  <c r="AQ434" i="6" s="1"/>
  <c r="U329" i="6"/>
  <c r="AB435" i="6" s="1"/>
  <c r="AS435" i="6" s="1"/>
  <c r="S325" i="6"/>
  <c r="Z431" i="6" s="1"/>
  <c r="AQ431" i="6" s="1"/>
  <c r="U326" i="6"/>
  <c r="Q324" i="6"/>
  <c r="X430" i="6" s="1"/>
  <c r="AO430" i="6" s="1"/>
  <c r="S329" i="6"/>
  <c r="Z435" i="6" s="1"/>
  <c r="AQ435" i="6" s="1"/>
  <c r="Q328" i="6"/>
  <c r="S1182" i="6"/>
  <c r="Z1574" i="6" s="1"/>
  <c r="AQ1574" i="6" s="1"/>
  <c r="Q1183" i="6"/>
  <c r="X1575" i="6" s="1"/>
  <c r="AO1575" i="6" s="1"/>
  <c r="U1183" i="6"/>
  <c r="AB1575" i="6" s="1"/>
  <c r="AS1575" i="6" s="1"/>
  <c r="S1184" i="6"/>
  <c r="Z1576" i="6" s="1"/>
  <c r="AQ1576" i="6" s="1"/>
  <c r="Q1185" i="6"/>
  <c r="X1577" i="6" s="1"/>
  <c r="AO1577" i="6" s="1"/>
  <c r="U1185" i="6"/>
  <c r="S1186" i="6"/>
  <c r="Q1187" i="6"/>
  <c r="U1187" i="6"/>
  <c r="AB1579" i="6" s="1"/>
  <c r="AS1579" i="6" s="1"/>
  <c r="P1182" i="6"/>
  <c r="W1574" i="6" s="1"/>
  <c r="T1182" i="6"/>
  <c r="AA1574" i="6" s="1"/>
  <c r="AR1574" i="6" s="1"/>
  <c r="R1183" i="6"/>
  <c r="P1184" i="6"/>
  <c r="W1576" i="6" s="1"/>
  <c r="AN1576" i="6" s="1"/>
  <c r="T1184" i="6"/>
  <c r="AA1576" i="6" s="1"/>
  <c r="AR1576" i="6" s="1"/>
  <c r="R1185" i="6"/>
  <c r="Y1577" i="6" s="1"/>
  <c r="AP1577" i="6" s="1"/>
  <c r="P1186" i="6"/>
  <c r="T1186" i="6"/>
  <c r="AA1578" i="6" s="1"/>
  <c r="AR1578" i="6" s="1"/>
  <c r="R1187" i="6"/>
  <c r="Y1579" i="6" s="1"/>
  <c r="AP1579" i="6" s="1"/>
  <c r="R1182" i="6"/>
  <c r="P1183" i="6"/>
  <c r="W1575" i="6" s="1"/>
  <c r="AN1575" i="6" s="1"/>
  <c r="T1183" i="6"/>
  <c r="AA1575" i="6" s="1"/>
  <c r="AR1575" i="6" s="1"/>
  <c r="R1184" i="6"/>
  <c r="Y1576" i="6" s="1"/>
  <c r="AP1576" i="6" s="1"/>
  <c r="P1185" i="6"/>
  <c r="T1185" i="6"/>
  <c r="AA1577" i="6" s="1"/>
  <c r="AR1577" i="6" s="1"/>
  <c r="R1186" i="6"/>
  <c r="Y1578" i="6" s="1"/>
  <c r="AP1578" i="6" s="1"/>
  <c r="P1187" i="6"/>
  <c r="W1579" i="6" s="1"/>
  <c r="AN1579" i="6" s="1"/>
  <c r="T1187" i="6"/>
  <c r="Q1182" i="6"/>
  <c r="X1574" i="6" s="1"/>
  <c r="AO1574" i="6" s="1"/>
  <c r="U1184" i="6"/>
  <c r="AB1576" i="6" s="1"/>
  <c r="AS1576" i="6" s="1"/>
  <c r="S1187" i="6"/>
  <c r="Z1579" i="6" s="1"/>
  <c r="AQ1579" i="6" s="1"/>
  <c r="U1182" i="6"/>
  <c r="S1185" i="6"/>
  <c r="Q1184" i="6"/>
  <c r="X1576" i="6" s="1"/>
  <c r="AO1576" i="6" s="1"/>
  <c r="U1186" i="6"/>
  <c r="AB1578" i="6" s="1"/>
  <c r="AS1578" i="6" s="1"/>
  <c r="Q1186" i="6"/>
  <c r="X1578" i="6" s="1"/>
  <c r="AO1578" i="6" s="1"/>
  <c r="S1183" i="6"/>
  <c r="Z1575" i="6" s="1"/>
  <c r="AQ1575" i="6" s="1"/>
  <c r="P216" i="6"/>
  <c r="W286" i="6" s="1"/>
  <c r="T216" i="6"/>
  <c r="AA286" i="6" s="1"/>
  <c r="AR286" i="6" s="1"/>
  <c r="R217" i="6"/>
  <c r="Y287" i="6" s="1"/>
  <c r="AP287" i="6" s="1"/>
  <c r="P218" i="6"/>
  <c r="W288" i="6" s="1"/>
  <c r="AN288" i="6" s="1"/>
  <c r="T218" i="6"/>
  <c r="R219" i="6"/>
  <c r="Y289" i="6" s="1"/>
  <c r="AP289" i="6" s="1"/>
  <c r="P220" i="6"/>
  <c r="W290" i="6" s="1"/>
  <c r="AN290" i="6" s="1"/>
  <c r="T220" i="6"/>
  <c r="AA290" i="6" s="1"/>
  <c r="AR290" i="6" s="1"/>
  <c r="R221" i="6"/>
  <c r="Y291" i="6" s="1"/>
  <c r="AP291" i="6" s="1"/>
  <c r="Q216" i="6"/>
  <c r="X286" i="6" s="1"/>
  <c r="AO286" i="6" s="1"/>
  <c r="U216" i="6"/>
  <c r="AB286" i="6" s="1"/>
  <c r="AS286" i="6" s="1"/>
  <c r="S217" i="6"/>
  <c r="Q218" i="6"/>
  <c r="X288" i="6" s="1"/>
  <c r="AO288" i="6" s="1"/>
  <c r="U218" i="6"/>
  <c r="AB288" i="6" s="1"/>
  <c r="AS288" i="6" s="1"/>
  <c r="S216" i="6"/>
  <c r="Z286" i="6" s="1"/>
  <c r="AQ286" i="6" s="1"/>
  <c r="Q217" i="6"/>
  <c r="U217" i="6"/>
  <c r="S218" i="6"/>
  <c r="Z288" i="6" s="1"/>
  <c r="AQ288" i="6" s="1"/>
  <c r="Q219" i="6"/>
  <c r="U219" i="6"/>
  <c r="S220" i="6"/>
  <c r="Z290" i="6" s="1"/>
  <c r="AQ290" i="6" s="1"/>
  <c r="Q221" i="6"/>
  <c r="U221" i="6"/>
  <c r="AB291" i="6" s="1"/>
  <c r="AS291" i="6" s="1"/>
  <c r="R216" i="6"/>
  <c r="Y286" i="6" s="1"/>
  <c r="AP286" i="6" s="1"/>
  <c r="P219" i="6"/>
  <c r="W289" i="6" s="1"/>
  <c r="AN289" i="6" s="1"/>
  <c r="R220" i="6"/>
  <c r="Y290" i="6" s="1"/>
  <c r="AP290" i="6" s="1"/>
  <c r="T221" i="6"/>
  <c r="AA291" i="6" s="1"/>
  <c r="AR291" i="6" s="1"/>
  <c r="P217" i="6"/>
  <c r="W287" i="6" s="1"/>
  <c r="AN287" i="6" s="1"/>
  <c r="S219" i="6"/>
  <c r="Z289" i="6" s="1"/>
  <c r="AQ289" i="6" s="1"/>
  <c r="U220" i="6"/>
  <c r="AB290" i="6" s="1"/>
  <c r="AS290" i="6" s="1"/>
  <c r="R218" i="6"/>
  <c r="Y288" i="6" s="1"/>
  <c r="AP288" i="6" s="1"/>
  <c r="Q220" i="6"/>
  <c r="S221" i="6"/>
  <c r="Z291" i="6" s="1"/>
  <c r="AQ291" i="6" s="1"/>
  <c r="P221" i="6"/>
  <c r="W291" i="6" s="1"/>
  <c r="AN291" i="6" s="1"/>
  <c r="T219" i="6"/>
  <c r="AA289" i="6" s="1"/>
  <c r="AR289" i="6" s="1"/>
  <c r="T217" i="6"/>
  <c r="P864" i="6"/>
  <c r="W1150" i="6" s="1"/>
  <c r="T864" i="6"/>
  <c r="AA1150" i="6" s="1"/>
  <c r="AR1150" i="6" s="1"/>
  <c r="R865" i="6"/>
  <c r="P866" i="6"/>
  <c r="W1152" i="6" s="1"/>
  <c r="AN1152" i="6" s="1"/>
  <c r="T866" i="6"/>
  <c r="AA1152" i="6" s="1"/>
  <c r="AR1152" i="6" s="1"/>
  <c r="R867" i="6"/>
  <c r="Y1153" i="6" s="1"/>
  <c r="AP1153" i="6" s="1"/>
  <c r="P868" i="6"/>
  <c r="W1154" i="6" s="1"/>
  <c r="AN1154" i="6" s="1"/>
  <c r="T868" i="6"/>
  <c r="AA1154" i="6" s="1"/>
  <c r="AR1154" i="6" s="1"/>
  <c r="R869" i="6"/>
  <c r="Y1155" i="6" s="1"/>
  <c r="AP1155" i="6" s="1"/>
  <c r="Q864" i="6"/>
  <c r="U864" i="6"/>
  <c r="AB1150" i="6" s="1"/>
  <c r="AS1150" i="6" s="1"/>
  <c r="S865" i="6"/>
  <c r="Z1151" i="6" s="1"/>
  <c r="AQ1151" i="6" s="1"/>
  <c r="Q866" i="6"/>
  <c r="X1152" i="6" s="1"/>
  <c r="AO1152" i="6" s="1"/>
  <c r="U866" i="6"/>
  <c r="AB1152" i="6" s="1"/>
  <c r="AS1152" i="6" s="1"/>
  <c r="S867" i="6"/>
  <c r="Z1153" i="6" s="1"/>
  <c r="AQ1153" i="6" s="1"/>
  <c r="Q868" i="6"/>
  <c r="X1154" i="6" s="1"/>
  <c r="AO1154" i="6" s="1"/>
  <c r="U868" i="6"/>
  <c r="S869" i="6"/>
  <c r="Z1155" i="6" s="1"/>
  <c r="AQ1155" i="6" s="1"/>
  <c r="S864" i="6"/>
  <c r="Z1150" i="6" s="1"/>
  <c r="AQ1150" i="6" s="1"/>
  <c r="Q865" i="6"/>
  <c r="X1151" i="6" s="1"/>
  <c r="AO1151" i="6" s="1"/>
  <c r="U865" i="6"/>
  <c r="S866" i="6"/>
  <c r="Z1152" i="6" s="1"/>
  <c r="AQ1152" i="6" s="1"/>
  <c r="Q867" i="6"/>
  <c r="X1153" i="6" s="1"/>
  <c r="AO1153" i="6" s="1"/>
  <c r="U867" i="6"/>
  <c r="AB1153" i="6" s="1"/>
  <c r="AS1153" i="6" s="1"/>
  <c r="S868" i="6"/>
  <c r="Q869" i="6"/>
  <c r="X1155" i="6" s="1"/>
  <c r="AO1155" i="6" s="1"/>
  <c r="U869" i="6"/>
  <c r="AB1155" i="6" s="1"/>
  <c r="AS1155" i="6" s="1"/>
  <c r="T865" i="6"/>
  <c r="R868" i="6"/>
  <c r="Y1154" i="6" s="1"/>
  <c r="AP1154" i="6" s="1"/>
  <c r="R866" i="6"/>
  <c r="P869" i="6"/>
  <c r="W1155" i="6" s="1"/>
  <c r="AN1155" i="6" s="1"/>
  <c r="P865" i="6"/>
  <c r="W1151" i="6" s="1"/>
  <c r="AN1151" i="6" s="1"/>
  <c r="T867" i="6"/>
  <c r="P867" i="6"/>
  <c r="W1153" i="6" s="1"/>
  <c r="AN1153" i="6" s="1"/>
  <c r="T869" i="6"/>
  <c r="AA1155" i="6" s="1"/>
  <c r="AR1155" i="6" s="1"/>
  <c r="R864" i="6"/>
  <c r="Y1150" i="6" s="1"/>
  <c r="AP1150" i="6" s="1"/>
  <c r="P150" i="6"/>
  <c r="W198" i="6" s="1"/>
  <c r="AN198" i="6" s="1"/>
  <c r="T150" i="6"/>
  <c r="AA198" i="6" s="1"/>
  <c r="AR198" i="6" s="1"/>
  <c r="R151" i="6"/>
  <c r="Y199" i="6" s="1"/>
  <c r="AP199" i="6" s="1"/>
  <c r="P152" i="6"/>
  <c r="W200" i="6" s="1"/>
  <c r="AN200" i="6" s="1"/>
  <c r="T152" i="6"/>
  <c r="AA200" i="6" s="1"/>
  <c r="AR200" i="6" s="1"/>
  <c r="R153" i="6"/>
  <c r="Y201" i="6" s="1"/>
  <c r="AP201" i="6" s="1"/>
  <c r="P154" i="6"/>
  <c r="W202" i="6" s="1"/>
  <c r="AN202" i="6" s="1"/>
  <c r="T154" i="6"/>
  <c r="AA202" i="6" s="1"/>
  <c r="AR202" i="6" s="1"/>
  <c r="R155" i="6"/>
  <c r="Y203" i="6" s="1"/>
  <c r="AP203" i="6" s="1"/>
  <c r="Q150" i="6"/>
  <c r="X198" i="6" s="1"/>
  <c r="AO198" i="6" s="1"/>
  <c r="P151" i="6"/>
  <c r="W199" i="6" s="1"/>
  <c r="AN199" i="6" s="1"/>
  <c r="U151" i="6"/>
  <c r="AB199" i="6" s="1"/>
  <c r="AS199" i="6" s="1"/>
  <c r="U152" i="6"/>
  <c r="AB200" i="6" s="1"/>
  <c r="AS200" i="6" s="1"/>
  <c r="T153" i="6"/>
  <c r="AA201" i="6" s="1"/>
  <c r="AR201" i="6" s="1"/>
  <c r="S154" i="6"/>
  <c r="Z202" i="6" s="1"/>
  <c r="AQ202" i="6" s="1"/>
  <c r="S155" i="6"/>
  <c r="Z203" i="6" s="1"/>
  <c r="AQ203" i="6" s="1"/>
  <c r="R150" i="6"/>
  <c r="Y198" i="6" s="1"/>
  <c r="AP198" i="6" s="1"/>
  <c r="Q151" i="6"/>
  <c r="X199" i="6" s="1"/>
  <c r="AO199" i="6" s="1"/>
  <c r="Q152" i="6"/>
  <c r="X200" i="6" s="1"/>
  <c r="AO200" i="6" s="1"/>
  <c r="P153" i="6"/>
  <c r="W201" i="6" s="1"/>
  <c r="AN201" i="6" s="1"/>
  <c r="U153" i="6"/>
  <c r="AB201" i="6" s="1"/>
  <c r="AS201" i="6" s="1"/>
  <c r="U154" i="6"/>
  <c r="AB202" i="6" s="1"/>
  <c r="AS202" i="6" s="1"/>
  <c r="T155" i="6"/>
  <c r="AA203" i="6" s="1"/>
  <c r="AR203" i="6" s="1"/>
  <c r="U150" i="6"/>
  <c r="AB198" i="6" s="1"/>
  <c r="AS198" i="6" s="1"/>
  <c r="T151" i="6"/>
  <c r="AA199" i="6" s="1"/>
  <c r="AR199" i="6" s="1"/>
  <c r="S152" i="6"/>
  <c r="Z200" i="6" s="1"/>
  <c r="AQ200" i="6" s="1"/>
  <c r="S153" i="6"/>
  <c r="Z201" i="6" s="1"/>
  <c r="AQ201" i="6" s="1"/>
  <c r="R154" i="6"/>
  <c r="Y202" i="6" s="1"/>
  <c r="AP202" i="6" s="1"/>
  <c r="Q155" i="6"/>
  <c r="X203" i="6" s="1"/>
  <c r="AO203" i="6" s="1"/>
  <c r="R152" i="6"/>
  <c r="Y200" i="6" s="1"/>
  <c r="AP200" i="6" s="1"/>
  <c r="U155" i="6"/>
  <c r="AB203" i="6" s="1"/>
  <c r="AS203" i="6" s="1"/>
  <c r="Q153" i="6"/>
  <c r="X201" i="6" s="1"/>
  <c r="AO201" i="6" s="1"/>
  <c r="S151" i="6"/>
  <c r="Z199" i="6" s="1"/>
  <c r="AQ199" i="6" s="1"/>
  <c r="P155" i="6"/>
  <c r="W203" i="6" s="1"/>
  <c r="AN203" i="6" s="1"/>
  <c r="Q154" i="6"/>
  <c r="X202" i="6" s="1"/>
  <c r="AO202" i="6" s="1"/>
  <c r="S150" i="6"/>
  <c r="Z198" i="6" s="1"/>
  <c r="AQ198" i="6" s="1"/>
  <c r="Q1548" i="6"/>
  <c r="X2062" i="6" s="1"/>
  <c r="AO2062" i="6" s="1"/>
  <c r="U1548" i="6"/>
  <c r="AB2062" i="6" s="1"/>
  <c r="AS2062" i="6" s="1"/>
  <c r="S1549" i="6"/>
  <c r="Z2063" i="6" s="1"/>
  <c r="AQ2063" i="6" s="1"/>
  <c r="Q1550" i="6"/>
  <c r="X2064" i="6" s="1"/>
  <c r="AO2064" i="6" s="1"/>
  <c r="U1550" i="6"/>
  <c r="S1551" i="6"/>
  <c r="Z2065" i="6" s="1"/>
  <c r="AQ2065" i="6" s="1"/>
  <c r="Q1552" i="6"/>
  <c r="U1552" i="6"/>
  <c r="AB2066" i="6" s="1"/>
  <c r="AS2066" i="6" s="1"/>
  <c r="S1553" i="6"/>
  <c r="Z2067" i="6" s="1"/>
  <c r="AQ2067" i="6" s="1"/>
  <c r="R1548" i="6"/>
  <c r="Y2062" i="6" s="1"/>
  <c r="AP2062" i="6" s="1"/>
  <c r="P1549" i="6"/>
  <c r="W2063" i="6" s="1"/>
  <c r="AN2063" i="6" s="1"/>
  <c r="T1549" i="6"/>
  <c r="R1550" i="6"/>
  <c r="P1551" i="6"/>
  <c r="W2065" i="6" s="1"/>
  <c r="AN2065" i="6" s="1"/>
  <c r="T1551" i="6"/>
  <c r="AA2065" i="6" s="1"/>
  <c r="AR2065" i="6" s="1"/>
  <c r="R1552" i="6"/>
  <c r="P1553" i="6"/>
  <c r="W2067" i="6" s="1"/>
  <c r="AN2067" i="6" s="1"/>
  <c r="T1553" i="6"/>
  <c r="AA2067" i="6" s="1"/>
  <c r="AR2067" i="6" s="1"/>
  <c r="P1548" i="6"/>
  <c r="W2062" i="6" s="1"/>
  <c r="T1548" i="6"/>
  <c r="AA2062" i="6" s="1"/>
  <c r="AR2062" i="6" s="1"/>
  <c r="R1549" i="6"/>
  <c r="Y2063" i="6" s="1"/>
  <c r="AP2063" i="6" s="1"/>
  <c r="P1550" i="6"/>
  <c r="W2064" i="6" s="1"/>
  <c r="AN2064" i="6" s="1"/>
  <c r="T1550" i="6"/>
  <c r="R1551" i="6"/>
  <c r="Y2065" i="6" s="1"/>
  <c r="AP2065" i="6" s="1"/>
  <c r="P1552" i="6"/>
  <c r="W2066" i="6" s="1"/>
  <c r="AN2066" i="6" s="1"/>
  <c r="T1552" i="6"/>
  <c r="AA2066" i="6" s="1"/>
  <c r="AR2066" i="6" s="1"/>
  <c r="R1553" i="6"/>
  <c r="U1549" i="6"/>
  <c r="AB2063" i="6" s="1"/>
  <c r="AS2063" i="6" s="1"/>
  <c r="S1552" i="6"/>
  <c r="Z2066" i="6" s="1"/>
  <c r="AQ2066" i="6" s="1"/>
  <c r="S1550" i="6"/>
  <c r="Z2064" i="6" s="1"/>
  <c r="AQ2064" i="6" s="1"/>
  <c r="Q1553" i="6"/>
  <c r="X2067" i="6" s="1"/>
  <c r="AO2067" i="6" s="1"/>
  <c r="Q1549" i="6"/>
  <c r="U1551" i="6"/>
  <c r="S1548" i="6"/>
  <c r="Z2062" i="6" s="1"/>
  <c r="AQ2062" i="6" s="1"/>
  <c r="Q1551" i="6"/>
  <c r="X2065" i="6" s="1"/>
  <c r="AO2065" i="6" s="1"/>
  <c r="U1553" i="6"/>
  <c r="AB2067" i="6" s="1"/>
  <c r="AS2067" i="6" s="1"/>
  <c r="R1020" i="6"/>
  <c r="Y1358" i="6" s="1"/>
  <c r="AP1358" i="6" s="1"/>
  <c r="P1021" i="6"/>
  <c r="W1359" i="6" s="1"/>
  <c r="AN1359" i="6" s="1"/>
  <c r="T1021" i="6"/>
  <c r="AA1359" i="6" s="1"/>
  <c r="AR1359" i="6" s="1"/>
  <c r="R1022" i="6"/>
  <c r="Y1360" i="6" s="1"/>
  <c r="AP1360" i="6" s="1"/>
  <c r="P1023" i="6"/>
  <c r="W1361" i="6" s="1"/>
  <c r="AN1361" i="6" s="1"/>
  <c r="T1023" i="6"/>
  <c r="AA1361" i="6" s="1"/>
  <c r="AR1361" i="6" s="1"/>
  <c r="R1024" i="6"/>
  <c r="Y1362" i="6" s="1"/>
  <c r="AP1362" i="6" s="1"/>
  <c r="P1025" i="6"/>
  <c r="T1025" i="6"/>
  <c r="AA1363" i="6" s="1"/>
  <c r="AR1363" i="6" s="1"/>
  <c r="S1020" i="6"/>
  <c r="Z1358" i="6" s="1"/>
  <c r="AQ1358" i="6" s="1"/>
  <c r="Q1021" i="6"/>
  <c r="X1359" i="6" s="1"/>
  <c r="AO1359" i="6" s="1"/>
  <c r="U1021" i="6"/>
  <c r="S1022" i="6"/>
  <c r="Z1360" i="6" s="1"/>
  <c r="AQ1360" i="6" s="1"/>
  <c r="Q1023" i="6"/>
  <c r="X1361" i="6" s="1"/>
  <c r="AO1361" i="6" s="1"/>
  <c r="U1023" i="6"/>
  <c r="AB1361" i="6" s="1"/>
  <c r="AS1361" i="6" s="1"/>
  <c r="S1024" i="6"/>
  <c r="Z1362" i="6" s="1"/>
  <c r="AQ1362" i="6" s="1"/>
  <c r="Q1025" i="6"/>
  <c r="X1363" i="6" s="1"/>
  <c r="AO1363" i="6" s="1"/>
  <c r="U1025" i="6"/>
  <c r="AB1363" i="6" s="1"/>
  <c r="AS1363" i="6" s="1"/>
  <c r="Q1020" i="6"/>
  <c r="X1358" i="6" s="1"/>
  <c r="AO1358" i="6" s="1"/>
  <c r="U1020" i="6"/>
  <c r="AB1358" i="6" s="1"/>
  <c r="AS1358" i="6" s="1"/>
  <c r="S1021" i="6"/>
  <c r="Z1359" i="6" s="1"/>
  <c r="AQ1359" i="6" s="1"/>
  <c r="Q1022" i="6"/>
  <c r="X1360" i="6" s="1"/>
  <c r="AO1360" i="6" s="1"/>
  <c r="U1022" i="6"/>
  <c r="S1023" i="6"/>
  <c r="Z1361" i="6" s="1"/>
  <c r="AQ1361" i="6" s="1"/>
  <c r="Q1024" i="6"/>
  <c r="U1024" i="6"/>
  <c r="S1025" i="6"/>
  <c r="Z1363" i="6" s="1"/>
  <c r="AQ1363" i="6" s="1"/>
  <c r="R1021" i="6"/>
  <c r="Y1359" i="6" s="1"/>
  <c r="AP1359" i="6" s="1"/>
  <c r="P1024" i="6"/>
  <c r="W1362" i="6" s="1"/>
  <c r="AN1362" i="6" s="1"/>
  <c r="P1022" i="6"/>
  <c r="W1360" i="6" s="1"/>
  <c r="AN1360" i="6" s="1"/>
  <c r="T1024" i="6"/>
  <c r="AA1362" i="6" s="1"/>
  <c r="AR1362" i="6" s="1"/>
  <c r="T1020" i="6"/>
  <c r="AA1358" i="6" s="1"/>
  <c r="AR1358" i="6" s="1"/>
  <c r="R1023" i="6"/>
  <c r="T1022" i="6"/>
  <c r="AA1360" i="6" s="1"/>
  <c r="AR1360" i="6" s="1"/>
  <c r="R1025" i="6"/>
  <c r="Y1363" i="6" s="1"/>
  <c r="AP1363" i="6" s="1"/>
  <c r="P1020" i="6"/>
  <c r="W1358" i="6" s="1"/>
  <c r="P1152" i="6"/>
  <c r="W1534" i="6" s="1"/>
  <c r="T1152" i="6"/>
  <c r="AA1534" i="6" s="1"/>
  <c r="AR1534" i="6" s="1"/>
  <c r="R1153" i="6"/>
  <c r="Y1535" i="6" s="1"/>
  <c r="AP1535" i="6" s="1"/>
  <c r="P1154" i="6"/>
  <c r="W1536" i="6" s="1"/>
  <c r="AN1536" i="6" s="1"/>
  <c r="T1154" i="6"/>
  <c r="AA1536" i="6" s="1"/>
  <c r="AR1536" i="6" s="1"/>
  <c r="R1155" i="6"/>
  <c r="Y1537" i="6" s="1"/>
  <c r="AP1537" i="6" s="1"/>
  <c r="P1156" i="6"/>
  <c r="T1156" i="6"/>
  <c r="AA1538" i="6" s="1"/>
  <c r="AR1538" i="6" s="1"/>
  <c r="R1157" i="6"/>
  <c r="Q1152" i="6"/>
  <c r="X1534" i="6" s="1"/>
  <c r="AO1534" i="6" s="1"/>
  <c r="U1152" i="6"/>
  <c r="AB1534" i="6" s="1"/>
  <c r="AS1534" i="6" s="1"/>
  <c r="S1153" i="6"/>
  <c r="Q1154" i="6"/>
  <c r="X1536" i="6" s="1"/>
  <c r="AO1536" i="6" s="1"/>
  <c r="U1154" i="6"/>
  <c r="AB1536" i="6" s="1"/>
  <c r="AS1536" i="6" s="1"/>
  <c r="S1155" i="6"/>
  <c r="Z1537" i="6" s="1"/>
  <c r="AQ1537" i="6" s="1"/>
  <c r="Q1156" i="6"/>
  <c r="U1156" i="6"/>
  <c r="AB1538" i="6" s="1"/>
  <c r="AS1538" i="6" s="1"/>
  <c r="S1157" i="6"/>
  <c r="Z1539" i="6" s="1"/>
  <c r="AQ1539" i="6" s="1"/>
  <c r="S1152" i="6"/>
  <c r="Q1153" i="6"/>
  <c r="X1535" i="6" s="1"/>
  <c r="AO1535" i="6" s="1"/>
  <c r="U1153" i="6"/>
  <c r="AB1535" i="6" s="1"/>
  <c r="AS1535" i="6" s="1"/>
  <c r="S1154" i="6"/>
  <c r="Z1536" i="6" s="1"/>
  <c r="AQ1536" i="6" s="1"/>
  <c r="Q1155" i="6"/>
  <c r="U1155" i="6"/>
  <c r="AB1537" i="6" s="1"/>
  <c r="AS1537" i="6" s="1"/>
  <c r="S1156" i="6"/>
  <c r="Z1538" i="6" s="1"/>
  <c r="AQ1538" i="6" s="1"/>
  <c r="Q1157" i="6"/>
  <c r="X1539" i="6" s="1"/>
  <c r="AO1539" i="6" s="1"/>
  <c r="U1157" i="6"/>
  <c r="T1153" i="6"/>
  <c r="AA1535" i="6" s="1"/>
  <c r="AR1535" i="6" s="1"/>
  <c r="R1156" i="6"/>
  <c r="Y1538" i="6" s="1"/>
  <c r="AP1538" i="6" s="1"/>
  <c r="R1154" i="6"/>
  <c r="Y1536" i="6" s="1"/>
  <c r="AP1536" i="6" s="1"/>
  <c r="P1157" i="6"/>
  <c r="W1539" i="6" s="1"/>
  <c r="AN1539" i="6" s="1"/>
  <c r="P1153" i="6"/>
  <c r="T1155" i="6"/>
  <c r="T1157" i="6"/>
  <c r="AA1539" i="6" s="1"/>
  <c r="AR1539" i="6" s="1"/>
  <c r="R1152" i="6"/>
  <c r="Y1534" i="6" s="1"/>
  <c r="AP1534" i="6" s="1"/>
  <c r="P1155" i="6"/>
  <c r="W1537" i="6" s="1"/>
  <c r="AN1537" i="6" s="1"/>
  <c r="P1128" i="6"/>
  <c r="W1502" i="6" s="1"/>
  <c r="T1128" i="6"/>
  <c r="R1129" i="6"/>
  <c r="Y1503" i="6" s="1"/>
  <c r="AP1503" i="6" s="1"/>
  <c r="P1130" i="6"/>
  <c r="W1504" i="6" s="1"/>
  <c r="AN1504" i="6" s="1"/>
  <c r="T1130" i="6"/>
  <c r="AA1504" i="6" s="1"/>
  <c r="AR1504" i="6" s="1"/>
  <c r="R1131" i="6"/>
  <c r="Y1505" i="6" s="1"/>
  <c r="AP1505" i="6" s="1"/>
  <c r="P1132" i="6"/>
  <c r="W1506" i="6" s="1"/>
  <c r="AN1506" i="6" s="1"/>
  <c r="T1132" i="6"/>
  <c r="R1133" i="6"/>
  <c r="Y1507" i="6" s="1"/>
  <c r="AP1507" i="6" s="1"/>
  <c r="Q1128" i="6"/>
  <c r="X1502" i="6" s="1"/>
  <c r="AO1502" i="6" s="1"/>
  <c r="U1128" i="6"/>
  <c r="AB1502" i="6" s="1"/>
  <c r="AS1502" i="6" s="1"/>
  <c r="S1129" i="6"/>
  <c r="Q1130" i="6"/>
  <c r="X1504" i="6" s="1"/>
  <c r="AO1504" i="6" s="1"/>
  <c r="U1130" i="6"/>
  <c r="AB1504" i="6" s="1"/>
  <c r="AS1504" i="6" s="1"/>
  <c r="S1131" i="6"/>
  <c r="Z1505" i="6" s="1"/>
  <c r="AQ1505" i="6" s="1"/>
  <c r="Q1132" i="6"/>
  <c r="U1132" i="6"/>
  <c r="AB1506" i="6" s="1"/>
  <c r="AS1506" i="6" s="1"/>
  <c r="S1133" i="6"/>
  <c r="Z1507" i="6" s="1"/>
  <c r="AQ1507" i="6" s="1"/>
  <c r="S1128" i="6"/>
  <c r="Q1129" i="6"/>
  <c r="X1503" i="6" s="1"/>
  <c r="AO1503" i="6" s="1"/>
  <c r="U1129" i="6"/>
  <c r="AB1503" i="6" s="1"/>
  <c r="AS1503" i="6" s="1"/>
  <c r="S1130" i="6"/>
  <c r="Z1504" i="6" s="1"/>
  <c r="AQ1504" i="6" s="1"/>
  <c r="Q1131" i="6"/>
  <c r="U1131" i="6"/>
  <c r="AB1505" i="6" s="1"/>
  <c r="AS1505" i="6" s="1"/>
  <c r="S1132" i="6"/>
  <c r="Z1506" i="6" s="1"/>
  <c r="AQ1506" i="6" s="1"/>
  <c r="Q1133" i="6"/>
  <c r="X1507" i="6" s="1"/>
  <c r="AO1507" i="6" s="1"/>
  <c r="U1133" i="6"/>
  <c r="R1130" i="6"/>
  <c r="Y1504" i="6" s="1"/>
  <c r="AP1504" i="6" s="1"/>
  <c r="P1133" i="6"/>
  <c r="W1507" i="6" s="1"/>
  <c r="AN1507" i="6" s="1"/>
  <c r="R1128" i="6"/>
  <c r="Y1502" i="6" s="1"/>
  <c r="AP1502" i="6" s="1"/>
  <c r="P1131" i="6"/>
  <c r="W1505" i="6" s="1"/>
  <c r="AN1505" i="6" s="1"/>
  <c r="T1133" i="6"/>
  <c r="AA1507" i="6" s="1"/>
  <c r="AR1507" i="6" s="1"/>
  <c r="T1129" i="6"/>
  <c r="AA1503" i="6" s="1"/>
  <c r="AR1503" i="6" s="1"/>
  <c r="R1132" i="6"/>
  <c r="Y1506" i="6" s="1"/>
  <c r="AP1506" i="6" s="1"/>
  <c r="P1129" i="6"/>
  <c r="T1131" i="6"/>
  <c r="P726" i="6"/>
  <c r="W966" i="6" s="1"/>
  <c r="T726" i="6"/>
  <c r="R727" i="6"/>
  <c r="Y967" i="6" s="1"/>
  <c r="AP967" i="6" s="1"/>
  <c r="P728" i="6"/>
  <c r="W968" i="6" s="1"/>
  <c r="AN968" i="6" s="1"/>
  <c r="T728" i="6"/>
  <c r="AA968" i="6" s="1"/>
  <c r="AR968" i="6" s="1"/>
  <c r="R729" i="6"/>
  <c r="P730" i="6"/>
  <c r="W970" i="6" s="1"/>
  <c r="AN970" i="6" s="1"/>
  <c r="T730" i="6"/>
  <c r="AA970" i="6" s="1"/>
  <c r="AR970" i="6" s="1"/>
  <c r="R731" i="6"/>
  <c r="Y971" i="6" s="1"/>
  <c r="AP971" i="6" s="1"/>
  <c r="Q726" i="6"/>
  <c r="X966" i="6" s="1"/>
  <c r="AO966" i="6" s="1"/>
  <c r="U726" i="6"/>
  <c r="AB966" i="6" s="1"/>
  <c r="AS966" i="6" s="1"/>
  <c r="S727" i="6"/>
  <c r="Z967" i="6" s="1"/>
  <c r="AQ967" i="6" s="1"/>
  <c r="Q728" i="6"/>
  <c r="X968" i="6" s="1"/>
  <c r="AO968" i="6" s="1"/>
  <c r="U728" i="6"/>
  <c r="S729" i="6"/>
  <c r="Z969" i="6" s="1"/>
  <c r="AQ969" i="6" s="1"/>
  <c r="Q730" i="6"/>
  <c r="X970" i="6" s="1"/>
  <c r="AO970" i="6" s="1"/>
  <c r="U730" i="6"/>
  <c r="S731" i="6"/>
  <c r="Z971" i="6" s="1"/>
  <c r="AQ971" i="6" s="1"/>
  <c r="S726" i="6"/>
  <c r="Z966" i="6" s="1"/>
  <c r="AQ966" i="6" s="1"/>
  <c r="Q727" i="6"/>
  <c r="X967" i="6" s="1"/>
  <c r="AO967" i="6" s="1"/>
  <c r="U727" i="6"/>
  <c r="S728" i="6"/>
  <c r="Z968" i="6" s="1"/>
  <c r="AQ968" i="6" s="1"/>
  <c r="Q729" i="6"/>
  <c r="X969" i="6" s="1"/>
  <c r="AO969" i="6" s="1"/>
  <c r="U729" i="6"/>
  <c r="AB969" i="6" s="1"/>
  <c r="AS969" i="6" s="1"/>
  <c r="S730" i="6"/>
  <c r="Q731" i="6"/>
  <c r="X971" i="6" s="1"/>
  <c r="AO971" i="6" s="1"/>
  <c r="U731" i="6"/>
  <c r="AB971" i="6" s="1"/>
  <c r="AS971" i="6" s="1"/>
  <c r="R726" i="6"/>
  <c r="P729" i="6"/>
  <c r="T731" i="6"/>
  <c r="P727" i="6"/>
  <c r="W967" i="6" s="1"/>
  <c r="AN967" i="6" s="1"/>
  <c r="T729" i="6"/>
  <c r="AA969" i="6" s="1"/>
  <c r="AR969" i="6" s="1"/>
  <c r="R728" i="6"/>
  <c r="Y968" i="6" s="1"/>
  <c r="AP968" i="6" s="1"/>
  <c r="P731" i="6"/>
  <c r="W971" i="6" s="1"/>
  <c r="AN971" i="6" s="1"/>
  <c r="R730" i="6"/>
  <c r="Y970" i="6" s="1"/>
  <c r="AP970" i="6" s="1"/>
  <c r="T727" i="6"/>
  <c r="AA967" i="6" s="1"/>
  <c r="AR967" i="6" s="1"/>
  <c r="P1290" i="6"/>
  <c r="W1718" i="6" s="1"/>
  <c r="T1290" i="6"/>
  <c r="AA1718" i="6" s="1"/>
  <c r="AR1718" i="6" s="1"/>
  <c r="R1291" i="6"/>
  <c r="Y1719" i="6" s="1"/>
  <c r="AP1719" i="6" s="1"/>
  <c r="P1292" i="6"/>
  <c r="W1720" i="6" s="1"/>
  <c r="AN1720" i="6" s="1"/>
  <c r="T1292" i="6"/>
  <c r="R1293" i="6"/>
  <c r="Y1721" i="6" s="1"/>
  <c r="AP1721" i="6" s="1"/>
  <c r="P1294" i="6"/>
  <c r="W1722" i="6" s="1"/>
  <c r="AN1722" i="6" s="1"/>
  <c r="T1294" i="6"/>
  <c r="AA1722" i="6" s="1"/>
  <c r="AR1722" i="6" s="1"/>
  <c r="R1295" i="6"/>
  <c r="Q1290" i="6"/>
  <c r="X1718" i="6" s="1"/>
  <c r="AO1718" i="6" s="1"/>
  <c r="U1290" i="6"/>
  <c r="S1291" i="6"/>
  <c r="Z1719" i="6" s="1"/>
  <c r="AQ1719" i="6" s="1"/>
  <c r="Q1292" i="6"/>
  <c r="U1292" i="6"/>
  <c r="AB1720" i="6" s="1"/>
  <c r="AS1720" i="6" s="1"/>
  <c r="S1293" i="6"/>
  <c r="Z1721" i="6" s="1"/>
  <c r="AQ1721" i="6" s="1"/>
  <c r="Q1294" i="6"/>
  <c r="X1722" i="6" s="1"/>
  <c r="AO1722" i="6" s="1"/>
  <c r="U1294" i="6"/>
  <c r="AB1722" i="6" s="1"/>
  <c r="AS1722" i="6" s="1"/>
  <c r="S1295" i="6"/>
  <c r="Z1723" i="6" s="1"/>
  <c r="AQ1723" i="6" s="1"/>
  <c r="S1290" i="6"/>
  <c r="Z1718" i="6" s="1"/>
  <c r="AQ1718" i="6" s="1"/>
  <c r="Q1291" i="6"/>
  <c r="U1291" i="6"/>
  <c r="AB1719" i="6" s="1"/>
  <c r="AS1719" i="6" s="1"/>
  <c r="S1292" i="6"/>
  <c r="Z1720" i="6" s="1"/>
  <c r="AQ1720" i="6" s="1"/>
  <c r="Q1293" i="6"/>
  <c r="X1721" i="6" s="1"/>
  <c r="AO1721" i="6" s="1"/>
  <c r="U1293" i="6"/>
  <c r="S1294" i="6"/>
  <c r="Z1722" i="6" s="1"/>
  <c r="AQ1722" i="6" s="1"/>
  <c r="Q1295" i="6"/>
  <c r="X1723" i="6" s="1"/>
  <c r="AO1723" i="6" s="1"/>
  <c r="U1295" i="6"/>
  <c r="AB1723" i="6" s="1"/>
  <c r="AS1723" i="6" s="1"/>
  <c r="R1290" i="6"/>
  <c r="Y1718" i="6" s="1"/>
  <c r="AP1718" i="6" s="1"/>
  <c r="P1293" i="6"/>
  <c r="W1721" i="6" s="1"/>
  <c r="AN1721" i="6" s="1"/>
  <c r="T1295" i="6"/>
  <c r="AA1723" i="6" s="1"/>
  <c r="AR1723" i="6" s="1"/>
  <c r="T1291" i="6"/>
  <c r="R1294" i="6"/>
  <c r="P1291" i="6"/>
  <c r="W1719" i="6" s="1"/>
  <c r="AN1719" i="6" s="1"/>
  <c r="T1293" i="6"/>
  <c r="AA1721" i="6" s="1"/>
  <c r="AR1721" i="6" s="1"/>
  <c r="R1292" i="6"/>
  <c r="Y1720" i="6" s="1"/>
  <c r="AP1720" i="6" s="1"/>
  <c r="P1295" i="6"/>
  <c r="W1723" i="6" s="1"/>
  <c r="AN1723" i="6" s="1"/>
  <c r="P504" i="6"/>
  <c r="W670" i="6" s="1"/>
  <c r="T504" i="6"/>
  <c r="AA670" i="6" s="1"/>
  <c r="AR670" i="6" s="1"/>
  <c r="R505" i="6"/>
  <c r="P506" i="6"/>
  <c r="W672" i="6" s="1"/>
  <c r="AN672" i="6" s="1"/>
  <c r="T506" i="6"/>
  <c r="AA672" i="6" s="1"/>
  <c r="AR672" i="6" s="1"/>
  <c r="R507" i="6"/>
  <c r="Y673" i="6" s="1"/>
  <c r="AP673" i="6" s="1"/>
  <c r="P508" i="6"/>
  <c r="T508" i="6"/>
  <c r="AA674" i="6" s="1"/>
  <c r="AR674" i="6" s="1"/>
  <c r="R509" i="6"/>
  <c r="Y675" i="6" s="1"/>
  <c r="AP675" i="6" s="1"/>
  <c r="Q504" i="6"/>
  <c r="X670" i="6" s="1"/>
  <c r="AO670" i="6" s="1"/>
  <c r="U504" i="6"/>
  <c r="AB670" i="6" s="1"/>
  <c r="AS670" i="6" s="1"/>
  <c r="S505" i="6"/>
  <c r="Z671" i="6" s="1"/>
  <c r="AQ671" i="6" s="1"/>
  <c r="Q506" i="6"/>
  <c r="X672" i="6" s="1"/>
  <c r="AO672" i="6" s="1"/>
  <c r="U506" i="6"/>
  <c r="S507" i="6"/>
  <c r="Z673" i="6" s="1"/>
  <c r="AQ673" i="6" s="1"/>
  <c r="Q508" i="6"/>
  <c r="U508" i="6"/>
  <c r="AB674" i="6" s="1"/>
  <c r="AS674" i="6" s="1"/>
  <c r="S509" i="6"/>
  <c r="Z675" i="6" s="1"/>
  <c r="AQ675" i="6" s="1"/>
  <c r="S504" i="6"/>
  <c r="Q505" i="6"/>
  <c r="U505" i="6"/>
  <c r="AB671" i="6" s="1"/>
  <c r="AS671" i="6" s="1"/>
  <c r="S506" i="6"/>
  <c r="Z672" i="6" s="1"/>
  <c r="AQ672" i="6" s="1"/>
  <c r="Q507" i="6"/>
  <c r="X673" i="6" s="1"/>
  <c r="AO673" i="6" s="1"/>
  <c r="U507" i="6"/>
  <c r="AB673" i="6" s="1"/>
  <c r="AS673" i="6" s="1"/>
  <c r="S508" i="6"/>
  <c r="Z674" i="6" s="1"/>
  <c r="AQ674" i="6" s="1"/>
  <c r="Q509" i="6"/>
  <c r="U509" i="6"/>
  <c r="AB675" i="6" s="1"/>
  <c r="AS675" i="6" s="1"/>
  <c r="T505" i="6"/>
  <c r="R508" i="6"/>
  <c r="Y674" i="6" s="1"/>
  <c r="AP674" i="6" s="1"/>
  <c r="R506" i="6"/>
  <c r="Y672" i="6" s="1"/>
  <c r="AP672" i="6" s="1"/>
  <c r="P509" i="6"/>
  <c r="W675" i="6" s="1"/>
  <c r="AN675" i="6" s="1"/>
  <c r="P505" i="6"/>
  <c r="W671" i="6" s="1"/>
  <c r="AN671" i="6" s="1"/>
  <c r="T507" i="6"/>
  <c r="AA673" i="6" s="1"/>
  <c r="AR673" i="6" s="1"/>
  <c r="R504" i="6"/>
  <c r="P507" i="6"/>
  <c r="W673" i="6" s="1"/>
  <c r="AN673" i="6" s="1"/>
  <c r="T509" i="6"/>
  <c r="AA675" i="6" s="1"/>
  <c r="AR675" i="6" s="1"/>
  <c r="S990" i="6"/>
  <c r="Z1318" i="6" s="1"/>
  <c r="AQ1318" i="6" s="1"/>
  <c r="Q991" i="6"/>
  <c r="X1319" i="6" s="1"/>
  <c r="AO1319" i="6" s="1"/>
  <c r="U991" i="6"/>
  <c r="S992" i="6"/>
  <c r="Z1320" i="6" s="1"/>
  <c r="AQ1320" i="6" s="1"/>
  <c r="Q993" i="6"/>
  <c r="X1321" i="6" s="1"/>
  <c r="AO1321" i="6" s="1"/>
  <c r="U993" i="6"/>
  <c r="S994" i="6"/>
  <c r="Z1322" i="6" s="1"/>
  <c r="AQ1322" i="6" s="1"/>
  <c r="Q995" i="6"/>
  <c r="X1323" i="6" s="1"/>
  <c r="AO1323" i="6" s="1"/>
  <c r="U995" i="6"/>
  <c r="P990" i="6"/>
  <c r="W1318" i="6" s="1"/>
  <c r="T990" i="6"/>
  <c r="AA1318" i="6" s="1"/>
  <c r="AR1318" i="6" s="1"/>
  <c r="R991" i="6"/>
  <c r="Y1319" i="6" s="1"/>
  <c r="AP1319" i="6" s="1"/>
  <c r="P992" i="6"/>
  <c r="W1320" i="6" s="1"/>
  <c r="AN1320" i="6" s="1"/>
  <c r="T992" i="6"/>
  <c r="AA1320" i="6" s="1"/>
  <c r="AR1320" i="6" s="1"/>
  <c r="R993" i="6"/>
  <c r="Y1321" i="6" s="1"/>
  <c r="AP1321" i="6" s="1"/>
  <c r="P994" i="6"/>
  <c r="W1322" i="6" s="1"/>
  <c r="AN1322" i="6" s="1"/>
  <c r="T994" i="6"/>
  <c r="AA1322" i="6" s="1"/>
  <c r="AR1322" i="6" s="1"/>
  <c r="R995" i="6"/>
  <c r="R990" i="6"/>
  <c r="Y1318" i="6" s="1"/>
  <c r="AP1318" i="6" s="1"/>
  <c r="P991" i="6"/>
  <c r="W1319" i="6" s="1"/>
  <c r="AN1319" i="6" s="1"/>
  <c r="T991" i="6"/>
  <c r="AA1319" i="6" s="1"/>
  <c r="AR1319" i="6" s="1"/>
  <c r="R992" i="6"/>
  <c r="Y1320" i="6" s="1"/>
  <c r="AP1320" i="6" s="1"/>
  <c r="P993" i="6"/>
  <c r="W1321" i="6" s="1"/>
  <c r="AN1321" i="6" s="1"/>
  <c r="T993" i="6"/>
  <c r="AA1321" i="6" s="1"/>
  <c r="AR1321" i="6" s="1"/>
  <c r="R994" i="6"/>
  <c r="Y1322" i="6" s="1"/>
  <c r="AP1322" i="6" s="1"/>
  <c r="P995" i="6"/>
  <c r="W1323" i="6" s="1"/>
  <c r="AN1323" i="6" s="1"/>
  <c r="T995" i="6"/>
  <c r="AA1323" i="6" s="1"/>
  <c r="AR1323" i="6" s="1"/>
  <c r="Q990" i="6"/>
  <c r="U992" i="6"/>
  <c r="S995" i="6"/>
  <c r="U990" i="6"/>
  <c r="AB1318" i="6" s="1"/>
  <c r="AS1318" i="6" s="1"/>
  <c r="S993" i="6"/>
  <c r="Z1321" i="6" s="1"/>
  <c r="AQ1321" i="6" s="1"/>
  <c r="Q992" i="6"/>
  <c r="X1320" i="6" s="1"/>
  <c r="AO1320" i="6" s="1"/>
  <c r="U994" i="6"/>
  <c r="AB1322" i="6" s="1"/>
  <c r="AS1322" i="6" s="1"/>
  <c r="S991" i="6"/>
  <c r="Z1319" i="6" s="1"/>
  <c r="AQ1319" i="6" s="1"/>
  <c r="Q994" i="6"/>
  <c r="X1322" i="6" s="1"/>
  <c r="AO1322" i="6" s="1"/>
  <c r="P540" i="6"/>
  <c r="W718" i="6" s="1"/>
  <c r="T540" i="6"/>
  <c r="AA718" i="6" s="1"/>
  <c r="AR718" i="6" s="1"/>
  <c r="R541" i="6"/>
  <c r="Y719" i="6" s="1"/>
  <c r="AP719" i="6" s="1"/>
  <c r="P542" i="6"/>
  <c r="W720" i="6" s="1"/>
  <c r="AN720" i="6" s="1"/>
  <c r="T542" i="6"/>
  <c r="R543" i="6"/>
  <c r="Y721" i="6" s="1"/>
  <c r="AP721" i="6" s="1"/>
  <c r="P544" i="6"/>
  <c r="W722" i="6" s="1"/>
  <c r="AN722" i="6" s="1"/>
  <c r="T544" i="6"/>
  <c r="R545" i="6"/>
  <c r="Y723" i="6" s="1"/>
  <c r="AP723" i="6" s="1"/>
  <c r="Q540" i="6"/>
  <c r="X718" i="6" s="1"/>
  <c r="AO718" i="6" s="1"/>
  <c r="U540" i="6"/>
  <c r="AB718" i="6" s="1"/>
  <c r="AS718" i="6" s="1"/>
  <c r="S541" i="6"/>
  <c r="Q542" i="6"/>
  <c r="U542" i="6"/>
  <c r="AB720" i="6" s="1"/>
  <c r="AS720" i="6" s="1"/>
  <c r="S543" i="6"/>
  <c r="Z721" i="6" s="1"/>
  <c r="AQ721" i="6" s="1"/>
  <c r="Q544" i="6"/>
  <c r="U544" i="6"/>
  <c r="AB722" i="6" s="1"/>
  <c r="AS722" i="6" s="1"/>
  <c r="S545" i="6"/>
  <c r="Z723" i="6" s="1"/>
  <c r="AQ723" i="6" s="1"/>
  <c r="S540" i="6"/>
  <c r="Z718" i="6" s="1"/>
  <c r="AQ718" i="6" s="1"/>
  <c r="Q541" i="6"/>
  <c r="U541" i="6"/>
  <c r="AB719" i="6" s="1"/>
  <c r="AS719" i="6" s="1"/>
  <c r="S542" i="6"/>
  <c r="Z720" i="6" s="1"/>
  <c r="AQ720" i="6" s="1"/>
  <c r="Q543" i="6"/>
  <c r="X721" i="6" s="1"/>
  <c r="AO721" i="6" s="1"/>
  <c r="U543" i="6"/>
  <c r="AB721" i="6" s="1"/>
  <c r="AS721" i="6" s="1"/>
  <c r="S544" i="6"/>
  <c r="Z722" i="6" s="1"/>
  <c r="AQ722" i="6" s="1"/>
  <c r="Q545" i="6"/>
  <c r="X723" i="6" s="1"/>
  <c r="AO723" i="6" s="1"/>
  <c r="U545" i="6"/>
  <c r="R540" i="6"/>
  <c r="Y718" i="6" s="1"/>
  <c r="AP718" i="6" s="1"/>
  <c r="P543" i="6"/>
  <c r="W721" i="6" s="1"/>
  <c r="AN721" i="6" s="1"/>
  <c r="T545" i="6"/>
  <c r="AA723" i="6" s="1"/>
  <c r="AR723" i="6" s="1"/>
  <c r="P541" i="6"/>
  <c r="W719" i="6" s="1"/>
  <c r="AN719" i="6" s="1"/>
  <c r="T543" i="6"/>
  <c r="AA721" i="6" s="1"/>
  <c r="AR721" i="6" s="1"/>
  <c r="R542" i="6"/>
  <c r="Y720" i="6" s="1"/>
  <c r="AP720" i="6" s="1"/>
  <c r="P545" i="6"/>
  <c r="W723" i="6" s="1"/>
  <c r="AN723" i="6" s="1"/>
  <c r="R544" i="6"/>
  <c r="T541" i="6"/>
  <c r="R1710" i="6"/>
  <c r="Y2278" i="6" s="1"/>
  <c r="AP2278" i="6" s="1"/>
  <c r="P1711" i="6"/>
  <c r="W2279" i="6" s="1"/>
  <c r="AN2279" i="6" s="1"/>
  <c r="T1711" i="6"/>
  <c r="AA2279" i="6" s="1"/>
  <c r="AR2279" i="6" s="1"/>
  <c r="R1712" i="6"/>
  <c r="Y2280" i="6" s="1"/>
  <c r="AP2280" i="6" s="1"/>
  <c r="P1713" i="6"/>
  <c r="W2281" i="6" s="1"/>
  <c r="AN2281" i="6" s="1"/>
  <c r="T1713" i="6"/>
  <c r="AA2281" i="6" s="1"/>
  <c r="AR2281" i="6" s="1"/>
  <c r="R1714" i="6"/>
  <c r="P1715" i="6"/>
  <c r="W2283" i="6" s="1"/>
  <c r="AN2283" i="6" s="1"/>
  <c r="T1715" i="6"/>
  <c r="S1710" i="6"/>
  <c r="Z2278" i="6" s="1"/>
  <c r="AQ2278" i="6" s="1"/>
  <c r="Q1711" i="6"/>
  <c r="X2279" i="6" s="1"/>
  <c r="AO2279" i="6" s="1"/>
  <c r="U1711" i="6"/>
  <c r="S1712" i="6"/>
  <c r="Z2280" i="6" s="1"/>
  <c r="AQ2280" i="6" s="1"/>
  <c r="Q1713" i="6"/>
  <c r="X2281" i="6" s="1"/>
  <c r="AO2281" i="6" s="1"/>
  <c r="U1713" i="6"/>
  <c r="AB2281" i="6" s="1"/>
  <c r="AS2281" i="6" s="1"/>
  <c r="S1714" i="6"/>
  <c r="Q1715" i="6"/>
  <c r="X2283" i="6" s="1"/>
  <c r="AO2283" i="6" s="1"/>
  <c r="U1715" i="6"/>
  <c r="AB2283" i="6" s="1"/>
  <c r="AS2283" i="6" s="1"/>
  <c r="Q1710" i="6"/>
  <c r="U1710" i="6"/>
  <c r="AB2278" i="6" s="1"/>
  <c r="AS2278" i="6" s="1"/>
  <c r="S1711" i="6"/>
  <c r="Z2279" i="6" s="1"/>
  <c r="AQ2279" i="6" s="1"/>
  <c r="Q1712" i="6"/>
  <c r="X2280" i="6" s="1"/>
  <c r="AO2280" i="6" s="1"/>
  <c r="U1712" i="6"/>
  <c r="S1713" i="6"/>
  <c r="Z2281" i="6" s="1"/>
  <c r="AQ2281" i="6" s="1"/>
  <c r="Q1714" i="6"/>
  <c r="X2282" i="6" s="1"/>
  <c r="AO2282" i="6" s="1"/>
  <c r="U1714" i="6"/>
  <c r="AB2282" i="6" s="1"/>
  <c r="AS2282" i="6" s="1"/>
  <c r="S1715" i="6"/>
  <c r="P1710" i="6"/>
  <c r="W2278" i="6" s="1"/>
  <c r="T1712" i="6"/>
  <c r="AA2280" i="6" s="1"/>
  <c r="AR2280" i="6" s="1"/>
  <c r="R1715" i="6"/>
  <c r="Y2283" i="6" s="1"/>
  <c r="AP2283" i="6" s="1"/>
  <c r="T1710" i="6"/>
  <c r="R1713" i="6"/>
  <c r="R1711" i="6"/>
  <c r="Y2279" i="6" s="1"/>
  <c r="AP2279" i="6" s="1"/>
  <c r="P1714" i="6"/>
  <c r="W2282" i="6" s="1"/>
  <c r="AN2282" i="6" s="1"/>
  <c r="P1712" i="6"/>
  <c r="W2280" i="6" s="1"/>
  <c r="AN2280" i="6" s="1"/>
  <c r="T1714" i="6"/>
  <c r="AA2282" i="6" s="1"/>
  <c r="AR2282" i="6" s="1"/>
  <c r="Q1596" i="6"/>
  <c r="X2126" i="6" s="1"/>
  <c r="AO2126" i="6" s="1"/>
  <c r="U1596" i="6"/>
  <c r="AB2126" i="6" s="1"/>
  <c r="AS2126" i="6" s="1"/>
  <c r="S1597" i="6"/>
  <c r="Z2127" i="6" s="1"/>
  <c r="AQ2127" i="6" s="1"/>
  <c r="Q1598" i="6"/>
  <c r="X2128" i="6" s="1"/>
  <c r="AO2128" i="6" s="1"/>
  <c r="U1598" i="6"/>
  <c r="AB2128" i="6" s="1"/>
  <c r="AS2128" i="6" s="1"/>
  <c r="S1599" i="6"/>
  <c r="Z2129" i="6" s="1"/>
  <c r="AQ2129" i="6" s="1"/>
  <c r="Q1600" i="6"/>
  <c r="U1600" i="6"/>
  <c r="AB2130" i="6" s="1"/>
  <c r="AS2130" i="6" s="1"/>
  <c r="S1601" i="6"/>
  <c r="R1596" i="6"/>
  <c r="Y2126" i="6" s="1"/>
  <c r="AP2126" i="6" s="1"/>
  <c r="P1597" i="6"/>
  <c r="W2127" i="6" s="1"/>
  <c r="AN2127" i="6" s="1"/>
  <c r="T1597" i="6"/>
  <c r="R1598" i="6"/>
  <c r="Y2128" i="6" s="1"/>
  <c r="AP2128" i="6" s="1"/>
  <c r="P1599" i="6"/>
  <c r="W2129" i="6" s="1"/>
  <c r="AN2129" i="6" s="1"/>
  <c r="T1599" i="6"/>
  <c r="AA2129" i="6" s="1"/>
  <c r="AR2129" i="6" s="1"/>
  <c r="R1600" i="6"/>
  <c r="P1601" i="6"/>
  <c r="W2131" i="6" s="1"/>
  <c r="AN2131" i="6" s="1"/>
  <c r="T1601" i="6"/>
  <c r="AA2131" i="6" s="1"/>
  <c r="AR2131" i="6" s="1"/>
  <c r="P1596" i="6"/>
  <c r="W2126" i="6" s="1"/>
  <c r="T1596" i="6"/>
  <c r="AA2126" i="6" s="1"/>
  <c r="AR2126" i="6" s="1"/>
  <c r="R1597" i="6"/>
  <c r="Y2127" i="6" s="1"/>
  <c r="AP2127" i="6" s="1"/>
  <c r="P1598" i="6"/>
  <c r="W2128" i="6" s="1"/>
  <c r="AN2128" i="6" s="1"/>
  <c r="T1598" i="6"/>
  <c r="R1599" i="6"/>
  <c r="Y2129" i="6" s="1"/>
  <c r="AP2129" i="6" s="1"/>
  <c r="P1600" i="6"/>
  <c r="W2130" i="6" s="1"/>
  <c r="AN2130" i="6" s="1"/>
  <c r="T1600" i="6"/>
  <c r="AA2130" i="6" s="1"/>
  <c r="AR2130" i="6" s="1"/>
  <c r="R1601" i="6"/>
  <c r="S1598" i="6"/>
  <c r="Z2128" i="6" s="1"/>
  <c r="AQ2128" i="6" s="1"/>
  <c r="Q1601" i="6"/>
  <c r="X2131" i="6" s="1"/>
  <c r="AO2131" i="6" s="1"/>
  <c r="S1596" i="6"/>
  <c r="Z2126" i="6" s="1"/>
  <c r="AQ2126" i="6" s="1"/>
  <c r="Q1599" i="6"/>
  <c r="X2129" i="6" s="1"/>
  <c r="AO2129" i="6" s="1"/>
  <c r="U1601" i="6"/>
  <c r="AB2131" i="6" s="1"/>
  <c r="AS2131" i="6" s="1"/>
  <c r="Q1597" i="6"/>
  <c r="U1599" i="6"/>
  <c r="U1597" i="6"/>
  <c r="AB2127" i="6" s="1"/>
  <c r="AS2127" i="6" s="1"/>
  <c r="S1600" i="6"/>
  <c r="Z2130" i="6" s="1"/>
  <c r="AQ2130" i="6" s="1"/>
  <c r="R420" i="6"/>
  <c r="Y558" i="6" s="1"/>
  <c r="AP558" i="6" s="1"/>
  <c r="P421" i="6"/>
  <c r="W559" i="6" s="1"/>
  <c r="AN559" i="6" s="1"/>
  <c r="T421" i="6"/>
  <c r="R422" i="6"/>
  <c r="Y560" i="6" s="1"/>
  <c r="AP560" i="6" s="1"/>
  <c r="P423" i="6"/>
  <c r="W561" i="6" s="1"/>
  <c r="AN561" i="6" s="1"/>
  <c r="T423" i="6"/>
  <c r="AA561" i="6" s="1"/>
  <c r="AR561" i="6" s="1"/>
  <c r="R424" i="6"/>
  <c r="P425" i="6"/>
  <c r="W563" i="6" s="1"/>
  <c r="AN563" i="6" s="1"/>
  <c r="T425" i="6"/>
  <c r="AA563" i="6" s="1"/>
  <c r="AR563" i="6" s="1"/>
  <c r="S420" i="6"/>
  <c r="Z558" i="6" s="1"/>
  <c r="AQ558" i="6" s="1"/>
  <c r="Q421" i="6"/>
  <c r="X559" i="6" s="1"/>
  <c r="AO559" i="6" s="1"/>
  <c r="U421" i="6"/>
  <c r="AB559" i="6" s="1"/>
  <c r="AS559" i="6" s="1"/>
  <c r="S422" i="6"/>
  <c r="Z560" i="6" s="1"/>
  <c r="AQ560" i="6" s="1"/>
  <c r="Q423" i="6"/>
  <c r="X561" i="6" s="1"/>
  <c r="AO561" i="6" s="1"/>
  <c r="U423" i="6"/>
  <c r="S424" i="6"/>
  <c r="Z562" i="6" s="1"/>
  <c r="AQ562" i="6" s="1"/>
  <c r="Q425" i="6"/>
  <c r="U425" i="6"/>
  <c r="AB563" i="6" s="1"/>
  <c r="AS563" i="6" s="1"/>
  <c r="Q420" i="6"/>
  <c r="U420" i="6"/>
  <c r="AB558" i="6" s="1"/>
  <c r="AS558" i="6" s="1"/>
  <c r="S421" i="6"/>
  <c r="Q422" i="6"/>
  <c r="U422" i="6"/>
  <c r="AB560" i="6" s="1"/>
  <c r="AS560" i="6" s="1"/>
  <c r="S423" i="6"/>
  <c r="Z561" i="6" s="1"/>
  <c r="AQ561" i="6" s="1"/>
  <c r="Q424" i="6"/>
  <c r="X562" i="6" s="1"/>
  <c r="AO562" i="6" s="1"/>
  <c r="U424" i="6"/>
  <c r="AB562" i="6" s="1"/>
  <c r="AS562" i="6" s="1"/>
  <c r="S425" i="6"/>
  <c r="Z563" i="6" s="1"/>
  <c r="AQ563" i="6" s="1"/>
  <c r="P420" i="6"/>
  <c r="W558" i="6" s="1"/>
  <c r="T422" i="6"/>
  <c r="R425" i="6"/>
  <c r="Y563" i="6" s="1"/>
  <c r="AP563" i="6" s="1"/>
  <c r="T420" i="6"/>
  <c r="AA558" i="6" s="1"/>
  <c r="AR558" i="6" s="1"/>
  <c r="R423" i="6"/>
  <c r="Y561" i="6" s="1"/>
  <c r="AP561" i="6" s="1"/>
  <c r="P422" i="6"/>
  <c r="W560" i="6" s="1"/>
  <c r="AN560" i="6" s="1"/>
  <c r="T424" i="6"/>
  <c r="AA562" i="6" s="1"/>
  <c r="AR562" i="6" s="1"/>
  <c r="R421" i="6"/>
  <c r="Y559" i="6" s="1"/>
  <c r="AP559" i="6" s="1"/>
  <c r="P424" i="6"/>
  <c r="R1494" i="6"/>
  <c r="Y1990" i="6" s="1"/>
  <c r="AP1990" i="6" s="1"/>
  <c r="P1495" i="6"/>
  <c r="T1495" i="6"/>
  <c r="AA1991" i="6" s="1"/>
  <c r="AR1991" i="6" s="1"/>
  <c r="R1496" i="6"/>
  <c r="Y1992" i="6" s="1"/>
  <c r="AP1992" i="6" s="1"/>
  <c r="P1497" i="6"/>
  <c r="T1497" i="6"/>
  <c r="AA1993" i="6" s="1"/>
  <c r="AR1993" i="6" s="1"/>
  <c r="R1498" i="6"/>
  <c r="Y1994" i="6" s="1"/>
  <c r="AP1994" i="6" s="1"/>
  <c r="P1499" i="6"/>
  <c r="W1995" i="6" s="1"/>
  <c r="AN1995" i="6" s="1"/>
  <c r="T1499" i="6"/>
  <c r="AA1995" i="6" s="1"/>
  <c r="AR1995" i="6" s="1"/>
  <c r="S1494" i="6"/>
  <c r="Z1990" i="6" s="1"/>
  <c r="AQ1990" i="6" s="1"/>
  <c r="Q1495" i="6"/>
  <c r="X1991" i="6" s="1"/>
  <c r="AO1991" i="6" s="1"/>
  <c r="U1495" i="6"/>
  <c r="S1496" i="6"/>
  <c r="Z1992" i="6" s="1"/>
  <c r="AQ1992" i="6" s="1"/>
  <c r="Q1497" i="6"/>
  <c r="X1993" i="6" s="1"/>
  <c r="AO1993" i="6" s="1"/>
  <c r="U1497" i="6"/>
  <c r="AB1993" i="6" s="1"/>
  <c r="AS1993" i="6" s="1"/>
  <c r="S1498" i="6"/>
  <c r="Q1499" i="6"/>
  <c r="X1995" i="6" s="1"/>
  <c r="AO1995" i="6" s="1"/>
  <c r="U1499" i="6"/>
  <c r="AB1995" i="6" s="1"/>
  <c r="AS1995" i="6" s="1"/>
  <c r="Q1494" i="6"/>
  <c r="U1494" i="6"/>
  <c r="AB1990" i="6" s="1"/>
  <c r="AS1990" i="6" s="1"/>
  <c r="S1495" i="6"/>
  <c r="Z1991" i="6" s="1"/>
  <c r="AQ1991" i="6" s="1"/>
  <c r="Q1496" i="6"/>
  <c r="X1992" i="6" s="1"/>
  <c r="AO1992" i="6" s="1"/>
  <c r="U1496" i="6"/>
  <c r="S1497" i="6"/>
  <c r="Z1993" i="6" s="1"/>
  <c r="AQ1993" i="6" s="1"/>
  <c r="Q1498" i="6"/>
  <c r="X1994" i="6" s="1"/>
  <c r="AO1994" i="6" s="1"/>
  <c r="U1498" i="6"/>
  <c r="AB1994" i="6" s="1"/>
  <c r="AS1994" i="6" s="1"/>
  <c r="S1499" i="6"/>
  <c r="R1495" i="6"/>
  <c r="Y1991" i="6" s="1"/>
  <c r="AP1991" i="6" s="1"/>
  <c r="P1498" i="6"/>
  <c r="W1994" i="6" s="1"/>
  <c r="AN1994" i="6" s="1"/>
  <c r="P1496" i="6"/>
  <c r="W1992" i="6" s="1"/>
  <c r="AN1992" i="6" s="1"/>
  <c r="T1498" i="6"/>
  <c r="AA1994" i="6" s="1"/>
  <c r="AR1994" i="6" s="1"/>
  <c r="T1494" i="6"/>
  <c r="R1497" i="6"/>
  <c r="T1496" i="6"/>
  <c r="AA1992" i="6" s="1"/>
  <c r="AR1992" i="6" s="1"/>
  <c r="R1499" i="6"/>
  <c r="Y1995" i="6" s="1"/>
  <c r="AP1995" i="6" s="1"/>
  <c r="P1494" i="6"/>
  <c r="W1990" i="6" s="1"/>
  <c r="R1782" i="6"/>
  <c r="Y2374" i="6" s="1"/>
  <c r="AP2374" i="6" s="1"/>
  <c r="P1783" i="6"/>
  <c r="W2375" i="6" s="1"/>
  <c r="AN2375" i="6" s="1"/>
  <c r="T1783" i="6"/>
  <c r="AA2375" i="6" s="1"/>
  <c r="AR2375" i="6" s="1"/>
  <c r="R1784" i="6"/>
  <c r="P1785" i="6"/>
  <c r="W2377" i="6" s="1"/>
  <c r="AN2377" i="6" s="1"/>
  <c r="T1785" i="6"/>
  <c r="AA2377" i="6" s="1"/>
  <c r="AR2377" i="6" s="1"/>
  <c r="R1786" i="6"/>
  <c r="Y2378" i="6" s="1"/>
  <c r="AP2378" i="6" s="1"/>
  <c r="P1787" i="6"/>
  <c r="T1787" i="6"/>
  <c r="AA2379" i="6" s="1"/>
  <c r="AR2379" i="6" s="1"/>
  <c r="S1782" i="6"/>
  <c r="Q1783" i="6"/>
  <c r="X2375" i="6" s="1"/>
  <c r="AO2375" i="6" s="1"/>
  <c r="U1783" i="6"/>
  <c r="AB2375" i="6" s="1"/>
  <c r="AS2375" i="6" s="1"/>
  <c r="S1784" i="6"/>
  <c r="Z2376" i="6" s="1"/>
  <c r="AQ2376" i="6" s="1"/>
  <c r="Q1785" i="6"/>
  <c r="U1785" i="6"/>
  <c r="AB2377" i="6" s="1"/>
  <c r="AS2377" i="6" s="1"/>
  <c r="S1786" i="6"/>
  <c r="Z2378" i="6" s="1"/>
  <c r="AQ2378" i="6" s="1"/>
  <c r="Q1787" i="6"/>
  <c r="X2379" i="6" s="1"/>
  <c r="AO2379" i="6" s="1"/>
  <c r="U1787" i="6"/>
  <c r="Q1782" i="6"/>
  <c r="X2374" i="6" s="1"/>
  <c r="AO2374" i="6" s="1"/>
  <c r="U1782" i="6"/>
  <c r="S1783" i="6"/>
  <c r="Z2375" i="6" s="1"/>
  <c r="AQ2375" i="6" s="1"/>
  <c r="Q1784" i="6"/>
  <c r="X2376" i="6" s="1"/>
  <c r="AO2376" i="6" s="1"/>
  <c r="U1784" i="6"/>
  <c r="AB2376" i="6" s="1"/>
  <c r="AS2376" i="6" s="1"/>
  <c r="S1785" i="6"/>
  <c r="Q1786" i="6"/>
  <c r="X2378" i="6" s="1"/>
  <c r="AO2378" i="6" s="1"/>
  <c r="U1786" i="6"/>
  <c r="AB2378" i="6" s="1"/>
  <c r="AS2378" i="6" s="1"/>
  <c r="S1787" i="6"/>
  <c r="Z2379" i="6" s="1"/>
  <c r="AQ2379" i="6" s="1"/>
  <c r="T1782" i="6"/>
  <c r="AA2374" i="6" s="1"/>
  <c r="AR2374" i="6" s="1"/>
  <c r="R1785" i="6"/>
  <c r="Y2377" i="6" s="1"/>
  <c r="AP2377" i="6" s="1"/>
  <c r="R1783" i="6"/>
  <c r="P1786" i="6"/>
  <c r="P1784" i="6"/>
  <c r="W2376" i="6" s="1"/>
  <c r="AN2376" i="6" s="1"/>
  <c r="T1786" i="6"/>
  <c r="AA2378" i="6" s="1"/>
  <c r="AR2378" i="6" s="1"/>
  <c r="P1782" i="6"/>
  <c r="W2374" i="6" s="1"/>
  <c r="T1784" i="6"/>
  <c r="AA2376" i="6" s="1"/>
  <c r="AR2376" i="6" s="1"/>
  <c r="R1787" i="6"/>
  <c r="Y2379" i="6" s="1"/>
  <c r="AP2379" i="6" s="1"/>
  <c r="Q1572" i="6"/>
  <c r="X2094" i="6" s="1"/>
  <c r="AO2094" i="6" s="1"/>
  <c r="U1572" i="6"/>
  <c r="AB2094" i="6" s="1"/>
  <c r="AS2094" i="6" s="1"/>
  <c r="S1573" i="6"/>
  <c r="Z2095" i="6" s="1"/>
  <c r="AQ2095" i="6" s="1"/>
  <c r="Q1574" i="6"/>
  <c r="X2096" i="6" s="1"/>
  <c r="AO2096" i="6" s="1"/>
  <c r="U1574" i="6"/>
  <c r="AB2096" i="6" s="1"/>
  <c r="AS2096" i="6" s="1"/>
  <c r="S1575" i="6"/>
  <c r="Q1576" i="6"/>
  <c r="X2098" i="6" s="1"/>
  <c r="AO2098" i="6" s="1"/>
  <c r="U1576" i="6"/>
  <c r="S1577" i="6"/>
  <c r="Z2099" i="6" s="1"/>
  <c r="AQ2099" i="6" s="1"/>
  <c r="R1572" i="6"/>
  <c r="Y2094" i="6" s="1"/>
  <c r="AP2094" i="6" s="1"/>
  <c r="P1573" i="6"/>
  <c r="W2095" i="6" s="1"/>
  <c r="AN2095" i="6" s="1"/>
  <c r="T1573" i="6"/>
  <c r="R1574" i="6"/>
  <c r="Y2096" i="6" s="1"/>
  <c r="AP2096" i="6" s="1"/>
  <c r="P1575" i="6"/>
  <c r="W2097" i="6" s="1"/>
  <c r="AN2097" i="6" s="1"/>
  <c r="T1575" i="6"/>
  <c r="AA2097" i="6" s="1"/>
  <c r="AR2097" i="6" s="1"/>
  <c r="R1576" i="6"/>
  <c r="P1577" i="6"/>
  <c r="W2099" i="6" s="1"/>
  <c r="AN2099" i="6" s="1"/>
  <c r="T1577" i="6"/>
  <c r="AA2099" i="6" s="1"/>
  <c r="AR2099" i="6" s="1"/>
  <c r="P1572" i="6"/>
  <c r="W2094" i="6" s="1"/>
  <c r="T1572" i="6"/>
  <c r="AA2094" i="6" s="1"/>
  <c r="AR2094" i="6" s="1"/>
  <c r="R1573" i="6"/>
  <c r="Y2095" i="6" s="1"/>
  <c r="AP2095" i="6" s="1"/>
  <c r="P1574" i="6"/>
  <c r="W2096" i="6" s="1"/>
  <c r="AN2096" i="6" s="1"/>
  <c r="T1574" i="6"/>
  <c r="R1575" i="6"/>
  <c r="Y2097" i="6" s="1"/>
  <c r="AP2097" i="6" s="1"/>
  <c r="P1576" i="6"/>
  <c r="W2098" i="6" s="1"/>
  <c r="AN2098" i="6" s="1"/>
  <c r="T1576" i="6"/>
  <c r="AA2098" i="6" s="1"/>
  <c r="AR2098" i="6" s="1"/>
  <c r="R1577" i="6"/>
  <c r="S1572" i="6"/>
  <c r="Z2094" i="6" s="1"/>
  <c r="AQ2094" i="6" s="1"/>
  <c r="Q1575" i="6"/>
  <c r="X2097" i="6" s="1"/>
  <c r="AO2097" i="6" s="1"/>
  <c r="U1577" i="6"/>
  <c r="AB2099" i="6" s="1"/>
  <c r="AS2099" i="6" s="1"/>
  <c r="Q1573" i="6"/>
  <c r="U1575" i="6"/>
  <c r="U1573" i="6"/>
  <c r="AB2095" i="6" s="1"/>
  <c r="AS2095" i="6" s="1"/>
  <c r="S1576" i="6"/>
  <c r="Z2098" i="6" s="1"/>
  <c r="AQ2098" i="6" s="1"/>
  <c r="S1574" i="6"/>
  <c r="Z2096" i="6" s="1"/>
  <c r="AQ2096" i="6" s="1"/>
  <c r="Q1577" i="6"/>
  <c r="X2099" i="6" s="1"/>
  <c r="AO2099" i="6" s="1"/>
  <c r="P480" i="6"/>
  <c r="W638" i="6" s="1"/>
  <c r="T480" i="6"/>
  <c r="R481" i="6"/>
  <c r="Y639" i="6" s="1"/>
  <c r="AP639" i="6" s="1"/>
  <c r="P482" i="6"/>
  <c r="W640" i="6" s="1"/>
  <c r="AN640" i="6" s="1"/>
  <c r="T482" i="6"/>
  <c r="AA640" i="6" s="1"/>
  <c r="AR640" i="6" s="1"/>
  <c r="R483" i="6"/>
  <c r="P484" i="6"/>
  <c r="W642" i="6" s="1"/>
  <c r="AN642" i="6" s="1"/>
  <c r="T484" i="6"/>
  <c r="AA642" i="6" s="1"/>
  <c r="AR642" i="6" s="1"/>
  <c r="R485" i="6"/>
  <c r="Y643" i="6" s="1"/>
  <c r="AP643" i="6" s="1"/>
  <c r="Q480" i="6"/>
  <c r="X638" i="6" s="1"/>
  <c r="AO638" i="6" s="1"/>
  <c r="U480" i="6"/>
  <c r="S481" i="6"/>
  <c r="Z639" i="6" s="1"/>
  <c r="AQ639" i="6" s="1"/>
  <c r="Q482" i="6"/>
  <c r="X640" i="6" s="1"/>
  <c r="AO640" i="6" s="1"/>
  <c r="U482" i="6"/>
  <c r="AB640" i="6" s="1"/>
  <c r="AS640" i="6" s="1"/>
  <c r="S483" i="6"/>
  <c r="Z641" i="6" s="1"/>
  <c r="AQ641" i="6" s="1"/>
  <c r="Q484" i="6"/>
  <c r="U484" i="6"/>
  <c r="AB642" i="6" s="1"/>
  <c r="AS642" i="6" s="1"/>
  <c r="S485" i="6"/>
  <c r="Z643" i="6" s="1"/>
  <c r="AQ643" i="6" s="1"/>
  <c r="S480" i="6"/>
  <c r="Q481" i="6"/>
  <c r="U481" i="6"/>
  <c r="AB639" i="6" s="1"/>
  <c r="AS639" i="6" s="1"/>
  <c r="S482" i="6"/>
  <c r="Z640" i="6" s="1"/>
  <c r="AQ640" i="6" s="1"/>
  <c r="Q483" i="6"/>
  <c r="X641" i="6" s="1"/>
  <c r="AO641" i="6" s="1"/>
  <c r="U483" i="6"/>
  <c r="AB641" i="6" s="1"/>
  <c r="AS641" i="6" s="1"/>
  <c r="S484" i="6"/>
  <c r="Z642" i="6" s="1"/>
  <c r="AQ642" i="6" s="1"/>
  <c r="Q485" i="6"/>
  <c r="X643" i="6" s="1"/>
  <c r="AO643" i="6" s="1"/>
  <c r="U485" i="6"/>
  <c r="R482" i="6"/>
  <c r="Y640" i="6" s="1"/>
  <c r="AP640" i="6" s="1"/>
  <c r="P485" i="6"/>
  <c r="W643" i="6" s="1"/>
  <c r="AN643" i="6" s="1"/>
  <c r="R480" i="6"/>
  <c r="Y638" i="6" s="1"/>
  <c r="AP638" i="6" s="1"/>
  <c r="P483" i="6"/>
  <c r="W641" i="6" s="1"/>
  <c r="AN641" i="6" s="1"/>
  <c r="T485" i="6"/>
  <c r="AA643" i="6" s="1"/>
  <c r="AR643" i="6" s="1"/>
  <c r="T481" i="6"/>
  <c r="R484" i="6"/>
  <c r="T483" i="6"/>
  <c r="AA641" i="6" s="1"/>
  <c r="AR641" i="6" s="1"/>
  <c r="P481" i="6"/>
  <c r="W639" i="6" s="1"/>
  <c r="AN639" i="6" s="1"/>
  <c r="Q1788" i="6"/>
  <c r="X2382" i="6" s="1"/>
  <c r="AO2382" i="6" s="1"/>
  <c r="U1788" i="6"/>
  <c r="AB2382" i="6" s="1"/>
  <c r="AS2382" i="6" s="1"/>
  <c r="S1789" i="6"/>
  <c r="Q1790" i="6"/>
  <c r="X2384" i="6" s="1"/>
  <c r="AO2384" i="6" s="1"/>
  <c r="U1790" i="6"/>
  <c r="S1791" i="6"/>
  <c r="Z2385" i="6" s="1"/>
  <c r="AQ2385" i="6" s="1"/>
  <c r="Q1792" i="6"/>
  <c r="X2386" i="6" s="1"/>
  <c r="AO2386" i="6" s="1"/>
  <c r="U1792" i="6"/>
  <c r="S1793" i="6"/>
  <c r="R1788" i="6"/>
  <c r="Y2382" i="6" s="1"/>
  <c r="AP2382" i="6" s="1"/>
  <c r="P1789" i="6"/>
  <c r="W2383" i="6" s="1"/>
  <c r="AN2383" i="6" s="1"/>
  <c r="T1789" i="6"/>
  <c r="AA2383" i="6" s="1"/>
  <c r="AR2383" i="6" s="1"/>
  <c r="R1790" i="6"/>
  <c r="P1791" i="6"/>
  <c r="W2385" i="6" s="1"/>
  <c r="AN2385" i="6" s="1"/>
  <c r="T1791" i="6"/>
  <c r="AA2385" i="6" s="1"/>
  <c r="AR2385" i="6" s="1"/>
  <c r="R1792" i="6"/>
  <c r="Y2386" i="6" s="1"/>
  <c r="AP2386" i="6" s="1"/>
  <c r="P1793" i="6"/>
  <c r="T1793" i="6"/>
  <c r="AA2387" i="6" s="1"/>
  <c r="AR2387" i="6" s="1"/>
  <c r="P1788" i="6"/>
  <c r="W2382" i="6" s="1"/>
  <c r="T1788" i="6"/>
  <c r="R1789" i="6"/>
  <c r="Y2383" i="6" s="1"/>
  <c r="AP2383" i="6" s="1"/>
  <c r="P1790" i="6"/>
  <c r="W2384" i="6" s="1"/>
  <c r="AN2384" i="6" s="1"/>
  <c r="T1790" i="6"/>
  <c r="AA2384" i="6" s="1"/>
  <c r="AR2384" i="6" s="1"/>
  <c r="R1791" i="6"/>
  <c r="P1792" i="6"/>
  <c r="W2386" i="6" s="1"/>
  <c r="AN2386" i="6" s="1"/>
  <c r="T1792" i="6"/>
  <c r="AA2386" i="6" s="1"/>
  <c r="AR2386" i="6" s="1"/>
  <c r="R1793" i="6"/>
  <c r="Y2387" i="6" s="1"/>
  <c r="AP2387" i="6" s="1"/>
  <c r="S1790" i="6"/>
  <c r="Z2384" i="6" s="1"/>
  <c r="AQ2384" i="6" s="1"/>
  <c r="Q1793" i="6"/>
  <c r="X2387" i="6" s="1"/>
  <c r="AO2387" i="6" s="1"/>
  <c r="S1788" i="6"/>
  <c r="Z2382" i="6" s="1"/>
  <c r="AQ2382" i="6" s="1"/>
  <c r="Q1791" i="6"/>
  <c r="X2385" i="6" s="1"/>
  <c r="AO2385" i="6" s="1"/>
  <c r="U1793" i="6"/>
  <c r="AB2387" i="6" s="1"/>
  <c r="AS2387" i="6" s="1"/>
  <c r="Q1789" i="6"/>
  <c r="X2383" i="6" s="1"/>
  <c r="AO2383" i="6" s="1"/>
  <c r="U1791" i="6"/>
  <c r="AB2385" i="6" s="1"/>
  <c r="AS2385" i="6" s="1"/>
  <c r="U1789" i="6"/>
  <c r="S1792" i="6"/>
  <c r="P1650" i="6"/>
  <c r="W2198" i="6" s="1"/>
  <c r="AN2198" i="6" s="1"/>
  <c r="T1650" i="6"/>
  <c r="AA2198" i="6" s="1"/>
  <c r="AR2198" i="6" s="1"/>
  <c r="R1651" i="6"/>
  <c r="Y2199" i="6" s="1"/>
  <c r="AP2199" i="6" s="1"/>
  <c r="P1652" i="6"/>
  <c r="W2200" i="6" s="1"/>
  <c r="AN2200" i="6" s="1"/>
  <c r="T1652" i="6"/>
  <c r="AA2200" i="6" s="1"/>
  <c r="AR2200" i="6" s="1"/>
  <c r="R1653" i="6"/>
  <c r="Y2201" i="6" s="1"/>
  <c r="AP2201" i="6" s="1"/>
  <c r="P1654" i="6"/>
  <c r="W2202" i="6" s="1"/>
  <c r="AN2202" i="6" s="1"/>
  <c r="T1654" i="6"/>
  <c r="AA2202" i="6" s="1"/>
  <c r="AR2202" i="6" s="1"/>
  <c r="R1655" i="6"/>
  <c r="Y2203" i="6" s="1"/>
  <c r="AP2203" i="6" s="1"/>
  <c r="Q1650" i="6"/>
  <c r="X2198" i="6" s="1"/>
  <c r="AO2198" i="6" s="1"/>
  <c r="U1650" i="6"/>
  <c r="AB2198" i="6" s="1"/>
  <c r="AS2198" i="6" s="1"/>
  <c r="S1651" i="6"/>
  <c r="Z2199" i="6" s="1"/>
  <c r="AQ2199" i="6" s="1"/>
  <c r="Q1652" i="6"/>
  <c r="X2200" i="6" s="1"/>
  <c r="AO2200" i="6" s="1"/>
  <c r="U1652" i="6"/>
  <c r="AB2200" i="6" s="1"/>
  <c r="AS2200" i="6" s="1"/>
  <c r="S1653" i="6"/>
  <c r="Z2201" i="6" s="1"/>
  <c r="AQ2201" i="6" s="1"/>
  <c r="Q1654" i="6"/>
  <c r="X2202" i="6" s="1"/>
  <c r="AO2202" i="6" s="1"/>
  <c r="U1654" i="6"/>
  <c r="AB2202" i="6" s="1"/>
  <c r="AS2202" i="6" s="1"/>
  <c r="S1655" i="6"/>
  <c r="Z2203" i="6" s="1"/>
  <c r="AQ2203" i="6" s="1"/>
  <c r="S1650" i="6"/>
  <c r="Z2198" i="6" s="1"/>
  <c r="AQ2198" i="6" s="1"/>
  <c r="Q1651" i="6"/>
  <c r="X2199" i="6" s="1"/>
  <c r="AO2199" i="6" s="1"/>
  <c r="U1651" i="6"/>
  <c r="AB2199" i="6" s="1"/>
  <c r="AS2199" i="6" s="1"/>
  <c r="S1652" i="6"/>
  <c r="Z2200" i="6" s="1"/>
  <c r="AQ2200" i="6" s="1"/>
  <c r="Q1653" i="6"/>
  <c r="X2201" i="6" s="1"/>
  <c r="AO2201" i="6" s="1"/>
  <c r="U1653" i="6"/>
  <c r="AB2201" i="6" s="1"/>
  <c r="AS2201" i="6" s="1"/>
  <c r="S1654" i="6"/>
  <c r="Z2202" i="6" s="1"/>
  <c r="AQ2202" i="6" s="1"/>
  <c r="Q1655" i="6"/>
  <c r="X2203" i="6" s="1"/>
  <c r="AO2203" i="6" s="1"/>
  <c r="U1655" i="6"/>
  <c r="AB2203" i="6" s="1"/>
  <c r="AS2203" i="6" s="1"/>
  <c r="R1650" i="6"/>
  <c r="Y2198" i="6" s="1"/>
  <c r="AP2198" i="6" s="1"/>
  <c r="P1653" i="6"/>
  <c r="W2201" i="6" s="1"/>
  <c r="AN2201" i="6" s="1"/>
  <c r="T1655" i="6"/>
  <c r="AA2203" i="6" s="1"/>
  <c r="AR2203" i="6" s="1"/>
  <c r="P1651" i="6"/>
  <c r="W2199" i="6" s="1"/>
  <c r="AN2199" i="6" s="1"/>
  <c r="T1653" i="6"/>
  <c r="AA2201" i="6" s="1"/>
  <c r="AR2201" i="6" s="1"/>
  <c r="T1651" i="6"/>
  <c r="AA2199" i="6" s="1"/>
  <c r="AR2199" i="6" s="1"/>
  <c r="R1654" i="6"/>
  <c r="Y2202" i="6" s="1"/>
  <c r="AP2202" i="6" s="1"/>
  <c r="R1652" i="6"/>
  <c r="Y2200" i="6" s="1"/>
  <c r="AP2200" i="6" s="1"/>
  <c r="P1655" i="6"/>
  <c r="W2203" i="6" s="1"/>
  <c r="AN2203" i="6" s="1"/>
  <c r="S1608" i="6"/>
  <c r="Z2142" i="6" s="1"/>
  <c r="AQ2142" i="6" s="1"/>
  <c r="Q1609" i="6"/>
  <c r="X2143" i="6" s="1"/>
  <c r="AO2143" i="6" s="1"/>
  <c r="U1609" i="6"/>
  <c r="AB2143" i="6" s="1"/>
  <c r="AS2143" i="6" s="1"/>
  <c r="S1610" i="6"/>
  <c r="Z2144" i="6" s="1"/>
  <c r="AQ2144" i="6" s="1"/>
  <c r="Q1611" i="6"/>
  <c r="X2145" i="6" s="1"/>
  <c r="AO2145" i="6" s="1"/>
  <c r="U1611" i="6"/>
  <c r="S1612" i="6"/>
  <c r="Z2146" i="6" s="1"/>
  <c r="AQ2146" i="6" s="1"/>
  <c r="Q1613" i="6"/>
  <c r="U1613" i="6"/>
  <c r="AB2147" i="6" s="1"/>
  <c r="AS2147" i="6" s="1"/>
  <c r="P1608" i="6"/>
  <c r="W2142" i="6" s="1"/>
  <c r="T1608" i="6"/>
  <c r="AA2142" i="6" s="1"/>
  <c r="AR2142" i="6" s="1"/>
  <c r="R1609" i="6"/>
  <c r="P1610" i="6"/>
  <c r="W2144" i="6" s="1"/>
  <c r="AN2144" i="6" s="1"/>
  <c r="T1610" i="6"/>
  <c r="AA2144" i="6" s="1"/>
  <c r="AR2144" i="6" s="1"/>
  <c r="R1611" i="6"/>
  <c r="Y2145" i="6" s="1"/>
  <c r="AP2145" i="6" s="1"/>
  <c r="P1612" i="6"/>
  <c r="T1612" i="6"/>
  <c r="AA2146" i="6" s="1"/>
  <c r="AR2146" i="6" s="1"/>
  <c r="R1613" i="6"/>
  <c r="Y2147" i="6" s="1"/>
  <c r="AP2147" i="6" s="1"/>
  <c r="R1608" i="6"/>
  <c r="P1609" i="6"/>
  <c r="W2143" i="6" s="1"/>
  <c r="AN2143" i="6" s="1"/>
  <c r="T1609" i="6"/>
  <c r="AA2143" i="6" s="1"/>
  <c r="AR2143" i="6" s="1"/>
  <c r="R1610" i="6"/>
  <c r="Y2144" i="6" s="1"/>
  <c r="AP2144" i="6" s="1"/>
  <c r="P1611" i="6"/>
  <c r="T1611" i="6"/>
  <c r="AA2145" i="6" s="1"/>
  <c r="AR2145" i="6" s="1"/>
  <c r="R1612" i="6"/>
  <c r="Y2146" i="6" s="1"/>
  <c r="AP2146" i="6" s="1"/>
  <c r="P1613" i="6"/>
  <c r="W2147" i="6" s="1"/>
  <c r="AN2147" i="6" s="1"/>
  <c r="T1613" i="6"/>
  <c r="U1608" i="6"/>
  <c r="S1611" i="6"/>
  <c r="S1609" i="6"/>
  <c r="Z2143" i="6" s="1"/>
  <c r="AQ2143" i="6" s="1"/>
  <c r="Q1612" i="6"/>
  <c r="X2146" i="6" s="1"/>
  <c r="AO2146" i="6" s="1"/>
  <c r="Q1610" i="6"/>
  <c r="X2144" i="6" s="1"/>
  <c r="AO2144" i="6" s="1"/>
  <c r="U1612" i="6"/>
  <c r="AB2146" i="6" s="1"/>
  <c r="AS2146" i="6" s="1"/>
  <c r="Q1608" i="6"/>
  <c r="X2142" i="6" s="1"/>
  <c r="AO2142" i="6" s="1"/>
  <c r="U1610" i="6"/>
  <c r="AB2144" i="6" s="1"/>
  <c r="AS2144" i="6" s="1"/>
  <c r="S1613" i="6"/>
  <c r="Z2147" i="6" s="1"/>
  <c r="AQ2147" i="6" s="1"/>
  <c r="R1518" i="6"/>
  <c r="Y2022" i="6" s="1"/>
  <c r="AP2022" i="6" s="1"/>
  <c r="P1519" i="6"/>
  <c r="W2023" i="6" s="1"/>
  <c r="AN2023" i="6" s="1"/>
  <c r="T1519" i="6"/>
  <c r="AA2023" i="6" s="1"/>
  <c r="AR2023" i="6" s="1"/>
  <c r="R1520" i="6"/>
  <c r="Y2024" i="6" s="1"/>
  <c r="AP2024" i="6" s="1"/>
  <c r="P1521" i="6"/>
  <c r="T1521" i="6"/>
  <c r="AA2025" i="6" s="1"/>
  <c r="AR2025" i="6" s="1"/>
  <c r="R1522" i="6"/>
  <c r="Y2026" i="6" s="1"/>
  <c r="AP2026" i="6" s="1"/>
  <c r="P1523" i="6"/>
  <c r="T1523" i="6"/>
  <c r="AA2027" i="6" s="1"/>
  <c r="AR2027" i="6" s="1"/>
  <c r="S1518" i="6"/>
  <c r="Z2022" i="6" s="1"/>
  <c r="AQ2022" i="6" s="1"/>
  <c r="Q1519" i="6"/>
  <c r="X2023" i="6" s="1"/>
  <c r="AO2023" i="6" s="1"/>
  <c r="U1519" i="6"/>
  <c r="S1520" i="6"/>
  <c r="Z2024" i="6" s="1"/>
  <c r="AQ2024" i="6" s="1"/>
  <c r="Q1521" i="6"/>
  <c r="X2025" i="6" s="1"/>
  <c r="AO2025" i="6" s="1"/>
  <c r="U1521" i="6"/>
  <c r="AB2025" i="6" s="1"/>
  <c r="AS2025" i="6" s="1"/>
  <c r="S1522" i="6"/>
  <c r="Q1523" i="6"/>
  <c r="X2027" i="6" s="1"/>
  <c r="AO2027" i="6" s="1"/>
  <c r="U1523" i="6"/>
  <c r="AB2027" i="6" s="1"/>
  <c r="AS2027" i="6" s="1"/>
  <c r="Q1518" i="6"/>
  <c r="U1518" i="6"/>
  <c r="AB2022" i="6" s="1"/>
  <c r="AS2022" i="6" s="1"/>
  <c r="S1519" i="6"/>
  <c r="Z2023" i="6" s="1"/>
  <c r="AQ2023" i="6" s="1"/>
  <c r="Q1520" i="6"/>
  <c r="X2024" i="6" s="1"/>
  <c r="AO2024" i="6" s="1"/>
  <c r="U1520" i="6"/>
  <c r="S1521" i="6"/>
  <c r="Z2025" i="6" s="1"/>
  <c r="AQ2025" i="6" s="1"/>
  <c r="Q1522" i="6"/>
  <c r="X2026" i="6" s="1"/>
  <c r="AO2026" i="6" s="1"/>
  <c r="U1522" i="6"/>
  <c r="AB2026" i="6" s="1"/>
  <c r="AS2026" i="6" s="1"/>
  <c r="S1523" i="6"/>
  <c r="T1518" i="6"/>
  <c r="AA2022" i="6" s="1"/>
  <c r="AR2022" i="6" s="1"/>
  <c r="R1521" i="6"/>
  <c r="R1519" i="6"/>
  <c r="Y2023" i="6" s="1"/>
  <c r="AP2023" i="6" s="1"/>
  <c r="P1522" i="6"/>
  <c r="W2026" i="6" s="1"/>
  <c r="AN2026" i="6" s="1"/>
  <c r="P1518" i="6"/>
  <c r="W2022" i="6" s="1"/>
  <c r="T1520" i="6"/>
  <c r="AA2024" i="6" s="1"/>
  <c r="AR2024" i="6" s="1"/>
  <c r="R1523" i="6"/>
  <c r="Y2027" i="6" s="1"/>
  <c r="AP2027" i="6" s="1"/>
  <c r="P1520" i="6"/>
  <c r="W2024" i="6" s="1"/>
  <c r="AN2024" i="6" s="1"/>
  <c r="T1522" i="6"/>
  <c r="AA2026" i="6" s="1"/>
  <c r="AR2026" i="6" s="1"/>
  <c r="R138" i="6"/>
  <c r="Y182" i="6" s="1"/>
  <c r="AP182" i="6" s="1"/>
  <c r="P139" i="6"/>
  <c r="W183" i="6" s="1"/>
  <c r="AN183" i="6" s="1"/>
  <c r="T139" i="6"/>
  <c r="AA183" i="6" s="1"/>
  <c r="AR183" i="6" s="1"/>
  <c r="R140" i="6"/>
  <c r="Y184" i="6" s="1"/>
  <c r="AP184" i="6" s="1"/>
  <c r="P141" i="6"/>
  <c r="W185" i="6" s="1"/>
  <c r="AN185" i="6" s="1"/>
  <c r="T141" i="6"/>
  <c r="AA185" i="6" s="1"/>
  <c r="AR185" i="6" s="1"/>
  <c r="R142" i="6"/>
  <c r="Y186" i="6" s="1"/>
  <c r="AP186" i="6" s="1"/>
  <c r="P143" i="6"/>
  <c r="W187" i="6" s="1"/>
  <c r="AN187" i="6" s="1"/>
  <c r="T143" i="6"/>
  <c r="AA187" i="6" s="1"/>
  <c r="AR187" i="6" s="1"/>
  <c r="P138" i="6"/>
  <c r="W182" i="6" s="1"/>
  <c r="AN182" i="6" s="1"/>
  <c r="U138" i="6"/>
  <c r="AB182" i="6" s="1"/>
  <c r="AS182" i="6" s="1"/>
  <c r="U139" i="6"/>
  <c r="AB183" i="6" s="1"/>
  <c r="AS183" i="6" s="1"/>
  <c r="T140" i="6"/>
  <c r="AA184" i="6" s="1"/>
  <c r="AR184" i="6" s="1"/>
  <c r="S141" i="6"/>
  <c r="Z185" i="6" s="1"/>
  <c r="AQ185" i="6" s="1"/>
  <c r="S142" i="6"/>
  <c r="Z186" i="6" s="1"/>
  <c r="AQ186" i="6" s="1"/>
  <c r="R143" i="6"/>
  <c r="Y187" i="6" s="1"/>
  <c r="AP187" i="6" s="1"/>
  <c r="Q138" i="6"/>
  <c r="X182" i="6" s="1"/>
  <c r="AO182" i="6" s="1"/>
  <c r="Q139" i="6"/>
  <c r="X183" i="6" s="1"/>
  <c r="AO183" i="6" s="1"/>
  <c r="P140" i="6"/>
  <c r="W184" i="6" s="1"/>
  <c r="AN184" i="6" s="1"/>
  <c r="U140" i="6"/>
  <c r="AB184" i="6" s="1"/>
  <c r="AS184" i="6" s="1"/>
  <c r="U141" i="6"/>
  <c r="AB185" i="6" s="1"/>
  <c r="AS185" i="6" s="1"/>
  <c r="T142" i="6"/>
  <c r="AA186" i="6" s="1"/>
  <c r="AR186" i="6" s="1"/>
  <c r="S143" i="6"/>
  <c r="Z187" i="6" s="1"/>
  <c r="AQ187" i="6" s="1"/>
  <c r="T138" i="6"/>
  <c r="AA182" i="6" s="1"/>
  <c r="AR182" i="6" s="1"/>
  <c r="S139" i="6"/>
  <c r="Z183" i="6" s="1"/>
  <c r="AQ183" i="6" s="1"/>
  <c r="S140" i="6"/>
  <c r="Z184" i="6" s="1"/>
  <c r="AQ184" i="6" s="1"/>
  <c r="R141" i="6"/>
  <c r="Y185" i="6" s="1"/>
  <c r="AP185" i="6" s="1"/>
  <c r="Q142" i="6"/>
  <c r="X186" i="6" s="1"/>
  <c r="AO186" i="6" s="1"/>
  <c r="Q143" i="6"/>
  <c r="X187" i="6" s="1"/>
  <c r="AO187" i="6" s="1"/>
  <c r="S138" i="6"/>
  <c r="Z182" i="6" s="1"/>
  <c r="AQ182" i="6" s="1"/>
  <c r="P142" i="6"/>
  <c r="W186" i="6" s="1"/>
  <c r="AN186" i="6" s="1"/>
  <c r="R139" i="6"/>
  <c r="Y183" i="6" s="1"/>
  <c r="AP183" i="6" s="1"/>
  <c r="U142" i="6"/>
  <c r="AB186" i="6" s="1"/>
  <c r="AS186" i="6" s="1"/>
  <c r="Q141" i="6"/>
  <c r="X185" i="6" s="1"/>
  <c r="AO185" i="6" s="1"/>
  <c r="Q140" i="6"/>
  <c r="X184" i="6" s="1"/>
  <c r="AO184" i="6" s="1"/>
  <c r="U143" i="6"/>
  <c r="AB187" i="6" s="1"/>
  <c r="AS187" i="6" s="1"/>
  <c r="S804" i="6"/>
  <c r="Z1070" i="6" s="1"/>
  <c r="AQ1070" i="6" s="1"/>
  <c r="Q805" i="6"/>
  <c r="X1071" i="6" s="1"/>
  <c r="AO1071" i="6" s="1"/>
  <c r="U805" i="6"/>
  <c r="S806" i="6"/>
  <c r="Z1072" i="6" s="1"/>
  <c r="AQ1072" i="6" s="1"/>
  <c r="Q807" i="6"/>
  <c r="X1073" i="6" s="1"/>
  <c r="AO1073" i="6" s="1"/>
  <c r="U807" i="6"/>
  <c r="AB1073" i="6" s="1"/>
  <c r="AS1073" i="6" s="1"/>
  <c r="S808" i="6"/>
  <c r="Z1074" i="6" s="1"/>
  <c r="AQ1074" i="6" s="1"/>
  <c r="Q809" i="6"/>
  <c r="X1075" i="6" s="1"/>
  <c r="AO1075" i="6" s="1"/>
  <c r="U809" i="6"/>
  <c r="P804" i="6"/>
  <c r="W1070" i="6" s="1"/>
  <c r="T804" i="6"/>
  <c r="AA1070" i="6" s="1"/>
  <c r="AR1070" i="6" s="1"/>
  <c r="R805" i="6"/>
  <c r="P806" i="6"/>
  <c r="W1072" i="6" s="1"/>
  <c r="AN1072" i="6" s="1"/>
  <c r="T806" i="6"/>
  <c r="AA1072" i="6" s="1"/>
  <c r="AR1072" i="6" s="1"/>
  <c r="R807" i="6"/>
  <c r="P808" i="6"/>
  <c r="W1074" i="6" s="1"/>
  <c r="AN1074" i="6" s="1"/>
  <c r="T808" i="6"/>
  <c r="AA1074" i="6" s="1"/>
  <c r="AR1074" i="6" s="1"/>
  <c r="R809" i="6"/>
  <c r="Y1075" i="6" s="1"/>
  <c r="AP1075" i="6" s="1"/>
  <c r="R804" i="6"/>
  <c r="Y1070" i="6" s="1"/>
  <c r="AP1070" i="6" s="1"/>
  <c r="P805" i="6"/>
  <c r="W1071" i="6" s="1"/>
  <c r="AN1071" i="6" s="1"/>
  <c r="T805" i="6"/>
  <c r="AA1071" i="6" s="1"/>
  <c r="AR1071" i="6" s="1"/>
  <c r="R806" i="6"/>
  <c r="Y1072" i="6" s="1"/>
  <c r="AP1072" i="6" s="1"/>
  <c r="P807" i="6"/>
  <c r="W1073" i="6" s="1"/>
  <c r="AN1073" i="6" s="1"/>
  <c r="T807" i="6"/>
  <c r="AA1073" i="6" s="1"/>
  <c r="AR1073" i="6" s="1"/>
  <c r="R808" i="6"/>
  <c r="P809" i="6"/>
  <c r="W1075" i="6" s="1"/>
  <c r="AN1075" i="6" s="1"/>
  <c r="T809" i="6"/>
  <c r="AA1075" i="6" s="1"/>
  <c r="AR1075" i="6" s="1"/>
  <c r="Q804" i="6"/>
  <c r="U806" i="6"/>
  <c r="S809" i="6"/>
  <c r="Z1075" i="6" s="1"/>
  <c r="AQ1075" i="6" s="1"/>
  <c r="U804" i="6"/>
  <c r="AB1070" i="6" s="1"/>
  <c r="AS1070" i="6" s="1"/>
  <c r="S807" i="6"/>
  <c r="Z1073" i="6" s="1"/>
  <c r="AQ1073" i="6" s="1"/>
  <c r="Q806" i="6"/>
  <c r="X1072" i="6" s="1"/>
  <c r="AO1072" i="6" s="1"/>
  <c r="U808" i="6"/>
  <c r="AB1074" i="6" s="1"/>
  <c r="AS1074" i="6" s="1"/>
  <c r="S805" i="6"/>
  <c r="Z1071" i="6" s="1"/>
  <c r="AQ1071" i="6" s="1"/>
  <c r="Q808" i="6"/>
  <c r="X1074" i="6" s="1"/>
  <c r="AO1074" i="6" s="1"/>
  <c r="S36" i="6"/>
  <c r="Z46" i="6" s="1"/>
  <c r="AQ46" i="6" s="1"/>
  <c r="Q37" i="6"/>
  <c r="X47" i="6" s="1"/>
  <c r="AO47" i="6" s="1"/>
  <c r="U37" i="6"/>
  <c r="AB47" i="6" s="1"/>
  <c r="AS47" i="6" s="1"/>
  <c r="S38" i="6"/>
  <c r="Z48" i="6" s="1"/>
  <c r="AQ48" i="6" s="1"/>
  <c r="Q39" i="6"/>
  <c r="X49" i="6" s="1"/>
  <c r="AO49" i="6" s="1"/>
  <c r="U39" i="6"/>
  <c r="AB49" i="6" s="1"/>
  <c r="AS49" i="6" s="1"/>
  <c r="S40" i="6"/>
  <c r="Q41" i="6"/>
  <c r="U41" i="6"/>
  <c r="AB51" i="6" s="1"/>
  <c r="AS51" i="6" s="1"/>
  <c r="P36" i="6"/>
  <c r="W46" i="6" s="1"/>
  <c r="T36" i="6"/>
  <c r="AA46" i="6" s="1"/>
  <c r="AR46" i="6" s="1"/>
  <c r="R37" i="6"/>
  <c r="Y47" i="6" s="1"/>
  <c r="AP47" i="6" s="1"/>
  <c r="P38" i="6"/>
  <c r="W48" i="6" s="1"/>
  <c r="AN48" i="6" s="1"/>
  <c r="T38" i="6"/>
  <c r="AA48" i="6" s="1"/>
  <c r="AR48" i="6" s="1"/>
  <c r="R39" i="6"/>
  <c r="Y49" i="6" s="1"/>
  <c r="AP49" i="6" s="1"/>
  <c r="P40" i="6"/>
  <c r="T40" i="6"/>
  <c r="R41" i="6"/>
  <c r="Y51" i="6" s="1"/>
  <c r="AP51" i="6" s="1"/>
  <c r="R36" i="6"/>
  <c r="Y46" i="6" s="1"/>
  <c r="AP46" i="6" s="1"/>
  <c r="P37" i="6"/>
  <c r="W47" i="6" s="1"/>
  <c r="AN47" i="6" s="1"/>
  <c r="T37" i="6"/>
  <c r="R38" i="6"/>
  <c r="P39" i="6"/>
  <c r="T39" i="6"/>
  <c r="R40" i="6"/>
  <c r="Y50" i="6" s="1"/>
  <c r="AP50" i="6" s="1"/>
  <c r="P41" i="6"/>
  <c r="W51" i="6" s="1"/>
  <c r="AN51" i="6" s="1"/>
  <c r="T41" i="6"/>
  <c r="AA51" i="6" s="1"/>
  <c r="AR51" i="6" s="1"/>
  <c r="Q38" i="6"/>
  <c r="X48" i="6" s="1"/>
  <c r="AO48" i="6" s="1"/>
  <c r="U40" i="6"/>
  <c r="AB50" i="6" s="1"/>
  <c r="AS50" i="6" s="1"/>
  <c r="Q36" i="6"/>
  <c r="X46" i="6" s="1"/>
  <c r="AO46" i="6" s="1"/>
  <c r="U38" i="6"/>
  <c r="AB48" i="6" s="1"/>
  <c r="AS48" i="6" s="1"/>
  <c r="S41" i="6"/>
  <c r="Z51" i="6" s="1"/>
  <c r="AQ51" i="6" s="1"/>
  <c r="S37" i="6"/>
  <c r="Q40" i="6"/>
  <c r="U36" i="6"/>
  <c r="AB46" i="6" s="1"/>
  <c r="AS46" i="6" s="1"/>
  <c r="S39" i="6"/>
  <c r="Z49" i="6" s="1"/>
  <c r="AQ49" i="6" s="1"/>
  <c r="S1320" i="6"/>
  <c r="Q1321" i="6"/>
  <c r="X1759" i="6" s="1"/>
  <c r="AO1759" i="6" s="1"/>
  <c r="U1321" i="6"/>
  <c r="AB1759" i="6" s="1"/>
  <c r="AS1759" i="6" s="1"/>
  <c r="S1322" i="6"/>
  <c r="Z1760" i="6" s="1"/>
  <c r="AQ1760" i="6" s="1"/>
  <c r="Q1323" i="6"/>
  <c r="U1323" i="6"/>
  <c r="AB1761" i="6" s="1"/>
  <c r="AS1761" i="6" s="1"/>
  <c r="S1324" i="6"/>
  <c r="Z1762" i="6" s="1"/>
  <c r="AQ1762" i="6" s="1"/>
  <c r="Q1325" i="6"/>
  <c r="X1763" i="6" s="1"/>
  <c r="AO1763" i="6" s="1"/>
  <c r="U1325" i="6"/>
  <c r="P1320" i="6"/>
  <c r="W1758" i="6" s="1"/>
  <c r="T1320" i="6"/>
  <c r="R1321" i="6"/>
  <c r="Y1759" i="6" s="1"/>
  <c r="AP1759" i="6" s="1"/>
  <c r="P1322" i="6"/>
  <c r="W1760" i="6" s="1"/>
  <c r="AN1760" i="6" s="1"/>
  <c r="T1322" i="6"/>
  <c r="AA1760" i="6" s="1"/>
  <c r="AR1760" i="6" s="1"/>
  <c r="R1323" i="6"/>
  <c r="Y1761" i="6" s="1"/>
  <c r="AP1761" i="6" s="1"/>
  <c r="P1324" i="6"/>
  <c r="W1762" i="6" s="1"/>
  <c r="AN1762" i="6" s="1"/>
  <c r="T1324" i="6"/>
  <c r="R1325" i="6"/>
  <c r="Y1763" i="6" s="1"/>
  <c r="AP1763" i="6" s="1"/>
  <c r="R1320" i="6"/>
  <c r="Y1758" i="6" s="1"/>
  <c r="AP1758" i="6" s="1"/>
  <c r="P1321" i="6"/>
  <c r="T1321" i="6"/>
  <c r="AA1759" i="6" s="1"/>
  <c r="AR1759" i="6" s="1"/>
  <c r="R1322" i="6"/>
  <c r="Y1760" i="6" s="1"/>
  <c r="AP1760" i="6" s="1"/>
  <c r="P1323" i="6"/>
  <c r="W1761" i="6" s="1"/>
  <c r="AN1761" i="6" s="1"/>
  <c r="T1323" i="6"/>
  <c r="R1324" i="6"/>
  <c r="Y1762" i="6" s="1"/>
  <c r="AP1762" i="6" s="1"/>
  <c r="P1325" i="6"/>
  <c r="W1763" i="6" s="1"/>
  <c r="AN1763" i="6" s="1"/>
  <c r="T1325" i="6"/>
  <c r="AA1763" i="6" s="1"/>
  <c r="AR1763" i="6" s="1"/>
  <c r="S1321" i="6"/>
  <c r="Q1324" i="6"/>
  <c r="Q1320" i="6"/>
  <c r="X1758" i="6" s="1"/>
  <c r="AO1758" i="6" s="1"/>
  <c r="U1322" i="6"/>
  <c r="AB1760" i="6" s="1"/>
  <c r="AS1760" i="6" s="1"/>
  <c r="S1325" i="6"/>
  <c r="Z1763" i="6" s="1"/>
  <c r="AQ1763" i="6" s="1"/>
  <c r="Q1322" i="6"/>
  <c r="X1760" i="6" s="1"/>
  <c r="AO1760" i="6" s="1"/>
  <c r="U1324" i="6"/>
  <c r="AB1762" i="6" s="1"/>
  <c r="AS1762" i="6" s="1"/>
  <c r="U1320" i="6"/>
  <c r="AB1758" i="6" s="1"/>
  <c r="AS1758" i="6" s="1"/>
  <c r="S1323" i="6"/>
  <c r="Z1761" i="6" s="1"/>
  <c r="AQ1761" i="6" s="1"/>
  <c r="Q606" i="6"/>
  <c r="X806" i="6" s="1"/>
  <c r="AO806" i="6" s="1"/>
  <c r="U606" i="6"/>
  <c r="AB806" i="6" s="1"/>
  <c r="AS806" i="6" s="1"/>
  <c r="S607" i="6"/>
  <c r="Q608" i="6"/>
  <c r="X808" i="6" s="1"/>
  <c r="AO808" i="6" s="1"/>
  <c r="U608" i="6"/>
  <c r="AB808" i="6" s="1"/>
  <c r="AS808" i="6" s="1"/>
  <c r="S609" i="6"/>
  <c r="Z809" i="6" s="1"/>
  <c r="AQ809" i="6" s="1"/>
  <c r="Q610" i="6"/>
  <c r="U610" i="6"/>
  <c r="AB810" i="6" s="1"/>
  <c r="AS810" i="6" s="1"/>
  <c r="S611" i="6"/>
  <c r="Z811" i="6" s="1"/>
  <c r="AQ811" i="6" s="1"/>
  <c r="R606" i="6"/>
  <c r="Y806" i="6" s="1"/>
  <c r="AP806" i="6" s="1"/>
  <c r="P607" i="6"/>
  <c r="T607" i="6"/>
  <c r="AA807" i="6" s="1"/>
  <c r="AR807" i="6" s="1"/>
  <c r="R608" i="6"/>
  <c r="Y808" i="6" s="1"/>
  <c r="AP808" i="6" s="1"/>
  <c r="P609" i="6"/>
  <c r="W809" i="6" s="1"/>
  <c r="AN809" i="6" s="1"/>
  <c r="T609" i="6"/>
  <c r="AA809" i="6" s="1"/>
  <c r="AR809" i="6" s="1"/>
  <c r="R610" i="6"/>
  <c r="Y810" i="6" s="1"/>
  <c r="AP810" i="6" s="1"/>
  <c r="P611" i="6"/>
  <c r="W811" i="6" s="1"/>
  <c r="AN811" i="6" s="1"/>
  <c r="T611" i="6"/>
  <c r="P606" i="6"/>
  <c r="W806" i="6" s="1"/>
  <c r="T606" i="6"/>
  <c r="AA806" i="6" s="1"/>
  <c r="AR806" i="6" s="1"/>
  <c r="R607" i="6"/>
  <c r="P608" i="6"/>
  <c r="T608" i="6"/>
  <c r="AA808" i="6" s="1"/>
  <c r="AR808" i="6" s="1"/>
  <c r="R609" i="6"/>
  <c r="P610" i="6"/>
  <c r="W810" i="6" s="1"/>
  <c r="AN810" i="6" s="1"/>
  <c r="T610" i="6"/>
  <c r="AA810" i="6" s="1"/>
  <c r="AR810" i="6" s="1"/>
  <c r="R611" i="6"/>
  <c r="Y811" i="6" s="1"/>
  <c r="AP811" i="6" s="1"/>
  <c r="U607" i="6"/>
  <c r="AB807" i="6" s="1"/>
  <c r="AS807" i="6" s="1"/>
  <c r="S610" i="6"/>
  <c r="S608" i="6"/>
  <c r="Z808" i="6" s="1"/>
  <c r="AQ808" i="6" s="1"/>
  <c r="Q611" i="6"/>
  <c r="X811" i="6" s="1"/>
  <c r="AO811" i="6" s="1"/>
  <c r="Q607" i="6"/>
  <c r="X807" i="6" s="1"/>
  <c r="AO807" i="6" s="1"/>
  <c r="U609" i="6"/>
  <c r="AB809" i="6" s="1"/>
  <c r="AS809" i="6" s="1"/>
  <c r="S606" i="6"/>
  <c r="Q609" i="6"/>
  <c r="X809" i="6" s="1"/>
  <c r="AO809" i="6" s="1"/>
  <c r="U611" i="6"/>
  <c r="AB811" i="6" s="1"/>
  <c r="AS811" i="6" s="1"/>
  <c r="P1362" i="6"/>
  <c r="W1814" i="6" s="1"/>
  <c r="T1362" i="6"/>
  <c r="AA1814" i="6" s="1"/>
  <c r="AR1814" i="6" s="1"/>
  <c r="R1363" i="6"/>
  <c r="Y1815" i="6" s="1"/>
  <c r="AP1815" i="6" s="1"/>
  <c r="P1364" i="6"/>
  <c r="W1816" i="6" s="1"/>
  <c r="AN1816" i="6" s="1"/>
  <c r="T1364" i="6"/>
  <c r="R1365" i="6"/>
  <c r="Y1817" i="6" s="1"/>
  <c r="AP1817" i="6" s="1"/>
  <c r="P1366" i="6"/>
  <c r="W1818" i="6" s="1"/>
  <c r="AN1818" i="6" s="1"/>
  <c r="T1366" i="6"/>
  <c r="AA1818" i="6" s="1"/>
  <c r="AR1818" i="6" s="1"/>
  <c r="R1367" i="6"/>
  <c r="Q1362" i="6"/>
  <c r="X1814" i="6" s="1"/>
  <c r="AO1814" i="6" s="1"/>
  <c r="U1362" i="6"/>
  <c r="AB1814" i="6" s="1"/>
  <c r="AS1814" i="6" s="1"/>
  <c r="S1363" i="6"/>
  <c r="Z1815" i="6" s="1"/>
  <c r="AQ1815" i="6" s="1"/>
  <c r="Q1364" i="6"/>
  <c r="X1816" i="6" s="1"/>
  <c r="AO1816" i="6" s="1"/>
  <c r="U1364" i="6"/>
  <c r="S1365" i="6"/>
  <c r="Z1817" i="6" s="1"/>
  <c r="AQ1817" i="6" s="1"/>
  <c r="Q1366" i="6"/>
  <c r="U1366" i="6"/>
  <c r="AB1818" i="6" s="1"/>
  <c r="AS1818" i="6" s="1"/>
  <c r="S1367" i="6"/>
  <c r="Z1819" i="6" s="1"/>
  <c r="AQ1819" i="6" s="1"/>
  <c r="S1362" i="6"/>
  <c r="Z1814" i="6" s="1"/>
  <c r="AQ1814" i="6" s="1"/>
  <c r="Q1363" i="6"/>
  <c r="U1363" i="6"/>
  <c r="AB1815" i="6" s="1"/>
  <c r="AS1815" i="6" s="1"/>
  <c r="S1364" i="6"/>
  <c r="Z1816" i="6" s="1"/>
  <c r="AQ1816" i="6" s="1"/>
  <c r="Q1365" i="6"/>
  <c r="X1817" i="6" s="1"/>
  <c r="AO1817" i="6" s="1"/>
  <c r="U1365" i="6"/>
  <c r="S1366" i="6"/>
  <c r="Z1818" i="6" s="1"/>
  <c r="AQ1818" i="6" s="1"/>
  <c r="Q1367" i="6"/>
  <c r="X1819" i="6" s="1"/>
  <c r="AO1819" i="6" s="1"/>
  <c r="U1367" i="6"/>
  <c r="AB1819" i="6" s="1"/>
  <c r="AS1819" i="6" s="1"/>
  <c r="P1363" i="6"/>
  <c r="W1815" i="6" s="1"/>
  <c r="AN1815" i="6" s="1"/>
  <c r="T1365" i="6"/>
  <c r="AA1817" i="6" s="1"/>
  <c r="AR1817" i="6" s="1"/>
  <c r="P1367" i="6"/>
  <c r="W1819" i="6" s="1"/>
  <c r="AN1819" i="6" s="1"/>
  <c r="T1363" i="6"/>
  <c r="R1366" i="6"/>
  <c r="R1364" i="6"/>
  <c r="Y1816" i="6" s="1"/>
  <c r="AP1816" i="6" s="1"/>
  <c r="R1362" i="6"/>
  <c r="Y1814" i="6" s="1"/>
  <c r="AP1814" i="6" s="1"/>
  <c r="P1365" i="6"/>
  <c r="W1817" i="6" s="1"/>
  <c r="AN1817" i="6" s="1"/>
  <c r="T1367" i="6"/>
  <c r="AA1819" i="6" s="1"/>
  <c r="AR1819" i="6" s="1"/>
  <c r="P1266" i="6"/>
  <c r="W1686" i="6" s="1"/>
  <c r="T1266" i="6"/>
  <c r="AA1686" i="6" s="1"/>
  <c r="AR1686" i="6" s="1"/>
  <c r="R1267" i="6"/>
  <c r="Y1687" i="6" s="1"/>
  <c r="AP1687" i="6" s="1"/>
  <c r="P1268" i="6"/>
  <c r="W1688" i="6" s="1"/>
  <c r="AN1688" i="6" s="1"/>
  <c r="T1268" i="6"/>
  <c r="R1269" i="6"/>
  <c r="Y1689" i="6" s="1"/>
  <c r="AP1689" i="6" s="1"/>
  <c r="P1270" i="6"/>
  <c r="W1690" i="6" s="1"/>
  <c r="AN1690" i="6" s="1"/>
  <c r="T1270" i="6"/>
  <c r="AA1690" i="6" s="1"/>
  <c r="AR1690" i="6" s="1"/>
  <c r="R1271" i="6"/>
  <c r="Q1266" i="6"/>
  <c r="X1686" i="6" s="1"/>
  <c r="AO1686" i="6" s="1"/>
  <c r="U1266" i="6"/>
  <c r="AB1686" i="6" s="1"/>
  <c r="AS1686" i="6" s="1"/>
  <c r="S1267" i="6"/>
  <c r="Z1687" i="6" s="1"/>
  <c r="AQ1687" i="6" s="1"/>
  <c r="Q1268" i="6"/>
  <c r="X1688" i="6" s="1"/>
  <c r="AO1688" i="6" s="1"/>
  <c r="U1268" i="6"/>
  <c r="AB1688" i="6" s="1"/>
  <c r="AS1688" i="6" s="1"/>
  <c r="S1269" i="6"/>
  <c r="Z1689" i="6" s="1"/>
  <c r="AQ1689" i="6" s="1"/>
  <c r="Q1270" i="6"/>
  <c r="U1270" i="6"/>
  <c r="AB1690" i="6" s="1"/>
  <c r="AS1690" i="6" s="1"/>
  <c r="S1271" i="6"/>
  <c r="S1266" i="6"/>
  <c r="Z1686" i="6" s="1"/>
  <c r="AQ1686" i="6" s="1"/>
  <c r="Q1267" i="6"/>
  <c r="U1267" i="6"/>
  <c r="AB1687" i="6" s="1"/>
  <c r="AS1687" i="6" s="1"/>
  <c r="S1268" i="6"/>
  <c r="Z1688" i="6" s="1"/>
  <c r="AQ1688" i="6" s="1"/>
  <c r="Q1269" i="6"/>
  <c r="X1689" i="6" s="1"/>
  <c r="AO1689" i="6" s="1"/>
  <c r="U1269" i="6"/>
  <c r="S1270" i="6"/>
  <c r="Z1690" i="6" s="1"/>
  <c r="AQ1690" i="6" s="1"/>
  <c r="Q1271" i="6"/>
  <c r="X1691" i="6" s="1"/>
  <c r="AO1691" i="6" s="1"/>
  <c r="U1271" i="6"/>
  <c r="AB1691" i="6" s="1"/>
  <c r="AS1691" i="6" s="1"/>
  <c r="P1267" i="6"/>
  <c r="W1687" i="6" s="1"/>
  <c r="AN1687" i="6" s="1"/>
  <c r="T1269" i="6"/>
  <c r="AA1689" i="6" s="1"/>
  <c r="AR1689" i="6" s="1"/>
  <c r="T1267" i="6"/>
  <c r="R1270" i="6"/>
  <c r="R1266" i="6"/>
  <c r="Y1686" i="6" s="1"/>
  <c r="AP1686" i="6" s="1"/>
  <c r="P1269" i="6"/>
  <c r="W1689" i="6" s="1"/>
  <c r="AN1689" i="6" s="1"/>
  <c r="T1271" i="6"/>
  <c r="AA1691" i="6" s="1"/>
  <c r="AR1691" i="6" s="1"/>
  <c r="R1268" i="6"/>
  <c r="Y1688" i="6" s="1"/>
  <c r="AP1688" i="6" s="1"/>
  <c r="P1271" i="6"/>
  <c r="W1691" i="6" s="1"/>
  <c r="AN1691" i="6" s="1"/>
  <c r="P636" i="6"/>
  <c r="W846" i="6" s="1"/>
  <c r="T636" i="6"/>
  <c r="AA846" i="6" s="1"/>
  <c r="AR846" i="6" s="1"/>
  <c r="R637" i="6"/>
  <c r="P638" i="6"/>
  <c r="W848" i="6" s="1"/>
  <c r="AN848" i="6" s="1"/>
  <c r="T638" i="6"/>
  <c r="AA848" i="6" s="1"/>
  <c r="AR848" i="6" s="1"/>
  <c r="R639" i="6"/>
  <c r="Y849" i="6" s="1"/>
  <c r="AP849" i="6" s="1"/>
  <c r="P640" i="6"/>
  <c r="T640" i="6"/>
  <c r="AA850" i="6" s="1"/>
  <c r="AR850" i="6" s="1"/>
  <c r="R641" i="6"/>
  <c r="Y851" i="6" s="1"/>
  <c r="AP851" i="6" s="1"/>
  <c r="Q636" i="6"/>
  <c r="X846" i="6" s="1"/>
  <c r="AO846" i="6" s="1"/>
  <c r="U636" i="6"/>
  <c r="S637" i="6"/>
  <c r="Z847" i="6" s="1"/>
  <c r="AQ847" i="6" s="1"/>
  <c r="Q638" i="6"/>
  <c r="X848" i="6" s="1"/>
  <c r="AO848" i="6" s="1"/>
  <c r="U638" i="6"/>
  <c r="AB848" i="6" s="1"/>
  <c r="AS848" i="6" s="1"/>
  <c r="S639" i="6"/>
  <c r="Z849" i="6" s="1"/>
  <c r="AQ849" i="6" s="1"/>
  <c r="Q640" i="6"/>
  <c r="X850" i="6" s="1"/>
  <c r="AO850" i="6" s="1"/>
  <c r="U640" i="6"/>
  <c r="S641" i="6"/>
  <c r="Z851" i="6" s="1"/>
  <c r="AQ851" i="6" s="1"/>
  <c r="S636" i="6"/>
  <c r="Z846" i="6" s="1"/>
  <c r="AQ846" i="6" s="1"/>
  <c r="Q637" i="6"/>
  <c r="X847" i="6" s="1"/>
  <c r="AO847" i="6" s="1"/>
  <c r="U637" i="6"/>
  <c r="AB847" i="6" s="1"/>
  <c r="AS847" i="6" s="1"/>
  <c r="S638" i="6"/>
  <c r="Z848" i="6" s="1"/>
  <c r="AQ848" i="6" s="1"/>
  <c r="Q639" i="6"/>
  <c r="X849" i="6" s="1"/>
  <c r="AO849" i="6" s="1"/>
  <c r="U639" i="6"/>
  <c r="AB849" i="6" s="1"/>
  <c r="AS849" i="6" s="1"/>
  <c r="S640" i="6"/>
  <c r="Z850" i="6" s="1"/>
  <c r="AQ850" i="6" s="1"/>
  <c r="Q641" i="6"/>
  <c r="X851" i="6" s="1"/>
  <c r="AO851" i="6" s="1"/>
  <c r="U641" i="6"/>
  <c r="R636" i="6"/>
  <c r="Y846" i="6" s="1"/>
  <c r="AP846" i="6" s="1"/>
  <c r="P639" i="6"/>
  <c r="W849" i="6" s="1"/>
  <c r="AN849" i="6" s="1"/>
  <c r="T641" i="6"/>
  <c r="AA851" i="6" s="1"/>
  <c r="AR851" i="6" s="1"/>
  <c r="P637" i="6"/>
  <c r="W847" i="6" s="1"/>
  <c r="AN847" i="6" s="1"/>
  <c r="T639" i="6"/>
  <c r="AA849" i="6" s="1"/>
  <c r="AR849" i="6" s="1"/>
  <c r="R638" i="6"/>
  <c r="Y848" i="6" s="1"/>
  <c r="AP848" i="6" s="1"/>
  <c r="P641" i="6"/>
  <c r="W851" i="6" s="1"/>
  <c r="AN851" i="6" s="1"/>
  <c r="T637" i="6"/>
  <c r="AA847" i="6" s="1"/>
  <c r="AR847" i="6" s="1"/>
  <c r="R640" i="6"/>
  <c r="Y850" i="6" s="1"/>
  <c r="AP850" i="6" s="1"/>
  <c r="Q1668" i="6"/>
  <c r="X2222" i="6" s="1"/>
  <c r="AO2222" i="6" s="1"/>
  <c r="U1668" i="6"/>
  <c r="AB2222" i="6" s="1"/>
  <c r="AS2222" i="6" s="1"/>
  <c r="S1669" i="6"/>
  <c r="Z2223" i="6" s="1"/>
  <c r="AQ2223" i="6" s="1"/>
  <c r="Q1670" i="6"/>
  <c r="X2224" i="6" s="1"/>
  <c r="AO2224" i="6" s="1"/>
  <c r="U1670" i="6"/>
  <c r="AB2224" i="6" s="1"/>
  <c r="AS2224" i="6" s="1"/>
  <c r="S1671" i="6"/>
  <c r="Z2225" i="6" s="1"/>
  <c r="AQ2225" i="6" s="1"/>
  <c r="Q1672" i="6"/>
  <c r="X2226" i="6" s="1"/>
  <c r="AO2226" i="6" s="1"/>
  <c r="U1672" i="6"/>
  <c r="AB2226" i="6" s="1"/>
  <c r="AS2226" i="6" s="1"/>
  <c r="S1673" i="6"/>
  <c r="Z2227" i="6" s="1"/>
  <c r="AQ2227" i="6" s="1"/>
  <c r="R1668" i="6"/>
  <c r="Y2222" i="6" s="1"/>
  <c r="AP2222" i="6" s="1"/>
  <c r="P1669" i="6"/>
  <c r="W2223" i="6" s="1"/>
  <c r="AN2223" i="6" s="1"/>
  <c r="T1669" i="6"/>
  <c r="AA2223" i="6" s="1"/>
  <c r="AR2223" i="6" s="1"/>
  <c r="R1670" i="6"/>
  <c r="Y2224" i="6" s="1"/>
  <c r="AP2224" i="6" s="1"/>
  <c r="P1671" i="6"/>
  <c r="W2225" i="6" s="1"/>
  <c r="AN2225" i="6" s="1"/>
  <c r="T1671" i="6"/>
  <c r="AA2225" i="6" s="1"/>
  <c r="AR2225" i="6" s="1"/>
  <c r="R1672" i="6"/>
  <c r="Y2226" i="6" s="1"/>
  <c r="AP2226" i="6" s="1"/>
  <c r="P1673" i="6"/>
  <c r="W2227" i="6" s="1"/>
  <c r="AN2227" i="6" s="1"/>
  <c r="T1673" i="6"/>
  <c r="AA2227" i="6" s="1"/>
  <c r="AR2227" i="6" s="1"/>
  <c r="P1668" i="6"/>
  <c r="W2222" i="6" s="1"/>
  <c r="AN2222" i="6" s="1"/>
  <c r="T1668" i="6"/>
  <c r="AA2222" i="6" s="1"/>
  <c r="AR2222" i="6" s="1"/>
  <c r="R1669" i="6"/>
  <c r="Y2223" i="6" s="1"/>
  <c r="AP2223" i="6" s="1"/>
  <c r="P1670" i="6"/>
  <c r="W2224" i="6" s="1"/>
  <c r="AN2224" i="6" s="1"/>
  <c r="T1670" i="6"/>
  <c r="AA2224" i="6" s="1"/>
  <c r="AR2224" i="6" s="1"/>
  <c r="R1671" i="6"/>
  <c r="Y2225" i="6" s="1"/>
  <c r="AP2225" i="6" s="1"/>
  <c r="P1672" i="6"/>
  <c r="W2226" i="6" s="1"/>
  <c r="AN2226" i="6" s="1"/>
  <c r="T1672" i="6"/>
  <c r="AA2226" i="6" s="1"/>
  <c r="AR2226" i="6" s="1"/>
  <c r="R1673" i="6"/>
  <c r="Y2227" i="6" s="1"/>
  <c r="AP2227" i="6" s="1"/>
  <c r="S1668" i="6"/>
  <c r="Z2222" i="6" s="1"/>
  <c r="AQ2222" i="6" s="1"/>
  <c r="Q1671" i="6"/>
  <c r="X2225" i="6" s="1"/>
  <c r="AO2225" i="6" s="1"/>
  <c r="U1673" i="6"/>
  <c r="AB2227" i="6" s="1"/>
  <c r="AS2227" i="6" s="1"/>
  <c r="Q1669" i="6"/>
  <c r="X2223" i="6" s="1"/>
  <c r="AO2223" i="6" s="1"/>
  <c r="U1671" i="6"/>
  <c r="AB2225" i="6" s="1"/>
  <c r="AS2225" i="6" s="1"/>
  <c r="U1669" i="6"/>
  <c r="AB2223" i="6" s="1"/>
  <c r="AS2223" i="6" s="1"/>
  <c r="S1672" i="6"/>
  <c r="Z2226" i="6" s="1"/>
  <c r="AQ2226" i="6" s="1"/>
  <c r="S1670" i="6"/>
  <c r="Z2224" i="6" s="1"/>
  <c r="AQ2224" i="6" s="1"/>
  <c r="Q1673" i="6"/>
  <c r="X2227" i="6" s="1"/>
  <c r="AO2227" i="6" s="1"/>
  <c r="S1536" i="6"/>
  <c r="Z2046" i="6" s="1"/>
  <c r="AQ2046" i="6" s="1"/>
  <c r="Q1537" i="6"/>
  <c r="X2047" i="6" s="1"/>
  <c r="AO2047" i="6" s="1"/>
  <c r="U1537" i="6"/>
  <c r="AB2047" i="6" s="1"/>
  <c r="AS2047" i="6" s="1"/>
  <c r="S1538" i="6"/>
  <c r="Z2048" i="6" s="1"/>
  <c r="AQ2048" i="6" s="1"/>
  <c r="Q1539" i="6"/>
  <c r="X2049" i="6" s="1"/>
  <c r="AO2049" i="6" s="1"/>
  <c r="U1539" i="6"/>
  <c r="AB2049" i="6" s="1"/>
  <c r="AS2049" i="6" s="1"/>
  <c r="S1540" i="6"/>
  <c r="Z2050" i="6" s="1"/>
  <c r="AQ2050" i="6" s="1"/>
  <c r="Q1541" i="6"/>
  <c r="X2051" i="6" s="1"/>
  <c r="AO2051" i="6" s="1"/>
  <c r="U1541" i="6"/>
  <c r="P1536" i="6"/>
  <c r="W2046" i="6" s="1"/>
  <c r="T1536" i="6"/>
  <c r="AA2046" i="6" s="1"/>
  <c r="AR2046" i="6" s="1"/>
  <c r="R1537" i="6"/>
  <c r="Y2047" i="6" s="1"/>
  <c r="AP2047" i="6" s="1"/>
  <c r="P1538" i="6"/>
  <c r="W2048" i="6" s="1"/>
  <c r="AN2048" i="6" s="1"/>
  <c r="T1538" i="6"/>
  <c r="AA2048" i="6" s="1"/>
  <c r="AR2048" i="6" s="1"/>
  <c r="R1539" i="6"/>
  <c r="Y2049" i="6" s="1"/>
  <c r="AP2049" i="6" s="1"/>
  <c r="P1540" i="6"/>
  <c r="W2050" i="6" s="1"/>
  <c r="AN2050" i="6" s="1"/>
  <c r="T1540" i="6"/>
  <c r="AA2050" i="6" s="1"/>
  <c r="AR2050" i="6" s="1"/>
  <c r="R1541" i="6"/>
  <c r="Y2051" i="6" s="1"/>
  <c r="AP2051" i="6" s="1"/>
  <c r="R1536" i="6"/>
  <c r="Y2046" i="6" s="1"/>
  <c r="AP2046" i="6" s="1"/>
  <c r="P1537" i="6"/>
  <c r="W2047" i="6" s="1"/>
  <c r="AN2047" i="6" s="1"/>
  <c r="T1537" i="6"/>
  <c r="AA2047" i="6" s="1"/>
  <c r="AR2047" i="6" s="1"/>
  <c r="R1538" i="6"/>
  <c r="Y2048" i="6" s="1"/>
  <c r="AP2048" i="6" s="1"/>
  <c r="P1539" i="6"/>
  <c r="W2049" i="6" s="1"/>
  <c r="AN2049" i="6" s="1"/>
  <c r="T1539" i="6"/>
  <c r="AA2049" i="6" s="1"/>
  <c r="AR2049" i="6" s="1"/>
  <c r="R1540" i="6"/>
  <c r="Y2050" i="6" s="1"/>
  <c r="AP2050" i="6" s="1"/>
  <c r="P1541" i="6"/>
  <c r="W2051" i="6" s="1"/>
  <c r="AN2051" i="6" s="1"/>
  <c r="T1541" i="6"/>
  <c r="AA2051" i="6" s="1"/>
  <c r="AR2051" i="6" s="1"/>
  <c r="U1536" i="6"/>
  <c r="AB2046" i="6" s="1"/>
  <c r="AS2046" i="6" s="1"/>
  <c r="S1539" i="6"/>
  <c r="Z2049" i="6" s="1"/>
  <c r="AQ2049" i="6" s="1"/>
  <c r="S1537" i="6"/>
  <c r="Z2047" i="6" s="1"/>
  <c r="AQ2047" i="6" s="1"/>
  <c r="Q1540" i="6"/>
  <c r="X2050" i="6" s="1"/>
  <c r="AO2050" i="6" s="1"/>
  <c r="Q1536" i="6"/>
  <c r="X2046" i="6" s="1"/>
  <c r="AO2046" i="6" s="1"/>
  <c r="U1538" i="6"/>
  <c r="AB2048" i="6" s="1"/>
  <c r="AS2048" i="6" s="1"/>
  <c r="S1541" i="6"/>
  <c r="Z2051" i="6" s="1"/>
  <c r="AQ2051" i="6" s="1"/>
  <c r="Q1538" i="6"/>
  <c r="X2048" i="6" s="1"/>
  <c r="AO2048" i="6" s="1"/>
  <c r="U1540" i="6"/>
  <c r="AB2050" i="6" s="1"/>
  <c r="AS2050" i="6" s="1"/>
  <c r="Q516" i="6"/>
  <c r="X686" i="6" s="1"/>
  <c r="AO686" i="6" s="1"/>
  <c r="T516" i="6"/>
  <c r="AA686" i="6" s="1"/>
  <c r="AR686" i="6" s="1"/>
  <c r="R517" i="6"/>
  <c r="Y687" i="6" s="1"/>
  <c r="AP687" i="6" s="1"/>
  <c r="P518" i="6"/>
  <c r="T518" i="6"/>
  <c r="AA688" i="6" s="1"/>
  <c r="AR688" i="6" s="1"/>
  <c r="R519" i="6"/>
  <c r="P520" i="6"/>
  <c r="T520" i="6"/>
  <c r="AA690" i="6" s="1"/>
  <c r="AR690" i="6" s="1"/>
  <c r="R521" i="6"/>
  <c r="Y691" i="6" s="1"/>
  <c r="AP691" i="6" s="1"/>
  <c r="P516" i="6"/>
  <c r="W686" i="6" s="1"/>
  <c r="U516" i="6"/>
  <c r="S517" i="6"/>
  <c r="Z687" i="6" s="1"/>
  <c r="AQ687" i="6" s="1"/>
  <c r="Q518" i="6"/>
  <c r="X688" i="6" s="1"/>
  <c r="AO688" i="6" s="1"/>
  <c r="U518" i="6"/>
  <c r="AB688" i="6" s="1"/>
  <c r="AS688" i="6" s="1"/>
  <c r="S519" i="6"/>
  <c r="Z689" i="6" s="1"/>
  <c r="AQ689" i="6" s="1"/>
  <c r="Q520" i="6"/>
  <c r="X690" i="6" s="1"/>
  <c r="AO690" i="6" s="1"/>
  <c r="U520" i="6"/>
  <c r="S521" i="6"/>
  <c r="S516" i="6"/>
  <c r="Z686" i="6" s="1"/>
  <c r="AQ686" i="6" s="1"/>
  <c r="Q517" i="6"/>
  <c r="X687" i="6" s="1"/>
  <c r="AO687" i="6" s="1"/>
  <c r="U517" i="6"/>
  <c r="AB687" i="6" s="1"/>
  <c r="AS687" i="6" s="1"/>
  <c r="S518" i="6"/>
  <c r="Z688" i="6" s="1"/>
  <c r="AQ688" i="6" s="1"/>
  <c r="Q519" i="6"/>
  <c r="X689" i="6" s="1"/>
  <c r="AO689" i="6" s="1"/>
  <c r="U519" i="6"/>
  <c r="AB689" i="6" s="1"/>
  <c r="AS689" i="6" s="1"/>
  <c r="S520" i="6"/>
  <c r="Q521" i="6"/>
  <c r="X691" i="6" s="1"/>
  <c r="AO691" i="6" s="1"/>
  <c r="U521" i="6"/>
  <c r="AB691" i="6" s="1"/>
  <c r="AS691" i="6" s="1"/>
  <c r="P517" i="6"/>
  <c r="W687" i="6" s="1"/>
  <c r="AN687" i="6" s="1"/>
  <c r="T519" i="6"/>
  <c r="AA689" i="6" s="1"/>
  <c r="AR689" i="6" s="1"/>
  <c r="T517" i="6"/>
  <c r="R520" i="6"/>
  <c r="R516" i="6"/>
  <c r="Y686" i="6" s="1"/>
  <c r="AP686" i="6" s="1"/>
  <c r="P519" i="6"/>
  <c r="W689" i="6" s="1"/>
  <c r="AN689" i="6" s="1"/>
  <c r="T521" i="6"/>
  <c r="AA691" i="6" s="1"/>
  <c r="AR691" i="6" s="1"/>
  <c r="P521" i="6"/>
  <c r="W691" i="6" s="1"/>
  <c r="AN691" i="6" s="1"/>
  <c r="R518" i="6"/>
  <c r="Y688" i="6" s="1"/>
  <c r="AP688" i="6" s="1"/>
  <c r="Q1332" i="6"/>
  <c r="U1332" i="6"/>
  <c r="AB1774" i="6" s="1"/>
  <c r="AS1774" i="6" s="1"/>
  <c r="S1333" i="6"/>
  <c r="Z1775" i="6" s="1"/>
  <c r="AQ1775" i="6" s="1"/>
  <c r="Q1334" i="6"/>
  <c r="X1776" i="6" s="1"/>
  <c r="AO1776" i="6" s="1"/>
  <c r="U1334" i="6"/>
  <c r="S1335" i="6"/>
  <c r="Z1777" i="6" s="1"/>
  <c r="AQ1777" i="6" s="1"/>
  <c r="Q1336" i="6"/>
  <c r="X1778" i="6" s="1"/>
  <c r="AO1778" i="6" s="1"/>
  <c r="U1336" i="6"/>
  <c r="AB1778" i="6" s="1"/>
  <c r="AS1778" i="6" s="1"/>
  <c r="S1337" i="6"/>
  <c r="R1332" i="6"/>
  <c r="Y1774" i="6" s="1"/>
  <c r="AP1774" i="6" s="1"/>
  <c r="P1333" i="6"/>
  <c r="W1775" i="6" s="1"/>
  <c r="AN1775" i="6" s="1"/>
  <c r="T1333" i="6"/>
  <c r="R1334" i="6"/>
  <c r="Y1776" i="6" s="1"/>
  <c r="AP1776" i="6" s="1"/>
  <c r="P1335" i="6"/>
  <c r="T1335" i="6"/>
  <c r="AA1777" i="6" s="1"/>
  <c r="AR1777" i="6" s="1"/>
  <c r="R1336" i="6"/>
  <c r="Y1778" i="6" s="1"/>
  <c r="AP1778" i="6" s="1"/>
  <c r="P1337" i="6"/>
  <c r="W1779" i="6" s="1"/>
  <c r="AN1779" i="6" s="1"/>
  <c r="T1337" i="6"/>
  <c r="AA1779" i="6" s="1"/>
  <c r="AR1779" i="6" s="1"/>
  <c r="P1332" i="6"/>
  <c r="W1774" i="6" s="1"/>
  <c r="T1332" i="6"/>
  <c r="R1333" i="6"/>
  <c r="Y1775" i="6" s="1"/>
  <c r="AP1775" i="6" s="1"/>
  <c r="P1334" i="6"/>
  <c r="W1776" i="6" s="1"/>
  <c r="AN1776" i="6" s="1"/>
  <c r="T1334" i="6"/>
  <c r="AA1776" i="6" s="1"/>
  <c r="AR1776" i="6" s="1"/>
  <c r="R1335" i="6"/>
  <c r="P1336" i="6"/>
  <c r="W1778" i="6" s="1"/>
  <c r="AN1778" i="6" s="1"/>
  <c r="T1336" i="6"/>
  <c r="AA1778" i="6" s="1"/>
  <c r="AR1778" i="6" s="1"/>
  <c r="R1337" i="6"/>
  <c r="Y1779" i="6" s="1"/>
  <c r="AP1779" i="6" s="1"/>
  <c r="S1334" i="6"/>
  <c r="Z1776" i="6" s="1"/>
  <c r="AQ1776" i="6" s="1"/>
  <c r="Q1337" i="6"/>
  <c r="X1779" i="6" s="1"/>
  <c r="AO1779" i="6" s="1"/>
  <c r="Q1333" i="6"/>
  <c r="X1775" i="6" s="1"/>
  <c r="AO1775" i="6" s="1"/>
  <c r="S1332" i="6"/>
  <c r="Z1774" i="6" s="1"/>
  <c r="AQ1774" i="6" s="1"/>
  <c r="Q1335" i="6"/>
  <c r="X1777" i="6" s="1"/>
  <c r="AO1777" i="6" s="1"/>
  <c r="U1337" i="6"/>
  <c r="AB1779" i="6" s="1"/>
  <c r="AS1779" i="6" s="1"/>
  <c r="U1335" i="6"/>
  <c r="AB1777" i="6" s="1"/>
  <c r="AS1777" i="6" s="1"/>
  <c r="U1333" i="6"/>
  <c r="S1336" i="6"/>
  <c r="S1680" i="6"/>
  <c r="Z2238" i="6" s="1"/>
  <c r="AQ2238" i="6" s="1"/>
  <c r="Q1681" i="6"/>
  <c r="X2239" i="6" s="1"/>
  <c r="AO2239" i="6" s="1"/>
  <c r="U1681" i="6"/>
  <c r="AB2239" i="6" s="1"/>
  <c r="AS2239" i="6" s="1"/>
  <c r="S1682" i="6"/>
  <c r="Z2240" i="6" s="1"/>
  <c r="AQ2240" i="6" s="1"/>
  <c r="Q1683" i="6"/>
  <c r="U1683" i="6"/>
  <c r="AB2241" i="6" s="1"/>
  <c r="AS2241" i="6" s="1"/>
  <c r="S1684" i="6"/>
  <c r="Q1685" i="6"/>
  <c r="X2243" i="6" s="1"/>
  <c r="AO2243" i="6" s="1"/>
  <c r="U1685" i="6"/>
  <c r="AB2243" i="6" s="1"/>
  <c r="AS2243" i="6" s="1"/>
  <c r="P1680" i="6"/>
  <c r="W2238" i="6" s="1"/>
  <c r="T1680" i="6"/>
  <c r="AA2238" i="6" s="1"/>
  <c r="AR2238" i="6" s="1"/>
  <c r="R1681" i="6"/>
  <c r="P1682" i="6"/>
  <c r="W2240" i="6" s="1"/>
  <c r="AN2240" i="6" s="1"/>
  <c r="T1682" i="6"/>
  <c r="AA2240" i="6" s="1"/>
  <c r="AR2240" i="6" s="1"/>
  <c r="R1683" i="6"/>
  <c r="Y2241" i="6" s="1"/>
  <c r="AP2241" i="6" s="1"/>
  <c r="P1684" i="6"/>
  <c r="T1684" i="6"/>
  <c r="AA2242" i="6" s="1"/>
  <c r="AR2242" i="6" s="1"/>
  <c r="R1685" i="6"/>
  <c r="Y2243" i="6" s="1"/>
  <c r="AP2243" i="6" s="1"/>
  <c r="R1680" i="6"/>
  <c r="P1681" i="6"/>
  <c r="W2239" i="6" s="1"/>
  <c r="AN2239" i="6" s="1"/>
  <c r="T1681" i="6"/>
  <c r="AA2239" i="6" s="1"/>
  <c r="AR2239" i="6" s="1"/>
  <c r="R1682" i="6"/>
  <c r="Y2240" i="6" s="1"/>
  <c r="AP2240" i="6" s="1"/>
  <c r="P1683" i="6"/>
  <c r="T1683" i="6"/>
  <c r="AA2241" i="6" s="1"/>
  <c r="AR2241" i="6" s="1"/>
  <c r="R1684" i="6"/>
  <c r="Y2242" i="6" s="1"/>
  <c r="AP2242" i="6" s="1"/>
  <c r="P1685" i="6"/>
  <c r="W2243" i="6" s="1"/>
  <c r="AN2243" i="6" s="1"/>
  <c r="T1685" i="6"/>
  <c r="S1681" i="6"/>
  <c r="Z2239" i="6" s="1"/>
  <c r="AQ2239" i="6" s="1"/>
  <c r="Q1684" i="6"/>
  <c r="X2242" i="6" s="1"/>
  <c r="AO2242" i="6" s="1"/>
  <c r="Q1682" i="6"/>
  <c r="X2240" i="6" s="1"/>
  <c r="AO2240" i="6" s="1"/>
  <c r="U1684" i="6"/>
  <c r="AB2242" i="6" s="1"/>
  <c r="AS2242" i="6" s="1"/>
  <c r="Q1680" i="6"/>
  <c r="X2238" i="6" s="1"/>
  <c r="AO2238" i="6" s="1"/>
  <c r="U1682" i="6"/>
  <c r="AB2240" i="6" s="1"/>
  <c r="AS2240" i="6" s="1"/>
  <c r="S1685" i="6"/>
  <c r="Z2243" i="6" s="1"/>
  <c r="AQ2243" i="6" s="1"/>
  <c r="U1680" i="6"/>
  <c r="AB2238" i="6" s="1"/>
  <c r="AS2238" i="6" s="1"/>
  <c r="S1683" i="6"/>
  <c r="Q1740" i="6"/>
  <c r="U1740" i="6"/>
  <c r="AB2318" i="6" s="1"/>
  <c r="AS2318" i="6" s="1"/>
  <c r="S1741" i="6"/>
  <c r="Z2319" i="6" s="1"/>
  <c r="AQ2319" i="6" s="1"/>
  <c r="Q1742" i="6"/>
  <c r="X2320" i="6" s="1"/>
  <c r="AO2320" i="6" s="1"/>
  <c r="U1742" i="6"/>
  <c r="S1743" i="6"/>
  <c r="Z2321" i="6" s="1"/>
  <c r="AQ2321" i="6" s="1"/>
  <c r="Q1744" i="6"/>
  <c r="X2322" i="6" s="1"/>
  <c r="AO2322" i="6" s="1"/>
  <c r="U1744" i="6"/>
  <c r="AB2322" i="6" s="1"/>
  <c r="AS2322" i="6" s="1"/>
  <c r="S1745" i="6"/>
  <c r="R1740" i="6"/>
  <c r="Y2318" i="6" s="1"/>
  <c r="AP2318" i="6" s="1"/>
  <c r="P1741" i="6"/>
  <c r="W2319" i="6" s="1"/>
  <c r="AN2319" i="6" s="1"/>
  <c r="T1741" i="6"/>
  <c r="AA2319" i="6" s="1"/>
  <c r="AR2319" i="6" s="1"/>
  <c r="R1742" i="6"/>
  <c r="P1743" i="6"/>
  <c r="W2321" i="6" s="1"/>
  <c r="AN2321" i="6" s="1"/>
  <c r="T1743" i="6"/>
  <c r="AA2321" i="6" s="1"/>
  <c r="AR2321" i="6" s="1"/>
  <c r="R1744" i="6"/>
  <c r="Y2322" i="6" s="1"/>
  <c r="AP2322" i="6" s="1"/>
  <c r="P1745" i="6"/>
  <c r="T1745" i="6"/>
  <c r="AA2323" i="6" s="1"/>
  <c r="AR2323" i="6" s="1"/>
  <c r="P1740" i="6"/>
  <c r="W2318" i="6" s="1"/>
  <c r="T1740" i="6"/>
  <c r="R1741" i="6"/>
  <c r="Y2319" i="6" s="1"/>
  <c r="AP2319" i="6" s="1"/>
  <c r="P1742" i="6"/>
  <c r="W2320" i="6" s="1"/>
  <c r="AN2320" i="6" s="1"/>
  <c r="T1742" i="6"/>
  <c r="AA2320" i="6" s="1"/>
  <c r="AR2320" i="6" s="1"/>
  <c r="R1743" i="6"/>
  <c r="P1744" i="6"/>
  <c r="W2322" i="6" s="1"/>
  <c r="AN2322" i="6" s="1"/>
  <c r="T1744" i="6"/>
  <c r="AA2322" i="6" s="1"/>
  <c r="AR2322" i="6" s="1"/>
  <c r="R1745" i="6"/>
  <c r="Y2323" i="6" s="1"/>
  <c r="AP2323" i="6" s="1"/>
  <c r="Q1741" i="6"/>
  <c r="X2319" i="6" s="1"/>
  <c r="AO2319" i="6" s="1"/>
  <c r="U1743" i="6"/>
  <c r="AB2321" i="6" s="1"/>
  <c r="AS2321" i="6" s="1"/>
  <c r="U1741" i="6"/>
  <c r="S1744" i="6"/>
  <c r="S1742" i="6"/>
  <c r="Z2320" i="6" s="1"/>
  <c r="AQ2320" i="6" s="1"/>
  <c r="Q1745" i="6"/>
  <c r="X2323" i="6" s="1"/>
  <c r="AO2323" i="6" s="1"/>
  <c r="S1740" i="6"/>
  <c r="Z2318" i="6" s="1"/>
  <c r="AQ2318" i="6" s="1"/>
  <c r="Q1743" i="6"/>
  <c r="X2321" i="6" s="1"/>
  <c r="AO2321" i="6" s="1"/>
  <c r="U1745" i="6"/>
  <c r="AB2323" i="6" s="1"/>
  <c r="AS2323" i="6" s="1"/>
  <c r="R348" i="6"/>
  <c r="P349" i="6"/>
  <c r="T349" i="6"/>
  <c r="AA463" i="6" s="1"/>
  <c r="AR463" i="6" s="1"/>
  <c r="R350" i="6"/>
  <c r="Y464" i="6" s="1"/>
  <c r="AP464" i="6" s="1"/>
  <c r="P351" i="6"/>
  <c r="W465" i="6" s="1"/>
  <c r="AN465" i="6" s="1"/>
  <c r="T351" i="6"/>
  <c r="AA465" i="6" s="1"/>
  <c r="AR465" i="6" s="1"/>
  <c r="R352" i="6"/>
  <c r="Y466" i="6" s="1"/>
  <c r="AP466" i="6" s="1"/>
  <c r="P353" i="6"/>
  <c r="W467" i="6" s="1"/>
  <c r="AN467" i="6" s="1"/>
  <c r="T353" i="6"/>
  <c r="S348" i="6"/>
  <c r="Z462" i="6" s="1"/>
  <c r="AQ462" i="6" s="1"/>
  <c r="Q349" i="6"/>
  <c r="X463" i="6" s="1"/>
  <c r="AO463" i="6" s="1"/>
  <c r="U349" i="6"/>
  <c r="S350" i="6"/>
  <c r="Z464" i="6" s="1"/>
  <c r="AQ464" i="6" s="1"/>
  <c r="Q351" i="6"/>
  <c r="X465" i="6" s="1"/>
  <c r="AO465" i="6" s="1"/>
  <c r="U351" i="6"/>
  <c r="AB465" i="6" s="1"/>
  <c r="AS465" i="6" s="1"/>
  <c r="S352" i="6"/>
  <c r="Z466" i="6" s="1"/>
  <c r="AQ466" i="6" s="1"/>
  <c r="Q353" i="6"/>
  <c r="X467" i="6" s="1"/>
  <c r="AO467" i="6" s="1"/>
  <c r="U353" i="6"/>
  <c r="Q348" i="6"/>
  <c r="X462" i="6" s="1"/>
  <c r="AO462" i="6" s="1"/>
  <c r="U348" i="6"/>
  <c r="AB462" i="6" s="1"/>
  <c r="AS462" i="6" s="1"/>
  <c r="S349" i="6"/>
  <c r="Z463" i="6" s="1"/>
  <c r="AQ463" i="6" s="1"/>
  <c r="Q350" i="6"/>
  <c r="X464" i="6" s="1"/>
  <c r="AO464" i="6" s="1"/>
  <c r="U350" i="6"/>
  <c r="S351" i="6"/>
  <c r="Q352" i="6"/>
  <c r="X466" i="6" s="1"/>
  <c r="AO466" i="6" s="1"/>
  <c r="U352" i="6"/>
  <c r="AB466" i="6" s="1"/>
  <c r="AS466" i="6" s="1"/>
  <c r="S353" i="6"/>
  <c r="Z467" i="6" s="1"/>
  <c r="AQ467" i="6" s="1"/>
  <c r="P350" i="6"/>
  <c r="W464" i="6" s="1"/>
  <c r="AN464" i="6" s="1"/>
  <c r="T352" i="6"/>
  <c r="AA466" i="6" s="1"/>
  <c r="AR466" i="6" s="1"/>
  <c r="P348" i="6"/>
  <c r="W462" i="6" s="1"/>
  <c r="T350" i="6"/>
  <c r="AA464" i="6" s="1"/>
  <c r="AR464" i="6" s="1"/>
  <c r="R353" i="6"/>
  <c r="Y467" i="6" s="1"/>
  <c r="AP467" i="6" s="1"/>
  <c r="R349" i="6"/>
  <c r="P352" i="6"/>
  <c r="T348" i="6"/>
  <c r="AA462" i="6" s="1"/>
  <c r="AR462" i="6" s="1"/>
  <c r="R351" i="6"/>
  <c r="Y465" i="6" s="1"/>
  <c r="AP465" i="6" s="1"/>
  <c r="Q156" i="6"/>
  <c r="X206" i="6" s="1"/>
  <c r="AO206" i="6" s="1"/>
  <c r="U156" i="6"/>
  <c r="AB206" i="6" s="1"/>
  <c r="AS206" i="6" s="1"/>
  <c r="S157" i="6"/>
  <c r="Z207" i="6" s="1"/>
  <c r="AQ207" i="6" s="1"/>
  <c r="Q158" i="6"/>
  <c r="X208" i="6" s="1"/>
  <c r="AO208" i="6" s="1"/>
  <c r="U158" i="6"/>
  <c r="S159" i="6"/>
  <c r="Z209" i="6" s="1"/>
  <c r="AQ209" i="6" s="1"/>
  <c r="Q160" i="6"/>
  <c r="X210" i="6" s="1"/>
  <c r="AO210" i="6" s="1"/>
  <c r="U160" i="6"/>
  <c r="AB210" i="6" s="1"/>
  <c r="AS210" i="6" s="1"/>
  <c r="S161" i="6"/>
  <c r="P156" i="6"/>
  <c r="W206" i="6" s="1"/>
  <c r="T156" i="6"/>
  <c r="AA206" i="6" s="1"/>
  <c r="AR206" i="6" s="1"/>
  <c r="R157" i="6"/>
  <c r="P158" i="6"/>
  <c r="W208" i="6" s="1"/>
  <c r="AN208" i="6" s="1"/>
  <c r="T158" i="6"/>
  <c r="AA208" i="6" s="1"/>
  <c r="AR208" i="6" s="1"/>
  <c r="R159" i="6"/>
  <c r="P160" i="6"/>
  <c r="W210" i="6" s="1"/>
  <c r="AN210" i="6" s="1"/>
  <c r="T160" i="6"/>
  <c r="AA210" i="6" s="1"/>
  <c r="AR210" i="6" s="1"/>
  <c r="R161" i="6"/>
  <c r="Y211" i="6" s="1"/>
  <c r="AP211" i="6" s="1"/>
  <c r="Q157" i="6"/>
  <c r="S158" i="6"/>
  <c r="U159" i="6"/>
  <c r="AB209" i="6" s="1"/>
  <c r="AS209" i="6" s="1"/>
  <c r="Q161" i="6"/>
  <c r="R156" i="6"/>
  <c r="Y206" i="6" s="1"/>
  <c r="AP206" i="6" s="1"/>
  <c r="T157" i="6"/>
  <c r="AA207" i="6" s="1"/>
  <c r="AR207" i="6" s="1"/>
  <c r="P159" i="6"/>
  <c r="W209" i="6" s="1"/>
  <c r="AN209" i="6" s="1"/>
  <c r="R160" i="6"/>
  <c r="T161" i="6"/>
  <c r="AA211" i="6" s="1"/>
  <c r="AR211" i="6" s="1"/>
  <c r="P157" i="6"/>
  <c r="W207" i="6" s="1"/>
  <c r="AN207" i="6" s="1"/>
  <c r="R158" i="6"/>
  <c r="Y208" i="6" s="1"/>
  <c r="AP208" i="6" s="1"/>
  <c r="T159" i="6"/>
  <c r="P161" i="6"/>
  <c r="W211" i="6" s="1"/>
  <c r="AN211" i="6" s="1"/>
  <c r="S160" i="6"/>
  <c r="Z210" i="6" s="1"/>
  <c r="AQ210" i="6" s="1"/>
  <c r="S156" i="6"/>
  <c r="Z206" i="6" s="1"/>
  <c r="AQ206" i="6" s="1"/>
  <c r="U161" i="6"/>
  <c r="AB211" i="6" s="1"/>
  <c r="AS211" i="6" s="1"/>
  <c r="Q159" i="6"/>
  <c r="X209" i="6" s="1"/>
  <c r="AO209" i="6" s="1"/>
  <c r="U157" i="6"/>
  <c r="AB207" i="6" s="1"/>
  <c r="AS207" i="6" s="1"/>
  <c r="R852" i="6"/>
  <c r="Y1134" i="6" s="1"/>
  <c r="AP1134" i="6" s="1"/>
  <c r="P853" i="6"/>
  <c r="W1135" i="6" s="1"/>
  <c r="AN1135" i="6" s="1"/>
  <c r="T853" i="6"/>
  <c r="AA1135" i="6" s="1"/>
  <c r="AR1135" i="6" s="1"/>
  <c r="R854" i="6"/>
  <c r="P855" i="6"/>
  <c r="W1137" i="6" s="1"/>
  <c r="AN1137" i="6" s="1"/>
  <c r="T855" i="6"/>
  <c r="AA1137" i="6" s="1"/>
  <c r="AR1137" i="6" s="1"/>
  <c r="R856" i="6"/>
  <c r="Y1138" i="6" s="1"/>
  <c r="AP1138" i="6" s="1"/>
  <c r="P857" i="6"/>
  <c r="W1139" i="6" s="1"/>
  <c r="AN1139" i="6" s="1"/>
  <c r="T857" i="6"/>
  <c r="AA1139" i="6" s="1"/>
  <c r="AR1139" i="6" s="1"/>
  <c r="S852" i="6"/>
  <c r="Z1134" i="6" s="1"/>
  <c r="AQ1134" i="6" s="1"/>
  <c r="Q853" i="6"/>
  <c r="U853" i="6"/>
  <c r="AB1135" i="6" s="1"/>
  <c r="AS1135" i="6" s="1"/>
  <c r="S854" i="6"/>
  <c r="Q855" i="6"/>
  <c r="X1137" i="6" s="1"/>
  <c r="AO1137" i="6" s="1"/>
  <c r="U855" i="6"/>
  <c r="AB1137" i="6" s="1"/>
  <c r="AS1137" i="6" s="1"/>
  <c r="S856" i="6"/>
  <c r="Z1138" i="6" s="1"/>
  <c r="AQ1138" i="6" s="1"/>
  <c r="Q857" i="6"/>
  <c r="X1139" i="6" s="1"/>
  <c r="AO1139" i="6" s="1"/>
  <c r="U857" i="6"/>
  <c r="Q852" i="6"/>
  <c r="X1134" i="6" s="1"/>
  <c r="AO1134" i="6" s="1"/>
  <c r="U852" i="6"/>
  <c r="AB1134" i="6" s="1"/>
  <c r="AS1134" i="6" s="1"/>
  <c r="S853" i="6"/>
  <c r="Q854" i="6"/>
  <c r="X1136" i="6" s="1"/>
  <c r="AO1136" i="6" s="1"/>
  <c r="U854" i="6"/>
  <c r="AB1136" i="6" s="1"/>
  <c r="AS1136" i="6" s="1"/>
  <c r="S855" i="6"/>
  <c r="Z1137" i="6" s="1"/>
  <c r="AQ1137" i="6" s="1"/>
  <c r="Q856" i="6"/>
  <c r="U856" i="6"/>
  <c r="AB1138" i="6" s="1"/>
  <c r="AS1138" i="6" s="1"/>
  <c r="S857" i="6"/>
  <c r="Z1139" i="6" s="1"/>
  <c r="AQ1139" i="6" s="1"/>
  <c r="T852" i="6"/>
  <c r="R855" i="6"/>
  <c r="Y1137" i="6" s="1"/>
  <c r="AP1137" i="6" s="1"/>
  <c r="R853" i="6"/>
  <c r="Y1135" i="6" s="1"/>
  <c r="AP1135" i="6" s="1"/>
  <c r="P856" i="6"/>
  <c r="W1138" i="6" s="1"/>
  <c r="AN1138" i="6" s="1"/>
  <c r="P852" i="6"/>
  <c r="W1134" i="6" s="1"/>
  <c r="T854" i="6"/>
  <c r="R857" i="6"/>
  <c r="Y1139" i="6" s="1"/>
  <c r="AP1139" i="6" s="1"/>
  <c r="T856" i="6"/>
  <c r="P854" i="6"/>
  <c r="W1136" i="6" s="1"/>
  <c r="AN1136" i="6" s="1"/>
  <c r="S168" i="6"/>
  <c r="Z222" i="6" s="1"/>
  <c r="AQ222" i="6" s="1"/>
  <c r="Q169" i="6"/>
  <c r="U169" i="6"/>
  <c r="AB223" i="6" s="1"/>
  <c r="AS223" i="6" s="1"/>
  <c r="S170" i="6"/>
  <c r="Z224" i="6" s="1"/>
  <c r="AQ224" i="6" s="1"/>
  <c r="Q171" i="6"/>
  <c r="X225" i="6" s="1"/>
  <c r="AO225" i="6" s="1"/>
  <c r="U171" i="6"/>
  <c r="AB225" i="6" s="1"/>
  <c r="AS225" i="6" s="1"/>
  <c r="S172" i="6"/>
  <c r="Z226" i="6" s="1"/>
  <c r="AQ226" i="6" s="1"/>
  <c r="Q173" i="6"/>
  <c r="X227" i="6" s="1"/>
  <c r="AO227" i="6" s="1"/>
  <c r="U173" i="6"/>
  <c r="R168" i="6"/>
  <c r="Y222" i="6" s="1"/>
  <c r="AP222" i="6" s="1"/>
  <c r="P169" i="6"/>
  <c r="W223" i="6" s="1"/>
  <c r="AN223" i="6" s="1"/>
  <c r="T169" i="6"/>
  <c r="AA223" i="6" s="1"/>
  <c r="AR223" i="6" s="1"/>
  <c r="R170" i="6"/>
  <c r="P171" i="6"/>
  <c r="W225" i="6" s="1"/>
  <c r="AN225" i="6" s="1"/>
  <c r="T171" i="6"/>
  <c r="AA225" i="6" s="1"/>
  <c r="AR225" i="6" s="1"/>
  <c r="R172" i="6"/>
  <c r="Y226" i="6" s="1"/>
  <c r="AP226" i="6" s="1"/>
  <c r="P173" i="6"/>
  <c r="W227" i="6" s="1"/>
  <c r="AN227" i="6" s="1"/>
  <c r="T173" i="6"/>
  <c r="AA227" i="6" s="1"/>
  <c r="AR227" i="6" s="1"/>
  <c r="U168" i="6"/>
  <c r="AB222" i="6" s="1"/>
  <c r="AS222" i="6" s="1"/>
  <c r="Q170" i="6"/>
  <c r="X224" i="6" s="1"/>
  <c r="AO224" i="6" s="1"/>
  <c r="S171" i="6"/>
  <c r="Z225" i="6" s="1"/>
  <c r="AQ225" i="6" s="1"/>
  <c r="U172" i="6"/>
  <c r="AB226" i="6" s="1"/>
  <c r="AS226" i="6" s="1"/>
  <c r="P168" i="6"/>
  <c r="W222" i="6" s="1"/>
  <c r="R169" i="6"/>
  <c r="Y223" i="6" s="1"/>
  <c r="AP223" i="6" s="1"/>
  <c r="T170" i="6"/>
  <c r="P172" i="6"/>
  <c r="W226" i="6" s="1"/>
  <c r="AN226" i="6" s="1"/>
  <c r="R173" i="6"/>
  <c r="Y227" i="6" s="1"/>
  <c r="AP227" i="6" s="1"/>
  <c r="T168" i="6"/>
  <c r="P170" i="6"/>
  <c r="W224" i="6" s="1"/>
  <c r="AN224" i="6" s="1"/>
  <c r="R171" i="6"/>
  <c r="T172" i="6"/>
  <c r="U170" i="6"/>
  <c r="AB224" i="6" s="1"/>
  <c r="AS224" i="6" s="1"/>
  <c r="Q172" i="6"/>
  <c r="S169" i="6"/>
  <c r="S173" i="6"/>
  <c r="Z227" i="6" s="1"/>
  <c r="AQ227" i="6" s="1"/>
  <c r="Q168" i="6"/>
  <c r="X222" i="6" s="1"/>
  <c r="AO222" i="6" s="1"/>
  <c r="P1698" i="6"/>
  <c r="W2262" i="6" s="1"/>
  <c r="T1698" i="6"/>
  <c r="R1699" i="6"/>
  <c r="Y2263" i="6" s="1"/>
  <c r="AP2263" i="6" s="1"/>
  <c r="P1700" i="6"/>
  <c r="W2264" i="6" s="1"/>
  <c r="AN2264" i="6" s="1"/>
  <c r="T1700" i="6"/>
  <c r="AA2264" i="6" s="1"/>
  <c r="AR2264" i="6" s="1"/>
  <c r="R1701" i="6"/>
  <c r="Y2265" i="6" s="1"/>
  <c r="AP2265" i="6" s="1"/>
  <c r="P1702" i="6"/>
  <c r="W2266" i="6" s="1"/>
  <c r="AN2266" i="6" s="1"/>
  <c r="T1702" i="6"/>
  <c r="R1703" i="6"/>
  <c r="Y2267" i="6" s="1"/>
  <c r="AP2267" i="6" s="1"/>
  <c r="Q1698" i="6"/>
  <c r="X2262" i="6" s="1"/>
  <c r="AO2262" i="6" s="1"/>
  <c r="U1698" i="6"/>
  <c r="AB2262" i="6" s="1"/>
  <c r="AS2262" i="6" s="1"/>
  <c r="S1699" i="6"/>
  <c r="Q1700" i="6"/>
  <c r="X2264" i="6" s="1"/>
  <c r="AO2264" i="6" s="1"/>
  <c r="U1700" i="6"/>
  <c r="AB2264" i="6" s="1"/>
  <c r="AS2264" i="6" s="1"/>
  <c r="S1701" i="6"/>
  <c r="Z2265" i="6" s="1"/>
  <c r="AQ2265" i="6" s="1"/>
  <c r="Q1702" i="6"/>
  <c r="U1702" i="6"/>
  <c r="AB2266" i="6" s="1"/>
  <c r="AS2266" i="6" s="1"/>
  <c r="S1703" i="6"/>
  <c r="Z2267" i="6" s="1"/>
  <c r="AQ2267" i="6" s="1"/>
  <c r="S1698" i="6"/>
  <c r="Q1699" i="6"/>
  <c r="X2263" i="6" s="1"/>
  <c r="AO2263" i="6" s="1"/>
  <c r="U1699" i="6"/>
  <c r="AB2263" i="6" s="1"/>
  <c r="AS2263" i="6" s="1"/>
  <c r="S1700" i="6"/>
  <c r="Z2264" i="6" s="1"/>
  <c r="AQ2264" i="6" s="1"/>
  <c r="Q1701" i="6"/>
  <c r="U1701" i="6"/>
  <c r="AB2265" i="6" s="1"/>
  <c r="AS2265" i="6" s="1"/>
  <c r="S1702" i="6"/>
  <c r="Z2266" i="6" s="1"/>
  <c r="AQ2266" i="6" s="1"/>
  <c r="Q1703" i="6"/>
  <c r="X2267" i="6" s="1"/>
  <c r="AO2267" i="6" s="1"/>
  <c r="U1703" i="6"/>
  <c r="T1699" i="6"/>
  <c r="AA2263" i="6" s="1"/>
  <c r="AR2263" i="6" s="1"/>
  <c r="R1702" i="6"/>
  <c r="Y2266" i="6" s="1"/>
  <c r="AP2266" i="6" s="1"/>
  <c r="R1700" i="6"/>
  <c r="Y2264" i="6" s="1"/>
  <c r="AP2264" i="6" s="1"/>
  <c r="P1703" i="6"/>
  <c r="W2267" i="6" s="1"/>
  <c r="AN2267" i="6" s="1"/>
  <c r="R1698" i="6"/>
  <c r="Y2262" i="6" s="1"/>
  <c r="AP2262" i="6" s="1"/>
  <c r="T1703" i="6"/>
  <c r="AA2267" i="6" s="1"/>
  <c r="AR2267" i="6" s="1"/>
  <c r="P1699" i="6"/>
  <c r="T1701" i="6"/>
  <c r="P1701" i="6"/>
  <c r="W2265" i="6" s="1"/>
  <c r="AN2265" i="6" s="1"/>
  <c r="S246" i="6"/>
  <c r="Q247" i="6"/>
  <c r="X327" i="6" s="1"/>
  <c r="AO327" i="6" s="1"/>
  <c r="U247" i="6"/>
  <c r="AB327" i="6" s="1"/>
  <c r="AS327" i="6" s="1"/>
  <c r="S248" i="6"/>
  <c r="Z328" i="6" s="1"/>
  <c r="AQ328" i="6" s="1"/>
  <c r="Q249" i="6"/>
  <c r="X329" i="6" s="1"/>
  <c r="AO329" i="6" s="1"/>
  <c r="U249" i="6"/>
  <c r="AB329" i="6" s="1"/>
  <c r="AS329" i="6" s="1"/>
  <c r="S250" i="6"/>
  <c r="Q251" i="6"/>
  <c r="X331" i="6" s="1"/>
  <c r="AO331" i="6" s="1"/>
  <c r="U251" i="6"/>
  <c r="AB331" i="6" s="1"/>
  <c r="AS331" i="6" s="1"/>
  <c r="R246" i="6"/>
  <c r="Y326" i="6" s="1"/>
  <c r="AP326" i="6" s="1"/>
  <c r="P247" i="6"/>
  <c r="T247" i="6"/>
  <c r="AA327" i="6" s="1"/>
  <c r="AR327" i="6" s="1"/>
  <c r="R248" i="6"/>
  <c r="Y328" i="6" s="1"/>
  <c r="AP328" i="6" s="1"/>
  <c r="P249" i="6"/>
  <c r="W329" i="6" s="1"/>
  <c r="AN329" i="6" s="1"/>
  <c r="T249" i="6"/>
  <c r="AA329" i="6" s="1"/>
  <c r="AR329" i="6" s="1"/>
  <c r="R250" i="6"/>
  <c r="Y330" i="6" s="1"/>
  <c r="AP330" i="6" s="1"/>
  <c r="P251" i="6"/>
  <c r="T251" i="6"/>
  <c r="Q246" i="6"/>
  <c r="X326" i="6" s="1"/>
  <c r="AO326" i="6" s="1"/>
  <c r="S247" i="6"/>
  <c r="U248" i="6"/>
  <c r="AB328" i="6" s="1"/>
  <c r="AS328" i="6" s="1"/>
  <c r="Q250" i="6"/>
  <c r="S251" i="6"/>
  <c r="Z331" i="6" s="1"/>
  <c r="AQ331" i="6" s="1"/>
  <c r="T246" i="6"/>
  <c r="AA326" i="6" s="1"/>
  <c r="AR326" i="6" s="1"/>
  <c r="P248" i="6"/>
  <c r="R249" i="6"/>
  <c r="T250" i="6"/>
  <c r="AA330" i="6" s="1"/>
  <c r="AR330" i="6" s="1"/>
  <c r="P246" i="6"/>
  <c r="W326" i="6" s="1"/>
  <c r="R247" i="6"/>
  <c r="Y327" i="6" s="1"/>
  <c r="AP327" i="6" s="1"/>
  <c r="T248" i="6"/>
  <c r="AA328" i="6" s="1"/>
  <c r="AR328" i="6" s="1"/>
  <c r="P250" i="6"/>
  <c r="W330" i="6" s="1"/>
  <c r="AN330" i="6" s="1"/>
  <c r="R251" i="6"/>
  <c r="Y331" i="6" s="1"/>
  <c r="AP331" i="6" s="1"/>
  <c r="U246" i="6"/>
  <c r="AB326" i="6" s="1"/>
  <c r="AS326" i="6" s="1"/>
  <c r="Q248" i="6"/>
  <c r="X328" i="6" s="1"/>
  <c r="AO328" i="6" s="1"/>
  <c r="U250" i="6"/>
  <c r="AB330" i="6" s="1"/>
  <c r="AS330" i="6" s="1"/>
  <c r="S249" i="6"/>
  <c r="Z329" i="6" s="1"/>
  <c r="AQ329" i="6" s="1"/>
  <c r="R1212" i="6"/>
  <c r="Y1614" i="6" s="1"/>
  <c r="AP1614" i="6" s="1"/>
  <c r="P1213" i="6"/>
  <c r="T1213" i="6"/>
  <c r="AA1615" i="6" s="1"/>
  <c r="AR1615" i="6" s="1"/>
  <c r="R1214" i="6"/>
  <c r="Y1616" i="6" s="1"/>
  <c r="AP1616" i="6" s="1"/>
  <c r="P1215" i="6"/>
  <c r="W1617" i="6" s="1"/>
  <c r="AN1617" i="6" s="1"/>
  <c r="T1215" i="6"/>
  <c r="AA1617" i="6" s="1"/>
  <c r="AR1617" i="6" s="1"/>
  <c r="R1216" i="6"/>
  <c r="Y1618" i="6" s="1"/>
  <c r="AP1618" i="6" s="1"/>
  <c r="P1217" i="6"/>
  <c r="T1217" i="6"/>
  <c r="AA1619" i="6" s="1"/>
  <c r="AR1619" i="6" s="1"/>
  <c r="S1212" i="6"/>
  <c r="Z1614" i="6" s="1"/>
  <c r="AQ1614" i="6" s="1"/>
  <c r="Q1213" i="6"/>
  <c r="X1615" i="6" s="1"/>
  <c r="AO1615" i="6" s="1"/>
  <c r="U1213" i="6"/>
  <c r="S1214" i="6"/>
  <c r="Z1616" i="6" s="1"/>
  <c r="AQ1616" i="6" s="1"/>
  <c r="Q1215" i="6"/>
  <c r="X1617" i="6" s="1"/>
  <c r="AO1617" i="6" s="1"/>
  <c r="U1215" i="6"/>
  <c r="AB1617" i="6" s="1"/>
  <c r="AS1617" i="6" s="1"/>
  <c r="S1216" i="6"/>
  <c r="Q1217" i="6"/>
  <c r="X1619" i="6" s="1"/>
  <c r="AO1619" i="6" s="1"/>
  <c r="U1217" i="6"/>
  <c r="AB1619" i="6" s="1"/>
  <c r="AS1619" i="6" s="1"/>
  <c r="Q1212" i="6"/>
  <c r="U1212" i="6"/>
  <c r="AB1614" i="6" s="1"/>
  <c r="AS1614" i="6" s="1"/>
  <c r="S1213" i="6"/>
  <c r="Z1615" i="6" s="1"/>
  <c r="AQ1615" i="6" s="1"/>
  <c r="Q1214" i="6"/>
  <c r="X1616" i="6" s="1"/>
  <c r="AO1616" i="6" s="1"/>
  <c r="U1214" i="6"/>
  <c r="S1215" i="6"/>
  <c r="Z1617" i="6" s="1"/>
  <c r="AQ1617" i="6" s="1"/>
  <c r="Q1216" i="6"/>
  <c r="X1618" i="6" s="1"/>
  <c r="AO1618" i="6" s="1"/>
  <c r="U1216" i="6"/>
  <c r="AB1618" i="6" s="1"/>
  <c r="AS1618" i="6" s="1"/>
  <c r="S1217" i="6"/>
  <c r="R1213" i="6"/>
  <c r="Y1615" i="6" s="1"/>
  <c r="AP1615" i="6" s="1"/>
  <c r="P1216" i="6"/>
  <c r="W1618" i="6" s="1"/>
  <c r="AN1618" i="6" s="1"/>
  <c r="P1214" i="6"/>
  <c r="W1616" i="6" s="1"/>
  <c r="AN1616" i="6" s="1"/>
  <c r="T1216" i="6"/>
  <c r="AA1618" i="6" s="1"/>
  <c r="AR1618" i="6" s="1"/>
  <c r="T1212" i="6"/>
  <c r="R1215" i="6"/>
  <c r="P1212" i="6"/>
  <c r="W1614" i="6" s="1"/>
  <c r="R1217" i="6"/>
  <c r="Y1619" i="6" s="1"/>
  <c r="AP1619" i="6" s="1"/>
  <c r="T1214" i="6"/>
  <c r="AA1616" i="6" s="1"/>
  <c r="AR1616" i="6" s="1"/>
  <c r="P1080" i="6"/>
  <c r="W1438" i="6" s="1"/>
  <c r="T1080" i="6"/>
  <c r="R1081" i="6"/>
  <c r="Y1439" i="6" s="1"/>
  <c r="AP1439" i="6" s="1"/>
  <c r="P1082" i="6"/>
  <c r="T1082" i="6"/>
  <c r="AA1440" i="6" s="1"/>
  <c r="AR1440" i="6" s="1"/>
  <c r="R1083" i="6"/>
  <c r="Y1441" i="6" s="1"/>
  <c r="AP1441" i="6" s="1"/>
  <c r="P1084" i="6"/>
  <c r="W1442" i="6" s="1"/>
  <c r="AN1442" i="6" s="1"/>
  <c r="T1084" i="6"/>
  <c r="AA1442" i="6" s="1"/>
  <c r="AR1442" i="6" s="1"/>
  <c r="R1085" i="6"/>
  <c r="Y1443" i="6" s="1"/>
  <c r="AP1443" i="6" s="1"/>
  <c r="Q1080" i="6"/>
  <c r="X1438" i="6" s="1"/>
  <c r="AO1438" i="6" s="1"/>
  <c r="U1080" i="6"/>
  <c r="AB1438" i="6" s="1"/>
  <c r="AS1438" i="6" s="1"/>
  <c r="S1081" i="6"/>
  <c r="Q1082" i="6"/>
  <c r="X1440" i="6" s="1"/>
  <c r="AO1440" i="6" s="1"/>
  <c r="U1082" i="6"/>
  <c r="AB1440" i="6" s="1"/>
  <c r="AS1440" i="6" s="1"/>
  <c r="S1083" i="6"/>
  <c r="Z1441" i="6" s="1"/>
  <c r="AQ1441" i="6" s="1"/>
  <c r="Q1084" i="6"/>
  <c r="U1084" i="6"/>
  <c r="S1085" i="6"/>
  <c r="Z1443" i="6" s="1"/>
  <c r="AQ1443" i="6" s="1"/>
  <c r="S1080" i="6"/>
  <c r="Q1081" i="6"/>
  <c r="X1439" i="6" s="1"/>
  <c r="AO1439" i="6" s="1"/>
  <c r="U1081" i="6"/>
  <c r="AB1439" i="6" s="1"/>
  <c r="AS1439" i="6" s="1"/>
  <c r="S1082" i="6"/>
  <c r="Z1440" i="6" s="1"/>
  <c r="AQ1440" i="6" s="1"/>
  <c r="Q1083" i="6"/>
  <c r="U1083" i="6"/>
  <c r="AB1441" i="6" s="1"/>
  <c r="AS1441" i="6" s="1"/>
  <c r="S1084" i="6"/>
  <c r="Z1442" i="6" s="1"/>
  <c r="AQ1442" i="6" s="1"/>
  <c r="Q1085" i="6"/>
  <c r="X1443" i="6" s="1"/>
  <c r="AO1443" i="6" s="1"/>
  <c r="U1085" i="6"/>
  <c r="P1081" i="6"/>
  <c r="T1083" i="6"/>
  <c r="T1081" i="6"/>
  <c r="AA1439" i="6" s="1"/>
  <c r="AR1439" i="6" s="1"/>
  <c r="R1084" i="6"/>
  <c r="Y1442" i="6" s="1"/>
  <c r="AP1442" i="6" s="1"/>
  <c r="R1080" i="6"/>
  <c r="Y1438" i="6" s="1"/>
  <c r="AP1438" i="6" s="1"/>
  <c r="P1083" i="6"/>
  <c r="W1441" i="6" s="1"/>
  <c r="AN1441" i="6" s="1"/>
  <c r="T1085" i="6"/>
  <c r="AA1443" i="6" s="1"/>
  <c r="AR1443" i="6" s="1"/>
  <c r="P1085" i="6"/>
  <c r="W1443" i="6" s="1"/>
  <c r="AN1443" i="6" s="1"/>
  <c r="R1082" i="6"/>
  <c r="Y1440" i="6" s="1"/>
  <c r="AP1440" i="6" s="1"/>
  <c r="Q1098" i="6"/>
  <c r="X1462" i="6" s="1"/>
  <c r="AO1462" i="6" s="1"/>
  <c r="U1098" i="6"/>
  <c r="AB1462" i="6" s="1"/>
  <c r="AS1462" i="6" s="1"/>
  <c r="S1099" i="6"/>
  <c r="Z1463" i="6" s="1"/>
  <c r="AQ1463" i="6" s="1"/>
  <c r="Q1100" i="6"/>
  <c r="X1464" i="6" s="1"/>
  <c r="AO1464" i="6" s="1"/>
  <c r="U1100" i="6"/>
  <c r="AB1464" i="6" s="1"/>
  <c r="AS1464" i="6" s="1"/>
  <c r="S1101" i="6"/>
  <c r="Z1465" i="6" s="1"/>
  <c r="AQ1465" i="6" s="1"/>
  <c r="Q1102" i="6"/>
  <c r="X1466" i="6" s="1"/>
  <c r="AO1466" i="6" s="1"/>
  <c r="U1102" i="6"/>
  <c r="AB1466" i="6" s="1"/>
  <c r="AS1466" i="6" s="1"/>
  <c r="S1103" i="6"/>
  <c r="Z1467" i="6" s="1"/>
  <c r="AQ1467" i="6" s="1"/>
  <c r="R1098" i="6"/>
  <c r="Y1462" i="6" s="1"/>
  <c r="AP1462" i="6" s="1"/>
  <c r="P1099" i="6"/>
  <c r="W1463" i="6" s="1"/>
  <c r="AN1463" i="6" s="1"/>
  <c r="T1099" i="6"/>
  <c r="AA1463" i="6" s="1"/>
  <c r="AR1463" i="6" s="1"/>
  <c r="R1100" i="6"/>
  <c r="Y1464" i="6" s="1"/>
  <c r="AP1464" i="6" s="1"/>
  <c r="P1101" i="6"/>
  <c r="W1465" i="6" s="1"/>
  <c r="AN1465" i="6" s="1"/>
  <c r="T1101" i="6"/>
  <c r="AA1465" i="6" s="1"/>
  <c r="AR1465" i="6" s="1"/>
  <c r="R1102" i="6"/>
  <c r="Y1466" i="6" s="1"/>
  <c r="AP1466" i="6" s="1"/>
  <c r="P1103" i="6"/>
  <c r="W1467" i="6" s="1"/>
  <c r="AN1467" i="6" s="1"/>
  <c r="T1103" i="6"/>
  <c r="AA1467" i="6" s="1"/>
  <c r="AR1467" i="6" s="1"/>
  <c r="P1098" i="6"/>
  <c r="W1462" i="6" s="1"/>
  <c r="AN1462" i="6" s="1"/>
  <c r="T1098" i="6"/>
  <c r="AA1462" i="6" s="1"/>
  <c r="AR1462" i="6" s="1"/>
  <c r="R1099" i="6"/>
  <c r="Y1463" i="6" s="1"/>
  <c r="AP1463" i="6" s="1"/>
  <c r="P1100" i="6"/>
  <c r="W1464" i="6" s="1"/>
  <c r="AN1464" i="6" s="1"/>
  <c r="T1100" i="6"/>
  <c r="AA1464" i="6" s="1"/>
  <c r="AR1464" i="6" s="1"/>
  <c r="R1101" i="6"/>
  <c r="Y1465" i="6" s="1"/>
  <c r="AP1465" i="6" s="1"/>
  <c r="P1102" i="6"/>
  <c r="W1466" i="6" s="1"/>
  <c r="AN1466" i="6" s="1"/>
  <c r="T1102" i="6"/>
  <c r="AA1466" i="6" s="1"/>
  <c r="AR1466" i="6" s="1"/>
  <c r="R1103" i="6"/>
  <c r="Y1467" i="6" s="1"/>
  <c r="AP1467" i="6" s="1"/>
  <c r="Q1099" i="6"/>
  <c r="X1463" i="6" s="1"/>
  <c r="AO1463" i="6" s="1"/>
  <c r="U1101" i="6"/>
  <c r="AB1465" i="6" s="1"/>
  <c r="AS1465" i="6" s="1"/>
  <c r="U1099" i="6"/>
  <c r="AB1463" i="6" s="1"/>
  <c r="AS1463" i="6" s="1"/>
  <c r="S1102" i="6"/>
  <c r="Z1466" i="6" s="1"/>
  <c r="AQ1466" i="6" s="1"/>
  <c r="S1098" i="6"/>
  <c r="Z1462" i="6" s="1"/>
  <c r="AQ1462" i="6" s="1"/>
  <c r="Q1101" i="6"/>
  <c r="X1465" i="6" s="1"/>
  <c r="AO1465" i="6" s="1"/>
  <c r="U1103" i="6"/>
  <c r="AB1467" i="6" s="1"/>
  <c r="AS1467" i="6" s="1"/>
  <c r="S1100" i="6"/>
  <c r="Z1464" i="6" s="1"/>
  <c r="AQ1464" i="6" s="1"/>
  <c r="Q1103" i="6"/>
  <c r="X1467" i="6" s="1"/>
  <c r="AO1467" i="6" s="1"/>
  <c r="R312" i="6"/>
  <c r="Y414" i="6" s="1"/>
  <c r="AP414" i="6" s="1"/>
  <c r="P313" i="6"/>
  <c r="W415" i="6" s="1"/>
  <c r="AN415" i="6" s="1"/>
  <c r="T313" i="6"/>
  <c r="R314" i="6"/>
  <c r="Y416" i="6" s="1"/>
  <c r="AP416" i="6" s="1"/>
  <c r="P315" i="6"/>
  <c r="W417" i="6" s="1"/>
  <c r="AN417" i="6" s="1"/>
  <c r="T315" i="6"/>
  <c r="AA417" i="6" s="1"/>
  <c r="AR417" i="6" s="1"/>
  <c r="R316" i="6"/>
  <c r="P317" i="6"/>
  <c r="W419" i="6" s="1"/>
  <c r="AN419" i="6" s="1"/>
  <c r="T317" i="6"/>
  <c r="AA419" i="6" s="1"/>
  <c r="AR419" i="6" s="1"/>
  <c r="P312" i="6"/>
  <c r="W414" i="6" s="1"/>
  <c r="T312" i="6"/>
  <c r="AA414" i="6" s="1"/>
  <c r="AR414" i="6" s="1"/>
  <c r="R313" i="6"/>
  <c r="Y415" i="6" s="1"/>
  <c r="AP415" i="6" s="1"/>
  <c r="P314" i="6"/>
  <c r="W416" i="6" s="1"/>
  <c r="AN416" i="6" s="1"/>
  <c r="T314" i="6"/>
  <c r="R315" i="6"/>
  <c r="Y417" i="6" s="1"/>
  <c r="AP417" i="6" s="1"/>
  <c r="P316" i="6"/>
  <c r="T316" i="6"/>
  <c r="R317" i="6"/>
  <c r="Y419" i="6" s="1"/>
  <c r="AP419" i="6" s="1"/>
  <c r="Q313" i="6"/>
  <c r="X415" i="6" s="1"/>
  <c r="AO415" i="6" s="1"/>
  <c r="S314" i="6"/>
  <c r="Z416" i="6" s="1"/>
  <c r="AQ416" i="6" s="1"/>
  <c r="U315" i="6"/>
  <c r="Q317" i="6"/>
  <c r="Q312" i="6"/>
  <c r="X414" i="6" s="1"/>
  <c r="AO414" i="6" s="1"/>
  <c r="S313" i="6"/>
  <c r="U314" i="6"/>
  <c r="AB416" i="6" s="1"/>
  <c r="AS416" i="6" s="1"/>
  <c r="Q316" i="6"/>
  <c r="X418" i="6" s="1"/>
  <c r="AO418" i="6" s="1"/>
  <c r="S317" i="6"/>
  <c r="Z419" i="6" s="1"/>
  <c r="AQ419" i="6" s="1"/>
  <c r="U312" i="6"/>
  <c r="AB414" i="6" s="1"/>
  <c r="AS414" i="6" s="1"/>
  <c r="Q314" i="6"/>
  <c r="X416" i="6" s="1"/>
  <c r="AO416" i="6" s="1"/>
  <c r="S315" i="6"/>
  <c r="Z417" i="6" s="1"/>
  <c r="AQ417" i="6" s="1"/>
  <c r="U316" i="6"/>
  <c r="AB418" i="6" s="1"/>
  <c r="AS418" i="6" s="1"/>
  <c r="Q315" i="6"/>
  <c r="X417" i="6" s="1"/>
  <c r="AO417" i="6" s="1"/>
  <c r="S316" i="6"/>
  <c r="Z418" i="6" s="1"/>
  <c r="AQ418" i="6" s="1"/>
  <c r="U313" i="6"/>
  <c r="AB415" i="6" s="1"/>
  <c r="AS415" i="6" s="1"/>
  <c r="U317" i="6"/>
  <c r="AB419" i="6" s="1"/>
  <c r="AS419" i="6" s="1"/>
  <c r="S312" i="6"/>
  <c r="S330" i="6"/>
  <c r="Z438" i="6" s="1"/>
  <c r="AQ438" i="6" s="1"/>
  <c r="Q331" i="6"/>
  <c r="X439" i="6" s="1"/>
  <c r="AO439" i="6" s="1"/>
  <c r="U331" i="6"/>
  <c r="S332" i="6"/>
  <c r="Z440" i="6" s="1"/>
  <c r="AQ440" i="6" s="1"/>
  <c r="Q333" i="6"/>
  <c r="X441" i="6" s="1"/>
  <c r="AO441" i="6" s="1"/>
  <c r="U333" i="6"/>
  <c r="AB441" i="6" s="1"/>
  <c r="AS441" i="6" s="1"/>
  <c r="S334" i="6"/>
  <c r="Q335" i="6"/>
  <c r="X443" i="6" s="1"/>
  <c r="AO443" i="6" s="1"/>
  <c r="U335" i="6"/>
  <c r="AB443" i="6" s="1"/>
  <c r="AS443" i="6" s="1"/>
  <c r="Q330" i="6"/>
  <c r="X438" i="6" s="1"/>
  <c r="AO438" i="6" s="1"/>
  <c r="U330" i="6"/>
  <c r="AB438" i="6" s="1"/>
  <c r="AS438" i="6" s="1"/>
  <c r="S331" i="6"/>
  <c r="Z439" i="6" s="1"/>
  <c r="AQ439" i="6" s="1"/>
  <c r="Q332" i="6"/>
  <c r="X440" i="6" s="1"/>
  <c r="AO440" i="6" s="1"/>
  <c r="U332" i="6"/>
  <c r="AB440" i="6" s="1"/>
  <c r="AS440" i="6" s="1"/>
  <c r="S333" i="6"/>
  <c r="Z441" i="6" s="1"/>
  <c r="AQ441" i="6" s="1"/>
  <c r="Q334" i="6"/>
  <c r="X442" i="6" s="1"/>
  <c r="AO442" i="6" s="1"/>
  <c r="U334" i="6"/>
  <c r="AB442" i="6" s="1"/>
  <c r="AS442" i="6" s="1"/>
  <c r="S335" i="6"/>
  <c r="P330" i="6"/>
  <c r="W438" i="6" s="1"/>
  <c r="R331" i="6"/>
  <c r="Y439" i="6" s="1"/>
  <c r="AP439" i="6" s="1"/>
  <c r="T332" i="6"/>
  <c r="AA440" i="6" s="1"/>
  <c r="AR440" i="6" s="1"/>
  <c r="P334" i="6"/>
  <c r="R335" i="6"/>
  <c r="Y443" i="6" s="1"/>
  <c r="AP443" i="6" s="1"/>
  <c r="R330" i="6"/>
  <c r="Y438" i="6" s="1"/>
  <c r="AP438" i="6" s="1"/>
  <c r="T331" i="6"/>
  <c r="AA439" i="6" s="1"/>
  <c r="AR439" i="6" s="1"/>
  <c r="P333" i="6"/>
  <c r="W441" i="6" s="1"/>
  <c r="AN441" i="6" s="1"/>
  <c r="R334" i="6"/>
  <c r="T335" i="6"/>
  <c r="P331" i="6"/>
  <c r="W439" i="6" s="1"/>
  <c r="AN439" i="6" s="1"/>
  <c r="R332" i="6"/>
  <c r="Y440" i="6" s="1"/>
  <c r="AP440" i="6" s="1"/>
  <c r="T333" i="6"/>
  <c r="AA441" i="6" s="1"/>
  <c r="AR441" i="6" s="1"/>
  <c r="P335" i="6"/>
  <c r="W443" i="6" s="1"/>
  <c r="AN443" i="6" s="1"/>
  <c r="T330" i="6"/>
  <c r="AA438" i="6" s="1"/>
  <c r="AR438" i="6" s="1"/>
  <c r="P332" i="6"/>
  <c r="T334" i="6"/>
  <c r="AA442" i="6" s="1"/>
  <c r="AR442" i="6" s="1"/>
  <c r="R333" i="6"/>
  <c r="R288" i="6"/>
  <c r="Y382" i="6" s="1"/>
  <c r="AP382" i="6" s="1"/>
  <c r="P289" i="6"/>
  <c r="W383" i="6" s="1"/>
  <c r="AN383" i="6" s="1"/>
  <c r="T289" i="6"/>
  <c r="R290" i="6"/>
  <c r="Y384" i="6" s="1"/>
  <c r="AP384" i="6" s="1"/>
  <c r="P291" i="6"/>
  <c r="W385" i="6" s="1"/>
  <c r="AN385" i="6" s="1"/>
  <c r="T291" i="6"/>
  <c r="AA385" i="6" s="1"/>
  <c r="AR385" i="6" s="1"/>
  <c r="R292" i="6"/>
  <c r="P293" i="6"/>
  <c r="W387" i="6" s="1"/>
  <c r="AN387" i="6" s="1"/>
  <c r="T293" i="6"/>
  <c r="AA387" i="6" s="1"/>
  <c r="AR387" i="6" s="1"/>
  <c r="P288" i="6"/>
  <c r="W382" i="6" s="1"/>
  <c r="T288" i="6"/>
  <c r="AA382" i="6" s="1"/>
  <c r="AR382" i="6" s="1"/>
  <c r="R289" i="6"/>
  <c r="P290" i="6"/>
  <c r="W384" i="6" s="1"/>
  <c r="AN384" i="6" s="1"/>
  <c r="T290" i="6"/>
  <c r="AA384" i="6" s="1"/>
  <c r="AR384" i="6" s="1"/>
  <c r="R291" i="6"/>
  <c r="Y385" i="6" s="1"/>
  <c r="AP385" i="6" s="1"/>
  <c r="P292" i="6"/>
  <c r="W386" i="6" s="1"/>
  <c r="AN386" i="6" s="1"/>
  <c r="T292" i="6"/>
  <c r="AA386" i="6" s="1"/>
  <c r="AR386" i="6" s="1"/>
  <c r="R293" i="6"/>
  <c r="Y387" i="6" s="1"/>
  <c r="AP387" i="6" s="1"/>
  <c r="S288" i="6"/>
  <c r="Z382" i="6" s="1"/>
  <c r="AQ382" i="6" s="1"/>
  <c r="U289" i="6"/>
  <c r="AB383" i="6" s="1"/>
  <c r="AS383" i="6" s="1"/>
  <c r="Q291" i="6"/>
  <c r="X385" i="6" s="1"/>
  <c r="AO385" i="6" s="1"/>
  <c r="S292" i="6"/>
  <c r="U293" i="6"/>
  <c r="AB387" i="6" s="1"/>
  <c r="AS387" i="6" s="1"/>
  <c r="U288" i="6"/>
  <c r="AB382" i="6" s="1"/>
  <c r="AS382" i="6" s="1"/>
  <c r="Q290" i="6"/>
  <c r="X384" i="6" s="1"/>
  <c r="AO384" i="6" s="1"/>
  <c r="S291" i="6"/>
  <c r="Z385" i="6" s="1"/>
  <c r="AQ385" i="6" s="1"/>
  <c r="U292" i="6"/>
  <c r="Q288" i="6"/>
  <c r="S289" i="6"/>
  <c r="Z383" i="6" s="1"/>
  <c r="AQ383" i="6" s="1"/>
  <c r="U290" i="6"/>
  <c r="AB384" i="6" s="1"/>
  <c r="AS384" i="6" s="1"/>
  <c r="Q292" i="6"/>
  <c r="X386" i="6" s="1"/>
  <c r="AO386" i="6" s="1"/>
  <c r="S293" i="6"/>
  <c r="Z387" i="6" s="1"/>
  <c r="AQ387" i="6" s="1"/>
  <c r="Q289" i="6"/>
  <c r="X383" i="6" s="1"/>
  <c r="AO383" i="6" s="1"/>
  <c r="S290" i="6"/>
  <c r="Q293" i="6"/>
  <c r="X387" i="6" s="1"/>
  <c r="AO387" i="6" s="1"/>
  <c r="U291" i="6"/>
  <c r="R762" i="6"/>
  <c r="Y1014" i="6" s="1"/>
  <c r="AP1014" i="6" s="1"/>
  <c r="P763" i="6"/>
  <c r="T763" i="6"/>
  <c r="AA1015" i="6" s="1"/>
  <c r="AR1015" i="6" s="1"/>
  <c r="R764" i="6"/>
  <c r="Y1016" i="6" s="1"/>
  <c r="AP1016" i="6" s="1"/>
  <c r="P765" i="6"/>
  <c r="W1017" i="6" s="1"/>
  <c r="AN1017" i="6" s="1"/>
  <c r="T765" i="6"/>
  <c r="R766" i="6"/>
  <c r="Y1018" i="6" s="1"/>
  <c r="AP1018" i="6" s="1"/>
  <c r="P767" i="6"/>
  <c r="W1019" i="6" s="1"/>
  <c r="AN1019" i="6" s="1"/>
  <c r="T767" i="6"/>
  <c r="AA1019" i="6" s="1"/>
  <c r="AR1019" i="6" s="1"/>
  <c r="S762" i="6"/>
  <c r="Z1014" i="6" s="1"/>
  <c r="AQ1014" i="6" s="1"/>
  <c r="Q763" i="6"/>
  <c r="X1015" i="6" s="1"/>
  <c r="AO1015" i="6" s="1"/>
  <c r="U763" i="6"/>
  <c r="AB1015" i="6" s="1"/>
  <c r="AS1015" i="6" s="1"/>
  <c r="S764" i="6"/>
  <c r="Z1016" i="6" s="1"/>
  <c r="AQ1016" i="6" s="1"/>
  <c r="Q765" i="6"/>
  <c r="X1017" i="6" s="1"/>
  <c r="AO1017" i="6" s="1"/>
  <c r="U765" i="6"/>
  <c r="AB1017" i="6" s="1"/>
  <c r="AS1017" i="6" s="1"/>
  <c r="S766" i="6"/>
  <c r="Z1018" i="6" s="1"/>
  <c r="AQ1018" i="6" s="1"/>
  <c r="Q767" i="6"/>
  <c r="U767" i="6"/>
  <c r="Q762" i="6"/>
  <c r="X1014" i="6" s="1"/>
  <c r="AO1014" i="6" s="1"/>
  <c r="U762" i="6"/>
  <c r="AB1014" i="6" s="1"/>
  <c r="AS1014" i="6" s="1"/>
  <c r="S763" i="6"/>
  <c r="Q764" i="6"/>
  <c r="X1016" i="6" s="1"/>
  <c r="AO1016" i="6" s="1"/>
  <c r="U764" i="6"/>
  <c r="AB1016" i="6" s="1"/>
  <c r="AS1016" i="6" s="1"/>
  <c r="S765" i="6"/>
  <c r="Z1017" i="6" s="1"/>
  <c r="AQ1017" i="6" s="1"/>
  <c r="Q766" i="6"/>
  <c r="U766" i="6"/>
  <c r="AB1018" i="6" s="1"/>
  <c r="AS1018" i="6" s="1"/>
  <c r="S767" i="6"/>
  <c r="Z1019" i="6" s="1"/>
  <c r="AQ1019" i="6" s="1"/>
  <c r="T762" i="6"/>
  <c r="AA1014" i="6" s="1"/>
  <c r="AR1014" i="6" s="1"/>
  <c r="R765" i="6"/>
  <c r="Y1017" i="6" s="1"/>
  <c r="AP1017" i="6" s="1"/>
  <c r="R763" i="6"/>
  <c r="Y1015" i="6" s="1"/>
  <c r="AP1015" i="6" s="1"/>
  <c r="P766" i="6"/>
  <c r="W1018" i="6" s="1"/>
  <c r="AN1018" i="6" s="1"/>
  <c r="P762" i="6"/>
  <c r="W1014" i="6" s="1"/>
  <c r="T764" i="6"/>
  <c r="R767" i="6"/>
  <c r="P764" i="6"/>
  <c r="W1016" i="6" s="1"/>
  <c r="AN1016" i="6" s="1"/>
  <c r="T766" i="6"/>
  <c r="AA1018" i="6" s="1"/>
  <c r="AR1018" i="6" s="1"/>
  <c r="P408" i="6"/>
  <c r="W542" i="6" s="1"/>
  <c r="T408" i="6"/>
  <c r="AA542" i="6" s="1"/>
  <c r="AR542" i="6" s="1"/>
  <c r="R409" i="6"/>
  <c r="P410" i="6"/>
  <c r="W544" i="6" s="1"/>
  <c r="AN544" i="6" s="1"/>
  <c r="T410" i="6"/>
  <c r="AA544" i="6" s="1"/>
  <c r="AR544" i="6" s="1"/>
  <c r="R411" i="6"/>
  <c r="Y545" i="6" s="1"/>
  <c r="AP545" i="6" s="1"/>
  <c r="P412" i="6"/>
  <c r="T412" i="6"/>
  <c r="AA546" i="6" s="1"/>
  <c r="AR546" i="6" s="1"/>
  <c r="R413" i="6"/>
  <c r="Y547" i="6" s="1"/>
  <c r="AP547" i="6" s="1"/>
  <c r="Q408" i="6"/>
  <c r="U408" i="6"/>
  <c r="AB542" i="6" s="1"/>
  <c r="AS542" i="6" s="1"/>
  <c r="S409" i="6"/>
  <c r="Q410" i="6"/>
  <c r="X544" i="6" s="1"/>
  <c r="AO544" i="6" s="1"/>
  <c r="U410" i="6"/>
  <c r="AB544" i="6" s="1"/>
  <c r="AS544" i="6" s="1"/>
  <c r="S411" i="6"/>
  <c r="Z545" i="6" s="1"/>
  <c r="AQ545" i="6" s="1"/>
  <c r="Q412" i="6"/>
  <c r="X546" i="6" s="1"/>
  <c r="AO546" i="6" s="1"/>
  <c r="U412" i="6"/>
  <c r="AB546" i="6" s="1"/>
  <c r="AS546" i="6" s="1"/>
  <c r="S413" i="6"/>
  <c r="Z547" i="6" s="1"/>
  <c r="AQ547" i="6" s="1"/>
  <c r="S408" i="6"/>
  <c r="Z542" i="6" s="1"/>
  <c r="AQ542" i="6" s="1"/>
  <c r="Q409" i="6"/>
  <c r="X543" i="6" s="1"/>
  <c r="AO543" i="6" s="1"/>
  <c r="U409" i="6"/>
  <c r="AB543" i="6" s="1"/>
  <c r="AS543" i="6" s="1"/>
  <c r="S410" i="6"/>
  <c r="Q411" i="6"/>
  <c r="X545" i="6" s="1"/>
  <c r="AO545" i="6" s="1"/>
  <c r="U411" i="6"/>
  <c r="AB545" i="6" s="1"/>
  <c r="AS545" i="6" s="1"/>
  <c r="S412" i="6"/>
  <c r="Z546" i="6" s="1"/>
  <c r="AQ546" i="6" s="1"/>
  <c r="Q413" i="6"/>
  <c r="X547" i="6" s="1"/>
  <c r="AO547" i="6" s="1"/>
  <c r="U413" i="6"/>
  <c r="AB547" i="6" s="1"/>
  <c r="AS547" i="6" s="1"/>
  <c r="T409" i="6"/>
  <c r="AA543" i="6" s="1"/>
  <c r="AR543" i="6" s="1"/>
  <c r="R412" i="6"/>
  <c r="Y546" i="6" s="1"/>
  <c r="AP546" i="6" s="1"/>
  <c r="R410" i="6"/>
  <c r="Y544" i="6" s="1"/>
  <c r="AP544" i="6" s="1"/>
  <c r="P413" i="6"/>
  <c r="P409" i="6"/>
  <c r="W543" i="6" s="1"/>
  <c r="AN543" i="6" s="1"/>
  <c r="T411" i="6"/>
  <c r="P411" i="6"/>
  <c r="W545" i="6" s="1"/>
  <c r="AN545" i="6" s="1"/>
  <c r="T413" i="6"/>
  <c r="R408" i="6"/>
  <c r="S90" i="6"/>
  <c r="Z118" i="6" s="1"/>
  <c r="AQ118" i="6" s="1"/>
  <c r="Q91" i="6"/>
  <c r="X119" i="6" s="1"/>
  <c r="AO119" i="6" s="1"/>
  <c r="U91" i="6"/>
  <c r="S92" i="6"/>
  <c r="Z120" i="6" s="1"/>
  <c r="AQ120" i="6" s="1"/>
  <c r="Q93" i="6"/>
  <c r="X121" i="6" s="1"/>
  <c r="AO121" i="6" s="1"/>
  <c r="U93" i="6"/>
  <c r="AB121" i="6" s="1"/>
  <c r="AS121" i="6" s="1"/>
  <c r="S94" i="6"/>
  <c r="Q95" i="6"/>
  <c r="X123" i="6" s="1"/>
  <c r="AO123" i="6" s="1"/>
  <c r="U95" i="6"/>
  <c r="AB123" i="6" s="1"/>
  <c r="AS123" i="6" s="1"/>
  <c r="P90" i="6"/>
  <c r="W118" i="6" s="1"/>
  <c r="T90" i="6"/>
  <c r="AA118" i="6" s="1"/>
  <c r="AR118" i="6" s="1"/>
  <c r="R91" i="6"/>
  <c r="P92" i="6"/>
  <c r="W120" i="6" s="1"/>
  <c r="AN120" i="6" s="1"/>
  <c r="T92" i="6"/>
  <c r="AA120" i="6" s="1"/>
  <c r="AR120" i="6" s="1"/>
  <c r="R93" i="6"/>
  <c r="Y121" i="6" s="1"/>
  <c r="AP121" i="6" s="1"/>
  <c r="P94" i="6"/>
  <c r="W122" i="6" s="1"/>
  <c r="AN122" i="6" s="1"/>
  <c r="T94" i="6"/>
  <c r="AA122" i="6" s="1"/>
  <c r="AR122" i="6" s="1"/>
  <c r="R95" i="6"/>
  <c r="Y123" i="6" s="1"/>
  <c r="AP123" i="6" s="1"/>
  <c r="R90" i="6"/>
  <c r="Y118" i="6" s="1"/>
  <c r="AP118" i="6" s="1"/>
  <c r="P91" i="6"/>
  <c r="W119" i="6" s="1"/>
  <c r="AN119" i="6" s="1"/>
  <c r="T91" i="6"/>
  <c r="AA119" i="6" s="1"/>
  <c r="AR119" i="6" s="1"/>
  <c r="R92" i="6"/>
  <c r="P93" i="6"/>
  <c r="W121" i="6" s="1"/>
  <c r="AN121" i="6" s="1"/>
  <c r="T93" i="6"/>
  <c r="R94" i="6"/>
  <c r="Y122" i="6" s="1"/>
  <c r="AP122" i="6" s="1"/>
  <c r="P95" i="6"/>
  <c r="W123" i="6" s="1"/>
  <c r="AN123" i="6" s="1"/>
  <c r="T95" i="6"/>
  <c r="AA123" i="6" s="1"/>
  <c r="AR123" i="6" s="1"/>
  <c r="S91" i="6"/>
  <c r="Z119" i="6" s="1"/>
  <c r="AQ119" i="6" s="1"/>
  <c r="Q94" i="6"/>
  <c r="X122" i="6" s="1"/>
  <c r="AO122" i="6" s="1"/>
  <c r="Q92" i="6"/>
  <c r="X120" i="6" s="1"/>
  <c r="AO120" i="6" s="1"/>
  <c r="U94" i="6"/>
  <c r="U90" i="6"/>
  <c r="S93" i="6"/>
  <c r="Z121" i="6" s="1"/>
  <c r="AQ121" i="6" s="1"/>
  <c r="Q90" i="6"/>
  <c r="U92" i="6"/>
  <c r="AB120" i="6" s="1"/>
  <c r="AS120" i="6" s="1"/>
  <c r="S95" i="6"/>
  <c r="Z123" i="6" s="1"/>
  <c r="AQ123" i="6" s="1"/>
  <c r="R204" i="6"/>
  <c r="P205" i="6"/>
  <c r="W271" i="6" s="1"/>
  <c r="AN271" i="6" s="1"/>
  <c r="T205" i="6"/>
  <c r="AA271" i="6" s="1"/>
  <c r="AR271" i="6" s="1"/>
  <c r="R206" i="6"/>
  <c r="Y272" i="6" s="1"/>
  <c r="AP272" i="6" s="1"/>
  <c r="P207" i="6"/>
  <c r="W273" i="6" s="1"/>
  <c r="AN273" i="6" s="1"/>
  <c r="T207" i="6"/>
  <c r="AA273" i="6" s="1"/>
  <c r="AR273" i="6" s="1"/>
  <c r="R208" i="6"/>
  <c r="Y274" i="6" s="1"/>
  <c r="AP274" i="6" s="1"/>
  <c r="P209" i="6"/>
  <c r="T209" i="6"/>
  <c r="AA275" i="6" s="1"/>
  <c r="AR275" i="6" s="1"/>
  <c r="S204" i="6"/>
  <c r="Z270" i="6" s="1"/>
  <c r="AQ270" i="6" s="1"/>
  <c r="Q205" i="6"/>
  <c r="X271" i="6" s="1"/>
  <c r="AO271" i="6" s="1"/>
  <c r="U205" i="6"/>
  <c r="S206" i="6"/>
  <c r="Z272" i="6" s="1"/>
  <c r="AQ272" i="6" s="1"/>
  <c r="Q207" i="6"/>
  <c r="X273" i="6" s="1"/>
  <c r="AO273" i="6" s="1"/>
  <c r="U207" i="6"/>
  <c r="AB273" i="6" s="1"/>
  <c r="AS273" i="6" s="1"/>
  <c r="S208" i="6"/>
  <c r="Q209" i="6"/>
  <c r="X275" i="6" s="1"/>
  <c r="AO275" i="6" s="1"/>
  <c r="U209" i="6"/>
  <c r="AB275" i="6" s="1"/>
  <c r="AS275" i="6" s="1"/>
  <c r="Q204" i="6"/>
  <c r="U204" i="6"/>
  <c r="AB270" i="6" s="1"/>
  <c r="AS270" i="6" s="1"/>
  <c r="S205" i="6"/>
  <c r="Q206" i="6"/>
  <c r="X272" i="6" s="1"/>
  <c r="AO272" i="6" s="1"/>
  <c r="U206" i="6"/>
  <c r="AB272" i="6" s="1"/>
  <c r="AS272" i="6" s="1"/>
  <c r="S207" i="6"/>
  <c r="Z273" i="6" s="1"/>
  <c r="AQ273" i="6" s="1"/>
  <c r="Q208" i="6"/>
  <c r="X274" i="6" s="1"/>
  <c r="AO274" i="6" s="1"/>
  <c r="U208" i="6"/>
  <c r="AB274" i="6" s="1"/>
  <c r="AS274" i="6" s="1"/>
  <c r="S209" i="6"/>
  <c r="Z275" i="6" s="1"/>
  <c r="AQ275" i="6" s="1"/>
  <c r="P206" i="6"/>
  <c r="W272" i="6" s="1"/>
  <c r="AN272" i="6" s="1"/>
  <c r="T208" i="6"/>
  <c r="P204" i="6"/>
  <c r="W270" i="6" s="1"/>
  <c r="T206" i="6"/>
  <c r="R209" i="6"/>
  <c r="Y275" i="6" s="1"/>
  <c r="AP275" i="6" s="1"/>
  <c r="R205" i="6"/>
  <c r="Y271" i="6" s="1"/>
  <c r="AP271" i="6" s="1"/>
  <c r="P208" i="6"/>
  <c r="T204" i="6"/>
  <c r="AA270" i="6" s="1"/>
  <c r="AR270" i="6" s="1"/>
  <c r="R207" i="6"/>
  <c r="Y273" i="6" s="1"/>
  <c r="AP273" i="6" s="1"/>
  <c r="Q144" i="6"/>
  <c r="X190" i="6" s="1"/>
  <c r="AO190" i="6" s="1"/>
  <c r="U144" i="6"/>
  <c r="AB190" i="6" s="1"/>
  <c r="AS190" i="6" s="1"/>
  <c r="S145" i="6"/>
  <c r="Q146" i="6"/>
  <c r="X192" i="6" s="1"/>
  <c r="AO192" i="6" s="1"/>
  <c r="U146" i="6"/>
  <c r="S147" i="6"/>
  <c r="Z193" i="6" s="1"/>
  <c r="AQ193" i="6" s="1"/>
  <c r="Q148" i="6"/>
  <c r="X194" i="6" s="1"/>
  <c r="AO194" i="6" s="1"/>
  <c r="U148" i="6"/>
  <c r="AB194" i="6" s="1"/>
  <c r="AS194" i="6" s="1"/>
  <c r="S149" i="6"/>
  <c r="P144" i="6"/>
  <c r="W190" i="6" s="1"/>
  <c r="P145" i="6"/>
  <c r="W191" i="6" s="1"/>
  <c r="AN191" i="6" s="1"/>
  <c r="U145" i="6"/>
  <c r="AB191" i="6" s="1"/>
  <c r="AS191" i="6" s="1"/>
  <c r="T146" i="6"/>
  <c r="AA192" i="6" s="1"/>
  <c r="AR192" i="6" s="1"/>
  <c r="T147" i="6"/>
  <c r="AA193" i="6" s="1"/>
  <c r="AR193" i="6" s="1"/>
  <c r="S148" i="6"/>
  <c r="R149" i="6"/>
  <c r="Y195" i="6" s="1"/>
  <c r="AP195" i="6" s="1"/>
  <c r="R144" i="6"/>
  <c r="Y190" i="6" s="1"/>
  <c r="AP190" i="6" s="1"/>
  <c r="Q145" i="6"/>
  <c r="X191" i="6" s="1"/>
  <c r="AO191" i="6" s="1"/>
  <c r="P146" i="6"/>
  <c r="W192" i="6" s="1"/>
  <c r="AN192" i="6" s="1"/>
  <c r="P147" i="6"/>
  <c r="W193" i="6" s="1"/>
  <c r="AN193" i="6" s="1"/>
  <c r="U147" i="6"/>
  <c r="AB193" i="6" s="1"/>
  <c r="AS193" i="6" s="1"/>
  <c r="T148" i="6"/>
  <c r="AA194" i="6" s="1"/>
  <c r="AR194" i="6" s="1"/>
  <c r="T149" i="6"/>
  <c r="AA195" i="6" s="1"/>
  <c r="AR195" i="6" s="1"/>
  <c r="T144" i="6"/>
  <c r="AA190" i="6" s="1"/>
  <c r="AR190" i="6" s="1"/>
  <c r="T145" i="6"/>
  <c r="S146" i="6"/>
  <c r="Z192" i="6" s="1"/>
  <c r="AQ192" i="6" s="1"/>
  <c r="R147" i="6"/>
  <c r="Y193" i="6" s="1"/>
  <c r="AP193" i="6" s="1"/>
  <c r="R148" i="6"/>
  <c r="Q149" i="6"/>
  <c r="X195" i="6" s="1"/>
  <c r="AO195" i="6" s="1"/>
  <c r="R145" i="6"/>
  <c r="P149" i="6"/>
  <c r="W195" i="6" s="1"/>
  <c r="AN195" i="6" s="1"/>
  <c r="R146" i="6"/>
  <c r="Y192" i="6" s="1"/>
  <c r="AP192" i="6" s="1"/>
  <c r="U149" i="6"/>
  <c r="AB195" i="6" s="1"/>
  <c r="AS195" i="6" s="1"/>
  <c r="S144" i="6"/>
  <c r="P148" i="6"/>
  <c r="W194" i="6" s="1"/>
  <c r="AN194" i="6" s="1"/>
  <c r="Q147" i="6"/>
  <c r="S222" i="6"/>
  <c r="Z294" i="6" s="1"/>
  <c r="AQ294" i="6" s="1"/>
  <c r="Q223" i="6"/>
  <c r="X295" i="6" s="1"/>
  <c r="AO295" i="6" s="1"/>
  <c r="U223" i="6"/>
  <c r="S224" i="6"/>
  <c r="Z296" i="6" s="1"/>
  <c r="AQ296" i="6" s="1"/>
  <c r="Q225" i="6"/>
  <c r="U225" i="6"/>
  <c r="AB297" i="6" s="1"/>
  <c r="AS297" i="6" s="1"/>
  <c r="S226" i="6"/>
  <c r="Z298" i="6" s="1"/>
  <c r="AQ298" i="6" s="1"/>
  <c r="Q227" i="6"/>
  <c r="U227" i="6"/>
  <c r="AB299" i="6" s="1"/>
  <c r="AS299" i="6" s="1"/>
  <c r="R222" i="6"/>
  <c r="P223" i="6"/>
  <c r="T223" i="6"/>
  <c r="R224" i="6"/>
  <c r="Y296" i="6" s="1"/>
  <c r="AP296" i="6" s="1"/>
  <c r="P225" i="6"/>
  <c r="T225" i="6"/>
  <c r="AA297" i="6" s="1"/>
  <c r="AR297" i="6" s="1"/>
  <c r="R226" i="6"/>
  <c r="Y298" i="6" s="1"/>
  <c r="AP298" i="6" s="1"/>
  <c r="P227" i="6"/>
  <c r="W299" i="6" s="1"/>
  <c r="AN299" i="6" s="1"/>
  <c r="T227" i="6"/>
  <c r="AA299" i="6" s="1"/>
  <c r="AR299" i="6" s="1"/>
  <c r="U222" i="6"/>
  <c r="AB294" i="6" s="1"/>
  <c r="AS294" i="6" s="1"/>
  <c r="Q224" i="6"/>
  <c r="X296" i="6" s="1"/>
  <c r="AO296" i="6" s="1"/>
  <c r="S225" i="6"/>
  <c r="Z297" i="6" s="1"/>
  <c r="AQ297" i="6" s="1"/>
  <c r="U226" i="6"/>
  <c r="AB298" i="6" s="1"/>
  <c r="AS298" i="6" s="1"/>
  <c r="P222" i="6"/>
  <c r="W294" i="6" s="1"/>
  <c r="R223" i="6"/>
  <c r="T224" i="6"/>
  <c r="AA296" i="6" s="1"/>
  <c r="AR296" i="6" s="1"/>
  <c r="P226" i="6"/>
  <c r="R227" i="6"/>
  <c r="Y299" i="6" s="1"/>
  <c r="AP299" i="6" s="1"/>
  <c r="T222" i="6"/>
  <c r="AA294" i="6" s="1"/>
  <c r="AR294" i="6" s="1"/>
  <c r="P224" i="6"/>
  <c r="W296" i="6" s="1"/>
  <c r="AN296" i="6" s="1"/>
  <c r="R225" i="6"/>
  <c r="Y297" i="6" s="1"/>
  <c r="AP297" i="6" s="1"/>
  <c r="T226" i="6"/>
  <c r="AA298" i="6" s="1"/>
  <c r="AR298" i="6" s="1"/>
  <c r="Q226" i="6"/>
  <c r="X298" i="6" s="1"/>
  <c r="AO298" i="6" s="1"/>
  <c r="Q222" i="6"/>
  <c r="X294" i="6" s="1"/>
  <c r="AO294" i="6" s="1"/>
  <c r="S227" i="6"/>
  <c r="Z299" i="6" s="1"/>
  <c r="AQ299" i="6" s="1"/>
  <c r="U224" i="6"/>
  <c r="AB296" i="6" s="1"/>
  <c r="AS296" i="6" s="1"/>
  <c r="S223" i="6"/>
  <c r="Z295" i="6" s="1"/>
  <c r="AQ295" i="6" s="1"/>
  <c r="S198" i="6"/>
  <c r="Z262" i="6" s="1"/>
  <c r="AQ262" i="6" s="1"/>
  <c r="Q199" i="6"/>
  <c r="X263" i="6" s="1"/>
  <c r="AO263" i="6" s="1"/>
  <c r="U199" i="6"/>
  <c r="AB263" i="6" s="1"/>
  <c r="AS263" i="6" s="1"/>
  <c r="S200" i="6"/>
  <c r="Q201" i="6"/>
  <c r="X265" i="6" s="1"/>
  <c r="AO265" i="6" s="1"/>
  <c r="U201" i="6"/>
  <c r="S202" i="6"/>
  <c r="Z266" i="6" s="1"/>
  <c r="AQ266" i="6" s="1"/>
  <c r="Q203" i="6"/>
  <c r="X267" i="6" s="1"/>
  <c r="AO267" i="6" s="1"/>
  <c r="U203" i="6"/>
  <c r="AB267" i="6" s="1"/>
  <c r="AS267" i="6" s="1"/>
  <c r="P198" i="6"/>
  <c r="W262" i="6" s="1"/>
  <c r="T198" i="6"/>
  <c r="AA262" i="6" s="1"/>
  <c r="AR262" i="6" s="1"/>
  <c r="R199" i="6"/>
  <c r="P200" i="6"/>
  <c r="W264" i="6" s="1"/>
  <c r="AN264" i="6" s="1"/>
  <c r="T200" i="6"/>
  <c r="AA264" i="6" s="1"/>
  <c r="AR264" i="6" s="1"/>
  <c r="R201" i="6"/>
  <c r="Y265" i="6" s="1"/>
  <c r="AP265" i="6" s="1"/>
  <c r="P202" i="6"/>
  <c r="T202" i="6"/>
  <c r="AA266" i="6" s="1"/>
  <c r="AR266" i="6" s="1"/>
  <c r="R203" i="6"/>
  <c r="Y267" i="6" s="1"/>
  <c r="AP267" i="6" s="1"/>
  <c r="R198" i="6"/>
  <c r="P199" i="6"/>
  <c r="W263" i="6" s="1"/>
  <c r="AN263" i="6" s="1"/>
  <c r="T199" i="6"/>
  <c r="AA263" i="6" s="1"/>
  <c r="AR263" i="6" s="1"/>
  <c r="R200" i="6"/>
  <c r="Y264" i="6" s="1"/>
  <c r="AP264" i="6" s="1"/>
  <c r="P201" i="6"/>
  <c r="W265" i="6" s="1"/>
  <c r="AN265" i="6" s="1"/>
  <c r="T201" i="6"/>
  <c r="AA265" i="6" s="1"/>
  <c r="AR265" i="6" s="1"/>
  <c r="R202" i="6"/>
  <c r="Y266" i="6" s="1"/>
  <c r="AP266" i="6" s="1"/>
  <c r="P203" i="6"/>
  <c r="T203" i="6"/>
  <c r="AA267" i="6" s="1"/>
  <c r="AR267" i="6" s="1"/>
  <c r="Q198" i="6"/>
  <c r="U200" i="6"/>
  <c r="AB264" i="6" s="1"/>
  <c r="AS264" i="6" s="1"/>
  <c r="S203" i="6"/>
  <c r="U198" i="6"/>
  <c r="AB262" i="6" s="1"/>
  <c r="AS262" i="6" s="1"/>
  <c r="S201" i="6"/>
  <c r="Z265" i="6" s="1"/>
  <c r="AQ265" i="6" s="1"/>
  <c r="Q200" i="6"/>
  <c r="X264" i="6" s="1"/>
  <c r="AO264" i="6" s="1"/>
  <c r="U202" i="6"/>
  <c r="AB266" i="6" s="1"/>
  <c r="AS266" i="6" s="1"/>
  <c r="Q202" i="6"/>
  <c r="X266" i="6" s="1"/>
  <c r="AO266" i="6" s="1"/>
  <c r="S199" i="6"/>
  <c r="Q1476" i="6"/>
  <c r="X1966" i="6" s="1"/>
  <c r="AO1966" i="6" s="1"/>
  <c r="U1476" i="6"/>
  <c r="AB1966" i="6" s="1"/>
  <c r="AS1966" i="6" s="1"/>
  <c r="S1477" i="6"/>
  <c r="Z1967" i="6" s="1"/>
  <c r="AQ1967" i="6" s="1"/>
  <c r="Q1478" i="6"/>
  <c r="X1968" i="6" s="1"/>
  <c r="AO1968" i="6" s="1"/>
  <c r="U1478" i="6"/>
  <c r="AB1968" i="6" s="1"/>
  <c r="AS1968" i="6" s="1"/>
  <c r="S1479" i="6"/>
  <c r="Z1969" i="6" s="1"/>
  <c r="AQ1969" i="6" s="1"/>
  <c r="Q1480" i="6"/>
  <c r="X1970" i="6" s="1"/>
  <c r="AO1970" i="6" s="1"/>
  <c r="U1480" i="6"/>
  <c r="AB1970" i="6" s="1"/>
  <c r="AS1970" i="6" s="1"/>
  <c r="S1481" i="6"/>
  <c r="Z1971" i="6" s="1"/>
  <c r="AQ1971" i="6" s="1"/>
  <c r="R1476" i="6"/>
  <c r="Y1966" i="6" s="1"/>
  <c r="AP1966" i="6" s="1"/>
  <c r="P1477" i="6"/>
  <c r="W1967" i="6" s="1"/>
  <c r="AN1967" i="6" s="1"/>
  <c r="T1477" i="6"/>
  <c r="AA1967" i="6" s="1"/>
  <c r="AR1967" i="6" s="1"/>
  <c r="R1478" i="6"/>
  <c r="Y1968" i="6" s="1"/>
  <c r="AP1968" i="6" s="1"/>
  <c r="P1479" i="6"/>
  <c r="W1969" i="6" s="1"/>
  <c r="AN1969" i="6" s="1"/>
  <c r="T1479" i="6"/>
  <c r="AA1969" i="6" s="1"/>
  <c r="AR1969" i="6" s="1"/>
  <c r="R1480" i="6"/>
  <c r="Y1970" i="6" s="1"/>
  <c r="AP1970" i="6" s="1"/>
  <c r="P1481" i="6"/>
  <c r="W1971" i="6" s="1"/>
  <c r="AN1971" i="6" s="1"/>
  <c r="T1481" i="6"/>
  <c r="AA1971" i="6" s="1"/>
  <c r="AR1971" i="6" s="1"/>
  <c r="P1476" i="6"/>
  <c r="W1966" i="6" s="1"/>
  <c r="AN1966" i="6" s="1"/>
  <c r="T1476" i="6"/>
  <c r="AA1966" i="6" s="1"/>
  <c r="AR1966" i="6" s="1"/>
  <c r="R1477" i="6"/>
  <c r="Y1967" i="6" s="1"/>
  <c r="AP1967" i="6" s="1"/>
  <c r="P1478" i="6"/>
  <c r="W1968" i="6" s="1"/>
  <c r="AN1968" i="6" s="1"/>
  <c r="T1478" i="6"/>
  <c r="AA1968" i="6" s="1"/>
  <c r="AR1968" i="6" s="1"/>
  <c r="R1479" i="6"/>
  <c r="Y1969" i="6" s="1"/>
  <c r="AP1969" i="6" s="1"/>
  <c r="P1480" i="6"/>
  <c r="W1970" i="6" s="1"/>
  <c r="AN1970" i="6" s="1"/>
  <c r="T1480" i="6"/>
  <c r="AA1970" i="6" s="1"/>
  <c r="AR1970" i="6" s="1"/>
  <c r="R1481" i="6"/>
  <c r="Y1971" i="6" s="1"/>
  <c r="AP1971" i="6" s="1"/>
  <c r="Q1477" i="6"/>
  <c r="X1967" i="6" s="1"/>
  <c r="AO1967" i="6" s="1"/>
  <c r="U1479" i="6"/>
  <c r="AB1969" i="6" s="1"/>
  <c r="AS1969" i="6" s="1"/>
  <c r="U1477" i="6"/>
  <c r="AB1967" i="6" s="1"/>
  <c r="AS1967" i="6" s="1"/>
  <c r="S1480" i="6"/>
  <c r="Z1970" i="6" s="1"/>
  <c r="AQ1970" i="6" s="1"/>
  <c r="S1476" i="6"/>
  <c r="Z1966" i="6" s="1"/>
  <c r="AQ1966" i="6" s="1"/>
  <c r="Q1479" i="6"/>
  <c r="X1969" i="6" s="1"/>
  <c r="AO1969" i="6" s="1"/>
  <c r="U1481" i="6"/>
  <c r="AB1971" i="6" s="1"/>
  <c r="AS1971" i="6" s="1"/>
  <c r="S1478" i="6"/>
  <c r="Z1968" i="6" s="1"/>
  <c r="AQ1968" i="6" s="1"/>
  <c r="Q1481" i="6"/>
  <c r="X1971" i="6" s="1"/>
  <c r="AO1971" i="6" s="1"/>
  <c r="P240" i="6"/>
  <c r="W318" i="6" s="1"/>
  <c r="T240" i="6"/>
  <c r="AA318" i="6" s="1"/>
  <c r="AR318" i="6" s="1"/>
  <c r="R241" i="6"/>
  <c r="Y319" i="6" s="1"/>
  <c r="AP319" i="6" s="1"/>
  <c r="P242" i="6"/>
  <c r="T242" i="6"/>
  <c r="AA320" i="6" s="1"/>
  <c r="AR320" i="6" s="1"/>
  <c r="R243" i="6"/>
  <c r="P244" i="6"/>
  <c r="T244" i="6"/>
  <c r="AA322" i="6" s="1"/>
  <c r="AR322" i="6" s="1"/>
  <c r="R245" i="6"/>
  <c r="Y323" i="6" s="1"/>
  <c r="AP323" i="6" s="1"/>
  <c r="S240" i="6"/>
  <c r="Z318" i="6" s="1"/>
  <c r="AQ318" i="6" s="1"/>
  <c r="Q241" i="6"/>
  <c r="X319" i="6" s="1"/>
  <c r="AO319" i="6" s="1"/>
  <c r="U241" i="6"/>
  <c r="AB319" i="6" s="1"/>
  <c r="AS319" i="6" s="1"/>
  <c r="S242" i="6"/>
  <c r="Z320" i="6" s="1"/>
  <c r="AQ320" i="6" s="1"/>
  <c r="Q243" i="6"/>
  <c r="X321" i="6" s="1"/>
  <c r="AO321" i="6" s="1"/>
  <c r="U243" i="6"/>
  <c r="AB321" i="6" s="1"/>
  <c r="AS321" i="6" s="1"/>
  <c r="S244" i="6"/>
  <c r="Z322" i="6" s="1"/>
  <c r="AQ322" i="6" s="1"/>
  <c r="Q245" i="6"/>
  <c r="X323" i="6" s="1"/>
  <c r="AO323" i="6" s="1"/>
  <c r="U245" i="6"/>
  <c r="P241" i="6"/>
  <c r="W319" i="6" s="1"/>
  <c r="AN319" i="6" s="1"/>
  <c r="R242" i="6"/>
  <c r="Y320" i="6" s="1"/>
  <c r="AP320" i="6" s="1"/>
  <c r="T243" i="6"/>
  <c r="AA321" i="6" s="1"/>
  <c r="AR321" i="6" s="1"/>
  <c r="P245" i="6"/>
  <c r="W323" i="6" s="1"/>
  <c r="AN323" i="6" s="1"/>
  <c r="Q240" i="6"/>
  <c r="X318" i="6" s="1"/>
  <c r="AO318" i="6" s="1"/>
  <c r="S241" i="6"/>
  <c r="Z319" i="6" s="1"/>
  <c r="AQ319" i="6" s="1"/>
  <c r="U242" i="6"/>
  <c r="AB320" i="6" s="1"/>
  <c r="AS320" i="6" s="1"/>
  <c r="Q244" i="6"/>
  <c r="X322" i="6" s="1"/>
  <c r="AO322" i="6" s="1"/>
  <c r="S245" i="6"/>
  <c r="U240" i="6"/>
  <c r="Q242" i="6"/>
  <c r="X320" i="6" s="1"/>
  <c r="AO320" i="6" s="1"/>
  <c r="S243" i="6"/>
  <c r="Z321" i="6" s="1"/>
  <c r="AQ321" i="6" s="1"/>
  <c r="U244" i="6"/>
  <c r="AB322" i="6" s="1"/>
  <c r="AS322" i="6" s="1"/>
  <c r="T241" i="6"/>
  <c r="P243" i="6"/>
  <c r="W321" i="6" s="1"/>
  <c r="AN321" i="6" s="1"/>
  <c r="R240" i="6"/>
  <c r="Y318" i="6" s="1"/>
  <c r="AP318" i="6" s="1"/>
  <c r="T245" i="6"/>
  <c r="AA323" i="6" s="1"/>
  <c r="AR323" i="6" s="1"/>
  <c r="R244" i="6"/>
  <c r="P822" i="6"/>
  <c r="W1094" i="6" s="1"/>
  <c r="T822" i="6"/>
  <c r="AA1094" i="6" s="1"/>
  <c r="AR1094" i="6" s="1"/>
  <c r="R823" i="6"/>
  <c r="Y1095" i="6" s="1"/>
  <c r="AP1095" i="6" s="1"/>
  <c r="P824" i="6"/>
  <c r="T824" i="6"/>
  <c r="AA1096" i="6" s="1"/>
  <c r="AR1096" i="6" s="1"/>
  <c r="R825" i="6"/>
  <c r="P826" i="6"/>
  <c r="W1098" i="6" s="1"/>
  <c r="AN1098" i="6" s="1"/>
  <c r="T826" i="6"/>
  <c r="AA1098" i="6" s="1"/>
  <c r="AR1098" i="6" s="1"/>
  <c r="R827" i="6"/>
  <c r="Y1099" i="6" s="1"/>
  <c r="AP1099" i="6" s="1"/>
  <c r="Q822" i="6"/>
  <c r="X1094" i="6" s="1"/>
  <c r="AO1094" i="6" s="1"/>
  <c r="U822" i="6"/>
  <c r="S823" i="6"/>
  <c r="Z1095" i="6" s="1"/>
  <c r="AQ1095" i="6" s="1"/>
  <c r="Q824" i="6"/>
  <c r="U824" i="6"/>
  <c r="AB1096" i="6" s="1"/>
  <c r="AS1096" i="6" s="1"/>
  <c r="S825" i="6"/>
  <c r="Z1097" i="6" s="1"/>
  <c r="AQ1097" i="6" s="1"/>
  <c r="Q826" i="6"/>
  <c r="X1098" i="6" s="1"/>
  <c r="AO1098" i="6" s="1"/>
  <c r="U826" i="6"/>
  <c r="AB1098" i="6" s="1"/>
  <c r="AS1098" i="6" s="1"/>
  <c r="S827" i="6"/>
  <c r="S822" i="6"/>
  <c r="Q823" i="6"/>
  <c r="X1095" i="6" s="1"/>
  <c r="AO1095" i="6" s="1"/>
  <c r="U823" i="6"/>
  <c r="AB1095" i="6" s="1"/>
  <c r="AS1095" i="6" s="1"/>
  <c r="S824" i="6"/>
  <c r="Z1096" i="6" s="1"/>
  <c r="AQ1096" i="6" s="1"/>
  <c r="Q825" i="6"/>
  <c r="X1097" i="6" s="1"/>
  <c r="AO1097" i="6" s="1"/>
  <c r="U825" i="6"/>
  <c r="AB1097" i="6" s="1"/>
  <c r="AS1097" i="6" s="1"/>
  <c r="S826" i="6"/>
  <c r="Q827" i="6"/>
  <c r="X1099" i="6" s="1"/>
  <c r="AO1099" i="6" s="1"/>
  <c r="U827" i="6"/>
  <c r="AB1099" i="6" s="1"/>
  <c r="AS1099" i="6" s="1"/>
  <c r="R822" i="6"/>
  <c r="Y1094" i="6" s="1"/>
  <c r="AP1094" i="6" s="1"/>
  <c r="P825" i="6"/>
  <c r="W1097" i="6" s="1"/>
  <c r="AN1097" i="6" s="1"/>
  <c r="T827" i="6"/>
  <c r="AA1099" i="6" s="1"/>
  <c r="AR1099" i="6" s="1"/>
  <c r="P823" i="6"/>
  <c r="W1095" i="6" s="1"/>
  <c r="AN1095" i="6" s="1"/>
  <c r="T825" i="6"/>
  <c r="AA1097" i="6" s="1"/>
  <c r="AR1097" i="6" s="1"/>
  <c r="R824" i="6"/>
  <c r="Y1096" i="6" s="1"/>
  <c r="AP1096" i="6" s="1"/>
  <c r="P827" i="6"/>
  <c r="W1099" i="6" s="1"/>
  <c r="AN1099" i="6" s="1"/>
  <c r="R826" i="6"/>
  <c r="T823" i="6"/>
  <c r="S1062" i="6"/>
  <c r="Z1414" i="6" s="1"/>
  <c r="AQ1414" i="6" s="1"/>
  <c r="Q1063" i="6"/>
  <c r="X1415" i="6" s="1"/>
  <c r="AO1415" i="6" s="1"/>
  <c r="U1063" i="6"/>
  <c r="AB1415" i="6" s="1"/>
  <c r="AS1415" i="6" s="1"/>
  <c r="S1064" i="6"/>
  <c r="Z1416" i="6" s="1"/>
  <c r="AQ1416" i="6" s="1"/>
  <c r="Q1065" i="6"/>
  <c r="X1417" i="6" s="1"/>
  <c r="AO1417" i="6" s="1"/>
  <c r="U1065" i="6"/>
  <c r="AB1417" i="6" s="1"/>
  <c r="AS1417" i="6" s="1"/>
  <c r="S1066" i="6"/>
  <c r="Z1418" i="6" s="1"/>
  <c r="AQ1418" i="6" s="1"/>
  <c r="Q1067" i="6"/>
  <c r="X1419" i="6" s="1"/>
  <c r="AO1419" i="6" s="1"/>
  <c r="U1067" i="6"/>
  <c r="AB1419" i="6" s="1"/>
  <c r="AS1419" i="6" s="1"/>
  <c r="P1062" i="6"/>
  <c r="W1414" i="6" s="1"/>
  <c r="AN1414" i="6" s="1"/>
  <c r="T1062" i="6"/>
  <c r="AA1414" i="6" s="1"/>
  <c r="AR1414" i="6" s="1"/>
  <c r="R1063" i="6"/>
  <c r="Y1415" i="6" s="1"/>
  <c r="AP1415" i="6" s="1"/>
  <c r="P1064" i="6"/>
  <c r="W1416" i="6" s="1"/>
  <c r="AN1416" i="6" s="1"/>
  <c r="T1064" i="6"/>
  <c r="AA1416" i="6" s="1"/>
  <c r="AR1416" i="6" s="1"/>
  <c r="R1065" i="6"/>
  <c r="Y1417" i="6" s="1"/>
  <c r="AP1417" i="6" s="1"/>
  <c r="P1066" i="6"/>
  <c r="W1418" i="6" s="1"/>
  <c r="AN1418" i="6" s="1"/>
  <c r="T1066" i="6"/>
  <c r="AA1418" i="6" s="1"/>
  <c r="AR1418" i="6" s="1"/>
  <c r="R1067" i="6"/>
  <c r="Y1419" i="6" s="1"/>
  <c r="AP1419" i="6" s="1"/>
  <c r="R1062" i="6"/>
  <c r="Y1414" i="6" s="1"/>
  <c r="AP1414" i="6" s="1"/>
  <c r="P1063" i="6"/>
  <c r="W1415" i="6" s="1"/>
  <c r="AN1415" i="6" s="1"/>
  <c r="T1063" i="6"/>
  <c r="AA1415" i="6" s="1"/>
  <c r="AR1415" i="6" s="1"/>
  <c r="R1064" i="6"/>
  <c r="Y1416" i="6" s="1"/>
  <c r="AP1416" i="6" s="1"/>
  <c r="P1065" i="6"/>
  <c r="W1417" i="6" s="1"/>
  <c r="AN1417" i="6" s="1"/>
  <c r="T1065" i="6"/>
  <c r="AA1417" i="6" s="1"/>
  <c r="AR1417" i="6" s="1"/>
  <c r="R1066" i="6"/>
  <c r="Y1418" i="6" s="1"/>
  <c r="AP1418" i="6" s="1"/>
  <c r="P1067" i="6"/>
  <c r="W1419" i="6" s="1"/>
  <c r="AN1419" i="6" s="1"/>
  <c r="T1067" i="6"/>
  <c r="AA1419" i="6" s="1"/>
  <c r="AR1419" i="6" s="1"/>
  <c r="U1062" i="6"/>
  <c r="AB1414" i="6" s="1"/>
  <c r="AS1414" i="6" s="1"/>
  <c r="S1065" i="6"/>
  <c r="Z1417" i="6" s="1"/>
  <c r="AQ1417" i="6" s="1"/>
  <c r="S1063" i="6"/>
  <c r="Z1415" i="6" s="1"/>
  <c r="AQ1415" i="6" s="1"/>
  <c r="Q1066" i="6"/>
  <c r="X1418" i="6" s="1"/>
  <c r="AO1418" i="6" s="1"/>
  <c r="Q1062" i="6"/>
  <c r="X1414" i="6" s="1"/>
  <c r="AO1414" i="6" s="1"/>
  <c r="U1064" i="6"/>
  <c r="AB1416" i="6" s="1"/>
  <c r="AS1416" i="6" s="1"/>
  <c r="S1067" i="6"/>
  <c r="Z1419" i="6" s="1"/>
  <c r="AQ1419" i="6" s="1"/>
  <c r="Q1064" i="6"/>
  <c r="X1416" i="6" s="1"/>
  <c r="AO1416" i="6" s="1"/>
  <c r="U1066" i="6"/>
  <c r="AB1418" i="6" s="1"/>
  <c r="AS1418" i="6" s="1"/>
  <c r="R996" i="6"/>
  <c r="P997" i="6"/>
  <c r="W1327" i="6" s="1"/>
  <c r="AN1327" i="6" s="1"/>
  <c r="T997" i="6"/>
  <c r="R998" i="6"/>
  <c r="Y1328" i="6" s="1"/>
  <c r="AP1328" i="6" s="1"/>
  <c r="P999" i="6"/>
  <c r="W1329" i="6" s="1"/>
  <c r="AN1329" i="6" s="1"/>
  <c r="T999" i="6"/>
  <c r="AA1329" i="6" s="1"/>
  <c r="AR1329" i="6" s="1"/>
  <c r="R1000" i="6"/>
  <c r="Y1330" i="6" s="1"/>
  <c r="AP1330" i="6" s="1"/>
  <c r="P1001" i="6"/>
  <c r="W1331" i="6" s="1"/>
  <c r="AN1331" i="6" s="1"/>
  <c r="T1001" i="6"/>
  <c r="AA1331" i="6" s="1"/>
  <c r="AR1331" i="6" s="1"/>
  <c r="S996" i="6"/>
  <c r="Z1326" i="6" s="1"/>
  <c r="AQ1326" i="6" s="1"/>
  <c r="Q997" i="6"/>
  <c r="X1327" i="6" s="1"/>
  <c r="AO1327" i="6" s="1"/>
  <c r="U997" i="6"/>
  <c r="AB1327" i="6" s="1"/>
  <c r="AS1327" i="6" s="1"/>
  <c r="S998" i="6"/>
  <c r="Z1328" i="6" s="1"/>
  <c r="AQ1328" i="6" s="1"/>
  <c r="Q999" i="6"/>
  <c r="X1329" i="6" s="1"/>
  <c r="AO1329" i="6" s="1"/>
  <c r="U999" i="6"/>
  <c r="S1000" i="6"/>
  <c r="Z1330" i="6" s="1"/>
  <c r="AQ1330" i="6" s="1"/>
  <c r="Q1001" i="6"/>
  <c r="U1001" i="6"/>
  <c r="Q996" i="6"/>
  <c r="X1326" i="6" s="1"/>
  <c r="AO1326" i="6" s="1"/>
  <c r="U996" i="6"/>
  <c r="AB1326" i="6" s="1"/>
  <c r="AS1326" i="6" s="1"/>
  <c r="S997" i="6"/>
  <c r="Z1327" i="6" s="1"/>
  <c r="AQ1327" i="6" s="1"/>
  <c r="Q998" i="6"/>
  <c r="X1328" i="6" s="1"/>
  <c r="AO1328" i="6" s="1"/>
  <c r="U998" i="6"/>
  <c r="S999" i="6"/>
  <c r="Z1329" i="6" s="1"/>
  <c r="AQ1329" i="6" s="1"/>
  <c r="Q1000" i="6"/>
  <c r="U1000" i="6"/>
  <c r="AB1330" i="6" s="1"/>
  <c r="AS1330" i="6" s="1"/>
  <c r="S1001" i="6"/>
  <c r="Z1331" i="6" s="1"/>
  <c r="AQ1331" i="6" s="1"/>
  <c r="P998" i="6"/>
  <c r="W1328" i="6" s="1"/>
  <c r="AN1328" i="6" s="1"/>
  <c r="T1000" i="6"/>
  <c r="AA1330" i="6" s="1"/>
  <c r="AR1330" i="6" s="1"/>
  <c r="P996" i="6"/>
  <c r="W1326" i="6" s="1"/>
  <c r="T998" i="6"/>
  <c r="AA1328" i="6" s="1"/>
  <c r="AR1328" i="6" s="1"/>
  <c r="R1001" i="6"/>
  <c r="Y1331" i="6" s="1"/>
  <c r="AP1331" i="6" s="1"/>
  <c r="R997" i="6"/>
  <c r="P1000" i="6"/>
  <c r="R999" i="6"/>
  <c r="Y1329" i="6" s="1"/>
  <c r="AP1329" i="6" s="1"/>
  <c r="T996" i="6"/>
  <c r="AA1326" i="6" s="1"/>
  <c r="AR1326" i="6" s="1"/>
  <c r="Q1812" i="6"/>
  <c r="U1812" i="6"/>
  <c r="AB2414" i="6" s="1"/>
  <c r="AS2414" i="6" s="1"/>
  <c r="S1813" i="6"/>
  <c r="Z2415" i="6" s="1"/>
  <c r="AQ2415" i="6" s="1"/>
  <c r="Q1814" i="6"/>
  <c r="X2416" i="6" s="1"/>
  <c r="AO2416" i="6" s="1"/>
  <c r="U1814" i="6"/>
  <c r="S1815" i="6"/>
  <c r="Z2417" i="6" s="1"/>
  <c r="AQ2417" i="6" s="1"/>
  <c r="Q1816" i="6"/>
  <c r="X2418" i="6" s="1"/>
  <c r="AO2418" i="6" s="1"/>
  <c r="U1816" i="6"/>
  <c r="AB2418" i="6" s="1"/>
  <c r="AS2418" i="6" s="1"/>
  <c r="S1817" i="6"/>
  <c r="R1812" i="6"/>
  <c r="Y2414" i="6" s="1"/>
  <c r="AP2414" i="6" s="1"/>
  <c r="P1813" i="6"/>
  <c r="W2415" i="6" s="1"/>
  <c r="AN2415" i="6" s="1"/>
  <c r="T1813" i="6"/>
  <c r="AA2415" i="6" s="1"/>
  <c r="AR2415" i="6" s="1"/>
  <c r="R1814" i="6"/>
  <c r="P1815" i="6"/>
  <c r="W2417" i="6" s="1"/>
  <c r="AN2417" i="6" s="1"/>
  <c r="T1815" i="6"/>
  <c r="AA2417" i="6" s="1"/>
  <c r="AR2417" i="6" s="1"/>
  <c r="R1816" i="6"/>
  <c r="Y2418" i="6" s="1"/>
  <c r="AP2418" i="6" s="1"/>
  <c r="P1817" i="6"/>
  <c r="T1817" i="6"/>
  <c r="AA2419" i="6" s="1"/>
  <c r="AR2419" i="6" s="1"/>
  <c r="P1812" i="6"/>
  <c r="W2414" i="6" s="1"/>
  <c r="T1812" i="6"/>
  <c r="R1813" i="6"/>
  <c r="Y2415" i="6" s="1"/>
  <c r="AP2415" i="6" s="1"/>
  <c r="P1814" i="6"/>
  <c r="W2416" i="6" s="1"/>
  <c r="AN2416" i="6" s="1"/>
  <c r="T1814" i="6"/>
  <c r="AA2416" i="6" s="1"/>
  <c r="AR2416" i="6" s="1"/>
  <c r="R1815" i="6"/>
  <c r="P1816" i="6"/>
  <c r="W2418" i="6" s="1"/>
  <c r="AN2418" i="6" s="1"/>
  <c r="T1816" i="6"/>
  <c r="AA2418" i="6" s="1"/>
  <c r="AR2418" i="6" s="1"/>
  <c r="R1817" i="6"/>
  <c r="Y2419" i="6" s="1"/>
  <c r="AP2419" i="6" s="1"/>
  <c r="U1813" i="6"/>
  <c r="S1816" i="6"/>
  <c r="S1814" i="6"/>
  <c r="Z2416" i="6" s="1"/>
  <c r="AQ2416" i="6" s="1"/>
  <c r="Q1817" i="6"/>
  <c r="X2419" i="6" s="1"/>
  <c r="AO2419" i="6" s="1"/>
  <c r="S1812" i="6"/>
  <c r="Z2414" i="6" s="1"/>
  <c r="AQ2414" i="6" s="1"/>
  <c r="Q1815" i="6"/>
  <c r="X2417" i="6" s="1"/>
  <c r="AO2417" i="6" s="1"/>
  <c r="U1817" i="6"/>
  <c r="AB2419" i="6" s="1"/>
  <c r="AS2419" i="6" s="1"/>
  <c r="Q1813" i="6"/>
  <c r="X2415" i="6" s="1"/>
  <c r="AO2415" i="6" s="1"/>
  <c r="U1815" i="6"/>
  <c r="AB2417" i="6" s="1"/>
  <c r="AS2417" i="6" s="1"/>
  <c r="P1056" i="6"/>
  <c r="W1406" i="6" s="1"/>
  <c r="AN1406" i="6" s="1"/>
  <c r="T1056" i="6"/>
  <c r="AA1406" i="6" s="1"/>
  <c r="AR1406" i="6" s="1"/>
  <c r="R1057" i="6"/>
  <c r="Y1407" i="6" s="1"/>
  <c r="AP1407" i="6" s="1"/>
  <c r="P1058" i="6"/>
  <c r="W1408" i="6" s="1"/>
  <c r="AN1408" i="6" s="1"/>
  <c r="T1058" i="6"/>
  <c r="AA1408" i="6" s="1"/>
  <c r="AR1408" i="6" s="1"/>
  <c r="R1059" i="6"/>
  <c r="Y1409" i="6" s="1"/>
  <c r="AP1409" i="6" s="1"/>
  <c r="P1060" i="6"/>
  <c r="W1410" i="6" s="1"/>
  <c r="AN1410" i="6" s="1"/>
  <c r="T1060" i="6"/>
  <c r="AA1410" i="6" s="1"/>
  <c r="AR1410" i="6" s="1"/>
  <c r="R1061" i="6"/>
  <c r="Y1411" i="6" s="1"/>
  <c r="AP1411" i="6" s="1"/>
  <c r="Q1056" i="6"/>
  <c r="X1406" i="6" s="1"/>
  <c r="AO1406" i="6" s="1"/>
  <c r="U1056" i="6"/>
  <c r="AB1406" i="6" s="1"/>
  <c r="AS1406" i="6" s="1"/>
  <c r="S1057" i="6"/>
  <c r="Z1407" i="6" s="1"/>
  <c r="AQ1407" i="6" s="1"/>
  <c r="Q1058" i="6"/>
  <c r="X1408" i="6" s="1"/>
  <c r="AO1408" i="6" s="1"/>
  <c r="U1058" i="6"/>
  <c r="AB1408" i="6" s="1"/>
  <c r="AS1408" i="6" s="1"/>
  <c r="S1059" i="6"/>
  <c r="Z1409" i="6" s="1"/>
  <c r="AQ1409" i="6" s="1"/>
  <c r="Q1060" i="6"/>
  <c r="X1410" i="6" s="1"/>
  <c r="AO1410" i="6" s="1"/>
  <c r="U1060" i="6"/>
  <c r="AB1410" i="6" s="1"/>
  <c r="AS1410" i="6" s="1"/>
  <c r="S1061" i="6"/>
  <c r="Z1411" i="6" s="1"/>
  <c r="AQ1411" i="6" s="1"/>
  <c r="S1056" i="6"/>
  <c r="Z1406" i="6" s="1"/>
  <c r="AQ1406" i="6" s="1"/>
  <c r="Q1057" i="6"/>
  <c r="X1407" i="6" s="1"/>
  <c r="AO1407" i="6" s="1"/>
  <c r="U1057" i="6"/>
  <c r="AB1407" i="6" s="1"/>
  <c r="AS1407" i="6" s="1"/>
  <c r="S1058" i="6"/>
  <c r="Z1408" i="6" s="1"/>
  <c r="AQ1408" i="6" s="1"/>
  <c r="Q1059" i="6"/>
  <c r="X1409" i="6" s="1"/>
  <c r="AO1409" i="6" s="1"/>
  <c r="U1059" i="6"/>
  <c r="AB1409" i="6" s="1"/>
  <c r="AS1409" i="6" s="1"/>
  <c r="S1060" i="6"/>
  <c r="Z1410" i="6" s="1"/>
  <c r="AQ1410" i="6" s="1"/>
  <c r="Q1061" i="6"/>
  <c r="X1411" i="6" s="1"/>
  <c r="AO1411" i="6" s="1"/>
  <c r="U1061" i="6"/>
  <c r="AB1411" i="6" s="1"/>
  <c r="AS1411" i="6" s="1"/>
  <c r="T1057" i="6"/>
  <c r="AA1407" i="6" s="1"/>
  <c r="AR1407" i="6" s="1"/>
  <c r="R1060" i="6"/>
  <c r="Y1410" i="6" s="1"/>
  <c r="AP1410" i="6" s="1"/>
  <c r="R1058" i="6"/>
  <c r="Y1408" i="6" s="1"/>
  <c r="AP1408" i="6" s="1"/>
  <c r="P1061" i="6"/>
  <c r="W1411" i="6" s="1"/>
  <c r="AN1411" i="6" s="1"/>
  <c r="P1057" i="6"/>
  <c r="W1407" i="6" s="1"/>
  <c r="AN1407" i="6" s="1"/>
  <c r="T1059" i="6"/>
  <c r="AA1409" i="6" s="1"/>
  <c r="AR1409" i="6" s="1"/>
  <c r="R1056" i="6"/>
  <c r="Y1406" i="6" s="1"/>
  <c r="AP1406" i="6" s="1"/>
  <c r="P1059" i="6"/>
  <c r="W1409" i="6" s="1"/>
  <c r="AN1409" i="6" s="1"/>
  <c r="T1061" i="6"/>
  <c r="AA1411" i="6" s="1"/>
  <c r="AR1411" i="6" s="1"/>
  <c r="S1086" i="6"/>
  <c r="Z1446" i="6" s="1"/>
  <c r="AQ1446" i="6" s="1"/>
  <c r="Q1087" i="6"/>
  <c r="X1447" i="6" s="1"/>
  <c r="AO1447" i="6" s="1"/>
  <c r="U1087" i="6"/>
  <c r="AB1447" i="6" s="1"/>
  <c r="AS1447" i="6" s="1"/>
  <c r="S1088" i="6"/>
  <c r="Z1448" i="6" s="1"/>
  <c r="AQ1448" i="6" s="1"/>
  <c r="Q1089" i="6"/>
  <c r="X1449" i="6" s="1"/>
  <c r="AO1449" i="6" s="1"/>
  <c r="U1089" i="6"/>
  <c r="AB1449" i="6" s="1"/>
  <c r="AS1449" i="6" s="1"/>
  <c r="S1090" i="6"/>
  <c r="Z1450" i="6" s="1"/>
  <c r="AQ1450" i="6" s="1"/>
  <c r="Q1091" i="6"/>
  <c r="X1451" i="6" s="1"/>
  <c r="AO1451" i="6" s="1"/>
  <c r="U1091" i="6"/>
  <c r="AB1451" i="6" s="1"/>
  <c r="AS1451" i="6" s="1"/>
  <c r="P1086" i="6"/>
  <c r="W1446" i="6" s="1"/>
  <c r="AN1446" i="6" s="1"/>
  <c r="T1086" i="6"/>
  <c r="AA1446" i="6" s="1"/>
  <c r="AR1446" i="6" s="1"/>
  <c r="R1087" i="6"/>
  <c r="Y1447" i="6" s="1"/>
  <c r="AP1447" i="6" s="1"/>
  <c r="P1088" i="6"/>
  <c r="W1448" i="6" s="1"/>
  <c r="AN1448" i="6" s="1"/>
  <c r="T1088" i="6"/>
  <c r="AA1448" i="6" s="1"/>
  <c r="AR1448" i="6" s="1"/>
  <c r="R1089" i="6"/>
  <c r="Y1449" i="6" s="1"/>
  <c r="AP1449" i="6" s="1"/>
  <c r="P1090" i="6"/>
  <c r="W1450" i="6" s="1"/>
  <c r="AN1450" i="6" s="1"/>
  <c r="T1090" i="6"/>
  <c r="AA1450" i="6" s="1"/>
  <c r="AR1450" i="6" s="1"/>
  <c r="R1091" i="6"/>
  <c r="Y1451" i="6" s="1"/>
  <c r="AP1451" i="6" s="1"/>
  <c r="R1086" i="6"/>
  <c r="Y1446" i="6" s="1"/>
  <c r="AP1446" i="6" s="1"/>
  <c r="P1087" i="6"/>
  <c r="W1447" i="6" s="1"/>
  <c r="AN1447" i="6" s="1"/>
  <c r="T1087" i="6"/>
  <c r="AA1447" i="6" s="1"/>
  <c r="AR1447" i="6" s="1"/>
  <c r="R1088" i="6"/>
  <c r="Y1448" i="6" s="1"/>
  <c r="AP1448" i="6" s="1"/>
  <c r="P1089" i="6"/>
  <c r="W1449" i="6" s="1"/>
  <c r="AN1449" i="6" s="1"/>
  <c r="T1089" i="6"/>
  <c r="AA1449" i="6" s="1"/>
  <c r="AR1449" i="6" s="1"/>
  <c r="R1090" i="6"/>
  <c r="Y1450" i="6" s="1"/>
  <c r="AP1450" i="6" s="1"/>
  <c r="P1091" i="6"/>
  <c r="W1451" i="6" s="1"/>
  <c r="AN1451" i="6" s="1"/>
  <c r="T1091" i="6"/>
  <c r="AA1451" i="6" s="1"/>
  <c r="AR1451" i="6" s="1"/>
  <c r="Q1086" i="6"/>
  <c r="X1446" i="6" s="1"/>
  <c r="AO1446" i="6" s="1"/>
  <c r="U1088" i="6"/>
  <c r="AB1448" i="6" s="1"/>
  <c r="AS1448" i="6" s="1"/>
  <c r="S1091" i="6"/>
  <c r="Z1451" i="6" s="1"/>
  <c r="AQ1451" i="6" s="1"/>
  <c r="U1086" i="6"/>
  <c r="AB1446" i="6" s="1"/>
  <c r="AS1446" i="6" s="1"/>
  <c r="S1089" i="6"/>
  <c r="Z1449" i="6" s="1"/>
  <c r="AQ1449" i="6" s="1"/>
  <c r="Q1088" i="6"/>
  <c r="X1448" i="6" s="1"/>
  <c r="AO1448" i="6" s="1"/>
  <c r="U1090" i="6"/>
  <c r="AB1450" i="6" s="1"/>
  <c r="AS1450" i="6" s="1"/>
  <c r="S1087" i="6"/>
  <c r="Z1447" i="6" s="1"/>
  <c r="AQ1447" i="6" s="1"/>
  <c r="Q1090" i="6"/>
  <c r="X1450" i="6" s="1"/>
  <c r="AO1450" i="6" s="1"/>
  <c r="P1008" i="6"/>
  <c r="W1342" i="6" s="1"/>
  <c r="T1008" i="6"/>
  <c r="AA1342" i="6" s="1"/>
  <c r="AR1342" i="6" s="1"/>
  <c r="R1009" i="6"/>
  <c r="Y1343" i="6" s="1"/>
  <c r="AP1343" i="6" s="1"/>
  <c r="P1010" i="6"/>
  <c r="T1010" i="6"/>
  <c r="AA1344" i="6" s="1"/>
  <c r="AR1344" i="6" s="1"/>
  <c r="R1011" i="6"/>
  <c r="Y1345" i="6" s="1"/>
  <c r="AP1345" i="6" s="1"/>
  <c r="P1012" i="6"/>
  <c r="W1346" i="6" s="1"/>
  <c r="AN1346" i="6" s="1"/>
  <c r="T1012" i="6"/>
  <c r="AA1346" i="6" s="1"/>
  <c r="AR1346" i="6" s="1"/>
  <c r="R1013" i="6"/>
  <c r="Y1347" i="6" s="1"/>
  <c r="AP1347" i="6" s="1"/>
  <c r="Q1008" i="6"/>
  <c r="X1342" i="6" s="1"/>
  <c r="AO1342" i="6" s="1"/>
  <c r="U1008" i="6"/>
  <c r="AB1342" i="6" s="1"/>
  <c r="AS1342" i="6" s="1"/>
  <c r="S1009" i="6"/>
  <c r="Q1010" i="6"/>
  <c r="X1344" i="6" s="1"/>
  <c r="AO1344" i="6" s="1"/>
  <c r="U1010" i="6"/>
  <c r="AB1344" i="6" s="1"/>
  <c r="AS1344" i="6" s="1"/>
  <c r="S1011" i="6"/>
  <c r="Z1345" i="6" s="1"/>
  <c r="AQ1345" i="6" s="1"/>
  <c r="Q1012" i="6"/>
  <c r="X1346" i="6" s="1"/>
  <c r="AO1346" i="6" s="1"/>
  <c r="U1012" i="6"/>
  <c r="AB1346" i="6" s="1"/>
  <c r="AS1346" i="6" s="1"/>
  <c r="S1013" i="6"/>
  <c r="S1008" i="6"/>
  <c r="Z1342" i="6" s="1"/>
  <c r="AQ1342" i="6" s="1"/>
  <c r="Q1009" i="6"/>
  <c r="X1343" i="6" s="1"/>
  <c r="AO1343" i="6" s="1"/>
  <c r="U1009" i="6"/>
  <c r="AB1343" i="6" s="1"/>
  <c r="AS1343" i="6" s="1"/>
  <c r="S1010" i="6"/>
  <c r="Q1011" i="6"/>
  <c r="U1011" i="6"/>
  <c r="AB1345" i="6" s="1"/>
  <c r="AS1345" i="6" s="1"/>
  <c r="S1012" i="6"/>
  <c r="Q1013" i="6"/>
  <c r="X1347" i="6" s="1"/>
  <c r="AO1347" i="6" s="1"/>
  <c r="U1013" i="6"/>
  <c r="AB1347" i="6" s="1"/>
  <c r="AS1347" i="6" s="1"/>
  <c r="R1008" i="6"/>
  <c r="Y1342" i="6" s="1"/>
  <c r="AP1342" i="6" s="1"/>
  <c r="P1011" i="6"/>
  <c r="W1345" i="6" s="1"/>
  <c r="AN1345" i="6" s="1"/>
  <c r="T1013" i="6"/>
  <c r="AA1347" i="6" s="1"/>
  <c r="AR1347" i="6" s="1"/>
  <c r="P1009" i="6"/>
  <c r="W1343" i="6" s="1"/>
  <c r="AN1343" i="6" s="1"/>
  <c r="T1011" i="6"/>
  <c r="AA1345" i="6" s="1"/>
  <c r="AR1345" i="6" s="1"/>
  <c r="R1010" i="6"/>
  <c r="Y1344" i="6" s="1"/>
  <c r="AP1344" i="6" s="1"/>
  <c r="P1013" i="6"/>
  <c r="W1347" i="6" s="1"/>
  <c r="AN1347" i="6" s="1"/>
  <c r="R1012" i="6"/>
  <c r="T1009" i="6"/>
  <c r="S1248" i="6"/>
  <c r="Z1662" i="6" s="1"/>
  <c r="AQ1662" i="6" s="1"/>
  <c r="Q1249" i="6"/>
  <c r="X1663" i="6" s="1"/>
  <c r="AO1663" i="6" s="1"/>
  <c r="U1249" i="6"/>
  <c r="AB1663" i="6" s="1"/>
  <c r="AS1663" i="6" s="1"/>
  <c r="S1250" i="6"/>
  <c r="Z1664" i="6" s="1"/>
  <c r="AQ1664" i="6" s="1"/>
  <c r="Q1251" i="6"/>
  <c r="U1251" i="6"/>
  <c r="AB1665" i="6" s="1"/>
  <c r="AS1665" i="6" s="1"/>
  <c r="S1252" i="6"/>
  <c r="Z1666" i="6" s="1"/>
  <c r="AQ1666" i="6" s="1"/>
  <c r="Q1253" i="6"/>
  <c r="X1667" i="6" s="1"/>
  <c r="AO1667" i="6" s="1"/>
  <c r="U1253" i="6"/>
  <c r="P1248" i="6"/>
  <c r="W1662" i="6" s="1"/>
  <c r="T1248" i="6"/>
  <c r="AA1662" i="6" s="1"/>
  <c r="AR1662" i="6" s="1"/>
  <c r="R1249" i="6"/>
  <c r="Y1663" i="6" s="1"/>
  <c r="AP1663" i="6" s="1"/>
  <c r="P1250" i="6"/>
  <c r="W1664" i="6" s="1"/>
  <c r="AN1664" i="6" s="1"/>
  <c r="T1250" i="6"/>
  <c r="R1251" i="6"/>
  <c r="Y1665" i="6" s="1"/>
  <c r="AP1665" i="6" s="1"/>
  <c r="P1252" i="6"/>
  <c r="T1252" i="6"/>
  <c r="AA1666" i="6" s="1"/>
  <c r="AR1666" i="6" s="1"/>
  <c r="R1253" i="6"/>
  <c r="Y1667" i="6" s="1"/>
  <c r="AP1667" i="6" s="1"/>
  <c r="R1248" i="6"/>
  <c r="Y1662" i="6" s="1"/>
  <c r="AP1662" i="6" s="1"/>
  <c r="P1249" i="6"/>
  <c r="T1249" i="6"/>
  <c r="AA1663" i="6" s="1"/>
  <c r="AR1663" i="6" s="1"/>
  <c r="R1250" i="6"/>
  <c r="Y1664" i="6" s="1"/>
  <c r="AP1664" i="6" s="1"/>
  <c r="P1251" i="6"/>
  <c r="W1665" i="6" s="1"/>
  <c r="AN1665" i="6" s="1"/>
  <c r="T1251" i="6"/>
  <c r="R1252" i="6"/>
  <c r="Y1666" i="6" s="1"/>
  <c r="AP1666" i="6" s="1"/>
  <c r="P1253" i="6"/>
  <c r="W1667" i="6" s="1"/>
  <c r="AN1667" i="6" s="1"/>
  <c r="T1253" i="6"/>
  <c r="AA1667" i="6" s="1"/>
  <c r="AR1667" i="6" s="1"/>
  <c r="U1248" i="6"/>
  <c r="AB1662" i="6" s="1"/>
  <c r="AS1662" i="6" s="1"/>
  <c r="S1251" i="6"/>
  <c r="Z1665" i="6" s="1"/>
  <c r="AQ1665" i="6" s="1"/>
  <c r="S1249" i="6"/>
  <c r="Q1252" i="6"/>
  <c r="Q1248" i="6"/>
  <c r="X1662" i="6" s="1"/>
  <c r="AO1662" i="6" s="1"/>
  <c r="U1250" i="6"/>
  <c r="AB1664" i="6" s="1"/>
  <c r="AS1664" i="6" s="1"/>
  <c r="S1253" i="6"/>
  <c r="Z1667" i="6" s="1"/>
  <c r="AQ1667" i="6" s="1"/>
  <c r="Q1250" i="6"/>
  <c r="X1664" i="6" s="1"/>
  <c r="AO1664" i="6" s="1"/>
  <c r="U1252" i="6"/>
  <c r="AB1666" i="6" s="1"/>
  <c r="AS1666" i="6" s="1"/>
  <c r="S546" i="6"/>
  <c r="Z726" i="6" s="1"/>
  <c r="AQ726" i="6" s="1"/>
  <c r="Q547" i="6"/>
  <c r="U547" i="6"/>
  <c r="AB727" i="6" s="1"/>
  <c r="AS727" i="6" s="1"/>
  <c r="S548" i="6"/>
  <c r="Q549" i="6"/>
  <c r="X729" i="6" s="1"/>
  <c r="AO729" i="6" s="1"/>
  <c r="U549" i="6"/>
  <c r="AB729" i="6" s="1"/>
  <c r="AS729" i="6" s="1"/>
  <c r="S550" i="6"/>
  <c r="Z730" i="6" s="1"/>
  <c r="AQ730" i="6" s="1"/>
  <c r="Q551" i="6"/>
  <c r="X731" i="6" s="1"/>
  <c r="AO731" i="6" s="1"/>
  <c r="U551" i="6"/>
  <c r="P546" i="6"/>
  <c r="W726" i="6" s="1"/>
  <c r="T546" i="6"/>
  <c r="R547" i="6"/>
  <c r="Y727" i="6" s="1"/>
  <c r="AP727" i="6" s="1"/>
  <c r="P548" i="6"/>
  <c r="W728" i="6" s="1"/>
  <c r="AN728" i="6" s="1"/>
  <c r="T548" i="6"/>
  <c r="R549" i="6"/>
  <c r="Y729" i="6" s="1"/>
  <c r="AP729" i="6" s="1"/>
  <c r="P550" i="6"/>
  <c r="W730" i="6" s="1"/>
  <c r="AN730" i="6" s="1"/>
  <c r="T550" i="6"/>
  <c r="R551" i="6"/>
  <c r="Y731" i="6" s="1"/>
  <c r="AP731" i="6" s="1"/>
  <c r="R546" i="6"/>
  <c r="Y726" i="6" s="1"/>
  <c r="AP726" i="6" s="1"/>
  <c r="P547" i="6"/>
  <c r="W727" i="6" s="1"/>
  <c r="AN727" i="6" s="1"/>
  <c r="T547" i="6"/>
  <c r="AA727" i="6" s="1"/>
  <c r="AR727" i="6" s="1"/>
  <c r="R548" i="6"/>
  <c r="P549" i="6"/>
  <c r="W729" i="6" s="1"/>
  <c r="AN729" i="6" s="1"/>
  <c r="T549" i="6"/>
  <c r="AA729" i="6" s="1"/>
  <c r="AR729" i="6" s="1"/>
  <c r="R550" i="6"/>
  <c r="Y730" i="6" s="1"/>
  <c r="AP730" i="6" s="1"/>
  <c r="P551" i="6"/>
  <c r="W731" i="6" s="1"/>
  <c r="AN731" i="6" s="1"/>
  <c r="T551" i="6"/>
  <c r="AA731" i="6" s="1"/>
  <c r="AR731" i="6" s="1"/>
  <c r="Q548" i="6"/>
  <c r="X728" i="6" s="1"/>
  <c r="AO728" i="6" s="1"/>
  <c r="U550" i="6"/>
  <c r="AB730" i="6" s="1"/>
  <c r="AS730" i="6" s="1"/>
  <c r="Q546" i="6"/>
  <c r="X726" i="6" s="1"/>
  <c r="AO726" i="6" s="1"/>
  <c r="U548" i="6"/>
  <c r="AB728" i="6" s="1"/>
  <c r="AS728" i="6" s="1"/>
  <c r="S551" i="6"/>
  <c r="Z731" i="6" s="1"/>
  <c r="AQ731" i="6" s="1"/>
  <c r="S547" i="6"/>
  <c r="Q550" i="6"/>
  <c r="U546" i="6"/>
  <c r="AB726" i="6" s="1"/>
  <c r="AS726" i="6" s="1"/>
  <c r="S549" i="6"/>
  <c r="Z729" i="6" s="1"/>
  <c r="AQ729" i="6" s="1"/>
  <c r="Q1428" i="6"/>
  <c r="X1902" i="6" s="1"/>
  <c r="AO1902" i="6" s="1"/>
  <c r="U1428" i="6"/>
  <c r="AB1902" i="6" s="1"/>
  <c r="AS1902" i="6" s="1"/>
  <c r="S1429" i="6"/>
  <c r="Z1903" i="6" s="1"/>
  <c r="AQ1903" i="6" s="1"/>
  <c r="Q1430" i="6"/>
  <c r="X1904" i="6" s="1"/>
  <c r="AO1904" i="6" s="1"/>
  <c r="U1430" i="6"/>
  <c r="AB1904" i="6" s="1"/>
  <c r="AS1904" i="6" s="1"/>
  <c r="S1431" i="6"/>
  <c r="Z1905" i="6" s="1"/>
  <c r="AQ1905" i="6" s="1"/>
  <c r="Q1432" i="6"/>
  <c r="U1432" i="6"/>
  <c r="S1433" i="6"/>
  <c r="Z1907" i="6" s="1"/>
  <c r="AQ1907" i="6" s="1"/>
  <c r="R1428" i="6"/>
  <c r="Y1902" i="6" s="1"/>
  <c r="AP1902" i="6" s="1"/>
  <c r="P1429" i="6"/>
  <c r="W1903" i="6" s="1"/>
  <c r="AN1903" i="6" s="1"/>
  <c r="T1429" i="6"/>
  <c r="R1430" i="6"/>
  <c r="Y1904" i="6" s="1"/>
  <c r="AP1904" i="6" s="1"/>
  <c r="P1431" i="6"/>
  <c r="W1905" i="6" s="1"/>
  <c r="AN1905" i="6" s="1"/>
  <c r="T1431" i="6"/>
  <c r="AA1905" i="6" s="1"/>
  <c r="AR1905" i="6" s="1"/>
  <c r="R1432" i="6"/>
  <c r="P1433" i="6"/>
  <c r="W1907" i="6" s="1"/>
  <c r="AN1907" i="6" s="1"/>
  <c r="T1433" i="6"/>
  <c r="AA1907" i="6" s="1"/>
  <c r="AR1907" i="6" s="1"/>
  <c r="P1428" i="6"/>
  <c r="W1902" i="6" s="1"/>
  <c r="T1428" i="6"/>
  <c r="AA1902" i="6" s="1"/>
  <c r="AR1902" i="6" s="1"/>
  <c r="R1429" i="6"/>
  <c r="Y1903" i="6" s="1"/>
  <c r="AP1903" i="6" s="1"/>
  <c r="P1430" i="6"/>
  <c r="W1904" i="6" s="1"/>
  <c r="AN1904" i="6" s="1"/>
  <c r="T1430" i="6"/>
  <c r="R1431" i="6"/>
  <c r="Y1905" i="6" s="1"/>
  <c r="AP1905" i="6" s="1"/>
  <c r="P1432" i="6"/>
  <c r="W1906" i="6" s="1"/>
  <c r="AN1906" i="6" s="1"/>
  <c r="T1432" i="6"/>
  <c r="AA1906" i="6" s="1"/>
  <c r="AR1906" i="6" s="1"/>
  <c r="R1433" i="6"/>
  <c r="S1430" i="6"/>
  <c r="Z1904" i="6" s="1"/>
  <c r="AQ1904" i="6" s="1"/>
  <c r="Q1433" i="6"/>
  <c r="X1907" i="6" s="1"/>
  <c r="AO1907" i="6" s="1"/>
  <c r="S1428" i="6"/>
  <c r="Z1902" i="6" s="1"/>
  <c r="AQ1902" i="6" s="1"/>
  <c r="Q1431" i="6"/>
  <c r="X1905" i="6" s="1"/>
  <c r="AO1905" i="6" s="1"/>
  <c r="U1433" i="6"/>
  <c r="AB1907" i="6" s="1"/>
  <c r="AS1907" i="6" s="1"/>
  <c r="U1429" i="6"/>
  <c r="AB1903" i="6" s="1"/>
  <c r="AS1903" i="6" s="1"/>
  <c r="S1432" i="6"/>
  <c r="Z1906" i="6" s="1"/>
  <c r="AQ1906" i="6" s="1"/>
  <c r="Q1429" i="6"/>
  <c r="U1431" i="6"/>
  <c r="S1296" i="6"/>
  <c r="Q1297" i="6"/>
  <c r="X1727" i="6" s="1"/>
  <c r="AO1727" i="6" s="1"/>
  <c r="U1297" i="6"/>
  <c r="AB1727" i="6" s="1"/>
  <c r="AS1727" i="6" s="1"/>
  <c r="S1298" i="6"/>
  <c r="Z1728" i="6" s="1"/>
  <c r="AQ1728" i="6" s="1"/>
  <c r="Q1299" i="6"/>
  <c r="U1299" i="6"/>
  <c r="AB1729" i="6" s="1"/>
  <c r="AS1729" i="6" s="1"/>
  <c r="S1300" i="6"/>
  <c r="Z1730" i="6" s="1"/>
  <c r="AQ1730" i="6" s="1"/>
  <c r="Q1301" i="6"/>
  <c r="X1731" i="6" s="1"/>
  <c r="AO1731" i="6" s="1"/>
  <c r="U1301" i="6"/>
  <c r="P1296" i="6"/>
  <c r="W1726" i="6" s="1"/>
  <c r="T1296" i="6"/>
  <c r="AA1726" i="6" s="1"/>
  <c r="AR1726" i="6" s="1"/>
  <c r="R1297" i="6"/>
  <c r="Y1727" i="6" s="1"/>
  <c r="AP1727" i="6" s="1"/>
  <c r="P1298" i="6"/>
  <c r="W1728" i="6" s="1"/>
  <c r="AN1728" i="6" s="1"/>
  <c r="T1298" i="6"/>
  <c r="R1299" i="6"/>
  <c r="Y1729" i="6" s="1"/>
  <c r="AP1729" i="6" s="1"/>
  <c r="P1300" i="6"/>
  <c r="T1300" i="6"/>
  <c r="AA1730" i="6" s="1"/>
  <c r="AR1730" i="6" s="1"/>
  <c r="R1301" i="6"/>
  <c r="Y1731" i="6" s="1"/>
  <c r="AP1731" i="6" s="1"/>
  <c r="R1296" i="6"/>
  <c r="Y1726" i="6" s="1"/>
  <c r="AP1726" i="6" s="1"/>
  <c r="P1297" i="6"/>
  <c r="T1297" i="6"/>
  <c r="AA1727" i="6" s="1"/>
  <c r="AR1727" i="6" s="1"/>
  <c r="R1298" i="6"/>
  <c r="Y1728" i="6" s="1"/>
  <c r="AP1728" i="6" s="1"/>
  <c r="P1299" i="6"/>
  <c r="W1729" i="6" s="1"/>
  <c r="AN1729" i="6" s="1"/>
  <c r="T1299" i="6"/>
  <c r="R1300" i="6"/>
  <c r="Y1730" i="6" s="1"/>
  <c r="AP1730" i="6" s="1"/>
  <c r="P1301" i="6"/>
  <c r="W1731" i="6" s="1"/>
  <c r="AN1731" i="6" s="1"/>
  <c r="T1301" i="6"/>
  <c r="AA1731" i="6" s="1"/>
  <c r="AR1731" i="6" s="1"/>
  <c r="Q1298" i="6"/>
  <c r="X1728" i="6" s="1"/>
  <c r="AO1728" i="6" s="1"/>
  <c r="U1300" i="6"/>
  <c r="AB1730" i="6" s="1"/>
  <c r="AS1730" i="6" s="1"/>
  <c r="U1296" i="6"/>
  <c r="AB1726" i="6" s="1"/>
  <c r="AS1726" i="6" s="1"/>
  <c r="S1299" i="6"/>
  <c r="Z1729" i="6" s="1"/>
  <c r="AQ1729" i="6" s="1"/>
  <c r="Q1296" i="6"/>
  <c r="X1726" i="6" s="1"/>
  <c r="AO1726" i="6" s="1"/>
  <c r="U1298" i="6"/>
  <c r="AB1728" i="6" s="1"/>
  <c r="AS1728" i="6" s="1"/>
  <c r="S1301" i="6"/>
  <c r="Z1731" i="6" s="1"/>
  <c r="AQ1731" i="6" s="1"/>
  <c r="S1297" i="6"/>
  <c r="Q1300" i="6"/>
  <c r="Q450" i="6"/>
  <c r="X598" i="6" s="1"/>
  <c r="AO598" i="6" s="1"/>
  <c r="U450" i="6"/>
  <c r="AB598" i="6" s="1"/>
  <c r="AS598" i="6" s="1"/>
  <c r="S451" i="6"/>
  <c r="Q452" i="6"/>
  <c r="X600" i="6" s="1"/>
  <c r="AO600" i="6" s="1"/>
  <c r="U452" i="6"/>
  <c r="AB600" i="6" s="1"/>
  <c r="AS600" i="6" s="1"/>
  <c r="S453" i="6"/>
  <c r="Z601" i="6" s="1"/>
  <c r="AQ601" i="6" s="1"/>
  <c r="Q454" i="6"/>
  <c r="U454" i="6"/>
  <c r="AB602" i="6" s="1"/>
  <c r="AS602" i="6" s="1"/>
  <c r="S455" i="6"/>
  <c r="Z603" i="6" s="1"/>
  <c r="AQ603" i="6" s="1"/>
  <c r="R450" i="6"/>
  <c r="Y598" i="6" s="1"/>
  <c r="AP598" i="6" s="1"/>
  <c r="P451" i="6"/>
  <c r="T451" i="6"/>
  <c r="R452" i="6"/>
  <c r="Y600" i="6" s="1"/>
  <c r="AP600" i="6" s="1"/>
  <c r="P453" i="6"/>
  <c r="W601" i="6" s="1"/>
  <c r="AN601" i="6" s="1"/>
  <c r="T453" i="6"/>
  <c r="AA601" i="6" s="1"/>
  <c r="AR601" i="6" s="1"/>
  <c r="R454" i="6"/>
  <c r="P455" i="6"/>
  <c r="W603" i="6" s="1"/>
  <c r="AN603" i="6" s="1"/>
  <c r="T455" i="6"/>
  <c r="P450" i="6"/>
  <c r="W598" i="6" s="1"/>
  <c r="T450" i="6"/>
  <c r="AA598" i="6" s="1"/>
  <c r="AR598" i="6" s="1"/>
  <c r="R451" i="6"/>
  <c r="Y599" i="6" s="1"/>
  <c r="AP599" i="6" s="1"/>
  <c r="P452" i="6"/>
  <c r="T452" i="6"/>
  <c r="AA600" i="6" s="1"/>
  <c r="AR600" i="6" s="1"/>
  <c r="R453" i="6"/>
  <c r="Y601" i="6" s="1"/>
  <c r="AP601" i="6" s="1"/>
  <c r="P454" i="6"/>
  <c r="W602" i="6" s="1"/>
  <c r="AN602" i="6" s="1"/>
  <c r="T454" i="6"/>
  <c r="AA602" i="6" s="1"/>
  <c r="AR602" i="6" s="1"/>
  <c r="R455" i="6"/>
  <c r="Y603" i="6" s="1"/>
  <c r="AP603" i="6" s="1"/>
  <c r="Q451" i="6"/>
  <c r="X599" i="6" s="1"/>
  <c r="AO599" i="6" s="1"/>
  <c r="U453" i="6"/>
  <c r="AB601" i="6" s="1"/>
  <c r="AS601" i="6" s="1"/>
  <c r="U451" i="6"/>
  <c r="AB599" i="6" s="1"/>
  <c r="AS599" i="6" s="1"/>
  <c r="S454" i="6"/>
  <c r="S450" i="6"/>
  <c r="Z598" i="6" s="1"/>
  <c r="AQ598" i="6" s="1"/>
  <c r="Q453" i="6"/>
  <c r="U455" i="6"/>
  <c r="AB603" i="6" s="1"/>
  <c r="AS603" i="6" s="1"/>
  <c r="S452" i="6"/>
  <c r="Z600" i="6" s="1"/>
  <c r="AQ600" i="6" s="1"/>
  <c r="Q455" i="6"/>
  <c r="X603" i="6" s="1"/>
  <c r="AO603" i="6" s="1"/>
  <c r="S1656" i="6"/>
  <c r="Z2206" i="6" s="1"/>
  <c r="AQ2206" i="6" s="1"/>
  <c r="Q1657" i="6"/>
  <c r="U1657" i="6"/>
  <c r="AB2207" i="6" s="1"/>
  <c r="AS2207" i="6" s="1"/>
  <c r="S1658" i="6"/>
  <c r="Z2208" i="6" s="1"/>
  <c r="AQ2208" i="6" s="1"/>
  <c r="Q1659" i="6"/>
  <c r="X2209" i="6" s="1"/>
  <c r="AO2209" i="6" s="1"/>
  <c r="U1659" i="6"/>
  <c r="AB2209" i="6" s="1"/>
  <c r="AS2209" i="6" s="1"/>
  <c r="S1660" i="6"/>
  <c r="Z2210" i="6" s="1"/>
  <c r="AQ2210" i="6" s="1"/>
  <c r="Q1661" i="6"/>
  <c r="U1661" i="6"/>
  <c r="AB2211" i="6" s="1"/>
  <c r="AS2211" i="6" s="1"/>
  <c r="P1656" i="6"/>
  <c r="W2206" i="6" s="1"/>
  <c r="T1656" i="6"/>
  <c r="AA2206" i="6" s="1"/>
  <c r="AR2206" i="6" s="1"/>
  <c r="R1657" i="6"/>
  <c r="P1658" i="6"/>
  <c r="W2208" i="6" s="1"/>
  <c r="AN2208" i="6" s="1"/>
  <c r="T1658" i="6"/>
  <c r="AA2208" i="6" s="1"/>
  <c r="AR2208" i="6" s="1"/>
  <c r="R1659" i="6"/>
  <c r="Y2209" i="6" s="1"/>
  <c r="AP2209" i="6" s="1"/>
  <c r="P1660" i="6"/>
  <c r="T1660" i="6"/>
  <c r="AA2210" i="6" s="1"/>
  <c r="AR2210" i="6" s="1"/>
  <c r="R1661" i="6"/>
  <c r="Y2211" i="6" s="1"/>
  <c r="AP2211" i="6" s="1"/>
  <c r="R1656" i="6"/>
  <c r="P1657" i="6"/>
  <c r="W2207" i="6" s="1"/>
  <c r="AN2207" i="6" s="1"/>
  <c r="T1657" i="6"/>
  <c r="AA2207" i="6" s="1"/>
  <c r="AR2207" i="6" s="1"/>
  <c r="R1658" i="6"/>
  <c r="Y2208" i="6" s="1"/>
  <c r="AP2208" i="6" s="1"/>
  <c r="P1659" i="6"/>
  <c r="T1659" i="6"/>
  <c r="AA2209" i="6" s="1"/>
  <c r="AR2209" i="6" s="1"/>
  <c r="R1660" i="6"/>
  <c r="Y2210" i="6" s="1"/>
  <c r="AP2210" i="6" s="1"/>
  <c r="P1661" i="6"/>
  <c r="W2211" i="6" s="1"/>
  <c r="AN2211" i="6" s="1"/>
  <c r="T1661" i="6"/>
  <c r="Q1658" i="6"/>
  <c r="X2208" i="6" s="1"/>
  <c r="AO2208" i="6" s="1"/>
  <c r="U1660" i="6"/>
  <c r="AB2210" i="6" s="1"/>
  <c r="AS2210" i="6" s="1"/>
  <c r="Q1656" i="6"/>
  <c r="X2206" i="6" s="1"/>
  <c r="AO2206" i="6" s="1"/>
  <c r="U1658" i="6"/>
  <c r="AB2208" i="6" s="1"/>
  <c r="AS2208" i="6" s="1"/>
  <c r="S1661" i="6"/>
  <c r="Z2211" i="6" s="1"/>
  <c r="AQ2211" i="6" s="1"/>
  <c r="U1656" i="6"/>
  <c r="S1659" i="6"/>
  <c r="S1657" i="6"/>
  <c r="Z2207" i="6" s="1"/>
  <c r="AQ2207" i="6" s="1"/>
  <c r="Q1660" i="6"/>
  <c r="X2210" i="6" s="1"/>
  <c r="AO2210" i="6" s="1"/>
  <c r="Q1644" i="6"/>
  <c r="X2190" i="6" s="1"/>
  <c r="AO2190" i="6" s="1"/>
  <c r="U1644" i="6"/>
  <c r="AB2190" i="6" s="1"/>
  <c r="AS2190" i="6" s="1"/>
  <c r="S1645" i="6"/>
  <c r="Q1646" i="6"/>
  <c r="X2192" i="6" s="1"/>
  <c r="AO2192" i="6" s="1"/>
  <c r="U1646" i="6"/>
  <c r="S1647" i="6"/>
  <c r="Z2193" i="6" s="1"/>
  <c r="AQ2193" i="6" s="1"/>
  <c r="Q1648" i="6"/>
  <c r="X2194" i="6" s="1"/>
  <c r="AO2194" i="6" s="1"/>
  <c r="U1648" i="6"/>
  <c r="AB2194" i="6" s="1"/>
  <c r="AS2194" i="6" s="1"/>
  <c r="S1649" i="6"/>
  <c r="Z2195" i="6" s="1"/>
  <c r="AQ2195" i="6" s="1"/>
  <c r="R1644" i="6"/>
  <c r="Y2190" i="6" s="1"/>
  <c r="AP2190" i="6" s="1"/>
  <c r="P1645" i="6"/>
  <c r="W2191" i="6" s="1"/>
  <c r="AN2191" i="6" s="1"/>
  <c r="T1645" i="6"/>
  <c r="R1646" i="6"/>
  <c r="Y2192" i="6" s="1"/>
  <c r="AP2192" i="6" s="1"/>
  <c r="P1647" i="6"/>
  <c r="W2193" i="6" s="1"/>
  <c r="AN2193" i="6" s="1"/>
  <c r="T1647" i="6"/>
  <c r="AA2193" i="6" s="1"/>
  <c r="AR2193" i="6" s="1"/>
  <c r="R1648" i="6"/>
  <c r="P1649" i="6"/>
  <c r="W2195" i="6" s="1"/>
  <c r="AN2195" i="6" s="1"/>
  <c r="T1649" i="6"/>
  <c r="AA2195" i="6" s="1"/>
  <c r="AR2195" i="6" s="1"/>
  <c r="P1644" i="6"/>
  <c r="W2190" i="6" s="1"/>
  <c r="T1644" i="6"/>
  <c r="AA2190" i="6" s="1"/>
  <c r="AR2190" i="6" s="1"/>
  <c r="R1645" i="6"/>
  <c r="Y2191" i="6" s="1"/>
  <c r="AP2191" i="6" s="1"/>
  <c r="P1646" i="6"/>
  <c r="W2192" i="6" s="1"/>
  <c r="AN2192" i="6" s="1"/>
  <c r="T1646" i="6"/>
  <c r="R1647" i="6"/>
  <c r="Y2193" i="6" s="1"/>
  <c r="AP2193" i="6" s="1"/>
  <c r="P1648" i="6"/>
  <c r="W2194" i="6" s="1"/>
  <c r="AN2194" i="6" s="1"/>
  <c r="T1648" i="6"/>
  <c r="AA2194" i="6" s="1"/>
  <c r="AR2194" i="6" s="1"/>
  <c r="R1649" i="6"/>
  <c r="Q1645" i="6"/>
  <c r="U1647" i="6"/>
  <c r="U1645" i="6"/>
  <c r="AB2191" i="6" s="1"/>
  <c r="AS2191" i="6" s="1"/>
  <c r="S1648" i="6"/>
  <c r="Z2194" i="6" s="1"/>
  <c r="AQ2194" i="6" s="1"/>
  <c r="S1646" i="6"/>
  <c r="Z2192" i="6" s="1"/>
  <c r="AQ2192" i="6" s="1"/>
  <c r="Q1649" i="6"/>
  <c r="X2195" i="6" s="1"/>
  <c r="AO2195" i="6" s="1"/>
  <c r="S1644" i="6"/>
  <c r="Z2190" i="6" s="1"/>
  <c r="AQ2190" i="6" s="1"/>
  <c r="Q1647" i="6"/>
  <c r="X2193" i="6" s="1"/>
  <c r="AO2193" i="6" s="1"/>
  <c r="U1649" i="6"/>
  <c r="AB2195" i="6" s="1"/>
  <c r="AS2195" i="6" s="1"/>
  <c r="R552" i="6"/>
  <c r="Y734" i="6" s="1"/>
  <c r="AP734" i="6" s="1"/>
  <c r="P553" i="6"/>
  <c r="W735" i="6" s="1"/>
  <c r="AN735" i="6" s="1"/>
  <c r="T553" i="6"/>
  <c r="AA735" i="6" s="1"/>
  <c r="AR735" i="6" s="1"/>
  <c r="R554" i="6"/>
  <c r="P555" i="6"/>
  <c r="W737" i="6" s="1"/>
  <c r="AN737" i="6" s="1"/>
  <c r="T555" i="6"/>
  <c r="AA737" i="6" s="1"/>
  <c r="AR737" i="6" s="1"/>
  <c r="R556" i="6"/>
  <c r="Y738" i="6" s="1"/>
  <c r="AP738" i="6" s="1"/>
  <c r="P557" i="6"/>
  <c r="W739" i="6" s="1"/>
  <c r="AN739" i="6" s="1"/>
  <c r="T557" i="6"/>
  <c r="AA739" i="6" s="1"/>
  <c r="AR739" i="6" s="1"/>
  <c r="S552" i="6"/>
  <c r="Z734" i="6" s="1"/>
  <c r="AQ734" i="6" s="1"/>
  <c r="Q553" i="6"/>
  <c r="U553" i="6"/>
  <c r="AB735" i="6" s="1"/>
  <c r="AS735" i="6" s="1"/>
  <c r="S554" i="6"/>
  <c r="Z736" i="6" s="1"/>
  <c r="AQ736" i="6" s="1"/>
  <c r="Q555" i="6"/>
  <c r="X737" i="6" s="1"/>
  <c r="AO737" i="6" s="1"/>
  <c r="U555" i="6"/>
  <c r="AB737" i="6" s="1"/>
  <c r="AS737" i="6" s="1"/>
  <c r="S556" i="6"/>
  <c r="Z738" i="6" s="1"/>
  <c r="AQ738" i="6" s="1"/>
  <c r="Q557" i="6"/>
  <c r="U557" i="6"/>
  <c r="Q552" i="6"/>
  <c r="X734" i="6" s="1"/>
  <c r="AO734" i="6" s="1"/>
  <c r="U552" i="6"/>
  <c r="AB734" i="6" s="1"/>
  <c r="AS734" i="6" s="1"/>
  <c r="S553" i="6"/>
  <c r="Z735" i="6" s="1"/>
  <c r="AQ735" i="6" s="1"/>
  <c r="Q554" i="6"/>
  <c r="X736" i="6" s="1"/>
  <c r="AO736" i="6" s="1"/>
  <c r="U554" i="6"/>
  <c r="S555" i="6"/>
  <c r="Q556" i="6"/>
  <c r="X738" i="6" s="1"/>
  <c r="AO738" i="6" s="1"/>
  <c r="U556" i="6"/>
  <c r="S557" i="6"/>
  <c r="Z739" i="6" s="1"/>
  <c r="AQ739" i="6" s="1"/>
  <c r="R553" i="6"/>
  <c r="P556" i="6"/>
  <c r="P554" i="6"/>
  <c r="W736" i="6" s="1"/>
  <c r="AN736" i="6" s="1"/>
  <c r="T556" i="6"/>
  <c r="AA738" i="6" s="1"/>
  <c r="AR738" i="6" s="1"/>
  <c r="T552" i="6"/>
  <c r="AA734" i="6" s="1"/>
  <c r="AR734" i="6" s="1"/>
  <c r="R555" i="6"/>
  <c r="Y737" i="6" s="1"/>
  <c r="AP737" i="6" s="1"/>
  <c r="T554" i="6"/>
  <c r="AA736" i="6" s="1"/>
  <c r="AR736" i="6" s="1"/>
  <c r="R557" i="6"/>
  <c r="Y739" i="6" s="1"/>
  <c r="AP739" i="6" s="1"/>
  <c r="P552" i="6"/>
  <c r="W734" i="6" s="1"/>
  <c r="Q1716" i="6"/>
  <c r="U1716" i="6"/>
  <c r="AB2286" i="6" s="1"/>
  <c r="AS2286" i="6" s="1"/>
  <c r="S1717" i="6"/>
  <c r="Q1718" i="6"/>
  <c r="X2288" i="6" s="1"/>
  <c r="AO2288" i="6" s="1"/>
  <c r="U1718" i="6"/>
  <c r="AB2288" i="6" s="1"/>
  <c r="AS2288" i="6" s="1"/>
  <c r="S1719" i="6"/>
  <c r="Z2289" i="6" s="1"/>
  <c r="AQ2289" i="6" s="1"/>
  <c r="Q1720" i="6"/>
  <c r="X2290" i="6" s="1"/>
  <c r="AO2290" i="6" s="1"/>
  <c r="U1720" i="6"/>
  <c r="AB2290" i="6" s="1"/>
  <c r="AS2290" i="6" s="1"/>
  <c r="S1721" i="6"/>
  <c r="Z2291" i="6" s="1"/>
  <c r="AQ2291" i="6" s="1"/>
  <c r="R1716" i="6"/>
  <c r="Y2286" i="6" s="1"/>
  <c r="AP2286" i="6" s="1"/>
  <c r="P1717" i="6"/>
  <c r="W2287" i="6" s="1"/>
  <c r="AN2287" i="6" s="1"/>
  <c r="T1717" i="6"/>
  <c r="AA2287" i="6" s="1"/>
  <c r="AR2287" i="6" s="1"/>
  <c r="R1718" i="6"/>
  <c r="Y2288" i="6" s="1"/>
  <c r="AP2288" i="6" s="1"/>
  <c r="P1719" i="6"/>
  <c r="W2289" i="6" s="1"/>
  <c r="AN2289" i="6" s="1"/>
  <c r="T1719" i="6"/>
  <c r="R1720" i="6"/>
  <c r="Y2290" i="6" s="1"/>
  <c r="AP2290" i="6" s="1"/>
  <c r="P1721" i="6"/>
  <c r="T1721" i="6"/>
  <c r="AA2291" i="6" s="1"/>
  <c r="AR2291" i="6" s="1"/>
  <c r="P1716" i="6"/>
  <c r="W2286" i="6" s="1"/>
  <c r="T1716" i="6"/>
  <c r="R1717" i="6"/>
  <c r="Y2287" i="6" s="1"/>
  <c r="AP2287" i="6" s="1"/>
  <c r="P1718" i="6"/>
  <c r="W2288" i="6" s="1"/>
  <c r="AN2288" i="6" s="1"/>
  <c r="T1718" i="6"/>
  <c r="AA2288" i="6" s="1"/>
  <c r="AR2288" i="6" s="1"/>
  <c r="R1719" i="6"/>
  <c r="P1720" i="6"/>
  <c r="W2290" i="6" s="1"/>
  <c r="AN2290" i="6" s="1"/>
  <c r="T1720" i="6"/>
  <c r="AA2290" i="6" s="1"/>
  <c r="AR2290" i="6" s="1"/>
  <c r="R1721" i="6"/>
  <c r="Y2291" i="6" s="1"/>
  <c r="AP2291" i="6" s="1"/>
  <c r="U1717" i="6"/>
  <c r="AB2287" i="6" s="1"/>
  <c r="AS2287" i="6" s="1"/>
  <c r="S1720" i="6"/>
  <c r="Z2290" i="6" s="1"/>
  <c r="AQ2290" i="6" s="1"/>
  <c r="S1718" i="6"/>
  <c r="Q1721" i="6"/>
  <c r="S1716" i="6"/>
  <c r="Z2286" i="6" s="1"/>
  <c r="AQ2286" i="6" s="1"/>
  <c r="Q1719" i="6"/>
  <c r="X2289" i="6" s="1"/>
  <c r="AO2289" i="6" s="1"/>
  <c r="U1721" i="6"/>
  <c r="AB2291" i="6" s="1"/>
  <c r="AS2291" i="6" s="1"/>
  <c r="Q1717" i="6"/>
  <c r="X2287" i="6" s="1"/>
  <c r="AO2287" i="6" s="1"/>
  <c r="U1719" i="6"/>
  <c r="R576" i="6"/>
  <c r="P577" i="6"/>
  <c r="W767" i="6" s="1"/>
  <c r="AN767" i="6" s="1"/>
  <c r="T577" i="6"/>
  <c r="AA767" i="6" s="1"/>
  <c r="AR767" i="6" s="1"/>
  <c r="R578" i="6"/>
  <c r="Y768" i="6" s="1"/>
  <c r="AP768" i="6" s="1"/>
  <c r="P579" i="6"/>
  <c r="T579" i="6"/>
  <c r="AA769" i="6" s="1"/>
  <c r="AR769" i="6" s="1"/>
  <c r="R580" i="6"/>
  <c r="Y770" i="6" s="1"/>
  <c r="AP770" i="6" s="1"/>
  <c r="P581" i="6"/>
  <c r="W771" i="6" s="1"/>
  <c r="AN771" i="6" s="1"/>
  <c r="T581" i="6"/>
  <c r="S576" i="6"/>
  <c r="Z766" i="6" s="1"/>
  <c r="AQ766" i="6" s="1"/>
  <c r="Q577" i="6"/>
  <c r="U577" i="6"/>
  <c r="AB767" i="6" s="1"/>
  <c r="AS767" i="6" s="1"/>
  <c r="S578" i="6"/>
  <c r="Z768" i="6" s="1"/>
  <c r="AQ768" i="6" s="1"/>
  <c r="Q579" i="6"/>
  <c r="X769" i="6" s="1"/>
  <c r="AO769" i="6" s="1"/>
  <c r="U579" i="6"/>
  <c r="S580" i="6"/>
  <c r="Z770" i="6" s="1"/>
  <c r="AQ770" i="6" s="1"/>
  <c r="Q581" i="6"/>
  <c r="X771" i="6" s="1"/>
  <c r="AO771" i="6" s="1"/>
  <c r="U581" i="6"/>
  <c r="AB771" i="6" s="1"/>
  <c r="AS771" i="6" s="1"/>
  <c r="Q576" i="6"/>
  <c r="X766" i="6" s="1"/>
  <c r="AO766" i="6" s="1"/>
  <c r="U576" i="6"/>
  <c r="AB766" i="6" s="1"/>
  <c r="AS766" i="6" s="1"/>
  <c r="S577" i="6"/>
  <c r="Z767" i="6" s="1"/>
  <c r="AQ767" i="6" s="1"/>
  <c r="Q578" i="6"/>
  <c r="X768" i="6" s="1"/>
  <c r="AO768" i="6" s="1"/>
  <c r="U578" i="6"/>
  <c r="AB768" i="6" s="1"/>
  <c r="AS768" i="6" s="1"/>
  <c r="S579" i="6"/>
  <c r="Z769" i="6" s="1"/>
  <c r="AQ769" i="6" s="1"/>
  <c r="Q580" i="6"/>
  <c r="U580" i="6"/>
  <c r="S581" i="6"/>
  <c r="Z771" i="6" s="1"/>
  <c r="AQ771" i="6" s="1"/>
  <c r="T576" i="6"/>
  <c r="AA766" i="6" s="1"/>
  <c r="AR766" i="6" s="1"/>
  <c r="R579" i="6"/>
  <c r="Y769" i="6" s="1"/>
  <c r="AP769" i="6" s="1"/>
  <c r="R577" i="6"/>
  <c r="Y767" i="6" s="1"/>
  <c r="AP767" i="6" s="1"/>
  <c r="P580" i="6"/>
  <c r="W770" i="6" s="1"/>
  <c r="AN770" i="6" s="1"/>
  <c r="P576" i="6"/>
  <c r="W766" i="6" s="1"/>
  <c r="T578" i="6"/>
  <c r="AA768" i="6" s="1"/>
  <c r="AR768" i="6" s="1"/>
  <c r="R581" i="6"/>
  <c r="P578" i="6"/>
  <c r="W768" i="6" s="1"/>
  <c r="AN768" i="6" s="1"/>
  <c r="T580" i="6"/>
  <c r="R1254" i="6"/>
  <c r="P1255" i="6"/>
  <c r="W1671" i="6" s="1"/>
  <c r="AN1671" i="6" s="1"/>
  <c r="T1255" i="6"/>
  <c r="AA1671" i="6" s="1"/>
  <c r="AR1671" i="6" s="1"/>
  <c r="R1256" i="6"/>
  <c r="Y1672" i="6" s="1"/>
  <c r="AP1672" i="6" s="1"/>
  <c r="P1257" i="6"/>
  <c r="T1257" i="6"/>
  <c r="AA1673" i="6" s="1"/>
  <c r="AR1673" i="6" s="1"/>
  <c r="R1258" i="6"/>
  <c r="Y1674" i="6" s="1"/>
  <c r="AP1674" i="6" s="1"/>
  <c r="P1259" i="6"/>
  <c r="W1675" i="6" s="1"/>
  <c r="AN1675" i="6" s="1"/>
  <c r="T1259" i="6"/>
  <c r="S1254" i="6"/>
  <c r="Z1670" i="6" s="1"/>
  <c r="AQ1670" i="6" s="1"/>
  <c r="Q1255" i="6"/>
  <c r="X1671" i="6" s="1"/>
  <c r="AO1671" i="6" s="1"/>
  <c r="U1255" i="6"/>
  <c r="AB1671" i="6" s="1"/>
  <c r="AS1671" i="6" s="1"/>
  <c r="S1256" i="6"/>
  <c r="Z1672" i="6" s="1"/>
  <c r="AQ1672" i="6" s="1"/>
  <c r="Q1257" i="6"/>
  <c r="U1257" i="6"/>
  <c r="AB1673" i="6" s="1"/>
  <c r="AS1673" i="6" s="1"/>
  <c r="S1258" i="6"/>
  <c r="Q1259" i="6"/>
  <c r="X1675" i="6" s="1"/>
  <c r="AO1675" i="6" s="1"/>
  <c r="U1259" i="6"/>
  <c r="AB1675" i="6" s="1"/>
  <c r="AS1675" i="6" s="1"/>
  <c r="Q1254" i="6"/>
  <c r="X1670" i="6" s="1"/>
  <c r="AO1670" i="6" s="1"/>
  <c r="U1254" i="6"/>
  <c r="S1255" i="6"/>
  <c r="Z1671" i="6" s="1"/>
  <c r="AQ1671" i="6" s="1"/>
  <c r="Q1256" i="6"/>
  <c r="X1672" i="6" s="1"/>
  <c r="AO1672" i="6" s="1"/>
  <c r="U1256" i="6"/>
  <c r="AB1672" i="6" s="1"/>
  <c r="AS1672" i="6" s="1"/>
  <c r="S1257" i="6"/>
  <c r="Q1258" i="6"/>
  <c r="X1674" i="6" s="1"/>
  <c r="AO1674" i="6" s="1"/>
  <c r="U1258" i="6"/>
  <c r="AB1674" i="6" s="1"/>
  <c r="AS1674" i="6" s="1"/>
  <c r="S1259" i="6"/>
  <c r="Z1675" i="6" s="1"/>
  <c r="AQ1675" i="6" s="1"/>
  <c r="P1254" i="6"/>
  <c r="W1670" i="6" s="1"/>
  <c r="T1256" i="6"/>
  <c r="AA1672" i="6" s="1"/>
  <c r="AR1672" i="6" s="1"/>
  <c r="R1259" i="6"/>
  <c r="Y1675" i="6" s="1"/>
  <c r="AP1675" i="6" s="1"/>
  <c r="T1254" i="6"/>
  <c r="AA1670" i="6" s="1"/>
  <c r="AR1670" i="6" s="1"/>
  <c r="R1257" i="6"/>
  <c r="Y1673" i="6" s="1"/>
  <c r="AP1673" i="6" s="1"/>
  <c r="P1256" i="6"/>
  <c r="W1672" i="6" s="1"/>
  <c r="AN1672" i="6" s="1"/>
  <c r="T1258" i="6"/>
  <c r="AA1674" i="6" s="1"/>
  <c r="AR1674" i="6" s="1"/>
  <c r="R1255" i="6"/>
  <c r="P1258" i="6"/>
  <c r="S438" i="6"/>
  <c r="Z582" i="6" s="1"/>
  <c r="AQ582" i="6" s="1"/>
  <c r="Q439" i="6"/>
  <c r="X583" i="6" s="1"/>
  <c r="AO583" i="6" s="1"/>
  <c r="U439" i="6"/>
  <c r="S440" i="6"/>
  <c r="Z584" i="6" s="1"/>
  <c r="AQ584" i="6" s="1"/>
  <c r="Q441" i="6"/>
  <c r="X585" i="6" s="1"/>
  <c r="AO585" i="6" s="1"/>
  <c r="U441" i="6"/>
  <c r="AB585" i="6" s="1"/>
  <c r="AS585" i="6" s="1"/>
  <c r="S442" i="6"/>
  <c r="Q443" i="6"/>
  <c r="X587" i="6" s="1"/>
  <c r="AO587" i="6" s="1"/>
  <c r="U443" i="6"/>
  <c r="AB587" i="6" s="1"/>
  <c r="AS587" i="6" s="1"/>
  <c r="P438" i="6"/>
  <c r="W582" i="6" s="1"/>
  <c r="T438" i="6"/>
  <c r="AA582" i="6" s="1"/>
  <c r="AR582" i="6" s="1"/>
  <c r="R439" i="6"/>
  <c r="Y583" i="6" s="1"/>
  <c r="AP583" i="6" s="1"/>
  <c r="P440" i="6"/>
  <c r="T440" i="6"/>
  <c r="AA584" i="6" s="1"/>
  <c r="AR584" i="6" s="1"/>
  <c r="R441" i="6"/>
  <c r="P442" i="6"/>
  <c r="W586" i="6" s="1"/>
  <c r="AN586" i="6" s="1"/>
  <c r="T442" i="6"/>
  <c r="AA586" i="6" s="1"/>
  <c r="AR586" i="6" s="1"/>
  <c r="R443" i="6"/>
  <c r="Y587" i="6" s="1"/>
  <c r="AP587" i="6" s="1"/>
  <c r="R438" i="6"/>
  <c r="Y582" i="6" s="1"/>
  <c r="AP582" i="6" s="1"/>
  <c r="P439" i="6"/>
  <c r="W583" i="6" s="1"/>
  <c r="AN583" i="6" s="1"/>
  <c r="T439" i="6"/>
  <c r="AA583" i="6" s="1"/>
  <c r="AR583" i="6" s="1"/>
  <c r="R440" i="6"/>
  <c r="Y584" i="6" s="1"/>
  <c r="AP584" i="6" s="1"/>
  <c r="P441" i="6"/>
  <c r="T441" i="6"/>
  <c r="AA585" i="6" s="1"/>
  <c r="AR585" i="6" s="1"/>
  <c r="R442" i="6"/>
  <c r="P443" i="6"/>
  <c r="T443" i="6"/>
  <c r="AA587" i="6" s="1"/>
  <c r="AR587" i="6" s="1"/>
  <c r="Q438" i="6"/>
  <c r="X582" i="6" s="1"/>
  <c r="AO582" i="6" s="1"/>
  <c r="U440" i="6"/>
  <c r="AB584" i="6" s="1"/>
  <c r="AS584" i="6" s="1"/>
  <c r="S443" i="6"/>
  <c r="U438" i="6"/>
  <c r="S441" i="6"/>
  <c r="Z585" i="6" s="1"/>
  <c r="AQ585" i="6" s="1"/>
  <c r="Q440" i="6"/>
  <c r="X584" i="6" s="1"/>
  <c r="AO584" i="6" s="1"/>
  <c r="U442" i="6"/>
  <c r="AB586" i="6" s="1"/>
  <c r="AS586" i="6" s="1"/>
  <c r="Q442" i="6"/>
  <c r="X586" i="6" s="1"/>
  <c r="AO586" i="6" s="1"/>
  <c r="S439" i="6"/>
  <c r="Z583" i="6" s="1"/>
  <c r="AQ583" i="6" s="1"/>
  <c r="Q354" i="6"/>
  <c r="X470" i="6" s="1"/>
  <c r="AO470" i="6" s="1"/>
  <c r="U354" i="6"/>
  <c r="S355" i="6"/>
  <c r="Q356" i="6"/>
  <c r="X472" i="6" s="1"/>
  <c r="AO472" i="6" s="1"/>
  <c r="U356" i="6"/>
  <c r="AB472" i="6" s="1"/>
  <c r="AS472" i="6" s="1"/>
  <c r="S357" i="6"/>
  <c r="Z473" i="6" s="1"/>
  <c r="AQ473" i="6" s="1"/>
  <c r="Q358" i="6"/>
  <c r="X474" i="6" s="1"/>
  <c r="AO474" i="6" s="1"/>
  <c r="U358" i="6"/>
  <c r="AB474" i="6" s="1"/>
  <c r="AS474" i="6" s="1"/>
  <c r="S359" i="6"/>
  <c r="R354" i="6"/>
  <c r="Y470" i="6" s="1"/>
  <c r="AP470" i="6" s="1"/>
  <c r="P355" i="6"/>
  <c r="W471" i="6" s="1"/>
  <c r="AN471" i="6" s="1"/>
  <c r="T355" i="6"/>
  <c r="AA471" i="6" s="1"/>
  <c r="AR471" i="6" s="1"/>
  <c r="R356" i="6"/>
  <c r="P357" i="6"/>
  <c r="W473" i="6" s="1"/>
  <c r="AN473" i="6" s="1"/>
  <c r="T357" i="6"/>
  <c r="AA473" i="6" s="1"/>
  <c r="AR473" i="6" s="1"/>
  <c r="R358" i="6"/>
  <c r="P359" i="6"/>
  <c r="W475" i="6" s="1"/>
  <c r="AN475" i="6" s="1"/>
  <c r="T359" i="6"/>
  <c r="P354" i="6"/>
  <c r="W470" i="6" s="1"/>
  <c r="T354" i="6"/>
  <c r="R355" i="6"/>
  <c r="Y471" i="6" s="1"/>
  <c r="AP471" i="6" s="1"/>
  <c r="P356" i="6"/>
  <c r="W472" i="6" s="1"/>
  <c r="AN472" i="6" s="1"/>
  <c r="T356" i="6"/>
  <c r="AA472" i="6" s="1"/>
  <c r="AR472" i="6" s="1"/>
  <c r="R357" i="6"/>
  <c r="Y473" i="6" s="1"/>
  <c r="AP473" i="6" s="1"/>
  <c r="P358" i="6"/>
  <c r="W474" i="6" s="1"/>
  <c r="AN474" i="6" s="1"/>
  <c r="T358" i="6"/>
  <c r="AA474" i="6" s="1"/>
  <c r="AR474" i="6" s="1"/>
  <c r="R359" i="6"/>
  <c r="Y475" i="6" s="1"/>
  <c r="AP475" i="6" s="1"/>
  <c r="Q355" i="6"/>
  <c r="X471" i="6" s="1"/>
  <c r="AO471" i="6" s="1"/>
  <c r="U357" i="6"/>
  <c r="AB473" i="6" s="1"/>
  <c r="AS473" i="6" s="1"/>
  <c r="U355" i="6"/>
  <c r="S358" i="6"/>
  <c r="S354" i="6"/>
  <c r="Z470" i="6" s="1"/>
  <c r="AQ470" i="6" s="1"/>
  <c r="Q357" i="6"/>
  <c r="X473" i="6" s="1"/>
  <c r="AO473" i="6" s="1"/>
  <c r="U359" i="6"/>
  <c r="AB475" i="6" s="1"/>
  <c r="AS475" i="6" s="1"/>
  <c r="Q359" i="6"/>
  <c r="X475" i="6" s="1"/>
  <c r="AO475" i="6" s="1"/>
  <c r="S356" i="6"/>
  <c r="Z472" i="6" s="1"/>
  <c r="AQ472" i="6" s="1"/>
  <c r="R396" i="6"/>
  <c r="Y526" i="6" s="1"/>
  <c r="AP526" i="6" s="1"/>
  <c r="P397" i="6"/>
  <c r="W527" i="6" s="1"/>
  <c r="AN527" i="6" s="1"/>
  <c r="T397" i="6"/>
  <c r="R398" i="6"/>
  <c r="Y528" i="6" s="1"/>
  <c r="AP528" i="6" s="1"/>
  <c r="P399" i="6"/>
  <c r="W529" i="6" s="1"/>
  <c r="AN529" i="6" s="1"/>
  <c r="T399" i="6"/>
  <c r="AA529" i="6" s="1"/>
  <c r="AR529" i="6" s="1"/>
  <c r="R400" i="6"/>
  <c r="P401" i="6"/>
  <c r="W531" i="6" s="1"/>
  <c r="AN531" i="6" s="1"/>
  <c r="T401" i="6"/>
  <c r="AA531" i="6" s="1"/>
  <c r="AR531" i="6" s="1"/>
  <c r="S396" i="6"/>
  <c r="Z526" i="6" s="1"/>
  <c r="AQ526" i="6" s="1"/>
  <c r="Q397" i="6"/>
  <c r="X527" i="6" s="1"/>
  <c r="AO527" i="6" s="1"/>
  <c r="U397" i="6"/>
  <c r="AB527" i="6" s="1"/>
  <c r="AS527" i="6" s="1"/>
  <c r="S398" i="6"/>
  <c r="Q399" i="6"/>
  <c r="X529" i="6" s="1"/>
  <c r="AO529" i="6" s="1"/>
  <c r="U399" i="6"/>
  <c r="S400" i="6"/>
  <c r="Z530" i="6" s="1"/>
  <c r="AQ530" i="6" s="1"/>
  <c r="Q401" i="6"/>
  <c r="X531" i="6" s="1"/>
  <c r="AO531" i="6" s="1"/>
  <c r="U401" i="6"/>
  <c r="AB531" i="6" s="1"/>
  <c r="AS531" i="6" s="1"/>
  <c r="Q396" i="6"/>
  <c r="X526" i="6" s="1"/>
  <c r="AO526" i="6" s="1"/>
  <c r="U396" i="6"/>
  <c r="AB526" i="6" s="1"/>
  <c r="AS526" i="6" s="1"/>
  <c r="S397" i="6"/>
  <c r="Z527" i="6" s="1"/>
  <c r="AQ527" i="6" s="1"/>
  <c r="Q398" i="6"/>
  <c r="X528" i="6" s="1"/>
  <c r="AO528" i="6" s="1"/>
  <c r="U398" i="6"/>
  <c r="AB528" i="6" s="1"/>
  <c r="AS528" i="6" s="1"/>
  <c r="S399" i="6"/>
  <c r="Q400" i="6"/>
  <c r="X530" i="6" s="1"/>
  <c r="AO530" i="6" s="1"/>
  <c r="U400" i="6"/>
  <c r="S401" i="6"/>
  <c r="T396" i="6"/>
  <c r="AA526" i="6" s="1"/>
  <c r="AR526" i="6" s="1"/>
  <c r="R399" i="6"/>
  <c r="Y529" i="6" s="1"/>
  <c r="AP529" i="6" s="1"/>
  <c r="R397" i="6"/>
  <c r="P400" i="6"/>
  <c r="W530" i="6" s="1"/>
  <c r="AN530" i="6" s="1"/>
  <c r="P396" i="6"/>
  <c r="W526" i="6" s="1"/>
  <c r="T398" i="6"/>
  <c r="AA528" i="6" s="1"/>
  <c r="AR528" i="6" s="1"/>
  <c r="R401" i="6"/>
  <c r="Y531" i="6" s="1"/>
  <c r="AP531" i="6" s="1"/>
  <c r="T400" i="6"/>
  <c r="AA530" i="6" s="1"/>
  <c r="AR530" i="6" s="1"/>
  <c r="P398" i="6"/>
  <c r="W528" i="6" s="1"/>
  <c r="AN528" i="6" s="1"/>
  <c r="P1314" i="6"/>
  <c r="W1750" i="6" s="1"/>
  <c r="T1314" i="6"/>
  <c r="AA1750" i="6" s="1"/>
  <c r="AR1750" i="6" s="1"/>
  <c r="R1315" i="6"/>
  <c r="Y1751" i="6" s="1"/>
  <c r="AP1751" i="6" s="1"/>
  <c r="P1316" i="6"/>
  <c r="W1752" i="6" s="1"/>
  <c r="AN1752" i="6" s="1"/>
  <c r="T1316" i="6"/>
  <c r="R1317" i="6"/>
  <c r="Y1753" i="6" s="1"/>
  <c r="AP1753" i="6" s="1"/>
  <c r="P1318" i="6"/>
  <c r="W1754" i="6" s="1"/>
  <c r="AN1754" i="6" s="1"/>
  <c r="T1318" i="6"/>
  <c r="AA1754" i="6" s="1"/>
  <c r="AR1754" i="6" s="1"/>
  <c r="R1319" i="6"/>
  <c r="Q1314" i="6"/>
  <c r="X1750" i="6" s="1"/>
  <c r="AO1750" i="6" s="1"/>
  <c r="U1314" i="6"/>
  <c r="AB1750" i="6" s="1"/>
  <c r="AS1750" i="6" s="1"/>
  <c r="S1315" i="6"/>
  <c r="Z1751" i="6" s="1"/>
  <c r="AQ1751" i="6" s="1"/>
  <c r="Q1316" i="6"/>
  <c r="X1752" i="6" s="1"/>
  <c r="AO1752" i="6" s="1"/>
  <c r="U1316" i="6"/>
  <c r="S1317" i="6"/>
  <c r="Z1753" i="6" s="1"/>
  <c r="AQ1753" i="6" s="1"/>
  <c r="Q1318" i="6"/>
  <c r="U1318" i="6"/>
  <c r="AB1754" i="6" s="1"/>
  <c r="AS1754" i="6" s="1"/>
  <c r="S1319" i="6"/>
  <c r="Z1755" i="6" s="1"/>
  <c r="AQ1755" i="6" s="1"/>
  <c r="S1314" i="6"/>
  <c r="Z1750" i="6" s="1"/>
  <c r="AQ1750" i="6" s="1"/>
  <c r="Q1315" i="6"/>
  <c r="U1315" i="6"/>
  <c r="AB1751" i="6" s="1"/>
  <c r="AS1751" i="6" s="1"/>
  <c r="S1316" i="6"/>
  <c r="Z1752" i="6" s="1"/>
  <c r="AQ1752" i="6" s="1"/>
  <c r="Q1317" i="6"/>
  <c r="X1753" i="6" s="1"/>
  <c r="AO1753" i="6" s="1"/>
  <c r="U1317" i="6"/>
  <c r="S1318" i="6"/>
  <c r="Z1754" i="6" s="1"/>
  <c r="AQ1754" i="6" s="1"/>
  <c r="Q1319" i="6"/>
  <c r="X1755" i="6" s="1"/>
  <c r="AO1755" i="6" s="1"/>
  <c r="U1319" i="6"/>
  <c r="AB1755" i="6" s="1"/>
  <c r="AS1755" i="6" s="1"/>
  <c r="R1316" i="6"/>
  <c r="Y1752" i="6" s="1"/>
  <c r="AP1752" i="6" s="1"/>
  <c r="P1319" i="6"/>
  <c r="W1755" i="6" s="1"/>
  <c r="AN1755" i="6" s="1"/>
  <c r="P1315" i="6"/>
  <c r="W1751" i="6" s="1"/>
  <c r="AN1751" i="6" s="1"/>
  <c r="T1317" i="6"/>
  <c r="AA1753" i="6" s="1"/>
  <c r="AR1753" i="6" s="1"/>
  <c r="R1314" i="6"/>
  <c r="Y1750" i="6" s="1"/>
  <c r="AP1750" i="6" s="1"/>
  <c r="P1317" i="6"/>
  <c r="W1753" i="6" s="1"/>
  <c r="AN1753" i="6" s="1"/>
  <c r="T1319" i="6"/>
  <c r="AA1755" i="6" s="1"/>
  <c r="AR1755" i="6" s="1"/>
  <c r="T1315" i="6"/>
  <c r="R1318" i="6"/>
  <c r="Q768" i="6"/>
  <c r="X1022" i="6" s="1"/>
  <c r="AO1022" i="6" s="1"/>
  <c r="U768" i="6"/>
  <c r="S769" i="6"/>
  <c r="Z1023" i="6" s="1"/>
  <c r="AQ1023" i="6" s="1"/>
  <c r="Q770" i="6"/>
  <c r="X1024" i="6" s="1"/>
  <c r="AO1024" i="6" s="1"/>
  <c r="U770" i="6"/>
  <c r="AB1024" i="6" s="1"/>
  <c r="AS1024" i="6" s="1"/>
  <c r="S771" i="6"/>
  <c r="Q772" i="6"/>
  <c r="X1026" i="6" s="1"/>
  <c r="AO1026" i="6" s="1"/>
  <c r="U772" i="6"/>
  <c r="AB1026" i="6" s="1"/>
  <c r="AS1026" i="6" s="1"/>
  <c r="S773" i="6"/>
  <c r="Z1027" i="6" s="1"/>
  <c r="AQ1027" i="6" s="1"/>
  <c r="R768" i="6"/>
  <c r="Y1022" i="6" s="1"/>
  <c r="AP1022" i="6" s="1"/>
  <c r="P769" i="6"/>
  <c r="W1023" i="6" s="1"/>
  <c r="AN1023" i="6" s="1"/>
  <c r="T769" i="6"/>
  <c r="AA1023" i="6" s="1"/>
  <c r="AR1023" i="6" s="1"/>
  <c r="R770" i="6"/>
  <c r="P771" i="6"/>
  <c r="W1025" i="6" s="1"/>
  <c r="AN1025" i="6" s="1"/>
  <c r="T771" i="6"/>
  <c r="AA1025" i="6" s="1"/>
  <c r="AR1025" i="6" s="1"/>
  <c r="R772" i="6"/>
  <c r="P773" i="6"/>
  <c r="W1027" i="6" s="1"/>
  <c r="AN1027" i="6" s="1"/>
  <c r="T773" i="6"/>
  <c r="AA1027" i="6" s="1"/>
  <c r="AR1027" i="6" s="1"/>
  <c r="P768" i="6"/>
  <c r="W1022" i="6" s="1"/>
  <c r="T768" i="6"/>
  <c r="AA1022" i="6" s="1"/>
  <c r="AR1022" i="6" s="1"/>
  <c r="R769" i="6"/>
  <c r="P770" i="6"/>
  <c r="W1024" i="6" s="1"/>
  <c r="AN1024" i="6" s="1"/>
  <c r="T770" i="6"/>
  <c r="AA1024" i="6" s="1"/>
  <c r="AR1024" i="6" s="1"/>
  <c r="R771" i="6"/>
  <c r="Y1025" i="6" s="1"/>
  <c r="AP1025" i="6" s="1"/>
  <c r="P772" i="6"/>
  <c r="T772" i="6"/>
  <c r="AA1026" i="6" s="1"/>
  <c r="AR1026" i="6" s="1"/>
  <c r="R773" i="6"/>
  <c r="Y1027" i="6" s="1"/>
  <c r="AP1027" i="6" s="1"/>
  <c r="S770" i="6"/>
  <c r="Z1024" i="6" s="1"/>
  <c r="AQ1024" i="6" s="1"/>
  <c r="Q773" i="6"/>
  <c r="X1027" i="6" s="1"/>
  <c r="AO1027" i="6" s="1"/>
  <c r="S768" i="6"/>
  <c r="Q771" i="6"/>
  <c r="U773" i="6"/>
  <c r="U769" i="6"/>
  <c r="AB1023" i="6" s="1"/>
  <c r="AS1023" i="6" s="1"/>
  <c r="S772" i="6"/>
  <c r="Z1026" i="6" s="1"/>
  <c r="AQ1026" i="6" s="1"/>
  <c r="U771" i="6"/>
  <c r="AB1025" i="6" s="1"/>
  <c r="AS1025" i="6" s="1"/>
  <c r="Q769" i="6"/>
  <c r="X1023" i="6" s="1"/>
  <c r="AO1023" i="6" s="1"/>
  <c r="Q1122" i="6"/>
  <c r="X1494" i="6" s="1"/>
  <c r="AO1494" i="6" s="1"/>
  <c r="U1122" i="6"/>
  <c r="AB1494" i="6" s="1"/>
  <c r="AS1494" i="6" s="1"/>
  <c r="S1123" i="6"/>
  <c r="Q1124" i="6"/>
  <c r="X1496" i="6" s="1"/>
  <c r="AO1496" i="6" s="1"/>
  <c r="U1124" i="6"/>
  <c r="S1125" i="6"/>
  <c r="Z1497" i="6" s="1"/>
  <c r="AQ1497" i="6" s="1"/>
  <c r="Q1126" i="6"/>
  <c r="X1498" i="6" s="1"/>
  <c r="AO1498" i="6" s="1"/>
  <c r="U1126" i="6"/>
  <c r="AB1498" i="6" s="1"/>
  <c r="AS1498" i="6" s="1"/>
  <c r="S1127" i="6"/>
  <c r="Z1499" i="6" s="1"/>
  <c r="AQ1499" i="6" s="1"/>
  <c r="R1122" i="6"/>
  <c r="Y1494" i="6" s="1"/>
  <c r="AP1494" i="6" s="1"/>
  <c r="P1123" i="6"/>
  <c r="W1495" i="6" s="1"/>
  <c r="AN1495" i="6" s="1"/>
  <c r="T1123" i="6"/>
  <c r="R1124" i="6"/>
  <c r="Y1496" i="6" s="1"/>
  <c r="AP1496" i="6" s="1"/>
  <c r="P1125" i="6"/>
  <c r="W1497" i="6" s="1"/>
  <c r="AN1497" i="6" s="1"/>
  <c r="T1125" i="6"/>
  <c r="AA1497" i="6" s="1"/>
  <c r="AR1497" i="6" s="1"/>
  <c r="R1126" i="6"/>
  <c r="P1127" i="6"/>
  <c r="W1499" i="6" s="1"/>
  <c r="AN1499" i="6" s="1"/>
  <c r="T1127" i="6"/>
  <c r="AA1499" i="6" s="1"/>
  <c r="AR1499" i="6" s="1"/>
  <c r="P1122" i="6"/>
  <c r="W1494" i="6" s="1"/>
  <c r="T1122" i="6"/>
  <c r="AA1494" i="6" s="1"/>
  <c r="AR1494" i="6" s="1"/>
  <c r="R1123" i="6"/>
  <c r="Y1495" i="6" s="1"/>
  <c r="AP1495" i="6" s="1"/>
  <c r="P1124" i="6"/>
  <c r="W1496" i="6" s="1"/>
  <c r="AN1496" i="6" s="1"/>
  <c r="T1124" i="6"/>
  <c r="R1125" i="6"/>
  <c r="Y1497" i="6" s="1"/>
  <c r="AP1497" i="6" s="1"/>
  <c r="P1126" i="6"/>
  <c r="W1498" i="6" s="1"/>
  <c r="AN1498" i="6" s="1"/>
  <c r="T1126" i="6"/>
  <c r="AA1498" i="6" s="1"/>
  <c r="AR1498" i="6" s="1"/>
  <c r="R1127" i="6"/>
  <c r="S1122" i="6"/>
  <c r="Z1494" i="6" s="1"/>
  <c r="AQ1494" i="6" s="1"/>
  <c r="Q1125" i="6"/>
  <c r="X1497" i="6" s="1"/>
  <c r="AO1497" i="6" s="1"/>
  <c r="U1127" i="6"/>
  <c r="AB1499" i="6" s="1"/>
  <c r="AS1499" i="6" s="1"/>
  <c r="Q1123" i="6"/>
  <c r="U1125" i="6"/>
  <c r="S1124" i="6"/>
  <c r="Z1496" i="6" s="1"/>
  <c r="AQ1496" i="6" s="1"/>
  <c r="Q1127" i="6"/>
  <c r="X1499" i="6" s="1"/>
  <c r="AO1499" i="6" s="1"/>
  <c r="S1126" i="6"/>
  <c r="Z1498" i="6" s="1"/>
  <c r="AQ1498" i="6" s="1"/>
  <c r="U1123" i="6"/>
  <c r="AB1495" i="6" s="1"/>
  <c r="AS1495" i="6" s="1"/>
  <c r="AB2051" i="6"/>
  <c r="AS2051" i="6" s="1"/>
  <c r="W1127" i="6"/>
  <c r="AN1127" i="6" s="1"/>
  <c r="Z1127" i="6"/>
  <c r="AQ1127" i="6" s="1"/>
  <c r="AB1131" i="6"/>
  <c r="AS1131" i="6" s="1"/>
  <c r="X1130" i="6"/>
  <c r="AO1130" i="6" s="1"/>
  <c r="AB1128" i="6"/>
  <c r="AS1128" i="6" s="1"/>
  <c r="W162" i="6"/>
  <c r="AN162" i="6" s="1"/>
  <c r="X1374" i="6"/>
  <c r="AO1374" i="6" s="1"/>
  <c r="X1379" i="6"/>
  <c r="AO1379" i="6" s="1"/>
  <c r="AA1374" i="6"/>
  <c r="AR1374" i="6" s="1"/>
  <c r="Z1379" i="6"/>
  <c r="AQ1379" i="6" s="1"/>
  <c r="Y1378" i="6"/>
  <c r="AP1378" i="6" s="1"/>
  <c r="AZ2463" i="6"/>
  <c r="BB2463" i="6" s="1"/>
  <c r="AZ2467" i="6"/>
  <c r="BB2467" i="6" s="1"/>
  <c r="AZ2464" i="6"/>
  <c r="BB2464" i="6" s="1"/>
  <c r="AZ2465" i="6"/>
  <c r="BB2465" i="6" s="1"/>
  <c r="AZ2462" i="6"/>
  <c r="BB2462" i="6" s="1"/>
  <c r="AZ2466" i="6"/>
  <c r="BB2466" i="6" s="1"/>
  <c r="AZ2449" i="6"/>
  <c r="BB2449" i="6" s="1"/>
  <c r="AZ2446" i="6"/>
  <c r="BB2446" i="6" s="1"/>
  <c r="AZ2450" i="6"/>
  <c r="BB2450" i="6" s="1"/>
  <c r="AZ2447" i="6"/>
  <c r="BB2447" i="6" s="1"/>
  <c r="AZ2451" i="6"/>
  <c r="BB2451" i="6" s="1"/>
  <c r="AZ2448" i="6"/>
  <c r="BB2448" i="6" s="1"/>
  <c r="AZ2486" i="6"/>
  <c r="BB2486" i="6" s="1"/>
  <c r="AZ2490" i="6"/>
  <c r="BB2490" i="6" s="1"/>
  <c r="AZ2487" i="6"/>
  <c r="BB2487" i="6" s="1"/>
  <c r="AZ2491" i="6"/>
  <c r="BB2491" i="6" s="1"/>
  <c r="AZ2488" i="6"/>
  <c r="BB2488" i="6" s="1"/>
  <c r="AZ2489" i="6"/>
  <c r="BB2489" i="6" s="1"/>
  <c r="AZ2454" i="6"/>
  <c r="BB2454" i="6" s="1"/>
  <c r="AZ2458" i="6"/>
  <c r="BB2458" i="6" s="1"/>
  <c r="AZ2455" i="6"/>
  <c r="BB2455" i="6" s="1"/>
  <c r="AZ2459" i="6"/>
  <c r="BB2459" i="6" s="1"/>
  <c r="AZ2456" i="6"/>
  <c r="BB2456" i="6" s="1"/>
  <c r="AZ2457" i="6"/>
  <c r="BB2457" i="6" s="1"/>
  <c r="AZ2440" i="6"/>
  <c r="BB2440" i="6" s="1"/>
  <c r="AZ2441" i="6"/>
  <c r="BB2441" i="6" s="1"/>
  <c r="AZ2438" i="6"/>
  <c r="BB2438" i="6" s="1"/>
  <c r="AZ2442" i="6"/>
  <c r="BB2442" i="6" s="1"/>
  <c r="AZ2439" i="6"/>
  <c r="BB2439" i="6" s="1"/>
  <c r="AZ2443" i="6"/>
  <c r="BB2443" i="6" s="1"/>
  <c r="AZ2481" i="6"/>
  <c r="BB2481" i="6" s="1"/>
  <c r="AZ2478" i="6"/>
  <c r="BB2478" i="6" s="1"/>
  <c r="AZ2482" i="6"/>
  <c r="BB2482" i="6" s="1"/>
  <c r="AZ2479" i="6"/>
  <c r="BB2479" i="6" s="1"/>
  <c r="AZ2483" i="6"/>
  <c r="BB2483" i="6" s="1"/>
  <c r="AZ2480" i="6"/>
  <c r="BB2480" i="6" s="1"/>
  <c r="AZ2472" i="6"/>
  <c r="BB2472" i="6" s="1"/>
  <c r="AZ2473" i="6"/>
  <c r="BB2473" i="6" s="1"/>
  <c r="AZ2470" i="6"/>
  <c r="BB2470" i="6" s="1"/>
  <c r="AZ2474" i="6"/>
  <c r="BB2474" i="6" s="1"/>
  <c r="AZ2471" i="6"/>
  <c r="BB2471" i="6" s="1"/>
  <c r="AZ2475" i="6"/>
  <c r="BB2475" i="6" s="1"/>
  <c r="AA1182" i="6"/>
  <c r="AR1182" i="6" s="1"/>
  <c r="X160" i="6"/>
  <c r="AO160" i="6" s="1"/>
  <c r="Z1178" i="6"/>
  <c r="AQ1178" i="6" s="1"/>
  <c r="X1174" i="6"/>
  <c r="AO1174" i="6" s="1"/>
  <c r="Y2342" i="6"/>
  <c r="AP2342" i="6" s="1"/>
  <c r="AB2345" i="6"/>
  <c r="AS2345" i="6" s="1"/>
  <c r="X2343" i="6"/>
  <c r="AO2343" i="6" s="1"/>
  <c r="X2346" i="6"/>
  <c r="AO2346" i="6" s="1"/>
  <c r="Z2343" i="6"/>
  <c r="AQ2343" i="6" s="1"/>
  <c r="Y2346" i="6"/>
  <c r="AP2346" i="6" s="1"/>
  <c r="Y2347" i="6"/>
  <c r="AP2347" i="6" s="1"/>
  <c r="AA2344" i="6"/>
  <c r="AR2344" i="6" s="1"/>
  <c r="W2342" i="6"/>
  <c r="AA2347" i="6"/>
  <c r="AR2347" i="6" s="1"/>
  <c r="AB2347" i="6"/>
  <c r="AS2347" i="6" s="1"/>
  <c r="X2345" i="6"/>
  <c r="AO2345" i="6" s="1"/>
  <c r="Z2345" i="6"/>
  <c r="AQ2345" i="6" s="1"/>
  <c r="AB2342" i="6"/>
  <c r="AS2342" i="6" s="1"/>
  <c r="W2345" i="6"/>
  <c r="AN2345" i="6" s="1"/>
  <c r="AA2346" i="6"/>
  <c r="AR2346" i="6" s="1"/>
  <c r="W2344" i="6"/>
  <c r="AN2344" i="6" s="1"/>
  <c r="AA2345" i="6"/>
  <c r="AR2345" i="6" s="1"/>
  <c r="X2347" i="6"/>
  <c r="AO2347" i="6" s="1"/>
  <c r="Z2344" i="6"/>
  <c r="AQ2344" i="6" s="1"/>
  <c r="Z2347" i="6"/>
  <c r="AQ2347" i="6" s="1"/>
  <c r="AB2344" i="6"/>
  <c r="AS2344" i="6" s="1"/>
  <c r="X2342" i="6"/>
  <c r="AO2342" i="6" s="1"/>
  <c r="AA2343" i="6"/>
  <c r="AR2343" i="6" s="1"/>
  <c r="W2346" i="6"/>
  <c r="AN2346" i="6" s="1"/>
  <c r="Y2343" i="6"/>
  <c r="AP2343" i="6" s="1"/>
  <c r="Y2344" i="6"/>
  <c r="AP2344" i="6" s="1"/>
  <c r="Z2346" i="6"/>
  <c r="AQ2346" i="6" s="1"/>
  <c r="AB2343" i="6"/>
  <c r="AS2343" i="6" s="1"/>
  <c r="AB2346" i="6"/>
  <c r="AS2346" i="6" s="1"/>
  <c r="X2344" i="6"/>
  <c r="AO2344" i="6" s="1"/>
  <c r="W2347" i="6"/>
  <c r="AN2347" i="6" s="1"/>
  <c r="W2343" i="6"/>
  <c r="AN2343" i="6" s="1"/>
  <c r="Y2345" i="6"/>
  <c r="AP2345" i="6" s="1"/>
  <c r="AA2342" i="6"/>
  <c r="AR2342" i="6" s="1"/>
  <c r="X1166" i="6"/>
  <c r="AO1166" i="6" s="1"/>
  <c r="Z1171" i="6"/>
  <c r="AQ1171" i="6" s="1"/>
  <c r="X1167" i="6"/>
  <c r="AO1167" i="6" s="1"/>
  <c r="Y1512" i="6"/>
  <c r="AP1512" i="6" s="1"/>
  <c r="Z376" i="6"/>
  <c r="AQ376" i="6" s="1"/>
  <c r="W376" i="6"/>
  <c r="AN376" i="6" s="1"/>
  <c r="AB1610" i="6"/>
  <c r="AS1610" i="6" s="1"/>
  <c r="W1611" i="6"/>
  <c r="AN1611" i="6" s="1"/>
  <c r="Z1608" i="6"/>
  <c r="AQ1608" i="6" s="1"/>
  <c r="Y1104" i="6"/>
  <c r="AP1104" i="6" s="1"/>
  <c r="AA1088" i="6"/>
  <c r="AR1088" i="6" s="1"/>
  <c r="AA1089" i="6"/>
  <c r="AR1089" i="6" s="1"/>
  <c r="Y1482" i="6"/>
  <c r="AP1482" i="6" s="1"/>
  <c r="X1479" i="6"/>
  <c r="AO1479" i="6" s="1"/>
  <c r="Z1915" i="6"/>
  <c r="AQ1915" i="6" s="1"/>
  <c r="X1521" i="6"/>
  <c r="AO1521" i="6" s="1"/>
  <c r="Y1519" i="6"/>
  <c r="AP1519" i="6" s="1"/>
  <c r="AB1522" i="6"/>
  <c r="AS1522" i="6" s="1"/>
  <c r="Z1561" i="6"/>
  <c r="AQ1561" i="6" s="1"/>
  <c r="X1560" i="6"/>
  <c r="AO1560" i="6" s="1"/>
  <c r="Y817" i="6"/>
  <c r="AP817" i="6" s="1"/>
  <c r="W790" i="6"/>
  <c r="Z2433" i="6"/>
  <c r="AQ2433" i="6" s="1"/>
  <c r="X2435" i="6"/>
  <c r="AO2435" i="6" s="1"/>
  <c r="Y2434" i="6"/>
  <c r="AP2434" i="6" s="1"/>
  <c r="W2434" i="6"/>
  <c r="AN2434" i="6" s="1"/>
  <c r="Y105" i="6"/>
  <c r="AP105" i="6" s="1"/>
  <c r="X104" i="6"/>
  <c r="AO104" i="6" s="1"/>
  <c r="X1123" i="6"/>
  <c r="AO1123" i="6" s="1"/>
  <c r="W1624" i="6"/>
  <c r="AN1624" i="6" s="1"/>
  <c r="Y1625" i="6"/>
  <c r="AP1625" i="6" s="1"/>
  <c r="X1011" i="6"/>
  <c r="AO1011" i="6" s="1"/>
  <c r="Y423" i="6"/>
  <c r="AP423" i="6" s="1"/>
  <c r="X115" i="6"/>
  <c r="AO115" i="6" s="1"/>
  <c r="Z1198" i="6"/>
  <c r="AQ1198" i="6" s="1"/>
  <c r="X519" i="6"/>
  <c r="AO519" i="6" s="1"/>
  <c r="AB523" i="6"/>
  <c r="AS523" i="6" s="1"/>
  <c r="Z1570" i="6"/>
  <c r="AQ1570" i="6" s="1"/>
  <c r="W859" i="6"/>
  <c r="AN859" i="6" s="1"/>
  <c r="X38" i="6"/>
  <c r="AO38" i="6" s="1"/>
  <c r="AA2424" i="6"/>
  <c r="AR2424" i="6" s="1"/>
  <c r="X455" i="6"/>
  <c r="AO455" i="6" s="1"/>
  <c r="Y458" i="6"/>
  <c r="AP458" i="6" s="1"/>
  <c r="X457" i="6"/>
  <c r="AO457" i="6" s="1"/>
  <c r="W2359" i="6"/>
  <c r="AN2359" i="6" s="1"/>
  <c r="Y864" i="6"/>
  <c r="AP864" i="6" s="1"/>
  <c r="X863" i="6"/>
  <c r="AO863" i="6" s="1"/>
  <c r="AA239" i="6"/>
  <c r="AR239" i="6" s="1"/>
  <c r="AB1235" i="6"/>
  <c r="AS1235" i="6" s="1"/>
  <c r="Z1222" i="6"/>
  <c r="AQ1222" i="6" s="1"/>
  <c r="X1227" i="6"/>
  <c r="AO1227" i="6" s="1"/>
  <c r="AA1222" i="6"/>
  <c r="AR1222" i="6" s="1"/>
  <c r="W1222" i="6"/>
  <c r="Y2064" i="6"/>
  <c r="AP2064" i="6" s="1"/>
  <c r="AA70" i="6"/>
  <c r="AR70" i="6" s="1"/>
  <c r="AB987" i="6"/>
  <c r="AS987" i="6" s="1"/>
  <c r="W16" i="6"/>
  <c r="AN16" i="6" s="1"/>
  <c r="AA449" i="6"/>
  <c r="AR449" i="6" s="1"/>
  <c r="Z449" i="6"/>
  <c r="AQ449" i="6" s="1"/>
  <c r="AA446" i="6"/>
  <c r="AR446" i="6" s="1"/>
  <c r="X451" i="6"/>
  <c r="AO451" i="6" s="1"/>
  <c r="X154" i="6"/>
  <c r="AO154" i="6" s="1"/>
  <c r="AA154" i="6"/>
  <c r="AR154" i="6" s="1"/>
  <c r="Y155" i="6"/>
  <c r="AP155" i="6" s="1"/>
  <c r="Z1578" i="6"/>
  <c r="AQ1578" i="6" s="1"/>
  <c r="X1041" i="6"/>
  <c r="AO1041" i="6" s="1"/>
  <c r="X1054" i="6"/>
  <c r="AO1054" i="6" s="1"/>
  <c r="X1056" i="6"/>
  <c r="AO1056" i="6" s="1"/>
  <c r="Z1059" i="6"/>
  <c r="AQ1059" i="6" s="1"/>
  <c r="AB1057" i="6"/>
  <c r="AS1057" i="6" s="1"/>
  <c r="W1057" i="6"/>
  <c r="AN1057" i="6" s="1"/>
  <c r="W1059" i="6"/>
  <c r="AN1059" i="6" s="1"/>
  <c r="AA1392" i="6"/>
  <c r="AR1392" i="6" s="1"/>
  <c r="X1392" i="6"/>
  <c r="AO1392" i="6" s="1"/>
  <c r="W1391" i="6"/>
  <c r="AN1391" i="6" s="1"/>
  <c r="X705" i="6"/>
  <c r="AO705" i="6" s="1"/>
  <c r="X342" i="6"/>
  <c r="AO342" i="6" s="1"/>
  <c r="Y894" i="6"/>
  <c r="AP894" i="6" s="1"/>
  <c r="AA897" i="6"/>
  <c r="AR897" i="6" s="1"/>
  <c r="AA1875" i="6"/>
  <c r="AR1875" i="6" s="1"/>
  <c r="Z1874" i="6"/>
  <c r="AQ1874" i="6" s="1"/>
  <c r="AB1875" i="6"/>
  <c r="AS1875" i="6" s="1"/>
  <c r="Z2139" i="6"/>
  <c r="AQ2139" i="6" s="1"/>
  <c r="Z2136" i="6"/>
  <c r="AQ2136" i="6" s="1"/>
  <c r="X2038" i="6"/>
  <c r="AO2038" i="6" s="1"/>
  <c r="W2038" i="6"/>
  <c r="X67" i="6"/>
  <c r="AO67" i="6" s="1"/>
  <c r="Z799" i="6"/>
  <c r="AQ799" i="6" s="1"/>
  <c r="X1587" i="6"/>
  <c r="AO1587" i="6" s="1"/>
  <c r="AA1584" i="6"/>
  <c r="AR1584" i="6" s="1"/>
  <c r="AB1586" i="6"/>
  <c r="AS1586" i="6" s="1"/>
  <c r="W1583" i="6"/>
  <c r="AN1583" i="6" s="1"/>
  <c r="AA50" i="6"/>
  <c r="AR50" i="6" s="1"/>
  <c r="X1470" i="6"/>
  <c r="AO1470" i="6" s="1"/>
  <c r="X1475" i="6"/>
  <c r="AO1475" i="6" s="1"/>
  <c r="W1470" i="6"/>
  <c r="Y1475" i="6"/>
  <c r="AP1475" i="6" s="1"/>
  <c r="AA1146" i="6"/>
  <c r="AR1146" i="6" s="1"/>
  <c r="AB1145" i="6"/>
  <c r="AS1145" i="6" s="1"/>
  <c r="Z1142" i="6"/>
  <c r="AQ1142" i="6" s="1"/>
  <c r="Z1146" i="6"/>
  <c r="AQ1146" i="6" s="1"/>
  <c r="X1147" i="6"/>
  <c r="AO1147" i="6" s="1"/>
  <c r="W710" i="6"/>
  <c r="X1944" i="6"/>
  <c r="AO1944" i="6" s="1"/>
  <c r="AA1943" i="6"/>
  <c r="AR1943" i="6" s="1"/>
  <c r="AB1678" i="6"/>
  <c r="AS1678" i="6" s="1"/>
  <c r="AB1682" i="6"/>
  <c r="AS1682" i="6" s="1"/>
  <c r="Y1678" i="6"/>
  <c r="AP1678" i="6" s="1"/>
  <c r="W1338" i="6"/>
  <c r="AN1338" i="6" s="1"/>
  <c r="X1003" i="6"/>
  <c r="AO1003" i="6" s="1"/>
  <c r="W998" i="6"/>
  <c r="AA1000" i="6"/>
  <c r="AR1000" i="6" s="1"/>
  <c r="Y1002" i="6"/>
  <c r="AP1002" i="6" s="1"/>
  <c r="AB2003" i="6"/>
  <c r="AS2003" i="6" s="1"/>
  <c r="AA2002" i="6"/>
  <c r="AR2002" i="6" s="1"/>
  <c r="Y657" i="6"/>
  <c r="AP657" i="6" s="1"/>
  <c r="AB1313" i="6"/>
  <c r="AS1313" i="6" s="1"/>
  <c r="W1638" i="6"/>
  <c r="AA1638" i="6"/>
  <c r="AR1638" i="6" s="1"/>
  <c r="AB495" i="6"/>
  <c r="AS495" i="6" s="1"/>
  <c r="AA499" i="6"/>
  <c r="AR499" i="6" s="1"/>
  <c r="Z2387" i="6"/>
  <c r="AQ2387" i="6" s="1"/>
  <c r="AB1784" i="6"/>
  <c r="AS1784" i="6" s="1"/>
  <c r="X1305" i="6"/>
  <c r="AO1305" i="6" s="1"/>
  <c r="AA1307" i="6"/>
  <c r="AR1307" i="6" s="1"/>
  <c r="AB1442" i="6"/>
  <c r="AS1442" i="6" s="1"/>
  <c r="AB928" i="6"/>
  <c r="AS928" i="6" s="1"/>
  <c r="Z929" i="6"/>
  <c r="AQ929" i="6" s="1"/>
  <c r="Z930" i="6"/>
  <c r="AQ930" i="6" s="1"/>
  <c r="AB931" i="6"/>
  <c r="AS931" i="6" s="1"/>
  <c r="W929" i="6"/>
  <c r="AN929" i="6" s="1"/>
  <c r="X928" i="6"/>
  <c r="AO928" i="6" s="1"/>
  <c r="W931" i="6"/>
  <c r="AN931" i="6" s="1"/>
  <c r="X1704" i="6"/>
  <c r="AO1704" i="6" s="1"/>
  <c r="W1703" i="6"/>
  <c r="AN1703" i="6" s="1"/>
  <c r="AA1705" i="6"/>
  <c r="AR1705" i="6" s="1"/>
  <c r="Z1704" i="6"/>
  <c r="AQ1704" i="6" s="1"/>
  <c r="Z1702" i="6"/>
  <c r="AQ1702" i="6" s="1"/>
  <c r="X1705" i="6"/>
  <c r="AO1705" i="6" s="1"/>
  <c r="AB1707" i="6"/>
  <c r="AS1707" i="6" s="1"/>
  <c r="P10" i="6"/>
  <c r="W10" i="6" s="1"/>
  <c r="AN10" i="6" s="1"/>
  <c r="P6" i="6"/>
  <c r="W6" i="6" s="1"/>
  <c r="S7" i="6"/>
  <c r="Z7" i="6" s="1"/>
  <c r="AQ7" i="6" s="1"/>
  <c r="R8" i="6"/>
  <c r="Y8" i="6" s="1"/>
  <c r="AP8" i="6" s="1"/>
  <c r="U8" i="6"/>
  <c r="AB8" i="6" s="1"/>
  <c r="AS8" i="6" s="1"/>
  <c r="Q10" i="6"/>
  <c r="X10" i="6" s="1"/>
  <c r="AO10" i="6" s="1"/>
  <c r="S11" i="6"/>
  <c r="Z11" i="6" s="1"/>
  <c r="AQ11" i="6" s="1"/>
  <c r="R9" i="6"/>
  <c r="Y9" i="6" s="1"/>
  <c r="AP9" i="6" s="1"/>
  <c r="S10" i="6"/>
  <c r="Z10" i="6" s="1"/>
  <c r="AQ10" i="6" s="1"/>
  <c r="U10" i="6"/>
  <c r="AB10" i="6" s="1"/>
  <c r="AS10" i="6" s="1"/>
  <c r="P11" i="6"/>
  <c r="W11" i="6" s="1"/>
  <c r="AN11" i="6" s="1"/>
  <c r="Q9" i="6"/>
  <c r="X9" i="6" s="1"/>
  <c r="AO9" i="6" s="1"/>
  <c r="Q7" i="6"/>
  <c r="X7" i="6" s="1"/>
  <c r="AO7" i="6" s="1"/>
  <c r="Q6" i="6"/>
  <c r="X6" i="6" s="1"/>
  <c r="AO6" i="6" s="1"/>
  <c r="T10" i="6"/>
  <c r="AA10" i="6" s="1"/>
  <c r="AR10" i="6" s="1"/>
  <c r="S9" i="6"/>
  <c r="Z9" i="6" s="1"/>
  <c r="AQ9" i="6" s="1"/>
  <c r="T6" i="6"/>
  <c r="AA6" i="6" s="1"/>
  <c r="AR6" i="6" s="1"/>
  <c r="U9" i="6"/>
  <c r="AB9" i="6" s="1"/>
  <c r="AS9" i="6" s="1"/>
  <c r="Q8" i="6"/>
  <c r="X8" i="6" s="1"/>
  <c r="AO8" i="6" s="1"/>
  <c r="T11" i="6"/>
  <c r="AA11" i="6" s="1"/>
  <c r="AR11" i="6" s="1"/>
  <c r="R6" i="6"/>
  <c r="Y6" i="6" s="1"/>
  <c r="AP6" i="6" s="1"/>
  <c r="T7" i="6"/>
  <c r="AA7" i="6" s="1"/>
  <c r="AR7" i="6" s="1"/>
  <c r="P7" i="6"/>
  <c r="W7" i="6" s="1"/>
  <c r="AN7" i="6" s="1"/>
  <c r="P8" i="6"/>
  <c r="W8" i="6" s="1"/>
  <c r="AN8" i="6" s="1"/>
  <c r="P9" i="6"/>
  <c r="W9" i="6" s="1"/>
  <c r="AN9" i="6" s="1"/>
  <c r="R10" i="6"/>
  <c r="Y10" i="6" s="1"/>
  <c r="AP10" i="6" s="1"/>
  <c r="S8" i="6"/>
  <c r="Z8" i="6" s="1"/>
  <c r="AQ8" i="6" s="1"/>
  <c r="Q11" i="6"/>
  <c r="X11" i="6" s="1"/>
  <c r="AO11" i="6" s="1"/>
  <c r="S6" i="6"/>
  <c r="Z6" i="6" s="1"/>
  <c r="AQ6" i="6" s="1"/>
  <c r="T9" i="6"/>
  <c r="AA9" i="6" s="1"/>
  <c r="AR9" i="6" s="1"/>
  <c r="U7" i="6"/>
  <c r="AB7" i="6" s="1"/>
  <c r="AS7" i="6" s="1"/>
  <c r="T8" i="6"/>
  <c r="AA8" i="6" s="1"/>
  <c r="AR8" i="6" s="1"/>
  <c r="U11" i="6"/>
  <c r="AB11" i="6" s="1"/>
  <c r="AS11" i="6" s="1"/>
  <c r="U6" i="6"/>
  <c r="AB6" i="6" s="1"/>
  <c r="AS6" i="6" s="1"/>
  <c r="R7" i="6"/>
  <c r="Y7" i="6" s="1"/>
  <c r="AP7" i="6" s="1"/>
  <c r="R11" i="6"/>
  <c r="Y11" i="6" s="1"/>
  <c r="AP11" i="6" s="1"/>
  <c r="BD2438" i="6" l="1" a="1"/>
  <c r="BD2444" i="6" s="1"/>
  <c r="BD2454" i="6" a="1"/>
  <c r="BD2457" i="6" s="1"/>
  <c r="BD2470" i="6" a="1"/>
  <c r="BD2486" i="6" a="1"/>
  <c r="BD2462" i="6" a="1"/>
  <c r="BD2478" i="6" a="1"/>
  <c r="BD2446" i="6" a="1"/>
  <c r="AZ2270" i="6" a="1"/>
  <c r="AZ2270" i="6" s="1"/>
  <c r="BB2270" i="6" s="1"/>
  <c r="AZ1462" i="6" a="1"/>
  <c r="AZ1467" i="6" s="1"/>
  <c r="BB1467" i="6" s="1"/>
  <c r="AZ502" i="6" a="1"/>
  <c r="AZ505" i="6" s="1"/>
  <c r="BB505" i="6" s="1"/>
  <c r="AZ782" i="6" a="1"/>
  <c r="AZ784" i="6" s="1"/>
  <c r="BB784" i="6" s="1"/>
  <c r="AZ182" i="6" a="1"/>
  <c r="AZ185" i="6" s="1"/>
  <c r="BB185" i="6" s="1"/>
  <c r="AZ1446" i="6" a="1"/>
  <c r="AZ1448" i="6" s="1"/>
  <c r="BB1448" i="6" s="1"/>
  <c r="AZ1126" i="6" a="1"/>
  <c r="AZ1129" i="6" s="1"/>
  <c r="BB1129" i="6" s="1"/>
  <c r="AZ54" i="6" a="1"/>
  <c r="AZ57" i="6" s="1"/>
  <c r="BB57" i="6" s="1"/>
  <c r="AZ1806" i="6" a="1"/>
  <c r="AZ1806" i="6" s="1"/>
  <c r="BB1806" i="6" s="1"/>
  <c r="AZ2222" i="6" a="1"/>
  <c r="AZ2226" i="6" s="1"/>
  <c r="BB2226" i="6" s="1"/>
  <c r="AZ1966" i="6" a="1"/>
  <c r="AZ1966" i="6" s="1"/>
  <c r="BB1966" i="6" s="1"/>
  <c r="AZ2118" i="6" a="1"/>
  <c r="AZ2119" i="6" s="1"/>
  <c r="BB2119" i="6" s="1"/>
  <c r="AZ1406" i="6" a="1"/>
  <c r="AZ1408" i="6" s="1"/>
  <c r="BB1408" i="6" s="1"/>
  <c r="AZ1958" i="6" a="1"/>
  <c r="AZ1961" i="6" s="1"/>
  <c r="BB1961" i="6" s="1"/>
  <c r="AZ94" i="6" a="1"/>
  <c r="AZ95" i="6" s="1"/>
  <c r="BB95" i="6" s="1"/>
  <c r="AZ278" i="6" a="1"/>
  <c r="AZ279" i="6" s="1"/>
  <c r="BB279" i="6" s="1"/>
  <c r="AZ1822" i="6" a="1"/>
  <c r="AZ1824" i="6" s="1"/>
  <c r="BB1824" i="6" s="1"/>
  <c r="AZ2294" i="6" a="1"/>
  <c r="AZ2297" i="6" s="1"/>
  <c r="BB2297" i="6" s="1"/>
  <c r="AZ2214" i="6" a="1"/>
  <c r="AZ2215" i="6" s="1"/>
  <c r="BB2215" i="6" s="1"/>
  <c r="AZ1710" i="6" a="1"/>
  <c r="AZ1710" i="6" s="1"/>
  <c r="BB1710" i="6" s="1"/>
  <c r="AZ2198" i="6" a="1"/>
  <c r="AZ2203" i="6" s="1"/>
  <c r="BB2203" i="6" s="1"/>
  <c r="AZ198" i="6" a="1"/>
  <c r="AZ201" i="6" s="1"/>
  <c r="BB201" i="6" s="1"/>
  <c r="AZ2326" i="6" a="1"/>
  <c r="AZ2326" i="6" s="1"/>
  <c r="BB2326" i="6" s="1"/>
  <c r="AZ1374" i="6" a="1"/>
  <c r="AZ1376" i="6" s="1"/>
  <c r="BB1376" i="6" s="1"/>
  <c r="AZ606" i="6" a="1"/>
  <c r="AZ606" i="6" s="1"/>
  <c r="BB606" i="6" s="1"/>
  <c r="AN2382" i="6"/>
  <c r="AN2286" i="6"/>
  <c r="AN998" i="6"/>
  <c r="AN1334" i="6"/>
  <c r="AN2278" i="6"/>
  <c r="AN2054" i="6"/>
  <c r="AN1678" i="6"/>
  <c r="AN1942" i="6"/>
  <c r="AN1990" i="6"/>
  <c r="AN742" i="6"/>
  <c r="AN1470" i="6"/>
  <c r="AN1582" i="6"/>
  <c r="AN798" i="6"/>
  <c r="AN62" i="6"/>
  <c r="AN1894" i="6"/>
  <c r="AN1926" i="6"/>
  <c r="AN1774" i="6"/>
  <c r="AN2022" i="6"/>
  <c r="AN934" i="6"/>
  <c r="AN1094" i="6"/>
  <c r="AN1646" i="6"/>
  <c r="AN1038" i="6"/>
  <c r="AN582" i="6"/>
  <c r="AN246" i="6"/>
  <c r="AN150" i="6"/>
  <c r="AN446" i="6"/>
  <c r="AN590" i="6"/>
  <c r="AN1342" i="6"/>
  <c r="AN326" i="6"/>
  <c r="AN70" i="6"/>
  <c r="AN1294" i="6"/>
  <c r="AN686" i="6"/>
  <c r="AN1222" i="6"/>
  <c r="AN478" i="6"/>
  <c r="AN966" i="6"/>
  <c r="AN318" i="6"/>
  <c r="AN2358" i="6"/>
  <c r="AN454" i="6"/>
  <c r="AN126" i="6"/>
  <c r="AN1726" i="6"/>
  <c r="AN78" i="6"/>
  <c r="AN286" i="6"/>
  <c r="AN1214" i="6"/>
  <c r="AN1454" i="6"/>
  <c r="AN806" i="6"/>
  <c r="AN2318" i="6"/>
  <c r="AN1614" i="6"/>
  <c r="AN470" i="6"/>
  <c r="AN1486" i="6"/>
  <c r="AN1158" i="6"/>
  <c r="AN2166" i="6"/>
  <c r="AN438" i="6"/>
  <c r="AN1030" i="6"/>
  <c r="AN302" i="6"/>
  <c r="AN678" i="6"/>
  <c r="AN310" i="6"/>
  <c r="AN1550" i="6"/>
  <c r="AN2414" i="6"/>
  <c r="AN1422" i="6"/>
  <c r="AN870" i="6"/>
  <c r="AN1518" i="6"/>
  <c r="AN22" i="6"/>
  <c r="AN1070" i="6"/>
  <c r="AN166" i="6"/>
  <c r="AN254" i="6"/>
  <c r="AN1086" i="6"/>
  <c r="AN1102" i="6"/>
  <c r="AN1382" i="6"/>
  <c r="AN2246" i="6"/>
  <c r="AN1246" i="6"/>
  <c r="AN638" i="6"/>
  <c r="AN630" i="6"/>
  <c r="AN1742" i="6"/>
  <c r="AN1278" i="6"/>
  <c r="AN598" i="6"/>
  <c r="AN1662" i="6"/>
  <c r="AN374" i="6"/>
  <c r="AN2086" i="6"/>
  <c r="AN694" i="6"/>
  <c r="AN1598" i="6"/>
  <c r="AN2150" i="6"/>
  <c r="AN1358" i="6"/>
  <c r="AN2342" i="6"/>
  <c r="AZ2342" i="6" a="1"/>
  <c r="AN230" i="6"/>
  <c r="AZ230" i="6" a="1"/>
  <c r="AN486" i="6"/>
  <c r="AZ486" i="6" a="1"/>
  <c r="AZ2182" i="6" a="1"/>
  <c r="AN1974" i="6"/>
  <c r="AN1702" i="6"/>
  <c r="AN1302" i="6"/>
  <c r="AN494" i="6"/>
  <c r="AN430" i="6"/>
  <c r="AN1838" i="6"/>
  <c r="AN2142" i="6"/>
  <c r="AN2014" i="6"/>
  <c r="AN702" i="6"/>
  <c r="AN1830" i="6"/>
  <c r="AN1390" i="6"/>
  <c r="AN1054" i="6"/>
  <c r="AN1886" i="6"/>
  <c r="AN1670" i="6"/>
  <c r="AN766" i="6"/>
  <c r="AN1574" i="6"/>
  <c r="AN334" i="6"/>
  <c r="AN206" i="6"/>
  <c r="AN2230" i="6"/>
  <c r="AN1078" i="6"/>
  <c r="AN1326" i="6"/>
  <c r="AN878" i="6"/>
  <c r="AN2406" i="6"/>
  <c r="AN294" i="6"/>
  <c r="AN542" i="6"/>
  <c r="AN2422" i="6"/>
  <c r="AN990" i="6"/>
  <c r="AN38" i="6"/>
  <c r="AN1734" i="6"/>
  <c r="AN1270" i="6"/>
  <c r="AN910" i="6"/>
  <c r="AN1238" i="6"/>
  <c r="AN574" i="6"/>
  <c r="AN2078" i="6"/>
  <c r="AN2206" i="6"/>
  <c r="AN1110" i="6"/>
  <c r="AN262" i="6"/>
  <c r="AN622" i="6"/>
  <c r="AN102" i="6"/>
  <c r="AN1918" i="6"/>
  <c r="AN2238" i="6"/>
  <c r="AN790" i="6"/>
  <c r="AN1366" i="6"/>
  <c r="AN814" i="6"/>
  <c r="AN1854" i="6"/>
  <c r="AN2374" i="6"/>
  <c r="AN958" i="6"/>
  <c r="AN398" i="6"/>
  <c r="AN174" i="6"/>
  <c r="AN142" i="6"/>
  <c r="AN510" i="6"/>
  <c r="AN2310" i="6"/>
  <c r="AN1478" i="6"/>
  <c r="AN1542" i="6"/>
  <c r="AN214" i="6"/>
  <c r="AN846" i="6"/>
  <c r="AN1846" i="6"/>
  <c r="AN2102" i="6"/>
  <c r="AN1062" i="6"/>
  <c r="AN366" i="6"/>
  <c r="AN1206" i="6"/>
  <c r="AN1606" i="6"/>
  <c r="AN670" i="6"/>
  <c r="AN2174" i="6"/>
  <c r="AN2110" i="6"/>
  <c r="AN86" i="6"/>
  <c r="AN1510" i="6"/>
  <c r="AN1950" i="6"/>
  <c r="AN1982" i="6"/>
  <c r="AN1766" i="6"/>
  <c r="AN2046" i="6"/>
  <c r="AZ2046" i="6" a="1"/>
  <c r="AN1862" i="6"/>
  <c r="AN926" i="6"/>
  <c r="AN1638" i="6"/>
  <c r="AN654" i="6"/>
  <c r="AN462" i="6"/>
  <c r="AN1798" i="6"/>
  <c r="AN710" i="6"/>
  <c r="AN342" i="6"/>
  <c r="AN2302" i="6"/>
  <c r="AN1534" i="6"/>
  <c r="AN726" i="6"/>
  <c r="AN822" i="6"/>
  <c r="AN190" i="6"/>
  <c r="AN1566" i="6"/>
  <c r="AN614" i="6"/>
  <c r="AN422" i="6"/>
  <c r="AN134" i="6"/>
  <c r="AN1190" i="6"/>
  <c r="AN2390" i="6"/>
  <c r="AN1134" i="6"/>
  <c r="AN1254" i="6"/>
  <c r="AN566" i="6"/>
  <c r="AN838" i="6"/>
  <c r="AN750" i="6"/>
  <c r="AN558" i="6"/>
  <c r="AN902" i="6"/>
  <c r="AN1878" i="6"/>
  <c r="AN358" i="6"/>
  <c r="AN718" i="6"/>
  <c r="AN350" i="6"/>
  <c r="AN1502" i="6"/>
  <c r="AN222" i="6"/>
  <c r="AN2398" i="6"/>
  <c r="AN2262" i="6"/>
  <c r="AN974" i="6"/>
  <c r="AN406" i="6"/>
  <c r="AN1350" i="6"/>
  <c r="AZ1350" i="6" a="1"/>
  <c r="AN1174" i="6"/>
  <c r="AZ1174" i="6" a="1"/>
  <c r="AN158" i="6"/>
  <c r="AZ158" i="6" a="1"/>
  <c r="AZ1414" i="6" a="1"/>
  <c r="AN918" i="6"/>
  <c r="AN1022" i="6"/>
  <c r="AN390" i="6"/>
  <c r="AN1142" i="6"/>
  <c r="AN734" i="6"/>
  <c r="AN46" i="6"/>
  <c r="AN1438" i="6"/>
  <c r="AN270" i="6"/>
  <c r="AN414" i="6"/>
  <c r="AN1694" i="6"/>
  <c r="AN2134" i="6"/>
  <c r="AN894" i="6"/>
  <c r="AN1758" i="6"/>
  <c r="AN550" i="6"/>
  <c r="AN886" i="6"/>
  <c r="AN1630" i="6"/>
  <c r="AN662" i="6"/>
  <c r="AN2006" i="6"/>
  <c r="AN830" i="6"/>
  <c r="AN1006" i="6"/>
  <c r="AN1118" i="6"/>
  <c r="AN1814" i="6"/>
  <c r="AN1782" i="6"/>
  <c r="AN1318" i="6"/>
  <c r="AN1310" i="6"/>
  <c r="AN2366" i="6"/>
  <c r="AN774" i="6"/>
  <c r="AN1998" i="6"/>
  <c r="AN526" i="6"/>
  <c r="AN382" i="6"/>
  <c r="AN758" i="6"/>
  <c r="AN2254" i="6"/>
  <c r="AN2126" i="6"/>
  <c r="AN2038" i="6"/>
  <c r="AN1398" i="6"/>
  <c r="AN1870" i="6"/>
  <c r="AN2094" i="6"/>
  <c r="AN646" i="6"/>
  <c r="AN1014" i="6"/>
  <c r="AN2190" i="6"/>
  <c r="AN1046" i="6"/>
  <c r="AN982" i="6"/>
  <c r="AN1750" i="6"/>
  <c r="AN2062" i="6"/>
  <c r="AN950" i="6"/>
  <c r="AN2030" i="6"/>
  <c r="AN118" i="6"/>
  <c r="AN1230" i="6"/>
  <c r="AN862" i="6"/>
  <c r="AN1286" i="6"/>
  <c r="AN854" i="6"/>
  <c r="AN518" i="6"/>
  <c r="AN1198" i="6"/>
  <c r="AN110" i="6"/>
  <c r="AN1622" i="6"/>
  <c r="AN1494" i="6"/>
  <c r="AN2430" i="6"/>
  <c r="AN1686" i="6"/>
  <c r="AN1902" i="6"/>
  <c r="AN2350" i="6"/>
  <c r="AN30" i="6"/>
  <c r="AN1558" i="6"/>
  <c r="AN1718" i="6"/>
  <c r="AN1934" i="6"/>
  <c r="AN1910" i="6"/>
  <c r="AN1790" i="6"/>
  <c r="AN1262" i="6"/>
  <c r="AN2070" i="6"/>
  <c r="AN942" i="6"/>
  <c r="AN1526" i="6"/>
  <c r="AN534" i="6"/>
  <c r="AN1150" i="6"/>
  <c r="AN2158" i="6"/>
  <c r="AN1590" i="6"/>
  <c r="AN1430" i="6"/>
  <c r="AN1654" i="6"/>
  <c r="AN2334" i="6"/>
  <c r="AN1166" i="6"/>
  <c r="AN1182" i="6"/>
  <c r="AZ1182" i="6" a="1"/>
  <c r="Y238" i="6"/>
  <c r="AP238" i="6" s="1"/>
  <c r="AB167" i="6"/>
  <c r="AS167" i="6" s="1"/>
  <c r="X370" i="6"/>
  <c r="AO370" i="6" s="1"/>
  <c r="Y83" i="6"/>
  <c r="AP83" i="6" s="1"/>
  <c r="X1703" i="6"/>
  <c r="AO1703" i="6" s="1"/>
  <c r="X1707" i="6"/>
  <c r="AO1707" i="6" s="1"/>
  <c r="AA1707" i="6"/>
  <c r="AR1707" i="6" s="1"/>
  <c r="W1705" i="6"/>
  <c r="AN1705" i="6" s="1"/>
  <c r="Y1702" i="6"/>
  <c r="AP1702" i="6" s="1"/>
  <c r="Z1705" i="6"/>
  <c r="AQ1705" i="6" s="1"/>
  <c r="AB1702" i="6"/>
  <c r="AS1702" i="6" s="1"/>
  <c r="W1706" i="6"/>
  <c r="AN1706" i="6" s="1"/>
  <c r="Y1703" i="6"/>
  <c r="AP1703" i="6" s="1"/>
  <c r="AB1816" i="6"/>
  <c r="AS1816" i="6" s="1"/>
  <c r="X1818" i="6"/>
  <c r="AO1818" i="6" s="1"/>
  <c r="Y1819" i="6"/>
  <c r="AP1819" i="6" s="1"/>
  <c r="AA1816" i="6"/>
  <c r="AR1816" i="6" s="1"/>
  <c r="AB1817" i="6"/>
  <c r="AS1817" i="6" s="1"/>
  <c r="X1815" i="6"/>
  <c r="AO1815" i="6" s="1"/>
  <c r="Y1818" i="6"/>
  <c r="AP1818" i="6" s="1"/>
  <c r="AA1815" i="6"/>
  <c r="AR1815" i="6" s="1"/>
  <c r="Y927" i="6"/>
  <c r="AP927" i="6" s="1"/>
  <c r="Z926" i="6"/>
  <c r="AQ926" i="6" s="1"/>
  <c r="Z928" i="6"/>
  <c r="AQ928" i="6" s="1"/>
  <c r="AB930" i="6"/>
  <c r="AS930" i="6" s="1"/>
  <c r="W928" i="6"/>
  <c r="AN928" i="6" s="1"/>
  <c r="AA930" i="6"/>
  <c r="AR930" i="6" s="1"/>
  <c r="AB927" i="6"/>
  <c r="AS927" i="6" s="1"/>
  <c r="AA927" i="6"/>
  <c r="AR927" i="6" s="1"/>
  <c r="W1440" i="6"/>
  <c r="AN1440" i="6" s="1"/>
  <c r="AA1438" i="6"/>
  <c r="AR1438" i="6" s="1"/>
  <c r="AB1443" i="6"/>
  <c r="AS1443" i="6" s="1"/>
  <c r="X1441" i="6"/>
  <c r="AO1441" i="6" s="1"/>
  <c r="Z1438" i="6"/>
  <c r="AQ1438" i="6" s="1"/>
  <c r="AA1441" i="6"/>
  <c r="AR1441" i="6" s="1"/>
  <c r="W1439" i="6"/>
  <c r="AN1439" i="6" s="1"/>
  <c r="X1442" i="6"/>
  <c r="AO1442" i="6" s="1"/>
  <c r="Z1439" i="6"/>
  <c r="AQ1439" i="6" s="1"/>
  <c r="W1305" i="6"/>
  <c r="AN1305" i="6" s="1"/>
  <c r="Z1307" i="6"/>
  <c r="AQ1307" i="6" s="1"/>
  <c r="X1302" i="6"/>
  <c r="AO1302" i="6" s="1"/>
  <c r="W1303" i="6"/>
  <c r="AN1303" i="6" s="1"/>
  <c r="AB1302" i="6"/>
  <c r="AS1302" i="6" s="1"/>
  <c r="AB1305" i="6"/>
  <c r="AS1305" i="6" s="1"/>
  <c r="X1303" i="6"/>
  <c r="AO1303" i="6" s="1"/>
  <c r="W1306" i="6"/>
  <c r="AN1306" i="6" s="1"/>
  <c r="Y1303" i="6"/>
  <c r="AP1303" i="6" s="1"/>
  <c r="Z1785" i="6"/>
  <c r="AQ1785" i="6" s="1"/>
  <c r="AB1786" i="6"/>
  <c r="AS1786" i="6" s="1"/>
  <c r="Y1787" i="6"/>
  <c r="AP1787" i="6" s="1"/>
  <c r="AA1784" i="6"/>
  <c r="AR1784" i="6" s="1"/>
  <c r="AB1785" i="6"/>
  <c r="AS1785" i="6" s="1"/>
  <c r="X1783" i="6"/>
  <c r="AO1783" i="6" s="1"/>
  <c r="Y1786" i="6"/>
  <c r="AP1786" i="6" s="1"/>
  <c r="AA1783" i="6"/>
  <c r="AR1783" i="6" s="1"/>
  <c r="AB2386" i="6"/>
  <c r="AS2386" i="6" s="1"/>
  <c r="Z2383" i="6"/>
  <c r="AQ2383" i="6" s="1"/>
  <c r="W2387" i="6"/>
  <c r="AN2387" i="6" s="1"/>
  <c r="Y2384" i="6"/>
  <c r="AP2384" i="6" s="1"/>
  <c r="AB2384" i="6"/>
  <c r="AS2384" i="6" s="1"/>
  <c r="Y2385" i="6"/>
  <c r="AP2385" i="6" s="1"/>
  <c r="AA2382" i="6"/>
  <c r="AR2382" i="6" s="1"/>
  <c r="Z2386" i="6"/>
  <c r="AQ2386" i="6" s="1"/>
  <c r="AB2383" i="6"/>
  <c r="AS2383" i="6" s="1"/>
  <c r="AB1323" i="6"/>
  <c r="AS1323" i="6" s="1"/>
  <c r="AB1321" i="6"/>
  <c r="AS1321" i="6" s="1"/>
  <c r="Y1323" i="6"/>
  <c r="AP1323" i="6" s="1"/>
  <c r="AB1319" i="6"/>
  <c r="AS1319" i="6" s="1"/>
  <c r="Z1323" i="6"/>
  <c r="AQ1323" i="6" s="1"/>
  <c r="AB1320" i="6"/>
  <c r="AS1320" i="6" s="1"/>
  <c r="X1318" i="6"/>
  <c r="AO1318" i="6" s="1"/>
  <c r="AA274" i="6"/>
  <c r="AR274" i="6" s="1"/>
  <c r="X270" i="6"/>
  <c r="AO270" i="6" s="1"/>
  <c r="W274" i="6"/>
  <c r="AN274" i="6" s="1"/>
  <c r="Y270" i="6"/>
  <c r="AP270" i="6" s="1"/>
  <c r="AA272" i="6"/>
  <c r="AR272" i="6" s="1"/>
  <c r="W275" i="6"/>
  <c r="AN275" i="6" s="1"/>
  <c r="Z271" i="6"/>
  <c r="AQ271" i="6" s="1"/>
  <c r="Z274" i="6"/>
  <c r="AQ274" i="6" s="1"/>
  <c r="AB271" i="6"/>
  <c r="AS271" i="6" s="1"/>
  <c r="AA1865" i="6"/>
  <c r="AR1865" i="6" s="1"/>
  <c r="AA1867" i="6"/>
  <c r="AR1867" i="6" s="1"/>
  <c r="Z1867" i="6"/>
  <c r="AQ1867" i="6" s="1"/>
  <c r="AB1864" i="6"/>
  <c r="AS1864" i="6" s="1"/>
  <c r="X1862" i="6"/>
  <c r="AO1862" i="6" s="1"/>
  <c r="Y1865" i="6"/>
  <c r="AP1865" i="6" s="1"/>
  <c r="AA1862" i="6"/>
  <c r="AR1862" i="6" s="1"/>
  <c r="Z1866" i="6"/>
  <c r="AQ1866" i="6" s="1"/>
  <c r="AB1863" i="6"/>
  <c r="AS1863" i="6" s="1"/>
  <c r="AA1976" i="6"/>
  <c r="AR1976" i="6" s="1"/>
  <c r="AA1978" i="6"/>
  <c r="AR1978" i="6" s="1"/>
  <c r="AB1979" i="6"/>
  <c r="AS1979" i="6" s="1"/>
  <c r="X1977" i="6"/>
  <c r="AO1977" i="6" s="1"/>
  <c r="Z1974" i="6"/>
  <c r="AQ1974" i="6" s="1"/>
  <c r="AA1977" i="6"/>
  <c r="AR1977" i="6" s="1"/>
  <c r="W1975" i="6"/>
  <c r="AN1975" i="6" s="1"/>
  <c r="X1978" i="6"/>
  <c r="AO1978" i="6" s="1"/>
  <c r="Z1975" i="6"/>
  <c r="AQ1975" i="6" s="1"/>
  <c r="W499" i="6"/>
  <c r="AN499" i="6" s="1"/>
  <c r="AB499" i="6"/>
  <c r="AS499" i="6" s="1"/>
  <c r="X495" i="6"/>
  <c r="AO495" i="6" s="1"/>
  <c r="X496" i="6"/>
  <c r="AO496" i="6" s="1"/>
  <c r="W497" i="6"/>
  <c r="AN497" i="6" s="1"/>
  <c r="Z498" i="6"/>
  <c r="AQ498" i="6" s="1"/>
  <c r="W495" i="6"/>
  <c r="AN495" i="6" s="1"/>
  <c r="W498" i="6"/>
  <c r="AN498" i="6" s="1"/>
  <c r="Y495" i="6"/>
  <c r="AP495" i="6" s="1"/>
  <c r="Z2288" i="6"/>
  <c r="AQ2288" i="6" s="1"/>
  <c r="AA2289" i="6"/>
  <c r="AR2289" i="6" s="1"/>
  <c r="X2291" i="6"/>
  <c r="AO2291" i="6" s="1"/>
  <c r="W2291" i="6"/>
  <c r="AN2291" i="6" s="1"/>
  <c r="Z2287" i="6"/>
  <c r="AQ2287" i="6" s="1"/>
  <c r="AB2289" i="6"/>
  <c r="AS2289" i="6" s="1"/>
  <c r="X2286" i="6"/>
  <c r="AO2286" i="6" s="1"/>
  <c r="Y2289" i="6"/>
  <c r="AP2289" i="6" s="1"/>
  <c r="AA2286" i="6"/>
  <c r="AR2286" i="6" s="1"/>
  <c r="Z1640" i="6"/>
  <c r="AQ1640" i="6" s="1"/>
  <c r="X1639" i="6"/>
  <c r="AO1639" i="6" s="1"/>
  <c r="AA1643" i="6"/>
  <c r="AR1643" i="6" s="1"/>
  <c r="W1641" i="6"/>
  <c r="AN1641" i="6" s="1"/>
  <c r="Y1638" i="6"/>
  <c r="AP1638" i="6" s="1"/>
  <c r="Z1641" i="6"/>
  <c r="AQ1641" i="6" s="1"/>
  <c r="AB1638" i="6"/>
  <c r="AS1638" i="6" s="1"/>
  <c r="W1642" i="6"/>
  <c r="AN1642" i="6" s="1"/>
  <c r="Y1639" i="6"/>
  <c r="AP1639" i="6" s="1"/>
  <c r="X1312" i="6"/>
  <c r="AO1312" i="6" s="1"/>
  <c r="Y1313" i="6"/>
  <c r="AP1313" i="6" s="1"/>
  <c r="X1314" i="6"/>
  <c r="AO1314" i="6" s="1"/>
  <c r="Y1315" i="6"/>
  <c r="AP1315" i="6" s="1"/>
  <c r="AA1313" i="6"/>
  <c r="AR1313" i="6" s="1"/>
  <c r="W1311" i="6"/>
  <c r="AN1311" i="6" s="1"/>
  <c r="Z1314" i="6"/>
  <c r="AQ1314" i="6" s="1"/>
  <c r="AB1311" i="6"/>
  <c r="AS1311" i="6" s="1"/>
  <c r="Y918" i="6"/>
  <c r="AP918" i="6" s="1"/>
  <c r="AA923" i="6"/>
  <c r="AR923" i="6" s="1"/>
  <c r="Y921" i="6"/>
  <c r="AP921" i="6" s="1"/>
  <c r="Z923" i="6"/>
  <c r="AQ923" i="6" s="1"/>
  <c r="W920" i="6"/>
  <c r="AN920" i="6" s="1"/>
  <c r="Y922" i="6"/>
  <c r="AP922" i="6" s="1"/>
  <c r="AB918" i="6"/>
  <c r="AS918" i="6" s="1"/>
  <c r="Z922" i="6"/>
  <c r="AQ922" i="6" s="1"/>
  <c r="AB919" i="6"/>
  <c r="AS919" i="6" s="1"/>
  <c r="Z656" i="6"/>
  <c r="AQ656" i="6" s="1"/>
  <c r="X658" i="6"/>
  <c r="AO658" i="6" s="1"/>
  <c r="AB658" i="6"/>
  <c r="AS658" i="6" s="1"/>
  <c r="AB659" i="6"/>
  <c r="AS659" i="6" s="1"/>
  <c r="Z654" i="6"/>
  <c r="AQ654" i="6" s="1"/>
  <c r="AA657" i="6"/>
  <c r="AR657" i="6" s="1"/>
  <c r="W655" i="6"/>
  <c r="AN655" i="6" s="1"/>
  <c r="W658" i="6"/>
  <c r="AN658" i="6" s="1"/>
  <c r="Y655" i="6"/>
  <c r="AP655" i="6" s="1"/>
  <c r="AB467" i="6"/>
  <c r="AS467" i="6" s="1"/>
  <c r="AA467" i="6"/>
  <c r="AR467" i="6" s="1"/>
  <c r="W463" i="6"/>
  <c r="AN463" i="6" s="1"/>
  <c r="AB463" i="6"/>
  <c r="AS463" i="6" s="1"/>
  <c r="AB464" i="6"/>
  <c r="AS464" i="6" s="1"/>
  <c r="Z465" i="6"/>
  <c r="AQ465" i="6" s="1"/>
  <c r="Y462" i="6"/>
  <c r="AP462" i="6" s="1"/>
  <c r="W466" i="6"/>
  <c r="AN466" i="6" s="1"/>
  <c r="Y463" i="6"/>
  <c r="AP463" i="6" s="1"/>
  <c r="X2371" i="6"/>
  <c r="AO2371" i="6" s="1"/>
  <c r="Z2368" i="6"/>
  <c r="AQ2368" i="6" s="1"/>
  <c r="Y2371" i="6"/>
  <c r="AP2371" i="6" s="1"/>
  <c r="AA2368" i="6"/>
  <c r="AR2368" i="6" s="1"/>
  <c r="AA2369" i="6"/>
  <c r="AR2369" i="6" s="1"/>
  <c r="W2367" i="6"/>
  <c r="AN2367" i="6" s="1"/>
  <c r="X2370" i="6"/>
  <c r="AO2370" i="6" s="1"/>
  <c r="Z2367" i="6"/>
  <c r="AQ2367" i="6" s="1"/>
  <c r="Z778" i="6"/>
  <c r="AQ778" i="6" s="1"/>
  <c r="AA778" i="6"/>
  <c r="AR778" i="6" s="1"/>
  <c r="Y779" i="6"/>
  <c r="AP779" i="6" s="1"/>
  <c r="X775" i="6"/>
  <c r="AO775" i="6" s="1"/>
  <c r="Z777" i="6"/>
  <c r="AQ777" i="6" s="1"/>
  <c r="AB774" i="6"/>
  <c r="AS774" i="6" s="1"/>
  <c r="Y778" i="6"/>
  <c r="AP778" i="6" s="1"/>
  <c r="AA775" i="6"/>
  <c r="AR775" i="6" s="1"/>
  <c r="Y1024" i="6"/>
  <c r="AP1024" i="6" s="1"/>
  <c r="Y1026" i="6"/>
  <c r="AP1026" i="6" s="1"/>
  <c r="AB1027" i="6"/>
  <c r="AS1027" i="6" s="1"/>
  <c r="X1025" i="6"/>
  <c r="AO1025" i="6" s="1"/>
  <c r="Z1022" i="6"/>
  <c r="AQ1022" i="6" s="1"/>
  <c r="Z1025" i="6"/>
  <c r="AQ1025" i="6" s="1"/>
  <c r="AB1022" i="6"/>
  <c r="AS1022" i="6" s="1"/>
  <c r="W1026" i="6"/>
  <c r="AN1026" i="6" s="1"/>
  <c r="Y1023" i="6"/>
  <c r="AP1023" i="6" s="1"/>
  <c r="AB2000" i="6"/>
  <c r="AS2000" i="6" s="1"/>
  <c r="AB2002" i="6"/>
  <c r="AS2002" i="6" s="1"/>
  <c r="Y2003" i="6"/>
  <c r="AP2003" i="6" s="1"/>
  <c r="AA2000" i="6"/>
  <c r="AR2000" i="6" s="1"/>
  <c r="AB2001" i="6"/>
  <c r="AS2001" i="6" s="1"/>
  <c r="X1999" i="6"/>
  <c r="AO1999" i="6" s="1"/>
  <c r="AA1999" i="6"/>
  <c r="AR1999" i="6" s="1"/>
  <c r="AB1002" i="6"/>
  <c r="AS1002" i="6" s="1"/>
  <c r="X1002" i="6"/>
  <c r="AO1002" i="6" s="1"/>
  <c r="AA1003" i="6"/>
  <c r="AR1003" i="6" s="1"/>
  <c r="W1001" i="6"/>
  <c r="AN1001" i="6" s="1"/>
  <c r="Y998" i="6"/>
  <c r="AP998" i="6" s="1"/>
  <c r="Y1001" i="6"/>
  <c r="AP1001" i="6" s="1"/>
  <c r="AA998" i="6"/>
  <c r="AR998" i="6" s="1"/>
  <c r="Z1002" i="6"/>
  <c r="AQ1002" i="6" s="1"/>
  <c r="AB999" i="6"/>
  <c r="AS999" i="6" s="1"/>
  <c r="X1338" i="6"/>
  <c r="AO1338" i="6" s="1"/>
  <c r="Z1335" i="6"/>
  <c r="AQ1335" i="6" s="1"/>
  <c r="W1337" i="6"/>
  <c r="AN1337" i="6" s="1"/>
  <c r="Z1339" i="6"/>
  <c r="AQ1339" i="6" s="1"/>
  <c r="W1336" i="6"/>
  <c r="AN1336" i="6" s="1"/>
  <c r="Y1338" i="6"/>
  <c r="AP1338" i="6" s="1"/>
  <c r="AB1334" i="6"/>
  <c r="AS1334" i="6" s="1"/>
  <c r="Z1338" i="6"/>
  <c r="AQ1338" i="6" s="1"/>
  <c r="AA2283" i="6"/>
  <c r="AR2283" i="6" s="1"/>
  <c r="Y2282" i="6"/>
  <c r="AP2282" i="6" s="1"/>
  <c r="Z2283" i="6"/>
  <c r="AQ2283" i="6" s="1"/>
  <c r="AB2280" i="6"/>
  <c r="AS2280" i="6" s="1"/>
  <c r="X2278" i="6"/>
  <c r="AO2278" i="6" s="1"/>
  <c r="Y2281" i="6"/>
  <c r="AP2281" i="6" s="1"/>
  <c r="AA2278" i="6"/>
  <c r="AR2278" i="6" s="1"/>
  <c r="Z2282" i="6"/>
  <c r="AQ2282" i="6" s="1"/>
  <c r="AB2279" i="6"/>
  <c r="AS2279" i="6" s="1"/>
  <c r="Y2056" i="6"/>
  <c r="AP2056" i="6" s="1"/>
  <c r="W2055" i="6"/>
  <c r="AN2055" i="6" s="1"/>
  <c r="Z2059" i="6"/>
  <c r="AQ2059" i="6" s="1"/>
  <c r="AB2056" i="6"/>
  <c r="AS2056" i="6" s="1"/>
  <c r="X2054" i="6"/>
  <c r="AO2054" i="6" s="1"/>
  <c r="Y2057" i="6"/>
  <c r="AP2057" i="6" s="1"/>
  <c r="AA2054" i="6"/>
  <c r="AR2054" i="6" s="1"/>
  <c r="Z2058" i="6"/>
  <c r="AQ2058" i="6" s="1"/>
  <c r="AB2055" i="6"/>
  <c r="AS2055" i="6" s="1"/>
  <c r="W1679" i="6"/>
  <c r="AN1679" i="6" s="1"/>
  <c r="W1683" i="6"/>
  <c r="AN1683" i="6" s="1"/>
  <c r="Z1683" i="6"/>
  <c r="AQ1683" i="6" s="1"/>
  <c r="AB1680" i="6"/>
  <c r="AS1680" i="6" s="1"/>
  <c r="X1678" i="6"/>
  <c r="AO1678" i="6" s="1"/>
  <c r="Y1681" i="6"/>
  <c r="AP1681" i="6" s="1"/>
  <c r="AA1678" i="6"/>
  <c r="AR1678" i="6" s="1"/>
  <c r="Z1682" i="6"/>
  <c r="AQ1682" i="6" s="1"/>
  <c r="AB1679" i="6"/>
  <c r="AS1679" i="6" s="1"/>
  <c r="AA1942" i="6"/>
  <c r="AR1942" i="6" s="1"/>
  <c r="AA1944" i="6"/>
  <c r="AR1944" i="6" s="1"/>
  <c r="AB1947" i="6"/>
  <c r="AS1947" i="6" s="1"/>
  <c r="X1945" i="6"/>
  <c r="AO1945" i="6" s="1"/>
  <c r="Z1942" i="6"/>
  <c r="AQ1942" i="6" s="1"/>
  <c r="AA1945" i="6"/>
  <c r="AR1945" i="6" s="1"/>
  <c r="W1943" i="6"/>
  <c r="AN1943" i="6" s="1"/>
  <c r="X1946" i="6"/>
  <c r="AO1946" i="6" s="1"/>
  <c r="Z1943" i="6"/>
  <c r="AQ1943" i="6" s="1"/>
  <c r="W1991" i="6"/>
  <c r="AN1991" i="6" s="1"/>
  <c r="W1993" i="6"/>
  <c r="AN1993" i="6" s="1"/>
  <c r="Z1995" i="6"/>
  <c r="AQ1995" i="6" s="1"/>
  <c r="AB1992" i="6"/>
  <c r="AS1992" i="6" s="1"/>
  <c r="X1990" i="6"/>
  <c r="AO1990" i="6" s="1"/>
  <c r="Y1993" i="6"/>
  <c r="AP1993" i="6" s="1"/>
  <c r="AA1990" i="6"/>
  <c r="AR1990" i="6" s="1"/>
  <c r="Z1994" i="6"/>
  <c r="AQ1994" i="6" s="1"/>
  <c r="AB1991" i="6"/>
  <c r="AS1991" i="6" s="1"/>
  <c r="Z394" i="6"/>
  <c r="AQ394" i="6" s="1"/>
  <c r="Y395" i="6"/>
  <c r="AP395" i="6" s="1"/>
  <c r="AB393" i="6"/>
  <c r="AS393" i="6" s="1"/>
  <c r="Y390" i="6"/>
  <c r="AP390" i="6" s="1"/>
  <c r="Z392" i="6"/>
  <c r="AQ392" i="6" s="1"/>
  <c r="W395" i="6"/>
  <c r="AN395" i="6" s="1"/>
  <c r="Y391" i="6"/>
  <c r="AP391" i="6" s="1"/>
  <c r="X394" i="6"/>
  <c r="AO394" i="6" s="1"/>
  <c r="Z391" i="6"/>
  <c r="AQ391" i="6" s="1"/>
  <c r="Y713" i="6"/>
  <c r="AP713" i="6" s="1"/>
  <c r="AA710" i="6"/>
  <c r="AR710" i="6" s="1"/>
  <c r="AA712" i="6"/>
  <c r="AR712" i="6" s="1"/>
  <c r="AA715" i="6"/>
  <c r="AR715" i="6" s="1"/>
  <c r="X712" i="6"/>
  <c r="AO712" i="6" s="1"/>
  <c r="AA714" i="6"/>
  <c r="AR714" i="6" s="1"/>
  <c r="W711" i="6"/>
  <c r="AN711" i="6" s="1"/>
  <c r="Z714" i="6"/>
  <c r="AQ714" i="6" s="1"/>
  <c r="AB711" i="6"/>
  <c r="AS711" i="6" s="1"/>
  <c r="AB1142" i="6"/>
  <c r="AS1142" i="6" s="1"/>
  <c r="AA1143" i="6"/>
  <c r="AR1143" i="6" s="1"/>
  <c r="AB1144" i="6"/>
  <c r="AS1144" i="6" s="1"/>
  <c r="AB1147" i="6"/>
  <c r="AS1147" i="6" s="1"/>
  <c r="Y1144" i="6"/>
  <c r="AP1144" i="6" s="1"/>
  <c r="AB1146" i="6"/>
  <c r="AS1146" i="6" s="1"/>
  <c r="X1143" i="6"/>
  <c r="AO1143" i="6" s="1"/>
  <c r="W1146" i="6"/>
  <c r="AN1146" i="6" s="1"/>
  <c r="Y1143" i="6"/>
  <c r="AP1143" i="6" s="1"/>
  <c r="Z531" i="6"/>
  <c r="AQ531" i="6" s="1"/>
  <c r="AB529" i="6"/>
  <c r="AS529" i="6" s="1"/>
  <c r="Z529" i="6"/>
  <c r="AQ529" i="6" s="1"/>
  <c r="Z528" i="6"/>
  <c r="AQ528" i="6" s="1"/>
  <c r="AB530" i="6"/>
  <c r="AS530" i="6" s="1"/>
  <c r="Y527" i="6"/>
  <c r="AP527" i="6" s="1"/>
  <c r="Y530" i="6"/>
  <c r="AP530" i="6" s="1"/>
  <c r="AA527" i="6"/>
  <c r="AR527" i="6" s="1"/>
  <c r="Z745" i="6"/>
  <c r="AQ745" i="6" s="1"/>
  <c r="Y746" i="6"/>
  <c r="AP746" i="6" s="1"/>
  <c r="AA745" i="6"/>
  <c r="AR745" i="6" s="1"/>
  <c r="X742" i="6"/>
  <c r="AO742" i="6" s="1"/>
  <c r="Y744" i="6"/>
  <c r="AP744" i="6" s="1"/>
  <c r="AB746" i="6"/>
  <c r="AS746" i="6" s="1"/>
  <c r="Y743" i="6"/>
  <c r="AP743" i="6" s="1"/>
  <c r="Z746" i="6"/>
  <c r="AQ746" i="6" s="1"/>
  <c r="AB743" i="6"/>
  <c r="AS743" i="6" s="1"/>
  <c r="Y1471" i="6"/>
  <c r="AP1471" i="6" s="1"/>
  <c r="AA1472" i="6"/>
  <c r="AR1472" i="6" s="1"/>
  <c r="AB1475" i="6"/>
  <c r="AS1475" i="6" s="1"/>
  <c r="X1473" i="6"/>
  <c r="AO1473" i="6" s="1"/>
  <c r="Z1470" i="6"/>
  <c r="AQ1470" i="6" s="1"/>
  <c r="AA1473" i="6"/>
  <c r="AR1473" i="6" s="1"/>
  <c r="X1474" i="6"/>
  <c r="AO1474" i="6" s="1"/>
  <c r="Z1471" i="6"/>
  <c r="AQ1471" i="6" s="1"/>
  <c r="X739" i="6"/>
  <c r="AO739" i="6" s="1"/>
  <c r="Z737" i="6"/>
  <c r="AQ737" i="6" s="1"/>
  <c r="AB736" i="6"/>
  <c r="AS736" i="6" s="1"/>
  <c r="AB739" i="6"/>
  <c r="AS739" i="6" s="1"/>
  <c r="Y736" i="6"/>
  <c r="AP736" i="6" s="1"/>
  <c r="AB738" i="6"/>
  <c r="AS738" i="6" s="1"/>
  <c r="X735" i="6"/>
  <c r="AO735" i="6" s="1"/>
  <c r="W738" i="6"/>
  <c r="AN738" i="6" s="1"/>
  <c r="Y735" i="6"/>
  <c r="AP735" i="6" s="1"/>
  <c r="Z386" i="6"/>
  <c r="AQ386" i="6" s="1"/>
  <c r="AB385" i="6"/>
  <c r="AS385" i="6" s="1"/>
  <c r="X382" i="6"/>
  <c r="AO382" i="6" s="1"/>
  <c r="Z384" i="6"/>
  <c r="AQ384" i="6" s="1"/>
  <c r="AB386" i="6"/>
  <c r="AS386" i="6" s="1"/>
  <c r="Y383" i="6"/>
  <c r="AP383" i="6" s="1"/>
  <c r="Y386" i="6"/>
  <c r="AP386" i="6" s="1"/>
  <c r="AA383" i="6"/>
  <c r="AR383" i="6" s="1"/>
  <c r="Z760" i="6"/>
  <c r="AQ760" i="6" s="1"/>
  <c r="W759" i="6"/>
  <c r="AN759" i="6" s="1"/>
  <c r="AA763" i="6"/>
  <c r="AR763" i="6" s="1"/>
  <c r="W760" i="6"/>
  <c r="AN760" i="6" s="1"/>
  <c r="W763" i="6"/>
  <c r="AN763" i="6" s="1"/>
  <c r="Y759" i="6"/>
  <c r="AP759" i="6" s="1"/>
  <c r="X762" i="6"/>
  <c r="AO762" i="6" s="1"/>
  <c r="Z759" i="6"/>
  <c r="AQ759" i="6" s="1"/>
  <c r="AB417" i="6"/>
  <c r="AS417" i="6" s="1"/>
  <c r="AA418" i="6"/>
  <c r="AR418" i="6" s="1"/>
  <c r="W418" i="6"/>
  <c r="AN418" i="6" s="1"/>
  <c r="Z414" i="6"/>
  <c r="AQ414" i="6" s="1"/>
  <c r="AA416" i="6"/>
  <c r="AR416" i="6" s="1"/>
  <c r="X419" i="6"/>
  <c r="AO419" i="6" s="1"/>
  <c r="Z415" i="6"/>
  <c r="AQ415" i="6" s="1"/>
  <c r="Y418" i="6"/>
  <c r="AP418" i="6" s="1"/>
  <c r="AA415" i="6"/>
  <c r="AR415" i="6" s="1"/>
  <c r="Y48" i="6"/>
  <c r="AP48" i="6" s="1"/>
  <c r="W50" i="6"/>
  <c r="AN50" i="6" s="1"/>
  <c r="AA49" i="6"/>
  <c r="AR49" i="6" s="1"/>
  <c r="W49" i="6"/>
  <c r="AN49" i="6" s="1"/>
  <c r="Z50" i="6"/>
  <c r="AQ50" i="6" s="1"/>
  <c r="X51" i="6"/>
  <c r="AO51" i="6" s="1"/>
  <c r="AA47" i="6"/>
  <c r="AR47" i="6" s="1"/>
  <c r="X50" i="6"/>
  <c r="AO50" i="6" s="1"/>
  <c r="Z47" i="6"/>
  <c r="AQ47" i="6" s="1"/>
  <c r="Z2259" i="6"/>
  <c r="AQ2259" i="6" s="1"/>
  <c r="X2258" i="6"/>
  <c r="AO2258" i="6" s="1"/>
  <c r="Y2259" i="6"/>
  <c r="AP2259" i="6" s="1"/>
  <c r="AA2256" i="6"/>
  <c r="AR2256" i="6" s="1"/>
  <c r="AB2257" i="6"/>
  <c r="AS2257" i="6" s="1"/>
  <c r="X2255" i="6"/>
  <c r="AO2255" i="6" s="1"/>
  <c r="Y2258" i="6"/>
  <c r="AP2258" i="6" s="1"/>
  <c r="AA2255" i="6"/>
  <c r="AR2255" i="6" s="1"/>
  <c r="W1696" i="6"/>
  <c r="AN1696" i="6" s="1"/>
  <c r="AA1694" i="6"/>
  <c r="AR1694" i="6" s="1"/>
  <c r="AB1699" i="6"/>
  <c r="AS1699" i="6" s="1"/>
  <c r="X1697" i="6"/>
  <c r="AO1697" i="6" s="1"/>
  <c r="Z1694" i="6"/>
  <c r="AQ1694" i="6" s="1"/>
  <c r="AA1697" i="6"/>
  <c r="AR1697" i="6" s="1"/>
  <c r="W1695" i="6"/>
  <c r="AN1695" i="6" s="1"/>
  <c r="X1698" i="6"/>
  <c r="AO1698" i="6" s="1"/>
  <c r="Z1695" i="6"/>
  <c r="AQ1695" i="6" s="1"/>
  <c r="AB1799" i="6"/>
  <c r="AS1799" i="6" s="1"/>
  <c r="X1801" i="6"/>
  <c r="AO1801" i="6" s="1"/>
  <c r="AA1803" i="6"/>
  <c r="AR1803" i="6" s="1"/>
  <c r="W1801" i="6"/>
  <c r="AN1801" i="6" s="1"/>
  <c r="Y1798" i="6"/>
  <c r="AP1798" i="6" s="1"/>
  <c r="Z1801" i="6"/>
  <c r="AQ1801" i="6" s="1"/>
  <c r="AB1798" i="6"/>
  <c r="AS1798" i="6" s="1"/>
  <c r="W1802" i="6"/>
  <c r="AN1802" i="6" s="1"/>
  <c r="Y1799" i="6"/>
  <c r="AP1799" i="6" s="1"/>
  <c r="Z2131" i="6"/>
  <c r="AQ2131" i="6" s="1"/>
  <c r="X2130" i="6"/>
  <c r="AO2130" i="6" s="1"/>
  <c r="Y2131" i="6"/>
  <c r="AP2131" i="6" s="1"/>
  <c r="AA2128" i="6"/>
  <c r="AR2128" i="6" s="1"/>
  <c r="AB2129" i="6"/>
  <c r="AS2129" i="6" s="1"/>
  <c r="X2127" i="6"/>
  <c r="AO2127" i="6" s="1"/>
  <c r="Y2130" i="6"/>
  <c r="AP2130" i="6" s="1"/>
  <c r="AA2127" i="6"/>
  <c r="AR2127" i="6" s="1"/>
  <c r="AA435" i="6"/>
  <c r="AR435" i="6" s="1"/>
  <c r="Y430" i="6"/>
  <c r="AP430" i="6" s="1"/>
  <c r="X434" i="6"/>
  <c r="AO434" i="6" s="1"/>
  <c r="Z430" i="6"/>
  <c r="AQ430" i="6" s="1"/>
  <c r="AB432" i="6"/>
  <c r="AS432" i="6" s="1"/>
  <c r="X435" i="6"/>
  <c r="AO435" i="6" s="1"/>
  <c r="AA431" i="6"/>
  <c r="AR431" i="6" s="1"/>
  <c r="W434" i="6"/>
  <c r="AN434" i="6" s="1"/>
  <c r="Y431" i="6"/>
  <c r="AP431" i="6" s="1"/>
  <c r="W1585" i="6"/>
  <c r="AN1585" i="6" s="1"/>
  <c r="Y1586" i="6"/>
  <c r="AP1586" i="6" s="1"/>
  <c r="Z1587" i="6"/>
  <c r="AQ1587" i="6" s="1"/>
  <c r="AB1584" i="6"/>
  <c r="AS1584" i="6" s="1"/>
  <c r="X1582" i="6"/>
  <c r="AO1582" i="6" s="1"/>
  <c r="Y1585" i="6"/>
  <c r="AP1585" i="6" s="1"/>
  <c r="AA1582" i="6"/>
  <c r="AR1582" i="6" s="1"/>
  <c r="Z1586" i="6"/>
  <c r="AQ1586" i="6" s="1"/>
  <c r="AB1583" i="6"/>
  <c r="AS1583" i="6" s="1"/>
  <c r="Z798" i="6"/>
  <c r="AQ798" i="6" s="1"/>
  <c r="AB803" i="6"/>
  <c r="AS803" i="6" s="1"/>
  <c r="Y801" i="6"/>
  <c r="AP801" i="6" s="1"/>
  <c r="Z803" i="6"/>
  <c r="AQ803" i="6" s="1"/>
  <c r="W800" i="6"/>
  <c r="AN800" i="6" s="1"/>
  <c r="Z802" i="6"/>
  <c r="AQ802" i="6" s="1"/>
  <c r="AB798" i="6"/>
  <c r="AS798" i="6" s="1"/>
  <c r="Y802" i="6"/>
  <c r="AP802" i="6" s="1"/>
  <c r="AA799" i="6"/>
  <c r="AR799" i="6" s="1"/>
  <c r="AA1843" i="6"/>
  <c r="AR1843" i="6" s="1"/>
  <c r="X1843" i="6"/>
  <c r="AO1843" i="6" s="1"/>
  <c r="W1843" i="6"/>
  <c r="AN1843" i="6" s="1"/>
  <c r="AB1843" i="6"/>
  <c r="AS1843" i="6" s="1"/>
  <c r="Z1838" i="6"/>
  <c r="AQ1838" i="6" s="1"/>
  <c r="Z1841" i="6"/>
  <c r="AQ1841" i="6" s="1"/>
  <c r="AB1838" i="6"/>
  <c r="AS1838" i="6" s="1"/>
  <c r="W1842" i="6"/>
  <c r="AN1842" i="6" s="1"/>
  <c r="Y1839" i="6"/>
  <c r="AP1839" i="6" s="1"/>
  <c r="Y64" i="6"/>
  <c r="AP64" i="6" s="1"/>
  <c r="W65" i="6"/>
  <c r="AN65" i="6" s="1"/>
  <c r="X64" i="6"/>
  <c r="AO64" i="6" s="1"/>
  <c r="W64" i="6"/>
  <c r="AN64" i="6" s="1"/>
  <c r="AB64" i="6"/>
  <c r="AS64" i="6" s="1"/>
  <c r="Y66" i="6"/>
  <c r="AP66" i="6" s="1"/>
  <c r="AB62" i="6"/>
  <c r="AS62" i="6" s="1"/>
  <c r="Z66" i="6"/>
  <c r="AQ66" i="6" s="1"/>
  <c r="AB63" i="6"/>
  <c r="AS63" i="6" s="1"/>
  <c r="Y2039" i="6"/>
  <c r="AP2039" i="6" s="1"/>
  <c r="X2041" i="6"/>
  <c r="AO2041" i="6" s="1"/>
  <c r="Z2038" i="6"/>
  <c r="AQ2038" i="6" s="1"/>
  <c r="AA2041" i="6"/>
  <c r="AR2041" i="6" s="1"/>
  <c r="W2039" i="6"/>
  <c r="AN2039" i="6" s="1"/>
  <c r="X2042" i="6"/>
  <c r="AO2042" i="6" s="1"/>
  <c r="Z2039" i="6"/>
  <c r="AQ2039" i="6" s="1"/>
  <c r="AA2138" i="6"/>
  <c r="AR2138" i="6" s="1"/>
  <c r="AA2134" i="6"/>
  <c r="AR2134" i="6" s="1"/>
  <c r="AB2139" i="6"/>
  <c r="AS2139" i="6" s="1"/>
  <c r="X2137" i="6"/>
  <c r="AO2137" i="6" s="1"/>
  <c r="Z2134" i="6"/>
  <c r="AQ2134" i="6" s="1"/>
  <c r="AA2137" i="6"/>
  <c r="AR2137" i="6" s="1"/>
  <c r="W2135" i="6"/>
  <c r="AN2135" i="6" s="1"/>
  <c r="X2138" i="6"/>
  <c r="AO2138" i="6" s="1"/>
  <c r="Z2135" i="6"/>
  <c r="AQ2135" i="6" s="1"/>
  <c r="AB1398" i="6"/>
  <c r="AS1398" i="6" s="1"/>
  <c r="AB1402" i="6"/>
  <c r="AS1402" i="6" s="1"/>
  <c r="Y1403" i="6"/>
  <c r="AP1403" i="6" s="1"/>
  <c r="AA1400" i="6"/>
  <c r="AR1400" i="6" s="1"/>
  <c r="AB1401" i="6"/>
  <c r="AS1401" i="6" s="1"/>
  <c r="X1399" i="6"/>
  <c r="AO1399" i="6" s="1"/>
  <c r="Y1402" i="6"/>
  <c r="AP1402" i="6" s="1"/>
  <c r="AA1399" i="6"/>
  <c r="AR1399" i="6" s="1"/>
  <c r="Z1875" i="6"/>
  <c r="AQ1875" i="6" s="1"/>
  <c r="Z1871" i="6"/>
  <c r="AQ1871" i="6" s="1"/>
  <c r="Y1875" i="6"/>
  <c r="AP1875" i="6" s="1"/>
  <c r="AA1872" i="6"/>
  <c r="AR1872" i="6" s="1"/>
  <c r="AB1873" i="6"/>
  <c r="AS1873" i="6" s="1"/>
  <c r="X1871" i="6"/>
  <c r="AO1871" i="6" s="1"/>
  <c r="Y1874" i="6"/>
  <c r="AP1874" i="6" s="1"/>
  <c r="AA1871" i="6"/>
  <c r="AR1871" i="6" s="1"/>
  <c r="AA1899" i="6"/>
  <c r="AR1899" i="6" s="1"/>
  <c r="AA1895" i="6"/>
  <c r="AR1895" i="6" s="1"/>
  <c r="Z1899" i="6"/>
  <c r="AQ1899" i="6" s="1"/>
  <c r="AB1896" i="6"/>
  <c r="AS1896" i="6" s="1"/>
  <c r="X1894" i="6"/>
  <c r="AO1894" i="6" s="1"/>
  <c r="Y1897" i="6"/>
  <c r="AP1897" i="6" s="1"/>
  <c r="AA1894" i="6"/>
  <c r="AR1894" i="6" s="1"/>
  <c r="Z1898" i="6"/>
  <c r="AQ1898" i="6" s="1"/>
  <c r="AB1895" i="6"/>
  <c r="AS1895" i="6" s="1"/>
  <c r="AA898" i="6"/>
  <c r="AR898" i="6" s="1"/>
  <c r="X894" i="6"/>
  <c r="AO894" i="6" s="1"/>
  <c r="W898" i="6"/>
  <c r="AN898" i="6" s="1"/>
  <c r="Z894" i="6"/>
  <c r="AQ894" i="6" s="1"/>
  <c r="AA896" i="6"/>
  <c r="AR896" i="6" s="1"/>
  <c r="X899" i="6"/>
  <c r="AO899" i="6" s="1"/>
  <c r="Z895" i="6"/>
  <c r="AQ895" i="6" s="1"/>
  <c r="Y898" i="6"/>
  <c r="AP898" i="6" s="1"/>
  <c r="AA895" i="6"/>
  <c r="AR895" i="6" s="1"/>
  <c r="Y1928" i="6"/>
  <c r="AP1928" i="6" s="1"/>
  <c r="AA1927" i="6"/>
  <c r="AR1927" i="6" s="1"/>
  <c r="Z1931" i="6"/>
  <c r="AQ1931" i="6" s="1"/>
  <c r="AB1928" i="6"/>
  <c r="AS1928" i="6" s="1"/>
  <c r="X1926" i="6"/>
  <c r="AO1926" i="6" s="1"/>
  <c r="Y1929" i="6"/>
  <c r="AP1929" i="6" s="1"/>
  <c r="AA1926" i="6"/>
  <c r="AR1926" i="6" s="1"/>
  <c r="Z1930" i="6"/>
  <c r="AQ1930" i="6" s="1"/>
  <c r="AB1927" i="6"/>
  <c r="AS1927" i="6" s="1"/>
  <c r="AB2145" i="6"/>
  <c r="AS2145" i="6" s="1"/>
  <c r="X2147" i="6"/>
  <c r="AO2147" i="6" s="1"/>
  <c r="AA2147" i="6"/>
  <c r="AR2147" i="6" s="1"/>
  <c r="W2145" i="6"/>
  <c r="AN2145" i="6" s="1"/>
  <c r="Y2142" i="6"/>
  <c r="AP2142" i="6" s="1"/>
  <c r="Z2145" i="6"/>
  <c r="AQ2145" i="6" s="1"/>
  <c r="AB2142" i="6"/>
  <c r="AS2142" i="6" s="1"/>
  <c r="W2146" i="6"/>
  <c r="AN2146" i="6" s="1"/>
  <c r="Y2143" i="6"/>
  <c r="AP2143" i="6" s="1"/>
  <c r="AA2019" i="6"/>
  <c r="AR2019" i="6" s="1"/>
  <c r="W2017" i="6"/>
  <c r="AN2017" i="6" s="1"/>
  <c r="Z2017" i="6"/>
  <c r="AQ2017" i="6" s="1"/>
  <c r="AB2014" i="6"/>
  <c r="AS2014" i="6" s="1"/>
  <c r="Z2097" i="6"/>
  <c r="AQ2097" i="6" s="1"/>
  <c r="AB2098" i="6"/>
  <c r="AS2098" i="6" s="1"/>
  <c r="Y2099" i="6"/>
  <c r="AP2099" i="6" s="1"/>
  <c r="AA2096" i="6"/>
  <c r="AR2096" i="6" s="1"/>
  <c r="AB2097" i="6"/>
  <c r="AS2097" i="6" s="1"/>
  <c r="X2095" i="6"/>
  <c r="AO2095" i="6" s="1"/>
  <c r="Y2098" i="6"/>
  <c r="AP2098" i="6" s="1"/>
  <c r="AA2095" i="6"/>
  <c r="AR2095" i="6" s="1"/>
  <c r="W347" i="6"/>
  <c r="AN347" i="6" s="1"/>
  <c r="Y345" i="6"/>
  <c r="AP345" i="6" s="1"/>
  <c r="AA344" i="6"/>
  <c r="AR344" i="6" s="1"/>
  <c r="AA347" i="6"/>
  <c r="AR347" i="6" s="1"/>
  <c r="X344" i="6"/>
  <c r="AO344" i="6" s="1"/>
  <c r="AA346" i="6"/>
  <c r="AR346" i="6" s="1"/>
  <c r="W343" i="6"/>
  <c r="AN343" i="6" s="1"/>
  <c r="Z346" i="6"/>
  <c r="AQ346" i="6" s="1"/>
  <c r="AB343" i="6"/>
  <c r="AS343" i="6" s="1"/>
  <c r="Y649" i="6"/>
  <c r="AP649" i="6" s="1"/>
  <c r="AA649" i="6"/>
  <c r="AR649" i="6" s="1"/>
  <c r="Y650" i="6"/>
  <c r="AP650" i="6" s="1"/>
  <c r="Y651" i="6"/>
  <c r="AP651" i="6" s="1"/>
  <c r="AB649" i="6"/>
  <c r="AS649" i="6" s="1"/>
  <c r="Z647" i="6"/>
  <c r="AQ647" i="6" s="1"/>
  <c r="AA1775" i="6"/>
  <c r="AR1775" i="6" s="1"/>
  <c r="W1777" i="6"/>
  <c r="AN1777" i="6" s="1"/>
  <c r="Z1779" i="6"/>
  <c r="AQ1779" i="6" s="1"/>
  <c r="AB1776" i="6"/>
  <c r="AS1776" i="6" s="1"/>
  <c r="X1774" i="6"/>
  <c r="AO1774" i="6" s="1"/>
  <c r="Y1777" i="6"/>
  <c r="AP1777" i="6" s="1"/>
  <c r="AA1774" i="6"/>
  <c r="AR1774" i="6" s="1"/>
  <c r="Z1778" i="6"/>
  <c r="AQ1778" i="6" s="1"/>
  <c r="AB1775" i="6"/>
  <c r="AS1775" i="6" s="1"/>
  <c r="W2025" i="6"/>
  <c r="AN2025" i="6" s="1"/>
  <c r="W2027" i="6"/>
  <c r="AN2027" i="6" s="1"/>
  <c r="Z2027" i="6"/>
  <c r="AQ2027" i="6" s="1"/>
  <c r="AB2024" i="6"/>
  <c r="AS2024" i="6" s="1"/>
  <c r="X2022" i="6"/>
  <c r="AO2022" i="6" s="1"/>
  <c r="Y2025" i="6"/>
  <c r="AP2025" i="6" s="1"/>
  <c r="Z2026" i="6"/>
  <c r="AQ2026" i="6" s="1"/>
  <c r="AB2023" i="6"/>
  <c r="AS2023" i="6" s="1"/>
  <c r="AA2306" i="6"/>
  <c r="AR2306" i="6" s="1"/>
  <c r="W2304" i="6"/>
  <c r="AN2304" i="6" s="1"/>
  <c r="AB2307" i="6"/>
  <c r="AS2307" i="6" s="1"/>
  <c r="X2305" i="6"/>
  <c r="AO2305" i="6" s="1"/>
  <c r="Z2302" i="6"/>
  <c r="AQ2302" i="6" s="1"/>
  <c r="AA2305" i="6"/>
  <c r="AR2305" i="6" s="1"/>
  <c r="X2306" i="6"/>
  <c r="AO2306" i="6" s="1"/>
  <c r="Z2303" i="6"/>
  <c r="AQ2303" i="6" s="1"/>
  <c r="Z703" i="6"/>
  <c r="AQ703" i="6" s="1"/>
  <c r="Z702" i="6"/>
  <c r="AQ702" i="6" s="1"/>
  <c r="Z705" i="6"/>
  <c r="AQ705" i="6" s="1"/>
  <c r="AA707" i="6"/>
  <c r="AR707" i="6" s="1"/>
  <c r="X704" i="6"/>
  <c r="AO704" i="6" s="1"/>
  <c r="Z706" i="6"/>
  <c r="AQ706" i="6" s="1"/>
  <c r="W703" i="6"/>
  <c r="AN703" i="6" s="1"/>
  <c r="W706" i="6"/>
  <c r="AN706" i="6" s="1"/>
  <c r="Y703" i="6"/>
  <c r="AP703" i="6" s="1"/>
  <c r="AB1833" i="6"/>
  <c r="AS1833" i="6" s="1"/>
  <c r="X1835" i="6"/>
  <c r="AO1835" i="6" s="1"/>
  <c r="AA1835" i="6"/>
  <c r="AR1835" i="6" s="1"/>
  <c r="W1833" i="6"/>
  <c r="AN1833" i="6" s="1"/>
  <c r="Z1833" i="6"/>
  <c r="AQ1833" i="6" s="1"/>
  <c r="AB1830" i="6"/>
  <c r="AS1830" i="6" s="1"/>
  <c r="Y1831" i="6"/>
  <c r="AP1831" i="6" s="1"/>
  <c r="AA1393" i="6"/>
  <c r="AR1393" i="6" s="1"/>
  <c r="Z1394" i="6"/>
  <c r="AQ1394" i="6" s="1"/>
  <c r="Z1393" i="6"/>
  <c r="AQ1393" i="6" s="1"/>
  <c r="AB1395" i="6"/>
  <c r="AS1395" i="6" s="1"/>
  <c r="Y1392" i="6"/>
  <c r="AP1392" i="6" s="1"/>
  <c r="AB1394" i="6"/>
  <c r="AS1394" i="6" s="1"/>
  <c r="X1391" i="6"/>
  <c r="AO1391" i="6" s="1"/>
  <c r="W1394" i="6"/>
  <c r="AN1394" i="6" s="1"/>
  <c r="Y1391" i="6"/>
  <c r="AP1391" i="6" s="1"/>
  <c r="Y1058" i="6"/>
  <c r="AP1058" i="6" s="1"/>
  <c r="W1055" i="6"/>
  <c r="AN1055" i="6" s="1"/>
  <c r="AB1059" i="6"/>
  <c r="AS1059" i="6" s="1"/>
  <c r="X1057" i="6"/>
  <c r="AO1057" i="6" s="1"/>
  <c r="Z1054" i="6"/>
  <c r="AQ1054" i="6" s="1"/>
  <c r="Z1057" i="6"/>
  <c r="AQ1057" i="6" s="1"/>
  <c r="AB1054" i="6"/>
  <c r="AS1054" i="6" s="1"/>
  <c r="W1058" i="6"/>
  <c r="AN1058" i="6" s="1"/>
  <c r="Y1055" i="6"/>
  <c r="AP1055" i="6" s="1"/>
  <c r="AB934" i="6"/>
  <c r="AS934" i="6" s="1"/>
  <c r="AB936" i="6"/>
  <c r="AS936" i="6" s="1"/>
  <c r="AA939" i="6"/>
  <c r="AR939" i="6" s="1"/>
  <c r="W937" i="6"/>
  <c r="AN937" i="6" s="1"/>
  <c r="Y934" i="6"/>
  <c r="AP934" i="6" s="1"/>
  <c r="Y937" i="6"/>
  <c r="AP937" i="6" s="1"/>
  <c r="AA934" i="6"/>
  <c r="AR934" i="6" s="1"/>
  <c r="Z938" i="6"/>
  <c r="AQ938" i="6" s="1"/>
  <c r="AB935" i="6"/>
  <c r="AS935" i="6" s="1"/>
  <c r="AA1758" i="6"/>
  <c r="AR1758" i="6" s="1"/>
  <c r="AA1762" i="6"/>
  <c r="AR1762" i="6" s="1"/>
  <c r="AB1763" i="6"/>
  <c r="AS1763" i="6" s="1"/>
  <c r="X1761" i="6"/>
  <c r="AO1761" i="6" s="1"/>
  <c r="Z1758" i="6"/>
  <c r="AQ1758" i="6" s="1"/>
  <c r="AA1761" i="6"/>
  <c r="AR1761" i="6" s="1"/>
  <c r="W1759" i="6"/>
  <c r="AN1759" i="6" s="1"/>
  <c r="X1762" i="6"/>
  <c r="AO1762" i="6" s="1"/>
  <c r="Z1759" i="6"/>
  <c r="AQ1759" i="6" s="1"/>
  <c r="X1096" i="6"/>
  <c r="AO1096" i="6" s="1"/>
  <c r="Z1094" i="6"/>
  <c r="AQ1094" i="6" s="1"/>
  <c r="Y1097" i="6"/>
  <c r="AP1097" i="6" s="1"/>
  <c r="Z1099" i="6"/>
  <c r="AQ1099" i="6" s="1"/>
  <c r="W1096" i="6"/>
  <c r="AN1096" i="6" s="1"/>
  <c r="Z1098" i="6"/>
  <c r="AQ1098" i="6" s="1"/>
  <c r="AB1094" i="6"/>
  <c r="AS1094" i="6" s="1"/>
  <c r="Y1098" i="6"/>
  <c r="AP1098" i="6" s="1"/>
  <c r="AA1095" i="6"/>
  <c r="AR1095" i="6" s="1"/>
  <c r="AA1647" i="6"/>
  <c r="AR1647" i="6" s="1"/>
  <c r="W1649" i="6"/>
  <c r="AN1649" i="6" s="1"/>
  <c r="Z1651" i="6"/>
  <c r="AQ1651" i="6" s="1"/>
  <c r="AB1648" i="6"/>
  <c r="AS1648" i="6" s="1"/>
  <c r="X1646" i="6"/>
  <c r="AO1646" i="6" s="1"/>
  <c r="Y1649" i="6"/>
  <c r="AP1649" i="6" s="1"/>
  <c r="AA1646" i="6"/>
  <c r="AR1646" i="6" s="1"/>
  <c r="Z1650" i="6"/>
  <c r="AQ1650" i="6" s="1"/>
  <c r="AB1647" i="6"/>
  <c r="AS1647" i="6" s="1"/>
  <c r="AA1038" i="6"/>
  <c r="AR1038" i="6" s="1"/>
  <c r="AA1040" i="6"/>
  <c r="AR1040" i="6" s="1"/>
  <c r="Z1043" i="6"/>
  <c r="AQ1043" i="6" s="1"/>
  <c r="AB1040" i="6"/>
  <c r="AS1040" i="6" s="1"/>
  <c r="X1038" i="6"/>
  <c r="AO1038" i="6" s="1"/>
  <c r="AB1041" i="6"/>
  <c r="AS1041" i="6" s="1"/>
  <c r="X1039" i="6"/>
  <c r="AO1039" i="6" s="1"/>
  <c r="Y1042" i="6"/>
  <c r="AP1042" i="6" s="1"/>
  <c r="AA1039" i="6"/>
  <c r="AR1039" i="6" s="1"/>
  <c r="AB1889" i="6"/>
  <c r="AS1889" i="6" s="1"/>
  <c r="AB1891" i="6"/>
  <c r="AS1891" i="6" s="1"/>
  <c r="AA1891" i="6"/>
  <c r="AR1891" i="6" s="1"/>
  <c r="W1889" i="6"/>
  <c r="AN1889" i="6" s="1"/>
  <c r="Y1886" i="6"/>
  <c r="AP1886" i="6" s="1"/>
  <c r="Z1889" i="6"/>
  <c r="AQ1889" i="6" s="1"/>
  <c r="AB1886" i="6"/>
  <c r="AS1886" i="6" s="1"/>
  <c r="W1890" i="6"/>
  <c r="AN1890" i="6" s="1"/>
  <c r="Y1887" i="6"/>
  <c r="AP1887" i="6" s="1"/>
  <c r="W587" i="6"/>
  <c r="AN587" i="6" s="1"/>
  <c r="Y585" i="6"/>
  <c r="AP585" i="6" s="1"/>
  <c r="W585" i="6"/>
  <c r="AN585" i="6" s="1"/>
  <c r="Z587" i="6"/>
  <c r="AQ587" i="6" s="1"/>
  <c r="W584" i="6"/>
  <c r="AN584" i="6" s="1"/>
  <c r="Y586" i="6"/>
  <c r="AP586" i="6" s="1"/>
  <c r="AB582" i="6"/>
  <c r="AS582" i="6" s="1"/>
  <c r="Z586" i="6"/>
  <c r="AQ586" i="6" s="1"/>
  <c r="AB583" i="6"/>
  <c r="AS583" i="6" s="1"/>
  <c r="Z1674" i="6"/>
  <c r="AQ1674" i="6" s="1"/>
  <c r="X1673" i="6"/>
  <c r="AO1673" i="6" s="1"/>
  <c r="AA1675" i="6"/>
  <c r="AR1675" i="6" s="1"/>
  <c r="W1673" i="6"/>
  <c r="AN1673" i="6" s="1"/>
  <c r="Y1670" i="6"/>
  <c r="AP1670" i="6" s="1"/>
  <c r="Z1673" i="6"/>
  <c r="AQ1673" i="6" s="1"/>
  <c r="AB1670" i="6"/>
  <c r="AS1670" i="6" s="1"/>
  <c r="W1674" i="6"/>
  <c r="AN1674" i="6" s="1"/>
  <c r="Y1671" i="6"/>
  <c r="AP1671" i="6" s="1"/>
  <c r="Y771" i="6"/>
  <c r="AP771" i="6" s="1"/>
  <c r="X770" i="6"/>
  <c r="AO770" i="6" s="1"/>
  <c r="AB770" i="6"/>
  <c r="AS770" i="6" s="1"/>
  <c r="AA770" i="6"/>
  <c r="AR770" i="6" s="1"/>
  <c r="AA771" i="6"/>
  <c r="AR771" i="6" s="1"/>
  <c r="W769" i="6"/>
  <c r="AN769" i="6" s="1"/>
  <c r="Y766" i="6"/>
  <c r="AP766" i="6" s="1"/>
  <c r="AB769" i="6"/>
  <c r="AS769" i="6" s="1"/>
  <c r="X767" i="6"/>
  <c r="AO767" i="6" s="1"/>
  <c r="AB1577" i="6"/>
  <c r="AS1577" i="6" s="1"/>
  <c r="X1579" i="6"/>
  <c r="AO1579" i="6" s="1"/>
  <c r="AA1579" i="6"/>
  <c r="AR1579" i="6" s="1"/>
  <c r="W1577" i="6"/>
  <c r="AN1577" i="6" s="1"/>
  <c r="Y1574" i="6"/>
  <c r="AP1574" i="6" s="1"/>
  <c r="Z1577" i="6"/>
  <c r="AQ1577" i="6" s="1"/>
  <c r="AB1574" i="6"/>
  <c r="AS1574" i="6" s="1"/>
  <c r="W1578" i="6"/>
  <c r="AN1578" i="6" s="1"/>
  <c r="Y1575" i="6"/>
  <c r="AP1575" i="6" s="1"/>
  <c r="W339" i="6"/>
  <c r="AN339" i="6" s="1"/>
  <c r="AB339" i="6"/>
  <c r="AS339" i="6" s="1"/>
  <c r="Z337" i="6"/>
  <c r="AQ337" i="6" s="1"/>
  <c r="AA339" i="6"/>
  <c r="AR339" i="6" s="1"/>
  <c r="X336" i="6"/>
  <c r="AO336" i="6" s="1"/>
  <c r="Z338" i="6"/>
  <c r="AQ338" i="6" s="1"/>
  <c r="W335" i="6"/>
  <c r="AN335" i="6" s="1"/>
  <c r="W338" i="6"/>
  <c r="AN338" i="6" s="1"/>
  <c r="Y335" i="6"/>
  <c r="AP335" i="6" s="1"/>
  <c r="AB247" i="6"/>
  <c r="AS247" i="6" s="1"/>
  <c r="Z249" i="6"/>
  <c r="AQ249" i="6" s="1"/>
  <c r="AB249" i="6"/>
  <c r="AS249" i="6" s="1"/>
  <c r="X246" i="6"/>
  <c r="AO246" i="6" s="1"/>
  <c r="Z248" i="6"/>
  <c r="AQ248" i="6" s="1"/>
  <c r="AB250" i="6"/>
  <c r="AS250" i="6" s="1"/>
  <c r="Y247" i="6"/>
  <c r="AP247" i="6" s="1"/>
  <c r="Y250" i="6"/>
  <c r="AP250" i="6" s="1"/>
  <c r="AA247" i="6"/>
  <c r="AR247" i="6" s="1"/>
  <c r="AB1019" i="6"/>
  <c r="AS1019" i="6" s="1"/>
  <c r="X1019" i="6"/>
  <c r="AO1019" i="6" s="1"/>
  <c r="Y1019" i="6"/>
  <c r="AP1019" i="6" s="1"/>
  <c r="AA1016" i="6"/>
  <c r="AR1016" i="6" s="1"/>
  <c r="AA1017" i="6"/>
  <c r="AR1017" i="6" s="1"/>
  <c r="W1015" i="6"/>
  <c r="AN1015" i="6" s="1"/>
  <c r="X1018" i="6"/>
  <c r="AO1018" i="6" s="1"/>
  <c r="Z1015" i="6"/>
  <c r="AQ1015" i="6" s="1"/>
  <c r="Z2191" i="6"/>
  <c r="AQ2191" i="6" s="1"/>
  <c r="AB2192" i="6"/>
  <c r="AS2192" i="6" s="1"/>
  <c r="Y2195" i="6"/>
  <c r="AP2195" i="6" s="1"/>
  <c r="AA2192" i="6"/>
  <c r="AR2192" i="6" s="1"/>
  <c r="AB2193" i="6"/>
  <c r="AS2193" i="6" s="1"/>
  <c r="X2191" i="6"/>
  <c r="AO2191" i="6" s="1"/>
  <c r="Y2194" i="6"/>
  <c r="AP2194" i="6" s="1"/>
  <c r="AA2191" i="6"/>
  <c r="AR2191" i="6" s="1"/>
  <c r="AA151" i="6"/>
  <c r="AR151" i="6" s="1"/>
  <c r="Z153" i="6"/>
  <c r="AQ153" i="6" s="1"/>
  <c r="W151" i="6"/>
  <c r="AN151" i="6" s="1"/>
  <c r="X150" i="6"/>
  <c r="AO150" i="6" s="1"/>
  <c r="W153" i="6"/>
  <c r="AN153" i="6" s="1"/>
  <c r="W155" i="6"/>
  <c r="AN155" i="6" s="1"/>
  <c r="Z151" i="6"/>
  <c r="AQ151" i="6" s="1"/>
  <c r="Z154" i="6"/>
  <c r="AQ154" i="6" s="1"/>
  <c r="AB151" i="6"/>
  <c r="AS151" i="6" s="1"/>
  <c r="Z1048" i="6"/>
  <c r="AQ1048" i="6" s="1"/>
  <c r="Z1050" i="6"/>
  <c r="AQ1050" i="6" s="1"/>
  <c r="Y1051" i="6"/>
  <c r="AP1051" i="6" s="1"/>
  <c r="AA1048" i="6"/>
  <c r="AR1048" i="6" s="1"/>
  <c r="AA1049" i="6"/>
  <c r="AR1049" i="6" s="1"/>
  <c r="W1047" i="6"/>
  <c r="AN1047" i="6" s="1"/>
  <c r="X1050" i="6"/>
  <c r="AO1050" i="6" s="1"/>
  <c r="Z1047" i="6"/>
  <c r="AQ1047" i="6" s="1"/>
  <c r="X207" i="6"/>
  <c r="AO207" i="6" s="1"/>
  <c r="Y210" i="6"/>
  <c r="AP210" i="6" s="1"/>
  <c r="AA209" i="6"/>
  <c r="AR209" i="6" s="1"/>
  <c r="Y209" i="6"/>
  <c r="AP209" i="6" s="1"/>
  <c r="X211" i="6"/>
  <c r="AO211" i="6" s="1"/>
  <c r="Z208" i="6"/>
  <c r="AQ208" i="6" s="1"/>
  <c r="Z211" i="6"/>
  <c r="AQ211" i="6" s="1"/>
  <c r="AB208" i="6"/>
  <c r="AS208" i="6" s="1"/>
  <c r="Y207" i="6"/>
  <c r="AP207" i="6" s="1"/>
  <c r="Y2235" i="6"/>
  <c r="AP2235" i="6" s="1"/>
  <c r="W2234" i="6"/>
  <c r="AN2234" i="6" s="1"/>
  <c r="AB2235" i="6"/>
  <c r="AS2235" i="6" s="1"/>
  <c r="X2233" i="6"/>
  <c r="AO2233" i="6" s="1"/>
  <c r="Z2230" i="6"/>
  <c r="AQ2230" i="6" s="1"/>
  <c r="AA2233" i="6"/>
  <c r="AR2233" i="6" s="1"/>
  <c r="W2231" i="6"/>
  <c r="AN2231" i="6" s="1"/>
  <c r="X2234" i="6"/>
  <c r="AO2234" i="6" s="1"/>
  <c r="Z2231" i="6"/>
  <c r="AQ2231" i="6" s="1"/>
  <c r="W450" i="6"/>
  <c r="AN450" i="6" s="1"/>
  <c r="AB450" i="6"/>
  <c r="AS450" i="6" s="1"/>
  <c r="Y449" i="6"/>
  <c r="AP449" i="6" s="1"/>
  <c r="Z451" i="6"/>
  <c r="AQ451" i="6" s="1"/>
  <c r="W448" i="6"/>
  <c r="AN448" i="6" s="1"/>
  <c r="Z450" i="6"/>
  <c r="AQ450" i="6" s="1"/>
  <c r="AB446" i="6"/>
  <c r="AS446" i="6" s="1"/>
  <c r="Y450" i="6"/>
  <c r="AP450" i="6" s="1"/>
  <c r="AA447" i="6"/>
  <c r="AR447" i="6" s="1"/>
  <c r="Y1078" i="6"/>
  <c r="AP1078" i="6" s="1"/>
  <c r="AB1082" i="6"/>
  <c r="AS1082" i="6" s="1"/>
  <c r="X1082" i="6"/>
  <c r="AO1082" i="6" s="1"/>
  <c r="Z1078" i="6"/>
  <c r="AQ1078" i="6" s="1"/>
  <c r="AB1080" i="6"/>
  <c r="AS1080" i="6" s="1"/>
  <c r="X1083" i="6"/>
  <c r="AO1083" i="6" s="1"/>
  <c r="AA1079" i="6"/>
  <c r="AR1079" i="6" s="1"/>
  <c r="W1082" i="6"/>
  <c r="AN1082" i="6" s="1"/>
  <c r="Y1079" i="6"/>
  <c r="AP1079" i="6" s="1"/>
  <c r="Y1539" i="6"/>
  <c r="AP1539" i="6" s="1"/>
  <c r="W1538" i="6"/>
  <c r="AN1538" i="6" s="1"/>
  <c r="AB1539" i="6"/>
  <c r="AS1539" i="6" s="1"/>
  <c r="X1537" i="6"/>
  <c r="AO1537" i="6" s="1"/>
  <c r="Z1534" i="6"/>
  <c r="AQ1534" i="6" s="1"/>
  <c r="AA1537" i="6"/>
  <c r="AR1537" i="6" s="1"/>
  <c r="W1535" i="6"/>
  <c r="AN1535" i="6" s="1"/>
  <c r="X1538" i="6"/>
  <c r="AO1538" i="6" s="1"/>
  <c r="Z1535" i="6"/>
  <c r="AQ1535" i="6" s="1"/>
  <c r="Y593" i="6"/>
  <c r="AP593" i="6" s="1"/>
  <c r="AA590" i="6"/>
  <c r="AR590" i="6" s="1"/>
  <c r="X593" i="6"/>
  <c r="AO593" i="6" s="1"/>
  <c r="Z595" i="6"/>
  <c r="AQ595" i="6" s="1"/>
  <c r="W592" i="6"/>
  <c r="AN592" i="6" s="1"/>
  <c r="Z594" i="6"/>
  <c r="AQ594" i="6" s="1"/>
  <c r="AB590" i="6"/>
  <c r="AS590" i="6" s="1"/>
  <c r="Y594" i="6"/>
  <c r="AP594" i="6" s="1"/>
  <c r="AA591" i="6"/>
  <c r="AR591" i="6" s="1"/>
  <c r="Z1343" i="6"/>
  <c r="AQ1343" i="6" s="1"/>
  <c r="Z1344" i="6"/>
  <c r="AQ1344" i="6" s="1"/>
  <c r="X1345" i="6"/>
  <c r="AO1345" i="6" s="1"/>
  <c r="Z1347" i="6"/>
  <c r="AQ1347" i="6" s="1"/>
  <c r="W1344" i="6"/>
  <c r="AN1344" i="6" s="1"/>
  <c r="Z1346" i="6"/>
  <c r="AQ1346" i="6" s="1"/>
  <c r="Y1346" i="6"/>
  <c r="AP1346" i="6" s="1"/>
  <c r="AA1343" i="6"/>
  <c r="AR1343" i="6" s="1"/>
  <c r="Z326" i="6"/>
  <c r="AQ326" i="6" s="1"/>
  <c r="W331" i="6"/>
  <c r="AN331" i="6" s="1"/>
  <c r="Y329" i="6"/>
  <c r="AP329" i="6" s="1"/>
  <c r="AA331" i="6"/>
  <c r="AR331" i="6" s="1"/>
  <c r="W328" i="6"/>
  <c r="AN328" i="6" s="1"/>
  <c r="Z330" i="6"/>
  <c r="AQ330" i="6" s="1"/>
  <c r="W327" i="6"/>
  <c r="AN327" i="6" s="1"/>
  <c r="X330" i="6"/>
  <c r="AO330" i="6" s="1"/>
  <c r="Z327" i="6"/>
  <c r="AQ327" i="6" s="1"/>
  <c r="X983" i="6"/>
  <c r="AO983" i="6" s="1"/>
  <c r="X985" i="6"/>
  <c r="AO985" i="6" s="1"/>
  <c r="Y987" i="6"/>
  <c r="AP987" i="6" s="1"/>
  <c r="AA984" i="6"/>
  <c r="AR984" i="6" s="1"/>
  <c r="AA985" i="6"/>
  <c r="AR985" i="6" s="1"/>
  <c r="W983" i="6"/>
  <c r="AN983" i="6" s="1"/>
  <c r="X986" i="6"/>
  <c r="AO986" i="6" s="1"/>
  <c r="Z983" i="6"/>
  <c r="AQ983" i="6" s="1"/>
  <c r="AB1331" i="6"/>
  <c r="AS1331" i="6" s="1"/>
  <c r="X1330" i="6"/>
  <c r="AO1330" i="6" s="1"/>
  <c r="AB1329" i="6"/>
  <c r="AS1329" i="6" s="1"/>
  <c r="Y1326" i="6"/>
  <c r="AP1326" i="6" s="1"/>
  <c r="AB1328" i="6"/>
  <c r="AS1328" i="6" s="1"/>
  <c r="X1331" i="6"/>
  <c r="AO1331" i="6" s="1"/>
  <c r="AA1327" i="6"/>
  <c r="AR1327" i="6" s="1"/>
  <c r="W1330" i="6"/>
  <c r="AN1330" i="6" s="1"/>
  <c r="Y1327" i="6"/>
  <c r="AP1327" i="6" s="1"/>
  <c r="AA881" i="6"/>
  <c r="AR881" i="6" s="1"/>
  <c r="Z882" i="6"/>
  <c r="AQ882" i="6" s="1"/>
  <c r="AB881" i="6"/>
  <c r="AS881" i="6" s="1"/>
  <c r="Y878" i="6"/>
  <c r="AP878" i="6" s="1"/>
  <c r="Z880" i="6"/>
  <c r="AQ880" i="6" s="1"/>
  <c r="W883" i="6"/>
  <c r="AN883" i="6" s="1"/>
  <c r="Z879" i="6"/>
  <c r="AQ879" i="6" s="1"/>
  <c r="W882" i="6"/>
  <c r="AN882" i="6" s="1"/>
  <c r="Y879" i="6"/>
  <c r="AP879" i="6" s="1"/>
  <c r="AB72" i="6"/>
  <c r="AS72" i="6" s="1"/>
  <c r="X73" i="6"/>
  <c r="AO73" i="6" s="1"/>
  <c r="X72" i="6"/>
  <c r="AO72" i="6" s="1"/>
  <c r="W72" i="6"/>
  <c r="AN72" i="6" s="1"/>
  <c r="Z72" i="6"/>
  <c r="AQ72" i="6" s="1"/>
  <c r="Z74" i="6"/>
  <c r="AQ74" i="6" s="1"/>
  <c r="AB70" i="6"/>
  <c r="AS70" i="6" s="1"/>
  <c r="Y74" i="6"/>
  <c r="AP74" i="6" s="1"/>
  <c r="AA71" i="6"/>
  <c r="AR71" i="6" s="1"/>
  <c r="X1754" i="6"/>
  <c r="AO1754" i="6" s="1"/>
  <c r="AB1752" i="6"/>
  <c r="AS1752" i="6" s="1"/>
  <c r="Y1755" i="6"/>
  <c r="AP1755" i="6" s="1"/>
  <c r="AA1752" i="6"/>
  <c r="AR1752" i="6" s="1"/>
  <c r="AB1753" i="6"/>
  <c r="AS1753" i="6" s="1"/>
  <c r="X1751" i="6"/>
  <c r="AO1751" i="6" s="1"/>
  <c r="Y1754" i="6"/>
  <c r="AP1754" i="6" s="1"/>
  <c r="AA1751" i="6"/>
  <c r="AR1751" i="6" s="1"/>
  <c r="X2066" i="6"/>
  <c r="AO2066" i="6" s="1"/>
  <c r="AB2064" i="6"/>
  <c r="AS2064" i="6" s="1"/>
  <c r="Y2067" i="6"/>
  <c r="AP2067" i="6" s="1"/>
  <c r="AA2064" i="6"/>
  <c r="AR2064" i="6" s="1"/>
  <c r="AB2065" i="6"/>
  <c r="AS2065" i="6" s="1"/>
  <c r="X2063" i="6"/>
  <c r="AO2063" i="6" s="1"/>
  <c r="Y2066" i="6"/>
  <c r="AP2066" i="6" s="1"/>
  <c r="AA2063" i="6"/>
  <c r="AR2063" i="6" s="1"/>
  <c r="X2411" i="6"/>
  <c r="AO2411" i="6" s="1"/>
  <c r="Z2408" i="6"/>
  <c r="AQ2408" i="6" s="1"/>
  <c r="W2411" i="6"/>
  <c r="AN2411" i="6" s="1"/>
  <c r="Y2408" i="6"/>
  <c r="AP2408" i="6" s="1"/>
  <c r="Z2411" i="6"/>
  <c r="AQ2411" i="6" s="1"/>
  <c r="AB2408" i="6"/>
  <c r="AS2408" i="6" s="1"/>
  <c r="X2406" i="6"/>
  <c r="AO2406" i="6" s="1"/>
  <c r="W2410" i="6"/>
  <c r="AN2410" i="6" s="1"/>
  <c r="Y2407" i="6"/>
  <c r="AP2407" i="6" s="1"/>
  <c r="W297" i="6"/>
  <c r="AN297" i="6" s="1"/>
  <c r="AB295" i="6"/>
  <c r="AS295" i="6" s="1"/>
  <c r="W295" i="6"/>
  <c r="AN295" i="6" s="1"/>
  <c r="Y294" i="6"/>
  <c r="AP294" i="6" s="1"/>
  <c r="X297" i="6"/>
  <c r="AO297" i="6" s="1"/>
  <c r="X299" i="6"/>
  <c r="AO299" i="6" s="1"/>
  <c r="AA295" i="6"/>
  <c r="AR295" i="6" s="1"/>
  <c r="W298" i="6"/>
  <c r="AN298" i="6" s="1"/>
  <c r="Y295" i="6"/>
  <c r="AP295" i="6" s="1"/>
  <c r="Y542" i="6"/>
  <c r="AP542" i="6" s="1"/>
  <c r="AA547" i="6"/>
  <c r="AR547" i="6" s="1"/>
  <c r="AA545" i="6"/>
  <c r="AR545" i="6" s="1"/>
  <c r="X542" i="6"/>
  <c r="AO542" i="6" s="1"/>
  <c r="Z544" i="6"/>
  <c r="AQ544" i="6" s="1"/>
  <c r="W547" i="6"/>
  <c r="AN547" i="6" s="1"/>
  <c r="Z543" i="6"/>
  <c r="AQ543" i="6" s="1"/>
  <c r="W546" i="6"/>
  <c r="AN546" i="6" s="1"/>
  <c r="Y543" i="6"/>
  <c r="AP543" i="6" s="1"/>
  <c r="AB554" i="6"/>
  <c r="AS554" i="6" s="1"/>
  <c r="Y550" i="6"/>
  <c r="AP550" i="6" s="1"/>
  <c r="AA553" i="6"/>
  <c r="AR553" i="6" s="1"/>
  <c r="X550" i="6"/>
  <c r="AO550" i="6" s="1"/>
  <c r="AA552" i="6"/>
  <c r="AR552" i="6" s="1"/>
  <c r="W555" i="6"/>
  <c r="AN555" i="6" s="1"/>
  <c r="Z551" i="6"/>
  <c r="AQ551" i="6" s="1"/>
  <c r="Z554" i="6"/>
  <c r="AQ554" i="6" s="1"/>
  <c r="AB551" i="6"/>
  <c r="AS551" i="6" s="1"/>
  <c r="AB1297" i="6"/>
  <c r="AS1297" i="6" s="1"/>
  <c r="AA1297" i="6"/>
  <c r="AR1297" i="6" s="1"/>
  <c r="Z1298" i="6"/>
  <c r="AQ1298" i="6" s="1"/>
  <c r="AA1299" i="6"/>
  <c r="AR1299" i="6" s="1"/>
  <c r="Y1294" i="6"/>
  <c r="AP1294" i="6" s="1"/>
  <c r="Y1297" i="6"/>
  <c r="AP1297" i="6" s="1"/>
  <c r="AA1294" i="6"/>
  <c r="AR1294" i="6" s="1"/>
  <c r="X1298" i="6"/>
  <c r="AO1298" i="6" s="1"/>
  <c r="Z1295" i="6"/>
  <c r="AQ1295" i="6" s="1"/>
  <c r="AA726" i="6"/>
  <c r="AR726" i="6" s="1"/>
  <c r="Z728" i="6"/>
  <c r="AQ728" i="6" s="1"/>
  <c r="AA728" i="6"/>
  <c r="AR728" i="6" s="1"/>
  <c r="AB731" i="6"/>
  <c r="AS731" i="6" s="1"/>
  <c r="Y728" i="6"/>
  <c r="AP728" i="6" s="1"/>
  <c r="AA730" i="6"/>
  <c r="AR730" i="6" s="1"/>
  <c r="X727" i="6"/>
  <c r="AO727" i="6" s="1"/>
  <c r="X730" i="6"/>
  <c r="AO730" i="6" s="1"/>
  <c r="Z727" i="6"/>
  <c r="AQ727" i="6" s="1"/>
  <c r="AB951" i="6"/>
  <c r="AS951" i="6" s="1"/>
  <c r="X951" i="6"/>
  <c r="AO951" i="6" s="1"/>
  <c r="Y955" i="6"/>
  <c r="AP955" i="6" s="1"/>
  <c r="AA952" i="6"/>
  <c r="AR952" i="6" s="1"/>
  <c r="AA953" i="6"/>
  <c r="AR953" i="6" s="1"/>
  <c r="W951" i="6"/>
  <c r="AN951" i="6" s="1"/>
  <c r="X954" i="6"/>
  <c r="AO954" i="6" s="1"/>
  <c r="Z951" i="6"/>
  <c r="AQ951" i="6" s="1"/>
  <c r="W690" i="6"/>
  <c r="AN690" i="6" s="1"/>
  <c r="AB690" i="6"/>
  <c r="AS690" i="6" s="1"/>
  <c r="Y689" i="6"/>
  <c r="AP689" i="6" s="1"/>
  <c r="Z691" i="6"/>
  <c r="AQ691" i="6" s="1"/>
  <c r="W688" i="6"/>
  <c r="AN688" i="6" s="1"/>
  <c r="Z690" i="6"/>
  <c r="AQ690" i="6" s="1"/>
  <c r="AB686" i="6"/>
  <c r="AS686" i="6" s="1"/>
  <c r="Y690" i="6"/>
  <c r="AP690" i="6" s="1"/>
  <c r="AA687" i="6"/>
  <c r="AR687" i="6" s="1"/>
  <c r="X2032" i="6"/>
  <c r="AO2032" i="6" s="1"/>
  <c r="Z2031" i="6"/>
  <c r="AQ2031" i="6" s="1"/>
  <c r="Y2035" i="6"/>
  <c r="AP2035" i="6" s="1"/>
  <c r="AA2032" i="6"/>
  <c r="AR2032" i="6" s="1"/>
  <c r="AB2033" i="6"/>
  <c r="AS2033" i="6" s="1"/>
  <c r="X2031" i="6"/>
  <c r="AO2031" i="6" s="1"/>
  <c r="Y2034" i="6"/>
  <c r="AP2034" i="6" s="1"/>
  <c r="AA2031" i="6"/>
  <c r="AR2031" i="6" s="1"/>
  <c r="X826" i="6"/>
  <c r="AO826" i="6" s="1"/>
  <c r="Z823" i="6"/>
  <c r="AQ823" i="6" s="1"/>
  <c r="AA824" i="6"/>
  <c r="AR824" i="6" s="1"/>
  <c r="AA827" i="6"/>
  <c r="AR827" i="6" s="1"/>
  <c r="X824" i="6"/>
  <c r="AO824" i="6" s="1"/>
  <c r="AA826" i="6"/>
  <c r="AR826" i="6" s="1"/>
  <c r="W823" i="6"/>
  <c r="AN823" i="6" s="1"/>
  <c r="Z826" i="6"/>
  <c r="AQ826" i="6" s="1"/>
  <c r="AB823" i="6"/>
  <c r="AS823" i="6" s="1"/>
  <c r="AB118" i="6"/>
  <c r="AS118" i="6" s="1"/>
  <c r="AA121" i="6"/>
  <c r="AR121" i="6" s="1"/>
  <c r="X118" i="6"/>
  <c r="AO118" i="6" s="1"/>
  <c r="Y120" i="6"/>
  <c r="AP120" i="6" s="1"/>
  <c r="AB122" i="6"/>
  <c r="AS122" i="6" s="1"/>
  <c r="Y119" i="6"/>
  <c r="AP119" i="6" s="1"/>
  <c r="Z122" i="6"/>
  <c r="AQ122" i="6" s="1"/>
  <c r="AB119" i="6"/>
  <c r="AS119" i="6" s="1"/>
  <c r="AA1224" i="6"/>
  <c r="AR1224" i="6" s="1"/>
  <c r="W1226" i="6"/>
  <c r="AN1226" i="6" s="1"/>
  <c r="Z1227" i="6"/>
  <c r="AQ1227" i="6" s="1"/>
  <c r="AB1224" i="6"/>
  <c r="AS1224" i="6" s="1"/>
  <c r="X1222" i="6"/>
  <c r="AO1222" i="6" s="1"/>
  <c r="AB1225" i="6"/>
  <c r="AS1225" i="6" s="1"/>
  <c r="X1223" i="6"/>
  <c r="AO1223" i="6" s="1"/>
  <c r="Y1226" i="6"/>
  <c r="AP1226" i="6" s="1"/>
  <c r="AA1223" i="6"/>
  <c r="AR1223" i="6" s="1"/>
  <c r="X482" i="6"/>
  <c r="AO482" i="6" s="1"/>
  <c r="X483" i="6"/>
  <c r="AO483" i="6" s="1"/>
  <c r="Z478" i="6"/>
  <c r="AQ478" i="6" s="1"/>
  <c r="Y479" i="6"/>
  <c r="AP479" i="6" s="1"/>
  <c r="Y481" i="6"/>
  <c r="AP481" i="6" s="1"/>
  <c r="AB478" i="6"/>
  <c r="AS478" i="6" s="1"/>
  <c r="Y482" i="6"/>
  <c r="AP482" i="6" s="1"/>
  <c r="AA479" i="6"/>
  <c r="AR479" i="6" s="1"/>
  <c r="X886" i="6"/>
  <c r="AO886" i="6" s="1"/>
  <c r="Z891" i="6"/>
  <c r="AQ891" i="6" s="1"/>
  <c r="W890" i="6"/>
  <c r="AN890" i="6" s="1"/>
  <c r="Y886" i="6"/>
  <c r="AP886" i="6" s="1"/>
  <c r="AA888" i="6"/>
  <c r="AR888" i="6" s="1"/>
  <c r="W891" i="6"/>
  <c r="AN891" i="6" s="1"/>
  <c r="Z887" i="6"/>
  <c r="AQ887" i="6" s="1"/>
  <c r="Z890" i="6"/>
  <c r="AQ890" i="6" s="1"/>
  <c r="AB887" i="6"/>
  <c r="AS887" i="6" s="1"/>
  <c r="Z1234" i="6"/>
  <c r="AQ1234" i="6" s="1"/>
  <c r="X1233" i="6"/>
  <c r="AO1233" i="6" s="1"/>
  <c r="Y1235" i="6"/>
  <c r="AP1235" i="6" s="1"/>
  <c r="AA1232" i="6"/>
  <c r="AR1232" i="6" s="1"/>
  <c r="AA1233" i="6"/>
  <c r="AR1233" i="6" s="1"/>
  <c r="X1234" i="6"/>
  <c r="AO1234" i="6" s="1"/>
  <c r="Z1231" i="6"/>
  <c r="AQ1231" i="6" s="1"/>
  <c r="AB968" i="6"/>
  <c r="AS968" i="6" s="1"/>
  <c r="AB970" i="6"/>
  <c r="AS970" i="6" s="1"/>
  <c r="AA971" i="6"/>
  <c r="AR971" i="6" s="1"/>
  <c r="W969" i="6"/>
  <c r="AN969" i="6" s="1"/>
  <c r="Y966" i="6"/>
  <c r="AP966" i="6" s="1"/>
  <c r="Y969" i="6"/>
  <c r="AP969" i="6" s="1"/>
  <c r="AA966" i="6"/>
  <c r="AR966" i="6" s="1"/>
  <c r="Z970" i="6"/>
  <c r="AQ970" i="6" s="1"/>
  <c r="AB967" i="6"/>
  <c r="AS967" i="6" s="1"/>
  <c r="AB238" i="6"/>
  <c r="AS238" i="6" s="1"/>
  <c r="W238" i="6"/>
  <c r="AA241" i="6"/>
  <c r="AR241" i="6" s="1"/>
  <c r="X238" i="6"/>
  <c r="AO238" i="6" s="1"/>
  <c r="Y240" i="6"/>
  <c r="AP240" i="6" s="1"/>
  <c r="AB242" i="6"/>
  <c r="AS242" i="6" s="1"/>
  <c r="Y239" i="6"/>
  <c r="AP239" i="6" s="1"/>
  <c r="Z242" i="6"/>
  <c r="AQ242" i="6" s="1"/>
  <c r="AB239" i="6"/>
  <c r="AS239" i="6" s="1"/>
  <c r="AB862" i="6"/>
  <c r="AS862" i="6" s="1"/>
  <c r="AB865" i="6"/>
  <c r="AS865" i="6" s="1"/>
  <c r="X862" i="6"/>
  <c r="AO862" i="6" s="1"/>
  <c r="Z864" i="6"/>
  <c r="AQ864" i="6" s="1"/>
  <c r="AB866" i="6"/>
  <c r="AS866" i="6" s="1"/>
  <c r="Y863" i="6"/>
  <c r="AP863" i="6" s="1"/>
  <c r="Y866" i="6"/>
  <c r="AP866" i="6" s="1"/>
  <c r="AA863" i="6"/>
  <c r="AR863" i="6" s="1"/>
  <c r="AB323" i="6"/>
  <c r="AS323" i="6" s="1"/>
  <c r="W322" i="6"/>
  <c r="AN322" i="6" s="1"/>
  <c r="Y321" i="6"/>
  <c r="AP321" i="6" s="1"/>
  <c r="Z323" i="6"/>
  <c r="AQ323" i="6" s="1"/>
  <c r="W320" i="6"/>
  <c r="AN320" i="6" s="1"/>
  <c r="AB318" i="6"/>
  <c r="AS318" i="6" s="1"/>
  <c r="Y322" i="6"/>
  <c r="AP322" i="6" s="1"/>
  <c r="AA319" i="6"/>
  <c r="AR319" i="6" s="1"/>
  <c r="Y1633" i="6"/>
  <c r="AP1633" i="6" s="1"/>
  <c r="AA1634" i="6"/>
  <c r="AR1634" i="6" s="1"/>
  <c r="AB1635" i="6"/>
  <c r="AS1635" i="6" s="1"/>
  <c r="X1633" i="6"/>
  <c r="AO1633" i="6" s="1"/>
  <c r="Z1630" i="6"/>
  <c r="AQ1630" i="6" s="1"/>
  <c r="AA1633" i="6"/>
  <c r="AR1633" i="6" s="1"/>
  <c r="W1631" i="6"/>
  <c r="AN1631" i="6" s="1"/>
  <c r="X1634" i="6"/>
  <c r="AO1634" i="6" s="1"/>
  <c r="Z1631" i="6"/>
  <c r="AQ1631" i="6" s="1"/>
  <c r="W2362" i="6"/>
  <c r="AN2362" i="6" s="1"/>
  <c r="Z2363" i="6"/>
  <c r="AQ2363" i="6" s="1"/>
  <c r="AB2360" i="6"/>
  <c r="AS2360" i="6" s="1"/>
  <c r="X2358" i="6"/>
  <c r="AO2358" i="6" s="1"/>
  <c r="AB2361" i="6"/>
  <c r="AS2361" i="6" s="1"/>
  <c r="X2359" i="6"/>
  <c r="AO2359" i="6" s="1"/>
  <c r="Y2362" i="6"/>
  <c r="AP2362" i="6" s="1"/>
  <c r="AA2359" i="6"/>
  <c r="AR2359" i="6" s="1"/>
  <c r="Y455" i="6"/>
  <c r="AP455" i="6" s="1"/>
  <c r="AB459" i="6"/>
  <c r="AS459" i="6" s="1"/>
  <c r="Y457" i="6"/>
  <c r="AP457" i="6" s="1"/>
  <c r="AA459" i="6"/>
  <c r="AR459" i="6" s="1"/>
  <c r="W456" i="6"/>
  <c r="AN456" i="6" s="1"/>
  <c r="Z458" i="6"/>
  <c r="AQ458" i="6" s="1"/>
  <c r="W455" i="6"/>
  <c r="AN455" i="6" s="1"/>
  <c r="X458" i="6"/>
  <c r="AO458" i="6" s="1"/>
  <c r="Z455" i="6"/>
  <c r="AQ455" i="6" s="1"/>
  <c r="AA1290" i="6"/>
  <c r="AR1290" i="6" s="1"/>
  <c r="Z1290" i="6"/>
  <c r="AQ1290" i="6" s="1"/>
  <c r="Y1291" i="6"/>
  <c r="AP1291" i="6" s="1"/>
  <c r="X1287" i="6"/>
  <c r="AO1287" i="6" s="1"/>
  <c r="Z1289" i="6"/>
  <c r="AQ1289" i="6" s="1"/>
  <c r="AB1286" i="6"/>
  <c r="AS1286" i="6" s="1"/>
  <c r="Y1290" i="6"/>
  <c r="AP1290" i="6" s="1"/>
  <c r="AA1287" i="6"/>
  <c r="AR1287" i="6" s="1"/>
  <c r="AB2426" i="6"/>
  <c r="AS2426" i="6" s="1"/>
  <c r="X2424" i="6"/>
  <c r="AO2424" i="6" s="1"/>
  <c r="AA2426" i="6"/>
  <c r="AR2426" i="6" s="1"/>
  <c r="Y2423" i="6"/>
  <c r="AP2423" i="6" s="1"/>
  <c r="X2427" i="6"/>
  <c r="AO2427" i="6" s="1"/>
  <c r="Z2424" i="6"/>
  <c r="AQ2424" i="6" s="1"/>
  <c r="Y2427" i="6"/>
  <c r="AP2427" i="6" s="1"/>
  <c r="Y2426" i="6"/>
  <c r="AP2426" i="6" s="1"/>
  <c r="AA2423" i="6"/>
  <c r="AR2423" i="6" s="1"/>
  <c r="Z130" i="6"/>
  <c r="AQ130" i="6" s="1"/>
  <c r="Z129" i="6"/>
  <c r="AQ129" i="6" s="1"/>
  <c r="AB129" i="6"/>
  <c r="AS129" i="6" s="1"/>
  <c r="X126" i="6"/>
  <c r="AO126" i="6" s="1"/>
  <c r="Z128" i="6"/>
  <c r="AQ128" i="6" s="1"/>
  <c r="AB130" i="6"/>
  <c r="AS130" i="6" s="1"/>
  <c r="Y127" i="6"/>
  <c r="AP127" i="6" s="1"/>
  <c r="Y130" i="6"/>
  <c r="AP130" i="6" s="1"/>
  <c r="AA127" i="6"/>
  <c r="AR127" i="6" s="1"/>
  <c r="W993" i="6"/>
  <c r="AN993" i="6" s="1"/>
  <c r="W995" i="6"/>
  <c r="AN995" i="6" s="1"/>
  <c r="AB995" i="6"/>
  <c r="AS995" i="6" s="1"/>
  <c r="X993" i="6"/>
  <c r="AO993" i="6" s="1"/>
  <c r="Z990" i="6"/>
  <c r="AQ990" i="6" s="1"/>
  <c r="Z993" i="6"/>
  <c r="AQ993" i="6" s="1"/>
  <c r="AB990" i="6"/>
  <c r="AS990" i="6" s="1"/>
  <c r="W994" i="6"/>
  <c r="AN994" i="6" s="1"/>
  <c r="Y991" i="6"/>
  <c r="AP991" i="6" s="1"/>
  <c r="AB192" i="6"/>
  <c r="AS192" i="6" s="1"/>
  <c r="Y191" i="6"/>
  <c r="AP191" i="6" s="1"/>
  <c r="Z195" i="6"/>
  <c r="AQ195" i="6" s="1"/>
  <c r="Z194" i="6"/>
  <c r="AQ194" i="6" s="1"/>
  <c r="Z190" i="6"/>
  <c r="AQ190" i="6" s="1"/>
  <c r="X193" i="6"/>
  <c r="AO193" i="6" s="1"/>
  <c r="Z191" i="6"/>
  <c r="AQ191" i="6" s="1"/>
  <c r="Y194" i="6"/>
  <c r="AP194" i="6" s="1"/>
  <c r="AA191" i="6"/>
  <c r="AR191" i="6" s="1"/>
  <c r="AB42" i="6"/>
  <c r="AS42" i="6" s="1"/>
  <c r="X42" i="6"/>
  <c r="AO42" i="6" s="1"/>
  <c r="Z43" i="6"/>
  <c r="AQ43" i="6" s="1"/>
  <c r="AB43" i="6"/>
  <c r="AS43" i="6" s="1"/>
  <c r="Z38" i="6"/>
  <c r="AQ38" i="6" s="1"/>
  <c r="AA41" i="6"/>
  <c r="AR41" i="6" s="1"/>
  <c r="W39" i="6"/>
  <c r="AN39" i="6" s="1"/>
  <c r="W42" i="6"/>
  <c r="AN42" i="6" s="1"/>
  <c r="Y39" i="6"/>
  <c r="AP39" i="6" s="1"/>
  <c r="Z1734" i="6"/>
  <c r="AQ1734" i="6" s="1"/>
  <c r="Z1738" i="6"/>
  <c r="AQ1738" i="6" s="1"/>
  <c r="AA1739" i="6"/>
  <c r="AR1739" i="6" s="1"/>
  <c r="W1737" i="6"/>
  <c r="AN1737" i="6" s="1"/>
  <c r="Y1734" i="6"/>
  <c r="AP1734" i="6" s="1"/>
  <c r="Z1737" i="6"/>
  <c r="AQ1737" i="6" s="1"/>
  <c r="AB1734" i="6"/>
  <c r="AS1734" i="6" s="1"/>
  <c r="W1738" i="6"/>
  <c r="AN1738" i="6" s="1"/>
  <c r="Y1735" i="6"/>
  <c r="AP1735" i="6" s="1"/>
  <c r="AB665" i="6"/>
  <c r="AS665" i="6" s="1"/>
  <c r="AA667" i="6"/>
  <c r="AR667" i="6" s="1"/>
  <c r="W666" i="6"/>
  <c r="AN666" i="6" s="1"/>
  <c r="Z662" i="6"/>
  <c r="AQ662" i="6" s="1"/>
  <c r="AA664" i="6"/>
  <c r="AR664" i="6" s="1"/>
  <c r="X667" i="6"/>
  <c r="AO667" i="6" s="1"/>
  <c r="AA663" i="6"/>
  <c r="AR663" i="6" s="1"/>
  <c r="X666" i="6"/>
  <c r="AO666" i="6" s="1"/>
  <c r="Y859" i="6"/>
  <c r="AP859" i="6" s="1"/>
  <c r="AA857" i="6"/>
  <c r="AR857" i="6" s="1"/>
  <c r="X854" i="6"/>
  <c r="AO854" i="6" s="1"/>
  <c r="Y856" i="6"/>
  <c r="AP856" i="6" s="1"/>
  <c r="AB858" i="6"/>
  <c r="AS858" i="6" s="1"/>
  <c r="Y855" i="6"/>
  <c r="AP855" i="6" s="1"/>
  <c r="Z858" i="6"/>
  <c r="AQ858" i="6" s="1"/>
  <c r="AB855" i="6"/>
  <c r="AS855" i="6" s="1"/>
  <c r="Y1270" i="6"/>
  <c r="AP1270" i="6" s="1"/>
  <c r="Y1274" i="6"/>
  <c r="AP1274" i="6" s="1"/>
  <c r="AB1275" i="6"/>
  <c r="AS1275" i="6" s="1"/>
  <c r="X1273" i="6"/>
  <c r="AO1273" i="6" s="1"/>
  <c r="Z1270" i="6"/>
  <c r="AQ1270" i="6" s="1"/>
  <c r="Z1273" i="6"/>
  <c r="AQ1273" i="6" s="1"/>
  <c r="AB1270" i="6"/>
  <c r="AS1270" i="6" s="1"/>
  <c r="W1274" i="6"/>
  <c r="AN1274" i="6" s="1"/>
  <c r="Y1271" i="6"/>
  <c r="AP1271" i="6" s="1"/>
  <c r="W1730" i="6"/>
  <c r="AN1730" i="6" s="1"/>
  <c r="AA1728" i="6"/>
  <c r="AR1728" i="6" s="1"/>
  <c r="AB1731" i="6"/>
  <c r="AS1731" i="6" s="1"/>
  <c r="X1729" i="6"/>
  <c r="AO1729" i="6" s="1"/>
  <c r="Z1726" i="6"/>
  <c r="AQ1726" i="6" s="1"/>
  <c r="AA1729" i="6"/>
  <c r="AR1729" i="6" s="1"/>
  <c r="W1727" i="6"/>
  <c r="AN1727" i="6" s="1"/>
  <c r="X1730" i="6"/>
  <c r="AO1730" i="6" s="1"/>
  <c r="Z1727" i="6"/>
  <c r="AQ1727" i="6" s="1"/>
  <c r="AB913" i="6"/>
  <c r="AS913" i="6" s="1"/>
  <c r="AB914" i="6"/>
  <c r="AS914" i="6" s="1"/>
  <c r="X914" i="6"/>
  <c r="AO914" i="6" s="1"/>
  <c r="Z910" i="6"/>
  <c r="AQ910" i="6" s="1"/>
  <c r="AB912" i="6"/>
  <c r="AS912" i="6" s="1"/>
  <c r="X915" i="6"/>
  <c r="AO915" i="6" s="1"/>
  <c r="AA911" i="6"/>
  <c r="AR911" i="6" s="1"/>
  <c r="W914" i="6"/>
  <c r="AN914" i="6" s="1"/>
  <c r="Y911" i="6"/>
  <c r="AP911" i="6" s="1"/>
  <c r="W2008" i="6"/>
  <c r="AN2008" i="6" s="1"/>
  <c r="Y2007" i="6"/>
  <c r="AP2007" i="6" s="1"/>
  <c r="AB2011" i="6"/>
  <c r="AS2011" i="6" s="1"/>
  <c r="X2009" i="6"/>
  <c r="AO2009" i="6" s="1"/>
  <c r="Z2006" i="6"/>
  <c r="AQ2006" i="6" s="1"/>
  <c r="AA2009" i="6"/>
  <c r="AR2009" i="6" s="1"/>
  <c r="W2007" i="6"/>
  <c r="AN2007" i="6" s="1"/>
  <c r="X2010" i="6"/>
  <c r="AO2010" i="6" s="1"/>
  <c r="Z2007" i="6"/>
  <c r="AQ2007" i="6" s="1"/>
  <c r="W1239" i="6"/>
  <c r="AN1239" i="6" s="1"/>
  <c r="W1243" i="6"/>
  <c r="AN1243" i="6" s="1"/>
  <c r="AB1243" i="6"/>
  <c r="AS1243" i="6" s="1"/>
  <c r="X1241" i="6"/>
  <c r="AO1241" i="6" s="1"/>
  <c r="Z1238" i="6"/>
  <c r="AQ1238" i="6" s="1"/>
  <c r="Z1241" i="6"/>
  <c r="AQ1241" i="6" s="1"/>
  <c r="AB1238" i="6"/>
  <c r="AS1238" i="6" s="1"/>
  <c r="W1242" i="6"/>
  <c r="AN1242" i="6" s="1"/>
  <c r="Y1239" i="6"/>
  <c r="AP1239" i="6" s="1"/>
  <c r="W1568" i="6"/>
  <c r="AN1568" i="6" s="1"/>
  <c r="AA1566" i="6"/>
  <c r="AR1566" i="6" s="1"/>
  <c r="AB1571" i="6"/>
  <c r="AS1571" i="6" s="1"/>
  <c r="X1569" i="6"/>
  <c r="AO1569" i="6" s="1"/>
  <c r="Z1566" i="6"/>
  <c r="AQ1566" i="6" s="1"/>
  <c r="AA1569" i="6"/>
  <c r="AR1569" i="6" s="1"/>
  <c r="W1567" i="6"/>
  <c r="AN1567" i="6" s="1"/>
  <c r="X1570" i="6"/>
  <c r="AO1570" i="6" s="1"/>
  <c r="Z1567" i="6"/>
  <c r="AQ1567" i="6" s="1"/>
  <c r="Z574" i="6"/>
  <c r="AQ574" i="6" s="1"/>
  <c r="AB579" i="6"/>
  <c r="AS579" i="6" s="1"/>
  <c r="AB577" i="6"/>
  <c r="AS577" i="6" s="1"/>
  <c r="Y574" i="6"/>
  <c r="AP574" i="6" s="1"/>
  <c r="AB576" i="6"/>
  <c r="AS576" i="6" s="1"/>
  <c r="X579" i="6"/>
  <c r="AO579" i="6" s="1"/>
  <c r="AA575" i="6"/>
  <c r="AR575" i="6" s="1"/>
  <c r="W578" i="6"/>
  <c r="AN578" i="6" s="1"/>
  <c r="Y575" i="6"/>
  <c r="AP575" i="6" s="1"/>
  <c r="X2079" i="6"/>
  <c r="AO2079" i="6" s="1"/>
  <c r="AA2083" i="6"/>
  <c r="AR2083" i="6" s="1"/>
  <c r="W2081" i="6"/>
  <c r="AN2081" i="6" s="1"/>
  <c r="Y2078" i="6"/>
  <c r="AP2078" i="6" s="1"/>
  <c r="Z2081" i="6"/>
  <c r="AQ2081" i="6" s="1"/>
  <c r="AB2078" i="6"/>
  <c r="AS2078" i="6" s="1"/>
  <c r="W2082" i="6"/>
  <c r="AN2082" i="6" s="1"/>
  <c r="Y2079" i="6"/>
  <c r="AP2079" i="6" s="1"/>
  <c r="W519" i="6"/>
  <c r="AN519" i="6" s="1"/>
  <c r="X518" i="6"/>
  <c r="AO518" i="6" s="1"/>
  <c r="Z521" i="6"/>
  <c r="AQ521" i="6" s="1"/>
  <c r="Y520" i="6"/>
  <c r="AP520" i="6" s="1"/>
  <c r="AB522" i="6"/>
  <c r="AS522" i="6" s="1"/>
  <c r="Y519" i="6"/>
  <c r="AP519" i="6" s="1"/>
  <c r="Z522" i="6"/>
  <c r="AQ522" i="6" s="1"/>
  <c r="AB519" i="6"/>
  <c r="AS519" i="6" s="1"/>
  <c r="AA830" i="6"/>
  <c r="AR830" i="6" s="1"/>
  <c r="Z832" i="6"/>
  <c r="AQ832" i="6" s="1"/>
  <c r="AA832" i="6"/>
  <c r="AR832" i="6" s="1"/>
  <c r="AB835" i="6"/>
  <c r="AS835" i="6" s="1"/>
  <c r="X832" i="6"/>
  <c r="AO832" i="6" s="1"/>
  <c r="AA834" i="6"/>
  <c r="AR834" i="6" s="1"/>
  <c r="X831" i="6"/>
  <c r="AO831" i="6" s="1"/>
  <c r="Y834" i="6"/>
  <c r="AP834" i="6" s="1"/>
  <c r="AA831" i="6"/>
  <c r="AR831" i="6" s="1"/>
  <c r="X1199" i="6"/>
  <c r="AO1199" i="6" s="1"/>
  <c r="Y1203" i="6"/>
  <c r="AP1203" i="6" s="1"/>
  <c r="AA1200" i="6"/>
  <c r="AR1200" i="6" s="1"/>
  <c r="AA1201" i="6"/>
  <c r="AR1201" i="6" s="1"/>
  <c r="W1199" i="6"/>
  <c r="AN1199" i="6" s="1"/>
  <c r="X1202" i="6"/>
  <c r="AO1202" i="6" s="1"/>
  <c r="Z1199" i="6"/>
  <c r="AQ1199" i="6" s="1"/>
  <c r="AA111" i="6"/>
  <c r="AR111" i="6" s="1"/>
  <c r="Z115" i="6"/>
  <c r="AQ115" i="6" s="1"/>
  <c r="AB110" i="6"/>
  <c r="AS110" i="6" s="1"/>
  <c r="AA112" i="6"/>
  <c r="AR112" i="6" s="1"/>
  <c r="AB114" i="6"/>
  <c r="AS114" i="6" s="1"/>
  <c r="AB112" i="6"/>
  <c r="AS112" i="6" s="1"/>
  <c r="Z114" i="6"/>
  <c r="AQ114" i="6" s="1"/>
  <c r="AB111" i="6"/>
  <c r="AS111" i="6" s="1"/>
  <c r="Y615" i="6"/>
  <c r="AP615" i="6" s="1"/>
  <c r="AA614" i="6"/>
  <c r="AR614" i="6" s="1"/>
  <c r="AB619" i="6"/>
  <c r="AS619" i="6" s="1"/>
  <c r="X617" i="6"/>
  <c r="AO617" i="6" s="1"/>
  <c r="Z614" i="6"/>
  <c r="AQ614" i="6" s="1"/>
  <c r="AA617" i="6"/>
  <c r="AR617" i="6" s="1"/>
  <c r="W615" i="6"/>
  <c r="AN615" i="6" s="1"/>
  <c r="X618" i="6"/>
  <c r="AO618" i="6" s="1"/>
  <c r="Z615" i="6"/>
  <c r="AQ615" i="6" s="1"/>
  <c r="X423" i="6"/>
  <c r="AO423" i="6" s="1"/>
  <c r="AA427" i="6"/>
  <c r="AR427" i="6" s="1"/>
  <c r="W426" i="6"/>
  <c r="AN426" i="6" s="1"/>
  <c r="Z422" i="6"/>
  <c r="AQ422" i="6" s="1"/>
  <c r="AA424" i="6"/>
  <c r="AR424" i="6" s="1"/>
  <c r="X427" i="6"/>
  <c r="AO427" i="6" s="1"/>
  <c r="AA423" i="6"/>
  <c r="AR423" i="6" s="1"/>
  <c r="X426" i="6"/>
  <c r="AO426" i="6" s="1"/>
  <c r="Z423" i="6"/>
  <c r="AQ423" i="6" s="1"/>
  <c r="W81" i="6"/>
  <c r="AN81" i="6" s="1"/>
  <c r="AA79" i="6"/>
  <c r="AR79" i="6" s="1"/>
  <c r="Z80" i="6"/>
  <c r="AQ80" i="6" s="1"/>
  <c r="W80" i="6"/>
  <c r="AN80" i="6" s="1"/>
  <c r="Y81" i="6"/>
  <c r="AP81" i="6" s="1"/>
  <c r="Z82" i="6"/>
  <c r="AQ82" i="6" s="1"/>
  <c r="W79" i="6"/>
  <c r="AN79" i="6" s="1"/>
  <c r="X82" i="6"/>
  <c r="AO82" i="6" s="1"/>
  <c r="Z79" i="6"/>
  <c r="AQ79" i="6" s="1"/>
  <c r="Y1007" i="6"/>
  <c r="AP1007" i="6" s="1"/>
  <c r="AA1006" i="6"/>
  <c r="AR1006" i="6" s="1"/>
  <c r="Z1011" i="6"/>
  <c r="AQ1011" i="6" s="1"/>
  <c r="AB1008" i="6"/>
  <c r="AS1008" i="6" s="1"/>
  <c r="X1006" i="6"/>
  <c r="AO1006" i="6" s="1"/>
  <c r="AB1009" i="6"/>
  <c r="AS1009" i="6" s="1"/>
  <c r="X1007" i="6"/>
  <c r="AO1007" i="6" s="1"/>
  <c r="Y1010" i="6"/>
  <c r="AP1010" i="6" s="1"/>
  <c r="AA1007" i="6"/>
  <c r="AR1007" i="6" s="1"/>
  <c r="Z1623" i="6"/>
  <c r="AQ1623" i="6" s="1"/>
  <c r="AB1624" i="6"/>
  <c r="AS1624" i="6" s="1"/>
  <c r="Y1627" i="6"/>
  <c r="AP1627" i="6" s="1"/>
  <c r="AA1624" i="6"/>
  <c r="AR1624" i="6" s="1"/>
  <c r="AB1625" i="6"/>
  <c r="AS1625" i="6" s="1"/>
  <c r="X1623" i="6"/>
  <c r="AO1623" i="6" s="1"/>
  <c r="Y1626" i="6"/>
  <c r="AP1626" i="6" s="1"/>
  <c r="AA1623" i="6"/>
  <c r="AR1623" i="6" s="1"/>
  <c r="Z1495" i="6"/>
  <c r="AQ1495" i="6" s="1"/>
  <c r="AB1496" i="6"/>
  <c r="AS1496" i="6" s="1"/>
  <c r="Y1499" i="6"/>
  <c r="AP1499" i="6" s="1"/>
  <c r="AA1496" i="6"/>
  <c r="AR1496" i="6" s="1"/>
  <c r="AB1497" i="6"/>
  <c r="AS1497" i="6" s="1"/>
  <c r="X1495" i="6"/>
  <c r="AO1495" i="6" s="1"/>
  <c r="Y1498" i="6"/>
  <c r="AP1498" i="6" s="1"/>
  <c r="AA1495" i="6"/>
  <c r="AR1495" i="6" s="1"/>
  <c r="X2211" i="6"/>
  <c r="AO2211" i="6" s="1"/>
  <c r="X2207" i="6"/>
  <c r="AO2207" i="6" s="1"/>
  <c r="AA2211" i="6"/>
  <c r="AR2211" i="6" s="1"/>
  <c r="W2209" i="6"/>
  <c r="AN2209" i="6" s="1"/>
  <c r="Y2206" i="6"/>
  <c r="AP2206" i="6" s="1"/>
  <c r="Z2209" i="6"/>
  <c r="AQ2209" i="6" s="1"/>
  <c r="AB2206" i="6"/>
  <c r="AS2206" i="6" s="1"/>
  <c r="W2210" i="6"/>
  <c r="AN2210" i="6" s="1"/>
  <c r="Y2207" i="6"/>
  <c r="AP2207" i="6" s="1"/>
  <c r="AB289" i="6"/>
  <c r="AS289" i="6" s="1"/>
  <c r="AA288" i="6"/>
  <c r="AR288" i="6" s="1"/>
  <c r="AB287" i="6"/>
  <c r="AS287" i="6" s="1"/>
  <c r="X287" i="6"/>
  <c r="AO287" i="6" s="1"/>
  <c r="X289" i="6"/>
  <c r="AO289" i="6" s="1"/>
  <c r="X291" i="6"/>
  <c r="AO291" i="6" s="1"/>
  <c r="AA287" i="6"/>
  <c r="AR287" i="6" s="1"/>
  <c r="X290" i="6"/>
  <c r="AO290" i="6" s="1"/>
  <c r="Z287" i="6"/>
  <c r="AQ287" i="6" s="1"/>
  <c r="AB135" i="6"/>
  <c r="AS135" i="6" s="1"/>
  <c r="Z138" i="6"/>
  <c r="AQ138" i="6" s="1"/>
  <c r="AB137" i="6"/>
  <c r="AS137" i="6" s="1"/>
  <c r="Y134" i="6"/>
  <c r="AP134" i="6" s="1"/>
  <c r="Z136" i="6"/>
  <c r="AQ136" i="6" s="1"/>
  <c r="W139" i="6"/>
  <c r="AN139" i="6" s="1"/>
  <c r="Y135" i="6"/>
  <c r="AP135" i="6" s="1"/>
  <c r="X138" i="6"/>
  <c r="AO138" i="6" s="1"/>
  <c r="Z135" i="6"/>
  <c r="AQ135" i="6" s="1"/>
  <c r="AB1214" i="6"/>
  <c r="AS1214" i="6" s="1"/>
  <c r="AB1218" i="6"/>
  <c r="AS1218" i="6" s="1"/>
  <c r="AA1219" i="6"/>
  <c r="AR1219" i="6" s="1"/>
  <c r="W1217" i="6"/>
  <c r="AN1217" i="6" s="1"/>
  <c r="Y1214" i="6"/>
  <c r="AP1214" i="6" s="1"/>
  <c r="Y1217" i="6"/>
  <c r="AP1217" i="6" s="1"/>
  <c r="AA1214" i="6"/>
  <c r="AR1214" i="6" s="1"/>
  <c r="Z1218" i="6"/>
  <c r="AQ1218" i="6" s="1"/>
  <c r="AB1215" i="6"/>
  <c r="AS1215" i="6" s="1"/>
  <c r="W1123" i="6"/>
  <c r="AN1123" i="6" s="1"/>
  <c r="Y1120" i="6"/>
  <c r="AP1120" i="6" s="1"/>
  <c r="AA1120" i="6"/>
  <c r="AR1120" i="6" s="1"/>
  <c r="AA1123" i="6"/>
  <c r="AR1123" i="6" s="1"/>
  <c r="X1120" i="6"/>
  <c r="AO1120" i="6" s="1"/>
  <c r="AA1122" i="6"/>
  <c r="AR1122" i="6" s="1"/>
  <c r="W1119" i="6"/>
  <c r="AN1119" i="6" s="1"/>
  <c r="Z1122" i="6"/>
  <c r="AQ1122" i="6" s="1"/>
  <c r="AB1119" i="6"/>
  <c r="AS1119" i="6" s="1"/>
  <c r="W1457" i="6"/>
  <c r="AN1457" i="6" s="1"/>
  <c r="Y1458" i="6"/>
  <c r="AP1458" i="6" s="1"/>
  <c r="Z1459" i="6"/>
  <c r="AQ1459" i="6" s="1"/>
  <c r="AB1456" i="6"/>
  <c r="AS1456" i="6" s="1"/>
  <c r="X1454" i="6"/>
  <c r="AO1454" i="6" s="1"/>
  <c r="Y1457" i="6"/>
  <c r="AP1457" i="6" s="1"/>
  <c r="AA1454" i="6"/>
  <c r="AR1454" i="6" s="1"/>
  <c r="Z1458" i="6"/>
  <c r="AQ1458" i="6" s="1"/>
  <c r="AB1455" i="6"/>
  <c r="AS1455" i="6" s="1"/>
  <c r="Y807" i="6"/>
  <c r="AP807" i="6" s="1"/>
  <c r="Z806" i="6"/>
  <c r="AQ806" i="6" s="1"/>
  <c r="Y809" i="6"/>
  <c r="AP809" i="6" s="1"/>
  <c r="AA811" i="6"/>
  <c r="AR811" i="6" s="1"/>
  <c r="W808" i="6"/>
  <c r="AN808" i="6" s="1"/>
  <c r="Z810" i="6"/>
  <c r="AQ810" i="6" s="1"/>
  <c r="W807" i="6"/>
  <c r="AN807" i="6" s="1"/>
  <c r="X810" i="6"/>
  <c r="AO810" i="6" s="1"/>
  <c r="Z807" i="6"/>
  <c r="AQ807" i="6" s="1"/>
  <c r="Z1110" i="6"/>
  <c r="AQ1110" i="6" s="1"/>
  <c r="W1115" i="6"/>
  <c r="AN1115" i="6" s="1"/>
  <c r="AA1115" i="6"/>
  <c r="AR1115" i="6" s="1"/>
  <c r="X1112" i="6"/>
  <c r="AO1112" i="6" s="1"/>
  <c r="Z1114" i="6"/>
  <c r="AQ1114" i="6" s="1"/>
  <c r="Y1111" i="6"/>
  <c r="AP1111" i="6" s="1"/>
  <c r="W2323" i="6"/>
  <c r="AN2323" i="6" s="1"/>
  <c r="Y2320" i="6"/>
  <c r="AP2320" i="6" s="1"/>
  <c r="Z2323" i="6"/>
  <c r="AQ2323" i="6" s="1"/>
  <c r="AB2320" i="6"/>
  <c r="AS2320" i="6" s="1"/>
  <c r="X2318" i="6"/>
  <c r="AO2318" i="6" s="1"/>
  <c r="Y2321" i="6"/>
  <c r="AP2321" i="6" s="1"/>
  <c r="AA2318" i="6"/>
  <c r="AR2318" i="6" s="1"/>
  <c r="Z2322" i="6"/>
  <c r="AQ2322" i="6" s="1"/>
  <c r="AB2319" i="6"/>
  <c r="AS2319" i="6" s="1"/>
  <c r="W1619" i="6"/>
  <c r="AN1619" i="6" s="1"/>
  <c r="W1615" i="6"/>
  <c r="AN1615" i="6" s="1"/>
  <c r="Z1619" i="6"/>
  <c r="AQ1619" i="6" s="1"/>
  <c r="AB1616" i="6"/>
  <c r="AS1616" i="6" s="1"/>
  <c r="X1614" i="6"/>
  <c r="AO1614" i="6" s="1"/>
  <c r="Y1617" i="6"/>
  <c r="AP1617" i="6" s="1"/>
  <c r="AA1614" i="6"/>
  <c r="AR1614" i="6" s="1"/>
  <c r="Z1618" i="6"/>
  <c r="AQ1618" i="6" s="1"/>
  <c r="AB1615" i="6"/>
  <c r="AS1615" i="6" s="1"/>
  <c r="X262" i="6"/>
  <c r="AO262" i="6" s="1"/>
  <c r="Z267" i="6"/>
  <c r="AQ267" i="6" s="1"/>
  <c r="AB265" i="6"/>
  <c r="AS265" i="6" s="1"/>
  <c r="Y262" i="6"/>
  <c r="AP262" i="6" s="1"/>
  <c r="Z264" i="6"/>
  <c r="AQ264" i="6" s="1"/>
  <c r="W267" i="6"/>
  <c r="AN267" i="6" s="1"/>
  <c r="Z263" i="6"/>
  <c r="AQ263" i="6" s="1"/>
  <c r="W266" i="6"/>
  <c r="AN266" i="6" s="1"/>
  <c r="Y263" i="6"/>
  <c r="AP263" i="6" s="1"/>
  <c r="AB627" i="6"/>
  <c r="AS627" i="6" s="1"/>
  <c r="X627" i="6"/>
  <c r="AO627" i="6" s="1"/>
  <c r="AA627" i="6"/>
  <c r="AR627" i="6" s="1"/>
  <c r="W625" i="6"/>
  <c r="AN625" i="6" s="1"/>
  <c r="Y622" i="6"/>
  <c r="AP622" i="6" s="1"/>
  <c r="Z625" i="6"/>
  <c r="AQ625" i="6" s="1"/>
  <c r="AB622" i="6"/>
  <c r="AS622" i="6" s="1"/>
  <c r="W626" i="6"/>
  <c r="AN626" i="6" s="1"/>
  <c r="AA475" i="6"/>
  <c r="AR475" i="6" s="1"/>
  <c r="Z475" i="6"/>
  <c r="AQ475" i="6" s="1"/>
  <c r="AA470" i="6"/>
  <c r="AR470" i="6" s="1"/>
  <c r="Z471" i="6"/>
  <c r="AQ471" i="6" s="1"/>
  <c r="Y472" i="6"/>
  <c r="AP472" i="6" s="1"/>
  <c r="Y474" i="6"/>
  <c r="AP474" i="6" s="1"/>
  <c r="AB470" i="6"/>
  <c r="AS470" i="6" s="1"/>
  <c r="Z474" i="6"/>
  <c r="AQ474" i="6" s="1"/>
  <c r="AB471" i="6"/>
  <c r="AS471" i="6" s="1"/>
  <c r="W1491" i="6"/>
  <c r="AN1491" i="6" s="1"/>
  <c r="W1487" i="6"/>
  <c r="AN1487" i="6" s="1"/>
  <c r="Z1491" i="6"/>
  <c r="AQ1491" i="6" s="1"/>
  <c r="AB1488" i="6"/>
  <c r="AS1488" i="6" s="1"/>
  <c r="X1486" i="6"/>
  <c r="AO1486" i="6" s="1"/>
  <c r="Y1489" i="6"/>
  <c r="AP1489" i="6" s="1"/>
  <c r="AA1486" i="6"/>
  <c r="AR1486" i="6" s="1"/>
  <c r="Z1490" i="6"/>
  <c r="AQ1490" i="6" s="1"/>
  <c r="AB1487" i="6"/>
  <c r="AS1487" i="6" s="1"/>
  <c r="X105" i="6"/>
  <c r="AO105" i="6" s="1"/>
  <c r="AB107" i="6"/>
  <c r="AS107" i="6" s="1"/>
  <c r="X103" i="6"/>
  <c r="AO103" i="6" s="1"/>
  <c r="AA103" i="6"/>
  <c r="AR103" i="6" s="1"/>
  <c r="Z104" i="6"/>
  <c r="AQ104" i="6" s="1"/>
  <c r="Z106" i="6"/>
  <c r="AQ106" i="6" s="1"/>
  <c r="W103" i="6"/>
  <c r="AN103" i="6" s="1"/>
  <c r="W106" i="6"/>
  <c r="AN106" i="6" s="1"/>
  <c r="Y103" i="6"/>
  <c r="AP103" i="6" s="1"/>
  <c r="X1921" i="6"/>
  <c r="AO1921" i="6" s="1"/>
  <c r="X1923" i="6"/>
  <c r="AO1923" i="6" s="1"/>
  <c r="AA1923" i="6"/>
  <c r="AR1923" i="6" s="1"/>
  <c r="W1921" i="6"/>
  <c r="AN1921" i="6" s="1"/>
  <c r="Y1918" i="6"/>
  <c r="AP1918" i="6" s="1"/>
  <c r="Z1921" i="6"/>
  <c r="AQ1921" i="6" s="1"/>
  <c r="AB1918" i="6"/>
  <c r="AS1918" i="6" s="1"/>
  <c r="W1922" i="6"/>
  <c r="AN1922" i="6" s="1"/>
  <c r="Y1919" i="6"/>
  <c r="AP1919" i="6" s="1"/>
  <c r="Z2242" i="6"/>
  <c r="AQ2242" i="6" s="1"/>
  <c r="X2241" i="6"/>
  <c r="AO2241" i="6" s="1"/>
  <c r="AA2243" i="6"/>
  <c r="AR2243" i="6" s="1"/>
  <c r="W2241" i="6"/>
  <c r="AN2241" i="6" s="1"/>
  <c r="Y2238" i="6"/>
  <c r="AP2238" i="6" s="1"/>
  <c r="Z2241" i="6"/>
  <c r="AQ2241" i="6" s="1"/>
  <c r="W2242" i="6"/>
  <c r="AN2242" i="6" s="1"/>
  <c r="Y2239" i="6"/>
  <c r="AP2239" i="6" s="1"/>
  <c r="Y1193" i="6"/>
  <c r="AP1193" i="6" s="1"/>
  <c r="AA1194" i="6"/>
  <c r="AR1194" i="6" s="1"/>
  <c r="Z1195" i="6"/>
  <c r="AQ1195" i="6" s="1"/>
  <c r="AB1192" i="6"/>
  <c r="AS1192" i="6" s="1"/>
  <c r="X1190" i="6"/>
  <c r="AO1190" i="6" s="1"/>
  <c r="AB1193" i="6"/>
  <c r="AS1193" i="6" s="1"/>
  <c r="X1191" i="6"/>
  <c r="AO1191" i="6" s="1"/>
  <c r="Y1194" i="6"/>
  <c r="AP1194" i="6" s="1"/>
  <c r="AA1191" i="6"/>
  <c r="AR1191" i="6" s="1"/>
  <c r="Y1163" i="6"/>
  <c r="AP1163" i="6" s="1"/>
  <c r="Z1161" i="6"/>
  <c r="AQ1161" i="6" s="1"/>
  <c r="AB1161" i="6"/>
  <c r="AS1161" i="6" s="1"/>
  <c r="X1158" i="6"/>
  <c r="AO1158" i="6" s="1"/>
  <c r="Z1160" i="6"/>
  <c r="AQ1160" i="6" s="1"/>
  <c r="AB1162" i="6"/>
  <c r="AS1162" i="6" s="1"/>
  <c r="Y1159" i="6"/>
  <c r="AP1159" i="6" s="1"/>
  <c r="Y1162" i="6"/>
  <c r="AP1162" i="6" s="1"/>
  <c r="AA1159" i="6"/>
  <c r="AR1159" i="6" s="1"/>
  <c r="Y2435" i="6"/>
  <c r="AP2435" i="6" s="1"/>
  <c r="AA2432" i="6"/>
  <c r="AR2432" i="6" s="1"/>
  <c r="AA2433" i="6"/>
  <c r="AR2433" i="6" s="1"/>
  <c r="Z2434" i="6"/>
  <c r="AQ2434" i="6" s="1"/>
  <c r="X2431" i="6"/>
  <c r="AO2431" i="6" s="1"/>
  <c r="X2434" i="6"/>
  <c r="AO2434" i="6" s="1"/>
  <c r="Z2431" i="6"/>
  <c r="AQ2431" i="6" s="1"/>
  <c r="W2170" i="6"/>
  <c r="AN2170" i="6" s="1"/>
  <c r="AA2168" i="6"/>
  <c r="AR2168" i="6" s="1"/>
  <c r="AB2171" i="6"/>
  <c r="AS2171" i="6" s="1"/>
  <c r="X2169" i="6"/>
  <c r="AO2169" i="6" s="1"/>
  <c r="Z2166" i="6"/>
  <c r="AQ2166" i="6" s="1"/>
  <c r="AA2169" i="6"/>
  <c r="AR2169" i="6" s="1"/>
  <c r="W2167" i="6"/>
  <c r="AN2167" i="6" s="1"/>
  <c r="X2170" i="6"/>
  <c r="AO2170" i="6" s="1"/>
  <c r="Z2167" i="6"/>
  <c r="AQ2167" i="6" s="1"/>
  <c r="AA2394" i="6"/>
  <c r="AR2394" i="6" s="1"/>
  <c r="W2392" i="6"/>
  <c r="AN2392" i="6" s="1"/>
  <c r="Z2395" i="6"/>
  <c r="AQ2395" i="6" s="1"/>
  <c r="AB2392" i="6"/>
  <c r="AS2392" i="6" s="1"/>
  <c r="X2390" i="6"/>
  <c r="AO2390" i="6" s="1"/>
  <c r="AB2393" i="6"/>
  <c r="AS2393" i="6" s="1"/>
  <c r="X2391" i="6"/>
  <c r="AO2391" i="6" s="1"/>
  <c r="Y2394" i="6"/>
  <c r="AP2394" i="6" s="1"/>
  <c r="AA2391" i="6"/>
  <c r="AR2391" i="6" s="1"/>
  <c r="AA443" i="6"/>
  <c r="AR443" i="6" s="1"/>
  <c r="W442" i="6"/>
  <c r="AN442" i="6" s="1"/>
  <c r="Y441" i="6"/>
  <c r="AP441" i="6" s="1"/>
  <c r="Z443" i="6"/>
  <c r="AQ443" i="6" s="1"/>
  <c r="W440" i="6"/>
  <c r="AN440" i="6" s="1"/>
  <c r="Y442" i="6"/>
  <c r="AP442" i="6" s="1"/>
  <c r="Z442" i="6"/>
  <c r="AQ442" i="6" s="1"/>
  <c r="AB439" i="6"/>
  <c r="AS439" i="6" s="1"/>
  <c r="AB792" i="6"/>
  <c r="AS792" i="6" s="1"/>
  <c r="AA795" i="6"/>
  <c r="AR795" i="6" s="1"/>
  <c r="Y790" i="6"/>
  <c r="AP790" i="6" s="1"/>
  <c r="W791" i="6"/>
  <c r="AN791" i="6" s="1"/>
  <c r="AB790" i="6"/>
  <c r="AS790" i="6" s="1"/>
  <c r="AB793" i="6"/>
  <c r="AS793" i="6" s="1"/>
  <c r="X791" i="6"/>
  <c r="AO791" i="6" s="1"/>
  <c r="W794" i="6"/>
  <c r="AN794" i="6" s="1"/>
  <c r="Y791" i="6"/>
  <c r="AP791" i="6" s="1"/>
  <c r="Z1691" i="6"/>
  <c r="AQ1691" i="6" s="1"/>
  <c r="X1690" i="6"/>
  <c r="AO1690" i="6" s="1"/>
  <c r="Y1691" i="6"/>
  <c r="AP1691" i="6" s="1"/>
  <c r="AA1688" i="6"/>
  <c r="AR1688" i="6" s="1"/>
  <c r="AB1689" i="6"/>
  <c r="AS1689" i="6" s="1"/>
  <c r="X1687" i="6"/>
  <c r="AO1687" i="6" s="1"/>
  <c r="Y1690" i="6"/>
  <c r="AP1690" i="6" s="1"/>
  <c r="AA1687" i="6"/>
  <c r="AR1687" i="6" s="1"/>
  <c r="Z1136" i="6"/>
  <c r="AQ1136" i="6" s="1"/>
  <c r="AA1134" i="6"/>
  <c r="AR1134" i="6" s="1"/>
  <c r="AA1136" i="6"/>
  <c r="AR1136" i="6" s="1"/>
  <c r="AB1139" i="6"/>
  <c r="AS1139" i="6" s="1"/>
  <c r="Y1136" i="6"/>
  <c r="AP1136" i="6" s="1"/>
  <c r="AA1138" i="6"/>
  <c r="AR1138" i="6" s="1"/>
  <c r="X1135" i="6"/>
  <c r="AO1135" i="6" s="1"/>
  <c r="X1138" i="6"/>
  <c r="AO1138" i="6" s="1"/>
  <c r="Z1135" i="6"/>
  <c r="AQ1135" i="6" s="1"/>
  <c r="W1256" i="6"/>
  <c r="AN1256" i="6" s="1"/>
  <c r="AA1254" i="6"/>
  <c r="AR1254" i="6" s="1"/>
  <c r="Z1259" i="6"/>
  <c r="AQ1259" i="6" s="1"/>
  <c r="AB1256" i="6"/>
  <c r="AS1256" i="6" s="1"/>
  <c r="X1254" i="6"/>
  <c r="AO1254" i="6" s="1"/>
  <c r="AB1257" i="6"/>
  <c r="AS1257" i="6" s="1"/>
  <c r="X1255" i="6"/>
  <c r="AO1255" i="6" s="1"/>
  <c r="Y1258" i="6"/>
  <c r="AP1258" i="6" s="1"/>
  <c r="AA1255" i="6"/>
  <c r="AR1255" i="6" s="1"/>
  <c r="W570" i="6"/>
  <c r="AN570" i="6" s="1"/>
  <c r="W571" i="6"/>
  <c r="AN571" i="6" s="1"/>
  <c r="AB569" i="6"/>
  <c r="AS569" i="6" s="1"/>
  <c r="Y566" i="6"/>
  <c r="AP566" i="6" s="1"/>
  <c r="AA568" i="6"/>
  <c r="AR568" i="6" s="1"/>
  <c r="X571" i="6"/>
  <c r="AO571" i="6" s="1"/>
  <c r="AA567" i="6"/>
  <c r="AR567" i="6" s="1"/>
  <c r="X570" i="6"/>
  <c r="AO570" i="6" s="1"/>
  <c r="AB1366" i="6"/>
  <c r="AS1366" i="6" s="1"/>
  <c r="Y1371" i="6"/>
  <c r="AP1371" i="6" s="1"/>
  <c r="Y1369" i="6"/>
  <c r="AP1369" i="6" s="1"/>
  <c r="AA1371" i="6"/>
  <c r="AR1371" i="6" s="1"/>
  <c r="X1368" i="6"/>
  <c r="AO1368" i="6" s="1"/>
  <c r="AA1370" i="6"/>
  <c r="AR1370" i="6" s="1"/>
  <c r="W1367" i="6"/>
  <c r="AN1367" i="6" s="1"/>
  <c r="Z1370" i="6"/>
  <c r="AQ1370" i="6" s="1"/>
  <c r="AB1367" i="6"/>
  <c r="AS1367" i="6" s="1"/>
  <c r="Y816" i="6"/>
  <c r="AP816" i="6" s="1"/>
  <c r="X818" i="6"/>
  <c r="AO818" i="6" s="1"/>
  <c r="Z817" i="6"/>
  <c r="AQ817" i="6" s="1"/>
  <c r="AA819" i="6"/>
  <c r="AR819" i="6" s="1"/>
  <c r="X816" i="6"/>
  <c r="AO816" i="6" s="1"/>
  <c r="Z818" i="6"/>
  <c r="AQ818" i="6" s="1"/>
  <c r="W815" i="6"/>
  <c r="AN815" i="6" s="1"/>
  <c r="W818" i="6"/>
  <c r="AN818" i="6" s="1"/>
  <c r="Y815" i="6"/>
  <c r="AP815" i="6" s="1"/>
  <c r="Z1031" i="6"/>
  <c r="AQ1031" i="6" s="1"/>
  <c r="AB1030" i="6"/>
  <c r="AS1030" i="6" s="1"/>
  <c r="AA1035" i="6"/>
  <c r="AR1035" i="6" s="1"/>
  <c r="W1033" i="6"/>
  <c r="AN1033" i="6" s="1"/>
  <c r="Y1030" i="6"/>
  <c r="AP1030" i="6" s="1"/>
  <c r="Y1033" i="6"/>
  <c r="AP1033" i="6" s="1"/>
  <c r="AA1030" i="6"/>
  <c r="AR1030" i="6" s="1"/>
  <c r="Z1034" i="6"/>
  <c r="AQ1034" i="6" s="1"/>
  <c r="AB1031" i="6"/>
  <c r="AS1031" i="6" s="1"/>
  <c r="X843" i="6"/>
  <c r="AO843" i="6" s="1"/>
  <c r="Y841" i="6"/>
  <c r="AP841" i="6" s="1"/>
  <c r="AA840" i="6"/>
  <c r="AR840" i="6" s="1"/>
  <c r="AB843" i="6"/>
  <c r="AS843" i="6" s="1"/>
  <c r="Y840" i="6"/>
  <c r="AP840" i="6" s="1"/>
  <c r="AA842" i="6"/>
  <c r="AR842" i="6" s="1"/>
  <c r="X839" i="6"/>
  <c r="AO839" i="6" s="1"/>
  <c r="X842" i="6"/>
  <c r="AO842" i="6" s="1"/>
  <c r="Z839" i="6"/>
  <c r="AQ839" i="6" s="1"/>
  <c r="Z753" i="6"/>
  <c r="AQ753" i="6" s="1"/>
  <c r="Y755" i="6"/>
  <c r="AP755" i="6" s="1"/>
  <c r="AB753" i="6"/>
  <c r="AS753" i="6" s="1"/>
  <c r="Z752" i="6"/>
  <c r="AQ752" i="6" s="1"/>
  <c r="AB754" i="6"/>
  <c r="AS754" i="6" s="1"/>
  <c r="Y751" i="6"/>
  <c r="AP751" i="6" s="1"/>
  <c r="Y754" i="6"/>
  <c r="AP754" i="6" s="1"/>
  <c r="AA751" i="6"/>
  <c r="AR751" i="6" s="1"/>
  <c r="AB1906" i="6"/>
  <c r="AS1906" i="6" s="1"/>
  <c r="X1906" i="6"/>
  <c r="AO1906" i="6" s="1"/>
  <c r="Y1907" i="6"/>
  <c r="AP1907" i="6" s="1"/>
  <c r="AA1904" i="6"/>
  <c r="AR1904" i="6" s="1"/>
  <c r="AB1905" i="6"/>
  <c r="AS1905" i="6" s="1"/>
  <c r="X1903" i="6"/>
  <c r="AO1903" i="6" s="1"/>
  <c r="Y1906" i="6"/>
  <c r="AP1906" i="6" s="1"/>
  <c r="AA1903" i="6"/>
  <c r="AR1903" i="6" s="1"/>
  <c r="X560" i="6"/>
  <c r="AO560" i="6" s="1"/>
  <c r="W562" i="6"/>
  <c r="AN562" i="6" s="1"/>
  <c r="AB561" i="6"/>
  <c r="AS561" i="6" s="1"/>
  <c r="X558" i="6"/>
  <c r="AO558" i="6" s="1"/>
  <c r="AA560" i="6"/>
  <c r="AR560" i="6" s="1"/>
  <c r="X563" i="6"/>
  <c r="AO563" i="6" s="1"/>
  <c r="Z559" i="6"/>
  <c r="AQ559" i="6" s="1"/>
  <c r="Y562" i="6"/>
  <c r="AP562" i="6" s="1"/>
  <c r="AA559" i="6"/>
  <c r="AR559" i="6" s="1"/>
  <c r="AB306" i="6"/>
  <c r="AS306" i="6" s="1"/>
  <c r="AB303" i="6"/>
  <c r="AS303" i="6" s="1"/>
  <c r="X305" i="6"/>
  <c r="AO305" i="6" s="1"/>
  <c r="Z306" i="6"/>
  <c r="AQ306" i="6" s="1"/>
  <c r="X302" i="6"/>
  <c r="AO302" i="6" s="1"/>
  <c r="Z304" i="6"/>
  <c r="AQ304" i="6" s="1"/>
  <c r="W306" i="6"/>
  <c r="AN306" i="6" s="1"/>
  <c r="Y303" i="6"/>
  <c r="AP303" i="6" s="1"/>
  <c r="AB302" i="6"/>
  <c r="AS302" i="6" s="1"/>
  <c r="Z1858" i="6"/>
  <c r="AQ1858" i="6" s="1"/>
  <c r="Z1854" i="6"/>
  <c r="AQ1854" i="6" s="1"/>
  <c r="AA1859" i="6"/>
  <c r="AR1859" i="6" s="1"/>
  <c r="W1857" i="6"/>
  <c r="AN1857" i="6" s="1"/>
  <c r="Y1854" i="6"/>
  <c r="AP1854" i="6" s="1"/>
  <c r="Z1857" i="6"/>
  <c r="AQ1857" i="6" s="1"/>
  <c r="AB1854" i="6"/>
  <c r="AS1854" i="6" s="1"/>
  <c r="W1858" i="6"/>
  <c r="AN1858" i="6" s="1"/>
  <c r="Y1855" i="6"/>
  <c r="AP1855" i="6" s="1"/>
  <c r="AA683" i="6"/>
  <c r="AR683" i="6" s="1"/>
  <c r="W682" i="6"/>
  <c r="AN682" i="6" s="1"/>
  <c r="Y681" i="6"/>
  <c r="AP681" i="6" s="1"/>
  <c r="Z683" i="6"/>
  <c r="AQ683" i="6" s="1"/>
  <c r="W680" i="6"/>
  <c r="AN680" i="6" s="1"/>
  <c r="Y682" i="6"/>
  <c r="AP682" i="6" s="1"/>
  <c r="AB678" i="6"/>
  <c r="AS678" i="6" s="1"/>
  <c r="Z682" i="6"/>
  <c r="AQ682" i="6" s="1"/>
  <c r="AB679" i="6"/>
  <c r="AS679" i="6" s="1"/>
  <c r="X312" i="6"/>
  <c r="AO312" i="6" s="1"/>
  <c r="Y310" i="6"/>
  <c r="AP310" i="6" s="1"/>
  <c r="Y313" i="6"/>
  <c r="AP313" i="6" s="1"/>
  <c r="Z315" i="6"/>
  <c r="AQ315" i="6" s="1"/>
  <c r="W312" i="6"/>
  <c r="AN312" i="6" s="1"/>
  <c r="Y314" i="6"/>
  <c r="AP314" i="6" s="1"/>
  <c r="AB310" i="6"/>
  <c r="AS310" i="6" s="1"/>
  <c r="Z314" i="6"/>
  <c r="AQ314" i="6" s="1"/>
  <c r="AB311" i="6"/>
  <c r="AS311" i="6" s="1"/>
  <c r="W904" i="6"/>
  <c r="AN904" i="6" s="1"/>
  <c r="AB905" i="6"/>
  <c r="AS905" i="6" s="1"/>
  <c r="W906" i="6"/>
  <c r="AN906" i="6" s="1"/>
  <c r="Z902" i="6"/>
  <c r="AQ902" i="6" s="1"/>
  <c r="AA904" i="6"/>
  <c r="AR904" i="6" s="1"/>
  <c r="X907" i="6"/>
  <c r="AO907" i="6" s="1"/>
  <c r="AA903" i="6"/>
  <c r="AR903" i="6" s="1"/>
  <c r="X906" i="6"/>
  <c r="AO906" i="6" s="1"/>
  <c r="Z903" i="6"/>
  <c r="AQ903" i="6" s="1"/>
  <c r="W1551" i="6"/>
  <c r="AN1551" i="6" s="1"/>
  <c r="W1555" i="6"/>
  <c r="AN1555" i="6" s="1"/>
  <c r="Z1555" i="6"/>
  <c r="AQ1555" i="6" s="1"/>
  <c r="AB1552" i="6"/>
  <c r="AS1552" i="6" s="1"/>
  <c r="X1550" i="6"/>
  <c r="AO1550" i="6" s="1"/>
  <c r="Y1553" i="6"/>
  <c r="AP1553" i="6" s="1"/>
  <c r="AA1550" i="6"/>
  <c r="AR1550" i="6" s="1"/>
  <c r="Z1554" i="6"/>
  <c r="AQ1554" i="6" s="1"/>
  <c r="AB1551" i="6"/>
  <c r="AS1551" i="6" s="1"/>
  <c r="W2419" i="6"/>
  <c r="AN2419" i="6" s="1"/>
  <c r="Y2416" i="6"/>
  <c r="AP2416" i="6" s="1"/>
  <c r="Z2419" i="6"/>
  <c r="AQ2419" i="6" s="1"/>
  <c r="AB2416" i="6"/>
  <c r="AS2416" i="6" s="1"/>
  <c r="X2414" i="6"/>
  <c r="AO2414" i="6" s="1"/>
  <c r="Y2417" i="6"/>
  <c r="AP2417" i="6" s="1"/>
  <c r="AA2414" i="6"/>
  <c r="AR2414" i="6" s="1"/>
  <c r="Z2418" i="6"/>
  <c r="AQ2418" i="6" s="1"/>
  <c r="AB2415" i="6"/>
  <c r="AS2415" i="6" s="1"/>
  <c r="AA1882" i="6"/>
  <c r="AR1882" i="6" s="1"/>
  <c r="Y1879" i="6"/>
  <c r="AP1879" i="6" s="1"/>
  <c r="AB1883" i="6"/>
  <c r="AS1883" i="6" s="1"/>
  <c r="X1881" i="6"/>
  <c r="AO1881" i="6" s="1"/>
  <c r="Z1878" i="6"/>
  <c r="AQ1878" i="6" s="1"/>
  <c r="AA1881" i="6"/>
  <c r="AR1881" i="6" s="1"/>
  <c r="W1879" i="6"/>
  <c r="AN1879" i="6" s="1"/>
  <c r="X1882" i="6"/>
  <c r="AO1882" i="6" s="1"/>
  <c r="Z1879" i="6"/>
  <c r="AQ1879" i="6" s="1"/>
  <c r="AA1425" i="6"/>
  <c r="AR1425" i="6" s="1"/>
  <c r="W1427" i="6"/>
  <c r="AN1427" i="6" s="1"/>
  <c r="Z1427" i="6"/>
  <c r="AQ1427" i="6" s="1"/>
  <c r="AB1424" i="6"/>
  <c r="AS1424" i="6" s="1"/>
  <c r="X1422" i="6"/>
  <c r="AO1422" i="6" s="1"/>
  <c r="Y1425" i="6"/>
  <c r="AP1425" i="6" s="1"/>
  <c r="AA1422" i="6"/>
  <c r="AR1422" i="6" s="1"/>
  <c r="Z1426" i="6"/>
  <c r="AQ1426" i="6" s="1"/>
  <c r="AB1423" i="6"/>
  <c r="AS1423" i="6" s="1"/>
  <c r="W2379" i="6"/>
  <c r="AN2379" i="6" s="1"/>
  <c r="Y2376" i="6"/>
  <c r="AP2376" i="6" s="1"/>
  <c r="AB2379" i="6"/>
  <c r="AS2379" i="6" s="1"/>
  <c r="X2377" i="6"/>
  <c r="AO2377" i="6" s="1"/>
  <c r="Z2374" i="6"/>
  <c r="AQ2374" i="6" s="1"/>
  <c r="Z2377" i="6"/>
  <c r="AQ2377" i="6" s="1"/>
  <c r="AB2374" i="6"/>
  <c r="AS2374" i="6" s="1"/>
  <c r="W2378" i="6"/>
  <c r="AN2378" i="6" s="1"/>
  <c r="Y2375" i="6"/>
  <c r="AP2375" i="6" s="1"/>
  <c r="AB871" i="6"/>
  <c r="AS871" i="6" s="1"/>
  <c r="AA873" i="6"/>
  <c r="AR873" i="6" s="1"/>
  <c r="AB873" i="6"/>
  <c r="AS873" i="6" s="1"/>
  <c r="Y870" i="6"/>
  <c r="AP870" i="6" s="1"/>
  <c r="Z872" i="6"/>
  <c r="AQ872" i="6" s="1"/>
  <c r="W875" i="6"/>
  <c r="AN875" i="6" s="1"/>
  <c r="Y871" i="6"/>
  <c r="AP871" i="6" s="1"/>
  <c r="X874" i="6"/>
  <c r="AO874" i="6" s="1"/>
  <c r="Z871" i="6"/>
  <c r="AQ871" i="6" s="1"/>
  <c r="X2354" i="6"/>
  <c r="AO2354" i="6" s="1"/>
  <c r="W2355" i="6"/>
  <c r="AN2355" i="6" s="1"/>
  <c r="Y2352" i="6"/>
  <c r="AP2352" i="6" s="1"/>
  <c r="Y2355" i="6"/>
  <c r="AP2355" i="6" s="1"/>
  <c r="AA2352" i="6"/>
  <c r="AR2352" i="6" s="1"/>
  <c r="AB2350" i="6"/>
  <c r="AS2350" i="6" s="1"/>
  <c r="Z2354" i="6"/>
  <c r="AQ2354" i="6" s="1"/>
  <c r="AB2351" i="6"/>
  <c r="AS2351" i="6" s="1"/>
  <c r="X1558" i="6"/>
  <c r="AO1558" i="6" s="1"/>
  <c r="X1562" i="6"/>
  <c r="AO1562" i="6" s="1"/>
  <c r="Y1563" i="6"/>
  <c r="AP1563" i="6" s="1"/>
  <c r="AA1560" i="6"/>
  <c r="AR1560" i="6" s="1"/>
  <c r="AB1561" i="6"/>
  <c r="AS1561" i="6" s="1"/>
  <c r="X1559" i="6"/>
  <c r="AO1559" i="6" s="1"/>
  <c r="Y1562" i="6"/>
  <c r="AP1562" i="6" s="1"/>
  <c r="AA1559" i="6"/>
  <c r="AR1559" i="6" s="1"/>
  <c r="X1720" i="6"/>
  <c r="AO1720" i="6" s="1"/>
  <c r="AB1718" i="6"/>
  <c r="AS1718" i="6" s="1"/>
  <c r="Y1723" i="6"/>
  <c r="AP1723" i="6" s="1"/>
  <c r="AA1720" i="6"/>
  <c r="AR1720" i="6" s="1"/>
  <c r="AB1721" i="6"/>
  <c r="AS1721" i="6" s="1"/>
  <c r="X1719" i="6"/>
  <c r="AO1719" i="6" s="1"/>
  <c r="Y1722" i="6"/>
  <c r="AP1722" i="6" s="1"/>
  <c r="AA1719" i="6"/>
  <c r="AR1719" i="6" s="1"/>
  <c r="AA961" i="6"/>
  <c r="AR961" i="6" s="1"/>
  <c r="W961" i="6"/>
  <c r="AN961" i="6" s="1"/>
  <c r="AB963" i="6"/>
  <c r="AS963" i="6" s="1"/>
  <c r="X961" i="6"/>
  <c r="AO961" i="6" s="1"/>
  <c r="Z958" i="6"/>
  <c r="AQ958" i="6" s="1"/>
  <c r="Z961" i="6"/>
  <c r="AQ961" i="6" s="1"/>
  <c r="AB958" i="6"/>
  <c r="AS958" i="6" s="1"/>
  <c r="W962" i="6"/>
  <c r="AN962" i="6" s="1"/>
  <c r="Y959" i="6"/>
  <c r="AP959" i="6" s="1"/>
  <c r="Y1522" i="6"/>
  <c r="AP1522" i="6" s="1"/>
  <c r="W1521" i="6"/>
  <c r="AN1521" i="6" s="1"/>
  <c r="Z1523" i="6"/>
  <c r="AQ1523" i="6" s="1"/>
  <c r="AB1520" i="6"/>
  <c r="AS1520" i="6" s="1"/>
  <c r="X1518" i="6"/>
  <c r="AO1518" i="6" s="1"/>
  <c r="Y1521" i="6"/>
  <c r="AP1521" i="6" s="1"/>
  <c r="AA1518" i="6"/>
  <c r="AR1518" i="6" s="1"/>
  <c r="Z1522" i="6"/>
  <c r="AQ1522" i="6" s="1"/>
  <c r="AB1519" i="6"/>
  <c r="AS1519" i="6" s="1"/>
  <c r="Z1935" i="6"/>
  <c r="AQ1935" i="6" s="1"/>
  <c r="Z1937" i="6"/>
  <c r="AQ1937" i="6" s="1"/>
  <c r="Y1939" i="6"/>
  <c r="AP1939" i="6" s="1"/>
  <c r="AA1936" i="6"/>
  <c r="AR1936" i="6" s="1"/>
  <c r="AB1937" i="6"/>
  <c r="AS1937" i="6" s="1"/>
  <c r="X1935" i="6"/>
  <c r="AO1935" i="6" s="1"/>
  <c r="Y1938" i="6"/>
  <c r="AP1938" i="6" s="1"/>
  <c r="AA1935" i="6"/>
  <c r="AR1935" i="6" s="1"/>
  <c r="W1914" i="6"/>
  <c r="AN1914" i="6" s="1"/>
  <c r="AB1915" i="6"/>
  <c r="AS1915" i="6" s="1"/>
  <c r="X1913" i="6"/>
  <c r="AO1913" i="6" s="1"/>
  <c r="Z1910" i="6"/>
  <c r="AQ1910" i="6" s="1"/>
  <c r="AA1913" i="6"/>
  <c r="AR1913" i="6" s="1"/>
  <c r="W1911" i="6"/>
  <c r="AN1911" i="6" s="1"/>
  <c r="X1914" i="6"/>
  <c r="AO1914" i="6" s="1"/>
  <c r="Z1911" i="6"/>
  <c r="AQ1911" i="6" s="1"/>
  <c r="Y362" i="6"/>
  <c r="AP362" i="6" s="1"/>
  <c r="AA359" i="6"/>
  <c r="AR359" i="6" s="1"/>
  <c r="AA360" i="6"/>
  <c r="AR360" i="6" s="1"/>
  <c r="AB363" i="6"/>
  <c r="AS363" i="6" s="1"/>
  <c r="Y360" i="6"/>
  <c r="AP360" i="6" s="1"/>
  <c r="AA362" i="6"/>
  <c r="AR362" i="6" s="1"/>
  <c r="X359" i="6"/>
  <c r="AO359" i="6" s="1"/>
  <c r="X362" i="6"/>
  <c r="AO362" i="6" s="1"/>
  <c r="Z359" i="6"/>
  <c r="AQ359" i="6" s="1"/>
  <c r="AB1075" i="6"/>
  <c r="AS1075" i="6" s="1"/>
  <c r="Y1071" i="6"/>
  <c r="AP1071" i="6" s="1"/>
  <c r="Y1073" i="6"/>
  <c r="AP1073" i="6" s="1"/>
  <c r="Y1074" i="6"/>
  <c r="AP1074" i="6" s="1"/>
  <c r="AB1072" i="6"/>
  <c r="AS1072" i="6" s="1"/>
  <c r="X1070" i="6"/>
  <c r="AO1070" i="6" s="1"/>
  <c r="AB1071" i="6"/>
  <c r="AS1071" i="6" s="1"/>
  <c r="W1794" i="6"/>
  <c r="AN1794" i="6" s="1"/>
  <c r="AB1795" i="6"/>
  <c r="AS1795" i="6" s="1"/>
  <c r="X1793" i="6"/>
  <c r="AO1793" i="6" s="1"/>
  <c r="Z1790" i="6"/>
  <c r="AQ1790" i="6" s="1"/>
  <c r="AA1793" i="6"/>
  <c r="AR1793" i="6" s="1"/>
  <c r="X1794" i="6"/>
  <c r="AO1794" i="6" s="1"/>
  <c r="Z1791" i="6"/>
  <c r="AQ1791" i="6" s="1"/>
  <c r="X1263" i="6"/>
  <c r="AO1263" i="6" s="1"/>
  <c r="X1267" i="6"/>
  <c r="AO1267" i="6" s="1"/>
  <c r="Y1267" i="6"/>
  <c r="AP1267" i="6" s="1"/>
  <c r="AA1264" i="6"/>
  <c r="AR1264" i="6" s="1"/>
  <c r="AA1265" i="6"/>
  <c r="AR1265" i="6" s="1"/>
  <c r="W1263" i="6"/>
  <c r="AN1263" i="6" s="1"/>
  <c r="X1266" i="6"/>
  <c r="AO1266" i="6" s="1"/>
  <c r="Z1263" i="6"/>
  <c r="AQ1263" i="6" s="1"/>
  <c r="AB2075" i="6"/>
  <c r="AS2075" i="6" s="1"/>
  <c r="X2073" i="6"/>
  <c r="AO2073" i="6" s="1"/>
  <c r="Z2070" i="6"/>
  <c r="AQ2070" i="6" s="1"/>
  <c r="AA2073" i="6"/>
  <c r="AR2073" i="6" s="1"/>
  <c r="W2071" i="6"/>
  <c r="AN2071" i="6" s="1"/>
  <c r="X2074" i="6"/>
  <c r="AO2074" i="6" s="1"/>
  <c r="Z2071" i="6"/>
  <c r="AQ2071" i="6" s="1"/>
  <c r="AA168" i="6"/>
  <c r="AR168" i="6" s="1"/>
  <c r="W167" i="6"/>
  <c r="AN167" i="6" s="1"/>
  <c r="AA167" i="6"/>
  <c r="AR167" i="6" s="1"/>
  <c r="X167" i="6"/>
  <c r="AO167" i="6" s="1"/>
  <c r="W169" i="6"/>
  <c r="AN169" i="6" s="1"/>
  <c r="W171" i="6"/>
  <c r="AN171" i="6" s="1"/>
  <c r="Y167" i="6"/>
  <c r="AP167" i="6" s="1"/>
  <c r="X170" i="6"/>
  <c r="AO170" i="6" s="1"/>
  <c r="Z167" i="6"/>
  <c r="AQ167" i="6" s="1"/>
  <c r="AB399" i="6"/>
  <c r="AS399" i="6" s="1"/>
  <c r="X398" i="6"/>
  <c r="AO398" i="6" s="1"/>
  <c r="AB401" i="6"/>
  <c r="AS401" i="6" s="1"/>
  <c r="Y398" i="6"/>
  <c r="AP398" i="6" s="1"/>
  <c r="Z400" i="6"/>
  <c r="AQ400" i="6" s="1"/>
  <c r="W403" i="6"/>
  <c r="AN403" i="6" s="1"/>
  <c r="Z399" i="6"/>
  <c r="AQ399" i="6" s="1"/>
  <c r="W402" i="6"/>
  <c r="AN402" i="6" s="1"/>
  <c r="Y399" i="6"/>
  <c r="AP399" i="6" s="1"/>
  <c r="X722" i="6"/>
  <c r="AO722" i="6" s="1"/>
  <c r="Z719" i="6"/>
  <c r="AQ719" i="6" s="1"/>
  <c r="AA720" i="6"/>
  <c r="AR720" i="6" s="1"/>
  <c r="AB723" i="6"/>
  <c r="AS723" i="6" s="1"/>
  <c r="X720" i="6"/>
  <c r="AO720" i="6" s="1"/>
  <c r="AA722" i="6"/>
  <c r="AR722" i="6" s="1"/>
  <c r="X719" i="6"/>
  <c r="AO719" i="6" s="1"/>
  <c r="Y722" i="6"/>
  <c r="AP722" i="6" s="1"/>
  <c r="AA719" i="6"/>
  <c r="AR719" i="6" s="1"/>
  <c r="AA177" i="6"/>
  <c r="AR177" i="6" s="1"/>
  <c r="W177" i="6"/>
  <c r="AN177" i="6" s="1"/>
  <c r="X174" i="6"/>
  <c r="AO174" i="6" s="1"/>
  <c r="X176" i="6"/>
  <c r="AO176" i="6" s="1"/>
  <c r="AB176" i="6"/>
  <c r="AS176" i="6" s="1"/>
  <c r="W179" i="6"/>
  <c r="AN179" i="6" s="1"/>
  <c r="Z175" i="6"/>
  <c r="AQ175" i="6" s="1"/>
  <c r="W178" i="6"/>
  <c r="AN178" i="6" s="1"/>
  <c r="Y175" i="6"/>
  <c r="AP175" i="6" s="1"/>
  <c r="Y146" i="6"/>
  <c r="AP146" i="6" s="1"/>
  <c r="Z144" i="6"/>
  <c r="AQ144" i="6" s="1"/>
  <c r="X142" i="6"/>
  <c r="AO142" i="6" s="1"/>
  <c r="AA147" i="6"/>
  <c r="AR147" i="6" s="1"/>
  <c r="X144" i="6"/>
  <c r="AO144" i="6" s="1"/>
  <c r="W147" i="6"/>
  <c r="AN147" i="6" s="1"/>
  <c r="Z143" i="6"/>
  <c r="AQ143" i="6" s="1"/>
  <c r="W146" i="6"/>
  <c r="AN146" i="6" s="1"/>
  <c r="Y143" i="6"/>
  <c r="AP143" i="6" s="1"/>
  <c r="AA513" i="6"/>
  <c r="AR513" i="6" s="1"/>
  <c r="Z515" i="6"/>
  <c r="AQ515" i="6" s="1"/>
  <c r="Z513" i="6"/>
  <c r="AQ513" i="6" s="1"/>
  <c r="AB515" i="6"/>
  <c r="AS515" i="6" s="1"/>
  <c r="Y512" i="6"/>
  <c r="AP512" i="6" s="1"/>
  <c r="AB514" i="6"/>
  <c r="AS514" i="6" s="1"/>
  <c r="X511" i="6"/>
  <c r="AO511" i="6" s="1"/>
  <c r="W514" i="6"/>
  <c r="AN514" i="6" s="1"/>
  <c r="Y511" i="6"/>
  <c r="AP511" i="6" s="1"/>
  <c r="X2315" i="6"/>
  <c r="AO2315" i="6" s="1"/>
  <c r="Z2312" i="6"/>
  <c r="AQ2312" i="6" s="1"/>
  <c r="AA2315" i="6"/>
  <c r="AR2315" i="6" s="1"/>
  <c r="Y2312" i="6"/>
  <c r="AP2312" i="6" s="1"/>
  <c r="Z2315" i="6"/>
  <c r="AQ2315" i="6" s="1"/>
  <c r="AB2312" i="6"/>
  <c r="AS2312" i="6" s="1"/>
  <c r="X2310" i="6"/>
  <c r="AO2310" i="6" s="1"/>
  <c r="W2314" i="6"/>
  <c r="AN2314" i="6" s="1"/>
  <c r="Y2311" i="6"/>
  <c r="AP2311" i="6" s="1"/>
  <c r="AA257" i="6"/>
  <c r="AR257" i="6" s="1"/>
  <c r="Z258" i="6"/>
  <c r="AQ258" i="6" s="1"/>
  <c r="AB257" i="6"/>
  <c r="AS257" i="6" s="1"/>
  <c r="Y254" i="6"/>
  <c r="AP254" i="6" s="1"/>
  <c r="Z256" i="6"/>
  <c r="AQ256" i="6" s="1"/>
  <c r="W259" i="6"/>
  <c r="AN259" i="6" s="1"/>
  <c r="Y255" i="6"/>
  <c r="AP255" i="6" s="1"/>
  <c r="X258" i="6"/>
  <c r="AO258" i="6" s="1"/>
  <c r="Z255" i="6"/>
  <c r="AQ255" i="6" s="1"/>
  <c r="AB1483" i="6"/>
  <c r="AS1483" i="6" s="1"/>
  <c r="Z1482" i="6"/>
  <c r="AQ1482" i="6" s="1"/>
  <c r="AA1483" i="6"/>
  <c r="AR1483" i="6" s="1"/>
  <c r="W1481" i="6"/>
  <c r="AN1481" i="6" s="1"/>
  <c r="Y1478" i="6"/>
  <c r="AP1478" i="6" s="1"/>
  <c r="Z1481" i="6"/>
  <c r="AQ1481" i="6" s="1"/>
  <c r="AB1478" i="6"/>
  <c r="AS1478" i="6" s="1"/>
  <c r="W1482" i="6"/>
  <c r="AN1482" i="6" s="1"/>
  <c r="Y1479" i="6"/>
  <c r="AP1479" i="6" s="1"/>
  <c r="Z1546" i="6"/>
  <c r="AQ1546" i="6" s="1"/>
  <c r="X1545" i="6"/>
  <c r="AO1545" i="6" s="1"/>
  <c r="AA1547" i="6"/>
  <c r="AR1547" i="6" s="1"/>
  <c r="W1545" i="6"/>
  <c r="AN1545" i="6" s="1"/>
  <c r="Y1542" i="6"/>
  <c r="AP1542" i="6" s="1"/>
  <c r="Z1545" i="6"/>
  <c r="AQ1545" i="6" s="1"/>
  <c r="AB1542" i="6"/>
  <c r="AS1542" i="6" s="1"/>
  <c r="W1546" i="6"/>
  <c r="AN1546" i="6" s="1"/>
  <c r="Y1543" i="6"/>
  <c r="AP1543" i="6" s="1"/>
  <c r="AB219" i="6"/>
  <c r="AS219" i="6" s="1"/>
  <c r="AB218" i="6"/>
  <c r="AS218" i="6" s="1"/>
  <c r="Z219" i="6"/>
  <c r="AQ219" i="6" s="1"/>
  <c r="X214" i="6"/>
  <c r="AO214" i="6" s="1"/>
  <c r="X215" i="6"/>
  <c r="AO215" i="6" s="1"/>
  <c r="AA217" i="6"/>
  <c r="AR217" i="6" s="1"/>
  <c r="W215" i="6"/>
  <c r="AN215" i="6" s="1"/>
  <c r="W218" i="6"/>
  <c r="AN218" i="6" s="1"/>
  <c r="Y215" i="6"/>
  <c r="AP215" i="6" s="1"/>
  <c r="AB846" i="6"/>
  <c r="AS846" i="6" s="1"/>
  <c r="AB851" i="6"/>
  <c r="AS851" i="6" s="1"/>
  <c r="AB850" i="6"/>
  <c r="AS850" i="6" s="1"/>
  <c r="W850" i="6"/>
  <c r="AN850" i="6" s="1"/>
  <c r="Y847" i="6"/>
  <c r="AP847" i="6" s="1"/>
  <c r="Y1851" i="6"/>
  <c r="AP1851" i="6" s="1"/>
  <c r="W1848" i="6"/>
  <c r="AN1848" i="6" s="1"/>
  <c r="X1851" i="6"/>
  <c r="AO1851" i="6" s="1"/>
  <c r="Z1848" i="6"/>
  <c r="AQ1848" i="6" s="1"/>
  <c r="AA1851" i="6"/>
  <c r="AR1851" i="6" s="1"/>
  <c r="W1849" i="6"/>
  <c r="AN1849" i="6" s="1"/>
  <c r="X1846" i="6"/>
  <c r="AO1846" i="6" s="1"/>
  <c r="AB1846" i="6"/>
  <c r="AS1846" i="6" s="1"/>
  <c r="Z352" i="6"/>
  <c r="AQ352" i="6" s="1"/>
  <c r="AA350" i="6"/>
  <c r="AR350" i="6" s="1"/>
  <c r="AA352" i="6"/>
  <c r="AR352" i="6" s="1"/>
  <c r="AB355" i="6"/>
  <c r="AS355" i="6" s="1"/>
  <c r="X352" i="6"/>
  <c r="AO352" i="6" s="1"/>
  <c r="AA354" i="6"/>
  <c r="AR354" i="6" s="1"/>
  <c r="X351" i="6"/>
  <c r="AO351" i="6" s="1"/>
  <c r="Y354" i="6"/>
  <c r="AP354" i="6" s="1"/>
  <c r="AA351" i="6"/>
  <c r="AR351" i="6" s="1"/>
  <c r="Y1087" i="6"/>
  <c r="AP1087" i="6" s="1"/>
  <c r="AA1091" i="6"/>
  <c r="AR1091" i="6" s="1"/>
  <c r="Y1089" i="6"/>
  <c r="AP1089" i="6" s="1"/>
  <c r="Z1091" i="6"/>
  <c r="AQ1091" i="6" s="1"/>
  <c r="W1088" i="6"/>
  <c r="AN1088" i="6" s="1"/>
  <c r="Y1090" i="6"/>
  <c r="AP1090" i="6" s="1"/>
  <c r="AB1086" i="6"/>
  <c r="AS1086" i="6" s="1"/>
  <c r="Z1090" i="6"/>
  <c r="AQ1090" i="6" s="1"/>
  <c r="AB1087" i="6"/>
  <c r="AS1087" i="6" s="1"/>
  <c r="AB1107" i="6"/>
  <c r="AS1107" i="6" s="1"/>
  <c r="W1106" i="6"/>
  <c r="AN1106" i="6" s="1"/>
  <c r="Y1105" i="6"/>
  <c r="AP1105" i="6" s="1"/>
  <c r="AA1107" i="6"/>
  <c r="AR1107" i="6" s="1"/>
  <c r="W1104" i="6"/>
  <c r="AN1104" i="6" s="1"/>
  <c r="Z1106" i="6"/>
  <c r="AQ1106" i="6" s="1"/>
  <c r="W1103" i="6"/>
  <c r="AN1103" i="6" s="1"/>
  <c r="X1106" i="6"/>
  <c r="AO1106" i="6" s="1"/>
  <c r="Z1103" i="6"/>
  <c r="AQ1103" i="6" s="1"/>
  <c r="Y2107" i="6"/>
  <c r="AP2107" i="6" s="1"/>
  <c r="W2106" i="6"/>
  <c r="AN2106" i="6" s="1"/>
  <c r="AB2107" i="6"/>
  <c r="AS2107" i="6" s="1"/>
  <c r="X2105" i="6"/>
  <c r="AO2105" i="6" s="1"/>
  <c r="Z2102" i="6"/>
  <c r="AQ2102" i="6" s="1"/>
  <c r="AA2105" i="6"/>
  <c r="AR2105" i="6" s="1"/>
  <c r="W2103" i="6"/>
  <c r="AN2103" i="6" s="1"/>
  <c r="X2106" i="6"/>
  <c r="AO2106" i="6" s="1"/>
  <c r="Z2103" i="6"/>
  <c r="AQ2103" i="6" s="1"/>
  <c r="AB1063" i="6"/>
  <c r="AS1063" i="6" s="1"/>
  <c r="AB1066" i="6"/>
  <c r="AS1066" i="6" s="1"/>
  <c r="Z1067" i="6"/>
  <c r="AQ1067" i="6" s="1"/>
  <c r="X1062" i="6"/>
  <c r="AO1062" i="6" s="1"/>
  <c r="X1063" i="6"/>
  <c r="AO1063" i="6" s="1"/>
  <c r="AA1065" i="6"/>
  <c r="AR1065" i="6" s="1"/>
  <c r="W1063" i="6"/>
  <c r="AN1063" i="6" s="1"/>
  <c r="W1066" i="6"/>
  <c r="AN1066" i="6" s="1"/>
  <c r="Y1063" i="6"/>
  <c r="AP1063" i="6" s="1"/>
  <c r="AA946" i="6"/>
  <c r="AR946" i="6" s="1"/>
  <c r="Z947" i="6"/>
  <c r="AQ947" i="6" s="1"/>
  <c r="AB944" i="6"/>
  <c r="AS944" i="6" s="1"/>
  <c r="X942" i="6"/>
  <c r="AO942" i="6" s="1"/>
  <c r="AB945" i="6"/>
  <c r="AS945" i="6" s="1"/>
  <c r="X943" i="6"/>
  <c r="AO943" i="6" s="1"/>
  <c r="Y946" i="6"/>
  <c r="AP946" i="6" s="1"/>
  <c r="AA943" i="6"/>
  <c r="AR943" i="6" s="1"/>
  <c r="AB1526" i="6"/>
  <c r="AS1526" i="6" s="1"/>
  <c r="AB1530" i="6"/>
  <c r="AS1530" i="6" s="1"/>
  <c r="Y1531" i="6"/>
  <c r="AP1531" i="6" s="1"/>
  <c r="AA1528" i="6"/>
  <c r="AR1528" i="6" s="1"/>
  <c r="AB1529" i="6"/>
  <c r="AS1529" i="6" s="1"/>
  <c r="X1527" i="6"/>
  <c r="AO1527" i="6" s="1"/>
  <c r="Y1530" i="6"/>
  <c r="AP1530" i="6" s="1"/>
  <c r="AA1527" i="6"/>
  <c r="AR1527" i="6" s="1"/>
  <c r="Y1387" i="6"/>
  <c r="AP1387" i="6" s="1"/>
  <c r="AA1385" i="6"/>
  <c r="AR1385" i="6" s="1"/>
  <c r="Y1385" i="6"/>
  <c r="AP1385" i="6" s="1"/>
  <c r="AB1387" i="6"/>
  <c r="AS1387" i="6" s="1"/>
  <c r="Y1384" i="6"/>
  <c r="AP1384" i="6" s="1"/>
  <c r="AA1386" i="6"/>
  <c r="AR1386" i="6" s="1"/>
  <c r="X1383" i="6"/>
  <c r="AO1383" i="6" s="1"/>
  <c r="X1386" i="6"/>
  <c r="AO1386" i="6" s="1"/>
  <c r="Z1383" i="6"/>
  <c r="AQ1383" i="6" s="1"/>
  <c r="AA367" i="6"/>
  <c r="AR367" i="6" s="1"/>
  <c r="Z368" i="6"/>
  <c r="AQ368" i="6" s="1"/>
  <c r="AB368" i="6"/>
  <c r="AS368" i="6" s="1"/>
  <c r="AB371" i="6"/>
  <c r="AS371" i="6" s="1"/>
  <c r="Y368" i="6"/>
  <c r="AP368" i="6" s="1"/>
  <c r="AB370" i="6"/>
  <c r="AS370" i="6" s="1"/>
  <c r="X367" i="6"/>
  <c r="AO367" i="6" s="1"/>
  <c r="W370" i="6"/>
  <c r="AN370" i="6" s="1"/>
  <c r="Y367" i="6"/>
  <c r="AP367" i="6" s="1"/>
  <c r="AA1207" i="6"/>
  <c r="AR1207" i="6" s="1"/>
  <c r="W1209" i="6"/>
  <c r="AN1209" i="6" s="1"/>
  <c r="AB1211" i="6"/>
  <c r="AS1211" i="6" s="1"/>
  <c r="X1209" i="6"/>
  <c r="AO1209" i="6" s="1"/>
  <c r="Z1206" i="6"/>
  <c r="AQ1206" i="6" s="1"/>
  <c r="Z1209" i="6"/>
  <c r="AQ1209" i="6" s="1"/>
  <c r="AB1206" i="6"/>
  <c r="AS1206" i="6" s="1"/>
  <c r="W1210" i="6"/>
  <c r="AN1210" i="6" s="1"/>
  <c r="Y1207" i="6"/>
  <c r="AP1207" i="6" s="1"/>
  <c r="AA1502" i="6"/>
  <c r="AR1502" i="6" s="1"/>
  <c r="AA1506" i="6"/>
  <c r="AR1506" i="6" s="1"/>
  <c r="AB1507" i="6"/>
  <c r="AS1507" i="6" s="1"/>
  <c r="X1505" i="6"/>
  <c r="AO1505" i="6" s="1"/>
  <c r="Z1502" i="6"/>
  <c r="AQ1502" i="6" s="1"/>
  <c r="AA1505" i="6"/>
  <c r="AR1505" i="6" s="1"/>
  <c r="W1503" i="6"/>
  <c r="AN1503" i="6" s="1"/>
  <c r="X1506" i="6"/>
  <c r="AO1506" i="6" s="1"/>
  <c r="Z1503" i="6"/>
  <c r="AQ1503" i="6" s="1"/>
  <c r="AB537" i="6"/>
  <c r="AS537" i="6" s="1"/>
  <c r="AA538" i="6"/>
  <c r="AR538" i="6" s="1"/>
  <c r="AA537" i="6"/>
  <c r="AR537" i="6" s="1"/>
  <c r="Z536" i="6"/>
  <c r="AQ536" i="6" s="1"/>
  <c r="W539" i="6"/>
  <c r="AN539" i="6" s="1"/>
  <c r="Y535" i="6"/>
  <c r="AP535" i="6" s="1"/>
  <c r="X538" i="6"/>
  <c r="AO538" i="6" s="1"/>
  <c r="Z535" i="6"/>
  <c r="AQ535" i="6" s="1"/>
  <c r="Y225" i="6"/>
  <c r="AP225" i="6" s="1"/>
  <c r="AA222" i="6"/>
  <c r="AR222" i="6" s="1"/>
  <c r="AA224" i="6"/>
  <c r="AR224" i="6" s="1"/>
  <c r="AB227" i="6"/>
  <c r="AS227" i="6" s="1"/>
  <c r="Y224" i="6"/>
  <c r="AP224" i="6" s="1"/>
  <c r="AA226" i="6"/>
  <c r="AR226" i="6" s="1"/>
  <c r="X223" i="6"/>
  <c r="AO223" i="6" s="1"/>
  <c r="X226" i="6"/>
  <c r="AO226" i="6" s="1"/>
  <c r="Z223" i="6"/>
  <c r="AQ223" i="6" s="1"/>
  <c r="AA2249" i="6"/>
  <c r="AR2249" i="6" s="1"/>
  <c r="W2251" i="6"/>
  <c r="AN2251" i="6" s="1"/>
  <c r="Z2251" i="6"/>
  <c r="AQ2251" i="6" s="1"/>
  <c r="AB2248" i="6"/>
  <c r="AS2248" i="6" s="1"/>
  <c r="X2246" i="6"/>
  <c r="AO2246" i="6" s="1"/>
  <c r="Y2249" i="6"/>
  <c r="AP2249" i="6" s="1"/>
  <c r="AA2246" i="6"/>
  <c r="AR2246" i="6" s="1"/>
  <c r="Z2250" i="6"/>
  <c r="AQ2250" i="6" s="1"/>
  <c r="AB2247" i="6"/>
  <c r="AS2247" i="6" s="1"/>
  <c r="AA1151" i="6"/>
  <c r="AR1151" i="6" s="1"/>
  <c r="AA1153" i="6"/>
  <c r="AR1153" i="6" s="1"/>
  <c r="X1150" i="6"/>
  <c r="AO1150" i="6" s="1"/>
  <c r="Y1152" i="6"/>
  <c r="AP1152" i="6" s="1"/>
  <c r="AB1154" i="6"/>
  <c r="AS1154" i="6" s="1"/>
  <c r="Y1151" i="6"/>
  <c r="AP1151" i="6" s="1"/>
  <c r="Z1154" i="6"/>
  <c r="AQ1154" i="6" s="1"/>
  <c r="AB1151" i="6"/>
  <c r="AS1151" i="6" s="1"/>
  <c r="X1250" i="6"/>
  <c r="AO1250" i="6" s="1"/>
  <c r="AA1251" i="6"/>
  <c r="AR1251" i="6" s="1"/>
  <c r="Y1246" i="6"/>
  <c r="AP1246" i="6" s="1"/>
  <c r="Y1249" i="6"/>
  <c r="AP1249" i="6" s="1"/>
  <c r="AA1246" i="6"/>
  <c r="AR1246" i="6" s="1"/>
  <c r="Z1250" i="6"/>
  <c r="AQ1250" i="6" s="1"/>
  <c r="AB1247" i="6"/>
  <c r="AS1247" i="6" s="1"/>
  <c r="AA2402" i="6"/>
  <c r="AR2402" i="6" s="1"/>
  <c r="W2400" i="6"/>
  <c r="AN2400" i="6" s="1"/>
  <c r="AB2403" i="6"/>
  <c r="AS2403" i="6" s="1"/>
  <c r="X2401" i="6"/>
  <c r="AO2401" i="6" s="1"/>
  <c r="Z2398" i="6"/>
  <c r="AQ2398" i="6" s="1"/>
  <c r="W2399" i="6"/>
  <c r="AN2399" i="6" s="1"/>
  <c r="X2402" i="6"/>
  <c r="AO2402" i="6" s="1"/>
  <c r="Z2399" i="6"/>
  <c r="AQ2399" i="6" s="1"/>
  <c r="X1609" i="6"/>
  <c r="AO1609" i="6" s="1"/>
  <c r="Z1610" i="6"/>
  <c r="AQ1610" i="6" s="1"/>
  <c r="AA1611" i="6"/>
  <c r="AR1611" i="6" s="1"/>
  <c r="Y1606" i="6"/>
  <c r="AP1606" i="6" s="1"/>
  <c r="Z1609" i="6"/>
  <c r="AQ1609" i="6" s="1"/>
  <c r="AB1606" i="6"/>
  <c r="AS1606" i="6" s="1"/>
  <c r="W1610" i="6"/>
  <c r="AN1610" i="6" s="1"/>
  <c r="Y1607" i="6"/>
  <c r="AP1607" i="6" s="1"/>
  <c r="AA2266" i="6"/>
  <c r="AR2266" i="6" s="1"/>
  <c r="AA2262" i="6"/>
  <c r="AR2262" i="6" s="1"/>
  <c r="AB2267" i="6"/>
  <c r="AS2267" i="6" s="1"/>
  <c r="X2265" i="6"/>
  <c r="AO2265" i="6" s="1"/>
  <c r="Z2262" i="6"/>
  <c r="AQ2262" i="6" s="1"/>
  <c r="AA2265" i="6"/>
  <c r="AR2265" i="6" s="1"/>
  <c r="W2263" i="6"/>
  <c r="AN2263" i="6" s="1"/>
  <c r="X2266" i="6"/>
  <c r="AO2266" i="6" s="1"/>
  <c r="Z2263" i="6"/>
  <c r="AQ2263" i="6" s="1"/>
  <c r="X642" i="6"/>
  <c r="AO642" i="6" s="1"/>
  <c r="AB643" i="6"/>
  <c r="AS643" i="6" s="1"/>
  <c r="Z638" i="6"/>
  <c r="AQ638" i="6" s="1"/>
  <c r="X639" i="6"/>
  <c r="AO639" i="6" s="1"/>
  <c r="AB638" i="6"/>
  <c r="AS638" i="6" s="1"/>
  <c r="Y641" i="6"/>
  <c r="AP641" i="6" s="1"/>
  <c r="AA638" i="6"/>
  <c r="AR638" i="6" s="1"/>
  <c r="Y642" i="6"/>
  <c r="AP642" i="6" s="1"/>
  <c r="AA639" i="6"/>
  <c r="AR639" i="6" s="1"/>
  <c r="W635" i="6"/>
  <c r="AN635" i="6" s="1"/>
  <c r="Y634" i="6"/>
  <c r="AP634" i="6" s="1"/>
  <c r="W631" i="6"/>
  <c r="AN631" i="6" s="1"/>
  <c r="Z633" i="6"/>
  <c r="AQ633" i="6" s="1"/>
  <c r="AB630" i="6"/>
  <c r="AS630" i="6" s="1"/>
  <c r="Y633" i="6"/>
  <c r="AP633" i="6" s="1"/>
  <c r="AA630" i="6"/>
  <c r="AR630" i="6" s="1"/>
  <c r="Z634" i="6"/>
  <c r="AQ634" i="6" s="1"/>
  <c r="AB631" i="6"/>
  <c r="AS631" i="6" s="1"/>
  <c r="AB2162" i="6"/>
  <c r="AS2162" i="6" s="1"/>
  <c r="AB2158" i="6"/>
  <c r="AS2158" i="6" s="1"/>
  <c r="Y2163" i="6"/>
  <c r="AP2163" i="6" s="1"/>
  <c r="AA2160" i="6"/>
  <c r="AR2160" i="6" s="1"/>
  <c r="AB2161" i="6"/>
  <c r="AS2161" i="6" s="1"/>
  <c r="X2159" i="6"/>
  <c r="AO2159" i="6" s="1"/>
  <c r="Y2162" i="6"/>
  <c r="AP2162" i="6" s="1"/>
  <c r="AA2159" i="6"/>
  <c r="AR2159" i="6" s="1"/>
  <c r="Y1744" i="6"/>
  <c r="AP1744" i="6" s="1"/>
  <c r="W1743" i="6"/>
  <c r="AN1743" i="6" s="1"/>
  <c r="Z1747" i="6"/>
  <c r="AQ1747" i="6" s="1"/>
  <c r="AB1744" i="6"/>
  <c r="AS1744" i="6" s="1"/>
  <c r="X1742" i="6"/>
  <c r="AO1742" i="6" s="1"/>
  <c r="Y1745" i="6"/>
  <c r="AP1745" i="6" s="1"/>
  <c r="AA1742" i="6"/>
  <c r="AR1742" i="6" s="1"/>
  <c r="Z1746" i="6"/>
  <c r="AQ1746" i="6" s="1"/>
  <c r="AB1743" i="6"/>
  <c r="AS1743" i="6" s="1"/>
  <c r="X1280" i="6"/>
  <c r="AO1280" i="6" s="1"/>
  <c r="AB1278" i="6"/>
  <c r="AS1278" i="6" s="1"/>
  <c r="AA1283" i="6"/>
  <c r="AR1283" i="6" s="1"/>
  <c r="W1281" i="6"/>
  <c r="AN1281" i="6" s="1"/>
  <c r="Y1278" i="6"/>
  <c r="AP1278" i="6" s="1"/>
  <c r="Y1281" i="6"/>
  <c r="AP1281" i="6" s="1"/>
  <c r="AA1278" i="6"/>
  <c r="AR1278" i="6" s="1"/>
  <c r="Z1282" i="6"/>
  <c r="AQ1282" i="6" s="1"/>
  <c r="AB1279" i="6"/>
  <c r="AS1279" i="6" s="1"/>
  <c r="X671" i="6"/>
  <c r="AO671" i="6" s="1"/>
  <c r="Y670" i="6"/>
  <c r="AP670" i="6" s="1"/>
  <c r="X674" i="6"/>
  <c r="AO674" i="6" s="1"/>
  <c r="Z670" i="6"/>
  <c r="AQ670" i="6" s="1"/>
  <c r="AB672" i="6"/>
  <c r="AS672" i="6" s="1"/>
  <c r="X675" i="6"/>
  <c r="AO675" i="6" s="1"/>
  <c r="AA671" i="6"/>
  <c r="AR671" i="6" s="1"/>
  <c r="W674" i="6"/>
  <c r="AN674" i="6" s="1"/>
  <c r="Y671" i="6"/>
  <c r="AP671" i="6" s="1"/>
  <c r="AB2179" i="6"/>
  <c r="AS2179" i="6" s="1"/>
  <c r="Z2178" i="6"/>
  <c r="AQ2178" i="6" s="1"/>
  <c r="AA2179" i="6"/>
  <c r="AR2179" i="6" s="1"/>
  <c r="W2177" i="6"/>
  <c r="AN2177" i="6" s="1"/>
  <c r="Y2174" i="6"/>
  <c r="AP2174" i="6" s="1"/>
  <c r="Z2177" i="6"/>
  <c r="AQ2177" i="6" s="1"/>
  <c r="AB2174" i="6"/>
  <c r="AS2174" i="6" s="1"/>
  <c r="W2178" i="6"/>
  <c r="AN2178" i="6" s="1"/>
  <c r="Y2175" i="6"/>
  <c r="AP2175" i="6" s="1"/>
  <c r="Y602" i="6"/>
  <c r="AP602" i="6" s="1"/>
  <c r="AA599" i="6"/>
  <c r="AR599" i="6" s="1"/>
  <c r="X601" i="6"/>
  <c r="AO601" i="6" s="1"/>
  <c r="AA603" i="6"/>
  <c r="AR603" i="6" s="1"/>
  <c r="W600" i="6"/>
  <c r="AN600" i="6" s="1"/>
  <c r="Z602" i="6"/>
  <c r="AQ602" i="6" s="1"/>
  <c r="W599" i="6"/>
  <c r="AN599" i="6" s="1"/>
  <c r="X602" i="6"/>
  <c r="AO602" i="6" s="1"/>
  <c r="Z599" i="6"/>
  <c r="AQ599" i="6" s="1"/>
  <c r="AA1664" i="6"/>
  <c r="AR1664" i="6" s="1"/>
  <c r="W1666" i="6"/>
  <c r="AN1666" i="6" s="1"/>
  <c r="AB1667" i="6"/>
  <c r="AS1667" i="6" s="1"/>
  <c r="X1665" i="6"/>
  <c r="AO1665" i="6" s="1"/>
  <c r="AA1665" i="6"/>
  <c r="AR1665" i="6" s="1"/>
  <c r="W1663" i="6"/>
  <c r="AN1663" i="6" s="1"/>
  <c r="X1666" i="6"/>
  <c r="AO1666" i="6" s="1"/>
  <c r="Z1663" i="6"/>
  <c r="AQ1663" i="6" s="1"/>
  <c r="Z2114" i="6"/>
  <c r="AQ2114" i="6" s="1"/>
  <c r="X2113" i="6"/>
  <c r="AO2113" i="6" s="1"/>
  <c r="AA2115" i="6"/>
  <c r="AR2115" i="6" s="1"/>
  <c r="W2113" i="6"/>
  <c r="AN2113" i="6" s="1"/>
  <c r="Y2110" i="6"/>
  <c r="AP2110" i="6" s="1"/>
  <c r="Z2113" i="6"/>
  <c r="AQ2113" i="6" s="1"/>
  <c r="AB2110" i="6"/>
  <c r="AS2110" i="6" s="1"/>
  <c r="W2114" i="6"/>
  <c r="AN2114" i="6" s="1"/>
  <c r="Y2111" i="6"/>
  <c r="AP2111" i="6" s="1"/>
  <c r="Z88" i="6"/>
  <c r="AQ88" i="6" s="1"/>
  <c r="W90" i="6"/>
  <c r="AN90" i="6" s="1"/>
  <c r="AB91" i="6"/>
  <c r="AS91" i="6" s="1"/>
  <c r="X87" i="6"/>
  <c r="AO87" i="6" s="1"/>
  <c r="W88" i="6"/>
  <c r="AN88" i="6" s="1"/>
  <c r="Z89" i="6"/>
  <c r="AQ89" i="6" s="1"/>
  <c r="AA91" i="6"/>
  <c r="AR91" i="6" s="1"/>
  <c r="W89" i="6"/>
  <c r="AN89" i="6" s="1"/>
  <c r="X86" i="6"/>
  <c r="AO86" i="6" s="1"/>
  <c r="W976" i="6"/>
  <c r="AN976" i="6" s="1"/>
  <c r="W978" i="6"/>
  <c r="AN978" i="6" s="1"/>
  <c r="Z979" i="6"/>
  <c r="AQ979" i="6" s="1"/>
  <c r="AB976" i="6"/>
  <c r="AS976" i="6" s="1"/>
  <c r="X974" i="6"/>
  <c r="AO974" i="6" s="1"/>
  <c r="AB977" i="6"/>
  <c r="AS977" i="6" s="1"/>
  <c r="X975" i="6"/>
  <c r="AO975" i="6" s="1"/>
  <c r="Y978" i="6"/>
  <c r="AP978" i="6" s="1"/>
  <c r="AA975" i="6"/>
  <c r="AR975" i="6" s="1"/>
  <c r="Y379" i="6"/>
  <c r="AP379" i="6" s="1"/>
  <c r="Z377" i="6"/>
  <c r="AQ377" i="6" s="1"/>
  <c r="AA377" i="6"/>
  <c r="AR377" i="6" s="1"/>
  <c r="Y376" i="6"/>
  <c r="AP376" i="6" s="1"/>
  <c r="AB378" i="6"/>
  <c r="AS378" i="6" s="1"/>
  <c r="Y375" i="6"/>
  <c r="AP375" i="6" s="1"/>
  <c r="Z378" i="6"/>
  <c r="AQ378" i="6" s="1"/>
  <c r="AB375" i="6"/>
  <c r="AS375" i="6" s="1"/>
  <c r="Y2090" i="6"/>
  <c r="AP2090" i="6" s="1"/>
  <c r="W2089" i="6"/>
  <c r="AN2089" i="6" s="1"/>
  <c r="Z2091" i="6"/>
  <c r="AQ2091" i="6" s="1"/>
  <c r="AB2088" i="6"/>
  <c r="AS2088" i="6" s="1"/>
  <c r="X2086" i="6"/>
  <c r="AO2086" i="6" s="1"/>
  <c r="Y2089" i="6"/>
  <c r="AP2089" i="6" s="1"/>
  <c r="AA2086" i="6"/>
  <c r="AR2086" i="6" s="1"/>
  <c r="Z2090" i="6"/>
  <c r="AQ2090" i="6" s="1"/>
  <c r="AB2087" i="6"/>
  <c r="AS2087" i="6" s="1"/>
  <c r="X1592" i="6"/>
  <c r="AO1592" i="6" s="1"/>
  <c r="AB1590" i="6"/>
  <c r="AS1590" i="6" s="1"/>
  <c r="Y1595" i="6"/>
  <c r="AP1595" i="6" s="1"/>
  <c r="AA1592" i="6"/>
  <c r="AR1592" i="6" s="1"/>
  <c r="AB1593" i="6"/>
  <c r="AS1593" i="6" s="1"/>
  <c r="X1591" i="6"/>
  <c r="AO1591" i="6" s="1"/>
  <c r="Y1594" i="6"/>
  <c r="AP1594" i="6" s="1"/>
  <c r="AA1591" i="6"/>
  <c r="AR1591" i="6" s="1"/>
  <c r="Z1435" i="6"/>
  <c r="AQ1435" i="6" s="1"/>
  <c r="X1434" i="6"/>
  <c r="AO1434" i="6" s="1"/>
  <c r="Y1435" i="6"/>
  <c r="AP1435" i="6" s="1"/>
  <c r="AA1432" i="6"/>
  <c r="AR1432" i="6" s="1"/>
  <c r="AB1433" i="6"/>
  <c r="AS1433" i="6" s="1"/>
  <c r="X1431" i="6"/>
  <c r="AO1431" i="6" s="1"/>
  <c r="Y1434" i="6"/>
  <c r="AP1434" i="6" s="1"/>
  <c r="AA1431" i="6"/>
  <c r="AR1431" i="6" s="1"/>
  <c r="Z411" i="6"/>
  <c r="AQ411" i="6" s="1"/>
  <c r="AA409" i="6"/>
  <c r="AR409" i="6" s="1"/>
  <c r="W410" i="6"/>
  <c r="AN410" i="6" s="1"/>
  <c r="Y406" i="6"/>
  <c r="AP406" i="6" s="1"/>
  <c r="AA408" i="6"/>
  <c r="AR408" i="6" s="1"/>
  <c r="W411" i="6"/>
  <c r="AN411" i="6" s="1"/>
  <c r="Z407" i="6"/>
  <c r="AQ407" i="6" s="1"/>
  <c r="Z410" i="6"/>
  <c r="AQ410" i="6" s="1"/>
  <c r="AB407" i="6"/>
  <c r="AS407" i="6" s="1"/>
  <c r="AB1654" i="6"/>
  <c r="AS1654" i="6" s="1"/>
  <c r="AB1658" i="6"/>
  <c r="AS1658" i="6" s="1"/>
  <c r="Y1659" i="6"/>
  <c r="AP1659" i="6" s="1"/>
  <c r="AA1656" i="6"/>
  <c r="AR1656" i="6" s="1"/>
  <c r="AB1657" i="6"/>
  <c r="AS1657" i="6" s="1"/>
  <c r="X1655" i="6"/>
  <c r="AO1655" i="6" s="1"/>
  <c r="Y1658" i="6"/>
  <c r="AP1658" i="6" s="1"/>
  <c r="AA1655" i="6"/>
  <c r="AR1655" i="6" s="1"/>
  <c r="W698" i="6"/>
  <c r="AN698" i="6" s="1"/>
  <c r="AB699" i="6"/>
  <c r="AS699" i="6" s="1"/>
  <c r="Y697" i="6"/>
  <c r="AP697" i="6" s="1"/>
  <c r="AA699" i="6"/>
  <c r="AR699" i="6" s="1"/>
  <c r="W696" i="6"/>
  <c r="AN696" i="6" s="1"/>
  <c r="Z698" i="6"/>
  <c r="AQ698" i="6" s="1"/>
  <c r="W695" i="6"/>
  <c r="AN695" i="6" s="1"/>
  <c r="X698" i="6"/>
  <c r="AO698" i="6" s="1"/>
  <c r="Z695" i="6"/>
  <c r="AQ695" i="6" s="1"/>
  <c r="Z1512" i="6"/>
  <c r="AQ1512" i="6" s="1"/>
  <c r="X1511" i="6"/>
  <c r="AO1511" i="6" s="1"/>
  <c r="AA1515" i="6"/>
  <c r="AR1515" i="6" s="1"/>
  <c r="W1513" i="6"/>
  <c r="AN1513" i="6" s="1"/>
  <c r="Y1510" i="6"/>
  <c r="AP1510" i="6" s="1"/>
  <c r="Z1513" i="6"/>
  <c r="AQ1513" i="6" s="1"/>
  <c r="AB1510" i="6"/>
  <c r="AS1510" i="6" s="1"/>
  <c r="W1514" i="6"/>
  <c r="AN1514" i="6" s="1"/>
  <c r="Y1511" i="6"/>
  <c r="AP1511" i="6" s="1"/>
  <c r="Y2339" i="6"/>
  <c r="AP2339" i="6" s="1"/>
  <c r="AA2336" i="6"/>
  <c r="AR2336" i="6" s="1"/>
  <c r="AA2337" i="6"/>
  <c r="AR2337" i="6" s="1"/>
  <c r="W2335" i="6"/>
  <c r="AN2335" i="6" s="1"/>
  <c r="Z2338" i="6"/>
  <c r="AQ2338" i="6" s="1"/>
  <c r="AB2335" i="6"/>
  <c r="AS2335" i="6" s="1"/>
  <c r="X2338" i="6"/>
  <c r="AO2338" i="6" s="1"/>
  <c r="Z2335" i="6"/>
  <c r="AQ2335" i="6" s="1"/>
  <c r="Z1952" i="6"/>
  <c r="AQ1952" i="6" s="1"/>
  <c r="AB1951" i="6"/>
  <c r="AS1951" i="6" s="1"/>
  <c r="AA1955" i="6"/>
  <c r="AR1955" i="6" s="1"/>
  <c r="W1953" i="6"/>
  <c r="AN1953" i="6" s="1"/>
  <c r="Y1950" i="6"/>
  <c r="AP1950" i="6" s="1"/>
  <c r="Z1953" i="6"/>
  <c r="AQ1953" i="6" s="1"/>
  <c r="AB1950" i="6"/>
  <c r="AS1950" i="6" s="1"/>
  <c r="W1954" i="6"/>
  <c r="AN1954" i="6" s="1"/>
  <c r="Y1951" i="6"/>
  <c r="AP1951" i="6" s="1"/>
  <c r="Z1170" i="6"/>
  <c r="AQ1170" i="6" s="1"/>
  <c r="AB1169" i="6"/>
  <c r="AS1169" i="6" s="1"/>
  <c r="Y1166" i="6"/>
  <c r="AP1166" i="6" s="1"/>
  <c r="Z1168" i="6"/>
  <c r="AQ1168" i="6" s="1"/>
  <c r="W1171" i="6"/>
  <c r="AN1171" i="6" s="1"/>
  <c r="Y1167" i="6"/>
  <c r="AP1167" i="6" s="1"/>
  <c r="X1170" i="6"/>
  <c r="AO1170" i="6" s="1"/>
  <c r="Z1167" i="6"/>
  <c r="AQ1167" i="6" s="1"/>
  <c r="W1602" i="6"/>
  <c r="AN1602" i="6" s="1"/>
  <c r="AA1600" i="6"/>
  <c r="AR1600" i="6" s="1"/>
  <c r="AB1603" i="6"/>
  <c r="AS1603" i="6" s="1"/>
  <c r="X1601" i="6"/>
  <c r="AO1601" i="6" s="1"/>
  <c r="Z1598" i="6"/>
  <c r="AQ1598" i="6" s="1"/>
  <c r="AA1601" i="6"/>
  <c r="AR1601" i="6" s="1"/>
  <c r="W1599" i="6"/>
  <c r="AN1599" i="6" s="1"/>
  <c r="X1602" i="6"/>
  <c r="AO1602" i="6" s="1"/>
  <c r="Z1599" i="6"/>
  <c r="AQ1599" i="6" s="1"/>
  <c r="AB1983" i="6"/>
  <c r="AS1983" i="6" s="1"/>
  <c r="AB1985" i="6"/>
  <c r="AS1985" i="6" s="1"/>
  <c r="AA1987" i="6"/>
  <c r="AR1987" i="6" s="1"/>
  <c r="W1985" i="6"/>
  <c r="AN1985" i="6" s="1"/>
  <c r="Y1982" i="6"/>
  <c r="AP1982" i="6" s="1"/>
  <c r="Z1985" i="6"/>
  <c r="AQ1985" i="6" s="1"/>
  <c r="AB1982" i="6"/>
  <c r="AS1982" i="6" s="1"/>
  <c r="W1986" i="6"/>
  <c r="AN1986" i="6" s="1"/>
  <c r="Y1983" i="6"/>
  <c r="AP1983" i="6" s="1"/>
  <c r="AA2155" i="6"/>
  <c r="AR2155" i="6" s="1"/>
  <c r="Y2154" i="6"/>
  <c r="AP2154" i="6" s="1"/>
  <c r="Z2155" i="6"/>
  <c r="AQ2155" i="6" s="1"/>
  <c r="AB2152" i="6"/>
  <c r="AS2152" i="6" s="1"/>
  <c r="X2150" i="6"/>
  <c r="AO2150" i="6" s="1"/>
  <c r="Y2153" i="6"/>
  <c r="AP2153" i="6" s="1"/>
  <c r="AA2150" i="6"/>
  <c r="AR2150" i="6" s="1"/>
  <c r="Z2154" i="6"/>
  <c r="AQ2154" i="6" s="1"/>
  <c r="AB2151" i="6"/>
  <c r="AS2151" i="6" s="1"/>
  <c r="AB1766" i="6"/>
  <c r="AS1766" i="6" s="1"/>
  <c r="AA1771" i="6"/>
  <c r="AR1771" i="6" s="1"/>
  <c r="AB1359" i="6"/>
  <c r="AS1359" i="6" s="1"/>
  <c r="X1362" i="6"/>
  <c r="AO1362" i="6" s="1"/>
  <c r="W1768" i="6"/>
  <c r="AN1768" i="6" s="1"/>
  <c r="Z1768" i="6"/>
  <c r="AQ1768" i="6" s="1"/>
  <c r="AB1360" i="6"/>
  <c r="AS1360" i="6" s="1"/>
  <c r="W1363" i="6"/>
  <c r="AN1363" i="6" s="1"/>
  <c r="Y1771" i="6"/>
  <c r="AP1771" i="6" s="1"/>
  <c r="Y1770" i="6"/>
  <c r="AP1770" i="6" s="1"/>
  <c r="Y1361" i="6"/>
  <c r="AP1361" i="6" s="1"/>
  <c r="AB1362" i="6"/>
  <c r="AS1362" i="6" s="1"/>
  <c r="AA31" i="6"/>
  <c r="AR31" i="6" s="1"/>
  <c r="Y33" i="6"/>
  <c r="AP33" i="6" s="1"/>
  <c r="Y30" i="6"/>
  <c r="AP30" i="6" s="1"/>
  <c r="Y35" i="6"/>
  <c r="AP35" i="6" s="1"/>
  <c r="AB33" i="6"/>
  <c r="AS33" i="6" s="1"/>
  <c r="X31" i="6"/>
  <c r="AO31" i="6" s="1"/>
  <c r="X34" i="6"/>
  <c r="AO34" i="6" s="1"/>
  <c r="Z31" i="6"/>
  <c r="AQ31" i="6" s="1"/>
  <c r="AB24" i="6"/>
  <c r="AS24" i="6" s="1"/>
  <c r="X23" i="6"/>
  <c r="AO23" i="6" s="1"/>
  <c r="Z23" i="6"/>
  <c r="AQ23" i="6" s="1"/>
  <c r="X22" i="6"/>
  <c r="AO22" i="6" s="1"/>
  <c r="AB22" i="6"/>
  <c r="AS22" i="6" s="1"/>
  <c r="Y25" i="6"/>
  <c r="AP25" i="6" s="1"/>
  <c r="AA22" i="6"/>
  <c r="AR22" i="6" s="1"/>
  <c r="Y26" i="6"/>
  <c r="AP26" i="6" s="1"/>
  <c r="AA23" i="6"/>
  <c r="AR23" i="6" s="1"/>
  <c r="AO14" i="6"/>
  <c r="AZ14" i="6" a="1"/>
  <c r="AN6" i="6"/>
  <c r="AZ6" i="6" a="1"/>
  <c r="AZ1811" i="6" l="1"/>
  <c r="BB1811" i="6" s="1"/>
  <c r="AZ2275" i="6"/>
  <c r="BB2275" i="6" s="1"/>
  <c r="AZ2273" i="6"/>
  <c r="BB2273" i="6" s="1"/>
  <c r="AZ183" i="6"/>
  <c r="BB183" i="6" s="1"/>
  <c r="BD2459" i="6"/>
  <c r="AA311" i="5" s="1"/>
  <c r="BD2455" i="6"/>
  <c r="V311" i="5" s="1"/>
  <c r="BD2460" i="6"/>
  <c r="AZ1807" i="6"/>
  <c r="BB1807" i="6" s="1"/>
  <c r="AZ2271" i="6"/>
  <c r="BB2271" i="6" s="1"/>
  <c r="AZ2272" i="6"/>
  <c r="BB2272" i="6" s="1"/>
  <c r="AZ186" i="6"/>
  <c r="BB186" i="6" s="1"/>
  <c r="BD2456" i="6"/>
  <c r="W311" i="5" s="1"/>
  <c r="AZ1809" i="6"/>
  <c r="BB1809" i="6" s="1"/>
  <c r="AZ1810" i="6"/>
  <c r="BB1810" i="6" s="1"/>
  <c r="AZ2274" i="6"/>
  <c r="BB2274" i="6" s="1"/>
  <c r="AZ184" i="6"/>
  <c r="BB184" i="6" s="1"/>
  <c r="AZ182" i="6"/>
  <c r="BB182" i="6" s="1"/>
  <c r="AZ1808" i="6"/>
  <c r="BB1808" i="6" s="1"/>
  <c r="AZ187" i="6"/>
  <c r="BB187" i="6" s="1"/>
  <c r="BD2440" i="6"/>
  <c r="W309" i="5" s="1"/>
  <c r="BD2445" i="6"/>
  <c r="BD2443" i="6"/>
  <c r="AA309" i="5" s="1"/>
  <c r="J613" i="9" s="1"/>
  <c r="L613" i="9" s="1"/>
  <c r="BD2458" i="6"/>
  <c r="Z311" i="5" s="1"/>
  <c r="J616" i="9" s="1"/>
  <c r="L616" i="9" s="1"/>
  <c r="BD2461" i="6"/>
  <c r="BD2441" i="6"/>
  <c r="Y309" i="5" s="1"/>
  <c r="BD2439" i="6"/>
  <c r="V309" i="5" s="1"/>
  <c r="C916" i="8" s="1"/>
  <c r="BD2454" i="6"/>
  <c r="U311" i="5" s="1"/>
  <c r="BD2438" i="6"/>
  <c r="U309" i="5" s="1"/>
  <c r="B916" i="8" s="1"/>
  <c r="BD2442" i="6"/>
  <c r="Z309" i="5" s="1"/>
  <c r="J612" i="9" s="1"/>
  <c r="L612" i="9" s="1"/>
  <c r="BD2471" i="6"/>
  <c r="V313" i="5" s="1"/>
  <c r="BD2475" i="6"/>
  <c r="AA313" i="5" s="1"/>
  <c r="BD2473" i="6"/>
  <c r="Y313" i="5" s="1"/>
  <c r="BD2477" i="6"/>
  <c r="BD2470" i="6"/>
  <c r="U313" i="5" s="1"/>
  <c r="BD2474" i="6"/>
  <c r="Z313" i="5" s="1"/>
  <c r="BD2472" i="6"/>
  <c r="W313" i="5" s="1"/>
  <c r="BD2476" i="6"/>
  <c r="AZ2299" i="6"/>
  <c r="BB2299" i="6" s="1"/>
  <c r="AZ1130" i="6"/>
  <c r="BB1130" i="6" s="1"/>
  <c r="BD2446" i="6"/>
  <c r="U310" i="5" s="1"/>
  <c r="B919" i="8" s="1"/>
  <c r="BD2450" i="6"/>
  <c r="Z310" i="5" s="1"/>
  <c r="J614" i="9" s="1"/>
  <c r="L614" i="9" s="1"/>
  <c r="BD2449" i="6"/>
  <c r="Y310" i="5" s="1"/>
  <c r="BD2453" i="6"/>
  <c r="BD2447" i="6"/>
  <c r="V310" i="5" s="1"/>
  <c r="BD2451" i="6"/>
  <c r="AA310" i="5" s="1"/>
  <c r="BD2448" i="6"/>
  <c r="W310" i="5" s="1"/>
  <c r="BD2452" i="6"/>
  <c r="BD2464" i="6"/>
  <c r="W312" i="5" s="1"/>
  <c r="A926" i="8" s="1"/>
  <c r="BD2468" i="6"/>
  <c r="BD2463" i="6"/>
  <c r="V312" i="5" s="1"/>
  <c r="BD2467" i="6"/>
  <c r="AA312" i="5" s="1"/>
  <c r="B927" i="8" s="1"/>
  <c r="BD2465" i="6"/>
  <c r="Y312" i="5" s="1"/>
  <c r="BD2469" i="6"/>
  <c r="BD2462" i="6"/>
  <c r="U312" i="5" s="1"/>
  <c r="BD2466" i="6"/>
  <c r="Z312" i="5" s="1"/>
  <c r="BD2478" i="6"/>
  <c r="U314" i="5" s="1"/>
  <c r="BD2482" i="6"/>
  <c r="Z314" i="5" s="1"/>
  <c r="J622" i="9" s="1"/>
  <c r="L622" i="9" s="1"/>
  <c r="BD2480" i="6"/>
  <c r="W314" i="5" s="1"/>
  <c r="BD2484" i="6"/>
  <c r="BD2479" i="6"/>
  <c r="V314" i="5" s="1"/>
  <c r="BD2483" i="6"/>
  <c r="AA314" i="5" s="1"/>
  <c r="BD2481" i="6"/>
  <c r="Y314" i="5" s="1"/>
  <c r="BD2485" i="6"/>
  <c r="BD2489" i="6"/>
  <c r="Y315" i="5" s="1"/>
  <c r="BD2493" i="6"/>
  <c r="BD2487" i="6"/>
  <c r="V315" i="5" s="1"/>
  <c r="BD2491" i="6"/>
  <c r="AA315" i="5" s="1"/>
  <c r="BD2486" i="6"/>
  <c r="U315" i="5" s="1"/>
  <c r="B934" i="8" s="1"/>
  <c r="BD2490" i="6"/>
  <c r="Z315" i="5" s="1"/>
  <c r="J624" i="9" s="1"/>
  <c r="L624" i="9" s="1"/>
  <c r="BD2488" i="6"/>
  <c r="W315" i="5" s="1"/>
  <c r="BD2492" i="6"/>
  <c r="AZ786" i="6"/>
  <c r="BB786" i="6" s="1"/>
  <c r="AZ2298" i="6"/>
  <c r="BB2298" i="6" s="1"/>
  <c r="AZ1962" i="6"/>
  <c r="BB1962" i="6" s="1"/>
  <c r="AZ506" i="6"/>
  <c r="BB506" i="6" s="1"/>
  <c r="AZ507" i="6"/>
  <c r="BB507" i="6" s="1"/>
  <c r="AZ1967" i="6"/>
  <c r="BB1967" i="6" s="1"/>
  <c r="AZ2199" i="6"/>
  <c r="BB2199" i="6" s="1"/>
  <c r="AZ55" i="6"/>
  <c r="BB55" i="6" s="1"/>
  <c r="AZ2198" i="6"/>
  <c r="BB2198" i="6" s="1"/>
  <c r="AZ1959" i="6"/>
  <c r="BB1959" i="6" s="1"/>
  <c r="AZ2296" i="6"/>
  <c r="BB2296" i="6" s="1"/>
  <c r="AZ1127" i="6"/>
  <c r="BB1127" i="6" s="1"/>
  <c r="AZ1128" i="6"/>
  <c r="BB1128" i="6" s="1"/>
  <c r="AZ504" i="6"/>
  <c r="BB504" i="6" s="1"/>
  <c r="AZ1971" i="6"/>
  <c r="BB1971" i="6" s="1"/>
  <c r="AZ1960" i="6"/>
  <c r="BB1960" i="6" s="1"/>
  <c r="AZ1958" i="6"/>
  <c r="BB1958" i="6" s="1"/>
  <c r="AZ2294" i="6"/>
  <c r="BB2294" i="6" s="1"/>
  <c r="AZ2295" i="6"/>
  <c r="BB2295" i="6" s="1"/>
  <c r="AZ1126" i="6"/>
  <c r="BB1126" i="6" s="1"/>
  <c r="AZ502" i="6"/>
  <c r="BB502" i="6" s="1"/>
  <c r="AZ503" i="6"/>
  <c r="BB503" i="6" s="1"/>
  <c r="AZ1969" i="6"/>
  <c r="BB1969" i="6" s="1"/>
  <c r="AZ1970" i="6"/>
  <c r="BB1970" i="6" s="1"/>
  <c r="AZ1963" i="6"/>
  <c r="BB1963" i="6" s="1"/>
  <c r="AZ1131" i="6"/>
  <c r="BB1131" i="6" s="1"/>
  <c r="AZ1968" i="6"/>
  <c r="BB1968" i="6" s="1"/>
  <c r="AZ1464" i="6"/>
  <c r="BB1464" i="6" s="1"/>
  <c r="AZ1451" i="6"/>
  <c r="BB1451" i="6" s="1"/>
  <c r="AZ2223" i="6"/>
  <c r="BB2223" i="6" s="1"/>
  <c r="AZ1409" i="6"/>
  <c r="BB1409" i="6" s="1"/>
  <c r="AZ1827" i="6"/>
  <c r="BB1827" i="6" s="1"/>
  <c r="AZ1449" i="6"/>
  <c r="BB1449" i="6" s="1"/>
  <c r="AZ1825" i="6"/>
  <c r="BB1825" i="6" s="1"/>
  <c r="AZ1462" i="6"/>
  <c r="BB1462" i="6" s="1"/>
  <c r="AZ2201" i="6"/>
  <c r="BB2201" i="6" s="1"/>
  <c r="AZ2200" i="6"/>
  <c r="BB2200" i="6" s="1"/>
  <c r="AZ2202" i="6"/>
  <c r="BB2202" i="6" s="1"/>
  <c r="AZ97" i="6"/>
  <c r="BB97" i="6" s="1"/>
  <c r="AZ610" i="6"/>
  <c r="BB610" i="6" s="1"/>
  <c r="AZ1450" i="6"/>
  <c r="BB1450" i="6" s="1"/>
  <c r="AZ2218" i="6"/>
  <c r="BB2218" i="6" s="1"/>
  <c r="AZ1463" i="6"/>
  <c r="BB1463" i="6" s="1"/>
  <c r="AZ2224" i="6"/>
  <c r="BB2224" i="6" s="1"/>
  <c r="AZ2222" i="6"/>
  <c r="BB2222" i="6" s="1"/>
  <c r="AZ1410" i="6"/>
  <c r="BB1410" i="6" s="1"/>
  <c r="AZ1411" i="6"/>
  <c r="BB1411" i="6" s="1"/>
  <c r="AZ1826" i="6"/>
  <c r="BB1826" i="6" s="1"/>
  <c r="AZ1446" i="6"/>
  <c r="BB1446" i="6" s="1"/>
  <c r="AZ1465" i="6"/>
  <c r="BB1465" i="6" s="1"/>
  <c r="AZ1466" i="6"/>
  <c r="BB1466" i="6" s="1"/>
  <c r="AZ2227" i="6"/>
  <c r="BB2227" i="6" s="1"/>
  <c r="AZ1406" i="6"/>
  <c r="BB1406" i="6" s="1"/>
  <c r="AZ1407" i="6"/>
  <c r="BB1407" i="6" s="1"/>
  <c r="AZ1822" i="6"/>
  <c r="BB1822" i="6" s="1"/>
  <c r="AZ1447" i="6"/>
  <c r="BB1447" i="6" s="1"/>
  <c r="AZ2225" i="6"/>
  <c r="BB2225" i="6" s="1"/>
  <c r="AZ1823" i="6"/>
  <c r="BB1823" i="6" s="1"/>
  <c r="AZ609" i="6"/>
  <c r="BB609" i="6" s="1"/>
  <c r="AZ2120" i="6"/>
  <c r="BB2120" i="6" s="1"/>
  <c r="AZ787" i="6"/>
  <c r="BB787" i="6" s="1"/>
  <c r="AZ58" i="6"/>
  <c r="BB58" i="6" s="1"/>
  <c r="AZ2118" i="6"/>
  <c r="BB2118" i="6" s="1"/>
  <c r="AZ785" i="6"/>
  <c r="BB785" i="6" s="1"/>
  <c r="AZ783" i="6"/>
  <c r="BB783" i="6" s="1"/>
  <c r="AZ56" i="6"/>
  <c r="BB56" i="6" s="1"/>
  <c r="AZ54" i="6"/>
  <c r="BB54" i="6" s="1"/>
  <c r="AZ782" i="6"/>
  <c r="BB782" i="6" s="1"/>
  <c r="AZ59" i="6"/>
  <c r="BB59" i="6" s="1"/>
  <c r="AZ607" i="6"/>
  <c r="BB607" i="6" s="1"/>
  <c r="AZ2122" i="6"/>
  <c r="BB2122" i="6" s="1"/>
  <c r="AZ200" i="6"/>
  <c r="BB200" i="6" s="1"/>
  <c r="AZ2123" i="6"/>
  <c r="BB2123" i="6" s="1"/>
  <c r="AZ2121" i="6"/>
  <c r="BB2121" i="6" s="1"/>
  <c r="AZ98" i="6"/>
  <c r="BB98" i="6" s="1"/>
  <c r="AZ202" i="6"/>
  <c r="BB202" i="6" s="1"/>
  <c r="AZ203" i="6"/>
  <c r="BB203" i="6" s="1"/>
  <c r="AZ2216" i="6"/>
  <c r="BB2216" i="6" s="1"/>
  <c r="AZ2214" i="6"/>
  <c r="BB2214" i="6" s="1"/>
  <c r="AZ198" i="6"/>
  <c r="BB198" i="6" s="1"/>
  <c r="AZ199" i="6"/>
  <c r="BB199" i="6" s="1"/>
  <c r="AZ2219" i="6"/>
  <c r="BB2219" i="6" s="1"/>
  <c r="AZ2217" i="6"/>
  <c r="BB2217" i="6" s="1"/>
  <c r="AZ611" i="6"/>
  <c r="BB611" i="6" s="1"/>
  <c r="AZ608" i="6"/>
  <c r="BB608" i="6" s="1"/>
  <c r="AZ2331" i="6"/>
  <c r="BB2331" i="6" s="1"/>
  <c r="AZ1375" i="6"/>
  <c r="BB1375" i="6" s="1"/>
  <c r="AZ2327" i="6"/>
  <c r="BB2327" i="6" s="1"/>
  <c r="AZ282" i="6"/>
  <c r="BB282" i="6" s="1"/>
  <c r="AZ2329" i="6"/>
  <c r="BB2329" i="6" s="1"/>
  <c r="AZ2330" i="6"/>
  <c r="BB2330" i="6" s="1"/>
  <c r="AZ2328" i="6"/>
  <c r="BB2328" i="6" s="1"/>
  <c r="AZ280" i="6"/>
  <c r="BB280" i="6" s="1"/>
  <c r="AZ278" i="6"/>
  <c r="BB278" i="6" s="1"/>
  <c r="AZ1715" i="6"/>
  <c r="BB1715" i="6" s="1"/>
  <c r="AZ283" i="6"/>
  <c r="BB283" i="6" s="1"/>
  <c r="AZ281" i="6"/>
  <c r="BB281" i="6" s="1"/>
  <c r="AZ1378" i="6"/>
  <c r="BB1378" i="6" s="1"/>
  <c r="AZ1711" i="6"/>
  <c r="BB1711" i="6" s="1"/>
  <c r="AZ96" i="6"/>
  <c r="BB96" i="6" s="1"/>
  <c r="AZ94" i="6"/>
  <c r="BB94" i="6" s="1"/>
  <c r="AZ1374" i="6"/>
  <c r="BB1374" i="6" s="1"/>
  <c r="AZ1713" i="6"/>
  <c r="BB1713" i="6" s="1"/>
  <c r="AZ1714" i="6"/>
  <c r="BB1714" i="6" s="1"/>
  <c r="AZ99" i="6"/>
  <c r="BB99" i="6" s="1"/>
  <c r="AZ1377" i="6"/>
  <c r="BB1377" i="6" s="1"/>
  <c r="AZ1712" i="6"/>
  <c r="BB1712" i="6" s="1"/>
  <c r="AZ1379" i="6"/>
  <c r="BB1379" i="6" s="1"/>
  <c r="Y311" i="5"/>
  <c r="AZ1183" i="6"/>
  <c r="BB1183" i="6" s="1"/>
  <c r="AZ1187" i="6"/>
  <c r="BB1187" i="6" s="1"/>
  <c r="AZ1184" i="6"/>
  <c r="BB1184" i="6" s="1"/>
  <c r="AZ1185" i="6"/>
  <c r="BB1185" i="6" s="1"/>
  <c r="AZ1182" i="6"/>
  <c r="BB1182" i="6" s="1"/>
  <c r="AZ1186" i="6"/>
  <c r="BB1186" i="6" s="1"/>
  <c r="AZ2334" i="6" a="1"/>
  <c r="AZ1430" i="6" a="1"/>
  <c r="AZ2158" i="6" a="1"/>
  <c r="AZ534" i="6" a="1"/>
  <c r="AZ942" i="6" a="1"/>
  <c r="AZ1262" i="6" a="1"/>
  <c r="AZ1910" i="6" a="1"/>
  <c r="AZ1718" i="6" a="1"/>
  <c r="AZ30" i="6" a="1"/>
  <c r="AZ1902" i="6" a="1"/>
  <c r="AZ2430" i="6" a="1"/>
  <c r="AZ1622" i="6" a="1"/>
  <c r="AZ1198" i="6" a="1"/>
  <c r="AZ854" i="6" a="1"/>
  <c r="AZ862" i="6" a="1"/>
  <c r="AZ118" i="6" a="1"/>
  <c r="AZ950" i="6" a="1"/>
  <c r="AZ1750" i="6" a="1"/>
  <c r="AZ1046" i="6" a="1"/>
  <c r="AZ1014" i="6" a="1"/>
  <c r="AZ2094" i="6" a="1"/>
  <c r="AZ1398" i="6" a="1"/>
  <c r="AZ2126" i="6" a="1"/>
  <c r="AZ758" i="6" a="1"/>
  <c r="AZ526" i="6" a="1"/>
  <c r="AZ774" i="6" a="1"/>
  <c r="AZ1310" i="6" a="1"/>
  <c r="AZ1782" i="6" a="1"/>
  <c r="AZ1118" i="6" a="1"/>
  <c r="AZ830" i="6" a="1"/>
  <c r="AZ662" i="6" a="1"/>
  <c r="AZ886" i="6" a="1"/>
  <c r="AZ1758" i="6" a="1"/>
  <c r="AZ2134" i="6" a="1"/>
  <c r="AZ414" i="6" a="1"/>
  <c r="AZ1438" i="6" a="1"/>
  <c r="AZ734" i="6" a="1"/>
  <c r="AZ390" i="6" a="1"/>
  <c r="AZ918" i="6" a="1"/>
  <c r="AZ231" i="6"/>
  <c r="BB231" i="6" s="1"/>
  <c r="AZ235" i="6"/>
  <c r="BB235" i="6" s="1"/>
  <c r="AZ232" i="6"/>
  <c r="BB232" i="6" s="1"/>
  <c r="AZ233" i="6"/>
  <c r="BB233" i="6" s="1"/>
  <c r="AZ230" i="6"/>
  <c r="BB230" i="6" s="1"/>
  <c r="AZ234" i="6"/>
  <c r="BB234" i="6" s="1"/>
  <c r="AZ1358" i="6" a="1"/>
  <c r="AZ1598" i="6" a="1"/>
  <c r="AZ2086" i="6" a="1"/>
  <c r="AZ1662" i="6" a="1"/>
  <c r="AZ1278" i="6" a="1"/>
  <c r="AZ630" i="6" a="1"/>
  <c r="AZ1246" i="6" a="1"/>
  <c r="AZ1382" i="6" a="1"/>
  <c r="AZ1086" i="6" a="1"/>
  <c r="AZ166" i="6" a="1"/>
  <c r="AZ22" i="6" a="1"/>
  <c r="AZ870" i="6" a="1"/>
  <c r="AZ2414" i="6" a="1"/>
  <c r="AZ310" i="6" a="1"/>
  <c r="AZ302" i="6" a="1"/>
  <c r="AZ438" i="6" a="1"/>
  <c r="AZ1158" i="6" a="1"/>
  <c r="AZ470" i="6" a="1"/>
  <c r="AZ2318" i="6" a="1"/>
  <c r="AZ1454" i="6" a="1"/>
  <c r="AZ286" i="6" a="1"/>
  <c r="AZ1726" i="6" a="1"/>
  <c r="AZ454" i="6" a="1"/>
  <c r="AZ318" i="6" a="1"/>
  <c r="AZ478" i="6" a="1"/>
  <c r="AZ686" i="6" a="1"/>
  <c r="AZ70" i="6" a="1"/>
  <c r="AZ1342" i="6" a="1"/>
  <c r="AZ446" i="6" a="1"/>
  <c r="AZ246" i="6" a="1"/>
  <c r="AZ1038" i="6" a="1"/>
  <c r="AZ1094" i="6" a="1"/>
  <c r="AZ2022" i="6" a="1"/>
  <c r="AZ1926" i="6" a="1"/>
  <c r="AZ62" i="6" a="1"/>
  <c r="AZ1582" i="6" a="1"/>
  <c r="AZ742" i="6" a="1"/>
  <c r="AZ1942" i="6" a="1"/>
  <c r="AZ2054" i="6" a="1"/>
  <c r="AZ1334" i="6" a="1"/>
  <c r="AZ2286" i="6" a="1"/>
  <c r="AZ158" i="6"/>
  <c r="BB158" i="6" s="1"/>
  <c r="AZ162" i="6"/>
  <c r="BB162" i="6" s="1"/>
  <c r="AZ159" i="6"/>
  <c r="BB159" i="6" s="1"/>
  <c r="AZ163" i="6"/>
  <c r="BB163" i="6" s="1"/>
  <c r="AZ160" i="6"/>
  <c r="BB160" i="6" s="1"/>
  <c r="AZ161" i="6"/>
  <c r="BB161" i="6" s="1"/>
  <c r="AZ1352" i="6"/>
  <c r="BB1352" i="6" s="1"/>
  <c r="AZ1353" i="6"/>
  <c r="BB1353" i="6" s="1"/>
  <c r="AZ1350" i="6"/>
  <c r="BB1350" i="6" s="1"/>
  <c r="AZ1354" i="6"/>
  <c r="BB1354" i="6" s="1"/>
  <c r="AZ1351" i="6"/>
  <c r="BB1351" i="6" s="1"/>
  <c r="AZ1355" i="6"/>
  <c r="BB1355" i="6" s="1"/>
  <c r="AZ974" i="6" a="1"/>
  <c r="AZ2398" i="6" a="1"/>
  <c r="AZ1502" i="6" a="1"/>
  <c r="AZ718" i="6" a="1"/>
  <c r="AZ1878" i="6" a="1"/>
  <c r="AZ558" i="6" a="1"/>
  <c r="AZ838" i="6" a="1"/>
  <c r="AZ1254" i="6" a="1"/>
  <c r="AZ2390" i="6" a="1"/>
  <c r="AZ134" i="6" a="1"/>
  <c r="AZ614" i="6" a="1"/>
  <c r="AZ190" i="6" a="1"/>
  <c r="AZ726" i="6" a="1"/>
  <c r="AZ2302" i="6" a="1"/>
  <c r="AZ710" i="6" a="1"/>
  <c r="AZ462" i="6" a="1"/>
  <c r="AZ1638" i="6" a="1"/>
  <c r="AZ1862" i="6" a="1"/>
  <c r="AZ1766" i="6" a="1"/>
  <c r="AZ1950" i="6" a="1"/>
  <c r="AZ86" i="6" a="1"/>
  <c r="AZ2174" i="6" a="1"/>
  <c r="AZ1606" i="6" a="1"/>
  <c r="AZ366" i="6" a="1"/>
  <c r="AZ2102" i="6" a="1"/>
  <c r="AZ846" i="6" a="1"/>
  <c r="AZ1542" i="6" a="1"/>
  <c r="AZ2310" i="6" a="1"/>
  <c r="AZ142" i="6" a="1"/>
  <c r="AZ398" i="6" a="1"/>
  <c r="AZ2374" i="6" a="1"/>
  <c r="AZ814" i="6" a="1"/>
  <c r="AZ790" i="6" a="1"/>
  <c r="AZ1918" i="6" a="1"/>
  <c r="AZ622" i="6" a="1"/>
  <c r="AZ1110" i="6" a="1"/>
  <c r="AZ2078" i="6" a="1"/>
  <c r="AZ1238" i="6" a="1"/>
  <c r="AZ1270" i="6" a="1"/>
  <c r="AZ38" i="6" a="1"/>
  <c r="AZ2422" i="6" a="1"/>
  <c r="AZ294" i="6" a="1"/>
  <c r="AZ878" i="6" a="1"/>
  <c r="AZ1078" i="6" a="1"/>
  <c r="AZ206" i="6" a="1"/>
  <c r="AZ1574" i="6" a="1"/>
  <c r="AZ1670" i="6" a="1"/>
  <c r="AZ1054" i="6" a="1"/>
  <c r="AZ1830" i="6" a="1"/>
  <c r="AZ2014" i="6" a="1"/>
  <c r="AZ1838" i="6" a="1"/>
  <c r="AZ494" i="6" a="1"/>
  <c r="AZ1702" i="6" a="1"/>
  <c r="AZ2185" i="6"/>
  <c r="BB2185" i="6" s="1"/>
  <c r="AZ2182" i="6"/>
  <c r="BB2182" i="6" s="1"/>
  <c r="AZ2186" i="6"/>
  <c r="BB2186" i="6" s="1"/>
  <c r="AZ2183" i="6"/>
  <c r="BB2183" i="6" s="1"/>
  <c r="AZ2187" i="6"/>
  <c r="BB2187" i="6" s="1"/>
  <c r="AZ2184" i="6"/>
  <c r="BB2184" i="6" s="1"/>
  <c r="AZ1166" i="6" a="1"/>
  <c r="AZ1654" i="6" a="1"/>
  <c r="AZ1590" i="6" a="1"/>
  <c r="AZ1150" i="6" a="1"/>
  <c r="AZ1526" i="6" a="1"/>
  <c r="AZ2070" i="6" a="1"/>
  <c r="AZ1790" i="6" a="1"/>
  <c r="AZ1934" i="6" a="1"/>
  <c r="AZ1558" i="6" a="1"/>
  <c r="AZ2350" i="6" a="1"/>
  <c r="AZ1686" i="6" a="1"/>
  <c r="AZ1494" i="6" a="1"/>
  <c r="AZ110" i="6" a="1"/>
  <c r="AZ518" i="6" a="1"/>
  <c r="AZ1286" i="6" a="1"/>
  <c r="AZ1230" i="6" a="1"/>
  <c r="AZ2030" i="6" a="1"/>
  <c r="AZ2062" i="6" a="1"/>
  <c r="AZ982" i="6" a="1"/>
  <c r="AZ2190" i="6" a="1"/>
  <c r="AZ646" i="6" a="1"/>
  <c r="AZ1870" i="6" a="1"/>
  <c r="AZ2038" i="6" a="1"/>
  <c r="AZ2254" i="6" a="1"/>
  <c r="AZ382" i="6" a="1"/>
  <c r="AZ1998" i="6" a="1"/>
  <c r="AZ2366" i="6" a="1"/>
  <c r="AZ1318" i="6" a="1"/>
  <c r="AZ1814" i="6" a="1"/>
  <c r="AZ1006" i="6" a="1"/>
  <c r="AZ2006" i="6" a="1"/>
  <c r="AZ1630" i="6" a="1"/>
  <c r="AZ550" i="6" a="1"/>
  <c r="AZ894" i="6" a="1"/>
  <c r="AZ1694" i="6" a="1"/>
  <c r="AZ270" i="6" a="1"/>
  <c r="AZ46" i="6" a="1"/>
  <c r="AZ1142" i="6" a="1"/>
  <c r="AZ1022" i="6" a="1"/>
  <c r="AZ1416" i="6"/>
  <c r="BB1416" i="6" s="1"/>
  <c r="AZ1417" i="6"/>
  <c r="BB1417" i="6" s="1"/>
  <c r="AZ1414" i="6"/>
  <c r="BB1414" i="6" s="1"/>
  <c r="AZ1418" i="6"/>
  <c r="BB1418" i="6" s="1"/>
  <c r="AZ1415" i="6"/>
  <c r="BB1415" i="6" s="1"/>
  <c r="AZ1419" i="6"/>
  <c r="BB1419" i="6" s="1"/>
  <c r="AZ489" i="6"/>
  <c r="BB489" i="6" s="1"/>
  <c r="AZ486" i="6"/>
  <c r="BB486" i="6" s="1"/>
  <c r="AZ490" i="6"/>
  <c r="BB490" i="6" s="1"/>
  <c r="AZ487" i="6"/>
  <c r="BB487" i="6" s="1"/>
  <c r="AZ491" i="6"/>
  <c r="BB491" i="6" s="1"/>
  <c r="AZ488" i="6"/>
  <c r="BB488" i="6" s="1"/>
  <c r="AZ2344" i="6"/>
  <c r="BB2344" i="6" s="1"/>
  <c r="AZ2345" i="6"/>
  <c r="BB2345" i="6" s="1"/>
  <c r="AZ2342" i="6"/>
  <c r="BB2342" i="6" s="1"/>
  <c r="AZ2346" i="6"/>
  <c r="BB2346" i="6" s="1"/>
  <c r="AZ2343" i="6"/>
  <c r="BB2343" i="6" s="1"/>
  <c r="AZ2347" i="6"/>
  <c r="BB2347" i="6" s="1"/>
  <c r="AZ2150" i="6" a="1"/>
  <c r="AZ694" i="6" a="1"/>
  <c r="AZ374" i="6" a="1"/>
  <c r="AZ598" i="6" a="1"/>
  <c r="AZ1742" i="6" a="1"/>
  <c r="AZ638" i="6" a="1"/>
  <c r="AZ2246" i="6" a="1"/>
  <c r="AZ1102" i="6" a="1"/>
  <c r="AZ254" i="6" a="1"/>
  <c r="AZ1070" i="6" a="1"/>
  <c r="AZ1518" i="6" a="1"/>
  <c r="AZ1422" i="6" a="1"/>
  <c r="AZ1550" i="6" a="1"/>
  <c r="AZ678" i="6" a="1"/>
  <c r="AZ1030" i="6" a="1"/>
  <c r="AZ2166" i="6" a="1"/>
  <c r="AZ1486" i="6" a="1"/>
  <c r="AZ1614" i="6" a="1"/>
  <c r="AZ806" i="6" a="1"/>
  <c r="AZ1214" i="6" a="1"/>
  <c r="AZ78" i="6" a="1"/>
  <c r="AZ126" i="6" a="1"/>
  <c r="AZ2358" i="6" a="1"/>
  <c r="AZ966" i="6" a="1"/>
  <c r="AZ1222" i="6" a="1"/>
  <c r="AZ1294" i="6" a="1"/>
  <c r="AZ326" i="6" a="1"/>
  <c r="AZ590" i="6" a="1"/>
  <c r="AZ150" i="6" a="1"/>
  <c r="AZ582" i="6" a="1"/>
  <c r="AZ1646" i="6" a="1"/>
  <c r="AZ934" i="6" a="1"/>
  <c r="AZ1774" i="6" a="1"/>
  <c r="AZ1894" i="6" a="1"/>
  <c r="AZ798" i="6" a="1"/>
  <c r="AZ1470" i="6" a="1"/>
  <c r="AZ1990" i="6" a="1"/>
  <c r="AZ1678" i="6" a="1"/>
  <c r="AZ2278" i="6" a="1"/>
  <c r="AZ998" i="6" a="1"/>
  <c r="AZ2382" i="6" a="1"/>
  <c r="AN238" i="6"/>
  <c r="AZ238" i="6" a="1"/>
  <c r="AZ1174" i="6"/>
  <c r="BB1174" i="6" s="1"/>
  <c r="AZ1178" i="6"/>
  <c r="BB1178" i="6" s="1"/>
  <c r="AZ1175" i="6"/>
  <c r="BB1175" i="6" s="1"/>
  <c r="AZ1179" i="6"/>
  <c r="BB1179" i="6" s="1"/>
  <c r="AZ1176" i="6"/>
  <c r="BB1176" i="6" s="1"/>
  <c r="AZ1177" i="6"/>
  <c r="BB1177" i="6" s="1"/>
  <c r="AZ406" i="6" a="1"/>
  <c r="AZ2262" i="6" a="1"/>
  <c r="AZ222" i="6" a="1"/>
  <c r="AZ350" i="6" a="1"/>
  <c r="AZ358" i="6" a="1"/>
  <c r="AZ902" i="6" a="1"/>
  <c r="AZ750" i="6" a="1"/>
  <c r="AZ566" i="6" a="1"/>
  <c r="AZ1134" i="6" a="1"/>
  <c r="AZ1190" i="6" a="1"/>
  <c r="AZ422" i="6" a="1"/>
  <c r="AZ1566" i="6" a="1"/>
  <c r="AZ822" i="6" a="1"/>
  <c r="AZ1534" i="6" a="1"/>
  <c r="AZ342" i="6" a="1"/>
  <c r="AZ1798" i="6" a="1"/>
  <c r="AZ654" i="6" a="1"/>
  <c r="AZ926" i="6" a="1"/>
  <c r="AZ2048" i="6"/>
  <c r="BB2048" i="6" s="1"/>
  <c r="AZ2049" i="6"/>
  <c r="BB2049" i="6" s="1"/>
  <c r="AZ2046" i="6"/>
  <c r="BB2046" i="6" s="1"/>
  <c r="AZ2050" i="6"/>
  <c r="BB2050" i="6" s="1"/>
  <c r="AZ2047" i="6"/>
  <c r="BB2047" i="6" s="1"/>
  <c r="AZ2051" i="6"/>
  <c r="BB2051" i="6" s="1"/>
  <c r="AZ1982" i="6" a="1"/>
  <c r="AZ1510" i="6" a="1"/>
  <c r="AZ2110" i="6" a="1"/>
  <c r="AZ670" i="6" a="1"/>
  <c r="AZ1206" i="6" a="1"/>
  <c r="AZ1062" i="6" a="1"/>
  <c r="AZ1846" i="6" a="1"/>
  <c r="AZ214" i="6" a="1"/>
  <c r="AZ1478" i="6" a="1"/>
  <c r="AZ510" i="6" a="1"/>
  <c r="AZ174" i="6" a="1"/>
  <c r="AZ958" i="6" a="1"/>
  <c r="AZ1854" i="6" a="1"/>
  <c r="AZ1366" i="6" a="1"/>
  <c r="AZ2238" i="6" a="1"/>
  <c r="AZ102" i="6" a="1"/>
  <c r="AZ262" i="6" a="1"/>
  <c r="AZ2206" i="6" a="1"/>
  <c r="AZ574" i="6" a="1"/>
  <c r="AZ910" i="6" a="1"/>
  <c r="AZ1734" i="6" a="1"/>
  <c r="AZ990" i="6" a="1"/>
  <c r="AZ542" i="6" a="1"/>
  <c r="AZ2406" i="6" a="1"/>
  <c r="AZ1326" i="6" a="1"/>
  <c r="AZ2230" i="6" a="1"/>
  <c r="AZ334" i="6" a="1"/>
  <c r="AZ766" i="6" a="1"/>
  <c r="AZ1886" i="6" a="1"/>
  <c r="AZ1390" i="6" a="1"/>
  <c r="AZ702" i="6" a="1"/>
  <c r="AZ2142" i="6" a="1"/>
  <c r="AZ430" i="6" a="1"/>
  <c r="AZ1302" i="6" a="1"/>
  <c r="AZ1974" i="6" a="1"/>
  <c r="AZ15" i="6"/>
  <c r="BB15" i="6" s="1"/>
  <c r="AZ14" i="6"/>
  <c r="BB14" i="6" s="1"/>
  <c r="AZ18" i="6"/>
  <c r="BB18" i="6" s="1"/>
  <c r="AZ19" i="6"/>
  <c r="BB19" i="6" s="1"/>
  <c r="AZ16" i="6"/>
  <c r="BB16" i="6" s="1"/>
  <c r="AZ17" i="6"/>
  <c r="BB17" i="6" s="1"/>
  <c r="AZ10" i="6"/>
  <c r="BB10" i="6" s="1"/>
  <c r="AZ11" i="6"/>
  <c r="BB11" i="6" s="1"/>
  <c r="AZ8" i="6"/>
  <c r="BB8" i="6" s="1"/>
  <c r="AZ6" i="6"/>
  <c r="BB6" i="6" s="1"/>
  <c r="AZ9" i="6"/>
  <c r="BB9" i="6" s="1"/>
  <c r="AZ7" i="6"/>
  <c r="BB7" i="6" s="1"/>
  <c r="BD2270" i="6" l="1" a="1"/>
  <c r="BD2270" i="6" s="1"/>
  <c r="BD2294" i="6" a="1"/>
  <c r="BD2300" i="6" s="1"/>
  <c r="BD1446" i="6" a="1"/>
  <c r="BD1449" i="6" s="1"/>
  <c r="BD1966" i="6" a="1"/>
  <c r="BD1969" i="6" s="1"/>
  <c r="BD2342" i="6" a="1"/>
  <c r="BD1414" i="6" a="1"/>
  <c r="BD1421" i="6" s="1"/>
  <c r="BD1350" i="6" a="1"/>
  <c r="BD1357" i="6" s="1"/>
  <c r="BD158" i="6" a="1"/>
  <c r="BD164" i="6" s="1"/>
  <c r="BD230" i="6" a="1"/>
  <c r="BD232" i="6" s="1"/>
  <c r="BD1182" i="6" a="1"/>
  <c r="BD1189" i="6" s="1"/>
  <c r="BD1806" i="6" a="1"/>
  <c r="BD1813" i="6" s="1"/>
  <c r="BD182" i="6" a="1"/>
  <c r="BD186" i="6" s="1"/>
  <c r="A924" i="8"/>
  <c r="BD2275" i="6"/>
  <c r="BD2273" i="6"/>
  <c r="BD2271" i="6"/>
  <c r="BD2326" i="6" a="1"/>
  <c r="BD2329" i="6" s="1"/>
  <c r="N616" i="9"/>
  <c r="P616" i="9" s="1"/>
  <c r="BD54" i="6" a="1"/>
  <c r="BD54" i="6" s="1"/>
  <c r="BD2277" i="6"/>
  <c r="BD1174" i="6" a="1"/>
  <c r="BD1174" i="6" s="1"/>
  <c r="BD1710" i="6" a="1"/>
  <c r="BD1717" i="6" s="1"/>
  <c r="BD606" i="6" a="1"/>
  <c r="BD611" i="6" s="1"/>
  <c r="A933" i="8"/>
  <c r="BD1374" i="6" a="1"/>
  <c r="BD1375" i="6" s="1"/>
  <c r="BD2276" i="6"/>
  <c r="BD2274" i="6"/>
  <c r="BD2046" i="6" a="1"/>
  <c r="BD2051" i="6" s="1"/>
  <c r="BD486" i="6" a="1"/>
  <c r="BD487" i="6" s="1"/>
  <c r="BD782" i="6" a="1"/>
  <c r="BD786" i="6" s="1"/>
  <c r="BD2272" i="6"/>
  <c r="BD2343" i="6"/>
  <c r="BD2347" i="6"/>
  <c r="BD2345" i="6"/>
  <c r="BD2349" i="6"/>
  <c r="BD2342" i="6"/>
  <c r="BD2346" i="6"/>
  <c r="BD2344" i="6"/>
  <c r="BD2348" i="6"/>
  <c r="BD1417" i="6"/>
  <c r="BD2301" i="6"/>
  <c r="BD1406" i="6" a="1"/>
  <c r="BD2222" i="6" a="1"/>
  <c r="BD1958" i="6" a="1"/>
  <c r="BD2327" i="6"/>
  <c r="BD278" i="6" a="1"/>
  <c r="N622" i="9"/>
  <c r="P622" i="9" s="1"/>
  <c r="BD2118" i="6" a="1"/>
  <c r="BD502" i="6" a="1"/>
  <c r="BD2198" i="6" a="1"/>
  <c r="BD2182" i="6" a="1"/>
  <c r="BD94" i="6" a="1"/>
  <c r="BD198" i="6" a="1"/>
  <c r="BD1126" i="6" a="1"/>
  <c r="BD14" i="6" a="1"/>
  <c r="BD2214" i="6" a="1"/>
  <c r="BD1822" i="6" a="1"/>
  <c r="BD1462" i="6" a="1"/>
  <c r="N625" i="9"/>
  <c r="P625" i="9" s="1"/>
  <c r="C932" i="8"/>
  <c r="N621" i="9"/>
  <c r="P621" i="9" s="1"/>
  <c r="J621" i="9"/>
  <c r="L621" i="9" s="1"/>
  <c r="E614" i="9"/>
  <c r="H614" i="9" s="1"/>
  <c r="C923" i="8"/>
  <c r="E617" i="9"/>
  <c r="H617" i="9" s="1"/>
  <c r="E622" i="9"/>
  <c r="H622" i="9" s="1"/>
  <c r="A935" i="8"/>
  <c r="C922" i="8"/>
  <c r="C925" i="8"/>
  <c r="C929" i="8"/>
  <c r="N615" i="9"/>
  <c r="P615" i="9" s="1"/>
  <c r="N617" i="9"/>
  <c r="P617" i="9" s="1"/>
  <c r="J617" i="9"/>
  <c r="L617" i="9" s="1"/>
  <c r="N623" i="9"/>
  <c r="P623" i="9" s="1"/>
  <c r="J623" i="9"/>
  <c r="L623" i="9" s="1"/>
  <c r="B925" i="8"/>
  <c r="N619" i="9"/>
  <c r="P619" i="9" s="1"/>
  <c r="J619" i="9"/>
  <c r="L619" i="9" s="1"/>
  <c r="N620" i="9"/>
  <c r="P620" i="9" s="1"/>
  <c r="J620" i="9"/>
  <c r="L620" i="9" s="1"/>
  <c r="C928" i="8"/>
  <c r="C919" i="8"/>
  <c r="D614" i="9"/>
  <c r="G614" i="9" s="1"/>
  <c r="A917" i="8"/>
  <c r="C926" i="8"/>
  <c r="E619" i="9"/>
  <c r="H619" i="9" s="1"/>
  <c r="D620" i="9"/>
  <c r="G620" i="9" s="1"/>
  <c r="E620" i="9"/>
  <c r="H620" i="9" s="1"/>
  <c r="C920" i="8"/>
  <c r="E615" i="9"/>
  <c r="H615" i="9" s="1"/>
  <c r="E616" i="9"/>
  <c r="H616" i="9" s="1"/>
  <c r="C931" i="8"/>
  <c r="D622" i="9"/>
  <c r="G622" i="9" s="1"/>
  <c r="D617" i="9"/>
  <c r="G617" i="9" s="1"/>
  <c r="D616" i="9"/>
  <c r="G616" i="9" s="1"/>
  <c r="C934" i="8"/>
  <c r="D624" i="9"/>
  <c r="G624" i="9" s="1"/>
  <c r="T309" i="5"/>
  <c r="N618" i="9"/>
  <c r="P618" i="9" s="1"/>
  <c r="J618" i="9"/>
  <c r="L618" i="9" s="1"/>
  <c r="A927" i="8"/>
  <c r="S619" i="9"/>
  <c r="V619" i="9" s="1"/>
  <c r="AB312" i="5"/>
  <c r="S618" i="9"/>
  <c r="V618" i="9" s="1"/>
  <c r="X312" i="5"/>
  <c r="X314" i="5"/>
  <c r="AB314" i="5"/>
  <c r="T315" i="5"/>
  <c r="S624" i="9"/>
  <c r="V624" i="9" s="1"/>
  <c r="N624" i="9"/>
  <c r="P624" i="9" s="1"/>
  <c r="R613" i="9"/>
  <c r="U613" i="9" s="1"/>
  <c r="N613" i="9"/>
  <c r="P613" i="9" s="1"/>
  <c r="AB311" i="5"/>
  <c r="N614" i="9"/>
  <c r="P614" i="9" s="1"/>
  <c r="N612" i="9"/>
  <c r="P612" i="9" s="1"/>
  <c r="X310" i="5"/>
  <c r="AB315" i="5"/>
  <c r="X315" i="5"/>
  <c r="S613" i="9"/>
  <c r="V613" i="9" s="1"/>
  <c r="C917" i="8"/>
  <c r="B918" i="8"/>
  <c r="R618" i="9"/>
  <c r="U618" i="9" s="1"/>
  <c r="T312" i="5"/>
  <c r="A918" i="8"/>
  <c r="X309" i="5"/>
  <c r="S612" i="9"/>
  <c r="V612" i="9" s="1"/>
  <c r="R619" i="9"/>
  <c r="U619" i="9" s="1"/>
  <c r="AB309" i="5"/>
  <c r="C935" i="8"/>
  <c r="R612" i="9"/>
  <c r="U612" i="9" s="1"/>
  <c r="B936" i="8"/>
  <c r="R614" i="9"/>
  <c r="U614" i="9" s="1"/>
  <c r="B922" i="8"/>
  <c r="R617" i="9"/>
  <c r="U617" i="9" s="1"/>
  <c r="R616" i="9"/>
  <c r="U616" i="9" s="1"/>
  <c r="X311" i="5"/>
  <c r="T311" i="5"/>
  <c r="B921" i="8"/>
  <c r="S625" i="9"/>
  <c r="V625" i="9" s="1"/>
  <c r="B933" i="8"/>
  <c r="R623" i="9"/>
  <c r="U623" i="9" s="1"/>
  <c r="R622" i="9"/>
  <c r="U622" i="9" s="1"/>
  <c r="R620" i="9"/>
  <c r="U620" i="9" s="1"/>
  <c r="R621" i="9"/>
  <c r="U621" i="9" s="1"/>
  <c r="A929" i="8"/>
  <c r="S620" i="9"/>
  <c r="V620" i="9" s="1"/>
  <c r="S621" i="9"/>
  <c r="V621" i="9" s="1"/>
  <c r="B931" i="8"/>
  <c r="A920" i="8"/>
  <c r="S615" i="9"/>
  <c r="V615" i="9" s="1"/>
  <c r="S614" i="9"/>
  <c r="V614" i="9" s="1"/>
  <c r="B924" i="8"/>
  <c r="A932" i="8"/>
  <c r="S622" i="9"/>
  <c r="V622" i="9" s="1"/>
  <c r="S623" i="9"/>
  <c r="V623" i="9" s="1"/>
  <c r="R625" i="9"/>
  <c r="U625" i="9" s="1"/>
  <c r="A930" i="8"/>
  <c r="B930" i="8"/>
  <c r="T314" i="5"/>
  <c r="A936" i="8"/>
  <c r="A923" i="8"/>
  <c r="S616" i="9"/>
  <c r="V616" i="9" s="1"/>
  <c r="S617" i="9"/>
  <c r="V617" i="9" s="1"/>
  <c r="R615" i="9"/>
  <c r="U615" i="9" s="1"/>
  <c r="R624" i="9"/>
  <c r="U624" i="9" s="1"/>
  <c r="T310" i="5"/>
  <c r="AB310" i="5"/>
  <c r="A921" i="8"/>
  <c r="T313" i="5"/>
  <c r="B928" i="8"/>
  <c r="X313" i="5"/>
  <c r="AB313" i="5"/>
  <c r="AZ1975" i="6"/>
  <c r="BB1975" i="6" s="1"/>
  <c r="AZ1979" i="6"/>
  <c r="BB1979" i="6" s="1"/>
  <c r="AZ1976" i="6"/>
  <c r="BB1976" i="6" s="1"/>
  <c r="AZ1977" i="6"/>
  <c r="BB1977" i="6" s="1"/>
  <c r="AZ1974" i="6"/>
  <c r="BB1974" i="6" s="1"/>
  <c r="AZ1978" i="6"/>
  <c r="BB1978" i="6" s="1"/>
  <c r="AZ704" i="6"/>
  <c r="BB704" i="6" s="1"/>
  <c r="AZ705" i="6"/>
  <c r="BB705" i="6" s="1"/>
  <c r="AZ702" i="6"/>
  <c r="BB702" i="6" s="1"/>
  <c r="AZ706" i="6"/>
  <c r="BB706" i="6" s="1"/>
  <c r="AZ703" i="6"/>
  <c r="BB703" i="6" s="1"/>
  <c r="AZ707" i="6"/>
  <c r="BB707" i="6" s="1"/>
  <c r="AZ336" i="6"/>
  <c r="BB336" i="6" s="1"/>
  <c r="AZ337" i="6"/>
  <c r="BB337" i="6" s="1"/>
  <c r="AZ334" i="6"/>
  <c r="BB334" i="6" s="1"/>
  <c r="AZ338" i="6"/>
  <c r="BB338" i="6" s="1"/>
  <c r="AZ335" i="6"/>
  <c r="BB335" i="6" s="1"/>
  <c r="AZ339" i="6"/>
  <c r="BB339" i="6" s="1"/>
  <c r="AZ544" i="6"/>
  <c r="BB544" i="6" s="1"/>
  <c r="AZ545" i="6"/>
  <c r="BB545" i="6" s="1"/>
  <c r="AZ542" i="6"/>
  <c r="BB542" i="6" s="1"/>
  <c r="AZ546" i="6"/>
  <c r="BB546" i="6" s="1"/>
  <c r="AZ543" i="6"/>
  <c r="BB543" i="6" s="1"/>
  <c r="AZ547" i="6"/>
  <c r="BB547" i="6" s="1"/>
  <c r="AZ576" i="6"/>
  <c r="BB576" i="6" s="1"/>
  <c r="AZ577" i="6"/>
  <c r="BB577" i="6" s="1"/>
  <c r="AZ574" i="6"/>
  <c r="BB574" i="6" s="1"/>
  <c r="AZ578" i="6"/>
  <c r="BB578" i="6" s="1"/>
  <c r="AZ575" i="6"/>
  <c r="BB575" i="6" s="1"/>
  <c r="AZ579" i="6"/>
  <c r="BB579" i="6" s="1"/>
  <c r="AZ2240" i="6"/>
  <c r="BB2240" i="6" s="1"/>
  <c r="AZ2241" i="6"/>
  <c r="BB2241" i="6" s="1"/>
  <c r="AZ2238" i="6"/>
  <c r="BB2238" i="6" s="1"/>
  <c r="AZ2242" i="6"/>
  <c r="BB2242" i="6" s="1"/>
  <c r="AZ2239" i="6"/>
  <c r="BB2239" i="6" s="1"/>
  <c r="AZ2243" i="6"/>
  <c r="BB2243" i="6" s="1"/>
  <c r="AZ176" i="6"/>
  <c r="BB176" i="6" s="1"/>
  <c r="AZ177" i="6"/>
  <c r="BB177" i="6" s="1"/>
  <c r="AZ174" i="6"/>
  <c r="BB174" i="6" s="1"/>
  <c r="AZ178" i="6"/>
  <c r="BB178" i="6" s="1"/>
  <c r="AZ175" i="6"/>
  <c r="BB175" i="6" s="1"/>
  <c r="AZ179" i="6"/>
  <c r="BB179" i="6" s="1"/>
  <c r="AZ1847" i="6"/>
  <c r="BB1847" i="6" s="1"/>
  <c r="AZ1851" i="6"/>
  <c r="BB1851" i="6" s="1"/>
  <c r="AZ1848" i="6"/>
  <c r="BB1848" i="6" s="1"/>
  <c r="AZ1849" i="6"/>
  <c r="BB1849" i="6" s="1"/>
  <c r="AZ1846" i="6"/>
  <c r="BB1846" i="6" s="1"/>
  <c r="AZ1850" i="6"/>
  <c r="BB1850" i="6" s="1"/>
  <c r="AZ2112" i="6"/>
  <c r="BB2112" i="6" s="1"/>
  <c r="AZ2113" i="6"/>
  <c r="BB2113" i="6" s="1"/>
  <c r="AZ2110" i="6"/>
  <c r="BB2110" i="6" s="1"/>
  <c r="AZ2114" i="6"/>
  <c r="BB2114" i="6" s="1"/>
  <c r="AZ2111" i="6"/>
  <c r="BB2111" i="6" s="1"/>
  <c r="AZ2115" i="6"/>
  <c r="BB2115" i="6" s="1"/>
  <c r="AZ345" i="6"/>
  <c r="BB345" i="6" s="1"/>
  <c r="AZ342" i="6"/>
  <c r="BB342" i="6" s="1"/>
  <c r="AZ346" i="6"/>
  <c r="BB346" i="6" s="1"/>
  <c r="AZ343" i="6"/>
  <c r="BB343" i="6" s="1"/>
  <c r="AZ347" i="6"/>
  <c r="BB347" i="6" s="1"/>
  <c r="AZ344" i="6"/>
  <c r="BB344" i="6" s="1"/>
  <c r="AZ425" i="6"/>
  <c r="BB425" i="6" s="1"/>
  <c r="AZ422" i="6"/>
  <c r="BB422" i="6" s="1"/>
  <c r="AZ426" i="6"/>
  <c r="BB426" i="6" s="1"/>
  <c r="AZ423" i="6"/>
  <c r="BB423" i="6" s="1"/>
  <c r="AZ427" i="6"/>
  <c r="BB427" i="6" s="1"/>
  <c r="AZ424" i="6"/>
  <c r="BB424" i="6" s="1"/>
  <c r="AZ750" i="6"/>
  <c r="BB750" i="6" s="1"/>
  <c r="AZ754" i="6"/>
  <c r="BB754" i="6" s="1"/>
  <c r="AZ751" i="6"/>
  <c r="BB751" i="6" s="1"/>
  <c r="AZ755" i="6"/>
  <c r="BB755" i="6" s="1"/>
  <c r="AZ752" i="6"/>
  <c r="BB752" i="6" s="1"/>
  <c r="AZ753" i="6"/>
  <c r="BB753" i="6" s="1"/>
  <c r="AZ222" i="6"/>
  <c r="BB222" i="6" s="1"/>
  <c r="AZ226" i="6"/>
  <c r="BB226" i="6" s="1"/>
  <c r="AZ223" i="6"/>
  <c r="BB223" i="6" s="1"/>
  <c r="AZ227" i="6"/>
  <c r="BB227" i="6" s="1"/>
  <c r="AZ224" i="6"/>
  <c r="BB224" i="6" s="1"/>
  <c r="AZ225" i="6"/>
  <c r="BB225" i="6" s="1"/>
  <c r="AZ1000" i="6"/>
  <c r="BB1000" i="6" s="1"/>
  <c r="AZ1001" i="6"/>
  <c r="BB1001" i="6" s="1"/>
  <c r="AZ998" i="6"/>
  <c r="BB998" i="6" s="1"/>
  <c r="AZ1002" i="6"/>
  <c r="BB1002" i="6" s="1"/>
  <c r="AZ999" i="6"/>
  <c r="BB999" i="6" s="1"/>
  <c r="AZ1003" i="6"/>
  <c r="BB1003" i="6" s="1"/>
  <c r="AZ1471" i="6"/>
  <c r="BB1471" i="6" s="1"/>
  <c r="AZ1475" i="6"/>
  <c r="BB1475" i="6" s="1"/>
  <c r="AZ1472" i="6"/>
  <c r="BB1472" i="6" s="1"/>
  <c r="AZ1473" i="6"/>
  <c r="BB1473" i="6" s="1"/>
  <c r="AZ1470" i="6"/>
  <c r="BB1470" i="6" s="1"/>
  <c r="AZ1474" i="6"/>
  <c r="BB1474" i="6" s="1"/>
  <c r="AZ936" i="6"/>
  <c r="BB936" i="6" s="1"/>
  <c r="AZ937" i="6"/>
  <c r="BB937" i="6" s="1"/>
  <c r="AZ934" i="6"/>
  <c r="BB934" i="6" s="1"/>
  <c r="AZ938" i="6"/>
  <c r="BB938" i="6" s="1"/>
  <c r="AZ935" i="6"/>
  <c r="BB935" i="6" s="1"/>
  <c r="AZ939" i="6"/>
  <c r="BB939" i="6" s="1"/>
  <c r="AZ590" i="6"/>
  <c r="BB590" i="6" s="1"/>
  <c r="AZ594" i="6"/>
  <c r="BB594" i="6" s="1"/>
  <c r="AZ591" i="6"/>
  <c r="BB591" i="6" s="1"/>
  <c r="AZ595" i="6"/>
  <c r="BB595" i="6" s="1"/>
  <c r="AZ592" i="6"/>
  <c r="BB592" i="6" s="1"/>
  <c r="AZ593" i="6"/>
  <c r="BB593" i="6" s="1"/>
  <c r="AZ968" i="6"/>
  <c r="BB968" i="6" s="1"/>
  <c r="AZ969" i="6"/>
  <c r="BB969" i="6" s="1"/>
  <c r="AZ966" i="6"/>
  <c r="BB966" i="6" s="1"/>
  <c r="AZ970" i="6"/>
  <c r="BB970" i="6" s="1"/>
  <c r="AZ967" i="6"/>
  <c r="BB967" i="6" s="1"/>
  <c r="AZ971" i="6"/>
  <c r="BB971" i="6" s="1"/>
  <c r="AZ1215" i="6"/>
  <c r="BB1215" i="6" s="1"/>
  <c r="AZ1219" i="6"/>
  <c r="BB1219" i="6" s="1"/>
  <c r="AZ1216" i="6"/>
  <c r="BB1216" i="6" s="1"/>
  <c r="AZ1217" i="6"/>
  <c r="BB1217" i="6" s="1"/>
  <c r="AZ1214" i="6"/>
  <c r="BB1214" i="6" s="1"/>
  <c r="AZ1218" i="6"/>
  <c r="BB1218" i="6" s="1"/>
  <c r="AZ2167" i="6"/>
  <c r="BB2167" i="6" s="1"/>
  <c r="AZ2171" i="6"/>
  <c r="BB2171" i="6" s="1"/>
  <c r="AZ2168" i="6"/>
  <c r="BB2168" i="6" s="1"/>
  <c r="AZ2169" i="6"/>
  <c r="BB2169" i="6" s="1"/>
  <c r="AZ2166" i="6"/>
  <c r="BB2166" i="6" s="1"/>
  <c r="AZ2170" i="6"/>
  <c r="BB2170" i="6" s="1"/>
  <c r="AZ1425" i="6"/>
  <c r="BB1425" i="6" s="1"/>
  <c r="AZ1422" i="6"/>
  <c r="BB1422" i="6" s="1"/>
  <c r="AZ1426" i="6"/>
  <c r="BB1426" i="6" s="1"/>
  <c r="AZ1423" i="6"/>
  <c r="BB1423" i="6" s="1"/>
  <c r="AZ1427" i="6"/>
  <c r="BB1427" i="6" s="1"/>
  <c r="AZ1424" i="6"/>
  <c r="BB1424" i="6" s="1"/>
  <c r="AZ1105" i="6"/>
  <c r="BB1105" i="6" s="1"/>
  <c r="AZ1102" i="6"/>
  <c r="BB1102" i="6" s="1"/>
  <c r="AZ1106" i="6"/>
  <c r="BB1106" i="6" s="1"/>
  <c r="AZ1103" i="6"/>
  <c r="BB1103" i="6" s="1"/>
  <c r="AZ1107" i="6"/>
  <c r="BB1107" i="6" s="1"/>
  <c r="AZ1104" i="6"/>
  <c r="BB1104" i="6" s="1"/>
  <c r="AZ599" i="6"/>
  <c r="BB599" i="6" s="1"/>
  <c r="AZ603" i="6"/>
  <c r="BB603" i="6" s="1"/>
  <c r="AZ600" i="6"/>
  <c r="BB600" i="6" s="1"/>
  <c r="AZ601" i="6"/>
  <c r="BB601" i="6" s="1"/>
  <c r="AZ598" i="6"/>
  <c r="BB598" i="6" s="1"/>
  <c r="AZ602" i="6"/>
  <c r="BB602" i="6" s="1"/>
  <c r="AZ48" i="6"/>
  <c r="BB48" i="6" s="1"/>
  <c r="AZ49" i="6"/>
  <c r="BB49" i="6" s="1"/>
  <c r="AZ46" i="6"/>
  <c r="BB46" i="6" s="1"/>
  <c r="AZ50" i="6"/>
  <c r="BB50" i="6" s="1"/>
  <c r="AZ47" i="6"/>
  <c r="BB47" i="6" s="1"/>
  <c r="AZ51" i="6"/>
  <c r="BB51" i="6" s="1"/>
  <c r="AZ553" i="6"/>
  <c r="BB553" i="6" s="1"/>
  <c r="AZ550" i="6"/>
  <c r="BB550" i="6" s="1"/>
  <c r="AZ554" i="6"/>
  <c r="BB554" i="6" s="1"/>
  <c r="AZ551" i="6"/>
  <c r="BB551" i="6" s="1"/>
  <c r="AZ555" i="6"/>
  <c r="BB555" i="6" s="1"/>
  <c r="AZ552" i="6"/>
  <c r="BB552" i="6" s="1"/>
  <c r="AZ1815" i="6"/>
  <c r="BB1815" i="6" s="1"/>
  <c r="AZ1819" i="6"/>
  <c r="BB1819" i="6" s="1"/>
  <c r="AZ1816" i="6"/>
  <c r="BB1816" i="6" s="1"/>
  <c r="AZ1817" i="6"/>
  <c r="BB1817" i="6" s="1"/>
  <c r="AZ1814" i="6"/>
  <c r="BB1814" i="6" s="1"/>
  <c r="AZ1818" i="6"/>
  <c r="BB1818" i="6" s="1"/>
  <c r="AZ382" i="6"/>
  <c r="BB382" i="6" s="1"/>
  <c r="AZ386" i="6"/>
  <c r="BB386" i="6" s="1"/>
  <c r="AZ383" i="6"/>
  <c r="BB383" i="6" s="1"/>
  <c r="AZ387" i="6"/>
  <c r="BB387" i="6" s="1"/>
  <c r="AZ384" i="6"/>
  <c r="BB384" i="6" s="1"/>
  <c r="AZ385" i="6"/>
  <c r="BB385" i="6" s="1"/>
  <c r="AZ649" i="6"/>
  <c r="BB649" i="6" s="1"/>
  <c r="AZ646" i="6"/>
  <c r="BB646" i="6" s="1"/>
  <c r="AZ650" i="6"/>
  <c r="BB650" i="6" s="1"/>
  <c r="AZ647" i="6"/>
  <c r="BB647" i="6" s="1"/>
  <c r="AZ651" i="6"/>
  <c r="BB651" i="6" s="1"/>
  <c r="AZ648" i="6"/>
  <c r="BB648" i="6" s="1"/>
  <c r="AZ2030" i="6"/>
  <c r="BB2030" i="6" s="1"/>
  <c r="AZ2034" i="6"/>
  <c r="BB2034" i="6" s="1"/>
  <c r="AZ2031" i="6"/>
  <c r="BB2031" i="6" s="1"/>
  <c r="AZ2035" i="6"/>
  <c r="BB2035" i="6" s="1"/>
  <c r="AZ2032" i="6"/>
  <c r="BB2032" i="6" s="1"/>
  <c r="AZ2033" i="6"/>
  <c r="BB2033" i="6" s="1"/>
  <c r="AZ112" i="6"/>
  <c r="BB112" i="6" s="1"/>
  <c r="AZ113" i="6"/>
  <c r="BB113" i="6" s="1"/>
  <c r="AZ110" i="6"/>
  <c r="BB110" i="6" s="1"/>
  <c r="AZ114" i="6"/>
  <c r="BB114" i="6" s="1"/>
  <c r="AZ111" i="6"/>
  <c r="BB111" i="6" s="1"/>
  <c r="AZ115" i="6"/>
  <c r="BB115" i="6" s="1"/>
  <c r="AZ1559" i="6"/>
  <c r="BB1559" i="6" s="1"/>
  <c r="AZ1563" i="6"/>
  <c r="BB1563" i="6" s="1"/>
  <c r="AZ1560" i="6"/>
  <c r="BB1560" i="6" s="1"/>
  <c r="AZ1561" i="6"/>
  <c r="BB1561" i="6" s="1"/>
  <c r="AZ1558" i="6"/>
  <c r="BB1558" i="6" s="1"/>
  <c r="AZ1562" i="6"/>
  <c r="BB1562" i="6" s="1"/>
  <c r="AZ1526" i="6"/>
  <c r="BB1526" i="6" s="1"/>
  <c r="AZ1530" i="6"/>
  <c r="BB1530" i="6" s="1"/>
  <c r="AZ1527" i="6"/>
  <c r="BB1527" i="6" s="1"/>
  <c r="AZ1531" i="6"/>
  <c r="BB1531" i="6" s="1"/>
  <c r="AZ1529" i="6"/>
  <c r="BB1529" i="6" s="1"/>
  <c r="AZ1528" i="6"/>
  <c r="BB1528" i="6" s="1"/>
  <c r="AZ1167" i="6"/>
  <c r="BB1167" i="6" s="1"/>
  <c r="AZ1171" i="6"/>
  <c r="BB1171" i="6" s="1"/>
  <c r="AZ1168" i="6"/>
  <c r="BB1168" i="6" s="1"/>
  <c r="AZ1166" i="6"/>
  <c r="BB1166" i="6" s="1"/>
  <c r="AZ1169" i="6"/>
  <c r="BB1169" i="6" s="1"/>
  <c r="AZ1170" i="6"/>
  <c r="BB1170" i="6" s="1"/>
  <c r="AZ494" i="6"/>
  <c r="BB494" i="6" s="1"/>
  <c r="AZ498" i="6"/>
  <c r="BB498" i="6" s="1"/>
  <c r="AZ495" i="6"/>
  <c r="BB495" i="6" s="1"/>
  <c r="AZ499" i="6"/>
  <c r="BB499" i="6" s="1"/>
  <c r="AZ496" i="6"/>
  <c r="BB496" i="6" s="1"/>
  <c r="AZ497" i="6"/>
  <c r="BB497" i="6" s="1"/>
  <c r="AZ1055" i="6"/>
  <c r="BB1055" i="6" s="1"/>
  <c r="AZ1059" i="6"/>
  <c r="BB1059" i="6" s="1"/>
  <c r="AZ1056" i="6"/>
  <c r="BB1056" i="6" s="1"/>
  <c r="AZ1057" i="6"/>
  <c r="BB1057" i="6" s="1"/>
  <c r="AZ1054" i="6"/>
  <c r="BB1054" i="6" s="1"/>
  <c r="AZ1058" i="6"/>
  <c r="BB1058" i="6" s="1"/>
  <c r="AZ1078" i="6"/>
  <c r="BB1078" i="6" s="1"/>
  <c r="AZ1082" i="6"/>
  <c r="BB1082" i="6" s="1"/>
  <c r="AZ1079" i="6"/>
  <c r="BB1079" i="6" s="1"/>
  <c r="AZ1083" i="6"/>
  <c r="BB1083" i="6" s="1"/>
  <c r="AZ1080" i="6"/>
  <c r="BB1080" i="6" s="1"/>
  <c r="AZ1081" i="6"/>
  <c r="BB1081" i="6" s="1"/>
  <c r="AZ39" i="6"/>
  <c r="BB39" i="6" s="1"/>
  <c r="AZ43" i="6"/>
  <c r="BB43" i="6" s="1"/>
  <c r="AZ40" i="6"/>
  <c r="BB40" i="6" s="1"/>
  <c r="AZ41" i="6"/>
  <c r="BB41" i="6" s="1"/>
  <c r="AZ38" i="6"/>
  <c r="BB38" i="6" s="1"/>
  <c r="AZ42" i="6"/>
  <c r="BB42" i="6" s="1"/>
  <c r="AZ1110" i="6"/>
  <c r="BB1110" i="6" s="1"/>
  <c r="AZ1114" i="6"/>
  <c r="BB1114" i="6" s="1"/>
  <c r="AZ1111" i="6"/>
  <c r="BB1111" i="6" s="1"/>
  <c r="AZ1115" i="6"/>
  <c r="BB1115" i="6" s="1"/>
  <c r="AZ1112" i="6"/>
  <c r="BB1112" i="6" s="1"/>
  <c r="AZ1113" i="6"/>
  <c r="BB1113" i="6" s="1"/>
  <c r="AZ817" i="6"/>
  <c r="BB817" i="6" s="1"/>
  <c r="AZ814" i="6"/>
  <c r="BB814" i="6" s="1"/>
  <c r="AZ818" i="6"/>
  <c r="BB818" i="6" s="1"/>
  <c r="AZ815" i="6"/>
  <c r="BB815" i="6" s="1"/>
  <c r="AZ819" i="6"/>
  <c r="BB819" i="6" s="1"/>
  <c r="AZ816" i="6"/>
  <c r="BB816" i="6" s="1"/>
  <c r="AZ2310" i="6"/>
  <c r="BB2310" i="6" s="1"/>
  <c r="AZ2314" i="6"/>
  <c r="BB2314" i="6" s="1"/>
  <c r="AZ2311" i="6"/>
  <c r="BB2311" i="6" s="1"/>
  <c r="AZ2315" i="6"/>
  <c r="BB2315" i="6" s="1"/>
  <c r="AZ2312" i="6"/>
  <c r="BB2312" i="6" s="1"/>
  <c r="AZ2313" i="6"/>
  <c r="BB2313" i="6" s="1"/>
  <c r="AZ368" i="6"/>
  <c r="BB368" i="6" s="1"/>
  <c r="AZ369" i="6"/>
  <c r="BB369" i="6" s="1"/>
  <c r="AZ366" i="6"/>
  <c r="BB366" i="6" s="1"/>
  <c r="AZ370" i="6"/>
  <c r="BB370" i="6" s="1"/>
  <c r="AZ367" i="6"/>
  <c r="BB367" i="6" s="1"/>
  <c r="AZ371" i="6"/>
  <c r="BB371" i="6" s="1"/>
  <c r="AZ1952" i="6"/>
  <c r="BB1952" i="6" s="1"/>
  <c r="AZ1953" i="6"/>
  <c r="BB1953" i="6" s="1"/>
  <c r="AZ1950" i="6"/>
  <c r="BB1950" i="6" s="1"/>
  <c r="AZ1954" i="6"/>
  <c r="BB1954" i="6" s="1"/>
  <c r="AZ1951" i="6"/>
  <c r="BB1951" i="6" s="1"/>
  <c r="AZ1955" i="6"/>
  <c r="BB1955" i="6" s="1"/>
  <c r="AZ462" i="6"/>
  <c r="BB462" i="6" s="1"/>
  <c r="AZ466" i="6"/>
  <c r="BB466" i="6" s="1"/>
  <c r="AZ463" i="6"/>
  <c r="BB463" i="6" s="1"/>
  <c r="AZ467" i="6"/>
  <c r="BB467" i="6" s="1"/>
  <c r="AZ464" i="6"/>
  <c r="BB464" i="6" s="1"/>
  <c r="AZ465" i="6"/>
  <c r="BB465" i="6" s="1"/>
  <c r="AZ190" i="6"/>
  <c r="BB190" i="6" s="1"/>
  <c r="AZ194" i="6"/>
  <c r="BB194" i="6" s="1"/>
  <c r="AZ191" i="6"/>
  <c r="BB191" i="6" s="1"/>
  <c r="AZ195" i="6"/>
  <c r="BB195" i="6" s="1"/>
  <c r="AZ192" i="6"/>
  <c r="BB192" i="6" s="1"/>
  <c r="AZ193" i="6"/>
  <c r="BB193" i="6" s="1"/>
  <c r="AZ1256" i="6"/>
  <c r="BB1256" i="6" s="1"/>
  <c r="AZ1257" i="6"/>
  <c r="BB1257" i="6" s="1"/>
  <c r="AZ1254" i="6"/>
  <c r="BB1254" i="6" s="1"/>
  <c r="AZ1258" i="6"/>
  <c r="BB1258" i="6" s="1"/>
  <c r="AZ1255" i="6"/>
  <c r="BB1255" i="6" s="1"/>
  <c r="AZ1259" i="6"/>
  <c r="BB1259" i="6" s="1"/>
  <c r="AZ718" i="6"/>
  <c r="BB718" i="6" s="1"/>
  <c r="AZ722" i="6"/>
  <c r="BB722" i="6" s="1"/>
  <c r="AZ719" i="6"/>
  <c r="BB719" i="6" s="1"/>
  <c r="AZ723" i="6"/>
  <c r="BB723" i="6" s="1"/>
  <c r="AZ720" i="6"/>
  <c r="BB720" i="6" s="1"/>
  <c r="AZ721" i="6"/>
  <c r="BB721" i="6" s="1"/>
  <c r="AZ2286" i="6"/>
  <c r="BB2286" i="6" s="1"/>
  <c r="AZ2290" i="6"/>
  <c r="BB2290" i="6" s="1"/>
  <c r="AZ2287" i="6"/>
  <c r="BB2287" i="6" s="1"/>
  <c r="AZ2291" i="6"/>
  <c r="BB2291" i="6" s="1"/>
  <c r="AZ2288" i="6"/>
  <c r="BB2288" i="6" s="1"/>
  <c r="AZ2289" i="6"/>
  <c r="BB2289" i="6" s="1"/>
  <c r="AZ745" i="6"/>
  <c r="BB745" i="6" s="1"/>
  <c r="AZ742" i="6"/>
  <c r="BB742" i="6" s="1"/>
  <c r="AZ746" i="6"/>
  <c r="BB746" i="6" s="1"/>
  <c r="AZ743" i="6"/>
  <c r="BB743" i="6" s="1"/>
  <c r="AZ747" i="6"/>
  <c r="BB747" i="6" s="1"/>
  <c r="AZ744" i="6"/>
  <c r="BB744" i="6" s="1"/>
  <c r="AZ2025" i="6"/>
  <c r="BB2025" i="6" s="1"/>
  <c r="AZ2022" i="6"/>
  <c r="BB2022" i="6" s="1"/>
  <c r="AZ2026" i="6"/>
  <c r="BB2026" i="6" s="1"/>
  <c r="AZ2023" i="6"/>
  <c r="BB2023" i="6" s="1"/>
  <c r="AZ2027" i="6"/>
  <c r="BB2027" i="6" s="1"/>
  <c r="AZ2024" i="6"/>
  <c r="BB2024" i="6" s="1"/>
  <c r="AZ448" i="6"/>
  <c r="BB448" i="6" s="1"/>
  <c r="AZ449" i="6"/>
  <c r="BB449" i="6" s="1"/>
  <c r="AZ446" i="6"/>
  <c r="BB446" i="6" s="1"/>
  <c r="AZ450" i="6"/>
  <c r="BB450" i="6" s="1"/>
  <c r="AZ447" i="6"/>
  <c r="BB447" i="6" s="1"/>
  <c r="AZ451" i="6"/>
  <c r="BB451" i="6" s="1"/>
  <c r="AZ480" i="6"/>
  <c r="BB480" i="6" s="1"/>
  <c r="AZ481" i="6"/>
  <c r="BB481" i="6" s="1"/>
  <c r="AZ478" i="6"/>
  <c r="BB478" i="6" s="1"/>
  <c r="AZ482" i="6"/>
  <c r="BB482" i="6" s="1"/>
  <c r="AZ479" i="6"/>
  <c r="BB479" i="6" s="1"/>
  <c r="AZ483" i="6"/>
  <c r="BB483" i="6" s="1"/>
  <c r="AZ286" i="6"/>
  <c r="BB286" i="6" s="1"/>
  <c r="AZ290" i="6"/>
  <c r="BB290" i="6" s="1"/>
  <c r="AZ287" i="6"/>
  <c r="BB287" i="6" s="1"/>
  <c r="AZ291" i="6"/>
  <c r="BB291" i="6" s="1"/>
  <c r="AZ288" i="6"/>
  <c r="BB288" i="6" s="1"/>
  <c r="AZ289" i="6"/>
  <c r="BB289" i="6" s="1"/>
  <c r="AZ1160" i="6"/>
  <c r="BB1160" i="6" s="1"/>
  <c r="AZ1158" i="6"/>
  <c r="BB1158" i="6" s="1"/>
  <c r="AZ1162" i="6"/>
  <c r="BB1162" i="6" s="1"/>
  <c r="AZ1159" i="6"/>
  <c r="BB1159" i="6" s="1"/>
  <c r="AZ1163" i="6"/>
  <c r="BB1163" i="6" s="1"/>
  <c r="AZ1161" i="6"/>
  <c r="BB1161" i="6" s="1"/>
  <c r="AZ2417" i="6"/>
  <c r="BB2417" i="6" s="1"/>
  <c r="AZ2414" i="6"/>
  <c r="BB2414" i="6" s="1"/>
  <c r="AZ2418" i="6"/>
  <c r="BB2418" i="6" s="1"/>
  <c r="AZ2415" i="6"/>
  <c r="BB2415" i="6" s="1"/>
  <c r="AZ2419" i="6"/>
  <c r="BB2419" i="6" s="1"/>
  <c r="AZ2416" i="6"/>
  <c r="BB2416" i="6" s="1"/>
  <c r="AZ1087" i="6"/>
  <c r="BB1087" i="6" s="1"/>
  <c r="AZ1091" i="6"/>
  <c r="BB1091" i="6" s="1"/>
  <c r="AZ1088" i="6"/>
  <c r="BB1088" i="6" s="1"/>
  <c r="AZ1089" i="6"/>
  <c r="BB1089" i="6" s="1"/>
  <c r="AZ1086" i="6"/>
  <c r="BB1086" i="6" s="1"/>
  <c r="AZ1090" i="6"/>
  <c r="BB1090" i="6" s="1"/>
  <c r="AZ1279" i="6"/>
  <c r="BB1279" i="6" s="1"/>
  <c r="AZ1283" i="6"/>
  <c r="BB1283" i="6" s="1"/>
  <c r="AZ1280" i="6"/>
  <c r="BB1280" i="6" s="1"/>
  <c r="AZ1281" i="6"/>
  <c r="BB1281" i="6" s="1"/>
  <c r="AZ1278" i="6"/>
  <c r="BB1278" i="6" s="1"/>
  <c r="AZ1282" i="6"/>
  <c r="BB1282" i="6" s="1"/>
  <c r="AZ1361" i="6"/>
  <c r="BB1361" i="6" s="1"/>
  <c r="AZ1358" i="6"/>
  <c r="BB1358" i="6" s="1"/>
  <c r="AZ1362" i="6"/>
  <c r="BB1362" i="6" s="1"/>
  <c r="AZ1359" i="6"/>
  <c r="BB1359" i="6" s="1"/>
  <c r="AZ1363" i="6"/>
  <c r="BB1363" i="6" s="1"/>
  <c r="AZ1360" i="6"/>
  <c r="BB1360" i="6" s="1"/>
  <c r="AZ391" i="6"/>
  <c r="BB391" i="6" s="1"/>
  <c r="AZ395" i="6"/>
  <c r="BB395" i="6" s="1"/>
  <c r="AZ392" i="6"/>
  <c r="BB392" i="6" s="1"/>
  <c r="AZ390" i="6"/>
  <c r="BB390" i="6" s="1"/>
  <c r="AZ394" i="6"/>
  <c r="BB394" i="6" s="1"/>
  <c r="AZ393" i="6"/>
  <c r="BB393" i="6" s="1"/>
  <c r="AZ2135" i="6"/>
  <c r="BB2135" i="6" s="1"/>
  <c r="AZ2139" i="6"/>
  <c r="BB2139" i="6" s="1"/>
  <c r="AZ2136" i="6"/>
  <c r="BB2136" i="6" s="1"/>
  <c r="AZ2137" i="6"/>
  <c r="BB2137" i="6" s="1"/>
  <c r="AZ2134" i="6"/>
  <c r="BB2134" i="6" s="1"/>
  <c r="AZ2138" i="6"/>
  <c r="BB2138" i="6" s="1"/>
  <c r="AZ831" i="6"/>
  <c r="BB831" i="6" s="1"/>
  <c r="AZ835" i="6"/>
  <c r="BB835" i="6" s="1"/>
  <c r="AZ832" i="6"/>
  <c r="BB832" i="6" s="1"/>
  <c r="AZ833" i="6"/>
  <c r="BB833" i="6" s="1"/>
  <c r="AZ830" i="6"/>
  <c r="BB830" i="6" s="1"/>
  <c r="AZ834" i="6"/>
  <c r="BB834" i="6" s="1"/>
  <c r="AZ774" i="6"/>
  <c r="BB774" i="6" s="1"/>
  <c r="AZ778" i="6"/>
  <c r="BB778" i="6" s="1"/>
  <c r="AZ775" i="6"/>
  <c r="BB775" i="6" s="1"/>
  <c r="AZ779" i="6"/>
  <c r="BB779" i="6" s="1"/>
  <c r="AZ776" i="6"/>
  <c r="BB776" i="6" s="1"/>
  <c r="AZ777" i="6"/>
  <c r="BB777" i="6" s="1"/>
  <c r="AZ1398" i="6"/>
  <c r="BB1398" i="6" s="1"/>
  <c r="AZ1402" i="6"/>
  <c r="BB1402" i="6" s="1"/>
  <c r="AZ1399" i="6"/>
  <c r="BB1399" i="6" s="1"/>
  <c r="AZ1403" i="6"/>
  <c r="BB1403" i="6" s="1"/>
  <c r="AZ1400" i="6"/>
  <c r="BB1400" i="6" s="1"/>
  <c r="AZ1401" i="6"/>
  <c r="BB1401" i="6" s="1"/>
  <c r="AZ1751" i="6"/>
  <c r="BB1751" i="6" s="1"/>
  <c r="AZ1755" i="6"/>
  <c r="BB1755" i="6" s="1"/>
  <c r="AZ1752" i="6"/>
  <c r="BB1752" i="6" s="1"/>
  <c r="AZ1753" i="6"/>
  <c r="BB1753" i="6" s="1"/>
  <c r="AZ1750" i="6"/>
  <c r="BB1750" i="6" s="1"/>
  <c r="AZ1754" i="6"/>
  <c r="BB1754" i="6" s="1"/>
  <c r="AZ854" i="6"/>
  <c r="BB854" i="6" s="1"/>
  <c r="AZ858" i="6"/>
  <c r="BB858" i="6" s="1"/>
  <c r="AZ855" i="6"/>
  <c r="BB855" i="6" s="1"/>
  <c r="AZ859" i="6"/>
  <c r="BB859" i="6" s="1"/>
  <c r="AZ856" i="6"/>
  <c r="BB856" i="6" s="1"/>
  <c r="AZ857" i="6"/>
  <c r="BB857" i="6" s="1"/>
  <c r="AZ1902" i="6"/>
  <c r="BB1902" i="6" s="1"/>
  <c r="AZ1906" i="6"/>
  <c r="BB1906" i="6" s="1"/>
  <c r="AZ1903" i="6"/>
  <c r="BB1903" i="6" s="1"/>
  <c r="AZ1907" i="6"/>
  <c r="BB1907" i="6" s="1"/>
  <c r="AZ1904" i="6"/>
  <c r="BB1904" i="6" s="1"/>
  <c r="AZ1905" i="6"/>
  <c r="BB1905" i="6" s="1"/>
  <c r="AZ1265" i="6"/>
  <c r="BB1265" i="6" s="1"/>
  <c r="AZ1262" i="6"/>
  <c r="BB1262" i="6" s="1"/>
  <c r="AZ1266" i="6"/>
  <c r="BB1266" i="6" s="1"/>
  <c r="AZ1263" i="6"/>
  <c r="BB1263" i="6" s="1"/>
  <c r="AZ1267" i="6"/>
  <c r="BB1267" i="6" s="1"/>
  <c r="AZ1264" i="6"/>
  <c r="BB1264" i="6" s="1"/>
  <c r="AZ1430" i="6"/>
  <c r="BB1430" i="6" s="1"/>
  <c r="AZ1434" i="6"/>
  <c r="BB1434" i="6" s="1"/>
  <c r="AZ1431" i="6"/>
  <c r="BB1431" i="6" s="1"/>
  <c r="AZ1435" i="6"/>
  <c r="BB1435" i="6" s="1"/>
  <c r="AZ1432" i="6"/>
  <c r="BB1432" i="6" s="1"/>
  <c r="AZ1433" i="6"/>
  <c r="BB1433" i="6" s="1"/>
  <c r="AZ1302" i="6"/>
  <c r="BB1302" i="6" s="1"/>
  <c r="AZ1306" i="6"/>
  <c r="BB1306" i="6" s="1"/>
  <c r="AZ1303" i="6"/>
  <c r="BB1303" i="6" s="1"/>
  <c r="AZ1307" i="6"/>
  <c r="BB1307" i="6" s="1"/>
  <c r="AZ1304" i="6"/>
  <c r="BB1304" i="6" s="1"/>
  <c r="AZ1305" i="6"/>
  <c r="BB1305" i="6" s="1"/>
  <c r="AZ1393" i="6"/>
  <c r="BB1393" i="6" s="1"/>
  <c r="AZ1390" i="6"/>
  <c r="BB1390" i="6" s="1"/>
  <c r="AZ1394" i="6"/>
  <c r="BB1394" i="6" s="1"/>
  <c r="AZ1391" i="6"/>
  <c r="BB1391" i="6" s="1"/>
  <c r="AZ1395" i="6"/>
  <c r="BB1395" i="6" s="1"/>
  <c r="AZ1392" i="6"/>
  <c r="BB1392" i="6" s="1"/>
  <c r="AZ2231" i="6"/>
  <c r="BB2231" i="6" s="1"/>
  <c r="AZ2235" i="6"/>
  <c r="BB2235" i="6" s="1"/>
  <c r="AZ2232" i="6"/>
  <c r="BB2232" i="6" s="1"/>
  <c r="AZ2233" i="6"/>
  <c r="BB2233" i="6" s="1"/>
  <c r="AZ2230" i="6"/>
  <c r="BB2230" i="6" s="1"/>
  <c r="AZ2234" i="6"/>
  <c r="BB2234" i="6" s="1"/>
  <c r="AZ991" i="6"/>
  <c r="BB991" i="6" s="1"/>
  <c r="AZ995" i="6"/>
  <c r="BB995" i="6" s="1"/>
  <c r="AZ992" i="6"/>
  <c r="BB992" i="6" s="1"/>
  <c r="AZ993" i="6"/>
  <c r="BB993" i="6" s="1"/>
  <c r="AZ990" i="6"/>
  <c r="BB990" i="6" s="1"/>
  <c r="AZ994" i="6"/>
  <c r="BB994" i="6" s="1"/>
  <c r="AZ2208" i="6"/>
  <c r="BB2208" i="6" s="1"/>
  <c r="AZ2209" i="6"/>
  <c r="BB2209" i="6" s="1"/>
  <c r="AZ2206" i="6"/>
  <c r="BB2206" i="6" s="1"/>
  <c r="AZ2210" i="6"/>
  <c r="BB2210" i="6" s="1"/>
  <c r="AZ2207" i="6"/>
  <c r="BB2207" i="6" s="1"/>
  <c r="AZ2211" i="6"/>
  <c r="BB2211" i="6" s="1"/>
  <c r="AZ1366" i="6"/>
  <c r="BB1366" i="6" s="1"/>
  <c r="AZ1370" i="6"/>
  <c r="BB1370" i="6" s="1"/>
  <c r="AZ1367" i="6"/>
  <c r="BB1367" i="6" s="1"/>
  <c r="AZ1371" i="6"/>
  <c r="BB1371" i="6" s="1"/>
  <c r="AZ1368" i="6"/>
  <c r="BB1368" i="6" s="1"/>
  <c r="AZ1369" i="6"/>
  <c r="BB1369" i="6" s="1"/>
  <c r="AZ512" i="6"/>
  <c r="BB512" i="6" s="1"/>
  <c r="AZ513" i="6"/>
  <c r="BB513" i="6" s="1"/>
  <c r="AZ510" i="6"/>
  <c r="BB510" i="6" s="1"/>
  <c r="AZ514" i="6"/>
  <c r="BB514" i="6" s="1"/>
  <c r="AZ511" i="6"/>
  <c r="BB511" i="6" s="1"/>
  <c r="AZ515" i="6"/>
  <c r="BB515" i="6" s="1"/>
  <c r="AZ1064" i="6"/>
  <c r="BB1064" i="6" s="1"/>
  <c r="AZ1065" i="6"/>
  <c r="BB1065" i="6" s="1"/>
  <c r="AZ1062" i="6"/>
  <c r="BB1062" i="6" s="1"/>
  <c r="AZ1066" i="6"/>
  <c r="BB1066" i="6" s="1"/>
  <c r="AZ1063" i="6"/>
  <c r="BB1063" i="6" s="1"/>
  <c r="AZ1067" i="6"/>
  <c r="BB1067" i="6" s="1"/>
  <c r="AZ1512" i="6"/>
  <c r="BB1512" i="6" s="1"/>
  <c r="AZ1513" i="6"/>
  <c r="BB1513" i="6" s="1"/>
  <c r="AZ1511" i="6"/>
  <c r="BB1511" i="6" s="1"/>
  <c r="AZ1515" i="6"/>
  <c r="BB1515" i="6" s="1"/>
  <c r="AZ1510" i="6"/>
  <c r="BB1510" i="6" s="1"/>
  <c r="AZ1514" i="6"/>
  <c r="BB1514" i="6" s="1"/>
  <c r="AZ927" i="6"/>
  <c r="BB927" i="6" s="1"/>
  <c r="AZ931" i="6"/>
  <c r="BB931" i="6" s="1"/>
  <c r="AZ928" i="6"/>
  <c r="BB928" i="6" s="1"/>
  <c r="AZ929" i="6"/>
  <c r="BB929" i="6" s="1"/>
  <c r="AZ926" i="6"/>
  <c r="BB926" i="6" s="1"/>
  <c r="AZ930" i="6"/>
  <c r="BB930" i="6" s="1"/>
  <c r="AZ1535" i="6"/>
  <c r="BB1535" i="6" s="1"/>
  <c r="AZ1539" i="6"/>
  <c r="BB1539" i="6" s="1"/>
  <c r="AZ1536" i="6"/>
  <c r="BB1536" i="6" s="1"/>
  <c r="AZ1534" i="6"/>
  <c r="BB1534" i="6" s="1"/>
  <c r="AZ1538" i="6"/>
  <c r="BB1538" i="6" s="1"/>
  <c r="AZ1537" i="6"/>
  <c r="BB1537" i="6" s="1"/>
  <c r="AZ1192" i="6"/>
  <c r="BB1192" i="6" s="1"/>
  <c r="AZ1193" i="6"/>
  <c r="BB1193" i="6" s="1"/>
  <c r="AZ1190" i="6"/>
  <c r="BB1190" i="6" s="1"/>
  <c r="AZ1194" i="6"/>
  <c r="BB1194" i="6" s="1"/>
  <c r="AZ1191" i="6"/>
  <c r="BB1191" i="6" s="1"/>
  <c r="AZ1195" i="6"/>
  <c r="BB1195" i="6" s="1"/>
  <c r="AZ904" i="6"/>
  <c r="BB904" i="6" s="1"/>
  <c r="AZ905" i="6"/>
  <c r="BB905" i="6" s="1"/>
  <c r="AZ902" i="6"/>
  <c r="BB902" i="6" s="1"/>
  <c r="AZ906" i="6"/>
  <c r="BB906" i="6" s="1"/>
  <c r="AZ903" i="6"/>
  <c r="BB903" i="6" s="1"/>
  <c r="AZ907" i="6"/>
  <c r="BB907" i="6" s="1"/>
  <c r="AZ2263" i="6"/>
  <c r="BB2263" i="6" s="1"/>
  <c r="AZ2267" i="6"/>
  <c r="BB2267" i="6" s="1"/>
  <c r="AZ2264" i="6"/>
  <c r="BB2264" i="6" s="1"/>
  <c r="AZ2265" i="6"/>
  <c r="BB2265" i="6" s="1"/>
  <c r="AZ2262" i="6"/>
  <c r="BB2262" i="6" s="1"/>
  <c r="AZ2266" i="6"/>
  <c r="BB2266" i="6" s="1"/>
  <c r="AZ240" i="6"/>
  <c r="BB240" i="6" s="1"/>
  <c r="AZ241" i="6"/>
  <c r="BB241" i="6" s="1"/>
  <c r="AZ238" i="6"/>
  <c r="BB238" i="6" s="1"/>
  <c r="AZ242" i="6"/>
  <c r="BB242" i="6" s="1"/>
  <c r="AZ239" i="6"/>
  <c r="BB239" i="6" s="1"/>
  <c r="AZ243" i="6"/>
  <c r="BB243" i="6" s="1"/>
  <c r="AZ2281" i="6"/>
  <c r="BB2281" i="6" s="1"/>
  <c r="AZ2278" i="6"/>
  <c r="BB2278" i="6" s="1"/>
  <c r="AZ2282" i="6"/>
  <c r="BB2282" i="6" s="1"/>
  <c r="AZ2279" i="6"/>
  <c r="BB2279" i="6" s="1"/>
  <c r="AZ2283" i="6"/>
  <c r="BB2283" i="6" s="1"/>
  <c r="AZ2280" i="6"/>
  <c r="BB2280" i="6" s="1"/>
  <c r="AZ799" i="6"/>
  <c r="BB799" i="6" s="1"/>
  <c r="AZ803" i="6"/>
  <c r="BB803" i="6" s="1"/>
  <c r="AZ800" i="6"/>
  <c r="BB800" i="6" s="1"/>
  <c r="AZ801" i="6"/>
  <c r="BB801" i="6" s="1"/>
  <c r="AZ798" i="6"/>
  <c r="BB798" i="6" s="1"/>
  <c r="AZ802" i="6"/>
  <c r="BB802" i="6" s="1"/>
  <c r="AZ1646" i="6"/>
  <c r="BB1646" i="6" s="1"/>
  <c r="AZ1650" i="6"/>
  <c r="BB1650" i="6" s="1"/>
  <c r="AZ1647" i="6"/>
  <c r="BB1647" i="6" s="1"/>
  <c r="AZ1651" i="6"/>
  <c r="BB1651" i="6" s="1"/>
  <c r="AZ1648" i="6"/>
  <c r="BB1648" i="6" s="1"/>
  <c r="AZ1649" i="6"/>
  <c r="BB1649" i="6" s="1"/>
  <c r="AZ327" i="6"/>
  <c r="BB327" i="6" s="1"/>
  <c r="AZ331" i="6"/>
  <c r="BB331" i="6" s="1"/>
  <c r="AZ328" i="6"/>
  <c r="BB328" i="6" s="1"/>
  <c r="AZ329" i="6"/>
  <c r="BB329" i="6" s="1"/>
  <c r="AZ326" i="6"/>
  <c r="BB326" i="6" s="1"/>
  <c r="AZ330" i="6"/>
  <c r="BB330" i="6" s="1"/>
  <c r="AZ2358" i="6"/>
  <c r="BB2358" i="6" s="1"/>
  <c r="AZ2362" i="6"/>
  <c r="BB2362" i="6" s="1"/>
  <c r="AZ2359" i="6"/>
  <c r="BB2359" i="6" s="1"/>
  <c r="AZ2363" i="6"/>
  <c r="BB2363" i="6" s="1"/>
  <c r="AZ2360" i="6"/>
  <c r="BB2360" i="6" s="1"/>
  <c r="AZ2361" i="6"/>
  <c r="BB2361" i="6" s="1"/>
  <c r="AZ808" i="6"/>
  <c r="BB808" i="6" s="1"/>
  <c r="AZ809" i="6"/>
  <c r="BB809" i="6" s="1"/>
  <c r="AZ806" i="6"/>
  <c r="BB806" i="6" s="1"/>
  <c r="AZ810" i="6"/>
  <c r="BB810" i="6" s="1"/>
  <c r="AZ807" i="6"/>
  <c r="BB807" i="6" s="1"/>
  <c r="AZ811" i="6"/>
  <c r="BB811" i="6" s="1"/>
  <c r="AZ1032" i="6"/>
  <c r="BB1032" i="6" s="1"/>
  <c r="AZ1033" i="6"/>
  <c r="BB1033" i="6" s="1"/>
  <c r="AZ1030" i="6"/>
  <c r="BB1030" i="6" s="1"/>
  <c r="AZ1034" i="6"/>
  <c r="BB1034" i="6" s="1"/>
  <c r="AZ1031" i="6"/>
  <c r="BB1031" i="6" s="1"/>
  <c r="AZ1035" i="6"/>
  <c r="BB1035" i="6" s="1"/>
  <c r="AZ1521" i="6"/>
  <c r="BB1521" i="6" s="1"/>
  <c r="AZ1518" i="6"/>
  <c r="BB1518" i="6" s="1"/>
  <c r="AZ1522" i="6"/>
  <c r="BB1522" i="6" s="1"/>
  <c r="AZ1520" i="6"/>
  <c r="BB1520" i="6" s="1"/>
  <c r="AZ1523" i="6"/>
  <c r="BB1523" i="6" s="1"/>
  <c r="AZ1519" i="6"/>
  <c r="BB1519" i="6" s="1"/>
  <c r="AZ2249" i="6"/>
  <c r="BB2249" i="6" s="1"/>
  <c r="AZ2246" i="6"/>
  <c r="BB2246" i="6" s="1"/>
  <c r="AZ2250" i="6"/>
  <c r="BB2250" i="6" s="1"/>
  <c r="AZ2247" i="6"/>
  <c r="BB2247" i="6" s="1"/>
  <c r="AZ2251" i="6"/>
  <c r="BB2251" i="6" s="1"/>
  <c r="AZ2248" i="6"/>
  <c r="BB2248" i="6" s="1"/>
  <c r="AZ377" i="6"/>
  <c r="BB377" i="6" s="1"/>
  <c r="AZ374" i="6"/>
  <c r="BB374" i="6" s="1"/>
  <c r="AZ378" i="6"/>
  <c r="BB378" i="6" s="1"/>
  <c r="AZ375" i="6"/>
  <c r="BB375" i="6" s="1"/>
  <c r="AZ379" i="6"/>
  <c r="BB379" i="6" s="1"/>
  <c r="AZ376" i="6"/>
  <c r="BB376" i="6" s="1"/>
  <c r="AZ272" i="6"/>
  <c r="BB272" i="6" s="1"/>
  <c r="AZ273" i="6"/>
  <c r="BB273" i="6" s="1"/>
  <c r="AZ270" i="6"/>
  <c r="BB270" i="6" s="1"/>
  <c r="AZ274" i="6"/>
  <c r="BB274" i="6" s="1"/>
  <c r="AZ271" i="6"/>
  <c r="BB271" i="6" s="1"/>
  <c r="AZ275" i="6"/>
  <c r="BB275" i="6" s="1"/>
  <c r="AZ1632" i="6"/>
  <c r="BB1632" i="6" s="1"/>
  <c r="AZ1633" i="6"/>
  <c r="BB1633" i="6" s="1"/>
  <c r="AZ1630" i="6"/>
  <c r="BB1630" i="6" s="1"/>
  <c r="AZ1634" i="6"/>
  <c r="BB1634" i="6" s="1"/>
  <c r="AZ1631" i="6"/>
  <c r="BB1631" i="6" s="1"/>
  <c r="AZ1635" i="6"/>
  <c r="BB1635" i="6" s="1"/>
  <c r="AZ1320" i="6"/>
  <c r="BB1320" i="6" s="1"/>
  <c r="AZ1321" i="6"/>
  <c r="BB1321" i="6" s="1"/>
  <c r="AZ1318" i="6"/>
  <c r="BB1318" i="6" s="1"/>
  <c r="AZ1322" i="6"/>
  <c r="BB1322" i="6" s="1"/>
  <c r="AZ1319" i="6"/>
  <c r="BB1319" i="6" s="1"/>
  <c r="AZ1323" i="6"/>
  <c r="BB1323" i="6" s="1"/>
  <c r="AZ2254" i="6"/>
  <c r="BB2254" i="6" s="1"/>
  <c r="AZ2258" i="6"/>
  <c r="BB2258" i="6" s="1"/>
  <c r="AZ2255" i="6"/>
  <c r="BB2255" i="6" s="1"/>
  <c r="AZ2259" i="6"/>
  <c r="BB2259" i="6" s="1"/>
  <c r="AZ2256" i="6"/>
  <c r="BB2256" i="6" s="1"/>
  <c r="AZ2257" i="6"/>
  <c r="BB2257" i="6" s="1"/>
  <c r="AZ2190" i="6"/>
  <c r="BB2190" i="6" s="1"/>
  <c r="AZ2194" i="6"/>
  <c r="BB2194" i="6" s="1"/>
  <c r="AZ2191" i="6"/>
  <c r="BB2191" i="6" s="1"/>
  <c r="AZ2195" i="6"/>
  <c r="BB2195" i="6" s="1"/>
  <c r="AZ2192" i="6"/>
  <c r="BB2192" i="6" s="1"/>
  <c r="AZ2193" i="6"/>
  <c r="BB2193" i="6" s="1"/>
  <c r="AZ1233" i="6"/>
  <c r="BB1233" i="6" s="1"/>
  <c r="AZ1230" i="6"/>
  <c r="BB1230" i="6" s="1"/>
  <c r="AZ1234" i="6"/>
  <c r="BB1234" i="6" s="1"/>
  <c r="AZ1231" i="6"/>
  <c r="BB1231" i="6" s="1"/>
  <c r="AZ1235" i="6"/>
  <c r="BB1235" i="6" s="1"/>
  <c r="AZ1232" i="6"/>
  <c r="BB1232" i="6" s="1"/>
  <c r="AZ1494" i="6"/>
  <c r="BB1494" i="6" s="1"/>
  <c r="AZ1498" i="6"/>
  <c r="BB1498" i="6" s="1"/>
  <c r="AZ1495" i="6"/>
  <c r="BB1495" i="6" s="1"/>
  <c r="AZ1499" i="6"/>
  <c r="BB1499" i="6" s="1"/>
  <c r="AZ1496" i="6"/>
  <c r="BB1496" i="6" s="1"/>
  <c r="AZ1497" i="6"/>
  <c r="BB1497" i="6" s="1"/>
  <c r="AZ1934" i="6"/>
  <c r="BB1934" i="6" s="1"/>
  <c r="AZ1938" i="6"/>
  <c r="BB1938" i="6" s="1"/>
  <c r="AZ1935" i="6"/>
  <c r="BB1935" i="6" s="1"/>
  <c r="AZ1939" i="6"/>
  <c r="BB1939" i="6" s="1"/>
  <c r="AZ1936" i="6"/>
  <c r="BB1936" i="6" s="1"/>
  <c r="AZ1937" i="6"/>
  <c r="BB1937" i="6" s="1"/>
  <c r="AZ1151" i="6"/>
  <c r="BB1151" i="6" s="1"/>
  <c r="AZ1155" i="6"/>
  <c r="BB1155" i="6" s="1"/>
  <c r="AZ1152" i="6"/>
  <c r="BB1152" i="6" s="1"/>
  <c r="AZ1153" i="6"/>
  <c r="BB1153" i="6" s="1"/>
  <c r="AZ1150" i="6"/>
  <c r="BB1150" i="6" s="1"/>
  <c r="AZ1154" i="6"/>
  <c r="BB1154" i="6" s="1"/>
  <c r="AZ1838" i="6"/>
  <c r="BB1838" i="6" s="1"/>
  <c r="AZ1842" i="6"/>
  <c r="BB1842" i="6" s="1"/>
  <c r="AZ1839" i="6"/>
  <c r="BB1839" i="6" s="1"/>
  <c r="AZ1843" i="6"/>
  <c r="BB1843" i="6" s="1"/>
  <c r="AZ1840" i="6"/>
  <c r="BB1840" i="6" s="1"/>
  <c r="AZ1841" i="6"/>
  <c r="BB1841" i="6" s="1"/>
  <c r="AZ1673" i="6"/>
  <c r="BB1673" i="6" s="1"/>
  <c r="AZ1670" i="6"/>
  <c r="BB1670" i="6" s="1"/>
  <c r="AZ1674" i="6"/>
  <c r="BB1674" i="6" s="1"/>
  <c r="AZ1671" i="6"/>
  <c r="BB1671" i="6" s="1"/>
  <c r="AZ1675" i="6"/>
  <c r="BB1675" i="6" s="1"/>
  <c r="AZ1672" i="6"/>
  <c r="BB1672" i="6" s="1"/>
  <c r="AZ881" i="6"/>
  <c r="BB881" i="6" s="1"/>
  <c r="AZ878" i="6"/>
  <c r="BB878" i="6" s="1"/>
  <c r="AZ882" i="6"/>
  <c r="BB882" i="6" s="1"/>
  <c r="AZ879" i="6"/>
  <c r="BB879" i="6" s="1"/>
  <c r="AZ883" i="6"/>
  <c r="BB883" i="6" s="1"/>
  <c r="AZ880" i="6"/>
  <c r="BB880" i="6" s="1"/>
  <c r="AZ1270" i="6"/>
  <c r="BB1270" i="6" s="1"/>
  <c r="AZ1274" i="6"/>
  <c r="BB1274" i="6" s="1"/>
  <c r="AZ1271" i="6"/>
  <c r="BB1271" i="6" s="1"/>
  <c r="AZ1275" i="6"/>
  <c r="BB1275" i="6" s="1"/>
  <c r="AZ1272" i="6"/>
  <c r="BB1272" i="6" s="1"/>
  <c r="AZ1273" i="6"/>
  <c r="BB1273" i="6" s="1"/>
  <c r="AZ622" i="6"/>
  <c r="BB622" i="6" s="1"/>
  <c r="AZ626" i="6"/>
  <c r="BB626" i="6" s="1"/>
  <c r="AZ623" i="6"/>
  <c r="BB623" i="6" s="1"/>
  <c r="AZ627" i="6"/>
  <c r="BB627" i="6" s="1"/>
  <c r="AZ624" i="6"/>
  <c r="BB624" i="6" s="1"/>
  <c r="AZ625" i="6"/>
  <c r="BB625" i="6" s="1"/>
  <c r="AZ2376" i="6"/>
  <c r="BB2376" i="6" s="1"/>
  <c r="AZ2377" i="6"/>
  <c r="BB2377" i="6" s="1"/>
  <c r="AZ2374" i="6"/>
  <c r="BB2374" i="6" s="1"/>
  <c r="AZ2378" i="6"/>
  <c r="BB2378" i="6" s="1"/>
  <c r="AZ2375" i="6"/>
  <c r="BB2375" i="6" s="1"/>
  <c r="AZ2379" i="6"/>
  <c r="BB2379" i="6" s="1"/>
  <c r="AZ1544" i="6"/>
  <c r="BB1544" i="6" s="1"/>
  <c r="AZ1543" i="6"/>
  <c r="BB1543" i="6" s="1"/>
  <c r="AZ1547" i="6"/>
  <c r="BB1547" i="6" s="1"/>
  <c r="AZ1542" i="6"/>
  <c r="BB1542" i="6" s="1"/>
  <c r="AZ1545" i="6"/>
  <c r="BB1545" i="6" s="1"/>
  <c r="AZ1546" i="6"/>
  <c r="BB1546" i="6" s="1"/>
  <c r="AZ1609" i="6"/>
  <c r="BB1609" i="6" s="1"/>
  <c r="AZ1606" i="6"/>
  <c r="BB1606" i="6" s="1"/>
  <c r="AZ1610" i="6"/>
  <c r="BB1610" i="6" s="1"/>
  <c r="AZ1607" i="6"/>
  <c r="BB1607" i="6" s="1"/>
  <c r="AZ1611" i="6"/>
  <c r="BB1611" i="6" s="1"/>
  <c r="AZ1608" i="6"/>
  <c r="BB1608" i="6" s="1"/>
  <c r="AZ1769" i="6"/>
  <c r="BB1769" i="6" s="1"/>
  <c r="AZ1766" i="6"/>
  <c r="BB1766" i="6" s="1"/>
  <c r="AZ1770" i="6"/>
  <c r="BB1770" i="6" s="1"/>
  <c r="AZ1767" i="6"/>
  <c r="BB1767" i="6" s="1"/>
  <c r="AZ1771" i="6"/>
  <c r="BB1771" i="6" s="1"/>
  <c r="AZ1768" i="6"/>
  <c r="BB1768" i="6" s="1"/>
  <c r="AZ713" i="6"/>
  <c r="BB713" i="6" s="1"/>
  <c r="AZ710" i="6"/>
  <c r="BB710" i="6" s="1"/>
  <c r="AZ714" i="6"/>
  <c r="BB714" i="6" s="1"/>
  <c r="AZ711" i="6"/>
  <c r="BB711" i="6" s="1"/>
  <c r="AZ715" i="6"/>
  <c r="BB715" i="6" s="1"/>
  <c r="AZ712" i="6"/>
  <c r="BB712" i="6" s="1"/>
  <c r="AZ617" i="6"/>
  <c r="BB617" i="6" s="1"/>
  <c r="AZ614" i="6"/>
  <c r="BB614" i="6" s="1"/>
  <c r="AZ618" i="6"/>
  <c r="BB618" i="6" s="1"/>
  <c r="AZ615" i="6"/>
  <c r="BB615" i="6" s="1"/>
  <c r="AZ619" i="6"/>
  <c r="BB619" i="6" s="1"/>
  <c r="AZ616" i="6"/>
  <c r="BB616" i="6" s="1"/>
  <c r="AZ840" i="6"/>
  <c r="BB840" i="6" s="1"/>
  <c r="AZ841" i="6"/>
  <c r="BB841" i="6" s="1"/>
  <c r="AZ838" i="6"/>
  <c r="BB838" i="6" s="1"/>
  <c r="AZ842" i="6"/>
  <c r="BB842" i="6" s="1"/>
  <c r="AZ839" i="6"/>
  <c r="BB839" i="6" s="1"/>
  <c r="AZ843" i="6"/>
  <c r="BB843" i="6" s="1"/>
  <c r="AZ1503" i="6"/>
  <c r="BB1503" i="6" s="1"/>
  <c r="AZ1507" i="6"/>
  <c r="BB1507" i="6" s="1"/>
  <c r="AZ1504" i="6"/>
  <c r="BB1504" i="6" s="1"/>
  <c r="AZ1502" i="6"/>
  <c r="BB1502" i="6" s="1"/>
  <c r="AZ1506" i="6"/>
  <c r="BB1506" i="6" s="1"/>
  <c r="AZ1505" i="6"/>
  <c r="BB1505" i="6" s="1"/>
  <c r="AZ1334" i="6"/>
  <c r="BB1334" i="6" s="1"/>
  <c r="AZ1338" i="6"/>
  <c r="BB1338" i="6" s="1"/>
  <c r="AZ1335" i="6"/>
  <c r="BB1335" i="6" s="1"/>
  <c r="AZ1339" i="6"/>
  <c r="BB1339" i="6" s="1"/>
  <c r="AZ1336" i="6"/>
  <c r="BB1336" i="6" s="1"/>
  <c r="AZ1337" i="6"/>
  <c r="BB1337" i="6" s="1"/>
  <c r="AZ1582" i="6"/>
  <c r="BB1582" i="6" s="1"/>
  <c r="AZ1586" i="6"/>
  <c r="BB1586" i="6" s="1"/>
  <c r="AZ1583" i="6"/>
  <c r="BB1583" i="6" s="1"/>
  <c r="AZ1587" i="6"/>
  <c r="BB1587" i="6" s="1"/>
  <c r="AZ1584" i="6"/>
  <c r="BB1584" i="6" s="1"/>
  <c r="AZ1585" i="6"/>
  <c r="BB1585" i="6" s="1"/>
  <c r="AZ1096" i="6"/>
  <c r="BB1096" i="6" s="1"/>
  <c r="AZ1097" i="6"/>
  <c r="BB1097" i="6" s="1"/>
  <c r="AZ1094" i="6"/>
  <c r="BB1094" i="6" s="1"/>
  <c r="AZ1098" i="6"/>
  <c r="BB1098" i="6" s="1"/>
  <c r="AZ1095" i="6"/>
  <c r="BB1095" i="6" s="1"/>
  <c r="AZ1099" i="6"/>
  <c r="BB1099" i="6" s="1"/>
  <c r="AZ1343" i="6"/>
  <c r="BB1343" i="6" s="1"/>
  <c r="AZ1347" i="6"/>
  <c r="BB1347" i="6" s="1"/>
  <c r="AZ1344" i="6"/>
  <c r="BB1344" i="6" s="1"/>
  <c r="AZ1345" i="6"/>
  <c r="BB1345" i="6" s="1"/>
  <c r="AZ1342" i="6"/>
  <c r="BB1342" i="6" s="1"/>
  <c r="AZ1346" i="6"/>
  <c r="BB1346" i="6" s="1"/>
  <c r="AZ318" i="6"/>
  <c r="BB318" i="6" s="1"/>
  <c r="AZ322" i="6"/>
  <c r="BB322" i="6" s="1"/>
  <c r="AZ319" i="6"/>
  <c r="BB319" i="6" s="1"/>
  <c r="AZ323" i="6"/>
  <c r="BB323" i="6" s="1"/>
  <c r="AZ320" i="6"/>
  <c r="BB320" i="6" s="1"/>
  <c r="AZ321" i="6"/>
  <c r="BB321" i="6" s="1"/>
  <c r="AZ1457" i="6"/>
  <c r="BB1457" i="6" s="1"/>
  <c r="AZ1454" i="6"/>
  <c r="BB1454" i="6" s="1"/>
  <c r="AZ1458" i="6"/>
  <c r="BB1458" i="6" s="1"/>
  <c r="AZ1455" i="6"/>
  <c r="BB1455" i="6" s="1"/>
  <c r="AZ1459" i="6"/>
  <c r="BB1459" i="6" s="1"/>
  <c r="AZ1456" i="6"/>
  <c r="BB1456" i="6" s="1"/>
  <c r="AZ439" i="6"/>
  <c r="BB439" i="6" s="1"/>
  <c r="AZ443" i="6"/>
  <c r="BB443" i="6" s="1"/>
  <c r="AZ440" i="6"/>
  <c r="BB440" i="6" s="1"/>
  <c r="AZ441" i="6"/>
  <c r="BB441" i="6" s="1"/>
  <c r="AZ438" i="6"/>
  <c r="BB438" i="6" s="1"/>
  <c r="AZ442" i="6"/>
  <c r="BB442" i="6" s="1"/>
  <c r="AZ872" i="6"/>
  <c r="BB872" i="6" s="1"/>
  <c r="AZ873" i="6"/>
  <c r="BB873" i="6" s="1"/>
  <c r="AZ870" i="6"/>
  <c r="BB870" i="6" s="1"/>
  <c r="AZ874" i="6"/>
  <c r="BB874" i="6" s="1"/>
  <c r="AZ871" i="6"/>
  <c r="BB871" i="6" s="1"/>
  <c r="AZ875" i="6"/>
  <c r="BB875" i="6" s="1"/>
  <c r="AZ1384" i="6"/>
  <c r="BB1384" i="6" s="1"/>
  <c r="AZ1385" i="6"/>
  <c r="BB1385" i="6" s="1"/>
  <c r="AZ1382" i="6"/>
  <c r="BB1382" i="6" s="1"/>
  <c r="AZ1386" i="6"/>
  <c r="BB1386" i="6" s="1"/>
  <c r="AZ1383" i="6"/>
  <c r="BB1383" i="6" s="1"/>
  <c r="AZ1387" i="6"/>
  <c r="BB1387" i="6" s="1"/>
  <c r="AZ1664" i="6"/>
  <c r="BB1664" i="6" s="1"/>
  <c r="AZ1665" i="6"/>
  <c r="BB1665" i="6" s="1"/>
  <c r="AZ1662" i="6"/>
  <c r="BB1662" i="6" s="1"/>
  <c r="AZ1666" i="6"/>
  <c r="BB1666" i="6" s="1"/>
  <c r="AZ1663" i="6"/>
  <c r="BB1663" i="6" s="1"/>
  <c r="AZ1667" i="6"/>
  <c r="BB1667" i="6" s="1"/>
  <c r="AZ736" i="6"/>
  <c r="BB736" i="6" s="1"/>
  <c r="AZ737" i="6"/>
  <c r="BB737" i="6" s="1"/>
  <c r="AZ734" i="6"/>
  <c r="BB734" i="6" s="1"/>
  <c r="AZ738" i="6"/>
  <c r="BB738" i="6" s="1"/>
  <c r="AZ735" i="6"/>
  <c r="BB735" i="6" s="1"/>
  <c r="AZ739" i="6"/>
  <c r="BB739" i="6" s="1"/>
  <c r="AZ1760" i="6"/>
  <c r="BB1760" i="6" s="1"/>
  <c r="AZ1761" i="6"/>
  <c r="BB1761" i="6" s="1"/>
  <c r="AZ1758" i="6"/>
  <c r="BB1758" i="6" s="1"/>
  <c r="AZ1762" i="6"/>
  <c r="BB1762" i="6" s="1"/>
  <c r="AZ1759" i="6"/>
  <c r="BB1759" i="6" s="1"/>
  <c r="AZ1763" i="6"/>
  <c r="BB1763" i="6" s="1"/>
  <c r="AZ1119" i="6"/>
  <c r="BB1119" i="6" s="1"/>
  <c r="AZ1123" i="6"/>
  <c r="BB1123" i="6" s="1"/>
  <c r="AZ1120" i="6"/>
  <c r="BB1120" i="6" s="1"/>
  <c r="AZ1121" i="6"/>
  <c r="BB1121" i="6" s="1"/>
  <c r="AZ1118" i="6"/>
  <c r="BB1118" i="6" s="1"/>
  <c r="AZ1122" i="6"/>
  <c r="BB1122" i="6" s="1"/>
  <c r="AZ526" i="6"/>
  <c r="BB526" i="6" s="1"/>
  <c r="AZ530" i="6"/>
  <c r="BB530" i="6" s="1"/>
  <c r="AZ527" i="6"/>
  <c r="BB527" i="6" s="1"/>
  <c r="AZ531" i="6"/>
  <c r="BB531" i="6" s="1"/>
  <c r="AZ528" i="6"/>
  <c r="BB528" i="6" s="1"/>
  <c r="AZ529" i="6"/>
  <c r="BB529" i="6" s="1"/>
  <c r="AZ2094" i="6"/>
  <c r="BB2094" i="6" s="1"/>
  <c r="AZ2098" i="6"/>
  <c r="BB2098" i="6" s="1"/>
  <c r="AZ2095" i="6"/>
  <c r="BB2095" i="6" s="1"/>
  <c r="AZ2099" i="6"/>
  <c r="BB2099" i="6" s="1"/>
  <c r="AZ2096" i="6"/>
  <c r="BB2096" i="6" s="1"/>
  <c r="AZ2097" i="6"/>
  <c r="BB2097" i="6" s="1"/>
  <c r="AZ950" i="6"/>
  <c r="BB950" i="6" s="1"/>
  <c r="AZ954" i="6"/>
  <c r="BB954" i="6" s="1"/>
  <c r="AZ951" i="6"/>
  <c r="BB951" i="6" s="1"/>
  <c r="AZ955" i="6"/>
  <c r="BB955" i="6" s="1"/>
  <c r="AZ952" i="6"/>
  <c r="BB952" i="6" s="1"/>
  <c r="AZ953" i="6"/>
  <c r="BB953" i="6" s="1"/>
  <c r="AZ1201" i="6"/>
  <c r="BB1201" i="6" s="1"/>
  <c r="AZ1198" i="6"/>
  <c r="BB1198" i="6" s="1"/>
  <c r="AZ1202" i="6"/>
  <c r="BB1202" i="6" s="1"/>
  <c r="AZ1199" i="6"/>
  <c r="BB1199" i="6" s="1"/>
  <c r="AZ1203" i="6"/>
  <c r="BB1203" i="6" s="1"/>
  <c r="AZ1200" i="6"/>
  <c r="BB1200" i="6" s="1"/>
  <c r="AZ30" i="6"/>
  <c r="BB30" i="6" s="1"/>
  <c r="AZ34" i="6"/>
  <c r="BB34" i="6" s="1"/>
  <c r="AZ31" i="6"/>
  <c r="BB31" i="6" s="1"/>
  <c r="AZ35" i="6"/>
  <c r="BB35" i="6" s="1"/>
  <c r="AZ32" i="6"/>
  <c r="BB32" i="6" s="1"/>
  <c r="AZ33" i="6"/>
  <c r="BB33" i="6" s="1"/>
  <c r="AZ945" i="6"/>
  <c r="BB945" i="6" s="1"/>
  <c r="AZ942" i="6"/>
  <c r="BB942" i="6" s="1"/>
  <c r="AZ946" i="6"/>
  <c r="BB946" i="6" s="1"/>
  <c r="AZ943" i="6"/>
  <c r="BB943" i="6" s="1"/>
  <c r="AZ947" i="6"/>
  <c r="BB947" i="6" s="1"/>
  <c r="AZ944" i="6"/>
  <c r="BB944" i="6" s="1"/>
  <c r="AZ2335" i="6"/>
  <c r="BB2335" i="6" s="1"/>
  <c r="AZ2339" i="6"/>
  <c r="BB2339" i="6" s="1"/>
  <c r="AZ2336" i="6"/>
  <c r="BB2336" i="6" s="1"/>
  <c r="AZ2337" i="6"/>
  <c r="BB2337" i="6" s="1"/>
  <c r="AZ2334" i="6"/>
  <c r="BB2334" i="6" s="1"/>
  <c r="AZ2338" i="6"/>
  <c r="BB2338" i="6" s="1"/>
  <c r="AZ430" i="6"/>
  <c r="BB430" i="6" s="1"/>
  <c r="AZ434" i="6"/>
  <c r="BB434" i="6" s="1"/>
  <c r="AZ431" i="6"/>
  <c r="BB431" i="6" s="1"/>
  <c r="AZ435" i="6"/>
  <c r="BB435" i="6" s="1"/>
  <c r="AZ432" i="6"/>
  <c r="BB432" i="6" s="1"/>
  <c r="AZ433" i="6"/>
  <c r="BB433" i="6" s="1"/>
  <c r="AZ1888" i="6"/>
  <c r="BB1888" i="6" s="1"/>
  <c r="AZ1889" i="6"/>
  <c r="BB1889" i="6" s="1"/>
  <c r="AZ1886" i="6"/>
  <c r="BB1886" i="6" s="1"/>
  <c r="AZ1890" i="6"/>
  <c r="BB1890" i="6" s="1"/>
  <c r="AZ1887" i="6"/>
  <c r="BB1887" i="6" s="1"/>
  <c r="AZ1891" i="6"/>
  <c r="BB1891" i="6" s="1"/>
  <c r="AZ1329" i="6"/>
  <c r="BB1329" i="6" s="1"/>
  <c r="AZ1326" i="6"/>
  <c r="BB1326" i="6" s="1"/>
  <c r="AZ1330" i="6"/>
  <c r="BB1330" i="6" s="1"/>
  <c r="AZ1327" i="6"/>
  <c r="BB1327" i="6" s="1"/>
  <c r="AZ1331" i="6"/>
  <c r="BB1331" i="6" s="1"/>
  <c r="AZ1328" i="6"/>
  <c r="BB1328" i="6" s="1"/>
  <c r="AZ1737" i="6"/>
  <c r="BB1737" i="6" s="1"/>
  <c r="AZ1734" i="6"/>
  <c r="BB1734" i="6" s="1"/>
  <c r="AZ1738" i="6"/>
  <c r="BB1738" i="6" s="1"/>
  <c r="AZ1735" i="6"/>
  <c r="BB1735" i="6" s="1"/>
  <c r="AZ1739" i="6"/>
  <c r="BB1739" i="6" s="1"/>
  <c r="AZ1736" i="6"/>
  <c r="BB1736" i="6" s="1"/>
  <c r="AZ263" i="6"/>
  <c r="BB263" i="6" s="1"/>
  <c r="AZ267" i="6"/>
  <c r="BB267" i="6" s="1"/>
  <c r="AZ264" i="6"/>
  <c r="BB264" i="6" s="1"/>
  <c r="AZ265" i="6"/>
  <c r="BB265" i="6" s="1"/>
  <c r="AZ262" i="6"/>
  <c r="BB262" i="6" s="1"/>
  <c r="AZ266" i="6"/>
  <c r="BB266" i="6" s="1"/>
  <c r="AZ1856" i="6"/>
  <c r="BB1856" i="6" s="1"/>
  <c r="AZ1857" i="6"/>
  <c r="BB1857" i="6" s="1"/>
  <c r="AZ1854" i="6"/>
  <c r="BB1854" i="6" s="1"/>
  <c r="AZ1858" i="6"/>
  <c r="BB1858" i="6" s="1"/>
  <c r="AZ1855" i="6"/>
  <c r="BB1855" i="6" s="1"/>
  <c r="AZ1859" i="6"/>
  <c r="BB1859" i="6" s="1"/>
  <c r="AZ1480" i="6"/>
  <c r="BB1480" i="6" s="1"/>
  <c r="AZ1481" i="6"/>
  <c r="BB1481" i="6" s="1"/>
  <c r="AZ1478" i="6"/>
  <c r="BB1478" i="6" s="1"/>
  <c r="AZ1482" i="6"/>
  <c r="BB1482" i="6" s="1"/>
  <c r="AZ1479" i="6"/>
  <c r="BB1479" i="6" s="1"/>
  <c r="AZ1483" i="6"/>
  <c r="BB1483" i="6" s="1"/>
  <c r="AZ1206" i="6"/>
  <c r="BB1206" i="6" s="1"/>
  <c r="AZ1210" i="6"/>
  <c r="BB1210" i="6" s="1"/>
  <c r="AZ1207" i="6"/>
  <c r="BB1207" i="6" s="1"/>
  <c r="AZ1211" i="6"/>
  <c r="BB1211" i="6" s="1"/>
  <c r="AZ1208" i="6"/>
  <c r="BB1208" i="6" s="1"/>
  <c r="AZ1209" i="6"/>
  <c r="BB1209" i="6" s="1"/>
  <c r="AZ1984" i="6"/>
  <c r="BB1984" i="6" s="1"/>
  <c r="AZ1985" i="6"/>
  <c r="BB1985" i="6" s="1"/>
  <c r="AZ1982" i="6"/>
  <c r="BB1982" i="6" s="1"/>
  <c r="AZ1986" i="6"/>
  <c r="BB1986" i="6" s="1"/>
  <c r="AZ1983" i="6"/>
  <c r="BB1983" i="6" s="1"/>
  <c r="AZ1987" i="6"/>
  <c r="BB1987" i="6" s="1"/>
  <c r="AZ654" i="6"/>
  <c r="BB654" i="6" s="1"/>
  <c r="AZ658" i="6"/>
  <c r="BB658" i="6" s="1"/>
  <c r="AZ655" i="6"/>
  <c r="BB655" i="6" s="1"/>
  <c r="AZ659" i="6"/>
  <c r="BB659" i="6" s="1"/>
  <c r="AZ656" i="6"/>
  <c r="BB656" i="6" s="1"/>
  <c r="AZ657" i="6"/>
  <c r="BB657" i="6" s="1"/>
  <c r="AZ822" i="6"/>
  <c r="BB822" i="6" s="1"/>
  <c r="AZ826" i="6"/>
  <c r="BB826" i="6" s="1"/>
  <c r="AZ823" i="6"/>
  <c r="BB823" i="6" s="1"/>
  <c r="AZ827" i="6"/>
  <c r="BB827" i="6" s="1"/>
  <c r="AZ824" i="6"/>
  <c r="BB824" i="6" s="1"/>
  <c r="AZ825" i="6"/>
  <c r="BB825" i="6" s="1"/>
  <c r="AZ1137" i="6"/>
  <c r="BB1137" i="6" s="1"/>
  <c r="AZ1134" i="6"/>
  <c r="BB1134" i="6" s="1"/>
  <c r="AZ1138" i="6"/>
  <c r="BB1138" i="6" s="1"/>
  <c r="AZ1135" i="6"/>
  <c r="BB1135" i="6" s="1"/>
  <c r="AZ1139" i="6"/>
  <c r="BB1139" i="6" s="1"/>
  <c r="AZ1136" i="6"/>
  <c r="BB1136" i="6" s="1"/>
  <c r="AZ359" i="6"/>
  <c r="BB359" i="6" s="1"/>
  <c r="AZ363" i="6"/>
  <c r="BB363" i="6" s="1"/>
  <c r="AZ360" i="6"/>
  <c r="BB360" i="6" s="1"/>
  <c r="AZ361" i="6"/>
  <c r="BB361" i="6" s="1"/>
  <c r="AZ358" i="6"/>
  <c r="BB358" i="6" s="1"/>
  <c r="AZ362" i="6"/>
  <c r="BB362" i="6" s="1"/>
  <c r="AZ408" i="6"/>
  <c r="BB408" i="6" s="1"/>
  <c r="AZ406" i="6"/>
  <c r="BB406" i="6" s="1"/>
  <c r="AZ411" i="6"/>
  <c r="BB411" i="6" s="1"/>
  <c r="AZ407" i="6"/>
  <c r="BB407" i="6" s="1"/>
  <c r="AZ409" i="6"/>
  <c r="BB409" i="6" s="1"/>
  <c r="AZ410" i="6"/>
  <c r="BB410" i="6" s="1"/>
  <c r="AZ1678" i="6"/>
  <c r="BB1678" i="6" s="1"/>
  <c r="AZ1682" i="6"/>
  <c r="BB1682" i="6" s="1"/>
  <c r="AZ1679" i="6"/>
  <c r="BB1679" i="6" s="1"/>
  <c r="AZ1683" i="6"/>
  <c r="BB1683" i="6" s="1"/>
  <c r="AZ1680" i="6"/>
  <c r="BB1680" i="6" s="1"/>
  <c r="AZ1681" i="6"/>
  <c r="BB1681" i="6" s="1"/>
  <c r="AZ1897" i="6"/>
  <c r="BB1897" i="6" s="1"/>
  <c r="AZ1894" i="6"/>
  <c r="BB1894" i="6" s="1"/>
  <c r="AZ1898" i="6"/>
  <c r="BB1898" i="6" s="1"/>
  <c r="AZ1895" i="6"/>
  <c r="BB1895" i="6" s="1"/>
  <c r="AZ1899" i="6"/>
  <c r="BB1899" i="6" s="1"/>
  <c r="AZ1896" i="6"/>
  <c r="BB1896" i="6" s="1"/>
  <c r="AZ585" i="6"/>
  <c r="BB585" i="6" s="1"/>
  <c r="AZ582" i="6"/>
  <c r="BB582" i="6" s="1"/>
  <c r="AZ586" i="6"/>
  <c r="BB586" i="6" s="1"/>
  <c r="AZ583" i="6"/>
  <c r="BB583" i="6" s="1"/>
  <c r="AZ587" i="6"/>
  <c r="BB587" i="6" s="1"/>
  <c r="AZ584" i="6"/>
  <c r="BB584" i="6" s="1"/>
  <c r="AZ1297" i="6"/>
  <c r="BB1297" i="6" s="1"/>
  <c r="AZ1294" i="6"/>
  <c r="BB1294" i="6" s="1"/>
  <c r="AZ1298" i="6"/>
  <c r="BB1298" i="6" s="1"/>
  <c r="AZ1295" i="6"/>
  <c r="BB1295" i="6" s="1"/>
  <c r="AZ1299" i="6"/>
  <c r="BB1299" i="6" s="1"/>
  <c r="AZ1296" i="6"/>
  <c r="BB1296" i="6" s="1"/>
  <c r="AZ126" i="6"/>
  <c r="BB126" i="6" s="1"/>
  <c r="AZ130" i="6"/>
  <c r="BB130" i="6" s="1"/>
  <c r="AZ127" i="6"/>
  <c r="BB127" i="6" s="1"/>
  <c r="AZ131" i="6"/>
  <c r="BB131" i="6" s="1"/>
  <c r="AZ128" i="6"/>
  <c r="BB128" i="6" s="1"/>
  <c r="AZ129" i="6"/>
  <c r="BB129" i="6" s="1"/>
  <c r="AZ1614" i="6"/>
  <c r="BB1614" i="6" s="1"/>
  <c r="AZ1618" i="6"/>
  <c r="BB1618" i="6" s="1"/>
  <c r="AZ1615" i="6"/>
  <c r="BB1615" i="6" s="1"/>
  <c r="AZ1619" i="6"/>
  <c r="BB1619" i="6" s="1"/>
  <c r="AZ1616" i="6"/>
  <c r="BB1616" i="6" s="1"/>
  <c r="AZ1617" i="6"/>
  <c r="BB1617" i="6" s="1"/>
  <c r="AZ681" i="6"/>
  <c r="BB681" i="6" s="1"/>
  <c r="AZ678" i="6"/>
  <c r="BB678" i="6" s="1"/>
  <c r="AZ682" i="6"/>
  <c r="BB682" i="6" s="1"/>
  <c r="AZ679" i="6"/>
  <c r="BB679" i="6" s="1"/>
  <c r="AZ683" i="6"/>
  <c r="BB683" i="6" s="1"/>
  <c r="AZ680" i="6"/>
  <c r="BB680" i="6" s="1"/>
  <c r="AZ1073" i="6"/>
  <c r="BB1073" i="6" s="1"/>
  <c r="AZ1070" i="6"/>
  <c r="BB1070" i="6" s="1"/>
  <c r="AZ1074" i="6"/>
  <c r="BB1074" i="6" s="1"/>
  <c r="AZ1071" i="6"/>
  <c r="BB1071" i="6" s="1"/>
  <c r="AZ1075" i="6"/>
  <c r="BB1075" i="6" s="1"/>
  <c r="AZ1072" i="6"/>
  <c r="BB1072" i="6" s="1"/>
  <c r="AZ640" i="6"/>
  <c r="BB640" i="6" s="1"/>
  <c r="AZ641" i="6"/>
  <c r="BB641" i="6" s="1"/>
  <c r="AZ638" i="6"/>
  <c r="BB638" i="6" s="1"/>
  <c r="AZ642" i="6"/>
  <c r="BB642" i="6" s="1"/>
  <c r="AZ639" i="6"/>
  <c r="BB639" i="6" s="1"/>
  <c r="AZ643" i="6"/>
  <c r="BB643" i="6" s="1"/>
  <c r="AZ695" i="6"/>
  <c r="BB695" i="6" s="1"/>
  <c r="AZ699" i="6"/>
  <c r="BB699" i="6" s="1"/>
  <c r="AZ696" i="6"/>
  <c r="BB696" i="6" s="1"/>
  <c r="AZ697" i="6"/>
  <c r="BB697" i="6" s="1"/>
  <c r="AZ694" i="6"/>
  <c r="BB694" i="6" s="1"/>
  <c r="AZ698" i="6"/>
  <c r="BB698" i="6" s="1"/>
  <c r="AZ1023" i="6"/>
  <c r="BB1023" i="6" s="1"/>
  <c r="AZ1027" i="6"/>
  <c r="BB1027" i="6" s="1"/>
  <c r="AZ1024" i="6"/>
  <c r="BB1024" i="6" s="1"/>
  <c r="AZ1025" i="6"/>
  <c r="BB1025" i="6" s="1"/>
  <c r="AZ1022" i="6"/>
  <c r="BB1022" i="6" s="1"/>
  <c r="AZ1026" i="6"/>
  <c r="BB1026" i="6" s="1"/>
  <c r="AZ1696" i="6"/>
  <c r="BB1696" i="6" s="1"/>
  <c r="AZ1697" i="6"/>
  <c r="BB1697" i="6" s="1"/>
  <c r="AZ1694" i="6"/>
  <c r="BB1694" i="6" s="1"/>
  <c r="AZ1698" i="6"/>
  <c r="BB1698" i="6" s="1"/>
  <c r="AZ1695" i="6"/>
  <c r="BB1695" i="6" s="1"/>
  <c r="AZ1699" i="6"/>
  <c r="BB1699" i="6" s="1"/>
  <c r="AZ2007" i="6"/>
  <c r="BB2007" i="6" s="1"/>
  <c r="AZ2011" i="6"/>
  <c r="BB2011" i="6" s="1"/>
  <c r="AZ2008" i="6"/>
  <c r="BB2008" i="6" s="1"/>
  <c r="AZ2009" i="6"/>
  <c r="BB2009" i="6" s="1"/>
  <c r="AZ2006" i="6"/>
  <c r="BB2006" i="6" s="1"/>
  <c r="AZ2010" i="6"/>
  <c r="BB2010" i="6" s="1"/>
  <c r="AZ2367" i="6"/>
  <c r="BB2367" i="6" s="1"/>
  <c r="AZ2371" i="6"/>
  <c r="BB2371" i="6" s="1"/>
  <c r="AZ2368" i="6"/>
  <c r="BB2368" i="6" s="1"/>
  <c r="AZ2369" i="6"/>
  <c r="BB2369" i="6" s="1"/>
  <c r="AZ2366" i="6"/>
  <c r="BB2366" i="6" s="1"/>
  <c r="AZ2370" i="6"/>
  <c r="BB2370" i="6" s="1"/>
  <c r="AZ2039" i="6"/>
  <c r="BB2039" i="6" s="1"/>
  <c r="AZ2043" i="6"/>
  <c r="BB2043" i="6" s="1"/>
  <c r="AZ2040" i="6"/>
  <c r="BB2040" i="6" s="1"/>
  <c r="AZ2041" i="6"/>
  <c r="BB2041" i="6" s="1"/>
  <c r="AZ2038" i="6"/>
  <c r="BB2038" i="6" s="1"/>
  <c r="AZ2042" i="6"/>
  <c r="BB2042" i="6" s="1"/>
  <c r="AZ982" i="6"/>
  <c r="BB982" i="6" s="1"/>
  <c r="AZ986" i="6"/>
  <c r="BB986" i="6" s="1"/>
  <c r="AZ983" i="6"/>
  <c r="BB983" i="6" s="1"/>
  <c r="AZ987" i="6"/>
  <c r="BB987" i="6" s="1"/>
  <c r="AZ984" i="6"/>
  <c r="BB984" i="6" s="1"/>
  <c r="AZ985" i="6"/>
  <c r="BB985" i="6" s="1"/>
  <c r="AZ1288" i="6"/>
  <c r="BB1288" i="6" s="1"/>
  <c r="AZ1289" i="6"/>
  <c r="BB1289" i="6" s="1"/>
  <c r="AZ1286" i="6"/>
  <c r="BB1286" i="6" s="1"/>
  <c r="AZ1290" i="6"/>
  <c r="BB1290" i="6" s="1"/>
  <c r="AZ1287" i="6"/>
  <c r="BB1287" i="6" s="1"/>
  <c r="AZ1291" i="6"/>
  <c r="BB1291" i="6" s="1"/>
  <c r="AZ1687" i="6"/>
  <c r="BB1687" i="6" s="1"/>
  <c r="AZ1691" i="6"/>
  <c r="BB1691" i="6" s="1"/>
  <c r="AZ1688" i="6"/>
  <c r="BB1688" i="6" s="1"/>
  <c r="AZ1689" i="6"/>
  <c r="BB1689" i="6" s="1"/>
  <c r="AZ1686" i="6"/>
  <c r="BB1686" i="6" s="1"/>
  <c r="AZ1690" i="6"/>
  <c r="BB1690" i="6" s="1"/>
  <c r="AZ1792" i="6"/>
  <c r="BB1792" i="6" s="1"/>
  <c r="AZ1793" i="6"/>
  <c r="BB1793" i="6" s="1"/>
  <c r="AZ1790" i="6"/>
  <c r="BB1790" i="6" s="1"/>
  <c r="AZ1794" i="6"/>
  <c r="BB1794" i="6" s="1"/>
  <c r="AZ1791" i="6"/>
  <c r="BB1791" i="6" s="1"/>
  <c r="AZ1795" i="6"/>
  <c r="BB1795" i="6" s="1"/>
  <c r="AZ1591" i="6"/>
  <c r="BB1591" i="6" s="1"/>
  <c r="AZ1595" i="6"/>
  <c r="BB1595" i="6" s="1"/>
  <c r="AZ1592" i="6"/>
  <c r="BB1592" i="6" s="1"/>
  <c r="AZ1593" i="6"/>
  <c r="BB1593" i="6" s="1"/>
  <c r="AZ1590" i="6"/>
  <c r="BB1590" i="6" s="1"/>
  <c r="AZ1594" i="6"/>
  <c r="BB1594" i="6" s="1"/>
  <c r="AZ2016" i="6"/>
  <c r="BB2016" i="6" s="1"/>
  <c r="AZ2017" i="6"/>
  <c r="BB2017" i="6" s="1"/>
  <c r="AZ2014" i="6"/>
  <c r="BB2014" i="6" s="1"/>
  <c r="AZ2018" i="6"/>
  <c r="BB2018" i="6" s="1"/>
  <c r="AZ2015" i="6"/>
  <c r="BB2015" i="6" s="1"/>
  <c r="AZ2019" i="6"/>
  <c r="BB2019" i="6" s="1"/>
  <c r="AZ1577" i="6"/>
  <c r="BB1577" i="6" s="1"/>
  <c r="AZ1574" i="6"/>
  <c r="BB1574" i="6" s="1"/>
  <c r="AZ1578" i="6"/>
  <c r="BB1578" i="6" s="1"/>
  <c r="AZ1575" i="6"/>
  <c r="BB1575" i="6" s="1"/>
  <c r="AZ1579" i="6"/>
  <c r="BB1579" i="6" s="1"/>
  <c r="AZ1576" i="6"/>
  <c r="BB1576" i="6" s="1"/>
  <c r="AZ295" i="6"/>
  <c r="BB295" i="6" s="1"/>
  <c r="AZ299" i="6"/>
  <c r="BB299" i="6" s="1"/>
  <c r="AZ296" i="6"/>
  <c r="BB296" i="6" s="1"/>
  <c r="AZ297" i="6"/>
  <c r="BB297" i="6" s="1"/>
  <c r="AZ294" i="6"/>
  <c r="BB294" i="6" s="1"/>
  <c r="AZ298" i="6"/>
  <c r="BB298" i="6" s="1"/>
  <c r="AZ1238" i="6"/>
  <c r="BB1238" i="6" s="1"/>
  <c r="AZ1242" i="6"/>
  <c r="BB1242" i="6" s="1"/>
  <c r="AZ1239" i="6"/>
  <c r="BB1239" i="6" s="1"/>
  <c r="AZ1243" i="6"/>
  <c r="BB1243" i="6" s="1"/>
  <c r="AZ1240" i="6"/>
  <c r="BB1240" i="6" s="1"/>
  <c r="AZ1241" i="6"/>
  <c r="BB1241" i="6" s="1"/>
  <c r="AZ1920" i="6"/>
  <c r="BB1920" i="6" s="1"/>
  <c r="AZ1921" i="6"/>
  <c r="BB1921" i="6" s="1"/>
  <c r="AZ1918" i="6"/>
  <c r="BB1918" i="6" s="1"/>
  <c r="AZ1922" i="6"/>
  <c r="BB1922" i="6" s="1"/>
  <c r="AZ1919" i="6"/>
  <c r="BB1919" i="6" s="1"/>
  <c r="AZ1923" i="6"/>
  <c r="BB1923" i="6" s="1"/>
  <c r="AZ400" i="6"/>
  <c r="BB400" i="6" s="1"/>
  <c r="AZ399" i="6"/>
  <c r="BB399" i="6" s="1"/>
  <c r="AZ403" i="6"/>
  <c r="BB403" i="6" s="1"/>
  <c r="AZ398" i="6"/>
  <c r="BB398" i="6" s="1"/>
  <c r="AZ401" i="6"/>
  <c r="BB401" i="6" s="1"/>
  <c r="AZ402" i="6"/>
  <c r="BB402" i="6" s="1"/>
  <c r="AZ849" i="6"/>
  <c r="BB849" i="6" s="1"/>
  <c r="AZ846" i="6"/>
  <c r="BB846" i="6" s="1"/>
  <c r="AZ850" i="6"/>
  <c r="BB850" i="6" s="1"/>
  <c r="AZ847" i="6"/>
  <c r="BB847" i="6" s="1"/>
  <c r="AZ851" i="6"/>
  <c r="BB851" i="6" s="1"/>
  <c r="AZ848" i="6"/>
  <c r="BB848" i="6" s="1"/>
  <c r="AZ2176" i="6"/>
  <c r="BB2176" i="6" s="1"/>
  <c r="AZ2177" i="6"/>
  <c r="BB2177" i="6" s="1"/>
  <c r="AZ2174" i="6"/>
  <c r="BB2174" i="6" s="1"/>
  <c r="AZ2178" i="6"/>
  <c r="BB2178" i="6" s="1"/>
  <c r="AZ2175" i="6"/>
  <c r="BB2175" i="6" s="1"/>
  <c r="AZ2179" i="6"/>
  <c r="BB2179" i="6" s="1"/>
  <c r="AZ1865" i="6"/>
  <c r="BB1865" i="6" s="1"/>
  <c r="AZ1862" i="6"/>
  <c r="BB1862" i="6" s="1"/>
  <c r="AZ1866" i="6"/>
  <c r="BB1866" i="6" s="1"/>
  <c r="AZ1863" i="6"/>
  <c r="BB1863" i="6" s="1"/>
  <c r="AZ1867" i="6"/>
  <c r="BB1867" i="6" s="1"/>
  <c r="AZ1864" i="6"/>
  <c r="BB1864" i="6" s="1"/>
  <c r="AZ2304" i="6"/>
  <c r="BB2304" i="6" s="1"/>
  <c r="AZ2305" i="6"/>
  <c r="BB2305" i="6" s="1"/>
  <c r="AZ2302" i="6"/>
  <c r="BB2302" i="6" s="1"/>
  <c r="AZ2306" i="6"/>
  <c r="BB2306" i="6" s="1"/>
  <c r="AZ2303" i="6"/>
  <c r="BB2303" i="6" s="1"/>
  <c r="AZ2307" i="6"/>
  <c r="BB2307" i="6" s="1"/>
  <c r="AZ135" i="6"/>
  <c r="BB135" i="6" s="1"/>
  <c r="AZ139" i="6"/>
  <c r="BB139" i="6" s="1"/>
  <c r="AZ136" i="6"/>
  <c r="BB136" i="6" s="1"/>
  <c r="AZ137" i="6"/>
  <c r="BB137" i="6" s="1"/>
  <c r="AZ134" i="6"/>
  <c r="BB134" i="6" s="1"/>
  <c r="AZ138" i="6"/>
  <c r="BB138" i="6" s="1"/>
  <c r="AZ558" i="6"/>
  <c r="BB558" i="6" s="1"/>
  <c r="AZ562" i="6"/>
  <c r="BB562" i="6" s="1"/>
  <c r="AZ559" i="6"/>
  <c r="BB559" i="6" s="1"/>
  <c r="AZ563" i="6"/>
  <c r="BB563" i="6" s="1"/>
  <c r="AZ560" i="6"/>
  <c r="BB560" i="6" s="1"/>
  <c r="AZ561" i="6"/>
  <c r="BB561" i="6" s="1"/>
  <c r="AZ2399" i="6"/>
  <c r="BB2399" i="6" s="1"/>
  <c r="AZ2403" i="6"/>
  <c r="BB2403" i="6" s="1"/>
  <c r="AZ2400" i="6"/>
  <c r="BB2400" i="6" s="1"/>
  <c r="AZ2401" i="6"/>
  <c r="BB2401" i="6" s="1"/>
  <c r="AZ2398" i="6"/>
  <c r="BB2398" i="6" s="1"/>
  <c r="AZ2402" i="6"/>
  <c r="BB2402" i="6" s="1"/>
  <c r="AZ2057" i="6"/>
  <c r="BB2057" i="6" s="1"/>
  <c r="AZ2054" i="6"/>
  <c r="BB2054" i="6" s="1"/>
  <c r="AZ2058" i="6"/>
  <c r="BB2058" i="6" s="1"/>
  <c r="AZ2055" i="6"/>
  <c r="BB2055" i="6" s="1"/>
  <c r="AZ2059" i="6"/>
  <c r="BB2059" i="6" s="1"/>
  <c r="AZ2056" i="6"/>
  <c r="BB2056" i="6" s="1"/>
  <c r="AZ62" i="6"/>
  <c r="BB62" i="6" s="1"/>
  <c r="AZ66" i="6"/>
  <c r="BB66" i="6" s="1"/>
  <c r="AZ63" i="6"/>
  <c r="BB63" i="6" s="1"/>
  <c r="AZ67" i="6"/>
  <c r="BB67" i="6" s="1"/>
  <c r="AZ64" i="6"/>
  <c r="BB64" i="6" s="1"/>
  <c r="AZ65" i="6"/>
  <c r="BB65" i="6" s="1"/>
  <c r="AZ1041" i="6"/>
  <c r="BB1041" i="6" s="1"/>
  <c r="AZ1038" i="6"/>
  <c r="BB1038" i="6" s="1"/>
  <c r="AZ1042" i="6"/>
  <c r="BB1042" i="6" s="1"/>
  <c r="AZ1039" i="6"/>
  <c r="BB1039" i="6" s="1"/>
  <c r="AZ1043" i="6"/>
  <c r="BB1043" i="6" s="1"/>
  <c r="AZ1040" i="6"/>
  <c r="BB1040" i="6" s="1"/>
  <c r="AZ71" i="6"/>
  <c r="BB71" i="6" s="1"/>
  <c r="AZ75" i="6"/>
  <c r="BB75" i="6" s="1"/>
  <c r="AZ72" i="6"/>
  <c r="BB72" i="6" s="1"/>
  <c r="AZ73" i="6"/>
  <c r="BB73" i="6" s="1"/>
  <c r="AZ70" i="6"/>
  <c r="BB70" i="6" s="1"/>
  <c r="AZ74" i="6"/>
  <c r="BB74" i="6" s="1"/>
  <c r="AZ457" i="6"/>
  <c r="BB457" i="6" s="1"/>
  <c r="AZ454" i="6"/>
  <c r="BB454" i="6" s="1"/>
  <c r="AZ458" i="6"/>
  <c r="BB458" i="6" s="1"/>
  <c r="AZ455" i="6"/>
  <c r="BB455" i="6" s="1"/>
  <c r="AZ459" i="6"/>
  <c r="BB459" i="6" s="1"/>
  <c r="AZ456" i="6"/>
  <c r="BB456" i="6" s="1"/>
  <c r="AZ2321" i="6"/>
  <c r="BB2321" i="6" s="1"/>
  <c r="AZ2318" i="6"/>
  <c r="BB2318" i="6" s="1"/>
  <c r="AZ2322" i="6"/>
  <c r="BB2322" i="6" s="1"/>
  <c r="AZ2319" i="6"/>
  <c r="BB2319" i="6" s="1"/>
  <c r="AZ2323" i="6"/>
  <c r="BB2323" i="6" s="1"/>
  <c r="AZ2320" i="6"/>
  <c r="BB2320" i="6" s="1"/>
  <c r="AZ304" i="6"/>
  <c r="BB304" i="6" s="1"/>
  <c r="AZ305" i="6"/>
  <c r="BB305" i="6" s="1"/>
  <c r="AZ302" i="6"/>
  <c r="BB302" i="6" s="1"/>
  <c r="AZ306" i="6"/>
  <c r="BB306" i="6" s="1"/>
  <c r="AZ303" i="6"/>
  <c r="BB303" i="6" s="1"/>
  <c r="AZ307" i="6"/>
  <c r="BB307" i="6" s="1"/>
  <c r="AZ25" i="6"/>
  <c r="BB25" i="6" s="1"/>
  <c r="AZ22" i="6"/>
  <c r="BB22" i="6" s="1"/>
  <c r="AZ26" i="6"/>
  <c r="BB26" i="6" s="1"/>
  <c r="AZ23" i="6"/>
  <c r="BB23" i="6" s="1"/>
  <c r="AZ27" i="6"/>
  <c r="BB27" i="6" s="1"/>
  <c r="AZ24" i="6"/>
  <c r="BB24" i="6" s="1"/>
  <c r="AZ1247" i="6"/>
  <c r="BB1247" i="6" s="1"/>
  <c r="AZ1251" i="6"/>
  <c r="BB1251" i="6" s="1"/>
  <c r="AZ1248" i="6"/>
  <c r="BB1248" i="6" s="1"/>
  <c r="AZ1249" i="6"/>
  <c r="BB1249" i="6" s="1"/>
  <c r="AZ1246" i="6"/>
  <c r="BB1246" i="6" s="1"/>
  <c r="AZ1250" i="6"/>
  <c r="BB1250" i="6" s="1"/>
  <c r="AZ2089" i="6"/>
  <c r="BB2089" i="6" s="1"/>
  <c r="AZ2086" i="6"/>
  <c r="BB2086" i="6" s="1"/>
  <c r="AZ2090" i="6"/>
  <c r="BB2090" i="6" s="1"/>
  <c r="AZ2087" i="6"/>
  <c r="BB2087" i="6" s="1"/>
  <c r="AZ2091" i="6"/>
  <c r="BB2091" i="6" s="1"/>
  <c r="AZ2088" i="6"/>
  <c r="BB2088" i="6" s="1"/>
  <c r="AZ1439" i="6"/>
  <c r="BB1439" i="6" s="1"/>
  <c r="AZ1443" i="6"/>
  <c r="BB1443" i="6" s="1"/>
  <c r="AZ1440" i="6"/>
  <c r="BB1440" i="6" s="1"/>
  <c r="AZ1441" i="6"/>
  <c r="BB1441" i="6" s="1"/>
  <c r="AZ1438" i="6"/>
  <c r="BB1438" i="6" s="1"/>
  <c r="AZ1442" i="6"/>
  <c r="BB1442" i="6" s="1"/>
  <c r="AZ886" i="6"/>
  <c r="BB886" i="6" s="1"/>
  <c r="AZ890" i="6"/>
  <c r="BB890" i="6" s="1"/>
  <c r="AZ887" i="6"/>
  <c r="BB887" i="6" s="1"/>
  <c r="AZ891" i="6"/>
  <c r="BB891" i="6" s="1"/>
  <c r="AZ888" i="6"/>
  <c r="BB888" i="6" s="1"/>
  <c r="AZ889" i="6"/>
  <c r="BB889" i="6" s="1"/>
  <c r="AZ1783" i="6"/>
  <c r="BB1783" i="6" s="1"/>
  <c r="AZ1787" i="6"/>
  <c r="BB1787" i="6" s="1"/>
  <c r="AZ1784" i="6"/>
  <c r="BB1784" i="6" s="1"/>
  <c r="AZ1785" i="6"/>
  <c r="BB1785" i="6" s="1"/>
  <c r="AZ1782" i="6"/>
  <c r="BB1782" i="6" s="1"/>
  <c r="AZ1786" i="6"/>
  <c r="BB1786" i="6" s="1"/>
  <c r="AZ759" i="6"/>
  <c r="BB759" i="6" s="1"/>
  <c r="AZ763" i="6"/>
  <c r="BB763" i="6" s="1"/>
  <c r="AZ760" i="6"/>
  <c r="BB760" i="6" s="1"/>
  <c r="AZ761" i="6"/>
  <c r="BB761" i="6" s="1"/>
  <c r="AZ758" i="6"/>
  <c r="BB758" i="6" s="1"/>
  <c r="AZ762" i="6"/>
  <c r="BB762" i="6" s="1"/>
  <c r="AZ1014" i="6"/>
  <c r="BB1014" i="6" s="1"/>
  <c r="AZ1018" i="6"/>
  <c r="BB1018" i="6" s="1"/>
  <c r="AZ1015" i="6"/>
  <c r="BB1015" i="6" s="1"/>
  <c r="AZ1019" i="6"/>
  <c r="BB1019" i="6" s="1"/>
  <c r="AZ1016" i="6"/>
  <c r="BB1016" i="6" s="1"/>
  <c r="AZ1017" i="6"/>
  <c r="BB1017" i="6" s="1"/>
  <c r="AZ121" i="6"/>
  <c r="BB121" i="6" s="1"/>
  <c r="AZ118" i="6"/>
  <c r="BB118" i="6" s="1"/>
  <c r="AZ122" i="6"/>
  <c r="BB122" i="6" s="1"/>
  <c r="AZ119" i="6"/>
  <c r="BB119" i="6" s="1"/>
  <c r="AZ123" i="6"/>
  <c r="BB123" i="6" s="1"/>
  <c r="AZ120" i="6"/>
  <c r="BB120" i="6" s="1"/>
  <c r="AZ1623" i="6"/>
  <c r="BB1623" i="6" s="1"/>
  <c r="AZ1627" i="6"/>
  <c r="BB1627" i="6" s="1"/>
  <c r="AZ1624" i="6"/>
  <c r="BB1624" i="6" s="1"/>
  <c r="AZ1625" i="6"/>
  <c r="BB1625" i="6" s="1"/>
  <c r="AZ1622" i="6"/>
  <c r="BB1622" i="6" s="1"/>
  <c r="AZ1626" i="6"/>
  <c r="BB1626" i="6" s="1"/>
  <c r="AZ1719" i="6"/>
  <c r="BB1719" i="6" s="1"/>
  <c r="AZ1723" i="6"/>
  <c r="BB1723" i="6" s="1"/>
  <c r="AZ1720" i="6"/>
  <c r="BB1720" i="6" s="1"/>
  <c r="AZ1721" i="6"/>
  <c r="BB1721" i="6" s="1"/>
  <c r="AZ1718" i="6"/>
  <c r="BB1718" i="6" s="1"/>
  <c r="AZ1722" i="6"/>
  <c r="BB1722" i="6" s="1"/>
  <c r="AZ535" i="6"/>
  <c r="BB535" i="6" s="1"/>
  <c r="AZ539" i="6"/>
  <c r="BB539" i="6" s="1"/>
  <c r="AZ536" i="6"/>
  <c r="BB536" i="6" s="1"/>
  <c r="AZ537" i="6"/>
  <c r="BB537" i="6" s="1"/>
  <c r="AZ534" i="6"/>
  <c r="BB534" i="6" s="1"/>
  <c r="AZ538" i="6"/>
  <c r="BB538" i="6" s="1"/>
  <c r="AZ2144" i="6"/>
  <c r="BB2144" i="6" s="1"/>
  <c r="AZ2145" i="6"/>
  <c r="BB2145" i="6" s="1"/>
  <c r="AZ2142" i="6"/>
  <c r="BB2142" i="6" s="1"/>
  <c r="AZ2146" i="6"/>
  <c r="BB2146" i="6" s="1"/>
  <c r="AZ2143" i="6"/>
  <c r="BB2143" i="6" s="1"/>
  <c r="AZ2147" i="6"/>
  <c r="BB2147" i="6" s="1"/>
  <c r="AZ768" i="6"/>
  <c r="BB768" i="6" s="1"/>
  <c r="AZ769" i="6"/>
  <c r="BB769" i="6" s="1"/>
  <c r="AZ766" i="6"/>
  <c r="BB766" i="6" s="1"/>
  <c r="AZ770" i="6"/>
  <c r="BB770" i="6" s="1"/>
  <c r="AZ767" i="6"/>
  <c r="BB767" i="6" s="1"/>
  <c r="AZ771" i="6"/>
  <c r="BB771" i="6" s="1"/>
  <c r="AZ2408" i="6"/>
  <c r="BB2408" i="6" s="1"/>
  <c r="AZ2409" i="6"/>
  <c r="BB2409" i="6" s="1"/>
  <c r="AZ2406" i="6"/>
  <c r="BB2406" i="6" s="1"/>
  <c r="AZ2410" i="6"/>
  <c r="BB2410" i="6" s="1"/>
  <c r="AZ2407" i="6"/>
  <c r="BB2407" i="6" s="1"/>
  <c r="AZ2411" i="6"/>
  <c r="BB2411" i="6" s="1"/>
  <c r="AZ913" i="6"/>
  <c r="BB913" i="6" s="1"/>
  <c r="AZ910" i="6"/>
  <c r="BB910" i="6" s="1"/>
  <c r="AZ914" i="6"/>
  <c r="BB914" i="6" s="1"/>
  <c r="AZ911" i="6"/>
  <c r="BB911" i="6" s="1"/>
  <c r="AZ915" i="6"/>
  <c r="BB915" i="6" s="1"/>
  <c r="AZ912" i="6"/>
  <c r="BB912" i="6" s="1"/>
  <c r="AZ103" i="6"/>
  <c r="BB103" i="6" s="1"/>
  <c r="AZ107" i="6"/>
  <c r="BB107" i="6" s="1"/>
  <c r="AZ104" i="6"/>
  <c r="BB104" i="6" s="1"/>
  <c r="AZ105" i="6"/>
  <c r="BB105" i="6" s="1"/>
  <c r="AZ102" i="6"/>
  <c r="BB102" i="6" s="1"/>
  <c r="AZ106" i="6"/>
  <c r="BB106" i="6" s="1"/>
  <c r="AZ959" i="6"/>
  <c r="BB959" i="6" s="1"/>
  <c r="AZ963" i="6"/>
  <c r="BB963" i="6" s="1"/>
  <c r="AZ960" i="6"/>
  <c r="BB960" i="6" s="1"/>
  <c r="AZ961" i="6"/>
  <c r="BB961" i="6" s="1"/>
  <c r="AZ958" i="6"/>
  <c r="BB958" i="6" s="1"/>
  <c r="AZ962" i="6"/>
  <c r="BB962" i="6" s="1"/>
  <c r="AZ217" i="6"/>
  <c r="BB217" i="6" s="1"/>
  <c r="AZ214" i="6"/>
  <c r="BB214" i="6" s="1"/>
  <c r="AZ218" i="6"/>
  <c r="BB218" i="6" s="1"/>
  <c r="AZ215" i="6"/>
  <c r="BB215" i="6" s="1"/>
  <c r="AZ219" i="6"/>
  <c r="BB219" i="6" s="1"/>
  <c r="AZ216" i="6"/>
  <c r="BB216" i="6" s="1"/>
  <c r="AZ672" i="6"/>
  <c r="BB672" i="6" s="1"/>
  <c r="AZ673" i="6"/>
  <c r="BB673" i="6" s="1"/>
  <c r="AZ670" i="6"/>
  <c r="BB670" i="6" s="1"/>
  <c r="AZ674" i="6"/>
  <c r="BB674" i="6" s="1"/>
  <c r="AZ671" i="6"/>
  <c r="BB671" i="6" s="1"/>
  <c r="AZ675" i="6"/>
  <c r="BB675" i="6" s="1"/>
  <c r="AZ1801" i="6"/>
  <c r="BB1801" i="6" s="1"/>
  <c r="AZ1798" i="6"/>
  <c r="BB1798" i="6" s="1"/>
  <c r="AZ1802" i="6"/>
  <c r="BB1802" i="6" s="1"/>
  <c r="AZ1799" i="6"/>
  <c r="BB1799" i="6" s="1"/>
  <c r="AZ1803" i="6"/>
  <c r="BB1803" i="6" s="1"/>
  <c r="AZ1800" i="6"/>
  <c r="BB1800" i="6" s="1"/>
  <c r="AZ1568" i="6"/>
  <c r="BB1568" i="6" s="1"/>
  <c r="AZ1569" i="6"/>
  <c r="BB1569" i="6" s="1"/>
  <c r="AZ1566" i="6"/>
  <c r="BB1566" i="6" s="1"/>
  <c r="AZ1570" i="6"/>
  <c r="BB1570" i="6" s="1"/>
  <c r="AZ1567" i="6"/>
  <c r="BB1567" i="6" s="1"/>
  <c r="AZ1571" i="6"/>
  <c r="BB1571" i="6" s="1"/>
  <c r="AZ567" i="6"/>
  <c r="BB567" i="6" s="1"/>
  <c r="AZ571" i="6"/>
  <c r="BB571" i="6" s="1"/>
  <c r="AZ568" i="6"/>
  <c r="BB568" i="6" s="1"/>
  <c r="AZ569" i="6"/>
  <c r="BB569" i="6" s="1"/>
  <c r="AZ566" i="6"/>
  <c r="BB566" i="6" s="1"/>
  <c r="AZ570" i="6"/>
  <c r="BB570" i="6" s="1"/>
  <c r="AZ350" i="6"/>
  <c r="BB350" i="6" s="1"/>
  <c r="AZ354" i="6"/>
  <c r="BB354" i="6" s="1"/>
  <c r="AZ351" i="6"/>
  <c r="BB351" i="6" s="1"/>
  <c r="AZ355" i="6"/>
  <c r="BB355" i="6" s="1"/>
  <c r="AZ352" i="6"/>
  <c r="BB352" i="6" s="1"/>
  <c r="AZ353" i="6"/>
  <c r="BB353" i="6" s="1"/>
  <c r="AZ2385" i="6"/>
  <c r="BB2385" i="6" s="1"/>
  <c r="AZ2382" i="6"/>
  <c r="BB2382" i="6" s="1"/>
  <c r="AZ2386" i="6"/>
  <c r="BB2386" i="6" s="1"/>
  <c r="AZ2383" i="6"/>
  <c r="BB2383" i="6" s="1"/>
  <c r="AZ2387" i="6"/>
  <c r="BB2387" i="6" s="1"/>
  <c r="AZ2384" i="6"/>
  <c r="BB2384" i="6" s="1"/>
  <c r="AZ1993" i="6"/>
  <c r="BB1993" i="6" s="1"/>
  <c r="AZ1990" i="6"/>
  <c r="BB1990" i="6" s="1"/>
  <c r="AZ1994" i="6"/>
  <c r="BB1994" i="6" s="1"/>
  <c r="AZ1991" i="6"/>
  <c r="BB1991" i="6" s="1"/>
  <c r="AZ1995" i="6"/>
  <c r="BB1995" i="6" s="1"/>
  <c r="AZ1992" i="6"/>
  <c r="BB1992" i="6" s="1"/>
  <c r="AZ1774" i="6"/>
  <c r="BB1774" i="6" s="1"/>
  <c r="AZ1778" i="6"/>
  <c r="BB1778" i="6" s="1"/>
  <c r="AZ1775" i="6"/>
  <c r="BB1775" i="6" s="1"/>
  <c r="AZ1779" i="6"/>
  <c r="BB1779" i="6" s="1"/>
  <c r="AZ1776" i="6"/>
  <c r="BB1776" i="6" s="1"/>
  <c r="AZ1777" i="6"/>
  <c r="BB1777" i="6" s="1"/>
  <c r="AZ153" i="6"/>
  <c r="BB153" i="6" s="1"/>
  <c r="AZ150" i="6"/>
  <c r="BB150" i="6" s="1"/>
  <c r="AZ154" i="6"/>
  <c r="BB154" i="6" s="1"/>
  <c r="AZ151" i="6"/>
  <c r="BB151" i="6" s="1"/>
  <c r="AZ155" i="6"/>
  <c r="BB155" i="6" s="1"/>
  <c r="AZ152" i="6"/>
  <c r="BB152" i="6" s="1"/>
  <c r="AZ1224" i="6"/>
  <c r="BB1224" i="6" s="1"/>
  <c r="AZ1225" i="6"/>
  <c r="BB1225" i="6" s="1"/>
  <c r="AZ1222" i="6"/>
  <c r="BB1222" i="6" s="1"/>
  <c r="AZ1226" i="6"/>
  <c r="BB1226" i="6" s="1"/>
  <c r="AZ1223" i="6"/>
  <c r="BB1223" i="6" s="1"/>
  <c r="AZ1227" i="6"/>
  <c r="BB1227" i="6" s="1"/>
  <c r="AZ80" i="6"/>
  <c r="BB80" i="6" s="1"/>
  <c r="AZ81" i="6"/>
  <c r="BB81" i="6" s="1"/>
  <c r="AZ78" i="6"/>
  <c r="BB78" i="6" s="1"/>
  <c r="AZ82" i="6"/>
  <c r="BB82" i="6" s="1"/>
  <c r="AZ79" i="6"/>
  <c r="BB79" i="6" s="1"/>
  <c r="AZ83" i="6"/>
  <c r="BB83" i="6" s="1"/>
  <c r="AZ1489" i="6"/>
  <c r="BB1489" i="6" s="1"/>
  <c r="AZ1486" i="6"/>
  <c r="BB1486" i="6" s="1"/>
  <c r="AZ1490" i="6"/>
  <c r="BB1490" i="6" s="1"/>
  <c r="AZ1487" i="6"/>
  <c r="BB1487" i="6" s="1"/>
  <c r="AZ1491" i="6"/>
  <c r="BB1491" i="6" s="1"/>
  <c r="AZ1488" i="6"/>
  <c r="BB1488" i="6" s="1"/>
  <c r="AZ1553" i="6"/>
  <c r="BB1553" i="6" s="1"/>
  <c r="AZ1552" i="6"/>
  <c r="BB1552" i="6" s="1"/>
  <c r="AZ1551" i="6"/>
  <c r="BB1551" i="6" s="1"/>
  <c r="AZ1554" i="6"/>
  <c r="BB1554" i="6" s="1"/>
  <c r="AZ1555" i="6"/>
  <c r="BB1555" i="6" s="1"/>
  <c r="AZ1550" i="6"/>
  <c r="BB1550" i="6" s="1"/>
  <c r="AZ254" i="6"/>
  <c r="BB254" i="6" s="1"/>
  <c r="AZ258" i="6"/>
  <c r="BB258" i="6" s="1"/>
  <c r="AZ255" i="6"/>
  <c r="BB255" i="6" s="1"/>
  <c r="AZ259" i="6"/>
  <c r="BB259" i="6" s="1"/>
  <c r="AZ256" i="6"/>
  <c r="BB256" i="6" s="1"/>
  <c r="AZ257" i="6"/>
  <c r="BB257" i="6" s="1"/>
  <c r="AZ1742" i="6"/>
  <c r="BB1742" i="6" s="1"/>
  <c r="AZ1746" i="6"/>
  <c r="BB1746" i="6" s="1"/>
  <c r="AZ1743" i="6"/>
  <c r="BB1743" i="6" s="1"/>
  <c r="AZ1747" i="6"/>
  <c r="BB1747" i="6" s="1"/>
  <c r="AZ1744" i="6"/>
  <c r="BB1744" i="6" s="1"/>
  <c r="AZ1745" i="6"/>
  <c r="BB1745" i="6" s="1"/>
  <c r="AZ2153" i="6"/>
  <c r="BB2153" i="6" s="1"/>
  <c r="AZ2150" i="6"/>
  <c r="BB2150" i="6" s="1"/>
  <c r="AZ2154" i="6"/>
  <c r="BB2154" i="6" s="1"/>
  <c r="AZ2151" i="6"/>
  <c r="BB2151" i="6" s="1"/>
  <c r="AZ2155" i="6"/>
  <c r="BB2155" i="6" s="1"/>
  <c r="AZ2152" i="6"/>
  <c r="BB2152" i="6" s="1"/>
  <c r="AZ1142" i="6"/>
  <c r="BB1142" i="6" s="1"/>
  <c r="AZ1146" i="6"/>
  <c r="BB1146" i="6" s="1"/>
  <c r="AZ1143" i="6"/>
  <c r="BB1143" i="6" s="1"/>
  <c r="AZ1147" i="6"/>
  <c r="BB1147" i="6" s="1"/>
  <c r="AZ1144" i="6"/>
  <c r="BB1144" i="6" s="1"/>
  <c r="AZ1145" i="6"/>
  <c r="BB1145" i="6" s="1"/>
  <c r="AZ895" i="6"/>
  <c r="BB895" i="6" s="1"/>
  <c r="AZ899" i="6"/>
  <c r="BB899" i="6" s="1"/>
  <c r="AZ896" i="6"/>
  <c r="BB896" i="6" s="1"/>
  <c r="AZ897" i="6"/>
  <c r="BB897" i="6" s="1"/>
  <c r="AZ894" i="6"/>
  <c r="BB894" i="6" s="1"/>
  <c r="AZ898" i="6"/>
  <c r="BB898" i="6" s="1"/>
  <c r="AZ1009" i="6"/>
  <c r="BB1009" i="6" s="1"/>
  <c r="AZ1006" i="6"/>
  <c r="BB1006" i="6" s="1"/>
  <c r="AZ1010" i="6"/>
  <c r="BB1010" i="6" s="1"/>
  <c r="AZ1007" i="6"/>
  <c r="BB1007" i="6" s="1"/>
  <c r="AZ1011" i="6"/>
  <c r="BB1011" i="6" s="1"/>
  <c r="AZ1008" i="6"/>
  <c r="BB1008" i="6" s="1"/>
  <c r="AZ1998" i="6"/>
  <c r="BB1998" i="6" s="1"/>
  <c r="AZ2002" i="6"/>
  <c r="BB2002" i="6" s="1"/>
  <c r="AZ1999" i="6"/>
  <c r="BB1999" i="6" s="1"/>
  <c r="AZ2003" i="6"/>
  <c r="BB2003" i="6" s="1"/>
  <c r="AZ2000" i="6"/>
  <c r="BB2000" i="6" s="1"/>
  <c r="AZ2001" i="6"/>
  <c r="BB2001" i="6" s="1"/>
  <c r="AZ1870" i="6"/>
  <c r="BB1870" i="6" s="1"/>
  <c r="AZ1874" i="6"/>
  <c r="BB1874" i="6" s="1"/>
  <c r="AZ1871" i="6"/>
  <c r="BB1871" i="6" s="1"/>
  <c r="AZ1875" i="6"/>
  <c r="BB1875" i="6" s="1"/>
  <c r="AZ1872" i="6"/>
  <c r="BB1872" i="6" s="1"/>
  <c r="AZ1873" i="6"/>
  <c r="BB1873" i="6" s="1"/>
  <c r="AZ2062" i="6"/>
  <c r="BB2062" i="6" s="1"/>
  <c r="AZ2066" i="6"/>
  <c r="BB2066" i="6" s="1"/>
  <c r="AZ2063" i="6"/>
  <c r="BB2063" i="6" s="1"/>
  <c r="AZ2067" i="6"/>
  <c r="BB2067" i="6" s="1"/>
  <c r="AZ2064" i="6"/>
  <c r="BB2064" i="6" s="1"/>
  <c r="AZ2065" i="6"/>
  <c r="BB2065" i="6" s="1"/>
  <c r="AZ521" i="6"/>
  <c r="BB521" i="6" s="1"/>
  <c r="AZ518" i="6"/>
  <c r="BB518" i="6" s="1"/>
  <c r="AZ522" i="6"/>
  <c r="BB522" i="6" s="1"/>
  <c r="AZ519" i="6"/>
  <c r="BB519" i="6" s="1"/>
  <c r="AZ523" i="6"/>
  <c r="BB523" i="6" s="1"/>
  <c r="AZ520" i="6"/>
  <c r="BB520" i="6" s="1"/>
  <c r="AZ2353" i="6"/>
  <c r="BB2353" i="6" s="1"/>
  <c r="AZ2350" i="6"/>
  <c r="BB2350" i="6" s="1"/>
  <c r="AZ2354" i="6"/>
  <c r="BB2354" i="6" s="1"/>
  <c r="AZ2351" i="6"/>
  <c r="BB2351" i="6" s="1"/>
  <c r="AZ2355" i="6"/>
  <c r="BB2355" i="6" s="1"/>
  <c r="AZ2352" i="6"/>
  <c r="BB2352" i="6" s="1"/>
  <c r="AZ2071" i="6"/>
  <c r="BB2071" i="6" s="1"/>
  <c r="AZ2075" i="6"/>
  <c r="BB2075" i="6" s="1"/>
  <c r="AZ2072" i="6"/>
  <c r="BB2072" i="6" s="1"/>
  <c r="AZ2073" i="6"/>
  <c r="BB2073" i="6" s="1"/>
  <c r="AZ2070" i="6"/>
  <c r="BB2070" i="6" s="1"/>
  <c r="AZ2074" i="6"/>
  <c r="BB2074" i="6" s="1"/>
  <c r="AZ1655" i="6"/>
  <c r="BB1655" i="6" s="1"/>
  <c r="AZ1659" i="6"/>
  <c r="BB1659" i="6" s="1"/>
  <c r="AZ1656" i="6"/>
  <c r="BB1656" i="6" s="1"/>
  <c r="AZ1657" i="6"/>
  <c r="BB1657" i="6" s="1"/>
  <c r="AZ1654" i="6"/>
  <c r="BB1654" i="6" s="1"/>
  <c r="AZ1658" i="6"/>
  <c r="BB1658" i="6" s="1"/>
  <c r="AZ1705" i="6"/>
  <c r="BB1705" i="6" s="1"/>
  <c r="AZ1702" i="6"/>
  <c r="BB1702" i="6" s="1"/>
  <c r="AZ1706" i="6"/>
  <c r="BB1706" i="6" s="1"/>
  <c r="AZ1703" i="6"/>
  <c r="BB1703" i="6" s="1"/>
  <c r="AZ1707" i="6"/>
  <c r="BB1707" i="6" s="1"/>
  <c r="AZ1704" i="6"/>
  <c r="BB1704" i="6" s="1"/>
  <c r="AZ1833" i="6"/>
  <c r="BB1833" i="6" s="1"/>
  <c r="AZ1830" i="6"/>
  <c r="BB1830" i="6" s="1"/>
  <c r="AZ1834" i="6"/>
  <c r="BB1834" i="6" s="1"/>
  <c r="AZ1831" i="6"/>
  <c r="BB1831" i="6" s="1"/>
  <c r="AZ1835" i="6"/>
  <c r="BB1835" i="6" s="1"/>
  <c r="AZ1832" i="6"/>
  <c r="BB1832" i="6" s="1"/>
  <c r="AZ208" i="6"/>
  <c r="BB208" i="6" s="1"/>
  <c r="AZ209" i="6"/>
  <c r="BB209" i="6" s="1"/>
  <c r="AZ206" i="6"/>
  <c r="BB206" i="6" s="1"/>
  <c r="AZ210" i="6"/>
  <c r="BB210" i="6" s="1"/>
  <c r="AZ207" i="6"/>
  <c r="BB207" i="6" s="1"/>
  <c r="AZ211" i="6"/>
  <c r="BB211" i="6" s="1"/>
  <c r="AZ2422" i="6"/>
  <c r="BB2422" i="6" s="1"/>
  <c r="AZ2426" i="6"/>
  <c r="BB2426" i="6" s="1"/>
  <c r="AZ2423" i="6"/>
  <c r="BB2423" i="6" s="1"/>
  <c r="AZ2427" i="6"/>
  <c r="BB2427" i="6" s="1"/>
  <c r="AZ2424" i="6"/>
  <c r="BB2424" i="6" s="1"/>
  <c r="AZ2425" i="6"/>
  <c r="BB2425" i="6" s="1"/>
  <c r="AZ2080" i="6"/>
  <c r="BB2080" i="6" s="1"/>
  <c r="AZ2081" i="6"/>
  <c r="BB2081" i="6" s="1"/>
  <c r="AZ2078" i="6"/>
  <c r="BB2078" i="6" s="1"/>
  <c r="AZ2082" i="6"/>
  <c r="BB2082" i="6" s="1"/>
  <c r="AZ2079" i="6"/>
  <c r="BB2079" i="6" s="1"/>
  <c r="AZ2083" i="6"/>
  <c r="BB2083" i="6" s="1"/>
  <c r="AZ790" i="6"/>
  <c r="BB790" i="6" s="1"/>
  <c r="AZ794" i="6"/>
  <c r="BB794" i="6" s="1"/>
  <c r="AZ791" i="6"/>
  <c r="BB791" i="6" s="1"/>
  <c r="AZ795" i="6"/>
  <c r="BB795" i="6" s="1"/>
  <c r="AZ792" i="6"/>
  <c r="BB792" i="6" s="1"/>
  <c r="AZ793" i="6"/>
  <c r="BB793" i="6" s="1"/>
  <c r="AZ144" i="6"/>
  <c r="BB144" i="6" s="1"/>
  <c r="AZ145" i="6"/>
  <c r="BB145" i="6" s="1"/>
  <c r="AZ142" i="6"/>
  <c r="BB142" i="6" s="1"/>
  <c r="AZ146" i="6"/>
  <c r="BB146" i="6" s="1"/>
  <c r="AZ143" i="6"/>
  <c r="BB143" i="6" s="1"/>
  <c r="AZ147" i="6"/>
  <c r="BB147" i="6" s="1"/>
  <c r="AZ2103" i="6"/>
  <c r="BB2103" i="6" s="1"/>
  <c r="AZ2107" i="6"/>
  <c r="BB2107" i="6" s="1"/>
  <c r="AZ2104" i="6"/>
  <c r="BB2104" i="6" s="1"/>
  <c r="AZ2105" i="6"/>
  <c r="BB2105" i="6" s="1"/>
  <c r="AZ2102" i="6"/>
  <c r="BB2102" i="6" s="1"/>
  <c r="AZ2106" i="6"/>
  <c r="BB2106" i="6" s="1"/>
  <c r="AZ89" i="6"/>
  <c r="BB89" i="6" s="1"/>
  <c r="AZ86" i="6"/>
  <c r="BB86" i="6" s="1"/>
  <c r="AZ90" i="6"/>
  <c r="BB90" i="6" s="1"/>
  <c r="AZ87" i="6"/>
  <c r="BB87" i="6" s="1"/>
  <c r="AZ91" i="6"/>
  <c r="BB91" i="6" s="1"/>
  <c r="AZ88" i="6"/>
  <c r="BB88" i="6" s="1"/>
  <c r="AZ1641" i="6"/>
  <c r="BB1641" i="6" s="1"/>
  <c r="AZ1638" i="6"/>
  <c r="BB1638" i="6" s="1"/>
  <c r="AZ1642" i="6"/>
  <c r="BB1642" i="6" s="1"/>
  <c r="AZ1639" i="6"/>
  <c r="BB1639" i="6" s="1"/>
  <c r="AZ1643" i="6"/>
  <c r="BB1643" i="6" s="1"/>
  <c r="AZ1640" i="6"/>
  <c r="BB1640" i="6" s="1"/>
  <c r="AZ727" i="6"/>
  <c r="BB727" i="6" s="1"/>
  <c r="AZ731" i="6"/>
  <c r="BB731" i="6" s="1"/>
  <c r="AZ728" i="6"/>
  <c r="BB728" i="6" s="1"/>
  <c r="AZ729" i="6"/>
  <c r="BB729" i="6" s="1"/>
  <c r="AZ726" i="6"/>
  <c r="BB726" i="6" s="1"/>
  <c r="AZ730" i="6"/>
  <c r="BB730" i="6" s="1"/>
  <c r="AZ2390" i="6"/>
  <c r="BB2390" i="6" s="1"/>
  <c r="AZ2394" i="6"/>
  <c r="BB2394" i="6" s="1"/>
  <c r="AZ2391" i="6"/>
  <c r="BB2391" i="6" s="1"/>
  <c r="AZ2395" i="6"/>
  <c r="BB2395" i="6" s="1"/>
  <c r="AZ2392" i="6"/>
  <c r="BB2392" i="6" s="1"/>
  <c r="AZ2393" i="6"/>
  <c r="BB2393" i="6" s="1"/>
  <c r="AZ1879" i="6"/>
  <c r="BB1879" i="6" s="1"/>
  <c r="AZ1883" i="6"/>
  <c r="BB1883" i="6" s="1"/>
  <c r="AZ1880" i="6"/>
  <c r="BB1880" i="6" s="1"/>
  <c r="AZ1881" i="6"/>
  <c r="BB1881" i="6" s="1"/>
  <c r="AZ1878" i="6"/>
  <c r="BB1878" i="6" s="1"/>
  <c r="AZ1882" i="6"/>
  <c r="BB1882" i="6" s="1"/>
  <c r="AZ977" i="6"/>
  <c r="BB977" i="6" s="1"/>
  <c r="AZ974" i="6"/>
  <c r="BB974" i="6" s="1"/>
  <c r="AZ978" i="6"/>
  <c r="BB978" i="6" s="1"/>
  <c r="AZ975" i="6"/>
  <c r="BB975" i="6" s="1"/>
  <c r="AZ979" i="6"/>
  <c r="BB979" i="6" s="1"/>
  <c r="AZ976" i="6"/>
  <c r="BB976" i="6" s="1"/>
  <c r="AZ1943" i="6"/>
  <c r="BB1943" i="6" s="1"/>
  <c r="AZ1947" i="6"/>
  <c r="BB1947" i="6" s="1"/>
  <c r="AZ1944" i="6"/>
  <c r="BB1944" i="6" s="1"/>
  <c r="AZ1945" i="6"/>
  <c r="BB1945" i="6" s="1"/>
  <c r="AZ1942" i="6"/>
  <c r="BB1942" i="6" s="1"/>
  <c r="AZ1946" i="6"/>
  <c r="BB1946" i="6" s="1"/>
  <c r="AZ1929" i="6"/>
  <c r="BB1929" i="6" s="1"/>
  <c r="AZ1926" i="6"/>
  <c r="BB1926" i="6" s="1"/>
  <c r="AZ1930" i="6"/>
  <c r="BB1930" i="6" s="1"/>
  <c r="AZ1927" i="6"/>
  <c r="BB1927" i="6" s="1"/>
  <c r="AZ1931" i="6"/>
  <c r="BB1931" i="6" s="1"/>
  <c r="AZ1928" i="6"/>
  <c r="BB1928" i="6" s="1"/>
  <c r="AZ249" i="6"/>
  <c r="BB249" i="6" s="1"/>
  <c r="AZ246" i="6"/>
  <c r="BB246" i="6" s="1"/>
  <c r="AZ250" i="6"/>
  <c r="BB250" i="6" s="1"/>
  <c r="AZ247" i="6"/>
  <c r="BB247" i="6" s="1"/>
  <c r="AZ251" i="6"/>
  <c r="BB251" i="6" s="1"/>
  <c r="AZ248" i="6"/>
  <c r="BB248" i="6" s="1"/>
  <c r="AZ686" i="6"/>
  <c r="BB686" i="6" s="1"/>
  <c r="AZ690" i="6"/>
  <c r="BB690" i="6" s="1"/>
  <c r="AZ687" i="6"/>
  <c r="BB687" i="6" s="1"/>
  <c r="AZ691" i="6"/>
  <c r="BB691" i="6" s="1"/>
  <c r="AZ688" i="6"/>
  <c r="BB688" i="6" s="1"/>
  <c r="AZ689" i="6"/>
  <c r="BB689" i="6" s="1"/>
  <c r="AZ1728" i="6"/>
  <c r="BB1728" i="6" s="1"/>
  <c r="AZ1729" i="6"/>
  <c r="BB1729" i="6" s="1"/>
  <c r="AZ1726" i="6"/>
  <c r="BB1726" i="6" s="1"/>
  <c r="AZ1730" i="6"/>
  <c r="BB1730" i="6" s="1"/>
  <c r="AZ1727" i="6"/>
  <c r="BB1727" i="6" s="1"/>
  <c r="AZ1731" i="6"/>
  <c r="BB1731" i="6" s="1"/>
  <c r="AZ471" i="6"/>
  <c r="BB471" i="6" s="1"/>
  <c r="AZ475" i="6"/>
  <c r="BB475" i="6" s="1"/>
  <c r="AZ472" i="6"/>
  <c r="BB472" i="6" s="1"/>
  <c r="AZ473" i="6"/>
  <c r="BB473" i="6" s="1"/>
  <c r="AZ470" i="6"/>
  <c r="BB470" i="6" s="1"/>
  <c r="AZ474" i="6"/>
  <c r="BB474" i="6" s="1"/>
  <c r="AZ313" i="6"/>
  <c r="BB313" i="6" s="1"/>
  <c r="AZ310" i="6"/>
  <c r="BB310" i="6" s="1"/>
  <c r="AZ314" i="6"/>
  <c r="BB314" i="6" s="1"/>
  <c r="AZ311" i="6"/>
  <c r="BB311" i="6" s="1"/>
  <c r="AZ315" i="6"/>
  <c r="BB315" i="6" s="1"/>
  <c r="AZ312" i="6"/>
  <c r="BB312" i="6" s="1"/>
  <c r="AZ167" i="6"/>
  <c r="BB167" i="6" s="1"/>
  <c r="AZ171" i="6"/>
  <c r="BB171" i="6" s="1"/>
  <c r="AZ168" i="6"/>
  <c r="BB168" i="6" s="1"/>
  <c r="AZ169" i="6"/>
  <c r="BB169" i="6" s="1"/>
  <c r="AZ166" i="6"/>
  <c r="BB166" i="6" s="1"/>
  <c r="AZ170" i="6"/>
  <c r="BB170" i="6" s="1"/>
  <c r="AZ631" i="6"/>
  <c r="BB631" i="6" s="1"/>
  <c r="AZ635" i="6"/>
  <c r="BB635" i="6" s="1"/>
  <c r="AZ632" i="6"/>
  <c r="BB632" i="6" s="1"/>
  <c r="AZ633" i="6"/>
  <c r="BB633" i="6" s="1"/>
  <c r="AZ630" i="6"/>
  <c r="BB630" i="6" s="1"/>
  <c r="AZ634" i="6"/>
  <c r="BB634" i="6" s="1"/>
  <c r="AZ1600" i="6"/>
  <c r="BB1600" i="6" s="1"/>
  <c r="AZ1601" i="6"/>
  <c r="BB1601" i="6" s="1"/>
  <c r="AZ1598" i="6"/>
  <c r="BB1598" i="6" s="1"/>
  <c r="AZ1602" i="6"/>
  <c r="BB1602" i="6" s="1"/>
  <c r="AZ1599" i="6"/>
  <c r="BB1599" i="6" s="1"/>
  <c r="AZ1603" i="6"/>
  <c r="BB1603" i="6" s="1"/>
  <c r="AZ918" i="6"/>
  <c r="BB918" i="6" s="1"/>
  <c r="AZ922" i="6"/>
  <c r="BB922" i="6" s="1"/>
  <c r="AZ919" i="6"/>
  <c r="BB919" i="6" s="1"/>
  <c r="AZ923" i="6"/>
  <c r="BB923" i="6" s="1"/>
  <c r="AZ920" i="6"/>
  <c r="BB920" i="6" s="1"/>
  <c r="AZ921" i="6"/>
  <c r="BB921" i="6" s="1"/>
  <c r="AZ416" i="6"/>
  <c r="BB416" i="6" s="1"/>
  <c r="AZ417" i="6"/>
  <c r="BB417" i="6" s="1"/>
  <c r="AZ414" i="6"/>
  <c r="BB414" i="6" s="1"/>
  <c r="AZ418" i="6"/>
  <c r="BB418" i="6" s="1"/>
  <c r="AZ415" i="6"/>
  <c r="BB415" i="6" s="1"/>
  <c r="AZ419" i="6"/>
  <c r="BB419" i="6" s="1"/>
  <c r="AZ663" i="6"/>
  <c r="BB663" i="6" s="1"/>
  <c r="AZ667" i="6"/>
  <c r="BB667" i="6" s="1"/>
  <c r="AZ664" i="6"/>
  <c r="BB664" i="6" s="1"/>
  <c r="AZ665" i="6"/>
  <c r="BB665" i="6" s="1"/>
  <c r="AZ662" i="6"/>
  <c r="BB662" i="6" s="1"/>
  <c r="AZ666" i="6"/>
  <c r="BB666" i="6" s="1"/>
  <c r="AZ1311" i="6"/>
  <c r="BB1311" i="6" s="1"/>
  <c r="AZ1315" i="6"/>
  <c r="BB1315" i="6" s="1"/>
  <c r="AZ1312" i="6"/>
  <c r="BB1312" i="6" s="1"/>
  <c r="AZ1313" i="6"/>
  <c r="BB1313" i="6" s="1"/>
  <c r="AZ1310" i="6"/>
  <c r="BB1310" i="6" s="1"/>
  <c r="AZ1314" i="6"/>
  <c r="BB1314" i="6" s="1"/>
  <c r="AZ2126" i="6"/>
  <c r="BB2126" i="6" s="1"/>
  <c r="AZ2130" i="6"/>
  <c r="BB2130" i="6" s="1"/>
  <c r="AZ2127" i="6"/>
  <c r="BB2127" i="6" s="1"/>
  <c r="AZ2131" i="6"/>
  <c r="BB2131" i="6" s="1"/>
  <c r="AZ2128" i="6"/>
  <c r="BB2128" i="6" s="1"/>
  <c r="AZ2129" i="6"/>
  <c r="BB2129" i="6" s="1"/>
  <c r="AZ1046" i="6"/>
  <c r="BB1046" i="6" s="1"/>
  <c r="AZ1050" i="6"/>
  <c r="BB1050" i="6" s="1"/>
  <c r="AZ1047" i="6"/>
  <c r="BB1047" i="6" s="1"/>
  <c r="AZ1051" i="6"/>
  <c r="BB1051" i="6" s="1"/>
  <c r="AZ1048" i="6"/>
  <c r="BB1048" i="6" s="1"/>
  <c r="AZ1049" i="6"/>
  <c r="BB1049" i="6" s="1"/>
  <c r="AZ863" i="6"/>
  <c r="BB863" i="6" s="1"/>
  <c r="AZ867" i="6"/>
  <c r="BB867" i="6" s="1"/>
  <c r="AZ864" i="6"/>
  <c r="BB864" i="6" s="1"/>
  <c r="AZ865" i="6"/>
  <c r="BB865" i="6" s="1"/>
  <c r="AZ862" i="6"/>
  <c r="BB862" i="6" s="1"/>
  <c r="AZ866" i="6"/>
  <c r="BB866" i="6" s="1"/>
  <c r="AZ2431" i="6"/>
  <c r="BB2431" i="6" s="1"/>
  <c r="AZ2435" i="6"/>
  <c r="BB2435" i="6" s="1"/>
  <c r="AZ2432" i="6"/>
  <c r="BB2432" i="6" s="1"/>
  <c r="AZ2433" i="6"/>
  <c r="BB2433" i="6" s="1"/>
  <c r="AZ2430" i="6"/>
  <c r="BB2430" i="6" s="1"/>
  <c r="AZ2434" i="6"/>
  <c r="BB2434" i="6" s="1"/>
  <c r="AZ1911" i="6"/>
  <c r="BB1911" i="6" s="1"/>
  <c r="AZ1915" i="6"/>
  <c r="BB1915" i="6" s="1"/>
  <c r="AZ1912" i="6"/>
  <c r="BB1912" i="6" s="1"/>
  <c r="AZ1913" i="6"/>
  <c r="BB1913" i="6" s="1"/>
  <c r="AZ1910" i="6"/>
  <c r="BB1910" i="6" s="1"/>
  <c r="AZ1914" i="6"/>
  <c r="BB1914" i="6" s="1"/>
  <c r="AZ2158" i="6"/>
  <c r="BB2158" i="6" s="1"/>
  <c r="AZ2162" i="6"/>
  <c r="BB2162" i="6" s="1"/>
  <c r="AZ2159" i="6"/>
  <c r="BB2159" i="6" s="1"/>
  <c r="AZ2163" i="6"/>
  <c r="BB2163" i="6" s="1"/>
  <c r="AZ2160" i="6"/>
  <c r="BB2160" i="6" s="1"/>
  <c r="AZ2161" i="6"/>
  <c r="BB2161" i="6" s="1"/>
  <c r="BD6" i="6" a="1"/>
  <c r="BD787" i="6" l="1"/>
  <c r="BD2295" i="6"/>
  <c r="BD785" i="6"/>
  <c r="BD2330" i="6"/>
  <c r="BD237" i="6"/>
  <c r="BD231" i="6"/>
  <c r="V33" i="5" s="1"/>
  <c r="BD2332" i="6"/>
  <c r="BD234" i="6"/>
  <c r="BD236" i="6"/>
  <c r="BD230" i="6"/>
  <c r="U33" i="5" s="1"/>
  <c r="BD235" i="6"/>
  <c r="BD2331" i="6"/>
  <c r="BD2328" i="6"/>
  <c r="W295" i="5" s="1"/>
  <c r="BD233" i="6"/>
  <c r="Y33" i="5" s="1"/>
  <c r="BD2333" i="6"/>
  <c r="BD1354" i="6"/>
  <c r="BD1448" i="6"/>
  <c r="BD1446" i="6"/>
  <c r="U185" i="5" s="1"/>
  <c r="BD1356" i="6"/>
  <c r="T616" i="10" a="1"/>
  <c r="Y616" i="10" a="1"/>
  <c r="AC616" i="10" a="1"/>
  <c r="S616" i="10" a="1"/>
  <c r="X616" i="10" a="1"/>
  <c r="AB616" i="10" a="1"/>
  <c r="Q616" i="10" a="1"/>
  <c r="U616" i="10" a="1"/>
  <c r="Z616" i="10" a="1"/>
  <c r="AA616" i="10" a="1"/>
  <c r="V616" i="10" a="1"/>
  <c r="R616" i="10" a="1"/>
  <c r="BD783" i="6"/>
  <c r="BD782" i="6"/>
  <c r="U102" i="5" s="1"/>
  <c r="BD2294" i="6"/>
  <c r="U291" i="5" s="1"/>
  <c r="BD2296" i="6"/>
  <c r="W291" i="5" s="1"/>
  <c r="BD1713" i="6"/>
  <c r="BD788" i="6"/>
  <c r="BD789" i="6"/>
  <c r="BD2297" i="6"/>
  <c r="Y291" i="5" s="1"/>
  <c r="BD2299" i="6"/>
  <c r="BD1419" i="6"/>
  <c r="BD784" i="6"/>
  <c r="BD2298" i="6"/>
  <c r="Z291" i="5" s="1"/>
  <c r="BD1715" i="6"/>
  <c r="BD2326" i="6"/>
  <c r="BD1966" i="6"/>
  <c r="U250" i="5" s="1"/>
  <c r="BD1968" i="6"/>
  <c r="W250" i="5" s="1"/>
  <c r="BD1451" i="6"/>
  <c r="AA185" i="5" s="1"/>
  <c r="BD1450" i="6"/>
  <c r="Z185" i="5" s="1"/>
  <c r="BD1716" i="6"/>
  <c r="BD1355" i="6"/>
  <c r="AA173" i="5" s="1"/>
  <c r="BD1353" i="6"/>
  <c r="BD1452" i="6"/>
  <c r="BD1453" i="6"/>
  <c r="BD1352" i="6"/>
  <c r="W173" i="5" s="1"/>
  <c r="BD1350" i="6"/>
  <c r="U173" i="5" s="1"/>
  <c r="BD1447" i="6"/>
  <c r="V185" i="5" s="1"/>
  <c r="BD1351" i="6"/>
  <c r="BD57" i="6"/>
  <c r="Y11" i="5" s="1"/>
  <c r="BD1971" i="6"/>
  <c r="AA250" i="5" s="1"/>
  <c r="BD1972" i="6"/>
  <c r="BD160" i="6"/>
  <c r="W24" i="5" s="1"/>
  <c r="BD1811" i="6"/>
  <c r="AA230" i="5" s="1"/>
  <c r="BD1970" i="6"/>
  <c r="Z250" i="5" s="1"/>
  <c r="BD1973" i="6"/>
  <c r="BD606" i="6"/>
  <c r="U80" i="5" s="1"/>
  <c r="BD59" i="6"/>
  <c r="AA11" i="5" s="1"/>
  <c r="B24" i="8" s="1"/>
  <c r="BD1967" i="6"/>
  <c r="V250" i="5" s="1"/>
  <c r="BD158" i="6"/>
  <c r="BD612" i="6"/>
  <c r="BD1416" i="6"/>
  <c r="W181" i="5" s="1"/>
  <c r="BD1418" i="6"/>
  <c r="Z181" i="5" s="1"/>
  <c r="BD1182" i="6"/>
  <c r="BD1188" i="6"/>
  <c r="BD1810" i="6"/>
  <c r="Z230" i="5" s="1"/>
  <c r="BD1420" i="6"/>
  <c r="BD1414" i="6"/>
  <c r="U181" i="5" s="1"/>
  <c r="BD1186" i="6"/>
  <c r="Z152" i="5" s="1"/>
  <c r="BD1184" i="6"/>
  <c r="W152" i="5" s="1"/>
  <c r="BD1185" i="6"/>
  <c r="Y152" i="5" s="1"/>
  <c r="BD1183" i="6"/>
  <c r="V152" i="5" s="1"/>
  <c r="BD1415" i="6"/>
  <c r="V181" i="5" s="1"/>
  <c r="BD1187" i="6"/>
  <c r="AA152" i="5" s="1"/>
  <c r="BD2158" i="6" a="1"/>
  <c r="BD2161" i="6" s="1"/>
  <c r="BD1310" i="6" a="1"/>
  <c r="BD1315" i="6" s="1"/>
  <c r="BD686" i="6" a="1"/>
  <c r="BD689" i="6" s="1"/>
  <c r="BD142" i="6" a="1"/>
  <c r="BD147" i="6" s="1"/>
  <c r="BD2422" i="6" a="1"/>
  <c r="BD2425" i="6" s="1"/>
  <c r="BD2062" i="6" a="1"/>
  <c r="BD2069" i="6" s="1"/>
  <c r="BD254" i="6" a="1"/>
  <c r="BD256" i="6" s="1"/>
  <c r="BD1566" i="6" a="1"/>
  <c r="BD1570" i="6" s="1"/>
  <c r="BD766" i="6" a="1"/>
  <c r="BD767" i="6" s="1"/>
  <c r="BD886" i="6" a="1"/>
  <c r="BD893" i="6" s="1"/>
  <c r="BD2398" i="6" a="1"/>
  <c r="BD2403" i="6" s="1"/>
  <c r="BD294" i="6" a="1"/>
  <c r="BD299" i="6" s="1"/>
  <c r="BD1694" i="6" a="1"/>
  <c r="BD1695" i="6" s="1"/>
  <c r="BD1678" i="6" a="1"/>
  <c r="BD1684" i="6" s="1"/>
  <c r="BD1854" i="6" a="1"/>
  <c r="BD1859" i="6" s="1"/>
  <c r="BD262" i="6" a="1"/>
  <c r="BD264" i="6" s="1"/>
  <c r="BD1046" i="6" a="1"/>
  <c r="BD1052" i="6" s="1"/>
  <c r="BD470" i="6" a="1"/>
  <c r="BD473" i="6" s="1"/>
  <c r="BD2390" i="6" a="1"/>
  <c r="BD2397" i="6" s="1"/>
  <c r="BD2078" i="6" a="1"/>
  <c r="BD2078" i="6" s="1"/>
  <c r="BD1654" i="6" a="1"/>
  <c r="BD1659" i="6" s="1"/>
  <c r="BD894" i="6" a="1"/>
  <c r="BD895" i="6" s="1"/>
  <c r="BD566" i="6" a="1"/>
  <c r="BD568" i="6" s="1"/>
  <c r="BD102" i="6" a="1"/>
  <c r="BD108" i="6" s="1"/>
  <c r="BD758" i="6" a="1"/>
  <c r="BD765" i="6" s="1"/>
  <c r="BD70" i="6" a="1"/>
  <c r="BD71" i="6" s="1"/>
  <c r="BD134" i="6" a="1"/>
  <c r="BD135" i="6" s="1"/>
  <c r="BD2174" i="6" a="1"/>
  <c r="BD2178" i="6" s="1"/>
  <c r="BD2006" i="6" a="1"/>
  <c r="BD2008" i="6" s="1"/>
  <c r="BD126" i="6" a="1"/>
  <c r="BD128" i="6" s="1"/>
  <c r="BD822" i="6" a="1"/>
  <c r="BD824" i="6" s="1"/>
  <c r="BD1711" i="6"/>
  <c r="V218" i="5" s="1"/>
  <c r="BD1712" i="6"/>
  <c r="W218" i="5" s="1"/>
  <c r="BD1806" i="6"/>
  <c r="BD1808" i="6"/>
  <c r="W230" i="5" s="1"/>
  <c r="BD2430" i="6" a="1"/>
  <c r="BD2436" i="6" s="1"/>
  <c r="BD166" i="6" a="1"/>
  <c r="BD167" i="6" s="1"/>
  <c r="BD1726" i="6" a="1"/>
  <c r="BD1731" i="6" s="1"/>
  <c r="BD2102" i="6" a="1"/>
  <c r="BD2103" i="6" s="1"/>
  <c r="BD790" i="6" a="1"/>
  <c r="BD797" i="6" s="1"/>
  <c r="BD206" i="6" a="1"/>
  <c r="BD206" i="6" s="1"/>
  <c r="BD1998" i="6" a="1"/>
  <c r="BD2004" i="6" s="1"/>
  <c r="BD78" i="6" a="1"/>
  <c r="BD78" i="6" s="1"/>
  <c r="BD670" i="6" a="1"/>
  <c r="BD676" i="6" s="1"/>
  <c r="BD1718" i="6" a="1"/>
  <c r="BD1719" i="6" s="1"/>
  <c r="BD302" i="6" a="1"/>
  <c r="BD306" i="6" s="1"/>
  <c r="BD62" i="6" a="1"/>
  <c r="BD64" i="6" s="1"/>
  <c r="BD2302" i="6" a="1"/>
  <c r="BD2307" i="6" s="1"/>
  <c r="BD2038" i="6" a="1"/>
  <c r="BD2044" i="6" s="1"/>
  <c r="BD1022" i="6" a="1"/>
  <c r="BD1024" i="6" s="1"/>
  <c r="BD358" i="6" a="1"/>
  <c r="BD360" i="6" s="1"/>
  <c r="BD1812" i="6"/>
  <c r="BD1807" i="6"/>
  <c r="V230" i="5" s="1"/>
  <c r="BD1886" i="6" a="1"/>
  <c r="BD1886" i="6" s="1"/>
  <c r="BD1710" i="6"/>
  <c r="U218" i="5" s="1"/>
  <c r="BD1175" i="6"/>
  <c r="V151" i="5" s="1"/>
  <c r="BD1378" i="6"/>
  <c r="BD1809" i="6"/>
  <c r="Y230" i="5" s="1"/>
  <c r="BD2053" i="6"/>
  <c r="BD2050" i="6"/>
  <c r="Z260" i="5" s="1"/>
  <c r="BD2048" i="6"/>
  <c r="W260" i="5" s="1"/>
  <c r="BD2046" i="6"/>
  <c r="BD163" i="6"/>
  <c r="AA24" i="5" s="1"/>
  <c r="J43" i="9" s="1"/>
  <c r="L43" i="9" s="1"/>
  <c r="BD165" i="6"/>
  <c r="BD189" i="6"/>
  <c r="BD185" i="6"/>
  <c r="Y27" i="5" s="1"/>
  <c r="BD1774" i="6" a="1"/>
  <c r="BD1777" i="6" s="1"/>
  <c r="BD188" i="6"/>
  <c r="BD187" i="6"/>
  <c r="AA27" i="5" s="1"/>
  <c r="BD2052" i="6"/>
  <c r="BD162" i="6"/>
  <c r="Z24" i="5" s="1"/>
  <c r="J42" i="9" s="1"/>
  <c r="L42" i="9" s="1"/>
  <c r="BD161" i="6"/>
  <c r="Y24" i="5" s="1"/>
  <c r="BD183" i="6"/>
  <c r="V27" i="5" s="1"/>
  <c r="BD184" i="6"/>
  <c r="BD430" i="6" a="1"/>
  <c r="BD432" i="6" s="1"/>
  <c r="BD2094" i="6" a="1"/>
  <c r="BD2097" i="6" s="1"/>
  <c r="BD1118" i="6" a="1"/>
  <c r="BD1120" i="6" s="1"/>
  <c r="BD1758" i="6" a="1"/>
  <c r="BD1758" i="6" s="1"/>
  <c r="BD1662" i="6" a="1"/>
  <c r="BD1666" i="6" s="1"/>
  <c r="BD870" i="6" a="1"/>
  <c r="BD875" i="6" s="1"/>
  <c r="BD438" i="6" a="1"/>
  <c r="BD443" i="6" s="1"/>
  <c r="BD318" i="6" a="1"/>
  <c r="BD321" i="6" s="1"/>
  <c r="BD1334" i="6" a="1"/>
  <c r="BD1336" i="6" s="1"/>
  <c r="BD1270" i="6" a="1"/>
  <c r="BD1277" i="6" s="1"/>
  <c r="BD1150" i="6" a="1"/>
  <c r="BD1150" i="6" s="1"/>
  <c r="BD2049" i="6"/>
  <c r="Y260" i="5" s="1"/>
  <c r="BD2047" i="6"/>
  <c r="V260" i="5" s="1"/>
  <c r="BD159" i="6"/>
  <c r="V24" i="5" s="1"/>
  <c r="BD182" i="6"/>
  <c r="U27" i="5" s="1"/>
  <c r="BD1494" i="6" a="1"/>
  <c r="BD1496" i="6" s="1"/>
  <c r="BD1630" i="6" a="1"/>
  <c r="BD1634" i="6" s="1"/>
  <c r="BD1646" i="6" a="1"/>
  <c r="BD1648" i="6" s="1"/>
  <c r="BD902" i="6" a="1"/>
  <c r="BD902" i="6" s="1"/>
  <c r="BD510" i="6" a="1"/>
  <c r="BD516" i="6" s="1"/>
  <c r="BD990" i="6" a="1"/>
  <c r="BD991" i="6" s="1"/>
  <c r="BD1902" i="6" a="1"/>
  <c r="BD1909" i="6" s="1"/>
  <c r="BD774" i="6" a="1"/>
  <c r="BD779" i="6" s="1"/>
  <c r="BD1086" i="6" a="1"/>
  <c r="BD1092" i="6" s="1"/>
  <c r="BD60" i="6"/>
  <c r="BD61" i="6"/>
  <c r="BD1714" i="6"/>
  <c r="Z218" i="5" s="1"/>
  <c r="BD1181" i="6"/>
  <c r="BD609" i="6"/>
  <c r="Y80" i="5" s="1"/>
  <c r="BD607" i="6"/>
  <c r="V80" i="5" s="1"/>
  <c r="BD56" i="6"/>
  <c r="BD58" i="6"/>
  <c r="BD1380" i="6"/>
  <c r="BD613" i="6"/>
  <c r="BD608" i="6"/>
  <c r="W80" i="5" s="1"/>
  <c r="BD2190" i="6" a="1"/>
  <c r="BD2197" i="6" s="1"/>
  <c r="BD806" i="6" a="1"/>
  <c r="BD811" i="6" s="1"/>
  <c r="BD238" i="6" a="1"/>
  <c r="BD242" i="6" s="1"/>
  <c r="BD2262" i="6" a="1"/>
  <c r="BD2263" i="6" s="1"/>
  <c r="BD926" i="6" a="1"/>
  <c r="BD931" i="6" s="1"/>
  <c r="BD2206" i="6" a="1"/>
  <c r="BD2211" i="6" s="1"/>
  <c r="BD1430" i="6" a="1"/>
  <c r="BD1436" i="6" s="1"/>
  <c r="BD1750" i="6" a="1"/>
  <c r="BD1751" i="6" s="1"/>
  <c r="BD2134" i="6" a="1"/>
  <c r="BD2136" i="6" s="1"/>
  <c r="BD446" i="6" a="1"/>
  <c r="BD450" i="6" s="1"/>
  <c r="BD2286" i="6" a="1"/>
  <c r="BD2288" i="6" s="1"/>
  <c r="BD1950" i="6" a="1"/>
  <c r="BD1955" i="6" s="1"/>
  <c r="BD38" i="6" a="1"/>
  <c r="BD43" i="6" s="1"/>
  <c r="BD55" i="6"/>
  <c r="V11" i="5" s="1"/>
  <c r="BD610" i="6"/>
  <c r="Z80" i="5" s="1"/>
  <c r="BD489" i="6"/>
  <c r="Y65" i="5" s="1"/>
  <c r="BD490" i="6"/>
  <c r="Z65" i="5" s="1"/>
  <c r="BD1376" i="6"/>
  <c r="W176" i="5" s="1"/>
  <c r="BD1374" i="6"/>
  <c r="U176" i="5" s="1"/>
  <c r="BD488" i="6"/>
  <c r="W65" i="5" s="1"/>
  <c r="BD486" i="6"/>
  <c r="BD1176" i="6"/>
  <c r="W151" i="5" s="1"/>
  <c r="BD1177" i="6"/>
  <c r="Y151" i="5" s="1"/>
  <c r="BD1381" i="6"/>
  <c r="BD1379" i="6"/>
  <c r="AA176" i="5" s="1"/>
  <c r="BD493" i="6"/>
  <c r="BD491" i="6"/>
  <c r="AA65" i="5" s="1"/>
  <c r="BD1180" i="6"/>
  <c r="BD1179" i="6"/>
  <c r="AA151" i="5" s="1"/>
  <c r="BD462" i="6" a="1"/>
  <c r="BD469" i="6" s="1"/>
  <c r="BD1054" i="6" a="1"/>
  <c r="BD1055" i="6" s="1"/>
  <c r="BD1558" i="6" a="1"/>
  <c r="BD1559" i="6" s="1"/>
  <c r="BD110" i="6" a="1"/>
  <c r="BD114" i="6" s="1"/>
  <c r="BD46" i="6" a="1"/>
  <c r="BD46" i="6" s="1"/>
  <c r="BD598" i="6" a="1"/>
  <c r="BD600" i="6" s="1"/>
  <c r="BD1214" i="6" a="1"/>
  <c r="BD1217" i="6" s="1"/>
  <c r="BD966" i="6" a="1"/>
  <c r="BD971" i="6" s="1"/>
  <c r="BD934" i="6" a="1"/>
  <c r="BD938" i="6" s="1"/>
  <c r="BD1470" i="6" a="1"/>
  <c r="BD1474" i="6" s="1"/>
  <c r="BD998" i="6" a="1"/>
  <c r="BD1002" i="6" s="1"/>
  <c r="BD2238" i="6" a="1"/>
  <c r="BD2242" i="6" s="1"/>
  <c r="BD542" i="6" a="1"/>
  <c r="BD544" i="6" s="1"/>
  <c r="BD702" i="6" a="1"/>
  <c r="BD703" i="6" s="1"/>
  <c r="BD1974" i="6" a="1"/>
  <c r="BD1975" i="6" s="1"/>
  <c r="BD1377" i="6"/>
  <c r="Y176" i="5" s="1"/>
  <c r="BD492" i="6"/>
  <c r="BD1178" i="6"/>
  <c r="Z151" i="5" s="1"/>
  <c r="BD1048" i="6"/>
  <c r="BD1046" i="6"/>
  <c r="BD471" i="6"/>
  <c r="BD1698" i="6"/>
  <c r="BD1701" i="6"/>
  <c r="BD1683" i="6"/>
  <c r="BD2358" i="6" a="1"/>
  <c r="BD2030" i="6" a="1"/>
  <c r="BD382" i="6" a="1"/>
  <c r="BD590" i="6" a="1"/>
  <c r="BD222" i="6" a="1"/>
  <c r="BD1463" i="6"/>
  <c r="V187" i="5" s="1"/>
  <c r="BD1467" i="6"/>
  <c r="AA187" i="5" s="1"/>
  <c r="BD1464" i="6"/>
  <c r="W187" i="5" s="1"/>
  <c r="BD1468" i="6"/>
  <c r="BD1469" i="6"/>
  <c r="BD1466" i="6"/>
  <c r="Z187" i="5" s="1"/>
  <c r="BD1462" i="6"/>
  <c r="U187" i="5" s="1"/>
  <c r="BD1465" i="6"/>
  <c r="Y187" i="5" s="1"/>
  <c r="BD14" i="6"/>
  <c r="U6" i="5" s="1"/>
  <c r="BD18" i="6"/>
  <c r="Z6" i="5" s="1"/>
  <c r="J6" i="9" s="1"/>
  <c r="L6" i="9" s="1"/>
  <c r="BD15" i="6"/>
  <c r="V6" i="5" s="1"/>
  <c r="BD19" i="6"/>
  <c r="AA6" i="5" s="1"/>
  <c r="J7" i="9" s="1"/>
  <c r="L7" i="9" s="1"/>
  <c r="BD16" i="6"/>
  <c r="W6" i="5" s="1"/>
  <c r="BD17" i="6"/>
  <c r="Y6" i="5" s="1"/>
  <c r="BD20" i="6"/>
  <c r="BD21" i="6"/>
  <c r="BD2185" i="6"/>
  <c r="Y277" i="5" s="1"/>
  <c r="BD2189" i="6"/>
  <c r="BD2182" i="6"/>
  <c r="U277" i="5" s="1"/>
  <c r="BD2186" i="6"/>
  <c r="Z277" i="5" s="1"/>
  <c r="BD2187" i="6"/>
  <c r="AA277" i="5" s="1"/>
  <c r="BD2183" i="6"/>
  <c r="V277" i="5" s="1"/>
  <c r="BD2188" i="6"/>
  <c r="BD2184" i="6"/>
  <c r="W277" i="5" s="1"/>
  <c r="BD1406" i="6"/>
  <c r="U180" i="5" s="1"/>
  <c r="BD1410" i="6"/>
  <c r="Z180" i="5" s="1"/>
  <c r="BD1407" i="6"/>
  <c r="V180" i="5" s="1"/>
  <c r="BD1411" i="6"/>
  <c r="AA180" i="5" s="1"/>
  <c r="BD1412" i="6"/>
  <c r="BD1408" i="6"/>
  <c r="W180" i="5" s="1"/>
  <c r="BD1413" i="6"/>
  <c r="BD1409" i="6"/>
  <c r="Y180" i="5" s="1"/>
  <c r="BD310" i="6" a="1"/>
  <c r="BD246" i="6" a="1"/>
  <c r="BD86" i="6" a="1"/>
  <c r="BD1702" i="6" a="1"/>
  <c r="BD518" i="6" a="1"/>
  <c r="BD1006" i="6" a="1"/>
  <c r="BD1550" i="6" a="1"/>
  <c r="BD150" i="6" a="1"/>
  <c r="BD1990" i="6" a="1"/>
  <c r="BD910" i="6" a="1"/>
  <c r="BD454" i="6" a="1"/>
  <c r="BD1038" i="6" a="1"/>
  <c r="BD2054" i="6" a="1"/>
  <c r="BD1574" i="6" a="1"/>
  <c r="BD1070" i="6" a="1"/>
  <c r="BD1294" i="6" a="1"/>
  <c r="BD1894" i="6" a="1"/>
  <c r="BD406" i="6" a="1"/>
  <c r="BD1134" i="6" a="1"/>
  <c r="BD1734" i="6" a="1"/>
  <c r="BD1454" i="6" a="1"/>
  <c r="BD614" i="6" a="1"/>
  <c r="BD1766" i="6" a="1"/>
  <c r="BD878" i="6" a="1"/>
  <c r="BD1230" i="6" a="1"/>
  <c r="BD374" i="6" a="1"/>
  <c r="BD1518" i="6" a="1"/>
  <c r="BD1262" i="6" a="1"/>
  <c r="BD2414" i="6" a="1"/>
  <c r="BD742" i="6" a="1"/>
  <c r="BD1166" i="6" a="1"/>
  <c r="BD646" i="6" a="1"/>
  <c r="BD1102" i="6" a="1"/>
  <c r="BD342" i="6" a="1"/>
  <c r="BD1822" i="6"/>
  <c r="U232" i="5" s="1"/>
  <c r="BD1826" i="6"/>
  <c r="Z232" i="5" s="1"/>
  <c r="BD1823" i="6"/>
  <c r="V232" i="5" s="1"/>
  <c r="BD1827" i="6"/>
  <c r="AA232" i="5" s="1"/>
  <c r="BD1824" i="6"/>
  <c r="W232" i="5" s="1"/>
  <c r="BD1829" i="6"/>
  <c r="BD1825" i="6"/>
  <c r="Y232" i="5" s="1"/>
  <c r="BD1828" i="6"/>
  <c r="BD1127" i="6"/>
  <c r="BD1131" i="6"/>
  <c r="AA145" i="5" s="1"/>
  <c r="BD1126" i="6"/>
  <c r="U145" i="5" s="1"/>
  <c r="BD1132" i="6"/>
  <c r="BD1129" i="6"/>
  <c r="Y145" i="5" s="1"/>
  <c r="BD1128" i="6"/>
  <c r="W145" i="5" s="1"/>
  <c r="BD1130" i="6"/>
  <c r="Z145" i="5" s="1"/>
  <c r="BD1133" i="6"/>
  <c r="BD2199" i="6"/>
  <c r="V279" i="5" s="1"/>
  <c r="BD2203" i="6"/>
  <c r="AA279" i="5" s="1"/>
  <c r="BD2200" i="6"/>
  <c r="W279" i="5" s="1"/>
  <c r="BD2204" i="6"/>
  <c r="BD2201" i="6"/>
  <c r="Y279" i="5" s="1"/>
  <c r="BD2202" i="6"/>
  <c r="Z279" i="5" s="1"/>
  <c r="BD2205" i="6"/>
  <c r="BD2198" i="6"/>
  <c r="U279" i="5" s="1"/>
  <c r="BD281" i="6"/>
  <c r="Y39" i="5" s="1"/>
  <c r="BD285" i="6"/>
  <c r="BD278" i="6"/>
  <c r="U39" i="5" s="1"/>
  <c r="BD282" i="6"/>
  <c r="Z39" i="5" s="1"/>
  <c r="BD279" i="6"/>
  <c r="V39" i="5" s="1"/>
  <c r="BD280" i="6"/>
  <c r="W39" i="5" s="1"/>
  <c r="BD283" i="6"/>
  <c r="AA39" i="5" s="1"/>
  <c r="BD284" i="6"/>
  <c r="BD2427" i="6"/>
  <c r="BD2428" i="6"/>
  <c r="BD2064" i="6"/>
  <c r="BD2066" i="6"/>
  <c r="BD761" i="6"/>
  <c r="BD762" i="6"/>
  <c r="BD75" i="6"/>
  <c r="BD2040" i="6"/>
  <c r="BD2038" i="6"/>
  <c r="BD1028" i="6"/>
  <c r="BD439" i="6"/>
  <c r="BD440" i="6"/>
  <c r="BD1366" i="6" a="1"/>
  <c r="BD862" i="6" a="1"/>
  <c r="BD662" i="6" a="1"/>
  <c r="BD918" i="6" a="1"/>
  <c r="BD630" i="6" a="1"/>
  <c r="BD726" i="6" a="1"/>
  <c r="BD1870" i="6" a="1"/>
  <c r="BD1742" i="6" a="1"/>
  <c r="BD350" i="6" a="1"/>
  <c r="BD2406" i="6" a="1"/>
  <c r="BD534" i="6" a="1"/>
  <c r="BD1014" i="6" a="1"/>
  <c r="BD1438" i="6" a="1"/>
  <c r="BD1918" i="6" a="1"/>
  <c r="BD2014" i="6" a="1"/>
  <c r="BD1790" i="6" a="1"/>
  <c r="BD1286" i="6" a="1"/>
  <c r="BD2366" i="6" a="1"/>
  <c r="BD638" i="6" a="1"/>
  <c r="BD654" i="6" a="1"/>
  <c r="BD1478" i="6" a="1"/>
  <c r="BD30" i="6" a="1"/>
  <c r="BD526" i="6" a="1"/>
  <c r="BD1382" i="6" a="1"/>
  <c r="BD1094" i="6" a="1"/>
  <c r="BD1582" i="6" a="1"/>
  <c r="BD838" i="6" a="1"/>
  <c r="BD2374" i="6" a="1"/>
  <c r="BD622" i="6" a="1"/>
  <c r="BD1838" i="6" a="1"/>
  <c r="BD1934" i="6" a="1"/>
  <c r="BD2254" i="6" a="1"/>
  <c r="BD1318" i="6" a="1"/>
  <c r="BD270" i="6" a="1"/>
  <c r="BD1030" i="6" a="1"/>
  <c r="BD326" i="6" a="1"/>
  <c r="BD798" i="6" a="1"/>
  <c r="BD1190" i="6" a="1"/>
  <c r="BD1510" i="6" a="1"/>
  <c r="BD1062" i="6" a="1"/>
  <c r="BD2230" i="6" a="1"/>
  <c r="BD1302" i="6" a="1"/>
  <c r="BD854" i="6" a="1"/>
  <c r="BD1398" i="6" a="1"/>
  <c r="BD830" i="6" a="1"/>
  <c r="BD1278" i="6" a="1"/>
  <c r="BD286" i="6" a="1"/>
  <c r="BD478" i="6" a="1"/>
  <c r="BD718" i="6" a="1"/>
  <c r="BD1254" i="6" a="1"/>
  <c r="BD190" i="6" a="1"/>
  <c r="BD366" i="6" a="1"/>
  <c r="BD2310" i="6" a="1"/>
  <c r="BD1110" i="6" a="1"/>
  <c r="BD1078" i="6" a="1"/>
  <c r="BD494" i="6" a="1"/>
  <c r="BD1526" i="6" a="1"/>
  <c r="BD1814" i="6" a="1"/>
  <c r="BD2166" i="6" a="1"/>
  <c r="BD750" i="6" a="1"/>
  <c r="BD2110" i="6" a="1"/>
  <c r="BD1846" i="6" a="1"/>
  <c r="BD174" i="6" a="1"/>
  <c r="BD574" i="6" a="1"/>
  <c r="BD334" i="6" a="1"/>
  <c r="BD2217" i="6"/>
  <c r="Y281" i="5" s="1"/>
  <c r="BD2221" i="6"/>
  <c r="BD2214" i="6"/>
  <c r="U281" i="5" s="1"/>
  <c r="BD2218" i="6"/>
  <c r="Z281" i="5" s="1"/>
  <c r="J556" i="9" s="1"/>
  <c r="L556" i="9" s="1"/>
  <c r="BD2215" i="6"/>
  <c r="V281" i="5" s="1"/>
  <c r="BD2220" i="6"/>
  <c r="BD2216" i="6"/>
  <c r="W281" i="5" s="1"/>
  <c r="A833" i="8" s="1"/>
  <c r="BD2219" i="6"/>
  <c r="AA281" i="5" s="1"/>
  <c r="BD199" i="6"/>
  <c r="V29" i="5" s="1"/>
  <c r="BD203" i="6"/>
  <c r="AA29" i="5" s="1"/>
  <c r="BD200" i="6"/>
  <c r="W29" i="5" s="1"/>
  <c r="BD204" i="6"/>
  <c r="BD201" i="6"/>
  <c r="Y29" i="5" s="1"/>
  <c r="BD202" i="6"/>
  <c r="Z29" i="5" s="1"/>
  <c r="BD205" i="6"/>
  <c r="BD198" i="6"/>
  <c r="U29" i="5" s="1"/>
  <c r="BD504" i="6"/>
  <c r="W67" i="5" s="1"/>
  <c r="BD508" i="6"/>
  <c r="BD505" i="6"/>
  <c r="Y67" i="5" s="1"/>
  <c r="BD509" i="6"/>
  <c r="BD502" i="6"/>
  <c r="U67" i="5" s="1"/>
  <c r="BD503" i="6"/>
  <c r="V67" i="5" s="1"/>
  <c r="BD506" i="6"/>
  <c r="Z67" i="5" s="1"/>
  <c r="BD507" i="6"/>
  <c r="AA67" i="5" s="1"/>
  <c r="BD1961" i="6"/>
  <c r="Y249" i="5" s="1"/>
  <c r="BD1965" i="6"/>
  <c r="BD1958" i="6"/>
  <c r="U249" i="5" s="1"/>
  <c r="BD1962" i="6"/>
  <c r="Z249" i="5" s="1"/>
  <c r="BD1959" i="6"/>
  <c r="V249" i="5" s="1"/>
  <c r="BD1964" i="6"/>
  <c r="BD1960" i="6"/>
  <c r="W249" i="5" s="1"/>
  <c r="BD1963" i="6"/>
  <c r="AA249" i="5" s="1"/>
  <c r="BD2164" i="6"/>
  <c r="BD2162" i="6"/>
  <c r="BD1310" i="6"/>
  <c r="BD1311" i="6"/>
  <c r="BD1312" i="6"/>
  <c r="BD1313" i="6"/>
  <c r="BD1726" i="6"/>
  <c r="BD1727" i="6"/>
  <c r="BD1732" i="6"/>
  <c r="BD1733" i="6"/>
  <c r="BD211" i="6"/>
  <c r="BD213" i="6"/>
  <c r="BD2000" i="6"/>
  <c r="BD2001" i="6"/>
  <c r="BD2002" i="6"/>
  <c r="BD2003" i="6"/>
  <c r="BD772" i="6"/>
  <c r="BD770" i="6"/>
  <c r="BD888" i="6"/>
  <c r="BD889" i="6"/>
  <c r="BD886" i="6"/>
  <c r="BD890" i="6"/>
  <c r="BD301" i="6"/>
  <c r="BD2011" i="6"/>
  <c r="BD132" i="6"/>
  <c r="BD133" i="6"/>
  <c r="BD131" i="6"/>
  <c r="BD127" i="6"/>
  <c r="BD1890" i="6"/>
  <c r="BD1891" i="6"/>
  <c r="BD1892" i="6"/>
  <c r="BD1893" i="6"/>
  <c r="BD1501" i="6"/>
  <c r="BD2268" i="6"/>
  <c r="BD2266" i="6"/>
  <c r="BD905" i="6"/>
  <c r="BD775" i="6"/>
  <c r="BD776" i="6"/>
  <c r="BD1951" i="6"/>
  <c r="BD1953" i="6"/>
  <c r="BD1910" i="6" a="1"/>
  <c r="BD2126" i="6" a="1"/>
  <c r="BD414" i="6" a="1"/>
  <c r="BD1598" i="6" a="1"/>
  <c r="BD1942" i="6" a="1"/>
  <c r="BD1878" i="6" a="1"/>
  <c r="BD2070" i="6" a="1"/>
  <c r="BD1142" i="6" a="1"/>
  <c r="BD1222" i="6" a="1"/>
  <c r="BD958" i="6" a="1"/>
  <c r="BD2142" i="6" a="1"/>
  <c r="BD1622" i="6" a="1"/>
  <c r="BD1782" i="6" a="1"/>
  <c r="BD1246" i="6" a="1"/>
  <c r="BD558" i="6" a="1"/>
  <c r="BD1238" i="6" a="1"/>
  <c r="BD1590" i="6" a="1"/>
  <c r="BD1686" i="6" a="1"/>
  <c r="BD982" i="6" a="1"/>
  <c r="BD694" i="6" a="1"/>
  <c r="BD1614" i="6" a="1"/>
  <c r="BD1982" i="6" a="1"/>
  <c r="BD1206" i="6" a="1"/>
  <c r="BD2334" i="6" a="1"/>
  <c r="BD950" i="6" a="1"/>
  <c r="BD734" i="6" a="1"/>
  <c r="BD1342" i="6" a="1"/>
  <c r="BD1926" i="6" a="1"/>
  <c r="BD974" i="6" a="1"/>
  <c r="BD1638" i="6" a="1"/>
  <c r="BD1830" i="6" a="1"/>
  <c r="BD2350" i="6" a="1"/>
  <c r="BD2150" i="6" a="1"/>
  <c r="BD1486" i="6" a="1"/>
  <c r="BD2382" i="6" a="1"/>
  <c r="BD1798" i="6" a="1"/>
  <c r="BD214" i="6" a="1"/>
  <c r="BD118" i="6" a="1"/>
  <c r="BD2086" i="6" a="1"/>
  <c r="BD22" i="6" a="1"/>
  <c r="BD2318" i="6" a="1"/>
  <c r="BD1862" i="6" a="1"/>
  <c r="BD846" i="6" a="1"/>
  <c r="BD398" i="6" a="1"/>
  <c r="BD678" i="6" a="1"/>
  <c r="BD582" i="6" a="1"/>
  <c r="BD1326" i="6" a="1"/>
  <c r="BD942" i="6" a="1"/>
  <c r="BD1198" i="6" a="1"/>
  <c r="BD1502" i="6" a="1"/>
  <c r="BD710" i="6" a="1"/>
  <c r="BD1606" i="6" a="1"/>
  <c r="BD1542" i="6" a="1"/>
  <c r="BD1670" i="6" a="1"/>
  <c r="BD2246" i="6" a="1"/>
  <c r="BD2278" i="6" a="1"/>
  <c r="BD1534" i="6" a="1"/>
  <c r="BD1390" i="6" a="1"/>
  <c r="BD390" i="6" a="1"/>
  <c r="BD1358" i="6" a="1"/>
  <c r="BD1158" i="6" a="1"/>
  <c r="BD2022" i="6" a="1"/>
  <c r="BD814" i="6" a="1"/>
  <c r="BD550" i="6" a="1"/>
  <c r="BD1422" i="6" a="1"/>
  <c r="BD422" i="6" a="1"/>
  <c r="BD96" i="6"/>
  <c r="W16" i="5" s="1"/>
  <c r="A38" i="8" s="1"/>
  <c r="BD100" i="6"/>
  <c r="BD97" i="6"/>
  <c r="Y16" i="5" s="1"/>
  <c r="BD101" i="6"/>
  <c r="BD94" i="6"/>
  <c r="U16" i="5" s="1"/>
  <c r="BD95" i="6"/>
  <c r="V16" i="5" s="1"/>
  <c r="BD98" i="6"/>
  <c r="Z16" i="5" s="1"/>
  <c r="J26" i="9" s="1"/>
  <c r="L26" i="9" s="1"/>
  <c r="BD99" i="6"/>
  <c r="AA16" i="5" s="1"/>
  <c r="BD2121" i="6"/>
  <c r="Y269" i="5" s="1"/>
  <c r="BD2125" i="6"/>
  <c r="BD2118" i="6"/>
  <c r="U269" i="5" s="1"/>
  <c r="BD2122" i="6"/>
  <c r="Z269" i="5" s="1"/>
  <c r="BD2123" i="6"/>
  <c r="AA269" i="5" s="1"/>
  <c r="BD2120" i="6"/>
  <c r="W269" i="5" s="1"/>
  <c r="BD2124" i="6"/>
  <c r="BD2119" i="6"/>
  <c r="V269" i="5" s="1"/>
  <c r="BD2224" i="6"/>
  <c r="W282" i="5" s="1"/>
  <c r="BD2228" i="6"/>
  <c r="BD2225" i="6"/>
  <c r="Y282" i="5" s="1"/>
  <c r="BD2229" i="6"/>
  <c r="BD2222" i="6"/>
  <c r="U282" i="5" s="1"/>
  <c r="BD2227" i="6"/>
  <c r="AA282" i="5" s="1"/>
  <c r="BD2223" i="6"/>
  <c r="V282" i="5" s="1"/>
  <c r="BD2226" i="6"/>
  <c r="Z282" i="5" s="1"/>
  <c r="AJ624" i="9" a="1"/>
  <c r="AJ625" i="9" s="1"/>
  <c r="AJ612" i="9" a="1"/>
  <c r="AJ613" i="9" s="1"/>
  <c r="AJ620" i="9" a="1"/>
  <c r="AJ618" i="9" a="1"/>
  <c r="AJ622" i="9" a="1"/>
  <c r="AJ614" i="9" a="1"/>
  <c r="AK616" i="9" a="1"/>
  <c r="AJ616" i="9" a="1"/>
  <c r="V291" i="5"/>
  <c r="V145" i="5"/>
  <c r="AA80" i="5"/>
  <c r="Y185" i="5"/>
  <c r="W185" i="5"/>
  <c r="B926" i="8"/>
  <c r="C921" i="8"/>
  <c r="C918" i="8"/>
  <c r="B935" i="8"/>
  <c r="C924" i="8"/>
  <c r="C927" i="8"/>
  <c r="D612" i="9"/>
  <c r="G612" i="9" s="1"/>
  <c r="D613" i="9"/>
  <c r="G613" i="9" s="1"/>
  <c r="E621" i="9"/>
  <c r="H621" i="9" s="1"/>
  <c r="D618" i="9"/>
  <c r="G618" i="9" s="1"/>
  <c r="D619" i="9"/>
  <c r="G619" i="9" s="1"/>
  <c r="E625" i="9"/>
  <c r="H625" i="9" s="1"/>
  <c r="E624" i="9"/>
  <c r="H624" i="9" s="1"/>
  <c r="D623" i="9"/>
  <c r="G623" i="9" s="1"/>
  <c r="A931" i="8"/>
  <c r="A922" i="8"/>
  <c r="B920" i="8"/>
  <c r="B929" i="8"/>
  <c r="B917" i="8"/>
  <c r="A925" i="8"/>
  <c r="C936" i="8"/>
  <c r="C933" i="8"/>
  <c r="B932" i="8"/>
  <c r="A916" i="8"/>
  <c r="C930" i="8"/>
  <c r="A928" i="8"/>
  <c r="E612" i="9"/>
  <c r="H612" i="9" s="1"/>
  <c r="E613" i="9"/>
  <c r="H613" i="9" s="1"/>
  <c r="J615" i="9"/>
  <c r="L615" i="9" s="1"/>
  <c r="D615" i="9"/>
  <c r="G615" i="9" s="1"/>
  <c r="E618" i="9"/>
  <c r="H618" i="9" s="1"/>
  <c r="E623" i="9"/>
  <c r="H623" i="9" s="1"/>
  <c r="J625" i="9"/>
  <c r="L625" i="9" s="1"/>
  <c r="D625" i="9"/>
  <c r="G625" i="9" s="1"/>
  <c r="A919" i="8"/>
  <c r="B923" i="8"/>
  <c r="U11" i="5"/>
  <c r="W11" i="5"/>
  <c r="A934" i="8"/>
  <c r="D621" i="9"/>
  <c r="G621" i="9" s="1"/>
  <c r="U295" i="5"/>
  <c r="Z295" i="5"/>
  <c r="AA295" i="5"/>
  <c r="Y295" i="5"/>
  <c r="Z11" i="5"/>
  <c r="Y618" i="9" a="1"/>
  <c r="Z619" i="9" s="1"/>
  <c r="Z102" i="5"/>
  <c r="W102" i="5"/>
  <c r="Y102" i="5"/>
  <c r="V102" i="5"/>
  <c r="Y612" i="9" a="1"/>
  <c r="Z612" i="9" s="1"/>
  <c r="V295" i="5"/>
  <c r="AA181" i="5"/>
  <c r="V176" i="5"/>
  <c r="AA297" i="5"/>
  <c r="Y297" i="5"/>
  <c r="Z297" i="5"/>
  <c r="W297" i="5"/>
  <c r="U152" i="5"/>
  <c r="Z173" i="5"/>
  <c r="Y218" i="5"/>
  <c r="AA218" i="5"/>
  <c r="V173" i="5"/>
  <c r="U151" i="5"/>
  <c r="Y614" i="9" a="1"/>
  <c r="Y620" i="9" a="1"/>
  <c r="Y616" i="9" a="1"/>
  <c r="Y624" i="9" a="1"/>
  <c r="Y622" i="9" a="1"/>
  <c r="Z33" i="5"/>
  <c r="W33" i="5"/>
  <c r="U260" i="5"/>
  <c r="V65" i="5"/>
  <c r="U24" i="5"/>
  <c r="AA33" i="5"/>
  <c r="U297" i="5"/>
  <c r="V297" i="5"/>
  <c r="U65" i="5"/>
  <c r="AA102" i="5"/>
  <c r="Y250" i="5"/>
  <c r="BD12" i="6"/>
  <c r="BD9" i="6"/>
  <c r="Y5" i="5" s="1"/>
  <c r="BD7" i="6"/>
  <c r="V5" i="5" s="1"/>
  <c r="BD6" i="6"/>
  <c r="U5" i="5" s="1"/>
  <c r="BD8" i="6"/>
  <c r="W5" i="5" s="1"/>
  <c r="BD13" i="6"/>
  <c r="BD11" i="6"/>
  <c r="AA5" i="5" s="1"/>
  <c r="J5" i="9" s="1"/>
  <c r="L5" i="9" s="1"/>
  <c r="BD10" i="6"/>
  <c r="Z5" i="5" s="1"/>
  <c r="J4" i="9" s="1"/>
  <c r="L4" i="9" s="1"/>
  <c r="AA260" i="5"/>
  <c r="U230" i="5"/>
  <c r="Y173" i="5"/>
  <c r="W288" i="5"/>
  <c r="U288" i="5"/>
  <c r="Z288" i="5"/>
  <c r="Y288" i="5"/>
  <c r="V288" i="5"/>
  <c r="AA288" i="5"/>
  <c r="Z27" i="5"/>
  <c r="W27" i="5"/>
  <c r="Y181" i="5"/>
  <c r="Z176" i="5"/>
  <c r="AA291" i="5"/>
  <c r="BD907" i="6" l="1"/>
  <c r="BD1721" i="6"/>
  <c r="BD1724" i="6"/>
  <c r="BD1661" i="6"/>
  <c r="BD1123" i="6"/>
  <c r="BD170" i="6"/>
  <c r="BD1756" i="6"/>
  <c r="BD1655" i="6"/>
  <c r="BD172" i="6"/>
  <c r="BD1119" i="6"/>
  <c r="BD2013" i="6"/>
  <c r="BD1754" i="6"/>
  <c r="BD894" i="6"/>
  <c r="BD1154" i="6"/>
  <c r="BD1156" i="6"/>
  <c r="BD998" i="6"/>
  <c r="BD1499" i="6"/>
  <c r="BD1889" i="6"/>
  <c r="BD1887" i="6"/>
  <c r="BD126" i="6"/>
  <c r="U20" i="5" s="1"/>
  <c r="BD129" i="6"/>
  <c r="BD887" i="6"/>
  <c r="BD892" i="6"/>
  <c r="BD1998" i="6"/>
  <c r="U254" i="5" s="1"/>
  <c r="BD2005" i="6"/>
  <c r="BD1729" i="6"/>
  <c r="BD1730" i="6"/>
  <c r="BD1317" i="6"/>
  <c r="BD1314" i="6"/>
  <c r="BD1026" i="6"/>
  <c r="BD74" i="6"/>
  <c r="BD2062" i="6"/>
  <c r="U262" i="5" s="1"/>
  <c r="BD1763" i="6"/>
  <c r="BD2195" i="6"/>
  <c r="BD304" i="6"/>
  <c r="BD1888" i="6"/>
  <c r="W240" i="5" s="1"/>
  <c r="BD130" i="6"/>
  <c r="BD891" i="6"/>
  <c r="BD1999" i="6"/>
  <c r="BD1728" i="6"/>
  <c r="W220" i="5" s="1"/>
  <c r="BD1316" i="6"/>
  <c r="BD2068" i="6"/>
  <c r="BD1681" i="6"/>
  <c r="BD303" i="6"/>
  <c r="V42" i="5" s="1"/>
  <c r="BD899" i="6"/>
  <c r="BD477" i="6"/>
  <c r="BD359" i="6"/>
  <c r="BD690" i="6"/>
  <c r="Z90" i="5" s="1"/>
  <c r="BD1861" i="6"/>
  <c r="BD829" i="6"/>
  <c r="BD141" i="6"/>
  <c r="BD261" i="6"/>
  <c r="BD1776" i="6"/>
  <c r="W226" i="5" s="1"/>
  <c r="BD1334" i="6"/>
  <c r="BD827" i="6"/>
  <c r="BD69" i="6"/>
  <c r="BD83" i="6"/>
  <c r="AA14" i="5" s="1"/>
  <c r="BD2108" i="6"/>
  <c r="BD1665" i="6"/>
  <c r="BD255" i="6"/>
  <c r="V36" i="5" s="1"/>
  <c r="BD692" i="6"/>
  <c r="BD2399" i="6"/>
  <c r="V304" i="5" s="1"/>
  <c r="BD2208" i="6"/>
  <c r="BD140" i="6"/>
  <c r="BD571" i="6"/>
  <c r="AA75" i="5" s="1"/>
  <c r="BD1855" i="6"/>
  <c r="V236" i="5" s="1"/>
  <c r="BD2390" i="6"/>
  <c r="BD63" i="6"/>
  <c r="V12" i="5" s="1"/>
  <c r="BD85" i="6"/>
  <c r="BD2105" i="6"/>
  <c r="Y267" i="5" s="1"/>
  <c r="BD463" i="6"/>
  <c r="BD573" i="6"/>
  <c r="BD2398" i="6"/>
  <c r="U304" i="5" s="1"/>
  <c r="BD2393" i="6"/>
  <c r="Y303" i="5" s="1"/>
  <c r="BD2084" i="6"/>
  <c r="BD143" i="6"/>
  <c r="V22" i="5" s="1"/>
  <c r="S614" i="10" a="1"/>
  <c r="S614" i="10" s="1"/>
  <c r="S622" i="10" a="1"/>
  <c r="S622" i="10" s="1"/>
  <c r="BD1568" i="6"/>
  <c r="BD105" i="6"/>
  <c r="Y17" i="5" s="1"/>
  <c r="T624" i="10" a="1"/>
  <c r="T624" i="10" s="1"/>
  <c r="BD871" i="6"/>
  <c r="V113" i="5" s="1"/>
  <c r="BD295" i="6"/>
  <c r="BD1566" i="6"/>
  <c r="U200" i="5" s="1"/>
  <c r="BD266" i="6"/>
  <c r="Z37" i="5" s="1"/>
  <c r="J68" i="9" s="1"/>
  <c r="L68" i="9" s="1"/>
  <c r="BD2083" i="6"/>
  <c r="AA264" i="5" s="1"/>
  <c r="J523" i="9" s="1"/>
  <c r="L523" i="9" s="1"/>
  <c r="R620" i="10" a="1"/>
  <c r="R621" i="10" s="1"/>
  <c r="BD267" i="6"/>
  <c r="AA37" i="5" s="1"/>
  <c r="BD598" i="6"/>
  <c r="U79" i="5" s="1"/>
  <c r="BD1906" i="6"/>
  <c r="Z242" i="5" s="1"/>
  <c r="BD148" i="6"/>
  <c r="R612" i="10" a="1"/>
  <c r="V612" i="10" a="1"/>
  <c r="AA612" i="10" a="1"/>
  <c r="Q612" i="10" a="1"/>
  <c r="U612" i="10" a="1"/>
  <c r="Z612" i="10" a="1"/>
  <c r="S612" i="10" a="1"/>
  <c r="X612" i="10" a="1"/>
  <c r="AB612" i="10" a="1"/>
  <c r="T612" i="10" a="1"/>
  <c r="AC612" i="10" a="1"/>
  <c r="Y612" i="10" a="1"/>
  <c r="BD2141" i="6"/>
  <c r="BD933" i="6"/>
  <c r="BD1029" i="6"/>
  <c r="BD1027" i="6"/>
  <c r="AA132" i="5" s="1"/>
  <c r="BD70" i="6"/>
  <c r="U13" i="5" s="1"/>
  <c r="BD76" i="6"/>
  <c r="BD2067" i="6"/>
  <c r="AA262" i="5" s="1"/>
  <c r="BD2065" i="6"/>
  <c r="Y262" i="5" s="1"/>
  <c r="BD1682" i="6"/>
  <c r="Z214" i="5" s="1"/>
  <c r="BD1680" i="6"/>
  <c r="W214" i="5" s="1"/>
  <c r="BD308" i="6"/>
  <c r="BD302" i="6"/>
  <c r="U42" i="5" s="1"/>
  <c r="BD898" i="6"/>
  <c r="Z116" i="5" s="1"/>
  <c r="BD900" i="6"/>
  <c r="BD475" i="6"/>
  <c r="AA63" i="5" s="1"/>
  <c r="BD476" i="6"/>
  <c r="U622" i="10" a="1"/>
  <c r="Y622" i="10" a="1"/>
  <c r="R622" i="10" a="1"/>
  <c r="R624" i="10" a="1"/>
  <c r="U624" i="10" a="1"/>
  <c r="S624" i="10" a="1"/>
  <c r="Z614" i="10" a="1"/>
  <c r="Y614" i="10" a="1"/>
  <c r="R614" i="10" a="1"/>
  <c r="AC620" i="10" a="1"/>
  <c r="X620" i="10" a="1"/>
  <c r="Q620" i="10" a="1"/>
  <c r="R617" i="10"/>
  <c r="R616" i="10"/>
  <c r="U616" i="10"/>
  <c r="U617" i="10"/>
  <c r="S617" i="10"/>
  <c r="S616" i="10"/>
  <c r="Q618" i="10" a="1"/>
  <c r="U618" i="10" a="1"/>
  <c r="Z618" i="10" a="1"/>
  <c r="T618" i="10" a="1"/>
  <c r="Y618" i="10" a="1"/>
  <c r="AC618" i="10" a="1"/>
  <c r="R618" i="10" a="1"/>
  <c r="V618" i="10" a="1"/>
  <c r="AA618" i="10" a="1"/>
  <c r="X618" i="10" a="1"/>
  <c r="S618" i="10" a="1"/>
  <c r="AB618" i="10" a="1"/>
  <c r="BD2139" i="6"/>
  <c r="AA271" i="5" s="1"/>
  <c r="BD927" i="6"/>
  <c r="V120" i="5" s="1"/>
  <c r="BD1025" i="6"/>
  <c r="Y132" i="5" s="1"/>
  <c r="BD1023" i="6"/>
  <c r="V132" i="5" s="1"/>
  <c r="BD77" i="6"/>
  <c r="BD72" i="6"/>
  <c r="W13" i="5" s="1"/>
  <c r="BD513" i="6"/>
  <c r="Y68" i="5" s="1"/>
  <c r="BD320" i="6"/>
  <c r="W44" i="5" s="1"/>
  <c r="BD1679" i="6"/>
  <c r="V214" i="5" s="1"/>
  <c r="BD1685" i="6"/>
  <c r="BD305" i="6"/>
  <c r="Y42" i="5" s="1"/>
  <c r="BD307" i="6"/>
  <c r="AA42" i="5" s="1"/>
  <c r="BD897" i="6"/>
  <c r="Y116" i="5" s="1"/>
  <c r="BD896" i="6"/>
  <c r="W116" i="5" s="1"/>
  <c r="BD474" i="6"/>
  <c r="Z63" i="5" s="1"/>
  <c r="BD472" i="6"/>
  <c r="W63" i="5" s="1"/>
  <c r="Z622" i="10" a="1"/>
  <c r="T622" i="10" a="1"/>
  <c r="AB622" i="10" a="1"/>
  <c r="V624" i="10" a="1"/>
  <c r="Q624" i="10" a="1"/>
  <c r="AC624" i="10" a="1"/>
  <c r="U614" i="10" a="1"/>
  <c r="T614" i="10" a="1"/>
  <c r="AB614" i="10" a="1"/>
  <c r="Y620" i="10" a="1"/>
  <c r="S620" i="10" a="1"/>
  <c r="AA620" i="10" a="1"/>
  <c r="V617" i="10"/>
  <c r="V616" i="10"/>
  <c r="Q616" i="10"/>
  <c r="Q617" i="10"/>
  <c r="AC616" i="10"/>
  <c r="AC617" i="10"/>
  <c r="Q622" i="10" a="1"/>
  <c r="AA622" i="10" a="1"/>
  <c r="X622" i="10" a="1"/>
  <c r="AA624" i="10" a="1"/>
  <c r="AB624" i="10" a="1"/>
  <c r="Y624" i="10" a="1"/>
  <c r="Q614" i="10" a="1"/>
  <c r="AA614" i="10" a="1"/>
  <c r="X614" i="10" a="1"/>
  <c r="T620" i="10" a="1"/>
  <c r="Z620" i="10" a="1"/>
  <c r="V620" i="10" a="1"/>
  <c r="AA617" i="10"/>
  <c r="AA616" i="10"/>
  <c r="AB617" i="10"/>
  <c r="AB616" i="10"/>
  <c r="Y616" i="10"/>
  <c r="Y617" i="10"/>
  <c r="BD2193" i="6"/>
  <c r="Y278" i="5" s="1"/>
  <c r="BD1022" i="6"/>
  <c r="U132" i="5" s="1"/>
  <c r="BD73" i="6"/>
  <c r="Y13" i="5" s="1"/>
  <c r="BD2063" i="6"/>
  <c r="V262" i="5" s="1"/>
  <c r="BD1678" i="6"/>
  <c r="U214" i="5" s="1"/>
  <c r="BD309" i="6"/>
  <c r="BD901" i="6"/>
  <c r="BD470" i="6"/>
  <c r="U63" i="5" s="1"/>
  <c r="AC622" i="10" a="1"/>
  <c r="V622" i="10" a="1"/>
  <c r="Z624" i="10" a="1"/>
  <c r="X624" i="10" a="1"/>
  <c r="AC614" i="10" a="1"/>
  <c r="V614" i="10" a="1"/>
  <c r="AB620" i="10" a="1"/>
  <c r="U620" i="10" a="1"/>
  <c r="Z616" i="10"/>
  <c r="Z617" i="10"/>
  <c r="X617" i="10"/>
  <c r="X616" i="10"/>
  <c r="T616" i="10"/>
  <c r="T617" i="10"/>
  <c r="BD1957" i="6"/>
  <c r="BD1954" i="6"/>
  <c r="Z248" i="5" s="1"/>
  <c r="BD781" i="6"/>
  <c r="BD778" i="6"/>
  <c r="Z101" i="5" s="1"/>
  <c r="BD904" i="6"/>
  <c r="W117" i="5" s="1"/>
  <c r="BD903" i="6"/>
  <c r="V117" i="5" s="1"/>
  <c r="BD2262" i="6"/>
  <c r="U287" i="5" s="1"/>
  <c r="BD2264" i="6"/>
  <c r="W287" i="5" s="1"/>
  <c r="BD1121" i="6"/>
  <c r="Y144" i="5" s="1"/>
  <c r="BD1122" i="6"/>
  <c r="Z144" i="5" s="1"/>
  <c r="BD2009" i="6"/>
  <c r="Y255" i="5" s="1"/>
  <c r="BD2007" i="6"/>
  <c r="V255" i="5" s="1"/>
  <c r="BD769" i="6"/>
  <c r="Y100" i="5" s="1"/>
  <c r="BD768" i="6"/>
  <c r="W100" i="5" s="1"/>
  <c r="BD212" i="6"/>
  <c r="BD207" i="6"/>
  <c r="V30" i="5" s="1"/>
  <c r="BD2158" i="6"/>
  <c r="U274" i="5" s="1"/>
  <c r="BD2160" i="6"/>
  <c r="W274" i="5" s="1"/>
  <c r="BD445" i="6"/>
  <c r="BD442" i="6"/>
  <c r="Z59" i="5" s="1"/>
  <c r="BD2041" i="6"/>
  <c r="Y259" i="5" s="1"/>
  <c r="BD2043" i="6"/>
  <c r="AA259" i="5" s="1"/>
  <c r="BD759" i="6"/>
  <c r="V99" i="5" s="1"/>
  <c r="BD764" i="6"/>
  <c r="BD2424" i="6"/>
  <c r="W307" i="5" s="1"/>
  <c r="BD2423" i="6"/>
  <c r="V307" i="5" s="1"/>
  <c r="BD169" i="6"/>
  <c r="Y25" i="5" s="1"/>
  <c r="BD168" i="6"/>
  <c r="W25" i="5" s="1"/>
  <c r="BD1750" i="6"/>
  <c r="U223" i="5" s="1"/>
  <c r="BD1752" i="6"/>
  <c r="W223" i="5" s="1"/>
  <c r="BD1153" i="6"/>
  <c r="Y148" i="5" s="1"/>
  <c r="BD1152" i="6"/>
  <c r="BD1696" i="6"/>
  <c r="W216" i="5" s="1"/>
  <c r="BD1694" i="6"/>
  <c r="U216" i="5" s="1"/>
  <c r="BD1718" i="6"/>
  <c r="U219" i="5" s="1"/>
  <c r="BD1720" i="6"/>
  <c r="W219" i="5" s="1"/>
  <c r="BD1658" i="6"/>
  <c r="Z211" i="5" s="1"/>
  <c r="BD1660" i="6"/>
  <c r="BD1047" i="6"/>
  <c r="V135" i="5" s="1"/>
  <c r="BD1053" i="6"/>
  <c r="BD1952" i="6"/>
  <c r="W248" i="5" s="1"/>
  <c r="BD1950" i="6"/>
  <c r="U248" i="5" s="1"/>
  <c r="BD780" i="6"/>
  <c r="BD774" i="6"/>
  <c r="BD909" i="6"/>
  <c r="BD906" i="6"/>
  <c r="Z117" i="5" s="1"/>
  <c r="BD2269" i="6"/>
  <c r="BD2267" i="6"/>
  <c r="BD1118" i="6"/>
  <c r="U144" i="5" s="1"/>
  <c r="BD1124" i="6"/>
  <c r="BD2010" i="6"/>
  <c r="Z255" i="5" s="1"/>
  <c r="BD2012" i="6"/>
  <c r="BD766" i="6"/>
  <c r="U100" i="5" s="1"/>
  <c r="BD771" i="6"/>
  <c r="AA100" i="5" s="1"/>
  <c r="BD209" i="6"/>
  <c r="Y30" i="5" s="1"/>
  <c r="BD210" i="6"/>
  <c r="BD2163" i="6"/>
  <c r="AA274" i="5" s="1"/>
  <c r="BD2165" i="6"/>
  <c r="BD444" i="6"/>
  <c r="BD438" i="6"/>
  <c r="U59" i="5" s="1"/>
  <c r="BD2045" i="6"/>
  <c r="BD2039" i="6"/>
  <c r="V259" i="5" s="1"/>
  <c r="BD758" i="6"/>
  <c r="U99" i="5" s="1"/>
  <c r="BD760" i="6"/>
  <c r="W99" i="5" s="1"/>
  <c r="BD2426" i="6"/>
  <c r="Z307" i="5" s="1"/>
  <c r="BD2429" i="6"/>
  <c r="BD166" i="6"/>
  <c r="U25" i="5" s="1"/>
  <c r="BD171" i="6"/>
  <c r="AA25" i="5" s="1"/>
  <c r="BD1977" i="6"/>
  <c r="Y251" i="5" s="1"/>
  <c r="BD1221" i="6"/>
  <c r="BD1558" i="6"/>
  <c r="U199" i="5" s="1"/>
  <c r="BD1757" i="6"/>
  <c r="BD1755" i="6"/>
  <c r="AA223" i="5" s="1"/>
  <c r="BD1151" i="6"/>
  <c r="V148" i="5" s="1"/>
  <c r="BD1155" i="6"/>
  <c r="AA148" i="5" s="1"/>
  <c r="BD1700" i="6"/>
  <c r="BD1699" i="6"/>
  <c r="AA216" i="5" s="1"/>
  <c r="BD1722" i="6"/>
  <c r="Z219" i="5" s="1"/>
  <c r="BD1723" i="6"/>
  <c r="AA219" i="5" s="1"/>
  <c r="BD1654" i="6"/>
  <c r="BD1656" i="6"/>
  <c r="W211" i="5" s="1"/>
  <c r="BD1051" i="6"/>
  <c r="AA135" i="5" s="1"/>
  <c r="BD1049" i="6"/>
  <c r="Y135" i="5" s="1"/>
  <c r="BD1956" i="6"/>
  <c r="BD777" i="6"/>
  <c r="Y101" i="5" s="1"/>
  <c r="BD908" i="6"/>
  <c r="BD2265" i="6"/>
  <c r="Y287" i="5" s="1"/>
  <c r="BD1125" i="6"/>
  <c r="BD2006" i="6"/>
  <c r="U255" i="5" s="1"/>
  <c r="BD773" i="6"/>
  <c r="BD208" i="6"/>
  <c r="W30" i="5" s="1"/>
  <c r="BD2159" i="6"/>
  <c r="BD441" i="6"/>
  <c r="Y59" i="5" s="1"/>
  <c r="BD2042" i="6"/>
  <c r="Z259" i="5" s="1"/>
  <c r="BD763" i="6"/>
  <c r="AA99" i="5" s="1"/>
  <c r="BD2422" i="6"/>
  <c r="BD173" i="6"/>
  <c r="BD1564" i="6"/>
  <c r="BD1753" i="6"/>
  <c r="Y223" i="5" s="1"/>
  <c r="BD1157" i="6"/>
  <c r="BD1697" i="6"/>
  <c r="Y216" i="5" s="1"/>
  <c r="BD1725" i="6"/>
  <c r="BD1657" i="6"/>
  <c r="Y211" i="5" s="1"/>
  <c r="BD1050" i="6"/>
  <c r="Z135" i="5" s="1"/>
  <c r="BD790" i="6"/>
  <c r="U103" i="5" s="1"/>
  <c r="BD2099" i="6"/>
  <c r="AA266" i="5" s="1"/>
  <c r="BD104" i="6"/>
  <c r="W17" i="5" s="1"/>
  <c r="BD1472" i="6"/>
  <c r="W188" i="5" s="1"/>
  <c r="BD2180" i="6"/>
  <c r="BD677" i="6"/>
  <c r="BD793" i="6"/>
  <c r="Y103" i="5" s="1"/>
  <c r="BD1271" i="6"/>
  <c r="V163" i="5" s="1"/>
  <c r="BD2100" i="6"/>
  <c r="BD2309" i="6"/>
  <c r="BD2433" i="6"/>
  <c r="Y308" i="5" s="1"/>
  <c r="BD1056" i="6"/>
  <c r="W136" i="5" s="1"/>
  <c r="BD2174" i="6"/>
  <c r="U276" i="5" s="1"/>
  <c r="BD672" i="6"/>
  <c r="W88" i="5" s="1"/>
  <c r="BD876" i="6"/>
  <c r="BD1273" i="6"/>
  <c r="Y163" i="5" s="1"/>
  <c r="BD2303" i="6"/>
  <c r="V292" i="5" s="1"/>
  <c r="BD2432" i="6"/>
  <c r="W308" i="5" s="1"/>
  <c r="BD110" i="6"/>
  <c r="U18" i="5" s="1"/>
  <c r="BD1434" i="6"/>
  <c r="Z183" i="5" s="1"/>
  <c r="BD873" i="6"/>
  <c r="Y113" i="5" s="1"/>
  <c r="BD874" i="6"/>
  <c r="Z113" i="5" s="1"/>
  <c r="BD298" i="6"/>
  <c r="Z41" i="5" s="1"/>
  <c r="J76" i="9" s="1"/>
  <c r="L76" i="9" s="1"/>
  <c r="BD300" i="6"/>
  <c r="BD1572" i="6"/>
  <c r="BD1571" i="6"/>
  <c r="AA200" i="5" s="1"/>
  <c r="BD795" i="6"/>
  <c r="AA103" i="5" s="1"/>
  <c r="BD796" i="6"/>
  <c r="BD1908" i="6"/>
  <c r="BD1647" i="6"/>
  <c r="V210" i="5" s="1"/>
  <c r="BD1274" i="6"/>
  <c r="Z163" i="5" s="1"/>
  <c r="BD1275" i="6"/>
  <c r="AA163" i="5" s="1"/>
  <c r="BD2094" i="6"/>
  <c r="U266" i="5" s="1"/>
  <c r="BD2096" i="6"/>
  <c r="W266" i="5" s="1"/>
  <c r="BD265" i="6"/>
  <c r="Y37" i="5" s="1"/>
  <c r="BD263" i="6"/>
  <c r="V37" i="5" s="1"/>
  <c r="BD2304" i="6"/>
  <c r="W292" i="5" s="1"/>
  <c r="BD2306" i="6"/>
  <c r="Z292" i="5" s="1"/>
  <c r="BD102" i="6"/>
  <c r="U17" i="5" s="1"/>
  <c r="BD107" i="6"/>
  <c r="AA17" i="5" s="1"/>
  <c r="BD145" i="6"/>
  <c r="Y22" i="5" s="1"/>
  <c r="BD146" i="6"/>
  <c r="Z22" i="5" s="1"/>
  <c r="BD2435" i="6"/>
  <c r="AA308" i="5" s="1"/>
  <c r="BD2434" i="6"/>
  <c r="Z308" i="5" s="1"/>
  <c r="BD707" i="6"/>
  <c r="AA92" i="5" s="1"/>
  <c r="BD1475" i="6"/>
  <c r="AA188" i="5" s="1"/>
  <c r="BD601" i="6"/>
  <c r="Y79" i="5" s="1"/>
  <c r="BD2287" i="6"/>
  <c r="V290" i="5" s="1"/>
  <c r="BD2177" i="6"/>
  <c r="Y276" i="5" s="1"/>
  <c r="BD2179" i="6"/>
  <c r="AA276" i="5" s="1"/>
  <c r="BD674" i="6"/>
  <c r="Z88" i="5" s="1"/>
  <c r="BD675" i="6"/>
  <c r="AA88" i="5" s="1"/>
  <c r="BD2081" i="6"/>
  <c r="Y264" i="5" s="1"/>
  <c r="BD2079" i="6"/>
  <c r="V264" i="5" s="1"/>
  <c r="BD1435" i="6"/>
  <c r="AA183" i="5" s="1"/>
  <c r="BD872" i="6"/>
  <c r="BD870" i="6"/>
  <c r="U113" i="5" s="1"/>
  <c r="BD297" i="6"/>
  <c r="Y41" i="5" s="1"/>
  <c r="BD296" i="6"/>
  <c r="W41" i="5" s="1"/>
  <c r="BD1569" i="6"/>
  <c r="Y200" i="5" s="1"/>
  <c r="BD1567" i="6"/>
  <c r="V200" i="5" s="1"/>
  <c r="BD794" i="6"/>
  <c r="Z103" i="5" s="1"/>
  <c r="BD792" i="6"/>
  <c r="W103" i="5" s="1"/>
  <c r="BD1649" i="6"/>
  <c r="Y210" i="5" s="1"/>
  <c r="BD1272" i="6"/>
  <c r="W163" i="5" s="1"/>
  <c r="BD1270" i="6"/>
  <c r="U163" i="5" s="1"/>
  <c r="BD2098" i="6"/>
  <c r="Z266" i="5" s="1"/>
  <c r="BD2101" i="6"/>
  <c r="BD269" i="6"/>
  <c r="BD268" i="6"/>
  <c r="BD2308" i="6"/>
  <c r="BD2302" i="6"/>
  <c r="BD109" i="6"/>
  <c r="BD103" i="6"/>
  <c r="V17" i="5" s="1"/>
  <c r="BD144" i="6"/>
  <c r="W22" i="5" s="1"/>
  <c r="BD142" i="6"/>
  <c r="U22" i="5" s="1"/>
  <c r="BD2431" i="6"/>
  <c r="V308" i="5" s="1"/>
  <c r="BD2430" i="6"/>
  <c r="U308" i="5" s="1"/>
  <c r="BD2289" i="6"/>
  <c r="Y290" i="5" s="1"/>
  <c r="BD2181" i="6"/>
  <c r="BD2175" i="6"/>
  <c r="V276" i="5" s="1"/>
  <c r="BD673" i="6"/>
  <c r="Y88" i="5" s="1"/>
  <c r="BD671" i="6"/>
  <c r="V88" i="5" s="1"/>
  <c r="BD2085" i="6"/>
  <c r="BD2082" i="6"/>
  <c r="Z264" i="5" s="1"/>
  <c r="BD241" i="6"/>
  <c r="Y34" i="5" s="1"/>
  <c r="BD705" i="6"/>
  <c r="Y92" i="5" s="1"/>
  <c r="BD877" i="6"/>
  <c r="BD294" i="6"/>
  <c r="U41" i="5" s="1"/>
  <c r="BD1573" i="6"/>
  <c r="BD791" i="6"/>
  <c r="V103" i="5" s="1"/>
  <c r="BD1276" i="6"/>
  <c r="BD2095" i="6"/>
  <c r="V266" i="5" s="1"/>
  <c r="BD262" i="6"/>
  <c r="U37" i="5" s="1"/>
  <c r="BD2305" i="6"/>
  <c r="Y292" i="5" s="1"/>
  <c r="BD106" i="6"/>
  <c r="BD149" i="6"/>
  <c r="BD2437" i="6"/>
  <c r="BD1054" i="6"/>
  <c r="U136" i="5" s="1"/>
  <c r="BD2176" i="6"/>
  <c r="BD670" i="6"/>
  <c r="U88" i="5" s="1"/>
  <c r="BD2080" i="6"/>
  <c r="W264" i="5" s="1"/>
  <c r="BD243" i="6"/>
  <c r="AA34" i="5" s="1"/>
  <c r="J63" i="9" s="1"/>
  <c r="L63" i="9" s="1"/>
  <c r="BD449" i="6"/>
  <c r="Y60" i="5" s="1"/>
  <c r="BD808" i="6"/>
  <c r="W105" i="5" s="1"/>
  <c r="BD1341" i="6"/>
  <c r="BD826" i="6"/>
  <c r="Z107" i="5" s="1"/>
  <c r="J208" i="9" s="1"/>
  <c r="L208" i="9" s="1"/>
  <c r="BD825" i="6"/>
  <c r="BD134" i="6"/>
  <c r="U21" i="5" s="1"/>
  <c r="BD136" i="6"/>
  <c r="W21" i="5" s="1"/>
  <c r="BD62" i="6"/>
  <c r="U12" i="5" s="1"/>
  <c r="BD65" i="6"/>
  <c r="BD84" i="6"/>
  <c r="BD79" i="6"/>
  <c r="V14" i="5" s="1"/>
  <c r="BD2102" i="6"/>
  <c r="U267" i="5" s="1"/>
  <c r="BD2104" i="6"/>
  <c r="W267" i="5" s="1"/>
  <c r="BD1667" i="6"/>
  <c r="AA212" i="5" s="1"/>
  <c r="BD365" i="6"/>
  <c r="BD570" i="6"/>
  <c r="Z75" i="5" s="1"/>
  <c r="BD569" i="6"/>
  <c r="Y75" i="5" s="1"/>
  <c r="BD254" i="6"/>
  <c r="U36" i="5" s="1"/>
  <c r="BD257" i="6"/>
  <c r="Y36" i="5" s="1"/>
  <c r="BD691" i="6"/>
  <c r="AA90" i="5" s="1"/>
  <c r="BD686" i="6"/>
  <c r="U90" i="5" s="1"/>
  <c r="BD939" i="6"/>
  <c r="AA121" i="5" s="1"/>
  <c r="BD437" i="6"/>
  <c r="BD1857" i="6"/>
  <c r="Y236" i="5" s="1"/>
  <c r="BD1858" i="6"/>
  <c r="Z236" i="5" s="1"/>
  <c r="BD2405" i="6"/>
  <c r="BD2404" i="6"/>
  <c r="BD2395" i="6"/>
  <c r="AA303" i="5" s="1"/>
  <c r="BD2396" i="6"/>
  <c r="BD1340" i="6"/>
  <c r="BD823" i="6"/>
  <c r="V107" i="5" s="1"/>
  <c r="BD828" i="6"/>
  <c r="BD138" i="6"/>
  <c r="Z21" i="5" s="1"/>
  <c r="J36" i="9" s="1"/>
  <c r="L36" i="9" s="1"/>
  <c r="BD139" i="6"/>
  <c r="AA21" i="5" s="1"/>
  <c r="BD67" i="6"/>
  <c r="AA12" i="5" s="1"/>
  <c r="BD68" i="6"/>
  <c r="BD81" i="6"/>
  <c r="Y14" i="5" s="1"/>
  <c r="BD82" i="6"/>
  <c r="Z14" i="5" s="1"/>
  <c r="J22" i="9" s="1"/>
  <c r="L22" i="9" s="1"/>
  <c r="BD2106" i="6"/>
  <c r="Z267" i="5" s="1"/>
  <c r="BD2107" i="6"/>
  <c r="AA267" i="5" s="1"/>
  <c r="BD363" i="6"/>
  <c r="AA49" i="5" s="1"/>
  <c r="BD361" i="6"/>
  <c r="Y49" i="5" s="1"/>
  <c r="BD567" i="6"/>
  <c r="V75" i="5" s="1"/>
  <c r="BD572" i="6"/>
  <c r="BD259" i="6"/>
  <c r="AA36" i="5" s="1"/>
  <c r="BD260" i="6"/>
  <c r="BD688" i="6"/>
  <c r="W90" i="5" s="1"/>
  <c r="BD693" i="6"/>
  <c r="BD1631" i="6"/>
  <c r="V208" i="5" s="1"/>
  <c r="BD431" i="6"/>
  <c r="V58" i="5" s="1"/>
  <c r="BD1860" i="6"/>
  <c r="BD1854" i="6"/>
  <c r="U236" i="5" s="1"/>
  <c r="BD2401" i="6"/>
  <c r="BD2400" i="6"/>
  <c r="W304" i="5" s="1"/>
  <c r="BD2391" i="6"/>
  <c r="V303" i="5" s="1"/>
  <c r="BD2392" i="6"/>
  <c r="W303" i="5" s="1"/>
  <c r="BD1335" i="6"/>
  <c r="V171" i="5" s="1"/>
  <c r="BD822" i="6"/>
  <c r="U107" i="5" s="1"/>
  <c r="BD137" i="6"/>
  <c r="Y21" i="5" s="1"/>
  <c r="BD66" i="6"/>
  <c r="Z12" i="5" s="1"/>
  <c r="BD80" i="6"/>
  <c r="W14" i="5" s="1"/>
  <c r="BD2109" i="6"/>
  <c r="BD362" i="6"/>
  <c r="Z49" i="5" s="1"/>
  <c r="BD364" i="6"/>
  <c r="BD566" i="6"/>
  <c r="BD258" i="6"/>
  <c r="Z36" i="5" s="1"/>
  <c r="BD687" i="6"/>
  <c r="V90" i="5" s="1"/>
  <c r="BD992" i="6"/>
  <c r="W128" i="5" s="1"/>
  <c r="BD1856" i="6"/>
  <c r="W236" i="5" s="1"/>
  <c r="BD2402" i="6"/>
  <c r="Z304" i="5" s="1"/>
  <c r="BD1774" i="6"/>
  <c r="U226" i="5" s="1"/>
  <c r="BD2394" i="6"/>
  <c r="Z303" i="5" s="1"/>
  <c r="BD2244" i="6"/>
  <c r="BD967" i="6"/>
  <c r="V125" i="5" s="1"/>
  <c r="BD48" i="6"/>
  <c r="W10" i="5" s="1"/>
  <c r="BD45" i="6"/>
  <c r="BD1086" i="6"/>
  <c r="U140" i="5" s="1"/>
  <c r="BD512" i="6"/>
  <c r="W68" i="5" s="1"/>
  <c r="BD322" i="6"/>
  <c r="Z44" i="5" s="1"/>
  <c r="BD2238" i="6"/>
  <c r="U284" i="5" s="1"/>
  <c r="BD39" i="6"/>
  <c r="BD1088" i="6"/>
  <c r="W140" i="5" s="1"/>
  <c r="BD1765" i="6"/>
  <c r="BD453" i="6"/>
  <c r="BD2213" i="6"/>
  <c r="BD809" i="6"/>
  <c r="Y105" i="5" s="1"/>
  <c r="BD1337" i="6"/>
  <c r="Y171" i="5" s="1"/>
  <c r="BD1339" i="6"/>
  <c r="AA171" i="5" s="1"/>
  <c r="BD464" i="6"/>
  <c r="BD1668" i="6"/>
  <c r="BD1662" i="6"/>
  <c r="U212" i="5" s="1"/>
  <c r="BD358" i="6"/>
  <c r="U49" i="5" s="1"/>
  <c r="BD543" i="6"/>
  <c r="V72" i="5" s="1"/>
  <c r="BD937" i="6"/>
  <c r="Y121" i="5" s="1"/>
  <c r="BD969" i="6"/>
  <c r="Y125" i="5" s="1"/>
  <c r="BD50" i="6"/>
  <c r="Z10" i="5" s="1"/>
  <c r="BD993" i="6"/>
  <c r="Y128" i="5" s="1"/>
  <c r="BD1635" i="6"/>
  <c r="AA208" i="5" s="1"/>
  <c r="BD430" i="6"/>
  <c r="U58" i="5" s="1"/>
  <c r="BD435" i="6"/>
  <c r="AA58" i="5" s="1"/>
  <c r="BD1778" i="6"/>
  <c r="Z226" i="5" s="1"/>
  <c r="J446" i="9" s="1"/>
  <c r="L446" i="9" s="1"/>
  <c r="BD1780" i="6"/>
  <c r="BD452" i="6"/>
  <c r="BD2210" i="6"/>
  <c r="Z280" i="5" s="1"/>
  <c r="BD810" i="6"/>
  <c r="Z105" i="5" s="1"/>
  <c r="BD467" i="6"/>
  <c r="AA62" i="5" s="1"/>
  <c r="BD1669" i="6"/>
  <c r="BD1663" i="6"/>
  <c r="V212" i="5" s="1"/>
  <c r="BD542" i="6"/>
  <c r="U72" i="5" s="1"/>
  <c r="BD935" i="6"/>
  <c r="V121" i="5" s="1"/>
  <c r="BD53" i="6"/>
  <c r="BD995" i="6"/>
  <c r="AA128" i="5" s="1"/>
  <c r="BD1637" i="6"/>
  <c r="BD434" i="6"/>
  <c r="Z58" i="5" s="1"/>
  <c r="BD436" i="6"/>
  <c r="BD1779" i="6"/>
  <c r="AA226" i="5" s="1"/>
  <c r="BD1781" i="6"/>
  <c r="AJ612" i="9"/>
  <c r="BD451" i="6"/>
  <c r="AA60" i="5" s="1"/>
  <c r="BD2206" i="6"/>
  <c r="U280" i="5" s="1"/>
  <c r="BD806" i="6"/>
  <c r="BD1338" i="6"/>
  <c r="Z171" i="5" s="1"/>
  <c r="BD466" i="6"/>
  <c r="Z62" i="5" s="1"/>
  <c r="BD1664" i="6"/>
  <c r="W212" i="5" s="1"/>
  <c r="BD548" i="6"/>
  <c r="BD941" i="6"/>
  <c r="BD47" i="6"/>
  <c r="V10" i="5" s="1"/>
  <c r="BD116" i="6"/>
  <c r="BD994" i="6"/>
  <c r="Z128" i="5" s="1"/>
  <c r="J250" i="9" s="1"/>
  <c r="L250" i="9" s="1"/>
  <c r="BD1633" i="6"/>
  <c r="Y208" i="5" s="1"/>
  <c r="BD433" i="6"/>
  <c r="Y58" i="5" s="1"/>
  <c r="BD1775" i="6"/>
  <c r="V226" i="5" s="1"/>
  <c r="BD1980" i="6"/>
  <c r="BD545" i="6"/>
  <c r="Y72" i="5" s="1"/>
  <c r="BD1004" i="6"/>
  <c r="BD1220" i="6"/>
  <c r="BD1497" i="6"/>
  <c r="Y191" i="5" s="1"/>
  <c r="BD1495" i="6"/>
  <c r="V191" i="5" s="1"/>
  <c r="BD2137" i="6"/>
  <c r="Y271" i="5" s="1"/>
  <c r="BD2135" i="6"/>
  <c r="V271" i="5" s="1"/>
  <c r="BD930" i="6"/>
  <c r="BD932" i="6"/>
  <c r="BD2190" i="6"/>
  <c r="U278" i="5" s="1"/>
  <c r="BD2196" i="6"/>
  <c r="BD2240" i="6"/>
  <c r="W284" i="5" s="1"/>
  <c r="BD2243" i="6"/>
  <c r="AA284" i="5" s="1"/>
  <c r="BD972" i="6"/>
  <c r="BD970" i="6"/>
  <c r="Z125" i="5" s="1"/>
  <c r="BD113" i="6"/>
  <c r="Y18" i="5" s="1"/>
  <c r="BD115" i="6"/>
  <c r="AA18" i="5" s="1"/>
  <c r="BD42" i="6"/>
  <c r="Z9" i="5" s="1"/>
  <c r="J12" i="9" s="1"/>
  <c r="L12" i="9" s="1"/>
  <c r="BD44" i="6"/>
  <c r="BD1093" i="6"/>
  <c r="BD1091" i="6"/>
  <c r="AA140" i="5" s="1"/>
  <c r="BD510" i="6"/>
  <c r="U68" i="5" s="1"/>
  <c r="BD515" i="6"/>
  <c r="AA68" i="5" s="1"/>
  <c r="BD319" i="6"/>
  <c r="V44" i="5" s="1"/>
  <c r="BD318" i="6"/>
  <c r="U44" i="5" s="1"/>
  <c r="BD1761" i="6"/>
  <c r="Y224" i="5" s="1"/>
  <c r="BD1759" i="6"/>
  <c r="V224" i="5" s="1"/>
  <c r="AK620" i="9" a="1"/>
  <c r="AK621" i="9" s="1"/>
  <c r="BD1498" i="6"/>
  <c r="Z191" i="5" s="1"/>
  <c r="BD1500" i="6"/>
  <c r="BD2138" i="6"/>
  <c r="Z271" i="5" s="1"/>
  <c r="BD2140" i="6"/>
  <c r="BD926" i="6"/>
  <c r="U120" i="5" s="1"/>
  <c r="BD928" i="6"/>
  <c r="W120" i="5" s="1"/>
  <c r="BD2194" i="6"/>
  <c r="Z278" i="5" s="1"/>
  <c r="BD2192" i="6"/>
  <c r="W278" i="5" s="1"/>
  <c r="BD2245" i="6"/>
  <c r="BD2239" i="6"/>
  <c r="V284" i="5" s="1"/>
  <c r="BD968" i="6"/>
  <c r="W125" i="5" s="1"/>
  <c r="BD966" i="6"/>
  <c r="U125" i="5" s="1"/>
  <c r="BD112" i="6"/>
  <c r="W18" i="5" s="1"/>
  <c r="BD111" i="6"/>
  <c r="V18" i="5" s="1"/>
  <c r="BD41" i="6"/>
  <c r="Y9" i="5" s="1"/>
  <c r="BD40" i="6"/>
  <c r="W9" i="5" s="1"/>
  <c r="BD1089" i="6"/>
  <c r="Y140" i="5" s="1"/>
  <c r="BD1087" i="6"/>
  <c r="V140" i="5" s="1"/>
  <c r="BD517" i="6"/>
  <c r="BD511" i="6"/>
  <c r="BD324" i="6"/>
  <c r="BD325" i="6"/>
  <c r="BD1764" i="6"/>
  <c r="BD1762" i="6"/>
  <c r="Z224" i="5" s="1"/>
  <c r="AJ624" i="9"/>
  <c r="BD1494" i="6"/>
  <c r="U191" i="5" s="1"/>
  <c r="BD2134" i="6"/>
  <c r="U271" i="5" s="1"/>
  <c r="BD929" i="6"/>
  <c r="Y120" i="5" s="1"/>
  <c r="BD2191" i="6"/>
  <c r="V278" i="5" s="1"/>
  <c r="BD2241" i="6"/>
  <c r="Y284" i="5" s="1"/>
  <c r="BD973" i="6"/>
  <c r="BD117" i="6"/>
  <c r="BD38" i="6"/>
  <c r="U9" i="5" s="1"/>
  <c r="BD1090" i="6"/>
  <c r="Z140" i="5" s="1"/>
  <c r="BD514" i="6"/>
  <c r="Z68" i="5" s="1"/>
  <c r="BD323" i="6"/>
  <c r="AA44" i="5" s="1"/>
  <c r="BD1760" i="6"/>
  <c r="W224" i="5" s="1"/>
  <c r="BD447" i="6"/>
  <c r="V60" i="5" s="1"/>
  <c r="BD446" i="6"/>
  <c r="U60" i="5" s="1"/>
  <c r="BD1437" i="6"/>
  <c r="BD1432" i="6"/>
  <c r="W183" i="5" s="1"/>
  <c r="BD2209" i="6"/>
  <c r="Y280" i="5" s="1"/>
  <c r="BD2207" i="6"/>
  <c r="V280" i="5" s="1"/>
  <c r="BD812" i="6"/>
  <c r="BD807" i="6"/>
  <c r="V105" i="5" s="1"/>
  <c r="BD468" i="6"/>
  <c r="BD465" i="6"/>
  <c r="Y62" i="5" s="1"/>
  <c r="BD1903" i="6"/>
  <c r="V242" i="5" s="1"/>
  <c r="BD1905" i="6"/>
  <c r="Y242" i="5" s="1"/>
  <c r="BD1651" i="6"/>
  <c r="AA210" i="5" s="1"/>
  <c r="BD1653" i="6"/>
  <c r="BD706" i="6"/>
  <c r="Z92" i="5" s="1"/>
  <c r="BD704" i="6"/>
  <c r="W92" i="5" s="1"/>
  <c r="BD546" i="6"/>
  <c r="Z72" i="5" s="1"/>
  <c r="BD547" i="6"/>
  <c r="AA72" i="5" s="1"/>
  <c r="BD1476" i="6"/>
  <c r="BD1470" i="6"/>
  <c r="U188" i="5" s="1"/>
  <c r="BD940" i="6"/>
  <c r="BD934" i="6"/>
  <c r="U121" i="5" s="1"/>
  <c r="BD599" i="6"/>
  <c r="V79" i="5" s="1"/>
  <c r="BD605" i="6"/>
  <c r="BD49" i="6"/>
  <c r="Y10" i="5" s="1"/>
  <c r="BD51" i="6"/>
  <c r="AA10" i="5" s="1"/>
  <c r="BD1058" i="6"/>
  <c r="Z136" i="5" s="1"/>
  <c r="BD1060" i="6"/>
  <c r="BD2291" i="6"/>
  <c r="AA290" i="5" s="1"/>
  <c r="BD2293" i="6"/>
  <c r="BD990" i="6"/>
  <c r="U128" i="5" s="1"/>
  <c r="BD996" i="6"/>
  <c r="BD1632" i="6"/>
  <c r="W208" i="5" s="1"/>
  <c r="BD1630" i="6"/>
  <c r="U208" i="5" s="1"/>
  <c r="BD244" i="6"/>
  <c r="BD238" i="6"/>
  <c r="U34" i="5" s="1"/>
  <c r="BD1433" i="6"/>
  <c r="Y183" i="5" s="1"/>
  <c r="BD1431" i="6"/>
  <c r="V183" i="5" s="1"/>
  <c r="BD1902" i="6"/>
  <c r="U242" i="5" s="1"/>
  <c r="BD1904" i="6"/>
  <c r="W242" i="5" s="1"/>
  <c r="BD1650" i="6"/>
  <c r="Z210" i="5" s="1"/>
  <c r="J414" i="9" s="1"/>
  <c r="L414" i="9" s="1"/>
  <c r="BD1652" i="6"/>
  <c r="BD702" i="6"/>
  <c r="U92" i="5" s="1"/>
  <c r="BD1477" i="6"/>
  <c r="BD1471" i="6"/>
  <c r="V188" i="5" s="1"/>
  <c r="BD603" i="6"/>
  <c r="AA79" i="5" s="1"/>
  <c r="BD604" i="6"/>
  <c r="BD1057" i="6"/>
  <c r="Y136" i="5" s="1"/>
  <c r="BD1059" i="6"/>
  <c r="AA136" i="5" s="1"/>
  <c r="BD2290" i="6"/>
  <c r="Z290" i="5" s="1"/>
  <c r="BD2292" i="6"/>
  <c r="BD240" i="6"/>
  <c r="W34" i="5" s="1"/>
  <c r="A92" i="8" s="1"/>
  <c r="BD239" i="6"/>
  <c r="V34" i="5" s="1"/>
  <c r="BD448" i="6"/>
  <c r="W60" i="5" s="1"/>
  <c r="BD1430" i="6"/>
  <c r="U183" i="5" s="1"/>
  <c r="BD2212" i="6"/>
  <c r="BD813" i="6"/>
  <c r="BD462" i="6"/>
  <c r="U62" i="5" s="1"/>
  <c r="BD1907" i="6"/>
  <c r="AA242" i="5" s="1"/>
  <c r="BD1646" i="6"/>
  <c r="U210" i="5" s="1"/>
  <c r="BD708" i="6"/>
  <c r="BD549" i="6"/>
  <c r="BD1473" i="6"/>
  <c r="Y188" i="5" s="1"/>
  <c r="BD936" i="6"/>
  <c r="W121" i="5" s="1"/>
  <c r="BD602" i="6"/>
  <c r="Z79" i="5" s="1"/>
  <c r="BD52" i="6"/>
  <c r="BD1061" i="6"/>
  <c r="BD2286" i="6"/>
  <c r="U290" i="5" s="1"/>
  <c r="BD997" i="6"/>
  <c r="BD1636" i="6"/>
  <c r="BD245" i="6"/>
  <c r="BD1974" i="6"/>
  <c r="U251" i="5" s="1"/>
  <c r="BD1976" i="6"/>
  <c r="W251" i="5" s="1"/>
  <c r="BD1005" i="6"/>
  <c r="BD1003" i="6"/>
  <c r="AA129" i="5" s="1"/>
  <c r="BD1219" i="6"/>
  <c r="AA156" i="5" s="1"/>
  <c r="BD1216" i="6"/>
  <c r="W156" i="5" s="1"/>
  <c r="BD1565" i="6"/>
  <c r="BD1560" i="6"/>
  <c r="W199" i="5" s="1"/>
  <c r="BD1978" i="6"/>
  <c r="Z251" i="5" s="1"/>
  <c r="BD1979" i="6"/>
  <c r="AA251" i="5" s="1"/>
  <c r="BD1001" i="6"/>
  <c r="Y129" i="5" s="1"/>
  <c r="BD999" i="6"/>
  <c r="V129" i="5" s="1"/>
  <c r="BD1218" i="6"/>
  <c r="Z156" i="5" s="1"/>
  <c r="BD1214" i="6"/>
  <c r="U156" i="5" s="1"/>
  <c r="BD1562" i="6"/>
  <c r="Z199" i="5" s="1"/>
  <c r="BD1563" i="6"/>
  <c r="AA199" i="5" s="1"/>
  <c r="BD1981" i="6"/>
  <c r="BD709" i="6"/>
  <c r="BD1000" i="6"/>
  <c r="W129" i="5" s="1"/>
  <c r="BD1215" i="6"/>
  <c r="V156" i="5" s="1"/>
  <c r="BD1561" i="6"/>
  <c r="Y199" i="5" s="1"/>
  <c r="BD1424" i="6"/>
  <c r="W182" i="5" s="1"/>
  <c r="BD1428" i="6"/>
  <c r="BD1425" i="6"/>
  <c r="Y182" i="5" s="1"/>
  <c r="BD1429" i="6"/>
  <c r="BD1426" i="6"/>
  <c r="Z182" i="5" s="1"/>
  <c r="BD1422" i="6"/>
  <c r="U182" i="5" s="1"/>
  <c r="BD1427" i="6"/>
  <c r="AA182" i="5" s="1"/>
  <c r="BD1423" i="6"/>
  <c r="V182" i="5" s="1"/>
  <c r="BD1545" i="6"/>
  <c r="Y197" i="5" s="1"/>
  <c r="BD1549" i="6"/>
  <c r="BD1542" i="6"/>
  <c r="U197" i="5" s="1"/>
  <c r="B580" i="8" s="1"/>
  <c r="BD1546" i="6"/>
  <c r="Z197" i="5" s="1"/>
  <c r="BD1547" i="6"/>
  <c r="AA197" i="5" s="1"/>
  <c r="B582" i="8" s="1"/>
  <c r="BD1543" i="6"/>
  <c r="V197" i="5" s="1"/>
  <c r="BD1548" i="6"/>
  <c r="BD1544" i="6"/>
  <c r="W197" i="5" s="1"/>
  <c r="A581" i="8" s="1"/>
  <c r="BD217" i="6"/>
  <c r="Y31" i="5" s="1"/>
  <c r="BD221" i="6"/>
  <c r="BD214" i="6"/>
  <c r="U31" i="5" s="1"/>
  <c r="B82" i="8" s="1"/>
  <c r="BD218" i="6"/>
  <c r="Z31" i="5" s="1"/>
  <c r="N56" i="9" s="1"/>
  <c r="P56" i="9" s="1"/>
  <c r="BD215" i="6"/>
  <c r="V31" i="5" s="1"/>
  <c r="BD216" i="6"/>
  <c r="W31" i="5" s="1"/>
  <c r="BD219" i="6"/>
  <c r="AA31" i="5" s="1"/>
  <c r="BD220" i="6"/>
  <c r="BD952" i="6"/>
  <c r="W123" i="5" s="1"/>
  <c r="BD956" i="6"/>
  <c r="BD953" i="6"/>
  <c r="BD957" i="6"/>
  <c r="BD954" i="6"/>
  <c r="Z123" i="5" s="1"/>
  <c r="BD950" i="6"/>
  <c r="U123" i="5" s="1"/>
  <c r="BD951" i="6"/>
  <c r="V123" i="5" s="1"/>
  <c r="BD955" i="6"/>
  <c r="AA123" i="5" s="1"/>
  <c r="BD1783" i="6"/>
  <c r="V227" i="5" s="1"/>
  <c r="BD1787" i="6"/>
  <c r="AA227" i="5" s="1"/>
  <c r="BD1784" i="6"/>
  <c r="W227" i="5" s="1"/>
  <c r="BD1788" i="6"/>
  <c r="BD1789" i="6"/>
  <c r="BD1785" i="6"/>
  <c r="Y227" i="5" s="1"/>
  <c r="BD1782" i="6"/>
  <c r="U227" i="5" s="1"/>
  <c r="BD1786" i="6"/>
  <c r="Z227" i="5" s="1"/>
  <c r="BD1911" i="6"/>
  <c r="V243" i="5" s="1"/>
  <c r="BD1915" i="6"/>
  <c r="AA243" i="5" s="1"/>
  <c r="B720" i="8" s="1"/>
  <c r="BD1912" i="6"/>
  <c r="W243" i="5" s="1"/>
  <c r="A719" i="8" s="1"/>
  <c r="BD1916" i="6"/>
  <c r="BD1917" i="6"/>
  <c r="BD1913" i="6"/>
  <c r="Y243" i="5" s="1"/>
  <c r="BD1910" i="6"/>
  <c r="U243" i="5" s="1"/>
  <c r="BD1914" i="6"/>
  <c r="Z243" i="5" s="1"/>
  <c r="BD1113" i="6"/>
  <c r="Y143" i="5" s="1"/>
  <c r="BD1117" i="6"/>
  <c r="BD1112" i="6"/>
  <c r="W143" i="5" s="1"/>
  <c r="BD1110" i="6"/>
  <c r="U143" i="5" s="1"/>
  <c r="BD1115" i="6"/>
  <c r="AA143" i="5" s="1"/>
  <c r="BD1116" i="6"/>
  <c r="BD1111" i="6"/>
  <c r="V143" i="5" s="1"/>
  <c r="BD1114" i="6"/>
  <c r="Z143" i="5" s="1"/>
  <c r="BD1303" i="6"/>
  <c r="V167" i="5" s="1"/>
  <c r="BD1307" i="6"/>
  <c r="AA167" i="5" s="1"/>
  <c r="J329" i="9" s="1"/>
  <c r="L329" i="9" s="1"/>
  <c r="BD1304" i="6"/>
  <c r="W167" i="5" s="1"/>
  <c r="BD1308" i="6"/>
  <c r="BD1305" i="6"/>
  <c r="Y167" i="5" s="1"/>
  <c r="BD1309" i="6"/>
  <c r="BD1306" i="6"/>
  <c r="Z167" i="5" s="1"/>
  <c r="J328" i="9" s="1"/>
  <c r="L328" i="9" s="1"/>
  <c r="BD1302" i="6"/>
  <c r="U167" i="5" s="1"/>
  <c r="BD1840" i="6"/>
  <c r="W234" i="5" s="1"/>
  <c r="BD1844" i="6"/>
  <c r="BD1841" i="6"/>
  <c r="Y234" i="5" s="1"/>
  <c r="BD1845" i="6"/>
  <c r="BD1838" i="6"/>
  <c r="U234" i="5" s="1"/>
  <c r="BD1843" i="6"/>
  <c r="AA234" i="5" s="1"/>
  <c r="BD1839" i="6"/>
  <c r="BD1842" i="6"/>
  <c r="Z234" i="5" s="1"/>
  <c r="BD2368" i="6"/>
  <c r="W300" i="5" s="1"/>
  <c r="BD2372" i="6"/>
  <c r="BD2366" i="6"/>
  <c r="U300" i="5" s="1"/>
  <c r="BD2370" i="6"/>
  <c r="Z300" i="5" s="1"/>
  <c r="BD2369" i="6"/>
  <c r="Y300" i="5" s="1"/>
  <c r="BD2373" i="6"/>
  <c r="BD2367" i="6"/>
  <c r="V300" i="5" s="1"/>
  <c r="BD2371" i="6"/>
  <c r="AA300" i="5" s="1"/>
  <c r="BD728" i="6"/>
  <c r="W95" i="5" s="1"/>
  <c r="BD732" i="6"/>
  <c r="BD729" i="6"/>
  <c r="Y95" i="5" s="1"/>
  <c r="BD733" i="6"/>
  <c r="BD730" i="6"/>
  <c r="Z95" i="5" s="1"/>
  <c r="BD731" i="6"/>
  <c r="AA95" i="5" s="1"/>
  <c r="BD726" i="6"/>
  <c r="U95" i="5" s="1"/>
  <c r="BD727" i="6"/>
  <c r="V95" i="5" s="1"/>
  <c r="BD1262" i="6"/>
  <c r="U162" i="5" s="1"/>
  <c r="BD1266" i="6"/>
  <c r="Z162" i="5" s="1"/>
  <c r="BD1265" i="6"/>
  <c r="Y162" i="5" s="1"/>
  <c r="BD1267" i="6"/>
  <c r="AA162" i="5" s="1"/>
  <c r="BD1268" i="6"/>
  <c r="BD1263" i="6"/>
  <c r="V162" i="5" s="1"/>
  <c r="BD1269" i="6"/>
  <c r="BD1264" i="6"/>
  <c r="W162" i="5" s="1"/>
  <c r="BD1294" i="6"/>
  <c r="U166" i="5" s="1"/>
  <c r="BD1298" i="6"/>
  <c r="Z166" i="5" s="1"/>
  <c r="BD1299" i="6"/>
  <c r="AA166" i="5" s="1"/>
  <c r="BD1295" i="6"/>
  <c r="V166" i="5" s="1"/>
  <c r="BD1300" i="6"/>
  <c r="BD1296" i="6"/>
  <c r="W166" i="5" s="1"/>
  <c r="BD1297" i="6"/>
  <c r="Y166" i="5" s="1"/>
  <c r="BD1301" i="6"/>
  <c r="BD1705" i="6"/>
  <c r="Y217" i="5" s="1"/>
  <c r="BD1709" i="6"/>
  <c r="BD1702" i="6"/>
  <c r="U217" i="5" s="1"/>
  <c r="BD1706" i="6"/>
  <c r="Z217" i="5" s="1"/>
  <c r="BD1703" i="6"/>
  <c r="V217" i="5" s="1"/>
  <c r="BD1708" i="6"/>
  <c r="BD1704" i="6"/>
  <c r="BD1707" i="6"/>
  <c r="AA217" i="5" s="1"/>
  <c r="BD550" i="6"/>
  <c r="U73" i="5" s="1"/>
  <c r="BD554" i="6"/>
  <c r="Z73" i="5" s="1"/>
  <c r="BD551" i="6"/>
  <c r="V73" i="5" s="1"/>
  <c r="BD555" i="6"/>
  <c r="AA73" i="5" s="1"/>
  <c r="BD552" i="6"/>
  <c r="W73" i="5" s="1"/>
  <c r="BD553" i="6"/>
  <c r="Y73" i="5" s="1"/>
  <c r="BD556" i="6"/>
  <c r="BD557" i="6"/>
  <c r="BD1360" i="6"/>
  <c r="W174" i="5" s="1"/>
  <c r="A512" i="8" s="1"/>
  <c r="BD1364" i="6"/>
  <c r="BD1361" i="6"/>
  <c r="Y174" i="5" s="1"/>
  <c r="BD1365" i="6"/>
  <c r="BD1362" i="6"/>
  <c r="Z174" i="5" s="1"/>
  <c r="J342" i="9" s="1"/>
  <c r="L342" i="9" s="1"/>
  <c r="BD1358" i="6"/>
  <c r="U174" i="5" s="1"/>
  <c r="BD1359" i="6"/>
  <c r="V174" i="5" s="1"/>
  <c r="BD1363" i="6"/>
  <c r="AA174" i="5" s="1"/>
  <c r="J343" i="9" s="1"/>
  <c r="L343" i="9" s="1"/>
  <c r="BD2281" i="6"/>
  <c r="Y289" i="5" s="1"/>
  <c r="BD2285" i="6"/>
  <c r="BD2278" i="6"/>
  <c r="U289" i="5" s="1"/>
  <c r="B856" i="8" s="1"/>
  <c r="BD2282" i="6"/>
  <c r="Z289" i="5" s="1"/>
  <c r="BD2279" i="6"/>
  <c r="V289" i="5" s="1"/>
  <c r="C856" i="8" s="1"/>
  <c r="BD2283" i="6"/>
  <c r="AA289" i="5" s="1"/>
  <c r="B858" i="8" s="1"/>
  <c r="BD2280" i="6"/>
  <c r="W289" i="5" s="1"/>
  <c r="BD2284" i="6"/>
  <c r="BD1609" i="6"/>
  <c r="Y205" i="5" s="1"/>
  <c r="BD1613" i="6"/>
  <c r="BD1606" i="6"/>
  <c r="U205" i="5" s="1"/>
  <c r="BD1610" i="6"/>
  <c r="Z205" i="5" s="1"/>
  <c r="BD1611" i="6"/>
  <c r="AA205" i="5" s="1"/>
  <c r="BD1608" i="6"/>
  <c r="W205" i="5" s="1"/>
  <c r="BD1612" i="6"/>
  <c r="BD1607" i="6"/>
  <c r="V205" i="5" s="1"/>
  <c r="BD945" i="6"/>
  <c r="Y122" i="5" s="1"/>
  <c r="BD949" i="6"/>
  <c r="BD942" i="6"/>
  <c r="U122" i="5" s="1"/>
  <c r="BD946" i="6"/>
  <c r="Z122" i="5" s="1"/>
  <c r="A357" i="8" s="1"/>
  <c r="BD947" i="6"/>
  <c r="AA122" i="5" s="1"/>
  <c r="B357" i="8" s="1"/>
  <c r="BD943" i="6"/>
  <c r="V122" i="5" s="1"/>
  <c r="BD944" i="6"/>
  <c r="W122" i="5" s="1"/>
  <c r="BD948" i="6"/>
  <c r="BD399" i="6"/>
  <c r="V54" i="5" s="1"/>
  <c r="BD403" i="6"/>
  <c r="AA54" i="5" s="1"/>
  <c r="J103" i="9" s="1"/>
  <c r="L103" i="9" s="1"/>
  <c r="BD400" i="6"/>
  <c r="BD404" i="6"/>
  <c r="BD401" i="6"/>
  <c r="Y54" i="5" s="1"/>
  <c r="BD402" i="6"/>
  <c r="Z54" i="5" s="1"/>
  <c r="BD398" i="6"/>
  <c r="U54" i="5" s="1"/>
  <c r="B151" i="8" s="1"/>
  <c r="BD405" i="6"/>
  <c r="BD25" i="6"/>
  <c r="Y7" i="5" s="1"/>
  <c r="BD29" i="6"/>
  <c r="BD22" i="6"/>
  <c r="U7" i="5" s="1"/>
  <c r="B10" i="8" s="1"/>
  <c r="BD26" i="6"/>
  <c r="Z7" i="5" s="1"/>
  <c r="N8" i="9" s="1"/>
  <c r="P8" i="9" s="1"/>
  <c r="BD23" i="6"/>
  <c r="V7" i="5" s="1"/>
  <c r="BD24" i="6"/>
  <c r="W7" i="5" s="1"/>
  <c r="A11" i="8" s="1"/>
  <c r="BD27" i="6"/>
  <c r="AA7" i="5" s="1"/>
  <c r="J9" i="9" s="1"/>
  <c r="L9" i="9" s="1"/>
  <c r="BD28" i="6"/>
  <c r="BD1801" i="6"/>
  <c r="Y229" i="5" s="1"/>
  <c r="BD1805" i="6"/>
  <c r="BD1798" i="6"/>
  <c r="U229" i="5" s="1"/>
  <c r="B676" i="8" s="1"/>
  <c r="BD1802" i="6"/>
  <c r="Z229" i="5" s="1"/>
  <c r="A678" i="8" s="1"/>
  <c r="BD1803" i="6"/>
  <c r="AA229" i="5" s="1"/>
  <c r="BD1799" i="6"/>
  <c r="V229" i="5" s="1"/>
  <c r="BD1804" i="6"/>
  <c r="BD1800" i="6"/>
  <c r="W229" i="5" s="1"/>
  <c r="BD2350" i="6"/>
  <c r="U298" i="5" s="1"/>
  <c r="B883" i="8" s="1"/>
  <c r="BD2354" i="6"/>
  <c r="Z298" i="5" s="1"/>
  <c r="BD2352" i="6"/>
  <c r="W298" i="5" s="1"/>
  <c r="BD2356" i="6"/>
  <c r="BD2351" i="6"/>
  <c r="V298" i="5" s="1"/>
  <c r="BD2355" i="6"/>
  <c r="AA298" i="5" s="1"/>
  <c r="J591" i="9" s="1"/>
  <c r="L591" i="9" s="1"/>
  <c r="BD2353" i="6"/>
  <c r="Y298" i="5" s="1"/>
  <c r="BD2357" i="6"/>
  <c r="BD1929" i="6"/>
  <c r="Y245" i="5" s="1"/>
  <c r="C725" i="8" s="1"/>
  <c r="BD1933" i="6"/>
  <c r="BD1926" i="6"/>
  <c r="U245" i="5" s="1"/>
  <c r="BD1930" i="6"/>
  <c r="Z245" i="5" s="1"/>
  <c r="A726" i="8" s="1"/>
  <c r="BD1931" i="6"/>
  <c r="AA245" i="5" s="1"/>
  <c r="BD1927" i="6"/>
  <c r="V245" i="5" s="1"/>
  <c r="C724" i="8" s="1"/>
  <c r="BD1932" i="6"/>
  <c r="BD1928" i="6"/>
  <c r="W245" i="5" s="1"/>
  <c r="A725" i="8" s="1"/>
  <c r="BD2336" i="6"/>
  <c r="W296" i="5" s="1"/>
  <c r="BD2340" i="6"/>
  <c r="BD2335" i="6"/>
  <c r="V296" i="5" s="1"/>
  <c r="BD2339" i="6"/>
  <c r="AA296" i="5" s="1"/>
  <c r="BD2337" i="6"/>
  <c r="Y296" i="5" s="1"/>
  <c r="BD2341" i="6"/>
  <c r="BD2334" i="6"/>
  <c r="U296" i="5" s="1"/>
  <c r="BD2338" i="6"/>
  <c r="Z296" i="5" s="1"/>
  <c r="BD696" i="6"/>
  <c r="W91" i="5" s="1"/>
  <c r="BD700" i="6"/>
  <c r="BD697" i="6"/>
  <c r="Y91" i="5" s="1"/>
  <c r="BD701" i="6"/>
  <c r="BD694" i="6"/>
  <c r="U91" i="5" s="1"/>
  <c r="BD695" i="6"/>
  <c r="V91" i="5" s="1"/>
  <c r="BD698" i="6"/>
  <c r="Z91" i="5" s="1"/>
  <c r="BD699" i="6"/>
  <c r="AA91" i="5" s="1"/>
  <c r="BD1241" i="6"/>
  <c r="Y159" i="5" s="1"/>
  <c r="BD1245" i="6"/>
  <c r="BD1242" i="6"/>
  <c r="Z159" i="5" s="1"/>
  <c r="BD1238" i="6"/>
  <c r="U159" i="5" s="1"/>
  <c r="BD1243" i="6"/>
  <c r="AA159" i="5" s="1"/>
  <c r="BD1239" i="6"/>
  <c r="V159" i="5" s="1"/>
  <c r="BD1240" i="6"/>
  <c r="W159" i="5" s="1"/>
  <c r="BD1244" i="6"/>
  <c r="BD1623" i="6"/>
  <c r="V207" i="5" s="1"/>
  <c r="BD1627" i="6"/>
  <c r="AA207" i="5" s="1"/>
  <c r="BD1624" i="6"/>
  <c r="W207" i="5" s="1"/>
  <c r="BD1628" i="6"/>
  <c r="BD1625" i="6"/>
  <c r="Y207" i="5" s="1"/>
  <c r="BD1629" i="6"/>
  <c r="BD1622" i="6"/>
  <c r="BD1626" i="6"/>
  <c r="Z207" i="5" s="1"/>
  <c r="BD1145" i="6"/>
  <c r="Y147" i="5" s="1"/>
  <c r="BD1149" i="6"/>
  <c r="BD1146" i="6"/>
  <c r="Z147" i="5" s="1"/>
  <c r="BD1143" i="6"/>
  <c r="V147" i="5" s="1"/>
  <c r="BD1148" i="6"/>
  <c r="BD1144" i="6"/>
  <c r="W147" i="5" s="1"/>
  <c r="BD1147" i="6"/>
  <c r="AA147" i="5" s="1"/>
  <c r="BD1142" i="6"/>
  <c r="U147" i="5" s="1"/>
  <c r="BD1598" i="6"/>
  <c r="U204" i="5" s="1"/>
  <c r="BD1602" i="6"/>
  <c r="Z204" i="5" s="1"/>
  <c r="A603" i="8" s="1"/>
  <c r="BD1599" i="6"/>
  <c r="V204" i="5" s="1"/>
  <c r="BD1603" i="6"/>
  <c r="AA204" i="5" s="1"/>
  <c r="J403" i="9" s="1"/>
  <c r="L403" i="9" s="1"/>
  <c r="BD1604" i="6"/>
  <c r="BD1601" i="6"/>
  <c r="Y204" i="5" s="1"/>
  <c r="BD1605" i="6"/>
  <c r="BD1600" i="6"/>
  <c r="W204" i="5" s="1"/>
  <c r="BD335" i="6"/>
  <c r="V46" i="5" s="1"/>
  <c r="BD339" i="6"/>
  <c r="AA46" i="5" s="1"/>
  <c r="BD336" i="6"/>
  <c r="W46" i="5" s="1"/>
  <c r="BD340" i="6"/>
  <c r="BD337" i="6"/>
  <c r="Y46" i="5" s="1"/>
  <c r="BD338" i="6"/>
  <c r="Z46" i="5" s="1"/>
  <c r="BD341" i="6"/>
  <c r="BD334" i="6"/>
  <c r="U46" i="5" s="1"/>
  <c r="BD2110" i="6"/>
  <c r="U268" i="5" s="1"/>
  <c r="BD2114" i="6"/>
  <c r="Z268" i="5" s="1"/>
  <c r="BD2111" i="6"/>
  <c r="V268" i="5" s="1"/>
  <c r="BD2115" i="6"/>
  <c r="AA268" i="5" s="1"/>
  <c r="BD2116" i="6"/>
  <c r="BD2113" i="6"/>
  <c r="Y268" i="5" s="1"/>
  <c r="BD2117" i="6"/>
  <c r="BD2112" i="6"/>
  <c r="W268" i="5" s="1"/>
  <c r="BD1527" i="6"/>
  <c r="V195" i="5" s="1"/>
  <c r="BD1531" i="6"/>
  <c r="AA195" i="5" s="1"/>
  <c r="BD1528" i="6"/>
  <c r="W195" i="5" s="1"/>
  <c r="BD1532" i="6"/>
  <c r="BD1533" i="6"/>
  <c r="BD1529" i="6"/>
  <c r="Y195" i="5" s="1"/>
  <c r="BD1526" i="6"/>
  <c r="U195" i="5" s="1"/>
  <c r="BD1530" i="6"/>
  <c r="Z195" i="5" s="1"/>
  <c r="BD2311" i="6"/>
  <c r="V293" i="5" s="1"/>
  <c r="BD2315" i="6"/>
  <c r="AA293" i="5" s="1"/>
  <c r="BD2312" i="6"/>
  <c r="W293" i="5" s="1"/>
  <c r="BD2316" i="6"/>
  <c r="BD2313" i="6"/>
  <c r="Y293" i="5" s="1"/>
  <c r="BD2317" i="6"/>
  <c r="BD2310" i="6"/>
  <c r="U293" i="5" s="1"/>
  <c r="BD2314" i="6"/>
  <c r="Z293" i="5" s="1"/>
  <c r="BD721" i="6"/>
  <c r="Y94" i="5" s="1"/>
  <c r="BD725" i="6"/>
  <c r="BD718" i="6"/>
  <c r="U94" i="5" s="1"/>
  <c r="BD722" i="6"/>
  <c r="Z94" i="5" s="1"/>
  <c r="BD723" i="6"/>
  <c r="AA94" i="5" s="1"/>
  <c r="BD724" i="6"/>
  <c r="BD719" i="6"/>
  <c r="V94" i="5" s="1"/>
  <c r="BD720" i="6"/>
  <c r="W94" i="5" s="1"/>
  <c r="BD831" i="6"/>
  <c r="V108" i="5" s="1"/>
  <c r="BD835" i="6"/>
  <c r="AA108" i="5" s="1"/>
  <c r="BD832" i="6"/>
  <c r="W108" i="5" s="1"/>
  <c r="BD836" i="6"/>
  <c r="BD837" i="6"/>
  <c r="BD830" i="6"/>
  <c r="U108" i="5" s="1"/>
  <c r="BD833" i="6"/>
  <c r="Y108" i="5" s="1"/>
  <c r="BD834" i="6"/>
  <c r="Z108" i="5" s="1"/>
  <c r="BD2231" i="6"/>
  <c r="V283" i="5" s="1"/>
  <c r="BD2235" i="6"/>
  <c r="AA283" i="5" s="1"/>
  <c r="BD2232" i="6"/>
  <c r="W283" i="5" s="1"/>
  <c r="BD2236" i="6"/>
  <c r="BD2237" i="6"/>
  <c r="BD2234" i="6"/>
  <c r="Z283" i="5" s="1"/>
  <c r="BD2230" i="6"/>
  <c r="U283" i="5" s="1"/>
  <c r="BD2233" i="6"/>
  <c r="Y283" i="5" s="1"/>
  <c r="BD799" i="6"/>
  <c r="V104" i="5" s="1"/>
  <c r="BD803" i="6"/>
  <c r="AA104" i="5" s="1"/>
  <c r="J203" i="9" s="1"/>
  <c r="L203" i="9" s="1"/>
  <c r="BD800" i="6"/>
  <c r="W104" i="5" s="1"/>
  <c r="BD804" i="6"/>
  <c r="BD801" i="6"/>
  <c r="Y104" i="5" s="1"/>
  <c r="BD802" i="6"/>
  <c r="Z104" i="5" s="1"/>
  <c r="BD805" i="6"/>
  <c r="BD798" i="6"/>
  <c r="U104" i="5" s="1"/>
  <c r="BD1321" i="6"/>
  <c r="Y169" i="5" s="1"/>
  <c r="BD1325" i="6"/>
  <c r="BD1318" i="6"/>
  <c r="U169" i="5" s="1"/>
  <c r="BD1322" i="6"/>
  <c r="Z169" i="5" s="1"/>
  <c r="BD1319" i="6"/>
  <c r="V169" i="5" s="1"/>
  <c r="BD1323" i="6"/>
  <c r="AA169" i="5" s="1"/>
  <c r="BD1324" i="6"/>
  <c r="BD1320" i="6"/>
  <c r="W169" i="5" s="1"/>
  <c r="BD625" i="6"/>
  <c r="Y82" i="5" s="1"/>
  <c r="BD629" i="6"/>
  <c r="BD622" i="6"/>
  <c r="BD626" i="6"/>
  <c r="Z82" i="5" s="1"/>
  <c r="J158" i="9" s="1"/>
  <c r="L158" i="9" s="1"/>
  <c r="BD623" i="6"/>
  <c r="V82" i="5" s="1"/>
  <c r="BD624" i="6"/>
  <c r="W82" i="5" s="1"/>
  <c r="BD627" i="6"/>
  <c r="AA82" i="5" s="1"/>
  <c r="BD628" i="6"/>
  <c r="BD1094" i="6"/>
  <c r="U141" i="5" s="1"/>
  <c r="BD1098" i="6"/>
  <c r="Z141" i="5" s="1"/>
  <c r="BD1095" i="6"/>
  <c r="V141" i="5" s="1"/>
  <c r="BD1099" i="6"/>
  <c r="AA141" i="5" s="1"/>
  <c r="BD1096" i="6"/>
  <c r="W141" i="5" s="1"/>
  <c r="BD1100" i="6"/>
  <c r="BD1097" i="6"/>
  <c r="Y141" i="5" s="1"/>
  <c r="BD1101" i="6"/>
  <c r="BD1481" i="6"/>
  <c r="Y189" i="5" s="1"/>
  <c r="BD1485" i="6"/>
  <c r="BD1478" i="6"/>
  <c r="U189" i="5" s="1"/>
  <c r="BD1482" i="6"/>
  <c r="Z189" i="5" s="1"/>
  <c r="J372" i="9" s="1"/>
  <c r="L372" i="9" s="1"/>
  <c r="BD1483" i="6"/>
  <c r="AA189" i="5" s="1"/>
  <c r="J373" i="9" s="1"/>
  <c r="L373" i="9" s="1"/>
  <c r="BD1480" i="6"/>
  <c r="W189" i="5" s="1"/>
  <c r="BD1484" i="6"/>
  <c r="BD1479" i="6"/>
  <c r="V189" i="5" s="1"/>
  <c r="BD1287" i="6"/>
  <c r="V165" i="5" s="1"/>
  <c r="BD1291" i="6"/>
  <c r="AA165" i="5" s="1"/>
  <c r="BD1289" i="6"/>
  <c r="Y165" i="5" s="1"/>
  <c r="BD1290" i="6"/>
  <c r="Z165" i="5" s="1"/>
  <c r="BD1286" i="6"/>
  <c r="U165" i="5" s="1"/>
  <c r="BD1292" i="6"/>
  <c r="BD1288" i="6"/>
  <c r="BD1293" i="6"/>
  <c r="BD1438" i="6"/>
  <c r="U184" i="5" s="1"/>
  <c r="BD1442" i="6"/>
  <c r="Z184" i="5" s="1"/>
  <c r="BD1439" i="6"/>
  <c r="V184" i="5" s="1"/>
  <c r="BD1443" i="6"/>
  <c r="AA184" i="5" s="1"/>
  <c r="BD1440" i="6"/>
  <c r="W184" i="5" s="1"/>
  <c r="BD1445" i="6"/>
  <c r="BD1441" i="6"/>
  <c r="Y184" i="5" s="1"/>
  <c r="BD1444" i="6"/>
  <c r="BD353" i="6"/>
  <c r="Y48" i="5" s="1"/>
  <c r="BD357" i="6"/>
  <c r="BD350" i="6"/>
  <c r="U48" i="5" s="1"/>
  <c r="BD354" i="6"/>
  <c r="Z48" i="5" s="1"/>
  <c r="BD351" i="6"/>
  <c r="V48" i="5" s="1"/>
  <c r="BD352" i="6"/>
  <c r="W48" i="5" s="1"/>
  <c r="BD355" i="6"/>
  <c r="AA48" i="5" s="1"/>
  <c r="BD356" i="6"/>
  <c r="BD632" i="6"/>
  <c r="W83" i="5" s="1"/>
  <c r="BD636" i="6"/>
  <c r="BD633" i="6"/>
  <c r="Y83" i="5" s="1"/>
  <c r="BD637" i="6"/>
  <c r="BD630" i="6"/>
  <c r="U83" i="5" s="1"/>
  <c r="B238" i="8" s="1"/>
  <c r="BD631" i="6"/>
  <c r="V83" i="5" s="1"/>
  <c r="BD634" i="6"/>
  <c r="Z83" i="5" s="1"/>
  <c r="BD635" i="6"/>
  <c r="AA83" i="5" s="1"/>
  <c r="BD1367" i="6"/>
  <c r="V175" i="5" s="1"/>
  <c r="BD1371" i="6"/>
  <c r="AA175" i="5" s="1"/>
  <c r="BD1368" i="6"/>
  <c r="W175" i="5" s="1"/>
  <c r="BD1372" i="6"/>
  <c r="BD1369" i="6"/>
  <c r="Y175" i="5" s="1"/>
  <c r="BD1373" i="6"/>
  <c r="BD1366" i="6"/>
  <c r="U175" i="5" s="1"/>
  <c r="BD1370" i="6"/>
  <c r="Z175" i="5" s="1"/>
  <c r="BD1166" i="6"/>
  <c r="U150" i="5" s="1"/>
  <c r="BD1170" i="6"/>
  <c r="Z150" i="5" s="1"/>
  <c r="BD1169" i="6"/>
  <c r="Y150" i="5" s="1"/>
  <c r="BD1167" i="6"/>
  <c r="V150" i="5" s="1"/>
  <c r="BD1172" i="6"/>
  <c r="BD1173" i="6"/>
  <c r="BD1168" i="6"/>
  <c r="W150" i="5" s="1"/>
  <c r="BD1171" i="6"/>
  <c r="AA150" i="5" s="1"/>
  <c r="BD1520" i="6"/>
  <c r="W194" i="5" s="1"/>
  <c r="BD1524" i="6"/>
  <c r="BD1521" i="6"/>
  <c r="Y194" i="5" s="1"/>
  <c r="BD1525" i="6"/>
  <c r="BD1518" i="6"/>
  <c r="U194" i="5" s="1"/>
  <c r="BD1522" i="6"/>
  <c r="Z194" i="5" s="1"/>
  <c r="BD1519" i="6"/>
  <c r="V194" i="5" s="1"/>
  <c r="BD1523" i="6"/>
  <c r="AA194" i="5" s="1"/>
  <c r="BD1769" i="6"/>
  <c r="Y225" i="5" s="1"/>
  <c r="BD1773" i="6"/>
  <c r="BD1766" i="6"/>
  <c r="U225" i="5" s="1"/>
  <c r="BD1770" i="6"/>
  <c r="Z225" i="5" s="1"/>
  <c r="BD1767" i="6"/>
  <c r="V225" i="5" s="1"/>
  <c r="BD1771" i="6"/>
  <c r="AA225" i="5" s="1"/>
  <c r="BD1768" i="6"/>
  <c r="W225" i="5" s="1"/>
  <c r="BD1772" i="6"/>
  <c r="BD1134" i="6"/>
  <c r="U146" i="5" s="1"/>
  <c r="BD1138" i="6"/>
  <c r="Z146" i="5" s="1"/>
  <c r="BD1136" i="6"/>
  <c r="W146" i="5" s="1"/>
  <c r="BD1141" i="6"/>
  <c r="BD1139" i="6"/>
  <c r="AA146" i="5" s="1"/>
  <c r="BD1135" i="6"/>
  <c r="V146" i="5" s="1"/>
  <c r="BD1137" i="6"/>
  <c r="Y146" i="5" s="1"/>
  <c r="BD1140" i="6"/>
  <c r="BD1073" i="6"/>
  <c r="Y138" i="5" s="1"/>
  <c r="BD1077" i="6"/>
  <c r="BD1070" i="6"/>
  <c r="U138" i="5" s="1"/>
  <c r="BD1074" i="6"/>
  <c r="Z138" i="5" s="1"/>
  <c r="BD1075" i="6"/>
  <c r="AA138" i="5" s="1"/>
  <c r="BD1071" i="6"/>
  <c r="V138" i="5" s="1"/>
  <c r="BD1072" i="6"/>
  <c r="BD1076" i="6"/>
  <c r="BD456" i="6"/>
  <c r="W61" i="5" s="1"/>
  <c r="BD460" i="6"/>
  <c r="BD457" i="6"/>
  <c r="Y61" i="5" s="1"/>
  <c r="BD461" i="6"/>
  <c r="BD458" i="6"/>
  <c r="Z61" i="5" s="1"/>
  <c r="BD459" i="6"/>
  <c r="AA61" i="5" s="1"/>
  <c r="BD454" i="6"/>
  <c r="U61" i="5" s="1"/>
  <c r="BD455" i="6"/>
  <c r="V61" i="5" s="1"/>
  <c r="BD1552" i="6"/>
  <c r="W198" i="5" s="1"/>
  <c r="BD1556" i="6"/>
  <c r="BD1553" i="6"/>
  <c r="Y198" i="5" s="1"/>
  <c r="BD1557" i="6"/>
  <c r="BD1554" i="6"/>
  <c r="Z198" i="5" s="1"/>
  <c r="BD1550" i="6"/>
  <c r="U198" i="5" s="1"/>
  <c r="BD1555" i="6"/>
  <c r="AA198" i="5" s="1"/>
  <c r="BD1551" i="6"/>
  <c r="V198" i="5" s="1"/>
  <c r="BD89" i="6"/>
  <c r="Y15" i="5" s="1"/>
  <c r="BD93" i="6"/>
  <c r="BD86" i="6"/>
  <c r="BD90" i="6"/>
  <c r="Z15" i="5" s="1"/>
  <c r="J24" i="9" s="1"/>
  <c r="L24" i="9" s="1"/>
  <c r="BD87" i="6"/>
  <c r="V15" i="5" s="1"/>
  <c r="BD88" i="6"/>
  <c r="W15" i="5" s="1"/>
  <c r="BD91" i="6"/>
  <c r="AA15" i="5" s="1"/>
  <c r="BD92" i="6"/>
  <c r="BD593" i="6"/>
  <c r="Y78" i="5" s="1"/>
  <c r="BD597" i="6"/>
  <c r="BD590" i="6"/>
  <c r="U78" i="5" s="1"/>
  <c r="BD594" i="6"/>
  <c r="Z78" i="5" s="1"/>
  <c r="BD595" i="6"/>
  <c r="AA78" i="5" s="1"/>
  <c r="BD596" i="6"/>
  <c r="BD591" i="6"/>
  <c r="V78" i="5" s="1"/>
  <c r="BD592" i="6"/>
  <c r="W78" i="5" s="1"/>
  <c r="BD1534" i="6"/>
  <c r="U196" i="5" s="1"/>
  <c r="B577" i="8" s="1"/>
  <c r="BD1538" i="6"/>
  <c r="Z196" i="5" s="1"/>
  <c r="N386" i="9" s="1"/>
  <c r="P386" i="9" s="1"/>
  <c r="BD1535" i="6"/>
  <c r="V196" i="5" s="1"/>
  <c r="C577" i="8" s="1"/>
  <c r="BD1539" i="6"/>
  <c r="AA196" i="5" s="1"/>
  <c r="J387" i="9" s="1"/>
  <c r="L387" i="9" s="1"/>
  <c r="BD1540" i="6"/>
  <c r="BD1536" i="6"/>
  <c r="W196" i="5" s="1"/>
  <c r="BD1541" i="6"/>
  <c r="BD1537" i="6"/>
  <c r="Y196" i="5" s="1"/>
  <c r="BD678" i="6"/>
  <c r="U89" i="5" s="1"/>
  <c r="BD682" i="6"/>
  <c r="Z89" i="5" s="1"/>
  <c r="A258" i="8" s="1"/>
  <c r="BD679" i="6"/>
  <c r="V89" i="5" s="1"/>
  <c r="C256" i="8" s="1"/>
  <c r="BD683" i="6"/>
  <c r="AA89" i="5" s="1"/>
  <c r="N173" i="9" s="1"/>
  <c r="P173" i="9" s="1"/>
  <c r="BD680" i="6"/>
  <c r="W89" i="5" s="1"/>
  <c r="BD681" i="6"/>
  <c r="Y89" i="5" s="1"/>
  <c r="BD684" i="6"/>
  <c r="BD685" i="6"/>
  <c r="BD2153" i="6"/>
  <c r="Y273" i="5" s="1"/>
  <c r="BD2157" i="6"/>
  <c r="BD2150" i="6"/>
  <c r="U273" i="5" s="1"/>
  <c r="B808" i="8" s="1"/>
  <c r="BD2154" i="6"/>
  <c r="Z273" i="5" s="1"/>
  <c r="A810" i="8" s="1"/>
  <c r="BD2151" i="6"/>
  <c r="V273" i="5" s="1"/>
  <c r="BD2155" i="6"/>
  <c r="AA273" i="5" s="1"/>
  <c r="N541" i="9" s="1"/>
  <c r="P541" i="9" s="1"/>
  <c r="BD2152" i="6"/>
  <c r="W273" i="5" s="1"/>
  <c r="A809" i="8" s="1"/>
  <c r="BD2156" i="6"/>
  <c r="BD1616" i="6"/>
  <c r="W206" i="5" s="1"/>
  <c r="BD1620" i="6"/>
  <c r="BD1617" i="6"/>
  <c r="Y206" i="5" s="1"/>
  <c r="BD1621" i="6"/>
  <c r="BD1618" i="6"/>
  <c r="Z206" i="5" s="1"/>
  <c r="BD1615" i="6"/>
  <c r="V206" i="5" s="1"/>
  <c r="BD1619" i="6"/>
  <c r="AA206" i="5" s="1"/>
  <c r="BD1614" i="6"/>
  <c r="U206" i="5" s="1"/>
  <c r="BD1225" i="6"/>
  <c r="Y157" i="5" s="1"/>
  <c r="BD1223" i="6"/>
  <c r="V157" i="5" s="1"/>
  <c r="BD1227" i="6"/>
  <c r="AA157" i="5" s="1"/>
  <c r="BD1228" i="6"/>
  <c r="BD1222" i="6"/>
  <c r="U157" i="5" s="1"/>
  <c r="BD1229" i="6"/>
  <c r="BD1226" i="6"/>
  <c r="Z157" i="5" s="1"/>
  <c r="BD1224" i="6"/>
  <c r="W157" i="5" s="1"/>
  <c r="BD1847" i="6"/>
  <c r="V235" i="5" s="1"/>
  <c r="BD1851" i="6"/>
  <c r="AA235" i="5" s="1"/>
  <c r="BD1848" i="6"/>
  <c r="BD1852" i="6"/>
  <c r="BD1853" i="6"/>
  <c r="BD1850" i="6"/>
  <c r="Z235" i="5" s="1"/>
  <c r="BD1846" i="6"/>
  <c r="U235" i="5" s="1"/>
  <c r="BD1849" i="6"/>
  <c r="Y235" i="5" s="1"/>
  <c r="BD1255" i="6"/>
  <c r="V161" i="5" s="1"/>
  <c r="BD1259" i="6"/>
  <c r="AA161" i="5" s="1"/>
  <c r="BD1256" i="6"/>
  <c r="W161" i="5" s="1"/>
  <c r="BD1261" i="6"/>
  <c r="BD1257" i="6"/>
  <c r="Y161" i="5" s="1"/>
  <c r="BD1258" i="6"/>
  <c r="Z161" i="5" s="1"/>
  <c r="BD1260" i="6"/>
  <c r="BD1254" i="6"/>
  <c r="U161" i="5" s="1"/>
  <c r="BD1191" i="6"/>
  <c r="V153" i="5" s="1"/>
  <c r="BD1195" i="6"/>
  <c r="AA153" i="5" s="1"/>
  <c r="BD1193" i="6"/>
  <c r="Y153" i="5" s="1"/>
  <c r="BD1190" i="6"/>
  <c r="U153" i="5" s="1"/>
  <c r="BD1196" i="6"/>
  <c r="BD1192" i="6"/>
  <c r="W153" i="5" s="1"/>
  <c r="BD1194" i="6"/>
  <c r="Z153" i="5" s="1"/>
  <c r="BD1197" i="6"/>
  <c r="BD1584" i="6"/>
  <c r="W202" i="5" s="1"/>
  <c r="BD1588" i="6"/>
  <c r="BD1585" i="6"/>
  <c r="Y202" i="5" s="1"/>
  <c r="BD1589" i="6"/>
  <c r="BD1582" i="6"/>
  <c r="U202" i="5" s="1"/>
  <c r="BD1587" i="6"/>
  <c r="AA202" i="5" s="1"/>
  <c r="BD1583" i="6"/>
  <c r="V202" i="5" s="1"/>
  <c r="BD1586" i="6"/>
  <c r="Z202" i="5" s="1"/>
  <c r="BD1918" i="6"/>
  <c r="U244" i="5" s="1"/>
  <c r="BD1922" i="6"/>
  <c r="Z244" i="5" s="1"/>
  <c r="BD1919" i="6"/>
  <c r="BD1923" i="6"/>
  <c r="AA244" i="5" s="1"/>
  <c r="BD1924" i="6"/>
  <c r="BD1920" i="6"/>
  <c r="W244" i="5" s="1"/>
  <c r="BD1925" i="6"/>
  <c r="BD1921" i="6"/>
  <c r="Y244" i="5" s="1"/>
  <c r="BD863" i="6"/>
  <c r="V112" i="5" s="1"/>
  <c r="C325" i="8" s="1"/>
  <c r="BD867" i="6"/>
  <c r="AA112" i="5" s="1"/>
  <c r="J219" i="9" s="1"/>
  <c r="L219" i="9" s="1"/>
  <c r="BD864" i="6"/>
  <c r="W112" i="5" s="1"/>
  <c r="BD868" i="6"/>
  <c r="BD865" i="6"/>
  <c r="Y112" i="5" s="1"/>
  <c r="C326" i="8" s="1"/>
  <c r="BD866" i="6"/>
  <c r="Z112" i="5" s="1"/>
  <c r="N218" i="9" s="1"/>
  <c r="P218" i="9" s="1"/>
  <c r="BD869" i="6"/>
  <c r="BD862" i="6"/>
  <c r="U112" i="5" s="1"/>
  <c r="BD881" i="6"/>
  <c r="Y114" i="5" s="1"/>
  <c r="BD885" i="6"/>
  <c r="BD878" i="6"/>
  <c r="BD882" i="6"/>
  <c r="Z114" i="5" s="1"/>
  <c r="BD879" i="6"/>
  <c r="V114" i="5" s="1"/>
  <c r="BD880" i="6"/>
  <c r="W114" i="5" s="1"/>
  <c r="BD883" i="6"/>
  <c r="AA114" i="5" s="1"/>
  <c r="BD884" i="6"/>
  <c r="BD153" i="6"/>
  <c r="Y23" i="5" s="1"/>
  <c r="BD157" i="6"/>
  <c r="BD150" i="6"/>
  <c r="U23" i="5" s="1"/>
  <c r="BD154" i="6"/>
  <c r="Z23" i="5" s="1"/>
  <c r="BD151" i="6"/>
  <c r="V23" i="5" s="1"/>
  <c r="BD152" i="6"/>
  <c r="W23" i="5" s="1"/>
  <c r="BD155" i="6"/>
  <c r="AA23" i="5" s="1"/>
  <c r="BD156" i="6"/>
  <c r="BD2361" i="6"/>
  <c r="Y299" i="5" s="1"/>
  <c r="BD2365" i="6"/>
  <c r="BD2359" i="6"/>
  <c r="BD2363" i="6"/>
  <c r="AA299" i="5" s="1"/>
  <c r="BD2358" i="6"/>
  <c r="U299" i="5" s="1"/>
  <c r="BD2362" i="6"/>
  <c r="Z299" i="5" s="1"/>
  <c r="BD2360" i="6"/>
  <c r="W299" i="5" s="1"/>
  <c r="BD2364" i="6"/>
  <c r="BD817" i="6"/>
  <c r="Y106" i="5" s="1"/>
  <c r="BD821" i="6"/>
  <c r="BD814" i="6"/>
  <c r="U106" i="5" s="1"/>
  <c r="BD818" i="6"/>
  <c r="Z106" i="5" s="1"/>
  <c r="BD815" i="6"/>
  <c r="V106" i="5" s="1"/>
  <c r="C307" i="8" s="1"/>
  <c r="BD816" i="6"/>
  <c r="W106" i="5" s="1"/>
  <c r="BD819" i="6"/>
  <c r="AA106" i="5" s="1"/>
  <c r="BD820" i="6"/>
  <c r="BD392" i="6"/>
  <c r="W53" i="5" s="1"/>
  <c r="BD396" i="6"/>
  <c r="BD393" i="6"/>
  <c r="Y53" i="5" s="1"/>
  <c r="C149" i="8" s="1"/>
  <c r="BD397" i="6"/>
  <c r="BD394" i="6"/>
  <c r="Z53" i="5" s="1"/>
  <c r="N100" i="9" s="1"/>
  <c r="P100" i="9" s="1"/>
  <c r="BD395" i="6"/>
  <c r="AA53" i="5" s="1"/>
  <c r="B150" i="8" s="1"/>
  <c r="BD390" i="6"/>
  <c r="U53" i="5" s="1"/>
  <c r="B148" i="8" s="1"/>
  <c r="BD391" i="6"/>
  <c r="V53" i="5" s="1"/>
  <c r="BD2249" i="6"/>
  <c r="Y285" i="5" s="1"/>
  <c r="BD2253" i="6"/>
  <c r="BD2246" i="6"/>
  <c r="U285" i="5" s="1"/>
  <c r="B844" i="8" s="1"/>
  <c r="BD2250" i="6"/>
  <c r="Z285" i="5" s="1"/>
  <c r="J564" i="9" s="1"/>
  <c r="L564" i="9" s="1"/>
  <c r="BD2251" i="6"/>
  <c r="AA285" i="5" s="1"/>
  <c r="J565" i="9" s="1"/>
  <c r="L565" i="9" s="1"/>
  <c r="BD2248" i="6"/>
  <c r="W285" i="5" s="1"/>
  <c r="A845" i="8" s="1"/>
  <c r="BD2252" i="6"/>
  <c r="BD2247" i="6"/>
  <c r="V285" i="5" s="1"/>
  <c r="BD710" i="6"/>
  <c r="U93" i="5" s="1"/>
  <c r="BD714" i="6"/>
  <c r="Z93" i="5" s="1"/>
  <c r="BD711" i="6"/>
  <c r="V93" i="5" s="1"/>
  <c r="BD715" i="6"/>
  <c r="AA93" i="5" s="1"/>
  <c r="N181" i="9" s="1"/>
  <c r="P181" i="9" s="1"/>
  <c r="BD716" i="6"/>
  <c r="BD717" i="6"/>
  <c r="BD712" i="6"/>
  <c r="W93" i="5" s="1"/>
  <c r="A269" i="8" s="1"/>
  <c r="BD713" i="6"/>
  <c r="Y93" i="5" s="1"/>
  <c r="BD1328" i="6"/>
  <c r="W170" i="5" s="1"/>
  <c r="BD1332" i="6"/>
  <c r="BD1329" i="6"/>
  <c r="Y170" i="5" s="1"/>
  <c r="BD1333" i="6"/>
  <c r="BD1326" i="6"/>
  <c r="U170" i="5" s="1"/>
  <c r="BD1331" i="6"/>
  <c r="AA170" i="5" s="1"/>
  <c r="BD1327" i="6"/>
  <c r="V170" i="5" s="1"/>
  <c r="BD1330" i="6"/>
  <c r="Z170" i="5" s="1"/>
  <c r="BD849" i="6"/>
  <c r="Y110" i="5" s="1"/>
  <c r="BD853" i="6"/>
  <c r="BD846" i="6"/>
  <c r="U110" i="5" s="1"/>
  <c r="B319" i="8" s="1"/>
  <c r="BD850" i="6"/>
  <c r="Z110" i="5" s="1"/>
  <c r="BD851" i="6"/>
  <c r="AA110" i="5" s="1"/>
  <c r="BD852" i="6"/>
  <c r="BD847" i="6"/>
  <c r="V110" i="5" s="1"/>
  <c r="BD848" i="6"/>
  <c r="W110" i="5" s="1"/>
  <c r="A320" i="8" s="1"/>
  <c r="BD2089" i="6"/>
  <c r="Y265" i="5" s="1"/>
  <c r="C785" i="8" s="1"/>
  <c r="BD2093" i="6"/>
  <c r="BD2086" i="6"/>
  <c r="U265" i="5" s="1"/>
  <c r="B784" i="8" s="1"/>
  <c r="BD2090" i="6"/>
  <c r="Z265" i="5" s="1"/>
  <c r="N524" i="9" s="1"/>
  <c r="P524" i="9" s="1"/>
  <c r="BD2087" i="6"/>
  <c r="V265" i="5" s="1"/>
  <c r="C784" i="8" s="1"/>
  <c r="BD2092" i="6"/>
  <c r="BD2088" i="6"/>
  <c r="BD2091" i="6"/>
  <c r="AA265" i="5" s="1"/>
  <c r="B786" i="8" s="1"/>
  <c r="BD2382" i="6"/>
  <c r="U302" i="5" s="1"/>
  <c r="B895" i="8" s="1"/>
  <c r="BD2386" i="6"/>
  <c r="Z302" i="5" s="1"/>
  <c r="BD2385" i="6"/>
  <c r="Y302" i="5" s="1"/>
  <c r="BD2389" i="6"/>
  <c r="BD2383" i="6"/>
  <c r="V302" i="5" s="1"/>
  <c r="BD2387" i="6"/>
  <c r="AA302" i="5" s="1"/>
  <c r="B897" i="8" s="1"/>
  <c r="BD2384" i="6"/>
  <c r="W302" i="5" s="1"/>
  <c r="A896" i="8" s="1"/>
  <c r="BD2388" i="6"/>
  <c r="BD1833" i="6"/>
  <c r="Y233" i="5" s="1"/>
  <c r="C689" i="8" s="1"/>
  <c r="BD1837" i="6"/>
  <c r="BD1830" i="6"/>
  <c r="BD1834" i="6"/>
  <c r="Z233" i="5" s="1"/>
  <c r="J460" i="9" s="1"/>
  <c r="L460" i="9" s="1"/>
  <c r="BD1831" i="6"/>
  <c r="V233" i="5" s="1"/>
  <c r="C688" i="8" s="1"/>
  <c r="BD1836" i="6"/>
  <c r="BD1832" i="6"/>
  <c r="W233" i="5" s="1"/>
  <c r="A689" i="8" s="1"/>
  <c r="BD1835" i="6"/>
  <c r="AA233" i="5" s="1"/>
  <c r="BD1342" i="6"/>
  <c r="U172" i="5" s="1"/>
  <c r="BD1346" i="6"/>
  <c r="Z172" i="5" s="1"/>
  <c r="BD1343" i="6"/>
  <c r="V172" i="5" s="1"/>
  <c r="BD1347" i="6"/>
  <c r="AA172" i="5" s="1"/>
  <c r="BD1348" i="6"/>
  <c r="BD1345" i="6"/>
  <c r="Y172" i="5" s="1"/>
  <c r="BD1349" i="6"/>
  <c r="BD1344" i="6"/>
  <c r="W172" i="5" s="1"/>
  <c r="BD1209" i="6"/>
  <c r="Y155" i="5" s="1"/>
  <c r="BD1213" i="6"/>
  <c r="BD1207" i="6"/>
  <c r="V155" i="5" s="1"/>
  <c r="BD1212" i="6"/>
  <c r="BD1210" i="6"/>
  <c r="Z155" i="5" s="1"/>
  <c r="BD1211" i="6"/>
  <c r="AA155" i="5" s="1"/>
  <c r="BD1208" i="6"/>
  <c r="W155" i="5" s="1"/>
  <c r="BD1206" i="6"/>
  <c r="U155" i="5" s="1"/>
  <c r="BD984" i="6"/>
  <c r="W127" i="5" s="1"/>
  <c r="BD988" i="6"/>
  <c r="BD985" i="6"/>
  <c r="Y127" i="5" s="1"/>
  <c r="BD989" i="6"/>
  <c r="BD982" i="6"/>
  <c r="U127" i="5" s="1"/>
  <c r="BD986" i="6"/>
  <c r="Z127" i="5" s="1"/>
  <c r="J248" i="9" s="1"/>
  <c r="L248" i="9" s="1"/>
  <c r="BD983" i="6"/>
  <c r="V127" i="5" s="1"/>
  <c r="BD987" i="6"/>
  <c r="AA127" i="5" s="1"/>
  <c r="BD561" i="6"/>
  <c r="Y74" i="5" s="1"/>
  <c r="BD565" i="6"/>
  <c r="BD558" i="6"/>
  <c r="U74" i="5" s="1"/>
  <c r="BD562" i="6"/>
  <c r="Z74" i="5" s="1"/>
  <c r="J142" i="9" s="1"/>
  <c r="L142" i="9" s="1"/>
  <c r="BD559" i="6"/>
  <c r="V74" i="5" s="1"/>
  <c r="BD560" i="6"/>
  <c r="W74" i="5" s="1"/>
  <c r="BD563" i="6"/>
  <c r="AA74" i="5" s="1"/>
  <c r="BD564" i="6"/>
  <c r="BD2142" i="6"/>
  <c r="U272" i="5" s="1"/>
  <c r="BD2146" i="6"/>
  <c r="Z272" i="5" s="1"/>
  <c r="BD2143" i="6"/>
  <c r="V272" i="5" s="1"/>
  <c r="BD2147" i="6"/>
  <c r="AA272" i="5" s="1"/>
  <c r="BD2144" i="6"/>
  <c r="W272" i="5" s="1"/>
  <c r="BD2148" i="6"/>
  <c r="BD2145" i="6"/>
  <c r="Y272" i="5" s="1"/>
  <c r="BD2149" i="6"/>
  <c r="BD2071" i="6"/>
  <c r="V263" i="5" s="1"/>
  <c r="BD2075" i="6"/>
  <c r="AA263" i="5" s="1"/>
  <c r="BD2072" i="6"/>
  <c r="BD2076" i="6"/>
  <c r="BD2073" i="6"/>
  <c r="Y263" i="5" s="1"/>
  <c r="BD2074" i="6"/>
  <c r="Z263" i="5" s="1"/>
  <c r="BD2077" i="6"/>
  <c r="BD2070" i="6"/>
  <c r="U263" i="5" s="1"/>
  <c r="BD417" i="6"/>
  <c r="Y56" i="5" s="1"/>
  <c r="BD421" i="6"/>
  <c r="BD414" i="6"/>
  <c r="U56" i="5" s="1"/>
  <c r="BD418" i="6"/>
  <c r="Z56" i="5" s="1"/>
  <c r="BD415" i="6"/>
  <c r="V56" i="5" s="1"/>
  <c r="BD416" i="6"/>
  <c r="W56" i="5" s="1"/>
  <c r="A158" i="8" s="1"/>
  <c r="BD419" i="6"/>
  <c r="AA56" i="5" s="1"/>
  <c r="J107" i="9" s="1"/>
  <c r="L107" i="9" s="1"/>
  <c r="BD420" i="6"/>
  <c r="BD575" i="6"/>
  <c r="V76" i="5" s="1"/>
  <c r="BD579" i="6"/>
  <c r="AA76" i="5" s="1"/>
  <c r="BD576" i="6"/>
  <c r="W76" i="5" s="1"/>
  <c r="BD580" i="6"/>
  <c r="BD581" i="6"/>
  <c r="BD574" i="6"/>
  <c r="U76" i="5" s="1"/>
  <c r="BD577" i="6"/>
  <c r="Y76" i="5" s="1"/>
  <c r="BD578" i="6"/>
  <c r="Z76" i="5" s="1"/>
  <c r="BD753" i="6"/>
  <c r="Y98" i="5" s="1"/>
  <c r="BD757" i="6"/>
  <c r="BD750" i="6"/>
  <c r="U98" i="5" s="1"/>
  <c r="BD754" i="6"/>
  <c r="Z98" i="5" s="1"/>
  <c r="BD751" i="6"/>
  <c r="V98" i="5" s="1"/>
  <c r="BD752" i="6"/>
  <c r="W98" i="5" s="1"/>
  <c r="BD755" i="6"/>
  <c r="AA98" i="5" s="1"/>
  <c r="BD756" i="6"/>
  <c r="BD497" i="6"/>
  <c r="Y66" i="5" s="1"/>
  <c r="BD501" i="6"/>
  <c r="BD494" i="6"/>
  <c r="BD498" i="6"/>
  <c r="Z66" i="5" s="1"/>
  <c r="BD495" i="6"/>
  <c r="V66" i="5" s="1"/>
  <c r="BD496" i="6"/>
  <c r="W66" i="5" s="1"/>
  <c r="BD499" i="6"/>
  <c r="AA66" i="5" s="1"/>
  <c r="BD500" i="6"/>
  <c r="BD367" i="6"/>
  <c r="V50" i="5" s="1"/>
  <c r="BD371" i="6"/>
  <c r="AA50" i="5" s="1"/>
  <c r="BD368" i="6"/>
  <c r="W50" i="5" s="1"/>
  <c r="BD372" i="6"/>
  <c r="BD373" i="6"/>
  <c r="BD366" i="6"/>
  <c r="U50" i="5" s="1"/>
  <c r="BD369" i="6"/>
  <c r="Y50" i="5" s="1"/>
  <c r="BD370" i="6"/>
  <c r="Z50" i="5" s="1"/>
  <c r="BD479" i="6"/>
  <c r="V64" i="5" s="1"/>
  <c r="BD483" i="6"/>
  <c r="AA64" i="5" s="1"/>
  <c r="BD480" i="6"/>
  <c r="W64" i="5" s="1"/>
  <c r="BD484" i="6"/>
  <c r="BD481" i="6"/>
  <c r="Y64" i="5" s="1"/>
  <c r="BD482" i="6"/>
  <c r="Z64" i="5" s="1"/>
  <c r="J122" i="9" s="1"/>
  <c r="L122" i="9" s="1"/>
  <c r="BD485" i="6"/>
  <c r="BD478" i="6"/>
  <c r="U64" i="5" s="1"/>
  <c r="BD1399" i="6"/>
  <c r="V179" i="5" s="1"/>
  <c r="BD1403" i="6"/>
  <c r="AA179" i="5" s="1"/>
  <c r="BD1400" i="6"/>
  <c r="W179" i="5" s="1"/>
  <c r="BD1404" i="6"/>
  <c r="BD1405" i="6"/>
  <c r="BD1401" i="6"/>
  <c r="Y179" i="5" s="1"/>
  <c r="BD1398" i="6"/>
  <c r="U179" i="5" s="1"/>
  <c r="BD1402" i="6"/>
  <c r="Z179" i="5" s="1"/>
  <c r="BD1062" i="6"/>
  <c r="U137" i="5" s="1"/>
  <c r="BD1066" i="6"/>
  <c r="Z137" i="5" s="1"/>
  <c r="BD1063" i="6"/>
  <c r="V137" i="5" s="1"/>
  <c r="BD1067" i="6"/>
  <c r="AA137" i="5" s="1"/>
  <c r="J269" i="9" s="1"/>
  <c r="L269" i="9" s="1"/>
  <c r="BD1068" i="6"/>
  <c r="BD1064" i="6"/>
  <c r="W137" i="5" s="1"/>
  <c r="BD1065" i="6"/>
  <c r="Y137" i="5" s="1"/>
  <c r="BD1069" i="6"/>
  <c r="BD328" i="6"/>
  <c r="W45" i="5" s="1"/>
  <c r="BD332" i="6"/>
  <c r="BD329" i="6"/>
  <c r="Y45" i="5" s="1"/>
  <c r="BD333" i="6"/>
  <c r="BD330" i="6"/>
  <c r="Z45" i="5" s="1"/>
  <c r="BD331" i="6"/>
  <c r="AA45" i="5" s="1"/>
  <c r="BD326" i="6"/>
  <c r="BD327" i="6"/>
  <c r="V45" i="5" s="1"/>
  <c r="BD2256" i="6"/>
  <c r="W286" i="5" s="1"/>
  <c r="BD2260" i="6"/>
  <c r="BD2257" i="6"/>
  <c r="Y286" i="5" s="1"/>
  <c r="BD2261" i="6"/>
  <c r="BD2258" i="6"/>
  <c r="Z286" i="5" s="1"/>
  <c r="BD2255" i="6"/>
  <c r="V286" i="5" s="1"/>
  <c r="BD2259" i="6"/>
  <c r="AA286" i="5" s="1"/>
  <c r="BD2254" i="6"/>
  <c r="U286" i="5" s="1"/>
  <c r="BD2375" i="6"/>
  <c r="V301" i="5" s="1"/>
  <c r="BD2379" i="6"/>
  <c r="AA301" i="5" s="1"/>
  <c r="BD2376" i="6"/>
  <c r="W301" i="5" s="1"/>
  <c r="BD2380" i="6"/>
  <c r="BD2377" i="6"/>
  <c r="Y301" i="5" s="1"/>
  <c r="BD2381" i="6"/>
  <c r="BD2374" i="6"/>
  <c r="U301" i="5" s="1"/>
  <c r="BD2378" i="6"/>
  <c r="Z301" i="5" s="1"/>
  <c r="BD1385" i="6"/>
  <c r="Y177" i="5" s="1"/>
  <c r="BD1389" i="6"/>
  <c r="BD1382" i="6"/>
  <c r="U177" i="5" s="1"/>
  <c r="BD1386" i="6"/>
  <c r="Z177" i="5" s="1"/>
  <c r="J348" i="9" s="1"/>
  <c r="L348" i="9" s="1"/>
  <c r="BD1383" i="6"/>
  <c r="V177" i="5" s="1"/>
  <c r="BD1387" i="6"/>
  <c r="AA177" i="5" s="1"/>
  <c r="BD1384" i="6"/>
  <c r="W177" i="5" s="1"/>
  <c r="BD1388" i="6"/>
  <c r="BD657" i="6"/>
  <c r="Y86" i="5" s="1"/>
  <c r="BD661" i="6"/>
  <c r="BD654" i="6"/>
  <c r="U86" i="5" s="1"/>
  <c r="BD658" i="6"/>
  <c r="Z86" i="5" s="1"/>
  <c r="BD659" i="6"/>
  <c r="AA86" i="5" s="1"/>
  <c r="BD660" i="6"/>
  <c r="BD655" i="6"/>
  <c r="V86" i="5" s="1"/>
  <c r="BD656" i="6"/>
  <c r="W86" i="5" s="1"/>
  <c r="BD1790" i="6"/>
  <c r="U228" i="5" s="1"/>
  <c r="BD1794" i="6"/>
  <c r="Z228" i="5" s="1"/>
  <c r="BD1791" i="6"/>
  <c r="V228" i="5" s="1"/>
  <c r="BD1795" i="6"/>
  <c r="AA228" i="5" s="1"/>
  <c r="BD1796" i="6"/>
  <c r="BD1792" i="6"/>
  <c r="W228" i="5" s="1"/>
  <c r="BD1797" i="6"/>
  <c r="BD1793" i="6"/>
  <c r="Y228" i="5" s="1"/>
  <c r="BD1016" i="6"/>
  <c r="W131" i="5" s="1"/>
  <c r="BD1020" i="6"/>
  <c r="BD1017" i="6"/>
  <c r="Y131" i="5" s="1"/>
  <c r="BD1021" i="6"/>
  <c r="BD1018" i="6"/>
  <c r="Z131" i="5" s="1"/>
  <c r="BD1014" i="6"/>
  <c r="U131" i="5" s="1"/>
  <c r="BD1015" i="6"/>
  <c r="V131" i="5" s="1"/>
  <c r="BD1019" i="6"/>
  <c r="AA131" i="5" s="1"/>
  <c r="BD1744" i="6"/>
  <c r="W222" i="5" s="1"/>
  <c r="BD1748" i="6"/>
  <c r="BD1745" i="6"/>
  <c r="Y222" i="5" s="1"/>
  <c r="BD1749" i="6"/>
  <c r="BD1746" i="6"/>
  <c r="Z222" i="5" s="1"/>
  <c r="BD1743" i="6"/>
  <c r="V222" i="5" s="1"/>
  <c r="BD1747" i="6"/>
  <c r="AA222" i="5" s="1"/>
  <c r="BD1742" i="6"/>
  <c r="U222" i="5" s="1"/>
  <c r="BD920" i="6"/>
  <c r="W119" i="5" s="1"/>
  <c r="BD924" i="6"/>
  <c r="BD921" i="6"/>
  <c r="Y119" i="5" s="1"/>
  <c r="BD925" i="6"/>
  <c r="BD918" i="6"/>
  <c r="U119" i="5" s="1"/>
  <c r="BD922" i="6"/>
  <c r="Z119" i="5" s="1"/>
  <c r="N232" i="9" s="1"/>
  <c r="P232" i="9" s="1"/>
  <c r="BD923" i="6"/>
  <c r="AA119" i="5" s="1"/>
  <c r="BD919" i="6"/>
  <c r="V119" i="5" s="1"/>
  <c r="C346" i="8" s="1"/>
  <c r="BD342" i="6"/>
  <c r="U47" i="5" s="1"/>
  <c r="BD346" i="6"/>
  <c r="Z47" i="5" s="1"/>
  <c r="BD343" i="6"/>
  <c r="V47" i="5" s="1"/>
  <c r="BD347" i="6"/>
  <c r="AA47" i="5" s="1"/>
  <c r="BD344" i="6"/>
  <c r="W47" i="5" s="1"/>
  <c r="BD345" i="6"/>
  <c r="Y47" i="5" s="1"/>
  <c r="BD348" i="6"/>
  <c r="BD349" i="6"/>
  <c r="BD742" i="6"/>
  <c r="U97" i="5" s="1"/>
  <c r="BD746" i="6"/>
  <c r="Z97" i="5" s="1"/>
  <c r="BD743" i="6"/>
  <c r="V97" i="5" s="1"/>
  <c r="BD747" i="6"/>
  <c r="AA97" i="5" s="1"/>
  <c r="BD744" i="6"/>
  <c r="W97" i="5" s="1"/>
  <c r="BD745" i="6"/>
  <c r="Y97" i="5" s="1"/>
  <c r="BD748" i="6"/>
  <c r="BD749" i="6"/>
  <c r="BD374" i="6"/>
  <c r="U51" i="5" s="1"/>
  <c r="BD378" i="6"/>
  <c r="Z51" i="5" s="1"/>
  <c r="BD375" i="6"/>
  <c r="V51" i="5" s="1"/>
  <c r="BD379" i="6"/>
  <c r="AA51" i="5" s="1"/>
  <c r="BD380" i="6"/>
  <c r="BD381" i="6"/>
  <c r="BD376" i="6"/>
  <c r="W51" i="5" s="1"/>
  <c r="BD377" i="6"/>
  <c r="Y51" i="5" s="1"/>
  <c r="BD614" i="6"/>
  <c r="U81" i="5" s="1"/>
  <c r="BD618" i="6"/>
  <c r="Z81" i="5" s="1"/>
  <c r="BD615" i="6"/>
  <c r="V81" i="5" s="1"/>
  <c r="BD619" i="6"/>
  <c r="AA81" i="5" s="1"/>
  <c r="BD616" i="6"/>
  <c r="W81" i="5" s="1"/>
  <c r="BD617" i="6"/>
  <c r="Y81" i="5" s="1"/>
  <c r="BD620" i="6"/>
  <c r="BD621" i="6"/>
  <c r="BD406" i="6"/>
  <c r="U55" i="5" s="1"/>
  <c r="BD410" i="6"/>
  <c r="Z55" i="5" s="1"/>
  <c r="BD407" i="6"/>
  <c r="BD411" i="6"/>
  <c r="AA55" i="5" s="1"/>
  <c r="BD408" i="6"/>
  <c r="W55" i="5" s="1"/>
  <c r="BD409" i="6"/>
  <c r="Y55" i="5" s="1"/>
  <c r="BD412" i="6"/>
  <c r="BD413" i="6"/>
  <c r="BD1577" i="6"/>
  <c r="Y201" i="5" s="1"/>
  <c r="BD1581" i="6"/>
  <c r="BD1574" i="6"/>
  <c r="U201" i="5" s="1"/>
  <c r="BD1578" i="6"/>
  <c r="Z201" i="5" s="1"/>
  <c r="BD1575" i="6"/>
  <c r="V201" i="5" s="1"/>
  <c r="BD1580" i="6"/>
  <c r="BD1576" i="6"/>
  <c r="W201" i="5" s="1"/>
  <c r="BD1579" i="6"/>
  <c r="AA201" i="5" s="1"/>
  <c r="BD913" i="6"/>
  <c r="Y118" i="5" s="1"/>
  <c r="BD917" i="6"/>
  <c r="BD910" i="6"/>
  <c r="U118" i="5" s="1"/>
  <c r="BD914" i="6"/>
  <c r="Z118" i="5" s="1"/>
  <c r="BD915" i="6"/>
  <c r="AA118" i="5" s="1"/>
  <c r="BD916" i="6"/>
  <c r="BD911" i="6"/>
  <c r="V118" i="5" s="1"/>
  <c r="BD912" i="6"/>
  <c r="W118" i="5" s="1"/>
  <c r="BD1009" i="6"/>
  <c r="Y130" i="5" s="1"/>
  <c r="BD1013" i="6"/>
  <c r="BD1006" i="6"/>
  <c r="U130" i="5" s="1"/>
  <c r="BD1010" i="6"/>
  <c r="Z130" i="5" s="1"/>
  <c r="BD1011" i="6"/>
  <c r="AA130" i="5" s="1"/>
  <c r="BD1007" i="6"/>
  <c r="V130" i="5" s="1"/>
  <c r="BD1008" i="6"/>
  <c r="W130" i="5" s="1"/>
  <c r="BD1012" i="6"/>
  <c r="BD249" i="6"/>
  <c r="Y35" i="5" s="1"/>
  <c r="BD253" i="6"/>
  <c r="BD246" i="6"/>
  <c r="U35" i="5" s="1"/>
  <c r="BD250" i="6"/>
  <c r="Z35" i="5" s="1"/>
  <c r="BD251" i="6"/>
  <c r="AA35" i="5" s="1"/>
  <c r="J65" i="9" s="1"/>
  <c r="L65" i="9" s="1"/>
  <c r="BD252" i="6"/>
  <c r="BD247" i="6"/>
  <c r="V35" i="5" s="1"/>
  <c r="BD248" i="6"/>
  <c r="W35" i="5" s="1"/>
  <c r="BD385" i="6"/>
  <c r="Y52" i="5" s="1"/>
  <c r="BD389" i="6"/>
  <c r="BD382" i="6"/>
  <c r="U52" i="5" s="1"/>
  <c r="BD386" i="6"/>
  <c r="Z52" i="5" s="1"/>
  <c r="BD387" i="6"/>
  <c r="AA52" i="5" s="1"/>
  <c r="BD388" i="6"/>
  <c r="BD383" i="6"/>
  <c r="V52" i="5" s="1"/>
  <c r="BD384" i="6"/>
  <c r="W52" i="5" s="1"/>
  <c r="BD1159" i="6"/>
  <c r="V149" i="5" s="1"/>
  <c r="BD1163" i="6"/>
  <c r="AA149" i="5" s="1"/>
  <c r="BD1160" i="6"/>
  <c r="W149" i="5" s="1"/>
  <c r="BD1165" i="6"/>
  <c r="BD1162" i="6"/>
  <c r="Z149" i="5" s="1"/>
  <c r="BD1164" i="6"/>
  <c r="BD1158" i="6"/>
  <c r="U149" i="5" s="1"/>
  <c r="BD1161" i="6"/>
  <c r="Y149" i="5" s="1"/>
  <c r="BD1198" i="6"/>
  <c r="U154" i="5" s="1"/>
  <c r="B451" i="8" s="1"/>
  <c r="BD1202" i="6"/>
  <c r="Z154" i="5" s="1"/>
  <c r="A453" i="8" s="1"/>
  <c r="BD1203" i="6"/>
  <c r="AA154" i="5" s="1"/>
  <c r="J303" i="9" s="1"/>
  <c r="L303" i="9" s="1"/>
  <c r="BD1200" i="6"/>
  <c r="W154" i="5" s="1"/>
  <c r="A452" i="8" s="1"/>
  <c r="BD1205" i="6"/>
  <c r="BD1201" i="6"/>
  <c r="Y154" i="5" s="1"/>
  <c r="BD1204" i="6"/>
  <c r="BD1199" i="6"/>
  <c r="V154" i="5" s="1"/>
  <c r="BD2318" i="6"/>
  <c r="U294" i="5" s="1"/>
  <c r="B871" i="8" s="1"/>
  <c r="BD2322" i="6"/>
  <c r="Z294" i="5" s="1"/>
  <c r="BD2321" i="6"/>
  <c r="Y294" i="5" s="1"/>
  <c r="BD2325" i="6"/>
  <c r="BD2319" i="6"/>
  <c r="V294" i="5" s="1"/>
  <c r="BD2323" i="6"/>
  <c r="AA294" i="5" s="1"/>
  <c r="BD2320" i="6"/>
  <c r="W294" i="5" s="1"/>
  <c r="A872" i="8" s="1"/>
  <c r="BD2324" i="6"/>
  <c r="BD977" i="6"/>
  <c r="Y126" i="5" s="1"/>
  <c r="BD981" i="6"/>
  <c r="BD974" i="6"/>
  <c r="U126" i="5" s="1"/>
  <c r="B367" i="8" s="1"/>
  <c r="BD978" i="6"/>
  <c r="Z126" i="5" s="1"/>
  <c r="J246" i="9" s="1"/>
  <c r="L246" i="9" s="1"/>
  <c r="BD975" i="6"/>
  <c r="V126" i="5" s="1"/>
  <c r="BD979" i="6"/>
  <c r="AA126" i="5" s="1"/>
  <c r="N247" i="9" s="1"/>
  <c r="P247" i="9" s="1"/>
  <c r="BD980" i="6"/>
  <c r="BD976" i="6"/>
  <c r="W126" i="5" s="1"/>
  <c r="A368" i="8" s="1"/>
  <c r="BD1591" i="6"/>
  <c r="V203" i="5" s="1"/>
  <c r="BD1595" i="6"/>
  <c r="AA203" i="5" s="1"/>
  <c r="BD1592" i="6"/>
  <c r="W203" i="5" s="1"/>
  <c r="BD1596" i="6"/>
  <c r="BD1597" i="6"/>
  <c r="BD1594" i="6"/>
  <c r="Z203" i="5" s="1"/>
  <c r="BD1590" i="6"/>
  <c r="U203" i="5" s="1"/>
  <c r="BD1593" i="6"/>
  <c r="Y203" i="5" s="1"/>
  <c r="BD1943" i="6"/>
  <c r="V247" i="5" s="1"/>
  <c r="BD1947" i="6"/>
  <c r="AA247" i="5" s="1"/>
  <c r="BD1944" i="6"/>
  <c r="W247" i="5" s="1"/>
  <c r="BD1948" i="6"/>
  <c r="BD1945" i="6"/>
  <c r="Y247" i="5" s="1"/>
  <c r="BD1942" i="6"/>
  <c r="U247" i="5" s="1"/>
  <c r="BD1946" i="6"/>
  <c r="Z247" i="5" s="1"/>
  <c r="BD1949" i="6"/>
  <c r="BD1815" i="6"/>
  <c r="V231" i="5" s="1"/>
  <c r="BD1819" i="6"/>
  <c r="AA231" i="5" s="1"/>
  <c r="BD1816" i="6"/>
  <c r="W231" i="5" s="1"/>
  <c r="BD1820" i="6"/>
  <c r="BD1817" i="6"/>
  <c r="Y231" i="5" s="1"/>
  <c r="BD1818" i="6"/>
  <c r="Z231" i="5" s="1"/>
  <c r="BD1821" i="6"/>
  <c r="BD1814" i="6"/>
  <c r="U231" i="5" s="1"/>
  <c r="BD1280" i="6"/>
  <c r="W164" i="5" s="1"/>
  <c r="BD1284" i="6"/>
  <c r="BD1279" i="6"/>
  <c r="V164" i="5" s="1"/>
  <c r="BD1285" i="6"/>
  <c r="BD1281" i="6"/>
  <c r="Y164" i="5" s="1"/>
  <c r="BD1278" i="6"/>
  <c r="U164" i="5" s="1"/>
  <c r="BD1282" i="6"/>
  <c r="BD1283" i="6"/>
  <c r="AA164" i="5" s="1"/>
  <c r="BD270" i="6"/>
  <c r="U38" i="5" s="1"/>
  <c r="BD274" i="6"/>
  <c r="Z38" i="5" s="1"/>
  <c r="BD271" i="6"/>
  <c r="V38" i="5" s="1"/>
  <c r="BD275" i="6"/>
  <c r="AA38" i="5" s="1"/>
  <c r="BD272" i="6"/>
  <c r="W38" i="5" s="1"/>
  <c r="BD273" i="6"/>
  <c r="Y38" i="5" s="1"/>
  <c r="BD276" i="6"/>
  <c r="BD277" i="6"/>
  <c r="BD32" i="6"/>
  <c r="W8" i="5" s="1"/>
  <c r="BD36" i="6"/>
  <c r="BD33" i="6"/>
  <c r="Y8" i="5" s="1"/>
  <c r="BD37" i="6"/>
  <c r="BD30" i="6"/>
  <c r="U8" i="5" s="1"/>
  <c r="BD31" i="6"/>
  <c r="V8" i="5" s="1"/>
  <c r="BD34" i="6"/>
  <c r="Z8" i="5" s="1"/>
  <c r="J10" i="9" s="1"/>
  <c r="L10" i="9" s="1"/>
  <c r="BD35" i="6"/>
  <c r="AA8" i="5" s="1"/>
  <c r="BD2407" i="6"/>
  <c r="V305" i="5" s="1"/>
  <c r="BD2411" i="6"/>
  <c r="AA305" i="5" s="1"/>
  <c r="BD2409" i="6"/>
  <c r="Y305" i="5" s="1"/>
  <c r="BD2413" i="6"/>
  <c r="BD2406" i="6"/>
  <c r="U305" i="5" s="1"/>
  <c r="BD2410" i="6"/>
  <c r="Z305" i="5" s="1"/>
  <c r="BD2408" i="6"/>
  <c r="W305" i="5" s="1"/>
  <c r="BD2412" i="6"/>
  <c r="BD646" i="6"/>
  <c r="U85" i="5" s="1"/>
  <c r="BD650" i="6"/>
  <c r="Z85" i="5" s="1"/>
  <c r="BD647" i="6"/>
  <c r="V85" i="5" s="1"/>
  <c r="BD651" i="6"/>
  <c r="AA85" i="5" s="1"/>
  <c r="BD652" i="6"/>
  <c r="BD653" i="6"/>
  <c r="BD648" i="6"/>
  <c r="W85" i="5" s="1"/>
  <c r="BD649" i="6"/>
  <c r="Y85" i="5" s="1"/>
  <c r="BD1737" i="6"/>
  <c r="Y221" i="5" s="1"/>
  <c r="BD1741" i="6"/>
  <c r="BD1734" i="6"/>
  <c r="U221" i="5" s="1"/>
  <c r="BD1738" i="6"/>
  <c r="Z221" i="5" s="1"/>
  <c r="BD1739" i="6"/>
  <c r="AA221" i="5" s="1"/>
  <c r="BD1736" i="6"/>
  <c r="W221" i="5" s="1"/>
  <c r="BD1740" i="6"/>
  <c r="BD1735" i="6"/>
  <c r="V221" i="5" s="1"/>
  <c r="BD1041" i="6"/>
  <c r="Y134" i="5" s="1"/>
  <c r="BD1045" i="6"/>
  <c r="BD1038" i="6"/>
  <c r="U134" i="5" s="1"/>
  <c r="BD1042" i="6"/>
  <c r="Z134" i="5" s="1"/>
  <c r="BD1039" i="6"/>
  <c r="V134" i="5" s="1"/>
  <c r="BD1043" i="6"/>
  <c r="AA134" i="5" s="1"/>
  <c r="BD1040" i="6"/>
  <c r="W134" i="5" s="1"/>
  <c r="BD1044" i="6"/>
  <c r="BD224" i="6"/>
  <c r="W32" i="5" s="1"/>
  <c r="BD228" i="6"/>
  <c r="BD225" i="6"/>
  <c r="Y32" i="5" s="1"/>
  <c r="BD229" i="6"/>
  <c r="BD222" i="6"/>
  <c r="U32" i="5" s="1"/>
  <c r="BD223" i="6"/>
  <c r="V32" i="5" s="1"/>
  <c r="BD226" i="6"/>
  <c r="Z32" i="5" s="1"/>
  <c r="BD227" i="6"/>
  <c r="AA32" i="5" s="1"/>
  <c r="BD424" i="6"/>
  <c r="W57" i="5" s="1"/>
  <c r="BD428" i="6"/>
  <c r="BD425" i="6"/>
  <c r="Y57" i="5" s="1"/>
  <c r="BD429" i="6"/>
  <c r="BD422" i="6"/>
  <c r="U57" i="5" s="1"/>
  <c r="BD423" i="6"/>
  <c r="V57" i="5" s="1"/>
  <c r="BD426" i="6"/>
  <c r="Z57" i="5" s="1"/>
  <c r="BD427" i="6"/>
  <c r="AA57" i="5" s="1"/>
  <c r="BD2025" i="6"/>
  <c r="Y257" i="5" s="1"/>
  <c r="BD2029" i="6"/>
  <c r="BD2022" i="6"/>
  <c r="U257" i="5" s="1"/>
  <c r="BD2026" i="6"/>
  <c r="Z257" i="5" s="1"/>
  <c r="A762" i="8" s="1"/>
  <c r="BD2023" i="6"/>
  <c r="V257" i="5" s="1"/>
  <c r="BD2027" i="6"/>
  <c r="AA257" i="5" s="1"/>
  <c r="N509" i="9" s="1"/>
  <c r="P509" i="9" s="1"/>
  <c r="BD2024" i="6"/>
  <c r="W257" i="5" s="1"/>
  <c r="A761" i="8" s="1"/>
  <c r="BD2028" i="6"/>
  <c r="BD1392" i="6"/>
  <c r="W178" i="5" s="1"/>
  <c r="BD1396" i="6"/>
  <c r="BD1393" i="6"/>
  <c r="Y178" i="5" s="1"/>
  <c r="BD1397" i="6"/>
  <c r="BD1390" i="6"/>
  <c r="U178" i="5" s="1"/>
  <c r="BD1394" i="6"/>
  <c r="Z178" i="5" s="1"/>
  <c r="BD1391" i="6"/>
  <c r="V178" i="5" s="1"/>
  <c r="BD1395" i="6"/>
  <c r="AA178" i="5" s="1"/>
  <c r="BD1673" i="6"/>
  <c r="Y213" i="5" s="1"/>
  <c r="C629" i="8" s="1"/>
  <c r="BD1677" i="6"/>
  <c r="BD1670" i="6"/>
  <c r="U213" i="5" s="1"/>
  <c r="B628" i="8" s="1"/>
  <c r="BD1674" i="6"/>
  <c r="Z213" i="5" s="1"/>
  <c r="N420" i="9" s="1"/>
  <c r="P420" i="9" s="1"/>
  <c r="BD1675" i="6"/>
  <c r="AA213" i="5" s="1"/>
  <c r="N421" i="9" s="1"/>
  <c r="P421" i="9" s="1"/>
  <c r="BD1671" i="6"/>
  <c r="V213" i="5" s="1"/>
  <c r="C628" i="8" s="1"/>
  <c r="BD1676" i="6"/>
  <c r="BD1672" i="6"/>
  <c r="W213" i="5" s="1"/>
  <c r="A629" i="8" s="1"/>
  <c r="BD1502" i="6"/>
  <c r="U192" i="5" s="1"/>
  <c r="B565" i="8" s="1"/>
  <c r="BD1506" i="6"/>
  <c r="Z192" i="5" s="1"/>
  <c r="BD1503" i="6"/>
  <c r="V192" i="5" s="1"/>
  <c r="C565" i="8" s="1"/>
  <c r="BD1507" i="6"/>
  <c r="AA192" i="5" s="1"/>
  <c r="N379" i="9" s="1"/>
  <c r="P379" i="9" s="1"/>
  <c r="BD1504" i="6"/>
  <c r="W192" i="5" s="1"/>
  <c r="BD1508" i="6"/>
  <c r="BD1505" i="6"/>
  <c r="Y192" i="5" s="1"/>
  <c r="C566" i="8" s="1"/>
  <c r="BD1509" i="6"/>
  <c r="BD582" i="6"/>
  <c r="U77" i="5" s="1"/>
  <c r="B220" i="8" s="1"/>
  <c r="BD586" i="6"/>
  <c r="Z77" i="5" s="1"/>
  <c r="J148" i="9" s="1"/>
  <c r="L148" i="9" s="1"/>
  <c r="BD583" i="6"/>
  <c r="V77" i="5" s="1"/>
  <c r="BD587" i="6"/>
  <c r="AA77" i="5" s="1"/>
  <c r="BD588" i="6"/>
  <c r="BD589" i="6"/>
  <c r="BD584" i="6"/>
  <c r="W77" i="5" s="1"/>
  <c r="A221" i="8" s="1"/>
  <c r="BD585" i="6"/>
  <c r="Y77" i="5" s="1"/>
  <c r="BD1865" i="6"/>
  <c r="Y237" i="5" s="1"/>
  <c r="BD1869" i="6"/>
  <c r="BD1862" i="6"/>
  <c r="U237" i="5" s="1"/>
  <c r="B700" i="8" s="1"/>
  <c r="BD1866" i="6"/>
  <c r="Z237" i="5" s="1"/>
  <c r="BD1867" i="6"/>
  <c r="AA237" i="5" s="1"/>
  <c r="B702" i="8" s="1"/>
  <c r="BD1864" i="6"/>
  <c r="W237" i="5" s="1"/>
  <c r="A701" i="8" s="1"/>
  <c r="BD1868" i="6"/>
  <c r="BD1863" i="6"/>
  <c r="V237" i="5" s="1"/>
  <c r="C700" i="8" s="1"/>
  <c r="BD121" i="6"/>
  <c r="Y19" i="5" s="1"/>
  <c r="C47" i="8" s="1"/>
  <c r="BD125" i="6"/>
  <c r="BD118" i="6"/>
  <c r="U19" i="5" s="1"/>
  <c r="B46" i="8" s="1"/>
  <c r="BD122" i="6"/>
  <c r="Z19" i="5" s="1"/>
  <c r="N32" i="9" s="1"/>
  <c r="P32" i="9" s="1"/>
  <c r="BD123" i="6"/>
  <c r="AA19" i="5" s="1"/>
  <c r="N33" i="9" s="1"/>
  <c r="P33" i="9" s="1"/>
  <c r="BD124" i="6"/>
  <c r="BD119" i="6"/>
  <c r="V19" i="5" s="1"/>
  <c r="C46" i="8" s="1"/>
  <c r="BD120" i="6"/>
  <c r="W19" i="5" s="1"/>
  <c r="BD1488" i="6"/>
  <c r="W190" i="5" s="1"/>
  <c r="A560" i="8" s="1"/>
  <c r="BD1492" i="6"/>
  <c r="BD1489" i="6"/>
  <c r="Y190" i="5" s="1"/>
  <c r="BD1493" i="6"/>
  <c r="BD1490" i="6"/>
  <c r="Z190" i="5" s="1"/>
  <c r="A561" i="8" s="1"/>
  <c r="BD1487" i="6"/>
  <c r="V190" i="5" s="1"/>
  <c r="BD1491" i="6"/>
  <c r="AA190" i="5" s="1"/>
  <c r="N375" i="9" s="1"/>
  <c r="P375" i="9" s="1"/>
  <c r="BD1486" i="6"/>
  <c r="U190" i="5" s="1"/>
  <c r="B559" i="8" s="1"/>
  <c r="BD1641" i="6"/>
  <c r="Y209" i="5" s="1"/>
  <c r="BD1645" i="6"/>
  <c r="BD1638" i="6"/>
  <c r="U209" i="5" s="1"/>
  <c r="BD1642" i="6"/>
  <c r="Z209" i="5" s="1"/>
  <c r="BD1639" i="6"/>
  <c r="V209" i="5" s="1"/>
  <c r="BD1643" i="6"/>
  <c r="AA209" i="5" s="1"/>
  <c r="BD1640" i="6"/>
  <c r="W209" i="5" s="1"/>
  <c r="BD1644" i="6"/>
  <c r="BD735" i="6"/>
  <c r="V96" i="5" s="1"/>
  <c r="BD739" i="6"/>
  <c r="AA96" i="5" s="1"/>
  <c r="BD736" i="6"/>
  <c r="W96" i="5" s="1"/>
  <c r="BD740" i="6"/>
  <c r="BD737" i="6"/>
  <c r="Y96" i="5" s="1"/>
  <c r="BD738" i="6"/>
  <c r="Z96" i="5" s="1"/>
  <c r="BD741" i="6"/>
  <c r="BD734" i="6"/>
  <c r="U96" i="5" s="1"/>
  <c r="BD1982" i="6"/>
  <c r="U252" i="5" s="1"/>
  <c r="BD1986" i="6"/>
  <c r="Z252" i="5" s="1"/>
  <c r="BD1983" i="6"/>
  <c r="V252" i="5" s="1"/>
  <c r="BD1987" i="6"/>
  <c r="AA252" i="5" s="1"/>
  <c r="BD1988" i="6"/>
  <c r="BD1985" i="6"/>
  <c r="Y252" i="5" s="1"/>
  <c r="BD1989" i="6"/>
  <c r="BD1984" i="6"/>
  <c r="W252" i="5" s="1"/>
  <c r="BD1687" i="6"/>
  <c r="V215" i="5" s="1"/>
  <c r="BD1691" i="6"/>
  <c r="AA215" i="5" s="1"/>
  <c r="BD1688" i="6"/>
  <c r="W215" i="5" s="1"/>
  <c r="BD1692" i="6"/>
  <c r="BD1689" i="6"/>
  <c r="Y215" i="5" s="1"/>
  <c r="BD1690" i="6"/>
  <c r="Z215" i="5" s="1"/>
  <c r="BD1693" i="6"/>
  <c r="BD1686" i="6"/>
  <c r="U215" i="5" s="1"/>
  <c r="BD1248" i="6"/>
  <c r="W160" i="5" s="1"/>
  <c r="BD1252" i="6"/>
  <c r="BD1246" i="6"/>
  <c r="U160" i="5" s="1"/>
  <c r="BD1251" i="6"/>
  <c r="AA160" i="5" s="1"/>
  <c r="BD1247" i="6"/>
  <c r="V160" i="5" s="1"/>
  <c r="BD1253" i="6"/>
  <c r="BD1249" i="6"/>
  <c r="Y160" i="5" s="1"/>
  <c r="BD1250" i="6"/>
  <c r="Z160" i="5" s="1"/>
  <c r="BD959" i="6"/>
  <c r="V124" i="5" s="1"/>
  <c r="BD963" i="6"/>
  <c r="AA124" i="5" s="1"/>
  <c r="BD960" i="6"/>
  <c r="W124" i="5" s="1"/>
  <c r="BD964" i="6"/>
  <c r="BD961" i="6"/>
  <c r="Y124" i="5" s="1"/>
  <c r="BD965" i="6"/>
  <c r="BD958" i="6"/>
  <c r="U124" i="5" s="1"/>
  <c r="BD962" i="6"/>
  <c r="Z124" i="5" s="1"/>
  <c r="BD1879" i="6"/>
  <c r="V239" i="5" s="1"/>
  <c r="BD1883" i="6"/>
  <c r="AA239" i="5" s="1"/>
  <c r="BD1880" i="6"/>
  <c r="W239" i="5" s="1"/>
  <c r="BD1884" i="6"/>
  <c r="BD1881" i="6"/>
  <c r="Y239" i="5" s="1"/>
  <c r="BD1885" i="6"/>
  <c r="BD1878" i="6"/>
  <c r="U239" i="5" s="1"/>
  <c r="BD1882" i="6"/>
  <c r="Z239" i="5" s="1"/>
  <c r="BD2128" i="6"/>
  <c r="W270" i="5" s="1"/>
  <c r="A800" i="8" s="1"/>
  <c r="BD2132" i="6"/>
  <c r="BD2129" i="6"/>
  <c r="Y270" i="5" s="1"/>
  <c r="BD2133" i="6"/>
  <c r="BD2130" i="6"/>
  <c r="Z270" i="5" s="1"/>
  <c r="A801" i="8" s="1"/>
  <c r="BD2127" i="6"/>
  <c r="V270" i="5" s="1"/>
  <c r="BD2131" i="6"/>
  <c r="AA270" i="5" s="1"/>
  <c r="BD2126" i="6"/>
  <c r="U270" i="5" s="1"/>
  <c r="B799" i="8" s="1"/>
  <c r="BD174" i="6"/>
  <c r="U26" i="5" s="1"/>
  <c r="BD178" i="6"/>
  <c r="Z26" i="5" s="1"/>
  <c r="BD175" i="6"/>
  <c r="V26" i="5" s="1"/>
  <c r="BD179" i="6"/>
  <c r="AA26" i="5" s="1"/>
  <c r="BD180" i="6"/>
  <c r="BD181" i="6"/>
  <c r="BD176" i="6"/>
  <c r="W26" i="5" s="1"/>
  <c r="BD177" i="6"/>
  <c r="Y26" i="5" s="1"/>
  <c r="BD2167" i="6"/>
  <c r="V275" i="5" s="1"/>
  <c r="BD2171" i="6"/>
  <c r="AA275" i="5" s="1"/>
  <c r="BD2168" i="6"/>
  <c r="W275" i="5" s="1"/>
  <c r="BD2172" i="6"/>
  <c r="BD2173" i="6"/>
  <c r="BD2169" i="6"/>
  <c r="Y275" i="5" s="1"/>
  <c r="BD2166" i="6"/>
  <c r="U275" i="5" s="1"/>
  <c r="BD2170" i="6"/>
  <c r="Z275" i="5" s="1"/>
  <c r="BD1080" i="6"/>
  <c r="W139" i="5" s="1"/>
  <c r="BD1084" i="6"/>
  <c r="BD1081" i="6"/>
  <c r="Y139" i="5" s="1"/>
  <c r="BD1085" i="6"/>
  <c r="BD1082" i="6"/>
  <c r="Z139" i="5" s="1"/>
  <c r="J272" i="9" s="1"/>
  <c r="L272" i="9" s="1"/>
  <c r="BD1078" i="6"/>
  <c r="U139" i="5" s="1"/>
  <c r="BD1079" i="6"/>
  <c r="V139" i="5" s="1"/>
  <c r="BD1083" i="6"/>
  <c r="AA139" i="5" s="1"/>
  <c r="BD192" i="6"/>
  <c r="W28" i="5" s="1"/>
  <c r="BD196" i="6"/>
  <c r="BD193" i="6"/>
  <c r="Y28" i="5" s="1"/>
  <c r="BD197" i="6"/>
  <c r="BD194" i="6"/>
  <c r="Z28" i="5" s="1"/>
  <c r="BD195" i="6"/>
  <c r="AA28" i="5" s="1"/>
  <c r="BD190" i="6"/>
  <c r="U28" i="5" s="1"/>
  <c r="BD191" i="6"/>
  <c r="V28" i="5" s="1"/>
  <c r="BD288" i="6"/>
  <c r="W40" i="5" s="1"/>
  <c r="BD292" i="6"/>
  <c r="BD289" i="6"/>
  <c r="Y40" i="5" s="1"/>
  <c r="BD293" i="6"/>
  <c r="BD286" i="6"/>
  <c r="U40" i="5" s="1"/>
  <c r="BD287" i="6"/>
  <c r="V40" i="5" s="1"/>
  <c r="BD290" i="6"/>
  <c r="Z40" i="5" s="1"/>
  <c r="BD291" i="6"/>
  <c r="AA40" i="5" s="1"/>
  <c r="BD856" i="6"/>
  <c r="W111" i="5" s="1"/>
  <c r="BD860" i="6"/>
  <c r="BD857" i="6"/>
  <c r="Y111" i="5" s="1"/>
  <c r="BD861" i="6"/>
  <c r="BD858" i="6"/>
  <c r="Z111" i="5" s="1"/>
  <c r="BD859" i="6"/>
  <c r="AA111" i="5" s="1"/>
  <c r="BD854" i="6"/>
  <c r="U111" i="5" s="1"/>
  <c r="BD855" i="6"/>
  <c r="V111" i="5" s="1"/>
  <c r="BD1513" i="6"/>
  <c r="Y193" i="5" s="1"/>
  <c r="BD1517" i="6"/>
  <c r="BD1510" i="6"/>
  <c r="U193" i="5" s="1"/>
  <c r="BD1514" i="6"/>
  <c r="Z193" i="5" s="1"/>
  <c r="BD1511" i="6"/>
  <c r="V193" i="5" s="1"/>
  <c r="BD1515" i="6"/>
  <c r="AA193" i="5" s="1"/>
  <c r="BD1512" i="6"/>
  <c r="W193" i="5" s="1"/>
  <c r="BD1516" i="6"/>
  <c r="BD1030" i="6"/>
  <c r="U133" i="5" s="1"/>
  <c r="BD1034" i="6"/>
  <c r="Z133" i="5" s="1"/>
  <c r="BD1031" i="6"/>
  <c r="V133" i="5" s="1"/>
  <c r="BD1035" i="6"/>
  <c r="AA133" i="5" s="1"/>
  <c r="BD1032" i="6"/>
  <c r="W133" i="5" s="1"/>
  <c r="BD1036" i="6"/>
  <c r="BD1037" i="6"/>
  <c r="BD1033" i="6"/>
  <c r="Y133" i="5" s="1"/>
  <c r="BD1936" i="6"/>
  <c r="W246" i="5" s="1"/>
  <c r="BD1940" i="6"/>
  <c r="BD1937" i="6"/>
  <c r="Y246" i="5" s="1"/>
  <c r="BD1941" i="6"/>
  <c r="BD1938" i="6"/>
  <c r="Z246" i="5" s="1"/>
  <c r="BD1934" i="6"/>
  <c r="U246" i="5" s="1"/>
  <c r="BD1939" i="6"/>
  <c r="AA246" i="5" s="1"/>
  <c r="BD1935" i="6"/>
  <c r="V246" i="5" s="1"/>
  <c r="BD838" i="6"/>
  <c r="U109" i="5" s="1"/>
  <c r="BD842" i="6"/>
  <c r="Z109" i="5" s="1"/>
  <c r="BD839" i="6"/>
  <c r="V109" i="5" s="1"/>
  <c r="BD843" i="6"/>
  <c r="AA109" i="5" s="1"/>
  <c r="BD844" i="6"/>
  <c r="BD845" i="6"/>
  <c r="BD840" i="6"/>
  <c r="BD841" i="6"/>
  <c r="Y109" i="5" s="1"/>
  <c r="BD529" i="6"/>
  <c r="Y70" i="5" s="1"/>
  <c r="BD533" i="6"/>
  <c r="BD526" i="6"/>
  <c r="U70" i="5" s="1"/>
  <c r="BD530" i="6"/>
  <c r="Z70" i="5" s="1"/>
  <c r="BD531" i="6"/>
  <c r="AA70" i="5" s="1"/>
  <c r="BD532" i="6"/>
  <c r="BD527" i="6"/>
  <c r="BD528" i="6"/>
  <c r="W70" i="5" s="1"/>
  <c r="BD639" i="6"/>
  <c r="V84" i="5" s="1"/>
  <c r="BD643" i="6"/>
  <c r="AA84" i="5" s="1"/>
  <c r="BD640" i="6"/>
  <c r="W84" i="5" s="1"/>
  <c r="BD644" i="6"/>
  <c r="BD645" i="6"/>
  <c r="BD638" i="6"/>
  <c r="U84" i="5" s="1"/>
  <c r="BD641" i="6"/>
  <c r="Y84" i="5" s="1"/>
  <c r="BD642" i="6"/>
  <c r="Z84" i="5" s="1"/>
  <c r="BD2014" i="6"/>
  <c r="U256" i="5" s="1"/>
  <c r="BD2018" i="6"/>
  <c r="Z256" i="5" s="1"/>
  <c r="BD2015" i="6"/>
  <c r="V256" i="5" s="1"/>
  <c r="BD2019" i="6"/>
  <c r="AA256" i="5" s="1"/>
  <c r="BD2016" i="6"/>
  <c r="W256" i="5" s="1"/>
  <c r="BD2020" i="6"/>
  <c r="BD2017" i="6"/>
  <c r="Y256" i="5" s="1"/>
  <c r="BD2021" i="6"/>
  <c r="BD536" i="6"/>
  <c r="W71" i="5" s="1"/>
  <c r="BD540" i="6"/>
  <c r="BD537" i="6"/>
  <c r="Y71" i="5" s="1"/>
  <c r="BD541" i="6"/>
  <c r="BD538" i="6"/>
  <c r="Z71" i="5" s="1"/>
  <c r="BD539" i="6"/>
  <c r="AA71" i="5" s="1"/>
  <c r="BD534" i="6"/>
  <c r="U71" i="5" s="1"/>
  <c r="BD535" i="6"/>
  <c r="V71" i="5" s="1"/>
  <c r="BD1872" i="6"/>
  <c r="W238" i="5" s="1"/>
  <c r="BD1876" i="6"/>
  <c r="BD1873" i="6"/>
  <c r="Y238" i="5" s="1"/>
  <c r="BD1877" i="6"/>
  <c r="BD1874" i="6"/>
  <c r="Z238" i="5" s="1"/>
  <c r="BD1871" i="6"/>
  <c r="V238" i="5" s="1"/>
  <c r="BD1875" i="6"/>
  <c r="AA238" i="5" s="1"/>
  <c r="BD1870" i="6"/>
  <c r="U238" i="5" s="1"/>
  <c r="BD664" i="6"/>
  <c r="W87" i="5" s="1"/>
  <c r="BD668" i="6"/>
  <c r="BD665" i="6"/>
  <c r="Y87" i="5" s="1"/>
  <c r="BD669" i="6"/>
  <c r="BD666" i="6"/>
  <c r="Z87" i="5" s="1"/>
  <c r="BD667" i="6"/>
  <c r="AA87" i="5" s="1"/>
  <c r="B252" i="8" s="1"/>
  <c r="BD662" i="6"/>
  <c r="U87" i="5" s="1"/>
  <c r="B250" i="8" s="1"/>
  <c r="BD663" i="6"/>
  <c r="V87" i="5" s="1"/>
  <c r="BD1102" i="6"/>
  <c r="U142" i="5" s="1"/>
  <c r="BD1106" i="6"/>
  <c r="Z142" i="5" s="1"/>
  <c r="BD1103" i="6"/>
  <c r="V142" i="5" s="1"/>
  <c r="BD1108" i="6"/>
  <c r="BD1105" i="6"/>
  <c r="Y142" i="5" s="1"/>
  <c r="BD1107" i="6"/>
  <c r="AA142" i="5" s="1"/>
  <c r="BD1109" i="6"/>
  <c r="BD1104" i="6"/>
  <c r="W142" i="5" s="1"/>
  <c r="BD2414" i="6"/>
  <c r="U306" i="5" s="1"/>
  <c r="BD2418" i="6"/>
  <c r="Z306" i="5" s="1"/>
  <c r="BD2416" i="6"/>
  <c r="W306" i="5" s="1"/>
  <c r="BD2420" i="6"/>
  <c r="BD2415" i="6"/>
  <c r="V306" i="5" s="1"/>
  <c r="BD2419" i="6"/>
  <c r="AA306" i="5" s="1"/>
  <c r="BD2417" i="6"/>
  <c r="Y306" i="5" s="1"/>
  <c r="BD2421" i="6"/>
  <c r="BD1230" i="6"/>
  <c r="U158" i="5" s="1"/>
  <c r="BD1234" i="6"/>
  <c r="Z158" i="5" s="1"/>
  <c r="BD1232" i="6"/>
  <c r="W158" i="5" s="1"/>
  <c r="BD1237" i="6"/>
  <c r="BD1233" i="6"/>
  <c r="Y158" i="5" s="1"/>
  <c r="BD1236" i="6"/>
  <c r="BD1231" i="6"/>
  <c r="V158" i="5" s="1"/>
  <c r="BD1235" i="6"/>
  <c r="AA158" i="5" s="1"/>
  <c r="BD1456" i="6"/>
  <c r="W186" i="5" s="1"/>
  <c r="BD1460" i="6"/>
  <c r="BD1457" i="6"/>
  <c r="Y186" i="5" s="1"/>
  <c r="BD1461" i="6"/>
  <c r="BD1454" i="6"/>
  <c r="U186" i="5" s="1"/>
  <c r="BD1459" i="6"/>
  <c r="AA186" i="5" s="1"/>
  <c r="BD1455" i="6"/>
  <c r="V186" i="5" s="1"/>
  <c r="BD1458" i="6"/>
  <c r="Z186" i="5" s="1"/>
  <c r="BD1897" i="6"/>
  <c r="Y241" i="5" s="1"/>
  <c r="BD1901" i="6"/>
  <c r="BD1894" i="6"/>
  <c r="U241" i="5" s="1"/>
  <c r="BD1898" i="6"/>
  <c r="Z241" i="5" s="1"/>
  <c r="BD1895" i="6"/>
  <c r="V241" i="5" s="1"/>
  <c r="BD1899" i="6"/>
  <c r="AA241" i="5" s="1"/>
  <c r="BD1896" i="6"/>
  <c r="W241" i="5" s="1"/>
  <c r="BD1900" i="6"/>
  <c r="BD2057" i="6"/>
  <c r="Y261" i="5" s="1"/>
  <c r="BD2061" i="6"/>
  <c r="BD2054" i="6"/>
  <c r="U261" i="5" s="1"/>
  <c r="BD2058" i="6"/>
  <c r="Z261" i="5" s="1"/>
  <c r="BD2059" i="6"/>
  <c r="AA261" i="5" s="1"/>
  <c r="BD2055" i="6"/>
  <c r="V261" i="5" s="1"/>
  <c r="BD2060" i="6"/>
  <c r="BD2056" i="6"/>
  <c r="W261" i="5" s="1"/>
  <c r="BD1993" i="6"/>
  <c r="Y253" i="5" s="1"/>
  <c r="BD1997" i="6"/>
  <c r="BD1990" i="6"/>
  <c r="U253" i="5" s="1"/>
  <c r="BD1994" i="6"/>
  <c r="Z253" i="5" s="1"/>
  <c r="BD1995" i="6"/>
  <c r="AA253" i="5" s="1"/>
  <c r="BD1992" i="6"/>
  <c r="W253" i="5" s="1"/>
  <c r="BD1996" i="6"/>
  <c r="BD1991" i="6"/>
  <c r="V253" i="5" s="1"/>
  <c r="BD518" i="6"/>
  <c r="U69" i="5" s="1"/>
  <c r="BD522" i="6"/>
  <c r="Z69" i="5" s="1"/>
  <c r="J132" i="9" s="1"/>
  <c r="L132" i="9" s="1"/>
  <c r="BD519" i="6"/>
  <c r="V69" i="5" s="1"/>
  <c r="BD523" i="6"/>
  <c r="AA69" i="5" s="1"/>
  <c r="BD524" i="6"/>
  <c r="BD525" i="6"/>
  <c r="BD520" i="6"/>
  <c r="W69" i="5" s="1"/>
  <c r="BD521" i="6"/>
  <c r="Y69" i="5" s="1"/>
  <c r="BD310" i="6"/>
  <c r="U43" i="5" s="1"/>
  <c r="BD314" i="6"/>
  <c r="Z43" i="5" s="1"/>
  <c r="BD313" i="6"/>
  <c r="Y43" i="5" s="1"/>
  <c r="BD315" i="6"/>
  <c r="AA43" i="5" s="1"/>
  <c r="BD316" i="6"/>
  <c r="BD317" i="6"/>
  <c r="BD311" i="6"/>
  <c r="V43" i="5" s="1"/>
  <c r="BD312" i="6"/>
  <c r="W43" i="5" s="1"/>
  <c r="BD2032" i="6"/>
  <c r="W258" i="5" s="1"/>
  <c r="BD2036" i="6"/>
  <c r="BD2033" i="6"/>
  <c r="Y258" i="5" s="1"/>
  <c r="BD2037" i="6"/>
  <c r="BD2030" i="6"/>
  <c r="U258" i="5" s="1"/>
  <c r="BD2034" i="6"/>
  <c r="Z258" i="5" s="1"/>
  <c r="BD2031" i="6"/>
  <c r="V258" i="5" s="1"/>
  <c r="BD2035" i="6"/>
  <c r="AA258" i="5" s="1"/>
  <c r="AK614" i="9" a="1"/>
  <c r="AK622" i="9" a="1"/>
  <c r="AK623" i="9" s="1"/>
  <c r="AK624" i="9" a="1"/>
  <c r="AK625" i="9" s="1"/>
  <c r="AJ614" i="9"/>
  <c r="AJ615" i="9"/>
  <c r="AK618" i="9" a="1"/>
  <c r="AJ622" i="9"/>
  <c r="AJ623" i="9"/>
  <c r="AJ620" i="9"/>
  <c r="AJ621" i="9"/>
  <c r="AK612" i="9" a="1"/>
  <c r="AJ618" i="9"/>
  <c r="AJ619" i="9"/>
  <c r="AJ616" i="9"/>
  <c r="AJ617" i="9"/>
  <c r="AK617" i="9"/>
  <c r="AK616" i="9"/>
  <c r="Y612" i="9"/>
  <c r="W265" i="5"/>
  <c r="Y619" i="9"/>
  <c r="C62" i="8"/>
  <c r="C508" i="8"/>
  <c r="J540" i="9"/>
  <c r="L540" i="9" s="1"/>
  <c r="C881" i="8"/>
  <c r="E589" i="9"/>
  <c r="H589" i="9" s="1"/>
  <c r="C107" i="8"/>
  <c r="N533" i="9"/>
  <c r="P533" i="9" s="1"/>
  <c r="J533" i="9"/>
  <c r="L533" i="9" s="1"/>
  <c r="N430" i="9"/>
  <c r="P430" i="9" s="1"/>
  <c r="J430" i="9"/>
  <c r="L430" i="9" s="1"/>
  <c r="N576" i="9"/>
  <c r="P576" i="9" s="1"/>
  <c r="J576" i="9"/>
  <c r="L576" i="9" s="1"/>
  <c r="N346" i="9"/>
  <c r="P346" i="9" s="1"/>
  <c r="J346" i="9"/>
  <c r="L346" i="9" s="1"/>
  <c r="N356" i="9"/>
  <c r="P356" i="9" s="1"/>
  <c r="J356" i="9"/>
  <c r="L356" i="9" s="1"/>
  <c r="C551" i="8"/>
  <c r="N584" i="9"/>
  <c r="P584" i="9" s="1"/>
  <c r="J584" i="9"/>
  <c r="L584" i="9" s="1"/>
  <c r="N553" i="9"/>
  <c r="P553" i="9" s="1"/>
  <c r="J553" i="9"/>
  <c r="L553" i="9" s="1"/>
  <c r="N495" i="9"/>
  <c r="P495" i="9" s="1"/>
  <c r="J495" i="9"/>
  <c r="L495" i="9" s="1"/>
  <c r="D495" i="9"/>
  <c r="G495" i="9" s="1"/>
  <c r="C295" i="8"/>
  <c r="C22" i="8"/>
  <c r="D533" i="9"/>
  <c r="G533" i="9" s="1"/>
  <c r="C77" i="8"/>
  <c r="A8" i="8"/>
  <c r="C443" i="8"/>
  <c r="E297" i="9"/>
  <c r="H297" i="9" s="1"/>
  <c r="N60" i="9"/>
  <c r="P60" i="9" s="1"/>
  <c r="J60" i="9"/>
  <c r="L60" i="9" s="1"/>
  <c r="C880" i="8"/>
  <c r="J420" i="9"/>
  <c r="L420" i="9" s="1"/>
  <c r="J525" i="9"/>
  <c r="L525" i="9" s="1"/>
  <c r="J541" i="9"/>
  <c r="L541" i="9" s="1"/>
  <c r="C835" i="8"/>
  <c r="D558" i="9"/>
  <c r="G558" i="9" s="1"/>
  <c r="N577" i="9"/>
  <c r="P577" i="9" s="1"/>
  <c r="J577" i="9"/>
  <c r="L577" i="9" s="1"/>
  <c r="C863" i="8"/>
  <c r="C517" i="8"/>
  <c r="D346" i="9"/>
  <c r="G346" i="9" s="1"/>
  <c r="C518" i="8"/>
  <c r="N458" i="9"/>
  <c r="P458" i="9" s="1"/>
  <c r="J458" i="9"/>
  <c r="L458" i="9" s="1"/>
  <c r="N355" i="9"/>
  <c r="P355" i="9" s="1"/>
  <c r="J355" i="9"/>
  <c r="L355" i="9" s="1"/>
  <c r="C530" i="8"/>
  <c r="E355" i="9"/>
  <c r="H355" i="9" s="1"/>
  <c r="N129" i="9"/>
  <c r="P129" i="9" s="1"/>
  <c r="J129" i="9"/>
  <c r="L129" i="9" s="1"/>
  <c r="C643" i="8"/>
  <c r="N154" i="9"/>
  <c r="P154" i="9" s="1"/>
  <c r="J154" i="9"/>
  <c r="L154" i="9" s="1"/>
  <c r="C532" i="8"/>
  <c r="C70" i="8"/>
  <c r="D48" i="9"/>
  <c r="G48" i="9" s="1"/>
  <c r="C71" i="8"/>
  <c r="C854" i="8"/>
  <c r="C509" i="8"/>
  <c r="N455" i="9"/>
  <c r="P455" i="9" s="1"/>
  <c r="J455" i="9"/>
  <c r="L455" i="9" s="1"/>
  <c r="N368" i="9"/>
  <c r="P368" i="9" s="1"/>
  <c r="J368" i="9"/>
  <c r="L368" i="9" s="1"/>
  <c r="N585" i="9"/>
  <c r="P585" i="9" s="1"/>
  <c r="J585" i="9"/>
  <c r="L585" i="9" s="1"/>
  <c r="C875" i="8"/>
  <c r="N299" i="9"/>
  <c r="P299" i="9" s="1"/>
  <c r="J299" i="9"/>
  <c r="L299" i="9" s="1"/>
  <c r="C827" i="8"/>
  <c r="E553" i="9"/>
  <c r="H553" i="9" s="1"/>
  <c r="C425" i="8"/>
  <c r="N515" i="9"/>
  <c r="P515" i="9" s="1"/>
  <c r="J515" i="9"/>
  <c r="L515" i="9" s="1"/>
  <c r="J421" i="9"/>
  <c r="L421" i="9" s="1"/>
  <c r="N494" i="9"/>
  <c r="P494" i="9" s="1"/>
  <c r="J494" i="9"/>
  <c r="L494" i="9" s="1"/>
  <c r="N199" i="9"/>
  <c r="P199" i="9" s="1"/>
  <c r="J199" i="9"/>
  <c r="L199" i="9" s="1"/>
  <c r="N73" i="9"/>
  <c r="P73" i="9" s="1"/>
  <c r="J73" i="9"/>
  <c r="L73" i="9" s="1"/>
  <c r="C832" i="8"/>
  <c r="N124" i="9"/>
  <c r="P124" i="9" s="1"/>
  <c r="J124" i="9"/>
  <c r="L124" i="9" s="1"/>
  <c r="N16" i="9"/>
  <c r="P16" i="9" s="1"/>
  <c r="J16" i="9"/>
  <c r="L16" i="9" s="1"/>
  <c r="C7" i="8"/>
  <c r="B7" i="8"/>
  <c r="N589" i="9"/>
  <c r="P589" i="9" s="1"/>
  <c r="J589" i="9"/>
  <c r="L589" i="9" s="1"/>
  <c r="J100" i="9"/>
  <c r="L100" i="9" s="1"/>
  <c r="D525" i="9"/>
  <c r="G525" i="9" s="1"/>
  <c r="N549" i="9"/>
  <c r="P549" i="9" s="1"/>
  <c r="J549" i="9"/>
  <c r="L549" i="9" s="1"/>
  <c r="J33" i="9"/>
  <c r="L33" i="9" s="1"/>
  <c r="J218" i="9"/>
  <c r="L218" i="9" s="1"/>
  <c r="Z618" i="9"/>
  <c r="D430" i="9"/>
  <c r="G430" i="9" s="1"/>
  <c r="N431" i="9"/>
  <c r="P431" i="9" s="1"/>
  <c r="J431" i="9"/>
  <c r="L431" i="9" s="1"/>
  <c r="C37" i="8"/>
  <c r="D26" i="9"/>
  <c r="G26" i="9" s="1"/>
  <c r="J173" i="9"/>
  <c r="L173" i="9" s="1"/>
  <c r="J56" i="9"/>
  <c r="L56" i="9" s="1"/>
  <c r="N17" i="9"/>
  <c r="P17" i="9" s="1"/>
  <c r="J17" i="9"/>
  <c r="L17" i="9" s="1"/>
  <c r="N559" i="9"/>
  <c r="P559" i="9" s="1"/>
  <c r="J559" i="9"/>
  <c r="L559" i="9" s="1"/>
  <c r="C685" i="8"/>
  <c r="C529" i="8"/>
  <c r="C644" i="8"/>
  <c r="C230" i="8"/>
  <c r="E155" i="9"/>
  <c r="H155" i="9" s="1"/>
  <c r="N49" i="9"/>
  <c r="P49" i="9" s="1"/>
  <c r="J49" i="9"/>
  <c r="L49" i="9" s="1"/>
  <c r="N570" i="9"/>
  <c r="P570" i="9" s="1"/>
  <c r="J570" i="9"/>
  <c r="L570" i="9" s="1"/>
  <c r="N454" i="9"/>
  <c r="P454" i="9" s="1"/>
  <c r="J454" i="9"/>
  <c r="L454" i="9" s="1"/>
  <c r="E585" i="9"/>
  <c r="H585" i="9" s="1"/>
  <c r="E584" i="9"/>
  <c r="H584" i="9" s="1"/>
  <c r="C736" i="8"/>
  <c r="D492" i="9"/>
  <c r="G492" i="9" s="1"/>
  <c r="C445" i="8"/>
  <c r="C424" i="8"/>
  <c r="N284" i="9"/>
  <c r="P284" i="9" s="1"/>
  <c r="J284" i="9"/>
  <c r="L284" i="9" s="1"/>
  <c r="C769" i="8"/>
  <c r="D199" i="9"/>
  <c r="G199" i="9" s="1"/>
  <c r="C106" i="8"/>
  <c r="D72" i="9"/>
  <c r="G72" i="9" s="1"/>
  <c r="D556" i="9"/>
  <c r="G556" i="9" s="1"/>
  <c r="C23" i="8"/>
  <c r="N53" i="9"/>
  <c r="P53" i="9" s="1"/>
  <c r="J53" i="9"/>
  <c r="L53" i="9" s="1"/>
  <c r="J233" i="9"/>
  <c r="L233" i="9" s="1"/>
  <c r="J379" i="9"/>
  <c r="L379" i="9" s="1"/>
  <c r="J32" i="9"/>
  <c r="L32" i="9" s="1"/>
  <c r="C61" i="8"/>
  <c r="J481" i="9"/>
  <c r="L481" i="9" s="1"/>
  <c r="D42" i="9"/>
  <c r="G42" i="9" s="1"/>
  <c r="D43" i="9"/>
  <c r="G43" i="9" s="1"/>
  <c r="N514" i="9"/>
  <c r="P514" i="9" s="1"/>
  <c r="J514" i="9"/>
  <c r="L514" i="9" s="1"/>
  <c r="N125" i="9"/>
  <c r="P125" i="9" s="1"/>
  <c r="J125" i="9"/>
  <c r="L125" i="9" s="1"/>
  <c r="C446" i="8"/>
  <c r="E60" i="9"/>
  <c r="H60" i="9" s="1"/>
  <c r="C89" i="8"/>
  <c r="E61" i="9"/>
  <c r="H61" i="9" s="1"/>
  <c r="C442" i="8"/>
  <c r="E558" i="9"/>
  <c r="H558" i="9" s="1"/>
  <c r="N558" i="9"/>
  <c r="P558" i="9" s="1"/>
  <c r="J558" i="9"/>
  <c r="L558" i="9" s="1"/>
  <c r="D577" i="9"/>
  <c r="G577" i="9" s="1"/>
  <c r="C544" i="8"/>
  <c r="D364" i="9"/>
  <c r="G364" i="9" s="1"/>
  <c r="N364" i="9"/>
  <c r="P364" i="9" s="1"/>
  <c r="J364" i="9"/>
  <c r="L364" i="9" s="1"/>
  <c r="E346" i="9"/>
  <c r="H346" i="9" s="1"/>
  <c r="C686" i="8"/>
  <c r="D458" i="9"/>
  <c r="G458" i="9" s="1"/>
  <c r="D355" i="9"/>
  <c r="G355" i="9" s="1"/>
  <c r="D129" i="9"/>
  <c r="G129" i="9" s="1"/>
  <c r="C190" i="8"/>
  <c r="N155" i="9"/>
  <c r="P155" i="9" s="1"/>
  <c r="J155" i="9"/>
  <c r="L155" i="9" s="1"/>
  <c r="C229" i="8"/>
  <c r="N357" i="9"/>
  <c r="P357" i="9" s="1"/>
  <c r="J357" i="9"/>
  <c r="L357" i="9" s="1"/>
  <c r="E49" i="9"/>
  <c r="H49" i="9" s="1"/>
  <c r="N571" i="9"/>
  <c r="P571" i="9" s="1"/>
  <c r="J571" i="9"/>
  <c r="L571" i="9" s="1"/>
  <c r="N341" i="9"/>
  <c r="P341" i="9" s="1"/>
  <c r="J341" i="9"/>
  <c r="L341" i="9" s="1"/>
  <c r="C679" i="8"/>
  <c r="D454" i="9"/>
  <c r="G454" i="9" s="1"/>
  <c r="E368" i="9"/>
  <c r="H368" i="9" s="1"/>
  <c r="C874" i="8"/>
  <c r="D584" i="9"/>
  <c r="G584" i="9" s="1"/>
  <c r="N493" i="9"/>
  <c r="P493" i="9" s="1"/>
  <c r="J493" i="9"/>
  <c r="L493" i="9" s="1"/>
  <c r="N492" i="9"/>
  <c r="P492" i="9" s="1"/>
  <c r="J492" i="9"/>
  <c r="L492" i="9" s="1"/>
  <c r="N298" i="9"/>
  <c r="P298" i="9" s="1"/>
  <c r="J298" i="9"/>
  <c r="L298" i="9" s="1"/>
  <c r="E299" i="9"/>
  <c r="H299" i="9" s="1"/>
  <c r="E298" i="9"/>
  <c r="H298" i="9" s="1"/>
  <c r="C826" i="8"/>
  <c r="E284" i="9"/>
  <c r="H284" i="9" s="1"/>
  <c r="E285" i="9"/>
  <c r="H285" i="9" s="1"/>
  <c r="N285" i="9"/>
  <c r="P285" i="9" s="1"/>
  <c r="J285" i="9"/>
  <c r="L285" i="9" s="1"/>
  <c r="E514" i="9"/>
  <c r="H514" i="9" s="1"/>
  <c r="E494" i="9"/>
  <c r="H494" i="9" s="1"/>
  <c r="C739" i="8"/>
  <c r="D494" i="9"/>
  <c r="G494" i="9" s="1"/>
  <c r="C296" i="8"/>
  <c r="N198" i="9"/>
  <c r="P198" i="9" s="1"/>
  <c r="J198" i="9"/>
  <c r="L198" i="9" s="1"/>
  <c r="E73" i="9"/>
  <c r="H73" i="9" s="1"/>
  <c r="D125" i="9"/>
  <c r="G125" i="9" s="1"/>
  <c r="E17" i="9"/>
  <c r="H17" i="9" s="1"/>
  <c r="E16" i="9"/>
  <c r="H16" i="9" s="1"/>
  <c r="N557" i="9"/>
  <c r="P557" i="9" s="1"/>
  <c r="J557" i="9"/>
  <c r="L557" i="9" s="1"/>
  <c r="N532" i="9"/>
  <c r="P532" i="9" s="1"/>
  <c r="J532" i="9"/>
  <c r="L532" i="9" s="1"/>
  <c r="N52" i="9"/>
  <c r="P52" i="9" s="1"/>
  <c r="J52" i="9"/>
  <c r="L52" i="9" s="1"/>
  <c r="E53" i="9"/>
  <c r="H53" i="9" s="1"/>
  <c r="N297" i="9"/>
  <c r="P297" i="9" s="1"/>
  <c r="J297" i="9"/>
  <c r="L297" i="9" s="1"/>
  <c r="C88" i="8"/>
  <c r="D589" i="9"/>
  <c r="G589" i="9" s="1"/>
  <c r="J101" i="9"/>
  <c r="L101" i="9" s="1"/>
  <c r="J386" i="9"/>
  <c r="L386" i="9" s="1"/>
  <c r="D421" i="9"/>
  <c r="G421" i="9" s="1"/>
  <c r="D420" i="9"/>
  <c r="G420" i="9" s="1"/>
  <c r="E421" i="9"/>
  <c r="H421" i="9" s="1"/>
  <c r="E420" i="9"/>
  <c r="H420" i="9" s="1"/>
  <c r="E525" i="9"/>
  <c r="H525" i="9" s="1"/>
  <c r="D524" i="9"/>
  <c r="G524" i="9" s="1"/>
  <c r="J247" i="9"/>
  <c r="L247" i="9" s="1"/>
  <c r="J232" i="9"/>
  <c r="L232" i="9" s="1"/>
  <c r="N548" i="9"/>
  <c r="P548" i="9" s="1"/>
  <c r="J548" i="9"/>
  <c r="L548" i="9" s="1"/>
  <c r="D33" i="9"/>
  <c r="G33" i="9" s="1"/>
  <c r="Y618" i="9"/>
  <c r="N296" i="9"/>
  <c r="P296" i="9" s="1"/>
  <c r="J296" i="9"/>
  <c r="L296" i="9" s="1"/>
  <c r="C185" i="8"/>
  <c r="E341" i="9"/>
  <c r="H341" i="9" s="1"/>
  <c r="N340" i="9"/>
  <c r="P340" i="9" s="1"/>
  <c r="J340" i="9"/>
  <c r="L340" i="9" s="1"/>
  <c r="D357" i="9"/>
  <c r="G357" i="9" s="1"/>
  <c r="D356" i="9"/>
  <c r="G356" i="9" s="1"/>
  <c r="J8" i="9"/>
  <c r="L8" i="9" s="1"/>
  <c r="N588" i="9"/>
  <c r="P588" i="9" s="1"/>
  <c r="J588" i="9"/>
  <c r="L588" i="9" s="1"/>
  <c r="C797" i="8"/>
  <c r="E533" i="9"/>
  <c r="H533" i="9" s="1"/>
  <c r="E576" i="9"/>
  <c r="H576" i="9" s="1"/>
  <c r="E577" i="9"/>
  <c r="H577" i="9" s="1"/>
  <c r="N347" i="9"/>
  <c r="P347" i="9" s="1"/>
  <c r="J347" i="9"/>
  <c r="L347" i="9" s="1"/>
  <c r="D341" i="9"/>
  <c r="G341" i="9" s="1"/>
  <c r="D340" i="9"/>
  <c r="G340" i="9" s="1"/>
  <c r="J215" i="9"/>
  <c r="L215" i="9" s="1"/>
  <c r="J375" i="9"/>
  <c r="L375" i="9" s="1"/>
  <c r="E375" i="9"/>
  <c r="H375" i="9" s="1"/>
  <c r="C821" i="8"/>
  <c r="C820" i="8"/>
  <c r="J573" i="9"/>
  <c r="L573" i="9" s="1"/>
  <c r="C836" i="8"/>
  <c r="E559" i="9"/>
  <c r="H559" i="9" s="1"/>
  <c r="C862" i="8"/>
  <c r="D576" i="9"/>
  <c r="G576" i="9" s="1"/>
  <c r="C545" i="8"/>
  <c r="E365" i="9"/>
  <c r="H365" i="9" s="1"/>
  <c r="N365" i="9"/>
  <c r="P365" i="9" s="1"/>
  <c r="J365" i="9"/>
  <c r="L365" i="9" s="1"/>
  <c r="E458" i="9"/>
  <c r="H458" i="9" s="1"/>
  <c r="N459" i="9"/>
  <c r="P459" i="9" s="1"/>
  <c r="J459" i="9"/>
  <c r="L459" i="9" s="1"/>
  <c r="N354" i="9"/>
  <c r="P354" i="9" s="1"/>
  <c r="J354" i="9"/>
  <c r="L354" i="9" s="1"/>
  <c r="N128" i="9"/>
  <c r="P128" i="9" s="1"/>
  <c r="J128" i="9"/>
  <c r="L128" i="9" s="1"/>
  <c r="C191" i="8"/>
  <c r="E129" i="9"/>
  <c r="H129" i="9" s="1"/>
  <c r="E430" i="9"/>
  <c r="H430" i="9" s="1"/>
  <c r="E431" i="9"/>
  <c r="H431" i="9" s="1"/>
  <c r="D154" i="9"/>
  <c r="G154" i="9" s="1"/>
  <c r="D155" i="9"/>
  <c r="G155" i="9" s="1"/>
  <c r="C533" i="8"/>
  <c r="E357" i="9"/>
  <c r="H357" i="9" s="1"/>
  <c r="E356" i="9"/>
  <c r="H356" i="9" s="1"/>
  <c r="N48" i="9"/>
  <c r="P48" i="9" s="1"/>
  <c r="J48" i="9"/>
  <c r="L48" i="9" s="1"/>
  <c r="C853" i="8"/>
  <c r="D570" i="9"/>
  <c r="G570" i="9" s="1"/>
  <c r="E571" i="9"/>
  <c r="H571" i="9" s="1"/>
  <c r="E570" i="9"/>
  <c r="H570" i="9" s="1"/>
  <c r="C680" i="8"/>
  <c r="E455" i="9"/>
  <c r="H455" i="9" s="1"/>
  <c r="C550" i="8"/>
  <c r="D368" i="9"/>
  <c r="G368" i="9" s="1"/>
  <c r="N369" i="9"/>
  <c r="P369" i="9" s="1"/>
  <c r="J369" i="9"/>
  <c r="L369" i="9" s="1"/>
  <c r="E492" i="9"/>
  <c r="H492" i="9" s="1"/>
  <c r="E493" i="9"/>
  <c r="H493" i="9" s="1"/>
  <c r="C737" i="8"/>
  <c r="D298" i="9"/>
  <c r="G298" i="9" s="1"/>
  <c r="D299" i="9"/>
  <c r="G299" i="9" s="1"/>
  <c r="D553" i="9"/>
  <c r="G553" i="9" s="1"/>
  <c r="N552" i="9"/>
  <c r="P552" i="9" s="1"/>
  <c r="J552" i="9"/>
  <c r="L552" i="9" s="1"/>
  <c r="D284" i="9"/>
  <c r="G284" i="9" s="1"/>
  <c r="D285" i="9"/>
  <c r="G285" i="9" s="1"/>
  <c r="C770" i="8"/>
  <c r="E515" i="9"/>
  <c r="H515" i="9" s="1"/>
  <c r="D515" i="9"/>
  <c r="G515" i="9" s="1"/>
  <c r="D514" i="9"/>
  <c r="G514" i="9" s="1"/>
  <c r="C740" i="8"/>
  <c r="E495" i="9"/>
  <c r="H495" i="9" s="1"/>
  <c r="N27" i="9"/>
  <c r="P27" i="9" s="1"/>
  <c r="J27" i="9"/>
  <c r="L27" i="9" s="1"/>
  <c r="E199" i="9"/>
  <c r="H199" i="9" s="1"/>
  <c r="E198" i="9"/>
  <c r="H198" i="9" s="1"/>
  <c r="N72" i="9"/>
  <c r="P72" i="9" s="1"/>
  <c r="J72" i="9"/>
  <c r="L72" i="9" s="1"/>
  <c r="E43" i="9"/>
  <c r="H43" i="9" s="1"/>
  <c r="E42" i="9"/>
  <c r="H42" i="9" s="1"/>
  <c r="E125" i="9"/>
  <c r="H125" i="9" s="1"/>
  <c r="E124" i="9"/>
  <c r="H124" i="9" s="1"/>
  <c r="D16" i="9"/>
  <c r="G16" i="9" s="1"/>
  <c r="D17" i="9"/>
  <c r="G17" i="9" s="1"/>
  <c r="C796" i="8"/>
  <c r="D532" i="9"/>
  <c r="G532" i="9" s="1"/>
  <c r="C76" i="8"/>
  <c r="D52" i="9"/>
  <c r="G52" i="9" s="1"/>
  <c r="C8" i="8"/>
  <c r="C833" i="8"/>
  <c r="D296" i="9"/>
  <c r="G296" i="9" s="1"/>
  <c r="D297" i="9"/>
  <c r="G297" i="9" s="1"/>
  <c r="D60" i="9"/>
  <c r="G60" i="9" s="1"/>
  <c r="E100" i="9"/>
  <c r="H100" i="9" s="1"/>
  <c r="E101" i="9"/>
  <c r="H101" i="9" s="1"/>
  <c r="D100" i="9"/>
  <c r="G100" i="9" s="1"/>
  <c r="J524" i="9"/>
  <c r="L524" i="9" s="1"/>
  <c r="J57" i="9"/>
  <c r="L57" i="9" s="1"/>
  <c r="E548" i="9"/>
  <c r="H548" i="9" s="1"/>
  <c r="E549" i="9"/>
  <c r="H549" i="9" s="1"/>
  <c r="D549" i="9"/>
  <c r="G549" i="9" s="1"/>
  <c r="D548" i="9"/>
  <c r="G548" i="9" s="1"/>
  <c r="D32" i="9"/>
  <c r="G32" i="9" s="1"/>
  <c r="J461" i="9"/>
  <c r="L461" i="9" s="1"/>
  <c r="J509" i="9"/>
  <c r="L509" i="9" s="1"/>
  <c r="N61" i="9"/>
  <c r="P61" i="9" s="1"/>
  <c r="J61" i="9"/>
  <c r="L61" i="9" s="1"/>
  <c r="C184" i="8"/>
  <c r="D124" i="9"/>
  <c r="G124" i="9" s="1"/>
  <c r="J181" i="9"/>
  <c r="L181" i="9" s="1"/>
  <c r="J239" i="9"/>
  <c r="L239" i="9" s="1"/>
  <c r="E27" i="9"/>
  <c r="H27" i="9" s="1"/>
  <c r="E26" i="9"/>
  <c r="H26" i="9" s="1"/>
  <c r="E461" i="9"/>
  <c r="H461" i="9" s="1"/>
  <c r="D379" i="9"/>
  <c r="G379" i="9" s="1"/>
  <c r="E557" i="9"/>
  <c r="H557" i="9" s="1"/>
  <c r="E556" i="9"/>
  <c r="H556" i="9" s="1"/>
  <c r="C4" i="8"/>
  <c r="E5" i="9"/>
  <c r="H5" i="9" s="1"/>
  <c r="E4" i="9"/>
  <c r="H4" i="9" s="1"/>
  <c r="D5" i="9"/>
  <c r="G5" i="9" s="1"/>
  <c r="D4" i="9"/>
  <c r="G4" i="9" s="1"/>
  <c r="Y613" i="9"/>
  <c r="Z613" i="9"/>
  <c r="N43" i="9"/>
  <c r="P43" i="9" s="1"/>
  <c r="N42" i="9"/>
  <c r="P42" i="9" s="1"/>
  <c r="B9" i="8"/>
  <c r="N7" i="9"/>
  <c r="P7" i="9" s="1"/>
  <c r="A9" i="8"/>
  <c r="N6" i="9"/>
  <c r="P6" i="9" s="1"/>
  <c r="N556" i="9"/>
  <c r="P556" i="9" s="1"/>
  <c r="N26" i="9"/>
  <c r="P26" i="9" s="1"/>
  <c r="W54" i="5"/>
  <c r="Z34" i="5"/>
  <c r="A93" i="8" s="1"/>
  <c r="S27" i="9"/>
  <c r="V27" i="9" s="1"/>
  <c r="U233" i="5"/>
  <c r="A836" i="8"/>
  <c r="S558" i="9"/>
  <c r="V558" i="9" s="1"/>
  <c r="S559" i="9"/>
  <c r="V559" i="9" s="1"/>
  <c r="B862" i="8"/>
  <c r="R576" i="9"/>
  <c r="U576" i="9" s="1"/>
  <c r="R577" i="9"/>
  <c r="U577" i="9" s="1"/>
  <c r="A545" i="8"/>
  <c r="S364" i="9"/>
  <c r="V364" i="9" s="1"/>
  <c r="S365" i="9"/>
  <c r="V365" i="9" s="1"/>
  <c r="A534" i="8"/>
  <c r="B855" i="8"/>
  <c r="A551" i="8"/>
  <c r="S368" i="9"/>
  <c r="V368" i="9" s="1"/>
  <c r="S369" i="9"/>
  <c r="V369" i="9" s="1"/>
  <c r="B426" i="8"/>
  <c r="B739" i="8"/>
  <c r="R495" i="9"/>
  <c r="U495" i="9" s="1"/>
  <c r="R494" i="9"/>
  <c r="U494" i="9" s="1"/>
  <c r="B798" i="8"/>
  <c r="A23" i="8"/>
  <c r="S17" i="9"/>
  <c r="V17" i="9" s="1"/>
  <c r="S16" i="9"/>
  <c r="V16" i="9" s="1"/>
  <c r="B834" i="8"/>
  <c r="A78" i="8"/>
  <c r="B444" i="8"/>
  <c r="B864" i="8"/>
  <c r="B517" i="8"/>
  <c r="R346" i="9"/>
  <c r="U346" i="9" s="1"/>
  <c r="R347" i="9"/>
  <c r="U347" i="9" s="1"/>
  <c r="B687" i="8"/>
  <c r="A531" i="8"/>
  <c r="B192" i="8"/>
  <c r="A644" i="8"/>
  <c r="S431" i="9"/>
  <c r="V431" i="9" s="1"/>
  <c r="S430" i="9"/>
  <c r="V430" i="9" s="1"/>
  <c r="A231" i="8"/>
  <c r="A71" i="8"/>
  <c r="S48" i="9"/>
  <c r="V48" i="9" s="1"/>
  <c r="S49" i="9"/>
  <c r="V49" i="9" s="1"/>
  <c r="A680" i="8"/>
  <c r="S454" i="9"/>
  <c r="V454" i="9" s="1"/>
  <c r="S455" i="9"/>
  <c r="V455" i="9" s="1"/>
  <c r="A822" i="8"/>
  <c r="B771" i="8"/>
  <c r="B297" i="8"/>
  <c r="B108" i="8"/>
  <c r="B106" i="8"/>
  <c r="R72" i="9"/>
  <c r="U72" i="9" s="1"/>
  <c r="R73" i="9"/>
  <c r="U73" i="9" s="1"/>
  <c r="B61" i="8"/>
  <c r="R43" i="9"/>
  <c r="U43" i="9" s="1"/>
  <c r="R42" i="9"/>
  <c r="U42" i="9" s="1"/>
  <c r="B186" i="8"/>
  <c r="A24" i="8"/>
  <c r="A798" i="8"/>
  <c r="B76" i="8"/>
  <c r="R53" i="9"/>
  <c r="U53" i="9" s="1"/>
  <c r="R52" i="9"/>
  <c r="U52" i="9" s="1"/>
  <c r="B442" i="8"/>
  <c r="R296" i="9"/>
  <c r="U296" i="9" s="1"/>
  <c r="R297" i="9"/>
  <c r="U297" i="9" s="1"/>
  <c r="S26" i="9"/>
  <c r="V26" i="9" s="1"/>
  <c r="Y621" i="9"/>
  <c r="Z621" i="9"/>
  <c r="Z620" i="9"/>
  <c r="Y620" i="9"/>
  <c r="A770" i="8"/>
  <c r="S514" i="9"/>
  <c r="V514" i="9" s="1"/>
  <c r="S515" i="9"/>
  <c r="V515" i="9" s="1"/>
  <c r="A297" i="8"/>
  <c r="A186" i="8"/>
  <c r="A77" i="8"/>
  <c r="S53" i="9"/>
  <c r="V53" i="9" s="1"/>
  <c r="S52" i="9"/>
  <c r="V52" i="9" s="1"/>
  <c r="A444" i="8"/>
  <c r="B546" i="8"/>
  <c r="A686" i="8"/>
  <c r="S459" i="9"/>
  <c r="V459" i="9" s="1"/>
  <c r="S458" i="9"/>
  <c r="V458" i="9" s="1"/>
  <c r="B534" i="8"/>
  <c r="B681" i="8"/>
  <c r="A552" i="8"/>
  <c r="B876" i="8"/>
  <c r="B736" i="8"/>
  <c r="R493" i="9"/>
  <c r="U493" i="9" s="1"/>
  <c r="R492" i="9"/>
  <c r="U492" i="9" s="1"/>
  <c r="A827" i="8"/>
  <c r="S552" i="9"/>
  <c r="V552" i="9" s="1"/>
  <c r="S553" i="9"/>
  <c r="V553" i="9" s="1"/>
  <c r="B769" i="8"/>
  <c r="R515" i="9"/>
  <c r="U515" i="9" s="1"/>
  <c r="R514" i="9"/>
  <c r="U514" i="9" s="1"/>
  <c r="B37" i="8"/>
  <c r="R26" i="9"/>
  <c r="U26" i="9" s="1"/>
  <c r="R27" i="9"/>
  <c r="U27" i="9" s="1"/>
  <c r="B90" i="8"/>
  <c r="B835" i="8"/>
  <c r="R559" i="9"/>
  <c r="U559" i="9" s="1"/>
  <c r="R558" i="9"/>
  <c r="U558" i="9" s="1"/>
  <c r="B837" i="8"/>
  <c r="A863" i="8"/>
  <c r="S576" i="9"/>
  <c r="V576" i="9" s="1"/>
  <c r="S577" i="9"/>
  <c r="V577" i="9" s="1"/>
  <c r="A864" i="8"/>
  <c r="B544" i="8"/>
  <c r="R364" i="9"/>
  <c r="U364" i="9" s="1"/>
  <c r="R365" i="9"/>
  <c r="U365" i="9" s="1"/>
  <c r="A687" i="8"/>
  <c r="B531" i="8"/>
  <c r="A191" i="8"/>
  <c r="S129" i="9"/>
  <c r="V129" i="9" s="1"/>
  <c r="S128" i="9"/>
  <c r="V128" i="9" s="1"/>
  <c r="B643" i="8"/>
  <c r="R431" i="9"/>
  <c r="U431" i="9" s="1"/>
  <c r="R430" i="9"/>
  <c r="U430" i="9" s="1"/>
  <c r="B645" i="8"/>
  <c r="A230" i="8"/>
  <c r="S155" i="9"/>
  <c r="V155" i="9" s="1"/>
  <c r="S154" i="9"/>
  <c r="V154" i="9" s="1"/>
  <c r="A533" i="8"/>
  <c r="S356" i="9"/>
  <c r="V356" i="9" s="1"/>
  <c r="S357" i="9"/>
  <c r="V357" i="9" s="1"/>
  <c r="A72" i="8"/>
  <c r="A855" i="8"/>
  <c r="A509" i="8"/>
  <c r="S340" i="9"/>
  <c r="V340" i="9" s="1"/>
  <c r="S341" i="9"/>
  <c r="V341" i="9" s="1"/>
  <c r="A510" i="8"/>
  <c r="A681" i="8"/>
  <c r="B679" i="8"/>
  <c r="R454" i="9"/>
  <c r="U454" i="9" s="1"/>
  <c r="R455" i="9"/>
  <c r="U455" i="9" s="1"/>
  <c r="A875" i="8"/>
  <c r="S584" i="9"/>
  <c r="V584" i="9" s="1"/>
  <c r="S585" i="9"/>
  <c r="V585" i="9" s="1"/>
  <c r="A876" i="8"/>
  <c r="A447" i="8"/>
  <c r="A446" i="8"/>
  <c r="S299" i="9"/>
  <c r="V299" i="9" s="1"/>
  <c r="S298" i="9"/>
  <c r="V298" i="9" s="1"/>
  <c r="B828" i="8"/>
  <c r="A426" i="8"/>
  <c r="A741" i="8"/>
  <c r="B295" i="8"/>
  <c r="R199" i="9"/>
  <c r="U199" i="9" s="1"/>
  <c r="R198" i="9"/>
  <c r="U198" i="9" s="1"/>
  <c r="S532" i="9"/>
  <c r="V532" i="9" s="1"/>
  <c r="S533" i="9"/>
  <c r="V533" i="9" s="1"/>
  <c r="A185" i="8"/>
  <c r="S124" i="9"/>
  <c r="V124" i="9" s="1"/>
  <c r="S125" i="9"/>
  <c r="V125" i="9" s="1"/>
  <c r="B78" i="8"/>
  <c r="A443" i="8"/>
  <c r="S297" i="9"/>
  <c r="V297" i="9" s="1"/>
  <c r="S296" i="9"/>
  <c r="V296" i="9" s="1"/>
  <c r="B88" i="8"/>
  <c r="R60" i="9"/>
  <c r="U60" i="9" s="1"/>
  <c r="R61" i="9"/>
  <c r="U61" i="9" s="1"/>
  <c r="A89" i="8"/>
  <c r="S60" i="9"/>
  <c r="V60" i="9" s="1"/>
  <c r="S61" i="9"/>
  <c r="V61" i="9" s="1"/>
  <c r="B880" i="8"/>
  <c r="R588" i="9"/>
  <c r="U588" i="9" s="1"/>
  <c r="R589" i="9"/>
  <c r="U589" i="9" s="1"/>
  <c r="Y623" i="9"/>
  <c r="Z623" i="9"/>
  <c r="Z622" i="9"/>
  <c r="Y622" i="9"/>
  <c r="S557" i="9"/>
  <c r="V557" i="9" s="1"/>
  <c r="B508" i="8"/>
  <c r="R340" i="9"/>
  <c r="U340" i="9" s="1"/>
  <c r="R341" i="9"/>
  <c r="U341" i="9" s="1"/>
  <c r="B550" i="8"/>
  <c r="R368" i="9"/>
  <c r="U368" i="9" s="1"/>
  <c r="R369" i="9"/>
  <c r="U369" i="9" s="1"/>
  <c r="B738" i="8"/>
  <c r="B445" i="8"/>
  <c r="R298" i="9"/>
  <c r="U298" i="9" s="1"/>
  <c r="R299" i="9"/>
  <c r="U299" i="9" s="1"/>
  <c r="A425" i="8"/>
  <c r="S284" i="9"/>
  <c r="V284" i="9" s="1"/>
  <c r="S285" i="9"/>
  <c r="V285" i="9" s="1"/>
  <c r="B741" i="8"/>
  <c r="A107" i="8"/>
  <c r="S72" i="9"/>
  <c r="V72" i="9" s="1"/>
  <c r="S73" i="9"/>
  <c r="V73" i="9" s="1"/>
  <c r="B832" i="8"/>
  <c r="R556" i="9"/>
  <c r="U556" i="9" s="1"/>
  <c r="R557" i="9"/>
  <c r="U557" i="9" s="1"/>
  <c r="A882" i="8"/>
  <c r="A881" i="8"/>
  <c r="S588" i="9"/>
  <c r="V588" i="9" s="1"/>
  <c r="S589" i="9"/>
  <c r="V589" i="9" s="1"/>
  <c r="B820" i="8"/>
  <c r="R548" i="9"/>
  <c r="U548" i="9" s="1"/>
  <c r="R549" i="9"/>
  <c r="U549" i="9" s="1"/>
  <c r="Z617" i="9"/>
  <c r="Y616" i="9"/>
  <c r="Y617" i="9"/>
  <c r="Z616" i="9"/>
  <c r="S556" i="9"/>
  <c r="V556" i="9" s="1"/>
  <c r="A837" i="8"/>
  <c r="B519" i="8"/>
  <c r="A519" i="8"/>
  <c r="A530" i="8"/>
  <c r="S354" i="9"/>
  <c r="V354" i="9" s="1"/>
  <c r="S355" i="9"/>
  <c r="V355" i="9" s="1"/>
  <c r="B190" i="8"/>
  <c r="R128" i="9"/>
  <c r="U128" i="9" s="1"/>
  <c r="R129" i="9"/>
  <c r="U129" i="9" s="1"/>
  <c r="B231" i="8"/>
  <c r="B853" i="8"/>
  <c r="R570" i="9"/>
  <c r="U570" i="9" s="1"/>
  <c r="R571" i="9"/>
  <c r="U571" i="9" s="1"/>
  <c r="A738" i="8"/>
  <c r="A546" i="8"/>
  <c r="A518" i="8"/>
  <c r="S347" i="9"/>
  <c r="V347" i="9" s="1"/>
  <c r="S346" i="9"/>
  <c r="V346" i="9" s="1"/>
  <c r="B685" i="8"/>
  <c r="R458" i="9"/>
  <c r="U458" i="9" s="1"/>
  <c r="R459" i="9"/>
  <c r="U459" i="9" s="1"/>
  <c r="B529" i="8"/>
  <c r="R355" i="9"/>
  <c r="U355" i="9" s="1"/>
  <c r="R354" i="9"/>
  <c r="U354" i="9" s="1"/>
  <c r="A192" i="8"/>
  <c r="A645" i="8"/>
  <c r="B229" i="8"/>
  <c r="R154" i="9"/>
  <c r="U154" i="9" s="1"/>
  <c r="R155" i="9"/>
  <c r="U155" i="9" s="1"/>
  <c r="B532" i="8"/>
  <c r="R356" i="9"/>
  <c r="U356" i="9" s="1"/>
  <c r="R357" i="9"/>
  <c r="U357" i="9" s="1"/>
  <c r="B72" i="8"/>
  <c r="B70" i="8"/>
  <c r="R48" i="9"/>
  <c r="U48" i="9" s="1"/>
  <c r="R49" i="9"/>
  <c r="U49" i="9" s="1"/>
  <c r="A854" i="8"/>
  <c r="S571" i="9"/>
  <c r="V571" i="9" s="1"/>
  <c r="S570" i="9"/>
  <c r="V570" i="9" s="1"/>
  <c r="B510" i="8"/>
  <c r="B552" i="8"/>
  <c r="B874" i="8"/>
  <c r="R584" i="9"/>
  <c r="U584" i="9" s="1"/>
  <c r="R585" i="9"/>
  <c r="U585" i="9" s="1"/>
  <c r="A737" i="8"/>
  <c r="S492" i="9"/>
  <c r="V492" i="9" s="1"/>
  <c r="S493" i="9"/>
  <c r="V493" i="9" s="1"/>
  <c r="A821" i="8"/>
  <c r="S548" i="9"/>
  <c r="V548" i="9" s="1"/>
  <c r="S549" i="9"/>
  <c r="V549" i="9" s="1"/>
  <c r="B447" i="8"/>
  <c r="B826" i="8"/>
  <c r="R553" i="9"/>
  <c r="U553" i="9" s="1"/>
  <c r="R552" i="9"/>
  <c r="U552" i="9" s="1"/>
  <c r="A828" i="8"/>
  <c r="B424" i="8"/>
  <c r="R284" i="9"/>
  <c r="U284" i="9" s="1"/>
  <c r="R285" i="9"/>
  <c r="U285" i="9" s="1"/>
  <c r="A771" i="8"/>
  <c r="A740" i="8"/>
  <c r="S495" i="9"/>
  <c r="V495" i="9" s="1"/>
  <c r="S494" i="9"/>
  <c r="V494" i="9" s="1"/>
  <c r="B39" i="8"/>
  <c r="A296" i="8"/>
  <c r="S198" i="9"/>
  <c r="V198" i="9" s="1"/>
  <c r="S199" i="9"/>
  <c r="V199" i="9" s="1"/>
  <c r="A108" i="8"/>
  <c r="A62" i="8"/>
  <c r="S43" i="9"/>
  <c r="V43" i="9" s="1"/>
  <c r="S42" i="9"/>
  <c r="V42" i="9" s="1"/>
  <c r="B184" i="8"/>
  <c r="R124" i="9"/>
  <c r="U124" i="9" s="1"/>
  <c r="R125" i="9"/>
  <c r="U125" i="9" s="1"/>
  <c r="B22" i="8"/>
  <c r="R16" i="9"/>
  <c r="U16" i="9" s="1"/>
  <c r="R17" i="9"/>
  <c r="U17" i="9" s="1"/>
  <c r="B796" i="8"/>
  <c r="R532" i="9"/>
  <c r="U532" i="9" s="1"/>
  <c r="R533" i="9"/>
  <c r="U533" i="9" s="1"/>
  <c r="A90" i="8"/>
  <c r="B882" i="8"/>
  <c r="B822" i="8"/>
  <c r="Z624" i="9"/>
  <c r="Y625" i="9"/>
  <c r="Y624" i="9"/>
  <c r="Z625" i="9"/>
  <c r="Y614" i="9"/>
  <c r="Z614" i="9"/>
  <c r="Z615" i="9"/>
  <c r="Y615" i="9"/>
  <c r="A63" i="8"/>
  <c r="X269" i="5"/>
  <c r="A797" i="8"/>
  <c r="AB24" i="5"/>
  <c r="B63" i="8"/>
  <c r="A834" i="8"/>
  <c r="A39" i="8"/>
  <c r="X16" i="5"/>
  <c r="C38" i="8"/>
  <c r="Z18" i="5"/>
  <c r="Y240" i="5"/>
  <c r="U240" i="5"/>
  <c r="Z240" i="5"/>
  <c r="V240" i="5"/>
  <c r="AA240" i="5"/>
  <c r="Y254" i="5"/>
  <c r="Z254" i="5"/>
  <c r="V254" i="5"/>
  <c r="AA254" i="5"/>
  <c r="W254" i="5"/>
  <c r="Z284" i="5"/>
  <c r="Y248" i="5"/>
  <c r="V248" i="5"/>
  <c r="AA248" i="5"/>
  <c r="Z287" i="5"/>
  <c r="AA287" i="5"/>
  <c r="V287" i="5"/>
  <c r="Z216" i="5"/>
  <c r="V216" i="5"/>
  <c r="W135" i="5"/>
  <c r="U135" i="5"/>
  <c r="V70" i="5"/>
  <c r="W113" i="5"/>
  <c r="AA113" i="5"/>
  <c r="AA107" i="5"/>
  <c r="W107" i="5"/>
  <c r="Y107" i="5"/>
  <c r="V41" i="5"/>
  <c r="AA41" i="5"/>
  <c r="Z99" i="5"/>
  <c r="Y99" i="5"/>
  <c r="U14" i="5"/>
  <c r="U264" i="5"/>
  <c r="U168" i="5"/>
  <c r="Z168" i="5"/>
  <c r="J330" i="9" s="1"/>
  <c r="L330" i="9" s="1"/>
  <c r="V168" i="5"/>
  <c r="AA168" i="5"/>
  <c r="W168" i="5"/>
  <c r="Y168" i="5"/>
  <c r="Z121" i="5"/>
  <c r="Z208" i="5"/>
  <c r="AA304" i="5"/>
  <c r="J603" i="9" s="1"/>
  <c r="L603" i="9" s="1"/>
  <c r="Y304" i="5"/>
  <c r="AA22" i="5"/>
  <c r="J39" i="9" s="1"/>
  <c r="L39" i="9" s="1"/>
  <c r="U82" i="5"/>
  <c r="W79" i="5"/>
  <c r="W59" i="5"/>
  <c r="V59" i="5"/>
  <c r="AA59" i="5"/>
  <c r="Z17" i="5"/>
  <c r="W72" i="5"/>
  <c r="Z188" i="5"/>
  <c r="Y156" i="5"/>
  <c r="V9" i="5"/>
  <c r="AA9" i="5"/>
  <c r="Z60" i="5"/>
  <c r="J114" i="9" s="1"/>
  <c r="L114" i="9" s="1"/>
  <c r="Z223" i="5"/>
  <c r="V223" i="5"/>
  <c r="AA280" i="5"/>
  <c r="W280" i="5"/>
  <c r="Y117" i="5"/>
  <c r="U117" i="5"/>
  <c r="AA117" i="5"/>
  <c r="U105" i="5"/>
  <c r="AA105" i="5"/>
  <c r="W171" i="5"/>
  <c r="U171" i="5"/>
  <c r="Y266" i="5"/>
  <c r="W20" i="5"/>
  <c r="Y20" i="5"/>
  <c r="V20" i="5"/>
  <c r="AA20" i="5"/>
  <c r="Z20" i="5"/>
  <c r="AA292" i="5"/>
  <c r="U292" i="5"/>
  <c r="V219" i="5"/>
  <c r="Y219" i="5"/>
  <c r="W36" i="5"/>
  <c r="V25" i="5"/>
  <c r="Z25" i="5"/>
  <c r="W235" i="5"/>
  <c r="Z164" i="5"/>
  <c r="V234" i="5"/>
  <c r="V244" i="5"/>
  <c r="W263" i="5"/>
  <c r="V55" i="5"/>
  <c r="Y44" i="5"/>
  <c r="W37" i="5"/>
  <c r="W255" i="5"/>
  <c r="AA255" i="5"/>
  <c r="Z42" i="5"/>
  <c r="W42" i="5"/>
  <c r="U75" i="5"/>
  <c r="W75" i="5"/>
  <c r="U30" i="5"/>
  <c r="Z30" i="5"/>
  <c r="AA30" i="5"/>
  <c r="Y220" i="5"/>
  <c r="U220" i="5"/>
  <c r="Z220" i="5"/>
  <c r="V220" i="5"/>
  <c r="AA220" i="5"/>
  <c r="V251" i="5"/>
  <c r="U10" i="5"/>
  <c r="V199" i="5"/>
  <c r="W62" i="5"/>
  <c r="V62" i="5"/>
  <c r="W271" i="5"/>
  <c r="V68" i="5"/>
  <c r="W210" i="5"/>
  <c r="AA278" i="5"/>
  <c r="Y212" i="5"/>
  <c r="Z212" i="5"/>
  <c r="AA236" i="5"/>
  <c r="W259" i="5"/>
  <c r="U259" i="5"/>
  <c r="V13" i="5"/>
  <c r="AA13" i="5"/>
  <c r="Z13" i="5"/>
  <c r="Z200" i="5"/>
  <c r="W200" i="5"/>
  <c r="U211" i="5"/>
  <c r="V211" i="5"/>
  <c r="AA211" i="5"/>
  <c r="Y90" i="5"/>
  <c r="Y274" i="5"/>
  <c r="Z274" i="5"/>
  <c r="V274" i="5"/>
  <c r="U66" i="5"/>
  <c r="U45" i="5"/>
  <c r="Y123" i="5"/>
  <c r="W165" i="5"/>
  <c r="U207" i="5"/>
  <c r="U114" i="5"/>
  <c r="W217" i="5"/>
  <c r="AA191" i="5"/>
  <c r="W191" i="5"/>
  <c r="U224" i="5"/>
  <c r="AA224" i="5"/>
  <c r="AA214" i="5"/>
  <c r="Y214" i="5"/>
  <c r="V21" i="5"/>
  <c r="Z100" i="5"/>
  <c r="V100" i="5"/>
  <c r="U116" i="5"/>
  <c r="V116" i="5"/>
  <c r="AA116" i="5"/>
  <c r="V267" i="5"/>
  <c r="V92" i="5"/>
  <c r="U129" i="5"/>
  <c r="Z129" i="5"/>
  <c r="AA125" i="5"/>
  <c r="V136" i="5"/>
  <c r="W290" i="5"/>
  <c r="W101" i="5"/>
  <c r="U101" i="5"/>
  <c r="V101" i="5"/>
  <c r="AA101" i="5"/>
  <c r="V128" i="5"/>
  <c r="Z120" i="5"/>
  <c r="AA120" i="5"/>
  <c r="V299" i="5"/>
  <c r="U148" i="5"/>
  <c r="Z148" i="5"/>
  <c r="W148" i="5"/>
  <c r="V144" i="5"/>
  <c r="AA144" i="5"/>
  <c r="W144" i="5"/>
  <c r="V49" i="5"/>
  <c r="W49" i="5"/>
  <c r="W276" i="5"/>
  <c r="Z276" i="5"/>
  <c r="U115" i="5"/>
  <c r="Z115" i="5"/>
  <c r="V115" i="5"/>
  <c r="AA115" i="5"/>
  <c r="W115" i="5"/>
  <c r="Y115" i="5"/>
  <c r="Y226" i="5"/>
  <c r="Y307" i="5"/>
  <c r="U307" i="5"/>
  <c r="AA307" i="5"/>
  <c r="Y63" i="5"/>
  <c r="V63" i="5"/>
  <c r="W109" i="5"/>
  <c r="W138" i="5"/>
  <c r="U15" i="5"/>
  <c r="W58" i="5"/>
  <c r="Z132" i="5"/>
  <c r="W132" i="5"/>
  <c r="W12" i="5"/>
  <c r="Y12" i="5"/>
  <c r="Z262" i="5"/>
  <c r="W262" i="5"/>
  <c r="U303" i="5"/>
  <c r="AB297" i="5"/>
  <c r="X297" i="5"/>
  <c r="T297" i="5"/>
  <c r="X33" i="5"/>
  <c r="T33" i="5"/>
  <c r="AB33" i="5"/>
  <c r="X151" i="5"/>
  <c r="T151" i="5"/>
  <c r="AB151" i="5"/>
  <c r="X281" i="5"/>
  <c r="T24" i="5"/>
  <c r="T6" i="5"/>
  <c r="R7" i="9"/>
  <c r="U7" i="9" s="1"/>
  <c r="R6" i="9"/>
  <c r="U6" i="9" s="1"/>
  <c r="S6" i="9"/>
  <c r="V6" i="9" s="1"/>
  <c r="S7" i="9"/>
  <c r="V7" i="9" s="1"/>
  <c r="AB6" i="5"/>
  <c r="X6" i="5"/>
  <c r="T29" i="5"/>
  <c r="X29" i="5"/>
  <c r="AB29" i="5"/>
  <c r="AB16" i="5"/>
  <c r="T269" i="5"/>
  <c r="AB281" i="5"/>
  <c r="T11" i="5"/>
  <c r="X24" i="5"/>
  <c r="X65" i="5"/>
  <c r="AB65" i="5"/>
  <c r="AB11" i="5"/>
  <c r="T281" i="5"/>
  <c r="AB269" i="5"/>
  <c r="T65" i="5"/>
  <c r="X11" i="5"/>
  <c r="X102" i="5"/>
  <c r="AB102" i="5"/>
  <c r="AB39" i="5"/>
  <c r="T102" i="5"/>
  <c r="T39" i="5"/>
  <c r="T16" i="5"/>
  <c r="X39" i="5"/>
  <c r="N4" i="9"/>
  <c r="P4" i="9" s="1"/>
  <c r="A6" i="8"/>
  <c r="AB5" i="5"/>
  <c r="B4" i="8"/>
  <c r="R5" i="9"/>
  <c r="U5" i="9" s="1"/>
  <c r="T5" i="5"/>
  <c r="R4" i="9"/>
  <c r="U4" i="9" s="1"/>
  <c r="X250" i="5"/>
  <c r="C5" i="8"/>
  <c r="X5" i="5"/>
  <c r="AB250" i="5"/>
  <c r="B6" i="8"/>
  <c r="N5" i="9"/>
  <c r="P5" i="9" s="1"/>
  <c r="S4" i="9"/>
  <c r="V4" i="9" s="1"/>
  <c r="A5" i="8"/>
  <c r="S5" i="9"/>
  <c r="V5" i="9" s="1"/>
  <c r="T250" i="5"/>
  <c r="T282" i="5"/>
  <c r="T176" i="5"/>
  <c r="AB180" i="5"/>
  <c r="T218" i="5"/>
  <c r="X80" i="5"/>
  <c r="T27" i="5"/>
  <c r="AB288" i="5"/>
  <c r="T230" i="5"/>
  <c r="AB295" i="5"/>
  <c r="X249" i="5"/>
  <c r="X279" i="5"/>
  <c r="AB145" i="5"/>
  <c r="X260" i="5"/>
  <c r="X291" i="5"/>
  <c r="AB185" i="5"/>
  <c r="X176" i="5"/>
  <c r="AB232" i="5"/>
  <c r="X180" i="5"/>
  <c r="AB67" i="5"/>
  <c r="X67" i="5"/>
  <c r="X218" i="5"/>
  <c r="T80" i="5"/>
  <c r="AB181" i="5"/>
  <c r="T288" i="5"/>
  <c r="X173" i="5"/>
  <c r="T187" i="5"/>
  <c r="T295" i="5"/>
  <c r="T249" i="5"/>
  <c r="AB277" i="5"/>
  <c r="X152" i="5"/>
  <c r="T279" i="5"/>
  <c r="X282" i="5"/>
  <c r="AB282" i="5"/>
  <c r="X185" i="5"/>
  <c r="AB176" i="5"/>
  <c r="AB218" i="5"/>
  <c r="T181" i="5"/>
  <c r="AB27" i="5"/>
  <c r="X230" i="5"/>
  <c r="X187" i="5"/>
  <c r="T277" i="5"/>
  <c r="AB152" i="5"/>
  <c r="AB279" i="5"/>
  <c r="T145" i="5"/>
  <c r="AB260" i="5"/>
  <c r="AB291" i="5"/>
  <c r="T291" i="5"/>
  <c r="T185" i="5"/>
  <c r="X232" i="5"/>
  <c r="T232" i="5"/>
  <c r="T180" i="5"/>
  <c r="T67" i="5"/>
  <c r="AB80" i="5"/>
  <c r="X181" i="5"/>
  <c r="X27" i="5"/>
  <c r="X288" i="5"/>
  <c r="T173" i="5"/>
  <c r="AB173" i="5"/>
  <c r="AB230" i="5"/>
  <c r="AB187" i="5"/>
  <c r="X295" i="5"/>
  <c r="AB249" i="5"/>
  <c r="X277" i="5"/>
  <c r="T152" i="5"/>
  <c r="X145" i="5"/>
  <c r="T260" i="5"/>
  <c r="T294" i="5" l="1"/>
  <c r="T302" i="5"/>
  <c r="S615" i="10"/>
  <c r="R620" i="10"/>
  <c r="AK620" i="9"/>
  <c r="T625" i="10"/>
  <c r="AE618" i="10" a="1"/>
  <c r="AJ618" i="10" a="1"/>
  <c r="S623" i="10"/>
  <c r="AH618" i="10" a="1"/>
  <c r="AI618" i="10" a="1"/>
  <c r="AG618" i="10" a="1"/>
  <c r="AF618" i="10" a="1"/>
  <c r="R16" i="10" a="1"/>
  <c r="V16" i="10" a="1"/>
  <c r="AA16" i="10" a="1"/>
  <c r="Q16" i="10" a="1"/>
  <c r="U16" i="10" a="1"/>
  <c r="Z16" i="10" a="1"/>
  <c r="T16" i="10" a="1"/>
  <c r="Y16" i="10" a="1"/>
  <c r="AC16" i="10" a="1"/>
  <c r="AB16" i="10" a="1"/>
  <c r="X16" i="10" a="1"/>
  <c r="S16" i="10" a="1"/>
  <c r="T356" i="10" a="1"/>
  <c r="Y356" i="10" a="1"/>
  <c r="AC356" i="10" a="1"/>
  <c r="S356" i="10" a="1"/>
  <c r="X356" i="10" a="1"/>
  <c r="AB356" i="10" a="1"/>
  <c r="Q356" i="10" a="1"/>
  <c r="U356" i="10" a="1"/>
  <c r="Z356" i="10" a="1"/>
  <c r="AA356" i="10" a="1"/>
  <c r="V356" i="10" a="1"/>
  <c r="R356" i="10" a="1"/>
  <c r="T494" i="10" a="1"/>
  <c r="Y494" i="10" a="1"/>
  <c r="AC494" i="10" a="1"/>
  <c r="S494" i="10" a="1"/>
  <c r="X494" i="10" a="1"/>
  <c r="AB494" i="10" a="1"/>
  <c r="R494" i="10" a="1"/>
  <c r="V494" i="10" a="1"/>
  <c r="AA494" i="10" a="1"/>
  <c r="Z494" i="10" a="1"/>
  <c r="U494" i="10" a="1"/>
  <c r="Q494" i="10" a="1"/>
  <c r="Q42" i="10" a="1"/>
  <c r="U42" i="10" a="1"/>
  <c r="Z42" i="10" a="1"/>
  <c r="S42" i="10" a="1"/>
  <c r="X42" i="10" a="1"/>
  <c r="AB42" i="10" a="1"/>
  <c r="R42" i="10" a="1"/>
  <c r="AA42" i="10" a="1"/>
  <c r="Y42" i="10" a="1"/>
  <c r="T42" i="10" a="1"/>
  <c r="AC42" i="10" a="1"/>
  <c r="V42" i="10" a="1"/>
  <c r="V615" i="10"/>
  <c r="V614" i="10"/>
  <c r="V623" i="10"/>
  <c r="V622" i="10"/>
  <c r="V620" i="10"/>
  <c r="V621" i="10"/>
  <c r="AA615" i="10"/>
  <c r="AA614" i="10"/>
  <c r="AA625" i="10"/>
  <c r="AA624" i="10"/>
  <c r="Y621" i="10"/>
  <c r="Y620" i="10"/>
  <c r="AC624" i="10"/>
  <c r="AC625" i="10"/>
  <c r="T622" i="10"/>
  <c r="T623" i="10"/>
  <c r="X619" i="10"/>
  <c r="X618" i="10"/>
  <c r="AC619" i="10"/>
  <c r="AC618" i="10"/>
  <c r="U618" i="10"/>
  <c r="U619" i="10"/>
  <c r="Q621" i="10"/>
  <c r="Q620" i="10"/>
  <c r="Y614" i="10"/>
  <c r="Y615" i="10"/>
  <c r="R625" i="10"/>
  <c r="R624" i="10"/>
  <c r="Y613" i="10"/>
  <c r="Y612" i="10"/>
  <c r="X612" i="10"/>
  <c r="X613" i="10"/>
  <c r="Q613" i="10"/>
  <c r="Q612" i="10"/>
  <c r="R548" i="10" a="1"/>
  <c r="V548" i="10" a="1"/>
  <c r="AA548" i="10" a="1"/>
  <c r="T548" i="10" a="1"/>
  <c r="Q548" i="10" a="1"/>
  <c r="U548" i="10" a="1"/>
  <c r="Z548" i="10" a="1"/>
  <c r="S548" i="10" a="1"/>
  <c r="X548" i="10" a="1"/>
  <c r="AB548" i="10" a="1"/>
  <c r="Y548" i="10" a="1"/>
  <c r="AC548" i="10" a="1"/>
  <c r="R514" i="10" a="1"/>
  <c r="V514" i="10" a="1"/>
  <c r="AA514" i="10" a="1"/>
  <c r="Q514" i="10" a="1"/>
  <c r="U514" i="10" a="1"/>
  <c r="Z514" i="10" a="1"/>
  <c r="T514" i="10" a="1"/>
  <c r="Y514" i="10" a="1"/>
  <c r="AC514" i="10" a="1"/>
  <c r="AB514" i="10" a="1"/>
  <c r="X514" i="10" a="1"/>
  <c r="S514" i="10" a="1"/>
  <c r="AC614" i="10"/>
  <c r="AC615" i="10"/>
  <c r="AC622" i="10"/>
  <c r="AC623" i="10"/>
  <c r="Z621" i="10"/>
  <c r="Z620" i="10"/>
  <c r="Q615" i="10"/>
  <c r="Q614" i="10"/>
  <c r="X622" i="10"/>
  <c r="X623" i="10"/>
  <c r="AB614" i="10"/>
  <c r="AB615" i="10"/>
  <c r="Q624" i="10"/>
  <c r="Q625" i="10"/>
  <c r="Z623" i="10"/>
  <c r="Z622" i="10"/>
  <c r="AA618" i="10"/>
  <c r="AA619" i="10"/>
  <c r="Y619" i="10"/>
  <c r="Y618" i="10"/>
  <c r="Q618" i="10"/>
  <c r="Q619" i="10"/>
  <c r="X620" i="10"/>
  <c r="X621" i="10"/>
  <c r="Z615" i="10"/>
  <c r="Z614" i="10"/>
  <c r="R623" i="10"/>
  <c r="R622" i="10"/>
  <c r="AC613" i="10"/>
  <c r="AC612" i="10"/>
  <c r="S612" i="10"/>
  <c r="S613" i="10"/>
  <c r="AA612" i="10"/>
  <c r="AA613" i="10"/>
  <c r="S124" i="10" a="1"/>
  <c r="X124" i="10" a="1"/>
  <c r="AB124" i="10" a="1"/>
  <c r="R124" i="10" a="1"/>
  <c r="V124" i="10" a="1"/>
  <c r="AA124" i="10" a="1"/>
  <c r="Q124" i="10" a="1"/>
  <c r="U124" i="10" a="1"/>
  <c r="Z124" i="10" a="1"/>
  <c r="Y124" i="10" a="1"/>
  <c r="T124" i="10" a="1"/>
  <c r="AC124" i="10" a="1"/>
  <c r="T284" i="10" a="1"/>
  <c r="Y284" i="10" a="1"/>
  <c r="AC284" i="10" a="1"/>
  <c r="S284" i="10" a="1"/>
  <c r="X284" i="10" a="1"/>
  <c r="AB284" i="10" a="1"/>
  <c r="R284" i="10" a="1"/>
  <c r="V284" i="10" a="1"/>
  <c r="AA284" i="10" a="1"/>
  <c r="Q284" i="10" a="1"/>
  <c r="U284" i="10" a="1"/>
  <c r="Z284" i="10" a="1"/>
  <c r="S420" i="10" a="1"/>
  <c r="X420" i="10" a="1"/>
  <c r="AB420" i="10" a="1"/>
  <c r="R420" i="10" a="1"/>
  <c r="V420" i="10" a="1"/>
  <c r="AA420" i="10" a="1"/>
  <c r="Q420" i="10" a="1"/>
  <c r="U420" i="10" a="1"/>
  <c r="Z420" i="10" a="1"/>
  <c r="AC420" i="10" a="1"/>
  <c r="T420" i="10" a="1"/>
  <c r="Y420" i="10" a="1"/>
  <c r="U621" i="10"/>
  <c r="U620" i="10"/>
  <c r="X625" i="10"/>
  <c r="X624" i="10"/>
  <c r="T621" i="10"/>
  <c r="T620" i="10"/>
  <c r="Y624" i="10"/>
  <c r="Y625" i="10"/>
  <c r="AA623" i="10"/>
  <c r="AA622" i="10"/>
  <c r="AA620" i="10"/>
  <c r="AA621" i="10"/>
  <c r="T614" i="10"/>
  <c r="T615" i="10"/>
  <c r="V625" i="10"/>
  <c r="V624" i="10"/>
  <c r="AB619" i="10"/>
  <c r="AB618" i="10"/>
  <c r="V618" i="10"/>
  <c r="V619" i="10"/>
  <c r="T619" i="10"/>
  <c r="T618" i="10"/>
  <c r="AC621" i="10"/>
  <c r="AC620" i="10"/>
  <c r="S625" i="10"/>
  <c r="S624" i="10"/>
  <c r="Y622" i="10"/>
  <c r="Y623" i="10"/>
  <c r="T613" i="10"/>
  <c r="T612" i="10"/>
  <c r="Z613" i="10"/>
  <c r="Z612" i="10"/>
  <c r="V612" i="10"/>
  <c r="V613" i="10"/>
  <c r="T298" i="10" a="1"/>
  <c r="Y298" i="10" a="1"/>
  <c r="AC298" i="10" a="1"/>
  <c r="S298" i="10" a="1"/>
  <c r="X298" i="10" a="1"/>
  <c r="AB298" i="10" a="1"/>
  <c r="Q298" i="10" a="1"/>
  <c r="U298" i="10" a="1"/>
  <c r="Z298" i="10" a="1"/>
  <c r="AA298" i="10" a="1"/>
  <c r="R298" i="10" a="1"/>
  <c r="V298" i="10" a="1"/>
  <c r="T576" i="10" a="1"/>
  <c r="Y576" i="10" a="1"/>
  <c r="AC576" i="10" a="1"/>
  <c r="S576" i="10" a="1"/>
  <c r="X576" i="10" a="1"/>
  <c r="AB576" i="10" a="1"/>
  <c r="Q576" i="10" a="1"/>
  <c r="U576" i="10" a="1"/>
  <c r="Z576" i="10" a="1"/>
  <c r="AA576" i="10" a="1"/>
  <c r="V576" i="10" a="1"/>
  <c r="R576" i="10" a="1"/>
  <c r="AB620" i="10"/>
  <c r="AB621" i="10"/>
  <c r="Z624" i="10"/>
  <c r="Z625" i="10"/>
  <c r="X614" i="10"/>
  <c r="X615" i="10"/>
  <c r="AB625" i="10"/>
  <c r="AB624" i="10"/>
  <c r="Q623" i="10"/>
  <c r="Q622" i="10"/>
  <c r="S620" i="10"/>
  <c r="S621" i="10"/>
  <c r="U615" i="10"/>
  <c r="U614" i="10"/>
  <c r="AB622" i="10"/>
  <c r="AB623" i="10"/>
  <c r="S619" i="10"/>
  <c r="S618" i="10"/>
  <c r="R618" i="10"/>
  <c r="R619" i="10"/>
  <c r="Z618" i="10"/>
  <c r="Z619" i="10"/>
  <c r="R615" i="10"/>
  <c r="R614" i="10"/>
  <c r="U624" i="10"/>
  <c r="U625" i="10"/>
  <c r="U623" i="10"/>
  <c r="U622" i="10"/>
  <c r="AB612" i="10"/>
  <c r="AB613" i="10"/>
  <c r="U613" i="10"/>
  <c r="U612" i="10"/>
  <c r="R612" i="10"/>
  <c r="R613" i="10"/>
  <c r="B93" i="8"/>
  <c r="N63" i="9"/>
  <c r="P63" i="9" s="1"/>
  <c r="N239" i="9"/>
  <c r="P239" i="9" s="1"/>
  <c r="B369" i="8"/>
  <c r="N101" i="9"/>
  <c r="P101" i="9" s="1"/>
  <c r="N540" i="9"/>
  <c r="P540" i="9" s="1"/>
  <c r="T17" i="5"/>
  <c r="A40" i="8" s="1"/>
  <c r="AB17" i="5"/>
  <c r="C42" i="8" s="1"/>
  <c r="B762" i="8"/>
  <c r="A327" i="8"/>
  <c r="A348" i="8"/>
  <c r="N573" i="9"/>
  <c r="P573" i="9" s="1"/>
  <c r="N481" i="9"/>
  <c r="P481" i="9" s="1"/>
  <c r="AK622" i="9"/>
  <c r="AO622" i="9" s="1"/>
  <c r="AM622" i="10" s="1"/>
  <c r="R509" i="9"/>
  <c r="U509" i="9" s="1"/>
  <c r="X233" i="5"/>
  <c r="B689" i="8" s="1"/>
  <c r="N233" i="9"/>
  <c r="P233" i="9" s="1"/>
  <c r="B348" i="8"/>
  <c r="AB119" i="5"/>
  <c r="C348" i="8" s="1"/>
  <c r="B724" i="8"/>
  <c r="T245" i="5"/>
  <c r="A724" i="8" s="1"/>
  <c r="N57" i="9"/>
  <c r="P57" i="9" s="1"/>
  <c r="B84" i="8"/>
  <c r="T285" i="5"/>
  <c r="A844" i="8" s="1"/>
  <c r="AB48" i="5"/>
  <c r="C135" i="8" s="1"/>
  <c r="X68" i="5"/>
  <c r="B194" i="8" s="1"/>
  <c r="R101" i="9"/>
  <c r="U101" i="9" s="1"/>
  <c r="X154" i="5"/>
  <c r="B452" i="8" s="1"/>
  <c r="AB50" i="5"/>
  <c r="C141" i="8" s="1"/>
  <c r="B810" i="8"/>
  <c r="AB31" i="5"/>
  <c r="C84" i="8" s="1"/>
  <c r="T9" i="5"/>
  <c r="A16" i="8" s="1"/>
  <c r="A84" i="8"/>
  <c r="B270" i="8"/>
  <c r="B258" i="8"/>
  <c r="A12" i="8"/>
  <c r="N525" i="9"/>
  <c r="P525" i="9" s="1"/>
  <c r="AB298" i="5"/>
  <c r="C885" i="8" s="1"/>
  <c r="S56" i="9"/>
  <c r="V56" i="9" s="1"/>
  <c r="X126" i="5"/>
  <c r="B368" i="8" s="1"/>
  <c r="T119" i="5"/>
  <c r="A346" i="8" s="1"/>
  <c r="AK615" i="9"/>
  <c r="AO617" i="9" s="1"/>
  <c r="AM617" i="10" s="1"/>
  <c r="AK614" i="9"/>
  <c r="AO616" i="9" s="1"/>
  <c r="AM616" i="10" s="1"/>
  <c r="N215" i="9"/>
  <c r="P215" i="9" s="1"/>
  <c r="B321" i="8"/>
  <c r="AB110" i="5"/>
  <c r="C321" i="8" s="1"/>
  <c r="B801" i="8"/>
  <c r="R535" i="9"/>
  <c r="U535" i="9" s="1"/>
  <c r="R583" i="9"/>
  <c r="U583" i="9" s="1"/>
  <c r="X190" i="5"/>
  <c r="B560" i="8" s="1"/>
  <c r="X110" i="5"/>
  <c r="B320" i="8" s="1"/>
  <c r="X131" i="5"/>
  <c r="B383" i="8" s="1"/>
  <c r="X112" i="5"/>
  <c r="B326" i="8" s="1"/>
  <c r="T25" i="5"/>
  <c r="A64" i="8" s="1"/>
  <c r="T60" i="5"/>
  <c r="A169" i="8" s="1"/>
  <c r="T41" i="5"/>
  <c r="A112" i="8" s="1"/>
  <c r="R239" i="9"/>
  <c r="U239" i="9" s="1"/>
  <c r="AB52" i="5"/>
  <c r="C147" i="8" s="1"/>
  <c r="X174" i="5"/>
  <c r="B512" i="8" s="1"/>
  <c r="R161" i="9"/>
  <c r="U161" i="9" s="1"/>
  <c r="AB197" i="5"/>
  <c r="C582" i="8" s="1"/>
  <c r="T197" i="5"/>
  <c r="A580" i="8" s="1"/>
  <c r="T64" i="5"/>
  <c r="A181" i="8" s="1"/>
  <c r="AB130" i="5"/>
  <c r="C381" i="8" s="1"/>
  <c r="S525" i="9"/>
  <c r="V525" i="9" s="1"/>
  <c r="AK624" i="9"/>
  <c r="AB25" i="5"/>
  <c r="C66" i="8" s="1"/>
  <c r="AJ458" i="9" a="1"/>
  <c r="AJ458" i="9" s="1"/>
  <c r="AJ454" i="9" a="1"/>
  <c r="AJ454" i="9" s="1"/>
  <c r="X34" i="5"/>
  <c r="B92" i="8" s="1"/>
  <c r="AK298" i="9" a="1"/>
  <c r="AK299" i="9" s="1"/>
  <c r="AK576" i="9" a="1"/>
  <c r="AK577" i="9" s="1"/>
  <c r="AK124" i="9" a="1"/>
  <c r="AK124" i="9" s="1"/>
  <c r="C560" i="8"/>
  <c r="AJ124" i="9" a="1"/>
  <c r="AJ124" i="9" s="1"/>
  <c r="AJ48" i="9" a="1"/>
  <c r="AJ49" i="9" s="1"/>
  <c r="AJ356" i="9" a="1"/>
  <c r="AJ356" i="9" s="1"/>
  <c r="AJ298" i="9" a="1"/>
  <c r="AJ298" i="9" s="1"/>
  <c r="AJ368" i="9" a="1"/>
  <c r="AJ369" i="9" s="1"/>
  <c r="AJ588" i="9" a="1"/>
  <c r="AJ588" i="9" s="1"/>
  <c r="AJ364" i="9" a="1"/>
  <c r="AJ365" i="9" s="1"/>
  <c r="AJ558" i="9" a="1"/>
  <c r="AJ558" i="9" s="1"/>
  <c r="AJ346" i="9" a="1"/>
  <c r="AJ346" i="9" s="1"/>
  <c r="AK16" i="9" a="1"/>
  <c r="AK16" i="9" s="1"/>
  <c r="AK494" i="9" a="1"/>
  <c r="AK495" i="9" s="1"/>
  <c r="AK42" i="9" a="1"/>
  <c r="AK613" i="9"/>
  <c r="AK612" i="9"/>
  <c r="AJ16" i="9" a="1"/>
  <c r="AJ570" i="9" a="1"/>
  <c r="AJ128" i="9" a="1"/>
  <c r="AJ548" i="9" a="1"/>
  <c r="AJ26" i="9" a="1"/>
  <c r="AJ296" i="9" a="1"/>
  <c r="AJ494" i="9" a="1"/>
  <c r="AK514" i="9" a="1"/>
  <c r="AK356" i="9" a="1"/>
  <c r="AK420" i="9" a="1"/>
  <c r="AK619" i="9"/>
  <c r="AO619" i="9" s="1"/>
  <c r="AM619" i="10" s="1"/>
  <c r="AK618" i="9"/>
  <c r="AO618" i="9" s="1"/>
  <c r="AM618" i="10" s="1"/>
  <c r="AJ532" i="9" a="1"/>
  <c r="AJ584" i="9" a="1"/>
  <c r="AJ556" i="9" a="1"/>
  <c r="AJ60" i="9" a="1"/>
  <c r="AJ198" i="9" a="1"/>
  <c r="AJ42" i="9" a="1"/>
  <c r="AJ72" i="9" a="1"/>
  <c r="AJ576" i="9" a="1"/>
  <c r="AK548" i="9" a="1"/>
  <c r="AK284" i="9" a="1"/>
  <c r="AJ284" i="9" a="1"/>
  <c r="AJ552" i="9" a="1"/>
  <c r="AJ154" i="9" a="1"/>
  <c r="AJ354" i="9" a="1"/>
  <c r="AJ340" i="9" a="1"/>
  <c r="AJ430" i="9" a="1"/>
  <c r="AJ514" i="9" a="1"/>
  <c r="AJ492" i="9" a="1"/>
  <c r="AJ52" i="9" a="1"/>
  <c r="X237" i="5"/>
  <c r="B701" i="8" s="1"/>
  <c r="AB273" i="5"/>
  <c r="C810" i="8" s="1"/>
  <c r="AB87" i="5"/>
  <c r="C252" i="8" s="1"/>
  <c r="S375" i="9"/>
  <c r="V375" i="9" s="1"/>
  <c r="AB62" i="5"/>
  <c r="C177" i="8" s="1"/>
  <c r="AB117" i="5"/>
  <c r="C342" i="8" s="1"/>
  <c r="X289" i="5"/>
  <c r="B857" i="8" s="1"/>
  <c r="T265" i="5"/>
  <c r="A784" i="8" s="1"/>
  <c r="X245" i="5"/>
  <c r="B725" i="8" s="1"/>
  <c r="X213" i="5"/>
  <c r="B629" i="8" s="1"/>
  <c r="A582" i="8"/>
  <c r="B561" i="8"/>
  <c r="AB19" i="5"/>
  <c r="C48" i="8" s="1"/>
  <c r="T192" i="5"/>
  <c r="A565" i="8" s="1"/>
  <c r="AB122" i="5"/>
  <c r="C357" i="8" s="1"/>
  <c r="R541" i="9"/>
  <c r="U541" i="9" s="1"/>
  <c r="AB23" i="5"/>
  <c r="C60" i="8" s="1"/>
  <c r="R525" i="9"/>
  <c r="U525" i="9" s="1"/>
  <c r="S32" i="9"/>
  <c r="V32" i="9" s="1"/>
  <c r="R378" i="9"/>
  <c r="U378" i="9" s="1"/>
  <c r="R172" i="9"/>
  <c r="U172" i="9" s="1"/>
  <c r="AB227" i="5"/>
  <c r="C672" i="8" s="1"/>
  <c r="AB96" i="5"/>
  <c r="C279" i="8" s="1"/>
  <c r="AB113" i="5"/>
  <c r="C330" i="8" s="1"/>
  <c r="A630" i="8"/>
  <c r="S461" i="9"/>
  <c r="V461" i="9" s="1"/>
  <c r="T292" i="5"/>
  <c r="A865" i="8" s="1"/>
  <c r="T19" i="5"/>
  <c r="A46" i="8" s="1"/>
  <c r="R386" i="9"/>
  <c r="U386" i="9" s="1"/>
  <c r="X56" i="5"/>
  <c r="B158" i="8" s="1"/>
  <c r="S386" i="9"/>
  <c r="V386" i="9" s="1"/>
  <c r="S420" i="9"/>
  <c r="V420" i="9" s="1"/>
  <c r="R420" i="9"/>
  <c r="U420" i="9" s="1"/>
  <c r="A579" i="8"/>
  <c r="X62" i="5"/>
  <c r="B176" i="8" s="1"/>
  <c r="T213" i="5"/>
  <c r="A628" i="8" s="1"/>
  <c r="AB114" i="5"/>
  <c r="C333" i="8" s="1"/>
  <c r="AB248" i="5"/>
  <c r="C735" i="8" s="1"/>
  <c r="AB284" i="5"/>
  <c r="C843" i="8" s="1"/>
  <c r="AB213" i="5"/>
  <c r="C630" i="8" s="1"/>
  <c r="A150" i="8"/>
  <c r="R32" i="9"/>
  <c r="U32" i="9" s="1"/>
  <c r="S8" i="9"/>
  <c r="V8" i="9" s="1"/>
  <c r="R421" i="9"/>
  <c r="U421" i="9" s="1"/>
  <c r="AB53" i="5"/>
  <c r="C150" i="8" s="1"/>
  <c r="X273" i="5"/>
  <c r="B809" i="8" s="1"/>
  <c r="S100" i="9"/>
  <c r="V100" i="9" s="1"/>
  <c r="AB275" i="5"/>
  <c r="C816" i="8" s="1"/>
  <c r="AB131" i="5"/>
  <c r="C384" i="8" s="1"/>
  <c r="AB206" i="5"/>
  <c r="C609" i="8" s="1"/>
  <c r="A48" i="8"/>
  <c r="B630" i="8"/>
  <c r="X197" i="5"/>
  <c r="B581" i="8" s="1"/>
  <c r="R33" i="9"/>
  <c r="U33" i="9" s="1"/>
  <c r="R389" i="9"/>
  <c r="U389" i="9" s="1"/>
  <c r="S101" i="9"/>
  <c r="V101" i="9" s="1"/>
  <c r="AB104" i="5"/>
  <c r="C303" i="8" s="1"/>
  <c r="X53" i="5"/>
  <c r="B149" i="8" s="1"/>
  <c r="A149" i="8"/>
  <c r="S421" i="9"/>
  <c r="V421" i="9" s="1"/>
  <c r="X79" i="5"/>
  <c r="B227" i="8" s="1"/>
  <c r="X22" i="5"/>
  <c r="B56" i="8" s="1"/>
  <c r="B48" i="8"/>
  <c r="T70" i="5"/>
  <c r="A199" i="8" s="1"/>
  <c r="T93" i="5"/>
  <c r="A268" i="8" s="1"/>
  <c r="T77" i="5"/>
  <c r="A220" i="8" s="1"/>
  <c r="AB257" i="5"/>
  <c r="C762" i="8" s="1"/>
  <c r="AB190" i="5"/>
  <c r="C561" i="8" s="1"/>
  <c r="T190" i="5"/>
  <c r="A559" i="8" s="1"/>
  <c r="R388" i="9"/>
  <c r="U388" i="9" s="1"/>
  <c r="T229" i="5"/>
  <c r="A676" i="8" s="1"/>
  <c r="AB34" i="5"/>
  <c r="C93" i="8" s="1"/>
  <c r="AB159" i="5"/>
  <c r="C468" i="8" s="1"/>
  <c r="X133" i="5"/>
  <c r="B389" i="8" s="1"/>
  <c r="AB193" i="5"/>
  <c r="C570" i="8" s="1"/>
  <c r="AB115" i="5"/>
  <c r="C336" i="8" s="1"/>
  <c r="X136" i="5"/>
  <c r="B398" i="8" s="1"/>
  <c r="AB129" i="5"/>
  <c r="C378" i="8" s="1"/>
  <c r="B355" i="8"/>
  <c r="A47" i="8"/>
  <c r="R56" i="9"/>
  <c r="U56" i="9" s="1"/>
  <c r="T271" i="5"/>
  <c r="A802" i="8" s="1"/>
  <c r="T234" i="5"/>
  <c r="A691" i="8" s="1"/>
  <c r="T167" i="5"/>
  <c r="A490" i="8" s="1"/>
  <c r="X223" i="5"/>
  <c r="B659" i="8" s="1"/>
  <c r="T142" i="5"/>
  <c r="A415" i="8" s="1"/>
  <c r="AB195" i="5"/>
  <c r="C576" i="8" s="1"/>
  <c r="T158" i="5"/>
  <c r="A463" i="8" s="1"/>
  <c r="X107" i="5"/>
  <c r="B311" i="8" s="1"/>
  <c r="T43" i="5"/>
  <c r="A118" i="8" s="1"/>
  <c r="T293" i="5"/>
  <c r="A868" i="8" s="1"/>
  <c r="T287" i="5"/>
  <c r="A850" i="8" s="1"/>
  <c r="R540" i="9"/>
  <c r="U540" i="9" s="1"/>
  <c r="AB170" i="5"/>
  <c r="C501" i="8" s="1"/>
  <c r="X204" i="5"/>
  <c r="B602" i="8" s="1"/>
  <c r="AB150" i="5"/>
  <c r="C441" i="8" s="1"/>
  <c r="R169" i="9"/>
  <c r="U169" i="9" s="1"/>
  <c r="X83" i="5"/>
  <c r="B239" i="8" s="1"/>
  <c r="X35" i="5"/>
  <c r="B95" i="8" s="1"/>
  <c r="X46" i="5"/>
  <c r="B128" i="8" s="1"/>
  <c r="AB98" i="5"/>
  <c r="C285" i="8" s="1"/>
  <c r="AB200" i="5"/>
  <c r="C591" i="8" s="1"/>
  <c r="AB236" i="5"/>
  <c r="C699" i="8" s="1"/>
  <c r="AB253" i="5"/>
  <c r="C750" i="8" s="1"/>
  <c r="AB261" i="5"/>
  <c r="C774" i="8" s="1"/>
  <c r="AB293" i="5"/>
  <c r="C870" i="8" s="1"/>
  <c r="AB216" i="5"/>
  <c r="C639" i="8" s="1"/>
  <c r="AB169" i="5"/>
  <c r="AB94" i="5"/>
  <c r="C273" i="8" s="1"/>
  <c r="AB254" i="5"/>
  <c r="C753" i="8" s="1"/>
  <c r="AB240" i="5"/>
  <c r="C711" i="8" s="1"/>
  <c r="AB175" i="5"/>
  <c r="C516" i="8" s="1"/>
  <c r="AB18" i="5"/>
  <c r="C45" i="8" s="1"/>
  <c r="AB89" i="5"/>
  <c r="C258" i="8" s="1"/>
  <c r="T174" i="5"/>
  <c r="A511" i="8" s="1"/>
  <c r="R375" i="9"/>
  <c r="U375" i="9" s="1"/>
  <c r="S374" i="9"/>
  <c r="V374" i="9" s="1"/>
  <c r="A567" i="8"/>
  <c r="S62" i="9"/>
  <c r="V62" i="9" s="1"/>
  <c r="R173" i="9"/>
  <c r="U173" i="9" s="1"/>
  <c r="R374" i="9"/>
  <c r="U374" i="9" s="1"/>
  <c r="S481" i="9"/>
  <c r="V481" i="9" s="1"/>
  <c r="S573" i="9"/>
  <c r="V573" i="9" s="1"/>
  <c r="X243" i="5"/>
  <c r="B719" i="8" s="1"/>
  <c r="X19" i="5"/>
  <c r="B47" i="8" s="1"/>
  <c r="A83" i="8"/>
  <c r="AB106" i="5"/>
  <c r="C309" i="8" s="1"/>
  <c r="R453" i="9"/>
  <c r="U453" i="9" s="1"/>
  <c r="X229" i="5"/>
  <c r="B677" i="8" s="1"/>
  <c r="S484" i="9"/>
  <c r="V484" i="9" s="1"/>
  <c r="B690" i="8"/>
  <c r="N461" i="9"/>
  <c r="P461" i="9" s="1"/>
  <c r="AB251" i="5"/>
  <c r="C744" i="8" s="1"/>
  <c r="X106" i="5"/>
  <c r="B308" i="8" s="1"/>
  <c r="R599" i="9"/>
  <c r="U599" i="9" s="1"/>
  <c r="R100" i="9"/>
  <c r="U100" i="9" s="1"/>
  <c r="S215" i="9"/>
  <c r="V215" i="9" s="1"/>
  <c r="S541" i="9"/>
  <c r="V541" i="9" s="1"/>
  <c r="R57" i="9"/>
  <c r="U57" i="9" s="1"/>
  <c r="S214" i="9"/>
  <c r="V214" i="9" s="1"/>
  <c r="B873" i="8"/>
  <c r="S540" i="9"/>
  <c r="V540" i="9" s="1"/>
  <c r="C148" i="8"/>
  <c r="AB244" i="5"/>
  <c r="C723" i="8" s="1"/>
  <c r="AB188" i="5"/>
  <c r="C555" i="8" s="1"/>
  <c r="AB108" i="5"/>
  <c r="C315" i="8" s="1"/>
  <c r="AB268" i="5"/>
  <c r="C795" i="8" s="1"/>
  <c r="X248" i="5"/>
  <c r="B734" i="8" s="1"/>
  <c r="AB182" i="5"/>
  <c r="C537" i="8" s="1"/>
  <c r="AB208" i="5"/>
  <c r="C615" i="8" s="1"/>
  <c r="AB140" i="5"/>
  <c r="C411" i="8" s="1"/>
  <c r="AB121" i="5"/>
  <c r="C354" i="8" s="1"/>
  <c r="AB99" i="5"/>
  <c r="C288" i="8" s="1"/>
  <c r="X216" i="5"/>
  <c r="B638" i="8" s="1"/>
  <c r="R102" i="9"/>
  <c r="U102" i="9" s="1"/>
  <c r="AB58" i="5"/>
  <c r="C165" i="8" s="1"/>
  <c r="X207" i="5"/>
  <c r="B611" i="8" s="1"/>
  <c r="T256" i="5"/>
  <c r="A757" i="8" s="1"/>
  <c r="X165" i="5"/>
  <c r="B485" i="8" s="1"/>
  <c r="X200" i="5"/>
  <c r="B590" i="8" s="1"/>
  <c r="X278" i="5"/>
  <c r="B824" i="8" s="1"/>
  <c r="T183" i="5"/>
  <c r="A538" i="8" s="1"/>
  <c r="X42" i="5"/>
  <c r="B116" i="8" s="1"/>
  <c r="T255" i="5"/>
  <c r="A754" i="8" s="1"/>
  <c r="T44" i="5"/>
  <c r="A121" i="8" s="1"/>
  <c r="T118" i="5"/>
  <c r="A343" i="8" s="1"/>
  <c r="T97" i="5"/>
  <c r="A280" i="8" s="1"/>
  <c r="T47" i="5"/>
  <c r="A130" i="8" s="1"/>
  <c r="X86" i="5"/>
  <c r="B248" i="8" s="1"/>
  <c r="T296" i="5"/>
  <c r="A877" i="8" s="1"/>
  <c r="T202" i="5"/>
  <c r="A595" i="8" s="1"/>
  <c r="X38" i="5"/>
  <c r="B104" i="8" s="1"/>
  <c r="AB219" i="5"/>
  <c r="C648" i="8" s="1"/>
  <c r="T280" i="5"/>
  <c r="A829" i="8" s="1"/>
  <c r="X156" i="5"/>
  <c r="B458" i="8" s="1"/>
  <c r="X188" i="5"/>
  <c r="B554" i="8" s="1"/>
  <c r="X140" i="5"/>
  <c r="B410" i="8" s="1"/>
  <c r="T264" i="5"/>
  <c r="A781" i="8" s="1"/>
  <c r="T69" i="5"/>
  <c r="A196" i="8" s="1"/>
  <c r="X253" i="5"/>
  <c r="B749" i="8" s="1"/>
  <c r="T241" i="5"/>
  <c r="A712" i="8" s="1"/>
  <c r="X95" i="5"/>
  <c r="B275" i="8" s="1"/>
  <c r="AB46" i="5"/>
  <c r="C129" i="8" s="1"/>
  <c r="X285" i="5"/>
  <c r="B845" i="8" s="1"/>
  <c r="X270" i="5"/>
  <c r="B800" i="8" s="1"/>
  <c r="T298" i="5"/>
  <c r="A883" i="8" s="1"/>
  <c r="X93" i="5"/>
  <c r="B269" i="8" s="1"/>
  <c r="T122" i="5"/>
  <c r="A355" i="8" s="1"/>
  <c r="R485" i="9"/>
  <c r="U485" i="9" s="1"/>
  <c r="R214" i="9"/>
  <c r="U214" i="9" s="1"/>
  <c r="AB270" i="5"/>
  <c r="C801" i="8" s="1"/>
  <c r="AB265" i="5"/>
  <c r="C786" i="8" s="1"/>
  <c r="T196" i="5"/>
  <c r="A577" i="8" s="1"/>
  <c r="X265" i="5"/>
  <c r="B785" i="8" s="1"/>
  <c r="T273" i="5"/>
  <c r="A808" i="8" s="1"/>
  <c r="T237" i="5"/>
  <c r="A700" i="8" s="1"/>
  <c r="AB22" i="5"/>
  <c r="C57" i="8" s="1"/>
  <c r="T53" i="5"/>
  <c r="A148" i="8" s="1"/>
  <c r="AB42" i="5"/>
  <c r="C117" i="8" s="1"/>
  <c r="AB263" i="5"/>
  <c r="C780" i="8" s="1"/>
  <c r="AB38" i="5"/>
  <c r="C105" i="8" s="1"/>
  <c r="AB153" i="5"/>
  <c r="C450" i="8" s="1"/>
  <c r="AB79" i="5"/>
  <c r="C228" i="8" s="1"/>
  <c r="R215" i="9"/>
  <c r="U215" i="9" s="1"/>
  <c r="S485" i="9"/>
  <c r="V485" i="9" s="1"/>
  <c r="B567" i="8"/>
  <c r="R524" i="9"/>
  <c r="U524" i="9" s="1"/>
  <c r="S524" i="9"/>
  <c r="V524" i="9" s="1"/>
  <c r="AB245" i="5"/>
  <c r="C726" i="8" s="1"/>
  <c r="T110" i="5"/>
  <c r="A319" i="8" s="1"/>
  <c r="A785" i="8"/>
  <c r="S379" i="9"/>
  <c r="V379" i="9" s="1"/>
  <c r="S403" i="9"/>
  <c r="V403" i="9" s="1"/>
  <c r="B726" i="8"/>
  <c r="A786" i="8"/>
  <c r="R379" i="9"/>
  <c r="U379" i="9" s="1"/>
  <c r="AB137" i="5"/>
  <c r="C402" i="8" s="1"/>
  <c r="AB179" i="5"/>
  <c r="C528" i="8" s="1"/>
  <c r="AB68" i="5"/>
  <c r="C195" i="8" s="1"/>
  <c r="AB238" i="5"/>
  <c r="C705" i="8" s="1"/>
  <c r="AB116" i="5"/>
  <c r="C339" i="8" s="1"/>
  <c r="AB85" i="5"/>
  <c r="C246" i="8" s="1"/>
  <c r="R238" i="9"/>
  <c r="U238" i="9" s="1"/>
  <c r="AO625" i="9"/>
  <c r="AM625" i="10" s="1"/>
  <c r="AB215" i="5"/>
  <c r="C636" i="8" s="1"/>
  <c r="AB91" i="5"/>
  <c r="C264" i="8" s="1"/>
  <c r="AB252" i="5"/>
  <c r="C747" i="8" s="1"/>
  <c r="T72" i="5"/>
  <c r="A205" i="8" s="1"/>
  <c r="R149" i="9"/>
  <c r="U149" i="9" s="1"/>
  <c r="S302" i="9"/>
  <c r="V302" i="9" s="1"/>
  <c r="S402" i="9"/>
  <c r="V402" i="9" s="1"/>
  <c r="B256" i="8"/>
  <c r="A857" i="8"/>
  <c r="A602" i="8"/>
  <c r="R247" i="9"/>
  <c r="U247" i="9" s="1"/>
  <c r="R484" i="9"/>
  <c r="U484" i="9" s="1"/>
  <c r="S388" i="9"/>
  <c r="V388" i="9" s="1"/>
  <c r="S181" i="9"/>
  <c r="V181" i="9" s="1"/>
  <c r="R452" i="9"/>
  <c r="U452" i="9" s="1"/>
  <c r="S469" i="9"/>
  <c r="V469" i="9" s="1"/>
  <c r="S33" i="9"/>
  <c r="V33" i="9" s="1"/>
  <c r="S508" i="9"/>
  <c r="V508" i="9" s="1"/>
  <c r="S63" i="9"/>
  <c r="V63" i="9" s="1"/>
  <c r="AB192" i="5"/>
  <c r="C567" i="8" s="1"/>
  <c r="T89" i="5"/>
  <c r="A256" i="8" s="1"/>
  <c r="X31" i="5"/>
  <c r="B83" i="8" s="1"/>
  <c r="A321" i="8"/>
  <c r="B686" i="8"/>
  <c r="A853" i="8"/>
  <c r="C882" i="8"/>
  <c r="C776" i="8"/>
  <c r="C385" i="8"/>
  <c r="C478" i="8"/>
  <c r="C35" i="8"/>
  <c r="C583" i="8"/>
  <c r="C173" i="8"/>
  <c r="T225" i="5"/>
  <c r="C704" i="8"/>
  <c r="T48" i="5"/>
  <c r="C467" i="8"/>
  <c r="C263" i="8"/>
  <c r="C13" i="8"/>
  <c r="C520" i="8"/>
  <c r="T109" i="5"/>
  <c r="C728" i="8"/>
  <c r="T133" i="5"/>
  <c r="C569" i="8"/>
  <c r="C73" i="8"/>
  <c r="C436" i="8"/>
  <c r="T209" i="5"/>
  <c r="C178" i="8"/>
  <c r="C818" i="8"/>
  <c r="T299" i="5"/>
  <c r="C350" i="8"/>
  <c r="C860" i="8"/>
  <c r="C397" i="8"/>
  <c r="T52" i="5"/>
  <c r="C145" i="8"/>
  <c r="T125" i="5"/>
  <c r="C914" i="8"/>
  <c r="C913" i="8"/>
  <c r="C337" i="8"/>
  <c r="C338" i="8"/>
  <c r="C289" i="8"/>
  <c r="C290" i="8"/>
  <c r="D36" i="9"/>
  <c r="G36" i="9" s="1"/>
  <c r="C52" i="8"/>
  <c r="C632" i="8"/>
  <c r="C631" i="8"/>
  <c r="C661" i="8"/>
  <c r="C662" i="8"/>
  <c r="C563" i="8"/>
  <c r="C562" i="8"/>
  <c r="C59" i="8"/>
  <c r="C392" i="8"/>
  <c r="C332" i="8"/>
  <c r="C331" i="8"/>
  <c r="C245" i="8"/>
  <c r="C244" i="8"/>
  <c r="X239" i="5"/>
  <c r="C431" i="8"/>
  <c r="C430" i="8"/>
  <c r="C361" i="8"/>
  <c r="C362" i="8"/>
  <c r="C758" i="8"/>
  <c r="C757" i="8"/>
  <c r="C484" i="8"/>
  <c r="C485" i="8"/>
  <c r="C455" i="8"/>
  <c r="C454" i="8"/>
  <c r="X123" i="5"/>
  <c r="X172" i="5"/>
  <c r="X301" i="5"/>
  <c r="C847" i="8"/>
  <c r="C848" i="8"/>
  <c r="D269" i="9"/>
  <c r="G269" i="9" s="1"/>
  <c r="C527" i="8"/>
  <c r="C526" i="8"/>
  <c r="C181" i="8"/>
  <c r="D122" i="9"/>
  <c r="G122" i="9" s="1"/>
  <c r="C140" i="8"/>
  <c r="E95" i="9"/>
  <c r="H95" i="9" s="1"/>
  <c r="N127" i="9"/>
  <c r="P127" i="9" s="1"/>
  <c r="J127" i="9"/>
  <c r="L127" i="9" s="1"/>
  <c r="D127" i="9"/>
  <c r="G127" i="9" s="1"/>
  <c r="C209" i="8"/>
  <c r="C208" i="8"/>
  <c r="C811" i="8"/>
  <c r="C812" i="8"/>
  <c r="C589" i="8"/>
  <c r="C590" i="8"/>
  <c r="C28" i="8"/>
  <c r="C697" i="8"/>
  <c r="C698" i="8"/>
  <c r="C625" i="8"/>
  <c r="C626" i="8"/>
  <c r="C823" i="8"/>
  <c r="C824" i="8"/>
  <c r="C620" i="8"/>
  <c r="C619" i="8"/>
  <c r="C194" i="8"/>
  <c r="E131" i="9"/>
  <c r="H131" i="9" s="1"/>
  <c r="C539" i="8"/>
  <c r="C538" i="8"/>
  <c r="C176" i="8"/>
  <c r="C20" i="8"/>
  <c r="C85" i="8"/>
  <c r="C649" i="8"/>
  <c r="C650" i="8"/>
  <c r="C80" i="8"/>
  <c r="C214" i="8"/>
  <c r="C215" i="8"/>
  <c r="C116" i="8"/>
  <c r="T37" i="5"/>
  <c r="C100" i="8"/>
  <c r="C121" i="8"/>
  <c r="C95" i="8"/>
  <c r="E65" i="9"/>
  <c r="H65" i="9" s="1"/>
  <c r="C379" i="8"/>
  <c r="C380" i="8"/>
  <c r="C344" i="8"/>
  <c r="C343" i="8"/>
  <c r="C154" i="8"/>
  <c r="C233" i="8"/>
  <c r="C232" i="8"/>
  <c r="C142" i="8"/>
  <c r="C281" i="8"/>
  <c r="C280" i="8"/>
  <c r="C130" i="8"/>
  <c r="C460" i="8"/>
  <c r="C461" i="8"/>
  <c r="C806" i="8"/>
  <c r="C805" i="8"/>
  <c r="C721" i="8"/>
  <c r="C722" i="8"/>
  <c r="C673" i="8"/>
  <c r="C674" i="8"/>
  <c r="C890" i="8"/>
  <c r="C889" i="8"/>
  <c r="C878" i="8"/>
  <c r="C877" i="8"/>
  <c r="C596" i="8"/>
  <c r="C595" i="8"/>
  <c r="C692" i="8"/>
  <c r="C691" i="8"/>
  <c r="C104" i="8"/>
  <c r="C448" i="8"/>
  <c r="C449" i="8"/>
  <c r="C490" i="8"/>
  <c r="C472" i="8"/>
  <c r="C473" i="8"/>
  <c r="C419" i="8"/>
  <c r="C418" i="8"/>
  <c r="C161" i="8"/>
  <c r="C64" i="8"/>
  <c r="C97" i="8"/>
  <c r="C866" i="8"/>
  <c r="C865" i="8"/>
  <c r="C49" i="8"/>
  <c r="C787" i="8"/>
  <c r="C788" i="8"/>
  <c r="C503" i="8"/>
  <c r="C502" i="8"/>
  <c r="C830" i="8"/>
  <c r="C829" i="8"/>
  <c r="D114" i="9"/>
  <c r="G114" i="9" s="1"/>
  <c r="C169" i="8"/>
  <c r="D12" i="9"/>
  <c r="G12" i="9" s="1"/>
  <c r="C16" i="8"/>
  <c r="C763" i="8"/>
  <c r="C764" i="8"/>
  <c r="C205" i="8"/>
  <c r="D248" i="9"/>
  <c r="G248" i="9" s="1"/>
  <c r="C412" i="8"/>
  <c r="C413" i="8"/>
  <c r="N384" i="9"/>
  <c r="P384" i="9" s="1"/>
  <c r="J384" i="9"/>
  <c r="L384" i="9" s="1"/>
  <c r="C574" i="8"/>
  <c r="C40" i="8"/>
  <c r="D28" i="9"/>
  <c r="G28" i="9" s="1"/>
  <c r="C166" i="8"/>
  <c r="C716" i="8"/>
  <c r="C715" i="8"/>
  <c r="C226" i="8"/>
  <c r="C227" i="8"/>
  <c r="E142" i="9"/>
  <c r="H142" i="9" s="1"/>
  <c r="C556" i="8"/>
  <c r="C557" i="8"/>
  <c r="E158" i="9"/>
  <c r="H158" i="9" s="1"/>
  <c r="C313" i="8"/>
  <c r="C314" i="8"/>
  <c r="C794" i="8"/>
  <c r="C793" i="8"/>
  <c r="C56" i="8"/>
  <c r="D39" i="9"/>
  <c r="G39" i="9" s="1"/>
  <c r="C902" i="8"/>
  <c r="C901" i="8"/>
  <c r="C613" i="8"/>
  <c r="C614" i="8"/>
  <c r="E330" i="9"/>
  <c r="H330" i="9" s="1"/>
  <c r="C782" i="8"/>
  <c r="C781" i="8"/>
  <c r="C32" i="8"/>
  <c r="C286" i="8"/>
  <c r="D76" i="9"/>
  <c r="G76" i="9" s="1"/>
  <c r="C112" i="8"/>
  <c r="E208" i="9"/>
  <c r="H208" i="9" s="1"/>
  <c r="E132" i="9"/>
  <c r="H132" i="9" s="1"/>
  <c r="C196" i="8"/>
  <c r="C274" i="8"/>
  <c r="C275" i="8"/>
  <c r="C656" i="8"/>
  <c r="C655" i="8"/>
  <c r="C199" i="8"/>
  <c r="C301" i="8"/>
  <c r="C302" i="8"/>
  <c r="C637" i="8"/>
  <c r="C638" i="8"/>
  <c r="C733" i="8"/>
  <c r="C734" i="8"/>
  <c r="C842" i="8"/>
  <c r="C841" i="8"/>
  <c r="C907" i="8"/>
  <c r="C908" i="8"/>
  <c r="C383" i="8"/>
  <c r="C608" i="8"/>
  <c r="C607" i="8"/>
  <c r="C496" i="8"/>
  <c r="C497" i="8"/>
  <c r="C128" i="8"/>
  <c r="C751" i="8"/>
  <c r="C752" i="8"/>
  <c r="C709" i="8"/>
  <c r="C710" i="8"/>
  <c r="C515" i="8"/>
  <c r="C514" i="8"/>
  <c r="C44" i="8"/>
  <c r="B797" i="8"/>
  <c r="N335" i="9"/>
  <c r="P335" i="9" s="1"/>
  <c r="J335" i="9"/>
  <c r="L335" i="9" s="1"/>
  <c r="E335" i="9"/>
  <c r="H335" i="9" s="1"/>
  <c r="E206" i="9"/>
  <c r="H206" i="9" s="1"/>
  <c r="C511" i="8"/>
  <c r="E219" i="9"/>
  <c r="H219" i="9" s="1"/>
  <c r="E218" i="9"/>
  <c r="H218" i="9" s="1"/>
  <c r="N207" i="9"/>
  <c r="P207" i="9" s="1"/>
  <c r="J207" i="9"/>
  <c r="L207" i="9" s="1"/>
  <c r="T106" i="5"/>
  <c r="N206" i="9"/>
  <c r="P206" i="9" s="1"/>
  <c r="J206" i="9"/>
  <c r="L206" i="9" s="1"/>
  <c r="D460" i="9"/>
  <c r="G460" i="9" s="1"/>
  <c r="D461" i="9"/>
  <c r="G461" i="9" s="1"/>
  <c r="D403" i="9"/>
  <c r="G403" i="9" s="1"/>
  <c r="N598" i="9"/>
  <c r="P598" i="9" s="1"/>
  <c r="J598" i="9"/>
  <c r="L598" i="9" s="1"/>
  <c r="B718" i="8"/>
  <c r="D572" i="9"/>
  <c r="G572" i="9" s="1"/>
  <c r="D573" i="9"/>
  <c r="G573" i="9" s="1"/>
  <c r="C896" i="8"/>
  <c r="N480" i="9"/>
  <c r="P480" i="9" s="1"/>
  <c r="J480" i="9"/>
  <c r="L480" i="9" s="1"/>
  <c r="N572" i="9"/>
  <c r="P572" i="9" s="1"/>
  <c r="J572" i="9"/>
  <c r="L572" i="9" s="1"/>
  <c r="D63" i="9"/>
  <c r="G63" i="9" s="1"/>
  <c r="N161" i="9"/>
  <c r="P161" i="9" s="1"/>
  <c r="A152" i="8"/>
  <c r="N453" i="9"/>
  <c r="P453" i="9" s="1"/>
  <c r="J453" i="9"/>
  <c r="L453" i="9" s="1"/>
  <c r="C581" i="8"/>
  <c r="E453" i="9"/>
  <c r="H453" i="9" s="1"/>
  <c r="A356" i="8"/>
  <c r="D509" i="9"/>
  <c r="G509" i="9" s="1"/>
  <c r="N468" i="9"/>
  <c r="P468" i="9" s="1"/>
  <c r="J468" i="9"/>
  <c r="L468" i="9" s="1"/>
  <c r="N180" i="9"/>
  <c r="P180" i="9" s="1"/>
  <c r="J180" i="9"/>
  <c r="L180" i="9" s="1"/>
  <c r="C884" i="8"/>
  <c r="C677" i="8"/>
  <c r="E148" i="9"/>
  <c r="H148" i="9" s="1"/>
  <c r="N599" i="9"/>
  <c r="P599" i="9" s="1"/>
  <c r="N583" i="9"/>
  <c r="P583" i="9" s="1"/>
  <c r="E460" i="9"/>
  <c r="H460" i="9" s="1"/>
  <c r="D61" i="9"/>
  <c r="G61" i="9" s="1"/>
  <c r="R60" i="10" s="1" a="1"/>
  <c r="E459" i="9"/>
  <c r="H459" i="9" s="1"/>
  <c r="E128" i="9"/>
  <c r="H128" i="9" s="1"/>
  <c r="C719" i="8"/>
  <c r="N374" i="9"/>
  <c r="P374" i="9" s="1"/>
  <c r="D588" i="9"/>
  <c r="G588" i="9" s="1"/>
  <c r="D369" i="9"/>
  <c r="G369" i="9" s="1"/>
  <c r="D128" i="9"/>
  <c r="G128" i="9" s="1"/>
  <c r="N485" i="9"/>
  <c r="P485" i="9" s="1"/>
  <c r="J485" i="9"/>
  <c r="L485" i="9" s="1"/>
  <c r="D215" i="9"/>
  <c r="G215" i="9" s="1"/>
  <c r="D27" i="9"/>
  <c r="G27" i="9" s="1"/>
  <c r="V26" i="10" s="1" a="1"/>
  <c r="E552" i="9"/>
  <c r="H552" i="9" s="1"/>
  <c r="E454" i="9"/>
  <c r="H454" i="9" s="1"/>
  <c r="D365" i="9"/>
  <c r="G365" i="9" s="1"/>
  <c r="E6" i="9"/>
  <c r="H6" i="9" s="1"/>
  <c r="E7" i="9"/>
  <c r="H7" i="9" s="1"/>
  <c r="E532" i="9"/>
  <c r="H532" i="9" s="1"/>
  <c r="AB532" i="10" s="1" a="1"/>
  <c r="D455" i="9"/>
  <c r="G455" i="9" s="1"/>
  <c r="E354" i="9"/>
  <c r="H354" i="9" s="1"/>
  <c r="D585" i="9"/>
  <c r="G585" i="9" s="1"/>
  <c r="AC584" i="10" s="1" a="1"/>
  <c r="B71" i="8"/>
  <c r="C447" i="8"/>
  <c r="C687" i="8"/>
  <c r="B230" i="8"/>
  <c r="A37" i="8"/>
  <c r="A106" i="8"/>
  <c r="C297" i="8"/>
  <c r="C24" i="8"/>
  <c r="B62" i="8"/>
  <c r="B89" i="8"/>
  <c r="T303" i="5"/>
  <c r="C775" i="8"/>
  <c r="C25" i="8"/>
  <c r="T132" i="5"/>
  <c r="C479" i="8"/>
  <c r="E24" i="9"/>
  <c r="H24" i="9" s="1"/>
  <c r="C584" i="8"/>
  <c r="C703" i="8"/>
  <c r="C133" i="8"/>
  <c r="C203" i="8"/>
  <c r="C466" i="8"/>
  <c r="C262" i="8"/>
  <c r="E10" i="9"/>
  <c r="H10" i="9" s="1"/>
  <c r="C727" i="8"/>
  <c r="C568" i="8"/>
  <c r="C109" i="8"/>
  <c r="C406" i="8"/>
  <c r="C437" i="8"/>
  <c r="C667" i="8"/>
  <c r="C817" i="8"/>
  <c r="C137" i="8"/>
  <c r="C349" i="8"/>
  <c r="C859" i="8"/>
  <c r="C376" i="8"/>
  <c r="D252" i="9"/>
  <c r="G252" i="9" s="1"/>
  <c r="C510" i="8"/>
  <c r="B533" i="8"/>
  <c r="A529" i="8"/>
  <c r="C771" i="8"/>
  <c r="A820" i="8"/>
  <c r="C72" i="8"/>
  <c r="C519" i="8"/>
  <c r="C192" i="8"/>
  <c r="B518" i="8"/>
  <c r="C498" i="8"/>
  <c r="C855" i="8"/>
  <c r="C531" i="8"/>
  <c r="C741" i="8"/>
  <c r="B296" i="8"/>
  <c r="B23" i="8"/>
  <c r="C798" i="8"/>
  <c r="C186" i="8"/>
  <c r="A22" i="8"/>
  <c r="A796" i="8"/>
  <c r="C78" i="8"/>
  <c r="A76" i="8"/>
  <c r="A61" i="8"/>
  <c r="C444" i="8"/>
  <c r="C90" i="8"/>
  <c r="N405" i="9"/>
  <c r="P405" i="9" s="1"/>
  <c r="J405" i="9"/>
  <c r="L405" i="9" s="1"/>
  <c r="C898" i="8"/>
  <c r="N518" i="9"/>
  <c r="P518" i="9" s="1"/>
  <c r="J518" i="9"/>
  <c r="L518" i="9" s="1"/>
  <c r="C253" i="8"/>
  <c r="D170" i="9"/>
  <c r="G170" i="9" s="1"/>
  <c r="N258" i="9"/>
  <c r="P258" i="9" s="1"/>
  <c r="J258" i="9"/>
  <c r="L258" i="9" s="1"/>
  <c r="N111" i="9"/>
  <c r="P111" i="9" s="1"/>
  <c r="J111" i="9"/>
  <c r="L111" i="9" s="1"/>
  <c r="N110" i="9"/>
  <c r="P110" i="9" s="1"/>
  <c r="J110" i="9"/>
  <c r="L110" i="9" s="1"/>
  <c r="N320" i="9"/>
  <c r="P320" i="9" s="1"/>
  <c r="J320" i="9"/>
  <c r="L320" i="9" s="1"/>
  <c r="C34" i="8"/>
  <c r="N390" i="9"/>
  <c r="P390" i="9" s="1"/>
  <c r="J390" i="9"/>
  <c r="L390" i="9" s="1"/>
  <c r="N117" i="9"/>
  <c r="P117" i="9" s="1"/>
  <c r="J117" i="9"/>
  <c r="L117" i="9" s="1"/>
  <c r="N271" i="9"/>
  <c r="P271" i="9" s="1"/>
  <c r="J271" i="9"/>
  <c r="L271" i="9" s="1"/>
  <c r="N287" i="9"/>
  <c r="P287" i="9" s="1"/>
  <c r="J287" i="9"/>
  <c r="L287" i="9" s="1"/>
  <c r="C664" i="8"/>
  <c r="N383" i="9"/>
  <c r="P383" i="9" s="1"/>
  <c r="J383" i="9"/>
  <c r="L383" i="9" s="1"/>
  <c r="N295" i="9"/>
  <c r="P295" i="9" s="1"/>
  <c r="J295" i="9"/>
  <c r="L295" i="9" s="1"/>
  <c r="N489" i="9"/>
  <c r="P489" i="9" s="1"/>
  <c r="J489" i="9"/>
  <c r="L489" i="9" s="1"/>
  <c r="N470" i="9"/>
  <c r="P470" i="9" s="1"/>
  <c r="J470" i="9"/>
  <c r="L470" i="9" s="1"/>
  <c r="N137" i="9"/>
  <c r="P137" i="9" s="1"/>
  <c r="J137" i="9"/>
  <c r="L137" i="9" s="1"/>
  <c r="N363" i="9"/>
  <c r="P363" i="9" s="1"/>
  <c r="J363" i="9"/>
  <c r="L363" i="9" s="1"/>
  <c r="N312" i="9"/>
  <c r="P312" i="9" s="1"/>
  <c r="J312" i="9"/>
  <c r="L312" i="9" s="1"/>
  <c r="N425" i="9"/>
  <c r="P425" i="9" s="1"/>
  <c r="J425" i="9"/>
  <c r="L425" i="9" s="1"/>
  <c r="N176" i="9"/>
  <c r="P176" i="9" s="1"/>
  <c r="J176" i="9"/>
  <c r="L176" i="9" s="1"/>
  <c r="N499" i="9"/>
  <c r="P499" i="9" s="1"/>
  <c r="J499" i="9"/>
  <c r="L499" i="9" s="1"/>
  <c r="D10" i="9"/>
  <c r="G10" i="9" s="1"/>
  <c r="C316" i="8"/>
  <c r="N486" i="9"/>
  <c r="P486" i="9" s="1"/>
  <c r="J486" i="9"/>
  <c r="L486" i="9" s="1"/>
  <c r="C389" i="8"/>
  <c r="C388" i="8"/>
  <c r="N380" i="9"/>
  <c r="P380" i="9" s="1"/>
  <c r="J380" i="9"/>
  <c r="L380" i="9" s="1"/>
  <c r="N217" i="9"/>
  <c r="P217" i="9" s="1"/>
  <c r="J217" i="9"/>
  <c r="L217" i="9" s="1"/>
  <c r="N545" i="9"/>
  <c r="P545" i="9" s="1"/>
  <c r="J545" i="9"/>
  <c r="L545" i="9" s="1"/>
  <c r="E47" i="9"/>
  <c r="H47" i="9" s="1"/>
  <c r="N47" i="9"/>
  <c r="P47" i="9" s="1"/>
  <c r="J47" i="9"/>
  <c r="L47" i="9" s="1"/>
  <c r="E292" i="9"/>
  <c r="H292" i="9" s="1"/>
  <c r="N292" i="9"/>
  <c r="P292" i="9" s="1"/>
  <c r="J292" i="9"/>
  <c r="L292" i="9" s="1"/>
  <c r="C616" i="8"/>
  <c r="N609" i="9"/>
  <c r="P609" i="9" s="1"/>
  <c r="J609" i="9"/>
  <c r="L609" i="9" s="1"/>
  <c r="N225" i="9"/>
  <c r="P225" i="9" s="1"/>
  <c r="J225" i="9"/>
  <c r="L225" i="9" s="1"/>
  <c r="N546" i="9"/>
  <c r="P546" i="9" s="1"/>
  <c r="J546" i="9"/>
  <c r="L546" i="9" s="1"/>
  <c r="N93" i="9"/>
  <c r="P93" i="9" s="1"/>
  <c r="J93" i="9"/>
  <c r="L93" i="9" s="1"/>
  <c r="N283" i="9"/>
  <c r="P283" i="9" s="1"/>
  <c r="J283" i="9"/>
  <c r="L283" i="9" s="1"/>
  <c r="N291" i="9"/>
  <c r="P291" i="9" s="1"/>
  <c r="J291" i="9"/>
  <c r="L291" i="9" s="1"/>
  <c r="C886" i="8"/>
  <c r="N234" i="9"/>
  <c r="P234" i="9" s="1"/>
  <c r="J234" i="9"/>
  <c r="L234" i="9" s="1"/>
  <c r="E250" i="9"/>
  <c r="H250" i="9" s="1"/>
  <c r="N197" i="9"/>
  <c r="P197" i="9" s="1"/>
  <c r="J197" i="9"/>
  <c r="L197" i="9" s="1"/>
  <c r="N574" i="9"/>
  <c r="P574" i="9" s="1"/>
  <c r="J574" i="9"/>
  <c r="L574" i="9" s="1"/>
  <c r="C398" i="8"/>
  <c r="C146" i="8"/>
  <c r="C364" i="8"/>
  <c r="N253" i="9"/>
  <c r="P253" i="9" s="1"/>
  <c r="J253" i="9"/>
  <c r="L253" i="9" s="1"/>
  <c r="N179" i="9"/>
  <c r="P179" i="9" s="1"/>
  <c r="J179" i="9"/>
  <c r="L179" i="9" s="1"/>
  <c r="N529" i="9"/>
  <c r="P529" i="9" s="1"/>
  <c r="J529" i="9"/>
  <c r="L529" i="9" s="1"/>
  <c r="N226" i="9"/>
  <c r="P226" i="9" s="1"/>
  <c r="J226" i="9"/>
  <c r="L226" i="9" s="1"/>
  <c r="N194" i="9"/>
  <c r="P194" i="9" s="1"/>
  <c r="J194" i="9"/>
  <c r="L194" i="9" s="1"/>
  <c r="N422" i="9"/>
  <c r="P422" i="9" s="1"/>
  <c r="J422" i="9"/>
  <c r="L422" i="9" s="1"/>
  <c r="N442" i="9"/>
  <c r="P442" i="9" s="1"/>
  <c r="J442" i="9"/>
  <c r="L442" i="9" s="1"/>
  <c r="N376" i="9"/>
  <c r="P376" i="9" s="1"/>
  <c r="J376" i="9"/>
  <c r="L376" i="9" s="1"/>
  <c r="N429" i="9"/>
  <c r="P429" i="9" s="1"/>
  <c r="J429" i="9"/>
  <c r="L429" i="9" s="1"/>
  <c r="N41" i="9"/>
  <c r="P41" i="9" s="1"/>
  <c r="J41" i="9"/>
  <c r="L41" i="9" s="1"/>
  <c r="N40" i="9"/>
  <c r="P40" i="9" s="1"/>
  <c r="J40" i="9"/>
  <c r="L40" i="9" s="1"/>
  <c r="N327" i="9"/>
  <c r="P327" i="9" s="1"/>
  <c r="J327" i="9"/>
  <c r="L327" i="9" s="1"/>
  <c r="N437" i="9"/>
  <c r="P437" i="9" s="1"/>
  <c r="J437" i="9"/>
  <c r="L437" i="9" s="1"/>
  <c r="N222" i="9"/>
  <c r="P222" i="9" s="1"/>
  <c r="J222" i="9"/>
  <c r="L222" i="9" s="1"/>
  <c r="N319" i="9"/>
  <c r="P319" i="9" s="1"/>
  <c r="J319" i="9"/>
  <c r="L319" i="9" s="1"/>
  <c r="N164" i="9"/>
  <c r="P164" i="9" s="1"/>
  <c r="J164" i="9"/>
  <c r="L164" i="9" s="1"/>
  <c r="C707" i="8"/>
  <c r="N473" i="9"/>
  <c r="P473" i="9" s="1"/>
  <c r="J473" i="9"/>
  <c r="L473" i="9" s="1"/>
  <c r="N288" i="9"/>
  <c r="P288" i="9" s="1"/>
  <c r="J288" i="9"/>
  <c r="L288" i="9" s="1"/>
  <c r="N242" i="9"/>
  <c r="P242" i="9" s="1"/>
  <c r="J242" i="9"/>
  <c r="L242" i="9" s="1"/>
  <c r="C611" i="8"/>
  <c r="E409" i="9"/>
  <c r="H409" i="9" s="1"/>
  <c r="N409" i="9"/>
  <c r="P409" i="9" s="1"/>
  <c r="J409" i="9"/>
  <c r="L409" i="9" s="1"/>
  <c r="N315" i="9"/>
  <c r="P315" i="9" s="1"/>
  <c r="J315" i="9"/>
  <c r="L315" i="9" s="1"/>
  <c r="N324" i="9"/>
  <c r="P324" i="9" s="1"/>
  <c r="J324" i="9"/>
  <c r="L324" i="9" s="1"/>
  <c r="N163" i="9"/>
  <c r="P163" i="9" s="1"/>
  <c r="J163" i="9"/>
  <c r="L163" i="9" s="1"/>
  <c r="N304" i="9"/>
  <c r="P304" i="9" s="1"/>
  <c r="J304" i="9"/>
  <c r="L304" i="9" s="1"/>
  <c r="C359" i="8"/>
  <c r="N241" i="9"/>
  <c r="P241" i="9" s="1"/>
  <c r="J241" i="9"/>
  <c r="L241" i="9" s="1"/>
  <c r="C506" i="8"/>
  <c r="N339" i="9"/>
  <c r="P339" i="9" s="1"/>
  <c r="J339" i="9"/>
  <c r="L339" i="9" s="1"/>
  <c r="C893" i="8"/>
  <c r="N597" i="9"/>
  <c r="P597" i="9" s="1"/>
  <c r="J597" i="9"/>
  <c r="L597" i="9" s="1"/>
  <c r="N566" i="9"/>
  <c r="P566" i="9" s="1"/>
  <c r="J566" i="9"/>
  <c r="L566" i="9" s="1"/>
  <c r="E85" i="9"/>
  <c r="H85" i="9" s="1"/>
  <c r="N85" i="9"/>
  <c r="P85" i="9" s="1"/>
  <c r="J85" i="9"/>
  <c r="L85" i="9" s="1"/>
  <c r="N352" i="9"/>
  <c r="P352" i="9" s="1"/>
  <c r="J352" i="9"/>
  <c r="L352" i="9" s="1"/>
  <c r="N95" i="9"/>
  <c r="P95" i="9" s="1"/>
  <c r="J95" i="9"/>
  <c r="L95" i="9" s="1"/>
  <c r="N94" i="9"/>
  <c r="P94" i="9" s="1"/>
  <c r="J94" i="9"/>
  <c r="L94" i="9" s="1"/>
  <c r="C188" i="8"/>
  <c r="N191" i="9"/>
  <c r="P191" i="9" s="1"/>
  <c r="J191" i="9"/>
  <c r="L191" i="9" s="1"/>
  <c r="N147" i="9"/>
  <c r="P147" i="9" s="1"/>
  <c r="J147" i="9"/>
  <c r="L147" i="9" s="1"/>
  <c r="N140" i="9"/>
  <c r="P140" i="9" s="1"/>
  <c r="J140" i="9"/>
  <c r="L140" i="9" s="1"/>
  <c r="N542" i="9"/>
  <c r="P542" i="9" s="1"/>
  <c r="J542" i="9"/>
  <c r="L542" i="9" s="1"/>
  <c r="N175" i="9"/>
  <c r="P175" i="9" s="1"/>
  <c r="J175" i="9"/>
  <c r="L175" i="9" s="1"/>
  <c r="N417" i="9"/>
  <c r="P417" i="9" s="1"/>
  <c r="J417" i="9"/>
  <c r="L417" i="9" s="1"/>
  <c r="N394" i="9"/>
  <c r="P394" i="9" s="1"/>
  <c r="J394" i="9"/>
  <c r="L394" i="9" s="1"/>
  <c r="C29" i="8"/>
  <c r="N513" i="9"/>
  <c r="P513" i="9" s="1"/>
  <c r="J513" i="9"/>
  <c r="L513" i="9" s="1"/>
  <c r="N466" i="9"/>
  <c r="P466" i="9" s="1"/>
  <c r="J466" i="9"/>
  <c r="L466" i="9" s="1"/>
  <c r="N418" i="9"/>
  <c r="P418" i="9" s="1"/>
  <c r="J418" i="9"/>
  <c r="L418" i="9" s="1"/>
  <c r="N550" i="9"/>
  <c r="P550" i="9" s="1"/>
  <c r="J550" i="9"/>
  <c r="L550" i="9" s="1"/>
  <c r="C193" i="8"/>
  <c r="N130" i="9"/>
  <c r="P130" i="9" s="1"/>
  <c r="J130" i="9"/>
  <c r="L130" i="9" s="1"/>
  <c r="C802" i="8"/>
  <c r="D536" i="9"/>
  <c r="G536" i="9" s="1"/>
  <c r="N119" i="9"/>
  <c r="P119" i="9" s="1"/>
  <c r="J119" i="9"/>
  <c r="L119" i="9" s="1"/>
  <c r="N118" i="9"/>
  <c r="P118" i="9" s="1"/>
  <c r="J118" i="9"/>
  <c r="L118" i="9" s="1"/>
  <c r="N393" i="9"/>
  <c r="P393" i="9" s="1"/>
  <c r="J393" i="9"/>
  <c r="L393" i="9" s="1"/>
  <c r="N15" i="9"/>
  <c r="P15" i="9" s="1"/>
  <c r="J15" i="9"/>
  <c r="L15" i="9" s="1"/>
  <c r="N151" i="9"/>
  <c r="P151" i="9" s="1"/>
  <c r="J151" i="9"/>
  <c r="L151" i="9" s="1"/>
  <c r="N58" i="9"/>
  <c r="P58" i="9" s="1"/>
  <c r="J58" i="9"/>
  <c r="L58" i="9" s="1"/>
  <c r="N497" i="9"/>
  <c r="P497" i="9" s="1"/>
  <c r="J497" i="9"/>
  <c r="L497" i="9" s="1"/>
  <c r="N434" i="9"/>
  <c r="P434" i="9" s="1"/>
  <c r="J434" i="9"/>
  <c r="L434" i="9" s="1"/>
  <c r="N55" i="9"/>
  <c r="P55" i="9" s="1"/>
  <c r="J55" i="9"/>
  <c r="L55" i="9" s="1"/>
  <c r="N144" i="9"/>
  <c r="P144" i="9" s="1"/>
  <c r="J144" i="9"/>
  <c r="L144" i="9" s="1"/>
  <c r="E79" i="9"/>
  <c r="H79" i="9" s="1"/>
  <c r="N79" i="9"/>
  <c r="P79" i="9" s="1"/>
  <c r="J79" i="9"/>
  <c r="L79" i="9" s="1"/>
  <c r="C754" i="8"/>
  <c r="D504" i="9"/>
  <c r="G504" i="9" s="1"/>
  <c r="C94" i="8"/>
  <c r="N64" i="9"/>
  <c r="P64" i="9" s="1"/>
  <c r="J64" i="9"/>
  <c r="L64" i="9" s="1"/>
  <c r="N254" i="9"/>
  <c r="P254" i="9" s="1"/>
  <c r="J254" i="9"/>
  <c r="L254" i="9" s="1"/>
  <c r="N255" i="9"/>
  <c r="P255" i="9" s="1"/>
  <c r="J255" i="9"/>
  <c r="L255" i="9" s="1"/>
  <c r="N397" i="9"/>
  <c r="P397" i="9" s="1"/>
  <c r="J397" i="9"/>
  <c r="L397" i="9" s="1"/>
  <c r="N104" i="9"/>
  <c r="P104" i="9" s="1"/>
  <c r="J104" i="9"/>
  <c r="L104" i="9" s="1"/>
  <c r="N96" i="9"/>
  <c r="P96" i="9" s="1"/>
  <c r="J96" i="9"/>
  <c r="L96" i="9" s="1"/>
  <c r="N521" i="9"/>
  <c r="P521" i="9" s="1"/>
  <c r="J521" i="9"/>
  <c r="L521" i="9" s="1"/>
  <c r="N308" i="9"/>
  <c r="P308" i="9" s="1"/>
  <c r="J308" i="9"/>
  <c r="L308" i="9" s="1"/>
  <c r="N538" i="9"/>
  <c r="P538" i="9" s="1"/>
  <c r="J538" i="9"/>
  <c r="L538" i="9" s="1"/>
  <c r="N449" i="9"/>
  <c r="P449" i="9" s="1"/>
  <c r="J449" i="9"/>
  <c r="L449" i="9" s="1"/>
  <c r="N482" i="9"/>
  <c r="P482" i="9" s="1"/>
  <c r="J482" i="9"/>
  <c r="L482" i="9" s="1"/>
  <c r="N450" i="9"/>
  <c r="P450" i="9" s="1"/>
  <c r="J450" i="9"/>
  <c r="L450" i="9" s="1"/>
  <c r="N594" i="9"/>
  <c r="P594" i="9" s="1"/>
  <c r="J594" i="9"/>
  <c r="L594" i="9" s="1"/>
  <c r="C248" i="8"/>
  <c r="E167" i="9"/>
  <c r="H167" i="9" s="1"/>
  <c r="N167" i="9"/>
  <c r="P167" i="9" s="1"/>
  <c r="J167" i="9"/>
  <c r="L167" i="9" s="1"/>
  <c r="N187" i="9"/>
  <c r="P187" i="9" s="1"/>
  <c r="J187" i="9"/>
  <c r="L187" i="9" s="1"/>
  <c r="N71" i="9"/>
  <c r="P71" i="9" s="1"/>
  <c r="J71" i="9"/>
  <c r="L71" i="9" s="1"/>
  <c r="N300" i="9"/>
  <c r="P300" i="9" s="1"/>
  <c r="J300" i="9"/>
  <c r="L300" i="9" s="1"/>
  <c r="D328" i="9"/>
  <c r="G328" i="9" s="1"/>
  <c r="D329" i="9"/>
  <c r="G329" i="9" s="1"/>
  <c r="N323" i="9"/>
  <c r="P323" i="9" s="1"/>
  <c r="J323" i="9"/>
  <c r="L323" i="9" s="1"/>
  <c r="N316" i="9"/>
  <c r="P316" i="9" s="1"/>
  <c r="J316" i="9"/>
  <c r="L316" i="9" s="1"/>
  <c r="N280" i="9"/>
  <c r="P280" i="9" s="1"/>
  <c r="J280" i="9"/>
  <c r="L280" i="9" s="1"/>
  <c r="N457" i="9"/>
  <c r="P457" i="9" s="1"/>
  <c r="J457" i="9"/>
  <c r="L457" i="9" s="1"/>
  <c r="N465" i="9"/>
  <c r="P465" i="9" s="1"/>
  <c r="J465" i="9"/>
  <c r="L465" i="9" s="1"/>
  <c r="N351" i="9"/>
  <c r="P351" i="9" s="1"/>
  <c r="J351" i="9"/>
  <c r="L351" i="9" s="1"/>
  <c r="N109" i="9"/>
  <c r="P109" i="9" s="1"/>
  <c r="J109" i="9"/>
  <c r="L109" i="9" s="1"/>
  <c r="N201" i="9"/>
  <c r="P201" i="9" s="1"/>
  <c r="J201" i="9"/>
  <c r="L201" i="9" s="1"/>
  <c r="N66" i="9"/>
  <c r="P66" i="9" s="1"/>
  <c r="J66" i="9"/>
  <c r="L66" i="9" s="1"/>
  <c r="N433" i="9"/>
  <c r="P433" i="9" s="1"/>
  <c r="J433" i="9"/>
  <c r="L433" i="9" s="1"/>
  <c r="N34" i="9"/>
  <c r="P34" i="9" s="1"/>
  <c r="J34" i="9"/>
  <c r="L34" i="9" s="1"/>
  <c r="N526" i="9"/>
  <c r="P526" i="9" s="1"/>
  <c r="J526" i="9"/>
  <c r="L526" i="9" s="1"/>
  <c r="N336" i="9"/>
  <c r="P336" i="9" s="1"/>
  <c r="J336" i="9"/>
  <c r="L336" i="9" s="1"/>
  <c r="N205" i="9"/>
  <c r="P205" i="9" s="1"/>
  <c r="J205" i="9"/>
  <c r="L205" i="9" s="1"/>
  <c r="N229" i="9"/>
  <c r="P229" i="9" s="1"/>
  <c r="J229" i="9"/>
  <c r="L229" i="9" s="1"/>
  <c r="C659" i="8"/>
  <c r="E441" i="9"/>
  <c r="H441" i="9" s="1"/>
  <c r="N441" i="9"/>
  <c r="P441" i="9" s="1"/>
  <c r="J441" i="9"/>
  <c r="L441" i="9" s="1"/>
  <c r="N510" i="9"/>
  <c r="P510" i="9" s="1"/>
  <c r="J510" i="9"/>
  <c r="L510" i="9" s="1"/>
  <c r="C458" i="8"/>
  <c r="E307" i="9"/>
  <c r="H307" i="9" s="1"/>
  <c r="N307" i="9"/>
  <c r="P307" i="9" s="1"/>
  <c r="J307" i="9"/>
  <c r="L307" i="9" s="1"/>
  <c r="C554" i="8"/>
  <c r="E371" i="9"/>
  <c r="H371" i="9" s="1"/>
  <c r="N371" i="9"/>
  <c r="P371" i="9" s="1"/>
  <c r="J371" i="9"/>
  <c r="L371" i="9" s="1"/>
  <c r="N139" i="9"/>
  <c r="P139" i="9" s="1"/>
  <c r="J139" i="9"/>
  <c r="L139" i="9" s="1"/>
  <c r="C415" i="8"/>
  <c r="D278" i="9"/>
  <c r="G278" i="9" s="1"/>
  <c r="N605" i="9"/>
  <c r="P605" i="9" s="1"/>
  <c r="J605" i="9"/>
  <c r="L605" i="9" s="1"/>
  <c r="E248" i="9"/>
  <c r="H248" i="9" s="1"/>
  <c r="N276" i="9"/>
  <c r="P276" i="9" s="1"/>
  <c r="J276" i="9"/>
  <c r="L276" i="9" s="1"/>
  <c r="N561" i="9"/>
  <c r="P561" i="9" s="1"/>
  <c r="J561" i="9"/>
  <c r="L561" i="9" s="1"/>
  <c r="C575" i="8"/>
  <c r="N359" i="9"/>
  <c r="P359" i="9" s="1"/>
  <c r="J359" i="9"/>
  <c r="L359" i="9" s="1"/>
  <c r="C41" i="8"/>
  <c r="N112" i="9"/>
  <c r="P112" i="9" s="1"/>
  <c r="J112" i="9"/>
  <c r="L112" i="9" s="1"/>
  <c r="N478" i="9"/>
  <c r="P478" i="9" s="1"/>
  <c r="J478" i="9"/>
  <c r="L478" i="9" s="1"/>
  <c r="N152" i="9"/>
  <c r="P152" i="9" s="1"/>
  <c r="J152" i="9"/>
  <c r="L152" i="9" s="1"/>
  <c r="C463" i="8"/>
  <c r="D310" i="9"/>
  <c r="G310" i="9" s="1"/>
  <c r="N143" i="9"/>
  <c r="P143" i="9" s="1"/>
  <c r="J143" i="9"/>
  <c r="L143" i="9" s="1"/>
  <c r="N159" i="9"/>
  <c r="P159" i="9" s="1"/>
  <c r="J159" i="9"/>
  <c r="L159" i="9" s="1"/>
  <c r="N210" i="9"/>
  <c r="P210" i="9" s="1"/>
  <c r="J210" i="9"/>
  <c r="L210" i="9" s="1"/>
  <c r="N530" i="9"/>
  <c r="P530" i="9" s="1"/>
  <c r="J530" i="9"/>
  <c r="L530" i="9" s="1"/>
  <c r="E39" i="9"/>
  <c r="H39" i="9" s="1"/>
  <c r="N602" i="9"/>
  <c r="P602" i="9" s="1"/>
  <c r="J602" i="9"/>
  <c r="L602" i="9" s="1"/>
  <c r="N410" i="9"/>
  <c r="P410" i="9" s="1"/>
  <c r="J410" i="9"/>
  <c r="L410" i="9" s="1"/>
  <c r="C410" i="8"/>
  <c r="E275" i="9"/>
  <c r="H275" i="9" s="1"/>
  <c r="N275" i="9"/>
  <c r="P275" i="9" s="1"/>
  <c r="J275" i="9"/>
  <c r="L275" i="9" s="1"/>
  <c r="N237" i="9"/>
  <c r="P237" i="9" s="1"/>
  <c r="J237" i="9"/>
  <c r="L237" i="9" s="1"/>
  <c r="N331" i="9"/>
  <c r="P331" i="9" s="1"/>
  <c r="J331" i="9"/>
  <c r="L331" i="9" s="1"/>
  <c r="D523" i="9"/>
  <c r="G523" i="9" s="1"/>
  <c r="N23" i="9"/>
  <c r="P23" i="9" s="1"/>
  <c r="J23" i="9"/>
  <c r="L23" i="9" s="1"/>
  <c r="N193" i="9"/>
  <c r="P193" i="9" s="1"/>
  <c r="J193" i="9"/>
  <c r="L193" i="9" s="1"/>
  <c r="C311" i="8"/>
  <c r="E209" i="9"/>
  <c r="H209" i="9" s="1"/>
  <c r="N209" i="9"/>
  <c r="P209" i="9" s="1"/>
  <c r="J209" i="9"/>
  <c r="L209" i="9" s="1"/>
  <c r="N221" i="9"/>
  <c r="P221" i="9" s="1"/>
  <c r="J221" i="9"/>
  <c r="L221" i="9" s="1"/>
  <c r="C119" i="8"/>
  <c r="D132" i="9"/>
  <c r="G132" i="9" s="1"/>
  <c r="C749" i="8"/>
  <c r="E501" i="9"/>
  <c r="H501" i="9" s="1"/>
  <c r="N501" i="9"/>
  <c r="P501" i="9" s="1"/>
  <c r="J501" i="9"/>
  <c r="L501" i="9" s="1"/>
  <c r="N517" i="9"/>
  <c r="P517" i="9" s="1"/>
  <c r="J517" i="9"/>
  <c r="L517" i="9" s="1"/>
  <c r="C712" i="8"/>
  <c r="D476" i="9"/>
  <c r="G476" i="9" s="1"/>
  <c r="N367" i="9"/>
  <c r="P367" i="9" s="1"/>
  <c r="J367" i="9"/>
  <c r="L367" i="9" s="1"/>
  <c r="E184" i="9"/>
  <c r="H184" i="9" s="1"/>
  <c r="N184" i="9"/>
  <c r="P184" i="9" s="1"/>
  <c r="J184" i="9"/>
  <c r="L184" i="9" s="1"/>
  <c r="N438" i="9"/>
  <c r="P438" i="9" s="1"/>
  <c r="J438" i="9"/>
  <c r="L438" i="9" s="1"/>
  <c r="N401" i="9"/>
  <c r="P401" i="9" s="1"/>
  <c r="J401" i="9"/>
  <c r="L401" i="9" s="1"/>
  <c r="N202" i="9"/>
  <c r="P202" i="9" s="1"/>
  <c r="J202" i="9"/>
  <c r="L202" i="9" s="1"/>
  <c r="N581" i="9"/>
  <c r="P581" i="9" s="1"/>
  <c r="J581" i="9"/>
  <c r="L581" i="9" s="1"/>
  <c r="N264" i="9"/>
  <c r="P264" i="9" s="1"/>
  <c r="J264" i="9"/>
  <c r="L264" i="9" s="1"/>
  <c r="N426" i="9"/>
  <c r="P426" i="9" s="1"/>
  <c r="J426" i="9"/>
  <c r="L426" i="9" s="1"/>
  <c r="C850" i="8"/>
  <c r="D568" i="9"/>
  <c r="G568" i="9" s="1"/>
  <c r="E490" i="9"/>
  <c r="H490" i="9" s="1"/>
  <c r="N490" i="9"/>
  <c r="P490" i="9" s="1"/>
  <c r="J490" i="9"/>
  <c r="L490" i="9" s="1"/>
  <c r="N562" i="9"/>
  <c r="P562" i="9" s="1"/>
  <c r="J562" i="9"/>
  <c r="L562" i="9" s="1"/>
  <c r="N606" i="9"/>
  <c r="P606" i="9" s="1"/>
  <c r="J606" i="9"/>
  <c r="L606" i="9" s="1"/>
  <c r="N257" i="9"/>
  <c r="P257" i="9" s="1"/>
  <c r="J257" i="9"/>
  <c r="L257" i="9" s="1"/>
  <c r="N406" i="9"/>
  <c r="P406" i="9" s="1"/>
  <c r="J406" i="9"/>
  <c r="L406" i="9" s="1"/>
  <c r="N332" i="9"/>
  <c r="P332" i="9" s="1"/>
  <c r="J332" i="9"/>
  <c r="L332" i="9" s="1"/>
  <c r="N183" i="9"/>
  <c r="P183" i="9" s="1"/>
  <c r="J183" i="9"/>
  <c r="L183" i="9" s="1"/>
  <c r="N87" i="9"/>
  <c r="P87" i="9" s="1"/>
  <c r="J87" i="9"/>
  <c r="L87" i="9" s="1"/>
  <c r="N86" i="9"/>
  <c r="P86" i="9" s="1"/>
  <c r="J86" i="9"/>
  <c r="L86" i="9" s="1"/>
  <c r="N502" i="9"/>
  <c r="P502" i="9" s="1"/>
  <c r="J502" i="9"/>
  <c r="L502" i="9" s="1"/>
  <c r="N474" i="9"/>
  <c r="P474" i="9" s="1"/>
  <c r="J474" i="9"/>
  <c r="L474" i="9" s="1"/>
  <c r="N344" i="9"/>
  <c r="P344" i="9" s="1"/>
  <c r="J344" i="9"/>
  <c r="L344" i="9" s="1"/>
  <c r="N31" i="9"/>
  <c r="P31" i="9" s="1"/>
  <c r="J31" i="9"/>
  <c r="L31" i="9" s="1"/>
  <c r="D342" i="9"/>
  <c r="G342" i="9" s="1"/>
  <c r="D343" i="9"/>
  <c r="G343" i="9" s="1"/>
  <c r="C512" i="8"/>
  <c r="E343" i="9"/>
  <c r="H343" i="9" s="1"/>
  <c r="C308" i="8"/>
  <c r="E207" i="9"/>
  <c r="H207" i="9" s="1"/>
  <c r="N334" i="9"/>
  <c r="P334" i="9" s="1"/>
  <c r="J334" i="9"/>
  <c r="L334" i="9" s="1"/>
  <c r="C347" i="8"/>
  <c r="D232" i="9"/>
  <c r="G232" i="9" s="1"/>
  <c r="D233" i="9"/>
  <c r="G233" i="9" s="1"/>
  <c r="N168" i="9"/>
  <c r="P168" i="9" s="1"/>
  <c r="J168" i="9"/>
  <c r="L168" i="9" s="1"/>
  <c r="C251" i="8"/>
  <c r="E169" i="9"/>
  <c r="H169" i="9" s="1"/>
  <c r="E564" i="9"/>
  <c r="H564" i="9" s="1"/>
  <c r="E33" i="9"/>
  <c r="H33" i="9" s="1"/>
  <c r="E32" i="9"/>
  <c r="H32" i="9" s="1"/>
  <c r="N378" i="9"/>
  <c r="P378" i="9" s="1"/>
  <c r="D247" i="9"/>
  <c r="G247" i="9" s="1"/>
  <c r="E480" i="9"/>
  <c r="H480" i="9" s="1"/>
  <c r="E481" i="9"/>
  <c r="H481" i="9" s="1"/>
  <c r="E56" i="9"/>
  <c r="H56" i="9" s="1"/>
  <c r="E57" i="9"/>
  <c r="H57" i="9" s="1"/>
  <c r="E572" i="9"/>
  <c r="H572" i="9" s="1"/>
  <c r="D173" i="9"/>
  <c r="G173" i="9" s="1"/>
  <c r="C895" i="8"/>
  <c r="D598" i="9"/>
  <c r="G598" i="9" s="1"/>
  <c r="N172" i="9"/>
  <c r="P172" i="9" s="1"/>
  <c r="J172" i="9"/>
  <c r="L172" i="9" s="1"/>
  <c r="C92" i="8"/>
  <c r="N62" i="9"/>
  <c r="P62" i="9" s="1"/>
  <c r="J62" i="9"/>
  <c r="L62" i="9" s="1"/>
  <c r="N302" i="9"/>
  <c r="P302" i="9" s="1"/>
  <c r="J302" i="9"/>
  <c r="L302" i="9" s="1"/>
  <c r="N469" i="9"/>
  <c r="P469" i="9" s="1"/>
  <c r="J469" i="9"/>
  <c r="L469" i="9" s="1"/>
  <c r="N402" i="9"/>
  <c r="P402" i="9" s="1"/>
  <c r="J402" i="9"/>
  <c r="L402" i="9" s="1"/>
  <c r="E8" i="9"/>
  <c r="H8" i="9" s="1"/>
  <c r="E9" i="9"/>
  <c r="H9" i="9" s="1"/>
  <c r="C580" i="8"/>
  <c r="D453" i="9"/>
  <c r="G453" i="9" s="1"/>
  <c r="D239" i="9"/>
  <c r="G239" i="9" s="1"/>
  <c r="E509" i="9"/>
  <c r="H509" i="9" s="1"/>
  <c r="N508" i="9"/>
  <c r="P508" i="9" s="1"/>
  <c r="J508" i="9"/>
  <c r="L508" i="9" s="1"/>
  <c r="D9" i="9"/>
  <c r="G9" i="9" s="1"/>
  <c r="D8" i="9"/>
  <c r="G8" i="9" s="1"/>
  <c r="C268" i="8"/>
  <c r="D303" i="9"/>
  <c r="G303" i="9" s="1"/>
  <c r="E63" i="9"/>
  <c r="H63" i="9" s="1"/>
  <c r="D57" i="9"/>
  <c r="G57" i="9" s="1"/>
  <c r="C718" i="8"/>
  <c r="D552" i="9"/>
  <c r="G552" i="9" s="1"/>
  <c r="E340" i="9"/>
  <c r="H340" i="9" s="1"/>
  <c r="AK340" i="9" s="1" a="1"/>
  <c r="C319" i="8"/>
  <c r="D214" i="9"/>
  <c r="G214" i="9" s="1"/>
  <c r="C808" i="8"/>
  <c r="E52" i="9"/>
  <c r="H52" i="9" s="1"/>
  <c r="E72" i="9"/>
  <c r="H72" i="9" s="1"/>
  <c r="E369" i="9"/>
  <c r="H369" i="9" s="1"/>
  <c r="D571" i="9"/>
  <c r="G571" i="9" s="1"/>
  <c r="Z570" i="10" s="1" a="1"/>
  <c r="D354" i="9"/>
  <c r="G354" i="9" s="1"/>
  <c r="D557" i="9"/>
  <c r="G557" i="9" s="1"/>
  <c r="AA556" i="10" s="1" a="1"/>
  <c r="D431" i="9"/>
  <c r="G431" i="9" s="1"/>
  <c r="AK430" i="9" s="1" a="1"/>
  <c r="C857" i="8"/>
  <c r="E573" i="9"/>
  <c r="H573" i="9" s="1"/>
  <c r="B821" i="8"/>
  <c r="C231" i="8"/>
  <c r="C864" i="8"/>
  <c r="A424" i="8"/>
  <c r="B680" i="8"/>
  <c r="A826" i="8"/>
  <c r="A550" i="8"/>
  <c r="B191" i="8"/>
  <c r="A70" i="8"/>
  <c r="B425" i="8"/>
  <c r="C738" i="8"/>
  <c r="A532" i="8"/>
  <c r="B545" i="8"/>
  <c r="A736" i="8"/>
  <c r="C534" i="8"/>
  <c r="B863" i="8"/>
  <c r="B827" i="8"/>
  <c r="A835" i="8"/>
  <c r="A295" i="8"/>
  <c r="B8" i="8"/>
  <c r="A7" i="8"/>
  <c r="A442" i="8"/>
  <c r="A880" i="8"/>
  <c r="C605" i="8"/>
  <c r="E405" i="9"/>
  <c r="H405" i="9" s="1"/>
  <c r="D518" i="9"/>
  <c r="G518" i="9" s="1"/>
  <c r="C254" i="8"/>
  <c r="E171" i="9"/>
  <c r="H171" i="9" s="1"/>
  <c r="C26" i="8"/>
  <c r="E19" i="9"/>
  <c r="H19" i="9" s="1"/>
  <c r="C386" i="8"/>
  <c r="C163" i="8"/>
  <c r="D320" i="9"/>
  <c r="G320" i="9" s="1"/>
  <c r="T15" i="5"/>
  <c r="E390" i="9"/>
  <c r="H390" i="9" s="1"/>
  <c r="C403" i="8"/>
  <c r="D270" i="9"/>
  <c r="G270" i="9" s="1"/>
  <c r="C427" i="8"/>
  <c r="D286" i="9"/>
  <c r="G286" i="9" s="1"/>
  <c r="N445" i="9"/>
  <c r="P445" i="9" s="1"/>
  <c r="J445" i="9"/>
  <c r="L445" i="9" s="1"/>
  <c r="C572" i="8"/>
  <c r="E383" i="9"/>
  <c r="H383" i="9" s="1"/>
  <c r="C440" i="8"/>
  <c r="E295" i="9"/>
  <c r="H295" i="9" s="1"/>
  <c r="C730" i="8"/>
  <c r="D488" i="9"/>
  <c r="G488" i="9" s="1"/>
  <c r="E470" i="9"/>
  <c r="H470" i="9" s="1"/>
  <c r="C134" i="8"/>
  <c r="N136" i="9"/>
  <c r="P136" i="9" s="1"/>
  <c r="J136" i="9"/>
  <c r="L136" i="9" s="1"/>
  <c r="C542" i="8"/>
  <c r="E363" i="9"/>
  <c r="H363" i="9" s="1"/>
  <c r="E312" i="9"/>
  <c r="H312" i="9" s="1"/>
  <c r="C635" i="8"/>
  <c r="E425" i="9"/>
  <c r="H425" i="9" s="1"/>
  <c r="E176" i="9"/>
  <c r="H176" i="9" s="1"/>
  <c r="E348" i="9"/>
  <c r="H348" i="9" s="1"/>
  <c r="C317" i="8"/>
  <c r="E213" i="9"/>
  <c r="H213" i="9" s="1"/>
  <c r="E486" i="9"/>
  <c r="H486" i="9" s="1"/>
  <c r="E380" i="9"/>
  <c r="H380" i="9" s="1"/>
  <c r="C323" i="8"/>
  <c r="E217" i="9"/>
  <c r="H217" i="9" s="1"/>
  <c r="N74" i="9"/>
  <c r="P74" i="9" s="1"/>
  <c r="J74" i="9"/>
  <c r="L74" i="9" s="1"/>
  <c r="N50" i="9"/>
  <c r="P50" i="9" s="1"/>
  <c r="J50" i="9"/>
  <c r="L50" i="9" s="1"/>
  <c r="D272" i="9"/>
  <c r="G272" i="9" s="1"/>
  <c r="C814" i="8"/>
  <c r="D544" i="9"/>
  <c r="G544" i="9" s="1"/>
  <c r="C67" i="8"/>
  <c r="D46" i="9"/>
  <c r="G46" i="9" s="1"/>
  <c r="N413" i="9"/>
  <c r="P413" i="9" s="1"/>
  <c r="J413" i="9"/>
  <c r="L413" i="9" s="1"/>
  <c r="N120" i="9"/>
  <c r="P120" i="9" s="1"/>
  <c r="J120" i="9"/>
  <c r="L120" i="9" s="1"/>
  <c r="C910" i="8"/>
  <c r="D608" i="9"/>
  <c r="G608" i="9" s="1"/>
  <c r="D446" i="9"/>
  <c r="G446" i="9" s="1"/>
  <c r="C335" i="8"/>
  <c r="E225" i="9"/>
  <c r="H225" i="9" s="1"/>
  <c r="D546" i="9"/>
  <c r="G546" i="9" s="1"/>
  <c r="E93" i="9"/>
  <c r="H93" i="9" s="1"/>
  <c r="C422" i="8"/>
  <c r="E283" i="9"/>
  <c r="H283" i="9" s="1"/>
  <c r="C434" i="8"/>
  <c r="E291" i="9"/>
  <c r="H291" i="9" s="1"/>
  <c r="N593" i="9"/>
  <c r="P593" i="9" s="1"/>
  <c r="J593" i="9"/>
  <c r="L593" i="9" s="1"/>
  <c r="E234" i="9"/>
  <c r="H234" i="9" s="1"/>
  <c r="D234" i="9"/>
  <c r="G234" i="9" s="1"/>
  <c r="N251" i="9"/>
  <c r="P251" i="9" s="1"/>
  <c r="J251" i="9"/>
  <c r="L251" i="9" s="1"/>
  <c r="C293" i="8"/>
  <c r="E197" i="9"/>
  <c r="H197" i="9" s="1"/>
  <c r="N266" i="9"/>
  <c r="P266" i="9" s="1"/>
  <c r="J266" i="9"/>
  <c r="L266" i="9" s="1"/>
  <c r="N245" i="9"/>
  <c r="P245" i="9" s="1"/>
  <c r="J245" i="9"/>
  <c r="L245" i="9" s="1"/>
  <c r="C377" i="8"/>
  <c r="E253" i="9"/>
  <c r="H253" i="9" s="1"/>
  <c r="C266" i="8"/>
  <c r="E179" i="9"/>
  <c r="H179" i="9" s="1"/>
  <c r="N610" i="9"/>
  <c r="P610" i="9" s="1"/>
  <c r="J610" i="9"/>
  <c r="L610" i="9" s="1"/>
  <c r="E610" i="9"/>
  <c r="H610" i="9" s="1"/>
  <c r="C790" i="8"/>
  <c r="D528" i="9"/>
  <c r="G528" i="9" s="1"/>
  <c r="C791" i="8"/>
  <c r="E529" i="9"/>
  <c r="H529" i="9" s="1"/>
  <c r="D226" i="9"/>
  <c r="G226" i="9" s="1"/>
  <c r="D194" i="9"/>
  <c r="G194" i="9" s="1"/>
  <c r="E36" i="9"/>
  <c r="H36" i="9" s="1"/>
  <c r="D422" i="9"/>
  <c r="G422" i="9" s="1"/>
  <c r="E422" i="9"/>
  <c r="H422" i="9" s="1"/>
  <c r="D442" i="9"/>
  <c r="G442" i="9" s="1"/>
  <c r="D376" i="9"/>
  <c r="G376" i="9" s="1"/>
  <c r="E376" i="9"/>
  <c r="H376" i="9" s="1"/>
  <c r="C640" i="8"/>
  <c r="D428" i="9"/>
  <c r="G428" i="9" s="1"/>
  <c r="C641" i="8"/>
  <c r="E429" i="9"/>
  <c r="H429" i="9" s="1"/>
  <c r="C58" i="8"/>
  <c r="D41" i="9"/>
  <c r="G41" i="9" s="1"/>
  <c r="D40" i="9"/>
  <c r="G40" i="9" s="1"/>
  <c r="N263" i="9"/>
  <c r="P263" i="9" s="1"/>
  <c r="J263" i="9"/>
  <c r="L263" i="9" s="1"/>
  <c r="C391" i="8"/>
  <c r="D262" i="9"/>
  <c r="G262" i="9" s="1"/>
  <c r="C487" i="8"/>
  <c r="D326" i="9"/>
  <c r="G326" i="9" s="1"/>
  <c r="C488" i="8"/>
  <c r="E327" i="9"/>
  <c r="H327" i="9" s="1"/>
  <c r="C652" i="8"/>
  <c r="D436" i="9"/>
  <c r="G436" i="9" s="1"/>
  <c r="C653" i="8"/>
  <c r="E437" i="9"/>
  <c r="H437" i="9" s="1"/>
  <c r="D222" i="9"/>
  <c r="G222" i="9" s="1"/>
  <c r="E222" i="9"/>
  <c r="H222" i="9" s="1"/>
  <c r="C475" i="8"/>
  <c r="D318" i="9"/>
  <c r="G318" i="9" s="1"/>
  <c r="C476" i="8"/>
  <c r="E319" i="9"/>
  <c r="H319" i="9" s="1"/>
  <c r="D164" i="9"/>
  <c r="G164" i="9" s="1"/>
  <c r="E164" i="9"/>
  <c r="H164" i="9" s="1"/>
  <c r="C706" i="8"/>
  <c r="D472" i="9"/>
  <c r="G472" i="9" s="1"/>
  <c r="D288" i="9"/>
  <c r="G288" i="9" s="1"/>
  <c r="E288" i="9"/>
  <c r="H288" i="9" s="1"/>
  <c r="E242" i="9"/>
  <c r="H242" i="9" s="1"/>
  <c r="D242" i="9"/>
  <c r="G242" i="9" s="1"/>
  <c r="C610" i="8"/>
  <c r="D408" i="9"/>
  <c r="G408" i="9" s="1"/>
  <c r="C470" i="8"/>
  <c r="E315" i="9"/>
  <c r="H315" i="9" s="1"/>
  <c r="C469" i="8"/>
  <c r="D314" i="9"/>
  <c r="G314" i="9" s="1"/>
  <c r="N506" i="9"/>
  <c r="P506" i="9" s="1"/>
  <c r="J506" i="9"/>
  <c r="L506" i="9" s="1"/>
  <c r="E506" i="9"/>
  <c r="H506" i="9" s="1"/>
  <c r="D324" i="9"/>
  <c r="G324" i="9" s="1"/>
  <c r="C241" i="8"/>
  <c r="D162" i="9"/>
  <c r="G162" i="9" s="1"/>
  <c r="C242" i="8"/>
  <c r="E163" i="9"/>
  <c r="H163" i="9" s="1"/>
  <c r="D304" i="9"/>
  <c r="G304" i="9" s="1"/>
  <c r="E304" i="9"/>
  <c r="H304" i="9" s="1"/>
  <c r="C358" i="8"/>
  <c r="D240" i="9"/>
  <c r="G240" i="9" s="1"/>
  <c r="C505" i="8"/>
  <c r="D338" i="9"/>
  <c r="G338" i="9" s="1"/>
  <c r="C892" i="8"/>
  <c r="D596" i="9"/>
  <c r="G596" i="9" s="1"/>
  <c r="E566" i="9"/>
  <c r="H566" i="9" s="1"/>
  <c r="D566" i="9"/>
  <c r="G566" i="9" s="1"/>
  <c r="C124" i="8"/>
  <c r="D84" i="9"/>
  <c r="G84" i="9" s="1"/>
  <c r="C401" i="8"/>
  <c r="E269" i="9"/>
  <c r="H269" i="9" s="1"/>
  <c r="C400" i="8"/>
  <c r="D268" i="9"/>
  <c r="G268" i="9" s="1"/>
  <c r="D352" i="9"/>
  <c r="G352" i="9" s="1"/>
  <c r="E352" i="9"/>
  <c r="H352" i="9" s="1"/>
  <c r="C182" i="8"/>
  <c r="E122" i="9"/>
  <c r="H122" i="9" s="1"/>
  <c r="C139" i="8"/>
  <c r="D94" i="9"/>
  <c r="G94" i="9" s="1"/>
  <c r="D95" i="9"/>
  <c r="G95" i="9" s="1"/>
  <c r="C187" i="8"/>
  <c r="D126" i="9"/>
  <c r="G126" i="9" s="1"/>
  <c r="X66" i="5"/>
  <c r="C284" i="8"/>
  <c r="E191" i="9"/>
  <c r="H191" i="9" s="1"/>
  <c r="C283" i="8"/>
  <c r="D190" i="9"/>
  <c r="G190" i="9" s="1"/>
  <c r="C217" i="8"/>
  <c r="D146" i="9"/>
  <c r="G146" i="9" s="1"/>
  <c r="C218" i="8"/>
  <c r="E147" i="9"/>
  <c r="H147" i="9" s="1"/>
  <c r="D140" i="9"/>
  <c r="G140" i="9" s="1"/>
  <c r="E140" i="9"/>
  <c r="H140" i="9" s="1"/>
  <c r="E542" i="9"/>
  <c r="H542" i="9" s="1"/>
  <c r="D542" i="9"/>
  <c r="G542" i="9" s="1"/>
  <c r="C260" i="8"/>
  <c r="E175" i="9"/>
  <c r="H175" i="9" s="1"/>
  <c r="C259" i="8"/>
  <c r="D174" i="9"/>
  <c r="G174" i="9" s="1"/>
  <c r="C623" i="8"/>
  <c r="E417" i="9"/>
  <c r="H417" i="9" s="1"/>
  <c r="C622" i="8"/>
  <c r="D416" i="9"/>
  <c r="G416" i="9" s="1"/>
  <c r="D394" i="9"/>
  <c r="G394" i="9" s="1"/>
  <c r="X13" i="5"/>
  <c r="C766" i="8"/>
  <c r="D512" i="9"/>
  <c r="G512" i="9" s="1"/>
  <c r="C767" i="8"/>
  <c r="E513" i="9"/>
  <c r="H513" i="9" s="1"/>
  <c r="E466" i="9"/>
  <c r="H466" i="9" s="1"/>
  <c r="D466" i="9"/>
  <c r="G466" i="9" s="1"/>
  <c r="E418" i="9"/>
  <c r="H418" i="9" s="1"/>
  <c r="D418" i="9"/>
  <c r="G418" i="9" s="1"/>
  <c r="D550" i="9"/>
  <c r="G550" i="9" s="1"/>
  <c r="D414" i="9"/>
  <c r="G414" i="9" s="1"/>
  <c r="E414" i="9"/>
  <c r="H414" i="9" s="1"/>
  <c r="T68" i="5"/>
  <c r="N360" i="9"/>
  <c r="P360" i="9" s="1"/>
  <c r="J360" i="9"/>
  <c r="L360" i="9" s="1"/>
  <c r="N537" i="9"/>
  <c r="P537" i="9" s="1"/>
  <c r="J537" i="9"/>
  <c r="L537" i="9" s="1"/>
  <c r="C803" i="8"/>
  <c r="E537" i="9"/>
  <c r="H537" i="9" s="1"/>
  <c r="C175" i="8"/>
  <c r="D118" i="9"/>
  <c r="G118" i="9" s="1"/>
  <c r="D119" i="9"/>
  <c r="G119" i="9" s="1"/>
  <c r="C587" i="8"/>
  <c r="E393" i="9"/>
  <c r="H393" i="9" s="1"/>
  <c r="C586" i="8"/>
  <c r="D392" i="9"/>
  <c r="G392" i="9" s="1"/>
  <c r="C19" i="8"/>
  <c r="D14" i="9"/>
  <c r="G14" i="9" s="1"/>
  <c r="C224" i="8"/>
  <c r="E151" i="9"/>
  <c r="H151" i="9" s="1"/>
  <c r="C223" i="8"/>
  <c r="D150" i="9"/>
  <c r="G150" i="9" s="1"/>
  <c r="D58" i="9"/>
  <c r="G58" i="9" s="1"/>
  <c r="C86" i="8"/>
  <c r="E59" i="9"/>
  <c r="H59" i="9" s="1"/>
  <c r="C743" i="8"/>
  <c r="E497" i="9"/>
  <c r="H497" i="9" s="1"/>
  <c r="C742" i="8"/>
  <c r="D496" i="9"/>
  <c r="G496" i="9" s="1"/>
  <c r="E434" i="9"/>
  <c r="H434" i="9" s="1"/>
  <c r="D434" i="9"/>
  <c r="G434" i="9" s="1"/>
  <c r="E55" i="9"/>
  <c r="H55" i="9" s="1"/>
  <c r="C79" i="8"/>
  <c r="D54" i="9"/>
  <c r="G54" i="9" s="1"/>
  <c r="E144" i="9"/>
  <c r="H144" i="9" s="1"/>
  <c r="D144" i="9"/>
  <c r="G144" i="9" s="1"/>
  <c r="C115" i="8"/>
  <c r="D78" i="9"/>
  <c r="G78" i="9" s="1"/>
  <c r="N505" i="9"/>
  <c r="P505" i="9" s="1"/>
  <c r="J505" i="9"/>
  <c r="L505" i="9" s="1"/>
  <c r="C755" i="8"/>
  <c r="E505" i="9"/>
  <c r="H505" i="9" s="1"/>
  <c r="C101" i="8"/>
  <c r="E68" i="9"/>
  <c r="H68" i="9" s="1"/>
  <c r="E82" i="9"/>
  <c r="H82" i="9" s="1"/>
  <c r="N82" i="9"/>
  <c r="P82" i="9" s="1"/>
  <c r="J82" i="9"/>
  <c r="L82" i="9" s="1"/>
  <c r="T35" i="5"/>
  <c r="E255" i="9"/>
  <c r="H255" i="9" s="1"/>
  <c r="E254" i="9"/>
  <c r="H254" i="9" s="1"/>
  <c r="D255" i="9"/>
  <c r="G255" i="9" s="1"/>
  <c r="D254" i="9"/>
  <c r="G254" i="9" s="1"/>
  <c r="N230" i="9"/>
  <c r="P230" i="9" s="1"/>
  <c r="J230" i="9"/>
  <c r="L230" i="9" s="1"/>
  <c r="E230" i="9"/>
  <c r="H230" i="9" s="1"/>
  <c r="C592" i="8"/>
  <c r="D396" i="9"/>
  <c r="G396" i="9" s="1"/>
  <c r="C593" i="8"/>
  <c r="E397" i="9"/>
  <c r="H397" i="9" s="1"/>
  <c r="D104" i="9"/>
  <c r="G104" i="9" s="1"/>
  <c r="C155" i="8"/>
  <c r="E105" i="9"/>
  <c r="H105" i="9" s="1"/>
  <c r="N156" i="9"/>
  <c r="P156" i="9" s="1"/>
  <c r="J156" i="9"/>
  <c r="L156" i="9" s="1"/>
  <c r="E156" i="9"/>
  <c r="H156" i="9" s="1"/>
  <c r="D96" i="9"/>
  <c r="G96" i="9" s="1"/>
  <c r="C143" i="8"/>
  <c r="E97" i="9"/>
  <c r="H97" i="9" s="1"/>
  <c r="N188" i="9"/>
  <c r="P188" i="9" s="1"/>
  <c r="J188" i="9"/>
  <c r="L188" i="9" s="1"/>
  <c r="E188" i="9"/>
  <c r="H188" i="9" s="1"/>
  <c r="N88" i="9"/>
  <c r="P88" i="9" s="1"/>
  <c r="J88" i="9"/>
  <c r="L88" i="9" s="1"/>
  <c r="C131" i="8"/>
  <c r="E89" i="9"/>
  <c r="H89" i="9" s="1"/>
  <c r="C778" i="8"/>
  <c r="D520" i="9"/>
  <c r="G520" i="9" s="1"/>
  <c r="C779" i="8"/>
  <c r="E521" i="9"/>
  <c r="H521" i="9" s="1"/>
  <c r="E308" i="9"/>
  <c r="H308" i="9" s="1"/>
  <c r="D308" i="9"/>
  <c r="G308" i="9" s="1"/>
  <c r="D538" i="9"/>
  <c r="G538" i="9" s="1"/>
  <c r="E538" i="9"/>
  <c r="H538" i="9" s="1"/>
  <c r="C671" i="8"/>
  <c r="E449" i="9"/>
  <c r="H449" i="9" s="1"/>
  <c r="C670" i="8"/>
  <c r="D448" i="9"/>
  <c r="G448" i="9" s="1"/>
  <c r="E482" i="9"/>
  <c r="H482" i="9" s="1"/>
  <c r="D482" i="9"/>
  <c r="G482" i="9" s="1"/>
  <c r="E450" i="9"/>
  <c r="H450" i="9" s="1"/>
  <c r="D450" i="9"/>
  <c r="G450" i="9" s="1"/>
  <c r="D594" i="9"/>
  <c r="G594" i="9" s="1"/>
  <c r="E594" i="9"/>
  <c r="H594" i="9" s="1"/>
  <c r="C247" i="8"/>
  <c r="D166" i="9"/>
  <c r="G166" i="9" s="1"/>
  <c r="N586" i="9"/>
  <c r="P586" i="9" s="1"/>
  <c r="J586" i="9"/>
  <c r="L586" i="9" s="1"/>
  <c r="C277" i="8"/>
  <c r="D186" i="9"/>
  <c r="G186" i="9" s="1"/>
  <c r="C278" i="8"/>
  <c r="E187" i="9"/>
  <c r="H187" i="9" s="1"/>
  <c r="N398" i="9"/>
  <c r="P398" i="9" s="1"/>
  <c r="J398" i="9"/>
  <c r="L398" i="9" s="1"/>
  <c r="E398" i="9"/>
  <c r="H398" i="9" s="1"/>
  <c r="N462" i="9"/>
  <c r="P462" i="9" s="1"/>
  <c r="J462" i="9"/>
  <c r="L462" i="9" s="1"/>
  <c r="E462" i="9"/>
  <c r="H462" i="9" s="1"/>
  <c r="C103" i="8"/>
  <c r="D70" i="9"/>
  <c r="G70" i="9" s="1"/>
  <c r="E300" i="9"/>
  <c r="H300" i="9" s="1"/>
  <c r="D300" i="9"/>
  <c r="G300" i="9" s="1"/>
  <c r="E329" i="9"/>
  <c r="H329" i="9" s="1"/>
  <c r="E328" i="9"/>
  <c r="H328" i="9" s="1"/>
  <c r="C482" i="8"/>
  <c r="E323" i="9"/>
  <c r="H323" i="9" s="1"/>
  <c r="C481" i="8"/>
  <c r="D322" i="9"/>
  <c r="G322" i="9" s="1"/>
  <c r="E316" i="9"/>
  <c r="H316" i="9" s="1"/>
  <c r="D316" i="9"/>
  <c r="G316" i="9" s="1"/>
  <c r="D280" i="9"/>
  <c r="G280" i="9" s="1"/>
  <c r="E280" i="9"/>
  <c r="H280" i="9" s="1"/>
  <c r="C683" i="8"/>
  <c r="E457" i="9"/>
  <c r="H457" i="9" s="1"/>
  <c r="C682" i="8"/>
  <c r="D456" i="9"/>
  <c r="G456" i="9" s="1"/>
  <c r="C695" i="8"/>
  <c r="E465" i="9"/>
  <c r="H465" i="9" s="1"/>
  <c r="C694" i="8"/>
  <c r="D464" i="9"/>
  <c r="G464" i="9" s="1"/>
  <c r="C523" i="8"/>
  <c r="D350" i="9"/>
  <c r="G350" i="9" s="1"/>
  <c r="C524" i="8"/>
  <c r="E351" i="9"/>
  <c r="H351" i="9" s="1"/>
  <c r="E109" i="9"/>
  <c r="H109" i="9" s="1"/>
  <c r="C160" i="8"/>
  <c r="D108" i="9"/>
  <c r="G108" i="9" s="1"/>
  <c r="C65" i="8"/>
  <c r="C299" i="8"/>
  <c r="E201" i="9"/>
  <c r="H201" i="9" s="1"/>
  <c r="C298" i="8"/>
  <c r="D200" i="9"/>
  <c r="G200" i="9" s="1"/>
  <c r="D66" i="9"/>
  <c r="G66" i="9" s="1"/>
  <c r="C98" i="8"/>
  <c r="E67" i="9"/>
  <c r="H67" i="9" s="1"/>
  <c r="C647" i="8"/>
  <c r="E433" i="9"/>
  <c r="H433" i="9" s="1"/>
  <c r="C646" i="8"/>
  <c r="D432" i="9"/>
  <c r="G432" i="9" s="1"/>
  <c r="N578" i="9"/>
  <c r="P578" i="9" s="1"/>
  <c r="J578" i="9"/>
  <c r="L578" i="9" s="1"/>
  <c r="E578" i="9"/>
  <c r="H578" i="9" s="1"/>
  <c r="D34" i="9"/>
  <c r="G34" i="9" s="1"/>
  <c r="C50" i="8"/>
  <c r="E35" i="9"/>
  <c r="H35" i="9" s="1"/>
  <c r="E526" i="9"/>
  <c r="H526" i="9" s="1"/>
  <c r="D526" i="9"/>
  <c r="G526" i="9" s="1"/>
  <c r="D336" i="9"/>
  <c r="G336" i="9" s="1"/>
  <c r="E336" i="9"/>
  <c r="H336" i="9" s="1"/>
  <c r="C304" i="8"/>
  <c r="D204" i="9"/>
  <c r="G204" i="9" s="1"/>
  <c r="C305" i="8"/>
  <c r="E205" i="9"/>
  <c r="H205" i="9" s="1"/>
  <c r="C340" i="8"/>
  <c r="D228" i="9"/>
  <c r="G228" i="9" s="1"/>
  <c r="C341" i="8"/>
  <c r="E229" i="9"/>
  <c r="H229" i="9" s="1"/>
  <c r="N554" i="9"/>
  <c r="P554" i="9" s="1"/>
  <c r="J554" i="9"/>
  <c r="L554" i="9" s="1"/>
  <c r="C658" i="8"/>
  <c r="D440" i="9"/>
  <c r="G440" i="9" s="1"/>
  <c r="C170" i="8"/>
  <c r="E114" i="9"/>
  <c r="H114" i="9" s="1"/>
  <c r="C17" i="8"/>
  <c r="E12" i="9"/>
  <c r="H12" i="9" s="1"/>
  <c r="E510" i="9"/>
  <c r="H510" i="9" s="1"/>
  <c r="D510" i="9"/>
  <c r="G510" i="9" s="1"/>
  <c r="C457" i="8"/>
  <c r="D306" i="9"/>
  <c r="G306" i="9" s="1"/>
  <c r="C553" i="8"/>
  <c r="D370" i="9"/>
  <c r="G370" i="9" s="1"/>
  <c r="C206" i="8"/>
  <c r="E139" i="9"/>
  <c r="H139" i="9" s="1"/>
  <c r="N138" i="9"/>
  <c r="P138" i="9" s="1"/>
  <c r="J138" i="9"/>
  <c r="L138" i="9" s="1"/>
  <c r="N279" i="9"/>
  <c r="P279" i="9" s="1"/>
  <c r="J279" i="9"/>
  <c r="L279" i="9" s="1"/>
  <c r="C416" i="8"/>
  <c r="E279" i="9"/>
  <c r="H279" i="9" s="1"/>
  <c r="C905" i="8"/>
  <c r="E605" i="9"/>
  <c r="H605" i="9" s="1"/>
  <c r="C904" i="8"/>
  <c r="D604" i="9"/>
  <c r="G604" i="9" s="1"/>
  <c r="N249" i="9"/>
  <c r="P249" i="9" s="1"/>
  <c r="J249" i="9"/>
  <c r="L249" i="9" s="1"/>
  <c r="E276" i="9"/>
  <c r="H276" i="9" s="1"/>
  <c r="D276" i="9"/>
  <c r="G276" i="9" s="1"/>
  <c r="C838" i="8"/>
  <c r="D560" i="9"/>
  <c r="G560" i="9" s="1"/>
  <c r="C839" i="8"/>
  <c r="E561" i="9"/>
  <c r="H561" i="9" s="1"/>
  <c r="D384" i="9"/>
  <c r="G384" i="9" s="1"/>
  <c r="E384" i="9"/>
  <c r="H384" i="9" s="1"/>
  <c r="C535" i="8"/>
  <c r="D358" i="9"/>
  <c r="G358" i="9" s="1"/>
  <c r="C536" i="8"/>
  <c r="E359" i="9"/>
  <c r="H359" i="9" s="1"/>
  <c r="D112" i="9"/>
  <c r="G112" i="9" s="1"/>
  <c r="C167" i="8"/>
  <c r="E113" i="9"/>
  <c r="H113" i="9" s="1"/>
  <c r="D478" i="9"/>
  <c r="G478" i="9" s="1"/>
  <c r="E478" i="9"/>
  <c r="H478" i="9" s="1"/>
  <c r="D152" i="9"/>
  <c r="G152" i="9" s="1"/>
  <c r="N311" i="9"/>
  <c r="P311" i="9" s="1"/>
  <c r="J311" i="9"/>
  <c r="L311" i="9" s="1"/>
  <c r="C464" i="8"/>
  <c r="E311" i="9"/>
  <c r="H311" i="9" s="1"/>
  <c r="C212" i="8"/>
  <c r="E143" i="9"/>
  <c r="H143" i="9" s="1"/>
  <c r="C211" i="8"/>
  <c r="D142" i="9"/>
  <c r="G142" i="9" s="1"/>
  <c r="E373" i="9"/>
  <c r="H373" i="9" s="1"/>
  <c r="E372" i="9"/>
  <c r="H372" i="9" s="1"/>
  <c r="D373" i="9"/>
  <c r="G373" i="9" s="1"/>
  <c r="D372" i="9"/>
  <c r="G372" i="9" s="1"/>
  <c r="C236" i="8"/>
  <c r="E159" i="9"/>
  <c r="H159" i="9" s="1"/>
  <c r="C235" i="8"/>
  <c r="D158" i="9"/>
  <c r="G158" i="9" s="1"/>
  <c r="E210" i="9"/>
  <c r="H210" i="9" s="1"/>
  <c r="D210" i="9"/>
  <c r="G210" i="9" s="1"/>
  <c r="D530" i="9"/>
  <c r="G530" i="9" s="1"/>
  <c r="E530" i="9"/>
  <c r="H530" i="9" s="1"/>
  <c r="C55" i="8"/>
  <c r="D38" i="9"/>
  <c r="G38" i="9" s="1"/>
  <c r="D602" i="9"/>
  <c r="G602" i="9" s="1"/>
  <c r="D603" i="9"/>
  <c r="G603" i="9" s="1"/>
  <c r="E602" i="9"/>
  <c r="H602" i="9" s="1"/>
  <c r="E603" i="9"/>
  <c r="H603" i="9" s="1"/>
  <c r="E410" i="9"/>
  <c r="H410" i="9" s="1"/>
  <c r="D410" i="9"/>
  <c r="G410" i="9" s="1"/>
  <c r="C409" i="8"/>
  <c r="D274" i="9"/>
  <c r="G274" i="9" s="1"/>
  <c r="C352" i="8"/>
  <c r="D236" i="9"/>
  <c r="G236" i="9" s="1"/>
  <c r="C353" i="8"/>
  <c r="E237" i="9"/>
  <c r="H237" i="9" s="1"/>
  <c r="C494" i="8"/>
  <c r="E331" i="9"/>
  <c r="H331" i="9" s="1"/>
  <c r="C493" i="8"/>
  <c r="D330" i="9"/>
  <c r="G330" i="9" s="1"/>
  <c r="N522" i="9"/>
  <c r="P522" i="9" s="1"/>
  <c r="J522" i="9"/>
  <c r="L522" i="9" s="1"/>
  <c r="E523" i="9"/>
  <c r="H523" i="9" s="1"/>
  <c r="E22" i="9"/>
  <c r="H22" i="9" s="1"/>
  <c r="E23" i="9"/>
  <c r="H23" i="9" s="1"/>
  <c r="C31" i="8"/>
  <c r="D22" i="9"/>
  <c r="G22" i="9" s="1"/>
  <c r="C287" i="8"/>
  <c r="E193" i="9"/>
  <c r="H193" i="9" s="1"/>
  <c r="D193" i="9"/>
  <c r="G193" i="9" s="1"/>
  <c r="C113" i="8"/>
  <c r="E77" i="9"/>
  <c r="H77" i="9" s="1"/>
  <c r="E76" i="9"/>
  <c r="H76" i="9" s="1"/>
  <c r="C310" i="8"/>
  <c r="D208" i="9"/>
  <c r="G208" i="9" s="1"/>
  <c r="C328" i="8"/>
  <c r="D220" i="9"/>
  <c r="G220" i="9" s="1"/>
  <c r="C329" i="8"/>
  <c r="E221" i="9"/>
  <c r="H221" i="9" s="1"/>
  <c r="N81" i="9"/>
  <c r="P81" i="9" s="1"/>
  <c r="J81" i="9"/>
  <c r="L81" i="9" s="1"/>
  <c r="E81" i="9"/>
  <c r="H81" i="9" s="1"/>
  <c r="C197" i="8"/>
  <c r="E133" i="9"/>
  <c r="H133" i="9" s="1"/>
  <c r="C748" i="8"/>
  <c r="D500" i="9"/>
  <c r="G500" i="9" s="1"/>
  <c r="C773" i="8"/>
  <c r="E517" i="9"/>
  <c r="H517" i="9" s="1"/>
  <c r="C772" i="8"/>
  <c r="D516" i="9"/>
  <c r="G516" i="9" s="1"/>
  <c r="N477" i="9"/>
  <c r="P477" i="9" s="1"/>
  <c r="J477" i="9"/>
  <c r="L477" i="9" s="1"/>
  <c r="C713" i="8"/>
  <c r="E477" i="9"/>
  <c r="H477" i="9" s="1"/>
  <c r="C547" i="8"/>
  <c r="D366" i="9"/>
  <c r="G366" i="9" s="1"/>
  <c r="C548" i="8"/>
  <c r="E367" i="9"/>
  <c r="H367" i="9" s="1"/>
  <c r="D184" i="9"/>
  <c r="G184" i="9" s="1"/>
  <c r="D438" i="9"/>
  <c r="G438" i="9" s="1"/>
  <c r="E438" i="9"/>
  <c r="H438" i="9" s="1"/>
  <c r="C599" i="8"/>
  <c r="E401" i="9"/>
  <c r="H401" i="9" s="1"/>
  <c r="C598" i="8"/>
  <c r="D400" i="9"/>
  <c r="G400" i="9" s="1"/>
  <c r="N135" i="9"/>
  <c r="P135" i="9" s="1"/>
  <c r="J135" i="9"/>
  <c r="L135" i="9" s="1"/>
  <c r="E203" i="9"/>
  <c r="H203" i="9" s="1"/>
  <c r="E202" i="9"/>
  <c r="H202" i="9" s="1"/>
  <c r="D202" i="9"/>
  <c r="G202" i="9" s="1"/>
  <c r="D203" i="9"/>
  <c r="G203" i="9" s="1"/>
  <c r="C869" i="8"/>
  <c r="E581" i="9"/>
  <c r="H581" i="9" s="1"/>
  <c r="C868" i="8"/>
  <c r="D580" i="9"/>
  <c r="G580" i="9" s="1"/>
  <c r="C394" i="8"/>
  <c r="D264" i="9"/>
  <c r="G264" i="9" s="1"/>
  <c r="C395" i="8"/>
  <c r="E265" i="9"/>
  <c r="H265" i="9" s="1"/>
  <c r="D426" i="9"/>
  <c r="G426" i="9" s="1"/>
  <c r="N569" i="9"/>
  <c r="P569" i="9" s="1"/>
  <c r="J569" i="9"/>
  <c r="L569" i="9" s="1"/>
  <c r="C851" i="8"/>
  <c r="E569" i="9"/>
  <c r="H569" i="9" s="1"/>
  <c r="D490" i="9"/>
  <c r="G490" i="9" s="1"/>
  <c r="D562" i="9"/>
  <c r="G562" i="9" s="1"/>
  <c r="E562" i="9"/>
  <c r="H562" i="9" s="1"/>
  <c r="E606" i="9"/>
  <c r="H606" i="9" s="1"/>
  <c r="D606" i="9"/>
  <c r="G606" i="9" s="1"/>
  <c r="T131" i="5"/>
  <c r="C382" i="8"/>
  <c r="D406" i="9"/>
  <c r="G406" i="9" s="1"/>
  <c r="E406" i="9"/>
  <c r="H406" i="9" s="1"/>
  <c r="E332" i="9"/>
  <c r="H332" i="9" s="1"/>
  <c r="D332" i="9"/>
  <c r="G332" i="9" s="1"/>
  <c r="C272" i="8"/>
  <c r="E183" i="9"/>
  <c r="H183" i="9" s="1"/>
  <c r="C271" i="8"/>
  <c r="D182" i="9"/>
  <c r="G182" i="9" s="1"/>
  <c r="C127" i="8"/>
  <c r="D86" i="9"/>
  <c r="G86" i="9" s="1"/>
  <c r="D87" i="9"/>
  <c r="G87" i="9" s="1"/>
  <c r="E502" i="9"/>
  <c r="H502" i="9" s="1"/>
  <c r="D502" i="9"/>
  <c r="G502" i="9" s="1"/>
  <c r="E474" i="9"/>
  <c r="H474" i="9" s="1"/>
  <c r="D474" i="9"/>
  <c r="G474" i="9" s="1"/>
  <c r="D344" i="9"/>
  <c r="G344" i="9" s="1"/>
  <c r="E344" i="9"/>
  <c r="H344" i="9" s="1"/>
  <c r="E31" i="9"/>
  <c r="H31" i="9" s="1"/>
  <c r="C43" i="8"/>
  <c r="D30" i="9"/>
  <c r="G30" i="9" s="1"/>
  <c r="C63" i="8"/>
  <c r="T170" i="5"/>
  <c r="E233" i="9"/>
  <c r="H233" i="9" s="1"/>
  <c r="E232" i="9"/>
  <c r="H232" i="9" s="1"/>
  <c r="C250" i="8"/>
  <c r="D168" i="9"/>
  <c r="G168" i="9" s="1"/>
  <c r="C844" i="8"/>
  <c r="D564" i="9"/>
  <c r="G564" i="9" s="1"/>
  <c r="E379" i="9"/>
  <c r="H379" i="9" s="1"/>
  <c r="E378" i="9"/>
  <c r="H378" i="9" s="1"/>
  <c r="E599" i="9"/>
  <c r="H599" i="9" s="1"/>
  <c r="E598" i="9"/>
  <c r="H598" i="9" s="1"/>
  <c r="C82" i="8"/>
  <c r="D56" i="9"/>
  <c r="G56" i="9" s="1"/>
  <c r="N582" i="9"/>
  <c r="P582" i="9" s="1"/>
  <c r="J582" i="9"/>
  <c r="L582" i="9" s="1"/>
  <c r="C157" i="8"/>
  <c r="C220" i="8"/>
  <c r="D148" i="9"/>
  <c r="G148" i="9" s="1"/>
  <c r="C578" i="8"/>
  <c r="C872" i="8"/>
  <c r="N149" i="9"/>
  <c r="P149" i="9" s="1"/>
  <c r="J149" i="9"/>
  <c r="L149" i="9" s="1"/>
  <c r="C367" i="8"/>
  <c r="D246" i="9"/>
  <c r="G246" i="9" s="1"/>
  <c r="N102" i="9"/>
  <c r="P102" i="9" s="1"/>
  <c r="J102" i="9"/>
  <c r="L102" i="9" s="1"/>
  <c r="C602" i="8"/>
  <c r="E403" i="9"/>
  <c r="H403" i="9" s="1"/>
  <c r="N388" i="9"/>
  <c r="P388" i="9" s="1"/>
  <c r="J388" i="9"/>
  <c r="L388" i="9" s="1"/>
  <c r="D591" i="9"/>
  <c r="G591" i="9" s="1"/>
  <c r="C452" i="8"/>
  <c r="N534" i="9"/>
  <c r="P534" i="9" s="1"/>
  <c r="J534" i="9"/>
  <c r="L534" i="9" s="1"/>
  <c r="E469" i="9"/>
  <c r="H469" i="9" s="1"/>
  <c r="E468" i="9"/>
  <c r="H468" i="9" s="1"/>
  <c r="E180" i="9"/>
  <c r="H180" i="9" s="1"/>
  <c r="C601" i="8"/>
  <c r="D402" i="9"/>
  <c r="G402" i="9" s="1"/>
  <c r="N389" i="9"/>
  <c r="P389" i="9" s="1"/>
  <c r="N452" i="9"/>
  <c r="P452" i="9" s="1"/>
  <c r="J452" i="9"/>
  <c r="L452" i="9" s="1"/>
  <c r="N238" i="9"/>
  <c r="P238" i="9" s="1"/>
  <c r="J238" i="9"/>
  <c r="L238" i="9" s="1"/>
  <c r="E302" i="9"/>
  <c r="H302" i="9" s="1"/>
  <c r="E303" i="9"/>
  <c r="H303" i="9" s="1"/>
  <c r="C760" i="8"/>
  <c r="D508" i="9"/>
  <c r="G508" i="9" s="1"/>
  <c r="C676" i="8"/>
  <c r="D452" i="9"/>
  <c r="G452" i="9" s="1"/>
  <c r="C701" i="8"/>
  <c r="N169" i="9"/>
  <c r="P169" i="9" s="1"/>
  <c r="C257" i="8"/>
  <c r="E173" i="9"/>
  <c r="H173" i="9" s="1"/>
  <c r="C356" i="8"/>
  <c r="D565" i="9"/>
  <c r="G565" i="9" s="1"/>
  <c r="D485" i="9"/>
  <c r="G485" i="9" s="1"/>
  <c r="D484" i="9"/>
  <c r="G484" i="9" s="1"/>
  <c r="N214" i="9"/>
  <c r="P214" i="9" s="1"/>
  <c r="J214" i="9"/>
  <c r="L214" i="9" s="1"/>
  <c r="N484" i="9"/>
  <c r="P484" i="9" s="1"/>
  <c r="C320" i="8"/>
  <c r="C809" i="8"/>
  <c r="E48" i="9"/>
  <c r="H48" i="9" s="1"/>
  <c r="D198" i="9"/>
  <c r="G198" i="9" s="1"/>
  <c r="E364" i="9"/>
  <c r="H364" i="9" s="1"/>
  <c r="E342" i="9"/>
  <c r="H342" i="9" s="1"/>
  <c r="C158" i="8"/>
  <c r="E107" i="9"/>
  <c r="H107" i="9" s="1"/>
  <c r="C559" i="8"/>
  <c r="D540" i="9"/>
  <c r="G540" i="9" s="1"/>
  <c r="D541" i="9"/>
  <c r="G541" i="9" s="1"/>
  <c r="D6" i="9"/>
  <c r="G6" i="9" s="1"/>
  <c r="D7" i="9"/>
  <c r="G7" i="9" s="1"/>
  <c r="D53" i="9"/>
  <c r="G53" i="9" s="1"/>
  <c r="D73" i="9"/>
  <c r="G73" i="9" s="1"/>
  <c r="D493" i="9"/>
  <c r="G493" i="9" s="1"/>
  <c r="S492" i="10" s="1" a="1"/>
  <c r="D49" i="9"/>
  <c r="G49" i="9" s="1"/>
  <c r="E296" i="9"/>
  <c r="H296" i="9" s="1"/>
  <c r="R296" i="10" s="1" a="1"/>
  <c r="D347" i="9"/>
  <c r="G347" i="9" s="1"/>
  <c r="E588" i="9"/>
  <c r="H588" i="9" s="1"/>
  <c r="AO623" i="9"/>
  <c r="AM623" i="10" s="1"/>
  <c r="A769" i="8"/>
  <c r="A229" i="8"/>
  <c r="C426" i="8"/>
  <c r="C876" i="8"/>
  <c r="A739" i="8"/>
  <c r="C552" i="8"/>
  <c r="A508" i="8"/>
  <c r="A544" i="8"/>
  <c r="B551" i="8"/>
  <c r="C645" i="8"/>
  <c r="C837" i="8"/>
  <c r="B446" i="8"/>
  <c r="B770" i="8"/>
  <c r="B107" i="8"/>
  <c r="B833" i="8"/>
  <c r="C604" i="8"/>
  <c r="D404" i="9"/>
  <c r="G404" i="9" s="1"/>
  <c r="N601" i="9"/>
  <c r="P601" i="9" s="1"/>
  <c r="J601" i="9"/>
  <c r="L601" i="9" s="1"/>
  <c r="C899" i="8"/>
  <c r="E601" i="9"/>
  <c r="H601" i="9" s="1"/>
  <c r="N171" i="9"/>
  <c r="P171" i="9" s="1"/>
  <c r="J171" i="9"/>
  <c r="L171" i="9" s="1"/>
  <c r="N18" i="9"/>
  <c r="P18" i="9" s="1"/>
  <c r="J18" i="9"/>
  <c r="L18" i="9" s="1"/>
  <c r="E258" i="9"/>
  <c r="H258" i="9" s="1"/>
  <c r="D110" i="9"/>
  <c r="G110" i="9" s="1"/>
  <c r="D111" i="9"/>
  <c r="G111" i="9" s="1"/>
  <c r="E320" i="9"/>
  <c r="H320" i="9" s="1"/>
  <c r="N25" i="9"/>
  <c r="P25" i="9" s="1"/>
  <c r="J25" i="9"/>
  <c r="L25" i="9" s="1"/>
  <c r="D390" i="9"/>
  <c r="G390" i="9" s="1"/>
  <c r="C172" i="8"/>
  <c r="D116" i="9"/>
  <c r="G116" i="9" s="1"/>
  <c r="C404" i="8"/>
  <c r="E271" i="9"/>
  <c r="H271" i="9" s="1"/>
  <c r="C428" i="8"/>
  <c r="E287" i="9"/>
  <c r="H287" i="9" s="1"/>
  <c r="C665" i="8"/>
  <c r="E445" i="9"/>
  <c r="H445" i="9" s="1"/>
  <c r="C571" i="8"/>
  <c r="D382" i="9"/>
  <c r="G382" i="9" s="1"/>
  <c r="C439" i="8"/>
  <c r="D294" i="9"/>
  <c r="G294" i="9" s="1"/>
  <c r="C731" i="8"/>
  <c r="E489" i="9"/>
  <c r="H489" i="9" s="1"/>
  <c r="D470" i="9"/>
  <c r="G470" i="9" s="1"/>
  <c r="C202" i="8"/>
  <c r="D136" i="9"/>
  <c r="G136" i="9" s="1"/>
  <c r="C541" i="8"/>
  <c r="D362" i="9"/>
  <c r="G362" i="9" s="1"/>
  <c r="D312" i="9"/>
  <c r="G312" i="9" s="1"/>
  <c r="C634" i="8"/>
  <c r="D424" i="9"/>
  <c r="G424" i="9" s="1"/>
  <c r="D176" i="9"/>
  <c r="G176" i="9" s="1"/>
  <c r="C745" i="8"/>
  <c r="D498" i="9"/>
  <c r="G498" i="9" s="1"/>
  <c r="D348" i="9"/>
  <c r="G348" i="9" s="1"/>
  <c r="N213" i="9"/>
  <c r="P213" i="9" s="1"/>
  <c r="J213" i="9"/>
  <c r="L213" i="9" s="1"/>
  <c r="D486" i="9"/>
  <c r="G486" i="9" s="1"/>
  <c r="N261" i="9"/>
  <c r="P261" i="9" s="1"/>
  <c r="J261" i="9"/>
  <c r="L261" i="9" s="1"/>
  <c r="D380" i="9"/>
  <c r="G380" i="9" s="1"/>
  <c r="C322" i="8"/>
  <c r="D216" i="9"/>
  <c r="G216" i="9" s="1"/>
  <c r="C110" i="8"/>
  <c r="E75" i="9"/>
  <c r="H75" i="9" s="1"/>
  <c r="C74" i="8"/>
  <c r="E51" i="9"/>
  <c r="H51" i="9" s="1"/>
  <c r="E272" i="9"/>
  <c r="H272" i="9" s="1"/>
  <c r="C815" i="8"/>
  <c r="E545" i="9"/>
  <c r="H545" i="9" s="1"/>
  <c r="D292" i="9"/>
  <c r="G292" i="9" s="1"/>
  <c r="C617" i="8"/>
  <c r="E413" i="9"/>
  <c r="H413" i="9" s="1"/>
  <c r="C179" i="8"/>
  <c r="E121" i="9"/>
  <c r="H121" i="9" s="1"/>
  <c r="E446" i="9"/>
  <c r="H446" i="9" s="1"/>
  <c r="C334" i="8"/>
  <c r="D224" i="9"/>
  <c r="G224" i="9" s="1"/>
  <c r="E546" i="9"/>
  <c r="H546" i="9" s="1"/>
  <c r="C136" i="8"/>
  <c r="D92" i="9"/>
  <c r="G92" i="9" s="1"/>
  <c r="C421" i="8"/>
  <c r="D282" i="9"/>
  <c r="G282" i="9" s="1"/>
  <c r="C433" i="8"/>
  <c r="D290" i="9"/>
  <c r="G290" i="9" s="1"/>
  <c r="C887" i="8"/>
  <c r="E593" i="9"/>
  <c r="H593" i="9" s="1"/>
  <c r="C292" i="8"/>
  <c r="D196" i="9"/>
  <c r="G196" i="9" s="1"/>
  <c r="D574" i="9"/>
  <c r="G574" i="9" s="1"/>
  <c r="X52" i="5"/>
  <c r="C365" i="8"/>
  <c r="E245" i="9"/>
  <c r="H245" i="9" s="1"/>
  <c r="C265" i="8"/>
  <c r="D178" i="9"/>
  <c r="G178" i="9" s="1"/>
  <c r="E442" i="9"/>
  <c r="H442" i="9" s="1"/>
  <c r="A445" i="8"/>
  <c r="B875" i="8"/>
  <c r="C681" i="8"/>
  <c r="B854" i="8"/>
  <c r="A190" i="8"/>
  <c r="A685" i="8"/>
  <c r="A862" i="8"/>
  <c r="C828" i="8"/>
  <c r="A895" i="8"/>
  <c r="B836" i="8"/>
  <c r="A871" i="8"/>
  <c r="C822" i="8"/>
  <c r="A874" i="8"/>
  <c r="B509" i="8"/>
  <c r="B644" i="8"/>
  <c r="B530" i="8"/>
  <c r="C546" i="8"/>
  <c r="B737" i="8"/>
  <c r="A679" i="8"/>
  <c r="A643" i="8"/>
  <c r="A517" i="8"/>
  <c r="B740" i="8"/>
  <c r="C108" i="8"/>
  <c r="A184" i="8"/>
  <c r="A832" i="8"/>
  <c r="B185" i="8"/>
  <c r="C834" i="8"/>
  <c r="C39" i="8"/>
  <c r="B77" i="8"/>
  <c r="C9" i="8"/>
  <c r="B443" i="8"/>
  <c r="A88" i="8"/>
  <c r="B881" i="8"/>
  <c r="N404" i="9"/>
  <c r="P404" i="9" s="1"/>
  <c r="J404" i="9"/>
  <c r="L404" i="9" s="1"/>
  <c r="N600" i="9"/>
  <c r="P600" i="9" s="1"/>
  <c r="J600" i="9"/>
  <c r="L600" i="9" s="1"/>
  <c r="N519" i="9"/>
  <c r="P519" i="9" s="1"/>
  <c r="J519" i="9"/>
  <c r="L519" i="9" s="1"/>
  <c r="N170" i="9"/>
  <c r="P170" i="9" s="1"/>
  <c r="J170" i="9"/>
  <c r="L170" i="9" s="1"/>
  <c r="N19" i="9"/>
  <c r="P19" i="9" s="1"/>
  <c r="J19" i="9"/>
  <c r="L19" i="9" s="1"/>
  <c r="N259" i="9"/>
  <c r="P259" i="9" s="1"/>
  <c r="J259" i="9"/>
  <c r="L259" i="9" s="1"/>
  <c r="N321" i="9"/>
  <c r="P321" i="9" s="1"/>
  <c r="J321" i="9"/>
  <c r="L321" i="9" s="1"/>
  <c r="N391" i="9"/>
  <c r="P391" i="9" s="1"/>
  <c r="J391" i="9"/>
  <c r="L391" i="9" s="1"/>
  <c r="N116" i="9"/>
  <c r="P116" i="9" s="1"/>
  <c r="J116" i="9"/>
  <c r="L116" i="9" s="1"/>
  <c r="N270" i="9"/>
  <c r="P270" i="9" s="1"/>
  <c r="J270" i="9"/>
  <c r="L270" i="9" s="1"/>
  <c r="N286" i="9"/>
  <c r="P286" i="9" s="1"/>
  <c r="J286" i="9"/>
  <c r="L286" i="9" s="1"/>
  <c r="N444" i="9"/>
  <c r="P444" i="9" s="1"/>
  <c r="J444" i="9"/>
  <c r="L444" i="9" s="1"/>
  <c r="N382" i="9"/>
  <c r="P382" i="9" s="1"/>
  <c r="J382" i="9"/>
  <c r="L382" i="9" s="1"/>
  <c r="N294" i="9"/>
  <c r="P294" i="9" s="1"/>
  <c r="J294" i="9"/>
  <c r="L294" i="9" s="1"/>
  <c r="N488" i="9"/>
  <c r="P488" i="9" s="1"/>
  <c r="J488" i="9"/>
  <c r="L488" i="9" s="1"/>
  <c r="N471" i="9"/>
  <c r="P471" i="9" s="1"/>
  <c r="J471" i="9"/>
  <c r="L471" i="9" s="1"/>
  <c r="N90" i="9"/>
  <c r="P90" i="9" s="1"/>
  <c r="J90" i="9"/>
  <c r="L90" i="9" s="1"/>
  <c r="N91" i="9"/>
  <c r="P91" i="9" s="1"/>
  <c r="J91" i="9"/>
  <c r="L91" i="9" s="1"/>
  <c r="E137" i="9"/>
  <c r="H137" i="9" s="1"/>
  <c r="E136" i="9"/>
  <c r="H136" i="9" s="1"/>
  <c r="N362" i="9"/>
  <c r="P362" i="9" s="1"/>
  <c r="J362" i="9"/>
  <c r="L362" i="9" s="1"/>
  <c r="N313" i="9"/>
  <c r="P313" i="9" s="1"/>
  <c r="J313" i="9"/>
  <c r="L313" i="9" s="1"/>
  <c r="N424" i="9"/>
  <c r="P424" i="9" s="1"/>
  <c r="J424" i="9"/>
  <c r="L424" i="9" s="1"/>
  <c r="N177" i="9"/>
  <c r="P177" i="9" s="1"/>
  <c r="J177" i="9"/>
  <c r="L177" i="9" s="1"/>
  <c r="C746" i="8"/>
  <c r="E499" i="9"/>
  <c r="H499" i="9" s="1"/>
  <c r="N498" i="9"/>
  <c r="P498" i="9" s="1"/>
  <c r="J498" i="9"/>
  <c r="L498" i="9" s="1"/>
  <c r="N11" i="9"/>
  <c r="P11" i="9" s="1"/>
  <c r="J11" i="9"/>
  <c r="L11" i="9" s="1"/>
  <c r="N349" i="9"/>
  <c r="P349" i="9" s="1"/>
  <c r="J349" i="9"/>
  <c r="L349" i="9" s="1"/>
  <c r="N212" i="9"/>
  <c r="P212" i="9" s="1"/>
  <c r="J212" i="9"/>
  <c r="L212" i="9" s="1"/>
  <c r="N487" i="9"/>
  <c r="P487" i="9" s="1"/>
  <c r="J487" i="9"/>
  <c r="L487" i="9" s="1"/>
  <c r="E261" i="9"/>
  <c r="H261" i="9" s="1"/>
  <c r="E260" i="9"/>
  <c r="H260" i="9" s="1"/>
  <c r="N260" i="9"/>
  <c r="P260" i="9" s="1"/>
  <c r="J260" i="9"/>
  <c r="L260" i="9" s="1"/>
  <c r="N381" i="9"/>
  <c r="P381" i="9" s="1"/>
  <c r="J381" i="9"/>
  <c r="L381" i="9" s="1"/>
  <c r="N216" i="9"/>
  <c r="P216" i="9" s="1"/>
  <c r="J216" i="9"/>
  <c r="L216" i="9" s="1"/>
  <c r="N75" i="9"/>
  <c r="P75" i="9" s="1"/>
  <c r="J75" i="9"/>
  <c r="L75" i="9" s="1"/>
  <c r="N51" i="9"/>
  <c r="P51" i="9" s="1"/>
  <c r="J51" i="9"/>
  <c r="L51" i="9" s="1"/>
  <c r="N273" i="9"/>
  <c r="P273" i="9" s="1"/>
  <c r="J273" i="9"/>
  <c r="L273" i="9" s="1"/>
  <c r="N544" i="9"/>
  <c r="P544" i="9" s="1"/>
  <c r="J544" i="9"/>
  <c r="L544" i="9" s="1"/>
  <c r="N46" i="9"/>
  <c r="P46" i="9" s="1"/>
  <c r="J46" i="9"/>
  <c r="L46" i="9" s="1"/>
  <c r="N293" i="9"/>
  <c r="P293" i="9" s="1"/>
  <c r="J293" i="9"/>
  <c r="L293" i="9" s="1"/>
  <c r="N412" i="9"/>
  <c r="P412" i="9" s="1"/>
  <c r="J412" i="9"/>
  <c r="L412" i="9" s="1"/>
  <c r="N121" i="9"/>
  <c r="P121" i="9" s="1"/>
  <c r="J121" i="9"/>
  <c r="L121" i="9" s="1"/>
  <c r="N608" i="9"/>
  <c r="P608" i="9" s="1"/>
  <c r="J608" i="9"/>
  <c r="L608" i="9" s="1"/>
  <c r="N447" i="9"/>
  <c r="P447" i="9" s="1"/>
  <c r="J447" i="9"/>
  <c r="L447" i="9" s="1"/>
  <c r="N224" i="9"/>
  <c r="P224" i="9" s="1"/>
  <c r="J224" i="9"/>
  <c r="L224" i="9" s="1"/>
  <c r="N547" i="9"/>
  <c r="P547" i="9" s="1"/>
  <c r="J547" i="9"/>
  <c r="L547" i="9" s="1"/>
  <c r="N92" i="9"/>
  <c r="P92" i="9" s="1"/>
  <c r="J92" i="9"/>
  <c r="L92" i="9" s="1"/>
  <c r="N282" i="9"/>
  <c r="P282" i="9" s="1"/>
  <c r="J282" i="9"/>
  <c r="L282" i="9" s="1"/>
  <c r="N290" i="9"/>
  <c r="P290" i="9" s="1"/>
  <c r="J290" i="9"/>
  <c r="L290" i="9" s="1"/>
  <c r="N592" i="9"/>
  <c r="P592" i="9" s="1"/>
  <c r="J592" i="9"/>
  <c r="L592" i="9" s="1"/>
  <c r="N235" i="9"/>
  <c r="P235" i="9" s="1"/>
  <c r="J235" i="9"/>
  <c r="L235" i="9" s="1"/>
  <c r="C373" i="8"/>
  <c r="D250" i="9"/>
  <c r="G250" i="9" s="1"/>
  <c r="N196" i="9"/>
  <c r="P196" i="9" s="1"/>
  <c r="J196" i="9"/>
  <c r="L196" i="9" s="1"/>
  <c r="N575" i="9"/>
  <c r="P575" i="9" s="1"/>
  <c r="J575" i="9"/>
  <c r="L575" i="9" s="1"/>
  <c r="E266" i="9"/>
  <c r="H266" i="9" s="1"/>
  <c r="E267" i="9"/>
  <c r="H267" i="9" s="1"/>
  <c r="N267" i="9"/>
  <c r="P267" i="9" s="1"/>
  <c r="J267" i="9"/>
  <c r="L267" i="9" s="1"/>
  <c r="N98" i="9"/>
  <c r="P98" i="9" s="1"/>
  <c r="J98" i="9"/>
  <c r="L98" i="9" s="1"/>
  <c r="N99" i="9"/>
  <c r="P99" i="9" s="1"/>
  <c r="J99" i="9"/>
  <c r="L99" i="9" s="1"/>
  <c r="N244" i="9"/>
  <c r="P244" i="9" s="1"/>
  <c r="J244" i="9"/>
  <c r="L244" i="9" s="1"/>
  <c r="N252" i="9"/>
  <c r="P252" i="9" s="1"/>
  <c r="J252" i="9"/>
  <c r="L252" i="9" s="1"/>
  <c r="N178" i="9"/>
  <c r="P178" i="9" s="1"/>
  <c r="J178" i="9"/>
  <c r="L178" i="9" s="1"/>
  <c r="N611" i="9"/>
  <c r="P611" i="9" s="1"/>
  <c r="J611" i="9"/>
  <c r="L611" i="9" s="1"/>
  <c r="N528" i="9"/>
  <c r="P528" i="9" s="1"/>
  <c r="J528" i="9"/>
  <c r="L528" i="9" s="1"/>
  <c r="N227" i="9"/>
  <c r="P227" i="9" s="1"/>
  <c r="J227" i="9"/>
  <c r="L227" i="9" s="1"/>
  <c r="N195" i="9"/>
  <c r="P195" i="9" s="1"/>
  <c r="J195" i="9"/>
  <c r="L195" i="9" s="1"/>
  <c r="N37" i="9"/>
  <c r="P37" i="9" s="1"/>
  <c r="J37" i="9"/>
  <c r="L37" i="9" s="1"/>
  <c r="N423" i="9"/>
  <c r="P423" i="9" s="1"/>
  <c r="J423" i="9"/>
  <c r="L423" i="9" s="1"/>
  <c r="N443" i="9"/>
  <c r="P443" i="9" s="1"/>
  <c r="J443" i="9"/>
  <c r="L443" i="9" s="1"/>
  <c r="N377" i="9"/>
  <c r="P377" i="9" s="1"/>
  <c r="J377" i="9"/>
  <c r="L377" i="9" s="1"/>
  <c r="N428" i="9"/>
  <c r="P428" i="9" s="1"/>
  <c r="J428" i="9"/>
  <c r="L428" i="9" s="1"/>
  <c r="N262" i="9"/>
  <c r="P262" i="9" s="1"/>
  <c r="J262" i="9"/>
  <c r="L262" i="9" s="1"/>
  <c r="N326" i="9"/>
  <c r="P326" i="9" s="1"/>
  <c r="J326" i="9"/>
  <c r="L326" i="9" s="1"/>
  <c r="N436" i="9"/>
  <c r="P436" i="9" s="1"/>
  <c r="J436" i="9"/>
  <c r="L436" i="9" s="1"/>
  <c r="N223" i="9"/>
  <c r="P223" i="9" s="1"/>
  <c r="J223" i="9"/>
  <c r="L223" i="9" s="1"/>
  <c r="N318" i="9"/>
  <c r="P318" i="9" s="1"/>
  <c r="J318" i="9"/>
  <c r="L318" i="9" s="1"/>
  <c r="N165" i="9"/>
  <c r="P165" i="9" s="1"/>
  <c r="J165" i="9"/>
  <c r="L165" i="9" s="1"/>
  <c r="N472" i="9"/>
  <c r="P472" i="9" s="1"/>
  <c r="J472" i="9"/>
  <c r="L472" i="9" s="1"/>
  <c r="N289" i="9"/>
  <c r="P289" i="9" s="1"/>
  <c r="J289" i="9"/>
  <c r="L289" i="9" s="1"/>
  <c r="N243" i="9"/>
  <c r="P243" i="9" s="1"/>
  <c r="J243" i="9"/>
  <c r="L243" i="9" s="1"/>
  <c r="N408" i="9"/>
  <c r="P408" i="9" s="1"/>
  <c r="J408" i="9"/>
  <c r="L408" i="9" s="1"/>
  <c r="N314" i="9"/>
  <c r="P314" i="9" s="1"/>
  <c r="J314" i="9"/>
  <c r="L314" i="9" s="1"/>
  <c r="N507" i="9"/>
  <c r="P507" i="9" s="1"/>
  <c r="J507" i="9"/>
  <c r="L507" i="9" s="1"/>
  <c r="N325" i="9"/>
  <c r="P325" i="9" s="1"/>
  <c r="J325" i="9"/>
  <c r="L325" i="9" s="1"/>
  <c r="N162" i="9"/>
  <c r="P162" i="9" s="1"/>
  <c r="J162" i="9"/>
  <c r="L162" i="9" s="1"/>
  <c r="N305" i="9"/>
  <c r="P305" i="9" s="1"/>
  <c r="J305" i="9"/>
  <c r="L305" i="9" s="1"/>
  <c r="N240" i="9"/>
  <c r="P240" i="9" s="1"/>
  <c r="J240" i="9"/>
  <c r="L240" i="9" s="1"/>
  <c r="N338" i="9"/>
  <c r="P338" i="9" s="1"/>
  <c r="J338" i="9"/>
  <c r="L338" i="9" s="1"/>
  <c r="N596" i="9"/>
  <c r="P596" i="9" s="1"/>
  <c r="J596" i="9"/>
  <c r="L596" i="9" s="1"/>
  <c r="N567" i="9"/>
  <c r="P567" i="9" s="1"/>
  <c r="J567" i="9"/>
  <c r="L567" i="9" s="1"/>
  <c r="N84" i="9"/>
  <c r="P84" i="9" s="1"/>
  <c r="J84" i="9"/>
  <c r="L84" i="9" s="1"/>
  <c r="N268" i="9"/>
  <c r="P268" i="9" s="1"/>
  <c r="J268" i="9"/>
  <c r="L268" i="9" s="1"/>
  <c r="N353" i="9"/>
  <c r="P353" i="9" s="1"/>
  <c r="J353" i="9"/>
  <c r="L353" i="9" s="1"/>
  <c r="N123" i="9"/>
  <c r="P123" i="9" s="1"/>
  <c r="J123" i="9"/>
  <c r="L123" i="9" s="1"/>
  <c r="N126" i="9"/>
  <c r="P126" i="9" s="1"/>
  <c r="J126" i="9"/>
  <c r="L126" i="9" s="1"/>
  <c r="N190" i="9"/>
  <c r="P190" i="9" s="1"/>
  <c r="J190" i="9"/>
  <c r="L190" i="9" s="1"/>
  <c r="N146" i="9"/>
  <c r="P146" i="9" s="1"/>
  <c r="J146" i="9"/>
  <c r="L146" i="9" s="1"/>
  <c r="N141" i="9"/>
  <c r="P141" i="9" s="1"/>
  <c r="J141" i="9"/>
  <c r="L141" i="9" s="1"/>
  <c r="N543" i="9"/>
  <c r="P543" i="9" s="1"/>
  <c r="J543" i="9"/>
  <c r="L543" i="9" s="1"/>
  <c r="N174" i="9"/>
  <c r="P174" i="9" s="1"/>
  <c r="J174" i="9"/>
  <c r="L174" i="9" s="1"/>
  <c r="N416" i="9"/>
  <c r="P416" i="9" s="1"/>
  <c r="J416" i="9"/>
  <c r="L416" i="9" s="1"/>
  <c r="N395" i="9"/>
  <c r="P395" i="9" s="1"/>
  <c r="J395" i="9"/>
  <c r="L395" i="9" s="1"/>
  <c r="N20" i="9"/>
  <c r="P20" i="9" s="1"/>
  <c r="J20" i="9"/>
  <c r="L20" i="9" s="1"/>
  <c r="N21" i="9"/>
  <c r="P21" i="9" s="1"/>
  <c r="J21" i="9"/>
  <c r="L21" i="9" s="1"/>
  <c r="N512" i="9"/>
  <c r="P512" i="9" s="1"/>
  <c r="J512" i="9"/>
  <c r="L512" i="9" s="1"/>
  <c r="N467" i="9"/>
  <c r="P467" i="9" s="1"/>
  <c r="J467" i="9"/>
  <c r="L467" i="9" s="1"/>
  <c r="N419" i="9"/>
  <c r="P419" i="9" s="1"/>
  <c r="J419" i="9"/>
  <c r="L419" i="9" s="1"/>
  <c r="N551" i="9"/>
  <c r="P551" i="9" s="1"/>
  <c r="J551" i="9"/>
  <c r="L551" i="9" s="1"/>
  <c r="N415" i="9"/>
  <c r="P415" i="9" s="1"/>
  <c r="J415" i="9"/>
  <c r="L415" i="9" s="1"/>
  <c r="N131" i="9"/>
  <c r="P131" i="9" s="1"/>
  <c r="J131" i="9"/>
  <c r="L131" i="9" s="1"/>
  <c r="N361" i="9"/>
  <c r="P361" i="9" s="1"/>
  <c r="J361" i="9"/>
  <c r="L361" i="9" s="1"/>
  <c r="N536" i="9"/>
  <c r="P536" i="9" s="1"/>
  <c r="J536" i="9"/>
  <c r="L536" i="9" s="1"/>
  <c r="N392" i="9"/>
  <c r="P392" i="9" s="1"/>
  <c r="J392" i="9"/>
  <c r="L392" i="9" s="1"/>
  <c r="N14" i="9"/>
  <c r="P14" i="9" s="1"/>
  <c r="J14" i="9"/>
  <c r="L14" i="9" s="1"/>
  <c r="N150" i="9"/>
  <c r="P150" i="9" s="1"/>
  <c r="J150" i="9"/>
  <c r="L150" i="9" s="1"/>
  <c r="N59" i="9"/>
  <c r="P59" i="9" s="1"/>
  <c r="J59" i="9"/>
  <c r="L59" i="9" s="1"/>
  <c r="N496" i="9"/>
  <c r="P496" i="9" s="1"/>
  <c r="J496" i="9"/>
  <c r="L496" i="9" s="1"/>
  <c r="N435" i="9"/>
  <c r="P435" i="9" s="1"/>
  <c r="J435" i="9"/>
  <c r="L435" i="9" s="1"/>
  <c r="N54" i="9"/>
  <c r="P54" i="9" s="1"/>
  <c r="J54" i="9"/>
  <c r="L54" i="9" s="1"/>
  <c r="N145" i="9"/>
  <c r="P145" i="9" s="1"/>
  <c r="J145" i="9"/>
  <c r="L145" i="9" s="1"/>
  <c r="N78" i="9"/>
  <c r="P78" i="9" s="1"/>
  <c r="J78" i="9"/>
  <c r="L78" i="9" s="1"/>
  <c r="N504" i="9"/>
  <c r="P504" i="9" s="1"/>
  <c r="J504" i="9"/>
  <c r="L504" i="9" s="1"/>
  <c r="N69" i="9"/>
  <c r="P69" i="9" s="1"/>
  <c r="J69" i="9"/>
  <c r="L69" i="9" s="1"/>
  <c r="C122" i="8"/>
  <c r="E83" i="9"/>
  <c r="H83" i="9" s="1"/>
  <c r="N83" i="9"/>
  <c r="P83" i="9" s="1"/>
  <c r="J83" i="9"/>
  <c r="L83" i="9" s="1"/>
  <c r="N231" i="9"/>
  <c r="P231" i="9" s="1"/>
  <c r="J231" i="9"/>
  <c r="L231" i="9" s="1"/>
  <c r="N396" i="9"/>
  <c r="P396" i="9" s="1"/>
  <c r="J396" i="9"/>
  <c r="L396" i="9" s="1"/>
  <c r="N105" i="9"/>
  <c r="P105" i="9" s="1"/>
  <c r="J105" i="9"/>
  <c r="L105" i="9" s="1"/>
  <c r="N157" i="9"/>
  <c r="P157" i="9" s="1"/>
  <c r="J157" i="9"/>
  <c r="L157" i="9" s="1"/>
  <c r="N97" i="9"/>
  <c r="P97" i="9" s="1"/>
  <c r="J97" i="9"/>
  <c r="L97" i="9" s="1"/>
  <c r="N189" i="9"/>
  <c r="P189" i="9" s="1"/>
  <c r="J189" i="9"/>
  <c r="L189" i="9" s="1"/>
  <c r="N89" i="9"/>
  <c r="P89" i="9" s="1"/>
  <c r="J89" i="9"/>
  <c r="L89" i="9" s="1"/>
  <c r="N520" i="9"/>
  <c r="P520" i="9" s="1"/>
  <c r="J520" i="9"/>
  <c r="L520" i="9" s="1"/>
  <c r="N309" i="9"/>
  <c r="P309" i="9" s="1"/>
  <c r="J309" i="9"/>
  <c r="L309" i="9" s="1"/>
  <c r="N539" i="9"/>
  <c r="P539" i="9" s="1"/>
  <c r="J539" i="9"/>
  <c r="L539" i="9" s="1"/>
  <c r="N448" i="9"/>
  <c r="P448" i="9" s="1"/>
  <c r="J448" i="9"/>
  <c r="L448" i="9" s="1"/>
  <c r="N483" i="9"/>
  <c r="P483" i="9" s="1"/>
  <c r="J483" i="9"/>
  <c r="L483" i="9" s="1"/>
  <c r="N451" i="9"/>
  <c r="P451" i="9" s="1"/>
  <c r="J451" i="9"/>
  <c r="L451" i="9" s="1"/>
  <c r="N595" i="9"/>
  <c r="P595" i="9" s="1"/>
  <c r="J595" i="9"/>
  <c r="L595" i="9" s="1"/>
  <c r="N166" i="9"/>
  <c r="P166" i="9" s="1"/>
  <c r="J166" i="9"/>
  <c r="L166" i="9" s="1"/>
  <c r="N587" i="9"/>
  <c r="P587" i="9" s="1"/>
  <c r="J587" i="9"/>
  <c r="L587" i="9" s="1"/>
  <c r="N186" i="9"/>
  <c r="P186" i="9" s="1"/>
  <c r="J186" i="9"/>
  <c r="L186" i="9" s="1"/>
  <c r="N399" i="9"/>
  <c r="P399" i="9" s="1"/>
  <c r="J399" i="9"/>
  <c r="L399" i="9" s="1"/>
  <c r="N463" i="9"/>
  <c r="P463" i="9" s="1"/>
  <c r="J463" i="9"/>
  <c r="L463" i="9" s="1"/>
  <c r="N70" i="9"/>
  <c r="P70" i="9" s="1"/>
  <c r="J70" i="9"/>
  <c r="L70" i="9" s="1"/>
  <c r="N301" i="9"/>
  <c r="P301" i="9" s="1"/>
  <c r="J301" i="9"/>
  <c r="L301" i="9" s="1"/>
  <c r="N322" i="9"/>
  <c r="P322" i="9" s="1"/>
  <c r="J322" i="9"/>
  <c r="L322" i="9" s="1"/>
  <c r="N317" i="9"/>
  <c r="P317" i="9" s="1"/>
  <c r="J317" i="9"/>
  <c r="L317" i="9" s="1"/>
  <c r="N281" i="9"/>
  <c r="P281" i="9" s="1"/>
  <c r="J281" i="9"/>
  <c r="L281" i="9" s="1"/>
  <c r="N456" i="9"/>
  <c r="P456" i="9" s="1"/>
  <c r="J456" i="9"/>
  <c r="L456" i="9" s="1"/>
  <c r="N464" i="9"/>
  <c r="P464" i="9" s="1"/>
  <c r="J464" i="9"/>
  <c r="L464" i="9" s="1"/>
  <c r="N350" i="9"/>
  <c r="P350" i="9" s="1"/>
  <c r="J350" i="9"/>
  <c r="L350" i="9" s="1"/>
  <c r="N108" i="9"/>
  <c r="P108" i="9" s="1"/>
  <c r="J108" i="9"/>
  <c r="L108" i="9" s="1"/>
  <c r="N44" i="9"/>
  <c r="P44" i="9" s="1"/>
  <c r="J44" i="9"/>
  <c r="L44" i="9" s="1"/>
  <c r="N45" i="9"/>
  <c r="P45" i="9" s="1"/>
  <c r="J45" i="9"/>
  <c r="L45" i="9" s="1"/>
  <c r="N200" i="9"/>
  <c r="P200" i="9" s="1"/>
  <c r="J200" i="9"/>
  <c r="L200" i="9" s="1"/>
  <c r="N67" i="9"/>
  <c r="P67" i="9" s="1"/>
  <c r="J67" i="9"/>
  <c r="L67" i="9" s="1"/>
  <c r="N432" i="9"/>
  <c r="P432" i="9" s="1"/>
  <c r="J432" i="9"/>
  <c r="L432" i="9" s="1"/>
  <c r="N579" i="9"/>
  <c r="P579" i="9" s="1"/>
  <c r="J579" i="9"/>
  <c r="L579" i="9" s="1"/>
  <c r="N35" i="9"/>
  <c r="P35" i="9" s="1"/>
  <c r="J35" i="9"/>
  <c r="L35" i="9" s="1"/>
  <c r="N527" i="9"/>
  <c r="P527" i="9" s="1"/>
  <c r="J527" i="9"/>
  <c r="L527" i="9" s="1"/>
  <c r="N337" i="9"/>
  <c r="P337" i="9" s="1"/>
  <c r="J337" i="9"/>
  <c r="L337" i="9" s="1"/>
  <c r="N204" i="9"/>
  <c r="P204" i="9" s="1"/>
  <c r="J204" i="9"/>
  <c r="L204" i="9" s="1"/>
  <c r="N228" i="9"/>
  <c r="P228" i="9" s="1"/>
  <c r="J228" i="9"/>
  <c r="L228" i="9" s="1"/>
  <c r="N555" i="9"/>
  <c r="P555" i="9" s="1"/>
  <c r="J555" i="9"/>
  <c r="L555" i="9" s="1"/>
  <c r="N440" i="9"/>
  <c r="P440" i="9" s="1"/>
  <c r="J440" i="9"/>
  <c r="L440" i="9" s="1"/>
  <c r="N115" i="9"/>
  <c r="P115" i="9" s="1"/>
  <c r="J115" i="9"/>
  <c r="L115" i="9" s="1"/>
  <c r="N13" i="9"/>
  <c r="P13" i="9" s="1"/>
  <c r="J13" i="9"/>
  <c r="L13" i="9" s="1"/>
  <c r="N511" i="9"/>
  <c r="P511" i="9" s="1"/>
  <c r="J511" i="9"/>
  <c r="L511" i="9" s="1"/>
  <c r="N306" i="9"/>
  <c r="P306" i="9" s="1"/>
  <c r="J306" i="9"/>
  <c r="L306" i="9" s="1"/>
  <c r="N370" i="9"/>
  <c r="P370" i="9" s="1"/>
  <c r="J370" i="9"/>
  <c r="L370" i="9" s="1"/>
  <c r="D138" i="9"/>
  <c r="G138" i="9" s="1"/>
  <c r="D139" i="9"/>
  <c r="G139" i="9" s="1"/>
  <c r="N278" i="9"/>
  <c r="P278" i="9" s="1"/>
  <c r="J278" i="9"/>
  <c r="L278" i="9" s="1"/>
  <c r="N604" i="9"/>
  <c r="P604" i="9" s="1"/>
  <c r="J604" i="9"/>
  <c r="L604" i="9" s="1"/>
  <c r="N277" i="9"/>
  <c r="P277" i="9" s="1"/>
  <c r="J277" i="9"/>
  <c r="L277" i="9" s="1"/>
  <c r="N560" i="9"/>
  <c r="P560" i="9" s="1"/>
  <c r="J560" i="9"/>
  <c r="L560" i="9" s="1"/>
  <c r="N385" i="9"/>
  <c r="P385" i="9" s="1"/>
  <c r="J385" i="9"/>
  <c r="L385" i="9" s="1"/>
  <c r="N358" i="9"/>
  <c r="P358" i="9" s="1"/>
  <c r="J358" i="9"/>
  <c r="L358" i="9" s="1"/>
  <c r="N28" i="9"/>
  <c r="P28" i="9" s="1"/>
  <c r="J28" i="9"/>
  <c r="L28" i="9" s="1"/>
  <c r="N29" i="9"/>
  <c r="P29" i="9" s="1"/>
  <c r="J29" i="9"/>
  <c r="L29" i="9" s="1"/>
  <c r="N113" i="9"/>
  <c r="P113" i="9" s="1"/>
  <c r="J113" i="9"/>
  <c r="L113" i="9" s="1"/>
  <c r="N479" i="9"/>
  <c r="P479" i="9" s="1"/>
  <c r="J479" i="9"/>
  <c r="L479" i="9" s="1"/>
  <c r="N153" i="9"/>
  <c r="P153" i="9" s="1"/>
  <c r="J153" i="9"/>
  <c r="L153" i="9" s="1"/>
  <c r="N310" i="9"/>
  <c r="P310" i="9" s="1"/>
  <c r="J310" i="9"/>
  <c r="L310" i="9" s="1"/>
  <c r="N211" i="9"/>
  <c r="P211" i="9" s="1"/>
  <c r="J211" i="9"/>
  <c r="L211" i="9" s="1"/>
  <c r="N531" i="9"/>
  <c r="P531" i="9" s="1"/>
  <c r="J531" i="9"/>
  <c r="L531" i="9" s="1"/>
  <c r="N38" i="9"/>
  <c r="P38" i="9" s="1"/>
  <c r="J38" i="9"/>
  <c r="L38" i="9" s="1"/>
  <c r="N411" i="9"/>
  <c r="P411" i="9" s="1"/>
  <c r="J411" i="9"/>
  <c r="L411" i="9" s="1"/>
  <c r="N274" i="9"/>
  <c r="P274" i="9" s="1"/>
  <c r="J274" i="9"/>
  <c r="L274" i="9" s="1"/>
  <c r="N236" i="9"/>
  <c r="P236" i="9" s="1"/>
  <c r="J236" i="9"/>
  <c r="L236" i="9" s="1"/>
  <c r="N192" i="9"/>
  <c r="P192" i="9" s="1"/>
  <c r="J192" i="9"/>
  <c r="L192" i="9" s="1"/>
  <c r="N77" i="9"/>
  <c r="P77" i="9" s="1"/>
  <c r="J77" i="9"/>
  <c r="L77" i="9" s="1"/>
  <c r="N220" i="9"/>
  <c r="P220" i="9" s="1"/>
  <c r="J220" i="9"/>
  <c r="L220" i="9" s="1"/>
  <c r="C118" i="8"/>
  <c r="D80" i="9"/>
  <c r="G80" i="9" s="1"/>
  <c r="N80" i="9"/>
  <c r="P80" i="9" s="1"/>
  <c r="J80" i="9"/>
  <c r="L80" i="9" s="1"/>
  <c r="N133" i="9"/>
  <c r="P133" i="9" s="1"/>
  <c r="J133" i="9"/>
  <c r="L133" i="9" s="1"/>
  <c r="N500" i="9"/>
  <c r="P500" i="9" s="1"/>
  <c r="J500" i="9"/>
  <c r="L500" i="9" s="1"/>
  <c r="N516" i="9"/>
  <c r="P516" i="9" s="1"/>
  <c r="J516" i="9"/>
  <c r="L516" i="9" s="1"/>
  <c r="N476" i="9"/>
  <c r="P476" i="9" s="1"/>
  <c r="J476" i="9"/>
  <c r="L476" i="9" s="1"/>
  <c r="N366" i="9"/>
  <c r="P366" i="9" s="1"/>
  <c r="J366" i="9"/>
  <c r="L366" i="9" s="1"/>
  <c r="N185" i="9"/>
  <c r="P185" i="9" s="1"/>
  <c r="J185" i="9"/>
  <c r="L185" i="9" s="1"/>
  <c r="N439" i="9"/>
  <c r="P439" i="9" s="1"/>
  <c r="J439" i="9"/>
  <c r="L439" i="9" s="1"/>
  <c r="N400" i="9"/>
  <c r="P400" i="9" s="1"/>
  <c r="J400" i="9"/>
  <c r="L400" i="9" s="1"/>
  <c r="C200" i="8"/>
  <c r="E135" i="9"/>
  <c r="H135" i="9" s="1"/>
  <c r="N134" i="9"/>
  <c r="P134" i="9" s="1"/>
  <c r="J134" i="9"/>
  <c r="L134" i="9" s="1"/>
  <c r="N580" i="9"/>
  <c r="P580" i="9" s="1"/>
  <c r="J580" i="9"/>
  <c r="L580" i="9" s="1"/>
  <c r="N265" i="9"/>
  <c r="P265" i="9" s="1"/>
  <c r="J265" i="9"/>
  <c r="L265" i="9" s="1"/>
  <c r="N427" i="9"/>
  <c r="P427" i="9" s="1"/>
  <c r="J427" i="9"/>
  <c r="L427" i="9" s="1"/>
  <c r="N568" i="9"/>
  <c r="P568" i="9" s="1"/>
  <c r="J568" i="9"/>
  <c r="L568" i="9" s="1"/>
  <c r="N491" i="9"/>
  <c r="P491" i="9" s="1"/>
  <c r="J491" i="9"/>
  <c r="L491" i="9" s="1"/>
  <c r="N563" i="9"/>
  <c r="P563" i="9" s="1"/>
  <c r="J563" i="9"/>
  <c r="L563" i="9" s="1"/>
  <c r="N607" i="9"/>
  <c r="P607" i="9" s="1"/>
  <c r="J607" i="9"/>
  <c r="L607" i="9" s="1"/>
  <c r="N256" i="9"/>
  <c r="P256" i="9" s="1"/>
  <c r="J256" i="9"/>
  <c r="L256" i="9" s="1"/>
  <c r="N407" i="9"/>
  <c r="P407" i="9" s="1"/>
  <c r="J407" i="9"/>
  <c r="L407" i="9" s="1"/>
  <c r="N333" i="9"/>
  <c r="P333" i="9" s="1"/>
  <c r="J333" i="9"/>
  <c r="L333" i="9" s="1"/>
  <c r="N182" i="9"/>
  <c r="P182" i="9" s="1"/>
  <c r="J182" i="9"/>
  <c r="L182" i="9" s="1"/>
  <c r="N503" i="9"/>
  <c r="P503" i="9" s="1"/>
  <c r="J503" i="9"/>
  <c r="L503" i="9" s="1"/>
  <c r="N475" i="9"/>
  <c r="P475" i="9" s="1"/>
  <c r="J475" i="9"/>
  <c r="L475" i="9" s="1"/>
  <c r="N345" i="9"/>
  <c r="P345" i="9" s="1"/>
  <c r="J345" i="9"/>
  <c r="L345" i="9" s="1"/>
  <c r="N30" i="9"/>
  <c r="P30" i="9" s="1"/>
  <c r="J30" i="9"/>
  <c r="L30" i="9" s="1"/>
  <c r="B38" i="8"/>
  <c r="T112" i="5"/>
  <c r="C499" i="8"/>
  <c r="N160" i="9"/>
  <c r="P160" i="9" s="1"/>
  <c r="J160" i="9"/>
  <c r="L160" i="9" s="1"/>
  <c r="C239" i="8"/>
  <c r="E161" i="9"/>
  <c r="H161" i="9" s="1"/>
  <c r="C845" i="8"/>
  <c r="E565" i="9"/>
  <c r="H565" i="9" s="1"/>
  <c r="E583" i="9"/>
  <c r="H583" i="9" s="1"/>
  <c r="E582" i="9"/>
  <c r="H582" i="9" s="1"/>
  <c r="D107" i="9"/>
  <c r="G107" i="9" s="1"/>
  <c r="C221" i="8"/>
  <c r="E149" i="9"/>
  <c r="H149" i="9" s="1"/>
  <c r="A578" i="8"/>
  <c r="C871" i="8"/>
  <c r="D582" i="9"/>
  <c r="G582" i="9" s="1"/>
  <c r="N106" i="9"/>
  <c r="P106" i="9" s="1"/>
  <c r="C368" i="8"/>
  <c r="E247" i="9"/>
  <c r="H247" i="9" s="1"/>
  <c r="C151" i="8"/>
  <c r="D102" i="9"/>
  <c r="G102" i="9" s="1"/>
  <c r="C152" i="8"/>
  <c r="E534" i="9"/>
  <c r="H534" i="9" s="1"/>
  <c r="A884" i="8"/>
  <c r="C451" i="8"/>
  <c r="D302" i="9"/>
  <c r="G302" i="9" s="1"/>
  <c r="D469" i="9"/>
  <c r="G469" i="9" s="1"/>
  <c r="D468" i="9"/>
  <c r="G468" i="9" s="1"/>
  <c r="B268" i="8"/>
  <c r="N590" i="9"/>
  <c r="P590" i="9" s="1"/>
  <c r="J590" i="9"/>
  <c r="L590" i="9" s="1"/>
  <c r="C800" i="8"/>
  <c r="E535" i="9"/>
  <c r="H535" i="9" s="1"/>
  <c r="N535" i="9"/>
  <c r="P535" i="9" s="1"/>
  <c r="C883" i="8"/>
  <c r="D590" i="9"/>
  <c r="G590" i="9" s="1"/>
  <c r="C269" i="8"/>
  <c r="E181" i="9"/>
  <c r="H181" i="9" s="1"/>
  <c r="C355" i="8"/>
  <c r="D238" i="9"/>
  <c r="G238" i="9" s="1"/>
  <c r="C91" i="8"/>
  <c r="D62" i="9"/>
  <c r="G62" i="9" s="1"/>
  <c r="D387" i="9"/>
  <c r="G387" i="9" s="1"/>
  <c r="D386" i="9"/>
  <c r="G386" i="9" s="1"/>
  <c r="D375" i="9"/>
  <c r="G375" i="9" s="1"/>
  <c r="D374" i="9"/>
  <c r="G374" i="9" s="1"/>
  <c r="D103" i="9"/>
  <c r="G103" i="9" s="1"/>
  <c r="D459" i="9"/>
  <c r="G459" i="9" s="1"/>
  <c r="E347" i="9"/>
  <c r="H347" i="9" s="1"/>
  <c r="E246" i="9"/>
  <c r="H246" i="9" s="1"/>
  <c r="E215" i="9"/>
  <c r="H215" i="9" s="1"/>
  <c r="E214" i="9"/>
  <c r="H214" i="9" s="1"/>
  <c r="E540" i="9"/>
  <c r="H540" i="9" s="1"/>
  <c r="E541" i="9"/>
  <c r="H541" i="9" s="1"/>
  <c r="E524" i="9"/>
  <c r="H524" i="9" s="1"/>
  <c r="S524" i="10" s="1" a="1"/>
  <c r="D101" i="9"/>
  <c r="G101" i="9" s="1"/>
  <c r="Z100" i="10" s="1" a="1"/>
  <c r="E154" i="9"/>
  <c r="H154" i="9" s="1"/>
  <c r="AK154" i="9" s="1" a="1"/>
  <c r="D559" i="9"/>
  <c r="G559" i="9" s="1"/>
  <c r="S558" i="10" s="1" a="1"/>
  <c r="B5" i="8"/>
  <c r="AA4" i="10" a="1"/>
  <c r="X4" i="10" a="1"/>
  <c r="R4" i="10" a="1"/>
  <c r="V4" i="10" a="1"/>
  <c r="AC4" i="10" a="1"/>
  <c r="Q4" i="10" a="1"/>
  <c r="S4" i="10" a="1"/>
  <c r="T4" i="10" a="1"/>
  <c r="AB4" i="10" a="1"/>
  <c r="Y4" i="10" a="1"/>
  <c r="AK4" i="9" a="1"/>
  <c r="Z4" i="10" a="1"/>
  <c r="U4" i="10" a="1"/>
  <c r="C6" i="8"/>
  <c r="A4" i="8"/>
  <c r="S583" i="9"/>
  <c r="V583" i="9" s="1"/>
  <c r="S378" i="9"/>
  <c r="V378" i="9" s="1"/>
  <c r="AB21" i="5"/>
  <c r="N36" i="9"/>
  <c r="P36" i="9" s="1"/>
  <c r="AB64" i="5"/>
  <c r="N122" i="9"/>
  <c r="P122" i="9" s="1"/>
  <c r="AB37" i="5"/>
  <c r="N68" i="9"/>
  <c r="P68" i="9" s="1"/>
  <c r="N329" i="9"/>
  <c r="P329" i="9" s="1"/>
  <c r="AB60" i="5"/>
  <c r="N114" i="9"/>
  <c r="P114" i="9" s="1"/>
  <c r="AB9" i="5"/>
  <c r="N12" i="9"/>
  <c r="P12" i="9" s="1"/>
  <c r="AB74" i="5"/>
  <c r="N142" i="9"/>
  <c r="P142" i="9" s="1"/>
  <c r="AB189" i="5"/>
  <c r="N373" i="9"/>
  <c r="P373" i="9" s="1"/>
  <c r="AB82" i="5"/>
  <c r="N158" i="9"/>
  <c r="P158" i="9" s="1"/>
  <c r="AB304" i="5"/>
  <c r="N603" i="9"/>
  <c r="P603" i="9" s="1"/>
  <c r="AB168" i="5"/>
  <c r="N330" i="9"/>
  <c r="P330" i="9" s="1"/>
  <c r="N523" i="9"/>
  <c r="P523" i="9" s="1"/>
  <c r="AB14" i="5"/>
  <c r="N22" i="9"/>
  <c r="P22" i="9" s="1"/>
  <c r="AB41" i="5"/>
  <c r="N76" i="9"/>
  <c r="P76" i="9" s="1"/>
  <c r="AB107" i="5"/>
  <c r="N208" i="9"/>
  <c r="P208" i="9" s="1"/>
  <c r="AB69" i="5"/>
  <c r="N132" i="9"/>
  <c r="P132" i="9" s="1"/>
  <c r="N203" i="9"/>
  <c r="P203" i="9" s="1"/>
  <c r="AB112" i="5"/>
  <c r="N219" i="9"/>
  <c r="P219" i="9" s="1"/>
  <c r="B846" i="8"/>
  <c r="N565" i="9"/>
  <c r="P565" i="9" s="1"/>
  <c r="S460" i="9"/>
  <c r="V460" i="9" s="1"/>
  <c r="N460" i="9"/>
  <c r="P460" i="9" s="1"/>
  <c r="S107" i="9"/>
  <c r="V107" i="9" s="1"/>
  <c r="N107" i="9"/>
  <c r="P107" i="9" s="1"/>
  <c r="B153" i="8"/>
  <c r="N103" i="9"/>
  <c r="P103" i="9" s="1"/>
  <c r="B603" i="8"/>
  <c r="N403" i="9"/>
  <c r="P403" i="9" s="1"/>
  <c r="B513" i="8"/>
  <c r="N343" i="9"/>
  <c r="P343" i="9" s="1"/>
  <c r="S148" i="9"/>
  <c r="V148" i="9" s="1"/>
  <c r="N148" i="9"/>
  <c r="P148" i="9" s="1"/>
  <c r="B579" i="8"/>
  <c r="N387" i="9"/>
  <c r="P387" i="9" s="1"/>
  <c r="A369" i="8"/>
  <c r="N246" i="9"/>
  <c r="P246" i="9" s="1"/>
  <c r="R591" i="9"/>
  <c r="U591" i="9" s="1"/>
  <c r="N591" i="9"/>
  <c r="P591" i="9" s="1"/>
  <c r="S534" i="9"/>
  <c r="V534" i="9" s="1"/>
  <c r="N24" i="9"/>
  <c r="P24" i="9" s="1"/>
  <c r="N348" i="9"/>
  <c r="P348" i="9" s="1"/>
  <c r="N272" i="9"/>
  <c r="P272" i="9" s="1"/>
  <c r="N446" i="9"/>
  <c r="P446" i="9" s="1"/>
  <c r="N269" i="9"/>
  <c r="P269" i="9" s="1"/>
  <c r="N414" i="9"/>
  <c r="P414" i="9" s="1"/>
  <c r="N372" i="9"/>
  <c r="P372" i="9" s="1"/>
  <c r="N39" i="9"/>
  <c r="P39" i="9" s="1"/>
  <c r="S342" i="9"/>
  <c r="V342" i="9" s="1"/>
  <c r="N342" i="9"/>
  <c r="P342" i="9" s="1"/>
  <c r="A846" i="8"/>
  <c r="N564" i="9"/>
  <c r="P564" i="9" s="1"/>
  <c r="N9" i="9"/>
  <c r="P9" i="9" s="1"/>
  <c r="B453" i="8"/>
  <c r="N303" i="9"/>
  <c r="P303" i="9" s="1"/>
  <c r="N10" i="9"/>
  <c r="P10" i="9" s="1"/>
  <c r="AB128" i="5"/>
  <c r="N250" i="9"/>
  <c r="P250" i="9" s="1"/>
  <c r="AB35" i="5"/>
  <c r="N65" i="9"/>
  <c r="P65" i="9" s="1"/>
  <c r="N328" i="9"/>
  <c r="P328" i="9" s="1"/>
  <c r="AB127" i="5"/>
  <c r="N248" i="9"/>
  <c r="P248" i="9" s="1"/>
  <c r="X141" i="5"/>
  <c r="T59" i="5"/>
  <c r="T79" i="5"/>
  <c r="T268" i="5"/>
  <c r="T304" i="5"/>
  <c r="X208" i="5"/>
  <c r="X43" i="5"/>
  <c r="X169" i="5"/>
  <c r="X18" i="5"/>
  <c r="X183" i="5"/>
  <c r="T36" i="5"/>
  <c r="AB72" i="5"/>
  <c r="X195" i="5"/>
  <c r="X17" i="5"/>
  <c r="AB205" i="5"/>
  <c r="AB262" i="5"/>
  <c r="AB132" i="5"/>
  <c r="AB198" i="5"/>
  <c r="AB61" i="5"/>
  <c r="AB138" i="5"/>
  <c r="AB146" i="5"/>
  <c r="AB194" i="5"/>
  <c r="AB247" i="5"/>
  <c r="AB184" i="5"/>
  <c r="AB246" i="5"/>
  <c r="AB111" i="5"/>
  <c r="AB26" i="5"/>
  <c r="AB149" i="5"/>
  <c r="AB307" i="5"/>
  <c r="AB226" i="5"/>
  <c r="AB276" i="5"/>
  <c r="AB49" i="5"/>
  <c r="AB144" i="5"/>
  <c r="AB148" i="5"/>
  <c r="AB120" i="5"/>
  <c r="AB101" i="5"/>
  <c r="AB290" i="5"/>
  <c r="AB92" i="5"/>
  <c r="AB267" i="5"/>
  <c r="AB100" i="5"/>
  <c r="AB214" i="5"/>
  <c r="AB191" i="5"/>
  <c r="AB217" i="5"/>
  <c r="AB166" i="5"/>
  <c r="AB221" i="5"/>
  <c r="AB162" i="5"/>
  <c r="AB239" i="5"/>
  <c r="AB147" i="5"/>
  <c r="AB124" i="5"/>
  <c r="AB207" i="5"/>
  <c r="AB160" i="5"/>
  <c r="AB165" i="5"/>
  <c r="AB84" i="5"/>
  <c r="AB155" i="5"/>
  <c r="AB123" i="5"/>
  <c r="AB172" i="5"/>
  <c r="AB301" i="5"/>
  <c r="AB286" i="5"/>
  <c r="AB45" i="5"/>
  <c r="AB76" i="5"/>
  <c r="AB73" i="5"/>
  <c r="AB274" i="5"/>
  <c r="AB90" i="5"/>
  <c r="AB211" i="5"/>
  <c r="AB259" i="5"/>
  <c r="AB212" i="5"/>
  <c r="AB278" i="5"/>
  <c r="AB210" i="5"/>
  <c r="AB199" i="5"/>
  <c r="AB10" i="5"/>
  <c r="AB78" i="5"/>
  <c r="AB32" i="5"/>
  <c r="AB220" i="5"/>
  <c r="AB30" i="5"/>
  <c r="AB75" i="5"/>
  <c r="AB201" i="5"/>
  <c r="AB55" i="5"/>
  <c r="AB51" i="5"/>
  <c r="AB157" i="5"/>
  <c r="AB272" i="5"/>
  <c r="AB228" i="5"/>
  <c r="AB300" i="5"/>
  <c r="AB86" i="5"/>
  <c r="AB164" i="5"/>
  <c r="AB161" i="5"/>
  <c r="AB143" i="5"/>
  <c r="AB231" i="5"/>
  <c r="AB235" i="5"/>
  <c r="AB178" i="5"/>
  <c r="AB57" i="5"/>
  <c r="AB103" i="5"/>
  <c r="AB36" i="5"/>
  <c r="AB20" i="5"/>
  <c r="AB266" i="5"/>
  <c r="AB171" i="5"/>
  <c r="AB105" i="5"/>
  <c r="AB223" i="5"/>
  <c r="AB258" i="5"/>
  <c r="AB156" i="5"/>
  <c r="AB305" i="5"/>
  <c r="AB283" i="5"/>
  <c r="AB59" i="5"/>
  <c r="T56" i="5"/>
  <c r="AB56" i="5"/>
  <c r="X179" i="5"/>
  <c r="X210" i="5"/>
  <c r="T32" i="5"/>
  <c r="X268" i="5"/>
  <c r="AB186" i="5"/>
  <c r="AB95" i="5"/>
  <c r="AB222" i="5"/>
  <c r="AB203" i="5"/>
  <c r="AB135" i="5"/>
  <c r="AB306" i="5"/>
  <c r="B688" i="8"/>
  <c r="T233" i="5"/>
  <c r="R461" i="9"/>
  <c r="U461" i="9" s="1"/>
  <c r="C83" i="8"/>
  <c r="S57" i="9"/>
  <c r="V57" i="9" s="1"/>
  <c r="S172" i="9"/>
  <c r="V172" i="9" s="1"/>
  <c r="S173" i="9"/>
  <c r="V173" i="9" s="1"/>
  <c r="A858" i="8"/>
  <c r="S572" i="9"/>
  <c r="V572" i="9" s="1"/>
  <c r="B240" i="8"/>
  <c r="AB83" i="5"/>
  <c r="R508" i="9"/>
  <c r="U508" i="9" s="1"/>
  <c r="B760" i="8"/>
  <c r="T257" i="5"/>
  <c r="S468" i="9"/>
  <c r="V468" i="9" s="1"/>
  <c r="A702" i="8"/>
  <c r="A270" i="8"/>
  <c r="S180" i="9"/>
  <c r="V180" i="9" s="1"/>
  <c r="AB237" i="5"/>
  <c r="C371" i="8"/>
  <c r="X127" i="5"/>
  <c r="C370" i="8"/>
  <c r="T127" i="5"/>
  <c r="AB242" i="5"/>
  <c r="C500" i="8"/>
  <c r="X170" i="5"/>
  <c r="A257" i="8"/>
  <c r="A897" i="8"/>
  <c r="R572" i="9"/>
  <c r="U572" i="9" s="1"/>
  <c r="R573" i="9"/>
  <c r="U573" i="9" s="1"/>
  <c r="A720" i="8"/>
  <c r="S480" i="9"/>
  <c r="V480" i="9" s="1"/>
  <c r="AB243" i="5"/>
  <c r="B91" i="8"/>
  <c r="T34" i="5"/>
  <c r="R63" i="9"/>
  <c r="U63" i="9" s="1"/>
  <c r="R62" i="9"/>
  <c r="U62" i="9" s="1"/>
  <c r="R9" i="9"/>
  <c r="U9" i="9" s="1"/>
  <c r="B12" i="8"/>
  <c r="C11" i="8"/>
  <c r="X7" i="5"/>
  <c r="A677" i="8"/>
  <c r="S452" i="9"/>
  <c r="V452" i="9" s="1"/>
  <c r="S453" i="9"/>
  <c r="V453" i="9" s="1"/>
  <c r="R303" i="9"/>
  <c r="U303" i="9" s="1"/>
  <c r="C761" i="8"/>
  <c r="S509" i="9"/>
  <c r="V509" i="9" s="1"/>
  <c r="X257" i="5"/>
  <c r="AB7" i="5"/>
  <c r="AB93" i="5"/>
  <c r="AB289" i="5"/>
  <c r="AB154" i="5"/>
  <c r="T289" i="5"/>
  <c r="X54" i="5"/>
  <c r="S389" i="9"/>
  <c r="V389" i="9" s="1"/>
  <c r="C238" i="8"/>
  <c r="T83" i="5"/>
  <c r="R480" i="9"/>
  <c r="U480" i="9" s="1"/>
  <c r="R481" i="9"/>
  <c r="U481" i="9" s="1"/>
  <c r="B678" i="8"/>
  <c r="AB229" i="5"/>
  <c r="S239" i="9"/>
  <c r="V239" i="9" s="1"/>
  <c r="S238" i="9"/>
  <c r="V238" i="9" s="1"/>
  <c r="X122" i="5"/>
  <c r="C799" i="8"/>
  <c r="R534" i="9"/>
  <c r="U534" i="9" s="1"/>
  <c r="T270" i="5"/>
  <c r="C10" i="8"/>
  <c r="R8" i="9"/>
  <c r="U8" i="9" s="1"/>
  <c r="T7" i="5"/>
  <c r="X302" i="5"/>
  <c r="T243" i="5"/>
  <c r="C374" i="8"/>
  <c r="X128" i="5"/>
  <c r="AB13" i="5"/>
  <c r="AB302" i="5"/>
  <c r="X89" i="5"/>
  <c r="S9" i="9"/>
  <c r="V9" i="9" s="1"/>
  <c r="S303" i="9"/>
  <c r="V303" i="9" s="1"/>
  <c r="T128" i="5"/>
  <c r="AB66" i="5"/>
  <c r="R387" i="9"/>
  <c r="U387" i="9" s="1"/>
  <c r="X252" i="5"/>
  <c r="AB163" i="5"/>
  <c r="S599" i="9"/>
  <c r="V599" i="9" s="1"/>
  <c r="AB303" i="5"/>
  <c r="AB12" i="5"/>
  <c r="AB225" i="5"/>
  <c r="AB109" i="5"/>
  <c r="AB133" i="5"/>
  <c r="AB40" i="5"/>
  <c r="AB28" i="5"/>
  <c r="AB209" i="5"/>
  <c r="AB63" i="5"/>
  <c r="AB299" i="5"/>
  <c r="AB136" i="5"/>
  <c r="AB308" i="5"/>
  <c r="AB134" i="5"/>
  <c r="AB256" i="5"/>
  <c r="T236" i="5"/>
  <c r="T212" i="5"/>
  <c r="AB183" i="5"/>
  <c r="AB271" i="5"/>
  <c r="AB255" i="5"/>
  <c r="X44" i="5"/>
  <c r="AB44" i="5"/>
  <c r="AB118" i="5"/>
  <c r="AB81" i="5"/>
  <c r="AB97" i="5"/>
  <c r="X97" i="5"/>
  <c r="AB47" i="5"/>
  <c r="T244" i="5"/>
  <c r="AB296" i="5"/>
  <c r="AB202" i="5"/>
  <c r="AB234" i="5"/>
  <c r="AB292" i="5"/>
  <c r="AB280" i="5"/>
  <c r="AB142" i="5"/>
  <c r="AB158" i="5"/>
  <c r="AB264" i="5"/>
  <c r="AB43" i="5"/>
  <c r="AB241" i="5"/>
  <c r="AB70" i="5"/>
  <c r="X70" i="5"/>
  <c r="AB287" i="5"/>
  <c r="T306" i="5"/>
  <c r="R468" i="9"/>
  <c r="U468" i="9" s="1"/>
  <c r="R590" i="9"/>
  <c r="U590" i="9" s="1"/>
  <c r="T154" i="5"/>
  <c r="AB204" i="5"/>
  <c r="X294" i="5"/>
  <c r="X77" i="5"/>
  <c r="AB196" i="5"/>
  <c r="X298" i="5"/>
  <c r="AB126" i="5"/>
  <c r="A885" i="8"/>
  <c r="S247" i="9"/>
  <c r="V247" i="9" s="1"/>
  <c r="S106" i="9"/>
  <c r="V106" i="9" s="1"/>
  <c r="R107" i="9"/>
  <c r="U107" i="9" s="1"/>
  <c r="R302" i="9"/>
  <c r="U302" i="9" s="1"/>
  <c r="R181" i="9"/>
  <c r="U181" i="9" s="1"/>
  <c r="S591" i="9"/>
  <c r="V591" i="9" s="1"/>
  <c r="B885" i="8"/>
  <c r="A159" i="8"/>
  <c r="T140" i="5"/>
  <c r="AB167" i="5"/>
  <c r="S246" i="9"/>
  <c r="V246" i="9" s="1"/>
  <c r="B157" i="8"/>
  <c r="R180" i="9"/>
  <c r="U180" i="9" s="1"/>
  <c r="S590" i="9"/>
  <c r="V590" i="9" s="1"/>
  <c r="R469" i="9"/>
  <c r="U469" i="9" s="1"/>
  <c r="A222" i="8"/>
  <c r="S535" i="9"/>
  <c r="V535" i="9" s="1"/>
  <c r="AB174" i="5"/>
  <c r="T54" i="5"/>
  <c r="X142" i="5"/>
  <c r="T42" i="5"/>
  <c r="S582" i="9"/>
  <c r="V582" i="9" s="1"/>
  <c r="S149" i="9"/>
  <c r="V149" i="9" s="1"/>
  <c r="X222" i="5"/>
  <c r="AB54" i="5"/>
  <c r="X206" i="5"/>
  <c r="T46" i="5"/>
  <c r="X276" i="5"/>
  <c r="AB233" i="5"/>
  <c r="T172" i="5"/>
  <c r="X116" i="5"/>
  <c r="T308" i="5"/>
  <c r="X164" i="5"/>
  <c r="T82" i="5"/>
  <c r="AB77" i="5"/>
  <c r="X196" i="5"/>
  <c r="T126" i="5"/>
  <c r="AB294" i="5"/>
  <c r="AB285" i="5"/>
  <c r="X241" i="5"/>
  <c r="T38" i="5"/>
  <c r="T117" i="5"/>
  <c r="X192" i="5"/>
  <c r="R246" i="9"/>
  <c r="U246" i="9" s="1"/>
  <c r="R582" i="9"/>
  <c r="U582" i="9" s="1"/>
  <c r="A873" i="8"/>
  <c r="R148" i="9"/>
  <c r="U148" i="9" s="1"/>
  <c r="A566" i="8"/>
  <c r="S102" i="9"/>
  <c r="V102" i="9" s="1"/>
  <c r="X211" i="5"/>
  <c r="X219" i="5"/>
  <c r="T231" i="5"/>
  <c r="X90" i="5"/>
  <c r="T211" i="5"/>
  <c r="A690" i="8"/>
  <c r="R565" i="9"/>
  <c r="U565" i="9" s="1"/>
  <c r="A153" i="8"/>
  <c r="S103" i="9"/>
  <c r="V103" i="9" s="1"/>
  <c r="T87" i="5"/>
  <c r="X251" i="5"/>
  <c r="X186" i="5"/>
  <c r="T178" i="5"/>
  <c r="X111" i="5"/>
  <c r="X84" i="5"/>
  <c r="T182" i="5"/>
  <c r="T121" i="5"/>
  <c r="X178" i="5"/>
  <c r="T203" i="5"/>
  <c r="T31" i="5"/>
  <c r="B222" i="8"/>
  <c r="R564" i="9"/>
  <c r="U564" i="9" s="1"/>
  <c r="B159" i="8"/>
  <c r="R103" i="9"/>
  <c r="U103" i="9" s="1"/>
  <c r="R106" i="9"/>
  <c r="U106" i="9" s="1"/>
  <c r="S387" i="9"/>
  <c r="V387" i="9" s="1"/>
  <c r="R598" i="9"/>
  <c r="U598" i="9" s="1"/>
  <c r="X10" i="5"/>
  <c r="T276" i="5"/>
  <c r="T116" i="5"/>
  <c r="T191" i="5"/>
  <c r="X191" i="5"/>
  <c r="T85" i="5"/>
  <c r="T147" i="5"/>
  <c r="X124" i="5"/>
  <c r="T124" i="5"/>
  <c r="X256" i="5"/>
  <c r="T165" i="5"/>
  <c r="T155" i="5"/>
  <c r="X155" i="5"/>
  <c r="X286" i="5"/>
  <c r="T286" i="5"/>
  <c r="T179" i="5"/>
  <c r="X73" i="5"/>
  <c r="X274" i="5"/>
  <c r="T274" i="5"/>
  <c r="T200" i="5"/>
  <c r="X236" i="5"/>
  <c r="X212" i="5"/>
  <c r="T278" i="5"/>
  <c r="X220" i="5"/>
  <c r="T220" i="5"/>
  <c r="X30" i="5"/>
  <c r="X75" i="5"/>
  <c r="T75" i="5"/>
  <c r="X130" i="5"/>
  <c r="T130" i="5"/>
  <c r="X118" i="5"/>
  <c r="T55" i="5"/>
  <c r="X81" i="5"/>
  <c r="T51" i="5"/>
  <c r="X157" i="5"/>
  <c r="T157" i="5"/>
  <c r="T272" i="5"/>
  <c r="X272" i="5"/>
  <c r="X228" i="5"/>
  <c r="T228" i="5"/>
  <c r="T300" i="5"/>
  <c r="X300" i="5"/>
  <c r="X296" i="5"/>
  <c r="X202" i="5"/>
  <c r="X234" i="5"/>
  <c r="X153" i="5"/>
  <c r="T153" i="5"/>
  <c r="X161" i="5"/>
  <c r="T161" i="5"/>
  <c r="T143" i="5"/>
  <c r="X143" i="5"/>
  <c r="X57" i="5"/>
  <c r="X292" i="5"/>
  <c r="T20" i="5"/>
  <c r="X266" i="5"/>
  <c r="T266" i="5"/>
  <c r="T171" i="5"/>
  <c r="X171" i="5"/>
  <c r="X280" i="5"/>
  <c r="X258" i="5"/>
  <c r="T258" i="5"/>
  <c r="T141" i="5"/>
  <c r="T195" i="5"/>
  <c r="T242" i="5"/>
  <c r="X242" i="5"/>
  <c r="X189" i="5"/>
  <c r="T189" i="5"/>
  <c r="X108" i="5"/>
  <c r="T108" i="5"/>
  <c r="X304" i="5"/>
  <c r="T208" i="5"/>
  <c r="X264" i="5"/>
  <c r="X14" i="5"/>
  <c r="T99" i="5"/>
  <c r="T95" i="5"/>
  <c r="T222" i="5"/>
  <c r="X104" i="5"/>
  <c r="X306" i="5"/>
  <c r="T206" i="5"/>
  <c r="X254" i="5"/>
  <c r="X240" i="5"/>
  <c r="T175" i="5"/>
  <c r="T198" i="5"/>
  <c r="T120" i="5"/>
  <c r="T290" i="5"/>
  <c r="T100" i="5"/>
  <c r="T81" i="5"/>
  <c r="X244" i="5"/>
  <c r="X134" i="5"/>
  <c r="X137" i="5"/>
  <c r="T104" i="5"/>
  <c r="X284" i="5"/>
  <c r="T28" i="5"/>
  <c r="T207" i="5"/>
  <c r="T129" i="5"/>
  <c r="S598" i="9"/>
  <c r="V598" i="9" s="1"/>
  <c r="T115" i="5"/>
  <c r="T239" i="5"/>
  <c r="T307" i="5"/>
  <c r="X149" i="5"/>
  <c r="T84" i="5"/>
  <c r="T62" i="5"/>
  <c r="T216" i="5"/>
  <c r="T248" i="5"/>
  <c r="T169" i="5"/>
  <c r="T254" i="5"/>
  <c r="T240" i="5"/>
  <c r="X175" i="5"/>
  <c r="X119" i="5"/>
  <c r="R403" i="9"/>
  <c r="U403" i="9" s="1"/>
  <c r="X100" i="5"/>
  <c r="X290" i="5"/>
  <c r="T136" i="5"/>
  <c r="X259" i="5"/>
  <c r="S564" i="9"/>
  <c r="V564" i="9" s="1"/>
  <c r="T98" i="5"/>
  <c r="T166" i="5"/>
  <c r="T144" i="5"/>
  <c r="X221" i="5"/>
  <c r="X115" i="5"/>
  <c r="T227" i="5"/>
  <c r="X293" i="5"/>
  <c r="T96" i="5"/>
  <c r="T251" i="5"/>
  <c r="X287" i="5"/>
  <c r="X158" i="5"/>
  <c r="T134" i="5"/>
  <c r="T78" i="5"/>
  <c r="T219" i="5"/>
  <c r="T235" i="5"/>
  <c r="T107" i="5"/>
  <c r="X47" i="5"/>
  <c r="X55" i="5"/>
  <c r="T135" i="5"/>
  <c r="T105" i="5"/>
  <c r="T14" i="5"/>
  <c r="T138" i="5"/>
  <c r="T146" i="5"/>
  <c r="T247" i="5"/>
  <c r="X51" i="5"/>
  <c r="T217" i="5"/>
  <c r="X182" i="5"/>
  <c r="T259" i="5"/>
  <c r="X72" i="5"/>
  <c r="X227" i="5"/>
  <c r="X199" i="5"/>
  <c r="X283" i="5"/>
  <c r="X76" i="5"/>
  <c r="T301" i="5"/>
  <c r="X28" i="5"/>
  <c r="X98" i="5"/>
  <c r="T86" i="5"/>
  <c r="X261" i="5"/>
  <c r="T148" i="5"/>
  <c r="T168" i="5"/>
  <c r="T204" i="5"/>
  <c r="X271" i="5"/>
  <c r="T164" i="5"/>
  <c r="X103" i="5"/>
  <c r="X121" i="5"/>
  <c r="X235" i="5"/>
  <c r="X20" i="5"/>
  <c r="X94" i="5"/>
  <c r="T253" i="5"/>
  <c r="X305" i="5"/>
  <c r="X88" i="5"/>
  <c r="X69" i="5"/>
  <c r="X105" i="5"/>
  <c r="T66" i="5"/>
  <c r="X32" i="5"/>
  <c r="T305" i="5"/>
  <c r="T10" i="5"/>
  <c r="X9" i="5"/>
  <c r="X25" i="5"/>
  <c r="X37" i="5"/>
  <c r="B601" i="8"/>
  <c r="AC622" i="9" a="1"/>
  <c r="AD623" i="9" s="1"/>
  <c r="S565" i="9"/>
  <c r="V565" i="9" s="1"/>
  <c r="AC620" i="9" a="1"/>
  <c r="AC621" i="9" s="1"/>
  <c r="T94" i="5"/>
  <c r="T201" i="5"/>
  <c r="T221" i="5"/>
  <c r="X40" i="5"/>
  <c r="X36" i="5"/>
  <c r="X78" i="5"/>
  <c r="X168" i="5"/>
  <c r="X263" i="5"/>
  <c r="T123" i="5"/>
  <c r="X60" i="5"/>
  <c r="X101" i="5"/>
  <c r="T283" i="5"/>
  <c r="T76" i="5"/>
  <c r="X64" i="5"/>
  <c r="X99" i="5"/>
  <c r="X231" i="5"/>
  <c r="T261" i="5"/>
  <c r="T223" i="5"/>
  <c r="X217" i="5"/>
  <c r="T188" i="5"/>
  <c r="X255" i="5"/>
  <c r="X203" i="5"/>
  <c r="X113" i="5"/>
  <c r="T156" i="5"/>
  <c r="X147" i="5"/>
  <c r="X74" i="5"/>
  <c r="X160" i="5"/>
  <c r="T74" i="5"/>
  <c r="X41" i="5"/>
  <c r="T30" i="5"/>
  <c r="X117" i="5"/>
  <c r="T18" i="5"/>
  <c r="R402" i="9"/>
  <c r="U402" i="9" s="1"/>
  <c r="R460" i="9"/>
  <c r="U460" i="9" s="1"/>
  <c r="T103" i="5"/>
  <c r="T113" i="5"/>
  <c r="X96" i="5"/>
  <c r="T199" i="5"/>
  <c r="T263" i="5"/>
  <c r="X87" i="5"/>
  <c r="X166" i="5"/>
  <c r="X125" i="5"/>
  <c r="X247" i="5"/>
  <c r="X201" i="5"/>
  <c r="T150" i="5"/>
  <c r="X82" i="5"/>
  <c r="X135" i="5"/>
  <c r="T186" i="5"/>
  <c r="T45" i="5"/>
  <c r="X59" i="5"/>
  <c r="T22" i="5"/>
  <c r="T57" i="5"/>
  <c r="T205" i="5"/>
  <c r="T61" i="5"/>
  <c r="T194" i="5"/>
  <c r="X150" i="5"/>
  <c r="T184" i="5"/>
  <c r="T215" i="5"/>
  <c r="T252" i="5"/>
  <c r="T111" i="5"/>
  <c r="T275" i="5"/>
  <c r="T26" i="5"/>
  <c r="X209" i="5"/>
  <c r="T49" i="5"/>
  <c r="X148" i="5"/>
  <c r="X299" i="5"/>
  <c r="T101" i="5"/>
  <c r="T92" i="5"/>
  <c r="T267" i="5"/>
  <c r="X214" i="5"/>
  <c r="T73" i="5"/>
  <c r="AC614" i="9" a="1"/>
  <c r="AC624" i="9" a="1"/>
  <c r="AC616" i="9" a="1"/>
  <c r="T50" i="5"/>
  <c r="AC618" i="9" a="1"/>
  <c r="T149" i="5"/>
  <c r="X308" i="5"/>
  <c r="T193" i="5"/>
  <c r="X275" i="5"/>
  <c r="X71" i="5"/>
  <c r="T139" i="5"/>
  <c r="X205" i="5"/>
  <c r="X198" i="5"/>
  <c r="X246" i="5"/>
  <c r="X194" i="5"/>
  <c r="X49" i="5"/>
  <c r="X162" i="5"/>
  <c r="X303" i="5"/>
  <c r="X138" i="5"/>
  <c r="X23" i="5"/>
  <c r="T159" i="5"/>
  <c r="T214" i="5"/>
  <c r="X85" i="5"/>
  <c r="A254" i="8"/>
  <c r="S171" i="9"/>
  <c r="V171" i="9" s="1"/>
  <c r="S170" i="9"/>
  <c r="V170" i="9" s="1"/>
  <c r="X91" i="5"/>
  <c r="X215" i="5"/>
  <c r="X159" i="5"/>
  <c r="X184" i="5"/>
  <c r="X262" i="5"/>
  <c r="X238" i="5"/>
  <c r="X129" i="5"/>
  <c r="T40" i="5"/>
  <c r="X109" i="5"/>
  <c r="X144" i="5"/>
  <c r="X193" i="5"/>
  <c r="X146" i="5"/>
  <c r="X63" i="5"/>
  <c r="X224" i="5"/>
  <c r="X114" i="5"/>
  <c r="B900" i="8"/>
  <c r="B775" i="8"/>
  <c r="R518" i="9"/>
  <c r="U518" i="9" s="1"/>
  <c r="R519" i="9"/>
  <c r="U519" i="9" s="1"/>
  <c r="B255" i="8"/>
  <c r="A27" i="8"/>
  <c r="A386" i="8"/>
  <c r="S258" i="9"/>
  <c r="V258" i="9" s="1"/>
  <c r="S259" i="9"/>
  <c r="V259" i="9" s="1"/>
  <c r="B163" i="8"/>
  <c r="R110" i="9"/>
  <c r="U110" i="9" s="1"/>
  <c r="R111" i="9"/>
  <c r="U111" i="9" s="1"/>
  <c r="T58" i="5"/>
  <c r="B478" i="8"/>
  <c r="R320" i="9"/>
  <c r="U320" i="9" s="1"/>
  <c r="R321" i="9"/>
  <c r="U321" i="9" s="1"/>
  <c r="A479" i="8"/>
  <c r="S320" i="9"/>
  <c r="V320" i="9" s="1"/>
  <c r="S321" i="9"/>
  <c r="V321" i="9" s="1"/>
  <c r="B36" i="8"/>
  <c r="B34" i="8"/>
  <c r="R24" i="9"/>
  <c r="U24" i="9" s="1"/>
  <c r="R25" i="9"/>
  <c r="U25" i="9" s="1"/>
  <c r="B583" i="8"/>
  <c r="R390" i="9"/>
  <c r="U390" i="9" s="1"/>
  <c r="R391" i="9"/>
  <c r="U391" i="9" s="1"/>
  <c r="A584" i="8"/>
  <c r="S390" i="9"/>
  <c r="V390" i="9" s="1"/>
  <c r="S391" i="9"/>
  <c r="V391" i="9" s="1"/>
  <c r="B666" i="8"/>
  <c r="B703" i="8"/>
  <c r="R470" i="9"/>
  <c r="U470" i="9" s="1"/>
  <c r="R471" i="9"/>
  <c r="U471" i="9" s="1"/>
  <c r="A704" i="8"/>
  <c r="S470" i="9"/>
  <c r="V470" i="9" s="1"/>
  <c r="S471" i="9"/>
  <c r="V471" i="9" s="1"/>
  <c r="A134" i="8"/>
  <c r="S91" i="9"/>
  <c r="V91" i="9" s="1"/>
  <c r="S90" i="9"/>
  <c r="V90" i="9" s="1"/>
  <c r="AB71" i="5"/>
  <c r="B466" i="8"/>
  <c r="R312" i="9"/>
  <c r="U312" i="9" s="1"/>
  <c r="R313" i="9"/>
  <c r="U313" i="9" s="1"/>
  <c r="A467" i="8"/>
  <c r="S312" i="9"/>
  <c r="V312" i="9" s="1"/>
  <c r="S313" i="9"/>
  <c r="V313" i="9" s="1"/>
  <c r="A263" i="8"/>
  <c r="S176" i="9"/>
  <c r="V176" i="9" s="1"/>
  <c r="S177" i="9"/>
  <c r="V177" i="9" s="1"/>
  <c r="B262" i="8"/>
  <c r="R176" i="9"/>
  <c r="U176" i="9" s="1"/>
  <c r="R177" i="9"/>
  <c r="U177" i="9" s="1"/>
  <c r="A521" i="8"/>
  <c r="S348" i="9"/>
  <c r="V348" i="9" s="1"/>
  <c r="S349" i="9"/>
  <c r="V349" i="9" s="1"/>
  <c r="R349" i="9"/>
  <c r="U349" i="9" s="1"/>
  <c r="R348" i="9"/>
  <c r="U348" i="9" s="1"/>
  <c r="B318" i="8"/>
  <c r="B727" i="8"/>
  <c r="R486" i="9"/>
  <c r="U486" i="9" s="1"/>
  <c r="R487" i="9"/>
  <c r="U487" i="9" s="1"/>
  <c r="A728" i="8"/>
  <c r="S486" i="9"/>
  <c r="V486" i="9" s="1"/>
  <c r="S487" i="9"/>
  <c r="V487" i="9" s="1"/>
  <c r="B390" i="8"/>
  <c r="A569" i="8"/>
  <c r="S380" i="9"/>
  <c r="V380" i="9" s="1"/>
  <c r="S381" i="9"/>
  <c r="V381" i="9" s="1"/>
  <c r="B568" i="8"/>
  <c r="R380" i="9"/>
  <c r="U380" i="9" s="1"/>
  <c r="R381" i="9"/>
  <c r="U381" i="9" s="1"/>
  <c r="A111" i="8"/>
  <c r="A75" i="8"/>
  <c r="B406" i="8"/>
  <c r="R272" i="9"/>
  <c r="U272" i="9" s="1"/>
  <c r="R273" i="9"/>
  <c r="U273" i="9" s="1"/>
  <c r="A407" i="8"/>
  <c r="S272" i="9"/>
  <c r="V272" i="9" s="1"/>
  <c r="S273" i="9"/>
  <c r="V273" i="9" s="1"/>
  <c r="B436" i="8"/>
  <c r="R292" i="9"/>
  <c r="U292" i="9" s="1"/>
  <c r="R293" i="9"/>
  <c r="U293" i="9" s="1"/>
  <c r="B618" i="8"/>
  <c r="A180" i="8"/>
  <c r="C911" i="8"/>
  <c r="X307" i="5"/>
  <c r="B667" i="8"/>
  <c r="R447" i="9"/>
  <c r="U447" i="9" s="1"/>
  <c r="R446" i="9"/>
  <c r="U446" i="9" s="1"/>
  <c r="A668" i="8"/>
  <c r="S447" i="9"/>
  <c r="V447" i="9" s="1"/>
  <c r="S446" i="9"/>
  <c r="V446" i="9" s="1"/>
  <c r="B817" i="8"/>
  <c r="R546" i="9"/>
  <c r="U546" i="9" s="1"/>
  <c r="R547" i="9"/>
  <c r="U547" i="9" s="1"/>
  <c r="A818" i="8"/>
  <c r="S546" i="9"/>
  <c r="V546" i="9" s="1"/>
  <c r="S547" i="9"/>
  <c r="V547" i="9" s="1"/>
  <c r="A137" i="8"/>
  <c r="S92" i="9"/>
  <c r="V92" i="9" s="1"/>
  <c r="S93" i="9"/>
  <c r="V93" i="9" s="1"/>
  <c r="B888" i="8"/>
  <c r="A350" i="8"/>
  <c r="S235" i="9"/>
  <c r="V235" i="9" s="1"/>
  <c r="S234" i="9"/>
  <c r="V234" i="9" s="1"/>
  <c r="B349" i="8"/>
  <c r="R234" i="9"/>
  <c r="U234" i="9" s="1"/>
  <c r="R235" i="9"/>
  <c r="U235" i="9" s="1"/>
  <c r="A375" i="8"/>
  <c r="B375" i="8"/>
  <c r="B859" i="8"/>
  <c r="R575" i="9"/>
  <c r="U575" i="9" s="1"/>
  <c r="R574" i="9"/>
  <c r="U574" i="9" s="1"/>
  <c r="A399" i="8"/>
  <c r="A146" i="8"/>
  <c r="S98" i="9"/>
  <c r="V98" i="9" s="1"/>
  <c r="S99" i="9"/>
  <c r="V99" i="9" s="1"/>
  <c r="B366" i="8"/>
  <c r="A915" i="8"/>
  <c r="A914" i="8"/>
  <c r="S610" i="9"/>
  <c r="V610" i="9" s="1"/>
  <c r="S611" i="9"/>
  <c r="V611" i="9" s="1"/>
  <c r="B337" i="8"/>
  <c r="R227" i="9"/>
  <c r="U227" i="9" s="1"/>
  <c r="R226" i="9"/>
  <c r="U226" i="9" s="1"/>
  <c r="B289" i="8"/>
  <c r="R195" i="9"/>
  <c r="U195" i="9" s="1"/>
  <c r="R194" i="9"/>
  <c r="U194" i="9" s="1"/>
  <c r="C53" i="8"/>
  <c r="X21" i="5"/>
  <c r="A53" i="8"/>
  <c r="S36" i="9"/>
  <c r="V36" i="9" s="1"/>
  <c r="S37" i="9"/>
  <c r="V37" i="9" s="1"/>
  <c r="B631" i="8"/>
  <c r="R422" i="9"/>
  <c r="U422" i="9" s="1"/>
  <c r="R423" i="9"/>
  <c r="U423" i="9" s="1"/>
  <c r="A632" i="8"/>
  <c r="S422" i="9"/>
  <c r="V422" i="9" s="1"/>
  <c r="S423" i="9"/>
  <c r="V423" i="9" s="1"/>
  <c r="A662" i="8"/>
  <c r="S443" i="9"/>
  <c r="V443" i="9" s="1"/>
  <c r="S442" i="9"/>
  <c r="V442" i="9" s="1"/>
  <c r="B661" i="8"/>
  <c r="R442" i="9"/>
  <c r="U442" i="9" s="1"/>
  <c r="R443" i="9"/>
  <c r="U443" i="9" s="1"/>
  <c r="T224" i="5"/>
  <c r="B562" i="8"/>
  <c r="R376" i="9"/>
  <c r="U376" i="9" s="1"/>
  <c r="R377" i="9"/>
  <c r="U377" i="9" s="1"/>
  <c r="A563" i="8"/>
  <c r="S376" i="9"/>
  <c r="V376" i="9" s="1"/>
  <c r="S377" i="9"/>
  <c r="V377" i="9" s="1"/>
  <c r="B58" i="8"/>
  <c r="R40" i="9"/>
  <c r="U40" i="9" s="1"/>
  <c r="R41" i="9"/>
  <c r="U41" i="9" s="1"/>
  <c r="T23" i="5"/>
  <c r="B393" i="8"/>
  <c r="B331" i="8"/>
  <c r="R223" i="9"/>
  <c r="U223" i="9" s="1"/>
  <c r="R222" i="9"/>
  <c r="U222" i="9" s="1"/>
  <c r="T114" i="5"/>
  <c r="A332" i="8"/>
  <c r="S223" i="9"/>
  <c r="V223" i="9" s="1"/>
  <c r="S222" i="9"/>
  <c r="V222" i="9" s="1"/>
  <c r="B244" i="8"/>
  <c r="R164" i="9"/>
  <c r="U164" i="9" s="1"/>
  <c r="R165" i="9"/>
  <c r="U165" i="9" s="1"/>
  <c r="A245" i="8"/>
  <c r="S164" i="9"/>
  <c r="V164" i="9" s="1"/>
  <c r="S165" i="9"/>
  <c r="V165" i="9" s="1"/>
  <c r="B430" i="8"/>
  <c r="R288" i="9"/>
  <c r="U288" i="9" s="1"/>
  <c r="R289" i="9"/>
  <c r="U289" i="9" s="1"/>
  <c r="A431" i="8"/>
  <c r="S288" i="9"/>
  <c r="V288" i="9" s="1"/>
  <c r="S289" i="9"/>
  <c r="V289" i="9" s="1"/>
  <c r="A362" i="8"/>
  <c r="S242" i="9"/>
  <c r="V242" i="9" s="1"/>
  <c r="S243" i="9"/>
  <c r="V243" i="9" s="1"/>
  <c r="B361" i="8"/>
  <c r="R243" i="9"/>
  <c r="U243" i="9" s="1"/>
  <c r="R242" i="9"/>
  <c r="U242" i="9" s="1"/>
  <c r="A759" i="8"/>
  <c r="A758" i="8"/>
  <c r="S507" i="9"/>
  <c r="V507" i="9" s="1"/>
  <c r="S506" i="9"/>
  <c r="V506" i="9" s="1"/>
  <c r="B484" i="8"/>
  <c r="R324" i="9"/>
  <c r="U324" i="9" s="1"/>
  <c r="R325" i="9"/>
  <c r="U325" i="9" s="1"/>
  <c r="B454" i="8"/>
  <c r="R304" i="9"/>
  <c r="U304" i="9" s="1"/>
  <c r="R305" i="9"/>
  <c r="U305" i="9" s="1"/>
  <c r="A455" i="8"/>
  <c r="S304" i="9"/>
  <c r="V304" i="9" s="1"/>
  <c r="S305" i="9"/>
  <c r="V305" i="9" s="1"/>
  <c r="A848" i="8"/>
  <c r="S566" i="9"/>
  <c r="V566" i="9" s="1"/>
  <c r="S567" i="9"/>
  <c r="V567" i="9" s="1"/>
  <c r="B847" i="8"/>
  <c r="R566" i="9"/>
  <c r="U566" i="9" s="1"/>
  <c r="R567" i="9"/>
  <c r="U567" i="9" s="1"/>
  <c r="T238" i="5"/>
  <c r="X132" i="5"/>
  <c r="T246" i="5"/>
  <c r="X48" i="5"/>
  <c r="T262" i="5"/>
  <c r="X225" i="5"/>
  <c r="T91" i="5"/>
  <c r="AB125" i="5"/>
  <c r="X120" i="5"/>
  <c r="X267" i="5"/>
  <c r="X92" i="5"/>
  <c r="T63" i="5"/>
  <c r="X61" i="5"/>
  <c r="T160" i="5"/>
  <c r="AB88" i="5"/>
  <c r="B604" i="8"/>
  <c r="R404" i="9"/>
  <c r="U404" i="9" s="1"/>
  <c r="R405" i="9"/>
  <c r="U405" i="9" s="1"/>
  <c r="A605" i="8"/>
  <c r="S404" i="9"/>
  <c r="V404" i="9" s="1"/>
  <c r="S405" i="9"/>
  <c r="V405" i="9" s="1"/>
  <c r="B898" i="8"/>
  <c r="R601" i="9"/>
  <c r="U601" i="9" s="1"/>
  <c r="R600" i="9"/>
  <c r="U600" i="9" s="1"/>
  <c r="A899" i="8"/>
  <c r="S600" i="9"/>
  <c r="V600" i="9" s="1"/>
  <c r="S601" i="9"/>
  <c r="V601" i="9" s="1"/>
  <c r="R170" i="9"/>
  <c r="U170" i="9" s="1"/>
  <c r="R171" i="9"/>
  <c r="U171" i="9" s="1"/>
  <c r="A26" i="8"/>
  <c r="S19" i="9"/>
  <c r="V19" i="9" s="1"/>
  <c r="S18" i="9"/>
  <c r="V18" i="9" s="1"/>
  <c r="B385" i="8"/>
  <c r="R258" i="9"/>
  <c r="U258" i="9" s="1"/>
  <c r="R259" i="9"/>
  <c r="U259" i="9" s="1"/>
  <c r="S111" i="9"/>
  <c r="V111" i="9" s="1"/>
  <c r="S110" i="9"/>
  <c r="V110" i="9" s="1"/>
  <c r="A35" i="8"/>
  <c r="S24" i="9"/>
  <c r="V24" i="9" s="1"/>
  <c r="S25" i="9"/>
  <c r="V25" i="9" s="1"/>
  <c r="B172" i="8"/>
  <c r="R117" i="9"/>
  <c r="U117" i="9" s="1"/>
  <c r="R116" i="9"/>
  <c r="U116" i="9" s="1"/>
  <c r="B403" i="8"/>
  <c r="R271" i="9"/>
  <c r="U271" i="9" s="1"/>
  <c r="R270" i="9"/>
  <c r="U270" i="9" s="1"/>
  <c r="A404" i="8"/>
  <c r="S271" i="9"/>
  <c r="V271" i="9" s="1"/>
  <c r="S270" i="9"/>
  <c r="V270" i="9" s="1"/>
  <c r="B427" i="8"/>
  <c r="R287" i="9"/>
  <c r="U287" i="9" s="1"/>
  <c r="R286" i="9"/>
  <c r="U286" i="9" s="1"/>
  <c r="A428" i="8"/>
  <c r="S287" i="9"/>
  <c r="V287" i="9" s="1"/>
  <c r="S286" i="9"/>
  <c r="V286" i="9" s="1"/>
  <c r="B664" i="8"/>
  <c r="R445" i="9"/>
  <c r="U445" i="9" s="1"/>
  <c r="R444" i="9"/>
  <c r="U444" i="9" s="1"/>
  <c r="A665" i="8"/>
  <c r="S444" i="9"/>
  <c r="V444" i="9" s="1"/>
  <c r="S445" i="9"/>
  <c r="V445" i="9" s="1"/>
  <c r="B571" i="8"/>
  <c r="R383" i="9"/>
  <c r="U383" i="9" s="1"/>
  <c r="R382" i="9"/>
  <c r="U382" i="9" s="1"/>
  <c r="A572" i="8"/>
  <c r="S383" i="9"/>
  <c r="V383" i="9" s="1"/>
  <c r="S382" i="9"/>
  <c r="V382" i="9" s="1"/>
  <c r="B439" i="8"/>
  <c r="R294" i="9"/>
  <c r="U294" i="9" s="1"/>
  <c r="R295" i="9"/>
  <c r="U295" i="9" s="1"/>
  <c r="A440" i="8"/>
  <c r="S294" i="9"/>
  <c r="V294" i="9" s="1"/>
  <c r="S295" i="9"/>
  <c r="V295" i="9" s="1"/>
  <c r="A731" i="8"/>
  <c r="S489" i="9"/>
  <c r="V489" i="9" s="1"/>
  <c r="S488" i="9"/>
  <c r="V488" i="9" s="1"/>
  <c r="B730" i="8"/>
  <c r="R488" i="9"/>
  <c r="U488" i="9" s="1"/>
  <c r="R489" i="9"/>
  <c r="U489" i="9" s="1"/>
  <c r="B133" i="8"/>
  <c r="R91" i="9"/>
  <c r="U91" i="9" s="1"/>
  <c r="R90" i="9"/>
  <c r="U90" i="9" s="1"/>
  <c r="R136" i="9"/>
  <c r="U136" i="9" s="1"/>
  <c r="R137" i="9"/>
  <c r="U137" i="9" s="1"/>
  <c r="A542" i="8"/>
  <c r="S363" i="9"/>
  <c r="V363" i="9" s="1"/>
  <c r="S362" i="9"/>
  <c r="V362" i="9" s="1"/>
  <c r="B541" i="8"/>
  <c r="R362" i="9"/>
  <c r="U362" i="9" s="1"/>
  <c r="R363" i="9"/>
  <c r="U363" i="9" s="1"/>
  <c r="A635" i="8"/>
  <c r="S424" i="9"/>
  <c r="V424" i="9" s="1"/>
  <c r="S425" i="9"/>
  <c r="V425" i="9" s="1"/>
  <c r="B634" i="8"/>
  <c r="R424" i="9"/>
  <c r="U424" i="9" s="1"/>
  <c r="R425" i="9"/>
  <c r="U425" i="9" s="1"/>
  <c r="A746" i="8"/>
  <c r="S498" i="9"/>
  <c r="V498" i="9" s="1"/>
  <c r="S499" i="9"/>
  <c r="V499" i="9" s="1"/>
  <c r="B745" i="8"/>
  <c r="R499" i="9"/>
  <c r="U499" i="9" s="1"/>
  <c r="R498" i="9"/>
  <c r="U498" i="9" s="1"/>
  <c r="A14" i="8"/>
  <c r="S10" i="9"/>
  <c r="V10" i="9" s="1"/>
  <c r="S11" i="9"/>
  <c r="V11" i="9" s="1"/>
  <c r="B316" i="8"/>
  <c r="R212" i="9"/>
  <c r="U212" i="9" s="1"/>
  <c r="R213" i="9"/>
  <c r="U213" i="9" s="1"/>
  <c r="A317" i="8"/>
  <c r="S212" i="9"/>
  <c r="V212" i="9" s="1"/>
  <c r="S213" i="9"/>
  <c r="V213" i="9" s="1"/>
  <c r="B388" i="8"/>
  <c r="R260" i="9"/>
  <c r="U260" i="9" s="1"/>
  <c r="R261" i="9"/>
  <c r="U261" i="9" s="1"/>
  <c r="A323" i="8"/>
  <c r="S216" i="9"/>
  <c r="V216" i="9" s="1"/>
  <c r="S217" i="9"/>
  <c r="V217" i="9" s="1"/>
  <c r="B322" i="8"/>
  <c r="R216" i="9"/>
  <c r="U216" i="9" s="1"/>
  <c r="R217" i="9"/>
  <c r="U217" i="9" s="1"/>
  <c r="A110" i="8"/>
  <c r="S75" i="9"/>
  <c r="V75" i="9" s="1"/>
  <c r="S74" i="9"/>
  <c r="V74" i="9" s="1"/>
  <c r="A74" i="8"/>
  <c r="S50" i="9"/>
  <c r="V50" i="9" s="1"/>
  <c r="S51" i="9"/>
  <c r="V51" i="9" s="1"/>
  <c r="C407" i="8"/>
  <c r="X139" i="5"/>
  <c r="B814" i="8"/>
  <c r="R544" i="9"/>
  <c r="U544" i="9" s="1"/>
  <c r="R545" i="9"/>
  <c r="U545" i="9" s="1"/>
  <c r="A815" i="8"/>
  <c r="S544" i="9"/>
  <c r="V544" i="9" s="1"/>
  <c r="S545" i="9"/>
  <c r="V545" i="9" s="1"/>
  <c r="C68" i="8"/>
  <c r="X26" i="5"/>
  <c r="B67" i="8"/>
  <c r="R47" i="9"/>
  <c r="U47" i="9" s="1"/>
  <c r="R46" i="9"/>
  <c r="U46" i="9" s="1"/>
  <c r="B616" i="8"/>
  <c r="R413" i="9"/>
  <c r="U413" i="9" s="1"/>
  <c r="R412" i="9"/>
  <c r="U412" i="9" s="1"/>
  <c r="A617" i="8"/>
  <c r="S412" i="9"/>
  <c r="V412" i="9" s="1"/>
  <c r="S413" i="9"/>
  <c r="V413" i="9" s="1"/>
  <c r="A179" i="8"/>
  <c r="S120" i="9"/>
  <c r="V120" i="9" s="1"/>
  <c r="S121" i="9"/>
  <c r="V121" i="9" s="1"/>
  <c r="R608" i="9"/>
  <c r="U608" i="9" s="1"/>
  <c r="R609" i="9"/>
  <c r="U609" i="9" s="1"/>
  <c r="A911" i="8"/>
  <c r="S608" i="9"/>
  <c r="V608" i="9" s="1"/>
  <c r="S609" i="9"/>
  <c r="V609" i="9" s="1"/>
  <c r="A335" i="8"/>
  <c r="S224" i="9"/>
  <c r="V224" i="9" s="1"/>
  <c r="S225" i="9"/>
  <c r="V225" i="9" s="1"/>
  <c r="B334" i="8"/>
  <c r="R224" i="9"/>
  <c r="U224" i="9" s="1"/>
  <c r="R225" i="9"/>
  <c r="U225" i="9" s="1"/>
  <c r="B136" i="8"/>
  <c r="R92" i="9"/>
  <c r="U92" i="9" s="1"/>
  <c r="R93" i="9"/>
  <c r="U93" i="9" s="1"/>
  <c r="A422" i="8"/>
  <c r="S283" i="9"/>
  <c r="V283" i="9" s="1"/>
  <c r="S282" i="9"/>
  <c r="V282" i="9" s="1"/>
  <c r="B421" i="8"/>
  <c r="R282" i="9"/>
  <c r="U282" i="9" s="1"/>
  <c r="R283" i="9"/>
  <c r="U283" i="9" s="1"/>
  <c r="A434" i="8"/>
  <c r="S290" i="9"/>
  <c r="V290" i="9" s="1"/>
  <c r="S291" i="9"/>
  <c r="V291" i="9" s="1"/>
  <c r="B433" i="8"/>
  <c r="R291" i="9"/>
  <c r="U291" i="9" s="1"/>
  <c r="R290" i="9"/>
  <c r="U290" i="9" s="1"/>
  <c r="B886" i="8"/>
  <c r="R592" i="9"/>
  <c r="U592" i="9" s="1"/>
  <c r="R593" i="9"/>
  <c r="U593" i="9" s="1"/>
  <c r="A887" i="8"/>
  <c r="S592" i="9"/>
  <c r="V592" i="9" s="1"/>
  <c r="S593" i="9"/>
  <c r="V593" i="9" s="1"/>
  <c r="B373" i="8"/>
  <c r="R250" i="9"/>
  <c r="U250" i="9" s="1"/>
  <c r="R251" i="9"/>
  <c r="U251" i="9" s="1"/>
  <c r="B292" i="8"/>
  <c r="R196" i="9"/>
  <c r="U196" i="9" s="1"/>
  <c r="R197" i="9"/>
  <c r="U197" i="9" s="1"/>
  <c r="A293" i="8"/>
  <c r="S196" i="9"/>
  <c r="V196" i="9" s="1"/>
  <c r="S197" i="9"/>
  <c r="V197" i="9" s="1"/>
  <c r="B145" i="8"/>
  <c r="R98" i="9"/>
  <c r="U98" i="9" s="1"/>
  <c r="R99" i="9"/>
  <c r="U99" i="9" s="1"/>
  <c r="B364" i="8"/>
  <c r="R244" i="9"/>
  <c r="U244" i="9" s="1"/>
  <c r="R245" i="9"/>
  <c r="U245" i="9" s="1"/>
  <c r="A365" i="8"/>
  <c r="S244" i="9"/>
  <c r="V244" i="9" s="1"/>
  <c r="S245" i="9"/>
  <c r="V245" i="9" s="1"/>
  <c r="B376" i="8"/>
  <c r="R253" i="9"/>
  <c r="U253" i="9" s="1"/>
  <c r="R252" i="9"/>
  <c r="U252" i="9" s="1"/>
  <c r="B265" i="8"/>
  <c r="R179" i="9"/>
  <c r="U179" i="9" s="1"/>
  <c r="R178" i="9"/>
  <c r="U178" i="9" s="1"/>
  <c r="A266" i="8"/>
  <c r="S178" i="9"/>
  <c r="V178" i="9" s="1"/>
  <c r="S179" i="9"/>
  <c r="V179" i="9" s="1"/>
  <c r="B790" i="8"/>
  <c r="R528" i="9"/>
  <c r="U528" i="9" s="1"/>
  <c r="R529" i="9"/>
  <c r="U529" i="9" s="1"/>
  <c r="A791" i="8"/>
  <c r="S528" i="9"/>
  <c r="V528" i="9" s="1"/>
  <c r="S529" i="9"/>
  <c r="V529" i="9" s="1"/>
  <c r="B52" i="8"/>
  <c r="R36" i="9"/>
  <c r="U36" i="9" s="1"/>
  <c r="R37" i="9"/>
  <c r="U37" i="9" s="1"/>
  <c r="T21" i="5"/>
  <c r="B640" i="8"/>
  <c r="R428" i="9"/>
  <c r="U428" i="9" s="1"/>
  <c r="R429" i="9"/>
  <c r="U429" i="9" s="1"/>
  <c r="A641" i="8"/>
  <c r="S428" i="9"/>
  <c r="V428" i="9" s="1"/>
  <c r="S429" i="9"/>
  <c r="V429" i="9" s="1"/>
  <c r="A59" i="8"/>
  <c r="S40" i="9"/>
  <c r="V40" i="9" s="1"/>
  <c r="S41" i="9"/>
  <c r="V41" i="9" s="1"/>
  <c r="A392" i="8"/>
  <c r="S262" i="9"/>
  <c r="V262" i="9" s="1"/>
  <c r="S263" i="9"/>
  <c r="V263" i="9" s="1"/>
  <c r="B487" i="8"/>
  <c r="R326" i="9"/>
  <c r="U326" i="9" s="1"/>
  <c r="R327" i="9"/>
  <c r="U327" i="9" s="1"/>
  <c r="A488" i="8"/>
  <c r="S326" i="9"/>
  <c r="V326" i="9" s="1"/>
  <c r="S327" i="9"/>
  <c r="V327" i="9" s="1"/>
  <c r="B652" i="8"/>
  <c r="R436" i="9"/>
  <c r="U436" i="9" s="1"/>
  <c r="R437" i="9"/>
  <c r="U437" i="9" s="1"/>
  <c r="A653" i="8"/>
  <c r="S436" i="9"/>
  <c r="V436" i="9" s="1"/>
  <c r="S437" i="9"/>
  <c r="V437" i="9" s="1"/>
  <c r="B475" i="8"/>
  <c r="R319" i="9"/>
  <c r="U319" i="9" s="1"/>
  <c r="R318" i="9"/>
  <c r="U318" i="9" s="1"/>
  <c r="T162" i="5"/>
  <c r="S319" i="9"/>
  <c r="V319" i="9" s="1"/>
  <c r="S318" i="9"/>
  <c r="V318" i="9" s="1"/>
  <c r="A707" i="8"/>
  <c r="S472" i="9"/>
  <c r="V472" i="9" s="1"/>
  <c r="S473" i="9"/>
  <c r="V473" i="9" s="1"/>
  <c r="B706" i="8"/>
  <c r="R472" i="9"/>
  <c r="U472" i="9" s="1"/>
  <c r="R473" i="9"/>
  <c r="U473" i="9" s="1"/>
  <c r="A611" i="8"/>
  <c r="S409" i="9"/>
  <c r="V409" i="9" s="1"/>
  <c r="S408" i="9"/>
  <c r="V408" i="9" s="1"/>
  <c r="B610" i="8"/>
  <c r="R408" i="9"/>
  <c r="U408" i="9" s="1"/>
  <c r="R409" i="9"/>
  <c r="U409" i="9" s="1"/>
  <c r="A470" i="8"/>
  <c r="S314" i="9"/>
  <c r="V314" i="9" s="1"/>
  <c r="S315" i="9"/>
  <c r="V315" i="9" s="1"/>
  <c r="B469" i="8"/>
  <c r="R314" i="9"/>
  <c r="U314" i="9" s="1"/>
  <c r="R315" i="9"/>
  <c r="U315" i="9" s="1"/>
  <c r="B241" i="8"/>
  <c r="R163" i="9"/>
  <c r="U163" i="9" s="1"/>
  <c r="R162" i="9"/>
  <c r="U162" i="9" s="1"/>
  <c r="A242" i="8"/>
  <c r="S162" i="9"/>
  <c r="V162" i="9" s="1"/>
  <c r="S163" i="9"/>
  <c r="V163" i="9" s="1"/>
  <c r="A359" i="8"/>
  <c r="S240" i="9"/>
  <c r="V240" i="9" s="1"/>
  <c r="S241" i="9"/>
  <c r="V241" i="9" s="1"/>
  <c r="B358" i="8"/>
  <c r="R240" i="9"/>
  <c r="U240" i="9" s="1"/>
  <c r="R241" i="9"/>
  <c r="U241" i="9" s="1"/>
  <c r="A506" i="8"/>
  <c r="S338" i="9"/>
  <c r="V338" i="9" s="1"/>
  <c r="S339" i="9"/>
  <c r="V339" i="9" s="1"/>
  <c r="B505" i="8"/>
  <c r="R339" i="9"/>
  <c r="U339" i="9" s="1"/>
  <c r="R338" i="9"/>
  <c r="U338" i="9" s="1"/>
  <c r="A893" i="8"/>
  <c r="S597" i="9"/>
  <c r="V597" i="9" s="1"/>
  <c r="S596" i="9"/>
  <c r="V596" i="9" s="1"/>
  <c r="B892" i="8"/>
  <c r="R596" i="9"/>
  <c r="U596" i="9" s="1"/>
  <c r="R597" i="9"/>
  <c r="U597" i="9" s="1"/>
  <c r="C125" i="8"/>
  <c r="X45" i="5"/>
  <c r="B124" i="8"/>
  <c r="R85" i="9"/>
  <c r="U85" i="9" s="1"/>
  <c r="R84" i="9"/>
  <c r="U84" i="9" s="1"/>
  <c r="A401" i="8"/>
  <c r="S268" i="9"/>
  <c r="V268" i="9" s="1"/>
  <c r="S269" i="9"/>
  <c r="V269" i="9" s="1"/>
  <c r="R268" i="9"/>
  <c r="U268" i="9" s="1"/>
  <c r="R269" i="9"/>
  <c r="U269" i="9" s="1"/>
  <c r="B526" i="8"/>
  <c r="R352" i="9"/>
  <c r="U352" i="9" s="1"/>
  <c r="R353" i="9"/>
  <c r="U353" i="9" s="1"/>
  <c r="A527" i="8"/>
  <c r="S352" i="9"/>
  <c r="V352" i="9" s="1"/>
  <c r="S353" i="9"/>
  <c r="V353" i="9" s="1"/>
  <c r="A182" i="8"/>
  <c r="S122" i="9"/>
  <c r="V122" i="9" s="1"/>
  <c r="S123" i="9"/>
  <c r="V123" i="9" s="1"/>
  <c r="B139" i="8"/>
  <c r="R95" i="9"/>
  <c r="U95" i="9" s="1"/>
  <c r="R94" i="9"/>
  <c r="U94" i="9" s="1"/>
  <c r="A188" i="8"/>
  <c r="S126" i="9"/>
  <c r="V126" i="9" s="1"/>
  <c r="S127" i="9"/>
  <c r="V127" i="9" s="1"/>
  <c r="B208" i="8"/>
  <c r="R140" i="9"/>
  <c r="U140" i="9" s="1"/>
  <c r="R141" i="9"/>
  <c r="U141" i="9" s="1"/>
  <c r="A209" i="8"/>
  <c r="S141" i="9"/>
  <c r="V141" i="9" s="1"/>
  <c r="S140" i="9"/>
  <c r="V140" i="9" s="1"/>
  <c r="A812" i="8"/>
  <c r="S543" i="9"/>
  <c r="V543" i="9" s="1"/>
  <c r="S542" i="9"/>
  <c r="V542" i="9" s="1"/>
  <c r="B811" i="8"/>
  <c r="R543" i="9"/>
  <c r="U543" i="9" s="1"/>
  <c r="R542" i="9"/>
  <c r="U542" i="9" s="1"/>
  <c r="B589" i="8"/>
  <c r="R394" i="9"/>
  <c r="U394" i="9" s="1"/>
  <c r="R395" i="9"/>
  <c r="U395" i="9" s="1"/>
  <c r="A29" i="8"/>
  <c r="S20" i="9"/>
  <c r="V20" i="9" s="1"/>
  <c r="S21" i="9"/>
  <c r="V21" i="9" s="1"/>
  <c r="A698" i="8"/>
  <c r="S466" i="9"/>
  <c r="V466" i="9" s="1"/>
  <c r="S467" i="9"/>
  <c r="V467" i="9" s="1"/>
  <c r="B697" i="8"/>
  <c r="R467" i="9"/>
  <c r="U467" i="9" s="1"/>
  <c r="R466" i="9"/>
  <c r="U466" i="9" s="1"/>
  <c r="A626" i="8"/>
  <c r="S418" i="9"/>
  <c r="V418" i="9" s="1"/>
  <c r="S419" i="9"/>
  <c r="V419" i="9" s="1"/>
  <c r="B625" i="8"/>
  <c r="R419" i="9"/>
  <c r="U419" i="9" s="1"/>
  <c r="R418" i="9"/>
  <c r="U418" i="9" s="1"/>
  <c r="B823" i="8"/>
  <c r="R550" i="9"/>
  <c r="U550" i="9" s="1"/>
  <c r="R551" i="9"/>
  <c r="U551" i="9" s="1"/>
  <c r="R415" i="9"/>
  <c r="U415" i="9" s="1"/>
  <c r="R414" i="9"/>
  <c r="U414" i="9" s="1"/>
  <c r="A620" i="8"/>
  <c r="S415" i="9"/>
  <c r="V415" i="9" s="1"/>
  <c r="S414" i="9"/>
  <c r="V414" i="9" s="1"/>
  <c r="B193" i="8"/>
  <c r="R130" i="9"/>
  <c r="U130" i="9" s="1"/>
  <c r="R131" i="9"/>
  <c r="U131" i="9" s="1"/>
  <c r="A540" i="8"/>
  <c r="A539" i="8"/>
  <c r="S360" i="9"/>
  <c r="V360" i="9" s="1"/>
  <c r="S361" i="9"/>
  <c r="V361" i="9" s="1"/>
  <c r="B804" i="8"/>
  <c r="B175" i="8"/>
  <c r="R119" i="9"/>
  <c r="U119" i="9" s="1"/>
  <c r="R118" i="9"/>
  <c r="U118" i="9" s="1"/>
  <c r="B85" i="8"/>
  <c r="R58" i="9"/>
  <c r="U58" i="9" s="1"/>
  <c r="R59" i="9"/>
  <c r="U59" i="9" s="1"/>
  <c r="A650" i="8"/>
  <c r="S434" i="9"/>
  <c r="V434" i="9" s="1"/>
  <c r="S435" i="9"/>
  <c r="V435" i="9" s="1"/>
  <c r="B649" i="8"/>
  <c r="R435" i="9"/>
  <c r="U435" i="9" s="1"/>
  <c r="R434" i="9"/>
  <c r="U434" i="9" s="1"/>
  <c r="A80" i="8"/>
  <c r="S55" i="9"/>
  <c r="V55" i="9" s="1"/>
  <c r="S54" i="9"/>
  <c r="V54" i="9" s="1"/>
  <c r="A215" i="8"/>
  <c r="S144" i="9"/>
  <c r="V144" i="9" s="1"/>
  <c r="S145" i="9"/>
  <c r="V145" i="9" s="1"/>
  <c r="B214" i="8"/>
  <c r="R144" i="9"/>
  <c r="U144" i="9" s="1"/>
  <c r="R145" i="9"/>
  <c r="U145" i="9" s="1"/>
  <c r="B756" i="8"/>
  <c r="A101" i="8"/>
  <c r="S68" i="9"/>
  <c r="V68" i="9" s="1"/>
  <c r="S69" i="9"/>
  <c r="V69" i="9" s="1"/>
  <c r="A122" i="8"/>
  <c r="S82" i="9"/>
  <c r="V82" i="9" s="1"/>
  <c r="S83" i="9"/>
  <c r="V83" i="9" s="1"/>
  <c r="A123" i="8"/>
  <c r="B96" i="8"/>
  <c r="B94" i="8"/>
  <c r="R64" i="9"/>
  <c r="U64" i="9" s="1"/>
  <c r="R65" i="9"/>
  <c r="U65" i="9" s="1"/>
  <c r="A380" i="8"/>
  <c r="S254" i="9"/>
  <c r="V254" i="9" s="1"/>
  <c r="S255" i="9"/>
  <c r="V255" i="9" s="1"/>
  <c r="B379" i="8"/>
  <c r="R255" i="9"/>
  <c r="U255" i="9" s="1"/>
  <c r="R254" i="9"/>
  <c r="U254" i="9" s="1"/>
  <c r="A345" i="8"/>
  <c r="A344" i="8"/>
  <c r="S230" i="9"/>
  <c r="V230" i="9" s="1"/>
  <c r="S231" i="9"/>
  <c r="V231" i="9" s="1"/>
  <c r="B154" i="8"/>
  <c r="R105" i="9"/>
  <c r="U105" i="9" s="1"/>
  <c r="R104" i="9"/>
  <c r="U104" i="9" s="1"/>
  <c r="A234" i="8"/>
  <c r="A233" i="8"/>
  <c r="S156" i="9"/>
  <c r="V156" i="9" s="1"/>
  <c r="S157" i="9"/>
  <c r="V157" i="9" s="1"/>
  <c r="B142" i="8"/>
  <c r="R96" i="9"/>
  <c r="U96" i="9" s="1"/>
  <c r="R97" i="9"/>
  <c r="U97" i="9" s="1"/>
  <c r="A282" i="8"/>
  <c r="A281" i="8"/>
  <c r="S188" i="9"/>
  <c r="V188" i="9" s="1"/>
  <c r="S189" i="9"/>
  <c r="V189" i="9" s="1"/>
  <c r="A132" i="8"/>
  <c r="A461" i="8"/>
  <c r="S309" i="9"/>
  <c r="V309" i="9" s="1"/>
  <c r="S308" i="9"/>
  <c r="V308" i="9" s="1"/>
  <c r="B460" i="8"/>
  <c r="R308" i="9"/>
  <c r="U308" i="9" s="1"/>
  <c r="R309" i="9"/>
  <c r="U309" i="9" s="1"/>
  <c r="B805" i="8"/>
  <c r="R538" i="9"/>
  <c r="U538" i="9" s="1"/>
  <c r="R539" i="9"/>
  <c r="U539" i="9" s="1"/>
  <c r="A806" i="8"/>
  <c r="S539" i="9"/>
  <c r="V539" i="9" s="1"/>
  <c r="S538" i="9"/>
  <c r="V538" i="9" s="1"/>
  <c r="A722" i="8"/>
  <c r="S482" i="9"/>
  <c r="V482" i="9" s="1"/>
  <c r="S483" i="9"/>
  <c r="V483" i="9" s="1"/>
  <c r="B721" i="8"/>
  <c r="R483" i="9"/>
  <c r="U483" i="9" s="1"/>
  <c r="R482" i="9"/>
  <c r="U482" i="9" s="1"/>
  <c r="A674" i="8"/>
  <c r="S450" i="9"/>
  <c r="V450" i="9" s="1"/>
  <c r="S451" i="9"/>
  <c r="V451" i="9" s="1"/>
  <c r="B673" i="8"/>
  <c r="R451" i="9"/>
  <c r="U451" i="9" s="1"/>
  <c r="R450" i="9"/>
  <c r="U450" i="9" s="1"/>
  <c r="B889" i="8"/>
  <c r="R594" i="9"/>
  <c r="U594" i="9" s="1"/>
  <c r="R595" i="9"/>
  <c r="U595" i="9" s="1"/>
  <c r="A890" i="8"/>
  <c r="S594" i="9"/>
  <c r="V594" i="9" s="1"/>
  <c r="S595" i="9"/>
  <c r="V595" i="9" s="1"/>
  <c r="A879" i="8"/>
  <c r="A878" i="8"/>
  <c r="S587" i="9"/>
  <c r="V587" i="9" s="1"/>
  <c r="S586" i="9"/>
  <c r="V586" i="9" s="1"/>
  <c r="A597" i="8"/>
  <c r="A596" i="8"/>
  <c r="S399" i="9"/>
  <c r="V399" i="9" s="1"/>
  <c r="S398" i="9"/>
  <c r="V398" i="9" s="1"/>
  <c r="A693" i="8"/>
  <c r="A692" i="8"/>
  <c r="S463" i="9"/>
  <c r="V463" i="9" s="1"/>
  <c r="S462" i="9"/>
  <c r="V462" i="9" s="1"/>
  <c r="A449" i="8"/>
  <c r="S300" i="9"/>
  <c r="V300" i="9" s="1"/>
  <c r="S301" i="9"/>
  <c r="V301" i="9" s="1"/>
  <c r="B448" i="8"/>
  <c r="R301" i="9"/>
  <c r="U301" i="9" s="1"/>
  <c r="R300" i="9"/>
  <c r="U300" i="9" s="1"/>
  <c r="A491" i="8"/>
  <c r="S329" i="9"/>
  <c r="V329" i="9" s="1"/>
  <c r="S328" i="9"/>
  <c r="V328" i="9" s="1"/>
  <c r="A473" i="8"/>
  <c r="S316" i="9"/>
  <c r="V316" i="9" s="1"/>
  <c r="S317" i="9"/>
  <c r="V317" i="9" s="1"/>
  <c r="B472" i="8"/>
  <c r="R316" i="9"/>
  <c r="U316" i="9" s="1"/>
  <c r="R317" i="9"/>
  <c r="U317" i="9" s="1"/>
  <c r="B418" i="8"/>
  <c r="R280" i="9"/>
  <c r="U280" i="9" s="1"/>
  <c r="R281" i="9"/>
  <c r="U281" i="9" s="1"/>
  <c r="A419" i="8"/>
  <c r="S280" i="9"/>
  <c r="V280" i="9" s="1"/>
  <c r="S281" i="9"/>
  <c r="V281" i="9" s="1"/>
  <c r="A161" i="8"/>
  <c r="S108" i="9"/>
  <c r="V108" i="9" s="1"/>
  <c r="S109" i="9"/>
  <c r="V109" i="9" s="1"/>
  <c r="A65" i="8"/>
  <c r="S44" i="9"/>
  <c r="V44" i="9" s="1"/>
  <c r="S45" i="9"/>
  <c r="V45" i="9" s="1"/>
  <c r="B97" i="8"/>
  <c r="R67" i="9"/>
  <c r="U67" i="9" s="1"/>
  <c r="R66" i="9"/>
  <c r="U66" i="9" s="1"/>
  <c r="A867" i="8"/>
  <c r="A866" i="8"/>
  <c r="S578" i="9"/>
  <c r="V578" i="9" s="1"/>
  <c r="S579" i="9"/>
  <c r="V579" i="9" s="1"/>
  <c r="B49" i="8"/>
  <c r="R35" i="9"/>
  <c r="U35" i="9" s="1"/>
  <c r="R34" i="9"/>
  <c r="U34" i="9" s="1"/>
  <c r="A788" i="8"/>
  <c r="S527" i="9"/>
  <c r="V527" i="9" s="1"/>
  <c r="S526" i="9"/>
  <c r="V526" i="9" s="1"/>
  <c r="B787" i="8"/>
  <c r="R527" i="9"/>
  <c r="U527" i="9" s="1"/>
  <c r="R526" i="9"/>
  <c r="U526" i="9" s="1"/>
  <c r="B502" i="8"/>
  <c r="R336" i="9"/>
  <c r="U336" i="9" s="1"/>
  <c r="R337" i="9"/>
  <c r="U337" i="9" s="1"/>
  <c r="A503" i="8"/>
  <c r="S336" i="9"/>
  <c r="V336" i="9" s="1"/>
  <c r="S337" i="9"/>
  <c r="V337" i="9" s="1"/>
  <c r="A831" i="8"/>
  <c r="A830" i="8"/>
  <c r="S555" i="9"/>
  <c r="V555" i="9" s="1"/>
  <c r="S554" i="9"/>
  <c r="V554" i="9" s="1"/>
  <c r="A170" i="8"/>
  <c r="S115" i="9"/>
  <c r="V115" i="9" s="1"/>
  <c r="S114" i="9"/>
  <c r="V114" i="9" s="1"/>
  <c r="A17" i="8"/>
  <c r="S12" i="9"/>
  <c r="V12" i="9" s="1"/>
  <c r="S13" i="9"/>
  <c r="V13" i="9" s="1"/>
  <c r="A764" i="8"/>
  <c r="S511" i="9"/>
  <c r="V511" i="9" s="1"/>
  <c r="S510" i="9"/>
  <c r="V510" i="9" s="1"/>
  <c r="B763" i="8"/>
  <c r="R511" i="9"/>
  <c r="U511" i="9" s="1"/>
  <c r="R510" i="9"/>
  <c r="U510" i="9" s="1"/>
  <c r="A207" i="8"/>
  <c r="B417" i="8"/>
  <c r="A372" i="8"/>
  <c r="B372" i="8"/>
  <c r="A413" i="8"/>
  <c r="S276" i="9"/>
  <c r="V276" i="9" s="1"/>
  <c r="S277" i="9"/>
  <c r="V277" i="9" s="1"/>
  <c r="R276" i="9"/>
  <c r="U276" i="9" s="1"/>
  <c r="R277" i="9"/>
  <c r="U277" i="9" s="1"/>
  <c r="B574" i="8"/>
  <c r="R384" i="9"/>
  <c r="U384" i="9" s="1"/>
  <c r="R385" i="9"/>
  <c r="U385" i="9" s="1"/>
  <c r="A575" i="8"/>
  <c r="S384" i="9"/>
  <c r="V384" i="9" s="1"/>
  <c r="S385" i="9"/>
  <c r="V385" i="9" s="1"/>
  <c r="A41" i="8"/>
  <c r="S28" i="9"/>
  <c r="V28" i="9" s="1"/>
  <c r="S29" i="9"/>
  <c r="V29" i="9" s="1"/>
  <c r="B166" i="8"/>
  <c r="R113" i="9"/>
  <c r="U113" i="9" s="1"/>
  <c r="R112" i="9"/>
  <c r="U112" i="9" s="1"/>
  <c r="B715" i="8"/>
  <c r="R479" i="9"/>
  <c r="U479" i="9" s="1"/>
  <c r="R478" i="9"/>
  <c r="U478" i="9" s="1"/>
  <c r="A716" i="8"/>
  <c r="S479" i="9"/>
  <c r="V479" i="9" s="1"/>
  <c r="S478" i="9"/>
  <c r="V478" i="9" s="1"/>
  <c r="B226" i="8"/>
  <c r="R152" i="9"/>
  <c r="U152" i="9" s="1"/>
  <c r="R153" i="9"/>
  <c r="U153" i="9" s="1"/>
  <c r="B465" i="8"/>
  <c r="A557" i="8"/>
  <c r="S372" i="9"/>
  <c r="V372" i="9" s="1"/>
  <c r="S373" i="9"/>
  <c r="V373" i="9" s="1"/>
  <c r="B556" i="8"/>
  <c r="R372" i="9"/>
  <c r="U372" i="9" s="1"/>
  <c r="R373" i="9"/>
  <c r="U373" i="9" s="1"/>
  <c r="A314" i="8"/>
  <c r="S210" i="9"/>
  <c r="V210" i="9" s="1"/>
  <c r="S211" i="9"/>
  <c r="V211" i="9" s="1"/>
  <c r="B313" i="8"/>
  <c r="R211" i="9"/>
  <c r="U211" i="9" s="1"/>
  <c r="R210" i="9"/>
  <c r="U210" i="9" s="1"/>
  <c r="B793" i="8"/>
  <c r="R531" i="9"/>
  <c r="U531" i="9" s="1"/>
  <c r="R530" i="9"/>
  <c r="U530" i="9" s="1"/>
  <c r="A794" i="8"/>
  <c r="S530" i="9"/>
  <c r="V530" i="9" s="1"/>
  <c r="S531" i="9"/>
  <c r="V531" i="9" s="1"/>
  <c r="B901" i="8"/>
  <c r="R603" i="9"/>
  <c r="U603" i="9" s="1"/>
  <c r="R602" i="9"/>
  <c r="U602" i="9" s="1"/>
  <c r="A902" i="8"/>
  <c r="S603" i="9"/>
  <c r="V603" i="9" s="1"/>
  <c r="S602" i="9"/>
  <c r="V602" i="9" s="1"/>
  <c r="A614" i="8"/>
  <c r="S411" i="9"/>
  <c r="V411" i="9" s="1"/>
  <c r="S410" i="9"/>
  <c r="V410" i="9" s="1"/>
  <c r="B613" i="8"/>
  <c r="R410" i="9"/>
  <c r="U410" i="9" s="1"/>
  <c r="R411" i="9"/>
  <c r="U411" i="9" s="1"/>
  <c r="A783" i="8"/>
  <c r="A782" i="8"/>
  <c r="S523" i="9"/>
  <c r="V523" i="9" s="1"/>
  <c r="S522" i="9"/>
  <c r="V522" i="9" s="1"/>
  <c r="A32" i="8"/>
  <c r="S23" i="9"/>
  <c r="V23" i="9" s="1"/>
  <c r="S22" i="9"/>
  <c r="V22" i="9" s="1"/>
  <c r="B286" i="8"/>
  <c r="R192" i="9"/>
  <c r="U192" i="9" s="1"/>
  <c r="R193" i="9"/>
  <c r="U193" i="9" s="1"/>
  <c r="A113" i="8"/>
  <c r="S76" i="9"/>
  <c r="V76" i="9" s="1"/>
  <c r="S77" i="9"/>
  <c r="V77" i="9" s="1"/>
  <c r="B120" i="8"/>
  <c r="A119" i="8"/>
  <c r="S80" i="9"/>
  <c r="V80" i="9" s="1"/>
  <c r="S81" i="9"/>
  <c r="V81" i="9" s="1"/>
  <c r="B714" i="8"/>
  <c r="B274" i="8"/>
  <c r="R184" i="9"/>
  <c r="U184" i="9" s="1"/>
  <c r="R185" i="9"/>
  <c r="U185" i="9" s="1"/>
  <c r="B655" i="8"/>
  <c r="R438" i="9"/>
  <c r="U438" i="9" s="1"/>
  <c r="R439" i="9"/>
  <c r="U439" i="9" s="1"/>
  <c r="A656" i="8"/>
  <c r="S438" i="9"/>
  <c r="V438" i="9" s="1"/>
  <c r="S439" i="9"/>
  <c r="V439" i="9" s="1"/>
  <c r="B201" i="8"/>
  <c r="A200" i="8"/>
  <c r="S135" i="9"/>
  <c r="V135" i="9" s="1"/>
  <c r="S134" i="9"/>
  <c r="V134" i="9" s="1"/>
  <c r="A302" i="8"/>
  <c r="S203" i="9"/>
  <c r="V203" i="9" s="1"/>
  <c r="S202" i="9"/>
  <c r="V202" i="9" s="1"/>
  <c r="B301" i="8"/>
  <c r="R202" i="9"/>
  <c r="U202" i="9" s="1"/>
  <c r="R203" i="9"/>
  <c r="U203" i="9" s="1"/>
  <c r="B637" i="8"/>
  <c r="R426" i="9"/>
  <c r="U426" i="9" s="1"/>
  <c r="R427" i="9"/>
  <c r="U427" i="9" s="1"/>
  <c r="B852" i="8"/>
  <c r="B733" i="8"/>
  <c r="R490" i="9"/>
  <c r="U490" i="9" s="1"/>
  <c r="R491" i="9"/>
  <c r="U491" i="9" s="1"/>
  <c r="B841" i="8"/>
  <c r="R562" i="9"/>
  <c r="U562" i="9" s="1"/>
  <c r="R563" i="9"/>
  <c r="U563" i="9" s="1"/>
  <c r="A842" i="8"/>
  <c r="S563" i="9"/>
  <c r="V563" i="9" s="1"/>
  <c r="S562" i="9"/>
  <c r="V562" i="9" s="1"/>
  <c r="A908" i="8"/>
  <c r="S606" i="9"/>
  <c r="V606" i="9" s="1"/>
  <c r="S607" i="9"/>
  <c r="V607" i="9" s="1"/>
  <c r="B907" i="8"/>
  <c r="R607" i="9"/>
  <c r="U607" i="9" s="1"/>
  <c r="R606" i="9"/>
  <c r="U606" i="9" s="1"/>
  <c r="B382" i="8"/>
  <c r="R256" i="9"/>
  <c r="U256" i="9" s="1"/>
  <c r="R257" i="9"/>
  <c r="U257" i="9" s="1"/>
  <c r="B607" i="8"/>
  <c r="R406" i="9"/>
  <c r="U406" i="9" s="1"/>
  <c r="R407" i="9"/>
  <c r="U407" i="9" s="1"/>
  <c r="A608" i="8"/>
  <c r="S406" i="9"/>
  <c r="V406" i="9" s="1"/>
  <c r="S407" i="9"/>
  <c r="V407" i="9" s="1"/>
  <c r="A497" i="8"/>
  <c r="S332" i="9"/>
  <c r="V332" i="9" s="1"/>
  <c r="S333" i="9"/>
  <c r="V333" i="9" s="1"/>
  <c r="B496" i="8"/>
  <c r="R333" i="9"/>
  <c r="U333" i="9" s="1"/>
  <c r="R332" i="9"/>
  <c r="U332" i="9" s="1"/>
  <c r="B127" i="8"/>
  <c r="R86" i="9"/>
  <c r="U86" i="9" s="1"/>
  <c r="R87" i="9"/>
  <c r="U87" i="9" s="1"/>
  <c r="A752" i="8"/>
  <c r="S502" i="9"/>
  <c r="V502" i="9" s="1"/>
  <c r="S503" i="9"/>
  <c r="V503" i="9" s="1"/>
  <c r="B751" i="8"/>
  <c r="R502" i="9"/>
  <c r="U502" i="9" s="1"/>
  <c r="R503" i="9"/>
  <c r="U503" i="9" s="1"/>
  <c r="A710" i="8"/>
  <c r="S475" i="9"/>
  <c r="V475" i="9" s="1"/>
  <c r="S474" i="9"/>
  <c r="V474" i="9" s="1"/>
  <c r="B709" i="8"/>
  <c r="R474" i="9"/>
  <c r="U474" i="9" s="1"/>
  <c r="R475" i="9"/>
  <c r="U475" i="9" s="1"/>
  <c r="B514" i="8"/>
  <c r="R344" i="9"/>
  <c r="U344" i="9" s="1"/>
  <c r="R345" i="9"/>
  <c r="U345" i="9" s="1"/>
  <c r="A515" i="8"/>
  <c r="S345" i="9"/>
  <c r="V345" i="9" s="1"/>
  <c r="S344" i="9"/>
  <c r="V344" i="9" s="1"/>
  <c r="A44" i="8"/>
  <c r="S31" i="9"/>
  <c r="V31" i="9" s="1"/>
  <c r="S30" i="9"/>
  <c r="V30" i="9" s="1"/>
  <c r="B499" i="8"/>
  <c r="R335" i="9"/>
  <c r="U335" i="9" s="1"/>
  <c r="R334" i="9"/>
  <c r="U334" i="9" s="1"/>
  <c r="A347" i="8"/>
  <c r="S233" i="9"/>
  <c r="V233" i="9" s="1"/>
  <c r="S232" i="9"/>
  <c r="V232" i="9" s="1"/>
  <c r="A251" i="8"/>
  <c r="S169" i="9"/>
  <c r="V169" i="9" s="1"/>
  <c r="S168" i="9"/>
  <c r="V168" i="9" s="1"/>
  <c r="A239" i="8"/>
  <c r="S160" i="9"/>
  <c r="V160" i="9" s="1"/>
  <c r="S161" i="9"/>
  <c r="V161" i="9" s="1"/>
  <c r="Y552" i="9" a="1"/>
  <c r="Y584" i="9" a="1"/>
  <c r="Y356" i="9" a="1"/>
  <c r="Y154" i="9" a="1"/>
  <c r="Y354" i="9" a="1"/>
  <c r="Y458" i="9" a="1"/>
  <c r="A252" i="8"/>
  <c r="Y556" i="9" a="1"/>
  <c r="Y340" i="9" a="1"/>
  <c r="Y588" i="9" a="1"/>
  <c r="Y430" i="9" a="1"/>
  <c r="Y42" i="9" a="1"/>
  <c r="Y494" i="9" a="1"/>
  <c r="R160" i="9"/>
  <c r="U160" i="9" s="1"/>
  <c r="A606" i="8"/>
  <c r="A900" i="8"/>
  <c r="B777" i="8"/>
  <c r="A255" i="8"/>
  <c r="B27" i="8"/>
  <c r="B387" i="8"/>
  <c r="B480" i="8"/>
  <c r="B585" i="8"/>
  <c r="A174" i="8"/>
  <c r="A405" i="8"/>
  <c r="A429" i="8"/>
  <c r="A666" i="8"/>
  <c r="A573" i="8"/>
  <c r="A441" i="8"/>
  <c r="A732" i="8"/>
  <c r="B705" i="8"/>
  <c r="A135" i="8"/>
  <c r="B135" i="8"/>
  <c r="A203" i="8"/>
  <c r="S136" i="9"/>
  <c r="V136" i="9" s="1"/>
  <c r="S137" i="9"/>
  <c r="V137" i="9" s="1"/>
  <c r="A543" i="8"/>
  <c r="B468" i="8"/>
  <c r="A636" i="8"/>
  <c r="B264" i="8"/>
  <c r="A747" i="8"/>
  <c r="B15" i="8"/>
  <c r="B522" i="8"/>
  <c r="A318" i="8"/>
  <c r="B729" i="8"/>
  <c r="A389" i="8"/>
  <c r="S260" i="9"/>
  <c r="V260" i="9" s="1"/>
  <c r="S261" i="9"/>
  <c r="V261" i="9" s="1"/>
  <c r="A390" i="8"/>
  <c r="B570" i="8"/>
  <c r="A324" i="8"/>
  <c r="B111" i="8"/>
  <c r="B75" i="8"/>
  <c r="B408" i="8"/>
  <c r="A816" i="8"/>
  <c r="A69" i="8"/>
  <c r="B438" i="8"/>
  <c r="A618" i="8"/>
  <c r="B180" i="8"/>
  <c r="A912" i="8"/>
  <c r="B669" i="8"/>
  <c r="A336" i="8"/>
  <c r="B819" i="8"/>
  <c r="A138" i="8"/>
  <c r="A423" i="8"/>
  <c r="A435" i="8"/>
  <c r="A888" i="8"/>
  <c r="B351" i="8"/>
  <c r="A294" i="8"/>
  <c r="B861" i="8"/>
  <c r="A398" i="8"/>
  <c r="S267" i="9"/>
  <c r="V267" i="9" s="1"/>
  <c r="S266" i="9"/>
  <c r="V266" i="9" s="1"/>
  <c r="B399" i="8"/>
  <c r="A147" i="8"/>
  <c r="B147" i="8"/>
  <c r="A366" i="8"/>
  <c r="A378" i="8"/>
  <c r="A267" i="8"/>
  <c r="B915" i="8"/>
  <c r="A792" i="8"/>
  <c r="B339" i="8"/>
  <c r="B291" i="8"/>
  <c r="A54" i="8"/>
  <c r="B54" i="8"/>
  <c r="B633" i="8"/>
  <c r="B663" i="8"/>
  <c r="B564" i="8"/>
  <c r="A642" i="8"/>
  <c r="A393" i="8"/>
  <c r="A489" i="8"/>
  <c r="A654" i="8"/>
  <c r="B333" i="8"/>
  <c r="A477" i="8"/>
  <c r="B246" i="8"/>
  <c r="A708" i="8"/>
  <c r="B432" i="8"/>
  <c r="B363" i="8"/>
  <c r="A612" i="8"/>
  <c r="A471" i="8"/>
  <c r="B759" i="8"/>
  <c r="B486" i="8"/>
  <c r="A243" i="8"/>
  <c r="B456" i="8"/>
  <c r="A360" i="8"/>
  <c r="A507" i="8"/>
  <c r="A894" i="8"/>
  <c r="B849" i="8"/>
  <c r="A126" i="8"/>
  <c r="A402" i="8"/>
  <c r="B528" i="8"/>
  <c r="A183" i="8"/>
  <c r="B183" i="8"/>
  <c r="A189" i="8"/>
  <c r="A285" i="8"/>
  <c r="A219" i="8"/>
  <c r="B210" i="8"/>
  <c r="B813" i="8"/>
  <c r="A261" i="8"/>
  <c r="A624" i="8"/>
  <c r="B591" i="8"/>
  <c r="A30" i="8"/>
  <c r="B30" i="8"/>
  <c r="A768" i="8"/>
  <c r="B699" i="8"/>
  <c r="B627" i="8"/>
  <c r="B825" i="8"/>
  <c r="B621" i="8"/>
  <c r="B195" i="8"/>
  <c r="B540" i="8"/>
  <c r="A804" i="8"/>
  <c r="A588" i="8"/>
  <c r="A21" i="8"/>
  <c r="A225" i="8"/>
  <c r="B87" i="8"/>
  <c r="A744" i="8"/>
  <c r="B651" i="8"/>
  <c r="A81" i="8"/>
  <c r="B216" i="8"/>
  <c r="A117" i="8"/>
  <c r="A756" i="8"/>
  <c r="A102" i="8"/>
  <c r="B102" i="8"/>
  <c r="B123" i="8"/>
  <c r="B345" i="8"/>
  <c r="A594" i="8"/>
  <c r="B156" i="8"/>
  <c r="B234" i="8"/>
  <c r="B144" i="8"/>
  <c r="B282" i="8"/>
  <c r="B132" i="8"/>
  <c r="A780" i="8"/>
  <c r="B462" i="8"/>
  <c r="B807" i="8"/>
  <c r="A672" i="8"/>
  <c r="B723" i="8"/>
  <c r="B675" i="8"/>
  <c r="B891" i="8"/>
  <c r="A249" i="8"/>
  <c r="B879" i="8"/>
  <c r="A279" i="8"/>
  <c r="B597" i="8"/>
  <c r="B693" i="8"/>
  <c r="A105" i="8"/>
  <c r="B450" i="8"/>
  <c r="A483" i="8"/>
  <c r="B474" i="8"/>
  <c r="B420" i="8"/>
  <c r="A684" i="8"/>
  <c r="A696" i="8"/>
  <c r="A525" i="8"/>
  <c r="A162" i="8"/>
  <c r="A66" i="8"/>
  <c r="B66" i="8"/>
  <c r="A300" i="8"/>
  <c r="B99" i="8"/>
  <c r="A648" i="8"/>
  <c r="B867" i="8"/>
  <c r="B51" i="8"/>
  <c r="B789" i="8"/>
  <c r="B504" i="8"/>
  <c r="A306" i="8"/>
  <c r="A342" i="8"/>
  <c r="B831" i="8"/>
  <c r="A660" i="8"/>
  <c r="A171" i="8"/>
  <c r="B171" i="8"/>
  <c r="A18" i="8"/>
  <c r="B18" i="8"/>
  <c r="B765" i="8"/>
  <c r="A459" i="8"/>
  <c r="A555" i="8"/>
  <c r="B205" i="8"/>
  <c r="R138" i="9"/>
  <c r="U138" i="9" s="1"/>
  <c r="R139" i="9"/>
  <c r="U139" i="9" s="1"/>
  <c r="A417" i="8"/>
  <c r="A906" i="8"/>
  <c r="B414" i="8"/>
  <c r="A840" i="8"/>
  <c r="B576" i="8"/>
  <c r="A537" i="8"/>
  <c r="A42" i="8"/>
  <c r="B42" i="8"/>
  <c r="B168" i="8"/>
  <c r="B228" i="8"/>
  <c r="A465" i="8"/>
  <c r="A213" i="8"/>
  <c r="B558" i="8"/>
  <c r="A237" i="8"/>
  <c r="B315" i="8"/>
  <c r="B795" i="8"/>
  <c r="A57" i="8"/>
  <c r="B903" i="8"/>
  <c r="B615" i="8"/>
  <c r="A411" i="8"/>
  <c r="A354" i="8"/>
  <c r="A495" i="8"/>
  <c r="A33" i="8"/>
  <c r="A288" i="8"/>
  <c r="A114" i="8"/>
  <c r="B114" i="8"/>
  <c r="A312" i="8"/>
  <c r="A330" i="8"/>
  <c r="A120" i="8"/>
  <c r="A198" i="8"/>
  <c r="B198" i="8"/>
  <c r="A750" i="8"/>
  <c r="A774" i="8"/>
  <c r="A714" i="8"/>
  <c r="A549" i="8"/>
  <c r="B276" i="8"/>
  <c r="B657" i="8"/>
  <c r="A600" i="8"/>
  <c r="A201" i="8"/>
  <c r="A870" i="8"/>
  <c r="B396" i="8"/>
  <c r="B639" i="8"/>
  <c r="A852" i="8"/>
  <c r="B735" i="8"/>
  <c r="B843" i="8"/>
  <c r="B909" i="8"/>
  <c r="A384" i="8"/>
  <c r="B609" i="8"/>
  <c r="B498" i="8"/>
  <c r="A273" i="8"/>
  <c r="B753" i="8"/>
  <c r="B711" i="8"/>
  <c r="B516" i="8"/>
  <c r="A45" i="8"/>
  <c r="B327" i="8"/>
  <c r="B325" i="8"/>
  <c r="R218" i="9"/>
  <c r="U218" i="9" s="1"/>
  <c r="R219" i="9"/>
  <c r="U219" i="9" s="1"/>
  <c r="Y124" i="9" a="1"/>
  <c r="Y548" i="9" a="1"/>
  <c r="Y298" i="9" a="1"/>
  <c r="Y368" i="9" a="1"/>
  <c r="Y26" i="9" a="1"/>
  <c r="Y492" i="9" a="1"/>
  <c r="Y296" i="9" a="1"/>
  <c r="R168" i="9"/>
  <c r="U168" i="9" s="1"/>
  <c r="B181" i="8"/>
  <c r="R123" i="9"/>
  <c r="U123" i="9" s="1"/>
  <c r="R122" i="9"/>
  <c r="U122" i="9" s="1"/>
  <c r="A140" i="8"/>
  <c r="S94" i="9"/>
  <c r="V94" i="9" s="1"/>
  <c r="S95" i="9"/>
  <c r="V95" i="9" s="1"/>
  <c r="B189" i="8"/>
  <c r="B187" i="8"/>
  <c r="R126" i="9"/>
  <c r="U126" i="9" s="1"/>
  <c r="R127" i="9"/>
  <c r="U127" i="9" s="1"/>
  <c r="B283" i="8"/>
  <c r="R191" i="9"/>
  <c r="U191" i="9" s="1"/>
  <c r="R190" i="9"/>
  <c r="U190" i="9" s="1"/>
  <c r="B217" i="8"/>
  <c r="R147" i="9"/>
  <c r="U147" i="9" s="1"/>
  <c r="R146" i="9"/>
  <c r="U146" i="9" s="1"/>
  <c r="A218" i="8"/>
  <c r="S146" i="9"/>
  <c r="V146" i="9" s="1"/>
  <c r="S147" i="9"/>
  <c r="V147" i="9" s="1"/>
  <c r="A260" i="8"/>
  <c r="S175" i="9"/>
  <c r="V175" i="9" s="1"/>
  <c r="S174" i="9"/>
  <c r="V174" i="9" s="1"/>
  <c r="B259" i="8"/>
  <c r="R175" i="9"/>
  <c r="U175" i="9" s="1"/>
  <c r="R174" i="9"/>
  <c r="U174" i="9" s="1"/>
  <c r="A623" i="8"/>
  <c r="S416" i="9"/>
  <c r="V416" i="9" s="1"/>
  <c r="S417" i="9"/>
  <c r="V417" i="9" s="1"/>
  <c r="B622" i="8"/>
  <c r="R416" i="9"/>
  <c r="U416" i="9" s="1"/>
  <c r="R417" i="9"/>
  <c r="U417" i="9" s="1"/>
  <c r="B28" i="8"/>
  <c r="R21" i="9"/>
  <c r="U21" i="9" s="1"/>
  <c r="R20" i="9"/>
  <c r="U20" i="9" s="1"/>
  <c r="B766" i="8"/>
  <c r="R512" i="9"/>
  <c r="U512" i="9" s="1"/>
  <c r="R513" i="9"/>
  <c r="U513" i="9" s="1"/>
  <c r="A767" i="8"/>
  <c r="S512" i="9"/>
  <c r="V512" i="9" s="1"/>
  <c r="S513" i="9"/>
  <c r="V513" i="9" s="1"/>
  <c r="A194" i="8"/>
  <c r="S131" i="9"/>
  <c r="V131" i="9" s="1"/>
  <c r="S130" i="9"/>
  <c r="V130" i="9" s="1"/>
  <c r="B802" i="8"/>
  <c r="R536" i="9"/>
  <c r="U536" i="9" s="1"/>
  <c r="R537" i="9"/>
  <c r="U537" i="9" s="1"/>
  <c r="A803" i="8"/>
  <c r="S536" i="9"/>
  <c r="V536" i="9" s="1"/>
  <c r="S537" i="9"/>
  <c r="V537" i="9" s="1"/>
  <c r="A176" i="8"/>
  <c r="S119" i="9"/>
  <c r="V119" i="9" s="1"/>
  <c r="S118" i="9"/>
  <c r="V118" i="9" s="1"/>
  <c r="A587" i="8"/>
  <c r="S393" i="9"/>
  <c r="V393" i="9" s="1"/>
  <c r="S392" i="9"/>
  <c r="V392" i="9" s="1"/>
  <c r="B586" i="8"/>
  <c r="R392" i="9"/>
  <c r="U392" i="9" s="1"/>
  <c r="R393" i="9"/>
  <c r="U393" i="9" s="1"/>
  <c r="B19" i="8"/>
  <c r="R14" i="9"/>
  <c r="U14" i="9" s="1"/>
  <c r="R15" i="9"/>
  <c r="U15" i="9" s="1"/>
  <c r="A224" i="8"/>
  <c r="S150" i="9"/>
  <c r="V150" i="9" s="1"/>
  <c r="S151" i="9"/>
  <c r="V151" i="9" s="1"/>
  <c r="B223" i="8"/>
  <c r="R150" i="9"/>
  <c r="U150" i="9" s="1"/>
  <c r="R151" i="9"/>
  <c r="U151" i="9" s="1"/>
  <c r="A86" i="8"/>
  <c r="S59" i="9"/>
  <c r="V59" i="9" s="1"/>
  <c r="S58" i="9"/>
  <c r="V58" i="9" s="1"/>
  <c r="A743" i="8"/>
  <c r="S496" i="9"/>
  <c r="V496" i="9" s="1"/>
  <c r="S497" i="9"/>
  <c r="V497" i="9" s="1"/>
  <c r="B742" i="8"/>
  <c r="R496" i="9"/>
  <c r="U496" i="9" s="1"/>
  <c r="R497" i="9"/>
  <c r="U497" i="9" s="1"/>
  <c r="B79" i="8"/>
  <c r="R55" i="9"/>
  <c r="U55" i="9" s="1"/>
  <c r="R54" i="9"/>
  <c r="U54" i="9" s="1"/>
  <c r="B115" i="8"/>
  <c r="R79" i="9"/>
  <c r="U79" i="9" s="1"/>
  <c r="R78" i="9"/>
  <c r="U78" i="9" s="1"/>
  <c r="B754" i="8"/>
  <c r="R504" i="9"/>
  <c r="U504" i="9" s="1"/>
  <c r="R505" i="9"/>
  <c r="U505" i="9" s="1"/>
  <c r="A755" i="8"/>
  <c r="S505" i="9"/>
  <c r="V505" i="9" s="1"/>
  <c r="S504" i="9"/>
  <c r="V504" i="9" s="1"/>
  <c r="B100" i="8"/>
  <c r="R68" i="9"/>
  <c r="U68" i="9" s="1"/>
  <c r="R69" i="9"/>
  <c r="U69" i="9" s="1"/>
  <c r="A95" i="8"/>
  <c r="S64" i="9"/>
  <c r="V64" i="9" s="1"/>
  <c r="S65" i="9"/>
  <c r="V65" i="9" s="1"/>
  <c r="B592" i="8"/>
  <c r="R397" i="9"/>
  <c r="U397" i="9" s="1"/>
  <c r="R396" i="9"/>
  <c r="U396" i="9" s="1"/>
  <c r="A593" i="8"/>
  <c r="S396" i="9"/>
  <c r="V396" i="9" s="1"/>
  <c r="S397" i="9"/>
  <c r="V397" i="9" s="1"/>
  <c r="A155" i="8"/>
  <c r="S104" i="9"/>
  <c r="V104" i="9" s="1"/>
  <c r="S105" i="9"/>
  <c r="V105" i="9" s="1"/>
  <c r="A143" i="8"/>
  <c r="S96" i="9"/>
  <c r="V96" i="9" s="1"/>
  <c r="S97" i="9"/>
  <c r="V97" i="9" s="1"/>
  <c r="A131" i="8"/>
  <c r="S88" i="9"/>
  <c r="V88" i="9" s="1"/>
  <c r="S89" i="9"/>
  <c r="V89" i="9" s="1"/>
  <c r="B778" i="8"/>
  <c r="R520" i="9"/>
  <c r="U520" i="9" s="1"/>
  <c r="R521" i="9"/>
  <c r="U521" i="9" s="1"/>
  <c r="A779" i="8"/>
  <c r="S520" i="9"/>
  <c r="V520" i="9" s="1"/>
  <c r="S521" i="9"/>
  <c r="V521" i="9" s="1"/>
  <c r="A671" i="8"/>
  <c r="S448" i="9"/>
  <c r="V448" i="9" s="1"/>
  <c r="S449" i="9"/>
  <c r="V449" i="9" s="1"/>
  <c r="B670" i="8"/>
  <c r="R448" i="9"/>
  <c r="U448" i="9" s="1"/>
  <c r="R449" i="9"/>
  <c r="U449" i="9" s="1"/>
  <c r="A248" i="8"/>
  <c r="S166" i="9"/>
  <c r="V166" i="9" s="1"/>
  <c r="S167" i="9"/>
  <c r="V167" i="9" s="1"/>
  <c r="B247" i="8"/>
  <c r="R166" i="9"/>
  <c r="U166" i="9" s="1"/>
  <c r="R167" i="9"/>
  <c r="U167" i="9" s="1"/>
  <c r="B277" i="8"/>
  <c r="R186" i="9"/>
  <c r="U186" i="9" s="1"/>
  <c r="R187" i="9"/>
  <c r="U187" i="9" s="1"/>
  <c r="A278" i="8"/>
  <c r="S187" i="9"/>
  <c r="V187" i="9" s="1"/>
  <c r="S186" i="9"/>
  <c r="V186" i="9" s="1"/>
  <c r="B103" i="8"/>
  <c r="R70" i="9"/>
  <c r="U70" i="9" s="1"/>
  <c r="R71" i="9"/>
  <c r="U71" i="9" s="1"/>
  <c r="A482" i="8"/>
  <c r="S322" i="9"/>
  <c r="V322" i="9" s="1"/>
  <c r="S323" i="9"/>
  <c r="V323" i="9" s="1"/>
  <c r="B481" i="8"/>
  <c r="R323" i="9"/>
  <c r="U323" i="9" s="1"/>
  <c r="R322" i="9"/>
  <c r="U322" i="9" s="1"/>
  <c r="A683" i="8"/>
  <c r="S456" i="9"/>
  <c r="V456" i="9" s="1"/>
  <c r="S457" i="9"/>
  <c r="V457" i="9" s="1"/>
  <c r="B682" i="8"/>
  <c r="R456" i="9"/>
  <c r="U456" i="9" s="1"/>
  <c r="R457" i="9"/>
  <c r="U457" i="9" s="1"/>
  <c r="A695" i="8"/>
  <c r="S464" i="9"/>
  <c r="V464" i="9" s="1"/>
  <c r="S465" i="9"/>
  <c r="V465" i="9" s="1"/>
  <c r="B694" i="8"/>
  <c r="R464" i="9"/>
  <c r="U464" i="9" s="1"/>
  <c r="R465" i="9"/>
  <c r="U465" i="9" s="1"/>
  <c r="B523" i="8"/>
  <c r="R351" i="9"/>
  <c r="U351" i="9" s="1"/>
  <c r="R350" i="9"/>
  <c r="U350" i="9" s="1"/>
  <c r="A524" i="8"/>
  <c r="S351" i="9"/>
  <c r="V351" i="9" s="1"/>
  <c r="S350" i="9"/>
  <c r="V350" i="9" s="1"/>
  <c r="B160" i="8"/>
  <c r="R108" i="9"/>
  <c r="U108" i="9" s="1"/>
  <c r="R109" i="9"/>
  <c r="U109" i="9" s="1"/>
  <c r="B64" i="8"/>
  <c r="R44" i="9"/>
  <c r="U44" i="9" s="1"/>
  <c r="R45" i="9"/>
  <c r="U45" i="9" s="1"/>
  <c r="A299" i="8"/>
  <c r="S201" i="9"/>
  <c r="V201" i="9" s="1"/>
  <c r="S200" i="9"/>
  <c r="V200" i="9" s="1"/>
  <c r="B298" i="8"/>
  <c r="R201" i="9"/>
  <c r="U201" i="9" s="1"/>
  <c r="R200" i="9"/>
  <c r="U200" i="9" s="1"/>
  <c r="A98" i="8"/>
  <c r="S66" i="9"/>
  <c r="V66" i="9" s="1"/>
  <c r="S67" i="9"/>
  <c r="V67" i="9" s="1"/>
  <c r="A647" i="8"/>
  <c r="S432" i="9"/>
  <c r="V432" i="9" s="1"/>
  <c r="S433" i="9"/>
  <c r="V433" i="9" s="1"/>
  <c r="B646" i="8"/>
  <c r="R432" i="9"/>
  <c r="U432" i="9" s="1"/>
  <c r="R433" i="9"/>
  <c r="U433" i="9" s="1"/>
  <c r="A50" i="8"/>
  <c r="S34" i="9"/>
  <c r="V34" i="9" s="1"/>
  <c r="S35" i="9"/>
  <c r="V35" i="9" s="1"/>
  <c r="B304" i="8"/>
  <c r="R204" i="9"/>
  <c r="U204" i="9" s="1"/>
  <c r="R205" i="9"/>
  <c r="U205" i="9" s="1"/>
  <c r="A305" i="8"/>
  <c r="S204" i="9"/>
  <c r="V204" i="9" s="1"/>
  <c r="S205" i="9"/>
  <c r="V205" i="9" s="1"/>
  <c r="B340" i="8"/>
  <c r="R228" i="9"/>
  <c r="U228" i="9" s="1"/>
  <c r="R229" i="9"/>
  <c r="U229" i="9" s="1"/>
  <c r="A341" i="8"/>
  <c r="S228" i="9"/>
  <c r="V228" i="9" s="1"/>
  <c r="S229" i="9"/>
  <c r="V229" i="9" s="1"/>
  <c r="A659" i="8"/>
  <c r="S441" i="9"/>
  <c r="V441" i="9" s="1"/>
  <c r="S440" i="9"/>
  <c r="V440" i="9" s="1"/>
  <c r="B658" i="8"/>
  <c r="R440" i="9"/>
  <c r="U440" i="9" s="1"/>
  <c r="R441" i="9"/>
  <c r="U441" i="9" s="1"/>
  <c r="B169" i="8"/>
  <c r="R114" i="9"/>
  <c r="U114" i="9" s="1"/>
  <c r="R115" i="9"/>
  <c r="U115" i="9" s="1"/>
  <c r="B16" i="8"/>
  <c r="R12" i="9"/>
  <c r="U12" i="9" s="1"/>
  <c r="R13" i="9"/>
  <c r="U13" i="9" s="1"/>
  <c r="A458" i="8"/>
  <c r="S306" i="9"/>
  <c r="V306" i="9" s="1"/>
  <c r="S307" i="9"/>
  <c r="V307" i="9" s="1"/>
  <c r="B457" i="8"/>
  <c r="R307" i="9"/>
  <c r="U307" i="9" s="1"/>
  <c r="R306" i="9"/>
  <c r="U306" i="9" s="1"/>
  <c r="A554" i="8"/>
  <c r="S370" i="9"/>
  <c r="V370" i="9" s="1"/>
  <c r="S371" i="9"/>
  <c r="V371" i="9" s="1"/>
  <c r="B553" i="8"/>
  <c r="R371" i="9"/>
  <c r="U371" i="9" s="1"/>
  <c r="R370" i="9"/>
  <c r="U370" i="9" s="1"/>
  <c r="A206" i="8"/>
  <c r="S138" i="9"/>
  <c r="V138" i="9" s="1"/>
  <c r="S139" i="9"/>
  <c r="V139" i="9" s="1"/>
  <c r="B415" i="8"/>
  <c r="R278" i="9"/>
  <c r="U278" i="9" s="1"/>
  <c r="R279" i="9"/>
  <c r="U279" i="9" s="1"/>
  <c r="A416" i="8"/>
  <c r="S278" i="9"/>
  <c r="V278" i="9" s="1"/>
  <c r="S279" i="9"/>
  <c r="V279" i="9" s="1"/>
  <c r="A905" i="8"/>
  <c r="S604" i="9"/>
  <c r="V604" i="9" s="1"/>
  <c r="S605" i="9"/>
  <c r="V605" i="9" s="1"/>
  <c r="B904" i="8"/>
  <c r="R604" i="9"/>
  <c r="U604" i="9" s="1"/>
  <c r="R605" i="9"/>
  <c r="U605" i="9" s="1"/>
  <c r="B370" i="8"/>
  <c r="R248" i="9"/>
  <c r="U248" i="9" s="1"/>
  <c r="R249" i="9"/>
  <c r="U249" i="9" s="1"/>
  <c r="B838" i="8"/>
  <c r="R560" i="9"/>
  <c r="U560" i="9" s="1"/>
  <c r="R561" i="9"/>
  <c r="U561" i="9" s="1"/>
  <c r="A839" i="8"/>
  <c r="S560" i="9"/>
  <c r="V560" i="9" s="1"/>
  <c r="S561" i="9"/>
  <c r="V561" i="9" s="1"/>
  <c r="A576" i="8"/>
  <c r="B535" i="8"/>
  <c r="R358" i="9"/>
  <c r="U358" i="9" s="1"/>
  <c r="R359" i="9"/>
  <c r="U359" i="9" s="1"/>
  <c r="A536" i="8"/>
  <c r="S358" i="9"/>
  <c r="V358" i="9" s="1"/>
  <c r="S359" i="9"/>
  <c r="V359" i="9" s="1"/>
  <c r="B40" i="8"/>
  <c r="R28" i="9"/>
  <c r="U28" i="9" s="1"/>
  <c r="R29" i="9"/>
  <c r="U29" i="9" s="1"/>
  <c r="A167" i="8"/>
  <c r="S112" i="9"/>
  <c r="V112" i="9" s="1"/>
  <c r="S113" i="9"/>
  <c r="V113" i="9" s="1"/>
  <c r="B463" i="8"/>
  <c r="R310" i="9"/>
  <c r="U310" i="9" s="1"/>
  <c r="R311" i="9"/>
  <c r="U311" i="9" s="1"/>
  <c r="A464" i="8"/>
  <c r="S311" i="9"/>
  <c r="V311" i="9" s="1"/>
  <c r="S310" i="9"/>
  <c r="V310" i="9" s="1"/>
  <c r="A212" i="8"/>
  <c r="S142" i="9"/>
  <c r="V142" i="9" s="1"/>
  <c r="S143" i="9"/>
  <c r="V143" i="9" s="1"/>
  <c r="B211" i="8"/>
  <c r="R142" i="9"/>
  <c r="U142" i="9" s="1"/>
  <c r="R143" i="9"/>
  <c r="U143" i="9" s="1"/>
  <c r="A236" i="8"/>
  <c r="S159" i="9"/>
  <c r="V159" i="9" s="1"/>
  <c r="S158" i="9"/>
  <c r="V158" i="9" s="1"/>
  <c r="B235" i="8"/>
  <c r="R159" i="9"/>
  <c r="U159" i="9" s="1"/>
  <c r="R158" i="9"/>
  <c r="U158" i="9" s="1"/>
  <c r="B55" i="8"/>
  <c r="R38" i="9"/>
  <c r="U38" i="9" s="1"/>
  <c r="R39" i="9"/>
  <c r="U39" i="9" s="1"/>
  <c r="A410" i="8"/>
  <c r="S274" i="9"/>
  <c r="V274" i="9" s="1"/>
  <c r="S275" i="9"/>
  <c r="V275" i="9" s="1"/>
  <c r="B409" i="8"/>
  <c r="R275" i="9"/>
  <c r="U275" i="9" s="1"/>
  <c r="R274" i="9"/>
  <c r="U274" i="9" s="1"/>
  <c r="B352" i="8"/>
  <c r="R237" i="9"/>
  <c r="U237" i="9" s="1"/>
  <c r="R236" i="9"/>
  <c r="U236" i="9" s="1"/>
  <c r="A353" i="8"/>
  <c r="S236" i="9"/>
  <c r="V236" i="9" s="1"/>
  <c r="S237" i="9"/>
  <c r="V237" i="9" s="1"/>
  <c r="A494" i="8"/>
  <c r="S331" i="9"/>
  <c r="V331" i="9" s="1"/>
  <c r="S330" i="9"/>
  <c r="V330" i="9" s="1"/>
  <c r="B493" i="8"/>
  <c r="R330" i="9"/>
  <c r="U330" i="9" s="1"/>
  <c r="R331" i="9"/>
  <c r="U331" i="9" s="1"/>
  <c r="B31" i="8"/>
  <c r="R23" i="9"/>
  <c r="U23" i="9" s="1"/>
  <c r="R22" i="9"/>
  <c r="U22" i="9" s="1"/>
  <c r="A287" i="8"/>
  <c r="S192" i="9"/>
  <c r="V192" i="9" s="1"/>
  <c r="S193" i="9"/>
  <c r="V193" i="9" s="1"/>
  <c r="B112" i="8"/>
  <c r="R76" i="9"/>
  <c r="U76" i="9" s="1"/>
  <c r="R77" i="9"/>
  <c r="U77" i="9" s="1"/>
  <c r="A311" i="8"/>
  <c r="S208" i="9"/>
  <c r="V208" i="9" s="1"/>
  <c r="S209" i="9"/>
  <c r="V209" i="9" s="1"/>
  <c r="B310" i="8"/>
  <c r="R208" i="9"/>
  <c r="U208" i="9" s="1"/>
  <c r="R209" i="9"/>
  <c r="U209" i="9" s="1"/>
  <c r="B328" i="8"/>
  <c r="R220" i="9"/>
  <c r="U220" i="9" s="1"/>
  <c r="R221" i="9"/>
  <c r="U221" i="9" s="1"/>
  <c r="A329" i="8"/>
  <c r="S220" i="9"/>
  <c r="V220" i="9" s="1"/>
  <c r="S221" i="9"/>
  <c r="V221" i="9" s="1"/>
  <c r="B118" i="8"/>
  <c r="R80" i="9"/>
  <c r="U80" i="9" s="1"/>
  <c r="R81" i="9"/>
  <c r="U81" i="9" s="1"/>
  <c r="A197" i="8"/>
  <c r="S132" i="9"/>
  <c r="V132" i="9" s="1"/>
  <c r="S133" i="9"/>
  <c r="V133" i="9" s="1"/>
  <c r="A749" i="8"/>
  <c r="S500" i="9"/>
  <c r="V500" i="9" s="1"/>
  <c r="S501" i="9"/>
  <c r="V501" i="9" s="1"/>
  <c r="B748" i="8"/>
  <c r="R500" i="9"/>
  <c r="U500" i="9" s="1"/>
  <c r="R501" i="9"/>
  <c r="U501" i="9" s="1"/>
  <c r="A773" i="8"/>
  <c r="S516" i="9"/>
  <c r="V516" i="9" s="1"/>
  <c r="S517" i="9"/>
  <c r="V517" i="9" s="1"/>
  <c r="B772" i="8"/>
  <c r="R516" i="9"/>
  <c r="U516" i="9" s="1"/>
  <c r="R517" i="9"/>
  <c r="U517" i="9" s="1"/>
  <c r="B712" i="8"/>
  <c r="R476" i="9"/>
  <c r="U476" i="9" s="1"/>
  <c r="R477" i="9"/>
  <c r="U477" i="9" s="1"/>
  <c r="A713" i="8"/>
  <c r="S476" i="9"/>
  <c r="V476" i="9" s="1"/>
  <c r="S477" i="9"/>
  <c r="V477" i="9" s="1"/>
  <c r="R367" i="9"/>
  <c r="U367" i="9" s="1"/>
  <c r="R366" i="9"/>
  <c r="U366" i="9" s="1"/>
  <c r="A548" i="8"/>
  <c r="S367" i="9"/>
  <c r="V367" i="9" s="1"/>
  <c r="S366" i="9"/>
  <c r="V366" i="9" s="1"/>
  <c r="A599" i="8"/>
  <c r="S400" i="9"/>
  <c r="V400" i="9" s="1"/>
  <c r="S401" i="9"/>
  <c r="V401" i="9" s="1"/>
  <c r="B598" i="8"/>
  <c r="R400" i="9"/>
  <c r="U400" i="9" s="1"/>
  <c r="R401" i="9"/>
  <c r="U401" i="9" s="1"/>
  <c r="B199" i="8"/>
  <c r="R135" i="9"/>
  <c r="U135" i="9" s="1"/>
  <c r="R134" i="9"/>
  <c r="U134" i="9" s="1"/>
  <c r="A869" i="8"/>
  <c r="S580" i="9"/>
  <c r="V580" i="9" s="1"/>
  <c r="S581" i="9"/>
  <c r="V581" i="9" s="1"/>
  <c r="B868" i="8"/>
  <c r="R580" i="9"/>
  <c r="U580" i="9" s="1"/>
  <c r="R581" i="9"/>
  <c r="U581" i="9" s="1"/>
  <c r="B394" i="8"/>
  <c r="R264" i="9"/>
  <c r="U264" i="9" s="1"/>
  <c r="R265" i="9"/>
  <c r="U265" i="9" s="1"/>
  <c r="A395" i="8"/>
  <c r="S264" i="9"/>
  <c r="V264" i="9" s="1"/>
  <c r="S265" i="9"/>
  <c r="V265" i="9" s="1"/>
  <c r="B850" i="8"/>
  <c r="R569" i="9"/>
  <c r="U569" i="9" s="1"/>
  <c r="R568" i="9"/>
  <c r="U568" i="9" s="1"/>
  <c r="A851" i="8"/>
  <c r="S568" i="9"/>
  <c r="V568" i="9" s="1"/>
  <c r="S569" i="9"/>
  <c r="V569" i="9" s="1"/>
  <c r="A383" i="8"/>
  <c r="S257" i="9"/>
  <c r="V257" i="9" s="1"/>
  <c r="S256" i="9"/>
  <c r="V256" i="9" s="1"/>
  <c r="A272" i="8"/>
  <c r="S182" i="9"/>
  <c r="V182" i="9" s="1"/>
  <c r="S183" i="9"/>
  <c r="V183" i="9" s="1"/>
  <c r="B271" i="8"/>
  <c r="R182" i="9"/>
  <c r="U182" i="9" s="1"/>
  <c r="R183" i="9"/>
  <c r="U183" i="9" s="1"/>
  <c r="A128" i="8"/>
  <c r="S87" i="9"/>
  <c r="V87" i="9" s="1"/>
  <c r="S86" i="9"/>
  <c r="V86" i="9" s="1"/>
  <c r="B43" i="8"/>
  <c r="R30" i="9"/>
  <c r="U30" i="9" s="1"/>
  <c r="R31" i="9"/>
  <c r="U31" i="9" s="1"/>
  <c r="B501" i="8"/>
  <c r="A500" i="8"/>
  <c r="S335" i="9"/>
  <c r="V335" i="9" s="1"/>
  <c r="S334" i="9"/>
  <c r="V334" i="9" s="1"/>
  <c r="A308" i="8"/>
  <c r="S207" i="9"/>
  <c r="V207" i="9" s="1"/>
  <c r="S206" i="9"/>
  <c r="V206" i="9" s="1"/>
  <c r="A326" i="8"/>
  <c r="S219" i="9"/>
  <c r="V219" i="9" s="1"/>
  <c r="S218" i="9"/>
  <c r="V218" i="9" s="1"/>
  <c r="Y16" i="9" a="1"/>
  <c r="Y284" i="9" a="1"/>
  <c r="Y570" i="9" a="1"/>
  <c r="Y128" i="9" a="1"/>
  <c r="A240" i="8"/>
  <c r="A309" i="8"/>
  <c r="Y60" i="9" a="1"/>
  <c r="Y198" i="9" a="1"/>
  <c r="Y454" i="9" a="1"/>
  <c r="Y364" i="9" a="1"/>
  <c r="Y558" i="9" a="1"/>
  <c r="Y514" i="9" a="1"/>
  <c r="Y576" i="9" a="1"/>
  <c r="T90" i="5"/>
  <c r="T13" i="5"/>
  <c r="X50" i="5"/>
  <c r="B606" i="8"/>
  <c r="A776" i="8"/>
  <c r="S518" i="9"/>
  <c r="V518" i="9" s="1"/>
  <c r="S519" i="9"/>
  <c r="V519" i="9" s="1"/>
  <c r="A777" i="8"/>
  <c r="B25" i="8"/>
  <c r="R18" i="9"/>
  <c r="U18" i="9" s="1"/>
  <c r="R19" i="9"/>
  <c r="U19" i="9" s="1"/>
  <c r="A387" i="8"/>
  <c r="B165" i="8"/>
  <c r="A165" i="8"/>
  <c r="A480" i="8"/>
  <c r="A585" i="8"/>
  <c r="A173" i="8"/>
  <c r="S116" i="9"/>
  <c r="V116" i="9" s="1"/>
  <c r="S117" i="9"/>
  <c r="V117" i="9" s="1"/>
  <c r="B174" i="8"/>
  <c r="B405" i="8"/>
  <c r="B429" i="8"/>
  <c r="B573" i="8"/>
  <c r="B441" i="8"/>
  <c r="B732" i="8"/>
  <c r="A705" i="8"/>
  <c r="B204" i="8"/>
  <c r="B543" i="8"/>
  <c r="A468" i="8"/>
  <c r="B636" i="8"/>
  <c r="A264" i="8"/>
  <c r="B747" i="8"/>
  <c r="B13" i="8"/>
  <c r="R11" i="9"/>
  <c r="U11" i="9" s="1"/>
  <c r="R10" i="9"/>
  <c r="U10" i="9" s="1"/>
  <c r="A729" i="8"/>
  <c r="A570" i="8"/>
  <c r="B324" i="8"/>
  <c r="B109" i="8"/>
  <c r="R74" i="9"/>
  <c r="U74" i="9" s="1"/>
  <c r="R75" i="9"/>
  <c r="U75" i="9" s="1"/>
  <c r="B73" i="8"/>
  <c r="R50" i="9"/>
  <c r="U50" i="9" s="1"/>
  <c r="R51" i="9"/>
  <c r="U51" i="9" s="1"/>
  <c r="B816" i="8"/>
  <c r="A68" i="8"/>
  <c r="S46" i="9"/>
  <c r="V46" i="9" s="1"/>
  <c r="S47" i="9"/>
  <c r="V47" i="9" s="1"/>
  <c r="B69" i="8"/>
  <c r="A437" i="8"/>
  <c r="S292" i="9"/>
  <c r="V292" i="9" s="1"/>
  <c r="S293" i="9"/>
  <c r="V293" i="9" s="1"/>
  <c r="A438" i="8"/>
  <c r="B178" i="8"/>
  <c r="R120" i="9"/>
  <c r="U120" i="9" s="1"/>
  <c r="R121" i="9"/>
  <c r="U121" i="9" s="1"/>
  <c r="B912" i="8"/>
  <c r="B336" i="8"/>
  <c r="A819" i="8"/>
  <c r="B138" i="8"/>
  <c r="B423" i="8"/>
  <c r="B435" i="8"/>
  <c r="A351" i="8"/>
  <c r="A374" i="8"/>
  <c r="S251" i="9"/>
  <c r="V251" i="9" s="1"/>
  <c r="S250" i="9"/>
  <c r="V250" i="9" s="1"/>
  <c r="B294" i="8"/>
  <c r="A860" i="8"/>
  <c r="S574" i="9"/>
  <c r="V574" i="9" s="1"/>
  <c r="S575" i="9"/>
  <c r="V575" i="9" s="1"/>
  <c r="A861" i="8"/>
  <c r="B397" i="8"/>
  <c r="R266" i="9"/>
  <c r="U266" i="9" s="1"/>
  <c r="R267" i="9"/>
  <c r="U267" i="9" s="1"/>
  <c r="A377" i="8"/>
  <c r="S252" i="9"/>
  <c r="V252" i="9" s="1"/>
  <c r="S253" i="9"/>
  <c r="V253" i="9" s="1"/>
  <c r="B378" i="8"/>
  <c r="B267" i="8"/>
  <c r="B913" i="8"/>
  <c r="R610" i="9"/>
  <c r="U610" i="9" s="1"/>
  <c r="R611" i="9"/>
  <c r="U611" i="9" s="1"/>
  <c r="B792" i="8"/>
  <c r="A338" i="8"/>
  <c r="S226" i="9"/>
  <c r="V226" i="9" s="1"/>
  <c r="S227" i="9"/>
  <c r="V227" i="9" s="1"/>
  <c r="A339" i="8"/>
  <c r="A290" i="8"/>
  <c r="S194" i="9"/>
  <c r="V194" i="9" s="1"/>
  <c r="S195" i="9"/>
  <c r="V195" i="9" s="1"/>
  <c r="A291" i="8"/>
  <c r="A633" i="8"/>
  <c r="A663" i="8"/>
  <c r="A564" i="8"/>
  <c r="B642" i="8"/>
  <c r="B60" i="8"/>
  <c r="A60" i="8"/>
  <c r="B391" i="8"/>
  <c r="R262" i="9"/>
  <c r="U262" i="9" s="1"/>
  <c r="R263" i="9"/>
  <c r="U263" i="9" s="1"/>
  <c r="B489" i="8"/>
  <c r="B654" i="8"/>
  <c r="A333" i="8"/>
  <c r="B477" i="8"/>
  <c r="A246" i="8"/>
  <c r="B708" i="8"/>
  <c r="A432" i="8"/>
  <c r="A363" i="8"/>
  <c r="B612" i="8"/>
  <c r="B471" i="8"/>
  <c r="B757" i="8"/>
  <c r="R506" i="9"/>
  <c r="U506" i="9" s="1"/>
  <c r="R507" i="9"/>
  <c r="U507" i="9" s="1"/>
  <c r="A485" i="8"/>
  <c r="S324" i="9"/>
  <c r="V324" i="9" s="1"/>
  <c r="S325" i="9"/>
  <c r="V325" i="9" s="1"/>
  <c r="A486" i="8"/>
  <c r="B243" i="8"/>
  <c r="A456" i="8"/>
  <c r="B360" i="8"/>
  <c r="B507" i="8"/>
  <c r="B894" i="8"/>
  <c r="A849" i="8"/>
  <c r="A125" i="8"/>
  <c r="S84" i="9"/>
  <c r="V84" i="9" s="1"/>
  <c r="S85" i="9"/>
  <c r="V85" i="9" s="1"/>
  <c r="B126" i="8"/>
  <c r="A528" i="8"/>
  <c r="B141" i="8"/>
  <c r="A141" i="8"/>
  <c r="B285" i="8"/>
  <c r="A284" i="8"/>
  <c r="S191" i="9"/>
  <c r="V191" i="9" s="1"/>
  <c r="S190" i="9"/>
  <c r="V190" i="9" s="1"/>
  <c r="B219" i="8"/>
  <c r="A210" i="8"/>
  <c r="A813" i="8"/>
  <c r="B261" i="8"/>
  <c r="B624" i="8"/>
  <c r="A590" i="8"/>
  <c r="S395" i="9"/>
  <c r="V395" i="9" s="1"/>
  <c r="S394" i="9"/>
  <c r="V394" i="9" s="1"/>
  <c r="A591" i="8"/>
  <c r="B768" i="8"/>
  <c r="A699" i="8"/>
  <c r="A627" i="8"/>
  <c r="A824" i="8"/>
  <c r="S550" i="9"/>
  <c r="V550" i="9" s="1"/>
  <c r="S551" i="9"/>
  <c r="V551" i="9" s="1"/>
  <c r="A825" i="8"/>
  <c r="A195" i="8"/>
  <c r="B538" i="8"/>
  <c r="R360" i="9"/>
  <c r="U360" i="9" s="1"/>
  <c r="R361" i="9"/>
  <c r="U361" i="9" s="1"/>
  <c r="B177" i="8"/>
  <c r="A177" i="8"/>
  <c r="B588" i="8"/>
  <c r="A20" i="8"/>
  <c r="S14" i="9"/>
  <c r="V14" i="9" s="1"/>
  <c r="S15" i="9"/>
  <c r="V15" i="9" s="1"/>
  <c r="B21" i="8"/>
  <c r="B225" i="8"/>
  <c r="A87" i="8"/>
  <c r="B744" i="8"/>
  <c r="A651" i="8"/>
  <c r="B81" i="8"/>
  <c r="A216" i="8"/>
  <c r="A116" i="8"/>
  <c r="S79" i="9"/>
  <c r="V79" i="9" s="1"/>
  <c r="S78" i="9"/>
  <c r="V78" i="9" s="1"/>
  <c r="B117" i="8"/>
  <c r="B121" i="8"/>
  <c r="R82" i="9"/>
  <c r="U82" i="9" s="1"/>
  <c r="R83" i="9"/>
  <c r="U83" i="9" s="1"/>
  <c r="A96" i="8"/>
  <c r="A381" i="8"/>
  <c r="B381" i="8"/>
  <c r="B343" i="8"/>
  <c r="R230" i="9"/>
  <c r="U230" i="9" s="1"/>
  <c r="R231" i="9"/>
  <c r="U231" i="9" s="1"/>
  <c r="B594" i="8"/>
  <c r="A156" i="8"/>
  <c r="B232" i="8"/>
  <c r="R157" i="9"/>
  <c r="U157" i="9" s="1"/>
  <c r="R156" i="9"/>
  <c r="U156" i="9" s="1"/>
  <c r="A144" i="8"/>
  <c r="B280" i="8"/>
  <c r="R188" i="9"/>
  <c r="U188" i="9" s="1"/>
  <c r="R189" i="9"/>
  <c r="U189" i="9" s="1"/>
  <c r="B130" i="8"/>
  <c r="R89" i="9"/>
  <c r="U89" i="9" s="1"/>
  <c r="R88" i="9"/>
  <c r="U88" i="9" s="1"/>
  <c r="B780" i="8"/>
  <c r="A462" i="8"/>
  <c r="A807" i="8"/>
  <c r="B672" i="8"/>
  <c r="A723" i="8"/>
  <c r="A675" i="8"/>
  <c r="A891" i="8"/>
  <c r="B249" i="8"/>
  <c r="B877" i="8"/>
  <c r="R587" i="9"/>
  <c r="U587" i="9" s="1"/>
  <c r="R586" i="9"/>
  <c r="U586" i="9" s="1"/>
  <c r="B279" i="8"/>
  <c r="B595" i="8"/>
  <c r="R399" i="9"/>
  <c r="U399" i="9" s="1"/>
  <c r="R398" i="9"/>
  <c r="U398" i="9" s="1"/>
  <c r="B691" i="8"/>
  <c r="R463" i="9"/>
  <c r="U463" i="9" s="1"/>
  <c r="R462" i="9"/>
  <c r="U462" i="9" s="1"/>
  <c r="A104" i="8"/>
  <c r="S70" i="9"/>
  <c r="V70" i="9" s="1"/>
  <c r="S71" i="9"/>
  <c r="V71" i="9" s="1"/>
  <c r="B105" i="8"/>
  <c r="A450" i="8"/>
  <c r="B490" i="8"/>
  <c r="R328" i="9"/>
  <c r="U328" i="9" s="1"/>
  <c r="R329" i="9"/>
  <c r="U329" i="9" s="1"/>
  <c r="B483" i="8"/>
  <c r="A474" i="8"/>
  <c r="A420" i="8"/>
  <c r="B684" i="8"/>
  <c r="B696" i="8"/>
  <c r="B525" i="8"/>
  <c r="B162" i="8"/>
  <c r="B300" i="8"/>
  <c r="A99" i="8"/>
  <c r="B648" i="8"/>
  <c r="B865" i="8"/>
  <c r="R578" i="9"/>
  <c r="U578" i="9" s="1"/>
  <c r="R579" i="9"/>
  <c r="U579" i="9" s="1"/>
  <c r="A51" i="8"/>
  <c r="A789" i="8"/>
  <c r="A504" i="8"/>
  <c r="B306" i="8"/>
  <c r="B342" i="8"/>
  <c r="B829" i="8"/>
  <c r="R555" i="9"/>
  <c r="U555" i="9" s="1"/>
  <c r="R554" i="9"/>
  <c r="U554" i="9" s="1"/>
  <c r="B660" i="8"/>
  <c r="A765" i="8"/>
  <c r="B459" i="8"/>
  <c r="B555" i="8"/>
  <c r="B207" i="8"/>
  <c r="B906" i="8"/>
  <c r="A371" i="8"/>
  <c r="S249" i="9"/>
  <c r="V249" i="9" s="1"/>
  <c r="S248" i="9"/>
  <c r="V248" i="9" s="1"/>
  <c r="A414" i="8"/>
  <c r="B840" i="8"/>
  <c r="B537" i="8"/>
  <c r="A168" i="8"/>
  <c r="A717" i="8"/>
  <c r="A227" i="8"/>
  <c r="S153" i="9"/>
  <c r="V153" i="9" s="1"/>
  <c r="S152" i="9"/>
  <c r="V152" i="9" s="1"/>
  <c r="A228" i="8"/>
  <c r="B213" i="8"/>
  <c r="B237" i="8"/>
  <c r="A315" i="8"/>
  <c r="A795" i="8"/>
  <c r="A56" i="8"/>
  <c r="S38" i="9"/>
  <c r="V38" i="9" s="1"/>
  <c r="S39" i="9"/>
  <c r="V39" i="9" s="1"/>
  <c r="A903" i="8"/>
  <c r="A615" i="8"/>
  <c r="B411" i="8"/>
  <c r="B354" i="8"/>
  <c r="B495" i="8"/>
  <c r="B781" i="8"/>
  <c r="R522" i="9"/>
  <c r="U522" i="9" s="1"/>
  <c r="R523" i="9"/>
  <c r="U523" i="9" s="1"/>
  <c r="B33" i="8"/>
  <c r="B288" i="8"/>
  <c r="B312" i="8"/>
  <c r="B330" i="8"/>
  <c r="B196" i="8"/>
  <c r="R133" i="9"/>
  <c r="U133" i="9" s="1"/>
  <c r="R132" i="9"/>
  <c r="U132" i="9" s="1"/>
  <c r="B750" i="8"/>
  <c r="B774" i="8"/>
  <c r="B549" i="8"/>
  <c r="A275" i="8"/>
  <c r="S184" i="9"/>
  <c r="V184" i="9" s="1"/>
  <c r="S185" i="9"/>
  <c r="V185" i="9" s="1"/>
  <c r="A276" i="8"/>
  <c r="A657" i="8"/>
  <c r="B600" i="8"/>
  <c r="A303" i="8"/>
  <c r="B870" i="8"/>
  <c r="A396" i="8"/>
  <c r="A638" i="8"/>
  <c r="S427" i="9"/>
  <c r="V427" i="9" s="1"/>
  <c r="S426" i="9"/>
  <c r="V426" i="9" s="1"/>
  <c r="A639" i="8"/>
  <c r="A734" i="8"/>
  <c r="S491" i="9"/>
  <c r="V491" i="9" s="1"/>
  <c r="S490" i="9"/>
  <c r="V490" i="9" s="1"/>
  <c r="A735" i="8"/>
  <c r="A843" i="8"/>
  <c r="A909" i="8"/>
  <c r="B384" i="8"/>
  <c r="A609" i="8"/>
  <c r="A498" i="8"/>
  <c r="B273" i="8"/>
  <c r="B129" i="8"/>
  <c r="A129" i="8"/>
  <c r="A753" i="8"/>
  <c r="A711" i="8"/>
  <c r="A516" i="8"/>
  <c r="B45" i="8"/>
  <c r="B511" i="8"/>
  <c r="R342" i="9"/>
  <c r="U342" i="9" s="1"/>
  <c r="R343" i="9"/>
  <c r="U343" i="9" s="1"/>
  <c r="A513" i="8"/>
  <c r="A501" i="8"/>
  <c r="B346" i="8"/>
  <c r="R232" i="9"/>
  <c r="U232" i="9" s="1"/>
  <c r="R233" i="9"/>
  <c r="U233" i="9" s="1"/>
  <c r="B309" i="8"/>
  <c r="Y532" i="9" a="1"/>
  <c r="Y48" i="9" a="1"/>
  <c r="S343" i="9"/>
  <c r="V343" i="9" s="1"/>
  <c r="B307" i="8"/>
  <c r="R207" i="9"/>
  <c r="U207" i="9" s="1"/>
  <c r="R206" i="9"/>
  <c r="U206" i="9" s="1"/>
  <c r="Y52" i="9" a="1"/>
  <c r="Y72" i="9" a="1"/>
  <c r="Y346" i="9" a="1"/>
  <c r="T226" i="5"/>
  <c r="T88" i="5"/>
  <c r="B253" i="8"/>
  <c r="A164" i="8"/>
  <c r="X58" i="5"/>
  <c r="C164" i="8"/>
  <c r="T71" i="5"/>
  <c r="B202" i="8"/>
  <c r="X177" i="5"/>
  <c r="C521" i="8"/>
  <c r="B910" i="8"/>
  <c r="X226" i="5"/>
  <c r="C668" i="8"/>
  <c r="A476" i="8"/>
  <c r="T137" i="5"/>
  <c r="B400" i="8"/>
  <c r="X167" i="5"/>
  <c r="C491" i="8"/>
  <c r="B547" i="8"/>
  <c r="T12" i="5"/>
  <c r="A36" i="8"/>
  <c r="A522" i="8"/>
  <c r="AB139" i="5"/>
  <c r="A408" i="8"/>
  <c r="A669" i="8"/>
  <c r="B402" i="8"/>
  <c r="A621" i="8"/>
  <c r="A558" i="8"/>
  <c r="B57" i="8"/>
  <c r="A204" i="8"/>
  <c r="AB8" i="5"/>
  <c r="A15" i="8"/>
  <c r="X8" i="5"/>
  <c r="C14" i="8"/>
  <c r="T177" i="5"/>
  <c r="B520" i="8"/>
  <c r="B619" i="8"/>
  <c r="A492" i="8"/>
  <c r="B412" i="8"/>
  <c r="B492" i="8"/>
  <c r="B717" i="8"/>
  <c r="B783" i="8"/>
  <c r="B303" i="8"/>
  <c r="AB141" i="5"/>
  <c r="T163" i="5"/>
  <c r="T284" i="5"/>
  <c r="X12" i="5"/>
  <c r="T8" i="5"/>
  <c r="X163" i="5"/>
  <c r="AB177" i="5"/>
  <c r="T210" i="5"/>
  <c r="AB15" i="5"/>
  <c r="AB224" i="5"/>
  <c r="X15" i="5"/>
  <c r="AJ6" i="9" a="1"/>
  <c r="Y6" i="9" a="1"/>
  <c r="AJ4" i="9" a="1"/>
  <c r="Y4" i="9" a="1"/>
  <c r="AI614" i="10" l="1" a="1"/>
  <c r="AI624" i="10" a="1"/>
  <c r="AF616" i="10" a="1"/>
  <c r="AH620" i="10" a="1"/>
  <c r="AH620" i="10" s="1"/>
  <c r="AH614" i="10" a="1"/>
  <c r="AH615" i="10" s="1"/>
  <c r="AH622" i="10" a="1"/>
  <c r="AI622" i="10" a="1"/>
  <c r="AI623" i="10" s="1"/>
  <c r="AF624" i="10" a="1"/>
  <c r="AF624" i="10" s="1"/>
  <c r="AG624" i="10" a="1"/>
  <c r="AG625" i="10" s="1"/>
  <c r="AE616" i="10" a="1"/>
  <c r="AE617" i="10" s="1"/>
  <c r="AE614" i="10" a="1"/>
  <c r="AE614" i="10" s="1"/>
  <c r="AJ616" i="10" a="1"/>
  <c r="AJ616" i="10" s="1"/>
  <c r="AE624" i="10" a="1"/>
  <c r="AE625" i="10" s="1"/>
  <c r="AA458" i="10" a="1"/>
  <c r="AA458" i="10" s="1"/>
  <c r="AG616" i="10" a="1"/>
  <c r="AG617" i="10" s="1"/>
  <c r="AF622" i="10" a="1"/>
  <c r="AF622" i="10" s="1"/>
  <c r="AI614" i="10"/>
  <c r="AI615" i="10"/>
  <c r="AH614" i="10"/>
  <c r="AI622" i="10"/>
  <c r="AG619" i="10"/>
  <c r="AG618" i="10"/>
  <c r="AF620" i="10" a="1"/>
  <c r="AG622" i="10" a="1"/>
  <c r="AJ614" i="10" a="1"/>
  <c r="AH616" i="10" a="1"/>
  <c r="AG614" i="10" a="1"/>
  <c r="AI620" i="10" a="1"/>
  <c r="AJ622" i="10" a="1"/>
  <c r="AI618" i="10"/>
  <c r="AI619" i="10"/>
  <c r="AE618" i="10"/>
  <c r="AE619" i="10"/>
  <c r="AF616" i="10"/>
  <c r="AF617" i="10"/>
  <c r="AG620" i="10" a="1"/>
  <c r="AI616" i="10" a="1"/>
  <c r="AE622" i="10" a="1"/>
  <c r="AJ624" i="10" a="1"/>
  <c r="AH618" i="10"/>
  <c r="AH619" i="10"/>
  <c r="AI625" i="10"/>
  <c r="AI624" i="10"/>
  <c r="AH622" i="10"/>
  <c r="AH623" i="10"/>
  <c r="AE616" i="10"/>
  <c r="AJ618" i="10"/>
  <c r="AJ619" i="10"/>
  <c r="T364" i="10" a="1"/>
  <c r="T364" i="10" s="1"/>
  <c r="S32" i="10" a="1"/>
  <c r="S33" i="10" s="1"/>
  <c r="AF614" i="10" a="1"/>
  <c r="AJ620" i="10" a="1"/>
  <c r="AE620" i="10" a="1"/>
  <c r="AH624" i="10" a="1"/>
  <c r="AF618" i="10"/>
  <c r="AF619" i="10"/>
  <c r="T454" i="10" a="1"/>
  <c r="T455" i="10" s="1"/>
  <c r="R72" i="10" a="1"/>
  <c r="R72" i="10" s="1"/>
  <c r="AC346" i="10" a="1"/>
  <c r="AC346" i="10" s="1"/>
  <c r="T48" i="10" a="1"/>
  <c r="T49" i="10" s="1"/>
  <c r="T52" i="10" a="1"/>
  <c r="T52" i="10" s="1"/>
  <c r="AA368" i="10" a="1"/>
  <c r="AA368" i="10" s="1"/>
  <c r="S558" i="10"/>
  <c r="S559" i="10"/>
  <c r="R296" i="10"/>
  <c r="R297" i="10"/>
  <c r="Z570" i="10"/>
  <c r="Z571" i="10"/>
  <c r="AB532" i="10"/>
  <c r="AB533" i="10"/>
  <c r="AC584" i="10"/>
  <c r="AC585" i="10"/>
  <c r="R61" i="10"/>
  <c r="R60" i="10"/>
  <c r="Z100" i="10"/>
  <c r="Z101" i="10"/>
  <c r="AA459" i="10"/>
  <c r="S492" i="10"/>
  <c r="S493" i="10"/>
  <c r="AA556" i="10"/>
  <c r="AA557" i="10"/>
  <c r="V27" i="10"/>
  <c r="V26" i="10"/>
  <c r="S524" i="10"/>
  <c r="S525" i="10"/>
  <c r="R302" i="10" a="1"/>
  <c r="V302" i="10" a="1"/>
  <c r="AA302" i="10" a="1"/>
  <c r="Q302" i="10" a="1"/>
  <c r="U302" i="10" a="1"/>
  <c r="Z302" i="10" a="1"/>
  <c r="S302" i="10" a="1"/>
  <c r="X302" i="10" a="1"/>
  <c r="AB302" i="10" a="1"/>
  <c r="Y302" i="10" a="1"/>
  <c r="T302" i="10" a="1"/>
  <c r="AC302" i="10" a="1"/>
  <c r="S540" i="10" a="1"/>
  <c r="Q540" i="10" a="1"/>
  <c r="V540" i="10" a="1"/>
  <c r="AA540" i="10" a="1"/>
  <c r="T540" i="10" a="1"/>
  <c r="AC540" i="10" a="1"/>
  <c r="R540" i="10" a="1"/>
  <c r="U540" i="10" a="1"/>
  <c r="Z540" i="10" a="1"/>
  <c r="X540" i="10" a="1"/>
  <c r="AB540" i="10" a="1"/>
  <c r="Y540" i="10" a="1"/>
  <c r="R564" i="10" a="1"/>
  <c r="V564" i="10" a="1"/>
  <c r="AA564" i="10" a="1"/>
  <c r="AC564" i="10" a="1"/>
  <c r="Q564" i="10" a="1"/>
  <c r="U564" i="10" a="1"/>
  <c r="Z564" i="10" a="1"/>
  <c r="T564" i="10" a="1"/>
  <c r="S564" i="10" a="1"/>
  <c r="X564" i="10" a="1"/>
  <c r="AB564" i="10" a="1"/>
  <c r="Y564" i="10" a="1"/>
  <c r="T552" i="10" a="1"/>
  <c r="Y552" i="10" a="1"/>
  <c r="AC552" i="10" a="1"/>
  <c r="S552" i="10" a="1"/>
  <c r="X552" i="10" a="1"/>
  <c r="AB552" i="10" a="1"/>
  <c r="AA552" i="10" a="1"/>
  <c r="Q552" i="10" a="1"/>
  <c r="U552" i="10" a="1"/>
  <c r="Z552" i="10" a="1"/>
  <c r="R552" i="10" a="1"/>
  <c r="V552" i="10" a="1"/>
  <c r="R588" i="10" a="1"/>
  <c r="V588" i="10" a="1"/>
  <c r="AA588" i="10" a="1"/>
  <c r="Q588" i="10" a="1"/>
  <c r="U588" i="10" a="1"/>
  <c r="Z588" i="10" a="1"/>
  <c r="S588" i="10" a="1"/>
  <c r="X588" i="10" a="1"/>
  <c r="AB588" i="10" a="1"/>
  <c r="T588" i="10" a="1"/>
  <c r="Y588" i="10" a="1"/>
  <c r="AC588" i="10" a="1"/>
  <c r="AA346" i="10" a="1"/>
  <c r="AB346" i="10" a="1"/>
  <c r="Y346" i="10" a="1"/>
  <c r="Z430" i="10" a="1"/>
  <c r="AB430" i="10" a="1"/>
  <c r="Y430" i="10" a="1"/>
  <c r="AB26" i="10" a="1"/>
  <c r="Y26" i="10" a="1"/>
  <c r="R26" i="10" a="1"/>
  <c r="AB458" i="10" a="1"/>
  <c r="Z458" i="10" a="1"/>
  <c r="V458" i="10" a="1"/>
  <c r="AA577" i="10"/>
  <c r="AA576" i="10"/>
  <c r="AB577" i="10"/>
  <c r="AB576" i="10"/>
  <c r="Y576" i="10"/>
  <c r="Y577" i="10"/>
  <c r="AB154" i="10" a="1"/>
  <c r="AC154" i="10" a="1"/>
  <c r="U154" i="10" a="1"/>
  <c r="X570" i="10" a="1"/>
  <c r="AC570" i="10" a="1"/>
  <c r="U570" i="10" a="1"/>
  <c r="AA299" i="10"/>
  <c r="AA298" i="10"/>
  <c r="AB299" i="10"/>
  <c r="AB298" i="10"/>
  <c r="Y298" i="10"/>
  <c r="Y299" i="10"/>
  <c r="Q52" i="10" a="1"/>
  <c r="AA52" i="10" a="1"/>
  <c r="V52" i="10" a="1"/>
  <c r="X100" i="10" a="1"/>
  <c r="AC100" i="10" a="1"/>
  <c r="U100" i="10" a="1"/>
  <c r="T492" i="10" a="1"/>
  <c r="U492" i="10" a="1"/>
  <c r="R492" i="10" a="1"/>
  <c r="T72" i="10" a="1"/>
  <c r="X72" i="10" a="1"/>
  <c r="Q72" i="10" a="1"/>
  <c r="Y420" i="10"/>
  <c r="Y421" i="10"/>
  <c r="U421" i="10"/>
  <c r="U420" i="10"/>
  <c r="R420" i="10"/>
  <c r="R421" i="10"/>
  <c r="T524" i="10" a="1"/>
  <c r="U524" i="10" a="1"/>
  <c r="R524" i="10" a="1"/>
  <c r="Z284" i="10"/>
  <c r="Z285" i="10"/>
  <c r="V285" i="10"/>
  <c r="V284" i="10"/>
  <c r="S284" i="10"/>
  <c r="S285" i="10"/>
  <c r="Z60" i="10" a="1"/>
  <c r="S60" i="10" a="1"/>
  <c r="T60" i="10" a="1"/>
  <c r="AC124" i="10"/>
  <c r="AC125" i="10"/>
  <c r="U125" i="10"/>
  <c r="U124" i="10"/>
  <c r="R124" i="10"/>
  <c r="R125" i="10"/>
  <c r="X556" i="10" a="1"/>
  <c r="U556" i="10" a="1"/>
  <c r="V556" i="10" a="1"/>
  <c r="AA584" i="10" a="1"/>
  <c r="AB584" i="10" a="1"/>
  <c r="Y584" i="10" a="1"/>
  <c r="AB340" i="10" a="1"/>
  <c r="AC340" i="10" a="1"/>
  <c r="U340" i="10" a="1"/>
  <c r="T368" i="10" a="1"/>
  <c r="Z368" i="10" a="1"/>
  <c r="V368" i="10" a="1"/>
  <c r="AB514" i="10"/>
  <c r="AB515" i="10"/>
  <c r="Z514" i="10"/>
  <c r="Z515" i="10"/>
  <c r="V514" i="10"/>
  <c r="V515" i="10"/>
  <c r="AC532" i="10" a="1"/>
  <c r="AA532" i="10" a="1"/>
  <c r="X532" i="10" a="1"/>
  <c r="AB548" i="10"/>
  <c r="AB549" i="10"/>
  <c r="U549" i="10"/>
  <c r="U548" i="10"/>
  <c r="V548" i="10"/>
  <c r="V549" i="10"/>
  <c r="Z558" i="10" a="1"/>
  <c r="U558" i="10" a="1"/>
  <c r="Q558" i="10" a="1"/>
  <c r="U48" i="10" a="1"/>
  <c r="Z48" i="10" a="1"/>
  <c r="R48" i="10" a="1"/>
  <c r="V42" i="10"/>
  <c r="V43" i="10"/>
  <c r="AA42" i="10"/>
  <c r="AA43" i="10"/>
  <c r="S43" i="10"/>
  <c r="S42" i="10"/>
  <c r="R364" i="10" a="1"/>
  <c r="U364" i="10" a="1"/>
  <c r="S364" i="10" a="1"/>
  <c r="Q454" i="10" a="1"/>
  <c r="V454" i="10" a="1"/>
  <c r="S454" i="10" a="1"/>
  <c r="Q494" i="10"/>
  <c r="Q495" i="10"/>
  <c r="V495" i="10"/>
  <c r="V494" i="10"/>
  <c r="S494" i="10"/>
  <c r="S495" i="10"/>
  <c r="R357" i="10"/>
  <c r="R356" i="10"/>
  <c r="U356" i="10"/>
  <c r="U357" i="10"/>
  <c r="S357" i="10"/>
  <c r="S356" i="10"/>
  <c r="S16" i="10"/>
  <c r="S17" i="10"/>
  <c r="Y17" i="10"/>
  <c r="Y16" i="10"/>
  <c r="Q16" i="10"/>
  <c r="Q17" i="10"/>
  <c r="AC296" i="10" a="1"/>
  <c r="Y296" i="10" a="1"/>
  <c r="Q296" i="10" a="1"/>
  <c r="Q32" i="10" a="1"/>
  <c r="Y32" i="10" a="1"/>
  <c r="R32" i="10" a="1"/>
  <c r="T202" i="10" a="1"/>
  <c r="Y202" i="10" a="1"/>
  <c r="AC202" i="10" a="1"/>
  <c r="S202" i="10" a="1"/>
  <c r="X202" i="10" a="1"/>
  <c r="AB202" i="10" a="1"/>
  <c r="R202" i="10" a="1"/>
  <c r="V202" i="10" a="1"/>
  <c r="AA202" i="10" a="1"/>
  <c r="Q202" i="10" a="1"/>
  <c r="Z202" i="10" a="1"/>
  <c r="U202" i="10" a="1"/>
  <c r="T372" i="10" a="1"/>
  <c r="Y372" i="10" a="1"/>
  <c r="AC372" i="10" a="1"/>
  <c r="S372" i="10" a="1"/>
  <c r="X372" i="10" a="1"/>
  <c r="AB372" i="10" a="1"/>
  <c r="Q372" i="10" a="1"/>
  <c r="U372" i="10" a="1"/>
  <c r="Z372" i="10" a="1"/>
  <c r="AA372" i="10" a="1"/>
  <c r="V372" i="10" a="1"/>
  <c r="R372" i="10" a="1"/>
  <c r="Q254" i="10" a="1"/>
  <c r="U254" i="10" a="1"/>
  <c r="Z254" i="10" a="1"/>
  <c r="T254" i="10" a="1"/>
  <c r="Y254" i="10" a="1"/>
  <c r="AC254" i="10" a="1"/>
  <c r="S254" i="10" a="1"/>
  <c r="X254" i="10" a="1"/>
  <c r="AB254" i="10" a="1"/>
  <c r="AA254" i="10" a="1"/>
  <c r="V254" i="10" a="1"/>
  <c r="R254" i="10" a="1"/>
  <c r="R214" i="10" a="1"/>
  <c r="V214" i="10" a="1"/>
  <c r="AA214" i="10" a="1"/>
  <c r="Q214" i="10" a="1"/>
  <c r="U214" i="10" a="1"/>
  <c r="Z214" i="10" a="1"/>
  <c r="T214" i="10" a="1"/>
  <c r="Y214" i="10" a="1"/>
  <c r="AC214" i="10" a="1"/>
  <c r="X214" i="10" a="1"/>
  <c r="S214" i="10" a="1"/>
  <c r="AB214" i="10" a="1"/>
  <c r="S232" i="10" a="1"/>
  <c r="X232" i="10" a="1"/>
  <c r="AB232" i="10" a="1"/>
  <c r="R232" i="10" a="1"/>
  <c r="V232" i="10" a="1"/>
  <c r="AA232" i="10" a="1"/>
  <c r="Q232" i="10" a="1"/>
  <c r="U232" i="10" a="1"/>
  <c r="Z232" i="10" a="1"/>
  <c r="T232" i="10" a="1"/>
  <c r="AC232" i="10" a="1"/>
  <c r="Y232" i="10" a="1"/>
  <c r="S460" i="10" a="1"/>
  <c r="X460" i="10" a="1"/>
  <c r="AB460" i="10" a="1"/>
  <c r="R460" i="10" a="1"/>
  <c r="V460" i="10" a="1"/>
  <c r="AA460" i="10" a="1"/>
  <c r="Q460" i="10" a="1"/>
  <c r="U460" i="10" a="1"/>
  <c r="Z460" i="10" a="1"/>
  <c r="AC460" i="10" a="1"/>
  <c r="T460" i="10" a="1"/>
  <c r="Y460" i="10" a="1"/>
  <c r="Z346" i="10" a="1"/>
  <c r="X346" i="10" a="1"/>
  <c r="T346" i="10" a="1"/>
  <c r="AA430" i="10" a="1"/>
  <c r="X430" i="10" a="1"/>
  <c r="T430" i="10" a="1"/>
  <c r="X26" i="10" a="1"/>
  <c r="U26" i="10" a="1"/>
  <c r="S26" i="10" a="1"/>
  <c r="AC458" i="10" a="1"/>
  <c r="U458" i="10" a="1"/>
  <c r="R458" i="10" a="1"/>
  <c r="Z576" i="10"/>
  <c r="Z577" i="10"/>
  <c r="X577" i="10"/>
  <c r="X576" i="10"/>
  <c r="T576" i="10"/>
  <c r="T577" i="10"/>
  <c r="AA154" i="10" a="1"/>
  <c r="Y154" i="10" a="1"/>
  <c r="Q154" i="10" a="1"/>
  <c r="AA570" i="10" a="1"/>
  <c r="Y570" i="10" a="1"/>
  <c r="Q570" i="10" a="1"/>
  <c r="Z298" i="10"/>
  <c r="Z299" i="10"/>
  <c r="X299" i="10"/>
  <c r="X298" i="10"/>
  <c r="T298" i="10"/>
  <c r="T299" i="10"/>
  <c r="AC52" i="10" a="1"/>
  <c r="S52" i="10" a="1"/>
  <c r="R52" i="10" a="1"/>
  <c r="AA100" i="10" a="1"/>
  <c r="Y100" i="10" a="1"/>
  <c r="Q100" i="10" a="1"/>
  <c r="Y492" i="10" a="1"/>
  <c r="Q492" i="10" a="1"/>
  <c r="AB492" i="10" a="1"/>
  <c r="Y72" i="10" a="1"/>
  <c r="S72" i="10" a="1"/>
  <c r="AA72" i="10" a="1"/>
  <c r="T420" i="10"/>
  <c r="T421" i="10"/>
  <c r="Q421" i="10"/>
  <c r="Q420" i="10"/>
  <c r="AB420" i="10"/>
  <c r="AB421" i="10"/>
  <c r="Y524" i="10" a="1"/>
  <c r="Q524" i="10" a="1"/>
  <c r="AB524" i="10" a="1"/>
  <c r="U284" i="10"/>
  <c r="U285" i="10"/>
  <c r="R285" i="10"/>
  <c r="R284" i="10"/>
  <c r="AC284" i="10"/>
  <c r="AC285" i="10"/>
  <c r="Q60" i="10" a="1"/>
  <c r="U60" i="10" a="1"/>
  <c r="AA60" i="10" a="1"/>
  <c r="T124" i="10"/>
  <c r="T125" i="10"/>
  <c r="Q125" i="10"/>
  <c r="Q124" i="10"/>
  <c r="AB124" i="10"/>
  <c r="AB125" i="10"/>
  <c r="S556" i="10" a="1"/>
  <c r="Q556" i="10" a="1"/>
  <c r="R556" i="10" a="1"/>
  <c r="Z584" i="10" a="1"/>
  <c r="X584" i="10" a="1"/>
  <c r="T584" i="10" a="1"/>
  <c r="AA340" i="10" a="1"/>
  <c r="Y340" i="10" a="1"/>
  <c r="Q340" i="10" a="1"/>
  <c r="AB368" i="10" a="1"/>
  <c r="U368" i="10" a="1"/>
  <c r="R368" i="10" a="1"/>
  <c r="AC515" i="10"/>
  <c r="AC514" i="10"/>
  <c r="U514" i="10"/>
  <c r="U515" i="10"/>
  <c r="R514" i="10"/>
  <c r="R515" i="10"/>
  <c r="Z532" i="10" a="1"/>
  <c r="V532" i="10" a="1"/>
  <c r="S532" i="10" a="1"/>
  <c r="X548" i="10"/>
  <c r="X549" i="10"/>
  <c r="Q549" i="10"/>
  <c r="Q548" i="10"/>
  <c r="R548" i="10"/>
  <c r="R549" i="10"/>
  <c r="AC558" i="10" a="1"/>
  <c r="AA558" i="10" a="1"/>
  <c r="AB558" i="10" a="1"/>
  <c r="AB48" i="10" a="1"/>
  <c r="Q48" i="10" a="1"/>
  <c r="AC48" i="10" a="1"/>
  <c r="AC42" i="10"/>
  <c r="AC43" i="10"/>
  <c r="R42" i="10"/>
  <c r="R43" i="10"/>
  <c r="Z43" i="10"/>
  <c r="Z42" i="10"/>
  <c r="V364" i="10" a="1"/>
  <c r="Q364" i="10" a="1"/>
  <c r="AC364" i="10" a="1"/>
  <c r="U454" i="10" a="1"/>
  <c r="R454" i="10" a="1"/>
  <c r="AC454" i="10" a="1"/>
  <c r="U494" i="10"/>
  <c r="U495" i="10"/>
  <c r="R495" i="10"/>
  <c r="R494" i="10"/>
  <c r="AC494" i="10"/>
  <c r="AC495" i="10"/>
  <c r="V357" i="10"/>
  <c r="V356" i="10"/>
  <c r="Q356" i="10"/>
  <c r="Q357" i="10"/>
  <c r="AC356" i="10"/>
  <c r="AC357" i="10"/>
  <c r="X16" i="10"/>
  <c r="X17" i="10"/>
  <c r="T17" i="10"/>
  <c r="T16" i="10"/>
  <c r="AA16" i="10"/>
  <c r="AA17" i="10"/>
  <c r="S296" i="10" a="1"/>
  <c r="T296" i="10" a="1"/>
  <c r="AA296" i="10" a="1"/>
  <c r="U32" i="10" a="1"/>
  <c r="T32" i="10" a="1"/>
  <c r="AB32" i="10" a="1"/>
  <c r="S468" i="10" a="1"/>
  <c r="X468" i="10" a="1"/>
  <c r="AB468" i="10" a="1"/>
  <c r="R468" i="10" a="1"/>
  <c r="V468" i="10" a="1"/>
  <c r="AA468" i="10" a="1"/>
  <c r="Q468" i="10" a="1"/>
  <c r="U468" i="10" a="1"/>
  <c r="Z468" i="10" a="1"/>
  <c r="AC468" i="10" a="1"/>
  <c r="Y468" i="10" a="1"/>
  <c r="T468" i="10" a="1"/>
  <c r="AK198" i="9" a="1"/>
  <c r="AK198" i="9" s="1"/>
  <c r="R198" i="10" a="1"/>
  <c r="V198" i="10" a="1"/>
  <c r="AA198" i="10" a="1"/>
  <c r="Q198" i="10" a="1"/>
  <c r="U198" i="10" a="1"/>
  <c r="Z198" i="10" a="1"/>
  <c r="T198" i="10" a="1"/>
  <c r="Y198" i="10" a="1"/>
  <c r="AC198" i="10" a="1"/>
  <c r="X198" i="10" a="1"/>
  <c r="S198" i="10" a="1"/>
  <c r="AB198" i="10" a="1"/>
  <c r="T56" i="10" a="1"/>
  <c r="Y56" i="10" a="1"/>
  <c r="AC56" i="10" a="1"/>
  <c r="R56" i="10" a="1"/>
  <c r="V56" i="10" a="1"/>
  <c r="AA56" i="10" a="1"/>
  <c r="Q56" i="10" a="1"/>
  <c r="Z56" i="10" a="1"/>
  <c r="X56" i="10" a="1"/>
  <c r="S56" i="10" a="1"/>
  <c r="AB56" i="10" a="1"/>
  <c r="U56" i="10" a="1"/>
  <c r="Q602" i="10" a="1"/>
  <c r="U602" i="10" a="1"/>
  <c r="Z602" i="10" a="1"/>
  <c r="T602" i="10" a="1"/>
  <c r="Y602" i="10" a="1"/>
  <c r="AC602" i="10" a="1"/>
  <c r="R602" i="10" a="1"/>
  <c r="V602" i="10" a="1"/>
  <c r="AA602" i="10" a="1"/>
  <c r="X602" i="10" a="1"/>
  <c r="S602" i="10" a="1"/>
  <c r="AB602" i="10" a="1"/>
  <c r="R8" i="10" a="1"/>
  <c r="V8" i="10" a="1"/>
  <c r="AA8" i="10" a="1"/>
  <c r="Q8" i="10" a="1"/>
  <c r="U8" i="10" a="1"/>
  <c r="Z8" i="10" a="1"/>
  <c r="T8" i="10" a="1"/>
  <c r="Y8" i="10" a="1"/>
  <c r="AC8" i="10" a="1"/>
  <c r="AB8" i="10" a="1"/>
  <c r="X8" i="10" a="1"/>
  <c r="S8" i="10" a="1"/>
  <c r="R342" i="10" a="1"/>
  <c r="V342" i="10" a="1"/>
  <c r="AA342" i="10" a="1"/>
  <c r="Q342" i="10" a="1"/>
  <c r="U342" i="10" a="1"/>
  <c r="Z342" i="10" a="1"/>
  <c r="S342" i="10" a="1"/>
  <c r="X342" i="10" a="1"/>
  <c r="AB342" i="10" a="1"/>
  <c r="Y342" i="10" a="1"/>
  <c r="T342" i="10" a="1"/>
  <c r="AC342" i="10" a="1"/>
  <c r="Q128" i="10" a="1"/>
  <c r="U128" i="10" a="1"/>
  <c r="Z128" i="10" a="1"/>
  <c r="T128" i="10" a="1"/>
  <c r="Y128" i="10" a="1"/>
  <c r="AC128" i="10" a="1"/>
  <c r="S128" i="10" a="1"/>
  <c r="X128" i="10" a="1"/>
  <c r="AB128" i="10" a="1"/>
  <c r="AA128" i="10" a="1"/>
  <c r="R128" i="10" a="1"/>
  <c r="V128" i="10" a="1"/>
  <c r="V346" i="10" a="1"/>
  <c r="U346" i="10" a="1"/>
  <c r="S346" i="10" a="1"/>
  <c r="Q430" i="10" a="1"/>
  <c r="V430" i="10" a="1"/>
  <c r="S430" i="10" a="1"/>
  <c r="AA26" i="10" a="1"/>
  <c r="T26" i="10" a="1"/>
  <c r="Q26" i="10" a="1"/>
  <c r="X458" i="10" a="1"/>
  <c r="Y458" i="10" a="1"/>
  <c r="Q458" i="10" a="1"/>
  <c r="R577" i="10"/>
  <c r="R576" i="10"/>
  <c r="U576" i="10"/>
  <c r="U577" i="10"/>
  <c r="S577" i="10"/>
  <c r="S576" i="10"/>
  <c r="S154" i="10" a="1"/>
  <c r="V154" i="10" a="1"/>
  <c r="T154" i="10" a="1"/>
  <c r="AB570" i="10" a="1"/>
  <c r="V570" i="10" a="1"/>
  <c r="T570" i="10" a="1"/>
  <c r="V299" i="10"/>
  <c r="V298" i="10"/>
  <c r="U298" i="10"/>
  <c r="U299" i="10"/>
  <c r="S299" i="10"/>
  <c r="S298" i="10"/>
  <c r="U52" i="10" a="1"/>
  <c r="Z52" i="10" a="1"/>
  <c r="Y52" i="10" a="1"/>
  <c r="AB100" i="10" a="1"/>
  <c r="V100" i="10" a="1"/>
  <c r="T100" i="10" a="1"/>
  <c r="AC492" i="10" a="1"/>
  <c r="AA492" i="10" a="1"/>
  <c r="X492" i="10" a="1"/>
  <c r="AC72" i="10" a="1"/>
  <c r="Z72" i="10" a="1"/>
  <c r="V72" i="10" a="1"/>
  <c r="AC420" i="10"/>
  <c r="AC421" i="10"/>
  <c r="AA420" i="10"/>
  <c r="AA421" i="10"/>
  <c r="X420" i="10"/>
  <c r="X421" i="10"/>
  <c r="AC524" i="10" a="1"/>
  <c r="AA524" i="10" a="1"/>
  <c r="X524" i="10" a="1"/>
  <c r="Q284" i="10"/>
  <c r="Q285" i="10"/>
  <c r="AB284" i="10"/>
  <c r="AB285" i="10"/>
  <c r="Y284" i="10"/>
  <c r="Y285" i="10"/>
  <c r="X60" i="10" a="1"/>
  <c r="AC60" i="10" a="1"/>
  <c r="V60" i="10" a="1"/>
  <c r="Y124" i="10"/>
  <c r="Y125" i="10"/>
  <c r="AA124" i="10"/>
  <c r="AA125" i="10"/>
  <c r="X124" i="10"/>
  <c r="X125" i="10"/>
  <c r="AC556" i="10" a="1"/>
  <c r="Y556" i="10" a="1"/>
  <c r="T556" i="10" a="1"/>
  <c r="R584" i="10" a="1"/>
  <c r="U584" i="10" a="1"/>
  <c r="S584" i="10" a="1"/>
  <c r="S340" i="10" a="1"/>
  <c r="V340" i="10" a="1"/>
  <c r="T340" i="10" a="1"/>
  <c r="Y368" i="10" a="1"/>
  <c r="X368" i="10" a="1"/>
  <c r="Q368" i="10" a="1"/>
  <c r="S514" i="10"/>
  <c r="S515" i="10"/>
  <c r="Y515" i="10"/>
  <c r="Y514" i="10"/>
  <c r="Q514" i="10"/>
  <c r="Q515" i="10"/>
  <c r="T532" i="10" a="1"/>
  <c r="U532" i="10" a="1"/>
  <c r="R532" i="10" a="1"/>
  <c r="AC549" i="10"/>
  <c r="AC548" i="10"/>
  <c r="S548" i="10"/>
  <c r="S549" i="10"/>
  <c r="T549" i="10"/>
  <c r="T548" i="10"/>
  <c r="Y558" i="10" a="1"/>
  <c r="V558" i="10" a="1"/>
  <c r="X558" i="10" a="1"/>
  <c r="S48" i="10" a="1"/>
  <c r="AA48" i="10" a="1"/>
  <c r="Y48" i="10" a="1"/>
  <c r="T42" i="10"/>
  <c r="T43" i="10"/>
  <c r="AB43" i="10"/>
  <c r="AB42" i="10"/>
  <c r="U43" i="10"/>
  <c r="U42" i="10"/>
  <c r="AA364" i="10" a="1"/>
  <c r="AB364" i="10" a="1"/>
  <c r="Y364" i="10" a="1"/>
  <c r="Z454" i="10" a="1"/>
  <c r="AB454" i="10" a="1"/>
  <c r="Y454" i="10" a="1"/>
  <c r="Z494" i="10"/>
  <c r="Z495" i="10"/>
  <c r="AB494" i="10"/>
  <c r="AB495" i="10"/>
  <c r="Y494" i="10"/>
  <c r="Y495" i="10"/>
  <c r="AA357" i="10"/>
  <c r="AA356" i="10"/>
  <c r="AB357" i="10"/>
  <c r="AB356" i="10"/>
  <c r="Y356" i="10"/>
  <c r="Y357" i="10"/>
  <c r="AB16" i="10"/>
  <c r="AB17" i="10"/>
  <c r="Z16" i="10"/>
  <c r="Z17" i="10"/>
  <c r="V16" i="10"/>
  <c r="V17" i="10"/>
  <c r="AB296" i="10" a="1"/>
  <c r="Z296" i="10" a="1"/>
  <c r="V296" i="10" a="1"/>
  <c r="Z32" i="10" a="1"/>
  <c r="AA32" i="10" a="1"/>
  <c r="X32" i="10" a="1"/>
  <c r="Q246" i="10" a="1"/>
  <c r="U246" i="10" a="1"/>
  <c r="Z246" i="10" a="1"/>
  <c r="T246" i="10" a="1"/>
  <c r="Y246" i="10" a="1"/>
  <c r="AC246" i="10" a="1"/>
  <c r="S246" i="10" a="1"/>
  <c r="X246" i="10" a="1"/>
  <c r="AB246" i="10" a="1"/>
  <c r="AA246" i="10" a="1"/>
  <c r="V246" i="10" a="1"/>
  <c r="R246" i="10" a="1"/>
  <c r="S354" i="10" a="1"/>
  <c r="X354" i="10" a="1"/>
  <c r="AB354" i="10" a="1"/>
  <c r="R354" i="10" a="1"/>
  <c r="V354" i="10" a="1"/>
  <c r="AA354" i="10" a="1"/>
  <c r="T354" i="10" a="1"/>
  <c r="Y354" i="10" a="1"/>
  <c r="AC354" i="10" a="1"/>
  <c r="Q354" i="10" a="1"/>
  <c r="Z354" i="10" a="1"/>
  <c r="U354" i="10" a="1"/>
  <c r="S328" i="10" a="1"/>
  <c r="X328" i="10" a="1"/>
  <c r="AB328" i="10" a="1"/>
  <c r="R328" i="10" a="1"/>
  <c r="V328" i="10" a="1"/>
  <c r="AA328" i="10" a="1"/>
  <c r="T328" i="10" a="1"/>
  <c r="Y328" i="10" a="1"/>
  <c r="AC328" i="10" a="1"/>
  <c r="U328" i="10" a="1"/>
  <c r="Q328" i="10" a="1"/>
  <c r="Z328" i="10" a="1"/>
  <c r="R572" i="10" a="1"/>
  <c r="V572" i="10" a="1"/>
  <c r="AA572" i="10" a="1"/>
  <c r="Q572" i="10" a="1"/>
  <c r="U572" i="10" a="1"/>
  <c r="Z572" i="10" a="1"/>
  <c r="S572" i="10" a="1"/>
  <c r="X572" i="10" a="1"/>
  <c r="AB572" i="10" a="1"/>
  <c r="T572" i="10" a="1"/>
  <c r="AC572" i="10" a="1"/>
  <c r="Y572" i="10" a="1"/>
  <c r="R346" i="10" a="1"/>
  <c r="Q346" i="10" a="1"/>
  <c r="U430" i="10" a="1"/>
  <c r="R430" i="10" a="1"/>
  <c r="AC430" i="10" a="1"/>
  <c r="Z26" i="10" a="1"/>
  <c r="AC26" i="10" a="1"/>
  <c r="S458" i="10" a="1"/>
  <c r="T458" i="10" a="1"/>
  <c r="V577" i="10"/>
  <c r="V576" i="10"/>
  <c r="Q576" i="10"/>
  <c r="Q577" i="10"/>
  <c r="AC576" i="10"/>
  <c r="AC577" i="10"/>
  <c r="X154" i="10" a="1"/>
  <c r="R154" i="10" a="1"/>
  <c r="Z154" i="10" a="1"/>
  <c r="S570" i="10" a="1"/>
  <c r="R570" i="10" a="1"/>
  <c r="R299" i="10"/>
  <c r="R298" i="10"/>
  <c r="Q298" i="10"/>
  <c r="Q299" i="10"/>
  <c r="AC298" i="10"/>
  <c r="AC299" i="10"/>
  <c r="AB52" i="10" a="1"/>
  <c r="X52" i="10" a="1"/>
  <c r="S100" i="10" a="1"/>
  <c r="R100" i="10" a="1"/>
  <c r="Z492" i="10" a="1"/>
  <c r="V492" i="10" a="1"/>
  <c r="AB72" i="10" a="1"/>
  <c r="U72" i="10" a="1"/>
  <c r="Z421" i="10"/>
  <c r="Z420" i="10"/>
  <c r="V420" i="10"/>
  <c r="V421" i="10"/>
  <c r="S420" i="10"/>
  <c r="S421" i="10"/>
  <c r="Z524" i="10" a="1"/>
  <c r="V524" i="10" a="1"/>
  <c r="AA285" i="10"/>
  <c r="AA284" i="10"/>
  <c r="X284" i="10"/>
  <c r="X285" i="10"/>
  <c r="T284" i="10"/>
  <c r="T285" i="10"/>
  <c r="AB60" i="10" a="1"/>
  <c r="Y60" i="10" a="1"/>
  <c r="Z125" i="10"/>
  <c r="Z124" i="10"/>
  <c r="V124" i="10"/>
  <c r="V125" i="10"/>
  <c r="S124" i="10"/>
  <c r="S125" i="10"/>
  <c r="AB556" i="10" a="1"/>
  <c r="Z556" i="10" a="1"/>
  <c r="V584" i="10" a="1"/>
  <c r="Q584" i="10" a="1"/>
  <c r="X340" i="10" a="1"/>
  <c r="R340" i="10" a="1"/>
  <c r="Z340" i="10" a="1"/>
  <c r="AC368" i="10" a="1"/>
  <c r="S368" i="10" a="1"/>
  <c r="X514" i="10"/>
  <c r="X515" i="10"/>
  <c r="T515" i="10"/>
  <c r="T514" i="10"/>
  <c r="AA514" i="10"/>
  <c r="AA515" i="10"/>
  <c r="Y532" i="10" a="1"/>
  <c r="Q532" i="10" a="1"/>
  <c r="Y549" i="10"/>
  <c r="Y548" i="10"/>
  <c r="Z548" i="10"/>
  <c r="Z549" i="10"/>
  <c r="AA549" i="10"/>
  <c r="AA548" i="10"/>
  <c r="T558" i="10" a="1"/>
  <c r="R558" i="10" a="1"/>
  <c r="X48" i="10" a="1"/>
  <c r="V48" i="10" a="1"/>
  <c r="Y42" i="10"/>
  <c r="Y43" i="10"/>
  <c r="X43" i="10"/>
  <c r="X42" i="10"/>
  <c r="Q43" i="10"/>
  <c r="Q42" i="10"/>
  <c r="Z364" i="10" a="1"/>
  <c r="X364" i="10" a="1"/>
  <c r="AA454" i="10" a="1"/>
  <c r="X454" i="10" a="1"/>
  <c r="AA495" i="10"/>
  <c r="AA494" i="10"/>
  <c r="X494" i="10"/>
  <c r="X495" i="10"/>
  <c r="T494" i="10"/>
  <c r="T495" i="10"/>
  <c r="Z356" i="10"/>
  <c r="Z357" i="10"/>
  <c r="X357" i="10"/>
  <c r="X356" i="10"/>
  <c r="T356" i="10"/>
  <c r="T357" i="10"/>
  <c r="AC17" i="10"/>
  <c r="AC16" i="10"/>
  <c r="U16" i="10"/>
  <c r="U17" i="10"/>
  <c r="R16" i="10"/>
  <c r="R17" i="10"/>
  <c r="X296" i="10" a="1"/>
  <c r="U296" i="10" a="1"/>
  <c r="AC32" i="10" a="1"/>
  <c r="V32" i="10" a="1"/>
  <c r="AJ299" i="9"/>
  <c r="AK364" i="9" a="1"/>
  <c r="AK364" i="9" s="1"/>
  <c r="AK32" i="9" a="1"/>
  <c r="AK33" i="9" s="1"/>
  <c r="AJ402" i="9" a="1"/>
  <c r="AJ402" i="9" s="1"/>
  <c r="AK298" i="9"/>
  <c r="AJ125" i="9"/>
  <c r="AJ368" i="9"/>
  <c r="AO614" i="9"/>
  <c r="AM614" i="10" s="1"/>
  <c r="AK576" i="9"/>
  <c r="AJ610" i="9" a="1"/>
  <c r="AJ610" i="9" s="1"/>
  <c r="AJ266" i="9" a="1"/>
  <c r="AJ266" i="9" s="1"/>
  <c r="AJ28" i="9" a="1"/>
  <c r="AJ28" i="9" s="1"/>
  <c r="AJ126" i="9" a="1"/>
  <c r="AJ127" i="9" s="1"/>
  <c r="AJ347" i="9"/>
  <c r="AJ232" i="9" a="1"/>
  <c r="AJ232" i="9" s="1"/>
  <c r="AK454" i="9" a="1"/>
  <c r="AK454" i="9" s="1"/>
  <c r="AJ596" i="9" a="1"/>
  <c r="AJ596" i="9" s="1"/>
  <c r="AJ246" i="9" a="1"/>
  <c r="AJ246" i="9" s="1"/>
  <c r="AJ302" i="9" a="1"/>
  <c r="AJ302" i="9" s="1"/>
  <c r="AK128" i="9" a="1"/>
  <c r="AK128" i="9" s="1"/>
  <c r="AK56" i="9" a="1"/>
  <c r="AK56" i="9" s="1"/>
  <c r="AJ459" i="9"/>
  <c r="AJ460" i="9" a="1"/>
  <c r="AJ461" i="9" s="1"/>
  <c r="AJ180" i="9" a="1"/>
  <c r="AJ181" i="9" s="1"/>
  <c r="AK458" i="9" a="1"/>
  <c r="AK459" i="9" s="1"/>
  <c r="AK552" i="9" a="1"/>
  <c r="AK553" i="9" s="1"/>
  <c r="AJ589" i="9"/>
  <c r="AJ146" i="9" a="1"/>
  <c r="AJ146" i="9" s="1"/>
  <c r="AJ478" i="9" a="1"/>
  <c r="AJ478" i="9" s="1"/>
  <c r="AJ455" i="9"/>
  <c r="AJ559" i="9"/>
  <c r="AK125" i="9"/>
  <c r="AJ342" i="9" a="1"/>
  <c r="AJ343" i="9" s="1"/>
  <c r="AJ578" i="9" a="1"/>
  <c r="AJ579" i="9" s="1"/>
  <c r="AK346" i="9" a="1"/>
  <c r="AK347" i="9" s="1"/>
  <c r="AK48" i="9" a="1"/>
  <c r="AK48" i="9" s="1"/>
  <c r="AJ100" i="9" a="1"/>
  <c r="AJ100" i="9" s="1"/>
  <c r="AK17" i="9"/>
  <c r="AJ48" i="9"/>
  <c r="AJ462" i="9" a="1"/>
  <c r="AJ462" i="9" s="1"/>
  <c r="AJ74" i="9" a="1"/>
  <c r="AJ75" i="9" s="1"/>
  <c r="AJ580" i="9" a="1"/>
  <c r="AJ580" i="9" s="1"/>
  <c r="AJ500" i="9" a="1"/>
  <c r="AJ500" i="9" s="1"/>
  <c r="AJ76" i="9" a="1"/>
  <c r="AJ77" i="9" s="1"/>
  <c r="AJ274" i="9" a="1"/>
  <c r="AJ274" i="9" s="1"/>
  <c r="AJ142" i="9" a="1"/>
  <c r="AJ143" i="9" s="1"/>
  <c r="AJ370" i="9" a="1"/>
  <c r="AJ370" i="9" s="1"/>
  <c r="AJ114" i="9" a="1"/>
  <c r="AJ114" i="9" s="1"/>
  <c r="AJ432" i="9" a="1"/>
  <c r="AJ432" i="9" s="1"/>
  <c r="AJ200" i="9" a="1"/>
  <c r="AJ200" i="9" s="1"/>
  <c r="AJ448" i="9" a="1"/>
  <c r="AJ448" i="9" s="1"/>
  <c r="AJ168" i="9" a="1"/>
  <c r="AJ168" i="9" s="1"/>
  <c r="AJ502" i="9" a="1"/>
  <c r="AJ502" i="9" s="1"/>
  <c r="AJ410" i="9" a="1"/>
  <c r="AJ410" i="9" s="1"/>
  <c r="AJ602" i="9" a="1"/>
  <c r="AJ603" i="9" s="1"/>
  <c r="AJ372" i="9" a="1"/>
  <c r="AJ372" i="9" s="1"/>
  <c r="AJ276" i="9" a="1"/>
  <c r="AJ276" i="9" s="1"/>
  <c r="AJ510" i="9" a="1"/>
  <c r="AJ510" i="9" s="1"/>
  <c r="AJ450" i="9" a="1"/>
  <c r="AJ451" i="9" s="1"/>
  <c r="AJ254" i="9" a="1"/>
  <c r="AJ254" i="9" s="1"/>
  <c r="AJ338" i="9" a="1"/>
  <c r="AJ338" i="9" s="1"/>
  <c r="AJ36" i="9" a="1"/>
  <c r="AJ37" i="9" s="1"/>
  <c r="AJ98" i="9" a="1"/>
  <c r="AJ98" i="9" s="1"/>
  <c r="AJ282" i="9" a="1"/>
  <c r="AJ282" i="9" s="1"/>
  <c r="AJ216" i="9" a="1"/>
  <c r="AJ216" i="9" s="1"/>
  <c r="AJ424" i="9" a="1"/>
  <c r="AJ425" i="9" s="1"/>
  <c r="AJ566" i="9" a="1"/>
  <c r="AJ566" i="9" s="1"/>
  <c r="AJ442" i="9" a="1"/>
  <c r="AJ442" i="9" s="1"/>
  <c r="AJ506" i="9" a="1"/>
  <c r="AJ506" i="9" s="1"/>
  <c r="AK602" i="9" a="1"/>
  <c r="AK602" i="9" s="1"/>
  <c r="AJ540" i="9" a="1"/>
  <c r="AJ540" i="9" s="1"/>
  <c r="AK72" i="9" a="1"/>
  <c r="AK73" i="9" s="1"/>
  <c r="AJ364" i="9"/>
  <c r="AJ68" i="9" a="1"/>
  <c r="AJ68" i="9" s="1"/>
  <c r="AK52" i="9" a="1"/>
  <c r="AK52" i="9" s="1"/>
  <c r="AJ374" i="9" a="1"/>
  <c r="AJ375" i="9" s="1"/>
  <c r="AJ56" i="9" a="1"/>
  <c r="AJ57" i="9" s="1"/>
  <c r="AJ182" i="9" a="1"/>
  <c r="AJ183" i="9" s="1"/>
  <c r="AJ44" i="9" a="1"/>
  <c r="AJ44" i="9" s="1"/>
  <c r="AJ316" i="9" a="1"/>
  <c r="AJ316" i="9" s="1"/>
  <c r="AJ144" i="9" a="1"/>
  <c r="AJ144" i="9" s="1"/>
  <c r="AJ314" i="9" a="1"/>
  <c r="AJ315" i="9" s="1"/>
  <c r="AJ472" i="9" a="1"/>
  <c r="AJ472" i="9" s="1"/>
  <c r="AK368" i="9" a="1"/>
  <c r="AK368" i="9" s="1"/>
  <c r="AK296" i="9" a="1"/>
  <c r="AK296" i="9" s="1"/>
  <c r="AK494" i="9"/>
  <c r="AJ357" i="9"/>
  <c r="AJ504" i="9" a="1"/>
  <c r="AJ505" i="9" s="1"/>
  <c r="AJ138" i="9" a="1"/>
  <c r="AJ138" i="9" s="1"/>
  <c r="AJ438" i="9" a="1"/>
  <c r="AJ438" i="9" s="1"/>
  <c r="AJ336" i="9" a="1"/>
  <c r="AJ336" i="9" s="1"/>
  <c r="AJ94" i="9" a="1"/>
  <c r="AJ94" i="9" s="1"/>
  <c r="AJ428" i="9" a="1"/>
  <c r="AJ428" i="9" s="1"/>
  <c r="AJ212" i="9" a="1"/>
  <c r="AJ212" i="9" s="1"/>
  <c r="AJ116" i="9" a="1"/>
  <c r="AJ117" i="9" s="1"/>
  <c r="AJ288" i="9" a="1"/>
  <c r="AJ289" i="9" s="1"/>
  <c r="AJ376" i="9" a="1"/>
  <c r="AJ376" i="9" s="1"/>
  <c r="AJ194" i="9" a="1"/>
  <c r="AJ195" i="9" s="1"/>
  <c r="AJ470" i="9" a="1"/>
  <c r="AJ470" i="9" s="1"/>
  <c r="AJ590" i="9" a="1"/>
  <c r="AJ591" i="9" s="1"/>
  <c r="AJ508" i="9" a="1"/>
  <c r="AJ508" i="9" s="1"/>
  <c r="AK232" i="9" a="1"/>
  <c r="AK233" i="9" s="1"/>
  <c r="AJ524" i="9" a="1"/>
  <c r="AJ524" i="9" s="1"/>
  <c r="AK431" i="9"/>
  <c r="AK430" i="9"/>
  <c r="AK365" i="9"/>
  <c r="AJ14" i="9" a="1"/>
  <c r="AJ332" i="9" a="1"/>
  <c r="AJ426" i="9" a="1"/>
  <c r="AJ136" i="9" a="1"/>
  <c r="AK214" i="9" a="1"/>
  <c r="AJ484" i="9" a="1"/>
  <c r="AJ552" i="9"/>
  <c r="AJ553" i="9"/>
  <c r="AJ576" i="9"/>
  <c r="AJ577" i="9"/>
  <c r="AJ328" i="9" a="1"/>
  <c r="AJ156" i="9" a="1"/>
  <c r="AJ82" i="9" a="1"/>
  <c r="AJ262" i="9" a="1"/>
  <c r="AJ120" i="9" a="1"/>
  <c r="AJ50" i="9" a="1"/>
  <c r="AJ10" i="9" a="1"/>
  <c r="AJ30" i="9" a="1"/>
  <c r="AJ264" i="9" a="1"/>
  <c r="AJ134" i="9" a="1"/>
  <c r="AJ400" i="9" a="1"/>
  <c r="AJ366" i="9" a="1"/>
  <c r="AJ80" i="9" a="1"/>
  <c r="AJ22" i="9" a="1"/>
  <c r="AJ330" i="9" a="1"/>
  <c r="AJ236" i="9" a="1"/>
  <c r="AJ158" i="9" a="1"/>
  <c r="AJ310" i="9" a="1"/>
  <c r="AJ358" i="9" a="1"/>
  <c r="AJ12" i="9" a="1"/>
  <c r="AJ456" i="9" a="1"/>
  <c r="AJ70" i="9" a="1"/>
  <c r="AJ520" i="9" a="1"/>
  <c r="AJ54" i="9" a="1"/>
  <c r="AJ496" i="9" a="1"/>
  <c r="AJ122" i="9" a="1"/>
  <c r="AJ218" i="9" a="1"/>
  <c r="AJ334" i="9" a="1"/>
  <c r="AJ256" i="9" a="1"/>
  <c r="AJ562" i="9" a="1"/>
  <c r="AJ210" i="9" a="1"/>
  <c r="AJ384" i="9" a="1"/>
  <c r="AJ104" i="9" a="1"/>
  <c r="AJ130" i="9" a="1"/>
  <c r="AJ550" i="9" a="1"/>
  <c r="AJ466" i="9" a="1"/>
  <c r="AJ542" i="9" a="1"/>
  <c r="AJ268" i="9" a="1"/>
  <c r="AJ84" i="9" a="1"/>
  <c r="AJ408" i="9" a="1"/>
  <c r="AJ244" i="9" a="1"/>
  <c r="AJ250" i="9" a="1"/>
  <c r="AJ290" i="9" a="1"/>
  <c r="AJ224" i="9" a="1"/>
  <c r="AJ412" i="9" a="1"/>
  <c r="AJ544" i="9" a="1"/>
  <c r="AJ498" i="9" a="1"/>
  <c r="AJ90" i="9" a="1"/>
  <c r="AJ488" i="9" a="1"/>
  <c r="AJ444" i="9" a="1"/>
  <c r="AJ270" i="9" a="1"/>
  <c r="AJ258" i="9" a="1"/>
  <c r="AJ304" i="9" a="1"/>
  <c r="AJ422" i="9" a="1"/>
  <c r="AJ234" i="9" a="1"/>
  <c r="AJ272" i="9" a="1"/>
  <c r="AJ176" i="9" a="1"/>
  <c r="AJ320" i="9" a="1"/>
  <c r="AJ110" i="9" a="1"/>
  <c r="AJ518" i="9" a="1"/>
  <c r="AJ564" i="9" a="1"/>
  <c r="AJ148" i="9" a="1"/>
  <c r="AJ468" i="9" a="1"/>
  <c r="AK302" i="9" a="1"/>
  <c r="AK246" i="9" a="1"/>
  <c r="AK8" i="9" a="1"/>
  <c r="AK342" i="9" a="1"/>
  <c r="AK572" i="9" a="1"/>
  <c r="AJ452" i="9" a="1"/>
  <c r="AJ238" i="9" a="1"/>
  <c r="AJ32" i="9" a="1"/>
  <c r="AK524" i="9" a="1"/>
  <c r="AK570" i="9" a="1"/>
  <c r="AJ53" i="9"/>
  <c r="AJ52" i="9"/>
  <c r="AJ284" i="9"/>
  <c r="AJ285" i="9"/>
  <c r="AK532" i="9" a="1"/>
  <c r="AJ73" i="9"/>
  <c r="AJ72" i="9"/>
  <c r="AJ556" i="9"/>
  <c r="AJ557" i="9"/>
  <c r="AK584" i="9" a="1"/>
  <c r="AJ27" i="9"/>
  <c r="AJ26" i="9"/>
  <c r="AJ17" i="9"/>
  <c r="AJ16" i="9"/>
  <c r="AK42" i="9"/>
  <c r="AK43" i="9"/>
  <c r="AJ560" i="9" a="1"/>
  <c r="AJ538" i="9" a="1"/>
  <c r="AJ118" i="9" a="1"/>
  <c r="AJ326" i="9" a="1"/>
  <c r="AJ46" i="9" a="1"/>
  <c r="AJ324" i="9" a="1"/>
  <c r="AJ486" i="9" a="1"/>
  <c r="AJ430" i="9"/>
  <c r="AJ431" i="9"/>
  <c r="AK285" i="9"/>
  <c r="AK284" i="9"/>
  <c r="AJ61" i="9"/>
  <c r="AJ60" i="9"/>
  <c r="AK341" i="9"/>
  <c r="AK340" i="9"/>
  <c r="AJ296" i="9"/>
  <c r="AJ297" i="9"/>
  <c r="AJ570" i="9"/>
  <c r="AJ571" i="9"/>
  <c r="AJ132" i="9" a="1"/>
  <c r="AJ522" i="9" a="1"/>
  <c r="AJ88" i="9" a="1"/>
  <c r="AJ188" i="9" a="1"/>
  <c r="AJ360" i="9" a="1"/>
  <c r="AJ568" i="9" a="1"/>
  <c r="AJ516" i="9" a="1"/>
  <c r="AJ208" i="9" a="1"/>
  <c r="AJ604" i="9" a="1"/>
  <c r="AJ306" i="9" a="1"/>
  <c r="AJ204" i="9" a="1"/>
  <c r="AJ108" i="9" a="1"/>
  <c r="AJ322" i="9" a="1"/>
  <c r="AJ166" i="9" a="1"/>
  <c r="AJ78" i="9" a="1"/>
  <c r="AJ150" i="9" a="1"/>
  <c r="AJ20" i="9" a="1"/>
  <c r="AJ416" i="9" a="1"/>
  <c r="AJ160" i="9" a="1"/>
  <c r="AJ474" i="9" a="1"/>
  <c r="AJ86" i="9" a="1"/>
  <c r="AJ406" i="9" a="1"/>
  <c r="AJ192" i="9" a="1"/>
  <c r="AJ530" i="9" a="1"/>
  <c r="AJ526" i="9" a="1"/>
  <c r="AJ594" i="9" a="1"/>
  <c r="AJ482" i="9" a="1"/>
  <c r="AJ58" i="9" a="1"/>
  <c r="AJ414" i="9" a="1"/>
  <c r="AJ352" i="9" a="1"/>
  <c r="AJ436" i="9" a="1"/>
  <c r="AJ528" i="9" a="1"/>
  <c r="AJ252" i="9" a="1"/>
  <c r="AJ196" i="9" a="1"/>
  <c r="AJ92" i="9" a="1"/>
  <c r="AJ608" i="9" a="1"/>
  <c r="AJ260" i="9" a="1"/>
  <c r="AJ362" i="9" a="1"/>
  <c r="AJ294" i="9" a="1"/>
  <c r="AJ404" i="9" a="1"/>
  <c r="AJ242" i="9" a="1"/>
  <c r="AJ164" i="9" a="1"/>
  <c r="AJ40" i="9" a="1"/>
  <c r="AJ546" i="9" a="1"/>
  <c r="AJ380" i="9" a="1"/>
  <c r="AJ312" i="9" a="1"/>
  <c r="AJ24" i="9" a="1"/>
  <c r="AJ106" i="9" a="1"/>
  <c r="AJ534" i="9" a="1"/>
  <c r="AJ480" i="9" a="1"/>
  <c r="AK540" i="9" a="1"/>
  <c r="AK564" i="9" a="1"/>
  <c r="AK354" i="9" a="1"/>
  <c r="AK328" i="9" a="1"/>
  <c r="AK588" i="9" a="1"/>
  <c r="AJ102" i="9" a="1"/>
  <c r="AJ420" i="9" a="1"/>
  <c r="AJ386" i="9" a="1"/>
  <c r="AJ172" i="9" a="1"/>
  <c r="AJ492" i="9"/>
  <c r="AJ493" i="9"/>
  <c r="AJ354" i="9"/>
  <c r="AJ355" i="9"/>
  <c r="AK26" i="9" a="1"/>
  <c r="AK100" i="9" a="1"/>
  <c r="AJ43" i="9"/>
  <c r="AJ42" i="9"/>
  <c r="AJ584" i="9"/>
  <c r="AJ585" i="9"/>
  <c r="AK421" i="9"/>
  <c r="AK420" i="9"/>
  <c r="AK515" i="9"/>
  <c r="AK514" i="9"/>
  <c r="AJ548" i="9"/>
  <c r="AJ549" i="9"/>
  <c r="AJ228" i="9" a="1"/>
  <c r="AJ512" i="9" a="1"/>
  <c r="AJ490" i="9" a="1"/>
  <c r="AJ34" i="9" a="1"/>
  <c r="AJ280" i="9" a="1"/>
  <c r="AJ222" i="9" a="1"/>
  <c r="AJ598" i="9" a="1"/>
  <c r="AK155" i="9"/>
  <c r="AK154" i="9"/>
  <c r="AJ206" i="9" a="1"/>
  <c r="AJ554" i="9" a="1"/>
  <c r="AJ398" i="9" a="1"/>
  <c r="AJ586" i="9" a="1"/>
  <c r="AJ230" i="9" a="1"/>
  <c r="AJ18" i="9" a="1"/>
  <c r="AJ476" i="9" a="1"/>
  <c r="AJ220" i="9" a="1"/>
  <c r="AJ38" i="9" a="1"/>
  <c r="AJ248" i="9" a="1"/>
  <c r="AJ278" i="9" a="1"/>
  <c r="AJ440" i="9" a="1"/>
  <c r="AJ350" i="9" a="1"/>
  <c r="AJ464" i="9" a="1"/>
  <c r="AJ186" i="9" a="1"/>
  <c r="AJ396" i="9" a="1"/>
  <c r="AJ392" i="9" a="1"/>
  <c r="AJ536" i="9" a="1"/>
  <c r="AJ174" i="9" a="1"/>
  <c r="AJ190" i="9" a="1"/>
  <c r="AJ344" i="9" a="1"/>
  <c r="AJ606" i="9" a="1"/>
  <c r="AJ202" i="9" a="1"/>
  <c r="AJ184" i="9" a="1"/>
  <c r="AJ152" i="9" a="1"/>
  <c r="AJ112" i="9" a="1"/>
  <c r="AJ66" i="9" a="1"/>
  <c r="AJ300" i="9" a="1"/>
  <c r="AJ308" i="9" a="1"/>
  <c r="AJ96" i="9" a="1"/>
  <c r="AJ64" i="9" a="1"/>
  <c r="AJ434" i="9" a="1"/>
  <c r="AJ418" i="9" a="1"/>
  <c r="AJ394" i="9" a="1"/>
  <c r="AJ140" i="9" a="1"/>
  <c r="AJ240" i="9" a="1"/>
  <c r="AJ162" i="9" a="1"/>
  <c r="AJ318" i="9" a="1"/>
  <c r="AJ178" i="9" a="1"/>
  <c r="AJ592" i="9" a="1"/>
  <c r="AJ382" i="9" a="1"/>
  <c r="AJ286" i="9" a="1"/>
  <c r="AJ170" i="9" a="1"/>
  <c r="AJ600" i="9" a="1"/>
  <c r="AJ226" i="9" a="1"/>
  <c r="AJ574" i="9" a="1"/>
  <c r="AJ446" i="9" a="1"/>
  <c r="AJ292" i="9" a="1"/>
  <c r="AJ348" i="9" a="1"/>
  <c r="AJ390" i="9" a="1"/>
  <c r="AJ582" i="9" a="1"/>
  <c r="AJ8" i="9" a="1"/>
  <c r="AJ62" i="9" a="1"/>
  <c r="AJ572" i="9" a="1"/>
  <c r="AK468" i="9" a="1"/>
  <c r="AK202" i="9" a="1"/>
  <c r="AK372" i="9" a="1"/>
  <c r="AK254" i="9" a="1"/>
  <c r="AK460" i="9" a="1"/>
  <c r="AJ214" i="9" a="1"/>
  <c r="AJ388" i="9" a="1"/>
  <c r="AJ378" i="9" a="1"/>
  <c r="AK556" i="9" a="1"/>
  <c r="AJ514" i="9"/>
  <c r="AJ515" i="9"/>
  <c r="AJ340" i="9"/>
  <c r="AJ341" i="9"/>
  <c r="AJ154" i="9"/>
  <c r="AJ155" i="9"/>
  <c r="AK492" i="9" a="1"/>
  <c r="AK549" i="9"/>
  <c r="AK548" i="9"/>
  <c r="AJ198" i="9"/>
  <c r="AJ199" i="9"/>
  <c r="AJ532" i="9"/>
  <c r="AJ533" i="9"/>
  <c r="AK558" i="9" a="1"/>
  <c r="AK357" i="9"/>
  <c r="AK356" i="9"/>
  <c r="AK60" i="9" a="1"/>
  <c r="AJ494" i="9"/>
  <c r="AJ495" i="9"/>
  <c r="AJ128" i="9"/>
  <c r="AJ129" i="9"/>
  <c r="Y484" i="9" a="1"/>
  <c r="Y484" i="9" s="1"/>
  <c r="Y378" i="9" a="1"/>
  <c r="Z379" i="9" s="1"/>
  <c r="Y100" i="9" a="1"/>
  <c r="Z100" i="9" s="1"/>
  <c r="Y374" i="9" a="1"/>
  <c r="Y375" i="9" s="1"/>
  <c r="Y420" i="9" a="1"/>
  <c r="Y420" i="9" s="1"/>
  <c r="Y540" i="9" a="1"/>
  <c r="Z541" i="9" s="1"/>
  <c r="AO624" i="9"/>
  <c r="AM624" i="10" s="1"/>
  <c r="Y214" i="9" a="1"/>
  <c r="Z215" i="9" s="1"/>
  <c r="Y524" i="9" a="1"/>
  <c r="Y525" i="9" s="1"/>
  <c r="Y388" i="9" a="1"/>
  <c r="Y388" i="9" s="1"/>
  <c r="Y32" i="9" a="1"/>
  <c r="Z32" i="9" s="1"/>
  <c r="Y534" i="9" a="1"/>
  <c r="Z534" i="9" s="1"/>
  <c r="Y56" i="9" a="1"/>
  <c r="Y57" i="9" s="1"/>
  <c r="Y468" i="9" a="1"/>
  <c r="Y469" i="9" s="1"/>
  <c r="Y180" i="9" a="1"/>
  <c r="Z180" i="9" s="1"/>
  <c r="Y62" i="9" a="1"/>
  <c r="Y62" i="9" s="1"/>
  <c r="Y508" i="9" a="1"/>
  <c r="Y509" i="9" s="1"/>
  <c r="Y582" i="9" a="1"/>
  <c r="Z582" i="9" s="1"/>
  <c r="Y480" i="9" a="1"/>
  <c r="Z481" i="9" s="1"/>
  <c r="Y452" i="9" a="1"/>
  <c r="Y453" i="9" s="1"/>
  <c r="Y106" i="9" a="1"/>
  <c r="Y106" i="9" s="1"/>
  <c r="Y590" i="9" a="1"/>
  <c r="Z590" i="9" s="1"/>
  <c r="Y572" i="9" a="1"/>
  <c r="Z573" i="9" s="1"/>
  <c r="AC622" i="9"/>
  <c r="Y402" i="9" a="1"/>
  <c r="Y403" i="9" s="1"/>
  <c r="Y246" i="9" a="1"/>
  <c r="Y246" i="9" s="1"/>
  <c r="Y460" i="9" a="1"/>
  <c r="Z460" i="9" s="1"/>
  <c r="Y386" i="9" a="1"/>
  <c r="Z386" i="9" s="1"/>
  <c r="A619" i="8"/>
  <c r="A520" i="8"/>
  <c r="C408" i="8"/>
  <c r="A202" i="8"/>
  <c r="B140" i="8"/>
  <c r="B125" i="8"/>
  <c r="C255" i="8"/>
  <c r="B266" i="8"/>
  <c r="A262" i="8"/>
  <c r="A727" i="8"/>
  <c r="A331" i="8"/>
  <c r="A661" i="8"/>
  <c r="B53" i="8"/>
  <c r="A163" i="8"/>
  <c r="B332" i="8"/>
  <c r="B569" i="8"/>
  <c r="B377" i="8"/>
  <c r="B467" i="8"/>
  <c r="A466" i="8"/>
  <c r="B476" i="8"/>
  <c r="B584" i="8"/>
  <c r="B815" i="8"/>
  <c r="A208" i="8"/>
  <c r="A292" i="8"/>
  <c r="B617" i="8"/>
  <c r="A745" i="8"/>
  <c r="A571" i="8"/>
  <c r="A55" i="8"/>
  <c r="B395" i="8"/>
  <c r="B731" i="8"/>
  <c r="A778" i="8"/>
  <c r="A298" i="8"/>
  <c r="B113" i="8"/>
  <c r="B431" i="8"/>
  <c r="B755" i="8"/>
  <c r="A772" i="8"/>
  <c r="A217" i="8"/>
  <c r="A358" i="8"/>
  <c r="B98" i="8"/>
  <c r="A271" i="8"/>
  <c r="A19" i="8"/>
  <c r="B305" i="8"/>
  <c r="A748" i="8"/>
  <c r="B353" i="8"/>
  <c r="A601" i="8"/>
  <c r="A247" i="8"/>
  <c r="B218" i="8"/>
  <c r="B206" i="8"/>
  <c r="B143" i="8"/>
  <c r="A31" i="8"/>
  <c r="B131" i="8"/>
  <c r="A223" i="8"/>
  <c r="A742" i="8"/>
  <c r="B335" i="8"/>
  <c r="A283" i="8"/>
  <c r="B860" i="8"/>
  <c r="B515" i="8"/>
  <c r="A733" i="8"/>
  <c r="B437" i="8"/>
  <c r="A610" i="8"/>
  <c r="B401" i="8"/>
  <c r="A289" i="8"/>
  <c r="A514" i="8"/>
  <c r="B908" i="8"/>
  <c r="A286" i="8"/>
  <c r="B902" i="8"/>
  <c r="B557" i="8"/>
  <c r="A412" i="8"/>
  <c r="B503" i="8"/>
  <c r="A49" i="8"/>
  <c r="A418" i="8"/>
  <c r="B449" i="8"/>
  <c r="B890" i="8"/>
  <c r="B806" i="8"/>
  <c r="A142" i="8"/>
  <c r="A379" i="8"/>
  <c r="B80" i="8"/>
  <c r="B626" i="8"/>
  <c r="B812" i="8"/>
  <c r="B848" i="8"/>
  <c r="B758" i="8"/>
  <c r="A244" i="8"/>
  <c r="A817" i="8"/>
  <c r="A352" i="8"/>
  <c r="A523" i="8"/>
  <c r="Y102" i="9" a="1"/>
  <c r="Z103" i="9" s="1"/>
  <c r="A622" i="8"/>
  <c r="B623" i="8"/>
  <c r="Y148" i="9" a="1"/>
  <c r="Z149" i="9" s="1"/>
  <c r="B713" i="8"/>
  <c r="B578" i="8"/>
  <c r="A913" i="8"/>
  <c r="B818" i="8"/>
  <c r="B656" i="8"/>
  <c r="B416" i="8"/>
  <c r="B221" i="8"/>
  <c r="B200" i="8"/>
  <c r="C783" i="8"/>
  <c r="C867" i="8"/>
  <c r="A721" i="8"/>
  <c r="C234" i="8"/>
  <c r="C756" i="8"/>
  <c r="A697" i="8"/>
  <c r="C399" i="8"/>
  <c r="C75" i="8"/>
  <c r="C666" i="8"/>
  <c r="C480" i="8"/>
  <c r="A373" i="8"/>
  <c r="B257" i="8"/>
  <c r="C678" i="8"/>
  <c r="B152" i="8"/>
  <c r="C270" i="8"/>
  <c r="A91" i="8"/>
  <c r="C717" i="8"/>
  <c r="B371" i="8"/>
  <c r="A760" i="8"/>
  <c r="C396" i="8"/>
  <c r="C549" i="8"/>
  <c r="B527" i="8"/>
  <c r="C840" i="8"/>
  <c r="C660" i="8"/>
  <c r="C51" i="8"/>
  <c r="C525" i="8"/>
  <c r="C474" i="8"/>
  <c r="C675" i="8"/>
  <c r="C156" i="8"/>
  <c r="C651" i="8"/>
  <c r="C588" i="8"/>
  <c r="C768" i="8"/>
  <c r="C210" i="8"/>
  <c r="C894" i="8"/>
  <c r="C243" i="8"/>
  <c r="C363" i="8"/>
  <c r="C654" i="8"/>
  <c r="C633" i="8"/>
  <c r="C861" i="8"/>
  <c r="C423" i="8"/>
  <c r="C912" i="8"/>
  <c r="C729" i="8"/>
  <c r="C429" i="8"/>
  <c r="C387" i="8"/>
  <c r="B575" i="8"/>
  <c r="B44" i="8"/>
  <c r="A901" i="8"/>
  <c r="B413" i="8"/>
  <c r="C903" i="8"/>
  <c r="C558" i="8"/>
  <c r="C18" i="8"/>
  <c r="E547" i="9"/>
  <c r="H547" i="9" s="1"/>
  <c r="E91" i="9"/>
  <c r="H91" i="9" s="1"/>
  <c r="AK6" i="9" a="1"/>
  <c r="X6" i="10" a="1"/>
  <c r="AC6" i="10" a="1"/>
  <c r="V6" i="10" a="1"/>
  <c r="AB6" i="10" a="1"/>
  <c r="Z6" i="10" a="1"/>
  <c r="S6" i="10" a="1"/>
  <c r="R6" i="10" a="1"/>
  <c r="AA6" i="10" a="1"/>
  <c r="Q6" i="10" a="1"/>
  <c r="U6" i="10" a="1"/>
  <c r="T6" i="10" a="1"/>
  <c r="Y6" i="10" a="1"/>
  <c r="J389" i="9"/>
  <c r="L389" i="9" s="1"/>
  <c r="D389" i="9"/>
  <c r="G389" i="9" s="1"/>
  <c r="E30" i="9"/>
  <c r="H30" i="9" s="1"/>
  <c r="D345" i="9"/>
  <c r="G345" i="9" s="1"/>
  <c r="E333" i="9"/>
  <c r="H333" i="9" s="1"/>
  <c r="D407" i="9"/>
  <c r="G407" i="9" s="1"/>
  <c r="D256" i="9"/>
  <c r="G256" i="9" s="1"/>
  <c r="D257" i="9"/>
  <c r="G257" i="9" s="1"/>
  <c r="E607" i="9"/>
  <c r="H607" i="9" s="1"/>
  <c r="D563" i="9"/>
  <c r="G563" i="9" s="1"/>
  <c r="D427" i="9"/>
  <c r="G427" i="9" s="1"/>
  <c r="E80" i="9"/>
  <c r="H80" i="9" s="1"/>
  <c r="D411" i="9"/>
  <c r="G411" i="9" s="1"/>
  <c r="E211" i="9"/>
  <c r="H211" i="9" s="1"/>
  <c r="E479" i="9"/>
  <c r="H479" i="9" s="1"/>
  <c r="E29" i="9"/>
  <c r="H29" i="9" s="1"/>
  <c r="E115" i="9"/>
  <c r="H115" i="9" s="1"/>
  <c r="E527" i="9"/>
  <c r="H527" i="9" s="1"/>
  <c r="D35" i="9"/>
  <c r="G35" i="9" s="1"/>
  <c r="D281" i="9"/>
  <c r="G281" i="9" s="1"/>
  <c r="E317" i="9"/>
  <c r="H317" i="9" s="1"/>
  <c r="D301" i="9"/>
  <c r="G301" i="9" s="1"/>
  <c r="E595" i="9"/>
  <c r="H595" i="9" s="1"/>
  <c r="E539" i="9"/>
  <c r="H539" i="9" s="1"/>
  <c r="E189" i="9"/>
  <c r="H189" i="9" s="1"/>
  <c r="E157" i="9"/>
  <c r="H157" i="9" s="1"/>
  <c r="D65" i="9"/>
  <c r="G65" i="9" s="1"/>
  <c r="D64" i="9"/>
  <c r="G64" i="9" s="1"/>
  <c r="E415" i="9"/>
  <c r="H415" i="9" s="1"/>
  <c r="D551" i="9"/>
  <c r="G551" i="9" s="1"/>
  <c r="E419" i="9"/>
  <c r="H419" i="9" s="1"/>
  <c r="D395" i="9"/>
  <c r="G395" i="9" s="1"/>
  <c r="E543" i="9"/>
  <c r="H543" i="9" s="1"/>
  <c r="D141" i="9"/>
  <c r="G141" i="9" s="1"/>
  <c r="D567" i="9"/>
  <c r="G567" i="9" s="1"/>
  <c r="E507" i="9"/>
  <c r="H507" i="9" s="1"/>
  <c r="E223" i="9"/>
  <c r="H223" i="9" s="1"/>
  <c r="D443" i="9"/>
  <c r="G443" i="9" s="1"/>
  <c r="D235" i="9"/>
  <c r="G235" i="9" s="1"/>
  <c r="D547" i="9"/>
  <c r="G547" i="9" s="1"/>
  <c r="D447" i="9"/>
  <c r="G447" i="9" s="1"/>
  <c r="E381" i="9"/>
  <c r="H381" i="9" s="1"/>
  <c r="E177" i="9"/>
  <c r="H177" i="9" s="1"/>
  <c r="D25" i="9"/>
  <c r="G25" i="9" s="1"/>
  <c r="D24" i="9"/>
  <c r="G24" i="9" s="1"/>
  <c r="AO615" i="9"/>
  <c r="AM615" i="10" s="1"/>
  <c r="D149" i="9"/>
  <c r="G149" i="9" s="1"/>
  <c r="X148" i="10" s="1" a="1"/>
  <c r="E389" i="9"/>
  <c r="H389" i="9" s="1"/>
  <c r="E160" i="9"/>
  <c r="H160" i="9" s="1"/>
  <c r="E426" i="9"/>
  <c r="H426" i="9" s="1"/>
  <c r="D522" i="9"/>
  <c r="G522" i="9" s="1"/>
  <c r="E153" i="9"/>
  <c r="H153" i="9" s="1"/>
  <c r="E249" i="9"/>
  <c r="H249" i="9" s="1"/>
  <c r="D462" i="9"/>
  <c r="G462" i="9" s="1"/>
  <c r="D188" i="9"/>
  <c r="G188" i="9" s="1"/>
  <c r="D156" i="9"/>
  <c r="G156" i="9" s="1"/>
  <c r="D82" i="9"/>
  <c r="G82" i="9" s="1"/>
  <c r="D360" i="9"/>
  <c r="G360" i="9" s="1"/>
  <c r="E551" i="9"/>
  <c r="H551" i="9" s="1"/>
  <c r="E395" i="9"/>
  <c r="H395" i="9" s="1"/>
  <c r="E190" i="9"/>
  <c r="H190" i="9" s="1"/>
  <c r="E325" i="9"/>
  <c r="H325" i="9" s="1"/>
  <c r="E194" i="9"/>
  <c r="H194" i="9" s="1"/>
  <c r="E227" i="9"/>
  <c r="H227" i="9" s="1"/>
  <c r="D611" i="9"/>
  <c r="G611" i="9" s="1"/>
  <c r="D266" i="9"/>
  <c r="G266" i="9" s="1"/>
  <c r="D121" i="9"/>
  <c r="G121" i="9" s="1"/>
  <c r="D74" i="9"/>
  <c r="G74" i="9" s="1"/>
  <c r="E116" i="9"/>
  <c r="H116" i="9" s="1"/>
  <c r="E519" i="9"/>
  <c r="H519" i="9" s="1"/>
  <c r="D197" i="9"/>
  <c r="G197" i="9" s="1"/>
  <c r="E592" i="9"/>
  <c r="H592" i="9" s="1"/>
  <c r="E120" i="9"/>
  <c r="H120" i="9" s="1"/>
  <c r="E544" i="9"/>
  <c r="H544" i="9" s="1"/>
  <c r="E50" i="9"/>
  <c r="H50" i="9" s="1"/>
  <c r="E11" i="9"/>
  <c r="H11" i="9" s="1"/>
  <c r="E444" i="9"/>
  <c r="H444" i="9" s="1"/>
  <c r="E270" i="9"/>
  <c r="H270" i="9" s="1"/>
  <c r="A385" i="8"/>
  <c r="A898" i="8"/>
  <c r="J583" i="9"/>
  <c r="L583" i="9" s="1"/>
  <c r="D583" i="9"/>
  <c r="G583" i="9" s="1"/>
  <c r="E238" i="9"/>
  <c r="H238" i="9" s="1"/>
  <c r="E239" i="9"/>
  <c r="H239" i="9" s="1"/>
  <c r="E103" i="9"/>
  <c r="H103" i="9" s="1"/>
  <c r="E102" i="9"/>
  <c r="H102" i="9" s="1"/>
  <c r="D480" i="9"/>
  <c r="G480" i="9" s="1"/>
  <c r="D481" i="9"/>
  <c r="G481" i="9" s="1"/>
  <c r="E86" i="9"/>
  <c r="H86" i="9" s="1"/>
  <c r="E182" i="9"/>
  <c r="H182" i="9" s="1"/>
  <c r="D569" i="9"/>
  <c r="G569" i="9" s="1"/>
  <c r="D265" i="9"/>
  <c r="G265" i="9" s="1"/>
  <c r="D477" i="9"/>
  <c r="G477" i="9" s="1"/>
  <c r="E516" i="9"/>
  <c r="H516" i="9" s="1"/>
  <c r="E500" i="9"/>
  <c r="H500" i="9" s="1"/>
  <c r="D23" i="9"/>
  <c r="G23" i="9" s="1"/>
  <c r="Q22" i="10" s="1" a="1"/>
  <c r="D331" i="9"/>
  <c r="G331" i="9" s="1"/>
  <c r="AC330" i="10" s="1" a="1"/>
  <c r="D159" i="9"/>
  <c r="G159" i="9" s="1"/>
  <c r="X158" i="10" s="1" a="1"/>
  <c r="E310" i="9"/>
  <c r="H310" i="9" s="1"/>
  <c r="E112" i="9"/>
  <c r="H112" i="9" s="1"/>
  <c r="E358" i="9"/>
  <c r="H358" i="9" s="1"/>
  <c r="D249" i="9"/>
  <c r="G249" i="9" s="1"/>
  <c r="E604" i="9"/>
  <c r="H604" i="9" s="1"/>
  <c r="E370" i="9"/>
  <c r="H370" i="9" s="1"/>
  <c r="E306" i="9"/>
  <c r="H306" i="9" s="1"/>
  <c r="D115" i="9"/>
  <c r="G115" i="9" s="1"/>
  <c r="E440" i="9"/>
  <c r="H440" i="9" s="1"/>
  <c r="D205" i="9"/>
  <c r="G205" i="9" s="1"/>
  <c r="D45" i="9"/>
  <c r="G45" i="9" s="1"/>
  <c r="D351" i="9"/>
  <c r="G351" i="9" s="1"/>
  <c r="E456" i="9"/>
  <c r="H456" i="9" s="1"/>
  <c r="E322" i="9"/>
  <c r="H322" i="9" s="1"/>
  <c r="D71" i="9"/>
  <c r="G71" i="9" s="1"/>
  <c r="D167" i="9"/>
  <c r="G167" i="9" s="1"/>
  <c r="D449" i="9"/>
  <c r="G449" i="9" s="1"/>
  <c r="E520" i="9"/>
  <c r="H520" i="9" s="1"/>
  <c r="E88" i="9"/>
  <c r="H88" i="9" s="1"/>
  <c r="E104" i="9"/>
  <c r="H104" i="9" s="1"/>
  <c r="D69" i="9"/>
  <c r="G69" i="9" s="1"/>
  <c r="D68" i="9"/>
  <c r="G68" i="9" s="1"/>
  <c r="E150" i="9"/>
  <c r="H150" i="9" s="1"/>
  <c r="E392" i="9"/>
  <c r="H392" i="9" s="1"/>
  <c r="E119" i="9"/>
  <c r="H119" i="9" s="1"/>
  <c r="D513" i="9"/>
  <c r="G513" i="9" s="1"/>
  <c r="D21" i="9"/>
  <c r="G21" i="9" s="1"/>
  <c r="D85" i="9"/>
  <c r="G85" i="9" s="1"/>
  <c r="E596" i="9"/>
  <c r="H596" i="9" s="1"/>
  <c r="E597" i="9"/>
  <c r="H597" i="9" s="1"/>
  <c r="E338" i="9"/>
  <c r="H338" i="9" s="1"/>
  <c r="E339" i="9"/>
  <c r="H339" i="9" s="1"/>
  <c r="E240" i="9"/>
  <c r="H240" i="9" s="1"/>
  <c r="E241" i="9"/>
  <c r="H241" i="9" s="1"/>
  <c r="E314" i="9"/>
  <c r="H314" i="9" s="1"/>
  <c r="E408" i="9"/>
  <c r="H408" i="9" s="1"/>
  <c r="E473" i="9"/>
  <c r="H473" i="9" s="1"/>
  <c r="E472" i="9"/>
  <c r="H472" i="9" s="1"/>
  <c r="D437" i="9"/>
  <c r="G437" i="9" s="1"/>
  <c r="E262" i="9"/>
  <c r="H262" i="9" s="1"/>
  <c r="E40" i="9"/>
  <c r="H40" i="9" s="1"/>
  <c r="D429" i="9"/>
  <c r="G429" i="9" s="1"/>
  <c r="D529" i="9"/>
  <c r="G529" i="9" s="1"/>
  <c r="E244" i="9"/>
  <c r="H244" i="9" s="1"/>
  <c r="E290" i="9"/>
  <c r="H290" i="9" s="1"/>
  <c r="D93" i="9"/>
  <c r="G93" i="9" s="1"/>
  <c r="D217" i="9"/>
  <c r="G217" i="9" s="1"/>
  <c r="D261" i="9"/>
  <c r="G261" i="9" s="1"/>
  <c r="D260" i="9"/>
  <c r="G260" i="9" s="1"/>
  <c r="D213" i="9"/>
  <c r="G213" i="9" s="1"/>
  <c r="D212" i="9"/>
  <c r="G212" i="9" s="1"/>
  <c r="D295" i="9"/>
  <c r="G295" i="9" s="1"/>
  <c r="D444" i="9"/>
  <c r="G444" i="9" s="1"/>
  <c r="D445" i="9"/>
  <c r="G445" i="9" s="1"/>
  <c r="D271" i="9"/>
  <c r="G271" i="9" s="1"/>
  <c r="E18" i="9"/>
  <c r="H18" i="9" s="1"/>
  <c r="E404" i="9"/>
  <c r="H404" i="9" s="1"/>
  <c r="B26" i="8"/>
  <c r="A28" i="8"/>
  <c r="A469" i="8"/>
  <c r="B791" i="8"/>
  <c r="B665" i="8"/>
  <c r="B386" i="8"/>
  <c r="B662" i="8"/>
  <c r="B422" i="8"/>
  <c r="B704" i="8"/>
  <c r="B635" i="8"/>
  <c r="B59" i="8"/>
  <c r="B137" i="8"/>
  <c r="B605" i="8"/>
  <c r="A568" i="8"/>
  <c r="A139" i="8"/>
  <c r="B632" i="8"/>
  <c r="B887" i="8"/>
  <c r="A67" i="8"/>
  <c r="A634" i="8"/>
  <c r="A172" i="8"/>
  <c r="B167" i="8"/>
  <c r="B236" i="8"/>
  <c r="B365" i="8"/>
  <c r="A586" i="8"/>
  <c r="A43" i="8"/>
  <c r="A211" i="8"/>
  <c r="A457" i="8"/>
  <c r="A553" i="8"/>
  <c r="B683" i="8"/>
  <c r="A838" i="8"/>
  <c r="B779" i="8"/>
  <c r="B110" i="8"/>
  <c r="B101" i="8"/>
  <c r="A904" i="8"/>
  <c r="B197" i="8"/>
  <c r="B272" i="8"/>
  <c r="B299" i="8"/>
  <c r="A493" i="8"/>
  <c r="B284" i="8"/>
  <c r="B839" i="8"/>
  <c r="A766" i="8"/>
  <c r="A730" i="8"/>
  <c r="A304" i="8"/>
  <c r="A310" i="8"/>
  <c r="A391" i="8"/>
  <c r="A277" i="8"/>
  <c r="B653" i="8"/>
  <c r="B290" i="8"/>
  <c r="A709" i="8"/>
  <c r="A637" i="8"/>
  <c r="A910" i="8"/>
  <c r="A376" i="8"/>
  <c r="A73" i="8"/>
  <c r="B392" i="8"/>
  <c r="A859" i="8"/>
  <c r="B710" i="8"/>
  <c r="B302" i="8"/>
  <c r="B32" i="8"/>
  <c r="A313" i="8"/>
  <c r="B716" i="8"/>
  <c r="A763" i="8"/>
  <c r="A502" i="8"/>
  <c r="B866" i="8"/>
  <c r="A472" i="8"/>
  <c r="B692" i="8"/>
  <c r="A889" i="8"/>
  <c r="A805" i="8"/>
  <c r="B233" i="8"/>
  <c r="B380" i="8"/>
  <c r="A649" i="8"/>
  <c r="B698" i="8"/>
  <c r="B209" i="8"/>
  <c r="B455" i="8"/>
  <c r="A361" i="8"/>
  <c r="B563" i="8"/>
  <c r="B20" i="8"/>
  <c r="A82" i="8"/>
  <c r="A535" i="8"/>
  <c r="B548" i="8"/>
  <c r="B260" i="8"/>
  <c r="B566" i="8"/>
  <c r="C846" i="8"/>
  <c r="C222" i="8"/>
  <c r="B338" i="8"/>
  <c r="A127" i="8"/>
  <c r="A151" i="8"/>
  <c r="C492" i="8"/>
  <c r="C369" i="8"/>
  <c r="B872" i="8"/>
  <c r="C201" i="8"/>
  <c r="C465" i="8"/>
  <c r="C693" i="8"/>
  <c r="C132" i="8"/>
  <c r="C345" i="8"/>
  <c r="C804" i="8"/>
  <c r="C759" i="8"/>
  <c r="C888" i="8"/>
  <c r="C111" i="8"/>
  <c r="C27" i="8"/>
  <c r="B746" i="8"/>
  <c r="C897" i="8"/>
  <c r="A718" i="8"/>
  <c r="B356" i="8"/>
  <c r="A238" i="8"/>
  <c r="A856" i="8"/>
  <c r="C12" i="8"/>
  <c r="A688" i="8"/>
  <c r="C600" i="8"/>
  <c r="B794" i="8"/>
  <c r="C159" i="8"/>
  <c r="C906" i="8"/>
  <c r="C306" i="8"/>
  <c r="C99" i="8"/>
  <c r="C696" i="8"/>
  <c r="C483" i="8"/>
  <c r="C807" i="8"/>
  <c r="C594" i="8"/>
  <c r="C87" i="8"/>
  <c r="C621" i="8"/>
  <c r="C624" i="8"/>
  <c r="C219" i="8"/>
  <c r="C507" i="8"/>
  <c r="C486" i="8"/>
  <c r="C432" i="8"/>
  <c r="C489" i="8"/>
  <c r="C291" i="8"/>
  <c r="C294" i="8"/>
  <c r="C138" i="8"/>
  <c r="C438" i="8"/>
  <c r="C543" i="8"/>
  <c r="C405" i="8"/>
  <c r="C777" i="8"/>
  <c r="C207" i="8"/>
  <c r="B497" i="8"/>
  <c r="A793" i="8"/>
  <c r="C96" i="8"/>
  <c r="C198" i="8"/>
  <c r="C114" i="8"/>
  <c r="C102" i="8"/>
  <c r="C54" i="8"/>
  <c r="D181" i="9"/>
  <c r="G181" i="9" s="1"/>
  <c r="D180" i="9"/>
  <c r="G180" i="9" s="1"/>
  <c r="J106" i="9"/>
  <c r="L106" i="9" s="1"/>
  <c r="E106" i="9"/>
  <c r="H106" i="9" s="1"/>
  <c r="E386" i="9"/>
  <c r="H386" i="9" s="1"/>
  <c r="E387" i="9"/>
  <c r="H387" i="9" s="1"/>
  <c r="D218" i="9"/>
  <c r="G218" i="9" s="1"/>
  <c r="D219" i="9"/>
  <c r="G219" i="9" s="1"/>
  <c r="E99" i="9"/>
  <c r="H99" i="9" s="1"/>
  <c r="E98" i="9"/>
  <c r="H98" i="9" s="1"/>
  <c r="E273" i="9"/>
  <c r="H273" i="9" s="1"/>
  <c r="D381" i="9"/>
  <c r="G381" i="9" s="1"/>
  <c r="D349" i="9"/>
  <c r="G349" i="9" s="1"/>
  <c r="D471" i="9"/>
  <c r="G471" i="9" s="1"/>
  <c r="E321" i="9"/>
  <c r="H321" i="9" s="1"/>
  <c r="E475" i="9"/>
  <c r="H475" i="9" s="1"/>
  <c r="E503" i="9"/>
  <c r="H503" i="9" s="1"/>
  <c r="A382" i="8"/>
  <c r="D439" i="9"/>
  <c r="G439" i="9" s="1"/>
  <c r="D531" i="9"/>
  <c r="G531" i="9" s="1"/>
  <c r="E28" i="9"/>
  <c r="H28" i="9" s="1"/>
  <c r="D385" i="9"/>
  <c r="G385" i="9" s="1"/>
  <c r="E277" i="9"/>
  <c r="H277" i="9" s="1"/>
  <c r="D511" i="9"/>
  <c r="G511" i="9" s="1"/>
  <c r="E13" i="9"/>
  <c r="H13" i="9" s="1"/>
  <c r="D337" i="9"/>
  <c r="G337" i="9" s="1"/>
  <c r="D67" i="9"/>
  <c r="G67" i="9" s="1"/>
  <c r="E108" i="9"/>
  <c r="H108" i="9" s="1"/>
  <c r="D451" i="9"/>
  <c r="G451" i="9" s="1"/>
  <c r="D483" i="9"/>
  <c r="G483" i="9" s="1"/>
  <c r="D309" i="9"/>
  <c r="G309" i="9" s="1"/>
  <c r="E231" i="9"/>
  <c r="H231" i="9" s="1"/>
  <c r="A94" i="8"/>
  <c r="D145" i="9"/>
  <c r="G145" i="9" s="1"/>
  <c r="D435" i="9"/>
  <c r="G435" i="9" s="1"/>
  <c r="E467" i="9"/>
  <c r="H467" i="9" s="1"/>
  <c r="D353" i="9"/>
  <c r="G353" i="9" s="1"/>
  <c r="D305" i="9"/>
  <c r="G305" i="9" s="1"/>
  <c r="E243" i="9"/>
  <c r="H243" i="9" s="1"/>
  <c r="D289" i="9"/>
  <c r="G289" i="9" s="1"/>
  <c r="E165" i="9"/>
  <c r="H165" i="9" s="1"/>
  <c r="E377" i="9"/>
  <c r="H377" i="9" s="1"/>
  <c r="D423" i="9"/>
  <c r="G423" i="9" s="1"/>
  <c r="D195" i="9"/>
  <c r="G195" i="9" s="1"/>
  <c r="E611" i="9"/>
  <c r="H611" i="9" s="1"/>
  <c r="D273" i="9"/>
  <c r="G273" i="9" s="1"/>
  <c r="E313" i="9"/>
  <c r="H313" i="9" s="1"/>
  <c r="E471" i="9"/>
  <c r="H471" i="9" s="1"/>
  <c r="A34" i="8"/>
  <c r="D519" i="9"/>
  <c r="G519" i="9" s="1"/>
  <c r="AO621" i="9"/>
  <c r="AM621" i="10" s="1"/>
  <c r="J378" i="9"/>
  <c r="L378" i="9" s="1"/>
  <c r="D378" i="9"/>
  <c r="G378" i="9" s="1"/>
  <c r="E168" i="9"/>
  <c r="H168" i="9" s="1"/>
  <c r="D133" i="9"/>
  <c r="G133" i="9" s="1"/>
  <c r="X132" i="10" s="1" a="1"/>
  <c r="E38" i="9"/>
  <c r="H38" i="9" s="1"/>
  <c r="Z38" i="10" s="1" a="1"/>
  <c r="D555" i="9"/>
  <c r="G555" i="9" s="1"/>
  <c r="D578" i="9"/>
  <c r="G578" i="9" s="1"/>
  <c r="E70" i="9"/>
  <c r="H70" i="9" s="1"/>
  <c r="D399" i="9"/>
  <c r="G399" i="9" s="1"/>
  <c r="D587" i="9"/>
  <c r="G587" i="9" s="1"/>
  <c r="D88" i="9"/>
  <c r="G88" i="9" s="1"/>
  <c r="D230" i="9"/>
  <c r="G230" i="9" s="1"/>
  <c r="E14" i="9"/>
  <c r="H14" i="9" s="1"/>
  <c r="D507" i="9"/>
  <c r="G507" i="9" s="1"/>
  <c r="E575" i="9"/>
  <c r="H575" i="9" s="1"/>
  <c r="E251" i="9"/>
  <c r="H251" i="9" s="1"/>
  <c r="D50" i="9"/>
  <c r="G50" i="9" s="1"/>
  <c r="D19" i="9"/>
  <c r="G19" i="9" s="1"/>
  <c r="E609" i="9"/>
  <c r="H609" i="9" s="1"/>
  <c r="D47" i="9"/>
  <c r="G47" i="9" s="1"/>
  <c r="E212" i="9"/>
  <c r="H212" i="9" s="1"/>
  <c r="E424" i="9"/>
  <c r="H424" i="9" s="1"/>
  <c r="D363" i="9"/>
  <c r="G363" i="9" s="1"/>
  <c r="D287" i="9"/>
  <c r="G287" i="9" s="1"/>
  <c r="D117" i="9"/>
  <c r="G117" i="9" s="1"/>
  <c r="E25" i="9"/>
  <c r="H25" i="9" s="1"/>
  <c r="E111" i="9"/>
  <c r="H111" i="9" s="1"/>
  <c r="AO620" i="9"/>
  <c r="AM620" i="10" s="1"/>
  <c r="E172" i="9"/>
  <c r="H172" i="9" s="1"/>
  <c r="E334" i="9"/>
  <c r="H334" i="9" s="1"/>
  <c r="E87" i="9"/>
  <c r="H87" i="9" s="1"/>
  <c r="E580" i="9"/>
  <c r="H580" i="9" s="1"/>
  <c r="E400" i="9"/>
  <c r="H400" i="9" s="1"/>
  <c r="D367" i="9"/>
  <c r="G367" i="9" s="1"/>
  <c r="E220" i="9"/>
  <c r="H220" i="9" s="1"/>
  <c r="D209" i="9"/>
  <c r="G209" i="9" s="1"/>
  <c r="S208" i="10" s="1" a="1"/>
  <c r="E236" i="9"/>
  <c r="H236" i="9" s="1"/>
  <c r="D275" i="9"/>
  <c r="G275" i="9" s="1"/>
  <c r="D143" i="9"/>
  <c r="G143" i="9" s="1"/>
  <c r="Y142" i="10" s="1" a="1"/>
  <c r="E560" i="9"/>
  <c r="H560" i="9" s="1"/>
  <c r="D279" i="9"/>
  <c r="G279" i="9" s="1"/>
  <c r="D13" i="9"/>
  <c r="G13" i="9" s="1"/>
  <c r="D229" i="9"/>
  <c r="G229" i="9" s="1"/>
  <c r="E432" i="9"/>
  <c r="H432" i="9" s="1"/>
  <c r="E200" i="9"/>
  <c r="H200" i="9" s="1"/>
  <c r="D44" i="9"/>
  <c r="G44" i="9" s="1"/>
  <c r="E464" i="9"/>
  <c r="H464" i="9" s="1"/>
  <c r="E186" i="9"/>
  <c r="H186" i="9" s="1"/>
  <c r="E96" i="9"/>
  <c r="H96" i="9" s="1"/>
  <c r="E396" i="9"/>
  <c r="H396" i="9" s="1"/>
  <c r="A100" i="8"/>
  <c r="D505" i="9"/>
  <c r="G505" i="9" s="1"/>
  <c r="E496" i="9"/>
  <c r="H496" i="9" s="1"/>
  <c r="E118" i="9"/>
  <c r="H118" i="9" s="1"/>
  <c r="D537" i="9"/>
  <c r="G537" i="9" s="1"/>
  <c r="D20" i="9"/>
  <c r="G20" i="9" s="1"/>
  <c r="E416" i="9"/>
  <c r="H416" i="9" s="1"/>
  <c r="E174" i="9"/>
  <c r="H174" i="9" s="1"/>
  <c r="D147" i="9"/>
  <c r="G147" i="9" s="1"/>
  <c r="B893" i="8"/>
  <c r="B506" i="8"/>
  <c r="B359" i="8"/>
  <c r="D163" i="9"/>
  <c r="G163" i="9" s="1"/>
  <c r="B707" i="8"/>
  <c r="D319" i="9"/>
  <c r="G319" i="9" s="1"/>
  <c r="D327" i="9"/>
  <c r="G327" i="9" s="1"/>
  <c r="E263" i="9"/>
  <c r="H263" i="9" s="1"/>
  <c r="E41" i="9"/>
  <c r="H41" i="9" s="1"/>
  <c r="D37" i="9"/>
  <c r="G37" i="9" s="1"/>
  <c r="D179" i="9"/>
  <c r="G179" i="9" s="1"/>
  <c r="E196" i="9"/>
  <c r="H196" i="9" s="1"/>
  <c r="E224" i="9"/>
  <c r="H224" i="9" s="1"/>
  <c r="A388" i="8"/>
  <c r="A316" i="8"/>
  <c r="D137" i="9"/>
  <c r="G137" i="9" s="1"/>
  <c r="U136" i="10" s="1" a="1"/>
  <c r="A664" i="8"/>
  <c r="D534" i="9"/>
  <c r="G534" i="9" s="1"/>
  <c r="C15" i="8"/>
  <c r="A400" i="8"/>
  <c r="A841" i="8"/>
  <c r="A253" i="8"/>
  <c r="C663" i="8"/>
  <c r="B479" i="8"/>
  <c r="A478" i="8"/>
  <c r="B14" i="8"/>
  <c r="B491" i="8"/>
  <c r="B521" i="8"/>
  <c r="B164" i="8"/>
  <c r="A667" i="8"/>
  <c r="A259" i="8"/>
  <c r="A475" i="8"/>
  <c r="A52" i="8"/>
  <c r="B173" i="8"/>
  <c r="B350" i="8"/>
  <c r="A775" i="8"/>
  <c r="A703" i="8"/>
  <c r="A58" i="8"/>
  <c r="B911" i="8"/>
  <c r="C204" i="8"/>
  <c r="B179" i="8"/>
  <c r="B317" i="8"/>
  <c r="B776" i="8"/>
  <c r="B263" i="8"/>
  <c r="B245" i="8"/>
  <c r="B404" i="8"/>
  <c r="B572" i="8"/>
  <c r="A406" i="8"/>
  <c r="B914" i="8"/>
  <c r="AC620" i="9"/>
  <c r="A790" i="8"/>
  <c r="B434" i="8"/>
  <c r="A814" i="8"/>
  <c r="A541" i="8"/>
  <c r="A604" i="8"/>
  <c r="A124" i="8"/>
  <c r="A439" i="8"/>
  <c r="B488" i="8"/>
  <c r="B278" i="8"/>
  <c r="B341" i="8"/>
  <c r="B470" i="8"/>
  <c r="B329" i="8"/>
  <c r="B641" i="8"/>
  <c r="B287" i="8"/>
  <c r="B293" i="8"/>
  <c r="B494" i="8"/>
  <c r="A652" i="8"/>
  <c r="B65" i="8"/>
  <c r="B86" i="8"/>
  <c r="B254" i="8"/>
  <c r="B50" i="8"/>
  <c r="A481" i="8"/>
  <c r="A433" i="8"/>
  <c r="B74" i="8"/>
  <c r="B587" i="8"/>
  <c r="B536" i="8"/>
  <c r="A427" i="8"/>
  <c r="A394" i="8"/>
  <c r="A694" i="8"/>
  <c r="B464" i="8"/>
  <c r="B869" i="8"/>
  <c r="A421" i="8"/>
  <c r="B767" i="8"/>
  <c r="A751" i="8"/>
  <c r="A175" i="8"/>
  <c r="A706" i="8"/>
  <c r="B842" i="8"/>
  <c r="B722" i="8"/>
  <c r="A349" i="8"/>
  <c r="B752" i="8"/>
  <c r="A655" i="8"/>
  <c r="B782" i="8"/>
  <c r="B314" i="8"/>
  <c r="A715" i="8"/>
  <c r="B764" i="8"/>
  <c r="A787" i="8"/>
  <c r="B161" i="8"/>
  <c r="B473" i="8"/>
  <c r="B596" i="8"/>
  <c r="A673" i="8"/>
  <c r="A460" i="8"/>
  <c r="A154" i="8"/>
  <c r="A214" i="8"/>
  <c r="B650" i="8"/>
  <c r="A589" i="8"/>
  <c r="A526" i="8"/>
  <c r="A454" i="8"/>
  <c r="B362" i="8"/>
  <c r="A562" i="8"/>
  <c r="A598" i="8"/>
  <c r="B242" i="8"/>
  <c r="B743" i="8"/>
  <c r="A682" i="8"/>
  <c r="A340" i="8"/>
  <c r="C873" i="8"/>
  <c r="A235" i="8"/>
  <c r="A505" i="8"/>
  <c r="B608" i="8"/>
  <c r="C513" i="8"/>
  <c r="A409" i="8"/>
  <c r="B884" i="8"/>
  <c r="C603" i="8"/>
  <c r="A907" i="8"/>
  <c r="C714" i="8"/>
  <c r="C417" i="8"/>
  <c r="C597" i="8"/>
  <c r="B281" i="8"/>
  <c r="C123" i="8"/>
  <c r="C540" i="8"/>
  <c r="C393" i="8"/>
  <c r="C180" i="8"/>
  <c r="C390" i="8"/>
  <c r="C900" i="8"/>
  <c r="C30" i="8"/>
  <c r="B896" i="8"/>
  <c r="A799" i="8"/>
  <c r="C453" i="8"/>
  <c r="B761" i="8"/>
  <c r="B11" i="8"/>
  <c r="C720" i="8"/>
  <c r="B500" i="8"/>
  <c r="A370" i="8"/>
  <c r="C702" i="8"/>
  <c r="C657" i="8"/>
  <c r="A85" i="8"/>
  <c r="A157" i="8"/>
  <c r="C459" i="8"/>
  <c r="C504" i="8"/>
  <c r="C300" i="8"/>
  <c r="C684" i="8"/>
  <c r="C249" i="8"/>
  <c r="C462" i="8"/>
  <c r="C216" i="8"/>
  <c r="C225" i="8"/>
  <c r="C825" i="8"/>
  <c r="C261" i="8"/>
  <c r="C126" i="8"/>
  <c r="C360" i="8"/>
  <c r="C471" i="8"/>
  <c r="C708" i="8"/>
  <c r="C642" i="8"/>
  <c r="C792" i="8"/>
  <c r="C351" i="8"/>
  <c r="C819" i="8"/>
  <c r="C69" i="8"/>
  <c r="C732" i="8"/>
  <c r="C174" i="8"/>
  <c r="C606" i="8"/>
  <c r="A97" i="8"/>
  <c r="B119" i="8"/>
  <c r="A226" i="8"/>
  <c r="C372" i="8"/>
  <c r="C327" i="8"/>
  <c r="C495" i="8"/>
  <c r="C237" i="8"/>
  <c r="C213" i="8"/>
  <c r="C171" i="8"/>
  <c r="D106" i="9"/>
  <c r="G106" i="9" s="1"/>
  <c r="A325" i="8"/>
  <c r="B146" i="8"/>
  <c r="D293" i="9"/>
  <c r="G293" i="9" s="1"/>
  <c r="D487" i="9"/>
  <c r="G487" i="9" s="1"/>
  <c r="D177" i="9"/>
  <c r="G177" i="9" s="1"/>
  <c r="D313" i="9"/>
  <c r="G313" i="9" s="1"/>
  <c r="D391" i="9"/>
  <c r="G391" i="9" s="1"/>
  <c r="E259" i="9"/>
  <c r="H259" i="9" s="1"/>
  <c r="J484" i="9"/>
  <c r="L484" i="9" s="1"/>
  <c r="E484" i="9"/>
  <c r="H484" i="9" s="1"/>
  <c r="J169" i="9"/>
  <c r="L169" i="9" s="1"/>
  <c r="D169" i="9"/>
  <c r="G169" i="9" s="1"/>
  <c r="D334" i="9"/>
  <c r="G334" i="9" s="1"/>
  <c r="D335" i="9"/>
  <c r="G335" i="9" s="1"/>
  <c r="D475" i="9"/>
  <c r="G475" i="9" s="1"/>
  <c r="D333" i="9"/>
  <c r="G333" i="9" s="1"/>
  <c r="D607" i="9"/>
  <c r="G607" i="9" s="1"/>
  <c r="D491" i="9"/>
  <c r="G491" i="9" s="1"/>
  <c r="D185" i="9"/>
  <c r="G185" i="9" s="1"/>
  <c r="D192" i="9"/>
  <c r="G192" i="9" s="1"/>
  <c r="E522" i="9"/>
  <c r="H522" i="9" s="1"/>
  <c r="E411" i="9"/>
  <c r="H411" i="9" s="1"/>
  <c r="D153" i="9"/>
  <c r="G153" i="9" s="1"/>
  <c r="D479" i="9"/>
  <c r="G479" i="9" s="1"/>
  <c r="AC478" i="10" s="1" a="1"/>
  <c r="E385" i="9"/>
  <c r="H385" i="9" s="1"/>
  <c r="E511" i="9"/>
  <c r="H511" i="9" s="1"/>
  <c r="E554" i="9"/>
  <c r="H554" i="9" s="1"/>
  <c r="E337" i="9"/>
  <c r="H337" i="9" s="1"/>
  <c r="D527" i="9"/>
  <c r="G527" i="9" s="1"/>
  <c r="E579" i="9"/>
  <c r="H579" i="9" s="1"/>
  <c r="E44" i="9"/>
  <c r="H44" i="9" s="1"/>
  <c r="D317" i="9"/>
  <c r="G317" i="9" s="1"/>
  <c r="E301" i="9"/>
  <c r="H301" i="9" s="1"/>
  <c r="E463" i="9"/>
  <c r="H463" i="9" s="1"/>
  <c r="E399" i="9"/>
  <c r="H399" i="9" s="1"/>
  <c r="E586" i="9"/>
  <c r="H586" i="9" s="1"/>
  <c r="E451" i="9"/>
  <c r="H451" i="9" s="1"/>
  <c r="E483" i="9"/>
  <c r="H483" i="9" s="1"/>
  <c r="D539" i="9"/>
  <c r="G539" i="9" s="1"/>
  <c r="E309" i="9"/>
  <c r="H309" i="9" s="1"/>
  <c r="D97" i="9"/>
  <c r="G97" i="9" s="1"/>
  <c r="E145" i="9"/>
  <c r="H145" i="9" s="1"/>
  <c r="D59" i="9"/>
  <c r="G59" i="9" s="1"/>
  <c r="E360" i="9"/>
  <c r="H360" i="9" s="1"/>
  <c r="D130" i="9"/>
  <c r="G130" i="9" s="1"/>
  <c r="D131" i="9"/>
  <c r="G131" i="9" s="1"/>
  <c r="D415" i="9"/>
  <c r="G415" i="9" s="1"/>
  <c r="E20" i="9"/>
  <c r="H20" i="9" s="1"/>
  <c r="E21" i="9"/>
  <c r="H21" i="9" s="1"/>
  <c r="E141" i="9"/>
  <c r="H141" i="9" s="1"/>
  <c r="E127" i="9"/>
  <c r="H127" i="9" s="1"/>
  <c r="E126" i="9"/>
  <c r="H126" i="9" s="1"/>
  <c r="E353" i="9"/>
  <c r="H353" i="9" s="1"/>
  <c r="E305" i="9"/>
  <c r="H305" i="9" s="1"/>
  <c r="E289" i="9"/>
  <c r="H289" i="9" s="1"/>
  <c r="D223" i="9"/>
  <c r="G223" i="9" s="1"/>
  <c r="D377" i="9"/>
  <c r="G377" i="9" s="1"/>
  <c r="E92" i="9"/>
  <c r="H92" i="9" s="1"/>
  <c r="E349" i="9"/>
  <c r="H349" i="9" s="1"/>
  <c r="E62" i="9"/>
  <c r="H62" i="9" s="1"/>
  <c r="S62" i="10" s="1" a="1"/>
  <c r="E508" i="9"/>
  <c r="H508" i="9" s="1"/>
  <c r="AB508" i="10" s="1" a="1"/>
  <c r="D172" i="9"/>
  <c r="G172" i="9" s="1"/>
  <c r="E491" i="9"/>
  <c r="H491" i="9" s="1"/>
  <c r="E185" i="9"/>
  <c r="H185" i="9" s="1"/>
  <c r="D554" i="9"/>
  <c r="G554" i="9" s="1"/>
  <c r="D579" i="9"/>
  <c r="G579" i="9" s="1"/>
  <c r="E71" i="9"/>
  <c r="H71" i="9" s="1"/>
  <c r="D398" i="9"/>
  <c r="G398" i="9" s="1"/>
  <c r="D586" i="9"/>
  <c r="G586" i="9" s="1"/>
  <c r="D89" i="9"/>
  <c r="G89" i="9" s="1"/>
  <c r="D231" i="9"/>
  <c r="G231" i="9" s="1"/>
  <c r="E78" i="9"/>
  <c r="H78" i="9" s="1"/>
  <c r="E15" i="9"/>
  <c r="H15" i="9" s="1"/>
  <c r="E84" i="9"/>
  <c r="H84" i="9" s="1"/>
  <c r="D506" i="9"/>
  <c r="G506" i="9" s="1"/>
  <c r="E252" i="9"/>
  <c r="H252" i="9" s="1"/>
  <c r="E574" i="9"/>
  <c r="H574" i="9" s="1"/>
  <c r="E293" i="9"/>
  <c r="H293" i="9" s="1"/>
  <c r="E46" i="9"/>
  <c r="H46" i="9" s="1"/>
  <c r="AB46" i="10" s="1" a="1"/>
  <c r="D51" i="9"/>
  <c r="G51" i="9" s="1"/>
  <c r="D11" i="9"/>
  <c r="G11" i="9" s="1"/>
  <c r="D18" i="9"/>
  <c r="G18" i="9" s="1"/>
  <c r="D291" i="9"/>
  <c r="G291" i="9" s="1"/>
  <c r="D225" i="9"/>
  <c r="G225" i="9" s="1"/>
  <c r="E608" i="9"/>
  <c r="H608" i="9" s="1"/>
  <c r="E412" i="9"/>
  <c r="H412" i="9" s="1"/>
  <c r="D499" i="9"/>
  <c r="G499" i="9" s="1"/>
  <c r="D489" i="9"/>
  <c r="G489" i="9" s="1"/>
  <c r="E382" i="9"/>
  <c r="H382" i="9" s="1"/>
  <c r="E110" i="9"/>
  <c r="H110" i="9" s="1"/>
  <c r="AA110" i="10" s="1" a="1"/>
  <c r="D405" i="9"/>
  <c r="G405" i="9" s="1"/>
  <c r="J599" i="9"/>
  <c r="L599" i="9" s="1"/>
  <c r="D599" i="9"/>
  <c r="G599" i="9" s="1"/>
  <c r="E452" i="9"/>
  <c r="H452" i="9" s="1"/>
  <c r="X452" i="10" s="1" a="1"/>
  <c r="J161" i="9"/>
  <c r="L161" i="9" s="1"/>
  <c r="D161" i="9"/>
  <c r="G161" i="9" s="1"/>
  <c r="D206" i="9"/>
  <c r="G206" i="9" s="1"/>
  <c r="D207" i="9"/>
  <c r="G207" i="9" s="1"/>
  <c r="D31" i="9"/>
  <c r="G31" i="9" s="1"/>
  <c r="D183" i="9"/>
  <c r="G183" i="9" s="1"/>
  <c r="E256" i="9"/>
  <c r="H256" i="9" s="1"/>
  <c r="E568" i="9"/>
  <c r="H568" i="9" s="1"/>
  <c r="E264" i="9"/>
  <c r="H264" i="9" s="1"/>
  <c r="D135" i="9"/>
  <c r="G135" i="9" s="1"/>
  <c r="D221" i="9"/>
  <c r="G221" i="9" s="1"/>
  <c r="D77" i="9"/>
  <c r="G77" i="9" s="1"/>
  <c r="AC76" i="10" s="1" a="1"/>
  <c r="D237" i="9"/>
  <c r="G237" i="9" s="1"/>
  <c r="D311" i="9"/>
  <c r="G311" i="9" s="1"/>
  <c r="D359" i="9"/>
  <c r="G359" i="9" s="1"/>
  <c r="D605" i="9"/>
  <c r="G605" i="9" s="1"/>
  <c r="E278" i="9"/>
  <c r="H278" i="9" s="1"/>
  <c r="E228" i="9"/>
  <c r="H228" i="9" s="1"/>
  <c r="E34" i="9"/>
  <c r="H34" i="9" s="1"/>
  <c r="D433" i="9"/>
  <c r="G433" i="9" s="1"/>
  <c r="E66" i="9"/>
  <c r="H66" i="9" s="1"/>
  <c r="AB66" i="10" s="1" a="1"/>
  <c r="D109" i="9"/>
  <c r="G109" i="9" s="1"/>
  <c r="D465" i="9"/>
  <c r="G465" i="9" s="1"/>
  <c r="D187" i="9"/>
  <c r="G187" i="9" s="1"/>
  <c r="E166" i="9"/>
  <c r="H166" i="9" s="1"/>
  <c r="D397" i="9"/>
  <c r="G397" i="9" s="1"/>
  <c r="E504" i="9"/>
  <c r="H504" i="9" s="1"/>
  <c r="D79" i="9"/>
  <c r="G79" i="9" s="1"/>
  <c r="D55" i="9"/>
  <c r="G55" i="9" s="1"/>
  <c r="D497" i="9"/>
  <c r="G497" i="9" s="1"/>
  <c r="D15" i="9"/>
  <c r="G15" i="9" s="1"/>
  <c r="D393" i="9"/>
  <c r="G393" i="9" s="1"/>
  <c r="E536" i="9"/>
  <c r="H536" i="9" s="1"/>
  <c r="D417" i="9"/>
  <c r="G417" i="9" s="1"/>
  <c r="D175" i="9"/>
  <c r="G175" i="9" s="1"/>
  <c r="D191" i="9"/>
  <c r="G191" i="9" s="1"/>
  <c r="E162" i="9"/>
  <c r="H162" i="9" s="1"/>
  <c r="D315" i="9"/>
  <c r="G315" i="9" s="1"/>
  <c r="E326" i="9"/>
  <c r="H326" i="9" s="1"/>
  <c r="E178" i="9"/>
  <c r="H178" i="9" s="1"/>
  <c r="D253" i="9"/>
  <c r="G253" i="9" s="1"/>
  <c r="D245" i="9"/>
  <c r="G245" i="9" s="1"/>
  <c r="D244" i="9"/>
  <c r="G244" i="9" s="1"/>
  <c r="D99" i="9"/>
  <c r="G99" i="9" s="1"/>
  <c r="D98" i="9"/>
  <c r="G98" i="9" s="1"/>
  <c r="D251" i="9"/>
  <c r="G251" i="9" s="1"/>
  <c r="D593" i="9"/>
  <c r="G593" i="9" s="1"/>
  <c r="D592" i="9"/>
  <c r="G592" i="9" s="1"/>
  <c r="D412" i="9"/>
  <c r="G412" i="9" s="1"/>
  <c r="D413" i="9"/>
  <c r="G413" i="9" s="1"/>
  <c r="D545" i="9"/>
  <c r="G545" i="9" s="1"/>
  <c r="E74" i="9"/>
  <c r="H74" i="9" s="1"/>
  <c r="E498" i="9"/>
  <c r="H498" i="9" s="1"/>
  <c r="D90" i="9"/>
  <c r="G90" i="9" s="1"/>
  <c r="D91" i="9"/>
  <c r="G91" i="9" s="1"/>
  <c r="E488" i="9"/>
  <c r="H488" i="9" s="1"/>
  <c r="D383" i="9"/>
  <c r="G383" i="9" s="1"/>
  <c r="E170" i="9"/>
  <c r="H170" i="9" s="1"/>
  <c r="E600" i="9"/>
  <c r="H600" i="9" s="1"/>
  <c r="D160" i="9"/>
  <c r="G160" i="9" s="1"/>
  <c r="B35" i="8"/>
  <c r="C522" i="8"/>
  <c r="C36" i="8"/>
  <c r="A13" i="8"/>
  <c r="C414" i="8"/>
  <c r="A25" i="8"/>
  <c r="B668" i="8"/>
  <c r="B68" i="8"/>
  <c r="B407" i="8"/>
  <c r="A178" i="8"/>
  <c r="C366" i="8"/>
  <c r="B134" i="8"/>
  <c r="B428" i="8"/>
  <c r="A109" i="8"/>
  <c r="B542" i="8"/>
  <c r="A631" i="8"/>
  <c r="B899" i="8"/>
  <c r="B728" i="8"/>
  <c r="B203" i="8"/>
  <c r="A436" i="8"/>
  <c r="A265" i="8"/>
  <c r="A136" i="8"/>
  <c r="A322" i="8"/>
  <c r="B440" i="8"/>
  <c r="A160" i="8"/>
  <c r="A547" i="8"/>
  <c r="B593" i="8"/>
  <c r="B251" i="8"/>
  <c r="A328" i="8"/>
  <c r="A79" i="8"/>
  <c r="B212" i="8"/>
  <c r="B599" i="8"/>
  <c r="A658" i="8"/>
  <c r="B182" i="8"/>
  <c r="B170" i="8"/>
  <c r="B224" i="8"/>
  <c r="A592" i="8"/>
  <c r="B17" i="8"/>
  <c r="A187" i="8"/>
  <c r="B905" i="8"/>
  <c r="B695" i="8"/>
  <c r="B803" i="8"/>
  <c r="B773" i="8"/>
  <c r="A892" i="8"/>
  <c r="B671" i="8"/>
  <c r="A640" i="8"/>
  <c r="A403" i="8"/>
  <c r="B155" i="8"/>
  <c r="A646" i="8"/>
  <c r="B851" i="8"/>
  <c r="A670" i="8"/>
  <c r="A487" i="8"/>
  <c r="A397" i="8"/>
  <c r="B347" i="8"/>
  <c r="A496" i="8"/>
  <c r="A241" i="8"/>
  <c r="A334" i="8"/>
  <c r="A301" i="8"/>
  <c r="A232" i="8"/>
  <c r="A583" i="8"/>
  <c r="A607" i="8"/>
  <c r="A274" i="8"/>
  <c r="A613" i="8"/>
  <c r="A556" i="8"/>
  <c r="A574" i="8"/>
  <c r="B830" i="8"/>
  <c r="B788" i="8"/>
  <c r="B419" i="8"/>
  <c r="A448" i="8"/>
  <c r="B878" i="8"/>
  <c r="B674" i="8"/>
  <c r="B461" i="8"/>
  <c r="B344" i="8"/>
  <c r="B215" i="8"/>
  <c r="A823" i="8"/>
  <c r="A811" i="8"/>
  <c r="A847" i="8"/>
  <c r="A484" i="8"/>
  <c r="A430" i="8"/>
  <c r="A337" i="8"/>
  <c r="B524" i="8"/>
  <c r="B323" i="8"/>
  <c r="A250" i="8"/>
  <c r="B647" i="8"/>
  <c r="A103" i="8"/>
  <c r="A367" i="8"/>
  <c r="B482" i="8"/>
  <c r="C690" i="8"/>
  <c r="C153" i="8"/>
  <c r="A115" i="8"/>
  <c r="C579" i="8"/>
  <c r="A451" i="8"/>
  <c r="C852" i="8"/>
  <c r="C120" i="8"/>
  <c r="C831" i="8"/>
  <c r="C879" i="8"/>
  <c r="C282" i="8"/>
  <c r="B122" i="8"/>
  <c r="A625" i="8"/>
  <c r="C915" i="8"/>
  <c r="C618" i="8"/>
  <c r="C318" i="8"/>
  <c r="C189" i="8"/>
  <c r="B374" i="8"/>
  <c r="A10" i="8"/>
  <c r="C858" i="8"/>
  <c r="C240" i="8"/>
  <c r="C909" i="8"/>
  <c r="C276" i="8"/>
  <c r="B620" i="8"/>
  <c r="C168" i="8"/>
  <c r="C765" i="8"/>
  <c r="C789" i="8"/>
  <c r="C162" i="8"/>
  <c r="C420" i="8"/>
  <c r="C891" i="8"/>
  <c r="C144" i="8"/>
  <c r="C81" i="8"/>
  <c r="C21" i="8"/>
  <c r="C627" i="8"/>
  <c r="C813" i="8"/>
  <c r="C849" i="8"/>
  <c r="C456" i="8"/>
  <c r="C612" i="8"/>
  <c r="C477" i="8"/>
  <c r="C564" i="8"/>
  <c r="C267" i="8"/>
  <c r="C435" i="8"/>
  <c r="C669" i="8"/>
  <c r="C324" i="8"/>
  <c r="C573" i="8"/>
  <c r="C585" i="8"/>
  <c r="B41" i="8"/>
  <c r="B539" i="8"/>
  <c r="B614" i="8"/>
  <c r="A166" i="8"/>
  <c r="C375" i="8"/>
  <c r="C312" i="8"/>
  <c r="C33" i="8"/>
  <c r="C183" i="8"/>
  <c r="J535" i="9"/>
  <c r="L535" i="9" s="1"/>
  <c r="D535" i="9"/>
  <c r="G535" i="9" s="1"/>
  <c r="E590" i="9"/>
  <c r="H590" i="9" s="1"/>
  <c r="E591" i="9"/>
  <c r="H591" i="9" s="1"/>
  <c r="E443" i="9"/>
  <c r="H443" i="9" s="1"/>
  <c r="D575" i="9"/>
  <c r="G575" i="9" s="1"/>
  <c r="E447" i="9"/>
  <c r="H447" i="9" s="1"/>
  <c r="E90" i="9"/>
  <c r="H90" i="9" s="1"/>
  <c r="A499" i="8"/>
  <c r="E345" i="9"/>
  <c r="H345" i="9" s="1"/>
  <c r="D503" i="9"/>
  <c r="G503" i="9" s="1"/>
  <c r="AC502" i="10" s="1" a="1"/>
  <c r="E407" i="9"/>
  <c r="H407" i="9" s="1"/>
  <c r="E563" i="9"/>
  <c r="H563" i="9" s="1"/>
  <c r="E134" i="9"/>
  <c r="H134" i="9" s="1"/>
  <c r="E439" i="9"/>
  <c r="H439" i="9" s="1"/>
  <c r="E531" i="9"/>
  <c r="H531" i="9" s="1"/>
  <c r="D211" i="9"/>
  <c r="G211" i="9" s="1"/>
  <c r="AC210" i="10" s="1" a="1"/>
  <c r="D113" i="9"/>
  <c r="G113" i="9" s="1"/>
  <c r="D277" i="9"/>
  <c r="G277" i="9" s="1"/>
  <c r="E555" i="9"/>
  <c r="H555" i="9" s="1"/>
  <c r="E45" i="9"/>
  <c r="H45" i="9" s="1"/>
  <c r="E281" i="9"/>
  <c r="H281" i="9" s="1"/>
  <c r="E587" i="9"/>
  <c r="H587" i="9" s="1"/>
  <c r="D595" i="9"/>
  <c r="G595" i="9" s="1"/>
  <c r="D105" i="9"/>
  <c r="G105" i="9" s="1"/>
  <c r="E69" i="9"/>
  <c r="H69" i="9" s="1"/>
  <c r="E54" i="9"/>
  <c r="H54" i="9" s="1"/>
  <c r="E435" i="9"/>
  <c r="H435" i="9" s="1"/>
  <c r="E361" i="9"/>
  <c r="H361" i="9" s="1"/>
  <c r="A193" i="8"/>
  <c r="D419" i="9"/>
  <c r="G419" i="9" s="1"/>
  <c r="D467" i="9"/>
  <c r="G467" i="9" s="1"/>
  <c r="B29" i="8"/>
  <c r="D543" i="9"/>
  <c r="G543" i="9" s="1"/>
  <c r="B188" i="8"/>
  <c r="E123" i="9"/>
  <c r="H123" i="9" s="1"/>
  <c r="E567" i="9"/>
  <c r="H567" i="9" s="1"/>
  <c r="D325" i="9"/>
  <c r="G325" i="9" s="1"/>
  <c r="D243" i="9"/>
  <c r="G243" i="9" s="1"/>
  <c r="D165" i="9"/>
  <c r="G165" i="9" s="1"/>
  <c r="E423" i="9"/>
  <c r="H423" i="9" s="1"/>
  <c r="E37" i="9"/>
  <c r="H37" i="9" s="1"/>
  <c r="D227" i="9"/>
  <c r="G227" i="9" s="1"/>
  <c r="E235" i="9"/>
  <c r="H235" i="9" s="1"/>
  <c r="E487" i="9"/>
  <c r="H487" i="9" s="1"/>
  <c r="E391" i="9"/>
  <c r="H391" i="9" s="1"/>
  <c r="D321" i="9"/>
  <c r="G321" i="9" s="1"/>
  <c r="E388" i="9"/>
  <c r="H388" i="9" s="1"/>
  <c r="D388" i="9"/>
  <c r="G388" i="9" s="1"/>
  <c r="E402" i="9"/>
  <c r="H402" i="9" s="1"/>
  <c r="S402" i="10" s="1" a="1"/>
  <c r="E427" i="9"/>
  <c r="H427" i="9" s="1"/>
  <c r="E152" i="9"/>
  <c r="H152" i="9" s="1"/>
  <c r="D463" i="9"/>
  <c r="G463" i="9" s="1"/>
  <c r="D189" i="9"/>
  <c r="G189" i="9" s="1"/>
  <c r="D157" i="9"/>
  <c r="G157" i="9" s="1"/>
  <c r="D83" i="9"/>
  <c r="G83" i="9" s="1"/>
  <c r="D361" i="9"/>
  <c r="G361" i="9" s="1"/>
  <c r="E550" i="9"/>
  <c r="H550" i="9" s="1"/>
  <c r="E394" i="9"/>
  <c r="H394" i="9" s="1"/>
  <c r="E324" i="9"/>
  <c r="H324" i="9" s="1"/>
  <c r="D263" i="9"/>
  <c r="G263" i="9" s="1"/>
  <c r="E195" i="9"/>
  <c r="H195" i="9" s="1"/>
  <c r="E226" i="9"/>
  <c r="H226" i="9" s="1"/>
  <c r="D610" i="9"/>
  <c r="G610" i="9" s="1"/>
  <c r="D267" i="9"/>
  <c r="G267" i="9" s="1"/>
  <c r="D120" i="9"/>
  <c r="G120" i="9" s="1"/>
  <c r="D75" i="9"/>
  <c r="G75" i="9" s="1"/>
  <c r="E117" i="9"/>
  <c r="H117" i="9" s="1"/>
  <c r="E518" i="9"/>
  <c r="H518" i="9" s="1"/>
  <c r="D283" i="9"/>
  <c r="G283" i="9" s="1"/>
  <c r="E216" i="9"/>
  <c r="H216" i="9" s="1"/>
  <c r="E294" i="9"/>
  <c r="H294" i="9" s="1"/>
  <c r="D259" i="9"/>
  <c r="G259" i="9" s="1"/>
  <c r="D258" i="9"/>
  <c r="G258" i="9" s="1"/>
  <c r="D171" i="9"/>
  <c r="G171" i="9" s="1"/>
  <c r="D600" i="9"/>
  <c r="G600" i="9" s="1"/>
  <c r="D601" i="9"/>
  <c r="G601" i="9" s="1"/>
  <c r="J374" i="9"/>
  <c r="L374" i="9" s="1"/>
  <c r="E374" i="9"/>
  <c r="H374" i="9" s="1"/>
  <c r="A307" i="8"/>
  <c r="E257" i="9"/>
  <c r="H257" i="9" s="1"/>
  <c r="D581" i="9"/>
  <c r="G581" i="9" s="1"/>
  <c r="D134" i="9"/>
  <c r="G134" i="9" s="1"/>
  <c r="D401" i="9"/>
  <c r="G401" i="9" s="1"/>
  <c r="E366" i="9"/>
  <c r="H366" i="9" s="1"/>
  <c r="E476" i="9"/>
  <c r="H476" i="9" s="1"/>
  <c r="D517" i="9"/>
  <c r="G517" i="9" s="1"/>
  <c r="D501" i="9"/>
  <c r="G501" i="9" s="1"/>
  <c r="D81" i="9"/>
  <c r="G81" i="9" s="1"/>
  <c r="E192" i="9"/>
  <c r="H192" i="9" s="1"/>
  <c r="E274" i="9"/>
  <c r="H274" i="9" s="1"/>
  <c r="AB274" i="10" s="1" a="1"/>
  <c r="D29" i="9"/>
  <c r="G29" i="9" s="1"/>
  <c r="D561" i="9"/>
  <c r="G561" i="9" s="1"/>
  <c r="E138" i="9"/>
  <c r="H138" i="9" s="1"/>
  <c r="R138" i="10" s="1" a="1"/>
  <c r="D371" i="9"/>
  <c r="G371" i="9" s="1"/>
  <c r="D307" i="9"/>
  <c r="G307" i="9" s="1"/>
  <c r="D441" i="9"/>
  <c r="G441" i="9" s="1"/>
  <c r="E204" i="9"/>
  <c r="H204" i="9" s="1"/>
  <c r="D201" i="9"/>
  <c r="G201" i="9" s="1"/>
  <c r="E350" i="9"/>
  <c r="H350" i="9" s="1"/>
  <c r="D457" i="9"/>
  <c r="G457" i="9" s="1"/>
  <c r="D323" i="9"/>
  <c r="G323" i="9" s="1"/>
  <c r="E448" i="9"/>
  <c r="H448" i="9" s="1"/>
  <c r="D521" i="9"/>
  <c r="G521" i="9" s="1"/>
  <c r="E64" i="9"/>
  <c r="H64" i="9" s="1"/>
  <c r="E58" i="9"/>
  <c r="H58" i="9" s="1"/>
  <c r="D151" i="9"/>
  <c r="G151" i="9" s="1"/>
  <c r="E130" i="9"/>
  <c r="H130" i="9" s="1"/>
  <c r="E512" i="9"/>
  <c r="H512" i="9" s="1"/>
  <c r="E146" i="9"/>
  <c r="H146" i="9" s="1"/>
  <c r="E94" i="9"/>
  <c r="H94" i="9" s="1"/>
  <c r="R94" i="10" s="1" a="1"/>
  <c r="D123" i="9"/>
  <c r="G123" i="9" s="1"/>
  <c r="E268" i="9"/>
  <c r="H268" i="9" s="1"/>
  <c r="Y268" i="10" s="1" a="1"/>
  <c r="D597" i="9"/>
  <c r="G597" i="9" s="1"/>
  <c r="D339" i="9"/>
  <c r="G339" i="9" s="1"/>
  <c r="D241" i="9"/>
  <c r="G241" i="9" s="1"/>
  <c r="D409" i="9"/>
  <c r="G409" i="9" s="1"/>
  <c r="D473" i="9"/>
  <c r="G473" i="9" s="1"/>
  <c r="E318" i="9"/>
  <c r="H318" i="9" s="1"/>
  <c r="E436" i="9"/>
  <c r="H436" i="9" s="1"/>
  <c r="E428" i="9"/>
  <c r="H428" i="9" s="1"/>
  <c r="E528" i="9"/>
  <c r="H528" i="9" s="1"/>
  <c r="A364" i="8"/>
  <c r="A145" i="8"/>
  <c r="A886" i="8"/>
  <c r="E282" i="9"/>
  <c r="H282" i="9" s="1"/>
  <c r="S282" i="10" s="1" a="1"/>
  <c r="D609" i="9"/>
  <c r="G609" i="9" s="1"/>
  <c r="A616" i="8"/>
  <c r="D425" i="9"/>
  <c r="G425" i="9" s="1"/>
  <c r="E362" i="9"/>
  <c r="H362" i="9" s="1"/>
  <c r="A133" i="8"/>
  <c r="E286" i="9"/>
  <c r="H286" i="9" s="1"/>
  <c r="E485" i="9"/>
  <c r="H485" i="9" s="1"/>
  <c r="Y4" i="10"/>
  <c r="Y5" i="10"/>
  <c r="Q5" i="10"/>
  <c r="Q4" i="10"/>
  <c r="X5" i="10"/>
  <c r="X4" i="10"/>
  <c r="U5" i="10"/>
  <c r="U4" i="10"/>
  <c r="AB5" i="10"/>
  <c r="AB4" i="10"/>
  <c r="AC5" i="10"/>
  <c r="AC4" i="10"/>
  <c r="AA4" i="10"/>
  <c r="AA5" i="10"/>
  <c r="Z5" i="10"/>
  <c r="Z4" i="10"/>
  <c r="T4" i="10"/>
  <c r="T5" i="10"/>
  <c r="V5" i="10"/>
  <c r="V4" i="10"/>
  <c r="AK4" i="9"/>
  <c r="AK5" i="9"/>
  <c r="S4" i="10"/>
  <c r="S5" i="10"/>
  <c r="R5" i="10"/>
  <c r="R4" i="10"/>
  <c r="Y238" i="9" a="1"/>
  <c r="Z238" i="9" s="1"/>
  <c r="Y8" i="9" a="1"/>
  <c r="Y564" i="9" a="1"/>
  <c r="Z565" i="9" s="1"/>
  <c r="Y172" i="9" a="1"/>
  <c r="Z172" i="9" s="1"/>
  <c r="Y302" i="9" a="1"/>
  <c r="Y302" i="9" s="1"/>
  <c r="AD622" i="9"/>
  <c r="Y598" i="9" a="1"/>
  <c r="Z599" i="9" s="1"/>
  <c r="AC623" i="9"/>
  <c r="AD621" i="9"/>
  <c r="AD620" i="9"/>
  <c r="AC619" i="9"/>
  <c r="AC618" i="9"/>
  <c r="AD618" i="9"/>
  <c r="AD619" i="9"/>
  <c r="AD625" i="9"/>
  <c r="AD624" i="9"/>
  <c r="AC625" i="9"/>
  <c r="AC624" i="9"/>
  <c r="AC614" i="9"/>
  <c r="AC615" i="9"/>
  <c r="AD615" i="9"/>
  <c r="AD614" i="9"/>
  <c r="AD617" i="9"/>
  <c r="AD616" i="9"/>
  <c r="AC617" i="9"/>
  <c r="AC616" i="9"/>
  <c r="Z48" i="9"/>
  <c r="Y49" i="9"/>
  <c r="Y48" i="9"/>
  <c r="Z49" i="9"/>
  <c r="Y328" i="9" a="1"/>
  <c r="Y398" i="9" a="1"/>
  <c r="Y88" i="9" a="1"/>
  <c r="Y188" i="9" a="1"/>
  <c r="Y156" i="9" a="1"/>
  <c r="Y230" i="9" a="1"/>
  <c r="Y360" i="9" a="1"/>
  <c r="Y506" i="9" a="1"/>
  <c r="Y266" i="9" a="1"/>
  <c r="Y18" i="9" a="1"/>
  <c r="Y198" i="9"/>
  <c r="Z198" i="9"/>
  <c r="Z199" i="9"/>
  <c r="Y199" i="9"/>
  <c r="Y128" i="9"/>
  <c r="Z128" i="9"/>
  <c r="Z129" i="9"/>
  <c r="Y129" i="9"/>
  <c r="Y16" i="9"/>
  <c r="Z16" i="9"/>
  <c r="Z17" i="9"/>
  <c r="Y17" i="9"/>
  <c r="Y30" i="9" a="1"/>
  <c r="Y264" i="9" a="1"/>
  <c r="Y134" i="9" a="1"/>
  <c r="Y400" i="9" a="1"/>
  <c r="Y366" i="9" a="1"/>
  <c r="Y80" i="9" a="1"/>
  <c r="Y22" i="9" a="1"/>
  <c r="Y330" i="9" a="1"/>
  <c r="Y236" i="9" a="1"/>
  <c r="Y158" i="9" a="1"/>
  <c r="Y310" i="9" a="1"/>
  <c r="Y358" i="9" a="1"/>
  <c r="Y560" i="9" a="1"/>
  <c r="Y370" i="9" a="1"/>
  <c r="Y114" i="9" a="1"/>
  <c r="Y228" i="9" a="1"/>
  <c r="Y432" i="9" a="1"/>
  <c r="Y200" i="9" a="1"/>
  <c r="Y448" i="9" a="1"/>
  <c r="Y504" i="9" a="1"/>
  <c r="Y14" i="9" a="1"/>
  <c r="Y512" i="9" a="1"/>
  <c r="Y146" i="9" a="1"/>
  <c r="Y298" i="9"/>
  <c r="Z298" i="9"/>
  <c r="Z299" i="9"/>
  <c r="Y299" i="9"/>
  <c r="Y138" i="9" a="1"/>
  <c r="Y458" i="9"/>
  <c r="Z458" i="9"/>
  <c r="Z459" i="9"/>
  <c r="Y459" i="9"/>
  <c r="Y154" i="9"/>
  <c r="Z154" i="9"/>
  <c r="Z155" i="9"/>
  <c r="Y155" i="9"/>
  <c r="Y502" i="9" a="1"/>
  <c r="Y332" i="9" a="1"/>
  <c r="Y490" i="9" a="1"/>
  <c r="Y202" i="9" a="1"/>
  <c r="Y280" i="9" a="1"/>
  <c r="Y594" i="9" a="1"/>
  <c r="Y482" i="9" a="1"/>
  <c r="Y64" i="9" a="1"/>
  <c r="Y118" i="9" a="1"/>
  <c r="Y414" i="9" a="1"/>
  <c r="Y352" i="9" a="1"/>
  <c r="Y436" i="9" a="1"/>
  <c r="Y528" i="9" a="1"/>
  <c r="Y252" i="9" a="1"/>
  <c r="Y196" i="9" a="1"/>
  <c r="Y92" i="9" a="1"/>
  <c r="Y608" i="9" a="1"/>
  <c r="Y260" i="9" a="1"/>
  <c r="Y362" i="9" a="1"/>
  <c r="Y294" i="9" a="1"/>
  <c r="Y404" i="9" a="1"/>
  <c r="Y376" i="9" a="1"/>
  <c r="Y442" i="9" a="1"/>
  <c r="Y194" i="9" a="1"/>
  <c r="Y546" i="9" a="1"/>
  <c r="Y380" i="9" a="1"/>
  <c r="Y24" i="9" a="1"/>
  <c r="Y320" i="9" a="1"/>
  <c r="Y110" i="9" a="1"/>
  <c r="Y346" i="9"/>
  <c r="Z346" i="9"/>
  <c r="Z347" i="9"/>
  <c r="Y347" i="9"/>
  <c r="Z532" i="9"/>
  <c r="Y533" i="9"/>
  <c r="Y532" i="9"/>
  <c r="Z533" i="9"/>
  <c r="Y342" i="9" a="1"/>
  <c r="Y578" i="9" a="1"/>
  <c r="Y462" i="9" a="1"/>
  <c r="Y586" i="9" a="1"/>
  <c r="Y82" i="9" a="1"/>
  <c r="Y74" i="9" a="1"/>
  <c r="Y10" i="9" a="1"/>
  <c r="Y515" i="9"/>
  <c r="Z515" i="9"/>
  <c r="Z514" i="9"/>
  <c r="Y514" i="9"/>
  <c r="Z365" i="9"/>
  <c r="Y364" i="9"/>
  <c r="Y365" i="9"/>
  <c r="Z364" i="9"/>
  <c r="Z61" i="9"/>
  <c r="Y60" i="9"/>
  <c r="Y61" i="9"/>
  <c r="Z60" i="9"/>
  <c r="Y568" i="9" a="1"/>
  <c r="Y516" i="9" a="1"/>
  <c r="Y208" i="9" a="1"/>
  <c r="Y12" i="9" a="1"/>
  <c r="Y456" i="9" a="1"/>
  <c r="Y70" i="9" a="1"/>
  <c r="Y520" i="9" a="1"/>
  <c r="Y54" i="9" a="1"/>
  <c r="Y496" i="9" a="1"/>
  <c r="Y168" i="9" a="1"/>
  <c r="Y296" i="9"/>
  <c r="Z296" i="9"/>
  <c r="Z297" i="9"/>
  <c r="Y297" i="9"/>
  <c r="Z493" i="9"/>
  <c r="Y492" i="9"/>
  <c r="Y493" i="9"/>
  <c r="Z492" i="9"/>
  <c r="Y548" i="9"/>
  <c r="Z548" i="9"/>
  <c r="Y549" i="9"/>
  <c r="Z549" i="9"/>
  <c r="Z124" i="9"/>
  <c r="Y125" i="9"/>
  <c r="Y124" i="9"/>
  <c r="Z125" i="9"/>
  <c r="Z43" i="9"/>
  <c r="Y42" i="9"/>
  <c r="Y43" i="9"/>
  <c r="Z42" i="9"/>
  <c r="Z431" i="9"/>
  <c r="Y430" i="9"/>
  <c r="Y431" i="9"/>
  <c r="Z430" i="9"/>
  <c r="Y589" i="9"/>
  <c r="Z589" i="9"/>
  <c r="Z588" i="9"/>
  <c r="Y588" i="9"/>
  <c r="Z553" i="9"/>
  <c r="Z552" i="9"/>
  <c r="Y552" i="9"/>
  <c r="Y553" i="9"/>
  <c r="Y334" i="9" a="1"/>
  <c r="Y256" i="9" a="1"/>
  <c r="Y562" i="9" a="1"/>
  <c r="Y426" i="9" a="1"/>
  <c r="Y184" i="9" a="1"/>
  <c r="Y410" i="9" a="1"/>
  <c r="Y602" i="9" a="1"/>
  <c r="Y372" i="9" a="1"/>
  <c r="Y152" i="9" a="1"/>
  <c r="Y112" i="9" a="1"/>
  <c r="Y526" i="9" a="1"/>
  <c r="Y308" i="9" a="1"/>
  <c r="Y104" i="9" a="1"/>
  <c r="Y254" i="9" a="1"/>
  <c r="Y418" i="9" a="1"/>
  <c r="Y394" i="9" a="1"/>
  <c r="Y140" i="9" a="1"/>
  <c r="Y596" i="9" a="1"/>
  <c r="Y240" i="9" a="1"/>
  <c r="Y162" i="9" a="1"/>
  <c r="Y314" i="9" a="1"/>
  <c r="Y472" i="9" a="1"/>
  <c r="Y318" i="9" a="1"/>
  <c r="Y178" i="9" a="1"/>
  <c r="Y592" i="9" a="1"/>
  <c r="Y382" i="9" a="1"/>
  <c r="Y286" i="9" a="1"/>
  <c r="Y170" i="9" a="1"/>
  <c r="Y600" i="9" a="1"/>
  <c r="Y242" i="9" a="1"/>
  <c r="Y164" i="9" a="1"/>
  <c r="Y422" i="9" a="1"/>
  <c r="Y446" i="9" a="1"/>
  <c r="Y272" i="9" a="1"/>
  <c r="Y176" i="9" a="1"/>
  <c r="Y470" i="9" a="1"/>
  <c r="Y390" i="9" a="1"/>
  <c r="Y72" i="9"/>
  <c r="Z72" i="9"/>
  <c r="Z73" i="9"/>
  <c r="Y73" i="9"/>
  <c r="Y232" i="9" a="1"/>
  <c r="Y132" i="9" a="1"/>
  <c r="Y522" i="9" a="1"/>
  <c r="Y610" i="9" a="1"/>
  <c r="Y50" i="9" a="1"/>
  <c r="Y559" i="9"/>
  <c r="Y558" i="9"/>
  <c r="Z559" i="9"/>
  <c r="Z558" i="9"/>
  <c r="Z454" i="9"/>
  <c r="Y455" i="9"/>
  <c r="Y454" i="9"/>
  <c r="Z455" i="9"/>
  <c r="Z571" i="9"/>
  <c r="Y570" i="9"/>
  <c r="Y571" i="9"/>
  <c r="Z570" i="9"/>
  <c r="Z285" i="9"/>
  <c r="Y284" i="9"/>
  <c r="Y285" i="9"/>
  <c r="Z284" i="9"/>
  <c r="Y182" i="9" a="1"/>
  <c r="Y476" i="9" a="1"/>
  <c r="Y220" i="9" a="1"/>
  <c r="Y38" i="9" a="1"/>
  <c r="Y28" i="9" a="1"/>
  <c r="Y604" i="9" a="1"/>
  <c r="Y306" i="9" a="1"/>
  <c r="Y204" i="9" a="1"/>
  <c r="Y108" i="9" a="1"/>
  <c r="Y322" i="9" a="1"/>
  <c r="Y166" i="9" a="1"/>
  <c r="Y68" i="9" a="1"/>
  <c r="Y78" i="9" a="1"/>
  <c r="Y150" i="9" a="1"/>
  <c r="Y20" i="9" a="1"/>
  <c r="Y416" i="9" a="1"/>
  <c r="Y122" i="9" a="1"/>
  <c r="Z26" i="9"/>
  <c r="Y27" i="9"/>
  <c r="Y26" i="9"/>
  <c r="Z27" i="9"/>
  <c r="Z356" i="9"/>
  <c r="Y357" i="9"/>
  <c r="Y356" i="9"/>
  <c r="Z357" i="9"/>
  <c r="Y474" i="9" a="1"/>
  <c r="Y86" i="9" a="1"/>
  <c r="Y406" i="9" a="1"/>
  <c r="Y438" i="9" a="1"/>
  <c r="Y192" i="9" a="1"/>
  <c r="Y210" i="9" a="1"/>
  <c r="Y478" i="9" a="1"/>
  <c r="Y276" i="9" a="1"/>
  <c r="Y510" i="9" a="1"/>
  <c r="Y450" i="9" a="1"/>
  <c r="Y538" i="9" a="1"/>
  <c r="Y96" i="9" a="1"/>
  <c r="Y58" i="9" a="1"/>
  <c r="Y94" i="9" a="1"/>
  <c r="Y338" i="9" a="1"/>
  <c r="Y326" i="9" a="1"/>
  <c r="Y428" i="9" a="1"/>
  <c r="Y36" i="9" a="1"/>
  <c r="Y98" i="9" a="1"/>
  <c r="Y282" i="9" a="1"/>
  <c r="Y46" i="9" a="1"/>
  <c r="Y216" i="9" a="1"/>
  <c r="Y212" i="9" a="1"/>
  <c r="Y424" i="9" a="1"/>
  <c r="Y136" i="9" a="1"/>
  <c r="Y116" i="9" a="1"/>
  <c r="Y566" i="9" a="1"/>
  <c r="Y324" i="9" a="1"/>
  <c r="Y40" i="9" a="1"/>
  <c r="Y574" i="9" a="1"/>
  <c r="Y234" i="9" a="1"/>
  <c r="Y312" i="9" a="1"/>
  <c r="Y518" i="9" a="1"/>
  <c r="Y206" i="9" a="1"/>
  <c r="Z53" i="9"/>
  <c r="Y52" i="9"/>
  <c r="Z52" i="9"/>
  <c r="Y53" i="9"/>
  <c r="Y554" i="9" a="1"/>
  <c r="Y262" i="9" a="1"/>
  <c r="Y120" i="9" a="1"/>
  <c r="Z576" i="9"/>
  <c r="Y577" i="9"/>
  <c r="Y576" i="9"/>
  <c r="Z577" i="9"/>
  <c r="Y580" i="9" a="1"/>
  <c r="Y500" i="9" a="1"/>
  <c r="Y76" i="9" a="1"/>
  <c r="Y274" i="9" a="1"/>
  <c r="Y142" i="9" a="1"/>
  <c r="Y248" i="9" a="1"/>
  <c r="Y278" i="9" a="1"/>
  <c r="Y440" i="9" a="1"/>
  <c r="Y44" i="9" a="1"/>
  <c r="Y350" i="9" a="1"/>
  <c r="Y464" i="9" a="1"/>
  <c r="Y186" i="9" a="1"/>
  <c r="Y396" i="9" a="1"/>
  <c r="Y392" i="9" a="1"/>
  <c r="Y536" i="9" a="1"/>
  <c r="Y174" i="9" a="1"/>
  <c r="Y190" i="9" a="1"/>
  <c r="Y126" i="9" a="1"/>
  <c r="Y369" i="9"/>
  <c r="Z369" i="9"/>
  <c r="Z368" i="9"/>
  <c r="Y368" i="9"/>
  <c r="Y218" i="9" a="1"/>
  <c r="Y160" i="9" a="1"/>
  <c r="Z495" i="9"/>
  <c r="Y494" i="9"/>
  <c r="Y495" i="9"/>
  <c r="Z494" i="9"/>
  <c r="Z340" i="9"/>
  <c r="Y341" i="9"/>
  <c r="Y340" i="9"/>
  <c r="Z341" i="9"/>
  <c r="Y557" i="9"/>
  <c r="Y556" i="9"/>
  <c r="Z557" i="9"/>
  <c r="Z556" i="9"/>
  <c r="Y355" i="9"/>
  <c r="Z355" i="9"/>
  <c r="Z354" i="9"/>
  <c r="Y354" i="9"/>
  <c r="Z585" i="9"/>
  <c r="Y584" i="9"/>
  <c r="Y585" i="9"/>
  <c r="Z584" i="9"/>
  <c r="Y344" i="9" a="1"/>
  <c r="Y606" i="9" a="1"/>
  <c r="Y530" i="9" a="1"/>
  <c r="Y384" i="9" a="1"/>
  <c r="Y336" i="9" a="1"/>
  <c r="Y34" i="9" a="1"/>
  <c r="Y66" i="9" a="1"/>
  <c r="Y316" i="9" a="1"/>
  <c r="Y300" i="9" a="1"/>
  <c r="Y144" i="9" a="1"/>
  <c r="Y434" i="9" a="1"/>
  <c r="Y130" i="9" a="1"/>
  <c r="Y550" i="9" a="1"/>
  <c r="Y466" i="9" a="1"/>
  <c r="Y542" i="9" a="1"/>
  <c r="Y268" i="9" a="1"/>
  <c r="Y84" i="9" a="1"/>
  <c r="Y408" i="9" a="1"/>
  <c r="Y244" i="9" a="1"/>
  <c r="Y250" i="9" a="1"/>
  <c r="Y290" i="9" a="1"/>
  <c r="Y224" i="9" a="1"/>
  <c r="Y412" i="9" a="1"/>
  <c r="Y544" i="9" a="1"/>
  <c r="Y498" i="9" a="1"/>
  <c r="Y90" i="9" a="1"/>
  <c r="Y488" i="9" a="1"/>
  <c r="Y444" i="9" a="1"/>
  <c r="Y270" i="9" a="1"/>
  <c r="Y258" i="9" a="1"/>
  <c r="Y304" i="9" a="1"/>
  <c r="Y288" i="9" a="1"/>
  <c r="Y222" i="9" a="1"/>
  <c r="Y226" i="9" a="1"/>
  <c r="Y292" i="9" a="1"/>
  <c r="Y486" i="9" a="1"/>
  <c r="Y348" i="9" a="1"/>
  <c r="Z7" i="9"/>
  <c r="Z6" i="9"/>
  <c r="Y6" i="9"/>
  <c r="Y7" i="9"/>
  <c r="AJ7" i="9"/>
  <c r="AJ6" i="9"/>
  <c r="AJ4" i="9"/>
  <c r="AJ5" i="9"/>
  <c r="Z4" i="9"/>
  <c r="Y5" i="9"/>
  <c r="Y4" i="9"/>
  <c r="Z5" i="9"/>
  <c r="AK166" i="9" l="1" a="1"/>
  <c r="AB394" i="10" a="1"/>
  <c r="AB10" i="10" a="1"/>
  <c r="R122" i="10" a="1"/>
  <c r="T226" i="10" a="1"/>
  <c r="T12" i="10" a="1"/>
  <c r="S436" i="10" a="1"/>
  <c r="V498" i="10" a="1"/>
  <c r="AH621" i="10"/>
  <c r="AE615" i="10"/>
  <c r="AK552" i="9"/>
  <c r="AF625" i="10"/>
  <c r="AJ142" i="9"/>
  <c r="AF18" i="10" a="1"/>
  <c r="AF18" i="10" s="1"/>
  <c r="AH496" i="10" a="1"/>
  <c r="AG624" i="10"/>
  <c r="AE624" i="10"/>
  <c r="R326" i="10" a="1"/>
  <c r="R326" i="10" s="1"/>
  <c r="AH300" i="10" a="1"/>
  <c r="AH300" i="10" s="1"/>
  <c r="AJ611" i="9"/>
  <c r="AJ424" i="9"/>
  <c r="AJ201" i="9"/>
  <c r="AH578" i="10" a="1"/>
  <c r="AH578" i="10" s="1"/>
  <c r="AJ617" i="10"/>
  <c r="U448" i="10" a="1"/>
  <c r="AB320" i="10" a="1"/>
  <c r="AB320" i="10" s="1"/>
  <c r="AK242" i="9" a="1"/>
  <c r="AK242" i="9" s="1"/>
  <c r="V418" i="10" a="1"/>
  <c r="AB54" i="10" a="1"/>
  <c r="AK276" i="9" a="1"/>
  <c r="AK277" i="9" s="1"/>
  <c r="U504" i="10" a="1"/>
  <c r="U504" i="10" s="1"/>
  <c r="AK526" i="9" a="1"/>
  <c r="AJ194" i="9"/>
  <c r="AJ511" i="9"/>
  <c r="AJ581" i="9"/>
  <c r="AK603" i="9"/>
  <c r="AJ147" i="9"/>
  <c r="Z378" i="9"/>
  <c r="R466" i="10" a="1"/>
  <c r="R467" i="10" s="1"/>
  <c r="U594" i="10" a="1"/>
  <c r="U595" i="10" s="1"/>
  <c r="AK568" i="9" a="1"/>
  <c r="Z196" i="10" a="1"/>
  <c r="Z196" i="10" s="1"/>
  <c r="AK199" i="9"/>
  <c r="AF300" i="10" a="1"/>
  <c r="AF301" i="10" s="1"/>
  <c r="AI44" i="10" a="1"/>
  <c r="AI516" i="10" a="1"/>
  <c r="AI517" i="10" s="1"/>
  <c r="AH126" i="10" a="1"/>
  <c r="AH127" i="10" s="1"/>
  <c r="AG18" i="10" a="1"/>
  <c r="AG19" i="10" s="1"/>
  <c r="AE496" i="10" a="1"/>
  <c r="AG286" i="10" a="1"/>
  <c r="AG286" i="10" s="1"/>
  <c r="AA369" i="10"/>
  <c r="AJ182" i="9"/>
  <c r="AJ247" i="9"/>
  <c r="AJ411" i="9"/>
  <c r="AJ578" i="9"/>
  <c r="AE578" i="10" a="1"/>
  <c r="AE579" i="10" s="1"/>
  <c r="AG516" i="10" a="1"/>
  <c r="AG517" i="10" s="1"/>
  <c r="AG616" i="10"/>
  <c r="S32" i="10"/>
  <c r="U488" i="10" a="1"/>
  <c r="U488" i="10" s="1"/>
  <c r="AN619" i="10"/>
  <c r="AO619" i="10" s="1"/>
  <c r="AK58" i="9" a="1"/>
  <c r="AK59" i="9" s="1"/>
  <c r="X550" i="10" a="1"/>
  <c r="X550" i="10" s="1"/>
  <c r="X250" i="10" a="1"/>
  <c r="X251" i="10" s="1"/>
  <c r="Y126" i="10" a="1"/>
  <c r="AC380" i="10" a="1"/>
  <c r="AC381" i="10" s="1"/>
  <c r="T48" i="10"/>
  <c r="T365" i="10"/>
  <c r="AN618" i="10"/>
  <c r="AO618" i="10" s="1"/>
  <c r="AF623" i="10"/>
  <c r="U286" i="10" a="1"/>
  <c r="U287" i="10" s="1"/>
  <c r="V350" i="10" a="1"/>
  <c r="V351" i="10" s="1"/>
  <c r="AK294" i="9" a="1"/>
  <c r="AK324" i="9" a="1"/>
  <c r="AK325" i="9" s="1"/>
  <c r="Y84" i="10" a="1"/>
  <c r="Y84" i="10" s="1"/>
  <c r="AB312" i="10" a="1"/>
  <c r="AB312" i="10" s="1"/>
  <c r="AA272" i="10" a="1"/>
  <c r="AG126" i="10" a="1"/>
  <c r="AG126" i="10" s="1"/>
  <c r="R73" i="10"/>
  <c r="AF300" i="10"/>
  <c r="AE18" i="10" a="1"/>
  <c r="AG496" i="10" a="1"/>
  <c r="AJ550" i="10" a="1"/>
  <c r="AE621" i="10"/>
  <c r="AE620" i="10"/>
  <c r="AH616" i="10"/>
  <c r="AH617" i="10"/>
  <c r="AK318" i="9" a="1"/>
  <c r="AK318" i="9" s="1"/>
  <c r="Q374" i="10" a="1"/>
  <c r="Q374" i="10" s="1"/>
  <c r="S216" i="10" a="1"/>
  <c r="S217" i="10" s="1"/>
  <c r="AB590" i="10" a="1"/>
  <c r="AB590" i="10" s="1"/>
  <c r="S34" i="10" a="1"/>
  <c r="S35" i="10" s="1"/>
  <c r="AB598" i="10" a="1"/>
  <c r="Q382" i="10" a="1"/>
  <c r="Q382" i="10" s="1"/>
  <c r="X574" i="10" a="1"/>
  <c r="X575" i="10" s="1"/>
  <c r="V376" i="10" a="1"/>
  <c r="V377" i="10" s="1"/>
  <c r="X606" i="10" a="1"/>
  <c r="X606" i="10" s="1"/>
  <c r="S176" i="10" a="1"/>
  <c r="S177" i="10" s="1"/>
  <c r="V118" i="10" a="1"/>
  <c r="V118" i="10" s="1"/>
  <c r="T396" i="10" a="1"/>
  <c r="T396" i="10" s="1"/>
  <c r="Q424" i="10" a="1"/>
  <c r="Q28" i="10" a="1"/>
  <c r="Q28" i="10" s="1"/>
  <c r="Q348" i="10" a="1"/>
  <c r="Q348" i="10" s="1"/>
  <c r="AB386" i="10" a="1"/>
  <c r="AB387" i="10" s="1"/>
  <c r="Q472" i="10" a="1"/>
  <c r="Q472" i="10" s="1"/>
  <c r="Q520" i="10" a="1"/>
  <c r="Q520" i="10" s="1"/>
  <c r="T322" i="10" a="1"/>
  <c r="T322" i="10" s="1"/>
  <c r="X112" i="10" a="1"/>
  <c r="X112" i="10" s="1"/>
  <c r="U546" i="10" a="1"/>
  <c r="V280" i="10" a="1"/>
  <c r="V281" i="10" s="1"/>
  <c r="AA80" i="10" a="1"/>
  <c r="AA80" i="10" s="1"/>
  <c r="S344" i="10" a="1"/>
  <c r="S344" i="10" s="1"/>
  <c r="AJ233" i="9"/>
  <c r="AK32" i="9"/>
  <c r="AE44" i="10" a="1"/>
  <c r="AH516" i="10" a="1"/>
  <c r="AJ126" i="10" a="1"/>
  <c r="AJ422" i="10" a="1"/>
  <c r="AJ18" i="10" a="1"/>
  <c r="AH44" i="10" a="1"/>
  <c r="AE286" i="10" a="1"/>
  <c r="AE358" i="10" a="1"/>
  <c r="AI496" i="10" a="1"/>
  <c r="AF550" i="10" a="1"/>
  <c r="AE126" i="10" a="1"/>
  <c r="AI286" i="10" a="1"/>
  <c r="AG358" i="10" a="1"/>
  <c r="AF358" i="10" a="1"/>
  <c r="AJ496" i="10" a="1"/>
  <c r="AI550" i="10" a="1"/>
  <c r="AJ516" i="10" a="1"/>
  <c r="AJ286" i="10" a="1"/>
  <c r="AF422" i="10" a="1"/>
  <c r="T53" i="10"/>
  <c r="AJ620" i="10"/>
  <c r="AJ621" i="10"/>
  <c r="AJ622" i="10"/>
  <c r="AJ623" i="10"/>
  <c r="AJ614" i="10"/>
  <c r="AJ615" i="10"/>
  <c r="AH550" i="10" a="1"/>
  <c r="AE497" i="10"/>
  <c r="AE496" i="10"/>
  <c r="AI126" i="10" a="1"/>
  <c r="AE622" i="10"/>
  <c r="AE623" i="10"/>
  <c r="AB362" i="10" a="1"/>
  <c r="AB363" i="10" s="1"/>
  <c r="Z528" i="10" a="1"/>
  <c r="Z528" i="10" s="1"/>
  <c r="V146" i="10" a="1"/>
  <c r="V147" i="10" s="1"/>
  <c r="AK542" i="9" a="1"/>
  <c r="U228" i="10" a="1"/>
  <c r="U228" i="10" s="1"/>
  <c r="V222" i="10" a="1"/>
  <c r="V222" i="10" s="1"/>
  <c r="U316" i="10" a="1"/>
  <c r="U316" i="10" s="1"/>
  <c r="Q332" i="10" a="1"/>
  <c r="Q332" i="10" s="1"/>
  <c r="AI18" i="10" a="1"/>
  <c r="AH358" i="10" a="1"/>
  <c r="AE516" i="10" a="1"/>
  <c r="AG516" i="10"/>
  <c r="AI300" i="10" a="1"/>
  <c r="AI578" i="10" a="1"/>
  <c r="AH18" i="10" a="1"/>
  <c r="AJ358" i="10" a="1"/>
  <c r="AF496" i="10" a="1"/>
  <c r="AE550" i="10" a="1"/>
  <c r="AF516" i="10" a="1"/>
  <c r="AF286" i="10" a="1"/>
  <c r="AH422" i="10" a="1"/>
  <c r="AI422" i="10" a="1"/>
  <c r="T454" i="10"/>
  <c r="AF614" i="10"/>
  <c r="AF615" i="10"/>
  <c r="AI621" i="10"/>
  <c r="AI620" i="10"/>
  <c r="AG623" i="10"/>
  <c r="AG622" i="10"/>
  <c r="AH496" i="10"/>
  <c r="AH497" i="10"/>
  <c r="AI45" i="10"/>
  <c r="AI44" i="10"/>
  <c r="AI358" i="10" a="1"/>
  <c r="AJ44" i="10" a="1"/>
  <c r="AG620" i="10"/>
  <c r="AG621" i="10"/>
  <c r="Z374" i="9"/>
  <c r="X476" i="10" a="1"/>
  <c r="X476" i="10" s="1"/>
  <c r="Y518" i="10" a="1"/>
  <c r="Y518" i="10" s="1"/>
  <c r="Q162" i="10" a="1"/>
  <c r="Q163" i="10" s="1"/>
  <c r="U536" i="10" a="1"/>
  <c r="U537" i="10" s="1"/>
  <c r="AK278" i="9" a="1"/>
  <c r="AK278" i="9" s="1"/>
  <c r="T414" i="10" a="1"/>
  <c r="T414" i="10" s="1"/>
  <c r="V474" i="10" a="1"/>
  <c r="V474" i="10" s="1"/>
  <c r="AK114" i="9" a="1"/>
  <c r="AK115" i="9" s="1"/>
  <c r="AA248" i="10" a="1"/>
  <c r="AA249" i="10" s="1"/>
  <c r="AJ460" i="9"/>
  <c r="AJ597" i="9"/>
  <c r="AJ45" i="9"/>
  <c r="AJ101" i="9"/>
  <c r="AJ99" i="9"/>
  <c r="AH286" i="10" a="1"/>
  <c r="AG422" i="10" a="1"/>
  <c r="AE300" i="10" a="1"/>
  <c r="AJ578" i="10" a="1"/>
  <c r="AG550" i="10" a="1"/>
  <c r="AG300" i="10" a="1"/>
  <c r="AJ300" i="10" a="1"/>
  <c r="AG578" i="10" a="1"/>
  <c r="AF578" i="10" a="1"/>
  <c r="AF44" i="10" a="1"/>
  <c r="AE422" i="10" a="1"/>
  <c r="AG44" i="10" a="1"/>
  <c r="AF126" i="10" a="1"/>
  <c r="AH624" i="10"/>
  <c r="AH625" i="10"/>
  <c r="AJ624" i="10"/>
  <c r="AJ625" i="10"/>
  <c r="AI617" i="10"/>
  <c r="AI616" i="10"/>
  <c r="AG615" i="10"/>
  <c r="AG614" i="10"/>
  <c r="AF620" i="10"/>
  <c r="AF621" i="10"/>
  <c r="Y608" i="10" a="1"/>
  <c r="Y609" i="10" s="1"/>
  <c r="S174" i="10" a="1"/>
  <c r="S174" i="10" s="1"/>
  <c r="Y33" i="9"/>
  <c r="Y152" i="10" a="1"/>
  <c r="Y152" i="10" s="1"/>
  <c r="AA164" i="10" a="1"/>
  <c r="AA165" i="10" s="1"/>
  <c r="AK178" i="9" a="1"/>
  <c r="AK178" i="9" s="1"/>
  <c r="AC92" i="10" a="1"/>
  <c r="AC92" i="10" s="1"/>
  <c r="V490" i="10" a="1"/>
  <c r="V490" i="10" s="1"/>
  <c r="X484" i="10" a="1"/>
  <c r="X485" i="10" s="1"/>
  <c r="Q464" i="10" a="1"/>
  <c r="Q464" i="10" s="1"/>
  <c r="U220" i="10" a="1"/>
  <c r="U220" i="10" s="1"/>
  <c r="Y168" i="10" a="1"/>
  <c r="Y168" i="10" s="1"/>
  <c r="X304" i="10" a="1"/>
  <c r="X305" i="10" s="1"/>
  <c r="U144" i="10" a="1"/>
  <c r="U144" i="10" s="1"/>
  <c r="R482" i="10" a="1"/>
  <c r="R482" i="10" s="1"/>
  <c r="S336" i="10" a="1"/>
  <c r="S336" i="10" s="1"/>
  <c r="R384" i="10" a="1"/>
  <c r="R384" i="10" s="1"/>
  <c r="AC470" i="10" a="1"/>
  <c r="AC470" i="10" s="1"/>
  <c r="Y314" i="10" a="1"/>
  <c r="Y315" i="10" s="1"/>
  <c r="T338" i="10" a="1"/>
  <c r="T338" i="10" s="1"/>
  <c r="AB150" i="10" a="1"/>
  <c r="AB151" i="10" s="1"/>
  <c r="AC306" i="10" a="1"/>
  <c r="AC307" i="10" s="1"/>
  <c r="U358" i="10" a="1"/>
  <c r="U358" i="10" s="1"/>
  <c r="U86" i="10" a="1"/>
  <c r="U86" i="10" s="1"/>
  <c r="Q116" i="10" a="1"/>
  <c r="Q116" i="10" s="1"/>
  <c r="R190" i="10" a="1"/>
  <c r="R191" i="10" s="1"/>
  <c r="T446" i="10" a="1"/>
  <c r="T446" i="10" s="1"/>
  <c r="V410" i="10" a="1"/>
  <c r="V410" i="10" s="1"/>
  <c r="AK129" i="9"/>
  <c r="AC347" i="10"/>
  <c r="V450" i="10" a="1"/>
  <c r="V450" i="10" s="1"/>
  <c r="X370" i="10" a="1"/>
  <c r="X370" i="10" s="1"/>
  <c r="U204" i="10" a="1"/>
  <c r="U204" i="10" s="1"/>
  <c r="U170" i="10" a="1"/>
  <c r="U170" i="10" s="1"/>
  <c r="Y252" i="10" a="1"/>
  <c r="Y253" i="10" s="1"/>
  <c r="Z78" i="10" a="1"/>
  <c r="Z78" i="10" s="1"/>
  <c r="Y486" i="10" a="1"/>
  <c r="Y487" i="10" s="1"/>
  <c r="Y36" i="10" a="1"/>
  <c r="Y37" i="10" s="1"/>
  <c r="Q416" i="10" a="1"/>
  <c r="Q416" i="10" s="1"/>
  <c r="Q496" i="10" a="1"/>
  <c r="Q496" i="10" s="1"/>
  <c r="AB96" i="10" a="1"/>
  <c r="AB96" i="10" s="1"/>
  <c r="S200" i="10" a="1"/>
  <c r="S200" i="10" s="1"/>
  <c r="U236" i="10" a="1"/>
  <c r="U237" i="10" s="1"/>
  <c r="V400" i="10" a="1"/>
  <c r="V400" i="10" s="1"/>
  <c r="Z14" i="10" a="1"/>
  <c r="Z14" i="10" s="1"/>
  <c r="AA288" i="10" a="1"/>
  <c r="AA289" i="10" s="1"/>
  <c r="U108" i="10" a="1"/>
  <c r="U109" i="10" s="1"/>
  <c r="Y510" i="10" a="1"/>
  <c r="Y510" i="10" s="1"/>
  <c r="V530" i="10" a="1"/>
  <c r="V531" i="10" s="1"/>
  <c r="Y404" i="10" a="1"/>
  <c r="Y405" i="10" s="1"/>
  <c r="AB290" i="10" a="1"/>
  <c r="AB290" i="10" s="1"/>
  <c r="T40" i="10" a="1"/>
  <c r="T41" i="10" s="1"/>
  <c r="X240" i="10" a="1"/>
  <c r="X241" i="10" s="1"/>
  <c r="V596" i="10" a="1"/>
  <c r="V597" i="10" s="1"/>
  <c r="Q456" i="10" a="1"/>
  <c r="Q456" i="10" s="1"/>
  <c r="Z440" i="10" a="1"/>
  <c r="Z440" i="10" s="1"/>
  <c r="V604" i="10" a="1"/>
  <c r="V604" i="10" s="1"/>
  <c r="AA310" i="10" a="1"/>
  <c r="AA311" i="10" s="1"/>
  <c r="X500" i="10" a="1"/>
  <c r="X500" i="10" s="1"/>
  <c r="AA238" i="10" a="1"/>
  <c r="AA238" i="10" s="1"/>
  <c r="AC194" i="10" a="1"/>
  <c r="AC194" i="10" s="1"/>
  <c r="T234" i="10" a="1"/>
  <c r="T234" i="10" s="1"/>
  <c r="S566" i="10" a="1"/>
  <c r="S567" i="10" s="1"/>
  <c r="R30" i="10" a="1"/>
  <c r="R30" i="10" s="1"/>
  <c r="X352" i="10" a="1"/>
  <c r="X352" i="10" s="1"/>
  <c r="AB428" i="10" a="1"/>
  <c r="AB428" i="10" s="1"/>
  <c r="Q512" i="10" a="1"/>
  <c r="Q513" i="10" s="1"/>
  <c r="Z366" i="10" a="1"/>
  <c r="Z366" i="10" s="1"/>
  <c r="V264" i="10" a="1"/>
  <c r="V264" i="10" s="1"/>
  <c r="AA538" i="10" a="1"/>
  <c r="AA539" i="10" s="1"/>
  <c r="S184" i="10" a="1"/>
  <c r="S185" i="10" s="1"/>
  <c r="Z390" i="10" a="1"/>
  <c r="Z390" i="10" s="1"/>
  <c r="T292" i="10" a="1"/>
  <c r="T293" i="10" s="1"/>
  <c r="X224" i="10" a="1"/>
  <c r="X224" i="10" s="1"/>
  <c r="Y186" i="10" a="1"/>
  <c r="Y187" i="10" s="1"/>
  <c r="U432" i="10" a="1"/>
  <c r="U432" i="10" s="1"/>
  <c r="AC560" i="10" a="1"/>
  <c r="AC561" i="10" s="1"/>
  <c r="R580" i="10" a="1"/>
  <c r="R580" i="10" s="1"/>
  <c r="Q70" i="10" a="1"/>
  <c r="Q71" i="10" s="1"/>
  <c r="Y422" i="10" a="1"/>
  <c r="Y422" i="10" s="1"/>
  <c r="V434" i="10" a="1"/>
  <c r="V435" i="10" s="1"/>
  <c r="Q308" i="10" a="1"/>
  <c r="Q308" i="10" s="1"/>
  <c r="AC438" i="10" a="1"/>
  <c r="AC439" i="10" s="1"/>
  <c r="U262" i="10" a="1"/>
  <c r="U262" i="10" s="1"/>
  <c r="U408" i="10" a="1"/>
  <c r="U409" i="10" s="1"/>
  <c r="V392" i="10" a="1"/>
  <c r="V392" i="10" s="1"/>
  <c r="X104" i="10" a="1"/>
  <c r="X104" i="10" s="1"/>
  <c r="X516" i="10" a="1"/>
  <c r="X516" i="10" s="1"/>
  <c r="R182" i="10" a="1"/>
  <c r="R183" i="10" s="1"/>
  <c r="V102" i="10" a="1"/>
  <c r="V102" i="10" s="1"/>
  <c r="AB582" i="10" a="1"/>
  <c r="AB583" i="10" s="1"/>
  <c r="Z270" i="10" a="1"/>
  <c r="Z270" i="10" s="1"/>
  <c r="Y544" i="10" a="1"/>
  <c r="Y545" i="10" s="1"/>
  <c r="AA426" i="10" a="1"/>
  <c r="AA426" i="10" s="1"/>
  <c r="AA442" i="10" a="1"/>
  <c r="AA442" i="10" s="1"/>
  <c r="AB140" i="10" a="1"/>
  <c r="AB141" i="10" s="1"/>
  <c r="U300" i="10" a="1"/>
  <c r="U301" i="10" s="1"/>
  <c r="U562" i="10" a="1"/>
  <c r="U563" i="10" s="1"/>
  <c r="Z406" i="10" a="1"/>
  <c r="Z406" i="10" s="1"/>
  <c r="AK455" i="9"/>
  <c r="S282" i="10"/>
  <c r="S283" i="10"/>
  <c r="S63" i="10"/>
  <c r="S62" i="10"/>
  <c r="Y126" i="10"/>
  <c r="Y127" i="10"/>
  <c r="AC478" i="10"/>
  <c r="AC479" i="10"/>
  <c r="Z39" i="10"/>
  <c r="Z38" i="10"/>
  <c r="X148" i="10"/>
  <c r="X149" i="10"/>
  <c r="AB66" i="10"/>
  <c r="AB67" i="10"/>
  <c r="AB47" i="10"/>
  <c r="AB46" i="10"/>
  <c r="S208" i="10"/>
  <c r="S209" i="10"/>
  <c r="X132" i="10"/>
  <c r="X133" i="10"/>
  <c r="X158" i="10"/>
  <c r="X159" i="10"/>
  <c r="Y268" i="10"/>
  <c r="Y269" i="10"/>
  <c r="V498" i="10"/>
  <c r="V499" i="10"/>
  <c r="S436" i="10"/>
  <c r="S437" i="10"/>
  <c r="R122" i="10"/>
  <c r="R123" i="10"/>
  <c r="R466" i="10"/>
  <c r="U594" i="10"/>
  <c r="AC76" i="10"/>
  <c r="AC77" i="10"/>
  <c r="X452" i="10"/>
  <c r="X453" i="10"/>
  <c r="AA110" i="10"/>
  <c r="AA111" i="10"/>
  <c r="U136" i="10"/>
  <c r="U137" i="10"/>
  <c r="Y142" i="10"/>
  <c r="Y143" i="10"/>
  <c r="AA272" i="10"/>
  <c r="AA273" i="10"/>
  <c r="AC330" i="10"/>
  <c r="AC331" i="10"/>
  <c r="Z529" i="10"/>
  <c r="R138" i="10"/>
  <c r="R139" i="10"/>
  <c r="S402" i="10"/>
  <c r="S403" i="10"/>
  <c r="AC210" i="10"/>
  <c r="AC211" i="10"/>
  <c r="R94" i="10"/>
  <c r="R95" i="10"/>
  <c r="U448" i="10"/>
  <c r="U449" i="10"/>
  <c r="AB274" i="10"/>
  <c r="AB275" i="10"/>
  <c r="T226" i="10"/>
  <c r="T227" i="10"/>
  <c r="AB394" i="10"/>
  <c r="AB395" i="10"/>
  <c r="V418" i="10"/>
  <c r="V419" i="10"/>
  <c r="AB55" i="10"/>
  <c r="AB54" i="10"/>
  <c r="AC502" i="10"/>
  <c r="AC503" i="10"/>
  <c r="U505" i="10"/>
  <c r="AB598" i="10"/>
  <c r="AB599" i="10"/>
  <c r="Q383" i="10"/>
  <c r="AB10" i="10"/>
  <c r="AB11" i="10"/>
  <c r="AB508" i="10"/>
  <c r="AB509" i="10"/>
  <c r="T12" i="10"/>
  <c r="T13" i="10"/>
  <c r="Q424" i="10"/>
  <c r="Q425" i="10"/>
  <c r="Q473" i="10"/>
  <c r="Q22" i="10"/>
  <c r="Q23" i="10"/>
  <c r="U546" i="10"/>
  <c r="U547" i="10"/>
  <c r="T388" i="10" a="1"/>
  <c r="Y388" i="10" a="1"/>
  <c r="AC388" i="10" a="1"/>
  <c r="S388" i="10" a="1"/>
  <c r="X388" i="10" a="1"/>
  <c r="AB388" i="10" a="1"/>
  <c r="Q388" i="10" a="1"/>
  <c r="U388" i="10" a="1"/>
  <c r="Z388" i="10" a="1"/>
  <c r="AA388" i="10" a="1"/>
  <c r="V388" i="10" a="1"/>
  <c r="R388" i="10" a="1"/>
  <c r="S412" i="10" a="1"/>
  <c r="X412" i="10" a="1"/>
  <c r="AB412" i="10" a="1"/>
  <c r="R412" i="10" a="1"/>
  <c r="V412" i="10" a="1"/>
  <c r="AA412" i="10" a="1"/>
  <c r="Q412" i="10" a="1"/>
  <c r="U412" i="10" a="1"/>
  <c r="Z412" i="10" a="1"/>
  <c r="AC412" i="10" a="1"/>
  <c r="T412" i="10" a="1"/>
  <c r="Y412" i="10" a="1"/>
  <c r="T98" i="10" a="1"/>
  <c r="Y98" i="10" a="1"/>
  <c r="AC98" i="10" a="1"/>
  <c r="S98" i="10" a="1"/>
  <c r="X98" i="10" a="1"/>
  <c r="AB98" i="10" a="1"/>
  <c r="Q98" i="10" a="1"/>
  <c r="U98" i="10" a="1"/>
  <c r="Z98" i="10" a="1"/>
  <c r="AA98" i="10" a="1"/>
  <c r="V98" i="10" a="1"/>
  <c r="R98" i="10" a="1"/>
  <c r="R506" i="10" a="1"/>
  <c r="V506" i="10" a="1"/>
  <c r="AA506" i="10" a="1"/>
  <c r="Q506" i="10" a="1"/>
  <c r="U506" i="10" a="1"/>
  <c r="Z506" i="10" a="1"/>
  <c r="T506" i="10" a="1"/>
  <c r="Y506" i="10" a="1"/>
  <c r="AC506" i="10" a="1"/>
  <c r="AB506" i="10" a="1"/>
  <c r="X506" i="10" a="1"/>
  <c r="S506" i="10" a="1"/>
  <c r="T20" i="10" a="1"/>
  <c r="Y20" i="10" a="1"/>
  <c r="AC20" i="10" a="1"/>
  <c r="S20" i="10" a="1"/>
  <c r="X20" i="10" a="1"/>
  <c r="AB20" i="10" a="1"/>
  <c r="R20" i="10" a="1"/>
  <c r="V20" i="10" a="1"/>
  <c r="AA20" i="10" a="1"/>
  <c r="U20" i="10" a="1"/>
  <c r="Q20" i="10" a="1"/>
  <c r="Z20" i="10" a="1"/>
  <c r="R230" i="10" a="1"/>
  <c r="V230" i="10" a="1"/>
  <c r="AA230" i="10" a="1"/>
  <c r="Q230" i="10" a="1"/>
  <c r="U230" i="10" a="1"/>
  <c r="Z230" i="10" a="1"/>
  <c r="T230" i="10" a="1"/>
  <c r="Y230" i="10" a="1"/>
  <c r="AC230" i="10" a="1"/>
  <c r="X230" i="10" a="1"/>
  <c r="S230" i="10" a="1"/>
  <c r="AB230" i="10" a="1"/>
  <c r="T218" i="10" a="1"/>
  <c r="Y218" i="10" a="1"/>
  <c r="AC218" i="10" a="1"/>
  <c r="S218" i="10" a="1"/>
  <c r="X218" i="10" a="1"/>
  <c r="AB218" i="10" a="1"/>
  <c r="R218" i="10" a="1"/>
  <c r="V218" i="10" a="1"/>
  <c r="AA218" i="10" a="1"/>
  <c r="Q218" i="10" a="1"/>
  <c r="Z218" i="10" a="1"/>
  <c r="U218" i="10" a="1"/>
  <c r="S266" i="10" a="1"/>
  <c r="X266" i="10" a="1"/>
  <c r="AB266" i="10" a="1"/>
  <c r="R266" i="10" a="1"/>
  <c r="V266" i="10" a="1"/>
  <c r="AA266" i="10" a="1"/>
  <c r="Q266" i="10" a="1"/>
  <c r="U266" i="10" a="1"/>
  <c r="Z266" i="10" a="1"/>
  <c r="T266" i="10" a="1"/>
  <c r="Y266" i="10" a="1"/>
  <c r="AC266" i="10" a="1"/>
  <c r="R360" i="10" a="1"/>
  <c r="V360" i="10" a="1"/>
  <c r="AA360" i="10" a="1"/>
  <c r="Q360" i="10" a="1"/>
  <c r="U360" i="10" a="1"/>
  <c r="Z360" i="10" a="1"/>
  <c r="S360" i="10" a="1"/>
  <c r="X360" i="10" a="1"/>
  <c r="AB360" i="10" a="1"/>
  <c r="T360" i="10" a="1"/>
  <c r="AC360" i="10" a="1"/>
  <c r="Y360" i="10" a="1"/>
  <c r="T462" i="10" a="1"/>
  <c r="Y462" i="10" a="1"/>
  <c r="AC462" i="10" a="1"/>
  <c r="S462" i="10" a="1"/>
  <c r="X462" i="10" a="1"/>
  <c r="AB462" i="10" a="1"/>
  <c r="R462" i="10" a="1"/>
  <c r="V462" i="10" a="1"/>
  <c r="AA462" i="10" a="1"/>
  <c r="Z462" i="10" a="1"/>
  <c r="U462" i="10" a="1"/>
  <c r="Q462" i="10" a="1"/>
  <c r="AC32" i="10"/>
  <c r="AC33" i="10"/>
  <c r="Z364" i="10"/>
  <c r="Z365" i="10"/>
  <c r="X48" i="10"/>
  <c r="X49" i="10"/>
  <c r="R340" i="10"/>
  <c r="R341" i="10"/>
  <c r="Z557" i="10"/>
  <c r="Z556" i="10"/>
  <c r="Y61" i="10"/>
  <c r="Y60" i="10"/>
  <c r="V524" i="10"/>
  <c r="V525" i="10"/>
  <c r="U73" i="10"/>
  <c r="U72" i="10"/>
  <c r="R100" i="10"/>
  <c r="R101" i="10"/>
  <c r="Z154" i="10"/>
  <c r="Z155" i="10"/>
  <c r="Z26" i="10"/>
  <c r="Z27" i="10"/>
  <c r="Q346" i="10"/>
  <c r="Q347" i="10"/>
  <c r="X248" i="10" a="1"/>
  <c r="Z248" i="10" a="1"/>
  <c r="V248" i="10" a="1"/>
  <c r="R76" i="10" a="1"/>
  <c r="AB76" i="10" a="1"/>
  <c r="Y76" i="10" a="1"/>
  <c r="T573" i="10"/>
  <c r="T572" i="10"/>
  <c r="Z573" i="10"/>
  <c r="Z572" i="10"/>
  <c r="V572" i="10"/>
  <c r="V573" i="10"/>
  <c r="Y10" i="10" a="1"/>
  <c r="AA10" i="10" a="1"/>
  <c r="X10" i="10" a="1"/>
  <c r="U329" i="10"/>
  <c r="U328" i="10"/>
  <c r="AA329" i="10"/>
  <c r="AA328" i="10"/>
  <c r="X328" i="10"/>
  <c r="X329" i="10"/>
  <c r="Y310" i="10" a="1"/>
  <c r="Z310" i="10" a="1"/>
  <c r="V310" i="10" a="1"/>
  <c r="Q598" i="10" a="1"/>
  <c r="AA598" i="10" a="1"/>
  <c r="X598" i="10" a="1"/>
  <c r="Q355" i="10"/>
  <c r="Q354" i="10"/>
  <c r="AA355" i="10"/>
  <c r="AA354" i="10"/>
  <c r="X354" i="10"/>
  <c r="X355" i="10"/>
  <c r="U320" i="10" a="1"/>
  <c r="AA320" i="10" a="1"/>
  <c r="X320" i="10" a="1"/>
  <c r="AA270" i="10" a="1"/>
  <c r="AC270" i="10" a="1"/>
  <c r="U270" i="10" a="1"/>
  <c r="X272" i="10" a="1"/>
  <c r="Z272" i="10" a="1"/>
  <c r="V272" i="10" a="1"/>
  <c r="Y46" i="10" a="1"/>
  <c r="Z46" i="10" a="1"/>
  <c r="X46" i="10" a="1"/>
  <c r="R528" i="10" a="1"/>
  <c r="AC528" i="10" a="1"/>
  <c r="U528" i="10" a="1"/>
  <c r="Q194" i="10" a="1"/>
  <c r="AB194" i="10" a="1"/>
  <c r="Y194" i="10" a="1"/>
  <c r="X442" i="10" a="1"/>
  <c r="Z442" i="10" a="1"/>
  <c r="V442" i="10" a="1"/>
  <c r="AC428" i="10" a="1"/>
  <c r="AA428" i="10" a="1"/>
  <c r="X428" i="10" a="1"/>
  <c r="Y164" i="10" a="1"/>
  <c r="Z164" i="10" a="1"/>
  <c r="V164" i="10" a="1"/>
  <c r="X288" i="10" a="1"/>
  <c r="Z288" i="10" a="1"/>
  <c r="V288" i="10" a="1"/>
  <c r="Y140" i="10" a="1"/>
  <c r="AA140" i="10" a="1"/>
  <c r="X140" i="10" a="1"/>
  <c r="Q394" i="10" a="1"/>
  <c r="AA394" i="10" a="1"/>
  <c r="X394" i="10" a="1"/>
  <c r="AA14" i="10" a="1"/>
  <c r="AC14" i="10" a="1"/>
  <c r="U14" i="10" a="1"/>
  <c r="U150" i="10" a="1"/>
  <c r="AA150" i="10" a="1"/>
  <c r="X150" i="10" a="1"/>
  <c r="Y54" i="10" a="1"/>
  <c r="Z54" i="10" a="1"/>
  <c r="X54" i="10" a="1"/>
  <c r="AB78" i="10" a="1"/>
  <c r="AC78" i="10" a="1"/>
  <c r="U78" i="10" a="1"/>
  <c r="Q96" i="10" a="1"/>
  <c r="AA96" i="10" a="1"/>
  <c r="X96" i="10" a="1"/>
  <c r="AB538" i="10" a="1"/>
  <c r="Z538" i="10" a="1"/>
  <c r="V538" i="10" a="1"/>
  <c r="Z66" i="10" a="1"/>
  <c r="AA66" i="10" a="1"/>
  <c r="X66" i="10" a="1"/>
  <c r="R440" i="10" a="1"/>
  <c r="AC440" i="10" a="1"/>
  <c r="U440" i="10" a="1"/>
  <c r="AA306" i="10" a="1"/>
  <c r="AB306" i="10" a="1"/>
  <c r="Y306" i="10" a="1"/>
  <c r="Z560" i="10" a="1"/>
  <c r="AB560" i="10" a="1"/>
  <c r="Y560" i="10" a="1"/>
  <c r="Z478" i="10" a="1"/>
  <c r="AB478" i="10" a="1"/>
  <c r="Y478" i="10" a="1"/>
  <c r="Q210" i="10" a="1"/>
  <c r="AB210" i="10" a="1"/>
  <c r="Y210" i="10" a="1"/>
  <c r="Y38" i="10" a="1"/>
  <c r="AB38" i="10" a="1"/>
  <c r="U38" i="10" a="1"/>
  <c r="T274" i="10" a="1"/>
  <c r="AA274" i="10" a="1"/>
  <c r="X274" i="10" a="1"/>
  <c r="AA330" i="10" a="1"/>
  <c r="AB330" i="10" a="1"/>
  <c r="Y330" i="10" a="1"/>
  <c r="X366" i="10" a="1"/>
  <c r="AC366" i="10" a="1"/>
  <c r="U366" i="10" a="1"/>
  <c r="Z438" i="10" a="1"/>
  <c r="AB438" i="10" a="1"/>
  <c r="Y438" i="10" a="1"/>
  <c r="AB426" i="10" a="1"/>
  <c r="Z426" i="10" a="1"/>
  <c r="V426" i="10" a="1"/>
  <c r="X406" i="10" a="1"/>
  <c r="AC406" i="10" a="1"/>
  <c r="U406" i="10" a="1"/>
  <c r="Z502" i="10" a="1"/>
  <c r="AB502" i="10" a="1"/>
  <c r="Y502" i="10" a="1"/>
  <c r="AA246" i="10"/>
  <c r="AA247" i="10"/>
  <c r="AC246" i="10"/>
  <c r="AC247" i="10"/>
  <c r="U246" i="10"/>
  <c r="U247" i="10"/>
  <c r="AC508" i="10" a="1"/>
  <c r="AA508" i="10" a="1"/>
  <c r="X508" i="10" a="1"/>
  <c r="T110" i="10" a="1"/>
  <c r="Z110" i="10" a="1"/>
  <c r="V110" i="10" a="1"/>
  <c r="Z470" i="10" a="1"/>
  <c r="AB470" i="10" a="1"/>
  <c r="Y470" i="10" a="1"/>
  <c r="Q362" i="10" a="1"/>
  <c r="AA362" i="10" a="1"/>
  <c r="X362" i="10" a="1"/>
  <c r="Z176" i="10" a="1"/>
  <c r="U176" i="10" a="1"/>
  <c r="Y176" i="10" a="1"/>
  <c r="AC80" i="10" a="1"/>
  <c r="Z80" i="10" a="1"/>
  <c r="V80" i="10" a="1"/>
  <c r="Z33" i="10"/>
  <c r="Z32" i="10"/>
  <c r="Z454" i="10"/>
  <c r="Z455" i="10"/>
  <c r="S48" i="10"/>
  <c r="S49" i="10"/>
  <c r="T532" i="10"/>
  <c r="T533" i="10"/>
  <c r="X368" i="10"/>
  <c r="X369" i="10"/>
  <c r="S341" i="10"/>
  <c r="S340" i="10"/>
  <c r="T557" i="10"/>
  <c r="T556" i="10"/>
  <c r="AC524" i="10"/>
  <c r="AC525" i="10"/>
  <c r="Z73" i="10"/>
  <c r="Z72" i="10"/>
  <c r="AC492" i="10"/>
  <c r="AC493" i="10"/>
  <c r="Y52" i="10"/>
  <c r="Y53" i="10"/>
  <c r="T155" i="10"/>
  <c r="T154" i="10"/>
  <c r="Q27" i="10"/>
  <c r="Q26" i="10"/>
  <c r="V431" i="10"/>
  <c r="V430" i="10"/>
  <c r="V347" i="10"/>
  <c r="V346" i="10"/>
  <c r="Q36" i="10" a="1"/>
  <c r="V36" i="10" a="1"/>
  <c r="T36" i="10" a="1"/>
  <c r="Z114" i="10" a="1"/>
  <c r="X114" i="10" a="1"/>
  <c r="T114" i="10" a="1"/>
  <c r="AB129" i="10"/>
  <c r="AB128" i="10"/>
  <c r="Y128" i="10"/>
  <c r="Y129" i="10"/>
  <c r="Q128" i="10"/>
  <c r="Q129" i="10"/>
  <c r="AA170" i="10" a="1"/>
  <c r="Y170" i="10" a="1"/>
  <c r="Q170" i="10" a="1"/>
  <c r="AB536" i="10" a="1"/>
  <c r="Y536" i="10" a="1"/>
  <c r="Q536" i="10" a="1"/>
  <c r="AB278" i="10" a="1"/>
  <c r="Y278" i="10" a="1"/>
  <c r="Q278" i="10" a="1"/>
  <c r="U568" i="10" a="1"/>
  <c r="S568" i="10" a="1"/>
  <c r="T568" i="10" a="1"/>
  <c r="AB342" i="10"/>
  <c r="AB343" i="10"/>
  <c r="U343" i="10"/>
  <c r="U342" i="10"/>
  <c r="R342" i="10"/>
  <c r="R343" i="10"/>
  <c r="AC9" i="10"/>
  <c r="AC8" i="10"/>
  <c r="U8" i="10"/>
  <c r="U9" i="10"/>
  <c r="R8" i="10"/>
  <c r="R9" i="10"/>
  <c r="AA518" i="10" a="1"/>
  <c r="X518" i="10" a="1"/>
  <c r="T518" i="10" a="1"/>
  <c r="AB376" i="10" a="1"/>
  <c r="U376" i="10" a="1"/>
  <c r="R376" i="10" a="1"/>
  <c r="X40" i="10" a="1"/>
  <c r="S40" i="10" a="1"/>
  <c r="R40" i="10" a="1"/>
  <c r="AB262" i="10" a="1"/>
  <c r="Y262" i="10" a="1"/>
  <c r="Q262" i="10" a="1"/>
  <c r="AB318" i="10" a="1"/>
  <c r="U318" i="10" a="1"/>
  <c r="R318" i="10" a="1"/>
  <c r="AB408" i="10" a="1"/>
  <c r="Y408" i="10" a="1"/>
  <c r="Q408" i="10" a="1"/>
  <c r="Z314" i="10" a="1"/>
  <c r="X314" i="10" a="1"/>
  <c r="T314" i="10" a="1"/>
  <c r="AA324" i="10" a="1"/>
  <c r="Y324" i="10" a="1"/>
  <c r="Q324" i="10" a="1"/>
  <c r="Z240" i="10" a="1"/>
  <c r="V240" i="10" a="1"/>
  <c r="S240" i="10" a="1"/>
  <c r="AB596" i="10" a="1"/>
  <c r="U596" i="10" a="1"/>
  <c r="R596" i="10" a="1"/>
  <c r="Z84" i="10" a="1"/>
  <c r="X84" i="10" a="1"/>
  <c r="T84" i="10" a="1"/>
  <c r="AA268" i="10" a="1"/>
  <c r="X268" i="10" a="1"/>
  <c r="T268" i="10" a="1"/>
  <c r="AC146" i="10" a="1"/>
  <c r="U146" i="10" a="1"/>
  <c r="R146" i="10" a="1"/>
  <c r="AC418" i="10" a="1"/>
  <c r="U418" i="10" a="1"/>
  <c r="R418" i="10" a="1"/>
  <c r="AB118" i="10" a="1"/>
  <c r="U118" i="10" a="1"/>
  <c r="R118" i="10" a="1"/>
  <c r="Y58" i="10" a="1"/>
  <c r="X58" i="10" a="1"/>
  <c r="Q58" i="10" a="1"/>
  <c r="AC434" i="10" a="1"/>
  <c r="U434" i="10" a="1"/>
  <c r="R434" i="10" a="1"/>
  <c r="AB448" i="10" a="1"/>
  <c r="Y448" i="10" a="1"/>
  <c r="Q448" i="10" a="1"/>
  <c r="AC450" i="10" a="1"/>
  <c r="U450" i="10" a="1"/>
  <c r="R450" i="10" a="1"/>
  <c r="AC166" i="10" a="1"/>
  <c r="V166" i="10" a="1"/>
  <c r="S166" i="10" a="1"/>
  <c r="AA186" i="10" a="1"/>
  <c r="X186" i="10" a="1"/>
  <c r="T186" i="10" a="1"/>
  <c r="AA300" i="10" a="1"/>
  <c r="Y300" i="10" a="1"/>
  <c r="Q300" i="10" a="1"/>
  <c r="AA316" i="10" a="1"/>
  <c r="Y316" i="10" a="1"/>
  <c r="Q316" i="10" a="1"/>
  <c r="AB350" i="10" a="1"/>
  <c r="U350" i="10" a="1"/>
  <c r="R350" i="10" a="1"/>
  <c r="AC112" i="10" a="1"/>
  <c r="V112" i="10" a="1"/>
  <c r="S112" i="10" a="1"/>
  <c r="AC530" i="10" a="1"/>
  <c r="U530" i="10" a="1"/>
  <c r="R530" i="10" a="1"/>
  <c r="AA602" i="10"/>
  <c r="AA603" i="10"/>
  <c r="Y603" i="10"/>
  <c r="Y602" i="10"/>
  <c r="Q602" i="10"/>
  <c r="Q603" i="10"/>
  <c r="AB220" i="10" a="1"/>
  <c r="Y220" i="10" a="1"/>
  <c r="Q220" i="10" a="1"/>
  <c r="AB400" i="10" a="1"/>
  <c r="U400" i="10" a="1"/>
  <c r="R400" i="10" a="1"/>
  <c r="AC264" i="10" a="1"/>
  <c r="U264" i="10" a="1"/>
  <c r="R264" i="10" a="1"/>
  <c r="AC490" i="10" a="1"/>
  <c r="U490" i="10" a="1"/>
  <c r="R490" i="10" a="1"/>
  <c r="AC606" i="10" a="1"/>
  <c r="V606" i="10" a="1"/>
  <c r="S606" i="10" a="1"/>
  <c r="AA86" i="10" a="1"/>
  <c r="Y86" i="10" a="1"/>
  <c r="Q86" i="10" a="1"/>
  <c r="Z168" i="10" a="1"/>
  <c r="X168" i="10" a="1"/>
  <c r="T168" i="10" a="1"/>
  <c r="X56" i="10"/>
  <c r="X57" i="10"/>
  <c r="V57" i="10"/>
  <c r="V56" i="10"/>
  <c r="T57" i="10"/>
  <c r="T56" i="10"/>
  <c r="AC199" i="10"/>
  <c r="AC198" i="10"/>
  <c r="U198" i="10"/>
  <c r="U199" i="10"/>
  <c r="R198" i="10"/>
  <c r="R199" i="10"/>
  <c r="X390" i="10" a="1"/>
  <c r="AC390" i="10" a="1"/>
  <c r="U390" i="10" a="1"/>
  <c r="AA294" i="10" a="1"/>
  <c r="AC294" i="10" a="1"/>
  <c r="U294" i="10" a="1"/>
  <c r="U312" i="10" a="1"/>
  <c r="AA312" i="10" a="1"/>
  <c r="X312" i="10" a="1"/>
  <c r="AA380" i="10" a="1"/>
  <c r="AB380" i="10" a="1"/>
  <c r="Y380" i="10" a="1"/>
  <c r="R92" i="10" a="1"/>
  <c r="AB92" i="10" a="1"/>
  <c r="Y92" i="10" a="1"/>
  <c r="T290" i="10" a="1"/>
  <c r="AA290" i="10" a="1"/>
  <c r="X290" i="10" a="1"/>
  <c r="AA196" i="10" a="1"/>
  <c r="AC196" i="10" a="1"/>
  <c r="U196" i="10" a="1"/>
  <c r="Q582" i="10" a="1"/>
  <c r="AA582" i="10" a="1"/>
  <c r="X582" i="10" a="1"/>
  <c r="AC468" i="10"/>
  <c r="AC469" i="10"/>
  <c r="AA468" i="10"/>
  <c r="AA469" i="10"/>
  <c r="X468" i="10"/>
  <c r="X469" i="10"/>
  <c r="Q590" i="10" a="1"/>
  <c r="AA590" i="10" a="1"/>
  <c r="X590" i="10" a="1"/>
  <c r="X238" i="10" a="1"/>
  <c r="Z238" i="10" a="1"/>
  <c r="V238" i="10" a="1"/>
  <c r="Q386" i="10" a="1"/>
  <c r="AA386" i="10" a="1"/>
  <c r="X386" i="10" a="1"/>
  <c r="U33" i="10"/>
  <c r="U32" i="10"/>
  <c r="U454" i="10"/>
  <c r="U455" i="10"/>
  <c r="AB48" i="10"/>
  <c r="AB49" i="10"/>
  <c r="Z533" i="10"/>
  <c r="Z532" i="10"/>
  <c r="U369" i="10"/>
  <c r="U368" i="10"/>
  <c r="AA340" i="10"/>
  <c r="AA341" i="10"/>
  <c r="R556" i="10"/>
  <c r="R557" i="10"/>
  <c r="Y524" i="10"/>
  <c r="Y525" i="10"/>
  <c r="S72" i="10"/>
  <c r="S73" i="10"/>
  <c r="Y492" i="10"/>
  <c r="Y493" i="10"/>
  <c r="R53" i="10"/>
  <c r="R52" i="10"/>
  <c r="Q154" i="10"/>
  <c r="Q155" i="10"/>
  <c r="S26" i="10"/>
  <c r="S27" i="10"/>
  <c r="X430" i="10"/>
  <c r="X431" i="10"/>
  <c r="Z346" i="10"/>
  <c r="Z347" i="10"/>
  <c r="Z461" i="10"/>
  <c r="Z460" i="10"/>
  <c r="V460" i="10"/>
  <c r="V461" i="10"/>
  <c r="S460" i="10"/>
  <c r="S461" i="10"/>
  <c r="AA252" i="10" a="1"/>
  <c r="X252" i="10" a="1"/>
  <c r="T252" i="10" a="1"/>
  <c r="AB504" i="10" a="1"/>
  <c r="Y504" i="10" a="1"/>
  <c r="Q504" i="10" a="1"/>
  <c r="Z132" i="10" a="1"/>
  <c r="V132" i="10" a="1"/>
  <c r="S132" i="10" a="1"/>
  <c r="Z476" i="10" a="1"/>
  <c r="V476" i="10" a="1"/>
  <c r="S476" i="10" a="1"/>
  <c r="Z233" i="10"/>
  <c r="Z232" i="10"/>
  <c r="V232" i="10"/>
  <c r="V233" i="10"/>
  <c r="S232" i="10"/>
  <c r="S233" i="10"/>
  <c r="AC215" i="10"/>
  <c r="AC214" i="10"/>
  <c r="U214" i="10"/>
  <c r="U215" i="10"/>
  <c r="R214" i="10"/>
  <c r="R215" i="10"/>
  <c r="AB286" i="10" a="1"/>
  <c r="Y286" i="10" a="1"/>
  <c r="Q286" i="10" a="1"/>
  <c r="AB488" i="10" a="1"/>
  <c r="Y488" i="10" a="1"/>
  <c r="Q488" i="10" a="1"/>
  <c r="U544" i="10" a="1"/>
  <c r="S544" i="10" a="1"/>
  <c r="T544" i="10" a="1"/>
  <c r="Z608" i="10" a="1"/>
  <c r="X608" i="10" a="1"/>
  <c r="T608" i="10" a="1"/>
  <c r="R546" i="10" a="1"/>
  <c r="T546" i="10" a="1"/>
  <c r="Q546" i="10" a="1"/>
  <c r="AA422" i="10" a="1"/>
  <c r="X422" i="10" a="1"/>
  <c r="T422" i="10" a="1"/>
  <c r="AC222" i="10" a="1"/>
  <c r="U222" i="10" a="1"/>
  <c r="R222" i="10" a="1"/>
  <c r="AC304" i="10" a="1"/>
  <c r="V304" i="10" a="1"/>
  <c r="S304" i="10" a="1"/>
  <c r="AC352" i="10" a="1"/>
  <c r="V352" i="10" a="1"/>
  <c r="S352" i="10" a="1"/>
  <c r="AA126" i="10" a="1"/>
  <c r="X126" i="10" a="1"/>
  <c r="T126" i="10" a="1"/>
  <c r="Z550" i="10" a="1"/>
  <c r="R550" i="10" a="1"/>
  <c r="S550" i="10" a="1"/>
  <c r="AB392" i="10" a="1"/>
  <c r="U392" i="10" a="1"/>
  <c r="R392" i="10" a="1"/>
  <c r="AB144" i="10" a="1"/>
  <c r="Y144" i="10" a="1"/>
  <c r="Q144" i="10" a="1"/>
  <c r="AB255" i="10"/>
  <c r="AB254" i="10"/>
  <c r="Y254" i="10"/>
  <c r="Y255" i="10"/>
  <c r="Q254" i="10"/>
  <c r="Q255" i="10"/>
  <c r="AC104" i="10" a="1"/>
  <c r="V104" i="10" a="1"/>
  <c r="S104" i="10" a="1"/>
  <c r="AA594" i="10" a="1"/>
  <c r="Y594" i="10" a="1"/>
  <c r="Q594" i="10" a="1"/>
  <c r="AC280" i="10" a="1"/>
  <c r="U280" i="10" a="1"/>
  <c r="R280" i="10" a="1"/>
  <c r="AA108" i="10" a="1"/>
  <c r="Y108" i="10" a="1"/>
  <c r="Q108" i="10" a="1"/>
  <c r="AB432" i="10" a="1"/>
  <c r="Y432" i="10" a="1"/>
  <c r="Q432" i="10" a="1"/>
  <c r="R34" i="10" a="1"/>
  <c r="Q34" i="10" a="1"/>
  <c r="T34" i="10" a="1"/>
  <c r="AA526" i="10" a="1"/>
  <c r="X526" i="10" a="1"/>
  <c r="T526" i="10" a="1"/>
  <c r="AB204" i="10" a="1"/>
  <c r="Y204" i="10" a="1"/>
  <c r="Q204" i="10" a="1"/>
  <c r="AB228" i="10" a="1"/>
  <c r="Y228" i="10" a="1"/>
  <c r="Q228" i="10" a="1"/>
  <c r="AA510" i="10" a="1"/>
  <c r="X510" i="10" a="1"/>
  <c r="T510" i="10" a="1"/>
  <c r="AC370" i="10" a="1"/>
  <c r="V370" i="10" a="1"/>
  <c r="S370" i="10" a="1"/>
  <c r="AB604" i="10" a="1"/>
  <c r="U604" i="10" a="1"/>
  <c r="R604" i="10" a="1"/>
  <c r="AA276" i="10" a="1"/>
  <c r="X276" i="10" a="1"/>
  <c r="T276" i="10" a="1"/>
  <c r="AA358" i="10" a="1"/>
  <c r="Y358" i="10" a="1"/>
  <c r="Q358" i="10" a="1"/>
  <c r="Z152" i="10" a="1"/>
  <c r="X152" i="10" a="1"/>
  <c r="T152" i="10" a="1"/>
  <c r="AA142" i="10" a="1"/>
  <c r="X142" i="10" a="1"/>
  <c r="T142" i="10" a="1"/>
  <c r="Z372" i="10"/>
  <c r="Z373" i="10"/>
  <c r="X373" i="10"/>
  <c r="X372" i="10"/>
  <c r="T372" i="10"/>
  <c r="T373" i="10"/>
  <c r="AC158" i="10" a="1"/>
  <c r="V158" i="10" a="1"/>
  <c r="S158" i="10" a="1"/>
  <c r="AC410" i="10" a="1"/>
  <c r="U410" i="10" a="1"/>
  <c r="R410" i="10" a="1"/>
  <c r="AB236" i="10" a="1"/>
  <c r="Y236" i="10" a="1"/>
  <c r="Q236" i="10" a="1"/>
  <c r="Z500" i="10" a="1"/>
  <c r="V500" i="10" a="1"/>
  <c r="S500" i="10" a="1"/>
  <c r="Z516" i="10" a="1"/>
  <c r="V516" i="10" a="1"/>
  <c r="S516" i="10" a="1"/>
  <c r="AA203" i="10"/>
  <c r="AA202" i="10"/>
  <c r="X202" i="10"/>
  <c r="X203" i="10"/>
  <c r="T202" i="10"/>
  <c r="T203" i="10"/>
  <c r="R562" i="10" a="1"/>
  <c r="T562" i="10" a="1"/>
  <c r="Q562" i="10" a="1"/>
  <c r="AC474" i="10" a="1"/>
  <c r="U474" i="10" a="1"/>
  <c r="R474" i="10" a="1"/>
  <c r="T148" i="10" a="1"/>
  <c r="Q148" i="10" a="1"/>
  <c r="S148" i="10" a="1"/>
  <c r="Z452" i="10" a="1"/>
  <c r="V452" i="10" a="1"/>
  <c r="S452" i="10" a="1"/>
  <c r="Z484" i="10" a="1"/>
  <c r="V484" i="10" a="1"/>
  <c r="S484" i="10" a="1"/>
  <c r="Z404" i="10" a="1"/>
  <c r="X404" i="10" a="1"/>
  <c r="T404" i="10" a="1"/>
  <c r="AB136" i="10" a="1"/>
  <c r="Y136" i="10" a="1"/>
  <c r="Q136" i="10" a="1"/>
  <c r="AC498" i="10" a="1"/>
  <c r="U498" i="10" a="1"/>
  <c r="R498" i="10" a="1"/>
  <c r="AA486" i="10" a="1"/>
  <c r="X486" i="10" a="1"/>
  <c r="T486" i="10" a="1"/>
  <c r="Z224" i="10" a="1"/>
  <c r="V224" i="10" a="1"/>
  <c r="S224" i="10" a="1"/>
  <c r="AC574" i="10" a="1"/>
  <c r="V574" i="10" a="1"/>
  <c r="S574" i="10" a="1"/>
  <c r="Z250" i="10" a="1"/>
  <c r="V250" i="10" a="1"/>
  <c r="S250" i="10" a="1"/>
  <c r="AB102" i="10" a="1"/>
  <c r="U102" i="10" a="1"/>
  <c r="R102" i="10" a="1"/>
  <c r="Q296" i="10"/>
  <c r="Q297" i="10"/>
  <c r="S365" i="10"/>
  <c r="S364" i="10"/>
  <c r="Q559" i="10"/>
  <c r="Q558" i="10"/>
  <c r="T369" i="10"/>
  <c r="T368" i="10"/>
  <c r="Y584" i="10"/>
  <c r="Y585" i="10"/>
  <c r="U556" i="10"/>
  <c r="U557" i="10"/>
  <c r="T61" i="10"/>
  <c r="T60" i="10"/>
  <c r="T73" i="10"/>
  <c r="T72" i="10"/>
  <c r="U100" i="10"/>
  <c r="U101" i="10"/>
  <c r="AA53" i="10"/>
  <c r="AA52" i="10"/>
  <c r="U570" i="10"/>
  <c r="U571" i="10"/>
  <c r="AC155" i="10"/>
  <c r="AC154" i="10"/>
  <c r="V458" i="10"/>
  <c r="V459" i="10"/>
  <c r="Y26" i="10"/>
  <c r="Y27" i="10"/>
  <c r="Z430" i="10"/>
  <c r="Z431" i="10"/>
  <c r="S122" i="10" a="1"/>
  <c r="Y122" i="10" a="1"/>
  <c r="Q122" i="10" a="1"/>
  <c r="Z12" i="10" a="1"/>
  <c r="V12" i="10" a="1"/>
  <c r="S12" i="10" a="1"/>
  <c r="X28" i="10" a="1"/>
  <c r="V28" i="10" a="1"/>
  <c r="T28" i="10" a="1"/>
  <c r="AC589" i="10"/>
  <c r="AC588" i="10"/>
  <c r="X588" i="10"/>
  <c r="X589" i="10"/>
  <c r="Q589" i="10"/>
  <c r="Q588" i="10"/>
  <c r="V553" i="10"/>
  <c r="V552" i="10"/>
  <c r="Q552" i="10"/>
  <c r="Q553" i="10"/>
  <c r="S552" i="10"/>
  <c r="S553" i="10"/>
  <c r="Q446" i="10" a="1"/>
  <c r="V446" i="10" a="1"/>
  <c r="S446" i="10" a="1"/>
  <c r="U234" i="10" a="1"/>
  <c r="V234" i="10" a="1"/>
  <c r="S234" i="10" a="1"/>
  <c r="U226" i="10" a="1"/>
  <c r="V226" i="10" a="1"/>
  <c r="S226" i="10" a="1"/>
  <c r="AC326" i="10" a="1"/>
  <c r="X326" i="10" a="1"/>
  <c r="Q326" i="10" a="1"/>
  <c r="T436" i="10" a="1"/>
  <c r="U436" i="10" a="1"/>
  <c r="R436" i="10" a="1"/>
  <c r="AA472" i="10" a="1"/>
  <c r="X472" i="10" a="1"/>
  <c r="T472" i="10" a="1"/>
  <c r="AC242" i="10" a="1"/>
  <c r="AA242" i="10" a="1"/>
  <c r="Q242" i="10" a="1"/>
  <c r="S162" i="10" a="1"/>
  <c r="V162" i="10" a="1"/>
  <c r="T162" i="10" a="1"/>
  <c r="V338" i="10" a="1"/>
  <c r="U338" i="10" a="1"/>
  <c r="S338" i="10" a="1"/>
  <c r="U566" i="10" a="1"/>
  <c r="Q566" i="10" a="1"/>
  <c r="Z566" i="10" a="1"/>
  <c r="Y94" i="10" a="1"/>
  <c r="AB94" i="10" a="1"/>
  <c r="U94" i="10" a="1"/>
  <c r="AB190" i="10" a="1"/>
  <c r="Y190" i="10" a="1"/>
  <c r="Q190" i="10" a="1"/>
  <c r="U542" i="10" a="1"/>
  <c r="Q542" i="10" a="1"/>
  <c r="Z542" i="10" a="1"/>
  <c r="Z174" i="10" a="1"/>
  <c r="Y174" i="10" a="1"/>
  <c r="R174" i="10" a="1"/>
  <c r="V416" i="10" a="1"/>
  <c r="X416" i="10" a="1"/>
  <c r="T416" i="10" a="1"/>
  <c r="AA512" i="10" a="1"/>
  <c r="X512" i="10" a="1"/>
  <c r="T512" i="10" a="1"/>
  <c r="S466" i="10" a="1"/>
  <c r="Y466" i="10" a="1"/>
  <c r="Q466" i="10" a="1"/>
  <c r="Q414" i="10" a="1"/>
  <c r="V414" i="10" a="1"/>
  <c r="S414" i="10" a="1"/>
  <c r="AA496" i="10" a="1"/>
  <c r="X496" i="10" a="1"/>
  <c r="T496" i="10" a="1"/>
  <c r="R396" i="10" a="1"/>
  <c r="U396" i="10" a="1"/>
  <c r="S396" i="10" a="1"/>
  <c r="V520" i="10" a="1"/>
  <c r="X520" i="10" a="1"/>
  <c r="T520" i="10" a="1"/>
  <c r="S308" i="10" a="1"/>
  <c r="V308" i="10" a="1"/>
  <c r="T308" i="10" a="1"/>
  <c r="S482" i="10" a="1"/>
  <c r="Y482" i="10" a="1"/>
  <c r="Q482" i="10" a="1"/>
  <c r="X70" i="10" a="1"/>
  <c r="V70" i="10" a="1"/>
  <c r="T70" i="10" a="1"/>
  <c r="V322" i="10" a="1"/>
  <c r="U322" i="10" a="1"/>
  <c r="S322" i="10" a="1"/>
  <c r="V456" i="10" a="1"/>
  <c r="X456" i="10" a="1"/>
  <c r="T456" i="10" a="1"/>
  <c r="V464" i="10" a="1"/>
  <c r="X464" i="10" a="1"/>
  <c r="T464" i="10" a="1"/>
  <c r="Y200" i="10" a="1"/>
  <c r="U200" i="10" a="1"/>
  <c r="R200" i="10" a="1"/>
  <c r="Z336" i="10" a="1"/>
  <c r="Y336" i="10" a="1"/>
  <c r="R336" i="10" a="1"/>
  <c r="Y384" i="10" a="1"/>
  <c r="X384" i="10" a="1"/>
  <c r="Q384" i="10" a="1"/>
  <c r="V22" i="10" a="1"/>
  <c r="X22" i="10" a="1"/>
  <c r="T22" i="10" a="1"/>
  <c r="Y208" i="10" a="1"/>
  <c r="U208" i="10" a="1"/>
  <c r="R208" i="10" a="1"/>
  <c r="Y184" i="10" a="1"/>
  <c r="U184" i="10" a="1"/>
  <c r="R184" i="10" a="1"/>
  <c r="Y580" i="10" a="1"/>
  <c r="X580" i="10" a="1"/>
  <c r="Q580" i="10" a="1"/>
  <c r="S332" i="10" a="1"/>
  <c r="V332" i="10" a="1"/>
  <c r="T332" i="10" a="1"/>
  <c r="AB182" i="10" a="1"/>
  <c r="Y182" i="10" a="1"/>
  <c r="Q182" i="10" a="1"/>
  <c r="Z344" i="10" a="1"/>
  <c r="Y344" i="10" a="1"/>
  <c r="R344" i="10" a="1"/>
  <c r="T30" i="10" a="1"/>
  <c r="X30" i="10" a="1"/>
  <c r="Q30" i="10" a="1"/>
  <c r="Y565" i="10"/>
  <c r="Y564" i="10"/>
  <c r="T565" i="10"/>
  <c r="T564" i="10"/>
  <c r="AC565" i="10"/>
  <c r="AC564" i="10"/>
  <c r="U402" i="10" a="1"/>
  <c r="Y402" i="10" a="1"/>
  <c r="R402" i="10" a="1"/>
  <c r="Y541" i="10"/>
  <c r="Y540" i="10"/>
  <c r="U541" i="10"/>
  <c r="U540" i="10"/>
  <c r="AA540" i="10"/>
  <c r="AA541" i="10"/>
  <c r="AB116" i="10" a="1"/>
  <c r="V116" i="10" a="1"/>
  <c r="T116" i="10" a="1"/>
  <c r="AB382" i="10" a="1"/>
  <c r="V382" i="10" a="1"/>
  <c r="T382" i="10" a="1"/>
  <c r="V424" i="10" a="1"/>
  <c r="X424" i="10" a="1"/>
  <c r="T424" i="10" a="1"/>
  <c r="S348" i="10" a="1"/>
  <c r="V348" i="10" a="1"/>
  <c r="T348" i="10" a="1"/>
  <c r="Y216" i="10" a="1"/>
  <c r="U216" i="10" a="1"/>
  <c r="R216" i="10" a="1"/>
  <c r="Z292" i="10" a="1"/>
  <c r="V292" i="10" a="1"/>
  <c r="S292" i="10" a="1"/>
  <c r="AC282" i="10" a="1"/>
  <c r="U282" i="10" a="1"/>
  <c r="R282" i="10" a="1"/>
  <c r="U178" i="10" a="1"/>
  <c r="V178" i="10" a="1"/>
  <c r="S178" i="10" a="1"/>
  <c r="S138" i="10" a="1"/>
  <c r="Y138" i="10" a="1"/>
  <c r="Q138" i="10" a="1"/>
  <c r="AC303" i="10"/>
  <c r="AC302" i="10"/>
  <c r="X302" i="10"/>
  <c r="X303" i="10"/>
  <c r="Q303" i="10"/>
  <c r="Q302" i="10"/>
  <c r="R62" i="10" a="1"/>
  <c r="T62" i="10" a="1"/>
  <c r="Q62" i="10" a="1"/>
  <c r="AB374" i="10" a="1"/>
  <c r="V374" i="10" a="1"/>
  <c r="T374" i="10" a="1"/>
  <c r="T600" i="10" a="1"/>
  <c r="Y600" i="10" a="1"/>
  <c r="AC600" i="10" a="1"/>
  <c r="S600" i="10" a="1"/>
  <c r="X600" i="10" a="1"/>
  <c r="AB600" i="10" a="1"/>
  <c r="Q600" i="10" a="1"/>
  <c r="U600" i="10" a="1"/>
  <c r="Z600" i="10" a="1"/>
  <c r="AA600" i="10" a="1"/>
  <c r="V600" i="10" a="1"/>
  <c r="R600" i="10" a="1"/>
  <c r="Q610" i="10" a="1"/>
  <c r="U610" i="10" a="1"/>
  <c r="Z610" i="10" a="1"/>
  <c r="T610" i="10" a="1"/>
  <c r="Y610" i="10" a="1"/>
  <c r="AC610" i="10" a="1"/>
  <c r="R610" i="10" a="1"/>
  <c r="V610" i="10" a="1"/>
  <c r="AA610" i="10" a="1"/>
  <c r="X610" i="10" a="1"/>
  <c r="S610" i="10" a="1"/>
  <c r="AB610" i="10" a="1"/>
  <c r="T160" i="10" a="1"/>
  <c r="Y160" i="10" a="1"/>
  <c r="AC160" i="10" a="1"/>
  <c r="S160" i="10" a="1"/>
  <c r="X160" i="10" a="1"/>
  <c r="AB160" i="10" a="1"/>
  <c r="Q160" i="10" a="1"/>
  <c r="U160" i="10" a="1"/>
  <c r="Z160" i="10" a="1"/>
  <c r="AA160" i="10" a="1"/>
  <c r="V160" i="10" a="1"/>
  <c r="R160" i="10" a="1"/>
  <c r="T592" i="10" a="1"/>
  <c r="Y592" i="10" a="1"/>
  <c r="AC592" i="10" a="1"/>
  <c r="S592" i="10" a="1"/>
  <c r="X592" i="10" a="1"/>
  <c r="AB592" i="10" a="1"/>
  <c r="Q592" i="10" a="1"/>
  <c r="U592" i="10" a="1"/>
  <c r="Z592" i="10" a="1"/>
  <c r="AA592" i="10" a="1"/>
  <c r="V592" i="10" a="1"/>
  <c r="R592" i="10" a="1"/>
  <c r="S18" i="10" a="1"/>
  <c r="X18" i="10" a="1"/>
  <c r="AB18" i="10" a="1"/>
  <c r="R18" i="10" a="1"/>
  <c r="V18" i="10" a="1"/>
  <c r="AA18" i="10" a="1"/>
  <c r="Q18" i="10" a="1"/>
  <c r="U18" i="10" a="1"/>
  <c r="Z18" i="10" a="1"/>
  <c r="Y18" i="10" a="1"/>
  <c r="T18" i="10" a="1"/>
  <c r="AC18" i="10" a="1"/>
  <c r="R172" i="10" a="1"/>
  <c r="V172" i="10" a="1"/>
  <c r="AA172" i="10" a="1"/>
  <c r="Q172" i="10" a="1"/>
  <c r="U172" i="10" a="1"/>
  <c r="Z172" i="10" a="1"/>
  <c r="S172" i="10" a="1"/>
  <c r="X172" i="10" a="1"/>
  <c r="AB172" i="10" a="1"/>
  <c r="Y172" i="10" a="1"/>
  <c r="T172" i="10" a="1"/>
  <c r="AC172" i="10" a="1"/>
  <c r="R88" i="10" a="1"/>
  <c r="V88" i="10" a="1"/>
  <c r="AA88" i="10" a="1"/>
  <c r="Q88" i="10" a="1"/>
  <c r="U88" i="10" a="1"/>
  <c r="Z88" i="10" a="1"/>
  <c r="S88" i="10" a="1"/>
  <c r="X88" i="10" a="1"/>
  <c r="AB88" i="10" a="1"/>
  <c r="AC88" i="10" a="1"/>
  <c r="Y88" i="10" a="1"/>
  <c r="T88" i="10" a="1"/>
  <c r="Q578" i="10" a="1"/>
  <c r="U578" i="10" a="1"/>
  <c r="Z578" i="10" a="1"/>
  <c r="T578" i="10" a="1"/>
  <c r="Y578" i="10" a="1"/>
  <c r="AC578" i="10" a="1"/>
  <c r="R578" i="10" a="1"/>
  <c r="V578" i="10" a="1"/>
  <c r="AA578" i="10" a="1"/>
  <c r="X578" i="10" a="1"/>
  <c r="S578" i="10" a="1"/>
  <c r="AB578" i="10" a="1"/>
  <c r="Q180" i="10" a="1"/>
  <c r="U180" i="10" a="1"/>
  <c r="Z180" i="10" a="1"/>
  <c r="T180" i="10" a="1"/>
  <c r="Y180" i="10" a="1"/>
  <c r="AC180" i="10" a="1"/>
  <c r="S180" i="10" a="1"/>
  <c r="X180" i="10" a="1"/>
  <c r="AB180" i="10" a="1"/>
  <c r="AA180" i="10" a="1"/>
  <c r="V180" i="10" a="1"/>
  <c r="R180" i="10" a="1"/>
  <c r="Q212" i="10" a="1"/>
  <c r="U212" i="10" a="1"/>
  <c r="Z212" i="10" a="1"/>
  <c r="T212" i="10" a="1"/>
  <c r="Y212" i="10" a="1"/>
  <c r="AC212" i="10" a="1"/>
  <c r="S212" i="10" a="1"/>
  <c r="X212" i="10" a="1"/>
  <c r="AB212" i="10" a="1"/>
  <c r="AA212" i="10" a="1"/>
  <c r="V212" i="10" a="1"/>
  <c r="R212" i="10" a="1"/>
  <c r="S82" i="10" a="1"/>
  <c r="X82" i="10" a="1"/>
  <c r="AB82" i="10" a="1"/>
  <c r="R82" i="10" a="1"/>
  <c r="V82" i="10" a="1"/>
  <c r="AA82" i="10" a="1"/>
  <c r="T82" i="10" a="1"/>
  <c r="Y82" i="10" a="1"/>
  <c r="AC82" i="10" a="1"/>
  <c r="Z82" i="10" a="1"/>
  <c r="U82" i="10" a="1"/>
  <c r="Q82" i="10" a="1"/>
  <c r="R24" i="10" a="1"/>
  <c r="V24" i="10" a="1"/>
  <c r="AA24" i="10" a="1"/>
  <c r="Q24" i="10" a="1"/>
  <c r="U24" i="10" a="1"/>
  <c r="Z24" i="10" a="1"/>
  <c r="T24" i="10" a="1"/>
  <c r="Y24" i="10" a="1"/>
  <c r="AC24" i="10" a="1"/>
  <c r="AB24" i="10" a="1"/>
  <c r="X24" i="10" a="1"/>
  <c r="S24" i="10" a="1"/>
  <c r="U296" i="10"/>
  <c r="U297" i="10"/>
  <c r="X454" i="10"/>
  <c r="X455" i="10"/>
  <c r="R558" i="10"/>
  <c r="R559" i="10"/>
  <c r="Q533" i="10"/>
  <c r="Q532" i="10"/>
  <c r="S368" i="10"/>
  <c r="S369" i="10"/>
  <c r="X341" i="10"/>
  <c r="X340" i="10"/>
  <c r="AB556" i="10"/>
  <c r="AB557" i="10"/>
  <c r="AB60" i="10"/>
  <c r="AB61" i="10"/>
  <c r="Z525" i="10"/>
  <c r="Z524" i="10"/>
  <c r="AB72" i="10"/>
  <c r="AB73" i="10"/>
  <c r="S101" i="10"/>
  <c r="S100" i="10"/>
  <c r="R154" i="10"/>
  <c r="R155" i="10"/>
  <c r="T459" i="10"/>
  <c r="T458" i="10"/>
  <c r="AC430" i="10"/>
  <c r="AC431" i="10"/>
  <c r="R347" i="10"/>
  <c r="R346" i="10"/>
  <c r="AC248" i="10" a="1"/>
  <c r="U248" i="10" a="1"/>
  <c r="R248" i="10" a="1"/>
  <c r="Z76" i="10" a="1"/>
  <c r="X76" i="10" a="1"/>
  <c r="T76" i="10" a="1"/>
  <c r="AB572" i="10"/>
  <c r="AB573" i="10"/>
  <c r="U573" i="10"/>
  <c r="U572" i="10"/>
  <c r="R572" i="10"/>
  <c r="R573" i="10"/>
  <c r="Z10" i="10" a="1"/>
  <c r="V10" i="10" a="1"/>
  <c r="S10" i="10" a="1"/>
  <c r="AC328" i="10"/>
  <c r="AC329" i="10"/>
  <c r="V329" i="10"/>
  <c r="V328" i="10"/>
  <c r="S328" i="10"/>
  <c r="S329" i="10"/>
  <c r="AB310" i="10" a="1"/>
  <c r="U310" i="10" a="1"/>
  <c r="R310" i="10" a="1"/>
  <c r="AC598" i="10" a="1"/>
  <c r="V598" i="10" a="1"/>
  <c r="S598" i="10" a="1"/>
  <c r="AC354" i="10"/>
  <c r="AC355" i="10"/>
  <c r="V355" i="10"/>
  <c r="V354" i="10"/>
  <c r="S354" i="10"/>
  <c r="S355" i="10"/>
  <c r="AC320" i="10" a="1"/>
  <c r="V320" i="10" a="1"/>
  <c r="S320" i="10" a="1"/>
  <c r="AB270" i="10" a="1"/>
  <c r="Y270" i="10" a="1"/>
  <c r="Q270" i="10" a="1"/>
  <c r="AC272" i="10" a="1"/>
  <c r="U272" i="10" a="1"/>
  <c r="R272" i="10" a="1"/>
  <c r="AC46" i="10" a="1"/>
  <c r="U46" i="10" a="1"/>
  <c r="S46" i="10" a="1"/>
  <c r="AB528" i="10" a="1"/>
  <c r="Y528" i="10" a="1"/>
  <c r="Q528" i="10" a="1"/>
  <c r="AA194" i="10" a="1"/>
  <c r="X194" i="10" a="1"/>
  <c r="T194" i="10" a="1"/>
  <c r="AC442" i="10" a="1"/>
  <c r="U442" i="10" a="1"/>
  <c r="R442" i="10" a="1"/>
  <c r="Z428" i="10" a="1"/>
  <c r="V428" i="10" a="1"/>
  <c r="S428" i="10" a="1"/>
  <c r="AB164" i="10" a="1"/>
  <c r="U164" i="10" a="1"/>
  <c r="R164" i="10" a="1"/>
  <c r="AC288" i="10" a="1"/>
  <c r="U288" i="10" a="1"/>
  <c r="R288" i="10" a="1"/>
  <c r="Z140" i="10" a="1"/>
  <c r="V140" i="10" a="1"/>
  <c r="S140" i="10" a="1"/>
  <c r="AC394" i="10" a="1"/>
  <c r="V394" i="10" a="1"/>
  <c r="S394" i="10" a="1"/>
  <c r="AB14" i="10" a="1"/>
  <c r="Y14" i="10" a="1"/>
  <c r="Q14" i="10" a="1"/>
  <c r="AC150" i="10" a="1"/>
  <c r="V150" i="10" a="1"/>
  <c r="S150" i="10" a="1"/>
  <c r="AC54" i="10" a="1"/>
  <c r="U54" i="10" a="1"/>
  <c r="S54" i="10" a="1"/>
  <c r="AA78" i="10" a="1"/>
  <c r="Y78" i="10" a="1"/>
  <c r="Q78" i="10" a="1"/>
  <c r="AC96" i="10" a="1"/>
  <c r="V96" i="10" a="1"/>
  <c r="S96" i="10" a="1"/>
  <c r="AC538" i="10" a="1"/>
  <c r="U538" i="10" a="1"/>
  <c r="R538" i="10" a="1"/>
  <c r="AC66" i="10" a="1"/>
  <c r="V66" i="10" a="1"/>
  <c r="S66" i="10" a="1"/>
  <c r="AB440" i="10" a="1"/>
  <c r="Y440" i="10" a="1"/>
  <c r="Q440" i="10" a="1"/>
  <c r="Z306" i="10" a="1"/>
  <c r="X306" i="10" a="1"/>
  <c r="T306" i="10" a="1"/>
  <c r="U560" i="10" a="1"/>
  <c r="X560" i="10" a="1"/>
  <c r="T560" i="10" a="1"/>
  <c r="AA478" i="10" a="1"/>
  <c r="X478" i="10" a="1"/>
  <c r="T478" i="10" a="1"/>
  <c r="AA210" i="10" a="1"/>
  <c r="X210" i="10" a="1"/>
  <c r="T210" i="10" a="1"/>
  <c r="R38" i="10" a="1"/>
  <c r="X38" i="10" a="1"/>
  <c r="Q38" i="10" a="1"/>
  <c r="Z274" i="10" a="1"/>
  <c r="V274" i="10" a="1"/>
  <c r="S274" i="10" a="1"/>
  <c r="Z330" i="10" a="1"/>
  <c r="X330" i="10" a="1"/>
  <c r="T330" i="10" a="1"/>
  <c r="AA366" i="10" a="1"/>
  <c r="Y366" i="10" a="1"/>
  <c r="Q366" i="10" a="1"/>
  <c r="AA438" i="10" a="1"/>
  <c r="X438" i="10" a="1"/>
  <c r="T438" i="10" a="1"/>
  <c r="AC426" i="10" a="1"/>
  <c r="U426" i="10" a="1"/>
  <c r="R426" i="10" a="1"/>
  <c r="AA406" i="10" a="1"/>
  <c r="Y406" i="10" a="1"/>
  <c r="Q406" i="10" a="1"/>
  <c r="AA502" i="10" a="1"/>
  <c r="X502" i="10" a="1"/>
  <c r="T502" i="10" a="1"/>
  <c r="AB247" i="10"/>
  <c r="AB246" i="10"/>
  <c r="Y246" i="10"/>
  <c r="Y247" i="10"/>
  <c r="Q246" i="10"/>
  <c r="Q247" i="10"/>
  <c r="Z508" i="10" a="1"/>
  <c r="V508" i="10" a="1"/>
  <c r="S508" i="10" a="1"/>
  <c r="AB110" i="10" a="1"/>
  <c r="U110" i="10" a="1"/>
  <c r="R110" i="10" a="1"/>
  <c r="AA470" i="10" a="1"/>
  <c r="X470" i="10" a="1"/>
  <c r="T470" i="10" a="1"/>
  <c r="AC362" i="10" a="1"/>
  <c r="V362" i="10" a="1"/>
  <c r="S362" i="10" a="1"/>
  <c r="V176" i="10" a="1"/>
  <c r="Q176" i="10" a="1"/>
  <c r="T176" i="10" a="1"/>
  <c r="AB80" i="10" a="1"/>
  <c r="U80" i="10" a="1"/>
  <c r="R80" i="10" a="1"/>
  <c r="V296" i="10"/>
  <c r="V297" i="10"/>
  <c r="Y364" i="10"/>
  <c r="Y365" i="10"/>
  <c r="X558" i="10"/>
  <c r="X559" i="10"/>
  <c r="Y369" i="10"/>
  <c r="Y368" i="10"/>
  <c r="S585" i="10"/>
  <c r="S584" i="10"/>
  <c r="Y557" i="10"/>
  <c r="Y556" i="10"/>
  <c r="V61" i="10"/>
  <c r="V60" i="10"/>
  <c r="AC73" i="10"/>
  <c r="AC72" i="10"/>
  <c r="T101" i="10"/>
  <c r="T100" i="10"/>
  <c r="Z52" i="10"/>
  <c r="Z53" i="10"/>
  <c r="T571" i="10"/>
  <c r="T570" i="10"/>
  <c r="V154" i="10"/>
  <c r="V155" i="10"/>
  <c r="Q458" i="10"/>
  <c r="Q459" i="10"/>
  <c r="T26" i="10"/>
  <c r="T27" i="10"/>
  <c r="Q430" i="10"/>
  <c r="Q431" i="10"/>
  <c r="U36" i="10" a="1"/>
  <c r="AB36" i="10" a="1"/>
  <c r="R36" i="10" a="1"/>
  <c r="R114" i="10" a="1"/>
  <c r="U114" i="10" a="1"/>
  <c r="S114" i="10" a="1"/>
  <c r="V128" i="10"/>
  <c r="V129" i="10"/>
  <c r="X129" i="10"/>
  <c r="X128" i="10"/>
  <c r="T128" i="10"/>
  <c r="T129" i="10"/>
  <c r="S170" i="10" a="1"/>
  <c r="V170" i="10" a="1"/>
  <c r="T170" i="10" a="1"/>
  <c r="V536" i="10" a="1"/>
  <c r="X536" i="10" a="1"/>
  <c r="T536" i="10" a="1"/>
  <c r="R278" i="10" a="1"/>
  <c r="X278" i="10" a="1"/>
  <c r="T278" i="10" a="1"/>
  <c r="AA568" i="10" a="1"/>
  <c r="Q568" i="10" a="1"/>
  <c r="V568" i="10" a="1"/>
  <c r="AC343" i="10"/>
  <c r="AC342" i="10"/>
  <c r="X342" i="10"/>
  <c r="X343" i="10"/>
  <c r="Q343" i="10"/>
  <c r="Q342" i="10"/>
  <c r="S8" i="10"/>
  <c r="S9" i="10"/>
  <c r="Y9" i="10"/>
  <c r="Y8" i="10"/>
  <c r="Q8" i="10"/>
  <c r="Q9" i="10"/>
  <c r="Q518" i="10" a="1"/>
  <c r="V518" i="10" a="1"/>
  <c r="S518" i="10" a="1"/>
  <c r="Y376" i="10" a="1"/>
  <c r="X376" i="10" a="1"/>
  <c r="Q376" i="10" a="1"/>
  <c r="Q40" i="10" a="1"/>
  <c r="Z40" i="10" a="1"/>
  <c r="AC40" i="10" a="1"/>
  <c r="R262" i="10" a="1"/>
  <c r="X262" i="10" a="1"/>
  <c r="T262" i="10" a="1"/>
  <c r="AC318" i="10" a="1"/>
  <c r="X318" i="10" a="1"/>
  <c r="Q318" i="10" a="1"/>
  <c r="V408" i="10" a="1"/>
  <c r="X408" i="10" a="1"/>
  <c r="T408" i="10" a="1"/>
  <c r="V314" i="10" a="1"/>
  <c r="U314" i="10" a="1"/>
  <c r="S314" i="10" a="1"/>
  <c r="S324" i="10" a="1"/>
  <c r="V324" i="10" a="1"/>
  <c r="T324" i="10" a="1"/>
  <c r="Y240" i="10" a="1"/>
  <c r="U240" i="10" a="1"/>
  <c r="R240" i="10" a="1"/>
  <c r="Y596" i="10" a="1"/>
  <c r="X596" i="10" a="1"/>
  <c r="Q596" i="10" a="1"/>
  <c r="AA84" i="10" a="1"/>
  <c r="U84" i="10" a="1"/>
  <c r="S84" i="10" a="1"/>
  <c r="Z268" i="10" a="1"/>
  <c r="V268" i="10" a="1"/>
  <c r="S268" i="10" a="1"/>
  <c r="S146" i="10" a="1"/>
  <c r="Y146" i="10" a="1"/>
  <c r="Q146" i="10" a="1"/>
  <c r="X418" i="10" a="1"/>
  <c r="Y418" i="10" a="1"/>
  <c r="Q418" i="10" a="1"/>
  <c r="Y118" i="10" a="1"/>
  <c r="X118" i="10" a="1"/>
  <c r="Q118" i="10" a="1"/>
  <c r="V58" i="10" a="1"/>
  <c r="AA58" i="10" a="1"/>
  <c r="S58" i="10" a="1"/>
  <c r="X434" i="10" a="1"/>
  <c r="Y434" i="10" a="1"/>
  <c r="Q434" i="10" a="1"/>
  <c r="V448" i="10" a="1"/>
  <c r="X448" i="10" a="1"/>
  <c r="T448" i="10" a="1"/>
  <c r="S450" i="10" a="1"/>
  <c r="Y450" i="10" a="1"/>
  <c r="Q450" i="10" a="1"/>
  <c r="Z166" i="10" a="1"/>
  <c r="Y166" i="10" a="1"/>
  <c r="R166" i="10" a="1"/>
  <c r="U186" i="10" a="1"/>
  <c r="V186" i="10" a="1"/>
  <c r="S186" i="10" a="1"/>
  <c r="S300" i="10" a="1"/>
  <c r="V300" i="10" a="1"/>
  <c r="T300" i="10" a="1"/>
  <c r="S316" i="10" a="1"/>
  <c r="V316" i="10" a="1"/>
  <c r="T316" i="10" a="1"/>
  <c r="AC350" i="10" a="1"/>
  <c r="X350" i="10" a="1"/>
  <c r="Q350" i="10" a="1"/>
  <c r="U112" i="10" a="1"/>
  <c r="Y112" i="10" a="1"/>
  <c r="R112" i="10" a="1"/>
  <c r="S530" i="10" a="1"/>
  <c r="Y530" i="10" a="1"/>
  <c r="Q530" i="10" a="1"/>
  <c r="AB603" i="10"/>
  <c r="AB602" i="10"/>
  <c r="V602" i="10"/>
  <c r="V603" i="10"/>
  <c r="T603" i="10"/>
  <c r="T602" i="10"/>
  <c r="R220" i="10" a="1"/>
  <c r="X220" i="10" a="1"/>
  <c r="T220" i="10" a="1"/>
  <c r="Y400" i="10" a="1"/>
  <c r="X400" i="10" a="1"/>
  <c r="Q400" i="10" a="1"/>
  <c r="AB264" i="10" a="1"/>
  <c r="Y264" i="10" a="1"/>
  <c r="Q264" i="10" a="1"/>
  <c r="S490" i="10" a="1"/>
  <c r="Y490" i="10" a="1"/>
  <c r="Q490" i="10" a="1"/>
  <c r="U606" i="10" a="1"/>
  <c r="Y606" i="10" a="1"/>
  <c r="R606" i="10" a="1"/>
  <c r="X86" i="10" a="1"/>
  <c r="V86" i="10" a="1"/>
  <c r="T86" i="10" a="1"/>
  <c r="R168" i="10" a="1"/>
  <c r="U168" i="10" a="1"/>
  <c r="S168" i="10" a="1"/>
  <c r="U56" i="10"/>
  <c r="U57" i="10"/>
  <c r="Z56" i="10"/>
  <c r="Z57" i="10"/>
  <c r="R57" i="10"/>
  <c r="R56" i="10"/>
  <c r="AB198" i="10"/>
  <c r="AB199" i="10"/>
  <c r="Y199" i="10"/>
  <c r="Y198" i="10"/>
  <c r="Q198" i="10"/>
  <c r="Q199" i="10"/>
  <c r="AA390" i="10" a="1"/>
  <c r="Y390" i="10" a="1"/>
  <c r="Q390" i="10" a="1"/>
  <c r="AB294" i="10" a="1"/>
  <c r="Y294" i="10" a="1"/>
  <c r="Q294" i="10" a="1"/>
  <c r="AC312" i="10" a="1"/>
  <c r="V312" i="10" a="1"/>
  <c r="S312" i="10" a="1"/>
  <c r="Z380" i="10" a="1"/>
  <c r="X380" i="10" a="1"/>
  <c r="T380" i="10" a="1"/>
  <c r="Z92" i="10" a="1"/>
  <c r="X92" i="10" a="1"/>
  <c r="T92" i="10" a="1"/>
  <c r="Z290" i="10" a="1"/>
  <c r="V290" i="10" a="1"/>
  <c r="S290" i="10" a="1"/>
  <c r="AB196" i="10" a="1"/>
  <c r="Y196" i="10" a="1"/>
  <c r="Q196" i="10" a="1"/>
  <c r="AC582" i="10" a="1"/>
  <c r="V582" i="10" a="1"/>
  <c r="S582" i="10" a="1"/>
  <c r="Z469" i="10"/>
  <c r="Z468" i="10"/>
  <c r="V468" i="10"/>
  <c r="V469" i="10"/>
  <c r="S468" i="10"/>
  <c r="S469" i="10"/>
  <c r="AC590" i="10" a="1"/>
  <c r="V590" i="10" a="1"/>
  <c r="S590" i="10" a="1"/>
  <c r="AC238" i="10" a="1"/>
  <c r="U238" i="10" a="1"/>
  <c r="R238" i="10" a="1"/>
  <c r="AC386" i="10" a="1"/>
  <c r="V386" i="10" a="1"/>
  <c r="S386" i="10" a="1"/>
  <c r="AA297" i="10"/>
  <c r="AA296" i="10"/>
  <c r="AC364" i="10"/>
  <c r="AC365" i="10"/>
  <c r="AB558" i="10"/>
  <c r="AB559" i="10"/>
  <c r="AB368" i="10"/>
  <c r="AB369" i="10"/>
  <c r="T584" i="10"/>
  <c r="T585" i="10"/>
  <c r="Q556" i="10"/>
  <c r="Q557" i="10"/>
  <c r="AA61" i="10"/>
  <c r="AA60" i="10"/>
  <c r="Y73" i="10"/>
  <c r="Y72" i="10"/>
  <c r="Q100" i="10"/>
  <c r="Q101" i="10"/>
  <c r="S52" i="10"/>
  <c r="S53" i="10"/>
  <c r="Q570" i="10"/>
  <c r="Q571" i="10"/>
  <c r="Y155" i="10"/>
  <c r="Y154" i="10"/>
  <c r="R458" i="10"/>
  <c r="R459" i="10"/>
  <c r="U27" i="10"/>
  <c r="U26" i="10"/>
  <c r="AA431" i="10"/>
  <c r="AA430" i="10"/>
  <c r="Y460" i="10"/>
  <c r="Y461" i="10"/>
  <c r="U461" i="10"/>
  <c r="U460" i="10"/>
  <c r="R460" i="10"/>
  <c r="R461" i="10"/>
  <c r="Z252" i="10" a="1"/>
  <c r="V252" i="10" a="1"/>
  <c r="S252" i="10" a="1"/>
  <c r="V504" i="10" a="1"/>
  <c r="X504" i="10" a="1"/>
  <c r="T504" i="10" a="1"/>
  <c r="AC132" i="10" a="1"/>
  <c r="U132" i="10" a="1"/>
  <c r="R132" i="10" a="1"/>
  <c r="Y476" i="10" a="1"/>
  <c r="U476" i="10" a="1"/>
  <c r="R476" i="10" a="1"/>
  <c r="Y232" i="10"/>
  <c r="Y233" i="10"/>
  <c r="U233" i="10"/>
  <c r="U232" i="10"/>
  <c r="R232" i="10"/>
  <c r="R233" i="10"/>
  <c r="AB214" i="10"/>
  <c r="AB215" i="10"/>
  <c r="Y215" i="10"/>
  <c r="Y214" i="10"/>
  <c r="Q214" i="10"/>
  <c r="Q215" i="10"/>
  <c r="R286" i="10" a="1"/>
  <c r="X286" i="10" a="1"/>
  <c r="T286" i="10" a="1"/>
  <c r="V488" i="10" a="1"/>
  <c r="X488" i="10" a="1"/>
  <c r="T488" i="10" a="1"/>
  <c r="AA544" i="10" a="1"/>
  <c r="Q544" i="10" a="1"/>
  <c r="V544" i="10" a="1"/>
  <c r="R608" i="10" a="1"/>
  <c r="U608" i="10" a="1"/>
  <c r="S608" i="10" a="1"/>
  <c r="X546" i="10" a="1"/>
  <c r="AB546" i="10" a="1"/>
  <c r="S546" i="10" a="1"/>
  <c r="Q422" i="10" a="1"/>
  <c r="V422" i="10" a="1"/>
  <c r="S422" i="10" a="1"/>
  <c r="AB222" i="10" a="1"/>
  <c r="Y222" i="10" a="1"/>
  <c r="Q222" i="10" a="1"/>
  <c r="Z304" i="10" a="1"/>
  <c r="Y304" i="10" a="1"/>
  <c r="R304" i="10" a="1"/>
  <c r="Z352" i="10" a="1"/>
  <c r="Y352" i="10" a="1"/>
  <c r="R352" i="10" a="1"/>
  <c r="Z126" i="10" a="1"/>
  <c r="V126" i="10" a="1"/>
  <c r="S126" i="10" a="1"/>
  <c r="AC550" i="10" a="1"/>
  <c r="Q550" i="10" a="1"/>
  <c r="U550" i="10" a="1"/>
  <c r="Y392" i="10" a="1"/>
  <c r="X392" i="10" a="1"/>
  <c r="Q392" i="10" a="1"/>
  <c r="V144" i="10" a="1"/>
  <c r="X144" i="10" a="1"/>
  <c r="T144" i="10" a="1"/>
  <c r="R254" i="10"/>
  <c r="R255" i="10"/>
  <c r="X255" i="10"/>
  <c r="X254" i="10"/>
  <c r="T254" i="10"/>
  <c r="T255" i="10"/>
  <c r="U104" i="10" a="1"/>
  <c r="Y104" i="10" a="1"/>
  <c r="R104" i="10" a="1"/>
  <c r="AB594" i="10" a="1"/>
  <c r="V594" i="10" a="1"/>
  <c r="T594" i="10" a="1"/>
  <c r="AB280" i="10" a="1"/>
  <c r="Y280" i="10" a="1"/>
  <c r="Q280" i="10" a="1"/>
  <c r="AB108" i="10" a="1"/>
  <c r="V108" i="10" a="1"/>
  <c r="T108" i="10" a="1"/>
  <c r="V432" i="10" a="1"/>
  <c r="X432" i="10" a="1"/>
  <c r="T432" i="10" a="1"/>
  <c r="AA34" i="10" a="1"/>
  <c r="Y34" i="10" a="1"/>
  <c r="AB34" i="10" a="1"/>
  <c r="Q526" i="10" a="1"/>
  <c r="V526" i="10" a="1"/>
  <c r="S526" i="10" a="1"/>
  <c r="R204" i="10" a="1"/>
  <c r="X204" i="10" a="1"/>
  <c r="T204" i="10" a="1"/>
  <c r="R228" i="10" a="1"/>
  <c r="X228" i="10" a="1"/>
  <c r="T228" i="10" a="1"/>
  <c r="Q510" i="10" a="1"/>
  <c r="V510" i="10" a="1"/>
  <c r="S510" i="10" a="1"/>
  <c r="U370" i="10" a="1"/>
  <c r="Y370" i="10" a="1"/>
  <c r="R370" i="10" a="1"/>
  <c r="Y604" i="10" a="1"/>
  <c r="X604" i="10" a="1"/>
  <c r="Q604" i="10" a="1"/>
  <c r="Z276" i="10" a="1"/>
  <c r="V276" i="10" a="1"/>
  <c r="S276" i="10" a="1"/>
  <c r="AB358" i="10" a="1"/>
  <c r="V358" i="10" a="1"/>
  <c r="T358" i="10" a="1"/>
  <c r="R152" i="10" a="1"/>
  <c r="U152" i="10" a="1"/>
  <c r="S152" i="10" a="1"/>
  <c r="Z142" i="10" a="1"/>
  <c r="V142" i="10" a="1"/>
  <c r="S142" i="10" a="1"/>
  <c r="R373" i="10"/>
  <c r="R372" i="10"/>
  <c r="U372" i="10"/>
  <c r="U373" i="10"/>
  <c r="S373" i="10"/>
  <c r="S372" i="10"/>
  <c r="Z158" i="10" a="1"/>
  <c r="Y158" i="10" a="1"/>
  <c r="R158" i="10" a="1"/>
  <c r="S410" i="10" a="1"/>
  <c r="Y410" i="10" a="1"/>
  <c r="Q410" i="10" a="1"/>
  <c r="R236" i="10" a="1"/>
  <c r="X236" i="10" a="1"/>
  <c r="T236" i="10" a="1"/>
  <c r="Y500" i="10" a="1"/>
  <c r="U500" i="10" a="1"/>
  <c r="R500" i="10" a="1"/>
  <c r="Y516" i="10" a="1"/>
  <c r="U516" i="10" a="1"/>
  <c r="R516" i="10" a="1"/>
  <c r="U202" i="10"/>
  <c r="U203" i="10"/>
  <c r="V203" i="10"/>
  <c r="V202" i="10"/>
  <c r="S202" i="10"/>
  <c r="S203" i="10"/>
  <c r="X562" i="10" a="1"/>
  <c r="S562" i="10" a="1"/>
  <c r="AB562" i="10" a="1"/>
  <c r="S474" i="10" a="1"/>
  <c r="Y474" i="10" a="1"/>
  <c r="Q474" i="10" a="1"/>
  <c r="AC148" i="10" a="1"/>
  <c r="AA148" i="10" a="1"/>
  <c r="V148" i="10" a="1"/>
  <c r="T452" i="10" a="1"/>
  <c r="U452" i="10" a="1"/>
  <c r="R452" i="10" a="1"/>
  <c r="T484" i="10" a="1"/>
  <c r="U484" i="10" a="1"/>
  <c r="R484" i="10" a="1"/>
  <c r="R404" i="10" a="1"/>
  <c r="U404" i="10" a="1"/>
  <c r="S404" i="10" a="1"/>
  <c r="V136" i="10" a="1"/>
  <c r="X136" i="10" a="1"/>
  <c r="T136" i="10" a="1"/>
  <c r="S498" i="10" a="1"/>
  <c r="Y498" i="10" a="1"/>
  <c r="Q498" i="10" a="1"/>
  <c r="U486" i="10" a="1"/>
  <c r="V486" i="10" a="1"/>
  <c r="S486" i="10" a="1"/>
  <c r="Y224" i="10" a="1"/>
  <c r="U224" i="10" a="1"/>
  <c r="R224" i="10" a="1"/>
  <c r="U574" i="10" a="1"/>
  <c r="Y574" i="10" a="1"/>
  <c r="R574" i="10" a="1"/>
  <c r="AC250" i="10" a="1"/>
  <c r="U250" i="10" a="1"/>
  <c r="R250" i="10" a="1"/>
  <c r="Y102" i="10" a="1"/>
  <c r="X102" i="10" a="1"/>
  <c r="Q102" i="10" a="1"/>
  <c r="R33" i="10"/>
  <c r="R32" i="10"/>
  <c r="Y297" i="10"/>
  <c r="Y296" i="10"/>
  <c r="S454" i="10"/>
  <c r="S455" i="10"/>
  <c r="U364" i="10"/>
  <c r="U365" i="10"/>
  <c r="R49" i="10"/>
  <c r="R48" i="10"/>
  <c r="U559" i="10"/>
  <c r="U558" i="10"/>
  <c r="X532" i="10"/>
  <c r="X533" i="10"/>
  <c r="U340" i="10"/>
  <c r="U341" i="10"/>
  <c r="AB585" i="10"/>
  <c r="AB584" i="10"/>
  <c r="X556" i="10"/>
  <c r="X557" i="10"/>
  <c r="S60" i="10"/>
  <c r="S61" i="10"/>
  <c r="R524" i="10"/>
  <c r="R525" i="10"/>
  <c r="R492" i="10"/>
  <c r="R493" i="10"/>
  <c r="AC101" i="10"/>
  <c r="AC100" i="10"/>
  <c r="Q52" i="10"/>
  <c r="Q53" i="10"/>
  <c r="AC571" i="10"/>
  <c r="AC570" i="10"/>
  <c r="AB155" i="10"/>
  <c r="AB154" i="10"/>
  <c r="Z458" i="10"/>
  <c r="Z459" i="10"/>
  <c r="AB27" i="10"/>
  <c r="AB26" i="10"/>
  <c r="Y346" i="10"/>
  <c r="Y347" i="10"/>
  <c r="X122" i="10" a="1"/>
  <c r="T122" i="10" a="1"/>
  <c r="AA122" i="10" a="1"/>
  <c r="Q12" i="10" a="1"/>
  <c r="R12" i="10" a="1"/>
  <c r="AC12" i="10" a="1"/>
  <c r="AB28" i="10" a="1"/>
  <c r="R28" i="10" a="1"/>
  <c r="Z28" i="10" a="1"/>
  <c r="Y589" i="10"/>
  <c r="Y588" i="10"/>
  <c r="S588" i="10"/>
  <c r="S589" i="10"/>
  <c r="AA588" i="10"/>
  <c r="AA589" i="10"/>
  <c r="R553" i="10"/>
  <c r="R552" i="10"/>
  <c r="AA553" i="10"/>
  <c r="AA552" i="10"/>
  <c r="AC552" i="10"/>
  <c r="AC553" i="10"/>
  <c r="U446" i="10" a="1"/>
  <c r="R446" i="10" a="1"/>
  <c r="AC446" i="10" a="1"/>
  <c r="Z234" i="10" a="1"/>
  <c r="R234" i="10" a="1"/>
  <c r="AC234" i="10" a="1"/>
  <c r="Z226" i="10" a="1"/>
  <c r="R226" i="10" a="1"/>
  <c r="AC226" i="10" a="1"/>
  <c r="T326" i="10" a="1"/>
  <c r="S326" i="10" a="1"/>
  <c r="AA326" i="10" a="1"/>
  <c r="Y436" i="10" a="1"/>
  <c r="Q436" i="10" a="1"/>
  <c r="AB436" i="10" a="1"/>
  <c r="V472" i="10" a="1"/>
  <c r="S472" i="10" a="1"/>
  <c r="Z472" i="10" a="1"/>
  <c r="Y242" i="10" a="1"/>
  <c r="U242" i="10" a="1"/>
  <c r="R242" i="10" a="1"/>
  <c r="X162" i="10" a="1"/>
  <c r="R162" i="10" a="1"/>
  <c r="Z162" i="10" a="1"/>
  <c r="R338" i="10" a="1"/>
  <c r="Q338" i="10" a="1"/>
  <c r="AC338" i="10" a="1"/>
  <c r="AC566" i="10" a="1"/>
  <c r="AA566" i="10" a="1"/>
  <c r="AB566" i="10" a="1"/>
  <c r="AC94" i="10" a="1"/>
  <c r="X94" i="10" a="1"/>
  <c r="AA94" i="10" a="1"/>
  <c r="S190" i="10" a="1"/>
  <c r="T190" i="10" a="1"/>
  <c r="AA190" i="10" a="1"/>
  <c r="AC542" i="10" a="1"/>
  <c r="AA542" i="10" a="1"/>
  <c r="AB542" i="10" a="1"/>
  <c r="Q174" i="10" a="1"/>
  <c r="T174" i="10" a="1"/>
  <c r="AB174" i="10" a="1"/>
  <c r="AA416" i="10" a="1"/>
  <c r="S416" i="10" a="1"/>
  <c r="Z416" i="10" a="1"/>
  <c r="V512" i="10" a="1"/>
  <c r="S512" i="10" a="1"/>
  <c r="Z512" i="10" a="1"/>
  <c r="AB466" i="10" a="1"/>
  <c r="T466" i="10" a="1"/>
  <c r="AA466" i="10" a="1"/>
  <c r="U414" i="10" a="1"/>
  <c r="R414" i="10" a="1"/>
  <c r="AC414" i="10" a="1"/>
  <c r="V496" i="10" a="1"/>
  <c r="S496" i="10" a="1"/>
  <c r="Z496" i="10" a="1"/>
  <c r="V396" i="10" a="1"/>
  <c r="Q396" i="10" a="1"/>
  <c r="AC396" i="10" a="1"/>
  <c r="AA520" i="10" a="1"/>
  <c r="S520" i="10" a="1"/>
  <c r="Z520" i="10" a="1"/>
  <c r="X308" i="10" a="1"/>
  <c r="R308" i="10" a="1"/>
  <c r="Z308" i="10" a="1"/>
  <c r="AB482" i="10" a="1"/>
  <c r="T482" i="10" a="1"/>
  <c r="AA482" i="10" a="1"/>
  <c r="S70" i="10" a="1"/>
  <c r="R70" i="10" a="1"/>
  <c r="Z70" i="10" a="1"/>
  <c r="R322" i="10" a="1"/>
  <c r="Q322" i="10" a="1"/>
  <c r="AC322" i="10" a="1"/>
  <c r="AA456" i="10" a="1"/>
  <c r="S456" i="10" a="1"/>
  <c r="Z456" i="10" a="1"/>
  <c r="AA464" i="10" a="1"/>
  <c r="S464" i="10" a="1"/>
  <c r="Z464" i="10" a="1"/>
  <c r="AC200" i="10" a="1"/>
  <c r="Q200" i="10" a="1"/>
  <c r="AB200" i="10" a="1"/>
  <c r="Q336" i="10" a="1"/>
  <c r="T336" i="10" a="1"/>
  <c r="AB336" i="10" a="1"/>
  <c r="AC384" i="10" a="1"/>
  <c r="S384" i="10" a="1"/>
  <c r="AA384" i="10" a="1"/>
  <c r="R22" i="10" a="1"/>
  <c r="S22" i="10" a="1"/>
  <c r="Z22" i="10" a="1"/>
  <c r="AC208" i="10" a="1"/>
  <c r="Q208" i="10" a="1"/>
  <c r="AB208" i="10" a="1"/>
  <c r="AC184" i="10" a="1"/>
  <c r="Q184" i="10" a="1"/>
  <c r="AB184" i="10" a="1"/>
  <c r="AC580" i="10" a="1"/>
  <c r="S580" i="10" a="1"/>
  <c r="AA580" i="10" a="1"/>
  <c r="X332" i="10" a="1"/>
  <c r="R332" i="10" a="1"/>
  <c r="Z332" i="10" a="1"/>
  <c r="S182" i="10" a="1"/>
  <c r="T182" i="10" a="1"/>
  <c r="AA182" i="10" a="1"/>
  <c r="Q344" i="10" a="1"/>
  <c r="T344" i="10" a="1"/>
  <c r="AB344" i="10" a="1"/>
  <c r="Y30" i="10" a="1"/>
  <c r="S30" i="10" a="1"/>
  <c r="AA30" i="10" a="1"/>
  <c r="AB564" i="10"/>
  <c r="AB565" i="10"/>
  <c r="Z564" i="10"/>
  <c r="Z565" i="10"/>
  <c r="AA565" i="10"/>
  <c r="AA564" i="10"/>
  <c r="Z402" i="10" a="1"/>
  <c r="T402" i="10" a="1"/>
  <c r="AB402" i="10" a="1"/>
  <c r="AB540" i="10"/>
  <c r="AB541" i="10"/>
  <c r="R541" i="10"/>
  <c r="R540" i="10"/>
  <c r="V540" i="10"/>
  <c r="V541" i="10"/>
  <c r="S116" i="10" a="1"/>
  <c r="R116" i="10" a="1"/>
  <c r="Z116" i="10" a="1"/>
  <c r="S382" i="10" a="1"/>
  <c r="R382" i="10" a="1"/>
  <c r="Z382" i="10" a="1"/>
  <c r="AA424" i="10" a="1"/>
  <c r="S424" i="10" a="1"/>
  <c r="Z424" i="10" a="1"/>
  <c r="X348" i="10" a="1"/>
  <c r="R348" i="10" a="1"/>
  <c r="Z348" i="10" a="1"/>
  <c r="AC216" i="10" a="1"/>
  <c r="Q216" i="10" a="1"/>
  <c r="AB216" i="10" a="1"/>
  <c r="U292" i="10" a="1"/>
  <c r="R292" i="10" a="1"/>
  <c r="AC292" i="10" a="1"/>
  <c r="Y282" i="10" a="1"/>
  <c r="Q282" i="10" a="1"/>
  <c r="AB282" i="10" a="1"/>
  <c r="Z178" i="10" a="1"/>
  <c r="R178" i="10" a="1"/>
  <c r="AC178" i="10" a="1"/>
  <c r="X138" i="10" a="1"/>
  <c r="T138" i="10" a="1"/>
  <c r="AA138" i="10" a="1"/>
  <c r="T303" i="10"/>
  <c r="T302" i="10"/>
  <c r="S302" i="10"/>
  <c r="S303" i="10"/>
  <c r="AA302" i="10"/>
  <c r="AA303" i="10"/>
  <c r="AA62" i="10" a="1"/>
  <c r="V62" i="10" a="1"/>
  <c r="AB62" i="10" a="1"/>
  <c r="S374" i="10" a="1"/>
  <c r="R374" i="10" a="1"/>
  <c r="Z374" i="10" a="1"/>
  <c r="T134" i="10" a="1"/>
  <c r="Y134" i="10" a="1"/>
  <c r="AC134" i="10" a="1"/>
  <c r="S134" i="10" a="1"/>
  <c r="X134" i="10" a="1"/>
  <c r="AB134" i="10" a="1"/>
  <c r="R134" i="10" a="1"/>
  <c r="V134" i="10" a="1"/>
  <c r="AA134" i="10" a="1"/>
  <c r="U134" i="10" a="1"/>
  <c r="Q134" i="10" a="1"/>
  <c r="Z134" i="10" a="1"/>
  <c r="T244" i="10" a="1"/>
  <c r="Y244" i="10" a="1"/>
  <c r="AC244" i="10" a="1"/>
  <c r="S244" i="10" a="1"/>
  <c r="X244" i="10" a="1"/>
  <c r="AB244" i="10" a="1"/>
  <c r="R244" i="10" a="1"/>
  <c r="V244" i="10" a="1"/>
  <c r="AA244" i="10" a="1"/>
  <c r="Q244" i="10" a="1"/>
  <c r="U244" i="10" a="1"/>
  <c r="Z244" i="10" a="1"/>
  <c r="R206" i="10" a="1"/>
  <c r="V206" i="10" a="1"/>
  <c r="AA206" i="10" a="1"/>
  <c r="Q206" i="10" a="1"/>
  <c r="U206" i="10" a="1"/>
  <c r="Z206" i="10" a="1"/>
  <c r="T206" i="10" a="1"/>
  <c r="Y206" i="10" a="1"/>
  <c r="AC206" i="10" a="1"/>
  <c r="X206" i="10" a="1"/>
  <c r="S206" i="10" a="1"/>
  <c r="AB206" i="10" a="1"/>
  <c r="Q586" i="10" a="1"/>
  <c r="U586" i="10" a="1"/>
  <c r="Z586" i="10" a="1"/>
  <c r="T586" i="10" a="1"/>
  <c r="Y586" i="10" a="1"/>
  <c r="AC586" i="10" a="1"/>
  <c r="R586" i="10" a="1"/>
  <c r="V586" i="10" a="1"/>
  <c r="AA586" i="10" a="1"/>
  <c r="X586" i="10" a="1"/>
  <c r="S586" i="10" a="1"/>
  <c r="AB586" i="10" a="1"/>
  <c r="Q554" i="10" a="1"/>
  <c r="U554" i="10" a="1"/>
  <c r="Z554" i="10" a="1"/>
  <c r="T554" i="10" a="1"/>
  <c r="Y554" i="10" a="1"/>
  <c r="AC554" i="10" a="1"/>
  <c r="X554" i="10" a="1"/>
  <c r="R554" i="10" a="1"/>
  <c r="V554" i="10" a="1"/>
  <c r="AA554" i="10" a="1"/>
  <c r="S554" i="10" a="1"/>
  <c r="AB554" i="10" a="1"/>
  <c r="R130" i="10" a="1"/>
  <c r="V130" i="10" a="1"/>
  <c r="AA130" i="10" a="1"/>
  <c r="Q130" i="10" a="1"/>
  <c r="U130" i="10" a="1"/>
  <c r="Z130" i="10" a="1"/>
  <c r="T130" i="10" a="1"/>
  <c r="Y130" i="10" a="1"/>
  <c r="AC130" i="10" a="1"/>
  <c r="AB130" i="10" a="1"/>
  <c r="X130" i="10" a="1"/>
  <c r="S130" i="10" a="1"/>
  <c r="R334" i="10" a="1"/>
  <c r="V334" i="10" a="1"/>
  <c r="AA334" i="10" a="1"/>
  <c r="Q334" i="10" a="1"/>
  <c r="U334" i="10" a="1"/>
  <c r="Z334" i="10" a="1"/>
  <c r="S334" i="10" a="1"/>
  <c r="X334" i="10" a="1"/>
  <c r="AB334" i="10" a="1"/>
  <c r="Y334" i="10" a="1"/>
  <c r="T334" i="10" a="1"/>
  <c r="AC334" i="10" a="1"/>
  <c r="R44" i="10" a="1"/>
  <c r="V44" i="10" a="1"/>
  <c r="AA44" i="10" a="1"/>
  <c r="T44" i="10" a="1"/>
  <c r="Y44" i="10" a="1"/>
  <c r="AC44" i="10" a="1"/>
  <c r="U44" i="10" a="1"/>
  <c r="S44" i="10" a="1"/>
  <c r="AB44" i="10" a="1"/>
  <c r="X44" i="10" a="1"/>
  <c r="Z44" i="10" a="1"/>
  <c r="Q44" i="10" a="1"/>
  <c r="S378" i="10" a="1"/>
  <c r="X378" i="10" a="1"/>
  <c r="AB378" i="10" a="1"/>
  <c r="R378" i="10" a="1"/>
  <c r="V378" i="10" a="1"/>
  <c r="AA378" i="10" a="1"/>
  <c r="T378" i="10" a="1"/>
  <c r="Y378" i="10" a="1"/>
  <c r="AC378" i="10" a="1"/>
  <c r="Q378" i="10" a="1"/>
  <c r="Z378" i="10" a="1"/>
  <c r="U378" i="10" a="1"/>
  <c r="T68" i="10" a="1"/>
  <c r="Y68" i="10" a="1"/>
  <c r="AC68" i="10" a="1"/>
  <c r="S68" i="10" a="1"/>
  <c r="X68" i="10" a="1"/>
  <c r="AB68" i="10" a="1"/>
  <c r="Q68" i="10" a="1"/>
  <c r="U68" i="10" a="1"/>
  <c r="Z68" i="10" a="1"/>
  <c r="R68" i="10" a="1"/>
  <c r="V68" i="10" a="1"/>
  <c r="AA68" i="10" a="1"/>
  <c r="S74" i="10" a="1"/>
  <c r="X74" i="10" a="1"/>
  <c r="AB74" i="10" a="1"/>
  <c r="R74" i="10" a="1"/>
  <c r="V74" i="10" a="1"/>
  <c r="AA74" i="10" a="1"/>
  <c r="T74" i="10" a="1"/>
  <c r="Y74" i="10" a="1"/>
  <c r="AC74" i="10" a="1"/>
  <c r="Z74" i="10" a="1"/>
  <c r="U74" i="10" a="1"/>
  <c r="Q74" i="10" a="1"/>
  <c r="R156" i="10" a="1"/>
  <c r="V156" i="10" a="1"/>
  <c r="AA156" i="10" a="1"/>
  <c r="Q156" i="10" a="1"/>
  <c r="U156" i="10" a="1"/>
  <c r="Z156" i="10" a="1"/>
  <c r="S156" i="10" a="1"/>
  <c r="X156" i="10" a="1"/>
  <c r="AB156" i="10" a="1"/>
  <c r="Y156" i="10" a="1"/>
  <c r="T156" i="10" a="1"/>
  <c r="AC156" i="10" a="1"/>
  <c r="R64" i="10" a="1"/>
  <c r="V64" i="10" a="1"/>
  <c r="AA64" i="10" a="1"/>
  <c r="Q64" i="10" a="1"/>
  <c r="U64" i="10" a="1"/>
  <c r="Z64" i="10" a="1"/>
  <c r="S64" i="10" a="1"/>
  <c r="X64" i="10" a="1"/>
  <c r="AB64" i="10" a="1"/>
  <c r="AC64" i="10" a="1"/>
  <c r="Y64" i="10" a="1"/>
  <c r="T64" i="10" a="1"/>
  <c r="X296" i="10"/>
  <c r="X297" i="10"/>
  <c r="AA455" i="10"/>
  <c r="AA454" i="10"/>
  <c r="T558" i="10"/>
  <c r="T559" i="10"/>
  <c r="Y532" i="10"/>
  <c r="Y533" i="10"/>
  <c r="AC369" i="10"/>
  <c r="AC368" i="10"/>
  <c r="Q584" i="10"/>
  <c r="Q585" i="10"/>
  <c r="V492" i="10"/>
  <c r="V493" i="10"/>
  <c r="X52" i="10"/>
  <c r="X53" i="10"/>
  <c r="R570" i="10"/>
  <c r="R571" i="10"/>
  <c r="X155" i="10"/>
  <c r="X154" i="10"/>
  <c r="S458" i="10"/>
  <c r="S459" i="10"/>
  <c r="R431" i="10"/>
  <c r="R430" i="10"/>
  <c r="AB248" i="10" a="1"/>
  <c r="Y248" i="10" a="1"/>
  <c r="Q248" i="10" a="1"/>
  <c r="AA76" i="10" a="1"/>
  <c r="U76" i="10" a="1"/>
  <c r="S76" i="10" a="1"/>
  <c r="Y573" i="10"/>
  <c r="Y572" i="10"/>
  <c r="X572" i="10"/>
  <c r="X573" i="10"/>
  <c r="Q573" i="10"/>
  <c r="Q572" i="10"/>
  <c r="AC10" i="10" a="1"/>
  <c r="U10" i="10" a="1"/>
  <c r="R10" i="10" a="1"/>
  <c r="Z329" i="10"/>
  <c r="Z328" i="10"/>
  <c r="Y328" i="10"/>
  <c r="Y329" i="10"/>
  <c r="R329" i="10"/>
  <c r="R328" i="10"/>
  <c r="AC310" i="10" a="1"/>
  <c r="X310" i="10" a="1"/>
  <c r="Q310" i="10" a="1"/>
  <c r="Z598" i="10" a="1"/>
  <c r="Y598" i="10" a="1"/>
  <c r="R598" i="10" a="1"/>
  <c r="U355" i="10"/>
  <c r="U354" i="10"/>
  <c r="Y354" i="10"/>
  <c r="Y355" i="10"/>
  <c r="R355" i="10"/>
  <c r="R354" i="10"/>
  <c r="Z320" i="10" a="1"/>
  <c r="Y320" i="10" a="1"/>
  <c r="R320" i="10" a="1"/>
  <c r="R270" i="10" a="1"/>
  <c r="X270" i="10" a="1"/>
  <c r="T270" i="10" a="1"/>
  <c r="AB272" i="10" a="1"/>
  <c r="Y272" i="10" a="1"/>
  <c r="Q272" i="10" a="1"/>
  <c r="AA46" i="10" a="1"/>
  <c r="T46" i="10" a="1"/>
  <c r="Q46" i="10" a="1"/>
  <c r="AA528" i="10" a="1"/>
  <c r="X528" i="10" a="1"/>
  <c r="T528" i="10" a="1"/>
  <c r="U194" i="10" a="1"/>
  <c r="V194" i="10" a="1"/>
  <c r="S194" i="10" a="1"/>
  <c r="S442" i="10" a="1"/>
  <c r="Y442" i="10" a="1"/>
  <c r="Q442" i="10" a="1"/>
  <c r="T428" i="10" a="1"/>
  <c r="U428" i="10" a="1"/>
  <c r="R428" i="10" a="1"/>
  <c r="AC164" i="10" a="1"/>
  <c r="X164" i="10" a="1"/>
  <c r="Q164" i="10" a="1"/>
  <c r="AB288" i="10" a="1"/>
  <c r="Y288" i="10" a="1"/>
  <c r="Q288" i="10" a="1"/>
  <c r="AC140" i="10" a="1"/>
  <c r="U140" i="10" a="1"/>
  <c r="R140" i="10" a="1"/>
  <c r="U394" i="10" a="1"/>
  <c r="Y394" i="10" a="1"/>
  <c r="R394" i="10" a="1"/>
  <c r="V14" i="10" a="1"/>
  <c r="X14" i="10" a="1"/>
  <c r="T14" i="10" a="1"/>
  <c r="Z150" i="10" a="1"/>
  <c r="Y150" i="10" a="1"/>
  <c r="R150" i="10" a="1"/>
  <c r="AA54" i="10" a="1"/>
  <c r="T54" i="10" a="1"/>
  <c r="Q54" i="10" a="1"/>
  <c r="X78" i="10" a="1"/>
  <c r="V78" i="10" a="1"/>
  <c r="T78" i="10" a="1"/>
  <c r="U96" i="10" a="1"/>
  <c r="Y96" i="10" a="1"/>
  <c r="R96" i="10" a="1"/>
  <c r="S538" i="10" a="1"/>
  <c r="Y538" i="10" a="1"/>
  <c r="Q538" i="10" a="1"/>
  <c r="Q66" i="10" a="1"/>
  <c r="Y66" i="10" a="1"/>
  <c r="R66" i="10" a="1"/>
  <c r="AA440" i="10" a="1"/>
  <c r="X440" i="10" a="1"/>
  <c r="T440" i="10" a="1"/>
  <c r="V306" i="10" a="1"/>
  <c r="U306" i="10" a="1"/>
  <c r="S306" i="10" a="1"/>
  <c r="AA560" i="10" a="1"/>
  <c r="Q560" i="10" a="1"/>
  <c r="S560" i="10" a="1"/>
  <c r="Q478" i="10" a="1"/>
  <c r="V478" i="10" a="1"/>
  <c r="S478" i="10" a="1"/>
  <c r="U210" i="10" a="1"/>
  <c r="V210" i="10" a="1"/>
  <c r="S210" i="10" a="1"/>
  <c r="AA38" i="10" a="1"/>
  <c r="AC38" i="10" a="1"/>
  <c r="S38" i="10" a="1"/>
  <c r="AC274" i="10" a="1"/>
  <c r="U274" i="10" a="1"/>
  <c r="R274" i="10" a="1"/>
  <c r="V330" i="10" a="1"/>
  <c r="U330" i="10" a="1"/>
  <c r="S330" i="10" a="1"/>
  <c r="AB366" i="10" a="1"/>
  <c r="V366" i="10" a="1"/>
  <c r="T366" i="10" a="1"/>
  <c r="U438" i="10" a="1"/>
  <c r="V438" i="10" a="1"/>
  <c r="S438" i="10" a="1"/>
  <c r="X426" i="10" a="1"/>
  <c r="Y426" i="10" a="1"/>
  <c r="Q426" i="10" a="1"/>
  <c r="AB406" i="10" a="1"/>
  <c r="V406" i="10" a="1"/>
  <c r="T406" i="10" a="1"/>
  <c r="Q502" i="10" a="1"/>
  <c r="V502" i="10" a="1"/>
  <c r="S502" i="10" a="1"/>
  <c r="R246" i="10"/>
  <c r="R247" i="10"/>
  <c r="X247" i="10"/>
  <c r="X246" i="10"/>
  <c r="T246" i="10"/>
  <c r="T247" i="10"/>
  <c r="Y508" i="10" a="1"/>
  <c r="U508" i="10" a="1"/>
  <c r="R508" i="10" a="1"/>
  <c r="Y110" i="10" a="1"/>
  <c r="X110" i="10" a="1"/>
  <c r="Q110" i="10" a="1"/>
  <c r="Q470" i="10" a="1"/>
  <c r="V470" i="10" a="1"/>
  <c r="S470" i="10" a="1"/>
  <c r="U362" i="10" a="1"/>
  <c r="Y362" i="10" a="1"/>
  <c r="R362" i="10" a="1"/>
  <c r="AC176" i="10" a="1"/>
  <c r="AA176" i="10" a="1"/>
  <c r="X176" i="10" a="1"/>
  <c r="T80" i="10" a="1"/>
  <c r="X80" i="10" a="1"/>
  <c r="Q80" i="10" a="1"/>
  <c r="X32" i="10"/>
  <c r="X33" i="10"/>
  <c r="Z296" i="10"/>
  <c r="Z297" i="10"/>
  <c r="Y454" i="10"/>
  <c r="Y455" i="10"/>
  <c r="AB365" i="10"/>
  <c r="AB364" i="10"/>
  <c r="Y49" i="10"/>
  <c r="Y48" i="10"/>
  <c r="V559" i="10"/>
  <c r="V558" i="10"/>
  <c r="R532" i="10"/>
  <c r="R533" i="10"/>
  <c r="T341" i="10"/>
  <c r="T340" i="10"/>
  <c r="U584" i="10"/>
  <c r="U585" i="10"/>
  <c r="AC557" i="10"/>
  <c r="AC556" i="10"/>
  <c r="AC61" i="10"/>
  <c r="AC60" i="10"/>
  <c r="X524" i="10"/>
  <c r="X525" i="10"/>
  <c r="X492" i="10"/>
  <c r="X493" i="10"/>
  <c r="V100" i="10"/>
  <c r="V101" i="10"/>
  <c r="U52" i="10"/>
  <c r="U53" i="10"/>
  <c r="V570" i="10"/>
  <c r="V571" i="10"/>
  <c r="S155" i="10"/>
  <c r="S154" i="10"/>
  <c r="Y459" i="10"/>
  <c r="Y458" i="10"/>
  <c r="AA27" i="10"/>
  <c r="AA26" i="10"/>
  <c r="S347" i="10"/>
  <c r="S346" i="10"/>
  <c r="X36" i="10" a="1"/>
  <c r="S36" i="10" a="1"/>
  <c r="AC36" i="10" a="1"/>
  <c r="V114" i="10" a="1"/>
  <c r="Q114" i="10" a="1"/>
  <c r="AC114" i="10" a="1"/>
  <c r="R128" i="10"/>
  <c r="R129" i="10"/>
  <c r="S129" i="10"/>
  <c r="S128" i="10"/>
  <c r="Z128" i="10"/>
  <c r="Z129" i="10"/>
  <c r="X170" i="10" a="1"/>
  <c r="R170" i="10" a="1"/>
  <c r="Z170" i="10" a="1"/>
  <c r="AA536" i="10" a="1"/>
  <c r="S536" i="10" a="1"/>
  <c r="Z536" i="10" a="1"/>
  <c r="V278" i="10" a="1"/>
  <c r="S278" i="10" a="1"/>
  <c r="Z278" i="10" a="1"/>
  <c r="R568" i="10" a="1"/>
  <c r="AB568" i="10" a="1"/>
  <c r="AC568" i="10" a="1"/>
  <c r="T343" i="10"/>
  <c r="T342" i="10"/>
  <c r="S342" i="10"/>
  <c r="S343" i="10"/>
  <c r="AA342" i="10"/>
  <c r="AA343" i="10"/>
  <c r="X8" i="10"/>
  <c r="X9" i="10"/>
  <c r="T9" i="10"/>
  <c r="T8" i="10"/>
  <c r="AA8" i="10"/>
  <c r="AA9" i="10"/>
  <c r="U518" i="10" a="1"/>
  <c r="R518" i="10" a="1"/>
  <c r="AC518" i="10" a="1"/>
  <c r="AC376" i="10" a="1"/>
  <c r="S376" i="10" a="1"/>
  <c r="AA376" i="10" a="1"/>
  <c r="U40" i="10" a="1"/>
  <c r="AA40" i="10" a="1"/>
  <c r="Y40" i="10" a="1"/>
  <c r="V262" i="10" a="1"/>
  <c r="S262" i="10" a="1"/>
  <c r="Z262" i="10" a="1"/>
  <c r="T318" i="10" a="1"/>
  <c r="S318" i="10" a="1"/>
  <c r="AA318" i="10" a="1"/>
  <c r="AA408" i="10" a="1"/>
  <c r="S408" i="10" a="1"/>
  <c r="Z408" i="10" a="1"/>
  <c r="R314" i="10" a="1"/>
  <c r="Q314" i="10" a="1"/>
  <c r="AC314" i="10" a="1"/>
  <c r="X324" i="10" a="1"/>
  <c r="R324" i="10" a="1"/>
  <c r="Z324" i="10" a="1"/>
  <c r="AC240" i="10" a="1"/>
  <c r="Q240" i="10" a="1"/>
  <c r="AB240" i="10" a="1"/>
  <c r="AC596" i="10" a="1"/>
  <c r="S596" i="10" a="1"/>
  <c r="AA596" i="10" a="1"/>
  <c r="V84" i="10" a="1"/>
  <c r="Q84" i="10" a="1"/>
  <c r="AC84" i="10" a="1"/>
  <c r="U268" i="10" a="1"/>
  <c r="R268" i="10" a="1"/>
  <c r="AC268" i="10" a="1"/>
  <c r="X146" i="10" a="1"/>
  <c r="T146" i="10" a="1"/>
  <c r="AA146" i="10" a="1"/>
  <c r="S418" i="10" a="1"/>
  <c r="T418" i="10" a="1"/>
  <c r="AA418" i="10" a="1"/>
  <c r="AC118" i="10" a="1"/>
  <c r="S118" i="10" a="1"/>
  <c r="AA118" i="10" a="1"/>
  <c r="AC58" i="10" a="1"/>
  <c r="R58" i="10" a="1"/>
  <c r="Z58" i="10" a="1"/>
  <c r="S434" i="10" a="1"/>
  <c r="T434" i="10" a="1"/>
  <c r="AA434" i="10" a="1"/>
  <c r="AA448" i="10" a="1"/>
  <c r="S448" i="10" a="1"/>
  <c r="Z448" i="10" a="1"/>
  <c r="X450" i="10" a="1"/>
  <c r="T450" i="10" a="1"/>
  <c r="AA450" i="10" a="1"/>
  <c r="Q166" i="10" a="1"/>
  <c r="T166" i="10" a="1"/>
  <c r="AB166" i="10" a="1"/>
  <c r="Z186" i="10" a="1"/>
  <c r="R186" i="10" a="1"/>
  <c r="AC186" i="10" a="1"/>
  <c r="X300" i="10" a="1"/>
  <c r="R300" i="10" a="1"/>
  <c r="Z300" i="10" a="1"/>
  <c r="X316" i="10" a="1"/>
  <c r="R316" i="10" a="1"/>
  <c r="Z316" i="10" a="1"/>
  <c r="T350" i="10" a="1"/>
  <c r="S350" i="10" a="1"/>
  <c r="AA350" i="10" a="1"/>
  <c r="Z112" i="10" a="1"/>
  <c r="T112" i="10" a="1"/>
  <c r="AB112" i="10" a="1"/>
  <c r="AB530" i="10" a="1"/>
  <c r="T530" i="10" a="1"/>
  <c r="AA530" i="10" a="1"/>
  <c r="S603" i="10"/>
  <c r="S602" i="10"/>
  <c r="R602" i="10"/>
  <c r="R603" i="10"/>
  <c r="Z602" i="10"/>
  <c r="Z603" i="10"/>
  <c r="V220" i="10" a="1"/>
  <c r="S220" i="10" a="1"/>
  <c r="Z220" i="10" a="1"/>
  <c r="AC400" i="10" a="1"/>
  <c r="S400" i="10" a="1"/>
  <c r="AA400" i="10" a="1"/>
  <c r="S264" i="10" a="1"/>
  <c r="T264" i="10" a="1"/>
  <c r="AA264" i="10" a="1"/>
  <c r="AB490" i="10" a="1"/>
  <c r="T490" i="10" a="1"/>
  <c r="AA490" i="10" a="1"/>
  <c r="Z606" i="10" a="1"/>
  <c r="T606" i="10" a="1"/>
  <c r="AB606" i="10" a="1"/>
  <c r="S86" i="10" a="1"/>
  <c r="R86" i="10" a="1"/>
  <c r="Z86" i="10" a="1"/>
  <c r="V168" i="10" a="1"/>
  <c r="Q168" i="10" a="1"/>
  <c r="AC168" i="10" a="1"/>
  <c r="AB56" i="10"/>
  <c r="AB57" i="10"/>
  <c r="Q56" i="10"/>
  <c r="Q57" i="10"/>
  <c r="AC57" i="10"/>
  <c r="AC56" i="10"/>
  <c r="S198" i="10"/>
  <c r="S199" i="10"/>
  <c r="T199" i="10"/>
  <c r="T198" i="10"/>
  <c r="AA198" i="10"/>
  <c r="AA199" i="10"/>
  <c r="AB390" i="10" a="1"/>
  <c r="V390" i="10" a="1"/>
  <c r="T390" i="10" a="1"/>
  <c r="R294" i="10" a="1"/>
  <c r="X294" i="10" a="1"/>
  <c r="T294" i="10" a="1"/>
  <c r="Z312" i="10" a="1"/>
  <c r="Y312" i="10" a="1"/>
  <c r="R312" i="10" a="1"/>
  <c r="R380" i="10" a="1"/>
  <c r="U380" i="10" a="1"/>
  <c r="S380" i="10" a="1"/>
  <c r="AA92" i="10" a="1"/>
  <c r="U92" i="10" a="1"/>
  <c r="S92" i="10" a="1"/>
  <c r="AC290" i="10" a="1"/>
  <c r="U290" i="10" a="1"/>
  <c r="R290" i="10" a="1"/>
  <c r="R196" i="10" a="1"/>
  <c r="X196" i="10" a="1"/>
  <c r="T196" i="10" a="1"/>
  <c r="Z582" i="10" a="1"/>
  <c r="Y582" i="10" a="1"/>
  <c r="R582" i="10" a="1"/>
  <c r="T468" i="10"/>
  <c r="T469" i="10"/>
  <c r="U469" i="10"/>
  <c r="U468" i="10"/>
  <c r="R468" i="10"/>
  <c r="R469" i="10"/>
  <c r="U590" i="10" a="1"/>
  <c r="Y590" i="10" a="1"/>
  <c r="R590" i="10" a="1"/>
  <c r="AB238" i="10" a="1"/>
  <c r="Y238" i="10" a="1"/>
  <c r="Q238" i="10" a="1"/>
  <c r="U386" i="10" a="1"/>
  <c r="Y386" i="10" a="1"/>
  <c r="R386" i="10" a="1"/>
  <c r="AB32" i="10"/>
  <c r="AB33" i="10"/>
  <c r="T297" i="10"/>
  <c r="T296" i="10"/>
  <c r="AC454" i="10"/>
  <c r="AC455" i="10"/>
  <c r="Q364" i="10"/>
  <c r="Q365" i="10"/>
  <c r="AC49" i="10"/>
  <c r="AC48" i="10"/>
  <c r="AA558" i="10"/>
  <c r="AA559" i="10"/>
  <c r="S532" i="10"/>
  <c r="S533" i="10"/>
  <c r="Q340" i="10"/>
  <c r="Q341" i="10"/>
  <c r="X585" i="10"/>
  <c r="X584" i="10"/>
  <c r="S556" i="10"/>
  <c r="S557" i="10"/>
  <c r="U60" i="10"/>
  <c r="U61" i="10"/>
  <c r="AB524" i="10"/>
  <c r="AB525" i="10"/>
  <c r="AB492" i="10"/>
  <c r="AB493" i="10"/>
  <c r="Y101" i="10"/>
  <c r="Y100" i="10"/>
  <c r="AC53" i="10"/>
  <c r="AC52" i="10"/>
  <c r="Y571" i="10"/>
  <c r="Y570" i="10"/>
  <c r="AA154" i="10"/>
  <c r="AA155" i="10"/>
  <c r="U458" i="10"/>
  <c r="U459" i="10"/>
  <c r="X27" i="10"/>
  <c r="X26" i="10"/>
  <c r="T346" i="10"/>
  <c r="T347" i="10"/>
  <c r="T460" i="10"/>
  <c r="T461" i="10"/>
  <c r="Q461" i="10"/>
  <c r="Q460" i="10"/>
  <c r="AB460" i="10"/>
  <c r="AB461" i="10"/>
  <c r="U252" i="10" a="1"/>
  <c r="R252" i="10" a="1"/>
  <c r="AC252" i="10" a="1"/>
  <c r="AA504" i="10" a="1"/>
  <c r="S504" i="10" a="1"/>
  <c r="Z504" i="10" a="1"/>
  <c r="T132" i="10" a="1"/>
  <c r="Q132" i="10" a="1"/>
  <c r="AB132" i="10" a="1"/>
  <c r="T476" i="10" a="1"/>
  <c r="Q476" i="10" a="1"/>
  <c r="AB476" i="10" a="1"/>
  <c r="AC232" i="10"/>
  <c r="AC233" i="10"/>
  <c r="Q233" i="10"/>
  <c r="Q232" i="10"/>
  <c r="AB232" i="10"/>
  <c r="AB233" i="10"/>
  <c r="S214" i="10"/>
  <c r="S215" i="10"/>
  <c r="T215" i="10"/>
  <c r="T214" i="10"/>
  <c r="AA214" i="10"/>
  <c r="AA215" i="10"/>
  <c r="V286" i="10" a="1"/>
  <c r="S286" i="10" a="1"/>
  <c r="Z286" i="10" a="1"/>
  <c r="AA488" i="10" a="1"/>
  <c r="S488" i="10" a="1"/>
  <c r="Z488" i="10" a="1"/>
  <c r="R544" i="10" a="1"/>
  <c r="AB544" i="10" a="1"/>
  <c r="AC544" i="10" a="1"/>
  <c r="V608" i="10" a="1"/>
  <c r="Q608" i="10" a="1"/>
  <c r="AC608" i="10" a="1"/>
  <c r="AA546" i="10" a="1"/>
  <c r="AC546" i="10" a="1"/>
  <c r="Z546" i="10" a="1"/>
  <c r="U422" i="10" a="1"/>
  <c r="R422" i="10" a="1"/>
  <c r="AC422" i="10" a="1"/>
  <c r="S222" i="10" a="1"/>
  <c r="T222" i="10" a="1"/>
  <c r="AA222" i="10" a="1"/>
  <c r="Q304" i="10" a="1"/>
  <c r="T304" i="10" a="1"/>
  <c r="AB304" i="10" a="1"/>
  <c r="Q352" i="10" a="1"/>
  <c r="T352" i="10" a="1"/>
  <c r="AB352" i="10" a="1"/>
  <c r="Q126" i="10" a="1"/>
  <c r="R126" i="10" a="1"/>
  <c r="AC126" i="10" a="1"/>
  <c r="Y550" i="10" a="1"/>
  <c r="AA550" i="10" a="1"/>
  <c r="AB550" i="10" a="1"/>
  <c r="AC392" i="10" a="1"/>
  <c r="S392" i="10" a="1"/>
  <c r="AA392" i="10" a="1"/>
  <c r="R144" i="10" a="1"/>
  <c r="S144" i="10" a="1"/>
  <c r="Z144" i="10" a="1"/>
  <c r="V254" i="10"/>
  <c r="V255" i="10"/>
  <c r="S255" i="10"/>
  <c r="S254" i="10"/>
  <c r="Z254" i="10"/>
  <c r="Z255" i="10"/>
  <c r="Z104" i="10" a="1"/>
  <c r="T104" i="10" a="1"/>
  <c r="AB104" i="10" a="1"/>
  <c r="S594" i="10" a="1"/>
  <c r="R594" i="10" a="1"/>
  <c r="Z594" i="10" a="1"/>
  <c r="S280" i="10" a="1"/>
  <c r="T280" i="10" a="1"/>
  <c r="AA280" i="10" a="1"/>
  <c r="S108" i="10" a="1"/>
  <c r="R108" i="10" a="1"/>
  <c r="Z108" i="10" a="1"/>
  <c r="AA432" i="10" a="1"/>
  <c r="S432" i="10" a="1"/>
  <c r="Z432" i="10" a="1"/>
  <c r="AC34" i="10" a="1"/>
  <c r="Z34" i="10" a="1"/>
  <c r="X34" i="10" a="1"/>
  <c r="U526" i="10" a="1"/>
  <c r="R526" i="10" a="1"/>
  <c r="AC526" i="10" a="1"/>
  <c r="V204" i="10" a="1"/>
  <c r="S204" i="10" a="1"/>
  <c r="Z204" i="10" a="1"/>
  <c r="V228" i="10" a="1"/>
  <c r="S228" i="10" a="1"/>
  <c r="Z228" i="10" a="1"/>
  <c r="U510" i="10" a="1"/>
  <c r="R510" i="10" a="1"/>
  <c r="AC510" i="10" a="1"/>
  <c r="Z370" i="10" a="1"/>
  <c r="T370" i="10" a="1"/>
  <c r="AB370" i="10" a="1"/>
  <c r="AC604" i="10" a="1"/>
  <c r="S604" i="10" a="1"/>
  <c r="AA604" i="10" a="1"/>
  <c r="U276" i="10" a="1"/>
  <c r="R276" i="10" a="1"/>
  <c r="AC276" i="10" a="1"/>
  <c r="S358" i="10" a="1"/>
  <c r="R358" i="10" a="1"/>
  <c r="Z358" i="10" a="1"/>
  <c r="V152" i="10" a="1"/>
  <c r="Q152" i="10" a="1"/>
  <c r="AC152" i="10" a="1"/>
  <c r="Q142" i="10" a="1"/>
  <c r="R142" i="10" a="1"/>
  <c r="AC142" i="10" a="1"/>
  <c r="V373" i="10"/>
  <c r="V372" i="10"/>
  <c r="Q372" i="10"/>
  <c r="Q373" i="10"/>
  <c r="AC372" i="10"/>
  <c r="AC373" i="10"/>
  <c r="Q158" i="10" a="1"/>
  <c r="T158" i="10" a="1"/>
  <c r="AB158" i="10" a="1"/>
  <c r="X410" i="10" a="1"/>
  <c r="T410" i="10" a="1"/>
  <c r="AA410" i="10" a="1"/>
  <c r="V236" i="10" a="1"/>
  <c r="S236" i="10" a="1"/>
  <c r="Z236" i="10" a="1"/>
  <c r="T500" i="10" a="1"/>
  <c r="Q500" i="10" a="1"/>
  <c r="AB500" i="10" a="1"/>
  <c r="T516" i="10" a="1"/>
  <c r="Q516" i="10" a="1"/>
  <c r="AB516" i="10" a="1"/>
  <c r="Z202" i="10"/>
  <c r="Z203" i="10"/>
  <c r="R203" i="10"/>
  <c r="R202" i="10"/>
  <c r="AC202" i="10"/>
  <c r="AC203" i="10"/>
  <c r="AA562" i="10" a="1"/>
  <c r="AC562" i="10" a="1"/>
  <c r="Z562" i="10" a="1"/>
  <c r="X474" i="10" a="1"/>
  <c r="T474" i="10" a="1"/>
  <c r="AA474" i="10" a="1"/>
  <c r="AB148" i="10" a="1"/>
  <c r="Y148" i="10" a="1"/>
  <c r="R148" i="10" a="1"/>
  <c r="Y452" i="10" a="1"/>
  <c r="Q452" i="10" a="1"/>
  <c r="AB452" i="10" a="1"/>
  <c r="Y484" i="10" a="1"/>
  <c r="Q484" i="10" a="1"/>
  <c r="AB484" i="10" a="1"/>
  <c r="V404" i="10" a="1"/>
  <c r="Q404" i="10" a="1"/>
  <c r="AC404" i="10" a="1"/>
  <c r="R136" i="10" a="1"/>
  <c r="S136" i="10" a="1"/>
  <c r="Z136" i="10" a="1"/>
  <c r="X498" i="10" a="1"/>
  <c r="T498" i="10" a="1"/>
  <c r="AA498" i="10" a="1"/>
  <c r="Q486" i="10" a="1"/>
  <c r="R486" i="10" a="1"/>
  <c r="AC486" i="10" a="1"/>
  <c r="AC224" i="10" a="1"/>
  <c r="Q224" i="10" a="1"/>
  <c r="AB224" i="10" a="1"/>
  <c r="Z574" i="10" a="1"/>
  <c r="T574" i="10" a="1"/>
  <c r="AB574" i="10" a="1"/>
  <c r="Y250" i="10" a="1"/>
  <c r="Q250" i="10" a="1"/>
  <c r="AB250" i="10" a="1"/>
  <c r="AC102" i="10" a="1"/>
  <c r="S102" i="10" a="1"/>
  <c r="AA102" i="10" a="1"/>
  <c r="Y32" i="10"/>
  <c r="Y33" i="10"/>
  <c r="AC296" i="10"/>
  <c r="AC297" i="10"/>
  <c r="V455" i="10"/>
  <c r="V454" i="10"/>
  <c r="R365" i="10"/>
  <c r="R364" i="10"/>
  <c r="Z48" i="10"/>
  <c r="Z49" i="10"/>
  <c r="Z559" i="10"/>
  <c r="Z558" i="10"/>
  <c r="AA532" i="10"/>
  <c r="AA533" i="10"/>
  <c r="V368" i="10"/>
  <c r="V369" i="10"/>
  <c r="AC341" i="10"/>
  <c r="AC340" i="10"/>
  <c r="AA585" i="10"/>
  <c r="AA584" i="10"/>
  <c r="Z60" i="10"/>
  <c r="Z61" i="10"/>
  <c r="U525" i="10"/>
  <c r="U524" i="10"/>
  <c r="Q73" i="10"/>
  <c r="Q72" i="10"/>
  <c r="U493" i="10"/>
  <c r="U492" i="10"/>
  <c r="X101" i="10"/>
  <c r="X100" i="10"/>
  <c r="X571" i="10"/>
  <c r="X570" i="10"/>
  <c r="AB458" i="10"/>
  <c r="AB459" i="10"/>
  <c r="Y430" i="10"/>
  <c r="Y431" i="10"/>
  <c r="AB347" i="10"/>
  <c r="AB346" i="10"/>
  <c r="AB122" i="10" a="1"/>
  <c r="Z122" i="10" a="1"/>
  <c r="V122" i="10" a="1"/>
  <c r="U12" i="10" a="1"/>
  <c r="AB12" i="10" a="1"/>
  <c r="Y12" i="10" a="1"/>
  <c r="S28" i="10" a="1"/>
  <c r="AC28" i="10" a="1"/>
  <c r="U28" i="10" a="1"/>
  <c r="T589" i="10"/>
  <c r="T588" i="10"/>
  <c r="Z589" i="10"/>
  <c r="Z588" i="10"/>
  <c r="V588" i="10"/>
  <c r="V589" i="10"/>
  <c r="Z552" i="10"/>
  <c r="Z553" i="10"/>
  <c r="AB553" i="10"/>
  <c r="AB552" i="10"/>
  <c r="Y552" i="10"/>
  <c r="Y553" i="10"/>
  <c r="Z446" i="10" a="1"/>
  <c r="AB446" i="10" a="1"/>
  <c r="Y446" i="10" a="1"/>
  <c r="Q234" i="10" a="1"/>
  <c r="AB234" i="10" a="1"/>
  <c r="Y234" i="10" a="1"/>
  <c r="Q226" i="10" a="1"/>
  <c r="AB226" i="10" a="1"/>
  <c r="Y226" i="10" a="1"/>
  <c r="Y326" i="10" a="1"/>
  <c r="Z326" i="10" a="1"/>
  <c r="V326" i="10" a="1"/>
  <c r="AC436" i="10" a="1"/>
  <c r="AA436" i="10" a="1"/>
  <c r="X436" i="10" a="1"/>
  <c r="R472" i="10" a="1"/>
  <c r="AC472" i="10" a="1"/>
  <c r="U472" i="10" a="1"/>
  <c r="Z242" i="10" a="1"/>
  <c r="AB242" i="10" a="1"/>
  <c r="S242" i="10" a="1"/>
  <c r="AB162" i="10" a="1"/>
  <c r="AC162" i="10" a="1"/>
  <c r="U162" i="10" a="1"/>
  <c r="AA338" i="10" a="1"/>
  <c r="AB338" i="10" a="1"/>
  <c r="Y338" i="10" a="1"/>
  <c r="Y566" i="10" a="1"/>
  <c r="V566" i="10" a="1"/>
  <c r="X566" i="10" a="1"/>
  <c r="Q94" i="10" a="1"/>
  <c r="S94" i="10" a="1"/>
  <c r="V94" i="10" a="1"/>
  <c r="X190" i="10" a="1"/>
  <c r="Z190" i="10" a="1"/>
  <c r="V190" i="10" a="1"/>
  <c r="Y542" i="10" a="1"/>
  <c r="V542" i="10" a="1"/>
  <c r="X542" i="10" a="1"/>
  <c r="U174" i="10" a="1"/>
  <c r="AA174" i="10" a="1"/>
  <c r="X174" i="10" a="1"/>
  <c r="R416" i="10" a="1"/>
  <c r="AC416" i="10" a="1"/>
  <c r="U416" i="10" a="1"/>
  <c r="R512" i="10" a="1"/>
  <c r="AC512" i="10" a="1"/>
  <c r="U512" i="10" a="1"/>
  <c r="X466" i="10" a="1"/>
  <c r="Z466" i="10" a="1"/>
  <c r="V466" i="10" a="1"/>
  <c r="Z414" i="10" a="1"/>
  <c r="AB414" i="10" a="1"/>
  <c r="Y414" i="10" a="1"/>
  <c r="R496" i="10" a="1"/>
  <c r="AC496" i="10" a="1"/>
  <c r="U496" i="10" a="1"/>
  <c r="AA396" i="10" a="1"/>
  <c r="AB396" i="10" a="1"/>
  <c r="Y396" i="10" a="1"/>
  <c r="R520" i="10" a="1"/>
  <c r="AC520" i="10" a="1"/>
  <c r="U520" i="10" a="1"/>
  <c r="AB308" i="10" a="1"/>
  <c r="AC308" i="10" a="1"/>
  <c r="U308" i="10" a="1"/>
  <c r="X482" i="10" a="1"/>
  <c r="Z482" i="10" a="1"/>
  <c r="V482" i="10" a="1"/>
  <c r="AB70" i="10" a="1"/>
  <c r="AC70" i="10" a="1"/>
  <c r="U70" i="10" a="1"/>
  <c r="AA322" i="10" a="1"/>
  <c r="AB322" i="10" a="1"/>
  <c r="Y322" i="10" a="1"/>
  <c r="R456" i="10" a="1"/>
  <c r="AC456" i="10" a="1"/>
  <c r="U456" i="10" a="1"/>
  <c r="R464" i="10" a="1"/>
  <c r="AC464" i="10" a="1"/>
  <c r="U464" i="10" a="1"/>
  <c r="T200" i="10" a="1"/>
  <c r="AA200" i="10" a="1"/>
  <c r="X200" i="10" a="1"/>
  <c r="U336" i="10" a="1"/>
  <c r="AA336" i="10" a="1"/>
  <c r="X336" i="10" a="1"/>
  <c r="T384" i="10" a="1"/>
  <c r="Z384" i="10" a="1"/>
  <c r="V384" i="10" a="1"/>
  <c r="AA22" i="10" a="1"/>
  <c r="AC22" i="10" a="1"/>
  <c r="U22" i="10" a="1"/>
  <c r="T208" i="10" a="1"/>
  <c r="AA208" i="10" a="1"/>
  <c r="X208" i="10" a="1"/>
  <c r="T184" i="10" a="1"/>
  <c r="AA184" i="10" a="1"/>
  <c r="X184" i="10" a="1"/>
  <c r="T580" i="10" a="1"/>
  <c r="Z580" i="10" a="1"/>
  <c r="V580" i="10" a="1"/>
  <c r="AB332" i="10" a="1"/>
  <c r="AC332" i="10" a="1"/>
  <c r="U332" i="10" a="1"/>
  <c r="X182" i="10" a="1"/>
  <c r="Z182" i="10" a="1"/>
  <c r="V182" i="10" a="1"/>
  <c r="U344" i="10" a="1"/>
  <c r="AA344" i="10" a="1"/>
  <c r="X344" i="10" a="1"/>
  <c r="AC30" i="10" a="1"/>
  <c r="Z30" i="10" a="1"/>
  <c r="V30" i="10" a="1"/>
  <c r="X564" i="10"/>
  <c r="X565" i="10"/>
  <c r="U565" i="10"/>
  <c r="U564" i="10"/>
  <c r="V565" i="10"/>
  <c r="V564" i="10"/>
  <c r="Q402" i="10" a="1"/>
  <c r="AA402" i="10" a="1"/>
  <c r="X402" i="10" a="1"/>
  <c r="X540" i="10"/>
  <c r="X541" i="10"/>
  <c r="AC541" i="10"/>
  <c r="AC540" i="10"/>
  <c r="Q541" i="10"/>
  <c r="Q540" i="10"/>
  <c r="X116" i="10" a="1"/>
  <c r="AC116" i="10" a="1"/>
  <c r="U116" i="10" a="1"/>
  <c r="X382" i="10" a="1"/>
  <c r="AC382" i="10" a="1"/>
  <c r="U382" i="10" a="1"/>
  <c r="R424" i="10" a="1"/>
  <c r="AC424" i="10" a="1"/>
  <c r="U424" i="10" a="1"/>
  <c r="AB348" i="10" a="1"/>
  <c r="AC348" i="10" a="1"/>
  <c r="U348" i="10" a="1"/>
  <c r="T216" i="10" a="1"/>
  <c r="AA216" i="10" a="1"/>
  <c r="X216" i="10" a="1"/>
  <c r="Q292" i="10" a="1"/>
  <c r="AB292" i="10" a="1"/>
  <c r="Y292" i="10" a="1"/>
  <c r="T282" i="10" a="1"/>
  <c r="AA282" i="10" a="1"/>
  <c r="X282" i="10" a="1"/>
  <c r="Q178" i="10" a="1"/>
  <c r="AB178" i="10" a="1"/>
  <c r="Y178" i="10" a="1"/>
  <c r="AB138" i="10" a="1"/>
  <c r="Z138" i="10" a="1"/>
  <c r="V138" i="10" a="1"/>
  <c r="Y303" i="10"/>
  <c r="Y302" i="10"/>
  <c r="Z303" i="10"/>
  <c r="Z302" i="10"/>
  <c r="V302" i="10"/>
  <c r="V303" i="10"/>
  <c r="Y62" i="10" a="1"/>
  <c r="Z62" i="10" a="1"/>
  <c r="X62" i="10" a="1"/>
  <c r="X374" i="10" a="1"/>
  <c r="AC374" i="10" a="1"/>
  <c r="U374" i="10" a="1"/>
  <c r="S258" i="10" a="1"/>
  <c r="X258" i="10" a="1"/>
  <c r="AB258" i="10" a="1"/>
  <c r="R258" i="10" a="1"/>
  <c r="V258" i="10" a="1"/>
  <c r="AA258" i="10" a="1"/>
  <c r="Q258" i="10" a="1"/>
  <c r="U258" i="10" a="1"/>
  <c r="Z258" i="10" a="1"/>
  <c r="T258" i="10" a="1"/>
  <c r="Y258" i="10" a="1"/>
  <c r="AC258" i="10" a="1"/>
  <c r="S120" i="10" a="1"/>
  <c r="X120" i="10" a="1"/>
  <c r="R120" i="10" a="1"/>
  <c r="V120" i="10" a="1"/>
  <c r="AA120" i="10" a="1"/>
  <c r="T120" i="10" a="1"/>
  <c r="Y120" i="10" a="1"/>
  <c r="Q120" i="10" a="1"/>
  <c r="AC120" i="10" a="1"/>
  <c r="Z120" i="10" a="1"/>
  <c r="AB120" i="10" a="1"/>
  <c r="U120" i="10" a="1"/>
  <c r="S90" i="10" a="1"/>
  <c r="X90" i="10" a="1"/>
  <c r="AB90" i="10" a="1"/>
  <c r="R90" i="10" a="1"/>
  <c r="V90" i="10" a="1"/>
  <c r="AA90" i="10" a="1"/>
  <c r="T90" i="10" a="1"/>
  <c r="Y90" i="10" a="1"/>
  <c r="AC90" i="10" a="1"/>
  <c r="Z90" i="10" a="1"/>
  <c r="U90" i="10" a="1"/>
  <c r="Q90" i="10" a="1"/>
  <c r="Q398" i="10" a="1"/>
  <c r="U398" i="10" a="1"/>
  <c r="Z398" i="10" a="1"/>
  <c r="T398" i="10" a="1"/>
  <c r="Y398" i="10" a="1"/>
  <c r="AC398" i="10" a="1"/>
  <c r="R398" i="10" a="1"/>
  <c r="V398" i="10" a="1"/>
  <c r="AA398" i="10" a="1"/>
  <c r="X398" i="10" a="1"/>
  <c r="S398" i="10" a="1"/>
  <c r="AB398" i="10" a="1"/>
  <c r="S192" i="10" a="1"/>
  <c r="X192" i="10" a="1"/>
  <c r="AB192" i="10" a="1"/>
  <c r="R192" i="10" a="1"/>
  <c r="V192" i="10" a="1"/>
  <c r="AA192" i="10" a="1"/>
  <c r="Q192" i="10" a="1"/>
  <c r="U192" i="10" a="1"/>
  <c r="Z192" i="10" a="1"/>
  <c r="T192" i="10" a="1"/>
  <c r="AC192" i="10" a="1"/>
  <c r="Y192" i="10" a="1"/>
  <c r="T106" i="10" a="1"/>
  <c r="Y106" i="10" a="1"/>
  <c r="AC106" i="10" a="1"/>
  <c r="S106" i="10" a="1"/>
  <c r="X106" i="10" a="1"/>
  <c r="AB106" i="10" a="1"/>
  <c r="Q106" i="10" a="1"/>
  <c r="U106" i="10" a="1"/>
  <c r="Z106" i="10" a="1"/>
  <c r="AA106" i="10" a="1"/>
  <c r="V106" i="10" a="1"/>
  <c r="R106" i="10" a="1"/>
  <c r="T534" i="10" a="1"/>
  <c r="Y534" i="10" a="1"/>
  <c r="AC534" i="10" a="1"/>
  <c r="S534" i="10" a="1"/>
  <c r="X534" i="10" a="1"/>
  <c r="AB534" i="10" a="1"/>
  <c r="R534" i="10" a="1"/>
  <c r="V534" i="10" a="1"/>
  <c r="AA534" i="10" a="1"/>
  <c r="Z534" i="10" a="1"/>
  <c r="U534" i="10" a="1"/>
  <c r="Q534" i="10" a="1"/>
  <c r="Q50" i="10" a="1"/>
  <c r="U50" i="10" a="1"/>
  <c r="Z50" i="10" a="1"/>
  <c r="S50" i="10" a="1"/>
  <c r="X50" i="10" a="1"/>
  <c r="AB50" i="10" a="1"/>
  <c r="R50" i="10" a="1"/>
  <c r="AA50" i="10" a="1"/>
  <c r="Y50" i="10" a="1"/>
  <c r="T50" i="10" a="1"/>
  <c r="AC50" i="10" a="1"/>
  <c r="V50" i="10" a="1"/>
  <c r="S444" i="10" a="1"/>
  <c r="X444" i="10" a="1"/>
  <c r="AB444" i="10" a="1"/>
  <c r="R444" i="10" a="1"/>
  <c r="V444" i="10" a="1"/>
  <c r="AA444" i="10" a="1"/>
  <c r="Q444" i="10" a="1"/>
  <c r="U444" i="10" a="1"/>
  <c r="Z444" i="10" a="1"/>
  <c r="AC444" i="10" a="1"/>
  <c r="Y444" i="10" a="1"/>
  <c r="T444" i="10" a="1"/>
  <c r="T260" i="10" a="1"/>
  <c r="Y260" i="10" a="1"/>
  <c r="AC260" i="10" a="1"/>
  <c r="S260" i="10" a="1"/>
  <c r="X260" i="10" a="1"/>
  <c r="AB260" i="10" a="1"/>
  <c r="R260" i="10" a="1"/>
  <c r="V260" i="10" a="1"/>
  <c r="AA260" i="10" a="1"/>
  <c r="Q260" i="10" a="1"/>
  <c r="U260" i="10" a="1"/>
  <c r="Z260" i="10" a="1"/>
  <c r="Q480" i="10" a="1"/>
  <c r="U480" i="10" a="1"/>
  <c r="Z480" i="10" a="1"/>
  <c r="T480" i="10" a="1"/>
  <c r="Y480" i="10" a="1"/>
  <c r="AC480" i="10" a="1"/>
  <c r="S480" i="10" a="1"/>
  <c r="X480" i="10" a="1"/>
  <c r="AB480" i="10" a="1"/>
  <c r="R480" i="10" a="1"/>
  <c r="V480" i="10" a="1"/>
  <c r="AA480" i="10" a="1"/>
  <c r="Q188" i="10" a="1"/>
  <c r="U188" i="10" a="1"/>
  <c r="Z188" i="10" a="1"/>
  <c r="T188" i="10" a="1"/>
  <c r="Y188" i="10" a="1"/>
  <c r="AC188" i="10" a="1"/>
  <c r="S188" i="10" a="1"/>
  <c r="X188" i="10" a="1"/>
  <c r="AB188" i="10" a="1"/>
  <c r="AA188" i="10" a="1"/>
  <c r="V188" i="10" a="1"/>
  <c r="R188" i="10" a="1"/>
  <c r="R522" i="10" a="1"/>
  <c r="V522" i="10" a="1"/>
  <c r="AA522" i="10" a="1"/>
  <c r="Q522" i="10" a="1"/>
  <c r="U522" i="10" a="1"/>
  <c r="Z522" i="10" a="1"/>
  <c r="T522" i="10" a="1"/>
  <c r="Y522" i="10" a="1"/>
  <c r="AC522" i="10" a="1"/>
  <c r="AB522" i="10" a="1"/>
  <c r="X522" i="10" a="1"/>
  <c r="S522" i="10" a="1"/>
  <c r="R256" i="10" a="1"/>
  <c r="V256" i="10" a="1"/>
  <c r="AA256" i="10" a="1"/>
  <c r="Q256" i="10" a="1"/>
  <c r="U256" i="10" a="1"/>
  <c r="Z256" i="10" a="1"/>
  <c r="T256" i="10" a="1"/>
  <c r="Y256" i="10" a="1"/>
  <c r="AC256" i="10" a="1"/>
  <c r="X256" i="10" a="1"/>
  <c r="S256" i="10" a="1"/>
  <c r="AB256" i="10" a="1"/>
  <c r="V33" i="10"/>
  <c r="V32" i="10"/>
  <c r="X365" i="10"/>
  <c r="X364" i="10"/>
  <c r="V49" i="10"/>
  <c r="V48" i="10"/>
  <c r="Z340" i="10"/>
  <c r="Z341" i="10"/>
  <c r="V585" i="10"/>
  <c r="V584" i="10"/>
  <c r="Z493" i="10"/>
  <c r="Z492" i="10"/>
  <c r="AB52" i="10"/>
  <c r="AB53" i="10"/>
  <c r="S571" i="10"/>
  <c r="S570" i="10"/>
  <c r="AC26" i="10"/>
  <c r="AC27" i="10"/>
  <c r="U430" i="10"/>
  <c r="U431" i="10"/>
  <c r="S248" i="10" a="1"/>
  <c r="T248" i="10" a="1"/>
  <c r="V76" i="10" a="1"/>
  <c r="Q76" i="10" a="1"/>
  <c r="AC573" i="10"/>
  <c r="AC572" i="10"/>
  <c r="S572" i="10"/>
  <c r="S573" i="10"/>
  <c r="AA572" i="10"/>
  <c r="AA573" i="10"/>
  <c r="T10" i="10" a="1"/>
  <c r="Q10" i="10" a="1"/>
  <c r="Q329" i="10"/>
  <c r="Q328" i="10"/>
  <c r="T328" i="10"/>
  <c r="T329" i="10"/>
  <c r="AB328" i="10"/>
  <c r="AB329" i="10"/>
  <c r="T310" i="10" a="1"/>
  <c r="S310" i="10" a="1"/>
  <c r="U598" i="10" a="1"/>
  <c r="T598" i="10" a="1"/>
  <c r="Z355" i="10"/>
  <c r="Z354" i="10"/>
  <c r="T354" i="10"/>
  <c r="T355" i="10"/>
  <c r="AB354" i="10"/>
  <c r="AB355" i="10"/>
  <c r="Q320" i="10" a="1"/>
  <c r="T320" i="10" a="1"/>
  <c r="V270" i="10" a="1"/>
  <c r="S270" i="10" a="1"/>
  <c r="S272" i="10" a="1"/>
  <c r="T272" i="10" a="1"/>
  <c r="R46" i="10" a="1"/>
  <c r="V46" i="10" a="1"/>
  <c r="V528" i="10" a="1"/>
  <c r="S528" i="10" a="1"/>
  <c r="Z194" i="10" a="1"/>
  <c r="R194" i="10" a="1"/>
  <c r="AB442" i="10" a="1"/>
  <c r="T442" i="10" a="1"/>
  <c r="Y428" i="10" a="1"/>
  <c r="Q428" i="10" a="1"/>
  <c r="T164" i="10" a="1"/>
  <c r="S164" i="10" a="1"/>
  <c r="S288" i="10" a="1"/>
  <c r="T288" i="10" a="1"/>
  <c r="T140" i="10" a="1"/>
  <c r="Q140" i="10" a="1"/>
  <c r="Z394" i="10" a="1"/>
  <c r="T394" i="10" a="1"/>
  <c r="R14" i="10" a="1"/>
  <c r="S14" i="10" a="1"/>
  <c r="Q150" i="10" a="1"/>
  <c r="T150" i="10" a="1"/>
  <c r="R54" i="10" a="1"/>
  <c r="V54" i="10" a="1"/>
  <c r="S78" i="10" a="1"/>
  <c r="R78" i="10" a="1"/>
  <c r="Z96" i="10" a="1"/>
  <c r="T96" i="10" a="1"/>
  <c r="X538" i="10" a="1"/>
  <c r="T538" i="10" a="1"/>
  <c r="U66" i="10" a="1"/>
  <c r="T66" i="10" a="1"/>
  <c r="V440" i="10" a="1"/>
  <c r="S440" i="10" a="1"/>
  <c r="R306" i="10" a="1"/>
  <c r="Q306" i="10" a="1"/>
  <c r="R560" i="10" a="1"/>
  <c r="V560" i="10" a="1"/>
  <c r="U478" i="10" a="1"/>
  <c r="R478" i="10" a="1"/>
  <c r="Z210" i="10" a="1"/>
  <c r="R210" i="10" a="1"/>
  <c r="V38" i="10" a="1"/>
  <c r="T38" i="10" a="1"/>
  <c r="Y274" i="10" a="1"/>
  <c r="Q274" i="10" a="1"/>
  <c r="R330" i="10" a="1"/>
  <c r="Q330" i="10" a="1"/>
  <c r="S366" i="10" a="1"/>
  <c r="R366" i="10" a="1"/>
  <c r="Q438" i="10" a="1"/>
  <c r="R438" i="10" a="1"/>
  <c r="S426" i="10" a="1"/>
  <c r="T426" i="10" a="1"/>
  <c r="S406" i="10" a="1"/>
  <c r="R406" i="10" a="1"/>
  <c r="U502" i="10" a="1"/>
  <c r="R502" i="10" a="1"/>
  <c r="V246" i="10"/>
  <c r="V247" i="10"/>
  <c r="S247" i="10"/>
  <c r="S246" i="10"/>
  <c r="Z246" i="10"/>
  <c r="Z247" i="10"/>
  <c r="T508" i="10" a="1"/>
  <c r="Q508" i="10" a="1"/>
  <c r="AC110" i="10" a="1"/>
  <c r="S110" i="10" a="1"/>
  <c r="U470" i="10" a="1"/>
  <c r="R470" i="10" a="1"/>
  <c r="Z362" i="10" a="1"/>
  <c r="T362" i="10" a="1"/>
  <c r="R176" i="10" a="1"/>
  <c r="AB176" i="10" a="1"/>
  <c r="Y80" i="10" a="1"/>
  <c r="S80" i="10" a="1"/>
  <c r="AA33" i="10"/>
  <c r="AA32" i="10"/>
  <c r="AB296" i="10"/>
  <c r="AB297" i="10"/>
  <c r="AB454" i="10"/>
  <c r="AB455" i="10"/>
  <c r="AA365" i="10"/>
  <c r="AA364" i="10"/>
  <c r="AA49" i="10"/>
  <c r="AA48" i="10"/>
  <c r="Y558" i="10"/>
  <c r="Y559" i="10"/>
  <c r="U533" i="10"/>
  <c r="U532" i="10"/>
  <c r="Q369" i="10"/>
  <c r="Q368" i="10"/>
  <c r="V340" i="10"/>
  <c r="V341" i="10"/>
  <c r="R585" i="10"/>
  <c r="R584" i="10"/>
  <c r="X60" i="10"/>
  <c r="X61" i="10"/>
  <c r="AA524" i="10"/>
  <c r="AA525" i="10"/>
  <c r="V72" i="10"/>
  <c r="V73" i="10"/>
  <c r="AA492" i="10"/>
  <c r="AA493" i="10"/>
  <c r="AB101" i="10"/>
  <c r="AB100" i="10"/>
  <c r="AB571" i="10"/>
  <c r="AB570" i="10"/>
  <c r="X458" i="10"/>
  <c r="X459" i="10"/>
  <c r="S430" i="10"/>
  <c r="S431" i="10"/>
  <c r="U346" i="10"/>
  <c r="U347" i="10"/>
  <c r="Z36" i="10" a="1"/>
  <c r="AA36" i="10" a="1"/>
  <c r="AA114" i="10" a="1"/>
  <c r="AB114" i="10" a="1"/>
  <c r="Y114" i="10" a="1"/>
  <c r="AA128" i="10"/>
  <c r="AA129" i="10"/>
  <c r="AC128" i="10"/>
  <c r="AC129" i="10"/>
  <c r="U128" i="10"/>
  <c r="U129" i="10"/>
  <c r="AB170" i="10" a="1"/>
  <c r="AC170" i="10" a="1"/>
  <c r="R536" i="10" a="1"/>
  <c r="AC536" i="10" a="1"/>
  <c r="AA278" i="10" a="1"/>
  <c r="AC278" i="10" a="1"/>
  <c r="U278" i="10" a="1"/>
  <c r="Z568" i="10" a="1"/>
  <c r="X568" i="10" a="1"/>
  <c r="Y568" i="10" a="1"/>
  <c r="Y343" i="10"/>
  <c r="Y342" i="10"/>
  <c r="Z343" i="10"/>
  <c r="Z342" i="10"/>
  <c r="V342" i="10"/>
  <c r="V343" i="10"/>
  <c r="AB8" i="10"/>
  <c r="AB9" i="10"/>
  <c r="Z8" i="10"/>
  <c r="Z9" i="10"/>
  <c r="V8" i="10"/>
  <c r="V9" i="10"/>
  <c r="Z518" i="10" a="1"/>
  <c r="AB518" i="10" a="1"/>
  <c r="T376" i="10" a="1"/>
  <c r="Z376" i="10" a="1"/>
  <c r="AB40" i="10" a="1"/>
  <c r="V40" i="10" a="1"/>
  <c r="AA262" i="10" a="1"/>
  <c r="AC262" i="10" a="1"/>
  <c r="Y318" i="10" a="1"/>
  <c r="Z318" i="10" a="1"/>
  <c r="V318" i="10" a="1"/>
  <c r="R408" i="10" a="1"/>
  <c r="AC408" i="10" a="1"/>
  <c r="AA314" i="10" a="1"/>
  <c r="AB314" i="10" a="1"/>
  <c r="AB324" i="10" a="1"/>
  <c r="AC324" i="10" a="1"/>
  <c r="U324" i="10" a="1"/>
  <c r="T240" i="10" a="1"/>
  <c r="AA240" i="10" a="1"/>
  <c r="T596" i="10" a="1"/>
  <c r="Z596" i="10" a="1"/>
  <c r="R84" i="10" a="1"/>
  <c r="AB84" i="10" a="1"/>
  <c r="Q268" i="10" a="1"/>
  <c r="AB268" i="10" a="1"/>
  <c r="AB146" i="10" a="1"/>
  <c r="Z146" i="10" a="1"/>
  <c r="AB418" i="10" a="1"/>
  <c r="Z418" i="10" a="1"/>
  <c r="T118" i="10" a="1"/>
  <c r="Z118" i="10" a="1"/>
  <c r="T58" i="10" a="1"/>
  <c r="AB58" i="10" a="1"/>
  <c r="U58" i="10" a="1"/>
  <c r="AB434" i="10" a="1"/>
  <c r="Z434" i="10" a="1"/>
  <c r="R448" i="10" a="1"/>
  <c r="AC448" i="10" a="1"/>
  <c r="AB450" i="10" a="1"/>
  <c r="Z450" i="10" a="1"/>
  <c r="U166" i="10" a="1"/>
  <c r="AA166" i="10" a="1"/>
  <c r="X166" i="10" a="1"/>
  <c r="Q186" i="10" a="1"/>
  <c r="AB186" i="10" a="1"/>
  <c r="AB300" i="10" a="1"/>
  <c r="AC300" i="10" a="1"/>
  <c r="AB316" i="10" a="1"/>
  <c r="AC316" i="10" a="1"/>
  <c r="Y350" i="10" a="1"/>
  <c r="Z350" i="10" a="1"/>
  <c r="Q112" i="10" a="1"/>
  <c r="AA112" i="10" a="1"/>
  <c r="X530" i="10" a="1"/>
  <c r="Z530" i="10" a="1"/>
  <c r="X603" i="10"/>
  <c r="X602" i="10"/>
  <c r="AC603" i="10"/>
  <c r="AC602" i="10"/>
  <c r="U602" i="10"/>
  <c r="U603" i="10"/>
  <c r="AA220" i="10" a="1"/>
  <c r="AC220" i="10" a="1"/>
  <c r="T400" i="10" a="1"/>
  <c r="Z400" i="10" a="1"/>
  <c r="X264" i="10" a="1"/>
  <c r="Z264" i="10" a="1"/>
  <c r="X490" i="10" a="1"/>
  <c r="Z490" i="10" a="1"/>
  <c r="Q606" i="10" a="1"/>
  <c r="AA606" i="10" a="1"/>
  <c r="AB86" i="10" a="1"/>
  <c r="AC86" i="10" a="1"/>
  <c r="AA168" i="10" a="1"/>
  <c r="AB168" i="10" a="1"/>
  <c r="S56" i="10"/>
  <c r="S57" i="10"/>
  <c r="AA57" i="10"/>
  <c r="AA56" i="10"/>
  <c r="Y57" i="10"/>
  <c r="Y56" i="10"/>
  <c r="X198" i="10"/>
  <c r="X199" i="10"/>
  <c r="Z198" i="10"/>
  <c r="Z199" i="10"/>
  <c r="V198" i="10"/>
  <c r="V199" i="10"/>
  <c r="S390" i="10" a="1"/>
  <c r="R390" i="10" a="1"/>
  <c r="V294" i="10" a="1"/>
  <c r="S294" i="10" a="1"/>
  <c r="Z294" i="10" a="1"/>
  <c r="Q312" i="10" a="1"/>
  <c r="T312" i="10" a="1"/>
  <c r="V380" i="10" a="1"/>
  <c r="Q380" i="10" a="1"/>
  <c r="V92" i="10" a="1"/>
  <c r="Q92" i="10" a="1"/>
  <c r="Y290" i="10" a="1"/>
  <c r="Q290" i="10" a="1"/>
  <c r="V196" i="10" a="1"/>
  <c r="S196" i="10" a="1"/>
  <c r="U582" i="10" a="1"/>
  <c r="T582" i="10" a="1"/>
  <c r="Y468" i="10"/>
  <c r="Y469" i="10"/>
  <c r="Q469" i="10"/>
  <c r="Q468" i="10"/>
  <c r="AB468" i="10"/>
  <c r="AB469" i="10"/>
  <c r="Z590" i="10" a="1"/>
  <c r="T590" i="10" a="1"/>
  <c r="S238" i="10" a="1"/>
  <c r="T238" i="10" a="1"/>
  <c r="Z386" i="10" a="1"/>
  <c r="T386" i="10" a="1"/>
  <c r="T32" i="10"/>
  <c r="T33" i="10"/>
  <c r="S296" i="10"/>
  <c r="S297" i="10"/>
  <c r="R455" i="10"/>
  <c r="R454" i="10"/>
  <c r="V365" i="10"/>
  <c r="V364" i="10"/>
  <c r="Q48" i="10"/>
  <c r="Q49" i="10"/>
  <c r="AC558" i="10"/>
  <c r="AC559" i="10"/>
  <c r="V532" i="10"/>
  <c r="V533" i="10"/>
  <c r="R368" i="10"/>
  <c r="R369" i="10"/>
  <c r="Y341" i="10"/>
  <c r="Y340" i="10"/>
  <c r="Z584" i="10"/>
  <c r="Z585" i="10"/>
  <c r="Q60" i="10"/>
  <c r="Q61" i="10"/>
  <c r="Q525" i="10"/>
  <c r="Q524" i="10"/>
  <c r="AA72" i="10"/>
  <c r="AA73" i="10"/>
  <c r="Q493" i="10"/>
  <c r="Q492" i="10"/>
  <c r="AA100" i="10"/>
  <c r="AA101" i="10"/>
  <c r="AA570" i="10"/>
  <c r="AA571" i="10"/>
  <c r="AC459" i="10"/>
  <c r="AC458" i="10"/>
  <c r="T430" i="10"/>
  <c r="T431" i="10"/>
  <c r="X347" i="10"/>
  <c r="X346" i="10"/>
  <c r="AC460" i="10"/>
  <c r="AC461" i="10"/>
  <c r="AA460" i="10"/>
  <c r="AA461" i="10"/>
  <c r="X460" i="10"/>
  <c r="X461" i="10"/>
  <c r="Q252" i="10" a="1"/>
  <c r="AB252" i="10" a="1"/>
  <c r="R504" i="10" a="1"/>
  <c r="AC504" i="10" a="1"/>
  <c r="Y132" i="10" a="1"/>
  <c r="AA132" i="10" a="1"/>
  <c r="AC476" i="10" a="1"/>
  <c r="AA476" i="10" a="1"/>
  <c r="T232" i="10"/>
  <c r="T233" i="10"/>
  <c r="AA232" i="10"/>
  <c r="AA233" i="10"/>
  <c r="X232" i="10"/>
  <c r="X233" i="10"/>
  <c r="X214" i="10"/>
  <c r="X215" i="10"/>
  <c r="Z214" i="10"/>
  <c r="Z215" i="10"/>
  <c r="V214" i="10"/>
  <c r="V215" i="10"/>
  <c r="AA286" i="10" a="1"/>
  <c r="AC286" i="10" a="1"/>
  <c r="R488" i="10" a="1"/>
  <c r="AC488" i="10" a="1"/>
  <c r="Z544" i="10" a="1"/>
  <c r="X544" i="10" a="1"/>
  <c r="AA608" i="10" a="1"/>
  <c r="AB608" i="10" a="1"/>
  <c r="V546" i="10" a="1"/>
  <c r="Y546" i="10" a="1"/>
  <c r="Z422" i="10" a="1"/>
  <c r="AB422" i="10" a="1"/>
  <c r="X222" i="10" a="1"/>
  <c r="Z222" i="10" a="1"/>
  <c r="U304" i="10" a="1"/>
  <c r="AA304" i="10" a="1"/>
  <c r="U352" i="10" a="1"/>
  <c r="AA352" i="10" a="1"/>
  <c r="U126" i="10" a="1"/>
  <c r="AB126" i="10" a="1"/>
  <c r="T550" i="10" a="1"/>
  <c r="V550" i="10" a="1"/>
  <c r="T392" i="10" a="1"/>
  <c r="Z392" i="10" a="1"/>
  <c r="AA144" i="10" a="1"/>
  <c r="AC144" i="10" a="1"/>
  <c r="AA254" i="10"/>
  <c r="AA255" i="10"/>
  <c r="AC254" i="10"/>
  <c r="AC255" i="10"/>
  <c r="U254" i="10"/>
  <c r="U255" i="10"/>
  <c r="Q104" i="10" a="1"/>
  <c r="AA104" i="10" a="1"/>
  <c r="X594" i="10" a="1"/>
  <c r="AC594" i="10" a="1"/>
  <c r="X280" i="10" a="1"/>
  <c r="Z280" i="10" a="1"/>
  <c r="X108" i="10" a="1"/>
  <c r="AC108" i="10" a="1"/>
  <c r="R432" i="10" a="1"/>
  <c r="AC432" i="10" a="1"/>
  <c r="V34" i="10" a="1"/>
  <c r="U34" i="10" a="1"/>
  <c r="Z526" i="10" a="1"/>
  <c r="AB526" i="10" a="1"/>
  <c r="Y526" i="10" a="1"/>
  <c r="AA204" i="10" a="1"/>
  <c r="AC204" i="10" a="1"/>
  <c r="AA228" i="10" a="1"/>
  <c r="AC228" i="10" a="1"/>
  <c r="Z510" i="10" a="1"/>
  <c r="AB510" i="10" a="1"/>
  <c r="Q370" i="10" a="1"/>
  <c r="AA370" i="10" a="1"/>
  <c r="T604" i="10" a="1"/>
  <c r="Z604" i="10" a="1"/>
  <c r="Q276" i="10" a="1"/>
  <c r="AB276" i="10" a="1"/>
  <c r="Y276" i="10" a="1"/>
  <c r="X358" i="10" a="1"/>
  <c r="AC358" i="10" a="1"/>
  <c r="AA152" i="10" a="1"/>
  <c r="AB152" i="10" a="1"/>
  <c r="U142" i="10" a="1"/>
  <c r="AB142" i="10" a="1"/>
  <c r="AA373" i="10"/>
  <c r="AA372" i="10"/>
  <c r="AB373" i="10"/>
  <c r="AB372" i="10"/>
  <c r="Y372" i="10"/>
  <c r="Y373" i="10"/>
  <c r="U158" i="10" a="1"/>
  <c r="AA158" i="10" a="1"/>
  <c r="AB410" i="10" a="1"/>
  <c r="Z410" i="10" a="1"/>
  <c r="AA236" i="10" a="1"/>
  <c r="AC236" i="10" a="1"/>
  <c r="AC500" i="10" a="1"/>
  <c r="AA500" i="10" a="1"/>
  <c r="AC516" i="10" a="1"/>
  <c r="AA516" i="10" a="1"/>
  <c r="Q202" i="10"/>
  <c r="Q203" i="10"/>
  <c r="AB202" i="10"/>
  <c r="AB203" i="10"/>
  <c r="Y202" i="10"/>
  <c r="Y203" i="10"/>
  <c r="V562" i="10" a="1"/>
  <c r="Y562" i="10" a="1"/>
  <c r="AB474" i="10" a="1"/>
  <c r="Z474" i="10" a="1"/>
  <c r="Z148" i="10" a="1"/>
  <c r="U148" i="10" a="1"/>
  <c r="AC452" i="10" a="1"/>
  <c r="AA452" i="10" a="1"/>
  <c r="AC484" i="10" a="1"/>
  <c r="AA484" i="10" a="1"/>
  <c r="AA404" i="10" a="1"/>
  <c r="AB404" i="10" a="1"/>
  <c r="AA136" i="10" a="1"/>
  <c r="AC136" i="10" a="1"/>
  <c r="AB498" i="10" a="1"/>
  <c r="Z498" i="10" a="1"/>
  <c r="Z486" i="10" a="1"/>
  <c r="AB486" i="10" a="1"/>
  <c r="T224" i="10" a="1"/>
  <c r="AA224" i="10" a="1"/>
  <c r="Q574" i="10" a="1"/>
  <c r="AA574" i="10" a="1"/>
  <c r="T250" i="10" a="1"/>
  <c r="AA250" i="10" a="1"/>
  <c r="T102" i="10" a="1"/>
  <c r="Z102" i="10" a="1"/>
  <c r="Q33" i="10"/>
  <c r="Q32" i="10"/>
  <c r="Q454" i="10"/>
  <c r="Q455" i="10"/>
  <c r="U48" i="10"/>
  <c r="U49" i="10"/>
  <c r="AC532" i="10"/>
  <c r="AC533" i="10"/>
  <c r="Z369" i="10"/>
  <c r="Z368" i="10"/>
  <c r="AB341" i="10"/>
  <c r="AB340" i="10"/>
  <c r="V556" i="10"/>
  <c r="V557" i="10"/>
  <c r="T524" i="10"/>
  <c r="T525" i="10"/>
  <c r="X72" i="10"/>
  <c r="X73" i="10"/>
  <c r="T492" i="10"/>
  <c r="T493" i="10"/>
  <c r="V53" i="10"/>
  <c r="V52" i="10"/>
  <c r="U154" i="10"/>
  <c r="U155" i="10"/>
  <c r="R26" i="10"/>
  <c r="R27" i="10"/>
  <c r="AB430" i="10"/>
  <c r="AB431" i="10"/>
  <c r="AA347" i="10"/>
  <c r="AA346" i="10"/>
  <c r="AC122" i="10" a="1"/>
  <c r="U122" i="10" a="1"/>
  <c r="AA12" i="10" a="1"/>
  <c r="X12" i="10" a="1"/>
  <c r="AA28" i="10" a="1"/>
  <c r="Y28" i="10" a="1"/>
  <c r="AB588" i="10"/>
  <c r="AB589" i="10"/>
  <c r="U589" i="10"/>
  <c r="U588" i="10"/>
  <c r="R588" i="10"/>
  <c r="R589" i="10"/>
  <c r="U552" i="10"/>
  <c r="U553" i="10"/>
  <c r="X552" i="10"/>
  <c r="X553" i="10"/>
  <c r="T552" i="10"/>
  <c r="T553" i="10"/>
  <c r="AA446" i="10" a="1"/>
  <c r="X446" i="10" a="1"/>
  <c r="AA234" i="10" a="1"/>
  <c r="X234" i="10" a="1"/>
  <c r="AA226" i="10" a="1"/>
  <c r="X226" i="10" a="1"/>
  <c r="AB326" i="10" a="1"/>
  <c r="U326" i="10" a="1"/>
  <c r="Z436" i="10" a="1"/>
  <c r="V436" i="10" a="1"/>
  <c r="AB472" i="10" a="1"/>
  <c r="Y472" i="10" a="1"/>
  <c r="V242" i="10" a="1"/>
  <c r="X242" i="10" a="1"/>
  <c r="T242" i="10" a="1"/>
  <c r="AA162" i="10" a="1"/>
  <c r="Y162" i="10" a="1"/>
  <c r="Z338" i="10" a="1"/>
  <c r="X338" i="10" a="1"/>
  <c r="T566" i="10" a="1"/>
  <c r="R566" i="10" a="1"/>
  <c r="T94" i="10" a="1"/>
  <c r="Z94" i="10" a="1"/>
  <c r="AC190" i="10" a="1"/>
  <c r="U190" i="10" a="1"/>
  <c r="T542" i="10" a="1"/>
  <c r="R542" i="10" a="1"/>
  <c r="S542" i="10" a="1"/>
  <c r="AC174" i="10" a="1"/>
  <c r="V174" i="10" a="1"/>
  <c r="AB416" i="10" a="1"/>
  <c r="Y416" i="10" a="1"/>
  <c r="AB512" i="10" a="1"/>
  <c r="Y512" i="10" a="1"/>
  <c r="AC466" i="10" a="1"/>
  <c r="U466" i="10" a="1"/>
  <c r="AA414" i="10" a="1"/>
  <c r="X414" i="10" a="1"/>
  <c r="AB496" i="10" a="1"/>
  <c r="Y496" i="10" a="1"/>
  <c r="Z396" i="10" a="1"/>
  <c r="X396" i="10" a="1"/>
  <c r="AB520" i="10" a="1"/>
  <c r="Y520" i="10" a="1"/>
  <c r="AA308" i="10" a="1"/>
  <c r="Y308" i="10" a="1"/>
  <c r="AC482" i="10" a="1"/>
  <c r="U482" i="10" a="1"/>
  <c r="AA70" i="10" a="1"/>
  <c r="Y70" i="10" a="1"/>
  <c r="Z322" i="10" a="1"/>
  <c r="X322" i="10" a="1"/>
  <c r="AB456" i="10" a="1"/>
  <c r="Y456" i="10" a="1"/>
  <c r="AB464" i="10" a="1"/>
  <c r="Y464" i="10" a="1"/>
  <c r="Z200" i="10" a="1"/>
  <c r="V200" i="10" a="1"/>
  <c r="AC336" i="10" a="1"/>
  <c r="V336" i="10" a="1"/>
  <c r="AB384" i="10" a="1"/>
  <c r="U384" i="10" a="1"/>
  <c r="AB22" i="10" a="1"/>
  <c r="Y22" i="10" a="1"/>
  <c r="Z208" i="10" a="1"/>
  <c r="V208" i="10" a="1"/>
  <c r="Z184" i="10" a="1"/>
  <c r="V184" i="10" a="1"/>
  <c r="AB580" i="10" a="1"/>
  <c r="U580" i="10" a="1"/>
  <c r="AA332" i="10" a="1"/>
  <c r="Y332" i="10" a="1"/>
  <c r="AC182" i="10" a="1"/>
  <c r="U182" i="10" a="1"/>
  <c r="AC344" i="10" a="1"/>
  <c r="V344" i="10" a="1"/>
  <c r="AB30" i="10" a="1"/>
  <c r="U30" i="10" a="1"/>
  <c r="S564" i="10"/>
  <c r="S565" i="10"/>
  <c r="Q564" i="10"/>
  <c r="Q565" i="10"/>
  <c r="R564" i="10"/>
  <c r="R565" i="10"/>
  <c r="AC402" i="10" a="1"/>
  <c r="V402" i="10" a="1"/>
  <c r="Z540" i="10"/>
  <c r="Z541" i="10"/>
  <c r="T541" i="10"/>
  <c r="T540" i="10"/>
  <c r="S540" i="10"/>
  <c r="S541" i="10"/>
  <c r="AA116" i="10" a="1"/>
  <c r="Y116" i="10" a="1"/>
  <c r="AA382" i="10" a="1"/>
  <c r="Y382" i="10" a="1"/>
  <c r="AB424" i="10" a="1"/>
  <c r="Y424" i="10" a="1"/>
  <c r="AA348" i="10" a="1"/>
  <c r="Y348" i="10" a="1"/>
  <c r="Z216" i="10" a="1"/>
  <c r="V216" i="10" a="1"/>
  <c r="AA292" i="10" a="1"/>
  <c r="X292" i="10" a="1"/>
  <c r="Z282" i="10" a="1"/>
  <c r="V282" i="10" a="1"/>
  <c r="AA178" i="10" a="1"/>
  <c r="X178" i="10" a="1"/>
  <c r="T178" i="10" a="1"/>
  <c r="AC138" i="10" a="1"/>
  <c r="U138" i="10" a="1"/>
  <c r="AB302" i="10"/>
  <c r="AB303" i="10"/>
  <c r="U303" i="10"/>
  <c r="U302" i="10"/>
  <c r="R302" i="10"/>
  <c r="R303" i="10"/>
  <c r="AC62" i="10" a="1"/>
  <c r="U62" i="10" a="1"/>
  <c r="AA374" i="10" a="1"/>
  <c r="Y374" i="10" a="1"/>
  <c r="AK34" i="9" a="1"/>
  <c r="AK35" i="9" s="1"/>
  <c r="AJ267" i="9"/>
  <c r="AJ403" i="9"/>
  <c r="AJ450" i="9"/>
  <c r="AJ541" i="9"/>
  <c r="AJ255" i="9"/>
  <c r="AJ449" i="9"/>
  <c r="Y421" i="9"/>
  <c r="AJ303" i="9"/>
  <c r="AJ567" i="9"/>
  <c r="AJ602" i="9"/>
  <c r="AJ371" i="9"/>
  <c r="AJ471" i="9"/>
  <c r="AJ501" i="9"/>
  <c r="AQ616" i="9" a="1"/>
  <c r="AQ616" i="9" s="1"/>
  <c r="AU312" i="9" s="1"/>
  <c r="AQ622" i="9" a="1"/>
  <c r="AQ623" i="9" s="1"/>
  <c r="AQ618" i="9" a="1"/>
  <c r="AQ618" i="9" s="1"/>
  <c r="AU313" i="9" s="1"/>
  <c r="AK18" i="9" a="1"/>
  <c r="AK19" i="9" s="1"/>
  <c r="AK222" i="9" a="1"/>
  <c r="AK223" i="9" s="1"/>
  <c r="AK332" i="9" a="1"/>
  <c r="AK332" i="9" s="1"/>
  <c r="AQ620" i="9" a="1"/>
  <c r="AJ180" i="9"/>
  <c r="AJ29" i="9"/>
  <c r="AJ374" i="9"/>
  <c r="AK84" i="9" a="1"/>
  <c r="AK84" i="9" s="1"/>
  <c r="AK172" i="9" a="1"/>
  <c r="AK172" i="9" s="1"/>
  <c r="AK316" i="9" a="1"/>
  <c r="AK316" i="9" s="1"/>
  <c r="AK286" i="9" a="1"/>
  <c r="AK287" i="9" s="1"/>
  <c r="AO287" i="9" s="1"/>
  <c r="AM287" i="10" s="1"/>
  <c r="AK400" i="9" a="1"/>
  <c r="AK400" i="9" s="1"/>
  <c r="AK518" i="9" a="1"/>
  <c r="AK518" i="9" s="1"/>
  <c r="AK418" i="9" a="1"/>
  <c r="AK419" i="9" s="1"/>
  <c r="AO421" i="9" s="1"/>
  <c r="AM421" i="10" s="1"/>
  <c r="AK182" i="9" a="1"/>
  <c r="AK183" i="9" s="1"/>
  <c r="AK414" i="9" a="1"/>
  <c r="AK415" i="9" s="1"/>
  <c r="AQ624" i="9" a="1"/>
  <c r="AK232" i="9"/>
  <c r="AJ69" i="9"/>
  <c r="AJ36" i="9"/>
  <c r="AQ614" i="9" a="1"/>
  <c r="Z484" i="9"/>
  <c r="AK376" i="9" a="1"/>
  <c r="AK376" i="9" s="1"/>
  <c r="AK606" i="9" a="1"/>
  <c r="AK606" i="9" s="1"/>
  <c r="AJ95" i="9"/>
  <c r="AJ590" i="9"/>
  <c r="AJ443" i="9"/>
  <c r="AJ213" i="9"/>
  <c r="AJ373" i="9"/>
  <c r="AJ504" i="9"/>
  <c r="AJ126" i="9"/>
  <c r="AJ507" i="9"/>
  <c r="AJ217" i="9"/>
  <c r="AJ339" i="9"/>
  <c r="AK504" i="9" a="1"/>
  <c r="AK505" i="9" s="1"/>
  <c r="AJ342" i="9"/>
  <c r="AJ116" i="9"/>
  <c r="AK250" i="9" a="1"/>
  <c r="AK251" i="9" s="1"/>
  <c r="AK228" i="9" a="1"/>
  <c r="AK229" i="9" s="1"/>
  <c r="AK10" i="9" a="1"/>
  <c r="AK10" i="9" s="1"/>
  <c r="AK474" i="9" a="1"/>
  <c r="AK475" i="9" s="1"/>
  <c r="AK176" i="9" a="1"/>
  <c r="AK177" i="9" s="1"/>
  <c r="AK238" i="9" a="1"/>
  <c r="AK238" i="9" s="1"/>
  <c r="AJ145" i="9"/>
  <c r="AJ509" i="9"/>
  <c r="AK458" i="9"/>
  <c r="AJ479" i="9"/>
  <c r="AJ503" i="9"/>
  <c r="AK57" i="9"/>
  <c r="AJ377" i="9"/>
  <c r="AJ277" i="9"/>
  <c r="AK146" i="9" a="1"/>
  <c r="AK147" i="9" s="1"/>
  <c r="AK204" i="9" a="1"/>
  <c r="AK205" i="9" s="1"/>
  <c r="AK536" i="9" a="1"/>
  <c r="AK537" i="9" s="1"/>
  <c r="AK264" i="9" a="1"/>
  <c r="AK265" i="9" s="1"/>
  <c r="AK92" i="9" a="1"/>
  <c r="AK93" i="9" s="1"/>
  <c r="AJ56" i="9"/>
  <c r="AJ429" i="9"/>
  <c r="AJ275" i="9"/>
  <c r="AJ139" i="9"/>
  <c r="AJ433" i="9"/>
  <c r="AJ74" i="9"/>
  <c r="AK428" i="9" a="1"/>
  <c r="AK429" i="9" s="1"/>
  <c r="AK594" i="9" a="1"/>
  <c r="AK594" i="9" s="1"/>
  <c r="AK46" i="9" a="1"/>
  <c r="AK46" i="9" s="1"/>
  <c r="AK297" i="9"/>
  <c r="AO299" i="9" s="1"/>
  <c r="AM299" i="10" s="1"/>
  <c r="AJ337" i="9"/>
  <c r="AK346" i="9"/>
  <c r="AK164" i="9" a="1"/>
  <c r="AK165" i="9" s="1"/>
  <c r="AK398" i="9" a="1"/>
  <c r="AK398" i="9" s="1"/>
  <c r="AK290" i="9" a="1"/>
  <c r="AK290" i="9" s="1"/>
  <c r="AK40" i="9" a="1"/>
  <c r="AK40" i="9" s="1"/>
  <c r="AJ473" i="9"/>
  <c r="AJ525" i="9"/>
  <c r="AK53" i="9"/>
  <c r="Z509" i="9"/>
  <c r="AK388" i="9" a="1"/>
  <c r="AK389" i="9" s="1"/>
  <c r="AK486" i="9" a="1"/>
  <c r="AK486" i="9" s="1"/>
  <c r="AK200" i="9" a="1"/>
  <c r="AK201" i="9" s="1"/>
  <c r="Z375" i="9"/>
  <c r="Y378" i="9"/>
  <c r="AK448" i="9" a="1"/>
  <c r="AK449" i="9" s="1"/>
  <c r="AK274" i="9" a="1"/>
  <c r="AK275" i="9" s="1"/>
  <c r="AK326" i="9" a="1"/>
  <c r="AK326" i="9" s="1"/>
  <c r="AK598" i="9" a="1"/>
  <c r="AK598" i="9" s="1"/>
  <c r="AK110" i="9" a="1"/>
  <c r="AK111" i="9" s="1"/>
  <c r="AK292" i="9" a="1"/>
  <c r="AK293" i="9" s="1"/>
  <c r="AK144" i="9" a="1"/>
  <c r="AK144" i="9" s="1"/>
  <c r="AK380" i="9" a="1"/>
  <c r="AK381" i="9" s="1"/>
  <c r="AK102" i="9" a="1"/>
  <c r="AK102" i="9" s="1"/>
  <c r="AK270" i="9" a="1"/>
  <c r="AK271" i="9" s="1"/>
  <c r="AK410" i="9" a="1"/>
  <c r="AK410" i="9" s="1"/>
  <c r="AJ317" i="9"/>
  <c r="AK49" i="9"/>
  <c r="AJ169" i="9"/>
  <c r="AJ115" i="9"/>
  <c r="AJ76" i="9"/>
  <c r="AJ463" i="9"/>
  <c r="Y374" i="9"/>
  <c r="Y379" i="9"/>
  <c r="AK362" i="9" a="1"/>
  <c r="AK362" i="9" s="1"/>
  <c r="AK210" i="9" a="1"/>
  <c r="AK211" i="9" s="1"/>
  <c r="AK396" i="9" a="1"/>
  <c r="AK396" i="9" s="1"/>
  <c r="AK312" i="9" a="1"/>
  <c r="AK312" i="9" s="1"/>
  <c r="AK186" i="9" a="1"/>
  <c r="AK187" i="9" s="1"/>
  <c r="AK432" i="9" a="1"/>
  <c r="AK433" i="9" s="1"/>
  <c r="AK560" i="9" a="1"/>
  <c r="AK561" i="9" s="1"/>
  <c r="AK580" i="9" a="1"/>
  <c r="AK581" i="9" s="1"/>
  <c r="AK14" i="9" a="1"/>
  <c r="AK15" i="9" s="1"/>
  <c r="AK28" i="9" a="1"/>
  <c r="AK28" i="9" s="1"/>
  <c r="AK338" i="9" a="1"/>
  <c r="AK339" i="9" s="1"/>
  <c r="AK150" i="9" a="1"/>
  <c r="AK151" i="9" s="1"/>
  <c r="AK306" i="9" a="1"/>
  <c r="AK307" i="9" s="1"/>
  <c r="AK358" i="9" a="1"/>
  <c r="AK359" i="9" s="1"/>
  <c r="AO359" i="9" s="1"/>
  <c r="AM359" i="10" s="1"/>
  <c r="AK190" i="9" a="1"/>
  <c r="AK191" i="9" s="1"/>
  <c r="AK546" i="9" a="1"/>
  <c r="AK546" i="9" s="1"/>
  <c r="AK538" i="9" a="1"/>
  <c r="AK539" i="9" s="1"/>
  <c r="AK280" i="9" a="1"/>
  <c r="AK280" i="9" s="1"/>
  <c r="AK344" i="9" a="1"/>
  <c r="AK345" i="9" s="1"/>
  <c r="AK452" i="9" a="1"/>
  <c r="AK453" i="9" s="1"/>
  <c r="AJ283" i="9"/>
  <c r="AK369" i="9"/>
  <c r="AK366" i="9" a="1"/>
  <c r="AK367" i="9" s="1"/>
  <c r="AK120" i="9" a="1"/>
  <c r="AK121" i="9" s="1"/>
  <c r="AK550" i="9" a="1"/>
  <c r="AK550" i="9" s="1"/>
  <c r="AK498" i="9" a="1"/>
  <c r="AK499" i="9" s="1"/>
  <c r="AK66" i="9" a="1"/>
  <c r="AK66" i="9" s="1"/>
  <c r="AK252" i="9" a="1"/>
  <c r="AK252" i="9" s="1"/>
  <c r="AK78" i="9" a="1"/>
  <c r="AK78" i="9" s="1"/>
  <c r="AK490" i="9" a="1"/>
  <c r="AK491" i="9" s="1"/>
  <c r="AK484" i="9" a="1"/>
  <c r="AK484" i="9" s="1"/>
  <c r="AK196" i="9" a="1"/>
  <c r="AK197" i="9" s="1"/>
  <c r="AK180" i="9" a="1"/>
  <c r="AK180" i="9" s="1"/>
  <c r="AK508" i="9" a="1"/>
  <c r="AK508" i="9" s="1"/>
  <c r="AJ288" i="9"/>
  <c r="AK72" i="9"/>
  <c r="AK116" i="9" a="1"/>
  <c r="AK117" i="9" s="1"/>
  <c r="AK80" i="9" a="1"/>
  <c r="AK81" i="9" s="1"/>
  <c r="Z106" i="9"/>
  <c r="Z388" i="9"/>
  <c r="Z402" i="9"/>
  <c r="AK282" i="9" a="1"/>
  <c r="AK283" i="9" s="1"/>
  <c r="AK528" i="9" a="1"/>
  <c r="AK529" i="9" s="1"/>
  <c r="AK476" i="9" a="1"/>
  <c r="AK477" i="9" s="1"/>
  <c r="AK226" i="9" a="1"/>
  <c r="AK227" i="9" s="1"/>
  <c r="AK394" i="9" a="1"/>
  <c r="AK394" i="9" s="1"/>
  <c r="AK590" i="9" a="1"/>
  <c r="AK591" i="9" s="1"/>
  <c r="AK170" i="9" a="1"/>
  <c r="AK171" i="9" s="1"/>
  <c r="AK90" i="9" a="1"/>
  <c r="AK91" i="9" s="1"/>
  <c r="AK314" i="9" a="1"/>
  <c r="AK314" i="9" s="1"/>
  <c r="AK382" i="9" a="1"/>
  <c r="AK383" i="9" s="1"/>
  <c r="AK608" i="9" a="1"/>
  <c r="AK608" i="9" s="1"/>
  <c r="AK574" i="9" a="1"/>
  <c r="AK575" i="9" s="1"/>
  <c r="AK554" i="9" a="1"/>
  <c r="AK555" i="9" s="1"/>
  <c r="AK184" i="9" a="1"/>
  <c r="AK185" i="9" s="1"/>
  <c r="AK390" i="9" a="1"/>
  <c r="AK391" i="9" s="1"/>
  <c r="AK36" i="9" a="1"/>
  <c r="AK36" i="9" s="1"/>
  <c r="AK416" i="9" a="1"/>
  <c r="AK416" i="9" s="1"/>
  <c r="AK496" i="9" a="1"/>
  <c r="AK497" i="9" s="1"/>
  <c r="AO497" i="9" s="1"/>
  <c r="AM497" i="10" s="1"/>
  <c r="AK96" i="9" a="1"/>
  <c r="AK96" i="9" s="1"/>
  <c r="AK236" i="9" a="1"/>
  <c r="AK237" i="9" s="1"/>
  <c r="AK424" i="9" a="1"/>
  <c r="AK425" i="9" s="1"/>
  <c r="AK378" i="9" a="1"/>
  <c r="AK379" i="9" s="1"/>
  <c r="AK272" i="9" a="1"/>
  <c r="AK273" i="9" s="1"/>
  <c r="AK304" i="9" a="1"/>
  <c r="AK304" i="9" s="1"/>
  <c r="AK482" i="9" a="1"/>
  <c r="AK483" i="9" s="1"/>
  <c r="AK336" i="9" a="1"/>
  <c r="AK337" i="9" s="1"/>
  <c r="AK384" i="9" a="1"/>
  <c r="AK384" i="9" s="1"/>
  <c r="AK262" i="9" a="1"/>
  <c r="AK263" i="9" s="1"/>
  <c r="AK408" i="9" a="1"/>
  <c r="AK408" i="9" s="1"/>
  <c r="AK392" i="9" a="1"/>
  <c r="AK393" i="9" s="1"/>
  <c r="AK104" i="9" a="1"/>
  <c r="AK105" i="9" s="1"/>
  <c r="AK516" i="9" a="1"/>
  <c r="AK517" i="9" s="1"/>
  <c r="AK582" i="9" a="1"/>
  <c r="AK583" i="9" s="1"/>
  <c r="AK544" i="9" a="1"/>
  <c r="AK544" i="9" s="1"/>
  <c r="AK446" i="9" a="1"/>
  <c r="AK447" i="9" s="1"/>
  <c r="AJ314" i="9"/>
  <c r="AK402" i="9" a="1"/>
  <c r="AK402" i="9" s="1"/>
  <c r="AK224" i="9" a="1"/>
  <c r="AK224" i="9" s="1"/>
  <c r="AK122" i="9" a="1"/>
  <c r="AK123" i="9" s="1"/>
  <c r="AK374" i="9" a="1"/>
  <c r="AK375" i="9" s="1"/>
  <c r="AK320" i="9" a="1"/>
  <c r="AK320" i="9" s="1"/>
  <c r="AK54" i="9" a="1"/>
  <c r="AK54" i="9" s="1"/>
  <c r="AK502" i="9" a="1"/>
  <c r="AK503" i="9" s="1"/>
  <c r="AK506" i="9" a="1"/>
  <c r="AK507" i="9" s="1"/>
  <c r="AK352" i="9" a="1"/>
  <c r="AK353" i="9" s="1"/>
  <c r="AK450" i="9" a="1"/>
  <c r="AK451" i="9" s="1"/>
  <c r="AK334" i="9" a="1"/>
  <c r="AK335" i="9" s="1"/>
  <c r="AK162" i="9" a="1"/>
  <c r="AK163" i="9" s="1"/>
  <c r="AK464" i="9" a="1"/>
  <c r="AK465" i="9" s="1"/>
  <c r="AK220" i="9" a="1"/>
  <c r="AK221" i="9" s="1"/>
  <c r="AK86" i="9" a="1"/>
  <c r="AK86" i="9" s="1"/>
  <c r="AK230" i="9" a="1"/>
  <c r="AK231" i="9" s="1"/>
  <c r="AK70" i="9" a="1"/>
  <c r="AK70" i="9" s="1"/>
  <c r="AK194" i="9" a="1"/>
  <c r="AK194" i="9" s="1"/>
  <c r="AK288" i="9" a="1"/>
  <c r="AK289" i="9" s="1"/>
  <c r="AK108" i="9" a="1"/>
  <c r="AK108" i="9" s="1"/>
  <c r="AK510" i="9" a="1"/>
  <c r="AK511" i="9" s="1"/>
  <c r="AK530" i="9" a="1"/>
  <c r="AK530" i="9" s="1"/>
  <c r="AK470" i="9" a="1"/>
  <c r="AK471" i="9" s="1"/>
  <c r="AK472" i="9" a="1"/>
  <c r="AK472" i="9" s="1"/>
  <c r="AK512" i="9" a="1"/>
  <c r="AK512" i="9" s="1"/>
  <c r="AK68" i="9" a="1"/>
  <c r="AK68" i="9" s="1"/>
  <c r="AK520" i="9" a="1"/>
  <c r="AK521" i="9" s="1"/>
  <c r="AK322" i="9" a="1"/>
  <c r="AK322" i="9" s="1"/>
  <c r="AK370" i="9" a="1"/>
  <c r="AK371" i="9" s="1"/>
  <c r="AK112" i="9" a="1"/>
  <c r="AK113" i="9" s="1"/>
  <c r="AK74" i="9" a="1"/>
  <c r="AK74" i="9" s="1"/>
  <c r="AK156" i="9" a="1"/>
  <c r="AK157" i="9" s="1"/>
  <c r="AK152" i="9" a="1"/>
  <c r="AK153" i="9" s="1"/>
  <c r="AK234" i="9" a="1"/>
  <c r="AK234" i="9" s="1"/>
  <c r="AK566" i="9" a="1"/>
  <c r="AK567" i="9" s="1"/>
  <c r="AK426" i="9" a="1"/>
  <c r="AK427" i="9" s="1"/>
  <c r="AK256" i="9" a="1"/>
  <c r="AK257" i="9" s="1"/>
  <c r="AK30" i="9" a="1"/>
  <c r="AK30" i="9" s="1"/>
  <c r="AK208" i="9" a="1"/>
  <c r="AK209" i="9" s="1"/>
  <c r="AJ439" i="9"/>
  <c r="Y541" i="9"/>
  <c r="AK610" i="9" a="1"/>
  <c r="AK611" i="9" s="1"/>
  <c r="AK206" i="9" a="1"/>
  <c r="AK206" i="9" s="1"/>
  <c r="AK126" i="9" a="1"/>
  <c r="AK127" i="9" s="1"/>
  <c r="AK106" i="9" a="1"/>
  <c r="AK107" i="9" s="1"/>
  <c r="AK174" i="9" a="1"/>
  <c r="AK175" i="9" s="1"/>
  <c r="AK12" i="9" a="1"/>
  <c r="AK13" i="9" s="1"/>
  <c r="AK168" i="9" a="1"/>
  <c r="AK169" i="9" s="1"/>
  <c r="AK422" i="9" a="1"/>
  <c r="AK423" i="9" s="1"/>
  <c r="AK434" i="9" a="1"/>
  <c r="AK435" i="9" s="1"/>
  <c r="AK308" i="9" a="1"/>
  <c r="AK309" i="9" s="1"/>
  <c r="AK438" i="9" a="1"/>
  <c r="AK439" i="9" s="1"/>
  <c r="AK348" i="9" a="1"/>
  <c r="AK348" i="9" s="1"/>
  <c r="AK386" i="9" a="1"/>
  <c r="AK387" i="9" s="1"/>
  <c r="AK404" i="9" a="1"/>
  <c r="AK405" i="9" s="1"/>
  <c r="AK260" i="9" a="1"/>
  <c r="AK261" i="9" s="1"/>
  <c r="AK240" i="9" a="1"/>
  <c r="AK241" i="9" s="1"/>
  <c r="AK596" i="9" a="1"/>
  <c r="AK597" i="9" s="1"/>
  <c r="AK456" i="9" a="1"/>
  <c r="AK457" i="9" s="1"/>
  <c r="AK440" i="9" a="1"/>
  <c r="AK441" i="9" s="1"/>
  <c r="AK604" i="9" a="1"/>
  <c r="AK604" i="9" s="1"/>
  <c r="AK310" i="9" a="1"/>
  <c r="AK311" i="9" s="1"/>
  <c r="AK500" i="9" a="1"/>
  <c r="AK501" i="9" s="1"/>
  <c r="AK442" i="9" a="1"/>
  <c r="AK443" i="9" s="1"/>
  <c r="AK140" i="9" a="1"/>
  <c r="AK140" i="9" s="1"/>
  <c r="AK300" i="9" a="1"/>
  <c r="AK301" i="9" s="1"/>
  <c r="AK562" i="9" a="1"/>
  <c r="AK563" i="9" s="1"/>
  <c r="AK406" i="9" a="1"/>
  <c r="AK407" i="9" s="1"/>
  <c r="AK543" i="9"/>
  <c r="AK542" i="9"/>
  <c r="AK34" i="9"/>
  <c r="AK167" i="9"/>
  <c r="AK166" i="9"/>
  <c r="AK279" i="9"/>
  <c r="AK243" i="9"/>
  <c r="AK179" i="9"/>
  <c r="AK527" i="9"/>
  <c r="AK526" i="9"/>
  <c r="AK130" i="9" a="1"/>
  <c r="AJ572" i="9"/>
  <c r="AJ573" i="9"/>
  <c r="AJ574" i="9"/>
  <c r="AJ575" i="9"/>
  <c r="AJ97" i="9"/>
  <c r="AJ96" i="9"/>
  <c r="AJ464" i="9"/>
  <c r="AJ465" i="9"/>
  <c r="AJ586" i="9"/>
  <c r="AJ587" i="9"/>
  <c r="AK100" i="9"/>
  <c r="AK101" i="9"/>
  <c r="AJ41" i="9"/>
  <c r="AJ40" i="9"/>
  <c r="AJ436" i="9"/>
  <c r="AJ437" i="9"/>
  <c r="AJ160" i="9"/>
  <c r="AJ161" i="9"/>
  <c r="AJ604" i="9"/>
  <c r="AJ605" i="9"/>
  <c r="AK295" i="9"/>
  <c r="AK294" i="9"/>
  <c r="AK585" i="9"/>
  <c r="AK584" i="9"/>
  <c r="AJ518" i="9"/>
  <c r="AJ519" i="9"/>
  <c r="Y101" i="9"/>
  <c r="AK258" i="9" a="1"/>
  <c r="AK120" i="9"/>
  <c r="AK244" i="9" a="1"/>
  <c r="AK20" i="9" a="1"/>
  <c r="AK50" i="9" a="1"/>
  <c r="AK218" i="9" a="1"/>
  <c r="AK212" i="9" a="1"/>
  <c r="AK82" i="9" a="1"/>
  <c r="AK64" i="9" a="1"/>
  <c r="AK559" i="9"/>
  <c r="AK558" i="9"/>
  <c r="AJ388" i="9"/>
  <c r="AJ389" i="9"/>
  <c r="AK158" i="9" a="1"/>
  <c r="AK148" i="9" a="1"/>
  <c r="AJ446" i="9"/>
  <c r="AJ447" i="9"/>
  <c r="AJ170" i="9"/>
  <c r="AJ171" i="9"/>
  <c r="AJ178" i="9"/>
  <c r="AJ179" i="9"/>
  <c r="AJ418" i="9"/>
  <c r="AJ419" i="9"/>
  <c r="AJ65" i="9"/>
  <c r="AJ64" i="9"/>
  <c r="AJ152" i="9"/>
  <c r="AJ153" i="9"/>
  <c r="AJ344" i="9"/>
  <c r="AJ345" i="9"/>
  <c r="AJ174" i="9"/>
  <c r="AJ175" i="9"/>
  <c r="AJ186" i="9"/>
  <c r="AJ187" i="9"/>
  <c r="AJ476" i="9"/>
  <c r="AJ477" i="9"/>
  <c r="AJ230" i="9"/>
  <c r="AJ231" i="9"/>
  <c r="AJ598" i="9"/>
  <c r="AJ599" i="9"/>
  <c r="AJ280" i="9"/>
  <c r="AJ281" i="9"/>
  <c r="AJ228" i="9"/>
  <c r="AJ229" i="9"/>
  <c r="AJ386" i="9"/>
  <c r="AJ387" i="9"/>
  <c r="AK589" i="9"/>
  <c r="AK588" i="9"/>
  <c r="AK94" i="9" a="1"/>
  <c r="AK22" i="9" a="1"/>
  <c r="AK565" i="9"/>
  <c r="AK564" i="9"/>
  <c r="AK216" i="9" a="1"/>
  <c r="AJ107" i="9"/>
  <c r="AJ106" i="9"/>
  <c r="AJ546" i="9"/>
  <c r="AJ547" i="9"/>
  <c r="AJ404" i="9"/>
  <c r="AJ405" i="9"/>
  <c r="AJ608" i="9"/>
  <c r="AJ609" i="9"/>
  <c r="AJ528" i="9"/>
  <c r="AJ529" i="9"/>
  <c r="AJ59" i="9"/>
  <c r="AJ58" i="9"/>
  <c r="AJ530" i="9"/>
  <c r="AJ531" i="9"/>
  <c r="AJ474" i="9"/>
  <c r="AJ475" i="9"/>
  <c r="AJ150" i="9"/>
  <c r="AJ151" i="9"/>
  <c r="AJ166" i="9"/>
  <c r="AJ167" i="9"/>
  <c r="AJ306" i="9"/>
  <c r="AJ307" i="9"/>
  <c r="AJ568" i="9"/>
  <c r="AJ569" i="9"/>
  <c r="AJ522" i="9"/>
  <c r="AJ523" i="9"/>
  <c r="AJ486" i="9"/>
  <c r="AJ487" i="9"/>
  <c r="AJ118" i="9"/>
  <c r="AJ119" i="9"/>
  <c r="AK525" i="9"/>
  <c r="AK524" i="9"/>
  <c r="AJ238" i="9"/>
  <c r="AJ239" i="9"/>
  <c r="AK573" i="9"/>
  <c r="AK572" i="9"/>
  <c r="AK38" i="9" a="1"/>
  <c r="AK247" i="9"/>
  <c r="AK246" i="9"/>
  <c r="AK62" i="9" a="1"/>
  <c r="AJ564" i="9"/>
  <c r="AJ565" i="9"/>
  <c r="AJ176" i="9"/>
  <c r="AJ177" i="9"/>
  <c r="AJ304" i="9"/>
  <c r="AJ305" i="9"/>
  <c r="AJ488" i="9"/>
  <c r="AJ489" i="9"/>
  <c r="AJ412" i="9"/>
  <c r="AJ413" i="9"/>
  <c r="AJ244" i="9"/>
  <c r="AJ245" i="9"/>
  <c r="AJ542" i="9"/>
  <c r="AJ543" i="9"/>
  <c r="AJ105" i="9"/>
  <c r="AJ104" i="9"/>
  <c r="AJ256" i="9"/>
  <c r="AJ257" i="9"/>
  <c r="AJ496" i="9"/>
  <c r="AJ497" i="9"/>
  <c r="AJ456" i="9"/>
  <c r="AJ457" i="9"/>
  <c r="AJ158" i="9"/>
  <c r="AJ159" i="9"/>
  <c r="AJ81" i="9"/>
  <c r="AJ80" i="9"/>
  <c r="AJ264" i="9"/>
  <c r="AJ265" i="9"/>
  <c r="AJ120" i="9"/>
  <c r="AJ121" i="9"/>
  <c r="AJ328" i="9"/>
  <c r="AJ329" i="9"/>
  <c r="AK350" i="9" a="1"/>
  <c r="AJ136" i="9"/>
  <c r="AJ137" i="9"/>
  <c r="AJ214" i="9"/>
  <c r="AJ215" i="9"/>
  <c r="AK145" i="9"/>
  <c r="AJ390" i="9"/>
  <c r="AJ391" i="9"/>
  <c r="AJ318" i="9"/>
  <c r="AJ319" i="9"/>
  <c r="AJ184" i="9"/>
  <c r="AJ185" i="9"/>
  <c r="AK114" i="9"/>
  <c r="AJ420" i="9"/>
  <c r="AJ421" i="9"/>
  <c r="AJ294" i="9"/>
  <c r="AJ295" i="9"/>
  <c r="AJ482" i="9"/>
  <c r="AJ483" i="9"/>
  <c r="AJ79" i="9"/>
  <c r="AJ78" i="9"/>
  <c r="AJ132" i="9"/>
  <c r="AJ133" i="9"/>
  <c r="AK324" i="9"/>
  <c r="AJ538" i="9"/>
  <c r="AJ539" i="9"/>
  <c r="AJ33" i="9"/>
  <c r="AJ32" i="9"/>
  <c r="AK569" i="9"/>
  <c r="AK568" i="9"/>
  <c r="AJ272" i="9"/>
  <c r="AJ273" i="9"/>
  <c r="AJ258" i="9"/>
  <c r="AJ259" i="9"/>
  <c r="AJ91" i="9"/>
  <c r="AJ90" i="9"/>
  <c r="AJ224" i="9"/>
  <c r="AJ225" i="9"/>
  <c r="AJ408" i="9"/>
  <c r="AJ409" i="9"/>
  <c r="AJ466" i="9"/>
  <c r="AJ467" i="9"/>
  <c r="AJ384" i="9"/>
  <c r="AJ385" i="9"/>
  <c r="AJ334" i="9"/>
  <c r="AJ335" i="9"/>
  <c r="AJ55" i="9"/>
  <c r="AJ54" i="9"/>
  <c r="AJ13" i="9"/>
  <c r="AJ12" i="9"/>
  <c r="AJ236" i="9"/>
  <c r="AJ237" i="9"/>
  <c r="AJ366" i="9"/>
  <c r="AJ367" i="9"/>
  <c r="AJ31" i="9"/>
  <c r="AJ30" i="9"/>
  <c r="AJ262" i="9"/>
  <c r="AJ263" i="9"/>
  <c r="AJ426" i="9"/>
  <c r="AJ427" i="9"/>
  <c r="Y387" i="9"/>
  <c r="AK134" i="9" a="1"/>
  <c r="AK600" i="9" a="1"/>
  <c r="AK412" i="9" a="1"/>
  <c r="AK98" i="9" a="1"/>
  <c r="AK192" i="9" a="1"/>
  <c r="AK534" i="9" a="1"/>
  <c r="AK44" i="9" a="1"/>
  <c r="AK88" i="9" a="1"/>
  <c r="AK578" i="9" a="1"/>
  <c r="AK444" i="9" a="1"/>
  <c r="AK480" i="9" a="1"/>
  <c r="AK188" i="9" a="1"/>
  <c r="AK522" i="9" a="1"/>
  <c r="AK557" i="9"/>
  <c r="AK556" i="9"/>
  <c r="AK461" i="9"/>
  <c r="AK460" i="9"/>
  <c r="AK488" i="9" a="1"/>
  <c r="AK255" i="9"/>
  <c r="AK254" i="9"/>
  <c r="AK142" i="9" a="1"/>
  <c r="AJ63" i="9"/>
  <c r="AJ62" i="9"/>
  <c r="AJ582" i="9"/>
  <c r="AJ583" i="9"/>
  <c r="AJ348" i="9"/>
  <c r="AJ349" i="9"/>
  <c r="AJ226" i="9"/>
  <c r="AJ227" i="9"/>
  <c r="AJ382" i="9"/>
  <c r="AJ383" i="9"/>
  <c r="AJ162" i="9"/>
  <c r="AJ163" i="9"/>
  <c r="AJ140" i="9"/>
  <c r="AJ141" i="9"/>
  <c r="AJ308" i="9"/>
  <c r="AJ309" i="9"/>
  <c r="AJ67" i="9"/>
  <c r="AJ66" i="9"/>
  <c r="AJ202" i="9"/>
  <c r="AJ203" i="9"/>
  <c r="AJ392" i="9"/>
  <c r="AJ393" i="9"/>
  <c r="AJ350" i="9"/>
  <c r="AJ351" i="9"/>
  <c r="AJ278" i="9"/>
  <c r="AJ279" i="9"/>
  <c r="AJ39" i="9"/>
  <c r="AJ38" i="9"/>
  <c r="AJ398" i="9"/>
  <c r="AJ399" i="9"/>
  <c r="AJ206" i="9"/>
  <c r="AJ207" i="9"/>
  <c r="AJ490" i="9"/>
  <c r="AJ491" i="9"/>
  <c r="AK26" i="9"/>
  <c r="AK27" i="9"/>
  <c r="AJ103" i="9"/>
  <c r="AJ102" i="9"/>
  <c r="AK329" i="9"/>
  <c r="AK328" i="9"/>
  <c r="AK436" i="9" a="1"/>
  <c r="AK466" i="9" a="1"/>
  <c r="AJ480" i="9"/>
  <c r="AJ481" i="9"/>
  <c r="AJ312" i="9"/>
  <c r="AJ313" i="9"/>
  <c r="AJ164" i="9"/>
  <c r="AJ165" i="9"/>
  <c r="AJ362" i="9"/>
  <c r="AJ363" i="9"/>
  <c r="AJ196" i="9"/>
  <c r="AJ197" i="9"/>
  <c r="AJ352" i="9"/>
  <c r="AJ353" i="9"/>
  <c r="AJ594" i="9"/>
  <c r="AJ595" i="9"/>
  <c r="AJ406" i="9"/>
  <c r="AJ407" i="9"/>
  <c r="AJ416" i="9"/>
  <c r="AJ417" i="9"/>
  <c r="AJ108" i="9"/>
  <c r="AJ109" i="9"/>
  <c r="AJ208" i="9"/>
  <c r="AJ209" i="9"/>
  <c r="AJ188" i="9"/>
  <c r="AJ189" i="9"/>
  <c r="AK132" i="9" a="1"/>
  <c r="AJ47" i="9"/>
  <c r="AJ46" i="9"/>
  <c r="AJ560" i="9"/>
  <c r="AJ561" i="9"/>
  <c r="AK533" i="9"/>
  <c r="AK532" i="9"/>
  <c r="AK248" i="9" a="1"/>
  <c r="AK343" i="9"/>
  <c r="AO343" i="9" s="1"/>
  <c r="AM343" i="10" s="1"/>
  <c r="AK342" i="9"/>
  <c r="AO342" i="9" s="1"/>
  <c r="AM342" i="10" s="1"/>
  <c r="AK478" i="9" a="1"/>
  <c r="AK330" i="9" a="1"/>
  <c r="AK138" i="9" a="1"/>
  <c r="AJ468" i="9"/>
  <c r="AJ469" i="9"/>
  <c r="AJ110" i="9"/>
  <c r="AJ111" i="9"/>
  <c r="AJ234" i="9"/>
  <c r="AJ235" i="9"/>
  <c r="AJ270" i="9"/>
  <c r="AJ271" i="9"/>
  <c r="AJ498" i="9"/>
  <c r="AJ499" i="9"/>
  <c r="AJ290" i="9"/>
  <c r="AJ291" i="9"/>
  <c r="AJ85" i="9"/>
  <c r="AJ84" i="9"/>
  <c r="AJ550" i="9"/>
  <c r="AJ551" i="9"/>
  <c r="AJ210" i="9"/>
  <c r="AJ211" i="9"/>
  <c r="AJ218" i="9"/>
  <c r="AJ219" i="9"/>
  <c r="AJ520" i="9"/>
  <c r="AJ521" i="9"/>
  <c r="AJ358" i="9"/>
  <c r="AJ359" i="9"/>
  <c r="AJ330" i="9"/>
  <c r="AJ331" i="9"/>
  <c r="AJ400" i="9"/>
  <c r="AJ401" i="9"/>
  <c r="AJ11" i="9"/>
  <c r="AJ10" i="9"/>
  <c r="AJ83" i="9"/>
  <c r="AJ82" i="9"/>
  <c r="AJ332" i="9"/>
  <c r="AJ333" i="9"/>
  <c r="AK586" i="9" a="1"/>
  <c r="AK60" i="9"/>
  <c r="AK61" i="9"/>
  <c r="AK203" i="9"/>
  <c r="AK202" i="9"/>
  <c r="AK469" i="9"/>
  <c r="AK468" i="9"/>
  <c r="AJ286" i="9"/>
  <c r="AJ287" i="9"/>
  <c r="AJ434" i="9"/>
  <c r="AJ435" i="9"/>
  <c r="AJ536" i="9"/>
  <c r="AJ537" i="9"/>
  <c r="AJ440" i="9"/>
  <c r="AJ441" i="9"/>
  <c r="AJ35" i="9"/>
  <c r="AJ34" i="9"/>
  <c r="AK355" i="9"/>
  <c r="AO357" i="9" s="1"/>
  <c r="AM357" i="10" s="1"/>
  <c r="AK354" i="9"/>
  <c r="AO356" i="9" s="1"/>
  <c r="AM356" i="10" s="1"/>
  <c r="AJ25" i="9"/>
  <c r="AJ24" i="9"/>
  <c r="AJ93" i="9"/>
  <c r="AJ92" i="9"/>
  <c r="AJ192" i="9"/>
  <c r="AJ193" i="9"/>
  <c r="AJ322" i="9"/>
  <c r="AJ323" i="9"/>
  <c r="AJ360" i="9"/>
  <c r="AJ361" i="9"/>
  <c r="AJ326" i="9"/>
  <c r="AJ327" i="9"/>
  <c r="AJ452" i="9"/>
  <c r="AJ453" i="9"/>
  <c r="Z62" i="9"/>
  <c r="AK160" i="9" a="1"/>
  <c r="AK592" i="9" a="1"/>
  <c r="AK266" i="9" a="1"/>
  <c r="AK360" i="9" a="1"/>
  <c r="AK462" i="9" a="1"/>
  <c r="AK24" i="9" a="1"/>
  <c r="AK493" i="9"/>
  <c r="AO495" i="9" s="1"/>
  <c r="AM495" i="10" s="1"/>
  <c r="AK492" i="9"/>
  <c r="AO494" i="9" s="1"/>
  <c r="AM494" i="10" s="1"/>
  <c r="AJ378" i="9"/>
  <c r="AJ379" i="9"/>
  <c r="AK373" i="9"/>
  <c r="AK372" i="9"/>
  <c r="AK136" i="9" a="1"/>
  <c r="AJ9" i="9"/>
  <c r="AJ8" i="9"/>
  <c r="AJ292" i="9"/>
  <c r="AJ293" i="9"/>
  <c r="AJ600" i="9"/>
  <c r="AJ601" i="9"/>
  <c r="AJ592" i="9"/>
  <c r="AJ593" i="9"/>
  <c r="AJ240" i="9"/>
  <c r="AJ241" i="9"/>
  <c r="AJ394" i="9"/>
  <c r="AJ395" i="9"/>
  <c r="AJ300" i="9"/>
  <c r="AJ301" i="9"/>
  <c r="AJ112" i="9"/>
  <c r="AJ113" i="9"/>
  <c r="AJ606" i="9"/>
  <c r="AJ607" i="9"/>
  <c r="AJ190" i="9"/>
  <c r="AJ191" i="9"/>
  <c r="AJ396" i="9"/>
  <c r="AJ397" i="9"/>
  <c r="AJ248" i="9"/>
  <c r="AJ249" i="9"/>
  <c r="AJ220" i="9"/>
  <c r="AJ221" i="9"/>
  <c r="AJ19" i="9"/>
  <c r="AJ18" i="9"/>
  <c r="AJ554" i="9"/>
  <c r="AJ555" i="9"/>
  <c r="AK268" i="9" a="1"/>
  <c r="AJ222" i="9"/>
  <c r="AJ223" i="9"/>
  <c r="AJ512" i="9"/>
  <c r="AJ513" i="9"/>
  <c r="AJ172" i="9"/>
  <c r="AJ173" i="9"/>
  <c r="AK541" i="9"/>
  <c r="AK540" i="9"/>
  <c r="AJ534" i="9"/>
  <c r="AJ535" i="9"/>
  <c r="AJ380" i="9"/>
  <c r="AJ381" i="9"/>
  <c r="AJ242" i="9"/>
  <c r="AJ243" i="9"/>
  <c r="AJ260" i="9"/>
  <c r="AJ261" i="9"/>
  <c r="AJ252" i="9"/>
  <c r="AJ253" i="9"/>
  <c r="AJ414" i="9"/>
  <c r="AJ415" i="9"/>
  <c r="AJ526" i="9"/>
  <c r="AJ527" i="9"/>
  <c r="AJ87" i="9"/>
  <c r="AJ86" i="9"/>
  <c r="AJ21" i="9"/>
  <c r="AJ20" i="9"/>
  <c r="AJ204" i="9"/>
  <c r="AJ205" i="9"/>
  <c r="AJ516" i="9"/>
  <c r="AJ517" i="9"/>
  <c r="AJ89" i="9"/>
  <c r="AJ88" i="9"/>
  <c r="AK118" i="9" a="1"/>
  <c r="AJ324" i="9"/>
  <c r="AJ325" i="9"/>
  <c r="AK571" i="9"/>
  <c r="AK570" i="9"/>
  <c r="AK76" i="9" a="1"/>
  <c r="AK8" i="9"/>
  <c r="AK9" i="9"/>
  <c r="AK303" i="9"/>
  <c r="AK302" i="9"/>
  <c r="AJ148" i="9"/>
  <c r="AJ149" i="9"/>
  <c r="AJ320" i="9"/>
  <c r="AJ321" i="9"/>
  <c r="AJ422" i="9"/>
  <c r="AJ423" i="9"/>
  <c r="AJ444" i="9"/>
  <c r="AJ445" i="9"/>
  <c r="AJ544" i="9"/>
  <c r="AJ545" i="9"/>
  <c r="AJ250" i="9"/>
  <c r="AJ251" i="9"/>
  <c r="AJ268" i="9"/>
  <c r="AJ269" i="9"/>
  <c r="AJ130" i="9"/>
  <c r="AJ131" i="9"/>
  <c r="AJ562" i="9"/>
  <c r="AJ563" i="9"/>
  <c r="AJ122" i="9"/>
  <c r="AJ123" i="9"/>
  <c r="AJ71" i="9"/>
  <c r="AJ70" i="9"/>
  <c r="AJ310" i="9"/>
  <c r="AJ311" i="9"/>
  <c r="AJ23" i="9"/>
  <c r="AJ22" i="9"/>
  <c r="AJ134" i="9"/>
  <c r="AJ135" i="9"/>
  <c r="AJ51" i="9"/>
  <c r="AJ50" i="9"/>
  <c r="AJ156" i="9"/>
  <c r="AJ157" i="9"/>
  <c r="AJ484" i="9"/>
  <c r="AJ485" i="9"/>
  <c r="AK215" i="9"/>
  <c r="AK214" i="9"/>
  <c r="AJ15" i="9"/>
  <c r="AJ14" i="9"/>
  <c r="Z107" i="9"/>
  <c r="Y508" i="9"/>
  <c r="Z387" i="9"/>
  <c r="Y389" i="9"/>
  <c r="Y485" i="9"/>
  <c r="Y402" i="9"/>
  <c r="Y107" i="9"/>
  <c r="Z508" i="9"/>
  <c r="Y386" i="9"/>
  <c r="Z389" i="9"/>
  <c r="Z485" i="9"/>
  <c r="Z403" i="9"/>
  <c r="Y100" i="9"/>
  <c r="Y481" i="9"/>
  <c r="Z101" i="9"/>
  <c r="Y56" i="9"/>
  <c r="Y460" i="9"/>
  <c r="Y103" i="9"/>
  <c r="Z540" i="9"/>
  <c r="Z469" i="9"/>
  <c r="Z246" i="9"/>
  <c r="Y540" i="9"/>
  <c r="Y215" i="9"/>
  <c r="Y573" i="9"/>
  <c r="Z420" i="9"/>
  <c r="Z181" i="9"/>
  <c r="Z452" i="9"/>
  <c r="Z421" i="9"/>
  <c r="Y524" i="9"/>
  <c r="Z535" i="9"/>
  <c r="Y480" i="9"/>
  <c r="Y572" i="9"/>
  <c r="Z525" i="9"/>
  <c r="Y180" i="9"/>
  <c r="Y534" i="9"/>
  <c r="Z57" i="9"/>
  <c r="Z453" i="9"/>
  <c r="Y148" i="9"/>
  <c r="Z480" i="9"/>
  <c r="Z572" i="9"/>
  <c r="Z524" i="9"/>
  <c r="Y181" i="9"/>
  <c r="Y535" i="9"/>
  <c r="Z56" i="9"/>
  <c r="Y452" i="9"/>
  <c r="Y214" i="9"/>
  <c r="Z468" i="9"/>
  <c r="Z63" i="9"/>
  <c r="Y461" i="9"/>
  <c r="Y247" i="9"/>
  <c r="Z214" i="9"/>
  <c r="Y468" i="9"/>
  <c r="Y63" i="9"/>
  <c r="Z461" i="9"/>
  <c r="Z247" i="9"/>
  <c r="Z102" i="9"/>
  <c r="Y32" i="9"/>
  <c r="Y102" i="9"/>
  <c r="Z33" i="9"/>
  <c r="Z591" i="9"/>
  <c r="Y582" i="9"/>
  <c r="Y591" i="9"/>
  <c r="Y583" i="9"/>
  <c r="Y149" i="9"/>
  <c r="Y590" i="9"/>
  <c r="Z583" i="9"/>
  <c r="Z148" i="9"/>
  <c r="Y239" i="9"/>
  <c r="Y238" i="9"/>
  <c r="Z564" i="9"/>
  <c r="Z239" i="9"/>
  <c r="AJ6" i="10" a="1"/>
  <c r="AJ7" i="10" s="1"/>
  <c r="Z303" i="9"/>
  <c r="Z598" i="9"/>
  <c r="Y173" i="9"/>
  <c r="Y8" i="9"/>
  <c r="Z8" i="9"/>
  <c r="Z9" i="9"/>
  <c r="Y172" i="9"/>
  <c r="Z173" i="9"/>
  <c r="Y9" i="9"/>
  <c r="AI6" i="10" a="1"/>
  <c r="AI7" i="10" s="1"/>
  <c r="AE6" i="10" a="1"/>
  <c r="AE6" i="10" s="1"/>
  <c r="Q6" i="10"/>
  <c r="Q7" i="10"/>
  <c r="Z7" i="10"/>
  <c r="Z6" i="10"/>
  <c r="X6" i="10"/>
  <c r="X7" i="10"/>
  <c r="Y6" i="10"/>
  <c r="Y7" i="10"/>
  <c r="AA6" i="10"/>
  <c r="AA7" i="10"/>
  <c r="AB6" i="10"/>
  <c r="AB7" i="10"/>
  <c r="AK6" i="9"/>
  <c r="AK7" i="9"/>
  <c r="AO7" i="9" s="1"/>
  <c r="AM7" i="10" s="1"/>
  <c r="T6" i="10"/>
  <c r="T7" i="10"/>
  <c r="R6" i="10"/>
  <c r="R7" i="10"/>
  <c r="V7" i="10"/>
  <c r="V6" i="10"/>
  <c r="AH6" i="10" a="1"/>
  <c r="AH7" i="10" s="1"/>
  <c r="U7" i="10"/>
  <c r="U6" i="10"/>
  <c r="S6" i="10"/>
  <c r="S7" i="10"/>
  <c r="AC6" i="10"/>
  <c r="AC7" i="10"/>
  <c r="AO298" i="9"/>
  <c r="AM298" i="10" s="1"/>
  <c r="Y565" i="9"/>
  <c r="AG6" i="10" a="1"/>
  <c r="Y564" i="9"/>
  <c r="AF6" i="10" a="1"/>
  <c r="Z302" i="9"/>
  <c r="Y598" i="9"/>
  <c r="Y303" i="9"/>
  <c r="Y599" i="9"/>
  <c r="AC494" i="9" a="1"/>
  <c r="AC494" i="9" s="1"/>
  <c r="AC356" i="9" a="1"/>
  <c r="AC298" i="9" a="1"/>
  <c r="AC558" i="9" a="1"/>
  <c r="Y550" i="9"/>
  <c r="Z550" i="9"/>
  <c r="Z551" i="9"/>
  <c r="Y551" i="9"/>
  <c r="Y218" i="9"/>
  <c r="Z218" i="9"/>
  <c r="Z219" i="9"/>
  <c r="Y219" i="9"/>
  <c r="Z278" i="9"/>
  <c r="Y279" i="9"/>
  <c r="Y278" i="9"/>
  <c r="Z279" i="9"/>
  <c r="Y142" i="9"/>
  <c r="Z143" i="9"/>
  <c r="Y143" i="9"/>
  <c r="Z142" i="9"/>
  <c r="Y282" i="9"/>
  <c r="Z282" i="9"/>
  <c r="Z283" i="9"/>
  <c r="Y283" i="9"/>
  <c r="Z36" i="9"/>
  <c r="Z37" i="9"/>
  <c r="Y37" i="9"/>
  <c r="Y36" i="9"/>
  <c r="Z326" i="9"/>
  <c r="Y327" i="9"/>
  <c r="Y326" i="9"/>
  <c r="Z327" i="9"/>
  <c r="Z276" i="9"/>
  <c r="Y277" i="9"/>
  <c r="Y276" i="9"/>
  <c r="Z277" i="9"/>
  <c r="Z438" i="9"/>
  <c r="Y439" i="9"/>
  <c r="Y438" i="9"/>
  <c r="Z439" i="9"/>
  <c r="Y86" i="9"/>
  <c r="Z86" i="9"/>
  <c r="Z87" i="9"/>
  <c r="Y87" i="9"/>
  <c r="Z166" i="9"/>
  <c r="Y167" i="9"/>
  <c r="Y166" i="9"/>
  <c r="Z167" i="9"/>
  <c r="Z182" i="9"/>
  <c r="Y183" i="9"/>
  <c r="Y182" i="9"/>
  <c r="Z183" i="9"/>
  <c r="Y51" i="9"/>
  <c r="Y50" i="9"/>
  <c r="Z50" i="9"/>
  <c r="Z51" i="9"/>
  <c r="Y522" i="9"/>
  <c r="Z522" i="9"/>
  <c r="Z523" i="9"/>
  <c r="Y523" i="9"/>
  <c r="Z390" i="9"/>
  <c r="Y391" i="9"/>
  <c r="Y390" i="9"/>
  <c r="Z391" i="9"/>
  <c r="Y140" i="9"/>
  <c r="Y141" i="9"/>
  <c r="Z141" i="9"/>
  <c r="Z140" i="9"/>
  <c r="Z70" i="9"/>
  <c r="Y71" i="9"/>
  <c r="Y70" i="9"/>
  <c r="Z71" i="9"/>
  <c r="Z516" i="9"/>
  <c r="Y517" i="9"/>
  <c r="Y516" i="9"/>
  <c r="Z517" i="9"/>
  <c r="Z342" i="9"/>
  <c r="Y343" i="9"/>
  <c r="Y342" i="9"/>
  <c r="Z343" i="9"/>
  <c r="Z294" i="9"/>
  <c r="Y295" i="9"/>
  <c r="Y294" i="9"/>
  <c r="Z295" i="9"/>
  <c r="Z260" i="9"/>
  <c r="Y261" i="9"/>
  <c r="Y260" i="9"/>
  <c r="Z261" i="9"/>
  <c r="Y436" i="9"/>
  <c r="Z437" i="9"/>
  <c r="Y437" i="9"/>
  <c r="Z436" i="9"/>
  <c r="Z594" i="9"/>
  <c r="Y595" i="9"/>
  <c r="Y594" i="9"/>
  <c r="Z595" i="9"/>
  <c r="Z358" i="9"/>
  <c r="Y359" i="9"/>
  <c r="Y358" i="9"/>
  <c r="Z359" i="9"/>
  <c r="Y330" i="9"/>
  <c r="Z330" i="9"/>
  <c r="Z331" i="9"/>
  <c r="Y331" i="9"/>
  <c r="Y266" i="9"/>
  <c r="Z266" i="9"/>
  <c r="Z267" i="9"/>
  <c r="Y267" i="9"/>
  <c r="Z349" i="9"/>
  <c r="Y348" i="9"/>
  <c r="Y349" i="9"/>
  <c r="Z348" i="9"/>
  <c r="Z292" i="9"/>
  <c r="Y293" i="9"/>
  <c r="Y292" i="9"/>
  <c r="Z293" i="9"/>
  <c r="Z223" i="9"/>
  <c r="Y222" i="9"/>
  <c r="Y223" i="9"/>
  <c r="Z222" i="9"/>
  <c r="Y305" i="9"/>
  <c r="Z305" i="9"/>
  <c r="Z304" i="9"/>
  <c r="Y304" i="9"/>
  <c r="Z271" i="9"/>
  <c r="Y270" i="9"/>
  <c r="Y271" i="9"/>
  <c r="Z270" i="9"/>
  <c r="Y488" i="9"/>
  <c r="Z488" i="9"/>
  <c r="Z489" i="9"/>
  <c r="Y489" i="9"/>
  <c r="Y499" i="9"/>
  <c r="Z499" i="9"/>
  <c r="Z498" i="9"/>
  <c r="Y498" i="9"/>
  <c r="Z413" i="9"/>
  <c r="Y412" i="9"/>
  <c r="Y413" i="9"/>
  <c r="Z412" i="9"/>
  <c r="Y291" i="9"/>
  <c r="Z291" i="9"/>
  <c r="Z290" i="9"/>
  <c r="Y290" i="9"/>
  <c r="Z244" i="9"/>
  <c r="Y245" i="9"/>
  <c r="Y244" i="9"/>
  <c r="Z245" i="9"/>
  <c r="Y84" i="9"/>
  <c r="Z84" i="9"/>
  <c r="Y85" i="9"/>
  <c r="Z85" i="9"/>
  <c r="Z543" i="9"/>
  <c r="Y542" i="9"/>
  <c r="Y543" i="9"/>
  <c r="Z542" i="9"/>
  <c r="Y435" i="9"/>
  <c r="Z435" i="9"/>
  <c r="Z434" i="9"/>
  <c r="Y434" i="9"/>
  <c r="Z301" i="9"/>
  <c r="Y300" i="9"/>
  <c r="Y301" i="9"/>
  <c r="Z300" i="9"/>
  <c r="Y67" i="9"/>
  <c r="Z67" i="9"/>
  <c r="Z66" i="9"/>
  <c r="Y66" i="9"/>
  <c r="Y337" i="9"/>
  <c r="Z337" i="9"/>
  <c r="Z336" i="9"/>
  <c r="Y336" i="9"/>
  <c r="Y531" i="9"/>
  <c r="Z531" i="9"/>
  <c r="Z530" i="9"/>
  <c r="Y530" i="9"/>
  <c r="Y344" i="9"/>
  <c r="Z344" i="9"/>
  <c r="Z345" i="9"/>
  <c r="Y345" i="9"/>
  <c r="Z191" i="9"/>
  <c r="Y190" i="9"/>
  <c r="Y191" i="9"/>
  <c r="Z190" i="9"/>
  <c r="Y536" i="9"/>
  <c r="Z536" i="9"/>
  <c r="Z537" i="9"/>
  <c r="Y537" i="9"/>
  <c r="Z397" i="9"/>
  <c r="Y396" i="9"/>
  <c r="Y397" i="9"/>
  <c r="Z396" i="9"/>
  <c r="Y465" i="9"/>
  <c r="Z465" i="9"/>
  <c r="Z464" i="9"/>
  <c r="Y464" i="9"/>
  <c r="Y45" i="9"/>
  <c r="Z45" i="9"/>
  <c r="Z44" i="9"/>
  <c r="Y44" i="9"/>
  <c r="Z77" i="9"/>
  <c r="Y76" i="9"/>
  <c r="Y77" i="9"/>
  <c r="Z76" i="9"/>
  <c r="Y580" i="9"/>
  <c r="Z580" i="9"/>
  <c r="Z581" i="9"/>
  <c r="Y581" i="9"/>
  <c r="Y121" i="9"/>
  <c r="Z121" i="9"/>
  <c r="Z120" i="9"/>
  <c r="Y120" i="9"/>
  <c r="Z555" i="9"/>
  <c r="Z554" i="9"/>
  <c r="Y554" i="9"/>
  <c r="Y555" i="9"/>
  <c r="Z207" i="9"/>
  <c r="Y206" i="9"/>
  <c r="Y207" i="9"/>
  <c r="Z206" i="9"/>
  <c r="Z313" i="9"/>
  <c r="Y313" i="9"/>
  <c r="Z312" i="9"/>
  <c r="Y312" i="9"/>
  <c r="Y575" i="9"/>
  <c r="Z575" i="9"/>
  <c r="Z574" i="9"/>
  <c r="Y574" i="9"/>
  <c r="Z324" i="9"/>
  <c r="Y325" i="9"/>
  <c r="Y324" i="9"/>
  <c r="Z325" i="9"/>
  <c r="Z117" i="9"/>
  <c r="Y116" i="9"/>
  <c r="Y117" i="9"/>
  <c r="Z116" i="9"/>
  <c r="Y424" i="9"/>
  <c r="Z424" i="9"/>
  <c r="Z425" i="9"/>
  <c r="Y425" i="9"/>
  <c r="Y216" i="9"/>
  <c r="Z216" i="9"/>
  <c r="Z217" i="9"/>
  <c r="Y217" i="9"/>
  <c r="Y95" i="9"/>
  <c r="Z95" i="9"/>
  <c r="Z94" i="9"/>
  <c r="Y94" i="9"/>
  <c r="Z96" i="9"/>
  <c r="Y97" i="9"/>
  <c r="Y96" i="9"/>
  <c r="Z97" i="9"/>
  <c r="Y451" i="9"/>
  <c r="Z451" i="9"/>
  <c r="Z450" i="9"/>
  <c r="Y450" i="9"/>
  <c r="Y211" i="9"/>
  <c r="Z211" i="9"/>
  <c r="Z210" i="9"/>
  <c r="Y210" i="9"/>
  <c r="Y123" i="9"/>
  <c r="Z123" i="9"/>
  <c r="Z122" i="9"/>
  <c r="Y122" i="9"/>
  <c r="Z21" i="9"/>
  <c r="Y20" i="9"/>
  <c r="Y21" i="9"/>
  <c r="Z20" i="9"/>
  <c r="Z79" i="9"/>
  <c r="Y78" i="9"/>
  <c r="Y79" i="9"/>
  <c r="Z78" i="9"/>
  <c r="Z109" i="9"/>
  <c r="Z108" i="9"/>
  <c r="Y109" i="9"/>
  <c r="Y108" i="9"/>
  <c r="Y307" i="9"/>
  <c r="Z307" i="9"/>
  <c r="Z306" i="9"/>
  <c r="Y306" i="9"/>
  <c r="Y28" i="9"/>
  <c r="Z28" i="9"/>
  <c r="Z29" i="9"/>
  <c r="Y29" i="9"/>
  <c r="Z221" i="9"/>
  <c r="Y220" i="9"/>
  <c r="Y221" i="9"/>
  <c r="Z220" i="9"/>
  <c r="Y232" i="9"/>
  <c r="Z232" i="9"/>
  <c r="Z233" i="9"/>
  <c r="Y233" i="9"/>
  <c r="Y177" i="9"/>
  <c r="Z177" i="9"/>
  <c r="Z176" i="9"/>
  <c r="Y176" i="9"/>
  <c r="Z447" i="9"/>
  <c r="Y446" i="9"/>
  <c r="Y447" i="9"/>
  <c r="Z446" i="9"/>
  <c r="Z164" i="9"/>
  <c r="Y165" i="9"/>
  <c r="Y164" i="9"/>
  <c r="Z165" i="9"/>
  <c r="Z601" i="9"/>
  <c r="Y600" i="9"/>
  <c r="Y601" i="9"/>
  <c r="Z600" i="9"/>
  <c r="Z287" i="9"/>
  <c r="Y286" i="9"/>
  <c r="Y287" i="9"/>
  <c r="Z286" i="9"/>
  <c r="Z592" i="9"/>
  <c r="Y593" i="9"/>
  <c r="Y592" i="9"/>
  <c r="Z593" i="9"/>
  <c r="Z319" i="9"/>
  <c r="Y318" i="9"/>
  <c r="Y319" i="9"/>
  <c r="Z318" i="9"/>
  <c r="Z315" i="9"/>
  <c r="Y314" i="9"/>
  <c r="Y315" i="9"/>
  <c r="Z314" i="9"/>
  <c r="Y241" i="9"/>
  <c r="Z241" i="9"/>
  <c r="Z240" i="9"/>
  <c r="Y240" i="9"/>
  <c r="Y419" i="9"/>
  <c r="Z419" i="9"/>
  <c r="Z418" i="9"/>
  <c r="Y418" i="9"/>
  <c r="Z105" i="9"/>
  <c r="Y104" i="9"/>
  <c r="Y105" i="9"/>
  <c r="Z104" i="9"/>
  <c r="Z527" i="9"/>
  <c r="Y526" i="9"/>
  <c r="Y527" i="9"/>
  <c r="Z526" i="9"/>
  <c r="Y152" i="9"/>
  <c r="Z152" i="9"/>
  <c r="Z153" i="9"/>
  <c r="Y153" i="9"/>
  <c r="Z603" i="9"/>
  <c r="Y602" i="9"/>
  <c r="Y603" i="9"/>
  <c r="Z602" i="9"/>
  <c r="Y184" i="9"/>
  <c r="Z184" i="9"/>
  <c r="Z185" i="9"/>
  <c r="Y185" i="9"/>
  <c r="Z562" i="9"/>
  <c r="Y563" i="9"/>
  <c r="Y562" i="9"/>
  <c r="Z563" i="9"/>
  <c r="Z335" i="9"/>
  <c r="Y334" i="9"/>
  <c r="Y335" i="9"/>
  <c r="Z334" i="9"/>
  <c r="Y168" i="9"/>
  <c r="Z168" i="9"/>
  <c r="Z169" i="9"/>
  <c r="Y169" i="9"/>
  <c r="Z55" i="9"/>
  <c r="Z54" i="9"/>
  <c r="Y55" i="9"/>
  <c r="Y54" i="9"/>
  <c r="Z12" i="9"/>
  <c r="Y13" i="9"/>
  <c r="Y12" i="9"/>
  <c r="Z13" i="9"/>
  <c r="Y11" i="9"/>
  <c r="Z11" i="9"/>
  <c r="Z10" i="9"/>
  <c r="Y10" i="9"/>
  <c r="Z82" i="9"/>
  <c r="Z83" i="9"/>
  <c r="Y83" i="9"/>
  <c r="Y82" i="9"/>
  <c r="Z463" i="9"/>
  <c r="Y462" i="9"/>
  <c r="Y463" i="9"/>
  <c r="Z462" i="9"/>
  <c r="Y321" i="9"/>
  <c r="Z321" i="9"/>
  <c r="Z320" i="9"/>
  <c r="Y320" i="9"/>
  <c r="Z381" i="9"/>
  <c r="Y380" i="9"/>
  <c r="Y381" i="9"/>
  <c r="Z380" i="9"/>
  <c r="Y195" i="9"/>
  <c r="Z195" i="9"/>
  <c r="Z194" i="9"/>
  <c r="Y194" i="9"/>
  <c r="Y376" i="9"/>
  <c r="Z376" i="9"/>
  <c r="Z377" i="9"/>
  <c r="Y377" i="9"/>
  <c r="Y93" i="9"/>
  <c r="Z93" i="9"/>
  <c r="Z92" i="9"/>
  <c r="Y92" i="9"/>
  <c r="Z253" i="9"/>
  <c r="Y252" i="9"/>
  <c r="Y253" i="9"/>
  <c r="Z252" i="9"/>
  <c r="Z415" i="9"/>
  <c r="Y414" i="9"/>
  <c r="Y415" i="9"/>
  <c r="Z414" i="9"/>
  <c r="Y65" i="9"/>
  <c r="Z65" i="9"/>
  <c r="Z64" i="9"/>
  <c r="Y64" i="9"/>
  <c r="Z203" i="9"/>
  <c r="Z202" i="9"/>
  <c r="Y203" i="9"/>
  <c r="Y202" i="9"/>
  <c r="Z333" i="9"/>
  <c r="Y332" i="9"/>
  <c r="Y333" i="9"/>
  <c r="Z332" i="9"/>
  <c r="Z138" i="9"/>
  <c r="Y138" i="9"/>
  <c r="Z139" i="9"/>
  <c r="Y139" i="9"/>
  <c r="Y513" i="9"/>
  <c r="Z513" i="9"/>
  <c r="Z512" i="9"/>
  <c r="Y512" i="9"/>
  <c r="Y504" i="9"/>
  <c r="Z504" i="9"/>
  <c r="Z505" i="9"/>
  <c r="Y505" i="9"/>
  <c r="Z201" i="9"/>
  <c r="Y200" i="9"/>
  <c r="Z200" i="9"/>
  <c r="Y201" i="9"/>
  <c r="Z228" i="9"/>
  <c r="Y229" i="9"/>
  <c r="Y228" i="9"/>
  <c r="Z229" i="9"/>
  <c r="Y371" i="9"/>
  <c r="Z371" i="9"/>
  <c r="Z370" i="9"/>
  <c r="Y370" i="9"/>
  <c r="Z159" i="9"/>
  <c r="Y158" i="9"/>
  <c r="Y159" i="9"/>
  <c r="Z158" i="9"/>
  <c r="Z81" i="9"/>
  <c r="Z80" i="9"/>
  <c r="Y80" i="9"/>
  <c r="Y81" i="9"/>
  <c r="Y401" i="9"/>
  <c r="Z401" i="9"/>
  <c r="Z400" i="9"/>
  <c r="Y400" i="9"/>
  <c r="Y264" i="9"/>
  <c r="Z264" i="9"/>
  <c r="Z265" i="9"/>
  <c r="Y265" i="9"/>
  <c r="Y360" i="9"/>
  <c r="Z360" i="9"/>
  <c r="Z361" i="9"/>
  <c r="Y361" i="9"/>
  <c r="Z157" i="9"/>
  <c r="Y156" i="9"/>
  <c r="Y157" i="9"/>
  <c r="Z156" i="9"/>
  <c r="Z89" i="9"/>
  <c r="Y88" i="9"/>
  <c r="Y89" i="9"/>
  <c r="Z88" i="9"/>
  <c r="Y328" i="9"/>
  <c r="Z328" i="9"/>
  <c r="Z329" i="9"/>
  <c r="Y329" i="9"/>
  <c r="Z486" i="9"/>
  <c r="Y487" i="9"/>
  <c r="Y486" i="9"/>
  <c r="Z487" i="9"/>
  <c r="Y250" i="9"/>
  <c r="Z250" i="9"/>
  <c r="Z251" i="9"/>
  <c r="Y251" i="9"/>
  <c r="Y130" i="9"/>
  <c r="Z130" i="9"/>
  <c r="Z131" i="9"/>
  <c r="Y131" i="9"/>
  <c r="Z126" i="9"/>
  <c r="Y127" i="9"/>
  <c r="Y126" i="9"/>
  <c r="Z127" i="9"/>
  <c r="Y186" i="9"/>
  <c r="Z186" i="9"/>
  <c r="Z187" i="9"/>
  <c r="Y187" i="9"/>
  <c r="Z262" i="9"/>
  <c r="Y263" i="9"/>
  <c r="Y262" i="9"/>
  <c r="Z263" i="9"/>
  <c r="Z518" i="9"/>
  <c r="Y519" i="9"/>
  <c r="Y518" i="9"/>
  <c r="Z519" i="9"/>
  <c r="Y234" i="9"/>
  <c r="Z234" i="9"/>
  <c r="Z235" i="9"/>
  <c r="Y235" i="9"/>
  <c r="Y566" i="9"/>
  <c r="Z566" i="9"/>
  <c r="Z567" i="9"/>
  <c r="Y567" i="9"/>
  <c r="Z136" i="9"/>
  <c r="Z137" i="9"/>
  <c r="Y137" i="9"/>
  <c r="Y136" i="9"/>
  <c r="Z212" i="9"/>
  <c r="Y213" i="9"/>
  <c r="Y212" i="9"/>
  <c r="Z213" i="9"/>
  <c r="Z98" i="9"/>
  <c r="Y99" i="9"/>
  <c r="Y98" i="9"/>
  <c r="Z99" i="9"/>
  <c r="Y58" i="9"/>
  <c r="Z58" i="9"/>
  <c r="Z59" i="9"/>
  <c r="Y59" i="9"/>
  <c r="Y538" i="9"/>
  <c r="Z538" i="9"/>
  <c r="Z539" i="9"/>
  <c r="Y539" i="9"/>
  <c r="Z406" i="9"/>
  <c r="Y407" i="9"/>
  <c r="Y406" i="9"/>
  <c r="Z407" i="9"/>
  <c r="Y474" i="9"/>
  <c r="Z474" i="9"/>
  <c r="Z475" i="9"/>
  <c r="Y475" i="9"/>
  <c r="Z150" i="9"/>
  <c r="Y151" i="9"/>
  <c r="Y150" i="9"/>
  <c r="Z151" i="9"/>
  <c r="Z68" i="9"/>
  <c r="Y69" i="9"/>
  <c r="Y68" i="9"/>
  <c r="Z69" i="9"/>
  <c r="Z610" i="9"/>
  <c r="Y611" i="9"/>
  <c r="Y610" i="9"/>
  <c r="Z611" i="9"/>
  <c r="Z470" i="9"/>
  <c r="Y471" i="9"/>
  <c r="Y470" i="9"/>
  <c r="Z471" i="9"/>
  <c r="Z422" i="9"/>
  <c r="Y423" i="9"/>
  <c r="Y422" i="9"/>
  <c r="Z423" i="9"/>
  <c r="Y170" i="9"/>
  <c r="Z170" i="9"/>
  <c r="Z171" i="9"/>
  <c r="Y171" i="9"/>
  <c r="Y394" i="9"/>
  <c r="Z394" i="9"/>
  <c r="Z395" i="9"/>
  <c r="Y395" i="9"/>
  <c r="Z308" i="9"/>
  <c r="Y308" i="9"/>
  <c r="Z309" i="9"/>
  <c r="Y309" i="9"/>
  <c r="Z372" i="9"/>
  <c r="Y373" i="9"/>
  <c r="Y372" i="9"/>
  <c r="Z373" i="9"/>
  <c r="Y410" i="9"/>
  <c r="Z410" i="9"/>
  <c r="Z411" i="9"/>
  <c r="Y411" i="9"/>
  <c r="Y426" i="9"/>
  <c r="Z426" i="9"/>
  <c r="Z427" i="9"/>
  <c r="Y427" i="9"/>
  <c r="Z256" i="9"/>
  <c r="Y257" i="9"/>
  <c r="Z257" i="9"/>
  <c r="Y256" i="9"/>
  <c r="Y74" i="9"/>
  <c r="Z74" i="9"/>
  <c r="Z75" i="9"/>
  <c r="Y75" i="9"/>
  <c r="Z578" i="9"/>
  <c r="Y579" i="9"/>
  <c r="Y578" i="9"/>
  <c r="Z579" i="9"/>
  <c r="Z110" i="9"/>
  <c r="Y111" i="9"/>
  <c r="Z111" i="9"/>
  <c r="Y110" i="9"/>
  <c r="Z546" i="9"/>
  <c r="Y547" i="9"/>
  <c r="Z547" i="9"/>
  <c r="Y546" i="9"/>
  <c r="Y442" i="9"/>
  <c r="Z442" i="9"/>
  <c r="Z443" i="9"/>
  <c r="Y443" i="9"/>
  <c r="Y362" i="9"/>
  <c r="Z362" i="9"/>
  <c r="Z363" i="9"/>
  <c r="Y363" i="9"/>
  <c r="Z196" i="9"/>
  <c r="Y196" i="9"/>
  <c r="Z197" i="9"/>
  <c r="Y197" i="9"/>
  <c r="Y490" i="9"/>
  <c r="Z490" i="9"/>
  <c r="Z491" i="9"/>
  <c r="Y491" i="9"/>
  <c r="Z502" i="9"/>
  <c r="Y503" i="9"/>
  <c r="Y502" i="9"/>
  <c r="Z503" i="9"/>
  <c r="Z14" i="9"/>
  <c r="Y15" i="9"/>
  <c r="Y14" i="9"/>
  <c r="Z15" i="9"/>
  <c r="Y114" i="9"/>
  <c r="Z114" i="9"/>
  <c r="Z115" i="9"/>
  <c r="Y115" i="9"/>
  <c r="Z560" i="9"/>
  <c r="Z561" i="9"/>
  <c r="Y561" i="9"/>
  <c r="Y560" i="9"/>
  <c r="Y310" i="9"/>
  <c r="Y311" i="9"/>
  <c r="Z311" i="9"/>
  <c r="Z310" i="9"/>
  <c r="Y30" i="9"/>
  <c r="Z30" i="9"/>
  <c r="Z31" i="9"/>
  <c r="Y31" i="9"/>
  <c r="Y18" i="9"/>
  <c r="Z18" i="9"/>
  <c r="Z19" i="9"/>
  <c r="Y19" i="9"/>
  <c r="Y506" i="9"/>
  <c r="Z506" i="9"/>
  <c r="Z507" i="9"/>
  <c r="Y507" i="9"/>
  <c r="Z230" i="9"/>
  <c r="Y231" i="9"/>
  <c r="Y230" i="9"/>
  <c r="Z231" i="9"/>
  <c r="Y35" i="9"/>
  <c r="Z34" i="9"/>
  <c r="Z35" i="9"/>
  <c r="Y34" i="9"/>
  <c r="Y227" i="9"/>
  <c r="Z227" i="9"/>
  <c r="Z226" i="9"/>
  <c r="Y226" i="9"/>
  <c r="Y289" i="9"/>
  <c r="Z289" i="9"/>
  <c r="Z288" i="9"/>
  <c r="Y288" i="9"/>
  <c r="Y259" i="9"/>
  <c r="Z259" i="9"/>
  <c r="Z258" i="9"/>
  <c r="Y258" i="9"/>
  <c r="Z445" i="9"/>
  <c r="Y444" i="9"/>
  <c r="Y445" i="9"/>
  <c r="Z444" i="9"/>
  <c r="Z91" i="9"/>
  <c r="Y90" i="9"/>
  <c r="Y91" i="9"/>
  <c r="Z90" i="9"/>
  <c r="Z544" i="9"/>
  <c r="Y544" i="9"/>
  <c r="Z545" i="9"/>
  <c r="Y545" i="9"/>
  <c r="Y225" i="9"/>
  <c r="Z225" i="9"/>
  <c r="Z224" i="9"/>
  <c r="Y224" i="9"/>
  <c r="Y408" i="9"/>
  <c r="Z408" i="9"/>
  <c r="Z409" i="9"/>
  <c r="Y409" i="9"/>
  <c r="Z269" i="9"/>
  <c r="Y268" i="9"/>
  <c r="Y269" i="9"/>
  <c r="Z268" i="9"/>
  <c r="Y467" i="9"/>
  <c r="Z467" i="9"/>
  <c r="Z466" i="9"/>
  <c r="Y466" i="9"/>
  <c r="Y145" i="9"/>
  <c r="Z145" i="9"/>
  <c r="Z144" i="9"/>
  <c r="Y144" i="9"/>
  <c r="Z317" i="9"/>
  <c r="Y316" i="9"/>
  <c r="Y317" i="9"/>
  <c r="Z316" i="9"/>
  <c r="Y385" i="9"/>
  <c r="Z385" i="9"/>
  <c r="Z384" i="9"/>
  <c r="Y384" i="9"/>
  <c r="Y607" i="9"/>
  <c r="Z607" i="9"/>
  <c r="Z606" i="9"/>
  <c r="Y606" i="9"/>
  <c r="Y161" i="9"/>
  <c r="Z161" i="9"/>
  <c r="Z160" i="9"/>
  <c r="Y160" i="9"/>
  <c r="Z175" i="9"/>
  <c r="Y174" i="9"/>
  <c r="Y175" i="9"/>
  <c r="Z174" i="9"/>
  <c r="Y392" i="9"/>
  <c r="Z392" i="9"/>
  <c r="Z393" i="9"/>
  <c r="Y393" i="9"/>
  <c r="Z351" i="9"/>
  <c r="Y350" i="9"/>
  <c r="Y351" i="9"/>
  <c r="Z350" i="9"/>
  <c r="Y440" i="9"/>
  <c r="Z440" i="9"/>
  <c r="Z441" i="9"/>
  <c r="Y441" i="9"/>
  <c r="Y248" i="9"/>
  <c r="Z248" i="9"/>
  <c r="Z249" i="9"/>
  <c r="Y249" i="9"/>
  <c r="Y275" i="9"/>
  <c r="Z275" i="9"/>
  <c r="Z274" i="9"/>
  <c r="Y274" i="9"/>
  <c r="Z500" i="9"/>
  <c r="Y501" i="9"/>
  <c r="Y500" i="9"/>
  <c r="Z501" i="9"/>
  <c r="Z41" i="9"/>
  <c r="Y40" i="9"/>
  <c r="Y41" i="9"/>
  <c r="Z40" i="9"/>
  <c r="Y47" i="9"/>
  <c r="Z47" i="9"/>
  <c r="Z46" i="9"/>
  <c r="Y46" i="9"/>
  <c r="Z429" i="9"/>
  <c r="Y428" i="9"/>
  <c r="Y429" i="9"/>
  <c r="Z428" i="9"/>
  <c r="Y339" i="9"/>
  <c r="Z339" i="9"/>
  <c r="Z338" i="9"/>
  <c r="Y338" i="9"/>
  <c r="Z511" i="9"/>
  <c r="Y510" i="9"/>
  <c r="Y511" i="9"/>
  <c r="Z510" i="9"/>
  <c r="Z479" i="9"/>
  <c r="Y478" i="9"/>
  <c r="Y479" i="9"/>
  <c r="Z478" i="9"/>
  <c r="Y193" i="9"/>
  <c r="Z193" i="9"/>
  <c r="Z192" i="9"/>
  <c r="Y192" i="9"/>
  <c r="Y417" i="9"/>
  <c r="Z417" i="9"/>
  <c r="Z416" i="9"/>
  <c r="Y416" i="9"/>
  <c r="Y323" i="9"/>
  <c r="Z323" i="9"/>
  <c r="Z322" i="9"/>
  <c r="Y322" i="9"/>
  <c r="Z205" i="9"/>
  <c r="Y204" i="9"/>
  <c r="Y205" i="9"/>
  <c r="Z204" i="9"/>
  <c r="Y605" i="9"/>
  <c r="Z605" i="9"/>
  <c r="Z604" i="9"/>
  <c r="Y604" i="9"/>
  <c r="Z38" i="9"/>
  <c r="Y38" i="9"/>
  <c r="Z39" i="9"/>
  <c r="Y39" i="9"/>
  <c r="Z477" i="9"/>
  <c r="Y476" i="9"/>
  <c r="Y477" i="9"/>
  <c r="Z476" i="9"/>
  <c r="Z133" i="9"/>
  <c r="Y132" i="9"/>
  <c r="Y133" i="9"/>
  <c r="Z132" i="9"/>
  <c r="Y273" i="9"/>
  <c r="Z273" i="9"/>
  <c r="Z272" i="9"/>
  <c r="Y272" i="9"/>
  <c r="Y243" i="9"/>
  <c r="Z243" i="9"/>
  <c r="Z242" i="9"/>
  <c r="Y242" i="9"/>
  <c r="Z383" i="9"/>
  <c r="Y382" i="9"/>
  <c r="Y383" i="9"/>
  <c r="Z382" i="9"/>
  <c r="Y179" i="9"/>
  <c r="Z179" i="9"/>
  <c r="Z178" i="9"/>
  <c r="Y178" i="9"/>
  <c r="Y472" i="9"/>
  <c r="Z472" i="9"/>
  <c r="Z473" i="9"/>
  <c r="Y473" i="9"/>
  <c r="Y163" i="9"/>
  <c r="Z163" i="9"/>
  <c r="Z162" i="9"/>
  <c r="Y162" i="9"/>
  <c r="Y596" i="9"/>
  <c r="Z596" i="9"/>
  <c r="Z597" i="9"/>
  <c r="Y597" i="9"/>
  <c r="Z255" i="9"/>
  <c r="Y255" i="9"/>
  <c r="Y254" i="9"/>
  <c r="Z254" i="9"/>
  <c r="Y112" i="9"/>
  <c r="Z112" i="9"/>
  <c r="Z113" i="9"/>
  <c r="Y113" i="9"/>
  <c r="Y497" i="9"/>
  <c r="Z497" i="9"/>
  <c r="Z496" i="9"/>
  <c r="Y496" i="9"/>
  <c r="Y520" i="9"/>
  <c r="Z520" i="9"/>
  <c r="Z521" i="9"/>
  <c r="Y521" i="9"/>
  <c r="Y456" i="9"/>
  <c r="Z456" i="9"/>
  <c r="Z457" i="9"/>
  <c r="Y457" i="9"/>
  <c r="Y209" i="9"/>
  <c r="Z209" i="9"/>
  <c r="Z208" i="9"/>
  <c r="Y208" i="9"/>
  <c r="Z569" i="9"/>
  <c r="Z568" i="9"/>
  <c r="Y568" i="9"/>
  <c r="Y569" i="9"/>
  <c r="Z587" i="9"/>
  <c r="Y586" i="9"/>
  <c r="Y587" i="9"/>
  <c r="Z586" i="9"/>
  <c r="Y25" i="9"/>
  <c r="Z25" i="9"/>
  <c r="Z24" i="9"/>
  <c r="Y24" i="9"/>
  <c r="Z404" i="9"/>
  <c r="Y405" i="9"/>
  <c r="Y404" i="9"/>
  <c r="Z405" i="9"/>
  <c r="Z608" i="9"/>
  <c r="Y609" i="9"/>
  <c r="Y608" i="9"/>
  <c r="Z609" i="9"/>
  <c r="Y529" i="9"/>
  <c r="Z529" i="9"/>
  <c r="Z528" i="9"/>
  <c r="Y528" i="9"/>
  <c r="Y353" i="9"/>
  <c r="Z353" i="9"/>
  <c r="Z352" i="9"/>
  <c r="Y352" i="9"/>
  <c r="Z119" i="9"/>
  <c r="Y118" i="9"/>
  <c r="Y119" i="9"/>
  <c r="Z118" i="9"/>
  <c r="Y483" i="9"/>
  <c r="Z483" i="9"/>
  <c r="Z482" i="9"/>
  <c r="Y482" i="9"/>
  <c r="Y280" i="9"/>
  <c r="Z280" i="9"/>
  <c r="Z281" i="9"/>
  <c r="Y281" i="9"/>
  <c r="Y147" i="9"/>
  <c r="Z147" i="9"/>
  <c r="Z146" i="9"/>
  <c r="Y146" i="9"/>
  <c r="Y449" i="9"/>
  <c r="Z449" i="9"/>
  <c r="Z448" i="9"/>
  <c r="Y448" i="9"/>
  <c r="Y433" i="9"/>
  <c r="Z433" i="9"/>
  <c r="Z432" i="9"/>
  <c r="Y432" i="9"/>
  <c r="Z237" i="9"/>
  <c r="Y236" i="9"/>
  <c r="Y237" i="9"/>
  <c r="Z236" i="9"/>
  <c r="Z23" i="9"/>
  <c r="Y22" i="9"/>
  <c r="Y23" i="9"/>
  <c r="Z22" i="9"/>
  <c r="Z367" i="9"/>
  <c r="Y366" i="9"/>
  <c r="Y367" i="9"/>
  <c r="Z366" i="9"/>
  <c r="Z135" i="9"/>
  <c r="Y134" i="9"/>
  <c r="Y135" i="9"/>
  <c r="Z134" i="9"/>
  <c r="Z189" i="9"/>
  <c r="Y188" i="9"/>
  <c r="Y189" i="9"/>
  <c r="Z188" i="9"/>
  <c r="Z399" i="9"/>
  <c r="Y398" i="9"/>
  <c r="Y399" i="9"/>
  <c r="Z398" i="9"/>
  <c r="AL4" i="9" a="1"/>
  <c r="AL4" i="9" s="1"/>
  <c r="AC6" i="9" a="1"/>
  <c r="AL5" i="9" a="1"/>
  <c r="AL5" i="9" s="1"/>
  <c r="AI50" i="10" l="1" a="1"/>
  <c r="AI62" i="10" a="1"/>
  <c r="AK253" i="9"/>
  <c r="AK411" i="9"/>
  <c r="AK607" i="9"/>
  <c r="AE204" i="10" a="1"/>
  <c r="AJ28" i="10" a="1"/>
  <c r="AF590" i="10" a="1"/>
  <c r="AJ248" i="10" a="1"/>
  <c r="AK92" i="9"/>
  <c r="AF604" i="10" a="1"/>
  <c r="AH301" i="10"/>
  <c r="AK414" i="9"/>
  <c r="Q375" i="10"/>
  <c r="X607" i="10"/>
  <c r="S176" i="10"/>
  <c r="AG470" i="10" a="1"/>
  <c r="V280" i="10"/>
  <c r="S216" i="10"/>
  <c r="V491" i="10"/>
  <c r="Q333" i="10"/>
  <c r="U536" i="10"/>
  <c r="V596" i="10"/>
  <c r="AK547" i="9"/>
  <c r="AO549" i="9" s="1"/>
  <c r="AM549" i="10" s="1"/>
  <c r="AK580" i="9"/>
  <c r="AK317" i="9"/>
  <c r="Z197" i="10"/>
  <c r="AA538" i="10"/>
  <c r="AC380" i="10"/>
  <c r="AF19" i="10"/>
  <c r="AI516" i="10"/>
  <c r="AK58" i="9"/>
  <c r="R581" i="10"/>
  <c r="AG287" i="10"/>
  <c r="AI256" i="10" a="1"/>
  <c r="AH432" i="10" a="1"/>
  <c r="AF370" i="10" a="1"/>
  <c r="AF370" i="10" s="1"/>
  <c r="AG432" i="10" a="1"/>
  <c r="AE542" i="10" a="1"/>
  <c r="AI494" i="10" a="1"/>
  <c r="AG560" i="10" a="1"/>
  <c r="AG560" i="10" s="1"/>
  <c r="AF366" i="10" a="1"/>
  <c r="AA81" i="10"/>
  <c r="S175" i="10"/>
  <c r="AB591" i="10"/>
  <c r="Q162" i="10"/>
  <c r="AF28" i="10" a="1"/>
  <c r="AK276" i="9"/>
  <c r="AK599" i="9"/>
  <c r="Q521" i="10"/>
  <c r="Q29" i="10"/>
  <c r="R327" i="10"/>
  <c r="Y153" i="10"/>
  <c r="AA248" i="10"/>
  <c r="V223" i="10"/>
  <c r="X477" i="10"/>
  <c r="AB321" i="10"/>
  <c r="AG234" i="10" a="1"/>
  <c r="AG235" i="10" s="1"/>
  <c r="AK239" i="9"/>
  <c r="X517" i="10"/>
  <c r="AK334" i="9"/>
  <c r="AK452" i="9"/>
  <c r="AO454" i="9" s="1"/>
  <c r="AM454" i="10" s="1"/>
  <c r="AK196" i="9"/>
  <c r="AK85" i="9"/>
  <c r="X484" i="10"/>
  <c r="AA164" i="10"/>
  <c r="U300" i="10"/>
  <c r="AH126" i="10"/>
  <c r="AK150" i="9"/>
  <c r="AK313" i="9"/>
  <c r="X353" i="10"/>
  <c r="AA310" i="10"/>
  <c r="Z15" i="10"/>
  <c r="AH579" i="10"/>
  <c r="Q349" i="10"/>
  <c r="Y85" i="10"/>
  <c r="U286" i="10"/>
  <c r="V605" i="10"/>
  <c r="V530" i="10"/>
  <c r="Y486" i="10"/>
  <c r="AE566" i="10" a="1"/>
  <c r="AE567" i="10" s="1"/>
  <c r="AJ216" i="10" a="1"/>
  <c r="AJ217" i="10" s="1"/>
  <c r="AG256" i="10" a="1"/>
  <c r="AG526" i="10" a="1"/>
  <c r="AG527" i="10" s="1"/>
  <c r="AG34" i="10" a="1"/>
  <c r="AG35" i="10" s="1"/>
  <c r="AB386" i="10"/>
  <c r="Y423" i="10"/>
  <c r="AB362" i="10"/>
  <c r="X250" i="10"/>
  <c r="R190" i="10"/>
  <c r="AB150" i="10"/>
  <c r="V393" i="10"/>
  <c r="Z391" i="10"/>
  <c r="X240" i="10"/>
  <c r="AJ558" i="10" a="1"/>
  <c r="AJ558" i="10" s="1"/>
  <c r="AG298" i="10" a="1"/>
  <c r="AG298" i="10" s="1"/>
  <c r="AH356" i="10" a="1"/>
  <c r="AH356" i="10" s="1"/>
  <c r="AJ304" i="10" a="1"/>
  <c r="AJ305" i="10" s="1"/>
  <c r="AJ590" i="10" a="1"/>
  <c r="AJ590" i="10" s="1"/>
  <c r="AI526" i="10" a="1"/>
  <c r="AI527" i="10" s="1"/>
  <c r="AG534" i="10" a="1"/>
  <c r="AG535" i="10" s="1"/>
  <c r="AF534" i="10" a="1"/>
  <c r="AF534" i="10" s="1"/>
  <c r="AI58" i="10" a="1"/>
  <c r="AI58" i="10" s="1"/>
  <c r="AF156" i="10" a="1"/>
  <c r="AF157" i="10" s="1"/>
  <c r="AI216" i="10" a="1"/>
  <c r="AI217" i="10" s="1"/>
  <c r="AG28" i="10" a="1"/>
  <c r="AG28" i="10" s="1"/>
  <c r="S345" i="10"/>
  <c r="X371" i="10"/>
  <c r="U87" i="10"/>
  <c r="X304" i="10"/>
  <c r="U408" i="10"/>
  <c r="AE578" i="10"/>
  <c r="AG18" i="10"/>
  <c r="AG216" i="10" a="1"/>
  <c r="AG217" i="10" s="1"/>
  <c r="AH462" i="10" a="1"/>
  <c r="AI470" i="10" a="1"/>
  <c r="AI470" i="10" s="1"/>
  <c r="AI586" i="10" a="1"/>
  <c r="AI586" i="10" s="1"/>
  <c r="AH248" i="10" a="1"/>
  <c r="AH248" i="10" s="1"/>
  <c r="AF248" i="10" a="1"/>
  <c r="AH304" i="10" a="1"/>
  <c r="AH304" i="10" s="1"/>
  <c r="AF526" i="10" a="1"/>
  <c r="AF526" i="10" s="1"/>
  <c r="AI342" i="10" a="1"/>
  <c r="AI343" i="10" s="1"/>
  <c r="AI366" i="10" a="1"/>
  <c r="AE344" i="10" a="1"/>
  <c r="AE344" i="10" s="1"/>
  <c r="AI542" i="10" a="1"/>
  <c r="AI542" i="10" s="1"/>
  <c r="AE560" i="10" a="1"/>
  <c r="AE561" i="10" s="1"/>
  <c r="AG74" i="10" a="1"/>
  <c r="AF62" i="10" a="1"/>
  <c r="AF63" i="10" s="1"/>
  <c r="X574" i="10"/>
  <c r="Y608" i="10"/>
  <c r="Q117" i="10"/>
  <c r="V350" i="10"/>
  <c r="V146" i="10"/>
  <c r="AN615" i="10"/>
  <c r="AO615" i="10" s="1"/>
  <c r="AG542" i="10" a="1"/>
  <c r="AE62" i="10" a="1"/>
  <c r="AH34" i="10" a="1"/>
  <c r="AH34" i="10" s="1"/>
  <c r="AI348" i="10" a="1"/>
  <c r="AI349" i="10" s="1"/>
  <c r="AJ342" i="10" a="1"/>
  <c r="AH330" i="10" a="1"/>
  <c r="AG574" i="10" a="1"/>
  <c r="AG575" i="10" s="1"/>
  <c r="AG558" i="10" a="1"/>
  <c r="AG558" i="10" s="1"/>
  <c r="AF494" i="10" a="1"/>
  <c r="T323" i="10"/>
  <c r="V119" i="10"/>
  <c r="R385" i="10"/>
  <c r="AB313" i="10"/>
  <c r="U489" i="10"/>
  <c r="Y544" i="10"/>
  <c r="Q309" i="10"/>
  <c r="AC560" i="10"/>
  <c r="U205" i="10"/>
  <c r="Y404" i="10"/>
  <c r="AA288" i="10"/>
  <c r="AK418" i="9"/>
  <c r="AI156" i="10" a="1"/>
  <c r="AI156" i="10" s="1"/>
  <c r="AE50" i="10" a="1"/>
  <c r="AE50" i="10" s="1"/>
  <c r="AO558" i="9"/>
  <c r="AM558" i="10" s="1"/>
  <c r="AK222" i="9"/>
  <c r="V434" i="10"/>
  <c r="T292" i="10"/>
  <c r="AC195" i="10"/>
  <c r="AB97" i="10"/>
  <c r="AN624" i="10"/>
  <c r="AO624" i="10" s="1"/>
  <c r="AJ374" i="10" a="1"/>
  <c r="AJ375" i="10" s="1"/>
  <c r="AG554" i="10" a="1"/>
  <c r="AG555" i="10" s="1"/>
  <c r="AJ58" i="10" a="1"/>
  <c r="AJ58" i="10" s="1"/>
  <c r="AF344" i="10" a="1"/>
  <c r="AF344" i="10" s="1"/>
  <c r="AH534" i="10" a="1"/>
  <c r="AH534" i="10" s="1"/>
  <c r="AB582" i="10"/>
  <c r="AN621" i="10"/>
  <c r="AO621" i="10" s="1"/>
  <c r="AG494" i="10" a="1"/>
  <c r="AG494" i="10" s="1"/>
  <c r="AC471" i="10"/>
  <c r="U145" i="10"/>
  <c r="Q465" i="10"/>
  <c r="V103" i="10"/>
  <c r="AB429" i="10"/>
  <c r="U171" i="10"/>
  <c r="AN614" i="10"/>
  <c r="AO614" i="10" s="1"/>
  <c r="AN622" i="10"/>
  <c r="AO622" i="10" s="1"/>
  <c r="AN617" i="10"/>
  <c r="AO617" i="10" s="1"/>
  <c r="AF256" i="10" a="1"/>
  <c r="AF256" i="10" s="1"/>
  <c r="AF74" i="10" a="1"/>
  <c r="AF75" i="10" s="1"/>
  <c r="AH54" i="10" a="1"/>
  <c r="AH55" i="10" s="1"/>
  <c r="AC306" i="10"/>
  <c r="AA427" i="10"/>
  <c r="R182" i="10"/>
  <c r="AC438" i="10"/>
  <c r="V265" i="10"/>
  <c r="T235" i="10"/>
  <c r="AN625" i="10"/>
  <c r="AO625" i="10" s="1"/>
  <c r="AN616" i="10"/>
  <c r="AO616" i="10" s="1"/>
  <c r="AK184" i="9"/>
  <c r="AK319" i="9"/>
  <c r="AO319" i="9" s="1"/>
  <c r="AM319" i="10" s="1"/>
  <c r="AH50" i="10" a="1"/>
  <c r="AH51" i="10" s="1"/>
  <c r="Y519" i="10"/>
  <c r="X551" i="10"/>
  <c r="Z407" i="10"/>
  <c r="Y186" i="10"/>
  <c r="T415" i="10"/>
  <c r="U236" i="10"/>
  <c r="AH456" i="10" a="1"/>
  <c r="AH456" i="10" s="1"/>
  <c r="AK264" i="9"/>
  <c r="AJ470" i="10" a="1"/>
  <c r="AJ471" i="10" s="1"/>
  <c r="AH204" i="10" a="1"/>
  <c r="AH204" i="10" s="1"/>
  <c r="AG462" i="10" a="1"/>
  <c r="AG462" i="10" s="1"/>
  <c r="V411" i="10"/>
  <c r="Y169" i="10"/>
  <c r="U562" i="10"/>
  <c r="X225" i="10"/>
  <c r="S184" i="10"/>
  <c r="U108" i="10"/>
  <c r="S201" i="10"/>
  <c r="Y36" i="10"/>
  <c r="U317" i="10"/>
  <c r="Y252" i="10"/>
  <c r="AG127" i="10"/>
  <c r="AK399" i="9"/>
  <c r="AK403" i="9"/>
  <c r="AH366" i="10" a="1"/>
  <c r="AH366" i="10" s="1"/>
  <c r="AF298" i="10" a="1"/>
  <c r="AF298" i="10" s="1"/>
  <c r="V376" i="10"/>
  <c r="Q512" i="10"/>
  <c r="T447" i="10"/>
  <c r="Y314" i="10"/>
  <c r="Q70" i="10"/>
  <c r="Q457" i="10"/>
  <c r="AN623" i="10"/>
  <c r="AO623" i="10" s="1"/>
  <c r="AN620" i="10"/>
  <c r="AO620" i="10" s="1"/>
  <c r="AG561" i="10"/>
  <c r="AJ29" i="10"/>
  <c r="AJ28" i="10"/>
  <c r="AI50" i="10"/>
  <c r="AI51" i="10"/>
  <c r="AI256" i="10"/>
  <c r="AI257" i="10"/>
  <c r="AH432" i="10"/>
  <c r="AH433" i="10"/>
  <c r="AG432" i="10"/>
  <c r="AG433" i="10"/>
  <c r="AJ304" i="10"/>
  <c r="AI526" i="10"/>
  <c r="AG256" i="10"/>
  <c r="AG257" i="10"/>
  <c r="AI62" i="10"/>
  <c r="AI63" i="10"/>
  <c r="AF604" i="10"/>
  <c r="AF605" i="10"/>
  <c r="AI462" i="10" a="1"/>
  <c r="AI216" i="10"/>
  <c r="AG29" i="10"/>
  <c r="AE422" i="10"/>
  <c r="AE423" i="10"/>
  <c r="AJ300" i="10"/>
  <c r="AJ301" i="10"/>
  <c r="AE300" i="10"/>
  <c r="AE301" i="10"/>
  <c r="AI422" i="10"/>
  <c r="AI423" i="10"/>
  <c r="AE550" i="10"/>
  <c r="AE551" i="10"/>
  <c r="AI578" i="10"/>
  <c r="AI579" i="10"/>
  <c r="AE517" i="10"/>
  <c r="AE516" i="10"/>
  <c r="AI18" i="10"/>
  <c r="AI19" i="10"/>
  <c r="AI126" i="10"/>
  <c r="AI127" i="10"/>
  <c r="AJ286" i="10"/>
  <c r="AJ287" i="10"/>
  <c r="AF358" i="10"/>
  <c r="AF359" i="10"/>
  <c r="AF550" i="10"/>
  <c r="AF551" i="10"/>
  <c r="AH44" i="10"/>
  <c r="AH45" i="10"/>
  <c r="AH516" i="10"/>
  <c r="AH517" i="10"/>
  <c r="AK470" i="9"/>
  <c r="AO472" i="9" s="1"/>
  <c r="AM472" i="10" s="1"/>
  <c r="AK476" i="9"/>
  <c r="AK595" i="9"/>
  <c r="AF304" i="10" a="1"/>
  <c r="AI590" i="10" a="1"/>
  <c r="AF456" i="10" a="1"/>
  <c r="AJ200" i="10" a="1"/>
  <c r="AJ10" i="10" a="1"/>
  <c r="AI534" i="10" a="1"/>
  <c r="AG248" i="10" a="1"/>
  <c r="AG572" i="10" a="1"/>
  <c r="AJ566" i="10" a="1"/>
  <c r="AJ370" i="10" a="1"/>
  <c r="AF204" i="10" a="1"/>
  <c r="AH216" i="10" a="1"/>
  <c r="AE462" i="10" a="1"/>
  <c r="AH298" i="10" a="1"/>
  <c r="AG200" i="10" a="1"/>
  <c r="AE58" i="10" a="1"/>
  <c r="AG604" i="10" a="1"/>
  <c r="AG348" i="10" a="1"/>
  <c r="AH342" i="10" a="1"/>
  <c r="AJ560" i="10" a="1"/>
  <c r="AF356" i="10" a="1"/>
  <c r="AI356" i="10" a="1"/>
  <c r="AF330" i="10" a="1"/>
  <c r="AG460" i="10" a="1"/>
  <c r="AF572" i="10" a="1"/>
  <c r="AJ494" i="10" a="1"/>
  <c r="AH560" i="10" a="1"/>
  <c r="AF50" i="10" a="1"/>
  <c r="AF34" i="10" a="1"/>
  <c r="AF234" i="10" a="1"/>
  <c r="AF460" i="10" a="1"/>
  <c r="AE572" i="10" a="1"/>
  <c r="AE102" i="10" a="1"/>
  <c r="AH586" i="10" a="1"/>
  <c r="AJ604" i="10" a="1"/>
  <c r="AH28" i="10" a="1"/>
  <c r="AJ156" i="10" a="1"/>
  <c r="AG356" i="10" a="1"/>
  <c r="AG330" i="10" a="1"/>
  <c r="AF348" i="10" a="1"/>
  <c r="AH460" i="10" a="1"/>
  <c r="AG102" i="10" a="1"/>
  <c r="AE304" i="10" a="1"/>
  <c r="AH566" i="10" a="1"/>
  <c r="AE590" i="10" a="1"/>
  <c r="AJ460" i="10" a="1"/>
  <c r="AI572" i="10" a="1"/>
  <c r="AI102" i="10" a="1"/>
  <c r="AE298" i="10" a="1"/>
  <c r="AE256" i="10" a="1"/>
  <c r="AF200" i="10" a="1"/>
  <c r="AI344" i="10" a="1"/>
  <c r="AJ348" i="10" a="1"/>
  <c r="AE28" i="10" a="1"/>
  <c r="AH558" i="10" a="1"/>
  <c r="AJ574" i="10" a="1"/>
  <c r="AE348" i="10" a="1"/>
  <c r="AF342" i="10" a="1"/>
  <c r="V451" i="10"/>
  <c r="T397" i="10"/>
  <c r="S34" i="10"/>
  <c r="U359" i="10"/>
  <c r="R483" i="10"/>
  <c r="AC93" i="10"/>
  <c r="AA443" i="10"/>
  <c r="X105" i="10"/>
  <c r="V475" i="10"/>
  <c r="R31" i="10"/>
  <c r="Q417" i="10"/>
  <c r="U229" i="10"/>
  <c r="AF45" i="10"/>
  <c r="AF44" i="10"/>
  <c r="AG301" i="10"/>
  <c r="AG300" i="10"/>
  <c r="AG423" i="10"/>
  <c r="AG422" i="10"/>
  <c r="AJ45" i="10"/>
  <c r="AJ44" i="10"/>
  <c r="AH422" i="10"/>
  <c r="AH423" i="10"/>
  <c r="AF496" i="10"/>
  <c r="AF497" i="10"/>
  <c r="AI300" i="10"/>
  <c r="AI301" i="10"/>
  <c r="AJ516" i="10"/>
  <c r="AJ517" i="10"/>
  <c r="AG358" i="10"/>
  <c r="AG359" i="10"/>
  <c r="AI497" i="10"/>
  <c r="AI496" i="10"/>
  <c r="AJ18" i="10"/>
  <c r="AJ19" i="10"/>
  <c r="AE45" i="10"/>
  <c r="AE44" i="10"/>
  <c r="AJ550" i="10"/>
  <c r="AJ551" i="10"/>
  <c r="AE566" i="10"/>
  <c r="AF29" i="10"/>
  <c r="AF28" i="10"/>
  <c r="AE204" i="10"/>
  <c r="AE205" i="10"/>
  <c r="AJ249" i="10"/>
  <c r="AJ248" i="10"/>
  <c r="AE542" i="10"/>
  <c r="AE543" i="10"/>
  <c r="AI494" i="10"/>
  <c r="AI495" i="10"/>
  <c r="AH462" i="10"/>
  <c r="AH463" i="10"/>
  <c r="AI471" i="10"/>
  <c r="AF249" i="10"/>
  <c r="AF248" i="10"/>
  <c r="AJ204" i="10" a="1"/>
  <c r="AG471" i="10"/>
  <c r="AG470" i="10"/>
  <c r="AJ462" i="10" a="1"/>
  <c r="AF558" i="10" a="1"/>
  <c r="AI10" i="10" a="1"/>
  <c r="AH574" i="10" a="1"/>
  <c r="AK428" i="9"/>
  <c r="AG543" i="10"/>
  <c r="AG542" i="10"/>
  <c r="AG566" i="10" a="1"/>
  <c r="AH554" i="10" a="1"/>
  <c r="AI554" i="10" a="1"/>
  <c r="AH494" i="10" a="1"/>
  <c r="AH526" i="10" a="1"/>
  <c r="AE456" i="10" a="1"/>
  <c r="AH234" i="10" a="1"/>
  <c r="AE62" i="10"/>
  <c r="AE63" i="10"/>
  <c r="AJ534" i="10" a="1"/>
  <c r="AI348" i="10"/>
  <c r="AJ74" i="10" a="1"/>
  <c r="AJ342" i="10"/>
  <c r="AJ343" i="10"/>
  <c r="AH330" i="10"/>
  <c r="AH331" i="10"/>
  <c r="AI432" i="10" a="1"/>
  <c r="AE74" i="10" a="1"/>
  <c r="AJ456" i="10" a="1"/>
  <c r="AH348" i="10" a="1"/>
  <c r="AI460" i="10" a="1"/>
  <c r="AE342" i="10" a="1"/>
  <c r="AE366" i="10" a="1"/>
  <c r="AH200" i="10" a="1"/>
  <c r="AG344" i="10" a="1"/>
  <c r="AF130" i="10" a="1"/>
  <c r="AJ572" i="10" a="1"/>
  <c r="AJ102" i="10" a="1"/>
  <c r="AE574" i="10" a="1"/>
  <c r="AF432" i="10" a="1"/>
  <c r="AJ542" i="10" a="1"/>
  <c r="AF554" i="10" a="1"/>
  <c r="AE54" i="10" a="1"/>
  <c r="AF494" i="10"/>
  <c r="AF495" i="10"/>
  <c r="AG62" i="10" a="1"/>
  <c r="AG456" i="10" a="1"/>
  <c r="AI374" i="10" a="1"/>
  <c r="AH256" i="10" a="1"/>
  <c r="AI234" i="10" a="1"/>
  <c r="AI28" i="10" a="1"/>
  <c r="AJ470" i="10"/>
  <c r="AE200" i="10" a="1"/>
  <c r="AH604" i="10" a="1"/>
  <c r="AH572" i="10" a="1"/>
  <c r="AH102" i="10" a="1"/>
  <c r="AJ62" i="10" a="1"/>
  <c r="AG586" i="10" a="1"/>
  <c r="AJ356" i="10" a="1"/>
  <c r="AJ330" i="10" a="1"/>
  <c r="AF574" i="10" a="1"/>
  <c r="AG370" i="10" a="1"/>
  <c r="AF560" i="10" a="1"/>
  <c r="AI298" i="10" a="1"/>
  <c r="AE554" i="10" a="1"/>
  <c r="AH74" i="10" a="1"/>
  <c r="AH370" i="10" a="1"/>
  <c r="AG366" i="10" a="1"/>
  <c r="AF216" i="10" a="1"/>
  <c r="AJ234" i="10" a="1"/>
  <c r="AG463" i="10"/>
  <c r="AE156" i="10" a="1"/>
  <c r="AI456" i="10" a="1"/>
  <c r="AH58" i="10" a="1"/>
  <c r="AE604" i="10" a="1"/>
  <c r="AF10" i="10" a="1"/>
  <c r="AE130" i="10" a="1"/>
  <c r="AG50" i="10" a="1"/>
  <c r="AI248" i="10" a="1"/>
  <c r="X113" i="10"/>
  <c r="U221" i="10"/>
  <c r="Z271" i="10"/>
  <c r="U263" i="10"/>
  <c r="U433" i="10"/>
  <c r="Z367" i="10"/>
  <c r="S566" i="10"/>
  <c r="X501" i="10"/>
  <c r="AB291" i="10"/>
  <c r="Y511" i="10"/>
  <c r="AF126" i="10"/>
  <c r="AF127" i="10"/>
  <c r="AF578" i="10"/>
  <c r="AF579" i="10"/>
  <c r="AG551" i="10"/>
  <c r="AG550" i="10"/>
  <c r="AH286" i="10"/>
  <c r="AH287" i="10"/>
  <c r="AI359" i="10"/>
  <c r="AI358" i="10"/>
  <c r="AF286" i="10"/>
  <c r="AF287" i="10"/>
  <c r="AJ358" i="10"/>
  <c r="AJ359" i="10"/>
  <c r="AI550" i="10"/>
  <c r="AI551" i="10"/>
  <c r="AI287" i="10"/>
  <c r="AI286" i="10"/>
  <c r="AE359" i="10"/>
  <c r="AE358" i="10"/>
  <c r="AJ422" i="10"/>
  <c r="AJ423" i="10"/>
  <c r="AG496" i="10"/>
  <c r="AG497" i="10"/>
  <c r="AF590" i="10"/>
  <c r="AF591" i="10"/>
  <c r="AG299" i="10"/>
  <c r="AF366" i="10"/>
  <c r="AF367" i="10"/>
  <c r="AI54" i="10" a="1"/>
  <c r="AI367" i="10"/>
  <c r="AI366" i="10"/>
  <c r="AI59" i="10"/>
  <c r="AH62" i="10" a="1"/>
  <c r="AG234" i="10"/>
  <c r="AG74" i="10"/>
  <c r="AG75" i="10"/>
  <c r="AI74" i="10" a="1"/>
  <c r="AI304" i="10" a="1"/>
  <c r="AF566" i="10" a="1"/>
  <c r="AK377" i="9"/>
  <c r="AO379" i="9" s="1"/>
  <c r="AM379" i="10" s="1"/>
  <c r="AK519" i="9"/>
  <c r="AH542" i="10" a="1"/>
  <c r="AJ54" i="10" a="1"/>
  <c r="AE34" i="10" a="1"/>
  <c r="AE494" i="10" a="1"/>
  <c r="AE526" i="10" a="1"/>
  <c r="AJ366" i="10" a="1"/>
  <c r="AE470" i="10" a="1"/>
  <c r="AG58" i="10" a="1"/>
  <c r="AI604" i="10" a="1"/>
  <c r="AJ344" i="10" a="1"/>
  <c r="AI130" i="10" a="1"/>
  <c r="AF586" i="10" a="1"/>
  <c r="AE370" i="10" a="1"/>
  <c r="AE330" i="10" a="1"/>
  <c r="AJ586" i="10" a="1"/>
  <c r="AJ50" i="10" a="1"/>
  <c r="AJ34" i="10" a="1"/>
  <c r="AI566" i="10" a="1"/>
  <c r="AH590" i="10" a="1"/>
  <c r="AE374" i="10" a="1"/>
  <c r="AJ256" i="10" a="1"/>
  <c r="AE234" i="10" a="1"/>
  <c r="AF470" i="10" a="1"/>
  <c r="AH470" i="10" a="1"/>
  <c r="AH10" i="10" a="1"/>
  <c r="AH344" i="10" a="1"/>
  <c r="AG130" i="10" a="1"/>
  <c r="AG156" i="10" a="1"/>
  <c r="AE586" i="10" a="1"/>
  <c r="AG304" i="10" a="1"/>
  <c r="AF542" i="10" a="1"/>
  <c r="AG590" i="10" a="1"/>
  <c r="AI560" i="10" a="1"/>
  <c r="AG204" i="10" a="1"/>
  <c r="AI204" i="10" a="1"/>
  <c r="AG374" i="10" a="1"/>
  <c r="AF374" i="10" a="1"/>
  <c r="AE216" i="10" a="1"/>
  <c r="AF462" i="10" a="1"/>
  <c r="AG54" i="10" a="1"/>
  <c r="AE558" i="10" a="1"/>
  <c r="AF58" i="10" a="1"/>
  <c r="AE10" i="10" a="1"/>
  <c r="AG10" i="10" a="1"/>
  <c r="AH130" i="10" a="1"/>
  <c r="AJ130" i="10" a="1"/>
  <c r="AE432" i="10" a="1"/>
  <c r="AE460" i="10" a="1"/>
  <c r="AJ298" i="10" a="1"/>
  <c r="AE248" i="10" a="1"/>
  <c r="AI574" i="10" a="1"/>
  <c r="AE534" i="10" a="1"/>
  <c r="AJ554" i="10" a="1"/>
  <c r="AI558" i="10" a="1"/>
  <c r="AH374" i="10" a="1"/>
  <c r="AF54" i="10" a="1"/>
  <c r="AI370" i="10" a="1"/>
  <c r="AI34" i="10" a="1"/>
  <c r="AI200" i="10" a="1"/>
  <c r="AJ432" i="10" a="1"/>
  <c r="AH156" i="10" a="1"/>
  <c r="AG342" i="10" a="1"/>
  <c r="AE356" i="10" a="1"/>
  <c r="AI330" i="10" a="1"/>
  <c r="AF102" i="10" a="1"/>
  <c r="AJ526" i="10" a="1"/>
  <c r="AG44" i="10"/>
  <c r="AG45" i="10"/>
  <c r="AG579" i="10"/>
  <c r="AG578" i="10"/>
  <c r="AJ578" i="10"/>
  <c r="AJ579" i="10"/>
  <c r="AF516" i="10"/>
  <c r="AF517" i="10"/>
  <c r="AH19" i="10"/>
  <c r="AH18" i="10"/>
  <c r="AH358" i="10"/>
  <c r="AH359" i="10"/>
  <c r="AH550" i="10"/>
  <c r="AH551" i="10"/>
  <c r="AF422" i="10"/>
  <c r="AF423" i="10"/>
  <c r="AJ496" i="10"/>
  <c r="AJ497" i="10"/>
  <c r="AE126" i="10"/>
  <c r="AE127" i="10"/>
  <c r="AE287" i="10"/>
  <c r="AE286" i="10"/>
  <c r="AJ126" i="10"/>
  <c r="AJ127" i="10"/>
  <c r="AE18" i="10"/>
  <c r="AE19" i="10"/>
  <c r="AK69" i="9"/>
  <c r="AK504" i="9"/>
  <c r="AK195" i="9"/>
  <c r="AK182" i="9"/>
  <c r="AO182" i="9" s="1"/>
  <c r="AM182" i="10" s="1"/>
  <c r="AK228" i="9"/>
  <c r="AB140" i="10"/>
  <c r="AK286" i="9"/>
  <c r="AO286" i="9" s="1"/>
  <c r="AM286" i="10" s="1"/>
  <c r="AK336" i="9"/>
  <c r="T339" i="10"/>
  <c r="S337" i="10"/>
  <c r="AA239" i="10"/>
  <c r="Z441" i="10"/>
  <c r="T40" i="10"/>
  <c r="V401" i="10"/>
  <c r="Q497" i="10"/>
  <c r="Z79" i="10"/>
  <c r="AK590" i="9"/>
  <c r="AO590" i="9" s="1"/>
  <c r="AM590" i="10" s="1"/>
  <c r="AK333" i="9"/>
  <c r="AO335" i="9" s="1"/>
  <c r="AM335" i="10" s="1"/>
  <c r="AK366" i="9"/>
  <c r="AO366" i="9" s="1"/>
  <c r="AM366" i="10" s="1"/>
  <c r="AK496" i="9"/>
  <c r="AO496" i="9" s="1"/>
  <c r="AM496" i="10" s="1"/>
  <c r="Y375" i="10"/>
  <c r="Y374" i="10"/>
  <c r="T178" i="10"/>
  <c r="T179" i="10"/>
  <c r="Z283" i="10"/>
  <c r="Z282" i="10"/>
  <c r="Z217" i="10"/>
  <c r="Z216" i="10"/>
  <c r="AB425" i="10"/>
  <c r="AB424" i="10"/>
  <c r="AA116" i="10"/>
  <c r="AA117" i="10"/>
  <c r="AC402" i="10"/>
  <c r="AC403" i="10"/>
  <c r="AB30" i="10"/>
  <c r="AB31" i="10"/>
  <c r="AC183" i="10"/>
  <c r="AC182" i="10"/>
  <c r="AB580" i="10"/>
  <c r="AB581" i="10"/>
  <c r="Z209" i="10"/>
  <c r="Z208" i="10"/>
  <c r="AB384" i="10"/>
  <c r="AB385" i="10"/>
  <c r="Z201" i="10"/>
  <c r="Z200" i="10"/>
  <c r="AB457" i="10"/>
  <c r="AB456" i="10"/>
  <c r="AA70" i="10"/>
  <c r="AA71" i="10"/>
  <c r="AA308" i="10"/>
  <c r="AA309" i="10"/>
  <c r="Z396" i="10"/>
  <c r="Z397" i="10"/>
  <c r="AA415" i="10"/>
  <c r="AA414" i="10"/>
  <c r="AB513" i="10"/>
  <c r="AB512" i="10"/>
  <c r="AC174" i="10"/>
  <c r="AC175" i="10"/>
  <c r="U190" i="10"/>
  <c r="U191" i="10"/>
  <c r="R567" i="10"/>
  <c r="R566" i="10"/>
  <c r="Y163" i="10"/>
  <c r="Y162" i="10"/>
  <c r="V243" i="10"/>
  <c r="V242" i="10"/>
  <c r="Z437" i="10"/>
  <c r="Z436" i="10"/>
  <c r="AA227" i="10"/>
  <c r="AA226" i="10"/>
  <c r="AA447" i="10"/>
  <c r="AA446" i="10"/>
  <c r="AA13" i="10"/>
  <c r="AA12" i="10"/>
  <c r="T250" i="10"/>
  <c r="T251" i="10"/>
  <c r="T224" i="10"/>
  <c r="T225" i="10"/>
  <c r="AB498" i="10"/>
  <c r="AB499" i="10"/>
  <c r="AA405" i="10"/>
  <c r="AA404" i="10"/>
  <c r="AC452" i="10"/>
  <c r="AC453" i="10"/>
  <c r="AB474" i="10"/>
  <c r="AB475" i="10"/>
  <c r="AC500" i="10"/>
  <c r="AC501" i="10"/>
  <c r="AB410" i="10"/>
  <c r="AB411" i="10"/>
  <c r="AA153" i="10"/>
  <c r="AA152" i="10"/>
  <c r="AB276" i="10"/>
  <c r="AB277" i="10"/>
  <c r="AA371" i="10"/>
  <c r="AA370" i="10"/>
  <c r="AC228" i="10"/>
  <c r="AC229" i="10"/>
  <c r="Y526" i="10"/>
  <c r="Y527" i="10"/>
  <c r="V34" i="10"/>
  <c r="V35" i="10"/>
  <c r="X109" i="10"/>
  <c r="X108" i="10"/>
  <c r="X595" i="10"/>
  <c r="X594" i="10"/>
  <c r="T393" i="10"/>
  <c r="T392" i="10"/>
  <c r="U126" i="10"/>
  <c r="U127" i="10"/>
  <c r="U305" i="10"/>
  <c r="U304" i="10"/>
  <c r="Z422" i="10"/>
  <c r="Z423" i="10"/>
  <c r="AA609" i="10"/>
  <c r="AA608" i="10"/>
  <c r="R488" i="10"/>
  <c r="R489" i="10"/>
  <c r="AC476" i="10"/>
  <c r="AC477" i="10"/>
  <c r="R504" i="10"/>
  <c r="R505" i="10"/>
  <c r="Z387" i="10"/>
  <c r="Z386" i="10"/>
  <c r="Z591" i="10"/>
  <c r="Z590" i="10"/>
  <c r="U583" i="10"/>
  <c r="U582" i="10"/>
  <c r="Y290" i="10"/>
  <c r="Y291" i="10"/>
  <c r="V381" i="10"/>
  <c r="V380" i="10"/>
  <c r="S295" i="10"/>
  <c r="S294" i="10"/>
  <c r="AB169" i="10"/>
  <c r="AB168" i="10"/>
  <c r="AA607" i="10"/>
  <c r="AA606" i="10"/>
  <c r="Z264" i="10"/>
  <c r="Z265" i="10"/>
  <c r="AC220" i="10"/>
  <c r="AC221" i="10"/>
  <c r="Z530" i="10"/>
  <c r="Z531" i="10"/>
  <c r="Z351" i="10"/>
  <c r="Z350" i="10"/>
  <c r="AC301" i="10"/>
  <c r="AC300" i="10"/>
  <c r="X166" i="10"/>
  <c r="X167" i="10"/>
  <c r="AB450" i="10"/>
  <c r="AB451" i="10"/>
  <c r="AB434" i="10"/>
  <c r="AB435" i="10"/>
  <c r="Z119" i="10"/>
  <c r="Z118" i="10"/>
  <c r="Z146" i="10"/>
  <c r="Z147" i="10"/>
  <c r="AB85" i="10"/>
  <c r="AB84" i="10"/>
  <c r="AA240" i="10"/>
  <c r="AA241" i="10"/>
  <c r="AB325" i="10"/>
  <c r="AB324" i="10"/>
  <c r="R408" i="10"/>
  <c r="R409" i="10"/>
  <c r="AC262" i="10"/>
  <c r="AC263" i="10"/>
  <c r="Z377" i="10"/>
  <c r="Z376" i="10"/>
  <c r="Y568" i="10"/>
  <c r="Y569" i="10"/>
  <c r="AC278" i="10"/>
  <c r="AC279" i="10"/>
  <c r="AC171" i="10"/>
  <c r="AC170" i="10"/>
  <c r="Y114" i="10"/>
  <c r="Y115" i="10"/>
  <c r="Z36" i="10"/>
  <c r="Z37" i="10"/>
  <c r="Y81" i="10"/>
  <c r="Y80" i="10"/>
  <c r="Z363" i="10"/>
  <c r="Z362" i="10"/>
  <c r="AC111" i="10"/>
  <c r="AC110" i="10"/>
  <c r="S407" i="10"/>
  <c r="S406" i="10"/>
  <c r="Q438" i="10"/>
  <c r="Q439" i="10"/>
  <c r="R331" i="10"/>
  <c r="R330" i="10"/>
  <c r="V38" i="10"/>
  <c r="V39" i="10"/>
  <c r="U478" i="10"/>
  <c r="U479" i="10"/>
  <c r="R307" i="10"/>
  <c r="R306" i="10"/>
  <c r="U67" i="10"/>
  <c r="U66" i="10"/>
  <c r="Z97" i="10"/>
  <c r="Z96" i="10"/>
  <c r="R54" i="10"/>
  <c r="R55" i="10"/>
  <c r="R14" i="10"/>
  <c r="R15" i="10"/>
  <c r="T140" i="10"/>
  <c r="T141" i="10"/>
  <c r="T165" i="10"/>
  <c r="T164" i="10"/>
  <c r="AB442" i="10"/>
  <c r="AB443" i="10"/>
  <c r="V528" i="10"/>
  <c r="V529" i="10"/>
  <c r="S272" i="10"/>
  <c r="S273" i="10"/>
  <c r="Q321" i="10"/>
  <c r="Q320" i="10"/>
  <c r="U599" i="10"/>
  <c r="U598" i="10"/>
  <c r="S248" i="10"/>
  <c r="S249" i="10"/>
  <c r="AC257" i="10"/>
  <c r="AC256" i="10"/>
  <c r="U256" i="10"/>
  <c r="U257" i="10"/>
  <c r="R256" i="10"/>
  <c r="R257" i="10"/>
  <c r="AC523" i="10"/>
  <c r="AC522" i="10"/>
  <c r="U522" i="10"/>
  <c r="U523" i="10"/>
  <c r="R522" i="10"/>
  <c r="R523" i="10"/>
  <c r="AB189" i="10"/>
  <c r="AB188" i="10"/>
  <c r="Y188" i="10"/>
  <c r="Y189" i="10"/>
  <c r="Q188" i="10"/>
  <c r="Q189" i="10"/>
  <c r="AB481" i="10"/>
  <c r="AB480" i="10"/>
  <c r="Y480" i="10"/>
  <c r="Y481" i="10"/>
  <c r="Q480" i="10"/>
  <c r="Q481" i="10"/>
  <c r="AA261" i="10"/>
  <c r="AA260" i="10"/>
  <c r="X260" i="10"/>
  <c r="X261" i="10"/>
  <c r="T260" i="10"/>
  <c r="T261" i="10"/>
  <c r="Z445" i="10"/>
  <c r="Z444" i="10"/>
  <c r="V444" i="10"/>
  <c r="V445" i="10"/>
  <c r="S444" i="10"/>
  <c r="S445" i="10"/>
  <c r="Y50" i="10"/>
  <c r="Y51" i="10"/>
  <c r="X51" i="10"/>
  <c r="X50" i="10"/>
  <c r="Q51" i="10"/>
  <c r="Q50" i="10"/>
  <c r="AA535" i="10"/>
  <c r="AA534" i="10"/>
  <c r="X534" i="10"/>
  <c r="X535" i="10"/>
  <c r="T534" i="10"/>
  <c r="T535" i="10"/>
  <c r="Z106" i="10"/>
  <c r="Z107" i="10"/>
  <c r="X107" i="10"/>
  <c r="X106" i="10"/>
  <c r="T106" i="10"/>
  <c r="T107" i="10"/>
  <c r="Z193" i="10"/>
  <c r="Z192" i="10"/>
  <c r="V192" i="10"/>
  <c r="V193" i="10"/>
  <c r="S192" i="10"/>
  <c r="S193" i="10"/>
  <c r="AA398" i="10"/>
  <c r="AA399" i="10"/>
  <c r="Y399" i="10"/>
  <c r="Y398" i="10"/>
  <c r="Q398" i="10"/>
  <c r="Q399" i="10"/>
  <c r="AC90" i="10"/>
  <c r="AC91" i="10"/>
  <c r="V91" i="10"/>
  <c r="V90" i="10"/>
  <c r="S90" i="10"/>
  <c r="S91" i="10"/>
  <c r="AC120" i="10"/>
  <c r="AC121" i="10"/>
  <c r="AA120" i="10"/>
  <c r="AA121" i="10"/>
  <c r="S120" i="10"/>
  <c r="S121" i="10"/>
  <c r="Z259" i="10"/>
  <c r="Z258" i="10"/>
  <c r="V258" i="10"/>
  <c r="V259" i="10"/>
  <c r="S258" i="10"/>
  <c r="S259" i="10"/>
  <c r="X63" i="10"/>
  <c r="X62" i="10"/>
  <c r="Y178" i="10"/>
  <c r="Y179" i="10"/>
  <c r="AA282" i="10"/>
  <c r="AA283" i="10"/>
  <c r="Q292" i="10"/>
  <c r="Q293" i="10"/>
  <c r="U348" i="10"/>
  <c r="U349" i="10"/>
  <c r="AC424" i="10"/>
  <c r="AC425" i="10"/>
  <c r="X383" i="10"/>
  <c r="X382" i="10"/>
  <c r="Q403" i="10"/>
  <c r="Q402" i="10"/>
  <c r="Z31" i="10"/>
  <c r="Z30" i="10"/>
  <c r="U345" i="10"/>
  <c r="U344" i="10"/>
  <c r="U332" i="10"/>
  <c r="U333" i="10"/>
  <c r="Z581" i="10"/>
  <c r="Z580" i="10"/>
  <c r="T184" i="10"/>
  <c r="T185" i="10"/>
  <c r="U22" i="10"/>
  <c r="U23" i="10"/>
  <c r="Z385" i="10"/>
  <c r="Z384" i="10"/>
  <c r="U337" i="10"/>
  <c r="U336" i="10"/>
  <c r="U464" i="10"/>
  <c r="U465" i="10"/>
  <c r="AC456" i="10"/>
  <c r="AC457" i="10"/>
  <c r="AA323" i="10"/>
  <c r="AA322" i="10"/>
  <c r="V482" i="10"/>
  <c r="V483" i="10"/>
  <c r="AC309" i="10"/>
  <c r="AC308" i="10"/>
  <c r="R520" i="10"/>
  <c r="R521" i="10"/>
  <c r="U496" i="10"/>
  <c r="U497" i="10"/>
  <c r="AB414" i="10"/>
  <c r="AB415" i="10"/>
  <c r="X466" i="10"/>
  <c r="X467" i="10"/>
  <c r="U416" i="10"/>
  <c r="U417" i="10"/>
  <c r="AA175" i="10"/>
  <c r="AA174" i="10"/>
  <c r="Y542" i="10"/>
  <c r="Y543" i="10"/>
  <c r="V94" i="10"/>
  <c r="V95" i="10"/>
  <c r="V566" i="10"/>
  <c r="V567" i="10"/>
  <c r="AA339" i="10"/>
  <c r="AA338" i="10"/>
  <c r="S242" i="10"/>
  <c r="S243" i="10"/>
  <c r="AC472" i="10"/>
  <c r="AC473" i="10"/>
  <c r="AC436" i="10"/>
  <c r="AC437" i="10"/>
  <c r="Y226" i="10"/>
  <c r="Y227" i="10"/>
  <c r="AB234" i="10"/>
  <c r="AB235" i="10"/>
  <c r="Z446" i="10"/>
  <c r="Z447" i="10"/>
  <c r="Y12" i="10"/>
  <c r="Y13" i="10"/>
  <c r="Z122" i="10"/>
  <c r="Z123" i="10"/>
  <c r="AA102" i="10"/>
  <c r="AA103" i="10"/>
  <c r="Q251" i="10"/>
  <c r="Q250" i="10"/>
  <c r="Z575" i="10"/>
  <c r="Z574" i="10"/>
  <c r="AC486" i="10"/>
  <c r="AC487" i="10"/>
  <c r="T499" i="10"/>
  <c r="T498" i="10"/>
  <c r="R136" i="10"/>
  <c r="R137" i="10"/>
  <c r="AB484" i="10"/>
  <c r="AB485" i="10"/>
  <c r="Q453" i="10"/>
  <c r="Q452" i="10"/>
  <c r="AB148" i="10"/>
  <c r="AB149" i="10"/>
  <c r="Z563" i="10"/>
  <c r="Z562" i="10"/>
  <c r="AB500" i="10"/>
  <c r="AB501" i="10"/>
  <c r="S237" i="10"/>
  <c r="S236" i="10"/>
  <c r="X410" i="10"/>
  <c r="X411" i="10"/>
  <c r="Q142" i="10"/>
  <c r="Q143" i="10"/>
  <c r="Z358" i="10"/>
  <c r="Z359" i="10"/>
  <c r="R277" i="10"/>
  <c r="R276" i="10"/>
  <c r="AC605" i="10"/>
  <c r="AC604" i="10"/>
  <c r="AC510" i="10"/>
  <c r="AC511" i="10"/>
  <c r="S229" i="10"/>
  <c r="S228" i="10"/>
  <c r="V204" i="10"/>
  <c r="V205" i="10"/>
  <c r="X35" i="10"/>
  <c r="X34" i="10"/>
  <c r="S433" i="10"/>
  <c r="S432" i="10"/>
  <c r="S109" i="10"/>
  <c r="S108" i="10"/>
  <c r="Z594" i="10"/>
  <c r="Z595" i="10"/>
  <c r="T104" i="10"/>
  <c r="T105" i="10"/>
  <c r="Z144" i="10"/>
  <c r="Z145" i="10"/>
  <c r="S392" i="10"/>
  <c r="S393" i="10"/>
  <c r="Y550" i="10"/>
  <c r="Y551" i="10"/>
  <c r="AB352" i="10"/>
  <c r="AB353" i="10"/>
  <c r="T304" i="10"/>
  <c r="T305" i="10"/>
  <c r="S222" i="10"/>
  <c r="S223" i="10"/>
  <c r="Z547" i="10"/>
  <c r="Z546" i="10"/>
  <c r="Q608" i="10"/>
  <c r="Q609" i="10"/>
  <c r="R545" i="10"/>
  <c r="R544" i="10"/>
  <c r="Z286" i="10"/>
  <c r="Z287" i="10"/>
  <c r="Q477" i="10"/>
  <c r="Q476" i="10"/>
  <c r="T132" i="10"/>
  <c r="T133" i="10"/>
  <c r="AC252" i="10"/>
  <c r="AC253" i="10"/>
  <c r="Q238" i="10"/>
  <c r="Q239" i="10"/>
  <c r="Y590" i="10"/>
  <c r="Y591" i="10"/>
  <c r="R583" i="10"/>
  <c r="R582" i="10"/>
  <c r="X197" i="10"/>
  <c r="X196" i="10"/>
  <c r="AC290" i="10"/>
  <c r="AC291" i="10"/>
  <c r="S381" i="10"/>
  <c r="S380" i="10"/>
  <c r="Y312" i="10"/>
  <c r="Y313" i="10"/>
  <c r="R294" i="10"/>
  <c r="R295" i="10"/>
  <c r="AC168" i="10"/>
  <c r="AC169" i="10"/>
  <c r="R86" i="10"/>
  <c r="R87" i="10"/>
  <c r="Z607" i="10"/>
  <c r="Z606" i="10"/>
  <c r="AA264" i="10"/>
  <c r="AA265" i="10"/>
  <c r="S400" i="10"/>
  <c r="S401" i="10"/>
  <c r="V220" i="10"/>
  <c r="V221" i="10"/>
  <c r="T531" i="10"/>
  <c r="T530" i="10"/>
  <c r="Z113" i="10"/>
  <c r="Z112" i="10"/>
  <c r="Z316" i="10"/>
  <c r="Z317" i="10"/>
  <c r="R300" i="10"/>
  <c r="R301" i="10"/>
  <c r="Z186" i="10"/>
  <c r="Z187" i="10"/>
  <c r="AA450" i="10"/>
  <c r="AA451" i="10"/>
  <c r="S449" i="10"/>
  <c r="S448" i="10"/>
  <c r="S434" i="10"/>
  <c r="S435" i="10"/>
  <c r="AA118" i="10"/>
  <c r="AA119" i="10"/>
  <c r="T419" i="10"/>
  <c r="T418" i="10"/>
  <c r="X146" i="10"/>
  <c r="X147" i="10"/>
  <c r="AC84" i="10"/>
  <c r="AC85" i="10"/>
  <c r="S596" i="10"/>
  <c r="S597" i="10"/>
  <c r="AC240" i="10"/>
  <c r="AC241" i="10"/>
  <c r="AC314" i="10"/>
  <c r="AC315" i="10"/>
  <c r="S409" i="10"/>
  <c r="S408" i="10"/>
  <c r="T319" i="10"/>
  <c r="T318" i="10"/>
  <c r="Y41" i="10"/>
  <c r="Y40" i="10"/>
  <c r="S376" i="10"/>
  <c r="S377" i="10"/>
  <c r="U518" i="10"/>
  <c r="U519" i="10"/>
  <c r="Z278" i="10"/>
  <c r="Z279" i="10"/>
  <c r="S537" i="10"/>
  <c r="S536" i="10"/>
  <c r="X171" i="10"/>
  <c r="X170" i="10"/>
  <c r="Q114" i="10"/>
  <c r="Q115" i="10"/>
  <c r="X36" i="10"/>
  <c r="X37" i="10"/>
  <c r="X177" i="10"/>
  <c r="X176" i="10"/>
  <c r="Y362" i="10"/>
  <c r="Y363" i="10"/>
  <c r="Q470" i="10"/>
  <c r="Q471" i="10"/>
  <c r="R508" i="10"/>
  <c r="R509" i="10"/>
  <c r="T407" i="10"/>
  <c r="T406" i="10"/>
  <c r="Y427" i="10"/>
  <c r="Y426" i="10"/>
  <c r="U438" i="10"/>
  <c r="U439" i="10"/>
  <c r="S331" i="10"/>
  <c r="S330" i="10"/>
  <c r="U275" i="10"/>
  <c r="U274" i="10"/>
  <c r="AA38" i="10"/>
  <c r="AA39" i="10"/>
  <c r="S478" i="10"/>
  <c r="S479" i="10"/>
  <c r="Q560" i="10"/>
  <c r="Q561" i="10"/>
  <c r="V307" i="10"/>
  <c r="V306" i="10"/>
  <c r="R67" i="10"/>
  <c r="R66" i="10"/>
  <c r="Y539" i="10"/>
  <c r="Y538" i="10"/>
  <c r="U97" i="10"/>
  <c r="U96" i="10"/>
  <c r="Q55" i="10"/>
  <c r="Q54" i="10"/>
  <c r="Y150" i="10"/>
  <c r="Y151" i="10"/>
  <c r="V14" i="10"/>
  <c r="V15" i="10"/>
  <c r="R140" i="10"/>
  <c r="R141" i="10"/>
  <c r="Y289" i="10"/>
  <c r="Y288" i="10"/>
  <c r="AC165" i="10"/>
  <c r="AC164" i="10"/>
  <c r="Q442" i="10"/>
  <c r="Q443" i="10"/>
  <c r="V195" i="10"/>
  <c r="V194" i="10"/>
  <c r="AA528" i="10"/>
  <c r="AA529" i="10"/>
  <c r="Q272" i="10"/>
  <c r="Q273" i="10"/>
  <c r="X271" i="10"/>
  <c r="X270" i="10"/>
  <c r="Z321" i="10"/>
  <c r="Z320" i="10"/>
  <c r="Y598" i="10"/>
  <c r="Y599" i="10"/>
  <c r="AC311" i="10"/>
  <c r="AC310" i="10"/>
  <c r="U11" i="10"/>
  <c r="U10" i="10"/>
  <c r="S77" i="10"/>
  <c r="S76" i="10"/>
  <c r="Y249" i="10"/>
  <c r="Y248" i="10"/>
  <c r="AC65" i="10"/>
  <c r="AC64" i="10"/>
  <c r="Z65" i="10"/>
  <c r="Z64" i="10"/>
  <c r="V64" i="10"/>
  <c r="V65" i="10"/>
  <c r="Y157" i="10"/>
  <c r="Y156" i="10"/>
  <c r="Z157" i="10"/>
  <c r="Z156" i="10"/>
  <c r="V156" i="10"/>
  <c r="V157" i="10"/>
  <c r="Z75" i="10"/>
  <c r="Z74" i="10"/>
  <c r="AA75" i="10"/>
  <c r="AA74" i="10"/>
  <c r="X74" i="10"/>
  <c r="X75" i="10"/>
  <c r="R69" i="10"/>
  <c r="R68" i="10"/>
  <c r="AB69" i="10"/>
  <c r="AB68" i="10"/>
  <c r="Y68" i="10"/>
  <c r="Y69" i="10"/>
  <c r="Q379" i="10"/>
  <c r="Q378" i="10"/>
  <c r="AA379" i="10"/>
  <c r="AA378" i="10"/>
  <c r="X378" i="10"/>
  <c r="X379" i="10"/>
  <c r="X44" i="10"/>
  <c r="X45" i="10"/>
  <c r="AC45" i="10"/>
  <c r="AC44" i="10"/>
  <c r="V45" i="10"/>
  <c r="V44" i="10"/>
  <c r="Y335" i="10"/>
  <c r="Y334" i="10"/>
  <c r="Z335" i="10"/>
  <c r="Z334" i="10"/>
  <c r="V334" i="10"/>
  <c r="V335" i="10"/>
  <c r="AB130" i="10"/>
  <c r="AB131" i="10"/>
  <c r="Z130" i="10"/>
  <c r="Z131" i="10"/>
  <c r="V130" i="10"/>
  <c r="V131" i="10"/>
  <c r="AA554" i="10"/>
  <c r="AA555" i="10"/>
  <c r="AC554" i="10"/>
  <c r="AC555" i="10"/>
  <c r="U554" i="10"/>
  <c r="U555" i="10"/>
  <c r="X587" i="10"/>
  <c r="X586" i="10"/>
  <c r="AC587" i="10"/>
  <c r="AC586" i="10"/>
  <c r="U586" i="10"/>
  <c r="U587" i="10"/>
  <c r="X206" i="10"/>
  <c r="X207" i="10"/>
  <c r="Z206" i="10"/>
  <c r="Z207" i="10"/>
  <c r="V206" i="10"/>
  <c r="V207" i="10"/>
  <c r="Q244" i="10"/>
  <c r="Q245" i="10"/>
  <c r="AB244" i="10"/>
  <c r="AB245" i="10"/>
  <c r="Y244" i="10"/>
  <c r="Y245" i="10"/>
  <c r="U134" i="10"/>
  <c r="U135" i="10"/>
  <c r="AB134" i="10"/>
  <c r="AB135" i="10"/>
  <c r="Y134" i="10"/>
  <c r="Y135" i="10"/>
  <c r="S375" i="10"/>
  <c r="S374" i="10"/>
  <c r="X138" i="10"/>
  <c r="X139" i="10"/>
  <c r="AB282" i="10"/>
  <c r="AB283" i="10"/>
  <c r="R293" i="10"/>
  <c r="R292" i="10"/>
  <c r="AC216" i="10"/>
  <c r="AC217" i="10"/>
  <c r="Z424" i="10"/>
  <c r="Z425" i="10"/>
  <c r="R382" i="10"/>
  <c r="R383" i="10"/>
  <c r="S117" i="10"/>
  <c r="S116" i="10"/>
  <c r="T402" i="10"/>
  <c r="T403" i="10"/>
  <c r="AA30" i="10"/>
  <c r="AA31" i="10"/>
  <c r="T344" i="10"/>
  <c r="T345" i="10"/>
  <c r="S182" i="10"/>
  <c r="S183" i="10"/>
  <c r="AA580" i="10"/>
  <c r="AA581" i="10"/>
  <c r="Q185" i="10"/>
  <c r="Q184" i="10"/>
  <c r="AC208" i="10"/>
  <c r="AC209" i="10"/>
  <c r="AA384" i="10"/>
  <c r="AA385" i="10"/>
  <c r="T336" i="10"/>
  <c r="T337" i="10"/>
  <c r="AC200" i="10"/>
  <c r="AC201" i="10"/>
  <c r="Z456" i="10"/>
  <c r="Z457" i="10"/>
  <c r="Q322" i="10"/>
  <c r="Q323" i="10"/>
  <c r="S71" i="10"/>
  <c r="S70" i="10"/>
  <c r="Z308" i="10"/>
  <c r="Z309" i="10"/>
  <c r="S521" i="10"/>
  <c r="S520" i="10"/>
  <c r="V397" i="10"/>
  <c r="V396" i="10"/>
  <c r="AC414" i="10"/>
  <c r="AC415" i="10"/>
  <c r="T467" i="10"/>
  <c r="T466" i="10"/>
  <c r="V512" i="10"/>
  <c r="V513" i="10"/>
  <c r="AB174" i="10"/>
  <c r="AB175" i="10"/>
  <c r="AA542" i="10"/>
  <c r="AA543" i="10"/>
  <c r="S190" i="10"/>
  <c r="S191" i="10"/>
  <c r="AB566" i="10"/>
  <c r="AB567" i="10"/>
  <c r="Q338" i="10"/>
  <c r="Q339" i="10"/>
  <c r="X163" i="10"/>
  <c r="X162" i="10"/>
  <c r="Z472" i="10"/>
  <c r="Z473" i="10"/>
  <c r="Q437" i="10"/>
  <c r="Q436" i="10"/>
  <c r="T327" i="10"/>
  <c r="T326" i="10"/>
  <c r="AC234" i="10"/>
  <c r="AC235" i="10"/>
  <c r="R447" i="10"/>
  <c r="R446" i="10"/>
  <c r="AB29" i="10"/>
  <c r="AB28" i="10"/>
  <c r="AA122" i="10"/>
  <c r="AA123" i="10"/>
  <c r="X102" i="10"/>
  <c r="X103" i="10"/>
  <c r="AC250" i="10"/>
  <c r="AC251" i="10"/>
  <c r="R224" i="10"/>
  <c r="R225" i="10"/>
  <c r="V487" i="10"/>
  <c r="V486" i="10"/>
  <c r="S498" i="10"/>
  <c r="S499" i="10"/>
  <c r="S405" i="10"/>
  <c r="S404" i="10"/>
  <c r="U485" i="10"/>
  <c r="U484" i="10"/>
  <c r="T452" i="10"/>
  <c r="T453" i="10"/>
  <c r="Q474" i="10"/>
  <c r="Q475" i="10"/>
  <c r="S563" i="10"/>
  <c r="S562" i="10"/>
  <c r="R516" i="10"/>
  <c r="R517" i="10"/>
  <c r="U501" i="10"/>
  <c r="U500" i="10"/>
  <c r="R236" i="10"/>
  <c r="R237" i="10"/>
  <c r="R159" i="10"/>
  <c r="R158" i="10"/>
  <c r="S153" i="10"/>
  <c r="S152" i="10"/>
  <c r="V358" i="10"/>
  <c r="V359" i="10"/>
  <c r="Z276" i="10"/>
  <c r="Z277" i="10"/>
  <c r="R371" i="10"/>
  <c r="R370" i="10"/>
  <c r="V511" i="10"/>
  <c r="V510" i="10"/>
  <c r="R228" i="10"/>
  <c r="R229" i="10"/>
  <c r="S526" i="10"/>
  <c r="S527" i="10"/>
  <c r="Y34" i="10"/>
  <c r="Y35" i="10"/>
  <c r="V432" i="10"/>
  <c r="V433" i="10"/>
  <c r="Q280" i="10"/>
  <c r="Q281" i="10"/>
  <c r="V594" i="10"/>
  <c r="V595" i="10"/>
  <c r="U105" i="10"/>
  <c r="U104" i="10"/>
  <c r="X145" i="10"/>
  <c r="X144" i="10"/>
  <c r="Y393" i="10"/>
  <c r="Y392" i="10"/>
  <c r="S126" i="10"/>
  <c r="S127" i="10"/>
  <c r="Y352" i="10"/>
  <c r="Y353" i="10"/>
  <c r="Z305" i="10"/>
  <c r="Z304" i="10"/>
  <c r="S422" i="10"/>
  <c r="S423" i="10"/>
  <c r="AB547" i="10"/>
  <c r="AB546" i="10"/>
  <c r="R609" i="10"/>
  <c r="R608" i="10"/>
  <c r="T488" i="10"/>
  <c r="T489" i="10"/>
  <c r="X287" i="10"/>
  <c r="X286" i="10"/>
  <c r="Y476" i="10"/>
  <c r="Y477" i="10"/>
  <c r="T504" i="10"/>
  <c r="T505" i="10"/>
  <c r="V253" i="10"/>
  <c r="V252" i="10"/>
  <c r="AC386" i="10"/>
  <c r="AC387" i="10"/>
  <c r="S590" i="10"/>
  <c r="S591" i="10"/>
  <c r="Q196" i="10"/>
  <c r="Q197" i="10"/>
  <c r="V290" i="10"/>
  <c r="V291" i="10"/>
  <c r="Z92" i="10"/>
  <c r="Z93" i="10"/>
  <c r="S312" i="10"/>
  <c r="S313" i="10"/>
  <c r="Y294" i="10"/>
  <c r="Y295" i="10"/>
  <c r="AA390" i="10"/>
  <c r="AA391" i="10"/>
  <c r="T87" i="10"/>
  <c r="T86" i="10"/>
  <c r="Y606" i="10"/>
  <c r="Y607" i="10"/>
  <c r="S490" i="10"/>
  <c r="S491" i="10"/>
  <c r="Q401" i="10"/>
  <c r="Q400" i="10"/>
  <c r="X221" i="10"/>
  <c r="X220" i="10"/>
  <c r="Q530" i="10"/>
  <c r="Q531" i="10"/>
  <c r="Y112" i="10"/>
  <c r="Y113" i="10"/>
  <c r="AC351" i="10"/>
  <c r="AC350" i="10"/>
  <c r="T301" i="10"/>
  <c r="T300" i="10"/>
  <c r="V187" i="10"/>
  <c r="V186" i="10"/>
  <c r="Z167" i="10"/>
  <c r="Z166" i="10"/>
  <c r="T448" i="10"/>
  <c r="T449" i="10"/>
  <c r="Y435" i="10"/>
  <c r="Y434" i="10"/>
  <c r="V58" i="10"/>
  <c r="V59" i="10"/>
  <c r="Q418" i="10"/>
  <c r="Q419" i="10"/>
  <c r="Y147" i="10"/>
  <c r="Y146" i="10"/>
  <c r="Z268" i="10"/>
  <c r="Z269" i="10"/>
  <c r="Q597" i="10"/>
  <c r="Q596" i="10"/>
  <c r="U241" i="10"/>
  <c r="U240" i="10"/>
  <c r="S325" i="10"/>
  <c r="S324" i="10"/>
  <c r="T408" i="10"/>
  <c r="T409" i="10"/>
  <c r="X318" i="10"/>
  <c r="X319" i="10"/>
  <c r="R262" i="10"/>
  <c r="R263" i="10"/>
  <c r="Q377" i="10"/>
  <c r="Q376" i="10"/>
  <c r="V519" i="10"/>
  <c r="V518" i="10"/>
  <c r="AA569" i="10"/>
  <c r="AA568" i="10"/>
  <c r="T536" i="10"/>
  <c r="T537" i="10"/>
  <c r="V170" i="10"/>
  <c r="V171" i="10"/>
  <c r="S115" i="10"/>
  <c r="S114" i="10"/>
  <c r="AB36" i="10"/>
  <c r="AB37" i="10"/>
  <c r="R80" i="10"/>
  <c r="R81" i="10"/>
  <c r="Q176" i="10"/>
  <c r="Q177" i="10"/>
  <c r="AC362" i="10"/>
  <c r="AC363" i="10"/>
  <c r="R110" i="10"/>
  <c r="R111" i="10"/>
  <c r="V508" i="10"/>
  <c r="V509" i="10"/>
  <c r="T502" i="10"/>
  <c r="T503" i="10"/>
  <c r="Y407" i="10"/>
  <c r="Y406" i="10"/>
  <c r="AC427" i="10"/>
  <c r="AC426" i="10"/>
  <c r="Q366" i="10"/>
  <c r="Q367" i="10"/>
  <c r="X331" i="10"/>
  <c r="X330" i="10"/>
  <c r="Z275" i="10"/>
  <c r="Z274" i="10"/>
  <c r="T210" i="10"/>
  <c r="T211" i="10"/>
  <c r="X478" i="10"/>
  <c r="X479" i="10"/>
  <c r="U560" i="10"/>
  <c r="U561" i="10"/>
  <c r="Q440" i="10"/>
  <c r="Q441" i="10"/>
  <c r="V67" i="10"/>
  <c r="V66" i="10"/>
  <c r="AC539" i="10"/>
  <c r="AC538" i="10"/>
  <c r="Q78" i="10"/>
  <c r="Q79" i="10"/>
  <c r="U55" i="10"/>
  <c r="U54" i="10"/>
  <c r="AC150" i="10"/>
  <c r="AC151" i="10"/>
  <c r="S394" i="10"/>
  <c r="S395" i="10"/>
  <c r="V140" i="10"/>
  <c r="V141" i="10"/>
  <c r="AC289" i="10"/>
  <c r="AC288" i="10"/>
  <c r="S428" i="10"/>
  <c r="S429" i="10"/>
  <c r="U442" i="10"/>
  <c r="U443" i="10"/>
  <c r="AA195" i="10"/>
  <c r="AA194" i="10"/>
  <c r="S47" i="10"/>
  <c r="S46" i="10"/>
  <c r="U272" i="10"/>
  <c r="U273" i="10"/>
  <c r="AB271" i="10"/>
  <c r="AB270" i="10"/>
  <c r="AC598" i="10"/>
  <c r="AC599" i="10"/>
  <c r="Z11" i="10"/>
  <c r="Z10" i="10"/>
  <c r="X77" i="10"/>
  <c r="X76" i="10"/>
  <c r="AC249" i="10"/>
  <c r="AC248" i="10"/>
  <c r="X24" i="10"/>
  <c r="X25" i="10"/>
  <c r="T25" i="10"/>
  <c r="T24" i="10"/>
  <c r="AA24" i="10"/>
  <c r="AA25" i="10"/>
  <c r="U83" i="10"/>
  <c r="U82" i="10"/>
  <c r="T82" i="10"/>
  <c r="T83" i="10"/>
  <c r="AB82" i="10"/>
  <c r="AB83" i="10"/>
  <c r="V212" i="10"/>
  <c r="V213" i="10"/>
  <c r="S213" i="10"/>
  <c r="S212" i="10"/>
  <c r="Z212" i="10"/>
  <c r="Z213" i="10"/>
  <c r="V180" i="10"/>
  <c r="V181" i="10"/>
  <c r="S181" i="10"/>
  <c r="S180" i="10"/>
  <c r="Z180" i="10"/>
  <c r="Z181" i="10"/>
  <c r="S579" i="10"/>
  <c r="S578" i="10"/>
  <c r="R578" i="10"/>
  <c r="R579" i="10"/>
  <c r="Z578" i="10"/>
  <c r="Z579" i="10"/>
  <c r="Y89" i="10"/>
  <c r="Y88" i="10"/>
  <c r="S88" i="10"/>
  <c r="S89" i="10"/>
  <c r="AA88" i="10"/>
  <c r="AA89" i="10"/>
  <c r="T173" i="10"/>
  <c r="T172" i="10"/>
  <c r="S172" i="10"/>
  <c r="S173" i="10"/>
  <c r="AA172" i="10"/>
  <c r="AA173" i="10"/>
  <c r="T18" i="10"/>
  <c r="T19" i="10"/>
  <c r="Q19" i="10"/>
  <c r="Q18" i="10"/>
  <c r="AB18" i="10"/>
  <c r="AB19" i="10"/>
  <c r="V593" i="10"/>
  <c r="V592" i="10"/>
  <c r="Q592" i="10"/>
  <c r="Q593" i="10"/>
  <c r="AC592" i="10"/>
  <c r="AC593" i="10"/>
  <c r="V161" i="10"/>
  <c r="V160" i="10"/>
  <c r="Q160" i="10"/>
  <c r="Q161" i="10"/>
  <c r="AC160" i="10"/>
  <c r="AC161" i="10"/>
  <c r="S611" i="10"/>
  <c r="S610" i="10"/>
  <c r="R610" i="10"/>
  <c r="R611" i="10"/>
  <c r="Z610" i="10"/>
  <c r="Z611" i="10"/>
  <c r="V601" i="10"/>
  <c r="V600" i="10"/>
  <c r="Q600" i="10"/>
  <c r="Q601" i="10"/>
  <c r="AC600" i="10"/>
  <c r="AC601" i="10"/>
  <c r="V374" i="10"/>
  <c r="V375" i="10"/>
  <c r="R62" i="10"/>
  <c r="R63" i="10"/>
  <c r="Y139" i="10"/>
  <c r="Y138" i="10"/>
  <c r="U178" i="10"/>
  <c r="U179" i="10"/>
  <c r="S292" i="10"/>
  <c r="S293" i="10"/>
  <c r="U217" i="10"/>
  <c r="U216" i="10"/>
  <c r="S349" i="10"/>
  <c r="S348" i="10"/>
  <c r="T383" i="10"/>
  <c r="T382" i="10"/>
  <c r="V116" i="10"/>
  <c r="V117" i="10"/>
  <c r="R403" i="10"/>
  <c r="R402" i="10"/>
  <c r="R345" i="10"/>
  <c r="R344" i="10"/>
  <c r="Y183" i="10"/>
  <c r="Y182" i="10"/>
  <c r="S333" i="10"/>
  <c r="S332" i="10"/>
  <c r="R184" i="10"/>
  <c r="R185" i="10"/>
  <c r="U209" i="10"/>
  <c r="U208" i="10"/>
  <c r="V22" i="10"/>
  <c r="V23" i="10"/>
  <c r="R337" i="10"/>
  <c r="R336" i="10"/>
  <c r="U201" i="10"/>
  <c r="U200" i="10"/>
  <c r="V464" i="10"/>
  <c r="V465" i="10"/>
  <c r="S323" i="10"/>
  <c r="S322" i="10"/>
  <c r="V70" i="10"/>
  <c r="V71" i="10"/>
  <c r="S482" i="10"/>
  <c r="S483" i="10"/>
  <c r="T520" i="10"/>
  <c r="T521" i="10"/>
  <c r="U396" i="10"/>
  <c r="U397" i="10"/>
  <c r="AA496" i="10"/>
  <c r="AA497" i="10"/>
  <c r="Q466" i="10"/>
  <c r="Q467" i="10"/>
  <c r="X513" i="10"/>
  <c r="X512" i="10"/>
  <c r="V416" i="10"/>
  <c r="V417" i="10"/>
  <c r="Z543" i="10"/>
  <c r="Z542" i="10"/>
  <c r="Y191" i="10"/>
  <c r="Y190" i="10"/>
  <c r="Y95" i="10"/>
  <c r="Y94" i="10"/>
  <c r="S339" i="10"/>
  <c r="S338" i="10"/>
  <c r="V162" i="10"/>
  <c r="V163" i="10"/>
  <c r="AC242" i="10"/>
  <c r="AC243" i="10"/>
  <c r="R436" i="10"/>
  <c r="R437" i="10"/>
  <c r="X326" i="10"/>
  <c r="X327" i="10"/>
  <c r="U226" i="10"/>
  <c r="U227" i="10"/>
  <c r="S446" i="10"/>
  <c r="S447" i="10"/>
  <c r="V28" i="10"/>
  <c r="V29" i="10"/>
  <c r="Z12" i="10"/>
  <c r="Z13" i="10"/>
  <c r="AB102" i="10"/>
  <c r="AB103" i="10"/>
  <c r="S574" i="10"/>
  <c r="S575" i="10"/>
  <c r="V224" i="10"/>
  <c r="V225" i="10"/>
  <c r="AA487" i="10"/>
  <c r="AA486" i="10"/>
  <c r="Q136" i="10"/>
  <c r="Q137" i="10"/>
  <c r="X405" i="10"/>
  <c r="X404" i="10"/>
  <c r="Z485" i="10"/>
  <c r="Z484" i="10"/>
  <c r="S148" i="10"/>
  <c r="S149" i="10"/>
  <c r="U474" i="10"/>
  <c r="U475" i="10"/>
  <c r="R562" i="10"/>
  <c r="R563" i="10"/>
  <c r="V516" i="10"/>
  <c r="V517" i="10"/>
  <c r="Z501" i="10"/>
  <c r="Z500" i="10"/>
  <c r="R410" i="10"/>
  <c r="R411" i="10"/>
  <c r="V159" i="10"/>
  <c r="V158" i="10"/>
  <c r="T142" i="10"/>
  <c r="T143" i="10"/>
  <c r="X153" i="10"/>
  <c r="X152" i="10"/>
  <c r="AA358" i="10"/>
  <c r="AA359" i="10"/>
  <c r="R604" i="10"/>
  <c r="R605" i="10"/>
  <c r="V371" i="10"/>
  <c r="V370" i="10"/>
  <c r="AA511" i="10"/>
  <c r="AA510" i="10"/>
  <c r="Q204" i="10"/>
  <c r="Q205" i="10"/>
  <c r="X526" i="10"/>
  <c r="X527" i="10"/>
  <c r="R35" i="10"/>
  <c r="R34" i="10"/>
  <c r="Q108" i="10"/>
  <c r="Q109" i="10"/>
  <c r="U280" i="10"/>
  <c r="U281" i="10"/>
  <c r="AA594" i="10"/>
  <c r="AA595" i="10"/>
  <c r="AB145" i="10"/>
  <c r="AB144" i="10"/>
  <c r="S551" i="10"/>
  <c r="S550" i="10"/>
  <c r="X126" i="10"/>
  <c r="X127" i="10"/>
  <c r="AC353" i="10"/>
  <c r="AC352" i="10"/>
  <c r="R222" i="10"/>
  <c r="R223" i="10"/>
  <c r="X422" i="10"/>
  <c r="X423" i="10"/>
  <c r="R546" i="10"/>
  <c r="R547" i="10"/>
  <c r="T545" i="10"/>
  <c r="T544" i="10"/>
  <c r="Y488" i="10"/>
  <c r="Y489" i="10"/>
  <c r="AB287" i="10"/>
  <c r="AB286" i="10"/>
  <c r="S132" i="10"/>
  <c r="S133" i="10"/>
  <c r="Y504" i="10"/>
  <c r="Y505" i="10"/>
  <c r="AA253" i="10"/>
  <c r="AA252" i="10"/>
  <c r="V238" i="10"/>
  <c r="V239" i="10"/>
  <c r="AA591" i="10"/>
  <c r="AA590" i="10"/>
  <c r="X582" i="10"/>
  <c r="X583" i="10"/>
  <c r="AC196" i="10"/>
  <c r="AC197" i="10"/>
  <c r="T290" i="10"/>
  <c r="T291" i="10"/>
  <c r="Y380" i="10"/>
  <c r="Y381" i="10"/>
  <c r="AA313" i="10"/>
  <c r="AA312" i="10"/>
  <c r="AA294" i="10"/>
  <c r="AA295" i="10"/>
  <c r="T168" i="10"/>
  <c r="T169" i="10"/>
  <c r="Y87" i="10"/>
  <c r="Y86" i="10"/>
  <c r="AC606" i="10"/>
  <c r="AC607" i="10"/>
  <c r="R264" i="10"/>
  <c r="R265" i="10"/>
  <c r="U401" i="10"/>
  <c r="U400" i="10"/>
  <c r="AB221" i="10"/>
  <c r="AB220" i="10"/>
  <c r="U530" i="10"/>
  <c r="U531" i="10"/>
  <c r="AC112" i="10"/>
  <c r="AC113" i="10"/>
  <c r="Q316" i="10"/>
  <c r="Q317" i="10"/>
  <c r="Y301" i="10"/>
  <c r="Y300" i="10"/>
  <c r="AA187" i="10"/>
  <c r="AA186" i="10"/>
  <c r="R450" i="10"/>
  <c r="R451" i="10"/>
  <c r="Y448" i="10"/>
  <c r="Y449" i="10"/>
  <c r="AC435" i="10"/>
  <c r="AC434" i="10"/>
  <c r="R118" i="10"/>
  <c r="R119" i="10"/>
  <c r="U418" i="10"/>
  <c r="U419" i="10"/>
  <c r="AC147" i="10"/>
  <c r="AC146" i="10"/>
  <c r="T84" i="10"/>
  <c r="T85" i="10"/>
  <c r="U597" i="10"/>
  <c r="U596" i="10"/>
  <c r="Z241" i="10"/>
  <c r="Z240" i="10"/>
  <c r="T314" i="10"/>
  <c r="T315" i="10"/>
  <c r="Y408" i="10"/>
  <c r="Y409" i="10"/>
  <c r="AB318" i="10"/>
  <c r="AB319" i="10"/>
  <c r="R41" i="10"/>
  <c r="R40" i="10"/>
  <c r="U377" i="10"/>
  <c r="U376" i="10"/>
  <c r="AA519" i="10"/>
  <c r="AA518" i="10"/>
  <c r="Q278" i="10"/>
  <c r="Q279" i="10"/>
  <c r="Y536" i="10"/>
  <c r="Y537" i="10"/>
  <c r="AA170" i="10"/>
  <c r="AA171" i="10"/>
  <c r="X115" i="10"/>
  <c r="X114" i="10"/>
  <c r="Q36" i="10"/>
  <c r="Q37" i="10"/>
  <c r="Z81" i="10"/>
  <c r="Z80" i="10"/>
  <c r="Z177" i="10"/>
  <c r="Z176" i="10"/>
  <c r="Y470" i="10"/>
  <c r="Y471" i="10"/>
  <c r="Z111" i="10"/>
  <c r="Z110" i="10"/>
  <c r="AC508" i="10"/>
  <c r="AC509" i="10"/>
  <c r="AB502" i="10"/>
  <c r="AB503" i="10"/>
  <c r="X407" i="10"/>
  <c r="X406" i="10"/>
  <c r="Y438" i="10"/>
  <c r="Y439" i="10"/>
  <c r="AC367" i="10"/>
  <c r="AC366" i="10"/>
  <c r="AA331" i="10"/>
  <c r="AA330" i="10"/>
  <c r="U39" i="10"/>
  <c r="U38" i="10"/>
  <c r="AB210" i="10"/>
  <c r="AB211" i="10"/>
  <c r="Z478" i="10"/>
  <c r="Z479" i="10"/>
  <c r="Y306" i="10"/>
  <c r="Y307" i="10"/>
  <c r="AC440" i="10"/>
  <c r="AC441" i="10"/>
  <c r="Z67" i="10"/>
  <c r="Z66" i="10"/>
  <c r="X96" i="10"/>
  <c r="X97" i="10"/>
  <c r="AC79" i="10"/>
  <c r="AC78" i="10"/>
  <c r="Y54" i="10"/>
  <c r="Y55" i="10"/>
  <c r="U14" i="10"/>
  <c r="U15" i="10"/>
  <c r="AA395" i="10"/>
  <c r="AA394" i="10"/>
  <c r="Y140" i="10"/>
  <c r="Y141" i="10"/>
  <c r="V164" i="10"/>
  <c r="V165" i="10"/>
  <c r="AA428" i="10"/>
  <c r="AA429" i="10"/>
  <c r="X442" i="10"/>
  <c r="X443" i="10"/>
  <c r="U528" i="10"/>
  <c r="U529" i="10"/>
  <c r="Z47" i="10"/>
  <c r="Z46" i="10"/>
  <c r="X272" i="10"/>
  <c r="X273" i="10"/>
  <c r="X320" i="10"/>
  <c r="X321" i="10"/>
  <c r="V310" i="10"/>
  <c r="V311" i="10"/>
  <c r="R77" i="10"/>
  <c r="R76" i="10"/>
  <c r="Q462" i="10"/>
  <c r="Q463" i="10"/>
  <c r="V463" i="10"/>
  <c r="V462" i="10"/>
  <c r="S462" i="10"/>
  <c r="S463" i="10"/>
  <c r="Y361" i="10"/>
  <c r="Y360" i="10"/>
  <c r="X360" i="10"/>
  <c r="X361" i="10"/>
  <c r="Q361" i="10"/>
  <c r="Q360" i="10"/>
  <c r="AC266" i="10"/>
  <c r="AC267" i="10"/>
  <c r="U267" i="10"/>
  <c r="U266" i="10"/>
  <c r="R266" i="10"/>
  <c r="R267" i="10"/>
  <c r="U218" i="10"/>
  <c r="U219" i="10"/>
  <c r="V219" i="10"/>
  <c r="V218" i="10"/>
  <c r="S218" i="10"/>
  <c r="S219" i="10"/>
  <c r="AB230" i="10"/>
  <c r="AB231" i="10"/>
  <c r="Y231" i="10"/>
  <c r="Y230" i="10"/>
  <c r="Q230" i="10"/>
  <c r="Q231" i="10"/>
  <c r="Z20" i="10"/>
  <c r="Z21" i="10"/>
  <c r="V21" i="10"/>
  <c r="V20" i="10"/>
  <c r="S20" i="10"/>
  <c r="S21" i="10"/>
  <c r="S506" i="10"/>
  <c r="S507" i="10"/>
  <c r="Y507" i="10"/>
  <c r="Y506" i="10"/>
  <c r="Q506" i="10"/>
  <c r="Q507" i="10"/>
  <c r="R99" i="10"/>
  <c r="R98" i="10"/>
  <c r="U98" i="10"/>
  <c r="U99" i="10"/>
  <c r="S99" i="10"/>
  <c r="S98" i="10"/>
  <c r="Y412" i="10"/>
  <c r="Y413" i="10"/>
  <c r="U413" i="10"/>
  <c r="U412" i="10"/>
  <c r="R412" i="10"/>
  <c r="R413" i="10"/>
  <c r="R389" i="10"/>
  <c r="R388" i="10"/>
  <c r="U388" i="10"/>
  <c r="U389" i="10"/>
  <c r="S389" i="10"/>
  <c r="S388" i="10"/>
  <c r="AA374" i="10"/>
  <c r="AA375" i="10"/>
  <c r="X178" i="10"/>
  <c r="X179" i="10"/>
  <c r="X292" i="10"/>
  <c r="X293" i="10"/>
  <c r="Y349" i="10"/>
  <c r="Y348" i="10"/>
  <c r="Y383" i="10"/>
  <c r="Y382" i="10"/>
  <c r="V345" i="10"/>
  <c r="V344" i="10"/>
  <c r="Y333" i="10"/>
  <c r="Y332" i="10"/>
  <c r="V184" i="10"/>
  <c r="V185" i="10"/>
  <c r="Y22" i="10"/>
  <c r="Y23" i="10"/>
  <c r="V337" i="10"/>
  <c r="V336" i="10"/>
  <c r="Y464" i="10"/>
  <c r="Y465" i="10"/>
  <c r="X323" i="10"/>
  <c r="X322" i="10"/>
  <c r="U482" i="10"/>
  <c r="U483" i="10"/>
  <c r="Y520" i="10"/>
  <c r="Y521" i="10"/>
  <c r="Y496" i="10"/>
  <c r="Y497" i="10"/>
  <c r="U466" i="10"/>
  <c r="U467" i="10"/>
  <c r="Y416" i="10"/>
  <c r="Y417" i="10"/>
  <c r="S542" i="10"/>
  <c r="S543" i="10"/>
  <c r="AC191" i="10"/>
  <c r="AC190" i="10"/>
  <c r="T566" i="10"/>
  <c r="T567" i="10"/>
  <c r="AA162" i="10"/>
  <c r="AA163" i="10"/>
  <c r="Y472" i="10"/>
  <c r="Y473" i="10"/>
  <c r="U327" i="10"/>
  <c r="U326" i="10"/>
  <c r="X234" i="10"/>
  <c r="X235" i="10"/>
  <c r="Y29" i="10"/>
  <c r="Y28" i="10"/>
  <c r="U122" i="10"/>
  <c r="U123" i="10"/>
  <c r="Z103" i="10"/>
  <c r="Z102" i="10"/>
  <c r="AA575" i="10"/>
  <c r="AA574" i="10"/>
  <c r="AB486" i="10"/>
  <c r="AB487" i="10"/>
  <c r="AC136" i="10"/>
  <c r="AC137" i="10"/>
  <c r="AA484" i="10"/>
  <c r="AA485" i="10"/>
  <c r="U149" i="10"/>
  <c r="U148" i="10"/>
  <c r="Y562" i="10"/>
  <c r="Y563" i="10"/>
  <c r="AA516" i="10"/>
  <c r="AA517" i="10"/>
  <c r="AC236" i="10"/>
  <c r="AC237" i="10"/>
  <c r="AA159" i="10"/>
  <c r="AA158" i="10"/>
  <c r="AB142" i="10"/>
  <c r="AB143" i="10"/>
  <c r="AC359" i="10"/>
  <c r="AC358" i="10"/>
  <c r="Q276" i="10"/>
  <c r="Q277" i="10"/>
  <c r="Q371" i="10"/>
  <c r="Q370" i="10"/>
  <c r="AA228" i="10"/>
  <c r="AA229" i="10"/>
  <c r="AB526" i="10"/>
  <c r="AB527" i="10"/>
  <c r="AC432" i="10"/>
  <c r="AC433" i="10"/>
  <c r="Z280" i="10"/>
  <c r="Z281" i="10"/>
  <c r="AA105" i="10"/>
  <c r="AA104" i="10"/>
  <c r="AC144" i="10"/>
  <c r="AC145" i="10"/>
  <c r="V551" i="10"/>
  <c r="V550" i="10"/>
  <c r="AA353" i="10"/>
  <c r="AA352" i="10"/>
  <c r="Z222" i="10"/>
  <c r="Z223" i="10"/>
  <c r="Y546" i="10"/>
  <c r="Y547" i="10"/>
  <c r="X545" i="10"/>
  <c r="X544" i="10"/>
  <c r="AC286" i="10"/>
  <c r="AC287" i="10"/>
  <c r="AA132" i="10"/>
  <c r="AA133" i="10"/>
  <c r="AB252" i="10"/>
  <c r="AB253" i="10"/>
  <c r="T239" i="10"/>
  <c r="T238" i="10"/>
  <c r="S197" i="10"/>
  <c r="S196" i="10"/>
  <c r="Q92" i="10"/>
  <c r="Q93" i="10"/>
  <c r="T312" i="10"/>
  <c r="T313" i="10"/>
  <c r="V294" i="10"/>
  <c r="V295" i="10"/>
  <c r="AA169" i="10"/>
  <c r="AA168" i="10"/>
  <c r="Q607" i="10"/>
  <c r="Q606" i="10"/>
  <c r="X264" i="10"/>
  <c r="X265" i="10"/>
  <c r="AA220" i="10"/>
  <c r="AA221" i="10"/>
  <c r="X530" i="10"/>
  <c r="X531" i="10"/>
  <c r="Y351" i="10"/>
  <c r="Y350" i="10"/>
  <c r="AB301" i="10"/>
  <c r="AB300" i="10"/>
  <c r="AA167" i="10"/>
  <c r="AA166" i="10"/>
  <c r="AC448" i="10"/>
  <c r="AC449" i="10"/>
  <c r="U59" i="10"/>
  <c r="U58" i="10"/>
  <c r="T119" i="10"/>
  <c r="T118" i="10"/>
  <c r="AB146" i="10"/>
  <c r="AB147" i="10"/>
  <c r="R85" i="10"/>
  <c r="R84" i="10"/>
  <c r="T240" i="10"/>
  <c r="T241" i="10"/>
  <c r="AB315" i="10"/>
  <c r="AB314" i="10"/>
  <c r="V318" i="10"/>
  <c r="V319" i="10"/>
  <c r="AA262" i="10"/>
  <c r="AA263" i="10"/>
  <c r="T377" i="10"/>
  <c r="T376" i="10"/>
  <c r="X569" i="10"/>
  <c r="X568" i="10"/>
  <c r="AA278" i="10"/>
  <c r="AA279" i="10"/>
  <c r="AB171" i="10"/>
  <c r="AB170" i="10"/>
  <c r="AB115" i="10"/>
  <c r="AB114" i="10"/>
  <c r="AB176" i="10"/>
  <c r="AB177" i="10"/>
  <c r="R471" i="10"/>
  <c r="R470" i="10"/>
  <c r="Q509" i="10"/>
  <c r="Q508" i="10"/>
  <c r="R503" i="10"/>
  <c r="R502" i="10"/>
  <c r="T427" i="10"/>
  <c r="T426" i="10"/>
  <c r="R366" i="10"/>
  <c r="R367" i="10"/>
  <c r="Q275" i="10"/>
  <c r="Q274" i="10"/>
  <c r="R211" i="10"/>
  <c r="R210" i="10"/>
  <c r="V561" i="10"/>
  <c r="V560" i="10"/>
  <c r="S441" i="10"/>
  <c r="S440" i="10"/>
  <c r="T539" i="10"/>
  <c r="T538" i="10"/>
  <c r="R78" i="10"/>
  <c r="R79" i="10"/>
  <c r="T150" i="10"/>
  <c r="T151" i="10"/>
  <c r="T394" i="10"/>
  <c r="T395" i="10"/>
  <c r="T289" i="10"/>
  <c r="T288" i="10"/>
  <c r="Q429" i="10"/>
  <c r="Q428" i="10"/>
  <c r="R195" i="10"/>
  <c r="R194" i="10"/>
  <c r="V46" i="10"/>
  <c r="V47" i="10"/>
  <c r="S271" i="10"/>
  <c r="S270" i="10"/>
  <c r="S310" i="10"/>
  <c r="S311" i="10"/>
  <c r="Q11" i="10"/>
  <c r="Q10" i="10"/>
  <c r="Q76" i="10"/>
  <c r="Q77" i="10"/>
  <c r="AB256" i="10"/>
  <c r="AB257" i="10"/>
  <c r="Y257" i="10"/>
  <c r="Y256" i="10"/>
  <c r="Q256" i="10"/>
  <c r="Q257" i="10"/>
  <c r="S522" i="10"/>
  <c r="S523" i="10"/>
  <c r="Y523" i="10"/>
  <c r="Y522" i="10"/>
  <c r="Q522" i="10"/>
  <c r="Q523" i="10"/>
  <c r="R188" i="10"/>
  <c r="R189" i="10"/>
  <c r="X189" i="10"/>
  <c r="X188" i="10"/>
  <c r="T188" i="10"/>
  <c r="T189" i="10"/>
  <c r="AA480" i="10"/>
  <c r="AA481" i="10"/>
  <c r="X481" i="10"/>
  <c r="X480" i="10"/>
  <c r="T480" i="10"/>
  <c r="T481" i="10"/>
  <c r="Z260" i="10"/>
  <c r="Z261" i="10"/>
  <c r="V261" i="10"/>
  <c r="V260" i="10"/>
  <c r="S260" i="10"/>
  <c r="S261" i="10"/>
  <c r="T444" i="10"/>
  <c r="T445" i="10"/>
  <c r="U445" i="10"/>
  <c r="U444" i="10"/>
  <c r="R444" i="10"/>
  <c r="R445" i="10"/>
  <c r="V50" i="10"/>
  <c r="V51" i="10"/>
  <c r="AA50" i="10"/>
  <c r="AA51" i="10"/>
  <c r="S51" i="10"/>
  <c r="S50" i="10"/>
  <c r="Q534" i="10"/>
  <c r="Q535" i="10"/>
  <c r="V535" i="10"/>
  <c r="V534" i="10"/>
  <c r="S534" i="10"/>
  <c r="S535" i="10"/>
  <c r="R107" i="10"/>
  <c r="R106" i="10"/>
  <c r="U106" i="10"/>
  <c r="U107" i="10"/>
  <c r="S107" i="10"/>
  <c r="S106" i="10"/>
  <c r="Y192" i="10"/>
  <c r="Y193" i="10"/>
  <c r="U193" i="10"/>
  <c r="U192" i="10"/>
  <c r="R192" i="10"/>
  <c r="R193" i="10"/>
  <c r="AB399" i="10"/>
  <c r="AB398" i="10"/>
  <c r="V398" i="10"/>
  <c r="V399" i="10"/>
  <c r="T399" i="10"/>
  <c r="T398" i="10"/>
  <c r="Q91" i="10"/>
  <c r="Q90" i="10"/>
  <c r="Y90" i="10"/>
  <c r="Y91" i="10"/>
  <c r="R91" i="10"/>
  <c r="R90" i="10"/>
  <c r="U121" i="10"/>
  <c r="U120" i="10"/>
  <c r="Q121" i="10"/>
  <c r="Q120" i="10"/>
  <c r="V121" i="10"/>
  <c r="V120" i="10"/>
  <c r="AC258" i="10"/>
  <c r="AC259" i="10"/>
  <c r="U259" i="10"/>
  <c r="U258" i="10"/>
  <c r="R258" i="10"/>
  <c r="R259" i="10"/>
  <c r="U374" i="10"/>
  <c r="U375" i="10"/>
  <c r="Z63" i="10"/>
  <c r="Z62" i="10"/>
  <c r="V138" i="10"/>
  <c r="V139" i="10"/>
  <c r="AB178" i="10"/>
  <c r="AB179" i="10"/>
  <c r="T282" i="10"/>
  <c r="T283" i="10"/>
  <c r="X216" i="10"/>
  <c r="X217" i="10"/>
  <c r="AC349" i="10"/>
  <c r="AC348" i="10"/>
  <c r="R424" i="10"/>
  <c r="R425" i="10"/>
  <c r="U116" i="10"/>
  <c r="U117" i="10"/>
  <c r="AC31" i="10"/>
  <c r="AC30" i="10"/>
  <c r="V182" i="10"/>
  <c r="V183" i="10"/>
  <c r="AC333" i="10"/>
  <c r="AC332" i="10"/>
  <c r="T581" i="10"/>
  <c r="T580" i="10"/>
  <c r="X208" i="10"/>
  <c r="X209" i="10"/>
  <c r="AC22" i="10"/>
  <c r="AC23" i="10"/>
  <c r="T385" i="10"/>
  <c r="T384" i="10"/>
  <c r="X200" i="10"/>
  <c r="X201" i="10"/>
  <c r="AC464" i="10"/>
  <c r="AC465" i="10"/>
  <c r="R456" i="10"/>
  <c r="R457" i="10"/>
  <c r="U70" i="10"/>
  <c r="U71" i="10"/>
  <c r="Z482" i="10"/>
  <c r="Z483" i="10"/>
  <c r="AB309" i="10"/>
  <c r="AB308" i="10"/>
  <c r="Y396" i="10"/>
  <c r="Y397" i="10"/>
  <c r="AC496" i="10"/>
  <c r="AC497" i="10"/>
  <c r="Z414" i="10"/>
  <c r="Z415" i="10"/>
  <c r="U512" i="10"/>
  <c r="U513" i="10"/>
  <c r="AC416" i="10"/>
  <c r="AC417" i="10"/>
  <c r="U175" i="10"/>
  <c r="U174" i="10"/>
  <c r="V190" i="10"/>
  <c r="V191" i="10"/>
  <c r="S94" i="10"/>
  <c r="S95" i="10"/>
  <c r="Y566" i="10"/>
  <c r="Y567" i="10"/>
  <c r="U162" i="10"/>
  <c r="U163" i="10"/>
  <c r="AB242" i="10"/>
  <c r="AB243" i="10"/>
  <c r="R472" i="10"/>
  <c r="R473" i="10"/>
  <c r="V326" i="10"/>
  <c r="V327" i="10"/>
  <c r="AB226" i="10"/>
  <c r="AB227" i="10"/>
  <c r="Q234" i="10"/>
  <c r="Q235" i="10"/>
  <c r="U28" i="10"/>
  <c r="U29" i="10"/>
  <c r="AB12" i="10"/>
  <c r="AB13" i="10"/>
  <c r="AB122" i="10"/>
  <c r="AB123" i="10"/>
  <c r="S102" i="10"/>
  <c r="S103" i="10"/>
  <c r="Y250" i="10"/>
  <c r="Y251" i="10"/>
  <c r="AB224" i="10"/>
  <c r="AB225" i="10"/>
  <c r="R487" i="10"/>
  <c r="R486" i="10"/>
  <c r="X498" i="10"/>
  <c r="X499" i="10"/>
  <c r="AC404" i="10"/>
  <c r="AC405" i="10"/>
  <c r="Q485" i="10"/>
  <c r="Q484" i="10"/>
  <c r="Y452" i="10"/>
  <c r="Y453" i="10"/>
  <c r="AA474" i="10"/>
  <c r="AA475" i="10"/>
  <c r="AC562" i="10"/>
  <c r="AC563" i="10"/>
  <c r="AB516" i="10"/>
  <c r="AB517" i="10"/>
  <c r="Q501" i="10"/>
  <c r="Q500" i="10"/>
  <c r="V236" i="10"/>
  <c r="V237" i="10"/>
  <c r="AB158" i="10"/>
  <c r="AB159" i="10"/>
  <c r="AC152" i="10"/>
  <c r="AC153" i="10"/>
  <c r="R358" i="10"/>
  <c r="R359" i="10"/>
  <c r="U276" i="10"/>
  <c r="U277" i="10"/>
  <c r="AB370" i="10"/>
  <c r="AB371" i="10"/>
  <c r="R511" i="10"/>
  <c r="R510" i="10"/>
  <c r="V228" i="10"/>
  <c r="V229" i="10"/>
  <c r="AC526" i="10"/>
  <c r="AC527" i="10"/>
  <c r="Z35" i="10"/>
  <c r="Z34" i="10"/>
  <c r="AA432" i="10"/>
  <c r="AA433" i="10"/>
  <c r="AA280" i="10"/>
  <c r="AA281" i="10"/>
  <c r="R594" i="10"/>
  <c r="R595" i="10"/>
  <c r="Z105" i="10"/>
  <c r="Z104" i="10"/>
  <c r="S145" i="10"/>
  <c r="S144" i="10"/>
  <c r="AC393" i="10"/>
  <c r="AC392" i="10"/>
  <c r="AC126" i="10"/>
  <c r="AC127" i="10"/>
  <c r="T352" i="10"/>
  <c r="T353" i="10"/>
  <c r="Q305" i="10"/>
  <c r="Q304" i="10"/>
  <c r="AC422" i="10"/>
  <c r="AC423" i="10"/>
  <c r="AC546" i="10"/>
  <c r="AC547" i="10"/>
  <c r="V609" i="10"/>
  <c r="V608" i="10"/>
  <c r="Z488" i="10"/>
  <c r="Z489" i="10"/>
  <c r="S287" i="10"/>
  <c r="S286" i="10"/>
  <c r="T476" i="10"/>
  <c r="T477" i="10"/>
  <c r="Z504" i="10"/>
  <c r="Z505" i="10"/>
  <c r="R253" i="10"/>
  <c r="R252" i="10"/>
  <c r="R387" i="10"/>
  <c r="R386" i="10"/>
  <c r="Y239" i="10"/>
  <c r="Y238" i="10"/>
  <c r="U591" i="10"/>
  <c r="U590" i="10"/>
  <c r="Y582" i="10"/>
  <c r="Y583" i="10"/>
  <c r="R196" i="10"/>
  <c r="R197" i="10"/>
  <c r="S93" i="10"/>
  <c r="S92" i="10"/>
  <c r="U380" i="10"/>
  <c r="U381" i="10"/>
  <c r="Z313" i="10"/>
  <c r="Z312" i="10"/>
  <c r="T391" i="10"/>
  <c r="T390" i="10"/>
  <c r="Q168" i="10"/>
  <c r="Q169" i="10"/>
  <c r="S87" i="10"/>
  <c r="S86" i="10"/>
  <c r="AA490" i="10"/>
  <c r="AA491" i="10"/>
  <c r="T265" i="10"/>
  <c r="T264" i="10"/>
  <c r="AC401" i="10"/>
  <c r="AC400" i="10"/>
  <c r="AB530" i="10"/>
  <c r="AB531" i="10"/>
  <c r="AA350" i="10"/>
  <c r="AA351" i="10"/>
  <c r="R316" i="10"/>
  <c r="R317" i="10"/>
  <c r="X301" i="10"/>
  <c r="X300" i="10"/>
  <c r="AB166" i="10"/>
  <c r="AB167" i="10"/>
  <c r="T451" i="10"/>
  <c r="T450" i="10"/>
  <c r="AA448" i="10"/>
  <c r="AA449" i="10"/>
  <c r="Z59" i="10"/>
  <c r="Z58" i="10"/>
  <c r="S118" i="10"/>
  <c r="S119" i="10"/>
  <c r="S418" i="10"/>
  <c r="S419" i="10"/>
  <c r="AC268" i="10"/>
  <c r="AC269" i="10"/>
  <c r="Q84" i="10"/>
  <c r="Q85" i="10"/>
  <c r="AC597" i="10"/>
  <c r="AC596" i="10"/>
  <c r="Z324" i="10"/>
  <c r="Z325" i="10"/>
  <c r="Q314" i="10"/>
  <c r="Q315" i="10"/>
  <c r="AA408" i="10"/>
  <c r="AA409" i="10"/>
  <c r="Z262" i="10"/>
  <c r="Z263" i="10"/>
  <c r="AA41" i="10"/>
  <c r="AA40" i="10"/>
  <c r="AC377" i="10"/>
  <c r="AC376" i="10"/>
  <c r="AC568" i="10"/>
  <c r="AC569" i="10"/>
  <c r="S279" i="10"/>
  <c r="S278" i="10"/>
  <c r="AA536" i="10"/>
  <c r="AA537" i="10"/>
  <c r="V115" i="10"/>
  <c r="V114" i="10"/>
  <c r="Q81" i="10"/>
  <c r="Q80" i="10"/>
  <c r="AA176" i="10"/>
  <c r="AA177" i="10"/>
  <c r="U363" i="10"/>
  <c r="U362" i="10"/>
  <c r="Q111" i="10"/>
  <c r="Q110" i="10"/>
  <c r="U509" i="10"/>
  <c r="U508" i="10"/>
  <c r="S502" i="10"/>
  <c r="S503" i="10"/>
  <c r="V406" i="10"/>
  <c r="V407" i="10"/>
  <c r="X426" i="10"/>
  <c r="X427" i="10"/>
  <c r="T367" i="10"/>
  <c r="T366" i="10"/>
  <c r="U330" i="10"/>
  <c r="U331" i="10"/>
  <c r="AC274" i="10"/>
  <c r="AC275" i="10"/>
  <c r="S210" i="10"/>
  <c r="S211" i="10"/>
  <c r="V479" i="10"/>
  <c r="V478" i="10"/>
  <c r="AA561" i="10"/>
  <c r="AA560" i="10"/>
  <c r="T440" i="10"/>
  <c r="T441" i="10"/>
  <c r="Y66" i="10"/>
  <c r="Y67" i="10"/>
  <c r="S538" i="10"/>
  <c r="S539" i="10"/>
  <c r="T79" i="10"/>
  <c r="T78" i="10"/>
  <c r="T54" i="10"/>
  <c r="T55" i="10"/>
  <c r="Z151" i="10"/>
  <c r="Z150" i="10"/>
  <c r="R395" i="10"/>
  <c r="R394" i="10"/>
  <c r="U141" i="10"/>
  <c r="U140" i="10"/>
  <c r="AB288" i="10"/>
  <c r="AB289" i="10"/>
  <c r="R428" i="10"/>
  <c r="R429" i="10"/>
  <c r="Y443" i="10"/>
  <c r="Y442" i="10"/>
  <c r="U194" i="10"/>
  <c r="U195" i="10"/>
  <c r="Q47" i="10"/>
  <c r="Q46" i="10"/>
  <c r="Y273" i="10"/>
  <c r="Y272" i="10"/>
  <c r="R270" i="10"/>
  <c r="R271" i="10"/>
  <c r="Z599" i="10"/>
  <c r="Z598" i="10"/>
  <c r="AC10" i="10"/>
  <c r="AC11" i="10"/>
  <c r="U76" i="10"/>
  <c r="U77" i="10"/>
  <c r="AB248" i="10"/>
  <c r="AB249" i="10"/>
  <c r="AB64" i="10"/>
  <c r="AB65" i="10"/>
  <c r="U65" i="10"/>
  <c r="U64" i="10"/>
  <c r="R64" i="10"/>
  <c r="R65" i="10"/>
  <c r="AB156" i="10"/>
  <c r="AB157" i="10"/>
  <c r="U157" i="10"/>
  <c r="U156" i="10"/>
  <c r="R156" i="10"/>
  <c r="R157" i="10"/>
  <c r="AC74" i="10"/>
  <c r="AC75" i="10"/>
  <c r="V75" i="10"/>
  <c r="V74" i="10"/>
  <c r="S74" i="10"/>
  <c r="S75" i="10"/>
  <c r="Z68" i="10"/>
  <c r="Z69" i="10"/>
  <c r="X69" i="10"/>
  <c r="X68" i="10"/>
  <c r="T68" i="10"/>
  <c r="T69" i="10"/>
  <c r="AC378" i="10"/>
  <c r="AC379" i="10"/>
  <c r="V379" i="10"/>
  <c r="V378" i="10"/>
  <c r="S378" i="10"/>
  <c r="S379" i="10"/>
  <c r="AB44" i="10"/>
  <c r="AB45" i="10"/>
  <c r="Y45" i="10"/>
  <c r="Y44" i="10"/>
  <c r="R45" i="10"/>
  <c r="R44" i="10"/>
  <c r="AB334" i="10"/>
  <c r="AB335" i="10"/>
  <c r="U335" i="10"/>
  <c r="U334" i="10"/>
  <c r="R334" i="10"/>
  <c r="R335" i="10"/>
  <c r="AC131" i="10"/>
  <c r="AC130" i="10"/>
  <c r="U130" i="10"/>
  <c r="U131" i="10"/>
  <c r="R130" i="10"/>
  <c r="R131" i="10"/>
  <c r="V554" i="10"/>
  <c r="V555" i="10"/>
  <c r="Y554" i="10"/>
  <c r="Y555" i="10"/>
  <c r="Q554" i="10"/>
  <c r="Q555" i="10"/>
  <c r="AA586" i="10"/>
  <c r="AA587" i="10"/>
  <c r="Y587" i="10"/>
  <c r="Y586" i="10"/>
  <c r="Q586" i="10"/>
  <c r="Q587" i="10"/>
  <c r="AC207" i="10"/>
  <c r="AC206" i="10"/>
  <c r="U206" i="10"/>
  <c r="U207" i="10"/>
  <c r="R206" i="10"/>
  <c r="R207" i="10"/>
  <c r="AA245" i="10"/>
  <c r="AA244" i="10"/>
  <c r="X244" i="10"/>
  <c r="X245" i="10"/>
  <c r="T244" i="10"/>
  <c r="T245" i="10"/>
  <c r="AA135" i="10"/>
  <c r="AA134" i="10"/>
  <c r="X134" i="10"/>
  <c r="X135" i="10"/>
  <c r="T134" i="10"/>
  <c r="T135" i="10"/>
  <c r="AB63" i="10"/>
  <c r="AB62" i="10"/>
  <c r="AC178" i="10"/>
  <c r="AC179" i="10"/>
  <c r="Q283" i="10"/>
  <c r="Q282" i="10"/>
  <c r="U292" i="10"/>
  <c r="U293" i="10"/>
  <c r="Z348" i="10"/>
  <c r="Z349" i="10"/>
  <c r="S425" i="10"/>
  <c r="S424" i="10"/>
  <c r="S383" i="10"/>
  <c r="S382" i="10"/>
  <c r="Z403" i="10"/>
  <c r="Z402" i="10"/>
  <c r="S30" i="10"/>
  <c r="S31" i="10"/>
  <c r="Q345" i="10"/>
  <c r="Q344" i="10"/>
  <c r="Z332" i="10"/>
  <c r="Z333" i="10"/>
  <c r="S580" i="10"/>
  <c r="S581" i="10"/>
  <c r="AC184" i="10"/>
  <c r="AC185" i="10"/>
  <c r="Z22" i="10"/>
  <c r="Z23" i="10"/>
  <c r="S384" i="10"/>
  <c r="S385" i="10"/>
  <c r="Q337" i="10"/>
  <c r="Q336" i="10"/>
  <c r="Z464" i="10"/>
  <c r="Z465" i="10"/>
  <c r="S457" i="10"/>
  <c r="S456" i="10"/>
  <c r="R323" i="10"/>
  <c r="R322" i="10"/>
  <c r="AA482" i="10"/>
  <c r="AA483" i="10"/>
  <c r="R308" i="10"/>
  <c r="R309" i="10"/>
  <c r="AA520" i="10"/>
  <c r="AA521" i="10"/>
  <c r="Z496" i="10"/>
  <c r="Z497" i="10"/>
  <c r="R415" i="10"/>
  <c r="R414" i="10"/>
  <c r="AB466" i="10"/>
  <c r="AB467" i="10"/>
  <c r="Z416" i="10"/>
  <c r="Z417" i="10"/>
  <c r="T174" i="10"/>
  <c r="T175" i="10"/>
  <c r="AC542" i="10"/>
  <c r="AC543" i="10"/>
  <c r="AA94" i="10"/>
  <c r="AA95" i="10"/>
  <c r="AA566" i="10"/>
  <c r="AA567" i="10"/>
  <c r="R339" i="10"/>
  <c r="R338" i="10"/>
  <c r="R243" i="10"/>
  <c r="R242" i="10"/>
  <c r="S473" i="10"/>
  <c r="S472" i="10"/>
  <c r="Y436" i="10"/>
  <c r="Y437" i="10"/>
  <c r="AC226" i="10"/>
  <c r="AC227" i="10"/>
  <c r="R235" i="10"/>
  <c r="R234" i="10"/>
  <c r="U446" i="10"/>
  <c r="U447" i="10"/>
  <c r="AC12" i="10"/>
  <c r="AC13" i="10"/>
  <c r="T123" i="10"/>
  <c r="T122" i="10"/>
  <c r="Y103" i="10"/>
  <c r="Y102" i="10"/>
  <c r="R575" i="10"/>
  <c r="R574" i="10"/>
  <c r="U225" i="10"/>
  <c r="U224" i="10"/>
  <c r="U486" i="10"/>
  <c r="U487" i="10"/>
  <c r="T136" i="10"/>
  <c r="T137" i="10"/>
  <c r="U404" i="10"/>
  <c r="U405" i="10"/>
  <c r="T484" i="10"/>
  <c r="T485" i="10"/>
  <c r="V148" i="10"/>
  <c r="V149" i="10"/>
  <c r="Y475" i="10"/>
  <c r="Y474" i="10"/>
  <c r="X563" i="10"/>
  <c r="X562" i="10"/>
  <c r="U517" i="10"/>
  <c r="U516" i="10"/>
  <c r="Y500" i="10"/>
  <c r="Y501" i="10"/>
  <c r="Q410" i="10"/>
  <c r="Q411" i="10"/>
  <c r="Y158" i="10"/>
  <c r="Y159" i="10"/>
  <c r="S142" i="10"/>
  <c r="S143" i="10"/>
  <c r="U152" i="10"/>
  <c r="U153" i="10"/>
  <c r="AB359" i="10"/>
  <c r="AB358" i="10"/>
  <c r="Q605" i="10"/>
  <c r="Q604" i="10"/>
  <c r="Y370" i="10"/>
  <c r="Y371" i="10"/>
  <c r="Q510" i="10"/>
  <c r="Q511" i="10"/>
  <c r="T204" i="10"/>
  <c r="T205" i="10"/>
  <c r="V527" i="10"/>
  <c r="V526" i="10"/>
  <c r="AA34" i="10"/>
  <c r="AA35" i="10"/>
  <c r="T109" i="10"/>
  <c r="T108" i="10"/>
  <c r="Y281" i="10"/>
  <c r="Y280" i="10"/>
  <c r="AB595" i="10"/>
  <c r="AB594" i="10"/>
  <c r="V144" i="10"/>
  <c r="V145" i="10"/>
  <c r="U551" i="10"/>
  <c r="U550" i="10"/>
  <c r="V127" i="10"/>
  <c r="V126" i="10"/>
  <c r="Z353" i="10"/>
  <c r="Z352" i="10"/>
  <c r="Q222" i="10"/>
  <c r="Q223" i="10"/>
  <c r="V423" i="10"/>
  <c r="V422" i="10"/>
  <c r="X547" i="10"/>
  <c r="X546" i="10"/>
  <c r="V545" i="10"/>
  <c r="V544" i="10"/>
  <c r="X489" i="10"/>
  <c r="X488" i="10"/>
  <c r="R286" i="10"/>
  <c r="R287" i="10"/>
  <c r="R132" i="10"/>
  <c r="R133" i="10"/>
  <c r="X505" i="10"/>
  <c r="X504" i="10"/>
  <c r="Z252" i="10"/>
  <c r="Z253" i="10"/>
  <c r="R238" i="10"/>
  <c r="R239" i="10"/>
  <c r="V591" i="10"/>
  <c r="V590" i="10"/>
  <c r="S582" i="10"/>
  <c r="S583" i="10"/>
  <c r="Y196" i="10"/>
  <c r="Y197" i="10"/>
  <c r="Z291" i="10"/>
  <c r="Z290" i="10"/>
  <c r="T380" i="10"/>
  <c r="T381" i="10"/>
  <c r="V313" i="10"/>
  <c r="V312" i="10"/>
  <c r="AB295" i="10"/>
  <c r="AB294" i="10"/>
  <c r="S169" i="10"/>
  <c r="S168" i="10"/>
  <c r="V86" i="10"/>
  <c r="V87" i="10"/>
  <c r="U607" i="10"/>
  <c r="U606" i="10"/>
  <c r="Q264" i="10"/>
  <c r="Q265" i="10"/>
  <c r="X400" i="10"/>
  <c r="X401" i="10"/>
  <c r="R220" i="10"/>
  <c r="R221" i="10"/>
  <c r="Y531" i="10"/>
  <c r="Y530" i="10"/>
  <c r="U113" i="10"/>
  <c r="U112" i="10"/>
  <c r="T317" i="10"/>
  <c r="T316" i="10"/>
  <c r="V300" i="10"/>
  <c r="V301" i="10"/>
  <c r="U186" i="10"/>
  <c r="U187" i="10"/>
  <c r="Q450" i="10"/>
  <c r="Q451" i="10"/>
  <c r="X449" i="10"/>
  <c r="X448" i="10"/>
  <c r="X434" i="10"/>
  <c r="X435" i="10"/>
  <c r="Q119" i="10"/>
  <c r="Q118" i="10"/>
  <c r="Y419" i="10"/>
  <c r="Y418" i="10"/>
  <c r="S146" i="10"/>
  <c r="S147" i="10"/>
  <c r="S85" i="10"/>
  <c r="S84" i="10"/>
  <c r="X596" i="10"/>
  <c r="X597" i="10"/>
  <c r="Y240" i="10"/>
  <c r="Y241" i="10"/>
  <c r="S315" i="10"/>
  <c r="S314" i="10"/>
  <c r="X409" i="10"/>
  <c r="X408" i="10"/>
  <c r="AC319" i="10"/>
  <c r="AC318" i="10"/>
  <c r="AC41" i="10"/>
  <c r="AC40" i="10"/>
  <c r="X376" i="10"/>
  <c r="X377" i="10"/>
  <c r="Q518" i="10"/>
  <c r="Q519" i="10"/>
  <c r="T278" i="10"/>
  <c r="T279" i="10"/>
  <c r="X537" i="10"/>
  <c r="X536" i="10"/>
  <c r="S171" i="10"/>
  <c r="S170" i="10"/>
  <c r="U114" i="10"/>
  <c r="U115" i="10"/>
  <c r="U36" i="10"/>
  <c r="U37" i="10"/>
  <c r="U81" i="10"/>
  <c r="U80" i="10"/>
  <c r="V177" i="10"/>
  <c r="V176" i="10"/>
  <c r="T470" i="10"/>
  <c r="T471" i="10"/>
  <c r="U111" i="10"/>
  <c r="U110" i="10"/>
  <c r="Z509" i="10"/>
  <c r="Z508" i="10"/>
  <c r="X502" i="10"/>
  <c r="X503" i="10"/>
  <c r="AA406" i="10"/>
  <c r="AA407" i="10"/>
  <c r="T438" i="10"/>
  <c r="T439" i="10"/>
  <c r="Y367" i="10"/>
  <c r="Y366" i="10"/>
  <c r="Z330" i="10"/>
  <c r="Z331" i="10"/>
  <c r="Q39" i="10"/>
  <c r="Q38" i="10"/>
  <c r="X210" i="10"/>
  <c r="X211" i="10"/>
  <c r="AA479" i="10"/>
  <c r="AA478" i="10"/>
  <c r="T306" i="10"/>
  <c r="T307" i="10"/>
  <c r="Y440" i="10"/>
  <c r="Y441" i="10"/>
  <c r="AC66" i="10"/>
  <c r="AC67" i="10"/>
  <c r="S96" i="10"/>
  <c r="S97" i="10"/>
  <c r="Y79" i="10"/>
  <c r="Y78" i="10"/>
  <c r="AC54" i="10"/>
  <c r="AC55" i="10"/>
  <c r="Q14" i="10"/>
  <c r="Q15" i="10"/>
  <c r="V395" i="10"/>
  <c r="V394" i="10"/>
  <c r="Z141" i="10"/>
  <c r="Z140" i="10"/>
  <c r="R164" i="10"/>
  <c r="R165" i="10"/>
  <c r="V428" i="10"/>
  <c r="V429" i="10"/>
  <c r="AC443" i="10"/>
  <c r="AC442" i="10"/>
  <c r="Q528" i="10"/>
  <c r="Q529" i="10"/>
  <c r="U47" i="10"/>
  <c r="U46" i="10"/>
  <c r="AC273" i="10"/>
  <c r="AC272" i="10"/>
  <c r="S320" i="10"/>
  <c r="S321" i="10"/>
  <c r="R310" i="10"/>
  <c r="R311" i="10"/>
  <c r="Z76" i="10"/>
  <c r="Z77" i="10"/>
  <c r="AB24" i="10"/>
  <c r="AB25" i="10"/>
  <c r="Z24" i="10"/>
  <c r="Z25" i="10"/>
  <c r="V24" i="10"/>
  <c r="V25" i="10"/>
  <c r="Z83" i="10"/>
  <c r="Z82" i="10"/>
  <c r="AA83" i="10"/>
  <c r="AA82" i="10"/>
  <c r="X82" i="10"/>
  <c r="X83" i="10"/>
  <c r="AA212" i="10"/>
  <c r="AA213" i="10"/>
  <c r="AC212" i="10"/>
  <c r="AC213" i="10"/>
  <c r="U212" i="10"/>
  <c r="U213" i="10"/>
  <c r="AA180" i="10"/>
  <c r="AA181" i="10"/>
  <c r="AC180" i="10"/>
  <c r="AC181" i="10"/>
  <c r="U180" i="10"/>
  <c r="U181" i="10"/>
  <c r="X579" i="10"/>
  <c r="X578" i="10"/>
  <c r="AC579" i="10"/>
  <c r="AC578" i="10"/>
  <c r="U578" i="10"/>
  <c r="U579" i="10"/>
  <c r="AC89" i="10"/>
  <c r="AC88" i="10"/>
  <c r="Z89" i="10"/>
  <c r="Z88" i="10"/>
  <c r="V88" i="10"/>
  <c r="V89" i="10"/>
  <c r="Y173" i="10"/>
  <c r="Y172" i="10"/>
  <c r="Z173" i="10"/>
  <c r="Z172" i="10"/>
  <c r="V172" i="10"/>
  <c r="V173" i="10"/>
  <c r="Y18" i="10"/>
  <c r="Y19" i="10"/>
  <c r="AA18" i="10"/>
  <c r="AA19" i="10"/>
  <c r="X18" i="10"/>
  <c r="X19" i="10"/>
  <c r="AA593" i="10"/>
  <c r="AA592" i="10"/>
  <c r="AB593" i="10"/>
  <c r="AB592" i="10"/>
  <c r="Y592" i="10"/>
  <c r="Y593" i="10"/>
  <c r="AA161" i="10"/>
  <c r="AA160" i="10"/>
  <c r="AB161" i="10"/>
  <c r="AB160" i="10"/>
  <c r="Y160" i="10"/>
  <c r="Y161" i="10"/>
  <c r="X611" i="10"/>
  <c r="X610" i="10"/>
  <c r="AC611" i="10"/>
  <c r="AC610" i="10"/>
  <c r="U610" i="10"/>
  <c r="U611" i="10"/>
  <c r="AA601" i="10"/>
  <c r="AA600" i="10"/>
  <c r="AB601" i="10"/>
  <c r="AB600" i="10"/>
  <c r="Y600" i="10"/>
  <c r="Y601" i="10"/>
  <c r="AB375" i="10"/>
  <c r="AB374" i="10"/>
  <c r="S138" i="10"/>
  <c r="S139" i="10"/>
  <c r="R282" i="10"/>
  <c r="R283" i="10"/>
  <c r="V293" i="10"/>
  <c r="V292" i="10"/>
  <c r="Y216" i="10"/>
  <c r="Y217" i="10"/>
  <c r="T424" i="10"/>
  <c r="T425" i="10"/>
  <c r="V382" i="10"/>
  <c r="V383" i="10"/>
  <c r="AB117" i="10"/>
  <c r="AB116" i="10"/>
  <c r="Y402" i="10"/>
  <c r="Y403" i="10"/>
  <c r="Q31" i="10"/>
  <c r="Q30" i="10"/>
  <c r="Y344" i="10"/>
  <c r="Y345" i="10"/>
  <c r="AB182" i="10"/>
  <c r="AB183" i="10"/>
  <c r="Q581" i="10"/>
  <c r="Q580" i="10"/>
  <c r="U185" i="10"/>
  <c r="U184" i="10"/>
  <c r="Y208" i="10"/>
  <c r="Y209" i="10"/>
  <c r="Q385" i="10"/>
  <c r="Q384" i="10"/>
  <c r="Y336" i="10"/>
  <c r="Y337" i="10"/>
  <c r="Y200" i="10"/>
  <c r="Y201" i="10"/>
  <c r="T456" i="10"/>
  <c r="T457" i="10"/>
  <c r="U322" i="10"/>
  <c r="U323" i="10"/>
  <c r="X71" i="10"/>
  <c r="X70" i="10"/>
  <c r="T309" i="10"/>
  <c r="T308" i="10"/>
  <c r="X521" i="10"/>
  <c r="X520" i="10"/>
  <c r="R397" i="10"/>
  <c r="R396" i="10"/>
  <c r="S414" i="10"/>
  <c r="S415" i="10"/>
  <c r="Y467" i="10"/>
  <c r="Y466" i="10"/>
  <c r="AA512" i="10"/>
  <c r="AA513" i="10"/>
  <c r="R175" i="10"/>
  <c r="R174" i="10"/>
  <c r="Q543" i="10"/>
  <c r="Q542" i="10"/>
  <c r="AB190" i="10"/>
  <c r="AB191" i="10"/>
  <c r="Z567" i="10"/>
  <c r="Z566" i="10"/>
  <c r="U338" i="10"/>
  <c r="U339" i="10"/>
  <c r="S163" i="10"/>
  <c r="S162" i="10"/>
  <c r="T472" i="10"/>
  <c r="T473" i="10"/>
  <c r="U437" i="10"/>
  <c r="U436" i="10"/>
  <c r="AC327" i="10"/>
  <c r="AC326" i="10"/>
  <c r="S234" i="10"/>
  <c r="S235" i="10"/>
  <c r="V447" i="10"/>
  <c r="V446" i="10"/>
  <c r="X29" i="10"/>
  <c r="X28" i="10"/>
  <c r="Q122" i="10"/>
  <c r="Q123" i="10"/>
  <c r="S250" i="10"/>
  <c r="S251" i="10"/>
  <c r="V575" i="10"/>
  <c r="V574" i="10"/>
  <c r="Z225" i="10"/>
  <c r="Z224" i="10"/>
  <c r="R498" i="10"/>
  <c r="R499" i="10"/>
  <c r="Y136" i="10"/>
  <c r="Y137" i="10"/>
  <c r="Z404" i="10"/>
  <c r="Z405" i="10"/>
  <c r="S452" i="10"/>
  <c r="S453" i="10"/>
  <c r="Q149" i="10"/>
  <c r="Q148" i="10"/>
  <c r="AC475" i="10"/>
  <c r="AC474" i="10"/>
  <c r="Z517" i="10"/>
  <c r="Z516" i="10"/>
  <c r="Q236" i="10"/>
  <c r="Q237" i="10"/>
  <c r="U410" i="10"/>
  <c r="U411" i="10"/>
  <c r="AC158" i="10"/>
  <c r="AC159" i="10"/>
  <c r="X142" i="10"/>
  <c r="X143" i="10"/>
  <c r="Z152" i="10"/>
  <c r="Z153" i="10"/>
  <c r="T276" i="10"/>
  <c r="T277" i="10"/>
  <c r="U605" i="10"/>
  <c r="U604" i="10"/>
  <c r="AC370" i="10"/>
  <c r="AC371" i="10"/>
  <c r="Q228" i="10"/>
  <c r="Q229" i="10"/>
  <c r="Y204" i="10"/>
  <c r="Y205" i="10"/>
  <c r="AA527" i="10"/>
  <c r="AA526" i="10"/>
  <c r="Q432" i="10"/>
  <c r="Q433" i="10"/>
  <c r="Y109" i="10"/>
  <c r="Y108" i="10"/>
  <c r="AC281" i="10"/>
  <c r="AC280" i="10"/>
  <c r="S104" i="10"/>
  <c r="S105" i="10"/>
  <c r="R392" i="10"/>
  <c r="R393" i="10"/>
  <c r="R550" i="10"/>
  <c r="R551" i="10"/>
  <c r="AA127" i="10"/>
  <c r="AA126" i="10"/>
  <c r="S304" i="10"/>
  <c r="S305" i="10"/>
  <c r="U222" i="10"/>
  <c r="U223" i="10"/>
  <c r="AA423" i="10"/>
  <c r="AA422" i="10"/>
  <c r="T608" i="10"/>
  <c r="T609" i="10"/>
  <c r="S544" i="10"/>
  <c r="S545" i="10"/>
  <c r="AB489" i="10"/>
  <c r="AB488" i="10"/>
  <c r="S476" i="10"/>
  <c r="S477" i="10"/>
  <c r="V132" i="10"/>
  <c r="V133" i="10"/>
  <c r="AB505" i="10"/>
  <c r="AB504" i="10"/>
  <c r="X386" i="10"/>
  <c r="X387" i="10"/>
  <c r="Z238" i="10"/>
  <c r="Z239" i="10"/>
  <c r="Q591" i="10"/>
  <c r="Q590" i="10"/>
  <c r="AA583" i="10"/>
  <c r="AA582" i="10"/>
  <c r="AA196" i="10"/>
  <c r="AA197" i="10"/>
  <c r="Y92" i="10"/>
  <c r="Y93" i="10"/>
  <c r="AB381" i="10"/>
  <c r="AB380" i="10"/>
  <c r="U313" i="10"/>
  <c r="U312" i="10"/>
  <c r="U390" i="10"/>
  <c r="U391" i="10"/>
  <c r="X169" i="10"/>
  <c r="X168" i="10"/>
  <c r="AA86" i="10"/>
  <c r="AA87" i="10"/>
  <c r="R490" i="10"/>
  <c r="R491" i="10"/>
  <c r="U264" i="10"/>
  <c r="U265" i="10"/>
  <c r="AB400" i="10"/>
  <c r="AB401" i="10"/>
  <c r="AC531" i="10"/>
  <c r="AC530" i="10"/>
  <c r="R350" i="10"/>
  <c r="R351" i="10"/>
  <c r="Y317" i="10"/>
  <c r="Y316" i="10"/>
  <c r="AA300" i="10"/>
  <c r="AA301" i="10"/>
  <c r="S166" i="10"/>
  <c r="S167" i="10"/>
  <c r="U450" i="10"/>
  <c r="U451" i="10"/>
  <c r="AB449" i="10"/>
  <c r="AB448" i="10"/>
  <c r="Q59" i="10"/>
  <c r="Q58" i="10"/>
  <c r="U119" i="10"/>
  <c r="U118" i="10"/>
  <c r="AC419" i="10"/>
  <c r="AC418" i="10"/>
  <c r="T268" i="10"/>
  <c r="T269" i="10"/>
  <c r="X85" i="10"/>
  <c r="X84" i="10"/>
  <c r="AB596" i="10"/>
  <c r="AB597" i="10"/>
  <c r="Q324" i="10"/>
  <c r="Q325" i="10"/>
  <c r="X315" i="10"/>
  <c r="X314" i="10"/>
  <c r="AB409" i="10"/>
  <c r="AB408" i="10"/>
  <c r="Q262" i="10"/>
  <c r="Q263" i="10"/>
  <c r="S41" i="10"/>
  <c r="S40" i="10"/>
  <c r="AB376" i="10"/>
  <c r="AB377" i="10"/>
  <c r="T569" i="10"/>
  <c r="T568" i="10"/>
  <c r="Y278" i="10"/>
  <c r="Y279" i="10"/>
  <c r="AB537" i="10"/>
  <c r="AB536" i="10"/>
  <c r="Z114" i="10"/>
  <c r="Z115" i="10"/>
  <c r="AC81" i="10"/>
  <c r="AC80" i="10"/>
  <c r="X362" i="10"/>
  <c r="X363" i="10"/>
  <c r="AB470" i="10"/>
  <c r="AB471" i="10"/>
  <c r="T111" i="10"/>
  <c r="T110" i="10"/>
  <c r="Z502" i="10"/>
  <c r="Z503" i="10"/>
  <c r="V426" i="10"/>
  <c r="V427" i="10"/>
  <c r="AB438" i="10"/>
  <c r="AB439" i="10"/>
  <c r="X367" i="10"/>
  <c r="X366" i="10"/>
  <c r="X274" i="10"/>
  <c r="X275" i="10"/>
  <c r="AB39" i="10"/>
  <c r="AB38" i="10"/>
  <c r="Q210" i="10"/>
  <c r="Q211" i="10"/>
  <c r="Y560" i="10"/>
  <c r="Y561" i="10"/>
  <c r="AB307" i="10"/>
  <c r="AB306" i="10"/>
  <c r="R440" i="10"/>
  <c r="R441" i="10"/>
  <c r="V538" i="10"/>
  <c r="V539" i="10"/>
  <c r="AA97" i="10"/>
  <c r="AA96" i="10"/>
  <c r="AB79" i="10"/>
  <c r="AB78" i="10"/>
  <c r="X150" i="10"/>
  <c r="X151" i="10"/>
  <c r="AC14" i="10"/>
  <c r="AC15" i="10"/>
  <c r="Q395" i="10"/>
  <c r="Q394" i="10"/>
  <c r="V288" i="10"/>
  <c r="V289" i="10"/>
  <c r="Z165" i="10"/>
  <c r="Z164" i="10"/>
  <c r="AC428" i="10"/>
  <c r="AC429" i="10"/>
  <c r="Y194" i="10"/>
  <c r="Y195" i="10"/>
  <c r="AC528" i="10"/>
  <c r="AC529" i="10"/>
  <c r="Y46" i="10"/>
  <c r="Y47" i="10"/>
  <c r="U270" i="10"/>
  <c r="U271" i="10"/>
  <c r="AA321" i="10"/>
  <c r="AA320" i="10"/>
  <c r="X598" i="10"/>
  <c r="X599" i="10"/>
  <c r="Z311" i="10"/>
  <c r="Z310" i="10"/>
  <c r="X10" i="10"/>
  <c r="X11" i="10"/>
  <c r="V248" i="10"/>
  <c r="V249" i="10"/>
  <c r="U462" i="10"/>
  <c r="U463" i="10"/>
  <c r="R463" i="10"/>
  <c r="R462" i="10"/>
  <c r="AC462" i="10"/>
  <c r="AC463" i="10"/>
  <c r="AC361" i="10"/>
  <c r="AC360" i="10"/>
  <c r="S360" i="10"/>
  <c r="S361" i="10"/>
  <c r="AA360" i="10"/>
  <c r="AA361" i="10"/>
  <c r="Y266" i="10"/>
  <c r="Y267" i="10"/>
  <c r="Q267" i="10"/>
  <c r="Q266" i="10"/>
  <c r="AB266" i="10"/>
  <c r="AB267" i="10"/>
  <c r="Z218" i="10"/>
  <c r="Z219" i="10"/>
  <c r="R219" i="10"/>
  <c r="R218" i="10"/>
  <c r="AC218" i="10"/>
  <c r="AC219" i="10"/>
  <c r="S230" i="10"/>
  <c r="S231" i="10"/>
  <c r="T231" i="10"/>
  <c r="T230" i="10"/>
  <c r="AA230" i="10"/>
  <c r="AA231" i="10"/>
  <c r="Q20" i="10"/>
  <c r="Q21" i="10"/>
  <c r="R21" i="10"/>
  <c r="R20" i="10"/>
  <c r="AC20" i="10"/>
  <c r="AC21" i="10"/>
  <c r="X506" i="10"/>
  <c r="X507" i="10"/>
  <c r="T507" i="10"/>
  <c r="T506" i="10"/>
  <c r="AA506" i="10"/>
  <c r="AA507" i="10"/>
  <c r="V99" i="10"/>
  <c r="V98" i="10"/>
  <c r="Q98" i="10"/>
  <c r="Q99" i="10"/>
  <c r="AC98" i="10"/>
  <c r="AC99" i="10"/>
  <c r="T412" i="10"/>
  <c r="T413" i="10"/>
  <c r="Q413" i="10"/>
  <c r="Q412" i="10"/>
  <c r="AB412" i="10"/>
  <c r="AB413" i="10"/>
  <c r="V389" i="10"/>
  <c r="V388" i="10"/>
  <c r="Q388" i="10"/>
  <c r="Q389" i="10"/>
  <c r="AC388" i="10"/>
  <c r="AC389" i="10"/>
  <c r="AK388" i="9"/>
  <c r="AQ622" i="9"/>
  <c r="AU315" i="9" s="1"/>
  <c r="U63" i="10"/>
  <c r="U62" i="10"/>
  <c r="U138" i="10"/>
  <c r="U139" i="10"/>
  <c r="AA179" i="10"/>
  <c r="AA178" i="10"/>
  <c r="AA293" i="10"/>
  <c r="AA292" i="10"/>
  <c r="AA348" i="10"/>
  <c r="AA349" i="10"/>
  <c r="AA382" i="10"/>
  <c r="AA383" i="10"/>
  <c r="AC344" i="10"/>
  <c r="AC345" i="10"/>
  <c r="AA332" i="10"/>
  <c r="AA333" i="10"/>
  <c r="Z185" i="10"/>
  <c r="Z184" i="10"/>
  <c r="AB23" i="10"/>
  <c r="AB22" i="10"/>
  <c r="AC336" i="10"/>
  <c r="AC337" i="10"/>
  <c r="AB465" i="10"/>
  <c r="AB464" i="10"/>
  <c r="Z322" i="10"/>
  <c r="Z323" i="10"/>
  <c r="AC483" i="10"/>
  <c r="AC482" i="10"/>
  <c r="AB521" i="10"/>
  <c r="AB520" i="10"/>
  <c r="AB497" i="10"/>
  <c r="AB496" i="10"/>
  <c r="AC467" i="10"/>
  <c r="AC466" i="10"/>
  <c r="AB417" i="10"/>
  <c r="AB416" i="10"/>
  <c r="R543" i="10"/>
  <c r="R542" i="10"/>
  <c r="Z95" i="10"/>
  <c r="Z94" i="10"/>
  <c r="X339" i="10"/>
  <c r="X338" i="10"/>
  <c r="T242" i="10"/>
  <c r="T243" i="10"/>
  <c r="AB473" i="10"/>
  <c r="AB472" i="10"/>
  <c r="AB326" i="10"/>
  <c r="AB327" i="10"/>
  <c r="AA235" i="10"/>
  <c r="AA234" i="10"/>
  <c r="AA28" i="10"/>
  <c r="AA29" i="10"/>
  <c r="AC123" i="10"/>
  <c r="AC122" i="10"/>
  <c r="T103" i="10"/>
  <c r="T102" i="10"/>
  <c r="Q575" i="10"/>
  <c r="Q574" i="10"/>
  <c r="Z486" i="10"/>
  <c r="Z487" i="10"/>
  <c r="AA136" i="10"/>
  <c r="AA137" i="10"/>
  <c r="AC484" i="10"/>
  <c r="AC485" i="10"/>
  <c r="Z149" i="10"/>
  <c r="Z148" i="10"/>
  <c r="V562" i="10"/>
  <c r="V563" i="10"/>
  <c r="AC516" i="10"/>
  <c r="AC517" i="10"/>
  <c r="AA236" i="10"/>
  <c r="AA237" i="10"/>
  <c r="U159" i="10"/>
  <c r="U158" i="10"/>
  <c r="U142" i="10"/>
  <c r="U143" i="10"/>
  <c r="X359" i="10"/>
  <c r="X358" i="10"/>
  <c r="Z605" i="10"/>
  <c r="Z604" i="10"/>
  <c r="AB510" i="10"/>
  <c r="AB511" i="10"/>
  <c r="AC204" i="10"/>
  <c r="AC205" i="10"/>
  <c r="Z526" i="10"/>
  <c r="Z527" i="10"/>
  <c r="R432" i="10"/>
  <c r="R433" i="10"/>
  <c r="X280" i="10"/>
  <c r="X281" i="10"/>
  <c r="Q105" i="10"/>
  <c r="Q104" i="10"/>
  <c r="AA144" i="10"/>
  <c r="AA145" i="10"/>
  <c r="T550" i="10"/>
  <c r="T551" i="10"/>
  <c r="U353" i="10"/>
  <c r="U352" i="10"/>
  <c r="X222" i="10"/>
  <c r="X223" i="10"/>
  <c r="V546" i="10"/>
  <c r="V547" i="10"/>
  <c r="Z544" i="10"/>
  <c r="Z545" i="10"/>
  <c r="AA286" i="10"/>
  <c r="AA287" i="10"/>
  <c r="Y132" i="10"/>
  <c r="Y133" i="10"/>
  <c r="Q252" i="10"/>
  <c r="Q253" i="10"/>
  <c r="S238" i="10"/>
  <c r="S239" i="10"/>
  <c r="V196" i="10"/>
  <c r="V197" i="10"/>
  <c r="V93" i="10"/>
  <c r="V92" i="10"/>
  <c r="Q313" i="10"/>
  <c r="Q312" i="10"/>
  <c r="R390" i="10"/>
  <c r="R391" i="10"/>
  <c r="AC87" i="10"/>
  <c r="AC86" i="10"/>
  <c r="Z490" i="10"/>
  <c r="Z491" i="10"/>
  <c r="Z401" i="10"/>
  <c r="Z400" i="10"/>
  <c r="AA113" i="10"/>
  <c r="AA112" i="10"/>
  <c r="AC317" i="10"/>
  <c r="AC316" i="10"/>
  <c r="AB186" i="10"/>
  <c r="AB187" i="10"/>
  <c r="U167" i="10"/>
  <c r="U166" i="10"/>
  <c r="R448" i="10"/>
  <c r="R449" i="10"/>
  <c r="AB59" i="10"/>
  <c r="AB58" i="10"/>
  <c r="Z418" i="10"/>
  <c r="Z419" i="10"/>
  <c r="AB268" i="10"/>
  <c r="AB269" i="10"/>
  <c r="Z597" i="10"/>
  <c r="Z596" i="10"/>
  <c r="U324" i="10"/>
  <c r="U325" i="10"/>
  <c r="AA315" i="10"/>
  <c r="AA314" i="10"/>
  <c r="Z319" i="10"/>
  <c r="Z318" i="10"/>
  <c r="V41" i="10"/>
  <c r="V40" i="10"/>
  <c r="AB518" i="10"/>
  <c r="AB519" i="10"/>
  <c r="Z568" i="10"/>
  <c r="Z569" i="10"/>
  <c r="AC536" i="10"/>
  <c r="AC537" i="10"/>
  <c r="AA115" i="10"/>
  <c r="AA114" i="10"/>
  <c r="R177" i="10"/>
  <c r="R176" i="10"/>
  <c r="U470" i="10"/>
  <c r="U471" i="10"/>
  <c r="T508" i="10"/>
  <c r="T509" i="10"/>
  <c r="U502" i="10"/>
  <c r="U503" i="10"/>
  <c r="S426" i="10"/>
  <c r="S427" i="10"/>
  <c r="S367" i="10"/>
  <c r="S366" i="10"/>
  <c r="Y274" i="10"/>
  <c r="Y275" i="10"/>
  <c r="Z210" i="10"/>
  <c r="Z211" i="10"/>
  <c r="R561" i="10"/>
  <c r="R560" i="10"/>
  <c r="V440" i="10"/>
  <c r="V441" i="10"/>
  <c r="X538" i="10"/>
  <c r="X539" i="10"/>
  <c r="S79" i="10"/>
  <c r="S78" i="10"/>
  <c r="Q151" i="10"/>
  <c r="Q150" i="10"/>
  <c r="Z395" i="10"/>
  <c r="Z394" i="10"/>
  <c r="S288" i="10"/>
  <c r="S289" i="10"/>
  <c r="Y428" i="10"/>
  <c r="Y429" i="10"/>
  <c r="Z194" i="10"/>
  <c r="Z195" i="10"/>
  <c r="R46" i="10"/>
  <c r="R47" i="10"/>
  <c r="V270" i="10"/>
  <c r="V271" i="10"/>
  <c r="T311" i="10"/>
  <c r="T310" i="10"/>
  <c r="T10" i="10"/>
  <c r="T11" i="10"/>
  <c r="V77" i="10"/>
  <c r="V76" i="10"/>
  <c r="S256" i="10"/>
  <c r="S257" i="10"/>
  <c r="T257" i="10"/>
  <c r="T256" i="10"/>
  <c r="AA256" i="10"/>
  <c r="AA257" i="10"/>
  <c r="X522" i="10"/>
  <c r="X523" i="10"/>
  <c r="T523" i="10"/>
  <c r="T522" i="10"/>
  <c r="AA522" i="10"/>
  <c r="AA523" i="10"/>
  <c r="V188" i="10"/>
  <c r="V189" i="10"/>
  <c r="S189" i="10"/>
  <c r="S188" i="10"/>
  <c r="Z188" i="10"/>
  <c r="Z189" i="10"/>
  <c r="V480" i="10"/>
  <c r="V481" i="10"/>
  <c r="S481" i="10"/>
  <c r="S480" i="10"/>
  <c r="Z480" i="10"/>
  <c r="Z481" i="10"/>
  <c r="U260" i="10"/>
  <c r="U261" i="10"/>
  <c r="R261" i="10"/>
  <c r="R260" i="10"/>
  <c r="AC260" i="10"/>
  <c r="AC261" i="10"/>
  <c r="Y444" i="10"/>
  <c r="Y445" i="10"/>
  <c r="Q445" i="10"/>
  <c r="Q444" i="10"/>
  <c r="AB444" i="10"/>
  <c r="AB445" i="10"/>
  <c r="AC50" i="10"/>
  <c r="AC51" i="10"/>
  <c r="R50" i="10"/>
  <c r="R51" i="10"/>
  <c r="Z51" i="10"/>
  <c r="Z50" i="10"/>
  <c r="U534" i="10"/>
  <c r="U535" i="10"/>
  <c r="R535" i="10"/>
  <c r="R534" i="10"/>
  <c r="AC534" i="10"/>
  <c r="AC535" i="10"/>
  <c r="V107" i="10"/>
  <c r="V106" i="10"/>
  <c r="Q106" i="10"/>
  <c r="Q107" i="10"/>
  <c r="AC106" i="10"/>
  <c r="AC107" i="10"/>
  <c r="AC192" i="10"/>
  <c r="AC193" i="10"/>
  <c r="Q193" i="10"/>
  <c r="Q192" i="10"/>
  <c r="AB192" i="10"/>
  <c r="AB193" i="10"/>
  <c r="S399" i="10"/>
  <c r="S398" i="10"/>
  <c r="R398" i="10"/>
  <c r="R399" i="10"/>
  <c r="Z398" i="10"/>
  <c r="Z399" i="10"/>
  <c r="U91" i="10"/>
  <c r="U90" i="10"/>
  <c r="T90" i="10"/>
  <c r="T91" i="10"/>
  <c r="AB90" i="10"/>
  <c r="AB91" i="10"/>
  <c r="AB121" i="10"/>
  <c r="AB120" i="10"/>
  <c r="Y120" i="10"/>
  <c r="Y121" i="10"/>
  <c r="R121" i="10"/>
  <c r="R120" i="10"/>
  <c r="Y258" i="10"/>
  <c r="Y259" i="10"/>
  <c r="Q259" i="10"/>
  <c r="Q258" i="10"/>
  <c r="AB258" i="10"/>
  <c r="AB259" i="10"/>
  <c r="AC375" i="10"/>
  <c r="AC374" i="10"/>
  <c r="Y62" i="10"/>
  <c r="Y63" i="10"/>
  <c r="Z138" i="10"/>
  <c r="Z139" i="10"/>
  <c r="Q178" i="10"/>
  <c r="Q179" i="10"/>
  <c r="Y292" i="10"/>
  <c r="Y293" i="10"/>
  <c r="AA216" i="10"/>
  <c r="AA217" i="10"/>
  <c r="AB349" i="10"/>
  <c r="AB348" i="10"/>
  <c r="U382" i="10"/>
  <c r="U383" i="10"/>
  <c r="AC117" i="10"/>
  <c r="AC116" i="10"/>
  <c r="X402" i="10"/>
  <c r="X403" i="10"/>
  <c r="X344" i="10"/>
  <c r="X345" i="10"/>
  <c r="Z182" i="10"/>
  <c r="Z183" i="10"/>
  <c r="AB333" i="10"/>
  <c r="AB332" i="10"/>
  <c r="X184" i="10"/>
  <c r="X185" i="10"/>
  <c r="AA208" i="10"/>
  <c r="AA209" i="10"/>
  <c r="AA22" i="10"/>
  <c r="AA23" i="10"/>
  <c r="X336" i="10"/>
  <c r="X337" i="10"/>
  <c r="AA200" i="10"/>
  <c r="AA201" i="10"/>
  <c r="R464" i="10"/>
  <c r="R465" i="10"/>
  <c r="Y322" i="10"/>
  <c r="Y323" i="10"/>
  <c r="AC71" i="10"/>
  <c r="AC70" i="10"/>
  <c r="X482" i="10"/>
  <c r="X483" i="10"/>
  <c r="U520" i="10"/>
  <c r="U521" i="10"/>
  <c r="AB397" i="10"/>
  <c r="AB396" i="10"/>
  <c r="R496" i="10"/>
  <c r="R497" i="10"/>
  <c r="V466" i="10"/>
  <c r="V467" i="10"/>
  <c r="AC512" i="10"/>
  <c r="AC513" i="10"/>
  <c r="R416" i="10"/>
  <c r="R417" i="10"/>
  <c r="X542" i="10"/>
  <c r="X543" i="10"/>
  <c r="Z190" i="10"/>
  <c r="Z191" i="10"/>
  <c r="Q94" i="10"/>
  <c r="Q95" i="10"/>
  <c r="Y338" i="10"/>
  <c r="Y339" i="10"/>
  <c r="AC163" i="10"/>
  <c r="AC162" i="10"/>
  <c r="Z243" i="10"/>
  <c r="Z242" i="10"/>
  <c r="X436" i="10"/>
  <c r="X437" i="10"/>
  <c r="Z327" i="10"/>
  <c r="Z326" i="10"/>
  <c r="Q226" i="10"/>
  <c r="Q227" i="10"/>
  <c r="Y446" i="10"/>
  <c r="Y447" i="10"/>
  <c r="AC29" i="10"/>
  <c r="AC28" i="10"/>
  <c r="U12" i="10"/>
  <c r="U13" i="10"/>
  <c r="AC103" i="10"/>
  <c r="AC102" i="10"/>
  <c r="AB574" i="10"/>
  <c r="AB575" i="10"/>
  <c r="Q225" i="10"/>
  <c r="Q224" i="10"/>
  <c r="Q486" i="10"/>
  <c r="Q487" i="10"/>
  <c r="Z136" i="10"/>
  <c r="Z137" i="10"/>
  <c r="Q404" i="10"/>
  <c r="Q405" i="10"/>
  <c r="Y484" i="10"/>
  <c r="Y485" i="10"/>
  <c r="R148" i="10"/>
  <c r="R149" i="10"/>
  <c r="T475" i="10"/>
  <c r="T474" i="10"/>
  <c r="AA562" i="10"/>
  <c r="AA563" i="10"/>
  <c r="Q517" i="10"/>
  <c r="Q516" i="10"/>
  <c r="T500" i="10"/>
  <c r="T501" i="10"/>
  <c r="AA410" i="10"/>
  <c r="AA411" i="10"/>
  <c r="T158" i="10"/>
  <c r="T159" i="10"/>
  <c r="AC142" i="10"/>
  <c r="AC143" i="10"/>
  <c r="Q152" i="10"/>
  <c r="Q153" i="10"/>
  <c r="S359" i="10"/>
  <c r="S358" i="10"/>
  <c r="AA604" i="10"/>
  <c r="AA605" i="10"/>
  <c r="T370" i="10"/>
  <c r="T371" i="10"/>
  <c r="U510" i="10"/>
  <c r="U511" i="10"/>
  <c r="Z204" i="10"/>
  <c r="Z205" i="10"/>
  <c r="R527" i="10"/>
  <c r="R526" i="10"/>
  <c r="AC34" i="10"/>
  <c r="AC35" i="10"/>
  <c r="Z108" i="10"/>
  <c r="Z109" i="10"/>
  <c r="T281" i="10"/>
  <c r="T280" i="10"/>
  <c r="S595" i="10"/>
  <c r="S594" i="10"/>
  <c r="R144" i="10"/>
  <c r="R145" i="10"/>
  <c r="AB550" i="10"/>
  <c r="AB551" i="10"/>
  <c r="R127" i="10"/>
  <c r="R126" i="10"/>
  <c r="Q353" i="10"/>
  <c r="Q352" i="10"/>
  <c r="AA222" i="10"/>
  <c r="AA223" i="10"/>
  <c r="R423" i="10"/>
  <c r="R422" i="10"/>
  <c r="AA546" i="10"/>
  <c r="AA547" i="10"/>
  <c r="AC545" i="10"/>
  <c r="AC544" i="10"/>
  <c r="S489" i="10"/>
  <c r="S488" i="10"/>
  <c r="V286" i="10"/>
  <c r="V287" i="10"/>
  <c r="AB132" i="10"/>
  <c r="AB133" i="10"/>
  <c r="S505" i="10"/>
  <c r="S504" i="10"/>
  <c r="U252" i="10"/>
  <c r="U253" i="10"/>
  <c r="Y386" i="10"/>
  <c r="Y387" i="10"/>
  <c r="AB238" i="10"/>
  <c r="AB239" i="10"/>
  <c r="Z583" i="10"/>
  <c r="Z582" i="10"/>
  <c r="R290" i="10"/>
  <c r="R291" i="10"/>
  <c r="U92" i="10"/>
  <c r="U93" i="10"/>
  <c r="R381" i="10"/>
  <c r="R380" i="10"/>
  <c r="T294" i="10"/>
  <c r="T295" i="10"/>
  <c r="V390" i="10"/>
  <c r="V391" i="10"/>
  <c r="V169" i="10"/>
  <c r="V168" i="10"/>
  <c r="AB606" i="10"/>
  <c r="AB607" i="10"/>
  <c r="T491" i="10"/>
  <c r="T490" i="10"/>
  <c r="S264" i="10"/>
  <c r="S265" i="10"/>
  <c r="Z220" i="10"/>
  <c r="Z221" i="10"/>
  <c r="AB112" i="10"/>
  <c r="AB113" i="10"/>
  <c r="S350" i="10"/>
  <c r="S351" i="10"/>
  <c r="X317" i="10"/>
  <c r="X316" i="10"/>
  <c r="AC186" i="10"/>
  <c r="AC187" i="10"/>
  <c r="T166" i="10"/>
  <c r="T167" i="10"/>
  <c r="X450" i="10"/>
  <c r="X451" i="10"/>
  <c r="AA434" i="10"/>
  <c r="AA435" i="10"/>
  <c r="R58" i="10"/>
  <c r="R59" i="10"/>
  <c r="AC119" i="10"/>
  <c r="AC118" i="10"/>
  <c r="AA146" i="10"/>
  <c r="AA147" i="10"/>
  <c r="R269" i="10"/>
  <c r="R268" i="10"/>
  <c r="V85" i="10"/>
  <c r="V84" i="10"/>
  <c r="AB240" i="10"/>
  <c r="AB241" i="10"/>
  <c r="R324" i="10"/>
  <c r="R325" i="10"/>
  <c r="R315" i="10"/>
  <c r="R314" i="10"/>
  <c r="AA318" i="10"/>
  <c r="AA319" i="10"/>
  <c r="S263" i="10"/>
  <c r="S262" i="10"/>
  <c r="U40" i="10"/>
  <c r="U41" i="10"/>
  <c r="AC518" i="10"/>
  <c r="AC519" i="10"/>
  <c r="AB569" i="10"/>
  <c r="AB568" i="10"/>
  <c r="V278" i="10"/>
  <c r="V279" i="10"/>
  <c r="Z170" i="10"/>
  <c r="Z171" i="10"/>
  <c r="AC37" i="10"/>
  <c r="AC36" i="10"/>
  <c r="X80" i="10"/>
  <c r="X81" i="10"/>
  <c r="AC176" i="10"/>
  <c r="AC177" i="10"/>
  <c r="S470" i="10"/>
  <c r="S471" i="10"/>
  <c r="X110" i="10"/>
  <c r="X111" i="10"/>
  <c r="Y508" i="10"/>
  <c r="Y509" i="10"/>
  <c r="V503" i="10"/>
  <c r="V502" i="10"/>
  <c r="AB407" i="10"/>
  <c r="AB406" i="10"/>
  <c r="S438" i="10"/>
  <c r="S439" i="10"/>
  <c r="V366" i="10"/>
  <c r="V367" i="10"/>
  <c r="V331" i="10"/>
  <c r="V330" i="10"/>
  <c r="S39" i="10"/>
  <c r="S38" i="10"/>
  <c r="V211" i="10"/>
  <c r="V210" i="10"/>
  <c r="Q478" i="10"/>
  <c r="Q479" i="10"/>
  <c r="S307" i="10"/>
  <c r="S306" i="10"/>
  <c r="X441" i="10"/>
  <c r="X440" i="10"/>
  <c r="Q67" i="10"/>
  <c r="Q66" i="10"/>
  <c r="R97" i="10"/>
  <c r="R96" i="10"/>
  <c r="V78" i="10"/>
  <c r="V79" i="10"/>
  <c r="AA54" i="10"/>
  <c r="AA55" i="10"/>
  <c r="T14" i="10"/>
  <c r="T15" i="10"/>
  <c r="Y394" i="10"/>
  <c r="Y395" i="10"/>
  <c r="AC140" i="10"/>
  <c r="AC141" i="10"/>
  <c r="Q165" i="10"/>
  <c r="Q164" i="10"/>
  <c r="U429" i="10"/>
  <c r="U428" i="10"/>
  <c r="S442" i="10"/>
  <c r="S443" i="10"/>
  <c r="T528" i="10"/>
  <c r="T529" i="10"/>
  <c r="T46" i="10"/>
  <c r="T47" i="10"/>
  <c r="AB272" i="10"/>
  <c r="AB273" i="10"/>
  <c r="R321" i="10"/>
  <c r="R320" i="10"/>
  <c r="Q311" i="10"/>
  <c r="Q310" i="10"/>
  <c r="AA77" i="10"/>
  <c r="AA76" i="10"/>
  <c r="T65" i="10"/>
  <c r="T64" i="10"/>
  <c r="X64" i="10"/>
  <c r="X65" i="10"/>
  <c r="Q65" i="10"/>
  <c r="Q64" i="10"/>
  <c r="AC157" i="10"/>
  <c r="AC156" i="10"/>
  <c r="X156" i="10"/>
  <c r="X157" i="10"/>
  <c r="Q157" i="10"/>
  <c r="Q156" i="10"/>
  <c r="Q75" i="10"/>
  <c r="Q74" i="10"/>
  <c r="Y74" i="10"/>
  <c r="Y75" i="10"/>
  <c r="R75" i="10"/>
  <c r="R74" i="10"/>
  <c r="AA69" i="10"/>
  <c r="AA68" i="10"/>
  <c r="U68" i="10"/>
  <c r="U69" i="10"/>
  <c r="S69" i="10"/>
  <c r="S68" i="10"/>
  <c r="U379" i="10"/>
  <c r="U378" i="10"/>
  <c r="Y378" i="10"/>
  <c r="Y379" i="10"/>
  <c r="R379" i="10"/>
  <c r="R378" i="10"/>
  <c r="Q44" i="10"/>
  <c r="Q45" i="10"/>
  <c r="S44" i="10"/>
  <c r="S45" i="10"/>
  <c r="T45" i="10"/>
  <c r="T44" i="10"/>
  <c r="AC335" i="10"/>
  <c r="AC334" i="10"/>
  <c r="X334" i="10"/>
  <c r="X335" i="10"/>
  <c r="Q335" i="10"/>
  <c r="Q334" i="10"/>
  <c r="S130" i="10"/>
  <c r="S131" i="10"/>
  <c r="Y131" i="10"/>
  <c r="Y130" i="10"/>
  <c r="Q130" i="10"/>
  <c r="Q131" i="10"/>
  <c r="AB555" i="10"/>
  <c r="AB554" i="10"/>
  <c r="R554" i="10"/>
  <c r="R555" i="10"/>
  <c r="T554" i="10"/>
  <c r="T555" i="10"/>
  <c r="AB587" i="10"/>
  <c r="AB586" i="10"/>
  <c r="V586" i="10"/>
  <c r="V587" i="10"/>
  <c r="T587" i="10"/>
  <c r="T586" i="10"/>
  <c r="AB206" i="10"/>
  <c r="AB207" i="10"/>
  <c r="Y207" i="10"/>
  <c r="Y206" i="10"/>
  <c r="Q206" i="10"/>
  <c r="Q207" i="10"/>
  <c r="Z244" i="10"/>
  <c r="Z245" i="10"/>
  <c r="V245" i="10"/>
  <c r="V244" i="10"/>
  <c r="S244" i="10"/>
  <c r="S245" i="10"/>
  <c r="Z134" i="10"/>
  <c r="Z135" i="10"/>
  <c r="V135" i="10"/>
  <c r="V134" i="10"/>
  <c r="S134" i="10"/>
  <c r="S135" i="10"/>
  <c r="Z374" i="10"/>
  <c r="Z375" i="10"/>
  <c r="V62" i="10"/>
  <c r="V63" i="10"/>
  <c r="AA138" i="10"/>
  <c r="AA139" i="10"/>
  <c r="R179" i="10"/>
  <c r="R178" i="10"/>
  <c r="Y282" i="10"/>
  <c r="Y283" i="10"/>
  <c r="AB216" i="10"/>
  <c r="AB217" i="10"/>
  <c r="R348" i="10"/>
  <c r="R349" i="10"/>
  <c r="AA424" i="10"/>
  <c r="AA425" i="10"/>
  <c r="Z116" i="10"/>
  <c r="Z117" i="10"/>
  <c r="Y31" i="10"/>
  <c r="Y30" i="10"/>
  <c r="AA182" i="10"/>
  <c r="AA183" i="10"/>
  <c r="R332" i="10"/>
  <c r="R333" i="10"/>
  <c r="AC581" i="10"/>
  <c r="AC580" i="10"/>
  <c r="AB208" i="10"/>
  <c r="AB209" i="10"/>
  <c r="S23" i="10"/>
  <c r="S22" i="10"/>
  <c r="AC385" i="10"/>
  <c r="AC384" i="10"/>
  <c r="AB200" i="10"/>
  <c r="AB201" i="10"/>
  <c r="S465" i="10"/>
  <c r="S464" i="10"/>
  <c r="AA456" i="10"/>
  <c r="AA457" i="10"/>
  <c r="Z70" i="10"/>
  <c r="Z71" i="10"/>
  <c r="T483" i="10"/>
  <c r="T482" i="10"/>
  <c r="X309" i="10"/>
  <c r="X308" i="10"/>
  <c r="AC396" i="10"/>
  <c r="AC397" i="10"/>
  <c r="S497" i="10"/>
  <c r="S496" i="10"/>
  <c r="U414" i="10"/>
  <c r="U415" i="10"/>
  <c r="Z512" i="10"/>
  <c r="Z513" i="10"/>
  <c r="S417" i="10"/>
  <c r="S416" i="10"/>
  <c r="Q175" i="10"/>
  <c r="Q174" i="10"/>
  <c r="AA190" i="10"/>
  <c r="AA191" i="10"/>
  <c r="X94" i="10"/>
  <c r="X95" i="10"/>
  <c r="AC566" i="10"/>
  <c r="AC567" i="10"/>
  <c r="Z162" i="10"/>
  <c r="Z163" i="10"/>
  <c r="U242" i="10"/>
  <c r="U243" i="10"/>
  <c r="V472" i="10"/>
  <c r="V473" i="10"/>
  <c r="AA326" i="10"/>
  <c r="AA327" i="10"/>
  <c r="R227" i="10"/>
  <c r="R226" i="10"/>
  <c r="Z234" i="10"/>
  <c r="Z235" i="10"/>
  <c r="Z28" i="10"/>
  <c r="Z29" i="10"/>
  <c r="R13" i="10"/>
  <c r="R12" i="10"/>
  <c r="X122" i="10"/>
  <c r="X123" i="10"/>
  <c r="R250" i="10"/>
  <c r="R251" i="10"/>
  <c r="Y574" i="10"/>
  <c r="Y575" i="10"/>
  <c r="Y224" i="10"/>
  <c r="Y225" i="10"/>
  <c r="Q498" i="10"/>
  <c r="Q499" i="10"/>
  <c r="X137" i="10"/>
  <c r="X136" i="10"/>
  <c r="R405" i="10"/>
  <c r="R404" i="10"/>
  <c r="R452" i="10"/>
  <c r="R453" i="10"/>
  <c r="AA148" i="10"/>
  <c r="AA149" i="10"/>
  <c r="S474" i="10"/>
  <c r="S475" i="10"/>
  <c r="Y516" i="10"/>
  <c r="Y517" i="10"/>
  <c r="T236" i="10"/>
  <c r="T237" i="10"/>
  <c r="Y411" i="10"/>
  <c r="Y410" i="10"/>
  <c r="Z159" i="10"/>
  <c r="Z158" i="10"/>
  <c r="V143" i="10"/>
  <c r="V142" i="10"/>
  <c r="R153" i="10"/>
  <c r="R152" i="10"/>
  <c r="S276" i="10"/>
  <c r="S277" i="10"/>
  <c r="X604" i="10"/>
  <c r="X605" i="10"/>
  <c r="U371" i="10"/>
  <c r="U370" i="10"/>
  <c r="T228" i="10"/>
  <c r="T229" i="10"/>
  <c r="X205" i="10"/>
  <c r="X204" i="10"/>
  <c r="Q526" i="10"/>
  <c r="Q527" i="10"/>
  <c r="T432" i="10"/>
  <c r="T433" i="10"/>
  <c r="V108" i="10"/>
  <c r="V109" i="10"/>
  <c r="AB280" i="10"/>
  <c r="AB281" i="10"/>
  <c r="R105" i="10"/>
  <c r="R104" i="10"/>
  <c r="Q393" i="10"/>
  <c r="Q392" i="10"/>
  <c r="Q551" i="10"/>
  <c r="Q550" i="10"/>
  <c r="Z126" i="10"/>
  <c r="Z127" i="10"/>
  <c r="R305" i="10"/>
  <c r="R304" i="10"/>
  <c r="Y223" i="10"/>
  <c r="Y222" i="10"/>
  <c r="Q422" i="10"/>
  <c r="Q423" i="10"/>
  <c r="S609" i="10"/>
  <c r="S608" i="10"/>
  <c r="Q544" i="10"/>
  <c r="Q545" i="10"/>
  <c r="V488" i="10"/>
  <c r="V489" i="10"/>
  <c r="R476" i="10"/>
  <c r="R477" i="10"/>
  <c r="U133" i="10"/>
  <c r="U132" i="10"/>
  <c r="V504" i="10"/>
  <c r="V505" i="10"/>
  <c r="S386" i="10"/>
  <c r="S387" i="10"/>
  <c r="U238" i="10"/>
  <c r="U239" i="10"/>
  <c r="AC590" i="10"/>
  <c r="AC591" i="10"/>
  <c r="V583" i="10"/>
  <c r="V582" i="10"/>
  <c r="AB197" i="10"/>
  <c r="AB196" i="10"/>
  <c r="T92" i="10"/>
  <c r="T93" i="10"/>
  <c r="X381" i="10"/>
  <c r="X380" i="10"/>
  <c r="AC312" i="10"/>
  <c r="AC313" i="10"/>
  <c r="Q390" i="10"/>
  <c r="Q391" i="10"/>
  <c r="U168" i="10"/>
  <c r="U169" i="10"/>
  <c r="X87" i="10"/>
  <c r="X86" i="10"/>
  <c r="Q490" i="10"/>
  <c r="Q491" i="10"/>
  <c r="Y265" i="10"/>
  <c r="Y264" i="10"/>
  <c r="Y401" i="10"/>
  <c r="Y400" i="10"/>
  <c r="S530" i="10"/>
  <c r="S531" i="10"/>
  <c r="Q351" i="10"/>
  <c r="Q350" i="10"/>
  <c r="V316" i="10"/>
  <c r="V317" i="10"/>
  <c r="S301" i="10"/>
  <c r="S300" i="10"/>
  <c r="R167" i="10"/>
  <c r="R166" i="10"/>
  <c r="Y451" i="10"/>
  <c r="Y450" i="10"/>
  <c r="V448" i="10"/>
  <c r="V449" i="10"/>
  <c r="S59" i="10"/>
  <c r="S58" i="10"/>
  <c r="X118" i="10"/>
  <c r="X119" i="10"/>
  <c r="X418" i="10"/>
  <c r="X419" i="10"/>
  <c r="S268" i="10"/>
  <c r="S269" i="10"/>
  <c r="U84" i="10"/>
  <c r="U85" i="10"/>
  <c r="Y597" i="10"/>
  <c r="Y596" i="10"/>
  <c r="T325" i="10"/>
  <c r="T324" i="10"/>
  <c r="U314" i="10"/>
  <c r="U315" i="10"/>
  <c r="V408" i="10"/>
  <c r="V409" i="10"/>
  <c r="T262" i="10"/>
  <c r="T263" i="10"/>
  <c r="Z40" i="10"/>
  <c r="Z41" i="10"/>
  <c r="Y377" i="10"/>
  <c r="Y376" i="10"/>
  <c r="V569" i="10"/>
  <c r="V568" i="10"/>
  <c r="X279" i="10"/>
  <c r="X278" i="10"/>
  <c r="V536" i="10"/>
  <c r="V537" i="10"/>
  <c r="R115" i="10"/>
  <c r="R114" i="10"/>
  <c r="AB80" i="10"/>
  <c r="AB81" i="10"/>
  <c r="S362" i="10"/>
  <c r="S363" i="10"/>
  <c r="X470" i="10"/>
  <c r="X471" i="10"/>
  <c r="AB110" i="10"/>
  <c r="AB111" i="10"/>
  <c r="AA503" i="10"/>
  <c r="AA502" i="10"/>
  <c r="R426" i="10"/>
  <c r="R427" i="10"/>
  <c r="X438" i="10"/>
  <c r="X439" i="10"/>
  <c r="AA366" i="10"/>
  <c r="AA367" i="10"/>
  <c r="S274" i="10"/>
  <c r="S275" i="10"/>
  <c r="X39" i="10"/>
  <c r="X38" i="10"/>
  <c r="AA211" i="10"/>
  <c r="AA210" i="10"/>
  <c r="T560" i="10"/>
  <c r="T561" i="10"/>
  <c r="X307" i="10"/>
  <c r="X306" i="10"/>
  <c r="AB441" i="10"/>
  <c r="AB440" i="10"/>
  <c r="R538" i="10"/>
  <c r="R539" i="10"/>
  <c r="V97" i="10"/>
  <c r="V96" i="10"/>
  <c r="AA78" i="10"/>
  <c r="AA79" i="10"/>
  <c r="S150" i="10"/>
  <c r="S151" i="10"/>
  <c r="Y14" i="10"/>
  <c r="Y15" i="10"/>
  <c r="AC394" i="10"/>
  <c r="AC395" i="10"/>
  <c r="R288" i="10"/>
  <c r="R289" i="10"/>
  <c r="U165" i="10"/>
  <c r="U164" i="10"/>
  <c r="Z429" i="10"/>
  <c r="Z428" i="10"/>
  <c r="T194" i="10"/>
  <c r="T195" i="10"/>
  <c r="Y528" i="10"/>
  <c r="Y529" i="10"/>
  <c r="AC46" i="10"/>
  <c r="AC47" i="10"/>
  <c r="Q270" i="10"/>
  <c r="Q271" i="10"/>
  <c r="V321" i="10"/>
  <c r="V320" i="10"/>
  <c r="S598" i="10"/>
  <c r="S599" i="10"/>
  <c r="U311" i="10"/>
  <c r="U310" i="10"/>
  <c r="S10" i="10"/>
  <c r="S11" i="10"/>
  <c r="R248" i="10"/>
  <c r="R249" i="10"/>
  <c r="AC25" i="10"/>
  <c r="AC24" i="10"/>
  <c r="U24" i="10"/>
  <c r="U25" i="10"/>
  <c r="R24" i="10"/>
  <c r="R25" i="10"/>
  <c r="AC82" i="10"/>
  <c r="AC83" i="10"/>
  <c r="V83" i="10"/>
  <c r="V82" i="10"/>
  <c r="S82" i="10"/>
  <c r="S83" i="10"/>
  <c r="AB213" i="10"/>
  <c r="AB212" i="10"/>
  <c r="Y212" i="10"/>
  <c r="Y213" i="10"/>
  <c r="Q212" i="10"/>
  <c r="Q213" i="10"/>
  <c r="AB181" i="10"/>
  <c r="AB180" i="10"/>
  <c r="Y180" i="10"/>
  <c r="Y181" i="10"/>
  <c r="Q180" i="10"/>
  <c r="Q181" i="10"/>
  <c r="AA578" i="10"/>
  <c r="AA579" i="10"/>
  <c r="Y579" i="10"/>
  <c r="Y578" i="10"/>
  <c r="Q578" i="10"/>
  <c r="Q579" i="10"/>
  <c r="AB88" i="10"/>
  <c r="AB89" i="10"/>
  <c r="U89" i="10"/>
  <c r="U88" i="10"/>
  <c r="R88" i="10"/>
  <c r="R89" i="10"/>
  <c r="AB172" i="10"/>
  <c r="AB173" i="10"/>
  <c r="U173" i="10"/>
  <c r="U172" i="10"/>
  <c r="R172" i="10"/>
  <c r="R173" i="10"/>
  <c r="Z19" i="10"/>
  <c r="Z18" i="10"/>
  <c r="V18" i="10"/>
  <c r="V19" i="10"/>
  <c r="S18" i="10"/>
  <c r="S19" i="10"/>
  <c r="Z592" i="10"/>
  <c r="Z593" i="10"/>
  <c r="X593" i="10"/>
  <c r="X592" i="10"/>
  <c r="T592" i="10"/>
  <c r="T593" i="10"/>
  <c r="Z160" i="10"/>
  <c r="Z161" i="10"/>
  <c r="X161" i="10"/>
  <c r="X160" i="10"/>
  <c r="T160" i="10"/>
  <c r="T161" i="10"/>
  <c r="AA610" i="10"/>
  <c r="AA611" i="10"/>
  <c r="Y611" i="10"/>
  <c r="Y610" i="10"/>
  <c r="Q610" i="10"/>
  <c r="Q611" i="10"/>
  <c r="Z600" i="10"/>
  <c r="Z601" i="10"/>
  <c r="X601" i="10"/>
  <c r="X600" i="10"/>
  <c r="T600" i="10"/>
  <c r="T601" i="10"/>
  <c r="Q63" i="10"/>
  <c r="Q62" i="10"/>
  <c r="S178" i="10"/>
  <c r="S179" i="10"/>
  <c r="U283" i="10"/>
  <c r="U282" i="10"/>
  <c r="Z292" i="10"/>
  <c r="Z293" i="10"/>
  <c r="T349" i="10"/>
  <c r="T348" i="10"/>
  <c r="X425" i="10"/>
  <c r="X424" i="10"/>
  <c r="AB383" i="10"/>
  <c r="AB382" i="10"/>
  <c r="U403" i="10"/>
  <c r="U402" i="10"/>
  <c r="X30" i="10"/>
  <c r="X31" i="10"/>
  <c r="Z345" i="10"/>
  <c r="Z344" i="10"/>
  <c r="T333" i="10"/>
  <c r="T332" i="10"/>
  <c r="X580" i="10"/>
  <c r="X581" i="10"/>
  <c r="Y184" i="10"/>
  <c r="Y185" i="10"/>
  <c r="T22" i="10"/>
  <c r="T23" i="10"/>
  <c r="X384" i="10"/>
  <c r="X385" i="10"/>
  <c r="Z337" i="10"/>
  <c r="Z336" i="10"/>
  <c r="T464" i="10"/>
  <c r="T465" i="10"/>
  <c r="X457" i="10"/>
  <c r="X456" i="10"/>
  <c r="V323" i="10"/>
  <c r="V322" i="10"/>
  <c r="Q482" i="10"/>
  <c r="Q483" i="10"/>
  <c r="V308" i="10"/>
  <c r="V309" i="10"/>
  <c r="V520" i="10"/>
  <c r="V521" i="10"/>
  <c r="T496" i="10"/>
  <c r="T497" i="10"/>
  <c r="V415" i="10"/>
  <c r="V414" i="10"/>
  <c r="S466" i="10"/>
  <c r="S467" i="10"/>
  <c r="T416" i="10"/>
  <c r="T417" i="10"/>
  <c r="Y174" i="10"/>
  <c r="Y175" i="10"/>
  <c r="U543" i="10"/>
  <c r="U542" i="10"/>
  <c r="U95" i="10"/>
  <c r="U94" i="10"/>
  <c r="Q567" i="10"/>
  <c r="Q566" i="10"/>
  <c r="V339" i="10"/>
  <c r="V338" i="10"/>
  <c r="Q242" i="10"/>
  <c r="Q243" i="10"/>
  <c r="X473" i="10"/>
  <c r="X472" i="10"/>
  <c r="T436" i="10"/>
  <c r="T437" i="10"/>
  <c r="S226" i="10"/>
  <c r="S227" i="10"/>
  <c r="V235" i="10"/>
  <c r="V234" i="10"/>
  <c r="Q446" i="10"/>
  <c r="Q447" i="10"/>
  <c r="S12" i="10"/>
  <c r="S13" i="10"/>
  <c r="Y123" i="10"/>
  <c r="Y122" i="10"/>
  <c r="R102" i="10"/>
  <c r="R103" i="10"/>
  <c r="V250" i="10"/>
  <c r="V251" i="10"/>
  <c r="AC574" i="10"/>
  <c r="AC575" i="10"/>
  <c r="T486" i="10"/>
  <c r="T487" i="10"/>
  <c r="U498" i="10"/>
  <c r="U499" i="10"/>
  <c r="AB137" i="10"/>
  <c r="AB136" i="10"/>
  <c r="S484" i="10"/>
  <c r="S485" i="10"/>
  <c r="V452" i="10"/>
  <c r="V453" i="10"/>
  <c r="T148" i="10"/>
  <c r="T149" i="10"/>
  <c r="Q562" i="10"/>
  <c r="Q563" i="10"/>
  <c r="S500" i="10"/>
  <c r="S501" i="10"/>
  <c r="Y236" i="10"/>
  <c r="Y237" i="10"/>
  <c r="AC411" i="10"/>
  <c r="AC410" i="10"/>
  <c r="AA143" i="10"/>
  <c r="AA142" i="10"/>
  <c r="Q358" i="10"/>
  <c r="Q359" i="10"/>
  <c r="X276" i="10"/>
  <c r="X277" i="10"/>
  <c r="AB604" i="10"/>
  <c r="AB605" i="10"/>
  <c r="T510" i="10"/>
  <c r="T511" i="10"/>
  <c r="Y228" i="10"/>
  <c r="Y229" i="10"/>
  <c r="AB205" i="10"/>
  <c r="AB204" i="10"/>
  <c r="T34" i="10"/>
  <c r="T35" i="10"/>
  <c r="Y432" i="10"/>
  <c r="Y433" i="10"/>
  <c r="AA108" i="10"/>
  <c r="AA109" i="10"/>
  <c r="Q594" i="10"/>
  <c r="Q595" i="10"/>
  <c r="V105" i="10"/>
  <c r="V104" i="10"/>
  <c r="Q144" i="10"/>
  <c r="Q145" i="10"/>
  <c r="U393" i="10"/>
  <c r="U392" i="10"/>
  <c r="Z551" i="10"/>
  <c r="Z550" i="10"/>
  <c r="S352" i="10"/>
  <c r="S353" i="10"/>
  <c r="V305" i="10"/>
  <c r="V304" i="10"/>
  <c r="AC223" i="10"/>
  <c r="AC222" i="10"/>
  <c r="Q546" i="10"/>
  <c r="Q547" i="10"/>
  <c r="X609" i="10"/>
  <c r="X608" i="10"/>
  <c r="U544" i="10"/>
  <c r="U545" i="10"/>
  <c r="Q286" i="10"/>
  <c r="Q287" i="10"/>
  <c r="V476" i="10"/>
  <c r="V477" i="10"/>
  <c r="Z133" i="10"/>
  <c r="Z132" i="10"/>
  <c r="T252" i="10"/>
  <c r="T253" i="10"/>
  <c r="AA387" i="10"/>
  <c r="AA386" i="10"/>
  <c r="X238" i="10"/>
  <c r="X239" i="10"/>
  <c r="Q583" i="10"/>
  <c r="Q582" i="10"/>
  <c r="X290" i="10"/>
  <c r="X291" i="10"/>
  <c r="AB93" i="10"/>
  <c r="AB92" i="10"/>
  <c r="AA381" i="10"/>
  <c r="AA380" i="10"/>
  <c r="U294" i="10"/>
  <c r="U295" i="10"/>
  <c r="AC391" i="10"/>
  <c r="AC390" i="10"/>
  <c r="Z168" i="10"/>
  <c r="Z169" i="10"/>
  <c r="S606" i="10"/>
  <c r="S607" i="10"/>
  <c r="U490" i="10"/>
  <c r="U491" i="10"/>
  <c r="AC265" i="10"/>
  <c r="AC264" i="10"/>
  <c r="Q220" i="10"/>
  <c r="Q221" i="10"/>
  <c r="S112" i="10"/>
  <c r="S113" i="10"/>
  <c r="U351" i="10"/>
  <c r="U350" i="10"/>
  <c r="AA316" i="10"/>
  <c r="AA317" i="10"/>
  <c r="T186" i="10"/>
  <c r="T187" i="10"/>
  <c r="V167" i="10"/>
  <c r="V166" i="10"/>
  <c r="AC451" i="10"/>
  <c r="AC450" i="10"/>
  <c r="R434" i="10"/>
  <c r="R435" i="10"/>
  <c r="X59" i="10"/>
  <c r="X58" i="10"/>
  <c r="AB118" i="10"/>
  <c r="AB119" i="10"/>
  <c r="R146" i="10"/>
  <c r="R147" i="10"/>
  <c r="X268" i="10"/>
  <c r="X269" i="10"/>
  <c r="Z84" i="10"/>
  <c r="Z85" i="10"/>
  <c r="S240" i="10"/>
  <c r="S241" i="10"/>
  <c r="Y325" i="10"/>
  <c r="Y324" i="10"/>
  <c r="Z314" i="10"/>
  <c r="Z315" i="10"/>
  <c r="R318" i="10"/>
  <c r="R319" i="10"/>
  <c r="Y262" i="10"/>
  <c r="Y263" i="10"/>
  <c r="X40" i="10"/>
  <c r="X41" i="10"/>
  <c r="T518" i="10"/>
  <c r="T519" i="10"/>
  <c r="S568" i="10"/>
  <c r="S569" i="10"/>
  <c r="AB279" i="10"/>
  <c r="AB278" i="10"/>
  <c r="Q170" i="10"/>
  <c r="Q171" i="10"/>
  <c r="T37" i="10"/>
  <c r="T36" i="10"/>
  <c r="Y176" i="10"/>
  <c r="Y177" i="10"/>
  <c r="AA363" i="10"/>
  <c r="AA362" i="10"/>
  <c r="Z470" i="10"/>
  <c r="Z471" i="10"/>
  <c r="X508" i="10"/>
  <c r="X509" i="10"/>
  <c r="U406" i="10"/>
  <c r="U407" i="10"/>
  <c r="Z426" i="10"/>
  <c r="Z427" i="10"/>
  <c r="Z438" i="10"/>
  <c r="Z439" i="10"/>
  <c r="Y330" i="10"/>
  <c r="Y331" i="10"/>
  <c r="AA274" i="10"/>
  <c r="AA275" i="10"/>
  <c r="Y38" i="10"/>
  <c r="Y39" i="10"/>
  <c r="Y478" i="10"/>
  <c r="Y479" i="10"/>
  <c r="AB560" i="10"/>
  <c r="AB561" i="10"/>
  <c r="AA307" i="10"/>
  <c r="AA306" i="10"/>
  <c r="X66" i="10"/>
  <c r="X67" i="10"/>
  <c r="Z538" i="10"/>
  <c r="Z539" i="10"/>
  <c r="Q97" i="10"/>
  <c r="Q96" i="10"/>
  <c r="X55" i="10"/>
  <c r="X54" i="10"/>
  <c r="AA151" i="10"/>
  <c r="AA150" i="10"/>
  <c r="AA14" i="10"/>
  <c r="AA15" i="10"/>
  <c r="X140" i="10"/>
  <c r="X141" i="10"/>
  <c r="Z288" i="10"/>
  <c r="Z289" i="10"/>
  <c r="Y165" i="10"/>
  <c r="Y164" i="10"/>
  <c r="V442" i="10"/>
  <c r="V443" i="10"/>
  <c r="AB194" i="10"/>
  <c r="AB195" i="10"/>
  <c r="R528" i="10"/>
  <c r="R529" i="10"/>
  <c r="V272" i="10"/>
  <c r="V273" i="10"/>
  <c r="AC270" i="10"/>
  <c r="AC271" i="10"/>
  <c r="U321" i="10"/>
  <c r="U320" i="10"/>
  <c r="AA599" i="10"/>
  <c r="AA598" i="10"/>
  <c r="Y311" i="10"/>
  <c r="Y310" i="10"/>
  <c r="AA10" i="10"/>
  <c r="AA11" i="10"/>
  <c r="Y76" i="10"/>
  <c r="Y77" i="10"/>
  <c r="Z248" i="10"/>
  <c r="Z249" i="10"/>
  <c r="Z462" i="10"/>
  <c r="Z463" i="10"/>
  <c r="AB462" i="10"/>
  <c r="AB463" i="10"/>
  <c r="Y462" i="10"/>
  <c r="Y463" i="10"/>
  <c r="T361" i="10"/>
  <c r="T360" i="10"/>
  <c r="Z361" i="10"/>
  <c r="Z360" i="10"/>
  <c r="V360" i="10"/>
  <c r="V361" i="10"/>
  <c r="T266" i="10"/>
  <c r="T267" i="10"/>
  <c r="AA266" i="10"/>
  <c r="AA267" i="10"/>
  <c r="X266" i="10"/>
  <c r="X267" i="10"/>
  <c r="Q218" i="10"/>
  <c r="Q219" i="10"/>
  <c r="AB218" i="10"/>
  <c r="AB219" i="10"/>
  <c r="Y218" i="10"/>
  <c r="Y219" i="10"/>
  <c r="X230" i="10"/>
  <c r="X231" i="10"/>
  <c r="Z230" i="10"/>
  <c r="Z231" i="10"/>
  <c r="V230" i="10"/>
  <c r="V231" i="10"/>
  <c r="U20" i="10"/>
  <c r="U21" i="10"/>
  <c r="AB20" i="10"/>
  <c r="AB21" i="10"/>
  <c r="Y20" i="10"/>
  <c r="Y21" i="10"/>
  <c r="AB506" i="10"/>
  <c r="AB507" i="10"/>
  <c r="Z506" i="10"/>
  <c r="Z507" i="10"/>
  <c r="V506" i="10"/>
  <c r="V507" i="10"/>
  <c r="AA99" i="10"/>
  <c r="AA98" i="10"/>
  <c r="AB99" i="10"/>
  <c r="AB98" i="10"/>
  <c r="Y98" i="10"/>
  <c r="Y99" i="10"/>
  <c r="AC412" i="10"/>
  <c r="AC413" i="10"/>
  <c r="AA412" i="10"/>
  <c r="AA413" i="10"/>
  <c r="X412" i="10"/>
  <c r="X413" i="10"/>
  <c r="AA389" i="10"/>
  <c r="AA388" i="10"/>
  <c r="AB389" i="10"/>
  <c r="AB388" i="10"/>
  <c r="Y388" i="10"/>
  <c r="Y389" i="10"/>
  <c r="AK288" i="9"/>
  <c r="AK582" i="9"/>
  <c r="AO584" i="9" s="1"/>
  <c r="AM584" i="10" s="1"/>
  <c r="AC63" i="10"/>
  <c r="AC62" i="10"/>
  <c r="AC139" i="10"/>
  <c r="AC138" i="10"/>
  <c r="V282" i="10"/>
  <c r="V283" i="10"/>
  <c r="V216" i="10"/>
  <c r="V217" i="10"/>
  <c r="Y424" i="10"/>
  <c r="Y425" i="10"/>
  <c r="Y117" i="10"/>
  <c r="Y116" i="10"/>
  <c r="V403" i="10"/>
  <c r="V402" i="10"/>
  <c r="U31" i="10"/>
  <c r="U30" i="10"/>
  <c r="U182" i="10"/>
  <c r="U183" i="10"/>
  <c r="U581" i="10"/>
  <c r="U580" i="10"/>
  <c r="V208" i="10"/>
  <c r="V209" i="10"/>
  <c r="U385" i="10"/>
  <c r="U384" i="10"/>
  <c r="V200" i="10"/>
  <c r="V201" i="10"/>
  <c r="Y456" i="10"/>
  <c r="Y457" i="10"/>
  <c r="Y71" i="10"/>
  <c r="Y70" i="10"/>
  <c r="Y309" i="10"/>
  <c r="Y308" i="10"/>
  <c r="X397" i="10"/>
  <c r="X396" i="10"/>
  <c r="X414" i="10"/>
  <c r="X415" i="10"/>
  <c r="Y512" i="10"/>
  <c r="Y513" i="10"/>
  <c r="V175" i="10"/>
  <c r="V174" i="10"/>
  <c r="T542" i="10"/>
  <c r="T543" i="10"/>
  <c r="T95" i="10"/>
  <c r="T94" i="10"/>
  <c r="Z338" i="10"/>
  <c r="Z339" i="10"/>
  <c r="X242" i="10"/>
  <c r="X243" i="10"/>
  <c r="V436" i="10"/>
  <c r="V437" i="10"/>
  <c r="X226" i="10"/>
  <c r="X227" i="10"/>
  <c r="X446" i="10"/>
  <c r="X447" i="10"/>
  <c r="X12" i="10"/>
  <c r="X13" i="10"/>
  <c r="AA250" i="10"/>
  <c r="AA251" i="10"/>
  <c r="AA224" i="10"/>
  <c r="AA225" i="10"/>
  <c r="Z498" i="10"/>
  <c r="Z499" i="10"/>
  <c r="AB405" i="10"/>
  <c r="AB404" i="10"/>
  <c r="AA452" i="10"/>
  <c r="AA453" i="10"/>
  <c r="Z474" i="10"/>
  <c r="Z475" i="10"/>
  <c r="AA500" i="10"/>
  <c r="AA501" i="10"/>
  <c r="Z410" i="10"/>
  <c r="Z411" i="10"/>
  <c r="AB153" i="10"/>
  <c r="AB152" i="10"/>
  <c r="Y276" i="10"/>
  <c r="Y277" i="10"/>
  <c r="T605" i="10"/>
  <c r="T604" i="10"/>
  <c r="Z510" i="10"/>
  <c r="Z511" i="10"/>
  <c r="AA204" i="10"/>
  <c r="AA205" i="10"/>
  <c r="U35" i="10"/>
  <c r="U34" i="10"/>
  <c r="AC109" i="10"/>
  <c r="AC108" i="10"/>
  <c r="AC595" i="10"/>
  <c r="AC594" i="10"/>
  <c r="Z393" i="10"/>
  <c r="Z392" i="10"/>
  <c r="AB126" i="10"/>
  <c r="AB127" i="10"/>
  <c r="AA305" i="10"/>
  <c r="AA304" i="10"/>
  <c r="AB422" i="10"/>
  <c r="AB423" i="10"/>
  <c r="AB609" i="10"/>
  <c r="AB608" i="10"/>
  <c r="AC488" i="10"/>
  <c r="AC489" i="10"/>
  <c r="AA476" i="10"/>
  <c r="AA477" i="10"/>
  <c r="AC504" i="10"/>
  <c r="AC505" i="10"/>
  <c r="T386" i="10"/>
  <c r="T387" i="10"/>
  <c r="T590" i="10"/>
  <c r="T591" i="10"/>
  <c r="T582" i="10"/>
  <c r="T583" i="10"/>
  <c r="Q291" i="10"/>
  <c r="Q290" i="10"/>
  <c r="Q380" i="10"/>
  <c r="Q381" i="10"/>
  <c r="Z294" i="10"/>
  <c r="Z295" i="10"/>
  <c r="S391" i="10"/>
  <c r="S390" i="10"/>
  <c r="AB87" i="10"/>
  <c r="AB86" i="10"/>
  <c r="X490" i="10"/>
  <c r="X491" i="10"/>
  <c r="T401" i="10"/>
  <c r="T400" i="10"/>
  <c r="Q113" i="10"/>
  <c r="Q112" i="10"/>
  <c r="AB317" i="10"/>
  <c r="AB316" i="10"/>
  <c r="Q186" i="10"/>
  <c r="Q187" i="10"/>
  <c r="Z450" i="10"/>
  <c r="Z451" i="10"/>
  <c r="Z434" i="10"/>
  <c r="Z435" i="10"/>
  <c r="T58" i="10"/>
  <c r="T59" i="10"/>
  <c r="AB418" i="10"/>
  <c r="AB419" i="10"/>
  <c r="Q268" i="10"/>
  <c r="Q269" i="10"/>
  <c r="T597" i="10"/>
  <c r="T596" i="10"/>
  <c r="AC325" i="10"/>
  <c r="AC324" i="10"/>
  <c r="AC408" i="10"/>
  <c r="AC409" i="10"/>
  <c r="Y319" i="10"/>
  <c r="Y318" i="10"/>
  <c r="AB40" i="10"/>
  <c r="AB41" i="10"/>
  <c r="Z518" i="10"/>
  <c r="Z519" i="10"/>
  <c r="U278" i="10"/>
  <c r="U279" i="10"/>
  <c r="R536" i="10"/>
  <c r="R537" i="10"/>
  <c r="AA37" i="10"/>
  <c r="AA36" i="10"/>
  <c r="S80" i="10"/>
  <c r="S81" i="10"/>
  <c r="T362" i="10"/>
  <c r="T363" i="10"/>
  <c r="S110" i="10"/>
  <c r="S111" i="10"/>
  <c r="R406" i="10"/>
  <c r="R407" i="10"/>
  <c r="R439" i="10"/>
  <c r="R438" i="10"/>
  <c r="Q330" i="10"/>
  <c r="Q331" i="10"/>
  <c r="T38" i="10"/>
  <c r="T39" i="10"/>
  <c r="R479" i="10"/>
  <c r="R478" i="10"/>
  <c r="Q306" i="10"/>
  <c r="Q307" i="10"/>
  <c r="T66" i="10"/>
  <c r="T67" i="10"/>
  <c r="T96" i="10"/>
  <c r="T97" i="10"/>
  <c r="V54" i="10"/>
  <c r="V55" i="10"/>
  <c r="S15" i="10"/>
  <c r="S14" i="10"/>
  <c r="Q141" i="10"/>
  <c r="Q140" i="10"/>
  <c r="S164" i="10"/>
  <c r="S165" i="10"/>
  <c r="T443" i="10"/>
  <c r="T442" i="10"/>
  <c r="S529" i="10"/>
  <c r="S528" i="10"/>
  <c r="T273" i="10"/>
  <c r="T272" i="10"/>
  <c r="T320" i="10"/>
  <c r="T321" i="10"/>
  <c r="T598" i="10"/>
  <c r="T599" i="10"/>
  <c r="T249" i="10"/>
  <c r="T248" i="10"/>
  <c r="X256" i="10"/>
  <c r="X257" i="10"/>
  <c r="Z256" i="10"/>
  <c r="Z257" i="10"/>
  <c r="V256" i="10"/>
  <c r="V257" i="10"/>
  <c r="AB522" i="10"/>
  <c r="AB523" i="10"/>
  <c r="Z522" i="10"/>
  <c r="Z523" i="10"/>
  <c r="V522" i="10"/>
  <c r="V523" i="10"/>
  <c r="AA188" i="10"/>
  <c r="AA189" i="10"/>
  <c r="AC188" i="10"/>
  <c r="AC189" i="10"/>
  <c r="U188" i="10"/>
  <c r="U189" i="10"/>
  <c r="R480" i="10"/>
  <c r="R481" i="10"/>
  <c r="AC480" i="10"/>
  <c r="AC481" i="10"/>
  <c r="U480" i="10"/>
  <c r="U481" i="10"/>
  <c r="Q260" i="10"/>
  <c r="Q261" i="10"/>
  <c r="AB260" i="10"/>
  <c r="AB261" i="10"/>
  <c r="Y260" i="10"/>
  <c r="Y261" i="10"/>
  <c r="AC444" i="10"/>
  <c r="AC445" i="10"/>
  <c r="AA444" i="10"/>
  <c r="AA445" i="10"/>
  <c r="X444" i="10"/>
  <c r="X445" i="10"/>
  <c r="T50" i="10"/>
  <c r="T51" i="10"/>
  <c r="AB51" i="10"/>
  <c r="AB50" i="10"/>
  <c r="U51" i="10"/>
  <c r="U50" i="10"/>
  <c r="Z534" i="10"/>
  <c r="Z535" i="10"/>
  <c r="AB534" i="10"/>
  <c r="AB535" i="10"/>
  <c r="Y534" i="10"/>
  <c r="Y535" i="10"/>
  <c r="AA107" i="10"/>
  <c r="AA106" i="10"/>
  <c r="AB107" i="10"/>
  <c r="AB106" i="10"/>
  <c r="Y106" i="10"/>
  <c r="Y107" i="10"/>
  <c r="T192" i="10"/>
  <c r="T193" i="10"/>
  <c r="AA192" i="10"/>
  <c r="AA193" i="10"/>
  <c r="X192" i="10"/>
  <c r="X193" i="10"/>
  <c r="X399" i="10"/>
  <c r="X398" i="10"/>
  <c r="AC399" i="10"/>
  <c r="AC398" i="10"/>
  <c r="U398" i="10"/>
  <c r="U399" i="10"/>
  <c r="Z91" i="10"/>
  <c r="Z90" i="10"/>
  <c r="AA91" i="10"/>
  <c r="AA90" i="10"/>
  <c r="X90" i="10"/>
  <c r="X91" i="10"/>
  <c r="Z120" i="10"/>
  <c r="Z121" i="10"/>
  <c r="T120" i="10"/>
  <c r="T121" i="10"/>
  <c r="X120" i="10"/>
  <c r="X121" i="10"/>
  <c r="T258" i="10"/>
  <c r="T259" i="10"/>
  <c r="AA258" i="10"/>
  <c r="AA259" i="10"/>
  <c r="X258" i="10"/>
  <c r="X259" i="10"/>
  <c r="X375" i="10"/>
  <c r="X374" i="10"/>
  <c r="AB138" i="10"/>
  <c r="AB139" i="10"/>
  <c r="X282" i="10"/>
  <c r="X283" i="10"/>
  <c r="AB292" i="10"/>
  <c r="AB293" i="10"/>
  <c r="T216" i="10"/>
  <c r="T217" i="10"/>
  <c r="U424" i="10"/>
  <c r="U425" i="10"/>
  <c r="AC383" i="10"/>
  <c r="AC382" i="10"/>
  <c r="X117" i="10"/>
  <c r="X116" i="10"/>
  <c r="AA403" i="10"/>
  <c r="AA402" i="10"/>
  <c r="V30" i="10"/>
  <c r="V31" i="10"/>
  <c r="AA345" i="10"/>
  <c r="AA344" i="10"/>
  <c r="X182" i="10"/>
  <c r="X183" i="10"/>
  <c r="V580" i="10"/>
  <c r="V581" i="10"/>
  <c r="AA184" i="10"/>
  <c r="AA185" i="10"/>
  <c r="T208" i="10"/>
  <c r="T209" i="10"/>
  <c r="V384" i="10"/>
  <c r="V385" i="10"/>
  <c r="AA337" i="10"/>
  <c r="AA336" i="10"/>
  <c r="T200" i="10"/>
  <c r="T201" i="10"/>
  <c r="U456" i="10"/>
  <c r="U457" i="10"/>
  <c r="AB323" i="10"/>
  <c r="AB322" i="10"/>
  <c r="AB71" i="10"/>
  <c r="AB70" i="10"/>
  <c r="U308" i="10"/>
  <c r="U309" i="10"/>
  <c r="AC520" i="10"/>
  <c r="AC521" i="10"/>
  <c r="AA397" i="10"/>
  <c r="AA396" i="10"/>
  <c r="Y414" i="10"/>
  <c r="Y415" i="10"/>
  <c r="Z466" i="10"/>
  <c r="Z467" i="10"/>
  <c r="R512" i="10"/>
  <c r="R513" i="10"/>
  <c r="X174" i="10"/>
  <c r="X175" i="10"/>
  <c r="V542" i="10"/>
  <c r="V543" i="10"/>
  <c r="X190" i="10"/>
  <c r="X191" i="10"/>
  <c r="X567" i="10"/>
  <c r="X566" i="10"/>
  <c r="AB339" i="10"/>
  <c r="AB338" i="10"/>
  <c r="AB163" i="10"/>
  <c r="AB162" i="10"/>
  <c r="U472" i="10"/>
  <c r="U473" i="10"/>
  <c r="AA436" i="10"/>
  <c r="AA437" i="10"/>
  <c r="Y327" i="10"/>
  <c r="Y326" i="10"/>
  <c r="Y234" i="10"/>
  <c r="Y235" i="10"/>
  <c r="AB446" i="10"/>
  <c r="AB447" i="10"/>
  <c r="S29" i="10"/>
  <c r="S28" i="10"/>
  <c r="V122" i="10"/>
  <c r="V123" i="10"/>
  <c r="AB250" i="10"/>
  <c r="AB251" i="10"/>
  <c r="T574" i="10"/>
  <c r="T575" i="10"/>
  <c r="AC224" i="10"/>
  <c r="AC225" i="10"/>
  <c r="AA498" i="10"/>
  <c r="AA499" i="10"/>
  <c r="S137" i="10"/>
  <c r="S136" i="10"/>
  <c r="V405" i="10"/>
  <c r="V404" i="10"/>
  <c r="AB452" i="10"/>
  <c r="AB453" i="10"/>
  <c r="Y148" i="10"/>
  <c r="Y149" i="10"/>
  <c r="X474" i="10"/>
  <c r="X475" i="10"/>
  <c r="T516" i="10"/>
  <c r="T517" i="10"/>
  <c r="Z236" i="10"/>
  <c r="Z237" i="10"/>
  <c r="T411" i="10"/>
  <c r="T410" i="10"/>
  <c r="Q159" i="10"/>
  <c r="Q158" i="10"/>
  <c r="R143" i="10"/>
  <c r="R142" i="10"/>
  <c r="V153" i="10"/>
  <c r="V152" i="10"/>
  <c r="AC276" i="10"/>
  <c r="AC277" i="10"/>
  <c r="S604" i="10"/>
  <c r="S605" i="10"/>
  <c r="Z371" i="10"/>
  <c r="Z370" i="10"/>
  <c r="Z228" i="10"/>
  <c r="Z229" i="10"/>
  <c r="S205" i="10"/>
  <c r="S204" i="10"/>
  <c r="U526" i="10"/>
  <c r="U527" i="10"/>
  <c r="Z432" i="10"/>
  <c r="Z433" i="10"/>
  <c r="R108" i="10"/>
  <c r="R109" i="10"/>
  <c r="S280" i="10"/>
  <c r="S281" i="10"/>
  <c r="AB104" i="10"/>
  <c r="AB105" i="10"/>
  <c r="AA392" i="10"/>
  <c r="AA393" i="10"/>
  <c r="AA551" i="10"/>
  <c r="AA550" i="10"/>
  <c r="Q126" i="10"/>
  <c r="Q127" i="10"/>
  <c r="AB304" i="10"/>
  <c r="AB305" i="10"/>
  <c r="T223" i="10"/>
  <c r="T222" i="10"/>
  <c r="U422" i="10"/>
  <c r="U423" i="10"/>
  <c r="AC608" i="10"/>
  <c r="AC609" i="10"/>
  <c r="AB544" i="10"/>
  <c r="AB545" i="10"/>
  <c r="AA488" i="10"/>
  <c r="AA489" i="10"/>
  <c r="AB476" i="10"/>
  <c r="AB477" i="10"/>
  <c r="Q133" i="10"/>
  <c r="Q132" i="10"/>
  <c r="AA504" i="10"/>
  <c r="AA505" i="10"/>
  <c r="U387" i="10"/>
  <c r="U386" i="10"/>
  <c r="R591" i="10"/>
  <c r="R590" i="10"/>
  <c r="T196" i="10"/>
  <c r="T197" i="10"/>
  <c r="U291" i="10"/>
  <c r="U290" i="10"/>
  <c r="AA93" i="10"/>
  <c r="AA92" i="10"/>
  <c r="R313" i="10"/>
  <c r="R312" i="10"/>
  <c r="X295" i="10"/>
  <c r="X294" i="10"/>
  <c r="AB391" i="10"/>
  <c r="AB390" i="10"/>
  <c r="Z86" i="10"/>
  <c r="Z87" i="10"/>
  <c r="T606" i="10"/>
  <c r="T607" i="10"/>
  <c r="AB490" i="10"/>
  <c r="AB491" i="10"/>
  <c r="AA400" i="10"/>
  <c r="AA401" i="10"/>
  <c r="S221" i="10"/>
  <c r="S220" i="10"/>
  <c r="AA530" i="10"/>
  <c r="AA531" i="10"/>
  <c r="T112" i="10"/>
  <c r="T113" i="10"/>
  <c r="T351" i="10"/>
  <c r="T350" i="10"/>
  <c r="Z300" i="10"/>
  <c r="Z301" i="10"/>
  <c r="R187" i="10"/>
  <c r="R186" i="10"/>
  <c r="Q167" i="10"/>
  <c r="Q166" i="10"/>
  <c r="Z448" i="10"/>
  <c r="Z449" i="10"/>
  <c r="T435" i="10"/>
  <c r="T434" i="10"/>
  <c r="AC58" i="10"/>
  <c r="AC59" i="10"/>
  <c r="AA418" i="10"/>
  <c r="AA419" i="10"/>
  <c r="T147" i="10"/>
  <c r="T146" i="10"/>
  <c r="U268" i="10"/>
  <c r="U269" i="10"/>
  <c r="AA596" i="10"/>
  <c r="AA597" i="10"/>
  <c r="Q241" i="10"/>
  <c r="Q240" i="10"/>
  <c r="X325" i="10"/>
  <c r="X324" i="10"/>
  <c r="Z408" i="10"/>
  <c r="Z409" i="10"/>
  <c r="S318" i="10"/>
  <c r="S319" i="10"/>
  <c r="V262" i="10"/>
  <c r="V263" i="10"/>
  <c r="AA376" i="10"/>
  <c r="AA377" i="10"/>
  <c r="R519" i="10"/>
  <c r="R518" i="10"/>
  <c r="R569" i="10"/>
  <c r="R568" i="10"/>
  <c r="Z536" i="10"/>
  <c r="Z537" i="10"/>
  <c r="R170" i="10"/>
  <c r="R171" i="10"/>
  <c r="AC114" i="10"/>
  <c r="AC115" i="10"/>
  <c r="S36" i="10"/>
  <c r="S37" i="10"/>
  <c r="T81" i="10"/>
  <c r="T80" i="10"/>
  <c r="R363" i="10"/>
  <c r="R362" i="10"/>
  <c r="V471" i="10"/>
  <c r="V470" i="10"/>
  <c r="Y111" i="10"/>
  <c r="Y110" i="10"/>
  <c r="Q502" i="10"/>
  <c r="Q503" i="10"/>
  <c r="Q426" i="10"/>
  <c r="Q427" i="10"/>
  <c r="V439" i="10"/>
  <c r="V438" i="10"/>
  <c r="AB367" i="10"/>
  <c r="AB366" i="10"/>
  <c r="R274" i="10"/>
  <c r="R275" i="10"/>
  <c r="AC38" i="10"/>
  <c r="AC39" i="10"/>
  <c r="U210" i="10"/>
  <c r="U211" i="10"/>
  <c r="S560" i="10"/>
  <c r="S561" i="10"/>
  <c r="U306" i="10"/>
  <c r="U307" i="10"/>
  <c r="AA440" i="10"/>
  <c r="AA441" i="10"/>
  <c r="Q538" i="10"/>
  <c r="Q539" i="10"/>
  <c r="Y96" i="10"/>
  <c r="Y97" i="10"/>
  <c r="X79" i="10"/>
  <c r="X78" i="10"/>
  <c r="R151" i="10"/>
  <c r="R150" i="10"/>
  <c r="X15" i="10"/>
  <c r="X14" i="10"/>
  <c r="U395" i="10"/>
  <c r="U394" i="10"/>
  <c r="Q288" i="10"/>
  <c r="Q289" i="10"/>
  <c r="X164" i="10"/>
  <c r="X165" i="10"/>
  <c r="T428" i="10"/>
  <c r="T429" i="10"/>
  <c r="S194" i="10"/>
  <c r="S195" i="10"/>
  <c r="X529" i="10"/>
  <c r="X528" i="10"/>
  <c r="AA46" i="10"/>
  <c r="AA47" i="10"/>
  <c r="T270" i="10"/>
  <c r="T271" i="10"/>
  <c r="Y320" i="10"/>
  <c r="Y321" i="10"/>
  <c r="R599" i="10"/>
  <c r="R598" i="10"/>
  <c r="X310" i="10"/>
  <c r="X311" i="10"/>
  <c r="R10" i="10"/>
  <c r="R11" i="10"/>
  <c r="Q248" i="10"/>
  <c r="Q249" i="10"/>
  <c r="Y65" i="10"/>
  <c r="Y64" i="10"/>
  <c r="S64" i="10"/>
  <c r="S65" i="10"/>
  <c r="AA64" i="10"/>
  <c r="AA65" i="10"/>
  <c r="T157" i="10"/>
  <c r="T156" i="10"/>
  <c r="S156" i="10"/>
  <c r="S157" i="10"/>
  <c r="AA156" i="10"/>
  <c r="AA157" i="10"/>
  <c r="U75" i="10"/>
  <c r="U74" i="10"/>
  <c r="T74" i="10"/>
  <c r="T75" i="10"/>
  <c r="AB74" i="10"/>
  <c r="AB75" i="10"/>
  <c r="V69" i="10"/>
  <c r="V68" i="10"/>
  <c r="Q68" i="10"/>
  <c r="Q69" i="10"/>
  <c r="AC68" i="10"/>
  <c r="AC69" i="10"/>
  <c r="Z379" i="10"/>
  <c r="Z378" i="10"/>
  <c r="T378" i="10"/>
  <c r="T379" i="10"/>
  <c r="AB378" i="10"/>
  <c r="AB379" i="10"/>
  <c r="Z44" i="10"/>
  <c r="Z45" i="10"/>
  <c r="U44" i="10"/>
  <c r="U45" i="10"/>
  <c r="AA45" i="10"/>
  <c r="AA44" i="10"/>
  <c r="T335" i="10"/>
  <c r="T334" i="10"/>
  <c r="S334" i="10"/>
  <c r="S335" i="10"/>
  <c r="AA334" i="10"/>
  <c r="AA335" i="10"/>
  <c r="X130" i="10"/>
  <c r="X131" i="10"/>
  <c r="T131" i="10"/>
  <c r="T130" i="10"/>
  <c r="AA130" i="10"/>
  <c r="AA131" i="10"/>
  <c r="S555" i="10"/>
  <c r="S554" i="10"/>
  <c r="X555" i="10"/>
  <c r="X554" i="10"/>
  <c r="Z554" i="10"/>
  <c r="Z555" i="10"/>
  <c r="S587" i="10"/>
  <c r="S586" i="10"/>
  <c r="R586" i="10"/>
  <c r="R587" i="10"/>
  <c r="Z586" i="10"/>
  <c r="Z587" i="10"/>
  <c r="S206" i="10"/>
  <c r="S207" i="10"/>
  <c r="T207" i="10"/>
  <c r="T206" i="10"/>
  <c r="AA206" i="10"/>
  <c r="AA207" i="10"/>
  <c r="U244" i="10"/>
  <c r="U245" i="10"/>
  <c r="R245" i="10"/>
  <c r="R244" i="10"/>
  <c r="AC244" i="10"/>
  <c r="AC245" i="10"/>
  <c r="Q134" i="10"/>
  <c r="Q135" i="10"/>
  <c r="R135" i="10"/>
  <c r="R134" i="10"/>
  <c r="AC134" i="10"/>
  <c r="AC135" i="10"/>
  <c r="R374" i="10"/>
  <c r="R375" i="10"/>
  <c r="AA62" i="10"/>
  <c r="AA63" i="10"/>
  <c r="T139" i="10"/>
  <c r="T138" i="10"/>
  <c r="Z178" i="10"/>
  <c r="Z179" i="10"/>
  <c r="AC292" i="10"/>
  <c r="AC293" i="10"/>
  <c r="Q217" i="10"/>
  <c r="Q216" i="10"/>
  <c r="X349" i="10"/>
  <c r="X348" i="10"/>
  <c r="Z382" i="10"/>
  <c r="Z383" i="10"/>
  <c r="R116" i="10"/>
  <c r="R117" i="10"/>
  <c r="AB402" i="10"/>
  <c r="AB403" i="10"/>
  <c r="AB344" i="10"/>
  <c r="AB345" i="10"/>
  <c r="T183" i="10"/>
  <c r="T182" i="10"/>
  <c r="X333" i="10"/>
  <c r="X332" i="10"/>
  <c r="AB184" i="10"/>
  <c r="AB185" i="10"/>
  <c r="Q209" i="10"/>
  <c r="Q208" i="10"/>
  <c r="R22" i="10"/>
  <c r="R23" i="10"/>
  <c r="AB336" i="10"/>
  <c r="AB337" i="10"/>
  <c r="Q201" i="10"/>
  <c r="Q200" i="10"/>
  <c r="AA464" i="10"/>
  <c r="AA465" i="10"/>
  <c r="AC322" i="10"/>
  <c r="AC323" i="10"/>
  <c r="R70" i="10"/>
  <c r="R71" i="10"/>
  <c r="AB482" i="10"/>
  <c r="AB483" i="10"/>
  <c r="Z520" i="10"/>
  <c r="Z521" i="10"/>
  <c r="Q396" i="10"/>
  <c r="Q397" i="10"/>
  <c r="V496" i="10"/>
  <c r="V497" i="10"/>
  <c r="AA466" i="10"/>
  <c r="AA467" i="10"/>
  <c r="S513" i="10"/>
  <c r="S512" i="10"/>
  <c r="AA416" i="10"/>
  <c r="AA417" i="10"/>
  <c r="AB542" i="10"/>
  <c r="AB543" i="10"/>
  <c r="T191" i="10"/>
  <c r="T190" i="10"/>
  <c r="AC95" i="10"/>
  <c r="AC94" i="10"/>
  <c r="AC338" i="10"/>
  <c r="AC339" i="10"/>
  <c r="R162" i="10"/>
  <c r="R163" i="10"/>
  <c r="Y242" i="10"/>
  <c r="Y243" i="10"/>
  <c r="AB436" i="10"/>
  <c r="AB437" i="10"/>
  <c r="S326" i="10"/>
  <c r="S327" i="10"/>
  <c r="Z226" i="10"/>
  <c r="Z227" i="10"/>
  <c r="AC446" i="10"/>
  <c r="AC447" i="10"/>
  <c r="R28" i="10"/>
  <c r="R29" i="10"/>
  <c r="Q12" i="10"/>
  <c r="Q13" i="10"/>
  <c r="Q103" i="10"/>
  <c r="Q102" i="10"/>
  <c r="U251" i="10"/>
  <c r="U250" i="10"/>
  <c r="U575" i="10"/>
  <c r="U574" i="10"/>
  <c r="S486" i="10"/>
  <c r="S487" i="10"/>
  <c r="Y499" i="10"/>
  <c r="Y498" i="10"/>
  <c r="V136" i="10"/>
  <c r="V137" i="10"/>
  <c r="R484" i="10"/>
  <c r="R485" i="10"/>
  <c r="U453" i="10"/>
  <c r="U452" i="10"/>
  <c r="AC149" i="10"/>
  <c r="AC148" i="10"/>
  <c r="AB563" i="10"/>
  <c r="AB562" i="10"/>
  <c r="R500" i="10"/>
  <c r="R501" i="10"/>
  <c r="X237" i="10"/>
  <c r="X236" i="10"/>
  <c r="S410" i="10"/>
  <c r="S411" i="10"/>
  <c r="Z142" i="10"/>
  <c r="Z143" i="10"/>
  <c r="T359" i="10"/>
  <c r="T358" i="10"/>
  <c r="V277" i="10"/>
  <c r="V276" i="10"/>
  <c r="Y605" i="10"/>
  <c r="Y604" i="10"/>
  <c r="S510" i="10"/>
  <c r="S511" i="10"/>
  <c r="X229" i="10"/>
  <c r="X228" i="10"/>
  <c r="R204" i="10"/>
  <c r="R205" i="10"/>
  <c r="AB35" i="10"/>
  <c r="AB34" i="10"/>
  <c r="X433" i="10"/>
  <c r="X432" i="10"/>
  <c r="AB109" i="10"/>
  <c r="AB108" i="10"/>
  <c r="T595" i="10"/>
  <c r="T594" i="10"/>
  <c r="Y104" i="10"/>
  <c r="Y105" i="10"/>
  <c r="T144" i="10"/>
  <c r="T145" i="10"/>
  <c r="X392" i="10"/>
  <c r="X393" i="10"/>
  <c r="AC550" i="10"/>
  <c r="AC551" i="10"/>
  <c r="R353" i="10"/>
  <c r="R352" i="10"/>
  <c r="Y304" i="10"/>
  <c r="Y305" i="10"/>
  <c r="AB222" i="10"/>
  <c r="AB223" i="10"/>
  <c r="S547" i="10"/>
  <c r="S546" i="10"/>
  <c r="U608" i="10"/>
  <c r="U609" i="10"/>
  <c r="AA545" i="10"/>
  <c r="AA544" i="10"/>
  <c r="T286" i="10"/>
  <c r="T287" i="10"/>
  <c r="U477" i="10"/>
  <c r="U476" i="10"/>
  <c r="AC132" i="10"/>
  <c r="AC133" i="10"/>
  <c r="S252" i="10"/>
  <c r="S253" i="10"/>
  <c r="V387" i="10"/>
  <c r="V386" i="10"/>
  <c r="AC239" i="10"/>
  <c r="AC238" i="10"/>
  <c r="AC582" i="10"/>
  <c r="AC583" i="10"/>
  <c r="S290" i="10"/>
  <c r="S291" i="10"/>
  <c r="X93" i="10"/>
  <c r="X92" i="10"/>
  <c r="Z380" i="10"/>
  <c r="Z381" i="10"/>
  <c r="Q294" i="10"/>
  <c r="Q295" i="10"/>
  <c r="Y391" i="10"/>
  <c r="Y390" i="10"/>
  <c r="R169" i="10"/>
  <c r="R168" i="10"/>
  <c r="R607" i="10"/>
  <c r="R606" i="10"/>
  <c r="Y491" i="10"/>
  <c r="Y490" i="10"/>
  <c r="AB264" i="10"/>
  <c r="AB265" i="10"/>
  <c r="T220" i="10"/>
  <c r="T221" i="10"/>
  <c r="R113" i="10"/>
  <c r="R112" i="10"/>
  <c r="X350" i="10"/>
  <c r="X351" i="10"/>
  <c r="S317" i="10"/>
  <c r="S316" i="10"/>
  <c r="S186" i="10"/>
  <c r="S187" i="10"/>
  <c r="Y166" i="10"/>
  <c r="Y167" i="10"/>
  <c r="S450" i="10"/>
  <c r="S451" i="10"/>
  <c r="Q434" i="10"/>
  <c r="Q435" i="10"/>
  <c r="AA58" i="10"/>
  <c r="AA59" i="10"/>
  <c r="Y119" i="10"/>
  <c r="Y118" i="10"/>
  <c r="Q146" i="10"/>
  <c r="Q147" i="10"/>
  <c r="V269" i="10"/>
  <c r="V268" i="10"/>
  <c r="AA85" i="10"/>
  <c r="AA84" i="10"/>
  <c r="R240" i="10"/>
  <c r="R241" i="10"/>
  <c r="V324" i="10"/>
  <c r="V325" i="10"/>
  <c r="V315" i="10"/>
  <c r="V314" i="10"/>
  <c r="Q319" i="10"/>
  <c r="Q318" i="10"/>
  <c r="X263" i="10"/>
  <c r="X262" i="10"/>
  <c r="Q40" i="10"/>
  <c r="Q41" i="10"/>
  <c r="S518" i="10"/>
  <c r="S519" i="10"/>
  <c r="Q568" i="10"/>
  <c r="Q569" i="10"/>
  <c r="R278" i="10"/>
  <c r="R279" i="10"/>
  <c r="T171" i="10"/>
  <c r="T170" i="10"/>
  <c r="R37" i="10"/>
  <c r="R36" i="10"/>
  <c r="T176" i="10"/>
  <c r="T177" i="10"/>
  <c r="V363" i="10"/>
  <c r="V362" i="10"/>
  <c r="AA471" i="10"/>
  <c r="AA470" i="10"/>
  <c r="S508" i="10"/>
  <c r="S509" i="10"/>
  <c r="Q406" i="10"/>
  <c r="Q407" i="10"/>
  <c r="U426" i="10"/>
  <c r="U427" i="10"/>
  <c r="AA439" i="10"/>
  <c r="AA438" i="10"/>
  <c r="T330" i="10"/>
  <c r="T331" i="10"/>
  <c r="V274" i="10"/>
  <c r="V275" i="10"/>
  <c r="R38" i="10"/>
  <c r="R39" i="10"/>
  <c r="T478" i="10"/>
  <c r="T479" i="10"/>
  <c r="X561" i="10"/>
  <c r="X560" i="10"/>
  <c r="Z306" i="10"/>
  <c r="Z307" i="10"/>
  <c r="S66" i="10"/>
  <c r="S67" i="10"/>
  <c r="U538" i="10"/>
  <c r="U539" i="10"/>
  <c r="AC96" i="10"/>
  <c r="AC97" i="10"/>
  <c r="S55" i="10"/>
  <c r="S54" i="10"/>
  <c r="V151" i="10"/>
  <c r="V150" i="10"/>
  <c r="AB15" i="10"/>
  <c r="AB14" i="10"/>
  <c r="S140" i="10"/>
  <c r="S141" i="10"/>
  <c r="U288" i="10"/>
  <c r="U289" i="10"/>
  <c r="AB164" i="10"/>
  <c r="AB165" i="10"/>
  <c r="R442" i="10"/>
  <c r="R443" i="10"/>
  <c r="X194" i="10"/>
  <c r="X195" i="10"/>
  <c r="AB529" i="10"/>
  <c r="AB528" i="10"/>
  <c r="R272" i="10"/>
  <c r="R273" i="10"/>
  <c r="Y270" i="10"/>
  <c r="Y271" i="10"/>
  <c r="AC320" i="10"/>
  <c r="AC321" i="10"/>
  <c r="V599" i="10"/>
  <c r="V598" i="10"/>
  <c r="AB310" i="10"/>
  <c r="AB311" i="10"/>
  <c r="V10" i="10"/>
  <c r="V11" i="10"/>
  <c r="T76" i="10"/>
  <c r="T77" i="10"/>
  <c r="U248" i="10"/>
  <c r="U249" i="10"/>
  <c r="S24" i="10"/>
  <c r="S25" i="10"/>
  <c r="Y25" i="10"/>
  <c r="Y24" i="10"/>
  <c r="Q24" i="10"/>
  <c r="Q25" i="10"/>
  <c r="Q83" i="10"/>
  <c r="Q82" i="10"/>
  <c r="Y82" i="10"/>
  <c r="Y83" i="10"/>
  <c r="R83" i="10"/>
  <c r="R82" i="10"/>
  <c r="R212" i="10"/>
  <c r="R213" i="10"/>
  <c r="X213" i="10"/>
  <c r="X212" i="10"/>
  <c r="T212" i="10"/>
  <c r="T213" i="10"/>
  <c r="R180" i="10"/>
  <c r="R181" i="10"/>
  <c r="X181" i="10"/>
  <c r="X180" i="10"/>
  <c r="T180" i="10"/>
  <c r="T181" i="10"/>
  <c r="AB579" i="10"/>
  <c r="AB578" i="10"/>
  <c r="V578" i="10"/>
  <c r="V579" i="10"/>
  <c r="T579" i="10"/>
  <c r="T578" i="10"/>
  <c r="T89" i="10"/>
  <c r="T88" i="10"/>
  <c r="X88" i="10"/>
  <c r="X89" i="10"/>
  <c r="Q89" i="10"/>
  <c r="Q88" i="10"/>
  <c r="AC173" i="10"/>
  <c r="AC172" i="10"/>
  <c r="X172" i="10"/>
  <c r="X173" i="10"/>
  <c r="Q173" i="10"/>
  <c r="Q172" i="10"/>
  <c r="AC18" i="10"/>
  <c r="AC19" i="10"/>
  <c r="U19" i="10"/>
  <c r="U18" i="10"/>
  <c r="R18" i="10"/>
  <c r="R19" i="10"/>
  <c r="R593" i="10"/>
  <c r="R592" i="10"/>
  <c r="U592" i="10"/>
  <c r="U593" i="10"/>
  <c r="S593" i="10"/>
  <c r="S592" i="10"/>
  <c r="R161" i="10"/>
  <c r="R160" i="10"/>
  <c r="U160" i="10"/>
  <c r="U161" i="10"/>
  <c r="S161" i="10"/>
  <c r="S160" i="10"/>
  <c r="AB611" i="10"/>
  <c r="AB610" i="10"/>
  <c r="V610" i="10"/>
  <c r="V611" i="10"/>
  <c r="T611" i="10"/>
  <c r="T610" i="10"/>
  <c r="R601" i="10"/>
  <c r="R600" i="10"/>
  <c r="U600" i="10"/>
  <c r="U601" i="10"/>
  <c r="S601" i="10"/>
  <c r="S600" i="10"/>
  <c r="T375" i="10"/>
  <c r="T374" i="10"/>
  <c r="T62" i="10"/>
  <c r="T63" i="10"/>
  <c r="Q138" i="10"/>
  <c r="Q139" i="10"/>
  <c r="V179" i="10"/>
  <c r="V178" i="10"/>
  <c r="AC282" i="10"/>
  <c r="AC283" i="10"/>
  <c r="R216" i="10"/>
  <c r="R217" i="10"/>
  <c r="V348" i="10"/>
  <c r="V349" i="10"/>
  <c r="V424" i="10"/>
  <c r="V425" i="10"/>
  <c r="T117" i="10"/>
  <c r="T116" i="10"/>
  <c r="T31" i="10"/>
  <c r="T30" i="10"/>
  <c r="Q182" i="10"/>
  <c r="Q183" i="10"/>
  <c r="V332" i="10"/>
  <c r="V333" i="10"/>
  <c r="Y581" i="10"/>
  <c r="Y580" i="10"/>
  <c r="R208" i="10"/>
  <c r="R209" i="10"/>
  <c r="X23" i="10"/>
  <c r="X22" i="10"/>
  <c r="Y385" i="10"/>
  <c r="Y384" i="10"/>
  <c r="R200" i="10"/>
  <c r="R201" i="10"/>
  <c r="X465" i="10"/>
  <c r="X464" i="10"/>
  <c r="V456" i="10"/>
  <c r="V457" i="10"/>
  <c r="T71" i="10"/>
  <c r="T70" i="10"/>
  <c r="Y483" i="10"/>
  <c r="Y482" i="10"/>
  <c r="S309" i="10"/>
  <c r="S308" i="10"/>
  <c r="S397" i="10"/>
  <c r="S396" i="10"/>
  <c r="X497" i="10"/>
  <c r="X496" i="10"/>
  <c r="Q414" i="10"/>
  <c r="Q415" i="10"/>
  <c r="T512" i="10"/>
  <c r="T513" i="10"/>
  <c r="X417" i="10"/>
  <c r="X416" i="10"/>
  <c r="Z175" i="10"/>
  <c r="Z174" i="10"/>
  <c r="Q190" i="10"/>
  <c r="Q191" i="10"/>
  <c r="AB94" i="10"/>
  <c r="AB95" i="10"/>
  <c r="U567" i="10"/>
  <c r="U566" i="10"/>
  <c r="T163" i="10"/>
  <c r="T162" i="10"/>
  <c r="AA242" i="10"/>
  <c r="AA243" i="10"/>
  <c r="AA472" i="10"/>
  <c r="AA473" i="10"/>
  <c r="Q327" i="10"/>
  <c r="Q326" i="10"/>
  <c r="V227" i="10"/>
  <c r="V226" i="10"/>
  <c r="U234" i="10"/>
  <c r="U235" i="10"/>
  <c r="T29" i="10"/>
  <c r="T28" i="10"/>
  <c r="V13" i="10"/>
  <c r="V12" i="10"/>
  <c r="S122" i="10"/>
  <c r="S123" i="10"/>
  <c r="U103" i="10"/>
  <c r="U102" i="10"/>
  <c r="Z251" i="10"/>
  <c r="Z250" i="10"/>
  <c r="S224" i="10"/>
  <c r="S225" i="10"/>
  <c r="X486" i="10"/>
  <c r="X487" i="10"/>
  <c r="AC499" i="10"/>
  <c r="AC498" i="10"/>
  <c r="T404" i="10"/>
  <c r="T405" i="10"/>
  <c r="V484" i="10"/>
  <c r="V485" i="10"/>
  <c r="Z453" i="10"/>
  <c r="Z452" i="10"/>
  <c r="R474" i="10"/>
  <c r="R475" i="10"/>
  <c r="T562" i="10"/>
  <c r="T563" i="10"/>
  <c r="S516" i="10"/>
  <c r="S517" i="10"/>
  <c r="V500" i="10"/>
  <c r="V501" i="10"/>
  <c r="AB237" i="10"/>
  <c r="AB236" i="10"/>
  <c r="S158" i="10"/>
  <c r="S159" i="10"/>
  <c r="T152" i="10"/>
  <c r="T153" i="10"/>
  <c r="Y359" i="10"/>
  <c r="Y358" i="10"/>
  <c r="AA277" i="10"/>
  <c r="AA276" i="10"/>
  <c r="S370" i="10"/>
  <c r="S371" i="10"/>
  <c r="X510" i="10"/>
  <c r="X511" i="10"/>
  <c r="AB229" i="10"/>
  <c r="AB228" i="10"/>
  <c r="T526" i="10"/>
  <c r="T527" i="10"/>
  <c r="Q34" i="10"/>
  <c r="Q35" i="10"/>
  <c r="AB433" i="10"/>
  <c r="AB432" i="10"/>
  <c r="R280" i="10"/>
  <c r="R281" i="10"/>
  <c r="Y595" i="10"/>
  <c r="Y594" i="10"/>
  <c r="AC104" i="10"/>
  <c r="AC105" i="10"/>
  <c r="Y144" i="10"/>
  <c r="Y145" i="10"/>
  <c r="AB392" i="10"/>
  <c r="AB393" i="10"/>
  <c r="T126" i="10"/>
  <c r="T127" i="10"/>
  <c r="V353" i="10"/>
  <c r="V352" i="10"/>
  <c r="AC304" i="10"/>
  <c r="AC305" i="10"/>
  <c r="T422" i="10"/>
  <c r="T423" i="10"/>
  <c r="T547" i="10"/>
  <c r="T546" i="10"/>
  <c r="Z608" i="10"/>
  <c r="Z609" i="10"/>
  <c r="Q488" i="10"/>
  <c r="Q489" i="10"/>
  <c r="Y286" i="10"/>
  <c r="Y287" i="10"/>
  <c r="Z477" i="10"/>
  <c r="Z476" i="10"/>
  <c r="Q504" i="10"/>
  <c r="Q505" i="10"/>
  <c r="X252" i="10"/>
  <c r="X253" i="10"/>
  <c r="Q387" i="10"/>
  <c r="Q386" i="10"/>
  <c r="X590" i="10"/>
  <c r="X591" i="10"/>
  <c r="U196" i="10"/>
  <c r="U197" i="10"/>
  <c r="AA290" i="10"/>
  <c r="AA291" i="10"/>
  <c r="R93" i="10"/>
  <c r="R92" i="10"/>
  <c r="X312" i="10"/>
  <c r="X313" i="10"/>
  <c r="AC294" i="10"/>
  <c r="AC295" i="10"/>
  <c r="X391" i="10"/>
  <c r="X390" i="10"/>
  <c r="Q86" i="10"/>
  <c r="Q87" i="10"/>
  <c r="V607" i="10"/>
  <c r="V606" i="10"/>
  <c r="AC491" i="10"/>
  <c r="AC490" i="10"/>
  <c r="R400" i="10"/>
  <c r="R401" i="10"/>
  <c r="Y220" i="10"/>
  <c r="Y221" i="10"/>
  <c r="R530" i="10"/>
  <c r="R531" i="10"/>
  <c r="V113" i="10"/>
  <c r="V112" i="10"/>
  <c r="AB350" i="10"/>
  <c r="AB351" i="10"/>
  <c r="Q300" i="10"/>
  <c r="Q301" i="10"/>
  <c r="X186" i="10"/>
  <c r="X187" i="10"/>
  <c r="AC166" i="10"/>
  <c r="AC167" i="10"/>
  <c r="Q448" i="10"/>
  <c r="Q449" i="10"/>
  <c r="U434" i="10"/>
  <c r="U435" i="10"/>
  <c r="Y58" i="10"/>
  <c r="Y59" i="10"/>
  <c r="R418" i="10"/>
  <c r="R419" i="10"/>
  <c r="U146" i="10"/>
  <c r="U147" i="10"/>
  <c r="AA269" i="10"/>
  <c r="AA268" i="10"/>
  <c r="R596" i="10"/>
  <c r="R597" i="10"/>
  <c r="V240" i="10"/>
  <c r="V241" i="10"/>
  <c r="AA324" i="10"/>
  <c r="AA325" i="10"/>
  <c r="Q409" i="10"/>
  <c r="Q408" i="10"/>
  <c r="U319" i="10"/>
  <c r="U318" i="10"/>
  <c r="AB263" i="10"/>
  <c r="AB262" i="10"/>
  <c r="R376" i="10"/>
  <c r="R377" i="10"/>
  <c r="X518" i="10"/>
  <c r="X519" i="10"/>
  <c r="U568" i="10"/>
  <c r="U569" i="10"/>
  <c r="Q536" i="10"/>
  <c r="Q537" i="10"/>
  <c r="Y171" i="10"/>
  <c r="Y170" i="10"/>
  <c r="T114" i="10"/>
  <c r="T115" i="10"/>
  <c r="V37" i="10"/>
  <c r="V36" i="10"/>
  <c r="V80" i="10"/>
  <c r="V81" i="10"/>
  <c r="U176" i="10"/>
  <c r="U177" i="10"/>
  <c r="Q363" i="10"/>
  <c r="Q362" i="10"/>
  <c r="V110" i="10"/>
  <c r="V111" i="10"/>
  <c r="AA508" i="10"/>
  <c r="AA509" i="10"/>
  <c r="Y502" i="10"/>
  <c r="Y503" i="10"/>
  <c r="AC407" i="10"/>
  <c r="AC406" i="10"/>
  <c r="AB426" i="10"/>
  <c r="AB427" i="10"/>
  <c r="U366" i="10"/>
  <c r="U367" i="10"/>
  <c r="AB331" i="10"/>
  <c r="AB330" i="10"/>
  <c r="T274" i="10"/>
  <c r="T275" i="10"/>
  <c r="Y210" i="10"/>
  <c r="Y211" i="10"/>
  <c r="AB478" i="10"/>
  <c r="AB479" i="10"/>
  <c r="Z560" i="10"/>
  <c r="Z561" i="10"/>
  <c r="U440" i="10"/>
  <c r="U441" i="10"/>
  <c r="AA67" i="10"/>
  <c r="AA66" i="10"/>
  <c r="AB538" i="10"/>
  <c r="AB539" i="10"/>
  <c r="U78" i="10"/>
  <c r="U79" i="10"/>
  <c r="Z55" i="10"/>
  <c r="Z54" i="10"/>
  <c r="U151" i="10"/>
  <c r="U150" i="10"/>
  <c r="X394" i="10"/>
  <c r="X395" i="10"/>
  <c r="AA140" i="10"/>
  <c r="AA141" i="10"/>
  <c r="X288" i="10"/>
  <c r="X289" i="10"/>
  <c r="X428" i="10"/>
  <c r="X429" i="10"/>
  <c r="Z442" i="10"/>
  <c r="Z443" i="10"/>
  <c r="Q194" i="10"/>
  <c r="Q195" i="10"/>
  <c r="X47" i="10"/>
  <c r="X46" i="10"/>
  <c r="Z272" i="10"/>
  <c r="Z273" i="10"/>
  <c r="AA270" i="10"/>
  <c r="AA271" i="10"/>
  <c r="Q599" i="10"/>
  <c r="Q598" i="10"/>
  <c r="Y10" i="10"/>
  <c r="Y11" i="10"/>
  <c r="AB77" i="10"/>
  <c r="AB76" i="10"/>
  <c r="X248" i="10"/>
  <c r="X249" i="10"/>
  <c r="AA463" i="10"/>
  <c r="AA462" i="10"/>
  <c r="X462" i="10"/>
  <c r="X463" i="10"/>
  <c r="T462" i="10"/>
  <c r="T463" i="10"/>
  <c r="AB360" i="10"/>
  <c r="AB361" i="10"/>
  <c r="U361" i="10"/>
  <c r="U360" i="10"/>
  <c r="R360" i="10"/>
  <c r="R361" i="10"/>
  <c r="Z267" i="10"/>
  <c r="Z266" i="10"/>
  <c r="V266" i="10"/>
  <c r="V267" i="10"/>
  <c r="S266" i="10"/>
  <c r="S267" i="10"/>
  <c r="AA219" i="10"/>
  <c r="AA218" i="10"/>
  <c r="X218" i="10"/>
  <c r="X219" i="10"/>
  <c r="T218" i="10"/>
  <c r="T219" i="10"/>
  <c r="AC231" i="10"/>
  <c r="AC230" i="10"/>
  <c r="U230" i="10"/>
  <c r="U231" i="10"/>
  <c r="R230" i="10"/>
  <c r="R231" i="10"/>
  <c r="AA21" i="10"/>
  <c r="AA20" i="10"/>
  <c r="X20" i="10"/>
  <c r="X21" i="10"/>
  <c r="T20" i="10"/>
  <c r="T21" i="10"/>
  <c r="AC507" i="10"/>
  <c r="AC506" i="10"/>
  <c r="U506" i="10"/>
  <c r="U507" i="10"/>
  <c r="R506" i="10"/>
  <c r="R507" i="10"/>
  <c r="Z98" i="10"/>
  <c r="Z99" i="10"/>
  <c r="X99" i="10"/>
  <c r="X98" i="10"/>
  <c r="T98" i="10"/>
  <c r="T99" i="10"/>
  <c r="Z413" i="10"/>
  <c r="Z412" i="10"/>
  <c r="V412" i="10"/>
  <c r="V413" i="10"/>
  <c r="S412" i="10"/>
  <c r="S413" i="10"/>
  <c r="Z388" i="10"/>
  <c r="Z389" i="10"/>
  <c r="X389" i="10"/>
  <c r="X388" i="10"/>
  <c r="T388" i="10"/>
  <c r="T389" i="10"/>
  <c r="AK18" i="9"/>
  <c r="AO18" i="9" s="1"/>
  <c r="AM18" i="10" s="1"/>
  <c r="AK401" i="9"/>
  <c r="AK104" i="9"/>
  <c r="AK11" i="9"/>
  <c r="AO11" i="9" s="1"/>
  <c r="AM11" i="10" s="1"/>
  <c r="AK146" i="9"/>
  <c r="AK306" i="9"/>
  <c r="AQ617" i="9"/>
  <c r="AW312" i="9" s="1"/>
  <c r="AQ619" i="9"/>
  <c r="AW313" i="9" s="1"/>
  <c r="AK173" i="9"/>
  <c r="AK327" i="9"/>
  <c r="AO327" i="9" s="1"/>
  <c r="AM327" i="10" s="1"/>
  <c r="AK417" i="9"/>
  <c r="AO417" i="9" s="1"/>
  <c r="AM417" i="10" s="1"/>
  <c r="AK397" i="9"/>
  <c r="AQ620" i="9"/>
  <c r="AU314" i="9" s="1"/>
  <c r="AQ621" i="9"/>
  <c r="AW314" i="9" s="1"/>
  <c r="AQ615" i="9"/>
  <c r="AW311" i="9" s="1"/>
  <c r="AQ614" i="9"/>
  <c r="AU311" i="9" s="1"/>
  <c r="AK235" i="9"/>
  <c r="AO235" i="9" s="1"/>
  <c r="AM235" i="10" s="1"/>
  <c r="AK395" i="9"/>
  <c r="AK528" i="9"/>
  <c r="AO528" i="9" s="1"/>
  <c r="AM528" i="10" s="1"/>
  <c r="AK409" i="9"/>
  <c r="AK422" i="9"/>
  <c r="AO422" i="9" s="1"/>
  <c r="AM422" i="10" s="1"/>
  <c r="AK315" i="9"/>
  <c r="AO317" i="9" s="1"/>
  <c r="AM317" i="10" s="1"/>
  <c r="AQ624" i="9"/>
  <c r="AU316" i="9" s="1"/>
  <c r="AQ625" i="9"/>
  <c r="AW316" i="9" s="1"/>
  <c r="AK90" i="9"/>
  <c r="AK305" i="9"/>
  <c r="AO305" i="9" s="1"/>
  <c r="AM305" i="10" s="1"/>
  <c r="AK509" i="9"/>
  <c r="AK490" i="9"/>
  <c r="AO492" i="9" s="1"/>
  <c r="AM492" i="10" s="1"/>
  <c r="AK291" i="9"/>
  <c r="AK204" i="9"/>
  <c r="AO204" i="9" s="1"/>
  <c r="AM204" i="10" s="1"/>
  <c r="AK200" i="9"/>
  <c r="AO200" i="9" s="1"/>
  <c r="AM200" i="10" s="1"/>
  <c r="AK310" i="9"/>
  <c r="AK281" i="9"/>
  <c r="AK513" i="9"/>
  <c r="AK80" i="9"/>
  <c r="AK446" i="9"/>
  <c r="AK262" i="9"/>
  <c r="AK37" i="9"/>
  <c r="AK210" i="9"/>
  <c r="AK282" i="9"/>
  <c r="AO284" i="9" s="1"/>
  <c r="AM284" i="10" s="1"/>
  <c r="AK270" i="9"/>
  <c r="AK112" i="9"/>
  <c r="AK531" i="9"/>
  <c r="AO531" i="9" s="1"/>
  <c r="AM531" i="10" s="1"/>
  <c r="AK220" i="9"/>
  <c r="AO222" i="9" s="1"/>
  <c r="AM222" i="10" s="1"/>
  <c r="AK450" i="9"/>
  <c r="AK122" i="9"/>
  <c r="AK482" i="9"/>
  <c r="AK250" i="9"/>
  <c r="AO252" i="9" s="1"/>
  <c r="AM252" i="10" s="1"/>
  <c r="AK605" i="9"/>
  <c r="AO605" i="9" s="1"/>
  <c r="AM605" i="10" s="1"/>
  <c r="AK338" i="9"/>
  <c r="AK536" i="9"/>
  <c r="AK516" i="9"/>
  <c r="AO516" i="9" s="1"/>
  <c r="AM516" i="10" s="1"/>
  <c r="AK610" i="9"/>
  <c r="AK240" i="9"/>
  <c r="AK485" i="9"/>
  <c r="AK67" i="9"/>
  <c r="AK141" i="9"/>
  <c r="AK596" i="9"/>
  <c r="AK106" i="9"/>
  <c r="AK190" i="9"/>
  <c r="AK349" i="9"/>
  <c r="AO349" i="9" s="1"/>
  <c r="AM349" i="10" s="1"/>
  <c r="AK510" i="9"/>
  <c r="AK174" i="9"/>
  <c r="AK560" i="9"/>
  <c r="AO560" i="9" s="1"/>
  <c r="AM560" i="10" s="1"/>
  <c r="AK260" i="9"/>
  <c r="AK41" i="9"/>
  <c r="AK103" i="9"/>
  <c r="AO103" i="9" s="1"/>
  <c r="AM103" i="10" s="1"/>
  <c r="AK554" i="9"/>
  <c r="AO556" i="9" s="1"/>
  <c r="AM556" i="10" s="1"/>
  <c r="AK31" i="9"/>
  <c r="AO33" i="9" s="1"/>
  <c r="AM33" i="10" s="1"/>
  <c r="AK152" i="9"/>
  <c r="AK370" i="9"/>
  <c r="AO370" i="9" s="1"/>
  <c r="AM370" i="10" s="1"/>
  <c r="AK71" i="9"/>
  <c r="AK464" i="9"/>
  <c r="AK176" i="9"/>
  <c r="AK352" i="9"/>
  <c r="AO354" i="9" s="1"/>
  <c r="AM354" i="10" s="1"/>
  <c r="AK47" i="9"/>
  <c r="AO49" i="9" s="1"/>
  <c r="AM49" i="10" s="1"/>
  <c r="AK502" i="9"/>
  <c r="AK55" i="9"/>
  <c r="AO55" i="9" s="1"/>
  <c r="AM55" i="10" s="1"/>
  <c r="AK424" i="9"/>
  <c r="AK344" i="9"/>
  <c r="AO346" i="9" s="1"/>
  <c r="AM346" i="10" s="1"/>
  <c r="AK358" i="9"/>
  <c r="AO358" i="9" s="1"/>
  <c r="AM358" i="10" s="1"/>
  <c r="AK236" i="9"/>
  <c r="AC534" i="9" a="1"/>
  <c r="AC535" i="9" s="1"/>
  <c r="AK256" i="9"/>
  <c r="AO256" i="9" s="1"/>
  <c r="AM256" i="10" s="1"/>
  <c r="AK274" i="9"/>
  <c r="AK292" i="9"/>
  <c r="AO292" i="9" s="1"/>
  <c r="AM292" i="10" s="1"/>
  <c r="AK574" i="9"/>
  <c r="AK29" i="9"/>
  <c r="AO29" i="9" s="1"/>
  <c r="AM29" i="10" s="1"/>
  <c r="AK432" i="9"/>
  <c r="AO432" i="9" s="1"/>
  <c r="AM432" i="10" s="1"/>
  <c r="AK498" i="9"/>
  <c r="AK164" i="9"/>
  <c r="AK474" i="9"/>
  <c r="AO474" i="9" s="1"/>
  <c r="AM474" i="10" s="1"/>
  <c r="AK226" i="9"/>
  <c r="AO228" i="9" s="1"/>
  <c r="AM228" i="10" s="1"/>
  <c r="AK440" i="9"/>
  <c r="AK126" i="9"/>
  <c r="AO126" i="9" s="1"/>
  <c r="AM126" i="10" s="1"/>
  <c r="AK506" i="9"/>
  <c r="AK487" i="9"/>
  <c r="AK473" i="9"/>
  <c r="AO475" i="9" s="1"/>
  <c r="AM475" i="10" s="1"/>
  <c r="AK79" i="9"/>
  <c r="AK12" i="9"/>
  <c r="AK230" i="9"/>
  <c r="AO232" i="9" s="1"/>
  <c r="AM232" i="10" s="1"/>
  <c r="AK323" i="9"/>
  <c r="AO325" i="9" s="1"/>
  <c r="AM325" i="10" s="1"/>
  <c r="AK321" i="9"/>
  <c r="AK562" i="9"/>
  <c r="AO564" i="9" s="1"/>
  <c r="AM564" i="10" s="1"/>
  <c r="AK116" i="9"/>
  <c r="AK186" i="9"/>
  <c r="AK385" i="9"/>
  <c r="AK272" i="9"/>
  <c r="AK207" i="9"/>
  <c r="AK181" i="9"/>
  <c r="AK109" i="9"/>
  <c r="AK609" i="9"/>
  <c r="AO609" i="9" s="1"/>
  <c r="AM609" i="10" s="1"/>
  <c r="AK363" i="9"/>
  <c r="AO365" i="9" s="1"/>
  <c r="AM365" i="10" s="1"/>
  <c r="AK14" i="9"/>
  <c r="AK225" i="9"/>
  <c r="AO225" i="9" s="1"/>
  <c r="AM225" i="10" s="1"/>
  <c r="AK551" i="9"/>
  <c r="AO551" i="9" s="1"/>
  <c r="AM551" i="10" s="1"/>
  <c r="AK545" i="9"/>
  <c r="AI6" i="10"/>
  <c r="J13" i="11" s="1" a="1"/>
  <c r="J13" i="11" s="1"/>
  <c r="AK448" i="9"/>
  <c r="AK156" i="9"/>
  <c r="AO156" i="9" s="1"/>
  <c r="AM156" i="10" s="1"/>
  <c r="AK538" i="9"/>
  <c r="AO540" i="9" s="1"/>
  <c r="AM540" i="10" s="1"/>
  <c r="AK426" i="9"/>
  <c r="AK162" i="9"/>
  <c r="AK97" i="9"/>
  <c r="AK390" i="9"/>
  <c r="AK442" i="9"/>
  <c r="AO442" i="9" s="1"/>
  <c r="AM442" i="10" s="1"/>
  <c r="AK456" i="9"/>
  <c r="AK404" i="9"/>
  <c r="AK308" i="9"/>
  <c r="AK380" i="9"/>
  <c r="AK170" i="9"/>
  <c r="AK406" i="9"/>
  <c r="AK438" i="9"/>
  <c r="AK110" i="9"/>
  <c r="AC62" i="9" a="1"/>
  <c r="AC62" i="9" s="1"/>
  <c r="AK500" i="9"/>
  <c r="AK168" i="9"/>
  <c r="AK378" i="9"/>
  <c r="AK208" i="9"/>
  <c r="AK75" i="9"/>
  <c r="AO75" i="9" s="1"/>
  <c r="AM75" i="10" s="1"/>
  <c r="AK566" i="9"/>
  <c r="AO566" i="9" s="1"/>
  <c r="AM566" i="10" s="1"/>
  <c r="AK520" i="9"/>
  <c r="AO520" i="9" s="1"/>
  <c r="AM520" i="10" s="1"/>
  <c r="AK87" i="9"/>
  <c r="AK374" i="9"/>
  <c r="AO374" i="9" s="1"/>
  <c r="AM374" i="10" s="1"/>
  <c r="AK392" i="9"/>
  <c r="AK382" i="9"/>
  <c r="AK300" i="9"/>
  <c r="AO300" i="9" s="1"/>
  <c r="AM300" i="10" s="1"/>
  <c r="AK386" i="9"/>
  <c r="AK434" i="9"/>
  <c r="AK119" i="9"/>
  <c r="AO119" i="9" s="1"/>
  <c r="AM119" i="10" s="1"/>
  <c r="AK118" i="9"/>
  <c r="AO120" i="9" s="1"/>
  <c r="AM120" i="10" s="1"/>
  <c r="AK137" i="9"/>
  <c r="AK136" i="9"/>
  <c r="AK463" i="9"/>
  <c r="AO463" i="9" s="1"/>
  <c r="AM463" i="10" s="1"/>
  <c r="AK462" i="9"/>
  <c r="AO462" i="9" s="1"/>
  <c r="AM462" i="10" s="1"/>
  <c r="AK593" i="9"/>
  <c r="AK592" i="9"/>
  <c r="AK479" i="9"/>
  <c r="AK478" i="9"/>
  <c r="AK437" i="9"/>
  <c r="AO439" i="9" s="1"/>
  <c r="AM439" i="10" s="1"/>
  <c r="AK436" i="9"/>
  <c r="AK489" i="9"/>
  <c r="AK488" i="9"/>
  <c r="AK88" i="9"/>
  <c r="AK89" i="9"/>
  <c r="AK99" i="9"/>
  <c r="AK98" i="9"/>
  <c r="AO98" i="9" s="1"/>
  <c r="AM98" i="10" s="1"/>
  <c r="AK149" i="9"/>
  <c r="AK148" i="9"/>
  <c r="AK213" i="9"/>
  <c r="AK212" i="9"/>
  <c r="AO214" i="9" s="1"/>
  <c r="AM214" i="10" s="1"/>
  <c r="AK245" i="9"/>
  <c r="AO247" i="9" s="1"/>
  <c r="AM247" i="10" s="1"/>
  <c r="AK244" i="9"/>
  <c r="AO246" i="9" s="1"/>
  <c r="AM246" i="10" s="1"/>
  <c r="AK259" i="9"/>
  <c r="AK258" i="9"/>
  <c r="AK76" i="9"/>
  <c r="AO78" i="9" s="1"/>
  <c r="AM78" i="10" s="1"/>
  <c r="AK77" i="9"/>
  <c r="AK24" i="9"/>
  <c r="AK25" i="9"/>
  <c r="AK331" i="9"/>
  <c r="AO331" i="9" s="1"/>
  <c r="AM331" i="10" s="1"/>
  <c r="AK330" i="9"/>
  <c r="AO330" i="9" s="1"/>
  <c r="AM330" i="10" s="1"/>
  <c r="AK467" i="9"/>
  <c r="AO469" i="9" s="1"/>
  <c r="AM469" i="10" s="1"/>
  <c r="AK466" i="9"/>
  <c r="AO468" i="9" s="1"/>
  <c r="AM468" i="10" s="1"/>
  <c r="AK481" i="9"/>
  <c r="AK480" i="9"/>
  <c r="AK62" i="9"/>
  <c r="AO62" i="9" s="1"/>
  <c r="AM62" i="10" s="1"/>
  <c r="AK63" i="9"/>
  <c r="AO63" i="9" s="1"/>
  <c r="AM63" i="10" s="1"/>
  <c r="AK94" i="9"/>
  <c r="AK95" i="9"/>
  <c r="AK20" i="9"/>
  <c r="AK21" i="9"/>
  <c r="AK269" i="9"/>
  <c r="AK268" i="9"/>
  <c r="AK361" i="9"/>
  <c r="AK360" i="9"/>
  <c r="AK161" i="9"/>
  <c r="AK160" i="9"/>
  <c r="AK143" i="9"/>
  <c r="AK142" i="9"/>
  <c r="AO142" i="9" s="1"/>
  <c r="AM142" i="10" s="1"/>
  <c r="AK523" i="9"/>
  <c r="AK522" i="9"/>
  <c r="AO524" i="9" s="1"/>
  <c r="AM524" i="10" s="1"/>
  <c r="AK44" i="9"/>
  <c r="AO44" i="9" s="1"/>
  <c r="AM44" i="10" s="1"/>
  <c r="AK45" i="9"/>
  <c r="AO45" i="9" s="1"/>
  <c r="AM45" i="10" s="1"/>
  <c r="AK193" i="9"/>
  <c r="AK192" i="9"/>
  <c r="AK413" i="9"/>
  <c r="AK412" i="9"/>
  <c r="AO414" i="9" s="1"/>
  <c r="AM414" i="10" s="1"/>
  <c r="AK601" i="9"/>
  <c r="AO601" i="9" s="1"/>
  <c r="AM601" i="10" s="1"/>
  <c r="AK600" i="9"/>
  <c r="AO600" i="9" s="1"/>
  <c r="AM600" i="10" s="1"/>
  <c r="AK159" i="9"/>
  <c r="AK158" i="9"/>
  <c r="AK219" i="9"/>
  <c r="AK218" i="9"/>
  <c r="AK587" i="9"/>
  <c r="AO587" i="9" s="1"/>
  <c r="AM587" i="10" s="1"/>
  <c r="AK586" i="9"/>
  <c r="AO586" i="9" s="1"/>
  <c r="AM586" i="10" s="1"/>
  <c r="AK249" i="9"/>
  <c r="AO251" i="9" s="1"/>
  <c r="AM251" i="10" s="1"/>
  <c r="AK248" i="9"/>
  <c r="AO248" i="9" s="1"/>
  <c r="AM248" i="10" s="1"/>
  <c r="AK579" i="9"/>
  <c r="AO579" i="9" s="1"/>
  <c r="AM579" i="10" s="1"/>
  <c r="AK578" i="9"/>
  <c r="AO578" i="9" s="1"/>
  <c r="AM578" i="10" s="1"/>
  <c r="AK217" i="9"/>
  <c r="AO217" i="9" s="1"/>
  <c r="AM217" i="10" s="1"/>
  <c r="AK216" i="9"/>
  <c r="AO216" i="9" s="1"/>
  <c r="AM216" i="10" s="1"/>
  <c r="AK82" i="9"/>
  <c r="AK83" i="9"/>
  <c r="AC454" i="9" a="1"/>
  <c r="AC455" i="9" s="1"/>
  <c r="AC388" i="9" a="1"/>
  <c r="AD389" i="9" s="1"/>
  <c r="AK267" i="9"/>
  <c r="AK266" i="9"/>
  <c r="AK139" i="9"/>
  <c r="AK138" i="9"/>
  <c r="AO140" i="9" s="1"/>
  <c r="AM140" i="10" s="1"/>
  <c r="AK133" i="9"/>
  <c r="AK132" i="9"/>
  <c r="AK189" i="9"/>
  <c r="AK188" i="9"/>
  <c r="AK445" i="9"/>
  <c r="AK444" i="9"/>
  <c r="AK535" i="9"/>
  <c r="AO535" i="9" s="1"/>
  <c r="AM535" i="10" s="1"/>
  <c r="AK534" i="9"/>
  <c r="AO534" i="9" s="1"/>
  <c r="AM534" i="10" s="1"/>
  <c r="AK135" i="9"/>
  <c r="AO135" i="9" s="1"/>
  <c r="AM135" i="10" s="1"/>
  <c r="AK134" i="9"/>
  <c r="AK351" i="9"/>
  <c r="AK350" i="9"/>
  <c r="AK38" i="9"/>
  <c r="AK39" i="9"/>
  <c r="AK22" i="9"/>
  <c r="AK23" i="9"/>
  <c r="AK64" i="9"/>
  <c r="AK65" i="9"/>
  <c r="AK50" i="9"/>
  <c r="AO50" i="9" s="1"/>
  <c r="AM50" i="10" s="1"/>
  <c r="AK51" i="9"/>
  <c r="AO51" i="9" s="1"/>
  <c r="AM51" i="10" s="1"/>
  <c r="AK131" i="9"/>
  <c r="AO131" i="9" s="1"/>
  <c r="AM131" i="10" s="1"/>
  <c r="AK130" i="9"/>
  <c r="AO130" i="9" s="1"/>
  <c r="AM130" i="10" s="1"/>
  <c r="AC102" i="9" a="1"/>
  <c r="AD103" i="9" s="1"/>
  <c r="AO548" i="9"/>
  <c r="AM548" i="10" s="1"/>
  <c r="AC460" i="9" a="1"/>
  <c r="AC461" i="9" s="1"/>
  <c r="AJ6" i="10"/>
  <c r="L13" i="11" s="1" a="1"/>
  <c r="M13" i="11" s="1"/>
  <c r="AO559" i="9"/>
  <c r="AM559" i="10" s="1"/>
  <c r="AC590" i="9" a="1"/>
  <c r="AD591" i="9" s="1"/>
  <c r="AC572" i="9" a="1"/>
  <c r="AC572" i="9" s="1"/>
  <c r="AO347" i="9"/>
  <c r="AM347" i="10" s="1"/>
  <c r="AO102" i="9"/>
  <c r="AM102" i="10" s="1"/>
  <c r="AO223" i="9"/>
  <c r="AM223" i="10" s="1"/>
  <c r="AH6" i="10"/>
  <c r="H13" i="11" s="1" a="1"/>
  <c r="I13" i="11" s="1"/>
  <c r="AC584" i="9" a="1"/>
  <c r="AC585" i="9" s="1"/>
  <c r="AO527" i="9"/>
  <c r="AM527" i="10" s="1"/>
  <c r="AC8" i="9" a="1"/>
  <c r="AC9" i="9" s="1"/>
  <c r="AO61" i="9"/>
  <c r="AM61" i="10" s="1"/>
  <c r="AO205" i="9"/>
  <c r="AM205" i="10" s="1"/>
  <c r="AO285" i="9"/>
  <c r="AM285" i="10" s="1"/>
  <c r="AO471" i="9"/>
  <c r="AM471" i="10" s="1"/>
  <c r="AW315" i="9"/>
  <c r="AO526" i="9"/>
  <c r="AM526" i="10" s="1"/>
  <c r="AE7" i="10"/>
  <c r="B13" i="11" s="1" a="1"/>
  <c r="AO6" i="9"/>
  <c r="AM6" i="10" s="1"/>
  <c r="AO541" i="9"/>
  <c r="AM541" i="10" s="1"/>
  <c r="AO543" i="9"/>
  <c r="AM543" i="10" s="1"/>
  <c r="AO585" i="9"/>
  <c r="AM585" i="10" s="1"/>
  <c r="AI8" i="10" a="1"/>
  <c r="AI8" i="10" s="1"/>
  <c r="AF8" i="10" a="1"/>
  <c r="AF8" i="10" s="1"/>
  <c r="AO32" i="9"/>
  <c r="AM32" i="10" s="1"/>
  <c r="AO8" i="9"/>
  <c r="AM8" i="10" s="1"/>
  <c r="AO542" i="9"/>
  <c r="AM542" i="10" s="1"/>
  <c r="AO441" i="9"/>
  <c r="AM441" i="10" s="1"/>
  <c r="AO324" i="9"/>
  <c r="AM324" i="10" s="1"/>
  <c r="AH8" i="10" a="1"/>
  <c r="AH9" i="10" s="1"/>
  <c r="AO493" i="9"/>
  <c r="AM493" i="10" s="1"/>
  <c r="AO455" i="9"/>
  <c r="AM455" i="10" s="1"/>
  <c r="AO604" i="9"/>
  <c r="AM604" i="10" s="1"/>
  <c r="AO477" i="9"/>
  <c r="AM477" i="10" s="1"/>
  <c r="AO9" i="9"/>
  <c r="AM9" i="10" s="1"/>
  <c r="AO224" i="9"/>
  <c r="AM224" i="10" s="1"/>
  <c r="AO393" i="9"/>
  <c r="AM393" i="10" s="1"/>
  <c r="AO257" i="9"/>
  <c r="AM257" i="10" s="1"/>
  <c r="AO355" i="9"/>
  <c r="AM355" i="10" s="1"/>
  <c r="AO117" i="9"/>
  <c r="AM117" i="10" s="1"/>
  <c r="AO233" i="9"/>
  <c r="AM233" i="10" s="1"/>
  <c r="AO461" i="9"/>
  <c r="AM461" i="10" s="1"/>
  <c r="AO433" i="9"/>
  <c r="AM433" i="10" s="1"/>
  <c r="AO304" i="9"/>
  <c r="AM304" i="10" s="1"/>
  <c r="AO402" i="9"/>
  <c r="AM402" i="10" s="1"/>
  <c r="AO565" i="9"/>
  <c r="AM565" i="10" s="1"/>
  <c r="AO507" i="9"/>
  <c r="AM507" i="10" s="1"/>
  <c r="AO54" i="9"/>
  <c r="AM54" i="10" s="1"/>
  <c r="AO383" i="9"/>
  <c r="AM383" i="10" s="1"/>
  <c r="AO309" i="9"/>
  <c r="AM309" i="10" s="1"/>
  <c r="AO348" i="9"/>
  <c r="AM348" i="10" s="1"/>
  <c r="AO58" i="9"/>
  <c r="AM58" i="10" s="1"/>
  <c r="AO60" i="9"/>
  <c r="AM60" i="10" s="1"/>
  <c r="AO573" i="9"/>
  <c r="AM573" i="10" s="1"/>
  <c r="AO460" i="9"/>
  <c r="AM460" i="10" s="1"/>
  <c r="AO201" i="9"/>
  <c r="AM201" i="10" s="1"/>
  <c r="AO561" i="9"/>
  <c r="AM561" i="10" s="1"/>
  <c r="AO34" i="9"/>
  <c r="AM34" i="10" s="1"/>
  <c r="AO35" i="9"/>
  <c r="AM35" i="10" s="1"/>
  <c r="AO301" i="9"/>
  <c r="AM301" i="10" s="1"/>
  <c r="AO517" i="9"/>
  <c r="AM517" i="10" s="1"/>
  <c r="AO187" i="9"/>
  <c r="AM187" i="10" s="1"/>
  <c r="AO423" i="9"/>
  <c r="AM423" i="10" s="1"/>
  <c r="AO157" i="9"/>
  <c r="AM157" i="10" s="1"/>
  <c r="AO572" i="9"/>
  <c r="AM572" i="10" s="1"/>
  <c r="AO314" i="9"/>
  <c r="AM314" i="10" s="1"/>
  <c r="AO345" i="9"/>
  <c r="AM345" i="10" s="1"/>
  <c r="AO263" i="9"/>
  <c r="AM263" i="10" s="1"/>
  <c r="AG8" i="10" a="1"/>
  <c r="AO367" i="9"/>
  <c r="AM367" i="10" s="1"/>
  <c r="AO229" i="9"/>
  <c r="AM229" i="10" s="1"/>
  <c r="AJ8" i="10" a="1"/>
  <c r="AO234" i="9"/>
  <c r="AM234" i="10" s="1"/>
  <c r="AO10" i="9"/>
  <c r="AM10" i="10" s="1"/>
  <c r="AO19" i="9"/>
  <c r="AM19" i="10" s="1"/>
  <c r="AO326" i="9"/>
  <c r="AM326" i="10" s="1"/>
  <c r="AO550" i="9"/>
  <c r="AM550" i="10" s="1"/>
  <c r="AO375" i="9"/>
  <c r="AM375" i="10" s="1"/>
  <c r="AO499" i="9"/>
  <c r="AM499" i="10" s="1"/>
  <c r="AO416" i="9"/>
  <c r="AM416" i="10" s="1"/>
  <c r="AO591" i="9"/>
  <c r="AM591" i="10" s="1"/>
  <c r="AO199" i="9"/>
  <c r="AM199" i="10" s="1"/>
  <c r="AO371" i="9"/>
  <c r="AM371" i="10" s="1"/>
  <c r="AO265" i="9"/>
  <c r="AM265" i="10" s="1"/>
  <c r="AO127" i="9"/>
  <c r="AM127" i="10" s="1"/>
  <c r="AE8" i="10" a="1"/>
  <c r="AO289" i="9"/>
  <c r="AM289" i="10" s="1"/>
  <c r="AO567" i="9"/>
  <c r="AM567" i="10" s="1"/>
  <c r="AO420" i="9"/>
  <c r="AM420" i="10" s="1"/>
  <c r="AO529" i="9"/>
  <c r="AM529" i="10" s="1"/>
  <c r="AO28" i="9"/>
  <c r="AM28" i="10" s="1"/>
  <c r="AO30" i="9"/>
  <c r="AM30" i="10" s="1"/>
  <c r="AO322" i="9"/>
  <c r="AM322" i="10" s="1"/>
  <c r="AG7" i="10"/>
  <c r="AG6" i="10"/>
  <c r="AF6" i="10"/>
  <c r="AF7" i="10"/>
  <c r="AD495" i="9"/>
  <c r="AD494" i="9"/>
  <c r="AC495" i="9"/>
  <c r="AC368" i="9" a="1"/>
  <c r="AD369" i="9" s="1"/>
  <c r="AC548" i="9" a="1"/>
  <c r="AC549" i="9" s="1"/>
  <c r="AC56" i="9" a="1"/>
  <c r="AD57" i="9" s="1"/>
  <c r="AC576" i="9" a="1"/>
  <c r="AC576" i="9" s="1"/>
  <c r="AC16" i="9" a="1"/>
  <c r="AC16" i="9" s="1"/>
  <c r="AC492" i="9" a="1"/>
  <c r="AC492" i="9" s="1"/>
  <c r="AC100" i="9" a="1"/>
  <c r="AD101" i="9" s="1"/>
  <c r="AC346" i="9" a="1"/>
  <c r="AC347" i="9" s="1"/>
  <c r="AC552" i="9" a="1"/>
  <c r="AC553" i="9" s="1"/>
  <c r="AC570" i="9" a="1"/>
  <c r="AD571" i="9" s="1"/>
  <c r="AC238" i="9" a="1"/>
  <c r="AC238" i="9" s="1"/>
  <c r="AC146" i="9" a="1"/>
  <c r="AD146" i="9" s="1"/>
  <c r="AC482" i="9" a="1"/>
  <c r="AC483" i="9" s="1"/>
  <c r="AC352" i="9" a="1"/>
  <c r="AD352" i="9" s="1"/>
  <c r="AC528" i="9" a="1"/>
  <c r="AD529" i="9" s="1"/>
  <c r="AC458" i="9" a="1"/>
  <c r="AC459" i="9" s="1"/>
  <c r="AC598" i="9" a="1"/>
  <c r="AC599" i="9" s="1"/>
  <c r="AC180" i="9" a="1"/>
  <c r="AD181" i="9" s="1"/>
  <c r="AC382" i="9" a="1"/>
  <c r="AC382" i="9" s="1"/>
  <c r="AC242" i="9" a="1"/>
  <c r="AD242" i="9" s="1"/>
  <c r="AC476" i="9" a="1"/>
  <c r="AC476" i="9" s="1"/>
  <c r="AC38" i="9" a="1"/>
  <c r="AC38" i="9" s="1"/>
  <c r="AC204" i="9" a="1"/>
  <c r="AD205" i="9" s="1"/>
  <c r="AC480" i="9" a="1"/>
  <c r="AD480" i="9" s="1"/>
  <c r="AC510" i="9" a="1"/>
  <c r="AC511" i="9" s="1"/>
  <c r="AC428" i="9" a="1"/>
  <c r="AD429" i="9" s="1"/>
  <c r="AC46" i="9" a="1"/>
  <c r="AD47" i="9" s="1"/>
  <c r="AC42" i="9" a="1"/>
  <c r="AD43" i="9" s="1"/>
  <c r="AC174" i="9" a="1"/>
  <c r="AC175" i="9" s="1"/>
  <c r="AC160" i="9" a="1"/>
  <c r="AD161" i="9" s="1"/>
  <c r="AC386" i="9" a="1"/>
  <c r="AD387" i="9" s="1"/>
  <c r="AC316" i="9" a="1"/>
  <c r="AD317" i="9" s="1"/>
  <c r="AC466" i="9" a="1"/>
  <c r="AC467" i="9" s="1"/>
  <c r="AC544" i="9" a="1"/>
  <c r="AC545" i="9" s="1"/>
  <c r="AC90" i="9" a="1"/>
  <c r="AC90" i="9" s="1"/>
  <c r="AC444" i="9" a="1"/>
  <c r="AD445" i="9" s="1"/>
  <c r="AC196" i="9" a="1"/>
  <c r="AC196" i="9" s="1"/>
  <c r="AC364" i="9" a="1"/>
  <c r="AC365" i="9" s="1"/>
  <c r="AC110" i="9" a="1"/>
  <c r="AC110" i="9" s="1"/>
  <c r="AC308" i="9" a="1"/>
  <c r="AD309" i="9" s="1"/>
  <c r="AC172" i="9" a="1"/>
  <c r="AC172" i="9" s="1"/>
  <c r="AC540" i="9" a="1"/>
  <c r="AD540" i="9" s="1"/>
  <c r="AC60" i="9" a="1"/>
  <c r="AC60" i="9" s="1"/>
  <c r="AC88" i="9" a="1"/>
  <c r="AC88" i="9" s="1"/>
  <c r="AC156" i="9" a="1"/>
  <c r="AD157" i="9" s="1"/>
  <c r="AC370" i="9" a="1"/>
  <c r="AC370" i="9" s="1"/>
  <c r="AC414" i="9" a="1"/>
  <c r="AD414" i="9" s="1"/>
  <c r="AC378" i="9" a="1"/>
  <c r="AC378" i="9" s="1"/>
  <c r="AC320" i="9" a="1"/>
  <c r="AC321" i="9" s="1"/>
  <c r="AC462" i="9" a="1"/>
  <c r="AD462" i="9" s="1"/>
  <c r="AC602" i="9" a="1"/>
  <c r="AC602" i="9" s="1"/>
  <c r="AC526" i="9" a="1"/>
  <c r="AD527" i="9" s="1"/>
  <c r="AC104" i="9" a="1"/>
  <c r="AD104" i="9" s="1"/>
  <c r="AC420" i="9" a="1"/>
  <c r="AC420" i="9" s="1"/>
  <c r="AC240" i="9" a="1"/>
  <c r="AD241" i="9" s="1"/>
  <c r="AC306" i="9" a="1"/>
  <c r="AC307" i="9" s="1"/>
  <c r="AC108" i="9" a="1"/>
  <c r="AC109" i="9" s="1"/>
  <c r="AC78" i="9" a="1"/>
  <c r="AD79" i="9" s="1"/>
  <c r="AC452" i="9" a="1"/>
  <c r="AD452" i="9" s="1"/>
  <c r="AC556" i="9" a="1"/>
  <c r="AD556" i="9" s="1"/>
  <c r="AC582" i="9" a="1"/>
  <c r="AC582" i="9" s="1"/>
  <c r="AC532" i="9" a="1"/>
  <c r="AD532" i="9" s="1"/>
  <c r="AC302" i="9" a="1"/>
  <c r="AC303" i="9" s="1"/>
  <c r="AC542" i="9" a="1"/>
  <c r="AC543" i="9" s="1"/>
  <c r="AC246" i="9" a="1"/>
  <c r="AC247" i="9" s="1"/>
  <c r="AC348" i="9" a="1"/>
  <c r="AD349" i="9" s="1"/>
  <c r="AC50" i="9" a="1"/>
  <c r="AD50" i="9" s="1"/>
  <c r="AC334" i="9" a="1"/>
  <c r="AC20" i="9" a="1"/>
  <c r="AC94" i="9" a="1"/>
  <c r="AC396" i="9" a="1"/>
  <c r="AC190" i="9" a="1"/>
  <c r="AC336" i="9" a="1"/>
  <c r="AC434" i="9" a="1"/>
  <c r="AC270" i="9" a="1"/>
  <c r="AC222" i="9" a="1"/>
  <c r="AC36" i="9" a="1"/>
  <c r="AC148" i="9" a="1"/>
  <c r="AC404" i="9" a="1"/>
  <c r="AC456" i="9" a="1"/>
  <c r="AC520" i="9" a="1"/>
  <c r="AC112" i="9" a="1"/>
  <c r="AC254" i="9" a="1"/>
  <c r="AC596" i="9" a="1"/>
  <c r="AC472" i="9" a="1"/>
  <c r="AC500" i="9" a="1"/>
  <c r="AC392" i="9" a="1"/>
  <c r="AC506" i="9" a="1"/>
  <c r="AC18" i="9" a="1"/>
  <c r="AC30" i="9" a="1"/>
  <c r="AC310" i="9" a="1"/>
  <c r="AC114" i="9" a="1"/>
  <c r="AC502" i="9" a="1"/>
  <c r="AC442" i="9" a="1"/>
  <c r="AC578" i="9" a="1"/>
  <c r="AC74" i="9" a="1"/>
  <c r="AC372" i="9" a="1"/>
  <c r="AC170" i="9" a="1"/>
  <c r="AC422" i="9" a="1"/>
  <c r="AC610" i="9" a="1"/>
  <c r="AC612" i="9" a="1"/>
  <c r="AC406" i="9" a="1"/>
  <c r="AC538" i="9" a="1"/>
  <c r="AC58" i="9" a="1"/>
  <c r="AC212" i="9" a="1"/>
  <c r="AC234" i="9" a="1"/>
  <c r="AC126" i="9" a="1"/>
  <c r="AC130" i="9" a="1"/>
  <c r="AC328" i="9" a="1"/>
  <c r="AC360" i="9" a="1"/>
  <c r="AC80" i="9" a="1"/>
  <c r="AC228" i="9" a="1"/>
  <c r="AC12" i="9" a="1"/>
  <c r="AC168" i="9" a="1"/>
  <c r="AC184" i="9" a="1"/>
  <c r="AC152" i="9" a="1"/>
  <c r="AC592" i="9" a="1"/>
  <c r="AC164" i="9" a="1"/>
  <c r="AC232" i="9" a="1"/>
  <c r="AC96" i="9" a="1"/>
  <c r="AC216" i="9" a="1"/>
  <c r="AC424" i="9" a="1"/>
  <c r="AC580" i="9" a="1"/>
  <c r="AC536" i="9" a="1"/>
  <c r="AC84" i="9" a="1"/>
  <c r="AC488" i="9" a="1"/>
  <c r="AC266" i="9" a="1"/>
  <c r="AC436" i="9" a="1"/>
  <c r="AC516" i="9" a="1"/>
  <c r="AC140" i="9" a="1"/>
  <c r="AC390" i="9" a="1"/>
  <c r="AC522" i="9" a="1"/>
  <c r="AC438" i="9" a="1"/>
  <c r="AC326" i="9" a="1"/>
  <c r="AC142" i="9" a="1"/>
  <c r="AC524" i="9" a="1"/>
  <c r="AC128" i="9" a="1"/>
  <c r="AC154" i="9" a="1"/>
  <c r="AD357" i="9"/>
  <c r="AD356" i="9"/>
  <c r="AC356" i="9"/>
  <c r="AC357" i="9"/>
  <c r="AC354" i="9" a="1"/>
  <c r="AC484" i="9" a="1"/>
  <c r="AC214" i="9" a="1"/>
  <c r="AC400" i="9" a="1"/>
  <c r="AC158" i="9" a="1"/>
  <c r="AC202" i="9" a="1"/>
  <c r="AC92" i="9" a="1"/>
  <c r="AC450" i="9" a="1"/>
  <c r="AC206" i="9" a="1"/>
  <c r="AC398" i="9" a="1"/>
  <c r="AC366" i="9" a="1"/>
  <c r="AC236" i="9" a="1"/>
  <c r="AC432" i="9" a="1"/>
  <c r="AC448" i="9" a="1"/>
  <c r="AC118" i="9" a="1"/>
  <c r="AC586" i="9" a="1"/>
  <c r="AC208" i="9" a="1"/>
  <c r="AC496" i="9" a="1"/>
  <c r="AC162" i="9" a="1"/>
  <c r="AC178" i="9" a="1"/>
  <c r="AC272" i="9" a="1"/>
  <c r="AC132" i="9" a="1"/>
  <c r="AC604" i="9" a="1"/>
  <c r="AC322" i="9" a="1"/>
  <c r="AC416" i="9" a="1"/>
  <c r="AC192" i="9" a="1"/>
  <c r="AC338" i="9" a="1"/>
  <c r="AC350" i="9" a="1"/>
  <c r="AC144" i="9" a="1"/>
  <c r="AC268" i="9" a="1"/>
  <c r="AC224" i="9" a="1"/>
  <c r="AC258" i="9" a="1"/>
  <c r="AC288" i="9" a="1"/>
  <c r="AC226" i="9" a="1"/>
  <c r="AC34" i="9" a="1"/>
  <c r="AC560" i="9" a="1"/>
  <c r="AC546" i="9" a="1"/>
  <c r="AC200" i="9" a="1"/>
  <c r="AC138" i="9" a="1"/>
  <c r="AC332" i="9" a="1"/>
  <c r="AC64" i="9" a="1"/>
  <c r="AC252" i="9" a="1"/>
  <c r="AC380" i="9" a="1"/>
  <c r="AC82" i="9" a="1"/>
  <c r="AC10" i="9" a="1"/>
  <c r="AC54" i="9" a="1"/>
  <c r="AC418" i="9" a="1"/>
  <c r="AC314" i="9" a="1"/>
  <c r="AC318" i="9" a="1"/>
  <c r="AC286" i="9" a="1"/>
  <c r="AC600" i="9" a="1"/>
  <c r="AC446" i="9" a="1"/>
  <c r="AC220" i="9" a="1"/>
  <c r="AC122" i="9" a="1"/>
  <c r="AC210" i="9" a="1"/>
  <c r="AC574" i="9" a="1"/>
  <c r="AC312" i="9" a="1"/>
  <c r="AC120" i="9" a="1"/>
  <c r="AC44" i="9" a="1"/>
  <c r="AC464" i="9" a="1"/>
  <c r="AC300" i="9" a="1"/>
  <c r="AC290" i="9" a="1"/>
  <c r="AC498" i="9" a="1"/>
  <c r="AC304" i="9" a="1"/>
  <c r="AC588" i="9" a="1"/>
  <c r="AC508" i="9" a="1"/>
  <c r="AC468" i="9" a="1"/>
  <c r="AC32" i="9" a="1"/>
  <c r="AC106" i="9" a="1"/>
  <c r="AC124" i="9" a="1"/>
  <c r="AC374" i="9" a="1"/>
  <c r="AC24" i="9" a="1"/>
  <c r="AC478" i="9" a="1"/>
  <c r="AC40" i="9" a="1"/>
  <c r="AC274" i="9" a="1"/>
  <c r="AC606" i="9" a="1"/>
  <c r="AC384" i="9" a="1"/>
  <c r="AC256" i="9" a="1"/>
  <c r="AC136" i="9" a="1"/>
  <c r="AC512" i="9" a="1"/>
  <c r="AC194" i="9" a="1"/>
  <c r="AC176" i="9" a="1"/>
  <c r="AC116" i="9" a="1"/>
  <c r="AC76" i="9" a="1"/>
  <c r="AC530" i="9" a="1"/>
  <c r="AC66" i="9" a="1"/>
  <c r="AC412" i="9" a="1"/>
  <c r="AC188" i="9" a="1"/>
  <c r="AC134" i="9" a="1"/>
  <c r="AC22" i="9" a="1"/>
  <c r="AC280" i="9" a="1"/>
  <c r="AC608" i="9" a="1"/>
  <c r="AC568" i="9" a="1"/>
  <c r="AC248" i="9" a="1"/>
  <c r="AC440" i="9" a="1"/>
  <c r="AC408" i="9" a="1"/>
  <c r="AC230" i="9" a="1"/>
  <c r="AC14" i="9" a="1"/>
  <c r="AC490" i="9" a="1"/>
  <c r="AC362" i="9" a="1"/>
  <c r="AC426" i="9" a="1"/>
  <c r="AC410" i="9" a="1"/>
  <c r="AC394" i="9" a="1"/>
  <c r="AC470" i="9" a="1"/>
  <c r="AC68" i="9" a="1"/>
  <c r="AC150" i="9" a="1"/>
  <c r="AC474" i="9" a="1"/>
  <c r="AC98" i="9" a="1"/>
  <c r="AC566" i="9" a="1"/>
  <c r="AC518" i="9" a="1"/>
  <c r="AC262" i="9" a="1"/>
  <c r="AC186" i="9" a="1"/>
  <c r="AC250" i="9" a="1"/>
  <c r="AC486" i="9" a="1"/>
  <c r="AC264" i="9" a="1"/>
  <c r="AC504" i="9" a="1"/>
  <c r="AC376" i="9" a="1"/>
  <c r="AC562" i="9" a="1"/>
  <c r="AC28" i="9" a="1"/>
  <c r="AC324" i="9" a="1"/>
  <c r="AC554" i="9" a="1"/>
  <c r="AC344" i="9" a="1"/>
  <c r="AC244" i="9" a="1"/>
  <c r="AC292" i="9" a="1"/>
  <c r="AC330" i="9" a="1"/>
  <c r="AC358" i="9" a="1"/>
  <c r="AC594" i="9" a="1"/>
  <c r="AC260" i="9" a="1"/>
  <c r="AC294" i="9" a="1"/>
  <c r="AC342" i="9" a="1"/>
  <c r="AC70" i="9" a="1"/>
  <c r="AC182" i="9" a="1"/>
  <c r="AC166" i="9" a="1"/>
  <c r="AC86" i="9" a="1"/>
  <c r="AC276" i="9" a="1"/>
  <c r="AC282" i="9" a="1"/>
  <c r="AC278" i="9" a="1"/>
  <c r="AC218" i="9" a="1"/>
  <c r="AC550" i="9" a="1"/>
  <c r="AC402" i="9" a="1"/>
  <c r="AC558" i="9"/>
  <c r="AC559" i="9"/>
  <c r="AD559" i="9"/>
  <c r="AD558" i="9"/>
  <c r="AC52" i="9" a="1"/>
  <c r="AC48" i="9" a="1"/>
  <c r="AD298" i="9"/>
  <c r="AC298" i="9"/>
  <c r="AC299" i="9"/>
  <c r="AD299" i="9"/>
  <c r="AC296" i="9" a="1"/>
  <c r="AC72" i="9" a="1"/>
  <c r="AC26" i="9" a="1"/>
  <c r="AC514" i="9" a="1"/>
  <c r="AC430" i="9" a="1"/>
  <c r="AC284" i="9" a="1"/>
  <c r="AC198" i="9" a="1"/>
  <c r="AC564" i="9" a="1"/>
  <c r="AC340" i="9" a="1"/>
  <c r="AD6" i="9"/>
  <c r="AC6" i="9"/>
  <c r="AC7" i="9"/>
  <c r="AD7" i="9"/>
  <c r="AG554" i="10" l="1"/>
  <c r="AG495" i="10"/>
  <c r="AJ59" i="10"/>
  <c r="AG34" i="10"/>
  <c r="AF74" i="10"/>
  <c r="AO390" i="9"/>
  <c r="AM390" i="10" s="1"/>
  <c r="AH35" i="10"/>
  <c r="AI543" i="10"/>
  <c r="AF371" i="10"/>
  <c r="AG534" i="10"/>
  <c r="AH357" i="10"/>
  <c r="AJ374" i="10"/>
  <c r="AG559" i="10"/>
  <c r="AO470" i="9"/>
  <c r="AM470" i="10" s="1"/>
  <c r="AH249" i="10"/>
  <c r="AF257" i="10"/>
  <c r="AF535" i="10"/>
  <c r="AJ216" i="10"/>
  <c r="AC389" i="9"/>
  <c r="AN286" i="10"/>
  <c r="AF345" i="10"/>
  <c r="AI157" i="10"/>
  <c r="AF156" i="10"/>
  <c r="AH305" i="10"/>
  <c r="AG526" i="10"/>
  <c r="AF62" i="10"/>
  <c r="AJ78" i="10" a="1"/>
  <c r="AH312" i="10" a="1"/>
  <c r="AG368" i="10" a="1"/>
  <c r="AJ94" i="10" a="1"/>
  <c r="AJ94" i="10" s="1"/>
  <c r="AE106" i="10" a="1"/>
  <c r="AI538" i="10" a="1"/>
  <c r="AH570" i="10" a="1"/>
  <c r="AJ420" i="10" a="1"/>
  <c r="AJ421" i="10" s="1"/>
  <c r="AI314" i="10" a="1"/>
  <c r="AI506" i="10" a="1"/>
  <c r="AE30" i="10" a="1"/>
  <c r="AE522" i="10" a="1"/>
  <c r="AE522" i="10" s="1"/>
  <c r="AI596" i="10" a="1"/>
  <c r="AJ528" i="10" a="1"/>
  <c r="AJ480" i="10" a="1"/>
  <c r="AI510" i="10" a="1"/>
  <c r="AI510" i="10" s="1"/>
  <c r="AI364" i="10" a="1"/>
  <c r="AH452" i="10" a="1"/>
  <c r="AJ402" i="10" a="1"/>
  <c r="AF254" i="10" a="1"/>
  <c r="AF254" i="10" s="1"/>
  <c r="AE306" i="10" a="1"/>
  <c r="AG146" i="10" a="1"/>
  <c r="AF512" i="10" a="1"/>
  <c r="AE486" i="10" a="1"/>
  <c r="AE486" i="10" s="1"/>
  <c r="AH582" i="10" a="1"/>
  <c r="AJ122" i="10" a="1"/>
  <c r="AH400" i="10" a="1"/>
  <c r="AG108" i="10" a="1"/>
  <c r="AG109" i="10" s="1"/>
  <c r="AH540" i="10" a="1"/>
  <c r="AJ562" i="10" a="1"/>
  <c r="AF86" i="10" a="1"/>
  <c r="AI302" i="10" a="1"/>
  <c r="AI303" i="10" s="1"/>
  <c r="AG198" i="10" a="1"/>
  <c r="AE372" i="10" a="1"/>
  <c r="AF96" i="10" a="1"/>
  <c r="AE514" i="10" a="1"/>
  <c r="AE514" i="10" s="1"/>
  <c r="AF140" i="10" a="1"/>
  <c r="AJ352" i="10" a="1"/>
  <c r="AI548" i="10" a="1"/>
  <c r="AE164" i="10" a="1"/>
  <c r="AE164" i="10" s="1"/>
  <c r="AH340" i="10" a="1"/>
  <c r="AH324" i="10" a="1"/>
  <c r="AE384" i="10" a="1"/>
  <c r="AI600" i="10" a="1"/>
  <c r="AI601" i="10" s="1"/>
  <c r="AI68" i="10" a="1"/>
  <c r="AJ382" i="10" a="1"/>
  <c r="AE345" i="10"/>
  <c r="AI410" i="10" a="1"/>
  <c r="AI411" i="10" s="1"/>
  <c r="AE72" i="10" a="1"/>
  <c r="AH290" i="10" a="1"/>
  <c r="AH428" i="10" a="1"/>
  <c r="AG408" i="10" a="1"/>
  <c r="AG409" i="10" s="1"/>
  <c r="AI584" i="10" a="1"/>
  <c r="AH448" i="10" a="1"/>
  <c r="AG438" i="10" a="1"/>
  <c r="AG210" i="10" a="1"/>
  <c r="AG211" i="10" s="1"/>
  <c r="AG216" i="10"/>
  <c r="AJ591" i="10"/>
  <c r="AJ559" i="10"/>
  <c r="AE560" i="10"/>
  <c r="AI342" i="10"/>
  <c r="AI172" i="10" a="1"/>
  <c r="AO476" i="9"/>
  <c r="AM476" i="10" s="1"/>
  <c r="AG272" i="10" a="1"/>
  <c r="AG273" i="10" s="1"/>
  <c r="AD388" i="9"/>
  <c r="AO69" i="9"/>
  <c r="AM69" i="10" s="1"/>
  <c r="AJ606" i="10" a="1"/>
  <c r="AH14" i="10" a="1"/>
  <c r="AH14" i="10" s="1"/>
  <c r="AH228" i="10" a="1"/>
  <c r="AH416" i="10" a="1"/>
  <c r="AH416" i="10" s="1"/>
  <c r="AH457" i="10"/>
  <c r="AJ414" i="10" a="1"/>
  <c r="AJ414" i="10" s="1"/>
  <c r="AH22" i="10" a="1"/>
  <c r="AJ268" i="10" a="1"/>
  <c r="AJ269" i="10" s="1"/>
  <c r="AH276" i="10" a="1"/>
  <c r="AH276" i="10" s="1"/>
  <c r="AH116" i="10" a="1"/>
  <c r="AH116" i="10" s="1"/>
  <c r="AF420" i="10" a="1"/>
  <c r="AE88" i="10" a="1"/>
  <c r="AE89" i="10" s="1"/>
  <c r="AH424" i="10" a="1"/>
  <c r="AH424" i="10" s="1"/>
  <c r="AG372" i="10" a="1"/>
  <c r="AG373" i="10" s="1"/>
  <c r="AH564" i="10" a="1"/>
  <c r="AH514" i="10" a="1"/>
  <c r="AH514" i="10" s="1"/>
  <c r="AJ426" i="10" a="1"/>
  <c r="AJ426" i="10" s="1"/>
  <c r="AJ612" i="10" a="1"/>
  <c r="AJ613" i="10" s="1"/>
  <c r="AJ580" i="10" a="1"/>
  <c r="AI250" i="10" a="1"/>
  <c r="AI250" i="10" s="1"/>
  <c r="AI290" i="10" a="1"/>
  <c r="AI291" i="10" s="1"/>
  <c r="AE408" i="10" a="1"/>
  <c r="AE409" i="10" s="1"/>
  <c r="AE42" i="10" a="1"/>
  <c r="AG452" i="10" a="1"/>
  <c r="AG453" i="10" s="1"/>
  <c r="AE296" i="10" a="1"/>
  <c r="AE296" i="10" s="1"/>
  <c r="AG412" i="10" a="1"/>
  <c r="AG412" i="10" s="1"/>
  <c r="AF30" i="10" a="1"/>
  <c r="AF72" i="10" a="1"/>
  <c r="AF72" i="10" s="1"/>
  <c r="AI246" i="10" a="1"/>
  <c r="AI246" i="10" s="1"/>
  <c r="AH76" i="10" a="1"/>
  <c r="AH76" i="10" s="1"/>
  <c r="AE428" i="10" a="1"/>
  <c r="AH608" i="10" a="1"/>
  <c r="AH608" i="10" s="1"/>
  <c r="AJ544" i="10" a="1"/>
  <c r="AJ544" i="10" s="1"/>
  <c r="AI458" i="10" a="1"/>
  <c r="AI458" i="10" s="1"/>
  <c r="AH52" i="10" a="1"/>
  <c r="AJ258" i="10" a="1"/>
  <c r="AJ258" i="10" s="1"/>
  <c r="AF408" i="10" a="1"/>
  <c r="AF408" i="10" s="1"/>
  <c r="AJ438" i="10" a="1"/>
  <c r="AJ438" i="10" s="1"/>
  <c r="AI184" i="10" a="1"/>
  <c r="AE172" i="10" a="1"/>
  <c r="AE173" i="10" s="1"/>
  <c r="AI296" i="10" a="1"/>
  <c r="AI297" i="10" s="1"/>
  <c r="AE360" i="10" a="1"/>
  <c r="AE360" i="10" s="1"/>
  <c r="AF104" i="10" a="1"/>
  <c r="AH162" i="10" a="1"/>
  <c r="AH162" i="10" s="1"/>
  <c r="AG84" i="10" a="1"/>
  <c r="AG84" i="10" s="1"/>
  <c r="AG152" i="10" a="1"/>
  <c r="AG153" i="10" s="1"/>
  <c r="AH562" i="10" a="1"/>
  <c r="AF428" i="10" a="1"/>
  <c r="AF429" i="10" s="1"/>
  <c r="AG270" i="10" a="1"/>
  <c r="AG271" i="10" s="1"/>
  <c r="AJ318" i="10" a="1"/>
  <c r="AJ318" i="10" s="1"/>
  <c r="AF334" i="10" a="1"/>
  <c r="AG136" i="10" a="1"/>
  <c r="AG136" i="10" s="1"/>
  <c r="AE208" i="10" a="1"/>
  <c r="AE208" i="10" s="1"/>
  <c r="AJ588" i="10" a="1"/>
  <c r="AJ588" i="10" s="1"/>
  <c r="AH556" i="10" a="1"/>
  <c r="AI70" i="10" a="1"/>
  <c r="AI70" i="10" s="1"/>
  <c r="AJ80" i="10" a="1"/>
  <c r="AJ280" i="10" a="1"/>
  <c r="AJ280" i="10" s="1"/>
  <c r="AH168" i="10" a="1"/>
  <c r="AF292" i="10" a="1"/>
  <c r="AF293" i="10" s="1"/>
  <c r="AF498" i="10" a="1"/>
  <c r="AI522" i="10" a="1"/>
  <c r="AI522" i="10" s="1"/>
  <c r="AF466" i="10" a="1"/>
  <c r="AJ250" i="10" a="1"/>
  <c r="AJ250" i="10" s="1"/>
  <c r="AF442" i="10" a="1"/>
  <c r="AG168" i="10" a="1"/>
  <c r="AG169" i="10" s="1"/>
  <c r="AF394" i="10" a="1"/>
  <c r="AI412" i="10" a="1"/>
  <c r="AI413" i="10" s="1"/>
  <c r="AJ90" i="10" a="1"/>
  <c r="AG322" i="10" a="1"/>
  <c r="AG322" i="10" s="1"/>
  <c r="AG98" i="10" a="1"/>
  <c r="AI116" i="10" a="1"/>
  <c r="AI117" i="10" s="1"/>
  <c r="AE412" i="10" a="1"/>
  <c r="AH486" i="10" a="1"/>
  <c r="AH486" i="10" s="1"/>
  <c r="AG582" i="10" a="1"/>
  <c r="AH136" i="10" a="1"/>
  <c r="AH136" i="10" s="1"/>
  <c r="AF336" i="10" a="1"/>
  <c r="AG76" i="10" a="1"/>
  <c r="AG77" i="10" s="1"/>
  <c r="AJ230" i="10" a="1"/>
  <c r="AF194" i="10" a="1"/>
  <c r="AF194" i="10" s="1"/>
  <c r="AH482" i="10" a="1"/>
  <c r="AH242" i="10" a="1"/>
  <c r="AH243" i="10" s="1"/>
  <c r="AF414" i="10" a="1"/>
  <c r="AH205" i="10"/>
  <c r="AE51" i="10"/>
  <c r="AF527" i="10"/>
  <c r="AI587" i="10"/>
  <c r="AH535" i="10"/>
  <c r="AH390" i="10" a="1"/>
  <c r="AH390" i="10" s="1"/>
  <c r="AI508" i="10" a="1"/>
  <c r="AI508" i="10" s="1"/>
  <c r="AH220" i="10" a="1"/>
  <c r="AI442" i="10" a="1"/>
  <c r="AI443" i="10" s="1"/>
  <c r="AJ82" i="10" a="1"/>
  <c r="AJ82" i="10" s="1"/>
  <c r="AJ242" i="10" a="1"/>
  <c r="AJ243" i="10" s="1"/>
  <c r="AE302" i="10" a="1"/>
  <c r="AE506" i="10" a="1"/>
  <c r="AE507" i="10" s="1"/>
  <c r="AE36" i="10" a="1"/>
  <c r="AE37" i="10" s="1"/>
  <c r="AJ502" i="10" a="1"/>
  <c r="AJ502" i="10" s="1"/>
  <c r="AG124" i="10" a="1"/>
  <c r="AJ334" i="10" a="1"/>
  <c r="AJ335" i="10" s="1"/>
  <c r="AH64" i="10" a="1"/>
  <c r="AH65" i="10" s="1"/>
  <c r="AF20" i="10" a="1"/>
  <c r="AF21" i="10" s="1"/>
  <c r="AF182" i="10" a="1"/>
  <c r="AF444" i="10" a="1"/>
  <c r="AF445" i="10" s="1"/>
  <c r="AJ276" i="10" a="1"/>
  <c r="AJ277" i="10" s="1"/>
  <c r="AE570" i="10" a="1"/>
  <c r="AE570" i="10" s="1"/>
  <c r="AE148" i="10" a="1"/>
  <c r="AH222" i="10" a="1"/>
  <c r="AH222" i="10" s="1"/>
  <c r="AI610" i="10" a="1"/>
  <c r="AI610" i="10" s="1"/>
  <c r="AF486" i="10" a="1"/>
  <c r="AF486" i="10" s="1"/>
  <c r="AJ498" i="10" a="1"/>
  <c r="AF376" i="10" a="1"/>
  <c r="AF376" i="10" s="1"/>
  <c r="AH380" i="10" a="1"/>
  <c r="AH380" i="10" s="1"/>
  <c r="AG196" i="10" a="1"/>
  <c r="AG197" i="10" s="1"/>
  <c r="AG320" i="10" a="1"/>
  <c r="AI528" i="10" a="1"/>
  <c r="AI528" i="10" s="1"/>
  <c r="AH210" i="10" a="1"/>
  <c r="AH210" i="10" s="1"/>
  <c r="AE262" i="10" a="1"/>
  <c r="AE262" i="10" s="1"/>
  <c r="AH600" i="10" a="1"/>
  <c r="AE332" i="10" a="1"/>
  <c r="AE333" i="10" s="1"/>
  <c r="AH388" i="10" a="1"/>
  <c r="AH388" i="10" s="1"/>
  <c r="AJ362" i="10" a="1"/>
  <c r="AJ362" i="10" s="1"/>
  <c r="AH188" i="10" a="1"/>
  <c r="AE288" i="10" a="1"/>
  <c r="AE288" i="10" s="1"/>
  <c r="AG502" i="10" a="1"/>
  <c r="AG503" i="10" s="1"/>
  <c r="AG14" i="10" a="1"/>
  <c r="AG15" i="10" s="1"/>
  <c r="AF90" i="10" a="1"/>
  <c r="AG80" i="10" a="1"/>
  <c r="AG81" i="10" s="1"/>
  <c r="AJ42" i="10" a="1"/>
  <c r="AH294" i="10" a="1"/>
  <c r="AH294" i="10" s="1"/>
  <c r="AH124" i="10" a="1"/>
  <c r="AI336" i="10" a="1"/>
  <c r="AJ380" i="10" a="1"/>
  <c r="AI66" i="10" a="1"/>
  <c r="AI67" i="10" s="1"/>
  <c r="AG94" i="10" a="1"/>
  <c r="AG202" i="10" a="1"/>
  <c r="AG203" i="10" s="1"/>
  <c r="AG284" i="10" a="1"/>
  <c r="AG574" i="10"/>
  <c r="AF299" i="10"/>
  <c r="AH100" i="10" a="1"/>
  <c r="AH101" i="10" s="1"/>
  <c r="AI232" i="10" a="1"/>
  <c r="AI233" i="10" s="1"/>
  <c r="AF362" i="10" a="1"/>
  <c r="AF362" i="10" s="1"/>
  <c r="AI368" i="10" a="1"/>
  <c r="AE538" i="10" a="1"/>
  <c r="AE538" i="10" s="1"/>
  <c r="AI436" i="10" a="1"/>
  <c r="AI437" i="10" s="1"/>
  <c r="AI198" i="10" a="1"/>
  <c r="AI199" i="10" s="1"/>
  <c r="AF282" i="10" a="1"/>
  <c r="AG160" i="10" a="1"/>
  <c r="AG160" i="10" s="1"/>
  <c r="AH406" i="10" a="1"/>
  <c r="AH406" i="10" s="1"/>
  <c r="AF210" i="10" a="1"/>
  <c r="AF211" i="10" s="1"/>
  <c r="AF218" i="10" a="1"/>
  <c r="AI594" i="10" a="1"/>
  <c r="AI594" i="10" s="1"/>
  <c r="AH182" i="10" a="1"/>
  <c r="AH182" i="10" s="1"/>
  <c r="AJ12" i="10" a="1"/>
  <c r="AJ13" i="10" s="1"/>
  <c r="AH480" i="10" a="1"/>
  <c r="AH178" i="10" a="1"/>
  <c r="AH179" i="10" s="1"/>
  <c r="AJ326" i="10" a="1"/>
  <c r="AJ326" i="10" s="1"/>
  <c r="AG188" i="10" a="1"/>
  <c r="AG188" i="10" s="1"/>
  <c r="AH288" i="10" a="1"/>
  <c r="AF502" i="10" a="1"/>
  <c r="AF503" i="10" s="1"/>
  <c r="AF164" i="10" a="1"/>
  <c r="AF165" i="10" s="1"/>
  <c r="AF118" i="10" a="1"/>
  <c r="AF118" i="10" s="1"/>
  <c r="AG336" i="10" a="1"/>
  <c r="AG66" i="10" a="1"/>
  <c r="AG67" i="10" s="1"/>
  <c r="AG38" i="10" a="1"/>
  <c r="AG39" i="10" s="1"/>
  <c r="AF110" i="10" a="1"/>
  <c r="AF111" i="10" s="1"/>
  <c r="AF514" i="10" a="1"/>
  <c r="AI400" i="10" a="1"/>
  <c r="AI400" i="10" s="1"/>
  <c r="AI190" i="10" a="1"/>
  <c r="AI191" i="10" s="1"/>
  <c r="AJ56" i="10" a="1"/>
  <c r="AJ57" i="10" s="1"/>
  <c r="AE382" i="10" a="1"/>
  <c r="AJ202" i="10" a="1"/>
  <c r="AJ202" i="10" s="1"/>
  <c r="AJ444" i="10" a="1"/>
  <c r="AJ444" i="10" s="1"/>
  <c r="AE222" i="10" a="1"/>
  <c r="AE222" i="10" s="1"/>
  <c r="AH36" i="10" a="1"/>
  <c r="AH150" i="10" a="1"/>
  <c r="AH151" i="10" s="1"/>
  <c r="AH602" i="10" a="1"/>
  <c r="AH602" i="10" s="1"/>
  <c r="AG20" i="10" a="1"/>
  <c r="AG20" i="10" s="1"/>
  <c r="AO186" i="9"/>
  <c r="AM186" i="10" s="1"/>
  <c r="AH104" i="10" a="1"/>
  <c r="AH105" i="10" s="1"/>
  <c r="AJ476" i="10" a="1"/>
  <c r="AJ424" i="10" a="1"/>
  <c r="AJ424" i="10" s="1"/>
  <c r="AG474" i="10" a="1"/>
  <c r="AF46" i="10" a="1"/>
  <c r="AF47" i="10" s="1"/>
  <c r="AJ76" i="10" a="1"/>
  <c r="AH120" i="10" a="1"/>
  <c r="AH120" i="10" s="1"/>
  <c r="AN579" i="10"/>
  <c r="AO579" i="10" s="1"/>
  <c r="AJ312" i="10" a="1"/>
  <c r="AJ312" i="10" s="1"/>
  <c r="AE38" i="10" a="1"/>
  <c r="AG576" i="10" a="1"/>
  <c r="AG576" i="10" s="1"/>
  <c r="AF82" i="10" a="1"/>
  <c r="AN497" i="10"/>
  <c r="AO497" i="10" s="1"/>
  <c r="AN45" i="10"/>
  <c r="AO45" i="10" s="1"/>
  <c r="AN496" i="10"/>
  <c r="AO496" i="10" s="1"/>
  <c r="AD535" i="9"/>
  <c r="AH54" i="10"/>
  <c r="AG218" i="10" a="1"/>
  <c r="AN19" i="10"/>
  <c r="AO19" i="10" s="1"/>
  <c r="AN578" i="10"/>
  <c r="AO578" i="10" s="1"/>
  <c r="AN516" i="10"/>
  <c r="AO516" i="10" s="1"/>
  <c r="AN551" i="10"/>
  <c r="AO551" i="10" s="1"/>
  <c r="AO121" i="9"/>
  <c r="AM121" i="10" s="1"/>
  <c r="AO440" i="9"/>
  <c r="AM440" i="10" s="1"/>
  <c r="AF508" i="10" a="1"/>
  <c r="AF508" i="10" s="1"/>
  <c r="AG268" i="10" a="1"/>
  <c r="AE196" i="10" a="1"/>
  <c r="AE196" i="10" s="1"/>
  <c r="AJ112" i="10" a="1"/>
  <c r="AJ112" i="10" s="1"/>
  <c r="AI570" i="10" a="1"/>
  <c r="AI570" i="10" s="1"/>
  <c r="AF598" i="10" a="1"/>
  <c r="AE450" i="10" a="1"/>
  <c r="AE451" i="10" s="1"/>
  <c r="AF402" i="10" a="1"/>
  <c r="AF402" i="10" s="1"/>
  <c r="AH128" i="10" a="1"/>
  <c r="AH128" i="10" s="1"/>
  <c r="AH154" i="10" a="1"/>
  <c r="AF476" i="10" a="1"/>
  <c r="AF476" i="10" s="1"/>
  <c r="AG226" i="10" a="1"/>
  <c r="AG226" i="10" s="1"/>
  <c r="AE192" i="10" a="1"/>
  <c r="AE192" i="10" s="1"/>
  <c r="AJ458" i="10" a="1"/>
  <c r="AE184" i="10" a="1"/>
  <c r="AE185" i="10" s="1"/>
  <c r="AE140" i="10" a="1"/>
  <c r="AE140" i="10" s="1"/>
  <c r="AI162" i="10" a="1"/>
  <c r="AI162" i="10" s="1"/>
  <c r="AF214" i="10" a="1"/>
  <c r="AG26" i="10" a="1"/>
  <c r="AG27" i="10" s="1"/>
  <c r="AF274" i="10" a="1"/>
  <c r="AF274" i="10" s="1"/>
  <c r="AG68" i="10" a="1"/>
  <c r="AG68" i="10" s="1"/>
  <c r="AH332" i="10" a="1"/>
  <c r="AF280" i="10" a="1"/>
  <c r="AF280" i="10" s="1"/>
  <c r="AF242" i="10" a="1"/>
  <c r="AF242" i="10" s="1"/>
  <c r="AG292" i="10" a="1"/>
  <c r="AG293" i="10" s="1"/>
  <c r="AH146" i="10" a="1"/>
  <c r="AG512" i="10" a="1"/>
  <c r="AG512" i="10" s="1"/>
  <c r="AG488" i="10" a="1"/>
  <c r="AG488" i="10" s="1"/>
  <c r="AG328" i="10" a="1"/>
  <c r="AG329" i="10" s="1"/>
  <c r="AF24" i="10" a="1"/>
  <c r="AG208" i="10" a="1"/>
  <c r="AG208" i="10" s="1"/>
  <c r="AI46" i="10" a="1"/>
  <c r="AI46" i="10" s="1"/>
  <c r="AG158" i="10" a="1"/>
  <c r="AG158" i="10" s="1"/>
  <c r="AE540" i="10" a="1"/>
  <c r="AI212" i="10" a="1"/>
  <c r="AI212" i="10" s="1"/>
  <c r="AE504" i="10" a="1"/>
  <c r="AE504" i="10" s="1"/>
  <c r="AI270" i="10" a="1"/>
  <c r="AI270" i="10" s="1"/>
  <c r="AH198" i="10" a="1"/>
  <c r="AG282" i="10" a="1"/>
  <c r="AG283" i="10" s="1"/>
  <c r="AH576" i="10" a="1"/>
  <c r="AH577" i="10" s="1"/>
  <c r="AI474" i="10" a="1"/>
  <c r="AI474" i="10" s="1"/>
  <c r="AH202" i="10" a="1"/>
  <c r="AJ32" i="10" a="1"/>
  <c r="AJ33" i="10" s="1"/>
  <c r="AI426" i="10" a="1"/>
  <c r="AI426" i="10" s="1"/>
  <c r="AI482" i="10" a="1"/>
  <c r="AI482" i="10" s="1"/>
  <c r="AJ524" i="10" a="1"/>
  <c r="AG166" i="10" a="1"/>
  <c r="AG167" i="10" s="1"/>
  <c r="AE308" i="10" a="1"/>
  <c r="AE309" i="10" s="1"/>
  <c r="AG112" i="10" a="1"/>
  <c r="AG113" i="10" s="1"/>
  <c r="AF538" i="10" a="1"/>
  <c r="AH592" i="10" a="1"/>
  <c r="AH592" i="10" s="1"/>
  <c r="AJ274" i="10" a="1"/>
  <c r="AJ275" i="10" s="1"/>
  <c r="AG242" i="10" a="1"/>
  <c r="AG242" i="10" s="1"/>
  <c r="AG114" i="10" a="1"/>
  <c r="AH254" i="10" a="1"/>
  <c r="AH255" i="10" s="1"/>
  <c r="AE548" i="10" a="1"/>
  <c r="AE549" i="10" s="1"/>
  <c r="AE596" i="10" a="1"/>
  <c r="AE597" i="10" s="1"/>
  <c r="AE564" i="10" a="1"/>
  <c r="AJ252" i="10" a="1"/>
  <c r="AJ252" i="10" s="1"/>
  <c r="AH498" i="10" a="1"/>
  <c r="AH499" i="10" s="1"/>
  <c r="AE612" i="10" a="1"/>
  <c r="AE613" i="10" s="1"/>
  <c r="AF174" i="10" a="1"/>
  <c r="AG12" i="10" a="1"/>
  <c r="AG13" i="10" s="1"/>
  <c r="AE272" i="10" a="1"/>
  <c r="AE273" i="10" s="1"/>
  <c r="AF540" i="10" a="1"/>
  <c r="AF541" i="10" s="1"/>
  <c r="AJ538" i="10" a="1"/>
  <c r="AI170" i="10" a="1"/>
  <c r="AI171" i="10" s="1"/>
  <c r="AF478" i="10" a="1"/>
  <c r="AF479" i="10" s="1"/>
  <c r="AE424" i="10" a="1"/>
  <c r="AE425" i="10" s="1"/>
  <c r="AH230" i="10" a="1"/>
  <c r="AF454" i="10" a="1"/>
  <c r="AF455" i="10" s="1"/>
  <c r="AI244" i="10" a="1"/>
  <c r="AI244" i="10" s="1"/>
  <c r="AF350" i="10" a="1"/>
  <c r="AF350" i="10" s="1"/>
  <c r="AF556" i="10" a="1"/>
  <c r="AE46" i="10" a="1"/>
  <c r="AE46" i="10" s="1"/>
  <c r="AJ368" i="10" a="1"/>
  <c r="AJ368" i="10" s="1"/>
  <c r="AH296" i="10" a="1"/>
  <c r="AH296" i="10" s="1"/>
  <c r="AI512" i="10" a="1"/>
  <c r="AE154" i="10" a="1"/>
  <c r="AE154" i="10" s="1"/>
  <c r="AH160" i="10" a="1"/>
  <c r="AH161" i="10" s="1"/>
  <c r="AE406" i="10" a="1"/>
  <c r="AE407" i="10" s="1"/>
  <c r="AG22" i="10" a="1"/>
  <c r="AJ166" i="10" a="1"/>
  <c r="AJ166" i="10" s="1"/>
  <c r="AE178" i="10" a="1"/>
  <c r="AJ172" i="10" a="1"/>
  <c r="AJ292" i="10" a="1"/>
  <c r="AG592" i="10" a="1"/>
  <c r="AN126" i="10"/>
  <c r="AO126" i="10" s="1"/>
  <c r="AN358" i="10"/>
  <c r="AO358" i="10" s="1"/>
  <c r="AN517" i="10"/>
  <c r="AO517" i="10" s="1"/>
  <c r="AN550" i="10"/>
  <c r="AO550" i="10" s="1"/>
  <c r="AH50" i="10"/>
  <c r="AH367" i="10"/>
  <c r="AC63" i="9"/>
  <c r="AD353" i="9"/>
  <c r="AN127" i="10"/>
  <c r="AO127" i="10" s="1"/>
  <c r="AG414" i="10" a="1"/>
  <c r="AG414" i="10" s="1"/>
  <c r="AF232" i="10" a="1"/>
  <c r="AH464" i="10" a="1"/>
  <c r="AH464" i="10" s="1"/>
  <c r="AI80" i="10" a="1"/>
  <c r="AI80" i="10" s="1"/>
  <c r="AI178" i="10" a="1"/>
  <c r="AI179" i="10" s="1"/>
  <c r="AF378" i="10" a="1"/>
  <c r="AI148" i="10" a="1"/>
  <c r="AI148" i="10" s="1"/>
  <c r="AF532" i="10" a="1"/>
  <c r="AF532" i="10" s="1"/>
  <c r="AE490" i="10" a="1"/>
  <c r="AE490" i="10" s="1"/>
  <c r="AH528" i="10" a="1"/>
  <c r="AG518" i="10" a="1"/>
  <c r="AG519" i="10" s="1"/>
  <c r="AJ486" i="10" a="1"/>
  <c r="AJ487" i="10" s="1"/>
  <c r="AI236" i="10" a="1"/>
  <c r="AI236" i="10" s="1"/>
  <c r="AE416" i="10" a="1"/>
  <c r="AF202" i="10" a="1"/>
  <c r="AF202" i="10" s="1"/>
  <c r="AJ350" i="10" a="1"/>
  <c r="AJ350" i="10" s="1"/>
  <c r="AI602" i="10" a="1"/>
  <c r="AI602" i="10" s="1"/>
  <c r="AH214" i="10" a="1"/>
  <c r="AE26" i="10" a="1"/>
  <c r="AE26" i="10" s="1"/>
  <c r="AH78" i="10" a="1"/>
  <c r="AH79" i="10" s="1"/>
  <c r="AG142" i="10" a="1"/>
  <c r="AG142" i="10" s="1"/>
  <c r="AF40" i="10" a="1"/>
  <c r="AG510" i="10" a="1"/>
  <c r="AG511" i="10" s="1"/>
  <c r="AG520" i="10" a="1"/>
  <c r="AG521" i="10" s="1"/>
  <c r="AE436" i="10" a="1"/>
  <c r="AE437" i="10" s="1"/>
  <c r="AG254" i="10" a="1"/>
  <c r="AF206" i="10" a="1"/>
  <c r="AF206" i="10" s="1"/>
  <c r="AJ138" i="10" a="1"/>
  <c r="AJ138" i="10" s="1"/>
  <c r="AE14" i="10" a="1"/>
  <c r="AE14" i="10" s="1"/>
  <c r="AE398" i="10" a="1"/>
  <c r="AE136" i="10" a="1"/>
  <c r="AE136" i="10" s="1"/>
  <c r="AF588" i="10" a="1"/>
  <c r="AF589" i="10" s="1"/>
  <c r="AE70" i="10" a="1"/>
  <c r="AE70" i="10" s="1"/>
  <c r="AH430" i="10" a="1"/>
  <c r="AI308" i="10" a="1"/>
  <c r="AI308" i="10" s="1"/>
  <c r="AF276" i="10" a="1"/>
  <c r="AF277" i="10" s="1"/>
  <c r="AJ264" i="10" a="1"/>
  <c r="AJ265" i="10" s="1"/>
  <c r="AH114" i="10" a="1"/>
  <c r="AE128" i="10" a="1"/>
  <c r="AE128" i="10" s="1"/>
  <c r="AH518" i="10" a="1"/>
  <c r="AH518" i="10" s="1"/>
  <c r="AJ124" i="10" a="1"/>
  <c r="AJ125" i="10" s="1"/>
  <c r="AI310" i="10" a="1"/>
  <c r="AJ386" i="10" a="1"/>
  <c r="AJ386" i="10" s="1"/>
  <c r="AH122" i="10" a="1"/>
  <c r="AH123" i="10" s="1"/>
  <c r="AF482" i="10" a="1"/>
  <c r="AF482" i="10" s="1"/>
  <c r="AH322" i="10" a="1"/>
  <c r="AH98" i="10" a="1"/>
  <c r="AH98" i="10" s="1"/>
  <c r="AH40" i="10" a="1"/>
  <c r="AH40" i="10" s="1"/>
  <c r="AG82" i="10" a="1"/>
  <c r="AG82" i="10" s="1"/>
  <c r="AE270" i="10" a="1"/>
  <c r="AJ218" i="10" a="1"/>
  <c r="AJ218" i="10" s="1"/>
  <c r="AH520" i="10" a="1"/>
  <c r="AH520" i="10" s="1"/>
  <c r="AF436" i="10" a="1"/>
  <c r="AF436" i="10" s="1"/>
  <c r="AG608" i="10" a="1"/>
  <c r="AJ478" i="10" a="1"/>
  <c r="AJ478" i="10" s="1"/>
  <c r="AE146" i="10" a="1"/>
  <c r="AE146" i="10" s="1"/>
  <c r="AH512" i="10" a="1"/>
  <c r="AH512" i="10" s="1"/>
  <c r="AJ454" i="10" a="1"/>
  <c r="AH488" i="10" a="1"/>
  <c r="AH488" i="10" s="1"/>
  <c r="AJ310" i="10" a="1"/>
  <c r="AJ310" i="10" s="1"/>
  <c r="AH594" i="10" a="1"/>
  <c r="AH594" i="10" s="1"/>
  <c r="AE580" i="10" a="1"/>
  <c r="AG600" i="10" a="1"/>
  <c r="AG600" i="10" s="1"/>
  <c r="AF290" i="10" a="1"/>
  <c r="AF290" i="10" s="1"/>
  <c r="AG276" i="10" a="1"/>
  <c r="AG276" i="10" s="1"/>
  <c r="AI86" i="10" a="1"/>
  <c r="AI240" i="10" a="1"/>
  <c r="AI240" i="10" s="1"/>
  <c r="AE546" i="10" a="1"/>
  <c r="AE546" i="10" s="1"/>
  <c r="AE528" i="10" a="1"/>
  <c r="AE529" i="10" s="1"/>
  <c r="AH238" i="10" a="1"/>
  <c r="AF252" i="10" a="1"/>
  <c r="AF252" i="10" s="1"/>
  <c r="AI416" i="10" a="1"/>
  <c r="AI417" i="10" s="1"/>
  <c r="AG246" i="10" a="1"/>
  <c r="AG246" i="10" s="1"/>
  <c r="AG132" i="10" a="1"/>
  <c r="AE480" i="10" a="1"/>
  <c r="AE481" i="10" s="1"/>
  <c r="AG352" i="10" a="1"/>
  <c r="AG353" i="10" s="1"/>
  <c r="AJ288" i="10" a="1"/>
  <c r="AJ288" i="10" s="1"/>
  <c r="AN359" i="10"/>
  <c r="AO359" i="10" s="1"/>
  <c r="AN301" i="10"/>
  <c r="AO301" i="10" s="1"/>
  <c r="AN423" i="10"/>
  <c r="AO423" i="10" s="1"/>
  <c r="AI424" i="10" a="1"/>
  <c r="AG606" i="10" a="1"/>
  <c r="AG607" i="10" s="1"/>
  <c r="AJ582" i="10" a="1"/>
  <c r="AJ582" i="10" s="1"/>
  <c r="AH218" i="10" a="1"/>
  <c r="AH219" i="10" s="1"/>
  <c r="AH364" i="10" a="1"/>
  <c r="AI280" i="10" a="1"/>
  <c r="AI280" i="10" s="1"/>
  <c r="AH584" i="10" a="1"/>
  <c r="AH584" i="10" s="1"/>
  <c r="AH544" i="10" a="1"/>
  <c r="AH545" i="10" s="1"/>
  <c r="AJ210" i="10" a="1"/>
  <c r="AI22" i="10" a="1"/>
  <c r="AI22" i="10" s="1"/>
  <c r="AF530" i="10" a="1"/>
  <c r="AF530" i="10" s="1"/>
  <c r="AI408" i="10" a="1"/>
  <c r="AI408" i="10" s="1"/>
  <c r="AG570" i="10" a="1"/>
  <c r="AF148" i="10" a="1"/>
  <c r="AF149" i="10" s="1"/>
  <c r="AG354" i="10" a="1"/>
  <c r="AG354" i="10" s="1"/>
  <c r="AG486" i="10" a="1"/>
  <c r="AG486" i="10" s="1"/>
  <c r="AI500" i="10" a="1"/>
  <c r="AE484" i="10" a="1"/>
  <c r="AE485" i="10" s="1"/>
  <c r="AH24" i="10" a="1"/>
  <c r="AH24" i="10" s="1"/>
  <c r="AI26" i="10" a="1"/>
  <c r="AI26" i="10" s="1"/>
  <c r="AF250" i="10" a="1"/>
  <c r="AH196" i="10" a="1"/>
  <c r="AH196" i="10" s="1"/>
  <c r="AG364" i="10" a="1"/>
  <c r="AG365" i="10" s="1"/>
  <c r="AH264" i="10" a="1"/>
  <c r="AH264" i="10" s="1"/>
  <c r="AI316" i="10" a="1"/>
  <c r="AJ450" i="10" a="1"/>
  <c r="AJ450" i="10" s="1"/>
  <c r="AG532" i="10" a="1"/>
  <c r="AG532" i="10" s="1"/>
  <c r="AG388" i="10" a="1"/>
  <c r="AG389" i="10" s="1"/>
  <c r="AH434" i="10" a="1"/>
  <c r="AG278" i="10" a="1"/>
  <c r="AG279" i="10" s="1"/>
  <c r="AE500" i="10" a="1"/>
  <c r="AE501" i="10" s="1"/>
  <c r="AJ474" i="10" a="1"/>
  <c r="AJ474" i="10" s="1"/>
  <c r="AH530" i="10" a="1"/>
  <c r="AG266" i="10" a="1"/>
  <c r="AI254" i="10" a="1"/>
  <c r="AI254" i="10" s="1"/>
  <c r="AH372" i="10" a="1"/>
  <c r="AH373" i="10" s="1"/>
  <c r="AI326" i="10" a="1"/>
  <c r="AJ198" i="10" a="1"/>
  <c r="AJ548" i="10" a="1"/>
  <c r="AJ549" i="10" s="1"/>
  <c r="AJ428" i="10" a="1"/>
  <c r="AJ428" i="10" s="1"/>
  <c r="AH610" i="10" a="1"/>
  <c r="AJ302" i="10" a="1"/>
  <c r="AE266" i="10" a="1"/>
  <c r="AE267" i="10" s="1"/>
  <c r="AJ146" i="10" a="1"/>
  <c r="AJ146" i="10" s="1"/>
  <c r="AJ556" i="10" a="1"/>
  <c r="AI132" i="10" a="1"/>
  <c r="AG120" i="10" a="1"/>
  <c r="AG120" i="10" s="1"/>
  <c r="AH354" i="10" a="1"/>
  <c r="AH354" i="10" s="1"/>
  <c r="AI30" i="10" a="1"/>
  <c r="AF474" i="10" a="1"/>
  <c r="AI514" i="10" a="1"/>
  <c r="AI514" i="10" s="1"/>
  <c r="AE536" i="10" a="1"/>
  <c r="AE537" i="10" s="1"/>
  <c r="AE78" i="10" a="1"/>
  <c r="AH396" i="10" a="1"/>
  <c r="AE110" i="10" a="1"/>
  <c r="AE110" i="10" s="1"/>
  <c r="AG448" i="10" a="1"/>
  <c r="AG448" i="10" s="1"/>
  <c r="AE468" i="10" a="1"/>
  <c r="AI444" i="10" a="1"/>
  <c r="AE198" i="10" a="1"/>
  <c r="AE199" i="10" s="1"/>
  <c r="AG424" i="10" a="1"/>
  <c r="AG425" i="10" s="1"/>
  <c r="AI136" i="10" a="1"/>
  <c r="AJ66" i="10" a="1"/>
  <c r="AG378" i="10" a="1"/>
  <c r="AG378" i="10" s="1"/>
  <c r="AG260" i="10" a="1"/>
  <c r="AG260" i="10" s="1"/>
  <c r="AG194" i="10" a="1"/>
  <c r="AH536" i="10" a="1"/>
  <c r="AO286" i="10"/>
  <c r="AN18" i="10"/>
  <c r="AO18" i="10" s="1"/>
  <c r="AN287" i="10"/>
  <c r="AO287" i="10" s="1"/>
  <c r="AN44" i="10"/>
  <c r="AO44" i="10" s="1"/>
  <c r="AN300" i="10"/>
  <c r="AO300" i="10" s="1"/>
  <c r="AN422" i="10"/>
  <c r="AO422" i="10" s="1"/>
  <c r="AH220" i="10"/>
  <c r="AH221" i="10"/>
  <c r="AE539" i="10"/>
  <c r="AD63" i="9"/>
  <c r="AG268" i="10"/>
  <c r="AG269" i="10"/>
  <c r="AF598" i="10"/>
  <c r="AF599" i="10"/>
  <c r="AH155" i="10"/>
  <c r="AH154" i="10"/>
  <c r="AJ458" i="10"/>
  <c r="AJ459" i="10"/>
  <c r="AI163" i="10"/>
  <c r="AF214" i="10"/>
  <c r="AF215" i="10"/>
  <c r="AG69" i="10"/>
  <c r="AH332" i="10"/>
  <c r="AH333" i="10"/>
  <c r="AG254" i="10"/>
  <c r="AG255" i="10"/>
  <c r="AE399" i="10"/>
  <c r="AE398" i="10"/>
  <c r="AF12" i="10" a="1"/>
  <c r="AH430" i="10"/>
  <c r="AH431" i="10"/>
  <c r="AE541" i="10"/>
  <c r="AE540" i="10"/>
  <c r="AI213" i="10"/>
  <c r="AJ264" i="10"/>
  <c r="AH115" i="10"/>
  <c r="AH114" i="10"/>
  <c r="AH198" i="10"/>
  <c r="AH199" i="10"/>
  <c r="AJ124" i="10"/>
  <c r="AI311" i="10"/>
  <c r="AI310" i="10"/>
  <c r="AH202" i="10"/>
  <c r="AH203" i="10"/>
  <c r="AH260" i="10" a="1"/>
  <c r="AH194" i="10" a="1"/>
  <c r="AF483" i="10"/>
  <c r="AJ524" i="10"/>
  <c r="AJ525" i="10"/>
  <c r="AH322" i="10"/>
  <c r="AH323" i="10"/>
  <c r="AG83" i="10"/>
  <c r="AF538" i="10"/>
  <c r="AF539" i="10"/>
  <c r="AE270" i="10"/>
  <c r="AE271" i="10"/>
  <c r="AH60" i="10" a="1"/>
  <c r="AJ508" i="10" a="1"/>
  <c r="AJ232" i="10" a="1"/>
  <c r="AH268" i="10" a="1"/>
  <c r="AG243" i="10"/>
  <c r="AG114" i="10"/>
  <c r="AG115" i="10"/>
  <c r="AG608" i="10"/>
  <c r="AG609" i="10"/>
  <c r="AI546" i="10" a="1"/>
  <c r="AH513" i="10"/>
  <c r="AE565" i="10"/>
  <c r="AE564" i="10"/>
  <c r="AJ454" i="10"/>
  <c r="AJ455" i="10"/>
  <c r="AE448" i="10" a="1"/>
  <c r="AG228" i="10" a="1"/>
  <c r="AG468" i="10" a="1"/>
  <c r="AH466" i="10" a="1"/>
  <c r="AE612" i="10"/>
  <c r="AJ20" i="10" a="1"/>
  <c r="AF174" i="10"/>
  <c r="AF175" i="10"/>
  <c r="AE581" i="10"/>
  <c r="AE580" i="10"/>
  <c r="AE214" i="10" a="1"/>
  <c r="AF26" i="10" a="1"/>
  <c r="AF540" i="10"/>
  <c r="AJ538" i="10"/>
  <c r="AJ539" i="10"/>
  <c r="AJ410" i="10" a="1"/>
  <c r="AI86" i="10"/>
  <c r="AI87" i="10"/>
  <c r="AE492" i="10" a="1"/>
  <c r="AH94" i="10" a="1"/>
  <c r="AJ506" i="10" a="1"/>
  <c r="AJ110" i="10" a="1"/>
  <c r="AH231" i="10"/>
  <c r="AH230" i="10"/>
  <c r="AH239" i="10"/>
  <c r="AH238" i="10"/>
  <c r="AG476" i="10" a="1"/>
  <c r="AG247" i="10"/>
  <c r="AF556" i="10"/>
  <c r="AF557" i="10"/>
  <c r="AE132" i="10" a="1"/>
  <c r="AG132" i="10"/>
  <c r="AG133" i="10"/>
  <c r="AH48" i="10" a="1"/>
  <c r="AJ415" i="10"/>
  <c r="AG415" i="10"/>
  <c r="AF233" i="10"/>
  <c r="AF232" i="10"/>
  <c r="AF378" i="10"/>
  <c r="AF379" i="10"/>
  <c r="AH528" i="10"/>
  <c r="AH529" i="10"/>
  <c r="AE417" i="10"/>
  <c r="AE416" i="10"/>
  <c r="AH214" i="10"/>
  <c r="AH215" i="10"/>
  <c r="AG143" i="10"/>
  <c r="AF41" i="10"/>
  <c r="AF40" i="10"/>
  <c r="AI428" i="10" a="1"/>
  <c r="AH147" i="10"/>
  <c r="AH146" i="10"/>
  <c r="AF25" i="10"/>
  <c r="AF24" i="10"/>
  <c r="AG209" i="10"/>
  <c r="AH272" i="10" a="1"/>
  <c r="AE290" i="10" a="1"/>
  <c r="AD534" i="9"/>
  <c r="AC388" i="9"/>
  <c r="AD62" i="9"/>
  <c r="AO481" i="9"/>
  <c r="AM481" i="10" s="1"/>
  <c r="AO192" i="9"/>
  <c r="AM192" i="10" s="1"/>
  <c r="AE364" i="10" a="1"/>
  <c r="AI264" i="10" a="1"/>
  <c r="AE410" i="10" a="1"/>
  <c r="AJ114" i="10" a="1"/>
  <c r="AJ492" i="10" a="1"/>
  <c r="AF94" i="10" a="1"/>
  <c r="AE388" i="10" a="1"/>
  <c r="AJ354" i="10" a="1"/>
  <c r="AI230" i="10" a="1"/>
  <c r="AH30" i="10" a="1"/>
  <c r="AJ228" i="10" a="1"/>
  <c r="AH164" i="10" a="1"/>
  <c r="AG176" i="10" a="1"/>
  <c r="AE498" i="10" a="1"/>
  <c r="AG310" i="10" a="1"/>
  <c r="AH72" i="10" a="1"/>
  <c r="AE466" i="10" a="1"/>
  <c r="AF386" i="10" a="1"/>
  <c r="AH32" i="10" a="1"/>
  <c r="AJ180" i="10" a="1"/>
  <c r="AG602" i="10" a="1"/>
  <c r="AF602" i="10" a="1"/>
  <c r="AG162" i="10" a="1"/>
  <c r="AF162" i="10" a="1"/>
  <c r="AE90" i="10" a="1"/>
  <c r="AH90" i="10" a="1"/>
  <c r="AF84" i="10" a="1"/>
  <c r="AE84" i="10" a="1"/>
  <c r="AJ600" i="10" a="1"/>
  <c r="AG56" i="10" a="1"/>
  <c r="AH172" i="10" a="1"/>
  <c r="AE320" i="10" a="1"/>
  <c r="AF170" i="10" a="1"/>
  <c r="AJ388" i="10" a="1"/>
  <c r="AF354" i="10" a="1"/>
  <c r="AI110" i="10" a="1"/>
  <c r="AH360" i="10" a="1"/>
  <c r="AI576" i="10" a="1"/>
  <c r="AE104" i="10" a="1"/>
  <c r="AG514" i="10" a="1"/>
  <c r="AE210" i="10" a="1"/>
  <c r="AE334" i="10" a="1"/>
  <c r="AE350" i="10" a="1"/>
  <c r="AH140" i="10" a="1"/>
  <c r="AF136" i="10" a="1"/>
  <c r="AH208" i="10" a="1"/>
  <c r="AG588" i="10" a="1"/>
  <c r="AJ70" i="10" a="1"/>
  <c r="AH158" i="10" a="1"/>
  <c r="AI396" i="10" a="1"/>
  <c r="AF152" i="10" a="1"/>
  <c r="AF364" i="10" a="1"/>
  <c r="AF570" i="10" a="1"/>
  <c r="AH148" i="10" a="1"/>
  <c r="AF188" i="10" a="1"/>
  <c r="AH352" i="10" a="1"/>
  <c r="AF314" i="10" a="1"/>
  <c r="AI292" i="10" a="1"/>
  <c r="AF592" i="10" a="1"/>
  <c r="AJ154" i="10" a="1"/>
  <c r="AE160" i="10" a="1"/>
  <c r="AG138" i="10" a="1"/>
  <c r="AG30" i="10" a="1"/>
  <c r="AE376" i="10" a="1"/>
  <c r="AI52" i="10" a="1"/>
  <c r="AH274" i="10" a="1"/>
  <c r="AH444" i="10" a="1"/>
  <c r="AE142" i="10" a="1"/>
  <c r="AF480" i="10" a="1"/>
  <c r="AH598" i="10" a="1"/>
  <c r="AE114" i="10" a="1"/>
  <c r="AG392" i="10" a="1"/>
  <c r="AH606" i="10" a="1"/>
  <c r="AJ404" i="10" a="1"/>
  <c r="AH362" i="10" a="1"/>
  <c r="AJ452" i="10" a="1"/>
  <c r="AI352" i="10" a="1"/>
  <c r="AE584" i="10" a="1"/>
  <c r="AJ224" i="10" a="1"/>
  <c r="AI394" i="10" a="1"/>
  <c r="AJ106" i="10" a="1"/>
  <c r="AJ412" i="10" a="1"/>
  <c r="AJ236" i="10" a="1"/>
  <c r="AE568" i="10" a="1"/>
  <c r="AI544" i="10" a="1"/>
  <c r="AJ416" i="10" a="1"/>
  <c r="AE458" i="10" a="1"/>
  <c r="AG338" i="10" a="1"/>
  <c r="AG346" i="10" a="1"/>
  <c r="AI404" i="10" a="1"/>
  <c r="AE426" i="10" a="1"/>
  <c r="AI174" i="10" a="1"/>
  <c r="AI312" i="10" a="1"/>
  <c r="AJ322" i="10" a="1"/>
  <c r="AI166" i="10" a="1"/>
  <c r="AJ98" i="10" a="1"/>
  <c r="AF116" i="10" a="1"/>
  <c r="AF168" i="10" a="1"/>
  <c r="AI134" i="10" a="1"/>
  <c r="AG610" i="10" a="1"/>
  <c r="AE394" i="10" a="1"/>
  <c r="AI372" i="10" a="1"/>
  <c r="AJ144" i="10" a="1"/>
  <c r="AF406" i="10" a="1"/>
  <c r="AF228" i="10" a="1"/>
  <c r="AI509" i="10"/>
  <c r="AI368" i="10"/>
  <c r="AI369" i="10"/>
  <c r="AJ242" i="10"/>
  <c r="AF283" i="10"/>
  <c r="AF282" i="10"/>
  <c r="AJ503" i="10"/>
  <c r="AF218" i="10"/>
  <c r="AF219" i="10"/>
  <c r="AJ612" i="10"/>
  <c r="AI540" i="10" a="1"/>
  <c r="AE42" i="10"/>
  <c r="AE43" i="10"/>
  <c r="AE148" i="10"/>
  <c r="AE149" i="10"/>
  <c r="AG189" i="10"/>
  <c r="AF487" i="10"/>
  <c r="AF30" i="10"/>
  <c r="AF31" i="10"/>
  <c r="AJ498" i="10"/>
  <c r="AJ499" i="10"/>
  <c r="AF119" i="10"/>
  <c r="AG337" i="10"/>
  <c r="AG336" i="10"/>
  <c r="AH381" i="10"/>
  <c r="AE250" i="10" a="1"/>
  <c r="AG562" i="10" a="1"/>
  <c r="AE429" i="10"/>
  <c r="AE428" i="10"/>
  <c r="AF172" i="10" a="1"/>
  <c r="AG321" i="10"/>
  <c r="AG320" i="10"/>
  <c r="AI425" i="10"/>
  <c r="AI424" i="10"/>
  <c r="AF110" i="10"/>
  <c r="AG606" i="10"/>
  <c r="AF514" i="10"/>
  <c r="AF515" i="10"/>
  <c r="AH218" i="10"/>
  <c r="AH52" i="10"/>
  <c r="AH53" i="10"/>
  <c r="AE263" i="10"/>
  <c r="AH600" i="10"/>
  <c r="AH601" i="10"/>
  <c r="AJ56" i="10"/>
  <c r="AH68" i="10" a="1"/>
  <c r="AH364" i="10"/>
  <c r="AH365" i="10"/>
  <c r="AE188" i="10" a="1"/>
  <c r="AE383" i="10"/>
  <c r="AE382" i="10"/>
  <c r="AJ210" i="10"/>
  <c r="AJ211" i="10"/>
  <c r="AI184" i="10"/>
  <c r="AI185" i="10"/>
  <c r="AJ284" i="10" a="1"/>
  <c r="AE220" i="10" a="1"/>
  <c r="AG571" i="10"/>
  <c r="AG570" i="10"/>
  <c r="AF320" i="10" a="1"/>
  <c r="AH188" i="10"/>
  <c r="AH189" i="10"/>
  <c r="AE223" i="10"/>
  <c r="AI492" i="10" a="1"/>
  <c r="AI296" i="10"/>
  <c r="AH36" i="10"/>
  <c r="AH37" i="10"/>
  <c r="AI501" i="10"/>
  <c r="AI500" i="10"/>
  <c r="AF104" i="10"/>
  <c r="AF105" i="10"/>
  <c r="AH438" i="10" a="1"/>
  <c r="AE244" i="10" a="1"/>
  <c r="AH418" i="10" a="1"/>
  <c r="AJ522" i="10" a="1"/>
  <c r="AE484" i="10"/>
  <c r="AG180" i="10" a="1"/>
  <c r="AF90" i="10"/>
  <c r="AF91" i="10"/>
  <c r="AE182" i="10" a="1"/>
  <c r="AF250" i="10"/>
  <c r="AF251" i="10"/>
  <c r="AG152" i="10"/>
  <c r="AH562" i="10"/>
  <c r="AH563" i="10"/>
  <c r="AF428" i="10"/>
  <c r="AI316" i="10"/>
  <c r="AI317" i="10"/>
  <c r="AG533" i="10"/>
  <c r="AE392" i="10" a="1"/>
  <c r="AJ490" i="10" a="1"/>
  <c r="AH434" i="10"/>
  <c r="AH435" i="10"/>
  <c r="AG278" i="10"/>
  <c r="AF334" i="10"/>
  <c r="AF335" i="10"/>
  <c r="AJ64" i="10" a="1"/>
  <c r="AJ589" i="10"/>
  <c r="AH556" i="10"/>
  <c r="AH557" i="10"/>
  <c r="AG46" i="10" a="1"/>
  <c r="AH23" i="10"/>
  <c r="AH22" i="10"/>
  <c r="AF420" i="10"/>
  <c r="AF421" i="10"/>
  <c r="AE303" i="10"/>
  <c r="AE302" i="10"/>
  <c r="AH425" i="10"/>
  <c r="AH564" i="10"/>
  <c r="AH565" i="10"/>
  <c r="AG124" i="10"/>
  <c r="AG125" i="10"/>
  <c r="AF210" i="10"/>
  <c r="AJ580" i="10"/>
  <c r="AJ581" i="10"/>
  <c r="AF182" i="10"/>
  <c r="AF183" i="10"/>
  <c r="AJ12" i="10"/>
  <c r="AI290" i="10"/>
  <c r="AH480" i="10"/>
  <c r="AH481" i="10"/>
  <c r="AE408" i="10"/>
  <c r="AJ327" i="10"/>
  <c r="AG452" i="10"/>
  <c r="AH288" i="10"/>
  <c r="AH289" i="10"/>
  <c r="AG413" i="10"/>
  <c r="AC534" i="9"/>
  <c r="AO143" i="9"/>
  <c r="AM143" i="10" s="1"/>
  <c r="AI362" i="10" a="1"/>
  <c r="AE600" i="10" a="1"/>
  <c r="AI152" i="10" a="1"/>
  <c r="AJ38" i="10" a="1"/>
  <c r="AI320" i="10" a="1"/>
  <c r="AJ608" i="10" a="1"/>
  <c r="AH548" i="10" a="1"/>
  <c r="AI434" i="10" a="1"/>
  <c r="AI238" i="10" a="1"/>
  <c r="AJ500" i="10" a="1"/>
  <c r="AI104" i="10" a="1"/>
  <c r="AJ14" i="10" a="1"/>
  <c r="AE328" i="10" a="1"/>
  <c r="AI568" i="10" a="1"/>
  <c r="AE418" i="10" a="1"/>
  <c r="AG398" i="10" a="1"/>
  <c r="AF484" i="10" a="1"/>
  <c r="AE24" i="10" a="1"/>
  <c r="AF582" i="10" a="1"/>
  <c r="AH118" i="10" a="1"/>
  <c r="AH376" i="10" a="1"/>
  <c r="AH612" i="10" a="1"/>
  <c r="AG594" i="10" a="1"/>
  <c r="AF594" i="10" a="1"/>
  <c r="AI20" i="10" a="1"/>
  <c r="AE174" i="10" a="1"/>
  <c r="AH580" i="10" a="1"/>
  <c r="AJ152" i="10" a="1"/>
  <c r="AJ364" i="10" a="1"/>
  <c r="AF38" i="10" a="1"/>
  <c r="AJ316" i="10" a="1"/>
  <c r="AJ270" i="10" a="1"/>
  <c r="AG318" i="10" a="1"/>
  <c r="AF114" i="10" a="1"/>
  <c r="AF608" i="10" a="1"/>
  <c r="AI478" i="10" a="1"/>
  <c r="AG548" i="10" a="1"/>
  <c r="AH596" i="10" a="1"/>
  <c r="AJ278" i="10" a="1"/>
  <c r="AI564" i="10" a="1"/>
  <c r="AI454" i="10" a="1"/>
  <c r="AI252" i="10" a="1"/>
  <c r="AH192" i="10" a="1"/>
  <c r="AE202" i="10" a="1"/>
  <c r="AH184" i="10" a="1"/>
  <c r="AE218" i="10" a="1"/>
  <c r="AF246" i="10" a="1"/>
  <c r="AG556" i="10" a="1"/>
  <c r="AH132" i="10" a="1"/>
  <c r="AH336" i="10" a="1"/>
  <c r="AI76" i="10" a="1"/>
  <c r="AF600" i="10" a="1"/>
  <c r="AJ440" i="10" a="1"/>
  <c r="AJ472" i="10" a="1"/>
  <c r="AH82" i="10" a="1"/>
  <c r="AF520" i="10" a="1"/>
  <c r="AE242" i="10" a="1"/>
  <c r="AH436" i="10" a="1"/>
  <c r="AE168" i="10" a="1"/>
  <c r="AG222" i="10" a="1"/>
  <c r="AI388" i="10" a="1"/>
  <c r="AE134" i="10" a="1"/>
  <c r="AH224" i="10" a="1"/>
  <c r="AG206" i="10" a="1"/>
  <c r="AF144" i="10" a="1"/>
  <c r="AH412" i="10" a="1"/>
  <c r="AJ406" i="10" a="1"/>
  <c r="AF328" i="10" a="1"/>
  <c r="AH398" i="10" a="1"/>
  <c r="AE118" i="10" a="1"/>
  <c r="AH250" i="10" a="1"/>
  <c r="AG530" i="10" a="1"/>
  <c r="AG16" i="10" a="1"/>
  <c r="AF440" i="10" a="1"/>
  <c r="AI318" i="10" a="1"/>
  <c r="AH402" i="10" a="1"/>
  <c r="AI88" i="10" a="1"/>
  <c r="AE292" i="10" a="1"/>
  <c r="AI36" i="10" a="1"/>
  <c r="AH96" i="10" a="1"/>
  <c r="AJ176" i="10" a="1"/>
  <c r="AI386" i="10" a="1"/>
  <c r="AI582" i="10" a="1"/>
  <c r="AI32" i="10" a="1"/>
  <c r="AI322" i="10" a="1"/>
  <c r="AE98" i="10" a="1"/>
  <c r="AH38" i="10" a="1"/>
  <c r="AJ168" i="10" a="1"/>
  <c r="AJ266" i="10" a="1"/>
  <c r="AJ306" i="10" a="1"/>
  <c r="AI206" i="10" a="1"/>
  <c r="AI138" i="10" a="1"/>
  <c r="AF124" i="10" a="1"/>
  <c r="AE474" i="10" a="1"/>
  <c r="AJ340" i="10" a="1"/>
  <c r="AI96" i="10" a="1"/>
  <c r="AJ324" i="10" a="1"/>
  <c r="AH334" i="10" a="1"/>
  <c r="AH350" i="10" a="1"/>
  <c r="AI284" i="10" a="1"/>
  <c r="AE64" i="10" a="1"/>
  <c r="AI90" i="10" a="1"/>
  <c r="AJ84" i="10" a="1"/>
  <c r="AJ570" i="10" a="1"/>
  <c r="AH326" i="10" a="1"/>
  <c r="AG60" i="10" a="1"/>
  <c r="AG302" i="10" a="1"/>
  <c r="AE352" i="10" a="1"/>
  <c r="AJ584" i="10" a="1"/>
  <c r="AF306" i="10" a="1"/>
  <c r="AE552" i="10" a="1"/>
  <c r="AF106" i="10" a="1"/>
  <c r="AF154" i="10" a="1"/>
  <c r="AF14" i="10" a="1"/>
  <c r="AG418" i="10" a="1"/>
  <c r="AH484" i="10" a="1"/>
  <c r="AG24" i="10" a="1"/>
  <c r="AG444" i="10" a="1"/>
  <c r="AG472" i="10" a="1"/>
  <c r="AI42" i="10" a="1"/>
  <c r="AF326" i="10" a="1"/>
  <c r="AF60" i="10" a="1"/>
  <c r="AH297" i="10"/>
  <c r="AI94" i="10" a="1"/>
  <c r="AI513" i="10"/>
  <c r="AI512" i="10"/>
  <c r="AH502" i="10" a="1"/>
  <c r="AF150" i="10" a="1"/>
  <c r="AE488" i="10" a="1"/>
  <c r="AI14" i="10" a="1"/>
  <c r="AF418" i="10" a="1"/>
  <c r="AJ468" i="10" a="1"/>
  <c r="AI384" i="10" a="1"/>
  <c r="AE180" i="10" a="1"/>
  <c r="AF400" i="10" a="1"/>
  <c r="AE108" i="10" a="1"/>
  <c r="AI536" i="10" a="1"/>
  <c r="AF52" i="10" a="1"/>
  <c r="AJ482" i="10" a="1"/>
  <c r="AF48" i="10" a="1"/>
  <c r="AJ442" i="10" a="1"/>
  <c r="AI504" i="10" a="1"/>
  <c r="AI472" i="10" a="1"/>
  <c r="AF450" i="10" a="1"/>
  <c r="AF392" i="10" a="1"/>
  <c r="AG240" i="10" a="1"/>
  <c r="AH552" i="10" a="1"/>
  <c r="AF434" i="10" a="1"/>
  <c r="AI144" i="10" a="1"/>
  <c r="AJ564" i="10" a="1"/>
  <c r="AH244" i="10" a="1"/>
  <c r="AI140" i="10" a="1"/>
  <c r="AE390" i="10" a="1"/>
  <c r="AH414" i="10" a="1"/>
  <c r="AE100" i="10" a="1"/>
  <c r="AG232" i="10" a="1"/>
  <c r="AG362" i="10" a="1"/>
  <c r="AI464" i="10" a="1"/>
  <c r="AI272" i="10" a="1"/>
  <c r="AJ290" i="10" a="1"/>
  <c r="AJ540" i="10" a="1"/>
  <c r="AE212" i="10" a="1"/>
  <c r="AE326" i="10" a="1"/>
  <c r="AI452" i="10" a="1"/>
  <c r="AF352" i="10" a="1"/>
  <c r="AF492" i="10" a="1"/>
  <c r="AG478" i="10" a="1"/>
  <c r="AG546" i="10" a="1"/>
  <c r="AG306" i="10" a="1"/>
  <c r="AF552" i="10" a="1"/>
  <c r="AG106" i="10" a="1"/>
  <c r="AE230" i="10" a="1"/>
  <c r="AE238" i="10" a="1"/>
  <c r="AG454" i="10" a="1"/>
  <c r="AG252" i="10" a="1"/>
  <c r="AG236" i="10" a="1"/>
  <c r="AG416" i="10" a="1"/>
  <c r="AH458" i="10" a="1"/>
  <c r="AJ384" i="10" a="1"/>
  <c r="AF284" i="10" a="1"/>
  <c r="AI612" i="10" a="1"/>
  <c r="AJ174" i="10" a="1"/>
  <c r="AI580" i="10" a="1"/>
  <c r="AI214" i="10" a="1"/>
  <c r="AJ26" i="10" a="1"/>
  <c r="AF312" i="10" a="1"/>
  <c r="AE530" i="10" a="1"/>
  <c r="AJ430" i="10" a="1"/>
  <c r="AE16" i="10" a="1"/>
  <c r="AH308" i="10" a="1"/>
  <c r="AH440" i="10" a="1"/>
  <c r="AI38" i="10" a="1"/>
  <c r="AH280" i="10" a="1"/>
  <c r="AG148" i="10" a="1"/>
  <c r="AI188" i="10" a="1"/>
  <c r="AG584" i="10" a="1"/>
  <c r="AF240" i="10" a="1"/>
  <c r="AF288" i="10" a="1"/>
  <c r="AE512" i="10" a="1"/>
  <c r="AI154" i="10" a="1"/>
  <c r="AJ150" i="10" a="1"/>
  <c r="AI406" i="10" a="1"/>
  <c r="AI488" i="10" a="1"/>
  <c r="AI448" i="10" a="1"/>
  <c r="AH176" i="10" a="1"/>
  <c r="AF310" i="10" a="1"/>
  <c r="AG386" i="10" a="1"/>
  <c r="AG32" i="10" a="1"/>
  <c r="AH246" i="10" a="1"/>
  <c r="AI208" i="10" a="1"/>
  <c r="AE588" i="10" a="1"/>
  <c r="AF132" i="10" a="1"/>
  <c r="AH70" i="10" a="1"/>
  <c r="AF158" i="10" a="1"/>
  <c r="AF272" i="10" a="1"/>
  <c r="AH56" i="10" a="1"/>
  <c r="AG540" i="10" a="1"/>
  <c r="AH442" i="10" a="1"/>
  <c r="AJ408" i="10" a="1"/>
  <c r="AE86" i="10" a="1"/>
  <c r="AG420" i="10" a="1"/>
  <c r="AE170" i="10" a="1"/>
  <c r="AH478" i="10" a="1"/>
  <c r="AF596" i="10" a="1"/>
  <c r="AI278" i="10" a="1"/>
  <c r="AJ238" i="10" a="1"/>
  <c r="AG104" i="10" a="1"/>
  <c r="AE236" i="10" a="1"/>
  <c r="AJ328" i="10" a="1"/>
  <c r="AJ192" i="10" a="1"/>
  <c r="AF458" i="10" a="1"/>
  <c r="AJ184" i="10" a="1"/>
  <c r="AI118" i="10" a="1"/>
  <c r="AH284" i="10" a="1"/>
  <c r="AJ140" i="10" a="1"/>
  <c r="AI376" i="10" a="1"/>
  <c r="AJ52" i="10" a="1"/>
  <c r="AG262" i="10" a="1"/>
  <c r="AH190" i="10" a="1"/>
  <c r="AF190" i="10" a="1"/>
  <c r="AE258" i="10" a="1"/>
  <c r="AH152" i="10" a="1"/>
  <c r="AH314" i="10" a="1"/>
  <c r="AI124" i="10" a="1"/>
  <c r="AH568" i="10" a="1"/>
  <c r="AG544" i="10" a="1"/>
  <c r="AI468" i="10" a="1"/>
  <c r="AJ186" i="10" a="1"/>
  <c r="AG23" i="10"/>
  <c r="AG22" i="10"/>
  <c r="AG220" i="10" a="1"/>
  <c r="AI220" i="10" a="1"/>
  <c r="AH86" i="10" a="1"/>
  <c r="AI420" i="10" a="1"/>
  <c r="AF452" i="10" a="1"/>
  <c r="AF266" i="10" a="1"/>
  <c r="AG134" i="10" a="1"/>
  <c r="AF548" i="10" a="1"/>
  <c r="AF224" i="10" a="1"/>
  <c r="AI282" i="10" a="1"/>
  <c r="AE206" i="10" a="1"/>
  <c r="AH144" i="10" a="1"/>
  <c r="AF412" i="10" a="1"/>
  <c r="AJ518" i="10" a="1"/>
  <c r="AI476" i="10" a="1"/>
  <c r="AE138" i="10" a="1"/>
  <c r="AJ226" i="10" a="1"/>
  <c r="AJ30" i="10" a="1"/>
  <c r="AI228" i="10" a="1"/>
  <c r="AF438" i="10" a="1"/>
  <c r="AJ164" i="10" a="1"/>
  <c r="AH522" i="10" a="1"/>
  <c r="AJ72" i="10" a="1"/>
  <c r="AJ466" i="10" a="1"/>
  <c r="AJ118" i="10" a="1"/>
  <c r="AG294" i="10" a="1"/>
  <c r="AJ376" i="10" a="1"/>
  <c r="AE602" i="10" a="1"/>
  <c r="AE162" i="10" a="1"/>
  <c r="AG90" i="10" a="1"/>
  <c r="AJ214" i="10" a="1"/>
  <c r="AH84" i="10" a="1"/>
  <c r="AI274" i="10" a="1"/>
  <c r="AG430" i="10" a="1"/>
  <c r="AJ142" i="10" a="1"/>
  <c r="AE80" i="10" a="1"/>
  <c r="AI562" i="10" a="1"/>
  <c r="AH212" i="10" a="1"/>
  <c r="AH504" i="10" a="1"/>
  <c r="AE176" i="10" a="1"/>
  <c r="AG498" i="10" a="1"/>
  <c r="AE310" i="10" a="1"/>
  <c r="AG466" i="10" a="1"/>
  <c r="AF32" i="10" a="1"/>
  <c r="AF180" i="10" a="1"/>
  <c r="AJ246" i="10" a="1"/>
  <c r="AE336" i="10" a="1"/>
  <c r="AF380" i="10" a="1"/>
  <c r="AI380" i="10" a="1"/>
  <c r="AF76" i="10" a="1"/>
  <c r="AE76" i="10" a="1"/>
  <c r="AE66" i="10" a="1"/>
  <c r="AH66" i="10" a="1"/>
  <c r="AE312" i="10" a="1"/>
  <c r="AI430" i="10" a="1"/>
  <c r="AE68" i="10" a="1"/>
  <c r="AG308" i="10" a="1"/>
  <c r="AJ212" i="10" a="1"/>
  <c r="AJ332" i="10" a="1"/>
  <c r="AJ504" i="10" a="1"/>
  <c r="AG264" i="10" a="1"/>
  <c r="AF316" i="10" a="1"/>
  <c r="AF270" i="10" a="1"/>
  <c r="AJ120" i="10" a="1"/>
  <c r="AF382" i="10" a="1"/>
  <c r="AG490" i="10" a="1"/>
  <c r="AF128" i="10" a="1"/>
  <c r="AH282" i="10" a="1"/>
  <c r="AG360" i="10" a="1"/>
  <c r="AE518" i="10" a="1"/>
  <c r="AH476" i="10" a="1"/>
  <c r="AE226" i="10" a="1"/>
  <c r="AJ104" i="10" a="1"/>
  <c r="AE260" i="10" a="1"/>
  <c r="AF122" i="10" a="1"/>
  <c r="AG400" i="10" a="1"/>
  <c r="AE194" i="10" a="1"/>
  <c r="AJ108" i="10" a="1"/>
  <c r="AF536" i="10" a="1"/>
  <c r="AE446" i="10" a="1"/>
  <c r="AG482" i="10" a="1"/>
  <c r="AH524" i="10" a="1"/>
  <c r="AE152" i="10" a="1"/>
  <c r="AF562" i="10" a="1"/>
  <c r="AF178" i="10" a="1"/>
  <c r="AI168" i="10" a="1"/>
  <c r="AE314" i="10" a="1"/>
  <c r="AI354" i="10" a="1"/>
  <c r="AI160" i="10" a="1"/>
  <c r="AE576" i="10" a="1"/>
  <c r="AH236" i="10" a="1"/>
  <c r="AF544" i="10" a="1"/>
  <c r="AG186" i="10" a="1"/>
  <c r="AI64" i="10" a="1"/>
  <c r="AJ390" i="10" a="1"/>
  <c r="AE414" i="10" a="1"/>
  <c r="AJ100" i="10" a="1"/>
  <c r="AH508" i="10" a="1"/>
  <c r="AH232" i="10" a="1"/>
  <c r="AE268" i="10" a="1"/>
  <c r="AF464" i="10" a="1"/>
  <c r="AE396" i="10" a="1"/>
  <c r="AH112" i="10" a="1"/>
  <c r="AI120" i="10" a="1"/>
  <c r="AI450" i="10" a="1"/>
  <c r="AJ532" i="10" a="1"/>
  <c r="AE592" i="10" a="1"/>
  <c r="AI490" i="10" a="1"/>
  <c r="AJ282" i="10" a="1"/>
  <c r="AE150" i="10" a="1"/>
  <c r="AJ576" i="10" a="1"/>
  <c r="AJ448" i="10" a="1"/>
  <c r="AF176" i="10" a="1"/>
  <c r="AF468" i="10" a="1"/>
  <c r="AF398" i="10" a="1"/>
  <c r="AH310" i="10" a="1"/>
  <c r="AE386" i="10" a="1"/>
  <c r="AI186" i="10" a="1"/>
  <c r="AE32" i="10" a="1"/>
  <c r="AJ294" i="10" a="1"/>
  <c r="AI48" i="10" a="1"/>
  <c r="AJ396" i="10" a="1"/>
  <c r="AE40" i="10" a="1"/>
  <c r="AI82" i="10" a="1"/>
  <c r="AG86" i="10" a="1"/>
  <c r="AI114" i="10" a="1"/>
  <c r="AJ592" i="10" a="1"/>
  <c r="AJ128" i="10" a="1"/>
  <c r="AI360" i="10" a="1"/>
  <c r="AI518" i="10" a="1"/>
  <c r="AI226" i="10" a="1"/>
  <c r="AF236" i="10" a="1"/>
  <c r="AF244" i="10" a="1"/>
  <c r="AF416" i="10" a="1"/>
  <c r="AG458" i="10" a="1"/>
  <c r="AE338" i="10" a="1"/>
  <c r="AE346" i="10" a="1"/>
  <c r="AG404" i="10" a="1"/>
  <c r="AG426" i="10" a="1"/>
  <c r="AI158" i="10" a="1"/>
  <c r="AI142" i="10" a="1"/>
  <c r="AH80" i="10" a="1"/>
  <c r="AE112" i="10" a="1"/>
  <c r="AJ116" i="10" a="1"/>
  <c r="AG280" i="10" a="1"/>
  <c r="AJ378" i="10" a="1"/>
  <c r="AJ598" i="10" a="1"/>
  <c r="AH266" i="10" a="1"/>
  <c r="AG88" i="10" a="1"/>
  <c r="AH392" i="10" a="1"/>
  <c r="AI592" i="10" a="1"/>
  <c r="AF388" i="10" a="1"/>
  <c r="AG288" i="10" a="1"/>
  <c r="AJ610" i="10" a="1"/>
  <c r="AJ394" i="10" a="1"/>
  <c r="AE502" i="10" a="1"/>
  <c r="AF488" i="10" a="1"/>
  <c r="AI176" i="10" a="1"/>
  <c r="AH386" i="10" a="1"/>
  <c r="AG64" i="10" a="1"/>
  <c r="AE122" i="10" a="1"/>
  <c r="AF92" i="10" a="1"/>
  <c r="AE92" i="10" a="1"/>
  <c r="AJ262" i="10" a="1"/>
  <c r="AE430" i="10" a="1"/>
  <c r="AG442" i="10" a="1"/>
  <c r="AF212" i="10" a="1"/>
  <c r="AF504" i="10" a="1"/>
  <c r="AF472" i="10" a="1"/>
  <c r="AH378" i="10" a="1"/>
  <c r="AI60" i="10" a="1"/>
  <c r="AE608" i="10" a="1"/>
  <c r="AH240" i="10" a="1"/>
  <c r="AJ552" i="10" a="1"/>
  <c r="AI328" i="10" a="1"/>
  <c r="AJ22" i="10" a="1"/>
  <c r="AJ220" i="10" a="1"/>
  <c r="AG178" i="10" a="1"/>
  <c r="AI378" i="10" a="1"/>
  <c r="AI598" i="10" a="1"/>
  <c r="AJ148" i="10" a="1"/>
  <c r="AI402" i="10" a="1"/>
  <c r="AI288" i="10" a="1"/>
  <c r="AH546" i="10" a="1"/>
  <c r="AG552" i="10" a="1"/>
  <c r="AJ160" i="10" a="1"/>
  <c r="AG340" i="10" a="1"/>
  <c r="AF192" i="10" a="1"/>
  <c r="AG324" i="10" a="1"/>
  <c r="AI202" i="10" a="1"/>
  <c r="AF184" i="10" a="1"/>
  <c r="AF404" i="10" a="1"/>
  <c r="AH384" i="10" a="1"/>
  <c r="AI218" i="10" a="1"/>
  <c r="AJ602" i="10" a="1"/>
  <c r="AJ162" i="10" a="1"/>
  <c r="AJ606" i="10"/>
  <c r="AJ607" i="10"/>
  <c r="AH15" i="10"/>
  <c r="AH228" i="10"/>
  <c r="AH229" i="10"/>
  <c r="AG219" i="10"/>
  <c r="AG218" i="10"/>
  <c r="AH530" i="10"/>
  <c r="AH531" i="10"/>
  <c r="AH16" i="10" a="1"/>
  <c r="AJ80" i="10"/>
  <c r="AJ81" i="10"/>
  <c r="AG440" i="10" a="1"/>
  <c r="AJ281" i="10"/>
  <c r="AH168" i="10"/>
  <c r="AH169" i="10"/>
  <c r="AG266" i="10"/>
  <c r="AG267" i="10"/>
  <c r="AJ392" i="10" a="1"/>
  <c r="AF292" i="10"/>
  <c r="AF146" i="10" a="1"/>
  <c r="AE228" i="10" a="1"/>
  <c r="AE96" i="10" a="1"/>
  <c r="AF498" i="10"/>
  <c r="AF499" i="10"/>
  <c r="AI523" i="10"/>
  <c r="AF466" i="10"/>
  <c r="AF467" i="10"/>
  <c r="AH92" i="10" a="1"/>
  <c r="AI262" i="10" a="1"/>
  <c r="AJ190" i="10" a="1"/>
  <c r="AG258" i="10" a="1"/>
  <c r="AH12" i="10" a="1"/>
  <c r="AJ272" i="10" a="1"/>
  <c r="AG290" i="10" a="1"/>
  <c r="AG428" i="10" a="1"/>
  <c r="AH510" i="10" a="1"/>
  <c r="AI327" i="10"/>
  <c r="AI326" i="10"/>
  <c r="AJ198" i="10"/>
  <c r="AJ199" i="10"/>
  <c r="AE254" i="10" a="1"/>
  <c r="AJ548" i="10"/>
  <c r="AE22" i="10" a="1"/>
  <c r="AF442" i="10"/>
  <c r="AF443" i="10"/>
  <c r="AE264" i="10" a="1"/>
  <c r="AH270" i="10" a="1"/>
  <c r="AG168" i="10"/>
  <c r="AI266" i="10" a="1"/>
  <c r="AI392" i="10" a="1"/>
  <c r="AJ134" i="10" a="1"/>
  <c r="AH610" i="10"/>
  <c r="AH611" i="10"/>
  <c r="AI224" i="10" a="1"/>
  <c r="AF394" i="10"/>
  <c r="AF395" i="10"/>
  <c r="AE434" i="10" a="1"/>
  <c r="AH278" i="10" a="1"/>
  <c r="AI412" i="10"/>
  <c r="AF500" i="10" a="1"/>
  <c r="AE124" i="10" a="1"/>
  <c r="AH474" i="10" a="1"/>
  <c r="AI340" i="10" a="1"/>
  <c r="AI324" i="10" a="1"/>
  <c r="AH426" i="10" a="1"/>
  <c r="AG140" i="10" a="1"/>
  <c r="AJ90" i="10"/>
  <c r="AJ91" i="10"/>
  <c r="AI182" i="10" a="1"/>
  <c r="AG323" i="10"/>
  <c r="AF166" i="10" a="1"/>
  <c r="AG99" i="10"/>
  <c r="AG98" i="10"/>
  <c r="AH472" i="10" a="1"/>
  <c r="AI116" i="10"/>
  <c r="AE520" i="10" a="1"/>
  <c r="AE452" i="10" a="1"/>
  <c r="AJ302" i="10"/>
  <c r="AJ303" i="10"/>
  <c r="AF222" i="10" a="1"/>
  <c r="AJ88" i="10" a="1"/>
  <c r="AH382" i="10" a="1"/>
  <c r="AF134" i="10" a="1"/>
  <c r="AE224" i="10" a="1"/>
  <c r="AH206" i="10" a="1"/>
  <c r="AG144" i="10" a="1"/>
  <c r="AE412" i="10"/>
  <c r="AE413" i="10"/>
  <c r="AH487" i="10"/>
  <c r="AH138" i="10" a="1"/>
  <c r="AG583" i="10"/>
  <c r="AG582" i="10"/>
  <c r="AI294" i="10" a="1"/>
  <c r="AF208" i="10" a="1"/>
  <c r="AE556" i="10" a="1"/>
  <c r="AJ556" i="10"/>
  <c r="AJ557" i="10"/>
  <c r="AI132" i="10"/>
  <c r="AI133" i="10"/>
  <c r="AF336" i="10"/>
  <c r="AF337" i="10"/>
  <c r="AG380" i="10" a="1"/>
  <c r="AG76" i="10"/>
  <c r="AF66" i="10" a="1"/>
  <c r="AI78" i="10" a="1"/>
  <c r="AI196" i="10" a="1"/>
  <c r="AF430" i="10" a="1"/>
  <c r="AG212" i="10" a="1"/>
  <c r="AI332" i="10" a="1"/>
  <c r="AG504" i="10" a="1"/>
  <c r="AE316" i="10" a="1"/>
  <c r="AF318" i="10" a="1"/>
  <c r="AI382" i="10" a="1"/>
  <c r="AF198" i="10" a="1"/>
  <c r="AJ230" i="10"/>
  <c r="AJ231" i="10"/>
  <c r="AF360" i="10" a="1"/>
  <c r="AI30" i="10"/>
  <c r="AI31" i="10"/>
  <c r="AF474" i="10"/>
  <c r="AF475" i="10"/>
  <c r="AI164" i="10" a="1"/>
  <c r="AG96" i="10" a="1"/>
  <c r="AI72" i="10" a="1"/>
  <c r="AF426" i="10" a="1"/>
  <c r="AF260" i="10" a="1"/>
  <c r="AJ400" i="10" a="1"/>
  <c r="AF195" i="10"/>
  <c r="AI108" i="10" a="1"/>
  <c r="AG536" i="10" a="1"/>
  <c r="AF446" i="10" a="1"/>
  <c r="AH446" i="10" a="1"/>
  <c r="AH482" i="10"/>
  <c r="AH483" i="10"/>
  <c r="AE524" i="10" a="1"/>
  <c r="AG524" i="10" a="1"/>
  <c r="AE78" i="10"/>
  <c r="AE79" i="10"/>
  <c r="AG312" i="10" a="1"/>
  <c r="AJ48" i="10" a="1"/>
  <c r="AH396" i="10"/>
  <c r="AH397" i="10"/>
  <c r="AF80" i="10" a="1"/>
  <c r="AF368" i="10" a="1"/>
  <c r="AJ320" i="10" a="1"/>
  <c r="AH242" i="10"/>
  <c r="AJ296" i="10" a="1"/>
  <c r="AE94" i="10" a="1"/>
  <c r="AE278" i="10" a="1"/>
  <c r="AI484" i="10" a="1"/>
  <c r="AI390" i="10" a="1"/>
  <c r="AF414" i="10"/>
  <c r="AF415" i="10"/>
  <c r="AI100" i="10" a="1"/>
  <c r="AE508" i="10" a="1"/>
  <c r="AG508" i="10" a="1"/>
  <c r="AE232" i="10" a="1"/>
  <c r="AF268" i="10" a="1"/>
  <c r="AG464" i="10" a="1"/>
  <c r="AE464" i="10" a="1"/>
  <c r="AI530" i="10" a="1"/>
  <c r="AI16" i="10" a="1"/>
  <c r="AE38" i="10"/>
  <c r="AE39" i="10"/>
  <c r="AE280" i="10" a="1"/>
  <c r="AH316" i="10" a="1"/>
  <c r="AF120" i="10" a="1"/>
  <c r="AE318" i="10" a="1"/>
  <c r="AI532" i="10" a="1"/>
  <c r="AH170" i="10" a="1"/>
  <c r="AH292" i="10" a="1"/>
  <c r="AJ240" i="10" a="1"/>
  <c r="AF606" i="10" a="1"/>
  <c r="AF564" i="10" a="1"/>
  <c r="AG150" i="10" a="1"/>
  <c r="AG449" i="10"/>
  <c r="AJ418" i="10" a="1"/>
  <c r="AE469" i="10"/>
  <c r="AE468" i="10"/>
  <c r="AI398" i="10" a="1"/>
  <c r="AG484" i="10" a="1"/>
  <c r="AJ24" i="10" a="1"/>
  <c r="AF186" i="10" a="1"/>
  <c r="AI180" i="10" a="1"/>
  <c r="AF64" i="10" a="1"/>
  <c r="AF612" i="10" a="1"/>
  <c r="AE594" i="10" a="1"/>
  <c r="AH20" i="10" a="1"/>
  <c r="AG174" i="10" a="1"/>
  <c r="AF580" i="10" a="1"/>
  <c r="AJ182" i="10" a="1"/>
  <c r="AI445" i="10"/>
  <c r="AI444" i="10"/>
  <c r="AG396" i="10" a="1"/>
  <c r="AE442" i="10" a="1"/>
  <c r="AE368" i="10" a="1"/>
  <c r="AJ510" i="10" a="1"/>
  <c r="AF82" i="10"/>
  <c r="AF83" i="10"/>
  <c r="AH538" i="10" a="1"/>
  <c r="AF264" i="10" a="1"/>
  <c r="AH410" i="10" a="1"/>
  <c r="AE420" i="10" a="1"/>
  <c r="AJ136" i="10" a="1"/>
  <c r="AH588" i="10" a="1"/>
  <c r="AH46" i="10" a="1"/>
  <c r="AG70" i="10" a="1"/>
  <c r="AE158" i="10" a="1"/>
  <c r="AF322" i="10" a="1"/>
  <c r="AE166" i="10" a="1"/>
  <c r="AF98" i="10" a="1"/>
  <c r="AG40" i="10" a="1"/>
  <c r="AJ86" i="10" a="1"/>
  <c r="AH492" i="10" a="1"/>
  <c r="AJ170" i="10" a="1"/>
  <c r="AG506" i="10" a="1"/>
  <c r="AF424" i="10" a="1"/>
  <c r="AE354" i="10" a="1"/>
  <c r="AG596" i="10" a="1"/>
  <c r="AF528" i="10" a="1"/>
  <c r="AI92" i="10" a="1"/>
  <c r="AF262" i="10" a="1"/>
  <c r="AG190" i="10" a="1"/>
  <c r="AH258" i="10" a="1"/>
  <c r="AJ78" i="10"/>
  <c r="AJ79" i="10"/>
  <c r="AH312" i="10"/>
  <c r="AH313" i="10"/>
  <c r="AG80" i="10"/>
  <c r="AG369" i="10"/>
  <c r="AG368" i="10"/>
  <c r="AJ42" i="10"/>
  <c r="AJ43" i="10"/>
  <c r="AJ95" i="10"/>
  <c r="AE107" i="10"/>
  <c r="AE106" i="10"/>
  <c r="AF22" i="10" a="1"/>
  <c r="AF220" i="10" a="1"/>
  <c r="AI538" i="10"/>
  <c r="AI539" i="10"/>
  <c r="AH570" i="10"/>
  <c r="AH571" i="10"/>
  <c r="AG42" i="10" a="1"/>
  <c r="AJ420" i="10"/>
  <c r="AE60" i="10" a="1"/>
  <c r="AI315" i="10"/>
  <c r="AI314" i="10"/>
  <c r="AI506" i="10"/>
  <c r="AI507" i="10"/>
  <c r="AI606" i="10" a="1"/>
  <c r="AJ476" i="10"/>
  <c r="AJ477" i="10"/>
  <c r="AE30" i="10"/>
  <c r="AE31" i="10"/>
  <c r="AI438" i="10" a="1"/>
  <c r="AG164" i="10" a="1"/>
  <c r="AE544" i="10" a="1"/>
  <c r="AE523" i="10"/>
  <c r="AE72" i="10"/>
  <c r="AE73" i="10"/>
  <c r="AE582" i="10" a="1"/>
  <c r="AI112" i="10" a="1"/>
  <c r="AJ178" i="10" a="1"/>
  <c r="AG172" i="10" a="1"/>
  <c r="AG316" i="10" a="1"/>
  <c r="AE120" i="10" a="1"/>
  <c r="AH318" i="10" a="1"/>
  <c r="AI608" i="10" a="1"/>
  <c r="AG170" i="10" a="1"/>
  <c r="AJ314" i="10" a="1"/>
  <c r="AJ546" i="10" a="1"/>
  <c r="AI552" i="10" a="1"/>
  <c r="AI597" i="10"/>
  <c r="AI596" i="10"/>
  <c r="AH110" i="10" a="1"/>
  <c r="AJ528" i="10"/>
  <c r="AJ529" i="10"/>
  <c r="AE606" i="10" a="1"/>
  <c r="AF576" i="10" a="1"/>
  <c r="AH124" i="10"/>
  <c r="AH125" i="10"/>
  <c r="AG475" i="10"/>
  <c r="AG474" i="10"/>
  <c r="AF340" i="10" a="1"/>
  <c r="AF324" i="10" a="1"/>
  <c r="AG384" i="10" a="1"/>
  <c r="AE284" i="10" a="1"/>
  <c r="AI336" i="10"/>
  <c r="AI337" i="10"/>
  <c r="AF46" i="10"/>
  <c r="AJ380" i="10"/>
  <c r="AJ381" i="10"/>
  <c r="AJ76" i="10"/>
  <c r="AJ77" i="10"/>
  <c r="AI66" i="10"/>
  <c r="AE48" i="10" a="1"/>
  <c r="AF396" i="10" a="1"/>
  <c r="AJ480" i="10"/>
  <c r="AJ481" i="10"/>
  <c r="AH368" i="10" a="1"/>
  <c r="AI511" i="10"/>
  <c r="AI364" i="10"/>
  <c r="AI365" i="10"/>
  <c r="AE82" i="10" a="1"/>
  <c r="AH452" i="10"/>
  <c r="AH453" i="10"/>
  <c r="AJ402" i="10"/>
  <c r="AJ403" i="10"/>
  <c r="AG95" i="10"/>
  <c r="AG94" i="10"/>
  <c r="AE307" i="10"/>
  <c r="AE306" i="10"/>
  <c r="AG146" i="10"/>
  <c r="AG147" i="10"/>
  <c r="AF512" i="10"/>
  <c r="AF513" i="10"/>
  <c r="AH582" i="10"/>
  <c r="AH583" i="10"/>
  <c r="AI260" i="10" a="1"/>
  <c r="AJ122" i="10"/>
  <c r="AJ123" i="10"/>
  <c r="AI122" i="10" a="1"/>
  <c r="AH400" i="10"/>
  <c r="AH401" i="10"/>
  <c r="AI194" i="10" a="1"/>
  <c r="AF108" i="10" a="1"/>
  <c r="AJ536" i="10" a="1"/>
  <c r="AG52" i="10" a="1"/>
  <c r="AI446" i="10" a="1"/>
  <c r="AE12" i="10" a="1"/>
  <c r="AG272" i="10"/>
  <c r="AF196" i="10" a="1"/>
  <c r="AH290" i="10"/>
  <c r="AH291" i="10"/>
  <c r="AH540" i="10"/>
  <c r="AH541" i="10"/>
  <c r="AJ562" i="10"/>
  <c r="AJ563" i="10"/>
  <c r="AE276" i="10" a="1"/>
  <c r="AH428" i="10"/>
  <c r="AH429" i="10"/>
  <c r="AE510" i="10" a="1"/>
  <c r="AI172" i="10"/>
  <c r="AI173" i="10"/>
  <c r="AF86" i="10"/>
  <c r="AF87" i="10"/>
  <c r="AI302" i="10"/>
  <c r="AG198" i="10"/>
  <c r="AG199" i="10"/>
  <c r="AE372" i="10"/>
  <c r="AE373" i="10"/>
  <c r="AI150" i="10" a="1"/>
  <c r="AJ338" i="10" a="1"/>
  <c r="AJ346" i="10" a="1"/>
  <c r="AG390" i="10" a="1"/>
  <c r="AF390" i="10" a="1"/>
  <c r="AI414" i="10" a="1"/>
  <c r="AG100" i="10" a="1"/>
  <c r="AF100" i="10" a="1"/>
  <c r="AI268" i="10" a="1"/>
  <c r="AE362" i="10" a="1"/>
  <c r="AJ464" i="10" a="1"/>
  <c r="AF78" i="10" a="1"/>
  <c r="AI40" i="10" a="1"/>
  <c r="AF42" i="10" a="1"/>
  <c r="AJ436" i="10" a="1"/>
  <c r="AI222" i="10" a="1"/>
  <c r="AI146" i="10" a="1"/>
  <c r="AF36" i="10" a="1"/>
  <c r="AJ372" i="10" a="1"/>
  <c r="AF96" i="10"/>
  <c r="AF97" i="10"/>
  <c r="AF141" i="10"/>
  <c r="AF140" i="10"/>
  <c r="AJ352" i="10"/>
  <c r="AJ353" i="10"/>
  <c r="AI549" i="10"/>
  <c r="AI548" i="10"/>
  <c r="AH340" i="10"/>
  <c r="AH341" i="10"/>
  <c r="AH324" i="10"/>
  <c r="AH325" i="10"/>
  <c r="AE384" i="10"/>
  <c r="AE385" i="10"/>
  <c r="AH448" i="10"/>
  <c r="AH449" i="10"/>
  <c r="AG439" i="10"/>
  <c r="AG438" i="10"/>
  <c r="AG202" i="10"/>
  <c r="AG210" i="10"/>
  <c r="AG285" i="10"/>
  <c r="AG284" i="10"/>
  <c r="AG214" i="10" a="1"/>
  <c r="AI84" i="10" a="1"/>
  <c r="AH26" i="10" a="1"/>
  <c r="AG48" i="10" a="1"/>
  <c r="AI56" i="10" a="1"/>
  <c r="AG116" i="10" a="1"/>
  <c r="AJ520" i="10" a="1"/>
  <c r="AI242" i="10" a="1"/>
  <c r="AH302" i="10" a="1"/>
  <c r="AH88" i="10" a="1"/>
  <c r="AF610" i="10" a="1"/>
  <c r="AI106" i="10" a="1"/>
  <c r="AF372" i="10" a="1"/>
  <c r="AF160" i="10" a="1"/>
  <c r="AI502" i="10" a="1"/>
  <c r="AG564" i="10" a="1"/>
  <c r="AG406" i="10" a="1"/>
  <c r="AJ488" i="10" a="1"/>
  <c r="AF448" i="10" a="1"/>
  <c r="AH328" i="10" a="1"/>
  <c r="AH468" i="10" a="1"/>
  <c r="AJ398" i="10" a="1"/>
  <c r="AE186" i="10" a="1"/>
  <c r="AG118" i="10" a="1"/>
  <c r="AF294" i="10" a="1"/>
  <c r="AE380" i="10" a="1"/>
  <c r="AG78" i="10" a="1"/>
  <c r="AJ196" i="10" a="1"/>
  <c r="AI98" i="10" a="1"/>
  <c r="AF68" i="10" a="1"/>
  <c r="AG332" i="10" a="1"/>
  <c r="AH320" i="10" a="1"/>
  <c r="AG450" i="10" a="1"/>
  <c r="AH532" i="10" a="1"/>
  <c r="AF584" i="10" a="1"/>
  <c r="AG110" i="10" a="1"/>
  <c r="AG230" i="10" a="1"/>
  <c r="AH500" i="10" a="1"/>
  <c r="AI338" i="10" a="1"/>
  <c r="AI346" i="10" a="1"/>
  <c r="AE404" i="10" a="1"/>
  <c r="AE322" i="10" a="1"/>
  <c r="AH166" i="10" a="1"/>
  <c r="AF308" i="10" a="1"/>
  <c r="AG296" i="10" a="1"/>
  <c r="AJ244" i="10" a="1"/>
  <c r="AF568" i="10" a="1"/>
  <c r="AI331" i="10"/>
  <c r="AI330" i="10"/>
  <c r="AJ432" i="10"/>
  <c r="AJ433" i="10"/>
  <c r="AF55" i="10"/>
  <c r="AF54" i="10"/>
  <c r="AE534" i="10"/>
  <c r="AE535" i="10"/>
  <c r="AE461" i="10"/>
  <c r="AE460" i="10"/>
  <c r="AG11" i="10"/>
  <c r="AG10" i="10"/>
  <c r="AG54" i="10"/>
  <c r="AG55" i="10"/>
  <c r="AG374" i="10"/>
  <c r="AG375" i="10"/>
  <c r="AG591" i="10"/>
  <c r="AG590" i="10"/>
  <c r="AG156" i="10"/>
  <c r="AG157" i="10"/>
  <c r="AH470" i="10"/>
  <c r="AH471" i="10"/>
  <c r="AE375" i="10"/>
  <c r="AE374" i="10"/>
  <c r="AJ50" i="10"/>
  <c r="AJ51" i="10"/>
  <c r="AF586" i="10"/>
  <c r="AF587" i="10"/>
  <c r="AG58" i="10"/>
  <c r="AG59" i="10"/>
  <c r="AE494" i="10"/>
  <c r="AE495" i="10"/>
  <c r="AG568" i="10" a="1"/>
  <c r="AI248" i="10"/>
  <c r="AI249" i="10"/>
  <c r="AE605" i="10"/>
  <c r="AE604" i="10"/>
  <c r="AH74" i="10"/>
  <c r="AH75" i="10"/>
  <c r="AG370" i="10"/>
  <c r="AG371" i="10"/>
  <c r="AG587" i="10"/>
  <c r="AG586" i="10"/>
  <c r="AH604" i="10"/>
  <c r="AH605" i="10"/>
  <c r="AI29" i="10"/>
  <c r="AI28" i="10"/>
  <c r="AH256" i="10"/>
  <c r="AH257" i="10"/>
  <c r="AJ542" i="10"/>
  <c r="AJ543" i="10"/>
  <c r="AJ572" i="10"/>
  <c r="AJ573" i="10"/>
  <c r="AE367" i="10"/>
  <c r="AE366" i="10"/>
  <c r="AI461" i="10"/>
  <c r="AI460" i="10"/>
  <c r="AI433" i="10"/>
  <c r="AI432" i="10"/>
  <c r="AH494" i="10"/>
  <c r="AH495" i="10"/>
  <c r="AH554" i="10"/>
  <c r="AH555" i="10"/>
  <c r="AI10" i="10"/>
  <c r="AI11" i="10"/>
  <c r="AF342" i="10"/>
  <c r="AF343" i="10"/>
  <c r="AE29" i="10"/>
  <c r="AE28" i="10"/>
  <c r="AE256" i="10"/>
  <c r="AE257" i="10"/>
  <c r="AJ460" i="10"/>
  <c r="AJ461" i="10"/>
  <c r="AG103" i="10"/>
  <c r="AG102" i="10"/>
  <c r="AG357" i="10"/>
  <c r="AG356" i="10"/>
  <c r="AH586" i="10"/>
  <c r="AH587" i="10"/>
  <c r="AF234" i="10"/>
  <c r="AF235" i="10"/>
  <c r="AJ494" i="10"/>
  <c r="AJ495" i="10"/>
  <c r="AI356" i="10"/>
  <c r="AI357" i="10"/>
  <c r="AG349" i="10"/>
  <c r="AG348" i="10"/>
  <c r="AH298" i="10"/>
  <c r="AH299" i="10"/>
  <c r="AJ370" i="10"/>
  <c r="AJ371" i="10"/>
  <c r="AI534" i="10"/>
  <c r="AI535" i="10"/>
  <c r="AI590" i="10"/>
  <c r="AI591" i="10"/>
  <c r="AI462" i="10"/>
  <c r="AI463" i="10"/>
  <c r="AG492" i="10" a="1"/>
  <c r="AH506" i="10" a="1"/>
  <c r="AG424" i="10"/>
  <c r="AE282" i="10" a="1"/>
  <c r="AF230" i="10" a="1"/>
  <c r="AJ360" i="10" a="1"/>
  <c r="AH454" i="10" a="1"/>
  <c r="AE340" i="10" a="1"/>
  <c r="AG192" i="10" a="1"/>
  <c r="AE324" i="10" a="1"/>
  <c r="AG184" i="10" a="1"/>
  <c r="AI136" i="10"/>
  <c r="AI137" i="10"/>
  <c r="AJ208" i="10" a="1"/>
  <c r="AI556" i="10" a="1"/>
  <c r="AJ336" i="10" a="1"/>
  <c r="AJ67" i="10"/>
  <c r="AJ66" i="10"/>
  <c r="AE274" i="10" a="1"/>
  <c r="AF142" i="10" a="1"/>
  <c r="AE562" i="10" a="1"/>
  <c r="AF510" i="10" a="1"/>
  <c r="AG598" i="10" a="1"/>
  <c r="AG402" i="10" a="1"/>
  <c r="AE240" i="10" a="1"/>
  <c r="AH134" i="10" a="1"/>
  <c r="AE610" i="10" a="1"/>
  <c r="AG224" i="10" a="1"/>
  <c r="AG394" i="10" a="1"/>
  <c r="AH106" i="10" a="1"/>
  <c r="AG244" i="10" a="1"/>
  <c r="AJ568" i="10" a="1"/>
  <c r="AI418" i="10" a="1"/>
  <c r="AF522" i="10" a="1"/>
  <c r="AJ484" i="10" a="1"/>
  <c r="AI24" i="10" a="1"/>
  <c r="AE294" i="10" a="1"/>
  <c r="AG92" i="10" a="1"/>
  <c r="AG194" i="10"/>
  <c r="AG195" i="10"/>
  <c r="AH536" i="10"/>
  <c r="AH537" i="10"/>
  <c r="AG446" i="10" a="1"/>
  <c r="AE482" i="10" a="1"/>
  <c r="AF524" i="10" a="1"/>
  <c r="AI258" i="10" a="1"/>
  <c r="AG250" i="10" a="1"/>
  <c r="AJ530" i="10" a="1"/>
  <c r="AF16" i="10" a="1"/>
  <c r="AJ40" i="10" a="1"/>
  <c r="AE440" i="10" a="1"/>
  <c r="AF410" i="10" a="1"/>
  <c r="AF506" i="10" a="1"/>
  <c r="AF490" i="10" a="1"/>
  <c r="AI128" i="10" a="1"/>
  <c r="AJ36" i="10" a="1"/>
  <c r="AH226" i="10" a="1"/>
  <c r="AH180" i="10" a="1"/>
  <c r="AE356" i="10"/>
  <c r="AE357" i="10"/>
  <c r="AI200" i="10"/>
  <c r="AI201" i="10"/>
  <c r="AH374" i="10"/>
  <c r="AH375" i="10"/>
  <c r="AI574" i="10"/>
  <c r="AI575" i="10"/>
  <c r="AE433" i="10"/>
  <c r="AE432" i="10"/>
  <c r="AE10" i="10"/>
  <c r="AE11" i="10"/>
  <c r="AF462" i="10"/>
  <c r="AF463" i="10"/>
  <c r="AI204" i="10"/>
  <c r="AI205" i="10"/>
  <c r="AF542" i="10"/>
  <c r="AF543" i="10"/>
  <c r="AG130" i="10"/>
  <c r="AG131" i="10"/>
  <c r="AF470" i="10"/>
  <c r="AF471" i="10"/>
  <c r="AH590" i="10"/>
  <c r="AH591" i="10"/>
  <c r="AJ586" i="10"/>
  <c r="AJ587" i="10"/>
  <c r="AI130" i="10"/>
  <c r="AI131" i="10"/>
  <c r="AE470" i="10"/>
  <c r="AE471" i="10"/>
  <c r="AE34" i="10"/>
  <c r="AE35" i="10"/>
  <c r="AH63" i="10"/>
  <c r="AH62" i="10"/>
  <c r="AG50" i="10"/>
  <c r="AG51" i="10"/>
  <c r="AH59" i="10"/>
  <c r="AH58" i="10"/>
  <c r="AE554" i="10"/>
  <c r="AE555" i="10"/>
  <c r="AF574" i="10"/>
  <c r="AF575" i="10"/>
  <c r="AJ63" i="10"/>
  <c r="AJ62" i="10"/>
  <c r="AE200" i="10"/>
  <c r="AE201" i="10"/>
  <c r="AI234" i="10"/>
  <c r="AI235" i="10"/>
  <c r="AI375" i="10"/>
  <c r="AI374" i="10"/>
  <c r="AF432" i="10"/>
  <c r="AF433" i="10"/>
  <c r="AF130" i="10"/>
  <c r="AF131" i="10"/>
  <c r="AE343" i="10"/>
  <c r="AE342" i="10"/>
  <c r="AH348" i="10"/>
  <c r="AH349" i="10"/>
  <c r="AH235" i="10"/>
  <c r="AH234" i="10"/>
  <c r="AG567" i="10"/>
  <c r="AG566" i="10"/>
  <c r="AF558" i="10"/>
  <c r="AF559" i="10"/>
  <c r="AJ204" i="10"/>
  <c r="AJ205" i="10"/>
  <c r="AE348" i="10"/>
  <c r="AE349" i="10"/>
  <c r="AJ348" i="10"/>
  <c r="AJ349" i="10"/>
  <c r="AE299" i="10"/>
  <c r="AE298" i="10"/>
  <c r="AE590" i="10"/>
  <c r="AE591" i="10"/>
  <c r="AH460" i="10"/>
  <c r="AH461" i="10"/>
  <c r="AJ157" i="10"/>
  <c r="AJ156" i="10"/>
  <c r="AE103" i="10"/>
  <c r="AE102" i="10"/>
  <c r="AF34" i="10"/>
  <c r="AF35" i="10"/>
  <c r="AF572" i="10"/>
  <c r="AF573" i="10"/>
  <c r="AF356" i="10"/>
  <c r="AF357" i="10"/>
  <c r="AG604" i="10"/>
  <c r="AG605" i="10"/>
  <c r="AE462" i="10"/>
  <c r="AE463" i="10"/>
  <c r="AJ566" i="10"/>
  <c r="AJ567" i="10"/>
  <c r="AJ10" i="10"/>
  <c r="AJ11" i="10"/>
  <c r="AF304" i="10"/>
  <c r="AF305" i="10"/>
  <c r="AF338" i="10" a="1"/>
  <c r="AI210" i="10" a="1"/>
  <c r="AG334" i="10" a="1"/>
  <c r="AF346" i="10" a="1"/>
  <c r="AG350" i="10" a="1"/>
  <c r="AG612" i="10" a="1"/>
  <c r="AJ594" i="10" a="1"/>
  <c r="AE20" i="10" a="1"/>
  <c r="AH174" i="10" a="1"/>
  <c r="AG580" i="10" a="1"/>
  <c r="AG182" i="10" a="1"/>
  <c r="AJ68" i="10" a="1"/>
  <c r="AE378" i="10" a="1"/>
  <c r="AG326" i="10" a="1"/>
  <c r="AE598" i="10" a="1"/>
  <c r="AJ188" i="10" a="1"/>
  <c r="AE402" i="10" a="1"/>
  <c r="AJ254" i="10" a="1"/>
  <c r="AJ512" i="10" a="1"/>
  <c r="AG154" i="10" a="1"/>
  <c r="AI486" i="10" a="1"/>
  <c r="AE438" i="10" a="1"/>
  <c r="AG522" i="10" a="1"/>
  <c r="AG72" i="10" a="1"/>
  <c r="AG376" i="10" a="1"/>
  <c r="AJ46" i="10" a="1"/>
  <c r="AF70" i="10" a="1"/>
  <c r="AI12" i="10" a="1"/>
  <c r="AE56" i="10" a="1"/>
  <c r="AJ308" i="10" a="1"/>
  <c r="AI276" i="10" a="1"/>
  <c r="AH408" i="10" a="1"/>
  <c r="AG538" i="10" a="1"/>
  <c r="AG410" i="10" a="1"/>
  <c r="AH420" i="10" a="1"/>
  <c r="AG382" i="10" a="1"/>
  <c r="AE478" i="10" a="1"/>
  <c r="AF546" i="10" a="1"/>
  <c r="AG434" i="10" a="1"/>
  <c r="AF278" i="10" a="1"/>
  <c r="AG238" i="10" a="1"/>
  <c r="AE454" i="10" a="1"/>
  <c r="AE252" i="10" a="1"/>
  <c r="AJ92" i="10" a="1"/>
  <c r="AE52" i="10" a="1"/>
  <c r="AI68" i="10"/>
  <c r="AI69" i="10"/>
  <c r="AF332" i="10" a="1"/>
  <c r="AG408" i="10"/>
  <c r="AJ382" i="10"/>
  <c r="AJ383" i="10"/>
  <c r="AI585" i="10"/>
  <c r="AI584" i="10"/>
  <c r="AI306" i="10" a="1"/>
  <c r="AH394" i="10" a="1"/>
  <c r="AJ526" i="10"/>
  <c r="AJ527" i="10"/>
  <c r="AG342" i="10"/>
  <c r="AG343" i="10"/>
  <c r="AI34" i="10"/>
  <c r="AI35" i="10"/>
  <c r="AI558" i="10"/>
  <c r="AI559" i="10"/>
  <c r="AE248" i="10"/>
  <c r="AE249" i="10"/>
  <c r="AJ130" i="10"/>
  <c r="AJ131" i="10"/>
  <c r="AF59" i="10"/>
  <c r="AF58" i="10"/>
  <c r="AE217" i="10"/>
  <c r="AE216" i="10"/>
  <c r="AG205" i="10"/>
  <c r="AG204" i="10"/>
  <c r="AG305" i="10"/>
  <c r="AG304" i="10"/>
  <c r="AH344" i="10"/>
  <c r="AH345" i="10"/>
  <c r="AE234" i="10"/>
  <c r="AE235" i="10"/>
  <c r="AI566" i="10"/>
  <c r="AI567" i="10"/>
  <c r="AE331" i="10"/>
  <c r="AE330" i="10"/>
  <c r="AJ344" i="10"/>
  <c r="AJ345" i="10"/>
  <c r="AJ366" i="10"/>
  <c r="AJ367" i="10"/>
  <c r="AJ55" i="10"/>
  <c r="AJ54" i="10"/>
  <c r="AF566" i="10"/>
  <c r="AF567" i="10"/>
  <c r="AI74" i="10"/>
  <c r="AI75" i="10"/>
  <c r="AI54" i="10"/>
  <c r="AI55" i="10"/>
  <c r="AE130" i="10"/>
  <c r="AE131" i="10"/>
  <c r="AI457" i="10"/>
  <c r="AI456" i="10"/>
  <c r="AJ234" i="10"/>
  <c r="AJ235" i="10"/>
  <c r="AG366" i="10"/>
  <c r="AG367" i="10"/>
  <c r="AI299" i="10"/>
  <c r="AI298" i="10"/>
  <c r="AJ330" i="10"/>
  <c r="AJ331" i="10"/>
  <c r="AH102" i="10"/>
  <c r="AH103" i="10"/>
  <c r="AG456" i="10"/>
  <c r="AG457" i="10"/>
  <c r="AE54" i="10"/>
  <c r="AE55" i="10"/>
  <c r="AE574" i="10"/>
  <c r="AE575" i="10"/>
  <c r="AG345" i="10"/>
  <c r="AG344" i="10"/>
  <c r="AJ456" i="10"/>
  <c r="AJ457" i="10"/>
  <c r="AJ534" i="10"/>
  <c r="AJ535" i="10"/>
  <c r="AE457" i="10"/>
  <c r="AE456" i="10"/>
  <c r="AJ462" i="10"/>
  <c r="AJ463" i="10"/>
  <c r="AJ574" i="10"/>
  <c r="AJ575" i="10"/>
  <c r="AI344" i="10"/>
  <c r="AI345" i="10"/>
  <c r="AI103" i="10"/>
  <c r="AI102" i="10"/>
  <c r="AH566" i="10"/>
  <c r="AH567" i="10"/>
  <c r="AF348" i="10"/>
  <c r="AF349" i="10"/>
  <c r="AH28" i="10"/>
  <c r="AH29" i="10"/>
  <c r="AE573" i="10"/>
  <c r="AE572" i="10"/>
  <c r="AF50" i="10"/>
  <c r="AF51" i="10"/>
  <c r="AG460" i="10"/>
  <c r="AG461" i="10"/>
  <c r="AJ560" i="10"/>
  <c r="AJ561" i="10"/>
  <c r="AE58" i="10"/>
  <c r="AE59" i="10"/>
  <c r="AH216" i="10"/>
  <c r="AH217" i="10"/>
  <c r="AG572" i="10"/>
  <c r="AG573" i="10"/>
  <c r="AJ200" i="10"/>
  <c r="AJ201" i="10"/>
  <c r="AF112" i="10" a="1"/>
  <c r="AE179" i="10"/>
  <c r="AE178" i="10"/>
  <c r="AJ172" i="10"/>
  <c r="AJ173" i="10"/>
  <c r="AJ60" i="10" a="1"/>
  <c r="AH450" i="10" a="1"/>
  <c r="AE532" i="10" a="1"/>
  <c r="AG314" i="10" a="1"/>
  <c r="AJ292" i="10"/>
  <c r="AJ293" i="10"/>
  <c r="AG592" i="10"/>
  <c r="AG593" i="10"/>
  <c r="AH490" i="10" a="1"/>
  <c r="AG128" i="10" a="1"/>
  <c r="AJ596" i="10" a="1"/>
  <c r="AJ434" i="10" a="1"/>
  <c r="AG528" i="10" a="1"/>
  <c r="AF238" i="10" a="1"/>
  <c r="AF518" i="10" a="1"/>
  <c r="AE476" i="10" a="1"/>
  <c r="AG500" i="10" a="1"/>
  <c r="AF226" i="10" a="1"/>
  <c r="AJ514" i="10" a="1"/>
  <c r="AH338" i="10" a="1"/>
  <c r="AH346" i="10" a="1"/>
  <c r="AH404" i="10" a="1"/>
  <c r="AF384" i="10" a="1"/>
  <c r="AE246" i="10" a="1"/>
  <c r="AI588" i="10" a="1"/>
  <c r="AJ132" i="10" a="1"/>
  <c r="AJ158" i="10" a="1"/>
  <c r="AE444" i="10" a="1"/>
  <c r="AJ16" i="10" a="1"/>
  <c r="AG480" i="10" a="1"/>
  <c r="AI440" i="10" a="1"/>
  <c r="AE472" i="10" a="1"/>
  <c r="AE116" i="10" a="1"/>
  <c r="AI520" i="10" a="1"/>
  <c r="AG436" i="10" a="1"/>
  <c r="AF302" i="10" a="1"/>
  <c r="AJ222" i="10" a="1"/>
  <c r="AF88" i="10" a="1"/>
  <c r="AF296" i="10" a="1"/>
  <c r="AH306" i="10" a="1"/>
  <c r="AJ206" i="10" a="1"/>
  <c r="AE144" i="10" a="1"/>
  <c r="AF138" i="10" a="1"/>
  <c r="AJ96" i="10" a="1"/>
  <c r="AI498" i="10" a="1"/>
  <c r="AI466" i="10" a="1"/>
  <c r="AH186" i="10" a="1"/>
  <c r="AI334" i="10" a="1"/>
  <c r="AI350" i="10" a="1"/>
  <c r="AJ260" i="10" a="1"/>
  <c r="AG122" i="10" a="1"/>
  <c r="AE400" i="10" a="1"/>
  <c r="AJ194" i="10" a="1"/>
  <c r="AH108" i="10" a="1"/>
  <c r="AJ446" i="10" a="1"/>
  <c r="AH262" i="10" a="1"/>
  <c r="AE190" i="10" a="1"/>
  <c r="AI524" i="10" a="1"/>
  <c r="AF258" i="10" a="1"/>
  <c r="AG274" i="10" a="1"/>
  <c r="AH142" i="10" a="1"/>
  <c r="AF56" i="10" a="1"/>
  <c r="AI480" i="10" a="1"/>
  <c r="AH252" i="10" a="1"/>
  <c r="AI192" i="10" a="1"/>
  <c r="AH42" i="10" a="1"/>
  <c r="AF102" i="10"/>
  <c r="AF103" i="10"/>
  <c r="AH156" i="10"/>
  <c r="AH157" i="10"/>
  <c r="AI371" i="10"/>
  <c r="AI370" i="10"/>
  <c r="AJ554" i="10"/>
  <c r="AJ555" i="10"/>
  <c r="AJ298" i="10"/>
  <c r="AJ299" i="10"/>
  <c r="AH131" i="10"/>
  <c r="AH130" i="10"/>
  <c r="AE558" i="10"/>
  <c r="AE559" i="10"/>
  <c r="AF374" i="10"/>
  <c r="AF375" i="10"/>
  <c r="AI561" i="10"/>
  <c r="AI560" i="10"/>
  <c r="AE586" i="10"/>
  <c r="AE587" i="10"/>
  <c r="AH11" i="10"/>
  <c r="AH10" i="10"/>
  <c r="AJ257" i="10"/>
  <c r="AJ256" i="10"/>
  <c r="AJ34" i="10"/>
  <c r="AJ35" i="10"/>
  <c r="AE371" i="10"/>
  <c r="AE370" i="10"/>
  <c r="AI605" i="10"/>
  <c r="AI604" i="10"/>
  <c r="AE526" i="10"/>
  <c r="AE527" i="10"/>
  <c r="AH542" i="10"/>
  <c r="AH543" i="10"/>
  <c r="AI304" i="10"/>
  <c r="AI305" i="10"/>
  <c r="AF10" i="10"/>
  <c r="AF11" i="10"/>
  <c r="AE156" i="10"/>
  <c r="AE157" i="10"/>
  <c r="AF216" i="10"/>
  <c r="AF217" i="10"/>
  <c r="AH370" i="10"/>
  <c r="AH371" i="10"/>
  <c r="AF560" i="10"/>
  <c r="AF561" i="10"/>
  <c r="AJ356" i="10"/>
  <c r="AJ357" i="10"/>
  <c r="AH572" i="10"/>
  <c r="AH573" i="10"/>
  <c r="AG62" i="10"/>
  <c r="AG63" i="10"/>
  <c r="AF554" i="10"/>
  <c r="AF555" i="10"/>
  <c r="AJ102" i="10"/>
  <c r="AJ103" i="10"/>
  <c r="AH200" i="10"/>
  <c r="AH201" i="10"/>
  <c r="AE74" i="10"/>
  <c r="AE75" i="10"/>
  <c r="AJ75" i="10"/>
  <c r="AJ74" i="10"/>
  <c r="AH527" i="10"/>
  <c r="AH526" i="10"/>
  <c r="AI554" i="10"/>
  <c r="AI555" i="10"/>
  <c r="AH574" i="10"/>
  <c r="AH575" i="10"/>
  <c r="AG36" i="10" a="1"/>
  <c r="AH558" i="10"/>
  <c r="AH559" i="10"/>
  <c r="AF200" i="10"/>
  <c r="AF201" i="10"/>
  <c r="AI573" i="10"/>
  <c r="AI572" i="10"/>
  <c r="AE304" i="10"/>
  <c r="AE305" i="10"/>
  <c r="AG330" i="10"/>
  <c r="AG331" i="10"/>
  <c r="AJ604" i="10"/>
  <c r="AJ605" i="10"/>
  <c r="AF460" i="10"/>
  <c r="AF461" i="10"/>
  <c r="AH560" i="10"/>
  <c r="AH561" i="10"/>
  <c r="AF330" i="10"/>
  <c r="AF331" i="10"/>
  <c r="AH342" i="10"/>
  <c r="AH343" i="10"/>
  <c r="AG201" i="10"/>
  <c r="AG200" i="10"/>
  <c r="AF204" i="10"/>
  <c r="AF205" i="10"/>
  <c r="AG248" i="10"/>
  <c r="AG249" i="10"/>
  <c r="AF456" i="10"/>
  <c r="AF457" i="10"/>
  <c r="AO206" i="9"/>
  <c r="AM206" i="10" s="1"/>
  <c r="AO315" i="9"/>
  <c r="AM315" i="10" s="1"/>
  <c r="AO344" i="9"/>
  <c r="AM344" i="10" s="1"/>
  <c r="AO288" i="9"/>
  <c r="AM288" i="10" s="1"/>
  <c r="AQ298" i="9" a="1"/>
  <c r="AQ298" i="9" s="1"/>
  <c r="AO141" i="9"/>
  <c r="AM141" i="10" s="1"/>
  <c r="AQ494" i="9" a="1"/>
  <c r="AQ494" i="9" s="1"/>
  <c r="AU251" i="9" s="1"/>
  <c r="AQ356" i="9" a="1"/>
  <c r="AQ357" i="9" s="1"/>
  <c r="AD454" i="9"/>
  <c r="AQ558" i="9" a="1"/>
  <c r="AC454" i="9"/>
  <c r="AO250" i="9"/>
  <c r="AM250" i="10" s="1"/>
  <c r="AD455" i="9"/>
  <c r="AO220" i="9"/>
  <c r="AM220" i="10" s="1"/>
  <c r="AC591" i="9"/>
  <c r="AO249" i="9"/>
  <c r="AM249" i="10" s="1"/>
  <c r="AO323" i="9"/>
  <c r="AM323" i="10" s="1"/>
  <c r="AO24" i="9"/>
  <c r="AM24" i="10" s="1"/>
  <c r="AO89" i="9"/>
  <c r="AM89" i="10" s="1"/>
  <c r="AD584" i="9"/>
  <c r="AO118" i="9"/>
  <c r="AM118" i="10" s="1"/>
  <c r="AO258" i="9"/>
  <c r="AM258" i="10" s="1"/>
  <c r="AO79" i="9"/>
  <c r="AM79" i="10" s="1"/>
  <c r="AD102" i="9"/>
  <c r="AO116" i="9"/>
  <c r="AM116" i="10" s="1"/>
  <c r="AO105" i="9"/>
  <c r="AM105" i="10" s="1"/>
  <c r="AC103" i="9"/>
  <c r="AD585" i="9"/>
  <c r="AC102" i="9"/>
  <c r="AC584" i="9"/>
  <c r="AC460" i="9"/>
  <c r="AD573" i="9"/>
  <c r="AD460" i="9"/>
  <c r="AD461" i="9"/>
  <c r="AO88" i="9"/>
  <c r="AM88" i="10" s="1"/>
  <c r="AO59" i="9"/>
  <c r="AM59" i="10" s="1"/>
  <c r="AO384" i="9"/>
  <c r="AM384" i="10" s="1"/>
  <c r="AO193" i="9"/>
  <c r="AM193" i="10" s="1"/>
  <c r="L13" i="11"/>
  <c r="AC590" i="9"/>
  <c r="AD8" i="9"/>
  <c r="AH8" i="10"/>
  <c r="AD9" i="9"/>
  <c r="AD590" i="9"/>
  <c r="AO134" i="9"/>
  <c r="AM134" i="10" s="1"/>
  <c r="AO316" i="9"/>
  <c r="AM316" i="10" s="1"/>
  <c r="AO318" i="9"/>
  <c r="AM318" i="10" s="1"/>
  <c r="AO378" i="9"/>
  <c r="AM378" i="10" s="1"/>
  <c r="AO221" i="9"/>
  <c r="AM221" i="10" s="1"/>
  <c r="AO498" i="9"/>
  <c r="AM498" i="10" s="1"/>
  <c r="AO450" i="9"/>
  <c r="AM450" i="10" s="1"/>
  <c r="AO38" i="9"/>
  <c r="AM38" i="10" s="1"/>
  <c r="AO509" i="9"/>
  <c r="AM509" i="10" s="1"/>
  <c r="AO608" i="9"/>
  <c r="AM608" i="10" s="1"/>
  <c r="AO151" i="9"/>
  <c r="AM151" i="10" s="1"/>
  <c r="K13" i="11"/>
  <c r="AD572" i="9"/>
  <c r="AO530" i="9"/>
  <c r="AM530" i="10" s="1"/>
  <c r="AC573" i="9"/>
  <c r="AO389" i="9"/>
  <c r="AM389" i="10" s="1"/>
  <c r="AO211" i="9"/>
  <c r="AM211" i="10" s="1"/>
  <c r="AO484" i="9"/>
  <c r="AM484" i="10" s="1"/>
  <c r="AO392" i="9"/>
  <c r="AM392" i="10" s="1"/>
  <c r="AO415" i="9"/>
  <c r="AM415" i="10" s="1"/>
  <c r="AC8" i="9"/>
  <c r="AO480" i="9"/>
  <c r="AM480" i="10" s="1"/>
  <c r="AO108" i="9"/>
  <c r="AM108" i="10" s="1"/>
  <c r="AO95" i="9"/>
  <c r="AM95" i="10" s="1"/>
  <c r="AO262" i="9"/>
  <c r="AM262" i="10" s="1"/>
  <c r="AO473" i="9"/>
  <c r="AM473" i="10" s="1"/>
  <c r="AO306" i="9"/>
  <c r="AM306" i="10" s="1"/>
  <c r="AO175" i="9"/>
  <c r="AM175" i="10" s="1"/>
  <c r="AO202" i="9"/>
  <c r="AM202" i="10" s="1"/>
  <c r="AO104" i="9"/>
  <c r="AM104" i="10" s="1"/>
  <c r="AO405" i="9"/>
  <c r="AM405" i="10" s="1"/>
  <c r="AO99" i="9"/>
  <c r="AM99" i="10" s="1"/>
  <c r="B13" i="11"/>
  <c r="C13" i="11"/>
  <c r="AO240" i="9"/>
  <c r="AM240" i="10" s="1"/>
  <c r="AO174" i="9"/>
  <c r="AM174" i="10" s="1"/>
  <c r="AO521" i="9"/>
  <c r="AM521" i="10" s="1"/>
  <c r="AF9" i="10"/>
  <c r="AO382" i="9"/>
  <c r="AM382" i="10" s="1"/>
  <c r="AO277" i="9"/>
  <c r="AM277" i="10" s="1"/>
  <c r="AO226" i="9"/>
  <c r="AM226" i="10" s="1"/>
  <c r="AO210" i="9"/>
  <c r="AM210" i="10" s="1"/>
  <c r="AO506" i="9"/>
  <c r="AM506" i="10" s="1"/>
  <c r="AO435" i="9"/>
  <c r="AM435" i="10" s="1"/>
  <c r="AO307" i="9"/>
  <c r="AM307" i="10" s="1"/>
  <c r="AO502" i="9"/>
  <c r="AM502" i="10" s="1"/>
  <c r="AO207" i="9"/>
  <c r="AM207" i="10" s="1"/>
  <c r="AO85" i="9"/>
  <c r="AM85" i="10" s="1"/>
  <c r="AO136" i="9"/>
  <c r="AM136" i="10" s="1"/>
  <c r="AO408" i="9"/>
  <c r="AM408" i="10" s="1"/>
  <c r="AO150" i="9"/>
  <c r="AM150" i="10" s="1"/>
  <c r="AO39" i="9"/>
  <c r="AM39" i="10" s="1"/>
  <c r="AO334" i="9"/>
  <c r="AM334" i="10" s="1"/>
  <c r="H13" i="11"/>
  <c r="AO438" i="9"/>
  <c r="AM438" i="10" s="1"/>
  <c r="AO478" i="9"/>
  <c r="AM478" i="10" s="1"/>
  <c r="AO293" i="9"/>
  <c r="AM293" i="10" s="1"/>
  <c r="AO167" i="9"/>
  <c r="AM167" i="10" s="1"/>
  <c r="AO360" i="9"/>
  <c r="AM360" i="10" s="1"/>
  <c r="AO272" i="9"/>
  <c r="AM272" i="10" s="1"/>
  <c r="AO112" i="9"/>
  <c r="AM112" i="10" s="1"/>
  <c r="AO443" i="9"/>
  <c r="AM443" i="10" s="1"/>
  <c r="AO109" i="9"/>
  <c r="AM109" i="10" s="1"/>
  <c r="AO606" i="9"/>
  <c r="AM606" i="10" s="1"/>
  <c r="AO31" i="9"/>
  <c r="AM31" i="10" s="1"/>
  <c r="AO146" i="9"/>
  <c r="AM146" i="10" s="1"/>
  <c r="AO518" i="9"/>
  <c r="AM518" i="10" s="1"/>
  <c r="AO94" i="9"/>
  <c r="AM94" i="10" s="1"/>
  <c r="AO464" i="9"/>
  <c r="AM464" i="10" s="1"/>
  <c r="AO241" i="9"/>
  <c r="AM241" i="10" s="1"/>
  <c r="AO589" i="9"/>
  <c r="AM589" i="10" s="1"/>
  <c r="AO203" i="9"/>
  <c r="AM203" i="10" s="1"/>
  <c r="AO380" i="9"/>
  <c r="AM380" i="10" s="1"/>
  <c r="AO111" i="9"/>
  <c r="AM111" i="10" s="1"/>
  <c r="AO68" i="9"/>
  <c r="AM68" i="10" s="1"/>
  <c r="AO351" i="9"/>
  <c r="AM351" i="10" s="1"/>
  <c r="AO554" i="9"/>
  <c r="AM554" i="10" s="1"/>
  <c r="AO503" i="9"/>
  <c r="AM503" i="10" s="1"/>
  <c r="AO485" i="9"/>
  <c r="AM485" i="10" s="1"/>
  <c r="AO602" i="9"/>
  <c r="AM602" i="10" s="1"/>
  <c r="AO596" i="9"/>
  <c r="AM596" i="10" s="1"/>
  <c r="AO434" i="9"/>
  <c r="AM434" i="10" s="1"/>
  <c r="AO259" i="9"/>
  <c r="AM259" i="10" s="1"/>
  <c r="AO25" i="9"/>
  <c r="AM25" i="10" s="1"/>
  <c r="AO194" i="9"/>
  <c r="AM194" i="10" s="1"/>
  <c r="AO320" i="9"/>
  <c r="AM320" i="10" s="1"/>
  <c r="AO93" i="9"/>
  <c r="AM93" i="10" s="1"/>
  <c r="AC39" i="9"/>
  <c r="AO172" i="9"/>
  <c r="AM172" i="10" s="1"/>
  <c r="AO447" i="9"/>
  <c r="AM447" i="10" s="1"/>
  <c r="AO425" i="9"/>
  <c r="AM425" i="10" s="1"/>
  <c r="AO213" i="9"/>
  <c r="AM213" i="10" s="1"/>
  <c r="AO237" i="9"/>
  <c r="AM237" i="10" s="1"/>
  <c r="AO466" i="9"/>
  <c r="AM466" i="10" s="1"/>
  <c r="AO92" i="9"/>
  <c r="AM92" i="10" s="1"/>
  <c r="AO401" i="9"/>
  <c r="AM401" i="10" s="1"/>
  <c r="AO333" i="9"/>
  <c r="AM333" i="10" s="1"/>
  <c r="AO254" i="9"/>
  <c r="AM254" i="10" s="1"/>
  <c r="AO137" i="9"/>
  <c r="AM137" i="10" s="1"/>
  <c r="AO533" i="9"/>
  <c r="AM533" i="10" s="1"/>
  <c r="AO195" i="9"/>
  <c r="AM195" i="10" s="1"/>
  <c r="AO183" i="9"/>
  <c r="AM183" i="10" s="1"/>
  <c r="AO394" i="9"/>
  <c r="AM394" i="10" s="1"/>
  <c r="AO607" i="9"/>
  <c r="AM607" i="10" s="1"/>
  <c r="AI9" i="10"/>
  <c r="AO403" i="9"/>
  <c r="AM403" i="10" s="1"/>
  <c r="AO276" i="9"/>
  <c r="AM276" i="10" s="1"/>
  <c r="AO597" i="9"/>
  <c r="AM597" i="10" s="1"/>
  <c r="AO451" i="9"/>
  <c r="AM451" i="10" s="1"/>
  <c r="AO110" i="9"/>
  <c r="AM110" i="10" s="1"/>
  <c r="AO424" i="9"/>
  <c r="AM424" i="10" s="1"/>
  <c r="AO445" i="9"/>
  <c r="AM445" i="10" s="1"/>
  <c r="AO321" i="9"/>
  <c r="AM321" i="10" s="1"/>
  <c r="AO147" i="9"/>
  <c r="AM147" i="10" s="1"/>
  <c r="AO166" i="9"/>
  <c r="AM166" i="10" s="1"/>
  <c r="AO84" i="9"/>
  <c r="AM84" i="10" s="1"/>
  <c r="AO508" i="9"/>
  <c r="AM508" i="10" s="1"/>
  <c r="AO580" i="9"/>
  <c r="AM580" i="10" s="1"/>
  <c r="AO444" i="9"/>
  <c r="AM444" i="10" s="1"/>
  <c r="AO243" i="9"/>
  <c r="AM243" i="10" s="1"/>
  <c r="AO302" i="9"/>
  <c r="AM302" i="10" s="1"/>
  <c r="AO487" i="9"/>
  <c r="AM487" i="10" s="1"/>
  <c r="AC544" i="9"/>
  <c r="AO486" i="9"/>
  <c r="AM486" i="10" s="1"/>
  <c r="AO410" i="9"/>
  <c r="AM410" i="10" s="1"/>
  <c r="AO350" i="9"/>
  <c r="AM350" i="10" s="1"/>
  <c r="AO303" i="9"/>
  <c r="AM303" i="10" s="1"/>
  <c r="AO479" i="9"/>
  <c r="AM479" i="10" s="1"/>
  <c r="AO188" i="9"/>
  <c r="AM188" i="10" s="1"/>
  <c r="AO311" i="9"/>
  <c r="AM311" i="10" s="1"/>
  <c r="AO64" i="9"/>
  <c r="AM64" i="10" s="1"/>
  <c r="AO196" i="9"/>
  <c r="AM196" i="10" s="1"/>
  <c r="AO404" i="9"/>
  <c r="AM404" i="10" s="1"/>
  <c r="AO132" i="9"/>
  <c r="AM132" i="10" s="1"/>
  <c r="AD239" i="9"/>
  <c r="D13" i="11" a="1"/>
  <c r="E13" i="11" s="1"/>
  <c r="AO96" i="9"/>
  <c r="AM96" i="10" s="1"/>
  <c r="AO169" i="9"/>
  <c r="AM169" i="10" s="1"/>
  <c r="AO465" i="9"/>
  <c r="AM465" i="10" s="1"/>
  <c r="AO178" i="9"/>
  <c r="AM178" i="10" s="1"/>
  <c r="AO291" i="9"/>
  <c r="AM291" i="10" s="1"/>
  <c r="AO46" i="9"/>
  <c r="AM46" i="10" s="1"/>
  <c r="AO569" i="9"/>
  <c r="AM569" i="10" s="1"/>
  <c r="AO504" i="9"/>
  <c r="AM504" i="10" s="1"/>
  <c r="AO593" i="9"/>
  <c r="AM593" i="10" s="1"/>
  <c r="AC78" i="9"/>
  <c r="AD370" i="9"/>
  <c r="AD552" i="9"/>
  <c r="AO290" i="9"/>
  <c r="AM290" i="10" s="1"/>
  <c r="AO446" i="9"/>
  <c r="AM446" i="10" s="1"/>
  <c r="AO253" i="9"/>
  <c r="AM253" i="10" s="1"/>
  <c r="AO582" i="9"/>
  <c r="AM582" i="10" s="1"/>
  <c r="AO368" i="9"/>
  <c r="AM368" i="10" s="1"/>
  <c r="AO271" i="9"/>
  <c r="AM271" i="10" s="1"/>
  <c r="AO170" i="9"/>
  <c r="AM170" i="10" s="1"/>
  <c r="AO86" i="9"/>
  <c r="AM86" i="10" s="1"/>
  <c r="AD347" i="9"/>
  <c r="AO20" i="9"/>
  <c r="AM20" i="10" s="1"/>
  <c r="AO27" i="9"/>
  <c r="AM27" i="10" s="1"/>
  <c r="AO161" i="9"/>
  <c r="AM161" i="10" s="1"/>
  <c r="AO133" i="9"/>
  <c r="AM133" i="10" s="1"/>
  <c r="AO230" i="9"/>
  <c r="AM230" i="10" s="1"/>
  <c r="AC160" i="9"/>
  <c r="AC571" i="9"/>
  <c r="AO242" i="9"/>
  <c r="AM242" i="10" s="1"/>
  <c r="AO236" i="9"/>
  <c r="AM236" i="10" s="1"/>
  <c r="AO396" i="9"/>
  <c r="AM396" i="10" s="1"/>
  <c r="AO275" i="9"/>
  <c r="AM275" i="10" s="1"/>
  <c r="AO594" i="9"/>
  <c r="AM594" i="10" s="1"/>
  <c r="AO208" i="9"/>
  <c r="AM208" i="10" s="1"/>
  <c r="AO164" i="9"/>
  <c r="AM164" i="10" s="1"/>
  <c r="AO419" i="9"/>
  <c r="AM419" i="10" s="1"/>
  <c r="AO336" i="9"/>
  <c r="AM336" i="10" s="1"/>
  <c r="AO406" i="9"/>
  <c r="AM406" i="10" s="1"/>
  <c r="AO37" i="9"/>
  <c r="AM37" i="10" s="1"/>
  <c r="AO129" i="9"/>
  <c r="AM129" i="10" s="1"/>
  <c r="AO40" i="9"/>
  <c r="AM40" i="10" s="1"/>
  <c r="AO42" i="9"/>
  <c r="AM42" i="10" s="1"/>
  <c r="AO148" i="9"/>
  <c r="AM148" i="10" s="1"/>
  <c r="AO452" i="9"/>
  <c r="AM452" i="10" s="1"/>
  <c r="AO449" i="9"/>
  <c r="AM449" i="10" s="1"/>
  <c r="AO532" i="9"/>
  <c r="AM532" i="10" s="1"/>
  <c r="AO412" i="9"/>
  <c r="AM412" i="10" s="1"/>
  <c r="AO555" i="9"/>
  <c r="AM555" i="10" s="1"/>
  <c r="AO557" i="9"/>
  <c r="AM557" i="10" s="1"/>
  <c r="AO219" i="9"/>
  <c r="AM219" i="10" s="1"/>
  <c r="AO82" i="9"/>
  <c r="AM82" i="10" s="1"/>
  <c r="AO338" i="9"/>
  <c r="AM338" i="10" s="1"/>
  <c r="AO340" i="9"/>
  <c r="AM340" i="10" s="1"/>
  <c r="AO97" i="9"/>
  <c r="AM97" i="10" s="1"/>
  <c r="AO386" i="9"/>
  <c r="AM386" i="10" s="1"/>
  <c r="AO153" i="9"/>
  <c r="AM153" i="10" s="1"/>
  <c r="AO155" i="9"/>
  <c r="AM155" i="10" s="1"/>
  <c r="AO398" i="9"/>
  <c r="AM398" i="10" s="1"/>
  <c r="AO353" i="9"/>
  <c r="AM353" i="10" s="1"/>
  <c r="AD463" i="9"/>
  <c r="AD541" i="9"/>
  <c r="AD364" i="9"/>
  <c r="AN7" i="10"/>
  <c r="AO7" i="10" s="1"/>
  <c r="AE9" i="10"/>
  <c r="AE8" i="10"/>
  <c r="AO279" i="9"/>
  <c r="AM279" i="10" s="1"/>
  <c r="AO244" i="9"/>
  <c r="AM244" i="10" s="1"/>
  <c r="AO189" i="9"/>
  <c r="AM189" i="10" s="1"/>
  <c r="AO114" i="9"/>
  <c r="AM114" i="10" s="1"/>
  <c r="AO260" i="9"/>
  <c r="AM260" i="10" s="1"/>
  <c r="AO519" i="9"/>
  <c r="AM519" i="10" s="1"/>
  <c r="AO391" i="9"/>
  <c r="AM391" i="10" s="1"/>
  <c r="AO71" i="9"/>
  <c r="AM71" i="10" s="1"/>
  <c r="AO73" i="9"/>
  <c r="AM73" i="10" s="1"/>
  <c r="AO122" i="9"/>
  <c r="AM122" i="10" s="1"/>
  <c r="AO124" i="9"/>
  <c r="AM124" i="10" s="1"/>
  <c r="AO568" i="9"/>
  <c r="AM568" i="10" s="1"/>
  <c r="AO505" i="9"/>
  <c r="AM505" i="10" s="1"/>
  <c r="AO552" i="9"/>
  <c r="AM552" i="10" s="1"/>
  <c r="AO160" i="9"/>
  <c r="AM160" i="10" s="1"/>
  <c r="AO173" i="9"/>
  <c r="AM173" i="10" s="1"/>
  <c r="AO168" i="9"/>
  <c r="AM168" i="10" s="1"/>
  <c r="AO387" i="9"/>
  <c r="AM387" i="10" s="1"/>
  <c r="AO270" i="9"/>
  <c r="AM270" i="10" s="1"/>
  <c r="AO162" i="9"/>
  <c r="AM162" i="10" s="1"/>
  <c r="AO295" i="9"/>
  <c r="AM295" i="10" s="1"/>
  <c r="AO297" i="9"/>
  <c r="AM297" i="10" s="1"/>
  <c r="AO562" i="9"/>
  <c r="AM562" i="10" s="1"/>
  <c r="AO177" i="9"/>
  <c r="AM177" i="10" s="1"/>
  <c r="AO511" i="9"/>
  <c r="AM511" i="10" s="1"/>
  <c r="AO179" i="9"/>
  <c r="AM179" i="10" s="1"/>
  <c r="AO215" i="9"/>
  <c r="AM215" i="10" s="1"/>
  <c r="AO128" i="9"/>
  <c r="AM128" i="10" s="1"/>
  <c r="AO239" i="9"/>
  <c r="AM239" i="10" s="1"/>
  <c r="AO152" i="9"/>
  <c r="AM152" i="10" s="1"/>
  <c r="AO154" i="9"/>
  <c r="AM154" i="10" s="1"/>
  <c r="AO255" i="9"/>
  <c r="AM255" i="10" s="1"/>
  <c r="AO332" i="9"/>
  <c r="AM332" i="10" s="1"/>
  <c r="AO52" i="9"/>
  <c r="AM52" i="10" s="1"/>
  <c r="AO592" i="9"/>
  <c r="AM592" i="10" s="1"/>
  <c r="AO399" i="9"/>
  <c r="AM399" i="10" s="1"/>
  <c r="AO139" i="9"/>
  <c r="AM139" i="10" s="1"/>
  <c r="AO369" i="9"/>
  <c r="AM369" i="10" s="1"/>
  <c r="AO352" i="9"/>
  <c r="AM352" i="10" s="1"/>
  <c r="AO274" i="9"/>
  <c r="AM274" i="10" s="1"/>
  <c r="AO22" i="9"/>
  <c r="AM22" i="10" s="1"/>
  <c r="AO313" i="9"/>
  <c r="AM313" i="10" s="1"/>
  <c r="AO181" i="9"/>
  <c r="AM181" i="10" s="1"/>
  <c r="AO145" i="9"/>
  <c r="AM145" i="10" s="1"/>
  <c r="AO57" i="9"/>
  <c r="AM57" i="10" s="1"/>
  <c r="AO381" i="9"/>
  <c r="AM381" i="10" s="1"/>
  <c r="AO36" i="9"/>
  <c r="AM36" i="10" s="1"/>
  <c r="AO66" i="9"/>
  <c r="AM66" i="10" s="1"/>
  <c r="AO458" i="9"/>
  <c r="AM458" i="10" s="1"/>
  <c r="AO456" i="9"/>
  <c r="AM456" i="10" s="1"/>
  <c r="AO501" i="9"/>
  <c r="AM501" i="10" s="1"/>
  <c r="AO77" i="9"/>
  <c r="AM77" i="10" s="1"/>
  <c r="AO328" i="9"/>
  <c r="AM328" i="10" s="1"/>
  <c r="AO610" i="9"/>
  <c r="AM610" i="10" s="1"/>
  <c r="AO612" i="9"/>
  <c r="AM612" i="10" s="1"/>
  <c r="AO115" i="9"/>
  <c r="AM115" i="10" s="1"/>
  <c r="AO113" i="9"/>
  <c r="AM113" i="10" s="1"/>
  <c r="AO266" i="9"/>
  <c r="AM266" i="10" s="1"/>
  <c r="AO264" i="9"/>
  <c r="AM264" i="10" s="1"/>
  <c r="AO539" i="9"/>
  <c r="AM539" i="10" s="1"/>
  <c r="AO537" i="9"/>
  <c r="AM537" i="10" s="1"/>
  <c r="AO513" i="9"/>
  <c r="AM513" i="10" s="1"/>
  <c r="AO515" i="9"/>
  <c r="AM515" i="10" s="1"/>
  <c r="AO310" i="9"/>
  <c r="AM310" i="10" s="1"/>
  <c r="AO308" i="9"/>
  <c r="AM308" i="10" s="1"/>
  <c r="AO171" i="9"/>
  <c r="AM171" i="10" s="1"/>
  <c r="AD156" i="9"/>
  <c r="AO400" i="9"/>
  <c r="AM400" i="10" s="1"/>
  <c r="AO278" i="9"/>
  <c r="AM278" i="10" s="1"/>
  <c r="AO197" i="9"/>
  <c r="AM197" i="10" s="1"/>
  <c r="AO245" i="9"/>
  <c r="AM245" i="10" s="1"/>
  <c r="AO26" i="9"/>
  <c r="AM26" i="10" s="1"/>
  <c r="AO546" i="9"/>
  <c r="AM546" i="10" s="1"/>
  <c r="AO544" i="9"/>
  <c r="AM544" i="10" s="1"/>
  <c r="AO15" i="9"/>
  <c r="AM15" i="10" s="1"/>
  <c r="AO17" i="9"/>
  <c r="AM17" i="10" s="1"/>
  <c r="AO261" i="9"/>
  <c r="AM261" i="10" s="1"/>
  <c r="AO490" i="9"/>
  <c r="AM490" i="10" s="1"/>
  <c r="AO488" i="9"/>
  <c r="AM488" i="10" s="1"/>
  <c r="AO191" i="9"/>
  <c r="AM191" i="10" s="1"/>
  <c r="AO426" i="9"/>
  <c r="AM426" i="10" s="1"/>
  <c r="AO429" i="9"/>
  <c r="AM429" i="10" s="1"/>
  <c r="AO431" i="9"/>
  <c r="AM431" i="10" s="1"/>
  <c r="AO159" i="9"/>
  <c r="AM159" i="10" s="1"/>
  <c r="AO268" i="9"/>
  <c r="AM268" i="10" s="1"/>
  <c r="AO397" i="9"/>
  <c r="AM397" i="10" s="1"/>
  <c r="AO395" i="9"/>
  <c r="AM395" i="10" s="1"/>
  <c r="AO522" i="9"/>
  <c r="AM522" i="10" s="1"/>
  <c r="AO70" i="9"/>
  <c r="AM70" i="10" s="1"/>
  <c r="AO72" i="9"/>
  <c r="AM72" i="10" s="1"/>
  <c r="AO123" i="9"/>
  <c r="AM123" i="10" s="1"/>
  <c r="AO125" i="9"/>
  <c r="AM125" i="10" s="1"/>
  <c r="AO599" i="9"/>
  <c r="AM599" i="10" s="1"/>
  <c r="AO376" i="9"/>
  <c r="AM376" i="10" s="1"/>
  <c r="AO281" i="9"/>
  <c r="AM281" i="10" s="1"/>
  <c r="AO48" i="9"/>
  <c r="AM48" i="10" s="1"/>
  <c r="AO163" i="9"/>
  <c r="AM163" i="10" s="1"/>
  <c r="AO294" i="9"/>
  <c r="AM294" i="10" s="1"/>
  <c r="AO296" i="9"/>
  <c r="AM296" i="10" s="1"/>
  <c r="AO101" i="9"/>
  <c r="AM101" i="10" s="1"/>
  <c r="AO563" i="9"/>
  <c r="AM563" i="10" s="1"/>
  <c r="AO176" i="9"/>
  <c r="AM176" i="10" s="1"/>
  <c r="AO510" i="9"/>
  <c r="AM510" i="10" s="1"/>
  <c r="AO56" i="9"/>
  <c r="AM56" i="10" s="1"/>
  <c r="AO363" i="9"/>
  <c r="AM363" i="10" s="1"/>
  <c r="AO361" i="9"/>
  <c r="AM361" i="10" s="1"/>
  <c r="AO238" i="9"/>
  <c r="AM238" i="10" s="1"/>
  <c r="AO185" i="9"/>
  <c r="AM185" i="10" s="1"/>
  <c r="AO377" i="9"/>
  <c r="AM377" i="10" s="1"/>
  <c r="AO106" i="9"/>
  <c r="AM106" i="10" s="1"/>
  <c r="AO13" i="9"/>
  <c r="AM13" i="10" s="1"/>
  <c r="AO283" i="9"/>
  <c r="AM283" i="10" s="1"/>
  <c r="AO138" i="9"/>
  <c r="AM138" i="10" s="1"/>
  <c r="AO483" i="9"/>
  <c r="AM483" i="10" s="1"/>
  <c r="AO574" i="9"/>
  <c r="AM574" i="10" s="1"/>
  <c r="AO576" i="9"/>
  <c r="AM576" i="10" s="1"/>
  <c r="AO81" i="9"/>
  <c r="AM81" i="10" s="1"/>
  <c r="AO437" i="9"/>
  <c r="AM437" i="10" s="1"/>
  <c r="AO23" i="9"/>
  <c r="AM23" i="10" s="1"/>
  <c r="AO227" i="9"/>
  <c r="AM227" i="10" s="1"/>
  <c r="AO312" i="9"/>
  <c r="AM312" i="10" s="1"/>
  <c r="AO180" i="9"/>
  <c r="AM180" i="10" s="1"/>
  <c r="AO144" i="9"/>
  <c r="AM144" i="10" s="1"/>
  <c r="AO91" i="9"/>
  <c r="AM91" i="10" s="1"/>
  <c r="AO595" i="9"/>
  <c r="AM595" i="10" s="1"/>
  <c r="AO67" i="9"/>
  <c r="AM67" i="10" s="1"/>
  <c r="AO459" i="9"/>
  <c r="AM459" i="10" s="1"/>
  <c r="AO457" i="9"/>
  <c r="AM457" i="10" s="1"/>
  <c r="AO500" i="9"/>
  <c r="AM500" i="10" s="1"/>
  <c r="AO364" i="9"/>
  <c r="AM364" i="10" s="1"/>
  <c r="AO362" i="9"/>
  <c r="AM362" i="10" s="1"/>
  <c r="F13" i="11" a="1"/>
  <c r="AO190" i="9"/>
  <c r="AM190" i="10" s="1"/>
  <c r="AO611" i="9"/>
  <c r="AM611" i="10" s="1"/>
  <c r="AO613" i="9"/>
  <c r="AM613" i="10" s="1"/>
  <c r="AO87" i="9"/>
  <c r="AM87" i="10" s="1"/>
  <c r="AO53" i="9"/>
  <c r="AM53" i="10" s="1"/>
  <c r="AO76" i="9"/>
  <c r="AM76" i="10" s="1"/>
  <c r="AO74" i="9"/>
  <c r="AM74" i="10" s="1"/>
  <c r="AO198" i="9"/>
  <c r="AM198" i="10" s="1"/>
  <c r="AO65" i="9"/>
  <c r="AM65" i="10" s="1"/>
  <c r="AO547" i="9"/>
  <c r="AM547" i="10" s="1"/>
  <c r="AO545" i="9"/>
  <c r="AM545" i="10" s="1"/>
  <c r="AO581" i="9"/>
  <c r="AM581" i="10" s="1"/>
  <c r="AO583" i="9"/>
  <c r="AM583" i="10" s="1"/>
  <c r="AO267" i="9"/>
  <c r="AM267" i="10" s="1"/>
  <c r="AJ9" i="10"/>
  <c r="AJ8" i="10"/>
  <c r="AO14" i="9"/>
  <c r="AM14" i="10" s="1"/>
  <c r="AO16" i="9"/>
  <c r="AM16" i="10" s="1"/>
  <c r="AO329" i="9"/>
  <c r="AM329" i="10" s="1"/>
  <c r="AG8" i="10"/>
  <c r="AG9" i="10"/>
  <c r="AO491" i="9"/>
  <c r="AM491" i="10" s="1"/>
  <c r="AO489" i="9"/>
  <c r="AM489" i="10" s="1"/>
  <c r="AO388" i="9"/>
  <c r="AM388" i="10" s="1"/>
  <c r="AO553" i="9"/>
  <c r="AM553" i="10" s="1"/>
  <c r="AO21" i="9"/>
  <c r="AM21" i="10" s="1"/>
  <c r="AO427" i="9"/>
  <c r="AM427" i="10" s="1"/>
  <c r="AO428" i="9"/>
  <c r="AM428" i="10" s="1"/>
  <c r="AO430" i="9"/>
  <c r="AM430" i="10" s="1"/>
  <c r="AO158" i="9"/>
  <c r="AM158" i="10" s="1"/>
  <c r="AO100" i="9"/>
  <c r="AM100" i="10" s="1"/>
  <c r="AO212" i="9"/>
  <c r="AM212" i="10" s="1"/>
  <c r="AO385" i="9"/>
  <c r="AM385" i="10" s="1"/>
  <c r="AO411" i="9"/>
  <c r="AM411" i="10" s="1"/>
  <c r="AO409" i="9"/>
  <c r="AM409" i="10" s="1"/>
  <c r="AO269" i="9"/>
  <c r="AM269" i="10" s="1"/>
  <c r="AO373" i="9"/>
  <c r="AM373" i="10" s="1"/>
  <c r="AO523" i="9"/>
  <c r="AM523" i="10" s="1"/>
  <c r="AO538" i="9"/>
  <c r="AM538" i="10" s="1"/>
  <c r="AO536" i="9"/>
  <c r="AM536" i="10" s="1"/>
  <c r="AO512" i="9"/>
  <c r="AM512" i="10" s="1"/>
  <c r="AO514" i="9"/>
  <c r="AM514" i="10" s="1"/>
  <c r="AO47" i="9"/>
  <c r="AM47" i="10" s="1"/>
  <c r="AO339" i="9"/>
  <c r="AM339" i="10" s="1"/>
  <c r="AO341" i="9"/>
  <c r="AM341" i="10" s="1"/>
  <c r="AO184" i="9"/>
  <c r="AM184" i="10" s="1"/>
  <c r="AO525" i="9"/>
  <c r="AM525" i="10" s="1"/>
  <c r="AO571" i="9"/>
  <c r="AM571" i="10" s="1"/>
  <c r="AO273" i="9"/>
  <c r="AM273" i="10" s="1"/>
  <c r="AO282" i="9"/>
  <c r="AM282" i="10" s="1"/>
  <c r="AO280" i="9"/>
  <c r="AM280" i="10" s="1"/>
  <c r="AO418" i="9"/>
  <c r="AM418" i="10" s="1"/>
  <c r="AO372" i="9"/>
  <c r="AM372" i="10" s="1"/>
  <c r="AO598" i="9"/>
  <c r="AM598" i="10" s="1"/>
  <c r="AO107" i="9"/>
  <c r="AM107" i="10" s="1"/>
  <c r="AO231" i="9"/>
  <c r="AM231" i="10" s="1"/>
  <c r="AO570" i="9"/>
  <c r="AM570" i="10" s="1"/>
  <c r="AO12" i="9"/>
  <c r="AM12" i="10" s="1"/>
  <c r="AO603" i="9"/>
  <c r="AM603" i="10" s="1"/>
  <c r="AO482" i="9"/>
  <c r="AM482" i="10" s="1"/>
  <c r="AO575" i="9"/>
  <c r="AM575" i="10" s="1"/>
  <c r="AO577" i="9"/>
  <c r="AM577" i="10" s="1"/>
  <c r="AO80" i="9"/>
  <c r="AM80" i="10" s="1"/>
  <c r="AO436" i="9"/>
  <c r="AM436" i="10" s="1"/>
  <c r="AO209" i="9"/>
  <c r="AM209" i="10" s="1"/>
  <c r="AO165" i="9"/>
  <c r="AM165" i="10" s="1"/>
  <c r="AO467" i="9"/>
  <c r="AM467" i="10" s="1"/>
  <c r="AO337" i="9"/>
  <c r="AM337" i="10" s="1"/>
  <c r="AO90" i="9"/>
  <c r="AM90" i="10" s="1"/>
  <c r="AO407" i="9"/>
  <c r="AM407" i="10" s="1"/>
  <c r="AO41" i="9"/>
  <c r="AM41" i="10" s="1"/>
  <c r="AO43" i="9"/>
  <c r="AM43" i="10" s="1"/>
  <c r="AO149" i="9"/>
  <c r="AM149" i="10" s="1"/>
  <c r="AO453" i="9"/>
  <c r="AM453" i="10" s="1"/>
  <c r="AO448" i="9"/>
  <c r="AM448" i="10" s="1"/>
  <c r="AO413" i="9"/>
  <c r="AM413" i="10" s="1"/>
  <c r="AO588" i="9"/>
  <c r="AM588" i="10" s="1"/>
  <c r="AO218" i="9"/>
  <c r="AM218" i="10" s="1"/>
  <c r="AO83" i="9"/>
  <c r="AM83" i="10" s="1"/>
  <c r="AN6" i="10"/>
  <c r="AO6" i="10" s="1"/>
  <c r="AC421" i="9"/>
  <c r="AC428" i="9"/>
  <c r="AC181" i="9"/>
  <c r="AD577" i="9"/>
  <c r="AD379" i="9"/>
  <c r="AC603" i="9"/>
  <c r="AC205" i="9"/>
  <c r="AC368" i="9"/>
  <c r="AC51" i="9"/>
  <c r="AC47" i="9"/>
  <c r="AC528" i="9"/>
  <c r="AC91" i="9"/>
  <c r="AD383" i="9"/>
  <c r="AD17" i="9"/>
  <c r="AD51" i="9"/>
  <c r="AD46" i="9"/>
  <c r="AD528" i="9"/>
  <c r="AC386" i="9"/>
  <c r="AD510" i="9"/>
  <c r="AD108" i="9"/>
  <c r="AC453" i="9"/>
  <c r="AD61" i="9"/>
  <c r="AD598" i="9"/>
  <c r="AD197" i="9"/>
  <c r="AC466" i="9"/>
  <c r="AC173" i="9"/>
  <c r="AC105" i="9"/>
  <c r="AC477" i="9"/>
  <c r="AD483" i="9"/>
  <c r="AD415" i="9"/>
  <c r="AC100" i="9"/>
  <c r="AC56" i="9"/>
  <c r="AC50" i="9"/>
  <c r="AC46" i="9"/>
  <c r="AC529" i="9"/>
  <c r="AD603" i="9"/>
  <c r="AC415" i="9"/>
  <c r="AD90" i="9"/>
  <c r="AD204" i="9"/>
  <c r="AC383" i="9"/>
  <c r="AC452" i="9"/>
  <c r="AD553" i="9"/>
  <c r="AD16" i="9"/>
  <c r="AD60" i="9"/>
  <c r="AC387" i="9"/>
  <c r="AC239" i="9"/>
  <c r="AD368" i="9"/>
  <c r="AD602" i="9"/>
  <c r="AD91" i="9"/>
  <c r="AC204" i="9"/>
  <c r="AD382" i="9"/>
  <c r="AD453" i="9"/>
  <c r="AC552" i="9"/>
  <c r="AC17" i="9"/>
  <c r="AC61" i="9"/>
  <c r="AD386" i="9"/>
  <c r="AD238" i="9"/>
  <c r="AC369" i="9"/>
  <c r="AC414" i="9"/>
  <c r="AD89" i="9"/>
  <c r="AC147" i="9"/>
  <c r="AC308" i="9"/>
  <c r="AC481" i="9"/>
  <c r="AD306" i="9"/>
  <c r="AC444" i="9"/>
  <c r="AC243" i="9"/>
  <c r="AC526" i="9"/>
  <c r="AC43" i="9"/>
  <c r="AD493" i="9"/>
  <c r="AD549" i="9"/>
  <c r="AD542" i="9"/>
  <c r="AC316" i="9"/>
  <c r="AD105" i="9"/>
  <c r="AD196" i="9"/>
  <c r="AD476" i="9"/>
  <c r="AD175" i="9"/>
  <c r="AC510" i="9"/>
  <c r="AD482" i="9"/>
  <c r="AD109" i="9"/>
  <c r="AC156" i="9"/>
  <c r="AD466" i="9"/>
  <c r="AD100" i="9"/>
  <c r="AC57" i="9"/>
  <c r="AD173" i="9"/>
  <c r="AC598" i="9"/>
  <c r="AC104" i="9"/>
  <c r="AC197" i="9"/>
  <c r="AD477" i="9"/>
  <c r="AD511" i="9"/>
  <c r="AC482" i="9"/>
  <c r="AC108" i="9"/>
  <c r="AD320" i="9"/>
  <c r="AC157" i="9"/>
  <c r="AD467" i="9"/>
  <c r="AC101" i="9"/>
  <c r="AD56" i="9"/>
  <c r="AD172" i="9"/>
  <c r="AD599" i="9"/>
  <c r="AD110" i="9"/>
  <c r="AC556" i="9"/>
  <c r="AD78" i="9"/>
  <c r="AC462" i="9"/>
  <c r="AC371" i="9"/>
  <c r="AD544" i="9"/>
  <c r="AD39" i="9"/>
  <c r="AC161" i="9"/>
  <c r="AC429" i="9"/>
  <c r="AC353" i="9"/>
  <c r="AC541" i="9"/>
  <c r="AD180" i="9"/>
  <c r="AC346" i="9"/>
  <c r="AC577" i="9"/>
  <c r="AD420" i="9"/>
  <c r="AC364" i="9"/>
  <c r="AC79" i="9"/>
  <c r="AC463" i="9"/>
  <c r="AD371" i="9"/>
  <c r="AD545" i="9"/>
  <c r="AD38" i="9"/>
  <c r="AD160" i="9"/>
  <c r="AD428" i="9"/>
  <c r="AC352" i="9"/>
  <c r="AC540" i="9"/>
  <c r="AC180" i="9"/>
  <c r="AD346" i="9"/>
  <c r="AD576" i="9"/>
  <c r="AD421" i="9"/>
  <c r="AD365" i="9"/>
  <c r="AD147" i="9"/>
  <c r="AC542" i="9"/>
  <c r="AD307" i="9"/>
  <c r="AD88" i="9"/>
  <c r="AC309" i="9"/>
  <c r="AD444" i="9"/>
  <c r="AD316" i="9"/>
  <c r="AC242" i="9"/>
  <c r="AC527" i="9"/>
  <c r="AD378" i="9"/>
  <c r="AC42" i="9"/>
  <c r="AC458" i="9"/>
  <c r="AC548" i="9"/>
  <c r="AC557" i="9"/>
  <c r="AC480" i="9"/>
  <c r="AC146" i="9"/>
  <c r="AD543" i="9"/>
  <c r="AC306" i="9"/>
  <c r="AC89" i="9"/>
  <c r="AD308" i="9"/>
  <c r="AC445" i="9"/>
  <c r="AC317" i="9"/>
  <c r="AD243" i="9"/>
  <c r="AD526" i="9"/>
  <c r="AC379" i="9"/>
  <c r="AD42" i="9"/>
  <c r="AD548" i="9"/>
  <c r="AD557" i="9"/>
  <c r="AD481" i="9"/>
  <c r="AC246" i="9"/>
  <c r="AD247" i="9"/>
  <c r="AD246" i="9"/>
  <c r="AD582" i="9"/>
  <c r="AC583" i="9"/>
  <c r="AD583" i="9"/>
  <c r="AC241" i="9"/>
  <c r="AC240" i="9"/>
  <c r="AD240" i="9"/>
  <c r="AD302" i="9"/>
  <c r="AC302" i="9"/>
  <c r="AD303" i="9"/>
  <c r="AD348" i="9"/>
  <c r="AC349" i="9"/>
  <c r="AC348" i="9"/>
  <c r="AC533" i="9"/>
  <c r="AD533" i="9"/>
  <c r="AC532" i="9"/>
  <c r="AC174" i="9"/>
  <c r="AC320" i="9"/>
  <c r="AC111" i="9"/>
  <c r="AD458" i="9"/>
  <c r="AC493" i="9"/>
  <c r="AD570" i="9"/>
  <c r="AD174" i="9"/>
  <c r="AD321" i="9"/>
  <c r="AD111" i="9"/>
  <c r="AD459" i="9"/>
  <c r="AD492" i="9"/>
  <c r="AC570" i="9"/>
  <c r="AC284" i="9"/>
  <c r="AD285" i="9"/>
  <c r="AD284" i="9"/>
  <c r="AC285" i="9"/>
  <c r="AC282" i="9"/>
  <c r="AD283" i="9"/>
  <c r="AD282" i="9"/>
  <c r="AC283" i="9"/>
  <c r="AC292" i="9"/>
  <c r="AD293" i="9"/>
  <c r="AD292" i="9"/>
  <c r="AC293" i="9"/>
  <c r="AC187" i="9"/>
  <c r="AC186" i="9"/>
  <c r="AD187" i="9"/>
  <c r="AD186" i="9"/>
  <c r="AC362" i="9"/>
  <c r="AC363" i="9"/>
  <c r="AD362" i="9"/>
  <c r="AD363" i="9"/>
  <c r="AD188" i="9"/>
  <c r="AC188" i="9"/>
  <c r="AD189" i="9"/>
  <c r="AC189" i="9"/>
  <c r="AC606" i="9"/>
  <c r="AC607" i="9"/>
  <c r="AD607" i="9"/>
  <c r="AD606" i="9"/>
  <c r="AD304" i="9"/>
  <c r="AC304" i="9"/>
  <c r="AD305" i="9"/>
  <c r="AC305" i="9"/>
  <c r="AC447" i="9"/>
  <c r="AD447" i="9"/>
  <c r="AD446" i="9"/>
  <c r="AC446" i="9"/>
  <c r="AD333" i="9"/>
  <c r="AC332" i="9"/>
  <c r="AC333" i="9"/>
  <c r="AD332" i="9"/>
  <c r="AC351" i="9"/>
  <c r="AD351" i="9"/>
  <c r="AC350" i="9"/>
  <c r="AD350" i="9"/>
  <c r="AC587" i="9"/>
  <c r="AC586" i="9"/>
  <c r="AD586" i="9"/>
  <c r="AD587" i="9"/>
  <c r="AD400" i="9"/>
  <c r="AC400" i="9"/>
  <c r="AD401" i="9"/>
  <c r="AC401" i="9"/>
  <c r="AC141" i="9"/>
  <c r="AC140" i="9"/>
  <c r="AD140" i="9"/>
  <c r="AD141" i="9"/>
  <c r="AD164" i="9"/>
  <c r="AC164" i="9"/>
  <c r="AC165" i="9"/>
  <c r="AD165" i="9"/>
  <c r="AD360" i="9"/>
  <c r="AC361" i="9"/>
  <c r="AC360" i="9"/>
  <c r="AD361" i="9"/>
  <c r="AC171" i="9"/>
  <c r="AD170" i="9"/>
  <c r="AD171" i="9"/>
  <c r="AC170" i="9"/>
  <c r="AC112" i="9"/>
  <c r="AC113" i="9"/>
  <c r="AD112" i="9"/>
  <c r="AD113" i="9"/>
  <c r="AD94" i="9"/>
  <c r="AD95" i="9"/>
  <c r="AC95" i="9"/>
  <c r="AC94" i="9"/>
  <c r="AC431" i="9"/>
  <c r="AC430" i="9"/>
  <c r="AD431" i="9"/>
  <c r="AD430" i="9"/>
  <c r="AC515" i="9"/>
  <c r="AC514" i="9"/>
  <c r="AD514" i="9"/>
  <c r="AD515" i="9"/>
  <c r="AC48" i="9"/>
  <c r="AC49" i="9"/>
  <c r="AD48" i="9"/>
  <c r="AD49" i="9"/>
  <c r="AC343" i="9"/>
  <c r="AD342" i="9"/>
  <c r="AD343" i="9"/>
  <c r="AC342" i="9"/>
  <c r="AC198" i="9"/>
  <c r="AD198" i="9"/>
  <c r="AC199" i="9"/>
  <c r="AD199" i="9"/>
  <c r="AD27" i="9"/>
  <c r="AD26" i="9"/>
  <c r="AC27" i="9"/>
  <c r="AC26" i="9"/>
  <c r="AC53" i="9"/>
  <c r="AC52" i="9"/>
  <c r="AD52" i="9"/>
  <c r="AD53" i="9"/>
  <c r="AC279" i="9"/>
  <c r="AD279" i="9"/>
  <c r="AC278" i="9"/>
  <c r="AD278" i="9"/>
  <c r="AC166" i="9"/>
  <c r="AD166" i="9"/>
  <c r="AC167" i="9"/>
  <c r="AD167" i="9"/>
  <c r="AD295" i="9"/>
  <c r="AC295" i="9"/>
  <c r="AC294" i="9"/>
  <c r="AD294" i="9"/>
  <c r="AC330" i="9"/>
  <c r="AC331" i="9"/>
  <c r="AD330" i="9"/>
  <c r="AD331" i="9"/>
  <c r="AC555" i="9"/>
  <c r="AC554" i="9"/>
  <c r="AD554" i="9"/>
  <c r="AD555" i="9"/>
  <c r="AD376" i="9"/>
  <c r="AC377" i="9"/>
  <c r="AC376" i="9"/>
  <c r="AD377" i="9"/>
  <c r="AC250" i="9"/>
  <c r="AD251" i="9"/>
  <c r="AD250" i="9"/>
  <c r="AC251" i="9"/>
  <c r="AC566" i="9"/>
  <c r="AC567" i="9"/>
  <c r="AD567" i="9"/>
  <c r="AD566" i="9"/>
  <c r="AC69" i="9"/>
  <c r="AC68" i="9"/>
  <c r="AD69" i="9"/>
  <c r="AD68" i="9"/>
  <c r="AC426" i="9"/>
  <c r="AC427" i="9"/>
  <c r="AD427" i="9"/>
  <c r="AD426" i="9"/>
  <c r="AC231" i="9"/>
  <c r="AD231" i="9"/>
  <c r="AD230" i="9"/>
  <c r="AC230" i="9"/>
  <c r="AD569" i="9"/>
  <c r="AD568" i="9"/>
  <c r="AC569" i="9"/>
  <c r="AC568" i="9"/>
  <c r="AD134" i="9"/>
  <c r="AD135" i="9"/>
  <c r="AC134" i="9"/>
  <c r="AC135" i="9"/>
  <c r="AC531" i="9"/>
  <c r="AC530" i="9"/>
  <c r="AD530" i="9"/>
  <c r="AD531" i="9"/>
  <c r="AC195" i="9"/>
  <c r="AC194" i="9"/>
  <c r="AD194" i="9"/>
  <c r="AD195" i="9"/>
  <c r="AD384" i="9"/>
  <c r="AD385" i="9"/>
  <c r="AC384" i="9"/>
  <c r="AC385" i="9"/>
  <c r="AC479" i="9"/>
  <c r="AD479" i="9"/>
  <c r="AC478" i="9"/>
  <c r="AD478" i="9"/>
  <c r="AD107" i="9"/>
  <c r="AD106" i="9"/>
  <c r="AC107" i="9"/>
  <c r="AC106" i="9"/>
  <c r="AD588" i="9"/>
  <c r="AD589" i="9"/>
  <c r="AC588" i="9"/>
  <c r="AC589" i="9"/>
  <c r="AC300" i="9"/>
  <c r="AD301" i="9"/>
  <c r="AD300" i="9"/>
  <c r="AC301" i="9"/>
  <c r="AD312" i="9"/>
  <c r="AC313" i="9"/>
  <c r="AD313" i="9"/>
  <c r="AC312" i="9"/>
  <c r="AD221" i="9"/>
  <c r="AC220" i="9"/>
  <c r="AC221" i="9"/>
  <c r="AD220" i="9"/>
  <c r="AC319" i="9"/>
  <c r="AD319" i="9"/>
  <c r="AC318" i="9"/>
  <c r="AD318" i="9"/>
  <c r="AD11" i="9"/>
  <c r="AD10" i="9"/>
  <c r="AC10" i="9"/>
  <c r="AC11" i="9"/>
  <c r="AC64" i="9"/>
  <c r="AC65" i="9"/>
  <c r="AD65" i="9"/>
  <c r="AD64" i="9"/>
  <c r="AC547" i="9"/>
  <c r="AC546" i="9"/>
  <c r="AD546" i="9"/>
  <c r="AD547" i="9"/>
  <c r="AC289" i="9"/>
  <c r="AD288" i="9"/>
  <c r="AD289" i="9"/>
  <c r="AC288" i="9"/>
  <c r="AC144" i="9"/>
  <c r="AD145" i="9"/>
  <c r="AC145" i="9"/>
  <c r="AD144" i="9"/>
  <c r="AD416" i="9"/>
  <c r="AD417" i="9"/>
  <c r="AC416" i="9"/>
  <c r="AC417" i="9"/>
  <c r="AD272" i="9"/>
  <c r="AD273" i="9"/>
  <c r="AC273" i="9"/>
  <c r="AC272" i="9"/>
  <c r="AD209" i="9"/>
  <c r="AC209" i="9"/>
  <c r="AC208" i="9"/>
  <c r="AD208" i="9"/>
  <c r="AD432" i="9"/>
  <c r="AC432" i="9"/>
  <c r="AC433" i="9"/>
  <c r="AD433" i="9"/>
  <c r="AC206" i="9"/>
  <c r="AC207" i="9"/>
  <c r="AD207" i="9"/>
  <c r="AD206" i="9"/>
  <c r="AC158" i="9"/>
  <c r="AD158" i="9"/>
  <c r="AD159" i="9"/>
  <c r="AC159" i="9"/>
  <c r="AC354" i="9"/>
  <c r="AD355" i="9"/>
  <c r="AD354" i="9"/>
  <c r="AC355" i="9"/>
  <c r="AD142" i="9"/>
  <c r="AD143" i="9"/>
  <c r="AC142" i="9"/>
  <c r="AC143" i="9"/>
  <c r="AC391" i="9"/>
  <c r="AD390" i="9"/>
  <c r="AC390" i="9"/>
  <c r="AD391" i="9"/>
  <c r="AC266" i="9"/>
  <c r="AC267" i="9"/>
  <c r="AD266" i="9"/>
  <c r="AD267" i="9"/>
  <c r="AD580" i="9"/>
  <c r="AD581" i="9"/>
  <c r="AC580" i="9"/>
  <c r="AC581" i="9"/>
  <c r="AD232" i="9"/>
  <c r="AC233" i="9"/>
  <c r="AC232" i="9"/>
  <c r="AD233" i="9"/>
  <c r="AD185" i="9"/>
  <c r="AC184" i="9"/>
  <c r="AC185" i="9"/>
  <c r="AD184" i="9"/>
  <c r="AC80" i="9"/>
  <c r="AC81" i="9"/>
  <c r="AD81" i="9"/>
  <c r="AD80" i="9"/>
  <c r="AD126" i="9"/>
  <c r="AD127" i="9"/>
  <c r="AC126" i="9"/>
  <c r="AC127" i="9"/>
  <c r="AC539" i="9"/>
  <c r="AC538" i="9"/>
  <c r="AD538" i="9"/>
  <c r="AD539" i="9"/>
  <c r="AC423" i="9"/>
  <c r="AD422" i="9"/>
  <c r="AC422" i="9"/>
  <c r="AD423" i="9"/>
  <c r="AC579" i="9"/>
  <c r="AC578" i="9"/>
  <c r="AD578" i="9"/>
  <c r="AD579" i="9"/>
  <c r="AC311" i="9"/>
  <c r="AD310" i="9"/>
  <c r="AD311" i="9"/>
  <c r="AC310" i="9"/>
  <c r="AD392" i="9"/>
  <c r="AC393" i="9"/>
  <c r="AC392" i="9"/>
  <c r="AD393" i="9"/>
  <c r="AC255" i="9"/>
  <c r="AC254" i="9"/>
  <c r="AD254" i="9"/>
  <c r="AD255" i="9"/>
  <c r="AD405" i="9"/>
  <c r="AD404" i="9"/>
  <c r="AC405" i="9"/>
  <c r="AC404" i="9"/>
  <c r="AC271" i="9"/>
  <c r="AD271" i="9"/>
  <c r="AD270" i="9"/>
  <c r="AC270" i="9"/>
  <c r="AD397" i="9"/>
  <c r="AC396" i="9"/>
  <c r="AC397" i="9"/>
  <c r="AD396" i="9"/>
  <c r="AC72" i="9"/>
  <c r="AC73" i="9"/>
  <c r="AD73" i="9"/>
  <c r="AD72" i="9"/>
  <c r="AC182" i="9"/>
  <c r="AD183" i="9"/>
  <c r="AC183" i="9"/>
  <c r="AD182" i="9"/>
  <c r="AD325" i="9"/>
  <c r="AD324" i="9"/>
  <c r="AC324" i="9"/>
  <c r="AC325" i="9"/>
  <c r="AD99" i="9"/>
  <c r="AD98" i="9"/>
  <c r="AC99" i="9"/>
  <c r="AC98" i="9"/>
  <c r="AD609" i="9"/>
  <c r="AD608" i="9"/>
  <c r="AC609" i="9"/>
  <c r="AC608" i="9"/>
  <c r="AD513" i="9"/>
  <c r="AD512" i="9"/>
  <c r="AC513" i="9"/>
  <c r="AC512" i="9"/>
  <c r="AC32" i="9"/>
  <c r="AC33" i="9"/>
  <c r="AD32" i="9"/>
  <c r="AD33" i="9"/>
  <c r="AC574" i="9"/>
  <c r="AC575" i="9"/>
  <c r="AD575" i="9"/>
  <c r="AD574" i="9"/>
  <c r="AD83" i="9"/>
  <c r="AD82" i="9"/>
  <c r="AC83" i="9"/>
  <c r="AC82" i="9"/>
  <c r="AC258" i="9"/>
  <c r="AD258" i="9"/>
  <c r="AC259" i="9"/>
  <c r="AD259" i="9"/>
  <c r="AC179" i="9"/>
  <c r="AD179" i="9"/>
  <c r="AD178" i="9"/>
  <c r="AC178" i="9"/>
  <c r="AC450" i="9"/>
  <c r="AD451" i="9"/>
  <c r="AC451" i="9"/>
  <c r="AD450" i="9"/>
  <c r="AC327" i="9"/>
  <c r="AD326" i="9"/>
  <c r="AC326" i="9"/>
  <c r="AD327" i="9"/>
  <c r="AD424" i="9"/>
  <c r="AD425" i="9"/>
  <c r="AC424" i="9"/>
  <c r="AC425" i="9"/>
  <c r="AC234" i="9"/>
  <c r="AD234" i="9"/>
  <c r="AC235" i="9"/>
  <c r="AD235" i="9"/>
  <c r="AC442" i="9"/>
  <c r="AC443" i="9"/>
  <c r="AD442" i="9"/>
  <c r="AD443" i="9"/>
  <c r="AD501" i="9"/>
  <c r="AC500" i="9"/>
  <c r="AC501" i="9"/>
  <c r="AD500" i="9"/>
  <c r="AD148" i="9"/>
  <c r="AD149" i="9"/>
  <c r="AC149" i="9"/>
  <c r="AC148" i="9"/>
  <c r="AC297" i="9"/>
  <c r="AD296" i="9"/>
  <c r="AD297" i="9"/>
  <c r="AC296" i="9"/>
  <c r="AC550" i="9"/>
  <c r="AC551" i="9"/>
  <c r="AD551" i="9"/>
  <c r="AD550" i="9"/>
  <c r="AD277" i="9"/>
  <c r="AC277" i="9"/>
  <c r="AC276" i="9"/>
  <c r="AD276" i="9"/>
  <c r="AD70" i="9"/>
  <c r="AD71" i="9"/>
  <c r="AC70" i="9"/>
  <c r="AC71" i="9"/>
  <c r="AC595" i="9"/>
  <c r="AC594" i="9"/>
  <c r="AD594" i="9"/>
  <c r="AD595" i="9"/>
  <c r="AD245" i="9"/>
  <c r="AC244" i="9"/>
  <c r="AD244" i="9"/>
  <c r="AC245" i="9"/>
  <c r="AC29" i="9"/>
  <c r="AC28" i="9"/>
  <c r="AD28" i="9"/>
  <c r="AD29" i="9"/>
  <c r="AD264" i="9"/>
  <c r="AC265" i="9"/>
  <c r="AC264" i="9"/>
  <c r="AD265" i="9"/>
  <c r="AC263" i="9"/>
  <c r="AD262" i="9"/>
  <c r="AC262" i="9"/>
  <c r="AD263" i="9"/>
  <c r="AC474" i="9"/>
  <c r="AC475" i="9"/>
  <c r="AD475" i="9"/>
  <c r="AD474" i="9"/>
  <c r="AC394" i="9"/>
  <c r="AC395" i="9"/>
  <c r="AD394" i="9"/>
  <c r="AD395" i="9"/>
  <c r="AC490" i="9"/>
  <c r="AD491" i="9"/>
  <c r="AD490" i="9"/>
  <c r="AC491" i="9"/>
  <c r="AD440" i="9"/>
  <c r="AC441" i="9"/>
  <c r="AD441" i="9"/>
  <c r="AC440" i="9"/>
  <c r="AD280" i="9"/>
  <c r="AD281" i="9"/>
  <c r="AC280" i="9"/>
  <c r="AC281" i="9"/>
  <c r="AD413" i="9"/>
  <c r="AC413" i="9"/>
  <c r="AC412" i="9"/>
  <c r="AD412" i="9"/>
  <c r="AC117" i="9"/>
  <c r="AC116" i="9"/>
  <c r="AD116" i="9"/>
  <c r="AD117" i="9"/>
  <c r="AC136" i="9"/>
  <c r="AC137" i="9"/>
  <c r="AD137" i="9"/>
  <c r="AD136" i="9"/>
  <c r="AC274" i="9"/>
  <c r="AD275" i="9"/>
  <c r="AC275" i="9"/>
  <c r="AD274" i="9"/>
  <c r="AC375" i="9"/>
  <c r="AD374" i="9"/>
  <c r="AD375" i="9"/>
  <c r="AC374" i="9"/>
  <c r="AD469" i="9"/>
  <c r="AD468" i="9"/>
  <c r="AC468" i="9"/>
  <c r="AC469" i="9"/>
  <c r="AC498" i="9"/>
  <c r="AC499" i="9"/>
  <c r="AD499" i="9"/>
  <c r="AD498" i="9"/>
  <c r="AC45" i="9"/>
  <c r="AC44" i="9"/>
  <c r="AD44" i="9"/>
  <c r="AD45" i="9"/>
  <c r="AC211" i="9"/>
  <c r="AD211" i="9"/>
  <c r="AD210" i="9"/>
  <c r="AC210" i="9"/>
  <c r="AD601" i="9"/>
  <c r="AD600" i="9"/>
  <c r="AC601" i="9"/>
  <c r="AC600" i="9"/>
  <c r="AC418" i="9"/>
  <c r="AD419" i="9"/>
  <c r="AD418" i="9"/>
  <c r="AC419" i="9"/>
  <c r="AD381" i="9"/>
  <c r="AC381" i="9"/>
  <c r="AC380" i="9"/>
  <c r="AD380" i="9"/>
  <c r="AD139" i="9"/>
  <c r="AD138" i="9"/>
  <c r="AC138" i="9"/>
  <c r="AC139" i="9"/>
  <c r="AD35" i="9"/>
  <c r="AD34" i="9"/>
  <c r="AC35" i="9"/>
  <c r="AC34" i="9"/>
  <c r="AD224" i="9"/>
  <c r="AC225" i="9"/>
  <c r="AD225" i="9"/>
  <c r="AC224" i="9"/>
  <c r="AC338" i="9"/>
  <c r="AD338" i="9"/>
  <c r="AD339" i="9"/>
  <c r="AC339" i="9"/>
  <c r="AD604" i="9"/>
  <c r="AD605" i="9"/>
  <c r="AC604" i="9"/>
  <c r="AC605" i="9"/>
  <c r="AC163" i="9"/>
  <c r="AC162" i="9"/>
  <c r="AD162" i="9"/>
  <c r="AD163" i="9"/>
  <c r="AD118" i="9"/>
  <c r="AD119" i="9"/>
  <c r="AC118" i="9"/>
  <c r="AC119" i="9"/>
  <c r="AC367" i="9"/>
  <c r="AC366" i="9"/>
  <c r="AD367" i="9"/>
  <c r="AD366" i="9"/>
  <c r="AC93" i="9"/>
  <c r="AC92" i="9"/>
  <c r="AD92" i="9"/>
  <c r="AD93" i="9"/>
  <c r="AC215" i="9"/>
  <c r="AD215" i="9"/>
  <c r="AD214" i="9"/>
  <c r="AC214" i="9"/>
  <c r="AC128" i="9"/>
  <c r="AC129" i="9"/>
  <c r="AD129" i="9"/>
  <c r="AD128" i="9"/>
  <c r="AC439" i="9"/>
  <c r="AD438" i="9"/>
  <c r="AC438" i="9"/>
  <c r="AD439" i="9"/>
  <c r="AD516" i="9"/>
  <c r="AD517" i="9"/>
  <c r="AC516" i="9"/>
  <c r="AC517" i="9"/>
  <c r="AC85" i="9"/>
  <c r="AC84" i="9"/>
  <c r="AD85" i="9"/>
  <c r="AD84" i="9"/>
  <c r="AD216" i="9"/>
  <c r="AC217" i="9"/>
  <c r="AC216" i="9"/>
  <c r="AD217" i="9"/>
  <c r="AD593" i="9"/>
  <c r="AD592" i="9"/>
  <c r="AC593" i="9"/>
  <c r="AC592" i="9"/>
  <c r="AC13" i="9"/>
  <c r="AC12" i="9"/>
  <c r="AD13" i="9"/>
  <c r="AD12" i="9"/>
  <c r="AD328" i="9"/>
  <c r="AC329" i="9"/>
  <c r="AC328" i="9"/>
  <c r="AD329" i="9"/>
  <c r="AD212" i="9"/>
  <c r="AD213" i="9"/>
  <c r="AC212" i="9"/>
  <c r="AC213" i="9"/>
  <c r="AD612" i="9"/>
  <c r="AD613" i="9"/>
  <c r="AC612" i="9"/>
  <c r="AC613" i="9"/>
  <c r="AD373" i="9"/>
  <c r="AD372" i="9"/>
  <c r="AC372" i="9"/>
  <c r="AC373" i="9"/>
  <c r="AC503" i="9"/>
  <c r="AC502" i="9"/>
  <c r="AD503" i="9"/>
  <c r="AD502" i="9"/>
  <c r="AD19" i="9"/>
  <c r="AD18" i="9"/>
  <c r="AC19" i="9"/>
  <c r="AC18" i="9"/>
  <c r="AD472" i="9"/>
  <c r="AC473" i="9"/>
  <c r="AC472" i="9"/>
  <c r="AD473" i="9"/>
  <c r="AD521" i="9"/>
  <c r="AD520" i="9"/>
  <c r="AC521" i="9"/>
  <c r="AC520" i="9"/>
  <c r="AC37" i="9"/>
  <c r="AC36" i="9"/>
  <c r="AD36" i="9"/>
  <c r="AD37" i="9"/>
  <c r="AD336" i="9"/>
  <c r="AC336" i="9"/>
  <c r="AD337" i="9"/>
  <c r="AC337" i="9"/>
  <c r="AC21" i="9"/>
  <c r="AC20" i="9"/>
  <c r="AD21" i="9"/>
  <c r="AD20" i="9"/>
  <c r="AC402" i="9"/>
  <c r="AD402" i="9"/>
  <c r="AD403" i="9"/>
  <c r="AC403" i="9"/>
  <c r="AD261" i="9"/>
  <c r="AD260" i="9"/>
  <c r="AC260" i="9"/>
  <c r="AC261" i="9"/>
  <c r="AD504" i="9"/>
  <c r="AC504" i="9"/>
  <c r="AD505" i="9"/>
  <c r="AC505" i="9"/>
  <c r="AC471" i="9"/>
  <c r="AD470" i="9"/>
  <c r="AD471" i="9"/>
  <c r="AC470" i="9"/>
  <c r="AD408" i="9"/>
  <c r="AC409" i="9"/>
  <c r="AD409" i="9"/>
  <c r="AC408" i="9"/>
  <c r="AC77" i="9"/>
  <c r="AC76" i="9"/>
  <c r="AD76" i="9"/>
  <c r="AD77" i="9"/>
  <c r="AC24" i="9"/>
  <c r="AC25" i="9"/>
  <c r="AD25" i="9"/>
  <c r="AD24" i="9"/>
  <c r="AD464" i="9"/>
  <c r="AC464" i="9"/>
  <c r="AD465" i="9"/>
  <c r="AC465" i="9"/>
  <c r="AC314" i="9"/>
  <c r="AC315" i="9"/>
  <c r="AD315" i="9"/>
  <c r="AD314" i="9"/>
  <c r="AD561" i="9"/>
  <c r="AD560" i="9"/>
  <c r="AC561" i="9"/>
  <c r="AC560" i="9"/>
  <c r="AC322" i="9"/>
  <c r="AD323" i="9"/>
  <c r="AD322" i="9"/>
  <c r="AC323" i="9"/>
  <c r="AD237" i="9"/>
  <c r="AC236" i="9"/>
  <c r="AC237" i="9"/>
  <c r="AD236" i="9"/>
  <c r="AC155" i="9"/>
  <c r="AC154" i="9"/>
  <c r="AD155" i="9"/>
  <c r="AD154" i="9"/>
  <c r="AD488" i="9"/>
  <c r="AD489" i="9"/>
  <c r="AC488" i="9"/>
  <c r="AC489" i="9"/>
  <c r="AD169" i="9"/>
  <c r="AD168" i="9"/>
  <c r="AC169" i="9"/>
  <c r="AC168" i="9"/>
  <c r="AC407" i="9"/>
  <c r="AD406" i="9"/>
  <c r="AD407" i="9"/>
  <c r="AC406" i="9"/>
  <c r="AD30" i="9"/>
  <c r="AD31" i="9"/>
  <c r="AC31" i="9"/>
  <c r="AC30" i="9"/>
  <c r="AC434" i="9"/>
  <c r="AD434" i="9"/>
  <c r="AD435" i="9"/>
  <c r="AC435" i="9"/>
  <c r="AD341" i="9"/>
  <c r="AD340" i="9"/>
  <c r="AC341" i="9"/>
  <c r="AC340" i="9"/>
  <c r="AD564" i="9"/>
  <c r="AD565" i="9"/>
  <c r="AC564" i="9"/>
  <c r="AC565" i="9"/>
  <c r="AC218" i="9"/>
  <c r="AD218" i="9"/>
  <c r="AC219" i="9"/>
  <c r="AD219" i="9"/>
  <c r="AD86" i="9"/>
  <c r="AD87" i="9"/>
  <c r="AC86" i="9"/>
  <c r="AC87" i="9"/>
  <c r="AC359" i="9"/>
  <c r="AD358" i="9"/>
  <c r="AC358" i="9"/>
  <c r="AD359" i="9"/>
  <c r="AD344" i="9"/>
  <c r="AC345" i="9"/>
  <c r="AD345" i="9"/>
  <c r="AC344" i="9"/>
  <c r="AC563" i="9"/>
  <c r="AC562" i="9"/>
  <c r="AD562" i="9"/>
  <c r="AD563" i="9"/>
  <c r="AC487" i="9"/>
  <c r="AD487" i="9"/>
  <c r="AC486" i="9"/>
  <c r="AD486" i="9"/>
  <c r="AC518" i="9"/>
  <c r="AC519" i="9"/>
  <c r="AD519" i="9"/>
  <c r="AD518" i="9"/>
  <c r="AC150" i="9"/>
  <c r="AD151" i="9"/>
  <c r="AC151" i="9"/>
  <c r="AD150" i="9"/>
  <c r="AC410" i="9"/>
  <c r="AC411" i="9"/>
  <c r="AD411" i="9"/>
  <c r="AD410" i="9"/>
  <c r="AD14" i="9"/>
  <c r="AD15" i="9"/>
  <c r="AC15" i="9"/>
  <c r="AC14" i="9"/>
  <c r="AD248" i="9"/>
  <c r="AD249" i="9"/>
  <c r="AC248" i="9"/>
  <c r="AC249" i="9"/>
  <c r="AD22" i="9"/>
  <c r="AD23" i="9"/>
  <c r="AC22" i="9"/>
  <c r="AC23" i="9"/>
  <c r="AD67" i="9"/>
  <c r="AD66" i="9"/>
  <c r="AC67" i="9"/>
  <c r="AC66" i="9"/>
  <c r="AD177" i="9"/>
  <c r="AC177" i="9"/>
  <c r="AD176" i="9"/>
  <c r="AC176" i="9"/>
  <c r="AD256" i="9"/>
  <c r="AC256" i="9"/>
  <c r="AC257" i="9"/>
  <c r="AD257" i="9"/>
  <c r="AC40" i="9"/>
  <c r="AC41" i="9"/>
  <c r="AD41" i="9"/>
  <c r="AD40" i="9"/>
  <c r="AC125" i="9"/>
  <c r="AC124" i="9"/>
  <c r="AD124" i="9"/>
  <c r="AD125" i="9"/>
  <c r="AD508" i="9"/>
  <c r="AD509" i="9"/>
  <c r="AC508" i="9"/>
  <c r="AC509" i="9"/>
  <c r="AD290" i="9"/>
  <c r="AC290" i="9"/>
  <c r="AC291" i="9"/>
  <c r="AD291" i="9"/>
  <c r="AC120" i="9"/>
  <c r="AC121" i="9"/>
  <c r="AD121" i="9"/>
  <c r="AD120" i="9"/>
  <c r="AD123" i="9"/>
  <c r="AD122" i="9"/>
  <c r="AC122" i="9"/>
  <c r="AC123" i="9"/>
  <c r="AD287" i="9"/>
  <c r="AC287" i="9"/>
  <c r="AC286" i="9"/>
  <c r="AD286" i="9"/>
  <c r="AD54" i="9"/>
  <c r="AD55" i="9"/>
  <c r="AC54" i="9"/>
  <c r="AC55" i="9"/>
  <c r="AD253" i="9"/>
  <c r="AC252" i="9"/>
  <c r="AD252" i="9"/>
  <c r="AC253" i="9"/>
  <c r="AD201" i="9"/>
  <c r="AD200" i="9"/>
  <c r="AC201" i="9"/>
  <c r="AC200" i="9"/>
  <c r="AC226" i="9"/>
  <c r="AD226" i="9"/>
  <c r="AD227" i="9"/>
  <c r="AC227" i="9"/>
  <c r="AD269" i="9"/>
  <c r="AC269" i="9"/>
  <c r="AD268" i="9"/>
  <c r="AC268" i="9"/>
  <c r="AD193" i="9"/>
  <c r="AC192" i="9"/>
  <c r="AD192" i="9"/>
  <c r="AC193" i="9"/>
  <c r="AC133" i="9"/>
  <c r="AC132" i="9"/>
  <c r="AD133" i="9"/>
  <c r="AD132" i="9"/>
  <c r="AD496" i="9"/>
  <c r="AC497" i="9"/>
  <c r="AD497" i="9"/>
  <c r="AC496" i="9"/>
  <c r="AD448" i="9"/>
  <c r="AD449" i="9"/>
  <c r="AC448" i="9"/>
  <c r="AC449" i="9"/>
  <c r="AC399" i="9"/>
  <c r="AC398" i="9"/>
  <c r="AD399" i="9"/>
  <c r="AD398" i="9"/>
  <c r="AC203" i="9"/>
  <c r="AD202" i="9"/>
  <c r="AD203" i="9"/>
  <c r="AC202" i="9"/>
  <c r="AD485" i="9"/>
  <c r="AC485" i="9"/>
  <c r="AC484" i="9"/>
  <c r="AD484" i="9"/>
  <c r="AD524" i="9"/>
  <c r="AD525" i="9"/>
  <c r="AC524" i="9"/>
  <c r="AC525" i="9"/>
  <c r="AC523" i="9"/>
  <c r="AC522" i="9"/>
  <c r="AD522" i="9"/>
  <c r="AD523" i="9"/>
  <c r="AD437" i="9"/>
  <c r="AD436" i="9"/>
  <c r="AC437" i="9"/>
  <c r="AC436" i="9"/>
  <c r="AD537" i="9"/>
  <c r="AD536" i="9"/>
  <c r="AC537" i="9"/>
  <c r="AC536" i="9"/>
  <c r="AC96" i="9"/>
  <c r="AC97" i="9"/>
  <c r="AD96" i="9"/>
  <c r="AD97" i="9"/>
  <c r="AD153" i="9"/>
  <c r="AC152" i="9"/>
  <c r="AC153" i="9"/>
  <c r="AD152" i="9"/>
  <c r="AD229" i="9"/>
  <c r="AC228" i="9"/>
  <c r="AD228" i="9"/>
  <c r="AC229" i="9"/>
  <c r="AD131" i="9"/>
  <c r="AD130" i="9"/>
  <c r="AC131" i="9"/>
  <c r="AC130" i="9"/>
  <c r="AD59" i="9"/>
  <c r="AD58" i="9"/>
  <c r="AC58" i="9"/>
  <c r="AC59" i="9"/>
  <c r="AC611" i="9"/>
  <c r="AC610" i="9"/>
  <c r="AD610" i="9"/>
  <c r="AD611" i="9"/>
  <c r="AD75" i="9"/>
  <c r="AD74" i="9"/>
  <c r="AC74" i="9"/>
  <c r="AC75" i="9"/>
  <c r="AD115" i="9"/>
  <c r="AD114" i="9"/>
  <c r="AC115" i="9"/>
  <c r="AC114" i="9"/>
  <c r="AC506" i="9"/>
  <c r="AD506" i="9"/>
  <c r="AD507" i="9"/>
  <c r="AC507" i="9"/>
  <c r="AD596" i="9"/>
  <c r="AD597" i="9"/>
  <c r="AC596" i="9"/>
  <c r="AC597" i="9"/>
  <c r="AD456" i="9"/>
  <c r="AC457" i="9"/>
  <c r="AD457" i="9"/>
  <c r="AC456" i="9"/>
  <c r="AC223" i="9"/>
  <c r="AD223" i="9"/>
  <c r="AC222" i="9"/>
  <c r="AD222" i="9"/>
  <c r="AC190" i="9"/>
  <c r="AD190" i="9"/>
  <c r="AD191" i="9"/>
  <c r="AC191" i="9"/>
  <c r="AC335" i="9"/>
  <c r="AC334" i="9"/>
  <c r="AD335" i="9"/>
  <c r="AD334" i="9"/>
  <c r="N13" i="11" a="1"/>
  <c r="AQ299" i="9" l="1"/>
  <c r="AQ495" i="9"/>
  <c r="AW251" i="9" s="1"/>
  <c r="AN51" i="10"/>
  <c r="AO51" i="10" s="1"/>
  <c r="AE198" i="10"/>
  <c r="AE111" i="10"/>
  <c r="AE266" i="10"/>
  <c r="AJ251" i="10"/>
  <c r="AI71" i="10"/>
  <c r="AH417" i="10"/>
  <c r="AE172" i="10"/>
  <c r="AJ203" i="10"/>
  <c r="AF377" i="10"/>
  <c r="AF281" i="10"/>
  <c r="AF454" i="10"/>
  <c r="AE184" i="10"/>
  <c r="AG379" i="10"/>
  <c r="AH104" i="10"/>
  <c r="AJ313" i="10"/>
  <c r="AI515" i="10"/>
  <c r="AH137" i="10"/>
  <c r="AJ167" i="10"/>
  <c r="AF531" i="10"/>
  <c r="AH585" i="10"/>
  <c r="AI170" i="10"/>
  <c r="AG12" i="10"/>
  <c r="AH254" i="10"/>
  <c r="AG166" i="10"/>
  <c r="AG510" i="10"/>
  <c r="AE450" i="10"/>
  <c r="AB13" i="11"/>
  <c r="Z13" i="11"/>
  <c r="AA13" i="11"/>
  <c r="AG121" i="10"/>
  <c r="AG137" i="10"/>
  <c r="AG364" i="10"/>
  <c r="AI529" i="10"/>
  <c r="AF73" i="10"/>
  <c r="AF444" i="10"/>
  <c r="AJ334" i="10"/>
  <c r="AE506" i="10"/>
  <c r="AJ253" i="10"/>
  <c r="AJ219" i="10"/>
  <c r="AJ83" i="10"/>
  <c r="AG487" i="10"/>
  <c r="AJ445" i="10"/>
  <c r="AH211" i="10"/>
  <c r="AF164" i="10"/>
  <c r="AE297" i="10"/>
  <c r="AH78" i="10"/>
  <c r="AH498" i="10"/>
  <c r="AF588" i="10"/>
  <c r="AN470" i="10"/>
  <c r="AO470" i="10" s="1"/>
  <c r="AH160" i="10"/>
  <c r="AH64" i="10"/>
  <c r="AG270" i="10"/>
  <c r="AH389" i="10"/>
  <c r="AH183" i="10"/>
  <c r="AQ62" i="9" a="1"/>
  <c r="AJ486" i="10"/>
  <c r="AE272" i="10"/>
  <c r="AE505" i="10"/>
  <c r="AG520" i="10"/>
  <c r="AJ429" i="10"/>
  <c r="AG352" i="10"/>
  <c r="AQ534" i="9" a="1"/>
  <c r="AI247" i="10"/>
  <c r="AJ276" i="10"/>
  <c r="AI81" i="10"/>
  <c r="AI232" i="10"/>
  <c r="AF478" i="10"/>
  <c r="AN50" i="10"/>
  <c r="AO50" i="10" s="1"/>
  <c r="AI600" i="10"/>
  <c r="AG261" i="10"/>
  <c r="AE165" i="10"/>
  <c r="AE515" i="10"/>
  <c r="AE487" i="10"/>
  <c r="AF255" i="10"/>
  <c r="AJ425" i="10"/>
  <c r="AI410" i="10"/>
  <c r="AE536" i="10"/>
  <c r="AH355" i="10"/>
  <c r="AJ289" i="10"/>
  <c r="AE571" i="10"/>
  <c r="AF363" i="10"/>
  <c r="AJ319" i="10"/>
  <c r="AE361" i="10"/>
  <c r="AJ363" i="10"/>
  <c r="AH77" i="10"/>
  <c r="AF20" i="10"/>
  <c r="AG159" i="10"/>
  <c r="AI603" i="10"/>
  <c r="AI237" i="10"/>
  <c r="AH117" i="10"/>
  <c r="AE424" i="10"/>
  <c r="AG277" i="10"/>
  <c r="AG112" i="10"/>
  <c r="AE71" i="10"/>
  <c r="AE193" i="10"/>
  <c r="AH129" i="10"/>
  <c r="AH121" i="10"/>
  <c r="AG108" i="10"/>
  <c r="AH295" i="10"/>
  <c r="AG577" i="10"/>
  <c r="AJ147" i="10"/>
  <c r="AH372" i="10"/>
  <c r="AE406" i="10"/>
  <c r="AI198" i="10"/>
  <c r="AG388" i="10"/>
  <c r="AH265" i="10"/>
  <c r="AG21" i="10"/>
  <c r="AG14" i="10"/>
  <c r="AJ439" i="10"/>
  <c r="AI459" i="10"/>
  <c r="AG196" i="10"/>
  <c r="AG372" i="10"/>
  <c r="AG328" i="10"/>
  <c r="AG292" i="10"/>
  <c r="AE491" i="10"/>
  <c r="AI178" i="10"/>
  <c r="AF351" i="10"/>
  <c r="AE528" i="10"/>
  <c r="AH595" i="10"/>
  <c r="AE596" i="10"/>
  <c r="AF437" i="10"/>
  <c r="AI483" i="10"/>
  <c r="AI475" i="10"/>
  <c r="AI271" i="10"/>
  <c r="AE15" i="10"/>
  <c r="AE436" i="10"/>
  <c r="AI571" i="10"/>
  <c r="AF509" i="10"/>
  <c r="AE209" i="10"/>
  <c r="AJ451" i="10"/>
  <c r="AH603" i="10"/>
  <c r="AG502" i="10"/>
  <c r="AI190" i="10"/>
  <c r="AH407" i="10"/>
  <c r="AJ351" i="10"/>
  <c r="AF533" i="10"/>
  <c r="AI416" i="10"/>
  <c r="AE147" i="10"/>
  <c r="AH521" i="10"/>
  <c r="AH41" i="10"/>
  <c r="AH576" i="10"/>
  <c r="AF276" i="10"/>
  <c r="AJ139" i="10"/>
  <c r="AN205" i="10"/>
  <c r="AO205" i="10" s="1"/>
  <c r="AJ369" i="10"/>
  <c r="AJ427" i="10"/>
  <c r="AE36" i="10"/>
  <c r="AH391" i="10"/>
  <c r="AH197" i="10"/>
  <c r="AG85" i="10"/>
  <c r="AF148" i="10"/>
  <c r="AI23" i="10"/>
  <c r="AI281" i="10"/>
  <c r="AF409" i="10"/>
  <c r="AJ545" i="10"/>
  <c r="AG38" i="10"/>
  <c r="AI611" i="10"/>
  <c r="AI436" i="10"/>
  <c r="AE547" i="10"/>
  <c r="AF291" i="10"/>
  <c r="AJ311" i="10"/>
  <c r="AH122" i="10"/>
  <c r="AH519" i="10"/>
  <c r="AH277" i="10"/>
  <c r="AN304" i="10"/>
  <c r="AO304" i="10" s="1"/>
  <c r="AJ274" i="10"/>
  <c r="AE308" i="10"/>
  <c r="AH163" i="10"/>
  <c r="AH544" i="10"/>
  <c r="AE332" i="10"/>
  <c r="AG66" i="10"/>
  <c r="AF502" i="10"/>
  <c r="AH178" i="10"/>
  <c r="AI442" i="10"/>
  <c r="AG282" i="10"/>
  <c r="AH100" i="10"/>
  <c r="AN305" i="10"/>
  <c r="AO305" i="10" s="1"/>
  <c r="AE155" i="10"/>
  <c r="AH223" i="10"/>
  <c r="AI595" i="10"/>
  <c r="AG161" i="10"/>
  <c r="AJ475" i="10"/>
  <c r="AI27" i="10"/>
  <c r="AH150" i="10"/>
  <c r="AE289" i="10"/>
  <c r="AI409" i="10"/>
  <c r="AJ259" i="10"/>
  <c r="AI401" i="10"/>
  <c r="AH609" i="10"/>
  <c r="AI251" i="10"/>
  <c r="AH515" i="10"/>
  <c r="AE88" i="10"/>
  <c r="AJ268" i="10"/>
  <c r="AG513" i="10"/>
  <c r="AE47" i="10"/>
  <c r="AH593" i="10"/>
  <c r="AJ32" i="10"/>
  <c r="AF207" i="10"/>
  <c r="AG26" i="10"/>
  <c r="AF477" i="10"/>
  <c r="AE197" i="10"/>
  <c r="AN63" i="10"/>
  <c r="AO63" i="10" s="1"/>
  <c r="AN157" i="10"/>
  <c r="AO157" i="10" s="1"/>
  <c r="AN156" i="10"/>
  <c r="AO156" i="10" s="1"/>
  <c r="AF253" i="10"/>
  <c r="AE137" i="10"/>
  <c r="AN345" i="10"/>
  <c r="AO345" i="10" s="1"/>
  <c r="AN54" i="10"/>
  <c r="AO54" i="10" s="1"/>
  <c r="AE27" i="10"/>
  <c r="AF203" i="10"/>
  <c r="AG518" i="10"/>
  <c r="AI149" i="10"/>
  <c r="AH465" i="10"/>
  <c r="AI245" i="10"/>
  <c r="AG601" i="10"/>
  <c r="AJ479" i="10"/>
  <c r="AH99" i="10"/>
  <c r="AI427" i="10"/>
  <c r="AJ387" i="10"/>
  <c r="AE129" i="10"/>
  <c r="AI309" i="10"/>
  <c r="J14" i="11" a="1"/>
  <c r="J14" i="11" s="1"/>
  <c r="AN204" i="10"/>
  <c r="AO204" i="10" s="1"/>
  <c r="AN527" i="10"/>
  <c r="AO527" i="10" s="1"/>
  <c r="AN587" i="10"/>
  <c r="AO587" i="10" s="1"/>
  <c r="W13" i="11"/>
  <c r="AN62" i="10"/>
  <c r="AO62" i="10" s="1"/>
  <c r="AN586" i="10"/>
  <c r="AO586" i="10" s="1"/>
  <c r="AN471" i="10"/>
  <c r="AO471" i="10" s="1"/>
  <c r="AI255" i="10"/>
  <c r="AE480" i="10"/>
  <c r="AE500" i="10"/>
  <c r="AH25" i="10"/>
  <c r="AG355" i="10"/>
  <c r="AJ583" i="10"/>
  <c r="AI47" i="10"/>
  <c r="AG489" i="10"/>
  <c r="AF243" i="10"/>
  <c r="AI241" i="10"/>
  <c r="AH489" i="10"/>
  <c r="AE548" i="10"/>
  <c r="AF275" i="10"/>
  <c r="AE141" i="10"/>
  <c r="AG227" i="10"/>
  <c r="AF403" i="10"/>
  <c r="AJ113" i="10"/>
  <c r="AN561" i="10"/>
  <c r="AO561" i="10" s="1"/>
  <c r="AN559" i="10"/>
  <c r="AO559" i="10" s="1"/>
  <c r="AN58" i="10"/>
  <c r="AO58" i="10" s="1"/>
  <c r="AN494" i="10"/>
  <c r="AO494" i="10" s="1"/>
  <c r="AN130" i="10"/>
  <c r="AO130" i="10" s="1"/>
  <c r="AN248" i="10"/>
  <c r="AO248" i="10" s="1"/>
  <c r="AN103" i="10"/>
  <c r="AO103" i="10" s="1"/>
  <c r="AN299" i="10"/>
  <c r="AO299" i="10" s="1"/>
  <c r="AN348" i="10"/>
  <c r="AO348" i="10" s="1"/>
  <c r="AN343" i="10"/>
  <c r="AO343" i="10" s="1"/>
  <c r="AN554" i="10"/>
  <c r="AO554" i="10" s="1"/>
  <c r="AN560" i="10"/>
  <c r="AO560" i="10" s="1"/>
  <c r="AN558" i="10"/>
  <c r="AO558" i="10" s="1"/>
  <c r="B14" i="11" a="1"/>
  <c r="B14" i="11" s="1"/>
  <c r="AQ8" i="9" a="1"/>
  <c r="AQ8" i="9" s="1"/>
  <c r="AU8" i="9" s="1"/>
  <c r="AN75" i="10"/>
  <c r="AO75" i="10" s="1"/>
  <c r="AN370" i="10"/>
  <c r="AO370" i="10" s="1"/>
  <c r="AQ356" i="9"/>
  <c r="AU182" i="9" s="1"/>
  <c r="AN74" i="10"/>
  <c r="AO74" i="10" s="1"/>
  <c r="AN526" i="10"/>
  <c r="AO526" i="10" s="1"/>
  <c r="AN371" i="10"/>
  <c r="AO371" i="10" s="1"/>
  <c r="AN567" i="10"/>
  <c r="AO567" i="10" s="1"/>
  <c r="AN543" i="10"/>
  <c r="AO543" i="10" s="1"/>
  <c r="AN573" i="10"/>
  <c r="AO573" i="10" s="1"/>
  <c r="AN457" i="10"/>
  <c r="AO457" i="10" s="1"/>
  <c r="AN574" i="10"/>
  <c r="AO574" i="10" s="1"/>
  <c r="AN566" i="10"/>
  <c r="AO566" i="10" s="1"/>
  <c r="AN331" i="10"/>
  <c r="AO331" i="10" s="1"/>
  <c r="AN234" i="10"/>
  <c r="AO234" i="10" s="1"/>
  <c r="AN217" i="10"/>
  <c r="AO217" i="10" s="1"/>
  <c r="AN542" i="10"/>
  <c r="AO542" i="10" s="1"/>
  <c r="AN344" i="10"/>
  <c r="AO344" i="10" s="1"/>
  <c r="AN55" i="10"/>
  <c r="AO55" i="10" s="1"/>
  <c r="AN131" i="10"/>
  <c r="AO131" i="10" s="1"/>
  <c r="AN249" i="10"/>
  <c r="AO249" i="10" s="1"/>
  <c r="AN34" i="10"/>
  <c r="AO34" i="10" s="1"/>
  <c r="AN10" i="10"/>
  <c r="AO10" i="10" s="1"/>
  <c r="AN28" i="10"/>
  <c r="AO28" i="10" s="1"/>
  <c r="AN604" i="10"/>
  <c r="AO604" i="10" s="1"/>
  <c r="AN461" i="10"/>
  <c r="AO461" i="10" s="1"/>
  <c r="AN59" i="10"/>
  <c r="AO59" i="10" s="1"/>
  <c r="AN572" i="10"/>
  <c r="AO572" i="10" s="1"/>
  <c r="AN456" i="10"/>
  <c r="AO456" i="10" s="1"/>
  <c r="AN575" i="10"/>
  <c r="AO575" i="10" s="1"/>
  <c r="AN330" i="10"/>
  <c r="AO330" i="10" s="1"/>
  <c r="AN235" i="10"/>
  <c r="AO235" i="10" s="1"/>
  <c r="AN216" i="10"/>
  <c r="AO216" i="10" s="1"/>
  <c r="AN463" i="10"/>
  <c r="AO463" i="10" s="1"/>
  <c r="AN591" i="10"/>
  <c r="AO591" i="10" s="1"/>
  <c r="AN201" i="10"/>
  <c r="AO201" i="10" s="1"/>
  <c r="AN432" i="10"/>
  <c r="AO432" i="10" s="1"/>
  <c r="AN357" i="10"/>
  <c r="AO357" i="10" s="1"/>
  <c r="AN29" i="10"/>
  <c r="AO29" i="10" s="1"/>
  <c r="AN605" i="10"/>
  <c r="AO605" i="10" s="1"/>
  <c r="AN495" i="10"/>
  <c r="AO495" i="10" s="1"/>
  <c r="AN374" i="10"/>
  <c r="AO374" i="10" s="1"/>
  <c r="AN535" i="10"/>
  <c r="AO535" i="10" s="1"/>
  <c r="AN462" i="10"/>
  <c r="AO462" i="10" s="1"/>
  <c r="AN590" i="10"/>
  <c r="AO590" i="10" s="1"/>
  <c r="AN200" i="10"/>
  <c r="AO200" i="10" s="1"/>
  <c r="AN433" i="10"/>
  <c r="AO433" i="10" s="1"/>
  <c r="AN356" i="10"/>
  <c r="AO356" i="10" s="1"/>
  <c r="AN257" i="10"/>
  <c r="AO257" i="10" s="1"/>
  <c r="AN366" i="10"/>
  <c r="AO366" i="10" s="1"/>
  <c r="AN375" i="10"/>
  <c r="AO375" i="10" s="1"/>
  <c r="AN534" i="10"/>
  <c r="AO534" i="10" s="1"/>
  <c r="AN102" i="10"/>
  <c r="AO102" i="10" s="1"/>
  <c r="AN298" i="10"/>
  <c r="AO298" i="10" s="1"/>
  <c r="AN349" i="10"/>
  <c r="AO349" i="10" s="1"/>
  <c r="AN342" i="10"/>
  <c r="AO342" i="10" s="1"/>
  <c r="AN555" i="10"/>
  <c r="AO555" i="10" s="1"/>
  <c r="AN35" i="10"/>
  <c r="AO35" i="10" s="1"/>
  <c r="AN11" i="10"/>
  <c r="AO11" i="10" s="1"/>
  <c r="AN256" i="10"/>
  <c r="AO256" i="10" s="1"/>
  <c r="AN367" i="10"/>
  <c r="AO367" i="10" s="1"/>
  <c r="AN460" i="10"/>
  <c r="AO460" i="10" s="1"/>
  <c r="AH252" i="10"/>
  <c r="AH253" i="10"/>
  <c r="AI335" i="10"/>
  <c r="AI334" i="10"/>
  <c r="AE473" i="10"/>
  <c r="AE472" i="10"/>
  <c r="AE445" i="10"/>
  <c r="AE444" i="10"/>
  <c r="AE246" i="10"/>
  <c r="AE247" i="10"/>
  <c r="AH338" i="10"/>
  <c r="AH339" i="10"/>
  <c r="AE477" i="10"/>
  <c r="AE476" i="10"/>
  <c r="AJ434" i="10"/>
  <c r="AJ435" i="10"/>
  <c r="AG314" i="10"/>
  <c r="AG315" i="10"/>
  <c r="AF112" i="10"/>
  <c r="AF113" i="10"/>
  <c r="AI307" i="10"/>
  <c r="AI306" i="10"/>
  <c r="AE52" i="10"/>
  <c r="AE53" i="10"/>
  <c r="AG238" i="10"/>
  <c r="AG239" i="10"/>
  <c r="AE478" i="10"/>
  <c r="AE479" i="10"/>
  <c r="AG539" i="10"/>
  <c r="AG538" i="10"/>
  <c r="AE56" i="10"/>
  <c r="AE57" i="10"/>
  <c r="AG377" i="10"/>
  <c r="AG376" i="10"/>
  <c r="AI486" i="10"/>
  <c r="AI487" i="10"/>
  <c r="AE403" i="10"/>
  <c r="AE402" i="10"/>
  <c r="AE379" i="10"/>
  <c r="AE378" i="10"/>
  <c r="AH174" i="10"/>
  <c r="AH175" i="10"/>
  <c r="AG350" i="10"/>
  <c r="AG351" i="10"/>
  <c r="AF338" i="10"/>
  <c r="AF339" i="10"/>
  <c r="AI128" i="10"/>
  <c r="AI129" i="10"/>
  <c r="AE441" i="10"/>
  <c r="AE440" i="10"/>
  <c r="AG250" i="10"/>
  <c r="AG251" i="10"/>
  <c r="AG447" i="10"/>
  <c r="AG446" i="10"/>
  <c r="AE295" i="10"/>
  <c r="AE294" i="10"/>
  <c r="AI418" i="10"/>
  <c r="AI419" i="10"/>
  <c r="AG394" i="10"/>
  <c r="AG395" i="10"/>
  <c r="AE240" i="10"/>
  <c r="AE241" i="10"/>
  <c r="AE274" i="10"/>
  <c r="AE275" i="10"/>
  <c r="AI557" i="10"/>
  <c r="AI556" i="10"/>
  <c r="AG185" i="10"/>
  <c r="AG184" i="10"/>
  <c r="AH454" i="10"/>
  <c r="AH455" i="10"/>
  <c r="AJ245" i="10"/>
  <c r="AJ244" i="10"/>
  <c r="AE323" i="10"/>
  <c r="AE322" i="10"/>
  <c r="AH500" i="10"/>
  <c r="AH501" i="10"/>
  <c r="AH532" i="10"/>
  <c r="AH533" i="10"/>
  <c r="AF69" i="10"/>
  <c r="AF68" i="10"/>
  <c r="AE380" i="10"/>
  <c r="AE381" i="10"/>
  <c r="AJ398" i="10"/>
  <c r="AJ399" i="10"/>
  <c r="AJ488" i="10"/>
  <c r="AJ489" i="10"/>
  <c r="AF161" i="10"/>
  <c r="AF160" i="10"/>
  <c r="AH88" i="10"/>
  <c r="AH89" i="10"/>
  <c r="AG116" i="10"/>
  <c r="AG117" i="10"/>
  <c r="AI85" i="10"/>
  <c r="AI84" i="10"/>
  <c r="AI146" i="10"/>
  <c r="AI147" i="10"/>
  <c r="AI41" i="10"/>
  <c r="AI40" i="10"/>
  <c r="AI268" i="10"/>
  <c r="AI269" i="10"/>
  <c r="AF390" i="10"/>
  <c r="AF391" i="10"/>
  <c r="AI150" i="10"/>
  <c r="AI151" i="10"/>
  <c r="AE276" i="10"/>
  <c r="AE277" i="10"/>
  <c r="AG52" i="10"/>
  <c r="AG53" i="10"/>
  <c r="AI122" i="10"/>
  <c r="AI123" i="10"/>
  <c r="AF324" i="10"/>
  <c r="AF325" i="10"/>
  <c r="AJ546" i="10"/>
  <c r="AJ547" i="10"/>
  <c r="AH318" i="10"/>
  <c r="AH319" i="10"/>
  <c r="AJ178" i="10"/>
  <c r="AJ179" i="10"/>
  <c r="AG164" i="10"/>
  <c r="AG165" i="10"/>
  <c r="AG43" i="10"/>
  <c r="AG42" i="10"/>
  <c r="AI93" i="10"/>
  <c r="AI92" i="10"/>
  <c r="AF424" i="10"/>
  <c r="AF425" i="10"/>
  <c r="AJ86" i="10"/>
  <c r="AJ87" i="10"/>
  <c r="AF322" i="10"/>
  <c r="AF323" i="10"/>
  <c r="AH588" i="10"/>
  <c r="AH589" i="10"/>
  <c r="AF265" i="10"/>
  <c r="AF264" i="10"/>
  <c r="AJ510" i="10"/>
  <c r="AJ511" i="10"/>
  <c r="AG174" i="10"/>
  <c r="AG175" i="10"/>
  <c r="AF64" i="10"/>
  <c r="AF65" i="10"/>
  <c r="AG484" i="10"/>
  <c r="AG485" i="10"/>
  <c r="AJ418" i="10"/>
  <c r="AJ419" i="10"/>
  <c r="AH170" i="10"/>
  <c r="AH171" i="10"/>
  <c r="AH316" i="10"/>
  <c r="AH317" i="10"/>
  <c r="AI17" i="10"/>
  <c r="AI16" i="10"/>
  <c r="AE465" i="10"/>
  <c r="AE464" i="10"/>
  <c r="AG508" i="10"/>
  <c r="AG509" i="10"/>
  <c r="AE94" i="10"/>
  <c r="AE95" i="10"/>
  <c r="AJ320" i="10"/>
  <c r="AJ321" i="10"/>
  <c r="AI72" i="10"/>
  <c r="AI73" i="10"/>
  <c r="AI164" i="10"/>
  <c r="AI165" i="10"/>
  <c r="AF318" i="10"/>
  <c r="AF319" i="10"/>
  <c r="AG504" i="10"/>
  <c r="AG505" i="10"/>
  <c r="AI196" i="10"/>
  <c r="AI197" i="10"/>
  <c r="AE557" i="10"/>
  <c r="AE556" i="10"/>
  <c r="AI295" i="10"/>
  <c r="AI294" i="10"/>
  <c r="AG144" i="10"/>
  <c r="AG145" i="10"/>
  <c r="AE225" i="10"/>
  <c r="AE224" i="10"/>
  <c r="AF167" i="10"/>
  <c r="AF166" i="10"/>
  <c r="AI324" i="10"/>
  <c r="AI325" i="10"/>
  <c r="AF500" i="10"/>
  <c r="AF501" i="10"/>
  <c r="AE434" i="10"/>
  <c r="AE435" i="10"/>
  <c r="AI266" i="10"/>
  <c r="AI267" i="10"/>
  <c r="AE264" i="10"/>
  <c r="AE265" i="10"/>
  <c r="AG428" i="10"/>
  <c r="AG429" i="10"/>
  <c r="AG258" i="10"/>
  <c r="AG259" i="10"/>
  <c r="AJ162" i="10"/>
  <c r="AJ163" i="10"/>
  <c r="AF404" i="10"/>
  <c r="AF405" i="10"/>
  <c r="AF192" i="10"/>
  <c r="AF193" i="10"/>
  <c r="AH546" i="10"/>
  <c r="AH547" i="10"/>
  <c r="AI598" i="10"/>
  <c r="AI599" i="10"/>
  <c r="AJ22" i="10"/>
  <c r="AJ23" i="10"/>
  <c r="AE609" i="10"/>
  <c r="AE608" i="10"/>
  <c r="AF504" i="10"/>
  <c r="AF505" i="10"/>
  <c r="AJ262" i="10"/>
  <c r="AJ263" i="10"/>
  <c r="AG64" i="10"/>
  <c r="AG65" i="10"/>
  <c r="AE502" i="10"/>
  <c r="AE503" i="10"/>
  <c r="AF388" i="10"/>
  <c r="AF389" i="10"/>
  <c r="AH267" i="10"/>
  <c r="AH266" i="10"/>
  <c r="AJ117" i="10"/>
  <c r="AJ116" i="10"/>
  <c r="AI158" i="10"/>
  <c r="AI159" i="10"/>
  <c r="AE339" i="10"/>
  <c r="AE338" i="10"/>
  <c r="AF237" i="10"/>
  <c r="AF236" i="10"/>
  <c r="AJ129" i="10"/>
  <c r="AJ128" i="10"/>
  <c r="AI82" i="10"/>
  <c r="AI83" i="10"/>
  <c r="AJ294" i="10"/>
  <c r="AJ295" i="10"/>
  <c r="AH310" i="10"/>
  <c r="AH311" i="10"/>
  <c r="AJ448" i="10"/>
  <c r="AJ449" i="10"/>
  <c r="AI490" i="10"/>
  <c r="AI491" i="10"/>
  <c r="AI120" i="10"/>
  <c r="AI121" i="10"/>
  <c r="AE268" i="10"/>
  <c r="AE269" i="10"/>
  <c r="AE414" i="10"/>
  <c r="AE415" i="10"/>
  <c r="AF544" i="10"/>
  <c r="AF545" i="10"/>
  <c r="AI355" i="10"/>
  <c r="AI354" i="10"/>
  <c r="AF562" i="10"/>
  <c r="AF563" i="10"/>
  <c r="AE446" i="10"/>
  <c r="AE447" i="10"/>
  <c r="AG401" i="10"/>
  <c r="AG400" i="10"/>
  <c r="AE226" i="10"/>
  <c r="AE227" i="10"/>
  <c r="AH283" i="10"/>
  <c r="AH282" i="10"/>
  <c r="AJ121" i="10"/>
  <c r="AJ120" i="10"/>
  <c r="AJ504" i="10"/>
  <c r="AJ505" i="10"/>
  <c r="AE68" i="10"/>
  <c r="AE69" i="10"/>
  <c r="AE66" i="10"/>
  <c r="AE67" i="10"/>
  <c r="AF380" i="10"/>
  <c r="AF381" i="10"/>
  <c r="AF33" i="10"/>
  <c r="AF32" i="10"/>
  <c r="AE176" i="10"/>
  <c r="AE177" i="10"/>
  <c r="AE81" i="10"/>
  <c r="AE80" i="10"/>
  <c r="AH84" i="10"/>
  <c r="AH85" i="10"/>
  <c r="AE602" i="10"/>
  <c r="AE603" i="10"/>
  <c r="AJ466" i="10"/>
  <c r="AJ467" i="10"/>
  <c r="AF438" i="10"/>
  <c r="AF439" i="10"/>
  <c r="AE138" i="10"/>
  <c r="AE139" i="10"/>
  <c r="AH144" i="10"/>
  <c r="AH145" i="10"/>
  <c r="AF548" i="10"/>
  <c r="AF549" i="10"/>
  <c r="AI421" i="10"/>
  <c r="AI420" i="10"/>
  <c r="AI221" i="10"/>
  <c r="AI220" i="10"/>
  <c r="AJ186" i="10"/>
  <c r="AJ187" i="10"/>
  <c r="AI124" i="10"/>
  <c r="AI125" i="10"/>
  <c r="AF190" i="10"/>
  <c r="AF191" i="10"/>
  <c r="AI376" i="10"/>
  <c r="AI377" i="10"/>
  <c r="AJ184" i="10"/>
  <c r="AJ185" i="10"/>
  <c r="AE236" i="10"/>
  <c r="AE237" i="10"/>
  <c r="AF596" i="10"/>
  <c r="AF597" i="10"/>
  <c r="AE86" i="10"/>
  <c r="AE87" i="10"/>
  <c r="AH57" i="10"/>
  <c r="AH56" i="10"/>
  <c r="AF133" i="10"/>
  <c r="AF132" i="10"/>
  <c r="AG32" i="10"/>
  <c r="AG33" i="10"/>
  <c r="AI449" i="10"/>
  <c r="AI448" i="10"/>
  <c r="AI154" i="10"/>
  <c r="AI155" i="10"/>
  <c r="AG584" i="10"/>
  <c r="AG585" i="10"/>
  <c r="AI38" i="10"/>
  <c r="AI39" i="10"/>
  <c r="AJ430" i="10"/>
  <c r="AJ431" i="10"/>
  <c r="AI215" i="10"/>
  <c r="AI214" i="10"/>
  <c r="AF284" i="10"/>
  <c r="AF285" i="10"/>
  <c r="AG236" i="10"/>
  <c r="AG237" i="10"/>
  <c r="AE230" i="10"/>
  <c r="AE231" i="10"/>
  <c r="AG547" i="10"/>
  <c r="AG546" i="10"/>
  <c r="AI453" i="10"/>
  <c r="AI452" i="10"/>
  <c r="AJ290" i="10"/>
  <c r="AJ291" i="10"/>
  <c r="AG232" i="10"/>
  <c r="AG233" i="10"/>
  <c r="AI140" i="10"/>
  <c r="AI141" i="10"/>
  <c r="AF434" i="10"/>
  <c r="AF435" i="10"/>
  <c r="AF450" i="10"/>
  <c r="AF451" i="10"/>
  <c r="AF49" i="10"/>
  <c r="AF48" i="10"/>
  <c r="AE109" i="10"/>
  <c r="AE108" i="10"/>
  <c r="AJ468" i="10"/>
  <c r="AJ469" i="10"/>
  <c r="AI95" i="10"/>
  <c r="AI94" i="10"/>
  <c r="AG472" i="10"/>
  <c r="AG473" i="10"/>
  <c r="AG419" i="10"/>
  <c r="AG418" i="10"/>
  <c r="AE553" i="10"/>
  <c r="AE552" i="10"/>
  <c r="AG302" i="10"/>
  <c r="AG303" i="10"/>
  <c r="AJ84" i="10"/>
  <c r="AJ85" i="10"/>
  <c r="AH350" i="10"/>
  <c r="AH351" i="10"/>
  <c r="AJ340" i="10"/>
  <c r="AJ341" i="10"/>
  <c r="AI207" i="10"/>
  <c r="AI206" i="10"/>
  <c r="AH39" i="10"/>
  <c r="AH38" i="10"/>
  <c r="AI582" i="10"/>
  <c r="AI583" i="10"/>
  <c r="AI37" i="10"/>
  <c r="AI36" i="10"/>
  <c r="AI319" i="10"/>
  <c r="AI318" i="10"/>
  <c r="AH251" i="10"/>
  <c r="AH250" i="10"/>
  <c r="AJ406" i="10"/>
  <c r="AJ407" i="10"/>
  <c r="AH224" i="10"/>
  <c r="AH225" i="10"/>
  <c r="AE168" i="10"/>
  <c r="AE169" i="10"/>
  <c r="AH82" i="10"/>
  <c r="AH83" i="10"/>
  <c r="AI77" i="10"/>
  <c r="AI76" i="10"/>
  <c r="AF246" i="10"/>
  <c r="AF247" i="10"/>
  <c r="AH192" i="10"/>
  <c r="AH193" i="10"/>
  <c r="AJ279" i="10"/>
  <c r="AJ278" i="10"/>
  <c r="AF608" i="10"/>
  <c r="AF609" i="10"/>
  <c r="AJ316" i="10"/>
  <c r="AJ317" i="10"/>
  <c r="AH580" i="10"/>
  <c r="AH581" i="10"/>
  <c r="AG595" i="10"/>
  <c r="AG594" i="10"/>
  <c r="AF582" i="10"/>
  <c r="AF583" i="10"/>
  <c r="AE418" i="10"/>
  <c r="AE419" i="10"/>
  <c r="AI104" i="10"/>
  <c r="AI105" i="10"/>
  <c r="AH548" i="10"/>
  <c r="AH549" i="10"/>
  <c r="AI152" i="10"/>
  <c r="AI153" i="10"/>
  <c r="AE392" i="10"/>
  <c r="AE393" i="10"/>
  <c r="AH418" i="10"/>
  <c r="AH419" i="10"/>
  <c r="AF320" i="10"/>
  <c r="AF321" i="10"/>
  <c r="AJ284" i="10"/>
  <c r="AJ285" i="10"/>
  <c r="AI372" i="10"/>
  <c r="AI373" i="10"/>
  <c r="AF168" i="10"/>
  <c r="AF169" i="10"/>
  <c r="AJ322" i="10"/>
  <c r="AJ323" i="10"/>
  <c r="AI404" i="10"/>
  <c r="AI405" i="10"/>
  <c r="AJ416" i="10"/>
  <c r="AJ417" i="10"/>
  <c r="AJ412" i="10"/>
  <c r="AJ413" i="10"/>
  <c r="AE585" i="10"/>
  <c r="AE584" i="10"/>
  <c r="AJ404" i="10"/>
  <c r="AJ405" i="10"/>
  <c r="AH598" i="10"/>
  <c r="AH599" i="10"/>
  <c r="AH275" i="10"/>
  <c r="AH274" i="10"/>
  <c r="AG138" i="10"/>
  <c r="AG139" i="10"/>
  <c r="AI292" i="10"/>
  <c r="AI293" i="10"/>
  <c r="AH148" i="10"/>
  <c r="AH149" i="10"/>
  <c r="AI396" i="10"/>
  <c r="AI397" i="10"/>
  <c r="AH208" i="10"/>
  <c r="AH209" i="10"/>
  <c r="AE335" i="10"/>
  <c r="AE334" i="10"/>
  <c r="AI577" i="10"/>
  <c r="AI576" i="10"/>
  <c r="AJ388" i="10"/>
  <c r="AJ389" i="10"/>
  <c r="AG56" i="10"/>
  <c r="AG57" i="10"/>
  <c r="AH90" i="10"/>
  <c r="AH91" i="10"/>
  <c r="AF602" i="10"/>
  <c r="AF603" i="10"/>
  <c r="AF386" i="10"/>
  <c r="AF387" i="10"/>
  <c r="AE498" i="10"/>
  <c r="AE499" i="10"/>
  <c r="AH31" i="10"/>
  <c r="AH30" i="10"/>
  <c r="AF94" i="10"/>
  <c r="AF95" i="10"/>
  <c r="AI264" i="10"/>
  <c r="AI265" i="10"/>
  <c r="AH272" i="10"/>
  <c r="AH273" i="10"/>
  <c r="AH48" i="10"/>
  <c r="AH49" i="10"/>
  <c r="AG476" i="10"/>
  <c r="AG477" i="10"/>
  <c r="AE493" i="10"/>
  <c r="AE492" i="10"/>
  <c r="AJ21" i="10"/>
  <c r="AJ20" i="10"/>
  <c r="AE449" i="10"/>
  <c r="AE448" i="10"/>
  <c r="AJ508" i="10"/>
  <c r="AJ509" i="10"/>
  <c r="AF13" i="10"/>
  <c r="AF12" i="10"/>
  <c r="AH263" i="10"/>
  <c r="AH262" i="10"/>
  <c r="AH306" i="10"/>
  <c r="AH307" i="10"/>
  <c r="AI481" i="10"/>
  <c r="AI480" i="10"/>
  <c r="AG122" i="10"/>
  <c r="AG123" i="10"/>
  <c r="AH186" i="10"/>
  <c r="AH187" i="10"/>
  <c r="AF138" i="10"/>
  <c r="AF139" i="10"/>
  <c r="AF296" i="10"/>
  <c r="AF297" i="10"/>
  <c r="AG436" i="10"/>
  <c r="AG437" i="10"/>
  <c r="AI441" i="10"/>
  <c r="AI440" i="10"/>
  <c r="AJ158" i="10"/>
  <c r="AJ159" i="10"/>
  <c r="AF384" i="10"/>
  <c r="AF385" i="10"/>
  <c r="AJ514" i="10"/>
  <c r="AJ515" i="10"/>
  <c r="AF518" i="10"/>
  <c r="AF519" i="10"/>
  <c r="AJ596" i="10"/>
  <c r="AJ597" i="10"/>
  <c r="AE533" i="10"/>
  <c r="AE532" i="10"/>
  <c r="AJ92" i="10"/>
  <c r="AJ93" i="10"/>
  <c r="AF279" i="10"/>
  <c r="AF278" i="10"/>
  <c r="AG382" i="10"/>
  <c r="AG383" i="10"/>
  <c r="AH408" i="10"/>
  <c r="AH409" i="10"/>
  <c r="AI13" i="10"/>
  <c r="AI12" i="10"/>
  <c r="AG72" i="10"/>
  <c r="AG73" i="10"/>
  <c r="AG154" i="10"/>
  <c r="AG155" i="10"/>
  <c r="AJ188" i="10"/>
  <c r="AJ189" i="10"/>
  <c r="AJ68" i="10"/>
  <c r="AJ69" i="10"/>
  <c r="AE21" i="10"/>
  <c r="AE20" i="10"/>
  <c r="AF346" i="10"/>
  <c r="AF347" i="10"/>
  <c r="AH180" i="10"/>
  <c r="AH181" i="10"/>
  <c r="AF490" i="10"/>
  <c r="AF491" i="10"/>
  <c r="AJ41" i="10"/>
  <c r="AJ40" i="10"/>
  <c r="AI258" i="10"/>
  <c r="AI259" i="10"/>
  <c r="AG92" i="10"/>
  <c r="AG93" i="10"/>
  <c r="AI25" i="10"/>
  <c r="AI24" i="10"/>
  <c r="AJ568" i="10"/>
  <c r="AJ569" i="10"/>
  <c r="AG224" i="10"/>
  <c r="AG225" i="10"/>
  <c r="AG402" i="10"/>
  <c r="AG403" i="10"/>
  <c r="AF510" i="10"/>
  <c r="AF511" i="10"/>
  <c r="AJ208" i="10"/>
  <c r="AJ209" i="10"/>
  <c r="AE324" i="10"/>
  <c r="AE325" i="10"/>
  <c r="AJ360" i="10"/>
  <c r="AJ361" i="10"/>
  <c r="AG492" i="10"/>
  <c r="AG493" i="10"/>
  <c r="AG297" i="10"/>
  <c r="AG296" i="10"/>
  <c r="AE404" i="10"/>
  <c r="AE405" i="10"/>
  <c r="AG230" i="10"/>
  <c r="AG231" i="10"/>
  <c r="AG451" i="10"/>
  <c r="AG450" i="10"/>
  <c r="AI99" i="10"/>
  <c r="AI98" i="10"/>
  <c r="AF294" i="10"/>
  <c r="AF295" i="10"/>
  <c r="AH468" i="10"/>
  <c r="AH469" i="10"/>
  <c r="AG406" i="10"/>
  <c r="AG407" i="10"/>
  <c r="AF372" i="10"/>
  <c r="AF373" i="10"/>
  <c r="AH302" i="10"/>
  <c r="AH303" i="10"/>
  <c r="AI56" i="10"/>
  <c r="AI57" i="10"/>
  <c r="AG215" i="10"/>
  <c r="AG214" i="10"/>
  <c r="AI223" i="10"/>
  <c r="AI222" i="10"/>
  <c r="AF78" i="10"/>
  <c r="AF79" i="10"/>
  <c r="AF100" i="10"/>
  <c r="AF101" i="10"/>
  <c r="AG390" i="10"/>
  <c r="AG391" i="10"/>
  <c r="AE510" i="10"/>
  <c r="AE511" i="10"/>
  <c r="AJ536" i="10"/>
  <c r="AJ537" i="10"/>
  <c r="AI195" i="10"/>
  <c r="AI194" i="10"/>
  <c r="AF340" i="10"/>
  <c r="AF341" i="10"/>
  <c r="AI553" i="10"/>
  <c r="AI552" i="10"/>
  <c r="AJ314" i="10"/>
  <c r="AJ315" i="10"/>
  <c r="AE120" i="10"/>
  <c r="AE121" i="10"/>
  <c r="AI113" i="10"/>
  <c r="AI112" i="10"/>
  <c r="AI438" i="10"/>
  <c r="AI439" i="10"/>
  <c r="AF220" i="10"/>
  <c r="AF221" i="10"/>
  <c r="AH259" i="10"/>
  <c r="AH258" i="10"/>
  <c r="AF528" i="10"/>
  <c r="AF529" i="10"/>
  <c r="AG507" i="10"/>
  <c r="AG506" i="10"/>
  <c r="AG40" i="10"/>
  <c r="AG41" i="10"/>
  <c r="AE158" i="10"/>
  <c r="AE159" i="10"/>
  <c r="AJ137" i="10"/>
  <c r="AJ136" i="10"/>
  <c r="AH538" i="10"/>
  <c r="AH539" i="10"/>
  <c r="AE368" i="10"/>
  <c r="AE369" i="10"/>
  <c r="AH20" i="10"/>
  <c r="AH21" i="10"/>
  <c r="AI180" i="10"/>
  <c r="AI181" i="10"/>
  <c r="AI399" i="10"/>
  <c r="AI398" i="10"/>
  <c r="AG150" i="10"/>
  <c r="AG151" i="10"/>
  <c r="AI533" i="10"/>
  <c r="AI532" i="10"/>
  <c r="AE280" i="10"/>
  <c r="AE281" i="10"/>
  <c r="AI530" i="10"/>
  <c r="AI531" i="10"/>
  <c r="AG464" i="10"/>
  <c r="AG465" i="10"/>
  <c r="AE509" i="10"/>
  <c r="AE508" i="10"/>
  <c r="AI391" i="10"/>
  <c r="AI390" i="10"/>
  <c r="AJ296" i="10"/>
  <c r="AJ297" i="10"/>
  <c r="AF368" i="10"/>
  <c r="AF369" i="10"/>
  <c r="AJ49" i="10"/>
  <c r="AJ48" i="10"/>
  <c r="AG524" i="10"/>
  <c r="AG525" i="10"/>
  <c r="AH446" i="10"/>
  <c r="AH447" i="10"/>
  <c r="AG536" i="10"/>
  <c r="AG537" i="10"/>
  <c r="AJ400" i="10"/>
  <c r="AJ401" i="10"/>
  <c r="AF360" i="10"/>
  <c r="AF361" i="10"/>
  <c r="AI332" i="10"/>
  <c r="AI333" i="10"/>
  <c r="AI78" i="10"/>
  <c r="AI79" i="10"/>
  <c r="AG381" i="10"/>
  <c r="AG380" i="10"/>
  <c r="AF208" i="10"/>
  <c r="AF209" i="10"/>
  <c r="AH206" i="10"/>
  <c r="AH207" i="10"/>
  <c r="AF134" i="10"/>
  <c r="AF135" i="10"/>
  <c r="AE453" i="10"/>
  <c r="AE452" i="10"/>
  <c r="AH472" i="10"/>
  <c r="AH473" i="10"/>
  <c r="AI340" i="10"/>
  <c r="AI341" i="10"/>
  <c r="AG290" i="10"/>
  <c r="AG291" i="10"/>
  <c r="AJ190" i="10"/>
  <c r="AJ191" i="10"/>
  <c r="AH16" i="10"/>
  <c r="AH17" i="10"/>
  <c r="AJ602" i="10"/>
  <c r="AJ603" i="10"/>
  <c r="AF184" i="10"/>
  <c r="AF185" i="10"/>
  <c r="AG341" i="10"/>
  <c r="AG340" i="10"/>
  <c r="AI288" i="10"/>
  <c r="AI289" i="10"/>
  <c r="AI379" i="10"/>
  <c r="AI378" i="10"/>
  <c r="AI328" i="10"/>
  <c r="AI329" i="10"/>
  <c r="AI60" i="10"/>
  <c r="AI61" i="10"/>
  <c r="AF212" i="10"/>
  <c r="AF213" i="10"/>
  <c r="AE93" i="10"/>
  <c r="AE92" i="10"/>
  <c r="AH386" i="10"/>
  <c r="AH387" i="10"/>
  <c r="AJ394" i="10"/>
  <c r="AJ395" i="10"/>
  <c r="AI593" i="10"/>
  <c r="AI592" i="10"/>
  <c r="AJ598" i="10"/>
  <c r="AJ599" i="10"/>
  <c r="AE112" i="10"/>
  <c r="AE113" i="10"/>
  <c r="AG427" i="10"/>
  <c r="AG426" i="10"/>
  <c r="AG459" i="10"/>
  <c r="AG458" i="10"/>
  <c r="AI226" i="10"/>
  <c r="AI227" i="10"/>
  <c r="AJ592" i="10"/>
  <c r="AJ593" i="10"/>
  <c r="AE41" i="10"/>
  <c r="AE40" i="10"/>
  <c r="AE33" i="10"/>
  <c r="AE32" i="10"/>
  <c r="AF398" i="10"/>
  <c r="AF399" i="10"/>
  <c r="AJ576" i="10"/>
  <c r="AJ577" i="10"/>
  <c r="AE593" i="10"/>
  <c r="AE592" i="10"/>
  <c r="AH112" i="10"/>
  <c r="AH113" i="10"/>
  <c r="AH232" i="10"/>
  <c r="AH233" i="10"/>
  <c r="AJ390" i="10"/>
  <c r="AJ391" i="10"/>
  <c r="AH236" i="10"/>
  <c r="AH237" i="10"/>
  <c r="AE315" i="10"/>
  <c r="AE314" i="10"/>
  <c r="AE152" i="10"/>
  <c r="AE153" i="10"/>
  <c r="AF536" i="10"/>
  <c r="AF537" i="10"/>
  <c r="AF122" i="10"/>
  <c r="AF123" i="10"/>
  <c r="AH476" i="10"/>
  <c r="AH477" i="10"/>
  <c r="AF129" i="10"/>
  <c r="AF128" i="10"/>
  <c r="AF270" i="10"/>
  <c r="AF271" i="10"/>
  <c r="AJ332" i="10"/>
  <c r="AJ333" i="10"/>
  <c r="AI430" i="10"/>
  <c r="AI431" i="10"/>
  <c r="AE77" i="10"/>
  <c r="AE76" i="10"/>
  <c r="AE336" i="10"/>
  <c r="AE337" i="10"/>
  <c r="AG467" i="10"/>
  <c r="AG466" i="10"/>
  <c r="AH504" i="10"/>
  <c r="AH505" i="10"/>
  <c r="AJ142" i="10"/>
  <c r="AJ143" i="10"/>
  <c r="AJ214" i="10"/>
  <c r="AJ215" i="10"/>
  <c r="AJ376" i="10"/>
  <c r="AJ377" i="10"/>
  <c r="AJ73" i="10"/>
  <c r="AJ72" i="10"/>
  <c r="AI228" i="10"/>
  <c r="AI229" i="10"/>
  <c r="AI477" i="10"/>
  <c r="AI476" i="10"/>
  <c r="AE207" i="10"/>
  <c r="AE206" i="10"/>
  <c r="AG134" i="10"/>
  <c r="AG135" i="10"/>
  <c r="AH86" i="10"/>
  <c r="AH87" i="10"/>
  <c r="AG221" i="10"/>
  <c r="AG220" i="10"/>
  <c r="AI469" i="10"/>
  <c r="AI468" i="10"/>
  <c r="AH314" i="10"/>
  <c r="AH315" i="10"/>
  <c r="AH190" i="10"/>
  <c r="AH191" i="10"/>
  <c r="AJ141" i="10"/>
  <c r="AJ140" i="10"/>
  <c r="AF458" i="10"/>
  <c r="AF459" i="10"/>
  <c r="AG105" i="10"/>
  <c r="AG104" i="10"/>
  <c r="AH478" i="10"/>
  <c r="AH479" i="10"/>
  <c r="AJ408" i="10"/>
  <c r="AJ409" i="10"/>
  <c r="AF273" i="10"/>
  <c r="AF272" i="10"/>
  <c r="AE589" i="10"/>
  <c r="AE588" i="10"/>
  <c r="AG386" i="10"/>
  <c r="AG387" i="10"/>
  <c r="AI489" i="10"/>
  <c r="AI488" i="10"/>
  <c r="AE513" i="10"/>
  <c r="AE512" i="10"/>
  <c r="AI188" i="10"/>
  <c r="AI189" i="10"/>
  <c r="AH440" i="10"/>
  <c r="AH441" i="10"/>
  <c r="AE530" i="10"/>
  <c r="AE531" i="10"/>
  <c r="AI581" i="10"/>
  <c r="AI580" i="10"/>
  <c r="AJ384" i="10"/>
  <c r="AJ385" i="10"/>
  <c r="AG252" i="10"/>
  <c r="AG253" i="10"/>
  <c r="AG106" i="10"/>
  <c r="AG107" i="10"/>
  <c r="AG479" i="10"/>
  <c r="AG478" i="10"/>
  <c r="AE327" i="10"/>
  <c r="AE326" i="10"/>
  <c r="AI272" i="10"/>
  <c r="AI273" i="10"/>
  <c r="AE101" i="10"/>
  <c r="AE100" i="10"/>
  <c r="AH244" i="10"/>
  <c r="AH245" i="10"/>
  <c r="AH552" i="10"/>
  <c r="AH553" i="10"/>
  <c r="AI473" i="10"/>
  <c r="AI472" i="10"/>
  <c r="AJ482" i="10"/>
  <c r="AJ483" i="10"/>
  <c r="AF400" i="10"/>
  <c r="AF401" i="10"/>
  <c r="AF418" i="10"/>
  <c r="AF419" i="10"/>
  <c r="AF61" i="10"/>
  <c r="AF60" i="10"/>
  <c r="AG444" i="10"/>
  <c r="AG445" i="10"/>
  <c r="AF14" i="10"/>
  <c r="AF15" i="10"/>
  <c r="AF306" i="10"/>
  <c r="AF307" i="10"/>
  <c r="AG60" i="10"/>
  <c r="AG61" i="10"/>
  <c r="AI90" i="10"/>
  <c r="AI91" i="10"/>
  <c r="AH334" i="10"/>
  <c r="AH335" i="10"/>
  <c r="AE474" i="10"/>
  <c r="AE475" i="10"/>
  <c r="AJ306" i="10"/>
  <c r="AJ307" i="10"/>
  <c r="AE99" i="10"/>
  <c r="AE98" i="10"/>
  <c r="AI387" i="10"/>
  <c r="AI386" i="10"/>
  <c r="AE292" i="10"/>
  <c r="AE293" i="10"/>
  <c r="AF440" i="10"/>
  <c r="AF441" i="10"/>
  <c r="AE118" i="10"/>
  <c r="AE119" i="10"/>
  <c r="AH412" i="10"/>
  <c r="AH413" i="10"/>
  <c r="AE134" i="10"/>
  <c r="AE135" i="10"/>
  <c r="AH436" i="10"/>
  <c r="AH437" i="10"/>
  <c r="AJ472" i="10"/>
  <c r="AJ473" i="10"/>
  <c r="AH336" i="10"/>
  <c r="AH337" i="10"/>
  <c r="AE219" i="10"/>
  <c r="AE218" i="10"/>
  <c r="AI252" i="10"/>
  <c r="AI253" i="10"/>
  <c r="AH596" i="10"/>
  <c r="AH597" i="10"/>
  <c r="AF114" i="10"/>
  <c r="AF115" i="10"/>
  <c r="AF38" i="10"/>
  <c r="AF39" i="10"/>
  <c r="AE175" i="10"/>
  <c r="AE174" i="10"/>
  <c r="AH612" i="10"/>
  <c r="AH613" i="10"/>
  <c r="AE25" i="10"/>
  <c r="AE24" i="10"/>
  <c r="AI569" i="10"/>
  <c r="AI568" i="10"/>
  <c r="AJ500" i="10"/>
  <c r="AJ501" i="10"/>
  <c r="AJ608" i="10"/>
  <c r="AJ609" i="10"/>
  <c r="AE601" i="10"/>
  <c r="AE600" i="10"/>
  <c r="AG47" i="10"/>
  <c r="AG46" i="10"/>
  <c r="AJ490" i="10"/>
  <c r="AJ491" i="10"/>
  <c r="AE183" i="10"/>
  <c r="AE182" i="10"/>
  <c r="AE244" i="10"/>
  <c r="AE245" i="10"/>
  <c r="AI493" i="10"/>
  <c r="AI492" i="10"/>
  <c r="AE221" i="10"/>
  <c r="AE220" i="10"/>
  <c r="AE188" i="10"/>
  <c r="AE189" i="10"/>
  <c r="AF172" i="10"/>
  <c r="AF173" i="10"/>
  <c r="AE250" i="10"/>
  <c r="AE251" i="10"/>
  <c r="AF229" i="10"/>
  <c r="AF228" i="10"/>
  <c r="AE395" i="10"/>
  <c r="AE394" i="10"/>
  <c r="AF117" i="10"/>
  <c r="AF116" i="10"/>
  <c r="AI312" i="10"/>
  <c r="AI313" i="10"/>
  <c r="AG346" i="10"/>
  <c r="AG347" i="10"/>
  <c r="AI545" i="10"/>
  <c r="AI544" i="10"/>
  <c r="AJ106" i="10"/>
  <c r="AJ107" i="10"/>
  <c r="AI352" i="10"/>
  <c r="AI353" i="10"/>
  <c r="AH606" i="10"/>
  <c r="AH607" i="10"/>
  <c r="AF480" i="10"/>
  <c r="AF481" i="10"/>
  <c r="AI52" i="10"/>
  <c r="AI53" i="10"/>
  <c r="AE160" i="10"/>
  <c r="AE161" i="10"/>
  <c r="AF314" i="10"/>
  <c r="AF315" i="10"/>
  <c r="AF570" i="10"/>
  <c r="AF571" i="10"/>
  <c r="AH159" i="10"/>
  <c r="AH158" i="10"/>
  <c r="AF137" i="10"/>
  <c r="AF136" i="10"/>
  <c r="AN136" i="10" s="1"/>
  <c r="AO136" i="10" s="1"/>
  <c r="AE211" i="10"/>
  <c r="AE210" i="10"/>
  <c r="AH360" i="10"/>
  <c r="AH361" i="10"/>
  <c r="AF170" i="10"/>
  <c r="AF171" i="10"/>
  <c r="AJ600" i="10"/>
  <c r="AJ601" i="10"/>
  <c r="AE90" i="10"/>
  <c r="AE91" i="10"/>
  <c r="AG603" i="10"/>
  <c r="AG602" i="10"/>
  <c r="AE466" i="10"/>
  <c r="AE467" i="10"/>
  <c r="AG177" i="10"/>
  <c r="AG176" i="10"/>
  <c r="AI230" i="10"/>
  <c r="AI231" i="10"/>
  <c r="AJ492" i="10"/>
  <c r="AJ493" i="10"/>
  <c r="AE364" i="10"/>
  <c r="AE365" i="10"/>
  <c r="AE132" i="10"/>
  <c r="AE133" i="10"/>
  <c r="AH94" i="10"/>
  <c r="AH95" i="10"/>
  <c r="AH466" i="10"/>
  <c r="AH467" i="10"/>
  <c r="AI546" i="10"/>
  <c r="AI547" i="10"/>
  <c r="AH61" i="10"/>
  <c r="AH60" i="10"/>
  <c r="AH260" i="10"/>
  <c r="AH261" i="10"/>
  <c r="AE400" i="10"/>
  <c r="AE401" i="10"/>
  <c r="AF302" i="10"/>
  <c r="AF303" i="10"/>
  <c r="H14" i="11" a="1"/>
  <c r="I14" i="11" s="1"/>
  <c r="AQ590" i="9" a="1"/>
  <c r="AQ591" i="9" s="1"/>
  <c r="AW299" i="9" s="1"/>
  <c r="AF258" i="10"/>
  <c r="AF259" i="10"/>
  <c r="AH43" i="10"/>
  <c r="AH42" i="10"/>
  <c r="AI525" i="10"/>
  <c r="AI524" i="10"/>
  <c r="AJ261" i="10"/>
  <c r="AJ260" i="10"/>
  <c r="AE144" i="10"/>
  <c r="AE145" i="10"/>
  <c r="AI521" i="10"/>
  <c r="AI520" i="10"/>
  <c r="AJ133" i="10"/>
  <c r="AJ132" i="10"/>
  <c r="AF226" i="10"/>
  <c r="AF227" i="10"/>
  <c r="AF238" i="10"/>
  <c r="AF239" i="10"/>
  <c r="AG128" i="10"/>
  <c r="AG129" i="10"/>
  <c r="AH450" i="10"/>
  <c r="AH451" i="10"/>
  <c r="AE252" i="10"/>
  <c r="AE253" i="10"/>
  <c r="AG435" i="10"/>
  <c r="AG434" i="10"/>
  <c r="AH420" i="10"/>
  <c r="AH421" i="10"/>
  <c r="AI276" i="10"/>
  <c r="AI277" i="10"/>
  <c r="AF71" i="10"/>
  <c r="AF70" i="10"/>
  <c r="AG523" i="10"/>
  <c r="AG522" i="10"/>
  <c r="AJ512" i="10"/>
  <c r="AJ513" i="10"/>
  <c r="AE598" i="10"/>
  <c r="AE599" i="10"/>
  <c r="AG182" i="10"/>
  <c r="AG183" i="10"/>
  <c r="AJ594" i="10"/>
  <c r="AJ595" i="10"/>
  <c r="AG334" i="10"/>
  <c r="AG335" i="10"/>
  <c r="AH227" i="10"/>
  <c r="AH226" i="10"/>
  <c r="AF506" i="10"/>
  <c r="AF507" i="10"/>
  <c r="AF17" i="10"/>
  <c r="AF16" i="10"/>
  <c r="AF524" i="10"/>
  <c r="AF525" i="10"/>
  <c r="AJ484" i="10"/>
  <c r="AJ485" i="10"/>
  <c r="AG244" i="10"/>
  <c r="AG245" i="10"/>
  <c r="AE610" i="10"/>
  <c r="AE611" i="10"/>
  <c r="AG599" i="10"/>
  <c r="AG598" i="10"/>
  <c r="AE562" i="10"/>
  <c r="AE563" i="10"/>
  <c r="AG193" i="10"/>
  <c r="AG192" i="10"/>
  <c r="AF230" i="10"/>
  <c r="AF231" i="10"/>
  <c r="AH506" i="10"/>
  <c r="AH507" i="10"/>
  <c r="AG568" i="10"/>
  <c r="AG569" i="10"/>
  <c r="AF308" i="10"/>
  <c r="AF309" i="10"/>
  <c r="AI347" i="10"/>
  <c r="AI346" i="10"/>
  <c r="AG110" i="10"/>
  <c r="AG111" i="10"/>
  <c r="AH320" i="10"/>
  <c r="AH321" i="10"/>
  <c r="AJ196" i="10"/>
  <c r="AJ197" i="10"/>
  <c r="AG118" i="10"/>
  <c r="AG119" i="10"/>
  <c r="AH328" i="10"/>
  <c r="AH329" i="10"/>
  <c r="AG564" i="10"/>
  <c r="AG565" i="10"/>
  <c r="AI107" i="10"/>
  <c r="AI106" i="10"/>
  <c r="AI242" i="10"/>
  <c r="AI243" i="10"/>
  <c r="AG48" i="10"/>
  <c r="AG49" i="10"/>
  <c r="AJ372" i="10"/>
  <c r="AJ373" i="10"/>
  <c r="AJ436" i="10"/>
  <c r="AJ437" i="10"/>
  <c r="AJ464" i="10"/>
  <c r="AJ465" i="10"/>
  <c r="AG101" i="10"/>
  <c r="AG100" i="10"/>
  <c r="AJ346" i="10"/>
  <c r="AJ347" i="10"/>
  <c r="AE13" i="10"/>
  <c r="AE12" i="10"/>
  <c r="AF108" i="10"/>
  <c r="AF109" i="10"/>
  <c r="AE82" i="10"/>
  <c r="AE83" i="10"/>
  <c r="AF396" i="10"/>
  <c r="AF397" i="10"/>
  <c r="AE284" i="10"/>
  <c r="AE285" i="10"/>
  <c r="AF576" i="10"/>
  <c r="AF577" i="10"/>
  <c r="AH110" i="10"/>
  <c r="AH111" i="10"/>
  <c r="AG170" i="10"/>
  <c r="AG171" i="10"/>
  <c r="AG317" i="10"/>
  <c r="AG316" i="10"/>
  <c r="AE582" i="10"/>
  <c r="AE583" i="10"/>
  <c r="AI606" i="10"/>
  <c r="AI607" i="10"/>
  <c r="AF22" i="10"/>
  <c r="AF23" i="10"/>
  <c r="AG190" i="10"/>
  <c r="AG191" i="10"/>
  <c r="AG596" i="10"/>
  <c r="AG597" i="10"/>
  <c r="AJ170" i="10"/>
  <c r="AJ171" i="10"/>
  <c r="AF98" i="10"/>
  <c r="AF99" i="10"/>
  <c r="AG71" i="10"/>
  <c r="AG70" i="10"/>
  <c r="AE421" i="10"/>
  <c r="AE420" i="10"/>
  <c r="AE442" i="10"/>
  <c r="AE443" i="10"/>
  <c r="AJ182" i="10"/>
  <c r="AJ183" i="10"/>
  <c r="AE594" i="10"/>
  <c r="AE595" i="10"/>
  <c r="AF186" i="10"/>
  <c r="AF187" i="10"/>
  <c r="AF564" i="10"/>
  <c r="AF565" i="10"/>
  <c r="AJ241" i="10"/>
  <c r="AJ240" i="10"/>
  <c r="AE319" i="10"/>
  <c r="AE318" i="10"/>
  <c r="AF269" i="10"/>
  <c r="AF268" i="10"/>
  <c r="AI101" i="10"/>
  <c r="AI100" i="10"/>
  <c r="AI485" i="10"/>
  <c r="AI484" i="10"/>
  <c r="AF80" i="10"/>
  <c r="AF81" i="10"/>
  <c r="AG313" i="10"/>
  <c r="AG312" i="10"/>
  <c r="AE525" i="10"/>
  <c r="AE524" i="10"/>
  <c r="AF446" i="10"/>
  <c r="AF447" i="10"/>
  <c r="AI108" i="10"/>
  <c r="AI109" i="10"/>
  <c r="AF261" i="10"/>
  <c r="AF260" i="10"/>
  <c r="AF198" i="10"/>
  <c r="AN198" i="10" s="1"/>
  <c r="AO198" i="10" s="1"/>
  <c r="AF199" i="10"/>
  <c r="AN199" i="10" s="1"/>
  <c r="AO199" i="10" s="1"/>
  <c r="AG213" i="10"/>
  <c r="AG212" i="10"/>
  <c r="AF67" i="10"/>
  <c r="AF66" i="10"/>
  <c r="AH382" i="10"/>
  <c r="AH383" i="10"/>
  <c r="AF222" i="10"/>
  <c r="AF223" i="10"/>
  <c r="AE521" i="10"/>
  <c r="AE520" i="10"/>
  <c r="AG140" i="10"/>
  <c r="AG141" i="10"/>
  <c r="AH474" i="10"/>
  <c r="AH475" i="10"/>
  <c r="AJ134" i="10"/>
  <c r="AJ135" i="10"/>
  <c r="AE254" i="10"/>
  <c r="AE255" i="10"/>
  <c r="AJ273" i="10"/>
  <c r="AJ272" i="10"/>
  <c r="AI262" i="10"/>
  <c r="AI263" i="10"/>
  <c r="AE97" i="10"/>
  <c r="AE96" i="10"/>
  <c r="AF146" i="10"/>
  <c r="AN146" i="10" s="1"/>
  <c r="AO146" i="10" s="1"/>
  <c r="AF147" i="10"/>
  <c r="AG440" i="10"/>
  <c r="AG441" i="10"/>
  <c r="AI219" i="10"/>
  <c r="AI218" i="10"/>
  <c r="AI203" i="10"/>
  <c r="AI202" i="10"/>
  <c r="AJ161" i="10"/>
  <c r="AJ160" i="10"/>
  <c r="AI403" i="10"/>
  <c r="AI402" i="10"/>
  <c r="AG178" i="10"/>
  <c r="AG179" i="10"/>
  <c r="AJ552" i="10"/>
  <c r="AJ553" i="10"/>
  <c r="AH378" i="10"/>
  <c r="AH379" i="10"/>
  <c r="AG443" i="10"/>
  <c r="AG442" i="10"/>
  <c r="AF92" i="10"/>
  <c r="AF93" i="10"/>
  <c r="AI176" i="10"/>
  <c r="AI177" i="10"/>
  <c r="AJ610" i="10"/>
  <c r="AJ611" i="10"/>
  <c r="AH392" i="10"/>
  <c r="AH393" i="10"/>
  <c r="AJ378" i="10"/>
  <c r="AJ379" i="10"/>
  <c r="AH80" i="10"/>
  <c r="AH81" i="10"/>
  <c r="AG405" i="10"/>
  <c r="AG404" i="10"/>
  <c r="AF416" i="10"/>
  <c r="AF417" i="10"/>
  <c r="AI518" i="10"/>
  <c r="AI519" i="10"/>
  <c r="AI114" i="10"/>
  <c r="AI115" i="10"/>
  <c r="AJ396" i="10"/>
  <c r="AJ397" i="10"/>
  <c r="AI187" i="10"/>
  <c r="AI186" i="10"/>
  <c r="AF468" i="10"/>
  <c r="AF469" i="10"/>
  <c r="AE150" i="10"/>
  <c r="AE151" i="10"/>
  <c r="AJ532" i="10"/>
  <c r="AJ533" i="10"/>
  <c r="AE396" i="10"/>
  <c r="AE397" i="10"/>
  <c r="AH508" i="10"/>
  <c r="AH509" i="10"/>
  <c r="AI65" i="10"/>
  <c r="AI64" i="10"/>
  <c r="AE577" i="10"/>
  <c r="AE576" i="10"/>
  <c r="AI168" i="10"/>
  <c r="AI169" i="10"/>
  <c r="AH524" i="10"/>
  <c r="AH525" i="10"/>
  <c r="AJ108" i="10"/>
  <c r="AJ109" i="10"/>
  <c r="AE260" i="10"/>
  <c r="AE261" i="10"/>
  <c r="AE518" i="10"/>
  <c r="AE519" i="10"/>
  <c r="AG491" i="10"/>
  <c r="AG490" i="10"/>
  <c r="AF316" i="10"/>
  <c r="AF317" i="10"/>
  <c r="AJ212" i="10"/>
  <c r="AJ213" i="10"/>
  <c r="AE312" i="10"/>
  <c r="AE313" i="10"/>
  <c r="AF76" i="10"/>
  <c r="AF77" i="10"/>
  <c r="AJ246" i="10"/>
  <c r="AJ247" i="10"/>
  <c r="AE311" i="10"/>
  <c r="AE310" i="10"/>
  <c r="AH212" i="10"/>
  <c r="AH213" i="10"/>
  <c r="AG431" i="10"/>
  <c r="AG430" i="10"/>
  <c r="AG91" i="10"/>
  <c r="AG90" i="10"/>
  <c r="AG294" i="10"/>
  <c r="AG295" i="10"/>
  <c r="AH522" i="10"/>
  <c r="AH523" i="10"/>
  <c r="AJ30" i="10"/>
  <c r="AJ31" i="10"/>
  <c r="AJ518" i="10"/>
  <c r="AJ519" i="10"/>
  <c r="AI283" i="10"/>
  <c r="AI282" i="10"/>
  <c r="AF266" i="10"/>
  <c r="AF267" i="10"/>
  <c r="AG544" i="10"/>
  <c r="AG545" i="10"/>
  <c r="AH152" i="10"/>
  <c r="AH153" i="10"/>
  <c r="AG262" i="10"/>
  <c r="AG263" i="10"/>
  <c r="AH284" i="10"/>
  <c r="AH285" i="10"/>
  <c r="AJ192" i="10"/>
  <c r="AJ193" i="10"/>
  <c r="AJ238" i="10"/>
  <c r="AJ239" i="10"/>
  <c r="AE171" i="10"/>
  <c r="AE170" i="10"/>
  <c r="AH442" i="10"/>
  <c r="AH443" i="10"/>
  <c r="AF158" i="10"/>
  <c r="AF159" i="10"/>
  <c r="AI208" i="10"/>
  <c r="AI209" i="10"/>
  <c r="AF310" i="10"/>
  <c r="AF311" i="10"/>
  <c r="AI407" i="10"/>
  <c r="AI406" i="10"/>
  <c r="AF288" i="10"/>
  <c r="AF289" i="10"/>
  <c r="AG148" i="10"/>
  <c r="AG149" i="10"/>
  <c r="AH308" i="10"/>
  <c r="AH309" i="10"/>
  <c r="AF312" i="10"/>
  <c r="AF313" i="10"/>
  <c r="AJ174" i="10"/>
  <c r="AJ175" i="10"/>
  <c r="AH458" i="10"/>
  <c r="AH459" i="10"/>
  <c r="AG455" i="10"/>
  <c r="AG454" i="10"/>
  <c r="AF552" i="10"/>
  <c r="AF553" i="10"/>
  <c r="AF492" i="10"/>
  <c r="AF493" i="10"/>
  <c r="AE213" i="10"/>
  <c r="AE212" i="10"/>
  <c r="AI465" i="10"/>
  <c r="AI464" i="10"/>
  <c r="AH414" i="10"/>
  <c r="AH415" i="10"/>
  <c r="AJ564" i="10"/>
  <c r="AJ565" i="10"/>
  <c r="AG240" i="10"/>
  <c r="AG241" i="10"/>
  <c r="AI505" i="10"/>
  <c r="AI504" i="10"/>
  <c r="AF53" i="10"/>
  <c r="AF52" i="10"/>
  <c r="AE180" i="10"/>
  <c r="AE181" i="10"/>
  <c r="AI14" i="10"/>
  <c r="AI15" i="10"/>
  <c r="AF150" i="10"/>
  <c r="AF151" i="10"/>
  <c r="AF326" i="10"/>
  <c r="AF327" i="10"/>
  <c r="AG24" i="10"/>
  <c r="AG25" i="10"/>
  <c r="AF154" i="10"/>
  <c r="AF155" i="10"/>
  <c r="AJ584" i="10"/>
  <c r="AJ585" i="10"/>
  <c r="AH326" i="10"/>
  <c r="AH327" i="10"/>
  <c r="AE64" i="10"/>
  <c r="AE65" i="10"/>
  <c r="AJ324" i="10"/>
  <c r="AJ325" i="10"/>
  <c r="AF125" i="10"/>
  <c r="AF124" i="10"/>
  <c r="AJ266" i="10"/>
  <c r="AJ267" i="10"/>
  <c r="AI323" i="10"/>
  <c r="AI322" i="10"/>
  <c r="AJ176" i="10"/>
  <c r="AJ177" i="10"/>
  <c r="AI89" i="10"/>
  <c r="AI88" i="10"/>
  <c r="AG16" i="10"/>
  <c r="AG17" i="10"/>
  <c r="AH398" i="10"/>
  <c r="AH399" i="10"/>
  <c r="AF145" i="10"/>
  <c r="AF144" i="10"/>
  <c r="AI388" i="10"/>
  <c r="AI389" i="10"/>
  <c r="AE242" i="10"/>
  <c r="AE243" i="10"/>
  <c r="AJ440" i="10"/>
  <c r="AJ441" i="10"/>
  <c r="AH132" i="10"/>
  <c r="AH133" i="10"/>
  <c r="AH184" i="10"/>
  <c r="AH185" i="10"/>
  <c r="AI454" i="10"/>
  <c r="AI455" i="10"/>
  <c r="AG548" i="10"/>
  <c r="AG549" i="10"/>
  <c r="AG318" i="10"/>
  <c r="AG319" i="10"/>
  <c r="AJ364" i="10"/>
  <c r="AJ365" i="10"/>
  <c r="AI21" i="10"/>
  <c r="AI20" i="10"/>
  <c r="AH376" i="10"/>
  <c r="AH377" i="10"/>
  <c r="AF484" i="10"/>
  <c r="AF485" i="10"/>
  <c r="AE328" i="10"/>
  <c r="AE329" i="10"/>
  <c r="AI238" i="10"/>
  <c r="AI239" i="10"/>
  <c r="AI320" i="10"/>
  <c r="AI321" i="10"/>
  <c r="AI363" i="10"/>
  <c r="AI362" i="10"/>
  <c r="AJ64" i="10"/>
  <c r="AJ65" i="10"/>
  <c r="AG181" i="10"/>
  <c r="AG180" i="10"/>
  <c r="AH438" i="10"/>
  <c r="AH439" i="10"/>
  <c r="AH69" i="10"/>
  <c r="AH68" i="10"/>
  <c r="AG563" i="10"/>
  <c r="AG562" i="10"/>
  <c r="AI541" i="10"/>
  <c r="AI540" i="10"/>
  <c r="AF406" i="10"/>
  <c r="AF407" i="10"/>
  <c r="AG611" i="10"/>
  <c r="AG610" i="10"/>
  <c r="AJ98" i="10"/>
  <c r="AJ99" i="10"/>
  <c r="AI175" i="10"/>
  <c r="AI174" i="10"/>
  <c r="AG338" i="10"/>
  <c r="AG339" i="10"/>
  <c r="AE569" i="10"/>
  <c r="AE568" i="10"/>
  <c r="AI395" i="10"/>
  <c r="AI394" i="10"/>
  <c r="AJ452" i="10"/>
  <c r="AJ453" i="10"/>
  <c r="AG393" i="10"/>
  <c r="AG392" i="10"/>
  <c r="AE142" i="10"/>
  <c r="AE143" i="10"/>
  <c r="AE376" i="10"/>
  <c r="AE377" i="10"/>
  <c r="AJ154" i="10"/>
  <c r="AJ155" i="10"/>
  <c r="AH352" i="10"/>
  <c r="AH353" i="10"/>
  <c r="AF364" i="10"/>
  <c r="AF365" i="10"/>
  <c r="AJ71" i="10"/>
  <c r="AJ70" i="10"/>
  <c r="AH140" i="10"/>
  <c r="AH141" i="10"/>
  <c r="AG515" i="10"/>
  <c r="AG514" i="10"/>
  <c r="AI111" i="10"/>
  <c r="AI110" i="10"/>
  <c r="AE320" i="10"/>
  <c r="AE321" i="10"/>
  <c r="AE85" i="10"/>
  <c r="AE84" i="10"/>
  <c r="AF162" i="10"/>
  <c r="AF163" i="10"/>
  <c r="AJ180" i="10"/>
  <c r="AJ181" i="10"/>
  <c r="AH73" i="10"/>
  <c r="AH72" i="10"/>
  <c r="AH165" i="10"/>
  <c r="AH164" i="10"/>
  <c r="AJ354" i="10"/>
  <c r="AJ355" i="10"/>
  <c r="AJ114" i="10"/>
  <c r="AJ115" i="10"/>
  <c r="AJ506" i="10"/>
  <c r="AJ507" i="10"/>
  <c r="AF26" i="10"/>
  <c r="AF27" i="10"/>
  <c r="AG468" i="10"/>
  <c r="AG469" i="10"/>
  <c r="AH268" i="10"/>
  <c r="AH269" i="10"/>
  <c r="AH194" i="10"/>
  <c r="AH195" i="10"/>
  <c r="AG274" i="10"/>
  <c r="AG275" i="10"/>
  <c r="AJ96" i="10"/>
  <c r="AJ97" i="10"/>
  <c r="AG36" i="10"/>
  <c r="AG37" i="10"/>
  <c r="AJ446" i="10"/>
  <c r="AJ447" i="10"/>
  <c r="AF57" i="10"/>
  <c r="AF56" i="10"/>
  <c r="AH108" i="10"/>
  <c r="AH109" i="10"/>
  <c r="AI466" i="10"/>
  <c r="AI467" i="10"/>
  <c r="AF88" i="10"/>
  <c r="AF89" i="10"/>
  <c r="AG480" i="10"/>
  <c r="AG481" i="10"/>
  <c r="AH404" i="10"/>
  <c r="AH405" i="10"/>
  <c r="AI192" i="10"/>
  <c r="AI193" i="10"/>
  <c r="AH143" i="10"/>
  <c r="AH142" i="10"/>
  <c r="AE191" i="10"/>
  <c r="AE190" i="10"/>
  <c r="AJ194" i="10"/>
  <c r="AJ195" i="10"/>
  <c r="AI351" i="10"/>
  <c r="AI350" i="10"/>
  <c r="AI498" i="10"/>
  <c r="AI499" i="10"/>
  <c r="AJ206" i="10"/>
  <c r="AJ207" i="10"/>
  <c r="AJ222" i="10"/>
  <c r="AJ223" i="10"/>
  <c r="AE116" i="10"/>
  <c r="AE117" i="10"/>
  <c r="AJ17" i="10"/>
  <c r="AJ16" i="10"/>
  <c r="AI589" i="10"/>
  <c r="AI588" i="10"/>
  <c r="AH346" i="10"/>
  <c r="AH347" i="10"/>
  <c r="AG500" i="10"/>
  <c r="AG501" i="10"/>
  <c r="AG528" i="10"/>
  <c r="AG529" i="10"/>
  <c r="AH490" i="10"/>
  <c r="AH491" i="10"/>
  <c r="AJ60" i="10"/>
  <c r="AJ61" i="10"/>
  <c r="AH394" i="10"/>
  <c r="AH395" i="10"/>
  <c r="AF332" i="10"/>
  <c r="AF333" i="10"/>
  <c r="AE454" i="10"/>
  <c r="AE455" i="10"/>
  <c r="AF546" i="10"/>
  <c r="AF547" i="10"/>
  <c r="AG410" i="10"/>
  <c r="AG411" i="10"/>
  <c r="AJ308" i="10"/>
  <c r="AJ309" i="10"/>
  <c r="AJ46" i="10"/>
  <c r="AJ47" i="10"/>
  <c r="AE438" i="10"/>
  <c r="AE439" i="10"/>
  <c r="AJ254" i="10"/>
  <c r="AJ255" i="10"/>
  <c r="AG326" i="10"/>
  <c r="AG327" i="10"/>
  <c r="AG580" i="10"/>
  <c r="AG581" i="10"/>
  <c r="AG612" i="10"/>
  <c r="AG613" i="10"/>
  <c r="AI211" i="10"/>
  <c r="AI210" i="10"/>
  <c r="AJ37" i="10"/>
  <c r="AJ36" i="10"/>
  <c r="AF410" i="10"/>
  <c r="AF411" i="10"/>
  <c r="AJ530" i="10"/>
  <c r="AJ531" i="10"/>
  <c r="AE482" i="10"/>
  <c r="AE483" i="10"/>
  <c r="AF522" i="10"/>
  <c r="AF523" i="10"/>
  <c r="AH106" i="10"/>
  <c r="AH107" i="10"/>
  <c r="AH135" i="10"/>
  <c r="AH134" i="10"/>
  <c r="AF142" i="10"/>
  <c r="AF143" i="10"/>
  <c r="AJ336" i="10"/>
  <c r="AJ337" i="10"/>
  <c r="AE340" i="10"/>
  <c r="AE341" i="10"/>
  <c r="AE282" i="10"/>
  <c r="AE283" i="10"/>
  <c r="AF568" i="10"/>
  <c r="AF569" i="10"/>
  <c r="AH167" i="10"/>
  <c r="AH166" i="10"/>
  <c r="AI339" i="10"/>
  <c r="AI338" i="10"/>
  <c r="AF584" i="10"/>
  <c r="AF585" i="10"/>
  <c r="AG333" i="10"/>
  <c r="AG332" i="10"/>
  <c r="AG79" i="10"/>
  <c r="AG78" i="10"/>
  <c r="AE187" i="10"/>
  <c r="AE186" i="10"/>
  <c r="AF448" i="10"/>
  <c r="AF449" i="10"/>
  <c r="AI502" i="10"/>
  <c r="AI503" i="10"/>
  <c r="AF610" i="10"/>
  <c r="AF611" i="10"/>
  <c r="AJ520" i="10"/>
  <c r="AJ521" i="10"/>
  <c r="AH27" i="10"/>
  <c r="AH26" i="10"/>
  <c r="AF37" i="10"/>
  <c r="AF36" i="10"/>
  <c r="AF42" i="10"/>
  <c r="AF43" i="10"/>
  <c r="AE363" i="10"/>
  <c r="AE362" i="10"/>
  <c r="AI414" i="10"/>
  <c r="AI415" i="10"/>
  <c r="AJ338" i="10"/>
  <c r="AJ339" i="10"/>
  <c r="AF196" i="10"/>
  <c r="AF197" i="10"/>
  <c r="AI446" i="10"/>
  <c r="AI447" i="10"/>
  <c r="AI260" i="10"/>
  <c r="AI261" i="10"/>
  <c r="AH368" i="10"/>
  <c r="AH369" i="10"/>
  <c r="AE48" i="10"/>
  <c r="AE49" i="10"/>
  <c r="AG385" i="10"/>
  <c r="AG384" i="10"/>
  <c r="AE606" i="10"/>
  <c r="AE607" i="10"/>
  <c r="AI609" i="10"/>
  <c r="AI608" i="10"/>
  <c r="AG173" i="10"/>
  <c r="AG172" i="10"/>
  <c r="AE545" i="10"/>
  <c r="AE544" i="10"/>
  <c r="AE60" i="10"/>
  <c r="AE61" i="10"/>
  <c r="AF262" i="10"/>
  <c r="AF263" i="10"/>
  <c r="AE355" i="10"/>
  <c r="AE354" i="10"/>
  <c r="AH492" i="10"/>
  <c r="AH493" i="10"/>
  <c r="AE166" i="10"/>
  <c r="AE167" i="10"/>
  <c r="AH47" i="10"/>
  <c r="AH46" i="10"/>
  <c r="AH410" i="10"/>
  <c r="AH411" i="10"/>
  <c r="AG397" i="10"/>
  <c r="AG396" i="10"/>
  <c r="AF580" i="10"/>
  <c r="AF581" i="10"/>
  <c r="AF612" i="10"/>
  <c r="AF613" i="10"/>
  <c r="AJ25" i="10"/>
  <c r="AJ24" i="10"/>
  <c r="AF606" i="10"/>
  <c r="AF607" i="10"/>
  <c r="AH292" i="10"/>
  <c r="AH293" i="10"/>
  <c r="AF121" i="10"/>
  <c r="AF120" i="10"/>
  <c r="AE232" i="10"/>
  <c r="AE233" i="10"/>
  <c r="AE278" i="10"/>
  <c r="AE279" i="10"/>
  <c r="AF426" i="10"/>
  <c r="AF427" i="10"/>
  <c r="AG97" i="10"/>
  <c r="AG96" i="10"/>
  <c r="AI383" i="10"/>
  <c r="AI382" i="10"/>
  <c r="AE316" i="10"/>
  <c r="AE317" i="10"/>
  <c r="AF430" i="10"/>
  <c r="AF431" i="10"/>
  <c r="AH139" i="10"/>
  <c r="AH138" i="10"/>
  <c r="AJ88" i="10"/>
  <c r="AJ89" i="10"/>
  <c r="AI183" i="10"/>
  <c r="AI182" i="10"/>
  <c r="AH426" i="10"/>
  <c r="AH427" i="10"/>
  <c r="AE124" i="10"/>
  <c r="AE125" i="10"/>
  <c r="AH279" i="10"/>
  <c r="AH278" i="10"/>
  <c r="AI224" i="10"/>
  <c r="AI225" i="10"/>
  <c r="AI392" i="10"/>
  <c r="AI393" i="10"/>
  <c r="AH271" i="10"/>
  <c r="AH270" i="10"/>
  <c r="AE22" i="10"/>
  <c r="AE23" i="10"/>
  <c r="AH510" i="10"/>
  <c r="AH511" i="10"/>
  <c r="AH12" i="10"/>
  <c r="AH13" i="10"/>
  <c r="AH92" i="10"/>
  <c r="AH93" i="10"/>
  <c r="AE228" i="10"/>
  <c r="AE229" i="10"/>
  <c r="AJ392" i="10"/>
  <c r="AJ393" i="10"/>
  <c r="AH384" i="10"/>
  <c r="AH385" i="10"/>
  <c r="AG325" i="10"/>
  <c r="AG324" i="10"/>
  <c r="AG552" i="10"/>
  <c r="AG553" i="10"/>
  <c r="AJ149" i="10"/>
  <c r="AJ148" i="10"/>
  <c r="AJ220" i="10"/>
  <c r="AJ221" i="10"/>
  <c r="AH240" i="10"/>
  <c r="AH241" i="10"/>
  <c r="AF472" i="10"/>
  <c r="AF473" i="10"/>
  <c r="AE430" i="10"/>
  <c r="AE431" i="10"/>
  <c r="AE122" i="10"/>
  <c r="AE123" i="10"/>
  <c r="AF488" i="10"/>
  <c r="AF489" i="10"/>
  <c r="AG289" i="10"/>
  <c r="AG288" i="10"/>
  <c r="AG88" i="10"/>
  <c r="AG89" i="10"/>
  <c r="AG280" i="10"/>
  <c r="AG281" i="10"/>
  <c r="AI142" i="10"/>
  <c r="AI143" i="10"/>
  <c r="AE347" i="10"/>
  <c r="AE346" i="10"/>
  <c r="AF245" i="10"/>
  <c r="AF244" i="10"/>
  <c r="AI360" i="10"/>
  <c r="AI361" i="10"/>
  <c r="AG87" i="10"/>
  <c r="AG86" i="10"/>
  <c r="AI48" i="10"/>
  <c r="AI49" i="10"/>
  <c r="AE387" i="10"/>
  <c r="AE386" i="10"/>
  <c r="AF176" i="10"/>
  <c r="AF177" i="10"/>
  <c r="AJ282" i="10"/>
  <c r="AJ283" i="10"/>
  <c r="AI450" i="10"/>
  <c r="AI451" i="10"/>
  <c r="AF464" i="10"/>
  <c r="AF465" i="10"/>
  <c r="AJ100" i="10"/>
  <c r="AJ101" i="10"/>
  <c r="AG186" i="10"/>
  <c r="AG187" i="10"/>
  <c r="AI160" i="10"/>
  <c r="AI161" i="10"/>
  <c r="AF178" i="10"/>
  <c r="AF179" i="10"/>
  <c r="AG483" i="10"/>
  <c r="AG482" i="10"/>
  <c r="AE195" i="10"/>
  <c r="AE194" i="10"/>
  <c r="AJ104" i="10"/>
  <c r="AJ105" i="10"/>
  <c r="AG361" i="10"/>
  <c r="AG360" i="10"/>
  <c r="AF382" i="10"/>
  <c r="AF383" i="10"/>
  <c r="AG264" i="10"/>
  <c r="AG265" i="10"/>
  <c r="AG309" i="10"/>
  <c r="AG308" i="10"/>
  <c r="AH66" i="10"/>
  <c r="AH67" i="10"/>
  <c r="AI380" i="10"/>
  <c r="AI381" i="10"/>
  <c r="AF180" i="10"/>
  <c r="AF181" i="10"/>
  <c r="AG499" i="10"/>
  <c r="AG498" i="10"/>
  <c r="AI562" i="10"/>
  <c r="AI563" i="10"/>
  <c r="AI274" i="10"/>
  <c r="AI275" i="10"/>
  <c r="AE162" i="10"/>
  <c r="AE163" i="10"/>
  <c r="AJ118" i="10"/>
  <c r="AJ119" i="10"/>
  <c r="AJ165" i="10"/>
  <c r="AJ164" i="10"/>
  <c r="AJ226" i="10"/>
  <c r="AJ227" i="10"/>
  <c r="AF412" i="10"/>
  <c r="AF413" i="10"/>
  <c r="AF224" i="10"/>
  <c r="AF225" i="10"/>
  <c r="AF452" i="10"/>
  <c r="AF453" i="10"/>
  <c r="AH568" i="10"/>
  <c r="AH569" i="10"/>
  <c r="AE258" i="10"/>
  <c r="AE259" i="10"/>
  <c r="AJ53" i="10"/>
  <c r="AJ52" i="10"/>
  <c r="AI118" i="10"/>
  <c r="AI119" i="10"/>
  <c r="AJ328" i="10"/>
  <c r="AJ329" i="10"/>
  <c r="AI278" i="10"/>
  <c r="AI279" i="10"/>
  <c r="AG420" i="10"/>
  <c r="AG421" i="10"/>
  <c r="AG540" i="10"/>
  <c r="AG541" i="10"/>
  <c r="AH70" i="10"/>
  <c r="AH71" i="10"/>
  <c r="AH247" i="10"/>
  <c r="AH246" i="10"/>
  <c r="AH176" i="10"/>
  <c r="AH177" i="10"/>
  <c r="AJ150" i="10"/>
  <c r="AJ151" i="10"/>
  <c r="AF241" i="10"/>
  <c r="AF240" i="10"/>
  <c r="AH281" i="10"/>
  <c r="AH280" i="10"/>
  <c r="AE17" i="10"/>
  <c r="AE16" i="10"/>
  <c r="AJ26" i="10"/>
  <c r="AJ27" i="10"/>
  <c r="AI613" i="10"/>
  <c r="AI612" i="10"/>
  <c r="AG416" i="10"/>
  <c r="AG417" i="10"/>
  <c r="AE238" i="10"/>
  <c r="AE239" i="10"/>
  <c r="AG306" i="10"/>
  <c r="AG307" i="10"/>
  <c r="AF352" i="10"/>
  <c r="AF353" i="10"/>
  <c r="AJ540" i="10"/>
  <c r="AJ541" i="10"/>
  <c r="AG362" i="10"/>
  <c r="AG363" i="10"/>
  <c r="AE391" i="10"/>
  <c r="AE390" i="10"/>
  <c r="AI144" i="10"/>
  <c r="AI145" i="10"/>
  <c r="AF392" i="10"/>
  <c r="AF393" i="10"/>
  <c r="AJ442" i="10"/>
  <c r="AJ443" i="10"/>
  <c r="AI537" i="10"/>
  <c r="AI536" i="10"/>
  <c r="AI384" i="10"/>
  <c r="AI385" i="10"/>
  <c r="AE489" i="10"/>
  <c r="AE488" i="10"/>
  <c r="AH502" i="10"/>
  <c r="AH503" i="10"/>
  <c r="AI42" i="10"/>
  <c r="AI43" i="10"/>
  <c r="AH484" i="10"/>
  <c r="AH485" i="10"/>
  <c r="AF106" i="10"/>
  <c r="AF107" i="10"/>
  <c r="AE352" i="10"/>
  <c r="AE353" i="10"/>
  <c r="AJ570" i="10"/>
  <c r="AJ571" i="10"/>
  <c r="AI284" i="10"/>
  <c r="AI285" i="10"/>
  <c r="AI97" i="10"/>
  <c r="AI96" i="10"/>
  <c r="AI138" i="10"/>
  <c r="AI139" i="10"/>
  <c r="AJ168" i="10"/>
  <c r="AJ169" i="10"/>
  <c r="AI33" i="10"/>
  <c r="AI32" i="10"/>
  <c r="AH96" i="10"/>
  <c r="AH97" i="10"/>
  <c r="AH402" i="10"/>
  <c r="AH403" i="10"/>
  <c r="AG531" i="10"/>
  <c r="AG530" i="10"/>
  <c r="AF328" i="10"/>
  <c r="AF329" i="10"/>
  <c r="AG206" i="10"/>
  <c r="AG207" i="10"/>
  <c r="AG223" i="10"/>
  <c r="AG222" i="10"/>
  <c r="AF520" i="10"/>
  <c r="AF521" i="10"/>
  <c r="AF600" i="10"/>
  <c r="AF601" i="10"/>
  <c r="AG556" i="10"/>
  <c r="AG557" i="10"/>
  <c r="AE203" i="10"/>
  <c r="AE202" i="10"/>
  <c r="AI565" i="10"/>
  <c r="AI564" i="10"/>
  <c r="AI478" i="10"/>
  <c r="AI479" i="10"/>
  <c r="AJ270" i="10"/>
  <c r="AJ271" i="10"/>
  <c r="AJ153" i="10"/>
  <c r="AJ152" i="10"/>
  <c r="AF594" i="10"/>
  <c r="AF595" i="10"/>
  <c r="AH119" i="10"/>
  <c r="AH118" i="10"/>
  <c r="AG398" i="10"/>
  <c r="AG399" i="10"/>
  <c r="AJ14" i="10"/>
  <c r="AJ15" i="10"/>
  <c r="AI434" i="10"/>
  <c r="AI435" i="10"/>
  <c r="AJ38" i="10"/>
  <c r="AJ39" i="10"/>
  <c r="AJ522" i="10"/>
  <c r="AJ523" i="10"/>
  <c r="AJ145" i="10"/>
  <c r="AJ144" i="10"/>
  <c r="AI134" i="10"/>
  <c r="AI135" i="10"/>
  <c r="AI166" i="10"/>
  <c r="AI167" i="10"/>
  <c r="AE426" i="10"/>
  <c r="AE427" i="10"/>
  <c r="AE458" i="10"/>
  <c r="AE459" i="10"/>
  <c r="AJ237" i="10"/>
  <c r="AJ236" i="10"/>
  <c r="AJ225" i="10"/>
  <c r="AJ224" i="10"/>
  <c r="AH362" i="10"/>
  <c r="AH363" i="10"/>
  <c r="AE115" i="10"/>
  <c r="AE114" i="10"/>
  <c r="AH444" i="10"/>
  <c r="AH445" i="10"/>
  <c r="AG31" i="10"/>
  <c r="AG30" i="10"/>
  <c r="AF592" i="10"/>
  <c r="AF593" i="10"/>
  <c r="AF188" i="10"/>
  <c r="AF189" i="10"/>
  <c r="AF153" i="10"/>
  <c r="AF152" i="10"/>
  <c r="AG588" i="10"/>
  <c r="AG589" i="10"/>
  <c r="AE351" i="10"/>
  <c r="AE350" i="10"/>
  <c r="AE104" i="10"/>
  <c r="AE105" i="10"/>
  <c r="AF354" i="10"/>
  <c r="AF355" i="10"/>
  <c r="AH172" i="10"/>
  <c r="AH173" i="10"/>
  <c r="AF84" i="10"/>
  <c r="AF85" i="10"/>
  <c r="AG162" i="10"/>
  <c r="AG163" i="10"/>
  <c r="AH32" i="10"/>
  <c r="AH33" i="10"/>
  <c r="AG310" i="10"/>
  <c r="AG311" i="10"/>
  <c r="AJ229" i="10"/>
  <c r="AJ228" i="10"/>
  <c r="AE388" i="10"/>
  <c r="AE389" i="10"/>
  <c r="AE411" i="10"/>
  <c r="AE410" i="10"/>
  <c r="AE291" i="10"/>
  <c r="AE290" i="10"/>
  <c r="AI429" i="10"/>
  <c r="AI428" i="10"/>
  <c r="AJ110" i="10"/>
  <c r="AJ111" i="10"/>
  <c r="AJ410" i="10"/>
  <c r="AJ411" i="10"/>
  <c r="AE215" i="10"/>
  <c r="AE214" i="10"/>
  <c r="AG228" i="10"/>
  <c r="AG229" i="10"/>
  <c r="AJ233" i="10"/>
  <c r="AJ232" i="10"/>
  <c r="AQ542" i="9" a="1"/>
  <c r="AQ543" i="9" s="1"/>
  <c r="AQ346" i="9" a="1"/>
  <c r="AQ346" i="9" s="1"/>
  <c r="AU177" i="9" s="1"/>
  <c r="AQ420" i="9" a="1"/>
  <c r="AQ420" i="9" s="1"/>
  <c r="AQ222" i="9" a="1"/>
  <c r="AQ223" i="9" s="1"/>
  <c r="AQ54" i="9" a="1"/>
  <c r="AQ55" i="9" s="1"/>
  <c r="AQ358" i="9" a="1"/>
  <c r="AQ359" i="9" s="1"/>
  <c r="AQ564" i="9" a="1"/>
  <c r="AQ216" i="9" a="1"/>
  <c r="AQ216" i="9" s="1"/>
  <c r="AQ516" i="9" a="1"/>
  <c r="AQ516" i="9" s="1"/>
  <c r="AQ604" i="9" a="1"/>
  <c r="AQ605" i="9" s="1"/>
  <c r="AQ468" i="9" a="1"/>
  <c r="AQ326" i="9" a="1"/>
  <c r="AQ327" i="9" s="1"/>
  <c r="AQ324" i="9" a="1"/>
  <c r="AQ324" i="9" s="1"/>
  <c r="AQ422" i="9" a="1"/>
  <c r="AQ422" i="9" s="1"/>
  <c r="AQ126" i="9" a="1"/>
  <c r="AQ127" i="9" s="1"/>
  <c r="AQ232" i="9" a="1"/>
  <c r="AQ232" i="9" s="1"/>
  <c r="AQ416" i="9" a="1"/>
  <c r="AQ416" i="9" s="1"/>
  <c r="AQ10" i="9" a="1"/>
  <c r="AQ11" i="9" s="1"/>
  <c r="AQ492" i="9" a="1"/>
  <c r="AQ493" i="9" s="1"/>
  <c r="AW250" i="9" s="1"/>
  <c r="AQ246" i="9" a="1"/>
  <c r="AQ246" i="9" s="1"/>
  <c r="AQ476" i="9" a="1"/>
  <c r="AQ477" i="9" s="1"/>
  <c r="AW242" i="9" s="1"/>
  <c r="AQ526" i="9" a="1"/>
  <c r="AQ526" i="9" s="1"/>
  <c r="AU267" i="9" s="1"/>
  <c r="AQ528" i="9" a="1"/>
  <c r="AQ548" i="9" a="1"/>
  <c r="AQ548" i="9" s="1"/>
  <c r="AQ584" i="9" a="1"/>
  <c r="AQ584" i="9" s="1"/>
  <c r="AU296" i="9" s="1"/>
  <c r="AQ454" i="9" a="1"/>
  <c r="AQ454" i="9" s="1"/>
  <c r="AU231" i="9" s="1"/>
  <c r="AQ228" i="9" a="1"/>
  <c r="AQ228" i="9" s="1"/>
  <c r="AU118" i="9" s="1"/>
  <c r="AQ256" i="9" a="1"/>
  <c r="AQ256" i="9" s="1"/>
  <c r="AU132" i="9" s="1"/>
  <c r="AQ366" i="9" a="1"/>
  <c r="AQ367" i="9" s="1"/>
  <c r="AW187" i="9" s="1"/>
  <c r="AQ44" i="9" a="1"/>
  <c r="AQ44" i="9" s="1"/>
  <c r="AQ28" i="9" a="1"/>
  <c r="AQ578" i="9" a="1"/>
  <c r="AQ579" i="9" s="1"/>
  <c r="AW293" i="9" s="1"/>
  <c r="AQ432" i="9" a="1"/>
  <c r="AQ432" i="9" s="1"/>
  <c r="AQ140" i="9" a="1"/>
  <c r="AQ140" i="9" s="1"/>
  <c r="AQ586" i="9" a="1"/>
  <c r="AQ587" i="9" s="1"/>
  <c r="AW297" i="9" s="1"/>
  <c r="AQ304" i="9" a="1"/>
  <c r="AQ304" i="9" s="1"/>
  <c r="AQ186" i="9" a="1"/>
  <c r="AQ186" i="9" s="1"/>
  <c r="AU97" i="9" s="1"/>
  <c r="AQ462" i="9" a="1"/>
  <c r="AQ463" i="9" s="1"/>
  <c r="AW235" i="9" s="1"/>
  <c r="AQ572" i="9" a="1"/>
  <c r="AQ102" i="9" a="1"/>
  <c r="AQ102" i="9" s="1"/>
  <c r="AU55" i="9" s="1"/>
  <c r="AQ370" i="9" a="1"/>
  <c r="AQ370" i="9" s="1"/>
  <c r="AU189" i="9" s="1"/>
  <c r="AQ314" i="9" a="1"/>
  <c r="AQ315" i="9" s="1"/>
  <c r="AQ474" i="9" a="1"/>
  <c r="AQ550" i="9" a="1"/>
  <c r="AQ550" i="9" s="1"/>
  <c r="AQ234" i="9" a="1"/>
  <c r="AQ234" i="9" s="1"/>
  <c r="AQ354" i="9" a="1"/>
  <c r="AQ354" i="9" s="1"/>
  <c r="AQ300" i="9" a="1"/>
  <c r="AQ566" i="9" a="1"/>
  <c r="AQ566" i="9" s="1"/>
  <c r="AQ330" i="9" a="1"/>
  <c r="AQ331" i="9" s="1"/>
  <c r="AQ284" i="9" a="1"/>
  <c r="AQ285" i="9" s="1"/>
  <c r="AQ348" i="9" a="1"/>
  <c r="AQ50" i="9" a="1"/>
  <c r="AQ50" i="9" s="1"/>
  <c r="AU29" i="9" s="1"/>
  <c r="AQ130" i="9" a="1"/>
  <c r="AQ130" i="9" s="1"/>
  <c r="AQ496" i="9" a="1"/>
  <c r="AQ497" i="9" s="1"/>
  <c r="AQ200" i="9" a="1"/>
  <c r="AQ201" i="9" s="1"/>
  <c r="AQ344" i="9" a="1"/>
  <c r="AQ344" i="9" s="1"/>
  <c r="AQ560" i="9" a="1"/>
  <c r="AQ560" i="9" s="1"/>
  <c r="AQ470" i="9" a="1"/>
  <c r="AQ471" i="9" s="1"/>
  <c r="AQ18" i="9" a="1"/>
  <c r="AQ19" i="9" s="1"/>
  <c r="AQ224" i="9" a="1"/>
  <c r="AQ225" i="9" s="1"/>
  <c r="AQ34" i="9" a="1"/>
  <c r="AQ35" i="9" s="1"/>
  <c r="AQ600" i="9" a="1"/>
  <c r="AQ600" i="9" s="1"/>
  <c r="AQ374" i="9" a="1"/>
  <c r="AQ375" i="9" s="1"/>
  <c r="AQ440" i="9" a="1"/>
  <c r="AQ440" i="9" s="1"/>
  <c r="AQ288" i="9" a="1"/>
  <c r="AQ289" i="9" s="1"/>
  <c r="AQ540" i="9" a="1"/>
  <c r="AQ541" i="9" s="1"/>
  <c r="AW274" i="9" s="1"/>
  <c r="AQ156" i="9" a="1"/>
  <c r="AQ156" i="9" s="1"/>
  <c r="AU82" i="9" s="1"/>
  <c r="AQ60" i="9" a="1"/>
  <c r="AQ60" i="9" s="1"/>
  <c r="AU34" i="9" s="1"/>
  <c r="AQ460" i="9" a="1"/>
  <c r="AQ460" i="9" s="1"/>
  <c r="AU234" i="9" s="1"/>
  <c r="AQ217" i="9"/>
  <c r="AQ326" i="9"/>
  <c r="AQ325" i="9"/>
  <c r="AQ233" i="9"/>
  <c r="AQ218" i="9" a="1"/>
  <c r="AQ286" i="9" a="1"/>
  <c r="AQ142" i="9" a="1"/>
  <c r="AQ90" i="9" a="1"/>
  <c r="AQ570" i="9" a="1"/>
  <c r="AQ184" i="9" a="1"/>
  <c r="AQ538" i="9" a="1"/>
  <c r="AQ428" i="9" a="1"/>
  <c r="AQ16" i="9" a="1"/>
  <c r="AQ198" i="9" a="1"/>
  <c r="AQ76" i="9" a="1"/>
  <c r="AQ574" i="9" a="1"/>
  <c r="AQ106" i="9" a="1"/>
  <c r="AQ238" i="9" a="1"/>
  <c r="AQ56" i="9" a="1"/>
  <c r="AQ510" i="9" a="1"/>
  <c r="AQ294" i="9" a="1"/>
  <c r="AQ376" i="9" a="1"/>
  <c r="AQ490" i="9" a="1"/>
  <c r="AQ546" i="9" a="1"/>
  <c r="AQ310" i="9" a="1"/>
  <c r="AQ66" i="9" a="1"/>
  <c r="AQ274" i="9" a="1"/>
  <c r="AQ52" i="9" a="1"/>
  <c r="AQ168" i="9" a="1"/>
  <c r="AQ568" i="9" a="1"/>
  <c r="AQ124" i="9" a="1"/>
  <c r="AQ338" i="9" a="1"/>
  <c r="AQ82" i="9" a="1"/>
  <c r="AQ532" i="9" a="1"/>
  <c r="AQ148" i="9" a="1"/>
  <c r="AQ40" i="9" a="1"/>
  <c r="AQ336" i="9" a="1"/>
  <c r="AQ164" i="9" a="1"/>
  <c r="AQ86" i="9" a="1"/>
  <c r="AQ582" i="9" a="1"/>
  <c r="AQ446" i="9" a="1"/>
  <c r="AQ46" i="9" a="1"/>
  <c r="AQ132" i="9" a="1"/>
  <c r="AQ404" i="9" a="1"/>
  <c r="AQ410" i="9" a="1"/>
  <c r="AQ444" i="9" a="1"/>
  <c r="AQ110" i="9" a="1"/>
  <c r="AQ92" i="9" a="1"/>
  <c r="AQ466" i="9" a="1"/>
  <c r="AQ172" i="9" a="1"/>
  <c r="AQ602" i="9" a="1"/>
  <c r="AQ554" i="9" a="1"/>
  <c r="AQ94" i="9" a="1"/>
  <c r="AQ112" i="9" a="1"/>
  <c r="AQ360" i="9" a="1"/>
  <c r="AQ136" i="9" a="1"/>
  <c r="AQ226" i="9" a="1"/>
  <c r="AQ202" i="9" a="1"/>
  <c r="AQ108" i="9" a="1"/>
  <c r="AQ480" i="9" a="1"/>
  <c r="AQ378" i="9" a="1"/>
  <c r="AQ316" i="9" a="1"/>
  <c r="AQ384" i="9" a="1"/>
  <c r="AQ88" i="9" a="1"/>
  <c r="AQ116" i="9" a="1"/>
  <c r="AQ258" i="9" a="1"/>
  <c r="AQ24" i="9" a="1"/>
  <c r="AQ390" i="9" a="1"/>
  <c r="AQ248" i="9" a="1"/>
  <c r="AQ534" i="9"/>
  <c r="AU271" i="9" s="1"/>
  <c r="AQ535" i="9"/>
  <c r="AW271" i="9" s="1"/>
  <c r="AQ80" i="9" a="1"/>
  <c r="AQ482" i="9" a="1"/>
  <c r="AQ598" i="9" a="1"/>
  <c r="AQ372" i="9" a="1"/>
  <c r="AQ280" i="9" a="1"/>
  <c r="AQ514" i="9" a="1"/>
  <c r="AQ212" i="9" a="1"/>
  <c r="AQ388" i="9" a="1"/>
  <c r="AQ14" i="9" a="1"/>
  <c r="AQ362" i="9" a="1"/>
  <c r="AQ180" i="9" a="1"/>
  <c r="AQ400" i="9" a="1"/>
  <c r="AQ264" i="9" a="1"/>
  <c r="AQ332" i="9" a="1"/>
  <c r="AQ154" i="9" a="1"/>
  <c r="AQ162" i="9" a="1"/>
  <c r="AQ270" i="9" a="1"/>
  <c r="AQ552" i="9" a="1"/>
  <c r="AQ122" i="9" a="1"/>
  <c r="AQ260" i="9" a="1"/>
  <c r="AQ244" i="9" a="1"/>
  <c r="AQ398" i="9" a="1"/>
  <c r="AQ208" i="9" a="1"/>
  <c r="AQ594" i="9" a="1"/>
  <c r="AQ236" i="9" a="1"/>
  <c r="AQ242" i="9" a="1"/>
  <c r="AQ20" i="9" a="1"/>
  <c r="AQ196" i="9" a="1"/>
  <c r="AQ580" i="9" a="1"/>
  <c r="AQ394" i="9" a="1"/>
  <c r="AQ320" i="9" a="1"/>
  <c r="AQ518" i="9" a="1"/>
  <c r="AQ606" i="9" a="1"/>
  <c r="AQ272" i="9" a="1"/>
  <c r="AQ478" i="9" a="1"/>
  <c r="AQ150" i="9" a="1"/>
  <c r="AQ502" i="9" a="1"/>
  <c r="AQ104" i="9" a="1"/>
  <c r="AQ262" i="9" a="1"/>
  <c r="AQ392" i="9" a="1"/>
  <c r="AQ450" i="9" a="1"/>
  <c r="AQ318" i="9" a="1"/>
  <c r="AQ134" i="9" a="1"/>
  <c r="AQ206" i="9" a="1"/>
  <c r="AQ98" i="9" a="1"/>
  <c r="AQ472" i="9" a="1"/>
  <c r="AQ402" i="9" a="1"/>
  <c r="AQ192" i="9" a="1"/>
  <c r="AQ182" i="9" a="1"/>
  <c r="AQ588" i="9" a="1"/>
  <c r="AQ12" i="9" a="1"/>
  <c r="AQ418" i="9" a="1"/>
  <c r="AQ282" i="9" a="1"/>
  <c r="AQ512" i="9" a="1"/>
  <c r="AQ100" i="9" a="1"/>
  <c r="AQ158" i="9" a="1"/>
  <c r="AQ364" i="9" a="1"/>
  <c r="AQ500" i="9" a="1"/>
  <c r="AQ48" i="9" a="1"/>
  <c r="AQ72" i="9" a="1"/>
  <c r="AQ522" i="9" a="1"/>
  <c r="AQ268" i="9" a="1"/>
  <c r="AQ426" i="9" a="1"/>
  <c r="AQ26" i="9" a="1"/>
  <c r="AQ278" i="9" a="1"/>
  <c r="AQ266" i="9" a="1"/>
  <c r="AQ612" i="9" a="1"/>
  <c r="AQ328" i="9" a="1"/>
  <c r="AQ456" i="9" a="1"/>
  <c r="AQ152" i="9" a="1"/>
  <c r="AQ562" i="9" a="1"/>
  <c r="AQ386" i="9" a="1"/>
  <c r="AQ406" i="9" a="1"/>
  <c r="AQ230" i="9" a="1"/>
  <c r="AQ170" i="9" a="1"/>
  <c r="AQ368" i="9" a="1"/>
  <c r="AQ178" i="9" a="1"/>
  <c r="AQ96" i="9" a="1"/>
  <c r="AQ188" i="9" a="1"/>
  <c r="AQ350" i="9" a="1"/>
  <c r="AQ486" i="9" a="1"/>
  <c r="AQ508" i="9" a="1"/>
  <c r="AQ84" i="9" a="1"/>
  <c r="AQ194" i="9" a="1"/>
  <c r="AQ434" i="9" a="1"/>
  <c r="AQ146" i="9" a="1"/>
  <c r="AQ438" i="9" a="1"/>
  <c r="AQ408" i="9" a="1"/>
  <c r="AQ506" i="9" a="1"/>
  <c r="AQ382" i="9" a="1"/>
  <c r="AQ174" i="9" a="1"/>
  <c r="AQ484" i="9" a="1"/>
  <c r="AQ530" i="9" a="1"/>
  <c r="AQ220" i="9" a="1"/>
  <c r="AQ250" i="9" a="1"/>
  <c r="AQ322" i="9" a="1"/>
  <c r="AQ442" i="9" a="1"/>
  <c r="AQ252" i="9" a="1"/>
  <c r="AQ558" i="9"/>
  <c r="AU283" i="9" s="1"/>
  <c r="AQ559" i="9"/>
  <c r="AW283" i="9" s="1"/>
  <c r="AQ524" i="9" a="1"/>
  <c r="AQ257" i="9"/>
  <c r="AQ120" i="9" a="1"/>
  <c r="AQ32" i="9" a="1"/>
  <c r="AQ204" i="9" a="1"/>
  <c r="AQ342" i="9" a="1"/>
  <c r="AQ448" i="9" a="1"/>
  <c r="AQ436" i="9" a="1"/>
  <c r="AQ536" i="9" a="1"/>
  <c r="AQ430" i="9" a="1"/>
  <c r="AQ74" i="9" a="1"/>
  <c r="AQ190" i="9" a="1"/>
  <c r="AQ144" i="9" a="1"/>
  <c r="AQ312" i="9" a="1"/>
  <c r="AQ576" i="9" a="1"/>
  <c r="AQ138" i="9" a="1"/>
  <c r="AQ176" i="9" a="1"/>
  <c r="AQ296" i="9" a="1"/>
  <c r="AQ70" i="9" a="1"/>
  <c r="AQ488" i="9" a="1"/>
  <c r="AQ544" i="9" a="1"/>
  <c r="AQ308" i="9" a="1"/>
  <c r="AQ610" i="9" a="1"/>
  <c r="AQ458" i="9" a="1"/>
  <c r="AQ36" i="9" a="1"/>
  <c r="AQ22" i="9" a="1"/>
  <c r="AQ352" i="9" a="1"/>
  <c r="AQ592" i="9" a="1"/>
  <c r="AQ128" i="9" a="1"/>
  <c r="AQ160" i="9" a="1"/>
  <c r="AQ114" i="9" a="1"/>
  <c r="AQ340" i="9" a="1"/>
  <c r="AQ412" i="9" a="1"/>
  <c r="AQ452" i="9" a="1"/>
  <c r="AQ42" i="9" a="1"/>
  <c r="AQ396" i="9" a="1"/>
  <c r="AQ290" i="9" a="1"/>
  <c r="AQ504" i="9" a="1"/>
  <c r="AQ64" i="9" a="1"/>
  <c r="AQ302" i="9" a="1"/>
  <c r="AQ166" i="9" a="1"/>
  <c r="AQ424" i="9" a="1"/>
  <c r="AQ276" i="9" a="1"/>
  <c r="AQ254" i="9" a="1"/>
  <c r="AQ596" i="9" a="1"/>
  <c r="AQ68" i="9" a="1"/>
  <c r="AQ380" i="9" a="1"/>
  <c r="AQ464" i="9" a="1"/>
  <c r="AQ334" i="9" a="1"/>
  <c r="AQ210" i="9" a="1"/>
  <c r="AQ240" i="9" a="1"/>
  <c r="AQ306" i="9" a="1"/>
  <c r="AQ608" i="9" a="1"/>
  <c r="AQ38" i="9" a="1"/>
  <c r="AQ498" i="9" a="1"/>
  <c r="AQ118" i="9" a="1"/>
  <c r="AQ30" i="9" a="1"/>
  <c r="AQ292" i="9" a="1"/>
  <c r="AQ414" i="9" a="1"/>
  <c r="AQ58" i="9" a="1"/>
  <c r="AQ78" i="9" a="1"/>
  <c r="AQ556" i="9" a="1"/>
  <c r="AQ63" i="9"/>
  <c r="AW35" i="9" s="1"/>
  <c r="AQ62" i="9"/>
  <c r="AU35" i="9" s="1"/>
  <c r="AQ214" i="9" a="1"/>
  <c r="AQ520" i="9" a="1"/>
  <c r="D13" i="11"/>
  <c r="L14" i="11" a="1"/>
  <c r="M14" i="11" s="1"/>
  <c r="G13" i="11"/>
  <c r="F13" i="11"/>
  <c r="AN8" i="10"/>
  <c r="AO8" i="10" s="1"/>
  <c r="AN9" i="10"/>
  <c r="AO9" i="10" s="1"/>
  <c r="AW182" i="9"/>
  <c r="AW153" i="9"/>
  <c r="AU153" i="9"/>
  <c r="N13" i="11"/>
  <c r="O13" i="11"/>
  <c r="AQ131" i="9" l="1"/>
  <c r="AQ355" i="9"/>
  <c r="AQ542" i="9"/>
  <c r="AN425" i="10"/>
  <c r="AO425" i="10" s="1"/>
  <c r="AN424" i="10"/>
  <c r="AO424" i="10" s="1"/>
  <c r="AQ476" i="9"/>
  <c r="AQ470" i="9"/>
  <c r="AQ604" i="9"/>
  <c r="AQ590" i="9"/>
  <c r="AU299" i="9" s="1"/>
  <c r="AN22" i="10"/>
  <c r="AO22" i="10" s="1"/>
  <c r="H14" i="11"/>
  <c r="AQ10" i="9"/>
  <c r="AU9" i="9" s="1"/>
  <c r="AQ433" i="9"/>
  <c r="AW220" i="9" s="1"/>
  <c r="AQ417" i="9"/>
  <c r="AQ54" i="9"/>
  <c r="AU31" i="9" s="1"/>
  <c r="AN486" i="10"/>
  <c r="AO486" i="10" s="1"/>
  <c r="AQ347" i="9"/>
  <c r="AQ601" i="9"/>
  <c r="AQ496" i="9"/>
  <c r="AQ284" i="9"/>
  <c r="AQ314" i="9"/>
  <c r="AU161" i="9" s="1"/>
  <c r="AN389" i="10"/>
  <c r="AO389" i="10" s="1"/>
  <c r="AN202" i="10"/>
  <c r="AO202" i="10" s="1"/>
  <c r="AN353" i="10"/>
  <c r="AO353" i="10" s="1"/>
  <c r="AN239" i="10"/>
  <c r="AO239" i="10" s="1"/>
  <c r="AN123" i="10"/>
  <c r="AO123" i="10" s="1"/>
  <c r="AN197" i="10"/>
  <c r="AO197" i="10" s="1"/>
  <c r="AN439" i="10"/>
  <c r="AO439" i="10" s="1"/>
  <c r="AN321" i="10"/>
  <c r="AO321" i="10" s="1"/>
  <c r="AN583" i="10"/>
  <c r="AO583" i="10" s="1"/>
  <c r="AN303" i="10"/>
  <c r="AO303" i="10" s="1"/>
  <c r="AN487" i="10"/>
  <c r="AO487" i="10" s="1"/>
  <c r="AN79" i="10"/>
  <c r="AO79" i="10" s="1"/>
  <c r="AN376" i="10"/>
  <c r="AO376" i="10" s="1"/>
  <c r="AN548" i="10"/>
  <c r="AO548" i="10" s="1"/>
  <c r="AN391" i="10"/>
  <c r="AO391" i="10" s="1"/>
  <c r="AQ585" i="9"/>
  <c r="AW296" i="9" s="1"/>
  <c r="AN214" i="10"/>
  <c r="AO214" i="10" s="1"/>
  <c r="AN290" i="10"/>
  <c r="AO290" i="10" s="1"/>
  <c r="AN105" i="10"/>
  <c r="AO105" i="10" s="1"/>
  <c r="AN459" i="10"/>
  <c r="AO459" i="10" s="1"/>
  <c r="AN23" i="10"/>
  <c r="AO23" i="10" s="1"/>
  <c r="AN547" i="10"/>
  <c r="AO547" i="10" s="1"/>
  <c r="AN514" i="10"/>
  <c r="AO514" i="10" s="1"/>
  <c r="AN377" i="10"/>
  <c r="AO377" i="10" s="1"/>
  <c r="AQ187" i="9"/>
  <c r="AW97" i="9" s="1"/>
  <c r="AQ366" i="9"/>
  <c r="AU187" i="9" s="1"/>
  <c r="AQ517" i="9"/>
  <c r="AQ330" i="9"/>
  <c r="AN215" i="10"/>
  <c r="AO215" i="10" s="1"/>
  <c r="AN110" i="10"/>
  <c r="AO110" i="10" s="1"/>
  <c r="AN291" i="10"/>
  <c r="AO291" i="10" s="1"/>
  <c r="AN388" i="10"/>
  <c r="AO388" i="10" s="1"/>
  <c r="AN104" i="10"/>
  <c r="AO104" i="10" s="1"/>
  <c r="AN458" i="10"/>
  <c r="AO458" i="10" s="1"/>
  <c r="AN203" i="10"/>
  <c r="AO203" i="10" s="1"/>
  <c r="AN352" i="10"/>
  <c r="AO352" i="10" s="1"/>
  <c r="AN238" i="10"/>
  <c r="AO238" i="10" s="1"/>
  <c r="AN17" i="10"/>
  <c r="AO17" i="10" s="1"/>
  <c r="AN122" i="10"/>
  <c r="AO122" i="10" s="1"/>
  <c r="AN606" i="10"/>
  <c r="AO606" i="10" s="1"/>
  <c r="AN196" i="10"/>
  <c r="AO196" i="10" s="1"/>
  <c r="AN438" i="10"/>
  <c r="AO438" i="10" s="1"/>
  <c r="AN546" i="10"/>
  <c r="AO546" i="10" s="1"/>
  <c r="AN332" i="10"/>
  <c r="AO332" i="10" s="1"/>
  <c r="AN320" i="10"/>
  <c r="AO320" i="10" s="1"/>
  <c r="AN515" i="10"/>
  <c r="AO515" i="10" s="1"/>
  <c r="AN406" i="10"/>
  <c r="AO406" i="10" s="1"/>
  <c r="AN582" i="10"/>
  <c r="AO582" i="10" s="1"/>
  <c r="AN302" i="10"/>
  <c r="AO302" i="10" s="1"/>
  <c r="AN41" i="10"/>
  <c r="AO41" i="10" s="1"/>
  <c r="AQ34" i="9"/>
  <c r="AU21" i="9" s="1"/>
  <c r="AQ371" i="9"/>
  <c r="AN488" i="10"/>
  <c r="AO488" i="10" s="1"/>
  <c r="AN390" i="10"/>
  <c r="AO390" i="10" s="1"/>
  <c r="K14" i="11"/>
  <c r="AN316" i="10"/>
  <c r="AO316" i="10" s="1"/>
  <c r="AN82" i="10"/>
  <c r="AO82" i="10" s="1"/>
  <c r="AN137" i="10"/>
  <c r="AO137" i="10" s="1"/>
  <c r="AN72" i="10"/>
  <c r="AO72" i="10" s="1"/>
  <c r="AN147" i="10"/>
  <c r="AO147" i="10" s="1"/>
  <c r="AN128" i="10"/>
  <c r="AO128" i="10" s="1"/>
  <c r="AN165" i="10"/>
  <c r="AO165" i="10" s="1"/>
  <c r="AQ229" i="9"/>
  <c r="AW118" i="9" s="1"/>
  <c r="AN350" i="10"/>
  <c r="AO350" i="10" s="1"/>
  <c r="AQ345" i="9"/>
  <c r="AW176" i="9" s="1"/>
  <c r="AQ222" i="9"/>
  <c r="AU115" i="9" s="1"/>
  <c r="AN31" i="10"/>
  <c r="AO31" i="10" s="1"/>
  <c r="AN115" i="10"/>
  <c r="AO115" i="10" s="1"/>
  <c r="AN223" i="10"/>
  <c r="AO223" i="10" s="1"/>
  <c r="AN382" i="10"/>
  <c r="AO382" i="10" s="1"/>
  <c r="AN347" i="10"/>
  <c r="AO347" i="10" s="1"/>
  <c r="AN289" i="10"/>
  <c r="AO289" i="10" s="1"/>
  <c r="AN383" i="10"/>
  <c r="AO383" i="10" s="1"/>
  <c r="AN580" i="10"/>
  <c r="AO580" i="10" s="1"/>
  <c r="AN60" i="10"/>
  <c r="AO60" i="10" s="1"/>
  <c r="AN506" i="10"/>
  <c r="AO506" i="10" s="1"/>
  <c r="AN73" i="10"/>
  <c r="AO73" i="10" s="1"/>
  <c r="AN184" i="10"/>
  <c r="AO184" i="10" s="1"/>
  <c r="AN171" i="10"/>
  <c r="AO171" i="10" s="1"/>
  <c r="AN577" i="10"/>
  <c r="AO577" i="10" s="1"/>
  <c r="AN297" i="10"/>
  <c r="AO297" i="10" s="1"/>
  <c r="C14" i="11"/>
  <c r="W14" i="11" s="1"/>
  <c r="AQ549" i="9"/>
  <c r="AW278" i="9" s="1"/>
  <c r="AQ305" i="9"/>
  <c r="AW156" i="9" s="1"/>
  <c r="AQ578" i="9"/>
  <c r="AU293" i="9" s="1"/>
  <c r="AQ247" i="9"/>
  <c r="AW127" i="9" s="1"/>
  <c r="AN107" i="10"/>
  <c r="AO107" i="10" s="1"/>
  <c r="AN259" i="10"/>
  <c r="AO259" i="10" s="1"/>
  <c r="AN413" i="10"/>
  <c r="AO413" i="10" s="1"/>
  <c r="AN179" i="10"/>
  <c r="AO179" i="10" s="1"/>
  <c r="AN317" i="10"/>
  <c r="AO317" i="10" s="1"/>
  <c r="AN263" i="10"/>
  <c r="AO263" i="10" s="1"/>
  <c r="AN243" i="10"/>
  <c r="AO243" i="10" s="1"/>
  <c r="AN417" i="10"/>
  <c r="AO417" i="10" s="1"/>
  <c r="AN565" i="10"/>
  <c r="AO565" i="10" s="1"/>
  <c r="AN83" i="10"/>
  <c r="AO83" i="10" s="1"/>
  <c r="AN253" i="10"/>
  <c r="AO253" i="10" s="1"/>
  <c r="AN401" i="10"/>
  <c r="AO401" i="10" s="1"/>
  <c r="AN251" i="10"/>
  <c r="AO251" i="10" s="1"/>
  <c r="AN451" i="10"/>
  <c r="AO451" i="10" s="1"/>
  <c r="AN351" i="10"/>
  <c r="AO351" i="10" s="1"/>
  <c r="AN489" i="10"/>
  <c r="AO489" i="10" s="1"/>
  <c r="AN540" i="10"/>
  <c r="AO540" i="10" s="1"/>
  <c r="AN195" i="10"/>
  <c r="AO195" i="10" s="1"/>
  <c r="AN124" i="10"/>
  <c r="AO124" i="10" s="1"/>
  <c r="AN545" i="10"/>
  <c r="AO545" i="10" s="1"/>
  <c r="AN454" i="10"/>
  <c r="AO454" i="10" s="1"/>
  <c r="AN116" i="10"/>
  <c r="AO116" i="10" s="1"/>
  <c r="AN191" i="10"/>
  <c r="AO191" i="10" s="1"/>
  <c r="AN148" i="10"/>
  <c r="AO148" i="10" s="1"/>
  <c r="AN266" i="10"/>
  <c r="AO266" i="10" s="1"/>
  <c r="AN570" i="10"/>
  <c r="AO570" i="10" s="1"/>
  <c r="AN250" i="10"/>
  <c r="AO250" i="10" s="1"/>
  <c r="AN43" i="10"/>
  <c r="AO43" i="10" s="1"/>
  <c r="AN333" i="10"/>
  <c r="AO333" i="10" s="1"/>
  <c r="AN407" i="10"/>
  <c r="AO407" i="10" s="1"/>
  <c r="AN15" i="10"/>
  <c r="AO15" i="10" s="1"/>
  <c r="AN399" i="10"/>
  <c r="AO399" i="10" s="1"/>
  <c r="AN373" i="10"/>
  <c r="AO373" i="10" s="1"/>
  <c r="AN409" i="10"/>
  <c r="AO409" i="10" s="1"/>
  <c r="AN385" i="10"/>
  <c r="AO385" i="10" s="1"/>
  <c r="AN549" i="10"/>
  <c r="AO549" i="10" s="1"/>
  <c r="AN228" i="10"/>
  <c r="AO228" i="10" s="1"/>
  <c r="AN232" i="10"/>
  <c r="AO232" i="10" s="1"/>
  <c r="AN355" i="10"/>
  <c r="AO355" i="10" s="1"/>
  <c r="AN42" i="10"/>
  <c r="AO42" i="10" s="1"/>
  <c r="AN282" i="10"/>
  <c r="AO282" i="10" s="1"/>
  <c r="AN522" i="10"/>
  <c r="AO522" i="10" s="1"/>
  <c r="AN180" i="10"/>
  <c r="AO180" i="10" s="1"/>
  <c r="AN288" i="10"/>
  <c r="AO288" i="10" s="1"/>
  <c r="AN311" i="10"/>
  <c r="AO311" i="10" s="1"/>
  <c r="AN491" i="10"/>
  <c r="AO491" i="10" s="1"/>
  <c r="AN254" i="10"/>
  <c r="AO254" i="10" s="1"/>
  <c r="AN521" i="10"/>
  <c r="AO521" i="10" s="1"/>
  <c r="AN421" i="10"/>
  <c r="AO421" i="10" s="1"/>
  <c r="AN562" i="10"/>
  <c r="AO562" i="10" s="1"/>
  <c r="AN598" i="10"/>
  <c r="AO598" i="10" s="1"/>
  <c r="AN466" i="10"/>
  <c r="AO466" i="10" s="1"/>
  <c r="AN90" i="10"/>
  <c r="AO90" i="10" s="1"/>
  <c r="AN211" i="10"/>
  <c r="AO211" i="10" s="1"/>
  <c r="AN221" i="10"/>
  <c r="AO221" i="10" s="1"/>
  <c r="AN244" i="10"/>
  <c r="AO244" i="10" s="1"/>
  <c r="AN601" i="10"/>
  <c r="AO601" i="10" s="1"/>
  <c r="AN175" i="10"/>
  <c r="AO175" i="10" s="1"/>
  <c r="AN513" i="10"/>
  <c r="AO513" i="10" s="1"/>
  <c r="AN273" i="10"/>
  <c r="AO273" i="10" s="1"/>
  <c r="AN207" i="10"/>
  <c r="AO207" i="10" s="1"/>
  <c r="AN77" i="10"/>
  <c r="AO77" i="10" s="1"/>
  <c r="AN129" i="10"/>
  <c r="AO129" i="10" s="1"/>
  <c r="AN152" i="10"/>
  <c r="AO152" i="10" s="1"/>
  <c r="AN593" i="10"/>
  <c r="AO593" i="10" s="1"/>
  <c r="AN93" i="10"/>
  <c r="AO93" i="10" s="1"/>
  <c r="AN453" i="10"/>
  <c r="AO453" i="10" s="1"/>
  <c r="AN408" i="10"/>
  <c r="AO408" i="10" s="1"/>
  <c r="AN163" i="10"/>
  <c r="AO163" i="10" s="1"/>
  <c r="AN36" i="10"/>
  <c r="AO36" i="10" s="1"/>
  <c r="AN164" i="10"/>
  <c r="AO164" i="10" s="1"/>
  <c r="AN155" i="10"/>
  <c r="AO155" i="10" s="1"/>
  <c r="AN149" i="10"/>
  <c r="AO149" i="10" s="1"/>
  <c r="AN267" i="10"/>
  <c r="AO267" i="10" s="1"/>
  <c r="AN141" i="10"/>
  <c r="AO141" i="10" s="1"/>
  <c r="AN507" i="10"/>
  <c r="AO507" i="10" s="1"/>
  <c r="AN39" i="10"/>
  <c r="AO39" i="10" s="1"/>
  <c r="AN307" i="10"/>
  <c r="AO307" i="10" s="1"/>
  <c r="AN537" i="10"/>
  <c r="AO537" i="10" s="1"/>
  <c r="AN185" i="10"/>
  <c r="AO185" i="10" s="1"/>
  <c r="AN209" i="10"/>
  <c r="AO209" i="10" s="1"/>
  <c r="AN529" i="10"/>
  <c r="AO529" i="10" s="1"/>
  <c r="AN437" i="10"/>
  <c r="AO437" i="10" s="1"/>
  <c r="AN597" i="10"/>
  <c r="AO597" i="10" s="1"/>
  <c r="AN193" i="10"/>
  <c r="AO193" i="10" s="1"/>
  <c r="AN501" i="10"/>
  <c r="AO501" i="10" s="1"/>
  <c r="AN538" i="10"/>
  <c r="AO538" i="10" s="1"/>
  <c r="AN411" i="10"/>
  <c r="AO411" i="10" s="1"/>
  <c r="AN482" i="10"/>
  <c r="AO482" i="10" s="1"/>
  <c r="AN26" i="10"/>
  <c r="AO26" i="10" s="1"/>
  <c r="AN154" i="10"/>
  <c r="AO154" i="10" s="1"/>
  <c r="AN480" i="10"/>
  <c r="AO480" i="10" s="1"/>
  <c r="AN536" i="10"/>
  <c r="AO536" i="10" s="1"/>
  <c r="AN315" i="10"/>
  <c r="AO315" i="10" s="1"/>
  <c r="AN208" i="10"/>
  <c r="AO208" i="10" s="1"/>
  <c r="AN428" i="10"/>
  <c r="AO428" i="10" s="1"/>
  <c r="AN504" i="10"/>
  <c r="AO504" i="10" s="1"/>
  <c r="AN539" i="10"/>
  <c r="AO539" i="10" s="1"/>
  <c r="AQ349" i="9"/>
  <c r="AW178" i="9" s="1"/>
  <c r="AQ348" i="9"/>
  <c r="AU178" i="9" s="1"/>
  <c r="AQ572" i="9"/>
  <c r="AU290" i="9" s="1"/>
  <c r="AQ573" i="9"/>
  <c r="AW290" i="9" s="1"/>
  <c r="AN48" i="10"/>
  <c r="AO48" i="10" s="1"/>
  <c r="AN88" i="10"/>
  <c r="AO88" i="10" s="1"/>
  <c r="AN64" i="10"/>
  <c r="AO64" i="10" s="1"/>
  <c r="AN610" i="10"/>
  <c r="AO610" i="10" s="1"/>
  <c r="AN144" i="10"/>
  <c r="AO144" i="10" s="1"/>
  <c r="AN25" i="10"/>
  <c r="AO25" i="10" s="1"/>
  <c r="AN14" i="10"/>
  <c r="AO14" i="10" s="1"/>
  <c r="AN398" i="10"/>
  <c r="AO398" i="10" s="1"/>
  <c r="AN372" i="10"/>
  <c r="AO372" i="10" s="1"/>
  <c r="AN27" i="10"/>
  <c r="AO27" i="10" s="1"/>
  <c r="AN485" i="10"/>
  <c r="AO485" i="10" s="1"/>
  <c r="AN70" i="10"/>
  <c r="AO70" i="10" s="1"/>
  <c r="AN505" i="10"/>
  <c r="AO505" i="10" s="1"/>
  <c r="AQ157" i="9"/>
  <c r="AW82" i="9" s="1"/>
  <c r="AQ374" i="9"/>
  <c r="AU191" i="9" s="1"/>
  <c r="AQ300" i="9"/>
  <c r="AU154" i="9" s="1"/>
  <c r="AQ301" i="9"/>
  <c r="AW154" i="9" s="1"/>
  <c r="AQ529" i="9"/>
  <c r="AW268" i="9" s="1"/>
  <c r="AQ528" i="9"/>
  <c r="AU268" i="9" s="1"/>
  <c r="AQ469" i="9"/>
  <c r="AQ468" i="9"/>
  <c r="AU238" i="9" s="1"/>
  <c r="AN166" i="10"/>
  <c r="AO166" i="10" s="1"/>
  <c r="AN328" i="10"/>
  <c r="AO328" i="10" s="1"/>
  <c r="AN260" i="10"/>
  <c r="AO260" i="10" s="1"/>
  <c r="AN468" i="10"/>
  <c r="AO468" i="10" s="1"/>
  <c r="AN172" i="10"/>
  <c r="AO172" i="10" s="1"/>
  <c r="AN384" i="10"/>
  <c r="AO384" i="10" s="1"/>
  <c r="AQ492" i="9"/>
  <c r="AU250" i="9" s="1"/>
  <c r="AQ421" i="9"/>
  <c r="AW214" i="9" s="1"/>
  <c r="AN106" i="10"/>
  <c r="AO106" i="10" s="1"/>
  <c r="AN37" i="10"/>
  <c r="AO37" i="10" s="1"/>
  <c r="AN484" i="10"/>
  <c r="AO484" i="10" s="1"/>
  <c r="AN222" i="10"/>
  <c r="AO222" i="10" s="1"/>
  <c r="AN564" i="10"/>
  <c r="AO564" i="10" s="1"/>
  <c r="AN308" i="10"/>
  <c r="AO308" i="10" s="1"/>
  <c r="AN71" i="10"/>
  <c r="AO71" i="10" s="1"/>
  <c r="AN38" i="10"/>
  <c r="AO38" i="10" s="1"/>
  <c r="AN528" i="10"/>
  <c r="AO528" i="10" s="1"/>
  <c r="AN490" i="10"/>
  <c r="AO490" i="10" s="1"/>
  <c r="AN596" i="10"/>
  <c r="AO596" i="10" s="1"/>
  <c r="AN192" i="10"/>
  <c r="AO192" i="10" s="1"/>
  <c r="AN500" i="10"/>
  <c r="AO500" i="10" s="1"/>
  <c r="AQ474" i="9"/>
  <c r="AU241" i="9" s="1"/>
  <c r="AQ475" i="9"/>
  <c r="AW241" i="9" s="1"/>
  <c r="AQ28" i="9"/>
  <c r="AQ29" i="9"/>
  <c r="AW18" i="9" s="1"/>
  <c r="AQ565" i="9"/>
  <c r="AW286" i="9" s="1"/>
  <c r="AQ564" i="9"/>
  <c r="AN364" i="10"/>
  <c r="AO364" i="10" s="1"/>
  <c r="AQ18" i="9"/>
  <c r="AQ200" i="9"/>
  <c r="AU104" i="9" s="1"/>
  <c r="AN30" i="10"/>
  <c r="AO30" i="10" s="1"/>
  <c r="AN523" i="10"/>
  <c r="AO523" i="10" s="1"/>
  <c r="AN173" i="10"/>
  <c r="AO173" i="10" s="1"/>
  <c r="AN272" i="10"/>
  <c r="AO272" i="10" s="1"/>
  <c r="AN296" i="10"/>
  <c r="AO296" i="10" s="1"/>
  <c r="AQ9" i="9"/>
  <c r="AW8" i="9" s="1"/>
  <c r="AQ540" i="9"/>
  <c r="AN114" i="10"/>
  <c r="AO114" i="10" s="1"/>
  <c r="AN16" i="10"/>
  <c r="AO16" i="10" s="1"/>
  <c r="AN346" i="10"/>
  <c r="AO346" i="10" s="1"/>
  <c r="AN229" i="10"/>
  <c r="AO229" i="10" s="1"/>
  <c r="AN233" i="10"/>
  <c r="AO233" i="10" s="1"/>
  <c r="AN581" i="10"/>
  <c r="AO581" i="10" s="1"/>
  <c r="AN167" i="10"/>
  <c r="AO167" i="10" s="1"/>
  <c r="AN354" i="10"/>
  <c r="AO354" i="10" s="1"/>
  <c r="AN61" i="10"/>
  <c r="AO61" i="10" s="1"/>
  <c r="AN607" i="10"/>
  <c r="AO607" i="10" s="1"/>
  <c r="AN49" i="10"/>
  <c r="AO49" i="10" s="1"/>
  <c r="AN283" i="10"/>
  <c r="AO283" i="10" s="1"/>
  <c r="AN89" i="10"/>
  <c r="AO89" i="10" s="1"/>
  <c r="AN329" i="10"/>
  <c r="AO329" i="10" s="1"/>
  <c r="AN65" i="10"/>
  <c r="AO65" i="10" s="1"/>
  <c r="AN181" i="10"/>
  <c r="AO181" i="10" s="1"/>
  <c r="AN170" i="10"/>
  <c r="AO170" i="10" s="1"/>
  <c r="AN310" i="10"/>
  <c r="AO310" i="10" s="1"/>
  <c r="AN261" i="10"/>
  <c r="AO261" i="10" s="1"/>
  <c r="AN576" i="10"/>
  <c r="AO576" i="10" s="1"/>
  <c r="AN469" i="10"/>
  <c r="AO469" i="10" s="1"/>
  <c r="AN255" i="10"/>
  <c r="AO255" i="10" s="1"/>
  <c r="AN520" i="10"/>
  <c r="AO520" i="10" s="1"/>
  <c r="AN420" i="10"/>
  <c r="AO420" i="10" s="1"/>
  <c r="AN563" i="10"/>
  <c r="AO563" i="10" s="1"/>
  <c r="AN611" i="10"/>
  <c r="AO611" i="10" s="1"/>
  <c r="AN599" i="10"/>
  <c r="AO599" i="10" s="1"/>
  <c r="AN145" i="10"/>
  <c r="AO145" i="10" s="1"/>
  <c r="AN365" i="10"/>
  <c r="AO365" i="10" s="1"/>
  <c r="AN467" i="10"/>
  <c r="AO467" i="10" s="1"/>
  <c r="AN91" i="10"/>
  <c r="AO91" i="10" s="1"/>
  <c r="AN210" i="10"/>
  <c r="AO210" i="10" s="1"/>
  <c r="AN220" i="10"/>
  <c r="AO220" i="10" s="1"/>
  <c r="AN245" i="10"/>
  <c r="AO245" i="10" s="1"/>
  <c r="AN600" i="10"/>
  <c r="AO600" i="10" s="1"/>
  <c r="AN24" i="10"/>
  <c r="AO24" i="10" s="1"/>
  <c r="AN174" i="10"/>
  <c r="AO174" i="10" s="1"/>
  <c r="AN512" i="10"/>
  <c r="AO512" i="10" s="1"/>
  <c r="AN206" i="10"/>
  <c r="AO206" i="10" s="1"/>
  <c r="AN76" i="10"/>
  <c r="AO76" i="10" s="1"/>
  <c r="AN153" i="10"/>
  <c r="AO153" i="10" s="1"/>
  <c r="AN592" i="10"/>
  <c r="AO592" i="10" s="1"/>
  <c r="AN40" i="10"/>
  <c r="AO40" i="10" s="1"/>
  <c r="AN92" i="10"/>
  <c r="AO92" i="10" s="1"/>
  <c r="AN452" i="10"/>
  <c r="AO452" i="10" s="1"/>
  <c r="AN508" i="10"/>
  <c r="AO508" i="10" s="1"/>
  <c r="AN159" i="10"/>
  <c r="AO159" i="10" s="1"/>
  <c r="AN121" i="10"/>
  <c r="AO121" i="10" s="1"/>
  <c r="AN511" i="10"/>
  <c r="AO511" i="10" s="1"/>
  <c r="AN20" i="10"/>
  <c r="AO20" i="10" s="1"/>
  <c r="AN532" i="10"/>
  <c r="AO532" i="10" s="1"/>
  <c r="AN499" i="10"/>
  <c r="AO499" i="10" s="1"/>
  <c r="AN584" i="10"/>
  <c r="AO584" i="10" s="1"/>
  <c r="AN393" i="10"/>
  <c r="AO393" i="10" s="1"/>
  <c r="AN419" i="10"/>
  <c r="AO419" i="10" s="1"/>
  <c r="AN552" i="10"/>
  <c r="AO552" i="10" s="1"/>
  <c r="AN231" i="10"/>
  <c r="AO231" i="10" s="1"/>
  <c r="AN87" i="10"/>
  <c r="AO87" i="10" s="1"/>
  <c r="AN237" i="10"/>
  <c r="AO237" i="10" s="1"/>
  <c r="AN139" i="10"/>
  <c r="AO139" i="10" s="1"/>
  <c r="AN177" i="10"/>
  <c r="AO177" i="10" s="1"/>
  <c r="AN69" i="10"/>
  <c r="AO69" i="10" s="1"/>
  <c r="AN227" i="10"/>
  <c r="AO227" i="10" s="1"/>
  <c r="AN447" i="10"/>
  <c r="AO447" i="10" s="1"/>
  <c r="AN415" i="10"/>
  <c r="AO415" i="10" s="1"/>
  <c r="AN338" i="10"/>
  <c r="AO338" i="10" s="1"/>
  <c r="AN265" i="10"/>
  <c r="AO265" i="10" s="1"/>
  <c r="AN435" i="10"/>
  <c r="AO435" i="10" s="1"/>
  <c r="AN224" i="10"/>
  <c r="AO224" i="10" s="1"/>
  <c r="AN95" i="10"/>
  <c r="AO95" i="10" s="1"/>
  <c r="AN464" i="10"/>
  <c r="AO464" i="10" s="1"/>
  <c r="AN275" i="10"/>
  <c r="AO275" i="10" s="1"/>
  <c r="AN294" i="10"/>
  <c r="AO294" i="10" s="1"/>
  <c r="AN378" i="10"/>
  <c r="AO378" i="10" s="1"/>
  <c r="AN57" i="10"/>
  <c r="AO57" i="10" s="1"/>
  <c r="AN479" i="10"/>
  <c r="AO479" i="10" s="1"/>
  <c r="AN53" i="10"/>
  <c r="AO53" i="10" s="1"/>
  <c r="AN444" i="10"/>
  <c r="AO444" i="10" s="1"/>
  <c r="AN410" i="10"/>
  <c r="AO410" i="10" s="1"/>
  <c r="AN427" i="10"/>
  <c r="AO427" i="10" s="1"/>
  <c r="AN541" i="10"/>
  <c r="AO541" i="10" s="1"/>
  <c r="AN194" i="10"/>
  <c r="AO194" i="10" s="1"/>
  <c r="AN386" i="10"/>
  <c r="AO386" i="10" s="1"/>
  <c r="AN431" i="10"/>
  <c r="AO431" i="10" s="1"/>
  <c r="AN125" i="10"/>
  <c r="AO125" i="10" s="1"/>
  <c r="AN279" i="10"/>
  <c r="AO279" i="10" s="1"/>
  <c r="AN613" i="10"/>
  <c r="AO613" i="10" s="1"/>
  <c r="AN544" i="10"/>
  <c r="AO544" i="10" s="1"/>
  <c r="AN362" i="10"/>
  <c r="AO362" i="10" s="1"/>
  <c r="AN186" i="10"/>
  <c r="AO186" i="10" s="1"/>
  <c r="AN341" i="10"/>
  <c r="AO341" i="10" s="1"/>
  <c r="AN483" i="10"/>
  <c r="AO483" i="10" s="1"/>
  <c r="AN455" i="10"/>
  <c r="AO455" i="10" s="1"/>
  <c r="AN117" i="10"/>
  <c r="AO117" i="10" s="1"/>
  <c r="AN190" i="10"/>
  <c r="AO190" i="10" s="1"/>
  <c r="AN84" i="10"/>
  <c r="AO84" i="10" s="1"/>
  <c r="AN143" i="10"/>
  <c r="AO143" i="10" s="1"/>
  <c r="AN568" i="10"/>
  <c r="AO568" i="10" s="1"/>
  <c r="AN212" i="10"/>
  <c r="AO212" i="10" s="1"/>
  <c r="AN313" i="10"/>
  <c r="AO313" i="10" s="1"/>
  <c r="AN519" i="10"/>
  <c r="AO519" i="10" s="1"/>
  <c r="AN397" i="10"/>
  <c r="AO397" i="10" s="1"/>
  <c r="AN151" i="10"/>
  <c r="AO151" i="10" s="1"/>
  <c r="AN96" i="10"/>
  <c r="AO96" i="10" s="1"/>
  <c r="AN524" i="10"/>
  <c r="AO524" i="10" s="1"/>
  <c r="AN318" i="10"/>
  <c r="AO318" i="10" s="1"/>
  <c r="AN595" i="10"/>
  <c r="AO595" i="10" s="1"/>
  <c r="AN443" i="10"/>
  <c r="AO443" i="10" s="1"/>
  <c r="AN285" i="10"/>
  <c r="AO285" i="10" s="1"/>
  <c r="AN12" i="10"/>
  <c r="AO12" i="10" s="1"/>
  <c r="AN111" i="10"/>
  <c r="AO111" i="10" s="1"/>
  <c r="AN309" i="10"/>
  <c r="AO309" i="10" s="1"/>
  <c r="AN133" i="10"/>
  <c r="AO133" i="10" s="1"/>
  <c r="AN571" i="10"/>
  <c r="AO571" i="10" s="1"/>
  <c r="AN161" i="10"/>
  <c r="AO161" i="10" s="1"/>
  <c r="AN481" i="10"/>
  <c r="AO481" i="10" s="1"/>
  <c r="AN394" i="10"/>
  <c r="AO394" i="10" s="1"/>
  <c r="AN189" i="10"/>
  <c r="AO189" i="10" s="1"/>
  <c r="AN182" i="10"/>
  <c r="AO182" i="10" s="1"/>
  <c r="AN46" i="10"/>
  <c r="AO46" i="10" s="1"/>
  <c r="AN218" i="10"/>
  <c r="AO218" i="10" s="1"/>
  <c r="AN135" i="10"/>
  <c r="AO135" i="10" s="1"/>
  <c r="AN119" i="10"/>
  <c r="AO119" i="10" s="1"/>
  <c r="AN293" i="10"/>
  <c r="AO293" i="10" s="1"/>
  <c r="AN98" i="10"/>
  <c r="AO98" i="10" s="1"/>
  <c r="AN475" i="10"/>
  <c r="AO475" i="10" s="1"/>
  <c r="AN100" i="10"/>
  <c r="AO100" i="10" s="1"/>
  <c r="AN326" i="10"/>
  <c r="AO326" i="10" s="1"/>
  <c r="AN531" i="10"/>
  <c r="AO531" i="10" s="1"/>
  <c r="AN588" i="10"/>
  <c r="AO588" i="10" s="1"/>
  <c r="AN337" i="10"/>
  <c r="AO337" i="10" s="1"/>
  <c r="AN271" i="10"/>
  <c r="AO271" i="10" s="1"/>
  <c r="AN314" i="10"/>
  <c r="AO314" i="10" s="1"/>
  <c r="AN32" i="10"/>
  <c r="AO32" i="10" s="1"/>
  <c r="AN113" i="10"/>
  <c r="AO113" i="10" s="1"/>
  <c r="AN361" i="10"/>
  <c r="AO361" i="10" s="1"/>
  <c r="AN281" i="10"/>
  <c r="AO281" i="10" s="1"/>
  <c r="AN369" i="10"/>
  <c r="AO369" i="10" s="1"/>
  <c r="AN405" i="10"/>
  <c r="AO405" i="10" s="1"/>
  <c r="AN325" i="10"/>
  <c r="AO325" i="10" s="1"/>
  <c r="AN448" i="10"/>
  <c r="AO448" i="10" s="1"/>
  <c r="AN492" i="10"/>
  <c r="AO492" i="10" s="1"/>
  <c r="AN334" i="10"/>
  <c r="AO334" i="10" s="1"/>
  <c r="AN169" i="10"/>
  <c r="AO169" i="10" s="1"/>
  <c r="AN108" i="10"/>
  <c r="AO108" i="10" s="1"/>
  <c r="AN603" i="10"/>
  <c r="AO603" i="10" s="1"/>
  <c r="AN80" i="10"/>
  <c r="AO80" i="10" s="1"/>
  <c r="AN67" i="10"/>
  <c r="AO67" i="10" s="1"/>
  <c r="AN269" i="10"/>
  <c r="AO269" i="10" s="1"/>
  <c r="AN503" i="10"/>
  <c r="AO503" i="10" s="1"/>
  <c r="AN608" i="10"/>
  <c r="AO608" i="10" s="1"/>
  <c r="AN429" i="10"/>
  <c r="AO429" i="10" s="1"/>
  <c r="AN556" i="10"/>
  <c r="AO556" i="10" s="1"/>
  <c r="AN277" i="10"/>
  <c r="AO277" i="10" s="1"/>
  <c r="AN381" i="10"/>
  <c r="AO381" i="10" s="1"/>
  <c r="AN322" i="10"/>
  <c r="AO322" i="10" s="1"/>
  <c r="AN241" i="10"/>
  <c r="AO241" i="10" s="1"/>
  <c r="AN440" i="10"/>
  <c r="AO440" i="10" s="1"/>
  <c r="AN402" i="10"/>
  <c r="AO402" i="10" s="1"/>
  <c r="AN476" i="10"/>
  <c r="AO476" i="10" s="1"/>
  <c r="AN247" i="10"/>
  <c r="AO247" i="10" s="1"/>
  <c r="AN472" i="10"/>
  <c r="AO472" i="10" s="1"/>
  <c r="AN426" i="10"/>
  <c r="AO426" i="10" s="1"/>
  <c r="AN258" i="10"/>
  <c r="AO258" i="10" s="1"/>
  <c r="AN412" i="10"/>
  <c r="AO412" i="10" s="1"/>
  <c r="AN162" i="10"/>
  <c r="AO162" i="10" s="1"/>
  <c r="AN178" i="10"/>
  <c r="AO178" i="10" s="1"/>
  <c r="AN387" i="10"/>
  <c r="AO387" i="10" s="1"/>
  <c r="AN430" i="10"/>
  <c r="AO430" i="10" s="1"/>
  <c r="AN278" i="10"/>
  <c r="AO278" i="10" s="1"/>
  <c r="AN612" i="10"/>
  <c r="AO612" i="10" s="1"/>
  <c r="AN262" i="10"/>
  <c r="AO262" i="10" s="1"/>
  <c r="AN363" i="10"/>
  <c r="AO363" i="10" s="1"/>
  <c r="AN187" i="10"/>
  <c r="AO187" i="10" s="1"/>
  <c r="AN340" i="10"/>
  <c r="AO340" i="10" s="1"/>
  <c r="AN85" i="10"/>
  <c r="AO85" i="10" s="1"/>
  <c r="AN142" i="10"/>
  <c r="AO142" i="10" s="1"/>
  <c r="AN569" i="10"/>
  <c r="AO569" i="10" s="1"/>
  <c r="AN242" i="10"/>
  <c r="AO242" i="10" s="1"/>
  <c r="AN213" i="10"/>
  <c r="AO213" i="10" s="1"/>
  <c r="AN312" i="10"/>
  <c r="AO312" i="10" s="1"/>
  <c r="AN518" i="10"/>
  <c r="AO518" i="10" s="1"/>
  <c r="AN396" i="10"/>
  <c r="AO396" i="10" s="1"/>
  <c r="AN150" i="10"/>
  <c r="AO150" i="10" s="1"/>
  <c r="AN416" i="10"/>
  <c r="AO416" i="10" s="1"/>
  <c r="AN97" i="10"/>
  <c r="AO97" i="10" s="1"/>
  <c r="AN140" i="10"/>
  <c r="AO140" i="10" s="1"/>
  <c r="AN525" i="10"/>
  <c r="AO525" i="10" s="1"/>
  <c r="AN319" i="10"/>
  <c r="AO319" i="10" s="1"/>
  <c r="AN594" i="10"/>
  <c r="AO594" i="10" s="1"/>
  <c r="AN442" i="10"/>
  <c r="AO442" i="10" s="1"/>
  <c r="AN284" i="10"/>
  <c r="AO284" i="10" s="1"/>
  <c r="AN13" i="10"/>
  <c r="AO13" i="10" s="1"/>
  <c r="AN252" i="10"/>
  <c r="AO252" i="10" s="1"/>
  <c r="AN400" i="10"/>
  <c r="AO400" i="10" s="1"/>
  <c r="AN132" i="10"/>
  <c r="AO132" i="10" s="1"/>
  <c r="AN160" i="10"/>
  <c r="AO160" i="10" s="1"/>
  <c r="AN395" i="10"/>
  <c r="AO395" i="10" s="1"/>
  <c r="AN188" i="10"/>
  <c r="AO188" i="10" s="1"/>
  <c r="AN183" i="10"/>
  <c r="AO183" i="10" s="1"/>
  <c r="AN47" i="10"/>
  <c r="AO47" i="10" s="1"/>
  <c r="AN219" i="10"/>
  <c r="AO219" i="10" s="1"/>
  <c r="AN134" i="10"/>
  <c r="AO134" i="10" s="1"/>
  <c r="AN118" i="10"/>
  <c r="AO118" i="10" s="1"/>
  <c r="AN292" i="10"/>
  <c r="AO292" i="10" s="1"/>
  <c r="AN99" i="10"/>
  <c r="AO99" i="10" s="1"/>
  <c r="AN474" i="10"/>
  <c r="AO474" i="10" s="1"/>
  <c r="AN306" i="10"/>
  <c r="AO306" i="10" s="1"/>
  <c r="AN101" i="10"/>
  <c r="AO101" i="10" s="1"/>
  <c r="AN327" i="10"/>
  <c r="AO327" i="10" s="1"/>
  <c r="AN530" i="10"/>
  <c r="AO530" i="10" s="1"/>
  <c r="AN589" i="10"/>
  <c r="AO589" i="10" s="1"/>
  <c r="AN336" i="10"/>
  <c r="AO336" i="10" s="1"/>
  <c r="AN270" i="10"/>
  <c r="AO270" i="10" s="1"/>
  <c r="AN33" i="10"/>
  <c r="AO33" i="10" s="1"/>
  <c r="AN112" i="10"/>
  <c r="AO112" i="10" s="1"/>
  <c r="AN360" i="10"/>
  <c r="AO360" i="10" s="1"/>
  <c r="AN280" i="10"/>
  <c r="AO280" i="10" s="1"/>
  <c r="AN368" i="10"/>
  <c r="AO368" i="10" s="1"/>
  <c r="AN78" i="10"/>
  <c r="AO78" i="10" s="1"/>
  <c r="AN404" i="10"/>
  <c r="AO404" i="10" s="1"/>
  <c r="AN324" i="10"/>
  <c r="AO324" i="10" s="1"/>
  <c r="AN436" i="10"/>
  <c r="AO436" i="10" s="1"/>
  <c r="AN449" i="10"/>
  <c r="AO449" i="10" s="1"/>
  <c r="AN493" i="10"/>
  <c r="AO493" i="10" s="1"/>
  <c r="AN335" i="10"/>
  <c r="AO335" i="10" s="1"/>
  <c r="AN168" i="10"/>
  <c r="AO168" i="10" s="1"/>
  <c r="AN109" i="10"/>
  <c r="AO109" i="10" s="1"/>
  <c r="AN450" i="10"/>
  <c r="AO450" i="10" s="1"/>
  <c r="AN602" i="10"/>
  <c r="AO602" i="10" s="1"/>
  <c r="AN81" i="10"/>
  <c r="AO81" i="10" s="1"/>
  <c r="AN66" i="10"/>
  <c r="AO66" i="10" s="1"/>
  <c r="AN268" i="10"/>
  <c r="AO268" i="10" s="1"/>
  <c r="AN502" i="10"/>
  <c r="AO502" i="10" s="1"/>
  <c r="AN609" i="10"/>
  <c r="AO609" i="10" s="1"/>
  <c r="AN557" i="10"/>
  <c r="AO557" i="10" s="1"/>
  <c r="AN276" i="10"/>
  <c r="AO276" i="10" s="1"/>
  <c r="AN380" i="10"/>
  <c r="AO380" i="10" s="1"/>
  <c r="AN323" i="10"/>
  <c r="AO323" i="10" s="1"/>
  <c r="AN240" i="10"/>
  <c r="AO240" i="10" s="1"/>
  <c r="AN441" i="10"/>
  <c r="AO441" i="10" s="1"/>
  <c r="AN403" i="10"/>
  <c r="AO403" i="10" s="1"/>
  <c r="AN477" i="10"/>
  <c r="AO477" i="10" s="1"/>
  <c r="AN246" i="10"/>
  <c r="AO246" i="10" s="1"/>
  <c r="AN473" i="10"/>
  <c r="AO473" i="10" s="1"/>
  <c r="AN509" i="10"/>
  <c r="AO509" i="10" s="1"/>
  <c r="AN158" i="10"/>
  <c r="AO158" i="10" s="1"/>
  <c r="AN120" i="10"/>
  <c r="AO120" i="10" s="1"/>
  <c r="AN510" i="10"/>
  <c r="AO510" i="10" s="1"/>
  <c r="AN21" i="10"/>
  <c r="AO21" i="10" s="1"/>
  <c r="AN533" i="10"/>
  <c r="AO533" i="10" s="1"/>
  <c r="AN498" i="10"/>
  <c r="AO498" i="10" s="1"/>
  <c r="AN585" i="10"/>
  <c r="AO585" i="10" s="1"/>
  <c r="AN392" i="10"/>
  <c r="AO392" i="10" s="1"/>
  <c r="AN418" i="10"/>
  <c r="AO418" i="10" s="1"/>
  <c r="AN553" i="10"/>
  <c r="AO553" i="10" s="1"/>
  <c r="AN230" i="10"/>
  <c r="AO230" i="10" s="1"/>
  <c r="AN86" i="10"/>
  <c r="AO86" i="10" s="1"/>
  <c r="AN236" i="10"/>
  <c r="AO236" i="10" s="1"/>
  <c r="AN138" i="10"/>
  <c r="AO138" i="10" s="1"/>
  <c r="AN176" i="10"/>
  <c r="AO176" i="10" s="1"/>
  <c r="AN68" i="10"/>
  <c r="AO68" i="10" s="1"/>
  <c r="AN226" i="10"/>
  <c r="AO226" i="10" s="1"/>
  <c r="AN446" i="10"/>
  <c r="AO446" i="10" s="1"/>
  <c r="AN414" i="10"/>
  <c r="AO414" i="10" s="1"/>
  <c r="AN339" i="10"/>
  <c r="AO339" i="10" s="1"/>
  <c r="AN264" i="10"/>
  <c r="AO264" i="10" s="1"/>
  <c r="AN434" i="10"/>
  <c r="AO434" i="10" s="1"/>
  <c r="AN225" i="10"/>
  <c r="AO225" i="10" s="1"/>
  <c r="AN94" i="10"/>
  <c r="AO94" i="10" s="1"/>
  <c r="AN465" i="10"/>
  <c r="AO465" i="10" s="1"/>
  <c r="AN274" i="10"/>
  <c r="AO274" i="10" s="1"/>
  <c r="AN295" i="10"/>
  <c r="AO295" i="10" s="1"/>
  <c r="AN379" i="10"/>
  <c r="AO379" i="10" s="1"/>
  <c r="AN56" i="10"/>
  <c r="AO56" i="10" s="1"/>
  <c r="AN478" i="10"/>
  <c r="AO478" i="10" s="1"/>
  <c r="AN52" i="10"/>
  <c r="AO52" i="10" s="1"/>
  <c r="AN445" i="10"/>
  <c r="AO445" i="10" s="1"/>
  <c r="AQ561" i="9"/>
  <c r="AQ235" i="9"/>
  <c r="AQ586" i="9"/>
  <c r="AU297" i="9" s="1"/>
  <c r="AQ126" i="9"/>
  <c r="AU67" i="9" s="1"/>
  <c r="AQ288" i="9"/>
  <c r="AQ462" i="9"/>
  <c r="AU235" i="9" s="1"/>
  <c r="AQ224" i="9"/>
  <c r="AU116" i="9" s="1"/>
  <c r="AQ103" i="9"/>
  <c r="AW55" i="9" s="1"/>
  <c r="AQ455" i="9"/>
  <c r="AW231" i="9" s="1"/>
  <c r="AQ423" i="9"/>
  <c r="AQ51" i="9"/>
  <c r="AW29" i="9" s="1"/>
  <c r="AQ141" i="9"/>
  <c r="AW74" i="9" s="1"/>
  <c r="AQ45" i="9"/>
  <c r="AW26" i="9" s="1"/>
  <c r="AQ527" i="9"/>
  <c r="AW267" i="9" s="1"/>
  <c r="AQ441" i="9"/>
  <c r="AW224" i="9" s="1"/>
  <c r="AQ567" i="9"/>
  <c r="AW287" i="9" s="1"/>
  <c r="AQ551" i="9"/>
  <c r="AW279" i="9" s="1"/>
  <c r="AQ358" i="9"/>
  <c r="AQ461" i="9"/>
  <c r="AW234" i="9" s="1"/>
  <c r="AQ61" i="9"/>
  <c r="AW34" i="9" s="1"/>
  <c r="AQ556" i="9"/>
  <c r="AU282" i="9" s="1"/>
  <c r="AQ557" i="9"/>
  <c r="AW282" i="9" s="1"/>
  <c r="AQ293" i="9"/>
  <c r="AW150" i="9" s="1"/>
  <c r="AQ292" i="9"/>
  <c r="AU150" i="9" s="1"/>
  <c r="AQ499" i="9"/>
  <c r="AW253" i="9" s="1"/>
  <c r="AQ498" i="9"/>
  <c r="AU253" i="9" s="1"/>
  <c r="AQ608" i="9"/>
  <c r="AU308" i="9" s="1"/>
  <c r="AQ609" i="9"/>
  <c r="AW308" i="9" s="1"/>
  <c r="AQ240" i="9"/>
  <c r="AU124" i="9" s="1"/>
  <c r="AQ241" i="9"/>
  <c r="AW124" i="9" s="1"/>
  <c r="AQ334" i="9"/>
  <c r="AU171" i="9" s="1"/>
  <c r="AQ335" i="9"/>
  <c r="AW171" i="9" s="1"/>
  <c r="AQ380" i="9"/>
  <c r="AU194" i="9" s="1"/>
  <c r="AQ381" i="9"/>
  <c r="AW194" i="9" s="1"/>
  <c r="AQ596" i="9"/>
  <c r="AU302" i="9" s="1"/>
  <c r="AQ597" i="9"/>
  <c r="AW302" i="9" s="1"/>
  <c r="AQ277" i="9"/>
  <c r="AW142" i="9" s="1"/>
  <c r="AQ276" i="9"/>
  <c r="AU142" i="9" s="1"/>
  <c r="AQ167" i="9"/>
  <c r="AW87" i="9" s="1"/>
  <c r="AQ166" i="9"/>
  <c r="AU87" i="9" s="1"/>
  <c r="AQ291" i="9"/>
  <c r="AW149" i="9" s="1"/>
  <c r="AQ290" i="9"/>
  <c r="AU149" i="9" s="1"/>
  <c r="AQ42" i="9"/>
  <c r="AU25" i="9" s="1"/>
  <c r="AQ43" i="9"/>
  <c r="AW25" i="9" s="1"/>
  <c r="AQ412" i="9"/>
  <c r="AU210" i="9" s="1"/>
  <c r="AQ413" i="9"/>
  <c r="AW210" i="9" s="1"/>
  <c r="AQ114" i="9"/>
  <c r="AU61" i="9" s="1"/>
  <c r="AQ115" i="9"/>
  <c r="AW61" i="9" s="1"/>
  <c r="AQ129" i="9"/>
  <c r="AW68" i="9" s="1"/>
  <c r="AQ128" i="9"/>
  <c r="AU68" i="9" s="1"/>
  <c r="AQ352" i="9"/>
  <c r="AU180" i="9" s="1"/>
  <c r="AQ353" i="9"/>
  <c r="AW180" i="9" s="1"/>
  <c r="AQ36" i="9"/>
  <c r="AU22" i="9" s="1"/>
  <c r="AQ37" i="9"/>
  <c r="AW22" i="9" s="1"/>
  <c r="AQ611" i="9"/>
  <c r="AW309" i="9" s="1"/>
  <c r="AQ610" i="9"/>
  <c r="AU309" i="9" s="1"/>
  <c r="AQ544" i="9"/>
  <c r="AU276" i="9" s="1"/>
  <c r="AQ545" i="9"/>
  <c r="AW276" i="9" s="1"/>
  <c r="AQ71" i="9"/>
  <c r="AW39" i="9" s="1"/>
  <c r="AQ70" i="9"/>
  <c r="AU39" i="9" s="1"/>
  <c r="AQ177" i="9"/>
  <c r="AQ176" i="9"/>
  <c r="AU92" i="9" s="1"/>
  <c r="AQ576" i="9"/>
  <c r="AU292" i="9" s="1"/>
  <c r="AQ577" i="9"/>
  <c r="AW292" i="9" s="1"/>
  <c r="AQ145" i="9"/>
  <c r="AW76" i="9" s="1"/>
  <c r="AQ144" i="9"/>
  <c r="AU76" i="9" s="1"/>
  <c r="AQ74" i="9"/>
  <c r="AU41" i="9" s="1"/>
  <c r="AQ75" i="9"/>
  <c r="AW41" i="9" s="1"/>
  <c r="AQ536" i="9"/>
  <c r="AU272" i="9" s="1"/>
  <c r="AQ537" i="9"/>
  <c r="AW272" i="9" s="1"/>
  <c r="AQ204" i="9"/>
  <c r="AU106" i="9" s="1"/>
  <c r="AQ205" i="9"/>
  <c r="AW106" i="9" s="1"/>
  <c r="AQ322" i="9"/>
  <c r="AU165" i="9" s="1"/>
  <c r="AQ323" i="9"/>
  <c r="AW165" i="9" s="1"/>
  <c r="AQ278" i="9"/>
  <c r="AU143" i="9" s="1"/>
  <c r="AQ279" i="9"/>
  <c r="AW143" i="9" s="1"/>
  <c r="AQ427" i="9"/>
  <c r="AW217" i="9" s="1"/>
  <c r="AQ426" i="9"/>
  <c r="AU217" i="9" s="1"/>
  <c r="AQ523" i="9"/>
  <c r="AW265" i="9" s="1"/>
  <c r="AQ522" i="9"/>
  <c r="AU265" i="9" s="1"/>
  <c r="AQ49" i="9"/>
  <c r="AW28" i="9" s="1"/>
  <c r="AQ48" i="9"/>
  <c r="AU28" i="9" s="1"/>
  <c r="AQ364" i="9"/>
  <c r="AU186" i="9" s="1"/>
  <c r="AQ365" i="9"/>
  <c r="AW186" i="9" s="1"/>
  <c r="AQ100" i="9"/>
  <c r="AU54" i="9" s="1"/>
  <c r="AQ101" i="9"/>
  <c r="AW54" i="9" s="1"/>
  <c r="AQ283" i="9"/>
  <c r="AW145" i="9" s="1"/>
  <c r="AQ282" i="9"/>
  <c r="AU145" i="9" s="1"/>
  <c r="AQ12" i="9"/>
  <c r="AU10" i="9" s="1"/>
  <c r="AQ13" i="9"/>
  <c r="AW10" i="9" s="1"/>
  <c r="AQ183" i="9"/>
  <c r="AW95" i="9" s="1"/>
  <c r="AQ182" i="9"/>
  <c r="AU95" i="9" s="1"/>
  <c r="AQ98" i="9"/>
  <c r="AU53" i="9" s="1"/>
  <c r="AQ99" i="9"/>
  <c r="AW53" i="9" s="1"/>
  <c r="AQ319" i="9"/>
  <c r="AW163" i="9" s="1"/>
  <c r="AQ318" i="9"/>
  <c r="AQ392" i="9"/>
  <c r="AQ393" i="9"/>
  <c r="AW200" i="9" s="1"/>
  <c r="AQ105" i="9"/>
  <c r="AW56" i="9" s="1"/>
  <c r="AQ104" i="9"/>
  <c r="AU56" i="9" s="1"/>
  <c r="AQ151" i="9"/>
  <c r="AQ150" i="9"/>
  <c r="AU79" i="9" s="1"/>
  <c r="AQ272" i="9"/>
  <c r="AU140" i="9" s="1"/>
  <c r="AQ273" i="9"/>
  <c r="AW140" i="9" s="1"/>
  <c r="AQ518" i="9"/>
  <c r="AU263" i="9" s="1"/>
  <c r="AQ519" i="9"/>
  <c r="AW263" i="9" s="1"/>
  <c r="AQ395" i="9"/>
  <c r="AW201" i="9" s="1"/>
  <c r="AQ394" i="9"/>
  <c r="AU201" i="9" s="1"/>
  <c r="AQ196" i="9"/>
  <c r="AU102" i="9" s="1"/>
  <c r="AQ197" i="9"/>
  <c r="AW102" i="9" s="1"/>
  <c r="AQ243" i="9"/>
  <c r="AW125" i="9" s="1"/>
  <c r="AQ242" i="9"/>
  <c r="AU125" i="9" s="1"/>
  <c r="AQ595" i="9"/>
  <c r="AW301" i="9" s="1"/>
  <c r="AQ594" i="9"/>
  <c r="AU301" i="9" s="1"/>
  <c r="AQ398" i="9"/>
  <c r="AU203" i="9" s="1"/>
  <c r="AQ399" i="9"/>
  <c r="AW203" i="9" s="1"/>
  <c r="AQ261" i="9"/>
  <c r="AW134" i="9" s="1"/>
  <c r="AQ260" i="9"/>
  <c r="AU134" i="9" s="1"/>
  <c r="AQ552" i="9"/>
  <c r="AU280" i="9" s="1"/>
  <c r="AQ553" i="9"/>
  <c r="AW280" i="9" s="1"/>
  <c r="AQ162" i="9"/>
  <c r="AU85" i="9" s="1"/>
  <c r="AQ163" i="9"/>
  <c r="AW85" i="9" s="1"/>
  <c r="AQ333" i="9"/>
  <c r="AW170" i="9" s="1"/>
  <c r="AQ332" i="9"/>
  <c r="AU170" i="9" s="1"/>
  <c r="AQ400" i="9"/>
  <c r="AU204" i="9" s="1"/>
  <c r="AQ401" i="9"/>
  <c r="AW204" i="9" s="1"/>
  <c r="AQ362" i="9"/>
  <c r="AU185" i="9" s="1"/>
  <c r="AQ363" i="9"/>
  <c r="AW185" i="9" s="1"/>
  <c r="AQ388" i="9"/>
  <c r="AU198" i="9" s="1"/>
  <c r="AQ389" i="9"/>
  <c r="AW198" i="9" s="1"/>
  <c r="AQ515" i="9"/>
  <c r="AW261" i="9" s="1"/>
  <c r="AQ514" i="9"/>
  <c r="AU261" i="9" s="1"/>
  <c r="AQ372" i="9"/>
  <c r="AU190" i="9" s="1"/>
  <c r="AQ373" i="9"/>
  <c r="AQ483" i="9"/>
  <c r="AW245" i="9" s="1"/>
  <c r="AQ482" i="9"/>
  <c r="AU245" i="9" s="1"/>
  <c r="AQ25" i="9"/>
  <c r="AW16" i="9" s="1"/>
  <c r="AQ24" i="9"/>
  <c r="AU16" i="9" s="1"/>
  <c r="AQ116" i="9"/>
  <c r="AU62" i="9" s="1"/>
  <c r="AQ117" i="9"/>
  <c r="AW62" i="9" s="1"/>
  <c r="AQ384" i="9"/>
  <c r="AU196" i="9" s="1"/>
  <c r="AQ385" i="9"/>
  <c r="AW196" i="9" s="1"/>
  <c r="AQ378" i="9"/>
  <c r="AU193" i="9" s="1"/>
  <c r="AQ379" i="9"/>
  <c r="AW193" i="9" s="1"/>
  <c r="AQ108" i="9"/>
  <c r="AU58" i="9" s="1"/>
  <c r="AQ109" i="9"/>
  <c r="AW58" i="9" s="1"/>
  <c r="AQ227" i="9"/>
  <c r="AW117" i="9" s="1"/>
  <c r="AQ226" i="9"/>
  <c r="AU117" i="9" s="1"/>
  <c r="AQ360" i="9"/>
  <c r="AU184" i="9" s="1"/>
  <c r="AQ361" i="9"/>
  <c r="AW184" i="9" s="1"/>
  <c r="AQ95" i="9"/>
  <c r="AW51" i="9" s="1"/>
  <c r="AQ94" i="9"/>
  <c r="AU51" i="9" s="1"/>
  <c r="AQ603" i="9"/>
  <c r="AW305" i="9" s="1"/>
  <c r="AQ602" i="9"/>
  <c r="AU305" i="9" s="1"/>
  <c r="AQ467" i="9"/>
  <c r="AW237" i="9" s="1"/>
  <c r="AQ466" i="9"/>
  <c r="AU237" i="9" s="1"/>
  <c r="AQ111" i="9"/>
  <c r="AW59" i="9" s="1"/>
  <c r="AQ110" i="9"/>
  <c r="AU59" i="9" s="1"/>
  <c r="AQ411" i="9"/>
  <c r="AW209" i="9" s="1"/>
  <c r="AQ410" i="9"/>
  <c r="AU209" i="9" s="1"/>
  <c r="AQ132" i="9"/>
  <c r="AU70" i="9" s="1"/>
  <c r="AQ133" i="9"/>
  <c r="AW70" i="9" s="1"/>
  <c r="AQ446" i="9"/>
  <c r="AU227" i="9" s="1"/>
  <c r="AQ447" i="9"/>
  <c r="AW227" i="9" s="1"/>
  <c r="AQ87" i="9"/>
  <c r="AW47" i="9" s="1"/>
  <c r="AQ86" i="9"/>
  <c r="AU47" i="9" s="1"/>
  <c r="AQ337" i="9"/>
  <c r="AW172" i="9" s="1"/>
  <c r="AQ336" i="9"/>
  <c r="AU172" i="9" s="1"/>
  <c r="AQ148" i="9"/>
  <c r="AQ149" i="9"/>
  <c r="AQ82" i="9"/>
  <c r="AU45" i="9" s="1"/>
  <c r="AQ83" i="9"/>
  <c r="AW45" i="9" s="1"/>
  <c r="AQ124" i="9"/>
  <c r="AQ125" i="9"/>
  <c r="AW66" i="9" s="1"/>
  <c r="AQ169" i="9"/>
  <c r="AW88" i="9" s="1"/>
  <c r="AQ168" i="9"/>
  <c r="AU88" i="9" s="1"/>
  <c r="AQ275" i="9"/>
  <c r="AQ274" i="9"/>
  <c r="AQ310" i="9"/>
  <c r="AU159" i="9" s="1"/>
  <c r="AQ311" i="9"/>
  <c r="AW159" i="9" s="1"/>
  <c r="AQ491" i="9"/>
  <c r="AW249" i="9" s="1"/>
  <c r="AQ490" i="9"/>
  <c r="AU249" i="9" s="1"/>
  <c r="AQ294" i="9"/>
  <c r="AU151" i="9" s="1"/>
  <c r="AQ295" i="9"/>
  <c r="AW151" i="9" s="1"/>
  <c r="AQ57" i="9"/>
  <c r="AW32" i="9" s="1"/>
  <c r="AQ56" i="9"/>
  <c r="AU32" i="9" s="1"/>
  <c r="AQ106" i="9"/>
  <c r="AU57" i="9" s="1"/>
  <c r="AQ107" i="9"/>
  <c r="AW57" i="9" s="1"/>
  <c r="AQ76" i="9"/>
  <c r="AU42" i="9" s="1"/>
  <c r="AQ77" i="9"/>
  <c r="AW42" i="9" s="1"/>
  <c r="AQ17" i="9"/>
  <c r="AW12" i="9" s="1"/>
  <c r="AQ16" i="9"/>
  <c r="AU12" i="9" s="1"/>
  <c r="AQ539" i="9"/>
  <c r="AW273" i="9" s="1"/>
  <c r="AQ538" i="9"/>
  <c r="AU273" i="9" s="1"/>
  <c r="AQ571" i="9"/>
  <c r="AW289" i="9" s="1"/>
  <c r="AQ570" i="9"/>
  <c r="AU289" i="9" s="1"/>
  <c r="AQ218" i="9"/>
  <c r="AQ219" i="9"/>
  <c r="AW113" i="9" s="1"/>
  <c r="AQ520" i="9"/>
  <c r="AU264" i="9" s="1"/>
  <c r="AQ521" i="9"/>
  <c r="AW264" i="9" s="1"/>
  <c r="AQ65" i="9"/>
  <c r="AW36" i="9" s="1"/>
  <c r="AQ64" i="9"/>
  <c r="AU36" i="9" s="1"/>
  <c r="AQ215" i="9"/>
  <c r="AW111" i="9" s="1"/>
  <c r="AQ214" i="9"/>
  <c r="AU111" i="9" s="1"/>
  <c r="AQ79" i="9"/>
  <c r="AW43" i="9" s="1"/>
  <c r="AQ78" i="9"/>
  <c r="AU43" i="9" s="1"/>
  <c r="AQ31" i="9"/>
  <c r="AQ30" i="9"/>
  <c r="AQ448" i="9"/>
  <c r="AU228" i="9" s="1"/>
  <c r="AQ449" i="9"/>
  <c r="AW228" i="9" s="1"/>
  <c r="AQ33" i="9"/>
  <c r="AW20" i="9" s="1"/>
  <c r="AQ32" i="9"/>
  <c r="AU20" i="9" s="1"/>
  <c r="AQ251" i="9"/>
  <c r="AW129" i="9" s="1"/>
  <c r="AQ250" i="9"/>
  <c r="AU129" i="9" s="1"/>
  <c r="AQ531" i="9"/>
  <c r="AW269" i="9" s="1"/>
  <c r="AQ530" i="9"/>
  <c r="AU269" i="9" s="1"/>
  <c r="AQ175" i="9"/>
  <c r="AW91" i="9" s="1"/>
  <c r="AQ174" i="9"/>
  <c r="AU91" i="9" s="1"/>
  <c r="AQ507" i="9"/>
  <c r="AW257" i="9" s="1"/>
  <c r="AQ506" i="9"/>
  <c r="AU257" i="9" s="1"/>
  <c r="AQ438" i="9"/>
  <c r="AQ439" i="9"/>
  <c r="AW223" i="9" s="1"/>
  <c r="AQ435" i="9"/>
  <c r="AW221" i="9" s="1"/>
  <c r="AQ434" i="9"/>
  <c r="AU221" i="9" s="1"/>
  <c r="AQ84" i="9"/>
  <c r="AU46" i="9" s="1"/>
  <c r="AQ85" i="9"/>
  <c r="AW46" i="9" s="1"/>
  <c r="AQ486" i="9"/>
  <c r="AU247" i="9" s="1"/>
  <c r="AQ487" i="9"/>
  <c r="AW247" i="9" s="1"/>
  <c r="AQ188" i="9"/>
  <c r="AU98" i="9" s="1"/>
  <c r="AQ189" i="9"/>
  <c r="AW98" i="9" s="1"/>
  <c r="AQ178" i="9"/>
  <c r="AU93" i="9" s="1"/>
  <c r="AQ179" i="9"/>
  <c r="AW93" i="9" s="1"/>
  <c r="AQ170" i="9"/>
  <c r="AU89" i="9" s="1"/>
  <c r="AQ171" i="9"/>
  <c r="AW89" i="9" s="1"/>
  <c r="AQ406" i="9"/>
  <c r="AU207" i="9" s="1"/>
  <c r="AQ407" i="9"/>
  <c r="AW207" i="9" s="1"/>
  <c r="AQ563" i="9"/>
  <c r="AW285" i="9" s="1"/>
  <c r="AQ562" i="9"/>
  <c r="AU285" i="9" s="1"/>
  <c r="AQ456" i="9"/>
  <c r="AU232" i="9" s="1"/>
  <c r="AQ457" i="9"/>
  <c r="AW232" i="9" s="1"/>
  <c r="AQ612" i="9"/>
  <c r="AU310" i="9" s="1"/>
  <c r="AQ613" i="9"/>
  <c r="AW310" i="9" s="1"/>
  <c r="AQ193" i="9"/>
  <c r="AW100" i="9" s="1"/>
  <c r="AQ192" i="9"/>
  <c r="AU100" i="9" s="1"/>
  <c r="AQ207" i="9"/>
  <c r="AW107" i="9" s="1"/>
  <c r="AQ206" i="9"/>
  <c r="AU107" i="9" s="1"/>
  <c r="AQ58" i="9"/>
  <c r="AU33" i="9" s="1"/>
  <c r="AQ59" i="9"/>
  <c r="AW33" i="9" s="1"/>
  <c r="AQ119" i="9"/>
  <c r="AW63" i="9" s="1"/>
  <c r="AQ118" i="9"/>
  <c r="AU63" i="9" s="1"/>
  <c r="AQ39" i="9"/>
  <c r="AW23" i="9" s="1"/>
  <c r="AQ38" i="9"/>
  <c r="AU23" i="9" s="1"/>
  <c r="AQ307" i="9"/>
  <c r="AW157" i="9" s="1"/>
  <c r="AQ306" i="9"/>
  <c r="AU157" i="9" s="1"/>
  <c r="AQ210" i="9"/>
  <c r="AU109" i="9" s="1"/>
  <c r="AQ211" i="9"/>
  <c r="AW109" i="9" s="1"/>
  <c r="AQ464" i="9"/>
  <c r="AU236" i="9" s="1"/>
  <c r="AQ465" i="9"/>
  <c r="AQ68" i="9"/>
  <c r="AU38" i="9" s="1"/>
  <c r="AQ69" i="9"/>
  <c r="AW38" i="9" s="1"/>
  <c r="AQ255" i="9"/>
  <c r="AW131" i="9" s="1"/>
  <c r="AQ254" i="9"/>
  <c r="AU131" i="9" s="1"/>
  <c r="AQ424" i="9"/>
  <c r="AU216" i="9" s="1"/>
  <c r="AQ425" i="9"/>
  <c r="AQ303" i="9"/>
  <c r="AW155" i="9" s="1"/>
  <c r="AQ302" i="9"/>
  <c r="AU155" i="9" s="1"/>
  <c r="AQ396" i="9"/>
  <c r="AU202" i="9" s="1"/>
  <c r="AQ397" i="9"/>
  <c r="AW202" i="9" s="1"/>
  <c r="AQ452" i="9"/>
  <c r="AU230" i="9" s="1"/>
  <c r="AQ453" i="9"/>
  <c r="AW230" i="9" s="1"/>
  <c r="AQ341" i="9"/>
  <c r="AW174" i="9" s="1"/>
  <c r="AQ340" i="9"/>
  <c r="AQ161" i="9"/>
  <c r="AW84" i="9" s="1"/>
  <c r="AQ160" i="9"/>
  <c r="AU84" i="9" s="1"/>
  <c r="AQ592" i="9"/>
  <c r="AU300" i="9" s="1"/>
  <c r="AQ593" i="9"/>
  <c r="AW300" i="9" s="1"/>
  <c r="AQ23" i="9"/>
  <c r="AW15" i="9" s="1"/>
  <c r="AQ22" i="9"/>
  <c r="AU15" i="9" s="1"/>
  <c r="AQ459" i="9"/>
  <c r="AW233" i="9" s="1"/>
  <c r="AQ458" i="9"/>
  <c r="AU233" i="9" s="1"/>
  <c r="AQ309" i="9"/>
  <c r="AW158" i="9" s="1"/>
  <c r="AQ308" i="9"/>
  <c r="AU158" i="9" s="1"/>
  <c r="AQ488" i="9"/>
  <c r="AU248" i="9" s="1"/>
  <c r="AQ489" i="9"/>
  <c r="AW248" i="9" s="1"/>
  <c r="AQ296" i="9"/>
  <c r="AU152" i="9" s="1"/>
  <c r="AQ297" i="9"/>
  <c r="AW152" i="9" s="1"/>
  <c r="AQ138" i="9"/>
  <c r="AU73" i="9" s="1"/>
  <c r="AQ139" i="9"/>
  <c r="AW73" i="9" s="1"/>
  <c r="AQ312" i="9"/>
  <c r="AU160" i="9" s="1"/>
  <c r="AQ313" i="9"/>
  <c r="AW160" i="9" s="1"/>
  <c r="AQ191" i="9"/>
  <c r="AW99" i="9" s="1"/>
  <c r="AQ190" i="9"/>
  <c r="AU99" i="9" s="1"/>
  <c r="AQ430" i="9"/>
  <c r="AU219" i="9" s="1"/>
  <c r="AQ431" i="9"/>
  <c r="AW219" i="9" s="1"/>
  <c r="AQ121" i="9"/>
  <c r="AW64" i="9" s="1"/>
  <c r="AQ120" i="9"/>
  <c r="AU64" i="9" s="1"/>
  <c r="AQ253" i="9"/>
  <c r="AW130" i="9" s="1"/>
  <c r="AQ252" i="9"/>
  <c r="AU130" i="9" s="1"/>
  <c r="AQ267" i="9"/>
  <c r="AW137" i="9" s="1"/>
  <c r="AQ266" i="9"/>
  <c r="AU137" i="9" s="1"/>
  <c r="AQ26" i="9"/>
  <c r="AU17" i="9" s="1"/>
  <c r="AQ27" i="9"/>
  <c r="AW17" i="9" s="1"/>
  <c r="AQ269" i="9"/>
  <c r="AW138" i="9" s="1"/>
  <c r="AQ268" i="9"/>
  <c r="AU138" i="9" s="1"/>
  <c r="AQ73" i="9"/>
  <c r="AW40" i="9" s="1"/>
  <c r="AQ72" i="9"/>
  <c r="AU40" i="9" s="1"/>
  <c r="AQ500" i="9"/>
  <c r="AU254" i="9" s="1"/>
  <c r="AQ501" i="9"/>
  <c r="AW254" i="9" s="1"/>
  <c r="AQ159" i="9"/>
  <c r="AW83" i="9" s="1"/>
  <c r="AQ158" i="9"/>
  <c r="AU83" i="9" s="1"/>
  <c r="AQ512" i="9"/>
  <c r="AU260" i="9" s="1"/>
  <c r="AQ513" i="9"/>
  <c r="AW260" i="9" s="1"/>
  <c r="AQ419" i="9"/>
  <c r="AW213" i="9" s="1"/>
  <c r="AQ418" i="9"/>
  <c r="AU213" i="9" s="1"/>
  <c r="AQ588" i="9"/>
  <c r="AU298" i="9" s="1"/>
  <c r="AQ589" i="9"/>
  <c r="AW298" i="9" s="1"/>
  <c r="AQ403" i="9"/>
  <c r="AW205" i="9" s="1"/>
  <c r="AQ402" i="9"/>
  <c r="AU205" i="9" s="1"/>
  <c r="AQ135" i="9"/>
  <c r="AW71" i="9" s="1"/>
  <c r="AQ134" i="9"/>
  <c r="AU71" i="9" s="1"/>
  <c r="AQ451" i="9"/>
  <c r="AW229" i="9" s="1"/>
  <c r="AQ450" i="9"/>
  <c r="AU229" i="9" s="1"/>
  <c r="AQ262" i="9"/>
  <c r="AU135" i="9" s="1"/>
  <c r="AQ263" i="9"/>
  <c r="AW135" i="9" s="1"/>
  <c r="AQ502" i="9"/>
  <c r="AU255" i="9" s="1"/>
  <c r="AQ503" i="9"/>
  <c r="AW255" i="9" s="1"/>
  <c r="AQ478" i="9"/>
  <c r="AU243" i="9" s="1"/>
  <c r="AQ479" i="9"/>
  <c r="AW243" i="9" s="1"/>
  <c r="AQ607" i="9"/>
  <c r="AW307" i="9" s="1"/>
  <c r="AQ606" i="9"/>
  <c r="AU307" i="9" s="1"/>
  <c r="AQ320" i="9"/>
  <c r="AU164" i="9" s="1"/>
  <c r="AQ321" i="9"/>
  <c r="AW164" i="9" s="1"/>
  <c r="AQ580" i="9"/>
  <c r="AU294" i="9" s="1"/>
  <c r="AQ581" i="9"/>
  <c r="AW294" i="9" s="1"/>
  <c r="AQ20" i="9"/>
  <c r="AU14" i="9" s="1"/>
  <c r="AQ21" i="9"/>
  <c r="AW14" i="9" s="1"/>
  <c r="AQ237" i="9"/>
  <c r="AW122" i="9" s="1"/>
  <c r="AQ236" i="9"/>
  <c r="AU122" i="9" s="1"/>
  <c r="AQ209" i="9"/>
  <c r="AW108" i="9" s="1"/>
  <c r="AQ208" i="9"/>
  <c r="AU108" i="9" s="1"/>
  <c r="AQ245" i="9"/>
  <c r="AW126" i="9" s="1"/>
  <c r="AQ244" i="9"/>
  <c r="AU126" i="9" s="1"/>
  <c r="AQ122" i="9"/>
  <c r="AU65" i="9" s="1"/>
  <c r="AQ123" i="9"/>
  <c r="AQ271" i="9"/>
  <c r="AW139" i="9" s="1"/>
  <c r="AQ270" i="9"/>
  <c r="AQ154" i="9"/>
  <c r="AU81" i="9" s="1"/>
  <c r="AQ155" i="9"/>
  <c r="AW81" i="9" s="1"/>
  <c r="AQ264" i="9"/>
  <c r="AU136" i="9" s="1"/>
  <c r="AQ265" i="9"/>
  <c r="AW136" i="9" s="1"/>
  <c r="AQ180" i="9"/>
  <c r="AU94" i="9" s="1"/>
  <c r="AQ181" i="9"/>
  <c r="AW94" i="9" s="1"/>
  <c r="AQ15" i="9"/>
  <c r="AW11" i="9" s="1"/>
  <c r="AQ14" i="9"/>
  <c r="AQ212" i="9"/>
  <c r="AU110" i="9" s="1"/>
  <c r="AQ213" i="9"/>
  <c r="AW110" i="9" s="1"/>
  <c r="AQ280" i="9"/>
  <c r="AU144" i="9" s="1"/>
  <c r="AQ281" i="9"/>
  <c r="AW144" i="9" s="1"/>
  <c r="AQ599" i="9"/>
  <c r="AW303" i="9" s="1"/>
  <c r="AQ598" i="9"/>
  <c r="AU303" i="9" s="1"/>
  <c r="AQ81" i="9"/>
  <c r="AW44" i="9" s="1"/>
  <c r="AQ80" i="9"/>
  <c r="AU44" i="9" s="1"/>
  <c r="AQ248" i="9"/>
  <c r="AU128" i="9" s="1"/>
  <c r="AQ249" i="9"/>
  <c r="AW128" i="9" s="1"/>
  <c r="AQ259" i="9"/>
  <c r="AW133" i="9" s="1"/>
  <c r="AQ258" i="9"/>
  <c r="AQ89" i="9"/>
  <c r="AW48" i="9" s="1"/>
  <c r="AQ88" i="9"/>
  <c r="AU48" i="9" s="1"/>
  <c r="AQ317" i="9"/>
  <c r="AW162" i="9" s="1"/>
  <c r="AQ316" i="9"/>
  <c r="AU162" i="9" s="1"/>
  <c r="AQ480" i="9"/>
  <c r="AU244" i="9" s="1"/>
  <c r="AQ481" i="9"/>
  <c r="AW244" i="9" s="1"/>
  <c r="AQ202" i="9"/>
  <c r="AU105" i="9" s="1"/>
  <c r="AQ203" i="9"/>
  <c r="AW105" i="9" s="1"/>
  <c r="AQ137" i="9"/>
  <c r="AW72" i="9" s="1"/>
  <c r="AQ136" i="9"/>
  <c r="AQ113" i="9"/>
  <c r="AW60" i="9" s="1"/>
  <c r="AQ112" i="9"/>
  <c r="AU60" i="9" s="1"/>
  <c r="AQ555" i="9"/>
  <c r="AW281" i="9" s="1"/>
  <c r="AQ554" i="9"/>
  <c r="AU281" i="9" s="1"/>
  <c r="AQ172" i="9"/>
  <c r="AU90" i="9" s="1"/>
  <c r="AQ173" i="9"/>
  <c r="AW90" i="9" s="1"/>
  <c r="AQ92" i="9"/>
  <c r="AU50" i="9" s="1"/>
  <c r="AQ93" i="9"/>
  <c r="AW50" i="9" s="1"/>
  <c r="AQ444" i="9"/>
  <c r="AU226" i="9" s="1"/>
  <c r="AQ445" i="9"/>
  <c r="AW226" i="9" s="1"/>
  <c r="AQ405" i="9"/>
  <c r="AW206" i="9" s="1"/>
  <c r="AQ404" i="9"/>
  <c r="AU206" i="9" s="1"/>
  <c r="AQ47" i="9"/>
  <c r="AW27" i="9" s="1"/>
  <c r="AQ46" i="9"/>
  <c r="AU27" i="9" s="1"/>
  <c r="AQ583" i="9"/>
  <c r="AW295" i="9" s="1"/>
  <c r="AQ582" i="9"/>
  <c r="AQ164" i="9"/>
  <c r="AU86" i="9" s="1"/>
  <c r="AQ165" i="9"/>
  <c r="AW86" i="9" s="1"/>
  <c r="AQ41" i="9"/>
  <c r="AW24" i="9" s="1"/>
  <c r="AQ40" i="9"/>
  <c r="AU24" i="9" s="1"/>
  <c r="AQ532" i="9"/>
  <c r="AU270" i="9" s="1"/>
  <c r="AQ533" i="9"/>
  <c r="AW270" i="9" s="1"/>
  <c r="AQ338" i="9"/>
  <c r="AU173" i="9" s="1"/>
  <c r="AQ339" i="9"/>
  <c r="AW173" i="9" s="1"/>
  <c r="AQ568" i="9"/>
  <c r="AU288" i="9" s="1"/>
  <c r="AQ569" i="9"/>
  <c r="AW288" i="9" s="1"/>
  <c r="AQ52" i="9"/>
  <c r="AU30" i="9" s="1"/>
  <c r="AQ53" i="9"/>
  <c r="AW30" i="9" s="1"/>
  <c r="AQ66" i="9"/>
  <c r="AU37" i="9" s="1"/>
  <c r="AQ67" i="9"/>
  <c r="AW37" i="9" s="1"/>
  <c r="AQ547" i="9"/>
  <c r="AW277" i="9" s="1"/>
  <c r="AQ546" i="9"/>
  <c r="AU277" i="9" s="1"/>
  <c r="AQ376" i="9"/>
  <c r="AU192" i="9" s="1"/>
  <c r="AQ377" i="9"/>
  <c r="AW192" i="9" s="1"/>
  <c r="AQ510" i="9"/>
  <c r="AU259" i="9" s="1"/>
  <c r="AQ511" i="9"/>
  <c r="AW259" i="9" s="1"/>
  <c r="AQ239" i="9"/>
  <c r="AW123" i="9" s="1"/>
  <c r="AQ238" i="9"/>
  <c r="AU123" i="9" s="1"/>
  <c r="AQ575" i="9"/>
  <c r="AW291" i="9" s="1"/>
  <c r="AQ574" i="9"/>
  <c r="AU291" i="9" s="1"/>
  <c r="AQ199" i="9"/>
  <c r="AQ198" i="9"/>
  <c r="AU103" i="9" s="1"/>
  <c r="AQ428" i="9"/>
  <c r="AU218" i="9" s="1"/>
  <c r="AQ429" i="9"/>
  <c r="AW218" i="9" s="1"/>
  <c r="AQ185" i="9"/>
  <c r="AW96" i="9" s="1"/>
  <c r="AQ184" i="9"/>
  <c r="AU96" i="9" s="1"/>
  <c r="AQ90" i="9"/>
  <c r="AU49" i="9" s="1"/>
  <c r="AQ91" i="9"/>
  <c r="AW49" i="9" s="1"/>
  <c r="AQ143" i="9"/>
  <c r="AW75" i="9" s="1"/>
  <c r="AQ142" i="9"/>
  <c r="AU75" i="9" s="1"/>
  <c r="AQ504" i="9"/>
  <c r="AU256" i="9" s="1"/>
  <c r="AQ505" i="9"/>
  <c r="AW256" i="9" s="1"/>
  <c r="AQ414" i="9"/>
  <c r="AU211" i="9" s="1"/>
  <c r="AQ415" i="9"/>
  <c r="AW211" i="9" s="1"/>
  <c r="AQ437" i="9"/>
  <c r="AW222" i="9" s="1"/>
  <c r="AQ436" i="9"/>
  <c r="AU222" i="9" s="1"/>
  <c r="AQ342" i="9"/>
  <c r="AU175" i="9" s="1"/>
  <c r="AQ343" i="9"/>
  <c r="AW175" i="9" s="1"/>
  <c r="AQ524" i="9"/>
  <c r="AU266" i="9" s="1"/>
  <c r="AQ525" i="9"/>
  <c r="AW266" i="9" s="1"/>
  <c r="AQ443" i="9"/>
  <c r="AW225" i="9" s="1"/>
  <c r="AQ442" i="9"/>
  <c r="AU225" i="9" s="1"/>
  <c r="AQ220" i="9"/>
  <c r="AU114" i="9" s="1"/>
  <c r="AQ221" i="9"/>
  <c r="AW114" i="9" s="1"/>
  <c r="AQ484" i="9"/>
  <c r="AU246" i="9" s="1"/>
  <c r="AQ485" i="9"/>
  <c r="AW246" i="9" s="1"/>
  <c r="AQ383" i="9"/>
  <c r="AW195" i="9" s="1"/>
  <c r="AQ382" i="9"/>
  <c r="AU195" i="9" s="1"/>
  <c r="AQ408" i="9"/>
  <c r="AU208" i="9" s="1"/>
  <c r="AQ409" i="9"/>
  <c r="AW208" i="9" s="1"/>
  <c r="AQ146" i="9"/>
  <c r="AU77" i="9" s="1"/>
  <c r="AQ147" i="9"/>
  <c r="AW77" i="9" s="1"/>
  <c r="AQ194" i="9"/>
  <c r="AU101" i="9" s="1"/>
  <c r="AQ195" i="9"/>
  <c r="AW101" i="9" s="1"/>
  <c r="AQ508" i="9"/>
  <c r="AU258" i="9" s="1"/>
  <c r="AQ509" i="9"/>
  <c r="AW258" i="9" s="1"/>
  <c r="AQ351" i="9"/>
  <c r="AW179" i="9" s="1"/>
  <c r="AQ350" i="9"/>
  <c r="AU179" i="9" s="1"/>
  <c r="AQ97" i="9"/>
  <c r="AW52" i="9" s="1"/>
  <c r="AQ96" i="9"/>
  <c r="AQ368" i="9"/>
  <c r="AQ369" i="9"/>
  <c r="AW188" i="9" s="1"/>
  <c r="AQ231" i="9"/>
  <c r="AW119" i="9" s="1"/>
  <c r="AQ230" i="9"/>
  <c r="AU119" i="9" s="1"/>
  <c r="AQ386" i="9"/>
  <c r="AU197" i="9" s="1"/>
  <c r="AQ387" i="9"/>
  <c r="AW197" i="9" s="1"/>
  <c r="AQ153" i="9"/>
  <c r="AW80" i="9" s="1"/>
  <c r="AQ152" i="9"/>
  <c r="AU80" i="9" s="1"/>
  <c r="AQ328" i="9"/>
  <c r="AU168" i="9" s="1"/>
  <c r="AQ329" i="9"/>
  <c r="AQ472" i="9"/>
  <c r="AU240" i="9" s="1"/>
  <c r="AQ473" i="9"/>
  <c r="AW240" i="9" s="1"/>
  <c r="AQ391" i="9"/>
  <c r="AW199" i="9" s="1"/>
  <c r="AQ390" i="9"/>
  <c r="AU199" i="9" s="1"/>
  <c r="AQ287" i="9"/>
  <c r="AW147" i="9" s="1"/>
  <c r="AQ286" i="9"/>
  <c r="AU147" i="9" s="1"/>
  <c r="AU18" i="9"/>
  <c r="AW9" i="9"/>
  <c r="L14" i="11"/>
  <c r="AU214" i="9"/>
  <c r="Y13" i="11"/>
  <c r="X13" i="11"/>
  <c r="D14" i="11" a="1"/>
  <c r="AU66" i="9"/>
  <c r="AU156" i="9"/>
  <c r="AU74" i="9"/>
  <c r="AW189" i="9"/>
  <c r="AU278" i="9"/>
  <c r="AU188" i="9"/>
  <c r="AU127" i="9"/>
  <c r="F14" i="11" a="1"/>
  <c r="AW177" i="9"/>
  <c r="AW132" i="9"/>
  <c r="AU242" i="9"/>
  <c r="AU274" i="9"/>
  <c r="AU220" i="9"/>
  <c r="AW236" i="9"/>
  <c r="AU26" i="9"/>
  <c r="AU295" i="9"/>
  <c r="AW275" i="9"/>
  <c r="AU275" i="9"/>
  <c r="AW120" i="9"/>
  <c r="AU120" i="9"/>
  <c r="AW166" i="9"/>
  <c r="AU166" i="9"/>
  <c r="AW306" i="9"/>
  <c r="AU306" i="9"/>
  <c r="AW112" i="9"/>
  <c r="AU112" i="9"/>
  <c r="AW190" i="9"/>
  <c r="AU286" i="9"/>
  <c r="AW115" i="9"/>
  <c r="AU78" i="9"/>
  <c r="AW78" i="9"/>
  <c r="AU224" i="9"/>
  <c r="AU304" i="9"/>
  <c r="AW304" i="9"/>
  <c r="AU239" i="9"/>
  <c r="AW239" i="9"/>
  <c r="AU174" i="9"/>
  <c r="AW92" i="9"/>
  <c r="AW146" i="9"/>
  <c r="AU146" i="9"/>
  <c r="AU113" i="9"/>
  <c r="AW67" i="9"/>
  <c r="AU167" i="9"/>
  <c r="AW167" i="9"/>
  <c r="AW238" i="9"/>
  <c r="AW168" i="9"/>
  <c r="AW31" i="9"/>
  <c r="AU139" i="9"/>
  <c r="AW21" i="9"/>
  <c r="AU13" i="9"/>
  <c r="AW13" i="9"/>
  <c r="AU176" i="9"/>
  <c r="AW169" i="9"/>
  <c r="AU169" i="9"/>
  <c r="AU133" i="9"/>
  <c r="AU279" i="9"/>
  <c r="AU72" i="9"/>
  <c r="AW161" i="9"/>
  <c r="AU163" i="9"/>
  <c r="AU215" i="9"/>
  <c r="AW215" i="9"/>
  <c r="AW216" i="9"/>
  <c r="AU223" i="9"/>
  <c r="AU183" i="9"/>
  <c r="AW183" i="9"/>
  <c r="AW148" i="9"/>
  <c r="AU148" i="9"/>
  <c r="AW191" i="9"/>
  <c r="AW116" i="9"/>
  <c r="AW284" i="9"/>
  <c r="AU284" i="9"/>
  <c r="AW252" i="9"/>
  <c r="AU252" i="9"/>
  <c r="AW181" i="9"/>
  <c r="AU181" i="9"/>
  <c r="AW141" i="9"/>
  <c r="AU141" i="9"/>
  <c r="AW79" i="9"/>
  <c r="AW212" i="9"/>
  <c r="AU212" i="9"/>
  <c r="AU200" i="9"/>
  <c r="AU262" i="9"/>
  <c r="AW262" i="9"/>
  <c r="AW65" i="9"/>
  <c r="AW19" i="9"/>
  <c r="AU19" i="9"/>
  <c r="AW104" i="9"/>
  <c r="AU69" i="9"/>
  <c r="AW69" i="9"/>
  <c r="AW103" i="9"/>
  <c r="AU287" i="9"/>
  <c r="AW121" i="9"/>
  <c r="AU121" i="9"/>
  <c r="AU52" i="9"/>
  <c r="Z14" i="11"/>
  <c r="J15" i="11" a="1"/>
  <c r="J15" i="11" s="1"/>
  <c r="AC13" i="11"/>
  <c r="Q13" i="11"/>
  <c r="P13" i="11"/>
  <c r="N14" i="11" a="1"/>
  <c r="H15" i="11" a="1"/>
  <c r="B15" i="11" a="1"/>
  <c r="L15" i="11" l="1" a="1"/>
  <c r="L15" i="11" s="1"/>
  <c r="AA14" i="11"/>
  <c r="AW4" i="9"/>
  <c r="AB14" i="11"/>
  <c r="AD13" i="11"/>
  <c r="E14" i="11"/>
  <c r="D14" i="11"/>
  <c r="F14" i="11"/>
  <c r="G14" i="11"/>
  <c r="AU11" i="9"/>
  <c r="AU4" i="9" s="1"/>
  <c r="K15" i="11"/>
  <c r="J16" i="11" s="1" a="1"/>
  <c r="K16" i="11" s="1"/>
  <c r="O14" i="11"/>
  <c r="N14" i="11"/>
  <c r="C15" i="11"/>
  <c r="B15" i="11"/>
  <c r="I15" i="11"/>
  <c r="H15" i="11"/>
  <c r="M15" i="11" l="1"/>
  <c r="L16" i="11" a="1"/>
  <c r="M16" i="11" s="1"/>
  <c r="X14" i="11"/>
  <c r="D15" i="11" a="1"/>
  <c r="Y14" i="11"/>
  <c r="F15" i="11" a="1"/>
  <c r="AA15" i="11"/>
  <c r="AB15" i="11"/>
  <c r="J16" i="11"/>
  <c r="AA16" i="11" s="1"/>
  <c r="H16" i="11" a="1"/>
  <c r="I16" i="11" s="1"/>
  <c r="N15" i="11" a="1"/>
  <c r="P14" i="11"/>
  <c r="AC14" i="11"/>
  <c r="Q14" i="11"/>
  <c r="Z15" i="11"/>
  <c r="B16" i="11" a="1"/>
  <c r="W15" i="11"/>
  <c r="L16" i="11" l="1"/>
  <c r="AD14" i="11"/>
  <c r="D15" i="11"/>
  <c r="E15" i="11"/>
  <c r="G15" i="11"/>
  <c r="F15" i="11"/>
  <c r="J17" i="11" a="1"/>
  <c r="K17" i="11" s="1"/>
  <c r="AB16" i="11"/>
  <c r="H16" i="11"/>
  <c r="H17" i="11" s="1" a="1"/>
  <c r="H17" i="11" s="1"/>
  <c r="O15" i="11"/>
  <c r="N15" i="11"/>
  <c r="L17" i="11" a="1"/>
  <c r="B16" i="11"/>
  <c r="C16" i="11"/>
  <c r="D16" i="11" l="1" a="1"/>
  <c r="X15" i="11"/>
  <c r="Y15" i="11"/>
  <c r="F16" i="11" a="1"/>
  <c r="J17" i="11"/>
  <c r="J18" i="11" s="1" a="1"/>
  <c r="Z16" i="11"/>
  <c r="I17" i="11"/>
  <c r="H18" i="11" s="1" a="1"/>
  <c r="I18" i="11" s="1"/>
  <c r="AC15" i="11"/>
  <c r="Q15" i="11"/>
  <c r="N16" i="11" a="1"/>
  <c r="P15" i="11"/>
  <c r="B17" i="11" a="1"/>
  <c r="L17" i="11"/>
  <c r="M17" i="11"/>
  <c r="W16" i="11"/>
  <c r="D16" i="11" l="1"/>
  <c r="E16" i="11"/>
  <c r="AD15" i="11"/>
  <c r="AA17" i="11"/>
  <c r="F16" i="11"/>
  <c r="G16" i="11"/>
  <c r="Z17" i="11"/>
  <c r="H18" i="11"/>
  <c r="H19" i="11" s="1" a="1"/>
  <c r="H19" i="11" s="1"/>
  <c r="AB17" i="11"/>
  <c r="N16" i="11"/>
  <c r="O16" i="11"/>
  <c r="K18" i="11"/>
  <c r="J18" i="11"/>
  <c r="L18" i="11" a="1"/>
  <c r="B17" i="11"/>
  <c r="C17" i="11"/>
  <c r="D17" i="11" l="1" a="1"/>
  <c r="E17" i="11" s="1"/>
  <c r="X16" i="11"/>
  <c r="Y16" i="11"/>
  <c r="F17" i="11" a="1"/>
  <c r="Z18" i="11"/>
  <c r="I19" i="11"/>
  <c r="Z19" i="11" s="1"/>
  <c r="J19" i="11" a="1"/>
  <c r="J19" i="11" s="1"/>
  <c r="N17" i="11" a="1"/>
  <c r="P16" i="11"/>
  <c r="AC16" i="11"/>
  <c r="Q16" i="11"/>
  <c r="W17" i="11"/>
  <c r="B18" i="11" a="1"/>
  <c r="AA18" i="11"/>
  <c r="L18" i="11"/>
  <c r="M18" i="11"/>
  <c r="AD16" i="11" l="1"/>
  <c r="D17" i="11"/>
  <c r="X17" i="11" s="1"/>
  <c r="D18" i="11" a="1"/>
  <c r="F17" i="11"/>
  <c r="G17" i="11"/>
  <c r="H20" i="11" a="1"/>
  <c r="I20" i="11" s="1"/>
  <c r="K19" i="11"/>
  <c r="J20" i="11" s="1" a="1"/>
  <c r="J20" i="11" s="1"/>
  <c r="O17" i="11"/>
  <c r="N17" i="11"/>
  <c r="L19" i="11" a="1"/>
  <c r="M19" i="11" s="1"/>
  <c r="C18" i="11"/>
  <c r="B18" i="11"/>
  <c r="AB18" i="11"/>
  <c r="D18" i="11" l="1"/>
  <c r="E18" i="11"/>
  <c r="Y17" i="11"/>
  <c r="F18" i="11" a="1"/>
  <c r="H20" i="11"/>
  <c r="Z20" i="11" s="1"/>
  <c r="AA19" i="11"/>
  <c r="L19" i="11"/>
  <c r="L20" i="11" s="1" a="1"/>
  <c r="M20" i="11" s="1"/>
  <c r="K20" i="11"/>
  <c r="AA20" i="11" s="1"/>
  <c r="N18" i="11" a="1"/>
  <c r="P17" i="11"/>
  <c r="AC17" i="11"/>
  <c r="AD17" i="11" s="1"/>
  <c r="Q17" i="11"/>
  <c r="W18" i="11"/>
  <c r="B19" i="11" a="1"/>
  <c r="X18" i="11" l="1"/>
  <c r="D19" i="11" a="1"/>
  <c r="D19" i="11" s="1"/>
  <c r="G18" i="11"/>
  <c r="F18" i="11"/>
  <c r="H21" i="11" a="1"/>
  <c r="I21" i="11" s="1"/>
  <c r="AB19" i="11"/>
  <c r="L20" i="11"/>
  <c r="L21" i="11" s="1" a="1"/>
  <c r="N18" i="11"/>
  <c r="O18" i="11"/>
  <c r="J21" i="11" a="1"/>
  <c r="C19" i="11"/>
  <c r="B19" i="11"/>
  <c r="E19" i="11" l="1"/>
  <c r="X19" i="11" s="1"/>
  <c r="D20" i="11" a="1"/>
  <c r="F19" i="11" a="1"/>
  <c r="F19" i="11" s="1"/>
  <c r="Y18" i="11"/>
  <c r="H21" i="11"/>
  <c r="H22" i="11" s="1" a="1"/>
  <c r="H22" i="11" s="1"/>
  <c r="AB20" i="11"/>
  <c r="L21" i="11"/>
  <c r="M21" i="11"/>
  <c r="J21" i="11"/>
  <c r="K21" i="11"/>
  <c r="AC18" i="11"/>
  <c r="Q18" i="11"/>
  <c r="N19" i="11" a="1"/>
  <c r="P18" i="11"/>
  <c r="B20" i="11" a="1"/>
  <c r="W19" i="11"/>
  <c r="AD18" i="11" l="1"/>
  <c r="E20" i="11"/>
  <c r="D20" i="11"/>
  <c r="G19" i="11"/>
  <c r="Y19" i="11" s="1"/>
  <c r="Z21" i="11"/>
  <c r="I22" i="11"/>
  <c r="Z22" i="11" s="1"/>
  <c r="AA21" i="11"/>
  <c r="L22" i="11" a="1"/>
  <c r="AB21" i="11"/>
  <c r="N19" i="11"/>
  <c r="O19" i="11"/>
  <c r="J22" i="11" a="1"/>
  <c r="B20" i="11"/>
  <c r="C20" i="11"/>
  <c r="F20" i="11" l="1" a="1"/>
  <c r="F20" i="11" s="1"/>
  <c r="D21" i="11" a="1"/>
  <c r="D21" i="11" s="1"/>
  <c r="X20" i="11"/>
  <c r="H23" i="11" a="1"/>
  <c r="I23" i="11" s="1"/>
  <c r="L22" i="11"/>
  <c r="M22" i="11"/>
  <c r="K22" i="11"/>
  <c r="J22" i="11"/>
  <c r="AC19" i="11"/>
  <c r="AD19" i="11" s="1"/>
  <c r="Q19" i="11"/>
  <c r="N20" i="11" a="1"/>
  <c r="P19" i="11"/>
  <c r="W20" i="11"/>
  <c r="B21" i="11" a="1"/>
  <c r="G20" i="11" l="1"/>
  <c r="E21" i="11"/>
  <c r="X21" i="11" s="1"/>
  <c r="H23" i="11"/>
  <c r="H24" i="11" s="1" a="1"/>
  <c r="H24" i="11" s="1"/>
  <c r="J23" i="11" a="1"/>
  <c r="K23" i="11" s="1"/>
  <c r="L23" i="11" a="1"/>
  <c r="AB22" i="11"/>
  <c r="N20" i="11"/>
  <c r="O20" i="11"/>
  <c r="AA22" i="11"/>
  <c r="B21" i="11"/>
  <c r="C21" i="11"/>
  <c r="D22" i="11" l="1" a="1"/>
  <c r="D22" i="11" s="1"/>
  <c r="Y20" i="11"/>
  <c r="F21" i="11" a="1"/>
  <c r="I24" i="11"/>
  <c r="Z24" i="11" s="1"/>
  <c r="Z23" i="11"/>
  <c r="J23" i="11"/>
  <c r="AA23" i="11" s="1"/>
  <c r="M23" i="11"/>
  <c r="L23" i="11"/>
  <c r="N21" i="11" a="1"/>
  <c r="P20" i="11"/>
  <c r="AC20" i="11"/>
  <c r="Q20" i="11"/>
  <c r="W21" i="11"/>
  <c r="B22" i="11" a="1"/>
  <c r="E22" i="11" l="1"/>
  <c r="D23" i="11" s="1" a="1"/>
  <c r="E23" i="11" s="1"/>
  <c r="AD20" i="11"/>
  <c r="G21" i="11"/>
  <c r="F21" i="11"/>
  <c r="J24" i="11" a="1"/>
  <c r="K24" i="11" s="1"/>
  <c r="H25" i="11" a="1"/>
  <c r="AB23" i="11"/>
  <c r="L24" i="11" a="1"/>
  <c r="O21" i="11"/>
  <c r="N21" i="11"/>
  <c r="B22" i="11"/>
  <c r="C22" i="11"/>
  <c r="D23" i="11" l="1"/>
  <c r="X23" i="11" s="1"/>
  <c r="X22" i="11"/>
  <c r="Y21" i="11"/>
  <c r="F22" i="11" a="1"/>
  <c r="D24" i="11" a="1"/>
  <c r="D24" i="11" s="1"/>
  <c r="J24" i="11"/>
  <c r="J25" i="11" s="1" a="1"/>
  <c r="J25" i="11" s="1"/>
  <c r="I25" i="11"/>
  <c r="H25" i="11"/>
  <c r="L24" i="11"/>
  <c r="M24" i="11"/>
  <c r="AC21" i="11"/>
  <c r="AD21" i="11" s="1"/>
  <c r="Q21" i="11"/>
  <c r="N22" i="11" a="1"/>
  <c r="P21" i="11"/>
  <c r="W22" i="11"/>
  <c r="B23" i="11" a="1"/>
  <c r="G22" i="11" l="1"/>
  <c r="F22" i="11"/>
  <c r="F23" i="11" s="1" a="1"/>
  <c r="E24" i="11"/>
  <c r="D25" i="11" s="1" a="1"/>
  <c r="E25" i="11" s="1"/>
  <c r="AA24" i="11"/>
  <c r="Z25" i="11"/>
  <c r="H26" i="11" a="1"/>
  <c r="X24" i="11"/>
  <c r="AB24" i="11"/>
  <c r="K25" i="11"/>
  <c r="J26" i="11" s="1" a="1"/>
  <c r="L25" i="11" a="1"/>
  <c r="L25" i="11" s="1"/>
  <c r="O22" i="11"/>
  <c r="N22" i="11"/>
  <c r="B23" i="11"/>
  <c r="C23" i="11"/>
  <c r="D25" i="11" l="1"/>
  <c r="X25" i="11" s="1"/>
  <c r="G23" i="11"/>
  <c r="F23" i="11"/>
  <c r="Y22" i="11"/>
  <c r="D26" i="11" a="1"/>
  <c r="E26" i="11" s="1"/>
  <c r="H26" i="11"/>
  <c r="I26" i="11"/>
  <c r="M25" i="11"/>
  <c r="AB25" i="11" s="1"/>
  <c r="J26" i="11"/>
  <c r="K26" i="11"/>
  <c r="AA25" i="11"/>
  <c r="N23" i="11" a="1"/>
  <c r="P22" i="11"/>
  <c r="AC22" i="11"/>
  <c r="Q22" i="11"/>
  <c r="W23" i="11"/>
  <c r="B24" i="11" a="1"/>
  <c r="AD22" i="11" l="1"/>
  <c r="Y23" i="11"/>
  <c r="F24" i="11" a="1"/>
  <c r="D26" i="11"/>
  <c r="D27" i="11" s="1" a="1"/>
  <c r="E27" i="11" s="1"/>
  <c r="L26" i="11" a="1"/>
  <c r="L26" i="11" s="1"/>
  <c r="Z26" i="11"/>
  <c r="H27" i="11" a="1"/>
  <c r="J27" i="11" a="1"/>
  <c r="J27" i="11" s="1"/>
  <c r="AA26" i="11"/>
  <c r="O23" i="11"/>
  <c r="N23" i="11"/>
  <c r="C24" i="11"/>
  <c r="B24" i="11"/>
  <c r="G24" i="11" l="1"/>
  <c r="F24" i="11"/>
  <c r="X26" i="11"/>
  <c r="M26" i="11"/>
  <c r="H27" i="11"/>
  <c r="I27" i="11"/>
  <c r="K27" i="11"/>
  <c r="J28" i="11" s="1" a="1"/>
  <c r="J28" i="11" s="1"/>
  <c r="D27" i="11"/>
  <c r="D28" i="11" s="1" a="1"/>
  <c r="E28" i="11" s="1"/>
  <c r="N24" i="11" a="1"/>
  <c r="P23" i="11"/>
  <c r="AC23" i="11"/>
  <c r="AD23" i="11" s="1"/>
  <c r="Q23" i="11"/>
  <c r="B25" i="11" a="1"/>
  <c r="W24" i="11"/>
  <c r="F25" i="11" l="1" a="1"/>
  <c r="F25" i="11" s="1"/>
  <c r="Y24" i="11"/>
  <c r="X27" i="11"/>
  <c r="AB26" i="11"/>
  <c r="L27" i="11" a="1"/>
  <c r="AA27" i="11"/>
  <c r="H28" i="11" a="1"/>
  <c r="Z27" i="11"/>
  <c r="D28" i="11"/>
  <c r="X28" i="11" s="1"/>
  <c r="K28" i="11"/>
  <c r="J29" i="11" s="1" a="1"/>
  <c r="J29" i="11" s="1"/>
  <c r="N24" i="11"/>
  <c r="O24" i="11"/>
  <c r="B25" i="11"/>
  <c r="C25" i="11"/>
  <c r="G25" i="11" l="1"/>
  <c r="F26" i="11" s="1" a="1"/>
  <c r="G26" i="11" s="1"/>
  <c r="D29" i="11" a="1"/>
  <c r="E29" i="11" s="1"/>
  <c r="M27" i="11"/>
  <c r="L27" i="11"/>
  <c r="H28" i="11"/>
  <c r="I28" i="11"/>
  <c r="AA28" i="11"/>
  <c r="K29" i="11"/>
  <c r="AA29" i="11" s="1"/>
  <c r="AC24" i="11"/>
  <c r="AD24" i="11" s="1"/>
  <c r="Q24" i="11"/>
  <c r="N25" i="11" a="1"/>
  <c r="P24" i="11"/>
  <c r="W25" i="11"/>
  <c r="B26" i="11" a="1"/>
  <c r="Y25" i="11" l="1"/>
  <c r="F26" i="11"/>
  <c r="F27" i="11" s="1" a="1"/>
  <c r="L28" i="11" a="1"/>
  <c r="L28" i="11" s="1"/>
  <c r="D29" i="11"/>
  <c r="D30" i="11" s="1" a="1"/>
  <c r="E30" i="11" s="1"/>
  <c r="Z28" i="11"/>
  <c r="AB27" i="11"/>
  <c r="H29" i="11" a="1"/>
  <c r="J30" i="11" a="1"/>
  <c r="J30" i="11" s="1"/>
  <c r="O25" i="11"/>
  <c r="N25" i="11"/>
  <c r="B26" i="11"/>
  <c r="C26" i="11"/>
  <c r="Y26" i="11" l="1"/>
  <c r="F27" i="11"/>
  <c r="G27" i="11"/>
  <c r="X29" i="11"/>
  <c r="M28" i="11"/>
  <c r="D30" i="11"/>
  <c r="D31" i="11" s="1" a="1"/>
  <c r="E31" i="11" s="1"/>
  <c r="K30" i="11"/>
  <c r="AA30" i="11" s="1"/>
  <c r="I29" i="11"/>
  <c r="H29" i="11"/>
  <c r="N26" i="11" a="1"/>
  <c r="P25" i="11"/>
  <c r="AC25" i="11"/>
  <c r="AD25" i="11" s="1"/>
  <c r="Q25" i="11"/>
  <c r="W26" i="11"/>
  <c r="B27" i="11" a="1"/>
  <c r="Y27" i="11" l="1"/>
  <c r="F28" i="11" a="1"/>
  <c r="AB28" i="11"/>
  <c r="L29" i="11" a="1"/>
  <c r="J31" i="11" a="1"/>
  <c r="J31" i="11" s="1"/>
  <c r="D31" i="11"/>
  <c r="X31" i="11" s="1"/>
  <c r="X30" i="11"/>
  <c r="Z29" i="11"/>
  <c r="H30" i="11" a="1"/>
  <c r="D32" i="11" a="1"/>
  <c r="D32" i="11" s="1"/>
  <c r="O26" i="11"/>
  <c r="N26" i="11"/>
  <c r="B27" i="11"/>
  <c r="C27" i="11"/>
  <c r="G28" i="11" l="1"/>
  <c r="F28" i="11"/>
  <c r="M29" i="11"/>
  <c r="L29" i="11"/>
  <c r="K31" i="11"/>
  <c r="AA31" i="11" s="1"/>
  <c r="H30" i="11"/>
  <c r="I30" i="11"/>
  <c r="E32" i="11"/>
  <c r="X32" i="11" s="1"/>
  <c r="N27" i="11" a="1"/>
  <c r="P26" i="11"/>
  <c r="AC26" i="11"/>
  <c r="AD26" i="11" s="1"/>
  <c r="Q26" i="11"/>
  <c r="W27" i="11"/>
  <c r="B28" i="11" a="1"/>
  <c r="Y28" i="11" l="1"/>
  <c r="F29" i="11" a="1"/>
  <c r="AB29" i="11"/>
  <c r="L30" i="11" a="1"/>
  <c r="J32" i="11" a="1"/>
  <c r="J32" i="11" s="1"/>
  <c r="D33" i="11" a="1"/>
  <c r="D33" i="11" s="1"/>
  <c r="Z30" i="11"/>
  <c r="H31" i="11" a="1"/>
  <c r="I31" i="11" s="1"/>
  <c r="O27" i="11"/>
  <c r="N27" i="11"/>
  <c r="B28" i="11"/>
  <c r="C28" i="11"/>
  <c r="G29" i="11" l="1"/>
  <c r="F29" i="11"/>
  <c r="M30" i="11"/>
  <c r="L30" i="11"/>
  <c r="K32" i="11"/>
  <c r="AA32" i="11" s="1"/>
  <c r="E33" i="11"/>
  <c r="X33" i="11" s="1"/>
  <c r="H31" i="11"/>
  <c r="H32" i="11" s="1" a="1"/>
  <c r="H32" i="11" s="1"/>
  <c r="AC27" i="11"/>
  <c r="AD27" i="11" s="1"/>
  <c r="Q27" i="11"/>
  <c r="N28" i="11" a="1"/>
  <c r="P27" i="11"/>
  <c r="B29" i="11" a="1"/>
  <c r="W28" i="11"/>
  <c r="Y29" i="11" l="1"/>
  <c r="F30" i="11" a="1"/>
  <c r="AB30" i="11"/>
  <c r="L31" i="11" a="1"/>
  <c r="J33" i="11" a="1"/>
  <c r="J33" i="11" s="1"/>
  <c r="D34" i="11" a="1"/>
  <c r="E34" i="11" s="1"/>
  <c r="I32" i="11"/>
  <c r="Z32" i="11" s="1"/>
  <c r="Z31" i="11"/>
  <c r="O28" i="11"/>
  <c r="N28" i="11"/>
  <c r="B29" i="11"/>
  <c r="C29" i="11"/>
  <c r="F30" i="11" l="1"/>
  <c r="G30" i="11"/>
  <c r="L31" i="11"/>
  <c r="M31" i="11"/>
  <c r="K33" i="11"/>
  <c r="AA33" i="11" s="1"/>
  <c r="D34" i="11"/>
  <c r="X34" i="11" s="1"/>
  <c r="H33" i="11" a="1"/>
  <c r="N29" i="11" a="1"/>
  <c r="P28" i="11"/>
  <c r="AC28" i="11"/>
  <c r="AD28" i="11" s="1"/>
  <c r="Q28" i="11"/>
  <c r="W29" i="11"/>
  <c r="B30" i="11" a="1"/>
  <c r="Y30" i="11" l="1"/>
  <c r="F31" i="11" a="1"/>
  <c r="G31" i="11" s="1"/>
  <c r="D35" i="11" a="1"/>
  <c r="D35" i="11" s="1"/>
  <c r="AB31" i="11"/>
  <c r="L32" i="11" a="1"/>
  <c r="L32" i="11" s="1"/>
  <c r="J34" i="11" a="1"/>
  <c r="K34" i="11" s="1"/>
  <c r="I33" i="11"/>
  <c r="H33" i="11"/>
  <c r="N29" i="11"/>
  <c r="O29" i="11"/>
  <c r="C30" i="11"/>
  <c r="B30" i="11"/>
  <c r="F31" i="11" l="1"/>
  <c r="Y31" i="11" s="1"/>
  <c r="E35" i="11"/>
  <c r="X35" i="11" s="1"/>
  <c r="M32" i="11"/>
  <c r="AB32" i="11" s="1"/>
  <c r="J34" i="11"/>
  <c r="H34" i="11" a="1"/>
  <c r="H34" i="11" s="1"/>
  <c r="Z33" i="11"/>
  <c r="AC29" i="11"/>
  <c r="AD29" i="11" s="1"/>
  <c r="Q29" i="11"/>
  <c r="N30" i="11" a="1"/>
  <c r="P29" i="11"/>
  <c r="B31" i="11" a="1"/>
  <c r="W30" i="11"/>
  <c r="F32" i="11" l="1" a="1"/>
  <c r="G32" i="11" s="1"/>
  <c r="D36" i="11" a="1"/>
  <c r="E36" i="11" s="1"/>
  <c r="L33" i="11" a="1"/>
  <c r="AA34" i="11"/>
  <c r="J35" i="11" a="1"/>
  <c r="I34" i="11"/>
  <c r="Z34" i="11" s="1"/>
  <c r="O30" i="11"/>
  <c r="N30" i="11"/>
  <c r="B31" i="11"/>
  <c r="C31" i="11"/>
  <c r="F32" i="11" l="1"/>
  <c r="F33" i="11" s="1" a="1"/>
  <c r="F33" i="11" s="1"/>
  <c r="Y32" i="11"/>
  <c r="D36" i="11"/>
  <c r="X36" i="11" s="1"/>
  <c r="M33" i="11"/>
  <c r="L33" i="11"/>
  <c r="K35" i="11"/>
  <c r="J35" i="11"/>
  <c r="H35" i="11" a="1"/>
  <c r="I35" i="11" s="1"/>
  <c r="N31" i="11" a="1"/>
  <c r="P30" i="11"/>
  <c r="AC30" i="11"/>
  <c r="AD30" i="11" s="1"/>
  <c r="Q30" i="11"/>
  <c r="W31" i="11"/>
  <c r="B32" i="11" a="1"/>
  <c r="G33" i="11" l="1"/>
  <c r="F34" i="11" s="1" a="1"/>
  <c r="D37" i="11" a="1"/>
  <c r="E37" i="11" s="1"/>
  <c r="AB33" i="11"/>
  <c r="L34" i="11" a="1"/>
  <c r="L34" i="11" s="1"/>
  <c r="AA35" i="11"/>
  <c r="H35" i="11"/>
  <c r="H36" i="11" s="1" a="1"/>
  <c r="H36" i="11" s="1"/>
  <c r="J36" i="11" a="1"/>
  <c r="N31" i="11"/>
  <c r="O31" i="11"/>
  <c r="C32" i="11"/>
  <c r="B32" i="11"/>
  <c r="Y33" i="11" l="1"/>
  <c r="G34" i="11"/>
  <c r="F34" i="11"/>
  <c r="D37" i="11"/>
  <c r="X37" i="11" s="1"/>
  <c r="M34" i="11"/>
  <c r="AB34" i="11" s="1"/>
  <c r="Z35" i="11"/>
  <c r="K36" i="11"/>
  <c r="J36" i="11"/>
  <c r="I36" i="11"/>
  <c r="Z36" i="11" s="1"/>
  <c r="AC31" i="11"/>
  <c r="AD31" i="11" s="1"/>
  <c r="Q31" i="11"/>
  <c r="N32" i="11" a="1"/>
  <c r="P31" i="11"/>
  <c r="B33" i="11" a="1"/>
  <c r="W32" i="11"/>
  <c r="Y34" i="11" l="1"/>
  <c r="F35" i="11" a="1"/>
  <c r="D38" i="11" a="1"/>
  <c r="E38" i="11" s="1"/>
  <c r="L35" i="11" a="1"/>
  <c r="L35" i="11" s="1"/>
  <c r="J37" i="11" a="1"/>
  <c r="K37" i="11" s="1"/>
  <c r="AA36" i="11"/>
  <c r="H37" i="11" a="1"/>
  <c r="I37" i="11" s="1"/>
  <c r="O32" i="11"/>
  <c r="N32" i="11"/>
  <c r="C33" i="11"/>
  <c r="B33" i="11"/>
  <c r="G35" i="11" l="1"/>
  <c r="F35" i="11"/>
  <c r="D38" i="11"/>
  <c r="X38" i="11" s="1"/>
  <c r="D39" i="11" a="1"/>
  <c r="D39" i="11" s="1"/>
  <c r="M35" i="11"/>
  <c r="J37" i="11"/>
  <c r="AA37" i="11" s="1"/>
  <c r="H37" i="11"/>
  <c r="AC32" i="11"/>
  <c r="AD32" i="11" s="1"/>
  <c r="Q32" i="11"/>
  <c r="N33" i="11" a="1"/>
  <c r="P32" i="11"/>
  <c r="B34" i="11" a="1"/>
  <c r="W33" i="11"/>
  <c r="F36" i="11" l="1" a="1"/>
  <c r="F36" i="11" s="1"/>
  <c r="Y35" i="11"/>
  <c r="J38" i="11" a="1"/>
  <c r="J38" i="11" s="1"/>
  <c r="E39" i="11"/>
  <c r="X39" i="11" s="1"/>
  <c r="AB35" i="11"/>
  <c r="L36" i="11" a="1"/>
  <c r="H38" i="11" a="1"/>
  <c r="Z37" i="11"/>
  <c r="N33" i="11"/>
  <c r="O33" i="11"/>
  <c r="B34" i="11"/>
  <c r="C34" i="11"/>
  <c r="G36" i="11" l="1"/>
  <c r="F37" i="11" s="1" a="1"/>
  <c r="F37" i="11" s="1"/>
  <c r="K38" i="11"/>
  <c r="D40" i="11" a="1"/>
  <c r="E40" i="11" s="1"/>
  <c r="L36" i="11"/>
  <c r="M36" i="11"/>
  <c r="AA38" i="11"/>
  <c r="J39" i="11" a="1"/>
  <c r="H38" i="11"/>
  <c r="I38" i="11"/>
  <c r="AC33" i="11"/>
  <c r="AD33" i="11" s="1"/>
  <c r="Q33" i="11"/>
  <c r="N34" i="11" a="1"/>
  <c r="P33" i="11"/>
  <c r="W34" i="11"/>
  <c r="B35" i="11" a="1"/>
  <c r="Y36" i="11" l="1"/>
  <c r="G37" i="11"/>
  <c r="F38" i="11" a="1"/>
  <c r="F38" i="11" s="1"/>
  <c r="Y37" i="11"/>
  <c r="D40" i="11"/>
  <c r="X40" i="11" s="1"/>
  <c r="L37" i="11" a="1"/>
  <c r="L37" i="11" s="1"/>
  <c r="AB36" i="11"/>
  <c r="H39" i="11" a="1"/>
  <c r="I39" i="11" s="1"/>
  <c r="K39" i="11"/>
  <c r="J39" i="11"/>
  <c r="Z38" i="11"/>
  <c r="N34" i="11"/>
  <c r="O34" i="11"/>
  <c r="C35" i="11"/>
  <c r="B35" i="11"/>
  <c r="D41" i="11" l="1" a="1"/>
  <c r="D41" i="11" s="1"/>
  <c r="G38" i="11"/>
  <c r="M37" i="11"/>
  <c r="AB37" i="11" s="1"/>
  <c r="AA39" i="11"/>
  <c r="H39" i="11"/>
  <c r="Z39" i="11" s="1"/>
  <c r="J40" i="11" a="1"/>
  <c r="AC34" i="11"/>
  <c r="AD34" i="11" s="1"/>
  <c r="Q34" i="11"/>
  <c r="N35" i="11" a="1"/>
  <c r="P34" i="11"/>
  <c r="B36" i="11" a="1"/>
  <c r="W35" i="11"/>
  <c r="E41" i="11" l="1"/>
  <c r="X41" i="11" s="1"/>
  <c r="Y38" i="11"/>
  <c r="F39" i="11" a="1"/>
  <c r="L38" i="11" a="1"/>
  <c r="L38" i="11" s="1"/>
  <c r="H40" i="11" a="1"/>
  <c r="H40" i="11" s="1"/>
  <c r="J40" i="11"/>
  <c r="K40" i="11"/>
  <c r="D42" i="11" a="1"/>
  <c r="D42" i="11" s="1"/>
  <c r="O35" i="11"/>
  <c r="N35" i="11"/>
  <c r="B36" i="11"/>
  <c r="C36" i="11"/>
  <c r="F39" i="11" l="1"/>
  <c r="G39" i="11"/>
  <c r="Y39" i="11" s="1"/>
  <c r="M38" i="11"/>
  <c r="AB38" i="11" s="1"/>
  <c r="I40" i="11"/>
  <c r="Z40" i="11" s="1"/>
  <c r="J41" i="11" a="1"/>
  <c r="K41" i="11" s="1"/>
  <c r="AA40" i="11"/>
  <c r="E42" i="11"/>
  <c r="X42" i="11" s="1"/>
  <c r="N36" i="11" a="1"/>
  <c r="P35" i="11"/>
  <c r="AC35" i="11"/>
  <c r="AD35" i="11" s="1"/>
  <c r="Q35" i="11"/>
  <c r="W36" i="11"/>
  <c r="B37" i="11" a="1"/>
  <c r="F40" i="11" l="1" a="1"/>
  <c r="L39" i="11" a="1"/>
  <c r="M39" i="11" s="1"/>
  <c r="H41" i="11" a="1"/>
  <c r="H41" i="11" s="1"/>
  <c r="J41" i="11"/>
  <c r="J42" i="11" s="1" a="1"/>
  <c r="J42" i="11" s="1"/>
  <c r="D43" i="11" a="1"/>
  <c r="E43" i="11" s="1"/>
  <c r="O36" i="11"/>
  <c r="N36" i="11"/>
  <c r="B37" i="11"/>
  <c r="C37" i="11"/>
  <c r="G40" i="11" l="1"/>
  <c r="F40" i="11"/>
  <c r="L39" i="11"/>
  <c r="L40" i="11" s="1" a="1"/>
  <c r="L40" i="11" s="1"/>
  <c r="I41" i="11"/>
  <c r="H42" i="11" s="1" a="1"/>
  <c r="I42" i="11" s="1"/>
  <c r="AA41" i="11"/>
  <c r="K42" i="11"/>
  <c r="AA42" i="11" s="1"/>
  <c r="D43" i="11"/>
  <c r="X43" i="11" s="1"/>
  <c r="N37" i="11" a="1"/>
  <c r="P36" i="11"/>
  <c r="AC36" i="11"/>
  <c r="AD36" i="11" s="1"/>
  <c r="Q36" i="11"/>
  <c r="W37" i="11"/>
  <c r="B38" i="11" a="1"/>
  <c r="F41" i="11" l="1" a="1"/>
  <c r="F41" i="11" s="1"/>
  <c r="Y40" i="11"/>
  <c r="M40" i="11"/>
  <c r="AB40" i="11" s="1"/>
  <c r="AB39" i="11"/>
  <c r="Z41" i="11"/>
  <c r="H42" i="11"/>
  <c r="H43" i="11" s="1" a="1"/>
  <c r="I43" i="11" s="1"/>
  <c r="J43" i="11" a="1"/>
  <c r="K43" i="11" s="1"/>
  <c r="D44" i="11" a="1"/>
  <c r="D44" i="11" s="1"/>
  <c r="N37" i="11"/>
  <c r="O37" i="11"/>
  <c r="C38" i="11"/>
  <c r="B38" i="11"/>
  <c r="G41" i="11" l="1"/>
  <c r="L41" i="11" a="1"/>
  <c r="M41" i="11" s="1"/>
  <c r="Z42" i="11"/>
  <c r="H43" i="11"/>
  <c r="H44" i="11" s="1" a="1"/>
  <c r="J43" i="11"/>
  <c r="J44" i="11" s="1" a="1"/>
  <c r="E44" i="11"/>
  <c r="AC37" i="11"/>
  <c r="AD37" i="11" s="1"/>
  <c r="Q37" i="11"/>
  <c r="N38" i="11" a="1"/>
  <c r="P37" i="11"/>
  <c r="B39" i="11" a="1"/>
  <c r="W38" i="11"/>
  <c r="F42" i="11" l="1" a="1"/>
  <c r="Y41" i="11"/>
  <c r="L41" i="11"/>
  <c r="AB41" i="11" s="1"/>
  <c r="L42" i="11" a="1"/>
  <c r="M42" i="11" s="1"/>
  <c r="AA43" i="11"/>
  <c r="Z43" i="11"/>
  <c r="K44" i="11"/>
  <c r="J44" i="11"/>
  <c r="H44" i="11"/>
  <c r="I44" i="11"/>
  <c r="X44" i="11"/>
  <c r="D45" i="11" a="1"/>
  <c r="N38" i="11"/>
  <c r="O38" i="11"/>
  <c r="C39" i="11"/>
  <c r="B39" i="11"/>
  <c r="F42" i="11" l="1"/>
  <c r="G42" i="11"/>
  <c r="Y42" i="11" s="1"/>
  <c r="L42" i="11"/>
  <c r="Z44" i="11"/>
  <c r="AA44" i="11"/>
  <c r="J45" i="11" a="1"/>
  <c r="H45" i="11" a="1"/>
  <c r="E45" i="11"/>
  <c r="D45" i="11"/>
  <c r="AC38" i="11"/>
  <c r="AD38" i="11" s="1"/>
  <c r="Q38" i="11"/>
  <c r="N39" i="11" a="1"/>
  <c r="P38" i="11"/>
  <c r="B40" i="11" a="1"/>
  <c r="W39" i="11"/>
  <c r="F43" i="11" l="1" a="1"/>
  <c r="G43" i="11" s="1"/>
  <c r="AB42" i="11"/>
  <c r="L43" i="11" a="1"/>
  <c r="D46" i="11" a="1"/>
  <c r="D46" i="11" s="1"/>
  <c r="X45" i="11"/>
  <c r="K45" i="11"/>
  <c r="J45" i="11"/>
  <c r="H45" i="11"/>
  <c r="I45" i="11"/>
  <c r="N39" i="11"/>
  <c r="O39" i="11"/>
  <c r="C40" i="11"/>
  <c r="B40" i="11"/>
  <c r="F43" i="11" l="1"/>
  <c r="Y43" i="11"/>
  <c r="F44" i="11" a="1"/>
  <c r="M43" i="11"/>
  <c r="L43" i="11"/>
  <c r="J46" i="11" a="1"/>
  <c r="J46" i="11" s="1"/>
  <c r="E46" i="11"/>
  <c r="D47" i="11" s="1" a="1"/>
  <c r="Z45" i="11"/>
  <c r="AA45" i="11"/>
  <c r="H46" i="11" a="1"/>
  <c r="I46" i="11" s="1"/>
  <c r="N40" i="11" a="1"/>
  <c r="P39" i="11"/>
  <c r="AC39" i="11"/>
  <c r="AD39" i="11" s="1"/>
  <c r="Q39" i="11"/>
  <c r="B41" i="11" a="1"/>
  <c r="W40" i="11"/>
  <c r="G44" i="11" l="1"/>
  <c r="F44" i="11"/>
  <c r="L44" i="11" a="1"/>
  <c r="L44" i="11" s="1"/>
  <c r="AB43" i="11"/>
  <c r="K46" i="11"/>
  <c r="AA46" i="11" s="1"/>
  <c r="X46" i="11"/>
  <c r="H46" i="11"/>
  <c r="H47" i="11" s="1" a="1"/>
  <c r="E47" i="11"/>
  <c r="D47" i="11"/>
  <c r="N40" i="11"/>
  <c r="O40" i="11"/>
  <c r="B41" i="11"/>
  <c r="C41" i="11"/>
  <c r="Y44" i="11" l="1"/>
  <c r="F45" i="11" a="1"/>
  <c r="M44" i="11"/>
  <c r="AB44" i="11" s="1"/>
  <c r="J47" i="11" a="1"/>
  <c r="K47" i="11" s="1"/>
  <c r="D48" i="11" a="1"/>
  <c r="D48" i="11" s="1"/>
  <c r="Z46" i="11"/>
  <c r="I47" i="11"/>
  <c r="H47" i="11"/>
  <c r="X47" i="11"/>
  <c r="AC40" i="11"/>
  <c r="AD40" i="11" s="1"/>
  <c r="Q40" i="11"/>
  <c r="N41" i="11" a="1"/>
  <c r="P40" i="11"/>
  <c r="W41" i="11"/>
  <c r="B42" i="11" a="1"/>
  <c r="G45" i="11" l="1"/>
  <c r="F45" i="11"/>
  <c r="L45" i="11" a="1"/>
  <c r="L45" i="11" s="1"/>
  <c r="E48" i="11"/>
  <c r="X48" i="11" s="1"/>
  <c r="J47" i="11"/>
  <c r="J48" i="11" s="1" a="1"/>
  <c r="K48" i="11" s="1"/>
  <c r="Z47" i="11"/>
  <c r="H48" i="11" a="1"/>
  <c r="D49" i="11" a="1"/>
  <c r="E49" i="11" s="1"/>
  <c r="O41" i="11"/>
  <c r="N41" i="11"/>
  <c r="C42" i="11"/>
  <c r="B42" i="11"/>
  <c r="F46" i="11" l="1" a="1"/>
  <c r="F46" i="11" s="1"/>
  <c r="Y45" i="11"/>
  <c r="M45" i="11"/>
  <c r="AB45" i="11" s="1"/>
  <c r="J48" i="11"/>
  <c r="AA48" i="11" s="1"/>
  <c r="AA47" i="11"/>
  <c r="D49" i="11"/>
  <c r="D50" i="11" s="1" a="1"/>
  <c r="D50" i="11" s="1"/>
  <c r="H48" i="11"/>
  <c r="I48" i="11"/>
  <c r="J49" i="11" a="1"/>
  <c r="N42" i="11" a="1"/>
  <c r="P41" i="11"/>
  <c r="AC41" i="11"/>
  <c r="AD41" i="11" s="1"/>
  <c r="Q41" i="11"/>
  <c r="B43" i="11" a="1"/>
  <c r="W42" i="11"/>
  <c r="G46" i="11" l="1"/>
  <c r="Y46" i="11" s="1"/>
  <c r="L46" i="11" a="1"/>
  <c r="M46" i="11" s="1"/>
  <c r="X49" i="11"/>
  <c r="Z48" i="11"/>
  <c r="H49" i="11" a="1"/>
  <c r="K49" i="11"/>
  <c r="J49" i="11"/>
  <c r="E50" i="11"/>
  <c r="X50" i="11" s="1"/>
  <c r="N42" i="11"/>
  <c r="O42" i="11"/>
  <c r="C43" i="11"/>
  <c r="B43" i="11"/>
  <c r="L46" i="11" l="1"/>
  <c r="L47" i="11" s="1" a="1"/>
  <c r="M47" i="11" s="1"/>
  <c r="F47" i="11" a="1"/>
  <c r="AB46" i="11"/>
  <c r="D51" i="11" a="1"/>
  <c r="D51" i="11" s="1"/>
  <c r="I49" i="11"/>
  <c r="H49" i="11"/>
  <c r="AA49" i="11"/>
  <c r="J50" i="11" a="1"/>
  <c r="AC42" i="11"/>
  <c r="AD42" i="11" s="1"/>
  <c r="Q42" i="11"/>
  <c r="N43" i="11" a="1"/>
  <c r="P42" i="11"/>
  <c r="B44" i="11" a="1"/>
  <c r="W43" i="11"/>
  <c r="L47" i="11" l="1"/>
  <c r="F47" i="11"/>
  <c r="F48" i="11" s="1" a="1"/>
  <c r="G47" i="11"/>
  <c r="AB47" i="11"/>
  <c r="L48" i="11" a="1"/>
  <c r="E51" i="11"/>
  <c r="X51" i="11" s="1"/>
  <c r="H50" i="11" a="1"/>
  <c r="H50" i="11" s="1"/>
  <c r="Z49" i="11"/>
  <c r="J50" i="11"/>
  <c r="K50" i="11"/>
  <c r="O43" i="11"/>
  <c r="N43" i="11"/>
  <c r="C44" i="11"/>
  <c r="B44" i="11"/>
  <c r="Y47" i="11" l="1"/>
  <c r="F48" i="11"/>
  <c r="G48" i="11"/>
  <c r="Y48" i="11" s="1"/>
  <c r="D52" i="11" a="1"/>
  <c r="D52" i="11" s="1"/>
  <c r="M48" i="11"/>
  <c r="L48" i="11"/>
  <c r="L49" i="11" s="1" a="1"/>
  <c r="I50" i="11"/>
  <c r="Z50" i="11" s="1"/>
  <c r="J51" i="11" a="1"/>
  <c r="K51" i="11" s="1"/>
  <c r="AA50" i="11"/>
  <c r="N44" i="11" a="1"/>
  <c r="P43" i="11"/>
  <c r="AC43" i="11"/>
  <c r="AD43" i="11" s="1"/>
  <c r="Q43" i="11"/>
  <c r="W44" i="11"/>
  <c r="B45" i="11" a="1"/>
  <c r="F49" i="11" l="1" a="1"/>
  <c r="G49" i="11" s="1"/>
  <c r="AB48" i="11"/>
  <c r="E52" i="11"/>
  <c r="X52" i="11" s="1"/>
  <c r="M49" i="11"/>
  <c r="L49" i="11"/>
  <c r="L50" i="11" s="1" a="1"/>
  <c r="H51" i="11" a="1"/>
  <c r="I51" i="11" s="1"/>
  <c r="J51" i="11"/>
  <c r="AA51" i="11" s="1"/>
  <c r="N44" i="11"/>
  <c r="O44" i="11"/>
  <c r="B45" i="11"/>
  <c r="C45" i="11"/>
  <c r="F49" i="11" l="1"/>
  <c r="F50" i="11" s="1" a="1"/>
  <c r="G50" i="11" s="1"/>
  <c r="Y49" i="11"/>
  <c r="D53" i="11" a="1"/>
  <c r="D53" i="11" s="1"/>
  <c r="AB49" i="11"/>
  <c r="L50" i="11"/>
  <c r="M50" i="11"/>
  <c r="J52" i="11" a="1"/>
  <c r="K52" i="11" s="1"/>
  <c r="H51" i="11"/>
  <c r="H52" i="11" s="1" a="1"/>
  <c r="AC44" i="11"/>
  <c r="AD44" i="11" s="1"/>
  <c r="Q44" i="11"/>
  <c r="N45" i="11" a="1"/>
  <c r="P44" i="11"/>
  <c r="W45" i="11"/>
  <c r="B46" i="11" a="1"/>
  <c r="F50" i="11" l="1"/>
  <c r="Z51" i="11"/>
  <c r="E53" i="11"/>
  <c r="AB50" i="11"/>
  <c r="L51" i="11" a="1"/>
  <c r="J52" i="11"/>
  <c r="J53" i="11" s="1" a="1"/>
  <c r="K53" i="11" s="1"/>
  <c r="I52" i="11"/>
  <c r="H52" i="11"/>
  <c r="N45" i="11"/>
  <c r="O45" i="11"/>
  <c r="B46" i="11"/>
  <c r="C46" i="11"/>
  <c r="F51" i="11" l="1" a="1"/>
  <c r="Y50" i="11"/>
  <c r="X53" i="11"/>
  <c r="D54" i="11" a="1"/>
  <c r="L51" i="11"/>
  <c r="M51" i="11"/>
  <c r="AA52" i="11"/>
  <c r="Z52" i="11"/>
  <c r="J53" i="11"/>
  <c r="AA53" i="11" s="1"/>
  <c r="H53" i="11" a="1"/>
  <c r="AC45" i="11"/>
  <c r="AD45" i="11" s="1"/>
  <c r="Q45" i="11"/>
  <c r="N46" i="11" a="1"/>
  <c r="P45" i="11"/>
  <c r="W46" i="11"/>
  <c r="B47" i="11" a="1"/>
  <c r="G51" i="11" l="1"/>
  <c r="F51" i="11"/>
  <c r="F52" i="11" s="1" a="1"/>
  <c r="J54" i="11" a="1"/>
  <c r="K54" i="11" s="1"/>
  <c r="AB51" i="11"/>
  <c r="L52" i="11" a="1"/>
  <c r="D54" i="11"/>
  <c r="E54" i="11"/>
  <c r="I53" i="11"/>
  <c r="H53" i="11"/>
  <c r="N46" i="11"/>
  <c r="O46" i="11"/>
  <c r="C47" i="11"/>
  <c r="B47" i="11"/>
  <c r="Y51" i="11" l="1"/>
  <c r="G52" i="11"/>
  <c r="F52" i="11"/>
  <c r="F53" i="11" s="1" a="1"/>
  <c r="G53" i="11" s="1"/>
  <c r="J54" i="11"/>
  <c r="J55" i="11" s="1" a="1"/>
  <c r="J55" i="11" s="1"/>
  <c r="D55" i="11" a="1"/>
  <c r="X54" i="11"/>
  <c r="M52" i="11"/>
  <c r="L52" i="11"/>
  <c r="Z53" i="11"/>
  <c r="H54" i="11" a="1"/>
  <c r="N47" i="11" a="1"/>
  <c r="P46" i="11"/>
  <c r="AC46" i="11"/>
  <c r="AD46" i="11" s="1"/>
  <c r="Q46" i="11"/>
  <c r="W47" i="11"/>
  <c r="B48" i="11" a="1"/>
  <c r="F53" i="11" l="1"/>
  <c r="Y52" i="11"/>
  <c r="L53" i="11" a="1"/>
  <c r="L53" i="11" s="1"/>
  <c r="AA54" i="11"/>
  <c r="K55" i="11"/>
  <c r="J56" i="11" s="1" a="1"/>
  <c r="K56" i="11" s="1"/>
  <c r="AB52" i="11"/>
  <c r="E55" i="11"/>
  <c r="D55" i="11"/>
  <c r="F54" i="11" a="1"/>
  <c r="F54" i="11" s="1"/>
  <c r="Y53" i="11"/>
  <c r="H54" i="11"/>
  <c r="I54" i="11"/>
  <c r="N47" i="11"/>
  <c r="O47" i="11"/>
  <c r="B48" i="11"/>
  <c r="C48" i="11"/>
  <c r="M53" i="11" l="1"/>
  <c r="L54" i="11" s="1" a="1"/>
  <c r="J56" i="11"/>
  <c r="J57" i="11" s="1" a="1"/>
  <c r="J57" i="11" s="1"/>
  <c r="D56" i="11" a="1"/>
  <c r="D56" i="11" s="1"/>
  <c r="AA55" i="11"/>
  <c r="X55" i="11"/>
  <c r="AB53" i="11"/>
  <c r="G54" i="11"/>
  <c r="Y54" i="11" s="1"/>
  <c r="Z54" i="11"/>
  <c r="H55" i="11" a="1"/>
  <c r="AC47" i="11"/>
  <c r="AD47" i="11" s="1"/>
  <c r="Q47" i="11"/>
  <c r="N48" i="11" a="1"/>
  <c r="P47" i="11"/>
  <c r="W48" i="11"/>
  <c r="B49" i="11" a="1"/>
  <c r="K57" i="11" l="1"/>
  <c r="AA57" i="11" s="1"/>
  <c r="E56" i="11"/>
  <c r="X56" i="11" s="1"/>
  <c r="AA56" i="11"/>
  <c r="L54" i="11"/>
  <c r="M54" i="11"/>
  <c r="F55" i="11" a="1"/>
  <c r="G55" i="11" s="1"/>
  <c r="D57" i="11" a="1"/>
  <c r="H55" i="11"/>
  <c r="I55" i="11"/>
  <c r="J58" i="11" a="1"/>
  <c r="K58" i="11" s="1"/>
  <c r="O48" i="11"/>
  <c r="N48" i="11"/>
  <c r="B49" i="11"/>
  <c r="C49" i="11"/>
  <c r="L55" i="11" l="1" a="1"/>
  <c r="M55" i="11" s="1"/>
  <c r="AB54" i="11"/>
  <c r="F55" i="11"/>
  <c r="Y55" i="11" s="1"/>
  <c r="D57" i="11"/>
  <c r="E57" i="11"/>
  <c r="Z55" i="11"/>
  <c r="H56" i="11" a="1"/>
  <c r="J58" i="11"/>
  <c r="J59" i="11" s="1" a="1"/>
  <c r="K59" i="11" s="1"/>
  <c r="N49" i="11" a="1"/>
  <c r="P48" i="11"/>
  <c r="AC48" i="11"/>
  <c r="AD48" i="11" s="1"/>
  <c r="Q48" i="11"/>
  <c r="W49" i="11"/>
  <c r="B50" i="11" a="1"/>
  <c r="L55" i="11" l="1"/>
  <c r="AB55" i="11" s="1"/>
  <c r="F56" i="11" a="1"/>
  <c r="G56" i="11" s="1"/>
  <c r="D58" i="11" a="1"/>
  <c r="D58" i="11" s="1"/>
  <c r="X57" i="11"/>
  <c r="L56" i="11" a="1"/>
  <c r="M56" i="11" s="1"/>
  <c r="I56" i="11"/>
  <c r="H56" i="11"/>
  <c r="J59" i="11"/>
  <c r="J60" i="11" s="1" a="1"/>
  <c r="K60" i="11" s="1"/>
  <c r="AA58" i="11"/>
  <c r="O49" i="11"/>
  <c r="N49" i="11"/>
  <c r="B50" i="11"/>
  <c r="C50" i="11"/>
  <c r="E58" i="11" l="1"/>
  <c r="D59" i="11" s="1" a="1"/>
  <c r="F56" i="11"/>
  <c r="Y56" i="11" s="1"/>
  <c r="L56" i="11"/>
  <c r="L57" i="11" s="1" a="1"/>
  <c r="M57" i="11" s="1"/>
  <c r="H57" i="11" a="1"/>
  <c r="I57" i="11" s="1"/>
  <c r="Z56" i="11"/>
  <c r="AA59" i="11"/>
  <c r="J60" i="11"/>
  <c r="J61" i="11" s="1" a="1"/>
  <c r="J61" i="11" s="1"/>
  <c r="N50" i="11" a="1"/>
  <c r="P49" i="11"/>
  <c r="AC49" i="11"/>
  <c r="AD49" i="11" s="1"/>
  <c r="Q49" i="11"/>
  <c r="W50" i="11"/>
  <c r="B51" i="11" a="1"/>
  <c r="F57" i="11" l="1" a="1"/>
  <c r="G57" i="11" s="1"/>
  <c r="X58" i="11"/>
  <c r="AB56" i="11"/>
  <c r="D59" i="11"/>
  <c r="D60" i="11" s="1" a="1"/>
  <c r="E60" i="11" s="1"/>
  <c r="E59" i="11"/>
  <c r="L57" i="11"/>
  <c r="H57" i="11"/>
  <c r="Z57" i="11" s="1"/>
  <c r="K61" i="11"/>
  <c r="AA61" i="11" s="1"/>
  <c r="AA60" i="11"/>
  <c r="O50" i="11"/>
  <c r="N50" i="11"/>
  <c r="B51" i="11"/>
  <c r="C51" i="11"/>
  <c r="F57" i="11" l="1"/>
  <c r="Y57" i="11" s="1"/>
  <c r="H58" i="11" a="1"/>
  <c r="I58" i="11" s="1"/>
  <c r="X59" i="11"/>
  <c r="D60" i="11"/>
  <c r="D61" i="11" s="1" a="1"/>
  <c r="E61" i="11" s="1"/>
  <c r="L58" i="11" a="1"/>
  <c r="AB57" i="11"/>
  <c r="F58" i="11" a="1"/>
  <c r="G58" i="11" s="1"/>
  <c r="J62" i="11" a="1"/>
  <c r="K62" i="11" s="1"/>
  <c r="N51" i="11" a="1"/>
  <c r="P50" i="11"/>
  <c r="AC50" i="11"/>
  <c r="AD50" i="11" s="1"/>
  <c r="Q50" i="11"/>
  <c r="W51" i="11"/>
  <c r="B52" i="11" a="1"/>
  <c r="H58" i="11" l="1"/>
  <c r="Z58" i="11" s="1"/>
  <c r="D61" i="11"/>
  <c r="D62" i="11" s="1" a="1"/>
  <c r="E62" i="11" s="1"/>
  <c r="M58" i="11"/>
  <c r="L58" i="11"/>
  <c r="L59" i="11" s="1" a="1"/>
  <c r="X60" i="11"/>
  <c r="F58" i="11"/>
  <c r="Y58" i="11" s="1"/>
  <c r="X61" i="11"/>
  <c r="J62" i="11"/>
  <c r="N51" i="11"/>
  <c r="O51" i="11"/>
  <c r="B52" i="11"/>
  <c r="C52" i="11"/>
  <c r="H59" i="11" l="1" a="1"/>
  <c r="H59" i="11" s="1"/>
  <c r="AB58" i="11"/>
  <c r="D62" i="11"/>
  <c r="X62" i="11" s="1"/>
  <c r="M59" i="11"/>
  <c r="L59" i="11"/>
  <c r="F59" i="11" a="1"/>
  <c r="G59" i="11" s="1"/>
  <c r="D63" i="11" a="1"/>
  <c r="D63" i="11" s="1"/>
  <c r="AA62" i="11"/>
  <c r="J63" i="11" a="1"/>
  <c r="N52" i="11" a="1"/>
  <c r="P51" i="11"/>
  <c r="AC51" i="11"/>
  <c r="AD51" i="11" s="1"/>
  <c r="Q51" i="11"/>
  <c r="W52" i="11"/>
  <c r="B53" i="11" a="1"/>
  <c r="L60" i="11" l="1" a="1"/>
  <c r="L60" i="11" s="1"/>
  <c r="I59" i="11"/>
  <c r="Z59" i="11" s="1"/>
  <c r="AB59" i="11"/>
  <c r="F59" i="11"/>
  <c r="Y59" i="11" s="1"/>
  <c r="E63" i="11"/>
  <c r="D64" i="11" s="1" a="1"/>
  <c r="D64" i="11" s="1"/>
  <c r="H60" i="11" a="1"/>
  <c r="H60" i="11" s="1"/>
  <c r="J63" i="11"/>
  <c r="K63" i="11"/>
  <c r="F60" i="11" a="1"/>
  <c r="O52" i="11"/>
  <c r="N52" i="11"/>
  <c r="B53" i="11"/>
  <c r="C53" i="11"/>
  <c r="M60" i="11" l="1"/>
  <c r="L61" i="11" s="1" a="1"/>
  <c r="M61" i="11" s="1"/>
  <c r="I60" i="11"/>
  <c r="Z60" i="11" s="1"/>
  <c r="X63" i="11"/>
  <c r="E64" i="11"/>
  <c r="X64" i="11" s="1"/>
  <c r="AA63" i="11"/>
  <c r="F60" i="11"/>
  <c r="G60" i="11"/>
  <c r="J64" i="11" a="1"/>
  <c r="N53" i="11" a="1"/>
  <c r="P52" i="11"/>
  <c r="AC52" i="11"/>
  <c r="AD52" i="11" s="1"/>
  <c r="Q52" i="11"/>
  <c r="W53" i="11"/>
  <c r="B54" i="11" a="1"/>
  <c r="AB60" i="11" l="1"/>
  <c r="L61" i="11"/>
  <c r="L62" i="11" s="1" a="1"/>
  <c r="L62" i="11" s="1"/>
  <c r="H61" i="11" a="1"/>
  <c r="H61" i="11" s="1"/>
  <c r="D65" i="11" a="1"/>
  <c r="E65" i="11" s="1"/>
  <c r="F61" i="11" a="1"/>
  <c r="Y60" i="11"/>
  <c r="J64" i="11"/>
  <c r="K64" i="11"/>
  <c r="N53" i="11"/>
  <c r="O53" i="11"/>
  <c r="C54" i="11"/>
  <c r="B54" i="11"/>
  <c r="AB61" i="11" l="1"/>
  <c r="M62" i="11"/>
  <c r="I61" i="11"/>
  <c r="Z61" i="11" s="1"/>
  <c r="D65" i="11"/>
  <c r="J65" i="11" a="1"/>
  <c r="AA64" i="11"/>
  <c r="H62" i="11" a="1"/>
  <c r="G61" i="11"/>
  <c r="F61" i="11"/>
  <c r="AC53" i="11"/>
  <c r="AD53" i="11" s="1"/>
  <c r="Q53" i="11"/>
  <c r="N54" i="11" a="1"/>
  <c r="P53" i="11"/>
  <c r="B55" i="11" a="1"/>
  <c r="W54" i="11"/>
  <c r="L63" i="11" l="1" a="1"/>
  <c r="AB62" i="11"/>
  <c r="F62" i="11" a="1"/>
  <c r="F62" i="11" s="1"/>
  <c r="D66" i="11" a="1"/>
  <c r="X65" i="11"/>
  <c r="I62" i="11"/>
  <c r="H62" i="11"/>
  <c r="Y61" i="11"/>
  <c r="K65" i="11"/>
  <c r="J65" i="11"/>
  <c r="N54" i="11"/>
  <c r="O54" i="11"/>
  <c r="B55" i="11"/>
  <c r="C55" i="11"/>
  <c r="M63" i="11" l="1"/>
  <c r="L63" i="11"/>
  <c r="G62" i="11"/>
  <c r="D66" i="11"/>
  <c r="E66" i="11"/>
  <c r="J66" i="11" a="1"/>
  <c r="K66" i="11" s="1"/>
  <c r="F63" i="11" a="1"/>
  <c r="G63" i="11" s="1"/>
  <c r="AA65" i="11"/>
  <c r="Z62" i="11"/>
  <c r="H63" i="11" a="1"/>
  <c r="Y62" i="11"/>
  <c r="AC54" i="11"/>
  <c r="AD54" i="11" s="1"/>
  <c r="Q54" i="11"/>
  <c r="N55" i="11" a="1"/>
  <c r="P54" i="11"/>
  <c r="B56" i="11" a="1"/>
  <c r="W55" i="11"/>
  <c r="L64" i="11" l="1" a="1"/>
  <c r="L64" i="11" s="1"/>
  <c r="AB63" i="11"/>
  <c r="X66" i="11"/>
  <c r="D67" i="11" a="1"/>
  <c r="J66" i="11"/>
  <c r="AA66" i="11" s="1"/>
  <c r="F63" i="11"/>
  <c r="F64" i="11" s="1" a="1"/>
  <c r="F64" i="11" s="1"/>
  <c r="H63" i="11"/>
  <c r="I63" i="11"/>
  <c r="O55" i="11"/>
  <c r="N55" i="11"/>
  <c r="B56" i="11"/>
  <c r="C56" i="11"/>
  <c r="M64" i="11" l="1"/>
  <c r="AB64" i="11" s="1"/>
  <c r="E67" i="11"/>
  <c r="D67" i="11"/>
  <c r="Y63" i="11"/>
  <c r="J67" i="11" a="1"/>
  <c r="J67" i="11" s="1"/>
  <c r="H64" i="11" a="1"/>
  <c r="H64" i="11" s="1"/>
  <c r="G64" i="11"/>
  <c r="F65" i="11" s="1" a="1"/>
  <c r="Z63" i="11"/>
  <c r="N56" i="11" a="1"/>
  <c r="P55" i="11"/>
  <c r="AC55" i="11"/>
  <c r="AD55" i="11" s="1"/>
  <c r="Q55" i="11"/>
  <c r="W56" i="11"/>
  <c r="B57" i="11" a="1"/>
  <c r="L65" i="11" l="1" a="1"/>
  <c r="L65" i="11" s="1"/>
  <c r="D68" i="11" a="1"/>
  <c r="E68" i="11" s="1"/>
  <c r="X67" i="11"/>
  <c r="Y64" i="11"/>
  <c r="K67" i="11"/>
  <c r="AA67" i="11" s="1"/>
  <c r="G65" i="11"/>
  <c r="F65" i="11"/>
  <c r="I64" i="11"/>
  <c r="H65" i="11" s="1" a="1"/>
  <c r="O56" i="11"/>
  <c r="N56" i="11"/>
  <c r="C57" i="11"/>
  <c r="B57" i="11"/>
  <c r="M65" i="11" l="1"/>
  <c r="AB65" i="11" s="1"/>
  <c r="D68" i="11"/>
  <c r="D69" i="11" s="1" a="1"/>
  <c r="E69" i="11" s="1"/>
  <c r="F66" i="11" a="1"/>
  <c r="G66" i="11" s="1"/>
  <c r="J68" i="11" a="1"/>
  <c r="K68" i="11" s="1"/>
  <c r="Y65" i="11"/>
  <c r="I65" i="11"/>
  <c r="H65" i="11"/>
  <c r="Z64" i="11"/>
  <c r="N57" i="11" a="1"/>
  <c r="P56" i="11"/>
  <c r="AC56" i="11"/>
  <c r="AD56" i="11" s="1"/>
  <c r="Q56" i="11"/>
  <c r="B58" i="11" a="1"/>
  <c r="W57" i="11"/>
  <c r="L66" i="11" l="1" a="1"/>
  <c r="M66" i="11" s="1"/>
  <c r="D69" i="11"/>
  <c r="D70" i="11" s="1" a="1"/>
  <c r="D70" i="11" s="1"/>
  <c r="X68" i="11"/>
  <c r="H66" i="11" a="1"/>
  <c r="I66" i="11" s="1"/>
  <c r="F66" i="11"/>
  <c r="F67" i="11" s="1" a="1"/>
  <c r="Z65" i="11"/>
  <c r="J68" i="11"/>
  <c r="J69" i="11" s="1" a="1"/>
  <c r="K69" i="11" s="1"/>
  <c r="O57" i="11"/>
  <c r="N57" i="11"/>
  <c r="C58" i="11"/>
  <c r="B58" i="11"/>
  <c r="L66" i="11" l="1"/>
  <c r="AB66" i="11"/>
  <c r="L67" i="11" a="1"/>
  <c r="E70" i="11"/>
  <c r="X70" i="11" s="1"/>
  <c r="X69" i="11"/>
  <c r="Y66" i="11"/>
  <c r="AA68" i="11"/>
  <c r="H66" i="11"/>
  <c r="J69" i="11"/>
  <c r="J70" i="11" s="1" a="1"/>
  <c r="D71" i="11" a="1"/>
  <c r="F67" i="11"/>
  <c r="G67" i="11"/>
  <c r="N58" i="11" a="1"/>
  <c r="P57" i="11"/>
  <c r="AC57" i="11"/>
  <c r="AD57" i="11" s="1"/>
  <c r="Q57" i="11"/>
  <c r="B59" i="11" a="1"/>
  <c r="W58" i="11"/>
  <c r="M67" i="11" l="1"/>
  <c r="L67" i="11"/>
  <c r="L68" i="11" s="1" a="1"/>
  <c r="M68" i="11" s="1"/>
  <c r="Z66" i="11"/>
  <c r="H67" i="11" a="1"/>
  <c r="AA69" i="11"/>
  <c r="K70" i="11"/>
  <c r="J70" i="11"/>
  <c r="D71" i="11"/>
  <c r="E71" i="11"/>
  <c r="F68" i="11" a="1"/>
  <c r="F68" i="11" s="1"/>
  <c r="Y67" i="11"/>
  <c r="N58" i="11"/>
  <c r="O58" i="11"/>
  <c r="C59" i="11"/>
  <c r="B59" i="11"/>
  <c r="L68" i="11" l="1"/>
  <c r="AB67" i="11"/>
  <c r="AB68" i="11"/>
  <c r="L69" i="11" a="1"/>
  <c r="H67" i="11"/>
  <c r="I67" i="11"/>
  <c r="AA70" i="11"/>
  <c r="J71" i="11" a="1"/>
  <c r="X71" i="11"/>
  <c r="D72" i="11" a="1"/>
  <c r="G68" i="11"/>
  <c r="Y68" i="11" s="1"/>
  <c r="AC58" i="11"/>
  <c r="AD58" i="11" s="1"/>
  <c r="Q58" i="11"/>
  <c r="N59" i="11" a="1"/>
  <c r="P58" i="11"/>
  <c r="B60" i="11" a="1"/>
  <c r="W59" i="11"/>
  <c r="L69" i="11" l="1"/>
  <c r="M69" i="11"/>
  <c r="H68" i="11" a="1"/>
  <c r="Z67" i="11"/>
  <c r="K71" i="11"/>
  <c r="J71" i="11"/>
  <c r="E72" i="11"/>
  <c r="D72" i="11"/>
  <c r="F69" i="11" a="1"/>
  <c r="G69" i="11" s="1"/>
  <c r="O59" i="11"/>
  <c r="N59" i="11"/>
  <c r="C60" i="11"/>
  <c r="B60" i="11"/>
  <c r="L70" i="11" l="1" a="1"/>
  <c r="L70" i="11" s="1"/>
  <c r="AB69" i="11"/>
  <c r="H68" i="11"/>
  <c r="I68" i="11"/>
  <c r="AA71" i="11"/>
  <c r="J72" i="11" a="1"/>
  <c r="F69" i="11"/>
  <c r="F70" i="11" s="1" a="1"/>
  <c r="F70" i="11" s="1"/>
  <c r="X72" i="11"/>
  <c r="D73" i="11" a="1"/>
  <c r="N60" i="11" a="1"/>
  <c r="P59" i="11"/>
  <c r="AC59" i="11"/>
  <c r="AD59" i="11" s="1"/>
  <c r="Q59" i="11"/>
  <c r="B61" i="11" a="1"/>
  <c r="W60" i="11"/>
  <c r="H69" i="11" l="1" a="1"/>
  <c r="H69" i="11" s="1"/>
  <c r="M70" i="11"/>
  <c r="AB70" i="11" s="1"/>
  <c r="Z68" i="11"/>
  <c r="J72" i="11"/>
  <c r="K72" i="11"/>
  <c r="Y69" i="11"/>
  <c r="E73" i="11"/>
  <c r="D73" i="11"/>
  <c r="G70" i="11"/>
  <c r="Y70" i="11" s="1"/>
  <c r="O60" i="11"/>
  <c r="N60" i="11"/>
  <c r="B61" i="11"/>
  <c r="C61" i="11"/>
  <c r="I69" i="11" l="1"/>
  <c r="H70" i="11" s="1" a="1"/>
  <c r="I70" i="11" s="1"/>
  <c r="L71" i="11" a="1"/>
  <c r="L71" i="11" s="1"/>
  <c r="F71" i="11" a="1"/>
  <c r="F71" i="11" s="1"/>
  <c r="J73" i="11" a="1"/>
  <c r="AA72" i="11"/>
  <c r="D74" i="11" a="1"/>
  <c r="E74" i="11" s="1"/>
  <c r="X73" i="11"/>
  <c r="N61" i="11" a="1"/>
  <c r="P60" i="11"/>
  <c r="AC60" i="11"/>
  <c r="AD60" i="11" s="1"/>
  <c r="Q60" i="11"/>
  <c r="W61" i="11"/>
  <c r="B62" i="11" a="1"/>
  <c r="Z69" i="11" l="1"/>
  <c r="H70" i="11"/>
  <c r="H71" i="11" s="1" a="1"/>
  <c r="H71" i="11" s="1"/>
  <c r="M71" i="11"/>
  <c r="AB71" i="11" s="1"/>
  <c r="G71" i="11"/>
  <c r="F72" i="11" s="1" a="1"/>
  <c r="F72" i="11" s="1"/>
  <c r="K73" i="11"/>
  <c r="J73" i="11"/>
  <c r="D74" i="11"/>
  <c r="D75" i="11" s="1" a="1"/>
  <c r="O61" i="11"/>
  <c r="N61" i="11"/>
  <c r="B62" i="11"/>
  <c r="C62" i="11"/>
  <c r="Z70" i="11" l="1"/>
  <c r="L72" i="11" a="1"/>
  <c r="M72" i="11" s="1"/>
  <c r="I71" i="11"/>
  <c r="Z71" i="11" s="1"/>
  <c r="J74" i="11" a="1"/>
  <c r="J74" i="11" s="1"/>
  <c r="Y71" i="11"/>
  <c r="AA73" i="11"/>
  <c r="D75" i="11"/>
  <c r="E75" i="11"/>
  <c r="X74" i="11"/>
  <c r="G72" i="11"/>
  <c r="F73" i="11" s="1" a="1"/>
  <c r="AC61" i="11"/>
  <c r="AD61" i="11" s="1"/>
  <c r="Q61" i="11"/>
  <c r="N62" i="11" a="1"/>
  <c r="P61" i="11"/>
  <c r="W62" i="11"/>
  <c r="B63" i="11" a="1"/>
  <c r="L72" i="11" l="1"/>
  <c r="AB72" i="11" s="1"/>
  <c r="H72" i="11" a="1"/>
  <c r="I72" i="11" s="1"/>
  <c r="K74" i="11"/>
  <c r="AA74" i="11" s="1"/>
  <c r="D76" i="11" a="1"/>
  <c r="E76" i="11" s="1"/>
  <c r="X75" i="11"/>
  <c r="Y72" i="11"/>
  <c r="G73" i="11"/>
  <c r="F73" i="11"/>
  <c r="O62" i="11"/>
  <c r="N62" i="11"/>
  <c r="B63" i="11"/>
  <c r="C63" i="11"/>
  <c r="L73" i="11" l="1" a="1"/>
  <c r="L73" i="11" s="1"/>
  <c r="H72" i="11"/>
  <c r="H73" i="11" s="1" a="1"/>
  <c r="J75" i="11" a="1"/>
  <c r="K75" i="11" s="1"/>
  <c r="D76" i="11"/>
  <c r="F74" i="11" a="1"/>
  <c r="G74" i="11" s="1"/>
  <c r="Y73" i="11"/>
  <c r="N63" i="11" a="1"/>
  <c r="P62" i="11"/>
  <c r="AC62" i="11"/>
  <c r="AD62" i="11" s="1"/>
  <c r="Q62" i="11"/>
  <c r="B64" i="11" a="1"/>
  <c r="W63" i="11"/>
  <c r="M73" i="11" l="1"/>
  <c r="AB73" i="11" s="1"/>
  <c r="Z72" i="11"/>
  <c r="J75" i="11"/>
  <c r="AA75" i="11" s="1"/>
  <c r="H73" i="11"/>
  <c r="I73" i="11"/>
  <c r="X76" i="11"/>
  <c r="D77" i="11" a="1"/>
  <c r="F74" i="11"/>
  <c r="F75" i="11" s="1" a="1"/>
  <c r="F75" i="11" s="1"/>
  <c r="O63" i="11"/>
  <c r="N63" i="11"/>
  <c r="C64" i="11"/>
  <c r="B64" i="11"/>
  <c r="L74" i="11" l="1" a="1"/>
  <c r="L74" i="11" s="1"/>
  <c r="Z73" i="11"/>
  <c r="J76" i="11" a="1"/>
  <c r="K76" i="11" s="1"/>
  <c r="H74" i="11" a="1"/>
  <c r="D77" i="11"/>
  <c r="E77" i="11"/>
  <c r="Y74" i="11"/>
  <c r="G75" i="11"/>
  <c r="Y75" i="11" s="1"/>
  <c r="N64" i="11" a="1"/>
  <c r="P63" i="11"/>
  <c r="AC63" i="11"/>
  <c r="AD63" i="11" s="1"/>
  <c r="Q63" i="11"/>
  <c r="B65" i="11" a="1"/>
  <c r="W64" i="11"/>
  <c r="M74" i="11" l="1"/>
  <c r="AB74" i="11" s="1"/>
  <c r="L75" i="11" a="1"/>
  <c r="L75" i="11" s="1"/>
  <c r="J76" i="11"/>
  <c r="J77" i="11" s="1" a="1"/>
  <c r="K77" i="11" s="1"/>
  <c r="I74" i="11"/>
  <c r="H74" i="11"/>
  <c r="D78" i="11" a="1"/>
  <c r="D78" i="11" s="1"/>
  <c r="X77" i="11"/>
  <c r="F76" i="11" a="1"/>
  <c r="G76" i="11" s="1"/>
  <c r="N64" i="11"/>
  <c r="O64" i="11"/>
  <c r="C65" i="11"/>
  <c r="B65" i="11"/>
  <c r="J77" i="11" l="1"/>
  <c r="J78" i="11" s="1" a="1"/>
  <c r="J78" i="11" s="1"/>
  <c r="M75" i="11"/>
  <c r="H75" i="11" a="1"/>
  <c r="H75" i="11" s="1"/>
  <c r="AA76" i="11"/>
  <c r="Z74" i="11"/>
  <c r="E78" i="11"/>
  <c r="F76" i="11"/>
  <c r="Y76" i="11" s="1"/>
  <c r="AC64" i="11"/>
  <c r="AD64" i="11" s="1"/>
  <c r="Q64" i="11"/>
  <c r="N65" i="11" a="1"/>
  <c r="P64" i="11"/>
  <c r="B66" i="11" a="1"/>
  <c r="W65" i="11"/>
  <c r="AA77" i="11" l="1"/>
  <c r="K78" i="11"/>
  <c r="J79" i="11" s="1" a="1"/>
  <c r="K79" i="11" s="1"/>
  <c r="I75" i="11"/>
  <c r="Z75" i="11" s="1"/>
  <c r="L76" i="11" a="1"/>
  <c r="AB75" i="11"/>
  <c r="H76" i="11" a="1"/>
  <c r="X78" i="11"/>
  <c r="D79" i="11" a="1"/>
  <c r="F77" i="11" a="1"/>
  <c r="G77" i="11" s="1"/>
  <c r="O65" i="11"/>
  <c r="N65" i="11"/>
  <c r="B66" i="11"/>
  <c r="C66" i="11"/>
  <c r="AA78" i="11" l="1"/>
  <c r="J79" i="11"/>
  <c r="AA79" i="11" s="1"/>
  <c r="L76" i="11"/>
  <c r="M76" i="11"/>
  <c r="H76" i="11"/>
  <c r="I76" i="11"/>
  <c r="D79" i="11"/>
  <c r="E79" i="11"/>
  <c r="F77" i="11"/>
  <c r="F78" i="11" s="1" a="1"/>
  <c r="G78" i="11" s="1"/>
  <c r="N66" i="11" a="1"/>
  <c r="P65" i="11"/>
  <c r="AC65" i="11"/>
  <c r="AD65" i="11" s="1"/>
  <c r="Q65" i="11"/>
  <c r="W66" i="11"/>
  <c r="B67" i="11" a="1"/>
  <c r="J80" i="11" l="1" a="1"/>
  <c r="J80" i="11" s="1"/>
  <c r="AB76" i="11"/>
  <c r="L77" i="11" a="1"/>
  <c r="M77" i="11" s="1"/>
  <c r="Z76" i="11"/>
  <c r="X79" i="11"/>
  <c r="H77" i="11" a="1"/>
  <c r="H77" i="11" s="1"/>
  <c r="D80" i="11" a="1"/>
  <c r="Y77" i="11"/>
  <c r="F78" i="11"/>
  <c r="F79" i="11" s="1" a="1"/>
  <c r="G79" i="11" s="1"/>
  <c r="N66" i="11"/>
  <c r="O66" i="11"/>
  <c r="C67" i="11"/>
  <c r="B67" i="11"/>
  <c r="K80" i="11" l="1"/>
  <c r="AA80" i="11" s="1"/>
  <c r="L77" i="11"/>
  <c r="Y78" i="11"/>
  <c r="I77" i="11"/>
  <c r="H78" i="11" s="1" a="1"/>
  <c r="I78" i="11" s="1"/>
  <c r="D80" i="11"/>
  <c r="E80" i="11"/>
  <c r="F79" i="11"/>
  <c r="Y79" i="11" s="1"/>
  <c r="N67" i="11" a="1"/>
  <c r="P66" i="11"/>
  <c r="AC66" i="11"/>
  <c r="AD66" i="11" s="1"/>
  <c r="Q66" i="11"/>
  <c r="W67" i="11"/>
  <c r="B68" i="11" a="1"/>
  <c r="J81" i="11" l="1" a="1"/>
  <c r="K81" i="11" s="1"/>
  <c r="L78" i="11" a="1"/>
  <c r="AB77" i="11"/>
  <c r="F80" i="11" a="1"/>
  <c r="G80" i="11" s="1"/>
  <c r="Z77" i="11"/>
  <c r="H78" i="11"/>
  <c r="X80" i="11"/>
  <c r="D81" i="11" a="1"/>
  <c r="O67" i="11"/>
  <c r="N67" i="11"/>
  <c r="B68" i="11"/>
  <c r="C68" i="11"/>
  <c r="J81" i="11" l="1"/>
  <c r="AA81" i="11" s="1"/>
  <c r="M78" i="11"/>
  <c r="L78" i="11"/>
  <c r="F80" i="11"/>
  <c r="F81" i="11" s="1" a="1"/>
  <c r="F81" i="11" s="1"/>
  <c r="H79" i="11" a="1"/>
  <c r="Z78" i="11"/>
  <c r="D81" i="11"/>
  <c r="E81" i="11"/>
  <c r="AC67" i="11"/>
  <c r="AD67" i="11" s="1"/>
  <c r="Q67" i="11"/>
  <c r="N68" i="11" a="1"/>
  <c r="P67" i="11"/>
  <c r="W68" i="11"/>
  <c r="B69" i="11" a="1"/>
  <c r="J82" i="11" l="1" a="1"/>
  <c r="K82" i="11" s="1"/>
  <c r="AB78" i="11"/>
  <c r="L79" i="11" a="1"/>
  <c r="Y80" i="11"/>
  <c r="G81" i="11"/>
  <c r="Y81" i="11" s="1"/>
  <c r="D82" i="11" a="1"/>
  <c r="D82" i="11" s="1"/>
  <c r="H79" i="11"/>
  <c r="I79" i="11"/>
  <c r="X81" i="11"/>
  <c r="O68" i="11"/>
  <c r="N68" i="11"/>
  <c r="B69" i="11"/>
  <c r="C69" i="11"/>
  <c r="J82" i="11" l="1"/>
  <c r="J83" i="11" s="1" a="1"/>
  <c r="K83" i="11" s="1"/>
  <c r="F82" i="11" a="1"/>
  <c r="F82" i="11" s="1"/>
  <c r="M79" i="11"/>
  <c r="L79" i="11"/>
  <c r="H80" i="11" a="1"/>
  <c r="I80" i="11" s="1"/>
  <c r="E82" i="11"/>
  <c r="Z79" i="11"/>
  <c r="N69" i="11" a="1"/>
  <c r="P68" i="11"/>
  <c r="AC68" i="11"/>
  <c r="AD68" i="11" s="1"/>
  <c r="Q68" i="11"/>
  <c r="W69" i="11"/>
  <c r="B70" i="11" a="1"/>
  <c r="J83" i="11" l="1"/>
  <c r="J84" i="11" s="1" a="1"/>
  <c r="J84" i="11" s="1"/>
  <c r="AA82" i="11"/>
  <c r="G82" i="11"/>
  <c r="F83" i="11" s="1" a="1"/>
  <c r="F83" i="11" s="1"/>
  <c r="L80" i="11" a="1"/>
  <c r="L80" i="11" s="1"/>
  <c r="AB79" i="11"/>
  <c r="H80" i="11"/>
  <c r="H81" i="11" s="1" a="1"/>
  <c r="H81" i="11" s="1"/>
  <c r="X82" i="11"/>
  <c r="D83" i="11" a="1"/>
  <c r="AA83" i="11"/>
  <c r="N69" i="11"/>
  <c r="O69" i="11"/>
  <c r="C70" i="11"/>
  <c r="B70" i="11"/>
  <c r="Y82" i="11" l="1"/>
  <c r="K84" i="11"/>
  <c r="J85" i="11" s="1" a="1"/>
  <c r="M80" i="11"/>
  <c r="L81" i="11" s="1" a="1"/>
  <c r="G83" i="11"/>
  <c r="Y83" i="11" s="1"/>
  <c r="Z80" i="11"/>
  <c r="I81" i="11"/>
  <c r="Z81" i="11" s="1"/>
  <c r="D83" i="11"/>
  <c r="E83" i="11"/>
  <c r="AC69" i="11"/>
  <c r="AD69" i="11" s="1"/>
  <c r="Q69" i="11"/>
  <c r="N70" i="11" a="1"/>
  <c r="P69" i="11"/>
  <c r="W70" i="11"/>
  <c r="B71" i="11" a="1"/>
  <c r="AA84" i="11" l="1"/>
  <c r="AB80" i="11"/>
  <c r="F84" i="11" a="1"/>
  <c r="G84" i="11" s="1"/>
  <c r="H82" i="11" a="1"/>
  <c r="I82" i="11" s="1"/>
  <c r="X83" i="11"/>
  <c r="L81" i="11"/>
  <c r="M81" i="11"/>
  <c r="D84" i="11" a="1"/>
  <c r="E84" i="11" s="1"/>
  <c r="K85" i="11"/>
  <c r="J85" i="11"/>
  <c r="O70" i="11"/>
  <c r="N70" i="11"/>
  <c r="B71" i="11"/>
  <c r="C71" i="11"/>
  <c r="F84" i="11" l="1"/>
  <c r="Y84" i="11" s="1"/>
  <c r="H82" i="11"/>
  <c r="Z82" i="11" s="1"/>
  <c r="AB81" i="11"/>
  <c r="L82" i="11" a="1"/>
  <c r="D84" i="11"/>
  <c r="AA85" i="11"/>
  <c r="J86" i="11" a="1"/>
  <c r="N71" i="11" a="1"/>
  <c r="P70" i="11"/>
  <c r="AC70" i="11"/>
  <c r="AD70" i="11" s="1"/>
  <c r="Q70" i="11"/>
  <c r="W71" i="11"/>
  <c r="B72" i="11" a="1"/>
  <c r="F85" i="11" l="1" a="1"/>
  <c r="F85" i="11" s="1"/>
  <c r="H83" i="11" a="1"/>
  <c r="H83" i="11" s="1"/>
  <c r="M82" i="11"/>
  <c r="L82" i="11"/>
  <c r="D85" i="11" a="1"/>
  <c r="X84" i="11"/>
  <c r="J86" i="11"/>
  <c r="K86" i="11"/>
  <c r="O71" i="11"/>
  <c r="N71" i="11"/>
  <c r="B72" i="11"/>
  <c r="C72" i="11"/>
  <c r="G85" i="11" l="1"/>
  <c r="Y85" i="11" s="1"/>
  <c r="I83" i="11"/>
  <c r="Z83" i="11" s="1"/>
  <c r="AB82" i="11"/>
  <c r="L83" i="11" a="1"/>
  <c r="E85" i="11"/>
  <c r="D85" i="11"/>
  <c r="J87" i="11" a="1"/>
  <c r="AA86" i="11"/>
  <c r="F86" i="11" a="1"/>
  <c r="G86" i="11" s="1"/>
  <c r="N72" i="11" a="1"/>
  <c r="P71" i="11"/>
  <c r="AC71" i="11"/>
  <c r="AD71" i="11" s="1"/>
  <c r="Q71" i="11"/>
  <c r="W72" i="11"/>
  <c r="B73" i="11" a="1"/>
  <c r="H84" i="11" l="1" a="1"/>
  <c r="I84" i="11" s="1"/>
  <c r="L83" i="11"/>
  <c r="M83" i="11"/>
  <c r="X85" i="11"/>
  <c r="D86" i="11" a="1"/>
  <c r="J87" i="11"/>
  <c r="K87" i="11"/>
  <c r="F86" i="11"/>
  <c r="Y86" i="11" s="1"/>
  <c r="N72" i="11"/>
  <c r="O72" i="11"/>
  <c r="C73" i="11"/>
  <c r="B73" i="11"/>
  <c r="H84" i="11" l="1"/>
  <c r="L84" i="11" a="1"/>
  <c r="L84" i="11" s="1"/>
  <c r="AB83" i="11"/>
  <c r="J88" i="11" a="1"/>
  <c r="K88" i="11" s="1"/>
  <c r="D86" i="11"/>
  <c r="E86" i="11"/>
  <c r="AA87" i="11"/>
  <c r="F87" i="11" a="1"/>
  <c r="G87" i="11" s="1"/>
  <c r="AC72" i="11"/>
  <c r="AD72" i="11" s="1"/>
  <c r="Q72" i="11"/>
  <c r="N73" i="11" a="1"/>
  <c r="P72" i="11"/>
  <c r="B74" i="11" a="1"/>
  <c r="W73" i="11"/>
  <c r="Z84" i="11" l="1"/>
  <c r="H85" i="11" a="1"/>
  <c r="M84" i="11"/>
  <c r="AB84" i="11" s="1"/>
  <c r="J88" i="11"/>
  <c r="AA88" i="11" s="1"/>
  <c r="D87" i="11" a="1"/>
  <c r="X86" i="11"/>
  <c r="F87" i="11"/>
  <c r="N73" i="11"/>
  <c r="O73" i="11"/>
  <c r="B74" i="11"/>
  <c r="C74" i="11"/>
  <c r="H85" i="11" l="1"/>
  <c r="I85" i="11"/>
  <c r="Z85" i="11" s="1"/>
  <c r="L85" i="11" a="1"/>
  <c r="J89" i="11" a="1"/>
  <c r="K89" i="11" s="1"/>
  <c r="D87" i="11"/>
  <c r="E87" i="11"/>
  <c r="Y87" i="11"/>
  <c r="F88" i="11" a="1"/>
  <c r="AC73" i="11"/>
  <c r="AD73" i="11" s="1"/>
  <c r="Q73" i="11"/>
  <c r="N74" i="11" a="1"/>
  <c r="P73" i="11"/>
  <c r="W74" i="11"/>
  <c r="B75" i="11" a="1"/>
  <c r="H86" i="11" l="1" a="1"/>
  <c r="I86" i="11" s="1"/>
  <c r="M85" i="11"/>
  <c r="L85" i="11"/>
  <c r="J89" i="11"/>
  <c r="AA89" i="11" s="1"/>
  <c r="D88" i="11" a="1"/>
  <c r="X87" i="11"/>
  <c r="J90" i="11" a="1"/>
  <c r="K90" i="11" s="1"/>
  <c r="G88" i="11"/>
  <c r="F88" i="11"/>
  <c r="O74" i="11"/>
  <c r="N74" i="11"/>
  <c r="B75" i="11"/>
  <c r="C75" i="11"/>
  <c r="L86" i="11" l="1" a="1"/>
  <c r="M86" i="11" s="1"/>
  <c r="H86" i="11"/>
  <c r="H87" i="11" s="1" a="1"/>
  <c r="H87" i="11" s="1"/>
  <c r="AB85" i="11"/>
  <c r="E88" i="11"/>
  <c r="D88" i="11"/>
  <c r="Y88" i="11"/>
  <c r="J90" i="11"/>
  <c r="J91" i="11" s="1" a="1"/>
  <c r="K91" i="11" s="1"/>
  <c r="F89" i="11" a="1"/>
  <c r="G89" i="11" s="1"/>
  <c r="AC74" i="11"/>
  <c r="AD74" i="11" s="1"/>
  <c r="Q74" i="11"/>
  <c r="N75" i="11" a="1"/>
  <c r="P74" i="11"/>
  <c r="W75" i="11"/>
  <c r="B76" i="11" a="1"/>
  <c r="L86" i="11" l="1"/>
  <c r="Z86" i="11"/>
  <c r="I87" i="11"/>
  <c r="Z87" i="11"/>
  <c r="H88" i="11" a="1"/>
  <c r="H88" i="11" s="1"/>
  <c r="AB86" i="11"/>
  <c r="L87" i="11" a="1"/>
  <c r="D89" i="11" a="1"/>
  <c r="D89" i="11" s="1"/>
  <c r="X88" i="11"/>
  <c r="AA90" i="11"/>
  <c r="J91" i="11"/>
  <c r="J92" i="11" s="1" a="1"/>
  <c r="F89" i="11"/>
  <c r="F90" i="11" s="1" a="1"/>
  <c r="F90" i="11" s="1"/>
  <c r="N75" i="11"/>
  <c r="O75" i="11"/>
  <c r="B76" i="11"/>
  <c r="C76" i="11"/>
  <c r="I88" i="11" l="1"/>
  <c r="E89" i="11"/>
  <c r="X89" i="11" s="1"/>
  <c r="M87" i="11"/>
  <c r="L87" i="11"/>
  <c r="AA91" i="11"/>
  <c r="G90" i="11"/>
  <c r="J92" i="11"/>
  <c r="K92" i="11"/>
  <c r="Y89" i="11"/>
  <c r="AC75" i="11"/>
  <c r="AD75" i="11" s="1"/>
  <c r="Q75" i="11"/>
  <c r="N76" i="11" a="1"/>
  <c r="P75" i="11"/>
  <c r="B77" i="11" a="1"/>
  <c r="W76" i="11"/>
  <c r="D90" i="11" l="1" a="1"/>
  <c r="D90" i="11" s="1"/>
  <c r="H89" i="11" a="1"/>
  <c r="Z88" i="11"/>
  <c r="AB87" i="11"/>
  <c r="L88" i="11" a="1"/>
  <c r="AA92" i="11"/>
  <c r="J93" i="11" a="1"/>
  <c r="J93" i="11" s="1"/>
  <c r="Y90" i="11"/>
  <c r="F91" i="11" a="1"/>
  <c r="O76" i="11"/>
  <c r="N76" i="11"/>
  <c r="B77" i="11"/>
  <c r="C77" i="11"/>
  <c r="E90" i="11" l="1"/>
  <c r="H89" i="11"/>
  <c r="I89" i="11"/>
  <c r="Z89" i="11" s="1"/>
  <c r="L88" i="11"/>
  <c r="M88" i="11"/>
  <c r="D91" i="11" a="1"/>
  <c r="E91" i="11" s="1"/>
  <c r="X90" i="11"/>
  <c r="K93" i="11"/>
  <c r="AA93" i="11" s="1"/>
  <c r="J94" i="11" a="1"/>
  <c r="J94" i="11" s="1"/>
  <c r="F91" i="11"/>
  <c r="G91" i="11"/>
  <c r="N77" i="11" a="1"/>
  <c r="P76" i="11"/>
  <c r="AC76" i="11"/>
  <c r="AD76" i="11" s="1"/>
  <c r="Q76" i="11"/>
  <c r="W77" i="11"/>
  <c r="B78" i="11" a="1"/>
  <c r="AB88" i="11" l="1"/>
  <c r="H90" i="11" a="1"/>
  <c r="H90" i="11" s="1"/>
  <c r="L89" i="11" a="1"/>
  <c r="L89" i="11" s="1"/>
  <c r="D91" i="11"/>
  <c r="X91" i="11" s="1"/>
  <c r="Y91" i="11"/>
  <c r="K94" i="11"/>
  <c r="AA94" i="11" s="1"/>
  <c r="J95" i="11" a="1"/>
  <c r="J95" i="11" s="1"/>
  <c r="F92" i="11" a="1"/>
  <c r="N77" i="11"/>
  <c r="O77" i="11"/>
  <c r="B78" i="11"/>
  <c r="C78" i="11"/>
  <c r="I90" i="11" l="1"/>
  <c r="Z90" i="11" s="1"/>
  <c r="H91" i="11" a="1"/>
  <c r="I91" i="11" s="1"/>
  <c r="M89" i="11"/>
  <c r="AB89" i="11" s="1"/>
  <c r="D92" i="11" a="1"/>
  <c r="D92" i="11" s="1"/>
  <c r="K95" i="11"/>
  <c r="AA95" i="11" s="1"/>
  <c r="G92" i="11"/>
  <c r="F92" i="11"/>
  <c r="N78" i="11" a="1"/>
  <c r="P77" i="11"/>
  <c r="AC77" i="11"/>
  <c r="AD77" i="11" s="1"/>
  <c r="Q77" i="11"/>
  <c r="W78" i="11"/>
  <c r="B79" i="11" a="1"/>
  <c r="H91" i="11" l="1"/>
  <c r="H92" i="11" s="1" a="1"/>
  <c r="H92" i="11" s="1"/>
  <c r="L90" i="11" a="1"/>
  <c r="M90" i="11" s="1"/>
  <c r="E92" i="11"/>
  <c r="X92" i="11" s="1"/>
  <c r="Z91" i="11"/>
  <c r="F93" i="11" a="1"/>
  <c r="G93" i="11" s="1"/>
  <c r="J96" i="11" a="1"/>
  <c r="J96" i="11" s="1"/>
  <c r="Y92" i="11"/>
  <c r="O78" i="11"/>
  <c r="N78" i="11"/>
  <c r="C79" i="11"/>
  <c r="B79" i="11"/>
  <c r="I92" i="11" l="1"/>
  <c r="H93" i="11" s="1" a="1"/>
  <c r="I93" i="11" s="1"/>
  <c r="L90" i="11"/>
  <c r="L91" i="11" s="1" a="1"/>
  <c r="L91" i="11" s="1"/>
  <c r="D93" i="11" a="1"/>
  <c r="D93" i="11" s="1"/>
  <c r="Z92" i="11"/>
  <c r="F93" i="11"/>
  <c r="K96" i="11"/>
  <c r="AA96" i="11" s="1"/>
  <c r="N79" i="11" a="1"/>
  <c r="P78" i="11"/>
  <c r="AC78" i="11"/>
  <c r="AD78" i="11" s="1"/>
  <c r="Q78" i="11"/>
  <c r="W79" i="11"/>
  <c r="B80" i="11" a="1"/>
  <c r="H93" i="11" l="1"/>
  <c r="Z93" i="11" s="1"/>
  <c r="M91" i="11"/>
  <c r="AB91" i="11" s="1"/>
  <c r="L92" i="11" a="1"/>
  <c r="M92" i="11" s="1"/>
  <c r="AB90" i="11"/>
  <c r="E93" i="11"/>
  <c r="X93" i="11" s="1"/>
  <c r="H94" i="11" a="1"/>
  <c r="I94" i="11" s="1"/>
  <c r="J97" i="11" a="1"/>
  <c r="K97" i="11" s="1"/>
  <c r="D94" i="11" a="1"/>
  <c r="Y93" i="11"/>
  <c r="F94" i="11" a="1"/>
  <c r="N79" i="11"/>
  <c r="O79" i="11"/>
  <c r="C80" i="11"/>
  <c r="B80" i="11"/>
  <c r="L92" i="11" l="1"/>
  <c r="L93" i="11" s="1" a="1"/>
  <c r="L93" i="11" s="1"/>
  <c r="AB92" i="11"/>
  <c r="H94" i="11"/>
  <c r="Z94" i="11" s="1"/>
  <c r="J97" i="11"/>
  <c r="J98" i="11" s="1" a="1"/>
  <c r="K98" i="11" s="1"/>
  <c r="E94" i="11"/>
  <c r="D94" i="11"/>
  <c r="G94" i="11"/>
  <c r="F94" i="11"/>
  <c r="AC79" i="11"/>
  <c r="AD79" i="11" s="1"/>
  <c r="Q79" i="11"/>
  <c r="N80" i="11" a="1"/>
  <c r="P79" i="11"/>
  <c r="W80" i="11"/>
  <c r="B81" i="11" a="1"/>
  <c r="M93" i="11" l="1"/>
  <c r="H95" i="11" a="1"/>
  <c r="H95" i="11" s="1"/>
  <c r="AB93" i="11"/>
  <c r="L94" i="11" a="1"/>
  <c r="AA97" i="11"/>
  <c r="J98" i="11"/>
  <c r="J99" i="11" s="1" a="1"/>
  <c r="K99" i="11" s="1"/>
  <c r="X94" i="11"/>
  <c r="D95" i="11" a="1"/>
  <c r="Y94" i="11"/>
  <c r="F95" i="11" a="1"/>
  <c r="O80" i="11"/>
  <c r="N80" i="11"/>
  <c r="B81" i="11"/>
  <c r="C81" i="11"/>
  <c r="I95" i="11" l="1"/>
  <c r="Z95" i="11" s="1"/>
  <c r="AA98" i="11"/>
  <c r="L94" i="11"/>
  <c r="M94" i="11"/>
  <c r="J99" i="11"/>
  <c r="J100" i="11" s="1" a="1"/>
  <c r="J100" i="11" s="1"/>
  <c r="H96" i="11" a="1"/>
  <c r="D95" i="11"/>
  <c r="E95" i="11"/>
  <c r="G95" i="11"/>
  <c r="F95" i="11"/>
  <c r="N81" i="11" a="1"/>
  <c r="P80" i="11"/>
  <c r="AC80" i="11"/>
  <c r="AD80" i="11" s="1"/>
  <c r="Q80" i="11"/>
  <c r="W81" i="11"/>
  <c r="B82" i="11" a="1"/>
  <c r="L95" i="11" l="1" a="1"/>
  <c r="M95" i="11" s="1"/>
  <c r="AB94" i="11"/>
  <c r="K100" i="11"/>
  <c r="AA100" i="11" s="1"/>
  <c r="AA99" i="11"/>
  <c r="D96" i="11" a="1"/>
  <c r="E96" i="11" s="1"/>
  <c r="X95" i="11"/>
  <c r="F96" i="11" a="1"/>
  <c r="G96" i="11" s="1"/>
  <c r="I96" i="11"/>
  <c r="H96" i="11"/>
  <c r="Y95" i="11"/>
  <c r="J101" i="11" a="1"/>
  <c r="N81" i="11"/>
  <c r="O81" i="11"/>
  <c r="B82" i="11"/>
  <c r="C82" i="11"/>
  <c r="L95" i="11" l="1"/>
  <c r="L96" i="11" s="1" a="1"/>
  <c r="L96" i="11" s="1"/>
  <c r="D96" i="11"/>
  <c r="D97" i="11" s="1" a="1"/>
  <c r="E97" i="11" s="1"/>
  <c r="F96" i="11"/>
  <c r="Y96" i="11" s="1"/>
  <c r="Z96" i="11"/>
  <c r="H97" i="11" a="1"/>
  <c r="K101" i="11"/>
  <c r="J101" i="11"/>
  <c r="AC81" i="11"/>
  <c r="AD81" i="11" s="1"/>
  <c r="Q81" i="11"/>
  <c r="N82" i="11" a="1"/>
  <c r="P81" i="11"/>
  <c r="B83" i="11" a="1"/>
  <c r="W82" i="11"/>
  <c r="AB95" i="11" l="1"/>
  <c r="M96" i="11"/>
  <c r="L97" i="11" a="1"/>
  <c r="M97" i="11" s="1"/>
  <c r="AB96" i="11"/>
  <c r="F97" i="11" a="1"/>
  <c r="G97" i="11" s="1"/>
  <c r="D97" i="11"/>
  <c r="X97" i="11" s="1"/>
  <c r="X96" i="11"/>
  <c r="D98" i="11" a="1"/>
  <c r="E98" i="11" s="1"/>
  <c r="H97" i="11"/>
  <c r="I97" i="11"/>
  <c r="J102" i="11" a="1"/>
  <c r="J102" i="11" s="1"/>
  <c r="AA101" i="11"/>
  <c r="O82" i="11"/>
  <c r="N82" i="11"/>
  <c r="C83" i="11"/>
  <c r="B83" i="11"/>
  <c r="L97" i="11" l="1"/>
  <c r="L98" i="11" s="1" a="1"/>
  <c r="M98" i="11" s="1"/>
  <c r="F97" i="11"/>
  <c r="D98" i="11"/>
  <c r="D99" i="11" s="1" a="1"/>
  <c r="E99" i="11" s="1"/>
  <c r="H98" i="11" a="1"/>
  <c r="H98" i="11" s="1"/>
  <c r="Z97" i="11"/>
  <c r="K102" i="11"/>
  <c r="AA102" i="11" s="1"/>
  <c r="N83" i="11" a="1"/>
  <c r="P82" i="11"/>
  <c r="AC82" i="11"/>
  <c r="AD82" i="11" s="1"/>
  <c r="Q82" i="11"/>
  <c r="B84" i="11" a="1"/>
  <c r="W83" i="11"/>
  <c r="AB97" i="11" l="1"/>
  <c r="L98" i="11"/>
  <c r="L99" i="11" s="1" a="1"/>
  <c r="M99" i="11" s="1"/>
  <c r="Y97" i="11"/>
  <c r="F98" i="11" a="1"/>
  <c r="X98" i="11"/>
  <c r="J103" i="11" a="1"/>
  <c r="K103" i="11" s="1"/>
  <c r="D99" i="11"/>
  <c r="X99" i="11" s="1"/>
  <c r="I98" i="11"/>
  <c r="Z98" i="11" s="1"/>
  <c r="O83" i="11"/>
  <c r="N83" i="11"/>
  <c r="B84" i="11"/>
  <c r="C84" i="11"/>
  <c r="AB98" i="11" l="1"/>
  <c r="L99" i="11"/>
  <c r="L100" i="11" s="1" a="1"/>
  <c r="L100" i="11" s="1"/>
  <c r="F98" i="11"/>
  <c r="G98" i="11"/>
  <c r="D100" i="11" a="1"/>
  <c r="E100" i="11" s="1"/>
  <c r="J103" i="11"/>
  <c r="AA103" i="11" s="1"/>
  <c r="H99" i="11" a="1"/>
  <c r="I99" i="11" s="1"/>
  <c r="AC83" i="11"/>
  <c r="AD83" i="11" s="1"/>
  <c r="Q83" i="11"/>
  <c r="N84" i="11" a="1"/>
  <c r="P83" i="11"/>
  <c r="W84" i="11"/>
  <c r="B85" i="11" a="1"/>
  <c r="J104" i="11" l="1" a="1"/>
  <c r="K104" i="11" s="1"/>
  <c r="M100" i="11"/>
  <c r="Y98" i="11"/>
  <c r="AB99" i="11"/>
  <c r="F99" i="11" a="1"/>
  <c r="F99" i="11" s="1"/>
  <c r="D100" i="11"/>
  <c r="D101" i="11" s="1" a="1"/>
  <c r="D101" i="11" s="1"/>
  <c r="H99" i="11"/>
  <c r="O84" i="11"/>
  <c r="N84" i="11"/>
  <c r="C85" i="11"/>
  <c r="B85" i="11"/>
  <c r="J104" i="11" l="1"/>
  <c r="J105" i="11" s="1" a="1"/>
  <c r="K105" i="11" s="1"/>
  <c r="AB100" i="11"/>
  <c r="L101" i="11" a="1"/>
  <c r="G99" i="11"/>
  <c r="Y99" i="11" s="1"/>
  <c r="X100" i="11"/>
  <c r="E101" i="11"/>
  <c r="H100" i="11" a="1"/>
  <c r="Z99" i="11"/>
  <c r="AA104" i="11"/>
  <c r="N85" i="11" a="1"/>
  <c r="P84" i="11"/>
  <c r="AC84" i="11"/>
  <c r="AD84" i="11" s="1"/>
  <c r="Q84" i="11"/>
  <c r="B86" i="11" a="1"/>
  <c r="W85" i="11"/>
  <c r="F100" i="11" l="1" a="1"/>
  <c r="F100" i="11" s="1"/>
  <c r="J105" i="11"/>
  <c r="J106" i="11" s="1" a="1"/>
  <c r="J106" i="11" s="1"/>
  <c r="M101" i="11"/>
  <c r="L101" i="11"/>
  <c r="X101" i="11"/>
  <c r="D102" i="11" a="1"/>
  <c r="H100" i="11"/>
  <c r="I100" i="11"/>
  <c r="AA105" i="11"/>
  <c r="O85" i="11"/>
  <c r="N85" i="11"/>
  <c r="B86" i="11"/>
  <c r="C86" i="11"/>
  <c r="L102" i="11" l="1" a="1"/>
  <c r="M102" i="11" s="1"/>
  <c r="G100" i="11"/>
  <c r="K106" i="11"/>
  <c r="AA106" i="11" s="1"/>
  <c r="AB101" i="11"/>
  <c r="E102" i="11"/>
  <c r="D102" i="11"/>
  <c r="H101" i="11" a="1"/>
  <c r="I101" i="11" s="1"/>
  <c r="Z100" i="11"/>
  <c r="N86" i="11" a="1"/>
  <c r="P85" i="11"/>
  <c r="AC85" i="11"/>
  <c r="AD85" i="11" s="1"/>
  <c r="Q85" i="11"/>
  <c r="B87" i="11" a="1"/>
  <c r="W86" i="11"/>
  <c r="L102" i="11" l="1"/>
  <c r="Y100" i="11"/>
  <c r="F101" i="11" a="1"/>
  <c r="J107" i="11" a="1"/>
  <c r="K107" i="11" s="1"/>
  <c r="L103" i="11" a="1"/>
  <c r="M103" i="11" s="1"/>
  <c r="AB102" i="11"/>
  <c r="D103" i="11" a="1"/>
  <c r="E103" i="11" s="1"/>
  <c r="X102" i="11"/>
  <c r="H101" i="11"/>
  <c r="Z101" i="11" s="1"/>
  <c r="N86" i="11"/>
  <c r="O86" i="11"/>
  <c r="C87" i="11"/>
  <c r="B87" i="11"/>
  <c r="H102" i="11" l="1" a="1"/>
  <c r="H102" i="11" s="1"/>
  <c r="G101" i="11"/>
  <c r="F101" i="11"/>
  <c r="J107" i="11"/>
  <c r="J108" i="11" s="1" a="1"/>
  <c r="K108" i="11" s="1"/>
  <c r="L103" i="11"/>
  <c r="L104" i="11" s="1" a="1"/>
  <c r="M104" i="11" s="1"/>
  <c r="D103" i="11"/>
  <c r="D104" i="11" s="1" a="1"/>
  <c r="D104" i="11" s="1"/>
  <c r="AC86" i="11"/>
  <c r="AD86" i="11" s="1"/>
  <c r="Q86" i="11"/>
  <c r="N87" i="11" a="1"/>
  <c r="P86" i="11"/>
  <c r="B88" i="11" a="1"/>
  <c r="W87" i="11"/>
  <c r="AA107" i="11" l="1"/>
  <c r="I102" i="11"/>
  <c r="Z102" i="11" s="1"/>
  <c r="F102" i="11" a="1"/>
  <c r="G102" i="11" s="1"/>
  <c r="Y101" i="11"/>
  <c r="AB103" i="11"/>
  <c r="L104" i="11"/>
  <c r="L105" i="11" s="1" a="1"/>
  <c r="M105" i="11" s="1"/>
  <c r="E104" i="11"/>
  <c r="D105" i="11" s="1" a="1"/>
  <c r="D105" i="11" s="1"/>
  <c r="X103" i="11"/>
  <c r="J108" i="11"/>
  <c r="J109" i="11" s="1" a="1"/>
  <c r="K109" i="11" s="1"/>
  <c r="H103" i="11" a="1"/>
  <c r="I103" i="11" s="1"/>
  <c r="AA108" i="11"/>
  <c r="N87" i="11"/>
  <c r="O87" i="11"/>
  <c r="C88" i="11"/>
  <c r="B88" i="11"/>
  <c r="F102" i="11" l="1"/>
  <c r="Y102" i="11"/>
  <c r="F103" i="11" a="1"/>
  <c r="AB104" i="11"/>
  <c r="L105" i="11"/>
  <c r="L106" i="11" s="1" a="1"/>
  <c r="M106" i="11" s="1"/>
  <c r="X104" i="11"/>
  <c r="J109" i="11"/>
  <c r="AA109" i="11" s="1"/>
  <c r="H103" i="11"/>
  <c r="Z103" i="11" s="1"/>
  <c r="E105" i="11"/>
  <c r="X105" i="11" s="1"/>
  <c r="AC87" i="11"/>
  <c r="AD87" i="11" s="1"/>
  <c r="Q87" i="11"/>
  <c r="N88" i="11" a="1"/>
  <c r="P87" i="11"/>
  <c r="B89" i="11" a="1"/>
  <c r="W88" i="11"/>
  <c r="G103" i="11" l="1"/>
  <c r="F103" i="11"/>
  <c r="F104" i="11" s="1" a="1"/>
  <c r="F104" i="11" s="1"/>
  <c r="L106" i="11"/>
  <c r="L107" i="11" s="1" a="1"/>
  <c r="AB105" i="11"/>
  <c r="J110" i="11" a="1"/>
  <c r="D106" i="11" a="1"/>
  <c r="E106" i="11" s="1"/>
  <c r="H104" i="11" a="1"/>
  <c r="I104" i="11" s="1"/>
  <c r="N88" i="11"/>
  <c r="O88" i="11"/>
  <c r="B89" i="11"/>
  <c r="C89" i="11"/>
  <c r="AB106" i="11" l="1"/>
  <c r="G104" i="11"/>
  <c r="Y104" i="11" s="1"/>
  <c r="F105" i="11" a="1"/>
  <c r="G105" i="11" s="1"/>
  <c r="Y103" i="11"/>
  <c r="L107" i="11"/>
  <c r="M107" i="11"/>
  <c r="K110" i="11"/>
  <c r="J110" i="11"/>
  <c r="D106" i="11"/>
  <c r="D107" i="11" s="1" a="1"/>
  <c r="H104" i="11"/>
  <c r="H105" i="11" s="1" a="1"/>
  <c r="I105" i="11" s="1"/>
  <c r="AC88" i="11"/>
  <c r="AD88" i="11" s="1"/>
  <c r="Q88" i="11"/>
  <c r="N89" i="11" a="1"/>
  <c r="P88" i="11"/>
  <c r="W89" i="11"/>
  <c r="B90" i="11" a="1"/>
  <c r="F105" i="11" l="1"/>
  <c r="X106" i="11"/>
  <c r="Z104" i="11"/>
  <c r="L108" i="11" a="1"/>
  <c r="M108" i="11" s="1"/>
  <c r="AA110" i="11"/>
  <c r="Y105" i="11"/>
  <c r="J111" i="11" a="1"/>
  <c r="K111" i="11" s="1"/>
  <c r="AB107" i="11"/>
  <c r="H105" i="11"/>
  <c r="Z105" i="11" s="1"/>
  <c r="F106" i="11" a="1"/>
  <c r="D107" i="11"/>
  <c r="E107" i="11"/>
  <c r="O89" i="11"/>
  <c r="N89" i="11"/>
  <c r="B90" i="11"/>
  <c r="C90" i="11"/>
  <c r="L108" i="11" l="1"/>
  <c r="L109" i="11" s="1" a="1"/>
  <c r="L109" i="11" s="1"/>
  <c r="J111" i="11"/>
  <c r="J112" i="11" s="1" a="1"/>
  <c r="K112" i="11" s="1"/>
  <c r="D108" i="11" a="1"/>
  <c r="E108" i="11" s="1"/>
  <c r="H106" i="11" a="1"/>
  <c r="I106" i="11" s="1"/>
  <c r="X107" i="11"/>
  <c r="G106" i="11"/>
  <c r="F106" i="11"/>
  <c r="N90" i="11" a="1"/>
  <c r="P89" i="11"/>
  <c r="AC89" i="11"/>
  <c r="AD89" i="11" s="1"/>
  <c r="Q89" i="11"/>
  <c r="W90" i="11"/>
  <c r="B91" i="11" a="1"/>
  <c r="F107" i="11" l="1" a="1"/>
  <c r="G107" i="11" s="1"/>
  <c r="AB108" i="11"/>
  <c r="M109" i="11"/>
  <c r="J112" i="11"/>
  <c r="J113" i="11" s="1" a="1"/>
  <c r="K113" i="11" s="1"/>
  <c r="AA111" i="11"/>
  <c r="D108" i="11"/>
  <c r="D109" i="11" s="1" a="1"/>
  <c r="D109" i="11" s="1"/>
  <c r="H106" i="11"/>
  <c r="H107" i="11" s="1" a="1"/>
  <c r="I107" i="11" s="1"/>
  <c r="Y106" i="11"/>
  <c r="O90" i="11"/>
  <c r="N90" i="11"/>
  <c r="B91" i="11"/>
  <c r="C91" i="11"/>
  <c r="F107" i="11" l="1"/>
  <c r="Y107" i="11" s="1"/>
  <c r="AB109" i="11"/>
  <c r="L110" i="11" a="1"/>
  <c r="AA112" i="11"/>
  <c r="J113" i="11"/>
  <c r="J114" i="11" s="1" a="1"/>
  <c r="J114" i="11" s="1"/>
  <c r="X108" i="11"/>
  <c r="E109" i="11"/>
  <c r="F108" i="11" a="1"/>
  <c r="F108" i="11" s="1"/>
  <c r="H107" i="11"/>
  <c r="Z106" i="11"/>
  <c r="AC90" i="11"/>
  <c r="AD90" i="11" s="1"/>
  <c r="Q90" i="11"/>
  <c r="N91" i="11" a="1"/>
  <c r="P90" i="11"/>
  <c r="W91" i="11"/>
  <c r="B92" i="11" a="1"/>
  <c r="L110" i="11" l="1"/>
  <c r="M110" i="11"/>
  <c r="AB110" i="11" s="1"/>
  <c r="AA113" i="11"/>
  <c r="K114" i="11"/>
  <c r="AA114" i="11" s="1"/>
  <c r="X109" i="11"/>
  <c r="D110" i="11" a="1"/>
  <c r="G108" i="11"/>
  <c r="Y108" i="11" s="1"/>
  <c r="Z107" i="11"/>
  <c r="H108" i="11" a="1"/>
  <c r="N91" i="11"/>
  <c r="O91" i="11"/>
  <c r="C92" i="11"/>
  <c r="B92" i="11"/>
  <c r="L111" i="11" l="1" a="1"/>
  <c r="L111" i="11" s="1"/>
  <c r="J115" i="11" a="1"/>
  <c r="K115" i="11" s="1"/>
  <c r="F109" i="11" a="1"/>
  <c r="G109" i="11" s="1"/>
  <c r="D110" i="11"/>
  <c r="E110" i="11"/>
  <c r="H108" i="11"/>
  <c r="I108" i="11"/>
  <c r="AC91" i="11"/>
  <c r="AD91" i="11" s="1"/>
  <c r="Q91" i="11"/>
  <c r="N92" i="11" a="1"/>
  <c r="P91" i="11"/>
  <c r="B93" i="11" a="1"/>
  <c r="W92" i="11"/>
  <c r="M111" i="11" l="1"/>
  <c r="H109" i="11" a="1"/>
  <c r="I109" i="11" s="1"/>
  <c r="J115" i="11"/>
  <c r="J116" i="11" s="1" a="1"/>
  <c r="J116" i="11" s="1"/>
  <c r="X110" i="11"/>
  <c r="F109" i="11"/>
  <c r="Y109" i="11" s="1"/>
  <c r="D111" i="11" a="1"/>
  <c r="D111" i="11" s="1"/>
  <c r="Z108" i="11"/>
  <c r="AA115" i="11"/>
  <c r="N92" i="11"/>
  <c r="O92" i="11"/>
  <c r="B93" i="11"/>
  <c r="C93" i="11"/>
  <c r="AB111" i="11" l="1"/>
  <c r="L112" i="11" a="1"/>
  <c r="F110" i="11" a="1"/>
  <c r="F110" i="11" s="1"/>
  <c r="H109" i="11"/>
  <c r="H110" i="11" s="1" a="1"/>
  <c r="I110" i="11" s="1"/>
  <c r="K116" i="11"/>
  <c r="J117" i="11" s="1" a="1"/>
  <c r="J117" i="11" s="1"/>
  <c r="E111" i="11"/>
  <c r="D112" i="11" s="1" a="1"/>
  <c r="AC92" i="11"/>
  <c r="AD92" i="11" s="1"/>
  <c r="Q92" i="11"/>
  <c r="N93" i="11" a="1"/>
  <c r="P92" i="11"/>
  <c r="W93" i="11"/>
  <c r="B94" i="11" a="1"/>
  <c r="M112" i="11" l="1"/>
  <c r="L112" i="11"/>
  <c r="L113" i="11" s="1" a="1"/>
  <c r="Z109" i="11"/>
  <c r="AA116" i="11"/>
  <c r="G110" i="11"/>
  <c r="Y110" i="11" s="1"/>
  <c r="K117" i="11"/>
  <c r="AA117" i="11" s="1"/>
  <c r="H110" i="11"/>
  <c r="H111" i="11" s="1" a="1"/>
  <c r="I111" i="11" s="1"/>
  <c r="X111" i="11"/>
  <c r="D112" i="11"/>
  <c r="E112" i="11"/>
  <c r="D113" i="11" a="1"/>
  <c r="J118" i="11" a="1"/>
  <c r="K118" i="11" s="1"/>
  <c r="O93" i="11"/>
  <c r="N93" i="11"/>
  <c r="C94" i="11"/>
  <c r="B94" i="11"/>
  <c r="L113" i="11" l="1"/>
  <c r="L114" i="11" s="1" a="1"/>
  <c r="M113" i="11"/>
  <c r="AB112" i="11"/>
  <c r="F111" i="11" a="1"/>
  <c r="F111" i="11" s="1"/>
  <c r="Z110" i="11"/>
  <c r="H111" i="11"/>
  <c r="H112" i="11" s="1" a="1"/>
  <c r="I112" i="11" s="1"/>
  <c r="X112" i="11"/>
  <c r="Z111" i="11"/>
  <c r="E113" i="11"/>
  <c r="D113" i="11"/>
  <c r="J118" i="11"/>
  <c r="J119" i="11" s="1" a="1"/>
  <c r="K119" i="11" s="1"/>
  <c r="N94" i="11" a="1"/>
  <c r="P93" i="11"/>
  <c r="AC93" i="11"/>
  <c r="AD93" i="11" s="1"/>
  <c r="Q93" i="11"/>
  <c r="B95" i="11" a="1"/>
  <c r="W94" i="11"/>
  <c r="AB113" i="11" l="1"/>
  <c r="L114" i="11"/>
  <c r="L115" i="11" s="1" a="1"/>
  <c r="L115" i="11" s="1"/>
  <c r="M114" i="11"/>
  <c r="AB114" i="11" s="1"/>
  <c r="G111" i="11"/>
  <c r="Y111" i="11" s="1"/>
  <c r="H112" i="11"/>
  <c r="H113" i="11" s="1" a="1"/>
  <c r="I113" i="11" s="1"/>
  <c r="D114" i="11" a="1"/>
  <c r="X113" i="11"/>
  <c r="F112" i="11" a="1"/>
  <c r="AA118" i="11"/>
  <c r="J119" i="11"/>
  <c r="AA119" i="11" s="1"/>
  <c r="O94" i="11"/>
  <c r="N94" i="11"/>
  <c r="B95" i="11"/>
  <c r="C95" i="11"/>
  <c r="M115" i="11" l="1"/>
  <c r="AB115" i="11" s="1"/>
  <c r="Z112" i="11"/>
  <c r="H113" i="11"/>
  <c r="H114" i="11" s="1" a="1"/>
  <c r="I114" i="11" s="1"/>
  <c r="D114" i="11"/>
  <c r="E114" i="11"/>
  <c r="Z113" i="11"/>
  <c r="F112" i="11"/>
  <c r="G112" i="11"/>
  <c r="L116" i="11" a="1"/>
  <c r="L116" i="11" s="1"/>
  <c r="J120" i="11" a="1"/>
  <c r="K120" i="11" s="1"/>
  <c r="N95" i="11" a="1"/>
  <c r="P94" i="11"/>
  <c r="AC94" i="11"/>
  <c r="AD94" i="11" s="1"/>
  <c r="Q94" i="11"/>
  <c r="W95" i="11"/>
  <c r="B96" i="11" a="1"/>
  <c r="X114" i="11" l="1"/>
  <c r="H114" i="11"/>
  <c r="Z114" i="11" s="1"/>
  <c r="D115" i="11" a="1"/>
  <c r="E115" i="11" s="1"/>
  <c r="F113" i="11" a="1"/>
  <c r="F113" i="11" s="1"/>
  <c r="Y112" i="11"/>
  <c r="M116" i="11"/>
  <c r="AB116" i="11" s="1"/>
  <c r="J120" i="11"/>
  <c r="AA120" i="11" s="1"/>
  <c r="N95" i="11"/>
  <c r="O95" i="11"/>
  <c r="C96" i="11"/>
  <c r="B96" i="11"/>
  <c r="H115" i="11" l="1" a="1"/>
  <c r="I115" i="11" s="1"/>
  <c r="D115" i="11"/>
  <c r="G113" i="11"/>
  <c r="Y113" i="11" s="1"/>
  <c r="J121" i="11" a="1"/>
  <c r="K121" i="11" s="1"/>
  <c r="L117" i="11" a="1"/>
  <c r="L117" i="11" s="1"/>
  <c r="AC95" i="11"/>
  <c r="AD95" i="11" s="1"/>
  <c r="Q95" i="11"/>
  <c r="N96" i="11" a="1"/>
  <c r="P95" i="11"/>
  <c r="B97" i="11" a="1"/>
  <c r="W96" i="11"/>
  <c r="H115" i="11" l="1"/>
  <c r="D116" i="11" a="1"/>
  <c r="X115" i="11"/>
  <c r="F114" i="11" a="1"/>
  <c r="J121" i="11"/>
  <c r="J122" i="11" s="1" a="1"/>
  <c r="J122" i="11" s="1"/>
  <c r="M117" i="11"/>
  <c r="AB117" i="11" s="1"/>
  <c r="O96" i="11"/>
  <c r="N96" i="11"/>
  <c r="C97" i="11"/>
  <c r="B97" i="11"/>
  <c r="H116" i="11" l="1" a="1"/>
  <c r="Z115" i="11"/>
  <c r="D116" i="11"/>
  <c r="E116" i="11"/>
  <c r="X116" i="11" s="1"/>
  <c r="AA121" i="11"/>
  <c r="G114" i="11"/>
  <c r="F114" i="11"/>
  <c r="L118" i="11" a="1"/>
  <c r="M118" i="11" s="1"/>
  <c r="K122" i="11"/>
  <c r="AA122" i="11" s="1"/>
  <c r="N97" i="11" a="1"/>
  <c r="P96" i="11"/>
  <c r="AC96" i="11"/>
  <c r="AD96" i="11" s="1"/>
  <c r="Q96" i="11"/>
  <c r="B98" i="11" a="1"/>
  <c r="W97" i="11"/>
  <c r="I116" i="11" l="1"/>
  <c r="H116" i="11"/>
  <c r="D117" i="11" a="1"/>
  <c r="D117" i="11" s="1"/>
  <c r="Y114" i="11"/>
  <c r="J123" i="11" a="1"/>
  <c r="K123" i="11" s="1"/>
  <c r="F115" i="11" a="1"/>
  <c r="L118" i="11"/>
  <c r="O97" i="11"/>
  <c r="N97" i="11"/>
  <c r="B98" i="11"/>
  <c r="C98" i="11"/>
  <c r="H117" i="11" l="1" a="1"/>
  <c r="I117" i="11" s="1"/>
  <c r="Z116" i="11"/>
  <c r="E117" i="11"/>
  <c r="J123" i="11"/>
  <c r="J124" i="11" s="1" a="1"/>
  <c r="J124" i="11" s="1"/>
  <c r="F115" i="11"/>
  <c r="G115" i="11"/>
  <c r="AB118" i="11"/>
  <c r="L119" i="11" a="1"/>
  <c r="N98" i="11" a="1"/>
  <c r="P97" i="11"/>
  <c r="AC97" i="11"/>
  <c r="AD97" i="11" s="1"/>
  <c r="Q97" i="11"/>
  <c r="W98" i="11"/>
  <c r="B99" i="11" a="1"/>
  <c r="H117" i="11" l="1"/>
  <c r="X117" i="11"/>
  <c r="D118" i="11" a="1"/>
  <c r="F116" i="11" a="1"/>
  <c r="G116" i="11" s="1"/>
  <c r="AA123" i="11"/>
  <c r="Y115" i="11"/>
  <c r="M119" i="11"/>
  <c r="L119" i="11"/>
  <c r="K124" i="11"/>
  <c r="N98" i="11"/>
  <c r="O98" i="11"/>
  <c r="B99" i="11"/>
  <c r="C99" i="11"/>
  <c r="Z117" i="11" l="1"/>
  <c r="H118" i="11" a="1"/>
  <c r="E118" i="11"/>
  <c r="D118" i="11"/>
  <c r="D119" i="11" s="1" a="1"/>
  <c r="L120" i="11" a="1"/>
  <c r="M120" i="11" s="1"/>
  <c r="F116" i="11"/>
  <c r="AB119" i="11"/>
  <c r="AA124" i="11"/>
  <c r="J125" i="11" a="1"/>
  <c r="N99" i="11" a="1"/>
  <c r="P98" i="11"/>
  <c r="AC98" i="11"/>
  <c r="AD98" i="11" s="1"/>
  <c r="Q98" i="11"/>
  <c r="W99" i="11"/>
  <c r="B100" i="11" a="1"/>
  <c r="L120" i="11" l="1"/>
  <c r="L121" i="11" s="1" a="1"/>
  <c r="M121" i="11" s="1"/>
  <c r="H118" i="11"/>
  <c r="H119" i="11" s="1" a="1"/>
  <c r="I118" i="11"/>
  <c r="Z118" i="11" s="1"/>
  <c r="D119" i="11"/>
  <c r="E119" i="11"/>
  <c r="X118" i="11"/>
  <c r="Y116" i="11"/>
  <c r="F117" i="11" a="1"/>
  <c r="AB120" i="11"/>
  <c r="J125" i="11"/>
  <c r="K125" i="11"/>
  <c r="O99" i="11"/>
  <c r="N99" i="11"/>
  <c r="C100" i="11"/>
  <c r="B100" i="11"/>
  <c r="L121" i="11" l="1"/>
  <c r="AB121" i="11" s="1"/>
  <c r="H119" i="11"/>
  <c r="H120" i="11" s="1" a="1"/>
  <c r="I119" i="11"/>
  <c r="Z119" i="11" s="1"/>
  <c r="D120" i="11" a="1"/>
  <c r="X119" i="11"/>
  <c r="F117" i="11"/>
  <c r="G117" i="11"/>
  <c r="L122" i="11" a="1"/>
  <c r="M122" i="11" s="1"/>
  <c r="J126" i="11" a="1"/>
  <c r="K126" i="11" s="1"/>
  <c r="AA125" i="11"/>
  <c r="AC99" i="11"/>
  <c r="AD99" i="11" s="1"/>
  <c r="Q99" i="11"/>
  <c r="N100" i="11" a="1"/>
  <c r="P99" i="11"/>
  <c r="B101" i="11" a="1"/>
  <c r="W100" i="11"/>
  <c r="H120" i="11" l="1"/>
  <c r="H121" i="11" s="1" a="1"/>
  <c r="I121" i="11" s="1"/>
  <c r="I120" i="11"/>
  <c r="Z120" i="11" s="1"/>
  <c r="Y117" i="11"/>
  <c r="F118" i="11" a="1"/>
  <c r="F118" i="11" s="1"/>
  <c r="E120" i="11"/>
  <c r="D120" i="11"/>
  <c r="L122" i="11"/>
  <c r="AB122" i="11" s="1"/>
  <c r="J126" i="11"/>
  <c r="AA126" i="11" s="1"/>
  <c r="J127" i="11" a="1"/>
  <c r="K127" i="11" s="1"/>
  <c r="N100" i="11"/>
  <c r="O100" i="11"/>
  <c r="C101" i="11"/>
  <c r="B101" i="11"/>
  <c r="H121" i="11" l="1"/>
  <c r="Z121" i="11" s="1"/>
  <c r="G118" i="11"/>
  <c r="F119" i="11" s="1" a="1"/>
  <c r="X120" i="11"/>
  <c r="D121" i="11" a="1"/>
  <c r="L123" i="11" a="1"/>
  <c r="M123" i="11" s="1"/>
  <c r="H122" i="11" a="1"/>
  <c r="I122" i="11" s="1"/>
  <c r="Y118" i="11"/>
  <c r="J127" i="11"/>
  <c r="AC100" i="11"/>
  <c r="AD100" i="11" s="1"/>
  <c r="Q100" i="11"/>
  <c r="N101" i="11" a="1"/>
  <c r="P100" i="11"/>
  <c r="B102" i="11" a="1"/>
  <c r="W101" i="11"/>
  <c r="L123" i="11" l="1"/>
  <c r="AB123" i="11" s="1"/>
  <c r="E121" i="11"/>
  <c r="D121" i="11"/>
  <c r="H122" i="11"/>
  <c r="Z122" i="11" s="1"/>
  <c r="F119" i="11"/>
  <c r="G119" i="11"/>
  <c r="L124" i="11" a="1"/>
  <c r="J128" i="11" a="1"/>
  <c r="AA127" i="11"/>
  <c r="O101" i="11"/>
  <c r="N101" i="11"/>
  <c r="C102" i="11"/>
  <c r="B102" i="11"/>
  <c r="D122" i="11" l="1" a="1"/>
  <c r="E122" i="11" s="1"/>
  <c r="H123" i="11" a="1"/>
  <c r="H123" i="11" s="1"/>
  <c r="X121" i="11"/>
  <c r="Y119" i="11"/>
  <c r="F120" i="11" a="1"/>
  <c r="F120" i="11" s="1"/>
  <c r="L124" i="11"/>
  <c r="M124" i="11"/>
  <c r="K128" i="11"/>
  <c r="J128" i="11"/>
  <c r="N102" i="11" a="1"/>
  <c r="P101" i="11"/>
  <c r="AC101" i="11"/>
  <c r="AD101" i="11" s="1"/>
  <c r="Q101" i="11"/>
  <c r="B103" i="11" a="1"/>
  <c r="W102" i="11"/>
  <c r="I123" i="11" l="1"/>
  <c r="D122" i="11"/>
  <c r="D123" i="11" s="1" a="1"/>
  <c r="D123" i="11" s="1"/>
  <c r="G120" i="11"/>
  <c r="Y120" i="11" s="1"/>
  <c r="Z123" i="11"/>
  <c r="H124" i="11" a="1"/>
  <c r="L125" i="11" a="1"/>
  <c r="M125" i="11" s="1"/>
  <c r="AB124" i="11"/>
  <c r="AA128" i="11"/>
  <c r="J129" i="11" a="1"/>
  <c r="K129" i="11" s="1"/>
  <c r="N102" i="11"/>
  <c r="O102" i="11"/>
  <c r="C103" i="11"/>
  <c r="B103" i="11"/>
  <c r="E123" i="11" l="1"/>
  <c r="X123" i="11" s="1"/>
  <c r="X122" i="11"/>
  <c r="F121" i="11" a="1"/>
  <c r="G121" i="11" s="1"/>
  <c r="H124" i="11"/>
  <c r="I124" i="11"/>
  <c r="L125" i="11"/>
  <c r="AB125" i="11" s="1"/>
  <c r="J129" i="11"/>
  <c r="J130" i="11" s="1" a="1"/>
  <c r="K130" i="11" s="1"/>
  <c r="AC102" i="11"/>
  <c r="AD102" i="11" s="1"/>
  <c r="Q102" i="11"/>
  <c r="N103" i="11" a="1"/>
  <c r="P102" i="11"/>
  <c r="W103" i="11"/>
  <c r="B104" i="11" a="1"/>
  <c r="D124" i="11" l="1" a="1"/>
  <c r="H125" i="11" a="1"/>
  <c r="I125" i="11" s="1"/>
  <c r="F121" i="11"/>
  <c r="Z124" i="11"/>
  <c r="L126" i="11" a="1"/>
  <c r="M126" i="11" s="1"/>
  <c r="J130" i="11"/>
  <c r="J131" i="11" s="1" a="1"/>
  <c r="K131" i="11" s="1"/>
  <c r="AA129" i="11"/>
  <c r="N103" i="11"/>
  <c r="O103" i="11"/>
  <c r="B104" i="11"/>
  <c r="C104" i="11"/>
  <c r="E124" i="11" l="1"/>
  <c r="D124" i="11"/>
  <c r="H125" i="11"/>
  <c r="Z125" i="11" s="1"/>
  <c r="H126" i="11" a="1"/>
  <c r="I126" i="11" s="1"/>
  <c r="F122" i="11" a="1"/>
  <c r="Y121" i="11"/>
  <c r="L126" i="11"/>
  <c r="AB126" i="11" s="1"/>
  <c r="L127" i="11" a="1"/>
  <c r="L127" i="11" s="1"/>
  <c r="J131" i="11"/>
  <c r="AA131" i="11" s="1"/>
  <c r="AA130" i="11"/>
  <c r="AC103" i="11"/>
  <c r="AD103" i="11" s="1"/>
  <c r="Q103" i="11"/>
  <c r="N104" i="11" a="1"/>
  <c r="P103" i="11"/>
  <c r="W104" i="11"/>
  <c r="B105" i="11" a="1"/>
  <c r="X124" i="11" l="1"/>
  <c r="D125" i="11" a="1"/>
  <c r="H126" i="11"/>
  <c r="Z126" i="11" s="1"/>
  <c r="G122" i="11"/>
  <c r="F122" i="11"/>
  <c r="M127" i="11"/>
  <c r="L128" i="11" s="1" a="1"/>
  <c r="M128" i="11" s="1"/>
  <c r="H127" i="11" a="1"/>
  <c r="H127" i="11" s="1"/>
  <c r="J132" i="11" a="1"/>
  <c r="K132" i="11" s="1"/>
  <c r="O104" i="11"/>
  <c r="N104" i="11"/>
  <c r="B105" i="11"/>
  <c r="C105" i="11"/>
  <c r="F123" i="11" l="1" a="1"/>
  <c r="G123" i="11" s="1"/>
  <c r="D125" i="11"/>
  <c r="E125" i="11"/>
  <c r="X125" i="11" s="1"/>
  <c r="Y122" i="11"/>
  <c r="AB127" i="11"/>
  <c r="L128" i="11"/>
  <c r="L129" i="11" s="1" a="1"/>
  <c r="M129" i="11" s="1"/>
  <c r="I127" i="11"/>
  <c r="Z127" i="11" s="1"/>
  <c r="J132" i="11"/>
  <c r="J133" i="11" s="1" a="1"/>
  <c r="J133" i="11" s="1"/>
  <c r="N105" i="11" a="1"/>
  <c r="P104" i="11"/>
  <c r="AC104" i="11"/>
  <c r="AD104" i="11" s="1"/>
  <c r="Q104" i="11"/>
  <c r="W105" i="11"/>
  <c r="B106" i="11" a="1"/>
  <c r="F123" i="11" l="1"/>
  <c r="Y123" i="11" s="1"/>
  <c r="D126" i="11" a="1"/>
  <c r="E126" i="11" s="1"/>
  <c r="F124" i="11" a="1"/>
  <c r="H128" i="11" a="1"/>
  <c r="I128" i="11" s="1"/>
  <c r="AA132" i="11"/>
  <c r="AB128" i="11"/>
  <c r="L129" i="11"/>
  <c r="AB129" i="11" s="1"/>
  <c r="L130" i="11" a="1"/>
  <c r="K133" i="11"/>
  <c r="AA133" i="11" s="1"/>
  <c r="N105" i="11"/>
  <c r="O105" i="11"/>
  <c r="C106" i="11"/>
  <c r="B106" i="11"/>
  <c r="D126" i="11" l="1"/>
  <c r="X126" i="11"/>
  <c r="D127" i="11" a="1"/>
  <c r="H128" i="11"/>
  <c r="H129" i="11" s="1" a="1"/>
  <c r="H129" i="11" s="1"/>
  <c r="G124" i="11"/>
  <c r="F124" i="11"/>
  <c r="J134" i="11" a="1"/>
  <c r="K134" i="11" s="1"/>
  <c r="M130" i="11"/>
  <c r="L130" i="11"/>
  <c r="N106" i="11" a="1"/>
  <c r="P105" i="11"/>
  <c r="AC105" i="11"/>
  <c r="AD105" i="11" s="1"/>
  <c r="Q105" i="11"/>
  <c r="B107" i="11" a="1"/>
  <c r="W106" i="11"/>
  <c r="Z128" i="11" l="1"/>
  <c r="E127" i="11"/>
  <c r="D127" i="11"/>
  <c r="F125" i="11" a="1"/>
  <c r="G125" i="11" s="1"/>
  <c r="I129" i="11"/>
  <c r="Z129" i="11" s="1"/>
  <c r="Y124" i="11"/>
  <c r="L131" i="11" a="1"/>
  <c r="L131" i="11" s="1"/>
  <c r="J134" i="11"/>
  <c r="J135" i="11" s="1" a="1"/>
  <c r="K135" i="11" s="1"/>
  <c r="AB130" i="11"/>
  <c r="H130" i="11" a="1"/>
  <c r="N106" i="11"/>
  <c r="O106" i="11"/>
  <c r="C107" i="11"/>
  <c r="B107" i="11"/>
  <c r="X127" i="11" l="1"/>
  <c r="D128" i="11" a="1"/>
  <c r="F125" i="11"/>
  <c r="F126" i="11" s="1" a="1"/>
  <c r="G126" i="11" s="1"/>
  <c r="AA134" i="11"/>
  <c r="M131" i="11"/>
  <c r="AB131" i="11" s="1"/>
  <c r="L132" i="11" a="1"/>
  <c r="H130" i="11"/>
  <c r="I130" i="11"/>
  <c r="J135" i="11"/>
  <c r="J136" i="11" s="1" a="1"/>
  <c r="J136" i="11" s="1"/>
  <c r="AC106" i="11"/>
  <c r="AD106" i="11" s="1"/>
  <c r="Q106" i="11"/>
  <c r="N107" i="11" a="1"/>
  <c r="P106" i="11"/>
  <c r="B108" i="11" a="1"/>
  <c r="W107" i="11"/>
  <c r="Y125" i="11" l="1"/>
  <c r="E128" i="11"/>
  <c r="D128" i="11"/>
  <c r="D129" i="11" s="1" a="1"/>
  <c r="F126" i="11"/>
  <c r="Y126" i="11" s="1"/>
  <c r="AA135" i="11"/>
  <c r="Z130" i="11"/>
  <c r="M132" i="11"/>
  <c r="L132" i="11"/>
  <c r="H131" i="11" a="1"/>
  <c r="K136" i="11"/>
  <c r="J137" i="11" s="1" a="1"/>
  <c r="J137" i="11" s="1"/>
  <c r="O107" i="11"/>
  <c r="N107" i="11"/>
  <c r="B108" i="11"/>
  <c r="C108" i="11"/>
  <c r="F127" i="11" l="1" a="1"/>
  <c r="G127" i="11" s="1"/>
  <c r="D129" i="11"/>
  <c r="E129" i="11"/>
  <c r="X129" i="11" s="1"/>
  <c r="X128" i="11"/>
  <c r="AB132" i="11"/>
  <c r="L133" i="11" a="1"/>
  <c r="I131" i="11"/>
  <c r="H131" i="11"/>
  <c r="AA136" i="11"/>
  <c r="K137" i="11"/>
  <c r="AA137" i="11" s="1"/>
  <c r="N108" i="11" a="1"/>
  <c r="P107" i="11"/>
  <c r="AC107" i="11"/>
  <c r="AD107" i="11" s="1"/>
  <c r="Q107" i="11"/>
  <c r="B109" i="11" a="1"/>
  <c r="W108" i="11"/>
  <c r="F127" i="11" l="1"/>
  <c r="F128" i="11" s="1" a="1"/>
  <c r="F128" i="11" s="1"/>
  <c r="D130" i="11" a="1"/>
  <c r="E130" i="11" s="1"/>
  <c r="Y127" i="11"/>
  <c r="M133" i="11"/>
  <c r="L133" i="11"/>
  <c r="Z131" i="11"/>
  <c r="H132" i="11" a="1"/>
  <c r="J138" i="11" a="1"/>
  <c r="J138" i="11" s="1"/>
  <c r="O108" i="11"/>
  <c r="N108" i="11"/>
  <c r="B109" i="11"/>
  <c r="C109" i="11"/>
  <c r="G128" i="11" l="1"/>
  <c r="D130" i="11"/>
  <c r="AB133" i="11"/>
  <c r="L134" i="11" a="1"/>
  <c r="H132" i="11"/>
  <c r="I132" i="11"/>
  <c r="K138" i="11"/>
  <c r="AA138" i="11" s="1"/>
  <c r="N109" i="11" a="1"/>
  <c r="P108" i="11"/>
  <c r="AC108" i="11"/>
  <c r="AD108" i="11" s="1"/>
  <c r="Q108" i="11"/>
  <c r="W109" i="11"/>
  <c r="B110" i="11" a="1"/>
  <c r="Y128" i="11" l="1"/>
  <c r="F129" i="11" a="1"/>
  <c r="D131" i="11" a="1"/>
  <c r="X130" i="11"/>
  <c r="Z132" i="11"/>
  <c r="M134" i="11"/>
  <c r="L134" i="11"/>
  <c r="H133" i="11" a="1"/>
  <c r="I133" i="11" s="1"/>
  <c r="J139" i="11" a="1"/>
  <c r="J139" i="11" s="1"/>
  <c r="O109" i="11"/>
  <c r="N109" i="11"/>
  <c r="C110" i="11"/>
  <c r="B110" i="11"/>
  <c r="F129" i="11" l="1"/>
  <c r="F130" i="11" s="1" a="1"/>
  <c r="G129" i="11"/>
  <c r="Y129" i="11" s="1"/>
  <c r="E131" i="11"/>
  <c r="D131" i="11"/>
  <c r="D132" i="11" s="1" a="1"/>
  <c r="L135" i="11" a="1"/>
  <c r="L135" i="11" s="1"/>
  <c r="AB134" i="11"/>
  <c r="H133" i="11"/>
  <c r="H134" i="11" s="1" a="1"/>
  <c r="H134" i="11" s="1"/>
  <c r="K139" i="11"/>
  <c r="J140" i="11" s="1" a="1"/>
  <c r="AC109" i="11"/>
  <c r="AD109" i="11" s="1"/>
  <c r="Q109" i="11"/>
  <c r="N110" i="11" a="1"/>
  <c r="P109" i="11"/>
  <c r="B111" i="11" a="1"/>
  <c r="W110" i="11"/>
  <c r="F130" i="11" l="1"/>
  <c r="G130" i="11"/>
  <c r="D132" i="11"/>
  <c r="D133" i="11" s="1" a="1"/>
  <c r="E133" i="11" s="1"/>
  <c r="E132" i="11"/>
  <c r="X132" i="11" s="1"/>
  <c r="X131" i="11"/>
  <c r="M135" i="11"/>
  <c r="L136" i="11" s="1" a="1"/>
  <c r="Z133" i="11"/>
  <c r="I134" i="11"/>
  <c r="Z134" i="11" s="1"/>
  <c r="AA139" i="11"/>
  <c r="H135" i="11" a="1"/>
  <c r="K140" i="11"/>
  <c r="J140" i="11"/>
  <c r="O110" i="11"/>
  <c r="N110" i="11"/>
  <c r="C111" i="11"/>
  <c r="B111" i="11"/>
  <c r="D133" i="11" l="1"/>
  <c r="D134" i="11" s="1" a="1"/>
  <c r="E134" i="11" s="1"/>
  <c r="F131" i="11" a="1"/>
  <c r="Y130" i="11"/>
  <c r="AB135" i="11"/>
  <c r="M136" i="11"/>
  <c r="L136" i="11"/>
  <c r="H135" i="11"/>
  <c r="I135" i="11"/>
  <c r="J141" i="11" a="1"/>
  <c r="J141" i="11" s="1"/>
  <c r="AA140" i="11"/>
  <c r="N111" i="11" a="1"/>
  <c r="P110" i="11"/>
  <c r="AC110" i="11"/>
  <c r="AD110" i="11" s="1"/>
  <c r="Q110" i="11"/>
  <c r="B112" i="11" a="1"/>
  <c r="W111" i="11"/>
  <c r="X133" i="11" l="1"/>
  <c r="D134" i="11"/>
  <c r="G131" i="11"/>
  <c r="F131" i="11"/>
  <c r="F132" i="11" s="1" a="1"/>
  <c r="L137" i="11" a="1"/>
  <c r="L137" i="11" s="1"/>
  <c r="Z135" i="11"/>
  <c r="AB136" i="11"/>
  <c r="H136" i="11" a="1"/>
  <c r="K141" i="11"/>
  <c r="AA141" i="11" s="1"/>
  <c r="N111" i="11"/>
  <c r="O111" i="11"/>
  <c r="B112" i="11"/>
  <c r="C112" i="11"/>
  <c r="G132" i="11" l="1"/>
  <c r="F132" i="11"/>
  <c r="F133" i="11" s="1" a="1"/>
  <c r="F133" i="11" s="1"/>
  <c r="Y131" i="11"/>
  <c r="X134" i="11"/>
  <c r="D135" i="11" a="1"/>
  <c r="M137" i="11"/>
  <c r="AB137" i="11" s="1"/>
  <c r="J142" i="11" a="1"/>
  <c r="J142" i="11" s="1"/>
  <c r="H136" i="11"/>
  <c r="I136" i="11"/>
  <c r="AC111" i="11"/>
  <c r="AD111" i="11" s="1"/>
  <c r="Q111" i="11"/>
  <c r="N112" i="11" a="1"/>
  <c r="P111" i="11"/>
  <c r="W112" i="11"/>
  <c r="B113" i="11" a="1"/>
  <c r="G133" i="11" l="1"/>
  <c r="E135" i="11"/>
  <c r="D135" i="11"/>
  <c r="D136" i="11" s="1" a="1"/>
  <c r="E136" i="11" s="1"/>
  <c r="Y132" i="11"/>
  <c r="Z136" i="11"/>
  <c r="L138" i="11" a="1"/>
  <c r="K142" i="11"/>
  <c r="J143" i="11" s="1" a="1"/>
  <c r="K143" i="11" s="1"/>
  <c r="H137" i="11" a="1"/>
  <c r="O112" i="11"/>
  <c r="N112" i="11"/>
  <c r="B113" i="11"/>
  <c r="C113" i="11"/>
  <c r="X135" i="11" l="1"/>
  <c r="D136" i="11"/>
  <c r="D137" i="11" s="1" a="1"/>
  <c r="E137" i="11" s="1"/>
  <c r="F134" i="11" a="1"/>
  <c r="Y133" i="11"/>
  <c r="X136" i="11"/>
  <c r="AA142" i="11"/>
  <c r="L138" i="11"/>
  <c r="M138" i="11"/>
  <c r="J143" i="11"/>
  <c r="J144" i="11" s="1" a="1"/>
  <c r="K144" i="11" s="1"/>
  <c r="I137" i="11"/>
  <c r="H137" i="11"/>
  <c r="N113" i="11" a="1"/>
  <c r="P112" i="11"/>
  <c r="AC112" i="11"/>
  <c r="AD112" i="11" s="1"/>
  <c r="Q112" i="11"/>
  <c r="W113" i="11"/>
  <c r="B114" i="11" a="1"/>
  <c r="D137" i="11" l="1"/>
  <c r="G134" i="11"/>
  <c r="F134" i="11"/>
  <c r="F135" i="11" s="1" a="1"/>
  <c r="X137" i="11"/>
  <c r="D138" i="11" a="1"/>
  <c r="D138" i="11" s="1"/>
  <c r="H138" i="11" a="1"/>
  <c r="I138" i="11" s="1"/>
  <c r="AB138" i="11"/>
  <c r="L139" i="11" a="1"/>
  <c r="M139" i="11" s="1"/>
  <c r="J144" i="11"/>
  <c r="J145" i="11" s="1" a="1"/>
  <c r="K145" i="11" s="1"/>
  <c r="Z137" i="11"/>
  <c r="AA143" i="11"/>
  <c r="N113" i="11"/>
  <c r="O113" i="11"/>
  <c r="C114" i="11"/>
  <c r="B114" i="11"/>
  <c r="Y134" i="11" l="1"/>
  <c r="F135" i="11"/>
  <c r="F136" i="11" s="1" a="1"/>
  <c r="G135" i="11"/>
  <c r="Y135" i="11" s="1"/>
  <c r="E138" i="11"/>
  <c r="X138" i="11" s="1"/>
  <c r="H138" i="11"/>
  <c r="D139" i="11" a="1"/>
  <c r="L139" i="11"/>
  <c r="L140" i="11" s="1" a="1"/>
  <c r="M140" i="11" s="1"/>
  <c r="AA144" i="11"/>
  <c r="J145" i="11"/>
  <c r="AC113" i="11"/>
  <c r="AD113" i="11" s="1"/>
  <c r="Q113" i="11"/>
  <c r="N114" i="11" a="1"/>
  <c r="P113" i="11"/>
  <c r="B115" i="11" a="1"/>
  <c r="W114" i="11"/>
  <c r="G136" i="11" l="1"/>
  <c r="F136" i="11"/>
  <c r="Z138" i="11"/>
  <c r="H139" i="11" a="1"/>
  <c r="E139" i="11"/>
  <c r="D139" i="11"/>
  <c r="L140" i="11"/>
  <c r="AB140" i="11" s="1"/>
  <c r="AB139" i="11"/>
  <c r="J146" i="11" a="1"/>
  <c r="AA145" i="11"/>
  <c r="O114" i="11"/>
  <c r="N114" i="11"/>
  <c r="C115" i="11"/>
  <c r="B115" i="11"/>
  <c r="Y136" i="11" l="1"/>
  <c r="F137" i="11" a="1"/>
  <c r="I139" i="11"/>
  <c r="H139" i="11"/>
  <c r="X139" i="11"/>
  <c r="D140" i="11" a="1"/>
  <c r="L141" i="11" a="1"/>
  <c r="M141" i="11" s="1"/>
  <c r="K146" i="11"/>
  <c r="J146" i="11"/>
  <c r="N115" i="11" a="1"/>
  <c r="P114" i="11"/>
  <c r="AC114" i="11"/>
  <c r="AD114" i="11" s="1"/>
  <c r="Q114" i="11"/>
  <c r="W115" i="11"/>
  <c r="B116" i="11" a="1"/>
  <c r="F137" i="11" l="1"/>
  <c r="F138" i="11" s="1" a="1"/>
  <c r="G137" i="11"/>
  <c r="Y137" i="11" s="1"/>
  <c r="H140" i="11" a="1"/>
  <c r="I140" i="11" s="1"/>
  <c r="Z139" i="11"/>
  <c r="E140" i="11"/>
  <c r="D140" i="11"/>
  <c r="L141" i="11"/>
  <c r="AB141" i="11" s="1"/>
  <c r="AA146" i="11"/>
  <c r="J147" i="11" a="1"/>
  <c r="O115" i="11"/>
  <c r="N115" i="11"/>
  <c r="C116" i="11"/>
  <c r="B116" i="11"/>
  <c r="F138" i="11" l="1"/>
  <c r="F139" i="11" s="1" a="1"/>
  <c r="G139" i="11" s="1"/>
  <c r="G138" i="11"/>
  <c r="Y138" i="11" s="1"/>
  <c r="H140" i="11"/>
  <c r="H141" i="11" s="1" a="1"/>
  <c r="H141" i="11" s="1"/>
  <c r="D141" i="11" a="1"/>
  <c r="D141" i="11" s="1"/>
  <c r="L142" i="11" a="1"/>
  <c r="M142" i="11" s="1"/>
  <c r="X140" i="11"/>
  <c r="J147" i="11"/>
  <c r="K147" i="11"/>
  <c r="AC115" i="11"/>
  <c r="AD115" i="11" s="1"/>
  <c r="Q115" i="11"/>
  <c r="N116" i="11" a="1"/>
  <c r="P115" i="11"/>
  <c r="B117" i="11" a="1"/>
  <c r="W116" i="11"/>
  <c r="F139" i="11" l="1"/>
  <c r="F140" i="11" s="1" a="1"/>
  <c r="F140" i="11" s="1"/>
  <c r="I141" i="11"/>
  <c r="Z141" i="11" s="1"/>
  <c r="Z140" i="11"/>
  <c r="E141" i="11"/>
  <c r="X141" i="11" s="1"/>
  <c r="L142" i="11"/>
  <c r="AB142" i="11" s="1"/>
  <c r="D142" i="11" a="1"/>
  <c r="D142" i="11" s="1"/>
  <c r="J148" i="11" a="1"/>
  <c r="K148" i="11" s="1"/>
  <c r="AA147" i="11"/>
  <c r="H142" i="11" a="1"/>
  <c r="O116" i="11"/>
  <c r="N116" i="11"/>
  <c r="B117" i="11"/>
  <c r="C117" i="11"/>
  <c r="G140" i="11" l="1"/>
  <c r="Y140" i="11" s="1"/>
  <c r="Y139" i="11"/>
  <c r="L143" i="11" a="1"/>
  <c r="M143" i="11" s="1"/>
  <c r="F141" i="11" a="1"/>
  <c r="G141" i="11" s="1"/>
  <c r="E142" i="11"/>
  <c r="J148" i="11"/>
  <c r="J149" i="11" s="1" a="1"/>
  <c r="K149" i="11" s="1"/>
  <c r="H142" i="11"/>
  <c r="I142" i="11"/>
  <c r="N117" i="11" a="1"/>
  <c r="P116" i="11"/>
  <c r="AC116" i="11"/>
  <c r="AD116" i="11" s="1"/>
  <c r="Q116" i="11"/>
  <c r="W117" i="11"/>
  <c r="B118" i="11" a="1"/>
  <c r="L143" i="11" l="1"/>
  <c r="AB143" i="11" s="1"/>
  <c r="F141" i="11"/>
  <c r="L144" i="11" a="1"/>
  <c r="L144" i="11" s="1"/>
  <c r="X142" i="11"/>
  <c r="D143" i="11" a="1"/>
  <c r="AA148" i="11"/>
  <c r="Z142" i="11"/>
  <c r="J149" i="11"/>
  <c r="AA149" i="11" s="1"/>
  <c r="J150" i="11" a="1"/>
  <c r="J150" i="11" s="1"/>
  <c r="H143" i="11" a="1"/>
  <c r="N117" i="11"/>
  <c r="O117" i="11"/>
  <c r="C118" i="11"/>
  <c r="B118" i="11"/>
  <c r="Y141" i="11" l="1"/>
  <c r="F142" i="11" a="1"/>
  <c r="M144" i="11"/>
  <c r="AB144" i="11" s="1"/>
  <c r="D143" i="11"/>
  <c r="E143" i="11"/>
  <c r="L145" i="11" a="1"/>
  <c r="K150" i="11"/>
  <c r="AA150" i="11" s="1"/>
  <c r="H143" i="11"/>
  <c r="I143" i="11"/>
  <c r="N118" i="11" a="1"/>
  <c r="P117" i="11"/>
  <c r="AC117" i="11"/>
  <c r="AD117" i="11" s="1"/>
  <c r="Q117" i="11"/>
  <c r="B119" i="11" a="1"/>
  <c r="W118" i="11"/>
  <c r="D144" i="11" l="1" a="1"/>
  <c r="D144" i="11" s="1"/>
  <c r="G142" i="11"/>
  <c r="F142" i="11"/>
  <c r="X143" i="11"/>
  <c r="J151" i="11" a="1"/>
  <c r="K151" i="11" s="1"/>
  <c r="M145" i="11"/>
  <c r="L145" i="11"/>
  <c r="Z143" i="11"/>
  <c r="H144" i="11" a="1"/>
  <c r="O118" i="11"/>
  <c r="N118" i="11"/>
  <c r="C119" i="11"/>
  <c r="B119" i="11"/>
  <c r="D145" i="11" l="1" a="1"/>
  <c r="E145" i="11" s="1"/>
  <c r="E144" i="11"/>
  <c r="Y142" i="11"/>
  <c r="F143" i="11" a="1"/>
  <c r="X144" i="11"/>
  <c r="J151" i="11"/>
  <c r="J152" i="11" s="1" a="1"/>
  <c r="J152" i="11" s="1"/>
  <c r="AB145" i="11"/>
  <c r="L146" i="11" a="1"/>
  <c r="H144" i="11"/>
  <c r="I144" i="11"/>
  <c r="N119" i="11" a="1"/>
  <c r="P118" i="11"/>
  <c r="AC118" i="11"/>
  <c r="AD118" i="11" s="1"/>
  <c r="Q118" i="11"/>
  <c r="B120" i="11" a="1"/>
  <c r="W119" i="11"/>
  <c r="D145" i="11" l="1"/>
  <c r="G143" i="11"/>
  <c r="F143" i="11"/>
  <c r="AA151" i="11"/>
  <c r="M146" i="11"/>
  <c r="L146" i="11"/>
  <c r="K152" i="11"/>
  <c r="J153" i="11" s="1" a="1"/>
  <c r="Z144" i="11"/>
  <c r="H145" i="11" a="1"/>
  <c r="O119" i="11"/>
  <c r="N119" i="11"/>
  <c r="B120" i="11"/>
  <c r="C120" i="11"/>
  <c r="X145" i="11" l="1"/>
  <c r="D146" i="11" a="1"/>
  <c r="Y143" i="11"/>
  <c r="F144" i="11" a="1"/>
  <c r="K153" i="11"/>
  <c r="J153" i="11"/>
  <c r="AB146" i="11"/>
  <c r="L147" i="11" a="1"/>
  <c r="AA152" i="11"/>
  <c r="I145" i="11"/>
  <c r="H145" i="11"/>
  <c r="AC119" i="11"/>
  <c r="AD119" i="11" s="1"/>
  <c r="Q119" i="11"/>
  <c r="N120" i="11" a="1"/>
  <c r="P119" i="11"/>
  <c r="W120" i="11"/>
  <c r="B121" i="11" a="1"/>
  <c r="E146" i="11" l="1"/>
  <c r="X146" i="11" s="1"/>
  <c r="D146" i="11"/>
  <c r="D147" i="11" s="1" a="1"/>
  <c r="F144" i="11"/>
  <c r="F145" i="11" s="1" a="1"/>
  <c r="G144" i="11"/>
  <c r="Y144" i="11" s="1"/>
  <c r="AA153" i="11"/>
  <c r="J154" i="11" a="1"/>
  <c r="K154" i="11" s="1"/>
  <c r="L147" i="11"/>
  <c r="M147" i="11"/>
  <c r="H146" i="11" a="1"/>
  <c r="I146" i="11" s="1"/>
  <c r="Z145" i="11"/>
  <c r="O120" i="11"/>
  <c r="N120" i="11"/>
  <c r="B121" i="11"/>
  <c r="C121" i="11"/>
  <c r="E147" i="11" l="1"/>
  <c r="D147" i="11"/>
  <c r="D148" i="11" s="1" a="1"/>
  <c r="D148" i="11" s="1"/>
  <c r="G145" i="11"/>
  <c r="F145" i="11"/>
  <c r="F146" i="11" s="1" a="1"/>
  <c r="F146" i="11" s="1"/>
  <c r="J154" i="11"/>
  <c r="J155" i="11" s="1" a="1"/>
  <c r="K155" i="11" s="1"/>
  <c r="H146" i="11"/>
  <c r="Z146" i="11" s="1"/>
  <c r="L148" i="11" a="1"/>
  <c r="AB147" i="11"/>
  <c r="AC120" i="11"/>
  <c r="AD120" i="11" s="1"/>
  <c r="Q120" i="11"/>
  <c r="N121" i="11" a="1"/>
  <c r="P120" i="11"/>
  <c r="W121" i="11"/>
  <c r="B122" i="11" a="1"/>
  <c r="X147" i="11" l="1"/>
  <c r="E148" i="11"/>
  <c r="F147" i="11" a="1"/>
  <c r="F147" i="11" s="1"/>
  <c r="G146" i="11"/>
  <c r="Y146" i="11" s="1"/>
  <c r="Y145" i="11"/>
  <c r="H147" i="11" a="1"/>
  <c r="H147" i="11" s="1"/>
  <c r="J155" i="11"/>
  <c r="J156" i="11" s="1" a="1"/>
  <c r="AA154" i="11"/>
  <c r="L148" i="11"/>
  <c r="M148" i="11"/>
  <c r="X148" i="11"/>
  <c r="D149" i="11" a="1"/>
  <c r="O121" i="11"/>
  <c r="N121" i="11"/>
  <c r="C122" i="11"/>
  <c r="B122" i="11"/>
  <c r="G147" i="11" l="1"/>
  <c r="F148" i="11" a="1"/>
  <c r="G148" i="11" s="1"/>
  <c r="Y147" i="11"/>
  <c r="I147" i="11"/>
  <c r="Z147" i="11" s="1"/>
  <c r="K156" i="11"/>
  <c r="J156" i="11"/>
  <c r="J157" i="11" s="1" a="1"/>
  <c r="H148" i="11" a="1"/>
  <c r="I148" i="11" s="1"/>
  <c r="AA155" i="11"/>
  <c r="L149" i="11" a="1"/>
  <c r="AB148" i="11"/>
  <c r="E149" i="11"/>
  <c r="D149" i="11"/>
  <c r="N122" i="11" a="1"/>
  <c r="P121" i="11"/>
  <c r="AC121" i="11"/>
  <c r="AD121" i="11" s="1"/>
  <c r="Q121" i="11"/>
  <c r="B123" i="11" a="1"/>
  <c r="W122" i="11"/>
  <c r="F148" i="11" l="1"/>
  <c r="F149" i="11" s="1" a="1"/>
  <c r="H148" i="11"/>
  <c r="J157" i="11"/>
  <c r="K157" i="11"/>
  <c r="AA156" i="11"/>
  <c r="D150" i="11" a="1"/>
  <c r="D150" i="11" s="1"/>
  <c r="M149" i="11"/>
  <c r="L149" i="11"/>
  <c r="H149" i="11" a="1"/>
  <c r="H149" i="11" s="1"/>
  <c r="Z148" i="11"/>
  <c r="X149" i="11"/>
  <c r="O122" i="11"/>
  <c r="N122" i="11"/>
  <c r="C123" i="11"/>
  <c r="B123" i="11"/>
  <c r="G149" i="11" l="1"/>
  <c r="F149" i="11"/>
  <c r="Y148" i="11"/>
  <c r="AA157" i="11"/>
  <c r="J158" i="11" a="1"/>
  <c r="K158" i="11" s="1"/>
  <c r="E150" i="11"/>
  <c r="X150" i="11" s="1"/>
  <c r="AB149" i="11"/>
  <c r="L150" i="11" a="1"/>
  <c r="I149" i="11"/>
  <c r="Z149" i="11" s="1"/>
  <c r="N123" i="11" a="1"/>
  <c r="P122" i="11"/>
  <c r="AC122" i="11"/>
  <c r="AD122" i="11" s="1"/>
  <c r="Q122" i="11"/>
  <c r="B124" i="11" a="1"/>
  <c r="W123" i="11"/>
  <c r="Y149" i="11" l="1"/>
  <c r="F150" i="11" a="1"/>
  <c r="D151" i="11" a="1"/>
  <c r="D151" i="11" s="1"/>
  <c r="J158" i="11"/>
  <c r="AA158" i="11" s="1"/>
  <c r="J159" i="11" a="1"/>
  <c r="K159" i="11" s="1"/>
  <c r="H150" i="11" a="1"/>
  <c r="I150" i="11" s="1"/>
  <c r="M150" i="11"/>
  <c r="L150" i="11"/>
  <c r="O123" i="11"/>
  <c r="N123" i="11"/>
  <c r="C124" i="11"/>
  <c r="B124" i="11"/>
  <c r="G150" i="11" l="1"/>
  <c r="Y150" i="11" s="1"/>
  <c r="F150" i="11"/>
  <c r="F151" i="11" s="1" a="1"/>
  <c r="E151" i="11"/>
  <c r="J159" i="11"/>
  <c r="J160" i="11" s="1" a="1"/>
  <c r="K160" i="11" s="1"/>
  <c r="H150" i="11"/>
  <c r="H151" i="11" s="1" a="1"/>
  <c r="AB150" i="11"/>
  <c r="L151" i="11" a="1"/>
  <c r="X151" i="11"/>
  <c r="D152" i="11" a="1"/>
  <c r="D152" i="11" s="1"/>
  <c r="N124" i="11" a="1"/>
  <c r="P123" i="11"/>
  <c r="AC123" i="11"/>
  <c r="AD123" i="11" s="1"/>
  <c r="Q123" i="11"/>
  <c r="B125" i="11" a="1"/>
  <c r="W124" i="11"/>
  <c r="G151" i="11" l="1"/>
  <c r="F151" i="11"/>
  <c r="AA159" i="11"/>
  <c r="J160" i="11"/>
  <c r="J161" i="11" s="1" a="1"/>
  <c r="J161" i="11" s="1"/>
  <c r="Z150" i="11"/>
  <c r="L151" i="11"/>
  <c r="M151" i="11"/>
  <c r="E152" i="11"/>
  <c r="X152" i="11" s="1"/>
  <c r="H151" i="11"/>
  <c r="I151" i="11"/>
  <c r="N124" i="11"/>
  <c r="O124" i="11"/>
  <c r="B125" i="11"/>
  <c r="C125" i="11"/>
  <c r="Y151" i="11" l="1"/>
  <c r="F152" i="11" a="1"/>
  <c r="AA160" i="11"/>
  <c r="D153" i="11" a="1"/>
  <c r="D153" i="11" s="1"/>
  <c r="K161" i="11"/>
  <c r="J162" i="11" s="1" a="1"/>
  <c r="AB151" i="11"/>
  <c r="L152" i="11" a="1"/>
  <c r="M152" i="11" s="1"/>
  <c r="AA161" i="11"/>
  <c r="H152" i="11" a="1"/>
  <c r="H152" i="11" s="1"/>
  <c r="Z151" i="11"/>
  <c r="AC124" i="11"/>
  <c r="AD124" i="11" s="1"/>
  <c r="Q124" i="11"/>
  <c r="N125" i="11" a="1"/>
  <c r="P124" i="11"/>
  <c r="W125" i="11"/>
  <c r="B126" i="11" a="1"/>
  <c r="F152" i="11" l="1"/>
  <c r="F153" i="11" s="1" a="1"/>
  <c r="G152" i="11"/>
  <c r="Y152" i="11" s="1"/>
  <c r="E153" i="11"/>
  <c r="L152" i="11"/>
  <c r="AB152" i="11" s="1"/>
  <c r="D154" i="11" a="1"/>
  <c r="D154" i="11" s="1"/>
  <c r="K162" i="11"/>
  <c r="J162" i="11"/>
  <c r="L153" i="11" a="1"/>
  <c r="I152" i="11"/>
  <c r="Z152" i="11" s="1"/>
  <c r="X153" i="11"/>
  <c r="N125" i="11"/>
  <c r="O125" i="11"/>
  <c r="C126" i="11"/>
  <c r="B126" i="11"/>
  <c r="F153" i="11" l="1"/>
  <c r="G153" i="11"/>
  <c r="H153" i="11" a="1"/>
  <c r="H153" i="11" s="1"/>
  <c r="E154" i="11"/>
  <c r="AA162" i="11"/>
  <c r="J163" i="11" a="1"/>
  <c r="M153" i="11"/>
  <c r="L153" i="11"/>
  <c r="AC125" i="11"/>
  <c r="AD125" i="11" s="1"/>
  <c r="Q125" i="11"/>
  <c r="N126" i="11" a="1"/>
  <c r="P125" i="11"/>
  <c r="B127" i="11" a="1"/>
  <c r="W126" i="11"/>
  <c r="F154" i="11" l="1" a="1"/>
  <c r="Y153" i="11"/>
  <c r="I153" i="11"/>
  <c r="Z153" i="11" s="1"/>
  <c r="D155" i="11" a="1"/>
  <c r="X154" i="11"/>
  <c r="K163" i="11"/>
  <c r="J163" i="11"/>
  <c r="AB153" i="11"/>
  <c r="L154" i="11" a="1"/>
  <c r="N126" i="11"/>
  <c r="O126" i="11"/>
  <c r="B127" i="11"/>
  <c r="C127" i="11"/>
  <c r="F154" i="11" l="1"/>
  <c r="F155" i="11" s="1" a="1"/>
  <c r="G154" i="11"/>
  <c r="Y154" i="11" s="1"/>
  <c r="J164" i="11" a="1"/>
  <c r="J164" i="11" s="1"/>
  <c r="AA163" i="11"/>
  <c r="H154" i="11" a="1"/>
  <c r="E155" i="11"/>
  <c r="D155" i="11"/>
  <c r="M154" i="11"/>
  <c r="L154" i="11"/>
  <c r="AC126" i="11"/>
  <c r="AD126" i="11" s="1"/>
  <c r="Q126" i="11"/>
  <c r="N127" i="11" a="1"/>
  <c r="P126" i="11"/>
  <c r="W127" i="11"/>
  <c r="B128" i="11" a="1"/>
  <c r="F155" i="11" l="1"/>
  <c r="F156" i="11" s="1" a="1"/>
  <c r="G155" i="11"/>
  <c r="Y155" i="11" s="1"/>
  <c r="D156" i="11" a="1"/>
  <c r="D156" i="11" s="1"/>
  <c r="K164" i="11"/>
  <c r="AA164" i="11" s="1"/>
  <c r="I154" i="11"/>
  <c r="H154" i="11"/>
  <c r="J165" i="11" a="1"/>
  <c r="J165" i="11" s="1"/>
  <c r="X155" i="11"/>
  <c r="AB154" i="11"/>
  <c r="L155" i="11" a="1"/>
  <c r="O127" i="11"/>
  <c r="N127" i="11"/>
  <c r="C128" i="11"/>
  <c r="B128" i="11"/>
  <c r="F156" i="11" l="1"/>
  <c r="F157" i="11" s="1" a="1"/>
  <c r="F157" i="11" s="1"/>
  <c r="G156" i="11"/>
  <c r="Y156" i="11" s="1"/>
  <c r="E156" i="11"/>
  <c r="H155" i="11" a="1"/>
  <c r="I155" i="11" s="1"/>
  <c r="D157" i="11" a="1"/>
  <c r="D157" i="11" s="1"/>
  <c r="K165" i="11"/>
  <c r="AA165" i="11" s="1"/>
  <c r="Z154" i="11"/>
  <c r="J166" i="11" a="1"/>
  <c r="K166" i="11" s="1"/>
  <c r="X156" i="11"/>
  <c r="M155" i="11"/>
  <c r="L155" i="11"/>
  <c r="N128" i="11" a="1"/>
  <c r="P127" i="11"/>
  <c r="AC127" i="11"/>
  <c r="AD127" i="11" s="1"/>
  <c r="Q127" i="11"/>
  <c r="B129" i="11" a="1"/>
  <c r="W128" i="11"/>
  <c r="G157" i="11" l="1"/>
  <c r="H155" i="11"/>
  <c r="H156" i="11" s="1" a="1"/>
  <c r="H156" i="11" s="1"/>
  <c r="Z155" i="11"/>
  <c r="E157" i="11"/>
  <c r="X157" i="11" s="1"/>
  <c r="J166" i="11"/>
  <c r="AA166" i="11" s="1"/>
  <c r="J167" i="11" a="1"/>
  <c r="L156" i="11" a="1"/>
  <c r="M156" i="11" s="1"/>
  <c r="AB155" i="11"/>
  <c r="F158" i="11" a="1"/>
  <c r="F158" i="11" s="1"/>
  <c r="Y157" i="11"/>
  <c r="O128" i="11"/>
  <c r="N128" i="11"/>
  <c r="B129" i="11"/>
  <c r="C129" i="11"/>
  <c r="I156" i="11" l="1"/>
  <c r="H157" i="11" s="1" a="1"/>
  <c r="H157" i="11" s="1"/>
  <c r="D158" i="11" a="1"/>
  <c r="D158" i="11" s="1"/>
  <c r="J167" i="11"/>
  <c r="K167" i="11"/>
  <c r="L156" i="11"/>
  <c r="L157" i="11" s="1" a="1"/>
  <c r="L157" i="11" s="1"/>
  <c r="Z156" i="11"/>
  <c r="G158" i="11"/>
  <c r="Y158" i="11" s="1"/>
  <c r="N129" i="11" a="1"/>
  <c r="P128" i="11"/>
  <c r="AC128" i="11"/>
  <c r="AD128" i="11" s="1"/>
  <c r="Q128" i="11"/>
  <c r="W129" i="11"/>
  <c r="B130" i="11" a="1"/>
  <c r="I157" i="11" l="1"/>
  <c r="E158" i="11"/>
  <c r="X158" i="11" s="1"/>
  <c r="J168" i="11" a="1"/>
  <c r="AA167" i="11"/>
  <c r="AB156" i="11"/>
  <c r="M157" i="11"/>
  <c r="AB157" i="11" s="1"/>
  <c r="F159" i="11" a="1"/>
  <c r="G159" i="11" s="1"/>
  <c r="Z157" i="11"/>
  <c r="H158" i="11" a="1"/>
  <c r="N129" i="11"/>
  <c r="O129" i="11"/>
  <c r="C130" i="11"/>
  <c r="B130" i="11"/>
  <c r="D159" i="11" l="1" a="1"/>
  <c r="D159" i="11" s="1"/>
  <c r="L158" i="11" a="1"/>
  <c r="M158" i="11" s="1"/>
  <c r="K168" i="11"/>
  <c r="J168" i="11"/>
  <c r="F159" i="11"/>
  <c r="F160" i="11" s="1" a="1"/>
  <c r="G160" i="11" s="1"/>
  <c r="H158" i="11"/>
  <c r="I158" i="11"/>
  <c r="AC129" i="11"/>
  <c r="AD129" i="11" s="1"/>
  <c r="Q129" i="11"/>
  <c r="N130" i="11" a="1"/>
  <c r="P129" i="11"/>
  <c r="B131" i="11" a="1"/>
  <c r="W130" i="11"/>
  <c r="E159" i="11" l="1"/>
  <c r="X159" i="11" s="1"/>
  <c r="D160" i="11" a="1"/>
  <c r="E160" i="11" s="1"/>
  <c r="J169" i="11" a="1"/>
  <c r="J169" i="11" s="1"/>
  <c r="L158" i="11"/>
  <c r="L159" i="11" s="1" a="1"/>
  <c r="M159" i="11" s="1"/>
  <c r="AA168" i="11"/>
  <c r="F160" i="11"/>
  <c r="Y160" i="11" s="1"/>
  <c r="Z158" i="11"/>
  <c r="Y159" i="11"/>
  <c r="H159" i="11" a="1"/>
  <c r="I159" i="11" s="1"/>
  <c r="O130" i="11"/>
  <c r="N130" i="11"/>
  <c r="B131" i="11"/>
  <c r="C131" i="11"/>
  <c r="D160" i="11" l="1"/>
  <c r="D161" i="11" s="1" a="1"/>
  <c r="E161" i="11" s="1"/>
  <c r="K169" i="11"/>
  <c r="J170" i="11" s="1" a="1"/>
  <c r="F161" i="11" a="1"/>
  <c r="G161" i="11" s="1"/>
  <c r="L159" i="11"/>
  <c r="AB158" i="11"/>
  <c r="H159" i="11"/>
  <c r="H160" i="11" s="1" a="1"/>
  <c r="H160" i="11" s="1"/>
  <c r="N131" i="11" a="1"/>
  <c r="P130" i="11"/>
  <c r="AC130" i="11"/>
  <c r="AD130" i="11" s="1"/>
  <c r="Q130" i="11"/>
  <c r="W131" i="11"/>
  <c r="B132" i="11" a="1"/>
  <c r="X160" i="11" l="1"/>
  <c r="D161" i="11"/>
  <c r="D162" i="11" s="1" a="1"/>
  <c r="AA169" i="11"/>
  <c r="F161" i="11"/>
  <c r="Y161" i="11" s="1"/>
  <c r="K170" i="11"/>
  <c r="J170" i="11"/>
  <c r="AB159" i="11"/>
  <c r="L160" i="11" a="1"/>
  <c r="Z159" i="11"/>
  <c r="I160" i="11"/>
  <c r="Z160" i="11" s="1"/>
  <c r="N131" i="11"/>
  <c r="O131" i="11"/>
  <c r="C132" i="11"/>
  <c r="B132" i="11"/>
  <c r="X161" i="11" l="1"/>
  <c r="E162" i="11"/>
  <c r="D162" i="11"/>
  <c r="F162" i="11" a="1"/>
  <c r="G162" i="11" s="1"/>
  <c r="L160" i="11"/>
  <c r="M160" i="11"/>
  <c r="AA170" i="11"/>
  <c r="J171" i="11" a="1"/>
  <c r="H161" i="11" a="1"/>
  <c r="H161" i="11" s="1"/>
  <c r="N132" i="11" a="1"/>
  <c r="P131" i="11"/>
  <c r="AC131" i="11"/>
  <c r="AD131" i="11" s="1"/>
  <c r="Q131" i="11"/>
  <c r="B133" i="11" a="1"/>
  <c r="W132" i="11"/>
  <c r="AB160" i="11" l="1"/>
  <c r="X162" i="11"/>
  <c r="F162" i="11"/>
  <c r="F163" i="11" s="1" a="1"/>
  <c r="G163" i="11" s="1"/>
  <c r="D163" i="11" a="1"/>
  <c r="I161" i="11"/>
  <c r="H162" i="11" s="1" a="1"/>
  <c r="H162" i="11" s="1"/>
  <c r="K171" i="11"/>
  <c r="J171" i="11"/>
  <c r="L161" i="11" a="1"/>
  <c r="N132" i="11"/>
  <c r="O132" i="11"/>
  <c r="B133" i="11"/>
  <c r="C133" i="11"/>
  <c r="Z161" i="11" l="1"/>
  <c r="Y162" i="11"/>
  <c r="E163" i="11"/>
  <c r="D163" i="11"/>
  <c r="D164" i="11" s="1" a="1"/>
  <c r="E164" i="11" s="1"/>
  <c r="AA171" i="11"/>
  <c r="J172" i="11" a="1"/>
  <c r="J172" i="11" s="1"/>
  <c r="M161" i="11"/>
  <c r="L161" i="11"/>
  <c r="I162" i="11"/>
  <c r="H163" i="11" s="1" a="1"/>
  <c r="F163" i="11"/>
  <c r="F164" i="11" s="1" a="1"/>
  <c r="F164" i="11" s="1"/>
  <c r="N133" i="11" a="1"/>
  <c r="P132" i="11"/>
  <c r="AC132" i="11"/>
  <c r="AD132" i="11" s="1"/>
  <c r="Q132" i="11"/>
  <c r="W133" i="11"/>
  <c r="B134" i="11" a="1"/>
  <c r="D164" i="11" l="1"/>
  <c r="X163" i="11"/>
  <c r="L162" i="11" a="1"/>
  <c r="M162" i="11" s="1"/>
  <c r="K172" i="11"/>
  <c r="AA172" i="11" s="1"/>
  <c r="AB161" i="11"/>
  <c r="H163" i="11"/>
  <c r="I163" i="11"/>
  <c r="Y163" i="11"/>
  <c r="Z162" i="11"/>
  <c r="D165" i="11" a="1"/>
  <c r="E165" i="11" s="1"/>
  <c r="X164" i="11"/>
  <c r="G164" i="11"/>
  <c r="Y164" i="11" s="1"/>
  <c r="N133" i="11"/>
  <c r="O133" i="11"/>
  <c r="C134" i="11"/>
  <c r="B134" i="11"/>
  <c r="J173" i="11" l="1" a="1"/>
  <c r="J173" i="11" s="1"/>
  <c r="L162" i="11"/>
  <c r="L163" i="11" s="1" a="1"/>
  <c r="L163" i="11" s="1"/>
  <c r="Z163" i="11"/>
  <c r="F165" i="11" a="1"/>
  <c r="F165" i="11" s="1"/>
  <c r="H164" i="11" a="1"/>
  <c r="D165" i="11"/>
  <c r="D166" i="11" s="1" a="1"/>
  <c r="E166" i="11" s="1"/>
  <c r="AC133" i="11"/>
  <c r="AD133" i="11" s="1"/>
  <c r="Q133" i="11"/>
  <c r="N134" i="11" a="1"/>
  <c r="P133" i="11"/>
  <c r="B135" i="11" a="1"/>
  <c r="W134" i="11"/>
  <c r="AB162" i="11" l="1"/>
  <c r="K173" i="11"/>
  <c r="M163" i="11"/>
  <c r="L164" i="11" s="1" a="1"/>
  <c r="L164" i="11" s="1"/>
  <c r="G165" i="11"/>
  <c r="Y165" i="11" s="1"/>
  <c r="X165" i="11"/>
  <c r="H164" i="11"/>
  <c r="I164" i="11"/>
  <c r="D166" i="11"/>
  <c r="D167" i="11" s="1" a="1"/>
  <c r="D167" i="11" s="1"/>
  <c r="F166" i="11" a="1"/>
  <c r="G166" i="11" s="1"/>
  <c r="N134" i="11"/>
  <c r="O134" i="11"/>
  <c r="C135" i="11"/>
  <c r="B135" i="11"/>
  <c r="H165" i="11" l="1" a="1"/>
  <c r="H165" i="11" s="1"/>
  <c r="AA173" i="11"/>
  <c r="J174" i="11" a="1"/>
  <c r="AB163" i="11"/>
  <c r="M164" i="11"/>
  <c r="L165" i="11" s="1" a="1"/>
  <c r="L165" i="11" s="1"/>
  <c r="Z164" i="11"/>
  <c r="X166" i="11"/>
  <c r="E167" i="11"/>
  <c r="X167" i="11" s="1"/>
  <c r="F166" i="11"/>
  <c r="F167" i="11" s="1" a="1"/>
  <c r="AC134" i="11"/>
  <c r="AD134" i="11" s="1"/>
  <c r="Q134" i="11"/>
  <c r="N135" i="11" a="1"/>
  <c r="P134" i="11"/>
  <c r="B136" i="11" a="1"/>
  <c r="W135" i="11"/>
  <c r="AB164" i="11" l="1"/>
  <c r="I165" i="11"/>
  <c r="Z165" i="11" s="1"/>
  <c r="J174" i="11"/>
  <c r="K174" i="11"/>
  <c r="M165" i="11"/>
  <c r="AB165" i="11" s="1"/>
  <c r="L166" i="11" a="1"/>
  <c r="M166" i="11" s="1"/>
  <c r="D168" i="11" a="1"/>
  <c r="E168" i="11" s="1"/>
  <c r="H166" i="11" a="1"/>
  <c r="Y166" i="11"/>
  <c r="G167" i="11"/>
  <c r="F167" i="11"/>
  <c r="N135" i="11"/>
  <c r="O135" i="11"/>
  <c r="B136" i="11"/>
  <c r="C136" i="11"/>
  <c r="J175" i="11" l="1" a="1"/>
  <c r="J175" i="11" s="1"/>
  <c r="AA174" i="11"/>
  <c r="L166" i="11"/>
  <c r="AB166" i="11" s="1"/>
  <c r="D168" i="11"/>
  <c r="H166" i="11"/>
  <c r="I166" i="11"/>
  <c r="F168" i="11" a="1"/>
  <c r="F168" i="11" s="1"/>
  <c r="Y167" i="11"/>
  <c r="AC135" i="11"/>
  <c r="AD135" i="11" s="1"/>
  <c r="Q135" i="11"/>
  <c r="N136" i="11" a="1"/>
  <c r="P135" i="11"/>
  <c r="W136" i="11"/>
  <c r="B137" i="11" a="1"/>
  <c r="K175" i="11" l="1"/>
  <c r="L167" i="11" a="1"/>
  <c r="M167" i="11" s="1"/>
  <c r="H167" i="11" a="1"/>
  <c r="H167" i="11" s="1"/>
  <c r="Z166" i="11"/>
  <c r="X168" i="11"/>
  <c r="D169" i="11" a="1"/>
  <c r="G168" i="11"/>
  <c r="F169" i="11" s="1" a="1"/>
  <c r="G169" i="11" s="1"/>
  <c r="N136" i="11"/>
  <c r="O136" i="11"/>
  <c r="B137" i="11"/>
  <c r="C137" i="11"/>
  <c r="J176" i="11" l="1" a="1"/>
  <c r="AA175" i="11"/>
  <c r="I167" i="11"/>
  <c r="H168" i="11" s="1" a="1"/>
  <c r="H168" i="11" s="1"/>
  <c r="L167" i="11"/>
  <c r="AB167" i="11" s="1"/>
  <c r="Y168" i="11"/>
  <c r="E169" i="11"/>
  <c r="D169" i="11"/>
  <c r="F169" i="11"/>
  <c r="F170" i="11" s="1" a="1"/>
  <c r="AC136" i="11"/>
  <c r="AD136" i="11" s="1"/>
  <c r="Q136" i="11"/>
  <c r="N137" i="11" a="1"/>
  <c r="P136" i="11"/>
  <c r="W137" i="11"/>
  <c r="B138" i="11" a="1"/>
  <c r="Z167" i="11" l="1"/>
  <c r="J176" i="11"/>
  <c r="J177" i="11" s="1" a="1"/>
  <c r="J177" i="11" s="1"/>
  <c r="K176" i="11"/>
  <c r="L168" i="11" a="1"/>
  <c r="D170" i="11" a="1"/>
  <c r="E170" i="11" s="1"/>
  <c r="I168" i="11"/>
  <c r="Z168" i="11" s="1"/>
  <c r="X169" i="11"/>
  <c r="Y169" i="11"/>
  <c r="F170" i="11"/>
  <c r="G170" i="11"/>
  <c r="O137" i="11"/>
  <c r="N137" i="11"/>
  <c r="C138" i="11"/>
  <c r="B138" i="11"/>
  <c r="AA176" i="11" l="1"/>
  <c r="K177" i="11"/>
  <c r="H169" i="11" a="1"/>
  <c r="I169" i="11" s="1"/>
  <c r="M168" i="11"/>
  <c r="L168" i="11"/>
  <c r="L169" i="11" s="1" a="1"/>
  <c r="D170" i="11"/>
  <c r="D171" i="11" s="1" a="1"/>
  <c r="E171" i="11" s="1"/>
  <c r="F171" i="11" a="1"/>
  <c r="F171" i="11" s="1"/>
  <c r="Y170" i="11"/>
  <c r="N138" i="11" a="1"/>
  <c r="P137" i="11"/>
  <c r="AC137" i="11"/>
  <c r="AD137" i="11" s="1"/>
  <c r="Q137" i="11"/>
  <c r="B139" i="11" a="1"/>
  <c r="W138" i="11"/>
  <c r="AA177" i="11" l="1"/>
  <c r="J178" i="11" a="1"/>
  <c r="H169" i="11"/>
  <c r="M169" i="11"/>
  <c r="L169" i="11"/>
  <c r="AB168" i="11"/>
  <c r="X170" i="11"/>
  <c r="D171" i="11"/>
  <c r="X171" i="11" s="1"/>
  <c r="H170" i="11" a="1"/>
  <c r="H170" i="11" s="1"/>
  <c r="D172" i="11" a="1"/>
  <c r="D172" i="11" s="1"/>
  <c r="Z169" i="11"/>
  <c r="G171" i="11"/>
  <c r="Y171" i="11" s="1"/>
  <c r="N138" i="11"/>
  <c r="O138" i="11"/>
  <c r="C139" i="11"/>
  <c r="B139" i="11"/>
  <c r="J178" i="11" l="1"/>
  <c r="K178" i="11"/>
  <c r="AB169" i="11"/>
  <c r="L170" i="11" a="1"/>
  <c r="I170" i="11"/>
  <c r="H171" i="11" s="1" a="1"/>
  <c r="I171" i="11" s="1"/>
  <c r="E172" i="11"/>
  <c r="X172" i="11" s="1"/>
  <c r="F172" i="11" a="1"/>
  <c r="F172" i="11" s="1"/>
  <c r="N139" i="11" a="1"/>
  <c r="P138" i="11"/>
  <c r="AC138" i="11"/>
  <c r="AD138" i="11" s="1"/>
  <c r="Q138" i="11"/>
  <c r="B140" i="11" a="1"/>
  <c r="W139" i="11"/>
  <c r="J179" i="11" l="1" a="1"/>
  <c r="AA178" i="11"/>
  <c r="M170" i="11"/>
  <c r="L170" i="11"/>
  <c r="Z170" i="11"/>
  <c r="D173" i="11" a="1"/>
  <c r="D173" i="11" s="1"/>
  <c r="H171" i="11"/>
  <c r="Z171" i="11" s="1"/>
  <c r="G172" i="11"/>
  <c r="Y172" i="11" s="1"/>
  <c r="H172" i="11" a="1"/>
  <c r="H172" i="11" s="1"/>
  <c r="O139" i="11"/>
  <c r="N139" i="11"/>
  <c r="B140" i="11"/>
  <c r="C140" i="11"/>
  <c r="J179" i="11" l="1"/>
  <c r="J180" i="11" s="1" a="1"/>
  <c r="K179" i="11"/>
  <c r="AA179" i="11" s="1"/>
  <c r="AB170" i="11"/>
  <c r="L171" i="11" a="1"/>
  <c r="F173" i="11" a="1"/>
  <c r="G173" i="11" s="1"/>
  <c r="E173" i="11"/>
  <c r="X173" i="11" s="1"/>
  <c r="I172" i="11"/>
  <c r="Z172" i="11" s="1"/>
  <c r="N140" i="11" a="1"/>
  <c r="P139" i="11"/>
  <c r="AC139" i="11"/>
  <c r="AD139" i="11" s="1"/>
  <c r="Q139" i="11"/>
  <c r="W140" i="11"/>
  <c r="B141" i="11" a="1"/>
  <c r="J180" i="11" l="1"/>
  <c r="J181" i="11" s="1" a="1"/>
  <c r="K180" i="11"/>
  <c r="D174" i="11" a="1"/>
  <c r="D174" i="11" s="1"/>
  <c r="M171" i="11"/>
  <c r="L171" i="11"/>
  <c r="L172" i="11" s="1" a="1"/>
  <c r="F173" i="11"/>
  <c r="F174" i="11" s="1" a="1"/>
  <c r="F174" i="11" s="1"/>
  <c r="H173" i="11" a="1"/>
  <c r="H173" i="11" s="1"/>
  <c r="O140" i="11"/>
  <c r="N140" i="11"/>
  <c r="C141" i="11"/>
  <c r="B141" i="11"/>
  <c r="AA180" i="11" l="1"/>
  <c r="K181" i="11"/>
  <c r="AA181" i="11" s="1"/>
  <c r="J181" i="11"/>
  <c r="J182" i="11" s="1" a="1"/>
  <c r="K182" i="11" s="1"/>
  <c r="E174" i="11"/>
  <c r="Y173" i="11"/>
  <c r="G174" i="11"/>
  <c r="AB171" i="11"/>
  <c r="L172" i="11"/>
  <c r="L173" i="11" s="1" a="1"/>
  <c r="M172" i="11"/>
  <c r="I173" i="11"/>
  <c r="H174" i="11" s="1" a="1"/>
  <c r="I174" i="11" s="1"/>
  <c r="Y174" i="11"/>
  <c r="F175" i="11" a="1"/>
  <c r="N141" i="11" a="1"/>
  <c r="P140" i="11"/>
  <c r="AC140" i="11"/>
  <c r="AD140" i="11" s="1"/>
  <c r="Q140" i="11"/>
  <c r="B142" i="11" a="1"/>
  <c r="W141" i="11"/>
  <c r="J182" i="11" l="1"/>
  <c r="X174" i="11"/>
  <c r="D175" i="11" a="1"/>
  <c r="AB172" i="11"/>
  <c r="M173" i="11"/>
  <c r="L173" i="11"/>
  <c r="L174" i="11" s="1" a="1"/>
  <c r="AA182" i="11"/>
  <c r="Z173" i="11"/>
  <c r="J183" i="11" a="1"/>
  <c r="J183" i="11" s="1"/>
  <c r="H174" i="11"/>
  <c r="F175" i="11"/>
  <c r="G175" i="11"/>
  <c r="O141" i="11"/>
  <c r="N141" i="11"/>
  <c r="B142" i="11"/>
  <c r="C142" i="11"/>
  <c r="E175" i="11" l="1"/>
  <c r="D175" i="11"/>
  <c r="D176" i="11" s="1" a="1"/>
  <c r="L174" i="11"/>
  <c r="M174" i="11"/>
  <c r="AB174" i="11" s="1"/>
  <c r="AB173" i="11"/>
  <c r="K183" i="11"/>
  <c r="AA183" i="11" s="1"/>
  <c r="H175" i="11" a="1"/>
  <c r="Z174" i="11"/>
  <c r="Y175" i="11"/>
  <c r="F176" i="11" a="1"/>
  <c r="G176" i="11" s="1"/>
  <c r="N142" i="11" a="1"/>
  <c r="P141" i="11"/>
  <c r="AC141" i="11"/>
  <c r="AD141" i="11" s="1"/>
  <c r="Q141" i="11"/>
  <c r="W142" i="11"/>
  <c r="B143" i="11" a="1"/>
  <c r="X175" i="11" l="1"/>
  <c r="L175" i="11" a="1"/>
  <c r="L175" i="11" s="1"/>
  <c r="E176" i="11"/>
  <c r="D176" i="11"/>
  <c r="J184" i="11" a="1"/>
  <c r="K184" i="11" s="1"/>
  <c r="I175" i="11"/>
  <c r="H175" i="11"/>
  <c r="F176" i="11"/>
  <c r="F177" i="11" s="1" a="1"/>
  <c r="G177" i="11" s="1"/>
  <c r="N142" i="11"/>
  <c r="O142" i="11"/>
  <c r="C143" i="11"/>
  <c r="B143" i="11"/>
  <c r="M175" i="11" l="1"/>
  <c r="AB175" i="11" s="1"/>
  <c r="D177" i="11" a="1"/>
  <c r="E177" i="11" s="1"/>
  <c r="X176" i="11"/>
  <c r="J184" i="11"/>
  <c r="J185" i="11" s="1" a="1"/>
  <c r="K185" i="11" s="1"/>
  <c r="H176" i="11" a="1"/>
  <c r="H176" i="11" s="1"/>
  <c r="Z175" i="11"/>
  <c r="F177" i="11"/>
  <c r="F178" i="11" s="1" a="1"/>
  <c r="F178" i="11" s="1"/>
  <c r="Y176" i="11"/>
  <c r="AC142" i="11"/>
  <c r="AD142" i="11" s="1"/>
  <c r="Q142" i="11"/>
  <c r="N143" i="11" a="1"/>
  <c r="P142" i="11"/>
  <c r="B144" i="11" a="1"/>
  <c r="W143" i="11"/>
  <c r="L176" i="11" l="1" a="1"/>
  <c r="L176" i="11" s="1"/>
  <c r="D177" i="11"/>
  <c r="D178" i="11" s="1" a="1"/>
  <c r="E178" i="11" s="1"/>
  <c r="AA184" i="11"/>
  <c r="X177" i="11"/>
  <c r="J185" i="11"/>
  <c r="J186" i="11" s="1" a="1"/>
  <c r="J186" i="11" s="1"/>
  <c r="I176" i="11"/>
  <c r="H177" i="11" s="1" a="1"/>
  <c r="Y177" i="11"/>
  <c r="G178" i="11"/>
  <c r="O143" i="11"/>
  <c r="N143" i="11"/>
  <c r="C144" i="11"/>
  <c r="B144" i="11"/>
  <c r="L177" i="11" l="1" a="1"/>
  <c r="L177" i="11" s="1"/>
  <c r="M176" i="11"/>
  <c r="AB176" i="11" s="1"/>
  <c r="D178" i="11"/>
  <c r="D179" i="11" s="1" a="1"/>
  <c r="E179" i="11" s="1"/>
  <c r="AA185" i="11"/>
  <c r="K186" i="11"/>
  <c r="J187" i="11" s="1" a="1"/>
  <c r="Z176" i="11"/>
  <c r="I177" i="11"/>
  <c r="H177" i="11"/>
  <c r="Y178" i="11"/>
  <c r="F179" i="11" a="1"/>
  <c r="AC143" i="11"/>
  <c r="AD143" i="11" s="1"/>
  <c r="Q143" i="11"/>
  <c r="N144" i="11" a="1"/>
  <c r="P143" i="11"/>
  <c r="B145" i="11" a="1"/>
  <c r="W144" i="11"/>
  <c r="M177" i="11" l="1"/>
  <c r="X178" i="11"/>
  <c r="D179" i="11"/>
  <c r="D180" i="11" s="1" a="1"/>
  <c r="AA186" i="11"/>
  <c r="H178" i="11" a="1"/>
  <c r="H178" i="11" s="1"/>
  <c r="AB177" i="11"/>
  <c r="L178" i="11" a="1"/>
  <c r="J187" i="11"/>
  <c r="K187" i="11"/>
  <c r="Z177" i="11"/>
  <c r="F179" i="11"/>
  <c r="G179" i="11"/>
  <c r="N144" i="11"/>
  <c r="O144" i="11"/>
  <c r="C145" i="11"/>
  <c r="B145" i="11"/>
  <c r="X179" i="11" l="1"/>
  <c r="E180" i="11"/>
  <c r="D180" i="11"/>
  <c r="D181" i="11" s="1" a="1"/>
  <c r="E181" i="11" s="1"/>
  <c r="I178" i="11"/>
  <c r="F180" i="11" a="1"/>
  <c r="G180" i="11" s="1"/>
  <c r="AA187" i="11"/>
  <c r="H179" i="11" a="1"/>
  <c r="H179" i="11" s="1"/>
  <c r="M178" i="11"/>
  <c r="L178" i="11"/>
  <c r="J188" i="11" a="1"/>
  <c r="Z178" i="11"/>
  <c r="Y179" i="11"/>
  <c r="AC144" i="11"/>
  <c r="AD144" i="11" s="1"/>
  <c r="Q144" i="11"/>
  <c r="N145" i="11" a="1"/>
  <c r="P144" i="11"/>
  <c r="B146" i="11" a="1"/>
  <c r="W145" i="11"/>
  <c r="X180" i="11" l="1"/>
  <c r="D181" i="11"/>
  <c r="F180" i="11"/>
  <c r="F181" i="11" s="1" a="1"/>
  <c r="G181" i="11" s="1"/>
  <c r="D182" i="11" a="1"/>
  <c r="D182" i="11" s="1"/>
  <c r="I179" i="11"/>
  <c r="X181" i="11"/>
  <c r="L179" i="11" a="1"/>
  <c r="L179" i="11" s="1"/>
  <c r="AB178" i="11"/>
  <c r="K188" i="11"/>
  <c r="J188" i="11"/>
  <c r="Y180" i="11"/>
  <c r="N145" i="11"/>
  <c r="O145" i="11"/>
  <c r="B146" i="11"/>
  <c r="C146" i="11"/>
  <c r="F181" i="11" l="1"/>
  <c r="F182" i="11" s="1" a="1"/>
  <c r="F182" i="11" s="1"/>
  <c r="E182" i="11"/>
  <c r="H180" i="11" a="1"/>
  <c r="Z179" i="11"/>
  <c r="M179" i="11"/>
  <c r="AB179" i="11" s="1"/>
  <c r="J189" i="11" a="1"/>
  <c r="K189" i="11" s="1"/>
  <c r="AA188" i="11"/>
  <c r="Y181" i="11"/>
  <c r="AC145" i="11"/>
  <c r="AD145" i="11" s="1"/>
  <c r="Q145" i="11"/>
  <c r="N146" i="11" a="1"/>
  <c r="P145" i="11"/>
  <c r="W146" i="11"/>
  <c r="B147" i="11" a="1"/>
  <c r="G182" i="11" l="1"/>
  <c r="Y182" i="11" s="1"/>
  <c r="X182" i="11"/>
  <c r="D183" i="11" a="1"/>
  <c r="L180" i="11" a="1"/>
  <c r="H180" i="11"/>
  <c r="I180" i="11"/>
  <c r="F183" i="11" a="1"/>
  <c r="G183" i="11" s="1"/>
  <c r="J189" i="11"/>
  <c r="J190" i="11" s="1" a="1"/>
  <c r="K190" i="11" s="1"/>
  <c r="O146" i="11"/>
  <c r="N146" i="11"/>
  <c r="B147" i="11"/>
  <c r="C147" i="11"/>
  <c r="E183" i="11" l="1"/>
  <c r="D183" i="11"/>
  <c r="D184" i="11" s="1" a="1"/>
  <c r="Z180" i="11"/>
  <c r="H181" i="11" a="1"/>
  <c r="M180" i="11"/>
  <c r="L180" i="11"/>
  <c r="AA189" i="11"/>
  <c r="F183" i="11"/>
  <c r="F184" i="11" s="1" a="1"/>
  <c r="F184" i="11" s="1"/>
  <c r="J190" i="11"/>
  <c r="J191" i="11" s="1" a="1"/>
  <c r="J191" i="11" s="1"/>
  <c r="N147" i="11" a="1"/>
  <c r="P146" i="11"/>
  <c r="AC146" i="11"/>
  <c r="AD146" i="11" s="1"/>
  <c r="Q146" i="11"/>
  <c r="W147" i="11"/>
  <c r="B148" i="11" a="1"/>
  <c r="X183" i="11" l="1"/>
  <c r="D184" i="11"/>
  <c r="D185" i="11" s="1" a="1"/>
  <c r="E184" i="11"/>
  <c r="I181" i="11"/>
  <c r="H181" i="11"/>
  <c r="AB180" i="11"/>
  <c r="L181" i="11" a="1"/>
  <c r="Y183" i="11"/>
  <c r="G184" i="11"/>
  <c r="Y184" i="11" s="1"/>
  <c r="K191" i="11"/>
  <c r="AA191" i="11" s="1"/>
  <c r="AA190" i="11"/>
  <c r="F185" i="11" a="1"/>
  <c r="F185" i="11" s="1"/>
  <c r="N147" i="11"/>
  <c r="O147" i="11"/>
  <c r="C148" i="11"/>
  <c r="B148" i="11"/>
  <c r="X184" i="11" l="1"/>
  <c r="J192" i="11" a="1"/>
  <c r="K192" i="11" s="1"/>
  <c r="D185" i="11"/>
  <c r="E185" i="11"/>
  <c r="Z181" i="11"/>
  <c r="H182" i="11" a="1"/>
  <c r="L181" i="11"/>
  <c r="M181" i="11"/>
  <c r="G185" i="11"/>
  <c r="AC147" i="11"/>
  <c r="AD147" i="11" s="1"/>
  <c r="Q147" i="11"/>
  <c r="N148" i="11" a="1"/>
  <c r="P147" i="11"/>
  <c r="B149" i="11" a="1"/>
  <c r="W148" i="11"/>
  <c r="D186" i="11" l="1" a="1"/>
  <c r="E186" i="11" s="1"/>
  <c r="J192" i="11"/>
  <c r="AA192" i="11" s="1"/>
  <c r="X185" i="11"/>
  <c r="AB181" i="11"/>
  <c r="L182" i="11" a="1"/>
  <c r="M182" i="11" s="1"/>
  <c r="H182" i="11"/>
  <c r="I182" i="11"/>
  <c r="F186" i="11" a="1"/>
  <c r="Y185" i="11"/>
  <c r="N148" i="11"/>
  <c r="O148" i="11"/>
  <c r="C149" i="11"/>
  <c r="B149" i="11"/>
  <c r="J193" i="11" l="1" a="1"/>
  <c r="K193" i="11" s="1"/>
  <c r="D186" i="11"/>
  <c r="H183" i="11" a="1"/>
  <c r="H183" i="11" s="1"/>
  <c r="Z182" i="11"/>
  <c r="L182" i="11"/>
  <c r="AB182" i="11" s="1"/>
  <c r="G186" i="11"/>
  <c r="F186" i="11"/>
  <c r="AC148" i="11"/>
  <c r="AD148" i="11" s="1"/>
  <c r="Q148" i="11"/>
  <c r="N149" i="11" a="1"/>
  <c r="P148" i="11"/>
  <c r="B150" i="11" a="1"/>
  <c r="W149" i="11"/>
  <c r="L183" i="11" l="1" a="1"/>
  <c r="M183" i="11" s="1"/>
  <c r="J193" i="11"/>
  <c r="X186" i="11"/>
  <c r="D187" i="11" a="1"/>
  <c r="I183" i="11"/>
  <c r="Z183" i="11" s="1"/>
  <c r="F187" i="11" a="1"/>
  <c r="F187" i="11" s="1"/>
  <c r="Y186" i="11"/>
  <c r="N149" i="11"/>
  <c r="O149" i="11"/>
  <c r="B150" i="11"/>
  <c r="C150" i="11"/>
  <c r="L183" i="11" l="1"/>
  <c r="J194" i="11" a="1"/>
  <c r="AA193" i="11"/>
  <c r="D187" i="11"/>
  <c r="E187" i="11"/>
  <c r="H184" i="11" a="1"/>
  <c r="I184" i="11" s="1"/>
  <c r="AB183" i="11"/>
  <c r="L184" i="11" a="1"/>
  <c r="G187" i="11"/>
  <c r="Y187" i="11" s="1"/>
  <c r="AC149" i="11"/>
  <c r="AD149" i="11" s="1"/>
  <c r="Q149" i="11"/>
  <c r="N150" i="11" a="1"/>
  <c r="P149" i="11"/>
  <c r="W150" i="11"/>
  <c r="B151" i="11" a="1"/>
  <c r="X187" i="11" l="1"/>
  <c r="D188" i="11" a="1"/>
  <c r="D188" i="11" s="1"/>
  <c r="J194" i="11"/>
  <c r="J195" i="11" s="1" a="1"/>
  <c r="K195" i="11" s="1"/>
  <c r="K194" i="11"/>
  <c r="H184" i="11"/>
  <c r="H185" i="11" s="1" a="1"/>
  <c r="I185" i="11" s="1"/>
  <c r="L184" i="11"/>
  <c r="M184" i="11"/>
  <c r="F188" i="11" a="1"/>
  <c r="G188" i="11" s="1"/>
  <c r="O150" i="11"/>
  <c r="N150" i="11"/>
  <c r="B151" i="11"/>
  <c r="C151" i="11"/>
  <c r="E188" i="11" l="1"/>
  <c r="AA194" i="11"/>
  <c r="J195" i="11"/>
  <c r="H185" i="11"/>
  <c r="Z185" i="11" s="1"/>
  <c r="Z184" i="11"/>
  <c r="AB184" i="11"/>
  <c r="L185" i="11" a="1"/>
  <c r="L185" i="11" s="1"/>
  <c r="H186" i="11" a="1"/>
  <c r="F188" i="11"/>
  <c r="Y188" i="11" s="1"/>
  <c r="F189" i="11" a="1"/>
  <c r="G189" i="11" s="1"/>
  <c r="N151" i="11" a="1"/>
  <c r="P150" i="11"/>
  <c r="AC150" i="11"/>
  <c r="AD150" i="11" s="1"/>
  <c r="Q150" i="11"/>
  <c r="W151" i="11"/>
  <c r="B152" i="11" a="1"/>
  <c r="AA195" i="11" l="1"/>
  <c r="J196" i="11" a="1"/>
  <c r="D189" i="11" a="1"/>
  <c r="X188" i="11"/>
  <c r="M185" i="11"/>
  <c r="H186" i="11"/>
  <c r="I186" i="11"/>
  <c r="AB185" i="11"/>
  <c r="L186" i="11" a="1"/>
  <c r="F189" i="11"/>
  <c r="F190" i="11" s="1" a="1"/>
  <c r="F190" i="11" s="1"/>
  <c r="O151" i="11"/>
  <c r="N151" i="11"/>
  <c r="C152" i="11"/>
  <c r="B152" i="11"/>
  <c r="K196" i="11" l="1"/>
  <c r="J196" i="11"/>
  <c r="J197" i="11" s="1" a="1"/>
  <c r="E189" i="11"/>
  <c r="D189" i="11"/>
  <c r="D190" i="11" s="1" a="1"/>
  <c r="Z186" i="11"/>
  <c r="H187" i="11" a="1"/>
  <c r="I187" i="11" s="1"/>
  <c r="M186" i="11"/>
  <c r="L186" i="11"/>
  <c r="Y189" i="11"/>
  <c r="G190" i="11"/>
  <c r="Y190" i="11" s="1"/>
  <c r="AC151" i="11"/>
  <c r="AD151" i="11" s="1"/>
  <c r="Q151" i="11"/>
  <c r="N152" i="11" a="1"/>
  <c r="P151" i="11"/>
  <c r="B153" i="11" a="1"/>
  <c r="W152" i="11"/>
  <c r="X189" i="11" l="1"/>
  <c r="D190" i="11"/>
  <c r="E190" i="11"/>
  <c r="X190" i="11" s="1"/>
  <c r="L187" i="11" a="1"/>
  <c r="L187" i="11" s="1"/>
  <c r="K197" i="11"/>
  <c r="J197" i="11"/>
  <c r="AA196" i="11"/>
  <c r="H187" i="11"/>
  <c r="H188" i="11" s="1" a="1"/>
  <c r="I188" i="11" s="1"/>
  <c r="AB186" i="11"/>
  <c r="F191" i="11" a="1"/>
  <c r="F191" i="11" s="1"/>
  <c r="N152" i="11"/>
  <c r="O152" i="11"/>
  <c r="C153" i="11"/>
  <c r="B153" i="11"/>
  <c r="M187" i="11" l="1"/>
  <c r="L188" i="11" s="1" a="1"/>
  <c r="M188" i="11" s="1"/>
  <c r="Z187" i="11"/>
  <c r="AA197" i="11"/>
  <c r="J198" i="11" a="1"/>
  <c r="D191" i="11" a="1"/>
  <c r="AB187" i="11"/>
  <c r="H188" i="11"/>
  <c r="Z188" i="11" s="1"/>
  <c r="H189" i="11" a="1"/>
  <c r="G191" i="11"/>
  <c r="AC152" i="11"/>
  <c r="AD152" i="11" s="1"/>
  <c r="Q152" i="11"/>
  <c r="N153" i="11" a="1"/>
  <c r="P152" i="11"/>
  <c r="B154" i="11" a="1"/>
  <c r="W153" i="11"/>
  <c r="L188" i="11" l="1"/>
  <c r="AB188" i="11" s="1"/>
  <c r="D191" i="11"/>
  <c r="D192" i="11" s="1" a="1"/>
  <c r="D192" i="11" s="1"/>
  <c r="E191" i="11"/>
  <c r="X191" i="11" s="1"/>
  <c r="K198" i="11"/>
  <c r="J198" i="11"/>
  <c r="J199" i="11" s="1" a="1"/>
  <c r="I189" i="11"/>
  <c r="H189" i="11"/>
  <c r="Y191" i="11"/>
  <c r="F192" i="11" a="1"/>
  <c r="L189" i="11" a="1"/>
  <c r="L189" i="11" s="1"/>
  <c r="O153" i="11"/>
  <c r="N153" i="11"/>
  <c r="C154" i="11"/>
  <c r="B154" i="11"/>
  <c r="E192" i="11" l="1"/>
  <c r="AA198" i="11"/>
  <c r="J199" i="11"/>
  <c r="J200" i="11" s="1" a="1"/>
  <c r="K199" i="11"/>
  <c r="H190" i="11" a="1"/>
  <c r="I190" i="11" s="1"/>
  <c r="Z189" i="11"/>
  <c r="F192" i="11"/>
  <c r="G192" i="11"/>
  <c r="M189" i="11"/>
  <c r="L190" i="11" s="1" a="1"/>
  <c r="M190" i="11" s="1"/>
  <c r="N154" i="11" a="1"/>
  <c r="P153" i="11"/>
  <c r="AC153" i="11"/>
  <c r="AD153" i="11" s="1"/>
  <c r="Q153" i="11"/>
  <c r="B155" i="11" a="1"/>
  <c r="W154" i="11"/>
  <c r="X192" i="11" l="1"/>
  <c r="D193" i="11" a="1"/>
  <c r="AA199" i="11"/>
  <c r="J200" i="11"/>
  <c r="K200" i="11"/>
  <c r="H190" i="11"/>
  <c r="H191" i="11" s="1" a="1"/>
  <c r="I191" i="11" s="1"/>
  <c r="AB189" i="11"/>
  <c r="F193" i="11" a="1"/>
  <c r="Y192" i="11"/>
  <c r="L190" i="11"/>
  <c r="AB190" i="11" s="1"/>
  <c r="N154" i="11"/>
  <c r="O154" i="11"/>
  <c r="C155" i="11"/>
  <c r="B155" i="11"/>
  <c r="E193" i="11" l="1"/>
  <c r="D193" i="11"/>
  <c r="J201" i="11" a="1"/>
  <c r="AA200" i="11"/>
  <c r="L191" i="11" a="1"/>
  <c r="M191" i="11" s="1"/>
  <c r="Z190" i="11"/>
  <c r="H191" i="11"/>
  <c r="Z191" i="11" s="1"/>
  <c r="G193" i="11"/>
  <c r="F193" i="11"/>
  <c r="N155" i="11" a="1"/>
  <c r="P154" i="11"/>
  <c r="AC154" i="11"/>
  <c r="AD154" i="11" s="1"/>
  <c r="Q154" i="11"/>
  <c r="B156" i="11" a="1"/>
  <c r="W155" i="11"/>
  <c r="X193" i="11" l="1"/>
  <c r="D194" i="11" a="1"/>
  <c r="K201" i="11"/>
  <c r="J201" i="11"/>
  <c r="L191" i="11"/>
  <c r="L192" i="11" s="1" a="1"/>
  <c r="M192" i="11" s="1"/>
  <c r="H192" i="11" a="1"/>
  <c r="H192" i="11" s="1"/>
  <c r="F194" i="11" a="1"/>
  <c r="F194" i="11" s="1"/>
  <c r="Y193" i="11"/>
  <c r="N155" i="11"/>
  <c r="O155" i="11"/>
  <c r="C156" i="11"/>
  <c r="B156" i="11"/>
  <c r="AB191" i="11" l="1"/>
  <c r="E194" i="11"/>
  <c r="D194" i="11"/>
  <c r="D195" i="11" s="1" a="1"/>
  <c r="L192" i="11"/>
  <c r="AB192" i="11" s="1"/>
  <c r="J202" i="11" a="1"/>
  <c r="J202" i="11" s="1"/>
  <c r="AA201" i="11"/>
  <c r="I192" i="11"/>
  <c r="Z192" i="11" s="1"/>
  <c r="G194" i="11"/>
  <c r="Y194" i="11" s="1"/>
  <c r="F195" i="11" a="1"/>
  <c r="L193" i="11" a="1"/>
  <c r="AC155" i="11"/>
  <c r="AD155" i="11" s="1"/>
  <c r="Q155" i="11"/>
  <c r="N156" i="11" a="1"/>
  <c r="P155" i="11"/>
  <c r="B157" i="11" a="1"/>
  <c r="W156" i="11"/>
  <c r="E195" i="11" l="1"/>
  <c r="D195" i="11"/>
  <c r="D196" i="11" s="1" a="1"/>
  <c r="X194" i="11"/>
  <c r="K202" i="11"/>
  <c r="J203" i="11" a="1"/>
  <c r="J203" i="11" s="1"/>
  <c r="AA202" i="11"/>
  <c r="H193" i="11" a="1"/>
  <c r="H193" i="11" s="1"/>
  <c r="G195" i="11"/>
  <c r="F195" i="11"/>
  <c r="L193" i="11"/>
  <c r="M193" i="11"/>
  <c r="O156" i="11"/>
  <c r="N156" i="11"/>
  <c r="C157" i="11"/>
  <c r="B157" i="11"/>
  <c r="X195" i="11" l="1"/>
  <c r="D196" i="11"/>
  <c r="E196" i="11"/>
  <c r="K203" i="11"/>
  <c r="AA203" i="11"/>
  <c r="J204" i="11" a="1"/>
  <c r="I193" i="11"/>
  <c r="Z193" i="11" s="1"/>
  <c r="H194" i="11" a="1"/>
  <c r="F196" i="11" a="1"/>
  <c r="F196" i="11" s="1"/>
  <c r="L194" i="11" a="1"/>
  <c r="M194" i="11" s="1"/>
  <c r="Y195" i="11"/>
  <c r="AB193" i="11"/>
  <c r="N157" i="11" a="1"/>
  <c r="P156" i="11"/>
  <c r="AC156" i="11"/>
  <c r="AD156" i="11" s="1"/>
  <c r="Q156" i="11"/>
  <c r="B158" i="11" a="1"/>
  <c r="W157" i="11"/>
  <c r="D197" i="11" l="1" a="1"/>
  <c r="X196" i="11"/>
  <c r="K204" i="11"/>
  <c r="J204" i="11"/>
  <c r="J205" i="11" s="1" a="1"/>
  <c r="I194" i="11"/>
  <c r="H194" i="11"/>
  <c r="H195" i="11" s="1" a="1"/>
  <c r="G196" i="11"/>
  <c r="Y196" i="11" s="1"/>
  <c r="L194" i="11"/>
  <c r="AB194" i="11" s="1"/>
  <c r="O157" i="11"/>
  <c r="N157" i="11"/>
  <c r="B158" i="11"/>
  <c r="C158" i="11"/>
  <c r="E197" i="11" l="1"/>
  <c r="D197" i="11"/>
  <c r="AA204" i="11"/>
  <c r="J205" i="11"/>
  <c r="J206" i="11" s="1" a="1"/>
  <c r="K205" i="11"/>
  <c r="AA205" i="11" s="1"/>
  <c r="L195" i="11" a="1"/>
  <c r="L195" i="11" s="1"/>
  <c r="H195" i="11"/>
  <c r="I195" i="11"/>
  <c r="Z194" i="11"/>
  <c r="F197" i="11" a="1"/>
  <c r="G197" i="11" s="1"/>
  <c r="N158" i="11" a="1"/>
  <c r="P157" i="11"/>
  <c r="AC157" i="11"/>
  <c r="AD157" i="11" s="1"/>
  <c r="Q157" i="11"/>
  <c r="W158" i="11"/>
  <c r="B159" i="11" a="1"/>
  <c r="X197" i="11" l="1"/>
  <c r="D198" i="11" a="1"/>
  <c r="K206" i="11"/>
  <c r="J206" i="11"/>
  <c r="J207" i="11" s="1" a="1"/>
  <c r="M195" i="11"/>
  <c r="Z195" i="11"/>
  <c r="H196" i="11" a="1"/>
  <c r="H196" i="11" s="1"/>
  <c r="F197" i="11"/>
  <c r="F198" i="11" s="1" a="1"/>
  <c r="G198" i="11" s="1"/>
  <c r="L196" i="11" a="1"/>
  <c r="M196" i="11" s="1"/>
  <c r="AB195" i="11"/>
  <c r="O158" i="11"/>
  <c r="N158" i="11"/>
  <c r="C159" i="11"/>
  <c r="B159" i="11"/>
  <c r="D198" i="11" l="1"/>
  <c r="D199" i="11" s="1" a="1"/>
  <c r="E198" i="11"/>
  <c r="X198" i="11" s="1"/>
  <c r="AA206" i="11"/>
  <c r="K207" i="11"/>
  <c r="J207" i="11"/>
  <c r="I196" i="11"/>
  <c r="Z196" i="11" s="1"/>
  <c r="F198" i="11"/>
  <c r="Y198" i="11" s="1"/>
  <c r="Y197" i="11"/>
  <c r="F199" i="11" a="1"/>
  <c r="G199" i="11" s="1"/>
  <c r="L196" i="11"/>
  <c r="AB196" i="11" s="1"/>
  <c r="N159" i="11" a="1"/>
  <c r="P158" i="11"/>
  <c r="AC158" i="11"/>
  <c r="AD158" i="11" s="1"/>
  <c r="Q158" i="11"/>
  <c r="B160" i="11" a="1"/>
  <c r="W159" i="11"/>
  <c r="D199" i="11" l="1"/>
  <c r="D200" i="11" s="1" a="1"/>
  <c r="E199" i="11"/>
  <c r="X199" i="11" s="1"/>
  <c r="AA207" i="11"/>
  <c r="J208" i="11" a="1"/>
  <c r="H197" i="11" a="1"/>
  <c r="I197" i="11" s="1"/>
  <c r="L197" i="11" a="1"/>
  <c r="M197" i="11" s="1"/>
  <c r="F199" i="11"/>
  <c r="Y199" i="11" s="1"/>
  <c r="F200" i="11" a="1"/>
  <c r="F200" i="11" s="1"/>
  <c r="N159" i="11"/>
  <c r="O159" i="11"/>
  <c r="B160" i="11"/>
  <c r="C160" i="11"/>
  <c r="E200" i="11" l="1"/>
  <c r="D200" i="11"/>
  <c r="D201" i="11" s="1" a="1"/>
  <c r="K208" i="11"/>
  <c r="J208" i="11"/>
  <c r="J209" i="11" s="1" a="1"/>
  <c r="H197" i="11"/>
  <c r="G200" i="11"/>
  <c r="Y200" i="11" s="1"/>
  <c r="L197" i="11"/>
  <c r="N160" i="11" a="1"/>
  <c r="P159" i="11"/>
  <c r="AC159" i="11"/>
  <c r="AD159" i="11" s="1"/>
  <c r="Q159" i="11"/>
  <c r="W160" i="11"/>
  <c r="B161" i="11" a="1"/>
  <c r="X200" i="11" l="1"/>
  <c r="E201" i="11"/>
  <c r="D201" i="11"/>
  <c r="K209" i="11"/>
  <c r="J209" i="11"/>
  <c r="AA208" i="11"/>
  <c r="Z197" i="11"/>
  <c r="H198" i="11" a="1"/>
  <c r="F201" i="11" a="1"/>
  <c r="G201" i="11" s="1"/>
  <c r="AB197" i="11"/>
  <c r="L198" i="11" a="1"/>
  <c r="N160" i="11"/>
  <c r="O160" i="11"/>
  <c r="B161" i="11"/>
  <c r="C161" i="11"/>
  <c r="X201" i="11" l="1"/>
  <c r="D202" i="11" a="1"/>
  <c r="AA209" i="11"/>
  <c r="J210" i="11" a="1"/>
  <c r="I198" i="11"/>
  <c r="H198" i="11"/>
  <c r="F201" i="11"/>
  <c r="Y201" i="11" s="1"/>
  <c r="F202" i="11" a="1"/>
  <c r="G202" i="11" s="1"/>
  <c r="L198" i="11"/>
  <c r="M198" i="11"/>
  <c r="AC160" i="11"/>
  <c r="AD160" i="11" s="1"/>
  <c r="Q160" i="11"/>
  <c r="N161" i="11" a="1"/>
  <c r="P160" i="11"/>
  <c r="W161" i="11"/>
  <c r="B162" i="11" a="1"/>
  <c r="E202" i="11" l="1"/>
  <c r="D202" i="11"/>
  <c r="D203" i="11" s="1" a="1"/>
  <c r="J210" i="11"/>
  <c r="J211" i="11" s="1" a="1"/>
  <c r="K210" i="11"/>
  <c r="AA210" i="11" s="1"/>
  <c r="Z198" i="11"/>
  <c r="H199" i="11" a="1"/>
  <c r="F202" i="11"/>
  <c r="F203" i="11" s="1" a="1"/>
  <c r="G203" i="11" s="1"/>
  <c r="L199" i="11" a="1"/>
  <c r="AB198" i="11"/>
  <c r="O161" i="11"/>
  <c r="N161" i="11"/>
  <c r="B162" i="11"/>
  <c r="C162" i="11"/>
  <c r="D203" i="11" l="1"/>
  <c r="E203" i="11"/>
  <c r="X202" i="11"/>
  <c r="J211" i="11"/>
  <c r="J212" i="11" s="1" a="1"/>
  <c r="K211" i="11"/>
  <c r="AA211" i="11" s="1"/>
  <c r="H199" i="11"/>
  <c r="I199" i="11"/>
  <c r="Z199" i="11" s="1"/>
  <c r="Y202" i="11"/>
  <c r="F203" i="11"/>
  <c r="F204" i="11" s="1" a="1"/>
  <c r="F204" i="11" s="1"/>
  <c r="M199" i="11"/>
  <c r="L199" i="11"/>
  <c r="AC161" i="11"/>
  <c r="AD161" i="11" s="1"/>
  <c r="Q161" i="11"/>
  <c r="N162" i="11" a="1"/>
  <c r="P161" i="11"/>
  <c r="W162" i="11"/>
  <c r="B163" i="11" a="1"/>
  <c r="D204" i="11" l="1" a="1"/>
  <c r="X203" i="11"/>
  <c r="H200" i="11" a="1"/>
  <c r="H200" i="11" s="1"/>
  <c r="K212" i="11"/>
  <c r="J212" i="11"/>
  <c r="J213" i="11" s="1" a="1"/>
  <c r="L200" i="11" a="1"/>
  <c r="M200" i="11" s="1"/>
  <c r="Y203" i="11"/>
  <c r="G204" i="11"/>
  <c r="AB199" i="11"/>
  <c r="O162" i="11"/>
  <c r="N162" i="11"/>
  <c r="B163" i="11"/>
  <c r="C163" i="11"/>
  <c r="D204" i="11" l="1"/>
  <c r="D205" i="11" s="1" a="1"/>
  <c r="E204" i="11"/>
  <c r="X204" i="11" s="1"/>
  <c r="I200" i="11"/>
  <c r="K213" i="11"/>
  <c r="J213" i="11"/>
  <c r="J214" i="11" s="1" a="1"/>
  <c r="AA212" i="11"/>
  <c r="H201" i="11" a="1"/>
  <c r="Z200" i="11"/>
  <c r="L200" i="11"/>
  <c r="AB200" i="11" s="1"/>
  <c r="F205" i="11" a="1"/>
  <c r="Y204" i="11"/>
  <c r="N163" i="11" a="1"/>
  <c r="P162" i="11"/>
  <c r="AC162" i="11"/>
  <c r="AD162" i="11" s="1"/>
  <c r="Q162" i="11"/>
  <c r="W163" i="11"/>
  <c r="B164" i="11" a="1"/>
  <c r="AA213" i="11" l="1"/>
  <c r="D205" i="11"/>
  <c r="D206" i="11" s="1" a="1"/>
  <c r="D206" i="11" s="1"/>
  <c r="E205" i="11"/>
  <c r="X205" i="11" s="1"/>
  <c r="L201" i="11" a="1"/>
  <c r="L201" i="11" s="1"/>
  <c r="K214" i="11"/>
  <c r="J214" i="11"/>
  <c r="H201" i="11"/>
  <c r="I201" i="11"/>
  <c r="G205" i="11"/>
  <c r="F205" i="11"/>
  <c r="N163" i="11"/>
  <c r="O163" i="11"/>
  <c r="B164" i="11"/>
  <c r="C164" i="11"/>
  <c r="E206" i="11" l="1"/>
  <c r="M201" i="11"/>
  <c r="D207" i="11" a="1"/>
  <c r="X206" i="11"/>
  <c r="AA214" i="11"/>
  <c r="J215" i="11" a="1"/>
  <c r="F206" i="11" a="1"/>
  <c r="F206" i="11" s="1"/>
  <c r="H202" i="11" a="1"/>
  <c r="Z201" i="11"/>
  <c r="Y205" i="11"/>
  <c r="AB201" i="11"/>
  <c r="L202" i="11" a="1"/>
  <c r="AC163" i="11"/>
  <c r="AD163" i="11" s="1"/>
  <c r="Q163" i="11"/>
  <c r="N164" i="11" a="1"/>
  <c r="P163" i="11"/>
  <c r="W164" i="11"/>
  <c r="B165" i="11" a="1"/>
  <c r="G206" i="11" l="1"/>
  <c r="K215" i="11"/>
  <c r="J215" i="11"/>
  <c r="J216" i="11" s="1" a="1"/>
  <c r="D207" i="11"/>
  <c r="D208" i="11" s="1" a="1"/>
  <c r="E207" i="11"/>
  <c r="I202" i="11"/>
  <c r="H202" i="11"/>
  <c r="H203" i="11" s="1" a="1"/>
  <c r="Y206" i="11"/>
  <c r="F207" i="11" a="1"/>
  <c r="L202" i="11"/>
  <c r="M202" i="11"/>
  <c r="O164" i="11"/>
  <c r="N164" i="11"/>
  <c r="B165" i="11"/>
  <c r="C165" i="11"/>
  <c r="X207" i="11" l="1"/>
  <c r="D208" i="11"/>
  <c r="E208" i="11"/>
  <c r="X208" i="11" s="1"/>
  <c r="J216" i="11"/>
  <c r="K216" i="11"/>
  <c r="AA215" i="11"/>
  <c r="Z202" i="11"/>
  <c r="AB202" i="11"/>
  <c r="H203" i="11"/>
  <c r="I203" i="11"/>
  <c r="L203" i="11" a="1"/>
  <c r="G207" i="11"/>
  <c r="F207" i="11"/>
  <c r="AC164" i="11"/>
  <c r="AD164" i="11" s="1"/>
  <c r="Q164" i="11"/>
  <c r="N165" i="11" a="1"/>
  <c r="P164" i="11"/>
  <c r="W165" i="11"/>
  <c r="B166" i="11" a="1"/>
  <c r="D209" i="11" l="1" a="1"/>
  <c r="H204" i="11" a="1"/>
  <c r="H204" i="11" s="1"/>
  <c r="J217" i="11" a="1"/>
  <c r="AA216" i="11"/>
  <c r="F208" i="11" a="1"/>
  <c r="F208" i="11" s="1"/>
  <c r="Z203" i="11"/>
  <c r="Y207" i="11"/>
  <c r="M203" i="11"/>
  <c r="L203" i="11"/>
  <c r="O165" i="11"/>
  <c r="N165" i="11"/>
  <c r="B166" i="11"/>
  <c r="C166" i="11"/>
  <c r="I204" i="11" l="1"/>
  <c r="H205" i="11" a="1"/>
  <c r="I205" i="11" s="1"/>
  <c r="J217" i="11"/>
  <c r="K217" i="11"/>
  <c r="D209" i="11"/>
  <c r="E209" i="11"/>
  <c r="G208" i="11"/>
  <c r="Y208" i="11" s="1"/>
  <c r="Z204" i="11"/>
  <c r="F209" i="11" a="1"/>
  <c r="F209" i="11" s="1"/>
  <c r="AB203" i="11"/>
  <c r="L204" i="11" a="1"/>
  <c r="N166" i="11" a="1"/>
  <c r="P165" i="11"/>
  <c r="AC165" i="11"/>
  <c r="AD165" i="11" s="1"/>
  <c r="Q165" i="11"/>
  <c r="W166" i="11"/>
  <c r="B167" i="11" a="1"/>
  <c r="X209" i="11" l="1"/>
  <c r="H205" i="11"/>
  <c r="Z205" i="11" s="1"/>
  <c r="D210" i="11" a="1"/>
  <c r="J218" i="11" a="1"/>
  <c r="AA217" i="11"/>
  <c r="G209" i="11"/>
  <c r="Y209" i="11" s="1"/>
  <c r="H206" i="11" a="1"/>
  <c r="F210" i="11" a="1"/>
  <c r="F210" i="11" s="1"/>
  <c r="L204" i="11"/>
  <c r="M204" i="11"/>
  <c r="O166" i="11"/>
  <c r="N166" i="11"/>
  <c r="C167" i="11"/>
  <c r="B167" i="11"/>
  <c r="K218" i="11" l="1"/>
  <c r="J218" i="11"/>
  <c r="D210" i="11"/>
  <c r="E210" i="11"/>
  <c r="X210" i="11" s="1"/>
  <c r="I206" i="11"/>
  <c r="H206" i="11"/>
  <c r="H207" i="11" s="1" a="1"/>
  <c r="G210" i="11"/>
  <c r="Y210" i="11" s="1"/>
  <c r="AB204" i="11"/>
  <c r="L205" i="11" a="1"/>
  <c r="AC166" i="11"/>
  <c r="AD166" i="11" s="1"/>
  <c r="Q166" i="11"/>
  <c r="N167" i="11" a="1"/>
  <c r="P166" i="11"/>
  <c r="B168" i="11" a="1"/>
  <c r="W167" i="11"/>
  <c r="D211" i="11" l="1" a="1"/>
  <c r="AA218" i="11"/>
  <c r="J219" i="11" a="1"/>
  <c r="I207" i="11"/>
  <c r="H207" i="11"/>
  <c r="Z206" i="11"/>
  <c r="F211" i="11" a="1"/>
  <c r="G211" i="11" s="1"/>
  <c r="L205" i="11"/>
  <c r="M205" i="11"/>
  <c r="N167" i="11"/>
  <c r="O167" i="11"/>
  <c r="B168" i="11"/>
  <c r="C168" i="11"/>
  <c r="K219" i="11" l="1"/>
  <c r="J219" i="11"/>
  <c r="D211" i="11"/>
  <c r="E211" i="11"/>
  <c r="X211" i="11" s="1"/>
  <c r="Z207" i="11"/>
  <c r="H208" i="11" a="1"/>
  <c r="F211" i="11"/>
  <c r="Y211" i="11" s="1"/>
  <c r="AB205" i="11"/>
  <c r="L206" i="11" a="1"/>
  <c r="AC167" i="11"/>
  <c r="AD167" i="11" s="1"/>
  <c r="Q167" i="11"/>
  <c r="N168" i="11" a="1"/>
  <c r="P167" i="11"/>
  <c r="W168" i="11"/>
  <c r="B169" i="11" a="1"/>
  <c r="D212" i="11" l="1" a="1"/>
  <c r="AA219" i="11"/>
  <c r="J220" i="11" a="1"/>
  <c r="F212" i="11" a="1"/>
  <c r="G212" i="11" s="1"/>
  <c r="I208" i="11"/>
  <c r="H208" i="11"/>
  <c r="H209" i="11" s="1" a="1"/>
  <c r="L206" i="11"/>
  <c r="M206" i="11"/>
  <c r="O168" i="11"/>
  <c r="N168" i="11"/>
  <c r="B169" i="11"/>
  <c r="C169" i="11"/>
  <c r="J220" i="11" l="1"/>
  <c r="K220" i="11"/>
  <c r="D212" i="11"/>
  <c r="E212" i="11"/>
  <c r="X212" i="11" s="1"/>
  <c r="F212" i="11"/>
  <c r="F213" i="11" s="1" a="1"/>
  <c r="F213" i="11" s="1"/>
  <c r="Z208" i="11"/>
  <c r="I209" i="11"/>
  <c r="H209" i="11"/>
  <c r="H210" i="11" s="1" a="1"/>
  <c r="L207" i="11" a="1"/>
  <c r="L207" i="11" s="1"/>
  <c r="AB206" i="11"/>
  <c r="N169" i="11" a="1"/>
  <c r="P168" i="11"/>
  <c r="AC168" i="11"/>
  <c r="AD168" i="11" s="1"/>
  <c r="Q168" i="11"/>
  <c r="W169" i="11"/>
  <c r="B170" i="11" a="1"/>
  <c r="Y212" i="11" l="1"/>
  <c r="D213" i="11" a="1"/>
  <c r="J221" i="11" a="1"/>
  <c r="AA220" i="11"/>
  <c r="G213" i="11"/>
  <c r="Y213" i="11" s="1"/>
  <c r="Z209" i="11"/>
  <c r="I210" i="11"/>
  <c r="H210" i="11"/>
  <c r="F214" i="11" a="1"/>
  <c r="F214" i="11" s="1"/>
  <c r="M207" i="11"/>
  <c r="AB207" i="11" s="1"/>
  <c r="N169" i="11"/>
  <c r="O169" i="11"/>
  <c r="C170" i="11"/>
  <c r="B170" i="11"/>
  <c r="H211" i="11" l="1" a="1"/>
  <c r="I211" i="11" s="1"/>
  <c r="J221" i="11"/>
  <c r="J222" i="11" s="1" a="1"/>
  <c r="K221" i="11"/>
  <c r="E213" i="11"/>
  <c r="D213" i="11"/>
  <c r="D214" i="11" s="1" a="1"/>
  <c r="Z210" i="11"/>
  <c r="G214" i="11"/>
  <c r="Y214" i="11" s="1"/>
  <c r="L208" i="11" a="1"/>
  <c r="AC169" i="11"/>
  <c r="AD169" i="11" s="1"/>
  <c r="Q169" i="11"/>
  <c r="N170" i="11" a="1"/>
  <c r="P169" i="11"/>
  <c r="B171" i="11" a="1"/>
  <c r="W170" i="11"/>
  <c r="H211" i="11" l="1"/>
  <c r="H212" i="11" s="1" a="1"/>
  <c r="H212" i="11" s="1"/>
  <c r="F215" i="11" a="1"/>
  <c r="F215" i="11" s="1"/>
  <c r="AA221" i="11"/>
  <c r="X213" i="11"/>
  <c r="E214" i="11"/>
  <c r="D214" i="11"/>
  <c r="D215" i="11" s="1" a="1"/>
  <c r="K222" i="11"/>
  <c r="AA222" i="11" s="1"/>
  <c r="J222" i="11"/>
  <c r="Z211" i="11"/>
  <c r="M208" i="11"/>
  <c r="L208" i="11"/>
  <c r="N170" i="11"/>
  <c r="O170" i="11"/>
  <c r="B171" i="11"/>
  <c r="C171" i="11"/>
  <c r="I212" i="11" l="1"/>
  <c r="H213" i="11" a="1"/>
  <c r="I213" i="11" s="1"/>
  <c r="G215" i="11"/>
  <c r="E215" i="11"/>
  <c r="D215" i="11"/>
  <c r="D216" i="11" s="1" a="1"/>
  <c r="X214" i="11"/>
  <c r="J223" i="11" a="1"/>
  <c r="Z212" i="11"/>
  <c r="L209" i="11" a="1"/>
  <c r="M209" i="11" s="1"/>
  <c r="Y215" i="11"/>
  <c r="F216" i="11" a="1"/>
  <c r="AB208" i="11"/>
  <c r="AC170" i="11"/>
  <c r="AD170" i="11" s="1"/>
  <c r="Q170" i="11"/>
  <c r="N171" i="11" a="1"/>
  <c r="P170" i="11"/>
  <c r="W171" i="11"/>
  <c r="B172" i="11" a="1"/>
  <c r="H213" i="11" l="1"/>
  <c r="H214" i="11" a="1"/>
  <c r="I214" i="11" s="1"/>
  <c r="K223" i="11"/>
  <c r="J223" i="11"/>
  <c r="J224" i="11" s="1" a="1"/>
  <c r="D216" i="11"/>
  <c r="E216" i="11"/>
  <c r="X215" i="11"/>
  <c r="Z213" i="11"/>
  <c r="L209" i="11"/>
  <c r="AB209" i="11" s="1"/>
  <c r="F216" i="11"/>
  <c r="G216" i="11"/>
  <c r="L210" i="11" a="1"/>
  <c r="O171" i="11"/>
  <c r="N171" i="11"/>
  <c r="B172" i="11"/>
  <c r="C172" i="11"/>
  <c r="H214" i="11" l="1"/>
  <c r="D217" i="11" a="1"/>
  <c r="E217" i="11" s="1"/>
  <c r="AA223" i="11"/>
  <c r="X216" i="11"/>
  <c r="K224" i="11"/>
  <c r="J224" i="11"/>
  <c r="Z214" i="11"/>
  <c r="H215" i="11" a="1"/>
  <c r="Y216" i="11"/>
  <c r="F217" i="11" a="1"/>
  <c r="G217" i="11" s="1"/>
  <c r="M210" i="11"/>
  <c r="L210" i="11"/>
  <c r="AC171" i="11"/>
  <c r="AD171" i="11" s="1"/>
  <c r="Q171" i="11"/>
  <c r="N172" i="11" a="1"/>
  <c r="P171" i="11"/>
  <c r="W172" i="11"/>
  <c r="B173" i="11" a="1"/>
  <c r="D217" i="11" l="1"/>
  <c r="AA224" i="11"/>
  <c r="D218" i="11" a="1"/>
  <c r="D218" i="11" s="1"/>
  <c r="J225" i="11" a="1"/>
  <c r="K225" i="11" s="1"/>
  <c r="X217" i="11"/>
  <c r="H215" i="11"/>
  <c r="I215" i="11"/>
  <c r="F217" i="11"/>
  <c r="L211" i="11" a="1"/>
  <c r="L211" i="11" s="1"/>
  <c r="AB210" i="11"/>
  <c r="O172" i="11"/>
  <c r="N172" i="11"/>
  <c r="C173" i="11"/>
  <c r="B173" i="11"/>
  <c r="H216" i="11" l="1" a="1"/>
  <c r="H216" i="11" s="1"/>
  <c r="D219" i="11" a="1"/>
  <c r="E218" i="11"/>
  <c r="X218" i="11" s="1"/>
  <c r="J225" i="11"/>
  <c r="J226" i="11" s="1" a="1"/>
  <c r="K226" i="11" s="1"/>
  <c r="Z215" i="11"/>
  <c r="F218" i="11" a="1"/>
  <c r="Y217" i="11"/>
  <c r="M211" i="11"/>
  <c r="AC172" i="11"/>
  <c r="AD172" i="11" s="1"/>
  <c r="Q172" i="11"/>
  <c r="N173" i="11" a="1"/>
  <c r="P172" i="11"/>
  <c r="B174" i="11" a="1"/>
  <c r="W173" i="11"/>
  <c r="I216" i="11" l="1"/>
  <c r="D219" i="11"/>
  <c r="D220" i="11" s="1" a="1"/>
  <c r="E220" i="11" s="1"/>
  <c r="E219" i="11"/>
  <c r="X219" i="11" s="1"/>
  <c r="J226" i="11"/>
  <c r="J227" i="11" s="1" a="1"/>
  <c r="K227" i="11" s="1"/>
  <c r="AA225" i="11"/>
  <c r="Z216" i="11"/>
  <c r="H217" i="11" a="1"/>
  <c r="G218" i="11"/>
  <c r="F218" i="11"/>
  <c r="L212" i="11" a="1"/>
  <c r="AB211" i="11"/>
  <c r="N173" i="11"/>
  <c r="O173" i="11"/>
  <c r="C174" i="11"/>
  <c r="B174" i="11"/>
  <c r="D220" i="11" l="1"/>
  <c r="D221" i="11" a="1"/>
  <c r="D221" i="11" s="1"/>
  <c r="J227" i="11"/>
  <c r="J228" i="11" s="1" a="1"/>
  <c r="J228" i="11" s="1"/>
  <c r="AA226" i="11"/>
  <c r="I217" i="11"/>
  <c r="H217" i="11"/>
  <c r="Y218" i="11"/>
  <c r="F219" i="11" a="1"/>
  <c r="X220" i="11"/>
  <c r="M212" i="11"/>
  <c r="L212" i="11"/>
  <c r="AC173" i="11"/>
  <c r="AD173" i="11" s="1"/>
  <c r="Q173" i="11"/>
  <c r="N174" i="11" a="1"/>
  <c r="P173" i="11"/>
  <c r="B175" i="11" a="1"/>
  <c r="W174" i="11"/>
  <c r="AA227" i="11" l="1"/>
  <c r="E221" i="11"/>
  <c r="X221" i="11" s="1"/>
  <c r="J229" i="11" a="1"/>
  <c r="K229" i="11" s="1"/>
  <c r="K228" i="11"/>
  <c r="AA228" i="11" s="1"/>
  <c r="D222" i="11" a="1"/>
  <c r="E222" i="11" s="1"/>
  <c r="Z217" i="11"/>
  <c r="H218" i="11" a="1"/>
  <c r="L213" i="11" a="1"/>
  <c r="M213" i="11" s="1"/>
  <c r="G219" i="11"/>
  <c r="F219" i="11"/>
  <c r="AB212" i="11"/>
  <c r="N174" i="11"/>
  <c r="O174" i="11"/>
  <c r="B175" i="11"/>
  <c r="C175" i="11"/>
  <c r="J229" i="11" l="1"/>
  <c r="J230" i="11" s="1" a="1"/>
  <c r="D222" i="11"/>
  <c r="D223" i="11" s="1" a="1"/>
  <c r="D223" i="11" s="1"/>
  <c r="X222" i="11"/>
  <c r="H218" i="11"/>
  <c r="I218" i="11"/>
  <c r="Z218" i="11" s="1"/>
  <c r="F220" i="11" a="1"/>
  <c r="G220" i="11" s="1"/>
  <c r="L213" i="11"/>
  <c r="AB213" i="11" s="1"/>
  <c r="Y219" i="11"/>
  <c r="AC174" i="11"/>
  <c r="AD174" i="11" s="1"/>
  <c r="Q174" i="11"/>
  <c r="N175" i="11" a="1"/>
  <c r="P174" i="11"/>
  <c r="W175" i="11"/>
  <c r="B176" i="11" a="1"/>
  <c r="AA229" i="11" l="1"/>
  <c r="K230" i="11"/>
  <c r="J230" i="11"/>
  <c r="J231" i="11" s="1" a="1"/>
  <c r="K231" i="11" s="1"/>
  <c r="L214" i="11" a="1"/>
  <c r="L214" i="11" s="1"/>
  <c r="F220" i="11"/>
  <c r="F221" i="11" s="1" a="1"/>
  <c r="F221" i="11" s="1"/>
  <c r="E223" i="11"/>
  <c r="H219" i="11" a="1"/>
  <c r="H219" i="11" s="1"/>
  <c r="N175" i="11"/>
  <c r="O175" i="11"/>
  <c r="C176" i="11"/>
  <c r="B176" i="11"/>
  <c r="J231" i="11" l="1"/>
  <c r="J232" i="11" s="1" a="1"/>
  <c r="K232" i="11" s="1"/>
  <c r="AA230" i="11"/>
  <c r="Y220" i="11"/>
  <c r="M214" i="11"/>
  <c r="D224" i="11" a="1"/>
  <c r="X223" i="11"/>
  <c r="G221" i="11"/>
  <c r="Y221" i="11" s="1"/>
  <c r="I219" i="11"/>
  <c r="Z219" i="11" s="1"/>
  <c r="AA231" i="11"/>
  <c r="AC175" i="11"/>
  <c r="AD175" i="11" s="1"/>
  <c r="Q175" i="11"/>
  <c r="N176" i="11" a="1"/>
  <c r="P175" i="11"/>
  <c r="B177" i="11" a="1"/>
  <c r="W176" i="11"/>
  <c r="J232" i="11" l="1"/>
  <c r="AA232" i="11" s="1"/>
  <c r="AB214" i="11"/>
  <c r="L215" i="11" a="1"/>
  <c r="H220" i="11" a="1"/>
  <c r="H220" i="11" s="1"/>
  <c r="F222" i="11" a="1"/>
  <c r="G222" i="11" s="1"/>
  <c r="E224" i="11"/>
  <c r="D224" i="11"/>
  <c r="D225" i="11" s="1" a="1"/>
  <c r="J233" i="11" a="1"/>
  <c r="J233" i="11" s="1"/>
  <c r="N176" i="11"/>
  <c r="O176" i="11"/>
  <c r="C177" i="11"/>
  <c r="B177" i="11"/>
  <c r="M215" i="11" l="1"/>
  <c r="L215" i="11"/>
  <c r="L216" i="11" s="1" a="1"/>
  <c r="M216" i="11" s="1"/>
  <c r="F222" i="11"/>
  <c r="F223" i="11" s="1" a="1"/>
  <c r="F223" i="11" s="1"/>
  <c r="I220" i="11"/>
  <c r="X224" i="11"/>
  <c r="D225" i="11"/>
  <c r="D226" i="11" s="1" a="1"/>
  <c r="E225" i="11"/>
  <c r="X225" i="11" s="1"/>
  <c r="Y222" i="11"/>
  <c r="K233" i="11"/>
  <c r="AA233" i="11" s="1"/>
  <c r="N177" i="11" a="1"/>
  <c r="P176" i="11"/>
  <c r="AC176" i="11"/>
  <c r="AD176" i="11" s="1"/>
  <c r="Q176" i="11"/>
  <c r="B178" i="11" a="1"/>
  <c r="W177" i="11"/>
  <c r="L216" i="11" l="1"/>
  <c r="AB215" i="11"/>
  <c r="G223" i="11"/>
  <c r="Y223" i="11" s="1"/>
  <c r="F224" i="11" a="1"/>
  <c r="G224" i="11" s="1"/>
  <c r="D11" i="12" s="1"/>
  <c r="H221" i="11" a="1"/>
  <c r="Z220" i="11"/>
  <c r="E226" i="11"/>
  <c r="D226" i="11"/>
  <c r="AB216" i="11"/>
  <c r="L217" i="11" a="1"/>
  <c r="J234" i="11" a="1"/>
  <c r="K234" i="11" s="1"/>
  <c r="O177" i="11"/>
  <c r="N177" i="11"/>
  <c r="C178" i="11"/>
  <c r="B178" i="11"/>
  <c r="F224" i="11" l="1"/>
  <c r="I221" i="11"/>
  <c r="H221" i="11"/>
  <c r="H222" i="11" s="1" a="1"/>
  <c r="X226" i="11"/>
  <c r="D227" i="11" a="1"/>
  <c r="L217" i="11"/>
  <c r="M217" i="11"/>
  <c r="Y224" i="11"/>
  <c r="F225" i="11" a="1"/>
  <c r="J234" i="11"/>
  <c r="AA234" i="11" s="1"/>
  <c r="J235" i="11" a="1"/>
  <c r="K235" i="11" s="1"/>
  <c r="N178" i="11" a="1"/>
  <c r="P177" i="11"/>
  <c r="AC177" i="11"/>
  <c r="AD177" i="11" s="1"/>
  <c r="Q177" i="11"/>
  <c r="B179" i="11" a="1"/>
  <c r="W178" i="11"/>
  <c r="H222" i="11" l="1"/>
  <c r="H223" i="11" s="1" a="1"/>
  <c r="I222" i="11"/>
  <c r="Z222" i="11" s="1"/>
  <c r="Z221" i="11"/>
  <c r="D227" i="11"/>
  <c r="E227" i="11"/>
  <c r="X227" i="11" s="1"/>
  <c r="G225" i="11"/>
  <c r="F225" i="11"/>
  <c r="F226" i="11" s="1" a="1"/>
  <c r="L218" i="11" a="1"/>
  <c r="AB217" i="11"/>
  <c r="J235" i="11"/>
  <c r="AA235" i="11" s="1"/>
  <c r="N178" i="11"/>
  <c r="O178" i="11"/>
  <c r="B179" i="11"/>
  <c r="C179" i="11"/>
  <c r="D228" i="11" l="1" a="1"/>
  <c r="E228" i="11" s="1"/>
  <c r="H223" i="11"/>
  <c r="H224" i="11" s="1" a="1"/>
  <c r="H224" i="11" s="1"/>
  <c r="I223" i="11"/>
  <c r="Z223" i="11" s="1"/>
  <c r="J236" i="11" a="1"/>
  <c r="K236" i="11" s="1"/>
  <c r="L218" i="11"/>
  <c r="M218" i="11"/>
  <c r="G226" i="11"/>
  <c r="F226" i="11"/>
  <c r="D12" i="12"/>
  <c r="Y225" i="11"/>
  <c r="AC178" i="11"/>
  <c r="AD178" i="11" s="1"/>
  <c r="Q178" i="11"/>
  <c r="N179" i="11" a="1"/>
  <c r="P178" i="11"/>
  <c r="W179" i="11"/>
  <c r="B180" i="11" a="1"/>
  <c r="D228" i="11" l="1"/>
  <c r="AB218" i="11"/>
  <c r="X228" i="11"/>
  <c r="H225" i="11" a="1"/>
  <c r="H225" i="11" s="1"/>
  <c r="I224" i="11"/>
  <c r="Z224" i="11" s="1"/>
  <c r="D229" i="11" a="1"/>
  <c r="E229" i="11" s="1"/>
  <c r="J236" i="11"/>
  <c r="L219" i="11" a="1"/>
  <c r="L219" i="11" s="1"/>
  <c r="F227" i="11" a="1"/>
  <c r="G227" i="11" s="1"/>
  <c r="D13" i="12"/>
  <c r="Y226" i="11"/>
  <c r="N179" i="11"/>
  <c r="O179" i="11"/>
  <c r="B180" i="11"/>
  <c r="C180" i="11"/>
  <c r="E11" i="12" l="1"/>
  <c r="H226" i="11" a="1"/>
  <c r="I226" i="11" s="1"/>
  <c r="I225" i="11"/>
  <c r="M219" i="11"/>
  <c r="D229" i="11"/>
  <c r="D230" i="11" s="1" a="1"/>
  <c r="D230" i="11" s="1"/>
  <c r="L220" i="11" a="1"/>
  <c r="M220" i="11" s="1"/>
  <c r="AA236" i="11"/>
  <c r="J237" i="11" a="1"/>
  <c r="D14" i="12"/>
  <c r="F227" i="11"/>
  <c r="Z225" i="11"/>
  <c r="E12" i="12"/>
  <c r="AB219" i="11"/>
  <c r="N180" i="11" a="1"/>
  <c r="P179" i="11"/>
  <c r="AC179" i="11"/>
  <c r="AD179" i="11" s="1"/>
  <c r="Q179" i="11"/>
  <c r="W180" i="11"/>
  <c r="B181" i="11" a="1"/>
  <c r="X229" i="11" l="1"/>
  <c r="H226" i="11"/>
  <c r="H227" i="11" s="1" a="1"/>
  <c r="I227" i="11" s="1"/>
  <c r="L220" i="11"/>
  <c r="L221" i="11" s="1" a="1"/>
  <c r="M221" i="11" s="1"/>
  <c r="E230" i="11"/>
  <c r="X230" i="11" s="1"/>
  <c r="D231" i="11" a="1"/>
  <c r="K237" i="11"/>
  <c r="J237" i="11"/>
  <c r="Y227" i="11"/>
  <c r="F228" i="11" a="1"/>
  <c r="E13" i="12"/>
  <c r="Z226" i="11"/>
  <c r="N180" i="11"/>
  <c r="O180" i="11"/>
  <c r="B181" i="11"/>
  <c r="C181" i="11"/>
  <c r="AB220" i="11" l="1"/>
  <c r="H227" i="11"/>
  <c r="L221" i="11"/>
  <c r="L222" i="11" s="1" a="1"/>
  <c r="M222" i="11" s="1"/>
  <c r="AA237" i="11"/>
  <c r="J238" i="11" a="1"/>
  <c r="D231" i="11"/>
  <c r="E231" i="11"/>
  <c r="X231" i="11" s="1"/>
  <c r="E14" i="12"/>
  <c r="F228" i="11"/>
  <c r="F229" i="11" s="1" a="1"/>
  <c r="G228" i="11"/>
  <c r="Z227" i="11"/>
  <c r="H228" i="11" a="1"/>
  <c r="AC180" i="11"/>
  <c r="AD180" i="11" s="1"/>
  <c r="Q180" i="11"/>
  <c r="N181" i="11" a="1"/>
  <c r="P180" i="11"/>
  <c r="W181" i="11"/>
  <c r="B182" i="11" a="1"/>
  <c r="L222" i="11" l="1"/>
  <c r="D232" i="11" a="1"/>
  <c r="E232" i="11" s="1"/>
  <c r="AB221" i="11"/>
  <c r="K238" i="11"/>
  <c r="J238" i="11"/>
  <c r="J239" i="11" s="1" a="1"/>
  <c r="D15" i="12"/>
  <c r="Y228" i="11"/>
  <c r="G229" i="11"/>
  <c r="F229" i="11"/>
  <c r="H228" i="11"/>
  <c r="I228" i="11"/>
  <c r="AB222" i="11"/>
  <c r="L223" i="11" a="1"/>
  <c r="O181" i="11"/>
  <c r="N181" i="11"/>
  <c r="C182" i="11"/>
  <c r="B182" i="11"/>
  <c r="AA238" i="11" l="1"/>
  <c r="D16" i="12"/>
  <c r="D232" i="11"/>
  <c r="D233" i="11" s="1" a="1"/>
  <c r="D233" i="11" s="1"/>
  <c r="K239" i="11"/>
  <c r="J239" i="11"/>
  <c r="J240" i="11" s="1" a="1"/>
  <c r="H229" i="11" a="1"/>
  <c r="I229" i="11" s="1"/>
  <c r="Y229" i="11"/>
  <c r="F230" i="11" a="1"/>
  <c r="E15" i="12"/>
  <c r="Z228" i="11"/>
  <c r="L223" i="11"/>
  <c r="M223" i="11"/>
  <c r="N182" i="11" a="1"/>
  <c r="P181" i="11"/>
  <c r="AC181" i="11"/>
  <c r="AD181" i="11" s="1"/>
  <c r="Q181" i="11"/>
  <c r="B183" i="11" a="1"/>
  <c r="W182" i="11"/>
  <c r="AA239" i="11" l="1"/>
  <c r="H229" i="11"/>
  <c r="X232" i="11"/>
  <c r="D234" i="11" a="1"/>
  <c r="E234" i="11" s="1"/>
  <c r="E233" i="11"/>
  <c r="X233" i="11" s="1"/>
  <c r="J240" i="11"/>
  <c r="J241" i="11" s="1" a="1"/>
  <c r="J241" i="11" s="1"/>
  <c r="K240" i="11"/>
  <c r="Z229" i="11"/>
  <c r="E16" i="12"/>
  <c r="F230" i="11"/>
  <c r="F231" i="11" s="1" a="1"/>
  <c r="G230" i="11"/>
  <c r="H230" i="11" a="1"/>
  <c r="AB223" i="11"/>
  <c r="L224" i="11" a="1"/>
  <c r="N182" i="11"/>
  <c r="O182" i="11"/>
  <c r="C183" i="11"/>
  <c r="B183" i="11"/>
  <c r="AA240" i="11" l="1"/>
  <c r="D234" i="11"/>
  <c r="K241" i="11"/>
  <c r="D17" i="12"/>
  <c r="Y230" i="11"/>
  <c r="F231" i="11"/>
  <c r="F232" i="11" s="1" a="1"/>
  <c r="G232" i="11" s="1"/>
  <c r="G231" i="11"/>
  <c r="I230" i="11"/>
  <c r="H230" i="11"/>
  <c r="H231" i="11" s="1" a="1"/>
  <c r="L224" i="11"/>
  <c r="M224" i="11"/>
  <c r="AC182" i="11"/>
  <c r="AD182" i="11" s="1"/>
  <c r="Q182" i="11"/>
  <c r="N183" i="11" a="1"/>
  <c r="P182" i="11"/>
  <c r="B184" i="11" a="1"/>
  <c r="W183" i="11"/>
  <c r="F232" i="11" l="1"/>
  <c r="F233" i="11" s="1" a="1"/>
  <c r="G233" i="11" s="1"/>
  <c r="AA241" i="11"/>
  <c r="J242" i="11" a="1"/>
  <c r="D235" i="11" a="1"/>
  <c r="X234" i="11"/>
  <c r="Y231" i="11"/>
  <c r="D18" i="12"/>
  <c r="D19" i="12" s="1"/>
  <c r="H231" i="11"/>
  <c r="H232" i="11" s="1" a="1"/>
  <c r="I231" i="11"/>
  <c r="Z230" i="11"/>
  <c r="E17" i="12"/>
  <c r="Y232" i="11"/>
  <c r="AB224" i="11"/>
  <c r="F11" i="12"/>
  <c r="L225" i="11" a="1"/>
  <c r="O183" i="11"/>
  <c r="N183" i="11"/>
  <c r="B184" i="11"/>
  <c r="C184" i="11"/>
  <c r="F233" i="11" l="1"/>
  <c r="D20" i="12"/>
  <c r="D235" i="11"/>
  <c r="D236" i="11" s="1" a="1"/>
  <c r="E235" i="11"/>
  <c r="X235" i="11" s="1"/>
  <c r="K242" i="11"/>
  <c r="J242" i="11"/>
  <c r="Z231" i="11"/>
  <c r="E18" i="12"/>
  <c r="I232" i="11"/>
  <c r="H232" i="11"/>
  <c r="M225" i="11"/>
  <c r="L225" i="11"/>
  <c r="N184" i="11" a="1"/>
  <c r="P183" i="11"/>
  <c r="AC183" i="11"/>
  <c r="AD183" i="11" s="1"/>
  <c r="Q183" i="11"/>
  <c r="W184" i="11"/>
  <c r="B185" i="11" a="1"/>
  <c r="Y233" i="11" l="1"/>
  <c r="F234" i="11" a="1"/>
  <c r="H233" i="11" a="1"/>
  <c r="H233" i="11" s="1"/>
  <c r="AA242" i="11"/>
  <c r="J243" i="11" a="1"/>
  <c r="E236" i="11"/>
  <c r="D236" i="11"/>
  <c r="D237" i="11" s="1" a="1"/>
  <c r="E19" i="12"/>
  <c r="Z232" i="11"/>
  <c r="L226" i="11" a="1"/>
  <c r="M226" i="11" s="1"/>
  <c r="AB225" i="11"/>
  <c r="F12" i="12"/>
  <c r="O184" i="11"/>
  <c r="N184" i="11"/>
  <c r="C185" i="11"/>
  <c r="B185" i="11"/>
  <c r="X236" i="11" l="1"/>
  <c r="F234" i="11"/>
  <c r="F235" i="11" s="1" a="1"/>
  <c r="G234" i="11"/>
  <c r="I233" i="11"/>
  <c r="Z233" i="11" s="1"/>
  <c r="K243" i="11"/>
  <c r="J243" i="11"/>
  <c r="J244" i="11" s="1" a="1"/>
  <c r="D237" i="11"/>
  <c r="D238" i="11" s="1" a="1"/>
  <c r="E237" i="11"/>
  <c r="H234" i="11" a="1"/>
  <c r="E20" i="12"/>
  <c r="L226" i="11"/>
  <c r="L227" i="11" s="1" a="1"/>
  <c r="L227" i="11" s="1"/>
  <c r="F13" i="12"/>
  <c r="AC184" i="11"/>
  <c r="AD184" i="11" s="1"/>
  <c r="Q184" i="11"/>
  <c r="N185" i="11" a="1"/>
  <c r="P184" i="11"/>
  <c r="B186" i="11" a="1"/>
  <c r="W185" i="11"/>
  <c r="AA243" i="11" l="1"/>
  <c r="Y234" i="11"/>
  <c r="D21" i="12"/>
  <c r="G235" i="11"/>
  <c r="F235" i="11"/>
  <c r="F236" i="11" s="1" a="1"/>
  <c r="X237" i="11"/>
  <c r="D238" i="11"/>
  <c r="E238" i="11"/>
  <c r="X238" i="11" s="1"/>
  <c r="J244" i="11"/>
  <c r="J245" i="11" s="1" a="1"/>
  <c r="K245" i="11" s="1"/>
  <c r="K244" i="11"/>
  <c r="I234" i="11"/>
  <c r="H234" i="11"/>
  <c r="H235" i="11" s="1" a="1"/>
  <c r="AB226" i="11"/>
  <c r="M227" i="11"/>
  <c r="F14" i="12" s="1"/>
  <c r="L228" i="11" a="1"/>
  <c r="M228" i="11" s="1"/>
  <c r="N185" i="11"/>
  <c r="O185" i="11"/>
  <c r="B186" i="11"/>
  <c r="C186" i="11"/>
  <c r="G236" i="11" l="1"/>
  <c r="F236" i="11"/>
  <c r="F237" i="11" s="1" a="1"/>
  <c r="D22" i="12"/>
  <c r="Y235" i="11"/>
  <c r="AA244" i="11"/>
  <c r="D239" i="11" a="1"/>
  <c r="J245" i="11"/>
  <c r="H235" i="11"/>
  <c r="I235" i="11"/>
  <c r="E21" i="12"/>
  <c r="Z234" i="11"/>
  <c r="AB227" i="11"/>
  <c r="L228" i="11"/>
  <c r="L229" i="11" s="1" a="1"/>
  <c r="M229" i="11" s="1"/>
  <c r="F15" i="12"/>
  <c r="AC185" i="11"/>
  <c r="AD185" i="11" s="1"/>
  <c r="Q185" i="11"/>
  <c r="N186" i="11" a="1"/>
  <c r="P185" i="11"/>
  <c r="W186" i="11"/>
  <c r="B187" i="11" a="1"/>
  <c r="G237" i="11" l="1"/>
  <c r="F237" i="11"/>
  <c r="F238" i="11" s="1" a="1"/>
  <c r="G238" i="11" s="1"/>
  <c r="D23" i="12"/>
  <c r="Y236" i="11"/>
  <c r="E239" i="11"/>
  <c r="D239" i="11"/>
  <c r="J246" i="11" a="1"/>
  <c r="AA245" i="11"/>
  <c r="H236" i="11" a="1"/>
  <c r="E22" i="12"/>
  <c r="Z235" i="11"/>
  <c r="AB228" i="11"/>
  <c r="L229" i="11"/>
  <c r="L230" i="11" s="1" a="1"/>
  <c r="M230" i="11" s="1"/>
  <c r="F16" i="12"/>
  <c r="O186" i="11"/>
  <c r="N186" i="11"/>
  <c r="B187" i="11"/>
  <c r="C187" i="11"/>
  <c r="F238" i="11" l="1"/>
  <c r="D24" i="12"/>
  <c r="Y237" i="11"/>
  <c r="X239" i="11"/>
  <c r="D240" i="11" a="1"/>
  <c r="K246" i="11"/>
  <c r="J246" i="11"/>
  <c r="J247" i="11" s="1" a="1"/>
  <c r="I236" i="11"/>
  <c r="H236" i="11"/>
  <c r="H237" i="11" s="1" a="1"/>
  <c r="F239" i="11" a="1"/>
  <c r="G239" i="11" s="1"/>
  <c r="Y238" i="11"/>
  <c r="D25" i="12"/>
  <c r="AB229" i="11"/>
  <c r="L230" i="11"/>
  <c r="L231" i="11" s="1" a="1"/>
  <c r="L231" i="11" s="1"/>
  <c r="F17" i="12"/>
  <c r="N187" i="11" a="1"/>
  <c r="P186" i="11"/>
  <c r="AC186" i="11"/>
  <c r="AD186" i="11" s="1"/>
  <c r="Q186" i="11"/>
  <c r="W187" i="11"/>
  <c r="B188" i="11" a="1"/>
  <c r="AA246" i="11" l="1"/>
  <c r="E240" i="11"/>
  <c r="D240" i="11"/>
  <c r="D241" i="11" s="1" a="1"/>
  <c r="K247" i="11"/>
  <c r="J247" i="11"/>
  <c r="Z236" i="11"/>
  <c r="H237" i="11"/>
  <c r="I237" i="11"/>
  <c r="E23" i="12"/>
  <c r="F239" i="11"/>
  <c r="F240" i="11" s="1" a="1"/>
  <c r="D26" i="12"/>
  <c r="AB230" i="11"/>
  <c r="M231" i="11"/>
  <c r="F18" i="12" s="1"/>
  <c r="O187" i="11"/>
  <c r="N187" i="11"/>
  <c r="B188" i="11"/>
  <c r="C188" i="11"/>
  <c r="X240" i="11" l="1"/>
  <c r="D241" i="11"/>
  <c r="D242" i="11" s="1" a="1"/>
  <c r="E241" i="11"/>
  <c r="X241" i="11" s="1"/>
  <c r="J248" i="11" a="1"/>
  <c r="J248" i="11" s="1"/>
  <c r="AA247" i="11"/>
  <c r="H238" i="11" a="1"/>
  <c r="E24" i="12"/>
  <c r="Z237" i="11"/>
  <c r="Y239" i="11"/>
  <c r="F240" i="11"/>
  <c r="G240" i="11"/>
  <c r="AB231" i="11"/>
  <c r="L232" i="11" a="1"/>
  <c r="L232" i="11" s="1"/>
  <c r="AC187" i="11"/>
  <c r="AD187" i="11" s="1"/>
  <c r="Q187" i="11"/>
  <c r="N188" i="11" a="1"/>
  <c r="P187" i="11"/>
  <c r="W188" i="11"/>
  <c r="B189" i="11" a="1"/>
  <c r="J249" i="11" l="1" a="1"/>
  <c r="K248" i="11"/>
  <c r="AA248" i="11" s="1"/>
  <c r="D242" i="11"/>
  <c r="E242" i="11"/>
  <c r="X242" i="11" s="1"/>
  <c r="I238" i="11"/>
  <c r="E25" i="12" s="1"/>
  <c r="H238" i="11"/>
  <c r="F241" i="11" a="1"/>
  <c r="G241" i="11" s="1"/>
  <c r="Y240" i="11"/>
  <c r="D27" i="12"/>
  <c r="M232" i="11"/>
  <c r="L233" i="11" s="1" a="1"/>
  <c r="M233" i="11" s="1"/>
  <c r="O188" i="11"/>
  <c r="N188" i="11"/>
  <c r="C189" i="11"/>
  <c r="B189" i="11"/>
  <c r="D243" i="11" l="1" a="1"/>
  <c r="K249" i="11"/>
  <c r="J249" i="11"/>
  <c r="J250" i="11" s="1" a="1"/>
  <c r="J250" i="11" s="1"/>
  <c r="Z238" i="11"/>
  <c r="H239" i="11" a="1"/>
  <c r="D28" i="12"/>
  <c r="F241" i="11"/>
  <c r="F242" i="11" s="1" a="1"/>
  <c r="G242" i="11" s="1"/>
  <c r="D29" i="12" s="1"/>
  <c r="F19" i="12"/>
  <c r="F20" i="12" s="1"/>
  <c r="AB232" i="11"/>
  <c r="L233" i="11"/>
  <c r="AB233" i="11" s="1"/>
  <c r="N189" i="11" a="1"/>
  <c r="P188" i="11"/>
  <c r="AC188" i="11"/>
  <c r="AD188" i="11" s="1"/>
  <c r="Q188" i="11"/>
  <c r="B190" i="11" a="1"/>
  <c r="W189" i="11"/>
  <c r="K250" i="11" l="1"/>
  <c r="AA249" i="11"/>
  <c r="E243" i="11"/>
  <c r="D243" i="11"/>
  <c r="Y241" i="11"/>
  <c r="H239" i="11"/>
  <c r="H240" i="11" s="1" a="1"/>
  <c r="I239" i="11"/>
  <c r="F242" i="11"/>
  <c r="L234" i="11" a="1"/>
  <c r="L234" i="11" s="1"/>
  <c r="J251" i="11" a="1"/>
  <c r="AA250" i="11"/>
  <c r="O189" i="11"/>
  <c r="N189" i="11"/>
  <c r="C190" i="11"/>
  <c r="B190" i="11"/>
  <c r="X243" i="11" l="1"/>
  <c r="D244" i="11" a="1"/>
  <c r="Z239" i="11"/>
  <c r="E26" i="12"/>
  <c r="I240" i="11"/>
  <c r="H240" i="11"/>
  <c r="Y242" i="11"/>
  <c r="F243" i="11" a="1"/>
  <c r="M234" i="11"/>
  <c r="AB234" i="11" s="1"/>
  <c r="J251" i="11"/>
  <c r="K251" i="11"/>
  <c r="N190" i="11" a="1"/>
  <c r="P189" i="11"/>
  <c r="AC189" i="11"/>
  <c r="AD189" i="11" s="1"/>
  <c r="Q189" i="11"/>
  <c r="B191" i="11" a="1"/>
  <c r="W190" i="11"/>
  <c r="E244" i="11" l="1"/>
  <c r="D244" i="11"/>
  <c r="D245" i="11" s="1" a="1"/>
  <c r="E27" i="12"/>
  <c r="Z240" i="11"/>
  <c r="H241" i="11" a="1"/>
  <c r="F243" i="11"/>
  <c r="G243" i="11"/>
  <c r="L235" i="11" a="1"/>
  <c r="F21" i="12"/>
  <c r="AA251" i="11"/>
  <c r="J252" i="11" a="1"/>
  <c r="O190" i="11"/>
  <c r="N190" i="11"/>
  <c r="C191" i="11"/>
  <c r="B191" i="11"/>
  <c r="D245" i="11" l="1"/>
  <c r="D246" i="11" s="1" a="1"/>
  <c r="E245" i="11"/>
  <c r="X245" i="11" s="1"/>
  <c r="X244" i="11"/>
  <c r="H241" i="11"/>
  <c r="I241" i="11"/>
  <c r="F244" i="11" a="1"/>
  <c r="Y243" i="11"/>
  <c r="D30" i="12"/>
  <c r="L235" i="11"/>
  <c r="M235" i="11"/>
  <c r="J252" i="11"/>
  <c r="K252" i="11"/>
  <c r="N191" i="11" a="1"/>
  <c r="P190" i="11"/>
  <c r="AC190" i="11"/>
  <c r="AD190" i="11" s="1"/>
  <c r="Q190" i="11"/>
  <c r="B192" i="11" a="1"/>
  <c r="W191" i="11"/>
  <c r="E246" i="11" l="1"/>
  <c r="D246" i="11"/>
  <c r="D247" i="11" s="1" a="1"/>
  <c r="H242" i="11" a="1"/>
  <c r="E28" i="12"/>
  <c r="Z241" i="11"/>
  <c r="L236" i="11" a="1"/>
  <c r="M236" i="11" s="1"/>
  <c r="G244" i="11"/>
  <c r="D31" i="12" s="1"/>
  <c r="F244" i="11"/>
  <c r="AB235" i="11"/>
  <c r="F22" i="12"/>
  <c r="J253" i="11" a="1"/>
  <c r="J253" i="11" s="1"/>
  <c r="AA252" i="11"/>
  <c r="O191" i="11"/>
  <c r="N191" i="11"/>
  <c r="B192" i="11"/>
  <c r="C192" i="11"/>
  <c r="D247" i="11" l="1"/>
  <c r="D248" i="11" s="1" a="1"/>
  <c r="E247" i="11"/>
  <c r="X247" i="11" s="1"/>
  <c r="X246" i="11"/>
  <c r="I242" i="11"/>
  <c r="H242" i="11"/>
  <c r="H243" i="11" s="1" a="1"/>
  <c r="F23" i="12"/>
  <c r="L236" i="11"/>
  <c r="Y244" i="11"/>
  <c r="F245" i="11" a="1"/>
  <c r="K253" i="11"/>
  <c r="J254" i="11" s="1" a="1"/>
  <c r="K254" i="11" s="1"/>
  <c r="N192" i="11" a="1"/>
  <c r="P191" i="11"/>
  <c r="AC191" i="11"/>
  <c r="AD191" i="11" s="1"/>
  <c r="Q191" i="11"/>
  <c r="W192" i="11"/>
  <c r="B193" i="11" a="1"/>
  <c r="E248" i="11" l="1"/>
  <c r="D248" i="11"/>
  <c r="D249" i="11" s="1" a="1"/>
  <c r="I243" i="11"/>
  <c r="H243" i="11"/>
  <c r="E29" i="12"/>
  <c r="Z242" i="11"/>
  <c r="AB236" i="11"/>
  <c r="L237" i="11" a="1"/>
  <c r="F245" i="11"/>
  <c r="G245" i="11"/>
  <c r="AA253" i="11"/>
  <c r="J254" i="11"/>
  <c r="J255" i="11" s="1" a="1"/>
  <c r="O192" i="11"/>
  <c r="N192" i="11"/>
  <c r="C193" i="11"/>
  <c r="B193" i="11"/>
  <c r="E249" i="11" l="1"/>
  <c r="D249" i="11"/>
  <c r="X248" i="11"/>
  <c r="F246" i="11" a="1"/>
  <c r="G246" i="11" s="1"/>
  <c r="H244" i="11" a="1"/>
  <c r="I244" i="11" s="1"/>
  <c r="E30" i="12"/>
  <c r="Z243" i="11"/>
  <c r="L237" i="11"/>
  <c r="M237" i="11"/>
  <c r="D32" i="12"/>
  <c r="Y245" i="11"/>
  <c r="AA254" i="11"/>
  <c r="J255" i="11"/>
  <c r="K255" i="11"/>
  <c r="N193" i="11" a="1"/>
  <c r="P192" i="11"/>
  <c r="AC192" i="11"/>
  <c r="AD192" i="11" s="1"/>
  <c r="Q192" i="11"/>
  <c r="B194" i="11" a="1"/>
  <c r="W193" i="11"/>
  <c r="X249" i="11" l="1"/>
  <c r="D250" i="11" a="1"/>
  <c r="F246" i="11"/>
  <c r="H244" i="11"/>
  <c r="H245" i="11" s="1" a="1"/>
  <c r="H245" i="11" s="1"/>
  <c r="L238" i="11" a="1"/>
  <c r="L238" i="11" s="1"/>
  <c r="E31" i="12"/>
  <c r="F24" i="12"/>
  <c r="AB237" i="11"/>
  <c r="F247" i="11" a="1"/>
  <c r="G247" i="11" s="1"/>
  <c r="Y246" i="11"/>
  <c r="D33" i="12"/>
  <c r="J256" i="11" a="1"/>
  <c r="K256" i="11" s="1"/>
  <c r="AA255" i="11"/>
  <c r="O193" i="11"/>
  <c r="N193" i="11"/>
  <c r="C194" i="11"/>
  <c r="B194" i="11"/>
  <c r="Z244" i="11" l="1"/>
  <c r="D250" i="11"/>
  <c r="E250" i="11"/>
  <c r="I245" i="11"/>
  <c r="Z245" i="11" s="1"/>
  <c r="H246" i="11" a="1"/>
  <c r="H246" i="11" s="1"/>
  <c r="M238" i="11"/>
  <c r="F25" i="12" s="1"/>
  <c r="E32" i="12"/>
  <c r="D34" i="12"/>
  <c r="F247" i="11"/>
  <c r="F248" i="11" s="1" a="1"/>
  <c r="G248" i="11" s="1"/>
  <c r="J256" i="11"/>
  <c r="AA256" i="11" s="1"/>
  <c r="N194" i="11" a="1"/>
  <c r="P193" i="11"/>
  <c r="AC193" i="11"/>
  <c r="AD193" i="11" s="1"/>
  <c r="Q193" i="11"/>
  <c r="B195" i="11" a="1"/>
  <c r="W194" i="11"/>
  <c r="D251" i="11" l="1" a="1"/>
  <c r="X250" i="11"/>
  <c r="I246" i="11"/>
  <c r="D35" i="12"/>
  <c r="H247" i="11" a="1"/>
  <c r="H247" i="11" s="1"/>
  <c r="L239" i="11" a="1"/>
  <c r="AB238" i="11"/>
  <c r="E33" i="12"/>
  <c r="Z246" i="11"/>
  <c r="Y247" i="11"/>
  <c r="F248" i="11"/>
  <c r="F249" i="11" s="1" a="1"/>
  <c r="F249" i="11" s="1"/>
  <c r="J257" i="11" a="1"/>
  <c r="J257" i="11" s="1"/>
  <c r="O194" i="11"/>
  <c r="N194" i="11"/>
  <c r="B195" i="11"/>
  <c r="C195" i="11"/>
  <c r="I247" i="11" l="1"/>
  <c r="D251" i="11"/>
  <c r="D252" i="11" s="1" a="1"/>
  <c r="E251" i="11"/>
  <c r="Y248" i="11"/>
  <c r="L239" i="11"/>
  <c r="M239" i="11"/>
  <c r="E34" i="12"/>
  <c r="Z247" i="11"/>
  <c r="H248" i="11" a="1"/>
  <c r="G249" i="11"/>
  <c r="D36" i="12" s="1"/>
  <c r="K257" i="11"/>
  <c r="AA257" i="11" s="1"/>
  <c r="N195" i="11" a="1"/>
  <c r="P194" i="11"/>
  <c r="AC194" i="11"/>
  <c r="AD194" i="11" s="1"/>
  <c r="Q194" i="11"/>
  <c r="W195" i="11"/>
  <c r="B196" i="11" a="1"/>
  <c r="E252" i="11" l="1"/>
  <c r="D252" i="11"/>
  <c r="Y249" i="11"/>
  <c r="X251" i="11"/>
  <c r="F250" i="11" a="1"/>
  <c r="F250" i="11" s="1"/>
  <c r="L240" i="11" a="1"/>
  <c r="F26" i="12"/>
  <c r="AB239" i="11"/>
  <c r="H248" i="11"/>
  <c r="I248" i="11"/>
  <c r="J258" i="11" a="1"/>
  <c r="K258" i="11" s="1"/>
  <c r="N195" i="11"/>
  <c r="O195" i="11"/>
  <c r="B196" i="11"/>
  <c r="C196" i="11"/>
  <c r="G250" i="11" l="1"/>
  <c r="X252" i="11"/>
  <c r="D253" i="11" a="1"/>
  <c r="H249" i="11" a="1"/>
  <c r="E35" i="12"/>
  <c r="Z248" i="11"/>
  <c r="L240" i="11"/>
  <c r="L241" i="11" s="1" a="1"/>
  <c r="M240" i="11"/>
  <c r="J258" i="11"/>
  <c r="J259" i="11" s="1" a="1"/>
  <c r="J259" i="11" s="1"/>
  <c r="F251" i="11" a="1"/>
  <c r="Y250" i="11"/>
  <c r="D37" i="12"/>
  <c r="AC195" i="11"/>
  <c r="AD195" i="11" s="1"/>
  <c r="Q195" i="11"/>
  <c r="N196" i="11" a="1"/>
  <c r="P195" i="11"/>
  <c r="W196" i="11"/>
  <c r="B197" i="11" a="1"/>
  <c r="AA258" i="11" l="1"/>
  <c r="E253" i="11"/>
  <c r="D253" i="11"/>
  <c r="D254" i="11" s="1" a="1"/>
  <c r="L241" i="11"/>
  <c r="M241" i="11"/>
  <c r="F27" i="12"/>
  <c r="AB240" i="11"/>
  <c r="I249" i="11"/>
  <c r="H249" i="11"/>
  <c r="K259" i="11"/>
  <c r="F251" i="11"/>
  <c r="G251" i="11"/>
  <c r="AA259" i="11"/>
  <c r="J260" i="11" a="1"/>
  <c r="N196" i="11"/>
  <c r="O196" i="11"/>
  <c r="B197" i="11"/>
  <c r="C197" i="11"/>
  <c r="X253" i="11" l="1"/>
  <c r="D254" i="11"/>
  <c r="D255" i="11" s="1" a="1"/>
  <c r="E254" i="11"/>
  <c r="X254" i="11" s="1"/>
  <c r="H250" i="11" a="1"/>
  <c r="I250" i="11" s="1"/>
  <c r="E37" i="12" s="1"/>
  <c r="L242" i="11" a="1"/>
  <c r="L242" i="11" s="1"/>
  <c r="E36" i="12"/>
  <c r="Z249" i="11"/>
  <c r="AB241" i="11"/>
  <c r="F28" i="12"/>
  <c r="F252" i="11" a="1"/>
  <c r="D38" i="12"/>
  <c r="Y251" i="11"/>
  <c r="J260" i="11"/>
  <c r="K260" i="11"/>
  <c r="AC196" i="11"/>
  <c r="AD196" i="11" s="1"/>
  <c r="Q196" i="11"/>
  <c r="N197" i="11" a="1"/>
  <c r="P196" i="11"/>
  <c r="W197" i="11"/>
  <c r="B198" i="11" a="1"/>
  <c r="H250" i="11" l="1"/>
  <c r="E255" i="11"/>
  <c r="D255" i="11"/>
  <c r="D256" i="11" s="1" a="1"/>
  <c r="M242" i="11"/>
  <c r="AB242" i="11" s="1"/>
  <c r="Z250" i="11"/>
  <c r="H251" i="11" a="1"/>
  <c r="G252" i="11"/>
  <c r="F252" i="11"/>
  <c r="J261" i="11" a="1"/>
  <c r="AA260" i="11"/>
  <c r="N197" i="11"/>
  <c r="O197" i="11"/>
  <c r="B198" i="11"/>
  <c r="C198" i="11"/>
  <c r="L243" i="11" l="1" a="1"/>
  <c r="M243" i="11" s="1"/>
  <c r="F30" i="12" s="1"/>
  <c r="F29" i="12"/>
  <c r="E256" i="11"/>
  <c r="D256" i="11"/>
  <c r="D257" i="11" s="1" a="1"/>
  <c r="X255" i="11"/>
  <c r="F253" i="11" a="1"/>
  <c r="F253" i="11" s="1"/>
  <c r="I251" i="11"/>
  <c r="H251" i="11"/>
  <c r="H252" i="11" s="1" a="1"/>
  <c r="Y252" i="11"/>
  <c r="D39" i="12"/>
  <c r="K261" i="11"/>
  <c r="J261" i="11"/>
  <c r="AC197" i="11"/>
  <c r="AD197" i="11" s="1"/>
  <c r="Q197" i="11"/>
  <c r="N198" i="11" a="1"/>
  <c r="P197" i="11"/>
  <c r="W198" i="11"/>
  <c r="B199" i="11" a="1"/>
  <c r="X256" i="11" l="1"/>
  <c r="E257" i="11"/>
  <c r="D257" i="11"/>
  <c r="D258" i="11" s="1" a="1"/>
  <c r="D258" i="11" s="1"/>
  <c r="L243" i="11"/>
  <c r="L244" i="11" s="1" a="1"/>
  <c r="G253" i="11"/>
  <c r="Y253" i="11" s="1"/>
  <c r="I252" i="11"/>
  <c r="H252" i="11"/>
  <c r="E38" i="12"/>
  <c r="Z251" i="11"/>
  <c r="F254" i="11" a="1"/>
  <c r="F254" i="11" s="1"/>
  <c r="J262" i="11" a="1"/>
  <c r="K262" i="11" s="1"/>
  <c r="AA261" i="11"/>
  <c r="N198" i="11"/>
  <c r="O198" i="11"/>
  <c r="B199" i="11"/>
  <c r="C199" i="11"/>
  <c r="D40" i="12" l="1"/>
  <c r="AB243" i="11"/>
  <c r="E258" i="11"/>
  <c r="M244" i="11"/>
  <c r="L244" i="11"/>
  <c r="L245" i="11" s="1" a="1"/>
  <c r="X257" i="11"/>
  <c r="H253" i="11" a="1"/>
  <c r="H253" i="11" s="1"/>
  <c r="E39" i="12"/>
  <c r="Z252" i="11"/>
  <c r="G254" i="11"/>
  <c r="Y254" i="11" s="1"/>
  <c r="J262" i="11"/>
  <c r="AA262" i="11" s="1"/>
  <c r="AC198" i="11"/>
  <c r="AD198" i="11" s="1"/>
  <c r="Q198" i="11"/>
  <c r="N199" i="11" a="1"/>
  <c r="P198" i="11"/>
  <c r="W199" i="11"/>
  <c r="B200" i="11" a="1"/>
  <c r="M245" i="11" l="1"/>
  <c r="L245" i="11"/>
  <c r="L246" i="11" s="1" a="1"/>
  <c r="I253" i="11"/>
  <c r="H254" i="11" s="1" a="1"/>
  <c r="F31" i="12"/>
  <c r="AB244" i="11"/>
  <c r="X258" i="11"/>
  <c r="D259" i="11" a="1"/>
  <c r="Z253" i="11"/>
  <c r="D41" i="12"/>
  <c r="F255" i="11" a="1"/>
  <c r="G255" i="11" s="1"/>
  <c r="D42" i="12" s="1"/>
  <c r="J263" i="11" a="1"/>
  <c r="J263" i="11" s="1"/>
  <c r="O199" i="11"/>
  <c r="N199" i="11"/>
  <c r="B200" i="11"/>
  <c r="C200" i="11"/>
  <c r="I254" i="11" l="1"/>
  <c r="H254" i="11"/>
  <c r="L246" i="11"/>
  <c r="M246" i="11"/>
  <c r="D259" i="11"/>
  <c r="D260" i="11" s="1" a="1"/>
  <c r="E259" i="11"/>
  <c r="X259" i="11" s="1"/>
  <c r="E40" i="12"/>
  <c r="E41" i="12" s="1"/>
  <c r="F32" i="12"/>
  <c r="AB245" i="11"/>
  <c r="F255" i="11"/>
  <c r="Y255" i="11" s="1"/>
  <c r="K263" i="11"/>
  <c r="AA263" i="11" s="1"/>
  <c r="N200" i="11" a="1"/>
  <c r="P199" i="11"/>
  <c r="AC199" i="11"/>
  <c r="AD199" i="11" s="1"/>
  <c r="Q199" i="11"/>
  <c r="W200" i="11"/>
  <c r="B201" i="11" a="1"/>
  <c r="AB246" i="11" l="1"/>
  <c r="F33" i="12"/>
  <c r="L247" i="11" a="1"/>
  <c r="Z254" i="11"/>
  <c r="H255" i="11" a="1"/>
  <c r="D260" i="11"/>
  <c r="E260" i="11"/>
  <c r="X260" i="11" s="1"/>
  <c r="F256" i="11" a="1"/>
  <c r="G256" i="11" s="1"/>
  <c r="J264" i="11" a="1"/>
  <c r="J264" i="11" s="1"/>
  <c r="O200" i="11"/>
  <c r="N200" i="11"/>
  <c r="B201" i="11"/>
  <c r="C201" i="11"/>
  <c r="M247" i="11" l="1"/>
  <c r="L247" i="11"/>
  <c r="L248" i="11" s="1" a="1"/>
  <c r="D261" i="11" a="1"/>
  <c r="F256" i="11"/>
  <c r="Y256" i="11" s="1"/>
  <c r="H255" i="11"/>
  <c r="I255" i="11"/>
  <c r="K264" i="11"/>
  <c r="AA264" i="11" s="1"/>
  <c r="F257" i="11" a="1"/>
  <c r="D43" i="12"/>
  <c r="N201" i="11" a="1"/>
  <c r="P200" i="11"/>
  <c r="AC200" i="11"/>
  <c r="AD200" i="11" s="1"/>
  <c r="Q200" i="11"/>
  <c r="W201" i="11"/>
  <c r="B202" i="11" a="1"/>
  <c r="D261" i="11" l="1"/>
  <c r="E261" i="11"/>
  <c r="Z255" i="11"/>
  <c r="E42" i="12"/>
  <c r="M248" i="11"/>
  <c r="L248" i="11"/>
  <c r="L249" i="11" s="1" a="1"/>
  <c r="H256" i="11" a="1"/>
  <c r="F34" i="12"/>
  <c r="AB247" i="11"/>
  <c r="J265" i="11" a="1"/>
  <c r="J265" i="11" s="1"/>
  <c r="F257" i="11"/>
  <c r="G257" i="11"/>
  <c r="N201" i="11"/>
  <c r="O201" i="11"/>
  <c r="B202" i="11"/>
  <c r="C202" i="11"/>
  <c r="H256" i="11" l="1"/>
  <c r="I256" i="11"/>
  <c r="L249" i="11"/>
  <c r="L250" i="11" s="1" a="1"/>
  <c r="L250" i="11" s="1"/>
  <c r="M249" i="11"/>
  <c r="D262" i="11" a="1"/>
  <c r="X261" i="11"/>
  <c r="F35" i="12"/>
  <c r="AB248" i="11"/>
  <c r="F258" i="11" a="1"/>
  <c r="G258" i="11" s="1"/>
  <c r="K265" i="11"/>
  <c r="Y257" i="11"/>
  <c r="D44" i="12"/>
  <c r="N202" i="11" a="1"/>
  <c r="P201" i="11"/>
  <c r="AC201" i="11"/>
  <c r="AD201" i="11" s="1"/>
  <c r="Q201" i="11"/>
  <c r="W202" i="11"/>
  <c r="B203" i="11" a="1"/>
  <c r="AB249" i="11" l="1"/>
  <c r="F36" i="12"/>
  <c r="M250" i="11"/>
  <c r="H257" i="11" a="1"/>
  <c r="Z256" i="11"/>
  <c r="E43" i="12"/>
  <c r="D262" i="11"/>
  <c r="E262" i="11"/>
  <c r="X262" i="11" s="1"/>
  <c r="F258" i="11"/>
  <c r="J266" i="11" a="1"/>
  <c r="AA265" i="11"/>
  <c r="F259" i="11" a="1"/>
  <c r="G259" i="11" s="1"/>
  <c r="L251" i="11" a="1"/>
  <c r="M251" i="11" s="1"/>
  <c r="AB250" i="11"/>
  <c r="F37" i="12"/>
  <c r="D45" i="12"/>
  <c r="Y258" i="11"/>
  <c r="N202" i="11"/>
  <c r="O202" i="11"/>
  <c r="B203" i="11"/>
  <c r="C203" i="11"/>
  <c r="D263" i="11" l="1" a="1"/>
  <c r="I257" i="11"/>
  <c r="H257" i="11"/>
  <c r="H258" i="11" s="1" a="1"/>
  <c r="F259" i="11"/>
  <c r="F260" i="11" s="1" a="1"/>
  <c r="G260" i="11" s="1"/>
  <c r="L251" i="11"/>
  <c r="L252" i="11" s="1" a="1"/>
  <c r="L252" i="11" s="1"/>
  <c r="J266" i="11"/>
  <c r="K266" i="11"/>
  <c r="F38" i="12"/>
  <c r="AB251" i="11"/>
  <c r="D46" i="12"/>
  <c r="AC202" i="11"/>
  <c r="AD202" i="11" s="1"/>
  <c r="Q202" i="11"/>
  <c r="N203" i="11" a="1"/>
  <c r="P202" i="11"/>
  <c r="W203" i="11"/>
  <c r="B204" i="11" a="1"/>
  <c r="I258" i="11" l="1"/>
  <c r="H258" i="11"/>
  <c r="H259" i="11" s="1" a="1"/>
  <c r="E44" i="12"/>
  <c r="Z257" i="11"/>
  <c r="D263" i="11"/>
  <c r="E263" i="11"/>
  <c r="X263" i="11" s="1"/>
  <c r="J267" i="11" a="1"/>
  <c r="J267" i="11" s="1"/>
  <c r="AA266" i="11"/>
  <c r="Y259" i="11"/>
  <c r="M252" i="11"/>
  <c r="AB252" i="11" s="1"/>
  <c r="F260" i="11"/>
  <c r="Y260" i="11" s="1"/>
  <c r="D47" i="12"/>
  <c r="N203" i="11"/>
  <c r="O203" i="11"/>
  <c r="B204" i="11"/>
  <c r="C204" i="11"/>
  <c r="I259" i="11" l="1"/>
  <c r="H259" i="11"/>
  <c r="H260" i="11" s="1" a="1"/>
  <c r="D264" i="11" a="1"/>
  <c r="Z258" i="11"/>
  <c r="E45" i="12"/>
  <c r="J268" i="11" a="1"/>
  <c r="J268" i="11" s="1"/>
  <c r="K267" i="11"/>
  <c r="AA267" i="11" s="1"/>
  <c r="F39" i="12"/>
  <c r="L253" i="11" a="1"/>
  <c r="M253" i="11" s="1"/>
  <c r="F261" i="11" a="1"/>
  <c r="AC203" i="11"/>
  <c r="AD203" i="11" s="1"/>
  <c r="Q203" i="11"/>
  <c r="N204" i="11" a="1"/>
  <c r="P203" i="11"/>
  <c r="W204" i="11"/>
  <c r="B205" i="11" a="1"/>
  <c r="D264" i="11" l="1"/>
  <c r="E264" i="11"/>
  <c r="H260" i="11"/>
  <c r="I260" i="11"/>
  <c r="E46" i="12"/>
  <c r="Z259" i="11"/>
  <c r="K268" i="11"/>
  <c r="J269" i="11" s="1" a="1"/>
  <c r="K269" i="11" s="1"/>
  <c r="L253" i="11"/>
  <c r="L254" i="11" s="1" a="1"/>
  <c r="M254" i="11" s="1"/>
  <c r="F40" i="12"/>
  <c r="G261" i="11"/>
  <c r="F261" i="11"/>
  <c r="F262" i="11" s="1" a="1"/>
  <c r="G262" i="11" s="1"/>
  <c r="N204" i="11"/>
  <c r="O204" i="11"/>
  <c r="B205" i="11"/>
  <c r="C205" i="11"/>
  <c r="AB253" i="11" l="1"/>
  <c r="H261" i="11" a="1"/>
  <c r="D265" i="11" a="1"/>
  <c r="X264" i="11"/>
  <c r="Z260" i="11"/>
  <c r="E47" i="12"/>
  <c r="AA268" i="11"/>
  <c r="J269" i="11"/>
  <c r="L254" i="11"/>
  <c r="L255" i="11" s="1" a="1"/>
  <c r="L255" i="11" s="1"/>
  <c r="AA269" i="11"/>
  <c r="J270" i="11" a="1"/>
  <c r="F262" i="11"/>
  <c r="F263" i="11" s="1" a="1"/>
  <c r="F263" i="11" s="1"/>
  <c r="D48" i="12"/>
  <c r="D49" i="12" s="1"/>
  <c r="Y261" i="11"/>
  <c r="F41" i="12"/>
  <c r="AC204" i="11"/>
  <c r="AD204" i="11" s="1"/>
  <c r="Q204" i="11"/>
  <c r="N205" i="11" a="1"/>
  <c r="P204" i="11"/>
  <c r="W205" i="11"/>
  <c r="B206" i="11" a="1"/>
  <c r="E265" i="11" l="1"/>
  <c r="D265" i="11"/>
  <c r="D266" i="11" s="1" a="1"/>
  <c r="H261" i="11"/>
  <c r="H262" i="11" s="1" a="1"/>
  <c r="H262" i="11" s="1"/>
  <c r="I261" i="11"/>
  <c r="AB254" i="11"/>
  <c r="M255" i="11"/>
  <c r="L256" i="11" s="1" a="1"/>
  <c r="M256" i="11" s="1"/>
  <c r="K270" i="11"/>
  <c r="J270" i="11"/>
  <c r="Y262" i="11"/>
  <c r="G263" i="11"/>
  <c r="Y263" i="11" s="1"/>
  <c r="N205" i="11"/>
  <c r="O205" i="11"/>
  <c r="C206" i="11"/>
  <c r="B206" i="11"/>
  <c r="E48" i="12" l="1"/>
  <c r="Z261" i="11"/>
  <c r="D266" i="11"/>
  <c r="E266" i="11"/>
  <c r="AB255" i="11"/>
  <c r="I262" i="11"/>
  <c r="E49" i="12" s="1"/>
  <c r="X265" i="11"/>
  <c r="Z262" i="11"/>
  <c r="H263" i="11" a="1"/>
  <c r="H263" i="11" s="1"/>
  <c r="J271" i="11" a="1"/>
  <c r="K271" i="11" s="1"/>
  <c r="F264" i="11" a="1"/>
  <c r="F264" i="11" s="1"/>
  <c r="F42" i="12"/>
  <c r="AA270" i="11"/>
  <c r="F43" i="12"/>
  <c r="L256" i="11"/>
  <c r="D50" i="12"/>
  <c r="AC205" i="11"/>
  <c r="AD205" i="11" s="1"/>
  <c r="Q205" i="11"/>
  <c r="N206" i="11" a="1"/>
  <c r="P205" i="11"/>
  <c r="B207" i="11" a="1"/>
  <c r="W206" i="11"/>
  <c r="I263" i="11" l="1"/>
  <c r="D267" i="11" a="1"/>
  <c r="X266" i="11"/>
  <c r="J271" i="11"/>
  <c r="AA271" i="11" s="1"/>
  <c r="J272" i="11" a="1"/>
  <c r="J272" i="11" s="1"/>
  <c r="G264" i="11"/>
  <c r="Y264" i="11" s="1"/>
  <c r="AB256" i="11"/>
  <c r="L257" i="11" a="1"/>
  <c r="H264" i="11" a="1"/>
  <c r="I264" i="11" s="1"/>
  <c r="E50" i="12"/>
  <c r="Z263" i="11"/>
  <c r="O206" i="11"/>
  <c r="N206" i="11"/>
  <c r="B207" i="11"/>
  <c r="C207" i="11"/>
  <c r="E267" i="11" l="1"/>
  <c r="D267" i="11"/>
  <c r="D268" i="11" s="1" a="1"/>
  <c r="K272" i="11"/>
  <c r="AA272" i="11" s="1"/>
  <c r="D51" i="12"/>
  <c r="F265" i="11" a="1"/>
  <c r="F265" i="11" s="1"/>
  <c r="J273" i="11" a="1"/>
  <c r="K273" i="11" s="1"/>
  <c r="L257" i="11"/>
  <c r="M257" i="11"/>
  <c r="H264" i="11"/>
  <c r="H265" i="11" s="1" a="1"/>
  <c r="I265" i="11" s="1"/>
  <c r="E51" i="12"/>
  <c r="N207" i="11" a="1"/>
  <c r="P206" i="11"/>
  <c r="AC206" i="11"/>
  <c r="AD206" i="11" s="1"/>
  <c r="Q206" i="11"/>
  <c r="W207" i="11"/>
  <c r="B208" i="11" a="1"/>
  <c r="D268" i="11" l="1"/>
  <c r="E268" i="11"/>
  <c r="X267" i="11"/>
  <c r="G265" i="11"/>
  <c r="Y265" i="11" s="1"/>
  <c r="J273" i="11"/>
  <c r="J274" i="11" s="1" a="1"/>
  <c r="J274" i="11" s="1"/>
  <c r="L258" i="11" a="1"/>
  <c r="M258" i="11" s="1"/>
  <c r="AA273" i="11"/>
  <c r="Z264" i="11"/>
  <c r="AB257" i="11"/>
  <c r="F44" i="12"/>
  <c r="E52" i="12"/>
  <c r="H265" i="11"/>
  <c r="O207" i="11"/>
  <c r="N207" i="11"/>
  <c r="B208" i="11"/>
  <c r="C208" i="11"/>
  <c r="D52" i="12" l="1"/>
  <c r="F266" i="11" a="1"/>
  <c r="F266" i="11" s="1"/>
  <c r="D269" i="11" a="1"/>
  <c r="X268" i="11"/>
  <c r="F45" i="12"/>
  <c r="K274" i="11"/>
  <c r="J275" i="11" s="1" a="1"/>
  <c r="L258" i="11"/>
  <c r="H266" i="11" a="1"/>
  <c r="Z265" i="11"/>
  <c r="N208" i="11" a="1"/>
  <c r="P207" i="11"/>
  <c r="AC207" i="11"/>
  <c r="AD207" i="11" s="1"/>
  <c r="Q207" i="11"/>
  <c r="W208" i="11"/>
  <c r="B209" i="11" a="1"/>
  <c r="G266" i="11" l="1"/>
  <c r="D269" i="11"/>
  <c r="D270" i="11" s="1" a="1"/>
  <c r="E269" i="11"/>
  <c r="X269" i="11" s="1"/>
  <c r="AA274" i="11"/>
  <c r="K275" i="11"/>
  <c r="J275" i="11"/>
  <c r="AA275" i="11" s="1"/>
  <c r="L259" i="11" a="1"/>
  <c r="AB258" i="11"/>
  <c r="F267" i="11" a="1"/>
  <c r="Y266" i="11"/>
  <c r="D53" i="12"/>
  <c r="H266" i="11"/>
  <c r="I266" i="11"/>
  <c r="O208" i="11"/>
  <c r="N208" i="11"/>
  <c r="B209" i="11"/>
  <c r="C209" i="11"/>
  <c r="D270" i="11" l="1"/>
  <c r="D271" i="11" s="1" a="1"/>
  <c r="E270" i="11"/>
  <c r="X270" i="11" s="1"/>
  <c r="J276" i="11" a="1"/>
  <c r="K276" i="11" s="1"/>
  <c r="L259" i="11"/>
  <c r="M259" i="11"/>
  <c r="G267" i="11"/>
  <c r="D54" i="12" s="1"/>
  <c r="F267" i="11"/>
  <c r="Z266" i="11"/>
  <c r="E53" i="12"/>
  <c r="H267" i="11" a="1"/>
  <c r="N209" i="11" a="1"/>
  <c r="P208" i="11"/>
  <c r="AC208" i="11"/>
  <c r="AD208" i="11" s="1"/>
  <c r="Q208" i="11"/>
  <c r="W209" i="11"/>
  <c r="B210" i="11" a="1"/>
  <c r="E271" i="11" l="1"/>
  <c r="D271" i="11"/>
  <c r="D272" i="11" s="1" a="1"/>
  <c r="J276" i="11"/>
  <c r="L260" i="11" a="1"/>
  <c r="L260" i="11" s="1"/>
  <c r="AB259" i="11"/>
  <c r="F46" i="12"/>
  <c r="Y267" i="11"/>
  <c r="F268" i="11" a="1"/>
  <c r="H267" i="11"/>
  <c r="I267" i="11"/>
  <c r="N209" i="11"/>
  <c r="O209" i="11"/>
  <c r="B210" i="11"/>
  <c r="C210" i="11"/>
  <c r="E272" i="11" l="1"/>
  <c r="D272" i="11"/>
  <c r="X271" i="11"/>
  <c r="J277" i="11" a="1"/>
  <c r="AA276" i="11"/>
  <c r="M260" i="11"/>
  <c r="F47" i="12" s="1"/>
  <c r="F268" i="11"/>
  <c r="G268" i="11"/>
  <c r="H268" i="11" a="1"/>
  <c r="H268" i="11" s="1"/>
  <c r="E54" i="12"/>
  <c r="Z267" i="11"/>
  <c r="AC209" i="11"/>
  <c r="AD209" i="11" s="1"/>
  <c r="Q209" i="11"/>
  <c r="N210" i="11" a="1"/>
  <c r="P209" i="11"/>
  <c r="W210" i="11"/>
  <c r="B211" i="11" a="1"/>
  <c r="X272" i="11" l="1"/>
  <c r="D273" i="11" a="1"/>
  <c r="K277" i="11"/>
  <c r="J277" i="11"/>
  <c r="J278" i="11" s="1" a="1"/>
  <c r="AB260" i="11"/>
  <c r="L261" i="11" a="1"/>
  <c r="F269" i="11" a="1"/>
  <c r="G269" i="11" s="1"/>
  <c r="D55" i="12"/>
  <c r="Y268" i="11"/>
  <c r="I268" i="11"/>
  <c r="E55" i="12" s="1"/>
  <c r="O210" i="11"/>
  <c r="N210" i="11"/>
  <c r="B211" i="11"/>
  <c r="C211" i="11"/>
  <c r="E273" i="11" l="1"/>
  <c r="D273" i="11"/>
  <c r="D274" i="11" s="1" a="1"/>
  <c r="J278" i="11"/>
  <c r="K278" i="11"/>
  <c r="AA278" i="11" s="1"/>
  <c r="AA277" i="11"/>
  <c r="M261" i="11"/>
  <c r="L261" i="11"/>
  <c r="D56" i="12"/>
  <c r="F269" i="11"/>
  <c r="F270" i="11" s="1" a="1"/>
  <c r="F270" i="11" s="1"/>
  <c r="H269" i="11" a="1"/>
  <c r="H269" i="11" s="1"/>
  <c r="Z268" i="11"/>
  <c r="Y269" i="11"/>
  <c r="N211" i="11" a="1"/>
  <c r="P210" i="11"/>
  <c r="AC210" i="11"/>
  <c r="AD210" i="11" s="1"/>
  <c r="Q210" i="11"/>
  <c r="W211" i="11"/>
  <c r="B212" i="11" a="1"/>
  <c r="J279" i="11" l="1" a="1"/>
  <c r="J279" i="11" s="1"/>
  <c r="D274" i="11"/>
  <c r="D275" i="11" s="1" a="1"/>
  <c r="E274" i="11"/>
  <c r="X274" i="11" s="1"/>
  <c r="X273" i="11"/>
  <c r="L262" i="11" a="1"/>
  <c r="L262" i="11" s="1"/>
  <c r="F48" i="12"/>
  <c r="AB261" i="11"/>
  <c r="G270" i="11"/>
  <c r="I269" i="11"/>
  <c r="E56" i="12" s="1"/>
  <c r="H270" i="11" a="1"/>
  <c r="I270" i="11" s="1"/>
  <c r="O211" i="11"/>
  <c r="N211" i="11"/>
  <c r="B212" i="11"/>
  <c r="C212" i="11"/>
  <c r="K279" i="11" l="1"/>
  <c r="E275" i="11"/>
  <c r="D275" i="11"/>
  <c r="D276" i="11" s="1" a="1"/>
  <c r="E276" i="11" s="1"/>
  <c r="Z269" i="11"/>
  <c r="M262" i="11"/>
  <c r="F49" i="12" s="1"/>
  <c r="Y270" i="11"/>
  <c r="F271" i="11" a="1"/>
  <c r="D57" i="12"/>
  <c r="H270" i="11"/>
  <c r="H271" i="11" s="1" a="1"/>
  <c r="H271" i="11" s="1"/>
  <c r="E57" i="12"/>
  <c r="AC211" i="11"/>
  <c r="AD211" i="11" s="1"/>
  <c r="Q211" i="11"/>
  <c r="N212" i="11" a="1"/>
  <c r="P211" i="11"/>
  <c r="W212" i="11"/>
  <c r="B213" i="11" a="1"/>
  <c r="J280" i="11" l="1" a="1"/>
  <c r="AA279" i="11"/>
  <c r="D276" i="11"/>
  <c r="D277" i="11" s="1" a="1"/>
  <c r="X275" i="11"/>
  <c r="L263" i="11" a="1"/>
  <c r="AB262" i="11"/>
  <c r="F271" i="11"/>
  <c r="G271" i="11"/>
  <c r="Z270" i="11"/>
  <c r="I271" i="11"/>
  <c r="E58" i="12" s="1"/>
  <c r="N212" i="11"/>
  <c r="O212" i="11"/>
  <c r="C213" i="11"/>
  <c r="B213" i="11"/>
  <c r="K280" i="11" l="1"/>
  <c r="AA280" i="11" s="1"/>
  <c r="J280" i="11"/>
  <c r="J281" i="11" s="1" a="1"/>
  <c r="D277" i="11"/>
  <c r="E277" i="11"/>
  <c r="X276" i="11"/>
  <c r="L263" i="11"/>
  <c r="L264" i="11" s="1" a="1"/>
  <c r="L264" i="11" s="1"/>
  <c r="M263" i="11"/>
  <c r="D58" i="12"/>
  <c r="Y271" i="11"/>
  <c r="H272" i="11" a="1"/>
  <c r="H272" i="11" s="1"/>
  <c r="Z271" i="11"/>
  <c r="AC212" i="11"/>
  <c r="AD212" i="11" s="1"/>
  <c r="Q212" i="11"/>
  <c r="N213" i="11" a="1"/>
  <c r="P212" i="11"/>
  <c r="B214" i="11" a="1"/>
  <c r="W213" i="11"/>
  <c r="J281" i="11" l="1"/>
  <c r="J282" i="11" s="1" a="1"/>
  <c r="J282" i="11" s="1"/>
  <c r="K281" i="11"/>
  <c r="AA281" i="11" s="1"/>
  <c r="D278" i="11" a="1"/>
  <c r="X277" i="11"/>
  <c r="L265" i="11" a="1"/>
  <c r="M265" i="11" s="1"/>
  <c r="M264" i="11"/>
  <c r="AB264" i="11" s="1"/>
  <c r="F50" i="12"/>
  <c r="F51" i="12" s="1"/>
  <c r="AB263" i="11"/>
  <c r="I272" i="11"/>
  <c r="Z272" i="11" s="1"/>
  <c r="O213" i="11"/>
  <c r="N213" i="11"/>
  <c r="C214" i="11"/>
  <c r="B214" i="11"/>
  <c r="J283" i="11" l="1" a="1"/>
  <c r="J283" i="11" s="1"/>
  <c r="K282" i="11"/>
  <c r="AA282" i="11"/>
  <c r="D278" i="11"/>
  <c r="E278" i="11"/>
  <c r="X278" i="11" s="1"/>
  <c r="H273" i="11" a="1"/>
  <c r="H273" i="11" s="1"/>
  <c r="F52" i="12"/>
  <c r="E59" i="12"/>
  <c r="L265" i="11"/>
  <c r="L266" i="11" s="1" a="1"/>
  <c r="M266" i="11" s="1"/>
  <c r="F53" i="12" s="1"/>
  <c r="AC213" i="11"/>
  <c r="AD213" i="11" s="1"/>
  <c r="Q213" i="11"/>
  <c r="N214" i="11" a="1"/>
  <c r="P213" i="11"/>
  <c r="B215" i="11" a="1"/>
  <c r="W214" i="11"/>
  <c r="D279" i="11" l="1" a="1"/>
  <c r="E279" i="11" s="1"/>
  <c r="J284" i="11" a="1"/>
  <c r="K284" i="11" s="1"/>
  <c r="K283" i="11"/>
  <c r="AA283" i="11"/>
  <c r="I273" i="11"/>
  <c r="Z273" i="11" s="1"/>
  <c r="AB265" i="11"/>
  <c r="L266" i="11"/>
  <c r="L267" i="11" s="1" a="1"/>
  <c r="L267" i="11" s="1"/>
  <c r="H274" i="11" a="1"/>
  <c r="I274" i="11" s="1"/>
  <c r="N214" i="11"/>
  <c r="O214" i="11"/>
  <c r="B215" i="11"/>
  <c r="C215" i="11"/>
  <c r="D279" i="11" l="1"/>
  <c r="E60" i="12"/>
  <c r="J284" i="11"/>
  <c r="J285" i="11" s="1" a="1"/>
  <c r="J285" i="11" s="1"/>
  <c r="X279" i="11"/>
  <c r="D280" i="11" a="1"/>
  <c r="AA284" i="11"/>
  <c r="AB266" i="11"/>
  <c r="M267" i="11"/>
  <c r="AB267" i="11" s="1"/>
  <c r="H274" i="11"/>
  <c r="H275" i="11" s="1" a="1"/>
  <c r="I275" i="11" s="1"/>
  <c r="E61" i="12"/>
  <c r="AC214" i="11"/>
  <c r="AD214" i="11" s="1"/>
  <c r="Q214" i="11"/>
  <c r="N215" i="11" a="1"/>
  <c r="P214" i="11"/>
  <c r="W215" i="11"/>
  <c r="B216" i="11" a="1"/>
  <c r="K285" i="11" l="1"/>
  <c r="D280" i="11"/>
  <c r="D281" i="11" s="1" a="1"/>
  <c r="E280" i="11"/>
  <c r="X280" i="11" s="1"/>
  <c r="L268" i="11" a="1"/>
  <c r="L268" i="11" s="1"/>
  <c r="F54" i="12"/>
  <c r="Z274" i="11"/>
  <c r="H275" i="11"/>
  <c r="H276" i="11" s="1" a="1"/>
  <c r="I276" i="11" s="1"/>
  <c r="E62" i="12"/>
  <c r="N215" i="11"/>
  <c r="O215" i="11"/>
  <c r="C216" i="11"/>
  <c r="B216" i="11"/>
  <c r="AA285" i="11" l="1"/>
  <c r="J286" i="11" a="1"/>
  <c r="D281" i="11"/>
  <c r="D282" i="11" s="1" a="1"/>
  <c r="D282" i="11" s="1"/>
  <c r="E281" i="11"/>
  <c r="X281" i="11" s="1"/>
  <c r="M268" i="11"/>
  <c r="L269" i="11" a="1"/>
  <c r="L269" i="11" s="1"/>
  <c r="AB268" i="11"/>
  <c r="F55" i="12"/>
  <c r="Z275" i="11"/>
  <c r="H276" i="11"/>
  <c r="Z276" i="11" s="1"/>
  <c r="E63" i="12"/>
  <c r="AC215" i="11"/>
  <c r="AD215" i="11" s="1"/>
  <c r="Q215" i="11"/>
  <c r="N216" i="11" a="1"/>
  <c r="P215" i="11"/>
  <c r="B217" i="11" a="1"/>
  <c r="W216" i="11"/>
  <c r="K286" i="11" l="1"/>
  <c r="AA286" i="11" s="1"/>
  <c r="J286" i="11"/>
  <c r="J287" i="11" s="1" a="1"/>
  <c r="E282" i="11"/>
  <c r="M269" i="11"/>
  <c r="L270" i="11" s="1" a="1"/>
  <c r="D283" i="11" a="1"/>
  <c r="X282" i="11"/>
  <c r="H277" i="11" a="1"/>
  <c r="I277" i="11" s="1"/>
  <c r="E64" i="12" s="1"/>
  <c r="N216" i="11"/>
  <c r="O216" i="11"/>
  <c r="B217" i="11"/>
  <c r="C217" i="11"/>
  <c r="J287" i="11" l="1"/>
  <c r="J288" i="11" s="1" a="1"/>
  <c r="K287" i="11"/>
  <c r="AA287" i="11" s="1"/>
  <c r="AB269" i="11"/>
  <c r="F56" i="12"/>
  <c r="L270" i="11"/>
  <c r="M270" i="11"/>
  <c r="D283" i="11"/>
  <c r="E283" i="11"/>
  <c r="H277" i="11"/>
  <c r="H278" i="11" s="1" a="1"/>
  <c r="H278" i="11" s="1"/>
  <c r="AC216" i="11"/>
  <c r="AD216" i="11" s="1"/>
  <c r="Q216" i="11"/>
  <c r="N217" i="11" a="1"/>
  <c r="P216" i="11"/>
  <c r="W217" i="11"/>
  <c r="B218" i="11" a="1"/>
  <c r="K288" i="11" l="1"/>
  <c r="J288" i="11"/>
  <c r="L271" i="11" a="1"/>
  <c r="M271" i="11" s="1"/>
  <c r="F57" i="12"/>
  <c r="AB270" i="11"/>
  <c r="X283" i="11"/>
  <c r="D284" i="11" a="1"/>
  <c r="D284" i="11" s="1"/>
  <c r="Z277" i="11"/>
  <c r="I278" i="11"/>
  <c r="O217" i="11"/>
  <c r="N217" i="11"/>
  <c r="C218" i="11"/>
  <c r="B218" i="11"/>
  <c r="AA288" i="11" l="1"/>
  <c r="J289" i="11" a="1"/>
  <c r="F58" i="12"/>
  <c r="L271" i="11"/>
  <c r="L272" i="11" s="1" a="1"/>
  <c r="M272" i="11" s="1"/>
  <c r="F59" i="12" s="1"/>
  <c r="E284" i="11"/>
  <c r="X284" i="11" s="1"/>
  <c r="E65" i="12"/>
  <c r="H279" i="11" a="1"/>
  <c r="Z278" i="11"/>
  <c r="N218" i="11" a="1"/>
  <c r="P217" i="11"/>
  <c r="AC217" i="11"/>
  <c r="AD217" i="11" s="1"/>
  <c r="Q217" i="11"/>
  <c r="B219" i="11" a="1"/>
  <c r="W218" i="11"/>
  <c r="K289" i="11" l="1"/>
  <c r="J289" i="11"/>
  <c r="J290" i="11" s="1" a="1"/>
  <c r="AB271" i="11"/>
  <c r="L272" i="11"/>
  <c r="L273" i="11" s="1" a="1"/>
  <c r="M273" i="11" s="1"/>
  <c r="F60" i="12" s="1"/>
  <c r="D285" i="11" a="1"/>
  <c r="E285" i="11" s="1"/>
  <c r="I279" i="11"/>
  <c r="H279" i="11"/>
  <c r="O218" i="11"/>
  <c r="N218" i="11"/>
  <c r="C219" i="11"/>
  <c r="B219" i="11"/>
  <c r="AA289" i="11" l="1"/>
  <c r="K290" i="11"/>
  <c r="J290" i="11"/>
  <c r="J291" i="11" s="1" a="1"/>
  <c r="J291" i="11" s="1"/>
  <c r="AB272" i="11"/>
  <c r="L273" i="11"/>
  <c r="D285" i="11"/>
  <c r="D286" i="11" s="1" a="1"/>
  <c r="E286" i="11" s="1"/>
  <c r="H280" i="11" a="1"/>
  <c r="H280" i="11" s="1"/>
  <c r="E66" i="12"/>
  <c r="Z279" i="11"/>
  <c r="N219" i="11" a="1"/>
  <c r="P218" i="11"/>
  <c r="AC218" i="11"/>
  <c r="AD218" i="11" s="1"/>
  <c r="Q218" i="11"/>
  <c r="B220" i="11" a="1"/>
  <c r="W219" i="11"/>
  <c r="K291" i="11" l="1"/>
  <c r="J292" i="11" s="1" a="1"/>
  <c r="K292" i="11" s="1"/>
  <c r="AA290" i="11"/>
  <c r="AB273" i="11"/>
  <c r="L274" i="11" a="1"/>
  <c r="X285" i="11"/>
  <c r="D286" i="11"/>
  <c r="D287" i="11" s="1" a="1"/>
  <c r="D287" i="11" s="1"/>
  <c r="I280" i="11"/>
  <c r="E67" i="12" s="1"/>
  <c r="AA291" i="11"/>
  <c r="N219" i="11"/>
  <c r="O219" i="11"/>
  <c r="C220" i="11"/>
  <c r="B220" i="11"/>
  <c r="J292" i="11" l="1"/>
  <c r="J293" i="11" s="1" a="1"/>
  <c r="J293" i="11" s="1"/>
  <c r="X286" i="11"/>
  <c r="M274" i="11"/>
  <c r="L274" i="11"/>
  <c r="L275" i="11" s="1" a="1"/>
  <c r="AA292" i="11"/>
  <c r="E287" i="11"/>
  <c r="X287" i="11" s="1"/>
  <c r="H281" i="11" a="1"/>
  <c r="Z280" i="11"/>
  <c r="N220" i="11" a="1"/>
  <c r="P219" i="11"/>
  <c r="AC219" i="11"/>
  <c r="AD219" i="11" s="1"/>
  <c r="Q219" i="11"/>
  <c r="B221" i="11" a="1"/>
  <c r="W220" i="11"/>
  <c r="K293" i="11" l="1"/>
  <c r="J294" i="11" s="1" a="1"/>
  <c r="J294" i="11" s="1"/>
  <c r="M275" i="11"/>
  <c r="L275" i="11"/>
  <c r="L276" i="11" s="1" a="1"/>
  <c r="F61" i="12"/>
  <c r="AB274" i="11"/>
  <c r="D288" i="11" a="1"/>
  <c r="D288" i="11" s="1"/>
  <c r="H281" i="11"/>
  <c r="I281" i="11"/>
  <c r="AA293" i="11"/>
  <c r="N220" i="11"/>
  <c r="O220" i="11"/>
  <c r="B221" i="11"/>
  <c r="C221" i="11"/>
  <c r="K294" i="11" l="1"/>
  <c r="M276" i="11"/>
  <c r="L276" i="11"/>
  <c r="L277" i="11" s="1" a="1"/>
  <c r="L277" i="11" s="1"/>
  <c r="AB275" i="11"/>
  <c r="F62" i="12"/>
  <c r="H282" i="11" a="1"/>
  <c r="H282" i="11" s="1"/>
  <c r="E288" i="11"/>
  <c r="Z281" i="11"/>
  <c r="E68" i="12"/>
  <c r="AC220" i="11"/>
  <c r="AD220" i="11" s="1"/>
  <c r="Q220" i="11"/>
  <c r="N221" i="11" a="1"/>
  <c r="P220" i="11"/>
  <c r="B222" i="11" a="1"/>
  <c r="W221" i="11"/>
  <c r="AA294" i="11" l="1"/>
  <c r="J295" i="11" a="1"/>
  <c r="M277" i="11"/>
  <c r="F63" i="12"/>
  <c r="AB276" i="11"/>
  <c r="I282" i="11"/>
  <c r="Z282" i="11" s="1"/>
  <c r="AB277" i="11"/>
  <c r="L278" i="11" a="1"/>
  <c r="L278" i="11" s="1"/>
  <c r="X288" i="11"/>
  <c r="D289" i="11" a="1"/>
  <c r="H283" i="11" a="1"/>
  <c r="N221" i="11"/>
  <c r="O221" i="11"/>
  <c r="C222" i="11"/>
  <c r="B222" i="11"/>
  <c r="E69" i="12" l="1"/>
  <c r="K295" i="11"/>
  <c r="J295" i="11"/>
  <c r="J296" i="11" s="1" a="1"/>
  <c r="K296" i="11" s="1"/>
  <c r="F64" i="12"/>
  <c r="M278" i="11"/>
  <c r="AB278" i="11" s="1"/>
  <c r="E289" i="11"/>
  <c r="D289" i="11"/>
  <c r="D290" i="11" s="1" a="1"/>
  <c r="H283" i="11"/>
  <c r="I283" i="11"/>
  <c r="L279" i="11" a="1"/>
  <c r="M279" i="11" s="1"/>
  <c r="N222" i="11" a="1"/>
  <c r="P221" i="11"/>
  <c r="AC221" i="11"/>
  <c r="AD221" i="11" s="1"/>
  <c r="Q221" i="11"/>
  <c r="B223" i="11" a="1"/>
  <c r="W222" i="11"/>
  <c r="F65" i="12" l="1"/>
  <c r="AA295" i="11"/>
  <c r="J296" i="11"/>
  <c r="X289" i="11"/>
  <c r="E290" i="11"/>
  <c r="D290" i="11"/>
  <c r="L279" i="11"/>
  <c r="AB279" i="11" s="1"/>
  <c r="H284" i="11" a="1"/>
  <c r="H284" i="11" s="1"/>
  <c r="E70" i="12"/>
  <c r="Z283" i="11"/>
  <c r="L280" i="11" a="1"/>
  <c r="F66" i="12"/>
  <c r="J297" i="11" a="1"/>
  <c r="K297" i="11" s="1"/>
  <c r="AA296" i="11"/>
  <c r="O222" i="11"/>
  <c r="N222" i="11"/>
  <c r="B223" i="11"/>
  <c r="C223" i="11"/>
  <c r="D291" i="11" l="1" a="1"/>
  <c r="D291" i="11" s="1"/>
  <c r="X290" i="11"/>
  <c r="I284" i="11"/>
  <c r="Z284" i="11" s="1"/>
  <c r="L280" i="11"/>
  <c r="M280" i="11"/>
  <c r="J297" i="11"/>
  <c r="J298" i="11" s="1" a="1"/>
  <c r="J298" i="11" s="1"/>
  <c r="AC222" i="11"/>
  <c r="AD222" i="11" s="1"/>
  <c r="Q222" i="11"/>
  <c r="N223" i="11" a="1"/>
  <c r="P222" i="11"/>
  <c r="W223" i="11"/>
  <c r="B224" i="11" a="1"/>
  <c r="E291" i="11" l="1"/>
  <c r="D292" i="11" s="1" a="1"/>
  <c r="E292" i="11" s="1"/>
  <c r="H285" i="11" a="1"/>
  <c r="H285" i="11" s="1"/>
  <c r="L281" i="11" a="1"/>
  <c r="L281" i="11" s="1"/>
  <c r="F67" i="12"/>
  <c r="AB280" i="11"/>
  <c r="K298" i="11"/>
  <c r="AA298" i="11" s="1"/>
  <c r="AA297" i="11"/>
  <c r="O223" i="11"/>
  <c r="N223" i="11"/>
  <c r="B224" i="11"/>
  <c r="C224" i="11"/>
  <c r="J299" i="11" l="1" a="1"/>
  <c r="J299" i="11" s="1"/>
  <c r="I285" i="11"/>
  <c r="Z285" i="11" s="1"/>
  <c r="X291" i="11"/>
  <c r="D292" i="11"/>
  <c r="X292" i="11" s="1"/>
  <c r="M281" i="11"/>
  <c r="F68" i="12" s="1"/>
  <c r="H286" i="11" a="1"/>
  <c r="I286" i="11" s="1"/>
  <c r="N224" i="11" a="1"/>
  <c r="P223" i="11"/>
  <c r="AC223" i="11"/>
  <c r="AD223" i="11" s="1"/>
  <c r="Q223" i="11"/>
  <c r="W224" i="11"/>
  <c r="C11" i="12"/>
  <c r="B225" i="11" a="1"/>
  <c r="K299" i="11" l="1"/>
  <c r="D293" i="11" a="1"/>
  <c r="E293" i="11" s="1"/>
  <c r="AB281" i="11"/>
  <c r="L282" i="11" a="1"/>
  <c r="L282" i="11" s="1"/>
  <c r="H286" i="11"/>
  <c r="H287" i="11" s="1" a="1"/>
  <c r="I287" i="11" s="1"/>
  <c r="J300" i="11" a="1"/>
  <c r="J300" i="11" s="1"/>
  <c r="AA299" i="11"/>
  <c r="N224" i="11"/>
  <c r="O224" i="11"/>
  <c r="C225" i="11"/>
  <c r="B225" i="11"/>
  <c r="D293" i="11" l="1"/>
  <c r="D294" i="11" s="1" a="1"/>
  <c r="E294" i="11" s="1"/>
  <c r="Z286" i="11"/>
  <c r="M282" i="11"/>
  <c r="L283" i="11" s="1" a="1"/>
  <c r="M283" i="11" s="1"/>
  <c r="H287" i="11"/>
  <c r="H288" i="11" s="1" a="1"/>
  <c r="I288" i="11" s="1"/>
  <c r="X293" i="11"/>
  <c r="K300" i="11"/>
  <c r="AA300" i="11" s="1"/>
  <c r="AC224" i="11"/>
  <c r="AD224" i="11" s="1"/>
  <c r="Q224" i="11"/>
  <c r="N225" i="11" a="1"/>
  <c r="P224" i="11"/>
  <c r="B226" i="11" a="1"/>
  <c r="W225" i="11"/>
  <c r="C12" i="12"/>
  <c r="D294" i="11" l="1"/>
  <c r="D295" i="11" s="1" a="1"/>
  <c r="E295" i="11" s="1"/>
  <c r="X294" i="11"/>
  <c r="Z287" i="11"/>
  <c r="L283" i="11"/>
  <c r="AB283" i="11" s="1"/>
  <c r="L284" i="11" a="1"/>
  <c r="L284" i="11" s="1"/>
  <c r="AB282" i="11"/>
  <c r="F69" i="12"/>
  <c r="F70" i="12" s="1"/>
  <c r="H288" i="11"/>
  <c r="Z288" i="11" s="1"/>
  <c r="J301" i="11" a="1"/>
  <c r="K301" i="11" s="1"/>
  <c r="O225" i="11"/>
  <c r="N225" i="11"/>
  <c r="C226" i="11"/>
  <c r="B226" i="11"/>
  <c r="D295" i="11" l="1"/>
  <c r="D296" i="11" s="1" a="1"/>
  <c r="E296" i="11" s="1"/>
  <c r="M284" i="11"/>
  <c r="L285" i="11" s="1" a="1"/>
  <c r="H289" i="11" a="1"/>
  <c r="I289" i="11" s="1"/>
  <c r="J301" i="11"/>
  <c r="J302" i="11" s="1" a="1"/>
  <c r="K302" i="11" s="1"/>
  <c r="AB284" i="11"/>
  <c r="X295" i="11"/>
  <c r="AC225" i="11"/>
  <c r="AD225" i="11" s="1"/>
  <c r="Q225" i="11"/>
  <c r="N226" i="11" a="1"/>
  <c r="P225" i="11"/>
  <c r="B227" i="11" a="1"/>
  <c r="C13" i="12"/>
  <c r="W226" i="11"/>
  <c r="D296" i="11" l="1"/>
  <c r="D297" i="11" s="1" a="1"/>
  <c r="D297" i="11" s="1"/>
  <c r="H289" i="11"/>
  <c r="H290" i="11" s="1" a="1"/>
  <c r="I290" i="11" s="1"/>
  <c r="Z289" i="11"/>
  <c r="J302" i="11"/>
  <c r="AA302" i="11" s="1"/>
  <c r="AA301" i="11"/>
  <c r="M285" i="11"/>
  <c r="L285" i="11"/>
  <c r="J303" i="11" a="1"/>
  <c r="X296" i="11"/>
  <c r="O226" i="11"/>
  <c r="N226" i="11"/>
  <c r="C227" i="11"/>
  <c r="B227" i="11"/>
  <c r="E297" i="11" l="1"/>
  <c r="X297" i="11" s="1"/>
  <c r="L286" i="11" a="1"/>
  <c r="M286" i="11" s="1"/>
  <c r="H290" i="11"/>
  <c r="Z290" i="11"/>
  <c r="H291" i="11" a="1"/>
  <c r="AB285" i="11"/>
  <c r="K303" i="11"/>
  <c r="J303" i="11"/>
  <c r="D298" i="11" a="1"/>
  <c r="D298" i="11" s="1"/>
  <c r="AC226" i="11"/>
  <c r="AD226" i="11" s="1"/>
  <c r="Q226" i="11"/>
  <c r="N227" i="11" a="1"/>
  <c r="P226" i="11"/>
  <c r="B228" i="11" a="1"/>
  <c r="C14" i="12"/>
  <c r="W227" i="11"/>
  <c r="L286" i="11" l="1"/>
  <c r="I291" i="11"/>
  <c r="H291" i="11"/>
  <c r="H292" i="11" s="1" a="1"/>
  <c r="AB286" i="11"/>
  <c r="L287" i="11" a="1"/>
  <c r="M287" i="11" s="1"/>
  <c r="AA303" i="11"/>
  <c r="J304" i="11" a="1"/>
  <c r="K304" i="11" s="1"/>
  <c r="E298" i="11"/>
  <c r="D299" i="11" s="1" a="1"/>
  <c r="E299" i="11" s="1"/>
  <c r="O227" i="11"/>
  <c r="N227" i="11"/>
  <c r="B228" i="11"/>
  <c r="C228" i="11"/>
  <c r="H292" i="11" l="1"/>
  <c r="I292" i="11"/>
  <c r="Z292" i="11" s="1"/>
  <c r="Z291" i="11"/>
  <c r="L287" i="11"/>
  <c r="AB287" i="11" s="1"/>
  <c r="J304" i="11"/>
  <c r="J305" i="11" s="1" a="1"/>
  <c r="J305" i="11" s="1"/>
  <c r="X298" i="11"/>
  <c r="D299" i="11"/>
  <c r="X299" i="11" s="1"/>
  <c r="AC227" i="11"/>
  <c r="AD227" i="11" s="1"/>
  <c r="Q227" i="11"/>
  <c r="N228" i="11" a="1"/>
  <c r="P227" i="11"/>
  <c r="W228" i="11"/>
  <c r="C15" i="12"/>
  <c r="B229" i="11" a="1"/>
  <c r="H293" i="11" l="1" a="1"/>
  <c r="H293" i="11" s="1"/>
  <c r="L288" i="11" a="1"/>
  <c r="L288" i="11" s="1"/>
  <c r="AA304" i="11"/>
  <c r="K305" i="11"/>
  <c r="AA305" i="11" s="1"/>
  <c r="D300" i="11" a="1"/>
  <c r="D300" i="11" s="1"/>
  <c r="O228" i="11"/>
  <c r="N228" i="11"/>
  <c r="C229" i="11"/>
  <c r="B229" i="11"/>
  <c r="I293" i="11" l="1"/>
  <c r="H294" i="11" a="1"/>
  <c r="H294" i="11" s="1"/>
  <c r="M288" i="11"/>
  <c r="AB288" i="11" s="1"/>
  <c r="Z293" i="11"/>
  <c r="J306" i="11" a="1"/>
  <c r="K306" i="11" s="1"/>
  <c r="E300" i="11"/>
  <c r="D301" i="11" s="1" a="1"/>
  <c r="D301" i="11" s="1"/>
  <c r="AC228" i="11"/>
  <c r="AD228" i="11" s="1"/>
  <c r="Q228" i="11"/>
  <c r="N229" i="11" a="1"/>
  <c r="P228" i="11"/>
  <c r="B230" i="11" a="1"/>
  <c r="C16" i="12"/>
  <c r="W229" i="11"/>
  <c r="L289" i="11" l="1" a="1"/>
  <c r="M289" i="11" s="1"/>
  <c r="I294" i="11"/>
  <c r="Z294" i="11"/>
  <c r="J306" i="11"/>
  <c r="J307" i="11" s="1" a="1"/>
  <c r="K307" i="11" s="1"/>
  <c r="H295" i="11" a="1"/>
  <c r="X300" i="11"/>
  <c r="E301" i="11"/>
  <c r="X301" i="11" s="1"/>
  <c r="O229" i="11"/>
  <c r="N229" i="11"/>
  <c r="C230" i="11"/>
  <c r="B230" i="11"/>
  <c r="L289" i="11" l="1"/>
  <c r="L290" i="11" s="1" a="1"/>
  <c r="L290" i="11" s="1"/>
  <c r="AB289" i="11"/>
  <c r="AA306" i="11"/>
  <c r="J307" i="11"/>
  <c r="AA307" i="11" s="1"/>
  <c r="H295" i="11"/>
  <c r="I295" i="11"/>
  <c r="D302" i="11" a="1"/>
  <c r="D302" i="11" s="1"/>
  <c r="J308" i="11" a="1"/>
  <c r="J308" i="11" s="1"/>
  <c r="N230" i="11" a="1"/>
  <c r="P229" i="11"/>
  <c r="AC229" i="11"/>
  <c r="AD229" i="11" s="1"/>
  <c r="Q229" i="11"/>
  <c r="B231" i="11" a="1"/>
  <c r="C17" i="12"/>
  <c r="W230" i="11"/>
  <c r="M290" i="11" l="1"/>
  <c r="AB290" i="11" s="1"/>
  <c r="Z295" i="11"/>
  <c r="L291" i="11" a="1"/>
  <c r="H296" i="11" a="1"/>
  <c r="H296" i="11" s="1"/>
  <c r="E302" i="11"/>
  <c r="X302" i="11" s="1"/>
  <c r="K308" i="11"/>
  <c r="AA308" i="11" s="1"/>
  <c r="J309" i="11" a="1"/>
  <c r="D303" i="11" a="1"/>
  <c r="O230" i="11"/>
  <c r="N230" i="11"/>
  <c r="B231" i="11"/>
  <c r="C231" i="11"/>
  <c r="M291" i="11" l="1"/>
  <c r="L291" i="11"/>
  <c r="L292" i="11" s="1" a="1"/>
  <c r="I296" i="11"/>
  <c r="J309" i="11"/>
  <c r="K309" i="11"/>
  <c r="E303" i="11"/>
  <c r="D303" i="11"/>
  <c r="AC230" i="11"/>
  <c r="AD230" i="11" s="1"/>
  <c r="Q230" i="11"/>
  <c r="N231" i="11" a="1"/>
  <c r="P230" i="11"/>
  <c r="C18" i="12"/>
  <c r="W231" i="11"/>
  <c r="B232" i="11" a="1"/>
  <c r="L292" i="11" l="1"/>
  <c r="M292" i="11"/>
  <c r="AB292" i="11" s="1"/>
  <c r="AB291" i="11"/>
  <c r="Z296" i="11"/>
  <c r="H297" i="11" a="1"/>
  <c r="AA309" i="11"/>
  <c r="J310" i="11" a="1"/>
  <c r="X303" i="11"/>
  <c r="D304" i="11" a="1"/>
  <c r="O231" i="11"/>
  <c r="N231" i="11"/>
  <c r="C232" i="11"/>
  <c r="B232" i="11"/>
  <c r="L293" i="11" l="1" a="1"/>
  <c r="M293" i="11" s="1"/>
  <c r="I297" i="11"/>
  <c r="H297" i="11"/>
  <c r="K310" i="11"/>
  <c r="J310" i="11"/>
  <c r="D304" i="11"/>
  <c r="E304" i="11"/>
  <c r="N232" i="11" a="1"/>
  <c r="P231" i="11"/>
  <c r="AC231" i="11"/>
  <c r="AD231" i="11" s="1"/>
  <c r="Q231" i="11"/>
  <c r="B233" i="11" a="1"/>
  <c r="C19" i="12"/>
  <c r="W232" i="11"/>
  <c r="L293" i="11" l="1"/>
  <c r="L294" i="11" s="1" a="1"/>
  <c r="M294" i="11" s="1"/>
  <c r="H298" i="11" a="1"/>
  <c r="I298" i="11" s="1"/>
  <c r="AB293" i="11"/>
  <c r="Z297" i="11"/>
  <c r="AA310" i="11"/>
  <c r="J311" i="11" a="1"/>
  <c r="D305" i="11" a="1"/>
  <c r="D305" i="11" s="1"/>
  <c r="X304" i="11"/>
  <c r="O232" i="11"/>
  <c r="N232" i="11"/>
  <c r="B233" i="11"/>
  <c r="C233" i="11"/>
  <c r="L294" i="11" l="1"/>
  <c r="L295" i="11" s="1" a="1"/>
  <c r="M295" i="11" s="1"/>
  <c r="H298" i="11"/>
  <c r="H299" i="11" a="1"/>
  <c r="I299" i="11" s="1"/>
  <c r="Z298" i="11"/>
  <c r="AB294" i="11"/>
  <c r="K311" i="11"/>
  <c r="J311" i="11"/>
  <c r="E305" i="11"/>
  <c r="X305" i="11" s="1"/>
  <c r="N233" i="11" a="1"/>
  <c r="P232" i="11"/>
  <c r="AC232" i="11"/>
  <c r="AD232" i="11" s="1"/>
  <c r="Q232" i="11"/>
  <c r="W233" i="11"/>
  <c r="C20" i="12"/>
  <c r="B234" i="11" a="1"/>
  <c r="L295" i="11" l="1"/>
  <c r="L296" i="11" s="1" a="1"/>
  <c r="M296" i="11" s="1"/>
  <c r="H299" i="11"/>
  <c r="H300" i="11" s="1" a="1"/>
  <c r="H300" i="11" s="1"/>
  <c r="AB295" i="11"/>
  <c r="AA311" i="11"/>
  <c r="J312" i="11" a="1"/>
  <c r="K312" i="11" s="1"/>
  <c r="D306" i="11" a="1"/>
  <c r="E306" i="11" s="1"/>
  <c r="O233" i="11"/>
  <c r="N233" i="11"/>
  <c r="B234" i="11"/>
  <c r="C234" i="11"/>
  <c r="L296" i="11" l="1"/>
  <c r="I300" i="11"/>
  <c r="Z299" i="11"/>
  <c r="Z300" i="11"/>
  <c r="H301" i="11" a="1"/>
  <c r="AB296" i="11"/>
  <c r="L297" i="11" a="1"/>
  <c r="J312" i="11"/>
  <c r="AA312" i="11" s="1"/>
  <c r="D306" i="11"/>
  <c r="N234" i="11" a="1"/>
  <c r="P233" i="11"/>
  <c r="AC233" i="11"/>
  <c r="AD233" i="11" s="1"/>
  <c r="Q233" i="11"/>
  <c r="W234" i="11"/>
  <c r="C21" i="12"/>
  <c r="B235" i="11" a="1"/>
  <c r="J313" i="11" l="1" a="1"/>
  <c r="K313" i="11" s="1"/>
  <c r="L297" i="11"/>
  <c r="M297" i="11"/>
  <c r="H301" i="11"/>
  <c r="I301" i="11"/>
  <c r="X306" i="11"/>
  <c r="D307" i="11" a="1"/>
  <c r="N234" i="11"/>
  <c r="O234" i="11"/>
  <c r="C235" i="11"/>
  <c r="B235" i="11"/>
  <c r="AB297" i="11" l="1"/>
  <c r="J313" i="11"/>
  <c r="H302" i="11" a="1"/>
  <c r="I302" i="11" s="1"/>
  <c r="L298" i="11" a="1"/>
  <c r="L298" i="11" s="1"/>
  <c r="Z301" i="11"/>
  <c r="J314" i="11" a="1"/>
  <c r="J314" i="11" s="1"/>
  <c r="AA313" i="11"/>
  <c r="E307" i="11"/>
  <c r="D307" i="11"/>
  <c r="AC234" i="11"/>
  <c r="AD234" i="11" s="1"/>
  <c r="Q234" i="11"/>
  <c r="N235" i="11" a="1"/>
  <c r="P234" i="11"/>
  <c r="B236" i="11" a="1"/>
  <c r="W235" i="11"/>
  <c r="C22" i="12"/>
  <c r="M298" i="11" l="1"/>
  <c r="L299" i="11" s="1" a="1"/>
  <c r="M299" i="11" s="1"/>
  <c r="H302" i="11"/>
  <c r="Z302" i="11" s="1"/>
  <c r="H303" i="11" a="1"/>
  <c r="H303" i="11" s="1"/>
  <c r="AB298" i="11"/>
  <c r="K314" i="11"/>
  <c r="AA314" i="11" s="1"/>
  <c r="D308" i="11" a="1"/>
  <c r="D308" i="11" s="1"/>
  <c r="X307" i="11"/>
  <c r="N235" i="11"/>
  <c r="O235" i="11"/>
  <c r="B236" i="11"/>
  <c r="C236" i="11"/>
  <c r="I303" i="11" l="1"/>
  <c r="H304" i="11" s="1" a="1"/>
  <c r="H304" i="11" s="1"/>
  <c r="Z303" i="11"/>
  <c r="L299" i="11"/>
  <c r="L300" i="11" s="1" a="1"/>
  <c r="L300" i="11" s="1"/>
  <c r="J315" i="11" a="1"/>
  <c r="K315" i="11" s="1"/>
  <c r="E308" i="11"/>
  <c r="D309" i="11" s="1" a="1"/>
  <c r="E309" i="11" s="1"/>
  <c r="AC235" i="11"/>
  <c r="AD235" i="11" s="1"/>
  <c r="Q235" i="11"/>
  <c r="N236" i="11" a="1"/>
  <c r="P235" i="11"/>
  <c r="C23" i="12"/>
  <c r="W236" i="11"/>
  <c r="B237" i="11" a="1"/>
  <c r="I304" i="11" l="1"/>
  <c r="H305" i="11" a="1"/>
  <c r="I305" i="11" s="1"/>
  <c r="AB299" i="11"/>
  <c r="M300" i="11"/>
  <c r="L301" i="11" a="1"/>
  <c r="M301" i="11" s="1"/>
  <c r="AB300" i="11"/>
  <c r="J315" i="11"/>
  <c r="Z304" i="11"/>
  <c r="X308" i="11"/>
  <c r="D309" i="11"/>
  <c r="X309" i="11" s="1"/>
  <c r="O236" i="11"/>
  <c r="N236" i="11"/>
  <c r="C237" i="11"/>
  <c r="B237" i="11"/>
  <c r="J316" i="11" l="1" a="1"/>
  <c r="AA315" i="11"/>
  <c r="H305" i="11"/>
  <c r="Z305" i="11" s="1"/>
  <c r="L301" i="11"/>
  <c r="L302" i="11" s="1" a="1"/>
  <c r="L302" i="11" s="1"/>
  <c r="H306" i="11" a="1"/>
  <c r="I306" i="11" s="1"/>
  <c r="D310" i="11" a="1"/>
  <c r="D310" i="11" s="1"/>
  <c r="N237" i="11" a="1"/>
  <c r="P236" i="11"/>
  <c r="AC236" i="11"/>
  <c r="AD236" i="11" s="1"/>
  <c r="Q236" i="11"/>
  <c r="B238" i="11" a="1"/>
  <c r="C24" i="12"/>
  <c r="W237" i="11"/>
  <c r="J316" i="11" l="1"/>
  <c r="J317" i="11" s="1" a="1"/>
  <c r="K316" i="11"/>
  <c r="AA316" i="11" s="1"/>
  <c r="AB301" i="11"/>
  <c r="M302" i="11"/>
  <c r="AB302" i="11" s="1"/>
  <c r="H306" i="11"/>
  <c r="Z306" i="11" s="1"/>
  <c r="E310" i="11"/>
  <c r="X310" i="11" s="1"/>
  <c r="D311" i="11" a="1"/>
  <c r="E311" i="11" s="1"/>
  <c r="O237" i="11"/>
  <c r="N237" i="11"/>
  <c r="C238" i="11"/>
  <c r="B238" i="11"/>
  <c r="J317" i="11" l="1"/>
  <c r="J318" i="11" s="1" a="1"/>
  <c r="K317" i="11"/>
  <c r="AA317" i="11" s="1"/>
  <c r="L303" i="11" a="1"/>
  <c r="M303" i="11" s="1"/>
  <c r="H307" i="11" a="1"/>
  <c r="I307" i="11" s="1"/>
  <c r="D311" i="11"/>
  <c r="D312" i="11" s="1" a="1"/>
  <c r="E312" i="11" s="1"/>
  <c r="AC237" i="11"/>
  <c r="AD237" i="11" s="1"/>
  <c r="Q237" i="11"/>
  <c r="N238" i="11" a="1"/>
  <c r="P237" i="11"/>
  <c r="B239" i="11" a="1"/>
  <c r="W238" i="11"/>
  <c r="C25" i="12"/>
  <c r="J318" i="11" l="1"/>
  <c r="J319" i="11" s="1" a="1"/>
  <c r="K318" i="11"/>
  <c r="AA318" i="11" s="1"/>
  <c r="L303" i="11"/>
  <c r="L304" i="11" s="1" a="1"/>
  <c r="M304" i="11" s="1"/>
  <c r="H307" i="11"/>
  <c r="AB303" i="11"/>
  <c r="Z307" i="11"/>
  <c r="H308" i="11" a="1"/>
  <c r="X311" i="11"/>
  <c r="D312" i="11"/>
  <c r="D313" i="11" s="1" a="1"/>
  <c r="D313" i="11" s="1"/>
  <c r="N238" i="11"/>
  <c r="O238" i="11"/>
  <c r="B239" i="11"/>
  <c r="C239" i="11"/>
  <c r="K319" i="11" l="1"/>
  <c r="J319" i="11"/>
  <c r="J320" i="11" s="1" a="1"/>
  <c r="L304" i="11"/>
  <c r="L305" i="11" s="1" a="1"/>
  <c r="H308" i="11"/>
  <c r="I308" i="11"/>
  <c r="X312" i="11"/>
  <c r="E313" i="11"/>
  <c r="X313" i="11" s="1"/>
  <c r="D314" i="11" a="1"/>
  <c r="D314" i="11" s="1"/>
  <c r="AC238" i="11"/>
  <c r="AD238" i="11" s="1"/>
  <c r="Q238" i="11"/>
  <c r="N239" i="11" a="1"/>
  <c r="P238" i="11"/>
  <c r="W239" i="11"/>
  <c r="C26" i="12"/>
  <c r="B240" i="11" a="1"/>
  <c r="AB304" i="11" l="1"/>
  <c r="AA319" i="11"/>
  <c r="K320" i="11"/>
  <c r="AA320" i="11" s="1"/>
  <c r="J320" i="11"/>
  <c r="J321" i="11" s="1" a="1"/>
  <c r="Z308" i="11"/>
  <c r="H309" i="11" a="1"/>
  <c r="H309" i="11" s="1"/>
  <c r="M305" i="11"/>
  <c r="L305" i="11"/>
  <c r="L306" i="11" s="1" a="1"/>
  <c r="M306" i="11" s="1"/>
  <c r="E314" i="11"/>
  <c r="X314" i="11" s="1"/>
  <c r="O239" i="11"/>
  <c r="N239" i="11"/>
  <c r="B240" i="11"/>
  <c r="C240" i="11"/>
  <c r="K321" i="11" l="1"/>
  <c r="J321" i="11"/>
  <c r="J322" i="11" s="1" a="1"/>
  <c r="I309" i="11"/>
  <c r="L306" i="11"/>
  <c r="AB305" i="11"/>
  <c r="D315" i="11" a="1"/>
  <c r="D315" i="11" s="1"/>
  <c r="N240" i="11" a="1"/>
  <c r="P239" i="11"/>
  <c r="AC239" i="11"/>
  <c r="AD239" i="11" s="1"/>
  <c r="Q239" i="11"/>
  <c r="C27" i="12"/>
  <c r="W240" i="11"/>
  <c r="B241" i="11" a="1"/>
  <c r="AA321" i="11" l="1"/>
  <c r="J322" i="11"/>
  <c r="F7" i="11" s="1"/>
  <c r="K322" i="11"/>
  <c r="D316" i="11" a="1"/>
  <c r="Z309" i="11"/>
  <c r="H310" i="11" a="1"/>
  <c r="AB306" i="11"/>
  <c r="L307" i="11" a="1"/>
  <c r="E315" i="11"/>
  <c r="X315" i="11" s="1"/>
  <c r="N240" i="11"/>
  <c r="O240" i="11"/>
  <c r="B241" i="11"/>
  <c r="C241" i="11"/>
  <c r="AA322" i="11" l="1"/>
  <c r="X7" i="11" s="1"/>
  <c r="O7" i="11"/>
  <c r="D316" i="11"/>
  <c r="D317" i="11" s="1" a="1"/>
  <c r="E316" i="11"/>
  <c r="X316" i="11" s="1"/>
  <c r="I310" i="11"/>
  <c r="H310" i="11"/>
  <c r="H311" i="11" s="1" a="1"/>
  <c r="H311" i="11" s="1"/>
  <c r="M307" i="11"/>
  <c r="L307" i="11"/>
  <c r="AC240" i="11"/>
  <c r="AD240" i="11" s="1"/>
  <c r="Q240" i="11"/>
  <c r="N241" i="11" a="1"/>
  <c r="P240" i="11"/>
  <c r="C28" i="12"/>
  <c r="W241" i="11"/>
  <c r="B242" i="11" a="1"/>
  <c r="D317" i="11" l="1"/>
  <c r="D318" i="11" s="1" a="1"/>
  <c r="E317" i="11"/>
  <c r="X317" i="11" s="1"/>
  <c r="Z310" i="11"/>
  <c r="I311" i="11"/>
  <c r="Z311" i="11" s="1"/>
  <c r="AB307" i="11"/>
  <c r="L308" i="11" a="1"/>
  <c r="H312" i="11" a="1"/>
  <c r="O241" i="11"/>
  <c r="N241" i="11"/>
  <c r="C242" i="11"/>
  <c r="B242" i="11"/>
  <c r="E318" i="11" l="1"/>
  <c r="D318" i="11"/>
  <c r="D319" i="11" s="1" a="1"/>
  <c r="L308" i="11"/>
  <c r="M308" i="11"/>
  <c r="I312" i="11"/>
  <c r="H312" i="11"/>
  <c r="H313" i="11" s="1" a="1"/>
  <c r="AC241" i="11"/>
  <c r="AD241" i="11" s="1"/>
  <c r="Q241" i="11"/>
  <c r="N242" i="11" a="1"/>
  <c r="P241" i="11"/>
  <c r="B243" i="11" a="1"/>
  <c r="C29" i="12"/>
  <c r="W242" i="11"/>
  <c r="X318" i="11" l="1"/>
  <c r="D319" i="11"/>
  <c r="D320" i="11" s="1" a="1"/>
  <c r="E319" i="11"/>
  <c r="X319" i="11" s="1"/>
  <c r="AB308" i="11"/>
  <c r="L309" i="11" a="1"/>
  <c r="L309" i="11" s="1"/>
  <c r="H313" i="11"/>
  <c r="H314" i="11" s="1" a="1"/>
  <c r="I314" i="11" s="1"/>
  <c r="I313" i="11"/>
  <c r="Z312" i="11"/>
  <c r="O242" i="11"/>
  <c r="N242" i="11"/>
  <c r="B243" i="11"/>
  <c r="C243" i="11"/>
  <c r="Z313" i="11" l="1"/>
  <c r="D320" i="11"/>
  <c r="E320" i="11"/>
  <c r="L310" i="11" a="1"/>
  <c r="M310" i="11" s="1"/>
  <c r="M309" i="11"/>
  <c r="AB309" i="11" s="1"/>
  <c r="H314" i="11"/>
  <c r="Z314" i="11" s="1"/>
  <c r="H315" i="11" a="1"/>
  <c r="I315" i="11" s="1"/>
  <c r="N243" i="11" a="1"/>
  <c r="P242" i="11"/>
  <c r="AC242" i="11"/>
  <c r="AD242" i="11" s="1"/>
  <c r="Q242" i="11"/>
  <c r="B244" i="11" a="1"/>
  <c r="W243" i="11"/>
  <c r="C30" i="12"/>
  <c r="D321" i="11" l="1" a="1"/>
  <c r="D321" i="11" s="1"/>
  <c r="X320" i="11"/>
  <c r="L310" i="11"/>
  <c r="AB310" i="11"/>
  <c r="L311" i="11" a="1"/>
  <c r="H315" i="11"/>
  <c r="N243" i="11"/>
  <c r="O243" i="11"/>
  <c r="B244" i="11"/>
  <c r="C244" i="11"/>
  <c r="D322" i="11" l="1" a="1"/>
  <c r="E322" i="11" s="1"/>
  <c r="L7" i="11" s="1"/>
  <c r="E321" i="11"/>
  <c r="X321" i="11" s="1"/>
  <c r="H316" i="11" a="1"/>
  <c r="L311" i="11"/>
  <c r="M311" i="11"/>
  <c r="AB311" i="11" s="1"/>
  <c r="Z315" i="11"/>
  <c r="N244" i="11" a="1"/>
  <c r="P243" i="11"/>
  <c r="AC243" i="11"/>
  <c r="AD243" i="11" s="1"/>
  <c r="Q243" i="11"/>
  <c r="B245" i="11" a="1"/>
  <c r="W244" i="11"/>
  <c r="C31" i="12"/>
  <c r="L312" i="11" l="1" a="1"/>
  <c r="L312" i="11" s="1"/>
  <c r="D322" i="11"/>
  <c r="C7" i="11" s="1"/>
  <c r="I316" i="11"/>
  <c r="H316" i="11"/>
  <c r="H317" i="11" s="1" a="1"/>
  <c r="O244" i="11"/>
  <c r="N244" i="11"/>
  <c r="C245" i="11"/>
  <c r="B245" i="11"/>
  <c r="Z316" i="11" l="1"/>
  <c r="M312" i="11"/>
  <c r="X322" i="11"/>
  <c r="U7" i="11" s="1"/>
  <c r="I317" i="11"/>
  <c r="H317" i="11"/>
  <c r="H318" i="11" s="1" a="1"/>
  <c r="AC244" i="11"/>
  <c r="AD244" i="11" s="1"/>
  <c r="Q244" i="11"/>
  <c r="N245" i="11" a="1"/>
  <c r="P244" i="11"/>
  <c r="C32" i="12"/>
  <c r="W245" i="11"/>
  <c r="B246" i="11" a="1"/>
  <c r="Z317" i="11" l="1"/>
  <c r="AB312" i="11"/>
  <c r="L313" i="11" a="1"/>
  <c r="H318" i="11"/>
  <c r="H319" i="11" s="1" a="1"/>
  <c r="I318" i="11"/>
  <c r="Z318" i="11" s="1"/>
  <c r="O245" i="11"/>
  <c r="N245" i="11"/>
  <c r="C246" i="11"/>
  <c r="B246" i="11"/>
  <c r="M313" i="11" l="1"/>
  <c r="L313" i="11"/>
  <c r="L314" i="11" s="1" a="1"/>
  <c r="H319" i="11"/>
  <c r="H320" i="11" s="1" a="1"/>
  <c r="I319" i="11"/>
  <c r="Z319" i="11" s="1"/>
  <c r="N246" i="11" a="1"/>
  <c r="P245" i="11"/>
  <c r="AC245" i="11"/>
  <c r="AD245" i="11" s="1"/>
  <c r="Q245" i="11"/>
  <c r="B247" i="11" a="1"/>
  <c r="C33" i="12"/>
  <c r="W246" i="11"/>
  <c r="L314" i="11" l="1"/>
  <c r="L315" i="11" s="1" a="1"/>
  <c r="M314" i="11"/>
  <c r="AB314" i="11" s="1"/>
  <c r="AB313" i="11"/>
  <c r="I320" i="11"/>
  <c r="H320" i="11"/>
  <c r="H321" i="11" s="1" a="1"/>
  <c r="O246" i="11"/>
  <c r="N246" i="11"/>
  <c r="C247" i="11"/>
  <c r="B247" i="11"/>
  <c r="M315" i="11" l="1"/>
  <c r="L315" i="11"/>
  <c r="L316" i="11" s="1" a="1"/>
  <c r="L316" i="11" s="1"/>
  <c r="Z320" i="11"/>
  <c r="H321" i="11"/>
  <c r="H322" i="11" s="1" a="1"/>
  <c r="I321" i="11"/>
  <c r="N247" i="11" a="1"/>
  <c r="P246" i="11"/>
  <c r="AC246" i="11"/>
  <c r="AD246" i="11" s="1"/>
  <c r="Q246" i="11"/>
  <c r="C34" i="12"/>
  <c r="W247" i="11"/>
  <c r="B248" i="11" a="1"/>
  <c r="Z321" i="11" l="1"/>
  <c r="AB315" i="11"/>
  <c r="L317" i="11" a="1"/>
  <c r="L317" i="11" s="1"/>
  <c r="M316" i="11"/>
  <c r="AB316" i="11" s="1"/>
  <c r="H322" i="11"/>
  <c r="E7" i="11" s="1"/>
  <c r="I322" i="11"/>
  <c r="O247" i="11"/>
  <c r="N247" i="11"/>
  <c r="C248" i="11"/>
  <c r="B248" i="11"/>
  <c r="M317" i="11" l="1"/>
  <c r="Z322" i="11"/>
  <c r="W7" i="11" s="1"/>
  <c r="N7" i="11"/>
  <c r="L318" i="11" a="1"/>
  <c r="M318" i="11" s="1"/>
  <c r="AB317" i="11"/>
  <c r="AC247" i="11"/>
  <c r="AD247" i="11" s="1"/>
  <c r="Q247" i="11"/>
  <c r="N248" i="11" a="1"/>
  <c r="P247" i="11"/>
  <c r="B249" i="11" a="1"/>
  <c r="C35" i="12"/>
  <c r="W248" i="11"/>
  <c r="L318" i="11" l="1"/>
  <c r="L319" i="11" s="1" a="1"/>
  <c r="L319" i="11" s="1"/>
  <c r="N248" i="11"/>
  <c r="O248" i="11"/>
  <c r="C249" i="11"/>
  <c r="B249" i="11"/>
  <c r="AB318" i="11" l="1"/>
  <c r="L320" i="11" a="1"/>
  <c r="L320" i="11" s="1"/>
  <c r="M319" i="11"/>
  <c r="AB319" i="11" s="1"/>
  <c r="AC248" i="11"/>
  <c r="AD248" i="11" s="1"/>
  <c r="Q248" i="11"/>
  <c r="N249" i="11" a="1"/>
  <c r="P248" i="11"/>
  <c r="B250" i="11" a="1"/>
  <c r="C36" i="12"/>
  <c r="W249" i="11"/>
  <c r="L321" i="11" l="1" a="1"/>
  <c r="L321" i="11" s="1"/>
  <c r="M320" i="11"/>
  <c r="AB320" i="11" s="1"/>
  <c r="N249" i="11"/>
  <c r="O249" i="11"/>
  <c r="B250" i="11"/>
  <c r="C250" i="11"/>
  <c r="L322" i="11" l="1" a="1"/>
  <c r="M322" i="11" s="1"/>
  <c r="P7" i="11" s="1"/>
  <c r="M321" i="11"/>
  <c r="AB321" i="11" s="1"/>
  <c r="AC249" i="11"/>
  <c r="AD249" i="11" s="1"/>
  <c r="Q249" i="11"/>
  <c r="N250" i="11" a="1"/>
  <c r="P249" i="11"/>
  <c r="B251" i="11" a="1"/>
  <c r="W250" i="11"/>
  <c r="C37" i="12"/>
  <c r="L322" i="11" l="1"/>
  <c r="O250" i="11"/>
  <c r="N250" i="11"/>
  <c r="B251" i="11"/>
  <c r="C251" i="11"/>
  <c r="AB322" i="11" l="1"/>
  <c r="Y7" i="11" s="1"/>
  <c r="G7" i="11"/>
  <c r="N251" i="11" a="1"/>
  <c r="P250" i="11"/>
  <c r="AC250" i="11"/>
  <c r="AD250" i="11" s="1"/>
  <c r="Q250" i="11"/>
  <c r="B252" i="11" a="1"/>
  <c r="W251" i="11"/>
  <c r="C38" i="12"/>
  <c r="N251" i="11" l="1"/>
  <c r="O251" i="11"/>
  <c r="C252" i="11"/>
  <c r="B252" i="11"/>
  <c r="N252" i="11" l="1" a="1"/>
  <c r="P251" i="11"/>
  <c r="AC251" i="11"/>
  <c r="AD251" i="11" s="1"/>
  <c r="Q251" i="11"/>
  <c r="W252" i="11"/>
  <c r="C39" i="12"/>
  <c r="B253" i="11" a="1"/>
  <c r="N252" i="11" l="1"/>
  <c r="O252" i="11"/>
  <c r="B253" i="11"/>
  <c r="C253" i="11"/>
  <c r="N253" i="11" l="1" a="1"/>
  <c r="P252" i="11"/>
  <c r="AC252" i="11"/>
  <c r="AD252" i="11" s="1"/>
  <c r="Q252" i="11"/>
  <c r="W253" i="11"/>
  <c r="C40" i="12"/>
  <c r="B254" i="11" a="1"/>
  <c r="O253" i="11" l="1"/>
  <c r="N253" i="11"/>
  <c r="C254" i="11"/>
  <c r="B254" i="11"/>
  <c r="N254" i="11" l="1" a="1"/>
  <c r="P253" i="11"/>
  <c r="AC253" i="11"/>
  <c r="AD253" i="11" s="1"/>
  <c r="Q253" i="11"/>
  <c r="B255" i="11" a="1"/>
  <c r="W254" i="11"/>
  <c r="C41" i="12"/>
  <c r="O254" i="11" l="1"/>
  <c r="N254" i="11"/>
  <c r="C255" i="11"/>
  <c r="B255" i="11"/>
  <c r="N255" i="11" l="1" a="1"/>
  <c r="P254" i="11"/>
  <c r="AC254" i="11"/>
  <c r="AD254" i="11" s="1"/>
  <c r="Q254" i="11"/>
  <c r="C42" i="12"/>
  <c r="W255" i="11"/>
  <c r="B256" i="11" a="1"/>
  <c r="N255" i="11" l="1"/>
  <c r="O255" i="11"/>
  <c r="B256" i="11"/>
  <c r="C256" i="11"/>
  <c r="AC255" i="11" l="1"/>
  <c r="AD255" i="11" s="1"/>
  <c r="Q255" i="11"/>
  <c r="N256" i="11" a="1"/>
  <c r="P255" i="11"/>
  <c r="W256" i="11"/>
  <c r="C43" i="12"/>
  <c r="B257" i="11" a="1"/>
  <c r="O256" i="11" l="1"/>
  <c r="N256" i="11"/>
  <c r="C257" i="11"/>
  <c r="B257" i="11"/>
  <c r="N257" i="11" l="1" a="1"/>
  <c r="P256" i="11"/>
  <c r="AC256" i="11"/>
  <c r="AD256" i="11" s="1"/>
  <c r="Q256" i="11"/>
  <c r="B258" i="11" a="1"/>
  <c r="C44" i="12"/>
  <c r="W257" i="11"/>
  <c r="N257" i="11" l="1"/>
  <c r="O257" i="11"/>
  <c r="B258" i="11"/>
  <c r="C258" i="11"/>
  <c r="AC257" i="11" l="1"/>
  <c r="AD257" i="11" s="1"/>
  <c r="Q257" i="11"/>
  <c r="N258" i="11" a="1"/>
  <c r="P257" i="11"/>
  <c r="B259" i="11" a="1"/>
  <c r="C45" i="12"/>
  <c r="W258" i="11"/>
  <c r="N258" i="11" l="1"/>
  <c r="O258" i="11"/>
  <c r="B259" i="11"/>
  <c r="C259" i="11"/>
  <c r="AC258" i="11" l="1"/>
  <c r="AD258" i="11" s="1"/>
  <c r="Q258" i="11"/>
  <c r="N259" i="11" a="1"/>
  <c r="P258" i="11"/>
  <c r="W259" i="11"/>
  <c r="C46" i="12"/>
  <c r="B260" i="11" a="1"/>
  <c r="N259" i="11" l="1"/>
  <c r="O259" i="11"/>
  <c r="B260" i="11"/>
  <c r="C260" i="11"/>
  <c r="AC259" i="11" l="1"/>
  <c r="AD259" i="11" s="1"/>
  <c r="Q259" i="11"/>
  <c r="N260" i="11" a="1"/>
  <c r="P259" i="11"/>
  <c r="C47" i="12"/>
  <c r="W260" i="11"/>
  <c r="B261" i="11" a="1"/>
  <c r="O260" i="11" l="1"/>
  <c r="N260" i="11"/>
  <c r="C261" i="11"/>
  <c r="B261" i="11"/>
  <c r="N261" i="11" l="1" a="1"/>
  <c r="P260" i="11"/>
  <c r="AC260" i="11"/>
  <c r="AD260" i="11" s="1"/>
  <c r="Q260" i="11"/>
  <c r="B262" i="11" a="1"/>
  <c r="C48" i="12"/>
  <c r="W261" i="11"/>
  <c r="N261" i="11" l="1"/>
  <c r="O261" i="11"/>
  <c r="C262" i="11"/>
  <c r="B262" i="11"/>
  <c r="AC261" i="11" l="1"/>
  <c r="AD261" i="11" s="1"/>
  <c r="Q261" i="11"/>
  <c r="N262" i="11" a="1"/>
  <c r="P261" i="11"/>
  <c r="C49" i="12"/>
  <c r="W262" i="11"/>
  <c r="B263" i="11" a="1"/>
  <c r="O262" i="11" l="1"/>
  <c r="N262" i="11"/>
  <c r="C263" i="11"/>
  <c r="B263" i="11"/>
  <c r="N263" i="11" l="1" a="1"/>
  <c r="P262" i="11"/>
  <c r="AC262" i="11"/>
  <c r="AD262" i="11" s="1"/>
  <c r="Q262" i="11"/>
  <c r="B264" i="11" a="1"/>
  <c r="C50" i="12"/>
  <c r="W263" i="11"/>
  <c r="O263" i="11" l="1"/>
  <c r="N263" i="11"/>
  <c r="B264" i="11"/>
  <c r="C264" i="11"/>
  <c r="N264" i="11" l="1" a="1"/>
  <c r="P263" i="11"/>
  <c r="AC263" i="11"/>
  <c r="AD263" i="11" s="1"/>
  <c r="Q263" i="11"/>
  <c r="B265" i="11" a="1"/>
  <c r="C51" i="12"/>
  <c r="W264" i="11"/>
  <c r="O264" i="11" l="1"/>
  <c r="N264" i="11"/>
  <c r="B265" i="11"/>
  <c r="C265" i="11"/>
  <c r="AC264" i="11" l="1"/>
  <c r="AD264" i="11" s="1"/>
  <c r="Q264" i="11"/>
  <c r="N265" i="11" a="1"/>
  <c r="P264" i="11"/>
  <c r="W265" i="11"/>
  <c r="C52" i="12"/>
  <c r="B266" i="11" a="1"/>
  <c r="O265" i="11" l="1"/>
  <c r="N265" i="11"/>
  <c r="C266" i="11"/>
  <c r="B266" i="11"/>
  <c r="N266" i="11" l="1" a="1"/>
  <c r="P265" i="11"/>
  <c r="AC265" i="11"/>
  <c r="AD265" i="11" s="1"/>
  <c r="Q265" i="11"/>
  <c r="B267" i="11" a="1"/>
  <c r="C53" i="12"/>
  <c r="W266" i="11"/>
  <c r="O266" i="11" l="1"/>
  <c r="N266" i="11"/>
  <c r="C267" i="11"/>
  <c r="B267" i="11"/>
  <c r="N267" i="11" l="1" a="1"/>
  <c r="P266" i="11"/>
  <c r="AC266" i="11"/>
  <c r="AD266" i="11" s="1"/>
  <c r="Q266" i="11"/>
  <c r="B268" i="11" a="1"/>
  <c r="W267" i="11"/>
  <c r="C54" i="12"/>
  <c r="O267" i="11" l="1"/>
  <c r="N267" i="11"/>
  <c r="C268" i="11"/>
  <c r="B268" i="11"/>
  <c r="N268" i="11" l="1" a="1"/>
  <c r="P267" i="11"/>
  <c r="AC267" i="11"/>
  <c r="AD267" i="11" s="1"/>
  <c r="Q267" i="11"/>
  <c r="W268" i="11"/>
  <c r="C55" i="12"/>
  <c r="B269" i="11" a="1"/>
  <c r="N268" i="11" l="1"/>
  <c r="O268" i="11"/>
  <c r="B269" i="11"/>
  <c r="C269" i="11"/>
  <c r="AC268" i="11" l="1"/>
  <c r="AD268" i="11" s="1"/>
  <c r="Q268" i="11"/>
  <c r="N269" i="11" a="1"/>
  <c r="P268" i="11"/>
  <c r="W269" i="11"/>
  <c r="C56" i="12"/>
  <c r="B270" i="11" a="1"/>
  <c r="N269" i="11" l="1"/>
  <c r="O269" i="11"/>
  <c r="C270" i="11"/>
  <c r="B270" i="11"/>
  <c r="AC269" i="11" l="1"/>
  <c r="AD269" i="11" s="1"/>
  <c r="Q269" i="11"/>
  <c r="N270" i="11" a="1"/>
  <c r="P269" i="11"/>
  <c r="B271" i="11" a="1"/>
  <c r="W270" i="11"/>
  <c r="C57" i="12"/>
  <c r="O270" i="11" l="1"/>
  <c r="N270" i="11"/>
  <c r="C271" i="11"/>
  <c r="B271" i="11"/>
  <c r="N271" i="11" l="1" a="1"/>
  <c r="P270" i="11"/>
  <c r="AC270" i="11"/>
  <c r="AD270" i="11" s="1"/>
  <c r="Q270" i="11"/>
  <c r="B272" i="11" a="1"/>
  <c r="W271" i="11"/>
  <c r="C58" i="12"/>
  <c r="O271" i="11" l="1"/>
  <c r="N271" i="11"/>
  <c r="C272" i="11"/>
  <c r="B272" i="11"/>
  <c r="B273" i="11" s="1" a="1"/>
  <c r="N272" i="11" l="1" a="1"/>
  <c r="P271" i="11"/>
  <c r="AC271" i="11"/>
  <c r="AD271" i="11" s="1"/>
  <c r="Q271" i="11"/>
  <c r="B273" i="11"/>
  <c r="B274" i="11" s="1" a="1"/>
  <c r="C273" i="11"/>
  <c r="W272" i="11"/>
  <c r="C59" i="12"/>
  <c r="O272" i="11" l="1"/>
  <c r="N272" i="11"/>
  <c r="N273" i="11" s="1" a="1"/>
  <c r="W273" i="11"/>
  <c r="C60" i="12"/>
  <c r="C274" i="11"/>
  <c r="B274" i="11"/>
  <c r="B275" i="11" s="1" a="1"/>
  <c r="C275" i="11" s="1"/>
  <c r="AC272" i="11" l="1"/>
  <c r="N273" i="11"/>
  <c r="O273" i="11"/>
  <c r="C61" i="12"/>
  <c r="C62" i="12" s="1"/>
  <c r="W274" i="11"/>
  <c r="B275" i="11"/>
  <c r="B276" i="11" a="1"/>
  <c r="W275" i="11"/>
  <c r="AC273" i="11" l="1"/>
  <c r="N274" i="11" a="1"/>
  <c r="N274" i="11" s="1"/>
  <c r="C276" i="11"/>
  <c r="B276" i="11"/>
  <c r="O274" i="11" l="1"/>
  <c r="AC274" i="11" s="1"/>
  <c r="C63" i="12"/>
  <c r="W276" i="11"/>
  <c r="B277" i="11" a="1"/>
  <c r="N275" i="11" l="1" a="1"/>
  <c r="O275" i="11" s="1"/>
  <c r="C277" i="11"/>
  <c r="B277" i="11"/>
  <c r="N275" i="11" l="1"/>
  <c r="AC275" i="11" s="1"/>
  <c r="N276" i="11" a="1"/>
  <c r="B278" i="11" a="1"/>
  <c r="C64" i="12"/>
  <c r="W277" i="11"/>
  <c r="N276" i="11" l="1"/>
  <c r="O276" i="11"/>
  <c r="B278" i="11"/>
  <c r="C278" i="11"/>
  <c r="AC276" i="11" l="1"/>
  <c r="N277" i="11" a="1"/>
  <c r="N277" i="11" s="1"/>
  <c r="W278" i="11"/>
  <c r="C65" i="12"/>
  <c r="B279" i="11" a="1"/>
  <c r="O277" i="11" l="1"/>
  <c r="B279" i="11"/>
  <c r="C279" i="11"/>
  <c r="AC277" i="11" l="1"/>
  <c r="N278" i="11" a="1"/>
  <c r="C66" i="12"/>
  <c r="W279" i="11"/>
  <c r="B280" i="11" a="1"/>
  <c r="N278" i="11" l="1"/>
  <c r="N279" i="11" s="1" a="1"/>
  <c r="N279" i="11" s="1"/>
  <c r="O278" i="11"/>
  <c r="AC278" i="11" s="1"/>
  <c r="C280" i="11"/>
  <c r="B280" i="11"/>
  <c r="O279" i="11" l="1"/>
  <c r="AC279" i="11" s="1"/>
  <c r="W280" i="11"/>
  <c r="C67" i="12"/>
  <c r="B281" i="11" a="1"/>
  <c r="N280" i="11" a="1"/>
  <c r="N280" i="11" l="1"/>
  <c r="O280" i="11"/>
  <c r="B281" i="11"/>
  <c r="C281" i="11"/>
  <c r="AC280" i="11" l="1"/>
  <c r="B282" i="11" a="1"/>
  <c r="C68" i="12"/>
  <c r="W281" i="11"/>
  <c r="N281" i="11" a="1"/>
  <c r="O281" i="11" l="1"/>
  <c r="N281" i="11"/>
  <c r="C282" i="11"/>
  <c r="B282" i="11"/>
  <c r="AC281" i="11" l="1"/>
  <c r="W282" i="11"/>
  <c r="C69" i="12"/>
  <c r="N282" i="11" a="1"/>
  <c r="B283" i="11" a="1"/>
  <c r="C283" i="11" l="1"/>
  <c r="B283" i="11"/>
  <c r="N282" i="11"/>
  <c r="O282" i="11"/>
  <c r="AC282" i="11" s="1"/>
  <c r="B284" i="11" l="1" a="1"/>
  <c r="N283" i="11" a="1"/>
  <c r="C70" i="12"/>
  <c r="W283" i="11"/>
  <c r="N283" i="11" l="1"/>
  <c r="O283" i="11"/>
  <c r="C284" i="11"/>
  <c r="B284" i="11"/>
  <c r="AC283" i="11" l="1"/>
  <c r="B285" i="11" a="1"/>
  <c r="W284" i="11"/>
  <c r="N284" i="11" a="1"/>
  <c r="B285" i="11" l="1"/>
  <c r="C285" i="11"/>
  <c r="N284" i="11"/>
  <c r="O284" i="11"/>
  <c r="AC284" i="11" s="1"/>
  <c r="N285" i="11" l="1" a="1"/>
  <c r="W285" i="11"/>
  <c r="B286" i="11" a="1"/>
  <c r="B286" i="11" l="1"/>
  <c r="C286" i="11"/>
  <c r="O285" i="11"/>
  <c r="N285" i="11"/>
  <c r="AC285" i="11" l="1"/>
  <c r="W286" i="11"/>
  <c r="N286" i="11" a="1"/>
  <c r="B287" i="11" a="1"/>
  <c r="O286" i="11" l="1"/>
  <c r="N286" i="11"/>
  <c r="B287" i="11"/>
  <c r="C287" i="11"/>
  <c r="AC286" i="11" l="1"/>
  <c r="W287" i="11"/>
  <c r="B288" i="11" a="1"/>
  <c r="N287" i="11" a="1"/>
  <c r="C288" i="11" l="1"/>
  <c r="B288" i="11"/>
  <c r="O287" i="11"/>
  <c r="N287" i="11"/>
  <c r="AC287" i="11" l="1"/>
  <c r="N288" i="11" a="1"/>
  <c r="B289" i="11" a="1"/>
  <c r="W288" i="11"/>
  <c r="O288" i="11" l="1"/>
  <c r="N288" i="11"/>
  <c r="C289" i="11"/>
  <c r="B289" i="11"/>
  <c r="AC288" i="11" l="1"/>
  <c r="W289" i="11"/>
  <c r="N289" i="11" a="1"/>
  <c r="B290" i="11" a="1"/>
  <c r="N289" i="11" l="1"/>
  <c r="O289" i="11"/>
  <c r="B290" i="11"/>
  <c r="C290" i="11"/>
  <c r="AC289" i="11" l="1"/>
  <c r="W290" i="11"/>
  <c r="B291" i="11" a="1"/>
  <c r="N290" i="11" a="1"/>
  <c r="B291" i="11" l="1"/>
  <c r="C291" i="11"/>
  <c r="N290" i="11"/>
  <c r="O290" i="11"/>
  <c r="AC290" i="11" s="1"/>
  <c r="N291" i="11" l="1" a="1"/>
  <c r="W291" i="11"/>
  <c r="B292" i="11" a="1"/>
  <c r="N291" i="11" l="1"/>
  <c r="O291" i="11"/>
  <c r="C292" i="11"/>
  <c r="B292" i="11"/>
  <c r="AC291" i="11" l="1"/>
  <c r="W292" i="11"/>
  <c r="N292" i="11" a="1"/>
  <c r="B293" i="11" a="1"/>
  <c r="O292" i="11" l="1"/>
  <c r="N292" i="11"/>
  <c r="B293" i="11"/>
  <c r="C293" i="11"/>
  <c r="AC292" i="11" l="1"/>
  <c r="W293" i="11"/>
  <c r="B294" i="11" a="1"/>
  <c r="N293" i="11" a="1"/>
  <c r="B294" i="11" l="1"/>
  <c r="C294" i="11"/>
  <c r="N293" i="11"/>
  <c r="O293" i="11"/>
  <c r="AC293" i="11" s="1"/>
  <c r="W294" i="11" l="1"/>
  <c r="N294" i="11" a="1"/>
  <c r="B295" i="11" a="1"/>
  <c r="O294" i="11" l="1"/>
  <c r="N294" i="11"/>
  <c r="B295" i="11"/>
  <c r="C295" i="11"/>
  <c r="AC294" i="11" l="1"/>
  <c r="W295" i="11"/>
  <c r="B296" i="11" a="1"/>
  <c r="N295" i="11" a="1"/>
  <c r="C296" i="11" l="1"/>
  <c r="B296" i="11"/>
  <c r="O295" i="11"/>
  <c r="N295" i="11"/>
  <c r="AC295" i="11" l="1"/>
  <c r="N296" i="11" a="1"/>
  <c r="B297" i="11" a="1"/>
  <c r="W296" i="11"/>
  <c r="O296" i="11" l="1"/>
  <c r="N296" i="11"/>
  <c r="C297" i="11"/>
  <c r="B297" i="11"/>
  <c r="AC296" i="11" l="1"/>
  <c r="W297" i="11"/>
  <c r="N297" i="11" a="1"/>
  <c r="B298" i="11" a="1"/>
  <c r="O297" i="11" l="1"/>
  <c r="N297" i="11"/>
  <c r="C298" i="11"/>
  <c r="B298" i="11"/>
  <c r="AC297" i="11" l="1"/>
  <c r="W298" i="11"/>
  <c r="B299" i="11" a="1"/>
  <c r="N298" i="11" a="1"/>
  <c r="B299" i="11" l="1"/>
  <c r="C299" i="11"/>
  <c r="N298" i="11"/>
  <c r="O298" i="11"/>
  <c r="AC298" i="11" s="1"/>
  <c r="N299" i="11" l="1" a="1"/>
  <c r="W299" i="11"/>
  <c r="B300" i="11" a="1"/>
  <c r="B300" i="11" l="1"/>
  <c r="C300" i="11"/>
  <c r="O299" i="11"/>
  <c r="N299" i="11"/>
  <c r="AC299" i="11" l="1"/>
  <c r="N300" i="11" a="1"/>
  <c r="W300" i="11"/>
  <c r="B301" i="11" a="1"/>
  <c r="B301" i="11" l="1"/>
  <c r="C301" i="11"/>
  <c r="N300" i="11"/>
  <c r="O300" i="11"/>
  <c r="AC300" i="11" s="1"/>
  <c r="N301" i="11" l="1" a="1"/>
  <c r="W301" i="11"/>
  <c r="B302" i="11" a="1"/>
  <c r="C302" i="11" l="1"/>
  <c r="B302" i="11"/>
  <c r="O301" i="11"/>
  <c r="N301" i="11"/>
  <c r="AC301" i="11" l="1"/>
  <c r="B303" i="11" a="1"/>
  <c r="N302" i="11" a="1"/>
  <c r="W302" i="11"/>
  <c r="O302" i="11" l="1"/>
  <c r="N302" i="11"/>
  <c r="B303" i="11"/>
  <c r="C303" i="11"/>
  <c r="AC302" i="11" l="1"/>
  <c r="W303" i="11"/>
  <c r="B304" i="11" a="1"/>
  <c r="N303" i="11" a="1"/>
  <c r="C304" i="11" l="1"/>
  <c r="B304" i="11"/>
  <c r="N303" i="11"/>
  <c r="O303" i="11"/>
  <c r="AC303" i="11" s="1"/>
  <c r="B305" i="11" l="1" a="1"/>
  <c r="N304" i="11" a="1"/>
  <c r="W304" i="11"/>
  <c r="N304" i="11" l="1"/>
  <c r="O304" i="11"/>
  <c r="B305" i="11"/>
  <c r="C305" i="11"/>
  <c r="AC304" i="11" l="1"/>
  <c r="W305" i="11"/>
  <c r="B306" i="11" a="1"/>
  <c r="N305" i="11" a="1"/>
  <c r="C306" i="11" l="1"/>
  <c r="B306" i="11"/>
  <c r="N305" i="11"/>
  <c r="O305" i="11"/>
  <c r="AC305" i="11" s="1"/>
  <c r="N306" i="11" l="1" a="1"/>
  <c r="B307" i="11" a="1"/>
  <c r="W306" i="11"/>
  <c r="N306" i="11" l="1"/>
  <c r="O306" i="11"/>
  <c r="B307" i="11"/>
  <c r="C307" i="11"/>
  <c r="AC306" i="11" l="1"/>
  <c r="N307" i="11" a="1"/>
  <c r="B308" i="11" a="1"/>
  <c r="W307" i="11"/>
  <c r="N307" i="11" l="1"/>
  <c r="O307" i="11"/>
  <c r="C308" i="11"/>
  <c r="B308" i="11"/>
  <c r="AC307" i="11" l="1"/>
  <c r="N308" i="11" a="1"/>
  <c r="W308" i="11"/>
  <c r="B309" i="11" a="1"/>
  <c r="B309" i="11" l="1"/>
  <c r="C309" i="11"/>
  <c r="O308" i="11"/>
  <c r="N308" i="11"/>
  <c r="AC308" i="11" l="1"/>
  <c r="N309" i="11" a="1"/>
  <c r="W309" i="11"/>
  <c r="B310" i="11" a="1"/>
  <c r="C310" i="11" l="1"/>
  <c r="B310" i="11"/>
  <c r="N309" i="11"/>
  <c r="O309" i="11"/>
  <c r="AC309" i="11" s="1"/>
  <c r="B311" i="11" l="1" a="1"/>
  <c r="N310" i="11" a="1"/>
  <c r="W310" i="11"/>
  <c r="O310" i="11" l="1"/>
  <c r="N310" i="11"/>
  <c r="B311" i="11"/>
  <c r="C311" i="11"/>
  <c r="AC310" i="11" l="1"/>
  <c r="W311" i="11"/>
  <c r="B312" i="11" a="1"/>
  <c r="N311" i="11" a="1"/>
  <c r="C312" i="11" l="1"/>
  <c r="B312" i="11"/>
  <c r="N311" i="11"/>
  <c r="O311" i="11"/>
  <c r="AC311" i="11" s="1"/>
  <c r="B313" i="11" l="1" a="1"/>
  <c r="N312" i="11" a="1"/>
  <c r="W312" i="11"/>
  <c r="N312" i="11" l="1"/>
  <c r="O312" i="11"/>
  <c r="B313" i="11"/>
  <c r="C313" i="11"/>
  <c r="AC312" i="11" l="1"/>
  <c r="W313" i="11"/>
  <c r="B314" i="11" a="1"/>
  <c r="N313" i="11" a="1"/>
  <c r="B314" i="11" l="1"/>
  <c r="C314" i="11"/>
  <c r="N313" i="11"/>
  <c r="O313" i="11"/>
  <c r="AC313" i="11" s="1"/>
  <c r="N314" i="11" l="1" a="1"/>
  <c r="W314" i="11"/>
  <c r="B315" i="11" a="1"/>
  <c r="B315" i="11" l="1"/>
  <c r="C315" i="11"/>
  <c r="N314" i="11"/>
  <c r="O314" i="11"/>
  <c r="B316" i="11" l="1" a="1"/>
  <c r="AC314" i="11"/>
  <c r="N315" i="11" a="1"/>
  <c r="W315" i="11"/>
  <c r="B316" i="11" l="1"/>
  <c r="B317" i="11" s="1" a="1"/>
  <c r="C316" i="11"/>
  <c r="W316" i="11" s="1"/>
  <c r="O315" i="11"/>
  <c r="N315" i="11"/>
  <c r="B317" i="11" l="1"/>
  <c r="C317" i="11"/>
  <c r="W317" i="11" s="1"/>
  <c r="N316" i="11" a="1"/>
  <c r="AC315" i="11"/>
  <c r="B318" i="11" l="1" a="1"/>
  <c r="O316" i="11"/>
  <c r="N316" i="11"/>
  <c r="N317" i="11" s="1" a="1"/>
  <c r="F272" i="11" a="1"/>
  <c r="AC316" i="11" l="1"/>
  <c r="B318" i="11"/>
  <c r="C318" i="11"/>
  <c r="W318" i="11" s="1"/>
  <c r="O317" i="11"/>
  <c r="N317" i="11"/>
  <c r="N318" i="11" s="1" a="1"/>
  <c r="F272" i="11"/>
  <c r="G272" i="11"/>
  <c r="AC317" i="11" l="1"/>
  <c r="O318" i="11"/>
  <c r="N318" i="11"/>
  <c r="N319" i="11" s="1" a="1"/>
  <c r="B319" i="11" a="1"/>
  <c r="D59" i="12"/>
  <c r="Q272" i="11"/>
  <c r="Y272" i="11"/>
  <c r="F273" i="11" a="1"/>
  <c r="P272" i="11"/>
  <c r="AC318" i="11" l="1"/>
  <c r="N319" i="11"/>
  <c r="N320" i="11" s="1" a="1"/>
  <c r="O319" i="11"/>
  <c r="AC319" i="11" s="1"/>
  <c r="C319" i="11"/>
  <c r="B319" i="11"/>
  <c r="AD272" i="11"/>
  <c r="F273" i="11"/>
  <c r="G273" i="11"/>
  <c r="W319" i="11" l="1"/>
  <c r="B320" i="11" a="1"/>
  <c r="N320" i="11"/>
  <c r="N321" i="11" s="1" a="1"/>
  <c r="O320" i="11"/>
  <c r="AC320" i="11" s="1"/>
  <c r="D60" i="12"/>
  <c r="Y273" i="11"/>
  <c r="Q273" i="11"/>
  <c r="P273" i="11"/>
  <c r="F274" i="11" a="1"/>
  <c r="O321" i="11" l="1"/>
  <c r="N321" i="11"/>
  <c r="N322" i="11" s="1" a="1"/>
  <c r="B320" i="11"/>
  <c r="C320" i="11"/>
  <c r="W320" i="11" s="1"/>
  <c r="G274" i="11"/>
  <c r="F274" i="11"/>
  <c r="AD273" i="11"/>
  <c r="AC321" i="11" l="1"/>
  <c r="B321" i="11" a="1"/>
  <c r="N322" i="11"/>
  <c r="H7" i="11" s="1"/>
  <c r="O322" i="11"/>
  <c r="Q7" i="11" s="1"/>
  <c r="P274" i="11"/>
  <c r="F275" i="11" a="1"/>
  <c r="Y274" i="11"/>
  <c r="D61" i="12"/>
  <c r="Q274" i="11"/>
  <c r="AC322" i="11" l="1"/>
  <c r="Z7" i="11" s="1"/>
  <c r="B321" i="11"/>
  <c r="C321" i="11"/>
  <c r="W321" i="11" s="1"/>
  <c r="G275" i="11"/>
  <c r="F275" i="11"/>
  <c r="AD274" i="11"/>
  <c r="B322" i="11" l="1" a="1"/>
  <c r="P275" i="11"/>
  <c r="F276" i="11" a="1"/>
  <c r="Y275" i="11"/>
  <c r="Q275" i="11"/>
  <c r="D62" i="12"/>
  <c r="B322" i="11" l="1"/>
  <c r="B7" i="11" s="1"/>
  <c r="C322" i="11"/>
  <c r="AD275" i="11"/>
  <c r="F276" i="11"/>
  <c r="G276" i="11"/>
  <c r="W322" i="11" l="1"/>
  <c r="T7" i="11" s="1"/>
  <c r="K7" i="11"/>
  <c r="Q276" i="11"/>
  <c r="Y276" i="11"/>
  <c r="D63" i="12"/>
  <c r="F277" i="11" a="1"/>
  <c r="P276" i="11"/>
  <c r="AD276" i="11" l="1"/>
  <c r="F277" i="11"/>
  <c r="G277" i="11"/>
  <c r="D64" i="12" l="1"/>
  <c r="Y277" i="11"/>
  <c r="AD277" i="11" s="1"/>
  <c r="Q277" i="11"/>
  <c r="P277" i="11"/>
  <c r="F278" i="11" a="1"/>
  <c r="F278" i="11" l="1"/>
  <c r="G278" i="11"/>
  <c r="Y278" i="11" l="1"/>
  <c r="AD278" i="11" s="1"/>
  <c r="D65" i="12"/>
  <c r="Q278" i="11"/>
  <c r="F279" i="11" a="1"/>
  <c r="P278" i="11"/>
  <c r="F279" i="11" l="1"/>
  <c r="G279" i="11"/>
  <c r="D66" i="12" l="1"/>
  <c r="Y279" i="11"/>
  <c r="AD279" i="11" s="1"/>
  <c r="Q279" i="11"/>
  <c r="F280" i="11" a="1"/>
  <c r="P279" i="11"/>
  <c r="G280" i="11" l="1"/>
  <c r="F280" i="11"/>
  <c r="F281" i="11" l="1" a="1"/>
  <c r="P280" i="11"/>
  <c r="Q280" i="11"/>
  <c r="D67" i="12"/>
  <c r="Y280" i="11"/>
  <c r="AD280" i="11" s="1"/>
  <c r="G281" i="11" l="1"/>
  <c r="F281" i="11"/>
  <c r="P281" i="11" l="1"/>
  <c r="F282" i="11" a="1"/>
  <c r="D68" i="12"/>
  <c r="Y281" i="11"/>
  <c r="AD281" i="11" s="1"/>
  <c r="Q281" i="11"/>
  <c r="G282" i="11" l="1"/>
  <c r="F282" i="11"/>
  <c r="P282" i="11" l="1"/>
  <c r="F283" i="11" a="1"/>
  <c r="D69" i="12"/>
  <c r="Y282" i="11"/>
  <c r="AD282" i="11" s="1"/>
  <c r="Q282" i="11"/>
  <c r="F283" i="11" l="1"/>
  <c r="G283" i="11"/>
  <c r="D70" i="12" l="1"/>
  <c r="Y283" i="11"/>
  <c r="AD283" i="11" s="1"/>
  <c r="Q283" i="11"/>
  <c r="F284" i="11" a="1"/>
  <c r="P283" i="11"/>
  <c r="F284" i="11" l="1"/>
  <c r="G284" i="11"/>
  <c r="Q284" i="11" l="1"/>
  <c r="Y284" i="11"/>
  <c r="AD284" i="11" s="1"/>
  <c r="F285" i="11" a="1"/>
  <c r="P284" i="11"/>
  <c r="F285" i="11" l="1"/>
  <c r="G285" i="11"/>
  <c r="Y285" i="11" l="1"/>
  <c r="AD285" i="11" s="1"/>
  <c r="Q285" i="11"/>
  <c r="F286" i="11" a="1"/>
  <c r="P285" i="11"/>
  <c r="F286" i="11" l="1"/>
  <c r="G286" i="11"/>
  <c r="Y286" i="11" l="1"/>
  <c r="AD286" i="11" s="1"/>
  <c r="Q286" i="11"/>
  <c r="F287" i="11" a="1"/>
  <c r="P286" i="11"/>
  <c r="F287" i="11" l="1"/>
  <c r="G287" i="11"/>
  <c r="Y287" i="11" l="1"/>
  <c r="AD287" i="11" s="1"/>
  <c r="Q287" i="11"/>
  <c r="F288" i="11" a="1"/>
  <c r="P287" i="11"/>
  <c r="G288" i="11" l="1"/>
  <c r="F288" i="11"/>
  <c r="F289" i="11" l="1" a="1"/>
  <c r="P288" i="11"/>
  <c r="Q288" i="11"/>
  <c r="Y288" i="11"/>
  <c r="AD288" i="11" s="1"/>
  <c r="G289" i="11" l="1"/>
  <c r="F289" i="11"/>
  <c r="F290" i="11" l="1" a="1"/>
  <c r="P289" i="11"/>
  <c r="Y289" i="11"/>
  <c r="AD289" i="11" s="1"/>
  <c r="Q289" i="11"/>
  <c r="F290" i="11" l="1"/>
  <c r="G290" i="11"/>
  <c r="Y290" i="11" l="1"/>
  <c r="AD290" i="11" s="1"/>
  <c r="Q290" i="11"/>
  <c r="F291" i="11" a="1"/>
  <c r="P290" i="11"/>
  <c r="G291" i="11" l="1"/>
  <c r="F291" i="11"/>
  <c r="F292" i="11" l="1" a="1"/>
  <c r="P291" i="11"/>
  <c r="Y291" i="11"/>
  <c r="AD291" i="11" s="1"/>
  <c r="Q291" i="11"/>
  <c r="G292" i="11" l="1"/>
  <c r="F292" i="11"/>
  <c r="F293" i="11" l="1" a="1"/>
  <c r="P292" i="11"/>
  <c r="Q292" i="11"/>
  <c r="Y292" i="11"/>
  <c r="AD292" i="11" s="1"/>
  <c r="F293" i="11" l="1"/>
  <c r="G293" i="11"/>
  <c r="Y293" i="11" l="1"/>
  <c r="AD293" i="11" s="1"/>
  <c r="Q293" i="11"/>
  <c r="F294" i="11" a="1"/>
  <c r="P293" i="11"/>
  <c r="G294" i="11" l="1"/>
  <c r="F294" i="11"/>
  <c r="F295" i="11" l="1" a="1"/>
  <c r="P294" i="11"/>
  <c r="Y294" i="11"/>
  <c r="AD294" i="11" s="1"/>
  <c r="Q294" i="11"/>
  <c r="G295" i="11" l="1"/>
  <c r="F295" i="11"/>
  <c r="F296" i="11" l="1" a="1"/>
  <c r="P295" i="11"/>
  <c r="Y295" i="11"/>
  <c r="AD295" i="11" s="1"/>
  <c r="Q295" i="11"/>
  <c r="F296" i="11" l="1"/>
  <c r="G296" i="11"/>
  <c r="Y296" i="11" l="1"/>
  <c r="AD296" i="11" s="1"/>
  <c r="Q296" i="11"/>
  <c r="F297" i="11" a="1"/>
  <c r="P296" i="11"/>
  <c r="F297" i="11" l="1"/>
  <c r="G297" i="11"/>
  <c r="Y297" i="11" l="1"/>
  <c r="AD297" i="11" s="1"/>
  <c r="Q297" i="11"/>
  <c r="P297" i="11"/>
  <c r="F298" i="11" a="1"/>
  <c r="G298" i="11" l="1"/>
  <c r="F298" i="11"/>
  <c r="P298" i="11" l="1"/>
  <c r="F299" i="11" a="1"/>
  <c r="Y298" i="11"/>
  <c r="AD298" i="11" s="1"/>
  <c r="Q298" i="11"/>
  <c r="G299" i="11" l="1"/>
  <c r="F299" i="11"/>
  <c r="F300" i="11" l="1" a="1"/>
  <c r="P299" i="11"/>
  <c r="Q299" i="11"/>
  <c r="Y299" i="11"/>
  <c r="AD299" i="11" s="1"/>
  <c r="F300" i="11" l="1"/>
  <c r="G300" i="11"/>
  <c r="Q300" i="11" l="1"/>
  <c r="Y300" i="11"/>
  <c r="AD300" i="11" s="1"/>
  <c r="F301" i="11" a="1"/>
  <c r="P300" i="11"/>
  <c r="F301" i="11" l="1"/>
  <c r="G301" i="11"/>
  <c r="Y301" i="11" l="1"/>
  <c r="AD301" i="11" s="1"/>
  <c r="Q301" i="11"/>
  <c r="F302" i="11" a="1"/>
  <c r="P301" i="11"/>
  <c r="F302" i="11" l="1"/>
  <c r="G302" i="11"/>
  <c r="Y302" i="11" l="1"/>
  <c r="AD302" i="11" s="1"/>
  <c r="Q302" i="11"/>
  <c r="F303" i="11" a="1"/>
  <c r="P302" i="11"/>
  <c r="F303" i="11" l="1"/>
  <c r="G303" i="11"/>
  <c r="Y303" i="11" l="1"/>
  <c r="AD303" i="11" s="1"/>
  <c r="Q303" i="11"/>
  <c r="F304" i="11" a="1"/>
  <c r="P303" i="11"/>
  <c r="F304" i="11" l="1"/>
  <c r="G304" i="11"/>
  <c r="Q304" i="11" l="1"/>
  <c r="Y304" i="11"/>
  <c r="AD304" i="11" s="1"/>
  <c r="F305" i="11" a="1"/>
  <c r="P304" i="11"/>
  <c r="G305" i="11" l="1"/>
  <c r="F305" i="11"/>
  <c r="F306" i="11" l="1" a="1"/>
  <c r="P305" i="11"/>
  <c r="Y305" i="11"/>
  <c r="AD305" i="11" s="1"/>
  <c r="Q305" i="11"/>
  <c r="F306" i="11" l="1"/>
  <c r="G306" i="11"/>
  <c r="Y306" i="11" l="1"/>
  <c r="AD306" i="11" s="1"/>
  <c r="Q306" i="11"/>
  <c r="P306" i="11"/>
  <c r="F307" i="11" a="1"/>
  <c r="F307" i="11" l="1"/>
  <c r="G307" i="11"/>
  <c r="Y307" i="11" l="1"/>
  <c r="AD307" i="11" s="1"/>
  <c r="Q307" i="11"/>
  <c r="F308" i="11" a="1"/>
  <c r="P307" i="11"/>
  <c r="G308" i="11" l="1"/>
  <c r="F308" i="11"/>
  <c r="F309" i="11" l="1" a="1"/>
  <c r="P308" i="11"/>
  <c r="Q308" i="11"/>
  <c r="Y308" i="11"/>
  <c r="AD308" i="11" s="1"/>
  <c r="G309" i="11" l="1"/>
  <c r="F309" i="11"/>
  <c r="F310" i="11" l="1" a="1"/>
  <c r="P309" i="11"/>
  <c r="Y309" i="11"/>
  <c r="AD309" i="11" s="1"/>
  <c r="Q309" i="11"/>
  <c r="F310" i="11" l="1"/>
  <c r="G310" i="11"/>
  <c r="Y310" i="11" l="1"/>
  <c r="AD310" i="11" s="1"/>
  <c r="Q310" i="11"/>
  <c r="F311" i="11" a="1"/>
  <c r="P310" i="11"/>
  <c r="G311" i="11" l="1"/>
  <c r="F311" i="11"/>
  <c r="F312" i="11" l="1" a="1"/>
  <c r="P311" i="11"/>
  <c r="Y311" i="11"/>
  <c r="AD311" i="11" s="1"/>
  <c r="Q311" i="11"/>
  <c r="G312" i="11" l="1"/>
  <c r="F312" i="11"/>
  <c r="F313" i="11" l="1" a="1"/>
  <c r="P312" i="11"/>
  <c r="Q312" i="11"/>
  <c r="Y312" i="11"/>
  <c r="AD312" i="11" s="1"/>
  <c r="G313" i="11" l="1"/>
  <c r="F313" i="11"/>
  <c r="F314" i="11" l="1" a="1"/>
  <c r="P313" i="11"/>
  <c r="Y313" i="11"/>
  <c r="AD313" i="11" s="1"/>
  <c r="Q313" i="11"/>
  <c r="G314" i="11" l="1"/>
  <c r="F314" i="11"/>
  <c r="F315" i="11" l="1" a="1"/>
  <c r="P314" i="11"/>
  <c r="Y314" i="11"/>
  <c r="AD314" i="11" s="1"/>
  <c r="Q314" i="11"/>
  <c r="F315" i="11" l="1"/>
  <c r="G315" i="11"/>
  <c r="F316" i="11" l="1" a="1"/>
  <c r="Y315" i="11"/>
  <c r="Q315" i="11"/>
  <c r="P315" i="11"/>
  <c r="G316" i="11" l="1"/>
  <c r="F316" i="11"/>
  <c r="AD315" i="11"/>
  <c r="Q316" i="11" l="1"/>
  <c r="Y316" i="11"/>
  <c r="AD316" i="11" s="1"/>
  <c r="P316" i="11"/>
  <c r="F317" i="11" a="1"/>
  <c r="G317" i="11" l="1"/>
  <c r="F317" i="11"/>
  <c r="Q317" i="11" l="1"/>
  <c r="Y317" i="11"/>
  <c r="AD317" i="11" s="1"/>
  <c r="F318" i="11" a="1"/>
  <c r="P317" i="11"/>
  <c r="G318" i="11" l="1"/>
  <c r="F318" i="11"/>
  <c r="Q318" i="11" l="1"/>
  <c r="Y318" i="11"/>
  <c r="AD318" i="11" s="1"/>
  <c r="F319" i="11" a="1"/>
  <c r="P318" i="11"/>
  <c r="F319" i="11" l="1"/>
  <c r="G319" i="11"/>
  <c r="Q319" i="11" l="1"/>
  <c r="Y319" i="11"/>
  <c r="AD319" i="11" s="1"/>
  <c r="F320" i="11" a="1"/>
  <c r="P319" i="11"/>
  <c r="F320" i="11" l="1"/>
  <c r="G320" i="11"/>
  <c r="Q320" i="11" l="1"/>
  <c r="Y320" i="11"/>
  <c r="AD320" i="11" s="1"/>
  <c r="F321" i="11" a="1"/>
  <c r="P320" i="11"/>
  <c r="G321" i="11" l="1"/>
  <c r="F321" i="11"/>
  <c r="Q321" i="11" l="1"/>
  <c r="Y321" i="11"/>
  <c r="AD321" i="11" s="1"/>
  <c r="F322" i="11" a="1"/>
  <c r="P321" i="11"/>
  <c r="G322" i="11" l="1"/>
  <c r="M7" i="11" s="1"/>
  <c r="F322" i="11"/>
  <c r="P322" i="11" l="1"/>
  <c r="I7" i="11" s="1"/>
  <c r="D7" i="11"/>
  <c r="Q322" i="11"/>
  <c r="R7" i="11" s="1"/>
  <c r="Y322" i="11"/>
  <c r="AD322" i="11" l="1"/>
  <c r="AA7" i="11" s="1"/>
  <c r="V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SINGLETON Carl</author>
  </authors>
  <commentList>
    <comment ref="S2" authorId="0" shapeId="0" xr:uid="{00000000-0006-0000-0100-000001000000}">
      <text>
        <r>
          <rPr>
            <b/>
            <sz val="9"/>
            <color indexed="81"/>
            <rFont val="Tahoma"/>
            <family val="2"/>
          </rPr>
          <t>SINGLETON Carl:</t>
        </r>
        <r>
          <rPr>
            <sz val="9"/>
            <color indexed="81"/>
            <rFont val="Tahoma"/>
            <family val="2"/>
          </rPr>
          <t xml:space="preserve">
To smooth noise</t>
        </r>
      </text>
    </comment>
    <comment ref="AJ2" authorId="0" shapeId="0" xr:uid="{00000000-0006-0000-0100-000002000000}">
      <text>
        <r>
          <rPr>
            <b/>
            <sz val="9"/>
            <color indexed="81"/>
            <rFont val="Tahoma"/>
            <family val="2"/>
          </rPr>
          <t>SINGLETON Carl:</t>
        </r>
        <r>
          <rPr>
            <sz val="9"/>
            <color indexed="81"/>
            <rFont val="Tahoma"/>
            <family val="2"/>
          </rPr>
          <t xml:space="preserve">
If A&amp;Z correction is applied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SINGLETON Carl</author>
  </authors>
  <commentList>
    <comment ref="J2" authorId="0" shapeId="0" xr:uid="{00000000-0006-0000-0600-000001000000}">
      <text>
        <r>
          <rPr>
            <b/>
            <sz val="9"/>
            <color indexed="81"/>
            <rFont val="Tahoma"/>
            <family val="2"/>
          </rPr>
          <t>SINGLETON Carl:</t>
        </r>
        <r>
          <rPr>
            <sz val="9"/>
            <color indexed="81"/>
            <rFont val="Tahoma"/>
            <family val="2"/>
          </rPr>
          <t xml:space="preserve">
With or without A&amp;Z correction, if applied etc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SINGLETON Carl</author>
  </authors>
  <commentList>
    <comment ref="F3" authorId="0" shapeId="0" xr:uid="{00000000-0006-0000-0700-000001000000}">
      <text>
        <r>
          <rPr>
            <b/>
            <sz val="9"/>
            <color indexed="81"/>
            <rFont val="Tahoma"/>
            <family val="2"/>
          </rPr>
          <t>SINGLETON Carl:</t>
        </r>
        <r>
          <rPr>
            <sz val="9"/>
            <color indexed="81"/>
            <rFont val="Tahoma"/>
            <family val="2"/>
          </rPr>
          <t xml:space="preserve">
Revert to Identity matrix to remove A&amp;Z classification error adjustment - remember to re-run time aggregation bias adjusmtent if this changes however</t>
        </r>
      </text>
    </comment>
  </commentList>
</comments>
</file>

<file path=xl/sharedStrings.xml><?xml version="1.0" encoding="utf-8"?>
<sst xmlns="http://schemas.openxmlformats.org/spreadsheetml/2006/main" count="1620" uniqueCount="779">
  <si>
    <t>Note: This version includes an example of how to use Excel to compute time aggregation bias corrected hazard rates with the "Real Statistics" add-in. However, this can make the workbook sluggish. If this is the case on your computer delete columns J+ in worksheet "Time agg. bias corr." This will not affect other calculations or outputs. But if you wish to update the bias correction you will need to use the Matlab alternative.</t>
  </si>
  <si>
    <t>What does this spreadsheet do?:</t>
  </si>
  <si>
    <t>Implements a non-steady-state stocks &amp; flows decomposition of a three state labour market over time.</t>
  </si>
  <si>
    <t>Does not use VBA, all calculations easily visible, and so can quickly be edited/used/applied in other analyses.</t>
  </si>
  <si>
    <t>This version uses as an input US gross flows, from the Current Population Survey, published by the Bureau of Labour Statistics (http://www.bls.gov/webapps/legacy/cpsflowstab.htm).</t>
  </si>
  <si>
    <t>Methodology follows Elsby et al (2015).</t>
  </si>
  <si>
    <t>However, for mathematical details on the time aggregation bias correction, and conditions such that the logarithm of the transition probability matrix is the unique generator matrix, see Davies (2010).</t>
  </si>
  <si>
    <t>I hope others find this application here a useful starting point for exploring the role of labour market flows over the business cycle.</t>
  </si>
  <si>
    <t>Some useful notation:</t>
  </si>
  <si>
    <t>Stocks</t>
  </si>
  <si>
    <t>E</t>
  </si>
  <si>
    <t>Employed</t>
  </si>
  <si>
    <t xml:space="preserve">U </t>
  </si>
  <si>
    <t>Unemployed</t>
  </si>
  <si>
    <t>N</t>
  </si>
  <si>
    <t>Inactive</t>
  </si>
  <si>
    <t>lower case denote population rates</t>
  </si>
  <si>
    <t>Flows</t>
  </si>
  <si>
    <t>XY</t>
  </si>
  <si>
    <t xml:space="preserve">Gross flow from X_(t-1) to Y_t </t>
  </si>
  <si>
    <t>Pxy</t>
  </si>
  <si>
    <t>Transition probability, calculated as XY_t / X_(t-1)</t>
  </si>
  <si>
    <t>Fxy</t>
  </si>
  <si>
    <t>Continuous time equivalent hazard rate</t>
  </si>
  <si>
    <r>
      <t xml:space="preserve">Instructions of use / updating </t>
    </r>
    <r>
      <rPr>
        <b/>
        <sz val="11"/>
        <color rgb="FFFF0000"/>
        <rFont val="Calibri"/>
        <family val="2"/>
        <scheme val="minor"/>
      </rPr>
      <t>(general instructions consistent with U.S. verison of application on my personal website)</t>
    </r>
    <r>
      <rPr>
        <b/>
        <sz val="11"/>
        <color theme="1"/>
        <rFont val="Calibri"/>
        <family val="2"/>
        <scheme val="minor"/>
      </rPr>
      <t>:</t>
    </r>
  </si>
  <si>
    <t>(1) Having gathered labour market stocks/flows time series data, such as the BLS or ONS series, replace the data in the "Input - gross flows &amp; stocks" sheet.</t>
  </si>
  <si>
    <t>(2) You may have longer/shorter time series, or monthly/quarterly/yearly data, and so you will have to then make appropiate ammendments throughout the spreadsheet; adding/deleting rows etc.</t>
  </si>
  <si>
    <t>(3) If using US data (ignore otherwise - though you will likely want to consider the likelihood that your data is prone to 'classification' bias), do you want to apply the Abowd &amp; Zellner (1985) correction for classification bias?</t>
  </si>
  <si>
    <t>(4) If no to the above, set array "F5:H7" in sheet "A&amp;Z Correction" to the identity matrix. If using male/female data, there are alternative adjustments available using re-interview data from the same source.</t>
  </si>
  <si>
    <t>(5) Do you want to adjust the data for time aggregation bias? And derive continuous time equivalent hazard rates?</t>
  </si>
  <si>
    <t>(6) If no, in sheet "Flow probs &amp; rates", simply set the hazard rate columns "AD:AL"  equal to the transition probabilities "T:AB", and skip ahead to (11).</t>
  </si>
  <si>
    <t>(8) Open in Matlab the code file "time_agg_bias_correction.m". Change the size of the input and output arrays as appropriate. Run the code. Copy and paste the outputted array "D" to sheet "Time agg. bias corr. output", columns "F:K". For more detail on this step, see "logm" help.</t>
  </si>
  <si>
    <t>(9) It is also possible to compute the time agg. adjusted hazard rates using Excel only, with the Real Statistics package. To obtain greater/comparable accuracy increase number of iterations, though the workbook may become very sluggish - an example of how to undertake this is included in the "Time agg. bias corr" sheet. Recommend deleting these columns if happy using Matlab to speed up workbook.</t>
  </si>
  <si>
    <t>(10) Using an offset on the outputed hazard rates in columns "T:V", change the hazard rate values in "Flow probs &amp; rates"</t>
  </si>
  <si>
    <t>(11) Check the decomposition of the state Markov chain is accurate: if it is cells "AU4" &amp; "AW4" in "Useful matrices &amp; checks" should equal 1.</t>
  </si>
  <si>
    <t>References:</t>
  </si>
  <si>
    <r>
      <t xml:space="preserve">Davies, E. B. (2010). Embeddable Markov matrices. </t>
    </r>
    <r>
      <rPr>
        <i/>
        <sz val="11"/>
        <color theme="1"/>
        <rFont val="Calibri"/>
        <family val="2"/>
        <scheme val="minor"/>
      </rPr>
      <t>Electronic Journal of Probability</t>
    </r>
    <r>
      <rPr>
        <sz val="11"/>
        <color theme="1"/>
        <rFont val="Calibri"/>
        <family val="2"/>
        <scheme val="minor"/>
      </rPr>
      <t xml:space="preserve">, </t>
    </r>
    <r>
      <rPr>
        <i/>
        <sz val="11"/>
        <color theme="1"/>
        <rFont val="Calibri"/>
        <family val="2"/>
        <scheme val="minor"/>
      </rPr>
      <t>15</t>
    </r>
    <r>
      <rPr>
        <sz val="11"/>
        <color theme="1"/>
        <rFont val="Calibri"/>
        <family val="2"/>
        <scheme val="minor"/>
      </rPr>
      <t>, 1474-1486.</t>
    </r>
  </si>
  <si>
    <r>
      <t xml:space="preserve">Elsby, M. W., Hobijn, B., &amp; Şahin, A. (2015). On the importance of the participation margin for labor market fluctuations. </t>
    </r>
    <r>
      <rPr>
        <i/>
        <sz val="11"/>
        <color theme="1"/>
        <rFont val="Calibri"/>
        <family val="2"/>
        <scheme val="minor"/>
      </rPr>
      <t>Journal of Monetary Economics</t>
    </r>
    <r>
      <rPr>
        <sz val="11"/>
        <color theme="1"/>
        <rFont val="Calibri"/>
        <family val="2"/>
        <scheme val="minor"/>
      </rPr>
      <t xml:space="preserve">, </t>
    </r>
    <r>
      <rPr>
        <i/>
        <sz val="11"/>
        <color theme="1"/>
        <rFont val="Calibri"/>
        <family val="2"/>
        <scheme val="minor"/>
      </rPr>
      <t>72</t>
    </r>
    <r>
      <rPr>
        <sz val="11"/>
        <color theme="1"/>
        <rFont val="Calibri"/>
        <family val="2"/>
        <scheme val="minor"/>
      </rPr>
      <t>, 64-82.</t>
    </r>
  </si>
  <si>
    <t>Stocks and rates</t>
  </si>
  <si>
    <t>Gross Flows</t>
  </si>
  <si>
    <t>3 Month Moving Average</t>
  </si>
  <si>
    <t>A&amp;Z Adjusted Flows</t>
  </si>
  <si>
    <t>Y,M</t>
  </si>
  <si>
    <t>U</t>
  </si>
  <si>
    <t>e</t>
  </si>
  <si>
    <t>u</t>
  </si>
  <si>
    <t>n</t>
  </si>
  <si>
    <t>urate</t>
  </si>
  <si>
    <t>EE</t>
  </si>
  <si>
    <t>EU</t>
  </si>
  <si>
    <t>EN</t>
  </si>
  <si>
    <t>UE</t>
  </si>
  <si>
    <t>UU</t>
  </si>
  <si>
    <t>UN</t>
  </si>
  <si>
    <t>NE</t>
  </si>
  <si>
    <t>NU</t>
  </si>
  <si>
    <t>NN</t>
  </si>
  <si>
    <t>1990,2</t>
  </si>
  <si>
    <t>1990,3</t>
  </si>
  <si>
    <t>1990,4</t>
  </si>
  <si>
    <t>1990,5</t>
  </si>
  <si>
    <t>1990,6</t>
  </si>
  <si>
    <t>1990,7</t>
  </si>
  <si>
    <t>1990,8</t>
  </si>
  <si>
    <t>1990,9</t>
  </si>
  <si>
    <t>1990,10</t>
  </si>
  <si>
    <t>1990,11</t>
  </si>
  <si>
    <t>1990,12</t>
  </si>
  <si>
    <t>1991,1</t>
  </si>
  <si>
    <t>1991,2</t>
  </si>
  <si>
    <t>1991,3</t>
  </si>
  <si>
    <t>1991,4</t>
  </si>
  <si>
    <t>1991,5</t>
  </si>
  <si>
    <t>1991,6</t>
  </si>
  <si>
    <t>1991,7</t>
  </si>
  <si>
    <t>1991,8</t>
  </si>
  <si>
    <t>1991,9</t>
  </si>
  <si>
    <t>1991,10</t>
  </si>
  <si>
    <t>1991,11</t>
  </si>
  <si>
    <t>1991,12</t>
  </si>
  <si>
    <t>1992,1</t>
  </si>
  <si>
    <t>1992,2</t>
  </si>
  <si>
    <t>1992,3</t>
  </si>
  <si>
    <t>1992,4</t>
  </si>
  <si>
    <t>1992,5</t>
  </si>
  <si>
    <t>1992,6</t>
  </si>
  <si>
    <t>1992,7</t>
  </si>
  <si>
    <t>1992,8</t>
  </si>
  <si>
    <t>1992,9</t>
  </si>
  <si>
    <t>1992,10</t>
  </si>
  <si>
    <t>1992,11</t>
  </si>
  <si>
    <t>1992,12</t>
  </si>
  <si>
    <t>1993,1</t>
  </si>
  <si>
    <t>1993,2</t>
  </si>
  <si>
    <t>1993,3</t>
  </si>
  <si>
    <t>1993,4</t>
  </si>
  <si>
    <t>1993,5</t>
  </si>
  <si>
    <t>1993,6</t>
  </si>
  <si>
    <t>1993,7</t>
  </si>
  <si>
    <t>1993,8</t>
  </si>
  <si>
    <t>1993,9</t>
  </si>
  <si>
    <t>1993,10</t>
  </si>
  <si>
    <t>1993,11</t>
  </si>
  <si>
    <t>1993,12</t>
  </si>
  <si>
    <t>1994,1</t>
  </si>
  <si>
    <t>1994,2</t>
  </si>
  <si>
    <t>1994,3</t>
  </si>
  <si>
    <t>1994,4</t>
  </si>
  <si>
    <t>1994,5</t>
  </si>
  <si>
    <t>1994,6</t>
  </si>
  <si>
    <t>1994,7</t>
  </si>
  <si>
    <t>1994,8</t>
  </si>
  <si>
    <t>1994,9</t>
  </si>
  <si>
    <t>1994,10</t>
  </si>
  <si>
    <t>1994,11</t>
  </si>
  <si>
    <t>1994,12</t>
  </si>
  <si>
    <t>1995,1</t>
  </si>
  <si>
    <t>1995,2</t>
  </si>
  <si>
    <t>1995,3</t>
  </si>
  <si>
    <t>1995,4</t>
  </si>
  <si>
    <t>1995,5</t>
  </si>
  <si>
    <t>1995,6</t>
  </si>
  <si>
    <t>1995,7</t>
  </si>
  <si>
    <t>1995,8</t>
  </si>
  <si>
    <t>1995,9</t>
  </si>
  <si>
    <t>1995,10</t>
  </si>
  <si>
    <t>1995,11</t>
  </si>
  <si>
    <t>1995,12</t>
  </si>
  <si>
    <t>1996,1</t>
  </si>
  <si>
    <t>1996,2</t>
  </si>
  <si>
    <t>1996,3</t>
  </si>
  <si>
    <t>1996,4</t>
  </si>
  <si>
    <t>1996,5</t>
  </si>
  <si>
    <t>1996,6</t>
  </si>
  <si>
    <t>1996,7</t>
  </si>
  <si>
    <t>1996,8</t>
  </si>
  <si>
    <t>1996,9</t>
  </si>
  <si>
    <t>1996,10</t>
  </si>
  <si>
    <t>1996,11</t>
  </si>
  <si>
    <t>1996,12</t>
  </si>
  <si>
    <t xml:space="preserve">1997,1 </t>
  </si>
  <si>
    <t>1997,2</t>
  </si>
  <si>
    <t>1997,3</t>
  </si>
  <si>
    <t>1997,4</t>
  </si>
  <si>
    <t>1997,5</t>
  </si>
  <si>
    <t>1997,6</t>
  </si>
  <si>
    <t>1997,7</t>
  </si>
  <si>
    <t>1997,8</t>
  </si>
  <si>
    <t>1997,9</t>
  </si>
  <si>
    <t>1997,10</t>
  </si>
  <si>
    <t>1997,11</t>
  </si>
  <si>
    <t>1997,12</t>
  </si>
  <si>
    <t>1998,1</t>
  </si>
  <si>
    <t>1998,2</t>
  </si>
  <si>
    <t>1998,3</t>
  </si>
  <si>
    <t>1998,4</t>
  </si>
  <si>
    <t>1998,5</t>
  </si>
  <si>
    <t>1998,6</t>
  </si>
  <si>
    <t>1998,7</t>
  </si>
  <si>
    <t>1998,8</t>
  </si>
  <si>
    <t>1998,9</t>
  </si>
  <si>
    <t>1998,10</t>
  </si>
  <si>
    <t>1998,11</t>
  </si>
  <si>
    <t>1998,12</t>
  </si>
  <si>
    <t>1999,1</t>
  </si>
  <si>
    <t>1999,2</t>
  </si>
  <si>
    <t>1999,3</t>
  </si>
  <si>
    <t>1999,4</t>
  </si>
  <si>
    <t>1999,5</t>
  </si>
  <si>
    <t>1999,6</t>
  </si>
  <si>
    <t>1999,7</t>
  </si>
  <si>
    <t>1999,8</t>
  </si>
  <si>
    <t>1999,9</t>
  </si>
  <si>
    <t>1999,10</t>
  </si>
  <si>
    <t>1999,11</t>
  </si>
  <si>
    <t>1999,12</t>
  </si>
  <si>
    <t>2000,1</t>
  </si>
  <si>
    <t>2000,2</t>
  </si>
  <si>
    <t>2000,3</t>
  </si>
  <si>
    <t>2000,4</t>
  </si>
  <si>
    <t>2000,5</t>
  </si>
  <si>
    <t>2000,6</t>
  </si>
  <si>
    <t>2000,7</t>
  </si>
  <si>
    <t>2000,8</t>
  </si>
  <si>
    <t>2000,9</t>
  </si>
  <si>
    <t>2000,10</t>
  </si>
  <si>
    <t>2000,11</t>
  </si>
  <si>
    <t>2000,12</t>
  </si>
  <si>
    <t>2001,1</t>
  </si>
  <si>
    <t>2001,2</t>
  </si>
  <si>
    <t>2001,3</t>
  </si>
  <si>
    <t>2001,4</t>
  </si>
  <si>
    <t>2001,5</t>
  </si>
  <si>
    <t>2001,6</t>
  </si>
  <si>
    <t>2001,7</t>
  </si>
  <si>
    <t>2001,8</t>
  </si>
  <si>
    <t>2001,9</t>
  </si>
  <si>
    <t>2001,10</t>
  </si>
  <si>
    <t>2001,11</t>
  </si>
  <si>
    <t>2001,12</t>
  </si>
  <si>
    <t>2002,1</t>
  </si>
  <si>
    <t>2002,2</t>
  </si>
  <si>
    <t>2002,3</t>
  </si>
  <si>
    <t>2002,4</t>
  </si>
  <si>
    <t>2002,5</t>
  </si>
  <si>
    <t>2002,6</t>
  </si>
  <si>
    <t>2002,7</t>
  </si>
  <si>
    <t>2002,8</t>
  </si>
  <si>
    <t>2002,9</t>
  </si>
  <si>
    <t>2002,10</t>
  </si>
  <si>
    <t>2002,11</t>
  </si>
  <si>
    <t>2002,12</t>
  </si>
  <si>
    <t>2003,1</t>
  </si>
  <si>
    <t>2003,2</t>
  </si>
  <si>
    <t>2003,3</t>
  </si>
  <si>
    <t>2003,4</t>
  </si>
  <si>
    <t>2003,5</t>
  </si>
  <si>
    <t>2003,6</t>
  </si>
  <si>
    <t>2003,7</t>
  </si>
  <si>
    <t>2003,8</t>
  </si>
  <si>
    <t>2003,9</t>
  </si>
  <si>
    <t>2003,10</t>
  </si>
  <si>
    <t>2003,11</t>
  </si>
  <si>
    <t>2003,12</t>
  </si>
  <si>
    <t>2004,1</t>
  </si>
  <si>
    <t>2004,2</t>
  </si>
  <si>
    <t>2004,3</t>
  </si>
  <si>
    <t>2004,4</t>
  </si>
  <si>
    <t>2004,5</t>
  </si>
  <si>
    <t>2004,6</t>
  </si>
  <si>
    <t>2004,7</t>
  </si>
  <si>
    <t>2004,8</t>
  </si>
  <si>
    <t>2004,9</t>
  </si>
  <si>
    <t>2004,10</t>
  </si>
  <si>
    <t>2004,11</t>
  </si>
  <si>
    <t>2004,12</t>
  </si>
  <si>
    <t>2005,1</t>
  </si>
  <si>
    <t>2005,2</t>
  </si>
  <si>
    <t>2005,3</t>
  </si>
  <si>
    <t>2005,4</t>
  </si>
  <si>
    <t>2005,5</t>
  </si>
  <si>
    <t>2005,6</t>
  </si>
  <si>
    <t>2005,7</t>
  </si>
  <si>
    <t>2005,8</t>
  </si>
  <si>
    <t>2005,9</t>
  </si>
  <si>
    <t>2005,10</t>
  </si>
  <si>
    <t>2005,11</t>
  </si>
  <si>
    <t>2005,12</t>
  </si>
  <si>
    <t>2006,1</t>
  </si>
  <si>
    <t>2006,2</t>
  </si>
  <si>
    <t>2006,3</t>
  </si>
  <si>
    <t>2006,4</t>
  </si>
  <si>
    <t>2006,5</t>
  </si>
  <si>
    <t>2006,6</t>
  </si>
  <si>
    <t>2006,7</t>
  </si>
  <si>
    <t>2006,8</t>
  </si>
  <si>
    <t>2006,9</t>
  </si>
  <si>
    <t>2006,10</t>
  </si>
  <si>
    <t>2006,11</t>
  </si>
  <si>
    <t>2006,12</t>
  </si>
  <si>
    <t>2007,1</t>
  </si>
  <si>
    <t>2007,2</t>
  </si>
  <si>
    <t>2007,3</t>
  </si>
  <si>
    <t>2007,4</t>
  </si>
  <si>
    <t>2007,5</t>
  </si>
  <si>
    <t>2007,6</t>
  </si>
  <si>
    <t>2007,7</t>
  </si>
  <si>
    <t>2007,8</t>
  </si>
  <si>
    <t>2007,9</t>
  </si>
  <si>
    <t>2007,10</t>
  </si>
  <si>
    <t>2007,11</t>
  </si>
  <si>
    <t>2007,12</t>
  </si>
  <si>
    <t>2008,1</t>
  </si>
  <si>
    <t>2008,2</t>
  </si>
  <si>
    <t>2008,3</t>
  </si>
  <si>
    <t>2008,4</t>
  </si>
  <si>
    <t>2008,5</t>
  </si>
  <si>
    <t>2008,6</t>
  </si>
  <si>
    <t>2008,7</t>
  </si>
  <si>
    <t>2008,8</t>
  </si>
  <si>
    <t>2008,9</t>
  </si>
  <si>
    <t>2008,10</t>
  </si>
  <si>
    <t>2008,11</t>
  </si>
  <si>
    <t>2008,12</t>
  </si>
  <si>
    <t>2009,1</t>
  </si>
  <si>
    <t>2009,2</t>
  </si>
  <si>
    <t>2009,3</t>
  </si>
  <si>
    <t>2009,4</t>
  </si>
  <si>
    <t>2009,5</t>
  </si>
  <si>
    <t>2009,6</t>
  </si>
  <si>
    <t>2009,7</t>
  </si>
  <si>
    <t>2009,8</t>
  </si>
  <si>
    <t>2009,9</t>
  </si>
  <si>
    <t>2009,10</t>
  </si>
  <si>
    <t>2009,11</t>
  </si>
  <si>
    <t>2009,12</t>
  </si>
  <si>
    <t>2010,1</t>
  </si>
  <si>
    <t>2010,2</t>
  </si>
  <si>
    <t>2010,3</t>
  </si>
  <si>
    <t>2010,4</t>
  </si>
  <si>
    <t>2010,5</t>
  </si>
  <si>
    <t>2010,6</t>
  </si>
  <si>
    <t>2010,7</t>
  </si>
  <si>
    <t>2010,8</t>
  </si>
  <si>
    <t>2010,9</t>
  </si>
  <si>
    <t>2010,10</t>
  </si>
  <si>
    <t>2010,11</t>
  </si>
  <si>
    <t>2010,12</t>
  </si>
  <si>
    <t>2011,1</t>
  </si>
  <si>
    <t>2011,2</t>
  </si>
  <si>
    <t>2011,3</t>
  </si>
  <si>
    <t>2011,4</t>
  </si>
  <si>
    <t>2011,5</t>
  </si>
  <si>
    <t>2011,6</t>
  </si>
  <si>
    <t>2011,7</t>
  </si>
  <si>
    <t>2011,8</t>
  </si>
  <si>
    <t>2011,9</t>
  </si>
  <si>
    <t>2011,10</t>
  </si>
  <si>
    <t>2011,11</t>
  </si>
  <si>
    <t>2011,12</t>
  </si>
  <si>
    <t>2012,1</t>
  </si>
  <si>
    <t>2012,2</t>
  </si>
  <si>
    <t>2012,3</t>
  </si>
  <si>
    <t>2012,4</t>
  </si>
  <si>
    <t>2012,5</t>
  </si>
  <si>
    <t>2012,6</t>
  </si>
  <si>
    <t>2012,7</t>
  </si>
  <si>
    <t>2012,8</t>
  </si>
  <si>
    <t>2012,9</t>
  </si>
  <si>
    <t>2012,10</t>
  </si>
  <si>
    <t>2012,11</t>
  </si>
  <si>
    <t>2012,12</t>
  </si>
  <si>
    <t>2013,1</t>
  </si>
  <si>
    <t>2013,2</t>
  </si>
  <si>
    <t>2013,3</t>
  </si>
  <si>
    <t>2013,4</t>
  </si>
  <si>
    <t>2013,5</t>
  </si>
  <si>
    <t>2013,6</t>
  </si>
  <si>
    <t>2013,7</t>
  </si>
  <si>
    <t>2013,8</t>
  </si>
  <si>
    <t>2013,9</t>
  </si>
  <si>
    <t>2013,10</t>
  </si>
  <si>
    <t>2013,11</t>
  </si>
  <si>
    <t>2013,12</t>
  </si>
  <si>
    <t>2014,1</t>
  </si>
  <si>
    <t>2014,2</t>
  </si>
  <si>
    <t>2014,3</t>
  </si>
  <si>
    <t>2014,4</t>
  </si>
  <si>
    <t>2014,5</t>
  </si>
  <si>
    <t>2014,6</t>
  </si>
  <si>
    <t>2014,7</t>
  </si>
  <si>
    <t>2014,8</t>
  </si>
  <si>
    <t>2014,9</t>
  </si>
  <si>
    <t>2014,10</t>
  </si>
  <si>
    <t>2014,11</t>
  </si>
  <si>
    <t>2014,12</t>
  </si>
  <si>
    <t>2015,1</t>
  </si>
  <si>
    <t>2015,2</t>
  </si>
  <si>
    <t>2015,3</t>
  </si>
  <si>
    <t>2015,4</t>
  </si>
  <si>
    <t>2015,5</t>
  </si>
  <si>
    <t>2015,6</t>
  </si>
  <si>
    <t>2015,7</t>
  </si>
  <si>
    <t>2015,8</t>
  </si>
  <si>
    <t>Non-steady-state decomposition of changes in labour market states into contributions from flow rates (3 state version)</t>
  </si>
  <si>
    <t>See primarily Elsby et al (2015)</t>
  </si>
  <si>
    <t>Employment rate</t>
  </si>
  <si>
    <t>Unemployment population share</t>
  </si>
  <si>
    <t>Unemployment rate</t>
  </si>
  <si>
    <t>Feu</t>
  </si>
  <si>
    <t>Fen</t>
  </si>
  <si>
    <t>Fue</t>
  </si>
  <si>
    <t>Fun</t>
  </si>
  <si>
    <t>Fne</t>
  </si>
  <si>
    <t>Fnu</t>
  </si>
  <si>
    <t>Initial values</t>
  </si>
  <si>
    <t>Approx. error</t>
  </si>
  <si>
    <t>Interpretation: Share of variance in the monthly change in the employment rate accounted for by contemporaneous and past changes in flow rates/initial value/'demography'</t>
  </si>
  <si>
    <t>Contribution to change in stocks</t>
  </si>
  <si>
    <t>Contribution to unemployment rate approx.</t>
  </si>
  <si>
    <t>Init. Val.</t>
  </si>
  <si>
    <t>Approx Error</t>
  </si>
  <si>
    <t>Actual change</t>
  </si>
  <si>
    <t>Example output: Contributions of unemployment to employment transition probabilities to cumulative changes in unemployment during the Great Recession, US, 2008-2012</t>
  </si>
  <si>
    <t>Interpretation - Using the Fujita &amp; Ramey (2009) variance decomposition we can study how flow rates contribute to changes in unemployment over a longer time period. Using the decompostion outputs, we can also describe more precisely how these flows contributed to the rise in unemployment during the Great recession. Initially, both a fall in the job finding rate, and a rise in job exits accounted for the majority of the rise in unemployment. However, the subsequent decline in unemployment form peak is mainly accounted for by declines in exits, whereas the job finding rate remained persistently low (see Figure 1). We can also see the not unsubstantial contributions of flows betwen unemployment and inactivity (Figure 2).</t>
  </si>
  <si>
    <t>Cumulative change and contributions from flow rates</t>
  </si>
  <si>
    <t>Raw transition probabilities</t>
  </si>
  <si>
    <t>Margin error adjusted probabilities</t>
  </si>
  <si>
    <t>Time agg. Adjusted hazard rates</t>
  </si>
  <si>
    <t>Pee</t>
  </si>
  <si>
    <t>Peu</t>
  </si>
  <si>
    <t>Pen</t>
  </si>
  <si>
    <t>Pue</t>
  </si>
  <si>
    <t>Puu</t>
  </si>
  <si>
    <t>Pun</t>
  </si>
  <si>
    <t>Pne</t>
  </si>
  <si>
    <t>Pnu</t>
  </si>
  <si>
    <t>Pnn</t>
  </si>
  <si>
    <t>fee</t>
  </si>
  <si>
    <t>feu</t>
  </si>
  <si>
    <t>fen</t>
  </si>
  <si>
    <t>fue</t>
  </si>
  <si>
    <t>fuu</t>
  </si>
  <si>
    <t>fun</t>
  </si>
  <si>
    <t>fne</t>
  </si>
  <si>
    <t>fnu</t>
  </si>
  <si>
    <t>fnn</t>
  </si>
  <si>
    <t>Abowd &amp; Zellner Correction</t>
  </si>
  <si>
    <t>see Abowd &amp; Zellner (1985) and Poterba &amp; Summers (1986)</t>
  </si>
  <si>
    <t>Applied adjustment</t>
  </si>
  <si>
    <t>Raw gross flows - from data</t>
  </si>
  <si>
    <t>(Abowd &amp; Zellner 1985, Table 6)</t>
  </si>
  <si>
    <t>Adjusted gross flows</t>
  </si>
  <si>
    <t>Margin error adjustment of transition probabilites</t>
  </si>
  <si>
    <t>See hidden columns for calculations</t>
  </si>
  <si>
    <t>See technical appendix of Elsby et al (2015)</t>
  </si>
  <si>
    <t>Input matrices</t>
  </si>
  <si>
    <t>Output</t>
  </si>
  <si>
    <t>W^-1</t>
  </si>
  <si>
    <t>p^</t>
  </si>
  <si>
    <t>X'_t-1</t>
  </si>
  <si>
    <t>DeltaS</t>
  </si>
  <si>
    <t>W</t>
  </si>
  <si>
    <t>P &amp; Lagrange Multipliers</t>
  </si>
  <si>
    <t>etc…</t>
  </si>
  <si>
    <t>Input matrices of transition probabilities to Matlab (Copy entire array below and then run Matlab code)</t>
  </si>
  <si>
    <t>Output matrices of time agg bias adjusted hazard rates, from Matlab</t>
  </si>
  <si>
    <t>Alternative adjustment using Real Statistics add-in</t>
  </si>
  <si>
    <t>Log Eigenvalues</t>
  </si>
  <si>
    <t>Eigenvals &amp; eigenvectors</t>
  </si>
  <si>
    <t>Excel Computed Hazard Rates</t>
  </si>
  <si>
    <r>
      <t xml:space="preserve">F_t </t>
    </r>
    <r>
      <rPr>
        <sz val="11"/>
        <color theme="1"/>
        <rFont val="Calibri"/>
        <family val="2"/>
        <scheme val="minor"/>
      </rPr>
      <t>(if time agg bias correction applied)</t>
    </r>
  </si>
  <si>
    <r>
      <t xml:space="preserve">g_t  </t>
    </r>
    <r>
      <rPr>
        <sz val="11"/>
        <color theme="1"/>
        <rFont val="Calibri"/>
        <family val="2"/>
        <scheme val="minor"/>
      </rPr>
      <t>(if time agg bias correction applied)</t>
    </r>
  </si>
  <si>
    <t>q_t</t>
  </si>
  <si>
    <t>p_t</t>
  </si>
  <si>
    <t>A_t</t>
  </si>
  <si>
    <t>B_t</t>
  </si>
  <si>
    <r>
      <rPr>
        <b/>
        <sz val="11"/>
        <color theme="1"/>
        <rFont val="Calibri"/>
        <family val="2"/>
        <scheme val="minor"/>
      </rPr>
      <t>s_t</t>
    </r>
    <r>
      <rPr>
        <sz val="11"/>
        <color theme="1"/>
        <rFont val="Calibri"/>
        <family val="2"/>
        <scheme val="minor"/>
      </rPr>
      <t xml:space="preserve"> (actual)</t>
    </r>
  </si>
  <si>
    <t>Check</t>
  </si>
  <si>
    <r>
      <rPr>
        <b/>
        <sz val="11"/>
        <color theme="1"/>
        <rFont val="Calibri"/>
        <family val="2"/>
        <scheme val="minor"/>
      </rPr>
      <t>s_t</t>
    </r>
    <r>
      <rPr>
        <sz val="11"/>
        <color theme="1"/>
        <rFont val="Calibri"/>
        <family val="2"/>
        <scheme val="minor"/>
      </rPr>
      <t xml:space="preserve"> (ss)</t>
    </r>
  </si>
  <si>
    <r>
      <rPr>
        <b/>
        <sz val="11"/>
        <color theme="1"/>
        <rFont val="Calibri"/>
        <family val="2"/>
        <scheme val="minor"/>
      </rPr>
      <t xml:space="preserve">Delta s_t </t>
    </r>
    <r>
      <rPr>
        <sz val="11"/>
        <color theme="1"/>
        <rFont val="Calibri"/>
        <family val="2"/>
        <scheme val="minor"/>
      </rPr>
      <t>(actual)</t>
    </r>
  </si>
  <si>
    <r>
      <rPr>
        <b/>
        <sz val="11"/>
        <color theme="1"/>
        <rFont val="Calibri"/>
        <family val="2"/>
        <scheme val="minor"/>
      </rPr>
      <t>Delta s_t</t>
    </r>
    <r>
      <rPr>
        <sz val="11"/>
        <color theme="1"/>
        <rFont val="Calibri"/>
        <family val="2"/>
        <scheme val="minor"/>
      </rPr>
      <t xml:space="preserve"> (ss_adj)</t>
    </r>
  </si>
  <si>
    <t>Check decmposition method is correct - see also importance of margin/error adjustment</t>
  </si>
  <si>
    <t>Check (=1)</t>
  </si>
  <si>
    <t>Tick</t>
  </si>
  <si>
    <t>Delta E</t>
  </si>
  <si>
    <t>Delta U</t>
  </si>
  <si>
    <t>Useful analytic derivatives</t>
  </si>
  <si>
    <t>x</t>
  </si>
  <si>
    <t>d(-F^-1)q/dx</t>
  </si>
  <si>
    <t>d(-F^-1)q/dx*(Delta x)</t>
  </si>
  <si>
    <t>Delta ss</t>
  </si>
  <si>
    <t>Actual</t>
  </si>
  <si>
    <t>Approx.</t>
  </si>
  <si>
    <t>Error</t>
  </si>
  <si>
    <t>dq/dx</t>
  </si>
  <si>
    <t>df/dx</t>
  </si>
  <si>
    <t>Index &amp; Offset series - DO NOT DELETE</t>
  </si>
  <si>
    <t>d^2(-F^-1)q/dx^2]</t>
  </si>
  <si>
    <t>Note: First order is not really sufficient so include second derivative term to improve fit</t>
  </si>
  <si>
    <t>Example outputs (found in sheets labelled clearly as "Output") produced are the relative importance of flows to changes in stocks over a longer period of time (1990-2016), and cumulative contributions of flows to changes in unemployment during the Great Recession.</t>
  </si>
  <si>
    <t>Monthly flows from BLS - Seasonally Adjusted - Total - 16+, accessed 14/4/2016 (http://www.bls.gov/webapps/legacy/cpsflowstab.htm)</t>
  </si>
  <si>
    <t>2015,9</t>
  </si>
  <si>
    <t>2015,10</t>
  </si>
  <si>
    <t>2015,11</t>
  </si>
  <si>
    <t>2015,12</t>
  </si>
  <si>
    <t>2016,1</t>
  </si>
  <si>
    <t>2016,2</t>
  </si>
  <si>
    <t>2016,3</t>
  </si>
  <si>
    <t>1990,13</t>
  </si>
  <si>
    <t>1990,14</t>
  </si>
  <si>
    <t>1990,15</t>
  </si>
  <si>
    <t>1990,16</t>
  </si>
  <si>
    <t>1990,17</t>
  </si>
  <si>
    <t>1990,18</t>
  </si>
  <si>
    <t>1990,19</t>
  </si>
  <si>
    <t>1990,20</t>
  </si>
  <si>
    <t>1990,21</t>
  </si>
  <si>
    <t>1990,22</t>
  </si>
  <si>
    <t>1990,23</t>
  </si>
  <si>
    <t>1990,24</t>
  </si>
  <si>
    <t>1990,25</t>
  </si>
  <si>
    <t>1990,26</t>
  </si>
  <si>
    <t>1990,27</t>
  </si>
  <si>
    <t>1990,28</t>
  </si>
  <si>
    <t>1990,29</t>
  </si>
  <si>
    <t>1990,30</t>
  </si>
  <si>
    <t>1990,31</t>
  </si>
  <si>
    <t>1990,32</t>
  </si>
  <si>
    <t>1990,33</t>
  </si>
  <si>
    <t>1990,34</t>
  </si>
  <si>
    <t>1990,35</t>
  </si>
  <si>
    <t>1990,36</t>
  </si>
  <si>
    <t>1990,37</t>
  </si>
  <si>
    <t>1990,38</t>
  </si>
  <si>
    <t>1990,39</t>
  </si>
  <si>
    <t>1990,40</t>
  </si>
  <si>
    <t>1990,41</t>
  </si>
  <si>
    <t>1990,42</t>
  </si>
  <si>
    <t>1990,43</t>
  </si>
  <si>
    <t>1990,44</t>
  </si>
  <si>
    <t>1990,45</t>
  </si>
  <si>
    <t>1990,46</t>
  </si>
  <si>
    <t>1990,47</t>
  </si>
  <si>
    <t>1990,48</t>
  </si>
  <si>
    <t>1990,49</t>
  </si>
  <si>
    <t>1990,50</t>
  </si>
  <si>
    <t>1990,51</t>
  </si>
  <si>
    <t>1990,52</t>
  </si>
  <si>
    <t>1990,53</t>
  </si>
  <si>
    <t>1990,54</t>
  </si>
  <si>
    <t>1990,55</t>
  </si>
  <si>
    <t>1990,56</t>
  </si>
  <si>
    <t>1990,57</t>
  </si>
  <si>
    <t>1990,58</t>
  </si>
  <si>
    <t>1990,59</t>
  </si>
  <si>
    <t>1990,60</t>
  </si>
  <si>
    <t>1990,61</t>
  </si>
  <si>
    <t>1990,62</t>
  </si>
  <si>
    <t>1990,63</t>
  </si>
  <si>
    <t>1990,64</t>
  </si>
  <si>
    <t>1990,65</t>
  </si>
  <si>
    <t>1990,66</t>
  </si>
  <si>
    <t>1990,67</t>
  </si>
  <si>
    <t>1990,68</t>
  </si>
  <si>
    <t>1990,69</t>
  </si>
  <si>
    <t>1990,70</t>
  </si>
  <si>
    <t>1990,71</t>
  </si>
  <si>
    <t>1990,72</t>
  </si>
  <si>
    <t>1990,73</t>
  </si>
  <si>
    <t>1990,74</t>
  </si>
  <si>
    <t>1990,75</t>
  </si>
  <si>
    <t>1990,76</t>
  </si>
  <si>
    <t>1990,77</t>
  </si>
  <si>
    <t>1990,78</t>
  </si>
  <si>
    <t>1990,79</t>
  </si>
  <si>
    <t>1990,80</t>
  </si>
  <si>
    <t>1990,81</t>
  </si>
  <si>
    <t>1990,82</t>
  </si>
  <si>
    <t>1990,83</t>
  </si>
  <si>
    <t>1990,84</t>
  </si>
  <si>
    <t>1990,85</t>
  </si>
  <si>
    <t>1990,86</t>
  </si>
  <si>
    <t>1990,87</t>
  </si>
  <si>
    <t>1990,88</t>
  </si>
  <si>
    <t>1990,89</t>
  </si>
  <si>
    <t>1990,90</t>
  </si>
  <si>
    <t>1990,91</t>
  </si>
  <si>
    <t>1990,92</t>
  </si>
  <si>
    <t>1990,93</t>
  </si>
  <si>
    <t>1990,94</t>
  </si>
  <si>
    <t>1990,95</t>
  </si>
  <si>
    <t>1990,96</t>
  </si>
  <si>
    <t>1990,97</t>
  </si>
  <si>
    <t>1990,98</t>
  </si>
  <si>
    <t>1990,99</t>
  </si>
  <si>
    <t>1990,100</t>
  </si>
  <si>
    <t>1990,101</t>
  </si>
  <si>
    <t>1990,102</t>
  </si>
  <si>
    <t>1990,103</t>
  </si>
  <si>
    <t>1990,104</t>
  </si>
  <si>
    <t>1990,105</t>
  </si>
  <si>
    <t>1990,106</t>
  </si>
  <si>
    <t>1990,107</t>
  </si>
  <si>
    <t>1990,108</t>
  </si>
  <si>
    <t>1990,109</t>
  </si>
  <si>
    <t>1990,110</t>
  </si>
  <si>
    <t>1990,111</t>
  </si>
  <si>
    <t>1990,112</t>
  </si>
  <si>
    <t>1990,113</t>
  </si>
  <si>
    <t>1990,114</t>
  </si>
  <si>
    <t>1990,115</t>
  </si>
  <si>
    <t>1990,116</t>
  </si>
  <si>
    <t>1990,117</t>
  </si>
  <si>
    <t>1990,118</t>
  </si>
  <si>
    <t>1990,119</t>
  </si>
  <si>
    <t>1990,120</t>
  </si>
  <si>
    <t>1990,121</t>
  </si>
  <si>
    <t>1990,122</t>
  </si>
  <si>
    <t>1990,123</t>
  </si>
  <si>
    <t>1990,124</t>
  </si>
  <si>
    <t>1990,125</t>
  </si>
  <si>
    <t>1990,126</t>
  </si>
  <si>
    <t>1990,127</t>
  </si>
  <si>
    <t>1990,128</t>
  </si>
  <si>
    <t>1990,129</t>
  </si>
  <si>
    <t>1990,130</t>
  </si>
  <si>
    <t>1990,131</t>
  </si>
  <si>
    <t>1990,132</t>
  </si>
  <si>
    <t>1990,133</t>
  </si>
  <si>
    <t>1990,134</t>
  </si>
  <si>
    <t>1990,135</t>
  </si>
  <si>
    <t>1990,136</t>
  </si>
  <si>
    <t>1990,137</t>
  </si>
  <si>
    <t>1990,138</t>
  </si>
  <si>
    <t>1990,139</t>
  </si>
  <si>
    <t>1990,140</t>
  </si>
  <si>
    <t>1990,141</t>
  </si>
  <si>
    <t>1990,142</t>
  </si>
  <si>
    <t>1990,143</t>
  </si>
  <si>
    <t>1990,144</t>
  </si>
  <si>
    <t>1990,145</t>
  </si>
  <si>
    <t>1990,146</t>
  </si>
  <si>
    <t>1990,147</t>
  </si>
  <si>
    <t>1990,148</t>
  </si>
  <si>
    <t>1990,149</t>
  </si>
  <si>
    <t>1990,150</t>
  </si>
  <si>
    <t>1990,151</t>
  </si>
  <si>
    <t>1990,152</t>
  </si>
  <si>
    <t>1990,153</t>
  </si>
  <si>
    <t>1990,154</t>
  </si>
  <si>
    <t>1990,155</t>
  </si>
  <si>
    <t>1990,156</t>
  </si>
  <si>
    <t>1990,157</t>
  </si>
  <si>
    <t>1990,158</t>
  </si>
  <si>
    <t>1990,159</t>
  </si>
  <si>
    <t>1990,160</t>
  </si>
  <si>
    <t>1990,161</t>
  </si>
  <si>
    <t>1990,162</t>
  </si>
  <si>
    <t>1990,163</t>
  </si>
  <si>
    <t>1990,164</t>
  </si>
  <si>
    <t>1990,165</t>
  </si>
  <si>
    <t>1990,166</t>
  </si>
  <si>
    <t>1990,167</t>
  </si>
  <si>
    <t>1990,168</t>
  </si>
  <si>
    <t>1990,169</t>
  </si>
  <si>
    <t>1990,170</t>
  </si>
  <si>
    <t>1990,171</t>
  </si>
  <si>
    <t>1990,172</t>
  </si>
  <si>
    <t>1990,173</t>
  </si>
  <si>
    <t>1990,174</t>
  </si>
  <si>
    <t>1990,175</t>
  </si>
  <si>
    <t>1990,176</t>
  </si>
  <si>
    <t>1990,177</t>
  </si>
  <si>
    <t>1990,178</t>
  </si>
  <si>
    <t>1990,179</t>
  </si>
  <si>
    <t>1990,180</t>
  </si>
  <si>
    <t>1990,181</t>
  </si>
  <si>
    <t>1990,182</t>
  </si>
  <si>
    <t>1990,183</t>
  </si>
  <si>
    <t>1990,184</t>
  </si>
  <si>
    <t>1990,185</t>
  </si>
  <si>
    <t>1990,186</t>
  </si>
  <si>
    <t>1990,187</t>
  </si>
  <si>
    <t>1990,188</t>
  </si>
  <si>
    <t>1990,189</t>
  </si>
  <si>
    <t>1990,190</t>
  </si>
  <si>
    <t>1990,191</t>
  </si>
  <si>
    <t>1990,192</t>
  </si>
  <si>
    <t>1990,193</t>
  </si>
  <si>
    <t>1990,194</t>
  </si>
  <si>
    <t>1990,195</t>
  </si>
  <si>
    <t>1990,196</t>
  </si>
  <si>
    <t>1990,197</t>
  </si>
  <si>
    <t>1990,198</t>
  </si>
  <si>
    <t>1990,199</t>
  </si>
  <si>
    <t>1990,200</t>
  </si>
  <si>
    <t>1990,201</t>
  </si>
  <si>
    <t>1990,202</t>
  </si>
  <si>
    <t>1990,203</t>
  </si>
  <si>
    <t>1990,204</t>
  </si>
  <si>
    <t>1990,205</t>
  </si>
  <si>
    <t>1990,206</t>
  </si>
  <si>
    <t>1990,207</t>
  </si>
  <si>
    <t>1990,208</t>
  </si>
  <si>
    <t>1990,209</t>
  </si>
  <si>
    <t>1990,210</t>
  </si>
  <si>
    <t>1990,211</t>
  </si>
  <si>
    <t>1990,212</t>
  </si>
  <si>
    <t>1990,213</t>
  </si>
  <si>
    <t>1990,214</t>
  </si>
  <si>
    <t>1990,215</t>
  </si>
  <si>
    <t>1990,216</t>
  </si>
  <si>
    <t>1990,217</t>
  </si>
  <si>
    <t>1990,218</t>
  </si>
  <si>
    <t>1990,219</t>
  </si>
  <si>
    <t>1990,220</t>
  </si>
  <si>
    <t>1990,221</t>
  </si>
  <si>
    <t>1990,222</t>
  </si>
  <si>
    <t>1990,223</t>
  </si>
  <si>
    <t>1990,224</t>
  </si>
  <si>
    <t>1990,225</t>
  </si>
  <si>
    <t>1990,226</t>
  </si>
  <si>
    <t>1990,227</t>
  </si>
  <si>
    <t>1990,228</t>
  </si>
  <si>
    <t>1990,229</t>
  </si>
  <si>
    <t>1990,230</t>
  </si>
  <si>
    <t>1990,231</t>
  </si>
  <si>
    <t>1990,232</t>
  </si>
  <si>
    <t>1990,233</t>
  </si>
  <si>
    <t>1990,234</t>
  </si>
  <si>
    <t>1990,235</t>
  </si>
  <si>
    <t>1990,236</t>
  </si>
  <si>
    <t>1990,237</t>
  </si>
  <si>
    <t>1990,238</t>
  </si>
  <si>
    <t>1990,239</t>
  </si>
  <si>
    <t>1990,240</t>
  </si>
  <si>
    <t>1990,241</t>
  </si>
  <si>
    <t>1990,242</t>
  </si>
  <si>
    <t>1990,243</t>
  </si>
  <si>
    <t>1990,244</t>
  </si>
  <si>
    <t>1990,245</t>
  </si>
  <si>
    <t>1990,246</t>
  </si>
  <si>
    <t>1990,247</t>
  </si>
  <si>
    <t>1990,248</t>
  </si>
  <si>
    <t>1990,249</t>
  </si>
  <si>
    <t>1990,250</t>
  </si>
  <si>
    <t>1990,251</t>
  </si>
  <si>
    <t>1990,252</t>
  </si>
  <si>
    <t>1990,253</t>
  </si>
  <si>
    <t>1990,254</t>
  </si>
  <si>
    <t>1990,255</t>
  </si>
  <si>
    <t>1990,256</t>
  </si>
  <si>
    <t>1990,257</t>
  </si>
  <si>
    <t>1990,258</t>
  </si>
  <si>
    <t>1990,259</t>
  </si>
  <si>
    <t>1990,260</t>
  </si>
  <si>
    <t>1990,261</t>
  </si>
  <si>
    <t>1990,262</t>
  </si>
  <si>
    <t>1990,263</t>
  </si>
  <si>
    <t>1990,264</t>
  </si>
  <si>
    <t>1990,265</t>
  </si>
  <si>
    <t>1990,266</t>
  </si>
  <si>
    <t>1990,267</t>
  </si>
  <si>
    <t>1990,268</t>
  </si>
  <si>
    <t>1990,269</t>
  </si>
  <si>
    <t>1990,270</t>
  </si>
  <si>
    <t>1990,271</t>
  </si>
  <si>
    <t>1990,272</t>
  </si>
  <si>
    <t>1990,273</t>
  </si>
  <si>
    <t>1990,274</t>
  </si>
  <si>
    <t>1990,275</t>
  </si>
  <si>
    <t>1990,276</t>
  </si>
  <si>
    <t>1990,277</t>
  </si>
  <si>
    <t>1990,278</t>
  </si>
  <si>
    <t>1990,279</t>
  </si>
  <si>
    <t>1990,280</t>
  </si>
  <si>
    <t>1990,281</t>
  </si>
  <si>
    <t>1990,282</t>
  </si>
  <si>
    <t>1990,283</t>
  </si>
  <si>
    <t>1990,284</t>
  </si>
  <si>
    <t>1990,285</t>
  </si>
  <si>
    <t>1990,286</t>
  </si>
  <si>
    <t>1990,287</t>
  </si>
  <si>
    <t>1990,288</t>
  </si>
  <si>
    <t>1990,289</t>
  </si>
  <si>
    <t>1990,290</t>
  </si>
  <si>
    <t>1990,291</t>
  </si>
  <si>
    <t>1990,292</t>
  </si>
  <si>
    <t>1990,293</t>
  </si>
  <si>
    <t>1990,294</t>
  </si>
  <si>
    <t>1990,295</t>
  </si>
  <si>
    <t>1990,296</t>
  </si>
  <si>
    <t>1990,297</t>
  </si>
  <si>
    <t>1990,298</t>
  </si>
  <si>
    <t>1990,299</t>
  </si>
  <si>
    <t>1990,300</t>
  </si>
  <si>
    <t>1990,301</t>
  </si>
  <si>
    <t>1990,302</t>
  </si>
  <si>
    <t>1990,303</t>
  </si>
  <si>
    <t>1990,304</t>
  </si>
  <si>
    <t>1990,305</t>
  </si>
  <si>
    <t>1990,306</t>
  </si>
  <si>
    <t>1990,307</t>
  </si>
  <si>
    <t>1990,308</t>
  </si>
  <si>
    <t>1990,309</t>
  </si>
  <si>
    <t>1990,310</t>
  </si>
  <si>
    <t>1990,311</t>
  </si>
  <si>
    <t>1990,312</t>
  </si>
  <si>
    <t>1990,313</t>
  </si>
  <si>
    <t>1990,314</t>
  </si>
  <si>
    <t>(7) If yes, go to "Time agg. bias corr.", and copy the 933x3 array of data (having altered size if length of time series differs) -- In this version, the time agg. bias correction has already been applied.</t>
  </si>
  <si>
    <t>Fujita &amp; Ramey (2009) decomposition of variance, 1990,6-2016,3</t>
  </si>
  <si>
    <t>Author: Carl Singleton (University of Reading)</t>
  </si>
  <si>
    <t>Last updated: 30/7/2020</t>
  </si>
  <si>
    <t>Please contact me if you find any errors in this application: c.a.singleton@reading.ac.uk</t>
  </si>
  <si>
    <r>
      <t xml:space="preserve">Abowd, J. M., &amp; Zellner, A. (1985). Estimating gross labor-force flows. </t>
    </r>
    <r>
      <rPr>
        <i/>
        <sz val="11"/>
        <color theme="1"/>
        <rFont val="Calibri"/>
        <family val="2"/>
        <scheme val="minor"/>
      </rPr>
      <t>Journal of Business &amp; Economic Statistics</t>
    </r>
    <r>
      <rPr>
        <sz val="11"/>
        <color theme="1"/>
        <rFont val="Calibri"/>
        <family val="2"/>
        <scheme val="minor"/>
      </rPr>
      <t>, 3(3), 254–283.</t>
    </r>
  </si>
  <si>
    <r>
      <t xml:space="preserve">Fujita, S., &amp; Ramey, G. (2009). The cyclicality of separation and job finding rates. </t>
    </r>
    <r>
      <rPr>
        <i/>
        <sz val="11"/>
        <color theme="1"/>
        <rFont val="Calibri"/>
        <family val="2"/>
        <scheme val="minor"/>
      </rPr>
      <t>International Economic Review</t>
    </r>
    <r>
      <rPr>
        <sz val="11"/>
        <color theme="1"/>
        <rFont val="Calibri"/>
        <family val="2"/>
        <scheme val="minor"/>
      </rPr>
      <t>, (2), 415.</t>
    </r>
  </si>
  <si>
    <r>
      <t xml:space="preserve">Poterba, J. M., &amp; Summers, L. H. (1986). Reporting errors and labor market dynamics. </t>
    </r>
    <r>
      <rPr>
        <i/>
        <sz val="11"/>
        <color theme="1"/>
        <rFont val="Calibri"/>
        <family val="2"/>
        <scheme val="minor"/>
      </rPr>
      <t>Econometrica</t>
    </r>
    <r>
      <rPr>
        <sz val="11"/>
        <color theme="1"/>
        <rFont val="Calibri"/>
        <family val="2"/>
        <scheme val="minor"/>
      </rPr>
      <t>, (6), 1319.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</si>
</sst>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
    <numFmt numFmtId="165" formatCode="#0.000"/>
    <numFmt numFmtId="166" formatCode="0.0000"/>
    <numFmt numFmtId="167" formatCode="0.000"/>
    <numFmt numFmtId="168" formatCode="0.00000"/>
    <numFmt numFmtId="169" formatCode="0.00000000000"/>
    <numFmt numFmtId="170" formatCode="0.000000"/>
    <numFmt numFmtId="171" formatCode="0.00000000"/>
  </numFmts>
  <fonts count="17" x14ac:knownFonts="1">
    <font>
      <sz val="11"/>
      <color theme="1"/>
      <name val="Calibri"/>
      <family val="2"/>
      <scheme val="minor"/>
    </font>
    <font>
      <b/>
      <sz val="11"/>
      <color theme="1"/>
      <name val="Calibri"/>
      <family val="2"/>
      <scheme val="minor"/>
    </font>
    <font>
      <sz val="11"/>
      <color indexed="8"/>
      <name val="Calibri"/>
      <family val="2"/>
      <scheme val="minor"/>
    </font>
    <font>
      <sz val="11"/>
      <color rgb="FFFF0000"/>
      <name val="Calibri"/>
      <family val="2"/>
      <scheme val="minor"/>
    </font>
    <font>
      <i/>
      <sz val="11"/>
      <color theme="1"/>
      <name val="Calibri"/>
      <family val="2"/>
      <scheme val="minor"/>
    </font>
    <font>
      <sz val="9"/>
      <color indexed="81"/>
      <name val="Tahoma"/>
      <family val="2"/>
    </font>
    <font>
      <b/>
      <sz val="9"/>
      <color indexed="81"/>
      <name val="Tahoma"/>
      <family val="2"/>
    </font>
    <font>
      <sz val="15"/>
      <color theme="1"/>
      <name val="Arial"/>
      <family val="2"/>
    </font>
    <font>
      <b/>
      <sz val="11"/>
      <color rgb="FFFF0000"/>
      <name val="Calibri"/>
      <family val="2"/>
      <scheme val="minor"/>
    </font>
    <font>
      <i/>
      <sz val="11"/>
      <color rgb="FFFF0000"/>
      <name val="Calibri"/>
      <family val="2"/>
      <scheme val="minor"/>
    </font>
    <font>
      <b/>
      <i/>
      <sz val="11"/>
      <color rgb="FFFF0000"/>
      <name val="Calibri"/>
      <family val="2"/>
      <scheme val="minor"/>
    </font>
    <font>
      <b/>
      <sz val="11"/>
      <name val="Calibri"/>
      <family val="2"/>
      <scheme val="minor"/>
    </font>
    <font>
      <b/>
      <i/>
      <sz val="11"/>
      <color theme="1"/>
      <name val="Calibri"/>
      <family val="2"/>
      <scheme val="minor"/>
    </font>
    <font>
      <b/>
      <sz val="14"/>
      <color theme="1"/>
      <name val="Calibri"/>
      <family val="2"/>
      <scheme val="minor"/>
    </font>
    <font>
      <sz val="11"/>
      <name val="Calibri"/>
      <family val="2"/>
      <scheme val="minor"/>
    </font>
    <font>
      <i/>
      <sz val="11"/>
      <name val="Calibri"/>
      <family val="2"/>
      <scheme val="minor"/>
    </font>
    <font>
      <sz val="10"/>
      <color indexed="8"/>
      <name val="Arial"/>
    </font>
  </fonts>
  <fills count="7">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9" tint="0.59999389629810485"/>
        <bgColor indexed="64"/>
      </patternFill>
    </fill>
  </fills>
  <borders count="1">
    <border>
      <left/>
      <right/>
      <top/>
      <bottom/>
      <diagonal/>
    </border>
  </borders>
  <cellStyleXfs count="2">
    <xf numFmtId="0" fontId="0" fillId="0" borderId="0"/>
    <xf numFmtId="0" fontId="2" fillId="0" borderId="0"/>
  </cellStyleXfs>
  <cellXfs count="82">
    <xf numFmtId="0" fontId="0" fillId="0" borderId="0" xfId="0"/>
    <xf numFmtId="0" fontId="0" fillId="0" borderId="0" xfId="0" applyAlignment="1">
      <alignment horizontal="center" vertical="center"/>
    </xf>
    <xf numFmtId="0" fontId="1" fillId="0" borderId="0" xfId="0" applyFont="1"/>
    <xf numFmtId="0" fontId="1" fillId="0" borderId="0" xfId="0" applyFont="1" applyFill="1"/>
    <xf numFmtId="164" fontId="0" fillId="0" borderId="0" xfId="0" applyNumberFormat="1"/>
    <xf numFmtId="0" fontId="0" fillId="0" borderId="0" xfId="0" applyAlignment="1">
      <alignment horizontal="center"/>
    </xf>
    <xf numFmtId="0" fontId="0" fillId="0" borderId="0" xfId="0" applyFont="1"/>
    <xf numFmtId="0" fontId="1" fillId="2" borderId="0" xfId="0" applyFont="1" applyFill="1"/>
    <xf numFmtId="0" fontId="0" fillId="2" borderId="0" xfId="0" applyFill="1"/>
    <xf numFmtId="165" fontId="0" fillId="0" borderId="0" xfId="0" applyNumberFormat="1"/>
    <xf numFmtId="165" fontId="0" fillId="0" borderId="0" xfId="0" applyNumberFormat="1" applyFont="1"/>
    <xf numFmtId="166" fontId="0" fillId="0" borderId="0" xfId="0" applyNumberFormat="1"/>
    <xf numFmtId="167" fontId="0" fillId="0" borderId="0" xfId="0" applyNumberFormat="1"/>
    <xf numFmtId="167" fontId="0" fillId="0" borderId="0" xfId="0" applyNumberFormat="1" applyFont="1"/>
    <xf numFmtId="0" fontId="7" fillId="0" borderId="0" xfId="0" applyFont="1"/>
    <xf numFmtId="1" fontId="0" fillId="0" borderId="0" xfId="0" applyNumberFormat="1" applyFont="1"/>
    <xf numFmtId="0" fontId="8" fillId="0" borderId="0" xfId="0" applyFont="1"/>
    <xf numFmtId="167" fontId="9" fillId="0" borderId="0" xfId="0" applyNumberFormat="1" applyFont="1"/>
    <xf numFmtId="0" fontId="3" fillId="0" borderId="0" xfId="0" applyFont="1"/>
    <xf numFmtId="0" fontId="0" fillId="4" borderId="0" xfId="0" applyFill="1"/>
    <xf numFmtId="0" fontId="0" fillId="0" borderId="0" xfId="0" applyFill="1"/>
    <xf numFmtId="0" fontId="1" fillId="5" borderId="0" xfId="0" applyFont="1" applyFill="1"/>
    <xf numFmtId="0" fontId="0" fillId="5" borderId="0" xfId="0" applyFill="1"/>
    <xf numFmtId="0" fontId="3" fillId="5" borderId="0" xfId="0" applyFont="1" applyFill="1"/>
    <xf numFmtId="2" fontId="0" fillId="5" borderId="0" xfId="0" applyNumberFormat="1" applyFill="1"/>
    <xf numFmtId="0" fontId="4" fillId="5" borderId="0" xfId="0" applyFont="1" applyFill="1" applyAlignment="1">
      <alignment wrapText="1"/>
    </xf>
    <xf numFmtId="0" fontId="1" fillId="5" borderId="0" xfId="0" applyFont="1" applyFill="1" applyAlignment="1">
      <alignment wrapText="1"/>
    </xf>
    <xf numFmtId="0" fontId="1" fillId="4" borderId="0" xfId="0" applyFont="1" applyFill="1"/>
    <xf numFmtId="0" fontId="13" fillId="0" borderId="0" xfId="0" applyFont="1"/>
    <xf numFmtId="168" fontId="0" fillId="0" borderId="0" xfId="0" applyNumberFormat="1"/>
    <xf numFmtId="1" fontId="0" fillId="0" borderId="0" xfId="0" applyNumberFormat="1"/>
    <xf numFmtId="167" fontId="11" fillId="0" borderId="0" xfId="0" applyNumberFormat="1" applyFont="1"/>
    <xf numFmtId="167" fontId="1" fillId="0" borderId="0" xfId="0" applyNumberFormat="1" applyFont="1"/>
    <xf numFmtId="167" fontId="10" fillId="0" borderId="0" xfId="0" applyNumberFormat="1" applyFont="1"/>
    <xf numFmtId="167" fontId="1" fillId="0" borderId="0" xfId="0" applyNumberFormat="1" applyFont="1" applyAlignment="1"/>
    <xf numFmtId="167" fontId="1" fillId="0" borderId="0" xfId="0" applyNumberFormat="1" applyFont="1" applyAlignment="1">
      <alignment horizontal="center"/>
    </xf>
    <xf numFmtId="167" fontId="12" fillId="0" borderId="0" xfId="0" applyNumberFormat="1" applyFont="1"/>
    <xf numFmtId="166" fontId="0" fillId="4" borderId="0" xfId="0" applyNumberFormat="1" applyFill="1"/>
    <xf numFmtId="167" fontId="0" fillId="4" borderId="0" xfId="0" applyNumberFormat="1" applyFill="1"/>
    <xf numFmtId="168" fontId="0" fillId="3" borderId="0" xfId="0" applyNumberFormat="1" applyFill="1"/>
    <xf numFmtId="169" fontId="0" fillId="0" borderId="0" xfId="0" applyNumberFormat="1"/>
    <xf numFmtId="0" fontId="14" fillId="6" borderId="0" xfId="0" applyFont="1" applyFill="1"/>
    <xf numFmtId="0" fontId="11" fillId="6" borderId="0" xfId="0" applyFont="1" applyFill="1"/>
    <xf numFmtId="167" fontId="14" fillId="6" borderId="0" xfId="0" applyNumberFormat="1" applyFont="1" applyFill="1"/>
    <xf numFmtId="0" fontId="9" fillId="2" borderId="0" xfId="0" applyFont="1" applyFill="1"/>
    <xf numFmtId="0" fontId="14" fillId="6" borderId="0" xfId="0" applyFont="1" applyFill="1" applyAlignment="1"/>
    <xf numFmtId="0" fontId="4" fillId="2" borderId="0" xfId="0" applyFont="1" applyFill="1"/>
    <xf numFmtId="0" fontId="0" fillId="2" borderId="0" xfId="0" applyFont="1" applyFill="1"/>
    <xf numFmtId="0" fontId="4" fillId="4" borderId="0" xfId="0" applyFont="1" applyFill="1"/>
    <xf numFmtId="0" fontId="15" fillId="6" borderId="0" xfId="0" applyFont="1" applyFill="1" applyAlignment="1"/>
    <xf numFmtId="0" fontId="1" fillId="0" borderId="0" xfId="0" applyFont="1" applyAlignment="1">
      <alignment horizontal="center"/>
    </xf>
    <xf numFmtId="0" fontId="1" fillId="0" borderId="0" xfId="0" applyFont="1" applyAlignment="1">
      <alignment horizontal="center" vertical="center"/>
    </xf>
    <xf numFmtId="0" fontId="4" fillId="5" borderId="0" xfId="0" applyFont="1" applyFill="1" applyAlignment="1">
      <alignment horizontal="left" wrapText="1"/>
    </xf>
    <xf numFmtId="0" fontId="0" fillId="0" borderId="0" xfId="0" applyAlignment="1">
      <alignment horizontal="left" wrapText="1"/>
    </xf>
    <xf numFmtId="0" fontId="1" fillId="0" borderId="0" xfId="0" applyFont="1" applyAlignment="1">
      <alignment horizontal="center" vertical="center"/>
    </xf>
    <xf numFmtId="0" fontId="9" fillId="0" borderId="0" xfId="0" applyFont="1"/>
    <xf numFmtId="0" fontId="1" fillId="0" borderId="0" xfId="0" applyFont="1" applyAlignment="1">
      <alignment horizontal="center"/>
    </xf>
    <xf numFmtId="170" fontId="0" fillId="5" borderId="0" xfId="0" applyNumberFormat="1" applyFill="1"/>
    <xf numFmtId="164" fontId="16" fillId="0" borderId="0" xfId="1" applyNumberFormat="1" applyFont="1" applyFill="1" applyAlignment="1">
      <alignment horizontal="right"/>
    </xf>
    <xf numFmtId="164" fontId="16" fillId="0" borderId="0" xfId="1" applyNumberFormat="1" applyFont="1" applyFill="1" applyAlignment="1">
      <alignment horizontal="right"/>
    </xf>
    <xf numFmtId="164" fontId="16" fillId="0" borderId="0" xfId="1" applyNumberFormat="1" applyFont="1" applyFill="1" applyAlignment="1">
      <alignment horizontal="right"/>
    </xf>
    <xf numFmtId="164" fontId="16" fillId="0" borderId="0" xfId="1" applyNumberFormat="1" applyFont="1" applyFill="1" applyAlignment="1">
      <alignment horizontal="right"/>
    </xf>
    <xf numFmtId="164" fontId="16" fillId="0" borderId="0" xfId="1" applyNumberFormat="1" applyFont="1" applyFill="1" applyAlignment="1">
      <alignment horizontal="right"/>
    </xf>
    <xf numFmtId="164" fontId="16" fillId="0" borderId="0" xfId="1" applyNumberFormat="1" applyFont="1" applyFill="1" applyAlignment="1">
      <alignment horizontal="right"/>
    </xf>
    <xf numFmtId="164" fontId="16" fillId="0" borderId="0" xfId="1" applyNumberFormat="1" applyFont="1" applyFill="1" applyAlignment="1">
      <alignment horizontal="right"/>
    </xf>
    <xf numFmtId="164" fontId="16" fillId="0" borderId="0" xfId="1" applyNumberFormat="1" applyFont="1" applyFill="1" applyAlignment="1">
      <alignment horizontal="right"/>
    </xf>
    <xf numFmtId="164" fontId="16" fillId="0" borderId="0" xfId="1" applyNumberFormat="1" applyFont="1" applyFill="1" applyAlignment="1">
      <alignment horizontal="right"/>
    </xf>
    <xf numFmtId="164" fontId="16" fillId="0" borderId="0" xfId="1" applyNumberFormat="1" applyFont="1" applyFill="1" applyAlignment="1">
      <alignment horizontal="right"/>
    </xf>
    <xf numFmtId="164" fontId="16" fillId="0" borderId="0" xfId="1" applyNumberFormat="1" applyFont="1" applyFill="1" applyAlignment="1">
      <alignment horizontal="right"/>
    </xf>
    <xf numFmtId="164" fontId="16" fillId="0" borderId="0" xfId="1" applyNumberFormat="1" applyFont="1" applyFill="1" applyAlignment="1">
      <alignment horizontal="right"/>
    </xf>
    <xf numFmtId="171" fontId="0" fillId="0" borderId="0" xfId="0" applyNumberFormat="1"/>
    <xf numFmtId="0" fontId="1" fillId="0" borderId="0" xfId="0" applyFont="1" applyAlignment="1">
      <alignment horizontal="center"/>
    </xf>
    <xf numFmtId="0" fontId="1" fillId="0" borderId="0" xfId="0" applyFont="1" applyAlignment="1">
      <alignment horizontal="center" vertical="center"/>
    </xf>
    <xf numFmtId="0" fontId="4" fillId="5" borderId="0" xfId="0" applyFont="1" applyFill="1" applyAlignment="1">
      <alignment horizontal="left" wrapText="1"/>
    </xf>
    <xf numFmtId="0" fontId="1" fillId="5" borderId="0" xfId="0" applyFont="1" applyFill="1" applyAlignment="1">
      <alignment horizontal="left" wrapText="1"/>
    </xf>
    <xf numFmtId="0" fontId="0" fillId="0" borderId="0" xfId="0" applyAlignment="1">
      <alignment horizontal="left" wrapText="1"/>
    </xf>
    <xf numFmtId="0" fontId="1" fillId="0" borderId="0" xfId="0" applyFont="1" applyAlignment="1">
      <alignment horizontal="left"/>
    </xf>
    <xf numFmtId="0" fontId="1" fillId="0" borderId="0" xfId="0" applyFont="1" applyAlignment="1">
      <alignment horizontal="center" wrapText="1"/>
    </xf>
    <xf numFmtId="167" fontId="0" fillId="0" borderId="0" xfId="0" applyNumberFormat="1" applyAlignment="1">
      <alignment horizontal="center" vertical="center" wrapText="1"/>
    </xf>
    <xf numFmtId="167" fontId="0" fillId="0" borderId="0" xfId="0" applyNumberFormat="1" applyAlignment="1">
      <alignment horizontal="center" vertical="center"/>
    </xf>
    <xf numFmtId="167" fontId="1" fillId="0" borderId="0" xfId="0" applyNumberFormat="1" applyFont="1" applyAlignment="1">
      <alignment horizontal="center" vertical="center" wrapText="1"/>
    </xf>
    <xf numFmtId="167" fontId="1" fillId="0" borderId="0" xfId="0" applyNumberFormat="1" applyFont="1" applyAlignment="1">
      <alignment horizontal="center" vertical="center"/>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worksheet" Target="worksheets/sheet1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worksheet" Target="worksheets/sheet9.xml"/><Relationship Id="rId5" Type="http://schemas.openxmlformats.org/officeDocument/2006/relationships/chartsheet" Target="chartsheets/sheet1.xml"/><Relationship Id="rId15" Type="http://schemas.openxmlformats.org/officeDocument/2006/relationships/theme" Target="theme/theme1.xml"/><Relationship Id="rId10" Type="http://schemas.openxmlformats.org/officeDocument/2006/relationships/worksheet" Target="worksheets/sheet8.xml"/><Relationship Id="rId4" Type="http://schemas.openxmlformats.org/officeDocument/2006/relationships/worksheet" Target="worksheets/sheet4.xml"/><Relationship Id="rId9" Type="http://schemas.openxmlformats.org/officeDocument/2006/relationships/worksheet" Target="worksheets/sheet7.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pPr>
            <a:r>
              <a:rPr lang="en-GB" sz="1600" b="1" i="0" baseline="0">
                <a:effectLst/>
              </a:rPr>
              <a:t>Cumulative increase in unemployment &amp; contributions from flows, US, 2008-2012</a:t>
            </a:r>
            <a:endParaRPr lang="en-GB" sz="1600">
              <a:effectLst/>
            </a:endParaRPr>
          </a:p>
        </c:rich>
      </c:tx>
      <c:overlay val="0"/>
    </c:title>
    <c:autoTitleDeleted val="0"/>
    <c:plotArea>
      <c:layout/>
      <c:lineChart>
        <c:grouping val="standard"/>
        <c:varyColors val="0"/>
        <c:ser>
          <c:idx val="0"/>
          <c:order val="0"/>
          <c:tx>
            <c:strRef>
              <c:f>'Output - Contrib. 2008Recession'!$B$9</c:f>
              <c:strCache>
                <c:ptCount val="1"/>
                <c:pt idx="0">
                  <c:v>Unemployment population share</c:v>
                </c:pt>
              </c:strCache>
            </c:strRef>
          </c:tx>
          <c:spPr>
            <a:ln w="28575" cap="rnd">
              <a:solidFill>
                <a:schemeClr val="bg1">
                  <a:lumMod val="50000"/>
                </a:schemeClr>
              </a:solidFill>
              <a:prstDash val="sysDot"/>
              <a:round/>
            </a:ln>
            <a:effectLst/>
          </c:spPr>
          <c:marker>
            <c:symbol val="none"/>
          </c:marker>
          <c:cat>
            <c:strRef>
              <c:f>'Output - Contrib. 2008Recession'!$A$10:$A$70</c:f>
              <c:strCache>
                <c:ptCount val="61"/>
                <c:pt idx="0">
                  <c:v>2007,12</c:v>
                </c:pt>
                <c:pt idx="1">
                  <c:v>2008,1</c:v>
                </c:pt>
                <c:pt idx="2">
                  <c:v>2008,2</c:v>
                </c:pt>
                <c:pt idx="3">
                  <c:v>2008,3</c:v>
                </c:pt>
                <c:pt idx="4">
                  <c:v>2008,4</c:v>
                </c:pt>
                <c:pt idx="5">
                  <c:v>2008,5</c:v>
                </c:pt>
                <c:pt idx="6">
                  <c:v>2008,6</c:v>
                </c:pt>
                <c:pt idx="7">
                  <c:v>2008,7</c:v>
                </c:pt>
                <c:pt idx="8">
                  <c:v>2008,8</c:v>
                </c:pt>
                <c:pt idx="9">
                  <c:v>2008,9</c:v>
                </c:pt>
                <c:pt idx="10">
                  <c:v>2008,10</c:v>
                </c:pt>
                <c:pt idx="11">
                  <c:v>2008,11</c:v>
                </c:pt>
                <c:pt idx="12">
                  <c:v>2008,12</c:v>
                </c:pt>
                <c:pt idx="13">
                  <c:v>2009,1</c:v>
                </c:pt>
                <c:pt idx="14">
                  <c:v>2009,2</c:v>
                </c:pt>
                <c:pt idx="15">
                  <c:v>2009,3</c:v>
                </c:pt>
                <c:pt idx="16">
                  <c:v>2009,4</c:v>
                </c:pt>
                <c:pt idx="17">
                  <c:v>2009,5</c:v>
                </c:pt>
                <c:pt idx="18">
                  <c:v>2009,6</c:v>
                </c:pt>
                <c:pt idx="19">
                  <c:v>2009,7</c:v>
                </c:pt>
                <c:pt idx="20">
                  <c:v>2009,8</c:v>
                </c:pt>
                <c:pt idx="21">
                  <c:v>2009,9</c:v>
                </c:pt>
                <c:pt idx="22">
                  <c:v>2009,10</c:v>
                </c:pt>
                <c:pt idx="23">
                  <c:v>2009,11</c:v>
                </c:pt>
                <c:pt idx="24">
                  <c:v>2009,12</c:v>
                </c:pt>
                <c:pt idx="25">
                  <c:v>2010,1</c:v>
                </c:pt>
                <c:pt idx="26">
                  <c:v>2010,2</c:v>
                </c:pt>
                <c:pt idx="27">
                  <c:v>2010,3</c:v>
                </c:pt>
                <c:pt idx="28">
                  <c:v>2010,4</c:v>
                </c:pt>
                <c:pt idx="29">
                  <c:v>2010,5</c:v>
                </c:pt>
                <c:pt idx="30">
                  <c:v>2010,6</c:v>
                </c:pt>
                <c:pt idx="31">
                  <c:v>2010,7</c:v>
                </c:pt>
                <c:pt idx="32">
                  <c:v>2010,8</c:v>
                </c:pt>
                <c:pt idx="33">
                  <c:v>2010,9</c:v>
                </c:pt>
                <c:pt idx="34">
                  <c:v>2010,10</c:v>
                </c:pt>
                <c:pt idx="35">
                  <c:v>2010,11</c:v>
                </c:pt>
                <c:pt idx="36">
                  <c:v>2010,12</c:v>
                </c:pt>
                <c:pt idx="37">
                  <c:v>2011,1</c:v>
                </c:pt>
                <c:pt idx="38">
                  <c:v>2011,2</c:v>
                </c:pt>
                <c:pt idx="39">
                  <c:v>2011,3</c:v>
                </c:pt>
                <c:pt idx="40">
                  <c:v>2011,4</c:v>
                </c:pt>
                <c:pt idx="41">
                  <c:v>2011,5</c:v>
                </c:pt>
                <c:pt idx="42">
                  <c:v>2011,6</c:v>
                </c:pt>
                <c:pt idx="43">
                  <c:v>2011,7</c:v>
                </c:pt>
                <c:pt idx="44">
                  <c:v>2011,8</c:v>
                </c:pt>
                <c:pt idx="45">
                  <c:v>2011,9</c:v>
                </c:pt>
                <c:pt idx="46">
                  <c:v>2011,10</c:v>
                </c:pt>
                <c:pt idx="47">
                  <c:v>2011,11</c:v>
                </c:pt>
                <c:pt idx="48">
                  <c:v>2011,12</c:v>
                </c:pt>
                <c:pt idx="49">
                  <c:v>2012,1</c:v>
                </c:pt>
                <c:pt idx="50">
                  <c:v>2012,2</c:v>
                </c:pt>
                <c:pt idx="51">
                  <c:v>2012,3</c:v>
                </c:pt>
                <c:pt idx="52">
                  <c:v>2012,4</c:v>
                </c:pt>
                <c:pt idx="53">
                  <c:v>2012,5</c:v>
                </c:pt>
                <c:pt idx="54">
                  <c:v>2012,6</c:v>
                </c:pt>
                <c:pt idx="55">
                  <c:v>2012,7</c:v>
                </c:pt>
                <c:pt idx="56">
                  <c:v>2012,8</c:v>
                </c:pt>
                <c:pt idx="57">
                  <c:v>2012,9</c:v>
                </c:pt>
                <c:pt idx="58">
                  <c:v>2012,10</c:v>
                </c:pt>
                <c:pt idx="59">
                  <c:v>2012,11</c:v>
                </c:pt>
                <c:pt idx="60">
                  <c:v>2012,12</c:v>
                </c:pt>
              </c:strCache>
            </c:strRef>
          </c:cat>
          <c:val>
            <c:numRef>
              <c:f>'Output - Contrib. 2008Recession'!$B$10:$B$70</c:f>
              <c:numCache>
                <c:formatCode>0.000</c:formatCode>
                <c:ptCount val="61"/>
                <c:pt idx="0">
                  <c:v>0</c:v>
                </c:pt>
                <c:pt idx="1">
                  <c:v>-1.7159259770364171E-3</c:v>
                </c:pt>
                <c:pt idx="2">
                  <c:v>0.16910811953242399</c:v>
                </c:pt>
                <c:pt idx="3">
                  <c:v>0.19390139851467661</c:v>
                </c:pt>
                <c:pt idx="4">
                  <c:v>0.11042389955473186</c:v>
                </c:pt>
                <c:pt idx="5">
                  <c:v>0.24734115547190225</c:v>
                </c:pt>
                <c:pt idx="6">
                  <c:v>0.16508701016122868</c:v>
                </c:pt>
                <c:pt idx="7">
                  <c:v>0.48693999452563003</c:v>
                </c:pt>
                <c:pt idx="8">
                  <c:v>0.56058384287232532</c:v>
                </c:pt>
                <c:pt idx="9">
                  <c:v>0.71163935242786125</c:v>
                </c:pt>
                <c:pt idx="10">
                  <c:v>0.92167744277330965</c:v>
                </c:pt>
                <c:pt idx="11">
                  <c:v>0.94122016790475294</c:v>
                </c:pt>
                <c:pt idx="12">
                  <c:v>1.184085578817009</c:v>
                </c:pt>
                <c:pt idx="13">
                  <c:v>1.3777464948436104</c:v>
                </c:pt>
                <c:pt idx="14">
                  <c:v>1.6920255926091234</c:v>
                </c:pt>
                <c:pt idx="15">
                  <c:v>2.0269564905644728</c:v>
                </c:pt>
                <c:pt idx="16">
                  <c:v>2.3807542487738456</c:v>
                </c:pt>
                <c:pt idx="17">
                  <c:v>2.6012890377346083</c:v>
                </c:pt>
                <c:pt idx="18">
                  <c:v>2.7782910746545384</c:v>
                </c:pt>
                <c:pt idx="19">
                  <c:v>3.0481305887184806</c:v>
                </c:pt>
                <c:pt idx="20">
                  <c:v>3.131117066817358</c:v>
                </c:pt>
                <c:pt idx="21">
                  <c:v>3.0804881166707023</c:v>
                </c:pt>
                <c:pt idx="22">
                  <c:v>3.1650196212116062</c:v>
                </c:pt>
                <c:pt idx="23">
                  <c:v>3.2412678741696741</c:v>
                </c:pt>
                <c:pt idx="24">
                  <c:v>3.3801474078424869</c:v>
                </c:pt>
                <c:pt idx="25">
                  <c:v>3.3186775343974593</c:v>
                </c:pt>
                <c:pt idx="26">
                  <c:v>3.2626952080656819</c:v>
                </c:pt>
                <c:pt idx="27">
                  <c:v>3.2431873615882143</c:v>
                </c:pt>
                <c:pt idx="28">
                  <c:v>3.2670346304855804</c:v>
                </c:pt>
                <c:pt idx="29">
                  <c:v>3.3002331497195874</c:v>
                </c:pt>
                <c:pt idx="30">
                  <c:v>3.3474683896236446</c:v>
                </c:pt>
                <c:pt idx="31">
                  <c:v>3.1424244200086418</c:v>
                </c:pt>
                <c:pt idx="32">
                  <c:v>2.9796318025714719</c:v>
                </c:pt>
                <c:pt idx="33">
                  <c:v>2.9904860257552235</c:v>
                </c:pt>
                <c:pt idx="34">
                  <c:v>3.0422245277458715</c:v>
                </c:pt>
                <c:pt idx="35">
                  <c:v>3.0075414006952599</c:v>
                </c:pt>
                <c:pt idx="36">
                  <c:v>2.9757952488606909</c:v>
                </c:pt>
                <c:pt idx="37">
                  <c:v>3.2077629198454658</c:v>
                </c:pt>
                <c:pt idx="38">
                  <c:v>2.896324309816805</c:v>
                </c:pt>
                <c:pt idx="39">
                  <c:v>2.7606380008196636</c:v>
                </c:pt>
                <c:pt idx="40">
                  <c:v>2.6762215394544056</c:v>
                </c:pt>
                <c:pt idx="41">
                  <c:v>2.6379103623042779</c:v>
                </c:pt>
                <c:pt idx="42">
                  <c:v>2.726371322342533</c:v>
                </c:pt>
                <c:pt idx="43">
                  <c:v>2.6796766476408065</c:v>
                </c:pt>
                <c:pt idx="44">
                  <c:v>2.7200760815753737</c:v>
                </c:pt>
                <c:pt idx="45">
                  <c:v>2.632666810776541</c:v>
                </c:pt>
                <c:pt idx="46">
                  <c:v>2.6507838890073372</c:v>
                </c:pt>
                <c:pt idx="47">
                  <c:v>2.7001354589008089</c:v>
                </c:pt>
                <c:pt idx="48">
                  <c:v>2.5479892083069235</c:v>
                </c:pt>
                <c:pt idx="49">
                  <c:v>2.422544913352799</c:v>
                </c:pt>
                <c:pt idx="50">
                  <c:v>2.3323616116466965</c:v>
                </c:pt>
                <c:pt idx="51">
                  <c:v>2.1549965205177148</c:v>
                </c:pt>
                <c:pt idx="52">
                  <c:v>2.1773779494119028</c:v>
                </c:pt>
                <c:pt idx="53">
                  <c:v>2.1324538037234073</c:v>
                </c:pt>
                <c:pt idx="54">
                  <c:v>2.0968733467900518</c:v>
                </c:pt>
                <c:pt idx="55">
                  <c:v>2.0987567039572439</c:v>
                </c:pt>
                <c:pt idx="56">
                  <c:v>2.111959689148831</c:v>
                </c:pt>
                <c:pt idx="57">
                  <c:v>2.093307303521259</c:v>
                </c:pt>
                <c:pt idx="58">
                  <c:v>2.0120236286743287</c:v>
                </c:pt>
                <c:pt idx="59">
                  <c:v>1.8702304772567415</c:v>
                </c:pt>
                <c:pt idx="60">
                  <c:v>1.8639151385517012</c:v>
                </c:pt>
              </c:numCache>
            </c:numRef>
          </c:val>
          <c:smooth val="0"/>
          <c:extLst>
            <c:ext xmlns:c16="http://schemas.microsoft.com/office/drawing/2014/chart" uri="{C3380CC4-5D6E-409C-BE32-E72D297353CC}">
              <c16:uniqueId val="{00000000-9341-4009-B8E3-F95DEA7778D4}"/>
            </c:ext>
          </c:extLst>
        </c:ser>
        <c:ser>
          <c:idx val="1"/>
          <c:order val="1"/>
          <c:tx>
            <c:strRef>
              <c:f>'Output - Contrib. 2008Recession'!$C$9</c:f>
              <c:strCache>
                <c:ptCount val="1"/>
                <c:pt idx="0">
                  <c:v>EU</c:v>
                </c:pt>
              </c:strCache>
            </c:strRef>
          </c:tx>
          <c:spPr>
            <a:ln w="28575" cap="rnd">
              <a:solidFill>
                <a:schemeClr val="accent1">
                  <a:lumMod val="50000"/>
                </a:schemeClr>
              </a:solidFill>
              <a:round/>
            </a:ln>
            <a:effectLst/>
          </c:spPr>
          <c:marker>
            <c:symbol val="none"/>
          </c:marker>
          <c:cat>
            <c:strRef>
              <c:f>'Output - Contrib. 2008Recession'!$A$10:$A$70</c:f>
              <c:strCache>
                <c:ptCount val="61"/>
                <c:pt idx="0">
                  <c:v>2007,12</c:v>
                </c:pt>
                <c:pt idx="1">
                  <c:v>2008,1</c:v>
                </c:pt>
                <c:pt idx="2">
                  <c:v>2008,2</c:v>
                </c:pt>
                <c:pt idx="3">
                  <c:v>2008,3</c:v>
                </c:pt>
                <c:pt idx="4">
                  <c:v>2008,4</c:v>
                </c:pt>
                <c:pt idx="5">
                  <c:v>2008,5</c:v>
                </c:pt>
                <c:pt idx="6">
                  <c:v>2008,6</c:v>
                </c:pt>
                <c:pt idx="7">
                  <c:v>2008,7</c:v>
                </c:pt>
                <c:pt idx="8">
                  <c:v>2008,8</c:v>
                </c:pt>
                <c:pt idx="9">
                  <c:v>2008,9</c:v>
                </c:pt>
                <c:pt idx="10">
                  <c:v>2008,10</c:v>
                </c:pt>
                <c:pt idx="11">
                  <c:v>2008,11</c:v>
                </c:pt>
                <c:pt idx="12">
                  <c:v>2008,12</c:v>
                </c:pt>
                <c:pt idx="13">
                  <c:v>2009,1</c:v>
                </c:pt>
                <c:pt idx="14">
                  <c:v>2009,2</c:v>
                </c:pt>
                <c:pt idx="15">
                  <c:v>2009,3</c:v>
                </c:pt>
                <c:pt idx="16">
                  <c:v>2009,4</c:v>
                </c:pt>
                <c:pt idx="17">
                  <c:v>2009,5</c:v>
                </c:pt>
                <c:pt idx="18">
                  <c:v>2009,6</c:v>
                </c:pt>
                <c:pt idx="19">
                  <c:v>2009,7</c:v>
                </c:pt>
                <c:pt idx="20">
                  <c:v>2009,8</c:v>
                </c:pt>
                <c:pt idx="21">
                  <c:v>2009,9</c:v>
                </c:pt>
                <c:pt idx="22">
                  <c:v>2009,10</c:v>
                </c:pt>
                <c:pt idx="23">
                  <c:v>2009,11</c:v>
                </c:pt>
                <c:pt idx="24">
                  <c:v>2009,12</c:v>
                </c:pt>
                <c:pt idx="25">
                  <c:v>2010,1</c:v>
                </c:pt>
                <c:pt idx="26">
                  <c:v>2010,2</c:v>
                </c:pt>
                <c:pt idx="27">
                  <c:v>2010,3</c:v>
                </c:pt>
                <c:pt idx="28">
                  <c:v>2010,4</c:v>
                </c:pt>
                <c:pt idx="29">
                  <c:v>2010,5</c:v>
                </c:pt>
                <c:pt idx="30">
                  <c:v>2010,6</c:v>
                </c:pt>
                <c:pt idx="31">
                  <c:v>2010,7</c:v>
                </c:pt>
                <c:pt idx="32">
                  <c:v>2010,8</c:v>
                </c:pt>
                <c:pt idx="33">
                  <c:v>2010,9</c:v>
                </c:pt>
                <c:pt idx="34">
                  <c:v>2010,10</c:v>
                </c:pt>
                <c:pt idx="35">
                  <c:v>2010,11</c:v>
                </c:pt>
                <c:pt idx="36">
                  <c:v>2010,12</c:v>
                </c:pt>
                <c:pt idx="37">
                  <c:v>2011,1</c:v>
                </c:pt>
                <c:pt idx="38">
                  <c:v>2011,2</c:v>
                </c:pt>
                <c:pt idx="39">
                  <c:v>2011,3</c:v>
                </c:pt>
                <c:pt idx="40">
                  <c:v>2011,4</c:v>
                </c:pt>
                <c:pt idx="41">
                  <c:v>2011,5</c:v>
                </c:pt>
                <c:pt idx="42">
                  <c:v>2011,6</c:v>
                </c:pt>
                <c:pt idx="43">
                  <c:v>2011,7</c:v>
                </c:pt>
                <c:pt idx="44">
                  <c:v>2011,8</c:v>
                </c:pt>
                <c:pt idx="45">
                  <c:v>2011,9</c:v>
                </c:pt>
                <c:pt idx="46">
                  <c:v>2011,10</c:v>
                </c:pt>
                <c:pt idx="47">
                  <c:v>2011,11</c:v>
                </c:pt>
                <c:pt idx="48">
                  <c:v>2011,12</c:v>
                </c:pt>
                <c:pt idx="49">
                  <c:v>2012,1</c:v>
                </c:pt>
                <c:pt idx="50">
                  <c:v>2012,2</c:v>
                </c:pt>
                <c:pt idx="51">
                  <c:v>2012,3</c:v>
                </c:pt>
                <c:pt idx="52">
                  <c:v>2012,4</c:v>
                </c:pt>
                <c:pt idx="53">
                  <c:v>2012,5</c:v>
                </c:pt>
                <c:pt idx="54">
                  <c:v>2012,6</c:v>
                </c:pt>
                <c:pt idx="55">
                  <c:v>2012,7</c:v>
                </c:pt>
                <c:pt idx="56">
                  <c:v>2012,8</c:v>
                </c:pt>
                <c:pt idx="57">
                  <c:v>2012,9</c:v>
                </c:pt>
                <c:pt idx="58">
                  <c:v>2012,10</c:v>
                </c:pt>
                <c:pt idx="59">
                  <c:v>2012,11</c:v>
                </c:pt>
                <c:pt idx="60">
                  <c:v>2012,12</c:v>
                </c:pt>
              </c:strCache>
            </c:strRef>
          </c:cat>
          <c:val>
            <c:numRef>
              <c:f>'Output - Contrib. 2008Recession'!$C$10:$C$70</c:f>
              <c:numCache>
                <c:formatCode>0.000</c:formatCode>
                <c:ptCount val="61"/>
                <c:pt idx="0">
                  <c:v>0</c:v>
                </c:pt>
                <c:pt idx="1">
                  <c:v>-4.2746829016853186E-2</c:v>
                </c:pt>
                <c:pt idx="2">
                  <c:v>1.7230553532263937E-2</c:v>
                </c:pt>
                <c:pt idx="3">
                  <c:v>2.3006053692600534E-2</c:v>
                </c:pt>
                <c:pt idx="4">
                  <c:v>8.5190885359945456E-2</c:v>
                </c:pt>
                <c:pt idx="5">
                  <c:v>0.14073297212492647</c:v>
                </c:pt>
                <c:pt idx="6">
                  <c:v>0.11168689771717445</c:v>
                </c:pt>
                <c:pt idx="7">
                  <c:v>0.13651336810384812</c:v>
                </c:pt>
                <c:pt idx="8">
                  <c:v>0.15194623564361151</c:v>
                </c:pt>
                <c:pt idx="9">
                  <c:v>0.20026862022488676</c:v>
                </c:pt>
                <c:pt idx="10">
                  <c:v>0.28554379058017443</c:v>
                </c:pt>
                <c:pt idx="11">
                  <c:v>0.30927434995878428</c:v>
                </c:pt>
                <c:pt idx="12">
                  <c:v>0.36512377558432252</c:v>
                </c:pt>
                <c:pt idx="13">
                  <c:v>0.46672158106197248</c:v>
                </c:pt>
                <c:pt idx="14">
                  <c:v>0.57953969527600413</c:v>
                </c:pt>
                <c:pt idx="15">
                  <c:v>0.68102846305096476</c:v>
                </c:pt>
                <c:pt idx="16">
                  <c:v>0.70779780341999643</c:v>
                </c:pt>
                <c:pt idx="17">
                  <c:v>0.72274699559592992</c:v>
                </c:pt>
                <c:pt idx="18">
                  <c:v>0.66459666703573139</c:v>
                </c:pt>
                <c:pt idx="19">
                  <c:v>0.68410555480124824</c:v>
                </c:pt>
                <c:pt idx="20">
                  <c:v>0.66333272188668524</c:v>
                </c:pt>
                <c:pt idx="21">
                  <c:v>0.61613655887460939</c:v>
                </c:pt>
                <c:pt idx="22">
                  <c:v>0.60426778390904357</c:v>
                </c:pt>
                <c:pt idx="23">
                  <c:v>0.60523869215050097</c:v>
                </c:pt>
                <c:pt idx="24">
                  <c:v>0.56989232674798673</c:v>
                </c:pt>
                <c:pt idx="25">
                  <c:v>0.46305377467833042</c:v>
                </c:pt>
                <c:pt idx="26">
                  <c:v>0.45530231368337148</c:v>
                </c:pt>
                <c:pt idx="27">
                  <c:v>0.3745633797057456</c:v>
                </c:pt>
                <c:pt idx="28">
                  <c:v>0.35565374832915542</c:v>
                </c:pt>
                <c:pt idx="29">
                  <c:v>0.3523495900112944</c:v>
                </c:pt>
                <c:pt idx="30">
                  <c:v>0.31273974669941296</c:v>
                </c:pt>
                <c:pt idx="31">
                  <c:v>0.30103225402458533</c:v>
                </c:pt>
                <c:pt idx="32">
                  <c:v>0.29955114730514942</c:v>
                </c:pt>
                <c:pt idx="33">
                  <c:v>0.30773103670137575</c:v>
                </c:pt>
                <c:pt idx="34">
                  <c:v>0.28285245066553893</c:v>
                </c:pt>
                <c:pt idx="35">
                  <c:v>0.29016232396700969</c:v>
                </c:pt>
                <c:pt idx="36">
                  <c:v>0.33300895702473748</c:v>
                </c:pt>
                <c:pt idx="37">
                  <c:v>0.39468325748669797</c:v>
                </c:pt>
                <c:pt idx="38">
                  <c:v>0.27143567850216088</c:v>
                </c:pt>
                <c:pt idx="39">
                  <c:v>0.18606782786393064</c:v>
                </c:pt>
                <c:pt idx="40">
                  <c:v>0.12819767899241688</c:v>
                </c:pt>
                <c:pt idx="41">
                  <c:v>0.10054401126167031</c:v>
                </c:pt>
                <c:pt idx="42">
                  <c:v>0.10375012760842628</c:v>
                </c:pt>
                <c:pt idx="43">
                  <c:v>7.5212500050175241E-2</c:v>
                </c:pt>
                <c:pt idx="44">
                  <c:v>6.3434059079681374E-2</c:v>
                </c:pt>
                <c:pt idx="45">
                  <c:v>6.8677879169031494E-2</c:v>
                </c:pt>
                <c:pt idx="46">
                  <c:v>6.5781137934005238E-2</c:v>
                </c:pt>
                <c:pt idx="47">
                  <c:v>0.11885094322780315</c:v>
                </c:pt>
                <c:pt idx="48">
                  <c:v>8.5186928166925246E-2</c:v>
                </c:pt>
                <c:pt idx="49">
                  <c:v>1.9212827856133194E-2</c:v>
                </c:pt>
                <c:pt idx="50">
                  <c:v>-2.9371079613224972E-2</c:v>
                </c:pt>
                <c:pt idx="51">
                  <c:v>-5.4669724515900658E-2</c:v>
                </c:pt>
                <c:pt idx="52">
                  <c:v>-8.6253889584343518E-2</c:v>
                </c:pt>
                <c:pt idx="53">
                  <c:v>-0.1163773745238897</c:v>
                </c:pt>
                <c:pt idx="54">
                  <c:v>-0.13171431773681416</c:v>
                </c:pt>
                <c:pt idx="55">
                  <c:v>-0.14630799297935404</c:v>
                </c:pt>
                <c:pt idx="56">
                  <c:v>-0.12941399504891279</c:v>
                </c:pt>
                <c:pt idx="57">
                  <c:v>-8.3392213441306706E-2</c:v>
                </c:pt>
                <c:pt idx="58">
                  <c:v>-7.1265163105337828E-2</c:v>
                </c:pt>
                <c:pt idx="59">
                  <c:v>-0.13847016846644544</c:v>
                </c:pt>
                <c:pt idx="60">
                  <c:v>-0.14065142190308866</c:v>
                </c:pt>
              </c:numCache>
            </c:numRef>
          </c:val>
          <c:smooth val="0"/>
          <c:extLst>
            <c:ext xmlns:c16="http://schemas.microsoft.com/office/drawing/2014/chart" uri="{C3380CC4-5D6E-409C-BE32-E72D297353CC}">
              <c16:uniqueId val="{00000001-9341-4009-B8E3-F95DEA7778D4}"/>
            </c:ext>
          </c:extLst>
        </c:ser>
        <c:ser>
          <c:idx val="2"/>
          <c:order val="2"/>
          <c:tx>
            <c:strRef>
              <c:f>'Output - Contrib. 2008Recession'!$D$9</c:f>
              <c:strCache>
                <c:ptCount val="1"/>
                <c:pt idx="0">
                  <c:v>UE</c:v>
                </c:pt>
              </c:strCache>
            </c:strRef>
          </c:tx>
          <c:spPr>
            <a:ln w="28575" cap="rnd">
              <a:solidFill>
                <a:schemeClr val="accent1">
                  <a:lumMod val="75000"/>
                </a:schemeClr>
              </a:solidFill>
              <a:prstDash val="dash"/>
              <a:round/>
            </a:ln>
            <a:effectLst/>
          </c:spPr>
          <c:marker>
            <c:symbol val="none"/>
          </c:marker>
          <c:cat>
            <c:strRef>
              <c:f>'Output - Contrib. 2008Recession'!$A$10:$A$70</c:f>
              <c:strCache>
                <c:ptCount val="61"/>
                <c:pt idx="0">
                  <c:v>2007,12</c:v>
                </c:pt>
                <c:pt idx="1">
                  <c:v>2008,1</c:v>
                </c:pt>
                <c:pt idx="2">
                  <c:v>2008,2</c:v>
                </c:pt>
                <c:pt idx="3">
                  <c:v>2008,3</c:v>
                </c:pt>
                <c:pt idx="4">
                  <c:v>2008,4</c:v>
                </c:pt>
                <c:pt idx="5">
                  <c:v>2008,5</c:v>
                </c:pt>
                <c:pt idx="6">
                  <c:v>2008,6</c:v>
                </c:pt>
                <c:pt idx="7">
                  <c:v>2008,7</c:v>
                </c:pt>
                <c:pt idx="8">
                  <c:v>2008,8</c:v>
                </c:pt>
                <c:pt idx="9">
                  <c:v>2008,9</c:v>
                </c:pt>
                <c:pt idx="10">
                  <c:v>2008,10</c:v>
                </c:pt>
                <c:pt idx="11">
                  <c:v>2008,11</c:v>
                </c:pt>
                <c:pt idx="12">
                  <c:v>2008,12</c:v>
                </c:pt>
                <c:pt idx="13">
                  <c:v>2009,1</c:v>
                </c:pt>
                <c:pt idx="14">
                  <c:v>2009,2</c:v>
                </c:pt>
                <c:pt idx="15">
                  <c:v>2009,3</c:v>
                </c:pt>
                <c:pt idx="16">
                  <c:v>2009,4</c:v>
                </c:pt>
                <c:pt idx="17">
                  <c:v>2009,5</c:v>
                </c:pt>
                <c:pt idx="18">
                  <c:v>2009,6</c:v>
                </c:pt>
                <c:pt idx="19">
                  <c:v>2009,7</c:v>
                </c:pt>
                <c:pt idx="20">
                  <c:v>2009,8</c:v>
                </c:pt>
                <c:pt idx="21">
                  <c:v>2009,9</c:v>
                </c:pt>
                <c:pt idx="22">
                  <c:v>2009,10</c:v>
                </c:pt>
                <c:pt idx="23">
                  <c:v>2009,11</c:v>
                </c:pt>
                <c:pt idx="24">
                  <c:v>2009,12</c:v>
                </c:pt>
                <c:pt idx="25">
                  <c:v>2010,1</c:v>
                </c:pt>
                <c:pt idx="26">
                  <c:v>2010,2</c:v>
                </c:pt>
                <c:pt idx="27">
                  <c:v>2010,3</c:v>
                </c:pt>
                <c:pt idx="28">
                  <c:v>2010,4</c:v>
                </c:pt>
                <c:pt idx="29">
                  <c:v>2010,5</c:v>
                </c:pt>
                <c:pt idx="30">
                  <c:v>2010,6</c:v>
                </c:pt>
                <c:pt idx="31">
                  <c:v>2010,7</c:v>
                </c:pt>
                <c:pt idx="32">
                  <c:v>2010,8</c:v>
                </c:pt>
                <c:pt idx="33">
                  <c:v>2010,9</c:v>
                </c:pt>
                <c:pt idx="34">
                  <c:v>2010,10</c:v>
                </c:pt>
                <c:pt idx="35">
                  <c:v>2010,11</c:v>
                </c:pt>
                <c:pt idx="36">
                  <c:v>2010,12</c:v>
                </c:pt>
                <c:pt idx="37">
                  <c:v>2011,1</c:v>
                </c:pt>
                <c:pt idx="38">
                  <c:v>2011,2</c:v>
                </c:pt>
                <c:pt idx="39">
                  <c:v>2011,3</c:v>
                </c:pt>
                <c:pt idx="40">
                  <c:v>2011,4</c:v>
                </c:pt>
                <c:pt idx="41">
                  <c:v>2011,5</c:v>
                </c:pt>
                <c:pt idx="42">
                  <c:v>2011,6</c:v>
                </c:pt>
                <c:pt idx="43">
                  <c:v>2011,7</c:v>
                </c:pt>
                <c:pt idx="44">
                  <c:v>2011,8</c:v>
                </c:pt>
                <c:pt idx="45">
                  <c:v>2011,9</c:v>
                </c:pt>
                <c:pt idx="46">
                  <c:v>2011,10</c:v>
                </c:pt>
                <c:pt idx="47">
                  <c:v>2011,11</c:v>
                </c:pt>
                <c:pt idx="48">
                  <c:v>2011,12</c:v>
                </c:pt>
                <c:pt idx="49">
                  <c:v>2012,1</c:v>
                </c:pt>
                <c:pt idx="50">
                  <c:v>2012,2</c:v>
                </c:pt>
                <c:pt idx="51">
                  <c:v>2012,3</c:v>
                </c:pt>
                <c:pt idx="52">
                  <c:v>2012,4</c:v>
                </c:pt>
                <c:pt idx="53">
                  <c:v>2012,5</c:v>
                </c:pt>
                <c:pt idx="54">
                  <c:v>2012,6</c:v>
                </c:pt>
                <c:pt idx="55">
                  <c:v>2012,7</c:v>
                </c:pt>
                <c:pt idx="56">
                  <c:v>2012,8</c:v>
                </c:pt>
                <c:pt idx="57">
                  <c:v>2012,9</c:v>
                </c:pt>
                <c:pt idx="58">
                  <c:v>2012,10</c:v>
                </c:pt>
                <c:pt idx="59">
                  <c:v>2012,11</c:v>
                </c:pt>
                <c:pt idx="60">
                  <c:v>2012,12</c:v>
                </c:pt>
              </c:strCache>
            </c:strRef>
          </c:cat>
          <c:val>
            <c:numRef>
              <c:f>'Output - Contrib. 2008Recession'!$D$10:$D$70</c:f>
              <c:numCache>
                <c:formatCode>0.000</c:formatCode>
                <c:ptCount val="61"/>
                <c:pt idx="0">
                  <c:v>0</c:v>
                </c:pt>
                <c:pt idx="1">
                  <c:v>-2.977267387556402E-2</c:v>
                </c:pt>
                <c:pt idx="2">
                  <c:v>4.1947991863950332E-2</c:v>
                </c:pt>
                <c:pt idx="3">
                  <c:v>1.8396094557896082E-2</c:v>
                </c:pt>
                <c:pt idx="4">
                  <c:v>7.6619744782654292E-3</c:v>
                </c:pt>
                <c:pt idx="5">
                  <c:v>1.3210713428712932E-2</c:v>
                </c:pt>
                <c:pt idx="6">
                  <c:v>1.0711865962792966E-2</c:v>
                </c:pt>
                <c:pt idx="7">
                  <c:v>0.10037260567695049</c:v>
                </c:pt>
                <c:pt idx="8">
                  <c:v>0.1464243347780137</c:v>
                </c:pt>
                <c:pt idx="9">
                  <c:v>0.17795352541605794</c:v>
                </c:pt>
                <c:pt idx="10">
                  <c:v>0.23050393286081233</c:v>
                </c:pt>
                <c:pt idx="11">
                  <c:v>0.25899546426141462</c:v>
                </c:pt>
                <c:pt idx="12">
                  <c:v>0.35799239817966366</c:v>
                </c:pt>
                <c:pt idx="13">
                  <c:v>0.47695572684177023</c:v>
                </c:pt>
                <c:pt idx="14">
                  <c:v>0.59624397901765391</c:v>
                </c:pt>
                <c:pt idx="15">
                  <c:v>0.75010741578929618</c:v>
                </c:pt>
                <c:pt idx="16">
                  <c:v>0.87352809260737518</c:v>
                </c:pt>
                <c:pt idx="17">
                  <c:v>1.0645684366728569</c:v>
                </c:pt>
                <c:pt idx="18">
                  <c:v>1.1187681993728764</c:v>
                </c:pt>
                <c:pt idx="19">
                  <c:v>1.2384625382191059</c:v>
                </c:pt>
                <c:pt idx="20">
                  <c:v>1.2947816536947152</c:v>
                </c:pt>
                <c:pt idx="21">
                  <c:v>1.3087203206750861</c:v>
                </c:pt>
                <c:pt idx="22">
                  <c:v>1.3882011233215275</c:v>
                </c:pt>
                <c:pt idx="23">
                  <c:v>1.4884789766903421</c:v>
                </c:pt>
                <c:pt idx="24">
                  <c:v>1.5960970340506049</c:v>
                </c:pt>
                <c:pt idx="25">
                  <c:v>1.6001454334894221</c:v>
                </c:pt>
                <c:pt idx="26">
                  <c:v>1.6880516988302925</c:v>
                </c:pt>
                <c:pt idx="27">
                  <c:v>1.6248704438317532</c:v>
                </c:pt>
                <c:pt idx="28">
                  <c:v>1.5787131673917871</c:v>
                </c:pt>
                <c:pt idx="29">
                  <c:v>1.5216749292934622</c:v>
                </c:pt>
                <c:pt idx="30">
                  <c:v>1.4913909211338179</c:v>
                </c:pt>
                <c:pt idx="31">
                  <c:v>1.5142273669894011</c:v>
                </c:pt>
                <c:pt idx="32">
                  <c:v>1.5465350940635196</c:v>
                </c:pt>
                <c:pt idx="33">
                  <c:v>1.5665494375593807</c:v>
                </c:pt>
                <c:pt idx="34">
                  <c:v>1.5672203941258807</c:v>
                </c:pt>
                <c:pt idx="35">
                  <c:v>1.5721658471414461</c:v>
                </c:pt>
                <c:pt idx="36">
                  <c:v>1.5786139375727108</c:v>
                </c:pt>
                <c:pt idx="37">
                  <c:v>1.6280787832165335</c:v>
                </c:pt>
                <c:pt idx="38">
                  <c:v>1.6025439612824417</c:v>
                </c:pt>
                <c:pt idx="39">
                  <c:v>1.603042367386847</c:v>
                </c:pt>
                <c:pt idx="40">
                  <c:v>1.5969101517842952</c:v>
                </c:pt>
                <c:pt idx="41">
                  <c:v>1.5720715126425582</c:v>
                </c:pt>
                <c:pt idx="42">
                  <c:v>1.5686600358888618</c:v>
                </c:pt>
                <c:pt idx="43">
                  <c:v>1.5439672759534195</c:v>
                </c:pt>
                <c:pt idx="44">
                  <c:v>1.5630141995669502</c:v>
                </c:pt>
                <c:pt idx="45">
                  <c:v>1.5435709946377141</c:v>
                </c:pt>
                <c:pt idx="46">
                  <c:v>1.5058631513134941</c:v>
                </c:pt>
                <c:pt idx="47">
                  <c:v>1.4870546049788691</c:v>
                </c:pt>
                <c:pt idx="48">
                  <c:v>1.4269987126710741</c:v>
                </c:pt>
                <c:pt idx="49">
                  <c:v>1.3482570839218955</c:v>
                </c:pt>
                <c:pt idx="50">
                  <c:v>1.3179206730079007</c:v>
                </c:pt>
                <c:pt idx="51">
                  <c:v>1.3113081644379303</c:v>
                </c:pt>
                <c:pt idx="52">
                  <c:v>1.2999728514715858</c:v>
                </c:pt>
                <c:pt idx="53">
                  <c:v>1.3018667449474293</c:v>
                </c:pt>
                <c:pt idx="54">
                  <c:v>1.3413191635125385</c:v>
                </c:pt>
                <c:pt idx="55">
                  <c:v>1.3379866191969247</c:v>
                </c:pt>
                <c:pt idx="56">
                  <c:v>1.3451398271700252</c:v>
                </c:pt>
                <c:pt idx="57">
                  <c:v>1.3646451139783375</c:v>
                </c:pt>
                <c:pt idx="58">
                  <c:v>1.3445370859047856</c:v>
                </c:pt>
                <c:pt idx="59">
                  <c:v>1.254810333974659</c:v>
                </c:pt>
                <c:pt idx="60">
                  <c:v>1.2290253579223651</c:v>
                </c:pt>
              </c:numCache>
            </c:numRef>
          </c:val>
          <c:smooth val="0"/>
          <c:extLst>
            <c:ext xmlns:c16="http://schemas.microsoft.com/office/drawing/2014/chart" uri="{C3380CC4-5D6E-409C-BE32-E72D297353CC}">
              <c16:uniqueId val="{00000002-9341-4009-B8E3-F95DEA7778D4}"/>
            </c:ext>
          </c:extLst>
        </c:ser>
        <c:dLbls>
          <c:showLegendKey val="0"/>
          <c:showVal val="0"/>
          <c:showCatName val="0"/>
          <c:showSerName val="0"/>
          <c:showPercent val="0"/>
          <c:showBubbleSize val="0"/>
        </c:dLbls>
        <c:smooth val="0"/>
        <c:axId val="342845656"/>
        <c:axId val="342847616"/>
      </c:lineChart>
      <c:catAx>
        <c:axId val="3428456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2847616"/>
        <c:crosses val="autoZero"/>
        <c:auto val="1"/>
        <c:lblAlgn val="ctr"/>
        <c:lblOffset val="100"/>
        <c:tickLblSkip val="7"/>
        <c:noMultiLvlLbl val="0"/>
      </c:catAx>
      <c:valAx>
        <c:axId val="342847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1600" b="0"/>
                </a:pPr>
                <a:r>
                  <a:rPr lang="en-GB" sz="1600" b="0"/>
                  <a:t>Percentage points</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284565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pPr>
            <a:r>
              <a:rPr lang="en-GB" sz="1600" b="1" i="0" baseline="0">
                <a:effectLst/>
              </a:rPr>
              <a:t>Cumulative increase in unemployment &amp; contributions from flows, US, 2008-2012</a:t>
            </a:r>
            <a:endParaRPr lang="en-GB" sz="1600">
              <a:effectLst/>
            </a:endParaRPr>
          </a:p>
        </c:rich>
      </c:tx>
      <c:overlay val="0"/>
    </c:title>
    <c:autoTitleDeleted val="0"/>
    <c:plotArea>
      <c:layout/>
      <c:lineChart>
        <c:grouping val="standard"/>
        <c:varyColors val="0"/>
        <c:ser>
          <c:idx val="0"/>
          <c:order val="0"/>
          <c:tx>
            <c:strRef>
              <c:f>'Output - Contrib. 2008Recession'!$B$9</c:f>
              <c:strCache>
                <c:ptCount val="1"/>
                <c:pt idx="0">
                  <c:v>Unemployment population share</c:v>
                </c:pt>
              </c:strCache>
            </c:strRef>
          </c:tx>
          <c:spPr>
            <a:ln w="28575" cap="rnd">
              <a:solidFill>
                <a:schemeClr val="bg1">
                  <a:lumMod val="50000"/>
                </a:schemeClr>
              </a:solidFill>
              <a:prstDash val="sysDot"/>
              <a:round/>
            </a:ln>
            <a:effectLst/>
          </c:spPr>
          <c:marker>
            <c:symbol val="none"/>
          </c:marker>
          <c:cat>
            <c:strRef>
              <c:f>'Output - Contrib. 2008Recession'!$A$10:$A$70</c:f>
              <c:strCache>
                <c:ptCount val="61"/>
                <c:pt idx="0">
                  <c:v>2007,12</c:v>
                </c:pt>
                <c:pt idx="1">
                  <c:v>2008,1</c:v>
                </c:pt>
                <c:pt idx="2">
                  <c:v>2008,2</c:v>
                </c:pt>
                <c:pt idx="3">
                  <c:v>2008,3</c:v>
                </c:pt>
                <c:pt idx="4">
                  <c:v>2008,4</c:v>
                </c:pt>
                <c:pt idx="5">
                  <c:v>2008,5</c:v>
                </c:pt>
                <c:pt idx="6">
                  <c:v>2008,6</c:v>
                </c:pt>
                <c:pt idx="7">
                  <c:v>2008,7</c:v>
                </c:pt>
                <c:pt idx="8">
                  <c:v>2008,8</c:v>
                </c:pt>
                <c:pt idx="9">
                  <c:v>2008,9</c:v>
                </c:pt>
                <c:pt idx="10">
                  <c:v>2008,10</c:v>
                </c:pt>
                <c:pt idx="11">
                  <c:v>2008,11</c:v>
                </c:pt>
                <c:pt idx="12">
                  <c:v>2008,12</c:v>
                </c:pt>
                <c:pt idx="13">
                  <c:v>2009,1</c:v>
                </c:pt>
                <c:pt idx="14">
                  <c:v>2009,2</c:v>
                </c:pt>
                <c:pt idx="15">
                  <c:v>2009,3</c:v>
                </c:pt>
                <c:pt idx="16">
                  <c:v>2009,4</c:v>
                </c:pt>
                <c:pt idx="17">
                  <c:v>2009,5</c:v>
                </c:pt>
                <c:pt idx="18">
                  <c:v>2009,6</c:v>
                </c:pt>
                <c:pt idx="19">
                  <c:v>2009,7</c:v>
                </c:pt>
                <c:pt idx="20">
                  <c:v>2009,8</c:v>
                </c:pt>
                <c:pt idx="21">
                  <c:v>2009,9</c:v>
                </c:pt>
                <c:pt idx="22">
                  <c:v>2009,10</c:v>
                </c:pt>
                <c:pt idx="23">
                  <c:v>2009,11</c:v>
                </c:pt>
                <c:pt idx="24">
                  <c:v>2009,12</c:v>
                </c:pt>
                <c:pt idx="25">
                  <c:v>2010,1</c:v>
                </c:pt>
                <c:pt idx="26">
                  <c:v>2010,2</c:v>
                </c:pt>
                <c:pt idx="27">
                  <c:v>2010,3</c:v>
                </c:pt>
                <c:pt idx="28">
                  <c:v>2010,4</c:v>
                </c:pt>
                <c:pt idx="29">
                  <c:v>2010,5</c:v>
                </c:pt>
                <c:pt idx="30">
                  <c:v>2010,6</c:v>
                </c:pt>
                <c:pt idx="31">
                  <c:v>2010,7</c:v>
                </c:pt>
                <c:pt idx="32">
                  <c:v>2010,8</c:v>
                </c:pt>
                <c:pt idx="33">
                  <c:v>2010,9</c:v>
                </c:pt>
                <c:pt idx="34">
                  <c:v>2010,10</c:v>
                </c:pt>
                <c:pt idx="35">
                  <c:v>2010,11</c:v>
                </c:pt>
                <c:pt idx="36">
                  <c:v>2010,12</c:v>
                </c:pt>
                <c:pt idx="37">
                  <c:v>2011,1</c:v>
                </c:pt>
                <c:pt idx="38">
                  <c:v>2011,2</c:v>
                </c:pt>
                <c:pt idx="39">
                  <c:v>2011,3</c:v>
                </c:pt>
                <c:pt idx="40">
                  <c:v>2011,4</c:v>
                </c:pt>
                <c:pt idx="41">
                  <c:v>2011,5</c:v>
                </c:pt>
                <c:pt idx="42">
                  <c:v>2011,6</c:v>
                </c:pt>
                <c:pt idx="43">
                  <c:v>2011,7</c:v>
                </c:pt>
                <c:pt idx="44">
                  <c:v>2011,8</c:v>
                </c:pt>
                <c:pt idx="45">
                  <c:v>2011,9</c:v>
                </c:pt>
                <c:pt idx="46">
                  <c:v>2011,10</c:v>
                </c:pt>
                <c:pt idx="47">
                  <c:v>2011,11</c:v>
                </c:pt>
                <c:pt idx="48">
                  <c:v>2011,12</c:v>
                </c:pt>
                <c:pt idx="49">
                  <c:v>2012,1</c:v>
                </c:pt>
                <c:pt idx="50">
                  <c:v>2012,2</c:v>
                </c:pt>
                <c:pt idx="51">
                  <c:v>2012,3</c:v>
                </c:pt>
                <c:pt idx="52">
                  <c:v>2012,4</c:v>
                </c:pt>
                <c:pt idx="53">
                  <c:v>2012,5</c:v>
                </c:pt>
                <c:pt idx="54">
                  <c:v>2012,6</c:v>
                </c:pt>
                <c:pt idx="55">
                  <c:v>2012,7</c:v>
                </c:pt>
                <c:pt idx="56">
                  <c:v>2012,8</c:v>
                </c:pt>
                <c:pt idx="57">
                  <c:v>2012,9</c:v>
                </c:pt>
                <c:pt idx="58">
                  <c:v>2012,10</c:v>
                </c:pt>
                <c:pt idx="59">
                  <c:v>2012,11</c:v>
                </c:pt>
                <c:pt idx="60">
                  <c:v>2012,12</c:v>
                </c:pt>
              </c:strCache>
            </c:strRef>
          </c:cat>
          <c:val>
            <c:numRef>
              <c:f>'Output - Contrib. 2008Recession'!$B$10:$B$70</c:f>
              <c:numCache>
                <c:formatCode>0.000</c:formatCode>
                <c:ptCount val="61"/>
                <c:pt idx="0">
                  <c:v>0</c:v>
                </c:pt>
                <c:pt idx="1">
                  <c:v>-1.7159259770364171E-3</c:v>
                </c:pt>
                <c:pt idx="2">
                  <c:v>0.16910811953242399</c:v>
                </c:pt>
                <c:pt idx="3">
                  <c:v>0.19390139851467661</c:v>
                </c:pt>
                <c:pt idx="4">
                  <c:v>0.11042389955473186</c:v>
                </c:pt>
                <c:pt idx="5">
                  <c:v>0.24734115547190225</c:v>
                </c:pt>
                <c:pt idx="6">
                  <c:v>0.16508701016122868</c:v>
                </c:pt>
                <c:pt idx="7">
                  <c:v>0.48693999452563003</c:v>
                </c:pt>
                <c:pt idx="8">
                  <c:v>0.56058384287232532</c:v>
                </c:pt>
                <c:pt idx="9">
                  <c:v>0.71163935242786125</c:v>
                </c:pt>
                <c:pt idx="10">
                  <c:v>0.92167744277330965</c:v>
                </c:pt>
                <c:pt idx="11">
                  <c:v>0.94122016790475294</c:v>
                </c:pt>
                <c:pt idx="12">
                  <c:v>1.184085578817009</c:v>
                </c:pt>
                <c:pt idx="13">
                  <c:v>1.3777464948436104</c:v>
                </c:pt>
                <c:pt idx="14">
                  <c:v>1.6920255926091234</c:v>
                </c:pt>
                <c:pt idx="15">
                  <c:v>2.0269564905644728</c:v>
                </c:pt>
                <c:pt idx="16">
                  <c:v>2.3807542487738456</c:v>
                </c:pt>
                <c:pt idx="17">
                  <c:v>2.6012890377346083</c:v>
                </c:pt>
                <c:pt idx="18">
                  <c:v>2.7782910746545384</c:v>
                </c:pt>
                <c:pt idx="19">
                  <c:v>3.0481305887184806</c:v>
                </c:pt>
                <c:pt idx="20">
                  <c:v>3.131117066817358</c:v>
                </c:pt>
                <c:pt idx="21">
                  <c:v>3.0804881166707023</c:v>
                </c:pt>
                <c:pt idx="22">
                  <c:v>3.1650196212116062</c:v>
                </c:pt>
                <c:pt idx="23">
                  <c:v>3.2412678741696741</c:v>
                </c:pt>
                <c:pt idx="24">
                  <c:v>3.3801474078424869</c:v>
                </c:pt>
                <c:pt idx="25">
                  <c:v>3.3186775343974593</c:v>
                </c:pt>
                <c:pt idx="26">
                  <c:v>3.2626952080656819</c:v>
                </c:pt>
                <c:pt idx="27">
                  <c:v>3.2431873615882143</c:v>
                </c:pt>
                <c:pt idx="28">
                  <c:v>3.2670346304855804</c:v>
                </c:pt>
                <c:pt idx="29">
                  <c:v>3.3002331497195874</c:v>
                </c:pt>
                <c:pt idx="30">
                  <c:v>3.3474683896236446</c:v>
                </c:pt>
                <c:pt idx="31">
                  <c:v>3.1424244200086418</c:v>
                </c:pt>
                <c:pt idx="32">
                  <c:v>2.9796318025714719</c:v>
                </c:pt>
                <c:pt idx="33">
                  <c:v>2.9904860257552235</c:v>
                </c:pt>
                <c:pt idx="34">
                  <c:v>3.0422245277458715</c:v>
                </c:pt>
                <c:pt idx="35">
                  <c:v>3.0075414006952599</c:v>
                </c:pt>
                <c:pt idx="36">
                  <c:v>2.9757952488606909</c:v>
                </c:pt>
                <c:pt idx="37">
                  <c:v>3.2077629198454658</c:v>
                </c:pt>
                <c:pt idx="38">
                  <c:v>2.896324309816805</c:v>
                </c:pt>
                <c:pt idx="39">
                  <c:v>2.7606380008196636</c:v>
                </c:pt>
                <c:pt idx="40">
                  <c:v>2.6762215394544056</c:v>
                </c:pt>
                <c:pt idx="41">
                  <c:v>2.6379103623042779</c:v>
                </c:pt>
                <c:pt idx="42">
                  <c:v>2.726371322342533</c:v>
                </c:pt>
                <c:pt idx="43">
                  <c:v>2.6796766476408065</c:v>
                </c:pt>
                <c:pt idx="44">
                  <c:v>2.7200760815753737</c:v>
                </c:pt>
                <c:pt idx="45">
                  <c:v>2.632666810776541</c:v>
                </c:pt>
                <c:pt idx="46">
                  <c:v>2.6507838890073372</c:v>
                </c:pt>
                <c:pt idx="47">
                  <c:v>2.7001354589008089</c:v>
                </c:pt>
                <c:pt idx="48">
                  <c:v>2.5479892083069235</c:v>
                </c:pt>
                <c:pt idx="49">
                  <c:v>2.422544913352799</c:v>
                </c:pt>
                <c:pt idx="50">
                  <c:v>2.3323616116466965</c:v>
                </c:pt>
                <c:pt idx="51">
                  <c:v>2.1549965205177148</c:v>
                </c:pt>
                <c:pt idx="52">
                  <c:v>2.1773779494119028</c:v>
                </c:pt>
                <c:pt idx="53">
                  <c:v>2.1324538037234073</c:v>
                </c:pt>
                <c:pt idx="54">
                  <c:v>2.0968733467900518</c:v>
                </c:pt>
                <c:pt idx="55">
                  <c:v>2.0987567039572439</c:v>
                </c:pt>
                <c:pt idx="56">
                  <c:v>2.111959689148831</c:v>
                </c:pt>
                <c:pt idx="57">
                  <c:v>2.093307303521259</c:v>
                </c:pt>
                <c:pt idx="58">
                  <c:v>2.0120236286743287</c:v>
                </c:pt>
                <c:pt idx="59">
                  <c:v>1.8702304772567415</c:v>
                </c:pt>
                <c:pt idx="60">
                  <c:v>1.8639151385517012</c:v>
                </c:pt>
              </c:numCache>
            </c:numRef>
          </c:val>
          <c:smooth val="0"/>
          <c:extLst>
            <c:ext xmlns:c16="http://schemas.microsoft.com/office/drawing/2014/chart" uri="{C3380CC4-5D6E-409C-BE32-E72D297353CC}">
              <c16:uniqueId val="{00000000-AEE1-4CDE-8FAD-C1E8C07D4473}"/>
            </c:ext>
          </c:extLst>
        </c:ser>
        <c:ser>
          <c:idx val="1"/>
          <c:order val="1"/>
          <c:tx>
            <c:strRef>
              <c:f>'Output - Contrib. 2008Recession'!$E$9</c:f>
              <c:strCache>
                <c:ptCount val="1"/>
                <c:pt idx="0">
                  <c:v>UN</c:v>
                </c:pt>
              </c:strCache>
            </c:strRef>
          </c:tx>
          <c:marker>
            <c:symbol val="none"/>
          </c:marker>
          <c:cat>
            <c:strRef>
              <c:f>'Output - Contrib. 2008Recession'!$A$10:$A$70</c:f>
              <c:strCache>
                <c:ptCount val="61"/>
                <c:pt idx="0">
                  <c:v>2007,12</c:v>
                </c:pt>
                <c:pt idx="1">
                  <c:v>2008,1</c:v>
                </c:pt>
                <c:pt idx="2">
                  <c:v>2008,2</c:v>
                </c:pt>
                <c:pt idx="3">
                  <c:v>2008,3</c:v>
                </c:pt>
                <c:pt idx="4">
                  <c:v>2008,4</c:v>
                </c:pt>
                <c:pt idx="5">
                  <c:v>2008,5</c:v>
                </c:pt>
                <c:pt idx="6">
                  <c:v>2008,6</c:v>
                </c:pt>
                <c:pt idx="7">
                  <c:v>2008,7</c:v>
                </c:pt>
                <c:pt idx="8">
                  <c:v>2008,8</c:v>
                </c:pt>
                <c:pt idx="9">
                  <c:v>2008,9</c:v>
                </c:pt>
                <c:pt idx="10">
                  <c:v>2008,10</c:v>
                </c:pt>
                <c:pt idx="11">
                  <c:v>2008,11</c:v>
                </c:pt>
                <c:pt idx="12">
                  <c:v>2008,12</c:v>
                </c:pt>
                <c:pt idx="13">
                  <c:v>2009,1</c:v>
                </c:pt>
                <c:pt idx="14">
                  <c:v>2009,2</c:v>
                </c:pt>
                <c:pt idx="15">
                  <c:v>2009,3</c:v>
                </c:pt>
                <c:pt idx="16">
                  <c:v>2009,4</c:v>
                </c:pt>
                <c:pt idx="17">
                  <c:v>2009,5</c:v>
                </c:pt>
                <c:pt idx="18">
                  <c:v>2009,6</c:v>
                </c:pt>
                <c:pt idx="19">
                  <c:v>2009,7</c:v>
                </c:pt>
                <c:pt idx="20">
                  <c:v>2009,8</c:v>
                </c:pt>
                <c:pt idx="21">
                  <c:v>2009,9</c:v>
                </c:pt>
                <c:pt idx="22">
                  <c:v>2009,10</c:v>
                </c:pt>
                <c:pt idx="23">
                  <c:v>2009,11</c:v>
                </c:pt>
                <c:pt idx="24">
                  <c:v>2009,12</c:v>
                </c:pt>
                <c:pt idx="25">
                  <c:v>2010,1</c:v>
                </c:pt>
                <c:pt idx="26">
                  <c:v>2010,2</c:v>
                </c:pt>
                <c:pt idx="27">
                  <c:v>2010,3</c:v>
                </c:pt>
                <c:pt idx="28">
                  <c:v>2010,4</c:v>
                </c:pt>
                <c:pt idx="29">
                  <c:v>2010,5</c:v>
                </c:pt>
                <c:pt idx="30">
                  <c:v>2010,6</c:v>
                </c:pt>
                <c:pt idx="31">
                  <c:v>2010,7</c:v>
                </c:pt>
                <c:pt idx="32">
                  <c:v>2010,8</c:v>
                </c:pt>
                <c:pt idx="33">
                  <c:v>2010,9</c:v>
                </c:pt>
                <c:pt idx="34">
                  <c:v>2010,10</c:v>
                </c:pt>
                <c:pt idx="35">
                  <c:v>2010,11</c:v>
                </c:pt>
                <c:pt idx="36">
                  <c:v>2010,12</c:v>
                </c:pt>
                <c:pt idx="37">
                  <c:v>2011,1</c:v>
                </c:pt>
                <c:pt idx="38">
                  <c:v>2011,2</c:v>
                </c:pt>
                <c:pt idx="39">
                  <c:v>2011,3</c:v>
                </c:pt>
                <c:pt idx="40">
                  <c:v>2011,4</c:v>
                </c:pt>
                <c:pt idx="41">
                  <c:v>2011,5</c:v>
                </c:pt>
                <c:pt idx="42">
                  <c:v>2011,6</c:v>
                </c:pt>
                <c:pt idx="43">
                  <c:v>2011,7</c:v>
                </c:pt>
                <c:pt idx="44">
                  <c:v>2011,8</c:v>
                </c:pt>
                <c:pt idx="45">
                  <c:v>2011,9</c:v>
                </c:pt>
                <c:pt idx="46">
                  <c:v>2011,10</c:v>
                </c:pt>
                <c:pt idx="47">
                  <c:v>2011,11</c:v>
                </c:pt>
                <c:pt idx="48">
                  <c:v>2011,12</c:v>
                </c:pt>
                <c:pt idx="49">
                  <c:v>2012,1</c:v>
                </c:pt>
                <c:pt idx="50">
                  <c:v>2012,2</c:v>
                </c:pt>
                <c:pt idx="51">
                  <c:v>2012,3</c:v>
                </c:pt>
                <c:pt idx="52">
                  <c:v>2012,4</c:v>
                </c:pt>
                <c:pt idx="53">
                  <c:v>2012,5</c:v>
                </c:pt>
                <c:pt idx="54">
                  <c:v>2012,6</c:v>
                </c:pt>
                <c:pt idx="55">
                  <c:v>2012,7</c:v>
                </c:pt>
                <c:pt idx="56">
                  <c:v>2012,8</c:v>
                </c:pt>
                <c:pt idx="57">
                  <c:v>2012,9</c:v>
                </c:pt>
                <c:pt idx="58">
                  <c:v>2012,10</c:v>
                </c:pt>
                <c:pt idx="59">
                  <c:v>2012,11</c:v>
                </c:pt>
                <c:pt idx="60">
                  <c:v>2012,12</c:v>
                </c:pt>
              </c:strCache>
            </c:strRef>
          </c:cat>
          <c:val>
            <c:numRef>
              <c:f>'Output - Contrib. 2008Recession'!$E$10:$E$70</c:f>
              <c:numCache>
                <c:formatCode>0.000</c:formatCode>
                <c:ptCount val="61"/>
                <c:pt idx="0">
                  <c:v>0</c:v>
                </c:pt>
                <c:pt idx="1">
                  <c:v>5.331917673342975E-2</c:v>
                </c:pt>
                <c:pt idx="2">
                  <c:v>7.9673547327757221E-2</c:v>
                </c:pt>
                <c:pt idx="3">
                  <c:v>8.1102474522014745E-2</c:v>
                </c:pt>
                <c:pt idx="4">
                  <c:v>-2.5439090885389537E-2</c:v>
                </c:pt>
                <c:pt idx="5">
                  <c:v>-2.2601359302416038E-2</c:v>
                </c:pt>
                <c:pt idx="6">
                  <c:v>-3.9027852241497567E-2</c:v>
                </c:pt>
                <c:pt idx="7">
                  <c:v>6.6915599616949789E-2</c:v>
                </c:pt>
                <c:pt idx="8">
                  <c:v>9.4512500271535224E-2</c:v>
                </c:pt>
                <c:pt idx="9">
                  <c:v>0.11377148860704826</c:v>
                </c:pt>
                <c:pt idx="10">
                  <c:v>0.11703164501523686</c:v>
                </c:pt>
                <c:pt idx="11">
                  <c:v>0.11125095935559394</c:v>
                </c:pt>
                <c:pt idx="12">
                  <c:v>0.16047553292760808</c:v>
                </c:pt>
                <c:pt idx="13">
                  <c:v>0.18106652881836757</c:v>
                </c:pt>
                <c:pt idx="14">
                  <c:v>0.23860895973494939</c:v>
                </c:pt>
                <c:pt idx="15">
                  <c:v>0.32357410598440978</c:v>
                </c:pt>
                <c:pt idx="16">
                  <c:v>0.46824752411950621</c:v>
                </c:pt>
                <c:pt idx="17">
                  <c:v>0.51872616562439688</c:v>
                </c:pt>
                <c:pt idx="18">
                  <c:v>0.66122699880458669</c:v>
                </c:pt>
                <c:pt idx="19">
                  <c:v>0.75950727095071036</c:v>
                </c:pt>
                <c:pt idx="20">
                  <c:v>0.78893303692833117</c:v>
                </c:pt>
                <c:pt idx="21">
                  <c:v>0.78895653130273702</c:v>
                </c:pt>
                <c:pt idx="22">
                  <c:v>0.80637223449741879</c:v>
                </c:pt>
                <c:pt idx="23">
                  <c:v>0.82993653287730751</c:v>
                </c:pt>
                <c:pt idx="24">
                  <c:v>0.87687137635913237</c:v>
                </c:pt>
                <c:pt idx="25">
                  <c:v>0.8876005233597164</c:v>
                </c:pt>
                <c:pt idx="26">
                  <c:v>0.81426071802175493</c:v>
                </c:pt>
                <c:pt idx="27">
                  <c:v>0.84555825954939567</c:v>
                </c:pt>
                <c:pt idx="28">
                  <c:v>0.85868074374338699</c:v>
                </c:pt>
                <c:pt idx="29">
                  <c:v>0.86134712783485723</c:v>
                </c:pt>
                <c:pt idx="30">
                  <c:v>0.88891787218382123</c:v>
                </c:pt>
                <c:pt idx="31">
                  <c:v>0.76951956264308397</c:v>
                </c:pt>
                <c:pt idx="32">
                  <c:v>0.65711455380641315</c:v>
                </c:pt>
                <c:pt idx="33">
                  <c:v>0.62960589633642416</c:v>
                </c:pt>
                <c:pt idx="34">
                  <c:v>0.65913456687143057</c:v>
                </c:pt>
                <c:pt idx="35">
                  <c:v>0.63837863608304846</c:v>
                </c:pt>
                <c:pt idx="36">
                  <c:v>0.60065877838297987</c:v>
                </c:pt>
                <c:pt idx="37">
                  <c:v>0.63546978536209486</c:v>
                </c:pt>
                <c:pt idx="38">
                  <c:v>0.51063637184613642</c:v>
                </c:pt>
                <c:pt idx="39">
                  <c:v>0.45564671678327867</c:v>
                </c:pt>
                <c:pt idx="40">
                  <c:v>0.42474428850202028</c:v>
                </c:pt>
                <c:pt idx="41">
                  <c:v>0.42189408998594108</c:v>
                </c:pt>
                <c:pt idx="42">
                  <c:v>0.43174537111540162</c:v>
                </c:pt>
                <c:pt idx="43">
                  <c:v>0.40524466596047631</c:v>
                </c:pt>
                <c:pt idx="44">
                  <c:v>0.39763069491166719</c:v>
                </c:pt>
                <c:pt idx="45">
                  <c:v>0.3299051043312643</c:v>
                </c:pt>
                <c:pt idx="46">
                  <c:v>0.37813868155610003</c:v>
                </c:pt>
                <c:pt idx="47">
                  <c:v>0.41615618590562159</c:v>
                </c:pt>
                <c:pt idx="48">
                  <c:v>0.4392568096060166</c:v>
                </c:pt>
                <c:pt idx="49">
                  <c:v>0.43189672232612913</c:v>
                </c:pt>
                <c:pt idx="50">
                  <c:v>0.38643032087248702</c:v>
                </c:pt>
                <c:pt idx="51">
                  <c:v>0.28386675863539002</c:v>
                </c:pt>
                <c:pt idx="52">
                  <c:v>0.30298791771162126</c:v>
                </c:pt>
                <c:pt idx="53">
                  <c:v>0.28554142183809883</c:v>
                </c:pt>
                <c:pt idx="54">
                  <c:v>0.25528871498667305</c:v>
                </c:pt>
                <c:pt idx="55">
                  <c:v>0.2667804882532625</c:v>
                </c:pt>
                <c:pt idx="56">
                  <c:v>0.25692433887600741</c:v>
                </c:pt>
                <c:pt idx="57">
                  <c:v>0.19248989621390944</c:v>
                </c:pt>
                <c:pt idx="58">
                  <c:v>8.8199309253500877E-2</c:v>
                </c:pt>
                <c:pt idx="59">
                  <c:v>3.0187190290440383E-2</c:v>
                </c:pt>
                <c:pt idx="60">
                  <c:v>5.9065767894036364E-3</c:v>
                </c:pt>
              </c:numCache>
            </c:numRef>
          </c:val>
          <c:smooth val="0"/>
          <c:extLst>
            <c:ext xmlns:c16="http://schemas.microsoft.com/office/drawing/2014/chart" uri="{C3380CC4-5D6E-409C-BE32-E72D297353CC}">
              <c16:uniqueId val="{00000001-AEE1-4CDE-8FAD-C1E8C07D4473}"/>
            </c:ext>
          </c:extLst>
        </c:ser>
        <c:ser>
          <c:idx val="2"/>
          <c:order val="2"/>
          <c:tx>
            <c:strRef>
              <c:f>'Output - Contrib. 2008Recession'!$F$9</c:f>
              <c:strCache>
                <c:ptCount val="1"/>
                <c:pt idx="0">
                  <c:v>NU</c:v>
                </c:pt>
              </c:strCache>
            </c:strRef>
          </c:tx>
          <c:marker>
            <c:symbol val="none"/>
          </c:marker>
          <c:cat>
            <c:strRef>
              <c:f>'Output - Contrib. 2008Recession'!$A$10:$A$70</c:f>
              <c:strCache>
                <c:ptCount val="61"/>
                <c:pt idx="0">
                  <c:v>2007,12</c:v>
                </c:pt>
                <c:pt idx="1">
                  <c:v>2008,1</c:v>
                </c:pt>
                <c:pt idx="2">
                  <c:v>2008,2</c:v>
                </c:pt>
                <c:pt idx="3">
                  <c:v>2008,3</c:v>
                </c:pt>
                <c:pt idx="4">
                  <c:v>2008,4</c:v>
                </c:pt>
                <c:pt idx="5">
                  <c:v>2008,5</c:v>
                </c:pt>
                <c:pt idx="6">
                  <c:v>2008,6</c:v>
                </c:pt>
                <c:pt idx="7">
                  <c:v>2008,7</c:v>
                </c:pt>
                <c:pt idx="8">
                  <c:v>2008,8</c:v>
                </c:pt>
                <c:pt idx="9">
                  <c:v>2008,9</c:v>
                </c:pt>
                <c:pt idx="10">
                  <c:v>2008,10</c:v>
                </c:pt>
                <c:pt idx="11">
                  <c:v>2008,11</c:v>
                </c:pt>
                <c:pt idx="12">
                  <c:v>2008,12</c:v>
                </c:pt>
                <c:pt idx="13">
                  <c:v>2009,1</c:v>
                </c:pt>
                <c:pt idx="14">
                  <c:v>2009,2</c:v>
                </c:pt>
                <c:pt idx="15">
                  <c:v>2009,3</c:v>
                </c:pt>
                <c:pt idx="16">
                  <c:v>2009,4</c:v>
                </c:pt>
                <c:pt idx="17">
                  <c:v>2009,5</c:v>
                </c:pt>
                <c:pt idx="18">
                  <c:v>2009,6</c:v>
                </c:pt>
                <c:pt idx="19">
                  <c:v>2009,7</c:v>
                </c:pt>
                <c:pt idx="20">
                  <c:v>2009,8</c:v>
                </c:pt>
                <c:pt idx="21">
                  <c:v>2009,9</c:v>
                </c:pt>
                <c:pt idx="22">
                  <c:v>2009,10</c:v>
                </c:pt>
                <c:pt idx="23">
                  <c:v>2009,11</c:v>
                </c:pt>
                <c:pt idx="24">
                  <c:v>2009,12</c:v>
                </c:pt>
                <c:pt idx="25">
                  <c:v>2010,1</c:v>
                </c:pt>
                <c:pt idx="26">
                  <c:v>2010,2</c:v>
                </c:pt>
                <c:pt idx="27">
                  <c:v>2010,3</c:v>
                </c:pt>
                <c:pt idx="28">
                  <c:v>2010,4</c:v>
                </c:pt>
                <c:pt idx="29">
                  <c:v>2010,5</c:v>
                </c:pt>
                <c:pt idx="30">
                  <c:v>2010,6</c:v>
                </c:pt>
                <c:pt idx="31">
                  <c:v>2010,7</c:v>
                </c:pt>
                <c:pt idx="32">
                  <c:v>2010,8</c:v>
                </c:pt>
                <c:pt idx="33">
                  <c:v>2010,9</c:v>
                </c:pt>
                <c:pt idx="34">
                  <c:v>2010,10</c:v>
                </c:pt>
                <c:pt idx="35">
                  <c:v>2010,11</c:v>
                </c:pt>
                <c:pt idx="36">
                  <c:v>2010,12</c:v>
                </c:pt>
                <c:pt idx="37">
                  <c:v>2011,1</c:v>
                </c:pt>
                <c:pt idx="38">
                  <c:v>2011,2</c:v>
                </c:pt>
                <c:pt idx="39">
                  <c:v>2011,3</c:v>
                </c:pt>
                <c:pt idx="40">
                  <c:v>2011,4</c:v>
                </c:pt>
                <c:pt idx="41">
                  <c:v>2011,5</c:v>
                </c:pt>
                <c:pt idx="42">
                  <c:v>2011,6</c:v>
                </c:pt>
                <c:pt idx="43">
                  <c:v>2011,7</c:v>
                </c:pt>
                <c:pt idx="44">
                  <c:v>2011,8</c:v>
                </c:pt>
                <c:pt idx="45">
                  <c:v>2011,9</c:v>
                </c:pt>
                <c:pt idx="46">
                  <c:v>2011,10</c:v>
                </c:pt>
                <c:pt idx="47">
                  <c:v>2011,11</c:v>
                </c:pt>
                <c:pt idx="48">
                  <c:v>2011,12</c:v>
                </c:pt>
                <c:pt idx="49">
                  <c:v>2012,1</c:v>
                </c:pt>
                <c:pt idx="50">
                  <c:v>2012,2</c:v>
                </c:pt>
                <c:pt idx="51">
                  <c:v>2012,3</c:v>
                </c:pt>
                <c:pt idx="52">
                  <c:v>2012,4</c:v>
                </c:pt>
                <c:pt idx="53">
                  <c:v>2012,5</c:v>
                </c:pt>
                <c:pt idx="54">
                  <c:v>2012,6</c:v>
                </c:pt>
                <c:pt idx="55">
                  <c:v>2012,7</c:v>
                </c:pt>
                <c:pt idx="56">
                  <c:v>2012,8</c:v>
                </c:pt>
                <c:pt idx="57">
                  <c:v>2012,9</c:v>
                </c:pt>
                <c:pt idx="58">
                  <c:v>2012,10</c:v>
                </c:pt>
                <c:pt idx="59">
                  <c:v>2012,11</c:v>
                </c:pt>
                <c:pt idx="60">
                  <c:v>2012,12</c:v>
                </c:pt>
              </c:strCache>
            </c:strRef>
          </c:cat>
          <c:val>
            <c:numRef>
              <c:f>'Output - Contrib. 2008Recession'!$F$10:$F$70</c:f>
              <c:numCache>
                <c:formatCode>0.000</c:formatCode>
                <c:ptCount val="61"/>
                <c:pt idx="0">
                  <c:v>0</c:v>
                </c:pt>
                <c:pt idx="1">
                  <c:v>3.4702638255156071E-2</c:v>
                </c:pt>
                <c:pt idx="2">
                  <c:v>5.4129722377813008E-2</c:v>
                </c:pt>
                <c:pt idx="3">
                  <c:v>0.1012313160643484</c:v>
                </c:pt>
                <c:pt idx="4">
                  <c:v>9.0868771156325898E-2</c:v>
                </c:pt>
                <c:pt idx="5">
                  <c:v>0.17226085567193727</c:v>
                </c:pt>
                <c:pt idx="6">
                  <c:v>0.13790925717745153</c:v>
                </c:pt>
                <c:pt idx="7">
                  <c:v>0.20011636699489993</c:v>
                </c:pt>
                <c:pt idx="8">
                  <c:v>0.15601147820754022</c:v>
                </c:pt>
                <c:pt idx="9">
                  <c:v>0.18958547240531282</c:v>
                </c:pt>
                <c:pt idx="10">
                  <c:v>0.24501831699038987</c:v>
                </c:pt>
                <c:pt idx="11">
                  <c:v>0.2056934069194295</c:v>
                </c:pt>
                <c:pt idx="12">
                  <c:v>0.22279742990862381</c:v>
                </c:pt>
                <c:pt idx="13">
                  <c:v>0.16611211613703844</c:v>
                </c:pt>
                <c:pt idx="14">
                  <c:v>0.17669785493050288</c:v>
                </c:pt>
                <c:pt idx="15">
                  <c:v>0.15678736899433776</c:v>
                </c:pt>
                <c:pt idx="16">
                  <c:v>0.20832473930136405</c:v>
                </c:pt>
                <c:pt idx="17">
                  <c:v>0.1762487234316755</c:v>
                </c:pt>
                <c:pt idx="18">
                  <c:v>0.24453522316815351</c:v>
                </c:pt>
                <c:pt idx="19">
                  <c:v>0.29476709827650405</c:v>
                </c:pt>
                <c:pt idx="20">
                  <c:v>0.32259531657958601</c:v>
                </c:pt>
                <c:pt idx="21">
                  <c:v>0.30864106648785017</c:v>
                </c:pt>
                <c:pt idx="22">
                  <c:v>0.30713913168608009</c:v>
                </c:pt>
                <c:pt idx="23">
                  <c:v>0.25509747639165886</c:v>
                </c:pt>
                <c:pt idx="24">
                  <c:v>0.28010105499838844</c:v>
                </c:pt>
                <c:pt idx="25">
                  <c:v>0.31229408835467837</c:v>
                </c:pt>
                <c:pt idx="26">
                  <c:v>0.26432323657494594</c:v>
                </c:pt>
                <c:pt idx="27">
                  <c:v>0.42258388137224112</c:v>
                </c:pt>
                <c:pt idx="28">
                  <c:v>0.5461593283722963</c:v>
                </c:pt>
                <c:pt idx="29">
                  <c:v>0.67240569388687921</c:v>
                </c:pt>
                <c:pt idx="30">
                  <c:v>0.78963636149670802</c:v>
                </c:pt>
                <c:pt idx="31">
                  <c:v>0.73007041947479379</c:v>
                </c:pt>
                <c:pt idx="32">
                  <c:v>0.67380738755629832</c:v>
                </c:pt>
                <c:pt idx="33">
                  <c:v>0.70277510947303268</c:v>
                </c:pt>
                <c:pt idx="34">
                  <c:v>0.76519062348452005</c:v>
                </c:pt>
                <c:pt idx="35">
                  <c:v>0.75243468513683898</c:v>
                </c:pt>
                <c:pt idx="36">
                  <c:v>0.71665297666664962</c:v>
                </c:pt>
                <c:pt idx="37">
                  <c:v>0.80089574167136146</c:v>
                </c:pt>
                <c:pt idx="38">
                  <c:v>0.71751385351028918</c:v>
                </c:pt>
                <c:pt idx="39">
                  <c:v>0.69022487677607336</c:v>
                </c:pt>
                <c:pt idx="40">
                  <c:v>0.67858234366211478</c:v>
                </c:pt>
                <c:pt idx="41">
                  <c:v>0.68057641999794261</c:v>
                </c:pt>
                <c:pt idx="42">
                  <c:v>0.74570948171868101</c:v>
                </c:pt>
                <c:pt idx="43">
                  <c:v>0.76474915731303494</c:v>
                </c:pt>
                <c:pt idx="44">
                  <c:v>0.79443959298714995</c:v>
                </c:pt>
                <c:pt idx="45">
                  <c:v>0.77211579226390237</c:v>
                </c:pt>
                <c:pt idx="46">
                  <c:v>0.77504495457169309</c:v>
                </c:pt>
                <c:pt idx="47">
                  <c:v>0.75017375473693448</c:v>
                </c:pt>
                <c:pt idx="48">
                  <c:v>0.66218113951206492</c:v>
                </c:pt>
                <c:pt idx="49">
                  <c:v>0.6901251498900397</c:v>
                </c:pt>
                <c:pt idx="50">
                  <c:v>0.72547588515610018</c:v>
                </c:pt>
                <c:pt idx="51">
                  <c:v>0.67811046758286442</c:v>
                </c:pt>
                <c:pt idx="52">
                  <c:v>0.73408195241611307</c:v>
                </c:pt>
                <c:pt idx="53">
                  <c:v>0.74136663757198118</c:v>
                </c:pt>
                <c:pt idx="54">
                  <c:v>0.71655590513171952</c:v>
                </c:pt>
                <c:pt idx="55">
                  <c:v>0.73167710364005512</c:v>
                </c:pt>
                <c:pt idx="56">
                  <c:v>0.73646711439755386</c:v>
                </c:pt>
                <c:pt idx="57">
                  <c:v>0.72377906611590681</c:v>
                </c:pt>
                <c:pt idx="58">
                  <c:v>0.75863674845775031</c:v>
                </c:pt>
                <c:pt idx="59">
                  <c:v>0.84311354033062336</c:v>
                </c:pt>
                <c:pt idx="60">
                  <c:v>0.89576044063509108</c:v>
                </c:pt>
              </c:numCache>
            </c:numRef>
          </c:val>
          <c:smooth val="0"/>
          <c:extLst>
            <c:ext xmlns:c16="http://schemas.microsoft.com/office/drawing/2014/chart" uri="{C3380CC4-5D6E-409C-BE32-E72D297353CC}">
              <c16:uniqueId val="{00000002-AEE1-4CDE-8FAD-C1E8C07D4473}"/>
            </c:ext>
          </c:extLst>
        </c:ser>
        <c:dLbls>
          <c:showLegendKey val="0"/>
          <c:showVal val="0"/>
          <c:showCatName val="0"/>
          <c:showSerName val="0"/>
          <c:showPercent val="0"/>
          <c:showBubbleSize val="0"/>
        </c:dLbls>
        <c:smooth val="0"/>
        <c:axId val="342848400"/>
        <c:axId val="342848792"/>
      </c:lineChart>
      <c:catAx>
        <c:axId val="3428484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2848792"/>
        <c:crosses val="autoZero"/>
        <c:auto val="1"/>
        <c:lblAlgn val="ctr"/>
        <c:lblOffset val="100"/>
        <c:tickLblSkip val="7"/>
        <c:noMultiLvlLbl val="0"/>
      </c:catAx>
      <c:valAx>
        <c:axId val="342848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1600" b="0"/>
                </a:pPr>
                <a:r>
                  <a:rPr lang="en-GB" sz="1600" b="0"/>
                  <a:t>Percentage points</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284840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tabColor theme="1"/>
  </sheetPr>
  <sheetViews>
    <sheetView zoomScale="111"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tabColor theme="1"/>
  </sheetPr>
  <sheetViews>
    <sheetView zoomScale="11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9293311" cy="6066824"/>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93311" cy="6066824"/>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ss-econ-0037\c$\Users\s1052956\AppData\Roaming\Microsoft\AddIns\RealStats.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lcoxon Table"/>
      <sheetName val="Mann Table"/>
      <sheetName val="RSign Table"/>
      <sheetName val="Runs Table"/>
      <sheetName val="KS Table"/>
      <sheetName val="Lil Table"/>
      <sheetName val="SW Table"/>
      <sheetName val="Stud. Q Table"/>
      <sheetName val="Stud. Q Table 2"/>
      <sheetName val="Dunnett Table"/>
      <sheetName val="Sp Rho Table"/>
      <sheetName val="Ken Tau Table"/>
      <sheetName val="Durbin Table"/>
      <sheetName val="RealStats"/>
    </sheetNames>
    <definedNames>
      <definedName name="evect"/>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3"/>
  </sheetPr>
  <dimension ref="A1:K49"/>
  <sheetViews>
    <sheetView tabSelected="1" zoomScale="85" zoomScaleNormal="85" workbookViewId="0">
      <selection activeCell="A4" sqref="A4"/>
    </sheetView>
  </sheetViews>
  <sheetFormatPr defaultColWidth="9.1796875" defaultRowHeight="14.5" x14ac:dyDescent="0.35"/>
  <cols>
    <col min="1" max="16384" width="9.1796875" style="8"/>
  </cols>
  <sheetData>
    <row r="1" spans="1:11" x14ac:dyDescent="0.35">
      <c r="A1" s="7" t="s">
        <v>773</v>
      </c>
    </row>
    <row r="2" spans="1:11" x14ac:dyDescent="0.35">
      <c r="A2" s="8" t="s">
        <v>774</v>
      </c>
    </row>
    <row r="3" spans="1:11" x14ac:dyDescent="0.35">
      <c r="A3" s="44" t="s">
        <v>0</v>
      </c>
    </row>
    <row r="4" spans="1:11" x14ac:dyDescent="0.35">
      <c r="A4" s="44"/>
    </row>
    <row r="5" spans="1:11" x14ac:dyDescent="0.35">
      <c r="A5" s="7" t="s">
        <v>1</v>
      </c>
    </row>
    <row r="6" spans="1:11" x14ac:dyDescent="0.35">
      <c r="A6" s="8" t="s">
        <v>2</v>
      </c>
    </row>
    <row r="7" spans="1:11" x14ac:dyDescent="0.35">
      <c r="A7" s="8" t="s">
        <v>3</v>
      </c>
    </row>
    <row r="8" spans="1:11" x14ac:dyDescent="0.35">
      <c r="A8" s="8" t="s">
        <v>4</v>
      </c>
    </row>
    <row r="9" spans="1:11" x14ac:dyDescent="0.35">
      <c r="A9" s="8" t="s">
        <v>5</v>
      </c>
    </row>
    <row r="10" spans="1:11" x14ac:dyDescent="0.35">
      <c r="A10" s="8" t="s">
        <v>6</v>
      </c>
    </row>
    <row r="11" spans="1:11" x14ac:dyDescent="0.35">
      <c r="A11" s="8" t="s">
        <v>460</v>
      </c>
    </row>
    <row r="12" spans="1:11" x14ac:dyDescent="0.35">
      <c r="A12" s="8" t="s">
        <v>7</v>
      </c>
    </row>
    <row r="14" spans="1:11" x14ac:dyDescent="0.35">
      <c r="A14" s="7" t="s">
        <v>8</v>
      </c>
      <c r="B14" s="7"/>
      <c r="C14" s="7"/>
      <c r="D14" s="7"/>
      <c r="E14" s="7"/>
      <c r="F14" s="7"/>
      <c r="G14" s="7"/>
      <c r="H14" s="7"/>
      <c r="I14" s="7"/>
      <c r="J14" s="7"/>
      <c r="K14" s="7"/>
    </row>
    <row r="15" spans="1:11" x14ac:dyDescent="0.35">
      <c r="A15" s="7" t="s">
        <v>9</v>
      </c>
      <c r="B15" s="7"/>
      <c r="C15" s="7"/>
      <c r="D15" s="7"/>
      <c r="E15" s="7"/>
      <c r="F15" s="7"/>
      <c r="G15" s="7"/>
      <c r="H15" s="7"/>
      <c r="I15" s="7"/>
      <c r="J15" s="7"/>
      <c r="K15" s="7"/>
    </row>
    <row r="16" spans="1:11" x14ac:dyDescent="0.35">
      <c r="A16" s="8" t="s">
        <v>10</v>
      </c>
      <c r="B16" s="8" t="s">
        <v>11</v>
      </c>
    </row>
    <row r="17" spans="1:2" x14ac:dyDescent="0.35">
      <c r="A17" s="8" t="s">
        <v>12</v>
      </c>
      <c r="B17" s="8" t="s">
        <v>13</v>
      </c>
    </row>
    <row r="18" spans="1:2" x14ac:dyDescent="0.35">
      <c r="A18" s="8" t="s">
        <v>14</v>
      </c>
      <c r="B18" s="8" t="s">
        <v>15</v>
      </c>
    </row>
    <row r="19" spans="1:2" x14ac:dyDescent="0.35">
      <c r="A19" s="46" t="s">
        <v>16</v>
      </c>
    </row>
    <row r="20" spans="1:2" x14ac:dyDescent="0.35">
      <c r="A20" s="7" t="s">
        <v>17</v>
      </c>
    </row>
    <row r="21" spans="1:2" x14ac:dyDescent="0.35">
      <c r="A21" s="47" t="s">
        <v>18</v>
      </c>
      <c r="B21" s="8" t="s">
        <v>19</v>
      </c>
    </row>
    <row r="22" spans="1:2" x14ac:dyDescent="0.35">
      <c r="A22" s="47" t="s">
        <v>20</v>
      </c>
      <c r="B22" s="8" t="s">
        <v>21</v>
      </c>
    </row>
    <row r="23" spans="1:2" x14ac:dyDescent="0.35">
      <c r="A23" s="47" t="s">
        <v>22</v>
      </c>
      <c r="B23" s="8" t="s">
        <v>23</v>
      </c>
    </row>
    <row r="24" spans="1:2" x14ac:dyDescent="0.35">
      <c r="A24" s="7"/>
    </row>
    <row r="25" spans="1:2" x14ac:dyDescent="0.35">
      <c r="A25" s="7" t="s">
        <v>24</v>
      </c>
    </row>
    <row r="26" spans="1:2" x14ac:dyDescent="0.35">
      <c r="A26" s="8" t="s">
        <v>25</v>
      </c>
    </row>
    <row r="27" spans="1:2" x14ac:dyDescent="0.35">
      <c r="A27" s="8" t="s">
        <v>26</v>
      </c>
    </row>
    <row r="28" spans="1:2" x14ac:dyDescent="0.35">
      <c r="A28" s="8" t="s">
        <v>27</v>
      </c>
    </row>
    <row r="29" spans="1:2" x14ac:dyDescent="0.35">
      <c r="A29" s="8" t="s">
        <v>28</v>
      </c>
    </row>
    <row r="30" spans="1:2" x14ac:dyDescent="0.35">
      <c r="A30" s="8" t="s">
        <v>29</v>
      </c>
    </row>
    <row r="31" spans="1:2" x14ac:dyDescent="0.35">
      <c r="A31" s="8" t="s">
        <v>30</v>
      </c>
    </row>
    <row r="32" spans="1:2" x14ac:dyDescent="0.35">
      <c r="A32" s="8" t="s">
        <v>771</v>
      </c>
    </row>
    <row r="33" spans="1:1" x14ac:dyDescent="0.35">
      <c r="A33" s="8" t="s">
        <v>31</v>
      </c>
    </row>
    <row r="34" spans="1:1" x14ac:dyDescent="0.35">
      <c r="A34" s="8" t="s">
        <v>32</v>
      </c>
    </row>
    <row r="35" spans="1:1" x14ac:dyDescent="0.35">
      <c r="A35" s="8" t="s">
        <v>33</v>
      </c>
    </row>
    <row r="36" spans="1:1" x14ac:dyDescent="0.35">
      <c r="A36" s="8" t="s">
        <v>34</v>
      </c>
    </row>
    <row r="38" spans="1:1" x14ac:dyDescent="0.35">
      <c r="A38" s="8" t="s">
        <v>775</v>
      </c>
    </row>
    <row r="40" spans="1:1" x14ac:dyDescent="0.35">
      <c r="A40" s="7" t="s">
        <v>35</v>
      </c>
    </row>
    <row r="41" spans="1:1" x14ac:dyDescent="0.35">
      <c r="A41" s="8" t="s">
        <v>776</v>
      </c>
    </row>
    <row r="43" spans="1:1" x14ac:dyDescent="0.35">
      <c r="A43" t="s">
        <v>36</v>
      </c>
    </row>
    <row r="45" spans="1:1" x14ac:dyDescent="0.35">
      <c r="A45" t="s">
        <v>37</v>
      </c>
    </row>
    <row r="46" spans="1:1" x14ac:dyDescent="0.35">
      <c r="A46"/>
    </row>
    <row r="47" spans="1:1" x14ac:dyDescent="0.35">
      <c r="A47" s="8" t="s">
        <v>777</v>
      </c>
    </row>
    <row r="49" spans="1:1" x14ac:dyDescent="0.35">
      <c r="A49" s="8" t="s">
        <v>778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AO1178"/>
  <sheetViews>
    <sheetView zoomScale="85" zoomScaleNormal="85" workbookViewId="0">
      <selection activeCell="B1" sqref="B1"/>
    </sheetView>
  </sheetViews>
  <sheetFormatPr defaultRowHeight="14.5" x14ac:dyDescent="0.35"/>
  <cols>
    <col min="1" max="1" width="0.26953125" customWidth="1"/>
    <col min="17" max="17" width="10.26953125" bestFit="1" customWidth="1"/>
    <col min="18" max="18" width="11.26953125" bestFit="1" customWidth="1"/>
    <col min="19" max="20" width="10.26953125" bestFit="1" customWidth="1"/>
    <col min="21" max="21" width="10.54296875" bestFit="1" customWidth="1"/>
    <col min="22" max="22" width="9.54296875" bestFit="1" customWidth="1"/>
    <col min="24" max="24" width="10.26953125" bestFit="1" customWidth="1"/>
    <col min="25" max="25" width="11.26953125" bestFit="1" customWidth="1"/>
    <col min="26" max="27" width="10.26953125" bestFit="1" customWidth="1"/>
    <col min="28" max="28" width="10.54296875" bestFit="1" customWidth="1"/>
    <col min="29" max="29" width="9.54296875" bestFit="1" customWidth="1"/>
    <col min="30" max="30" width="9.54296875" customWidth="1"/>
    <col min="31" max="31" width="10.26953125" bestFit="1" customWidth="1"/>
    <col min="32" max="32" width="12.26953125" bestFit="1" customWidth="1"/>
    <col min="33" max="34" width="10.26953125" bestFit="1" customWidth="1"/>
    <col min="35" max="35" width="11.26953125" bestFit="1" customWidth="1"/>
    <col min="36" max="36" width="10.26953125" bestFit="1" customWidth="1"/>
    <col min="39" max="41" width="10.26953125" bestFit="1" customWidth="1"/>
  </cols>
  <sheetData>
    <row r="1" spans="1:41" x14ac:dyDescent="0.35">
      <c r="C1" s="2" t="s">
        <v>447</v>
      </c>
      <c r="X1" s="55" t="s">
        <v>459</v>
      </c>
    </row>
    <row r="2" spans="1:41" x14ac:dyDescent="0.35">
      <c r="C2" s="2" t="s">
        <v>448</v>
      </c>
      <c r="Q2" s="2" t="s">
        <v>449</v>
      </c>
      <c r="X2" s="2" t="s">
        <v>458</v>
      </c>
      <c r="AE2" s="2" t="s">
        <v>450</v>
      </c>
      <c r="AM2" t="s">
        <v>451</v>
      </c>
    </row>
    <row r="3" spans="1:41" x14ac:dyDescent="0.35">
      <c r="C3" s="51" t="s">
        <v>369</v>
      </c>
      <c r="E3" s="51" t="s">
        <v>370</v>
      </c>
      <c r="G3" s="51" t="s">
        <v>371</v>
      </c>
      <c r="H3" s="51"/>
      <c r="I3" s="51" t="s">
        <v>372</v>
      </c>
      <c r="J3" s="51"/>
      <c r="K3" s="51" t="s">
        <v>373</v>
      </c>
      <c r="L3" s="51"/>
      <c r="M3" s="51" t="s">
        <v>374</v>
      </c>
      <c r="N3" s="51"/>
      <c r="Q3" s="51" t="s">
        <v>369</v>
      </c>
      <c r="R3" s="51" t="s">
        <v>370</v>
      </c>
      <c r="S3" s="51" t="s">
        <v>371</v>
      </c>
      <c r="T3" s="51" t="s">
        <v>372</v>
      </c>
      <c r="U3" s="51" t="s">
        <v>373</v>
      </c>
      <c r="V3" s="51" t="s">
        <v>374</v>
      </c>
      <c r="W3" s="51"/>
      <c r="X3" s="54" t="s">
        <v>369</v>
      </c>
      <c r="Y3" s="54" t="s">
        <v>370</v>
      </c>
      <c r="Z3" s="54" t="s">
        <v>371</v>
      </c>
      <c r="AA3" s="54" t="s">
        <v>372</v>
      </c>
      <c r="AB3" s="54" t="s">
        <v>373</v>
      </c>
      <c r="AC3" s="54" t="s">
        <v>374</v>
      </c>
      <c r="AD3" s="54"/>
      <c r="AE3" s="51" t="s">
        <v>369</v>
      </c>
      <c r="AF3" s="51" t="s">
        <v>370</v>
      </c>
      <c r="AG3" s="51" t="s">
        <v>371</v>
      </c>
      <c r="AH3" s="51" t="s">
        <v>372</v>
      </c>
      <c r="AI3" s="51" t="s">
        <v>373</v>
      </c>
      <c r="AJ3" s="51" t="s">
        <v>374</v>
      </c>
      <c r="AK3" s="51"/>
      <c r="AM3" s="2" t="s">
        <v>452</v>
      </c>
      <c r="AN3" s="51" t="s">
        <v>453</v>
      </c>
      <c r="AO3" s="51" t="s">
        <v>454</v>
      </c>
    </row>
    <row r="4" spans="1:41" x14ac:dyDescent="0.35">
      <c r="A4">
        <v>1</v>
      </c>
      <c r="B4" s="2" t="s">
        <v>455</v>
      </c>
      <c r="C4">
        <v>0</v>
      </c>
      <c r="E4">
        <v>0</v>
      </c>
      <c r="G4">
        <v>0</v>
      </c>
      <c r="I4">
        <v>0</v>
      </c>
      <c r="K4">
        <v>1</v>
      </c>
      <c r="M4">
        <v>0</v>
      </c>
      <c r="P4" s="50" t="str">
        <f>INDEX('Flow probs &amp; rates'!$A$5:$A$5999,$A4)</f>
        <v>1990,5</v>
      </c>
      <c r="Q4" s="12">
        <f t="array" aca="1" ref="Q4:Q5" ca="1">-1*(MMULT(MINVERSE('Useful matrices &amp; checks'!$G4:$H5),'SS Taylor expansion'!C$4:C$5)-MMULT(MINVERSE('Useful matrices &amp; checks'!$G4:$H5),MMULT('SS Taylor expansion'!C$7:D$8,MMULT(MINVERSE('Useful matrices &amp; checks'!$G4:$H5),'Useful matrices &amp; checks'!$L4:$L5))))</f>
        <v>-4.639637310426739</v>
      </c>
      <c r="R4" s="12">
        <f t="array" aca="1" ref="R4:R5" ca="1">-1*(MMULT(MINVERSE('Useful matrices &amp; checks'!$G4:$H5),'SS Taylor expansion'!E$4:E$5)-MMULT(MINVERSE('Useful matrices &amp; checks'!$G4:$H5),MMULT('SS Taylor expansion'!E$7:F$8,MMULT(MINVERSE('Useful matrices &amp; checks'!$G4:$H5),'Useful matrices &amp; checks'!$L4:$L5))))</f>
        <v>-11.354257684117231</v>
      </c>
      <c r="S4" s="12">
        <f t="array" aca="1" ref="S4:S5" ca="1">-1*(MMULT(MINVERSE('Useful matrices &amp; checks'!$G4:$H5),'SS Taylor expansion'!G$4:G$5)-MMULT(MINVERSE('Useful matrices &amp; checks'!$G4:$H5),MMULT('SS Taylor expansion'!G$7:H$8,MMULT(MINVERSE('Useful matrices &amp; checks'!$G4:$H5),'Useful matrices &amp; checks'!$L4:$L5))))</f>
        <v>0.25217156183311523</v>
      </c>
      <c r="T4" s="12">
        <f t="array" aca="1" ref="T4:T5" ca="1">-1*(MMULT(MINVERSE('Useful matrices &amp; checks'!$G4:$H5),'SS Taylor expansion'!I$4:I$5)-MMULT(MINVERSE('Useful matrices &amp; checks'!$G4:$H5),MMULT('SS Taylor expansion'!I$7:J$8,MMULT(MINVERSE('Useful matrices &amp; checks'!$G4:$H5),'Useful matrices &amp; checks'!$L4:$L5))))</f>
        <v>-0.36495014447460078</v>
      </c>
      <c r="U4" s="12">
        <f t="array" aca="1" ref="U4:U5" ca="1">-1*(MMULT(MINVERSE('Useful matrices &amp; checks'!$G4:$H5),'SS Taylor expansion'!K$4:K$5)-MMULT(MINVERSE('Useful matrices &amp; checks'!$G4:$H5),MMULT('SS Taylor expansion'!K$7:L$8,MMULT(MINVERSE('Useful matrices &amp; checks'!$G4:$H5),'Useful matrices &amp; checks'!$L4:$L5))))</f>
        <v>5.8984681126206908</v>
      </c>
      <c r="V4" s="12">
        <f t="array" aca="1" ref="V4:V5" ca="1">-1*(MMULT(MINVERSE('Useful matrices &amp; checks'!$G4:$H5),'SS Taylor expansion'!M$4:M$5)-MMULT(MINVERSE('Useful matrices &amp; checks'!$G4:$H5),MMULT('SS Taylor expansion'!M$7:N$8,MMULT(MINVERSE('Useful matrices &amp; checks'!$G4:$H5),'Useful matrices &amp; checks'!$L4:$L5))))</f>
        <v>3.4882046245937275</v>
      </c>
      <c r="W4" s="12"/>
      <c r="X4" s="12">
        <f t="array" aca="1" ref="X4:X5" ca="1">(MMULT(MINVERSE('Useful matrices &amp; checks'!$G4:$H5),MMULT('SS Taylor expansion'!C$7:D$8,MMULT(MINVERSE('Useful matrices &amp; checks'!$G4:$H5),'SS Taylor expansion'!C$4:C$5)))-MMULT(MINVERSE('Useful matrices &amp; checks'!$G4:$H5),MMULT('SS Taylor expansion'!C$7:D$8,MMULT(MINVERSE('Useful matrices &amp; checks'!$G4:$H5),MMULT('SS Taylor expansion'!C$7:D$8,MMULT(MINVERSE('Useful matrices &amp; checks'!$G4:$H5),'Useful matrices &amp; checks'!$L4:$L5))))))</f>
        <v>33.878967366222568</v>
      </c>
      <c r="Y4" s="12">
        <f t="array" aca="1" ref="Y4:Y5" ca="1">(MMULT(MINVERSE('Useful matrices &amp; checks'!$G4:$H5),MMULT('SS Taylor expansion'!E$7:F$8,MMULT(MINVERSE('Useful matrices &amp; checks'!$G4:$H5),'SS Taylor expansion'!E$4:E$5)))-MMULT(MINVERSE('Useful matrices &amp; checks'!$G4:$H5),MMULT('SS Taylor expansion'!E$7:F$8,MMULT(MINVERSE('Useful matrices &amp; checks'!$G4:$H5),MMULT('SS Taylor expansion'!E$7:F$8,MMULT(MINVERSE('Useful matrices &amp; checks'!$G4:$H5),'Useful matrices &amp; checks'!$L4:$L5))))))</f>
        <v>202.89885332545904</v>
      </c>
      <c r="Z4" s="12">
        <f t="array" aca="1" ref="Z4:Z5" ca="1">(MMULT(MINVERSE('Useful matrices &amp; checks'!$G4:$H5),MMULT('SS Taylor expansion'!G$7:H$8,MMULT(MINVERSE('Useful matrices &amp; checks'!$G4:$H5),'SS Taylor expansion'!G$4:G$5)))-MMULT(MINVERSE('Useful matrices &amp; checks'!$G4:$H5),MMULT('SS Taylor expansion'!G$7:H$8,MMULT(MINVERSE('Useful matrices &amp; checks'!$G4:$H5),MMULT('SS Taylor expansion'!G$7:H$8,MMULT(MINVERSE('Useful matrices &amp; checks'!$G4:$H5),'Useful matrices &amp; checks'!$L4:$L5))))))</f>
        <v>-0.47414976741507353</v>
      </c>
      <c r="AA4" s="12">
        <f t="array" aca="1" ref="AA4:AA5" ca="1">(MMULT(MINVERSE('Useful matrices &amp; checks'!$G4:$H5),MMULT('SS Taylor expansion'!I$7:J$8,MMULT(MINVERSE('Useful matrices &amp; checks'!$G4:$H5),'SS Taylor expansion'!I$4:I$5)))-MMULT(MINVERSE('Useful matrices &amp; checks'!$G4:$H5),MMULT('SS Taylor expansion'!I$7:J$8,MMULT(MINVERSE('Useful matrices &amp; checks'!$G4:$H5),MMULT('SS Taylor expansion'!I$7:J$8,MMULT(MINVERSE('Useful matrices &amp; checks'!$G4:$H5),'Useful matrices &amp; checks'!$L4:$L5))))))</f>
        <v>0.62479681626400474</v>
      </c>
      <c r="AB4" s="12">
        <f t="array" aca="1" ref="AB4:AB5" ca="1">(MMULT(MINVERSE('Useful matrices &amp; checks'!$G4:$H5),MMULT('SS Taylor expansion'!K$7:L$8,MMULT(MINVERSE('Useful matrices &amp; checks'!$G4:$H5),'SS Taylor expansion'!K$4:K$5)))-MMULT(MINVERSE('Useful matrices &amp; checks'!$G4:$H5),MMULT('SS Taylor expansion'!K$7:L$8,MMULT(MINVERSE('Useful matrices &amp; checks'!$G4:$H5),MMULT('SS Taylor expansion'!K$7:L$8,MMULT(MINVERSE('Useful matrices &amp; checks'!$G4:$H5),'Useful matrices &amp; checks'!$L4:$L5))))))</f>
        <v>-104.41224550241523</v>
      </c>
      <c r="AC4" s="12">
        <f t="array" aca="1" ref="AC4:AC5" ca="1">(MMULT(MINVERSE('Useful matrices &amp; checks'!$G4:$H5),MMULT('SS Taylor expansion'!M$7:N$8,MMULT(MINVERSE('Useful matrices &amp; checks'!$G4:$H5),'SS Taylor expansion'!M$4:M$5)))-MMULT(MINVERSE('Useful matrices &amp; checks'!$G4:$H5),MMULT('SS Taylor expansion'!M$7:N$8,MMULT(MINVERSE('Useful matrices &amp; checks'!$G4:$H5),MMULT('SS Taylor expansion'!M$7:N$8,MMULT(MINVERSE('Useful matrices &amp; checks'!$G4:$H5),'Useful matrices &amp; checks'!$L4:$L5))))))</f>
        <v>-42.834389172579364</v>
      </c>
      <c r="AD4" s="12"/>
      <c r="AE4" s="12"/>
      <c r="AF4" s="12"/>
      <c r="AG4" s="12"/>
      <c r="AH4" s="12"/>
      <c r="AI4" s="12"/>
      <c r="AJ4" s="12"/>
      <c r="AK4" s="12"/>
      <c r="AL4" s="12"/>
      <c r="AM4" s="12"/>
      <c r="AN4" s="12"/>
      <c r="AO4" s="12"/>
    </row>
    <row r="5" spans="1:41" x14ac:dyDescent="0.35">
      <c r="B5" s="2"/>
      <c r="C5">
        <v>0</v>
      </c>
      <c r="E5">
        <v>0</v>
      </c>
      <c r="G5">
        <v>0</v>
      </c>
      <c r="I5">
        <v>0</v>
      </c>
      <c r="K5">
        <v>0</v>
      </c>
      <c r="M5">
        <v>1</v>
      </c>
      <c r="P5" s="50"/>
      <c r="Q5" s="12">
        <f ca="1"/>
        <v>1.1946957906623237</v>
      </c>
      <c r="R5" s="12">
        <f ca="1"/>
        <v>0.10691053502317767</v>
      </c>
      <c r="S5" s="12">
        <f ca="1"/>
        <v>-6.4933589263479918E-2</v>
      </c>
      <c r="T5" s="12">
        <f ca="1"/>
        <v>-5.9122834070908847E-2</v>
      </c>
      <c r="U5" s="12">
        <f ca="1"/>
        <v>-5.5539375561253115E-2</v>
      </c>
      <c r="V5" s="12">
        <f ca="1"/>
        <v>0.56509785335784368</v>
      </c>
      <c r="W5" s="12"/>
      <c r="X5" s="12">
        <f ca="1"/>
        <v>-8.7237551119463586</v>
      </c>
      <c r="Y5" s="12">
        <f ca="1"/>
        <v>-1.9104749573332045</v>
      </c>
      <c r="Z5" s="12">
        <f ca="1"/>
        <v>0.12209245968457101</v>
      </c>
      <c r="AA5" s="12">
        <f ca="1"/>
        <v>0.10121864330041318</v>
      </c>
      <c r="AB5" s="12">
        <f ca="1"/>
        <v>0.9831350793851974</v>
      </c>
      <c r="AC5" s="12">
        <f ca="1"/>
        <v>-6.9392779313049324</v>
      </c>
      <c r="AD5" s="12"/>
      <c r="AE5" s="12"/>
      <c r="AF5" s="12"/>
      <c r="AG5" s="12"/>
      <c r="AH5" s="12"/>
      <c r="AI5" s="12"/>
      <c r="AJ5" s="12"/>
      <c r="AK5" s="12"/>
      <c r="AL5" s="12"/>
      <c r="AM5" s="12"/>
      <c r="AN5" s="12"/>
      <c r="AO5" s="12"/>
    </row>
    <row r="6" spans="1:41" x14ac:dyDescent="0.35">
      <c r="A6">
        <v>2</v>
      </c>
      <c r="B6" s="2"/>
      <c r="P6" s="50" t="str">
        <f>INDEX('Flow probs &amp; rates'!$A$5:$A$5999,$A6)</f>
        <v>1990,6</v>
      </c>
      <c r="Q6" s="12">
        <f t="array" aca="1" ref="Q6:Q7" ca="1">-1*(MMULT(MINVERSE('Useful matrices &amp; checks'!$G6:$H7),'SS Taylor expansion'!C$4:C$5)-MMULT(MINVERSE('Useful matrices &amp; checks'!$G6:$H7),MMULT('SS Taylor expansion'!C$7:D$8,MMULT(MINVERSE('Useful matrices &amp; checks'!$G6:$H7),'Useful matrices &amp; checks'!$L6:$L7))))</f>
        <v>-4.5511702800322613</v>
      </c>
      <c r="R6" s="12">
        <f t="array" aca="1" ref="R6:R7" ca="1">-1*(MMULT(MINVERSE('Useful matrices &amp; checks'!$G6:$H7),'SS Taylor expansion'!E$4:E$5)-MMULT(MINVERSE('Useful matrices &amp; checks'!$G6:$H7),MMULT('SS Taylor expansion'!E$7:F$8,MMULT(MINVERSE('Useful matrices &amp; checks'!$G6:$H7),'Useful matrices &amp; checks'!$L6:$L7))))</f>
        <v>-11.096616033549575</v>
      </c>
      <c r="S6" s="12">
        <f t="array" aca="1" ref="S6:S7" ca="1">-1*(MMULT(MINVERSE('Useful matrices &amp; checks'!$G6:$H7),'SS Taylor expansion'!G$4:G$5)-MMULT(MINVERSE('Useful matrices &amp; checks'!$G6:$H7),MMULT('SS Taylor expansion'!G$7:H$8,MMULT(MINVERSE('Useful matrices &amp; checks'!$G6:$H7),'Useful matrices &amp; checks'!$L6:$L7))))</f>
        <v>0.2867382333115846</v>
      </c>
      <c r="T6" s="12">
        <f t="array" aca="1" ref="T6:T7" ca="1">-1*(MMULT(MINVERSE('Useful matrices &amp; checks'!$G6:$H7),'SS Taylor expansion'!I$4:I$5)-MMULT(MINVERSE('Useful matrices &amp; checks'!$G6:$H7),MMULT('SS Taylor expansion'!I$7:J$8,MMULT(MINVERSE('Useful matrices &amp; checks'!$G6:$H7),'Useful matrices &amp; checks'!$L6:$L7))))</f>
        <v>-0.41238394437464637</v>
      </c>
      <c r="U6" s="12">
        <f t="array" aca="1" ref="U6:U7" ca="1">-1*(MMULT(MINVERSE('Useful matrices &amp; checks'!$G6:$H7),'SS Taylor expansion'!K$4:K$5)-MMULT(MINVERSE('Useful matrices &amp; checks'!$G6:$H7),MMULT('SS Taylor expansion'!K$7:L$8,MMULT(MINVERSE('Useful matrices &amp; checks'!$G6:$H7),'Useful matrices &amp; checks'!$L6:$L7))))</f>
        <v>6.7516187118930251</v>
      </c>
      <c r="V6" s="12">
        <f t="array" aca="1" ref="V6:V7" ca="1">-1*(MMULT(MINVERSE('Useful matrices &amp; checks'!$G6:$H7),'SS Taylor expansion'!M$4:M$5)-MMULT(MINVERSE('Useful matrices &amp; checks'!$G6:$H7),MMULT('SS Taylor expansion'!M$7:N$8,MMULT(MINVERSE('Useful matrices &amp; checks'!$G6:$H7),'Useful matrices &amp; checks'!$L6:$L7))))</f>
        <v>3.9825072701007951</v>
      </c>
      <c r="W6" s="12"/>
      <c r="X6" s="12">
        <f t="array" aca="1" ref="X6:X7" ca="1">(MMULT(MINVERSE('Useful matrices &amp; checks'!$G6:$H7),MMULT('SS Taylor expansion'!C$7:D$8,MMULT(MINVERSE('Useful matrices &amp; checks'!$G6:$H7),'SS Taylor expansion'!C$4:C$5)))-MMULT(MINVERSE('Useful matrices &amp; checks'!$G6:$H7),MMULT('SS Taylor expansion'!C$7:D$8,MMULT(MINVERSE('Useful matrices &amp; checks'!$G6:$H7),MMULT('SS Taylor expansion'!C$7:D$8,MMULT(MINVERSE('Useful matrices &amp; checks'!$G6:$H7),'Useful matrices &amp; checks'!$L6:$L7))))))</f>
        <v>34.620843139427663</v>
      </c>
      <c r="Y6" s="12">
        <f t="array" aca="1" ref="Y6:Y7" ca="1">(MMULT(MINVERSE('Useful matrices &amp; checks'!$G6:$H7),MMULT('SS Taylor expansion'!E$7:F$8,MMULT(MINVERSE('Useful matrices &amp; checks'!$G6:$H7),'SS Taylor expansion'!E$4:E$5)))-MMULT(MINVERSE('Useful matrices &amp; checks'!$G6:$H7),MMULT('SS Taylor expansion'!E$7:F$8,MMULT(MINVERSE('Useful matrices &amp; checks'!$G6:$H7),MMULT('SS Taylor expansion'!E$7:F$8,MMULT(MINVERSE('Useful matrices &amp; checks'!$G6:$H7),'Useful matrices &amp; checks'!$L6:$L7))))))</f>
        <v>205.81289821315809</v>
      </c>
      <c r="Z6" s="12">
        <f t="array" aca="1" ref="Z6:Z7" ca="1">(MMULT(MINVERSE('Useful matrices &amp; checks'!$G6:$H7),MMULT('SS Taylor expansion'!G$7:H$8,MMULT(MINVERSE('Useful matrices &amp; checks'!$G6:$H7),'SS Taylor expansion'!G$4:G$5)))-MMULT(MINVERSE('Useful matrices &amp; checks'!$G6:$H7),MMULT('SS Taylor expansion'!G$7:H$8,MMULT(MINVERSE('Useful matrices &amp; checks'!$G6:$H7),MMULT('SS Taylor expansion'!G$7:H$8,MMULT(MINVERSE('Useful matrices &amp; checks'!$G6:$H7),'Useful matrices &amp; checks'!$L6:$L7))))))</f>
        <v>-0.57073063638267785</v>
      </c>
      <c r="AA6" s="12">
        <f t="array" aca="1" ref="AA6:AA7" ca="1">(MMULT(MINVERSE('Useful matrices &amp; checks'!$G6:$H7),MMULT('SS Taylor expansion'!I$7:J$8,MMULT(MINVERSE('Useful matrices &amp; checks'!$G6:$H7),'SS Taylor expansion'!I$4:I$5)))-MMULT(MINVERSE('Useful matrices &amp; checks'!$G6:$H7),MMULT('SS Taylor expansion'!I$7:J$8,MMULT(MINVERSE('Useful matrices &amp; checks'!$G6:$H7),MMULT('SS Taylor expansion'!I$7:J$8,MMULT(MINVERSE('Useful matrices &amp; checks'!$G6:$H7),'Useful matrices &amp; checks'!$L6:$L7))))))</f>
        <v>0.78502376821082975</v>
      </c>
      <c r="AB6" s="12">
        <f t="array" aca="1" ref="AB6:AB7" ca="1">(MMULT(MINVERSE('Useful matrices &amp; checks'!$G6:$H7),MMULT('SS Taylor expansion'!K$7:L$8,MMULT(MINVERSE('Useful matrices &amp; checks'!$G6:$H7),'SS Taylor expansion'!K$4:K$5)))-MMULT(MINVERSE('Useful matrices &amp; checks'!$G6:$H7),MMULT('SS Taylor expansion'!K$7:L$8,MMULT(MINVERSE('Useful matrices &amp; checks'!$G6:$H7),MMULT('SS Taylor expansion'!K$7:L$8,MMULT(MINVERSE('Useful matrices &amp; checks'!$G6:$H7),'Useful matrices &amp; checks'!$L6:$L7))))))</f>
        <v>-124.63863877616365</v>
      </c>
      <c r="AC6" s="12">
        <f t="array" aca="1" ref="AC6:AC7" ca="1">(MMULT(MINVERSE('Useful matrices &amp; checks'!$G6:$H7),MMULT('SS Taylor expansion'!M$7:N$8,MMULT(MINVERSE('Useful matrices &amp; checks'!$G6:$H7),'SS Taylor expansion'!M$4:M$5)))-MMULT(MINVERSE('Useful matrices &amp; checks'!$G6:$H7),MMULT('SS Taylor expansion'!M$7:N$8,MMULT(MINVERSE('Useful matrices &amp; checks'!$G6:$H7),MMULT('SS Taylor expansion'!M$7:N$8,MMULT(MINVERSE('Useful matrices &amp; checks'!$G6:$H7),'Useful matrices &amp; checks'!$L6:$L7))))))</f>
        <v>-51.151165947202102</v>
      </c>
      <c r="AD6" s="12"/>
      <c r="AE6" s="12">
        <f t="array" aca="1" ref="AE6:AE7" ca="1">Q4:Q5*(INDEX('Flow probs &amp; rates'!AE$6:AE$5999-'Flow probs &amp; rates'!AE$5:AE$5999,'Useful matrices &amp; checks'!$A4))+X4:X5*(INDEX('Flow probs &amp; rates'!AE$6:AE$5999-'Flow probs &amp; rates'!AE$5:AE$5999,'Useful matrices &amp; checks'!$A4))^2</f>
        <v>-5.3008107991428062E-3</v>
      </c>
      <c r="AF6" s="12">
        <f t="array" aca="1" ref="AF6:AF7" ca="1">R4:R5*(INDEX('Flow probs &amp; rates'!AF$6:AF$5999-'Flow probs &amp; rates'!AF$5:AF$5999,'Useful matrices &amp; checks'!$A4))+Y4:Y5*(INDEX('Flow probs &amp; rates'!AF$6:AF$5999-'Flow probs &amp; rates'!AF$5:AF$5999,'Useful matrices &amp; checks'!$A4))^2</f>
        <v>-8.472598745285961E-3</v>
      </c>
      <c r="AG6" s="12">
        <f t="array" aca="1" ref="AG6:AG7" ca="1">S4:S5*(INDEX('Flow probs &amp; rates'!AG$6:AG$5999-'Flow probs &amp; rates'!AG$5:AG$5999,'Useful matrices &amp; checks'!$A4))+Z4:Z5*(INDEX('Flow probs &amp; rates'!AG$6:AG$5999-'Flow probs &amp; rates'!AG$5:AG$5999,'Useful matrices &amp; checks'!$A4))^2</f>
        <v>-7.1540553885239147E-3</v>
      </c>
      <c r="AH6" s="12">
        <f t="array" aca="1" ref="AH6:AH7" ca="1">T4:T5*(INDEX('Flow probs &amp; rates'!AI$6:AI$5999-'Flow probs &amp; rates'!AI$5:AI$5999,'Useful matrices &amp; checks'!$A4))+AA4:AA5*(INDEX('Flow probs &amp; rates'!AI$6:AI$5999-'Flow probs &amp; rates'!AI$5:AI$5999,'Useful matrices &amp; checks'!$A4))^2</f>
        <v>4.4008075314694835E-3</v>
      </c>
      <c r="AI6" s="12">
        <f t="array" aca="1" ref="AI6:AI7" ca="1">U4:U5*(INDEX('Flow probs &amp; rates'!AJ$6:AJ$5999-'Flow probs &amp; rates'!AJ$5:AJ$5999,'Useful matrices &amp; checks'!$A4))+AB4:AB5*(INDEX('Flow probs &amp; rates'!AJ$6:AJ$5999-'Flow probs &amp; rates'!AJ$5:AJ$5999,'Useful matrices &amp; checks'!$A4))^2</f>
        <v>-1.406187421331973E-2</v>
      </c>
      <c r="AJ6" s="12">
        <f t="array" aca="1" ref="AJ6:AJ7" ca="1">V4:V5*(INDEX('Flow probs &amp; rates'!AK$6:AK$5999-'Flow probs &amp; rates'!AK$5:AK$5999,'Useful matrices &amp; checks'!$A4))+AC4:AC5*(INDEX('Flow probs &amp; rates'!AK$6:AK$5999-'Flow probs &amp; rates'!AK$5:AK$5999,'Useful matrices &amp; checks'!$A4))^2</f>
        <v>-5.8778553693876016E-3</v>
      </c>
      <c r="AK6" s="12"/>
      <c r="AL6" s="36" t="s">
        <v>44</v>
      </c>
      <c r="AM6" s="12">
        <f ca="1">'Useful matrices &amp; checks'!AO6</f>
        <v>-3.7100806872329861E-2</v>
      </c>
      <c r="AN6" s="12">
        <f ca="1">SUM(AE6:AJ6)</f>
        <v>-3.6466386984190524E-2</v>
      </c>
      <c r="AO6" s="12">
        <f ca="1">AM6-AN6</f>
        <v>-6.3441988813933703E-4</v>
      </c>
    </row>
    <row r="7" spans="1:41" x14ac:dyDescent="0.35">
      <c r="B7" s="2" t="s">
        <v>456</v>
      </c>
      <c r="C7" s="18">
        <v>-1</v>
      </c>
      <c r="D7" s="18">
        <v>0</v>
      </c>
      <c r="E7">
        <v>-1</v>
      </c>
      <c r="F7">
        <v>0</v>
      </c>
      <c r="G7" s="18">
        <v>0</v>
      </c>
      <c r="H7" s="18">
        <v>1</v>
      </c>
      <c r="I7">
        <v>0</v>
      </c>
      <c r="J7" s="18">
        <v>0</v>
      </c>
      <c r="K7" s="18">
        <v>-1</v>
      </c>
      <c r="L7">
        <v>-1</v>
      </c>
      <c r="M7" s="18">
        <v>0</v>
      </c>
      <c r="N7" s="18">
        <v>0</v>
      </c>
      <c r="Q7" s="12">
        <f ca="1"/>
        <v>1.1908419080507502</v>
      </c>
      <c r="R7" s="12">
        <f ca="1"/>
        <v>5.1931433760730013E-2</v>
      </c>
      <c r="S7" s="12">
        <f ca="1"/>
        <v>-7.5026835705529371E-2</v>
      </c>
      <c r="T7" s="12">
        <f ca="1"/>
        <v>-7.1754989860687957E-2</v>
      </c>
      <c r="U7" s="12">
        <f ca="1"/>
        <v>-3.1597131851215501E-2</v>
      </c>
      <c r="V7" s="12">
        <f ca="1"/>
        <v>0.69295803748989893</v>
      </c>
      <c r="W7" s="12"/>
      <c r="X7" s="12">
        <f ca="1"/>
        <v>-9.0587581579543759</v>
      </c>
      <c r="Y7" s="12">
        <f ca="1"/>
        <v>-0.96319083749008205</v>
      </c>
      <c r="Z7" s="12">
        <f ca="1"/>
        <v>0.14933520791231505</v>
      </c>
      <c r="AA7" s="12">
        <f ca="1"/>
        <v>0.13659448505878907</v>
      </c>
      <c r="AB7" s="12">
        <f ca="1"/>
        <v>0.58330063814611677</v>
      </c>
      <c r="AC7" s="12">
        <f ca="1"/>
        <v>-8.9003256406349784</v>
      </c>
      <c r="AD7" s="12"/>
      <c r="AE7" s="12">
        <f ca="1"/>
        <v>1.3649464225579356E-3</v>
      </c>
      <c r="AF7" s="12">
        <f ca="1"/>
        <v>7.9777127672759062E-5</v>
      </c>
      <c r="AG7" s="12">
        <f ca="1"/>
        <v>1.8421525837002363E-3</v>
      </c>
      <c r="AH7" s="12">
        <f ca="1"/>
        <v>7.1294180150457346E-4</v>
      </c>
      <c r="AI7" s="12">
        <f ca="1"/>
        <v>1.3240517675387962E-4</v>
      </c>
      <c r="AJ7" s="12">
        <f ca="1"/>
        <v>-9.5222723694877076E-4</v>
      </c>
      <c r="AK7" s="12"/>
      <c r="AL7" s="36" t="s">
        <v>45</v>
      </c>
      <c r="AM7" s="12">
        <f ca="1">'Useful matrices &amp; checks'!AO7</f>
        <v>3.1596520608165174E-3</v>
      </c>
      <c r="AN7" s="12">
        <f t="shared" ref="AN7:AN10" ca="1" si="0">SUM(AE7:AJ7)</f>
        <v>3.1799958752406128E-3</v>
      </c>
      <c r="AO7" s="12">
        <f ca="1">AM7-AN7</f>
        <v>-2.0343814424095361E-5</v>
      </c>
    </row>
    <row r="8" spans="1:41" x14ac:dyDescent="0.35">
      <c r="A8">
        <v>3</v>
      </c>
      <c r="B8" s="2"/>
      <c r="C8" s="18">
        <v>1</v>
      </c>
      <c r="D8" s="18">
        <v>0</v>
      </c>
      <c r="E8">
        <v>0</v>
      </c>
      <c r="F8">
        <v>0</v>
      </c>
      <c r="G8" s="18">
        <v>0</v>
      </c>
      <c r="H8" s="18">
        <v>-1</v>
      </c>
      <c r="I8">
        <v>0</v>
      </c>
      <c r="J8" s="18">
        <v>-1</v>
      </c>
      <c r="K8" s="18">
        <v>0</v>
      </c>
      <c r="L8">
        <v>0</v>
      </c>
      <c r="M8" s="18">
        <v>-1</v>
      </c>
      <c r="N8" s="18">
        <v>-1</v>
      </c>
      <c r="P8" s="56" t="str">
        <f>INDEX('Flow probs &amp; rates'!$A$5:$A$5999,$A8)</f>
        <v>1990,7</v>
      </c>
      <c r="Q8" s="12">
        <f t="array" aca="1" ref="Q8:Q9" ca="1">-1*(MMULT(MINVERSE('Useful matrices &amp; checks'!$G8:$H9),'SS Taylor expansion'!C$4:C$5)-MMULT(MINVERSE('Useful matrices &amp; checks'!$G8:$H9),MMULT('SS Taylor expansion'!C$7:D$8,MMULT(MINVERSE('Useful matrices &amp; checks'!$G8:$H9),'Useful matrices &amp; checks'!$L8:$L9))))</f>
        <v>-4.6815509691834665</v>
      </c>
      <c r="R8" s="12">
        <f t="array" aca="1" ref="R8:R9" ca="1">-1*(MMULT(MINVERSE('Useful matrices &amp; checks'!$G8:$H9),'SS Taylor expansion'!E$4:E$5)-MMULT(MINVERSE('Useful matrices &amp; checks'!$G8:$H9),MMULT('SS Taylor expansion'!E$7:F$8,MMULT(MINVERSE('Useful matrices &amp; checks'!$G8:$H9),'Useful matrices &amp; checks'!$L8:$L9))))</f>
        <v>-11.936218268503206</v>
      </c>
      <c r="S8" s="12">
        <f t="array" aca="1" ref="S8:S9" ca="1">-1*(MMULT(MINVERSE('Useful matrices &amp; checks'!$G8:$H9),'SS Taylor expansion'!G$4:G$5)-MMULT(MINVERSE('Useful matrices &amp; checks'!$G8:$H9),MMULT('SS Taylor expansion'!G$7:H$8,MMULT(MINVERSE('Useful matrices &amp; checks'!$G8:$H9),'Useful matrices &amp; checks'!$L8:$L9))))</f>
        <v>0.25381471068322814</v>
      </c>
      <c r="T8" s="12">
        <f t="array" aca="1" ref="T8:T9" ca="1">-1*(MMULT(MINVERSE('Useful matrices &amp; checks'!$G8:$H9),'SS Taylor expansion'!I$4:I$5)-MMULT(MINVERSE('Useful matrices &amp; checks'!$G8:$H9),MMULT('SS Taylor expansion'!I$7:J$8,MMULT(MINVERSE('Useful matrices &amp; checks'!$G8:$H9),'Useful matrices &amp; checks'!$L8:$L9))))</f>
        <v>-0.39331864456899701</v>
      </c>
      <c r="U8" s="12">
        <f t="array" aca="1" ref="U8:U9" ca="1">-1*(MMULT(MINVERSE('Useful matrices &amp; checks'!$G8:$H9),'SS Taylor expansion'!K$4:K$5)-MMULT(MINVERSE('Useful matrices &amp; checks'!$G8:$H9),MMULT('SS Taylor expansion'!K$7:L$8,MMULT(MINVERSE('Useful matrices &amp; checks'!$G8:$H9),'Useful matrices &amp; checks'!$L8:$L9))))</f>
        <v>5.8510020230219926</v>
      </c>
      <c r="V8" s="12">
        <f t="array" aca="1" ref="V8:V9" ca="1">-1*(MMULT(MINVERSE('Useful matrices &amp; checks'!$G8:$H9),'SS Taylor expansion'!M$4:M$5)-MMULT(MINVERSE('Useful matrices &amp; checks'!$G8:$H9),MMULT('SS Taylor expansion'!M$7:N$8,MMULT(MINVERSE('Useful matrices &amp; checks'!$G8:$H9),'Useful matrices &amp; checks'!$L8:$L9))))</f>
        <v>3.5561575777043934</v>
      </c>
      <c r="W8" s="12"/>
      <c r="X8" s="12">
        <f t="array" aca="1" ref="X8:X9" ca="1">(MMULT(MINVERSE('Useful matrices &amp; checks'!$G8:$H9),MMULT('SS Taylor expansion'!C$7:D$8,MMULT(MINVERSE('Useful matrices &amp; checks'!$G8:$H9),'SS Taylor expansion'!C$4:C$5)))-MMULT(MINVERSE('Useful matrices &amp; checks'!$G8:$H9),MMULT('SS Taylor expansion'!C$7:D$8,MMULT(MINVERSE('Useful matrices &amp; checks'!$G8:$H9),MMULT('SS Taylor expansion'!C$7:D$8,MMULT(MINVERSE('Useful matrices &amp; checks'!$G8:$H9),'Useful matrices &amp; checks'!$L8:$L9))))))</f>
        <v>33.848597218956648</v>
      </c>
      <c r="Y8" s="12">
        <f t="array" aca="1" ref="Y8:Y9" ca="1">(MMULT(MINVERSE('Useful matrices &amp; checks'!$G8:$H9),MMULT('SS Taylor expansion'!E$7:F$8,MMULT(MINVERSE('Useful matrices &amp; checks'!$G8:$H9),'SS Taylor expansion'!E$4:E$5)))-MMULT(MINVERSE('Useful matrices &amp; checks'!$G8:$H9),MMULT('SS Taylor expansion'!E$7:F$8,MMULT(MINVERSE('Useful matrices &amp; checks'!$G8:$H9),MMULT('SS Taylor expansion'!E$7:F$8,MMULT(MINVERSE('Useful matrices &amp; checks'!$G8:$H9),'Useful matrices &amp; checks'!$L8:$L9))))))</f>
        <v>220.03646876671337</v>
      </c>
      <c r="Z8" s="12">
        <f t="array" aca="1" ref="Z8:Z9" ca="1">(MMULT(MINVERSE('Useful matrices &amp; checks'!$G8:$H9),MMULT('SS Taylor expansion'!G$7:H$8,MMULT(MINVERSE('Useful matrices &amp; checks'!$G8:$H9),'SS Taylor expansion'!G$4:G$5)))-MMULT(MINVERSE('Useful matrices &amp; checks'!$G8:$H9),MMULT('SS Taylor expansion'!G$7:H$8,MMULT(MINVERSE('Useful matrices &amp; checks'!$G8:$H9),MMULT('SS Taylor expansion'!G$7:H$8,MMULT(MINVERSE('Useful matrices &amp; checks'!$G8:$H9),'Useful matrices &amp; checks'!$L8:$L9))))))</f>
        <v>-0.48910215724182871</v>
      </c>
      <c r="AA8" s="12">
        <f t="array" aca="1" ref="AA8:AA9" ca="1">(MMULT(MINVERSE('Useful matrices &amp; checks'!$G8:$H9),MMULT('SS Taylor expansion'!I$7:J$8,MMULT(MINVERSE('Useful matrices &amp; checks'!$G8:$H9),'SS Taylor expansion'!I$4:I$5)))-MMULT(MINVERSE('Useful matrices &amp; checks'!$G8:$H9),MMULT('SS Taylor expansion'!I$7:J$8,MMULT(MINVERSE('Useful matrices &amp; checks'!$G8:$H9),MMULT('SS Taylor expansion'!I$7:J$8,MMULT(MINVERSE('Useful matrices &amp; checks'!$G8:$H9),'Useful matrices &amp; checks'!$L8:$L9))))))</f>
        <v>0.70114131046215711</v>
      </c>
      <c r="AB8" s="12">
        <f t="array" aca="1" ref="AB8:AB9" ca="1">(MMULT(MINVERSE('Useful matrices &amp; checks'!$G8:$H9),MMULT('SS Taylor expansion'!K$7:L$8,MMULT(MINVERSE('Useful matrices &amp; checks'!$G8:$H9),'SS Taylor expansion'!K$4:K$5)))-MMULT(MINVERSE('Useful matrices &amp; checks'!$G8:$H9),MMULT('SS Taylor expansion'!K$7:L$8,MMULT(MINVERSE('Useful matrices &amp; checks'!$G8:$H9),MMULT('SS Taylor expansion'!K$7:L$8,MMULT(MINVERSE('Useful matrices &amp; checks'!$G8:$H9),'Useful matrices &amp; checks'!$L8:$L9))))))</f>
        <v>-107.0146988949696</v>
      </c>
      <c r="AC8" s="12">
        <f t="array" aca="1" ref="AC8:AC9" ca="1">(MMULT(MINVERSE('Useful matrices &amp; checks'!$G8:$H9),MMULT('SS Taylor expansion'!M$7:N$8,MMULT(MINVERSE('Useful matrices &amp; checks'!$G8:$H9),'SS Taylor expansion'!M$4:M$5)))-MMULT(MINVERSE('Useful matrices &amp; checks'!$G8:$H9),MMULT('SS Taylor expansion'!M$7:N$8,MMULT(MINVERSE('Useful matrices &amp; checks'!$G8:$H9),MMULT('SS Taylor expansion'!M$7:N$8,MMULT(MINVERSE('Useful matrices &amp; checks'!$G8:$H9),'Useful matrices &amp; checks'!$L8:$L9))))))</f>
        <v>-46.183010311963272</v>
      </c>
      <c r="AD8" s="12"/>
      <c r="AE8" s="12">
        <f t="array" aca="1" ref="AE8:AE9" ca="1">Q6:Q7*(INDEX('Flow probs &amp; rates'!AE$6:AE$5999-'Flow probs &amp; rates'!AE$5:AE$5999,'Useful matrices &amp; checks'!$A6))+X6:X7*(INDEX('Flow probs &amp; rates'!AE$6:AE$5999-'Flow probs &amp; rates'!AE$5:AE$5999,'Useful matrices &amp; checks'!$A6))^2</f>
        <v>4.7153198499610867E-3</v>
      </c>
      <c r="AF8" s="12">
        <f t="array" aca="1" ref="AF8:AF9" ca="1">R6:R7*(INDEX('Flow probs &amp; rates'!AF$6:AF$5999-'Flow probs &amp; rates'!AF$5:AF$5999,'Useful matrices &amp; checks'!$A6))+Y6:Y7*(INDEX('Flow probs &amp; rates'!AF$6:AF$5999-'Flow probs &amp; rates'!AF$5:AF$5999,'Useful matrices &amp; checks'!$A6))^2</f>
        <v>2.0702703843818178E-2</v>
      </c>
      <c r="AG8" s="12">
        <f t="array" aca="1" ref="AG8:AG9" ca="1">S6:S7*(INDEX('Flow probs &amp; rates'!AG$6:AG$5999-'Flow probs &amp; rates'!AG$5:AG$5999,'Useful matrices &amp; checks'!$A6))+Z6:Z7*(INDEX('Flow probs &amp; rates'!AG$6:AG$5999-'Flow probs &amp; rates'!AG$5:AG$5999,'Useful matrices &amp; checks'!$A6))^2</f>
        <v>6.873350905731589E-3</v>
      </c>
      <c r="AH8" s="12">
        <f t="array" aca="1" ref="AH8:AH9" ca="1">T6:T7*(INDEX('Flow probs &amp; rates'!AI$6:AI$5999-'Flow probs &amp; rates'!AI$5:AI$5999,'Useful matrices &amp; checks'!$A6))+AA6:AA7*(INDEX('Flow probs &amp; rates'!AI$6:AI$5999-'Flow probs &amp; rates'!AI$5:AI$5999,'Useful matrices &amp; checks'!$A6))^2</f>
        <v>1.2058427104663517E-3</v>
      </c>
      <c r="AI8" s="12">
        <f t="array" aca="1" ref="AI8:AI9" ca="1">U6:U7*(INDEX('Flow probs &amp; rates'!AJ$6:AJ$5999-'Flow probs &amp; rates'!AJ$5:AJ$5999,'Useful matrices &amp; checks'!$A6))+AB6:AB7*(INDEX('Flow probs &amp; rates'!AJ$6:AJ$5999-'Flow probs &amp; rates'!AJ$5:AJ$5999,'Useful matrices &amp; checks'!$A6))^2</f>
        <v>1.3197936290626641E-2</v>
      </c>
      <c r="AJ8" s="12">
        <f t="array" aca="1" ref="AJ8:AJ9" ca="1">V6:V7*(INDEX('Flow probs &amp; rates'!AK$6:AK$5999-'Flow probs &amp; rates'!AK$5:AK$5999,'Useful matrices &amp; checks'!$A6))+AC6:AC7*(INDEX('Flow probs &amp; rates'!AK$6:AK$5999-'Flow probs &amp; rates'!AK$5:AK$5999,'Useful matrices &amp; checks'!$A6))^2</f>
        <v>3.0176502303579183E-3</v>
      </c>
      <c r="AK8" s="12"/>
      <c r="AL8" s="12"/>
      <c r="AM8" s="12">
        <f ca="1">'Useful matrices &amp; checks'!AO8</f>
        <v>4.9213033561776309E-2</v>
      </c>
      <c r="AN8" s="12">
        <f t="shared" ca="1" si="0"/>
        <v>4.9712803830961765E-2</v>
      </c>
      <c r="AO8" s="12">
        <f t="shared" ref="AO8:AO11" ca="1" si="1">AM8-AN8</f>
        <v>-4.9977026918545525E-4</v>
      </c>
    </row>
    <row r="9" spans="1:41" x14ac:dyDescent="0.35">
      <c r="P9" s="56"/>
      <c r="Q9" s="12">
        <f ca="1"/>
        <v>1.2477328978083664</v>
      </c>
      <c r="R9" s="12">
        <f ca="1"/>
        <v>9.3482961706837758E-2</v>
      </c>
      <c r="S9" s="12">
        <f ca="1"/>
        <v>-6.7647018381690779E-2</v>
      </c>
      <c r="T9" s="12">
        <f ca="1"/>
        <v>-6.2578751254916187E-2</v>
      </c>
      <c r="U9" s="12">
        <f ca="1"/>
        <v>-4.582431267264224E-2</v>
      </c>
      <c r="V9" s="12">
        <f ca="1"/>
        <v>0.56580053743018022</v>
      </c>
      <c r="W9" s="12"/>
      <c r="X9" s="12">
        <f ca="1"/>
        <v>-9.0213710312595889</v>
      </c>
      <c r="Y9" s="12">
        <f ca="1"/>
        <v>-1.7232979760519989</v>
      </c>
      <c r="Z9" s="12">
        <f ca="1"/>
        <v>0.13035612684702017</v>
      </c>
      <c r="AA9" s="12">
        <f ca="1"/>
        <v>0.11155471083766627</v>
      </c>
      <c r="AB9" s="12">
        <f ca="1"/>
        <v>0.83812567547172701</v>
      </c>
      <c r="AC9" s="12">
        <f ca="1"/>
        <v>-7.3479229993852808</v>
      </c>
      <c r="AD9" s="12"/>
      <c r="AE9" s="12">
        <f ca="1"/>
        <v>-1.2337926602819691E-3</v>
      </c>
      <c r="AF9" s="12">
        <f ca="1"/>
        <v>-9.6887293394916688E-5</v>
      </c>
      <c r="AG9" s="12">
        <f ca="1"/>
        <v>-1.798454859664301E-3</v>
      </c>
      <c r="AH9" s="12">
        <f ca="1"/>
        <v>2.0981716830490932E-4</v>
      </c>
      <c r="AI9" s="12">
        <f ca="1"/>
        <v>-6.176547446381912E-5</v>
      </c>
      <c r="AJ9" s="12">
        <f ca="1"/>
        <v>5.2507248314623658E-4</v>
      </c>
      <c r="AK9" s="12"/>
      <c r="AL9" s="12"/>
      <c r="AM9" s="12">
        <f ca="1">'Useful matrices &amp; checks'!AO9</f>
        <v>-2.5891490089848535E-3</v>
      </c>
      <c r="AN9" s="12">
        <f t="shared" ca="1" si="0"/>
        <v>-2.4560106363538596E-3</v>
      </c>
      <c r="AO9" s="12">
        <f t="shared" ca="1" si="1"/>
        <v>-1.3313837263099386E-4</v>
      </c>
    </row>
    <row r="10" spans="1:41" x14ac:dyDescent="0.35">
      <c r="A10">
        <v>4</v>
      </c>
      <c r="P10" s="56" t="str">
        <f>INDEX('Flow probs &amp; rates'!$A$5:$A$5999,$A10)</f>
        <v>1990,8</v>
      </c>
      <c r="Q10" s="12">
        <f t="array" aca="1" ref="Q10:Q11" ca="1">-1*(MMULT(MINVERSE('Useful matrices &amp; checks'!$G10:$H11),'SS Taylor expansion'!C$4:C$5)-MMULT(MINVERSE('Useful matrices &amp; checks'!$G10:$H11),MMULT('SS Taylor expansion'!C$7:D$8,MMULT(MINVERSE('Useful matrices &amp; checks'!$G10:$H11),'Useful matrices &amp; checks'!$L10:$L11))))</f>
        <v>-4.6983323858201551</v>
      </c>
      <c r="R10" s="12">
        <f t="array" aca="1" ref="R10:R11" ca="1">-1*(MMULT(MINVERSE('Useful matrices &amp; checks'!$G10:$H11),'SS Taylor expansion'!E$4:E$5)-MMULT(MINVERSE('Useful matrices &amp; checks'!$G10:$H11),MMULT('SS Taylor expansion'!E$7:F$8,MMULT(MINVERSE('Useful matrices &amp; checks'!$G10:$H11),'Useful matrices &amp; checks'!$L10:$L11))))</f>
        <v>-11.544193625845553</v>
      </c>
      <c r="S10" s="12">
        <f t="array" aca="1" ref="S10:S11" ca="1">-1*(MMULT(MINVERSE('Useful matrices &amp; checks'!$G10:$H11),'SS Taylor expansion'!G$4:G$5)-MMULT(MINVERSE('Useful matrices &amp; checks'!$G10:$H11),MMULT('SS Taylor expansion'!G$7:H$8,MMULT(MINVERSE('Useful matrices &amp; checks'!$G10:$H11),'Useful matrices &amp; checks'!$L10:$L11))))</f>
        <v>0.26792195076984721</v>
      </c>
      <c r="T10" s="12">
        <f t="array" aca="1" ref="T10:T11" ca="1">-1*(MMULT(MINVERSE('Useful matrices &amp; checks'!$G10:$H11),'SS Taylor expansion'!I$4:I$5)-MMULT(MINVERSE('Useful matrices &amp; checks'!$G10:$H11),MMULT('SS Taylor expansion'!I$7:J$8,MMULT(MINVERSE('Useful matrices &amp; checks'!$G10:$H11),'Useful matrices &amp; checks'!$L10:$L11))))</f>
        <v>-0.39038457637924534</v>
      </c>
      <c r="U10" s="12">
        <f t="array" aca="1" ref="U10:U11" ca="1">-1*(MMULT(MINVERSE('Useful matrices &amp; checks'!$G10:$H11),'SS Taylor expansion'!K$4:K$5)-MMULT(MINVERSE('Useful matrices &amp; checks'!$G10:$H11),MMULT('SS Taylor expansion'!K$7:L$8,MMULT(MINVERSE('Useful matrices &amp; checks'!$G10:$H11),'Useful matrices &amp; checks'!$L10:$L11))))</f>
        <v>7.2392469579207361</v>
      </c>
      <c r="V10" s="12">
        <f t="array" aca="1" ref="V10:V11" ca="1">-1*(MMULT(MINVERSE('Useful matrices &amp; checks'!$G10:$H11),'SS Taylor expansion'!M$4:M$5)-MMULT(MINVERSE('Useful matrices &amp; checks'!$G10:$H11),MMULT('SS Taylor expansion'!M$7:N$8,MMULT(MINVERSE('Useful matrices &amp; checks'!$G10:$H11),'Useful matrices &amp; checks'!$L10:$L11))))</f>
        <v>4.2929702812024173</v>
      </c>
      <c r="W10" s="12"/>
      <c r="X10" s="12">
        <f t="array" aca="1" ref="X10:X11" ca="1">(MMULT(MINVERSE('Useful matrices &amp; checks'!$G10:$H11),MMULT('SS Taylor expansion'!C$7:D$8,MMULT(MINVERSE('Useful matrices &amp; checks'!$G10:$H11),'SS Taylor expansion'!C$4:C$5)))-MMULT(MINVERSE('Useful matrices &amp; checks'!$G10:$H11),MMULT('SS Taylor expansion'!C$7:D$8,MMULT(MINVERSE('Useful matrices &amp; checks'!$G10:$H11),MMULT('SS Taylor expansion'!C$7:D$8,MMULT(MINVERSE('Useful matrices &amp; checks'!$G10:$H11),'Useful matrices &amp; checks'!$L10:$L11))))))</f>
        <v>37.17570071363285</v>
      </c>
      <c r="Y10" s="12">
        <f t="array" aca="1" ref="Y10:Y11" ca="1">(MMULT(MINVERSE('Useful matrices &amp; checks'!$G10:$H11),MMULT('SS Taylor expansion'!E$7:F$8,MMULT(MINVERSE('Useful matrices &amp; checks'!$G10:$H11),'SS Taylor expansion'!E$4:E$5)))-MMULT(MINVERSE('Useful matrices &amp; checks'!$G10:$H11),MMULT('SS Taylor expansion'!E$7:F$8,MMULT(MINVERSE('Useful matrices &amp; checks'!$G10:$H11),MMULT('SS Taylor expansion'!E$7:F$8,MMULT(MINVERSE('Useful matrices &amp; checks'!$G10:$H11),'Useful matrices &amp; checks'!$L10:$L11))))))</f>
        <v>224.43929307313056</v>
      </c>
      <c r="Z10" s="12">
        <f t="array" aca="1" ref="Z10:Z11" ca="1">(MMULT(MINVERSE('Useful matrices &amp; checks'!$G10:$H11),MMULT('SS Taylor expansion'!G$7:H$8,MMULT(MINVERSE('Useful matrices &amp; checks'!$G10:$H11),'SS Taylor expansion'!G$4:G$5)))-MMULT(MINVERSE('Useful matrices &amp; checks'!$G10:$H11),MMULT('SS Taylor expansion'!G$7:H$8,MMULT(MINVERSE('Useful matrices &amp; checks'!$G10:$H11),MMULT('SS Taylor expansion'!G$7:H$8,MMULT(MINVERSE('Useful matrices &amp; checks'!$G10:$H11),'Useful matrices &amp; checks'!$L10:$L11))))))</f>
        <v>-0.49150020933733485</v>
      </c>
      <c r="AA10" s="12">
        <f t="array" aca="1" ref="AA10:AA11" ca="1">(MMULT(MINVERSE('Useful matrices &amp; checks'!$G10:$H11),MMULT('SS Taylor expansion'!I$7:J$8,MMULT(MINVERSE('Useful matrices &amp; checks'!$G10:$H11),'SS Taylor expansion'!I$4:I$5)))-MMULT(MINVERSE('Useful matrices &amp; checks'!$G10:$H11),MMULT('SS Taylor expansion'!I$7:J$8,MMULT(MINVERSE('Useful matrices &amp; checks'!$G10:$H11),MMULT('SS Taylor expansion'!I$7:J$8,MMULT(MINVERSE('Useful matrices &amp; checks'!$G10:$H11),'Useful matrices &amp; checks'!$L10:$L11))))))</f>
        <v>0.68936298403130802</v>
      </c>
      <c r="AB10" s="12">
        <f t="array" aca="1" ref="AB10:AB11" ca="1">(MMULT(MINVERSE('Useful matrices &amp; checks'!$G10:$H11),MMULT('SS Taylor expansion'!K$7:L$8,MMULT(MINVERSE('Useful matrices &amp; checks'!$G10:$H11),'SS Taylor expansion'!K$4:K$5)))-MMULT(MINVERSE('Useful matrices &amp; checks'!$G10:$H11),MMULT('SS Taylor expansion'!K$7:L$8,MMULT(MINVERSE('Useful matrices &amp; checks'!$G10:$H11),MMULT('SS Taylor expansion'!K$7:L$8,MMULT(MINVERSE('Useful matrices &amp; checks'!$G10:$H11),'Useful matrices &amp; checks'!$L10:$L11))))))</f>
        <v>-140.24674896162529</v>
      </c>
      <c r="AC10" s="12">
        <f t="array" aca="1" ref="AC10:AC11" ca="1">(MMULT(MINVERSE('Useful matrices &amp; checks'!$G10:$H11),MMULT('SS Taylor expansion'!M$7:N$8,MMULT(MINVERSE('Useful matrices &amp; checks'!$G10:$H11),'SS Taylor expansion'!M$4:M$5)))-MMULT(MINVERSE('Useful matrices &amp; checks'!$G10:$H11),MMULT('SS Taylor expansion'!M$7:N$8,MMULT(MINVERSE('Useful matrices &amp; checks'!$G10:$H11),MMULT('SS Taylor expansion'!M$7:N$8,MMULT(MINVERSE('Useful matrices &amp; checks'!$G10:$H11),'Useful matrices &amp; checks'!$L10:$L11))))))</f>
        <v>-57.075349814119647</v>
      </c>
      <c r="AD10" s="12"/>
      <c r="AE10" s="12">
        <f t="array" aca="1" ref="AE10:AE11" ca="1">Q8:Q9*(INDEX('Flow probs &amp; rates'!AE$6:AE$5999-'Flow probs &amp; rates'!AE$5:AE$5999,'Useful matrices &amp; checks'!$A8))+X8:X9*(INDEX('Flow probs &amp; rates'!AE$6:AE$5999-'Flow probs &amp; rates'!AE$5:AE$5999,'Useful matrices &amp; checks'!$A8))^2</f>
        <v>-3.0590092163205185E-3</v>
      </c>
      <c r="AF10" s="12">
        <f t="array" aca="1" ref="AF10:AF11" ca="1">R8:R9*(INDEX('Flow probs &amp; rates'!AF$6:AF$5999-'Flow probs &amp; rates'!AF$5:AF$5999,'Useful matrices &amp; checks'!$A8))+Y8:Y9*(INDEX('Flow probs &amp; rates'!AF$6:AF$5999-'Flow probs &amp; rates'!AF$5:AF$5999,'Useful matrices &amp; checks'!$A8))^2</f>
        <v>-1.4569351448328499E-2</v>
      </c>
      <c r="AG10" s="12">
        <f t="array" aca="1" ref="AG10:AG11" ca="1">S8:S9*(INDEX('Flow probs &amp; rates'!AG$6:AG$5999-'Flow probs &amp; rates'!AG$5:AG$5999,'Useful matrices &amp; checks'!$A8))+Z8:Z9*(INDEX('Flow probs &amp; rates'!AG$6:AG$5999-'Flow probs &amp; rates'!AG$5:AG$5999,'Useful matrices &amp; checks'!$A8))^2</f>
        <v>-7.0999882897380901E-6</v>
      </c>
      <c r="AH10" s="12">
        <f t="array" aca="1" ref="AH10:AH11" ca="1">T8:T9*(INDEX('Flow probs &amp; rates'!AI$6:AI$5999-'Flow probs &amp; rates'!AI$5:AI$5999,'Useful matrices &amp; checks'!$A8))+AA8:AA9*(INDEX('Flow probs &amp; rates'!AI$6:AI$5999-'Flow probs &amp; rates'!AI$5:AI$5999,'Useful matrices &amp; checks'!$A8))^2</f>
        <v>-7.7656970132879925E-3</v>
      </c>
      <c r="AI10" s="12">
        <f t="array" aca="1" ref="AI10:AI11" ca="1">U8:U9*(INDEX('Flow probs &amp; rates'!AJ$6:AJ$5999-'Flow probs &amp; rates'!AJ$5:AJ$5999,'Useful matrices &amp; checks'!$A8))+AB8:AB9*(INDEX('Flow probs &amp; rates'!AJ$6:AJ$5999-'Flow probs &amp; rates'!AJ$5:AJ$5999,'Useful matrices &amp; checks'!$A8))^2</f>
        <v>-2.0674308398097106E-2</v>
      </c>
      <c r="AJ10" s="12">
        <f t="array" aca="1" ref="AJ10:AJ11" ca="1">V8:V9*(INDEX('Flow probs &amp; rates'!AK$6:AK$5999-'Flow probs &amp; rates'!AK$5:AK$5999,'Useful matrices &amp; checks'!$A8))+AC8:AC9*(INDEX('Flow probs &amp; rates'!AK$6:AK$5999-'Flow probs &amp; rates'!AK$5:AK$5999,'Useful matrices &amp; checks'!$A8))^2</f>
        <v>-5.7216414361539692E-3</v>
      </c>
      <c r="AK10" s="12"/>
      <c r="AL10" s="12"/>
      <c r="AM10" s="12">
        <f ca="1">'Useful matrices &amp; checks'!AO10</f>
        <v>-5.3714848738313004E-2</v>
      </c>
      <c r="AN10" s="12">
        <f t="shared" ca="1" si="0"/>
        <v>-5.1797107500477821E-2</v>
      </c>
      <c r="AO10" s="12">
        <f t="shared" ca="1" si="1"/>
        <v>-1.9177412378351827E-3</v>
      </c>
    </row>
    <row r="11" spans="1:41" x14ac:dyDescent="0.35">
      <c r="Q11" s="12">
        <f ca="1"/>
        <v>1.0892905176880809</v>
      </c>
      <c r="R11" s="12">
        <f ca="1"/>
        <v>4.0753852093489903E-2</v>
      </c>
      <c r="S11" s="12">
        <f ca="1"/>
        <v>-6.2116686621596306E-2</v>
      </c>
      <c r="T11" s="12">
        <f ca="1"/>
        <v>-5.9792702139947591E-2</v>
      </c>
      <c r="U11" s="12">
        <f ca="1"/>
        <v>-2.5556328086080521E-2</v>
      </c>
      <c r="V11" s="12">
        <f ca="1"/>
        <v>0.6575267283874946</v>
      </c>
      <c r="W11" s="12"/>
      <c r="X11" s="12">
        <f ca="1"/>
        <v>-8.6190450037096173</v>
      </c>
      <c r="Y11" s="12">
        <f ca="1"/>
        <v>-0.79232608619728018</v>
      </c>
      <c r="Z11" s="12">
        <f ca="1"/>
        <v>0.11395245663944378</v>
      </c>
      <c r="AA11" s="12">
        <f ca="1"/>
        <v>0.10558530757743541</v>
      </c>
      <c r="AB11" s="12">
        <f ca="1"/>
        <v>0.49510563050316547</v>
      </c>
      <c r="AC11" s="12">
        <f ca="1"/>
        <v>-8.7418653232182457</v>
      </c>
      <c r="AD11" s="12"/>
      <c r="AE11" s="12">
        <f ca="1"/>
        <v>8.152910133899093E-4</v>
      </c>
      <c r="AF11" s="12">
        <f ca="1"/>
        <v>1.141053299210778E-4</v>
      </c>
      <c r="AG11" s="12">
        <f ca="1"/>
        <v>1.8922978776637125E-6</v>
      </c>
      <c r="AH11" s="12">
        <f ca="1"/>
        <v>-1.2355570436995776E-3</v>
      </c>
      <c r="AI11" s="12">
        <f ca="1"/>
        <v>1.6191858567085547E-4</v>
      </c>
      <c r="AJ11" s="12">
        <f ca="1"/>
        <v>-9.1033868123709051E-4</v>
      </c>
      <c r="AK11" s="12"/>
      <c r="AL11" s="12"/>
      <c r="AM11" s="12">
        <f ca="1">'Useful matrices &amp; checks'!AO11</f>
        <v>-1.2442874877228102E-3</v>
      </c>
      <c r="AN11" s="12">
        <f t="shared" ref="AN11:AN74" ca="1" si="2">SUM(AE11:AJ11)</f>
        <v>-1.0526884980771617E-3</v>
      </c>
      <c r="AO11" s="12">
        <f t="shared" ca="1" si="1"/>
        <v>-1.9159898964564849E-4</v>
      </c>
    </row>
    <row r="12" spans="1:41" x14ac:dyDescent="0.35">
      <c r="A12">
        <v>5</v>
      </c>
      <c r="P12" s="56" t="str">
        <f>INDEX('Flow probs &amp; rates'!$A$5:$A$5999,$A12)</f>
        <v>1990,9</v>
      </c>
      <c r="Q12" s="12">
        <f t="array" aca="1" ref="Q12:Q13" ca="1">-1*(MMULT(MINVERSE('Useful matrices &amp; checks'!$G12:$H13),'SS Taylor expansion'!C$4:C$5)-MMULT(MINVERSE('Useful matrices &amp; checks'!$G12:$H13),MMULT('SS Taylor expansion'!C$7:D$8,MMULT(MINVERSE('Useful matrices &amp; checks'!$G12:$H13),'Useful matrices &amp; checks'!$L12:$L13))))</f>
        <v>-4.7630290631767371</v>
      </c>
      <c r="R12" s="12">
        <f t="array" aca="1" ref="R12:R13" ca="1">-1*(MMULT(MINVERSE('Useful matrices &amp; checks'!$G12:$H13),'SS Taylor expansion'!E$4:E$5)-MMULT(MINVERSE('Useful matrices &amp; checks'!$G12:$H13),MMULT('SS Taylor expansion'!E$7:F$8,MMULT(MINVERSE('Useful matrices &amp; checks'!$G12:$H13),'Useful matrices &amp; checks'!$L12:$L13))))</f>
        <v>-11.655679985148348</v>
      </c>
      <c r="S12" s="12">
        <f t="array" aca="1" ref="S12:S13" ca="1">-1*(MMULT(MINVERSE('Useful matrices &amp; checks'!$G12:$H13),'SS Taylor expansion'!G$4:G$5)-MMULT(MINVERSE('Useful matrices &amp; checks'!$G12:$H13),MMULT('SS Taylor expansion'!G$7:H$8,MMULT(MINVERSE('Useful matrices &amp; checks'!$G12:$H13),'Useful matrices &amp; checks'!$L12:$L13))))</f>
        <v>0.30089162102252853</v>
      </c>
      <c r="T12" s="12">
        <f t="array" aca="1" ref="T12:T13" ca="1">-1*(MMULT(MINVERSE('Useful matrices &amp; checks'!$G12:$H13),'SS Taylor expansion'!I$4:I$5)-MMULT(MINVERSE('Useful matrices &amp; checks'!$G12:$H13),MMULT('SS Taylor expansion'!I$7:J$8,MMULT(MINVERSE('Useful matrices &amp; checks'!$G12:$H13),'Useful matrices &amp; checks'!$L12:$L13))))</f>
        <v>-0.43542478568695397</v>
      </c>
      <c r="U12" s="12">
        <f t="array" aca="1" ref="U12:U13" ca="1">-1*(MMULT(MINVERSE('Useful matrices &amp; checks'!$G12:$H13),'SS Taylor expansion'!K$4:K$5)-MMULT(MINVERSE('Useful matrices &amp; checks'!$G12:$H13),MMULT('SS Taylor expansion'!K$7:L$8,MMULT(MINVERSE('Useful matrices &amp; checks'!$G12:$H13),'Useful matrices &amp; checks'!$L12:$L13))))</f>
        <v>6.3298094251778956</v>
      </c>
      <c r="V12" s="12">
        <f t="array" aca="1" ref="V12:V13" ca="1">-1*(MMULT(MINVERSE('Useful matrices &amp; checks'!$G12:$H13),'SS Taylor expansion'!M$4:M$5)-MMULT(MINVERSE('Useful matrices &amp; checks'!$G12:$H13),MMULT('SS Taylor expansion'!M$7:N$8,MMULT(MINVERSE('Useful matrices &amp; checks'!$G12:$H13),'Useful matrices &amp; checks'!$L12:$L13))))</f>
        <v>3.7431678654483687</v>
      </c>
      <c r="W12" s="12"/>
      <c r="X12" s="12">
        <f t="array" aca="1" ref="X12:X13" ca="1">(MMULT(MINVERSE('Useful matrices &amp; checks'!$G12:$H13),MMULT('SS Taylor expansion'!C$7:D$8,MMULT(MINVERSE('Useful matrices &amp; checks'!$G12:$H13),'SS Taylor expansion'!C$4:C$5)))-MMULT(MINVERSE('Useful matrices &amp; checks'!$G12:$H13),MMULT('SS Taylor expansion'!C$7:D$8,MMULT(MINVERSE('Useful matrices &amp; checks'!$G12:$H13),MMULT('SS Taylor expansion'!C$7:D$8,MMULT(MINVERSE('Useful matrices &amp; checks'!$G12:$H13),'Useful matrices &amp; checks'!$L12:$L13))))))</f>
        <v>36.439850317475475</v>
      </c>
      <c r="Y12" s="12">
        <f t="array" aca="1" ref="Y12:Y13" ca="1">(MMULT(MINVERSE('Useful matrices &amp; checks'!$G12:$H13),MMULT('SS Taylor expansion'!E$7:F$8,MMULT(MINVERSE('Useful matrices &amp; checks'!$G12:$H13),'SS Taylor expansion'!E$4:E$5)))-MMULT(MINVERSE('Useful matrices &amp; checks'!$G12:$H13),MMULT('SS Taylor expansion'!E$7:F$8,MMULT(MINVERSE('Useful matrices &amp; checks'!$G12:$H13),MMULT('SS Taylor expansion'!E$7:F$8,MMULT(MINVERSE('Useful matrices &amp; checks'!$G12:$H13),'Useful matrices &amp; checks'!$L12:$L13))))))</f>
        <v>218.21537734745723</v>
      </c>
      <c r="Z12" s="12">
        <f t="array" aca="1" ref="Z12:Z13" ca="1">(MMULT(MINVERSE('Useful matrices &amp; checks'!$G12:$H13),MMULT('SS Taylor expansion'!G$7:H$8,MMULT(MINVERSE('Useful matrices &amp; checks'!$G12:$H13),'SS Taylor expansion'!G$4:G$5)))-MMULT(MINVERSE('Useful matrices &amp; checks'!$G12:$H13),MMULT('SS Taylor expansion'!G$7:H$8,MMULT(MINVERSE('Useful matrices &amp; checks'!$G12:$H13),MMULT('SS Taylor expansion'!G$7:H$8,MMULT(MINVERSE('Useful matrices &amp; checks'!$G12:$H13),'Useful matrices &amp; checks'!$L12:$L13))))))</f>
        <v>-0.62553069524049465</v>
      </c>
      <c r="AA12" s="12">
        <f t="array" aca="1" ref="AA12:AA13" ca="1">(MMULT(MINVERSE('Useful matrices &amp; checks'!$G12:$H13),MMULT('SS Taylor expansion'!I$7:J$8,MMULT(MINVERSE('Useful matrices &amp; checks'!$G12:$H13),'SS Taylor expansion'!I$4:I$5)))-MMULT(MINVERSE('Useful matrices &amp; checks'!$G12:$H13),MMULT('SS Taylor expansion'!I$7:J$8,MMULT(MINVERSE('Useful matrices &amp; checks'!$G12:$H13),MMULT('SS Taylor expansion'!I$7:J$8,MMULT(MINVERSE('Useful matrices &amp; checks'!$G12:$H13),'Useful matrices &amp; checks'!$L12:$L13))))))</f>
        <v>0.83436758868587879</v>
      </c>
      <c r="AB12" s="12">
        <f t="array" aca="1" ref="AB12:AB13" ca="1">(MMULT(MINVERSE('Useful matrices &amp; checks'!$G12:$H13),MMULT('SS Taylor expansion'!K$7:L$8,MMULT(MINVERSE('Useful matrices &amp; checks'!$G12:$H13),'SS Taylor expansion'!K$4:K$5)))-MMULT(MINVERSE('Useful matrices &amp; checks'!$G12:$H13),MMULT('SS Taylor expansion'!K$7:L$8,MMULT(MINVERSE('Useful matrices &amp; checks'!$G12:$H13),MMULT('SS Taylor expansion'!K$7:L$8,MMULT(MINVERSE('Useful matrices &amp; checks'!$G12:$H13),'Useful matrices &amp; checks'!$L12:$L13))))))</f>
        <v>-117.4755496250198</v>
      </c>
      <c r="AC12" s="12">
        <f t="array" aca="1" ref="AC12:AC13" ca="1">(MMULT(MINVERSE('Useful matrices &amp; checks'!$G12:$H13),MMULT('SS Taylor expansion'!M$7:N$8,MMULT(MINVERSE('Useful matrices &amp; checks'!$G12:$H13),'SS Taylor expansion'!M$4:M$5)))-MMULT(MINVERSE('Useful matrices &amp; checks'!$G12:$H13),MMULT('SS Taylor expansion'!M$7:N$8,MMULT(MINVERSE('Useful matrices &amp; checks'!$G12:$H13),MMULT('SS Taylor expansion'!M$7:N$8,MMULT(MINVERSE('Useful matrices &amp; checks'!$G12:$H13),'Useful matrices &amp; checks'!$L12:$L13))))))</f>
        <v>-48.614238298047198</v>
      </c>
      <c r="AD12" s="12"/>
      <c r="AE12" s="12">
        <f t="array" aca="1" ref="AE12:AE13" ca="1">Q10:Q11*(INDEX('Flow probs &amp; rates'!AE$6:AE$5999-'Flow probs &amp; rates'!AE$5:AE$5999,'Useful matrices &amp; checks'!$A10))+X10:X11*(INDEX('Flow probs &amp; rates'!AE$6:AE$5999-'Flow probs &amp; rates'!AE$5:AE$5999,'Useful matrices &amp; checks'!$A10))^2</f>
        <v>1.6948975566550905E-4</v>
      </c>
      <c r="AF12" s="12">
        <f t="array" aca="1" ref="AF12:AF13" ca="1">R10:R11*(INDEX('Flow probs &amp; rates'!AF$6:AF$5999-'Flow probs &amp; rates'!AF$5:AF$5999,'Useful matrices &amp; checks'!$A10))+Y10:Y11*(INDEX('Flow probs &amp; rates'!AF$6:AF$5999-'Flow probs &amp; rates'!AF$5:AF$5999,'Useful matrices &amp; checks'!$A10))^2</f>
        <v>8.7755317853592148E-3</v>
      </c>
      <c r="AG12" s="12">
        <f t="array" aca="1" ref="AG12:AG13" ca="1">S10:S11*(INDEX('Flow probs &amp; rates'!AG$6:AG$5999-'Flow probs &amp; rates'!AG$5:AG$5999,'Useful matrices &amp; checks'!$A10))+Z10:Z11*(INDEX('Flow probs &amp; rates'!AG$6:AG$5999-'Flow probs &amp; rates'!AG$5:AG$5999,'Useful matrices &amp; checks'!$A10))^2</f>
        <v>-9.3877476686110174E-3</v>
      </c>
      <c r="AH12" s="12">
        <f t="array" aca="1" ref="AH12:AH13" ca="1">T10:T11*(INDEX('Flow probs &amp; rates'!AI$6:AI$5999-'Flow probs &amp; rates'!AI$5:AI$5999,'Useful matrices &amp; checks'!$A10))+AA10:AA11*(INDEX('Flow probs &amp; rates'!AI$6:AI$5999-'Flow probs &amp; rates'!AI$5:AI$5999,'Useful matrices &amp; checks'!$A10))^2</f>
        <v>1.058184392544886E-2</v>
      </c>
      <c r="AI12" s="12">
        <f t="array" aca="1" ref="AI12:AI13" ca="1">U10:U11*(INDEX('Flow probs &amp; rates'!AJ$6:AJ$5999-'Flow probs &amp; rates'!AJ$5:AJ$5999,'Useful matrices &amp; checks'!$A10))+AB10:AB11*(INDEX('Flow probs &amp; rates'!AJ$6:AJ$5999-'Flow probs &amp; rates'!AJ$5:AJ$5999,'Useful matrices &amp; checks'!$A10))^2</f>
        <v>9.6427004615909327E-3</v>
      </c>
      <c r="AJ12" s="12">
        <f t="array" aca="1" ref="AJ12:AJ13" ca="1">V10:V11*(INDEX('Flow probs &amp; rates'!AK$6:AK$5999-'Flow probs &amp; rates'!AK$5:AK$5999,'Useful matrices &amp; checks'!$A10))+AC10:AC11*(INDEX('Flow probs &amp; rates'!AK$6:AK$5999-'Flow probs &amp; rates'!AK$5:AK$5999,'Useful matrices &amp; checks'!$A10))^2</f>
        <v>9.6862549154496849E-3</v>
      </c>
      <c r="AK12" s="12"/>
      <c r="AL12" s="12"/>
      <c r="AM12" s="12">
        <f ca="1">'Useful matrices &amp; checks'!AO12</f>
        <v>2.8788665487995191E-2</v>
      </c>
      <c r="AN12" s="12">
        <f t="shared" ca="1" si="2"/>
        <v>2.9468073174903187E-2</v>
      </c>
      <c r="AO12" s="12">
        <f t="shared" ref="AO12:AO75" ca="1" si="3">AM12-AN12</f>
        <v>-6.7940768690799569E-4</v>
      </c>
    </row>
    <row r="13" spans="1:41" x14ac:dyDescent="0.35">
      <c r="P13" s="56"/>
      <c r="Q13" s="12">
        <f ca="1"/>
        <v>1.2942805068084673</v>
      </c>
      <c r="R13" s="12">
        <f ca="1"/>
        <v>0.10129777521266183</v>
      </c>
      <c r="S13" s="12">
        <f ca="1"/>
        <v>-8.1762709105058645E-2</v>
      </c>
      <c r="T13" s="12">
        <f ca="1"/>
        <v>-7.5363493105023383E-2</v>
      </c>
      <c r="U13" s="12">
        <f ca="1"/>
        <v>-5.5011429029251768E-2</v>
      </c>
      <c r="V13" s="12">
        <f ca="1"/>
        <v>0.6478689658734218</v>
      </c>
      <c r="W13" s="12"/>
      <c r="X13" s="12">
        <f ca="1"/>
        <v>-9.9019735784418828</v>
      </c>
      <c r="Y13" s="12">
        <f ca="1"/>
        <v>-1.8964772772291894</v>
      </c>
      <c r="Z13" s="12">
        <f ca="1"/>
        <v>0.16997842644280306</v>
      </c>
      <c r="AA13" s="12">
        <f ca="1"/>
        <v>0.14441267030258359</v>
      </c>
      <c r="AB13" s="12">
        <f ca="1"/>
        <v>1.020962469290692</v>
      </c>
      <c r="AC13" s="12">
        <f ca="1"/>
        <v>-8.4141714785498358</v>
      </c>
      <c r="AD13" s="12"/>
      <c r="AE13" s="12">
        <f ca="1"/>
        <v>-3.9295556067704702E-5</v>
      </c>
      <c r="AF13" s="12">
        <f ca="1"/>
        <v>-3.0979792613800151E-5</v>
      </c>
      <c r="AG13" s="12">
        <f ca="1"/>
        <v>2.1765136389092009E-3</v>
      </c>
      <c r="AH13" s="12">
        <f ca="1"/>
        <v>1.6207531757379532E-3</v>
      </c>
      <c r="AI13" s="12">
        <f ca="1"/>
        <v>-3.4041112019612385E-5</v>
      </c>
      <c r="AJ13" s="12">
        <f ca="1"/>
        <v>1.4835815502312389E-3</v>
      </c>
      <c r="AK13" s="12"/>
      <c r="AL13" s="12"/>
      <c r="AM13" s="12">
        <f ca="1">'Useful matrices &amp; checks'!AO13</f>
        <v>5.468886117934682E-3</v>
      </c>
      <c r="AN13" s="12">
        <f t="shared" ca="1" si="2"/>
        <v>5.1765319041772763E-3</v>
      </c>
      <c r="AO13" s="12">
        <f t="shared" ca="1" si="3"/>
        <v>2.9235421375740575E-4</v>
      </c>
    </row>
    <row r="14" spans="1:41" x14ac:dyDescent="0.35">
      <c r="A14">
        <v>6</v>
      </c>
      <c r="P14" s="56" t="str">
        <f>INDEX('Flow probs &amp; rates'!$A$5:$A$5999,$A14)</f>
        <v>1990,10</v>
      </c>
      <c r="Q14" s="12">
        <f t="array" aca="1" ref="Q14:Q15" ca="1">-1*(MMULT(MINVERSE('Useful matrices &amp; checks'!$G14:$H15),'SS Taylor expansion'!C$4:C$5)-MMULT(MINVERSE('Useful matrices &amp; checks'!$G14:$H15),MMULT('SS Taylor expansion'!C$7:D$8,MMULT(MINVERSE('Useful matrices &amp; checks'!$G14:$H15),'Useful matrices &amp; checks'!$L14:$L15))))</f>
        <v>-4.7051609955819647</v>
      </c>
      <c r="R14" s="12">
        <f t="array" aca="1" ref="R14:R15" ca="1">-1*(MMULT(MINVERSE('Useful matrices &amp; checks'!$G14:$H15),'SS Taylor expansion'!E$4:E$5)-MMULT(MINVERSE('Useful matrices &amp; checks'!$G14:$H15),MMULT('SS Taylor expansion'!E$7:F$8,MMULT(MINVERSE('Useful matrices &amp; checks'!$G14:$H15),'Useful matrices &amp; checks'!$L14:$L15))))</f>
        <v>-12.018287551219958</v>
      </c>
      <c r="S14" s="12">
        <f t="array" aca="1" ref="S14:S15" ca="1">-1*(MMULT(MINVERSE('Useful matrices &amp; checks'!$G14:$H15),'SS Taylor expansion'!G$4:G$5)-MMULT(MINVERSE('Useful matrices &amp; checks'!$G14:$H15),MMULT('SS Taylor expansion'!G$7:H$8,MMULT(MINVERSE('Useful matrices &amp; checks'!$G14:$H15),'Useful matrices &amp; checks'!$L14:$L15))))</f>
        <v>0.29811728804542781</v>
      </c>
      <c r="T14" s="12">
        <f t="array" aca="1" ref="T14:T15" ca="1">-1*(MMULT(MINVERSE('Useful matrices &amp; checks'!$G14:$H15),'SS Taylor expansion'!I$4:I$5)-MMULT(MINVERSE('Useful matrices &amp; checks'!$G14:$H15),MMULT('SS Taylor expansion'!I$7:J$8,MMULT(MINVERSE('Useful matrices &amp; checks'!$G14:$H15),'Useful matrices &amp; checks'!$L14:$L15))))</f>
        <v>-0.46335703665547834</v>
      </c>
      <c r="U14" s="12">
        <f t="array" aca="1" ref="U14:U15" ca="1">-1*(MMULT(MINVERSE('Useful matrices &amp; checks'!$G14:$H15),'SS Taylor expansion'!K$4:K$5)-MMULT(MINVERSE('Useful matrices &amp; checks'!$G14:$H15),MMULT('SS Taylor expansion'!K$7:L$8,MMULT(MINVERSE('Useful matrices &amp; checks'!$G14:$H15),'Useful matrices &amp; checks'!$L14:$L15))))</f>
        <v>6.2042738202539578</v>
      </c>
      <c r="V14" s="12">
        <f t="array" aca="1" ref="V14:V15" ca="1">-1*(MMULT(MINVERSE('Useful matrices &amp; checks'!$G14:$H15),'SS Taylor expansion'!M$4:M$5)-MMULT(MINVERSE('Useful matrices &amp; checks'!$G14:$H15),MMULT('SS Taylor expansion'!M$7:N$8,MMULT(MINVERSE('Useful matrices &amp; checks'!$G14:$H15),'Useful matrices &amp; checks'!$L14:$L15))))</f>
        <v>3.7752998869413057</v>
      </c>
      <c r="W14" s="12"/>
      <c r="X14" s="12">
        <f t="array" aca="1" ref="X14:X15" ca="1">(MMULT(MINVERSE('Useful matrices &amp; checks'!$G14:$H15),MMULT('SS Taylor expansion'!C$7:D$8,MMULT(MINVERSE('Useful matrices &amp; checks'!$G14:$H15),'SS Taylor expansion'!C$4:C$5)))-MMULT(MINVERSE('Useful matrices &amp; checks'!$G14:$H15),MMULT('SS Taylor expansion'!C$7:D$8,MMULT(MINVERSE('Useful matrices &amp; checks'!$G14:$H15),MMULT('SS Taylor expansion'!C$7:D$8,MMULT(MINVERSE('Useful matrices &amp; checks'!$G14:$H15),'Useful matrices &amp; checks'!$L14:$L15))))))</f>
        <v>34.969943240473881</v>
      </c>
      <c r="Y14" s="12">
        <f t="array" aca="1" ref="Y14:Y15" ca="1">(MMULT(MINVERSE('Useful matrices &amp; checks'!$G14:$H15),MMULT('SS Taylor expansion'!E$7:F$8,MMULT(MINVERSE('Useful matrices &amp; checks'!$G14:$H15),'SS Taylor expansion'!E$4:E$5)))-MMULT(MINVERSE('Useful matrices &amp; checks'!$G14:$H15),MMULT('SS Taylor expansion'!E$7:F$8,MMULT(MINVERSE('Useful matrices &amp; checks'!$G14:$H15),MMULT('SS Taylor expansion'!E$7:F$8,MMULT(MINVERSE('Useful matrices &amp; checks'!$G14:$H15),'Useful matrices &amp; checks'!$L14:$L15))))))</f>
        <v>228.15559987925315</v>
      </c>
      <c r="Z14" s="12">
        <f t="array" aca="1" ref="Z14:Z15" ca="1">(MMULT(MINVERSE('Useful matrices &amp; checks'!$G14:$H15),MMULT('SS Taylor expansion'!G$7:H$8,MMULT(MINVERSE('Useful matrices &amp; checks'!$G14:$H15),'SS Taylor expansion'!G$4:G$5)))-MMULT(MINVERSE('Useful matrices &amp; checks'!$G14:$H15),MMULT('SS Taylor expansion'!G$7:H$8,MMULT(MINVERSE('Useful matrices &amp; checks'!$G14:$H15),MMULT('SS Taylor expansion'!G$7:H$8,MMULT(MINVERSE('Useful matrices &amp; checks'!$G14:$H15),'Useful matrices &amp; checks'!$L14:$L15))))))</f>
        <v>-0.63767428872356002</v>
      </c>
      <c r="AA14" s="12">
        <f t="array" aca="1" ref="AA14:AA15" ca="1">(MMULT(MINVERSE('Useful matrices &amp; checks'!$G14:$H15),MMULT('SS Taylor expansion'!I$7:J$8,MMULT(MINVERSE('Useful matrices &amp; checks'!$G14:$H15),'SS Taylor expansion'!I$4:I$5)))-MMULT(MINVERSE('Useful matrices &amp; checks'!$G14:$H15),MMULT('SS Taylor expansion'!I$7:J$8,MMULT(MINVERSE('Useful matrices &amp; checks'!$G14:$H15),MMULT('SS Taylor expansion'!I$7:J$8,MMULT(MINVERSE('Useful matrices &amp; checks'!$G14:$H15),'Useful matrices &amp; checks'!$L14:$L15))))))</f>
        <v>0.90055885965614979</v>
      </c>
      <c r="AB14" s="12">
        <f t="array" aca="1" ref="AB14:AB15" ca="1">(MMULT(MINVERSE('Useful matrices &amp; checks'!$G14:$H15),MMULT('SS Taylor expansion'!K$7:L$8,MMULT(MINVERSE('Useful matrices &amp; checks'!$G14:$H15),'SS Taylor expansion'!K$4:K$5)))-MMULT(MINVERSE('Useful matrices &amp; checks'!$G14:$H15),MMULT('SS Taylor expansion'!K$7:L$8,MMULT(MINVERSE('Useful matrices &amp; checks'!$G14:$H15),MMULT('SS Taylor expansion'!K$7:L$8,MMULT(MINVERSE('Useful matrices &amp; checks'!$G14:$H15),'Useful matrices &amp; checks'!$L14:$L15))))))</f>
        <v>-116.56951830571197</v>
      </c>
      <c r="AC14" s="12">
        <f t="array" aca="1" ref="AC14:AC15" ca="1">(MMULT(MINVERSE('Useful matrices &amp; checks'!$G14:$H15),MMULT('SS Taylor expansion'!M$7:N$8,MMULT(MINVERSE('Useful matrices &amp; checks'!$G14:$H15),'SS Taylor expansion'!M$4:M$5)))-MMULT(MINVERSE('Useful matrices &amp; checks'!$G14:$H15),MMULT('SS Taylor expansion'!M$7:N$8,MMULT(MINVERSE('Useful matrices &amp; checks'!$G14:$H15),MMULT('SS Taylor expansion'!M$7:N$8,MMULT(MINVERSE('Useful matrices &amp; checks'!$G14:$H15),'Useful matrices &amp; checks'!$L14:$L15))))))</f>
        <v>-50.948941477611669</v>
      </c>
      <c r="AD14" s="12"/>
      <c r="AE14" s="12">
        <f t="array" aca="1" ref="AE14:AE15" ca="1">Q12:Q13*(INDEX('Flow probs &amp; rates'!AE$6:AE$5999-'Flow probs &amp; rates'!AE$5:AE$5999,'Useful matrices &amp; checks'!$A12))+X12:X13*(INDEX('Flow probs &amp; rates'!AE$6:AE$5999-'Flow probs &amp; rates'!AE$5:AE$5999,'Useful matrices &amp; checks'!$A12))^2</f>
        <v>1.4169911990708035E-3</v>
      </c>
      <c r="AF14" s="12">
        <f t="array" aca="1" ref="AF14:AF15" ca="1">R12:R13*(INDEX('Flow probs &amp; rates'!AF$6:AF$5999-'Flow probs &amp; rates'!AF$5:AF$5999,'Useful matrices &amp; checks'!$A12))+Y12:Y13*(INDEX('Flow probs &amp; rates'!AF$6:AF$5999-'Flow probs &amp; rates'!AF$5:AF$5999,'Useful matrices &amp; checks'!$A12))^2</f>
        <v>4.7953946165839052E-3</v>
      </c>
      <c r="AG14" s="12">
        <f t="array" aca="1" ref="AG14:AG15" ca="1">S12:S13*(INDEX('Flow probs &amp; rates'!AG$6:AG$5999-'Flow probs &amp; rates'!AG$5:AG$5999,'Useful matrices &amp; checks'!$A12))+Z12:Z13*(INDEX('Flow probs &amp; rates'!AG$6:AG$5999-'Flow probs &amp; rates'!AG$5:AG$5999,'Useful matrices &amp; checks'!$A12))^2</f>
        <v>1.9981799579932457E-4</v>
      </c>
      <c r="AH14" s="12">
        <f t="array" aca="1" ref="AH14:AH15" ca="1">T12:T13*(INDEX('Flow probs &amp; rates'!AI$6:AI$5999-'Flow probs &amp; rates'!AI$5:AI$5999,'Useful matrices &amp; checks'!$A12))+AA12:AA13*(INDEX('Flow probs &amp; rates'!AI$6:AI$5999-'Flow probs &amp; rates'!AI$5:AI$5999,'Useful matrices &amp; checks'!$A12))^2</f>
        <v>5.8473750278718413E-3</v>
      </c>
      <c r="AI14" s="12">
        <f t="array" aca="1" ref="AI14:AI15" ca="1">U12:U13*(INDEX('Flow probs &amp; rates'!AJ$6:AJ$5999-'Flow probs &amp; rates'!AJ$5:AJ$5999,'Useful matrices &amp; checks'!$A12))+AB12:AB13*(INDEX('Flow probs &amp; rates'!AJ$6:AJ$5999-'Flow probs &amp; rates'!AJ$5:AJ$5999,'Useful matrices &amp; checks'!$A12))^2</f>
        <v>-3.300087190783986E-3</v>
      </c>
      <c r="AJ14" s="12">
        <f t="array" aca="1" ref="AJ14:AJ15" ca="1">V12:V13*(INDEX('Flow probs &amp; rates'!AK$6:AK$5999-'Flow probs &amp; rates'!AK$5:AK$5999,'Useful matrices &amp; checks'!$A12))+AC12:AC13*(INDEX('Flow probs &amp; rates'!AK$6:AK$5999-'Flow probs &amp; rates'!AK$5:AK$5999,'Useful matrices &amp; checks'!$A12))^2</f>
        <v>1.4021817282273872E-3</v>
      </c>
      <c r="AK14" s="12"/>
      <c r="AL14" s="12"/>
      <c r="AM14" s="12">
        <f ca="1">'Useful matrices &amp; checks'!AO14</f>
        <v>1.0500953452563744E-2</v>
      </c>
      <c r="AN14" s="12">
        <f t="shared" ca="1" si="2"/>
        <v>1.0361673376769276E-2</v>
      </c>
      <c r="AO14" s="12">
        <f t="shared" ca="1" si="3"/>
        <v>1.3928007579446823E-4</v>
      </c>
    </row>
    <row r="15" spans="1:41" x14ac:dyDescent="0.35">
      <c r="Q15" s="12">
        <f ca="1"/>
        <v>1.3541469427160346</v>
      </c>
      <c r="R15" s="12">
        <f ca="1"/>
        <v>0.12373542058833049</v>
      </c>
      <c r="S15" s="12">
        <f ca="1"/>
        <v>-8.5798257393651642E-2</v>
      </c>
      <c r="T15" s="12">
        <f ca="1"/>
        <v>-7.795842618371214E-2</v>
      </c>
      <c r="U15" s="12">
        <f ca="1"/>
        <v>-6.3876690195881103E-2</v>
      </c>
      <c r="V15" s="12">
        <f ca="1"/>
        <v>0.63518283801595699</v>
      </c>
      <c r="W15" s="12"/>
      <c r="X15" s="12">
        <f ca="1"/>
        <v>-10.064361617063835</v>
      </c>
      <c r="Y15" s="12">
        <f ca="1"/>
        <v>-2.3489976413300711</v>
      </c>
      <c r="Z15" s="12">
        <f ca="1"/>
        <v>0.18352287824676805</v>
      </c>
      <c r="AA15" s="12">
        <f ca="1"/>
        <v>0.1515163164270506</v>
      </c>
      <c r="AB15" s="12">
        <f ca="1"/>
        <v>1.2001525436851628</v>
      </c>
      <c r="AC15" s="12">
        <f ca="1"/>
        <v>-8.5720059891394307</v>
      </c>
      <c r="AD15" s="12"/>
      <c r="AE15" s="12">
        <f ca="1"/>
        <v>-3.8504574776902756E-4</v>
      </c>
      <c r="AF15" s="12">
        <f ca="1"/>
        <v>-4.1676058929696367E-5</v>
      </c>
      <c r="AG15" s="12">
        <f ca="1"/>
        <v>-5.4297492927770025E-5</v>
      </c>
      <c r="AH15" s="12">
        <f ca="1"/>
        <v>1.0120659688682228E-3</v>
      </c>
      <c r="AI15" s="12">
        <f ca="1"/>
        <v>2.8680565257468853E-5</v>
      </c>
      <c r="AJ15" s="12">
        <f ca="1"/>
        <v>2.4269016482499376E-4</v>
      </c>
      <c r="AK15" s="12"/>
      <c r="AL15" s="12"/>
      <c r="AM15" s="12">
        <f ca="1">'Useful matrices &amp; checks'!AO15</f>
        <v>7.8195111876123297E-4</v>
      </c>
      <c r="AN15" s="12">
        <f t="shared" ca="1" si="2"/>
        <v>8.0241739932419148E-4</v>
      </c>
      <c r="AO15" s="12">
        <f t="shared" ca="1" si="3"/>
        <v>-2.0466280562958516E-5</v>
      </c>
    </row>
    <row r="16" spans="1:41" x14ac:dyDescent="0.35">
      <c r="A16">
        <v>7</v>
      </c>
      <c r="P16" s="56" t="str">
        <f>INDEX('Flow probs &amp; rates'!$A$5:$A$5999,$A16)</f>
        <v>1990,11</v>
      </c>
      <c r="Q16" s="12">
        <f t="array" aca="1" ref="Q16:Q17" ca="1">-1*(MMULT(MINVERSE('Useful matrices &amp; checks'!$G16:$H17),'SS Taylor expansion'!C$4:C$5)-MMULT(MINVERSE('Useful matrices &amp; checks'!$G16:$H17),MMULT('SS Taylor expansion'!C$7:D$8,MMULT(MINVERSE('Useful matrices &amp; checks'!$G16:$H17),'Useful matrices &amp; checks'!$L16:$L17))))</f>
        <v>-4.58554046050594</v>
      </c>
      <c r="R16" s="12">
        <f t="array" aca="1" ref="R16:R17" ca="1">-1*(MMULT(MINVERSE('Useful matrices &amp; checks'!$G16:$H17),'SS Taylor expansion'!E$4:E$5)-MMULT(MINVERSE('Useful matrices &amp; checks'!$G16:$H17),MMULT('SS Taylor expansion'!E$7:F$8,MMULT(MINVERSE('Useful matrices &amp; checks'!$G16:$H17),'Useful matrices &amp; checks'!$L16:$L17))))</f>
        <v>-11.286879499018047</v>
      </c>
      <c r="S16" s="12">
        <f t="array" aca="1" ref="S16:S17" ca="1">-1*(MMULT(MINVERSE('Useful matrices &amp; checks'!$G16:$H17),'SS Taylor expansion'!G$4:G$5)-MMULT(MINVERSE('Useful matrices &amp; checks'!$G16:$H17),MMULT('SS Taylor expansion'!G$7:H$8,MMULT(MINVERSE('Useful matrices &amp; checks'!$G16:$H17),'Useful matrices &amp; checks'!$L16:$L17))))</f>
        <v>0.31108167687802935</v>
      </c>
      <c r="T16" s="12">
        <f t="array" aca="1" ref="T16:T17" ca="1">-1*(MMULT(MINVERSE('Useful matrices &amp; checks'!$G16:$H17),'SS Taylor expansion'!I$4:I$5)-MMULT(MINVERSE('Useful matrices &amp; checks'!$G16:$H17),MMULT('SS Taylor expansion'!I$7:J$8,MMULT(MINVERSE('Useful matrices &amp; checks'!$G16:$H17),'Useful matrices &amp; checks'!$L16:$L17))))</f>
        <v>-0.45461681199483694</v>
      </c>
      <c r="U16" s="12">
        <f t="array" aca="1" ref="U16:U17" ca="1">-1*(MMULT(MINVERSE('Useful matrices &amp; checks'!$G16:$H17),'SS Taylor expansion'!K$4:K$5)-MMULT(MINVERSE('Useful matrices &amp; checks'!$G16:$H17),MMULT('SS Taylor expansion'!K$7:L$8,MMULT(MINVERSE('Useful matrices &amp; checks'!$G16:$H17),'Useful matrices &amp; checks'!$L16:$L17))))</f>
        <v>6.8452857589767362</v>
      </c>
      <c r="V16" s="12">
        <f t="array" aca="1" ref="V16:V17" ca="1">-1*(MMULT(MINVERSE('Useful matrices &amp; checks'!$G16:$H17),'SS Taylor expansion'!M$4:M$5)-MMULT(MINVERSE('Useful matrices &amp; checks'!$G16:$H17),MMULT('SS Taylor expansion'!M$7:N$8,MMULT(MINVERSE('Useful matrices &amp; checks'!$G16:$H17),'Useful matrices &amp; checks'!$L16:$L17))))</f>
        <v>4.0642394286563146</v>
      </c>
      <c r="W16" s="12"/>
      <c r="X16" s="12">
        <f t="array" aca="1" ref="X16:X17" ca="1">(MMULT(MINVERSE('Useful matrices &amp; checks'!$G16:$H17),MMULT('SS Taylor expansion'!C$7:D$8,MMULT(MINVERSE('Useful matrices &amp; checks'!$G16:$H17),'SS Taylor expansion'!C$4:C$5)))-MMULT(MINVERSE('Useful matrices &amp; checks'!$G16:$H17),MMULT('SS Taylor expansion'!C$7:D$8,MMULT(MINVERSE('Useful matrices &amp; checks'!$G16:$H17),MMULT('SS Taylor expansion'!C$7:D$8,MMULT(MINVERSE('Useful matrices &amp; checks'!$G16:$H17),'Useful matrices &amp; checks'!$L16:$L17))))))</f>
        <v>35.206259401009127</v>
      </c>
      <c r="Y16" s="12">
        <f t="array" aca="1" ref="Y16:Y17" ca="1">(MMULT(MINVERSE('Useful matrices &amp; checks'!$G16:$H17),MMULT('SS Taylor expansion'!E$7:F$8,MMULT(MINVERSE('Useful matrices &amp; checks'!$G16:$H17),'SS Taylor expansion'!E$4:E$5)))-MMULT(MINVERSE('Useful matrices &amp; checks'!$G16:$H17),MMULT('SS Taylor expansion'!E$7:F$8,MMULT(MINVERSE('Useful matrices &amp; checks'!$G16:$H17),MMULT('SS Taylor expansion'!E$7:F$8,MMULT(MINVERSE('Useful matrices &amp; checks'!$G16:$H17),'Useful matrices &amp; checks'!$L16:$L17))))))</f>
        <v>213.29791089975686</v>
      </c>
      <c r="Z16" s="12">
        <f t="array" aca="1" ref="Z16:Z17" ca="1">(MMULT(MINVERSE('Useful matrices &amp; checks'!$G16:$H17),MMULT('SS Taylor expansion'!G$7:H$8,MMULT(MINVERSE('Useful matrices &amp; checks'!$G16:$H17),'SS Taylor expansion'!G$4:G$5)))-MMULT(MINVERSE('Useful matrices &amp; checks'!$G16:$H17),MMULT('SS Taylor expansion'!G$7:H$8,MMULT(MINVERSE('Useful matrices &amp; checks'!$G16:$H17),MMULT('SS Taylor expansion'!G$7:H$8,MMULT(MINVERSE('Useful matrices &amp; checks'!$G16:$H17),'Useful matrices &amp; checks'!$L16:$L17))))))</f>
        <v>-0.66222818125146843</v>
      </c>
      <c r="AA16" s="12">
        <f t="array" aca="1" ref="AA16:AA17" ca="1">(MMULT(MINVERSE('Useful matrices &amp; checks'!$G16:$H17),MMULT('SS Taylor expansion'!I$7:J$8,MMULT(MINVERSE('Useful matrices &amp; checks'!$G16:$H17),'SS Taylor expansion'!I$4:I$5)))-MMULT(MINVERSE('Useful matrices &amp; checks'!$G16:$H17),MMULT('SS Taylor expansion'!I$7:J$8,MMULT(MINVERSE('Useful matrices &amp; checks'!$G16:$H17),MMULT('SS Taylor expansion'!I$7:J$8,MMULT(MINVERSE('Useful matrices &amp; checks'!$G16:$H17),'Useful matrices &amp; checks'!$L16:$L17))))))</f>
        <v>0.92110943575271753</v>
      </c>
      <c r="AB16" s="12">
        <f t="array" aca="1" ref="AB16:AB17" ca="1">(MMULT(MINVERSE('Useful matrices &amp; checks'!$G16:$H17),MMULT('SS Taylor expansion'!K$7:L$8,MMULT(MINVERSE('Useful matrices &amp; checks'!$G16:$H17),'SS Taylor expansion'!K$4:K$5)))-MMULT(MINVERSE('Useful matrices &amp; checks'!$G16:$H17),MMULT('SS Taylor expansion'!K$7:L$8,MMULT(MINVERSE('Useful matrices &amp; checks'!$G16:$H17),MMULT('SS Taylor expansion'!K$7:L$8,MMULT(MINVERSE('Useful matrices &amp; checks'!$G16:$H17),'Useful matrices &amp; checks'!$L16:$L17))))))</f>
        <v>-128.65847686582151</v>
      </c>
      <c r="AC16" s="12">
        <f t="array" aca="1" ref="AC16:AC17" ca="1">(MMULT(MINVERSE('Useful matrices &amp; checks'!$G16:$H17),MMULT('SS Taylor expansion'!M$7:N$8,MMULT(MINVERSE('Useful matrices &amp; checks'!$G16:$H17),'SS Taylor expansion'!M$4:M$5)))-MMULT(MINVERSE('Useful matrices &amp; checks'!$G16:$H17),MMULT('SS Taylor expansion'!M$7:N$8,MMULT(MINVERSE('Useful matrices &amp; checks'!$G16:$H17),MMULT('SS Taylor expansion'!M$7:N$8,MMULT(MINVERSE('Useful matrices &amp; checks'!$G16:$H17),'Useful matrices &amp; checks'!$L16:$L17))))))</f>
        <v>-53.83620775435989</v>
      </c>
      <c r="AD16" s="12"/>
      <c r="AE16" s="12">
        <f t="array" aca="1" ref="AE16:AE17" ca="1">Q14:Q15*(INDEX('Flow probs &amp; rates'!AE$6:AE$5999-'Flow probs &amp; rates'!AE$5:AE$5999,'Useful matrices &amp; checks'!$A14))+X14:X15*(INDEX('Flow probs &amp; rates'!AE$6:AE$5999-'Flow probs &amp; rates'!AE$5:AE$5999,'Useful matrices &amp; checks'!$A14))^2</f>
        <v>-3.5036841352707507E-3</v>
      </c>
      <c r="AF16" s="12">
        <f t="array" aca="1" ref="AF16:AF17" ca="1">R14:R15*(INDEX('Flow probs &amp; rates'!AF$6:AF$5999-'Flow probs &amp; rates'!AF$5:AF$5999,'Useful matrices &amp; checks'!$A14))+Y14:Y15*(INDEX('Flow probs &amp; rates'!AF$6:AF$5999-'Flow probs &amp; rates'!AF$5:AF$5999,'Useful matrices &amp; checks'!$A14))^2</f>
        <v>-1.6594027340586175E-2</v>
      </c>
      <c r="AG16" s="12">
        <f t="array" aca="1" ref="AG16:AG17" ca="1">S14:S15*(INDEX('Flow probs &amp; rates'!AG$6:AG$5999-'Flow probs &amp; rates'!AG$5:AG$5999,'Useful matrices &amp; checks'!$A14))+Z14:Z15*(INDEX('Flow probs &amp; rates'!AG$6:AG$5999-'Flow probs &amp; rates'!AG$5:AG$5999,'Useful matrices &amp; checks'!$A14))^2</f>
        <v>-3.3533333927603546E-3</v>
      </c>
      <c r="AH16" s="12">
        <f t="array" aca="1" ref="AH16:AH17" ca="1">T14:T15*(INDEX('Flow probs &amp; rates'!AI$6:AI$5999-'Flow probs &amp; rates'!AI$5:AI$5999,'Useful matrices &amp; checks'!$A14))+AA14:AA15*(INDEX('Flow probs &amp; rates'!AI$6:AI$5999-'Flow probs &amp; rates'!AI$5:AI$5999,'Useful matrices &amp; checks'!$A14))^2</f>
        <v>-3.1616138825707007E-3</v>
      </c>
      <c r="AI16" s="12">
        <f t="array" aca="1" ref="AI16:AI17" ca="1">U14:U15*(INDEX('Flow probs &amp; rates'!AJ$6:AJ$5999-'Flow probs &amp; rates'!AJ$5:AJ$5999,'Useful matrices &amp; checks'!$A14))+AB14:AB15*(INDEX('Flow probs &amp; rates'!AJ$6:AJ$5999-'Flow probs &amp; rates'!AJ$5:AJ$5999,'Useful matrices &amp; checks'!$A14))^2</f>
        <v>-2.7244884209060389E-3</v>
      </c>
      <c r="AJ16" s="12">
        <f t="array" aca="1" ref="AJ16:AJ17" ca="1">V14:V15*(INDEX('Flow probs &amp; rates'!AK$6:AK$5999-'Flow probs &amp; rates'!AK$5:AK$5999,'Useful matrices &amp; checks'!$A14))+AC14:AC15*(INDEX('Flow probs &amp; rates'!AK$6:AK$5999-'Flow probs &amp; rates'!AK$5:AK$5999,'Useful matrices &amp; checks'!$A14))^2</f>
        <v>-6.328277770280848E-3</v>
      </c>
      <c r="AK16" s="12"/>
      <c r="AL16" s="12"/>
      <c r="AM16" s="12">
        <f ca="1">'Useful matrices &amp; checks'!AO16</f>
        <v>-3.5816476109748363E-2</v>
      </c>
      <c r="AN16" s="12">
        <f t="shared" ca="1" si="2"/>
        <v>-3.5665424942374867E-2</v>
      </c>
      <c r="AO16" s="12">
        <f t="shared" ca="1" si="3"/>
        <v>-1.5105116737349628E-4</v>
      </c>
    </row>
    <row r="17" spans="1:41" x14ac:dyDescent="0.35">
      <c r="P17" s="56"/>
      <c r="Q17" s="12">
        <f ca="1"/>
        <v>1.2714357011586719</v>
      </c>
      <c r="R17" s="12">
        <f ca="1"/>
        <v>6.1319949355534233E-2</v>
      </c>
      <c r="S17" s="12">
        <f ca="1"/>
        <v>-8.6253813125311135E-2</v>
      </c>
      <c r="T17" s="12">
        <f ca="1"/>
        <v>-8.2093886321505175E-2</v>
      </c>
      <c r="U17" s="12">
        <f ca="1"/>
        <v>-3.7189426546206272E-2</v>
      </c>
      <c r="V17" s="12">
        <f ca="1"/>
        <v>0.7339130468480779</v>
      </c>
      <c r="W17" s="12"/>
      <c r="X17" s="12">
        <f ca="1"/>
        <v>-9.7616617914995576</v>
      </c>
      <c r="Y17" s="12">
        <f ca="1"/>
        <v>-1.1588160478857106</v>
      </c>
      <c r="Z17" s="12">
        <f ca="1"/>
        <v>0.18361642628786093</v>
      </c>
      <c r="AA17" s="12">
        <f ca="1"/>
        <v>0.16633228537357339</v>
      </c>
      <c r="AB17" s="12">
        <f ca="1"/>
        <v>0.69898250320283073</v>
      </c>
      <c r="AC17" s="12">
        <f ca="1"/>
        <v>-9.721645576577469</v>
      </c>
      <c r="AD17" s="12"/>
      <c r="AE17" s="12">
        <f ca="1"/>
        <v>1.0083614916629926E-3</v>
      </c>
      <c r="AF17" s="12">
        <f ca="1"/>
        <v>1.7084538404419036E-4</v>
      </c>
      <c r="AG17" s="12">
        <f ca="1"/>
        <v>9.6509049657978287E-4</v>
      </c>
      <c r="AH17" s="12">
        <f ca="1"/>
        <v>-5.319320156759583E-4</v>
      </c>
      <c r="AI17" s="12">
        <f ca="1"/>
        <v>2.8050229220437079E-5</v>
      </c>
      <c r="AJ17" s="12">
        <f ca="1"/>
        <v>-1.0647136795103487E-3</v>
      </c>
      <c r="AK17" s="12"/>
      <c r="AL17" s="12"/>
      <c r="AM17" s="12">
        <f ca="1">'Useful matrices &amp; checks'!AO17</f>
        <v>4.0642863477153429E-4</v>
      </c>
      <c r="AN17" s="12">
        <f t="shared" ca="1" si="2"/>
        <v>5.7570190632109594E-4</v>
      </c>
      <c r="AO17" s="12">
        <f t="shared" ca="1" si="3"/>
        <v>-1.6927327154956165E-4</v>
      </c>
    </row>
    <row r="18" spans="1:41" x14ac:dyDescent="0.35">
      <c r="A18">
        <v>8</v>
      </c>
      <c r="P18" s="56" t="str">
        <f>INDEX('Flow probs &amp; rates'!$A$5:$A$5999,$A18)</f>
        <v>1990,12</v>
      </c>
      <c r="Q18" s="12">
        <f t="array" aca="1" ref="Q18:Q19" ca="1">-1*(MMULT(MINVERSE('Useful matrices &amp; checks'!$G18:$H19),'SS Taylor expansion'!C$4:C$5)-MMULT(MINVERSE('Useful matrices &amp; checks'!$G18:$H19),MMULT('SS Taylor expansion'!C$7:D$8,MMULT(MINVERSE('Useful matrices &amp; checks'!$G18:$H19),'Useful matrices &amp; checks'!$L18:$L19))))</f>
        <v>-4.6644683257520878</v>
      </c>
      <c r="R18" s="12">
        <f t="array" aca="1" ref="R18:R19" ca="1">-1*(MMULT(MINVERSE('Useful matrices &amp; checks'!$G18:$H19),'SS Taylor expansion'!E$4:E$5)-MMULT(MINVERSE('Useful matrices &amp; checks'!$G18:$H19),MMULT('SS Taylor expansion'!E$7:F$8,MMULT(MINVERSE('Useful matrices &amp; checks'!$G18:$H19),'Useful matrices &amp; checks'!$L18:$L19))))</f>
        <v>-11.725455500413224</v>
      </c>
      <c r="S18" s="12">
        <f t="array" aca="1" ref="S18:S19" ca="1">-1*(MMULT(MINVERSE('Useful matrices &amp; checks'!$G18:$H19),'SS Taylor expansion'!G$4:G$5)-MMULT(MINVERSE('Useful matrices &amp; checks'!$G18:$H19),MMULT('SS Taylor expansion'!G$7:H$8,MMULT(MINVERSE('Useful matrices &amp; checks'!$G18:$H19),'Useful matrices &amp; checks'!$L18:$L19))))</f>
        <v>0.30132501493185598</v>
      </c>
      <c r="T18" s="12">
        <f t="array" aca="1" ref="T18:T19" ca="1">-1*(MMULT(MINVERSE('Useful matrices &amp; checks'!$G18:$H19),'SS Taylor expansion'!I$4:I$5)-MMULT(MINVERSE('Useful matrices &amp; checks'!$G18:$H19),MMULT('SS Taylor expansion'!I$7:J$8,MMULT(MINVERSE('Useful matrices &amp; checks'!$G18:$H19),'Useful matrices &amp; checks'!$L18:$L19))))</f>
        <v>-0.45614031809195604</v>
      </c>
      <c r="U18" s="12">
        <f t="array" aca="1" ref="U18:U19" ca="1">-1*(MMULT(MINVERSE('Useful matrices &amp; checks'!$G18:$H19),'SS Taylor expansion'!K$4:K$5)-MMULT(MINVERSE('Useful matrices &amp; checks'!$G18:$H19),MMULT('SS Taylor expansion'!K$7:L$8,MMULT(MINVERSE('Useful matrices &amp; checks'!$G18:$H19),'Useful matrices &amp; checks'!$L18:$L19))))</f>
        <v>6.4300035600663001</v>
      </c>
      <c r="V18" s="12">
        <f t="array" aca="1" ref="V18:V19" ca="1">-1*(MMULT(MINVERSE('Useful matrices &amp; checks'!$G18:$H19),'SS Taylor expansion'!M$4:M$5)-MMULT(MINVERSE('Useful matrices &amp; checks'!$G18:$H19),MMULT('SS Taylor expansion'!M$7:N$8,MMULT(MINVERSE('Useful matrices &amp; checks'!$G18:$H19),'Useful matrices &amp; checks'!$L18:$L19))))</f>
        <v>3.8721031067026388</v>
      </c>
      <c r="W18" s="12"/>
      <c r="X18" s="12">
        <f t="array" aca="1" ref="X18:X19" ca="1">(MMULT(MINVERSE('Useful matrices &amp; checks'!$G18:$H19),MMULT('SS Taylor expansion'!C$7:D$8,MMULT(MINVERSE('Useful matrices &amp; checks'!$G18:$H19),'SS Taylor expansion'!C$4:C$5)))-MMULT(MINVERSE('Useful matrices &amp; checks'!$G18:$H19),MMULT('SS Taylor expansion'!C$7:D$8,MMULT(MINVERSE('Useful matrices &amp; checks'!$G18:$H19),MMULT('SS Taylor expansion'!C$7:D$8,MMULT(MINVERSE('Useful matrices &amp; checks'!$G18:$H19),'Useful matrices &amp; checks'!$L18:$L19))))))</f>
        <v>35.094031394992598</v>
      </c>
      <c r="Y18" s="12">
        <f t="array" aca="1" ref="Y18:Y19" ca="1">(MMULT(MINVERSE('Useful matrices &amp; checks'!$G18:$H19),MMULT('SS Taylor expansion'!E$7:F$8,MMULT(MINVERSE('Useful matrices &amp; checks'!$G18:$H19),'SS Taylor expansion'!E$4:E$5)))-MMULT(MINVERSE('Useful matrices &amp; checks'!$G18:$H19),MMULT('SS Taylor expansion'!E$7:F$8,MMULT(MINVERSE('Useful matrices &amp; checks'!$G18:$H19),MMULT('SS Taylor expansion'!E$7:F$8,MMULT(MINVERSE('Useful matrices &amp; checks'!$G18:$H19),'Useful matrices &amp; checks'!$L18:$L19))))))</f>
        <v>221.76265335870312</v>
      </c>
      <c r="Z18" s="12">
        <f t="array" aca="1" ref="Z18:Z19" ca="1">(MMULT(MINVERSE('Useful matrices &amp; checks'!$G18:$H19),MMULT('SS Taylor expansion'!G$7:H$8,MMULT(MINVERSE('Useful matrices &amp; checks'!$G18:$H19),'SS Taylor expansion'!G$4:G$5)))-MMULT(MINVERSE('Useful matrices &amp; checks'!$G18:$H19),MMULT('SS Taylor expansion'!G$7:H$8,MMULT(MINVERSE('Useful matrices &amp; checks'!$G18:$H19),MMULT('SS Taylor expansion'!G$7:H$8,MMULT(MINVERSE('Useful matrices &amp; checks'!$G18:$H19),'Useful matrices &amp; checks'!$L18:$L19))))))</f>
        <v>-0.62832165758062919</v>
      </c>
      <c r="AA18" s="12">
        <f t="array" aca="1" ref="AA18:AA19" ca="1">(MMULT(MINVERSE('Useful matrices &amp; checks'!$G18:$H19),MMULT('SS Taylor expansion'!I$7:J$8,MMULT(MINVERSE('Useful matrices &amp; checks'!$G18:$H19),'SS Taylor expansion'!I$4:I$5)))-MMULT(MINVERSE('Useful matrices &amp; checks'!$G18:$H19),MMULT('SS Taylor expansion'!I$7:J$8,MMULT(MINVERSE('Useful matrices &amp; checks'!$G18:$H19),MMULT('SS Taylor expansion'!I$7:J$8,MMULT(MINVERSE('Useful matrices &amp; checks'!$G18:$H19),'Useful matrices &amp; checks'!$L18:$L19))))))</f>
        <v>0.88804418642016159</v>
      </c>
      <c r="AB18" s="12">
        <f t="array" aca="1" ref="AB18:AB19" ca="1">(MMULT(MINVERSE('Useful matrices &amp; checks'!$G18:$H19),MMULT('SS Taylor expansion'!K$7:L$8,MMULT(MINVERSE('Useful matrices &amp; checks'!$G18:$H19),'SS Taylor expansion'!K$4:K$5)))-MMULT(MINVERSE('Useful matrices &amp; checks'!$G18:$H19),MMULT('SS Taylor expansion'!K$7:L$8,MMULT(MINVERSE('Useful matrices &amp; checks'!$G18:$H19),MMULT('SS Taylor expansion'!K$7:L$8,MMULT(MINVERSE('Useful matrices &amp; checks'!$G18:$H19),'Useful matrices &amp; checks'!$L18:$L19))))))</f>
        <v>-120.7207115813197</v>
      </c>
      <c r="AC18" s="12">
        <f t="array" aca="1" ref="AC18:AC19" ca="1">(MMULT(MINVERSE('Useful matrices &amp; checks'!$G18:$H19),MMULT('SS Taylor expansion'!M$7:N$8,MMULT(MINVERSE('Useful matrices &amp; checks'!$G18:$H19),'SS Taylor expansion'!M$4:M$5)))-MMULT(MINVERSE('Useful matrices &amp; checks'!$G18:$H19),MMULT('SS Taylor expansion'!M$7:N$8,MMULT(MINVERSE('Useful matrices &amp; checks'!$G18:$H19),MMULT('SS Taylor expansion'!M$7:N$8,MMULT(MINVERSE('Useful matrices &amp; checks'!$G18:$H19),'Useful matrices &amp; checks'!$L18:$L19))))))</f>
        <v>-51.63874200694363</v>
      </c>
      <c r="AD18" s="12"/>
      <c r="AE18" s="12">
        <f t="array" aca="1" ref="AE18:AE19" ca="1">Q16:Q17*(INDEX('Flow probs &amp; rates'!AE$6:AE$5999-'Flow probs &amp; rates'!AE$5:AE$5999,'Useful matrices &amp; checks'!$A16))+X16:X17*(INDEX('Flow probs &amp; rates'!AE$6:AE$5999-'Flow probs &amp; rates'!AE$5:AE$5999,'Useful matrices &amp; checks'!$A16))^2</f>
        <v>3.1317888915326599E-5</v>
      </c>
      <c r="AF18" s="12">
        <f t="array" aca="1" ref="AF18:AF19" ca="1">R16:R17*(INDEX('Flow probs &amp; rates'!AF$6:AF$5999-'Flow probs &amp; rates'!AF$5:AF$5999,'Useful matrices &amp; checks'!$A16))+Y16:Y17*(INDEX('Flow probs &amp; rates'!AF$6:AF$5999-'Flow probs &amp; rates'!AF$5:AF$5999,'Useful matrices &amp; checks'!$A16))^2</f>
        <v>1.2200868638049618E-2</v>
      </c>
      <c r="AG18" s="12">
        <f t="array" aca="1" ref="AG18:AG19" ca="1">S16:S17*(INDEX('Flow probs &amp; rates'!AG$6:AG$5999-'Flow probs &amp; rates'!AG$5:AG$5999,'Useful matrices &amp; checks'!$A16))+Z16:Z17*(INDEX('Flow probs &amp; rates'!AG$6:AG$5999-'Flow probs &amp; rates'!AG$5:AG$5999,'Useful matrices &amp; checks'!$A16))^2</f>
        <v>3.7982749332437877E-3</v>
      </c>
      <c r="AH18" s="12">
        <f t="array" aca="1" ref="AH18:AH19" ca="1">T16:T17*(INDEX('Flow probs &amp; rates'!AI$6:AI$5999-'Flow probs &amp; rates'!AI$5:AI$5999,'Useful matrices &amp; checks'!$A16))+AA16:AA17*(INDEX('Flow probs &amp; rates'!AI$6:AI$5999-'Flow probs &amp; rates'!AI$5:AI$5999,'Useful matrices &amp; checks'!$A16))^2</f>
        <v>4.8050294229062097E-5</v>
      </c>
      <c r="AI18" s="12">
        <f t="array" aca="1" ref="AI18:AI19" ca="1">U16:U17*(INDEX('Flow probs &amp; rates'!AJ$6:AJ$5999-'Flow probs &amp; rates'!AJ$5:AJ$5999,'Useful matrices &amp; checks'!$A16))+AB16:AB17*(INDEX('Flow probs &amp; rates'!AJ$6:AJ$5999-'Flow probs &amp; rates'!AJ$5:AJ$5999,'Useful matrices &amp; checks'!$A16))^2</f>
        <v>2.7206942696842134E-3</v>
      </c>
      <c r="AJ18" s="12">
        <f t="array" aca="1" ref="AJ18:AJ19" ca="1">V16:V17*(INDEX('Flow probs &amp; rates'!AK$6:AK$5999-'Flow probs &amp; rates'!AK$5:AK$5999,'Useful matrices &amp; checks'!$A16))+AC16:AC17*(INDEX('Flow probs &amp; rates'!AK$6:AK$5999-'Flow probs &amp; rates'!AK$5:AK$5999,'Useful matrices &amp; checks'!$A16))^2</f>
        <v>3.9817288853875657E-3</v>
      </c>
      <c r="AK18" s="12"/>
      <c r="AL18" s="12"/>
      <c r="AM18" s="12">
        <f ca="1">'Useful matrices &amp; checks'!AO18</f>
        <v>2.2713617278367737E-2</v>
      </c>
      <c r="AN18" s="12">
        <f t="shared" ca="1" si="2"/>
        <v>2.2780934909509575E-2</v>
      </c>
      <c r="AO18" s="12">
        <f t="shared" ca="1" si="3"/>
        <v>-6.7317631141837475E-5</v>
      </c>
    </row>
    <row r="19" spans="1:41" x14ac:dyDescent="0.35">
      <c r="Q19" s="12">
        <f ca="1"/>
        <v>1.2927599207848546</v>
      </c>
      <c r="R19" s="12">
        <f ca="1"/>
        <v>8.5760252287296626E-2</v>
      </c>
      <c r="S19" s="12">
        <f ca="1"/>
        <v>-8.3512390958511373E-2</v>
      </c>
      <c r="T19" s="12">
        <f ca="1"/>
        <v>-7.7972272021834335E-2</v>
      </c>
      <c r="U19" s="12">
        <f ca="1"/>
        <v>-4.7029194516159112E-2</v>
      </c>
      <c r="V19" s="12">
        <f ca="1"/>
        <v>0.66189430041030217</v>
      </c>
      <c r="W19" s="12"/>
      <c r="X19" s="12">
        <f ca="1"/>
        <v>-9.726329793202483</v>
      </c>
      <c r="Y19" s="12">
        <f ca="1"/>
        <v>-1.6219771674774126</v>
      </c>
      <c r="Z19" s="12">
        <f ca="1"/>
        <v>0.17413968743165908</v>
      </c>
      <c r="AA19" s="12">
        <f ca="1"/>
        <v>0.15180158412789618</v>
      </c>
      <c r="AB19" s="12">
        <f ca="1"/>
        <v>0.88295407211695043</v>
      </c>
      <c r="AC19" s="12">
        <f ca="1"/>
        <v>-8.8270864883709521</v>
      </c>
      <c r="AD19" s="12"/>
      <c r="AE19" s="12">
        <f ca="1"/>
        <v>-8.6835308498127005E-6</v>
      </c>
      <c r="AF19" s="12">
        <f ca="1"/>
        <v>-6.6285517360561679E-5</v>
      </c>
      <c r="AG19" s="12">
        <f ca="1"/>
        <v>-1.0531500909293887E-3</v>
      </c>
      <c r="AH19" s="12">
        <f ca="1"/>
        <v>8.6768357176379534E-6</v>
      </c>
      <c r="AI19" s="12">
        <f ca="1"/>
        <v>-1.4781130147038648E-5</v>
      </c>
      <c r="AJ19" s="12">
        <f ca="1"/>
        <v>7.1901344133259331E-4</v>
      </c>
      <c r="AK19" s="12"/>
      <c r="AL19" s="12"/>
      <c r="AM19" s="12">
        <f ca="1">'Useful matrices &amp; checks'!AO19</f>
        <v>-4.6758390387586363E-4</v>
      </c>
      <c r="AN19" s="12">
        <f t="shared" ca="1" si="2"/>
        <v>-4.1520999223657051E-4</v>
      </c>
      <c r="AO19" s="12">
        <f t="shared" ca="1" si="3"/>
        <v>-5.2373911639293116E-5</v>
      </c>
    </row>
    <row r="20" spans="1:41" x14ac:dyDescent="0.35">
      <c r="A20">
        <v>9</v>
      </c>
      <c r="P20" s="56" t="str">
        <f>INDEX('Flow probs &amp; rates'!$A$5:$A$5999,$A20)</f>
        <v>1991,1</v>
      </c>
      <c r="Q20" s="12">
        <f t="array" aca="1" ref="Q20:Q21" ca="1">-1*(MMULT(MINVERSE('Useful matrices &amp; checks'!$G20:$H21),'SS Taylor expansion'!C$4:C$5)-MMULT(MINVERSE('Useful matrices &amp; checks'!$G20:$H21),MMULT('SS Taylor expansion'!C$7:D$8,MMULT(MINVERSE('Useful matrices &amp; checks'!$G20:$H21),'Useful matrices &amp; checks'!$L20:$L21))))</f>
        <v>-4.7556827302348044</v>
      </c>
      <c r="R20" s="12">
        <f t="array" aca="1" ref="R20:R21" ca="1">-1*(MMULT(MINVERSE('Useful matrices &amp; checks'!$G20:$H21),'SS Taylor expansion'!E$4:E$5)-MMULT(MINVERSE('Useful matrices &amp; checks'!$G20:$H21),MMULT('SS Taylor expansion'!E$7:F$8,MMULT(MINVERSE('Useful matrices &amp; checks'!$G20:$H21),'Useful matrices &amp; checks'!$L20:$L21))))</f>
        <v>-11.564767744802023</v>
      </c>
      <c r="S20" s="12">
        <f t="array" aca="1" ref="S20:S21" ca="1">-1*(MMULT(MINVERSE('Useful matrices &amp; checks'!$G20:$H21),'SS Taylor expansion'!G$4:G$5)-MMULT(MINVERSE('Useful matrices &amp; checks'!$G20:$H21),MMULT('SS Taylor expansion'!G$7:H$8,MMULT(MINVERSE('Useful matrices &amp; checks'!$G20:$H21),'Useful matrices &amp; checks'!$L20:$L21))))</f>
        <v>0.34088626581233245</v>
      </c>
      <c r="T20" s="12">
        <f t="array" aca="1" ref="T20:T21" ca="1">-1*(MMULT(MINVERSE('Useful matrices &amp; checks'!$G20:$H21),'SS Taylor expansion'!I$4:I$5)-MMULT(MINVERSE('Useful matrices &amp; checks'!$G20:$H21),MMULT('SS Taylor expansion'!I$7:J$8,MMULT(MINVERSE('Useful matrices &amp; checks'!$G20:$H21),'Useful matrices &amp; checks'!$L20:$L21))))</f>
        <v>-0.4880736785609599</v>
      </c>
      <c r="U20" s="12">
        <f t="array" aca="1" ref="U20:U21" ca="1">-1*(MMULT(MINVERSE('Useful matrices &amp; checks'!$G20:$H21),'SS Taylor expansion'!K$4:K$5)-MMULT(MINVERSE('Useful matrices &amp; checks'!$G20:$H21),MMULT('SS Taylor expansion'!K$7:L$8,MMULT(MINVERSE('Useful matrices &amp; checks'!$G20:$H21),'Useful matrices &amp; checks'!$L20:$L21))))</f>
        <v>6.6162261597740759</v>
      </c>
      <c r="V20" s="12">
        <f t="array" aca="1" ref="V20:V21" ca="1">-1*(MMULT(MINVERSE('Useful matrices &amp; checks'!$G20:$H21),'SS Taylor expansion'!M$4:M$5)-MMULT(MINVERSE('Useful matrices &amp; checks'!$G20:$H21),MMULT('SS Taylor expansion'!M$7:N$8,MMULT(MINVERSE('Useful matrices &amp; checks'!$G20:$H21),'Useful matrices &amp; checks'!$L20:$L21))))</f>
        <v>3.8954908037607536</v>
      </c>
      <c r="W20" s="12"/>
      <c r="X20" s="12">
        <f t="array" aca="1" ref="X20:X21" ca="1">(MMULT(MINVERSE('Useful matrices &amp; checks'!$G20:$H21),MMULT('SS Taylor expansion'!C$7:D$8,MMULT(MINVERSE('Useful matrices &amp; checks'!$G20:$H21),'SS Taylor expansion'!C$4:C$5)))-MMULT(MINVERSE('Useful matrices &amp; checks'!$G20:$H21),MMULT('SS Taylor expansion'!C$7:D$8,MMULT(MINVERSE('Useful matrices &amp; checks'!$G20:$H21),MMULT('SS Taylor expansion'!C$7:D$8,MMULT(MINVERSE('Useful matrices &amp; checks'!$G20:$H21),'Useful matrices &amp; checks'!$L20:$L21))))))</f>
        <v>37.176619304083303</v>
      </c>
      <c r="Y20" s="12">
        <f t="array" aca="1" ref="Y20:Y21" ca="1">(MMULT(MINVERSE('Useful matrices &amp; checks'!$G20:$H21),MMULT('SS Taylor expansion'!E$7:F$8,MMULT(MINVERSE('Useful matrices &amp; checks'!$G20:$H21),'SS Taylor expansion'!E$4:E$5)))-MMULT(MINVERSE('Useful matrices &amp; checks'!$G20:$H21),MMULT('SS Taylor expansion'!E$7:F$8,MMULT(MINVERSE('Useful matrices &amp; checks'!$G20:$H21),MMULT('SS Taylor expansion'!E$7:F$8,MMULT(MINVERSE('Useful matrices &amp; checks'!$G20:$H21),'Useful matrices &amp; checks'!$L20:$L21))))))</f>
        <v>219.84570110250496</v>
      </c>
      <c r="Z20" s="12">
        <f t="array" aca="1" ref="Z20:Z21" ca="1">(MMULT(MINVERSE('Useful matrices &amp; checks'!$G20:$H21),MMULT('SS Taylor expansion'!G$7:H$8,MMULT(MINVERSE('Useful matrices &amp; checks'!$G20:$H21),'SS Taylor expansion'!G$4:G$5)))-MMULT(MINVERSE('Useful matrices &amp; checks'!$G20:$H21),MMULT('SS Taylor expansion'!G$7:H$8,MMULT(MINVERSE('Useful matrices &amp; checks'!$G20:$H21),MMULT('SS Taylor expansion'!G$7:H$8,MMULT(MINVERSE('Useful matrices &amp; checks'!$G20:$H21),'Useful matrices &amp; checks'!$L20:$L21))))))</f>
        <v>-0.74019037282308764</v>
      </c>
      <c r="AA20" s="12">
        <f t="array" aca="1" ref="AA20:AA21" ca="1">(MMULT(MINVERSE('Useful matrices &amp; checks'!$G20:$H21),MMULT('SS Taylor expansion'!I$7:J$8,MMULT(MINVERSE('Useful matrices &amp; checks'!$G20:$H21),'SS Taylor expansion'!I$4:I$5)))-MMULT(MINVERSE('Useful matrices &amp; checks'!$G20:$H21),MMULT('SS Taylor expansion'!I$7:J$8,MMULT(MINVERSE('Useful matrices &amp; checks'!$G20:$H21),MMULT('SS Taylor expansion'!I$7:J$8,MMULT(MINVERSE('Useful matrices &amp; checks'!$G20:$H21),'Useful matrices &amp; checks'!$L20:$L21))))))</f>
        <v>0.98633994395416347</v>
      </c>
      <c r="AB20" s="12">
        <f t="array" aca="1" ref="AB20:AB21" ca="1">(MMULT(MINVERSE('Useful matrices &amp; checks'!$G20:$H21),MMULT('SS Taylor expansion'!K$7:L$8,MMULT(MINVERSE('Useful matrices &amp; checks'!$G20:$H21),'SS Taylor expansion'!K$4:K$5)))-MMULT(MINVERSE('Useful matrices &amp; checks'!$G20:$H21),MMULT('SS Taylor expansion'!K$7:L$8,MMULT(MINVERSE('Useful matrices &amp; checks'!$G20:$H21),MMULT('SS Taylor expansion'!K$7:L$8,MMULT(MINVERSE('Useful matrices &amp; checks'!$G20:$H21),'Useful matrices &amp; checks'!$L20:$L21))))))</f>
        <v>-124.77849673932789</v>
      </c>
      <c r="AC20" s="12">
        <f t="array" aca="1" ref="AC20:AC21" ca="1">(MMULT(MINVERSE('Useful matrices &amp; checks'!$G20:$H21),MMULT('SS Taylor expansion'!M$7:N$8,MMULT(MINVERSE('Useful matrices &amp; checks'!$G20:$H21),'SS Taylor expansion'!M$4:M$5)))-MMULT(MINVERSE('Useful matrices &amp; checks'!$G20:$H21),MMULT('SS Taylor expansion'!M$7:N$8,MMULT(MINVERSE('Useful matrices &amp; checks'!$G20:$H21),MMULT('SS Taylor expansion'!M$7:N$8,MMULT(MINVERSE('Useful matrices &amp; checks'!$G20:$H21),'Useful matrices &amp; checks'!$L20:$L21))))))</f>
        <v>-51.473195477759333</v>
      </c>
      <c r="AD20" s="12"/>
      <c r="AE20" s="12">
        <f t="array" aca="1" ref="AE20:AE21" ca="1">Q18:Q19*(INDEX('Flow probs &amp; rates'!AE$6:AE$5999-'Flow probs &amp; rates'!AE$5:AE$5999,'Useful matrices &amp; checks'!$A18))+X18:X19*(INDEX('Flow probs &amp; rates'!AE$6:AE$5999-'Flow probs &amp; rates'!AE$5:AE$5999,'Useful matrices &amp; checks'!$A18))^2</f>
        <v>-3.9097932826354445E-3</v>
      </c>
      <c r="AF20" s="12">
        <f t="array" aca="1" ref="AF20:AF21" ca="1">R18:R19*(INDEX('Flow probs &amp; rates'!AF$6:AF$5999-'Flow probs &amp; rates'!AF$5:AF$5999,'Useful matrices &amp; checks'!$A18))+Y18:Y19*(INDEX('Flow probs &amp; rates'!AF$6:AF$5999-'Flow probs &amp; rates'!AF$5:AF$5999,'Useful matrices &amp; checks'!$A18))^2</f>
        <v>9.9366789488210933E-4</v>
      </c>
      <c r="AG20" s="12">
        <f t="array" aca="1" ref="AG20:AG21" ca="1">S18:S19*(INDEX('Flow probs &amp; rates'!AG$6:AG$5999-'Flow probs &amp; rates'!AG$5:AG$5999,'Useful matrices &amp; checks'!$A18))+Z18:Z19*(INDEX('Flow probs &amp; rates'!AG$6:AG$5999-'Flow probs &amp; rates'!AG$5:AG$5999,'Useful matrices &amp; checks'!$A18))^2</f>
        <v>-5.8159853565060557E-3</v>
      </c>
      <c r="AH20" s="12">
        <f t="array" aca="1" ref="AH20:AH21" ca="1">T18:T19*(INDEX('Flow probs &amp; rates'!AI$6:AI$5999-'Flow probs &amp; rates'!AI$5:AI$5999,'Useful matrices &amp; checks'!$A18))+AA18:AA19*(INDEX('Flow probs &amp; rates'!AI$6:AI$5999-'Flow probs &amp; rates'!AI$5:AI$5999,'Useful matrices &amp; checks'!$A18))^2</f>
        <v>4.2656343906870888E-4</v>
      </c>
      <c r="AI20" s="12">
        <f t="array" aca="1" ref="AI20:AI21" ca="1">U18:U19*(INDEX('Flow probs &amp; rates'!AJ$6:AJ$5999-'Flow probs &amp; rates'!AJ$5:AJ$5999,'Useful matrices &amp; checks'!$A18))+AB18:AB19*(INDEX('Flow probs &amp; rates'!AJ$6:AJ$5999-'Flow probs &amp; rates'!AJ$5:AJ$5999,'Useful matrices &amp; checks'!$A18))^2</f>
        <v>-7.0104426256551193E-3</v>
      </c>
      <c r="AJ20" s="12">
        <f t="array" aca="1" ref="AJ20:AJ21" ca="1">V18:V19*(INDEX('Flow probs &amp; rates'!AK$6:AK$5999-'Flow probs &amp; rates'!AK$5:AK$5999,'Useful matrices &amp; checks'!$A18))+AC18:AC19*(INDEX('Flow probs &amp; rates'!AK$6:AK$5999-'Flow probs &amp; rates'!AK$5:AK$5999,'Useful matrices &amp; checks'!$A18))^2</f>
        <v>3.7962366894503563E-3</v>
      </c>
      <c r="AK20" s="12"/>
      <c r="AL20" s="12"/>
      <c r="AM20" s="12">
        <f ca="1">'Useful matrices &amp; checks'!AO20</f>
        <v>-1.1617237945566128E-2</v>
      </c>
      <c r="AN20" s="12">
        <f t="shared" ca="1" si="2"/>
        <v>-1.1519753241395446E-2</v>
      </c>
      <c r="AO20" s="12">
        <f t="shared" ca="1" si="3"/>
        <v>-9.7484704170681946E-5</v>
      </c>
    </row>
    <row r="21" spans="1:41" x14ac:dyDescent="0.35">
      <c r="P21" s="56"/>
      <c r="Q21" s="12">
        <f ca="1"/>
        <v>1.3209603467536388</v>
      </c>
      <c r="R21" s="12">
        <f ca="1"/>
        <v>9.1549368853961352E-2</v>
      </c>
      <c r="S21" s="12">
        <f ca="1"/>
        <v>-9.468613981084037E-2</v>
      </c>
      <c r="T21" s="12">
        <f ca="1"/>
        <v>-8.8123901693546558E-2</v>
      </c>
      <c r="U21" s="12">
        <f ca="1"/>
        <v>-5.2375572297561457E-2</v>
      </c>
      <c r="V21" s="12">
        <f ca="1"/>
        <v>0.70334841585982244</v>
      </c>
      <c r="W21" s="12"/>
      <c r="X21" s="12">
        <f ca="1"/>
        <v>-10.326349067576512</v>
      </c>
      <c r="Y21" s="12">
        <f ca="1"/>
        <v>-1.7403492768142499</v>
      </c>
      <c r="Z21" s="12">
        <f ca="1"/>
        <v>0.20559868835064515</v>
      </c>
      <c r="AA21" s="12">
        <f ca="1"/>
        <v>0.17808812086263467</v>
      </c>
      <c r="AB21" s="12">
        <f ca="1"/>
        <v>0.98777536005130573</v>
      </c>
      <c r="AC21" s="12">
        <f ca="1"/>
        <v>-9.2937173574055443</v>
      </c>
      <c r="AD21" s="12"/>
      <c r="AE21" s="12">
        <f ca="1"/>
        <v>1.0836013241723515E-3</v>
      </c>
      <c r="AF21" s="12">
        <f ca="1"/>
        <v>-7.2677099283583012E-6</v>
      </c>
      <c r="AG21" s="12">
        <f ca="1"/>
        <v>1.6119034890327722E-3</v>
      </c>
      <c r="AH21" s="12">
        <f ca="1"/>
        <v>7.2916423272475153E-5</v>
      </c>
      <c r="AI21" s="12">
        <f ca="1"/>
        <v>5.1274539245030882E-5</v>
      </c>
      <c r="AJ21" s="12">
        <f ca="1"/>
        <v>6.489257539155273E-4</v>
      </c>
      <c r="AK21" s="12"/>
      <c r="AL21" s="12"/>
      <c r="AM21" s="12">
        <f ca="1">'Useful matrices &amp; checks'!AO21</f>
        <v>3.5564824768873349E-3</v>
      </c>
      <c r="AN21" s="12">
        <f t="shared" ca="1" si="2"/>
        <v>3.4613538197097986E-3</v>
      </c>
      <c r="AO21" s="12">
        <f t="shared" ca="1" si="3"/>
        <v>9.5128657177536227E-5</v>
      </c>
    </row>
    <row r="22" spans="1:41" x14ac:dyDescent="0.35">
      <c r="A22">
        <v>10</v>
      </c>
      <c r="P22" s="56" t="str">
        <f>INDEX('Flow probs &amp; rates'!$A$5:$A$5999,$A22)</f>
        <v>1991,2</v>
      </c>
      <c r="Q22" s="12">
        <f t="array" aca="1" ref="Q22:Q23" ca="1">-1*(MMULT(MINVERSE('Useful matrices &amp; checks'!$G22:$H23),'SS Taylor expansion'!C$4:C$5)-MMULT(MINVERSE('Useful matrices &amp; checks'!$G22:$H23),MMULT('SS Taylor expansion'!C$7:D$8,MMULT(MINVERSE('Useful matrices &amp; checks'!$G22:$H23),'Useful matrices &amp; checks'!$L22:$L23))))</f>
        <v>-4.9584018056668597</v>
      </c>
      <c r="R22" s="12">
        <f t="array" aca="1" ref="R22:R23" ca="1">-1*(MMULT(MINVERSE('Useful matrices &amp; checks'!$G22:$H23),'SS Taylor expansion'!E$4:E$5)-MMULT(MINVERSE('Useful matrices &amp; checks'!$G22:$H23),MMULT('SS Taylor expansion'!E$7:F$8,MMULT(MINVERSE('Useful matrices &amp; checks'!$G22:$H23),'Useful matrices &amp; checks'!$L22:$L23))))</f>
        <v>-12.25600309383292</v>
      </c>
      <c r="S22" s="12">
        <f t="array" aca="1" ref="S22:S23" ca="1">-1*(MMULT(MINVERSE('Useful matrices &amp; checks'!$G22:$H23),'SS Taylor expansion'!G$4:G$5)-MMULT(MINVERSE('Useful matrices &amp; checks'!$G22:$H23),MMULT('SS Taylor expansion'!G$7:H$8,MMULT(MINVERSE('Useful matrices &amp; checks'!$G22:$H23),'Useful matrices &amp; checks'!$L22:$L23))))</f>
        <v>0.34518093859643995</v>
      </c>
      <c r="T22" s="12">
        <f t="array" aca="1" ref="T22:T23" ca="1">-1*(MMULT(MINVERSE('Useful matrices &amp; checks'!$G22:$H23),'SS Taylor expansion'!I$4:I$5)-MMULT(MINVERSE('Useful matrices &amp; checks'!$G22:$H23),MMULT('SS Taylor expansion'!I$7:J$8,MMULT(MINVERSE('Useful matrices &amp; checks'!$G22:$H23),'Useful matrices &amp; checks'!$L22:$L23))))</f>
        <v>-0.50802515828242112</v>
      </c>
      <c r="U22" s="12">
        <f t="array" aca="1" ref="U22:U23" ca="1">-1*(MMULT(MINVERSE('Useful matrices &amp; checks'!$G22:$H23),'SS Taylor expansion'!K$4:K$5)-MMULT(MINVERSE('Useful matrices &amp; checks'!$G22:$H23),MMULT('SS Taylor expansion'!K$7:L$8,MMULT(MINVERSE('Useful matrices &amp; checks'!$G22:$H23),'Useful matrices &amp; checks'!$L22:$L23))))</f>
        <v>6.8341257952169663</v>
      </c>
      <c r="V22" s="12">
        <f t="array" aca="1" ref="V22:V23" ca="1">-1*(MMULT(MINVERSE('Useful matrices &amp; checks'!$G22:$H23),'SS Taylor expansion'!M$4:M$5)-MMULT(MINVERSE('Useful matrices &amp; checks'!$G22:$H23),MMULT('SS Taylor expansion'!M$7:N$8,MMULT(MINVERSE('Useful matrices &amp; checks'!$G22:$H23),'Useful matrices &amp; checks'!$L22:$L23))))</f>
        <v>4.0692487448668819</v>
      </c>
      <c r="W22" s="12"/>
      <c r="X22" s="12">
        <f t="array" aca="1" ref="X22:X23" ca="1">(MMULT(MINVERSE('Useful matrices &amp; checks'!$G22:$H23),MMULT('SS Taylor expansion'!C$7:D$8,MMULT(MINVERSE('Useful matrices &amp; checks'!$G22:$H23),'SS Taylor expansion'!C$4:C$5)))-MMULT(MINVERSE('Useful matrices &amp; checks'!$G22:$H23),MMULT('SS Taylor expansion'!C$7:D$8,MMULT(MINVERSE('Useful matrices &amp; checks'!$G22:$H23),MMULT('SS Taylor expansion'!C$7:D$8,MMULT(MINVERSE('Useful matrices &amp; checks'!$G22:$H23),'Useful matrices &amp; checks'!$L22:$L23))))))</f>
        <v>40.006665614561463</v>
      </c>
      <c r="Y22" s="12">
        <f t="array" aca="1" ref="Y22:Y23" ca="1">(MMULT(MINVERSE('Useful matrices &amp; checks'!$G22:$H23),MMULT('SS Taylor expansion'!E$7:F$8,MMULT(MINVERSE('Useful matrices &amp; checks'!$G22:$H23),'SS Taylor expansion'!E$4:E$5)))-MMULT(MINVERSE('Useful matrices &amp; checks'!$G22:$H23),MMULT('SS Taylor expansion'!E$7:F$8,MMULT(MINVERSE('Useful matrices &amp; checks'!$G22:$H23),MMULT('SS Taylor expansion'!E$7:F$8,MMULT(MINVERSE('Useful matrices &amp; checks'!$G22:$H23),'Useful matrices &amp; checks'!$L22:$L23))))))</f>
        <v>244.42557528888904</v>
      </c>
      <c r="Z22" s="12">
        <f t="array" aca="1" ref="Z22:Z23" ca="1">(MMULT(MINVERSE('Useful matrices &amp; checks'!$G22:$H23),MMULT('SS Taylor expansion'!G$7:H$8,MMULT(MINVERSE('Useful matrices &amp; checks'!$G22:$H23),'SS Taylor expansion'!G$4:G$5)))-MMULT(MINVERSE('Useful matrices &amp; checks'!$G22:$H23),MMULT('SS Taylor expansion'!G$7:H$8,MMULT(MINVERSE('Useful matrices &amp; checks'!$G22:$H23),MMULT('SS Taylor expansion'!G$7:H$8,MMULT(MINVERSE('Useful matrices &amp; checks'!$G22:$H23),'Useful matrices &amp; checks'!$L22:$L23))))))</f>
        <v>-0.75010272470252359</v>
      </c>
      <c r="AA22" s="12">
        <f t="array" aca="1" ref="AA22:AA23" ca="1">(MMULT(MINVERSE('Useful matrices &amp; checks'!$G22:$H23),MMULT('SS Taylor expansion'!I$7:J$8,MMULT(MINVERSE('Useful matrices &amp; checks'!$G22:$H23),'SS Taylor expansion'!I$4:I$5)))-MMULT(MINVERSE('Useful matrices &amp; checks'!$G22:$H23),MMULT('SS Taylor expansion'!I$7:J$8,MMULT(MINVERSE('Useful matrices &amp; checks'!$G22:$H23),MMULT('SS Taylor expansion'!I$7:J$8,MMULT(MINVERSE('Useful matrices &amp; checks'!$G22:$H23),'Useful matrices &amp; checks'!$L22:$L23))))))</f>
        <v>1.0241622300601614</v>
      </c>
      <c r="AB22" s="12">
        <f t="array" aca="1" ref="AB22:AB23" ca="1">(MMULT(MINVERSE('Useful matrices &amp; checks'!$G22:$H23),MMULT('SS Taylor expansion'!K$7:L$8,MMULT(MINVERSE('Useful matrices &amp; checks'!$G22:$H23),'SS Taylor expansion'!K$4:K$5)))-MMULT(MINVERSE('Useful matrices &amp; checks'!$G22:$H23),MMULT('SS Taylor expansion'!K$7:L$8,MMULT(MINVERSE('Useful matrices &amp; checks'!$G22:$H23),MMULT('SS Taylor expansion'!K$7:L$8,MMULT(MINVERSE('Useful matrices &amp; checks'!$G22:$H23),'Useful matrices &amp; checks'!$L22:$L23))))))</f>
        <v>-135.22159454290778</v>
      </c>
      <c r="AC22" s="12">
        <f t="array" aca="1" ref="AC22:AC23" ca="1">(MMULT(MINVERSE('Useful matrices &amp; checks'!$G22:$H23),MMULT('SS Taylor expansion'!M$7:N$8,MMULT(MINVERSE('Useful matrices &amp; checks'!$G22:$H23),'SS Taylor expansion'!M$4:M$5)))-MMULT(MINVERSE('Useful matrices &amp; checks'!$G22:$H23),MMULT('SS Taylor expansion'!M$7:N$8,MMULT(MINVERSE('Useful matrices &amp; checks'!$G22:$H23),MMULT('SS Taylor expansion'!M$7:N$8,MMULT(MINVERSE('Useful matrices &amp; checks'!$G22:$H23),'Useful matrices &amp; checks'!$L22:$L23))))))</f>
        <v>-56.525294361238295</v>
      </c>
      <c r="AD22" s="12"/>
      <c r="AE22" s="12">
        <f t="array" aca="1" ref="AE22:AE23" ca="1">Q20:Q21*(INDEX('Flow probs &amp; rates'!AE$6:AE$5999-'Flow probs &amp; rates'!AE$5:AE$5999,'Useful matrices &amp; checks'!$A20))+X20:X21*(INDEX('Flow probs &amp; rates'!AE$6:AE$5999-'Flow probs &amp; rates'!AE$5:AE$5999,'Useful matrices &amp; checks'!$A20))^2</f>
        <v>1.7219626430194262E-3</v>
      </c>
      <c r="AF22" s="12">
        <f t="array" aca="1" ref="AF22:AF23" ca="1">R20:R21*(INDEX('Flow probs &amp; rates'!AF$6:AF$5999-'Flow probs &amp; rates'!AF$5:AF$5999,'Useful matrices &amp; checks'!$A20))+Y20:Y21*(INDEX('Flow probs &amp; rates'!AF$6:AF$5999-'Flow probs &amp; rates'!AF$5:AF$5999,'Useful matrices &amp; checks'!$A20))^2</f>
        <v>1.1792798345815328E-2</v>
      </c>
      <c r="AG22" s="12">
        <f t="array" aca="1" ref="AG22:AG23" ca="1">S20:S21*(INDEX('Flow probs &amp; rates'!AG$6:AG$5999-'Flow probs &amp; rates'!AG$5:AG$5999,'Useful matrices &amp; checks'!$A20))+Z20:Z21*(INDEX('Flow probs &amp; rates'!AG$6:AG$5999-'Flow probs &amp; rates'!AG$5:AG$5999,'Useful matrices &amp; checks'!$A20))^2</f>
        <v>6.9098062628054403E-4</v>
      </c>
      <c r="AH22" s="12">
        <f t="array" aca="1" ref="AH22:AH23" ca="1">T20:T21*(INDEX('Flow probs &amp; rates'!AI$6:AI$5999-'Flow probs &amp; rates'!AI$5:AI$5999,'Useful matrices &amp; checks'!$A20))+AA20:AA21*(INDEX('Flow probs &amp; rates'!AI$6:AI$5999-'Flow probs &amp; rates'!AI$5:AI$5999,'Useful matrices &amp; checks'!$A20))^2</f>
        <v>8.1397560192065426E-4</v>
      </c>
      <c r="AI22" s="12">
        <f t="array" aca="1" ref="AI22:AI23" ca="1">U20:U21*(INDEX('Flow probs &amp; rates'!AJ$6:AJ$5999-'Flow probs &amp; rates'!AJ$5:AJ$5999,'Useful matrices &amp; checks'!$A20))+AB20:AB21*(INDEX('Flow probs &amp; rates'!AJ$6:AJ$5999-'Flow probs &amp; rates'!AJ$5:AJ$5999,'Useful matrices &amp; checks'!$A20))^2</f>
        <v>-7.5267900022136392E-3</v>
      </c>
      <c r="AJ22" s="12">
        <f t="array" aca="1" ref="AJ22:AJ23" ca="1">V20:V21*(INDEX('Flow probs &amp; rates'!AK$6:AK$5999-'Flow probs &amp; rates'!AK$5:AK$5999,'Useful matrices &amp; checks'!$A20))+AC20:AC21*(INDEX('Flow probs &amp; rates'!AK$6:AK$5999-'Flow probs &amp; rates'!AK$5:AK$5999,'Useful matrices &amp; checks'!$A20))^2</f>
        <v>-1.4856412055147298E-3</v>
      </c>
      <c r="AK22" s="12"/>
      <c r="AL22" s="12"/>
      <c r="AM22" s="12">
        <f ca="1">'Useful matrices &amp; checks'!AO22</f>
        <v>6.1880259500487478E-3</v>
      </c>
      <c r="AN22" s="12">
        <f t="shared" ca="1" si="2"/>
        <v>6.0072860093075831E-3</v>
      </c>
      <c r="AO22" s="12">
        <f t="shared" ca="1" si="3"/>
        <v>1.8073994074116473E-4</v>
      </c>
    </row>
    <row r="23" spans="1:41" x14ac:dyDescent="0.35">
      <c r="Q23" s="12">
        <f ca="1"/>
        <v>1.3354419530024031</v>
      </c>
      <c r="R23" s="12">
        <f ca="1"/>
        <v>9.6546629830616709E-2</v>
      </c>
      <c r="S23" s="12">
        <f ca="1"/>
        <v>-9.2967275514380401E-2</v>
      </c>
      <c r="T23" s="12">
        <f ca="1"/>
        <v>-8.6246146890805037E-2</v>
      </c>
      <c r="U23" s="12">
        <f ca="1"/>
        <v>-5.3835806691228019E-2</v>
      </c>
      <c r="V23" s="12">
        <f ca="1"/>
        <v>0.69082607281017627</v>
      </c>
      <c r="W23" s="12"/>
      <c r="X23" s="12">
        <f ca="1"/>
        <v>-10.774959705839864</v>
      </c>
      <c r="Y23" s="12">
        <f ca="1"/>
        <v>-1.9254617804744503</v>
      </c>
      <c r="Z23" s="12">
        <f ca="1"/>
        <v>0.20202450041146675</v>
      </c>
      <c r="AA23" s="12">
        <f ca="1"/>
        <v>0.17386943282969999</v>
      </c>
      <c r="AB23" s="12">
        <f ca="1"/>
        <v>1.0652077299171934</v>
      </c>
      <c r="AC23" s="12">
        <f ca="1"/>
        <v>-9.5961563340829557</v>
      </c>
      <c r="AD23" s="12"/>
      <c r="AE23" s="12">
        <f ca="1"/>
        <v>-4.783002775938854E-4</v>
      </c>
      <c r="AF23" s="12">
        <f ca="1"/>
        <v>-9.3354511686297162E-5</v>
      </c>
      <c r="AG23" s="12">
        <f ca="1"/>
        <v>-1.9192996241919777E-4</v>
      </c>
      <c r="AH23" s="12">
        <f ca="1"/>
        <v>1.4696696231620697E-4</v>
      </c>
      <c r="AI23" s="12">
        <f ca="1"/>
        <v>5.9583805693692402E-5</v>
      </c>
      <c r="AJ23" s="12">
        <f ca="1"/>
        <v>-2.6823921325294376E-4</v>
      </c>
      <c r="AK23" s="12"/>
      <c r="AL23" s="12"/>
      <c r="AM23" s="12">
        <f ca="1">'Useful matrices &amp; checks'!AO23</f>
        <v>-8.2511021827878783E-4</v>
      </c>
      <c r="AN23" s="12">
        <f t="shared" ca="1" si="2"/>
        <v>-8.2527319694242467E-4</v>
      </c>
      <c r="AO23" s="12">
        <f t="shared" ca="1" si="3"/>
        <v>1.6297866363684105E-7</v>
      </c>
    </row>
    <row r="24" spans="1:41" x14ac:dyDescent="0.35">
      <c r="A24">
        <v>11</v>
      </c>
      <c r="P24" s="56" t="str">
        <f>INDEX('Flow probs &amp; rates'!$A$5:$A$5999,$A24)</f>
        <v>1991,3</v>
      </c>
      <c r="Q24" s="12">
        <f t="array" aca="1" ref="Q24:Q25" ca="1">-1*(MMULT(MINVERSE('Useful matrices &amp; checks'!$G24:$H25),'SS Taylor expansion'!C$4:C$5)-MMULT(MINVERSE('Useful matrices &amp; checks'!$G24:$H25),MMULT('SS Taylor expansion'!C$7:D$8,MMULT(MINVERSE('Useful matrices &amp; checks'!$G24:$H25),'Useful matrices &amp; checks'!$L24:$L25))))</f>
        <v>-4.8733586390784147</v>
      </c>
      <c r="R24" s="12">
        <f t="array" aca="1" ref="R24:R25" ca="1">-1*(MMULT(MINVERSE('Useful matrices &amp; checks'!$G24:$H25),'SS Taylor expansion'!E$4:E$5)-MMULT(MINVERSE('Useful matrices &amp; checks'!$G24:$H25),MMULT('SS Taylor expansion'!E$7:F$8,MMULT(MINVERSE('Useful matrices &amp; checks'!$G24:$H25),'Useful matrices &amp; checks'!$L24:$L25))))</f>
        <v>-11.95501714857633</v>
      </c>
      <c r="S24" s="12">
        <f t="array" aca="1" ref="S24:S25" ca="1">-1*(MMULT(MINVERSE('Useful matrices &amp; checks'!$G24:$H25),'SS Taylor expansion'!G$4:G$5)-MMULT(MINVERSE('Useful matrices &amp; checks'!$G24:$H25),MMULT('SS Taylor expansion'!G$7:H$8,MMULT(MINVERSE('Useful matrices &amp; checks'!$G24:$H25),'Useful matrices &amp; checks'!$L24:$L25))))</f>
        <v>0.35905098552084469</v>
      </c>
      <c r="T24" s="12">
        <f t="array" aca="1" ref="T24:T25" ca="1">-1*(MMULT(MINVERSE('Useful matrices &amp; checks'!$G24:$H25),'SS Taylor expansion'!I$4:I$5)-MMULT(MINVERSE('Useful matrices &amp; checks'!$G24:$H25),MMULT('SS Taylor expansion'!I$7:J$8,MMULT(MINVERSE('Useful matrices &amp; checks'!$G24:$H25),'Useful matrices &amp; checks'!$L24:$L25))))</f>
        <v>-0.52175032770379914</v>
      </c>
      <c r="U24" s="12">
        <f t="array" aca="1" ref="U24:U25" ca="1">-1*(MMULT(MINVERSE('Useful matrices &amp; checks'!$G24:$H25),'SS Taylor expansion'!K$4:K$5)-MMULT(MINVERSE('Useful matrices &amp; checks'!$G24:$H25),MMULT('SS Taylor expansion'!K$7:L$8,MMULT(MINVERSE('Useful matrices &amp; checks'!$G24:$H25),'Useful matrices &amp; checks'!$L24:$L25))))</f>
        <v>7.5639798764653197</v>
      </c>
      <c r="V24" s="12">
        <f t="array" aca="1" ref="V24:V25" ca="1">-1*(MMULT(MINVERSE('Useful matrices &amp; checks'!$G24:$H25),'SS Taylor expansion'!M$4:M$5)-MMULT(MINVERSE('Useful matrices &amp; checks'!$G24:$H25),MMULT('SS Taylor expansion'!M$7:N$8,MMULT(MINVERSE('Useful matrices &amp; checks'!$G24:$H25),'Useful matrices &amp; checks'!$L24:$L25))))</f>
        <v>4.4805893452206806</v>
      </c>
      <c r="W24" s="12"/>
      <c r="X24" s="12">
        <f t="array" aca="1" ref="X24:X25" ca="1">(MMULT(MINVERSE('Useful matrices &amp; checks'!$G24:$H25),MMULT('SS Taylor expansion'!C$7:D$8,MMULT(MINVERSE('Useful matrices &amp; checks'!$G24:$H25),'SS Taylor expansion'!C$4:C$5)))-MMULT(MINVERSE('Useful matrices &amp; checks'!$G24:$H25),MMULT('SS Taylor expansion'!C$7:D$8,MMULT(MINVERSE('Useful matrices &amp; checks'!$G24:$H25),MMULT('SS Taylor expansion'!C$7:D$8,MMULT(MINVERSE('Useful matrices &amp; checks'!$G24:$H25),'Useful matrices &amp; checks'!$L24:$L25))))))</f>
        <v>40.525876530331487</v>
      </c>
      <c r="Y24" s="12">
        <f t="array" aca="1" ref="Y24:Y25" ca="1">(MMULT(MINVERSE('Useful matrices &amp; checks'!$G24:$H25),MMULT('SS Taylor expansion'!E$7:F$8,MMULT(MINVERSE('Useful matrices &amp; checks'!$G24:$H25),'SS Taylor expansion'!E$4:E$5)))-MMULT(MINVERSE('Useful matrices &amp; checks'!$G24:$H25),MMULT('SS Taylor expansion'!E$7:F$8,MMULT(MINVERSE('Useful matrices &amp; checks'!$G24:$H25),MMULT('SS Taylor expansion'!E$7:F$8,MMULT(MINVERSE('Useful matrices &amp; checks'!$G24:$H25),'Useful matrices &amp; checks'!$L24:$L25))))))</f>
        <v>243.87993896147245</v>
      </c>
      <c r="Z24" s="12">
        <f t="array" aca="1" ref="Z24:Z25" ca="1">(MMULT(MINVERSE('Useful matrices &amp; checks'!$G24:$H25),MMULT('SS Taylor expansion'!G$7:H$8,MMULT(MINVERSE('Useful matrices &amp; checks'!$G24:$H25),'SS Taylor expansion'!G$4:G$5)))-MMULT(MINVERSE('Useful matrices &amp; checks'!$G24:$H25),MMULT('SS Taylor expansion'!G$7:H$8,MMULT(MINVERSE('Useful matrices &amp; checks'!$G24:$H25),MMULT('SS Taylor expansion'!G$7:H$8,MMULT(MINVERSE('Useful matrices &amp; checks'!$G24:$H25),'Useful matrices &amp; checks'!$L24:$L25))))))</f>
        <v>-0.76475055246977708</v>
      </c>
      <c r="AA24" s="12">
        <f t="array" aca="1" ref="AA24:AA25" ca="1">(MMULT(MINVERSE('Useful matrices &amp; checks'!$G24:$H25),MMULT('SS Taylor expansion'!I$7:J$8,MMULT(MINVERSE('Useful matrices &amp; checks'!$G24:$H25),'SS Taylor expansion'!I$4:I$5)))-MMULT(MINVERSE('Useful matrices &amp; checks'!$G24:$H25),MMULT('SS Taylor expansion'!I$7:J$8,MMULT(MINVERSE('Useful matrices &amp; checks'!$G24:$H25),MMULT('SS Taylor expansion'!I$7:J$8,MMULT(MINVERSE('Useful matrices &amp; checks'!$G24:$H25),'Useful matrices &amp; checks'!$L24:$L25))))))</f>
        <v>1.0827409646720321</v>
      </c>
      <c r="AB24" s="12">
        <f t="array" aca="1" ref="AB24:AB25" ca="1">(MMULT(MINVERSE('Useful matrices &amp; checks'!$G24:$H25),MMULT('SS Taylor expansion'!K$7:L$8,MMULT(MINVERSE('Useful matrices &amp; checks'!$G24:$H25),'SS Taylor expansion'!K$4:K$5)))-MMULT(MINVERSE('Useful matrices &amp; checks'!$G24:$H25),MMULT('SS Taylor expansion'!K$7:L$8,MMULT(MINVERSE('Useful matrices &amp; checks'!$G24:$H25),MMULT('SS Taylor expansion'!K$7:L$8,MMULT(MINVERSE('Useful matrices &amp; checks'!$G24:$H25),'Useful matrices &amp; checks'!$L24:$L25))))))</f>
        <v>-153.88981677991285</v>
      </c>
      <c r="AC24" s="12">
        <f t="array" aca="1" ref="AC24:AC25" ca="1">(MMULT(MINVERSE('Useful matrices &amp; checks'!$G24:$H25),MMULT('SS Taylor expansion'!M$7:N$8,MMULT(MINVERSE('Useful matrices &amp; checks'!$G24:$H25),'SS Taylor expansion'!M$4:M$5)))-MMULT(MINVERSE('Useful matrices &amp; checks'!$G24:$H25),MMULT('SS Taylor expansion'!M$7:N$8,MMULT(MINVERSE('Useful matrices &amp; checks'!$G24:$H25),MMULT('SS Taylor expansion'!M$7:N$8,MMULT(MINVERSE('Useful matrices &amp; checks'!$G24:$H25),'Useful matrices &amp; checks'!$L24:$L25))))))</f>
        <v>-63.441592742737981</v>
      </c>
      <c r="AD24" s="12"/>
      <c r="AE24" s="12">
        <f t="array" aca="1" ref="AE24:AE25" ca="1">Q22:Q23*(INDEX('Flow probs &amp; rates'!AE$6:AE$5999-'Flow probs &amp; rates'!AE$5:AE$5999,'Useful matrices &amp; checks'!$A22))+X22:X23*(INDEX('Flow probs &amp; rates'!AE$6:AE$5999-'Flow probs &amp; rates'!AE$5:AE$5999,'Useful matrices &amp; checks'!$A22))^2</f>
        <v>-5.4957593913247723E-3</v>
      </c>
      <c r="AF24" s="12">
        <f t="array" aca="1" ref="AF24:AF25" ca="1">R22:R23*(INDEX('Flow probs &amp; rates'!AF$6:AF$5999-'Flow probs &amp; rates'!AF$5:AF$5999,'Useful matrices &amp; checks'!$A22))+Y22:Y23*(INDEX('Flow probs &amp; rates'!AF$6:AF$5999-'Flow probs &amp; rates'!AF$5:AF$5999,'Useful matrices &amp; checks'!$A22))^2</f>
        <v>-5.4782575640421362E-3</v>
      </c>
      <c r="AG24" s="12">
        <f t="array" aca="1" ref="AG24:AG25" ca="1">S22:S23*(INDEX('Flow probs &amp; rates'!AG$6:AG$5999-'Flow probs &amp; rates'!AG$5:AG$5999,'Useful matrices &amp; checks'!$A22))+Z22:Z23*(INDEX('Flow probs &amp; rates'!AG$6:AG$5999-'Flow probs &amp; rates'!AG$5:AG$5999,'Useful matrices &amp; checks'!$A22))^2</f>
        <v>-8.4176559408341914E-4</v>
      </c>
      <c r="AH24" s="12">
        <f t="array" aca="1" ref="AH24:AH25" ca="1">T22:T23*(INDEX('Flow probs &amp; rates'!AI$6:AI$5999-'Flow probs &amp; rates'!AI$5:AI$5999,'Useful matrices &amp; checks'!$A22))+AA22:AA23*(INDEX('Flow probs &amp; rates'!AI$6:AI$5999-'Flow probs &amp; rates'!AI$5:AI$5999,'Useful matrices &amp; checks'!$A22))^2</f>
        <v>-2.1131000825756578E-3</v>
      </c>
      <c r="AI24" s="12">
        <f t="array" aca="1" ref="AI24:AI25" ca="1">U22:U23*(INDEX('Flow probs &amp; rates'!AJ$6:AJ$5999-'Flow probs &amp; rates'!AJ$5:AJ$5999,'Useful matrices &amp; checks'!$A22))+AB22:AB23*(INDEX('Flow probs &amp; rates'!AJ$6:AJ$5999-'Flow probs &amp; rates'!AJ$5:AJ$5999,'Useful matrices &amp; checks'!$A22))^2</f>
        <v>-8.5516555665717323E-3</v>
      </c>
      <c r="AJ24" s="12">
        <f t="array" aca="1" ref="AJ24:AJ25" ca="1">V22:V23*(INDEX('Flow probs &amp; rates'!AK$6:AK$5999-'Flow probs &amp; rates'!AK$5:AK$5999,'Useful matrices &amp; checks'!$A22))+AC22:AC23*(INDEX('Flow probs &amp; rates'!AK$6:AK$5999-'Flow probs &amp; rates'!AK$5:AK$5999,'Useful matrices &amp; checks'!$A22))^2</f>
        <v>-5.5680802909113831E-3</v>
      </c>
      <c r="AK24" s="12"/>
      <c r="AL24" s="12"/>
      <c r="AM24" s="12">
        <f ca="1">'Useful matrices &amp; checks'!AO24</f>
        <v>-2.8505258704678349E-2</v>
      </c>
      <c r="AN24" s="12">
        <f t="shared" ca="1" si="2"/>
        <v>-2.8048618489509097E-2</v>
      </c>
      <c r="AO24" s="12">
        <f t="shared" ca="1" si="3"/>
        <v>-4.5664021516925168E-4</v>
      </c>
    </row>
    <row r="25" spans="1:41" x14ac:dyDescent="0.35">
      <c r="P25" s="56"/>
      <c r="Q25" s="12">
        <f ca="1"/>
        <v>1.2482109998012829</v>
      </c>
      <c r="R25" s="12">
        <f ca="1"/>
        <v>3.2063736214104695E-2</v>
      </c>
      <c r="S25" s="12">
        <f ca="1"/>
        <v>-9.1963555898147864E-2</v>
      </c>
      <c r="T25" s="12">
        <f ca="1"/>
        <v>-8.9601218762760726E-2</v>
      </c>
      <c r="U25" s="12">
        <f ca="1"/>
        <v>-2.0286834596189768E-2</v>
      </c>
      <c r="V25" s="12">
        <f ca="1"/>
        <v>0.76946049631448998</v>
      </c>
      <c r="W25" s="12"/>
      <c r="X25" s="12">
        <f ca="1"/>
        <v>-10.379873226673578</v>
      </c>
      <c r="Y25" s="12">
        <f ca="1"/>
        <v>-0.65409375273910164</v>
      </c>
      <c r="Z25" s="12">
        <f ca="1"/>
        <v>0.19587519047795748</v>
      </c>
      <c r="AA25" s="12">
        <f ca="1"/>
        <v>0.18594125367575676</v>
      </c>
      <c r="AB25" s="12">
        <f ca="1"/>
        <v>0.41273738297026441</v>
      </c>
      <c r="AC25" s="12">
        <f ca="1"/>
        <v>-10.89495056958955</v>
      </c>
      <c r="AD25" s="12"/>
      <c r="AE25" s="12">
        <f ca="1"/>
        <v>1.4801679941295091E-3</v>
      </c>
      <c r="AF25" s="12">
        <f ca="1"/>
        <v>4.3154958521387141E-5</v>
      </c>
      <c r="AG25" s="12">
        <f ca="1"/>
        <v>2.2671197958347065E-4</v>
      </c>
      <c r="AH25" s="12">
        <f ca="1"/>
        <v>-3.587356593381108E-4</v>
      </c>
      <c r="AI25" s="12">
        <f ca="1"/>
        <v>6.7365642624566844E-5</v>
      </c>
      <c r="AJ25" s="12">
        <f ca="1"/>
        <v>-9.4527891550357629E-4</v>
      </c>
      <c r="AK25" s="12"/>
      <c r="AL25" s="12"/>
      <c r="AM25" s="12">
        <f ca="1">'Useful matrices &amp; checks'!AO25</f>
        <v>3.9544617950301036E-4</v>
      </c>
      <c r="AN25" s="12">
        <f t="shared" ca="1" si="2"/>
        <v>5.1338600001724663E-4</v>
      </c>
      <c r="AO25" s="12">
        <f t="shared" ca="1" si="3"/>
        <v>-1.1793982051423626E-4</v>
      </c>
    </row>
    <row r="26" spans="1:41" x14ac:dyDescent="0.35">
      <c r="A26">
        <v>12</v>
      </c>
      <c r="P26" s="56" t="str">
        <f>INDEX('Flow probs &amp; rates'!$A$5:$A$5999,$A26)</f>
        <v>1991,4</v>
      </c>
      <c r="Q26" s="12">
        <f t="array" aca="1" ref="Q26:Q27" ca="1">-1*(MMULT(MINVERSE('Useful matrices &amp; checks'!$G26:$H27),'SS Taylor expansion'!C$4:C$5)-MMULT(MINVERSE('Useful matrices &amp; checks'!$G26:$H27),MMULT('SS Taylor expansion'!C$7:D$8,MMULT(MINVERSE('Useful matrices &amp; checks'!$G26:$H27),'Useful matrices &amp; checks'!$L26:$L27))))</f>
        <v>-4.779785706981019</v>
      </c>
      <c r="R26" s="12">
        <f t="array" aca="1" ref="R26:R27" ca="1">-1*(MMULT(MINVERSE('Useful matrices &amp; checks'!$G26:$H27),'SS Taylor expansion'!E$4:E$5)-MMULT(MINVERSE('Useful matrices &amp; checks'!$G26:$H27),MMULT('SS Taylor expansion'!E$7:F$8,MMULT(MINVERSE('Useful matrices &amp; checks'!$G26:$H27),'Useful matrices &amp; checks'!$L26:$L27))))</f>
        <v>-12.35581769645068</v>
      </c>
      <c r="S26" s="12">
        <f t="array" aca="1" ref="S26:S27" ca="1">-1*(MMULT(MINVERSE('Useful matrices &amp; checks'!$G26:$H27),'SS Taylor expansion'!G$4:G$5)-MMULT(MINVERSE('Useful matrices &amp; checks'!$G26:$H27),MMULT('SS Taylor expansion'!G$7:H$8,MMULT(MINVERSE('Useful matrices &amp; checks'!$G26:$H27),'Useful matrices &amp; checks'!$L26:$L27))))</f>
        <v>0.35877863434057322</v>
      </c>
      <c r="T26" s="12">
        <f t="array" aca="1" ref="T26:T27" ca="1">-1*(MMULT(MINVERSE('Useful matrices &amp; checks'!$G26:$H27),'SS Taylor expansion'!I$4:I$5)-MMULT(MINVERSE('Useful matrices &amp; checks'!$G26:$H27),MMULT('SS Taylor expansion'!I$7:J$8,MMULT(MINVERSE('Useful matrices &amp; checks'!$G26:$H27),'Useful matrices &amp; checks'!$L26:$L27))))</f>
        <v>-0.56866951313999903</v>
      </c>
      <c r="U26" s="12">
        <f t="array" aca="1" ref="U26:U27" ca="1">-1*(MMULT(MINVERSE('Useful matrices &amp; checks'!$G26:$H27),'SS Taylor expansion'!K$4:K$5)-MMULT(MINVERSE('Useful matrices &amp; checks'!$G26:$H27),MMULT('SS Taylor expansion'!K$7:L$8,MMULT(MINVERSE('Useful matrices &amp; checks'!$G26:$H27),'Useful matrices &amp; checks'!$L26:$L27))))</f>
        <v>7.0160940827558971</v>
      </c>
      <c r="V26" s="12">
        <f t="array" aca="1" ref="V26:V27" ca="1">-1*(MMULT(MINVERSE('Useful matrices &amp; checks'!$G26:$H27),'SS Taylor expansion'!M$4:M$5)-MMULT(MINVERSE('Useful matrices &amp; checks'!$G26:$H27),MMULT('SS Taylor expansion'!M$7:N$8,MMULT(MINVERSE('Useful matrices &amp; checks'!$G26:$H27),'Useful matrices &amp; checks'!$L26:$L27))))</f>
        <v>4.3019535022240163</v>
      </c>
      <c r="W26" s="12"/>
      <c r="X26" s="12">
        <f t="array" aca="1" ref="X26:X27" ca="1">(MMULT(MINVERSE('Useful matrices &amp; checks'!$G26:$H27),MMULT('SS Taylor expansion'!C$7:D$8,MMULT(MINVERSE('Useful matrices &amp; checks'!$G26:$H27),'SS Taylor expansion'!C$4:C$5)))-MMULT(MINVERSE('Useful matrices &amp; checks'!$G26:$H27),MMULT('SS Taylor expansion'!C$7:D$8,MMULT(MINVERSE('Useful matrices &amp; checks'!$G26:$H27),MMULT('SS Taylor expansion'!C$7:D$8,MMULT(MINVERSE('Useful matrices &amp; checks'!$G26:$H27),'Useful matrices &amp; checks'!$L26:$L27))))))</f>
        <v>37.534246746614727</v>
      </c>
      <c r="Y26" s="12">
        <f t="array" aca="1" ref="Y26:Y27" ca="1">(MMULT(MINVERSE('Useful matrices &amp; checks'!$G26:$H27),MMULT('SS Taylor expansion'!E$7:F$8,MMULT(MINVERSE('Useful matrices &amp; checks'!$G26:$H27),'SS Taylor expansion'!E$4:E$5)))-MMULT(MINVERSE('Useful matrices &amp; checks'!$G26:$H27),MMULT('SS Taylor expansion'!E$7:F$8,MMULT(MINVERSE('Useful matrices &amp; checks'!$G26:$H27),MMULT('SS Taylor expansion'!E$7:F$8,MMULT(MINVERSE('Useful matrices &amp; checks'!$G26:$H27),'Useful matrices &amp; checks'!$L26:$L27))))))</f>
        <v>250.81519060878287</v>
      </c>
      <c r="Z26" s="12">
        <f t="array" aca="1" ref="Z26:Z27" ca="1">(MMULT(MINVERSE('Useful matrices &amp; checks'!$G26:$H27),MMULT('SS Taylor expansion'!G$7:H$8,MMULT(MINVERSE('Useful matrices &amp; checks'!$G26:$H27),'SS Taylor expansion'!G$4:G$5)))-MMULT(MINVERSE('Useful matrices &amp; checks'!$G26:$H27),MMULT('SS Taylor expansion'!G$7:H$8,MMULT(MINVERSE('Useful matrices &amp; checks'!$G26:$H27),MMULT('SS Taylor expansion'!G$7:H$8,MMULT(MINVERSE('Useful matrices &amp; checks'!$G26:$H27),'Useful matrices &amp; checks'!$L26:$L27))))))</f>
        <v>-0.79117745536502748</v>
      </c>
      <c r="AA26" s="12">
        <f t="array" aca="1" ref="AA26:AA27" ca="1">(MMULT(MINVERSE('Useful matrices &amp; checks'!$G26:$H27),MMULT('SS Taylor expansion'!I$7:J$8,MMULT(MINVERSE('Useful matrices &amp; checks'!$G26:$H27),'SS Taylor expansion'!I$4:I$5)))-MMULT(MINVERSE('Useful matrices &amp; checks'!$G26:$H27),MMULT('SS Taylor expansion'!I$7:J$8,MMULT(MINVERSE('Useful matrices &amp; checks'!$G26:$H27),MMULT('SS Taylor expansion'!I$7:J$8,MMULT(MINVERSE('Useful matrices &amp; checks'!$G26:$H27),'Useful matrices &amp; checks'!$L26:$L27))))))</f>
        <v>1.222704351727643</v>
      </c>
      <c r="AB26" s="12">
        <f t="array" aca="1" ref="AB26:AB27" ca="1">(MMULT(MINVERSE('Useful matrices &amp; checks'!$G26:$H27),MMULT('SS Taylor expansion'!K$7:L$8,MMULT(MINVERSE('Useful matrices &amp; checks'!$G26:$H27),'SS Taylor expansion'!K$4:K$5)))-MMULT(MINVERSE('Useful matrices &amp; checks'!$G26:$H27),MMULT('SS Taylor expansion'!K$7:L$8,MMULT(MINVERSE('Useful matrices &amp; checks'!$G26:$H27),MMULT('SS Taylor expansion'!K$7:L$8,MMULT(MINVERSE('Useful matrices &amp; checks'!$G26:$H27),'Useful matrices &amp; checks'!$L26:$L27))))))</f>
        <v>-142.03575462534167</v>
      </c>
      <c r="AC26" s="12">
        <f t="array" aca="1" ref="AC26:AC27" ca="1">(MMULT(MINVERSE('Useful matrices &amp; checks'!$G26:$H27),MMULT('SS Taylor expansion'!M$7:N$8,MMULT(MINVERSE('Useful matrices &amp; checks'!$G26:$H27),'SS Taylor expansion'!M$4:M$5)))-MMULT(MINVERSE('Useful matrices &amp; checks'!$G26:$H27),MMULT('SS Taylor expansion'!M$7:N$8,MMULT(MINVERSE('Useful matrices &amp; checks'!$G26:$H27),MMULT('SS Taylor expansion'!M$7:N$8,MMULT(MINVERSE('Useful matrices &amp; checks'!$G26:$H27),'Useful matrices &amp; checks'!$L26:$L27))))))</f>
        <v>-62.794622072196319</v>
      </c>
      <c r="AD26" s="12"/>
      <c r="AE26" s="12">
        <f t="array" aca="1" ref="AE26:AE27" ca="1">Q24:Q25*(INDEX('Flow probs &amp; rates'!AE$6:AE$5999-'Flow probs &amp; rates'!AE$5:AE$5999,'Useful matrices &amp; checks'!$A24))+X24:X25*(INDEX('Flow probs &amp; rates'!AE$6:AE$5999-'Flow probs &amp; rates'!AE$5:AE$5999,'Useful matrices &amp; checks'!$A24))^2</f>
        <v>-2.306485134222385E-3</v>
      </c>
      <c r="AF26" s="12">
        <f t="array" aca="1" ref="AF26:AF27" ca="1">R24:R25*(INDEX('Flow probs &amp; rates'!AF$6:AF$5999-'Flow probs &amp; rates'!AF$5:AF$5999,'Useful matrices &amp; checks'!$A24))+Y24:Y25*(INDEX('Flow probs &amp; rates'!AF$6:AF$5999-'Flow probs &amp; rates'!AF$5:AF$5999,'Useful matrices &amp; checks'!$A24))^2</f>
        <v>9.5206222657288966E-3</v>
      </c>
      <c r="AG26" s="12">
        <f t="array" aca="1" ref="AG26:AG27" ca="1">S24:S25*(INDEX('Flow probs &amp; rates'!AG$6:AG$5999-'Flow probs &amp; rates'!AG$5:AG$5999,'Useful matrices &amp; checks'!$A24))+Z24:Z25*(INDEX('Flow probs &amp; rates'!AG$6:AG$5999-'Flow probs &amp; rates'!AG$5:AG$5999,'Useful matrices &amp; checks'!$A24))^2</f>
        <v>8.9805560212527285E-5</v>
      </c>
      <c r="AH26" s="12">
        <f t="array" aca="1" ref="AH26:AH27" ca="1">T24:T25*(INDEX('Flow probs &amp; rates'!AI$6:AI$5999-'Flow probs &amp; rates'!AI$5:AI$5999,'Useful matrices &amp; checks'!$A24))+AA24:AA25*(INDEX('Flow probs &amp; rates'!AI$6:AI$5999-'Flow probs &amp; rates'!AI$5:AI$5999,'Useful matrices &amp; checks'!$A24))^2</f>
        <v>9.3311221635044191E-3</v>
      </c>
      <c r="AI26" s="12">
        <f t="array" aca="1" ref="AI26:AI27" ca="1">U24:U25*(INDEX('Flow probs &amp; rates'!AJ$6:AJ$5999-'Flow probs &amp; rates'!AJ$5:AJ$5999,'Useful matrices &amp; checks'!$A24))+AB24:AB25*(INDEX('Flow probs &amp; rates'!AJ$6:AJ$5999-'Flow probs &amp; rates'!AJ$5:AJ$5999,'Useful matrices &amp; checks'!$A24))^2</f>
        <v>4.0630977847205124E-3</v>
      </c>
      <c r="AJ26" s="12">
        <f t="array" aca="1" ref="AJ26:AJ27" ca="1">V24:V25*(INDEX('Flow probs &amp; rates'!AK$6:AK$5999-'Flow probs &amp; rates'!AK$5:AK$5999,'Useful matrices &amp; checks'!$A24))+AC24:AC25*(INDEX('Flow probs &amp; rates'!AK$6:AK$5999-'Flow probs &amp; rates'!AK$5:AK$5999,'Useful matrices &amp; checks'!$A24))^2</f>
        <v>1.9818963246509211E-3</v>
      </c>
      <c r="AK26" s="12"/>
      <c r="AL26" s="12"/>
      <c r="AM26" s="12">
        <f ca="1">'Useful matrices &amp; checks'!AO26</f>
        <v>2.2644116813515081E-2</v>
      </c>
      <c r="AN26" s="12">
        <f t="shared" ca="1" si="2"/>
        <v>2.2680058964594893E-2</v>
      </c>
      <c r="AO26" s="12">
        <f t="shared" ca="1" si="3"/>
        <v>-3.5942151079812468E-5</v>
      </c>
    </row>
    <row r="27" spans="1:41" x14ac:dyDescent="0.35">
      <c r="Q27" s="12">
        <f ca="1"/>
        <v>1.3422594767679601</v>
      </c>
      <c r="R27" s="12">
        <f ca="1"/>
        <v>3.3527663017661295E-2</v>
      </c>
      <c r="S27" s="12">
        <f ca="1"/>
        <v>-0.10075222018889846</v>
      </c>
      <c r="T27" s="12">
        <f ca="1"/>
        <v>-9.8235578253981007E-2</v>
      </c>
      <c r="U27" s="12">
        <f ca="1"/>
        <v>-1.9038257433534322E-2</v>
      </c>
      <c r="V27" s="12">
        <f ca="1"/>
        <v>0.74314673135761211</v>
      </c>
      <c r="W27" s="12"/>
      <c r="X27" s="12">
        <f ca="1"/>
        <v>-10.540367599620231</v>
      </c>
      <c r="Y27" s="12">
        <f ca="1"/>
        <v>-0.6805900990961844</v>
      </c>
      <c r="Z27" s="12">
        <f ca="1"/>
        <v>0.22217846204231212</v>
      </c>
      <c r="AA27" s="12">
        <f ca="1"/>
        <v>0.21121770422050692</v>
      </c>
      <c r="AB27" s="12">
        <f ca="1"/>
        <v>0.38541576401743505</v>
      </c>
      <c r="AC27" s="12">
        <f ca="1"/>
        <v>-10.847541266000238</v>
      </c>
      <c r="AD27" s="12"/>
      <c r="AE27" s="12">
        <f ca="1"/>
        <v>5.9075892595480191E-4</v>
      </c>
      <c r="AF27" s="12">
        <f ca="1"/>
        <v>-2.5534611713946054E-5</v>
      </c>
      <c r="AG27" s="12">
        <f ca="1"/>
        <v>-2.3001854860776509E-5</v>
      </c>
      <c r="AH27" s="12">
        <f ca="1"/>
        <v>1.6024521191079196E-3</v>
      </c>
      <c r="AI27" s="12">
        <f ca="1"/>
        <v>-1.0897357482829367E-5</v>
      </c>
      <c r="AJ27" s="12">
        <f ca="1"/>
        <v>3.4035498728229277E-4</v>
      </c>
      <c r="AK27" s="12"/>
      <c r="AL27" s="12"/>
      <c r="AM27" s="12">
        <f ca="1">'Useful matrices &amp; checks'!AO27</f>
        <v>2.5115796704093182E-3</v>
      </c>
      <c r="AN27" s="12">
        <f t="shared" ca="1" si="2"/>
        <v>2.4741322082874623E-3</v>
      </c>
      <c r="AO27" s="12">
        <f t="shared" ca="1" si="3"/>
        <v>3.7447462121855887E-5</v>
      </c>
    </row>
    <row r="28" spans="1:41" x14ac:dyDescent="0.35">
      <c r="A28">
        <v>13</v>
      </c>
      <c r="P28" s="56" t="str">
        <f>INDEX('Flow probs &amp; rates'!$A$5:$A$5999,$A28)</f>
        <v>1991,5</v>
      </c>
      <c r="Q28" s="12">
        <f t="array" aca="1" ref="Q28:Q29" ca="1">-1*(MMULT(MINVERSE('Useful matrices &amp; checks'!$G28:$H29),'SS Taylor expansion'!C$4:C$5)-MMULT(MINVERSE('Useful matrices &amp; checks'!$G28:$H29),MMULT('SS Taylor expansion'!C$7:D$8,MMULT(MINVERSE('Useful matrices &amp; checks'!$G28:$H29),'Useful matrices &amp; checks'!$L28:$L29))))</f>
        <v>-4.6904181393242075</v>
      </c>
      <c r="R28" s="12">
        <f t="array" aca="1" ref="R28:R29" ca="1">-1*(MMULT(MINVERSE('Useful matrices &amp; checks'!$G28:$H29),'SS Taylor expansion'!E$4:E$5)-MMULT(MINVERSE('Useful matrices &amp; checks'!$G28:$H29),MMULT('SS Taylor expansion'!E$7:F$8,MMULT(MINVERSE('Useful matrices &amp; checks'!$G28:$H29),'Useful matrices &amp; checks'!$L28:$L29))))</f>
        <v>-12.154807458708724</v>
      </c>
      <c r="S28" s="12">
        <f t="array" aca="1" ref="S28:S29" ca="1">-1*(MMULT(MINVERSE('Useful matrices &amp; checks'!$G28:$H29),'SS Taylor expansion'!G$4:G$5)-MMULT(MINVERSE('Useful matrices &amp; checks'!$G28:$H29),MMULT('SS Taylor expansion'!G$7:H$8,MMULT(MINVERSE('Useful matrices &amp; checks'!$G28:$H29),'Useful matrices &amp; checks'!$L28:$L29))))</f>
        <v>0.36314345417718497</v>
      </c>
      <c r="T28" s="12">
        <f t="array" aca="1" ref="T28:T29" ca="1">-1*(MMULT(MINVERSE('Useful matrices &amp; checks'!$G28:$H29),'SS Taylor expansion'!I$4:I$5)-MMULT(MINVERSE('Useful matrices &amp; checks'!$G28:$H29),MMULT('SS Taylor expansion'!I$7:J$8,MMULT(MINVERSE('Useful matrices &amp; checks'!$G28:$H29),'Useful matrices &amp; checks'!$L28:$L29))))</f>
        <v>-0.57791097515138112</v>
      </c>
      <c r="U28" s="12">
        <f t="array" aca="1" ref="U28:U29" ca="1">-1*(MMULT(MINVERSE('Useful matrices &amp; checks'!$G28:$H29),'SS Taylor expansion'!K$4:K$5)-MMULT(MINVERSE('Useful matrices &amp; checks'!$G28:$H29),MMULT('SS Taylor expansion'!K$7:L$8,MMULT(MINVERSE('Useful matrices &amp; checks'!$G28:$H29),'Useful matrices &amp; checks'!$L28:$L29))))</f>
        <v>6.4844249339677944</v>
      </c>
      <c r="V28" s="12">
        <f t="array" aca="1" ref="V28:V29" ca="1">-1*(MMULT(MINVERSE('Useful matrices &amp; checks'!$G28:$H29),'SS Taylor expansion'!M$4:M$5)-MMULT(MINVERSE('Useful matrices &amp; checks'!$G28:$H29),MMULT('SS Taylor expansion'!M$7:N$8,MMULT(MINVERSE('Useful matrices &amp; checks'!$G28:$H29),'Useful matrices &amp; checks'!$L28:$L29))))</f>
        <v>3.9821504687661999</v>
      </c>
      <c r="W28" s="12"/>
      <c r="X28" s="12">
        <f t="array" aca="1" ref="X28:X29" ca="1">(MMULT(MINVERSE('Useful matrices &amp; checks'!$G28:$H29),MMULT('SS Taylor expansion'!C$7:D$8,MMULT(MINVERSE('Useful matrices &amp; checks'!$G28:$H29),'SS Taylor expansion'!C$4:C$5)))-MMULT(MINVERSE('Useful matrices &amp; checks'!$G28:$H29),MMULT('SS Taylor expansion'!C$7:D$8,MMULT(MINVERSE('Useful matrices &amp; checks'!$G28:$H29),MMULT('SS Taylor expansion'!C$7:D$8,MMULT(MINVERSE('Useful matrices &amp; checks'!$G28:$H29),'Useful matrices &amp; checks'!$L28:$L29))))))</f>
        <v>35.440030507500417</v>
      </c>
      <c r="Y28" s="12">
        <f t="array" aca="1" ref="Y28:Y29" ca="1">(MMULT(MINVERSE('Useful matrices &amp; checks'!$G28:$H29),MMULT('SS Taylor expansion'!E$7:F$8,MMULT(MINVERSE('Useful matrices &amp; checks'!$G28:$H29),'SS Taylor expansion'!E$4:E$5)))-MMULT(MINVERSE('Useful matrices &amp; checks'!$G28:$H29),MMULT('SS Taylor expansion'!E$7:F$8,MMULT(MINVERSE('Useful matrices &amp; checks'!$G28:$H29),MMULT('SS Taylor expansion'!E$7:F$8,MMULT(MINVERSE('Useful matrices &amp; checks'!$G28:$H29),'Useful matrices &amp; checks'!$L28:$L29))))))</f>
        <v>237.99461630776355</v>
      </c>
      <c r="Z28" s="12">
        <f t="array" aca="1" ref="Z28:Z29" ca="1">(MMULT(MINVERSE('Useful matrices &amp; checks'!$G28:$H29),MMULT('SS Taylor expansion'!G$7:H$8,MMULT(MINVERSE('Useful matrices &amp; checks'!$G28:$H29),'SS Taylor expansion'!G$4:G$5)))-MMULT(MINVERSE('Useful matrices &amp; checks'!$G28:$H29),MMULT('SS Taylor expansion'!G$7:H$8,MMULT(MINVERSE('Useful matrices &amp; checks'!$G28:$H29),MMULT('SS Taylor expansion'!G$7:H$8,MMULT(MINVERSE('Useful matrices &amp; checks'!$G28:$H29),'Useful matrices &amp; checks'!$L28:$L29))))))</f>
        <v>-0.83946337203695554</v>
      </c>
      <c r="AA28" s="12">
        <f t="array" aca="1" ref="AA28:AA29" ca="1">(MMULT(MINVERSE('Useful matrices &amp; checks'!$G28:$H29),MMULT('SS Taylor expansion'!I$7:J$8,MMULT(MINVERSE('Useful matrices &amp; checks'!$G28:$H29),'SS Taylor expansion'!I$4:I$5)))-MMULT(MINVERSE('Useful matrices &amp; checks'!$G28:$H29),MMULT('SS Taylor expansion'!I$7:J$8,MMULT(MINVERSE('Useful matrices &amp; checks'!$G28:$H29),MMULT('SS Taylor expansion'!I$7:J$8,MMULT(MINVERSE('Useful matrices &amp; checks'!$G28:$H29),'Useful matrices &amp; checks'!$L28:$L29))))))</f>
        <v>1.2542477765260183</v>
      </c>
      <c r="AB28" s="12">
        <f t="array" aca="1" ref="AB28:AB29" ca="1">(MMULT(MINVERSE('Useful matrices &amp; checks'!$G28:$H29),MMULT('SS Taylor expansion'!K$7:L$8,MMULT(MINVERSE('Useful matrices &amp; checks'!$G28:$H29),'SS Taylor expansion'!K$4:K$5)))-MMULT(MINVERSE('Useful matrices &amp; checks'!$G28:$H29),MMULT('SS Taylor expansion'!K$7:L$8,MMULT(MINVERSE('Useful matrices &amp; checks'!$G28:$H29),MMULT('SS Taylor expansion'!K$7:L$8,MMULT(MINVERSE('Useful matrices &amp; checks'!$G28:$H29),'Useful matrices &amp; checks'!$L28:$L29))))))</f>
        <v>-126.05036164143243</v>
      </c>
      <c r="AC28" s="12">
        <f t="array" aca="1" ref="AC28:AC29" ca="1">(MMULT(MINVERSE('Useful matrices &amp; checks'!$G28:$H29),MMULT('SS Taylor expansion'!M$7:N$8,MMULT(MINVERSE('Useful matrices &amp; checks'!$G28:$H29),'SS Taylor expansion'!M$4:M$5)))-MMULT(MINVERSE('Useful matrices &amp; checks'!$G28:$H29),MMULT('SS Taylor expansion'!M$7:N$8,MMULT(MINVERSE('Useful matrices &amp; checks'!$G28:$H29),MMULT('SS Taylor expansion'!M$7:N$8,MMULT(MINVERSE('Useful matrices &amp; checks'!$G28:$H29),'Useful matrices &amp; checks'!$L28:$L29))))))</f>
        <v>-56.525685686114883</v>
      </c>
      <c r="AD28" s="12"/>
      <c r="AE28" s="12">
        <f t="array" aca="1" ref="AE28:AE29" ca="1">Q26:Q27*(INDEX('Flow probs &amp; rates'!AE$6:AE$5999-'Flow probs &amp; rates'!AE$5:AE$5999,'Useful matrices &amp; checks'!$A26))+X26:X27*(INDEX('Flow probs &amp; rates'!AE$6:AE$5999-'Flow probs &amp; rates'!AE$5:AE$5999,'Useful matrices &amp; checks'!$A26))^2</f>
        <v>1.6973049839768429E-3</v>
      </c>
      <c r="AF28" s="12">
        <f t="array" aca="1" ref="AF28:AF29" ca="1">R26:R27*(INDEX('Flow probs &amp; rates'!AF$6:AF$5999-'Flow probs &amp; rates'!AF$5:AF$5999,'Useful matrices &amp; checks'!$A26))+Y26:Y27*(INDEX('Flow probs &amp; rates'!AF$6:AF$5999-'Flow probs &amp; rates'!AF$5:AF$5999,'Useful matrices &amp; checks'!$A26))^2</f>
        <v>-3.0340134240903023E-3</v>
      </c>
      <c r="AG28" s="12">
        <f t="array" aca="1" ref="AG28:AG29" ca="1">S26:S27*(INDEX('Flow probs &amp; rates'!AG$6:AG$5999-'Flow probs &amp; rates'!AG$5:AG$5999,'Useful matrices &amp; checks'!$A26))+Z26:Z27*(INDEX('Flow probs &amp; rates'!AG$6:AG$5999-'Flow probs &amp; rates'!AG$5:AG$5999,'Useful matrices &amp; checks'!$A26))^2</f>
        <v>-2.9101783954242743E-3</v>
      </c>
      <c r="AH28" s="12">
        <f t="array" aca="1" ref="AH28:AH29" ca="1">T26:T27*(INDEX('Flow probs &amp; rates'!AI$6:AI$5999-'Flow probs &amp; rates'!AI$5:AI$5999,'Useful matrices &amp; checks'!$A26))+AA26:AA27*(INDEX('Flow probs &amp; rates'!AI$6:AI$5999-'Flow probs &amp; rates'!AI$5:AI$5999,'Useful matrices &amp; checks'!$A26))^2</f>
        <v>4.9135693025224936E-3</v>
      </c>
      <c r="AI28" s="12">
        <f t="array" aca="1" ref="AI28:AI29" ca="1">U26:U27*(INDEX('Flow probs &amp; rates'!AJ$6:AJ$5999-'Flow probs &amp; rates'!AJ$5:AJ$5999,'Useful matrices &amp; checks'!$A26))+AB26:AB27*(INDEX('Flow probs &amp; rates'!AJ$6:AJ$5999-'Flow probs &amp; rates'!AJ$5:AJ$5999,'Useful matrices &amp; checks'!$A26))^2</f>
        <v>4.9388981951364059E-3</v>
      </c>
      <c r="AJ28" s="12">
        <f t="array" aca="1" ref="AJ28:AJ29" ca="1">V26:V27*(INDEX('Flow probs &amp; rates'!AK$6:AK$5999-'Flow probs &amp; rates'!AK$5:AK$5999,'Useful matrices &amp; checks'!$A26))+AC26:AC27*(INDEX('Flow probs &amp; rates'!AK$6:AK$5999-'Flow probs &amp; rates'!AK$5:AK$5999,'Useful matrices &amp; checks'!$A26))^2</f>
        <v>6.7288394237521049E-3</v>
      </c>
      <c r="AK28" s="12"/>
      <c r="AL28" s="12"/>
      <c r="AM28" s="12">
        <f ca="1">'Useful matrices &amp; checks'!AO28</f>
        <v>1.2087427448474353E-2</v>
      </c>
      <c r="AN28" s="12">
        <f t="shared" ca="1" si="2"/>
        <v>1.2334420085873271E-2</v>
      </c>
      <c r="AO28" s="12">
        <f t="shared" ca="1" si="3"/>
        <v>-2.4699263739891807E-4</v>
      </c>
    </row>
    <row r="29" spans="1:41" x14ac:dyDescent="0.35">
      <c r="P29" s="56"/>
      <c r="Q29" s="12">
        <f ca="1"/>
        <v>1.4350021960111632</v>
      </c>
      <c r="R29" s="12">
        <f ca="1"/>
        <v>8.7742145997706023E-2</v>
      </c>
      <c r="S29" s="12">
        <f ca="1"/>
        <v>-0.11110132161616214</v>
      </c>
      <c r="T29" s="12">
        <f ca="1"/>
        <v>-0.10430811362743544</v>
      </c>
      <c r="U29" s="12">
        <f ca="1"/>
        <v>-4.6809244918126505E-2</v>
      </c>
      <c r="V29" s="12">
        <f ca="1"/>
        <v>0.71874496494690332</v>
      </c>
      <c r="W29" s="12"/>
      <c r="X29" s="12">
        <f ca="1"/>
        <v>-10.842641336939119</v>
      </c>
      <c r="Y29" s="12">
        <f ca="1"/>
        <v>-1.7180163850133294</v>
      </c>
      <c r="Z29" s="12">
        <f ca="1"/>
        <v>0.25682822864861465</v>
      </c>
      <c r="AA29" s="12">
        <f ca="1"/>
        <v>0.22638126842385076</v>
      </c>
      <c r="AB29" s="12">
        <f ca="1"/>
        <v>0.90992220747042296</v>
      </c>
      <c r="AC29" s="12">
        <f ca="1"/>
        <v>-10.202415075905968</v>
      </c>
      <c r="AD29" s="12"/>
      <c r="AE29" s="12">
        <f ca="1"/>
        <v>-4.766372049652759E-4</v>
      </c>
      <c r="AF29" s="12">
        <f ca="1"/>
        <v>8.2328326763174321E-6</v>
      </c>
      <c r="AG29" s="12">
        <f ca="1"/>
        <v>8.17236330205864E-4</v>
      </c>
      <c r="AH29" s="12">
        <f ca="1"/>
        <v>8.4880112362463835E-4</v>
      </c>
      <c r="AI29" s="12">
        <f ca="1"/>
        <v>-1.3401760889741524E-5</v>
      </c>
      <c r="AJ29" s="12">
        <f ca="1"/>
        <v>1.1623823969753408E-3</v>
      </c>
      <c r="AK29" s="12"/>
      <c r="AL29" s="12"/>
      <c r="AM29" s="12">
        <f ca="1">'Useful matrices &amp; checks'!AO29</f>
        <v>2.3727784797723875E-3</v>
      </c>
      <c r="AN29" s="12">
        <f t="shared" ca="1" si="2"/>
        <v>2.3466137176271435E-3</v>
      </c>
      <c r="AO29" s="12">
        <f t="shared" ca="1" si="3"/>
        <v>2.6164762145244012E-5</v>
      </c>
    </row>
    <row r="30" spans="1:41" x14ac:dyDescent="0.35">
      <c r="A30">
        <v>14</v>
      </c>
      <c r="P30" s="56" t="str">
        <f>INDEX('Flow probs &amp; rates'!$A$5:$A$5999,$A30)</f>
        <v>1991,6</v>
      </c>
      <c r="Q30" s="12">
        <f t="array" aca="1" ref="Q30:Q31" ca="1">-1*(MMULT(MINVERSE('Useful matrices &amp; checks'!$G30:$H31),'SS Taylor expansion'!C$4:C$5)-MMULT(MINVERSE('Useful matrices &amp; checks'!$G30:$H31),MMULT('SS Taylor expansion'!C$7:D$8,MMULT(MINVERSE('Useful matrices &amp; checks'!$G30:$H31),'Useful matrices &amp; checks'!$L30:$L31))))</f>
        <v>-4.7631461861354927</v>
      </c>
      <c r="R30" s="12">
        <f t="array" aca="1" ref="R30:R31" ca="1">-1*(MMULT(MINVERSE('Useful matrices &amp; checks'!$G30:$H31),'SS Taylor expansion'!E$4:E$5)-MMULT(MINVERSE('Useful matrices &amp; checks'!$G30:$H31),MMULT('SS Taylor expansion'!E$7:F$8,MMULT(MINVERSE('Useful matrices &amp; checks'!$G30:$H31),'Useful matrices &amp; checks'!$L30:$L31))))</f>
        <v>-12.69936163816724</v>
      </c>
      <c r="S30" s="12">
        <f t="array" aca="1" ref="S30:S31" ca="1">-1*(MMULT(MINVERSE('Useful matrices &amp; checks'!$G30:$H31),'SS Taylor expansion'!G$4:G$5)-MMULT(MINVERSE('Useful matrices &amp; checks'!$G30:$H31),MMULT('SS Taylor expansion'!G$7:H$8,MMULT(MINVERSE('Useful matrices &amp; checks'!$G30:$H31),'Useful matrices &amp; checks'!$L30:$L31))))</f>
        <v>0.31334966288763755</v>
      </c>
      <c r="T30" s="12">
        <f t="array" aca="1" ref="T30:T31" ca="1">-1*(MMULT(MINVERSE('Useful matrices &amp; checks'!$G30:$H31),'SS Taylor expansion'!I$4:I$5)-MMULT(MINVERSE('Useful matrices &amp; checks'!$G30:$H31),MMULT('SS Taylor expansion'!I$7:J$8,MMULT(MINVERSE('Useful matrices &amp; checks'!$G30:$H31),'Useful matrices &amp; checks'!$L30:$L31))))</f>
        <v>-0.52209408221321985</v>
      </c>
      <c r="U30" s="12">
        <f t="array" aca="1" ref="U30:U31" ca="1">-1*(MMULT(MINVERSE('Useful matrices &amp; checks'!$G30:$H31),'SS Taylor expansion'!K$4:K$5)-MMULT(MINVERSE('Useful matrices &amp; checks'!$G30:$H31),MMULT('SS Taylor expansion'!K$7:L$8,MMULT(MINVERSE('Useful matrices &amp; checks'!$G30:$H31),'Useful matrices &amp; checks'!$L30:$L31))))</f>
        <v>6.0772335815134308</v>
      </c>
      <c r="V30" s="12">
        <f t="array" aca="1" ref="V30:V31" ca="1">-1*(MMULT(MINVERSE('Useful matrices &amp; checks'!$G30:$H31),'SS Taylor expansion'!M$4:M$5)-MMULT(MINVERSE('Useful matrices &amp; checks'!$G30:$H31),MMULT('SS Taylor expansion'!M$7:N$8,MMULT(MINVERSE('Useful matrices &amp; checks'!$G30:$H31),'Useful matrices &amp; checks'!$L30:$L31))))</f>
        <v>3.7978472012529974</v>
      </c>
      <c r="W30" s="12"/>
      <c r="X30" s="12">
        <f t="array" aca="1" ref="X30:X31" ca="1">(MMULT(MINVERSE('Useful matrices &amp; checks'!$G30:$H31),MMULT('SS Taylor expansion'!C$7:D$8,MMULT(MINVERSE('Useful matrices &amp; checks'!$G30:$H31),'SS Taylor expansion'!C$4:C$5)))-MMULT(MINVERSE('Useful matrices &amp; checks'!$G30:$H31),MMULT('SS Taylor expansion'!C$7:D$8,MMULT(MINVERSE('Useful matrices &amp; checks'!$G30:$H31),MMULT('SS Taylor expansion'!C$7:D$8,MMULT(MINVERSE('Useful matrices &amp; checks'!$G30:$H31),'Useful matrices &amp; checks'!$L30:$L31))))))</f>
        <v>35.037142386073867</v>
      </c>
      <c r="Y30" s="12">
        <f t="array" aca="1" ref="Y30:Y31" ca="1">(MMULT(MINVERSE('Useful matrices &amp; checks'!$G30:$H31),MMULT('SS Taylor expansion'!E$7:F$8,MMULT(MINVERSE('Useful matrices &amp; checks'!$G30:$H31),'SS Taylor expansion'!E$4:E$5)))-MMULT(MINVERSE('Useful matrices &amp; checks'!$G30:$H31),MMULT('SS Taylor expansion'!E$7:F$8,MMULT(MINVERSE('Useful matrices &amp; checks'!$G30:$H31),MMULT('SS Taylor expansion'!E$7:F$8,MMULT(MINVERSE('Useful matrices &amp; checks'!$G30:$H31),'Useful matrices &amp; checks'!$L30:$L31))))))</f>
        <v>249.06037527558769</v>
      </c>
      <c r="Z30" s="12">
        <f t="array" aca="1" ref="Z30:Z31" ca="1">(MMULT(MINVERSE('Useful matrices &amp; checks'!$G30:$H31),MMULT('SS Taylor expansion'!G$7:H$8,MMULT(MINVERSE('Useful matrices &amp; checks'!$G30:$H31),'SS Taylor expansion'!G$4:G$5)))-MMULT(MINVERSE('Useful matrices &amp; checks'!$G30:$H31),MMULT('SS Taylor expansion'!G$7:H$8,MMULT(MINVERSE('Useful matrices &amp; checks'!$G30:$H31),MMULT('SS Taylor expansion'!G$7:H$8,MMULT(MINVERSE('Useful matrices &amp; checks'!$G30:$H31),'Useful matrices &amp; checks'!$L30:$L31))))))</f>
        <v>-0.70202767002765332</v>
      </c>
      <c r="AA30" s="12">
        <f t="array" aca="1" ref="AA30:AA31" ca="1">(MMULT(MINVERSE('Useful matrices &amp; checks'!$G30:$H31),MMULT('SS Taylor expansion'!I$7:J$8,MMULT(MINVERSE('Useful matrices &amp; checks'!$G30:$H31),'SS Taylor expansion'!I$4:I$5)))-MMULT(MINVERSE('Useful matrices &amp; checks'!$G30:$H31),MMULT('SS Taylor expansion'!I$7:J$8,MMULT(MINVERSE('Useful matrices &amp; checks'!$G30:$H31),MMULT('SS Taylor expansion'!I$7:J$8,MMULT(MINVERSE('Useful matrices &amp; checks'!$G30:$H31),'Useful matrices &amp; checks'!$L30:$L31))))))</f>
        <v>1.0485438818801756</v>
      </c>
      <c r="AB30" s="12">
        <f t="array" aca="1" ref="AB30:AB31" ca="1">(MMULT(MINVERSE('Useful matrices &amp; checks'!$G30:$H31),MMULT('SS Taylor expansion'!K$7:L$8,MMULT(MINVERSE('Useful matrices &amp; checks'!$G30:$H31),'SS Taylor expansion'!K$4:K$5)))-MMULT(MINVERSE('Useful matrices &amp; checks'!$G30:$H31),MMULT('SS Taylor expansion'!K$7:L$8,MMULT(MINVERSE('Useful matrices &amp; checks'!$G30:$H31),MMULT('SS Taylor expansion'!K$7:L$8,MMULT(MINVERSE('Useful matrices &amp; checks'!$G30:$H31),'Useful matrices &amp; checks'!$L30:$L31))))))</f>
        <v>-117.77669362482754</v>
      </c>
      <c r="AC30" s="12">
        <f t="array" aca="1" ref="AC30:AC31" ca="1">(MMULT(MINVERSE('Useful matrices &amp; checks'!$G30:$H31),MMULT('SS Taylor expansion'!M$7:N$8,MMULT(MINVERSE('Useful matrices &amp; checks'!$G30:$H31),'SS Taylor expansion'!M$4:M$5)))-MMULT(MINVERSE('Useful matrices &amp; checks'!$G30:$H31),MMULT('SS Taylor expansion'!M$7:N$8,MMULT(MINVERSE('Useful matrices &amp; checks'!$G30:$H31),MMULT('SS Taylor expansion'!M$7:N$8,MMULT(MINVERSE('Useful matrices &amp; checks'!$G30:$H31),'Useful matrices &amp; checks'!$L30:$L31))))))</f>
        <v>-54.174389572294658</v>
      </c>
      <c r="AD30" s="12"/>
      <c r="AE30" s="12">
        <f t="array" aca="1" ref="AE30:AE31" ca="1">Q28:Q29*(INDEX('Flow probs &amp; rates'!AE$6:AE$5999-'Flow probs &amp; rates'!AE$5:AE$5999,'Useful matrices &amp; checks'!$A28))+X28:X29*(INDEX('Flow probs &amp; rates'!AE$6:AE$5999-'Flow probs &amp; rates'!AE$5:AE$5999,'Useful matrices &amp; checks'!$A28))^2</f>
        <v>1.0659163526435936E-2</v>
      </c>
      <c r="AF30" s="12">
        <f t="array" aca="1" ref="AF30:AF31" ca="1">R28:R29*(INDEX('Flow probs &amp; rates'!AF$6:AF$5999-'Flow probs &amp; rates'!AF$5:AF$5999,'Useful matrices &amp; checks'!$A28))+Y28:Y29*(INDEX('Flow probs &amp; rates'!AF$6:AF$5999-'Flow probs &amp; rates'!AF$5:AF$5999,'Useful matrices &amp; checks'!$A28))^2</f>
        <v>4.1651890669785994E-3</v>
      </c>
      <c r="AG30" s="12">
        <f t="array" aca="1" ref="AG30:AG31" ca="1">S28:S29*(INDEX('Flow probs &amp; rates'!AG$6:AG$5999-'Flow probs &amp; rates'!AG$5:AG$5999,'Useful matrices &amp; checks'!$A28))+Z28:Z29*(INDEX('Flow probs &amp; rates'!AG$6:AG$5999-'Flow probs &amp; rates'!AG$5:AG$5999,'Useful matrices &amp; checks'!$A28))^2</f>
        <v>6.6486102225199357E-3</v>
      </c>
      <c r="AH30" s="12">
        <f t="array" aca="1" ref="AH30:AH31" ca="1">T28:T29*(INDEX('Flow probs &amp; rates'!AI$6:AI$5999-'Flow probs &amp; rates'!AI$5:AI$5999,'Useful matrices &amp; checks'!$A28))+AA28:AA29*(INDEX('Flow probs &amp; rates'!AI$6:AI$5999-'Flow probs &amp; rates'!AI$5:AI$5999,'Useful matrices &amp; checks'!$A28))^2</f>
        <v>-1.2242448945000862E-3</v>
      </c>
      <c r="AI30" s="12">
        <f t="array" aca="1" ref="AI30:AI31" ca="1">U28:U29*(INDEX('Flow probs &amp; rates'!AJ$6:AJ$5999-'Flow probs &amp; rates'!AJ$5:AJ$5999,'Useful matrices &amp; checks'!$A28))+AB28:AB29*(INDEX('Flow probs &amp; rates'!AJ$6:AJ$5999-'Flow probs &amp; rates'!AJ$5:AJ$5999,'Useful matrices &amp; checks'!$A28))^2</f>
        <v>6.4999430824905814E-3</v>
      </c>
      <c r="AJ30" s="12">
        <f t="array" aca="1" ref="AJ30:AJ31" ca="1">V28:V29*(INDEX('Flow probs &amp; rates'!AK$6:AK$5999-'Flow probs &amp; rates'!AK$5:AK$5999,'Useful matrices &amp; checks'!$A28))+AC28:AC29*(INDEX('Flow probs &amp; rates'!AK$6:AK$5999-'Flow probs &amp; rates'!AK$5:AK$5999,'Useful matrices &amp; checks'!$A28))^2</f>
        <v>2.4574800585832864E-4</v>
      </c>
      <c r="AK30" s="12"/>
      <c r="AL30" s="12"/>
      <c r="AM30" s="12">
        <f ca="1">'Useful matrices &amp; checks'!AO30</f>
        <v>2.6761290820280559E-2</v>
      </c>
      <c r="AN30" s="12">
        <f t="shared" ca="1" si="2"/>
        <v>2.6994409009783296E-2</v>
      </c>
      <c r="AO30" s="12">
        <f t="shared" ca="1" si="3"/>
        <v>-2.3311818950273733E-4</v>
      </c>
    </row>
    <row r="31" spans="1:41" x14ac:dyDescent="0.35">
      <c r="Q31" s="12">
        <f ca="1"/>
        <v>1.4507218139969826</v>
      </c>
      <c r="R31" s="12">
        <f ca="1"/>
        <v>0.15026185997852726</v>
      </c>
      <c r="S31" s="12">
        <f ca="1"/>
        <v>-9.5437589692899144E-2</v>
      </c>
      <c r="T31" s="12">
        <f ca="1"/>
        <v>-8.5552421081825661E-2</v>
      </c>
      <c r="U31" s="12">
        <f ca="1"/>
        <v>-7.1907269632961124E-2</v>
      </c>
      <c r="V31" s="12">
        <f ca="1"/>
        <v>0.62233040755542657</v>
      </c>
      <c r="W31" s="12"/>
      <c r="X31" s="12">
        <f ca="1"/>
        <v>-10.671338811214421</v>
      </c>
      <c r="Y31" s="12">
        <f ca="1"/>
        <v>-2.9469414528194227</v>
      </c>
      <c r="Z31" s="12">
        <f ca="1"/>
        <v>0.21381809735402926</v>
      </c>
      <c r="AA31" s="12">
        <f ca="1"/>
        <v>0.17181858741840658</v>
      </c>
      <c r="AB31" s="12">
        <f ca="1"/>
        <v>1.3935617829009086</v>
      </c>
      <c r="AC31" s="12">
        <f ca="1"/>
        <v>-8.877231798706763</v>
      </c>
      <c r="AD31" s="12"/>
      <c r="AE31" s="12">
        <f ca="1"/>
        <v>-3.2611001010416285E-3</v>
      </c>
      <c r="AF31" s="12">
        <f ca="1"/>
        <v>-3.0067331668099532E-5</v>
      </c>
      <c r="AG31" s="12">
        <f ca="1"/>
        <v>-2.0340980241716797E-3</v>
      </c>
      <c r="AH31" s="12">
        <f ca="1"/>
        <v>-2.2096599831811922E-4</v>
      </c>
      <c r="AI31" s="12">
        <f ca="1"/>
        <v>-4.6921266079952884E-5</v>
      </c>
      <c r="AJ31" s="12">
        <f ca="1"/>
        <v>4.4355466535432449E-5</v>
      </c>
      <c r="AK31" s="12"/>
      <c r="AL31" s="12"/>
      <c r="AM31" s="12">
        <f ca="1">'Useful matrices &amp; checks'!AO31</f>
        <v>-5.462804469878485E-3</v>
      </c>
      <c r="AN31" s="12">
        <f t="shared" ca="1" si="2"/>
        <v>-5.5487972547440473E-3</v>
      </c>
      <c r="AO31" s="12">
        <f t="shared" ca="1" si="3"/>
        <v>8.5992784865562312E-5</v>
      </c>
    </row>
    <row r="32" spans="1:41" x14ac:dyDescent="0.35">
      <c r="A32">
        <v>15</v>
      </c>
      <c r="P32" s="56" t="str">
        <f>INDEX('Flow probs &amp; rates'!$A$5:$A$5999,$A32)</f>
        <v>1991,7</v>
      </c>
      <c r="Q32" s="12">
        <f t="array" aca="1" ref="Q32:Q33" ca="1">-1*(MMULT(MINVERSE('Useful matrices &amp; checks'!$G32:$H33),'SS Taylor expansion'!C$4:C$5)-MMULT(MINVERSE('Useful matrices &amp; checks'!$G32:$H33),MMULT('SS Taylor expansion'!C$7:D$8,MMULT(MINVERSE('Useful matrices &amp; checks'!$G32:$H33),'Useful matrices &amp; checks'!$L32:$L33))))</f>
        <v>-4.7331493161961964</v>
      </c>
      <c r="R32" s="12">
        <f t="array" aca="1" ref="R32:R33" ca="1">-1*(MMULT(MINVERSE('Useful matrices &amp; checks'!$G32:$H33),'SS Taylor expansion'!E$4:E$5)-MMULT(MINVERSE('Useful matrices &amp; checks'!$G32:$H33),MMULT('SS Taylor expansion'!E$7:F$8,MMULT(MINVERSE('Useful matrices &amp; checks'!$G32:$H33),'Useful matrices &amp; checks'!$L32:$L33))))</f>
        <v>-11.06177822416398</v>
      </c>
      <c r="S32" s="12">
        <f t="array" aca="1" ref="S32:S33" ca="1">-1*(MMULT(MINVERSE('Useful matrices &amp; checks'!$G32:$H33),'SS Taylor expansion'!G$4:G$5)-MMULT(MINVERSE('Useful matrices &amp; checks'!$G32:$H33),MMULT('SS Taylor expansion'!G$7:H$8,MMULT(MINVERSE('Useful matrices &amp; checks'!$G32:$H33),'Useful matrices &amp; checks'!$L32:$L33))))</f>
        <v>0.41591313523703233</v>
      </c>
      <c r="T32" s="12">
        <f t="array" aca="1" ref="T32:T33" ca="1">-1*(MMULT(MINVERSE('Useful matrices &amp; checks'!$G32:$H33),'SS Taylor expansion'!I$4:I$5)-MMULT(MINVERSE('Useful matrices &amp; checks'!$G32:$H33),MMULT('SS Taylor expansion'!I$7:J$8,MMULT(MINVERSE('Useful matrices &amp; checks'!$G32:$H33),'Useful matrices &amp; checks'!$L32:$L33))))</f>
        <v>-0.55611173766644195</v>
      </c>
      <c r="U32" s="12">
        <f t="array" aca="1" ref="U32:U33" ca="1">-1*(MMULT(MINVERSE('Useful matrices &amp; checks'!$G32:$H33),'SS Taylor expansion'!K$4:K$5)-MMULT(MINVERSE('Useful matrices &amp; checks'!$G32:$H33),MMULT('SS Taylor expansion'!K$7:L$8,MMULT(MINVERSE('Useful matrices &amp; checks'!$G32:$H33),'Useful matrices &amp; checks'!$L32:$L33))))</f>
        <v>7.8260200264650699</v>
      </c>
      <c r="V32" s="12">
        <f t="array" aca="1" ref="V32:V33" ca="1">-1*(MMULT(MINVERSE('Useful matrices &amp; checks'!$G32:$H33),'SS Taylor expansion'!M$4:M$5)-MMULT(MINVERSE('Useful matrices &amp; checks'!$G32:$H33),MMULT('SS Taylor expansion'!M$7:N$8,MMULT(MINVERSE('Useful matrices &amp; checks'!$G32:$H33),'Useful matrices &amp; checks'!$L32:$L33))))</f>
        <v>4.4773973560263487</v>
      </c>
      <c r="W32" s="12"/>
      <c r="X32" s="12">
        <f t="array" aca="1" ref="X32:X33" ca="1">(MMULT(MINVERSE('Useful matrices &amp; checks'!$G32:$H33),MMULT('SS Taylor expansion'!C$7:D$8,MMULT(MINVERSE('Useful matrices &amp; checks'!$G32:$H33),'SS Taylor expansion'!C$4:C$5)))-MMULT(MINVERSE('Useful matrices &amp; checks'!$G32:$H33),MMULT('SS Taylor expansion'!C$7:D$8,MMULT(MINVERSE('Useful matrices &amp; checks'!$G32:$H33),MMULT('SS Taylor expansion'!C$7:D$8,MMULT(MINVERSE('Useful matrices &amp; checks'!$G32:$H33),'Useful matrices &amp; checks'!$L32:$L33))))))</f>
        <v>40.220812523838809</v>
      </c>
      <c r="Y32" s="12">
        <f t="array" aca="1" ref="Y32:Y33" ca="1">(MMULT(MINVERSE('Useful matrices &amp; checks'!$G32:$H33),MMULT('SS Taylor expansion'!E$7:F$8,MMULT(MINVERSE('Useful matrices &amp; checks'!$G32:$H33),'SS Taylor expansion'!E$4:E$5)))-MMULT(MINVERSE('Useful matrices &amp; checks'!$G32:$H33),MMULT('SS Taylor expansion'!E$7:F$8,MMULT(MINVERSE('Useful matrices &amp; checks'!$G32:$H33),MMULT('SS Taylor expansion'!E$7:F$8,MMULT(MINVERSE('Useful matrices &amp; checks'!$G32:$H33),'Useful matrices &amp; checks'!$L32:$L33))))))</f>
        <v>219.68495896364036</v>
      </c>
      <c r="Z32" s="12">
        <f t="array" aca="1" ref="Z32:Z33" ca="1">(MMULT(MINVERSE('Useful matrices &amp; checks'!$G32:$H33),MMULT('SS Taylor expansion'!G$7:H$8,MMULT(MINVERSE('Useful matrices &amp; checks'!$G32:$H33),'SS Taylor expansion'!G$4:G$5)))-MMULT(MINVERSE('Useful matrices &amp; checks'!$G32:$H33),MMULT('SS Taylor expansion'!G$7:H$8,MMULT(MINVERSE('Useful matrices &amp; checks'!$G32:$H33),MMULT('SS Taylor expansion'!G$7:H$8,MMULT(MINVERSE('Useful matrices &amp; checks'!$G32:$H33),'Useful matrices &amp; checks'!$L32:$L33))))))</f>
        <v>-0.99345418827308896</v>
      </c>
      <c r="AA32" s="12">
        <f t="array" aca="1" ref="AA32:AA33" ca="1">(MMULT(MINVERSE('Useful matrices &amp; checks'!$G32:$H33),MMULT('SS Taylor expansion'!I$7:J$8,MMULT(MINVERSE('Useful matrices &amp; checks'!$G32:$H33),'SS Taylor expansion'!I$4:I$5)))-MMULT(MINVERSE('Useful matrices &amp; checks'!$G32:$H33),MMULT('SS Taylor expansion'!I$7:J$8,MMULT(MINVERSE('Useful matrices &amp; checks'!$G32:$H33),MMULT('SS Taylor expansion'!I$7:J$8,MMULT(MINVERSE('Useful matrices &amp; checks'!$G32:$H33),'Useful matrices &amp; checks'!$L32:$L33))))))</f>
        <v>1.2857230884499475</v>
      </c>
      <c r="AB32" s="12">
        <f t="array" aca="1" ref="AB32:AB33" ca="1">(MMULT(MINVERSE('Useful matrices &amp; checks'!$G32:$H33),MMULT('SS Taylor expansion'!K$7:L$8,MMULT(MINVERSE('Useful matrices &amp; checks'!$G32:$H33),'SS Taylor expansion'!K$4:K$5)))-MMULT(MINVERSE('Useful matrices &amp; checks'!$G32:$H33),MMULT('SS Taylor expansion'!K$7:L$8,MMULT(MINVERSE('Useful matrices &amp; checks'!$G32:$H33),MMULT('SS Taylor expansion'!K$7:L$8,MMULT(MINVERSE('Useful matrices &amp; checks'!$G32:$H33),'Useful matrices &amp; checks'!$L32:$L33))))))</f>
        <v>-154.82372169105349</v>
      </c>
      <c r="AC32" s="12">
        <f t="array" aca="1" ref="AC32:AC33" ca="1">(MMULT(MINVERSE('Useful matrices &amp; checks'!$G32:$H33),MMULT('SS Taylor expansion'!M$7:N$8,MMULT(MINVERSE('Useful matrices &amp; checks'!$G32:$H33),'SS Taylor expansion'!M$4:M$5)))-MMULT(MINVERSE('Useful matrices &amp; checks'!$G32:$H33),MMULT('SS Taylor expansion'!M$7:N$8,MMULT(MINVERSE('Useful matrices &amp; checks'!$G32:$H33),MMULT('SS Taylor expansion'!M$7:N$8,MMULT(MINVERSE('Useful matrices &amp; checks'!$G32:$H33),'Useful matrices &amp; checks'!$L32:$L33))))))</f>
        <v>-61.22449097074697</v>
      </c>
      <c r="AD32" s="12"/>
      <c r="AE32" s="12">
        <f t="array" aca="1" ref="AE32:AE33" ca="1">Q30:Q31*(INDEX('Flow probs &amp; rates'!AE$6:AE$5999-'Flow probs &amp; rates'!AE$5:AE$5999,'Useful matrices &amp; checks'!$A30))+X30:X31*(INDEX('Flow probs &amp; rates'!AE$6:AE$5999-'Flow probs &amp; rates'!AE$5:AE$5999,'Useful matrices &amp; checks'!$A30))^2</f>
        <v>-1.033124031879175E-2</v>
      </c>
      <c r="AF32" s="12">
        <f t="array" aca="1" ref="AF32:AF33" ca="1">R30:R31*(INDEX('Flow probs &amp; rates'!AF$6:AF$5999-'Flow probs &amp; rates'!AF$5:AF$5999,'Useful matrices &amp; checks'!$A30))+Y30:Y31*(INDEX('Flow probs &amp; rates'!AF$6:AF$5999-'Flow probs &amp; rates'!AF$5:AF$5999,'Useful matrices &amp; checks'!$A30))^2</f>
        <v>-2.9603062874922169E-2</v>
      </c>
      <c r="AG32" s="12">
        <f t="array" aca="1" ref="AG32:AG33" ca="1">S30:S31*(INDEX('Flow probs &amp; rates'!AG$6:AG$5999-'Flow probs &amp; rates'!AG$5:AG$5999,'Useful matrices &amp; checks'!$A30))+Z30:Z31*(INDEX('Flow probs &amp; rates'!AG$6:AG$5999-'Flow probs &amp; rates'!AG$5:AG$5999,'Useful matrices &amp; checks'!$A30))^2</f>
        <v>-1.7480966900283931E-2</v>
      </c>
      <c r="AH32" s="12">
        <f t="array" aca="1" ref="AH32:AH33" ca="1">T30:T31*(INDEX('Flow probs &amp; rates'!AI$6:AI$5999-'Flow probs &amp; rates'!AI$5:AI$5999,'Useful matrices &amp; checks'!$A30))+AA30:AA31*(INDEX('Flow probs &amp; rates'!AI$6:AI$5999-'Flow probs &amp; rates'!AI$5:AI$5999,'Useful matrices &amp; checks'!$A30))^2</f>
        <v>-6.0614722267400877E-3</v>
      </c>
      <c r="AI32" s="12">
        <f t="array" aca="1" ref="AI32:AI33" ca="1">U30:U31*(INDEX('Flow probs &amp; rates'!AJ$6:AJ$5999-'Flow probs &amp; rates'!AJ$5:AJ$5999,'Useful matrices &amp; checks'!$A30))+AB30:AB31*(INDEX('Flow probs &amp; rates'!AJ$6:AJ$5999-'Flow probs &amp; rates'!AJ$5:AJ$5999,'Useful matrices &amp; checks'!$A30))^2</f>
        <v>-1.7890444583953221E-2</v>
      </c>
      <c r="AJ32" s="12">
        <f t="array" aca="1" ref="AJ32:AJ33" ca="1">V30:V31*(INDEX('Flow probs &amp; rates'!AK$6:AK$5999-'Flow probs &amp; rates'!AK$5:AK$5999,'Useful matrices &amp; checks'!$A30))+AC30:AC31*(INDEX('Flow probs &amp; rates'!AK$6:AK$5999-'Flow probs &amp; rates'!AK$5:AK$5999,'Useful matrices &amp; checks'!$A30))^2</f>
        <v>-6.4231045184432482E-3</v>
      </c>
      <c r="AK32" s="12"/>
      <c r="AL32" s="12"/>
      <c r="AM32" s="12">
        <f ca="1">'Useful matrices &amp; checks'!AO32</f>
        <v>-9.0536093991292033E-2</v>
      </c>
      <c r="AN32" s="12">
        <f t="shared" ca="1" si="2"/>
        <v>-8.7790291423134409E-2</v>
      </c>
      <c r="AO32" s="12">
        <f t="shared" ca="1" si="3"/>
        <v>-2.7458025681576237E-3</v>
      </c>
    </row>
    <row r="33" spans="1:41" x14ac:dyDescent="0.35">
      <c r="P33" s="56"/>
      <c r="Q33" s="12">
        <f ca="1"/>
        <v>1.3304384253951591</v>
      </c>
      <c r="R33" s="12">
        <f ca="1"/>
        <v>4.267836315526518E-2</v>
      </c>
      <c r="S33" s="12">
        <f ca="1"/>
        <v>-0.11690880210612485</v>
      </c>
      <c r="T33" s="12">
        <f ca="1"/>
        <v>-0.11315855240114486</v>
      </c>
      <c r="U33" s="12">
        <f ca="1"/>
        <v>-3.0194216334968806E-2</v>
      </c>
      <c r="V33" s="12">
        <f ca="1"/>
        <v>0.91106835014611631</v>
      </c>
      <c r="W33" s="12"/>
      <c r="X33" s="12">
        <f ca="1"/>
        <v>-11.305646813047188</v>
      </c>
      <c r="Y33" s="12">
        <f ca="1"/>
        <v>-0.84758474346545398</v>
      </c>
      <c r="Z33" s="12">
        <f ca="1"/>
        <v>0.27924950971343648</v>
      </c>
      <c r="AA33" s="12">
        <f ca="1"/>
        <v>0.26162109810563117</v>
      </c>
      <c r="AB33" s="12">
        <f ca="1"/>
        <v>0.59733822948523951</v>
      </c>
      <c r="AC33" s="12">
        <f ca="1"/>
        <v>-12.458062472873355</v>
      </c>
      <c r="AD33" s="12"/>
      <c r="AE33" s="12">
        <f ca="1"/>
        <v>3.1466083782485006E-3</v>
      </c>
      <c r="AF33" s="12">
        <f ca="1"/>
        <v>3.5027046361749684E-4</v>
      </c>
      <c r="AG33" s="12">
        <f ca="1"/>
        <v>5.3242161842142807E-3</v>
      </c>
      <c r="AH33" s="12">
        <f ca="1"/>
        <v>-9.9325704309760252E-4</v>
      </c>
      <c r="AI33" s="12">
        <f ca="1"/>
        <v>2.1168398503970361E-4</v>
      </c>
      <c r="AJ33" s="12">
        <f ca="1"/>
        <v>-1.0525155544475536E-3</v>
      </c>
      <c r="AK33" s="12"/>
      <c r="AL33" s="12"/>
      <c r="AM33" s="12">
        <f ca="1">'Useful matrices &amp; checks'!AO33</f>
        <v>6.3457710424047603E-3</v>
      </c>
      <c r="AN33" s="12">
        <f t="shared" ca="1" si="2"/>
        <v>6.987006413574825E-3</v>
      </c>
      <c r="AO33" s="12">
        <f t="shared" ca="1" si="3"/>
        <v>-6.4123537117006472E-4</v>
      </c>
    </row>
    <row r="34" spans="1:41" x14ac:dyDescent="0.35">
      <c r="A34">
        <v>16</v>
      </c>
      <c r="P34" s="56" t="str">
        <f>INDEX('Flow probs &amp; rates'!$A$5:$A$5999,$A34)</f>
        <v>1991,8</v>
      </c>
      <c r="Q34" s="12">
        <f t="array" aca="1" ref="Q34:Q35" ca="1">-1*(MMULT(MINVERSE('Useful matrices &amp; checks'!$G34:$H35),'SS Taylor expansion'!C$4:C$5)-MMULT(MINVERSE('Useful matrices &amp; checks'!$G34:$H35),MMULT('SS Taylor expansion'!C$7:D$8,MMULT(MINVERSE('Useful matrices &amp; checks'!$G34:$H35),'Useful matrices &amp; checks'!$L34:$L35))))</f>
        <v>-4.9423144947703381</v>
      </c>
      <c r="R34" s="12">
        <f t="array" aca="1" ref="R34:R35" ca="1">-1*(MMULT(MINVERSE('Useful matrices &amp; checks'!$G34:$H35),'SS Taylor expansion'!E$4:E$5)-MMULT(MINVERSE('Useful matrices &amp; checks'!$G34:$H35),MMULT('SS Taylor expansion'!E$7:F$8,MMULT(MINVERSE('Useful matrices &amp; checks'!$G34:$H35),'Useful matrices &amp; checks'!$L34:$L35))))</f>
        <v>-12.334113334493296</v>
      </c>
      <c r="S34" s="12">
        <f t="array" aca="1" ref="S34:S35" ca="1">-1*(MMULT(MINVERSE('Useful matrices &amp; checks'!$G34:$H35),'SS Taylor expansion'!G$4:G$5)-MMULT(MINVERSE('Useful matrices &amp; checks'!$G34:$H35),MMULT('SS Taylor expansion'!G$7:H$8,MMULT(MINVERSE('Useful matrices &amp; checks'!$G34:$H35),'Useful matrices &amp; checks'!$L34:$L35))))</f>
        <v>0.3564221621710385</v>
      </c>
      <c r="T34" s="12">
        <f t="array" aca="1" ref="T34:T35" ca="1">-1*(MMULT(MINVERSE('Useful matrices &amp; checks'!$G34:$H35),'SS Taylor expansion'!I$4:I$5)-MMULT(MINVERSE('Useful matrices &amp; checks'!$G34:$H35),MMULT('SS Taylor expansion'!I$7:J$8,MMULT(MINVERSE('Useful matrices &amp; checks'!$G34:$H35),'Useful matrices &amp; checks'!$L34:$L35))))</f>
        <v>-0.53307027053321021</v>
      </c>
      <c r="U34" s="12">
        <f t="array" aca="1" ref="U34:U35" ca="1">-1*(MMULT(MINVERSE('Useful matrices &amp; checks'!$G34:$H35),'SS Taylor expansion'!K$4:K$5)-MMULT(MINVERSE('Useful matrices &amp; checks'!$G34:$H35),MMULT('SS Taylor expansion'!K$7:L$8,MMULT(MINVERSE('Useful matrices &amp; checks'!$G34:$H35),'Useful matrices &amp; checks'!$L34:$L35))))</f>
        <v>6.5372737696580518</v>
      </c>
      <c r="V34" s="12">
        <f t="array" aca="1" ref="V34:V35" ca="1">-1*(MMULT(MINVERSE('Useful matrices &amp; checks'!$G34:$H35),'SS Taylor expansion'!M$4:M$5)-MMULT(MINVERSE('Useful matrices &amp; checks'!$G34:$H35),MMULT('SS Taylor expansion'!M$7:N$8,MMULT(MINVERSE('Useful matrices &amp; checks'!$G34:$H35),'Useful matrices &amp; checks'!$L34:$L35))))</f>
        <v>3.9177694703333827</v>
      </c>
      <c r="W34" s="12"/>
      <c r="X34" s="12">
        <f t="array" aca="1" ref="X34:X35" ca="1">(MMULT(MINVERSE('Useful matrices &amp; checks'!$G34:$H35),MMULT('SS Taylor expansion'!C$7:D$8,MMULT(MINVERSE('Useful matrices &amp; checks'!$G34:$H35),'SS Taylor expansion'!C$4:C$5)))-MMULT(MINVERSE('Useful matrices &amp; checks'!$G34:$H35),MMULT('SS Taylor expansion'!C$7:D$8,MMULT(MINVERSE('Useful matrices &amp; checks'!$G34:$H35),MMULT('SS Taylor expansion'!C$7:D$8,MMULT(MINVERSE('Useful matrices &amp; checks'!$G34:$H35),'Useful matrices &amp; checks'!$L34:$L35))))))</f>
        <v>39.134437051237825</v>
      </c>
      <c r="Y34" s="12">
        <f t="array" aca="1" ref="Y34:Y35" ca="1">(MMULT(MINVERSE('Useful matrices &amp; checks'!$G34:$H35),MMULT('SS Taylor expansion'!E$7:F$8,MMULT(MINVERSE('Useful matrices &amp; checks'!$G34:$H35),'SS Taylor expansion'!E$4:E$5)))-MMULT(MINVERSE('Useful matrices &amp; checks'!$G34:$H35),MMULT('SS Taylor expansion'!E$7:F$8,MMULT(MINVERSE('Useful matrices &amp; checks'!$G34:$H35),MMULT('SS Taylor expansion'!E$7:F$8,MMULT(MINVERSE('Useful matrices &amp; checks'!$G34:$H35),'Useful matrices &amp; checks'!$L34:$L35))))))</f>
        <v>243.73292779684633</v>
      </c>
      <c r="Z34" s="12">
        <f t="array" aca="1" ref="Z34:Z35" ca="1">(MMULT(MINVERSE('Useful matrices &amp; checks'!$G34:$H35),MMULT('SS Taylor expansion'!G$7:H$8,MMULT(MINVERSE('Useful matrices &amp; checks'!$G34:$H35),'SS Taylor expansion'!G$4:G$5)))-MMULT(MINVERSE('Useful matrices &amp; checks'!$G34:$H35),MMULT('SS Taylor expansion'!G$7:H$8,MMULT(MINVERSE('Useful matrices &amp; checks'!$G34:$H35),MMULT('SS Taylor expansion'!G$7:H$8,MMULT(MINVERSE('Useful matrices &amp; checks'!$G34:$H35),'Useful matrices &amp; checks'!$L34:$L35))))))</f>
        <v>-0.82355992865195771</v>
      </c>
      <c r="AA34" s="12">
        <f t="array" aca="1" ref="AA34:AA35" ca="1">(MMULT(MINVERSE('Useful matrices &amp; checks'!$G34:$H35),MMULT('SS Taylor expansion'!I$7:J$8,MMULT(MINVERSE('Useful matrices &amp; checks'!$G34:$H35),'SS Taylor expansion'!I$4:I$5)))-MMULT(MINVERSE('Useful matrices &amp; checks'!$G34:$H35),MMULT('SS Taylor expansion'!I$7:J$8,MMULT(MINVERSE('Useful matrices &amp; checks'!$G34:$H35),MMULT('SS Taylor expansion'!I$7:J$8,MMULT(MINVERSE('Useful matrices &amp; checks'!$G34:$H35),'Useful matrices &amp; checks'!$L34:$L35))))))</f>
        <v>1.1399437757419046</v>
      </c>
      <c r="AB34" s="12">
        <f t="array" aca="1" ref="AB34:AB35" ca="1">(MMULT(MINVERSE('Useful matrices &amp; checks'!$G34:$H35),MMULT('SS Taylor expansion'!K$7:L$8,MMULT(MINVERSE('Useful matrices &amp; checks'!$G34:$H35),'SS Taylor expansion'!K$4:K$5)))-MMULT(MINVERSE('Useful matrices &amp; checks'!$G34:$H35),MMULT('SS Taylor expansion'!K$7:L$8,MMULT(MINVERSE('Useful matrices &amp; checks'!$G34:$H35),MMULT('SS Taylor expansion'!K$7:L$8,MMULT(MINVERSE('Useful matrices &amp; checks'!$G34:$H35),'Useful matrices &amp; checks'!$L34:$L35))))))</f>
        <v>-128.05668399239568</v>
      </c>
      <c r="AC34" s="12">
        <f t="array" aca="1" ref="AC34:AC35" ca="1">(MMULT(MINVERSE('Useful matrices &amp; checks'!$G34:$H35),MMULT('SS Taylor expansion'!M$7:N$8,MMULT(MINVERSE('Useful matrices &amp; checks'!$G34:$H35),'SS Taylor expansion'!M$4:M$5)))-MMULT(MINVERSE('Useful matrices &amp; checks'!$G34:$H35),MMULT('SS Taylor expansion'!M$7:N$8,MMULT(MINVERSE('Useful matrices &amp; checks'!$G34:$H35),MMULT('SS Taylor expansion'!M$7:N$8,MMULT(MINVERSE('Useful matrices &amp; checks'!$G34:$H35),'Useful matrices &amp; checks'!$L34:$L35))))))</f>
        <v>-54.774679472795427</v>
      </c>
      <c r="AD34" s="12"/>
      <c r="AE34" s="12">
        <f t="array" aca="1" ref="AE34:AE35" ca="1">Q32:Q33*(INDEX('Flow probs &amp; rates'!AE$6:AE$5999-'Flow probs &amp; rates'!AE$5:AE$5999,'Useful matrices &amp; checks'!$A32))+X32:X33*(INDEX('Flow probs &amp; rates'!AE$6:AE$5999-'Flow probs &amp; rates'!AE$5:AE$5999,'Useful matrices &amp; checks'!$A32))^2</f>
        <v>6.8549032237412979E-3</v>
      </c>
      <c r="AF34" s="12">
        <f t="array" aca="1" ref="AF34:AF35" ca="1">R32:R33*(INDEX('Flow probs &amp; rates'!AF$6:AF$5999-'Flow probs &amp; rates'!AF$5:AF$5999,'Useful matrices &amp; checks'!$A32))+Y32:Y33*(INDEX('Flow probs &amp; rates'!AF$6:AF$5999-'Flow probs &amp; rates'!AF$5:AF$5999,'Useful matrices &amp; checks'!$A32))^2</f>
        <v>2.5031242751517926E-2</v>
      </c>
      <c r="AG34" s="12">
        <f t="array" aca="1" ref="AG34:AG35" ca="1">S32:S33*(INDEX('Flow probs &amp; rates'!AG$6:AG$5999-'Flow probs &amp; rates'!AG$5:AG$5999,'Useful matrices &amp; checks'!$A32))+Z32:Z33*(INDEX('Flow probs &amp; rates'!AG$6:AG$5999-'Flow probs &amp; rates'!AG$5:AG$5999,'Useful matrices &amp; checks'!$A32))^2</f>
        <v>1.0489413738321506E-2</v>
      </c>
      <c r="AH34" s="12">
        <f t="array" aca="1" ref="AH34:AH35" ca="1">T32:T33*(INDEX('Flow probs &amp; rates'!AI$6:AI$5999-'Flow probs &amp; rates'!AI$5:AI$5999,'Useful matrices &amp; checks'!$A32))+AA32:AA33*(INDEX('Flow probs &amp; rates'!AI$6:AI$5999-'Flow probs &amp; rates'!AI$5:AI$5999,'Useful matrices &amp; checks'!$A32))^2</f>
        <v>3.4696015752405805E-3</v>
      </c>
      <c r="AI34" s="12">
        <f t="array" aca="1" ref="AI34:AI35" ca="1">U32:U33*(INDEX('Flow probs &amp; rates'!AJ$6:AJ$5999-'Flow probs &amp; rates'!AJ$5:AJ$5999,'Useful matrices &amp; checks'!$A32))+AB32:AB33*(INDEX('Flow probs &amp; rates'!AJ$6:AJ$5999-'Flow probs &amp; rates'!AJ$5:AJ$5999,'Useful matrices &amp; checks'!$A32))^2</f>
        <v>1.8314312326170357E-2</v>
      </c>
      <c r="AJ34" s="12">
        <f t="array" aca="1" ref="AJ34:AJ35" ca="1">V32:V33*(INDEX('Flow probs &amp; rates'!AK$6:AK$5999-'Flow probs &amp; rates'!AK$5:AK$5999,'Useful matrices &amp; checks'!$A32))+AC32:AC33*(INDEX('Flow probs &amp; rates'!AK$6:AK$5999-'Flow probs &amp; rates'!AK$5:AK$5999,'Useful matrices &amp; checks'!$A32))^2</f>
        <v>3.6232860750165475E-3</v>
      </c>
      <c r="AK34" s="12"/>
      <c r="AL34" s="12"/>
      <c r="AM34" s="12">
        <f ca="1">'Useful matrices &amp; checks'!AO34</f>
        <v>6.7175449954993471E-2</v>
      </c>
      <c r="AN34" s="12">
        <f t="shared" ca="1" si="2"/>
        <v>6.7782759690008215E-2</v>
      </c>
      <c r="AO34" s="12">
        <f t="shared" ca="1" si="3"/>
        <v>-6.0730973501474383E-4</v>
      </c>
    </row>
    <row r="35" spans="1:41" x14ac:dyDescent="0.35">
      <c r="Q35" s="12">
        <f ca="1"/>
        <v>1.4422221819285228</v>
      </c>
      <c r="R35" s="12">
        <f ca="1"/>
        <v>0.10747001945264696</v>
      </c>
      <c r="S35" s="12">
        <f ca="1"/>
        <v>-0.10400793979377945</v>
      </c>
      <c r="T35" s="12">
        <f ca="1"/>
        <v>-9.62575838133157E-2</v>
      </c>
      <c r="U35" s="12">
        <f ca="1"/>
        <v>-5.696079808409607E-2</v>
      </c>
      <c r="V35" s="12">
        <f ca="1"/>
        <v>0.70743960786755378</v>
      </c>
      <c r="W35" s="12"/>
      <c r="X35" s="12">
        <f ca="1"/>
        <v>-11.419862748981808</v>
      </c>
      <c r="Y35" s="12">
        <f ca="1"/>
        <v>-2.1237021082272842</v>
      </c>
      <c r="Z35" s="12">
        <f ca="1"/>
        <v>0.24032392080798126</v>
      </c>
      <c r="AA35" s="12">
        <f ca="1"/>
        <v>0.20584196793827375</v>
      </c>
      <c r="AB35" s="12">
        <f ca="1"/>
        <v>1.1157878922043816</v>
      </c>
      <c r="AC35" s="12">
        <f ca="1"/>
        <v>-9.8907753661187066</v>
      </c>
      <c r="AD35" s="12"/>
      <c r="AE35" s="12">
        <f ca="1"/>
        <v>-1.9268411034536932E-3</v>
      </c>
      <c r="AF35" s="12">
        <f ca="1"/>
        <v>-9.6575111770297664E-5</v>
      </c>
      <c r="AG35" s="12">
        <f ca="1"/>
        <v>-2.9484637320814958E-3</v>
      </c>
      <c r="AH35" s="12">
        <f ca="1"/>
        <v>7.0600036839799291E-4</v>
      </c>
      <c r="AI35" s="12">
        <f ca="1"/>
        <v>-7.0659965925534655E-5</v>
      </c>
      <c r="AJ35" s="12">
        <f ca="1"/>
        <v>7.3727234908683341E-4</v>
      </c>
      <c r="AK35" s="12"/>
      <c r="AL35" s="12"/>
      <c r="AM35" s="12">
        <f ca="1">'Useful matrices &amp; checks'!AO35</f>
        <v>-3.9314908428112749E-3</v>
      </c>
      <c r="AN35" s="12">
        <f t="shared" ca="1" si="2"/>
        <v>-3.5992671957461946E-3</v>
      </c>
      <c r="AO35" s="12">
        <f t="shared" ca="1" si="3"/>
        <v>-3.3222364706508032E-4</v>
      </c>
    </row>
    <row r="36" spans="1:41" x14ac:dyDescent="0.35">
      <c r="A36">
        <v>17</v>
      </c>
      <c r="P36" s="56" t="str">
        <f>INDEX('Flow probs &amp; rates'!$A$5:$A$5999,$A36)</f>
        <v>1991,9</v>
      </c>
      <c r="Q36" s="12">
        <f t="array" aca="1" ref="Q36:Q37" ca="1">-1*(MMULT(MINVERSE('Useful matrices &amp; checks'!$G36:$H37),'SS Taylor expansion'!C$4:C$5)-MMULT(MINVERSE('Useful matrices &amp; checks'!$G36:$H37),MMULT('SS Taylor expansion'!C$7:D$8,MMULT(MINVERSE('Useful matrices &amp; checks'!$G36:$H37),'Useful matrices &amp; checks'!$L36:$L37))))</f>
        <v>-4.9840821610763539</v>
      </c>
      <c r="R36" s="12">
        <f t="array" aca="1" ref="R36:R37" ca="1">-1*(MMULT(MINVERSE('Useful matrices &amp; checks'!$G36:$H37),'SS Taylor expansion'!E$4:E$5)-MMULT(MINVERSE('Useful matrices &amp; checks'!$G36:$H37),MMULT('SS Taylor expansion'!E$7:F$8,MMULT(MINVERSE('Useful matrices &amp; checks'!$G36:$H37),'Useful matrices &amp; checks'!$L36:$L37))))</f>
        <v>-12.126351262134659</v>
      </c>
      <c r="S36" s="12">
        <f t="array" aca="1" ref="S36:S37" ca="1">-1*(MMULT(MINVERSE('Useful matrices &amp; checks'!$G36:$H37),'SS Taylor expansion'!G$4:G$5)-MMULT(MINVERSE('Useful matrices &amp; checks'!$G36:$H37),MMULT('SS Taylor expansion'!G$7:H$8,MMULT(MINVERSE('Useful matrices &amp; checks'!$G36:$H37),'Useful matrices &amp; checks'!$L36:$L37))))</f>
        <v>0.3709609255395262</v>
      </c>
      <c r="T36" s="12">
        <f t="array" aca="1" ref="T36:T37" ca="1">-1*(MMULT(MINVERSE('Useful matrices &amp; checks'!$G36:$H37),'SS Taylor expansion'!I$4:I$5)-MMULT(MINVERSE('Useful matrices &amp; checks'!$G36:$H37),MMULT('SS Taylor expansion'!I$7:J$8,MMULT(MINVERSE('Useful matrices &amp; checks'!$G36:$H37),'Useful matrices &amp; checks'!$L36:$L37))))</f>
        <v>-0.53159291330959269</v>
      </c>
      <c r="U36" s="12">
        <f t="array" aca="1" ref="U36:U37" ca="1">-1*(MMULT(MINVERSE('Useful matrices &amp; checks'!$G36:$H37),'SS Taylor expansion'!K$4:K$5)-MMULT(MINVERSE('Useful matrices &amp; checks'!$G36:$H37),MMULT('SS Taylor expansion'!K$7:L$8,MMULT(MINVERSE('Useful matrices &amp; checks'!$G36:$H37),'Useful matrices &amp; checks'!$L36:$L37))))</f>
        <v>7.4636804027433357</v>
      </c>
      <c r="V36" s="12">
        <f t="array" aca="1" ref="V36:V37" ca="1">-1*(MMULT(MINVERSE('Useful matrices &amp; checks'!$G36:$H37),'SS Taylor expansion'!M$4:M$5)-MMULT(MINVERSE('Useful matrices &amp; checks'!$G36:$H37),MMULT('SS Taylor expansion'!M$7:N$8,MMULT(MINVERSE('Useful matrices &amp; checks'!$G36:$H37),'Useful matrices &amp; checks'!$L36:$L37))))</f>
        <v>4.3960143301427133</v>
      </c>
      <c r="W36" s="12"/>
      <c r="X36" s="12">
        <f t="array" aca="1" ref="X36:X37" ca="1">(MMULT(MINVERSE('Useful matrices &amp; checks'!$G36:$H37),MMULT('SS Taylor expansion'!C$7:D$8,MMULT(MINVERSE('Useful matrices &amp; checks'!$G36:$H37),'SS Taylor expansion'!C$4:C$5)))-MMULT(MINVERSE('Useful matrices &amp; checks'!$G36:$H37),MMULT('SS Taylor expansion'!C$7:D$8,MMULT(MINVERSE('Useful matrices &amp; checks'!$G36:$H37),MMULT('SS Taylor expansion'!C$7:D$8,MMULT(MINVERSE('Useful matrices &amp; checks'!$G36:$H37),'Useful matrices &amp; checks'!$L36:$L37))))))</f>
        <v>41.979474468385391</v>
      </c>
      <c r="Y36" s="12">
        <f t="array" aca="1" ref="Y36:Y37" ca="1">(MMULT(MINVERSE('Useful matrices &amp; checks'!$G36:$H37),MMULT('SS Taylor expansion'!E$7:F$8,MMULT(MINVERSE('Useful matrices &amp; checks'!$G36:$H37),'SS Taylor expansion'!E$4:E$5)))-MMULT(MINVERSE('Useful matrices &amp; checks'!$G36:$H37),MMULT('SS Taylor expansion'!E$7:F$8,MMULT(MINVERSE('Useful matrices &amp; checks'!$G36:$H37),MMULT('SS Taylor expansion'!E$7:F$8,MMULT(MINVERSE('Useful matrices &amp; checks'!$G36:$H37),'Useful matrices &amp; checks'!$L36:$L37))))))</f>
        <v>248.50029008752369</v>
      </c>
      <c r="Z36" s="12">
        <f t="array" aca="1" ref="Z36:Z37" ca="1">(MMULT(MINVERSE('Useful matrices &amp; checks'!$G36:$H37),MMULT('SS Taylor expansion'!G$7:H$8,MMULT(MINVERSE('Useful matrices &amp; checks'!$G36:$H37),'SS Taylor expansion'!G$4:G$5)))-MMULT(MINVERSE('Useful matrices &amp; checks'!$G36:$H37),MMULT('SS Taylor expansion'!G$7:H$8,MMULT(MINVERSE('Useful matrices &amp; checks'!$G36:$H37),MMULT('SS Taylor expansion'!G$7:H$8,MMULT(MINVERSE('Useful matrices &amp; checks'!$G36:$H37),'Useful matrices &amp; checks'!$L36:$L37))))))</f>
        <v>-0.82979441942807419</v>
      </c>
      <c r="AA36" s="12">
        <f t="array" aca="1" ref="AA36:AA37" ca="1">(MMULT(MINVERSE('Useful matrices &amp; checks'!$G36:$H37),MMULT('SS Taylor expansion'!I$7:J$8,MMULT(MINVERSE('Useful matrices &amp; checks'!$G36:$H37),'SS Taylor expansion'!I$4:I$5)))-MMULT(MINVERSE('Useful matrices &amp; checks'!$G36:$H37),MMULT('SS Taylor expansion'!I$7:J$8,MMULT(MINVERSE('Useful matrices &amp; checks'!$G36:$H37),MMULT('SS Taylor expansion'!I$7:J$8,MMULT(MINVERSE('Useful matrices &amp; checks'!$G36:$H37),'Useful matrices &amp; checks'!$L36:$L37))))))</f>
        <v>1.1429523288467855</v>
      </c>
      <c r="AB36" s="12">
        <f t="array" aca="1" ref="AB36:AB37" ca="1">(MMULT(MINVERSE('Useful matrices &amp; checks'!$G36:$H37),MMULT('SS Taylor expansion'!K$7:L$8,MMULT(MINVERSE('Useful matrices &amp; checks'!$G36:$H37),'SS Taylor expansion'!K$4:K$5)))-MMULT(MINVERSE('Useful matrices &amp; checks'!$G36:$H37),MMULT('SS Taylor expansion'!K$7:L$8,MMULT(MINVERSE('Useful matrices &amp; checks'!$G36:$H37),MMULT('SS Taylor expansion'!K$7:L$8,MMULT(MINVERSE('Useful matrices &amp; checks'!$G36:$H37),'Useful matrices &amp; checks'!$L36:$L37))))))</f>
        <v>-152.30206448661966</v>
      </c>
      <c r="AC36" s="12">
        <f t="array" aca="1" ref="AC36:AC37" ca="1">(MMULT(MINVERSE('Useful matrices &amp; checks'!$G36:$H37),MMULT('SS Taylor expansion'!M$7:N$8,MMULT(MINVERSE('Useful matrices &amp; checks'!$G36:$H37),'SS Taylor expansion'!M$4:M$5)))-MMULT(MINVERSE('Useful matrices &amp; checks'!$G36:$H37),MMULT('SS Taylor expansion'!M$7:N$8,MMULT(MINVERSE('Useful matrices &amp; checks'!$G36:$H37),MMULT('SS Taylor expansion'!M$7:N$8,MMULT(MINVERSE('Useful matrices &amp; checks'!$G36:$H37),'Useful matrices &amp; checks'!$L36:$L37))))))</f>
        <v>-62.511008134354284</v>
      </c>
      <c r="AD36" s="12"/>
      <c r="AE36" s="12">
        <f t="array" aca="1" ref="AE36:AE37" ca="1">Q34:Q35*(INDEX('Flow probs &amp; rates'!AE$6:AE$5999-'Flow probs &amp; rates'!AE$5:AE$5999,'Useful matrices &amp; checks'!$A34))+X34:X35*(INDEX('Flow probs &amp; rates'!AE$6:AE$5999-'Flow probs &amp; rates'!AE$5:AE$5999,'Useful matrices &amp; checks'!$A34))^2</f>
        <v>-2.9678698537505305E-3</v>
      </c>
      <c r="AF36" s="12">
        <f t="array" aca="1" ref="AF36:AF37" ca="1">R34:R35*(INDEX('Flow probs &amp; rates'!AF$6:AF$5999-'Flow probs &amp; rates'!AF$5:AF$5999,'Useful matrices &amp; checks'!$A34))+Y34:Y35*(INDEX('Flow probs &amp; rates'!AF$6:AF$5999-'Flow probs &amp; rates'!AF$5:AF$5999,'Useful matrices &amp; checks'!$A34))^2</f>
        <v>-5.6611739103467644E-3</v>
      </c>
      <c r="AG36" s="12">
        <f t="array" aca="1" ref="AG36:AG37" ca="1">S34:S35*(INDEX('Flow probs &amp; rates'!AG$6:AG$5999-'Flow probs &amp; rates'!AG$5:AG$5999,'Useful matrices &amp; checks'!$A34))+Z34:Z35*(INDEX('Flow probs &amp; rates'!AG$6:AG$5999-'Flow probs &amp; rates'!AG$5:AG$5999,'Useful matrices &amp; checks'!$A34))^2</f>
        <v>-5.1821083066829268E-4</v>
      </c>
      <c r="AH36" s="12">
        <f t="array" aca="1" ref="AH36:AH37" ca="1">T34:T35*(INDEX('Flow probs &amp; rates'!AI$6:AI$5999-'Flow probs &amp; rates'!AI$5:AI$5999,'Useful matrices &amp; checks'!$A34))+AA34:AA35*(INDEX('Flow probs &amp; rates'!AI$6:AI$5999-'Flow probs &amp; rates'!AI$5:AI$5999,'Useful matrices &amp; checks'!$A34))^2</f>
        <v>-5.7282230374023791E-3</v>
      </c>
      <c r="AI36" s="12">
        <f t="array" aca="1" ref="AI36:AI37" ca="1">U34:U35*(INDEX('Flow probs &amp; rates'!AJ$6:AJ$5999-'Flow probs &amp; rates'!AJ$5:AJ$5999,'Useful matrices &amp; checks'!$A34))+AB34:AB35*(INDEX('Flow probs &amp; rates'!AJ$6:AJ$5999-'Flow probs &amp; rates'!AJ$5:AJ$5999,'Useful matrices &amp; checks'!$A34))^2</f>
        <v>-1.132840825586327E-2</v>
      </c>
      <c r="AJ36" s="12">
        <f t="array" aca="1" ref="AJ36:AJ37" ca="1">V34:V35*(INDEX('Flow probs &amp; rates'!AK$6:AK$5999-'Flow probs &amp; rates'!AK$5:AK$5999,'Useful matrices &amp; checks'!$A34))+AC34:AC35*(INDEX('Flow probs &amp; rates'!AK$6:AK$5999-'Flow probs &amp; rates'!AK$5:AK$5999,'Useful matrices &amp; checks'!$A34))^2</f>
        <v>-5.4244361103700615E-3</v>
      </c>
      <c r="AK36" s="12"/>
      <c r="AL36" s="12"/>
      <c r="AM36" s="12">
        <f ca="1">'Useful matrices &amp; checks'!AO36</f>
        <v>-3.2424883395075987E-2</v>
      </c>
      <c r="AN36" s="12">
        <f t="shared" ca="1" si="2"/>
        <v>-3.1628321998401293E-2</v>
      </c>
      <c r="AO36" s="12">
        <f t="shared" ca="1" si="3"/>
        <v>-7.9656139667469428E-4</v>
      </c>
    </row>
    <row r="37" spans="1:41" x14ac:dyDescent="0.35">
      <c r="P37" s="56"/>
      <c r="Q37" s="12">
        <f ca="1"/>
        <v>1.3236578260147855</v>
      </c>
      <c r="R37" s="12">
        <f ca="1"/>
        <v>5.1378932317110333E-2</v>
      </c>
      <c r="S37" s="12">
        <f ca="1"/>
        <v>-9.8518707430384961E-2</v>
      </c>
      <c r="T37" s="12">
        <f ca="1"/>
        <v>-9.4694617925112468E-2</v>
      </c>
      <c r="U37" s="12">
        <f ca="1"/>
        <v>-3.1623356602453197E-2</v>
      </c>
      <c r="V37" s="12">
        <f ca="1"/>
        <v>0.78307834240022722</v>
      </c>
      <c r="W37" s="12"/>
      <c r="X37" s="12">
        <f ca="1"/>
        <v>-11.14878489484334</v>
      </c>
      <c r="Y37" s="12">
        <f ca="1"/>
        <v>-1.0528871635985917</v>
      </c>
      <c r="Z37" s="12">
        <f ca="1"/>
        <v>0.22037435213992648</v>
      </c>
      <c r="AA37" s="12">
        <f ca="1"/>
        <v>0.20359833883588907</v>
      </c>
      <c r="AB37" s="12">
        <f ca="1"/>
        <v>0.6452985975631973</v>
      </c>
      <c r="AC37" s="12">
        <f ca="1"/>
        <v>-11.135317802757964</v>
      </c>
      <c r="AD37" s="12"/>
      <c r="AE37" s="12">
        <f ca="1"/>
        <v>8.6605733825420529E-4</v>
      </c>
      <c r="AF37" s="12">
        <f ca="1"/>
        <v>4.9327134733579007E-5</v>
      </c>
      <c r="AG37" s="12">
        <f ca="1"/>
        <v>1.5121966756592378E-4</v>
      </c>
      <c r="AH37" s="12">
        <f ca="1"/>
        <v>-1.0343568936466777E-3</v>
      </c>
      <c r="AI37" s="12">
        <f ca="1"/>
        <v>9.8707075458794394E-5</v>
      </c>
      <c r="AJ37" s="12">
        <f ca="1"/>
        <v>-9.795014698749608E-4</v>
      </c>
      <c r="AK37" s="12"/>
      <c r="AL37" s="12"/>
      <c r="AM37" s="12">
        <f ca="1">'Useful matrices &amp; checks'!AO37</f>
        <v>-9.6984955965428304E-4</v>
      </c>
      <c r="AN37" s="12">
        <f t="shared" ca="1" si="2"/>
        <v>-8.4854714750913604E-4</v>
      </c>
      <c r="AO37" s="12">
        <f t="shared" ca="1" si="3"/>
        <v>-1.21302412145147E-4</v>
      </c>
    </row>
    <row r="38" spans="1:41" x14ac:dyDescent="0.35">
      <c r="A38">
        <v>18</v>
      </c>
      <c r="P38" s="56" t="str">
        <f>INDEX('Flow probs &amp; rates'!$A$5:$A$5999,$A38)</f>
        <v>1991,10</v>
      </c>
      <c r="Q38" s="12">
        <f t="array" aca="1" ref="Q38:Q39" ca="1">-1*(MMULT(MINVERSE('Useful matrices &amp; checks'!$G38:$H39),'SS Taylor expansion'!C$4:C$5)-MMULT(MINVERSE('Useful matrices &amp; checks'!$G38:$H39),MMULT('SS Taylor expansion'!C$7:D$8,MMULT(MINVERSE('Useful matrices &amp; checks'!$G38:$H39),'Useful matrices &amp; checks'!$L38:$L39))))</f>
        <v>-4.9977797336149781</v>
      </c>
      <c r="R38" s="12">
        <f t="array" aca="1" ref="R38:R39" ca="1">-1*(MMULT(MINVERSE('Useful matrices &amp; checks'!$G38:$H39),'SS Taylor expansion'!E$4:E$5)-MMULT(MINVERSE('Useful matrices &amp; checks'!$G38:$H39),MMULT('SS Taylor expansion'!E$7:F$8,MMULT(MINVERSE('Useful matrices &amp; checks'!$G38:$H39),'Useful matrices &amp; checks'!$L38:$L39))))</f>
        <v>-12.205780536633673</v>
      </c>
      <c r="S38" s="12">
        <f t="array" aca="1" ref="S38:S39" ca="1">-1*(MMULT(MINVERSE('Useful matrices &amp; checks'!$G38:$H39),'SS Taylor expansion'!G$4:G$5)-MMULT(MINVERSE('Useful matrices &amp; checks'!$G38:$H39),MMULT('SS Taylor expansion'!G$7:H$8,MMULT(MINVERSE('Useful matrices &amp; checks'!$G38:$H39),'Useful matrices &amp; checks'!$L38:$L39))))</f>
        <v>0.38433619848798639</v>
      </c>
      <c r="T38" s="12">
        <f t="array" aca="1" ref="T38:T39" ca="1">-1*(MMULT(MINVERSE('Useful matrices &amp; checks'!$G38:$H39),'SS Taylor expansion'!I$4:I$5)-MMULT(MINVERSE('Useful matrices &amp; checks'!$G38:$H39),MMULT('SS Taylor expansion'!I$7:J$8,MMULT(MINVERSE('Useful matrices &amp; checks'!$G38:$H39),'Useful matrices &amp; checks'!$L38:$L39))))</f>
        <v>-0.55430526653617784</v>
      </c>
      <c r="U38" s="12">
        <f t="array" aca="1" ref="U38:U39" ca="1">-1*(MMULT(MINVERSE('Useful matrices &amp; checks'!$G38:$H39),'SS Taylor expansion'!K$4:K$5)-MMULT(MINVERSE('Useful matrices &amp; checks'!$G38:$H39),MMULT('SS Taylor expansion'!K$7:L$8,MMULT(MINVERSE('Useful matrices &amp; checks'!$G38:$H39),'Useful matrices &amp; checks'!$L38:$L39))))</f>
        <v>7.2099383258560508</v>
      </c>
      <c r="V38" s="12">
        <f t="array" aca="1" ref="V38:V39" ca="1">-1*(MMULT(MINVERSE('Useful matrices &amp; checks'!$G38:$H39),'SS Taylor expansion'!M$4:M$5)-MMULT(MINVERSE('Useful matrices &amp; checks'!$G38:$H39),MMULT('SS Taylor expansion'!M$7:N$8,MMULT(MINVERSE('Useful matrices &amp; checks'!$G38:$H39),'Useful matrices &amp; checks'!$L38:$L39))))</f>
        <v>4.2577564856674606</v>
      </c>
      <c r="W38" s="12"/>
      <c r="X38" s="12">
        <f t="array" aca="1" ref="X38:X39" ca="1">(MMULT(MINVERSE('Useful matrices &amp; checks'!$G38:$H39),MMULT('SS Taylor expansion'!C$7:D$8,MMULT(MINVERSE('Useful matrices &amp; checks'!$G38:$H39),'SS Taylor expansion'!C$4:C$5)))-MMULT(MINVERSE('Useful matrices &amp; checks'!$G38:$H39),MMULT('SS Taylor expansion'!C$7:D$8,MMULT(MINVERSE('Useful matrices &amp; checks'!$G38:$H39),MMULT('SS Taylor expansion'!C$7:D$8,MMULT(MINVERSE('Useful matrices &amp; checks'!$G38:$H39),'Useful matrices &amp; checks'!$L38:$L39))))))</f>
        <v>41.652984500271188</v>
      </c>
      <c r="Y38" s="12">
        <f t="array" aca="1" ref="Y38:Y39" ca="1">(MMULT(MINVERSE('Useful matrices &amp; checks'!$G38:$H39),MMULT('SS Taylor expansion'!E$7:F$8,MMULT(MINVERSE('Useful matrices &amp; checks'!$G38:$H39),'SS Taylor expansion'!E$4:E$5)))-MMULT(MINVERSE('Useful matrices &amp; checks'!$G38:$H39),MMULT('SS Taylor expansion'!E$7:F$8,MMULT(MINVERSE('Useful matrices &amp; checks'!$G38:$H39),MMULT('SS Taylor expansion'!E$7:F$8,MMULT(MINVERSE('Useful matrices &amp; checks'!$G38:$H39),'Useful matrices &amp; checks'!$L38:$L39))))))</f>
        <v>248.44085512119761</v>
      </c>
      <c r="Z38" s="12">
        <f t="array" aca="1" ref="Z38:Z39" ca="1">(MMULT(MINVERSE('Useful matrices &amp; checks'!$G38:$H39),MMULT('SS Taylor expansion'!G$7:H$8,MMULT(MINVERSE('Useful matrices &amp; checks'!$G38:$H39),'SS Taylor expansion'!G$4:G$5)))-MMULT(MINVERSE('Useful matrices &amp; checks'!$G38:$H39),MMULT('SS Taylor expansion'!G$7:H$8,MMULT(MINVERSE('Useful matrices &amp; checks'!$G38:$H39),MMULT('SS Taylor expansion'!G$7:H$8,MMULT(MINVERSE('Useful matrices &amp; checks'!$G38:$H39),'Useful matrices &amp; checks'!$L38:$L39))))))</f>
        <v>-0.86721267608555741</v>
      </c>
      <c r="AA38" s="12">
        <f t="array" aca="1" ref="AA38:AA39" ca="1">(MMULT(MINVERSE('Useful matrices &amp; checks'!$G38:$H39),MMULT('SS Taylor expansion'!I$7:J$8,MMULT(MINVERSE('Useful matrices &amp; checks'!$G38:$H39),'SS Taylor expansion'!I$4:I$5)))-MMULT(MINVERSE('Useful matrices &amp; checks'!$G38:$H39),MMULT('SS Taylor expansion'!I$7:J$8,MMULT(MINVERSE('Useful matrices &amp; checks'!$G38:$H39),MMULT('SS Taylor expansion'!I$7:J$8,MMULT(MINVERSE('Useful matrices &amp; checks'!$G38:$H39),'Useful matrices &amp; checks'!$L38:$L39))))))</f>
        <v>1.1671166164485567</v>
      </c>
      <c r="AB38" s="12">
        <f t="array" aca="1" ref="AB38:AB39" ca="1">(MMULT(MINVERSE('Useful matrices &amp; checks'!$G38:$H39),MMULT('SS Taylor expansion'!K$7:L$8,MMULT(MINVERSE('Useful matrices &amp; checks'!$G38:$H39),'SS Taylor expansion'!K$4:K$5)))-MMULT(MINVERSE('Useful matrices &amp; checks'!$G38:$H39),MMULT('SS Taylor expansion'!K$7:L$8,MMULT(MINVERSE('Useful matrices &amp; checks'!$G38:$H39),MMULT('SS Taylor expansion'!K$7:L$8,MMULT(MINVERSE('Useful matrices &amp; checks'!$G38:$H39),'Useful matrices &amp; checks'!$L38:$L39))))))</f>
        <v>-145.66611860782081</v>
      </c>
      <c r="AC38" s="12">
        <f t="array" aca="1" ref="AC38:AC39" ca="1">(MMULT(MINVERSE('Useful matrices &amp; checks'!$G38:$H39),MMULT('SS Taylor expansion'!M$7:N$8,MMULT(MINVERSE('Useful matrices &amp; checks'!$G38:$H39),'SS Taylor expansion'!M$4:M$5)))-MMULT(MINVERSE('Useful matrices &amp; checks'!$G38:$H39),MMULT('SS Taylor expansion'!M$7:N$8,MMULT(MINVERSE('Useful matrices &amp; checks'!$G38:$H39),MMULT('SS Taylor expansion'!M$7:N$8,MMULT(MINVERSE('Useful matrices &amp; checks'!$G38:$H39),'Useful matrices &amp; checks'!$L38:$L39))))))</f>
        <v>-60.143412037926609</v>
      </c>
      <c r="AD38" s="12"/>
      <c r="AE38" s="12">
        <f t="array" aca="1" ref="AE38:AE39" ca="1">Q36:Q37*(INDEX('Flow probs &amp; rates'!AE$6:AE$5999-'Flow probs &amp; rates'!AE$5:AE$5999,'Useful matrices &amp; checks'!$A36))+X36:X37*(INDEX('Flow probs &amp; rates'!AE$6:AE$5999-'Flow probs &amp; rates'!AE$5:AE$5999,'Useful matrices &amp; checks'!$A36))^2</f>
        <v>-2.1748837302823431E-3</v>
      </c>
      <c r="AF38" s="12">
        <f t="array" aca="1" ref="AF38:AF39" ca="1">R36:R37*(INDEX('Flow probs &amp; rates'!AF$6:AF$5999-'Flow probs &amp; rates'!AF$5:AF$5999,'Useful matrices &amp; checks'!$A36))+Y36:Y37*(INDEX('Flow probs &amp; rates'!AF$6:AF$5999-'Flow probs &amp; rates'!AF$5:AF$5999,'Useful matrices &amp; checks'!$A36))^2</f>
        <v>4.9315821814587867E-3</v>
      </c>
      <c r="AG38" s="12">
        <f t="array" aca="1" ref="AG38:AG39" ca="1">S36:S37*(INDEX('Flow probs &amp; rates'!AG$6:AG$5999-'Flow probs &amp; rates'!AG$5:AG$5999,'Useful matrices &amp; checks'!$A36))+Z36:Z37*(INDEX('Flow probs &amp; rates'!AG$6:AG$5999-'Flow probs &amp; rates'!AG$5:AG$5999,'Useful matrices &amp; checks'!$A36))^2</f>
        <v>3.4948285896043064E-4</v>
      </c>
      <c r="AH38" s="12">
        <f t="array" aca="1" ref="AH38:AH39" ca="1">T36:T37*(INDEX('Flow probs &amp; rates'!AI$6:AI$5999-'Flow probs &amp; rates'!AI$5:AI$5999,'Useful matrices &amp; checks'!$A36))+AA36:AA37*(INDEX('Flow probs &amp; rates'!AI$6:AI$5999-'Flow probs &amp; rates'!AI$5:AI$5999,'Useful matrices &amp; checks'!$A36))^2</f>
        <v>7.8665049569599029E-4</v>
      </c>
      <c r="AI38" s="12">
        <f t="array" aca="1" ref="AI38:AI39" ca="1">U36:U37*(INDEX('Flow probs &amp; rates'!AJ$6:AJ$5999-'Flow probs &amp; rates'!AJ$5:AJ$5999,'Useful matrices &amp; checks'!$A36))+AB36:AB37*(INDEX('Flow probs &amp; rates'!AJ$6:AJ$5999-'Flow probs &amp; rates'!AJ$5:AJ$5999,'Useful matrices &amp; checks'!$A36))^2</f>
        <v>-4.2554317244658073E-3</v>
      </c>
      <c r="AJ38" s="12">
        <f t="array" aca="1" ref="AJ38:AJ39" ca="1">V36:V37*(INDEX('Flow probs &amp; rates'!AK$6:AK$5999-'Flow probs &amp; rates'!AK$5:AK$5999,'Useful matrices &amp; checks'!$A36))+AC36:AC37*(INDEX('Flow probs &amp; rates'!AK$6:AK$5999-'Flow probs &amp; rates'!AK$5:AK$5999,'Useful matrices &amp; checks'!$A36))^2</f>
        <v>8.0848762277962588E-3</v>
      </c>
      <c r="AK38" s="12"/>
      <c r="AL38" s="12"/>
      <c r="AM38" s="12">
        <f ca="1">'Useful matrices &amp; checks'!AO38</f>
        <v>7.9208140750559597E-3</v>
      </c>
      <c r="AN38" s="12">
        <f t="shared" ca="1" si="2"/>
        <v>7.7222763091633157E-3</v>
      </c>
      <c r="AO38" s="12">
        <f t="shared" ca="1" si="3"/>
        <v>1.9853776589264394E-4</v>
      </c>
    </row>
    <row r="39" spans="1:41" x14ac:dyDescent="0.35">
      <c r="Q39" s="12">
        <f ca="1"/>
        <v>1.3530767315671144</v>
      </c>
      <c r="R39" s="12">
        <f ca="1"/>
        <v>9.0454750157833511E-2</v>
      </c>
      <c r="S39" s="12">
        <f ca="1"/>
        <v>-0.10405347874283032</v>
      </c>
      <c r="T39" s="12">
        <f ca="1"/>
        <v>-9.7097382903509249E-2</v>
      </c>
      <c r="U39" s="12">
        <f ca="1"/>
        <v>-5.3431500587881722E-2</v>
      </c>
      <c r="V39" s="12">
        <f ca="1"/>
        <v>0.74582912477482455</v>
      </c>
      <c r="W39" s="12"/>
      <c r="X39" s="12">
        <f ca="1"/>
        <v>-11.27694438963934</v>
      </c>
      <c r="Y39" s="12">
        <f ca="1"/>
        <v>-1.841148578047787</v>
      </c>
      <c r="Z39" s="12">
        <f ca="1"/>
        <v>0.23478531585518131</v>
      </c>
      <c r="AA39" s="12">
        <f ca="1"/>
        <v>0.20444324786684548</v>
      </c>
      <c r="AB39" s="12">
        <f ca="1"/>
        <v>1.079504282875279</v>
      </c>
      <c r="AC39" s="12">
        <f ca="1"/>
        <v>-10.535292122087284</v>
      </c>
      <c r="AD39" s="12"/>
      <c r="AE39" s="12">
        <f ca="1"/>
        <v>5.7759920025851912E-4</v>
      </c>
      <c r="AF39" s="12">
        <f ca="1"/>
        <v>-2.0894943717211334E-5</v>
      </c>
      <c r="AG39" s="12">
        <f ca="1"/>
        <v>-9.2814625917220895E-5</v>
      </c>
      <c r="AH39" s="12">
        <f ca="1"/>
        <v>1.4012897137165038E-4</v>
      </c>
      <c r="AI39" s="12">
        <f ca="1"/>
        <v>1.8030117537014571E-5</v>
      </c>
      <c r="AJ39" s="12">
        <f ca="1"/>
        <v>1.440188998375754E-3</v>
      </c>
      <c r="AK39" s="12"/>
      <c r="AL39" s="12"/>
      <c r="AM39" s="12">
        <f ca="1">'Useful matrices &amp; checks'!AO39</f>
        <v>2.0720607025932272E-3</v>
      </c>
      <c r="AN39" s="12">
        <f t="shared" ca="1" si="2"/>
        <v>2.0622377179085058E-3</v>
      </c>
      <c r="AO39" s="12">
        <f t="shared" ca="1" si="3"/>
        <v>9.8229846847213906E-6</v>
      </c>
    </row>
    <row r="40" spans="1:41" x14ac:dyDescent="0.35">
      <c r="A40">
        <v>19</v>
      </c>
      <c r="P40" s="56" t="str">
        <f>INDEX('Flow probs &amp; rates'!$A$5:$A$5999,$A40)</f>
        <v>1991,11</v>
      </c>
      <c r="Q40" s="12">
        <f t="array" aca="1" ref="Q40:Q41" ca="1">-1*(MMULT(MINVERSE('Useful matrices &amp; checks'!$G40:$H41),'SS Taylor expansion'!C$4:C$5)-MMULT(MINVERSE('Useful matrices &amp; checks'!$G40:$H41),MMULT('SS Taylor expansion'!C$7:D$8,MMULT(MINVERSE('Useful matrices &amp; checks'!$G40:$H41),'Useful matrices &amp; checks'!$L40:$L41))))</f>
        <v>-5.1272405451015093</v>
      </c>
      <c r="R40" s="12">
        <f t="array" aca="1" ref="R40:R41" ca="1">-1*(MMULT(MINVERSE('Useful matrices &amp; checks'!$G40:$H41),'SS Taylor expansion'!E$4:E$5)-MMULT(MINVERSE('Useful matrices &amp; checks'!$G40:$H41),MMULT('SS Taylor expansion'!E$7:F$8,MMULT(MINVERSE('Useful matrices &amp; checks'!$G40:$H41),'Useful matrices &amp; checks'!$L40:$L41))))</f>
        <v>-13.185599160193783</v>
      </c>
      <c r="S40" s="12">
        <f t="array" aca="1" ref="S40:S41" ca="1">-1*(MMULT(MINVERSE('Useful matrices &amp; checks'!$G40:$H41),'SS Taylor expansion'!G$4:G$5)-MMULT(MINVERSE('Useful matrices &amp; checks'!$G40:$H41),MMULT('SS Taylor expansion'!G$7:H$8,MMULT(MINVERSE('Useful matrices &amp; checks'!$G40:$H41),'Useful matrices &amp; checks'!$L40:$L41))))</f>
        <v>0.35659795978430653</v>
      </c>
      <c r="T40" s="12">
        <f t="array" aca="1" ref="T40:T41" ca="1">-1*(MMULT(MINVERSE('Useful matrices &amp; checks'!$G40:$H41),'SS Taylor expansion'!I$4:I$5)-MMULT(MINVERSE('Useful matrices &amp; checks'!$G40:$H41),MMULT('SS Taylor expansion'!I$7:J$8,MMULT(MINVERSE('Useful matrices &amp; checks'!$G40:$H41),'Useful matrices &amp; checks'!$L40:$L41))))</f>
        <v>-0.56045629536487906</v>
      </c>
      <c r="U40" s="12">
        <f t="array" aca="1" ref="U40:U41" ca="1">-1*(MMULT(MINVERSE('Useful matrices &amp; checks'!$G40:$H41),'SS Taylor expansion'!K$4:K$5)-MMULT(MINVERSE('Useful matrices &amp; checks'!$G40:$H41),MMULT('SS Taylor expansion'!K$7:L$8,MMULT(MINVERSE('Useful matrices &amp; checks'!$G40:$H41),'Useful matrices &amp; checks'!$L40:$L41))))</f>
        <v>6.0764450965337549</v>
      </c>
      <c r="V40" s="12">
        <f t="array" aca="1" ref="V40:V41" ca="1">-1*(MMULT(MINVERSE('Useful matrices &amp; checks'!$G40:$H41),'SS Taylor expansion'!M$4:M$5)-MMULT(MINVERSE('Useful matrices &amp; checks'!$G40:$H41),MMULT('SS Taylor expansion'!M$7:N$8,MMULT(MINVERSE('Useful matrices &amp; checks'!$G40:$H41),'Useful matrices &amp; checks'!$L40:$L41))))</f>
        <v>3.7136100603310283</v>
      </c>
      <c r="W40" s="12"/>
      <c r="X40" s="12">
        <f t="array" aca="1" ref="X40:X41" ca="1">(MMULT(MINVERSE('Useful matrices &amp; checks'!$G40:$H41),MMULT('SS Taylor expansion'!C$7:D$8,MMULT(MINVERSE('Useful matrices &amp; checks'!$G40:$H41),'SS Taylor expansion'!C$4:C$5)))-MMULT(MINVERSE('Useful matrices &amp; checks'!$G40:$H41),MMULT('SS Taylor expansion'!C$7:D$8,MMULT(MINVERSE('Useful matrices &amp; checks'!$G40:$H41),MMULT('SS Taylor expansion'!C$7:D$8,MMULT(MINVERSE('Useful matrices &amp; checks'!$G40:$H41),'Useful matrices &amp; checks'!$L40:$L41))))))</f>
        <v>40.231782724044407</v>
      </c>
      <c r="Y40" s="12">
        <f t="array" aca="1" ref="Y40:Y41" ca="1">(MMULT(MINVERSE('Useful matrices &amp; checks'!$G40:$H41),MMULT('SS Taylor expansion'!E$7:F$8,MMULT(MINVERSE('Useful matrices &amp; checks'!$G40:$H41),'SS Taylor expansion'!E$4:E$5)))-MMULT(MINVERSE('Useful matrices &amp; checks'!$G40:$H41),MMULT('SS Taylor expansion'!E$7:F$8,MMULT(MINVERSE('Useful matrices &amp; checks'!$G40:$H41),MMULT('SS Taylor expansion'!E$7:F$8,MMULT(MINVERSE('Useful matrices &amp; checks'!$G40:$H41),'Useful matrices &amp; checks'!$L40:$L41))))))</f>
        <v>266.07350439166936</v>
      </c>
      <c r="Z40" s="12">
        <f t="array" aca="1" ref="Z40:Z41" ca="1">(MMULT(MINVERSE('Useful matrices &amp; checks'!$G40:$H41),MMULT('SS Taylor expansion'!G$7:H$8,MMULT(MINVERSE('Useful matrices &amp; checks'!$G40:$H41),'SS Taylor expansion'!G$4:G$5)))-MMULT(MINVERSE('Useful matrices &amp; checks'!$G40:$H41),MMULT('SS Taylor expansion'!G$7:H$8,MMULT(MINVERSE('Useful matrices &amp; checks'!$G40:$H41),MMULT('SS Taylor expansion'!G$7:H$8,MMULT(MINVERSE('Useful matrices &amp; checks'!$G40:$H41),'Useful matrices &amp; checks'!$L40:$L41))))))</f>
        <v>-0.83301711601341522</v>
      </c>
      <c r="AA40" s="12">
        <f t="array" aca="1" ref="AA40:AA41" ca="1">(MMULT(MINVERSE('Useful matrices &amp; checks'!$G40:$H41),MMULT('SS Taylor expansion'!I$7:J$8,MMULT(MINVERSE('Useful matrices &amp; checks'!$G40:$H41),'SS Taylor expansion'!I$4:I$5)))-MMULT(MINVERSE('Useful matrices &amp; checks'!$G40:$H41),MMULT('SS Taylor expansion'!I$7:J$8,MMULT(MINVERSE('Useful matrices &amp; checks'!$G40:$H41),MMULT('SS Taylor expansion'!I$7:J$8,MMULT(MINVERSE('Useful matrices &amp; checks'!$G40:$H41),'Useful matrices &amp; checks'!$L40:$L41))))))</f>
        <v>1.1347440089977197</v>
      </c>
      <c r="AB40" s="12">
        <f t="array" aca="1" ref="AB40:AB41" ca="1">(MMULT(MINVERSE('Useful matrices &amp; checks'!$G40:$H41),MMULT('SS Taylor expansion'!K$7:L$8,MMULT(MINVERSE('Useful matrices &amp; checks'!$G40:$H41),'SS Taylor expansion'!K$4:K$5)))-MMULT(MINVERSE('Useful matrices &amp; checks'!$G40:$H41),MMULT('SS Taylor expansion'!K$7:L$8,MMULT(MINVERSE('Useful matrices &amp; checks'!$G40:$H41),MMULT('SS Taylor expansion'!K$7:L$8,MMULT(MINVERSE('Useful matrices &amp; checks'!$G40:$H41),'Useful matrices &amp; checks'!$L40:$L41))))))</f>
        <v>-120.72538538028687</v>
      </c>
      <c r="AC40" s="12">
        <f t="array" aca="1" ref="AC40:AC41" ca="1">(MMULT(MINVERSE('Useful matrices &amp; checks'!$G40:$H41),MMULT('SS Taylor expansion'!M$7:N$8,MMULT(MINVERSE('Useful matrices &amp; checks'!$G40:$H41),'SS Taylor expansion'!M$4:M$5)))-MMULT(MINVERSE('Useful matrices &amp; checks'!$G40:$H41),MMULT('SS Taylor expansion'!M$7:N$8,MMULT(MINVERSE('Useful matrices &amp; checks'!$G40:$H41),MMULT('SS Taylor expansion'!M$7:N$8,MMULT(MINVERSE('Useful matrices &amp; checks'!$G40:$H41),'Useful matrices &amp; checks'!$L40:$L41))))))</f>
        <v>-53.316685195525508</v>
      </c>
      <c r="AD40" s="12"/>
      <c r="AE40" s="12">
        <f t="array" aca="1" ref="AE40:AE41" ca="1">Q38:Q39*(INDEX('Flow probs &amp; rates'!AE$6:AE$5999-'Flow probs &amp; rates'!AE$5:AE$5999,'Useful matrices &amp; checks'!$A38))+X38:X39*(INDEX('Flow probs &amp; rates'!AE$6:AE$5999-'Flow probs &amp; rates'!AE$5:AE$5999,'Useful matrices &amp; checks'!$A38))^2</f>
        <v>7.8834575471091912E-3</v>
      </c>
      <c r="AF40" s="12">
        <f t="array" aca="1" ref="AF40:AF41" ca="1">R38:R39*(INDEX('Flow probs &amp; rates'!AF$6:AF$5999-'Flow probs &amp; rates'!AF$5:AF$5999,'Useful matrices &amp; checks'!$A38))+Y38:Y39*(INDEX('Flow probs &amp; rates'!AF$6:AF$5999-'Flow probs &amp; rates'!AF$5:AF$5999,'Useful matrices &amp; checks'!$A38))^2</f>
        <v>1.8645507759252083E-2</v>
      </c>
      <c r="AG40" s="12">
        <f t="array" aca="1" ref="AG40:AG41" ca="1">S38:S39*(INDEX('Flow probs &amp; rates'!AG$6:AG$5999-'Flow probs &amp; rates'!AG$5:AG$5999,'Useful matrices &amp; checks'!$A38))+Z38:Z39*(INDEX('Flow probs &amp; rates'!AG$6:AG$5999-'Flow probs &amp; rates'!AG$5:AG$5999,'Useful matrices &amp; checks'!$A38))^2</f>
        <v>3.0337111595584044E-3</v>
      </c>
      <c r="AH40" s="12">
        <f t="array" aca="1" ref="AH40:AH41" ca="1">T38:T39*(INDEX('Flow probs &amp; rates'!AI$6:AI$5999-'Flow probs &amp; rates'!AI$5:AI$5999,'Useful matrices &amp; checks'!$A38))+AA38:AA39*(INDEX('Flow probs &amp; rates'!AI$6:AI$5999-'Flow probs &amp; rates'!AI$5:AI$5999,'Useful matrices &amp; checks'!$A38))^2</f>
        <v>8.1368014875097729E-3</v>
      </c>
      <c r="AI40" s="12">
        <f t="array" aca="1" ref="AI40:AI41" ca="1">U38:U39*(INDEX('Flow probs &amp; rates'!AJ$6:AJ$5999-'Flow probs &amp; rates'!AJ$5:AJ$5999,'Useful matrices &amp; checks'!$A38))+AB38:AB39*(INDEX('Flow probs &amp; rates'!AJ$6:AJ$5999-'Flow probs &amp; rates'!AJ$5:AJ$5999,'Useful matrices &amp; checks'!$A38))^2</f>
        <v>8.4684784110572783E-3</v>
      </c>
      <c r="AJ40" s="12">
        <f t="array" aca="1" ref="AJ40:AJ41" ca="1">V38:V39*(INDEX('Flow probs &amp; rates'!AK$6:AK$5999-'Flow probs &amp; rates'!AK$5:AK$5999,'Useful matrices &amp; checks'!$A38))+AC38:AC39*(INDEX('Flow probs &amp; rates'!AK$6:AK$5999-'Flow probs &amp; rates'!AK$5:AK$5999,'Useful matrices &amp; checks'!$A38))^2</f>
        <v>8.4019770839364877E-3</v>
      </c>
      <c r="AK40" s="12"/>
      <c r="AL40" s="12"/>
      <c r="AM40" s="12">
        <f ca="1">'Useful matrices &amp; checks'!AO40</f>
        <v>5.3764386632749961E-2</v>
      </c>
      <c r="AN40" s="12">
        <f t="shared" ca="1" si="2"/>
        <v>5.4569933448423223E-2</v>
      </c>
      <c r="AO40" s="12">
        <f t="shared" ca="1" si="3"/>
        <v>-8.0554681567326231E-4</v>
      </c>
    </row>
    <row r="41" spans="1:41" x14ac:dyDescent="0.35">
      <c r="P41" s="56"/>
      <c r="Q41" s="12">
        <f ca="1"/>
        <v>1.5264169482166066</v>
      </c>
      <c r="R41" s="12">
        <f ca="1"/>
        <v>0.20343397343257741</v>
      </c>
      <c r="S41" s="12">
        <f ca="1"/>
        <v>-0.10616181642467741</v>
      </c>
      <c r="T41" s="12">
        <f ca="1"/>
        <v>-9.2013047854382898E-2</v>
      </c>
      <c r="U41" s="12">
        <f ca="1"/>
        <v>-9.3750413258777976E-2</v>
      </c>
      <c r="V41" s="12">
        <f ca="1"/>
        <v>0.60968282990076172</v>
      </c>
      <c r="W41" s="12"/>
      <c r="X41" s="12">
        <f ca="1"/>
        <v>-11.977295480240365</v>
      </c>
      <c r="Y41" s="12">
        <f ca="1"/>
        <v>-4.105114190558492</v>
      </c>
      <c r="Z41" s="12">
        <f ca="1"/>
        <v>0.24799527793799314</v>
      </c>
      <c r="AA41" s="12">
        <f ca="1"/>
        <v>0.18629687214844404</v>
      </c>
      <c r="AB41" s="12">
        <f ca="1"/>
        <v>1.8626112127110961</v>
      </c>
      <c r="AC41" s="12">
        <f ca="1"/>
        <v>-8.7532796881852661</v>
      </c>
      <c r="AD41" s="12"/>
      <c r="AE41" s="12">
        <f ca="1"/>
        <v>-2.1343323515330358E-3</v>
      </c>
      <c r="AF41" s="12">
        <f ca="1"/>
        <v>-1.3817836072565063E-4</v>
      </c>
      <c r="AG41" s="12">
        <f ca="1"/>
        <v>-8.2133351189626425E-4</v>
      </c>
      <c r="AH41" s="12">
        <f ca="1"/>
        <v>1.4253195438312057E-3</v>
      </c>
      <c r="AI41" s="12">
        <f ca="1"/>
        <v>-6.2758305098975487E-5</v>
      </c>
      <c r="AJ41" s="12">
        <f ca="1"/>
        <v>1.4717702235871608E-3</v>
      </c>
      <c r="AK41" s="12"/>
      <c r="AL41" s="12"/>
      <c r="AM41" s="12">
        <f ca="1">'Useful matrices &amp; checks'!AO41</f>
        <v>-6.6925735290822297E-4</v>
      </c>
      <c r="AN41" s="12">
        <f t="shared" ca="1" si="2"/>
        <v>-2.5951276183555985E-4</v>
      </c>
      <c r="AO41" s="12">
        <f t="shared" ca="1" si="3"/>
        <v>-4.0974459107266312E-4</v>
      </c>
    </row>
    <row r="42" spans="1:41" x14ac:dyDescent="0.35">
      <c r="A42">
        <v>20</v>
      </c>
      <c r="P42" s="56" t="str">
        <f>INDEX('Flow probs &amp; rates'!$A$5:$A$5999,$A42)</f>
        <v>1991,12</v>
      </c>
      <c r="Q42" s="12">
        <f t="array" aca="1" ref="Q42:Q43" ca="1">-1*(MMULT(MINVERSE('Useful matrices &amp; checks'!$G42:$H43),'SS Taylor expansion'!C$4:C$5)-MMULT(MINVERSE('Useful matrices &amp; checks'!$G42:$H43),MMULT('SS Taylor expansion'!C$7:D$8,MMULT(MINVERSE('Useful matrices &amp; checks'!$G42:$H43),'Useful matrices &amp; checks'!$L42:$L43))))</f>
        <v>-5.322944545971926</v>
      </c>
      <c r="R42" s="12">
        <f t="array" aca="1" ref="R42:R43" ca="1">-1*(MMULT(MINVERSE('Useful matrices &amp; checks'!$G42:$H43),'SS Taylor expansion'!E$4:E$5)-MMULT(MINVERSE('Useful matrices &amp; checks'!$G42:$H43),MMULT('SS Taylor expansion'!E$7:F$8,MMULT(MINVERSE('Useful matrices &amp; checks'!$G42:$H43),'Useful matrices &amp; checks'!$L42:$L43))))</f>
        <v>-12.855329323672789</v>
      </c>
      <c r="S42" s="12">
        <f t="array" aca="1" ref="S42:S43" ca="1">-1*(MMULT(MINVERSE('Useful matrices &amp; checks'!$G42:$H43),'SS Taylor expansion'!G$4:G$5)-MMULT(MINVERSE('Useful matrices &amp; checks'!$G42:$H43),MMULT('SS Taylor expansion'!G$7:H$8,MMULT(MINVERSE('Useful matrices &amp; checks'!$G42:$H43),'Useful matrices &amp; checks'!$L42:$L43))))</f>
        <v>0.42468825815336197</v>
      </c>
      <c r="T42" s="12">
        <f t="array" aca="1" ref="T42:T43" ca="1">-1*(MMULT(MINVERSE('Useful matrices &amp; checks'!$G42:$H43),'SS Taylor expansion'!I$4:I$5)-MMULT(MINVERSE('Useful matrices &amp; checks'!$G42:$H43),MMULT('SS Taylor expansion'!I$7:J$8,MMULT(MINVERSE('Useful matrices &amp; checks'!$G42:$H43),'Useful matrices &amp; checks'!$L42:$L43))))</f>
        <v>-0.60096725475064705</v>
      </c>
      <c r="U42" s="12">
        <f t="array" aca="1" ref="U42:U43" ca="1">-1*(MMULT(MINVERSE('Useful matrices &amp; checks'!$G42:$H43),'SS Taylor expansion'!K$4:K$5)-MMULT(MINVERSE('Useful matrices &amp; checks'!$G42:$H43),MMULT('SS Taylor expansion'!K$7:L$8,MMULT(MINVERSE('Useful matrices &amp; checks'!$G42:$H43),'Useful matrices &amp; checks'!$L42:$L43))))</f>
        <v>7.7198786570350855</v>
      </c>
      <c r="V42" s="12">
        <f t="array" aca="1" ref="V42:V43" ca="1">-1*(MMULT(MINVERSE('Useful matrices &amp; checks'!$G42:$H43),'SS Taylor expansion'!M$4:M$5)-MMULT(MINVERSE('Useful matrices &amp; checks'!$G42:$H43),MMULT('SS Taylor expansion'!M$7:N$8,MMULT(MINVERSE('Useful matrices &amp; checks'!$G42:$H43),'Useful matrices &amp; checks'!$L42:$L43))))</f>
        <v>4.5233455338144193</v>
      </c>
      <c r="W42" s="12"/>
      <c r="X42" s="12">
        <f t="array" aca="1" ref="X42:X43" ca="1">(MMULT(MINVERSE('Useful matrices &amp; checks'!$G42:$H43),MMULT('SS Taylor expansion'!C$7:D$8,MMULT(MINVERSE('Useful matrices &amp; checks'!$G42:$H43),'SS Taylor expansion'!C$4:C$5)))-MMULT(MINVERSE('Useful matrices &amp; checks'!$G42:$H43),MMULT('SS Taylor expansion'!C$7:D$8,MMULT(MINVERSE('Useful matrices &amp; checks'!$G42:$H43),MMULT('SS Taylor expansion'!C$7:D$8,MMULT(MINVERSE('Useful matrices &amp; checks'!$G42:$H43),'Useful matrices &amp; checks'!$L42:$L43))))))</f>
        <v>47.609299241234083</v>
      </c>
      <c r="Y42" s="12">
        <f t="array" aca="1" ref="Y42:Y43" ca="1">(MMULT(MINVERSE('Useful matrices &amp; checks'!$G42:$H43),MMULT('SS Taylor expansion'!E$7:F$8,MMULT(MINVERSE('Useful matrices &amp; checks'!$G42:$H43),'SS Taylor expansion'!E$4:E$5)))-MMULT(MINVERSE('Useful matrices &amp; checks'!$G42:$H43),MMULT('SS Taylor expansion'!E$7:F$8,MMULT(MINVERSE('Useful matrices &amp; checks'!$G42:$H43),MMULT('SS Taylor expansion'!E$7:F$8,MMULT(MINVERSE('Useful matrices &amp; checks'!$G42:$H43),'Useful matrices &amp; checks'!$L42:$L43))))))</f>
        <v>277.68621388608187</v>
      </c>
      <c r="Z42" s="12">
        <f t="array" aca="1" ref="Z42:Z43" ca="1">(MMULT(MINVERSE('Useful matrices &amp; checks'!$G42:$H43),MMULT('SS Taylor expansion'!G$7:H$8,MMULT(MINVERSE('Useful matrices &amp; checks'!$G42:$H43),'SS Taylor expansion'!G$4:G$5)))-MMULT(MINVERSE('Useful matrices &amp; checks'!$G42:$H43),MMULT('SS Taylor expansion'!G$7:H$8,MMULT(MINVERSE('Useful matrices &amp; checks'!$G42:$H43),MMULT('SS Taylor expansion'!G$7:H$8,MMULT(MINVERSE('Useful matrices &amp; checks'!$G42:$H43),'Useful matrices &amp; checks'!$L42:$L43))))))</f>
        <v>-1.0367176885127889</v>
      </c>
      <c r="AA42" s="12">
        <f t="array" aca="1" ref="AA42:AA43" ca="1">(MMULT(MINVERSE('Useful matrices &amp; checks'!$G42:$H43),MMULT('SS Taylor expansion'!I$7:J$8,MMULT(MINVERSE('Useful matrices &amp; checks'!$G42:$H43),'SS Taylor expansion'!I$4:I$5)))-MMULT(MINVERSE('Useful matrices &amp; checks'!$G42:$H43),MMULT('SS Taylor expansion'!I$7:J$8,MMULT(MINVERSE('Useful matrices &amp; checks'!$G42:$H43),MMULT('SS Taylor expansion'!I$7:J$8,MMULT(MINVERSE('Useful matrices &amp; checks'!$G42:$H43),'Useful matrices &amp; checks'!$L42:$L43))))))</f>
        <v>1.3303968682037588</v>
      </c>
      <c r="AB42" s="12">
        <f t="array" aca="1" ref="AB42:AB43" ca="1">(MMULT(MINVERSE('Useful matrices &amp; checks'!$G42:$H43),MMULT('SS Taylor expansion'!K$7:L$8,MMULT(MINVERSE('Useful matrices &amp; checks'!$G42:$H43),'SS Taylor expansion'!K$4:K$5)))-MMULT(MINVERSE('Useful matrices &amp; checks'!$G42:$H43),MMULT('SS Taylor expansion'!K$7:L$8,MMULT(MINVERSE('Useful matrices &amp; checks'!$G42:$H43),MMULT('SS Taylor expansion'!K$7:L$8,MMULT(MINVERSE('Useful matrices &amp; checks'!$G42:$H43),'Useful matrices &amp; checks'!$L42:$L43))))))</f>
        <v>-165.00079942899367</v>
      </c>
      <c r="AC42" s="12">
        <f t="array" aca="1" ref="AC42:AC43" ca="1">(MMULT(MINVERSE('Useful matrices &amp; checks'!$G42:$H43),MMULT('SS Taylor expansion'!M$7:N$8,MMULT(MINVERSE('Useful matrices &amp; checks'!$G42:$H43),'SS Taylor expansion'!M$4:M$5)))-MMULT(MINVERSE('Useful matrices &amp; checks'!$G42:$H43),MMULT('SS Taylor expansion'!M$7:N$8,MMULT(MINVERSE('Useful matrices &amp; checks'!$G42:$H43),MMULT('SS Taylor expansion'!M$7:N$8,MMULT(MINVERSE('Useful matrices &amp; checks'!$G42:$H43),'Useful matrices &amp; checks'!$L42:$L43))))))</f>
        <v>-67.264214794843141</v>
      </c>
      <c r="AD42" s="12"/>
      <c r="AE42" s="12">
        <f t="array" aca="1" ref="AE42:AE43" ca="1">Q40:Q41*(INDEX('Flow probs &amp; rates'!AE$6:AE$5999-'Flow probs &amp; rates'!AE$5:AE$5999,'Useful matrices &amp; checks'!$A40))+X40:X41*(INDEX('Flow probs &amp; rates'!AE$6:AE$5999-'Flow probs &amp; rates'!AE$5:AE$5999,'Useful matrices &amp; checks'!$A40))^2</f>
        <v>-1.5944203318030937E-3</v>
      </c>
      <c r="AF42" s="12">
        <f t="array" aca="1" ref="AF42:AF43" ca="1">R40:R41*(INDEX('Flow probs &amp; rates'!AF$6:AF$5999-'Flow probs &amp; rates'!AF$5:AF$5999,'Useful matrices &amp; checks'!$A40))+Y40:Y41*(INDEX('Flow probs &amp; rates'!AF$6:AF$5999-'Flow probs &amp; rates'!AF$5:AF$5999,'Useful matrices &amp; checks'!$A40))^2</f>
        <v>-1.2703145685283523E-2</v>
      </c>
      <c r="AG42" s="12">
        <f t="array" aca="1" ref="AG42:AG43" ca="1">S40:S41*(INDEX('Flow probs &amp; rates'!AG$6:AG$5999-'Flow probs &amp; rates'!AG$5:AG$5999,'Useful matrices &amp; checks'!$A40))+Z40:Z41*(INDEX('Flow probs &amp; rates'!AG$6:AG$5999-'Flow probs &amp; rates'!AG$5:AG$5999,'Useful matrices &amp; checks'!$A40))^2</f>
        <v>-1.1119841320214353E-2</v>
      </c>
      <c r="AH42" s="12">
        <f t="array" aca="1" ref="AH42:AH43" ca="1">T40:T41*(INDEX('Flow probs &amp; rates'!AI$6:AI$5999-'Flow probs &amp; rates'!AI$5:AI$5999,'Useful matrices &amp; checks'!$A40))+AA40:AA41*(INDEX('Flow probs &amp; rates'!AI$6:AI$5999-'Flow probs &amp; rates'!AI$5:AI$5999,'Useful matrices &amp; checks'!$A40))^2</f>
        <v>-3.3017044562027218E-3</v>
      </c>
      <c r="AI42" s="12">
        <f t="array" aca="1" ref="AI42:AI43" ca="1">U40:U41*(INDEX('Flow probs &amp; rates'!AJ$6:AJ$5999-'Flow probs &amp; rates'!AJ$5:AJ$5999,'Useful matrices &amp; checks'!$A40))+AB40:AB41*(INDEX('Flow probs &amp; rates'!AJ$6:AJ$5999-'Flow probs &amp; rates'!AJ$5:AJ$5999,'Useful matrices &amp; checks'!$A40))^2</f>
        <v>-1.8821506390166165E-2</v>
      </c>
      <c r="AJ42" s="12">
        <f t="array" aca="1" ref="AJ42:AJ43" ca="1">V40:V41*(INDEX('Flow probs &amp; rates'!AK$6:AK$5999-'Flow probs &amp; rates'!AK$5:AK$5999,'Useful matrices &amp; checks'!$A40))+AC40:AC41*(INDEX('Flow probs &amp; rates'!AK$6:AK$5999-'Flow probs &amp; rates'!AK$5:AK$5999,'Useful matrices &amp; checks'!$A40))^2</f>
        <v>-8.3058490225131655E-3</v>
      </c>
      <c r="AK42" s="12"/>
      <c r="AL42" s="12"/>
      <c r="AM42" s="12">
        <f ca="1">'Useful matrices &amp; checks'!AO42</f>
        <v>-5.8298209834741765E-2</v>
      </c>
      <c r="AN42" s="12">
        <f t="shared" ca="1" si="2"/>
        <v>-5.5846467206183026E-2</v>
      </c>
      <c r="AO42" s="12">
        <f t="shared" ca="1" si="3"/>
        <v>-2.4517426285587396E-3</v>
      </c>
    </row>
    <row r="43" spans="1:41" x14ac:dyDescent="0.35">
      <c r="Q43" s="12">
        <f ca="1"/>
        <v>1.4527883520381373</v>
      </c>
      <c r="R43" s="12">
        <f ca="1"/>
        <v>0.13531299926919449</v>
      </c>
      <c r="S43" s="12">
        <f ca="1"/>
        <v>-0.11590993469196734</v>
      </c>
      <c r="T43" s="12">
        <f ca="1"/>
        <v>-0.10511406006490065</v>
      </c>
      <c r="U43" s="12">
        <f ca="1"/>
        <v>-8.1258123286974238E-2</v>
      </c>
      <c r="V43" s="12">
        <f ca="1"/>
        <v>0.79116991878858611</v>
      </c>
      <c r="W43" s="12"/>
      <c r="X43" s="12">
        <f ca="1"/>
        <v>-12.993980077944585</v>
      </c>
      <c r="Y43" s="12">
        <f ca="1"/>
        <v>-2.9228776261250746</v>
      </c>
      <c r="Z43" s="12">
        <f ca="1"/>
        <v>0.28295079334670664</v>
      </c>
      <c r="AA43" s="12">
        <f ca="1"/>
        <v>0.23269723135339437</v>
      </c>
      <c r="AB43" s="12">
        <f ca="1"/>
        <v>1.736770213380511</v>
      </c>
      <c r="AC43" s="12">
        <f ca="1"/>
        <v>-11.7650581762515</v>
      </c>
      <c r="AD43" s="12"/>
      <c r="AE43" s="12">
        <f ca="1"/>
        <v>4.7467057487103013E-4</v>
      </c>
      <c r="AF43" s="12">
        <f ca="1"/>
        <v>1.9599044157597075E-4</v>
      </c>
      <c r="AG43" s="12">
        <f ca="1"/>
        <v>3.3104579555704216E-3</v>
      </c>
      <c r="AH43" s="12">
        <f ca="1"/>
        <v>-5.4205812771150098E-4</v>
      </c>
      <c r="AI43" s="12">
        <f ca="1"/>
        <v>2.9038754966079807E-4</v>
      </c>
      <c r="AJ43" s="12">
        <f ca="1"/>
        <v>-1.3636147722851945E-3</v>
      </c>
      <c r="AK43" s="12"/>
      <c r="AL43" s="12"/>
      <c r="AM43" s="12">
        <f ca="1">'Useful matrices &amp; checks'!AO43</f>
        <v>2.0364038978107971E-3</v>
      </c>
      <c r="AN43" s="12">
        <f t="shared" ca="1" si="2"/>
        <v>2.3658336216815256E-3</v>
      </c>
      <c r="AO43" s="12">
        <f t="shared" ca="1" si="3"/>
        <v>-3.2942972387072856E-4</v>
      </c>
    </row>
    <row r="44" spans="1:41" x14ac:dyDescent="0.35">
      <c r="A44">
        <v>21</v>
      </c>
      <c r="P44" s="56" t="str">
        <f>INDEX('Flow probs &amp; rates'!$A$5:$A$5999,$A44)</f>
        <v>1992,1</v>
      </c>
      <c r="Q44" s="12">
        <f t="array" aca="1" ref="Q44:Q45" ca="1">-1*(MMULT(MINVERSE('Useful matrices &amp; checks'!$G44:$H45),'SS Taylor expansion'!C$4:C$5)-MMULT(MINVERSE('Useful matrices &amp; checks'!$G44:$H45),MMULT('SS Taylor expansion'!C$7:D$8,MMULT(MINVERSE('Useful matrices &amp; checks'!$G44:$H45),'Useful matrices &amp; checks'!$L44:$L45))))</f>
        <v>-5.1436429909383188</v>
      </c>
      <c r="R44" s="12">
        <f t="array" aca="1" ref="R44:R45" ca="1">-1*(MMULT(MINVERSE('Useful matrices &amp; checks'!$G44:$H45),'SS Taylor expansion'!E$4:E$5)-MMULT(MINVERSE('Useful matrices &amp; checks'!$G44:$H45),MMULT('SS Taylor expansion'!E$7:F$8,MMULT(MINVERSE('Useful matrices &amp; checks'!$G44:$H45),'Useful matrices &amp; checks'!$L44:$L45))))</f>
        <v>-12.798548181255979</v>
      </c>
      <c r="S44" s="12">
        <f t="array" aca="1" ref="S44:S45" ca="1">-1*(MMULT(MINVERSE('Useful matrices &amp; checks'!$G44:$H45),'SS Taylor expansion'!G$4:G$5)-MMULT(MINVERSE('Useful matrices &amp; checks'!$G44:$H45),MMULT('SS Taylor expansion'!G$7:H$8,MMULT(MINVERSE('Useful matrices &amp; checks'!$G44:$H45),'Useful matrices &amp; checks'!$L44:$L45))))</f>
        <v>0.40281964334734932</v>
      </c>
      <c r="T44" s="12">
        <f t="array" aca="1" ref="T44:T45" ca="1">-1*(MMULT(MINVERSE('Useful matrices &amp; checks'!$G44:$H45),'SS Taylor expansion'!I$4:I$5)-MMULT(MINVERSE('Useful matrices &amp; checks'!$G44:$H45),MMULT('SS Taylor expansion'!I$7:J$8,MMULT(MINVERSE('Useful matrices &amp; checks'!$G44:$H45),'Useful matrices &amp; checks'!$L44:$L45))))</f>
        <v>-0.59948681976060392</v>
      </c>
      <c r="U44" s="12">
        <f t="array" aca="1" ref="U44:U45" ca="1">-1*(MMULT(MINVERSE('Useful matrices &amp; checks'!$G44:$H45),'SS Taylor expansion'!K$4:K$5)-MMULT(MINVERSE('Useful matrices &amp; checks'!$G44:$H45),MMULT('SS Taylor expansion'!K$7:L$8,MMULT(MINVERSE('Useful matrices &amp; checks'!$G44:$H45),'Useful matrices &amp; checks'!$L44:$L45))))</f>
        <v>7.3176699273399439</v>
      </c>
      <c r="V44" s="12">
        <f t="array" aca="1" ref="V44:V45" ca="1">-1*(MMULT(MINVERSE('Useful matrices &amp; checks'!$G44:$H45),'SS Taylor expansion'!M$4:M$5)-MMULT(MINVERSE('Useful matrices &amp; checks'!$G44:$H45),MMULT('SS Taylor expansion'!M$7:N$8,MMULT(MINVERSE('Useful matrices &amp; checks'!$G44:$H45),'Useful matrices &amp; checks'!$L44:$L45))))</f>
        <v>4.3767518561100491</v>
      </c>
      <c r="W44" s="12"/>
      <c r="X44" s="12">
        <f t="array" aca="1" ref="X44:X45" ca="1">(MMULT(MINVERSE('Useful matrices &amp; checks'!$G44:$H45),MMULT('SS Taylor expansion'!C$7:D$8,MMULT(MINVERSE('Useful matrices &amp; checks'!$G44:$H45),'SS Taylor expansion'!C$4:C$5)))-MMULT(MINVERSE('Useful matrices &amp; checks'!$G44:$H45),MMULT('SS Taylor expansion'!C$7:D$8,MMULT(MINVERSE('Useful matrices &amp; checks'!$G44:$H45),MMULT('SS Taylor expansion'!C$7:D$8,MMULT(MINVERSE('Useful matrices &amp; checks'!$G44:$H45),'Useful matrices &amp; checks'!$L44:$L45))))))</f>
        <v>43.656056277350245</v>
      </c>
      <c r="Y44" s="12">
        <f t="array" aca="1" ref="Y44:Y45" ca="1">(MMULT(MINVERSE('Useful matrices &amp; checks'!$G44:$H45),MMULT('SS Taylor expansion'!E$7:F$8,MMULT(MINVERSE('Useful matrices &amp; checks'!$G44:$H45),'SS Taylor expansion'!E$4:E$5)))-MMULT(MINVERSE('Useful matrices &amp; checks'!$G44:$H45),MMULT('SS Taylor expansion'!E$7:F$8,MMULT(MINVERSE('Useful matrices &amp; checks'!$G44:$H45),MMULT('SS Taylor expansion'!E$7:F$8,MMULT(MINVERSE('Useful matrices &amp; checks'!$G44:$H45),'Useful matrices &amp; checks'!$L44:$L45))))))</f>
        <v>270.28645424799038</v>
      </c>
      <c r="Z44" s="12">
        <f t="array" aca="1" ref="Z44:Z45" ca="1">(MMULT(MINVERSE('Useful matrices &amp; checks'!$G44:$H45),MMULT('SS Taylor expansion'!G$7:H$8,MMULT(MINVERSE('Useful matrices &amp; checks'!$G44:$H45),'SS Taylor expansion'!G$4:G$5)))-MMULT(MINVERSE('Useful matrices &amp; checks'!$G44:$H45),MMULT('SS Taylor expansion'!G$7:H$8,MMULT(MINVERSE('Useful matrices &amp; checks'!$G44:$H45),MMULT('SS Taylor expansion'!G$7:H$8,MMULT(MINVERSE('Useful matrices &amp; checks'!$G44:$H45),'Useful matrices &amp; checks'!$L44:$L45))))))</f>
        <v>-0.96095679480027441</v>
      </c>
      <c r="AA44" s="12">
        <f t="array" aca="1" ref="AA44:AA45" ca="1">(MMULT(MINVERSE('Useful matrices &amp; checks'!$G44:$H45),MMULT('SS Taylor expansion'!I$7:J$8,MMULT(MINVERSE('Useful matrices &amp; checks'!$G44:$H45),'SS Taylor expansion'!I$4:I$5)))-MMULT(MINVERSE('Useful matrices &amp; checks'!$G44:$H45),MMULT('SS Taylor expansion'!I$7:J$8,MMULT(MINVERSE('Useful matrices &amp; checks'!$G44:$H45),MMULT('SS Taylor expansion'!I$7:J$8,MMULT(MINVERSE('Useful matrices &amp; checks'!$G44:$H45),'Useful matrices &amp; checks'!$L44:$L45))))))</f>
        <v>1.3218282374278583</v>
      </c>
      <c r="AB44" s="12">
        <f t="array" aca="1" ref="AB44:AB45" ca="1">(MMULT(MINVERSE('Useful matrices &amp; checks'!$G44:$H45),MMULT('SS Taylor expansion'!K$7:L$8,MMULT(MINVERSE('Useful matrices &amp; checks'!$G44:$H45),'SS Taylor expansion'!K$4:K$5)))-MMULT(MINVERSE('Useful matrices &amp; checks'!$G44:$H45),MMULT('SS Taylor expansion'!K$7:L$8,MMULT(MINVERSE('Useful matrices &amp; checks'!$G44:$H45),MMULT('SS Taylor expansion'!K$7:L$8,MMULT(MINVERSE('Useful matrices &amp; checks'!$G44:$H45),'Useful matrices &amp; checks'!$L44:$L45))))))</f>
        <v>-153.21650732763482</v>
      </c>
      <c r="AC44" s="12">
        <f t="array" aca="1" ref="AC44:AC45" ca="1">(MMULT(MINVERSE('Useful matrices &amp; checks'!$G44:$H45),MMULT('SS Taylor expansion'!M$7:N$8,MMULT(MINVERSE('Useful matrices &amp; checks'!$G44:$H45),'SS Taylor expansion'!M$4:M$5)))-MMULT(MINVERSE('Useful matrices &amp; checks'!$G44:$H45),MMULT('SS Taylor expansion'!M$7:N$8,MMULT(MINVERSE('Useful matrices &amp; checks'!$G44:$H45),MMULT('SS Taylor expansion'!M$7:N$8,MMULT(MINVERSE('Useful matrices &amp; checks'!$G44:$H45),'Useful matrices &amp; checks'!$L44:$L45))))))</f>
        <v>-64.933826709402737</v>
      </c>
      <c r="AD44" s="12"/>
      <c r="AE44" s="12">
        <f t="array" aca="1" ref="AE44:AE45" ca="1">Q42:Q43*(INDEX('Flow probs &amp; rates'!AE$6:AE$5999-'Flow probs &amp; rates'!AE$5:AE$5999,'Useful matrices &amp; checks'!$A42))+X42:X43*(INDEX('Flow probs &amp; rates'!AE$6:AE$5999-'Flow probs &amp; rates'!AE$5:AE$5999,'Useful matrices &amp; checks'!$A42))^2</f>
        <v>-3.4246269189846376E-3</v>
      </c>
      <c r="AF44" s="12">
        <f t="array" aca="1" ref="AF44:AF45" ca="1">R42:R43*(INDEX('Flow probs &amp; rates'!AF$6:AF$5999-'Flow probs &amp; rates'!AF$5:AF$5999,'Useful matrices &amp; checks'!$A42))+Y42:Y43*(INDEX('Flow probs &amp; rates'!AF$6:AF$5999-'Flow probs &amp; rates'!AF$5:AF$5999,'Useful matrices &amp; checks'!$A42))^2</f>
        <v>1.6001302359405045E-3</v>
      </c>
      <c r="AG44" s="12">
        <f t="array" aca="1" ref="AG44:AG45" ca="1">S42:S43*(INDEX('Flow probs &amp; rates'!AG$6:AG$5999-'Flow probs &amp; rates'!AG$5:AG$5999,'Useful matrices &amp; checks'!$A42))+Z42:Z43*(INDEX('Flow probs &amp; rates'!AG$6:AG$5999-'Flow probs &amp; rates'!AG$5:AG$5999,'Useful matrices &amp; checks'!$A42))^2</f>
        <v>4.096078564273388E-3</v>
      </c>
      <c r="AH44" s="12">
        <f t="array" aca="1" ref="AH44:AH45" ca="1">T42:T43*(INDEX('Flow probs &amp; rates'!AI$6:AI$5999-'Flow probs &amp; rates'!AI$5:AI$5999,'Useful matrices &amp; checks'!$A42))+AA42:AA43*(INDEX('Flow probs &amp; rates'!AI$6:AI$5999-'Flow probs &amp; rates'!AI$5:AI$5999,'Useful matrices &amp; checks'!$A42))^2</f>
        <v>2.107288046613095E-3</v>
      </c>
      <c r="AI44" s="12">
        <f t="array" aca="1" ref="AI44:AI45" ca="1">U42:U43*(INDEX('Flow probs &amp; rates'!AJ$6:AJ$5999-'Flow probs &amp; rates'!AJ$5:AJ$5999,'Useful matrices &amp; checks'!$A42))+AB42:AB43*(INDEX('Flow probs &amp; rates'!AJ$6:AJ$5999-'Flow probs &amp; rates'!AJ$5:AJ$5999,'Useful matrices &amp; checks'!$A42))^2</f>
        <v>7.1871507619651939E-3</v>
      </c>
      <c r="AJ44" s="12">
        <f t="array" aca="1" ref="AJ44:AJ45" ca="1">V42:V43*(INDEX('Flow probs &amp; rates'!AK$6:AK$5999-'Flow probs &amp; rates'!AK$5:AK$5999,'Useful matrices &amp; checks'!$A42))+AC42:AC43*(INDEX('Flow probs &amp; rates'!AK$6:AK$5999-'Flow probs &amp; rates'!AK$5:AK$5999,'Useful matrices &amp; checks'!$A42))^2</f>
        <v>-6.3258009301738036E-4</v>
      </c>
      <c r="AK44" s="12"/>
      <c r="AL44" s="12"/>
      <c r="AM44" s="12">
        <f ca="1">'Useful matrices &amp; checks'!AO44</f>
        <v>1.0903857670842676E-2</v>
      </c>
      <c r="AN44" s="12">
        <f t="shared" ca="1" si="2"/>
        <v>1.0933440596790163E-2</v>
      </c>
      <c r="AO44" s="12">
        <f t="shared" ca="1" si="3"/>
        <v>-2.9582925947487307E-5</v>
      </c>
    </row>
    <row r="45" spans="1:41" x14ac:dyDescent="0.35">
      <c r="P45" s="56"/>
      <c r="Q45" s="12">
        <f ca="1"/>
        <v>1.4457405285093166</v>
      </c>
      <c r="R45" s="12">
        <f ca="1"/>
        <v>0.10947575281461565</v>
      </c>
      <c r="S45" s="12">
        <f ca="1"/>
        <v>-0.11322183228752684</v>
      </c>
      <c r="T45" s="12">
        <f ca="1"/>
        <v>-0.10464833996279585</v>
      </c>
      <c r="U45" s="12">
        <f ca="1"/>
        <v>-6.2593617088356188E-2</v>
      </c>
      <c r="V45" s="12">
        <f ca="1"/>
        <v>0.76401982674765989</v>
      </c>
      <c r="W45" s="12"/>
      <c r="X45" s="12">
        <f ca="1"/>
        <v>-12.270550266851847</v>
      </c>
      <c r="Y45" s="12">
        <f ca="1"/>
        <v>-2.3119663758212403</v>
      </c>
      <c r="Z45" s="12">
        <f ca="1"/>
        <v>0.27009926366132347</v>
      </c>
      <c r="AA45" s="12">
        <f ca="1"/>
        <v>0.23074257215198257</v>
      </c>
      <c r="AB45" s="12">
        <f ca="1"/>
        <v>1.310577750364248</v>
      </c>
      <c r="AC45" s="12">
        <f ca="1"/>
        <v>-11.335056832916553</v>
      </c>
      <c r="AD45" s="12"/>
      <c r="AE45" s="12">
        <f ca="1"/>
        <v>9.346815573613483E-4</v>
      </c>
      <c r="AF45" s="12">
        <f ca="1"/>
        <v>-1.6842697374365966E-5</v>
      </c>
      <c r="AG45" s="12">
        <f ca="1"/>
        <v>-1.1179404887305506E-3</v>
      </c>
      <c r="AH45" s="12">
        <f ca="1"/>
        <v>3.6858181632149487E-4</v>
      </c>
      <c r="AI45" s="12">
        <f ca="1"/>
        <v>-7.5650720515617082E-5</v>
      </c>
      <c r="AJ45" s="12">
        <f ca="1"/>
        <v>-1.1064340256089097E-4</v>
      </c>
      <c r="AK45" s="12"/>
      <c r="AL45" s="12"/>
      <c r="AM45" s="12">
        <f ca="1">'Useful matrices &amp; checks'!AO45</f>
        <v>-2.114537583594589E-5</v>
      </c>
      <c r="AN45" s="12">
        <f t="shared" ca="1" si="2"/>
        <v>-1.7813935498581406E-5</v>
      </c>
      <c r="AO45" s="12">
        <f t="shared" ca="1" si="3"/>
        <v>-3.3314403373644843E-6</v>
      </c>
    </row>
    <row r="46" spans="1:41" x14ac:dyDescent="0.35">
      <c r="A46">
        <v>22</v>
      </c>
      <c r="P46" s="56" t="str">
        <f>INDEX('Flow probs &amp; rates'!$A$5:$A$5999,$A46)</f>
        <v>1992,2</v>
      </c>
      <c r="Q46" s="12">
        <f t="array" aca="1" ref="Q46:Q47" ca="1">-1*(MMULT(MINVERSE('Useful matrices &amp; checks'!$G46:$H47),'SS Taylor expansion'!C$4:C$5)-MMULT(MINVERSE('Useful matrices &amp; checks'!$G46:$H47),MMULT('SS Taylor expansion'!C$7:D$8,MMULT(MINVERSE('Useful matrices &amp; checks'!$G46:$H47),'Useful matrices &amp; checks'!$L46:$L47))))</f>
        <v>-5.0786943350848723</v>
      </c>
      <c r="R46" s="12">
        <f t="array" aca="1" ref="R46:R47" ca="1">-1*(MMULT(MINVERSE('Useful matrices &amp; checks'!$G46:$H47),'SS Taylor expansion'!E$4:E$5)-MMULT(MINVERSE('Useful matrices &amp; checks'!$G46:$H47),MMULT('SS Taylor expansion'!E$7:F$8,MMULT(MINVERSE('Useful matrices &amp; checks'!$G46:$H47),'Useful matrices &amp; checks'!$L46:$L47))))</f>
        <v>-12.560266188658318</v>
      </c>
      <c r="S46" s="12">
        <f t="array" aca="1" ref="S46:S47" ca="1">-1*(MMULT(MINVERSE('Useful matrices &amp; checks'!$G46:$H47),'SS Taylor expansion'!G$4:G$5)-MMULT(MINVERSE('Useful matrices &amp; checks'!$G46:$H47),MMULT('SS Taylor expansion'!G$7:H$8,MMULT(MINVERSE('Useful matrices &amp; checks'!$G46:$H47),'Useful matrices &amp; checks'!$L46:$L47))))</f>
        <v>0.43928151033360485</v>
      </c>
      <c r="T46" s="12">
        <f t="array" aca="1" ref="T46:T47" ca="1">-1*(MMULT(MINVERSE('Useful matrices &amp; checks'!$G46:$H47),'SS Taylor expansion'!I$4:I$5)-MMULT(MINVERSE('Useful matrices &amp; checks'!$G46:$H47),MMULT('SS Taylor expansion'!I$7:J$8,MMULT(MINVERSE('Useful matrices &amp; checks'!$G46:$H47),'Useful matrices &amp; checks'!$L46:$L47))))</f>
        <v>-0.64711832740219599</v>
      </c>
      <c r="U46" s="12">
        <f t="array" aca="1" ref="U46:U47" ca="1">-1*(MMULT(MINVERSE('Useful matrices &amp; checks'!$G46:$H47),'SS Taylor expansion'!K$4:K$5)-MMULT(MINVERSE('Useful matrices &amp; checks'!$G46:$H47),MMULT('SS Taylor expansion'!K$7:L$8,MMULT(MINVERSE('Useful matrices &amp; checks'!$G46:$H47),'Useful matrices &amp; checks'!$L46:$L47))))</f>
        <v>7.7447961390129088</v>
      </c>
      <c r="V46" s="12">
        <f t="array" aca="1" ref="V46:V47" ca="1">-1*(MMULT(MINVERSE('Useful matrices &amp; checks'!$G46:$H47),'SS Taylor expansion'!M$4:M$5)-MMULT(MINVERSE('Useful matrices &amp; checks'!$G46:$H47),MMULT('SS Taylor expansion'!M$7:N$8,MMULT(MINVERSE('Useful matrices &amp; checks'!$G46:$H47),'Useful matrices &amp; checks'!$L46:$L47))))</f>
        <v>4.613218218068095</v>
      </c>
      <c r="W46" s="12"/>
      <c r="X46" s="12">
        <f t="array" aca="1" ref="X46:X47" ca="1">(MMULT(MINVERSE('Useful matrices &amp; checks'!$G46:$H47),MMULT('SS Taylor expansion'!C$7:D$8,MMULT(MINVERSE('Useful matrices &amp; checks'!$G46:$H47),'SS Taylor expansion'!C$4:C$5)))-MMULT(MINVERSE('Useful matrices &amp; checks'!$G46:$H47),MMULT('SS Taylor expansion'!C$7:D$8,MMULT(MINVERSE('Useful matrices &amp; checks'!$G46:$H47),MMULT('SS Taylor expansion'!C$7:D$8,MMULT(MINVERSE('Useful matrices &amp; checks'!$G46:$H47),'Useful matrices &amp; checks'!$L46:$L47))))))</f>
        <v>43.928439714241264</v>
      </c>
      <c r="Y46" s="12">
        <f t="array" aca="1" ref="Y46:Y47" ca="1">(MMULT(MINVERSE('Useful matrices &amp; checks'!$G46:$H47),MMULT('SS Taylor expansion'!E$7:F$8,MMULT(MINVERSE('Useful matrices &amp; checks'!$G46:$H47),'SS Taylor expansion'!E$4:E$5)))-MMULT(MINVERSE('Useful matrices &amp; checks'!$G46:$H47),MMULT('SS Taylor expansion'!E$7:F$8,MMULT(MINVERSE('Useful matrices &amp; checks'!$G46:$H47),MMULT('SS Taylor expansion'!E$7:F$8,MMULT(MINVERSE('Useful matrices &amp; checks'!$G46:$H47),'Useful matrices &amp; checks'!$L46:$L47))))))</f>
        <v>268.68245896212551</v>
      </c>
      <c r="Z46" s="12">
        <f t="array" aca="1" ref="Z46:Z47" ca="1">(MMULT(MINVERSE('Useful matrices &amp; checks'!$G46:$H47),MMULT('SS Taylor expansion'!G$7:H$8,MMULT(MINVERSE('Useful matrices &amp; checks'!$G46:$H47),'SS Taylor expansion'!G$4:G$5)))-MMULT(MINVERSE('Useful matrices &amp; checks'!$G46:$H47),MMULT('SS Taylor expansion'!G$7:H$8,MMULT(MINVERSE('Useful matrices &amp; checks'!$G46:$H47),MMULT('SS Taylor expansion'!G$7:H$8,MMULT(MINVERSE('Useful matrices &amp; checks'!$G46:$H47),'Useful matrices &amp; checks'!$L46:$L47))))))</f>
        <v>-1.1054930748710687</v>
      </c>
      <c r="AA46" s="12">
        <f t="array" aca="1" ref="AA46:AA47" ca="1">(MMULT(MINVERSE('Useful matrices &amp; checks'!$G46:$H47),MMULT('SS Taylor expansion'!I$7:J$8,MMULT(MINVERSE('Useful matrices &amp; checks'!$G46:$H47),'SS Taylor expansion'!I$4:I$5)))-MMULT(MINVERSE('Useful matrices &amp; checks'!$G46:$H47),MMULT('SS Taylor expansion'!I$7:J$8,MMULT(MINVERSE('Useful matrices &amp; checks'!$G46:$H47),MMULT('SS Taylor expansion'!I$7:J$8,MMULT(MINVERSE('Useful matrices &amp; checks'!$G46:$H47),'Useful matrices &amp; checks'!$L46:$L47))))))</f>
        <v>1.5841307000124174</v>
      </c>
      <c r="AB46" s="12">
        <f t="array" aca="1" ref="AB46:AB47" ca="1">(MMULT(MINVERSE('Useful matrices &amp; checks'!$G46:$H47),MMULT('SS Taylor expansion'!K$7:L$8,MMULT(MINVERSE('Useful matrices &amp; checks'!$G46:$H47),'SS Taylor expansion'!K$4:K$5)))-MMULT(MINVERSE('Useful matrices &amp; checks'!$G46:$H47),MMULT('SS Taylor expansion'!K$7:L$8,MMULT(MINVERSE('Useful matrices &amp; checks'!$G46:$H47),MMULT('SS Taylor expansion'!K$7:L$8,MMULT(MINVERSE('Useful matrices &amp; checks'!$G46:$H47),'Useful matrices &amp; checks'!$L46:$L47))))))</f>
        <v>-165.14109037057278</v>
      </c>
      <c r="AC46" s="12">
        <f t="array" aca="1" ref="AC46:AC47" ca="1">(MMULT(MINVERSE('Useful matrices &amp; checks'!$G46:$H47),MMULT('SS Taylor expansion'!M$7:N$8,MMULT(MINVERSE('Useful matrices &amp; checks'!$G46:$H47),'SS Taylor expansion'!M$4:M$5)))-MMULT(MINVERSE('Useful matrices &amp; checks'!$G46:$H47),MMULT('SS Taylor expansion'!M$7:N$8,MMULT(MINVERSE('Useful matrices &amp; checks'!$G46:$H47),MMULT('SS Taylor expansion'!M$7:N$8,MMULT(MINVERSE('Useful matrices &amp; checks'!$G46:$H47),'Useful matrices &amp; checks'!$L46:$L47))))))</f>
        <v>-70.074255470474597</v>
      </c>
      <c r="AD46" s="12"/>
      <c r="AE46" s="12">
        <f t="array" aca="1" ref="AE46:AE47" ca="1">Q44:Q45*(INDEX('Flow probs &amp; rates'!AE$6:AE$5999-'Flow probs &amp; rates'!AE$5:AE$5999,'Useful matrices &amp; checks'!$A44))+X44:X45*(INDEX('Flow probs &amp; rates'!AE$6:AE$5999-'Flow probs &amp; rates'!AE$5:AE$5999,'Useful matrices &amp; checks'!$A44))^2</f>
        <v>-4.1432467116601099E-3</v>
      </c>
      <c r="AF46" s="12">
        <f t="array" aca="1" ref="AF46:AF47" ca="1">R44:R45*(INDEX('Flow probs &amp; rates'!AF$6:AF$5999-'Flow probs &amp; rates'!AF$5:AF$5999,'Useful matrices &amp; checks'!$A44))+Y44:Y45*(INDEX('Flow probs &amp; rates'!AF$6:AF$5999-'Flow probs &amp; rates'!AF$5:AF$5999,'Useful matrices &amp; checks'!$A44))^2</f>
        <v>-3.4289640647780567E-3</v>
      </c>
      <c r="AG46" s="12">
        <f t="array" aca="1" ref="AG46:AG47" ca="1">S44:S45*(INDEX('Flow probs &amp; rates'!AG$6:AG$5999-'Flow probs &amp; rates'!AG$5:AG$5999,'Useful matrices &amp; checks'!$A44))+Z44:Z45*(INDEX('Flow probs &amp; rates'!AG$6:AG$5999-'Flow probs &amp; rates'!AG$5:AG$5999,'Useful matrices &amp; checks'!$A44))^2</f>
        <v>-8.2199876013126887E-3</v>
      </c>
      <c r="AH46" s="12">
        <f t="array" aca="1" ref="AH46:AH47" ca="1">T44:T45*(INDEX('Flow probs &amp; rates'!AI$6:AI$5999-'Flow probs &amp; rates'!AI$5:AI$5999,'Useful matrices &amp; checks'!$A44))+AA44:AA45*(INDEX('Flow probs &amp; rates'!AI$6:AI$5999-'Flow probs &amp; rates'!AI$5:AI$5999,'Useful matrices &amp; checks'!$A44))^2</f>
        <v>5.7855395868340554E-3</v>
      </c>
      <c r="AI46" s="12">
        <f t="array" aca="1" ref="AI46:AI47" ca="1">U44:U45*(INDEX('Flow probs &amp; rates'!AJ$6:AJ$5999-'Flow probs &amp; rates'!AJ$5:AJ$5999,'Useful matrices &amp; checks'!$A44))+AB44:AB45*(INDEX('Flow probs &amp; rates'!AJ$6:AJ$5999-'Flow probs &amp; rates'!AJ$5:AJ$5999,'Useful matrices &amp; checks'!$A44))^2</f>
        <v>-1.7687993077288361E-3</v>
      </c>
      <c r="AJ46" s="12">
        <f t="array" aca="1" ref="AJ46:AJ47" ca="1">V44:V45*(INDEX('Flow probs &amp; rates'!AK$6:AK$5999-'Flow probs &amp; rates'!AK$5:AK$5999,'Useful matrices &amp; checks'!$A44))+AC44:AC45*(INDEX('Flow probs &amp; rates'!AK$6:AK$5999-'Flow probs &amp; rates'!AK$5:AK$5999,'Useful matrices &amp; checks'!$A44))^2</f>
        <v>-7.1610225782092266E-3</v>
      </c>
      <c r="AK46" s="12"/>
      <c r="AL46" s="12"/>
      <c r="AM46" s="12">
        <f ca="1">'Useful matrices &amp; checks'!AO46</f>
        <v>-1.8871618321719574E-2</v>
      </c>
      <c r="AN46" s="12">
        <f t="shared" ca="1" si="2"/>
        <v>-1.8936480676854862E-2</v>
      </c>
      <c r="AO46" s="12">
        <f t="shared" ca="1" si="3"/>
        <v>6.4862355135288097E-5</v>
      </c>
    </row>
    <row r="47" spans="1:41" x14ac:dyDescent="0.35">
      <c r="Q47" s="12">
        <f ca="1"/>
        <v>1.4776496495980893</v>
      </c>
      <c r="R47" s="12">
        <f ca="1"/>
        <v>4.0289224242420665E-2</v>
      </c>
      <c r="S47" s="12">
        <f ca="1"/>
        <v>-0.12780926100143475</v>
      </c>
      <c r="T47" s="12">
        <f ca="1"/>
        <v>-0.12432444578955726</v>
      </c>
      <c r="U47" s="12">
        <f ca="1"/>
        <v>-2.4842771934107867E-2</v>
      </c>
      <c r="V47" s="12">
        <f ca="1"/>
        <v>0.88629200253069307</v>
      </c>
      <c r="W47" s="12"/>
      <c r="X47" s="12">
        <f ca="1"/>
        <v>-12.78101009204655</v>
      </c>
      <c r="Y47" s="12">
        <f ca="1"/>
        <v>-0.86184541605534126</v>
      </c>
      <c r="Z47" s="12">
        <f ca="1"/>
        <v>0.32164397912894882</v>
      </c>
      <c r="AA47" s="12">
        <f ca="1"/>
        <v>0.30434336812541163</v>
      </c>
      <c r="AB47" s="12">
        <f ca="1"/>
        <v>0.52971858411613604</v>
      </c>
      <c r="AC47" s="12">
        <f ca="1"/>
        <v>-13.46267383657019</v>
      </c>
      <c r="AD47" s="12"/>
      <c r="AE47" s="12">
        <f ca="1"/>
        <v>1.1645558801831328E-3</v>
      </c>
      <c r="AF47" s="12">
        <f ca="1"/>
        <v>2.9330547265948076E-5</v>
      </c>
      <c r="AG47" s="12">
        <f ca="1"/>
        <v>2.3104187518453584E-3</v>
      </c>
      <c r="AH47" s="12">
        <f ca="1"/>
        <v>1.0099423266603257E-3</v>
      </c>
      <c r="AI47" s="12">
        <f ca="1"/>
        <v>1.5129890753951323E-5</v>
      </c>
      <c r="AJ47" s="12">
        <f ca="1"/>
        <v>-1.2500510445666736E-3</v>
      </c>
      <c r="AK47" s="12"/>
      <c r="AL47" s="12"/>
      <c r="AM47" s="12">
        <f ca="1">'Useful matrices &amp; checks'!AO47</f>
        <v>3.3256016239785399E-3</v>
      </c>
      <c r="AN47" s="12">
        <f t="shared" ca="1" si="2"/>
        <v>3.2793263521420429E-3</v>
      </c>
      <c r="AO47" s="12">
        <f t="shared" ca="1" si="3"/>
        <v>4.6275271836497024E-5</v>
      </c>
    </row>
    <row r="48" spans="1:41" x14ac:dyDescent="0.35">
      <c r="A48">
        <v>23</v>
      </c>
      <c r="P48" s="56" t="str">
        <f>INDEX('Flow probs &amp; rates'!$A$5:$A$5999,$A48)</f>
        <v>1992,3</v>
      </c>
      <c r="Q48" s="12">
        <f t="array" aca="1" ref="Q48:Q49" ca="1">-1*(MMULT(MINVERSE('Useful matrices &amp; checks'!$G48:$H49),'SS Taylor expansion'!C$4:C$5)-MMULT(MINVERSE('Useful matrices &amp; checks'!$G48:$H49),MMULT('SS Taylor expansion'!C$7:D$8,MMULT(MINVERSE('Useful matrices &amp; checks'!$G48:$H49),'Useful matrices &amp; checks'!$L48:$L49))))</f>
        <v>-5.0515923597183239</v>
      </c>
      <c r="R48" s="12">
        <f t="array" aca="1" ref="R48:R49" ca="1">-1*(MMULT(MINVERSE('Useful matrices &amp; checks'!$G48:$H49),'SS Taylor expansion'!E$4:E$5)-MMULT(MINVERSE('Useful matrices &amp; checks'!$G48:$H49),MMULT('SS Taylor expansion'!E$7:F$8,MMULT(MINVERSE('Useful matrices &amp; checks'!$G48:$H49),'Useful matrices &amp; checks'!$L48:$L49))))</f>
        <v>-13.416657478061827</v>
      </c>
      <c r="S48" s="12">
        <f t="array" aca="1" ref="S48:S49" ca="1">-1*(MMULT(MINVERSE('Useful matrices &amp; checks'!$G48:$H49),'SS Taylor expansion'!G$4:G$5)-MMULT(MINVERSE('Useful matrices &amp; checks'!$G48:$H49),MMULT('SS Taylor expansion'!G$7:H$8,MMULT(MINVERSE('Useful matrices &amp; checks'!$G48:$H49),'Useful matrices &amp; checks'!$L48:$L49))))</f>
        <v>0.37004925151740276</v>
      </c>
      <c r="T48" s="12">
        <f t="array" aca="1" ref="T48:T49" ca="1">-1*(MMULT(MINVERSE('Useful matrices &amp; checks'!$G48:$H49),'SS Taylor expansion'!I$4:I$5)-MMULT(MINVERSE('Useful matrices &amp; checks'!$G48:$H49),MMULT('SS Taylor expansion'!I$7:J$8,MMULT(MINVERSE('Useful matrices &amp; checks'!$G48:$H49),'Useful matrices &amp; checks'!$L48:$L49))))</f>
        <v>-0.61277432253261854</v>
      </c>
      <c r="U48" s="12">
        <f t="array" aca="1" ref="U48:U49" ca="1">-1*(MMULT(MINVERSE('Useful matrices &amp; checks'!$G48:$H49),'SS Taylor expansion'!K$4:K$5)-MMULT(MINVERSE('Useful matrices &amp; checks'!$G48:$H49),MMULT('SS Taylor expansion'!K$7:L$8,MMULT(MINVERSE('Useful matrices &amp; checks'!$G48:$H49),'Useful matrices &amp; checks'!$L48:$L49))))</f>
        <v>5.84817751230635</v>
      </c>
      <c r="V48" s="12">
        <f t="array" aca="1" ref="V48:V49" ca="1">-1*(MMULT(MINVERSE('Useful matrices &amp; checks'!$G48:$H49),'SS Taylor expansion'!M$4:M$5)-MMULT(MINVERSE('Useful matrices &amp; checks'!$G48:$H49),MMULT('SS Taylor expansion'!M$7:N$8,MMULT(MINVERSE('Useful matrices &amp; checks'!$G48:$H49),'Useful matrices &amp; checks'!$L48:$L49))))</f>
        <v>3.6462424261830204</v>
      </c>
      <c r="W48" s="12"/>
      <c r="X48" s="12">
        <f t="array" aca="1" ref="X48:X49" ca="1">(MMULT(MINVERSE('Useful matrices &amp; checks'!$G48:$H49),MMULT('SS Taylor expansion'!C$7:D$8,MMULT(MINVERSE('Useful matrices &amp; checks'!$G48:$H49),'SS Taylor expansion'!C$4:C$5)))-MMULT(MINVERSE('Useful matrices &amp; checks'!$G48:$H49),MMULT('SS Taylor expansion'!C$7:D$8,MMULT(MINVERSE('Useful matrices &amp; checks'!$G48:$H49),MMULT('SS Taylor expansion'!C$7:D$8,MMULT(MINVERSE('Useful matrices &amp; checks'!$G48:$H49),'Useful matrices &amp; checks'!$L48:$L49))))))</f>
        <v>38.51120179810566</v>
      </c>
      <c r="Y48" s="12">
        <f t="array" aca="1" ref="Y48:Y49" ca="1">(MMULT(MINVERSE('Useful matrices &amp; checks'!$G48:$H49),MMULT('SS Taylor expansion'!E$7:F$8,MMULT(MINVERSE('Useful matrices &amp; checks'!$G48:$H49),'SS Taylor expansion'!E$4:E$5)))-MMULT(MINVERSE('Useful matrices &amp; checks'!$G48:$H49),MMULT('SS Taylor expansion'!E$7:F$8,MMULT(MINVERSE('Useful matrices &amp; checks'!$G48:$H49),MMULT('SS Taylor expansion'!E$7:F$8,MMULT(MINVERSE('Useful matrices &amp; checks'!$G48:$H49),'Useful matrices &amp; checks'!$L48:$L49))))))</f>
        <v>271.65589969154405</v>
      </c>
      <c r="Z48" s="12">
        <f t="array" aca="1" ref="Z48:Z49" ca="1">(MMULT(MINVERSE('Useful matrices &amp; checks'!$G48:$H49),MMULT('SS Taylor expansion'!G$7:H$8,MMULT(MINVERSE('Useful matrices &amp; checks'!$G48:$H49),'SS Taylor expansion'!G$4:G$5)))-MMULT(MINVERSE('Useful matrices &amp; checks'!$G48:$H49),MMULT('SS Taylor expansion'!G$7:H$8,MMULT(MINVERSE('Useful matrices &amp; checks'!$G48:$H49),MMULT('SS Taylor expansion'!G$7:H$8,MMULT(MINVERSE('Useful matrices &amp; checks'!$G48:$H49),'Useful matrices &amp; checks'!$L48:$L49))))))</f>
        <v>-0.94949178857903327</v>
      </c>
      <c r="AA48" s="12">
        <f t="array" aca="1" ref="AA48:AA49" ca="1">(MMULT(MINVERSE('Useful matrices &amp; checks'!$G48:$H49),MMULT('SS Taylor expansion'!I$7:J$8,MMULT(MINVERSE('Useful matrices &amp; checks'!$G48:$H49),'SS Taylor expansion'!I$4:I$5)))-MMULT(MINVERSE('Useful matrices &amp; checks'!$G48:$H49),MMULT('SS Taylor expansion'!I$7:J$8,MMULT(MINVERSE('Useful matrices &amp; checks'!$G48:$H49),MMULT('SS Taylor expansion'!I$7:J$8,MMULT(MINVERSE('Useful matrices &amp; checks'!$G48:$H49),'Useful matrices &amp; checks'!$L48:$L49))))))</f>
        <v>1.412956901047759</v>
      </c>
      <c r="AB48" s="12">
        <f t="array" aca="1" ref="AB48:AB49" ca="1">(MMULT(MINVERSE('Useful matrices &amp; checks'!$G48:$H49),MMULT('SS Taylor expansion'!K$7:L$8,MMULT(MINVERSE('Useful matrices &amp; checks'!$G48:$H49),'SS Taylor expansion'!K$4:K$5)))-MMULT(MINVERSE('Useful matrices &amp; checks'!$G48:$H49),MMULT('SS Taylor expansion'!K$7:L$8,MMULT(MINVERSE('Useful matrices &amp; checks'!$G48:$H49),MMULT('SS Taylor expansion'!K$7:L$8,MMULT(MINVERSE('Useful matrices &amp; checks'!$G48:$H49),'Useful matrices &amp; checks'!$L48:$L49))))))</f>
        <v>-116.89127715051598</v>
      </c>
      <c r="AC48" s="12">
        <f t="array" aca="1" ref="AC48:AC49" ca="1">(MMULT(MINVERSE('Useful matrices &amp; checks'!$G48:$H49),MMULT('SS Taylor expansion'!M$7:N$8,MMULT(MINVERSE('Useful matrices &amp; checks'!$G48:$H49),'SS Taylor expansion'!M$4:M$5)))-MMULT(MINVERSE('Useful matrices &amp; checks'!$G48:$H49),MMULT('SS Taylor expansion'!M$7:N$8,MMULT(MINVERSE('Useful matrices &amp; checks'!$G48:$H49),MMULT('SS Taylor expansion'!M$7:N$8,MMULT(MINVERSE('Useful matrices &amp; checks'!$G48:$H49),'Useful matrices &amp; checks'!$L48:$L49))))))</f>
        <v>-54.438098805470162</v>
      </c>
      <c r="AD48" s="12"/>
      <c r="AE48" s="12">
        <f t="array" aca="1" ref="AE48:AE49" ca="1">Q46:Q47*(INDEX('Flow probs &amp; rates'!AE$6:AE$5999-'Flow probs &amp; rates'!AE$5:AE$5999,'Useful matrices &amp; checks'!$A46))+X46:X47*(INDEX('Flow probs &amp; rates'!AE$6:AE$5999-'Flow probs &amp; rates'!AE$5:AE$5999,'Useful matrices &amp; checks'!$A46))^2</f>
        <v>1.0127775806731871E-2</v>
      </c>
      <c r="AF48" s="12">
        <f t="array" aca="1" ref="AF48:AF49" ca="1">R46:R47*(INDEX('Flow probs &amp; rates'!AF$6:AF$5999-'Flow probs &amp; rates'!AF$5:AF$5999,'Useful matrices &amp; checks'!$A46))+Y46:Y47*(INDEX('Flow probs &amp; rates'!AF$6:AF$5999-'Flow probs &amp; rates'!AF$5:AF$5999,'Useful matrices &amp; checks'!$A46))^2</f>
        <v>1.7386073755248397E-2</v>
      </c>
      <c r="AG48" s="12">
        <f t="array" aca="1" ref="AG48:AG49" ca="1">S46:S47*(INDEX('Flow probs &amp; rates'!AG$6:AG$5999-'Flow probs &amp; rates'!AG$5:AG$5999,'Useful matrices &amp; checks'!$A46))+Z46:Z47*(INDEX('Flow probs &amp; rates'!AG$6:AG$5999-'Flow probs &amp; rates'!AG$5:AG$5999,'Useful matrices &amp; checks'!$A46))^2</f>
        <v>7.0572604207913125E-3</v>
      </c>
      <c r="AH48" s="12">
        <f t="array" aca="1" ref="AH48:AH49" ca="1">T46:T47*(INDEX('Flow probs &amp; rates'!AI$6:AI$5999-'Flow probs &amp; rates'!AI$5:AI$5999,'Useful matrices &amp; checks'!$A46))+AA46:AA47*(INDEX('Flow probs &amp; rates'!AI$6:AI$5999-'Flow probs &amp; rates'!AI$5:AI$5999,'Useful matrices &amp; checks'!$A46))^2</f>
        <v>1.0289213149715943E-2</v>
      </c>
      <c r="AI48" s="12">
        <f t="array" aca="1" ref="AI48:AI49" ca="1">U46:U47*(INDEX('Flow probs &amp; rates'!AJ$6:AJ$5999-'Flow probs &amp; rates'!AJ$5:AJ$5999,'Useful matrices &amp; checks'!$A46))+AB46:AB47*(INDEX('Flow probs &amp; rates'!AJ$6:AJ$5999-'Flow probs &amp; rates'!AJ$5:AJ$5999,'Useful matrices &amp; checks'!$A46))^2</f>
        <v>2.4890191388217318E-2</v>
      </c>
      <c r="AJ48" s="12">
        <f t="array" aca="1" ref="AJ48:AJ49" ca="1">V46:V47*(INDEX('Flow probs &amp; rates'!AK$6:AK$5999-'Flow probs &amp; rates'!AK$5:AK$5999,'Useful matrices &amp; checks'!$A46))+AC46:AC47*(INDEX('Flow probs &amp; rates'!AK$6:AK$5999-'Flow probs &amp; rates'!AK$5:AK$5999,'Useful matrices &amp; checks'!$A46))^2</f>
        <v>8.745392555706194E-3</v>
      </c>
      <c r="AK48" s="12"/>
      <c r="AL48" s="12"/>
      <c r="AM48" s="12">
        <f ca="1">'Useful matrices &amp; checks'!AO48</f>
        <v>7.5465020404700822E-2</v>
      </c>
      <c r="AN48" s="12">
        <f t="shared" ca="1" si="2"/>
        <v>7.8495907076411048E-2</v>
      </c>
      <c r="AO48" s="12">
        <f t="shared" ca="1" si="3"/>
        <v>-3.0308866717102256E-3</v>
      </c>
    </row>
    <row r="49" spans="1:41" x14ac:dyDescent="0.35">
      <c r="P49" s="56"/>
      <c r="Q49" s="12">
        <f ca="1"/>
        <v>1.7002046785909277</v>
      </c>
      <c r="R49" s="12">
        <f ca="1"/>
        <v>0.17229430236728357</v>
      </c>
      <c r="S49" s="12">
        <f ca="1"/>
        <v>-0.12454676148374746</v>
      </c>
      <c r="T49" s="12">
        <f ca="1"/>
        <v>-0.11192551790516199</v>
      </c>
      <c r="U49" s="12">
        <f ca="1"/>
        <v>-7.5101243826969755E-2</v>
      </c>
      <c r="V49" s="12">
        <f ca="1"/>
        <v>0.66599979299325995</v>
      </c>
      <c r="W49" s="12"/>
      <c r="X49" s="12">
        <f ca="1"/>
        <v>-12.961640768446639</v>
      </c>
      <c r="Y49" s="12">
        <f ca="1"/>
        <v>-3.4885562069273881</v>
      </c>
      <c r="Z49" s="12">
        <f ca="1"/>
        <v>0.31956861644231233</v>
      </c>
      <c r="AA49" s="12">
        <f ca="1"/>
        <v>0.25808185348534229</v>
      </c>
      <c r="AB49" s="12">
        <f ca="1"/>
        <v>1.5010967584437678</v>
      </c>
      <c r="AC49" s="12">
        <f ca="1"/>
        <v>-9.9433220004911185</v>
      </c>
      <c r="AD49" s="12"/>
      <c r="AE49" s="12">
        <f ca="1"/>
        <v>-2.9466834159798403E-3</v>
      </c>
      <c r="AF49" s="12">
        <f ca="1"/>
        <v>-5.5768835922679708E-5</v>
      </c>
      <c r="AG49" s="12">
        <f ca="1"/>
        <v>-2.053314828550412E-3</v>
      </c>
      <c r="AH49" s="12">
        <f ca="1"/>
        <v>1.9767647867188478E-3</v>
      </c>
      <c r="AI49" s="12">
        <f ca="1"/>
        <v>-7.983958995886333E-5</v>
      </c>
      <c r="AJ49" s="12">
        <f ca="1"/>
        <v>1.6801658006890857E-3</v>
      </c>
      <c r="AK49" s="12"/>
      <c r="AL49" s="12"/>
      <c r="AM49" s="12">
        <f ca="1">'Useful matrices &amp; checks'!AO49</f>
        <v>-2.2464995940284019E-3</v>
      </c>
      <c r="AN49" s="12">
        <f t="shared" ca="1" si="2"/>
        <v>-1.4786760830038615E-3</v>
      </c>
      <c r="AO49" s="12">
        <f t="shared" ca="1" si="3"/>
        <v>-7.6782351102454034E-4</v>
      </c>
    </row>
    <row r="50" spans="1:41" x14ac:dyDescent="0.35">
      <c r="A50">
        <v>24</v>
      </c>
      <c r="P50" s="56" t="str">
        <f>INDEX('Flow probs &amp; rates'!$A$5:$A$5999,$A50)</f>
        <v>1992,4</v>
      </c>
      <c r="Q50" s="12">
        <f t="array" aca="1" ref="Q50:Q51" ca="1">-1*(MMULT(MINVERSE('Useful matrices &amp; checks'!$G50:$H51),'SS Taylor expansion'!C$4:C$5)-MMULT(MINVERSE('Useful matrices &amp; checks'!$G50:$H51),MMULT('SS Taylor expansion'!C$7:D$8,MMULT(MINVERSE('Useful matrices &amp; checks'!$G50:$H51),'Useful matrices &amp; checks'!$L50:$L51))))</f>
        <v>-5.3397472947477373</v>
      </c>
      <c r="R50" s="12">
        <f t="array" aca="1" ref="R50:R51" ca="1">-1*(MMULT(MINVERSE('Useful matrices &amp; checks'!$G50:$H51),'SS Taylor expansion'!E$4:E$5)-MMULT(MINVERSE('Useful matrices &amp; checks'!$G50:$H51),MMULT('SS Taylor expansion'!E$7:F$8,MMULT(MINVERSE('Useful matrices &amp; checks'!$G50:$H51),'Useful matrices &amp; checks'!$L50:$L51))))</f>
        <v>-12.923614156488794</v>
      </c>
      <c r="S50" s="12">
        <f t="array" aca="1" ref="S50:S51" ca="1">-1*(MMULT(MINVERSE('Useful matrices &amp; checks'!$G50:$H51),'SS Taylor expansion'!G$4:G$5)-MMULT(MINVERSE('Useful matrices &amp; checks'!$G50:$H51),MMULT('SS Taylor expansion'!G$7:H$8,MMULT(MINVERSE('Useful matrices &amp; checks'!$G50:$H51),'Useful matrices &amp; checks'!$L50:$L51))))</f>
        <v>0.46295825687320025</v>
      </c>
      <c r="T50" s="12">
        <f t="array" aca="1" ref="T50:T51" ca="1">-1*(MMULT(MINVERSE('Useful matrices &amp; checks'!$G50:$H51),'SS Taylor expansion'!I$4:I$5)-MMULT(MINVERSE('Useful matrices &amp; checks'!$G50:$H51),MMULT('SS Taylor expansion'!I$7:J$8,MMULT(MINVERSE('Useful matrices &amp; checks'!$G50:$H51),'Useful matrices &amp; checks'!$L50:$L51))))</f>
        <v>-0.65752433380575104</v>
      </c>
      <c r="U50" s="12">
        <f t="array" aca="1" ref="U50:U51" ca="1">-1*(MMULT(MINVERSE('Useful matrices &amp; checks'!$G50:$H51),'SS Taylor expansion'!K$4:K$5)-MMULT(MINVERSE('Useful matrices &amp; checks'!$G50:$H51),MMULT('SS Taylor expansion'!K$7:L$8,MMULT(MINVERSE('Useful matrices &amp; checks'!$G50:$H51),'Useful matrices &amp; checks'!$L50:$L51))))</f>
        <v>7.812052643532299</v>
      </c>
      <c r="V50" s="12">
        <f t="array" aca="1" ref="V50:V51" ca="1">-1*(MMULT(MINVERSE('Useful matrices &amp; checks'!$G50:$H51),'SS Taylor expansion'!M$4:M$5)-MMULT(MINVERSE('Useful matrices &amp; checks'!$G50:$H51),MMULT('SS Taylor expansion'!M$7:N$8,MMULT(MINVERSE('Useful matrices &amp; checks'!$G50:$H51),'Useful matrices &amp; checks'!$L50:$L51))))</f>
        <v>4.5842878352813337</v>
      </c>
      <c r="W50" s="12"/>
      <c r="X50" s="12">
        <f t="array" aca="1" ref="X50:X51" ca="1">(MMULT(MINVERSE('Useful matrices &amp; checks'!$G50:$H51),MMULT('SS Taylor expansion'!C$7:D$8,MMULT(MINVERSE('Useful matrices &amp; checks'!$G50:$H51),'SS Taylor expansion'!C$4:C$5)))-MMULT(MINVERSE('Useful matrices &amp; checks'!$G50:$H51),MMULT('SS Taylor expansion'!C$7:D$8,MMULT(MINVERSE('Useful matrices &amp; checks'!$G50:$H51),MMULT('SS Taylor expansion'!C$7:D$8,MMULT(MINVERSE('Useful matrices &amp; checks'!$G50:$H51),'Useful matrices &amp; checks'!$L50:$L51))))))</f>
        <v>48.220429674425603</v>
      </c>
      <c r="Y50" s="12">
        <f t="array" aca="1" ref="Y50:Y51" ca="1">(MMULT(MINVERSE('Useful matrices &amp; checks'!$G50:$H51),MMULT('SS Taylor expansion'!E$7:F$8,MMULT(MINVERSE('Useful matrices &amp; checks'!$G50:$H51),'SS Taylor expansion'!E$4:E$5)))-MMULT(MINVERSE('Useful matrices &amp; checks'!$G50:$H51),MMULT('SS Taylor expansion'!E$7:F$8,MMULT(MINVERSE('Useful matrices &amp; checks'!$G50:$H51),MMULT('SS Taylor expansion'!E$7:F$8,MMULT(MINVERSE('Useful matrices &amp; checks'!$G50:$H51),'Useful matrices &amp; checks'!$L50:$L51))))))</f>
        <v>282.460441671985</v>
      </c>
      <c r="Z50" s="12">
        <f t="array" aca="1" ref="Z50:Z51" ca="1">(MMULT(MINVERSE('Useful matrices &amp; checks'!$G50:$H51),MMULT('SS Taylor expansion'!G$7:H$8,MMULT(MINVERSE('Useful matrices &amp; checks'!$G50:$H51),'SS Taylor expansion'!G$4:G$5)))-MMULT(MINVERSE('Useful matrices &amp; checks'!$G50:$H51),MMULT('SS Taylor expansion'!G$7:H$8,MMULT(MINVERSE('Useful matrices &amp; checks'!$G50:$H51),MMULT('SS Taylor expansion'!G$7:H$8,MMULT(MINVERSE('Useful matrices &amp; checks'!$G50:$H51),'Useful matrices &amp; checks'!$L50:$L51))))))</f>
        <v>-1.2555856014922564</v>
      </c>
      <c r="AA50" s="12">
        <f t="array" aca="1" ref="AA50:AA51" ca="1">(MMULT(MINVERSE('Useful matrices &amp; checks'!$G50:$H51),MMULT('SS Taylor expansion'!I$7:J$8,MMULT(MINVERSE('Useful matrices &amp; checks'!$G50:$H51),'SS Taylor expansion'!I$4:I$5)))-MMULT(MINVERSE('Useful matrices &amp; checks'!$G50:$H51),MMULT('SS Taylor expansion'!I$7:J$8,MMULT(MINVERSE('Useful matrices &amp; checks'!$G50:$H51),MMULT('SS Taylor expansion'!I$7:J$8,MMULT(MINVERSE('Useful matrices &amp; checks'!$G50:$H51),'Useful matrices &amp; checks'!$L50:$L51))))))</f>
        <v>1.6749459622470864</v>
      </c>
      <c r="AB50" s="12">
        <f t="array" aca="1" ref="AB50:AB51" ca="1">(MMULT(MINVERSE('Useful matrices &amp; checks'!$G50:$H51),MMULT('SS Taylor expansion'!K$7:L$8,MMULT(MINVERSE('Useful matrices &amp; checks'!$G50:$H51),'SS Taylor expansion'!K$4:K$5)))-MMULT(MINVERSE('Useful matrices &amp; checks'!$G50:$H51),MMULT('SS Taylor expansion'!K$7:L$8,MMULT(MINVERSE('Useful matrices &amp; checks'!$G50:$H51),MMULT('SS Taylor expansion'!K$7:L$8,MMULT(MINVERSE('Useful matrices &amp; checks'!$G50:$H51),'Useful matrices &amp; checks'!$L50:$L51))))))</f>
        <v>-169.45442883756431</v>
      </c>
      <c r="AC50" s="12">
        <f t="array" aca="1" ref="AC50:AC51" ca="1">(MMULT(MINVERSE('Useful matrices &amp; checks'!$G50:$H51),MMULT('SS Taylor expansion'!M$7:N$8,MMULT(MINVERSE('Useful matrices &amp; checks'!$G50:$H51),'SS Taylor expansion'!M$4:M$5)))-MMULT(MINVERSE('Useful matrices &amp; checks'!$G50:$H51),MMULT('SS Taylor expansion'!M$7:N$8,MMULT(MINVERSE('Useful matrices &amp; checks'!$G50:$H51),MMULT('SS Taylor expansion'!M$7:N$8,MMULT(MINVERSE('Useful matrices &amp; checks'!$G50:$H51),'Useful matrices &amp; checks'!$L50:$L51))))))</f>
        <v>-70.474399393384417</v>
      </c>
      <c r="AD50" s="12"/>
      <c r="AE50" s="12">
        <f t="array" aca="1" ref="AE50:AE51" ca="1">Q48:Q49*(INDEX('Flow probs &amp; rates'!AE$6:AE$5999-'Flow probs &amp; rates'!AE$5:AE$5999,'Useful matrices &amp; checks'!$A48))+X48:X49*(INDEX('Flow probs &amp; rates'!AE$6:AE$5999-'Flow probs &amp; rates'!AE$5:AE$5999,'Useful matrices &amp; checks'!$A48))^2</f>
        <v>-1.570778703860212E-3</v>
      </c>
      <c r="AF50" s="12">
        <f t="array" aca="1" ref="AF50:AF51" ca="1">R48:R49*(INDEX('Flow probs &amp; rates'!AF$6:AF$5999-'Flow probs &amp; rates'!AF$5:AF$5999,'Useful matrices &amp; checks'!$A48))+Y48:Y49*(INDEX('Flow probs &amp; rates'!AF$6:AF$5999-'Flow probs &amp; rates'!AF$5:AF$5999,'Useful matrices &amp; checks'!$A48))^2</f>
        <v>-1.636695666974982E-2</v>
      </c>
      <c r="AG50" s="12">
        <f t="array" aca="1" ref="AG50:AG51" ca="1">S48:S49*(INDEX('Flow probs &amp; rates'!AG$6:AG$5999-'Flow probs &amp; rates'!AG$5:AG$5999,'Useful matrices &amp; checks'!$A48))+Z48:Z49*(INDEX('Flow probs &amp; rates'!AG$6:AG$5999-'Flow probs &amp; rates'!AG$5:AG$5999,'Useful matrices &amp; checks'!$A48))^2</f>
        <v>-1.3816636824936052E-2</v>
      </c>
      <c r="AH50" s="12">
        <f t="array" aca="1" ref="AH50:AH51" ca="1">T48:T49*(INDEX('Flow probs &amp; rates'!AI$6:AI$5999-'Flow probs &amp; rates'!AI$5:AI$5999,'Useful matrices &amp; checks'!$A48))+AA48:AA49*(INDEX('Flow probs &amp; rates'!AI$6:AI$5999-'Flow probs &amp; rates'!AI$5:AI$5999,'Useful matrices &amp; checks'!$A48))^2</f>
        <v>-5.6198077201821805E-3</v>
      </c>
      <c r="AI50" s="12">
        <f t="array" aca="1" ref="AI50:AI51" ca="1">U48:U49*(INDEX('Flow probs &amp; rates'!AJ$6:AJ$5999-'Flow probs &amp; rates'!AJ$5:AJ$5999,'Useful matrices &amp; checks'!$A48))+AB48:AB49*(INDEX('Flow probs &amp; rates'!AJ$6:AJ$5999-'Flow probs &amp; rates'!AJ$5:AJ$5999,'Useful matrices &amp; checks'!$A48))^2</f>
        <v>-2.2746746169617232E-2</v>
      </c>
      <c r="AJ50" s="12">
        <f t="array" aca="1" ref="AJ50:AJ51" ca="1">V48:V49*(INDEX('Flow probs &amp; rates'!AK$6:AK$5999-'Flow probs &amp; rates'!AK$5:AK$5999,'Useful matrices &amp; checks'!$A48))+AC48:AC49*(INDEX('Flow probs &amp; rates'!AK$6:AK$5999-'Flow probs &amp; rates'!AK$5:AK$5999,'Useful matrices &amp; checks'!$A48))^2</f>
        <v>-7.668686209631413E-3</v>
      </c>
      <c r="AK50" s="12"/>
      <c r="AL50" s="12"/>
      <c r="AM50" s="12">
        <f ca="1">'Useful matrices &amp; checks'!AO50</f>
        <v>-7.1324262830400387E-2</v>
      </c>
      <c r="AN50" s="12">
        <f t="shared" ca="1" si="2"/>
        <v>-6.778961229797692E-2</v>
      </c>
      <c r="AO50" s="12">
        <f t="shared" ca="1" si="3"/>
        <v>-3.5346505324234667E-3</v>
      </c>
    </row>
    <row r="51" spans="1:41" x14ac:dyDescent="0.35">
      <c r="Q51" s="12">
        <f ca="1"/>
        <v>1.6036693375114033</v>
      </c>
      <c r="R51" s="12">
        <f ca="1"/>
        <v>9.741155725970517E-2</v>
      </c>
      <c r="S51" s="12">
        <f ca="1"/>
        <v>-0.13903878219584426</v>
      </c>
      <c r="T51" s="12">
        <f ca="1"/>
        <v>-0.13059316066004317</v>
      </c>
      <c r="U51" s="12">
        <f ca="1"/>
        <v>-5.8883235307609097E-2</v>
      </c>
      <c r="V51" s="12">
        <f ca="1"/>
        <v>0.91050111304571235</v>
      </c>
      <c r="W51" s="12"/>
      <c r="X51" s="12">
        <f ca="1"/>
        <v>-14.481888419432138</v>
      </c>
      <c r="Y51" s="12">
        <f ca="1"/>
        <v>-2.1290415478488476</v>
      </c>
      <c r="Z51" s="12">
        <f ca="1"/>
        <v>0.37708603396166313</v>
      </c>
      <c r="AA51" s="12">
        <f ca="1"/>
        <v>0.33266675604015672</v>
      </c>
      <c r="AB51" s="12">
        <f ca="1"/>
        <v>1.2772603389225416</v>
      </c>
      <c r="AC51" s="12">
        <f ca="1"/>
        <v>-13.997161913583618</v>
      </c>
      <c r="AD51" s="12"/>
      <c r="AE51" s="12">
        <f ca="1"/>
        <v>5.2867395291631184E-4</v>
      </c>
      <c r="AF51" s="12">
        <f ca="1"/>
        <v>2.1018151397999855E-4</v>
      </c>
      <c r="AG51" s="12">
        <f ca="1"/>
        <v>4.6502387562914593E-3</v>
      </c>
      <c r="AH51" s="12">
        <f ca="1"/>
        <v>-1.0264788625756033E-3</v>
      </c>
      <c r="AI51" s="12">
        <f ca="1"/>
        <v>2.9210962334159848E-4</v>
      </c>
      <c r="AJ51" s="12">
        <f ca="1"/>
        <v>-1.4007141685012112E-3</v>
      </c>
      <c r="AK51" s="12"/>
      <c r="AL51" s="12"/>
      <c r="AM51" s="12">
        <f ca="1">'Useful matrices &amp; checks'!AO51</f>
        <v>2.7261295626650681E-3</v>
      </c>
      <c r="AN51" s="12">
        <f t="shared" ca="1" si="2"/>
        <v>3.2540108154525543E-3</v>
      </c>
      <c r="AO51" s="12">
        <f t="shared" ca="1" si="3"/>
        <v>-5.2788125278748627E-4</v>
      </c>
    </row>
    <row r="52" spans="1:41" x14ac:dyDescent="0.35">
      <c r="A52">
        <v>25</v>
      </c>
      <c r="P52" s="56" t="str">
        <f>INDEX('Flow probs &amp; rates'!$A$5:$A$5999,$A52)</f>
        <v>1992,5</v>
      </c>
      <c r="Q52" s="12">
        <f t="array" aca="1" ref="Q52:Q53" ca="1">-1*(MMULT(MINVERSE('Useful matrices &amp; checks'!$G52:$H53),'SS Taylor expansion'!C$4:C$5)-MMULT(MINVERSE('Useful matrices &amp; checks'!$G52:$H53),MMULT('SS Taylor expansion'!C$7:D$8,MMULT(MINVERSE('Useful matrices &amp; checks'!$G52:$H53),'Useful matrices &amp; checks'!$L52:$L53))))</f>
        <v>-5.2849643514698785</v>
      </c>
      <c r="R52" s="12">
        <f t="array" aca="1" ref="R52:R53" ca="1">-1*(MMULT(MINVERSE('Useful matrices &amp; checks'!$G52:$H53),'SS Taylor expansion'!E$4:E$5)-MMULT(MINVERSE('Useful matrices &amp; checks'!$G52:$H53),MMULT('SS Taylor expansion'!E$7:F$8,MMULT(MINVERSE('Useful matrices &amp; checks'!$G52:$H53),'Useful matrices &amp; checks'!$L52:$L53))))</f>
        <v>-13.109726300458446</v>
      </c>
      <c r="S52" s="12">
        <f t="array" aca="1" ref="S52:S53" ca="1">-1*(MMULT(MINVERSE('Useful matrices &amp; checks'!$G52:$H53),'SS Taylor expansion'!G$4:G$5)-MMULT(MINVERSE('Useful matrices &amp; checks'!$G52:$H53),MMULT('SS Taylor expansion'!G$7:H$8,MMULT(MINVERSE('Useful matrices &amp; checks'!$G52:$H53),'Useful matrices &amp; checks'!$L52:$L53))))</f>
        <v>0.39741359385390795</v>
      </c>
      <c r="T52" s="12">
        <f t="array" aca="1" ref="T52:T53" ca="1">-1*(MMULT(MINVERSE('Useful matrices &amp; checks'!$G52:$H53),'SS Taylor expansion'!I$4:I$5)-MMULT(MINVERSE('Useful matrices &amp; checks'!$G52:$H53),MMULT('SS Taylor expansion'!I$7:J$8,MMULT(MINVERSE('Useful matrices &amp; checks'!$G52:$H53),'Useful matrices &amp; checks'!$L52:$L53))))</f>
        <v>-0.58839881603628619</v>
      </c>
      <c r="U52" s="12">
        <f t="array" aca="1" ref="U52:U53" ca="1">-1*(MMULT(MINVERSE('Useful matrices &amp; checks'!$G52:$H53),'SS Taylor expansion'!K$4:K$5)-MMULT(MINVERSE('Useful matrices &amp; checks'!$G52:$H53),MMULT('SS Taylor expansion'!K$7:L$8,MMULT(MINVERSE('Useful matrices &amp; checks'!$G52:$H53),'Useful matrices &amp; checks'!$L52:$L53))))</f>
        <v>6.1905027130911936</v>
      </c>
      <c r="V52" s="12">
        <f t="array" aca="1" ref="V52:V53" ca="1">-1*(MMULT(MINVERSE('Useful matrices &amp; checks'!$G52:$H53),'SS Taylor expansion'!M$4:M$5)-MMULT(MINVERSE('Useful matrices &amp; checks'!$G52:$H53),MMULT('SS Taylor expansion'!M$7:N$8,MMULT(MINVERSE('Useful matrices &amp; checks'!$G52:$H53),'Useful matrices &amp; checks'!$L52:$L53))))</f>
        <v>3.6949062828880379</v>
      </c>
      <c r="W52" s="12"/>
      <c r="X52" s="12">
        <f t="array" aca="1" ref="X52:X53" ca="1">(MMULT(MINVERSE('Useful matrices &amp; checks'!$G52:$H53),MMULT('SS Taylor expansion'!C$7:D$8,MMULT(MINVERSE('Useful matrices &amp; checks'!$G52:$H53),'SS Taylor expansion'!C$4:C$5)))-MMULT(MINVERSE('Useful matrices &amp; checks'!$G52:$H53),MMULT('SS Taylor expansion'!C$7:D$8,MMULT(MINVERSE('Useful matrices &amp; checks'!$G52:$H53),MMULT('SS Taylor expansion'!C$7:D$8,MMULT(MINVERSE('Useful matrices &amp; checks'!$G52:$H53),'Useful matrices &amp; checks'!$L52:$L53))))))</f>
        <v>43.22030304189402</v>
      </c>
      <c r="Y52" s="12">
        <f t="array" aca="1" ref="Y52:Y53" ca="1">(MMULT(MINVERSE('Useful matrices &amp; checks'!$G52:$H53),MMULT('SS Taylor expansion'!E$7:F$8,MMULT(MINVERSE('Useful matrices &amp; checks'!$G52:$H53),'SS Taylor expansion'!E$4:E$5)))-MMULT(MINVERSE('Useful matrices &amp; checks'!$G52:$H53),MMULT('SS Taylor expansion'!E$7:F$8,MMULT(MINVERSE('Useful matrices &amp; checks'!$G52:$H53),MMULT('SS Taylor expansion'!E$7:F$8,MMULT(MINVERSE('Useful matrices &amp; checks'!$G52:$H53),'Useful matrices &amp; checks'!$L52:$L53))))))</f>
        <v>265.94445078105866</v>
      </c>
      <c r="Z52" s="12">
        <f t="array" aca="1" ref="Z52:Z53" ca="1">(MMULT(MINVERSE('Useful matrices &amp; checks'!$G52:$H53),MMULT('SS Taylor expansion'!G$7:H$8,MMULT(MINVERSE('Useful matrices &amp; checks'!$G52:$H53),'SS Taylor expansion'!G$4:G$5)))-MMULT(MINVERSE('Useful matrices &amp; checks'!$G52:$H53),MMULT('SS Taylor expansion'!G$7:H$8,MMULT(MINVERSE('Useful matrices &amp; checks'!$G52:$H53),MMULT('SS Taylor expansion'!G$7:H$8,MMULT(MINVERSE('Useful matrices &amp; checks'!$G52:$H53),'Useful matrices &amp; checks'!$L52:$L53))))))</f>
        <v>-1.043092421704374</v>
      </c>
      <c r="AA52" s="12">
        <f t="array" aca="1" ref="AA52:AA53" ca="1">(MMULT(MINVERSE('Useful matrices &amp; checks'!$G52:$H53),MMULT('SS Taylor expansion'!I$7:J$8,MMULT(MINVERSE('Useful matrices &amp; checks'!$G52:$H53),'SS Taylor expansion'!I$4:I$5)))-MMULT(MINVERSE('Useful matrices &amp; checks'!$G52:$H53),MMULT('SS Taylor expansion'!I$7:J$8,MMULT(MINVERSE('Useful matrices &amp; checks'!$G52:$H53),MMULT('SS Taylor expansion'!I$7:J$8,MMULT(MINVERSE('Useful matrices &amp; checks'!$G52:$H53),'Useful matrices &amp; checks'!$L52:$L53))))))</f>
        <v>1.3170483702969835</v>
      </c>
      <c r="AB52" s="12">
        <f t="array" aca="1" ref="AB52:AB53" ca="1">(MMULT(MINVERSE('Useful matrices &amp; checks'!$G52:$H53),MMULT('SS Taylor expansion'!K$7:L$8,MMULT(MINVERSE('Useful matrices &amp; checks'!$G52:$H53),'SS Taylor expansion'!K$4:K$5)))-MMULT(MINVERSE('Useful matrices &amp; checks'!$G52:$H53),MMULT('SS Taylor expansion'!K$7:L$8,MMULT(MINVERSE('Useful matrices &amp; checks'!$G52:$H53),MMULT('SS Taylor expansion'!K$7:L$8,MMULT(MINVERSE('Useful matrices &amp; checks'!$G52:$H53),'Useful matrices &amp; checks'!$L52:$L53))))))</f>
        <v>-123.18914063024692</v>
      </c>
      <c r="AC52" s="12">
        <f t="array" aca="1" ref="AC52:AC53" ca="1">(MMULT(MINVERSE('Useful matrices &amp; checks'!$G52:$H53),MMULT('SS Taylor expansion'!M$7:N$8,MMULT(MINVERSE('Useful matrices &amp; checks'!$G52:$H53),'SS Taylor expansion'!M$4:M$5)))-MMULT(MINVERSE('Useful matrices &amp; checks'!$G52:$H53),MMULT('SS Taylor expansion'!M$7:N$8,MMULT(MINVERSE('Useful matrices &amp; checks'!$G52:$H53),MMULT('SS Taylor expansion'!M$7:N$8,MMULT(MINVERSE('Useful matrices &amp; checks'!$G52:$H53),'Useful matrices &amp; checks'!$L52:$L53))))))</f>
        <v>-53.008703413935194</v>
      </c>
      <c r="AD52" s="12"/>
      <c r="AE52" s="12">
        <f t="array" aca="1" ref="AE52:AE53" ca="1">Q50:Q51*(INDEX('Flow probs &amp; rates'!AE$6:AE$5999-'Flow probs &amp; rates'!AE$5:AE$5999,'Useful matrices &amp; checks'!$A50))+X50:X51*(INDEX('Flow probs &amp; rates'!AE$6:AE$5999-'Flow probs &amp; rates'!AE$5:AE$5999,'Useful matrices &amp; checks'!$A50))^2</f>
        <v>6.8618390100732797E-3</v>
      </c>
      <c r="AF52" s="12">
        <f t="array" aca="1" ref="AF52:AF53" ca="1">R50:R51*(INDEX('Flow probs &amp; rates'!AF$6:AF$5999-'Flow probs &amp; rates'!AF$5:AF$5999,'Useful matrices &amp; checks'!$A50))+Y50:Y51*(INDEX('Flow probs &amp; rates'!AF$6:AF$5999-'Flow probs &amp; rates'!AF$5:AF$5999,'Useful matrices &amp; checks'!$A50))^2</f>
        <v>7.4020202070905101E-3</v>
      </c>
      <c r="AG52" s="12">
        <f t="array" aca="1" ref="AG52:AG53" ca="1">S50:S51*(INDEX('Flow probs &amp; rates'!AG$6:AG$5999-'Flow probs &amp; rates'!AG$5:AG$5999,'Useful matrices &amp; checks'!$A50))+Z50:Z51*(INDEX('Flow probs &amp; rates'!AG$6:AG$5999-'Flow probs &amp; rates'!AG$5:AG$5999,'Useful matrices &amp; checks'!$A50))^2</f>
        <v>9.6801768918378748E-3</v>
      </c>
      <c r="AH52" s="12">
        <f t="array" aca="1" ref="AH52:AH53" ca="1">T50:T51*(INDEX('Flow probs &amp; rates'!AI$6:AI$5999-'Flow probs &amp; rates'!AI$5:AI$5999,'Useful matrices &amp; checks'!$A50))+AA50:AA51*(INDEX('Flow probs &amp; rates'!AI$6:AI$5999-'Flow probs &amp; rates'!AI$5:AI$5999,'Useful matrices &amp; checks'!$A50))^2</f>
        <v>-6.3863443748776705E-4</v>
      </c>
      <c r="AI52" s="12">
        <f t="array" aca="1" ref="AI52:AI53" ca="1">U50:U51*(INDEX('Flow probs &amp; rates'!AJ$6:AJ$5999-'Flow probs &amp; rates'!AJ$5:AJ$5999,'Useful matrices &amp; checks'!$A50))+AB50:AB51*(INDEX('Flow probs &amp; rates'!AJ$6:AJ$5999-'Flow probs &amp; rates'!AJ$5:AJ$5999,'Useful matrices &amp; checks'!$A50))^2</f>
        <v>1.8096840170398035E-2</v>
      </c>
      <c r="AJ52" s="12">
        <f t="array" aca="1" ref="AJ52:AJ53" ca="1">V50:V51*(INDEX('Flow probs &amp; rates'!AK$6:AK$5999-'Flow probs &amp; rates'!AK$5:AK$5999,'Useful matrices &amp; checks'!$A50))+AC50:AC51*(INDEX('Flow probs &amp; rates'!AK$6:AK$5999-'Flow probs &amp; rates'!AK$5:AK$5999,'Useful matrices &amp; checks'!$A50))^2</f>
        <v>1.5559306125859136E-2</v>
      </c>
      <c r="AK52" s="12"/>
      <c r="AL52" s="12"/>
      <c r="AM52" s="12">
        <f ca="1">'Useful matrices &amp; checks'!AO52</f>
        <v>5.494035073202197E-2</v>
      </c>
      <c r="AN52" s="12">
        <f t="shared" ca="1" si="2"/>
        <v>5.6961547967771073E-2</v>
      </c>
      <c r="AO52" s="12">
        <f t="shared" ca="1" si="3"/>
        <v>-2.0211972357491031E-3</v>
      </c>
    </row>
    <row r="53" spans="1:41" x14ac:dyDescent="0.35">
      <c r="P53" s="56"/>
      <c r="Q53" s="12">
        <f ca="1"/>
        <v>1.6961973819283096</v>
      </c>
      <c r="R53" s="12">
        <f ca="1"/>
        <v>0.24967135598141446</v>
      </c>
      <c r="S53" s="12">
        <f ca="1"/>
        <v>-0.12754899609686821</v>
      </c>
      <c r="T53" s="12">
        <f ca="1"/>
        <v>-0.1087744530225415</v>
      </c>
      <c r="U53" s="12">
        <f ca="1"/>
        <v>-0.11789652744543216</v>
      </c>
      <c r="V53" s="12">
        <f ca="1"/>
        <v>0.68305951497005157</v>
      </c>
      <c r="W53" s="12"/>
      <c r="X53" s="12">
        <f ca="1"/>
        <v>-13.871458725245601</v>
      </c>
      <c r="Y53" s="12">
        <f ca="1"/>
        <v>-5.0648434696853659</v>
      </c>
      <c r="Z53" s="12">
        <f ca="1"/>
        <v>0.33477815878022649</v>
      </c>
      <c r="AA53" s="12">
        <f ca="1"/>
        <v>0.24347638400830712</v>
      </c>
      <c r="AB53" s="12">
        <f ca="1"/>
        <v>2.3461054089484188</v>
      </c>
      <c r="AC53" s="12">
        <f ca="1"/>
        <v>-9.799463496760918</v>
      </c>
      <c r="AD53" s="12"/>
      <c r="AE53" s="12">
        <f ca="1"/>
        <v>-2.0607943057938251E-3</v>
      </c>
      <c r="AF53" s="12">
        <f ca="1"/>
        <v>-5.5792621669880569E-5</v>
      </c>
      <c r="AG53" s="12">
        <f ca="1"/>
        <v>-2.9072167663058337E-3</v>
      </c>
      <c r="AH53" s="12">
        <f ca="1"/>
        <v>-1.2684137363426468E-4</v>
      </c>
      <c r="AI53" s="12">
        <f ca="1"/>
        <v>-1.3640467450766155E-4</v>
      </c>
      <c r="AJ53" s="12">
        <f ca="1"/>
        <v>3.090287096893058E-3</v>
      </c>
      <c r="AK53" s="12"/>
      <c r="AL53" s="12"/>
      <c r="AM53" s="12">
        <f ca="1">'Useful matrices &amp; checks'!AO53</f>
        <v>-2.6706368414643952E-3</v>
      </c>
      <c r="AN53" s="12">
        <f t="shared" ca="1" si="2"/>
        <v>-2.1967626450184077E-3</v>
      </c>
      <c r="AO53" s="12">
        <f t="shared" ca="1" si="3"/>
        <v>-4.7387419644598751E-4</v>
      </c>
    </row>
    <row r="54" spans="1:41" x14ac:dyDescent="0.35">
      <c r="A54">
        <v>26</v>
      </c>
      <c r="P54" s="56" t="str">
        <f>INDEX('Flow probs &amp; rates'!$A$5:$A$5999,$A54)</f>
        <v>1992,6</v>
      </c>
      <c r="Q54" s="12">
        <f t="array" aca="1" ref="Q54:Q55" ca="1">-1*(MMULT(MINVERSE('Useful matrices &amp; checks'!$G54:$H55),'SS Taylor expansion'!C$4:C$5)-MMULT(MINVERSE('Useful matrices &amp; checks'!$G54:$H55),MMULT('SS Taylor expansion'!C$7:D$8,MMULT(MINVERSE('Useful matrices &amp; checks'!$G54:$H55),'Useful matrices &amp; checks'!$L54:$L55))))</f>
        <v>-5.1889557528217036</v>
      </c>
      <c r="R54" s="12">
        <f t="array" aca="1" ref="R54:R55" ca="1">-1*(MMULT(MINVERSE('Useful matrices &amp; checks'!$G54:$H55),'SS Taylor expansion'!E$4:E$5)-MMULT(MINVERSE('Useful matrices &amp; checks'!$G54:$H55),MMULT('SS Taylor expansion'!E$7:F$8,MMULT(MINVERSE('Useful matrices &amp; checks'!$G54:$H55),'Useful matrices &amp; checks'!$L54:$L55))))</f>
        <v>-13.080307764360962</v>
      </c>
      <c r="S54" s="12">
        <f t="array" aca="1" ref="S54:S55" ca="1">-1*(MMULT(MINVERSE('Useful matrices &amp; checks'!$G54:$H55),'SS Taylor expansion'!G$4:G$5)-MMULT(MINVERSE('Useful matrices &amp; checks'!$G54:$H55),MMULT('SS Taylor expansion'!G$7:H$8,MMULT(MINVERSE('Useful matrices &amp; checks'!$G54:$H55),'Useful matrices &amp; checks'!$L54:$L55))))</f>
        <v>0.39518307732114177</v>
      </c>
      <c r="T54" s="12">
        <f t="array" aca="1" ref="T54:T55" ca="1">-1*(MMULT(MINVERSE('Useful matrices &amp; checks'!$G54:$H55),'SS Taylor expansion'!I$4:I$5)-MMULT(MINVERSE('Useful matrices &amp; checks'!$G54:$H55),MMULT('SS Taylor expansion'!I$7:J$8,MMULT(MINVERSE('Useful matrices &amp; checks'!$G54:$H55),'Useful matrices &amp; checks'!$L54:$L55))))</f>
        <v>-0.60099351790553246</v>
      </c>
      <c r="U54" s="12">
        <f t="array" aca="1" ref="U54:U55" ca="1">-1*(MMULT(MINVERSE('Useful matrices &amp; checks'!$G54:$H55),'SS Taylor expansion'!K$4:K$5)-MMULT(MINVERSE('Useful matrices &amp; checks'!$G54:$H55),MMULT('SS Taylor expansion'!K$7:L$8,MMULT(MINVERSE('Useful matrices &amp; checks'!$G54:$H55),'Useful matrices &amp; checks'!$L54:$L55))))</f>
        <v>6.6136944662046382</v>
      </c>
      <c r="V54" s="12">
        <f t="array" aca="1" ref="V54:V55" ca="1">-1*(MMULT(MINVERSE('Useful matrices &amp; checks'!$G54:$H55),'SS Taylor expansion'!M$4:M$5)-MMULT(MINVERSE('Useful matrices &amp; checks'!$G54:$H55),MMULT('SS Taylor expansion'!M$7:N$8,MMULT(MINVERSE('Useful matrices &amp; checks'!$G54:$H55),'Useful matrices &amp; checks'!$L54:$L55))))</f>
        <v>3.9900430532522577</v>
      </c>
      <c r="W54" s="12"/>
      <c r="X54" s="12">
        <f t="array" aca="1" ref="X54:X55" ca="1">(MMULT(MINVERSE('Useful matrices &amp; checks'!$G54:$H55),MMULT('SS Taylor expansion'!C$7:D$8,MMULT(MINVERSE('Useful matrices &amp; checks'!$G54:$H55),'SS Taylor expansion'!C$4:C$5)))-MMULT(MINVERSE('Useful matrices &amp; checks'!$G54:$H55),MMULT('SS Taylor expansion'!C$7:D$8,MMULT(MINVERSE('Useful matrices &amp; checks'!$G54:$H55),MMULT('SS Taylor expansion'!C$7:D$8,MMULT(MINVERSE('Useful matrices &amp; checks'!$G54:$H55),'Useful matrices &amp; checks'!$L54:$L55))))))</f>
        <v>42.589860399862815</v>
      </c>
      <c r="Y54" s="12">
        <f t="array" aca="1" ref="Y54:Y55" ca="1">(MMULT(MINVERSE('Useful matrices &amp; checks'!$G54:$H55),MMULT('SS Taylor expansion'!E$7:F$8,MMULT(MINVERSE('Useful matrices &amp; checks'!$G54:$H55),'SS Taylor expansion'!E$4:E$5)))-MMULT(MINVERSE('Useful matrices &amp; checks'!$G54:$H55),MMULT('SS Taylor expansion'!E$7:F$8,MMULT(MINVERSE('Useful matrices &amp; checks'!$G54:$H55),MMULT('SS Taylor expansion'!E$7:F$8,MMULT(MINVERSE('Useful matrices &amp; checks'!$G54:$H55),'Useful matrices &amp; checks'!$L54:$L55))))))</f>
        <v>270.63390674102743</v>
      </c>
      <c r="Z54" s="12">
        <f t="array" aca="1" ref="Z54:Z55" ca="1">(MMULT(MINVERSE('Useful matrices &amp; checks'!$G54:$H55),MMULT('SS Taylor expansion'!G$7:H$8,MMULT(MINVERSE('Useful matrices &amp; checks'!$G54:$H55),'SS Taylor expansion'!G$4:G$5)))-MMULT(MINVERSE('Useful matrices &amp; checks'!$G54:$H55),MMULT('SS Taylor expansion'!G$7:H$8,MMULT(MINVERSE('Useful matrices &amp; checks'!$G54:$H55),MMULT('SS Taylor expansion'!G$7:H$8,MMULT(MINVERSE('Useful matrices &amp; checks'!$G54:$H55),'Useful matrices &amp; checks'!$L54:$L55))))))</f>
        <v>-1.0052419449909566</v>
      </c>
      <c r="AA54" s="12">
        <f t="array" aca="1" ref="AA54:AA55" ca="1">(MMULT(MINVERSE('Useful matrices &amp; checks'!$G54:$H55),MMULT('SS Taylor expansion'!I$7:J$8,MMULT(MINVERSE('Useful matrices &amp; checks'!$G54:$H55),'SS Taylor expansion'!I$4:I$5)))-MMULT(MINVERSE('Useful matrices &amp; checks'!$G54:$H55),MMULT('SS Taylor expansion'!I$7:J$8,MMULT(MINVERSE('Useful matrices &amp; checks'!$G54:$H55),MMULT('SS Taylor expansion'!I$7:J$8,MMULT(MINVERSE('Useful matrices &amp; checks'!$G54:$H55),'Useful matrices &amp; checks'!$L54:$L55))))))</f>
        <v>1.3323340258305623</v>
      </c>
      <c r="AB54" s="12">
        <f t="array" aca="1" ref="AB54:AB55" ca="1">(MMULT(MINVERSE('Useful matrices &amp; checks'!$G54:$H55),MMULT('SS Taylor expansion'!K$7:L$8,MMULT(MINVERSE('Useful matrices &amp; checks'!$G54:$H55),'SS Taylor expansion'!K$4:K$5)))-MMULT(MINVERSE('Useful matrices &amp; checks'!$G54:$H55),MMULT('SS Taylor expansion'!K$7:L$8,MMULT(MINVERSE('Useful matrices &amp; checks'!$G54:$H55),MMULT('SS Taylor expansion'!K$7:L$8,MMULT(MINVERSE('Useful matrices &amp; checks'!$G54:$H55),'Useful matrices &amp; checks'!$L54:$L55))))))</f>
        <v>-134.67682539718407</v>
      </c>
      <c r="AC54" s="12">
        <f t="array" aca="1" ref="AC54:AC55" ca="1">(MMULT(MINVERSE('Useful matrices &amp; checks'!$G54:$H55),MMULT('SS Taylor expansion'!M$7:N$8,MMULT(MINVERSE('Useful matrices &amp; checks'!$G54:$H55),'SS Taylor expansion'!M$4:M$5)))-MMULT(MINVERSE('Useful matrices &amp; checks'!$G54:$H55),MMULT('SS Taylor expansion'!M$7:N$8,MMULT(MINVERSE('Useful matrices &amp; checks'!$G54:$H55),MMULT('SS Taylor expansion'!M$7:N$8,MMULT(MINVERSE('Useful matrices &amp; checks'!$G54:$H55),'Useful matrices &amp; checks'!$L54:$L55))))))</f>
        <v>-58.650737838323934</v>
      </c>
      <c r="AD54" s="12"/>
      <c r="AE54" s="12">
        <f t="array" aca="1" ref="AE54:AE55" ca="1">Q52:Q53*(INDEX('Flow probs &amp; rates'!AE$6:AE$5999-'Flow probs &amp; rates'!AE$5:AE$5999,'Useful matrices &amp; checks'!$A52))+X52:X53*(INDEX('Flow probs &amp; rates'!AE$6:AE$5999-'Flow probs &amp; rates'!AE$5:AE$5999,'Useful matrices &amp; checks'!$A52))^2</f>
        <v>-3.0699555313178531E-3</v>
      </c>
      <c r="AF54" s="12">
        <f t="array" aca="1" ref="AF54:AF55" ca="1">R52:R53*(INDEX('Flow probs &amp; rates'!AF$6:AF$5999-'Flow probs &amp; rates'!AF$5:AF$5999,'Useful matrices &amp; checks'!$A52))+Y52:Y53*(INDEX('Flow probs &amp; rates'!AF$6:AF$5999-'Flow probs &amp; rates'!AF$5:AF$5999,'Useful matrices &amp; checks'!$A52))^2</f>
        <v>-2.8156693299334441E-3</v>
      </c>
      <c r="AG54" s="12">
        <f t="array" aca="1" ref="AG54:AG55" ca="1">S52:S53*(INDEX('Flow probs &amp; rates'!AG$6:AG$5999-'Flow probs &amp; rates'!AG$5:AG$5999,'Useful matrices &amp; checks'!$A52))+Z52:Z53*(INDEX('Flow probs &amp; rates'!AG$6:AG$5999-'Flow probs &amp; rates'!AG$5:AG$5999,'Useful matrices &amp; checks'!$A52))^2</f>
        <v>2.7516328561188203E-3</v>
      </c>
      <c r="AH54" s="12">
        <f t="array" aca="1" ref="AH54:AH55" ca="1">T52:T53*(INDEX('Flow probs &amp; rates'!AI$6:AI$5999-'Flow probs &amp; rates'!AI$5:AI$5999,'Useful matrices &amp; checks'!$A52))+AA52:AA53*(INDEX('Flow probs &amp; rates'!AI$6:AI$5999-'Flow probs &amp; rates'!AI$5:AI$5999,'Useful matrices &amp; checks'!$A52))^2</f>
        <v>-1.6019023014907591E-3</v>
      </c>
      <c r="AI54" s="12">
        <f t="array" aca="1" ref="AI54:AI55" ca="1">U52:U53*(INDEX('Flow probs &amp; rates'!AJ$6:AJ$5999-'Flow probs &amp; rates'!AJ$5:AJ$5999,'Useful matrices &amp; checks'!$A52))+AB52:AB53*(INDEX('Flow probs &amp; rates'!AJ$6:AJ$5999-'Flow probs &amp; rates'!AJ$5:AJ$5999,'Useful matrices &amp; checks'!$A52))^2</f>
        <v>-6.9983058844029708E-3</v>
      </c>
      <c r="AJ54" s="12">
        <f t="array" aca="1" ref="AJ54:AJ55" ca="1">V52:V53*(INDEX('Flow probs &amp; rates'!AK$6:AK$5999-'Flow probs &amp; rates'!AK$5:AK$5999,'Useful matrices &amp; checks'!$A52))+AC52:AC53*(INDEX('Flow probs &amp; rates'!AK$6:AK$5999-'Flow probs &amp; rates'!AK$5:AK$5999,'Useful matrices &amp; checks'!$A52))^2</f>
        <v>-2.183920664781605E-3</v>
      </c>
      <c r="AK54" s="12"/>
      <c r="AL54" s="12"/>
      <c r="AM54" s="12">
        <f ca="1">'Useful matrices &amp; checks'!AO54</f>
        <v>-1.4044817370324481E-2</v>
      </c>
      <c r="AN54" s="12">
        <f t="shared" ca="1" si="2"/>
        <v>-1.3918120855807811E-2</v>
      </c>
      <c r="AO54" s="12">
        <f t="shared" ca="1" si="3"/>
        <v>-1.2669651451666965E-4</v>
      </c>
    </row>
    <row r="55" spans="1:41" x14ac:dyDescent="0.35">
      <c r="Q55" s="12">
        <f ca="1"/>
        <v>1.6081478751812712</v>
      </c>
      <c r="R55" s="12">
        <f ca="1"/>
        <v>0.20663513613873483</v>
      </c>
      <c r="S55" s="12">
        <f ca="1"/>
        <v>-0.12247412704492699</v>
      </c>
      <c r="T55" s="12">
        <f ca="1"/>
        <v>-0.10673710540284168</v>
      </c>
      <c r="U55" s="12">
        <f ca="1"/>
        <v>-0.10447931967837445</v>
      </c>
      <c r="V55" s="12">
        <f ca="1"/>
        <v>0.70863600562794349</v>
      </c>
      <c r="W55" s="12"/>
      <c r="X55" s="12">
        <f ca="1"/>
        <v>-13.199340439367155</v>
      </c>
      <c r="Y55" s="12">
        <f ca="1"/>
        <v>-4.2753179184023553</v>
      </c>
      <c r="Z55" s="12">
        <f ca="1"/>
        <v>0.31154200862114045</v>
      </c>
      <c r="AA55" s="12">
        <f ca="1"/>
        <v>0.23662397864534437</v>
      </c>
      <c r="AB55" s="12">
        <f ca="1"/>
        <v>2.1275465877418771</v>
      </c>
      <c r="AC55" s="12">
        <f ca="1"/>
        <v>-10.416435119667348</v>
      </c>
      <c r="AD55" s="12"/>
      <c r="AE55" s="12">
        <f ca="1"/>
        <v>9.8529529975153194E-4</v>
      </c>
      <c r="AF55" s="12">
        <f ca="1"/>
        <v>5.3623696138887364E-5</v>
      </c>
      <c r="AG55" s="12">
        <f ca="1"/>
        <v>-8.831303555110198E-4</v>
      </c>
      <c r="AH55" s="12">
        <f ca="1"/>
        <v>-2.9613595726450621E-4</v>
      </c>
      <c r="AI55" s="12">
        <f ca="1"/>
        <v>1.3328093048521532E-4</v>
      </c>
      <c r="AJ55" s="12">
        <f ca="1"/>
        <v>-4.0373088674195155E-4</v>
      </c>
      <c r="AK55" s="12"/>
      <c r="AL55" s="12"/>
      <c r="AM55" s="12">
        <f ca="1">'Useful matrices &amp; checks'!AO55</f>
        <v>-4.482858941395676E-4</v>
      </c>
      <c r="AN55" s="12">
        <f t="shared" ca="1" si="2"/>
        <v>-4.1079727314184287E-4</v>
      </c>
      <c r="AO55" s="12">
        <f t="shared" ca="1" si="3"/>
        <v>-3.7488620997724723E-5</v>
      </c>
    </row>
    <row r="56" spans="1:41" x14ac:dyDescent="0.35">
      <c r="A56">
        <v>27</v>
      </c>
      <c r="P56" s="56" t="str">
        <f>INDEX('Flow probs &amp; rates'!$A$5:$A$5999,$A56)</f>
        <v>1992,7</v>
      </c>
      <c r="Q56" s="12">
        <f t="array" aca="1" ref="Q56:Q57" ca="1">-1*(MMULT(MINVERSE('Useful matrices &amp; checks'!$G56:$H57),'SS Taylor expansion'!C$4:C$5)-MMULT(MINVERSE('Useful matrices &amp; checks'!$G56:$H57),MMULT('SS Taylor expansion'!C$7:D$8,MMULT(MINVERSE('Useful matrices &amp; checks'!$G56:$H57),'Useful matrices &amp; checks'!$L56:$L57))))</f>
        <v>-5.0508622009007533</v>
      </c>
      <c r="R56" s="12">
        <f t="array" aca="1" ref="R56:R57" ca="1">-1*(MMULT(MINVERSE('Useful matrices &amp; checks'!$G56:$H57),'SS Taylor expansion'!E$4:E$5)-MMULT(MINVERSE('Useful matrices &amp; checks'!$G56:$H57),MMULT('SS Taylor expansion'!E$7:F$8,MMULT(MINVERSE('Useful matrices &amp; checks'!$G56:$H57),'Useful matrices &amp; checks'!$L56:$L57))))</f>
        <v>-12.364228763933827</v>
      </c>
      <c r="S56" s="12">
        <f t="array" aca="1" ref="S56:S57" ca="1">-1*(MMULT(MINVERSE('Useful matrices &amp; checks'!$G56:$H57),'SS Taylor expansion'!G$4:G$5)-MMULT(MINVERSE('Useful matrices &amp; checks'!$G56:$H57),MMULT('SS Taylor expansion'!G$7:H$8,MMULT(MINVERSE('Useful matrices &amp; checks'!$G56:$H57),'Useful matrices &amp; checks'!$L56:$L57))))</f>
        <v>0.43966642496028452</v>
      </c>
      <c r="T56" s="12">
        <f t="array" aca="1" ref="T56:T57" ca="1">-1*(MMULT(MINVERSE('Useful matrices &amp; checks'!$G56:$H57),'SS Taylor expansion'!I$4:I$5)-MMULT(MINVERSE('Useful matrices &amp; checks'!$G56:$H57),MMULT('SS Taylor expansion'!I$7:J$8,MMULT(MINVERSE('Useful matrices &amp; checks'!$G56:$H57),'Useful matrices &amp; checks'!$L56:$L57))))</f>
        <v>-0.63661244423168084</v>
      </c>
      <c r="U56" s="12">
        <f t="array" aca="1" ref="U56:U57" ca="1">-1*(MMULT(MINVERSE('Useful matrices &amp; checks'!$G56:$H57),'SS Taylor expansion'!K$4:K$5)-MMULT(MINVERSE('Useful matrices &amp; checks'!$G56:$H57),MMULT('SS Taylor expansion'!K$7:L$8,MMULT(MINVERSE('Useful matrices &amp; checks'!$G56:$H57),'Useful matrices &amp; checks'!$L56:$L57))))</f>
        <v>6.4958250832326758</v>
      </c>
      <c r="V56" s="12">
        <f t="array" aca="1" ref="V56:V57" ca="1">-1*(MMULT(MINVERSE('Useful matrices &amp; checks'!$G56:$H57),'SS Taylor expansion'!M$4:M$5)-MMULT(MINVERSE('Useful matrices &amp; checks'!$G56:$H57),MMULT('SS Taylor expansion'!M$7:N$8,MMULT(MINVERSE('Useful matrices &amp; checks'!$G56:$H57),'Useful matrices &amp; checks'!$L56:$L57))))</f>
        <v>3.8422412647038948</v>
      </c>
      <c r="W56" s="12"/>
      <c r="X56" s="12">
        <f t="array" aca="1" ref="X56:X57" ca="1">(MMULT(MINVERSE('Useful matrices &amp; checks'!$G56:$H57),MMULT('SS Taylor expansion'!C$7:D$8,MMULT(MINVERSE('Useful matrices &amp; checks'!$G56:$H57),'SS Taylor expansion'!C$4:C$5)))-MMULT(MINVERSE('Useful matrices &amp; checks'!$G56:$H57),MMULT('SS Taylor expansion'!C$7:D$8,MMULT(MINVERSE('Useful matrices &amp; checks'!$G56:$H57),MMULT('SS Taylor expansion'!C$7:D$8,MMULT(MINVERSE('Useful matrices &amp; checks'!$G56:$H57),'Useful matrices &amp; checks'!$L56:$L57))))))</f>
        <v>41.134789705253972</v>
      </c>
      <c r="Y56" s="12">
        <f t="array" aca="1" ref="Y56:Y57" ca="1">(MMULT(MINVERSE('Useful matrices &amp; checks'!$G56:$H57),MMULT('SS Taylor expansion'!E$7:F$8,MMULT(MINVERSE('Useful matrices &amp; checks'!$G56:$H57),'SS Taylor expansion'!E$4:E$5)))-MMULT(MINVERSE('Useful matrices &amp; checks'!$G56:$H57),MMULT('SS Taylor expansion'!E$7:F$8,MMULT(MINVERSE('Useful matrices &amp; checks'!$G56:$H57),MMULT('SS Taylor expansion'!E$7:F$8,MMULT(MINVERSE('Useful matrices &amp; checks'!$G56:$H57),'Useful matrices &amp; checks'!$L56:$L57))))))</f>
        <v>246.49737841895438</v>
      </c>
      <c r="Z56" s="12">
        <f t="array" aca="1" ref="Z56:Z57" ca="1">(MMULT(MINVERSE('Useful matrices &amp; checks'!$G56:$H57),MMULT('SS Taylor expansion'!G$7:H$8,MMULT(MINVERSE('Useful matrices &amp; checks'!$G56:$H57),'SS Taylor expansion'!G$4:G$5)))-MMULT(MINVERSE('Useful matrices &amp; checks'!$G56:$H57),MMULT('SS Taylor expansion'!G$7:H$8,MMULT(MINVERSE('Useful matrices &amp; checks'!$G56:$H57),MMULT('SS Taylor expansion'!G$7:H$8,MMULT(MINVERSE('Useful matrices &amp; checks'!$G56:$H57),'Useful matrices &amp; checks'!$L56:$L57))))))</f>
        <v>-1.1721332384884766</v>
      </c>
      <c r="AA56" s="12">
        <f t="array" aca="1" ref="AA56:AA57" ca="1">(MMULT(MINVERSE('Useful matrices &amp; checks'!$G56:$H57),MMULT('SS Taylor expansion'!I$7:J$8,MMULT(MINVERSE('Useful matrices &amp; checks'!$G56:$H57),'SS Taylor expansion'!I$4:I$5)))-MMULT(MINVERSE('Useful matrices &amp; checks'!$G56:$H57),MMULT('SS Taylor expansion'!I$7:J$8,MMULT(MINVERSE('Useful matrices &amp; checks'!$G56:$H57),MMULT('SS Taylor expansion'!I$7:J$8,MMULT(MINVERSE('Useful matrices &amp; checks'!$G56:$H57),'Useful matrices &amp; checks'!$L56:$L57))))))</f>
        <v>1.4878102025505144</v>
      </c>
      <c r="AB56" s="12">
        <f t="array" aca="1" ref="AB56:AB57" ca="1">(MMULT(MINVERSE('Useful matrices &amp; checks'!$G56:$H57),MMULT('SS Taylor expansion'!K$7:L$8,MMULT(MINVERSE('Useful matrices &amp; checks'!$G56:$H57),'SS Taylor expansion'!K$4:K$5)))-MMULT(MINVERSE('Useful matrices &amp; checks'!$G56:$H57),MMULT('SS Taylor expansion'!K$7:L$8,MMULT(MINVERSE('Useful matrices &amp; checks'!$G56:$H57),MMULT('SS Taylor expansion'!K$7:L$8,MMULT(MINVERSE('Useful matrices &amp; checks'!$G56:$H57),'Useful matrices &amp; checks'!$L56:$L57))))))</f>
        <v>-127.366540258079</v>
      </c>
      <c r="AC56" s="12">
        <f t="array" aca="1" ref="AC56:AC57" ca="1">(MMULT(MINVERSE('Useful matrices &amp; checks'!$G56:$H57),MMULT('SS Taylor expansion'!M$7:N$8,MMULT(MINVERSE('Useful matrices &amp; checks'!$G56:$H57),'SS Taylor expansion'!M$4:M$5)))-MMULT(MINVERSE('Useful matrices &amp; checks'!$G56:$H57),MMULT('SS Taylor expansion'!M$7:N$8,MMULT(MINVERSE('Useful matrices &amp; checks'!$G56:$H57),MMULT('SS Taylor expansion'!M$7:N$8,MMULT(MINVERSE('Useful matrices &amp; checks'!$G56:$H57),'Useful matrices &amp; checks'!$L56:$L57))))))</f>
        <v>-54.28815635256602</v>
      </c>
      <c r="AD56" s="12"/>
      <c r="AE56" s="12">
        <f t="array" aca="1" ref="AE56:AE57" ca="1">Q54:Q55*(INDEX('Flow probs &amp; rates'!AE$6:AE$5999-'Flow probs &amp; rates'!AE$5:AE$5999,'Useful matrices &amp; checks'!$A54))+X54:X55*(INDEX('Flow probs &amp; rates'!AE$6:AE$5999-'Flow probs &amp; rates'!AE$5:AE$5999,'Useful matrices &amp; checks'!$A54))^2</f>
        <v>-6.7352936204179269E-3</v>
      </c>
      <c r="AF56" s="12">
        <f t="array" aca="1" ref="AF56:AF57" ca="1">R54:R55*(INDEX('Flow probs &amp; rates'!AF$6:AF$5999-'Flow probs &amp; rates'!AF$5:AF$5999,'Useful matrices &amp; checks'!$A54))+Y54:Y55*(INDEX('Flow probs &amp; rates'!AF$6:AF$5999-'Flow probs &amp; rates'!AF$5:AF$5999,'Useful matrices &amp; checks'!$A54))^2</f>
        <v>-6.8781474714667929E-3</v>
      </c>
      <c r="AG56" s="12">
        <f t="array" aca="1" ref="AG56:AG57" ca="1">S54:S55*(INDEX('Flow probs &amp; rates'!AG$6:AG$5999-'Flow probs &amp; rates'!AG$5:AG$5999,'Useful matrices &amp; checks'!$A54))+Z54:Z55*(INDEX('Flow probs &amp; rates'!AG$6:AG$5999-'Flow probs &amp; rates'!AG$5:AG$5999,'Useful matrices &amp; checks'!$A54))^2</f>
        <v>-6.6608918088117341E-3</v>
      </c>
      <c r="AH56" s="12">
        <f t="array" aca="1" ref="AH56:AH57" ca="1">T54:T55*(INDEX('Flow probs &amp; rates'!AI$6:AI$5999-'Flow probs &amp; rates'!AI$5:AI$5999,'Useful matrices &amp; checks'!$A54))+AA54:AA55*(INDEX('Flow probs &amp; rates'!AI$6:AI$5999-'Flow probs &amp; rates'!AI$5:AI$5999,'Useful matrices &amp; checks'!$A54))^2</f>
        <v>2.6257298096935304E-3</v>
      </c>
      <c r="AI56" s="12">
        <f t="array" aca="1" ref="AI56:AI57" ca="1">U54:U55*(INDEX('Flow probs &amp; rates'!AJ$6:AJ$5999-'Flow probs &amp; rates'!AJ$5:AJ$5999,'Useful matrices &amp; checks'!$A54))+AB54:AB55*(INDEX('Flow probs &amp; rates'!AJ$6:AJ$5999-'Flow probs &amp; rates'!AJ$5:AJ$5999,'Useful matrices &amp; checks'!$A54))^2</f>
        <v>5.1032298047940894E-4</v>
      </c>
      <c r="AJ56" s="12">
        <f t="array" aca="1" ref="AJ56:AJ57" ca="1">V54:V55*(INDEX('Flow probs &amp; rates'!AK$6:AK$5999-'Flow probs &amp; rates'!AK$5:AK$5999,'Useful matrices &amp; checks'!$A54))+AC54:AC55*(INDEX('Flow probs &amp; rates'!AK$6:AK$5999-'Flow probs &amp; rates'!AK$5:AK$5999,'Useful matrices &amp; checks'!$A54))^2</f>
        <v>5.028849562858771E-3</v>
      </c>
      <c r="AK56" s="12"/>
      <c r="AL56" s="12"/>
      <c r="AM56" s="12">
        <f ca="1">'Useful matrices &amp; checks'!AO56</f>
        <v>-1.2013159190093381E-2</v>
      </c>
      <c r="AN56" s="12">
        <f t="shared" ca="1" si="2"/>
        <v>-1.2109430547664741E-2</v>
      </c>
      <c r="AO56" s="12">
        <f t="shared" ca="1" si="3"/>
        <v>9.6271357571359878E-5</v>
      </c>
    </row>
    <row r="57" spans="1:41" x14ac:dyDescent="0.35">
      <c r="P57" s="56"/>
      <c r="Q57" s="12">
        <f ca="1"/>
        <v>1.6533905013875903</v>
      </c>
      <c r="R57" s="12">
        <f ca="1"/>
        <v>0.20397077531328983</v>
      </c>
      <c r="S57" s="12">
        <f ca="1"/>
        <v>-0.1439239998823833</v>
      </c>
      <c r="T57" s="12">
        <f ca="1"/>
        <v>-0.1261687933431159</v>
      </c>
      <c r="U57" s="12">
        <f ca="1"/>
        <v>-0.10716062472018942</v>
      </c>
      <c r="V57" s="12">
        <f ca="1"/>
        <v>0.7614851837932286</v>
      </c>
      <c r="W57" s="12"/>
      <c r="X57" s="12">
        <f ca="1"/>
        <v>-13.465398157786597</v>
      </c>
      <c r="Y57" s="12">
        <f ca="1"/>
        <v>-4.0664292410593426</v>
      </c>
      <c r="Z57" s="12">
        <f ca="1"/>
        <v>0.38369567131170346</v>
      </c>
      <c r="AA57" s="12">
        <f ca="1"/>
        <v>0.29486576908801443</v>
      </c>
      <c r="AB57" s="12">
        <f ca="1"/>
        <v>2.1011461742920856</v>
      </c>
      <c r="AC57" s="12">
        <f ca="1"/>
        <v>-10.759248019557965</v>
      </c>
      <c r="AD57" s="12"/>
      <c r="AE57" s="12">
        <f ca="1"/>
        <v>2.0873849460957684E-3</v>
      </c>
      <c r="AF57" s="12">
        <f ca="1"/>
        <v>1.0865699529037584E-4</v>
      </c>
      <c r="AG57" s="12">
        <f ca="1"/>
        <v>2.0643265272262167E-3</v>
      </c>
      <c r="AH57" s="12">
        <f ca="1"/>
        <v>4.6633248297479147E-4</v>
      </c>
      <c r="AI57" s="12">
        <f ca="1"/>
        <v>-8.0617872641652909E-6</v>
      </c>
      <c r="AJ57" s="12">
        <f ca="1"/>
        <v>8.931291766948186E-4</v>
      </c>
      <c r="AK57" s="12"/>
      <c r="AL57" s="12"/>
      <c r="AM57" s="12">
        <f ca="1">'Useful matrices &amp; checks'!AO57</f>
        <v>5.8384830898672233E-3</v>
      </c>
      <c r="AN57" s="12">
        <f t="shared" ca="1" si="2"/>
        <v>5.6117683410178056E-3</v>
      </c>
      <c r="AO57" s="12">
        <f t="shared" ca="1" si="3"/>
        <v>2.2671474884941763E-4</v>
      </c>
    </row>
    <row r="58" spans="1:41" x14ac:dyDescent="0.35">
      <c r="A58">
        <v>28</v>
      </c>
      <c r="P58" s="56" t="str">
        <f>INDEX('Flow probs &amp; rates'!$A$5:$A$5999,$A58)</f>
        <v>1992,8</v>
      </c>
      <c r="Q58" s="12">
        <f t="array" aca="1" ref="Q58:Q59" ca="1">-1*(MMULT(MINVERSE('Useful matrices &amp; checks'!$G58:$H59),'SS Taylor expansion'!C$4:C$5)-MMULT(MINVERSE('Useful matrices &amp; checks'!$G58:$H59),MMULT('SS Taylor expansion'!C$7:D$8,MMULT(MINVERSE('Useful matrices &amp; checks'!$G58:$H59),'Useful matrices &amp; checks'!$L58:$L59))))</f>
        <v>-5.1659056278795088</v>
      </c>
      <c r="R58" s="12">
        <f t="array" aca="1" ref="R58:R59" ca="1">-1*(MMULT(MINVERSE('Useful matrices &amp; checks'!$G58:$H59),'SS Taylor expansion'!E$4:E$5)-MMULT(MINVERSE('Useful matrices &amp; checks'!$G58:$H59),MMULT('SS Taylor expansion'!E$7:F$8,MMULT(MINVERSE('Useful matrices &amp; checks'!$G58:$H59),'Useful matrices &amp; checks'!$L58:$L59))))</f>
        <v>-12.629030561540761</v>
      </c>
      <c r="S58" s="12">
        <f t="array" aca="1" ref="S58:S59" ca="1">-1*(MMULT(MINVERSE('Useful matrices &amp; checks'!$G58:$H59),'SS Taylor expansion'!G$4:G$5)-MMULT(MINVERSE('Useful matrices &amp; checks'!$G58:$H59),MMULT('SS Taylor expansion'!G$7:H$8,MMULT(MINVERSE('Useful matrices &amp; checks'!$G58:$H59),'Useful matrices &amp; checks'!$L58:$L59))))</f>
        <v>0.45432690359544747</v>
      </c>
      <c r="T58" s="12">
        <f t="array" aca="1" ref="T58:T59" ca="1">-1*(MMULT(MINVERSE('Useful matrices &amp; checks'!$G58:$H59),'SS Taylor expansion'!I$4:I$5)-MMULT(MINVERSE('Useful matrices &amp; checks'!$G58:$H59),MMULT('SS Taylor expansion'!I$7:J$8,MMULT(MINVERSE('Useful matrices &amp; checks'!$G58:$H59),'Useful matrices &amp; checks'!$L58:$L59))))</f>
        <v>-0.65636089516565621</v>
      </c>
      <c r="U58" s="12">
        <f t="array" aca="1" ref="U58:U59" ca="1">-1*(MMULT(MINVERSE('Useful matrices &amp; checks'!$G58:$H59),'SS Taylor expansion'!K$4:K$5)-MMULT(MINVERSE('Useful matrices &amp; checks'!$G58:$H59),MMULT('SS Taylor expansion'!K$7:L$8,MMULT(MINVERSE('Useful matrices &amp; checks'!$G58:$H59),'Useful matrices &amp; checks'!$L58:$L59))))</f>
        <v>6.4068152083699559</v>
      </c>
      <c r="V58" s="12">
        <f t="array" aca="1" ref="V58:V59" ca="1">-1*(MMULT(MINVERSE('Useful matrices &amp; checks'!$G58:$H59),'SS Taylor expansion'!M$4:M$5)-MMULT(MINVERSE('Useful matrices &amp; checks'!$G58:$H59),MMULT('SS Taylor expansion'!M$7:N$8,MMULT(MINVERSE('Useful matrices &amp; checks'!$G58:$H59),'Useful matrices &amp; checks'!$L58:$L59))))</f>
        <v>3.7861071041000347</v>
      </c>
      <c r="W58" s="12"/>
      <c r="X58" s="12">
        <f t="array" aca="1" ref="X58:X59" ca="1">(MMULT(MINVERSE('Useful matrices &amp; checks'!$G58:$H59),MMULT('SS Taylor expansion'!C$7:D$8,MMULT(MINVERSE('Useful matrices &amp; checks'!$G58:$H59),'SS Taylor expansion'!C$4:C$5)))-MMULT(MINVERSE('Useful matrices &amp; checks'!$G58:$H59),MMULT('SS Taylor expansion'!C$7:D$8,MMULT(MINVERSE('Useful matrices &amp; checks'!$G58:$H59),MMULT('SS Taylor expansion'!C$7:D$8,MMULT(MINVERSE('Useful matrices &amp; checks'!$G58:$H59),'Useful matrices &amp; checks'!$L58:$L59))))))</f>
        <v>42.571921609215408</v>
      </c>
      <c r="Y58" s="12">
        <f t="array" aca="1" ref="Y58:Y59" ca="1">(MMULT(MINVERSE('Useful matrices &amp; checks'!$G58:$H59),MMULT('SS Taylor expansion'!E$7:F$8,MMULT(MINVERSE('Useful matrices &amp; checks'!$G58:$H59),'SS Taylor expansion'!E$4:E$5)))-MMULT(MINVERSE('Useful matrices &amp; checks'!$G58:$H59),MMULT('SS Taylor expansion'!E$7:F$8,MMULT(MINVERSE('Useful matrices &amp; checks'!$G58:$H59),MMULT('SS Taylor expansion'!E$7:F$8,MMULT(MINVERSE('Useful matrices &amp; checks'!$G58:$H59),'Useful matrices &amp; checks'!$L58:$L59))))))</f>
        <v>254.43118814786328</v>
      </c>
      <c r="Z58" s="12">
        <f t="array" aca="1" ref="Z58:Z59" ca="1">(MMULT(MINVERSE('Useful matrices &amp; checks'!$G58:$H59),MMULT('SS Taylor expansion'!G$7:H$8,MMULT(MINVERSE('Useful matrices &amp; checks'!$G58:$H59),'SS Taylor expansion'!G$4:G$5)))-MMULT(MINVERSE('Useful matrices &amp; checks'!$G58:$H59),MMULT('SS Taylor expansion'!G$7:H$8,MMULT(MINVERSE('Useful matrices &amp; checks'!$G58:$H59),MMULT('SS Taylor expansion'!G$7:H$8,MMULT(MINVERSE('Useful matrices &amp; checks'!$G58:$H59),'Useful matrices &amp; checks'!$L58:$L59))))))</f>
        <v>-1.2478313836208479</v>
      </c>
      <c r="AA58" s="12">
        <f t="array" aca="1" ref="AA58:AA59" ca="1">(MMULT(MINVERSE('Useful matrices &amp; checks'!$G58:$H59),MMULT('SS Taylor expansion'!I$7:J$8,MMULT(MINVERSE('Useful matrices &amp; checks'!$G58:$H59),'SS Taylor expansion'!I$4:I$5)))-MMULT(MINVERSE('Useful matrices &amp; checks'!$G58:$H59),MMULT('SS Taylor expansion'!I$7:J$8,MMULT(MINVERSE('Useful matrices &amp; checks'!$G58:$H59),MMULT('SS Taylor expansion'!I$7:J$8,MMULT(MINVERSE('Useful matrices &amp; checks'!$G58:$H59),'Useful matrices &amp; checks'!$L58:$L59))))))</f>
        <v>1.593873504775146</v>
      </c>
      <c r="AB58" s="12">
        <f t="array" aca="1" ref="AB58:AB59" ca="1">(MMULT(MINVERSE('Useful matrices &amp; checks'!$G58:$H59),MMULT('SS Taylor expansion'!K$7:L$8,MMULT(MINVERSE('Useful matrices &amp; checks'!$G58:$H59),'SS Taylor expansion'!K$4:K$5)))-MMULT(MINVERSE('Useful matrices &amp; checks'!$G58:$H59),MMULT('SS Taylor expansion'!K$7:L$8,MMULT(MINVERSE('Useful matrices &amp; checks'!$G58:$H59),MMULT('SS Taylor expansion'!K$7:L$8,MMULT(MINVERSE('Useful matrices &amp; checks'!$G58:$H59),'Useful matrices &amp; checks'!$L58:$L59))))))</f>
        <v>-127.03646687380683</v>
      </c>
      <c r="AC58" s="12">
        <f t="array" aca="1" ref="AC58:AC59" ca="1">(MMULT(MINVERSE('Useful matrices &amp; checks'!$G58:$H59),MMULT('SS Taylor expansion'!M$7:N$8,MMULT(MINVERSE('Useful matrices &amp; checks'!$G58:$H59),'SS Taylor expansion'!M$4:M$5)))-MMULT(MINVERSE('Useful matrices &amp; checks'!$G58:$H59),MMULT('SS Taylor expansion'!M$7:N$8,MMULT(MINVERSE('Useful matrices &amp; checks'!$G58:$H59),MMULT('SS Taylor expansion'!M$7:N$8,MMULT(MINVERSE('Useful matrices &amp; checks'!$G58:$H59),'Useful matrices &amp; checks'!$L58:$L59))))))</f>
        <v>-54.269840428159625</v>
      </c>
      <c r="AD58" s="12"/>
      <c r="AE58" s="12">
        <f t="array" aca="1" ref="AE58:AE59" ca="1">Q56:Q57*(INDEX('Flow probs &amp; rates'!AE$6:AE$5999-'Flow probs &amp; rates'!AE$5:AE$5999,'Useful matrices &amp; checks'!$A56))+X56:X57*(INDEX('Flow probs &amp; rates'!AE$6:AE$5999-'Flow probs &amp; rates'!AE$5:AE$5999,'Useful matrices &amp; checks'!$A56))^2</f>
        <v>1.5680875515306693E-4</v>
      </c>
      <c r="AF58" s="12">
        <f t="array" aca="1" ref="AF58:AF59" ca="1">R56:R57*(INDEX('Flow probs &amp; rates'!AF$6:AF$5999-'Flow probs &amp; rates'!AF$5:AF$5999,'Useful matrices &amp; checks'!$A56))+Y56:Y57*(INDEX('Flow probs &amp; rates'!AF$6:AF$5999-'Flow probs &amp; rates'!AF$5:AF$5999,'Useful matrices &amp; checks'!$A56))^2</f>
        <v>6.5914368262368073E-3</v>
      </c>
      <c r="AG58" s="12">
        <f t="array" aca="1" ref="AG58:AG59" ca="1">S56:S57*(INDEX('Flow probs &amp; rates'!AG$6:AG$5999-'Flow probs &amp; rates'!AG$5:AG$5999,'Useful matrices &amp; checks'!$A56))+Z56:Z57*(INDEX('Flow probs &amp; rates'!AG$6:AG$5999-'Flow probs &amp; rates'!AG$5:AG$5999,'Useful matrices &amp; checks'!$A56))^2</f>
        <v>-3.3436166908375063E-3</v>
      </c>
      <c r="AH58" s="12">
        <f t="array" aca="1" ref="AH58:AH59" ca="1">T56:T57*(INDEX('Flow probs &amp; rates'!AI$6:AI$5999-'Flow probs &amp; rates'!AI$5:AI$5999,'Useful matrices &amp; checks'!$A56))+AA56:AA57*(INDEX('Flow probs &amp; rates'!AI$6:AI$5999-'Flow probs &amp; rates'!AI$5:AI$5999,'Useful matrices &amp; checks'!$A56))^2</f>
        <v>3.1111173073526607E-3</v>
      </c>
      <c r="AI58" s="12">
        <f t="array" aca="1" ref="AI58:AI59" ca="1">U56:U57*(INDEX('Flow probs &amp; rates'!AJ$6:AJ$5999-'Flow probs &amp; rates'!AJ$5:AJ$5999,'Useful matrices &amp; checks'!$A56))+AB56:AB57*(INDEX('Flow probs &amp; rates'!AJ$6:AJ$5999-'Flow probs &amp; rates'!AJ$5:AJ$5999,'Useful matrices &amp; checks'!$A56))^2</f>
        <v>2.0801007403581555E-3</v>
      </c>
      <c r="AJ58" s="12">
        <f t="array" aca="1" ref="AJ58:AJ59" ca="1">V56:V57*(INDEX('Flow probs &amp; rates'!AK$6:AK$5999-'Flow probs &amp; rates'!AK$5:AK$5999,'Useful matrices &amp; checks'!$A56))+AC56:AC57*(INDEX('Flow probs &amp; rates'!AK$6:AK$5999-'Flow probs &amp; rates'!AK$5:AK$5999,'Useful matrices &amp; checks'!$A56))^2</f>
        <v>-1.9764403332644728E-3</v>
      </c>
      <c r="AK58" s="12"/>
      <c r="AL58" s="12"/>
      <c r="AM58" s="12">
        <f ca="1">'Useful matrices &amp; checks'!AO58</f>
        <v>6.6730205086380501E-3</v>
      </c>
      <c r="AN58" s="12">
        <f t="shared" ca="1" si="2"/>
        <v>6.6194066049987104E-3</v>
      </c>
      <c r="AO58" s="12">
        <f t="shared" ca="1" si="3"/>
        <v>5.3613903639339669E-5</v>
      </c>
    </row>
    <row r="59" spans="1:41" x14ac:dyDescent="0.35">
      <c r="Q59" s="12">
        <f ca="1"/>
        <v>1.7216986212123828</v>
      </c>
      <c r="R59" s="12">
        <f ca="1"/>
        <v>0.19946666403187507</v>
      </c>
      <c r="S59" s="12">
        <f ca="1"/>
        <v>-0.15141856236755427</v>
      </c>
      <c r="T59" s="12">
        <f ca="1"/>
        <v>-0.13387602900205142</v>
      </c>
      <c r="U59" s="12">
        <f ca="1"/>
        <v>-0.1011911445185644</v>
      </c>
      <c r="V59" s="12">
        <f ca="1"/>
        <v>0.77224129012963605</v>
      </c>
      <c r="W59" s="12"/>
      <c r="X59" s="12">
        <f ca="1"/>
        <v>-14.188416130055051</v>
      </c>
      <c r="Y59" s="12">
        <f ca="1"/>
        <v>-4.018561842749155</v>
      </c>
      <c r="Z59" s="12">
        <f ca="1"/>
        <v>0.4158785946632596</v>
      </c>
      <c r="AA59" s="12">
        <f ca="1"/>
        <v>0.32509775814268205</v>
      </c>
      <c r="AB59" s="12">
        <f ca="1"/>
        <v>2.0064517331109055</v>
      </c>
      <c r="AC59" s="12">
        <f ca="1"/>
        <v>-11.069262024306472</v>
      </c>
      <c r="AD59" s="12"/>
      <c r="AE59" s="12">
        <f ca="1"/>
        <v>-5.1331059132489616E-5</v>
      </c>
      <c r="AF59" s="12">
        <f ca="1"/>
        <v>-1.0873791690087882E-4</v>
      </c>
      <c r="AG59" s="12">
        <f ca="1"/>
        <v>1.0945268069134499E-3</v>
      </c>
      <c r="AH59" s="12">
        <f ca="1"/>
        <v>6.1658536551434113E-4</v>
      </c>
      <c r="AI59" s="12">
        <f ca="1"/>
        <v>-3.4315101155214433E-5</v>
      </c>
      <c r="AJ59" s="12">
        <f ca="1"/>
        <v>-3.9170627942028343E-4</v>
      </c>
      <c r="AK59" s="12"/>
      <c r="AL59" s="12"/>
      <c r="AM59" s="12">
        <f ca="1">'Useful matrices &amp; checks'!AO59</f>
        <v>1.1446668149750761E-3</v>
      </c>
      <c r="AN59" s="12">
        <f t="shared" ca="1" si="2"/>
        <v>1.1250218158189247E-3</v>
      </c>
      <c r="AO59" s="12">
        <f t="shared" ca="1" si="3"/>
        <v>1.9644999156151347E-5</v>
      </c>
    </row>
    <row r="60" spans="1:41" x14ac:dyDescent="0.35">
      <c r="A60">
        <v>29</v>
      </c>
      <c r="P60" s="56" t="str">
        <f>INDEX('Flow probs &amp; rates'!$A$5:$A$5999,$A60)</f>
        <v>1992,9</v>
      </c>
      <c r="Q60" s="12">
        <f t="array" aca="1" ref="Q60:Q61" ca="1">-1*(MMULT(MINVERSE('Useful matrices &amp; checks'!$G60:$H61),'SS Taylor expansion'!C$4:C$5)-MMULT(MINVERSE('Useful matrices &amp; checks'!$G60:$H61),MMULT('SS Taylor expansion'!C$7:D$8,MMULT(MINVERSE('Useful matrices &amp; checks'!$G60:$H61),'Useful matrices &amp; checks'!$L60:$L61))))</f>
        <v>-5.253725431801441</v>
      </c>
      <c r="R60" s="12">
        <f t="array" aca="1" ref="R60:R61" ca="1">-1*(MMULT(MINVERSE('Useful matrices &amp; checks'!$G60:$H61),'SS Taylor expansion'!E$4:E$5)-MMULT(MINVERSE('Useful matrices &amp; checks'!$G60:$H61),MMULT('SS Taylor expansion'!E$7:F$8,MMULT(MINVERSE('Useful matrices &amp; checks'!$G60:$H61),'Useful matrices &amp; checks'!$L60:$L61))))</f>
        <v>-12.791157991372545</v>
      </c>
      <c r="S60" s="12">
        <f t="array" aca="1" ref="S60:S61" ca="1">-1*(MMULT(MINVERSE('Useful matrices &amp; checks'!$G60:$H61),'SS Taylor expansion'!G$4:G$5)-MMULT(MINVERSE('Useful matrices &amp; checks'!$G60:$H61),MMULT('SS Taylor expansion'!G$7:H$8,MMULT(MINVERSE('Useful matrices &amp; checks'!$G60:$H61),'Useful matrices &amp; checks'!$L60:$L61))))</f>
        <v>0.41244859735378336</v>
      </c>
      <c r="T60" s="12">
        <f t="array" aca="1" ref="T60:T61" ca="1">-1*(MMULT(MINVERSE('Useful matrices &amp; checks'!$G60:$H61),'SS Taylor expansion'!I$4:I$5)-MMULT(MINVERSE('Useful matrices &amp; checks'!$G60:$H61),MMULT('SS Taylor expansion'!I$7:J$8,MMULT(MINVERSE('Useful matrices &amp; checks'!$G60:$H61),'Useful matrices &amp; checks'!$L60:$L61))))</f>
        <v>-0.59173314768713869</v>
      </c>
      <c r="U60" s="12">
        <f t="array" aca="1" ref="U60:U61" ca="1">-1*(MMULT(MINVERSE('Useful matrices &amp; checks'!$G60:$H61),'SS Taylor expansion'!K$4:K$5)-MMULT(MINVERSE('Useful matrices &amp; checks'!$G60:$H61),MMULT('SS Taylor expansion'!K$7:L$8,MMULT(MINVERSE('Useful matrices &amp; checks'!$G60:$H61),'Useful matrices &amp; checks'!$L60:$L61))))</f>
        <v>6.7247516390943325</v>
      </c>
      <c r="V60" s="12">
        <f t="array" aca="1" ref="V60:V61" ca="1">-1*(MMULT(MINVERSE('Useful matrices &amp; checks'!$G60:$H61),'SS Taylor expansion'!M$4:M$5)-MMULT(MINVERSE('Useful matrices &amp; checks'!$G60:$H61),MMULT('SS Taylor expansion'!M$7:N$8,MMULT(MINVERSE('Useful matrices &amp; checks'!$G60:$H61),'Useful matrices &amp; checks'!$L60:$L61))))</f>
        <v>3.9626875059886419</v>
      </c>
      <c r="W60" s="12"/>
      <c r="X60" s="12">
        <f t="array" aca="1" ref="X60:X61" ca="1">(MMULT(MINVERSE('Useful matrices &amp; checks'!$G60:$H61),MMULT('SS Taylor expansion'!C$7:D$8,MMULT(MINVERSE('Useful matrices &amp; checks'!$G60:$H61),'SS Taylor expansion'!C$4:C$5)))-MMULT(MINVERSE('Useful matrices &amp; checks'!$G60:$H61),MMULT('SS Taylor expansion'!C$7:D$8,MMULT(MINVERSE('Useful matrices &amp; checks'!$G60:$H61),MMULT('SS Taylor expansion'!C$7:D$8,MMULT(MINVERSE('Useful matrices &amp; checks'!$G60:$H61),'Useful matrices &amp; checks'!$L60:$L61))))))</f>
        <v>44.279649178349601</v>
      </c>
      <c r="Y60" s="12">
        <f t="array" aca="1" ref="Y60:Y61" ca="1">(MMULT(MINVERSE('Useful matrices &amp; checks'!$G60:$H61),MMULT('SS Taylor expansion'!E$7:F$8,MMULT(MINVERSE('Useful matrices &amp; checks'!$G60:$H61),'SS Taylor expansion'!E$4:E$5)))-MMULT(MINVERSE('Useful matrices &amp; checks'!$G60:$H61),MMULT('SS Taylor expansion'!E$7:F$8,MMULT(MINVERSE('Useful matrices &amp; checks'!$G60:$H61),MMULT('SS Taylor expansion'!E$7:F$8,MMULT(MINVERSE('Useful matrices &amp; checks'!$G60:$H61),'Useful matrices &amp; checks'!$L60:$L61))))))</f>
        <v>262.47573078152141</v>
      </c>
      <c r="Z60" s="12">
        <f t="array" aca="1" ref="Z60:Z61" ca="1">(MMULT(MINVERSE('Useful matrices &amp; checks'!$G60:$H61),MMULT('SS Taylor expansion'!G$7:H$8,MMULT(MINVERSE('Useful matrices &amp; checks'!$G60:$H61),'SS Taylor expansion'!G$4:G$5)))-MMULT(MINVERSE('Useful matrices &amp; checks'!$G60:$H61),MMULT('SS Taylor expansion'!G$7:H$8,MMULT(MINVERSE('Useful matrices &amp; checks'!$G60:$H61),MMULT('SS Taylor expansion'!G$7:H$8,MMULT(MINVERSE('Useful matrices &amp; checks'!$G60:$H61),'Useful matrices &amp; checks'!$L60:$L61))))))</f>
        <v>-1.0547798750392579</v>
      </c>
      <c r="AA60" s="12">
        <f t="array" aca="1" ref="AA60:AA61" ca="1">(MMULT(MINVERSE('Useful matrices &amp; checks'!$G60:$H61),MMULT('SS Taylor expansion'!I$7:J$8,MMULT(MINVERSE('Useful matrices &amp; checks'!$G60:$H61),'SS Taylor expansion'!I$4:I$5)))-MMULT(MINVERSE('Useful matrices &amp; checks'!$G60:$H61),MMULT('SS Taylor expansion'!I$7:J$8,MMULT(MINVERSE('Useful matrices &amp; checks'!$G60:$H61),MMULT('SS Taylor expansion'!I$7:J$8,MMULT(MINVERSE('Useful matrices &amp; checks'!$G60:$H61),'Useful matrices &amp; checks'!$L60:$L61))))))</f>
        <v>1.3536820137718428</v>
      </c>
      <c r="AB60" s="12">
        <f t="array" aca="1" ref="AB60:AB61" ca="1">(MMULT(MINVERSE('Useful matrices &amp; checks'!$G60:$H61),MMULT('SS Taylor expansion'!K$7:L$8,MMULT(MINVERSE('Useful matrices &amp; checks'!$G60:$H61),'SS Taylor expansion'!K$4:K$5)))-MMULT(MINVERSE('Useful matrices &amp; checks'!$G60:$H61),MMULT('SS Taylor expansion'!K$7:L$8,MMULT(MINVERSE('Useful matrices &amp; checks'!$G60:$H61),MMULT('SS Taylor expansion'!K$7:L$8,MMULT(MINVERSE('Useful matrices &amp; checks'!$G60:$H61),'Useful matrices &amp; checks'!$L60:$L61))))))</f>
        <v>-136.17882176887792</v>
      </c>
      <c r="AC60" s="12">
        <f t="array" aca="1" ref="AC60:AC61" ca="1">(MMULT(MINVERSE('Useful matrices &amp; checks'!$G60:$H61),MMULT('SS Taylor expansion'!M$7:N$8,MMULT(MINVERSE('Useful matrices &amp; checks'!$G60:$H61),'SS Taylor expansion'!M$4:M$5)))-MMULT(MINVERSE('Useful matrices &amp; checks'!$G60:$H61),MMULT('SS Taylor expansion'!M$7:N$8,MMULT(MINVERSE('Useful matrices &amp; checks'!$G60:$H61),MMULT('SS Taylor expansion'!M$7:N$8,MMULT(MINVERSE('Useful matrices &amp; checks'!$G60:$H61),'Useful matrices &amp; checks'!$L60:$L61))))))</f>
        <v>-56.981502359210836</v>
      </c>
      <c r="AD60" s="12"/>
      <c r="AE60" s="12">
        <f t="array" aca="1" ref="AE60:AE61" ca="1">Q58:Q59*(INDEX('Flow probs &amp; rates'!AE$6:AE$5999-'Flow probs &amp; rates'!AE$5:AE$5999,'Useful matrices &amp; checks'!$A58))+X58:X59*(INDEX('Flow probs &amp; rates'!AE$6:AE$5999-'Flow probs &amp; rates'!AE$5:AE$5999,'Useful matrices &amp; checks'!$A58))^2</f>
        <v>4.3700774200438625E-3</v>
      </c>
      <c r="AF60" s="12">
        <f t="array" aca="1" ref="AF60:AF61" ca="1">R58:R59*(INDEX('Flow probs &amp; rates'!AF$6:AF$5999-'Flow probs &amp; rates'!AF$5:AF$5999,'Useful matrices &amp; checks'!$A58))+Y58:Y59*(INDEX('Flow probs &amp; rates'!AF$6:AF$5999-'Flow probs &amp; rates'!AF$5:AF$5999,'Useful matrices &amp; checks'!$A58))^2</f>
        <v>-1.8553529174996819E-3</v>
      </c>
      <c r="AG60" s="12">
        <f t="array" aca="1" ref="AG60:AG61" ca="1">S58:S59*(INDEX('Flow probs &amp; rates'!AG$6:AG$5999-'Flow probs &amp; rates'!AG$5:AG$5999,'Useful matrices &amp; checks'!$A58))+Z58:Z59*(INDEX('Flow probs &amp; rates'!AG$6:AG$5999-'Flow probs &amp; rates'!AG$5:AG$5999,'Useful matrices &amp; checks'!$A58))^2</f>
        <v>6.6091208613068423E-3</v>
      </c>
      <c r="AH60" s="12">
        <f t="array" aca="1" ref="AH60:AH61" ca="1">T58:T59*(INDEX('Flow probs &amp; rates'!AI$6:AI$5999-'Flow probs &amp; rates'!AI$5:AI$5999,'Useful matrices &amp; checks'!$A58))+AA58:AA59*(INDEX('Flow probs &amp; rates'!AI$6:AI$5999-'Flow probs &amp; rates'!AI$5:AI$5999,'Useful matrices &amp; checks'!$A58))^2</f>
        <v>-8.1720829899529952E-3</v>
      </c>
      <c r="AI60" s="12">
        <f t="array" aca="1" ref="AI60:AI61" ca="1">U58:U59*(INDEX('Flow probs &amp; rates'!AJ$6:AJ$5999-'Flow probs &amp; rates'!AJ$5:AJ$5999,'Useful matrices &amp; checks'!$A58))+AB58:AB59*(INDEX('Flow probs &amp; rates'!AJ$6:AJ$5999-'Flow probs &amp; rates'!AJ$5:AJ$5999,'Useful matrices &amp; checks'!$A58))^2</f>
        <v>1.2184541582764938E-3</v>
      </c>
      <c r="AJ60" s="12">
        <f t="array" aca="1" ref="AJ60:AJ61" ca="1">V58:V59*(INDEX('Flow probs &amp; rates'!AK$6:AK$5999-'Flow probs &amp; rates'!AK$5:AK$5999,'Useful matrices &amp; checks'!$A58))+AC58:AC59*(INDEX('Flow probs &amp; rates'!AK$6:AK$5999-'Flow probs &amp; rates'!AK$5:AK$5999,'Useful matrices &amp; checks'!$A58))^2</f>
        <v>-5.819621827415444E-3</v>
      </c>
      <c r="AK60" s="12"/>
      <c r="AL60" s="12"/>
      <c r="AM60" s="12">
        <f ca="1">'Useful matrices &amp; checks'!AO60</f>
        <v>-3.5107321577163564E-3</v>
      </c>
      <c r="AN60" s="12">
        <f t="shared" ca="1" si="2"/>
        <v>-3.649405295240923E-3</v>
      </c>
      <c r="AO60" s="12">
        <f t="shared" ca="1" si="3"/>
        <v>1.3867313752456657E-4</v>
      </c>
    </row>
    <row r="61" spans="1:41" x14ac:dyDescent="0.35">
      <c r="P61" s="56"/>
      <c r="Q61" s="12">
        <f ca="1"/>
        <v>1.5941257492396659</v>
      </c>
      <c r="R61" s="12">
        <f ca="1"/>
        <v>0.16811981394557182</v>
      </c>
      <c r="S61" s="12">
        <f ca="1"/>
        <v>-0.12514832337821696</v>
      </c>
      <c r="T61" s="12">
        <f ca="1"/>
        <v>-0.11194992114929538</v>
      </c>
      <c r="U61" s="12">
        <f ca="1"/>
        <v>-8.8386367767270768E-2</v>
      </c>
      <c r="V61" s="12">
        <f ca="1"/>
        <v>0.74970035998267015</v>
      </c>
      <c r="W61" s="12"/>
      <c r="X61" s="12">
        <f ca="1"/>
        <v>-13.435671475184526</v>
      </c>
      <c r="Y61" s="12">
        <f ca="1"/>
        <v>-3.449833944196504</v>
      </c>
      <c r="Z61" s="12">
        <f ca="1"/>
        <v>0.3200494164392082</v>
      </c>
      <c r="AA61" s="12">
        <f ca="1"/>
        <v>0.25610293304559278</v>
      </c>
      <c r="AB61" s="12">
        <f ca="1"/>
        <v>1.789858134388838</v>
      </c>
      <c r="AC61" s="12">
        <f ca="1"/>
        <v>-10.780323395800007</v>
      </c>
      <c r="AD61" s="12"/>
      <c r="AE61" s="12">
        <f ca="1"/>
        <v>-1.4564641343959869E-3</v>
      </c>
      <c r="AF61" s="12">
        <f ca="1"/>
        <v>2.9303995682968543E-5</v>
      </c>
      <c r="AG61" s="12">
        <f ca="1"/>
        <v>-2.2026949568973797E-3</v>
      </c>
      <c r="AH61" s="12">
        <f ca="1"/>
        <v>-1.6668360766587053E-3</v>
      </c>
      <c r="AI61" s="12">
        <f ca="1"/>
        <v>-1.9244627292874895E-5</v>
      </c>
      <c r="AJ61" s="12">
        <f ca="1"/>
        <v>-1.1870113931016649E-3</v>
      </c>
      <c r="AK61" s="12"/>
      <c r="AL61" s="12"/>
      <c r="AM61" s="12">
        <f ca="1">'Useful matrices &amp; checks'!AO61</f>
        <v>-6.1939524360877171E-3</v>
      </c>
      <c r="AN61" s="12">
        <f t="shared" ca="1" si="2"/>
        <v>-6.5029471926636431E-3</v>
      </c>
      <c r="AO61" s="12">
        <f t="shared" ca="1" si="3"/>
        <v>3.0899475657592598E-4</v>
      </c>
    </row>
    <row r="62" spans="1:41" x14ac:dyDescent="0.35">
      <c r="A62">
        <v>30</v>
      </c>
      <c r="P62" s="56" t="str">
        <f>INDEX('Flow probs &amp; rates'!$A$5:$A$5999,$A62)</f>
        <v>1992,10</v>
      </c>
      <c r="Q62" s="12">
        <f t="array" aca="1" ref="Q62:Q63" ca="1">-1*(MMULT(MINVERSE('Useful matrices &amp; checks'!$G62:$H63),'SS Taylor expansion'!C$4:C$5)-MMULT(MINVERSE('Useful matrices &amp; checks'!$G62:$H63),MMULT('SS Taylor expansion'!C$7:D$8,MMULT(MINVERSE('Useful matrices &amp; checks'!$G62:$H63),'Useful matrices &amp; checks'!$L62:$L63))))</f>
        <v>-5.1236039604807884</v>
      </c>
      <c r="R62" s="12">
        <f t="array" aca="1" ref="R62:R63" ca="1">-1*(MMULT(MINVERSE('Useful matrices &amp; checks'!$G62:$H63),'SS Taylor expansion'!E$4:E$5)-MMULT(MINVERSE('Useful matrices &amp; checks'!$G62:$H63),MMULT('SS Taylor expansion'!E$7:F$8,MMULT(MINVERSE('Useful matrices &amp; checks'!$G62:$H63),'Useful matrices &amp; checks'!$L62:$L63))))</f>
        <v>-12.380729386382683</v>
      </c>
      <c r="S62" s="12">
        <f t="array" aca="1" ref="S62:S63" ca="1">-1*(MMULT(MINVERSE('Useful matrices &amp; checks'!$G62:$H63),'SS Taylor expansion'!G$4:G$5)-MMULT(MINVERSE('Useful matrices &amp; checks'!$G62:$H63),MMULT('SS Taylor expansion'!G$7:H$8,MMULT(MINVERSE('Useful matrices &amp; checks'!$G62:$H63),'Useful matrices &amp; checks'!$L62:$L63))))</f>
        <v>0.4197181057846251</v>
      </c>
      <c r="T62" s="12">
        <f t="array" aca="1" ref="T62:T63" ca="1">-1*(MMULT(MINVERSE('Useful matrices &amp; checks'!$G62:$H63),'SS Taylor expansion'!I$4:I$5)-MMULT(MINVERSE('Useful matrices &amp; checks'!$G62:$H63),MMULT('SS Taylor expansion'!I$7:J$8,MMULT(MINVERSE('Useful matrices &amp; checks'!$G62:$H63),'Useful matrices &amp; checks'!$L62:$L63))))</f>
        <v>-0.5944930483883768</v>
      </c>
      <c r="U62" s="12">
        <f t="array" aca="1" ref="U62:U63" ca="1">-1*(MMULT(MINVERSE('Useful matrices &amp; checks'!$G62:$H63),'SS Taylor expansion'!K$4:K$5)-MMULT(MINVERSE('Useful matrices &amp; checks'!$G62:$H63),MMULT('SS Taylor expansion'!K$7:L$8,MMULT(MINVERSE('Useful matrices &amp; checks'!$G62:$H63),'Useful matrices &amp; checks'!$L62:$L63))))</f>
        <v>6.8809820086786022</v>
      </c>
      <c r="V62" s="12">
        <f t="array" aca="1" ref="V62:V63" ca="1">-1*(MMULT(MINVERSE('Useful matrices &amp; checks'!$G62:$H63),'SS Taylor expansion'!M$4:M$5)-MMULT(MINVERSE('Useful matrices &amp; checks'!$G62:$H63),MMULT('SS Taylor expansion'!M$7:N$8,MMULT(MINVERSE('Useful matrices &amp; checks'!$G62:$H63),'Useful matrices &amp; checks'!$L62:$L63))))</f>
        <v>4.0333770274697027</v>
      </c>
      <c r="W62" s="12"/>
      <c r="X62" s="12">
        <f t="array" aca="1" ref="X62:X63" ca="1">(MMULT(MINVERSE('Useful matrices &amp; checks'!$G62:$H63),MMULT('SS Taylor expansion'!C$7:D$8,MMULT(MINVERSE('Useful matrices &amp; checks'!$G62:$H63),'SS Taylor expansion'!C$4:C$5)))-MMULT(MINVERSE('Useful matrices &amp; checks'!$G62:$H63),MMULT('SS Taylor expansion'!C$7:D$8,MMULT(MINVERSE('Useful matrices &amp; checks'!$G62:$H63),MMULT('SS Taylor expansion'!C$7:D$8,MMULT(MINVERSE('Useful matrices &amp; checks'!$G62:$H63),'Useful matrices &amp; checks'!$L62:$L63))))))</f>
        <v>42.991787052544758</v>
      </c>
      <c r="Y62" s="12">
        <f t="array" aca="1" ref="Y62:Y63" ca="1">(MMULT(MINVERSE('Useful matrices &amp; checks'!$G62:$H63),MMULT('SS Taylor expansion'!E$7:F$8,MMULT(MINVERSE('Useful matrices &amp; checks'!$G62:$H63),'SS Taylor expansion'!E$4:E$5)))-MMULT(MINVERSE('Useful matrices &amp; checks'!$G62:$H63),MMULT('SS Taylor expansion'!E$7:F$8,MMULT(MINVERSE('Useful matrices &amp; checks'!$G62:$H63),MMULT('SS Taylor expansion'!E$7:F$8,MMULT(MINVERSE('Useful matrices &amp; checks'!$G62:$H63),'Useful matrices &amp; checks'!$L62:$L63))))))</f>
        <v>251.03071014132422</v>
      </c>
      <c r="Z62" s="12">
        <f t="array" aca="1" ref="Z62:Z63" ca="1">(MMULT(MINVERSE('Useful matrices &amp; checks'!$G62:$H63),MMULT('SS Taylor expansion'!G$7:H$8,MMULT(MINVERSE('Useful matrices &amp; checks'!$G62:$H63),'SS Taylor expansion'!G$4:G$5)))-MMULT(MINVERSE('Useful matrices &amp; checks'!$G62:$H63),MMULT('SS Taylor expansion'!G$7:H$8,MMULT(MINVERSE('Useful matrices &amp; checks'!$G62:$H63),MMULT('SS Taylor expansion'!G$7:H$8,MMULT(MINVERSE('Useful matrices &amp; checks'!$G62:$H63),'Useful matrices &amp; checks'!$L62:$L63))))))</f>
        <v>-1.0756823934925215</v>
      </c>
      <c r="AA62" s="12">
        <f t="array" aca="1" ref="AA62:AA63" ca="1">(MMULT(MINVERSE('Useful matrices &amp; checks'!$G62:$H63),MMULT('SS Taylor expansion'!I$7:J$8,MMULT(MINVERSE('Useful matrices &amp; checks'!$G62:$H63),'SS Taylor expansion'!I$4:I$5)))-MMULT(MINVERSE('Useful matrices &amp; checks'!$G62:$H63),MMULT('SS Taylor expansion'!I$7:J$8,MMULT(MINVERSE('Useful matrices &amp; checks'!$G62:$H63),MMULT('SS Taylor expansion'!I$7:J$8,MMULT(MINVERSE('Useful matrices &amp; checks'!$G62:$H63),'Useful matrices &amp; checks'!$L62:$L63))))))</f>
        <v>1.3672976437219841</v>
      </c>
      <c r="AB62" s="12">
        <f t="array" aca="1" ref="AB62:AB63" ca="1">(MMULT(MINVERSE('Useful matrices &amp; checks'!$G62:$H63),MMULT('SS Taylor expansion'!K$7:L$8,MMULT(MINVERSE('Useful matrices &amp; checks'!$G62:$H63),'SS Taylor expansion'!K$4:K$5)))-MMULT(MINVERSE('Useful matrices &amp; checks'!$G62:$H63),MMULT('SS Taylor expansion'!K$7:L$8,MMULT(MINVERSE('Useful matrices &amp; checks'!$G62:$H63),MMULT('SS Taylor expansion'!K$7:L$8,MMULT(MINVERSE('Useful matrices &amp; checks'!$G62:$H63),'Useful matrices &amp; checks'!$L62:$L63))))))</f>
        <v>-137.70904258086637</v>
      </c>
      <c r="AC62" s="12">
        <f t="array" aca="1" ref="AC62:AC63" ca="1">(MMULT(MINVERSE('Useful matrices &amp; checks'!$G62:$H63),MMULT('SS Taylor expansion'!M$7:N$8,MMULT(MINVERSE('Useful matrices &amp; checks'!$G62:$H63),'SS Taylor expansion'!M$4:M$5)))-MMULT(MINVERSE('Useful matrices &amp; checks'!$G62:$H63),MMULT('SS Taylor expansion'!M$7:N$8,MMULT(MINVERSE('Useful matrices &amp; checks'!$G62:$H63),MMULT('SS Taylor expansion'!M$7:N$8,MMULT(MINVERSE('Useful matrices &amp; checks'!$G62:$H63),'Useful matrices &amp; checks'!$L62:$L63))))))</f>
        <v>-57.213188253390214</v>
      </c>
      <c r="AD62" s="12"/>
      <c r="AE62" s="12">
        <f t="array" aca="1" ref="AE62:AE63" ca="1">Q60:Q61*(INDEX('Flow probs &amp; rates'!AE$6:AE$5999-'Flow probs &amp; rates'!AE$5:AE$5999,'Useful matrices &amp; checks'!$A60))+X60:X61*(INDEX('Flow probs &amp; rates'!AE$6:AE$5999-'Flow probs &amp; rates'!AE$5:AE$5999,'Useful matrices &amp; checks'!$A60))^2</f>
        <v>-1.8158198337937779E-3</v>
      </c>
      <c r="AF62" s="12">
        <f t="array" aca="1" ref="AF62:AF63" ca="1">R60:R61*(INDEX('Flow probs &amp; rates'!AF$6:AF$5999-'Flow probs &amp; rates'!AF$5:AF$5999,'Useful matrices &amp; checks'!$A60))+Y60:Y61*(INDEX('Flow probs &amp; rates'!AF$6:AF$5999-'Flow probs &amp; rates'!AF$5:AF$5999,'Useful matrices &amp; checks'!$A60))^2</f>
        <v>-8.2016480460855058E-3</v>
      </c>
      <c r="AG62" s="12">
        <f t="array" aca="1" ref="AG62:AG63" ca="1">S60:S61*(INDEX('Flow probs &amp; rates'!AG$6:AG$5999-'Flow probs &amp; rates'!AG$5:AG$5999,'Useful matrices &amp; checks'!$A60))+Z60:Z61*(INDEX('Flow probs &amp; rates'!AG$6:AG$5999-'Flow probs &amp; rates'!AG$5:AG$5999,'Useful matrices &amp; checks'!$A60))^2</f>
        <v>-9.7112941625575853E-4</v>
      </c>
      <c r="AH62" s="12">
        <f t="array" aca="1" ref="AH62:AH63" ca="1">T60:T61*(INDEX('Flow probs &amp; rates'!AI$6:AI$5999-'Flow probs &amp; rates'!AI$5:AI$5999,'Useful matrices &amp; checks'!$A60))+AA60:AA61*(INDEX('Flow probs &amp; rates'!AI$6:AI$5999-'Flow probs &amp; rates'!AI$5:AI$5999,'Useful matrices &amp; checks'!$A60))^2</f>
        <v>-4.9440402960675828E-4</v>
      </c>
      <c r="AI62" s="12">
        <f t="array" aca="1" ref="AI62:AI63" ca="1">U60:U61*(INDEX('Flow probs &amp; rates'!AJ$6:AJ$5999-'Flow probs &amp; rates'!AJ$5:AJ$5999,'Useful matrices &amp; checks'!$A60))+AB60:AB61*(INDEX('Flow probs &amp; rates'!AJ$6:AJ$5999-'Flow probs &amp; rates'!AJ$5:AJ$5999,'Useful matrices &amp; checks'!$A60))^2</f>
        <v>-2.3114848884284193E-3</v>
      </c>
      <c r="AJ62" s="12">
        <f t="array" aca="1" ref="AJ62:AJ63" ca="1">V60:V61*(INDEX('Flow probs &amp; rates'!AK$6:AK$5999-'Flow probs &amp; rates'!AK$5:AK$5999,'Useful matrices &amp; checks'!$A60))+AC60:AC61*(INDEX('Flow probs &amp; rates'!AK$6:AK$5999-'Flow probs &amp; rates'!AK$5:AK$5999,'Useful matrices &amp; checks'!$A60))^2</f>
        <v>1.0210217486920103E-3</v>
      </c>
      <c r="AK62" s="12"/>
      <c r="AL62" s="12"/>
      <c r="AM62" s="12">
        <f ca="1">'Useful matrices &amp; checks'!AO62</f>
        <v>-1.2735620486744148E-2</v>
      </c>
      <c r="AN62" s="12">
        <f t="shared" ca="1" si="2"/>
        <v>-1.2773464465478212E-2</v>
      </c>
      <c r="AO62" s="12">
        <f t="shared" ca="1" si="3"/>
        <v>3.7843978734063491E-5</v>
      </c>
    </row>
    <row r="63" spans="1:41" x14ac:dyDescent="0.35">
      <c r="Q63" s="12">
        <f ca="1"/>
        <v>1.5649193605088159</v>
      </c>
      <c r="R63" s="12">
        <f ca="1"/>
        <v>0.16054823314420585</v>
      </c>
      <c r="S63" s="12">
        <f ca="1"/>
        <v>-0.12819589389903041</v>
      </c>
      <c r="T63" s="12">
        <f ca="1"/>
        <v>-0.11504401861317572</v>
      </c>
      <c r="U63" s="12">
        <f ca="1"/>
        <v>-8.9229759355332339E-2</v>
      </c>
      <c r="V63" s="12">
        <f ca="1"/>
        <v>0.78052367993215377</v>
      </c>
      <c r="W63" s="12"/>
      <c r="X63" s="12">
        <f ca="1"/>
        <v>-13.131124189209629</v>
      </c>
      <c r="Y63" s="12">
        <f ca="1"/>
        <v>-3.2552635406483272</v>
      </c>
      <c r="Z63" s="12">
        <f ca="1"/>
        <v>0.32854924313411354</v>
      </c>
      <c r="AA63" s="12">
        <f ca="1"/>
        <v>0.26459420509714859</v>
      </c>
      <c r="AB63" s="12">
        <f ca="1"/>
        <v>1.7857545209457122</v>
      </c>
      <c r="AC63" s="12">
        <f ca="1"/>
        <v>-11.071677141028854</v>
      </c>
      <c r="AD63" s="12"/>
      <c r="AE63" s="12">
        <f ca="1"/>
        <v>5.5097000987320568E-4</v>
      </c>
      <c r="AF63" s="12">
        <f ca="1"/>
        <v>1.0779786665796634E-4</v>
      </c>
      <c r="AG63" s="12">
        <f ca="1"/>
        <v>2.9466755132016186E-4</v>
      </c>
      <c r="AH63" s="12">
        <f ca="1"/>
        <v>-9.3536237316950793E-5</v>
      </c>
      <c r="AI63" s="12">
        <f ca="1"/>
        <v>3.0380862283359818E-5</v>
      </c>
      <c r="AJ63" s="12">
        <f ca="1"/>
        <v>1.931669785688949E-4</v>
      </c>
      <c r="AK63" s="12"/>
      <c r="AL63" s="12"/>
      <c r="AM63" s="12">
        <f ca="1">'Useful matrices &amp; checks'!AO63</f>
        <v>1.0839546431158573E-3</v>
      </c>
      <c r="AN63" s="12">
        <f t="shared" ca="1" si="2"/>
        <v>1.0834470313866378E-3</v>
      </c>
      <c r="AO63" s="12">
        <f t="shared" ca="1" si="3"/>
        <v>5.0761172921943119E-7</v>
      </c>
    </row>
    <row r="64" spans="1:41" x14ac:dyDescent="0.35">
      <c r="A64">
        <v>31</v>
      </c>
      <c r="P64" s="56" t="str">
        <f>INDEX('Flow probs &amp; rates'!$A$5:$A$5999,$A64)</f>
        <v>1992,11</v>
      </c>
      <c r="Q64" s="12">
        <f t="array" aca="1" ref="Q64:Q65" ca="1">-1*(MMULT(MINVERSE('Useful matrices &amp; checks'!$G64:$H65),'SS Taylor expansion'!C$4:C$5)-MMULT(MINVERSE('Useful matrices &amp; checks'!$G64:$H65),MMULT('SS Taylor expansion'!C$7:D$8,MMULT(MINVERSE('Useful matrices &amp; checks'!$G64:$H65),'Useful matrices &amp; checks'!$L64:$L65))))</f>
        <v>-4.9707887794162868</v>
      </c>
      <c r="R64" s="12">
        <f t="array" aca="1" ref="R64:R65" ca="1">-1*(MMULT(MINVERSE('Useful matrices &amp; checks'!$G64:$H65),'SS Taylor expansion'!E$4:E$5)-MMULT(MINVERSE('Useful matrices &amp; checks'!$G64:$H65),MMULT('SS Taylor expansion'!E$7:F$8,MMULT(MINVERSE('Useful matrices &amp; checks'!$G64:$H65),'Useful matrices &amp; checks'!$L64:$L65))))</f>
        <v>-11.895673349871753</v>
      </c>
      <c r="S64" s="12">
        <f t="array" aca="1" ref="S64:S65" ca="1">-1*(MMULT(MINVERSE('Useful matrices &amp; checks'!$G64:$H65),'SS Taylor expansion'!G$4:G$5)-MMULT(MINVERSE('Useful matrices &amp; checks'!$G64:$H65),MMULT('SS Taylor expansion'!G$7:H$8,MMULT(MINVERSE('Useful matrices &amp; checks'!$G64:$H65),'Useful matrices &amp; checks'!$L64:$L65))))</f>
        <v>0.42794354844529825</v>
      </c>
      <c r="T64" s="12">
        <f t="array" aca="1" ref="T64:T65" ca="1">-1*(MMULT(MINVERSE('Useful matrices &amp; checks'!$G64:$H65),'SS Taylor expansion'!I$4:I$5)-MMULT(MINVERSE('Useful matrices &amp; checks'!$G64:$H65),MMULT('SS Taylor expansion'!I$7:J$8,MMULT(MINVERSE('Useful matrices &amp; checks'!$G64:$H65),'Useful matrices &amp; checks'!$L64:$L65))))</f>
        <v>-0.5961749346353844</v>
      </c>
      <c r="U64" s="12">
        <f t="array" aca="1" ref="U64:U65" ca="1">-1*(MMULT(MINVERSE('Useful matrices &amp; checks'!$G64:$H65),'SS Taylor expansion'!K$4:K$5)-MMULT(MINVERSE('Useful matrices &amp; checks'!$G64:$H65),MMULT('SS Taylor expansion'!K$7:L$8,MMULT(MINVERSE('Useful matrices &amp; checks'!$G64:$H65),'Useful matrices &amp; checks'!$L64:$L65))))</f>
        <v>7.2645627938576425</v>
      </c>
      <c r="V64" s="12">
        <f t="array" aca="1" ref="V64:V65" ca="1">-1*(MMULT(MINVERSE('Useful matrices &amp; checks'!$G64:$H65),'SS Taylor expansion'!M$4:M$5)-MMULT(MINVERSE('Useful matrices &amp; checks'!$G64:$H65),MMULT('SS Taylor expansion'!M$7:N$8,MMULT(MINVERSE('Useful matrices &amp; checks'!$G64:$H65),'Useful matrices &amp; checks'!$L64:$L65))))</f>
        <v>4.2289542863777436</v>
      </c>
      <c r="W64" s="12"/>
      <c r="X64" s="12">
        <f t="array" aca="1" ref="X64:X65" ca="1">(MMULT(MINVERSE('Useful matrices &amp; checks'!$G64:$H65),MMULT('SS Taylor expansion'!C$7:D$8,MMULT(MINVERSE('Useful matrices &amp; checks'!$G64:$H65),'SS Taylor expansion'!C$4:C$5)))-MMULT(MINVERSE('Useful matrices &amp; checks'!$G64:$H65),MMULT('SS Taylor expansion'!C$7:D$8,MMULT(MINVERSE('Useful matrices &amp; checks'!$G64:$H65),MMULT('SS Taylor expansion'!C$7:D$8,MMULT(MINVERSE('Useful matrices &amp; checks'!$G64:$H65),'Useful matrices &amp; checks'!$L64:$L65))))))</f>
        <v>41.92532678608805</v>
      </c>
      <c r="Y64" s="12">
        <f t="array" aca="1" ref="Y64:Y65" ca="1">(MMULT(MINVERSE('Useful matrices &amp; checks'!$G64:$H65),MMULT('SS Taylor expansion'!E$7:F$8,MMULT(MINVERSE('Useful matrices &amp; checks'!$G64:$H65),'SS Taylor expansion'!E$4:E$5)))-MMULT(MINVERSE('Useful matrices &amp; checks'!$G64:$H65),MMULT('SS Taylor expansion'!E$7:F$8,MMULT(MINVERSE('Useful matrices &amp; checks'!$G64:$H65),MMULT('SS Taylor expansion'!E$7:F$8,MMULT(MINVERSE('Useful matrices &amp; checks'!$G64:$H65),'Useful matrices &amp; checks'!$L64:$L65))))))</f>
        <v>240.10648941850528</v>
      </c>
      <c r="Z64" s="12">
        <f t="array" aca="1" ref="Z64:Z65" ca="1">(MMULT(MINVERSE('Useful matrices &amp; checks'!$G64:$H65),MMULT('SS Taylor expansion'!G$7:H$8,MMULT(MINVERSE('Useful matrices &amp; checks'!$G64:$H65),'SS Taylor expansion'!G$4:G$5)))-MMULT(MINVERSE('Useful matrices &amp; checks'!$G64:$H65),MMULT('SS Taylor expansion'!G$7:H$8,MMULT(MINVERSE('Useful matrices &amp; checks'!$G64:$H65),MMULT('SS Taylor expansion'!G$7:H$8,MMULT(MINVERSE('Useful matrices &amp; checks'!$G64:$H65),'Useful matrices &amp; checks'!$L64:$L65))))))</f>
        <v>-1.0731165737256987</v>
      </c>
      <c r="AA64" s="12">
        <f t="array" aca="1" ref="AA64:AA65" ca="1">(MMULT(MINVERSE('Useful matrices &amp; checks'!$G64:$H65),MMULT('SS Taylor expansion'!I$7:J$8,MMULT(MINVERSE('Useful matrices &amp; checks'!$G64:$H65),'SS Taylor expansion'!I$4:I$5)))-MMULT(MINVERSE('Useful matrices &amp; checks'!$G64:$H65),MMULT('SS Taylor expansion'!I$7:J$8,MMULT(MINVERSE('Useful matrices &amp; checks'!$G64:$H65),MMULT('SS Taylor expansion'!I$7:J$8,MMULT(MINVERSE('Useful matrices &amp; checks'!$G64:$H65),'Useful matrices &amp; checks'!$L64:$L65))))))</f>
        <v>1.3597620311975136</v>
      </c>
      <c r="AB64" s="12">
        <f t="array" aca="1" ref="AB64:AB65" ca="1">(MMULT(MINVERSE('Useful matrices &amp; checks'!$G64:$H65),MMULT('SS Taylor expansion'!K$7:L$8,MMULT(MINVERSE('Useful matrices &amp; checks'!$G64:$H65),'SS Taylor expansion'!K$4:K$5)))-MMULT(MINVERSE('Useful matrices &amp; checks'!$G64:$H65),MMULT('SS Taylor expansion'!K$7:L$8,MMULT(MINVERSE('Useful matrices &amp; checks'!$G64:$H65),MMULT('SS Taylor expansion'!K$7:L$8,MMULT(MINVERSE('Useful matrices &amp; checks'!$G64:$H65),'Useful matrices &amp; checks'!$L64:$L65))))))</f>
        <v>-144.98289433050809</v>
      </c>
      <c r="AC64" s="12">
        <f t="array" aca="1" ref="AC64:AC65" ca="1">(MMULT(MINVERSE('Useful matrices &amp; checks'!$G64:$H65),MMULT('SS Taylor expansion'!M$7:N$8,MMULT(MINVERSE('Useful matrices &amp; checks'!$G64:$H65),'SS Taylor expansion'!M$4:M$5)))-MMULT(MINVERSE('Useful matrices &amp; checks'!$G64:$H65),MMULT('SS Taylor expansion'!M$7:N$8,MMULT(MINVERSE('Useful matrices &amp; checks'!$G64:$H65),MMULT('SS Taylor expansion'!M$7:N$8,MMULT(MINVERSE('Useful matrices &amp; checks'!$G64:$H65),'Useful matrices &amp; checks'!$L64:$L65))))))</f>
        <v>-59.335714390101231</v>
      </c>
      <c r="AD64" s="12"/>
      <c r="AE64" s="12">
        <f t="array" aca="1" ref="AE64:AE65" ca="1">Q62:Q63*(INDEX('Flow probs &amp; rates'!AE$6:AE$5999-'Flow probs &amp; rates'!AE$5:AE$5999,'Useful matrices &amp; checks'!$A62))+X62:X63*(INDEX('Flow probs &amp; rates'!AE$6:AE$5999-'Flow probs &amp; rates'!AE$5:AE$5999,'Useful matrices &amp; checks'!$A62))^2</f>
        <v>-4.0252496435303773E-3</v>
      </c>
      <c r="AF64" s="12">
        <f t="array" aca="1" ref="AF64:AF65" ca="1">R62:R63*(INDEX('Flow probs &amp; rates'!AF$6:AF$5999-'Flow probs &amp; rates'!AF$5:AF$5999,'Useful matrices &amp; checks'!$A62))+Y62:Y63*(INDEX('Flow probs &amp; rates'!AF$6:AF$5999-'Flow probs &amp; rates'!AF$5:AF$5999,'Useful matrices &amp; checks'!$A62))^2</f>
        <v>-8.9783248020290328E-3</v>
      </c>
      <c r="AG64" s="12">
        <f t="array" aca="1" ref="AG64:AG65" ca="1">S62:S63*(INDEX('Flow probs &amp; rates'!AG$6:AG$5999-'Flow probs &amp; rates'!AG$5:AG$5999,'Useful matrices &amp; checks'!$A62))+Z62:Z63*(INDEX('Flow probs &amp; rates'!AG$6:AG$5999-'Flow probs &amp; rates'!AG$5:AG$5999,'Useful matrices &amp; checks'!$A62))^2</f>
        <v>6.2463247215055213E-4</v>
      </c>
      <c r="AH64" s="12">
        <f t="array" aca="1" ref="AH64:AH65" ca="1">T62:T63*(INDEX('Flow probs &amp; rates'!AI$6:AI$5999-'Flow probs &amp; rates'!AI$5:AI$5999,'Useful matrices &amp; checks'!$A62))+AA62:AA63*(INDEX('Flow probs &amp; rates'!AI$6:AI$5999-'Flow probs &amp; rates'!AI$5:AI$5999,'Useful matrices &amp; checks'!$A62))^2</f>
        <v>-3.1144470006777953E-3</v>
      </c>
      <c r="AI64" s="12">
        <f t="array" aca="1" ref="AI64:AI65" ca="1">U62:U63*(INDEX('Flow probs &amp; rates'!AJ$6:AJ$5999-'Flow probs &amp; rates'!AJ$5:AJ$5999,'Useful matrices &amp; checks'!$A62))+AB62:AB63*(INDEX('Flow probs &amp; rates'!AJ$6:AJ$5999-'Flow probs &amp; rates'!AJ$5:AJ$5999,'Useful matrices &amp; checks'!$A62))^2</f>
        <v>-6.4251270022606562E-3</v>
      </c>
      <c r="AJ64" s="12">
        <f t="array" aca="1" ref="AJ64:AJ65" ca="1">V62:V63*(INDEX('Flow probs &amp; rates'!AK$6:AK$5999-'Flow probs &amp; rates'!AK$5:AK$5999,'Useful matrices &amp; checks'!$A62))+AC62:AC63*(INDEX('Flow probs &amp; rates'!AK$6:AK$5999-'Flow probs &amp; rates'!AK$5:AK$5999,'Useful matrices &amp; checks'!$A62))^2</f>
        <v>6.5875888642430013E-4</v>
      </c>
      <c r="AK64" s="12"/>
      <c r="AL64" s="12"/>
      <c r="AM64" s="12">
        <f ca="1">'Useful matrices &amp; checks'!AO64</f>
        <v>-2.1261196462445842E-2</v>
      </c>
      <c r="AN64" s="12">
        <f t="shared" ca="1" si="2"/>
        <v>-2.1259757089923007E-2</v>
      </c>
      <c r="AO64" s="12">
        <f t="shared" ca="1" si="3"/>
        <v>-1.439372522834409E-6</v>
      </c>
    </row>
    <row r="65" spans="1:41" x14ac:dyDescent="0.35">
      <c r="P65" s="56"/>
      <c r="Q65" s="12">
        <f ca="1"/>
        <v>1.4778643780767176</v>
      </c>
      <c r="R65" s="12">
        <f ca="1"/>
        <v>0.13366602284574916</v>
      </c>
      <c r="S65" s="12">
        <f ca="1"/>
        <v>-0.12723182459370588</v>
      </c>
      <c r="T65" s="12">
        <f ca="1"/>
        <v>-0.11572429235655914</v>
      </c>
      <c r="U65" s="12">
        <f ca="1"/>
        <v>-8.1628436475067095E-2</v>
      </c>
      <c r="V65" s="12">
        <f ca="1"/>
        <v>0.82088781961054846</v>
      </c>
      <c r="W65" s="12"/>
      <c r="X65" s="12">
        <f ca="1"/>
        <v>-12.464811873109005</v>
      </c>
      <c r="Y65" s="12">
        <f ca="1"/>
        <v>-2.6979624066738985</v>
      </c>
      <c r="Z65" s="12">
        <f ca="1"/>
        <v>0.31904810850143989</v>
      </c>
      <c r="AA65" s="12">
        <f ca="1"/>
        <v>0.26394517731593037</v>
      </c>
      <c r="AB65" s="12">
        <f ca="1"/>
        <v>1.6291038174844852</v>
      </c>
      <c r="AC65" s="12">
        <f ca="1"/>
        <v>-11.517732733035672</v>
      </c>
      <c r="AD65" s="12"/>
      <c r="AE65" s="12">
        <f ca="1"/>
        <v>1.2294453565553872E-3</v>
      </c>
      <c r="AF65" s="12">
        <f ca="1"/>
        <v>1.1642724257796878E-4</v>
      </c>
      <c r="AG65" s="12">
        <f ca="1"/>
        <v>-1.9078356883367629E-4</v>
      </c>
      <c r="AH65" s="12">
        <f ca="1"/>
        <v>-6.0269585941676561E-4</v>
      </c>
      <c r="AI65" s="12">
        <f ca="1"/>
        <v>8.3318418143817088E-5</v>
      </c>
      <c r="AJ65" s="12">
        <f ca="1"/>
        <v>1.2748049753793188E-4</v>
      </c>
      <c r="AK65" s="12"/>
      <c r="AL65" s="12"/>
      <c r="AM65" s="12">
        <f ca="1">'Useful matrices &amp; checks'!AO65</f>
        <v>7.1776381238716075E-4</v>
      </c>
      <c r="AN65" s="12">
        <f t="shared" ca="1" si="2"/>
        <v>7.6319208656466298E-4</v>
      </c>
      <c r="AO65" s="12">
        <f t="shared" ca="1" si="3"/>
        <v>-4.5428274177502235E-5</v>
      </c>
    </row>
    <row r="66" spans="1:41" x14ac:dyDescent="0.35">
      <c r="A66">
        <v>32</v>
      </c>
      <c r="P66" s="56" t="str">
        <f>INDEX('Flow probs &amp; rates'!$A$5:$A$5999,$A66)</f>
        <v>1992,12</v>
      </c>
      <c r="Q66" s="12">
        <f t="array" aca="1" ref="Q66:Q67" ca="1">-1*(MMULT(MINVERSE('Useful matrices &amp; checks'!$G66:$H67),'SS Taylor expansion'!C$4:C$5)-MMULT(MINVERSE('Useful matrices &amp; checks'!$G66:$H67),MMULT('SS Taylor expansion'!C$7:D$8,MMULT(MINVERSE('Useful matrices &amp; checks'!$G66:$H67),'Useful matrices &amp; checks'!$L66:$L67))))</f>
        <v>-5.0023071215587445</v>
      </c>
      <c r="R66" s="12">
        <f t="array" aca="1" ref="R66:R67" ca="1">-1*(MMULT(MINVERSE('Useful matrices &amp; checks'!$G66:$H67),'SS Taylor expansion'!E$4:E$5)-MMULT(MINVERSE('Useful matrices &amp; checks'!$G66:$H67),MMULT('SS Taylor expansion'!E$7:F$8,MMULT(MINVERSE('Useful matrices &amp; checks'!$G66:$H67),'Useful matrices &amp; checks'!$L66:$L67))))</f>
        <v>-11.758499765596884</v>
      </c>
      <c r="S66" s="12">
        <f t="array" aca="1" ref="S66:S67" ca="1">-1*(MMULT(MINVERSE('Useful matrices &amp; checks'!$G66:$H67),'SS Taylor expansion'!G$4:G$5)-MMULT(MINVERSE('Useful matrices &amp; checks'!$G66:$H67),MMULT('SS Taylor expansion'!G$7:H$8,MMULT(MINVERSE('Useful matrices &amp; checks'!$G66:$H67),'Useful matrices &amp; checks'!$L66:$L67))))</f>
        <v>0.40054435294640367</v>
      </c>
      <c r="T66" s="12">
        <f t="array" aca="1" ref="T66:T67" ca="1">-1*(MMULT(MINVERSE('Useful matrices &amp; checks'!$G66:$H67),'SS Taylor expansion'!I$4:I$5)-MMULT(MINVERSE('Useful matrices &amp; checks'!$G66:$H67),MMULT('SS Taylor expansion'!I$7:J$8,MMULT(MINVERSE('Useful matrices &amp; checks'!$G66:$H67),'Useful matrices &amp; checks'!$L66:$L67))))</f>
        <v>-0.54098134025490574</v>
      </c>
      <c r="U66" s="12">
        <f t="array" aca="1" ref="U66:U67" ca="1">-1*(MMULT(MINVERSE('Useful matrices &amp; checks'!$G66:$H67),'SS Taylor expansion'!K$4:K$5)-MMULT(MINVERSE('Useful matrices &amp; checks'!$G66:$H67),MMULT('SS Taylor expansion'!K$7:L$8,MMULT(MINVERSE('Useful matrices &amp; checks'!$G66:$H67),'Useful matrices &amp; checks'!$L66:$L67))))</f>
        <v>8.0896162855586518</v>
      </c>
      <c r="V66" s="12">
        <f t="array" aca="1" ref="V66:V67" ca="1">-1*(MMULT(MINVERSE('Useful matrices &amp; checks'!$G66:$H67),'SS Taylor expansion'!M$4:M$5)-MMULT(MINVERSE('Useful matrices &amp; checks'!$G66:$H67),MMULT('SS Taylor expansion'!M$7:N$8,MMULT(MINVERSE('Useful matrices &amp; checks'!$G66:$H67),'Useful matrices &amp; checks'!$L66:$L67))))</f>
        <v>4.6481274933978041</v>
      </c>
      <c r="W66" s="12"/>
      <c r="X66" s="12">
        <f t="array" aca="1" ref="X66:X67" ca="1">(MMULT(MINVERSE('Useful matrices &amp; checks'!$G66:$H67),MMULT('SS Taylor expansion'!C$7:D$8,MMULT(MINVERSE('Useful matrices &amp; checks'!$G66:$H67),'SS Taylor expansion'!C$4:C$5)))-MMULT(MINVERSE('Useful matrices &amp; checks'!$G66:$H67),MMULT('SS Taylor expansion'!C$7:D$8,MMULT(MINVERSE('Useful matrices &amp; checks'!$G66:$H67),MMULT('SS Taylor expansion'!C$7:D$8,MMULT(MINVERSE('Useful matrices &amp; checks'!$G66:$H67),'Useful matrices &amp; checks'!$L66:$L67))))))</f>
        <v>44.242106301432074</v>
      </c>
      <c r="Y66" s="12">
        <f t="array" aca="1" ref="Y66:Y67" ca="1">(MMULT(MINVERSE('Useful matrices &amp; checks'!$G66:$H67),MMULT('SS Taylor expansion'!E$7:F$8,MMULT(MINVERSE('Useful matrices &amp; checks'!$G66:$H67),'SS Taylor expansion'!E$4:E$5)))-MMULT(MINVERSE('Useful matrices &amp; checks'!$G66:$H67),MMULT('SS Taylor expansion'!E$7:F$8,MMULT(MINVERSE('Useful matrices &amp; checks'!$G66:$H67),MMULT('SS Taylor expansion'!E$7:F$8,MMULT(MINVERSE('Useful matrices &amp; checks'!$G66:$H67),'Useful matrices &amp; checks'!$L66:$L67))))))</f>
        <v>244.45499757786317</v>
      </c>
      <c r="Z66" s="12">
        <f t="array" aca="1" ref="Z66:Z67" ca="1">(MMULT(MINVERSE('Useful matrices &amp; checks'!$G66:$H67),MMULT('SS Taylor expansion'!G$7:H$8,MMULT(MINVERSE('Useful matrices &amp; checks'!$G66:$H67),'SS Taylor expansion'!G$4:G$5)))-MMULT(MINVERSE('Useful matrices &amp; checks'!$G66:$H67),MMULT('SS Taylor expansion'!G$7:H$8,MMULT(MINVERSE('Useful matrices &amp; checks'!$G66:$H67),MMULT('SS Taylor expansion'!G$7:H$8,MMULT(MINVERSE('Useful matrices &amp; checks'!$G66:$H67),'Useful matrices &amp; checks'!$L66:$L67))))))</f>
        <v>-0.93998936822617329</v>
      </c>
      <c r="AA66" s="12">
        <f t="array" aca="1" ref="AA66:AA67" ca="1">(MMULT(MINVERSE('Useful matrices &amp; checks'!$G66:$H67),MMULT('SS Taylor expansion'!I$7:J$8,MMULT(MINVERSE('Useful matrices &amp; checks'!$G66:$H67),'SS Taylor expansion'!I$4:I$5)))-MMULT(MINVERSE('Useful matrices &amp; checks'!$G66:$H67),MMULT('SS Taylor expansion'!I$7:J$8,MMULT(MINVERSE('Useful matrices &amp; checks'!$G66:$H67),MMULT('SS Taylor expansion'!I$7:J$8,MMULT(MINVERSE('Useful matrices &amp; checks'!$G66:$H67),'Useful matrices &amp; checks'!$L66:$L67))))))</f>
        <v>1.1780482200395572</v>
      </c>
      <c r="AB66" s="12">
        <f t="array" aca="1" ref="AB66:AB67" ca="1">(MMULT(MINVERSE('Useful matrices &amp; checks'!$G66:$H67),MMULT('SS Taylor expansion'!K$7:L$8,MMULT(MINVERSE('Useful matrices &amp; checks'!$G66:$H67),'SS Taylor expansion'!K$4:K$5)))-MMULT(MINVERSE('Useful matrices &amp; checks'!$G66:$H67),MMULT('SS Taylor expansion'!K$7:L$8,MMULT(MINVERSE('Useful matrices &amp; checks'!$G66:$H67),MMULT('SS Taylor expansion'!K$7:L$8,MMULT(MINVERSE('Useful matrices &amp; checks'!$G66:$H67),'Useful matrices &amp; checks'!$L66:$L67))))))</f>
        <v>-166.8117337977331</v>
      </c>
      <c r="AC66" s="12">
        <f t="array" aca="1" ref="AC66:AC67" ca="1">(MMULT(MINVERSE('Useful matrices &amp; checks'!$G66:$H67),MMULT('SS Taylor expansion'!M$7:N$8,MMULT(MINVERSE('Useful matrices &amp; checks'!$G66:$H67),'SS Taylor expansion'!M$4:M$5)))-MMULT(MINVERSE('Useful matrices &amp; checks'!$G66:$H67),MMULT('SS Taylor expansion'!M$7:N$8,MMULT(MINVERSE('Useful matrices &amp; checks'!$G66:$H67),MMULT('SS Taylor expansion'!M$7:N$8,MMULT(MINVERSE('Useful matrices &amp; checks'!$G66:$H67),'Useful matrices &amp; checks'!$L66:$L67))))))</f>
        <v>-65.645108967291449</v>
      </c>
      <c r="AD66" s="12"/>
      <c r="AE66" s="12">
        <f t="array" aca="1" ref="AE66:AE67" ca="1">Q64:Q65*(INDEX('Flow probs &amp; rates'!AE$6:AE$5999-'Flow probs &amp; rates'!AE$5:AE$5999,'Useful matrices &amp; checks'!$A64))+X64:X65*(INDEX('Flow probs &amp; rates'!AE$6:AE$5999-'Flow probs &amp; rates'!AE$5:AE$5999,'Useful matrices &amp; checks'!$A64))^2</f>
        <v>3.8089885333174515E-3</v>
      </c>
      <c r="AF66" s="12">
        <f t="array" aca="1" ref="AF66:AF67" ca="1">R64:R65*(INDEX('Flow probs &amp; rates'!AF$6:AF$5999-'Flow probs &amp; rates'!AF$5:AF$5999,'Useful matrices &amp; checks'!$A64))+Y64:Y65*(INDEX('Flow probs &amp; rates'!AF$6:AF$5999-'Flow probs &amp; rates'!AF$5:AF$5999,'Useful matrices &amp; checks'!$A64))^2</f>
        <v>-8.5544777672811947E-3</v>
      </c>
      <c r="AG66" s="12">
        <f t="array" aca="1" ref="AG66:AG67" ca="1">S64:S65*(INDEX('Flow probs &amp; rates'!AG$6:AG$5999-'Flow probs &amp; rates'!AG$5:AG$5999,'Useful matrices &amp; checks'!$A64))+Z64:Z65*(INDEX('Flow probs &amp; rates'!AG$6:AG$5999-'Flow probs &amp; rates'!AG$5:AG$5999,'Useful matrices &amp; checks'!$A64))^2</f>
        <v>4.4004523507493922E-3</v>
      </c>
      <c r="AH66" s="12">
        <f t="array" aca="1" ref="AH66:AH67" ca="1">T64:T65*(INDEX('Flow probs &amp; rates'!AI$6:AI$5999-'Flow probs &amp; rates'!AI$5:AI$5999,'Useful matrices &amp; checks'!$A64))+AA64:AA65*(INDEX('Flow probs &amp; rates'!AI$6:AI$5999-'Flow probs &amp; rates'!AI$5:AI$5999,'Useful matrices &amp; checks'!$A64))^2</f>
        <v>-9.4258729219881422E-3</v>
      </c>
      <c r="AI66" s="12">
        <f t="array" aca="1" ref="AI66:AI67" ca="1">U64:U65*(INDEX('Flow probs &amp; rates'!AJ$6:AJ$5999-'Flow probs &amp; rates'!AJ$5:AJ$5999,'Useful matrices &amp; checks'!$A64))+AB64:AB65*(INDEX('Flow probs &amp; rates'!AJ$6:AJ$5999-'Flow probs &amp; rates'!AJ$5:AJ$5999,'Useful matrices &amp; checks'!$A64))^2</f>
        <v>-5.5691541128536186E-3</v>
      </c>
      <c r="AJ66" s="12">
        <f t="array" aca="1" ref="AJ66:AJ67" ca="1">V64:V65*(INDEX('Flow probs &amp; rates'!AK$6:AK$5999-'Flow probs &amp; rates'!AK$5:AK$5999,'Useful matrices &amp; checks'!$A64))+AC64:AC65*(INDEX('Flow probs &amp; rates'!AK$6:AK$5999-'Flow probs &amp; rates'!AK$5:AK$5999,'Useful matrices &amp; checks'!$A64))^2</f>
        <v>-7.9881091745305655E-3</v>
      </c>
      <c r="AK66" s="12"/>
      <c r="AL66" s="12"/>
      <c r="AM66" s="12">
        <f ca="1">'Useful matrices &amp; checks'!AO66</f>
        <v>-2.3757035898081202E-2</v>
      </c>
      <c r="AN66" s="12">
        <f t="shared" ca="1" si="2"/>
        <v>-2.3328173092586675E-2</v>
      </c>
      <c r="AO66" s="12">
        <f t="shared" ca="1" si="3"/>
        <v>-4.2886280549452732E-4</v>
      </c>
    </row>
    <row r="67" spans="1:41" x14ac:dyDescent="0.35">
      <c r="Q67" s="12">
        <f ca="1"/>
        <v>1.3273248879202704</v>
      </c>
      <c r="R67" s="12">
        <f ca="1"/>
        <v>9.5679481862630394E-2</v>
      </c>
      <c r="S67" s="12">
        <f ca="1"/>
        <v>-0.10628145682826787</v>
      </c>
      <c r="T67" s="12">
        <f ca="1"/>
        <v>-9.8620216680147463E-2</v>
      </c>
      <c r="U67" s="12">
        <f ca="1"/>
        <v>-6.5825599362118833E-2</v>
      </c>
      <c r="V67" s="12">
        <f ca="1"/>
        <v>0.84734778530410737</v>
      </c>
      <c r="W67" s="12"/>
      <c r="X67" s="12">
        <f ca="1"/>
        <v>-11.73931295318118</v>
      </c>
      <c r="Y67" s="12">
        <f ca="1"/>
        <v>-1.9891421502097748</v>
      </c>
      <c r="Z67" s="12">
        <f ca="1"/>
        <v>0.24941916849724943</v>
      </c>
      <c r="AA67" s="12">
        <f ca="1"/>
        <v>0.21475670614668604</v>
      </c>
      <c r="AB67" s="12">
        <f ca="1"/>
        <v>1.3573551538497606</v>
      </c>
      <c r="AC67" s="12">
        <f ca="1"/>
        <v>-11.96702065046405</v>
      </c>
      <c r="AD67" s="12"/>
      <c r="AE67" s="12">
        <f ca="1"/>
        <v>-1.1324497418201643E-3</v>
      </c>
      <c r="AF67" s="12">
        <f ca="1"/>
        <v>9.612259743894101E-5</v>
      </c>
      <c r="AG67" s="12">
        <f ca="1"/>
        <v>-1.3082977501530754E-3</v>
      </c>
      <c r="AH67" s="12">
        <f ca="1"/>
        <v>-1.8296684586497345E-3</v>
      </c>
      <c r="AI67" s="12">
        <f ca="1"/>
        <v>6.2577935606160126E-5</v>
      </c>
      <c r="AJ67" s="12">
        <f ca="1"/>
        <v>-1.5505822666879714E-3</v>
      </c>
      <c r="AK67" s="12"/>
      <c r="AL67" s="12"/>
      <c r="AM67" s="12">
        <f ca="1">'Useful matrices &amp; checks'!AO67</f>
        <v>-5.4500212137759962E-3</v>
      </c>
      <c r="AN67" s="12">
        <f t="shared" ca="1" si="2"/>
        <v>-5.6622976842658438E-3</v>
      </c>
      <c r="AO67" s="12">
        <f t="shared" ca="1" si="3"/>
        <v>2.1227647048984756E-4</v>
      </c>
    </row>
    <row r="68" spans="1:41" x14ac:dyDescent="0.35">
      <c r="A68">
        <v>33</v>
      </c>
      <c r="P68" s="56" t="str">
        <f>INDEX('Flow probs &amp; rates'!$A$5:$A$5999,$A68)</f>
        <v>1993,1</v>
      </c>
      <c r="Q68" s="12">
        <f t="array" aca="1" ref="Q68:Q69" ca="1">-1*(MMULT(MINVERSE('Useful matrices &amp; checks'!$G68:$H69),'SS Taylor expansion'!C$4:C$5)-MMULT(MINVERSE('Useful matrices &amp; checks'!$G68:$H69),MMULT('SS Taylor expansion'!C$7:D$8,MMULT(MINVERSE('Useful matrices &amp; checks'!$G68:$H69),'Useful matrices &amp; checks'!$L68:$L69))))</f>
        <v>-5.072966472410557</v>
      </c>
      <c r="R68" s="12">
        <f t="array" aca="1" ref="R68:R69" ca="1">-1*(MMULT(MINVERSE('Useful matrices &amp; checks'!$G68:$H69),'SS Taylor expansion'!E$4:E$5)-MMULT(MINVERSE('Useful matrices &amp; checks'!$G68:$H69),MMULT('SS Taylor expansion'!E$7:F$8,MMULT(MINVERSE('Useful matrices &amp; checks'!$G68:$H69),'Useful matrices &amp; checks'!$L68:$L69))))</f>
        <v>-12.519080553863537</v>
      </c>
      <c r="S68" s="12">
        <f t="array" aca="1" ref="S68:S69" ca="1">-1*(MMULT(MINVERSE('Useful matrices &amp; checks'!$G68:$H69),'SS Taylor expansion'!G$4:G$5)-MMULT(MINVERSE('Useful matrices &amp; checks'!$G68:$H69),MMULT('SS Taylor expansion'!G$7:H$8,MMULT(MINVERSE('Useful matrices &amp; checks'!$G68:$H69),'Useful matrices &amp; checks'!$L68:$L69))))</f>
        <v>0.4026365544008117</v>
      </c>
      <c r="T68" s="12">
        <f t="array" aca="1" ref="T68:T69" ca="1">-1*(MMULT(MINVERSE('Useful matrices &amp; checks'!$G68:$H69),'SS Taylor expansion'!I$4:I$5)-MMULT(MINVERSE('Useful matrices &amp; checks'!$G68:$H69),MMULT('SS Taylor expansion'!I$7:J$8,MMULT(MINVERSE('Useful matrices &amp; checks'!$G68:$H69),'Useful matrices &amp; checks'!$L68:$L69))))</f>
        <v>-0.59099103724353508</v>
      </c>
      <c r="U68" s="12">
        <f t="array" aca="1" ref="U68:U69" ca="1">-1*(MMULT(MINVERSE('Useful matrices &amp; checks'!$G68:$H69),'SS Taylor expansion'!K$4:K$5)-MMULT(MINVERSE('Useful matrices &amp; checks'!$G68:$H69),MMULT('SS Taylor expansion'!K$7:L$8,MMULT(MINVERSE('Useful matrices &amp; checks'!$G68:$H69),'Useful matrices &amp; checks'!$L68:$L69))))</f>
        <v>6.1351455368747487</v>
      </c>
      <c r="V68" s="12">
        <f t="array" aca="1" ref="V68:V69" ca="1">-1*(MMULT(MINVERSE('Useful matrices &amp; checks'!$G68:$H69),'SS Taylor expansion'!M$4:M$5)-MMULT(MINVERSE('Useful matrices &amp; checks'!$G68:$H69),MMULT('SS Taylor expansion'!M$7:N$8,MMULT(MINVERSE('Useful matrices &amp; checks'!$G68:$H69),'Useful matrices &amp; checks'!$L68:$L69))))</f>
        <v>3.6490693847151707</v>
      </c>
      <c r="W68" s="12"/>
      <c r="X68" s="12">
        <f t="array" aca="1" ref="X68:X69" ca="1">(MMULT(MINVERSE('Useful matrices &amp; checks'!$G68:$H69),MMULT('SS Taylor expansion'!C$7:D$8,MMULT(MINVERSE('Useful matrices &amp; checks'!$G68:$H69),'SS Taylor expansion'!C$4:C$5)))-MMULT(MINVERSE('Useful matrices &amp; checks'!$G68:$H69),MMULT('SS Taylor expansion'!C$7:D$8,MMULT(MINVERSE('Useful matrices &amp; checks'!$G68:$H69),MMULT('SS Taylor expansion'!C$7:D$8,MMULT(MINVERSE('Useful matrices &amp; checks'!$G68:$H69),'Useful matrices &amp; checks'!$L68:$L69))))))</f>
        <v>40.389331539008829</v>
      </c>
      <c r="Y68" s="12">
        <f t="array" aca="1" ref="Y68:Y69" ca="1">(MMULT(MINVERSE('Useful matrices &amp; checks'!$G68:$H69),MMULT('SS Taylor expansion'!E$7:F$8,MMULT(MINVERSE('Useful matrices &amp; checks'!$G68:$H69),'SS Taylor expansion'!E$4:E$5)))-MMULT(MINVERSE('Useful matrices &amp; checks'!$G68:$H69),MMULT('SS Taylor expansion'!E$7:F$8,MMULT(MINVERSE('Useful matrices &amp; checks'!$G68:$H69),MMULT('SS Taylor expansion'!E$7:F$8,MMULT(MINVERSE('Useful matrices &amp; checks'!$G68:$H69),'Useful matrices &amp; checks'!$L68:$L69))))))</f>
        <v>245.9730629602725</v>
      </c>
      <c r="Z68" s="12">
        <f t="array" aca="1" ref="Z68:Z69" ca="1">(MMULT(MINVERSE('Useful matrices &amp; checks'!$G68:$H69),MMULT('SS Taylor expansion'!G$7:H$8,MMULT(MINVERSE('Useful matrices &amp; checks'!$G68:$H69),'SS Taylor expansion'!G$4:G$5)))-MMULT(MINVERSE('Useful matrices &amp; checks'!$G68:$H69),MMULT('SS Taylor expansion'!G$7:H$8,MMULT(MINVERSE('Useful matrices &amp; checks'!$G68:$H69),MMULT('SS Taylor expansion'!G$7:H$8,MMULT(MINVERSE('Useful matrices &amp; checks'!$G68:$H69),'Useful matrices &amp; checks'!$L68:$L69))))))</f>
        <v>-1.0380639581469018</v>
      </c>
      <c r="AA68" s="12">
        <f t="array" aca="1" ref="AA68:AA69" ca="1">(MMULT(MINVERSE('Useful matrices &amp; checks'!$G68:$H69),MMULT('SS Taylor expansion'!I$7:J$8,MMULT(MINVERSE('Useful matrices &amp; checks'!$G68:$H69),'SS Taylor expansion'!I$4:I$5)))-MMULT(MINVERSE('Useful matrices &amp; checks'!$G68:$H69),MMULT('SS Taylor expansion'!I$7:J$8,MMULT(MINVERSE('Useful matrices &amp; checks'!$G68:$H69),MMULT('SS Taylor expansion'!I$7:J$8,MMULT(MINVERSE('Useful matrices &amp; checks'!$G68:$H69),'Useful matrices &amp; checks'!$L68:$L69))))))</f>
        <v>1.3089957708658544</v>
      </c>
      <c r="AB68" s="12">
        <f t="array" aca="1" ref="AB68:AB69" ca="1">(MMULT(MINVERSE('Useful matrices &amp; checks'!$G68:$H69),MMULT('SS Taylor expansion'!K$7:L$8,MMULT(MINVERSE('Useful matrices &amp; checks'!$G68:$H69),'SS Taylor expansion'!K$4:K$5)))-MMULT(MINVERSE('Useful matrices &amp; checks'!$G68:$H69),MMULT('SS Taylor expansion'!K$7:L$8,MMULT(MINVERSE('Useful matrices &amp; checks'!$G68:$H69),MMULT('SS Taylor expansion'!K$7:L$8,MMULT(MINVERSE('Useful matrices &amp; checks'!$G68:$H69),'Useful matrices &amp; checks'!$L68:$L69))))))</f>
        <v>-118.3138517119001</v>
      </c>
      <c r="AC68" s="12">
        <f t="array" aca="1" ref="AC68:AC69" ca="1">(MMULT(MINVERSE('Useful matrices &amp; checks'!$G68:$H69),MMULT('SS Taylor expansion'!M$7:N$8,MMULT(MINVERSE('Useful matrices &amp; checks'!$G68:$H69),'SS Taylor expansion'!M$4:M$5)))-MMULT(MINVERSE('Useful matrices &amp; checks'!$G68:$H69),MMULT('SS Taylor expansion'!M$7:N$8,MMULT(MINVERSE('Useful matrices &amp; checks'!$G68:$H69),MMULT('SS Taylor expansion'!M$7:N$8,MMULT(MINVERSE('Useful matrices &amp; checks'!$G68:$H69),'Useful matrices &amp; checks'!$L68:$L69))))))</f>
        <v>-50.726045416388487</v>
      </c>
      <c r="AD68" s="12"/>
      <c r="AE68" s="12">
        <f t="array" aca="1" ref="AE68:AE69" ca="1">Q66:Q67*(INDEX('Flow probs &amp; rates'!AE$6:AE$5999-'Flow probs &amp; rates'!AE$5:AE$5999,'Useful matrices &amp; checks'!$A66))+X66:X67*(INDEX('Flow probs &amp; rates'!AE$6:AE$5999-'Flow probs &amp; rates'!AE$5:AE$5999,'Useful matrices &amp; checks'!$A66))^2</f>
        <v>1.5594959435634558E-3</v>
      </c>
      <c r="AF68" s="12">
        <f t="array" aca="1" ref="AF68:AF69" ca="1">R66:R67*(INDEX('Flow probs &amp; rates'!AF$6:AF$5999-'Flow probs &amp; rates'!AF$5:AF$5999,'Useful matrices &amp; checks'!$A66))+Y66:Y67*(INDEX('Flow probs &amp; rates'!AF$6:AF$5999-'Flow probs &amp; rates'!AF$5:AF$5999,'Useful matrices &amp; checks'!$A66))^2</f>
        <v>2.36301904388342E-2</v>
      </c>
      <c r="AG68" s="12">
        <f t="array" aca="1" ref="AG68:AG69" ca="1">S66:S67*(INDEX('Flow probs &amp; rates'!AG$6:AG$5999-'Flow probs &amp; rates'!AG$5:AG$5999,'Useful matrices &amp; checks'!$A66))+Z66:Z67*(INDEX('Flow probs &amp; rates'!AG$6:AG$5999-'Flow probs &amp; rates'!AG$5:AG$5999,'Useful matrices &amp; checks'!$A66))^2</f>
        <v>-2.1677325121443368E-3</v>
      </c>
      <c r="AH68" s="12">
        <f t="array" aca="1" ref="AH68:AH69" ca="1">T66:T67*(INDEX('Flow probs &amp; rates'!AI$6:AI$5999-'Flow probs &amp; rates'!AI$5:AI$5999,'Useful matrices &amp; checks'!$A66))+AA66:AA67*(INDEX('Flow probs &amp; rates'!AI$6:AI$5999-'Flow probs &amp; rates'!AI$5:AI$5999,'Useful matrices &amp; checks'!$A66))^2</f>
        <v>1.523005301551157E-2</v>
      </c>
      <c r="AI68" s="12">
        <f t="array" aca="1" ref="AI68:AI69" ca="1">U66:U67*(INDEX('Flow probs &amp; rates'!AJ$6:AJ$5999-'Flow probs &amp; rates'!AJ$5:AJ$5999,'Useful matrices &amp; checks'!$A66))+AB66:AB67*(INDEX('Flow probs &amp; rates'!AJ$6:AJ$5999-'Flow probs &amp; rates'!AJ$5:AJ$5999,'Useful matrices &amp; checks'!$A66))^2</f>
        <v>1.9688865264728021E-2</v>
      </c>
      <c r="AJ68" s="12">
        <f t="array" aca="1" ref="AJ68:AJ69" ca="1">V66:V67*(INDEX('Flow probs &amp; rates'!AK$6:AK$5999-'Flow probs &amp; rates'!AK$5:AK$5999,'Useful matrices &amp; checks'!$A66))+AC66:AC67*(INDEX('Flow probs &amp; rates'!AK$6:AK$5999-'Flow probs &amp; rates'!AK$5:AK$5999,'Useful matrices &amp; checks'!$A66))^2</f>
        <v>1.6371290039797128E-2</v>
      </c>
      <c r="AK68" s="12"/>
      <c r="AL68" s="12"/>
      <c r="AM68" s="12">
        <f ca="1">'Useful matrices &amp; checks'!AO68</f>
        <v>7.157878209926849E-2</v>
      </c>
      <c r="AN68" s="12">
        <f t="shared" ca="1" si="2"/>
        <v>7.4312162190290049E-2</v>
      </c>
      <c r="AO68" s="12">
        <f t="shared" ca="1" si="3"/>
        <v>-2.7333800910215589E-3</v>
      </c>
    </row>
    <row r="69" spans="1:41" x14ac:dyDescent="0.35">
      <c r="P69" s="56"/>
      <c r="Q69" s="12">
        <f ca="1"/>
        <v>1.6427377231607898</v>
      </c>
      <c r="R69" s="12">
        <f ca="1"/>
        <v>0.2314529121008366</v>
      </c>
      <c r="S69" s="12">
        <f ca="1"/>
        <v>-0.13038254051842771</v>
      </c>
      <c r="T69" s="12">
        <f ca="1"/>
        <v>-0.11201234163358621</v>
      </c>
      <c r="U69" s="12">
        <f ca="1"/>
        <v>-0.11342664459762447</v>
      </c>
      <c r="V69" s="12">
        <f ca="1"/>
        <v>0.69161929844452485</v>
      </c>
      <c r="W69" s="12"/>
      <c r="X69" s="12">
        <f ca="1"/>
        <v>-13.078950726999398</v>
      </c>
      <c r="Y69" s="12">
        <f ca="1"/>
        <v>-4.5475529513186057</v>
      </c>
      <c r="Z69" s="12">
        <f ca="1"/>
        <v>0.3361478599110897</v>
      </c>
      <c r="AA69" s="12">
        <f ca="1"/>
        <v>0.24809797821472723</v>
      </c>
      <c r="AB69" s="12">
        <f ca="1"/>
        <v>2.187387915811021</v>
      </c>
      <c r="AC69" s="12">
        <f ca="1"/>
        <v>-9.6142627735992292</v>
      </c>
      <c r="AD69" s="12"/>
      <c r="AE69" s="12">
        <f ca="1"/>
        <v>-4.138006180351179E-4</v>
      </c>
      <c r="AF69" s="12">
        <f ca="1"/>
        <v>-1.9228000362069746E-4</v>
      </c>
      <c r="AG69" s="12">
        <f ca="1"/>
        <v>5.7519165533093694E-4</v>
      </c>
      <c r="AH69" s="12">
        <f ca="1"/>
        <v>2.7764194745278255E-3</v>
      </c>
      <c r="AI69" s="12">
        <f ca="1"/>
        <v>-1.6020924986570281E-4</v>
      </c>
      <c r="AJ69" s="12">
        <f ca="1"/>
        <v>2.9844655460714697E-3</v>
      </c>
      <c r="AK69" s="12"/>
      <c r="AL69" s="12"/>
      <c r="AM69" s="12">
        <f ca="1">'Useful matrices &amp; checks'!AO69</f>
        <v>5.2836019347479862E-3</v>
      </c>
      <c r="AN69" s="12">
        <f t="shared" ca="1" si="2"/>
        <v>5.5697868044087134E-3</v>
      </c>
      <c r="AO69" s="12">
        <f t="shared" ca="1" si="3"/>
        <v>-2.861848696607272E-4</v>
      </c>
    </row>
    <row r="70" spans="1:41" x14ac:dyDescent="0.35">
      <c r="A70">
        <v>34</v>
      </c>
      <c r="P70" s="56" t="str">
        <f>INDEX('Flow probs &amp; rates'!$A$5:$A$5999,$A70)</f>
        <v>1993,2</v>
      </c>
      <c r="Q70" s="12">
        <f t="array" aca="1" ref="Q70:Q71" ca="1">-1*(MMULT(MINVERSE('Useful matrices &amp; checks'!$G70:$H71),'SS Taylor expansion'!C$4:C$5)-MMULT(MINVERSE('Useful matrices &amp; checks'!$G70:$H71),MMULT('SS Taylor expansion'!C$7:D$8,MMULT(MINVERSE('Useful matrices &amp; checks'!$G70:$H71),'Useful matrices &amp; checks'!$L70:$L71))))</f>
        <v>-5.1944199798706263</v>
      </c>
      <c r="R70" s="12">
        <f t="array" aca="1" ref="R70:R71" ca="1">-1*(MMULT(MINVERSE('Useful matrices &amp; checks'!$G70:$H71),'SS Taylor expansion'!E$4:E$5)-MMULT(MINVERSE('Useful matrices &amp; checks'!$G70:$H71),MMULT('SS Taylor expansion'!E$7:F$8,MMULT(MINVERSE('Useful matrices &amp; checks'!$G70:$H71),'Useful matrices &amp; checks'!$L70:$L71))))</f>
        <v>-11.921872551434928</v>
      </c>
      <c r="S70" s="12">
        <f t="array" aca="1" ref="S70:S71" ca="1">-1*(MMULT(MINVERSE('Useful matrices &amp; checks'!$G70:$H71),'SS Taylor expansion'!G$4:G$5)-MMULT(MINVERSE('Useful matrices &amp; checks'!$G70:$H71),MMULT('SS Taylor expansion'!G$7:H$8,MMULT(MINVERSE('Useful matrices &amp; checks'!$G70:$H71),'Useful matrices &amp; checks'!$L70:$L71))))</f>
        <v>0.4149012965499288</v>
      </c>
      <c r="T70" s="12">
        <f t="array" aca="1" ref="T70:T71" ca="1">-1*(MMULT(MINVERSE('Useful matrices &amp; checks'!$G70:$H71),'SS Taylor expansion'!I$4:I$5)-MMULT(MINVERSE('Useful matrices &amp; checks'!$G70:$H71),MMULT('SS Taylor expansion'!I$7:J$8,MMULT(MINVERSE('Useful matrices &amp; checks'!$G70:$H71),'Useful matrices &amp; checks'!$L70:$L71))))</f>
        <v>-0.53735138961360995</v>
      </c>
      <c r="U70" s="12">
        <f t="array" aca="1" ref="U70:U71" ca="1">-1*(MMULT(MINVERSE('Useful matrices &amp; checks'!$G70:$H71),'SS Taylor expansion'!K$4:K$5)-MMULT(MINVERSE('Useful matrices &amp; checks'!$G70:$H71),MMULT('SS Taylor expansion'!K$7:L$8,MMULT(MINVERSE('Useful matrices &amp; checks'!$G70:$H71),'Useful matrices &amp; checks'!$L70:$L71))))</f>
        <v>6.5045745978713096</v>
      </c>
      <c r="V70" s="12">
        <f t="array" aca="1" ref="V70:V71" ca="1">-1*(MMULT(MINVERSE('Useful matrices &amp; checks'!$G70:$H71),'SS Taylor expansion'!M$4:M$5)-MMULT(MINVERSE('Useful matrices &amp; checks'!$G70:$H71),MMULT('SS Taylor expansion'!M$7:N$8,MMULT(MINVERSE('Useful matrices &amp; checks'!$G70:$H71),'Useful matrices &amp; checks'!$L70:$L71))))</f>
        <v>3.6704986499888621</v>
      </c>
      <c r="W70" s="12"/>
      <c r="X70" s="12">
        <f t="array" aca="1" ref="X70:X71" ca="1">(MMULT(MINVERSE('Useful matrices &amp; checks'!$G70:$H71),MMULT('SS Taylor expansion'!C$7:D$8,MMULT(MINVERSE('Useful matrices &amp; checks'!$G70:$H71),'SS Taylor expansion'!C$4:C$5)))-MMULT(MINVERSE('Useful matrices &amp; checks'!$G70:$H71),MMULT('SS Taylor expansion'!C$7:D$8,MMULT(MINVERSE('Useful matrices &amp; checks'!$G70:$H71),MMULT('SS Taylor expansion'!C$7:D$8,MMULT(MINVERSE('Useful matrices &amp; checks'!$G70:$H71),'Useful matrices &amp; checks'!$L70:$L71))))))</f>
        <v>43.858551239903704</v>
      </c>
      <c r="Y70" s="12">
        <f t="array" aca="1" ref="Y70:Y71" ca="1">(MMULT(MINVERSE('Useful matrices &amp; checks'!$G70:$H71),MMULT('SS Taylor expansion'!E$7:F$8,MMULT(MINVERSE('Useful matrices &amp; checks'!$G70:$H71),'SS Taylor expansion'!E$4:E$5)))-MMULT(MINVERSE('Useful matrices &amp; checks'!$G70:$H71),MMULT('SS Taylor expansion'!E$7:F$8,MMULT(MINVERSE('Useful matrices &amp; checks'!$G70:$H71),MMULT('SS Taylor expansion'!E$7:F$8,MMULT(MINVERSE('Useful matrices &amp; checks'!$G70:$H71),'Useful matrices &amp; checks'!$L70:$L71))))))</f>
        <v>231.03038965098372</v>
      </c>
      <c r="Z70" s="12">
        <f t="array" aca="1" ref="Z70:Z71" ca="1">(MMULT(MINVERSE('Useful matrices &amp; checks'!$G70:$H71),MMULT('SS Taylor expansion'!G$7:H$8,MMULT(MINVERSE('Useful matrices &amp; checks'!$G70:$H71),'SS Taylor expansion'!G$4:G$5)))-MMULT(MINVERSE('Useful matrices &amp; checks'!$G70:$H71),MMULT('SS Taylor expansion'!G$7:H$8,MMULT(MINVERSE('Useful matrices &amp; checks'!$G70:$H71),MMULT('SS Taylor expansion'!G$7:H$8,MMULT(MINVERSE('Useful matrices &amp; checks'!$G70:$H71),'Useful matrices &amp; checks'!$L70:$L71))))))</f>
        <v>-1.0502233810893034</v>
      </c>
      <c r="AA70" s="12">
        <f t="array" aca="1" ref="AA70:AA71" ca="1">(MMULT(MINVERSE('Useful matrices &amp; checks'!$G70:$H71),MMULT('SS Taylor expansion'!I$7:J$8,MMULT(MINVERSE('Useful matrices &amp; checks'!$G70:$H71),'SS Taylor expansion'!I$4:I$5)))-MMULT(MINVERSE('Useful matrices &amp; checks'!$G70:$H71),MMULT('SS Taylor expansion'!I$7:J$8,MMULT(MINVERSE('Useful matrices &amp; checks'!$G70:$H71),MMULT('SS Taylor expansion'!I$7:J$8,MMULT(MINVERSE('Useful matrices &amp; checks'!$G70:$H71),'Useful matrices &amp; checks'!$L70:$L71))))))</f>
        <v>1.1980940413569614</v>
      </c>
      <c r="AB70" s="12">
        <f t="array" aca="1" ref="AB70:AB71" ca="1">(MMULT(MINVERSE('Useful matrices &amp; checks'!$G70:$H71),MMULT('SS Taylor expansion'!K$7:L$8,MMULT(MINVERSE('Useful matrices &amp; checks'!$G70:$H71),'SS Taylor expansion'!K$4:K$5)))-MMULT(MINVERSE('Useful matrices &amp; checks'!$G70:$H71),MMULT('SS Taylor expansion'!K$7:L$8,MMULT(MINVERSE('Useful matrices &amp; checks'!$G70:$H71),MMULT('SS Taylor expansion'!K$7:L$8,MMULT(MINVERSE('Useful matrices &amp; checks'!$G70:$H71),'Useful matrices &amp; checks'!$L70:$L71))))))</f>
        <v>-124.08820982861508</v>
      </c>
      <c r="AC70" s="12">
        <f t="array" aca="1" ref="AC70:AC71" ca="1">(MMULT(MINVERSE('Useful matrices &amp; checks'!$G70:$H71),MMULT('SS Taylor expansion'!M$7:N$8,MMULT(MINVERSE('Useful matrices &amp; checks'!$G70:$H71),'SS Taylor expansion'!M$4:M$5)))-MMULT(MINVERSE('Useful matrices &amp; checks'!$G70:$H71),MMULT('SS Taylor expansion'!M$7:N$8,MMULT(MINVERSE('Useful matrices &amp; checks'!$G70:$H71),MMULT('SS Taylor expansion'!M$7:N$8,MMULT(MINVERSE('Useful matrices &amp; checks'!$G70:$H71),'Useful matrices &amp; checks'!$L70:$L71))))))</f>
        <v>-48.321862339047414</v>
      </c>
      <c r="AD70" s="12"/>
      <c r="AE70" s="12">
        <f t="array" aca="1" ref="AE70:AE71" ca="1">Q68:Q69*(INDEX('Flow probs &amp; rates'!AE$6:AE$5999-'Flow probs &amp; rates'!AE$5:AE$5999,'Useful matrices &amp; checks'!$A68))+X68:X69*(INDEX('Flow probs &amp; rates'!AE$6:AE$5999-'Flow probs &amp; rates'!AE$5:AE$5999,'Useful matrices &amp; checks'!$A68))^2</f>
        <v>3.2223647566259899E-4</v>
      </c>
      <c r="AF70" s="12">
        <f t="array" aca="1" ref="AF70:AF71" ca="1">R68:R69*(INDEX('Flow probs &amp; rates'!AF$6:AF$5999-'Flow probs &amp; rates'!AF$5:AF$5999,'Useful matrices &amp; checks'!$A68))+Y68:Y69*(INDEX('Flow probs &amp; rates'!AF$6:AF$5999-'Flow probs &amp; rates'!AF$5:AF$5999,'Useful matrices &amp; checks'!$A68))^2</f>
        <v>-1.0677283616435787E-2</v>
      </c>
      <c r="AG70" s="12">
        <f t="array" aca="1" ref="AG70:AG71" ca="1">S68:S69*(INDEX('Flow probs &amp; rates'!AG$6:AG$5999-'Flow probs &amp; rates'!AG$5:AG$5999,'Useful matrices &amp; checks'!$A68))+Z68:Z69*(INDEX('Flow probs &amp; rates'!AG$6:AG$5999-'Flow probs &amp; rates'!AG$5:AG$5999,'Useful matrices &amp; checks'!$A68))^2</f>
        <v>-3.6081317808575792E-3</v>
      </c>
      <c r="AH70" s="12">
        <f t="array" aca="1" ref="AH70:AH71" ca="1">T68:T69*(INDEX('Flow probs &amp; rates'!AI$6:AI$5999-'Flow probs &amp; rates'!AI$5:AI$5999,'Useful matrices &amp; checks'!$A68))+AA68:AA69*(INDEX('Flow probs &amp; rates'!AI$6:AI$5999-'Flow probs &amp; rates'!AI$5:AI$5999,'Useful matrices &amp; checks'!$A68))^2</f>
        <v>-8.7260910938696933E-3</v>
      </c>
      <c r="AI70" s="12">
        <f t="array" aca="1" ref="AI70:AI71" ca="1">U68:U69*(INDEX('Flow probs &amp; rates'!AJ$6:AJ$5999-'Flow probs &amp; rates'!AJ$5:AJ$5999,'Useful matrices &amp; checks'!$A68))+AB68:AB69*(INDEX('Flow probs &amp; rates'!AJ$6:AJ$5999-'Flow probs &amp; rates'!AJ$5:AJ$5999,'Useful matrices &amp; checks'!$A68))^2</f>
        <v>4.6311805185153335E-3</v>
      </c>
      <c r="AJ70" s="12">
        <f t="array" aca="1" ref="AJ70:AJ71" ca="1">V68:V69*(INDEX('Flow probs &amp; rates'!AK$6:AK$5999-'Flow probs &amp; rates'!AK$5:AK$5999,'Useful matrices &amp; checks'!$A68))+AC68:AC69*(INDEX('Flow probs &amp; rates'!AK$6:AK$5999-'Flow probs &amp; rates'!AK$5:AK$5999,'Useful matrices &amp; checks'!$A68))^2</f>
        <v>-4.3869877133470344E-3</v>
      </c>
      <c r="AK70" s="12"/>
      <c r="AL70" s="12"/>
      <c r="AM70" s="12">
        <f ca="1">'Useful matrices &amp; checks'!AO70</f>
        <v>-2.1967957604658861E-2</v>
      </c>
      <c r="AN70" s="12">
        <f t="shared" ca="1" si="2"/>
        <v>-2.2445077210332162E-2</v>
      </c>
      <c r="AO70" s="12">
        <f t="shared" ca="1" si="3"/>
        <v>4.7711960567330125E-4</v>
      </c>
    </row>
    <row r="71" spans="1:41" x14ac:dyDescent="0.35">
      <c r="Q71" s="12">
        <f ca="1"/>
        <v>1.5572442276666043</v>
      </c>
      <c r="R71" s="12">
        <f ca="1"/>
        <v>0.18556560315498344</v>
      </c>
      <c r="S71" s="12">
        <f ca="1"/>
        <v>-0.12438398350682812</v>
      </c>
      <c r="T71" s="12">
        <f ca="1"/>
        <v>-0.10956203810340895</v>
      </c>
      <c r="U71" s="12">
        <f ca="1"/>
        <v>-0.10124460761621668</v>
      </c>
      <c r="V71" s="12">
        <f ca="1"/>
        <v>0.74838796497346083</v>
      </c>
      <c r="W71" s="12"/>
      <c r="X71" s="12">
        <f ca="1"/>
        <v>-13.148431589442078</v>
      </c>
      <c r="Y71" s="12">
        <f ca="1"/>
        <v>-3.5960201233283273</v>
      </c>
      <c r="Z71" s="12">
        <f ca="1"/>
        <v>0.31484829957907151</v>
      </c>
      <c r="AA71" s="12">
        <f ca="1"/>
        <v>0.24428265665230159</v>
      </c>
      <c r="AB71" s="12">
        <f ca="1"/>
        <v>1.9314502316582476</v>
      </c>
      <c r="AC71" s="12">
        <f ca="1"/>
        <v>-9.8524760987875979</v>
      </c>
      <c r="AD71" s="12"/>
      <c r="AE71" s="12">
        <f ca="1"/>
        <v>-1.0434723297073165E-4</v>
      </c>
      <c r="AF71" s="12">
        <f ca="1"/>
        <v>1.9740174813300855E-4</v>
      </c>
      <c r="AG71" s="12">
        <f ca="1"/>
        <v>1.1683921466434585E-3</v>
      </c>
      <c r="AH71" s="12">
        <f ca="1"/>
        <v>-1.6538827750945191E-3</v>
      </c>
      <c r="AI71" s="12">
        <f ca="1"/>
        <v>-8.5621321219491245E-5</v>
      </c>
      <c r="AJ71" s="12">
        <f ca="1"/>
        <v>-8.3147921968785914E-4</v>
      </c>
      <c r="AK71" s="12"/>
      <c r="AL71" s="12"/>
      <c r="AM71" s="12">
        <f ca="1">'Useful matrices &amp; checks'!AO71</f>
        <v>-1.4326713130340743E-3</v>
      </c>
      <c r="AN71" s="12">
        <f t="shared" ca="1" si="2"/>
        <v>-1.3095366541961339E-3</v>
      </c>
      <c r="AO71" s="12">
        <f t="shared" ca="1" si="3"/>
        <v>-1.2313465883794037E-4</v>
      </c>
    </row>
    <row r="72" spans="1:41" x14ac:dyDescent="0.35">
      <c r="A72">
        <v>35</v>
      </c>
      <c r="P72" s="56" t="str">
        <f>INDEX('Flow probs &amp; rates'!$A$5:$A$5999,$A72)</f>
        <v>1993,3</v>
      </c>
      <c r="Q72" s="12">
        <f t="array" aca="1" ref="Q72:Q73" ca="1">-1*(MMULT(MINVERSE('Useful matrices &amp; checks'!$G72:$H73),'SS Taylor expansion'!C$4:C$5)-MMULT(MINVERSE('Useful matrices &amp; checks'!$G72:$H73),MMULT('SS Taylor expansion'!C$7:D$8,MMULT(MINVERSE('Useful matrices &amp; checks'!$G72:$H73),'Useful matrices &amp; checks'!$L72:$L73))))</f>
        <v>-5.2266697563836377</v>
      </c>
      <c r="R72" s="12">
        <f t="array" aca="1" ref="R72:R73" ca="1">-1*(MMULT(MINVERSE('Useful matrices &amp; checks'!$G72:$H73),'SS Taylor expansion'!E$4:E$5)-MMULT(MINVERSE('Useful matrices &amp; checks'!$G72:$H73),MMULT('SS Taylor expansion'!E$7:F$8,MMULT(MINVERSE('Useful matrices &amp; checks'!$G72:$H73),'Useful matrices &amp; checks'!$L72:$L73))))</f>
        <v>-11.896690306413266</v>
      </c>
      <c r="S72" s="12">
        <f t="array" aca="1" ref="S72:S73" ca="1">-1*(MMULT(MINVERSE('Useful matrices &amp; checks'!$G72:$H73),'SS Taylor expansion'!G$4:G$5)-MMULT(MINVERSE('Useful matrices &amp; checks'!$G72:$H73),MMULT('SS Taylor expansion'!G$7:H$8,MMULT(MINVERSE('Useful matrices &amp; checks'!$G72:$H73),'Useful matrices &amp; checks'!$L72:$L73))))</f>
        <v>0.40172890047055698</v>
      </c>
      <c r="T72" s="12">
        <f t="array" aca="1" ref="T72:T73" ca="1">-1*(MMULT(MINVERSE('Useful matrices &amp; checks'!$G72:$H73),'SS Taylor expansion'!I$4:I$5)-MMULT(MINVERSE('Useful matrices &amp; checks'!$G72:$H73),MMULT('SS Taylor expansion'!I$7:J$8,MMULT(MINVERSE('Useful matrices &amp; checks'!$G72:$H73),'Useful matrices &amp; checks'!$L72:$L73))))</f>
        <v>-0.51266679292425987</v>
      </c>
      <c r="U72" s="12">
        <f t="array" aca="1" ref="U72:U73" ca="1">-1*(MMULT(MINVERSE('Useful matrices &amp; checks'!$G72:$H73),'SS Taylor expansion'!K$4:K$5)-MMULT(MINVERSE('Useful matrices &amp; checks'!$G72:$H73),MMULT('SS Taylor expansion'!K$7:L$8,MMULT(MINVERSE('Useful matrices &amp; checks'!$G72:$H73),'Useful matrices &amp; checks'!$L72:$L73))))</f>
        <v>7.1188480346862839</v>
      </c>
      <c r="V72" s="12">
        <f t="array" aca="1" ref="V72:V73" ca="1">-1*(MMULT(MINVERSE('Useful matrices &amp; checks'!$G72:$H73),'SS Taylor expansion'!M$4:M$5)-MMULT(MINVERSE('Useful matrices &amp; checks'!$G72:$H73),MMULT('SS Taylor expansion'!M$7:N$8,MMULT(MINVERSE('Useful matrices &amp; checks'!$G72:$H73),'Useful matrices &amp; checks'!$L72:$L73))))</f>
        <v>3.9912666011233799</v>
      </c>
      <c r="W72" s="12"/>
      <c r="X72" s="12">
        <f t="array" aca="1" ref="X72:X73" ca="1">(MMULT(MINVERSE('Useful matrices &amp; checks'!$G72:$H73),MMULT('SS Taylor expansion'!C$7:D$8,MMULT(MINVERSE('Useful matrices &amp; checks'!$G72:$H73),'SS Taylor expansion'!C$4:C$5)))-MMULT(MINVERSE('Useful matrices &amp; checks'!$G72:$H73),MMULT('SS Taylor expansion'!C$7:D$8,MMULT(MINVERSE('Useful matrices &amp; checks'!$G72:$H73),MMULT('SS Taylor expansion'!C$7:D$8,MMULT(MINVERSE('Useful matrices &amp; checks'!$G72:$H73),'Useful matrices &amp; checks'!$L72:$L73))))))</f>
        <v>45.764616326080322</v>
      </c>
      <c r="Y72" s="12">
        <f t="array" aca="1" ref="Y72:Y73" ca="1">(MMULT(MINVERSE('Useful matrices &amp; checks'!$G72:$H73),MMULT('SS Taylor expansion'!E$7:F$8,MMULT(MINVERSE('Useful matrices &amp; checks'!$G72:$H73),'SS Taylor expansion'!E$4:E$5)))-MMULT(MINVERSE('Useful matrices &amp; checks'!$G72:$H73),MMULT('SS Taylor expansion'!E$7:F$8,MMULT(MINVERSE('Useful matrices &amp; checks'!$G72:$H73),MMULT('SS Taylor expansion'!E$7:F$8,MMULT(MINVERSE('Useful matrices &amp; checks'!$G72:$H73),'Useful matrices &amp; checks'!$L72:$L73))))))</f>
        <v>237.10025303562495</v>
      </c>
      <c r="Z72" s="12">
        <f t="array" aca="1" ref="Z72:Z73" ca="1">(MMULT(MINVERSE('Useful matrices &amp; checks'!$G72:$H73),MMULT('SS Taylor expansion'!G$7:H$8,MMULT(MINVERSE('Useful matrices &amp; checks'!$G72:$H73),'SS Taylor expansion'!G$4:G$5)))-MMULT(MINVERSE('Useful matrices &amp; checks'!$G72:$H73),MMULT('SS Taylor expansion'!G$7:H$8,MMULT(MINVERSE('Useful matrices &amp; checks'!$G72:$H73),MMULT('SS Taylor expansion'!G$7:H$8,MMULT(MINVERSE('Useful matrices &amp; checks'!$G72:$H73),'Useful matrices &amp; checks'!$L72:$L73))))))</f>
        <v>-0.98876917282931753</v>
      </c>
      <c r="AA72" s="12">
        <f t="array" aca="1" ref="AA72:AA73" ca="1">(MMULT(MINVERSE('Useful matrices &amp; checks'!$G72:$H73),MMULT('SS Taylor expansion'!I$7:J$8,MMULT(MINVERSE('Useful matrices &amp; checks'!$G72:$H73),'SS Taylor expansion'!I$4:I$5)))-MMULT(MINVERSE('Useful matrices &amp; checks'!$G72:$H73),MMULT('SS Taylor expansion'!I$7:J$8,MMULT(MINVERSE('Useful matrices &amp; checks'!$G72:$H73),MMULT('SS Taylor expansion'!I$7:J$8,MMULT(MINVERSE('Useful matrices &amp; checks'!$G72:$H73),'Useful matrices &amp; checks'!$L72:$L73))))))</f>
        <v>1.1586485429607787</v>
      </c>
      <c r="AB72" s="12">
        <f t="array" aca="1" ref="AB72:AB73" ca="1">(MMULT(MINVERSE('Useful matrices &amp; checks'!$G72:$H73),MMULT('SS Taylor expansion'!K$7:L$8,MMULT(MINVERSE('Useful matrices &amp; checks'!$G72:$H73),'SS Taylor expansion'!K$4:K$5)))-MMULT(MINVERSE('Useful matrices &amp; checks'!$G72:$H73),MMULT('SS Taylor expansion'!K$7:L$8,MMULT(MINVERSE('Useful matrices &amp; checks'!$G72:$H73),MMULT('SS Taylor expansion'!K$7:L$8,MMULT(MINVERSE('Useful matrices &amp; checks'!$G72:$H73),'Useful matrices &amp; checks'!$L72:$L73))))))</f>
        <v>-140.44555676751335</v>
      </c>
      <c r="AC72" s="12">
        <f t="array" aca="1" ref="AC72:AC73" ca="1">(MMULT(MINVERSE('Useful matrices &amp; checks'!$G72:$H73),MMULT('SS Taylor expansion'!M$7:N$8,MMULT(MINVERSE('Useful matrices &amp; checks'!$G72:$H73),'SS Taylor expansion'!M$4:M$5)))-MMULT(MINVERSE('Useful matrices &amp; checks'!$G72:$H73),MMULT('SS Taylor expansion'!M$7:N$8,MMULT(MINVERSE('Useful matrices &amp; checks'!$G72:$H73),MMULT('SS Taylor expansion'!M$7:N$8,MMULT(MINVERSE('Useful matrices &amp; checks'!$G72:$H73),'Useful matrices &amp; checks'!$L72:$L73))))))</f>
        <v>-53.6186597901401</v>
      </c>
      <c r="AD72" s="12"/>
      <c r="AE72" s="12">
        <f t="array" aca="1" ref="AE72:AE73" ca="1">Q70:Q71*(INDEX('Flow probs &amp; rates'!AE$6:AE$5999-'Flow probs &amp; rates'!AE$5:AE$5999,'Useful matrices &amp; checks'!$A70))+X70:X71*(INDEX('Flow probs &amp; rates'!AE$6:AE$5999-'Flow probs &amp; rates'!AE$5:AE$5999,'Useful matrices &amp; checks'!$A70))^2</f>
        <v>1.8760525425893881E-3</v>
      </c>
      <c r="AF72" s="12">
        <f t="array" aca="1" ref="AF72:AF73" ca="1">R70:R71*(INDEX('Flow probs &amp; rates'!AF$6:AF$5999-'Flow probs &amp; rates'!AF$5:AF$5999,'Useful matrices &amp; checks'!$A70))+Y70:Y71*(INDEX('Flow probs &amp; rates'!AF$6:AF$5999-'Flow probs &amp; rates'!AF$5:AF$5999,'Useful matrices &amp; checks'!$A70))^2</f>
        <v>-5.4450027378828234E-3</v>
      </c>
      <c r="AG72" s="12">
        <f t="array" aca="1" ref="AG72:AG73" ca="1">S70:S71*(INDEX('Flow probs &amp; rates'!AG$6:AG$5999-'Flow probs &amp; rates'!AG$5:AG$5999,'Useful matrices &amp; checks'!$A70))+Z70:Z71*(INDEX('Flow probs &amp; rates'!AG$6:AG$5999-'Flow probs &amp; rates'!AG$5:AG$5999,'Useful matrices &amp; checks'!$A70))^2</f>
        <v>3.6730829945628204E-4</v>
      </c>
      <c r="AH72" s="12">
        <f t="array" aca="1" ref="AH72:AH73" ca="1">T70:T71*(INDEX('Flow probs &amp; rates'!AI$6:AI$5999-'Flow probs &amp; rates'!AI$5:AI$5999,'Useful matrices &amp; checks'!$A70))+AA70:AA71*(INDEX('Flow probs &amp; rates'!AI$6:AI$5999-'Flow probs &amp; rates'!AI$5:AI$5999,'Useful matrices &amp; checks'!$A70))^2</f>
        <v>-3.4102925238382333E-3</v>
      </c>
      <c r="AI72" s="12">
        <f t="array" aca="1" ref="AI72:AI73" ca="1">U70:U71*(INDEX('Flow probs &amp; rates'!AJ$6:AJ$5999-'Flow probs &amp; rates'!AJ$5:AJ$5999,'Useful matrices &amp; checks'!$A70))+AB70:AB71*(INDEX('Flow probs &amp; rates'!AJ$6:AJ$5999-'Flow probs &amp; rates'!AJ$5:AJ$5999,'Useful matrices &amp; checks'!$A70))^2</f>
        <v>-1.6595439873425323E-3</v>
      </c>
      <c r="AJ72" s="12">
        <f t="array" aca="1" ref="AJ72:AJ73" ca="1">V70:V71*(INDEX('Flow probs &amp; rates'!AK$6:AK$5999-'Flow probs &amp; rates'!AK$5:AK$5999,'Useful matrices &amp; checks'!$A70))+AC70:AC71*(INDEX('Flow probs &amp; rates'!AK$6:AK$5999-'Flow probs &amp; rates'!AK$5:AK$5999,'Useful matrices &amp; checks'!$A70))^2</f>
        <v>-9.8330545853339245E-3</v>
      </c>
      <c r="AK72" s="12"/>
      <c r="AL72" s="12"/>
      <c r="AM72" s="12">
        <f ca="1">'Useful matrices &amp; checks'!AO72</f>
        <v>-1.8279251006261932E-2</v>
      </c>
      <c r="AN72" s="12">
        <f t="shared" ca="1" si="2"/>
        <v>-1.8104532992351843E-2</v>
      </c>
      <c r="AO72" s="12">
        <f t="shared" ca="1" si="3"/>
        <v>-1.7471801391008915E-4</v>
      </c>
    </row>
    <row r="73" spans="1:41" x14ac:dyDescent="0.35">
      <c r="P73" s="56"/>
      <c r="Q73" s="12">
        <f ca="1"/>
        <v>1.4692041171230272</v>
      </c>
      <c r="R73" s="12">
        <f ca="1"/>
        <v>0.12012684095955063</v>
      </c>
      <c r="S73" s="12">
        <f ca="1"/>
        <v>-0.11292501383271379</v>
      </c>
      <c r="T73" s="12">
        <f ca="1"/>
        <v>-0.10369190250465621</v>
      </c>
      <c r="U73" s="12">
        <f ca="1"/>
        <v>-7.1882574367508473E-2</v>
      </c>
      <c r="V73" s="12">
        <f ca="1"/>
        <v>0.80727293631229813</v>
      </c>
      <c r="W73" s="12"/>
      <c r="X73" s="12">
        <f ca="1"/>
        <v>-12.864321998288055</v>
      </c>
      <c r="Y73" s="12">
        <f ca="1"/>
        <v>-2.3941200160960401</v>
      </c>
      <c r="Z73" s="12">
        <f ca="1"/>
        <v>0.2779406022029402</v>
      </c>
      <c r="AA73" s="12">
        <f ca="1"/>
        <v>0.23434806664296784</v>
      </c>
      <c r="AB73" s="12">
        <f ca="1"/>
        <v>1.4181491344858874</v>
      </c>
      <c r="AC73" s="12">
        <f ca="1"/>
        <v>-10.844901445003348</v>
      </c>
      <c r="AD73" s="12"/>
      <c r="AE73" s="12">
        <f ca="1"/>
        <v>-5.6242506460160041E-4</v>
      </c>
      <c r="AF73" s="12">
        <f ca="1"/>
        <v>8.4752224357082979E-5</v>
      </c>
      <c r="AG73" s="12">
        <f ca="1"/>
        <v>-1.1011599587998229E-4</v>
      </c>
      <c r="AH73" s="12">
        <f ca="1"/>
        <v>-6.9533382933875958E-4</v>
      </c>
      <c r="AI73" s="12">
        <f ca="1"/>
        <v>2.5831032805025037E-5</v>
      </c>
      <c r="AJ73" s="12">
        <f ca="1"/>
        <v>-2.0048882760420965E-3</v>
      </c>
      <c r="AK73" s="12"/>
      <c r="AL73" s="12"/>
      <c r="AM73" s="12">
        <f ca="1">'Useful matrices &amp; checks'!AO73</f>
        <v>-3.2586243550882174E-3</v>
      </c>
      <c r="AN73" s="12">
        <f t="shared" ca="1" si="2"/>
        <v>-3.2621799087003307E-3</v>
      </c>
      <c r="AO73" s="12">
        <f t="shared" ca="1" si="3"/>
        <v>3.5555536121133213E-6</v>
      </c>
    </row>
    <row r="74" spans="1:41" x14ac:dyDescent="0.35">
      <c r="A74">
        <v>36</v>
      </c>
      <c r="P74" s="56" t="str">
        <f>INDEX('Flow probs &amp; rates'!$A$5:$A$5999,$A74)</f>
        <v>1993,4</v>
      </c>
      <c r="Q74" s="12">
        <f t="array" aca="1" ref="Q74:Q75" ca="1">-1*(MMULT(MINVERSE('Useful matrices &amp; checks'!$G74:$H75),'SS Taylor expansion'!C$4:C$5)-MMULT(MINVERSE('Useful matrices &amp; checks'!$G74:$H75),MMULT('SS Taylor expansion'!C$7:D$8,MMULT(MINVERSE('Useful matrices &amp; checks'!$G74:$H75),'Useful matrices &amp; checks'!$L74:$L75))))</f>
        <v>-5.1873759471116498</v>
      </c>
      <c r="R74" s="12">
        <f t="array" aca="1" ref="R74:R75" ca="1">-1*(MMULT(MINVERSE('Useful matrices &amp; checks'!$G74:$H75),'SS Taylor expansion'!E$4:E$5)-MMULT(MINVERSE('Useful matrices &amp; checks'!$G74:$H75),MMULT('SS Taylor expansion'!E$7:F$8,MMULT(MINVERSE('Useful matrices &amp; checks'!$G74:$H75),'Useful matrices &amp; checks'!$L74:$L75))))</f>
        <v>-12.080340920458552</v>
      </c>
      <c r="S74" s="12">
        <f t="array" aca="1" ref="S74:S75" ca="1">-1*(MMULT(MINVERSE('Useful matrices &amp; checks'!$G74:$H75),'SS Taylor expansion'!G$4:G$5)-MMULT(MINVERSE('Useful matrices &amp; checks'!$G74:$H75),MMULT('SS Taylor expansion'!G$7:H$8,MMULT(MINVERSE('Useful matrices &amp; checks'!$G74:$H75),'Useful matrices &amp; checks'!$L74:$L75))))</f>
        <v>0.38557164939338295</v>
      </c>
      <c r="T74" s="12">
        <f t="array" aca="1" ref="T74:T75" ca="1">-1*(MMULT(MINVERSE('Useful matrices &amp; checks'!$G74:$H75),'SS Taylor expansion'!I$4:I$5)-MMULT(MINVERSE('Useful matrices &amp; checks'!$G74:$H75),MMULT('SS Taylor expansion'!I$7:J$8,MMULT(MINVERSE('Useful matrices &amp; checks'!$G74:$H75),'Useful matrices &amp; checks'!$L74:$L75))))</f>
        <v>-0.51234610737323072</v>
      </c>
      <c r="U74" s="12">
        <f t="array" aca="1" ref="U74:U75" ca="1">-1*(MMULT(MINVERSE('Useful matrices &amp; checks'!$G74:$H75),'SS Taylor expansion'!K$4:K$5)-MMULT(MINVERSE('Useful matrices &amp; checks'!$G74:$H75),MMULT('SS Taylor expansion'!K$7:L$8,MMULT(MINVERSE('Useful matrices &amp; checks'!$G74:$H75),'Useful matrices &amp; checks'!$L74:$L75))))</f>
        <v>6.6082640242317492</v>
      </c>
      <c r="V74" s="12">
        <f t="array" aca="1" ref="V74:V75" ca="1">-1*(MMULT(MINVERSE('Useful matrices &amp; checks'!$G74:$H75),'SS Taylor expansion'!M$4:M$5)-MMULT(MINVERSE('Useful matrices &amp; checks'!$G74:$H75),MMULT('SS Taylor expansion'!M$7:N$8,MMULT(MINVERSE('Useful matrices &amp; checks'!$G74:$H75),'Useful matrices &amp; checks'!$L74:$L75))))</f>
        <v>3.7706330271289108</v>
      </c>
      <c r="W74" s="12"/>
      <c r="X74" s="12">
        <f t="array" aca="1" ref="X74:X75" ca="1">(MMULT(MINVERSE('Useful matrices &amp; checks'!$G74:$H75),MMULT('SS Taylor expansion'!C$7:D$8,MMULT(MINVERSE('Useful matrices &amp; checks'!$G74:$H75),'SS Taylor expansion'!C$4:C$5)))-MMULT(MINVERSE('Useful matrices &amp; checks'!$G74:$H75),MMULT('SS Taylor expansion'!C$7:D$8,MMULT(MINVERSE('Useful matrices &amp; checks'!$G74:$H75),MMULT('SS Taylor expansion'!C$7:D$8,MMULT(MINVERSE('Useful matrices &amp; checks'!$G74:$H75),'Useful matrices &amp; checks'!$L74:$L75))))))</f>
        <v>43.628833097773601</v>
      </c>
      <c r="Y74" s="12">
        <f t="array" aca="1" ref="Y74:Y75" ca="1">(MMULT(MINVERSE('Useful matrices &amp; checks'!$G74:$H75),MMULT('SS Taylor expansion'!E$7:F$8,MMULT(MINVERSE('Useful matrices &amp; checks'!$G74:$H75),'SS Taylor expansion'!E$4:E$5)))-MMULT(MINVERSE('Useful matrices &amp; checks'!$G74:$H75),MMULT('SS Taylor expansion'!E$7:F$8,MMULT(MINVERSE('Useful matrices &amp; checks'!$G74:$H75),MMULT('SS Taylor expansion'!E$7:F$8,MMULT(MINVERSE('Useful matrices &amp; checks'!$G74:$H75),'Useful matrices &amp; checks'!$L74:$L75))))))</f>
        <v>236.61187167990033</v>
      </c>
      <c r="Z74" s="12">
        <f t="array" aca="1" ref="Z74:Z75" ca="1">(MMULT(MINVERSE('Useful matrices &amp; checks'!$G74:$H75),MMULT('SS Taylor expansion'!G$7:H$8,MMULT(MINVERSE('Useful matrices &amp; checks'!$G74:$H75),'SS Taylor expansion'!G$4:G$5)))-MMULT(MINVERSE('Useful matrices &amp; checks'!$G74:$H75),MMULT('SS Taylor expansion'!G$7:H$8,MMULT(MINVERSE('Useful matrices &amp; checks'!$G74:$H75),MMULT('SS Taylor expansion'!G$7:H$8,MMULT(MINVERSE('Useful matrices &amp; checks'!$G74:$H75),'Useful matrices &amp; checks'!$L74:$L75))))))</f>
        <v>-0.94039812037438009</v>
      </c>
      <c r="AA74" s="12">
        <f t="array" aca="1" ref="AA74:AA75" ca="1">(MMULT(MINVERSE('Useful matrices &amp; checks'!$G74:$H75),MMULT('SS Taylor expansion'!I$7:J$8,MMULT(MINVERSE('Useful matrices &amp; checks'!$G74:$H75),'SS Taylor expansion'!I$4:I$5)))-MMULT(MINVERSE('Useful matrices &amp; checks'!$G74:$H75),MMULT('SS Taylor expansion'!I$7:J$8,MMULT(MINVERSE('Useful matrices &amp; checks'!$G74:$H75),MMULT('SS Taylor expansion'!I$7:J$8,MMULT(MINVERSE('Useful matrices &amp; checks'!$G74:$H75),'Useful matrices &amp; checks'!$L74:$L75))))))</f>
        <v>1.1193324678027397</v>
      </c>
      <c r="AB74" s="12">
        <f t="array" aca="1" ref="AB74:AB75" ca="1">(MMULT(MINVERSE('Useful matrices &amp; checks'!$G74:$H75),MMULT('SS Taylor expansion'!K$7:L$8,MMULT(MINVERSE('Useful matrices &amp; checks'!$G74:$H75),'SS Taylor expansion'!K$4:K$5)))-MMULT(MINVERSE('Useful matrices &amp; checks'!$G74:$H75),MMULT('SS Taylor expansion'!K$7:L$8,MMULT(MINVERSE('Useful matrices &amp; checks'!$G74:$H75),MMULT('SS Taylor expansion'!K$7:L$8,MMULT(MINVERSE('Useful matrices &amp; checks'!$G74:$H75),'Useful matrices &amp; checks'!$L74:$L75))))))</f>
        <v>-127.75275062414974</v>
      </c>
      <c r="AC74" s="12">
        <f t="array" aca="1" ref="AC74:AC75" ca="1">(MMULT(MINVERSE('Useful matrices &amp; checks'!$G74:$H75),MMULT('SS Taylor expansion'!M$7:N$8,MMULT(MINVERSE('Useful matrices &amp; checks'!$G74:$H75),'SS Taylor expansion'!M$4:M$5)))-MMULT(MINVERSE('Useful matrices &amp; checks'!$G74:$H75),MMULT('SS Taylor expansion'!M$7:N$8,MMULT(MINVERSE('Useful matrices &amp; checks'!$G74:$H75),MMULT('SS Taylor expansion'!M$7:N$8,MMULT(MINVERSE('Useful matrices &amp; checks'!$G74:$H75),'Useful matrices &amp; checks'!$L74:$L75))))))</f>
        <v>-50.378158995130619</v>
      </c>
      <c r="AD74" s="12"/>
      <c r="AE74" s="12">
        <f t="array" aca="1" ref="AE74:AE75" ca="1">Q72:Q73*(INDEX('Flow probs &amp; rates'!AE$6:AE$5999-'Flow probs &amp; rates'!AE$5:AE$5999,'Useful matrices &amp; checks'!$A72))+X72:X73*(INDEX('Flow probs &amp; rates'!AE$6:AE$5999-'Flow probs &amp; rates'!AE$5:AE$5999,'Useful matrices &amp; checks'!$A72))^2</f>
        <v>4.0971757192770526E-4</v>
      </c>
      <c r="AF74" s="12">
        <f t="array" aca="1" ref="AF74:AF75" ca="1">R72:R73*(INDEX('Flow probs &amp; rates'!AF$6:AF$5999-'Flow probs &amp; rates'!AF$5:AF$5999,'Useful matrices &amp; checks'!$A72))+Y72:Y73*(INDEX('Flow probs &amp; rates'!AF$6:AF$5999-'Flow probs &amp; rates'!AF$5:AF$5999,'Useful matrices &amp; checks'!$A72))^2</f>
        <v>5.3993896319076548E-3</v>
      </c>
      <c r="AG74" s="12">
        <f t="array" aca="1" ref="AG74:AG75" ca="1">S72:S73*(INDEX('Flow probs &amp; rates'!AG$6:AG$5999-'Flow probs &amp; rates'!AG$5:AG$5999,'Useful matrices &amp; checks'!$A72))+Z72:Z73*(INDEX('Flow probs &amp; rates'!AG$6:AG$5999-'Flow probs &amp; rates'!AG$5:AG$5999,'Useful matrices &amp; checks'!$A72))^2</f>
        <v>3.6299417761608776E-3</v>
      </c>
      <c r="AH74" s="12">
        <f t="array" aca="1" ref="AH74:AH75" ca="1">T72:T73*(INDEX('Flow probs &amp; rates'!AI$6:AI$5999-'Flow probs &amp; rates'!AI$5:AI$5999,'Useful matrices &amp; checks'!$A72))+AA72:AA73*(INDEX('Flow probs &amp; rates'!AI$6:AI$5999-'Flow probs &amp; rates'!AI$5:AI$5999,'Useful matrices &amp; checks'!$A72))^2</f>
        <v>1.38852767532483E-3</v>
      </c>
      <c r="AI74" s="12">
        <f t="array" aca="1" ref="AI74:AI75" ca="1">U72:U73*(INDEX('Flow probs &amp; rates'!AJ$6:AJ$5999-'Flow probs &amp; rates'!AJ$5:AJ$5999,'Useful matrices &amp; checks'!$A72))+AB72:AB73*(INDEX('Flow probs &amp; rates'!AJ$6:AJ$5999-'Flow probs &amp; rates'!AJ$5:AJ$5999,'Useful matrices &amp; checks'!$A72))^2</f>
        <v>4.3218067775681063E-3</v>
      </c>
      <c r="AJ74" s="12">
        <f t="array" aca="1" ref="AJ74:AJ75" ca="1">V72:V73*(INDEX('Flow probs &amp; rates'!AK$6:AK$5999-'Flow probs &amp; rates'!AK$5:AK$5999,'Useful matrices &amp; checks'!$A72))+AC72:AC73*(INDEX('Flow probs &amp; rates'!AK$6:AK$5999-'Flow probs &amp; rates'!AK$5:AK$5999,'Useful matrices &amp; checks'!$A72))^2</f>
        <v>4.8589643600735694E-3</v>
      </c>
      <c r="AK74" s="12"/>
      <c r="AL74" s="12"/>
      <c r="AM74" s="12">
        <f ca="1">'Useful matrices &amp; checks'!AO74</f>
        <v>1.9842300679620006E-2</v>
      </c>
      <c r="AN74" s="12">
        <f t="shared" ca="1" si="2"/>
        <v>2.0008347792962743E-2</v>
      </c>
      <c r="AO74" s="12">
        <f t="shared" ca="1" si="3"/>
        <v>-1.66047113342737E-4</v>
      </c>
    </row>
    <row r="75" spans="1:41" x14ac:dyDescent="0.35">
      <c r="Q75" s="12">
        <f ca="1"/>
        <v>1.5042794048736332</v>
      </c>
      <c r="R75" s="12">
        <f ca="1"/>
        <v>0.15681435069735639</v>
      </c>
      <c r="S75" s="12">
        <f ca="1"/>
        <v>-0.11181134685419773</v>
      </c>
      <c r="T75" s="12">
        <f ca="1"/>
        <v>-0.10015551769059176</v>
      </c>
      <c r="U75" s="12">
        <f ca="1"/>
        <v>-8.5781571813228735E-2</v>
      </c>
      <c r="V75" s="12">
        <f ca="1"/>
        <v>0.73709880375499992</v>
      </c>
      <c r="W75" s="12"/>
      <c r="X75" s="12">
        <f ca="1"/>
        <v>-12.651860161435366</v>
      </c>
      <c r="Y75" s="12">
        <f ca="1"/>
        <v>-3.0714478398479965</v>
      </c>
      <c r="Z75" s="12">
        <f ca="1"/>
        <v>0.27270464668147337</v>
      </c>
      <c r="AA75" s="12">
        <f ca="1"/>
        <v>0.21881170007407466</v>
      </c>
      <c r="AB75" s="12">
        <f ca="1"/>
        <v>1.6583525887915833</v>
      </c>
      <c r="AC75" s="12">
        <f ca="1"/>
        <v>-9.8481290710395193</v>
      </c>
      <c r="AD75" s="12"/>
      <c r="AE75" s="12">
        <f ca="1"/>
        <v>-1.1517060988952423E-4</v>
      </c>
      <c r="AF75" s="12">
        <f ca="1"/>
        <v>-5.4520341614773653E-5</v>
      </c>
      <c r="AG75" s="12">
        <f ca="1"/>
        <v>-1.0203677773861217E-3</v>
      </c>
      <c r="AH75" s="12">
        <f ca="1"/>
        <v>2.8084338272338675E-4</v>
      </c>
      <c r="AI75" s="12">
        <f ca="1"/>
        <v>-4.3639447783805925E-5</v>
      </c>
      <c r="AJ75" s="12">
        <f ca="1"/>
        <v>9.827733445040654E-4</v>
      </c>
      <c r="AK75" s="12"/>
      <c r="AL75" s="12"/>
      <c r="AM75" s="12">
        <f ca="1">'Useful matrices &amp; checks'!AO75</f>
        <v>-3.6864473500076989E-5</v>
      </c>
      <c r="AN75" s="12">
        <f t="shared" ref="AN75:AN138" ca="1" si="4">SUM(AE75:AJ75)</f>
        <v>2.9918550553226469E-5</v>
      </c>
      <c r="AO75" s="12">
        <f t="shared" ca="1" si="3"/>
        <v>-6.6783024053303458E-5</v>
      </c>
    </row>
    <row r="76" spans="1:41" x14ac:dyDescent="0.35">
      <c r="A76">
        <v>37</v>
      </c>
      <c r="P76" s="56" t="str">
        <f>INDEX('Flow probs &amp; rates'!$A$5:$A$5999,$A76)</f>
        <v>1993,5</v>
      </c>
      <c r="Q76" s="12">
        <f t="array" aca="1" ref="Q76:Q77" ca="1">-1*(MMULT(MINVERSE('Useful matrices &amp; checks'!$G76:$H77),'SS Taylor expansion'!C$4:C$5)-MMULT(MINVERSE('Useful matrices &amp; checks'!$G76:$H77),MMULT('SS Taylor expansion'!C$7:D$8,MMULT(MINVERSE('Useful matrices &amp; checks'!$G76:$H77),'Useful matrices &amp; checks'!$L76:$L77))))</f>
        <v>-5.0338118929029081</v>
      </c>
      <c r="R76" s="12">
        <f t="array" aca="1" ref="R76:R77" ca="1">-1*(MMULT(MINVERSE('Useful matrices &amp; checks'!$G76:$H77),'SS Taylor expansion'!E$4:E$5)-MMULT(MINVERSE('Useful matrices &amp; checks'!$G76:$H77),MMULT('SS Taylor expansion'!E$7:F$8,MMULT(MINVERSE('Useful matrices &amp; checks'!$G76:$H77),'Useful matrices &amp; checks'!$L76:$L77))))</f>
        <v>-12.439370240794013</v>
      </c>
      <c r="S76" s="12">
        <f t="array" aca="1" ref="S76:S77" ca="1">-1*(MMULT(MINVERSE('Useful matrices &amp; checks'!$G76:$H77),'SS Taylor expansion'!G$4:G$5)-MMULT(MINVERSE('Useful matrices &amp; checks'!$G76:$H77),MMULT('SS Taylor expansion'!G$7:H$8,MMULT(MINVERSE('Useful matrices &amp; checks'!$G76:$H77),'Useful matrices &amp; checks'!$L76:$L77))))</f>
        <v>0.36386227835872009</v>
      </c>
      <c r="T76" s="12">
        <f t="array" aca="1" ref="T76:T77" ca="1">-1*(MMULT(MINVERSE('Useful matrices &amp; checks'!$G76:$H77),'SS Taylor expansion'!I$4:I$5)-MMULT(MINVERSE('Useful matrices &amp; checks'!$G76:$H77),MMULT('SS Taylor expansion'!I$7:J$8,MMULT(MINVERSE('Useful matrices &amp; checks'!$G76:$H77),'Useful matrices &amp; checks'!$L76:$L77))))</f>
        <v>-0.53530076020146355</v>
      </c>
      <c r="U76" s="12">
        <f t="array" aca="1" ref="U76:U77" ca="1">-1*(MMULT(MINVERSE('Useful matrices &amp; checks'!$G76:$H77),'SS Taylor expansion'!K$4:K$5)-MMULT(MINVERSE('Useful matrices &amp; checks'!$G76:$H77),MMULT('SS Taylor expansion'!K$7:L$8,MMULT(MINVERSE('Useful matrices &amp; checks'!$G76:$H77),'Useful matrices &amp; checks'!$L76:$L77))))</f>
        <v>6.5533945218866538</v>
      </c>
      <c r="V76" s="12">
        <f t="array" aca="1" ref="V76:V77" ca="1">-1*(MMULT(MINVERSE('Useful matrices &amp; checks'!$G76:$H77),'SS Taylor expansion'!M$4:M$5)-MMULT(MINVERSE('Useful matrices &amp; checks'!$G76:$H77),MMULT('SS Taylor expansion'!M$7:N$8,MMULT(MINVERSE('Useful matrices &amp; checks'!$G76:$H77),'Useful matrices &amp; checks'!$L76:$L77))))</f>
        <v>3.9014471447618666</v>
      </c>
      <c r="W76" s="12"/>
      <c r="X76" s="12">
        <f t="array" aca="1" ref="X76:X77" ca="1">(MMULT(MINVERSE('Useful matrices &amp; checks'!$G76:$H77),MMULT('SS Taylor expansion'!C$7:D$8,MMULT(MINVERSE('Useful matrices &amp; checks'!$G76:$H77),'SS Taylor expansion'!C$4:C$5)))-MMULT(MINVERSE('Useful matrices &amp; checks'!$G76:$H77),MMULT('SS Taylor expansion'!C$7:D$8,MMULT(MINVERSE('Useful matrices &amp; checks'!$G76:$H77),MMULT('SS Taylor expansion'!C$7:D$8,MMULT(MINVERSE('Useful matrices &amp; checks'!$G76:$H77),'Useful matrices &amp; checks'!$L76:$L77))))))</f>
        <v>40.520280683635065</v>
      </c>
      <c r="Y76" s="12">
        <f t="array" aca="1" ref="Y76:Y77" ca="1">(MMULT(MINVERSE('Useful matrices &amp; checks'!$G76:$H77),MMULT('SS Taylor expansion'!E$7:F$8,MMULT(MINVERSE('Useful matrices &amp; checks'!$G76:$H77),'SS Taylor expansion'!E$4:E$5)))-MMULT(MINVERSE('Useful matrices &amp; checks'!$G76:$H77),MMULT('SS Taylor expansion'!E$7:F$8,MMULT(MINVERSE('Useful matrices &amp; checks'!$G76:$H77),MMULT('SS Taylor expansion'!E$7:F$8,MMULT(MINVERSE('Useful matrices &amp; checks'!$G76:$H77),'Useful matrices &amp; checks'!$L76:$L77))))))</f>
        <v>247.4430547227785</v>
      </c>
      <c r="Z76" s="12">
        <f t="array" aca="1" ref="Z76:Z77" ca="1">(MMULT(MINVERSE('Useful matrices &amp; checks'!$G76:$H77),MMULT('SS Taylor expansion'!G$7:H$8,MMULT(MINVERSE('Useful matrices &amp; checks'!$G76:$H77),'SS Taylor expansion'!G$4:G$5)))-MMULT(MINVERSE('Useful matrices &amp; checks'!$G76:$H77),MMULT('SS Taylor expansion'!G$7:H$8,MMULT(MINVERSE('Useful matrices &amp; checks'!$G76:$H77),MMULT('SS Taylor expansion'!G$7:H$8,MMULT(MINVERSE('Useful matrices &amp; checks'!$G76:$H77),'Useful matrices &amp; checks'!$L76:$L77))))))</f>
        <v>-0.89063570680470705</v>
      </c>
      <c r="AA76" s="12">
        <f t="array" aca="1" ref="AA76:AA77" ca="1">(MMULT(MINVERSE('Useful matrices &amp; checks'!$G76:$H77),MMULT('SS Taylor expansion'!I$7:J$8,MMULT(MINVERSE('Useful matrices &amp; checks'!$G76:$H77),'SS Taylor expansion'!I$4:I$5)))-MMULT(MINVERSE('Useful matrices &amp; checks'!$G76:$H77),MMULT('SS Taylor expansion'!I$7:J$8,MMULT(MINVERSE('Useful matrices &amp; checks'!$G76:$H77),MMULT('SS Taylor expansion'!I$7:J$8,MMULT(MINVERSE('Useful matrices &amp; checks'!$G76:$H77),'Useful matrices &amp; checks'!$L76:$L77))))))</f>
        <v>1.1901820177569342</v>
      </c>
      <c r="AB76" s="12">
        <f t="array" aca="1" ref="AB76:AB77" ca="1">(MMULT(MINVERSE('Useful matrices &amp; checks'!$G76:$H77),MMULT('SS Taylor expansion'!K$7:L$8,MMULT(MINVERSE('Useful matrices &amp; checks'!$G76:$H77),'SS Taylor expansion'!K$4:K$5)))-MMULT(MINVERSE('Useful matrices &amp; checks'!$G76:$H77),MMULT('SS Taylor expansion'!K$7:L$8,MMULT(MINVERSE('Useful matrices &amp; checks'!$G76:$H77),MMULT('SS Taylor expansion'!K$7:L$8,MMULT(MINVERSE('Useful matrices &amp; checks'!$G76:$H77),'Useful matrices &amp; checks'!$L76:$L77))))))</f>
        <v>-128.88947434956793</v>
      </c>
      <c r="AC76" s="12">
        <f t="array" aca="1" ref="AC76:AC77" ca="1">(MMULT(MINVERSE('Useful matrices &amp; checks'!$G76:$H77),MMULT('SS Taylor expansion'!M$7:N$8,MMULT(MINVERSE('Useful matrices &amp; checks'!$G76:$H77),'SS Taylor expansion'!M$4:M$5)))-MMULT(MINVERSE('Useful matrices &amp; checks'!$G76:$H77),MMULT('SS Taylor expansion'!M$7:N$8,MMULT(MINVERSE('Useful matrices &amp; checks'!$G76:$H77),MMULT('SS Taylor expansion'!M$7:N$8,MMULT(MINVERSE('Useful matrices &amp; checks'!$G76:$H77),'Useful matrices &amp; checks'!$L76:$L77))))))</f>
        <v>-54.876568010637129</v>
      </c>
      <c r="AD76" s="12"/>
      <c r="AE76" s="12">
        <f t="array" aca="1" ref="AE76:AE77" ca="1">Q74:Q75*(INDEX('Flow probs &amp; rates'!AE$6:AE$5999-'Flow probs &amp; rates'!AE$5:AE$5999,'Useful matrices &amp; checks'!$A74))+X74:X75*(INDEX('Flow probs &amp; rates'!AE$6:AE$5999-'Flow probs &amp; rates'!AE$5:AE$5999,'Useful matrices &amp; checks'!$A74))^2</f>
        <v>8.1117955448424214E-4</v>
      </c>
      <c r="AF76" s="12">
        <f t="array" aca="1" ref="AF76:AF77" ca="1">R74:R75*(INDEX('Flow probs &amp; rates'!AF$6:AF$5999-'Flow probs &amp; rates'!AF$5:AF$5999,'Useful matrices &amp; checks'!$A74))+Y74:Y75*(INDEX('Flow probs &amp; rates'!AF$6:AF$5999-'Flow probs &amp; rates'!AF$5:AF$5999,'Useful matrices &amp; checks'!$A74))^2</f>
        <v>2.8465172199833595E-3</v>
      </c>
      <c r="AG76" s="12">
        <f t="array" aca="1" ref="AG76:AG77" ca="1">S74:S75*(INDEX('Flow probs &amp; rates'!AG$6:AG$5999-'Flow probs &amp; rates'!AG$5:AG$5999,'Useful matrices &amp; checks'!$A74))+Z74:Z75*(INDEX('Flow probs &amp; rates'!AG$6:AG$5999-'Flow probs &amp; rates'!AG$5:AG$5999,'Useful matrices &amp; checks'!$A74))^2</f>
        <v>2.8805499275308742E-3</v>
      </c>
      <c r="AH76" s="12">
        <f t="array" aca="1" ref="AH76:AH77" ca="1">T74:T75*(INDEX('Flow probs &amp; rates'!AI$6:AI$5999-'Flow probs &amp; rates'!AI$5:AI$5999,'Useful matrices &amp; checks'!$A74))+AA74:AA75*(INDEX('Flow probs &amp; rates'!AI$6:AI$5999-'Flow probs &amp; rates'!AI$5:AI$5999,'Useful matrices &amp; checks'!$A74))^2</f>
        <v>6.1012352966810131E-3</v>
      </c>
      <c r="AI76" s="12">
        <f t="array" aca="1" ref="AI76:AI77" ca="1">U74:U75*(INDEX('Flow probs &amp; rates'!AJ$6:AJ$5999-'Flow probs &amp; rates'!AJ$5:AJ$5999,'Useful matrices &amp; checks'!$A74))+AB74:AB75*(INDEX('Flow probs &amp; rates'!AJ$6:AJ$5999-'Flow probs &amp; rates'!AJ$5:AJ$5999,'Useful matrices &amp; checks'!$A74))^2</f>
        <v>-4.1408286826893643E-4</v>
      </c>
      <c r="AJ76" s="12">
        <f t="array" aca="1" ref="AJ76:AJ77" ca="1">V74:V75*(INDEX('Flow probs &amp; rates'!AK$6:AK$5999-'Flow probs &amp; rates'!AK$5:AK$5999,'Useful matrices &amp; checks'!$A74))+AC74:AC75*(INDEX('Flow probs &amp; rates'!AK$6:AK$5999-'Flow probs &amp; rates'!AK$5:AK$5999,'Useful matrices &amp; checks'!$A74))^2</f>
        <v>-3.6002951983466129E-3</v>
      </c>
      <c r="AK76" s="12"/>
      <c r="AL76" s="12"/>
      <c r="AM76" s="12">
        <f ca="1">'Useful matrices &amp; checks'!AO76</f>
        <v>8.5796219383432737E-3</v>
      </c>
      <c r="AN76" s="12">
        <f t="shared" ca="1" si="4"/>
        <v>8.6251039320639385E-3</v>
      </c>
      <c r="AO76" s="12">
        <f t="shared" ref="AO76:AO139" ca="1" si="5">AM76-AN76</f>
        <v>-4.5481993720664776E-5</v>
      </c>
    </row>
    <row r="77" spans="1:41" x14ac:dyDescent="0.35">
      <c r="P77" s="56"/>
      <c r="Q77" s="12">
        <f ca="1"/>
        <v>1.5306806353146163</v>
      </c>
      <c r="R77" s="12">
        <f ca="1"/>
        <v>0.14028932747074394</v>
      </c>
      <c r="S77" s="12">
        <f ca="1"/>
        <v>-0.11064317762656051</v>
      </c>
      <c r="T77" s="12">
        <f ca="1"/>
        <v>-0.10050255350135504</v>
      </c>
      <c r="U77" s="12">
        <f ca="1"/>
        <v>-7.3908187659767893E-2</v>
      </c>
      <c r="V77" s="12">
        <f ca="1"/>
        <v>0.73249550449277745</v>
      </c>
      <c r="W77" s="12"/>
      <c r="X77" s="12">
        <f ca="1"/>
        <v>-12.321399825726342</v>
      </c>
      <c r="Y77" s="12">
        <f ca="1"/>
        <v>-2.790625173332673</v>
      </c>
      <c r="Z77" s="12">
        <f ca="1"/>
        <v>0.27082434912750247</v>
      </c>
      <c r="AA77" s="12">
        <f ca="1"/>
        <v>0.22345630869447791</v>
      </c>
      <c r="AB77" s="12">
        <f ca="1"/>
        <v>1.453595907553308</v>
      </c>
      <c r="AC77" s="12">
        <f ca="1"/>
        <v>-10.303058808255965</v>
      </c>
      <c r="AD77" s="12"/>
      <c r="AE77" s="12">
        <f ca="1"/>
        <v>-2.3523274771412107E-4</v>
      </c>
      <c r="AF77" s="12">
        <f ca="1"/>
        <v>-3.6950509305956801E-5</v>
      </c>
      <c r="AG77" s="12">
        <f ca="1"/>
        <v>-8.3532637211452632E-4</v>
      </c>
      <c r="AH77" s="12">
        <f ca="1"/>
        <v>1.1926944908865053E-3</v>
      </c>
      <c r="AI77" s="12">
        <f ca="1"/>
        <v>5.3751906961933157E-6</v>
      </c>
      <c r="AJ77" s="12">
        <f ca="1"/>
        <v>-7.0380046659879604E-4</v>
      </c>
      <c r="AK77" s="12"/>
      <c r="AL77" s="12"/>
      <c r="AM77" s="12">
        <f ca="1">'Useful matrices &amp; checks'!AO77</f>
        <v>-6.4124522545852547E-4</v>
      </c>
      <c r="AN77" s="12">
        <f t="shared" ca="1" si="4"/>
        <v>-6.1324041415070172E-4</v>
      </c>
      <c r="AO77" s="12">
        <f t="shared" ca="1" si="5"/>
        <v>-2.800481130782375E-5</v>
      </c>
    </row>
    <row r="78" spans="1:41" x14ac:dyDescent="0.35">
      <c r="A78">
        <v>38</v>
      </c>
      <c r="P78" s="56" t="str">
        <f>INDEX('Flow probs &amp; rates'!$A$5:$A$5999,$A78)</f>
        <v>1993,6</v>
      </c>
      <c r="Q78" s="12">
        <f t="array" aca="1" ref="Q78:Q79" ca="1">-1*(MMULT(MINVERSE('Useful matrices &amp; checks'!$G78:$H79),'SS Taylor expansion'!C$4:C$5)-MMULT(MINVERSE('Useful matrices &amp; checks'!$G78:$H79),MMULT('SS Taylor expansion'!C$7:D$8,MMULT(MINVERSE('Useful matrices &amp; checks'!$G78:$H79),'Useful matrices &amp; checks'!$L78:$L79))))</f>
        <v>-4.9788941761075556</v>
      </c>
      <c r="R78" s="12">
        <f t="array" aca="1" ref="R78:R79" ca="1">-1*(MMULT(MINVERSE('Useful matrices &amp; checks'!$G78:$H79),'SS Taylor expansion'!E$4:E$5)-MMULT(MINVERSE('Useful matrices &amp; checks'!$G78:$H79),MMULT('SS Taylor expansion'!E$7:F$8,MMULT(MINVERSE('Useful matrices &amp; checks'!$G78:$H79),'Useful matrices &amp; checks'!$L78:$L79))))</f>
        <v>-12.374301478647364</v>
      </c>
      <c r="S78" s="12">
        <f t="array" aca="1" ref="S78:S79" ca="1">-1*(MMULT(MINVERSE('Useful matrices &amp; checks'!$G78:$H79),'SS Taylor expansion'!G$4:G$5)-MMULT(MINVERSE('Useful matrices &amp; checks'!$G78:$H79),MMULT('SS Taylor expansion'!G$7:H$8,MMULT(MINVERSE('Useful matrices &amp; checks'!$G78:$H79),'Useful matrices &amp; checks'!$L78:$L79))))</f>
        <v>0.39329035575308446</v>
      </c>
      <c r="T78" s="12">
        <f t="array" aca="1" ref="T78:T79" ca="1">-1*(MMULT(MINVERSE('Useful matrices &amp; checks'!$G78:$H79),'SS Taylor expansion'!I$4:I$5)-MMULT(MINVERSE('Useful matrices &amp; checks'!$G78:$H79),MMULT('SS Taylor expansion'!I$7:J$8,MMULT(MINVERSE('Useful matrices &amp; checks'!$G78:$H79),'Useful matrices &amp; checks'!$L78:$L79))))</f>
        <v>-0.58417437006638828</v>
      </c>
      <c r="U78" s="12">
        <f t="array" aca="1" ref="U78:U79" ca="1">-1*(MMULT(MINVERSE('Useful matrices &amp; checks'!$G78:$H79),'SS Taylor expansion'!K$4:K$5)-MMULT(MINVERSE('Useful matrices &amp; checks'!$G78:$H79),MMULT('SS Taylor expansion'!K$7:L$8,MMULT(MINVERSE('Useful matrices &amp; checks'!$G78:$H79),'Useful matrices &amp; checks'!$L78:$L79))))</f>
        <v>7.2382784171959074</v>
      </c>
      <c r="V78" s="12">
        <f t="array" aca="1" ref="V78:V79" ca="1">-1*(MMULT(MINVERSE('Useful matrices &amp; checks'!$G78:$H79),'SS Taylor expansion'!M$4:M$5)-MMULT(MINVERSE('Useful matrices &amp; checks'!$G78:$H79),MMULT('SS Taylor expansion'!M$7:N$8,MMULT(MINVERSE('Useful matrices &amp; checks'!$G78:$H79),'Useful matrices &amp; checks'!$L78:$L79))))</f>
        <v>4.3259021252000611</v>
      </c>
      <c r="W78" s="12"/>
      <c r="X78" s="12">
        <f t="array" aca="1" ref="X78:X79" ca="1">(MMULT(MINVERSE('Useful matrices &amp; checks'!$G78:$H79),MMULT('SS Taylor expansion'!C$7:D$8,MMULT(MINVERSE('Useful matrices &amp; checks'!$G78:$H79),'SS Taylor expansion'!C$4:C$5)))-MMULT(MINVERSE('Useful matrices &amp; checks'!$G78:$H79),MMULT('SS Taylor expansion'!C$7:D$8,MMULT(MINVERSE('Useful matrices &amp; checks'!$G78:$H79),MMULT('SS Taylor expansion'!C$7:D$8,MMULT(MINVERSE('Useful matrices &amp; checks'!$G78:$H79),'Useful matrices &amp; checks'!$L78:$L79))))))</f>
        <v>41.247951637507867</v>
      </c>
      <c r="Y78" s="12">
        <f t="array" aca="1" ref="Y78:Y79" ca="1">(MMULT(MINVERSE('Useful matrices &amp; checks'!$G78:$H79),MMULT('SS Taylor expansion'!E$7:F$8,MMULT(MINVERSE('Useful matrices &amp; checks'!$G78:$H79),'SS Taylor expansion'!E$4:E$5)))-MMULT(MINVERSE('Useful matrices &amp; checks'!$G78:$H79),MMULT('SS Taylor expansion'!E$7:F$8,MMULT(MINVERSE('Useful matrices &amp; checks'!$G78:$H79),MMULT('SS Taylor expansion'!E$7:F$8,MMULT(MINVERSE('Useful matrices &amp; checks'!$G78:$H79),'Useful matrices &amp; checks'!$L78:$L79))))))</f>
        <v>254.78741960725651</v>
      </c>
      <c r="Z78" s="12">
        <f t="array" aca="1" ref="Z78:Z79" ca="1">(MMULT(MINVERSE('Useful matrices &amp; checks'!$G78:$H79),MMULT('SS Taylor expansion'!G$7:H$8,MMULT(MINVERSE('Useful matrices &amp; checks'!$G78:$H79),'SS Taylor expansion'!G$4:G$5)))-MMULT(MINVERSE('Useful matrices &amp; checks'!$G78:$H79),MMULT('SS Taylor expansion'!G$7:H$8,MMULT(MINVERSE('Useful matrices &amp; checks'!$G78:$H79),MMULT('SS Taylor expansion'!G$7:H$8,MMULT(MINVERSE('Useful matrices &amp; checks'!$G78:$H79),'Useful matrices &amp; checks'!$L78:$L79))))))</f>
        <v>-1.0070534977633576</v>
      </c>
      <c r="AA78" s="12">
        <f t="array" aca="1" ref="AA78:AA79" ca="1">(MMULT(MINVERSE('Useful matrices &amp; checks'!$G78:$H79),MMULT('SS Taylor expansion'!I$7:J$8,MMULT(MINVERSE('Useful matrices &amp; checks'!$G78:$H79),'SS Taylor expansion'!I$4:I$5)))-MMULT(MINVERSE('Useful matrices &amp; checks'!$G78:$H79),MMULT('SS Taylor expansion'!I$7:J$8,MMULT(MINVERSE('Useful matrices &amp; checks'!$G78:$H79),MMULT('SS Taylor expansion'!I$7:J$8,MMULT(MINVERSE('Useful matrices &amp; checks'!$G78:$H79),'Useful matrices &amp; checks'!$L78:$L79))))))</f>
        <v>1.3916289593322944</v>
      </c>
      <c r="AB78" s="12">
        <f t="array" aca="1" ref="AB78:AB79" ca="1">(MMULT(MINVERSE('Useful matrices &amp; checks'!$G78:$H79),MMULT('SS Taylor expansion'!K$7:L$8,MMULT(MINVERSE('Useful matrices &amp; checks'!$G78:$H79),'SS Taylor expansion'!K$4:K$5)))-MMULT(MINVERSE('Useful matrices &amp; checks'!$G78:$H79),MMULT('SS Taylor expansion'!K$7:L$8,MMULT(MINVERSE('Useful matrices &amp; checks'!$G78:$H79),MMULT('SS Taylor expansion'!K$7:L$8,MMULT(MINVERSE('Useful matrices &amp; checks'!$G78:$H79),'Useful matrices &amp; checks'!$L78:$L79))))))</f>
        <v>-147.74538196120568</v>
      </c>
      <c r="AC78" s="12">
        <f t="array" aca="1" ref="AC78:AC79" ca="1">(MMULT(MINVERSE('Useful matrices &amp; checks'!$G78:$H79),MMULT('SS Taylor expansion'!M$7:N$8,MMULT(MINVERSE('Useful matrices &amp; checks'!$G78:$H79),'SS Taylor expansion'!M$4:M$5)))-MMULT(MINVERSE('Useful matrices &amp; checks'!$G78:$H79),MMULT('SS Taylor expansion'!M$7:N$8,MMULT(MINVERSE('Useful matrices &amp; checks'!$G78:$H79),MMULT('SS Taylor expansion'!M$7:N$8,MMULT(MINVERSE('Useful matrices &amp; checks'!$G78:$H79),'Useful matrices &amp; checks'!$L78:$L79))))))</f>
        <v>-63.53754753514211</v>
      </c>
      <c r="AD78" s="12"/>
      <c r="AE78" s="12">
        <f t="array" aca="1" ref="AE78:AE79" ca="1">Q76:Q77*(INDEX('Flow probs &amp; rates'!AE$6:AE$5999-'Flow probs &amp; rates'!AE$5:AE$5999,'Useful matrices &amp; checks'!$A76))+X76:X77*(INDEX('Flow probs &amp; rates'!AE$6:AE$5999-'Flow probs &amp; rates'!AE$5:AE$5999,'Useful matrices &amp; checks'!$A76))^2</f>
        <v>-1.5056546129215672E-3</v>
      </c>
      <c r="AF78" s="12">
        <f t="array" aca="1" ref="AF78:AF79" ca="1">R76:R77*(INDEX('Flow probs &amp; rates'!AF$6:AF$5999-'Flow probs &amp; rates'!AF$5:AF$5999,'Useful matrices &amp; checks'!$A76))+Y76:Y77*(INDEX('Flow probs &amp; rates'!AF$6:AF$5999-'Flow probs &amp; rates'!AF$5:AF$5999,'Useful matrices &amp; checks'!$A76))^2</f>
        <v>-5.720711150119585E-3</v>
      </c>
      <c r="AG78" s="12">
        <f t="array" aca="1" ref="AG78:AG79" ca="1">S76:S77*(INDEX('Flow probs &amp; rates'!AG$6:AG$5999-'Flow probs &amp; rates'!AG$5:AG$5999,'Useful matrices &amp; checks'!$A76))+Z76:Z77*(INDEX('Flow probs &amp; rates'!AG$6:AG$5999-'Flow probs &amp; rates'!AG$5:AG$5999,'Useful matrices &amp; checks'!$A76))^2</f>
        <v>-5.3290559258499645E-3</v>
      </c>
      <c r="AH78" s="12">
        <f t="array" aca="1" ref="AH78:AH79" ca="1">T76:T77*(INDEX('Flow probs &amp; rates'!AI$6:AI$5999-'Flow probs &amp; rates'!AI$5:AI$5999,'Useful matrices &amp; checks'!$A76))+AA76:AA77*(INDEX('Flow probs &amp; rates'!AI$6:AI$5999-'Flow probs &amp; rates'!AI$5:AI$5999,'Useful matrices &amp; checks'!$A76))^2</f>
        <v>3.9826911014302106E-3</v>
      </c>
      <c r="AI78" s="12">
        <f t="array" aca="1" ref="AI78:AI79" ca="1">U76:U77*(INDEX('Flow probs &amp; rates'!AJ$6:AJ$5999-'Flow probs &amp; rates'!AJ$5:AJ$5999,'Useful matrices &amp; checks'!$A76))+AB76:AB77*(INDEX('Flow probs &amp; rates'!AJ$6:AJ$5999-'Flow probs &amp; rates'!AJ$5:AJ$5999,'Useful matrices &amp; checks'!$A76))^2</f>
        <v>-1.1513984040974061E-2</v>
      </c>
      <c r="AJ78" s="12">
        <f t="array" aca="1" ref="AJ78:AJ79" ca="1">V76:V77*(INDEX('Flow probs &amp; rates'!AK$6:AK$5999-'Flow probs &amp; rates'!AK$5:AK$5999,'Useful matrices &amp; checks'!$A76))+AC76:AC77*(INDEX('Flow probs &amp; rates'!AK$6:AK$5999-'Flow probs &amp; rates'!AK$5:AK$5999,'Useful matrices &amp; checks'!$A76))^2</f>
        <v>-3.9738365047724275E-3</v>
      </c>
      <c r="AK78" s="12"/>
      <c r="AL78" s="12"/>
      <c r="AM78" s="12">
        <f ca="1">'Useful matrices &amp; checks'!AO78</f>
        <v>-2.4362961917054116E-2</v>
      </c>
      <c r="AN78" s="12">
        <f t="shared" ca="1" si="4"/>
        <v>-2.4060551133207396E-2</v>
      </c>
      <c r="AO78" s="12">
        <f t="shared" ca="1" si="5"/>
        <v>-3.0241078384671966E-4</v>
      </c>
    </row>
    <row r="79" spans="1:41" x14ac:dyDescent="0.35">
      <c r="Q79" s="12">
        <f ca="1"/>
        <v>1.5388725407550079</v>
      </c>
      <c r="R79" s="12">
        <f ca="1"/>
        <v>0.10719779696004478</v>
      </c>
      <c r="S79" s="12">
        <f ca="1"/>
        <v>-0.12155786156622982</v>
      </c>
      <c r="T79" s="12">
        <f ca="1"/>
        <v>-0.11309014600306774</v>
      </c>
      <c r="U79" s="12">
        <f ca="1"/>
        <v>-6.2704751572907183E-2</v>
      </c>
      <c r="V79" s="12">
        <f ca="1"/>
        <v>0.83745013133366175</v>
      </c>
      <c r="W79" s="12"/>
      <c r="X79" s="12">
        <f ca="1"/>
        <v>-12.748883164047433</v>
      </c>
      <c r="Y79" s="12">
        <f ca="1"/>
        <v>-2.2072074227512646</v>
      </c>
      <c r="Z79" s="12">
        <f ca="1"/>
        <v>0.3112592716302468</v>
      </c>
      <c r="AA79" s="12">
        <f ca="1"/>
        <v>0.26940504455048425</v>
      </c>
      <c r="AB79" s="12">
        <f ca="1"/>
        <v>1.2799089697782957</v>
      </c>
      <c r="AC79" s="12">
        <f ca="1"/>
        <v>-12.300215304908853</v>
      </c>
      <c r="AD79" s="12"/>
      <c r="AE79" s="12">
        <f ca="1"/>
        <v>4.5783918996267897E-4</v>
      </c>
      <c r="AF79" s="12">
        <f ca="1"/>
        <v>6.4517311115376455E-5</v>
      </c>
      <c r="AG79" s="12">
        <f ca="1"/>
        <v>1.6204583889413277E-3</v>
      </c>
      <c r="AH79" s="12">
        <f ca="1"/>
        <v>7.4774903243219053E-4</v>
      </c>
      <c r="AI79" s="12">
        <f ca="1"/>
        <v>1.2985296251733918E-4</v>
      </c>
      <c r="AJ79" s="12">
        <f ca="1"/>
        <v>-7.4608658462621893E-4</v>
      </c>
      <c r="AK79" s="12"/>
      <c r="AL79" s="12"/>
      <c r="AM79" s="12">
        <f ca="1">'Useful matrices &amp; checks'!AO79</f>
        <v>2.2702780248061646E-3</v>
      </c>
      <c r="AN79" s="12">
        <f t="shared" ca="1" si="4"/>
        <v>2.2743303003426936E-3</v>
      </c>
      <c r="AO79" s="12">
        <f t="shared" ca="1" si="5"/>
        <v>-4.0522755365289716E-6</v>
      </c>
    </row>
    <row r="80" spans="1:41" x14ac:dyDescent="0.35">
      <c r="A80">
        <v>39</v>
      </c>
      <c r="P80" s="56" t="str">
        <f>INDEX('Flow probs &amp; rates'!$A$5:$A$5999,$A80)</f>
        <v>1993,7</v>
      </c>
      <c r="Q80" s="12">
        <f t="array" aca="1" ref="Q80:Q81" ca="1">-1*(MMULT(MINVERSE('Useful matrices &amp; checks'!$G80:$H81),'SS Taylor expansion'!C$4:C$5)-MMULT(MINVERSE('Useful matrices &amp; checks'!$G80:$H81),MMULT('SS Taylor expansion'!C$7:D$8,MMULT(MINVERSE('Useful matrices &amp; checks'!$G80:$H81),'Useful matrices &amp; checks'!$L80:$L81))))</f>
        <v>-5.150410498800694</v>
      </c>
      <c r="R80" s="12">
        <f t="array" aca="1" ref="R80:R81" ca="1">-1*(MMULT(MINVERSE('Useful matrices &amp; checks'!$G80:$H81),'SS Taylor expansion'!E$4:E$5)-MMULT(MINVERSE('Useful matrices &amp; checks'!$G80:$H81),MMULT('SS Taylor expansion'!E$7:F$8,MMULT(MINVERSE('Useful matrices &amp; checks'!$G80:$H81),'Useful matrices &amp; checks'!$L80:$L81))))</f>
        <v>-13.496066559382003</v>
      </c>
      <c r="S80" s="12">
        <f t="array" aca="1" ref="S80:S81" ca="1">-1*(MMULT(MINVERSE('Useful matrices &amp; checks'!$G80:$H81),'SS Taylor expansion'!G$4:G$5)-MMULT(MINVERSE('Useful matrices &amp; checks'!$G80:$H81),MMULT('SS Taylor expansion'!G$7:H$8,MMULT(MINVERSE('Useful matrices &amp; checks'!$G80:$H81),'Useful matrices &amp; checks'!$L80:$L81))))</f>
        <v>0.35467644702373091</v>
      </c>
      <c r="T80" s="12">
        <f t="array" aca="1" ref="T80:T81" ca="1">-1*(MMULT(MINVERSE('Useful matrices &amp; checks'!$G80:$H81),'SS Taylor expansion'!I$4:I$5)-MMULT(MINVERSE('Useful matrices &amp; checks'!$G80:$H81),MMULT('SS Taylor expansion'!I$7:J$8,MMULT(MINVERSE('Useful matrices &amp; checks'!$G80:$H81),'Useful matrices &amp; checks'!$L80:$L81))))</f>
        <v>-0.57471295546991863</v>
      </c>
      <c r="U80" s="12">
        <f t="array" aca="1" ref="U80:U81" ca="1">-1*(MMULT(MINVERSE('Useful matrices &amp; checks'!$G80:$H81),'SS Taylor expansion'!K$4:K$5)-MMULT(MINVERSE('Useful matrices &amp; checks'!$G80:$H81),MMULT('SS Taylor expansion'!K$7:L$8,MMULT(MINVERSE('Useful matrices &amp; checks'!$G80:$H81),'Useful matrices &amp; checks'!$L80:$L81))))</f>
        <v>5.5859368251932615</v>
      </c>
      <c r="V80" s="12">
        <f t="array" aca="1" ref="V80:V81" ca="1">-1*(MMULT(MINVERSE('Useful matrices &amp; checks'!$G80:$H81),'SS Taylor expansion'!M$4:M$5)-MMULT(MINVERSE('Useful matrices &amp; checks'!$G80:$H81),MMULT('SS Taylor expansion'!M$7:N$8,MMULT(MINVERSE('Useful matrices &amp; checks'!$G80:$H81),'Useful matrices &amp; checks'!$L80:$L81))))</f>
        <v>3.4542144049216326</v>
      </c>
      <c r="W80" s="12"/>
      <c r="X80" s="12">
        <f t="array" aca="1" ref="X80:X81" ca="1">(MMULT(MINVERSE('Useful matrices &amp; checks'!$G80:$H81),MMULT('SS Taylor expansion'!C$7:D$8,MMULT(MINVERSE('Useful matrices &amp; checks'!$G80:$H81),'SS Taylor expansion'!C$4:C$5)))-MMULT(MINVERSE('Useful matrices &amp; checks'!$G80:$H81),MMULT('SS Taylor expansion'!C$7:D$8,MMULT(MINVERSE('Useful matrices &amp; checks'!$G80:$H81),MMULT('SS Taylor expansion'!C$7:D$8,MMULT(MINVERSE('Useful matrices &amp; checks'!$G80:$H81),'Useful matrices &amp; checks'!$L80:$L81))))))</f>
        <v>39.332703136480589</v>
      </c>
      <c r="Y80" s="12">
        <f t="array" aca="1" ref="Y80:Y81" ca="1">(MMULT(MINVERSE('Useful matrices &amp; checks'!$G80:$H81),MMULT('SS Taylor expansion'!E$7:F$8,MMULT(MINVERSE('Useful matrices &amp; checks'!$G80:$H81),'SS Taylor expansion'!E$4:E$5)))-MMULT(MINVERSE('Useful matrices &amp; checks'!$G80:$H81),MMULT('SS Taylor expansion'!E$7:F$8,MMULT(MINVERSE('Useful matrices &amp; checks'!$G80:$H81),MMULT('SS Taylor expansion'!E$7:F$8,MMULT(MINVERSE('Useful matrices &amp; checks'!$G80:$H81),'Useful matrices &amp; checks'!$L80:$L81))))))</f>
        <v>270.07508900021901</v>
      </c>
      <c r="Z80" s="12">
        <f t="array" aca="1" ref="Z80:Z81" ca="1">(MMULT(MINVERSE('Useful matrices &amp; checks'!$G80:$H81),MMULT('SS Taylor expansion'!G$7:H$8,MMULT(MINVERSE('Useful matrices &amp; checks'!$G80:$H81),'SS Taylor expansion'!G$4:G$5)))-MMULT(MINVERSE('Useful matrices &amp; checks'!$G80:$H81),MMULT('SS Taylor expansion'!G$7:H$8,MMULT(MINVERSE('Useful matrices &amp; checks'!$G80:$H81),MMULT('SS Taylor expansion'!G$7:H$8,MMULT(MINVERSE('Useful matrices &amp; checks'!$G80:$H81),'Useful matrices &amp; checks'!$L80:$L81))))))</f>
        <v>-0.90310717344553226</v>
      </c>
      <c r="AA80" s="12">
        <f t="array" aca="1" ref="AA80:AA81" ca="1">(MMULT(MINVERSE('Useful matrices &amp; checks'!$G80:$H81),MMULT('SS Taylor expansion'!I$7:J$8,MMULT(MINVERSE('Useful matrices &amp; checks'!$G80:$H81),'SS Taylor expansion'!I$4:I$5)))-MMULT(MINVERSE('Useful matrices &amp; checks'!$G80:$H81),MMULT('SS Taylor expansion'!I$7:J$8,MMULT(MINVERSE('Useful matrices &amp; checks'!$G80:$H81),MMULT('SS Taylor expansion'!I$7:J$8,MMULT(MINVERSE('Useful matrices &amp; checks'!$G80:$H81),'Useful matrices &amp; checks'!$L80:$L81))))))</f>
        <v>1.2847962514791271</v>
      </c>
      <c r="AB80" s="12">
        <f t="array" aca="1" ref="AB80:AB81" ca="1">(MMULT(MINVERSE('Useful matrices &amp; checks'!$G80:$H81),MMULT('SS Taylor expansion'!K$7:L$8,MMULT(MINVERSE('Useful matrices &amp; checks'!$G80:$H81),'SS Taylor expansion'!K$4:K$5)))-MMULT(MINVERSE('Useful matrices &amp; checks'!$G80:$H81),MMULT('SS Taylor expansion'!K$7:L$8,MMULT(MINVERSE('Useful matrices &amp; checks'!$G80:$H81),MMULT('SS Taylor expansion'!K$7:L$8,MMULT(MINVERSE('Useful matrices &amp; checks'!$G80:$H81),'Useful matrices &amp; checks'!$L80:$L81))))))</f>
        <v>-110.04660003605716</v>
      </c>
      <c r="AC80" s="12">
        <f t="array" aca="1" ref="AC80:AC81" ca="1">(MMULT(MINVERSE('Useful matrices &amp; checks'!$G80:$H81),MMULT('SS Taylor expansion'!M$7:N$8,MMULT(MINVERSE('Useful matrices &amp; checks'!$G80:$H81),'SS Taylor expansion'!M$4:M$5)))-MMULT(MINVERSE('Useful matrices &amp; checks'!$G80:$H81),MMULT('SS Taylor expansion'!M$7:N$8,MMULT(MINVERSE('Useful matrices &amp; checks'!$G80:$H81),MMULT('SS Taylor expansion'!M$7:N$8,MMULT(MINVERSE('Useful matrices &amp; checks'!$G80:$H81),'Useful matrices &amp; checks'!$L80:$L81))))))</f>
        <v>-50.466513509773222</v>
      </c>
      <c r="AD80" s="12"/>
      <c r="AE80" s="12">
        <f t="array" aca="1" ref="AE80:AE81" ca="1">Q78:Q79*(INDEX('Flow probs &amp; rates'!AE$6:AE$5999-'Flow probs &amp; rates'!AE$5:AE$5999,'Useful matrices &amp; checks'!$A78))+X78:X79*(INDEX('Flow probs &amp; rates'!AE$6:AE$5999-'Flow probs &amp; rates'!AE$5:AE$5999,'Useful matrices &amp; checks'!$A78))^2</f>
        <v>3.1911080383530944E-3</v>
      </c>
      <c r="AF80" s="12">
        <f t="array" aca="1" ref="AF80:AF81" ca="1">R78:R79*(INDEX('Flow probs &amp; rates'!AF$6:AF$5999-'Flow probs &amp; rates'!AF$5:AF$5999,'Useful matrices &amp; checks'!$A78))+Y78:Y79*(INDEX('Flow probs &amp; rates'!AF$6:AF$5999-'Flow probs &amp; rates'!AF$5:AF$5999,'Useful matrices &amp; checks'!$A78))^2</f>
        <v>3.2518048688603272E-2</v>
      </c>
      <c r="AG80" s="12">
        <f t="array" aca="1" ref="AG80:AG81" ca="1">S78:S79*(INDEX('Flow probs &amp; rates'!AG$6:AG$5999-'Flow probs &amp; rates'!AG$5:AG$5999,'Useful matrices &amp; checks'!$A78))+Z78:Z79*(INDEX('Flow probs &amp; rates'!AG$6:AG$5999-'Flow probs &amp; rates'!AG$5:AG$5999,'Useful matrices &amp; checks'!$A78))^2</f>
        <v>6.4854188596009136E-3</v>
      </c>
      <c r="AH80" s="12">
        <f t="array" aca="1" ref="AH80:AH81" ca="1">T78:T79*(INDEX('Flow probs &amp; rates'!AI$6:AI$5999-'Flow probs &amp; rates'!AI$5:AI$5999,'Useful matrices &amp; checks'!$A78))+AA78:AA79*(INDEX('Flow probs &amp; rates'!AI$6:AI$5999-'Flow probs &amp; rates'!AI$5:AI$5999,'Useful matrices &amp; checks'!$A78))^2</f>
        <v>5.6233090569815279E-3</v>
      </c>
      <c r="AI80" s="12">
        <f t="array" aca="1" ref="AI80:AI81" ca="1">U78:U79*(INDEX('Flow probs &amp; rates'!AJ$6:AJ$5999-'Flow probs &amp; rates'!AJ$5:AJ$5999,'Useful matrices &amp; checks'!$A78))+AB78:AB79*(INDEX('Flow probs &amp; rates'!AJ$6:AJ$5999-'Flow probs &amp; rates'!AJ$5:AJ$5999,'Useful matrices &amp; checks'!$A78))^2</f>
        <v>1.8248035951962276E-2</v>
      </c>
      <c r="AJ80" s="12">
        <f t="array" aca="1" ref="AJ80:AJ81" ca="1">V78:V79*(INDEX('Flow probs &amp; rates'!AK$6:AK$5999-'Flow probs &amp; rates'!AK$5:AK$5999,'Useful matrices &amp; checks'!$A78))+AC78:AC79*(INDEX('Flow probs &amp; rates'!AK$6:AK$5999-'Flow probs &amp; rates'!AK$5:AK$5999,'Useful matrices &amp; checks'!$A78))^2</f>
        <v>9.5244718991360517E-3</v>
      </c>
      <c r="AK80" s="12"/>
      <c r="AL80" s="12"/>
      <c r="AM80" s="12">
        <f ca="1">'Useful matrices &amp; checks'!AO80</f>
        <v>7.343446739767856E-2</v>
      </c>
      <c r="AN80" s="12">
        <f t="shared" ca="1" si="4"/>
        <v>7.5590392494637143E-2</v>
      </c>
      <c r="AO80" s="12">
        <f t="shared" ca="1" si="5"/>
        <v>-2.155925096958583E-3</v>
      </c>
    </row>
    <row r="81" spans="1:41" x14ac:dyDescent="0.35">
      <c r="P81" s="56"/>
      <c r="Q81" s="12">
        <f ca="1"/>
        <v>1.717263098363248</v>
      </c>
      <c r="R81" s="12">
        <f ca="1"/>
        <v>0.20956923044685385</v>
      </c>
      <c r="S81" s="12">
        <f ca="1"/>
        <v>-0.11825713202360605</v>
      </c>
      <c r="T81" s="12">
        <f ca="1"/>
        <v>-0.10382541438135294</v>
      </c>
      <c r="U81" s="12">
        <f ca="1"/>
        <v>-8.673938266603351E-2</v>
      </c>
      <c r="V81" s="12">
        <f ca="1"/>
        <v>0.62402498245369475</v>
      </c>
      <c r="W81" s="12"/>
      <c r="X81" s="12">
        <f ca="1"/>
        <v>-13.114410913631579</v>
      </c>
      <c r="Y81" s="12">
        <f ca="1"/>
        <v>-4.193772186555754</v>
      </c>
      <c r="Z81" s="12">
        <f ca="1"/>
        <v>0.30111631358049618</v>
      </c>
      <c r="AA81" s="12">
        <f ca="1"/>
        <v>0.23210630965567541</v>
      </c>
      <c r="AB81" s="12">
        <f ca="1"/>
        <v>1.7088224321787324</v>
      </c>
      <c r="AC81" s="12">
        <f ca="1"/>
        <v>-9.1170846727303427</v>
      </c>
      <c r="AD81" s="12"/>
      <c r="AE81" s="12">
        <f ca="1"/>
        <v>-9.8630506315426311E-4</v>
      </c>
      <c r="AF81" s="12">
        <f ca="1"/>
        <v>-2.8170181459315663E-4</v>
      </c>
      <c r="AG81" s="12">
        <f ca="1"/>
        <v>-2.0045079580576549E-3</v>
      </c>
      <c r="AH81" s="12">
        <f ca="1"/>
        <v>1.0886147610381178E-3</v>
      </c>
      <c r="AI81" s="12">
        <f ca="1"/>
        <v>-1.5808159000114128E-4</v>
      </c>
      <c r="AJ81" s="12">
        <f ca="1"/>
        <v>1.8438397383866785E-3</v>
      </c>
      <c r="AK81" s="12"/>
      <c r="AL81" s="12"/>
      <c r="AM81" s="12">
        <f ca="1">'Useful matrices &amp; checks'!AO81</f>
        <v>-1.0296717784838288E-3</v>
      </c>
      <c r="AN81" s="12">
        <f t="shared" ca="1" si="4"/>
        <v>-4.9814192638141961E-4</v>
      </c>
      <c r="AO81" s="12">
        <f t="shared" ca="1" si="5"/>
        <v>-5.3152985210240923E-4</v>
      </c>
    </row>
    <row r="82" spans="1:41" x14ac:dyDescent="0.35">
      <c r="A82">
        <v>40</v>
      </c>
      <c r="P82" s="56" t="str">
        <f>INDEX('Flow probs &amp; rates'!$A$5:$A$5999,$A82)</f>
        <v>1993,8</v>
      </c>
      <c r="Q82" s="12">
        <f t="array" aca="1" ref="Q82:Q83" ca="1">-1*(MMULT(MINVERSE('Useful matrices &amp; checks'!$G82:$H83),'SS Taylor expansion'!C$4:C$5)-MMULT(MINVERSE('Useful matrices &amp; checks'!$G82:$H83),MMULT('SS Taylor expansion'!C$7:D$8,MMULT(MINVERSE('Useful matrices &amp; checks'!$G82:$H83),'Useful matrices &amp; checks'!$L82:$L83))))</f>
        <v>-5.3461973447160762</v>
      </c>
      <c r="R82" s="12">
        <f t="array" aca="1" ref="R82:R83" ca="1">-1*(MMULT(MINVERSE('Useful matrices &amp; checks'!$G82:$H83),'SS Taylor expansion'!E$4:E$5)-MMULT(MINVERSE('Useful matrices &amp; checks'!$G82:$H83),MMULT('SS Taylor expansion'!E$7:F$8,MMULT(MINVERSE('Useful matrices &amp; checks'!$G82:$H83),'Useful matrices &amp; checks'!$L82:$L83))))</f>
        <v>-13.045219109715358</v>
      </c>
      <c r="S82" s="12">
        <f t="array" aca="1" ref="S82:S83" ca="1">-1*(MMULT(MINVERSE('Useful matrices &amp; checks'!$G82:$H83),'SS Taylor expansion'!G$4:G$5)-MMULT(MINVERSE('Useful matrices &amp; checks'!$G82:$H83),MMULT('SS Taylor expansion'!G$7:H$8,MMULT(MINVERSE('Useful matrices &amp; checks'!$G82:$H83),'Useful matrices &amp; checks'!$L82:$L83))))</f>
        <v>0.39847673965747177</v>
      </c>
      <c r="T82" s="12">
        <f t="array" aca="1" ref="T82:T83" ca="1">-1*(MMULT(MINVERSE('Useful matrices &amp; checks'!$G82:$H83),'SS Taylor expansion'!I$4:I$5)-MMULT(MINVERSE('Useful matrices &amp; checks'!$G82:$H83),MMULT('SS Taylor expansion'!I$7:J$8,MMULT(MINVERSE('Useful matrices &amp; checks'!$G82:$H83),'Useful matrices &amp; checks'!$L82:$L83))))</f>
        <v>-0.57384359268012697</v>
      </c>
      <c r="U82" s="12">
        <f t="array" aca="1" ref="U82:U83" ca="1">-1*(MMULT(MINVERSE('Useful matrices &amp; checks'!$G82:$H83),'SS Taylor expansion'!K$4:K$5)-MMULT(MINVERSE('Useful matrices &amp; checks'!$G82:$H83),MMULT('SS Taylor expansion'!K$7:L$8,MMULT(MINVERSE('Useful matrices &amp; checks'!$G82:$H83),'Useful matrices &amp; checks'!$L82:$L83))))</f>
        <v>6.927323016180301</v>
      </c>
      <c r="V82" s="12">
        <f t="array" aca="1" ref="V82:V83" ca="1">-1*(MMULT(MINVERSE('Useful matrices &amp; checks'!$G82:$H83),'SS Taylor expansion'!M$4:M$5)-MMULT(MINVERSE('Useful matrices &amp; checks'!$G82:$H83),MMULT('SS Taylor expansion'!M$7:N$8,MMULT(MINVERSE('Useful matrices &amp; checks'!$G82:$H83),'Useful matrices &amp; checks'!$L82:$L83))))</f>
        <v>4.0883644978437115</v>
      </c>
      <c r="W82" s="12"/>
      <c r="X82" s="12">
        <f t="array" aca="1" ref="X82:X83" ca="1">(MMULT(MINVERSE('Useful matrices &amp; checks'!$G82:$H83),MMULT('SS Taylor expansion'!C$7:D$8,MMULT(MINVERSE('Useful matrices &amp; checks'!$G82:$H83),'SS Taylor expansion'!C$4:C$5)))-MMULT(MINVERSE('Useful matrices &amp; checks'!$G82:$H83),MMULT('SS Taylor expansion'!C$7:D$8,MMULT(MINVERSE('Useful matrices &amp; checks'!$G82:$H83),MMULT('SS Taylor expansion'!C$7:D$8,MMULT(MINVERSE('Useful matrices &amp; checks'!$G82:$H83),'Useful matrices &amp; checks'!$L82:$L83))))))</f>
        <v>45.889793828627276</v>
      </c>
      <c r="Y82" s="12">
        <f t="array" aca="1" ref="Y82:Y83" ca="1">(MMULT(MINVERSE('Useful matrices &amp; checks'!$G82:$H83),MMULT('SS Taylor expansion'!E$7:F$8,MMULT(MINVERSE('Useful matrices &amp; checks'!$G82:$H83),'SS Taylor expansion'!E$4:E$5)))-MMULT(MINVERSE('Useful matrices &amp; checks'!$G82:$H83),MMULT('SS Taylor expansion'!E$7:F$8,MMULT(MINVERSE('Useful matrices &amp; checks'!$G82:$H83),MMULT('SS Taylor expansion'!E$7:F$8,MMULT(MINVERSE('Useful matrices &amp; checks'!$G82:$H83),'Useful matrices &amp; checks'!$L82:$L83))))))</f>
        <v>273.23031999050426</v>
      </c>
      <c r="Z82" s="12">
        <f t="array" aca="1" ref="Z82:Z83" ca="1">(MMULT(MINVERSE('Useful matrices &amp; checks'!$G82:$H83),MMULT('SS Taylor expansion'!G$7:H$8,MMULT(MINVERSE('Useful matrices &amp; checks'!$G82:$H83),'SS Taylor expansion'!G$4:G$5)))-MMULT(MINVERSE('Useful matrices &amp; checks'!$G82:$H83),MMULT('SS Taylor expansion'!G$7:H$8,MMULT(MINVERSE('Useful matrices &amp; checks'!$G82:$H83),MMULT('SS Taylor expansion'!G$7:H$8,MMULT(MINVERSE('Useful matrices &amp; checks'!$G82:$H83),'Useful matrices &amp; checks'!$L82:$L83))))))</f>
        <v>-1.0011017032142668</v>
      </c>
      <c r="AA82" s="12">
        <f t="array" aca="1" ref="AA82:AA83" ca="1">(MMULT(MINVERSE('Useful matrices &amp; checks'!$G82:$H83),MMULT('SS Taylor expansion'!I$7:J$8,MMULT(MINVERSE('Useful matrices &amp; checks'!$G82:$H83),'SS Taylor expansion'!I$4:I$5)))-MMULT(MINVERSE('Useful matrices &amp; checks'!$G82:$H83),MMULT('SS Taylor expansion'!I$7:J$8,MMULT(MINVERSE('Useful matrices &amp; checks'!$G82:$H83),MMULT('SS Taylor expansion'!I$7:J$8,MMULT(MINVERSE('Useful matrices &amp; checks'!$G82:$H83),'Useful matrices &amp; checks'!$L82:$L83))))))</f>
        <v>1.3077805207344586</v>
      </c>
      <c r="AB82" s="12">
        <f t="array" aca="1" ref="AB82:AB83" ca="1">(MMULT(MINVERSE('Useful matrices &amp; checks'!$G82:$H83),MMULT('SS Taylor expansion'!K$7:L$8,MMULT(MINVERSE('Useful matrices &amp; checks'!$G82:$H83),'SS Taylor expansion'!K$4:K$5)))-MMULT(MINVERSE('Useful matrices &amp; checks'!$G82:$H83),MMULT('SS Taylor expansion'!K$7:L$8,MMULT(MINVERSE('Useful matrices &amp; checks'!$G82:$H83),MMULT('SS Taylor expansion'!K$7:L$8,MMULT(MINVERSE('Useful matrices &amp; checks'!$G82:$H83),'Useful matrices &amp; checks'!$L82:$L83))))))</f>
        <v>-143.4754250101193</v>
      </c>
      <c r="AC82" s="12">
        <f t="array" aca="1" ref="AC82:AC83" ca="1">(MMULT(MINVERSE('Useful matrices &amp; checks'!$G82:$H83),MMULT('SS Taylor expansion'!M$7:N$8,MMULT(MINVERSE('Useful matrices &amp; checks'!$G82:$H83),'SS Taylor expansion'!M$4:M$5)))-MMULT(MINVERSE('Useful matrices &amp; checks'!$G82:$H83),MMULT('SS Taylor expansion'!M$7:N$8,MMULT(MINVERSE('Useful matrices &amp; checks'!$G82:$H83),MMULT('SS Taylor expansion'!M$7:N$8,MMULT(MINVERSE('Useful matrices &amp; checks'!$G82:$H83),'Useful matrices &amp; checks'!$L82:$L83))))))</f>
        <v>-59.85453166859908</v>
      </c>
      <c r="AD82" s="12"/>
      <c r="AE82" s="12">
        <f t="array" aca="1" ref="AE82:AE83" ca="1">Q80:Q81*(INDEX('Flow probs &amp; rates'!AE$6:AE$5999-'Flow probs &amp; rates'!AE$5:AE$5999,'Useful matrices &amp; checks'!$A80))+X80:X81*(INDEX('Flow probs &amp; rates'!AE$6:AE$5999-'Flow probs &amp; rates'!AE$5:AE$5999,'Useful matrices &amp; checks'!$A80))^2</f>
        <v>-2.1695409622377745E-3</v>
      </c>
      <c r="AF82" s="12">
        <f t="array" aca="1" ref="AF82:AF83" ca="1">R80:R81*(INDEX('Flow probs &amp; rates'!AF$6:AF$5999-'Flow probs &amp; rates'!AF$5:AF$5999,'Useful matrices &amp; checks'!$A80))+Y80:Y81*(INDEX('Flow probs &amp; rates'!AF$6:AF$5999-'Flow probs &amp; rates'!AF$5:AF$5999,'Useful matrices &amp; checks'!$A80))^2</f>
        <v>-1.4309640855019463E-2</v>
      </c>
      <c r="AG82" s="12">
        <f t="array" aca="1" ref="AG82:AG83" ca="1">S80:S81*(INDEX('Flow probs &amp; rates'!AG$6:AG$5999-'Flow probs &amp; rates'!AG$5:AG$5999,'Useful matrices &amp; checks'!$A80))+Z80:Z81*(INDEX('Flow probs &amp; rates'!AG$6:AG$5999-'Flow probs &amp; rates'!AG$5:AG$5999,'Useful matrices &amp; checks'!$A80))^2</f>
        <v>-4.7659897421193234E-3</v>
      </c>
      <c r="AH82" s="12">
        <f t="array" aca="1" ref="AH82:AH83" ca="1">T80:T81*(INDEX('Flow probs &amp; rates'!AI$6:AI$5999-'Flow probs &amp; rates'!AI$5:AI$5999,'Useful matrices &amp; checks'!$A80))+AA80:AA81*(INDEX('Flow probs &amp; rates'!AI$6:AI$5999-'Flow probs &amp; rates'!AI$5:AI$5999,'Useful matrices &amp; checks'!$A80))^2</f>
        <v>-8.9977666757754503E-3</v>
      </c>
      <c r="AI82" s="12">
        <f t="array" aca="1" ref="AI82:AI83" ca="1">U80:U81*(INDEX('Flow probs &amp; rates'!AJ$6:AJ$5999-'Flow probs &amp; rates'!AJ$5:AJ$5999,'Useful matrices &amp; checks'!$A80))+AB80:AB81*(INDEX('Flow probs &amp; rates'!AJ$6:AJ$5999-'Flow probs &amp; rates'!AJ$5:AJ$5999,'Useful matrices &amp; checks'!$A80))^2</f>
        <v>-1.4645575195567587E-2</v>
      </c>
      <c r="AJ82" s="12">
        <f t="array" aca="1" ref="AJ82:AJ83" ca="1">V80:V81*(INDEX('Flow probs &amp; rates'!AK$6:AK$5999-'Flow probs &amp; rates'!AK$5:AK$5999,'Useful matrices &amp; checks'!$A80))+AC80:AC81*(INDEX('Flow probs &amp; rates'!AK$6:AK$5999-'Flow probs &amp; rates'!AK$5:AK$5999,'Useful matrices &amp; checks'!$A80))^2</f>
        <v>-4.8048018405497531E-3</v>
      </c>
      <c r="AK82" s="12"/>
      <c r="AL82" s="12"/>
      <c r="AM82" s="12">
        <f ca="1">'Useful matrices &amp; checks'!AO82</f>
        <v>-5.1582925222170228E-2</v>
      </c>
      <c r="AN82" s="12">
        <f t="shared" ca="1" si="4"/>
        <v>-4.9693315271269349E-2</v>
      </c>
      <c r="AO82" s="12">
        <f t="shared" ca="1" si="5"/>
        <v>-1.8896099509008793E-3</v>
      </c>
    </row>
    <row r="83" spans="1:41" x14ac:dyDescent="0.35">
      <c r="Q83" s="12">
        <f ca="1"/>
        <v>1.5647648800438412</v>
      </c>
      <c r="R83" s="12">
        <f ca="1"/>
        <v>0.14533091625464414</v>
      </c>
      <c r="S83" s="12">
        <f ca="1"/>
        <v>-0.11662914171072349</v>
      </c>
      <c r="T83" s="12">
        <f ca="1"/>
        <v>-0.10579695839489058</v>
      </c>
      <c r="U83" s="12">
        <f ca="1"/>
        <v>-7.7174188694430851E-2</v>
      </c>
      <c r="V83" s="12">
        <f ca="1"/>
        <v>0.75375334707731789</v>
      </c>
      <c r="W83" s="12"/>
      <c r="X83" s="12">
        <f ca="1"/>
        <v>-13.431366839920134</v>
      </c>
      <c r="Y83" s="12">
        <f ca="1"/>
        <v>-3.0439360518825374</v>
      </c>
      <c r="Z83" s="12">
        <f ca="1"/>
        <v>0.29300990695564194</v>
      </c>
      <c r="AA83" s="12">
        <f ca="1"/>
        <v>0.24110960391765901</v>
      </c>
      <c r="AB83" s="12">
        <f ca="1"/>
        <v>1.5983951516165913</v>
      </c>
      <c r="AC83" s="12">
        <f ca="1"/>
        <v>-11.03511039848496</v>
      </c>
      <c r="AD83" s="12"/>
      <c r="AE83" s="12">
        <f ca="1"/>
        <v>7.2337392052652309E-4</v>
      </c>
      <c r="AF83" s="12">
        <f ca="1"/>
        <v>2.2220255129614663E-4</v>
      </c>
      <c r="AG83" s="12">
        <f ca="1"/>
        <v>1.5890885422094195E-3</v>
      </c>
      <c r="AH83" s="12">
        <f ca="1"/>
        <v>-1.6255016434339139E-3</v>
      </c>
      <c r="AI83" s="12">
        <f ca="1"/>
        <v>2.2741899720796687E-4</v>
      </c>
      <c r="AJ83" s="12">
        <f ca="1"/>
        <v>-8.6801687236625496E-4</v>
      </c>
      <c r="AK83" s="12"/>
      <c r="AL83" s="12"/>
      <c r="AM83" s="12">
        <f ca="1">'Useful matrices &amp; checks'!AO83</f>
        <v>-2.0158427666006062E-5</v>
      </c>
      <c r="AN83" s="12">
        <f t="shared" ca="1" si="4"/>
        <v>2.6856549543988705E-4</v>
      </c>
      <c r="AO83" s="12">
        <f t="shared" ca="1" si="5"/>
        <v>-2.8872392310589311E-4</v>
      </c>
    </row>
    <row r="84" spans="1:41" x14ac:dyDescent="0.35">
      <c r="A84">
        <v>41</v>
      </c>
      <c r="P84" s="56" t="str">
        <f>INDEX('Flow probs &amp; rates'!$A$5:$A$5999,$A84)</f>
        <v>1993,9</v>
      </c>
      <c r="Q84" s="12">
        <f t="array" aca="1" ref="Q84:Q85" ca="1">-1*(MMULT(MINVERSE('Useful matrices &amp; checks'!$G84:$H85),'SS Taylor expansion'!C$4:C$5)-MMULT(MINVERSE('Useful matrices &amp; checks'!$G84:$H85),MMULT('SS Taylor expansion'!C$7:D$8,MMULT(MINVERSE('Useful matrices &amp; checks'!$G84:$H85),'Useful matrices &amp; checks'!$L84:$L85))))</f>
        <v>-5.2549212701121339</v>
      </c>
      <c r="R84" s="12">
        <f t="array" aca="1" ref="R84:R85" ca="1">-1*(MMULT(MINVERSE('Useful matrices &amp; checks'!$G84:$H85),'SS Taylor expansion'!E$4:E$5)-MMULT(MINVERSE('Useful matrices &amp; checks'!$G84:$H85),MMULT('SS Taylor expansion'!E$7:F$8,MMULT(MINVERSE('Useful matrices &amp; checks'!$G84:$H85),'Useful matrices &amp; checks'!$L84:$L85))))</f>
        <v>-12.452262167436865</v>
      </c>
      <c r="S84" s="12">
        <f t="array" aca="1" ref="S84:S85" ca="1">-1*(MMULT(MINVERSE('Useful matrices &amp; checks'!$G84:$H85),'SS Taylor expansion'!G$4:G$5)-MMULT(MINVERSE('Useful matrices &amp; checks'!$G84:$H85),MMULT('SS Taylor expansion'!G$7:H$8,MMULT(MINVERSE('Useful matrices &amp; checks'!$G84:$H85),'Useful matrices &amp; checks'!$L84:$L85))))</f>
        <v>0.37664414397351331</v>
      </c>
      <c r="T84" s="12">
        <f t="array" aca="1" ref="T84:T85" ca="1">-1*(MMULT(MINVERSE('Useful matrices &amp; checks'!$G84:$H85),'SS Taylor expansion'!I$4:I$5)-MMULT(MINVERSE('Useful matrices &amp; checks'!$G84:$H85),MMULT('SS Taylor expansion'!I$7:J$8,MMULT(MINVERSE('Useful matrices &amp; checks'!$G84:$H85),'Useful matrices &amp; checks'!$L84:$L85))))</f>
        <v>-0.51586620651703607</v>
      </c>
      <c r="U84" s="12">
        <f t="array" aca="1" ref="U84:U85" ca="1">-1*(MMULT(MINVERSE('Useful matrices &amp; checks'!$G84:$H85),'SS Taylor expansion'!K$4:K$5)-MMULT(MINVERSE('Useful matrices &amp; checks'!$G84:$H85),MMULT('SS Taylor expansion'!K$7:L$8,MMULT(MINVERSE('Useful matrices &amp; checks'!$G84:$H85),'Useful matrices &amp; checks'!$L84:$L85))))</f>
        <v>6.9366657892002088</v>
      </c>
      <c r="V84" s="12">
        <f t="array" aca="1" ref="V84:V85" ca="1">-1*(MMULT(MINVERSE('Useful matrices &amp; checks'!$G84:$H85),'SS Taylor expansion'!M$4:M$5)-MMULT(MINVERSE('Useful matrices &amp; checks'!$G84:$H85),MMULT('SS Taylor expansion'!M$7:N$8,MMULT(MINVERSE('Useful matrices &amp; checks'!$G84:$H85),'Useful matrices &amp; checks'!$L84:$L85))))</f>
        <v>4.0093557061656782</v>
      </c>
      <c r="W84" s="12"/>
      <c r="X84" s="12">
        <f t="array" aca="1" ref="X84:X85" ca="1">(MMULT(MINVERSE('Useful matrices &amp; checks'!$G84:$H85),MMULT('SS Taylor expansion'!C$7:D$8,MMULT(MINVERSE('Useful matrices &amp; checks'!$G84:$H85),'SS Taylor expansion'!C$4:C$5)))-MMULT(MINVERSE('Useful matrices &amp; checks'!$G84:$H85),MMULT('SS Taylor expansion'!C$7:D$8,MMULT(MINVERSE('Useful matrices &amp; checks'!$G84:$H85),MMULT('SS Taylor expansion'!C$7:D$8,MMULT(MINVERSE('Useful matrices &amp; checks'!$G84:$H85),'Useful matrices &amp; checks'!$L84:$L85))))))</f>
        <v>44.976216898058389</v>
      </c>
      <c r="Y84" s="12">
        <f t="array" aca="1" ref="Y84:Y85" ca="1">(MMULT(MINVERSE('Useful matrices &amp; checks'!$G84:$H85),MMULT('SS Taylor expansion'!E$7:F$8,MMULT(MINVERSE('Useful matrices &amp; checks'!$G84:$H85),'SS Taylor expansion'!E$4:E$5)))-MMULT(MINVERSE('Useful matrices &amp; checks'!$G84:$H85),MMULT('SS Taylor expansion'!E$7:F$8,MMULT(MINVERSE('Useful matrices &amp; checks'!$G84:$H85),MMULT('SS Taylor expansion'!E$7:F$8,MMULT(MINVERSE('Useful matrices &amp; checks'!$G84:$H85),'Useful matrices &amp; checks'!$L84:$L85))))))</f>
        <v>252.54978693305009</v>
      </c>
      <c r="Z84" s="12">
        <f t="array" aca="1" ref="Z84:Z85" ca="1">(MMULT(MINVERSE('Useful matrices &amp; checks'!$G84:$H85),MMULT('SS Taylor expansion'!G$7:H$8,MMULT(MINVERSE('Useful matrices &amp; checks'!$G84:$H85),'SS Taylor expansion'!G$4:G$5)))-MMULT(MINVERSE('Useful matrices &amp; checks'!$G84:$H85),MMULT('SS Taylor expansion'!G$7:H$8,MMULT(MINVERSE('Useful matrices &amp; checks'!$G84:$H85),MMULT('SS Taylor expansion'!G$7:H$8,MMULT(MINVERSE('Useful matrices &amp; checks'!$G84:$H85),'Useful matrices &amp; checks'!$L84:$L85))))))</f>
        <v>-0.90596369901224105</v>
      </c>
      <c r="AA84" s="12">
        <f t="array" aca="1" ref="AA84:AA85" ca="1">(MMULT(MINVERSE('Useful matrices &amp; checks'!$G84:$H85),MMULT('SS Taylor expansion'!I$7:J$8,MMULT(MINVERSE('Useful matrices &amp; checks'!$G84:$H85),'SS Taylor expansion'!I$4:I$5)))-MMULT(MINVERSE('Useful matrices &amp; checks'!$G84:$H85),MMULT('SS Taylor expansion'!I$7:J$8,MMULT(MINVERSE('Useful matrices &amp; checks'!$G84:$H85),MMULT('SS Taylor expansion'!I$7:J$8,MMULT(MINVERSE('Useful matrices &amp; checks'!$G84:$H85),'Useful matrices &amp; checks'!$L84:$L85))))))</f>
        <v>1.1073688503701766</v>
      </c>
      <c r="AB84" s="12">
        <f t="array" aca="1" ref="AB84:AB85" ca="1">(MMULT(MINVERSE('Useful matrices &amp; checks'!$G84:$H85),MMULT('SS Taylor expansion'!K$7:L$8,MMULT(MINVERSE('Useful matrices &amp; checks'!$G84:$H85),'SS Taylor expansion'!K$4:K$5)))-MMULT(MINVERSE('Useful matrices &amp; checks'!$G84:$H85),MMULT('SS Taylor expansion'!K$7:L$8,MMULT(MINVERSE('Useful matrices &amp; checks'!$G84:$H85),MMULT('SS Taylor expansion'!K$7:L$8,MMULT(MINVERSE('Useful matrices &amp; checks'!$G84:$H85),'Useful matrices &amp; checks'!$L84:$L85))))))</f>
        <v>-138.89078766435051</v>
      </c>
      <c r="AC84" s="12">
        <f t="array" aca="1" ref="AC84:AC85" ca="1">(MMULT(MINVERSE('Useful matrices &amp; checks'!$G84:$H85),MMULT('SS Taylor expansion'!M$7:N$8,MMULT(MINVERSE('Useful matrices &amp; checks'!$G84:$H85),'SS Taylor expansion'!M$4:M$5)))-MMULT(MINVERSE('Useful matrices &amp; checks'!$G84:$H85),MMULT('SS Taylor expansion'!M$7:N$8,MMULT(MINVERSE('Useful matrices &amp; checks'!$G84:$H85),MMULT('SS Taylor expansion'!M$7:N$8,MMULT(MINVERSE('Useful matrices &amp; checks'!$G84:$H85),'Useful matrices &amp; checks'!$L84:$L85))))))</f>
        <v>-55.606488281679063</v>
      </c>
      <c r="AD84" s="12"/>
      <c r="AE84" s="12">
        <f t="array" aca="1" ref="AE84:AE85" ca="1">Q82:Q83*(INDEX('Flow probs &amp; rates'!AE$6:AE$5999-'Flow probs &amp; rates'!AE$5:AE$5999,'Useful matrices &amp; checks'!$A82))+X82:X83*(INDEX('Flow probs &amp; rates'!AE$6:AE$5999-'Flow probs &amp; rates'!AE$5:AE$5999,'Useful matrices &amp; checks'!$A82))^2</f>
        <v>2.4162713479714761E-3</v>
      </c>
      <c r="AF84" s="12">
        <f t="array" aca="1" ref="AF84:AF85" ca="1">R82:R83*(INDEX('Flow probs &amp; rates'!AF$6:AF$5999-'Flow probs &amp; rates'!AF$5:AF$5999,'Useful matrices &amp; checks'!$A82))+Y82:Y83*(INDEX('Flow probs &amp; rates'!AF$6:AF$5999-'Flow probs &amp; rates'!AF$5:AF$5999,'Useful matrices &amp; checks'!$A82))^2</f>
        <v>-1.2811407232035204E-2</v>
      </c>
      <c r="AG84" s="12">
        <f t="array" aca="1" ref="AG84:AG85" ca="1">S82:S83*(INDEX('Flow probs &amp; rates'!AG$6:AG$5999-'Flow probs &amp; rates'!AG$5:AG$5999,'Useful matrices &amp; checks'!$A82))+Z82:Z83*(INDEX('Flow probs &amp; rates'!AG$6:AG$5999-'Flow probs &amp; rates'!AG$5:AG$5999,'Useful matrices &amp; checks'!$A82))^2</f>
        <v>3.1352666076304506E-3</v>
      </c>
      <c r="AH84" s="12">
        <f t="array" aca="1" ref="AH84:AH85" ca="1">T82:T83*(INDEX('Flow probs &amp; rates'!AI$6:AI$5999-'Flow probs &amp; rates'!AI$5:AI$5999,'Useful matrices &amp; checks'!$A82))+AA82:AA83*(INDEX('Flow probs &amp; rates'!AI$6:AI$5999-'Flow probs &amp; rates'!AI$5:AI$5999,'Useful matrices &amp; checks'!$A82))^2</f>
        <v>-7.3435368062241633E-3</v>
      </c>
      <c r="AI84" s="12">
        <f t="array" aca="1" ref="AI84:AI85" ca="1">U82:U83*(INDEX('Flow probs &amp; rates'!AJ$6:AJ$5999-'Flow probs &amp; rates'!AJ$5:AJ$5999,'Useful matrices &amp; checks'!$A82))+AB82:AB83*(INDEX('Flow probs &amp; rates'!AJ$6:AJ$5999-'Flow probs &amp; rates'!AJ$5:AJ$5999,'Useful matrices &amp; checks'!$A82))^2</f>
        <v>3.5509733264900058E-3</v>
      </c>
      <c r="AJ84" s="12">
        <f t="array" aca="1" ref="AJ84:AJ85" ca="1">V82:V83*(INDEX('Flow probs &amp; rates'!AK$6:AK$5999-'Flow probs &amp; rates'!AK$5:AK$5999,'Useful matrices &amp; checks'!$A82))+AC82:AC83*(INDEX('Flow probs &amp; rates'!AK$6:AK$5999-'Flow probs &amp; rates'!AK$5:AK$5999,'Useful matrices &amp; checks'!$A82))^2</f>
        <v>2.0125760016362713E-3</v>
      </c>
      <c r="AK84" s="12"/>
      <c r="AL84" s="12"/>
      <c r="AM84" s="12">
        <f ca="1">'Useful matrices &amp; checks'!AO84</f>
        <v>-8.8628993833315128E-3</v>
      </c>
      <c r="AN84" s="12">
        <f t="shared" ca="1" si="4"/>
        <v>-9.0398567545311639E-3</v>
      </c>
      <c r="AO84" s="12">
        <f t="shared" ca="1" si="5"/>
        <v>1.7695737119965103E-4</v>
      </c>
    </row>
    <row r="85" spans="1:41" x14ac:dyDescent="0.35">
      <c r="P85" s="56"/>
      <c r="Q85" s="12">
        <f ca="1"/>
        <v>1.4768251569398485</v>
      </c>
      <c r="R85" s="12">
        <f ca="1"/>
        <v>0.15885757264225012</v>
      </c>
      <c r="S85" s="12">
        <f ca="1"/>
        <v>-0.10585078604275441</v>
      </c>
      <c r="T85" s="12">
        <f ca="1"/>
        <v>-9.4464740203808142E-2</v>
      </c>
      <c r="U85" s="12">
        <f ca="1"/>
        <v>-8.8493309463440528E-2</v>
      </c>
      <c r="V85" s="12">
        <f ca="1"/>
        <v>0.73418793552062001</v>
      </c>
      <c r="W85" s="12"/>
      <c r="X85" s="12">
        <f ca="1"/>
        <v>-12.639962649263129</v>
      </c>
      <c r="Y85" s="12">
        <f ca="1"/>
        <v>-3.2218600591638409</v>
      </c>
      <c r="Z85" s="12">
        <f ca="1"/>
        <v>0.2546089490598607</v>
      </c>
      <c r="AA85" s="12">
        <f ca="1"/>
        <v>0.20277992517921181</v>
      </c>
      <c r="AB85" s="12">
        <f ca="1"/>
        <v>1.7718751094420981</v>
      </c>
      <c r="AC85" s="12">
        <f ca="1"/>
        <v>-10.18258688554247</v>
      </c>
      <c r="AD85" s="12"/>
      <c r="AE85" s="12">
        <f ca="1"/>
        <v>-7.0721230477936129E-4</v>
      </c>
      <c r="AF85" s="12">
        <f ca="1"/>
        <v>1.4272612333175876E-4</v>
      </c>
      <c r="AG85" s="12">
        <f ca="1"/>
        <v>-9.1765319550785626E-4</v>
      </c>
      <c r="AH85" s="12">
        <f ca="1"/>
        <v>-1.3538948031655029E-3</v>
      </c>
      <c r="AI85" s="12">
        <f ca="1"/>
        <v>-3.9559796029049187E-5</v>
      </c>
      <c r="AJ85" s="12">
        <f ca="1"/>
        <v>3.7104957209194899E-4</v>
      </c>
      <c r="AK85" s="12"/>
      <c r="AL85" s="12"/>
      <c r="AM85" s="12">
        <f ca="1">'Useful matrices &amp; checks'!AO85</f>
        <v>-2.416590841274914E-3</v>
      </c>
      <c r="AN85" s="12">
        <f t="shared" ca="1" si="4"/>
        <v>-2.5045444040580622E-3</v>
      </c>
      <c r="AO85" s="12">
        <f t="shared" ca="1" si="5"/>
        <v>8.7953562783148198E-5</v>
      </c>
    </row>
    <row r="86" spans="1:41" x14ac:dyDescent="0.35">
      <c r="A86">
        <v>42</v>
      </c>
      <c r="P86" s="56" t="str">
        <f>INDEX('Flow probs &amp; rates'!$A$5:$A$5999,$A86)</f>
        <v>1993,10</v>
      </c>
      <c r="Q86" s="12">
        <f t="array" aca="1" ref="Q86:Q87" ca="1">-1*(MMULT(MINVERSE('Useful matrices &amp; checks'!$G86:$H87),'SS Taylor expansion'!C$4:C$5)-MMULT(MINVERSE('Useful matrices &amp; checks'!$G86:$H87),MMULT('SS Taylor expansion'!C$7:D$8,MMULT(MINVERSE('Useful matrices &amp; checks'!$G86:$H87),'Useful matrices &amp; checks'!$L86:$L87))))</f>
        <v>-5.2957496648461317</v>
      </c>
      <c r="R86" s="12">
        <f t="array" aca="1" ref="R86:R87" ca="1">-1*(MMULT(MINVERSE('Useful matrices &amp; checks'!$G86:$H87),'SS Taylor expansion'!E$4:E$5)-MMULT(MINVERSE('Useful matrices &amp; checks'!$G86:$H87),MMULT('SS Taylor expansion'!E$7:F$8,MMULT(MINVERSE('Useful matrices &amp; checks'!$G86:$H87),'Useful matrices &amp; checks'!$L86:$L87))))</f>
        <v>-12.644499273795875</v>
      </c>
      <c r="S86" s="12">
        <f t="array" aca="1" ref="S86:S87" ca="1">-1*(MMULT(MINVERSE('Useful matrices &amp; checks'!$G86:$H87),'SS Taylor expansion'!G$4:G$5)-MMULT(MINVERSE('Useful matrices &amp; checks'!$G86:$H87),MMULT('SS Taylor expansion'!G$7:H$8,MMULT(MINVERSE('Useful matrices &amp; checks'!$G86:$H87),'Useful matrices &amp; checks'!$L86:$L87))))</f>
        <v>0.35764168604514229</v>
      </c>
      <c r="T86" s="12">
        <f t="array" aca="1" ref="T86:T87" ca="1">-1*(MMULT(MINVERSE('Useful matrices &amp; checks'!$G86:$H87),'SS Taylor expansion'!I$4:I$5)-MMULT(MINVERSE('Useful matrices &amp; checks'!$G86:$H87),MMULT('SS Taylor expansion'!I$7:J$8,MMULT(MINVERSE('Useful matrices &amp; checks'!$G86:$H87),'Useful matrices &amp; checks'!$L86:$L87))))</f>
        <v>-0.49628841369047777</v>
      </c>
      <c r="U86" s="12">
        <f t="array" aca="1" ref="U86:U87" ca="1">-1*(MMULT(MINVERSE('Useful matrices &amp; checks'!$G86:$H87),'SS Taylor expansion'!K$4:K$5)-MMULT(MINVERSE('Useful matrices &amp; checks'!$G86:$H87),MMULT('SS Taylor expansion'!K$7:L$8,MMULT(MINVERSE('Useful matrices &amp; checks'!$G86:$H87),'Useful matrices &amp; checks'!$L86:$L87))))</f>
        <v>6.3601138350758131</v>
      </c>
      <c r="V86" s="12">
        <f t="array" aca="1" ref="V86:V87" ca="1">-1*(MMULT(MINVERSE('Useful matrices &amp; checks'!$G86:$H87),'SS Taylor expansion'!M$4:M$5)-MMULT(MINVERSE('Useful matrices &amp; checks'!$G86:$H87),MMULT('SS Taylor expansion'!M$7:N$8,MMULT(MINVERSE('Useful matrices &amp; checks'!$G86:$H87),'Useful matrices &amp; checks'!$L86:$L87))))</f>
        <v>3.6963807776279172</v>
      </c>
      <c r="W86" s="12"/>
      <c r="X86" s="12">
        <f t="array" aca="1" ref="X86:X87" ca="1">(MMULT(MINVERSE('Useful matrices &amp; checks'!$G86:$H87),MMULT('SS Taylor expansion'!C$7:D$8,MMULT(MINVERSE('Useful matrices &amp; checks'!$G86:$H87),'SS Taylor expansion'!C$4:C$5)))-MMULT(MINVERSE('Useful matrices &amp; checks'!$G86:$H87),MMULT('SS Taylor expansion'!C$7:D$8,MMULT(MINVERSE('Useful matrices &amp; checks'!$G86:$H87),MMULT('SS Taylor expansion'!C$7:D$8,MMULT(MINVERSE('Useful matrices &amp; checks'!$G86:$H87),'Useful matrices &amp; checks'!$L86:$L87))))))</f>
        <v>44.045408797945747</v>
      </c>
      <c r="Y86" s="12">
        <f t="array" aca="1" ref="Y86:Y87" ca="1">(MMULT(MINVERSE('Useful matrices &amp; checks'!$G86:$H87),MMULT('SS Taylor expansion'!E$7:F$8,MMULT(MINVERSE('Useful matrices &amp; checks'!$G86:$H87),'SS Taylor expansion'!E$4:E$5)))-MMULT(MINVERSE('Useful matrices &amp; checks'!$G86:$H87),MMULT('SS Taylor expansion'!E$7:F$8,MMULT(MINVERSE('Useful matrices &amp; checks'!$G86:$H87),MMULT('SS Taylor expansion'!E$7:F$8,MMULT(MINVERSE('Useful matrices &amp; checks'!$G86:$H87),'Useful matrices &amp; checks'!$L86:$L87))))))</f>
        <v>251.1013351798791</v>
      </c>
      <c r="Z86" s="12">
        <f t="array" aca="1" ref="Z86:Z87" ca="1">(MMULT(MINVERSE('Useful matrices &amp; checks'!$G86:$H87),MMULT('SS Taylor expansion'!G$7:H$8,MMULT(MINVERSE('Useful matrices &amp; checks'!$G86:$H87),'SS Taylor expansion'!G$4:G$5)))-MMULT(MINVERSE('Useful matrices &amp; checks'!$G86:$H87),MMULT('SS Taylor expansion'!G$7:H$8,MMULT(MINVERSE('Useful matrices &amp; checks'!$G86:$H87),MMULT('SS Taylor expansion'!G$7:H$8,MMULT(MINVERSE('Useful matrices &amp; checks'!$G86:$H87),'Useful matrices &amp; checks'!$L86:$L87))))))</f>
        <v>-0.8648113853772359</v>
      </c>
      <c r="AA86" s="12">
        <f t="array" aca="1" ref="AA86:AA87" ca="1">(MMULT(MINVERSE('Useful matrices &amp; checks'!$G86:$H87),MMULT('SS Taylor expansion'!I$7:J$8,MMULT(MINVERSE('Useful matrices &amp; checks'!$G86:$H87),'SS Taylor expansion'!I$4:I$5)))-MMULT(MINVERSE('Useful matrices &amp; checks'!$G86:$H87),MMULT('SS Taylor expansion'!I$7:J$8,MMULT(MINVERSE('Useful matrices &amp; checks'!$G86:$H87),MMULT('SS Taylor expansion'!I$7:J$8,MMULT(MINVERSE('Useful matrices &amp; checks'!$G86:$H87),'Useful matrices &amp; checks'!$L86:$L87))))))</f>
        <v>1.0405824284402838</v>
      </c>
      <c r="AB86" s="12">
        <f t="array" aca="1" ref="AB86:AB87" ca="1">(MMULT(MINVERSE('Useful matrices &amp; checks'!$G86:$H87),MMULT('SS Taylor expansion'!K$7:L$8,MMULT(MINVERSE('Useful matrices &amp; checks'!$G86:$H87),'SS Taylor expansion'!K$4:K$5)))-MMULT(MINVERSE('Useful matrices &amp; checks'!$G86:$H87),MMULT('SS Taylor expansion'!K$7:L$8,MMULT(MINVERSE('Useful matrices &amp; checks'!$G86:$H87),MMULT('SS Taylor expansion'!K$7:L$8,MMULT(MINVERSE('Useful matrices &amp; checks'!$G86:$H87),'Useful matrices &amp; checks'!$L86:$L87))))))</f>
        <v>-124.25867592232817</v>
      </c>
      <c r="AC86" s="12">
        <f t="array" aca="1" ref="AC86:AC87" ca="1">(MMULT(MINVERSE('Useful matrices &amp; checks'!$G86:$H87),MMULT('SS Taylor expansion'!M$7:N$8,MMULT(MINVERSE('Useful matrices &amp; checks'!$G86:$H87),'SS Taylor expansion'!M$4:M$5)))-MMULT(MINVERSE('Useful matrices &amp; checks'!$G86:$H87),MMULT('SS Taylor expansion'!M$7:N$8,MMULT(MINVERSE('Useful matrices &amp; checks'!$G86:$H87),MMULT('SS Taylor expansion'!M$7:N$8,MMULT(MINVERSE('Useful matrices &amp; checks'!$G86:$H87),'Useful matrices &amp; checks'!$L86:$L87))))))</f>
        <v>-50.411788258358754</v>
      </c>
      <c r="AD86" s="12"/>
      <c r="AE86" s="12">
        <f t="array" aca="1" ref="AE86:AE87" ca="1">Q84:Q85*(INDEX('Flow probs &amp; rates'!AE$6:AE$5999-'Flow probs &amp; rates'!AE$5:AE$5999,'Useful matrices &amp; checks'!$A84))+X84:X85*(INDEX('Flow probs &amp; rates'!AE$6:AE$5999-'Flow probs &amp; rates'!AE$5:AE$5999,'Useful matrices &amp; checks'!$A84))^2</f>
        <v>4.0397719269559028E-3</v>
      </c>
      <c r="AF86" s="12">
        <f t="array" aca="1" ref="AF86:AF87" ca="1">R84:R85*(INDEX('Flow probs &amp; rates'!AF$6:AF$5999-'Flow probs &amp; rates'!AF$5:AF$5999,'Useful matrices &amp; checks'!$A84))+Y84:Y85*(INDEX('Flow probs &amp; rates'!AF$6:AF$5999-'Flow probs &amp; rates'!AF$5:AF$5999,'Useful matrices &amp; checks'!$A84))^2</f>
        <v>4.5965776326751494E-3</v>
      </c>
      <c r="AG86" s="12">
        <f t="array" aca="1" ref="AG86:AG87" ca="1">S84:S85*(INDEX('Flow probs &amp; rates'!AG$6:AG$5999-'Flow probs &amp; rates'!AG$5:AG$5999,'Useful matrices &amp; checks'!$A84))+Z84:Z85*(INDEX('Flow probs &amp; rates'!AG$6:AG$5999-'Flow probs &amp; rates'!AG$5:AG$5999,'Useful matrices &amp; checks'!$A84))^2</f>
        <v>1.5160224739035242E-3</v>
      </c>
      <c r="AH86" s="12">
        <f t="array" aca="1" ref="AH86:AH87" ca="1">T84:T85*(INDEX('Flow probs &amp; rates'!AI$6:AI$5999-'Flow probs &amp; rates'!AI$5:AI$5999,'Useful matrices &amp; checks'!$A84))+AA84:AA85*(INDEX('Flow probs &amp; rates'!AI$6:AI$5999-'Flow probs &amp; rates'!AI$5:AI$5999,'Useful matrices &amp; checks'!$A84))^2</f>
        <v>1.2527437176878277E-3</v>
      </c>
      <c r="AI86" s="12">
        <f t="array" aca="1" ref="AI86:AI87" ca="1">U84:U85*(INDEX('Flow probs &amp; rates'!AJ$6:AJ$5999-'Flow probs &amp; rates'!AJ$5:AJ$5999,'Useful matrices &amp; checks'!$A84))+AB84:AB85*(INDEX('Flow probs &amp; rates'!AJ$6:AJ$5999-'Flow probs &amp; rates'!AJ$5:AJ$5999,'Useful matrices &amp; checks'!$A84))^2</f>
        <v>8.603622774023165E-3</v>
      </c>
      <c r="AJ86" s="12">
        <f t="array" aca="1" ref="AJ86:AJ87" ca="1">V84:V85*(INDEX('Flow probs &amp; rates'!AK$6:AK$5999-'Flow probs &amp; rates'!AK$5:AK$5999,'Useful matrices &amp; checks'!$A84))+AC84:AC85*(INDEX('Flow probs &amp; rates'!AK$6:AK$5999-'Flow probs &amp; rates'!AK$5:AK$5999,'Useful matrices &amp; checks'!$A84))^2</f>
        <v>3.0429238612689263E-3</v>
      </c>
      <c r="AK86" s="12"/>
      <c r="AL86" s="12"/>
      <c r="AM86" s="12">
        <f ca="1">'Useful matrices &amp; checks'!AO86</f>
        <v>2.2755114134383359E-2</v>
      </c>
      <c r="AN86" s="12">
        <f t="shared" ca="1" si="4"/>
        <v>2.3051662386514495E-2</v>
      </c>
      <c r="AO86" s="12">
        <f t="shared" ca="1" si="5"/>
        <v>-2.9654825213113606E-4</v>
      </c>
    </row>
    <row r="87" spans="1:41" x14ac:dyDescent="0.35">
      <c r="Q87" s="12">
        <f ca="1"/>
        <v>1.5396695277844932</v>
      </c>
      <c r="R87" s="12">
        <f ca="1"/>
        <v>0.20462238592853901</v>
      </c>
      <c r="S87" s="12">
        <f ca="1"/>
        <v>-0.1039796139769332</v>
      </c>
      <c r="T87" s="12">
        <f ca="1"/>
        <v>-9.0160702635286763E-2</v>
      </c>
      <c r="U87" s="12">
        <f ca="1"/>
        <v>-0.10292393866535746</v>
      </c>
      <c r="V87" s="12">
        <f ca="1"/>
        <v>0.67152139547297907</v>
      </c>
      <c r="W87" s="12"/>
      <c r="X87" s="12">
        <f ca="1"/>
        <v>-12.805623010312452</v>
      </c>
      <c r="Y87" s="12">
        <f ca="1"/>
        <v>-4.0635024924102119</v>
      </c>
      <c r="Z87" s="12">
        <f ca="1"/>
        <v>0.25143253016381195</v>
      </c>
      <c r="AA87" s="12">
        <f ca="1"/>
        <v>0.18904258151112485</v>
      </c>
      <c r="AB87" s="12">
        <f ca="1"/>
        <v>2.0108433073534417</v>
      </c>
      <c r="AC87" s="12">
        <f ca="1"/>
        <v>-9.1583082036439087</v>
      </c>
      <c r="AD87" s="12"/>
      <c r="AE87" s="12">
        <f ca="1"/>
        <v>-1.1353237286275341E-3</v>
      </c>
      <c r="AF87" s="12">
        <f ca="1"/>
        <v>-5.8640041092126874E-5</v>
      </c>
      <c r="AG87" s="12">
        <f ca="1"/>
        <v>-4.2605778714152544E-4</v>
      </c>
      <c r="AH87" s="12">
        <f ca="1"/>
        <v>2.2940077938488754E-4</v>
      </c>
      <c r="AI87" s="12">
        <f ca="1"/>
        <v>-1.0975922378064017E-4</v>
      </c>
      <c r="AJ87" s="12">
        <f ca="1"/>
        <v>5.5721620913201848E-4</v>
      </c>
      <c r="AK87" s="12"/>
      <c r="AL87" s="12"/>
      <c r="AM87" s="12">
        <f ca="1">'Useful matrices &amp; checks'!AO87</f>
        <v>-1.0056234606758765E-3</v>
      </c>
      <c r="AN87" s="12">
        <f t="shared" ca="1" si="4"/>
        <v>-9.4316379212492046E-4</v>
      </c>
      <c r="AO87" s="12">
        <f t="shared" ca="1" si="5"/>
        <v>-6.2459668550956084E-5</v>
      </c>
    </row>
    <row r="88" spans="1:41" x14ac:dyDescent="0.35">
      <c r="A88">
        <v>43</v>
      </c>
      <c r="P88" s="56" t="str">
        <f>INDEX('Flow probs &amp; rates'!$A$5:$A$5999,$A88)</f>
        <v>1993,11</v>
      </c>
      <c r="Q88" s="12">
        <f t="array" aca="1" ref="Q88:Q89" ca="1">-1*(MMULT(MINVERSE('Useful matrices &amp; checks'!$G88:$H89),'SS Taylor expansion'!C$4:C$5)-MMULT(MINVERSE('Useful matrices &amp; checks'!$G88:$H89),MMULT('SS Taylor expansion'!C$7:D$8,MMULT(MINVERSE('Useful matrices &amp; checks'!$G88:$H89),'Useful matrices &amp; checks'!$L88:$L89))))</f>
        <v>-5.1792807903761746</v>
      </c>
      <c r="R88" s="12">
        <f t="array" aca="1" ref="R88:R89" ca="1">-1*(MMULT(MINVERSE('Useful matrices &amp; checks'!$G88:$H89),'SS Taylor expansion'!E$4:E$5)-MMULT(MINVERSE('Useful matrices &amp; checks'!$G88:$H89),MMULT('SS Taylor expansion'!E$7:F$8,MMULT(MINVERSE('Useful matrices &amp; checks'!$G88:$H89),'Useful matrices &amp; checks'!$L88:$L89))))</f>
        <v>-11.793208419538526</v>
      </c>
      <c r="S88" s="12">
        <f t="array" aca="1" ref="S88:S89" ca="1">-1*(MMULT(MINVERSE('Useful matrices &amp; checks'!$G88:$H89),'SS Taylor expansion'!G$4:G$5)-MMULT(MINVERSE('Useful matrices &amp; checks'!$G88:$H89),MMULT('SS Taylor expansion'!G$7:H$8,MMULT(MINVERSE('Useful matrices &amp; checks'!$G88:$H89),'Useful matrices &amp; checks'!$L88:$L89))))</f>
        <v>0.40479173331900586</v>
      </c>
      <c r="T88" s="12">
        <f t="array" aca="1" ref="T88:T89" ca="1">-1*(MMULT(MINVERSE('Useful matrices &amp; checks'!$G88:$H89),'SS Taylor expansion'!I$4:I$5)-MMULT(MINVERSE('Useful matrices &amp; checks'!$G88:$H89),MMULT('SS Taylor expansion'!I$7:J$8,MMULT(MINVERSE('Useful matrices &amp; checks'!$G88:$H89),'Useful matrices &amp; checks'!$L88:$L89))))</f>
        <v>-0.51691795394252815</v>
      </c>
      <c r="U88" s="12">
        <f t="array" aca="1" ref="U88:U89" ca="1">-1*(MMULT(MINVERSE('Useful matrices &amp; checks'!$G88:$H89),'SS Taylor expansion'!K$4:K$5)-MMULT(MINVERSE('Useful matrices &amp; checks'!$G88:$H89),MMULT('SS Taylor expansion'!K$7:L$8,MMULT(MINVERSE('Useful matrices &amp; checks'!$G88:$H89),'Useful matrices &amp; checks'!$L88:$L89))))</f>
        <v>7.9675971461817685</v>
      </c>
      <c r="V88" s="12">
        <f t="array" aca="1" ref="V88:V89" ca="1">-1*(MMULT(MINVERSE('Useful matrices &amp; checks'!$G88:$H89),'SS Taylor expansion'!M$4:M$5)-MMULT(MINVERSE('Useful matrices &amp; checks'!$G88:$H89),MMULT('SS Taylor expansion'!M$7:N$8,MMULT(MINVERSE('Useful matrices &amp; checks'!$G88:$H89),'Useful matrices &amp; checks'!$L88:$L89))))</f>
        <v>4.4684286945917275</v>
      </c>
      <c r="W88" s="12"/>
      <c r="X88" s="12">
        <f t="array" aca="1" ref="X88:X89" ca="1">(MMULT(MINVERSE('Useful matrices &amp; checks'!$G88:$H89),MMULT('SS Taylor expansion'!C$7:D$8,MMULT(MINVERSE('Useful matrices &amp; checks'!$G88:$H89),'SS Taylor expansion'!C$4:C$5)))-MMULT(MINVERSE('Useful matrices &amp; checks'!$G88:$H89),MMULT('SS Taylor expansion'!C$7:D$8,MMULT(MINVERSE('Useful matrices &amp; checks'!$G88:$H89),MMULT('SS Taylor expansion'!C$7:D$8,MMULT(MINVERSE('Useful matrices &amp; checks'!$G88:$H89),'Useful matrices &amp; checks'!$L88:$L89))))))</f>
        <v>47.044655497652492</v>
      </c>
      <c r="Y88" s="12">
        <f t="array" aca="1" ref="Y88:Y89" ca="1">(MMULT(MINVERSE('Useful matrices &amp; checks'!$G88:$H89),MMULT('SS Taylor expansion'!E$7:F$8,MMULT(MINVERSE('Useful matrices &amp; checks'!$G88:$H89),'SS Taylor expansion'!E$4:E$5)))-MMULT(MINVERSE('Useful matrices &amp; checks'!$G88:$H89),MMULT('SS Taylor expansion'!E$7:F$8,MMULT(MINVERSE('Useful matrices &amp; checks'!$G88:$H89),MMULT('SS Taylor expansion'!E$7:F$8,MMULT(MINVERSE('Useful matrices &amp; checks'!$G88:$H89),'Useful matrices &amp; checks'!$L88:$L89))))))</f>
        <v>243.91321301869931</v>
      </c>
      <c r="Z88" s="12">
        <f t="array" aca="1" ref="Z88:Z89" ca="1">(MMULT(MINVERSE('Useful matrices &amp; checks'!$G88:$H89),MMULT('SS Taylor expansion'!G$7:H$8,MMULT(MINVERSE('Useful matrices &amp; checks'!$G88:$H89),'SS Taylor expansion'!G$4:G$5)))-MMULT(MINVERSE('Useful matrices &amp; checks'!$G88:$H89),MMULT('SS Taylor expansion'!G$7:H$8,MMULT(MINVERSE('Useful matrices &amp; checks'!$G88:$H89),MMULT('SS Taylor expansion'!G$7:H$8,MMULT(MINVERSE('Useful matrices &amp; checks'!$G88:$H89),'Useful matrices &amp; checks'!$L88:$L89))))))</f>
        <v>-0.96387445933461291</v>
      </c>
      <c r="AA88" s="12">
        <f t="array" aca="1" ref="AA88:AA89" ca="1">(MMULT(MINVERSE('Useful matrices &amp; checks'!$G88:$H89),MMULT('SS Taylor expansion'!I$7:J$8,MMULT(MINVERSE('Useful matrices &amp; checks'!$G88:$H89),'SS Taylor expansion'!I$4:I$5)))-MMULT(MINVERSE('Useful matrices &amp; checks'!$G88:$H89),MMULT('SS Taylor expansion'!I$7:J$8,MMULT(MINVERSE('Useful matrices &amp; checks'!$G88:$H89),MMULT('SS Taylor expansion'!I$7:J$8,MMULT(MINVERSE('Useful matrices &amp; checks'!$G88:$H89),'Useful matrices &amp; checks'!$L88:$L89))))))</f>
        <v>1.1249085379638759</v>
      </c>
      <c r="AB88" s="12">
        <f t="array" aca="1" ref="AB88:AB89" ca="1">(MMULT(MINVERSE('Useful matrices &amp; checks'!$G88:$H89),MMULT('SS Taylor expansion'!K$7:L$8,MMULT(MINVERSE('Useful matrices &amp; checks'!$G88:$H89),'SS Taylor expansion'!K$4:K$5)))-MMULT(MINVERSE('Useful matrices &amp; checks'!$G88:$H89),MMULT('SS Taylor expansion'!K$7:L$8,MMULT(MINVERSE('Useful matrices &amp; checks'!$G88:$H89),MMULT('SS Taylor expansion'!K$7:L$8,MMULT(MINVERSE('Useful matrices &amp; checks'!$G88:$H89),'Useful matrices &amp; checks'!$L88:$L89))))))</f>
        <v>-163.15677132429596</v>
      </c>
      <c r="AC88" s="12">
        <f t="array" aca="1" ref="AC88:AC89" ca="1">(MMULT(MINVERSE('Useful matrices &amp; checks'!$G88:$H89),MMULT('SS Taylor expansion'!M$7:N$8,MMULT(MINVERSE('Useful matrices &amp; checks'!$G88:$H89),'SS Taylor expansion'!M$4:M$5)))-MMULT(MINVERSE('Useful matrices &amp; checks'!$G88:$H89),MMULT('SS Taylor expansion'!M$7:N$8,MMULT(MINVERSE('Useful matrices &amp; checks'!$G88:$H89),MMULT('SS Taylor expansion'!M$7:N$8,MMULT(MINVERSE('Useful matrices &amp; checks'!$G88:$H89),'Useful matrices &amp; checks'!$L88:$L89))))))</f>
        <v>-61.554652679935501</v>
      </c>
      <c r="AD88" s="12"/>
      <c r="AE88" s="12">
        <f t="array" aca="1" ref="AE88:AE89" ca="1">Q86:Q87*(INDEX('Flow probs &amp; rates'!AE$6:AE$5999-'Flow probs &amp; rates'!AE$5:AE$5999,'Useful matrices &amp; checks'!$A86))+X86:X87*(INDEX('Flow probs &amp; rates'!AE$6:AE$5999-'Flow probs &amp; rates'!AE$5:AE$5999,'Useful matrices &amp; checks'!$A86))^2</f>
        <v>-6.9920216069151208E-3</v>
      </c>
      <c r="AF88" s="12">
        <f t="array" aca="1" ref="AF88:AF89" ca="1">R86:R87*(INDEX('Flow probs &amp; rates'!AF$6:AF$5999-'Flow probs &amp; rates'!AF$5:AF$5999,'Useful matrices &amp; checks'!$A86))+Y86:Y87*(INDEX('Flow probs &amp; rates'!AF$6:AF$5999-'Flow probs &amp; rates'!AF$5:AF$5999,'Useful matrices &amp; checks'!$A86))^2</f>
        <v>-1.9238905396558686E-2</v>
      </c>
      <c r="AG88" s="12">
        <f t="array" aca="1" ref="AG88:AG89" ca="1">S86:S87*(INDEX('Flow probs &amp; rates'!AG$6:AG$5999-'Flow probs &amp; rates'!AG$5:AG$5999,'Useful matrices &amp; checks'!$A86))+Z86:Z87*(INDEX('Flow probs &amp; rates'!AG$6:AG$5999-'Flow probs &amp; rates'!AG$5:AG$5999,'Useful matrices &amp; checks'!$A86))^2</f>
        <v>-4.7774382554597134E-3</v>
      </c>
      <c r="AH88" s="12">
        <f t="array" aca="1" ref="AH88:AH89" ca="1">T86:T87*(INDEX('Flow probs &amp; rates'!AI$6:AI$5999-'Flow probs &amp; rates'!AI$5:AI$5999,'Useful matrices &amp; checks'!$A86))+AA86:AA87*(INDEX('Flow probs &amp; rates'!AI$6:AI$5999-'Flow probs &amp; rates'!AI$5:AI$5999,'Useful matrices &amp; checks'!$A86))^2</f>
        <v>-6.2375394397908126E-3</v>
      </c>
      <c r="AI88" s="12">
        <f t="array" aca="1" ref="AI88:AI89" ca="1">U86:U87*(INDEX('Flow probs &amp; rates'!AJ$6:AJ$5999-'Flow probs &amp; rates'!AJ$5:AJ$5999,'Useful matrices &amp; checks'!$A86))+AB86:AB87*(INDEX('Flow probs &amp; rates'!AJ$6:AJ$5999-'Flow probs &amp; rates'!AJ$5:AJ$5999,'Useful matrices &amp; checks'!$A86))^2</f>
        <v>-2.1760726117255182E-2</v>
      </c>
      <c r="AJ88" s="12">
        <f t="array" aca="1" ref="AJ88:AJ89" ca="1">V86:V87*(INDEX('Flow probs &amp; rates'!AK$6:AK$5999-'Flow probs &amp; rates'!AK$5:AK$5999,'Useful matrices &amp; checks'!$A86))+AC86:AC87*(INDEX('Flow probs &amp; rates'!AK$6:AK$5999-'Flow probs &amp; rates'!AK$5:AK$5999,'Useful matrices &amp; checks'!$A86))^2</f>
        <v>-5.3736307216034037E-3</v>
      </c>
      <c r="AK88" s="12"/>
      <c r="AL88" s="12"/>
      <c r="AM88" s="12">
        <f ca="1">'Useful matrices &amp; checks'!AO88</f>
        <v>-6.6526593759771213E-2</v>
      </c>
      <c r="AN88" s="12">
        <f t="shared" ca="1" si="4"/>
        <v>-6.4380261537582917E-2</v>
      </c>
      <c r="AO88" s="12">
        <f t="shared" ca="1" si="5"/>
        <v>-2.1463322221882963E-3</v>
      </c>
    </row>
    <row r="89" spans="1:41" x14ac:dyDescent="0.35">
      <c r="P89" s="56"/>
      <c r="Q89" s="12">
        <f ca="1"/>
        <v>1.3577426433411799</v>
      </c>
      <c r="R89" s="12">
        <f ca="1"/>
        <v>0.11687855196994131</v>
      </c>
      <c r="S89" s="12">
        <f ca="1"/>
        <v>-0.10611569834569387</v>
      </c>
      <c r="T89" s="12">
        <f ca="1"/>
        <v>-9.6980941309999E-2</v>
      </c>
      <c r="U89" s="12">
        <f ca="1"/>
        <v>-7.8964195662201475E-2</v>
      </c>
      <c r="V89" s="12">
        <f ca="1"/>
        <v>0.83833888467781237</v>
      </c>
      <c r="W89" s="12"/>
      <c r="X89" s="12">
        <f ca="1"/>
        <v>-12.332703611888675</v>
      </c>
      <c r="Y89" s="12">
        <f ca="1"/>
        <v>-2.4173424338647407</v>
      </c>
      <c r="Z89" s="12">
        <f ca="1"/>
        <v>0.25267860717220864</v>
      </c>
      <c r="AA89" s="12">
        <f ca="1"/>
        <v>0.21104836476916175</v>
      </c>
      <c r="AB89" s="12">
        <f ca="1"/>
        <v>1.6169922974379825</v>
      </c>
      <c r="AC89" s="12">
        <f ca="1"/>
        <v>-11.548502259168792</v>
      </c>
      <c r="AD89" s="12"/>
      <c r="AE89" s="12">
        <f ca="1"/>
        <v>2.0328382735385147E-3</v>
      </c>
      <c r="AF89" s="12">
        <f ca="1"/>
        <v>3.1133781098438736E-4</v>
      </c>
      <c r="AG89" s="12">
        <f ca="1"/>
        <v>1.3889773060141333E-3</v>
      </c>
      <c r="AH89" s="12">
        <f ca="1"/>
        <v>-1.1331736206068174E-3</v>
      </c>
      <c r="AI89" s="12">
        <f ca="1"/>
        <v>3.5214772852871698E-4</v>
      </c>
      <c r="AJ89" s="12">
        <f ca="1"/>
        <v>-9.7622734723863615E-4</v>
      </c>
      <c r="AK89" s="12"/>
      <c r="AL89" s="12"/>
      <c r="AM89" s="12">
        <f ca="1">'Useful matrices &amp; checks'!AO89</f>
        <v>1.5640390223298772E-3</v>
      </c>
      <c r="AN89" s="12">
        <f t="shared" ca="1" si="4"/>
        <v>1.9759001512202994E-3</v>
      </c>
      <c r="AO89" s="12">
        <f t="shared" ca="1" si="5"/>
        <v>-4.1186112889042212E-4</v>
      </c>
    </row>
    <row r="90" spans="1:41" x14ac:dyDescent="0.35">
      <c r="A90">
        <v>44</v>
      </c>
      <c r="P90" s="56" t="str">
        <f>INDEX('Flow probs &amp; rates'!$A$5:$A$5999,$A90)</f>
        <v>1993,12</v>
      </c>
      <c r="Q90" s="12">
        <f t="array" aca="1" ref="Q90:Q91" ca="1">-1*(MMULT(MINVERSE('Useful matrices &amp; checks'!$G90:$H91),'SS Taylor expansion'!C$4:C$5)-MMULT(MINVERSE('Useful matrices &amp; checks'!$G90:$H91),MMULT('SS Taylor expansion'!C$7:D$8,MMULT(MINVERSE('Useful matrices &amp; checks'!$G90:$H91),'Useful matrices &amp; checks'!$L90:$L91))))</f>
        <v>-5.2614018414110744</v>
      </c>
      <c r="R90" s="12">
        <f t="array" aca="1" ref="R90:R91" ca="1">-1*(MMULT(MINVERSE('Useful matrices &amp; checks'!$G90:$H91),'SS Taylor expansion'!E$4:E$5)-MMULT(MINVERSE('Useful matrices &amp; checks'!$G90:$H91),MMULT('SS Taylor expansion'!E$7:F$8,MMULT(MINVERSE('Useful matrices &amp; checks'!$G90:$H91),'Useful matrices &amp; checks'!$L90:$L91))))</f>
        <v>-12.584371311368828</v>
      </c>
      <c r="S90" s="12">
        <f t="array" aca="1" ref="S90:S91" ca="1">-1*(MMULT(MINVERSE('Useful matrices &amp; checks'!$G90:$H91),'SS Taylor expansion'!G$4:G$5)-MMULT(MINVERSE('Useful matrices &amp; checks'!$G90:$H91),MMULT('SS Taylor expansion'!G$7:H$8,MMULT(MINVERSE('Useful matrices &amp; checks'!$G90:$H91),'Useful matrices &amp; checks'!$L90:$L91))))</f>
        <v>0.37066450239081405</v>
      </c>
      <c r="T90" s="12">
        <f t="array" aca="1" ref="T90:T91" ca="1">-1*(MMULT(MINVERSE('Useful matrices &amp; checks'!$G90:$H91),'SS Taylor expansion'!I$4:I$5)-MMULT(MINVERSE('Useful matrices &amp; checks'!$G90:$H91),MMULT('SS Taylor expansion'!I$7:J$8,MMULT(MINVERSE('Useful matrices &amp; checks'!$G90:$H91),'Useful matrices &amp; checks'!$L90:$L91))))</f>
        <v>-0.51590144916151071</v>
      </c>
      <c r="U90" s="12">
        <f t="array" aca="1" ref="U90:U91" ca="1">-1*(MMULT(MINVERSE('Useful matrices &amp; checks'!$G90:$H91),'SS Taylor expansion'!K$4:K$5)-MMULT(MINVERSE('Useful matrices &amp; checks'!$G90:$H91),MMULT('SS Taylor expansion'!K$7:L$8,MMULT(MINVERSE('Useful matrices &amp; checks'!$G90:$H91),'Useful matrices &amp; checks'!$L90:$L91))))</f>
        <v>6.3429258003508746</v>
      </c>
      <c r="V90" s="12">
        <f t="array" aca="1" ref="V90:V91" ca="1">-1*(MMULT(MINVERSE('Useful matrices &amp; checks'!$G90:$H91),'SS Taylor expansion'!M$4:M$5)-MMULT(MINVERSE('Useful matrices &amp; checks'!$G90:$H91),MMULT('SS Taylor expansion'!M$7:N$8,MMULT(MINVERSE('Useful matrices &amp; checks'!$G90:$H91),'Useful matrices &amp; checks'!$L90:$L91))))</f>
        <v>3.691010924337105</v>
      </c>
      <c r="W90" s="12"/>
      <c r="X90" s="12">
        <f t="array" aca="1" ref="X90:X91" ca="1">(MMULT(MINVERSE('Useful matrices &amp; checks'!$G90:$H91),MMULT('SS Taylor expansion'!C$7:D$8,MMULT(MINVERSE('Useful matrices &amp; checks'!$G90:$H91),'SS Taylor expansion'!C$4:C$5)))-MMULT(MINVERSE('Useful matrices &amp; checks'!$G90:$H91),MMULT('SS Taylor expansion'!C$7:D$8,MMULT(MINVERSE('Useful matrices &amp; checks'!$G90:$H91),MMULT('SS Taylor expansion'!C$7:D$8,MMULT(MINVERSE('Useful matrices &amp; checks'!$G90:$H91),'Useful matrices &amp; checks'!$L90:$L91))))))</f>
        <v>43.585354044152858</v>
      </c>
      <c r="Y90" s="12">
        <f t="array" aca="1" ref="Y90:Y91" ca="1">(MMULT(MINVERSE('Useful matrices &amp; checks'!$G90:$H91),MMULT('SS Taylor expansion'!E$7:F$8,MMULT(MINVERSE('Useful matrices &amp; checks'!$G90:$H91),'SS Taylor expansion'!E$4:E$5)))-MMULT(MINVERSE('Useful matrices &amp; checks'!$G90:$H91),MMULT('SS Taylor expansion'!E$7:F$8,MMULT(MINVERSE('Useful matrices &amp; checks'!$G90:$H91),MMULT('SS Taylor expansion'!E$7:F$8,MMULT(MINVERSE('Useful matrices &amp; checks'!$G90:$H91),'Useful matrices &amp; checks'!$L90:$L91))))))</f>
        <v>249.345009900831</v>
      </c>
      <c r="Z90" s="12">
        <f t="array" aca="1" ref="Z90:Z91" ca="1">(MMULT(MINVERSE('Useful matrices &amp; checks'!$G90:$H91),MMULT('SS Taylor expansion'!G$7:H$8,MMULT(MINVERSE('Useful matrices &amp; checks'!$G90:$H91),'SS Taylor expansion'!G$4:G$5)))-MMULT(MINVERSE('Useful matrices &amp; checks'!$G90:$H91),MMULT('SS Taylor expansion'!G$7:H$8,MMULT(MINVERSE('Useful matrices &amp; checks'!$G90:$H91),MMULT('SS Taylor expansion'!G$7:H$8,MMULT(MINVERSE('Useful matrices &amp; checks'!$G90:$H91),'Useful matrices &amp; checks'!$L90:$L91))))))</f>
        <v>-0.86784293721213168</v>
      </c>
      <c r="AA90" s="12">
        <f t="array" aca="1" ref="AA90:AA91" ca="1">(MMULT(MINVERSE('Useful matrices &amp; checks'!$G90:$H91),MMULT('SS Taylor expansion'!I$7:J$8,MMULT(MINVERSE('Useful matrices &amp; checks'!$G90:$H91),'SS Taylor expansion'!I$4:I$5)))-MMULT(MINVERSE('Useful matrices &amp; checks'!$G90:$H91),MMULT('SS Taylor expansion'!I$7:J$8,MMULT(MINVERSE('Useful matrices &amp; checks'!$G90:$H91),MMULT('SS Taylor expansion'!I$7:J$8,MMULT(MINVERSE('Useful matrices &amp; checks'!$G90:$H91),'Useful matrices &amp; checks'!$L90:$L91))))))</f>
        <v>1.0464099658733836</v>
      </c>
      <c r="AB90" s="12">
        <f t="array" aca="1" ref="AB90:AB91" ca="1">(MMULT(MINVERSE('Useful matrices &amp; checks'!$G90:$H91),MMULT('SS Taylor expansion'!K$7:L$8,MMULT(MINVERSE('Useful matrices &amp; checks'!$G90:$H91),'SS Taylor expansion'!K$4:K$5)))-MMULT(MINVERSE('Useful matrices &amp; checks'!$G90:$H91),MMULT('SS Taylor expansion'!K$7:L$8,MMULT(MINVERSE('Useful matrices &amp; checks'!$G90:$H91),MMULT('SS Taylor expansion'!K$7:L$8,MMULT(MINVERSE('Useful matrices &amp; checks'!$G90:$H91),'Useful matrices &amp; checks'!$L90:$L91))))))</f>
        <v>-123.69250918082906</v>
      </c>
      <c r="AC90" s="12">
        <f t="array" aca="1" ref="AC90:AC91" ca="1">(MMULT(MINVERSE('Useful matrices &amp; checks'!$G90:$H91),MMULT('SS Taylor expansion'!M$7:N$8,MMULT(MINVERSE('Useful matrices &amp; checks'!$G90:$H91),'SS Taylor expansion'!M$4:M$5)))-MMULT(MINVERSE('Useful matrices &amp; checks'!$G90:$H91),MMULT('SS Taylor expansion'!M$7:N$8,MMULT(MINVERSE('Useful matrices &amp; checks'!$G90:$H91),MMULT('SS Taylor expansion'!M$7:N$8,MMULT(MINVERSE('Useful matrices &amp; checks'!$G90:$H91),'Useful matrices &amp; checks'!$L90:$L91))))))</f>
        <v>-50.043447784273383</v>
      </c>
      <c r="AD90" s="12"/>
      <c r="AE90" s="12">
        <f t="array" aca="1" ref="AE90:AE91" ca="1">Q88:Q89*(INDEX('Flow probs &amp; rates'!AE$6:AE$5999-'Flow probs &amp; rates'!AE$5:AE$5999,'Useful matrices &amp; checks'!$A88))+X88:X89*(INDEX('Flow probs &amp; rates'!AE$6:AE$5999-'Flow probs &amp; rates'!AE$5:AE$5999,'Useful matrices &amp; checks'!$A88))^2</f>
        <v>-2.2284775590501957E-4</v>
      </c>
      <c r="AF90" s="12">
        <f t="array" aca="1" ref="AF90:AF91" ca="1">R88:R89*(INDEX('Flow probs &amp; rates'!AF$6:AF$5999-'Flow probs &amp; rates'!AF$5:AF$5999,'Useful matrices &amp; checks'!$A88))+Y88:Y89*(INDEX('Flow probs &amp; rates'!AF$6:AF$5999-'Flow probs &amp; rates'!AF$5:AF$5999,'Useful matrices &amp; checks'!$A88))^2</f>
        <v>2.4727146214324949E-2</v>
      </c>
      <c r="AG90" s="12">
        <f t="array" aca="1" ref="AG90:AG91" ca="1">S88:S89*(INDEX('Flow probs &amp; rates'!AG$6:AG$5999-'Flow probs &amp; rates'!AG$5:AG$5999,'Useful matrices &amp; checks'!$A88))+Z88:Z89*(INDEX('Flow probs &amp; rates'!AG$6:AG$5999-'Flow probs &amp; rates'!AG$5:AG$5999,'Useful matrices &amp; checks'!$A88))^2</f>
        <v>8.0138124506144229E-3</v>
      </c>
      <c r="AH90" s="12">
        <f t="array" aca="1" ref="AH90:AH91" ca="1">T88:T89*(INDEX('Flow probs &amp; rates'!AI$6:AI$5999-'Flow probs &amp; rates'!AI$5:AI$5999,'Useful matrices &amp; checks'!$A88))+AA88:AA89*(INDEX('Flow probs &amp; rates'!AI$6:AI$5999-'Flow probs &amp; rates'!AI$5:AI$5999,'Useful matrices &amp; checks'!$A88))^2</f>
        <v>4.0803517948191431E-3</v>
      </c>
      <c r="AI90" s="12">
        <f t="array" aca="1" ref="AI90:AI91" ca="1">U88:U89*(INDEX('Flow probs &amp; rates'!AJ$6:AJ$5999-'Flow probs &amp; rates'!AJ$5:AJ$5999,'Useful matrices &amp; checks'!$A88))+AB88:AB89*(INDEX('Flow probs &amp; rates'!AJ$6:AJ$5999-'Flow probs &amp; rates'!AJ$5:AJ$5999,'Useful matrices &amp; checks'!$A88))^2</f>
        <v>1.7872114877410614E-2</v>
      </c>
      <c r="AJ90" s="12">
        <f t="array" aca="1" ref="AJ90:AJ91" ca="1">V88:V89*(INDEX('Flow probs &amp; rates'!AK$6:AK$5999-'Flow probs &amp; rates'!AK$5:AK$5999,'Useful matrices &amp; checks'!$A88))+AC88:AC89*(INDEX('Flow probs &amp; rates'!AK$6:AK$5999-'Flow probs &amp; rates'!AK$5:AK$5999,'Useful matrices &amp; checks'!$A88))^2</f>
        <v>1.2292552590975978E-2</v>
      </c>
      <c r="AK90" s="12"/>
      <c r="AL90" s="12"/>
      <c r="AM90" s="12">
        <f ca="1">'Useful matrices &amp; checks'!AO90</f>
        <v>6.492777161152119E-2</v>
      </c>
      <c r="AN90" s="12">
        <f t="shared" ca="1" si="4"/>
        <v>6.6763130172240087E-2</v>
      </c>
      <c r="AO90" s="12">
        <f t="shared" ca="1" si="5"/>
        <v>-1.8353585607188971E-3</v>
      </c>
    </row>
    <row r="91" spans="1:41" x14ac:dyDescent="0.35">
      <c r="Q91" s="12">
        <f ca="1"/>
        <v>1.487039495502849</v>
      </c>
      <c r="R91" s="12">
        <f ca="1"/>
        <v>0.19879740059568546</v>
      </c>
      <c r="S91" s="12">
        <f ca="1"/>
        <v>-0.10476157709486494</v>
      </c>
      <c r="T91" s="12">
        <f ca="1"/>
        <v>-9.075634773024667E-2</v>
      </c>
      <c r="U91" s="12">
        <f ca="1"/>
        <v>-0.10020025077787573</v>
      </c>
      <c r="V91" s="12">
        <f ca="1"/>
        <v>0.64931523543832137</v>
      </c>
      <c r="W91" s="12"/>
      <c r="X91" s="12">
        <f ca="1"/>
        <v>-12.31860725386975</v>
      </c>
      <c r="Y91" s="12">
        <f ca="1"/>
        <v>-3.9389444727373442</v>
      </c>
      <c r="Z91" s="12">
        <f ca="1"/>
        <v>0.24528001517966741</v>
      </c>
      <c r="AA91" s="12">
        <f ca="1"/>
        <v>0.18408234147345667</v>
      </c>
      <c r="AB91" s="12">
        <f ca="1"/>
        <v>1.953991080674184</v>
      </c>
      <c r="AC91" s="12">
        <f ca="1"/>
        <v>-8.8035429171824084</v>
      </c>
      <c r="AD91" s="12"/>
      <c r="AE91" s="12">
        <f ca="1"/>
        <v>5.8419288972968666E-5</v>
      </c>
      <c r="AF91" s="12">
        <f ca="1"/>
        <v>-2.4506249199252305E-4</v>
      </c>
      <c r="AG91" s="12">
        <f ca="1"/>
        <v>-2.1008119351543049E-3</v>
      </c>
      <c r="AH91" s="12">
        <f ca="1"/>
        <v>7.6553030305753485E-4</v>
      </c>
      <c r="AI91" s="12">
        <f ca="1"/>
        <v>-1.771245646817744E-4</v>
      </c>
      <c r="AJ91" s="12">
        <f ca="1"/>
        <v>2.3062524957453154E-3</v>
      </c>
      <c r="AK91" s="12"/>
      <c r="AL91" s="12"/>
      <c r="AM91" s="12">
        <f ca="1">'Useful matrices &amp; checks'!AO91</f>
        <v>1.8004927704568657E-4</v>
      </c>
      <c r="AN91" s="12">
        <f t="shared" ca="1" si="4"/>
        <v>6.0720309594721649E-4</v>
      </c>
      <c r="AO91" s="12">
        <f t="shared" ca="1" si="5"/>
        <v>-4.2715381890152991E-4</v>
      </c>
    </row>
    <row r="92" spans="1:41" x14ac:dyDescent="0.35">
      <c r="A92">
        <v>45</v>
      </c>
      <c r="P92" s="56" t="str">
        <f>INDEX('Flow probs &amp; rates'!$A$5:$A$5999,$A92)</f>
        <v>1994,1</v>
      </c>
      <c r="Q92" s="12">
        <f t="array" aca="1" ref="Q92:Q93" ca="1">-1*(MMULT(MINVERSE('Useful matrices &amp; checks'!$G92:$H93),'SS Taylor expansion'!C$4:C$5)-MMULT(MINVERSE('Useful matrices &amp; checks'!$G92:$H93),MMULT('SS Taylor expansion'!C$7:D$8,MMULT(MINVERSE('Useful matrices &amp; checks'!$G92:$H93),'Useful matrices &amp; checks'!$L92:$L93))))</f>
        <v>-5.2294660548441696</v>
      </c>
      <c r="R92" s="12">
        <f t="array" aca="1" ref="R92:R93" ca="1">-1*(MMULT(MINVERSE('Useful matrices &amp; checks'!$G92:$H93),'SS Taylor expansion'!E$4:E$5)-MMULT(MINVERSE('Useful matrices &amp; checks'!$G92:$H93),MMULT('SS Taylor expansion'!E$7:F$8,MMULT(MINVERSE('Useful matrices &amp; checks'!$G92:$H93),'Useful matrices &amp; checks'!$L92:$L93))))</f>
        <v>-12.300460022333411</v>
      </c>
      <c r="S92" s="12">
        <f t="array" aca="1" ref="S92:S93" ca="1">-1*(MMULT(MINVERSE('Useful matrices &amp; checks'!$G92:$H93),'SS Taylor expansion'!G$4:G$5)-MMULT(MINVERSE('Useful matrices &amp; checks'!$G92:$H93),MMULT('SS Taylor expansion'!G$7:H$8,MMULT(MINVERSE('Useful matrices &amp; checks'!$G92:$H93),'Useful matrices &amp; checks'!$L92:$L93))))</f>
        <v>0.34638432372722322</v>
      </c>
      <c r="T92" s="12">
        <f t="array" aca="1" ref="T92:T93" ca="1">-1*(MMULT(MINVERSE('Useful matrices &amp; checks'!$G92:$H93),'SS Taylor expansion'!I$4:I$5)-MMULT(MINVERSE('Useful matrices &amp; checks'!$G92:$H93),MMULT('SS Taylor expansion'!I$7:J$8,MMULT(MINVERSE('Useful matrices &amp; checks'!$G92:$H93),'Useful matrices &amp; checks'!$L92:$L93))))</f>
        <v>-0.46836167169288961</v>
      </c>
      <c r="U92" s="12">
        <f t="array" aca="1" ref="U92:U93" ca="1">-1*(MMULT(MINVERSE('Useful matrices &amp; checks'!$G92:$H93),'SS Taylor expansion'!K$4:K$5)-MMULT(MINVERSE('Useful matrices &amp; checks'!$G92:$H93),MMULT('SS Taylor expansion'!K$7:L$8,MMULT(MINVERSE('Useful matrices &amp; checks'!$G92:$H93),'Useful matrices &amp; checks'!$L92:$L93))))</f>
        <v>6.4156573851121177</v>
      </c>
      <c r="V92" s="12">
        <f t="array" aca="1" ref="V92:V93" ca="1">-1*(MMULT(MINVERSE('Useful matrices &amp; checks'!$G92:$H93),'SS Taylor expansion'!M$4:M$5)-MMULT(MINVERSE('Useful matrices &amp; checks'!$G92:$H93),MMULT('SS Taylor expansion'!M$7:N$8,MMULT(MINVERSE('Useful matrices &amp; checks'!$G92:$H93),'Useful matrices &amp; checks'!$L92:$L93))))</f>
        <v>3.6880795177772363</v>
      </c>
      <c r="W92" s="12"/>
      <c r="X92" s="12">
        <f t="array" aca="1" ref="X92:X93" ca="1">(MMULT(MINVERSE('Useful matrices &amp; checks'!$G92:$H93),MMULT('SS Taylor expansion'!C$7:D$8,MMULT(MINVERSE('Useful matrices &amp; checks'!$G92:$H93),'SS Taylor expansion'!C$4:C$5)))-MMULT(MINVERSE('Useful matrices &amp; checks'!$G92:$H93),MMULT('SS Taylor expansion'!C$7:D$8,MMULT(MINVERSE('Useful matrices &amp; checks'!$G92:$H93),MMULT('SS Taylor expansion'!C$7:D$8,MMULT(MINVERSE('Useful matrices &amp; checks'!$G92:$H93),'Useful matrices &amp; checks'!$L92:$L93))))))</f>
        <v>43.422496150801116</v>
      </c>
      <c r="Y92" s="12">
        <f t="array" aca="1" ref="Y92:Y93" ca="1">(MMULT(MINVERSE('Useful matrices &amp; checks'!$G92:$H93),MMULT('SS Taylor expansion'!E$7:F$8,MMULT(MINVERSE('Useful matrices &amp; checks'!$G92:$H93),'SS Taylor expansion'!E$4:E$5)))-MMULT(MINVERSE('Useful matrices &amp; checks'!$G92:$H93),MMULT('SS Taylor expansion'!E$7:F$8,MMULT(MINVERSE('Useful matrices &amp; checks'!$G92:$H93),MMULT('SS Taylor expansion'!E$7:F$8,MMULT(MINVERSE('Useful matrices &amp; checks'!$G92:$H93),'Useful matrices &amp; checks'!$L92:$L93))))))</f>
        <v>240.2386044886035</v>
      </c>
      <c r="Z92" s="12">
        <f t="array" aca="1" ref="Z92:Z93" ca="1">(MMULT(MINVERSE('Useful matrices &amp; checks'!$G92:$H93),MMULT('SS Taylor expansion'!G$7:H$8,MMULT(MINVERSE('Useful matrices &amp; checks'!$G92:$H93),'SS Taylor expansion'!G$4:G$5)))-MMULT(MINVERSE('Useful matrices &amp; checks'!$G92:$H93),MMULT('SS Taylor expansion'!G$7:H$8,MMULT(MINVERSE('Useful matrices &amp; checks'!$G92:$H93),MMULT('SS Taylor expansion'!G$7:H$8,MMULT(MINVERSE('Useful matrices &amp; checks'!$G92:$H93),'Useful matrices &amp; checks'!$L92:$L93))))))</f>
        <v>-0.76216612854899757</v>
      </c>
      <c r="AA92" s="12">
        <f t="array" aca="1" ref="AA92:AA93" ca="1">(MMULT(MINVERSE('Useful matrices &amp; checks'!$G92:$H93),MMULT('SS Taylor expansion'!I$7:J$8,MMULT(MINVERSE('Useful matrices &amp; checks'!$G92:$H93),'SS Taylor expansion'!I$4:I$5)))-MMULT(MINVERSE('Useful matrices &amp; checks'!$G92:$H93),MMULT('SS Taylor expansion'!I$7:J$8,MMULT(MINVERSE('Useful matrices &amp; checks'!$G92:$H93),MMULT('SS Taylor expansion'!I$7:J$8,MMULT(MINVERSE('Useful matrices &amp; checks'!$G92:$H93),'Useful matrices &amp; checks'!$L92:$L93))))))</f>
        <v>0.89054662924181716</v>
      </c>
      <c r="AB92" s="12">
        <f t="array" aca="1" ref="AB92:AB93" ca="1">(MMULT(MINVERSE('Useful matrices &amp; checks'!$G92:$H93),MMULT('SS Taylor expansion'!K$7:L$8,MMULT(MINVERSE('Useful matrices &amp; checks'!$G92:$H93),'SS Taylor expansion'!K$4:K$5)))-MMULT(MINVERSE('Useful matrices &amp; checks'!$G92:$H93),MMULT('SS Taylor expansion'!K$7:L$8,MMULT(MINVERSE('Useful matrices &amp; checks'!$G92:$H93),MMULT('SS Taylor expansion'!K$7:L$8,MMULT(MINVERSE('Useful matrices &amp; checks'!$G92:$H93),'Useful matrices &amp; checks'!$L92:$L93))))))</f>
        <v>-123.38543002484278</v>
      </c>
      <c r="AC92" s="12">
        <f t="array" aca="1" ref="AC92:AC93" ca="1">(MMULT(MINVERSE('Useful matrices &amp; checks'!$G92:$H93),MMULT('SS Taylor expansion'!M$7:N$8,MMULT(MINVERSE('Useful matrices &amp; checks'!$G92:$H93),'SS Taylor expansion'!M$4:M$5)))-MMULT(MINVERSE('Useful matrices &amp; checks'!$G92:$H93),MMULT('SS Taylor expansion'!M$7:N$8,MMULT(MINVERSE('Useful matrices &amp; checks'!$G92:$H93),MMULT('SS Taylor expansion'!M$7:N$8,MMULT(MINVERSE('Useful matrices &amp; checks'!$G92:$H93),'Useful matrices &amp; checks'!$L92:$L93))))))</f>
        <v>-48.420217537650515</v>
      </c>
      <c r="AD92" s="12"/>
      <c r="AE92" s="12">
        <f t="array" aca="1" ref="AE92:AE93" ca="1">Q90:Q91*(INDEX('Flow probs &amp; rates'!AE$6:AE$5999-'Flow probs &amp; rates'!AE$5:AE$5999,'Useful matrices &amp; checks'!$A90))+X90:X91*(INDEX('Flow probs &amp; rates'!AE$6:AE$5999-'Flow probs &amp; rates'!AE$5:AE$5999,'Useful matrices &amp; checks'!$A90))^2</f>
        <v>1.3017389374950252E-3</v>
      </c>
      <c r="AF92" s="12">
        <f t="array" aca="1" ref="AF92:AF93" ca="1">R90:R91*(INDEX('Flow probs &amp; rates'!AF$6:AF$5999-'Flow probs &amp; rates'!AF$5:AF$5999,'Useful matrices &amp; checks'!$A90))+Y90:Y91*(INDEX('Flow probs &amp; rates'!AF$6:AF$5999-'Flow probs &amp; rates'!AF$5:AF$5999,'Useful matrices &amp; checks'!$A90))^2</f>
        <v>-6.482551021231288E-3</v>
      </c>
      <c r="AG92" s="12">
        <f t="array" aca="1" ref="AG92:AG93" ca="1">S90:S91*(INDEX('Flow probs &amp; rates'!AG$6:AG$5999-'Flow probs &amp; rates'!AG$5:AG$5999,'Useful matrices &amp; checks'!$A90))+Z90:Z91*(INDEX('Flow probs &amp; rates'!AG$6:AG$5999-'Flow probs &amp; rates'!AG$5:AG$5999,'Useful matrices &amp; checks'!$A90))^2</f>
        <v>5.1544857422265913E-3</v>
      </c>
      <c r="AH92" s="12">
        <f t="array" aca="1" ref="AH92:AH93" ca="1">T90:T91*(INDEX('Flow probs &amp; rates'!AI$6:AI$5999-'Flow probs &amp; rates'!AI$5:AI$5999,'Useful matrices &amp; checks'!$A90))+AA90:AA91*(INDEX('Flow probs &amp; rates'!AI$6:AI$5999-'Flow probs &amp; rates'!AI$5:AI$5999,'Useful matrices &amp; checks'!$A90))^2</f>
        <v>-7.7727153204090521E-3</v>
      </c>
      <c r="AI92" s="12">
        <f t="array" aca="1" ref="AI92:AI93" ca="1">U90:U91*(INDEX('Flow probs &amp; rates'!AJ$6:AJ$5999-'Flow probs &amp; rates'!AJ$5:AJ$5999,'Useful matrices &amp; checks'!$A90))+AB90:AB91*(INDEX('Flow probs &amp; rates'!AJ$6:AJ$5999-'Flow probs &amp; rates'!AJ$5:AJ$5999,'Useful matrices &amp; checks'!$A90))^2</f>
        <v>2.3451678754841288E-3</v>
      </c>
      <c r="AJ92" s="12">
        <f t="array" aca="1" ref="AJ92:AJ93" ca="1">V90:V91*(INDEX('Flow probs &amp; rates'!AK$6:AK$5999-'Flow probs &amp; rates'!AK$5:AK$5999,'Useful matrices &amp; checks'!$A90))+AC90:AC91*(INDEX('Flow probs &amp; rates'!AK$6:AK$5999-'Flow probs &amp; rates'!AK$5:AK$5999,'Useful matrices &amp; checks'!$A90))^2</f>
        <v>-4.0124479344940975E-5</v>
      </c>
      <c r="AK92" s="12"/>
      <c r="AL92" s="12"/>
      <c r="AM92" s="12">
        <f ca="1">'Useful matrices &amp; checks'!AO92</f>
        <v>-5.3336004767895462E-3</v>
      </c>
      <c r="AN92" s="12">
        <f t="shared" ca="1" si="4"/>
        <v>-5.4939982657795355E-3</v>
      </c>
      <c r="AO92" s="12">
        <f t="shared" ca="1" si="5"/>
        <v>1.6039778898998928E-4</v>
      </c>
    </row>
    <row r="93" spans="1:41" x14ac:dyDescent="0.35">
      <c r="P93" s="56"/>
      <c r="Q93" s="12">
        <f ca="1"/>
        <v>1.3857705468632853</v>
      </c>
      <c r="R93" s="12">
        <f ca="1"/>
        <v>0.18827135790066443</v>
      </c>
      <c r="S93" s="12">
        <f ca="1"/>
        <v>-9.1789331584187284E-2</v>
      </c>
      <c r="T93" s="12">
        <f ca="1"/>
        <v>-7.9318795147065135E-2</v>
      </c>
      <c r="U93" s="12">
        <f ca="1"/>
        <v>-9.8198321487763945E-2</v>
      </c>
      <c r="V93" s="12">
        <f ca="1"/>
        <v>0.62459001544532344</v>
      </c>
      <c r="W93" s="12"/>
      <c r="X93" s="12">
        <f ca="1"/>
        <v>-11.506646301169585</v>
      </c>
      <c r="Y93" s="12">
        <f ca="1"/>
        <v>-3.6771021738299057</v>
      </c>
      <c r="Z93" s="12">
        <f ca="1"/>
        <v>0.20196849194224095</v>
      </c>
      <c r="AA93" s="12">
        <f ca="1"/>
        <v>0.1508173916076947</v>
      </c>
      <c r="AB93" s="12">
        <f ca="1"/>
        <v>1.8885425759489451</v>
      </c>
      <c r="AC93" s="12">
        <f ca="1"/>
        <v>-8.2001443499065445</v>
      </c>
      <c r="AD93" s="12"/>
      <c r="AE93" s="12">
        <f ca="1"/>
        <v>-3.6791282461137091E-4</v>
      </c>
      <c r="AF93" s="12">
        <f ca="1"/>
        <v>1.0240593354754644E-4</v>
      </c>
      <c r="AG93" s="12">
        <f ca="1"/>
        <v>-1.4568216054832973E-3</v>
      </c>
      <c r="AH93" s="12">
        <f ca="1"/>
        <v>-1.3673604824599285E-3</v>
      </c>
      <c r="AI93" s="12">
        <f ca="1"/>
        <v>-3.7047005851263287E-5</v>
      </c>
      <c r="AJ93" s="12">
        <f ca="1"/>
        <v>-7.0586178927063278E-6</v>
      </c>
      <c r="AK93" s="12"/>
      <c r="AL93" s="12"/>
      <c r="AM93" s="12">
        <f ca="1">'Useful matrices &amp; checks'!AO93</f>
        <v>-3.0289092467649659E-3</v>
      </c>
      <c r="AN93" s="12">
        <f t="shared" ca="1" si="4"/>
        <v>-3.1337946027510197E-3</v>
      </c>
      <c r="AO93" s="12">
        <f t="shared" ca="1" si="5"/>
        <v>1.0488535598605388E-4</v>
      </c>
    </row>
    <row r="94" spans="1:41" x14ac:dyDescent="0.35">
      <c r="A94">
        <v>46</v>
      </c>
      <c r="P94" s="56" t="str">
        <f>INDEX('Flow probs &amp; rates'!$A$5:$A$5999,$A94)</f>
        <v>1994,2</v>
      </c>
      <c r="Q94" s="12">
        <f t="array" aca="1" ref="Q94:Q95" ca="1">-1*(MMULT(MINVERSE('Useful matrices &amp; checks'!$G94:$H95),'SS Taylor expansion'!C$4:C$5)-MMULT(MINVERSE('Useful matrices &amp; checks'!$G94:$H95),MMULT('SS Taylor expansion'!C$7:D$8,MMULT(MINVERSE('Useful matrices &amp; checks'!$G94:$H95),'Useful matrices &amp; checks'!$L94:$L95))))</f>
        <v>-4.9713468443740796</v>
      </c>
      <c r="R94" s="12">
        <f t="array" aca="1" ref="R94:R95" ca="1">-1*(MMULT(MINVERSE('Useful matrices &amp; checks'!$G94:$H95),'SS Taylor expansion'!E$4:E$5)-MMULT(MINVERSE('Useful matrices &amp; checks'!$G94:$H95),MMULT('SS Taylor expansion'!E$7:F$8,MMULT(MINVERSE('Useful matrices &amp; checks'!$G94:$H95),'Useful matrices &amp; checks'!$L94:$L95))))</f>
        <v>-11.511616392727317</v>
      </c>
      <c r="S94" s="12">
        <f t="array" aca="1" ref="S94:S95" ca="1">-1*(MMULT(MINVERSE('Useful matrices &amp; checks'!$G94:$H95),'SS Taylor expansion'!G$4:G$5)-MMULT(MINVERSE('Useful matrices &amp; checks'!$G94:$H95),MMULT('SS Taylor expansion'!G$7:H$8,MMULT(MINVERSE('Useful matrices &amp; checks'!$G94:$H95),'Useful matrices &amp; checks'!$L94:$L95))))</f>
        <v>0.33308780320675602</v>
      </c>
      <c r="T94" s="12">
        <f t="array" aca="1" ref="T94:T95" ca="1">-1*(MMULT(MINVERSE('Useful matrices &amp; checks'!$G94:$H95),'SS Taylor expansion'!I$4:I$5)-MMULT(MINVERSE('Useful matrices &amp; checks'!$G94:$H95),MMULT('SS Taylor expansion'!I$7:J$8,MMULT(MINVERSE('Useful matrices &amp; checks'!$G94:$H95),'Useful matrices &amp; checks'!$L94:$L95))))</f>
        <v>-0.4382080117194691</v>
      </c>
      <c r="U94" s="12">
        <f t="array" aca="1" ref="U94:U95" ca="1">-1*(MMULT(MINVERSE('Useful matrices &amp; checks'!$G94:$H95),'SS Taylor expansion'!K$4:K$5)-MMULT(MINVERSE('Useful matrices &amp; checks'!$G94:$H95),MMULT('SS Taylor expansion'!K$7:L$8,MMULT(MINVERSE('Useful matrices &amp; checks'!$G94:$H95),'Useful matrices &amp; checks'!$L94:$L95))))</f>
        <v>5.881804105094746</v>
      </c>
      <c r="V94" s="12">
        <f t="array" aca="1" ref="V94:V95" ca="1">-1*(MMULT(MINVERSE('Useful matrices &amp; checks'!$G94:$H95),'SS Taylor expansion'!M$4:M$5)-MMULT(MINVERSE('Useful matrices &amp; checks'!$G94:$H95),MMULT('SS Taylor expansion'!M$7:N$8,MMULT(MINVERSE('Useful matrices &amp; checks'!$G94:$H95),'Useful matrices &amp; checks'!$L94:$L95))))</f>
        <v>3.3417187444009597</v>
      </c>
      <c r="W94" s="12"/>
      <c r="X94" s="12">
        <f t="array" aca="1" ref="X94:X95" ca="1">(MMULT(MINVERSE('Useful matrices &amp; checks'!$G94:$H95),MMULT('SS Taylor expansion'!C$7:D$8,MMULT(MINVERSE('Useful matrices &amp; checks'!$G94:$H95),'SS Taylor expansion'!C$4:C$5)))-MMULT(MINVERSE('Useful matrices &amp; checks'!$G94:$H95),MMULT('SS Taylor expansion'!C$7:D$8,MMULT(MINVERSE('Useful matrices &amp; checks'!$G94:$H95),MMULT('SS Taylor expansion'!C$7:D$8,MMULT(MINVERSE('Useful matrices &amp; checks'!$G94:$H95),'Useful matrices &amp; checks'!$L94:$L95))))))</f>
        <v>38.99782978876538</v>
      </c>
      <c r="Y94" s="12">
        <f t="array" aca="1" ref="Y94:Y95" ca="1">(MMULT(MINVERSE('Useful matrices &amp; checks'!$G94:$H95),MMULT('SS Taylor expansion'!E$7:F$8,MMULT(MINVERSE('Useful matrices &amp; checks'!$G94:$H95),'SS Taylor expansion'!E$4:E$5)))-MMULT(MINVERSE('Useful matrices &amp; checks'!$G94:$H95),MMULT('SS Taylor expansion'!E$7:F$8,MMULT(MINVERSE('Useful matrices &amp; checks'!$G94:$H95),MMULT('SS Taylor expansion'!E$7:F$8,MMULT(MINVERSE('Useful matrices &amp; checks'!$G94:$H95),'Useful matrices &amp; checks'!$L94:$L95))))))</f>
        <v>209.10524607507452</v>
      </c>
      <c r="Z94" s="12">
        <f t="array" aca="1" ref="Z94:Z95" ca="1">(MMULT(MINVERSE('Useful matrices &amp; checks'!$G94:$H95),MMULT('SS Taylor expansion'!G$7:H$8,MMULT(MINVERSE('Useful matrices &amp; checks'!$G94:$H95),'SS Taylor expansion'!G$4:G$5)))-MMULT(MINVERSE('Useful matrices &amp; checks'!$G94:$H95),MMULT('SS Taylor expansion'!G$7:H$8,MMULT(MINVERSE('Useful matrices &amp; checks'!$G94:$H95),MMULT('SS Taylor expansion'!G$7:H$8,MMULT(MINVERSE('Useful matrices &amp; checks'!$G94:$H95),'Useful matrices &amp; checks'!$L94:$L95))))))</f>
        <v>-0.71788727176418243</v>
      </c>
      <c r="AA94" s="12">
        <f t="array" aca="1" ref="AA94:AA95" ca="1">(MMULT(MINVERSE('Useful matrices &amp; checks'!$G94:$H95),MMULT('SS Taylor expansion'!I$7:J$8,MMULT(MINVERSE('Useful matrices &amp; checks'!$G94:$H95),'SS Taylor expansion'!I$4:I$5)))-MMULT(MINVERSE('Useful matrices &amp; checks'!$G94:$H95),MMULT('SS Taylor expansion'!I$7:J$8,MMULT(MINVERSE('Useful matrices &amp; checks'!$G94:$H95),MMULT('SS Taylor expansion'!I$7:J$8,MMULT(MINVERSE('Useful matrices &amp; checks'!$G94:$H95),'Useful matrices &amp; checks'!$L94:$L95))))))</f>
        <v>0.7932326902114204</v>
      </c>
      <c r="AB94" s="12">
        <f t="array" aca="1" ref="AB94:AB95" ca="1">(MMULT(MINVERSE('Useful matrices &amp; checks'!$G94:$H95),MMULT('SS Taylor expansion'!K$7:L$8,MMULT(MINVERSE('Useful matrices &amp; checks'!$G94:$H95),'SS Taylor expansion'!K$4:K$5)))-MMULT(MINVERSE('Useful matrices &amp; checks'!$G94:$H95),MMULT('SS Taylor expansion'!K$7:L$8,MMULT(MINVERSE('Useful matrices &amp; checks'!$G94:$H95),MMULT('SS Taylor expansion'!K$7:L$8,MMULT(MINVERSE('Useful matrices &amp; checks'!$G94:$H95),'Useful matrices &amp; checks'!$L94:$L95))))))</f>
        <v>-104.81163656423217</v>
      </c>
      <c r="AC94" s="12">
        <f t="array" aca="1" ref="AC94:AC95" ca="1">(MMULT(MINVERSE('Useful matrices &amp; checks'!$G94:$H95),MMULT('SS Taylor expansion'!M$7:N$8,MMULT(MINVERSE('Useful matrices &amp; checks'!$G94:$H95),'SS Taylor expansion'!M$4:M$5)))-MMULT(MINVERSE('Useful matrices &amp; checks'!$G94:$H95),MMULT('SS Taylor expansion'!M$7:N$8,MMULT(MINVERSE('Useful matrices &amp; checks'!$G94:$H95),MMULT('SS Taylor expansion'!M$7:N$8,MMULT(MINVERSE('Useful matrices &amp; checks'!$G94:$H95),'Useful matrices &amp; checks'!$L94:$L95))))))</f>
        <v>-40.53628537157195</v>
      </c>
      <c r="AD94" s="12"/>
      <c r="AE94" s="12">
        <f t="array" aca="1" ref="AE94:AE95" ca="1">Q92:Q93*(INDEX('Flow probs &amp; rates'!AE$6:AE$5999-'Flow probs &amp; rates'!AE$5:AE$5999,'Useful matrices &amp; checks'!$A92))+X92:X93*(INDEX('Flow probs &amp; rates'!AE$6:AE$5999-'Flow probs &amp; rates'!AE$5:AE$5999,'Useful matrices &amp; checks'!$A92))^2</f>
        <v>-1.6101099511119331E-3</v>
      </c>
      <c r="AF94" s="12">
        <f t="array" aca="1" ref="AF94:AF95" ca="1">R92:R93*(INDEX('Flow probs &amp; rates'!AF$6:AF$5999-'Flow probs &amp; rates'!AF$5:AF$5999,'Useful matrices &amp; checks'!$A92))+Y92:Y93*(INDEX('Flow probs &amp; rates'!AF$6:AF$5999-'Flow probs &amp; rates'!AF$5:AF$5999,'Useful matrices &amp; checks'!$A92))^2</f>
        <v>-1.1571982969932809E-2</v>
      </c>
      <c r="AG94" s="12">
        <f t="array" aca="1" ref="AG94:AG95" ca="1">S92:S93*(INDEX('Flow probs &amp; rates'!AG$6:AG$5999-'Flow probs &amp; rates'!AG$5:AG$5999,'Useful matrices &amp; checks'!$A92))+Z92:Z93*(INDEX('Flow probs &amp; rates'!AG$6:AG$5999-'Flow probs &amp; rates'!AG$5:AG$5999,'Useful matrices &amp; checks'!$A92))^2</f>
        <v>2.5101994663908425E-3</v>
      </c>
      <c r="AH94" s="12">
        <f t="array" aca="1" ref="AH94:AH95" ca="1">T92:T93*(INDEX('Flow probs &amp; rates'!AI$6:AI$5999-'Flow probs &amp; rates'!AI$5:AI$5999,'Useful matrices &amp; checks'!$A92))+AA92:AA93*(INDEX('Flow probs &amp; rates'!AI$6:AI$5999-'Flow probs &amp; rates'!AI$5:AI$5999,'Useful matrices &amp; checks'!$A92))^2</f>
        <v>-2.939817381962982E-3</v>
      </c>
      <c r="AI94" s="12">
        <f t="array" aca="1" ref="AI94:AI95" ca="1">U92:U93*(INDEX('Flow probs &amp; rates'!AJ$6:AJ$5999-'Flow probs &amp; rates'!AJ$5:AJ$5999,'Useful matrices &amp; checks'!$A92))+AB92:AB93*(INDEX('Flow probs &amp; rates'!AJ$6:AJ$5999-'Flow probs &amp; rates'!AJ$5:AJ$5999,'Useful matrices &amp; checks'!$A92))^2</f>
        <v>9.0282179767139769E-3</v>
      </c>
      <c r="AJ94" s="12">
        <f t="array" aca="1" ref="AJ94:AJ95" ca="1">V92:V93*(INDEX('Flow probs &amp; rates'!AK$6:AK$5999-'Flow probs &amp; rates'!AK$5:AK$5999,'Useful matrices &amp; checks'!$A92))+AC92:AC93*(INDEX('Flow probs &amp; rates'!AK$6:AK$5999-'Flow probs &amp; rates'!AK$5:AK$5999,'Useful matrices &amp; checks'!$A92))^2</f>
        <v>8.5555563554000989E-3</v>
      </c>
      <c r="AK94" s="12"/>
      <c r="AL94" s="12"/>
      <c r="AM94" s="12">
        <f ca="1">'Useful matrices &amp; checks'!AO94</f>
        <v>3.9389753264771343E-3</v>
      </c>
      <c r="AN94" s="12">
        <f t="shared" ca="1" si="4"/>
        <v>3.9720634954971933E-3</v>
      </c>
      <c r="AO94" s="12">
        <f t="shared" ca="1" si="5"/>
        <v>-3.3088169020058927E-5</v>
      </c>
    </row>
    <row r="95" spans="1:41" x14ac:dyDescent="0.35">
      <c r="Q95" s="12">
        <f ca="1"/>
        <v>1.3658569357688566</v>
      </c>
      <c r="R95" s="12">
        <f ca="1"/>
        <v>0.21868641142491191</v>
      </c>
      <c r="S95" s="12">
        <f ca="1"/>
        <v>-9.1514493048259746E-2</v>
      </c>
      <c r="T95" s="12">
        <f ca="1"/>
        <v>-7.6862170719326786E-2</v>
      </c>
      <c r="U95" s="12">
        <f ca="1"/>
        <v>-0.11173675256066659</v>
      </c>
      <c r="V95" s="12">
        <f ca="1"/>
        <v>0.58614116985280407</v>
      </c>
      <c r="W95" s="12"/>
      <c r="X95" s="12">
        <f ca="1"/>
        <v>-10.714492061079461</v>
      </c>
      <c r="Y95" s="12">
        <f ca="1"/>
        <v>-3.9723766249864814</v>
      </c>
      <c r="Z95" s="12">
        <f ca="1"/>
        <v>0.19723655177045787</v>
      </c>
      <c r="AA95" s="12">
        <f ca="1"/>
        <v>0.139133892636843</v>
      </c>
      <c r="AB95" s="12">
        <f ca="1"/>
        <v>1.9911087977431841</v>
      </c>
      <c r="AC95" s="12">
        <f ca="1"/>
        <v>-7.1101093618336595</v>
      </c>
      <c r="AD95" s="12"/>
      <c r="AE95" s="12">
        <f ca="1"/>
        <v>4.2666745018749122E-4</v>
      </c>
      <c r="AF95" s="12">
        <f ca="1"/>
        <v>1.7712125752995353E-4</v>
      </c>
      <c r="AG95" s="12">
        <f ca="1"/>
        <v>-6.6518463850704149E-4</v>
      </c>
      <c r="AH95" s="12">
        <f ca="1"/>
        <v>-4.9786903323422219E-4</v>
      </c>
      <c r="AI95" s="12">
        <f ca="1"/>
        <v>-1.3818628366849356E-4</v>
      </c>
      <c r="AJ95" s="12">
        <f ca="1"/>
        <v>1.4489153637835012E-3</v>
      </c>
      <c r="AK95" s="12"/>
      <c r="AL95" s="12"/>
      <c r="AM95" s="12">
        <f ca="1">'Useful matrices &amp; checks'!AO95</f>
        <v>7.4538827391935902E-4</v>
      </c>
      <c r="AN95" s="12">
        <f t="shared" ca="1" si="4"/>
        <v>7.5146411609118872E-4</v>
      </c>
      <c r="AO95" s="12">
        <f t="shared" ca="1" si="5"/>
        <v>-6.0758421718296951E-6</v>
      </c>
    </row>
    <row r="96" spans="1:41" x14ac:dyDescent="0.35">
      <c r="A96">
        <v>47</v>
      </c>
      <c r="P96" s="56" t="str">
        <f>INDEX('Flow probs &amp; rates'!$A$5:$A$5999,$A96)</f>
        <v>1994,3</v>
      </c>
      <c r="Q96" s="12">
        <f t="array" aca="1" ref="Q96:Q97" ca="1">-1*(MMULT(MINVERSE('Useful matrices &amp; checks'!$G96:$H97),'SS Taylor expansion'!C$4:C$5)-MMULT(MINVERSE('Useful matrices &amp; checks'!$G96:$H97),MMULT('SS Taylor expansion'!C$7:D$8,MMULT(MINVERSE('Useful matrices &amp; checks'!$G96:$H97),'Useful matrices &amp; checks'!$L96:$L97))))</f>
        <v>-4.9175288051314512</v>
      </c>
      <c r="R96" s="12">
        <f t="array" aca="1" ref="R96:R97" ca="1">-1*(MMULT(MINVERSE('Useful matrices &amp; checks'!$G96:$H97),'SS Taylor expansion'!E$4:E$5)-MMULT(MINVERSE('Useful matrices &amp; checks'!$G96:$H97),MMULT('SS Taylor expansion'!E$7:F$8,MMULT(MINVERSE('Useful matrices &amp; checks'!$G96:$H97),'Useful matrices &amp; checks'!$L96:$L97))))</f>
        <v>-11.297199831503322</v>
      </c>
      <c r="S96" s="12">
        <f t="array" aca="1" ref="S96:S97" ca="1">-1*(MMULT(MINVERSE('Useful matrices &amp; checks'!$G96:$H97),'SS Taylor expansion'!G$4:G$5)-MMULT(MINVERSE('Useful matrices &amp; checks'!$G96:$H97),MMULT('SS Taylor expansion'!G$7:H$8,MMULT(MINVERSE('Useful matrices &amp; checks'!$G96:$H97),'Useful matrices &amp; checks'!$L96:$L97))))</f>
        <v>0.32551840653782455</v>
      </c>
      <c r="T96" s="12">
        <f t="array" aca="1" ref="T96:T97" ca="1">-1*(MMULT(MINVERSE('Useful matrices &amp; checks'!$G96:$H97),'SS Taylor expansion'!I$4:I$5)-MMULT(MINVERSE('Useful matrices &amp; checks'!$G96:$H97),MMULT('SS Taylor expansion'!I$7:J$8,MMULT(MINVERSE('Useful matrices &amp; checks'!$G96:$H97),'Useful matrices &amp; checks'!$L96:$L97))))</f>
        <v>-0.42230568015647579</v>
      </c>
      <c r="U96" s="12">
        <f t="array" aca="1" ref="U96:U97" ca="1">-1*(MMULT(MINVERSE('Useful matrices &amp; checks'!$G96:$H97),'SS Taylor expansion'!K$4:K$5)-MMULT(MINVERSE('Useful matrices &amp; checks'!$G96:$H97),MMULT('SS Taylor expansion'!K$7:L$8,MMULT(MINVERSE('Useful matrices &amp; checks'!$G96:$H97),'Useful matrices &amp; checks'!$L96:$L97))))</f>
        <v>4.9791203316756505</v>
      </c>
      <c r="V96" s="12">
        <f t="array" aca="1" ref="V96:V97" ca="1">-1*(MMULT(MINVERSE('Useful matrices &amp; checks'!$G96:$H97),'SS Taylor expansion'!M$4:M$5)-MMULT(MINVERSE('Useful matrices &amp; checks'!$G96:$H97),MMULT('SS Taylor expansion'!M$7:N$8,MMULT(MINVERSE('Useful matrices &amp; checks'!$G96:$H97),'Useful matrices &amp; checks'!$L96:$L97))))</f>
        <v>2.8117719603604856</v>
      </c>
      <c r="W96" s="12"/>
      <c r="X96" s="12">
        <f t="array" aca="1" ref="X96:X97" ca="1">(MMULT(MINVERSE('Useful matrices &amp; checks'!$G96:$H97),MMULT('SS Taylor expansion'!C$7:D$8,MMULT(MINVERSE('Useful matrices &amp; checks'!$G96:$H97),'SS Taylor expansion'!C$4:C$5)))-MMULT(MINVERSE('Useful matrices &amp; checks'!$G96:$H97),MMULT('SS Taylor expansion'!C$7:D$8,MMULT(MINVERSE('Useful matrices &amp; checks'!$G96:$H97),MMULT('SS Taylor expansion'!C$7:D$8,MMULT(MINVERSE('Useful matrices &amp; checks'!$G96:$H97),'Useful matrices &amp; checks'!$L96:$L97))))))</f>
        <v>36.440833736744864</v>
      </c>
      <c r="Y96" s="12">
        <f t="array" aca="1" ref="Y96:Y97" ca="1">(MMULT(MINVERSE('Useful matrices &amp; checks'!$G96:$H97),MMULT('SS Taylor expansion'!E$7:F$8,MMULT(MINVERSE('Useful matrices &amp; checks'!$G96:$H97),'SS Taylor expansion'!E$4:E$5)))-MMULT(MINVERSE('Useful matrices &amp; checks'!$G96:$H97),MMULT('SS Taylor expansion'!E$7:F$8,MMULT(MINVERSE('Useful matrices &amp; checks'!$G96:$H97),MMULT('SS Taylor expansion'!E$7:F$8,MMULT(MINVERSE('Useful matrices &amp; checks'!$G96:$H97),'Useful matrices &amp; checks'!$L96:$L97))))))</f>
        <v>192.32515955115659</v>
      </c>
      <c r="Z96" s="12">
        <f t="array" aca="1" ref="Z96:Z97" ca="1">(MMULT(MINVERSE('Useful matrices &amp; checks'!$G96:$H97),MMULT('SS Taylor expansion'!G$7:H$8,MMULT(MINVERSE('Useful matrices &amp; checks'!$G96:$H97),'SS Taylor expansion'!G$4:G$5)))-MMULT(MINVERSE('Useful matrices &amp; checks'!$G96:$H97),MMULT('SS Taylor expansion'!G$7:H$8,MMULT(MINVERSE('Useful matrices &amp; checks'!$G96:$H97),MMULT('SS Taylor expansion'!G$7:H$8,MMULT(MINVERSE('Useful matrices &amp; checks'!$G96:$H97),'Useful matrices &amp; checks'!$L96:$L97))))))</f>
        <v>-0.71363374913799793</v>
      </c>
      <c r="AA96" s="12">
        <f t="array" aca="1" ref="AA96:AA97" ca="1">(MMULT(MINVERSE('Useful matrices &amp; checks'!$G96:$H97),MMULT('SS Taylor expansion'!I$7:J$8,MMULT(MINVERSE('Useful matrices &amp; checks'!$G96:$H97),'SS Taylor expansion'!I$4:I$5)))-MMULT(MINVERSE('Useful matrices &amp; checks'!$G96:$H97),MMULT('SS Taylor expansion'!I$7:J$8,MMULT(MINVERSE('Useful matrices &amp; checks'!$G96:$H97),MMULT('SS Taylor expansion'!I$7:J$8,MMULT(MINVERSE('Useful matrices &amp; checks'!$G96:$H97),'Useful matrices &amp; checks'!$L96:$L97))))))</f>
        <v>0.7135153430185831</v>
      </c>
      <c r="AB96" s="12">
        <f t="array" aca="1" ref="AB96:AB97" ca="1">(MMULT(MINVERSE('Useful matrices &amp; checks'!$G96:$H97),MMULT('SS Taylor expansion'!K$7:L$8,MMULT(MINVERSE('Useful matrices &amp; checks'!$G96:$H97),'SS Taylor expansion'!K$4:K$5)))-MMULT(MINVERSE('Useful matrices &amp; checks'!$G96:$H97),MMULT('SS Taylor expansion'!K$7:L$8,MMULT(MINVERSE('Useful matrices &amp; checks'!$G96:$H97),MMULT('SS Taylor expansion'!K$7:L$8,MMULT(MINVERSE('Useful matrices &amp; checks'!$G96:$H97),'Useful matrices &amp; checks'!$L96:$L97))))))</f>
        <v>-82.262117427054392</v>
      </c>
      <c r="AC96" s="12">
        <f t="array" aca="1" ref="AC96:AC97" ca="1">(MMULT(MINVERSE('Useful matrices &amp; checks'!$G96:$H97),MMULT('SS Taylor expansion'!M$7:N$8,MMULT(MINVERSE('Useful matrices &amp; checks'!$G96:$H97),'SS Taylor expansion'!M$4:M$5)))-MMULT(MINVERSE('Useful matrices &amp; checks'!$G96:$H97),MMULT('SS Taylor expansion'!M$7:N$8,MMULT(MINVERSE('Useful matrices &amp; checks'!$G96:$H97),MMULT('SS Taylor expansion'!M$7:N$8,MMULT(MINVERSE('Useful matrices &amp; checks'!$G96:$H97),'Useful matrices &amp; checks'!$L96:$L97))))))</f>
        <v>-31.782356717032883</v>
      </c>
      <c r="AD96" s="12"/>
      <c r="AE96" s="12">
        <f t="array" aca="1" ref="AE96:AE97" ca="1">Q94:Q95*(INDEX('Flow probs &amp; rates'!AE$6:AE$5999-'Flow probs &amp; rates'!AE$5:AE$5999,'Useful matrices &amp; checks'!$A94))+X94:X95*(INDEX('Flow probs &amp; rates'!AE$6:AE$5999-'Flow probs &amp; rates'!AE$5:AE$5999,'Useful matrices &amp; checks'!$A94))^2</f>
        <v>2.352224608349537E-3</v>
      </c>
      <c r="AF96" s="12">
        <f t="array" aca="1" ref="AF96:AF97" ca="1">R94:R95*(INDEX('Flow probs &amp; rates'!AF$6:AF$5999-'Flow probs &amp; rates'!AF$5:AF$5999,'Useful matrices &amp; checks'!$A94))+Y94:Y95*(INDEX('Flow probs &amp; rates'!AF$6:AF$5999-'Flow probs &amp; rates'!AF$5:AF$5999,'Useful matrices &amp; checks'!$A94))^2</f>
        <v>2.9936568645190101E-3</v>
      </c>
      <c r="AG96" s="12">
        <f t="array" aca="1" ref="AG96:AG97" ca="1">S94:S95*(INDEX('Flow probs &amp; rates'!AG$6:AG$5999-'Flow probs &amp; rates'!AG$5:AG$5999,'Useful matrices &amp; checks'!$A94))+Z94:Z95*(INDEX('Flow probs &amp; rates'!AG$6:AG$5999-'Flow probs &amp; rates'!AG$5:AG$5999,'Useful matrices &amp; checks'!$A94))^2</f>
        <v>1.4221726637035712E-3</v>
      </c>
      <c r="AH96" s="12">
        <f t="array" aca="1" ref="AH96:AH97" ca="1">T94:T95*(INDEX('Flow probs &amp; rates'!AI$6:AI$5999-'Flow probs &amp; rates'!AI$5:AI$5999,'Useful matrices &amp; checks'!$A94))+AA94:AA95*(INDEX('Flow probs &amp; rates'!AI$6:AI$5999-'Flow probs &amp; rates'!AI$5:AI$5999,'Useful matrices &amp; checks'!$A94))^2</f>
        <v>4.6487730055773158E-4</v>
      </c>
      <c r="AI96" s="12">
        <f t="array" aca="1" ref="AI96:AI97" ca="1">U94:U95*(INDEX('Flow probs &amp; rates'!AJ$6:AJ$5999-'Flow probs &amp; rates'!AJ$5:AJ$5999,'Useful matrices &amp; checks'!$A94))+AB94:AB95*(INDEX('Flow probs &amp; rates'!AJ$6:AJ$5999-'Flow probs &amp; rates'!AJ$5:AJ$5999,'Useful matrices &amp; checks'!$A94))^2</f>
        <v>7.7392507044235104E-3</v>
      </c>
      <c r="AJ96" s="12">
        <f t="array" aca="1" ref="AJ96:AJ97" ca="1">V94:V95*(INDEX('Flow probs &amp; rates'!AK$6:AK$5999-'Flow probs &amp; rates'!AK$5:AK$5999,'Useful matrices &amp; checks'!$A94))+AC94:AC95*(INDEX('Flow probs &amp; rates'!AK$6:AK$5999-'Flow probs &amp; rates'!AK$5:AK$5999,'Useful matrices &amp; checks'!$A94))^2</f>
        <v>1.5763366890221162E-2</v>
      </c>
      <c r="AK96" s="12"/>
      <c r="AL96" s="12"/>
      <c r="AM96" s="12">
        <f ca="1">'Useful matrices &amp; checks'!AO96</f>
        <v>2.9863696014185814E-2</v>
      </c>
      <c r="AN96" s="12">
        <f t="shared" ca="1" si="4"/>
        <v>3.0735549031774521E-2</v>
      </c>
      <c r="AO96" s="12">
        <f t="shared" ca="1" si="5"/>
        <v>-8.7185301758870709E-4</v>
      </c>
    </row>
    <row r="97" spans="1:41" x14ac:dyDescent="0.35">
      <c r="P97" s="56"/>
      <c r="Q97" s="12">
        <f ca="1"/>
        <v>1.4548068924222317</v>
      </c>
      <c r="R97" s="12">
        <f ca="1"/>
        <v>0.33360992647023369</v>
      </c>
      <c r="S97" s="12">
        <f ca="1"/>
        <v>-9.6301707668160832E-2</v>
      </c>
      <c r="T97" s="12">
        <f ca="1"/>
        <v>-7.4218223061731897E-2</v>
      </c>
      <c r="U97" s="12">
        <f ca="1"/>
        <v>-0.14703501686361853</v>
      </c>
      <c r="V97" s="12">
        <f ca="1"/>
        <v>0.49415560424248683</v>
      </c>
      <c r="W97" s="12"/>
      <c r="X97" s="12">
        <f ca="1"/>
        <v>-10.780694569701026</v>
      </c>
      <c r="Y97" s="12">
        <f ca="1"/>
        <v>-5.6794235114188742</v>
      </c>
      <c r="Z97" s="12">
        <f ca="1"/>
        <v>0.21112215872080184</v>
      </c>
      <c r="AA97" s="12">
        <f ca="1"/>
        <v>0.12539694201247722</v>
      </c>
      <c r="AB97" s="12">
        <f ca="1"/>
        <v>2.4292266539887724</v>
      </c>
      <c r="AC97" s="12">
        <f ca="1"/>
        <v>-5.5855986577738364</v>
      </c>
      <c r="AD97" s="12"/>
      <c r="AE97" s="12">
        <f ca="1"/>
        <v>-6.4626395952159868E-4</v>
      </c>
      <c r="AF97" s="12">
        <f ca="1"/>
        <v>-5.6870560519443437E-5</v>
      </c>
      <c r="AG97" s="12">
        <f ca="1"/>
        <v>-3.907360434483952E-4</v>
      </c>
      <c r="AH97" s="12">
        <f ca="1"/>
        <v>8.1539993526824511E-5</v>
      </c>
      <c r="AI97" s="12">
        <f ca="1"/>
        <v>-1.4702270349603976E-4</v>
      </c>
      <c r="AJ97" s="12">
        <f ca="1"/>
        <v>2.7649120158104406E-3</v>
      </c>
      <c r="AK97" s="12"/>
      <c r="AL97" s="12"/>
      <c r="AM97" s="12">
        <f ca="1">'Useful matrices &amp; checks'!AO97</f>
        <v>1.4660555085385107E-3</v>
      </c>
      <c r="AN97" s="12">
        <f t="shared" ca="1" si="4"/>
        <v>1.6055587423517881E-3</v>
      </c>
      <c r="AO97" s="12">
        <f t="shared" ca="1" si="5"/>
        <v>-1.3950323381327736E-4</v>
      </c>
    </row>
    <row r="98" spans="1:41" x14ac:dyDescent="0.35">
      <c r="A98">
        <v>48</v>
      </c>
      <c r="P98" s="56" t="str">
        <f>INDEX('Flow probs &amp; rates'!$A$5:$A$5999,$A98)</f>
        <v>1994,4</v>
      </c>
      <c r="Q98" s="12">
        <f t="array" aca="1" ref="Q98:Q99" ca="1">-1*(MMULT(MINVERSE('Useful matrices &amp; checks'!$G98:$H99),'SS Taylor expansion'!C$4:C$5)-MMULT(MINVERSE('Useful matrices &amp; checks'!$G98:$H99),MMULT('SS Taylor expansion'!C$7:D$8,MMULT(MINVERSE('Useful matrices &amp; checks'!$G98:$H99),'Useful matrices &amp; checks'!$L98:$L99))))</f>
        <v>-5.0337142244899011</v>
      </c>
      <c r="R98" s="12">
        <f t="array" aca="1" ref="R98:R99" ca="1">-1*(MMULT(MINVERSE('Useful matrices &amp; checks'!$G98:$H99),'SS Taylor expansion'!E$4:E$5)-MMULT(MINVERSE('Useful matrices &amp; checks'!$G98:$H99),MMULT('SS Taylor expansion'!E$7:F$8,MMULT(MINVERSE('Useful matrices &amp; checks'!$G98:$H99),'Useful matrices &amp; checks'!$L98:$L99))))</f>
        <v>-10.971355104445765</v>
      </c>
      <c r="S98" s="12">
        <f t="array" aca="1" ref="S98:S99" ca="1">-1*(MMULT(MINVERSE('Useful matrices &amp; checks'!$G98:$H99),'SS Taylor expansion'!G$4:G$5)-MMULT(MINVERSE('Useful matrices &amp; checks'!$G98:$H99),MMULT('SS Taylor expansion'!G$7:H$8,MMULT(MINVERSE('Useful matrices &amp; checks'!$G98:$H99),'Useful matrices &amp; checks'!$L98:$L99))))</f>
        <v>0.3503696298492508</v>
      </c>
      <c r="T98" s="12">
        <f t="array" aca="1" ref="T98:T99" ca="1">-1*(MMULT(MINVERSE('Useful matrices &amp; checks'!$G98:$H99),'SS Taylor expansion'!I$4:I$5)-MMULT(MINVERSE('Useful matrices &amp; checks'!$G98:$H99),MMULT('SS Taylor expansion'!I$7:J$8,MMULT(MINVERSE('Useful matrices &amp; checks'!$G98:$H99),'Useful matrices &amp; checks'!$L98:$L99))))</f>
        <v>-0.41328707680037857</v>
      </c>
      <c r="U98" s="12">
        <f t="array" aca="1" ref="U98:U99" ca="1">-1*(MMULT(MINVERSE('Useful matrices &amp; checks'!$G98:$H99),'SS Taylor expansion'!K$4:K$5)-MMULT(MINVERSE('Useful matrices &amp; checks'!$G98:$H99),MMULT('SS Taylor expansion'!K$7:L$8,MMULT(MINVERSE('Useful matrices &amp; checks'!$G98:$H99),'Useful matrices &amp; checks'!$L98:$L99))))</f>
        <v>5.8737687743961935</v>
      </c>
      <c r="V98" s="12">
        <f t="array" aca="1" ref="V98:V99" ca="1">-1*(MMULT(MINVERSE('Useful matrices &amp; checks'!$G98:$H99),'SS Taylor expansion'!M$4:M$5)-MMULT(MINVERSE('Useful matrices &amp; checks'!$G98:$H99),MMULT('SS Taylor expansion'!M$7:N$8,MMULT(MINVERSE('Useful matrices &amp; checks'!$G98:$H99),'Useful matrices &amp; checks'!$L98:$L99))))</f>
        <v>3.1788534107451003</v>
      </c>
      <c r="W98" s="12"/>
      <c r="X98" s="12">
        <f t="array" aca="1" ref="X98:X99" ca="1">(MMULT(MINVERSE('Useful matrices &amp; checks'!$G98:$H99),MMULT('SS Taylor expansion'!C$7:D$8,MMULT(MINVERSE('Useful matrices &amp; checks'!$G98:$H99),'SS Taylor expansion'!C$4:C$5)))-MMULT(MINVERSE('Useful matrices &amp; checks'!$G98:$H99),MMULT('SS Taylor expansion'!C$7:D$8,MMULT(MINVERSE('Useful matrices &amp; checks'!$G98:$H99),MMULT('SS Taylor expansion'!C$7:D$8,MMULT(MINVERSE('Useful matrices &amp; checks'!$G98:$H99),'Useful matrices &amp; checks'!$L98:$L99))))))</f>
        <v>40.667373283240288</v>
      </c>
      <c r="Y98" s="12">
        <f t="array" aca="1" ref="Y98:Y99" ca="1">(MMULT(MINVERSE('Useful matrices &amp; checks'!$G98:$H99),MMULT('SS Taylor expansion'!E$7:F$8,MMULT(MINVERSE('Useful matrices &amp; checks'!$G98:$H99),'SS Taylor expansion'!E$4:E$5)))-MMULT(MINVERSE('Useful matrices &amp; checks'!$G98:$H99),MMULT('SS Taylor expansion'!E$7:F$8,MMULT(MINVERSE('Useful matrices &amp; checks'!$G98:$H99),MMULT('SS Taylor expansion'!E$7:F$8,MMULT(MINVERSE('Useful matrices &amp; checks'!$G98:$H99),'Useful matrices &amp; checks'!$L98:$L99))))))</f>
        <v>193.19218475969862</v>
      </c>
      <c r="Z98" s="12">
        <f t="array" aca="1" ref="Z98:Z99" ca="1">(MMULT(MINVERSE('Useful matrices &amp; checks'!$G98:$H99),MMULT('SS Taylor expansion'!G$7:H$8,MMULT(MINVERSE('Useful matrices &amp; checks'!$G98:$H99),'SS Taylor expansion'!G$4:G$5)))-MMULT(MINVERSE('Useful matrices &amp; checks'!$G98:$H99),MMULT('SS Taylor expansion'!G$7:H$8,MMULT(MINVERSE('Useful matrices &amp; checks'!$G98:$H99),MMULT('SS Taylor expansion'!G$7:H$8,MMULT(MINVERSE('Useful matrices &amp; checks'!$G98:$H99),'Useful matrices &amp; checks'!$L98:$L99))))))</f>
        <v>-0.73489385023610687</v>
      </c>
      <c r="AA98" s="12">
        <f t="array" aca="1" ref="AA98:AA99" ca="1">(MMULT(MINVERSE('Useful matrices &amp; checks'!$G98:$H99),MMULT('SS Taylor expansion'!I$7:J$8,MMULT(MINVERSE('Useful matrices &amp; checks'!$G98:$H99),'SS Taylor expansion'!I$4:I$5)))-MMULT(MINVERSE('Useful matrices &amp; checks'!$G98:$H99),MMULT('SS Taylor expansion'!I$7:J$8,MMULT(MINVERSE('Useful matrices &amp; checks'!$G98:$H99),MMULT('SS Taylor expansion'!I$7:J$8,MMULT(MINVERSE('Useful matrices &amp; checks'!$G98:$H99),'Useful matrices &amp; checks'!$L98:$L99))))))</f>
        <v>0.68571192917959389</v>
      </c>
      <c r="AB98" s="12">
        <f t="array" aca="1" ref="AB98:AB99" ca="1">(MMULT(MINVERSE('Useful matrices &amp; checks'!$G98:$H99),MMULT('SS Taylor expansion'!K$7:L$8,MMULT(MINVERSE('Useful matrices &amp; checks'!$G98:$H99),'SS Taylor expansion'!K$4:K$5)))-MMULT(MINVERSE('Useful matrices &amp; checks'!$G98:$H99),MMULT('SS Taylor expansion'!K$7:L$8,MMULT(MINVERSE('Useful matrices &amp; checks'!$G98:$H99),MMULT('SS Taylor expansion'!K$7:L$8,MMULT(MINVERSE('Useful matrices &amp; checks'!$G98:$H99),'Useful matrices &amp; checks'!$L98:$L99))))))</f>
        <v>-100.8553419969717</v>
      </c>
      <c r="AC98" s="12">
        <f t="array" aca="1" ref="AC98:AC99" ca="1">(MMULT(MINVERSE('Useful matrices &amp; checks'!$G98:$H99),MMULT('SS Taylor expansion'!M$7:N$8,MMULT(MINVERSE('Useful matrices &amp; checks'!$G98:$H99),'SS Taylor expansion'!M$4:M$5)))-MMULT(MINVERSE('Useful matrices &amp; checks'!$G98:$H99),MMULT('SS Taylor expansion'!M$7:N$8,MMULT(MINVERSE('Useful matrices &amp; checks'!$G98:$H99),MMULT('SS Taylor expansion'!M$7:N$8,MMULT(MINVERSE('Useful matrices &amp; checks'!$G98:$H99),'Useful matrices &amp; checks'!$L98:$L99))))))</f>
        <v>-35.568023987271346</v>
      </c>
      <c r="AD98" s="12"/>
      <c r="AE98" s="12">
        <f t="array" aca="1" ref="AE98:AE99" ca="1">Q96:Q97*(INDEX('Flow probs &amp; rates'!AE$6:AE$5999-'Flow probs &amp; rates'!AE$5:AE$5999,'Useful matrices &amp; checks'!$A96))+X96:X97*(INDEX('Flow probs &amp; rates'!AE$6:AE$5999-'Flow probs &amp; rates'!AE$5:AE$5999,'Useful matrices &amp; checks'!$A96))^2</f>
        <v>-3.4049122316083228E-3</v>
      </c>
      <c r="AF98" s="12">
        <f t="array" aca="1" ref="AF98:AF99" ca="1">R96:R97*(INDEX('Flow probs &amp; rates'!AF$6:AF$5999-'Flow probs &amp; rates'!AF$5:AF$5999,'Useful matrices &amp; checks'!$A96))+Y96:Y97*(INDEX('Flow probs &amp; rates'!AF$6:AF$5999-'Flow probs &amp; rates'!AF$5:AF$5999,'Useful matrices &amp; checks'!$A96))^2</f>
        <v>-1.0248211926307427E-2</v>
      </c>
      <c r="AG98" s="12">
        <f t="array" aca="1" ref="AG98:AG99" ca="1">S96:S97*(INDEX('Flow probs &amp; rates'!AG$6:AG$5999-'Flow probs &amp; rates'!AG$5:AG$5999,'Useful matrices &amp; checks'!$A96))+Z96:Z97*(INDEX('Flow probs &amp; rates'!AG$6:AG$5999-'Flow probs &amp; rates'!AG$5:AG$5999,'Useful matrices &amp; checks'!$A96))^2</f>
        <v>-9.7991746125322037E-4</v>
      </c>
      <c r="AH98" s="12">
        <f t="array" aca="1" ref="AH98:AH99" ca="1">T96:T97*(INDEX('Flow probs &amp; rates'!AI$6:AI$5999-'Flow probs &amp; rates'!AI$5:AI$5999,'Useful matrices &amp; checks'!$A96))+AA96:AA97*(INDEX('Flow probs &amp; rates'!AI$6:AI$5999-'Flow probs &amp; rates'!AI$5:AI$5999,'Useful matrices &amp; checks'!$A96))^2</f>
        <v>-1.0007489065427033E-2</v>
      </c>
      <c r="AI98" s="12">
        <f t="array" aca="1" ref="AI98:AI99" ca="1">U96:U97*(INDEX('Flow probs &amp; rates'!AJ$6:AJ$5999-'Flow probs &amp; rates'!AJ$5:AJ$5999,'Useful matrices &amp; checks'!$A96))+AB96:AB97*(INDEX('Flow probs &amp; rates'!AJ$6:AJ$5999-'Flow probs &amp; rates'!AJ$5:AJ$5999,'Useful matrices &amp; checks'!$A96))^2</f>
        <v>-1.1466543045259134E-2</v>
      </c>
      <c r="AJ98" s="12">
        <f t="array" aca="1" ref="AJ98:AJ99" ca="1">V96:V97*(INDEX('Flow probs &amp; rates'!AK$6:AK$5999-'Flow probs &amp; rates'!AK$5:AK$5999,'Useful matrices &amp; checks'!$A96))+AC96:AC97*(INDEX('Flow probs &amp; rates'!AK$6:AK$5999-'Flow probs &amp; rates'!AK$5:AK$5999,'Useful matrices &amp; checks'!$A96))^2</f>
        <v>-3.251587617593938E-3</v>
      </c>
      <c r="AK98" s="12"/>
      <c r="AL98" s="12"/>
      <c r="AM98" s="12">
        <f ca="1">'Useful matrices &amp; checks'!AO98</f>
        <v>-4.0537084912887322E-2</v>
      </c>
      <c r="AN98" s="12">
        <f t="shared" ca="1" si="4"/>
        <v>-3.9358661347449073E-2</v>
      </c>
      <c r="AO98" s="12">
        <f t="shared" ca="1" si="5"/>
        <v>-1.1784235654382497E-3</v>
      </c>
    </row>
    <row r="99" spans="1:41" x14ac:dyDescent="0.35">
      <c r="Q99" s="12">
        <f ca="1"/>
        <v>1.3068602506406317</v>
      </c>
      <c r="R99" s="12">
        <f ca="1"/>
        <v>0.27309752355802147</v>
      </c>
      <c r="S99" s="12">
        <f ca="1"/>
        <v>-9.0963475847311862E-2</v>
      </c>
      <c r="T99" s="12">
        <f ca="1"/>
        <v>-7.1954633872086809E-2</v>
      </c>
      <c r="U99" s="12">
        <f ca="1"/>
        <v>-0.14620907727159649</v>
      </c>
      <c r="V99" s="12">
        <f ca="1"/>
        <v>0.55344879175517581</v>
      </c>
      <c r="W99" s="12"/>
      <c r="X99" s="12">
        <f ca="1"/>
        <v>-10.558122942948199</v>
      </c>
      <c r="Y99" s="12">
        <f ca="1"/>
        <v>-4.8089143707743194</v>
      </c>
      <c r="Z99" s="12">
        <f ca="1"/>
        <v>0.190794216453784</v>
      </c>
      <c r="AA99" s="12">
        <f ca="1"/>
        <v>0.11938469305119778</v>
      </c>
      <c r="AB99" s="12">
        <f ca="1"/>
        <v>2.5104778648363411</v>
      </c>
      <c r="AC99" s="12">
        <f ca="1"/>
        <v>-6.1925094860729661</v>
      </c>
      <c r="AD99" s="12"/>
      <c r="AE99" s="12">
        <f ca="1"/>
        <v>1.0073128148161681E-3</v>
      </c>
      <c r="AF99" s="12">
        <f ca="1"/>
        <v>3.0263297792191375E-4</v>
      </c>
      <c r="AG99" s="12">
        <f ca="1"/>
        <v>2.8989981210653484E-4</v>
      </c>
      <c r="AH99" s="12">
        <f ca="1"/>
        <v>-1.7587688033712963E-3</v>
      </c>
      <c r="AI99" s="12">
        <f ca="1"/>
        <v>3.3861068576739766E-4</v>
      </c>
      <c r="AJ99" s="12">
        <f ca="1"/>
        <v>-5.714511228405311E-4</v>
      </c>
      <c r="AK99" s="12"/>
      <c r="AL99" s="12"/>
      <c r="AM99" s="12">
        <f ca="1">'Useful matrices &amp; checks'!AO99</f>
        <v>-5.593149920485041E-4</v>
      </c>
      <c r="AN99" s="12">
        <f t="shared" ca="1" si="4"/>
        <v>-3.9176363559981317E-4</v>
      </c>
      <c r="AO99" s="12">
        <f t="shared" ca="1" si="5"/>
        <v>-1.6755135644869093E-4</v>
      </c>
    </row>
    <row r="100" spans="1:41" x14ac:dyDescent="0.35">
      <c r="A100">
        <v>49</v>
      </c>
      <c r="P100" s="56" t="str">
        <f>INDEX('Flow probs &amp; rates'!$A$5:$A$5999,$A100)</f>
        <v>1994,5</v>
      </c>
      <c r="Q100" s="12">
        <f t="array" aca="1" ref="Q100:Q101" ca="1">-1*(MMULT(MINVERSE('Useful matrices &amp; checks'!$G100:$H101),'SS Taylor expansion'!C$4:C$5)-MMULT(MINVERSE('Useful matrices &amp; checks'!$G100:$H101),MMULT('SS Taylor expansion'!C$7:D$8,MMULT(MINVERSE('Useful matrices &amp; checks'!$G100:$H101),'Useful matrices &amp; checks'!$L100:$L101))))</f>
        <v>-5.2603385545865775</v>
      </c>
      <c r="R100" s="12">
        <f t="array" aca="1" ref="R100:R101" ca="1">-1*(MMULT(MINVERSE('Useful matrices &amp; checks'!$G100:$H101),'SS Taylor expansion'!E$4:E$5)-MMULT(MINVERSE('Useful matrices &amp; checks'!$G100:$H101),MMULT('SS Taylor expansion'!E$7:F$8,MMULT(MINVERSE('Useful matrices &amp; checks'!$G100:$H101),'Useful matrices &amp; checks'!$L100:$L101))))</f>
        <v>-10.997256307177581</v>
      </c>
      <c r="S100" s="12">
        <f t="array" aca="1" ref="S100:S101" ca="1">-1*(MMULT(MINVERSE('Useful matrices &amp; checks'!$G100:$H101),'SS Taylor expansion'!G$4:G$5)-MMULT(MINVERSE('Useful matrices &amp; checks'!$G100:$H101),MMULT('SS Taylor expansion'!G$7:H$8,MMULT(MINVERSE('Useful matrices &amp; checks'!$G100:$H101),'Useful matrices &amp; checks'!$L100:$L101))))</f>
        <v>0.37986808424884089</v>
      </c>
      <c r="T100" s="12">
        <f t="array" aca="1" ref="T100:T101" ca="1">-1*(MMULT(MINVERSE('Useful matrices &amp; checks'!$G100:$H101),'SS Taylor expansion'!I$4:I$5)-MMULT(MINVERSE('Useful matrices &amp; checks'!$G100:$H101),MMULT('SS Taylor expansion'!I$7:J$8,MMULT(MINVERSE('Useful matrices &amp; checks'!$G100:$H101),'Useful matrices &amp; checks'!$L100:$L101))))</f>
        <v>-0.41428359288201466</v>
      </c>
      <c r="U100" s="12">
        <f t="array" aca="1" ref="U100:U101" ca="1">-1*(MMULT(MINVERSE('Useful matrices &amp; checks'!$G100:$H101),'SS Taylor expansion'!K$4:K$5)-MMULT(MINVERSE('Useful matrices &amp; checks'!$G100:$H101),MMULT('SS Taylor expansion'!K$7:L$8,MMULT(MINVERSE('Useful matrices &amp; checks'!$G100:$H101),'Useful matrices &amp; checks'!$L100:$L101))))</f>
        <v>6.7144503332800216</v>
      </c>
      <c r="V100" s="12">
        <f t="array" aca="1" ref="V100:V101" ca="1">-1*(MMULT(MINVERSE('Useful matrices &amp; checks'!$G100:$H101),'SS Taylor expansion'!M$4:M$5)-MMULT(MINVERSE('Useful matrices &amp; checks'!$G100:$H101),MMULT('SS Taylor expansion'!M$7:N$8,MMULT(MINVERSE('Useful matrices &amp; checks'!$G100:$H101),'Useful matrices &amp; checks'!$L100:$L101))))</f>
        <v>3.5027145171422189</v>
      </c>
      <c r="W100" s="12"/>
      <c r="X100" s="12">
        <f t="array" aca="1" ref="X100:X101" ca="1">(MMULT(MINVERSE('Useful matrices &amp; checks'!$G100:$H101),MMULT('SS Taylor expansion'!C$7:D$8,MMULT(MINVERSE('Useful matrices &amp; checks'!$G100:$H101),'SS Taylor expansion'!C$4:C$5)))-MMULT(MINVERSE('Useful matrices &amp; checks'!$G100:$H101),MMULT('SS Taylor expansion'!C$7:D$8,MMULT(MINVERSE('Useful matrices &amp; checks'!$G100:$H101),MMULT('SS Taylor expansion'!C$7:D$8,MMULT(MINVERSE('Useful matrices &amp; checks'!$G100:$H101),'Useful matrices &amp; checks'!$L100:$L101))))))</f>
        <v>46.564214178877393</v>
      </c>
      <c r="Y100" s="12">
        <f t="array" aca="1" ref="Y100:Y101" ca="1">(MMULT(MINVERSE('Useful matrices &amp; checks'!$G100:$H101),MMULT('SS Taylor expansion'!E$7:F$8,MMULT(MINVERSE('Useful matrices &amp; checks'!$G100:$H101),'SS Taylor expansion'!E$4:E$5)))-MMULT(MINVERSE('Useful matrices &amp; checks'!$G100:$H101),MMULT('SS Taylor expansion'!E$7:F$8,MMULT(MINVERSE('Useful matrices &amp; checks'!$G100:$H101),MMULT('SS Taylor expansion'!E$7:F$8,MMULT(MINVERSE('Useful matrices &amp; checks'!$G100:$H101),'Useful matrices &amp; checks'!$L100:$L101))))))</f>
        <v>203.51366710283438</v>
      </c>
      <c r="Z100" s="12">
        <f t="array" aca="1" ref="Z100:Z101" ca="1">(MMULT(MINVERSE('Useful matrices &amp; checks'!$G100:$H101),MMULT('SS Taylor expansion'!G$7:H$8,MMULT(MINVERSE('Useful matrices &amp; checks'!$G100:$H101),'SS Taylor expansion'!G$4:G$5)))-MMULT(MINVERSE('Useful matrices &amp; checks'!$G100:$H101),MMULT('SS Taylor expansion'!G$7:H$8,MMULT(MINVERSE('Useful matrices &amp; checks'!$G100:$H101),MMULT('SS Taylor expansion'!G$7:H$8,MMULT(MINVERSE('Useful matrices &amp; checks'!$G100:$H101),'Useful matrices &amp; checks'!$L100:$L101))))))</f>
        <v>-0.77383981883523301</v>
      </c>
      <c r="AA100" s="12">
        <f t="array" aca="1" ref="AA100:AA101" ca="1">(MMULT(MINVERSE('Useful matrices &amp; checks'!$G100:$H101),MMULT('SS Taylor expansion'!I$7:J$8,MMULT(MINVERSE('Useful matrices &amp; checks'!$G100:$H101),'SS Taylor expansion'!I$4:I$5)))-MMULT(MINVERSE('Useful matrices &amp; checks'!$G100:$H101),MMULT('SS Taylor expansion'!I$7:J$8,MMULT(MINVERSE('Useful matrices &amp; checks'!$G100:$H101),MMULT('SS Taylor expansion'!I$7:J$8,MMULT(MINVERSE('Useful matrices &amp; checks'!$G100:$H101),'Useful matrices &amp; checks'!$L100:$L101))))))</f>
        <v>0.68141335218288712</v>
      </c>
      <c r="AB100" s="12">
        <f t="array" aca="1" ref="AB100:AB101" ca="1">(MMULT(MINVERSE('Useful matrices &amp; checks'!$G100:$H101),MMULT('SS Taylor expansion'!K$7:L$8,MMULT(MINVERSE('Useful matrices &amp; checks'!$G100:$H101),'SS Taylor expansion'!K$4:K$5)))-MMULT(MINVERSE('Useful matrices &amp; checks'!$G100:$H101),MMULT('SS Taylor expansion'!K$7:L$8,MMULT(MINVERSE('Useful matrices &amp; checks'!$G100:$H101),MMULT('SS Taylor expansion'!K$7:L$8,MMULT(MINVERSE('Useful matrices &amp; checks'!$G100:$H101),'Useful matrices &amp; checks'!$L100:$L101))))))</f>
        <v>-121.62239641737969</v>
      </c>
      <c r="AC100" s="12">
        <f t="array" aca="1" ref="AC100:AC101" ca="1">(MMULT(MINVERSE('Useful matrices &amp; checks'!$G100:$H101),MMULT('SS Taylor expansion'!M$7:N$8,MMULT(MINVERSE('Useful matrices &amp; checks'!$G100:$H101),'SS Taylor expansion'!M$4:M$5)))-MMULT(MINVERSE('Useful matrices &amp; checks'!$G100:$H101),MMULT('SS Taylor expansion'!M$7:N$8,MMULT(MINVERSE('Useful matrices &amp; checks'!$G100:$H101),MMULT('SS Taylor expansion'!M$7:N$8,MMULT(MINVERSE('Useful matrices &amp; checks'!$G100:$H101),'Useful matrices &amp; checks'!$L100:$L101))))))</f>
        <v>-39.57617352883841</v>
      </c>
      <c r="AD100" s="12"/>
      <c r="AE100" s="12">
        <f t="array" aca="1" ref="AE100:AE101" ca="1">Q98:Q99*(INDEX('Flow probs &amp; rates'!AE$6:AE$5999-'Flow probs &amp; rates'!AE$5:AE$5999,'Useful matrices &amp; checks'!$A98))+X98:X99*(INDEX('Flow probs &amp; rates'!AE$6:AE$5999-'Flow probs &amp; rates'!AE$5:AE$5999,'Useful matrices &amp; checks'!$A98))^2</f>
        <v>-3.1606926621854346E-3</v>
      </c>
      <c r="AF100" s="12">
        <f t="array" aca="1" ref="AF100:AF101" ca="1">R98:R99*(INDEX('Flow probs &amp; rates'!AF$6:AF$5999-'Flow probs &amp; rates'!AF$5:AF$5999,'Useful matrices &amp; checks'!$A98))+Y98:Y99*(INDEX('Flow probs &amp; rates'!AF$6:AF$5999-'Flow probs &amp; rates'!AF$5:AF$5999,'Useful matrices &amp; checks'!$A98))^2</f>
        <v>1.4631659621315691E-3</v>
      </c>
      <c r="AG100" s="12">
        <f t="array" aca="1" ref="AG100:AG101" ca="1">S98:S99*(INDEX('Flow probs &amp; rates'!AG$6:AG$5999-'Flow probs &amp; rates'!AG$5:AG$5999,'Useful matrices &amp; checks'!$A98))+Z98:Z99*(INDEX('Flow probs &amp; rates'!AG$6:AG$5999-'Flow probs &amp; rates'!AG$5:AG$5999,'Useful matrices &amp; checks'!$A98))^2</f>
        <v>-1.929833040053326E-3</v>
      </c>
      <c r="AH100" s="12">
        <f t="array" aca="1" ref="AH100:AH101" ca="1">T98:T99*(INDEX('Flow probs &amp; rates'!AI$6:AI$5999-'Flow probs &amp; rates'!AI$5:AI$5999,'Useful matrices &amp; checks'!$A98))+AA98:AA99*(INDEX('Flow probs &amp; rates'!AI$6:AI$5999-'Flow probs &amp; rates'!AI$5:AI$5999,'Useful matrices &amp; checks'!$A98))^2</f>
        <v>-7.9352537601362644E-3</v>
      </c>
      <c r="AI100" s="12">
        <f t="array" aca="1" ref="AI100:AI101" ca="1">U98:U99*(INDEX('Flow probs &amp; rates'!AJ$6:AJ$5999-'Flow probs &amp; rates'!AJ$5:AJ$5999,'Useful matrices &amp; checks'!$A98))+AB98:AB99*(INDEX('Flow probs &amp; rates'!AJ$6:AJ$5999-'Flow probs &amp; rates'!AJ$5:AJ$5999,'Useful matrices &amp; checks'!$A98))^2</f>
        <v>-1.295036509211871E-2</v>
      </c>
      <c r="AJ100" s="12">
        <f t="array" aca="1" ref="AJ100:AJ101" ca="1">V98:V99*(INDEX('Flow probs &amp; rates'!AK$6:AK$5999-'Flow probs &amp; rates'!AK$5:AK$5999,'Useful matrices &amp; checks'!$A98))+AC98:AC99*(INDEX('Flow probs &amp; rates'!AK$6:AK$5999-'Flow probs &amp; rates'!AK$5:AK$5999,'Useful matrices &amp; checks'!$A98))^2</f>
        <v>-3.3183433240988984E-3</v>
      </c>
      <c r="AK100" s="12"/>
      <c r="AL100" s="12"/>
      <c r="AM100" s="12">
        <f ca="1">'Useful matrices &amp; checks'!AO100</f>
        <v>-2.8803499964095258E-2</v>
      </c>
      <c r="AN100" s="12">
        <f t="shared" ca="1" si="4"/>
        <v>-2.7831321916461066E-2</v>
      </c>
      <c r="AO100" s="12">
        <f t="shared" ca="1" si="5"/>
        <v>-9.7217804763419235E-4</v>
      </c>
    </row>
    <row r="101" spans="1:41" x14ac:dyDescent="0.35">
      <c r="P101" s="56"/>
      <c r="Q101" s="12">
        <f ca="1"/>
        <v>1.2105796824821455</v>
      </c>
      <c r="R101" s="12">
        <f ca="1"/>
        <v>0.23314438263444254</v>
      </c>
      <c r="S101" s="12">
        <f ca="1"/>
        <v>-8.7420339973004718E-2</v>
      </c>
      <c r="T101" s="12">
        <f ca="1"/>
        <v>-7.0584140350928318E-2</v>
      </c>
      <c r="U101" s="12">
        <f ca="1"/>
        <v>-0.14234790332753125</v>
      </c>
      <c r="V101" s="12">
        <f ca="1"/>
        <v>0.5967798323058664</v>
      </c>
      <c r="W101" s="12"/>
      <c r="X101" s="12">
        <f ca="1"/>
        <v>-10.715981686491707</v>
      </c>
      <c r="Y101" s="12">
        <f ca="1"/>
        <v>-4.3145369125746251</v>
      </c>
      <c r="Z101" s="12">
        <f ca="1"/>
        <v>0.17808640118054578</v>
      </c>
      <c r="AA101" s="12">
        <f ca="1"/>
        <v>0.11609674269956226</v>
      </c>
      <c r="AB101" s="12">
        <f ca="1"/>
        <v>2.5784229934465177</v>
      </c>
      <c r="AC101" s="12">
        <f ca="1"/>
        <v>-6.7428453236085097</v>
      </c>
      <c r="AD101" s="12"/>
      <c r="AE101" s="12">
        <f ca="1"/>
        <v>8.2058365264473106E-4</v>
      </c>
      <c r="AF101" s="12">
        <f ca="1"/>
        <v>-3.6420934060424534E-5</v>
      </c>
      <c r="AG101" s="12">
        <f ca="1"/>
        <v>5.0102607695696804E-4</v>
      </c>
      <c r="AH101" s="12">
        <f ca="1"/>
        <v>-1.3815536730864024E-3</v>
      </c>
      <c r="AI101" s="12">
        <f ca="1"/>
        <v>3.2235877903512002E-4</v>
      </c>
      <c r="AJ101" s="12">
        <f ca="1"/>
        <v>-5.7773444259605507E-4</v>
      </c>
      <c r="AK101" s="12"/>
      <c r="AL101" s="12"/>
      <c r="AM101" s="12">
        <f ca="1">'Useful matrices &amp; checks'!AO101</f>
        <v>-4.5442103414876367E-4</v>
      </c>
      <c r="AN101" s="12">
        <f t="shared" ca="1" si="4"/>
        <v>-3.5174054110606281E-4</v>
      </c>
      <c r="AO101" s="12">
        <f t="shared" ca="1" si="5"/>
        <v>-1.0268049304270086E-4</v>
      </c>
    </row>
    <row r="102" spans="1:41" x14ac:dyDescent="0.35">
      <c r="A102">
        <v>50</v>
      </c>
      <c r="P102" s="56" t="str">
        <f>INDEX('Flow probs &amp; rates'!$A$5:$A$5999,$A102)</f>
        <v>1994,6</v>
      </c>
      <c r="Q102" s="12">
        <f t="array" aca="1" ref="Q102:Q103" ca="1">-1*(MMULT(MINVERSE('Useful matrices &amp; checks'!$G102:$H103),'SS Taylor expansion'!C$4:C$5)-MMULT(MINVERSE('Useful matrices &amp; checks'!$G102:$H103),MMULT('SS Taylor expansion'!C$7:D$8,MMULT(MINVERSE('Useful matrices &amp; checks'!$G102:$H103),'Useful matrices &amp; checks'!$L102:$L103))))</f>
        <v>-5.5950817127628749</v>
      </c>
      <c r="R102" s="12">
        <f t="array" aca="1" ref="R102:R103" ca="1">-1*(MMULT(MINVERSE('Useful matrices &amp; checks'!$G102:$H103),'SS Taylor expansion'!E$4:E$5)-MMULT(MINVERSE('Useful matrices &amp; checks'!$G102:$H103),MMULT('SS Taylor expansion'!E$7:F$8,MMULT(MINVERSE('Useful matrices &amp; checks'!$G102:$H103),'Useful matrices &amp; checks'!$L102:$L103))))</f>
        <v>-11.911632694706482</v>
      </c>
      <c r="S102" s="12">
        <f t="array" aca="1" ref="S102:S103" ca="1">-1*(MMULT(MINVERSE('Useful matrices &amp; checks'!$G102:$H103),'SS Taylor expansion'!G$4:G$5)-MMULT(MINVERSE('Useful matrices &amp; checks'!$G102:$H103),MMULT('SS Taylor expansion'!G$7:H$8,MMULT(MINVERSE('Useful matrices &amp; checks'!$G102:$H103),'Useful matrices &amp; checks'!$L102:$L103))))</f>
        <v>0.35829697456565957</v>
      </c>
      <c r="T102" s="12">
        <f t="array" aca="1" ref="T102:T103" ca="1">-1*(MMULT(MINVERSE('Useful matrices &amp; checks'!$G102:$H103),'SS Taylor expansion'!I$4:I$5)-MMULT(MINVERSE('Useful matrices &amp; checks'!$G102:$H103),MMULT('SS Taylor expansion'!I$7:J$8,MMULT(MINVERSE('Useful matrices &amp; checks'!$G102:$H103),'Useful matrices &amp; checks'!$L102:$L103))))</f>
        <v>-0.40449831167926997</v>
      </c>
      <c r="U102" s="12">
        <f t="array" aca="1" ref="U102:U103" ca="1">-1*(MMULT(MINVERSE('Useful matrices &amp; checks'!$G102:$H103),'SS Taylor expansion'!K$4:K$5)-MMULT(MINVERSE('Useful matrices &amp; checks'!$G102:$H103),MMULT('SS Taylor expansion'!K$7:L$8,MMULT(MINVERSE('Useful matrices &amp; checks'!$G102:$H103),'Useful matrices &amp; checks'!$L102:$L103))))</f>
        <v>5.9348246268693714</v>
      </c>
      <c r="V102" s="12">
        <f t="array" aca="1" ref="V102:V103" ca="1">-1*(MMULT(MINVERSE('Useful matrices &amp; checks'!$G102:$H103),'SS Taylor expansion'!M$4:M$5)-MMULT(MINVERSE('Useful matrices &amp; checks'!$G102:$H103),MMULT('SS Taylor expansion'!M$7:N$8,MMULT(MINVERSE('Useful matrices &amp; checks'!$G102:$H103),'Useful matrices &amp; checks'!$L102:$L103))))</f>
        <v>3.1471439126203329</v>
      </c>
      <c r="W102" s="12"/>
      <c r="X102" s="12">
        <f t="array" aca="1" ref="X102:X103" ca="1">(MMULT(MINVERSE('Useful matrices &amp; checks'!$G102:$H103),MMULT('SS Taylor expansion'!C$7:D$8,MMULT(MINVERSE('Useful matrices &amp; checks'!$G102:$H103),'SS Taylor expansion'!C$4:C$5)))-MMULT(MINVERSE('Useful matrices &amp; checks'!$G102:$H103),MMULT('SS Taylor expansion'!C$7:D$8,MMULT(MINVERSE('Useful matrices &amp; checks'!$G102:$H103),MMULT('SS Taylor expansion'!C$7:D$8,MMULT(MINVERSE('Useful matrices &amp; checks'!$G102:$H103),'Useful matrices &amp; checks'!$L102:$L103))))))</f>
        <v>48.906941607940674</v>
      </c>
      <c r="Y102" s="12">
        <f t="array" aca="1" ref="Y102:Y103" ca="1">(MMULT(MINVERSE('Useful matrices &amp; checks'!$G102:$H103),MMULT('SS Taylor expansion'!E$7:F$8,MMULT(MINVERSE('Useful matrices &amp; checks'!$G102:$H103),'SS Taylor expansion'!E$4:E$5)))-MMULT(MINVERSE('Useful matrices &amp; checks'!$G102:$H103),MMULT('SS Taylor expansion'!E$7:F$8,MMULT(MINVERSE('Useful matrices &amp; checks'!$G102:$H103),MMULT('SS Taylor expansion'!E$7:F$8,MMULT(MINVERSE('Useful matrices &amp; checks'!$G102:$H103),'Useful matrices &amp; checks'!$L102:$L103))))))</f>
        <v>221.66658178736989</v>
      </c>
      <c r="Z102" s="12">
        <f t="array" aca="1" ref="Z102:Z103" ca="1">(MMULT(MINVERSE('Useful matrices &amp; checks'!$G102:$H103),MMULT('SS Taylor expansion'!G$7:H$8,MMULT(MINVERSE('Useful matrices &amp; checks'!$G102:$H103),'SS Taylor expansion'!G$4:G$5)))-MMULT(MINVERSE('Useful matrices &amp; checks'!$G102:$H103),MMULT('SS Taylor expansion'!G$7:H$8,MMULT(MINVERSE('Useful matrices &amp; checks'!$G102:$H103),MMULT('SS Taylor expansion'!G$7:H$8,MMULT(MINVERSE('Useful matrices &amp; checks'!$G102:$H103),'Useful matrices &amp; checks'!$L102:$L103))))))</f>
        <v>-0.71579582005602038</v>
      </c>
      <c r="AA102" s="12">
        <f t="array" aca="1" ref="AA102:AA103" ca="1">(MMULT(MINVERSE('Useful matrices &amp; checks'!$G102:$H103),MMULT('SS Taylor expansion'!I$7:J$8,MMULT(MINVERSE('Useful matrices &amp; checks'!$G102:$H103),'SS Taylor expansion'!I$4:I$5)))-MMULT(MINVERSE('Useful matrices &amp; checks'!$G102:$H103),MMULT('SS Taylor expansion'!I$7:J$8,MMULT(MINVERSE('Useful matrices &amp; checks'!$G102:$H103),MMULT('SS Taylor expansion'!I$7:J$8,MMULT(MINVERSE('Useful matrices &amp; checks'!$G102:$H103),'Useful matrices &amp; checks'!$L102:$L103))))))</f>
        <v>0.61573075447534142</v>
      </c>
      <c r="AB102" s="12">
        <f t="array" aca="1" ref="AB102:AB103" ca="1">(MMULT(MINVERSE('Useful matrices &amp; checks'!$G102:$H103),MMULT('SS Taylor expansion'!K$7:L$8,MMULT(MINVERSE('Useful matrices &amp; checks'!$G102:$H103),'SS Taylor expansion'!K$4:K$5)))-MMULT(MINVERSE('Useful matrices &amp; checks'!$G102:$H103),MMULT('SS Taylor expansion'!K$7:L$8,MMULT(MINVERSE('Useful matrices &amp; checks'!$G102:$H103),MMULT('SS Taylor expansion'!K$7:L$8,MMULT(MINVERSE('Useful matrices &amp; checks'!$G102:$H103),'Useful matrices &amp; checks'!$L102:$L103))))))</f>
        <v>-107.62026189698017</v>
      </c>
      <c r="AC102" s="12">
        <f t="array" aca="1" ref="AC102:AC103" ca="1">(MMULT(MINVERSE('Useful matrices &amp; checks'!$G102:$H103),MMULT('SS Taylor expansion'!M$7:N$8,MMULT(MINVERSE('Useful matrices &amp; checks'!$G102:$H103),'SS Taylor expansion'!M$4:M$5)))-MMULT(MINVERSE('Useful matrices &amp; checks'!$G102:$H103),MMULT('SS Taylor expansion'!M$7:N$8,MMULT(MINVERSE('Useful matrices &amp; checks'!$G102:$H103),MMULT('SS Taylor expansion'!M$7:N$8,MMULT(MINVERSE('Useful matrices &amp; checks'!$G102:$H103),'Useful matrices &amp; checks'!$L102:$L103))))))</f>
        <v>-35.847233284746281</v>
      </c>
      <c r="AD102" s="12"/>
      <c r="AE102" s="12">
        <f t="array" aca="1" ref="AE102:AE103" ca="1">Q100:Q101*(INDEX('Flow probs &amp; rates'!AE$6:AE$5999-'Flow probs &amp; rates'!AE$5:AE$5999,'Useful matrices &amp; checks'!$A100))+X100:X101*(INDEX('Flow probs &amp; rates'!AE$6:AE$5999-'Flow probs &amp; rates'!AE$5:AE$5999,'Useful matrices &amp; checks'!$A100))^2</f>
        <v>3.3580198294047435E-3</v>
      </c>
      <c r="AF102" s="12">
        <f t="array" aca="1" ref="AF102:AF103" ca="1">R100:R101*(INDEX('Flow probs &amp; rates'!AF$6:AF$5999-'Flow probs &amp; rates'!AF$5:AF$5999,'Useful matrices &amp; checks'!$A100))+Y100:Y101*(INDEX('Flow probs &amp; rates'!AF$6:AF$5999-'Flow probs &amp; rates'!AF$5:AF$5999,'Useful matrices &amp; checks'!$A100))^2</f>
        <v>2.4308959179723998E-2</v>
      </c>
      <c r="AG102" s="12">
        <f t="array" aca="1" ref="AG102:AG103" ca="1">S100:S101*(INDEX('Flow probs &amp; rates'!AG$6:AG$5999-'Flow probs &amp; rates'!AG$5:AG$5999,'Useful matrices &amp; checks'!$A100))+Z100:Z101*(INDEX('Flow probs &amp; rates'!AG$6:AG$5999-'Flow probs &amp; rates'!AG$5:AG$5999,'Useful matrices &amp; checks'!$A100))^2</f>
        <v>6.4436547245310871E-3</v>
      </c>
      <c r="AH102" s="12">
        <f t="array" aca="1" ref="AH102:AH103" ca="1">T100:T101*(INDEX('Flow probs &amp; rates'!AI$6:AI$5999-'Flow probs &amp; rates'!AI$5:AI$5999,'Useful matrices &amp; checks'!$A100))+AA100:AA101*(INDEX('Flow probs &amp; rates'!AI$6:AI$5999-'Flow probs &amp; rates'!AI$5:AI$5999,'Useful matrices &amp; checks'!$A100))^2</f>
        <v>-1.2277506542808722E-3</v>
      </c>
      <c r="AI102" s="12">
        <f t="array" aca="1" ref="AI102:AI103" ca="1">U100:U101*(INDEX('Flow probs &amp; rates'!AJ$6:AJ$5999-'Flow probs &amp; rates'!AJ$5:AJ$5999,'Useful matrices &amp; checks'!$A100))+AB100:AB101*(INDEX('Flow probs &amp; rates'!AJ$6:AJ$5999-'Flow probs &amp; rates'!AJ$5:AJ$5999,'Useful matrices &amp; checks'!$A100))^2</f>
        <v>5.3189133018836082E-3</v>
      </c>
      <c r="AJ102" s="12">
        <f t="array" aca="1" ref="AJ102:AJ103" ca="1">V100:V101*(INDEX('Flow probs &amp; rates'!AK$6:AK$5999-'Flow probs &amp; rates'!AK$5:AK$5999,'Useful matrices &amp; checks'!$A100))+AC100:AC101*(INDEX('Flow probs &amp; rates'!AK$6:AK$5999-'Flow probs &amp; rates'!AK$5:AK$5999,'Useful matrices &amp; checks'!$A100))^2</f>
        <v>7.8619855395751694E-3</v>
      </c>
      <c r="AK102" s="12"/>
      <c r="AL102" s="12"/>
      <c r="AM102" s="12">
        <f ca="1">'Useful matrices &amp; checks'!AO102</f>
        <v>4.5833839244155961E-2</v>
      </c>
      <c r="AN102" s="12">
        <f t="shared" ca="1" si="4"/>
        <v>4.6063781920837737E-2</v>
      </c>
      <c r="AO102" s="12">
        <f t="shared" ca="1" si="5"/>
        <v>-2.2994267668177693E-4</v>
      </c>
    </row>
    <row r="103" spans="1:41" x14ac:dyDescent="0.35">
      <c r="Q103" s="12">
        <f ca="1"/>
        <v>1.2787580446635571</v>
      </c>
      <c r="R103" s="12">
        <f ca="1"/>
        <v>0.30440466720426873</v>
      </c>
      <c r="S103" s="12">
        <f ca="1"/>
        <v>-8.1888909246725247E-2</v>
      </c>
      <c r="T103" s="12">
        <f ca="1"/>
        <v>-6.2395490400997955E-2</v>
      </c>
      <c r="U103" s="12">
        <f ca="1"/>
        <v>-0.15166588508565376</v>
      </c>
      <c r="V103" s="12">
        <f ca="1"/>
        <v>0.48545959802710525</v>
      </c>
      <c r="W103" s="12"/>
      <c r="X103" s="12">
        <f ca="1"/>
        <v>-11.177700028649339</v>
      </c>
      <c r="Y103" s="12">
        <f ca="1"/>
        <v>-5.6647433470038555</v>
      </c>
      <c r="Z103" s="12">
        <f ca="1"/>
        <v>0.16359540579098894</v>
      </c>
      <c r="AA103" s="12">
        <f ca="1"/>
        <v>9.4978943721594544E-2</v>
      </c>
      <c r="AB103" s="12">
        <f ca="1"/>
        <v>2.7502619369505137</v>
      </c>
      <c r="AC103" s="12">
        <f ca="1"/>
        <v>-5.5295798171197887</v>
      </c>
      <c r="AD103" s="12"/>
      <c r="AE103" s="12">
        <f ca="1"/>
        <v>-7.7279257535716405E-4</v>
      </c>
      <c r="AF103" s="12">
        <f ca="1"/>
        <v>-5.1535556889254364E-4</v>
      </c>
      <c r="AG103" s="12">
        <f ca="1"/>
        <v>-1.4829002752391261E-3</v>
      </c>
      <c r="AH103" s="12">
        <f ca="1"/>
        <v>-2.0917971647114032E-4</v>
      </c>
      <c r="AI103" s="12">
        <f ca="1"/>
        <v>-1.1276219480711914E-4</v>
      </c>
      <c r="AJ103" s="12">
        <f ca="1"/>
        <v>1.3394966643547087E-3</v>
      </c>
      <c r="AK103" s="12"/>
      <c r="AL103" s="12"/>
      <c r="AM103" s="12">
        <f ca="1">'Useful matrices &amp; checks'!AO103</f>
        <v>-1.9234197876819847E-3</v>
      </c>
      <c r="AN103" s="12">
        <f t="shared" ca="1" si="4"/>
        <v>-1.7534936664123841E-3</v>
      </c>
      <c r="AO103" s="12">
        <f t="shared" ca="1" si="5"/>
        <v>-1.6992612126960063E-4</v>
      </c>
    </row>
    <row r="104" spans="1:41" x14ac:dyDescent="0.35">
      <c r="A104">
        <v>51</v>
      </c>
      <c r="P104" s="56" t="str">
        <f>INDEX('Flow probs &amp; rates'!$A$5:$A$5999,$A104)</f>
        <v>1994,7</v>
      </c>
      <c r="Q104" s="12">
        <f t="array" aca="1" ref="Q104:Q105" ca="1">-1*(MMULT(MINVERSE('Useful matrices &amp; checks'!$G104:$H105),'SS Taylor expansion'!C$4:C$5)-MMULT(MINVERSE('Useful matrices &amp; checks'!$G104:$H105),MMULT('SS Taylor expansion'!C$7:D$8,MMULT(MINVERSE('Useful matrices &amp; checks'!$G104:$H105),'Useful matrices &amp; checks'!$L104:$L105))))</f>
        <v>-5.5709105866771109</v>
      </c>
      <c r="R104" s="12">
        <f t="array" aca="1" ref="R104:R105" ca="1">-1*(MMULT(MINVERSE('Useful matrices &amp; checks'!$G104:$H105),'SS Taylor expansion'!E$4:E$5)-MMULT(MINVERSE('Useful matrices &amp; checks'!$G104:$H105),MMULT('SS Taylor expansion'!E$7:F$8,MMULT(MINVERSE('Useful matrices &amp; checks'!$G104:$H105),'Useful matrices &amp; checks'!$L104:$L105))))</f>
        <v>-12.137236723183081</v>
      </c>
      <c r="S104" s="12">
        <f t="array" aca="1" ref="S104:S105" ca="1">-1*(MMULT(MINVERSE('Useful matrices &amp; checks'!$G104:$H105),'SS Taylor expansion'!G$4:G$5)-MMULT(MINVERSE('Useful matrices &amp; checks'!$G104:$H105),MMULT('SS Taylor expansion'!G$7:H$8,MMULT(MINVERSE('Useful matrices &amp; checks'!$G104:$H105),'Useful matrices &amp; checks'!$L104:$L105))))</f>
        <v>0.31840656678981649</v>
      </c>
      <c r="T104" s="12">
        <f t="array" aca="1" ref="T104:T105" ca="1">-1*(MMULT(MINVERSE('Useful matrices &amp; checks'!$G104:$H105),'SS Taylor expansion'!I$4:I$5)-MMULT(MINVERSE('Useful matrices &amp; checks'!$G104:$H105),MMULT('SS Taylor expansion'!I$7:J$8,MMULT(MINVERSE('Useful matrices &amp; checks'!$G104:$H105),'Useful matrices &amp; checks'!$L104:$L105))))</f>
        <v>-0.3752997519915654</v>
      </c>
      <c r="U104" s="12">
        <f t="array" aca="1" ref="U104:U105" ca="1">-1*(MMULT(MINVERSE('Useful matrices &amp; checks'!$G104:$H105),'SS Taylor expansion'!K$4:K$5)-MMULT(MINVERSE('Useful matrices &amp; checks'!$G104:$H105),MMULT('SS Taylor expansion'!K$7:L$8,MMULT(MINVERSE('Useful matrices &amp; checks'!$G104:$H105),'Useful matrices &amp; checks'!$L104:$L105))))</f>
        <v>5.8915244142005481</v>
      </c>
      <c r="V104" s="12">
        <f t="array" aca="1" ref="V104:V105" ca="1">-1*(MMULT(MINVERSE('Useful matrices &amp; checks'!$G104:$H105),'SS Taylor expansion'!M$4:M$5)-MMULT(MINVERSE('Useful matrices &amp; checks'!$G104:$H105),MMULT('SS Taylor expansion'!M$7:N$8,MMULT(MINVERSE('Useful matrices &amp; checks'!$G104:$H105),'Useful matrices &amp; checks'!$L104:$L105))))</f>
        <v>3.1873540598359913</v>
      </c>
      <c r="W104" s="12"/>
      <c r="X104" s="12">
        <f t="array" aca="1" ref="X104:X105" ca="1">(MMULT(MINVERSE('Useful matrices &amp; checks'!$G104:$H105),MMULT('SS Taylor expansion'!C$7:D$8,MMULT(MINVERSE('Useful matrices &amp; checks'!$G104:$H105),'SS Taylor expansion'!C$4:C$5)))-MMULT(MINVERSE('Useful matrices &amp; checks'!$G104:$H105),MMULT('SS Taylor expansion'!C$7:D$8,MMULT(MINVERSE('Useful matrices &amp; checks'!$G104:$H105),MMULT('SS Taylor expansion'!C$7:D$8,MMULT(MINVERSE('Useful matrices &amp; checks'!$G104:$H105),'Useful matrices &amp; checks'!$L104:$L105))))))</f>
        <v>47.873550533855912</v>
      </c>
      <c r="Y104" s="12">
        <f t="array" aca="1" ref="Y104:Y105" ca="1">(MMULT(MINVERSE('Useful matrices &amp; checks'!$G104:$H105),MMULT('SS Taylor expansion'!E$7:F$8,MMULT(MINVERSE('Useful matrices &amp; checks'!$G104:$H105),'SS Taylor expansion'!E$4:E$5)))-MMULT(MINVERSE('Useful matrices &amp; checks'!$G104:$H105),MMULT('SS Taylor expansion'!E$7:F$8,MMULT(MINVERSE('Useful matrices &amp; checks'!$G104:$H105),MMULT('SS Taylor expansion'!E$7:F$8,MMULT(MINVERSE('Useful matrices &amp; checks'!$G104:$H105),'Useful matrices &amp; checks'!$L104:$L105))))))</f>
        <v>227.23901955756608</v>
      </c>
      <c r="Z104" s="12">
        <f t="array" aca="1" ref="Z104:Z105" ca="1">(MMULT(MINVERSE('Useful matrices &amp; checks'!$G104:$H105),MMULT('SS Taylor expansion'!G$7:H$8,MMULT(MINVERSE('Useful matrices &amp; checks'!$G104:$H105),'SS Taylor expansion'!G$4:G$5)))-MMULT(MINVERSE('Useful matrices &amp; checks'!$G104:$H105),MMULT('SS Taylor expansion'!G$7:H$8,MMULT(MINVERSE('Useful matrices &amp; checks'!$G104:$H105),MMULT('SS Taylor expansion'!G$7:H$8,MMULT(MINVERSE('Useful matrices &amp; checks'!$G104:$H105),'Useful matrices &amp; checks'!$L104:$L105))))))</f>
        <v>-0.6006943408915546</v>
      </c>
      <c r="AA104" s="12">
        <f t="array" aca="1" ref="AA104:AA105" ca="1">(MMULT(MINVERSE('Useful matrices &amp; checks'!$G104:$H105),MMULT('SS Taylor expansion'!I$7:J$8,MMULT(MINVERSE('Useful matrices &amp; checks'!$G104:$H105),'SS Taylor expansion'!I$4:I$5)))-MMULT(MINVERSE('Useful matrices &amp; checks'!$G104:$H105),MMULT('SS Taylor expansion'!I$7:J$8,MMULT(MINVERSE('Useful matrices &amp; checks'!$G104:$H105),MMULT('SS Taylor expansion'!I$7:J$8,MMULT(MINVERSE('Useful matrices &amp; checks'!$G104:$H105),'Useful matrices &amp; checks'!$L104:$L105))))))</f>
        <v>0.53280571193984472</v>
      </c>
      <c r="AB104" s="12">
        <f t="array" aca="1" ref="AB104:AB105" ca="1">(MMULT(MINVERSE('Useful matrices &amp; checks'!$G104:$H105),MMULT('SS Taylor expansion'!K$7:L$8,MMULT(MINVERSE('Useful matrices &amp; checks'!$G104:$H105),'SS Taylor expansion'!K$4:K$5)))-MMULT(MINVERSE('Useful matrices &amp; checks'!$G104:$H105),MMULT('SS Taylor expansion'!K$7:L$8,MMULT(MINVERSE('Useful matrices &amp; checks'!$G104:$H105),MMULT('SS Taylor expansion'!K$7:L$8,MMULT(MINVERSE('Useful matrices &amp; checks'!$G104:$H105),'Useful matrices &amp; checks'!$L104:$L105))))))</f>
        <v>-107.55321860925827</v>
      </c>
      <c r="AC104" s="12">
        <f t="array" aca="1" ref="AC104:AC105" ca="1">(MMULT(MINVERSE('Useful matrices &amp; checks'!$G104:$H105),MMULT('SS Taylor expansion'!M$7:N$8,MMULT(MINVERSE('Useful matrices &amp; checks'!$G104:$H105),'SS Taylor expansion'!M$4:M$5)))-MMULT(MINVERSE('Useful matrices &amp; checks'!$G104:$H105),MMULT('SS Taylor expansion'!M$7:N$8,MMULT(MINVERSE('Useful matrices &amp; checks'!$G104:$H105),MMULT('SS Taylor expansion'!M$7:N$8,MMULT(MINVERSE('Useful matrices &amp; checks'!$G104:$H105),'Useful matrices &amp; checks'!$L104:$L105))))))</f>
        <v>-36.8096695311134</v>
      </c>
      <c r="AD104" s="12"/>
      <c r="AE104" s="12">
        <f t="array" aca="1" ref="AE104:AE105" ca="1">Q102:Q103*(INDEX('Flow probs &amp; rates'!AE$6:AE$5999-'Flow probs &amp; rates'!AE$5:AE$5999,'Useful matrices &amp; checks'!$A102))+X102:X103*(INDEX('Flow probs &amp; rates'!AE$6:AE$5999-'Flow probs &amp; rates'!AE$5:AE$5999,'Useful matrices &amp; checks'!$A102))^2</f>
        <v>5.6763047367472596E-3</v>
      </c>
      <c r="AF104" s="12">
        <f t="array" aca="1" ref="AF104:AF105" ca="1">R102:R103*(INDEX('Flow probs &amp; rates'!AF$6:AF$5999-'Flow probs &amp; rates'!AF$5:AF$5999,'Useful matrices &amp; checks'!$A102))+Y102:Y103*(INDEX('Flow probs &amp; rates'!AF$6:AF$5999-'Flow probs &amp; rates'!AF$5:AF$5999,'Useful matrices &amp; checks'!$A102))^2</f>
        <v>-1.1877308796106813E-3</v>
      </c>
      <c r="AG104" s="12">
        <f t="array" aca="1" ref="AG104:AG105" ca="1">S102:S103*(INDEX('Flow probs &amp; rates'!AG$6:AG$5999-'Flow probs &amp; rates'!AG$5:AG$5999,'Useful matrices &amp; checks'!$A102))+Z102:Z103*(INDEX('Flow probs &amp; rates'!AG$6:AG$5999-'Flow probs &amp; rates'!AG$5:AG$5999,'Useful matrices &amp; checks'!$A102))^2</f>
        <v>8.4498556498316044E-3</v>
      </c>
      <c r="AH104" s="12">
        <f t="array" aca="1" ref="AH104:AH105" ca="1">T102:T103*(INDEX('Flow probs &amp; rates'!AI$6:AI$5999-'Flow probs &amp; rates'!AI$5:AI$5999,'Useful matrices &amp; checks'!$A102))+AA102:AA103*(INDEX('Flow probs &amp; rates'!AI$6:AI$5999-'Flow probs &amp; rates'!AI$5:AI$5999,'Useful matrices &amp; checks'!$A102))^2</f>
        <v>-4.0224900988423233E-3</v>
      </c>
      <c r="AI104" s="12">
        <f t="array" aca="1" ref="AI104:AI105" ca="1">U102:U103*(INDEX('Flow probs &amp; rates'!AJ$6:AJ$5999-'Flow probs &amp; rates'!AJ$5:AJ$5999,'Useful matrices &amp; checks'!$A102))+AB102:AB103*(INDEX('Flow probs &amp; rates'!AJ$6:AJ$5999-'Flow probs &amp; rates'!AJ$5:AJ$5999,'Useful matrices &amp; checks'!$A102))^2</f>
        <v>8.9108455665001384E-4</v>
      </c>
      <c r="AJ104" s="12">
        <f t="array" aca="1" ref="AJ104:AJ105" ca="1">V102:V103*(INDEX('Flow probs &amp; rates'!AK$6:AK$5999-'Flow probs &amp; rates'!AK$5:AK$5999,'Useful matrices &amp; checks'!$A102))+AC102:AC103*(INDEX('Flow probs &amp; rates'!AK$6:AK$5999-'Flow probs &amp; rates'!AK$5:AK$5999,'Useful matrices &amp; checks'!$A102))^2</f>
        <v>-1.5691502084977528E-3</v>
      </c>
      <c r="AK104" s="12"/>
      <c r="AL104" s="12"/>
      <c r="AM104" s="12">
        <f ca="1">'Useful matrices &amp; checks'!AO104</f>
        <v>8.1792699796621182E-3</v>
      </c>
      <c r="AN104" s="12">
        <f t="shared" ca="1" si="4"/>
        <v>8.2378737562781214E-3</v>
      </c>
      <c r="AO104" s="12">
        <f t="shared" ca="1" si="5"/>
        <v>-5.8603776616003231E-5</v>
      </c>
    </row>
    <row r="105" spans="1:41" x14ac:dyDescent="0.35">
      <c r="P105" s="56"/>
      <c r="Q105" s="12">
        <f ca="1"/>
        <v>1.2230050845424583</v>
      </c>
      <c r="R105" s="12">
        <f ca="1"/>
        <v>0.30266712978411703</v>
      </c>
      <c r="S105" s="12">
        <f ca="1"/>
        <v>-6.9901112946766403E-2</v>
      </c>
      <c r="T105" s="12">
        <f ca="1"/>
        <v>-5.2602109457972092E-2</v>
      </c>
      <c r="U105" s="12">
        <f ca="1"/>
        <v>-0.14691736061249711</v>
      </c>
      <c r="V105" s="12">
        <f ca="1"/>
        <v>0.44674036219606306</v>
      </c>
      <c r="W105" s="12"/>
      <c r="X105" s="12">
        <f ca="1"/>
        <v>-10.509878916030003</v>
      </c>
      <c r="Y105" s="12">
        <f ca="1"/>
        <v>-5.6666754874340031</v>
      </c>
      <c r="Z105" s="12">
        <f ca="1"/>
        <v>0.13187291767402987</v>
      </c>
      <c r="AA105" s="12">
        <f ca="1"/>
        <v>7.4678185185484316E-2</v>
      </c>
      <c r="AB105" s="12">
        <f ca="1"/>
        <v>2.6820622121779509</v>
      </c>
      <c r="AC105" s="12">
        <f ca="1"/>
        <v>-5.1592527186933062</v>
      </c>
      <c r="AD105" s="12"/>
      <c r="AE105" s="12">
        <f ca="1"/>
        <v>-1.2973215975594888E-3</v>
      </c>
      <c r="AF105" s="12">
        <f ca="1"/>
        <v>3.0352751163725493E-5</v>
      </c>
      <c r="AG105" s="12">
        <f ca="1"/>
        <v>-1.9312177092642069E-3</v>
      </c>
      <c r="AH105" s="12">
        <f ca="1"/>
        <v>-6.2048526558358978E-4</v>
      </c>
      <c r="AI105" s="12">
        <f ca="1"/>
        <v>-2.2771882316221369E-5</v>
      </c>
      <c r="AJ105" s="12">
        <f ca="1"/>
        <v>-2.4204772664089005E-4</v>
      </c>
      <c r="AK105" s="12"/>
      <c r="AL105" s="12"/>
      <c r="AM105" s="12">
        <f ca="1">'Useful matrices &amp; checks'!AO105</f>
        <v>-3.9380309550715448E-3</v>
      </c>
      <c r="AN105" s="12">
        <f t="shared" ca="1" si="4"/>
        <v>-4.0834914302006718E-3</v>
      </c>
      <c r="AO105" s="12">
        <f t="shared" ca="1" si="5"/>
        <v>1.4546047512912705E-4</v>
      </c>
    </row>
    <row r="106" spans="1:41" x14ac:dyDescent="0.35">
      <c r="A106">
        <v>52</v>
      </c>
      <c r="P106" s="56" t="str">
        <f>INDEX('Flow probs &amp; rates'!$A$5:$A$5999,$A106)</f>
        <v>1994,8</v>
      </c>
      <c r="Q106" s="12">
        <f t="array" aca="1" ref="Q106:Q107" ca="1">-1*(MMULT(MINVERSE('Useful matrices &amp; checks'!$G106:$H107),'SS Taylor expansion'!C$4:C$5)-MMULT(MINVERSE('Useful matrices &amp; checks'!$G106:$H107),MMULT('SS Taylor expansion'!C$7:D$8,MMULT(MINVERSE('Useful matrices &amp; checks'!$G106:$H107),'Useful matrices &amp; checks'!$L106:$L107))))</f>
        <v>-5.4043690862610561</v>
      </c>
      <c r="R106" s="12">
        <f t="array" aca="1" ref="R106:R107" ca="1">-1*(MMULT(MINVERSE('Useful matrices &amp; checks'!$G106:$H107),'SS Taylor expansion'!E$4:E$5)-MMULT(MINVERSE('Useful matrices &amp; checks'!$G106:$H107),MMULT('SS Taylor expansion'!E$7:F$8,MMULT(MINVERSE('Useful matrices &amp; checks'!$G106:$H107),'Useful matrices &amp; checks'!$L106:$L107))))</f>
        <v>-11.151147005193771</v>
      </c>
      <c r="S106" s="12">
        <f t="array" aca="1" ref="S106:S107" ca="1">-1*(MMULT(MINVERSE('Useful matrices &amp; checks'!$G106:$H107),'SS Taylor expansion'!G$4:G$5)-MMULT(MINVERSE('Useful matrices &amp; checks'!$G106:$H107),MMULT('SS Taylor expansion'!G$7:H$8,MMULT(MINVERSE('Useful matrices &amp; checks'!$G106:$H107),'Useful matrices &amp; checks'!$L106:$L107))))</f>
        <v>0.37475035529225059</v>
      </c>
      <c r="T106" s="12">
        <f t="array" aca="1" ref="T106:T107" ca="1">-1*(MMULT(MINVERSE('Useful matrices &amp; checks'!$G106:$H107),'SS Taylor expansion'!I$4:I$5)-MMULT(MINVERSE('Useful matrices &amp; checks'!$G106:$H107),MMULT('SS Taylor expansion'!I$7:J$8,MMULT(MINVERSE('Useful matrices &amp; checks'!$G106:$H107),'Useful matrices &amp; checks'!$L106:$L107))))</f>
        <v>-0.39849370620903329</v>
      </c>
      <c r="U106" s="12">
        <f t="array" aca="1" ref="U106:U107" ca="1">-1*(MMULT(MINVERSE('Useful matrices &amp; checks'!$G106:$H107),'SS Taylor expansion'!K$4:K$5)-MMULT(MINVERSE('Useful matrices &amp; checks'!$G106:$H107),MMULT('SS Taylor expansion'!K$7:L$8,MMULT(MINVERSE('Useful matrices &amp; checks'!$G106:$H107),'Useful matrices &amp; checks'!$L106:$L107))))</f>
        <v>6.9257406324631638</v>
      </c>
      <c r="V106" s="12">
        <f t="array" aca="1" ref="V106:V107" ca="1">-1*(MMULT(MINVERSE('Useful matrices &amp; checks'!$G106:$H107),'SS Taylor expansion'!M$4:M$5)-MMULT(MINVERSE('Useful matrices &amp; checks'!$G106:$H107),MMULT('SS Taylor expansion'!M$7:N$8,MMULT(MINVERSE('Useful matrices &amp; checks'!$G106:$H107),'Useful matrices &amp; checks'!$L106:$L107))))</f>
        <v>3.5692017440319628</v>
      </c>
      <c r="W106" s="12"/>
      <c r="X106" s="12">
        <f t="array" aca="1" ref="X106:X107" ca="1">(MMULT(MINVERSE('Useful matrices &amp; checks'!$G106:$H107),MMULT('SS Taylor expansion'!C$7:D$8,MMULT(MINVERSE('Useful matrices &amp; checks'!$G106:$H107),'SS Taylor expansion'!C$4:C$5)))-MMULT(MINVERSE('Useful matrices &amp; checks'!$G106:$H107),MMULT('SS Taylor expansion'!C$7:D$8,MMULT(MINVERSE('Useful matrices &amp; checks'!$G106:$H107),MMULT('SS Taylor expansion'!C$7:D$8,MMULT(MINVERSE('Useful matrices &amp; checks'!$G106:$H107),'Useful matrices &amp; checks'!$L106:$L107))))))</f>
        <v>49.372469461211587</v>
      </c>
      <c r="Y106" s="12">
        <f t="array" aca="1" ref="Y106:Y107" ca="1">(MMULT(MINVERSE('Useful matrices &amp; checks'!$G106:$H107),MMULT('SS Taylor expansion'!E$7:F$8,MMULT(MINVERSE('Useful matrices &amp; checks'!$G106:$H107),'SS Taylor expansion'!E$4:E$5)))-MMULT(MINVERSE('Useful matrices &amp; checks'!$G106:$H107),MMULT('SS Taylor expansion'!E$7:F$8,MMULT(MINVERSE('Useful matrices &amp; checks'!$G106:$H107),MMULT('SS Taylor expansion'!E$7:F$8,MMULT(MINVERSE('Useful matrices &amp; checks'!$G106:$H107),'Useful matrices &amp; checks'!$L106:$L107))))))</f>
        <v>210.20058964457633</v>
      </c>
      <c r="Z106" s="12">
        <f t="array" aca="1" ref="Z106:Z107" ca="1">(MMULT(MINVERSE('Useful matrices &amp; checks'!$G106:$H107),MMULT('SS Taylor expansion'!G$7:H$8,MMULT(MINVERSE('Useful matrices &amp; checks'!$G106:$H107),'SS Taylor expansion'!G$4:G$5)))-MMULT(MINVERSE('Useful matrices &amp; checks'!$G106:$H107),MMULT('SS Taylor expansion'!G$7:H$8,MMULT(MINVERSE('Useful matrices &amp; checks'!$G106:$H107),MMULT('SS Taylor expansion'!G$7:H$8,MMULT(MINVERSE('Useful matrices &amp; checks'!$G106:$H107),'Useful matrices &amp; checks'!$L106:$L107))))))</f>
        <v>-0.7142488098587253</v>
      </c>
      <c r="AA106" s="12">
        <f t="array" aca="1" ref="AA106:AA107" ca="1">(MMULT(MINVERSE('Useful matrices &amp; checks'!$G106:$H107),MMULT('SS Taylor expansion'!I$7:J$8,MMULT(MINVERSE('Useful matrices &amp; checks'!$G106:$H107),'SS Taylor expansion'!I$4:I$5)))-MMULT(MINVERSE('Useful matrices &amp; checks'!$G106:$H107),MMULT('SS Taylor expansion'!I$7:J$8,MMULT(MINVERSE('Useful matrices &amp; checks'!$G106:$H107),MMULT('SS Taylor expansion'!I$7:J$8,MMULT(MINVERSE('Useful matrices &amp; checks'!$G106:$H107),'Useful matrices &amp; checks'!$L106:$L107))))))</f>
        <v>0.60107524038078664</v>
      </c>
      <c r="AB106" s="12">
        <f t="array" aca="1" ref="AB106:AB107" ca="1">(MMULT(MINVERSE('Useful matrices &amp; checks'!$G106:$H107),MMULT('SS Taylor expansion'!K$7:L$8,MMULT(MINVERSE('Useful matrices &amp; checks'!$G106:$H107),'SS Taylor expansion'!K$4:K$5)))-MMULT(MINVERSE('Useful matrices &amp; checks'!$G106:$H107),MMULT('SS Taylor expansion'!K$7:L$8,MMULT(MINVERSE('Useful matrices &amp; checks'!$G106:$H107),MMULT('SS Taylor expansion'!K$7:L$8,MMULT(MINVERSE('Useful matrices &amp; checks'!$G106:$H107),'Useful matrices &amp; checks'!$L106:$L107))))))</f>
        <v>-127.79769723920276</v>
      </c>
      <c r="AC106" s="12">
        <f t="array" aca="1" ref="AC106:AC107" ca="1">(MMULT(MINVERSE('Useful matrices &amp; checks'!$G106:$H107),MMULT('SS Taylor expansion'!M$7:N$8,MMULT(MINVERSE('Useful matrices &amp; checks'!$G106:$H107),'SS Taylor expansion'!M$4:M$5)))-MMULT(MINVERSE('Useful matrices &amp; checks'!$G106:$H107),MMULT('SS Taylor expansion'!M$7:N$8,MMULT(MINVERSE('Useful matrices &amp; checks'!$G106:$H107),MMULT('SS Taylor expansion'!M$7:N$8,MMULT(MINVERSE('Useful matrices &amp; checks'!$G106:$H107),'Useful matrices &amp; checks'!$L106:$L107))))))</f>
        <v>-40.05658575574256</v>
      </c>
      <c r="AD106" s="12"/>
      <c r="AE106" s="12">
        <f t="array" aca="1" ref="AE106:AE107" ca="1">Q104:Q105*(INDEX('Flow probs &amp; rates'!AE$6:AE$5999-'Flow probs &amp; rates'!AE$5:AE$5999,'Useful matrices &amp; checks'!$A104))+X104:X105*(INDEX('Flow probs &amp; rates'!AE$6:AE$5999-'Flow probs &amp; rates'!AE$5:AE$5999,'Useful matrices &amp; checks'!$A104))^2</f>
        <v>-1.0968615440775795E-2</v>
      </c>
      <c r="AF106" s="12">
        <f t="array" aca="1" ref="AF106:AF107" ca="1">R104:R105*(INDEX('Flow probs &amp; rates'!AF$6:AF$5999-'Flow probs &amp; rates'!AF$5:AF$5999,'Useful matrices &amp; checks'!$A104))+Y104:Y105*(INDEX('Flow probs &amp; rates'!AF$6:AF$5999-'Flow probs &amp; rates'!AF$5:AF$5999,'Useful matrices &amp; checks'!$A104))^2</f>
        <v>-1.7420080650924766E-2</v>
      </c>
      <c r="AG106" s="12">
        <f t="array" aca="1" ref="AG106:AG107" ca="1">S104:S105*(INDEX('Flow probs &amp; rates'!AG$6:AG$5999-'Flow probs &amp; rates'!AG$5:AG$5999,'Useful matrices &amp; checks'!$A104))+Z104:Z105*(INDEX('Flow probs &amp; rates'!AG$6:AG$5999-'Flow probs &amp; rates'!AG$5:AG$5999,'Useful matrices &amp; checks'!$A104))^2</f>
        <v>-8.2767254474402363E-3</v>
      </c>
      <c r="AH106" s="12">
        <f t="array" aca="1" ref="AH106:AH107" ca="1">T104:T105*(INDEX('Flow probs &amp; rates'!AI$6:AI$5999-'Flow probs &amp; rates'!AI$5:AI$5999,'Useful matrices &amp; checks'!$A104))+AA104:AA105*(INDEX('Flow probs &amp; rates'!AI$6:AI$5999-'Flow probs &amp; rates'!AI$5:AI$5999,'Useful matrices &amp; checks'!$A104))^2</f>
        <v>-4.1087174450949882E-3</v>
      </c>
      <c r="AI106" s="12">
        <f t="array" aca="1" ref="AI106:AI107" ca="1">U104:U105*(INDEX('Flow probs &amp; rates'!AJ$6:AJ$5999-'Flow probs &amp; rates'!AJ$5:AJ$5999,'Useful matrices &amp; checks'!$A104))+AB104:AB105*(INDEX('Flow probs &amp; rates'!AJ$6:AJ$5999-'Flow probs &amp; rates'!AJ$5:AJ$5999,'Useful matrices &amp; checks'!$A104))^2</f>
        <v>-1.2959515268781249E-2</v>
      </c>
      <c r="AJ106" s="12">
        <f t="array" aca="1" ref="AJ106:AJ107" ca="1">V104:V105*(INDEX('Flow probs &amp; rates'!AK$6:AK$5999-'Flow probs &amp; rates'!AK$5:AK$5999,'Useful matrices &amp; checks'!$A104))+AC104:AC105*(INDEX('Flow probs &amp; rates'!AK$6:AK$5999-'Flow probs &amp; rates'!AK$5:AK$5999,'Useful matrices &amp; checks'!$A104))^2</f>
        <v>-1.9203760222373748E-3</v>
      </c>
      <c r="AK106" s="12"/>
      <c r="AL106" s="12"/>
      <c r="AM106" s="12">
        <f ca="1">'Useful matrices &amp; checks'!AO106</f>
        <v>-5.670256255757522E-2</v>
      </c>
      <c r="AN106" s="12">
        <f t="shared" ca="1" si="4"/>
        <v>-5.5654030275254403E-2</v>
      </c>
      <c r="AO106" s="12">
        <f t="shared" ca="1" si="5"/>
        <v>-1.0485322823208174E-3</v>
      </c>
    </row>
    <row r="107" spans="1:41" x14ac:dyDescent="0.35">
      <c r="Q107" s="12">
        <f ca="1"/>
        <v>1.1274898072739321</v>
      </c>
      <c r="R107" s="12">
        <f ca="1"/>
        <v>0.23518645504919422</v>
      </c>
      <c r="S107" s="12">
        <f ca="1"/>
        <v>-7.8182522163122145E-2</v>
      </c>
      <c r="T107" s="12">
        <f ca="1"/>
        <v>-6.1874197142599466E-2</v>
      </c>
      <c r="U107" s="12">
        <f ca="1"/>
        <v>-0.14606931351371527</v>
      </c>
      <c r="V107" s="12">
        <f ca="1"/>
        <v>0.55419066577703779</v>
      </c>
      <c r="W107" s="12"/>
      <c r="X107" s="12">
        <f ca="1"/>
        <v>-10.300361649794725</v>
      </c>
      <c r="Y107" s="12">
        <f ca="1"/>
        <v>-4.4332956515354649</v>
      </c>
      <c r="Z107" s="12">
        <f ca="1"/>
        <v>0.14901059496852234</v>
      </c>
      <c r="AA107" s="12">
        <f ca="1"/>
        <v>9.3329072307473948E-2</v>
      </c>
      <c r="AB107" s="12">
        <f ca="1"/>
        <v>2.6953538827117294</v>
      </c>
      <c r="AC107" s="12">
        <f ca="1"/>
        <v>-6.2195940495234687</v>
      </c>
      <c r="AD107" s="12"/>
      <c r="AE107" s="12">
        <f ca="1"/>
        <v>2.4079855969221689E-3</v>
      </c>
      <c r="AF107" s="12">
        <f ca="1"/>
        <v>4.3440578209637845E-4</v>
      </c>
      <c r="AG107" s="12">
        <f ca="1"/>
        <v>1.8170238326548213E-3</v>
      </c>
      <c r="AH107" s="12">
        <f ca="1"/>
        <v>-5.7587889049184177E-4</v>
      </c>
      <c r="AI107" s="12">
        <f ca="1"/>
        <v>3.2317234797796517E-4</v>
      </c>
      <c r="AJ107" s="12">
        <f ca="1"/>
        <v>-2.6916039562015405E-4</v>
      </c>
      <c r="AK107" s="12"/>
      <c r="AL107" s="12"/>
      <c r="AM107" s="12">
        <f ca="1">'Useful matrices &amp; checks'!AO107</f>
        <v>3.9685408284602236E-3</v>
      </c>
      <c r="AN107" s="12">
        <f t="shared" ca="1" si="4"/>
        <v>4.1375482735393375E-3</v>
      </c>
      <c r="AO107" s="12">
        <f t="shared" ca="1" si="5"/>
        <v>-1.6900744507911385E-4</v>
      </c>
    </row>
    <row r="108" spans="1:41" x14ac:dyDescent="0.35">
      <c r="A108">
        <v>53</v>
      </c>
      <c r="P108" s="56" t="str">
        <f>INDEX('Flow probs &amp; rates'!$A$5:$A$5999,$A108)</f>
        <v>1994,9</v>
      </c>
      <c r="Q108" s="12">
        <f t="array" aca="1" ref="Q108:Q109" ca="1">-1*(MMULT(MINVERSE('Useful matrices &amp; checks'!$G108:$H109),'SS Taylor expansion'!C$4:C$5)-MMULT(MINVERSE('Useful matrices &amp; checks'!$G108:$H109),MMULT('SS Taylor expansion'!C$7:D$8,MMULT(MINVERSE('Useful matrices &amp; checks'!$G108:$H109),'Useful matrices &amp; checks'!$L108:$L109))))</f>
        <v>-5.3525614805296708</v>
      </c>
      <c r="R108" s="12">
        <f t="array" aca="1" ref="R108:R109" ca="1">-1*(MMULT(MINVERSE('Useful matrices &amp; checks'!$G108:$H109),'SS Taylor expansion'!E$4:E$5)-MMULT(MINVERSE('Useful matrices &amp; checks'!$G108:$H109),MMULT('SS Taylor expansion'!E$7:F$8,MMULT(MINVERSE('Useful matrices &amp; checks'!$G108:$H109),'Useful matrices &amp; checks'!$L108:$L109))))</f>
        <v>-11.543132563707919</v>
      </c>
      <c r="S108" s="12">
        <f t="array" aca="1" ref="S108:S109" ca="1">-1*(MMULT(MINVERSE('Useful matrices &amp; checks'!$G108:$H109),'SS Taylor expansion'!G$4:G$5)-MMULT(MINVERSE('Useful matrices &amp; checks'!$G108:$H109),MMULT('SS Taylor expansion'!G$7:H$8,MMULT(MINVERSE('Useful matrices &amp; checks'!$G108:$H109),'Useful matrices &amp; checks'!$L108:$L109))))</f>
        <v>0.34901815109687911</v>
      </c>
      <c r="T108" s="12">
        <f t="array" aca="1" ref="T108:T109" ca="1">-1*(MMULT(MINVERSE('Useful matrices &amp; checks'!$G108:$H109),'SS Taylor expansion'!I$4:I$5)-MMULT(MINVERSE('Useful matrices &amp; checks'!$G108:$H109),MMULT('SS Taylor expansion'!I$7:J$8,MMULT(MINVERSE('Useful matrices &amp; checks'!$G108:$H109),'Useful matrices &amp; checks'!$L108:$L109))))</f>
        <v>-0.40366125294293104</v>
      </c>
      <c r="U108" s="12">
        <f t="array" aca="1" ref="U108:U109" ca="1">-1*(MMULT(MINVERSE('Useful matrices &amp; checks'!$G108:$H109),'SS Taylor expansion'!K$4:K$5)-MMULT(MINVERSE('Useful matrices &amp; checks'!$G108:$H109),MMULT('SS Taylor expansion'!K$7:L$8,MMULT(MINVERSE('Useful matrices &amp; checks'!$G108:$H109),'Useful matrices &amp; checks'!$L108:$L109))))</f>
        <v>6.2907724274841623</v>
      </c>
      <c r="V108" s="12">
        <f t="array" aca="1" ref="V108:V109" ca="1">-1*(MMULT(MINVERSE('Useful matrices &amp; checks'!$G108:$H109),'SS Taylor expansion'!M$4:M$5)-MMULT(MINVERSE('Useful matrices &amp; checks'!$G108:$H109),MMULT('SS Taylor expansion'!M$7:N$8,MMULT(MINVERSE('Useful matrices &amp; checks'!$G108:$H109),'Useful matrices &amp; checks'!$L108:$L109))))</f>
        <v>3.3737353067293334</v>
      </c>
      <c r="W108" s="12"/>
      <c r="X108" s="12">
        <f t="array" aca="1" ref="X108:X109" ca="1">(MMULT(MINVERSE('Useful matrices &amp; checks'!$G108:$H109),MMULT('SS Taylor expansion'!C$7:D$8,MMULT(MINVERSE('Useful matrices &amp; checks'!$G108:$H109),'SS Taylor expansion'!C$4:C$5)))-MMULT(MINVERSE('Useful matrices &amp; checks'!$G108:$H109),MMULT('SS Taylor expansion'!C$7:D$8,MMULT(MINVERSE('Useful matrices &amp; checks'!$G108:$H109),MMULT('SS Taylor expansion'!C$7:D$8,MMULT(MINVERSE('Useful matrices &amp; checks'!$G108:$H109),'Useful matrices &amp; checks'!$L108:$L109))))))</f>
        <v>46.131676044244301</v>
      </c>
      <c r="Y108" s="12">
        <f t="array" aca="1" ref="Y108:Y109" ca="1">(MMULT(MINVERSE('Useful matrices &amp; checks'!$G108:$H109),MMULT('SS Taylor expansion'!E$7:F$8,MMULT(MINVERSE('Useful matrices &amp; checks'!$G108:$H109),'SS Taylor expansion'!E$4:E$5)))-MMULT(MINVERSE('Useful matrices &amp; checks'!$G108:$H109),MMULT('SS Taylor expansion'!E$7:F$8,MMULT(MINVERSE('Useful matrices &amp; checks'!$G108:$H109),MMULT('SS Taylor expansion'!E$7:F$8,MMULT(MINVERSE('Useful matrices &amp; checks'!$G108:$H109),'Useful matrices &amp; checks'!$L108:$L109))))))</f>
        <v>214.5474075807067</v>
      </c>
      <c r="Z108" s="12">
        <f t="array" aca="1" ref="Z108:Z109" ca="1">(MMULT(MINVERSE('Useful matrices &amp; checks'!$G108:$H109),MMULT('SS Taylor expansion'!G$7:H$8,MMULT(MINVERSE('Useful matrices &amp; checks'!$G108:$H109),'SS Taylor expansion'!G$4:G$5)))-MMULT(MINVERSE('Useful matrices &amp; checks'!$G108:$H109),MMULT('SS Taylor expansion'!G$7:H$8,MMULT(MINVERSE('Useful matrices &amp; checks'!$G108:$H109),MMULT('SS Taylor expansion'!G$7:H$8,MMULT(MINVERSE('Useful matrices &amp; checks'!$G108:$H109),'Useful matrices &amp; checks'!$L108:$L109))))))</f>
        <v>-0.6769890397255216</v>
      </c>
      <c r="AA108" s="12">
        <f t="array" aca="1" ref="AA108:AA109" ca="1">(MMULT(MINVERSE('Useful matrices &amp; checks'!$G108:$H109),MMULT('SS Taylor expansion'!I$7:J$8,MMULT(MINVERSE('Useful matrices &amp; checks'!$G108:$H109),'SS Taylor expansion'!I$4:I$5)))-MMULT(MINVERSE('Useful matrices &amp; checks'!$G108:$H109),MMULT('SS Taylor expansion'!I$7:J$8,MMULT(MINVERSE('Useful matrices &amp; checks'!$G108:$H109),MMULT('SS Taylor expansion'!I$7:J$8,MMULT(MINVERSE('Useful matrices &amp; checks'!$G108:$H109),'Useful matrices &amp; checks'!$L108:$L109))))))</f>
        <v>0.62101614515588055</v>
      </c>
      <c r="AB108" s="12">
        <f t="array" aca="1" ref="AB108:AB109" ca="1">(MMULT(MINVERSE('Useful matrices &amp; checks'!$G108:$H109),MMULT('SS Taylor expansion'!K$7:L$8,MMULT(MINVERSE('Useful matrices &amp; checks'!$G108:$H109),'SS Taylor expansion'!K$4:K$5)))-MMULT(MINVERSE('Useful matrices &amp; checks'!$G108:$H109),MMULT('SS Taylor expansion'!K$7:L$8,MMULT(MINVERSE('Useful matrices &amp; checks'!$G108:$H109),MMULT('SS Taylor expansion'!K$7:L$8,MMULT(MINVERSE('Useful matrices &amp; checks'!$G108:$H109),'Useful matrices &amp; checks'!$L108:$L109))))))</f>
        <v>-114.39988105483053</v>
      </c>
      <c r="AC108" s="12">
        <f t="array" aca="1" ref="AC108:AC109" ca="1">(MMULT(MINVERSE('Useful matrices &amp; checks'!$G108:$H109),MMULT('SS Taylor expansion'!M$7:N$8,MMULT(MINVERSE('Useful matrices &amp; checks'!$G108:$H109),'SS Taylor expansion'!M$4:M$5)))-MMULT(MINVERSE('Useful matrices &amp; checks'!$G108:$H109),MMULT('SS Taylor expansion'!M$7:N$8,MMULT(MINVERSE('Useful matrices &amp; checks'!$G108:$H109),MMULT('SS Taylor expansion'!M$7:N$8,MMULT(MINVERSE('Useful matrices &amp; checks'!$G108:$H109),'Useful matrices &amp; checks'!$L108:$L109))))))</f>
        <v>-38.819636629241359</v>
      </c>
      <c r="AD108" s="12"/>
      <c r="AE108" s="12">
        <f t="array" aca="1" ref="AE108:AE109" ca="1">Q106:Q107*(INDEX('Flow probs &amp; rates'!AE$6:AE$5999-'Flow probs &amp; rates'!AE$5:AE$5999,'Useful matrices &amp; checks'!$A106))+X106:X107*(INDEX('Flow probs &amp; rates'!AE$6:AE$5999-'Flow probs &amp; rates'!AE$5:AE$5999,'Useful matrices &amp; checks'!$A106))^2</f>
        <v>2.6473595781327549E-3</v>
      </c>
      <c r="AF108" s="12">
        <f t="array" aca="1" ref="AF108:AF109" ca="1">R106:R107*(INDEX('Flow probs &amp; rates'!AF$6:AF$5999-'Flow probs &amp; rates'!AF$5:AF$5999,'Useful matrices &amp; checks'!$A106))+Y106:Y107*(INDEX('Flow probs &amp; rates'!AF$6:AF$5999-'Flow probs &amp; rates'!AF$5:AF$5999,'Useful matrices &amp; checks'!$A106))^2</f>
        <v>7.4102612839238849E-3</v>
      </c>
      <c r="AG108" s="12">
        <f t="array" aca="1" ref="AG108:AG109" ca="1">S106:S107*(INDEX('Flow probs &amp; rates'!AG$6:AG$5999-'Flow probs &amp; rates'!AG$5:AG$5999,'Useful matrices &amp; checks'!$A106))+Z106:Z107*(INDEX('Flow probs &amp; rates'!AG$6:AG$5999-'Flow probs &amp; rates'!AG$5:AG$5999,'Useful matrices &amp; checks'!$A106))^2</f>
        <v>2.4623883464658276E-3</v>
      </c>
      <c r="AH108" s="12">
        <f t="array" aca="1" ref="AH108:AH109" ca="1">T106:T107*(INDEX('Flow probs &amp; rates'!AI$6:AI$5999-'Flow probs &amp; rates'!AI$5:AI$5999,'Useful matrices &amp; checks'!$A106))+AA106:AA107*(INDEX('Flow probs &amp; rates'!AI$6:AI$5999-'Flow probs &amp; rates'!AI$5:AI$5999,'Useful matrices &amp; checks'!$A106))^2</f>
        <v>8.0455506397254292E-3</v>
      </c>
      <c r="AI108" s="12">
        <f t="array" aca="1" ref="AI108:AI109" ca="1">U106:U107*(INDEX('Flow probs &amp; rates'!AJ$6:AJ$5999-'Flow probs &amp; rates'!AJ$5:AJ$5999,'Useful matrices &amp; checks'!$A106))+AB106:AB107*(INDEX('Flow probs &amp; rates'!AJ$6:AJ$5999-'Flow probs &amp; rates'!AJ$5:AJ$5999,'Useful matrices &amp; checks'!$A106))^2</f>
        <v>1.1005468122295969E-2</v>
      </c>
      <c r="AJ108" s="12">
        <f t="array" aca="1" ref="AJ108:AJ109" ca="1">V106:V107*(INDEX('Flow probs &amp; rates'!AK$6:AK$5999-'Flow probs &amp; rates'!AK$5:AK$5999,'Useful matrices &amp; checks'!$A106))+AC106:AC107*(INDEX('Flow probs &amp; rates'!AK$6:AK$5999-'Flow probs &amp; rates'!AK$5:AK$5999,'Useful matrices &amp; checks'!$A106))^2</f>
        <v>-1.7512199078423536E-3</v>
      </c>
      <c r="AK108" s="12"/>
      <c r="AL108" s="12"/>
      <c r="AM108" s="12">
        <f ca="1">'Useful matrices &amp; checks'!AO108</f>
        <v>2.9477814227079069E-2</v>
      </c>
      <c r="AN108" s="12">
        <f t="shared" ca="1" si="4"/>
        <v>2.9819808062701514E-2</v>
      </c>
      <c r="AO108" s="12">
        <f t="shared" ca="1" si="5"/>
        <v>-3.4199383562244501E-4</v>
      </c>
    </row>
    <row r="109" spans="1:41" x14ac:dyDescent="0.35">
      <c r="P109" s="56"/>
      <c r="Q109" s="12">
        <f ca="1"/>
        <v>1.2046412190499467</v>
      </c>
      <c r="R109" s="12">
        <f ca="1"/>
        <v>0.2491869122479676</v>
      </c>
      <c r="S109" s="12">
        <f ca="1"/>
        <v>-7.854961639157064E-2</v>
      </c>
      <c r="T109" s="12">
        <f ca="1"/>
        <v>-6.2301179880063326E-2</v>
      </c>
      <c r="U109" s="12">
        <f ca="1"/>
        <v>-0.13580179801347514</v>
      </c>
      <c r="V109" s="12">
        <f ca="1"/>
        <v>0.52070316058296728</v>
      </c>
      <c r="W109" s="12"/>
      <c r="X109" s="12">
        <f ca="1"/>
        <v>-10.382340991112997</v>
      </c>
      <c r="Y109" s="12">
        <f ca="1"/>
        <v>-4.6315335746840933</v>
      </c>
      <c r="Z109" s="12">
        <f ca="1"/>
        <v>0.15236236053802477</v>
      </c>
      <c r="AA109" s="12">
        <f ca="1"/>
        <v>9.5847788921296265E-2</v>
      </c>
      <c r="AB109" s="12">
        <f ca="1"/>
        <v>2.4696028538401267</v>
      </c>
      <c r="AC109" s="12">
        <f ca="1"/>
        <v>-5.9914325362781007</v>
      </c>
      <c r="AD109" s="12"/>
      <c r="AE109" s="12">
        <f ca="1"/>
        <v>-5.5230701176975741E-4</v>
      </c>
      <c r="AF109" s="12">
        <f ca="1"/>
        <v>-1.5628823488226132E-4</v>
      </c>
      <c r="AG109" s="12">
        <f ca="1"/>
        <v>-5.1371727538895612E-4</v>
      </c>
      <c r="AH109" s="12">
        <f ca="1"/>
        <v>1.2492342504953062E-3</v>
      </c>
      <c r="AI109" s="12">
        <f ca="1"/>
        <v>-2.3211397290647811E-4</v>
      </c>
      <c r="AJ109" s="12">
        <f ca="1"/>
        <v>-2.719122639318271E-4</v>
      </c>
      <c r="AK109" s="12"/>
      <c r="AL109" s="12"/>
      <c r="AM109" s="12">
        <f ca="1">'Useful matrices &amp; checks'!AO109</f>
        <v>-5.247754959960757E-4</v>
      </c>
      <c r="AN109" s="12">
        <f t="shared" ca="1" si="4"/>
        <v>-4.7710450838397381E-4</v>
      </c>
      <c r="AO109" s="12">
        <f t="shared" ca="1" si="5"/>
        <v>-4.7670987612101891E-5</v>
      </c>
    </row>
    <row r="110" spans="1:41" x14ac:dyDescent="0.35">
      <c r="A110">
        <v>54</v>
      </c>
      <c r="P110" s="56" t="str">
        <f>INDEX('Flow probs &amp; rates'!$A$5:$A$5999,$A110)</f>
        <v>1994,10</v>
      </c>
      <c r="Q110" s="12">
        <f t="array" aca="1" ref="Q110:Q111" ca="1">-1*(MMULT(MINVERSE('Useful matrices &amp; checks'!$G110:$H111),'SS Taylor expansion'!C$4:C$5)-MMULT(MINVERSE('Useful matrices &amp; checks'!$G110:$H111),MMULT('SS Taylor expansion'!C$7:D$8,MMULT(MINVERSE('Useful matrices &amp; checks'!$G110:$H111),'Useful matrices &amp; checks'!$L110:$L111))))</f>
        <v>-5.4649126051938701</v>
      </c>
      <c r="R110" s="12">
        <f t="array" aca="1" ref="R110:R111" ca="1">-1*(MMULT(MINVERSE('Useful matrices &amp; checks'!$G110:$H111),'SS Taylor expansion'!E$4:E$5)-MMULT(MINVERSE('Useful matrices &amp; checks'!$G110:$H111),MMULT('SS Taylor expansion'!E$7:F$8,MMULT(MINVERSE('Useful matrices &amp; checks'!$G110:$H111),'Useful matrices &amp; checks'!$L110:$L111))))</f>
        <v>-12.195667953536836</v>
      </c>
      <c r="S110" s="12">
        <f t="array" aca="1" ref="S110:S111" ca="1">-1*(MMULT(MINVERSE('Useful matrices &amp; checks'!$G110:$H111),'SS Taylor expansion'!G$4:G$5)-MMULT(MINVERSE('Useful matrices &amp; checks'!$G110:$H111),MMULT('SS Taylor expansion'!G$7:H$8,MMULT(MINVERSE('Useful matrices &amp; checks'!$G110:$H111),'Useful matrices &amp; checks'!$L110:$L111))))</f>
        <v>0.315643161290458</v>
      </c>
      <c r="T110" s="12">
        <f t="array" aca="1" ref="T110:T111" ca="1">-1*(MMULT(MINVERSE('Useful matrices &amp; checks'!$G110:$H111),'SS Taylor expansion'!I$4:I$5)-MMULT(MINVERSE('Useful matrices &amp; checks'!$G110:$H111),MMULT('SS Taylor expansion'!I$7:J$8,MMULT(MINVERSE('Useful matrices &amp; checks'!$G110:$H111),'Useful matrices &amp; checks'!$L110:$L111))))</f>
        <v>-0.38875587763370345</v>
      </c>
      <c r="U110" s="12">
        <f t="array" aca="1" ref="U110:U111" ca="1">-1*(MMULT(MINVERSE('Useful matrices &amp; checks'!$G110:$H111),'SS Taylor expansion'!K$4:K$5)-MMULT(MINVERSE('Useful matrices &amp; checks'!$G110:$H111),MMULT('SS Taylor expansion'!K$7:L$8,MMULT(MINVERSE('Useful matrices &amp; checks'!$G110:$H111),'Useful matrices &amp; checks'!$L110:$L111))))</f>
        <v>5.2575692529878886</v>
      </c>
      <c r="V110" s="12">
        <f t="array" aca="1" ref="V110:V111" ca="1">-1*(MMULT(MINVERSE('Useful matrices &amp; checks'!$G110:$H111),'SS Taylor expansion'!M$4:M$5)-MMULT(MINVERSE('Useful matrices &amp; checks'!$G110:$H111),MMULT('SS Taylor expansion'!M$7:N$8,MMULT(MINVERSE('Useful matrices &amp; checks'!$G110:$H111),'Useful matrices &amp; checks'!$L110:$L111))))</f>
        <v>2.9016379015607052</v>
      </c>
      <c r="W110" s="12"/>
      <c r="X110" s="12">
        <f t="array" aca="1" ref="X110:X111" ca="1">(MMULT(MINVERSE('Useful matrices &amp; checks'!$G110:$H111),MMULT('SS Taylor expansion'!C$7:D$8,MMULT(MINVERSE('Useful matrices &amp; checks'!$G110:$H111),'SS Taylor expansion'!C$4:C$5)))-MMULT(MINVERSE('Useful matrices &amp; checks'!$G110:$H111),MMULT('SS Taylor expansion'!C$7:D$8,MMULT(MINVERSE('Useful matrices &amp; checks'!$G110:$H111),MMULT('SS Taylor expansion'!C$7:D$8,MMULT(MINVERSE('Useful matrices &amp; checks'!$G110:$H111),'Useful matrices &amp; checks'!$L110:$L111))))))</f>
        <v>44.465191012672165</v>
      </c>
      <c r="Y110" s="12">
        <f t="array" aca="1" ref="Y110:Y111" ca="1">(MMULT(MINVERSE('Useful matrices &amp; checks'!$G110:$H111),MMULT('SS Taylor expansion'!E$7:F$8,MMULT(MINVERSE('Useful matrices &amp; checks'!$G110:$H111),'SS Taylor expansion'!E$4:E$5)))-MMULT(MINVERSE('Useful matrices &amp; checks'!$G110:$H111),MMULT('SS Taylor expansion'!E$7:F$8,MMULT(MINVERSE('Useful matrices &amp; checks'!$G110:$H111),MMULT('SS Taylor expansion'!E$7:F$8,MMULT(MINVERSE('Useful matrices &amp; checks'!$G110:$H111),'Useful matrices &amp; checks'!$L110:$L111))))))</f>
        <v>221.44450247059987</v>
      </c>
      <c r="Z110" s="12">
        <f t="array" aca="1" ref="Z110:Z111" ca="1">(MMULT(MINVERSE('Useful matrices &amp; checks'!$G110:$H111),MMULT('SS Taylor expansion'!G$7:H$8,MMULT(MINVERSE('Useful matrices &amp; checks'!$G110:$H111),'SS Taylor expansion'!G$4:G$5)))-MMULT(MINVERSE('Useful matrices &amp; checks'!$G110:$H111),MMULT('SS Taylor expansion'!G$7:H$8,MMULT(MINVERSE('Useful matrices &amp; checks'!$G110:$H111),MMULT('SS Taylor expansion'!G$7:H$8,MMULT(MINVERSE('Useful matrices &amp; checks'!$G110:$H111),'Useful matrices &amp; checks'!$L110:$L111))))))</f>
        <v>-0.63909166627673952</v>
      </c>
      <c r="AA110" s="12">
        <f t="array" aca="1" ref="AA110:AA111" ca="1">(MMULT(MINVERSE('Useful matrices &amp; checks'!$G110:$H111),MMULT('SS Taylor expansion'!I$7:J$8,MMULT(MINVERSE('Useful matrices &amp; checks'!$G110:$H111),'SS Taylor expansion'!I$4:I$5)))-MMULT(MINVERSE('Useful matrices &amp; checks'!$G110:$H111),MMULT('SS Taylor expansion'!I$7:J$8,MMULT(MINVERSE('Useful matrices &amp; checks'!$G110:$H111),MMULT('SS Taylor expansion'!I$7:J$8,MMULT(MINVERSE('Useful matrices &amp; checks'!$G110:$H111),'Useful matrices &amp; checks'!$L110:$L111))))))</f>
        <v>0.58719366157532982</v>
      </c>
      <c r="AB110" s="12">
        <f t="array" aca="1" ref="AB110:AB111" ca="1">(MMULT(MINVERSE('Useful matrices &amp; checks'!$G110:$H111),MMULT('SS Taylor expansion'!K$7:L$8,MMULT(MINVERSE('Useful matrices &amp; checks'!$G110:$H111),'SS Taylor expansion'!K$4:K$5)))-MMULT(MINVERSE('Useful matrices &amp; checks'!$G110:$H111),MMULT('SS Taylor expansion'!K$7:L$8,MMULT(MINVERSE('Useful matrices &amp; checks'!$G110:$H111),MMULT('SS Taylor expansion'!K$7:L$8,MMULT(MINVERSE('Useful matrices &amp; checks'!$G110:$H111),'Useful matrices &amp; checks'!$L110:$L111))))))</f>
        <v>-92.761139948344351</v>
      </c>
      <c r="AC110" s="12">
        <f t="array" aca="1" ref="AC110:AC111" ca="1">(MMULT(MINVERSE('Useful matrices &amp; checks'!$G110:$H111),MMULT('SS Taylor expansion'!M$7:N$8,MMULT(MINVERSE('Useful matrices &amp; checks'!$G110:$H111),'SS Taylor expansion'!M$4:M$5)))-MMULT(MINVERSE('Useful matrices &amp; checks'!$G110:$H111),MMULT('SS Taylor expansion'!M$7:N$8,MMULT(MINVERSE('Useful matrices &amp; checks'!$G110:$H111),MMULT('SS Taylor expansion'!M$7:N$8,MMULT(MINVERSE('Useful matrices &amp; checks'!$G110:$H111),'Useful matrices &amp; checks'!$L110:$L111))))))</f>
        <v>-33.460505286375295</v>
      </c>
      <c r="AD110" s="12"/>
      <c r="AE110" s="12">
        <f t="array" aca="1" ref="AE110:AE111" ca="1">Q108:Q109*(INDEX('Flow probs &amp; rates'!AE$6:AE$5999-'Flow probs &amp; rates'!AE$5:AE$5999,'Useful matrices &amp; checks'!$A108))+X108:X109*(INDEX('Flow probs &amp; rates'!AE$6:AE$5999-'Flow probs &amp; rates'!AE$5:AE$5999,'Useful matrices &amp; checks'!$A108))^2</f>
        <v>1.0833236861461763E-2</v>
      </c>
      <c r="AF110" s="12">
        <f t="array" aca="1" ref="AF110:AF111" ca="1">R108:R109*(INDEX('Flow probs &amp; rates'!AF$6:AF$5999-'Flow probs &amp; rates'!AF$5:AF$5999,'Useful matrices &amp; checks'!$A108))+Y108:Y109*(INDEX('Flow probs &amp; rates'!AF$6:AF$5999-'Flow probs &amp; rates'!AF$5:AF$5999,'Useful matrices &amp; checks'!$A108))^2</f>
        <v>1.3275040636333231E-2</v>
      </c>
      <c r="AG110" s="12">
        <f t="array" aca="1" ref="AG110:AG111" ca="1">S108:S109*(INDEX('Flow probs &amp; rates'!AG$6:AG$5999-'Flow probs &amp; rates'!AG$5:AG$5999,'Useful matrices &amp; checks'!$A108))+Z108:Z109*(INDEX('Flow probs &amp; rates'!AG$6:AG$5999-'Flow probs &amp; rates'!AG$5:AG$5999,'Useful matrices &amp; checks'!$A108))^2</f>
        <v>1.4006263266547166E-3</v>
      </c>
      <c r="AH110" s="12">
        <f t="array" aca="1" ref="AH110:AH111" ca="1">T108:T109*(INDEX('Flow probs &amp; rates'!AI$6:AI$5999-'Flow probs &amp; rates'!AI$5:AI$5999,'Useful matrices &amp; checks'!$A108))+AA108:AA109*(INDEX('Flow probs &amp; rates'!AI$6:AI$5999-'Flow probs &amp; rates'!AI$5:AI$5999,'Useful matrices &amp; checks'!$A108))^2</f>
        <v>7.6564958254809164E-3</v>
      </c>
      <c r="AI110" s="12">
        <f t="array" aca="1" ref="AI110:AI111" ca="1">U108:U109*(INDEX('Flow probs &amp; rates'!AJ$6:AJ$5999-'Flow probs &amp; rates'!AJ$5:AJ$5999,'Useful matrices &amp; checks'!$A108))+AB108:AB109*(INDEX('Flow probs &amp; rates'!AJ$6:AJ$5999-'Flow probs &amp; rates'!AJ$5:AJ$5999,'Useful matrices &amp; checks'!$A108))^2</f>
        <v>1.3732279452942094E-2</v>
      </c>
      <c r="AJ110" s="12">
        <f t="array" aca="1" ref="AJ110:AJ111" ca="1">V108:V109*(INDEX('Flow probs &amp; rates'!AK$6:AK$5999-'Flow probs &amp; rates'!AK$5:AK$5999,'Useful matrices &amp; checks'!$A108))+AC108:AC109*(INDEX('Flow probs &amp; rates'!AK$6:AK$5999-'Flow probs &amp; rates'!AK$5:AK$5999,'Useful matrices &amp; checks'!$A108))^2</f>
        <v>4.9260614550845697E-3</v>
      </c>
      <c r="AK110" s="12"/>
      <c r="AL110" s="12"/>
      <c r="AM110" s="12">
        <f ca="1">'Useful matrices &amp; checks'!AO110</f>
        <v>5.0608576477617628E-2</v>
      </c>
      <c r="AN110" s="12">
        <f t="shared" ca="1" si="4"/>
        <v>5.1823740557957292E-2</v>
      </c>
      <c r="AO110" s="12">
        <f t="shared" ca="1" si="5"/>
        <v>-1.2151640803396632E-3</v>
      </c>
    </row>
    <row r="111" spans="1:41" x14ac:dyDescent="0.35">
      <c r="Q111" s="12">
        <f ca="1"/>
        <v>1.3599190264425272</v>
      </c>
      <c r="R111" s="12">
        <f ca="1"/>
        <v>0.34542225169097124</v>
      </c>
      <c r="S111" s="12">
        <f ca="1"/>
        <v>-7.854638703597959E-2</v>
      </c>
      <c r="T111" s="12">
        <f ca="1"/>
        <v>-5.8595441910126375E-2</v>
      </c>
      <c r="U111" s="12">
        <f ca="1"/>
        <v>-0.1489120084858998</v>
      </c>
      <c r="V111" s="12">
        <f ca="1"/>
        <v>0.43735095695536064</v>
      </c>
      <c r="W111" s="12"/>
      <c r="X111" s="12">
        <f ca="1"/>
        <v>-11.064963640052387</v>
      </c>
      <c r="Y111" s="12">
        <f ca="1"/>
        <v>-6.2720515972885469</v>
      </c>
      <c r="Z111" s="12">
        <f ca="1"/>
        <v>0.15903509889336356</v>
      </c>
      <c r="AA111" s="12">
        <f ca="1"/>
        <v>8.8505085238224368E-2</v>
      </c>
      <c r="AB111" s="12">
        <f ca="1"/>
        <v>2.6273068398099557</v>
      </c>
      <c r="AC111" s="12">
        <f ca="1"/>
        <v>-5.0433529281289537</v>
      </c>
      <c r="AD111" s="12"/>
      <c r="AE111" s="12">
        <f ca="1"/>
        <v>-2.4381156025052729E-3</v>
      </c>
      <c r="AF111" s="12">
        <f ca="1"/>
        <v>-2.865744084525681E-4</v>
      </c>
      <c r="AG111" s="12">
        <f ca="1"/>
        <v>-3.1522332096740765E-4</v>
      </c>
      <c r="AH111" s="12">
        <f ca="1"/>
        <v>1.181705502315525E-3</v>
      </c>
      <c r="AI111" s="12">
        <f ca="1"/>
        <v>-2.9644503310682381E-4</v>
      </c>
      <c r="AJ111" s="12">
        <f ca="1"/>
        <v>7.6028957096077577E-4</v>
      </c>
      <c r="AK111" s="12"/>
      <c r="AL111" s="12"/>
      <c r="AM111" s="12">
        <f ca="1">'Useful matrices &amp; checks'!AO111</f>
        <v>-1.7023002200481294E-3</v>
      </c>
      <c r="AN111" s="12">
        <f t="shared" ca="1" si="4"/>
        <v>-1.3943632917557717E-3</v>
      </c>
      <c r="AO111" s="12">
        <f t="shared" ca="1" si="5"/>
        <v>-3.0793692829235767E-4</v>
      </c>
    </row>
    <row r="112" spans="1:41" x14ac:dyDescent="0.35">
      <c r="A112">
        <v>55</v>
      </c>
      <c r="P112" s="56" t="str">
        <f>INDEX('Flow probs &amp; rates'!$A$5:$A$5999,$A112)</f>
        <v>1994,11</v>
      </c>
      <c r="Q112" s="12">
        <f t="array" aca="1" ref="Q112:Q113" ca="1">-1*(MMULT(MINVERSE('Useful matrices &amp; checks'!$G112:$H113),'SS Taylor expansion'!C$4:C$5)-MMULT(MINVERSE('Useful matrices &amp; checks'!$G112:$H113),MMULT('SS Taylor expansion'!C$7:D$8,MMULT(MINVERSE('Useful matrices &amp; checks'!$G112:$H113),'Useful matrices &amp; checks'!$L112:$L113))))</f>
        <v>-5.5343246416879976</v>
      </c>
      <c r="R112" s="12">
        <f t="array" aca="1" ref="R112:R113" ca="1">-1*(MMULT(MINVERSE('Useful matrices &amp; checks'!$G112:$H113),'SS Taylor expansion'!E$4:E$5)-MMULT(MINVERSE('Useful matrices &amp; checks'!$G112:$H113),MMULT('SS Taylor expansion'!E$7:F$8,MMULT(MINVERSE('Useful matrices &amp; checks'!$G112:$H113),'Useful matrices &amp; checks'!$L112:$L113))))</f>
        <v>-11.923903035681258</v>
      </c>
      <c r="S112" s="12">
        <f t="array" aca="1" ref="S112:S113" ca="1">-1*(MMULT(MINVERSE('Useful matrices &amp; checks'!$G112:$H113),'SS Taylor expansion'!G$4:G$5)-MMULT(MINVERSE('Useful matrices &amp; checks'!$G112:$H113),MMULT('SS Taylor expansion'!G$7:H$8,MMULT(MINVERSE('Useful matrices &amp; checks'!$G112:$H113),'Useful matrices &amp; checks'!$L112:$L113))))</f>
        <v>0.32685884970707024</v>
      </c>
      <c r="T112" s="12">
        <f t="array" aca="1" ref="T112:T113" ca="1">-1*(MMULT(MINVERSE('Useful matrices &amp; checks'!$G112:$H113),'SS Taylor expansion'!I$4:I$5)-MMULT(MINVERSE('Useful matrices &amp; checks'!$G112:$H113),MMULT('SS Taylor expansion'!I$7:J$8,MMULT(MINVERSE('Useful matrices &amp; checks'!$G112:$H113),'Useful matrices &amp; checks'!$L112:$L113))))</f>
        <v>-0.37737038919653709</v>
      </c>
      <c r="U112" s="12">
        <f t="array" aca="1" ref="U112:U113" ca="1">-1*(MMULT(MINVERSE('Useful matrices &amp; checks'!$G112:$H113),'SS Taylor expansion'!K$4:K$5)-MMULT(MINVERSE('Useful matrices &amp; checks'!$G112:$H113),MMULT('SS Taylor expansion'!K$7:L$8,MMULT(MINVERSE('Useful matrices &amp; checks'!$G112:$H113),'Useful matrices &amp; checks'!$L112:$L113))))</f>
        <v>6.1032207521297206</v>
      </c>
      <c r="V112" s="12">
        <f t="array" aca="1" ref="V112:V113" ca="1">-1*(MMULT(MINVERSE('Useful matrices &amp; checks'!$G112:$H113),'SS Taylor expansion'!M$4:M$5)-MMULT(MINVERSE('Useful matrices &amp; checks'!$G112:$H113),MMULT('SS Taylor expansion'!M$7:N$8,MMULT(MINVERSE('Useful matrices &amp; checks'!$G112:$H113),'Useful matrices &amp; checks'!$L112:$L113))))</f>
        <v>3.2704901519983984</v>
      </c>
      <c r="W112" s="12"/>
      <c r="X112" s="12">
        <f t="array" aca="1" ref="X112:X113" ca="1">(MMULT(MINVERSE('Useful matrices &amp; checks'!$G112:$H113),MMULT('SS Taylor expansion'!C$7:D$8,MMULT(MINVERSE('Useful matrices &amp; checks'!$G112:$H113),'SS Taylor expansion'!C$4:C$5)))-MMULT(MINVERSE('Useful matrices &amp; checks'!$G112:$H113),MMULT('SS Taylor expansion'!C$7:D$8,MMULT(MINVERSE('Useful matrices &amp; checks'!$G112:$H113),MMULT('SS Taylor expansion'!C$7:D$8,MMULT(MINVERSE('Useful matrices &amp; checks'!$G112:$H113),'Useful matrices &amp; checks'!$L112:$L113))))))</f>
        <v>48.114942989453034</v>
      </c>
      <c r="Y112" s="12">
        <f t="array" aca="1" ref="Y112:Y113" ca="1">(MMULT(MINVERSE('Useful matrices &amp; checks'!$G112:$H113),MMULT('SS Taylor expansion'!E$7:F$8,MMULT(MINVERSE('Useful matrices &amp; checks'!$G112:$H113),'SS Taylor expansion'!E$4:E$5)))-MMULT(MINVERSE('Useful matrices &amp; checks'!$G112:$H113),MMULT('SS Taylor expansion'!E$7:F$8,MMULT(MINVERSE('Useful matrices &amp; checks'!$G112:$H113),MMULT('SS Taylor expansion'!E$7:F$8,MMULT(MINVERSE('Useful matrices &amp; checks'!$G112:$H113),'Useful matrices &amp; checks'!$L112:$L113))))))</f>
        <v>223.35083721765938</v>
      </c>
      <c r="Z112" s="12">
        <f t="array" aca="1" ref="Z112:Z113" ca="1">(MMULT(MINVERSE('Useful matrices &amp; checks'!$G112:$H113),MMULT('SS Taylor expansion'!G$7:H$8,MMULT(MINVERSE('Useful matrices &amp; checks'!$G112:$H113),'SS Taylor expansion'!G$4:G$5)))-MMULT(MINVERSE('Useful matrices &amp; checks'!$G112:$H113),MMULT('SS Taylor expansion'!G$7:H$8,MMULT(MINVERSE('Useful matrices &amp; checks'!$G112:$H113),MMULT('SS Taylor expansion'!G$7:H$8,MMULT(MINVERSE('Useful matrices &amp; checks'!$G112:$H113),'Useful matrices &amp; checks'!$L112:$L113))))))</f>
        <v>-0.64396581273683107</v>
      </c>
      <c r="AA112" s="12">
        <f t="array" aca="1" ref="AA112:AA113" ca="1">(MMULT(MINVERSE('Useful matrices &amp; checks'!$G112:$H113),MMULT('SS Taylor expansion'!I$7:J$8,MMULT(MINVERSE('Useful matrices &amp; checks'!$G112:$H113),'SS Taylor expansion'!I$4:I$5)))-MMULT(MINVERSE('Useful matrices &amp; checks'!$G112:$H113),MMULT('SS Taylor expansion'!I$7:J$8,MMULT(MINVERSE('Useful matrices &amp; checks'!$G112:$H113),MMULT('SS Taylor expansion'!I$7:J$8,MMULT(MINVERSE('Useful matrices &amp; checks'!$G112:$H113),'Useful matrices &amp; checks'!$L112:$L113))))))</f>
        <v>0.581608103510873</v>
      </c>
      <c r="AB112" s="12">
        <f t="array" aca="1" ref="AB112:AB113" ca="1">(MMULT(MINVERSE('Useful matrices &amp; checks'!$G112:$H113),MMULT('SS Taylor expansion'!K$7:L$8,MMULT(MINVERSE('Useful matrices &amp; checks'!$G112:$H113),'SS Taylor expansion'!K$4:K$5)))-MMULT(MINVERSE('Useful matrices &amp; checks'!$G112:$H113),MMULT('SS Taylor expansion'!K$7:L$8,MMULT(MINVERSE('Useful matrices &amp; checks'!$G112:$H113),MMULT('SS Taylor expansion'!K$7:L$8,MMULT(MINVERSE('Useful matrices &amp; checks'!$G112:$H113),'Useful matrices &amp; checks'!$L112:$L113))))))</f>
        <v>-111.70359400161809</v>
      </c>
      <c r="AC112" s="12">
        <f t="array" aca="1" ref="AC112:AC113" ca="1">(MMULT(MINVERSE('Useful matrices &amp; checks'!$G112:$H113),MMULT('SS Taylor expansion'!M$7:N$8,MMULT(MINVERSE('Useful matrices &amp; checks'!$G112:$H113),'SS Taylor expansion'!M$4:M$5)))-MMULT(MINVERSE('Useful matrices &amp; checks'!$G112:$H113),MMULT('SS Taylor expansion'!M$7:N$8,MMULT(MINVERSE('Useful matrices &amp; checks'!$G112:$H113),MMULT('SS Taylor expansion'!M$7:N$8,MMULT(MINVERSE('Useful matrices &amp; checks'!$G112:$H113),'Useful matrices &amp; checks'!$L112:$L113))))))</f>
        <v>-37.867866727629647</v>
      </c>
      <c r="AD112" s="12"/>
      <c r="AE112" s="12">
        <f t="array" aca="1" ref="AE112:AE113" ca="1">Q110:Q111*(INDEX('Flow probs &amp; rates'!AE$6:AE$5999-'Flow probs &amp; rates'!AE$5:AE$5999,'Useful matrices &amp; checks'!$A110))+X110:X111*(INDEX('Flow probs &amp; rates'!AE$6:AE$5999-'Flow probs &amp; rates'!AE$5:AE$5999,'Useful matrices &amp; checks'!$A110))^2</f>
        <v>-4.9784342531214237E-4</v>
      </c>
      <c r="AF112" s="12">
        <f t="array" aca="1" ref="AF112:AF113" ca="1">R110:R111*(INDEX('Flow probs &amp; rates'!AF$6:AF$5999-'Flow probs &amp; rates'!AF$5:AF$5999,'Useful matrices &amp; checks'!$A110))+Y110:Y111*(INDEX('Flow probs &amp; rates'!AF$6:AF$5999-'Flow probs &amp; rates'!AF$5:AF$5999,'Useful matrices &amp; checks'!$A110))^2</f>
        <v>-1.2127945450576383E-2</v>
      </c>
      <c r="AG112" s="12">
        <f t="array" aca="1" ref="AG112:AG113" ca="1">S110:S111*(INDEX('Flow probs &amp; rates'!AG$6:AG$5999-'Flow probs &amp; rates'!AG$5:AG$5999,'Useful matrices &amp; checks'!$A110))+Z110:Z111*(INDEX('Flow probs &amp; rates'!AG$6:AG$5999-'Flow probs &amp; rates'!AG$5:AG$5999,'Useful matrices &amp; checks'!$A110))^2</f>
        <v>-1.9270619769583398E-3</v>
      </c>
      <c r="AH112" s="12">
        <f t="array" aca="1" ref="AH112:AH113" ca="1">T110:T111*(INDEX('Flow probs &amp; rates'!AI$6:AI$5999-'Flow probs &amp; rates'!AI$5:AI$5999,'Useful matrices &amp; checks'!$A110))+AA110:AA111*(INDEX('Flow probs &amp; rates'!AI$6:AI$5999-'Flow probs &amp; rates'!AI$5:AI$5999,'Useful matrices &amp; checks'!$A110))^2</f>
        <v>-6.1057867462322073E-3</v>
      </c>
      <c r="AI112" s="12">
        <f t="array" aca="1" ref="AI112:AI113" ca="1">U110:U111*(INDEX('Flow probs &amp; rates'!AJ$6:AJ$5999-'Flow probs &amp; rates'!AJ$5:AJ$5999,'Useful matrices &amp; checks'!$A110))+AB110:AB111*(INDEX('Flow probs &amp; rates'!AJ$6:AJ$5999-'Flow probs &amp; rates'!AJ$5:AJ$5999,'Useful matrices &amp; checks'!$A110))^2</f>
        <v>-5.3935317420525479E-3</v>
      </c>
      <c r="AJ112" s="12">
        <f t="array" aca="1" ref="AJ112:AJ113" ca="1">V110:V111*(INDEX('Flow probs &amp; rates'!AK$6:AK$5999-'Flow probs &amp; rates'!AK$5:AK$5999,'Useful matrices &amp; checks'!$A110))+AC110:AC111*(INDEX('Flow probs &amp; rates'!AK$6:AK$5999-'Flow probs &amp; rates'!AK$5:AK$5999,'Useful matrices &amp; checks'!$A110))^2</f>
        <v>-8.2760415747867092E-3</v>
      </c>
      <c r="AK112" s="12"/>
      <c r="AL112" s="12"/>
      <c r="AM112" s="12">
        <f ca="1">'Useful matrices &amp; checks'!AO112</f>
        <v>-3.5080471032680416E-2</v>
      </c>
      <c r="AN112" s="12">
        <f t="shared" ca="1" si="4"/>
        <v>-3.4328210915918325E-2</v>
      </c>
      <c r="AO112" s="12">
        <f t="shared" ca="1" si="5"/>
        <v>-7.522601167620907E-4</v>
      </c>
    </row>
    <row r="113" spans="1:41" x14ac:dyDescent="0.35">
      <c r="P113" s="56"/>
      <c r="Q113" s="12">
        <f ca="1"/>
        <v>1.2541568385965918</v>
      </c>
      <c r="R113" s="12">
        <f ca="1"/>
        <v>0.27305991060568169</v>
      </c>
      <c r="S113" s="12">
        <f ca="1"/>
        <v>-7.4070873712046292E-2</v>
      </c>
      <c r="T113" s="12">
        <f ca="1"/>
        <v>-5.7943874654313721E-2</v>
      </c>
      <c r="U113" s="12">
        <f ca="1"/>
        <v>-0.13976505075530138</v>
      </c>
      <c r="V113" s="12">
        <f ca="1"/>
        <v>0.50217207510382367</v>
      </c>
      <c r="W113" s="12"/>
      <c r="X113" s="12">
        <f ca="1"/>
        <v>-10.903531812059096</v>
      </c>
      <c r="Y113" s="12">
        <f ca="1"/>
        <v>-5.11478158299815</v>
      </c>
      <c r="Z113" s="12">
        <f ca="1"/>
        <v>0.1459318309198385</v>
      </c>
      <c r="AA113" s="12">
        <f ca="1"/>
        <v>8.9303845803904935E-2</v>
      </c>
      <c r="AB113" s="12">
        <f ca="1"/>
        <v>2.558036013974724</v>
      </c>
      <c r="AC113" s="12">
        <f ca="1"/>
        <v>-5.8144756078073456</v>
      </c>
      <c r="AD113" s="12"/>
      <c r="AE113" s="12">
        <f ca="1"/>
        <v>1.2388610672892615E-4</v>
      </c>
      <c r="AF113" s="12">
        <f ca="1"/>
        <v>3.4350412309384394E-4</v>
      </c>
      <c r="AG113" s="12">
        <f ca="1"/>
        <v>4.7954074235495098E-4</v>
      </c>
      <c r="AH113" s="12">
        <f ca="1"/>
        <v>-9.2029804097668402E-4</v>
      </c>
      <c r="AI113" s="12">
        <f ca="1"/>
        <v>1.5276292253973837E-4</v>
      </c>
      <c r="AJ113" s="12">
        <f ca="1"/>
        <v>-1.2474108849310508E-3</v>
      </c>
      <c r="AK113" s="12"/>
      <c r="AL113" s="12"/>
      <c r="AM113" s="12">
        <f ca="1">'Useful matrices &amp; checks'!AO113</f>
        <v>-1.1972603634402279E-3</v>
      </c>
      <c r="AN113" s="12">
        <f t="shared" ca="1" si="4"/>
        <v>-1.0680150311902755E-3</v>
      </c>
      <c r="AO113" s="12">
        <f t="shared" ca="1" si="5"/>
        <v>-1.2924533224995243E-4</v>
      </c>
    </row>
    <row r="114" spans="1:41" x14ac:dyDescent="0.35">
      <c r="A114">
        <v>56</v>
      </c>
      <c r="P114" s="56" t="str">
        <f>INDEX('Flow probs &amp; rates'!$A$5:$A$5999,$A114)</f>
        <v>1994,12</v>
      </c>
      <c r="Q114" s="12">
        <f t="array" aca="1" ref="Q114:Q115" ca="1">-1*(MMULT(MINVERSE('Useful matrices &amp; checks'!$G114:$H115),'SS Taylor expansion'!C$4:C$5)-MMULT(MINVERSE('Useful matrices &amp; checks'!$G114:$H115),MMULT('SS Taylor expansion'!C$7:D$8,MMULT(MINVERSE('Useful matrices &amp; checks'!$G114:$H115),'Useful matrices &amp; checks'!$L114:$L115))))</f>
        <v>-5.2253749367534565</v>
      </c>
      <c r="R114" s="12">
        <f t="array" aca="1" ref="R114:R115" ca="1">-1*(MMULT(MINVERSE('Useful matrices &amp; checks'!$G114:$H115),'SS Taylor expansion'!E$4:E$5)-MMULT(MINVERSE('Useful matrices &amp; checks'!$G114:$H115),MMULT('SS Taylor expansion'!E$7:F$8,MMULT(MINVERSE('Useful matrices &amp; checks'!$G114:$H115),'Useful matrices &amp; checks'!$L114:$L115))))</f>
        <v>-11.523652338574356</v>
      </c>
      <c r="S114" s="12">
        <f t="array" aca="1" ref="S114:S115" ca="1">-1*(MMULT(MINVERSE('Useful matrices &amp; checks'!$G114:$H115),'SS Taylor expansion'!G$4:G$5)-MMULT(MINVERSE('Useful matrices &amp; checks'!$G114:$H115),MMULT('SS Taylor expansion'!G$7:H$8,MMULT(MINVERSE('Useful matrices &amp; checks'!$G114:$H115),'Useful matrices &amp; checks'!$L114:$L115))))</f>
        <v>0.3005956901094004</v>
      </c>
      <c r="T114" s="12">
        <f t="array" aca="1" ref="T114:T115" ca="1">-1*(MMULT(MINVERSE('Useful matrices &amp; checks'!$G114:$H115),'SS Taylor expansion'!I$4:I$5)-MMULT(MINVERSE('Useful matrices &amp; checks'!$G114:$H115),MMULT('SS Taylor expansion'!I$7:J$8,MMULT(MINVERSE('Useful matrices &amp; checks'!$G114:$H115),'Useful matrices &amp; checks'!$L114:$L115))))</f>
        <v>-0.36231563572298758</v>
      </c>
      <c r="U114" s="12">
        <f t="array" aca="1" ref="U114:U115" ca="1">-1*(MMULT(MINVERSE('Useful matrices &amp; checks'!$G114:$H115),'SS Taylor expansion'!K$4:K$5)-MMULT(MINVERSE('Useful matrices &amp; checks'!$G114:$H115),MMULT('SS Taylor expansion'!K$7:L$8,MMULT(MINVERSE('Useful matrices &amp; checks'!$G114:$H115),'Useful matrices &amp; checks'!$L114:$L115))))</f>
        <v>5.5307737179504279</v>
      </c>
      <c r="V114" s="12">
        <f t="array" aca="1" ref="V114:V115" ca="1">-1*(MMULT(MINVERSE('Useful matrices &amp; checks'!$G114:$H115),'SS Taylor expansion'!M$4:M$5)-MMULT(MINVERSE('Useful matrices &amp; checks'!$G114:$H115),MMULT('SS Taylor expansion'!M$7:N$8,MMULT(MINVERSE('Useful matrices &amp; checks'!$G114:$H115),'Useful matrices &amp; checks'!$L114:$L115))))</f>
        <v>3.0228564780410281</v>
      </c>
      <c r="W114" s="12"/>
      <c r="X114" s="12">
        <f t="array" aca="1" ref="X114:X115" ca="1">(MMULT(MINVERSE('Useful matrices &amp; checks'!$G114:$H115),MMULT('SS Taylor expansion'!C$7:D$8,MMULT(MINVERSE('Useful matrices &amp; checks'!$G114:$H115),'SS Taylor expansion'!C$4:C$5)))-MMULT(MINVERSE('Useful matrices &amp; checks'!$G114:$H115),MMULT('SS Taylor expansion'!C$7:D$8,MMULT(MINVERSE('Useful matrices &amp; checks'!$G114:$H115),MMULT('SS Taylor expansion'!C$7:D$8,MMULT(MINVERSE('Useful matrices &amp; checks'!$G114:$H115),'Useful matrices &amp; checks'!$L114:$L115))))))</f>
        <v>41.98007630371945</v>
      </c>
      <c r="Y114" s="12">
        <f t="array" aca="1" ref="Y114:Y115" ca="1">(MMULT(MINVERSE('Useful matrices &amp; checks'!$G114:$H115),MMULT('SS Taylor expansion'!E$7:F$8,MMULT(MINVERSE('Useful matrices &amp; checks'!$G114:$H115),'SS Taylor expansion'!E$4:E$5)))-MMULT(MINVERSE('Useful matrices &amp; checks'!$G114:$H115),MMULT('SS Taylor expansion'!E$7:F$8,MMULT(MINVERSE('Useful matrices &amp; checks'!$G114:$H115),MMULT('SS Taylor expansion'!E$7:F$8,MMULT(MINVERSE('Useful matrices &amp; checks'!$G114:$H115),'Useful matrices &amp; checks'!$L114:$L115))))))</f>
        <v>204.16843635951111</v>
      </c>
      <c r="Z114" s="12">
        <f t="array" aca="1" ref="Z114:Z115" ca="1">(MMULT(MINVERSE('Useful matrices &amp; checks'!$G114:$H115),MMULT('SS Taylor expansion'!G$7:H$8,MMULT(MINVERSE('Useful matrices &amp; checks'!$G114:$H115),'SS Taylor expansion'!G$4:G$5)))-MMULT(MINVERSE('Useful matrices &amp; checks'!$G114:$H115),MMULT('SS Taylor expansion'!G$7:H$8,MMULT(MINVERSE('Useful matrices &amp; checks'!$G114:$H115),MMULT('SS Taylor expansion'!G$7:H$8,MMULT(MINVERSE('Useful matrices &amp; checks'!$G114:$H115),'Useful matrices &amp; checks'!$L114:$L115))))))</f>
        <v>-0.57196414721120259</v>
      </c>
      <c r="AA114" s="12">
        <f t="array" aca="1" ref="AA114:AA115" ca="1">(MMULT(MINVERSE('Useful matrices &amp; checks'!$G114:$H115),MMULT('SS Taylor expansion'!I$7:J$8,MMULT(MINVERSE('Useful matrices &amp; checks'!$G114:$H115),'SS Taylor expansion'!I$4:I$5)))-MMULT(MINVERSE('Useful matrices &amp; checks'!$G114:$H115),MMULT('SS Taylor expansion'!I$7:J$8,MMULT(MINVERSE('Useful matrices &amp; checks'!$G114:$H115),MMULT('SS Taylor expansion'!I$7:J$8,MMULT(MINVERSE('Useful matrices &amp; checks'!$G114:$H115),'Useful matrices &amp; checks'!$L114:$L115))))))</f>
        <v>0.53325766557447785</v>
      </c>
      <c r="AB114" s="12">
        <f t="array" aca="1" ref="AB114:AB115" ca="1">(MMULT(MINVERSE('Useful matrices &amp; checks'!$G114:$H115),MMULT('SS Taylor expansion'!K$7:L$8,MMULT(MINVERSE('Useful matrices &amp; checks'!$G114:$H115),'SS Taylor expansion'!K$4:K$5)))-MMULT(MINVERSE('Useful matrices &amp; checks'!$G114:$H115),MMULT('SS Taylor expansion'!K$7:L$8,MMULT(MINVERSE('Useful matrices &amp; checks'!$G114:$H115),MMULT('SS Taylor expansion'!K$7:L$8,MMULT(MINVERSE('Useful matrices &amp; checks'!$G114:$H115),'Useful matrices &amp; checks'!$L114:$L115))))))</f>
        <v>-95.607015270443782</v>
      </c>
      <c r="AC114" s="12">
        <f t="array" aca="1" ref="AC114:AC115" ca="1">(MMULT(MINVERSE('Useful matrices &amp; checks'!$G114:$H115),MMULT('SS Taylor expansion'!M$7:N$8,MMULT(MINVERSE('Useful matrices &amp; checks'!$G114:$H115),'SS Taylor expansion'!M$4:M$5)))-MMULT(MINVERSE('Useful matrices &amp; checks'!$G114:$H115),MMULT('SS Taylor expansion'!M$7:N$8,MMULT(MINVERSE('Useful matrices &amp; checks'!$G114:$H115),MMULT('SS Taylor expansion'!M$7:N$8,MMULT(MINVERSE('Useful matrices &amp; checks'!$G114:$H115),'Useful matrices &amp; checks'!$L114:$L115))))))</f>
        <v>-33.720730884858199</v>
      </c>
      <c r="AD114" s="12"/>
      <c r="AE114" s="12">
        <f t="array" aca="1" ref="AE114:AE115" ca="1">Q112:Q113*(INDEX('Flow probs &amp; rates'!AE$6:AE$5999-'Flow probs &amp; rates'!AE$5:AE$5999,'Useful matrices &amp; checks'!$A112))+X112:X113*(INDEX('Flow probs &amp; rates'!AE$6:AE$5999-'Flow probs &amp; rates'!AE$5:AE$5999,'Useful matrices &amp; checks'!$A112))^2</f>
        <v>-2.2353628142891854E-3</v>
      </c>
      <c r="AF114" s="12">
        <f t="array" aca="1" ref="AF114:AF115" ca="1">R112:R113*(INDEX('Flow probs &amp; rates'!AF$6:AF$5999-'Flow probs &amp; rates'!AF$5:AF$5999,'Useful matrices &amp; checks'!$A112))+Y112:Y113*(INDEX('Flow probs &amp; rates'!AF$6:AF$5999-'Flow probs &amp; rates'!AF$5:AF$5999,'Useful matrices &amp; checks'!$A112))^2</f>
        <v>-3.8167751994781017E-3</v>
      </c>
      <c r="AG114" s="12">
        <f t="array" aca="1" ref="AG114:AG115" ca="1">S112:S113*(INDEX('Flow probs &amp; rates'!AG$6:AG$5999-'Flow probs &amp; rates'!AG$5:AG$5999,'Useful matrices &amp; checks'!$A112))+Z112:Z113*(INDEX('Flow probs &amp; rates'!AG$6:AG$5999-'Flow probs &amp; rates'!AG$5:AG$5999,'Useful matrices &amp; checks'!$A112))^2</f>
        <v>5.9849503838322318E-3</v>
      </c>
      <c r="AH114" s="12">
        <f t="array" aca="1" ref="AH114:AH115" ca="1">T112:T113*(INDEX('Flow probs &amp; rates'!AI$6:AI$5999-'Flow probs &amp; rates'!AI$5:AI$5999,'Useful matrices &amp; checks'!$A112))+AA112:AA113*(INDEX('Flow probs &amp; rates'!AI$6:AI$5999-'Flow probs &amp; rates'!AI$5:AI$5999,'Useful matrices &amp; checks'!$A112))^2</f>
        <v>-1.2374450646457889E-4</v>
      </c>
      <c r="AI114" s="12">
        <f t="array" aca="1" ref="AI114:AI115" ca="1">U112:U113*(INDEX('Flow probs &amp; rates'!AJ$6:AJ$5999-'Flow probs &amp; rates'!AJ$5:AJ$5999,'Useful matrices &amp; checks'!$A112))+AB112:AB113*(INDEX('Flow probs &amp; rates'!AJ$6:AJ$5999-'Flow probs &amp; rates'!AJ$5:AJ$5999,'Useful matrices &amp; checks'!$A112))^2</f>
        <v>8.7314267795992381E-3</v>
      </c>
      <c r="AJ114" s="12">
        <f t="array" aca="1" ref="AJ114:AJ115" ca="1">V112:V113*(INDEX('Flow probs &amp; rates'!AK$6:AK$5999-'Flow probs &amp; rates'!AK$5:AK$5999,'Useful matrices &amp; checks'!$A112))+AC112:AC113*(INDEX('Flow probs &amp; rates'!AK$6:AK$5999-'Flow probs &amp; rates'!AK$5:AK$5999,'Useful matrices &amp; checks'!$A112))^2</f>
        <v>5.5198711596223327E-3</v>
      </c>
      <c r="AK114" s="12"/>
      <c r="AL114" s="12"/>
      <c r="AM114" s="12">
        <f ca="1">'Useful matrices &amp; checks'!AO114</f>
        <v>1.3842140745722542E-2</v>
      </c>
      <c r="AN114" s="12">
        <f t="shared" ca="1" si="4"/>
        <v>1.4060365802821936E-2</v>
      </c>
      <c r="AO114" s="12">
        <f t="shared" ca="1" si="5"/>
        <v>-2.1822505709939363E-4</v>
      </c>
    </row>
    <row r="115" spans="1:41" x14ac:dyDescent="0.35">
      <c r="Q115" s="12">
        <f ca="1"/>
        <v>1.2375927289362103</v>
      </c>
      <c r="R115" s="12">
        <f ca="1"/>
        <v>0.28030669520123558</v>
      </c>
      <c r="S115" s="12">
        <f ca="1"/>
        <v>-7.119394204850886E-2</v>
      </c>
      <c r="T115" s="12">
        <f ca="1"/>
        <v>-5.5068977714628708E-2</v>
      </c>
      <c r="U115" s="12">
        <f ca="1"/>
        <v>-0.13453311998965867</v>
      </c>
      <c r="V115" s="12">
        <f ca="1"/>
        <v>0.45944916423931392</v>
      </c>
      <c r="W115" s="12"/>
      <c r="X115" s="12">
        <f ca="1"/>
        <v>-9.9426812090061851</v>
      </c>
      <c r="Y115" s="12">
        <f ca="1"/>
        <v>-4.9662882894138489</v>
      </c>
      <c r="Z115" s="12">
        <f ca="1"/>
        <v>0.13546562272918533</v>
      </c>
      <c r="AA115" s="12">
        <f ca="1"/>
        <v>8.1050751351310471E-2</v>
      </c>
      <c r="AB115" s="12">
        <f ca="1"/>
        <v>2.3255896395628</v>
      </c>
      <c r="AC115" s="12">
        <f ca="1"/>
        <v>-5.1252719853332884</v>
      </c>
      <c r="AD115" s="12"/>
      <c r="AE115" s="12">
        <f ca="1"/>
        <v>5.0656507194529602E-4</v>
      </c>
      <c r="AF115" s="12">
        <f ca="1"/>
        <v>8.7404962255458994E-5</v>
      </c>
      <c r="AG115" s="12">
        <f ca="1"/>
        <v>-1.3562750540515992E-3</v>
      </c>
      <c r="AH115" s="12">
        <f ca="1"/>
        <v>-1.9000526742465649E-5</v>
      </c>
      <c r="AI115" s="12">
        <f ca="1"/>
        <v>-1.9995152667401787E-4</v>
      </c>
      <c r="AJ115" s="12">
        <f ca="1"/>
        <v>8.4755649022197495E-4</v>
      </c>
      <c r="AK115" s="12"/>
      <c r="AL115" s="12"/>
      <c r="AM115" s="12">
        <f ca="1">'Useful matrices &amp; checks'!AO115</f>
        <v>-1.8031459450845028E-4</v>
      </c>
      <c r="AN115" s="12">
        <f t="shared" ca="1" si="4"/>
        <v>-1.3370058304535272E-4</v>
      </c>
      <c r="AO115" s="12">
        <f t="shared" ca="1" si="5"/>
        <v>-4.6614011463097559E-5</v>
      </c>
    </row>
    <row r="116" spans="1:41" x14ac:dyDescent="0.35">
      <c r="A116">
        <v>57</v>
      </c>
      <c r="P116" s="56" t="str">
        <f>INDEX('Flow probs &amp; rates'!$A$5:$A$5999,$A116)</f>
        <v>1995,1</v>
      </c>
      <c r="Q116" s="12">
        <f t="array" aca="1" ref="Q116:Q117" ca="1">-1*(MMULT(MINVERSE('Useful matrices &amp; checks'!$G116:$H117),'SS Taylor expansion'!C$4:C$5)-MMULT(MINVERSE('Useful matrices &amp; checks'!$G116:$H117),MMULT('SS Taylor expansion'!C$7:D$8,MMULT(MINVERSE('Useful matrices &amp; checks'!$G116:$H117),'Useful matrices &amp; checks'!$L116:$L117))))</f>
        <v>-5.1032012225084928</v>
      </c>
      <c r="R116" s="12">
        <f t="array" aca="1" ref="R116:R117" ca="1">-1*(MMULT(MINVERSE('Useful matrices &amp; checks'!$G116:$H117),'SS Taylor expansion'!E$4:E$5)-MMULT(MINVERSE('Useful matrices &amp; checks'!$G116:$H117),MMULT('SS Taylor expansion'!E$7:F$8,MMULT(MINVERSE('Useful matrices &amp; checks'!$G116:$H117),'Useful matrices &amp; checks'!$L116:$L117))))</f>
        <v>-11.383116535500051</v>
      </c>
      <c r="S116" s="12">
        <f t="array" aca="1" ref="S116:S117" ca="1">-1*(MMULT(MINVERSE('Useful matrices &amp; checks'!$G116:$H117),'SS Taylor expansion'!G$4:G$5)-MMULT(MINVERSE('Useful matrices &amp; checks'!$G116:$H117),MMULT('SS Taylor expansion'!G$7:H$8,MMULT(MINVERSE('Useful matrices &amp; checks'!$G116:$H117),'Useful matrices &amp; checks'!$L116:$L117))))</f>
        <v>0.28224359319942655</v>
      </c>
      <c r="T116" s="12">
        <f t="array" aca="1" ref="T116:T117" ca="1">-1*(MMULT(MINVERSE('Useful matrices &amp; checks'!$G116:$H117),'SS Taylor expansion'!I$4:I$5)-MMULT(MINVERSE('Useful matrices &amp; checks'!$G116:$H117),MMULT('SS Taylor expansion'!I$7:J$8,MMULT(MINVERSE('Useful matrices &amp; checks'!$G116:$H117),'Useful matrices &amp; checks'!$L116:$L117))))</f>
        <v>-0.34732431382660206</v>
      </c>
      <c r="U116" s="12">
        <f t="array" aca="1" ref="U116:U117" ca="1">-1*(MMULT(MINVERSE('Useful matrices &amp; checks'!$G116:$H117),'SS Taylor expansion'!K$4:K$5)-MMULT(MINVERSE('Useful matrices &amp; checks'!$G116:$H117),MMULT('SS Taylor expansion'!K$7:L$8,MMULT(MINVERSE('Useful matrices &amp; checks'!$G116:$H117),'Useful matrices &amp; checks'!$L116:$L117))))</f>
        <v>5.7010366303610525</v>
      </c>
      <c r="V116" s="12">
        <f t="array" aca="1" ref="V116:V117" ca="1">-1*(MMULT(MINVERSE('Useful matrices &amp; checks'!$G116:$H117),'SS Taylor expansion'!M$4:M$5)-MMULT(MINVERSE('Useful matrices &amp; checks'!$G116:$H117),MMULT('SS Taylor expansion'!M$7:N$8,MMULT(MINVERSE('Useful matrices &amp; checks'!$G116:$H117),'Useful matrices &amp; checks'!$L116:$L117))))</f>
        <v>3.1451867441816903</v>
      </c>
      <c r="W116" s="12"/>
      <c r="X116" s="12">
        <f t="array" aca="1" ref="X116:X117" ca="1">(MMULT(MINVERSE('Useful matrices &amp; checks'!$G116:$H117),MMULT('SS Taylor expansion'!C$7:D$8,MMULT(MINVERSE('Useful matrices &amp; checks'!$G116:$H117),'SS Taylor expansion'!C$4:C$5)))-MMULT(MINVERSE('Useful matrices &amp; checks'!$G116:$H117),MMULT('SS Taylor expansion'!C$7:D$8,MMULT(MINVERSE('Useful matrices &amp; checks'!$G116:$H117),MMULT('SS Taylor expansion'!C$7:D$8,MMULT(MINVERSE('Useful matrices &amp; checks'!$G116:$H117),'Useful matrices &amp; checks'!$L116:$L117))))))</f>
        <v>40.526024830971402</v>
      </c>
      <c r="Y116" s="12">
        <f t="array" aca="1" ref="Y116:Y117" ca="1">(MMULT(MINVERSE('Useful matrices &amp; checks'!$G116:$H117),MMULT('SS Taylor expansion'!E$7:F$8,MMULT(MINVERSE('Useful matrices &amp; checks'!$G116:$H117),'SS Taylor expansion'!E$4:E$5)))-MMULT(MINVERSE('Useful matrices &amp; checks'!$G116:$H117),MMULT('SS Taylor expansion'!E$7:F$8,MMULT(MINVERSE('Useful matrices &amp; checks'!$G116:$H117),MMULT('SS Taylor expansion'!E$7:F$8,MMULT(MINVERSE('Useful matrices &amp; checks'!$G116:$H117),'Useful matrices &amp; checks'!$L116:$L117))))))</f>
        <v>201.63735125001722</v>
      </c>
      <c r="Z116" s="12">
        <f t="array" aca="1" ref="Z116:Z117" ca="1">(MMULT(MINVERSE('Useful matrices &amp; checks'!$G116:$H117),MMULT('SS Taylor expansion'!G$7:H$8,MMULT(MINVERSE('Useful matrices &amp; checks'!$G116:$H117),'SS Taylor expansion'!G$4:G$5)))-MMULT(MINVERSE('Useful matrices &amp; checks'!$G116:$H117),MMULT('SS Taylor expansion'!G$7:H$8,MMULT(MINVERSE('Useful matrices &amp; checks'!$G116:$H117),MMULT('SS Taylor expansion'!G$7:H$8,MMULT(MINVERSE('Useful matrices &amp; checks'!$G116:$H117),'Useful matrices &amp; checks'!$L116:$L117))))))</f>
        <v>-0.49284199768617376</v>
      </c>
      <c r="AA116" s="12">
        <f t="array" aca="1" ref="AA116:AA117" ca="1">(MMULT(MINVERSE('Useful matrices &amp; checks'!$G116:$H117),MMULT('SS Taylor expansion'!I$7:J$8,MMULT(MINVERSE('Useful matrices &amp; checks'!$G116:$H117),'SS Taylor expansion'!I$4:I$5)))-MMULT(MINVERSE('Useful matrices &amp; checks'!$G116:$H117),MMULT('SS Taylor expansion'!I$7:J$8,MMULT(MINVERSE('Useful matrices &amp; checks'!$G116:$H117),MMULT('SS Taylor expansion'!I$7:J$8,MMULT(MINVERSE('Useful matrices &amp; checks'!$G116:$H117),'Useful matrices &amp; checks'!$L116:$L117))))))</f>
        <v>0.49089618233169385</v>
      </c>
      <c r="AB116" s="12">
        <f t="array" aca="1" ref="AB116:AB117" ca="1">(MMULT(MINVERSE('Useful matrices &amp; checks'!$G116:$H117),MMULT('SS Taylor expansion'!K$7:L$8,MMULT(MINVERSE('Useful matrices &amp; checks'!$G116:$H117),'SS Taylor expansion'!K$4:K$5)))-MMULT(MINVERSE('Useful matrices &amp; checks'!$G116:$H117),MMULT('SS Taylor expansion'!K$7:L$8,MMULT(MINVERSE('Useful matrices &amp; checks'!$G116:$H117),MMULT('SS Taylor expansion'!K$7:L$8,MMULT(MINVERSE('Useful matrices &amp; checks'!$G116:$H117),'Useful matrices &amp; checks'!$L116:$L117))))))</f>
        <v>-99.089308325855228</v>
      </c>
      <c r="AC116" s="12">
        <f t="array" aca="1" ref="AC116:AC117" ca="1">(MMULT(MINVERSE('Useful matrices &amp; checks'!$G116:$H117),MMULT('SS Taylor expansion'!M$7:N$8,MMULT(MINVERSE('Useful matrices &amp; checks'!$G116:$H117),'SS Taylor expansion'!M$4:M$5)))-MMULT(MINVERSE('Useful matrices &amp; checks'!$G116:$H117),MMULT('SS Taylor expansion'!M$7:N$8,MMULT(MINVERSE('Useful matrices &amp; checks'!$G116:$H117),MMULT('SS Taylor expansion'!M$7:N$8,MMULT(MINVERSE('Useful matrices &amp; checks'!$G116:$H117),'Useful matrices &amp; checks'!$L116:$L117))))))</f>
        <v>-35.181404133448652</v>
      </c>
      <c r="AD116" s="12"/>
      <c r="AE116" s="12">
        <f t="array" aca="1" ref="AE116:AE117" ca="1">Q114:Q115*(INDEX('Flow probs &amp; rates'!AE$6:AE$5999-'Flow probs &amp; rates'!AE$5:AE$5999,'Useful matrices &amp; checks'!$A114))+X114:X115*(INDEX('Flow probs &amp; rates'!AE$6:AE$5999-'Flow probs &amp; rates'!AE$5:AE$5999,'Useful matrices &amp; checks'!$A114))^2</f>
        <v>-5.7841151683494301E-3</v>
      </c>
      <c r="AF116" s="12">
        <f t="array" aca="1" ref="AF116:AF117" ca="1">R114:R115*(INDEX('Flow probs &amp; rates'!AF$6:AF$5999-'Flow probs &amp; rates'!AF$5:AF$5999,'Useful matrices &amp; checks'!$A114))+Y114:Y115*(INDEX('Flow probs &amp; rates'!AF$6:AF$5999-'Flow probs &amp; rates'!AF$5:AF$5999,'Useful matrices &amp; checks'!$A114))^2</f>
        <v>-3.527162765413986E-4</v>
      </c>
      <c r="AG116" s="12">
        <f t="array" aca="1" ref="AG116:AG117" ca="1">S114:S115*(INDEX('Flow probs &amp; rates'!AG$6:AG$5999-'Flow probs &amp; rates'!AG$5:AG$5999,'Useful matrices &amp; checks'!$A114))+Z114:Z115*(INDEX('Flow probs &amp; rates'!AG$6:AG$5999-'Flow probs &amp; rates'!AG$5:AG$5999,'Useful matrices &amp; checks'!$A114))^2</f>
        <v>7.29406631258059E-3</v>
      </c>
      <c r="AH116" s="12">
        <f t="array" aca="1" ref="AH116:AH117" ca="1">T114:T115*(INDEX('Flow probs &amp; rates'!AI$6:AI$5999-'Flow probs &amp; rates'!AI$5:AI$5999,'Useful matrices &amp; checks'!$A114))+AA114:AA115*(INDEX('Flow probs &amp; rates'!AI$6:AI$5999-'Flow probs &amp; rates'!AI$5:AI$5999,'Useful matrices &amp; checks'!$A114))^2</f>
        <v>-5.7805907692547185E-3</v>
      </c>
      <c r="AI116" s="12">
        <f t="array" aca="1" ref="AI116:AI117" ca="1">U114:U115*(INDEX('Flow probs &amp; rates'!AJ$6:AJ$5999-'Flow probs &amp; rates'!AJ$5:AJ$5999,'Useful matrices &amp; checks'!$A114))+AB114:AB115*(INDEX('Flow probs &amp; rates'!AJ$6:AJ$5999-'Flow probs &amp; rates'!AJ$5:AJ$5999,'Useful matrices &amp; checks'!$A114))^2</f>
        <v>8.8453686949774757E-4</v>
      </c>
      <c r="AJ116" s="12">
        <f t="array" aca="1" ref="AJ116:AJ117" ca="1">V114:V115*(INDEX('Flow probs &amp; rates'!AK$6:AK$5999-'Flow probs &amp; rates'!AK$5:AK$5999,'Useful matrices &amp; checks'!$A114))+AC114:AC115*(INDEX('Flow probs &amp; rates'!AK$6:AK$5999-'Flow probs &amp; rates'!AK$5:AK$5999,'Useful matrices &amp; checks'!$A114))^2</f>
        <v>-4.1908384566807311E-3</v>
      </c>
      <c r="AK116" s="12"/>
      <c r="AL116" s="12"/>
      <c r="AM116" s="12">
        <f ca="1">'Useful matrices &amp; checks'!AO116</f>
        <v>-7.8009411115822491E-3</v>
      </c>
      <c r="AN116" s="12">
        <f t="shared" ca="1" si="4"/>
        <v>-7.9296574887479411E-3</v>
      </c>
      <c r="AO116" s="12">
        <f t="shared" ca="1" si="5"/>
        <v>1.2871637716569198E-4</v>
      </c>
    </row>
    <row r="117" spans="1:41" x14ac:dyDescent="0.35">
      <c r="P117" s="56"/>
      <c r="Q117" s="12">
        <f ca="1"/>
        <v>1.1221088742505256</v>
      </c>
      <c r="R117" s="12">
        <f ca="1"/>
        <v>0.21385795015462947</v>
      </c>
      <c r="S117" s="12">
        <f ca="1"/>
        <v>-6.2060660910751464E-2</v>
      </c>
      <c r="T117" s="12">
        <f ca="1"/>
        <v>-5.0232783926461917E-2</v>
      </c>
      <c r="U117" s="12">
        <f ca="1"/>
        <v>-0.10710704785663619</v>
      </c>
      <c r="V117" s="12">
        <f ca="1"/>
        <v>0.45488173398573717</v>
      </c>
      <c r="W117" s="12"/>
      <c r="X117" s="12">
        <f ca="1"/>
        <v>-8.9109972580264021</v>
      </c>
      <c r="Y117" s="12">
        <f ca="1"/>
        <v>-3.7882200782585058</v>
      </c>
      <c r="Z117" s="12">
        <f ca="1"/>
        <v>0.10836773920805204</v>
      </c>
      <c r="AA117" s="12">
        <f ca="1"/>
        <v>7.0997280857520995E-2</v>
      </c>
      <c r="AB117" s="12">
        <f ca="1"/>
        <v>1.861619908284331</v>
      </c>
      <c r="AC117" s="12">
        <f ca="1"/>
        <v>-5.0882123759045168</v>
      </c>
      <c r="AD117" s="12"/>
      <c r="AE117" s="12">
        <f ca="1"/>
        <v>1.3699263617103089E-3</v>
      </c>
      <c r="AF117" s="12">
        <f ca="1"/>
        <v>8.5796352507139265E-6</v>
      </c>
      <c r="AG117" s="12">
        <f ca="1"/>
        <v>-1.7275475046460206E-3</v>
      </c>
      <c r="AH117" s="12">
        <f ca="1"/>
        <v>-8.7860195051824973E-4</v>
      </c>
      <c r="AI117" s="12">
        <f ca="1"/>
        <v>-2.1515887445041935E-5</v>
      </c>
      <c r="AJ117" s="12">
        <f ca="1"/>
        <v>-6.3697275751303621E-4</v>
      </c>
      <c r="AK117" s="12"/>
      <c r="AL117" s="12"/>
      <c r="AM117" s="12">
        <f ca="1">'Useful matrices &amp; checks'!AO117</f>
        <v>-1.8747111886238538E-3</v>
      </c>
      <c r="AN117" s="12">
        <f t="shared" ca="1" si="4"/>
        <v>-1.8861321031613256E-3</v>
      </c>
      <c r="AO117" s="12">
        <f t="shared" ca="1" si="5"/>
        <v>1.1420914537471844E-5</v>
      </c>
    </row>
    <row r="118" spans="1:41" x14ac:dyDescent="0.35">
      <c r="A118">
        <v>58</v>
      </c>
      <c r="P118" s="56" t="str">
        <f>INDEX('Flow probs &amp; rates'!$A$5:$A$5999,$A118)</f>
        <v>1995,2</v>
      </c>
      <c r="Q118" s="12">
        <f t="array" aca="1" ref="Q118:Q119" ca="1">-1*(MMULT(MINVERSE('Useful matrices &amp; checks'!$G118:$H119),'SS Taylor expansion'!C$4:C$5)-MMULT(MINVERSE('Useful matrices &amp; checks'!$G118:$H119),MMULT('SS Taylor expansion'!C$7:D$8,MMULT(MINVERSE('Useful matrices &amp; checks'!$G118:$H119),'Useful matrices &amp; checks'!$L118:$L119))))</f>
        <v>-5.2186867067286586</v>
      </c>
      <c r="R118" s="12">
        <f t="array" aca="1" ref="R118:R119" ca="1">-1*(MMULT(MINVERSE('Useful matrices &amp; checks'!$G118:$H119),'SS Taylor expansion'!E$4:E$5)-MMULT(MINVERSE('Useful matrices &amp; checks'!$G118:$H119),MMULT('SS Taylor expansion'!E$7:F$8,MMULT(MINVERSE('Useful matrices &amp; checks'!$G118:$H119),'Useful matrices &amp; checks'!$L118:$L119))))</f>
        <v>-11.819404096348329</v>
      </c>
      <c r="S118" s="12">
        <f t="array" aca="1" ref="S118:S119" ca="1">-1*(MMULT(MINVERSE('Useful matrices &amp; checks'!$G118:$H119),'SS Taylor expansion'!G$4:G$5)-MMULT(MINVERSE('Useful matrices &amp; checks'!$G118:$H119),MMULT('SS Taylor expansion'!G$7:H$8,MMULT(MINVERSE('Useful matrices &amp; checks'!$G118:$H119),'Useful matrices &amp; checks'!$L118:$L119))))</f>
        <v>0.2940595824894045</v>
      </c>
      <c r="T118" s="12">
        <f t="array" aca="1" ref="T118:T119" ca="1">-1*(MMULT(MINVERSE('Useful matrices &amp; checks'!$G118:$H119),'SS Taylor expansion'!I$4:I$5)-MMULT(MINVERSE('Useful matrices &amp; checks'!$G118:$H119),MMULT('SS Taylor expansion'!I$7:J$8,MMULT(MINVERSE('Useful matrices &amp; checks'!$G118:$H119),'Useful matrices &amp; checks'!$L118:$L119))))</f>
        <v>-0.37193345927807825</v>
      </c>
      <c r="U118" s="12">
        <f t="array" aca="1" ref="U118:U119" ca="1">-1*(MMULT(MINVERSE('Useful matrices &amp; checks'!$G118:$H119),'SS Taylor expansion'!K$4:K$5)-MMULT(MINVERSE('Useful matrices &amp; checks'!$G118:$H119),MMULT('SS Taylor expansion'!K$7:L$8,MMULT(MINVERSE('Useful matrices &amp; checks'!$G118:$H119),'Useful matrices &amp; checks'!$L118:$L119))))</f>
        <v>6.2040482733379605</v>
      </c>
      <c r="V118" s="12">
        <f t="array" aca="1" ref="V118:V119" ca="1">-1*(MMULT(MINVERSE('Useful matrices &amp; checks'!$G118:$H119),'SS Taylor expansion'!M$4:M$5)-MMULT(MINVERSE('Useful matrices &amp; checks'!$G118:$H119),MMULT('SS Taylor expansion'!M$7:N$8,MMULT(MINVERSE('Useful matrices &amp; checks'!$G118:$H119),'Useful matrices &amp; checks'!$L118:$L119))))</f>
        <v>3.4647406070593574</v>
      </c>
      <c r="W118" s="12"/>
      <c r="X118" s="12">
        <f t="array" aca="1" ref="X118:X119" ca="1">(MMULT(MINVERSE('Useful matrices &amp; checks'!$G118:$H119),MMULT('SS Taylor expansion'!C$7:D$8,MMULT(MINVERSE('Useful matrices &amp; checks'!$G118:$H119),'SS Taylor expansion'!C$4:C$5)))-MMULT(MINVERSE('Useful matrices &amp; checks'!$G118:$H119),MMULT('SS Taylor expansion'!C$7:D$8,MMULT(MINVERSE('Useful matrices &amp; checks'!$G118:$H119),MMULT('SS Taylor expansion'!C$7:D$8,MMULT(MINVERSE('Useful matrices &amp; checks'!$G118:$H119),'Useful matrices &amp; checks'!$L118:$L119))))))</f>
        <v>43.064884280758108</v>
      </c>
      <c r="Y118" s="12">
        <f t="array" aca="1" ref="Y118:Y119" ca="1">(MMULT(MINVERSE('Useful matrices &amp; checks'!$G118:$H119),MMULT('SS Taylor expansion'!E$7:F$8,MMULT(MINVERSE('Useful matrices &amp; checks'!$G118:$H119),'SS Taylor expansion'!E$4:E$5)))-MMULT(MINVERSE('Useful matrices &amp; checks'!$G118:$H119),MMULT('SS Taylor expansion'!E$7:F$8,MMULT(MINVERSE('Useful matrices &amp; checks'!$G118:$H119),MMULT('SS Taylor expansion'!E$7:F$8,MMULT(MINVERSE('Useful matrices &amp; checks'!$G118:$H119),'Useful matrices &amp; checks'!$L118:$L119))))))</f>
        <v>220.89810765461519</v>
      </c>
      <c r="Z118" s="12">
        <f t="array" aca="1" ref="Z118:Z119" ca="1">(MMULT(MINVERSE('Useful matrices &amp; checks'!$G118:$H119),MMULT('SS Taylor expansion'!G$7:H$8,MMULT(MINVERSE('Useful matrices &amp; checks'!$G118:$H119),'SS Taylor expansion'!G$4:G$5)))-MMULT(MINVERSE('Useful matrices &amp; checks'!$G118:$H119),MMULT('SS Taylor expansion'!G$7:H$8,MMULT(MINVERSE('Useful matrices &amp; checks'!$G118:$H119),MMULT('SS Taylor expansion'!G$7:H$8,MMULT(MINVERSE('Useful matrices &amp; checks'!$G118:$H119),'Useful matrices &amp; checks'!$L118:$L119))))))</f>
        <v>-0.51912458472038736</v>
      </c>
      <c r="AA118" s="12">
        <f t="array" aca="1" ref="AA118:AA119" ca="1">(MMULT(MINVERSE('Useful matrices &amp; checks'!$G118:$H119),MMULT('SS Taylor expansion'!I$7:J$8,MMULT(MINVERSE('Useful matrices &amp; checks'!$G118:$H119),'SS Taylor expansion'!I$4:I$5)))-MMULT(MINVERSE('Useful matrices &amp; checks'!$G118:$H119),MMULT('SS Taylor expansion'!I$7:J$8,MMULT(MINVERSE('Useful matrices &amp; checks'!$G118:$H119),MMULT('SS Taylor expansion'!I$7:J$8,MMULT(MINVERSE('Useful matrices &amp; checks'!$G118:$H119),'Useful matrices &amp; checks'!$L118:$L119))))))</f>
        <v>0.52653828970855343</v>
      </c>
      <c r="AB118" s="12">
        <f t="array" aca="1" ref="AB118:AB119" ca="1">(MMULT(MINVERSE('Useful matrices &amp; checks'!$G118:$H119),MMULT('SS Taylor expansion'!K$7:L$8,MMULT(MINVERSE('Useful matrices &amp; checks'!$G118:$H119),'SS Taylor expansion'!K$4:K$5)))-MMULT(MINVERSE('Useful matrices &amp; checks'!$G118:$H119),MMULT('SS Taylor expansion'!K$7:L$8,MMULT(MINVERSE('Useful matrices &amp; checks'!$G118:$H119),MMULT('SS Taylor expansion'!K$7:L$8,MMULT(MINVERSE('Useful matrices &amp; checks'!$G118:$H119),'Useful matrices &amp; checks'!$L118:$L119))))))</f>
        <v>-113.78070698343944</v>
      </c>
      <c r="AC118" s="12">
        <f t="array" aca="1" ref="AC118:AC119" ca="1">(MMULT(MINVERSE('Useful matrices &amp; checks'!$G118:$H119),MMULT('SS Taylor expansion'!M$7:N$8,MMULT(MINVERSE('Useful matrices &amp; checks'!$G118:$H119),'SS Taylor expansion'!M$4:M$5)))-MMULT(MINVERSE('Useful matrices &amp; checks'!$G118:$H119),MMULT('SS Taylor expansion'!M$7:N$8,MMULT(MINVERSE('Useful matrices &amp; checks'!$G118:$H119),MMULT('SS Taylor expansion'!M$7:N$8,MMULT(MINVERSE('Useful matrices &amp; checks'!$G118:$H119),'Useful matrices &amp; checks'!$L118:$L119))))))</f>
        <v>-41.067813614277156</v>
      </c>
      <c r="AD118" s="12"/>
      <c r="AE118" s="12">
        <f t="array" aca="1" ref="AE118:AE119" ca="1">Q116:Q117*(INDEX('Flow probs &amp; rates'!AE$6:AE$5999-'Flow probs &amp; rates'!AE$5:AE$5999,'Useful matrices &amp; checks'!$A116))+X116:X117*(INDEX('Flow probs &amp; rates'!AE$6:AE$5999-'Flow probs &amp; rates'!AE$5:AE$5999,'Useful matrices &amp; checks'!$A116))^2</f>
        <v>1.0247430378250294E-3</v>
      </c>
      <c r="AF118" s="12">
        <f t="array" aca="1" ref="AF118:AF119" ca="1">R116:R117*(INDEX('Flow probs &amp; rates'!AF$6:AF$5999-'Flow probs &amp; rates'!AF$5:AF$5999,'Useful matrices &amp; checks'!$A116))+Y116:Y117*(INDEX('Flow probs &amp; rates'!AF$6:AF$5999-'Flow probs &amp; rates'!AF$5:AF$5999,'Useful matrices &amp; checks'!$A116))^2</f>
        <v>3.3917544596783933E-3</v>
      </c>
      <c r="AG118" s="12">
        <f t="array" aca="1" ref="AG118:AG119" ca="1">S116:S117*(INDEX('Flow probs &amp; rates'!AG$6:AG$5999-'Flow probs &amp; rates'!AG$5:AG$5999,'Useful matrices &amp; checks'!$A116))+Z116:Z117*(INDEX('Flow probs &amp; rates'!AG$6:AG$5999-'Flow probs &amp; rates'!AG$5:AG$5999,'Useful matrices &amp; checks'!$A116))^2</f>
        <v>-3.5158786286969057E-4</v>
      </c>
      <c r="AH118" s="12">
        <f t="array" aca="1" ref="AH118:AH119" ca="1">T116:T117*(INDEX('Flow probs &amp; rates'!AI$6:AI$5999-'Flow probs &amp; rates'!AI$5:AI$5999,'Useful matrices &amp; checks'!$A116))+AA116:AA117*(INDEX('Flow probs &amp; rates'!AI$6:AI$5999-'Flow probs &amp; rates'!AI$5:AI$5999,'Useful matrices &amp; checks'!$A116))^2</f>
        <v>1.3449471184830933E-3</v>
      </c>
      <c r="AI118" s="12">
        <f t="array" aca="1" ref="AI118:AI119" ca="1">U116:U117*(INDEX('Flow probs &amp; rates'!AJ$6:AJ$5999-'Flow probs &amp; rates'!AJ$5:AJ$5999,'Useful matrices &amp; checks'!$A116))+AB116:AB117*(INDEX('Flow probs &amp; rates'!AJ$6:AJ$5999-'Flow probs &amp; rates'!AJ$5:AJ$5999,'Useful matrices &amp; checks'!$A116))^2</f>
        <v>-1.4540402861341039E-2</v>
      </c>
      <c r="AJ118" s="12">
        <f t="array" aca="1" ref="AJ118:AJ119" ca="1">V116:V117*(INDEX('Flow probs &amp; rates'!AK$6:AK$5999-'Flow probs &amp; rates'!AK$5:AK$5999,'Useful matrices &amp; checks'!$A116))+AC116:AC117*(INDEX('Flow probs &amp; rates'!AK$6:AK$5999-'Flow probs &amp; rates'!AK$5:AK$5999,'Useful matrices &amp; checks'!$A116))^2</f>
        <v>-1.1060575050747077E-3</v>
      </c>
      <c r="AK118" s="12"/>
      <c r="AL118" s="12"/>
      <c r="AM118" s="12">
        <f ca="1">'Useful matrices &amp; checks'!AO118</f>
        <v>-1.0205133628547136E-2</v>
      </c>
      <c r="AN118" s="12">
        <f t="shared" ca="1" si="4"/>
        <v>-1.0236603613298922E-2</v>
      </c>
      <c r="AO118" s="12">
        <f t="shared" ca="1" si="5"/>
        <v>3.1469984751786306E-5</v>
      </c>
    </row>
    <row r="119" spans="1:41" x14ac:dyDescent="0.35">
      <c r="Q119" s="12">
        <f ca="1"/>
        <v>1.116440100473395</v>
      </c>
      <c r="R119" s="12">
        <f ca="1"/>
        <v>0.2211498075069992</v>
      </c>
      <c r="S119" s="12">
        <f ca="1"/>
        <v>-6.2908530108991847E-2</v>
      </c>
      <c r="T119" s="12">
        <f ca="1"/>
        <v>-5.0447306870725205E-2</v>
      </c>
      <c r="U119" s="12">
        <f ca="1"/>
        <v>-0.11608233970414086</v>
      </c>
      <c r="V119" s="12">
        <f ca="1"/>
        <v>0.46994113670506243</v>
      </c>
      <c r="W119" s="12"/>
      <c r="X119" s="12">
        <f ca="1"/>
        <v>-9.2129239471865745</v>
      </c>
      <c r="Y119" s="12">
        <f ca="1"/>
        <v>-4.1331672551555707</v>
      </c>
      <c r="Z119" s="12">
        <f ca="1"/>
        <v>0.11105696434625482</v>
      </c>
      <c r="AA119" s="12">
        <f ca="1"/>
        <v>7.1417179652704069E-2</v>
      </c>
      <c r="AB119" s="12">
        <f ca="1"/>
        <v>2.1289213265135789</v>
      </c>
      <c r="AC119" s="12">
        <f ca="1"/>
        <v>-5.5702452797080113</v>
      </c>
      <c r="AD119" s="12"/>
      <c r="AE119" s="12">
        <f ca="1"/>
        <v>-2.2532391070495243E-4</v>
      </c>
      <c r="AF119" s="12">
        <f ca="1"/>
        <v>-6.3721886173484551E-5</v>
      </c>
      <c r="AG119" s="12">
        <f ca="1"/>
        <v>7.7308309784995981E-5</v>
      </c>
      <c r="AH119" s="12">
        <f ca="1"/>
        <v>1.9451686883345466E-4</v>
      </c>
      <c r="AI119" s="12">
        <f ca="1"/>
        <v>2.7317481470484677E-4</v>
      </c>
      <c r="AJ119" s="12">
        <f ca="1"/>
        <v>-1.5996676722838715E-4</v>
      </c>
      <c r="AK119" s="12"/>
      <c r="AL119" s="12"/>
      <c r="AM119" s="12">
        <f ca="1">'Useful matrices &amp; checks'!AO119</f>
        <v>9.3457326217988301E-5</v>
      </c>
      <c r="AN119" s="12">
        <f t="shared" ca="1" si="4"/>
        <v>9.5987429216473305E-5</v>
      </c>
      <c r="AO119" s="12">
        <f t="shared" ca="1" si="5"/>
        <v>-2.5301029984850032E-6</v>
      </c>
    </row>
    <row r="120" spans="1:41" x14ac:dyDescent="0.35">
      <c r="A120">
        <v>59</v>
      </c>
      <c r="P120" s="56" t="str">
        <f>INDEX('Flow probs &amp; rates'!$A$5:$A$5999,$A120)</f>
        <v>1995,3</v>
      </c>
      <c r="Q120" s="12">
        <f t="array" aca="1" ref="Q120:Q121" ca="1">-1*(MMULT(MINVERSE('Useful matrices &amp; checks'!$G120:$H121),'SS Taylor expansion'!C$4:C$5)-MMULT(MINVERSE('Useful matrices &amp; checks'!$G120:$H121),MMULT('SS Taylor expansion'!C$7:D$8,MMULT(MINVERSE('Useful matrices &amp; checks'!$G120:$H121),'Useful matrices &amp; checks'!$L120:$L121))))</f>
        <v>-5.3670278471543709</v>
      </c>
      <c r="R120" s="12">
        <f t="array" aca="1" ref="R120:R121" ca="1">-1*(MMULT(MINVERSE('Useful matrices &amp; checks'!$G120:$H121),'SS Taylor expansion'!E$4:E$5)-MMULT(MINVERSE('Useful matrices &amp; checks'!$G120:$H121),MMULT('SS Taylor expansion'!E$7:F$8,MMULT(MINVERSE('Useful matrices &amp; checks'!$G120:$H121),'Useful matrices &amp; checks'!$L120:$L121))))</f>
        <v>-12.190770494971826</v>
      </c>
      <c r="S120" s="12">
        <f t="array" aca="1" ref="S120:S121" ca="1">-1*(MMULT(MINVERSE('Useful matrices &amp; checks'!$G120:$H121),'SS Taylor expansion'!G$4:G$5)-MMULT(MINVERSE('Useful matrices &amp; checks'!$G120:$H121),MMULT('SS Taylor expansion'!G$7:H$8,MMULT(MINVERSE('Useful matrices &amp; checks'!$G120:$H121),'Useful matrices &amp; checks'!$L120:$L121))))</f>
        <v>0.32343339915264385</v>
      </c>
      <c r="T120" s="12">
        <f t="array" aca="1" ref="T120:T121" ca="1">-1*(MMULT(MINVERSE('Useful matrices &amp; checks'!$G120:$H121),'SS Taylor expansion'!I$4:I$5)-MMULT(MINVERSE('Useful matrices &amp; checks'!$G120:$H121),MMULT('SS Taylor expansion'!I$7:J$8,MMULT(MINVERSE('Useful matrices &amp; checks'!$G120:$H121),'Useful matrices &amp; checks'!$L120:$L121))))</f>
        <v>-0.41121945746874405</v>
      </c>
      <c r="U120" s="12">
        <f t="array" aca="1" ref="U120:U121" ca="1">-1*(MMULT(MINVERSE('Useful matrices &amp; checks'!$G120:$H121),'SS Taylor expansion'!K$4:K$5)-MMULT(MINVERSE('Useful matrices &amp; checks'!$G120:$H121),MMULT('SS Taylor expansion'!K$7:L$8,MMULT(MINVERSE('Useful matrices &amp; checks'!$G120:$H121),'Useful matrices &amp; checks'!$L120:$L121))))</f>
        <v>6.3175317709575474</v>
      </c>
      <c r="V120" s="12">
        <f t="array" aca="1" ref="V120:V121" ca="1">-1*(MMULT(MINVERSE('Useful matrices &amp; checks'!$G120:$H121),'SS Taylor expansion'!M$4:M$5)-MMULT(MINVERSE('Useful matrices &amp; checks'!$G120:$H121),MMULT('SS Taylor expansion'!M$7:N$8,MMULT(MINVERSE('Useful matrices &amp; checks'!$G120:$H121),'Useful matrices &amp; checks'!$L120:$L121))))</f>
        <v>3.5362170908069732</v>
      </c>
      <c r="W120" s="12"/>
      <c r="X120" s="12">
        <f t="array" aca="1" ref="X120:X121" ca="1">(MMULT(MINVERSE('Useful matrices &amp; checks'!$G120:$H121),MMULT('SS Taylor expansion'!C$7:D$8,MMULT(MINVERSE('Useful matrices &amp; checks'!$G120:$H121),'SS Taylor expansion'!C$4:C$5)))-MMULT(MINVERSE('Useful matrices &amp; checks'!$G120:$H121),MMULT('SS Taylor expansion'!C$7:D$8,MMULT(MINVERSE('Useful matrices &amp; checks'!$G120:$H121),MMULT('SS Taylor expansion'!C$7:D$8,MMULT(MINVERSE('Useful matrices &amp; checks'!$G120:$H121),'Useful matrices &amp; checks'!$L120:$L121))))))</f>
        <v>45.468257312149909</v>
      </c>
      <c r="Y120" s="12">
        <f t="array" aca="1" ref="Y120:Y121" ca="1">(MMULT(MINVERSE('Useful matrices &amp; checks'!$G120:$H121),MMULT('SS Taylor expansion'!E$7:F$8,MMULT(MINVERSE('Useful matrices &amp; checks'!$G120:$H121),'SS Taylor expansion'!E$4:E$5)))-MMULT(MINVERSE('Useful matrices &amp; checks'!$G120:$H121),MMULT('SS Taylor expansion'!E$7:F$8,MMULT(MINVERSE('Useful matrices &amp; checks'!$G120:$H121),MMULT('SS Taylor expansion'!E$7:F$8,MMULT(MINVERSE('Useful matrices &amp; checks'!$G120:$H121),'Useful matrices &amp; checks'!$L120:$L121))))))</f>
        <v>234.58644954405878</v>
      </c>
      <c r="Z120" s="12">
        <f t="array" aca="1" ref="Z120:Z121" ca="1">(MMULT(MINVERSE('Useful matrices &amp; checks'!$G120:$H121),MMULT('SS Taylor expansion'!G$7:H$8,MMULT(MINVERSE('Useful matrices &amp; checks'!$G120:$H121),'SS Taylor expansion'!G$4:G$5)))-MMULT(MINVERSE('Useful matrices &amp; checks'!$G120:$H121),MMULT('SS Taylor expansion'!G$7:H$8,MMULT(MINVERSE('Useful matrices &amp; checks'!$G120:$H121),MMULT('SS Taylor expansion'!G$7:H$8,MMULT(MINVERSE('Useful matrices &amp; checks'!$G120:$H121),'Useful matrices &amp; checks'!$L120:$L121))))))</f>
        <v>-0.61106899279945748</v>
      </c>
      <c r="AA120" s="12">
        <f t="array" aca="1" ref="AA120:AA121" ca="1">(MMULT(MINVERSE('Useful matrices &amp; checks'!$G120:$H121),MMULT('SS Taylor expansion'!I$7:J$8,MMULT(MINVERSE('Useful matrices &amp; checks'!$G120:$H121),'SS Taylor expansion'!I$4:I$5)))-MMULT(MINVERSE('Useful matrices &amp; checks'!$G120:$H121),MMULT('SS Taylor expansion'!I$7:J$8,MMULT(MINVERSE('Useful matrices &amp; checks'!$G120:$H121),MMULT('SS Taylor expansion'!I$7:J$8,MMULT(MINVERSE('Useful matrices &amp; checks'!$G120:$H121),'Useful matrices &amp; checks'!$L120:$L121))))))</f>
        <v>0.62883325586043759</v>
      </c>
      <c r="AB120" s="12">
        <f t="array" aca="1" ref="AB120:AB121" ca="1">(MMULT(MINVERSE('Useful matrices &amp; checks'!$G120:$H121),MMULT('SS Taylor expansion'!K$7:L$8,MMULT(MINVERSE('Useful matrices &amp; checks'!$G120:$H121),'SS Taylor expansion'!K$4:K$5)))-MMULT(MINVERSE('Useful matrices &amp; checks'!$G120:$H121),MMULT('SS Taylor expansion'!K$7:L$8,MMULT(MINVERSE('Useful matrices &amp; checks'!$G120:$H121),MMULT('SS Taylor expansion'!K$7:L$8,MMULT(MINVERSE('Useful matrices &amp; checks'!$G120:$H121),'Useful matrices &amp; checks'!$L120:$L121))))))</f>
        <v>-119.29286029651135</v>
      </c>
      <c r="AC120" s="12">
        <f t="array" aca="1" ref="AC120:AC121" ca="1">(MMULT(MINVERSE('Useful matrices &amp; checks'!$G120:$H121),MMULT('SS Taylor expansion'!M$7:N$8,MMULT(MINVERSE('Useful matrices &amp; checks'!$G120:$H121),'SS Taylor expansion'!M$4:M$5)))-MMULT(MINVERSE('Useful matrices &amp; checks'!$G120:$H121),MMULT('SS Taylor expansion'!M$7:N$8,MMULT(MINVERSE('Useful matrices &amp; checks'!$G120:$H121),MMULT('SS Taylor expansion'!M$7:N$8,MMULT(MINVERSE('Useful matrices &amp; checks'!$G120:$H121),'Useful matrices &amp; checks'!$L120:$L121))))))</f>
        <v>-43.496780707850036</v>
      </c>
      <c r="AD120" s="12"/>
      <c r="AE120" s="12">
        <f t="array" aca="1" ref="AE120:AE121" ca="1">Q118:Q119*(INDEX('Flow probs &amp; rates'!AE$6:AE$5999-'Flow probs &amp; rates'!AE$5:AE$5999,'Useful matrices &amp; checks'!$A118))+X118:X119*(INDEX('Flow probs &amp; rates'!AE$6:AE$5999-'Flow probs &amp; rates'!AE$5:AE$5999,'Useful matrices &amp; checks'!$A118))^2</f>
        <v>-1.2751234870561142E-3</v>
      </c>
      <c r="AF120" s="12">
        <f t="array" aca="1" ref="AF120:AF121" ca="1">R118:R119*(INDEX('Flow probs &amp; rates'!AF$6:AF$5999-'Flow probs &amp; rates'!AF$5:AF$5999,'Useful matrices &amp; checks'!$A118))+Y118:Y119*(INDEX('Flow probs &amp; rates'!AF$6:AF$5999-'Flow probs &amp; rates'!AF$5:AF$5999,'Useful matrices &amp; checks'!$A118))^2</f>
        <v>8.4815874545741358E-3</v>
      </c>
      <c r="AG120" s="12">
        <f t="array" aca="1" ref="AG120:AG121" ca="1">S118:S119*(INDEX('Flow probs &amp; rates'!AG$6:AG$5999-'Flow probs &amp; rates'!AG$5:AG$5999,'Useful matrices &amp; checks'!$A118))+Z118:Z119*(INDEX('Flow probs &amp; rates'!AG$6:AG$5999-'Flow probs &amp; rates'!AG$5:AG$5999,'Useful matrices &amp; checks'!$A118))^2</f>
        <v>-7.3234915115432684E-3</v>
      </c>
      <c r="AH120" s="12">
        <f t="array" aca="1" ref="AH120:AH121" ca="1">T118:T119*(INDEX('Flow probs &amp; rates'!AI$6:AI$5999-'Flow probs &amp; rates'!AI$5:AI$5999,'Useful matrices &amp; checks'!$A118))+AA118:AA119*(INDEX('Flow probs &amp; rates'!AI$6:AI$5999-'Flow probs &amp; rates'!AI$5:AI$5999,'Useful matrices &amp; checks'!$A118))^2</f>
        <v>7.0663185686572934E-3</v>
      </c>
      <c r="AI120" s="12">
        <f t="array" aca="1" ref="AI120:AI121" ca="1">U118:U119*(INDEX('Flow probs &amp; rates'!AJ$6:AJ$5999-'Flow probs &amp; rates'!AJ$5:AJ$5999,'Useful matrices &amp; checks'!$A118))+AB118:AB119*(INDEX('Flow probs &amp; rates'!AJ$6:AJ$5999-'Flow probs &amp; rates'!AJ$5:AJ$5999,'Useful matrices &amp; checks'!$A118))^2</f>
        <v>-4.029075735470183E-3</v>
      </c>
      <c r="AJ120" s="12">
        <f t="array" aca="1" ref="AJ120:AJ121" ca="1">V118:V119*(INDEX('Flow probs &amp; rates'!AK$6:AK$5999-'Flow probs &amp; rates'!AK$5:AK$5999,'Useful matrices &amp; checks'!$A118))+AC118:AC119*(INDEX('Flow probs &amp; rates'!AK$6:AK$5999-'Flow probs &amp; rates'!AK$5:AK$5999,'Useful matrices &amp; checks'!$A118))^2</f>
        <v>-1.9417941517507081E-3</v>
      </c>
      <c r="AK120" s="12"/>
      <c r="AL120" s="12"/>
      <c r="AM120" s="12">
        <f ca="1">'Useful matrices &amp; checks'!AO120</f>
        <v>1.1079882979958544E-3</v>
      </c>
      <c r="AN120" s="12">
        <f t="shared" ca="1" si="4"/>
        <v>9.7842113741115596E-4</v>
      </c>
      <c r="AO120" s="12">
        <f t="shared" ca="1" si="5"/>
        <v>1.2956716058469845E-4</v>
      </c>
    </row>
    <row r="121" spans="1:41" x14ac:dyDescent="0.35">
      <c r="P121" s="56"/>
      <c r="Q121" s="12">
        <f ca="1"/>
        <v>1.1969190253699731</v>
      </c>
      <c r="R121" s="12">
        <f ca="1"/>
        <v>0.22814779341147209</v>
      </c>
      <c r="S121" s="12">
        <f ca="1"/>
        <v>-7.2129975828453194E-2</v>
      </c>
      <c r="T121" s="12">
        <f ca="1"/>
        <v>-5.8381096852285444E-2</v>
      </c>
      <c r="U121" s="12">
        <f ca="1"/>
        <v>-0.11823132376623136</v>
      </c>
      <c r="V121" s="12">
        <f ca="1"/>
        <v>0.50203906629296768</v>
      </c>
      <c r="W121" s="12"/>
      <c r="X121" s="12">
        <f ca="1"/>
        <v>-10.140029785048418</v>
      </c>
      <c r="Y121" s="12">
        <f ca="1"/>
        <v>-4.39023774992594</v>
      </c>
      <c r="Z121" s="12">
        <f ca="1"/>
        <v>0.13627656202364041</v>
      </c>
      <c r="AA121" s="12">
        <f ca="1"/>
        <v>8.9275870943233748E-2</v>
      </c>
      <c r="AB121" s="12">
        <f ca="1"/>
        <v>2.2325416476028064</v>
      </c>
      <c r="AC121" s="12">
        <f ca="1"/>
        <v>-6.1752665666619819</v>
      </c>
      <c r="AD121" s="12"/>
      <c r="AE121" s="12">
        <f ca="1"/>
        <v>2.7278874437306453E-4</v>
      </c>
      <c r="AF121" s="12">
        <f ca="1"/>
        <v>-1.5869678518838E-4</v>
      </c>
      <c r="AG121" s="12">
        <f ca="1"/>
        <v>1.5667235951185715E-3</v>
      </c>
      <c r="AH121" s="12">
        <f ca="1"/>
        <v>9.5844224924339556E-4</v>
      </c>
      <c r="AI121" s="12">
        <f ca="1"/>
        <v>7.5386992107803516E-5</v>
      </c>
      <c r="AJ121" s="12">
        <f ca="1"/>
        <v>-2.6337583513804936E-4</v>
      </c>
      <c r="AK121" s="12"/>
      <c r="AL121" s="12"/>
      <c r="AM121" s="12">
        <f ca="1">'Useful matrices &amp; checks'!AO121</f>
        <v>2.5430425992072139E-3</v>
      </c>
      <c r="AN121" s="12">
        <f t="shared" ca="1" si="4"/>
        <v>2.4512689605164064E-3</v>
      </c>
      <c r="AO121" s="12">
        <f t="shared" ca="1" si="5"/>
        <v>9.1773638690807562E-5</v>
      </c>
    </row>
    <row r="122" spans="1:41" x14ac:dyDescent="0.35">
      <c r="A122">
        <v>60</v>
      </c>
      <c r="P122" s="56" t="str">
        <f>INDEX('Flow probs &amp; rates'!$A$5:$A$5999,$A122)</f>
        <v>1995,4</v>
      </c>
      <c r="Q122" s="12">
        <f t="array" aca="1" ref="Q122:Q123" ca="1">-1*(MMULT(MINVERSE('Useful matrices &amp; checks'!$G122:$H123),'SS Taylor expansion'!C$4:C$5)-MMULT(MINVERSE('Useful matrices &amp; checks'!$G122:$H123),MMULT('SS Taylor expansion'!C$7:D$8,MMULT(MINVERSE('Useful matrices &amp; checks'!$G122:$H123),'Useful matrices &amp; checks'!$L122:$L123))))</f>
        <v>-5.3497370815123597</v>
      </c>
      <c r="R122" s="12">
        <f t="array" aca="1" ref="R122:R123" ca="1">-1*(MMULT(MINVERSE('Useful matrices &amp; checks'!$G122:$H123),'SS Taylor expansion'!E$4:E$5)-MMULT(MINVERSE('Useful matrices &amp; checks'!$G122:$H123),MMULT('SS Taylor expansion'!E$7:F$8,MMULT(MINVERSE('Useful matrices &amp; checks'!$G122:$H123),'Useful matrices &amp; checks'!$L122:$L123))))</f>
        <v>-12.492097819685497</v>
      </c>
      <c r="S122" s="12">
        <f t="array" aca="1" ref="S122:S123" ca="1">-1*(MMULT(MINVERSE('Useful matrices &amp; checks'!$G122:$H123),'SS Taylor expansion'!G$4:G$5)-MMULT(MINVERSE('Useful matrices &amp; checks'!$G122:$H123),MMULT('SS Taylor expansion'!G$7:H$8,MMULT(MINVERSE('Useful matrices &amp; checks'!$G122:$H123),'Useful matrices &amp; checks'!$L122:$L123))))</f>
        <v>0.29329411456445947</v>
      </c>
      <c r="T122" s="12">
        <f t="array" aca="1" ref="T122:T123" ca="1">-1*(MMULT(MINVERSE('Useful matrices &amp; checks'!$G122:$H123),'SS Taylor expansion'!I$4:I$5)-MMULT(MINVERSE('Useful matrices &amp; checks'!$G122:$H123),MMULT('SS Taylor expansion'!I$7:J$8,MMULT(MINVERSE('Useful matrices &amp; checks'!$G122:$H123),'Useful matrices &amp; checks'!$L122:$L123))))</f>
        <v>-0.39157295707890188</v>
      </c>
      <c r="U122" s="12">
        <f t="array" aca="1" ref="U122:U123" ca="1">-1*(MMULT(MINVERSE('Useful matrices &amp; checks'!$G122:$H123),'SS Taylor expansion'!K$4:K$5)-MMULT(MINVERSE('Useful matrices &amp; checks'!$G122:$H123),MMULT('SS Taylor expansion'!K$7:L$8,MMULT(MINVERSE('Useful matrices &amp; checks'!$G122:$H123),'Useful matrices &amp; checks'!$L122:$L123))))</f>
        <v>6.4043163443166939</v>
      </c>
      <c r="V122" s="12">
        <f t="array" aca="1" ref="V122:V123" ca="1">-1*(MMULT(MINVERSE('Useful matrices &amp; checks'!$G122:$H123),'SS Taylor expansion'!M$4:M$5)-MMULT(MINVERSE('Useful matrices &amp; checks'!$G122:$H123),MMULT('SS Taylor expansion'!M$7:N$8,MMULT(MINVERSE('Useful matrices &amp; checks'!$G122:$H123),'Useful matrices &amp; checks'!$L122:$L123))))</f>
        <v>3.6616698230145364</v>
      </c>
      <c r="W122" s="12"/>
      <c r="X122" s="12">
        <f t="array" aca="1" ref="X122:X123" ca="1">(MMULT(MINVERSE('Useful matrices &amp; checks'!$G122:$H123),MMULT('SS Taylor expansion'!C$7:D$8,MMULT(MINVERSE('Useful matrices &amp; checks'!$G122:$H123),'SS Taylor expansion'!C$4:C$5)))-MMULT(MINVERSE('Useful matrices &amp; checks'!$G122:$H123),MMULT('SS Taylor expansion'!C$7:D$8,MMULT(MINVERSE('Useful matrices &amp; checks'!$G122:$H123),MMULT('SS Taylor expansion'!C$7:D$8,MMULT(MINVERSE('Useful matrices &amp; checks'!$G122:$H123),'Useful matrices &amp; checks'!$L122:$L123))))))</f>
        <v>44.861171038274243</v>
      </c>
      <c r="Y122" s="12">
        <f t="array" aca="1" ref="Y122:Y123" ca="1">(MMULT(MINVERSE('Useful matrices &amp; checks'!$G122:$H123),MMULT('SS Taylor expansion'!E$7:F$8,MMULT(MINVERSE('Useful matrices &amp; checks'!$G122:$H123),'SS Taylor expansion'!E$4:E$5)))-MMULT(MINVERSE('Useful matrices &amp; checks'!$G122:$H123),MMULT('SS Taylor expansion'!E$7:F$8,MMULT(MINVERSE('Useful matrices &amp; checks'!$G122:$H123),MMULT('SS Taylor expansion'!E$7:F$8,MMULT(MINVERSE('Useful matrices &amp; checks'!$G122:$H123),'Useful matrices &amp; checks'!$L122:$L123))))))</f>
        <v>244.61128063045638</v>
      </c>
      <c r="Z122" s="12">
        <f t="array" aca="1" ref="Z122:Z123" ca="1">(MMULT(MINVERSE('Useful matrices &amp; checks'!$G122:$H123),MMULT('SS Taylor expansion'!G$7:H$8,MMULT(MINVERSE('Useful matrices &amp; checks'!$G122:$H123),'SS Taylor expansion'!G$4:G$5)))-MMULT(MINVERSE('Useful matrices &amp; checks'!$G122:$H123),MMULT('SS Taylor expansion'!G$7:H$8,MMULT(MINVERSE('Useful matrices &amp; checks'!$G122:$H123),MMULT('SS Taylor expansion'!G$7:H$8,MMULT(MINVERSE('Useful matrices &amp; checks'!$G122:$H123),'Useful matrices &amp; checks'!$L122:$L123))))))</f>
        <v>-0.54341663260725492</v>
      </c>
      <c r="AA122" s="12">
        <f t="array" aca="1" ref="AA122:AA123" ca="1">(MMULT(MINVERSE('Useful matrices &amp; checks'!$G122:$H123),MMULT('SS Taylor expansion'!I$7:J$8,MMULT(MINVERSE('Useful matrices &amp; checks'!$G122:$H123),'SS Taylor expansion'!I$4:I$5)))-MMULT(MINVERSE('Useful matrices &amp; checks'!$G122:$H123),MMULT('SS Taylor expansion'!I$7:J$8,MMULT(MINVERSE('Useful matrices &amp; checks'!$G122:$H123),MMULT('SS Taylor expansion'!I$7:J$8,MMULT(MINVERSE('Useful matrices &amp; checks'!$G122:$H123),'Useful matrices &amp; checks'!$L122:$L123))))))</f>
        <v>0.56875060581200498</v>
      </c>
      <c r="AB122" s="12">
        <f t="array" aca="1" ref="AB122:AB123" ca="1">(MMULT(MINVERSE('Useful matrices &amp; checks'!$G122:$H123),MMULT('SS Taylor expansion'!K$7:L$8,MMULT(MINVERSE('Useful matrices &amp; checks'!$G122:$H123),'SS Taylor expansion'!K$4:K$5)))-MMULT(MINVERSE('Useful matrices &amp; checks'!$G122:$H123),MMULT('SS Taylor expansion'!K$7:L$8,MMULT(MINVERSE('Useful matrices &amp; checks'!$G122:$H123),MMULT('SS Taylor expansion'!K$7:L$8,MMULT(MINVERSE('Useful matrices &amp; checks'!$G122:$H123),'Useful matrices &amp; checks'!$L122:$L123))))))</f>
        <v>-122.84089423493012</v>
      </c>
      <c r="AC122" s="12">
        <f t="array" aca="1" ref="AC122:AC123" ca="1">(MMULT(MINVERSE('Useful matrices &amp; checks'!$G122:$H123),MMULT('SS Taylor expansion'!M$7:N$8,MMULT(MINVERSE('Useful matrices &amp; checks'!$G122:$H123),'SS Taylor expansion'!M$4:M$5)))-MMULT(MINVERSE('Useful matrices &amp; checks'!$G122:$H123),MMULT('SS Taylor expansion'!M$7:N$8,MMULT(MINVERSE('Useful matrices &amp; checks'!$G122:$H123),MMULT('SS Taylor expansion'!M$7:N$8,MMULT(MINVERSE('Useful matrices &amp; checks'!$G122:$H123),'Useful matrices &amp; checks'!$L122:$L123))))))</f>
        <v>-46.313093741304712</v>
      </c>
      <c r="AD122" s="12"/>
      <c r="AE122" s="12">
        <f t="array" aca="1" ref="AE122:AE123" ca="1">Q120:Q121*(INDEX('Flow probs &amp; rates'!AE$6:AE$5999-'Flow probs &amp; rates'!AE$5:AE$5999,'Useful matrices &amp; checks'!$A120))+X120:X121*(INDEX('Flow probs &amp; rates'!AE$6:AE$5999-'Flow probs &amp; rates'!AE$5:AE$5999,'Useful matrices &amp; checks'!$A120))^2</f>
        <v>9.231795045950883E-3</v>
      </c>
      <c r="AF122" s="12">
        <f t="array" aca="1" ref="AF122:AF123" ca="1">R120:R121*(INDEX('Flow probs &amp; rates'!AF$6:AF$5999-'Flow probs &amp; rates'!AF$5:AF$5999,'Useful matrices &amp; checks'!$A120))+Y120:Y121*(INDEX('Flow probs &amp; rates'!AF$6:AF$5999-'Flow probs &amp; rates'!AF$5:AF$5999,'Useful matrices &amp; checks'!$A120))^2</f>
        <v>-4.6883524221633622E-3</v>
      </c>
      <c r="AG122" s="12">
        <f t="array" aca="1" ref="AG122:AG123" ca="1">S120:S121*(INDEX('Flow probs &amp; rates'!AG$6:AG$5999-'Flow probs &amp; rates'!AG$5:AG$5999,'Useful matrices &amp; checks'!$A120))+Z120:Z121*(INDEX('Flow probs &amp; rates'!AG$6:AG$5999-'Flow probs &amp; rates'!AG$5:AG$5999,'Useful matrices &amp; checks'!$A120))^2</f>
        <v>5.0651335184063026E-3</v>
      </c>
      <c r="AH122" s="12">
        <f t="array" aca="1" ref="AH122:AH123" ca="1">T120:T121*(INDEX('Flow probs &amp; rates'!AI$6:AI$5999-'Flow probs &amp; rates'!AI$5:AI$5999,'Useful matrices &amp; checks'!$A120))+AA120:AA121*(INDEX('Flow probs &amp; rates'!AI$6:AI$5999-'Flow probs &amp; rates'!AI$5:AI$5999,'Useful matrices &amp; checks'!$A120))^2</f>
        <v>-4.819109623763745E-4</v>
      </c>
      <c r="AI122" s="12">
        <f t="array" aca="1" ref="AI122:AI123" ca="1">U120:U121*(INDEX('Flow probs &amp; rates'!AJ$6:AJ$5999-'Flow probs &amp; rates'!AJ$5:AJ$5999,'Useful matrices &amp; checks'!$A120))+AB120:AB121*(INDEX('Flow probs &amp; rates'!AJ$6:AJ$5999-'Flow probs &amp; rates'!AJ$5:AJ$5999,'Useful matrices &amp; checks'!$A120))^2</f>
        <v>-3.1193992468545118E-3</v>
      </c>
      <c r="AJ122" s="12">
        <f t="array" aca="1" ref="AJ122:AJ123" ca="1">V120:V121*(INDEX('Flow probs &amp; rates'!AK$6:AK$5999-'Flow probs &amp; rates'!AK$5:AK$5999,'Useful matrices &amp; checks'!$A120))+AC120:AC121*(INDEX('Flow probs &amp; rates'!AK$6:AK$5999-'Flow probs &amp; rates'!AK$5:AK$5999,'Useful matrices &amp; checks'!$A120))^2</f>
        <v>-1.2404889818666254E-3</v>
      </c>
      <c r="AK122" s="12"/>
      <c r="AL122" s="12"/>
      <c r="AM122" s="12">
        <f ca="1">'Useful matrices &amp; checks'!AO122</f>
        <v>4.4425811192545517E-3</v>
      </c>
      <c r="AN122" s="12">
        <f t="shared" ca="1" si="4"/>
        <v>4.7667769510963114E-3</v>
      </c>
      <c r="AO122" s="12">
        <f t="shared" ca="1" si="5"/>
        <v>-3.2419583184175975E-4</v>
      </c>
    </row>
    <row r="123" spans="1:41" x14ac:dyDescent="0.35">
      <c r="Q123" s="12">
        <f ca="1"/>
        <v>1.1820173465753294</v>
      </c>
      <c r="R123" s="12">
        <f ca="1"/>
        <v>0.2553935421519008</v>
      </c>
      <c r="S123" s="12">
        <f ca="1"/>
        <v>-6.480294746852075E-2</v>
      </c>
      <c r="T123" s="12">
        <f ca="1"/>
        <v>-5.0801245764378861E-2</v>
      </c>
      <c r="U123" s="12">
        <f ca="1"/>
        <v>-0.13093245504841328</v>
      </c>
      <c r="V123" s="12">
        <f ca="1"/>
        <v>0.47505167357481393</v>
      </c>
      <c r="W123" s="12"/>
      <c r="X123" s="12">
        <f ca="1"/>
        <v>-9.912016524732163</v>
      </c>
      <c r="Y123" s="12">
        <f ca="1"/>
        <v>-5.0009327746440668</v>
      </c>
      <c r="Z123" s="12">
        <f ca="1"/>
        <v>0.12006718767153754</v>
      </c>
      <c r="AA123" s="12">
        <f ca="1"/>
        <v>7.3787627010904758E-2</v>
      </c>
      <c r="AB123" s="12">
        <f ca="1"/>
        <v>2.5114093367350572</v>
      </c>
      <c r="AC123" s="12">
        <f ca="1"/>
        <v>-6.0084916864845077</v>
      </c>
      <c r="AD123" s="12"/>
      <c r="AE123" s="12">
        <f ca="1"/>
        <v>-2.0588138246149584E-3</v>
      </c>
      <c r="AF123" s="12">
        <f ca="1"/>
        <v>8.774156320087244E-5</v>
      </c>
      <c r="AG123" s="12">
        <f ca="1"/>
        <v>-1.129592550453051E-3</v>
      </c>
      <c r="AH123" s="12">
        <f ca="1"/>
        <v>-6.8417216300645627E-5</v>
      </c>
      <c r="AI123" s="12">
        <f ca="1"/>
        <v>5.837892323810086E-5</v>
      </c>
      <c r="AJ123" s="12">
        <f ca="1"/>
        <v>-1.7611303667471281E-4</v>
      </c>
      <c r="AK123" s="12"/>
      <c r="AL123" s="12"/>
      <c r="AM123" s="12">
        <f ca="1">'Useful matrices &amp; checks'!AO123</f>
        <v>-3.2021559884219536E-3</v>
      </c>
      <c r="AN123" s="12">
        <f t="shared" ca="1" si="4"/>
        <v>-3.2868161416043946E-3</v>
      </c>
      <c r="AO123" s="12">
        <f t="shared" ca="1" si="5"/>
        <v>8.4660153182440981E-5</v>
      </c>
    </row>
    <row r="124" spans="1:41" x14ac:dyDescent="0.35">
      <c r="A124">
        <v>61</v>
      </c>
      <c r="P124" s="56" t="str">
        <f>INDEX('Flow probs &amp; rates'!$A$5:$A$5999,$A124)</f>
        <v>1995,5</v>
      </c>
      <c r="Q124" s="12">
        <f t="array" aca="1" ref="Q124:Q125" ca="1">-1*(MMULT(MINVERSE('Useful matrices &amp; checks'!$G124:$H125),'SS Taylor expansion'!C$4:C$5)-MMULT(MINVERSE('Useful matrices &amp; checks'!$G124:$H125),MMULT('SS Taylor expansion'!C$7:D$8,MMULT(MINVERSE('Useful matrices &amp; checks'!$G124:$H125),'Useful matrices &amp; checks'!$L124:$L125))))</f>
        <v>-5.2357392567377747</v>
      </c>
      <c r="R124" s="12">
        <f t="array" aca="1" ref="R124:R125" ca="1">-1*(MMULT(MINVERSE('Useful matrices &amp; checks'!$G124:$H125),'SS Taylor expansion'!E$4:E$5)-MMULT(MINVERSE('Useful matrices &amp; checks'!$G124:$H125),MMULT('SS Taylor expansion'!E$7:F$8,MMULT(MINVERSE('Useful matrices &amp; checks'!$G124:$H125),'Useful matrices &amp; checks'!$L124:$L125))))</f>
        <v>-12.111779430367386</v>
      </c>
      <c r="S124" s="12">
        <f t="array" aca="1" ref="S124:S125" ca="1">-1*(MMULT(MINVERSE('Useful matrices &amp; checks'!$G124:$H125),'SS Taylor expansion'!G$4:G$5)-MMULT(MINVERSE('Useful matrices &amp; checks'!$G124:$H125),MMULT('SS Taylor expansion'!G$7:H$8,MMULT(MINVERSE('Useful matrices &amp; checks'!$G124:$H125),'Useful matrices &amp; checks'!$L124:$L125))))</f>
        <v>0.30227614479290171</v>
      </c>
      <c r="T124" s="12">
        <f t="array" aca="1" ref="T124:T125" ca="1">-1*(MMULT(MINVERSE('Useful matrices &amp; checks'!$G124:$H125),'SS Taylor expansion'!I$4:I$5)-MMULT(MINVERSE('Useful matrices &amp; checks'!$G124:$H125),MMULT('SS Taylor expansion'!I$7:J$8,MMULT(MINVERSE('Useful matrices &amp; checks'!$G124:$H125),'Useful matrices &amp; checks'!$L124:$L125))))</f>
        <v>-0.39697601679669942</v>
      </c>
      <c r="U124" s="12">
        <f t="array" aca="1" ref="U124:U125" ca="1">-1*(MMULT(MINVERSE('Useful matrices &amp; checks'!$G124:$H125),'SS Taylor expansion'!K$4:K$5)-MMULT(MINVERSE('Useful matrices &amp; checks'!$G124:$H125),MMULT('SS Taylor expansion'!K$7:L$8,MMULT(MINVERSE('Useful matrices &amp; checks'!$G124:$H125),'Useful matrices &amp; checks'!$L124:$L125))))</f>
        <v>6.59408249361854</v>
      </c>
      <c r="V124" s="12">
        <f t="array" aca="1" ref="V124:V125" ca="1">-1*(MMULT(MINVERSE('Useful matrices &amp; checks'!$G124:$H125),'SS Taylor expansion'!M$4:M$5)-MMULT(MINVERSE('Useful matrices &amp; checks'!$G124:$H125),MMULT('SS Taylor expansion'!M$7:N$8,MMULT(MINVERSE('Useful matrices &amp; checks'!$G124:$H125),'Useful matrices &amp; checks'!$L124:$L125))))</f>
        <v>3.743560258426327</v>
      </c>
      <c r="W124" s="12"/>
      <c r="X124" s="12">
        <f t="array" aca="1" ref="X124:X125" ca="1">(MMULT(MINVERSE('Useful matrices &amp; checks'!$G124:$H125),MMULT('SS Taylor expansion'!C$7:D$8,MMULT(MINVERSE('Useful matrices &amp; checks'!$G124:$H125),'SS Taylor expansion'!C$4:C$5)))-MMULT(MINVERSE('Useful matrices &amp; checks'!$G124:$H125),MMULT('SS Taylor expansion'!C$7:D$8,MMULT(MINVERSE('Useful matrices &amp; checks'!$G124:$H125),MMULT('SS Taylor expansion'!C$7:D$8,MMULT(MINVERSE('Useful matrices &amp; checks'!$G124:$H125),'Useful matrices &amp; checks'!$L124:$L125))))))</f>
        <v>43.920195811212345</v>
      </c>
      <c r="Y124" s="12">
        <f t="array" aca="1" ref="Y124:Y125" ca="1">(MMULT(MINVERSE('Useful matrices &amp; checks'!$G124:$H125),MMULT('SS Taylor expansion'!E$7:F$8,MMULT(MINVERSE('Useful matrices &amp; checks'!$G124:$H125),'SS Taylor expansion'!E$4:E$5)))-MMULT(MINVERSE('Useful matrices &amp; checks'!$G124:$H125),MMULT('SS Taylor expansion'!E$7:F$8,MMULT(MINVERSE('Useful matrices &amp; checks'!$G124:$H125),MMULT('SS Taylor expansion'!E$7:F$8,MMULT(MINVERSE('Useful matrices &amp; checks'!$G124:$H125),'Useful matrices &amp; checks'!$L124:$L125))))))</f>
        <v>235.03046162560611</v>
      </c>
      <c r="Z124" s="12">
        <f t="array" aca="1" ref="Z124:Z125" ca="1">(MMULT(MINVERSE('Useful matrices &amp; checks'!$G124:$H125),MMULT('SS Taylor expansion'!G$7:H$8,MMULT(MINVERSE('Useful matrices &amp; checks'!$G124:$H125),'SS Taylor expansion'!G$4:G$5)))-MMULT(MINVERSE('Useful matrices &amp; checks'!$G124:$H125),MMULT('SS Taylor expansion'!G$7:H$8,MMULT(MINVERSE('Useful matrices &amp; checks'!$G124:$H125),MMULT('SS Taylor expansion'!G$7:H$8,MMULT(MINVERSE('Useful matrices &amp; checks'!$G124:$H125),'Useful matrices &amp; checks'!$L124:$L125))))))</f>
        <v>-0.56651957468673741</v>
      </c>
      <c r="AA124" s="12">
        <f t="array" aca="1" ref="AA124:AA125" ca="1">(MMULT(MINVERSE('Useful matrices &amp; checks'!$G124:$H125),MMULT('SS Taylor expansion'!I$7:J$8,MMULT(MINVERSE('Useful matrices &amp; checks'!$G124:$H125),'SS Taylor expansion'!I$4:I$5)))-MMULT(MINVERSE('Useful matrices &amp; checks'!$G124:$H125),MMULT('SS Taylor expansion'!I$7:J$8,MMULT(MINVERSE('Useful matrices &amp; checks'!$G124:$H125),MMULT('SS Taylor expansion'!I$7:J$8,MMULT(MINVERSE('Useful matrices &amp; checks'!$G124:$H125),'Useful matrices &amp; checks'!$L124:$L125))))))</f>
        <v>0.57879048689234147</v>
      </c>
      <c r="AB124" s="12">
        <f t="array" aca="1" ref="AB124:AB125" ca="1">(MMULT(MINVERSE('Useful matrices &amp; checks'!$G124:$H125),MMULT('SS Taylor expansion'!K$7:L$8,MMULT(MINVERSE('Useful matrices &amp; checks'!$G124:$H125),'SS Taylor expansion'!K$4:K$5)))-MMULT(MINVERSE('Useful matrices &amp; checks'!$G124:$H125),MMULT('SS Taylor expansion'!K$7:L$8,MMULT(MINVERSE('Useful matrices &amp; checks'!$G124:$H125),MMULT('SS Taylor expansion'!K$7:L$8,MMULT(MINVERSE('Useful matrices &amp; checks'!$G124:$H125),'Useful matrices &amp; checks'!$L124:$L125))))))</f>
        <v>-125.21459597012426</v>
      </c>
      <c r="AC124" s="12">
        <f t="array" aca="1" ref="AC124:AC125" ca="1">(MMULT(MINVERSE('Useful matrices &amp; checks'!$G124:$H125),MMULT('SS Taylor expansion'!M$7:N$8,MMULT(MINVERSE('Useful matrices &amp; checks'!$G124:$H125),'SS Taylor expansion'!M$4:M$5)))-MMULT(MINVERSE('Useful matrices &amp; checks'!$G124:$H125),MMULT('SS Taylor expansion'!M$7:N$8,MMULT(MINVERSE('Useful matrices &amp; checks'!$G124:$H125),MMULT('SS Taylor expansion'!M$7:N$8,MMULT(MINVERSE('Useful matrices &amp; checks'!$G124:$H125),'Useful matrices &amp; checks'!$L124:$L125))))))</f>
        <v>-46.699323489538699</v>
      </c>
      <c r="AD124" s="12"/>
      <c r="AE124" s="12">
        <f t="array" aca="1" ref="AE124:AE125" ca="1">Q122:Q123*(INDEX('Flow probs &amp; rates'!AE$6:AE$5999-'Flow probs &amp; rates'!AE$5:AE$5999,'Useful matrices &amp; checks'!$A122))+X122:X123*(INDEX('Flow probs &amp; rates'!AE$6:AE$5999-'Flow probs &amp; rates'!AE$5:AE$5999,'Useful matrices &amp; checks'!$A122))^2</f>
        <v>-5.9334879248499586E-4</v>
      </c>
      <c r="AF124" s="12">
        <f t="array" aca="1" ref="AF124:AF125" ca="1">R122:R123*(INDEX('Flow probs &amp; rates'!AF$6:AF$5999-'Flow probs &amp; rates'!AF$5:AF$5999,'Useful matrices &amp; checks'!$A122))+Y122:Y123*(INDEX('Flow probs &amp; rates'!AF$6:AF$5999-'Flow probs &amp; rates'!AF$5:AF$5999,'Useful matrices &amp; checks'!$A122))^2</f>
        <v>-9.415831904264137E-3</v>
      </c>
      <c r="AG124" s="12">
        <f t="array" aca="1" ref="AG124:AG125" ca="1">S122:S123*(INDEX('Flow probs &amp; rates'!AG$6:AG$5999-'Flow probs &amp; rates'!AG$5:AG$5999,'Useful matrices &amp; checks'!$A122))+Z122:Z123*(INDEX('Flow probs &amp; rates'!AG$6:AG$5999-'Flow probs &amp; rates'!AG$5:AG$5999,'Useful matrices &amp; checks'!$A122))^2</f>
        <v>-1.6651524412529103E-3</v>
      </c>
      <c r="AH124" s="12">
        <f t="array" aca="1" ref="AH124:AH125" ca="1">T122:T123*(INDEX('Flow probs &amp; rates'!AI$6:AI$5999-'Flow probs &amp; rates'!AI$5:AI$5999,'Useful matrices &amp; checks'!$A122))+AA122:AA123*(INDEX('Flow probs &amp; rates'!AI$6:AI$5999-'Flow probs &amp; rates'!AI$5:AI$5999,'Useful matrices &amp; checks'!$A122))^2</f>
        <v>-1.8712466093870252E-4</v>
      </c>
      <c r="AI124" s="12">
        <f t="array" aca="1" ref="AI124:AI125" ca="1">U122:U123*(INDEX('Flow probs &amp; rates'!AJ$6:AJ$5999-'Flow probs &amp; rates'!AJ$5:AJ$5999,'Useful matrices &amp; checks'!$A122))+AB122:AB123*(INDEX('Flow probs &amp; rates'!AJ$6:AJ$5999-'Flow probs &amp; rates'!AJ$5:AJ$5999,'Useful matrices &amp; checks'!$A122))^2</f>
        <v>-4.1941933980585329E-3</v>
      </c>
      <c r="AJ124" s="12">
        <f t="array" aca="1" ref="AJ124:AJ125" ca="1">V122:V123*(INDEX('Flow probs &amp; rates'!AK$6:AK$5999-'Flow probs &amp; rates'!AK$5:AK$5999,'Useful matrices &amp; checks'!$A122))+AC122:AC123*(INDEX('Flow probs &amp; rates'!AK$6:AK$5999-'Flow probs &amp; rates'!AK$5:AK$5999,'Useful matrices &amp; checks'!$A122))^2</f>
        <v>2.2167738250083598E-3</v>
      </c>
      <c r="AK124" s="12"/>
      <c r="AL124" s="12"/>
      <c r="AM124" s="12">
        <f ca="1">'Useful matrices &amp; checks'!AO124</f>
        <v>-1.3807214962626491E-2</v>
      </c>
      <c r="AN124" s="12">
        <f t="shared" ca="1" si="4"/>
        <v>-1.3838877371990918E-2</v>
      </c>
      <c r="AO124" s="12">
        <f t="shared" ca="1" si="5"/>
        <v>3.1662409364427782E-5</v>
      </c>
    </row>
    <row r="125" spans="1:41" x14ac:dyDescent="0.35">
      <c r="P125" s="56"/>
      <c r="Q125" s="12">
        <f ca="1"/>
        <v>1.169776247415643</v>
      </c>
      <c r="R125" s="12">
        <f ca="1"/>
        <v>0.2597605842573627</v>
      </c>
      <c r="S125" s="12">
        <f ca="1"/>
        <v>-6.7534962495329143E-2</v>
      </c>
      <c r="T125" s="12">
        <f ca="1"/>
        <v>-5.2538144638629707E-2</v>
      </c>
      <c r="U125" s="12">
        <f ca="1"/>
        <v>-0.14142287935734327</v>
      </c>
      <c r="V125" s="12">
        <f ca="1"/>
        <v>0.49544481781969352</v>
      </c>
      <c r="W125" s="12"/>
      <c r="X125" s="12">
        <f ca="1"/>
        <v>-9.8127120779905859</v>
      </c>
      <c r="Y125" s="12">
        <f ca="1"/>
        <v>-5.040683772449877</v>
      </c>
      <c r="Z125" s="12">
        <f ca="1"/>
        <v>0.12657260219972563</v>
      </c>
      <c r="AA125" s="12">
        <f ca="1"/>
        <v>7.6600542675568442E-2</v>
      </c>
      <c r="AB125" s="12">
        <f ca="1"/>
        <v>2.6854696945023955</v>
      </c>
      <c r="AC125" s="12">
        <f ca="1"/>
        <v>-6.1804635751485044</v>
      </c>
      <c r="AD125" s="12"/>
      <c r="AE125" s="12">
        <f ca="1"/>
        <v>1.3109963248670919E-4</v>
      </c>
      <c r="AF125" s="12">
        <f ca="1"/>
        <v>1.9250110726377881E-4</v>
      </c>
      <c r="AG125" s="12">
        <f ca="1"/>
        <v>3.6791323391481128E-4</v>
      </c>
      <c r="AH125" s="12">
        <f ca="1"/>
        <v>-2.4276870292162696E-5</v>
      </c>
      <c r="AI125" s="12">
        <f ca="1"/>
        <v>8.5747800238347325E-5</v>
      </c>
      <c r="AJ125" s="12">
        <f ca="1"/>
        <v>2.875961423086733E-4</v>
      </c>
      <c r="AK125" s="12"/>
      <c r="AL125" s="12"/>
      <c r="AM125" s="12">
        <f ca="1">'Useful matrices &amp; checks'!AO125</f>
        <v>1.0588261287463943E-3</v>
      </c>
      <c r="AN125" s="12">
        <f t="shared" ca="1" si="4"/>
        <v>1.0405810459201573E-3</v>
      </c>
      <c r="AO125" s="12">
        <f t="shared" ca="1" si="5"/>
        <v>1.8245082826237038E-5</v>
      </c>
    </row>
    <row r="126" spans="1:41" x14ac:dyDescent="0.35">
      <c r="A126">
        <v>62</v>
      </c>
      <c r="P126" s="56" t="str">
        <f>INDEX('Flow probs &amp; rates'!$A$5:$A$5999,$A126)</f>
        <v>1995,6</v>
      </c>
      <c r="Q126" s="12">
        <f t="array" aca="1" ref="Q126:Q127" ca="1">-1*(MMULT(MINVERSE('Useful matrices &amp; checks'!$G126:$H127),'SS Taylor expansion'!C$4:C$5)-MMULT(MINVERSE('Useful matrices &amp; checks'!$G126:$H127),MMULT('SS Taylor expansion'!C$7:D$8,MMULT(MINVERSE('Useful matrices &amp; checks'!$G126:$H127),'Useful matrices &amp; checks'!$L126:$L127))))</f>
        <v>-5.1002712017726672</v>
      </c>
      <c r="R126" s="12">
        <f t="array" aca="1" ref="R126:R127" ca="1">-1*(MMULT(MINVERSE('Useful matrices &amp; checks'!$G126:$H127),'SS Taylor expansion'!E$4:E$5)-MMULT(MINVERSE('Useful matrices &amp; checks'!$G126:$H127),MMULT('SS Taylor expansion'!E$7:F$8,MMULT(MINVERSE('Useful matrices &amp; checks'!$G126:$H127),'Useful matrices &amp; checks'!$L126:$L127))))</f>
        <v>-11.655617188367959</v>
      </c>
      <c r="S126" s="12">
        <f t="array" aca="1" ref="S126:S127" ca="1">-1*(MMULT(MINVERSE('Useful matrices &amp; checks'!$G126:$H127),'SS Taylor expansion'!G$4:G$5)-MMULT(MINVERSE('Useful matrices &amp; checks'!$G126:$H127),MMULT('SS Taylor expansion'!G$7:H$8,MMULT(MINVERSE('Useful matrices &amp; checks'!$G126:$H127),'Useful matrices &amp; checks'!$L126:$L127))))</f>
        <v>0.32658578251561698</v>
      </c>
      <c r="T126" s="12">
        <f t="array" aca="1" ref="T126:T127" ca="1">-1*(MMULT(MINVERSE('Useful matrices &amp; checks'!$G126:$H127),'SS Taylor expansion'!I$4:I$5)-MMULT(MINVERSE('Useful matrices &amp; checks'!$G126:$H127),MMULT('SS Taylor expansion'!I$7:J$8,MMULT(MINVERSE('Useful matrices &amp; checks'!$G126:$H127),'Useful matrices &amp; checks'!$L126:$L127))))</f>
        <v>-0.41975861949237925</v>
      </c>
      <c r="U126" s="12">
        <f t="array" aca="1" ref="U126:U127" ca="1">-1*(MMULT(MINVERSE('Useful matrices &amp; checks'!$G126:$H127),'SS Taylor expansion'!K$4:K$5)-MMULT(MINVERSE('Useful matrices &amp; checks'!$G126:$H127),MMULT('SS Taylor expansion'!K$7:L$8,MMULT(MINVERSE('Useful matrices &amp; checks'!$G126:$H127),'Useful matrices &amp; checks'!$L126:$L127))))</f>
        <v>5.6225342161779199</v>
      </c>
      <c r="V126" s="12">
        <f t="array" aca="1" ref="V126:V127" ca="1">-1*(MMULT(MINVERSE('Useful matrices &amp; checks'!$G126:$H127),'SS Taylor expansion'!M$4:M$5)-MMULT(MINVERSE('Useful matrices &amp; checks'!$G126:$H127),MMULT('SS Taylor expansion'!M$7:N$8,MMULT(MINVERSE('Useful matrices &amp; checks'!$G126:$H127),'Useful matrices &amp; checks'!$L126:$L127))))</f>
        <v>3.1622226873837054</v>
      </c>
      <c r="W126" s="12"/>
      <c r="X126" s="12">
        <f t="array" aca="1" ref="X126:X127" ca="1">(MMULT(MINVERSE('Useful matrices &amp; checks'!$G126:$H127),MMULT('SS Taylor expansion'!C$7:D$8,MMULT(MINVERSE('Useful matrices &amp; checks'!$G126:$H127),'SS Taylor expansion'!C$4:C$5)))-MMULT(MINVERSE('Useful matrices &amp; checks'!$G126:$H127),MMULT('SS Taylor expansion'!C$7:D$8,MMULT(MINVERSE('Useful matrices &amp; checks'!$G126:$H127),MMULT('SS Taylor expansion'!C$7:D$8,MMULT(MINVERSE('Useful matrices &amp; checks'!$G126:$H127),'Useful matrices &amp; checks'!$L126:$L127))))))</f>
        <v>40.226698430802827</v>
      </c>
      <c r="Y126" s="12">
        <f t="array" aca="1" ref="Y126:Y127" ca="1">(MMULT(MINVERSE('Useful matrices &amp; checks'!$G126:$H127),MMULT('SS Taylor expansion'!E$7:F$8,MMULT(MINVERSE('Useful matrices &amp; checks'!$G126:$H127),'SS Taylor expansion'!E$4:E$5)))-MMULT(MINVERSE('Useful matrices &amp; checks'!$G126:$H127),MMULT('SS Taylor expansion'!E$7:F$8,MMULT(MINVERSE('Useful matrices &amp; checks'!$G126:$H127),MMULT('SS Taylor expansion'!E$7:F$8,MMULT(MINVERSE('Useful matrices &amp; checks'!$G126:$H127),'Useful matrices &amp; checks'!$L126:$L127))))))</f>
        <v>210.08662313453556</v>
      </c>
      <c r="Z126" s="12">
        <f t="array" aca="1" ref="Z126:Z127" ca="1">(MMULT(MINVERSE('Useful matrices &amp; checks'!$G126:$H127),MMULT('SS Taylor expansion'!G$7:H$8,MMULT(MINVERSE('Useful matrices &amp; checks'!$G126:$H127),'SS Taylor expansion'!G$4:G$5)))-MMULT(MINVERSE('Useful matrices &amp; checks'!$G126:$H127),MMULT('SS Taylor expansion'!G$7:H$8,MMULT(MINVERSE('Useful matrices &amp; checks'!$G126:$H127),MMULT('SS Taylor expansion'!G$7:H$8,MMULT(MINVERSE('Useful matrices &amp; checks'!$G126:$H127),'Useful matrices &amp; checks'!$L126:$L127))))))</f>
        <v>-0.65456315204472026</v>
      </c>
      <c r="AA126" s="12">
        <f t="array" aca="1" ref="AA126:AA127" ca="1">(MMULT(MINVERSE('Useful matrices &amp; checks'!$G126:$H127),MMULT('SS Taylor expansion'!I$7:J$8,MMULT(MINVERSE('Useful matrices &amp; checks'!$G126:$H127),'SS Taylor expansion'!I$4:I$5)))-MMULT(MINVERSE('Useful matrices &amp; checks'!$G126:$H127),MMULT('SS Taylor expansion'!I$7:J$8,MMULT(MINVERSE('Useful matrices &amp; checks'!$G126:$H127),MMULT('SS Taylor expansion'!I$7:J$8,MMULT(MINVERSE('Useful matrices &amp; checks'!$G126:$H127),'Useful matrices &amp; checks'!$L126:$L127))))))</f>
        <v>0.63011525322361639</v>
      </c>
      <c r="AB126" s="12">
        <f t="array" aca="1" ref="AB126:AB127" ca="1">(MMULT(MINVERSE('Useful matrices &amp; checks'!$G126:$H127),MMULT('SS Taylor expansion'!K$7:L$8,MMULT(MINVERSE('Useful matrices &amp; checks'!$G126:$H127),'SS Taylor expansion'!K$4:K$5)))-MMULT(MINVERSE('Useful matrices &amp; checks'!$G126:$H127),MMULT('SS Taylor expansion'!K$7:L$8,MMULT(MINVERSE('Useful matrices &amp; checks'!$G126:$H127),MMULT('SS Taylor expansion'!K$7:L$8,MMULT(MINVERSE('Useful matrices &amp; checks'!$G126:$H127),'Useful matrices &amp; checks'!$L126:$L127))))))</f>
        <v>-98.514513193458015</v>
      </c>
      <c r="AC126" s="12">
        <f t="array" aca="1" ref="AC126:AC127" ca="1">(MMULT(MINVERSE('Useful matrices &amp; checks'!$G126:$H127),MMULT('SS Taylor expansion'!M$7:N$8,MMULT(MINVERSE('Useful matrices &amp; checks'!$G126:$H127),'SS Taylor expansion'!M$4:M$5)))-MMULT(MINVERSE('Useful matrices &amp; checks'!$G126:$H127),MMULT('SS Taylor expansion'!M$7:N$8,MMULT(MINVERSE('Useful matrices &amp; checks'!$G126:$H127),MMULT('SS Taylor expansion'!M$7:N$8,MMULT(MINVERSE('Useful matrices &amp; checks'!$G126:$H127),'Useful matrices &amp; checks'!$L126:$L127))))))</f>
        <v>-36.80341627533403</v>
      </c>
      <c r="AD126" s="12"/>
      <c r="AE126" s="12">
        <f t="array" aca="1" ref="AE126:AE127" ca="1">Q124:Q125*(INDEX('Flow probs &amp; rates'!AE$6:AE$5999-'Flow probs &amp; rates'!AE$5:AE$5999,'Useful matrices &amp; checks'!$A124))+X124:X125*(INDEX('Flow probs &amp; rates'!AE$6:AE$5999-'Flow probs &amp; rates'!AE$5:AE$5999,'Useful matrices &amp; checks'!$A124))^2</f>
        <v>-6.0653188613020549E-3</v>
      </c>
      <c r="AF126" s="12">
        <f t="array" aca="1" ref="AF126:AF127" ca="1">R124:R125*(INDEX('Flow probs &amp; rates'!AF$6:AF$5999-'Flow probs &amp; rates'!AF$5:AF$5999,'Useful matrices &amp; checks'!$A124))+Y124:Y125*(INDEX('Flow probs &amp; rates'!AF$6:AF$5999-'Flow probs &amp; rates'!AF$5:AF$5999,'Useful matrices &amp; checks'!$A124))^2</f>
        <v>4.441450587346232E-3</v>
      </c>
      <c r="AG126" s="12">
        <f t="array" aca="1" ref="AG126:AG127" ca="1">S124:S125*(INDEX('Flow probs &amp; rates'!AG$6:AG$5999-'Flow probs &amp; rates'!AG$5:AG$5999,'Useful matrices &amp; checks'!$A124))+Z124:Z125*(INDEX('Flow probs &amp; rates'!AG$6:AG$5999-'Flow probs &amp; rates'!AG$5:AG$5999,'Useful matrices &amp; checks'!$A124))^2</f>
        <v>-5.7251488246243378E-3</v>
      </c>
      <c r="AH126" s="12">
        <f t="array" aca="1" ref="AH126:AH127" ca="1">T124:T125*(INDEX('Flow probs &amp; rates'!AI$6:AI$5999-'Flow probs &amp; rates'!AI$5:AI$5999,'Useful matrices &amp; checks'!$A124))+AA124:AA125*(INDEX('Flow probs &amp; rates'!AI$6:AI$5999-'Flow probs &amp; rates'!AI$5:AI$5999,'Useful matrices &amp; checks'!$A124))^2</f>
        <v>6.3188853566479028E-3</v>
      </c>
      <c r="AI126" s="12">
        <f t="array" aca="1" ref="AI126:AI127" ca="1">U124:U125*(INDEX('Flow probs &amp; rates'!AJ$6:AJ$5999-'Flow probs &amp; rates'!AJ$5:AJ$5999,'Useful matrices &amp; checks'!$A124))+AB124:AB125*(INDEX('Flow probs &amp; rates'!AJ$6:AJ$5999-'Flow probs &amp; rates'!AJ$5:AJ$5999,'Useful matrices &amp; checks'!$A124))^2</f>
        <v>9.7865123958220616E-3</v>
      </c>
      <c r="AJ126" s="12">
        <f t="array" aca="1" ref="AJ126:AJ127" ca="1">V124:V125*(INDEX('Flow probs &amp; rates'!AK$6:AK$5999-'Flow probs &amp; rates'!AK$5:AK$5999,'Useful matrices &amp; checks'!$A124))+AC124:AC125*(INDEX('Flow probs &amp; rates'!AK$6:AK$5999-'Flow probs &amp; rates'!AK$5:AK$5999,'Useful matrices &amp; checks'!$A124))^2</f>
        <v>1.4754980731334088E-2</v>
      </c>
      <c r="AK126" s="12"/>
      <c r="AL126" s="12"/>
      <c r="AM126" s="12">
        <f ca="1">'Useful matrices &amp; checks'!AO126</f>
        <v>2.2500278135233698E-2</v>
      </c>
      <c r="AN126" s="12">
        <f t="shared" ca="1" si="4"/>
        <v>2.3511361385223892E-2</v>
      </c>
      <c r="AO126" s="12">
        <f t="shared" ca="1" si="5"/>
        <v>-1.0110832499901946E-3</v>
      </c>
    </row>
    <row r="127" spans="1:41" x14ac:dyDescent="0.35">
      <c r="Q127" s="12">
        <f ca="1"/>
        <v>1.296063944896608</v>
      </c>
      <c r="R127" s="12">
        <f ca="1"/>
        <v>0.32534720309936732</v>
      </c>
      <c r="S127" s="12">
        <f ca="1"/>
        <v>-8.2990892226911583E-2</v>
      </c>
      <c r="T127" s="12">
        <f ca="1"/>
        <v>-6.2157927329565668E-2</v>
      </c>
      <c r="U127" s="12">
        <f ca="1"/>
        <v>-0.15694370808519309</v>
      </c>
      <c r="V127" s="12">
        <f ca="1"/>
        <v>0.46826247008340172</v>
      </c>
      <c r="W127" s="12"/>
      <c r="X127" s="12">
        <f ca="1"/>
        <v>-10.222274737130018</v>
      </c>
      <c r="Y127" s="12">
        <f ca="1"/>
        <v>-5.864219297938579</v>
      </c>
      <c r="Z127" s="12">
        <f ca="1"/>
        <v>0.16633540991470824</v>
      </c>
      <c r="AA127" s="12">
        <f ca="1"/>
        <v>9.3307573210740208E-2</v>
      </c>
      <c r="AB127" s="12">
        <f ca="1"/>
        <v>2.7498690815080877</v>
      </c>
      <c r="AC127" s="12">
        <f ca="1"/>
        <v>-5.4498561032252919</v>
      </c>
      <c r="AD127" s="12"/>
      <c r="AE127" s="12">
        <f ca="1"/>
        <v>1.3551220924194671E-3</v>
      </c>
      <c r="AF127" s="12">
        <f ca="1"/>
        <v>-9.5255516016631126E-5</v>
      </c>
      <c r="AG127" s="12">
        <f ca="1"/>
        <v>1.2791208231667972E-3</v>
      </c>
      <c r="AH127" s="12">
        <f ca="1"/>
        <v>8.362785124938736E-4</v>
      </c>
      <c r="AI127" s="12">
        <f ca="1"/>
        <v>-2.0989072599909042E-4</v>
      </c>
      <c r="AJ127" s="12">
        <f ca="1"/>
        <v>1.9527610712060269E-3</v>
      </c>
      <c r="AK127" s="12"/>
      <c r="AL127" s="12"/>
      <c r="AM127" s="12">
        <f ca="1">'Useful matrices &amp; checks'!AO127</f>
        <v>5.372800974136005E-3</v>
      </c>
      <c r="AN127" s="12">
        <f t="shared" ca="1" si="4"/>
        <v>5.1181362572704425E-3</v>
      </c>
      <c r="AO127" s="12">
        <f t="shared" ca="1" si="5"/>
        <v>2.546647168655625E-4</v>
      </c>
    </row>
    <row r="128" spans="1:41" x14ac:dyDescent="0.35">
      <c r="A128">
        <v>63</v>
      </c>
      <c r="P128" s="56" t="str">
        <f>INDEX('Flow probs &amp; rates'!$A$5:$A$5999,$A128)</f>
        <v>1995,7</v>
      </c>
      <c r="Q128" s="12">
        <f t="array" aca="1" ref="Q128:Q129" ca="1">-1*(MMULT(MINVERSE('Useful matrices &amp; checks'!$G128:$H129),'SS Taylor expansion'!C$4:C$5)-MMULT(MINVERSE('Useful matrices &amp; checks'!$G128:$H129),MMULT('SS Taylor expansion'!C$7:D$8,MMULT(MINVERSE('Useful matrices &amp; checks'!$G128:$H129),'Useful matrices &amp; checks'!$L128:$L129))))</f>
        <v>-5.1863925147231349</v>
      </c>
      <c r="R128" s="12">
        <f t="array" aca="1" ref="R128:R129" ca="1">-1*(MMULT(MINVERSE('Useful matrices &amp; checks'!$G128:$H129),'SS Taylor expansion'!E$4:E$5)-MMULT(MINVERSE('Useful matrices &amp; checks'!$G128:$H129),MMULT('SS Taylor expansion'!E$7:F$8,MMULT(MINVERSE('Useful matrices &amp; checks'!$G128:$H129),'Useful matrices &amp; checks'!$L128:$L129))))</f>
        <v>-10.961689064714619</v>
      </c>
      <c r="S128" s="12">
        <f t="array" aca="1" ref="S128:S129" ca="1">-1*(MMULT(MINVERSE('Useful matrices &amp; checks'!$G128:$H129),'SS Taylor expansion'!G$4:G$5)-MMULT(MINVERSE('Useful matrices &amp; checks'!$G128:$H129),MMULT('SS Taylor expansion'!G$7:H$8,MMULT(MINVERSE('Useful matrices &amp; checks'!$G128:$H129),'Useful matrices &amp; checks'!$L128:$L129))))</f>
        <v>0.34566323978829128</v>
      </c>
      <c r="T128" s="12">
        <f t="array" aca="1" ref="T128:T129" ca="1">-1*(MMULT(MINVERSE('Useful matrices &amp; checks'!$G128:$H129),'SS Taylor expansion'!I$4:I$5)-MMULT(MINVERSE('Useful matrices &amp; checks'!$G128:$H129),MMULT('SS Taylor expansion'!I$7:J$8,MMULT(MINVERSE('Useful matrices &amp; checks'!$G128:$H129),'Useful matrices &amp; checks'!$L128:$L129))))</f>
        <v>-0.3849125785487848</v>
      </c>
      <c r="U128" s="12">
        <f t="array" aca="1" ref="U128:U129" ca="1">-1*(MMULT(MINVERSE('Useful matrices &amp; checks'!$G128:$H129),'SS Taylor expansion'!K$4:K$5)-MMULT(MINVERSE('Useful matrices &amp; checks'!$G128:$H129),MMULT('SS Taylor expansion'!K$7:L$8,MMULT(MINVERSE('Useful matrices &amp; checks'!$G128:$H129),'Useful matrices &amp; checks'!$L128:$L129))))</f>
        <v>7.9926714873370752</v>
      </c>
      <c r="V128" s="12">
        <f t="array" aca="1" ref="V128:V129" ca="1">-1*(MMULT(MINVERSE('Useful matrices &amp; checks'!$G128:$H129),'SS Taylor expansion'!M$4:M$5)-MMULT(MINVERSE('Useful matrices &amp; checks'!$G128:$H129),MMULT('SS Taylor expansion'!M$7:N$8,MMULT(MINVERSE('Useful matrices &amp; checks'!$G128:$H129),'Useful matrices &amp; checks'!$L128:$L129))))</f>
        <v>4.2110342478716225</v>
      </c>
      <c r="W128" s="12"/>
      <c r="X128" s="12">
        <f t="array" aca="1" ref="X128:X129" ca="1">(MMULT(MINVERSE('Useful matrices &amp; checks'!$G128:$H129),MMULT('SS Taylor expansion'!C$7:D$8,MMULT(MINVERSE('Useful matrices &amp; checks'!$G128:$H129),'SS Taylor expansion'!C$4:C$5)))-MMULT(MINVERSE('Useful matrices &amp; checks'!$G128:$H129),MMULT('SS Taylor expansion'!C$7:D$8,MMULT(MINVERSE('Useful matrices &amp; checks'!$G128:$H129),MMULT('SS Taylor expansion'!C$7:D$8,MMULT(MINVERSE('Useful matrices &amp; checks'!$G128:$H129),'Useful matrices &amp; checks'!$L128:$L129))))))</f>
        <v>48.304467628390981</v>
      </c>
      <c r="Y128" s="12">
        <f t="array" aca="1" ref="Y128:Y129" ca="1">(MMULT(MINVERSE('Useful matrices &amp; checks'!$G128:$H129),MMULT('SS Taylor expansion'!E$7:F$8,MMULT(MINVERSE('Useful matrices &amp; checks'!$G128:$H129),'SS Taylor expansion'!E$4:E$5)))-MMULT(MINVERSE('Useful matrices &amp; checks'!$G128:$H129),MMULT('SS Taylor expansion'!E$7:F$8,MMULT(MINVERSE('Useful matrices &amp; checks'!$G128:$H129),MMULT('SS Taylor expansion'!E$7:F$8,MMULT(MINVERSE('Useful matrices &amp; checks'!$G128:$H129),'Useful matrices &amp; checks'!$L128:$L129))))))</f>
        <v>215.78015175089365</v>
      </c>
      <c r="Z128" s="12">
        <f t="array" aca="1" ref="Z128:Z129" ca="1">(MMULT(MINVERSE('Useful matrices &amp; checks'!$G128:$H129),MMULT('SS Taylor expansion'!G$7:H$8,MMULT(MINVERSE('Useful matrices &amp; checks'!$G128:$H129),'SS Taylor expansion'!G$4:G$5)))-MMULT(MINVERSE('Useful matrices &amp; checks'!$G128:$H129),MMULT('SS Taylor expansion'!G$7:H$8,MMULT(MINVERSE('Useful matrices &amp; checks'!$G128:$H129),MMULT('SS Taylor expansion'!G$7:H$8,MMULT(MINVERSE('Useful matrices &amp; checks'!$G128:$H129),'Useful matrices &amp; checks'!$L128:$L129))))))</f>
        <v>-0.63685019851947455</v>
      </c>
      <c r="AA128" s="12">
        <f t="array" aca="1" ref="AA128:AA129" ca="1">(MMULT(MINVERSE('Useful matrices &amp; checks'!$G128:$H129),MMULT('SS Taylor expansion'!I$7:J$8,MMULT(MINVERSE('Useful matrices &amp; checks'!$G128:$H129),'SS Taylor expansion'!I$4:I$5)))-MMULT(MINVERSE('Useful matrices &amp; checks'!$G128:$H129),MMULT('SS Taylor expansion'!I$7:J$8,MMULT(MINVERSE('Useful matrices &amp; checks'!$G128:$H129),MMULT('SS Taylor expansion'!I$7:J$8,MMULT(MINVERSE('Useful matrices &amp; checks'!$G128:$H129),'Useful matrices &amp; checks'!$L128:$L129))))))</f>
        <v>0.59991505647472765</v>
      </c>
      <c r="AB128" s="12">
        <f t="array" aca="1" ref="AB128:AB129" ca="1">(MMULT(MINVERSE('Useful matrices &amp; checks'!$G128:$H129),MMULT('SS Taylor expansion'!K$7:L$8,MMULT(MINVERSE('Useful matrices &amp; checks'!$G128:$H129),'SS Taylor expansion'!K$4:K$5)))-MMULT(MINVERSE('Useful matrices &amp; checks'!$G128:$H129),MMULT('SS Taylor expansion'!K$7:L$8,MMULT(MINVERSE('Useful matrices &amp; checks'!$G128:$H129),MMULT('SS Taylor expansion'!K$7:L$8,MMULT(MINVERSE('Useful matrices &amp; checks'!$G128:$H129),'Useful matrices &amp; checks'!$L128:$L129))))))</f>
        <v>-155.06670263241185</v>
      </c>
      <c r="AC128" s="12">
        <f t="array" aca="1" ref="AC128:AC129" ca="1">(MMULT(MINVERSE('Useful matrices &amp; checks'!$G128:$H129),MMULT('SS Taylor expansion'!M$7:N$8,MMULT(MINVERSE('Useful matrices &amp; checks'!$G128:$H129),'SS Taylor expansion'!M$4:M$5)))-MMULT(MINVERSE('Useful matrices &amp; checks'!$G128:$H129),MMULT('SS Taylor expansion'!M$7:N$8,MMULT(MINVERSE('Useful matrices &amp; checks'!$G128:$H129),MMULT('SS Taylor expansion'!M$7:N$8,MMULT(MINVERSE('Useful matrices &amp; checks'!$G128:$H129),'Useful matrices &amp; checks'!$L128:$L129))))))</f>
        <v>-50.236873035875078</v>
      </c>
      <c r="AD128" s="12"/>
      <c r="AE128" s="12">
        <f t="array" aca="1" ref="AE128:AE129" ca="1">Q126:Q127*(INDEX('Flow probs &amp; rates'!AE$6:AE$5999-'Flow probs &amp; rates'!AE$5:AE$5999,'Useful matrices &amp; checks'!$A126))+X126:X127*(INDEX('Flow probs &amp; rates'!AE$6:AE$5999-'Flow probs &amp; rates'!AE$5:AE$5999,'Useful matrices &amp; checks'!$A126))^2</f>
        <v>-1.5591557162572128E-3</v>
      </c>
      <c r="AF128" s="12">
        <f t="array" aca="1" ref="AF128:AF129" ca="1">R126:R127*(INDEX('Flow probs &amp; rates'!AF$6:AF$5999-'Flow probs &amp; rates'!AF$5:AF$5999,'Useful matrices &amp; checks'!$A126))+Y126:Y127*(INDEX('Flow probs &amp; rates'!AF$6:AF$5999-'Flow probs &amp; rates'!AF$5:AF$5999,'Useful matrices &amp; checks'!$A126))^2</f>
        <v>-2.3921588444478427E-2</v>
      </c>
      <c r="AG128" s="12">
        <f t="array" aca="1" ref="AG128:AG129" ca="1">S126:S127*(INDEX('Flow probs &amp; rates'!AG$6:AG$5999-'Flow probs &amp; rates'!AG$5:AG$5999,'Useful matrices &amp; checks'!$A126))+Z126:Z127*(INDEX('Flow probs &amp; rates'!AG$6:AG$5999-'Flow probs &amp; rates'!AG$5:AG$5999,'Useful matrices &amp; checks'!$A126))^2</f>
        <v>-3.1822883357541681E-3</v>
      </c>
      <c r="AH128" s="12">
        <f t="array" aca="1" ref="AH128:AH129" ca="1">T126:T127*(INDEX('Flow probs &amp; rates'!AI$6:AI$5999-'Flow probs &amp; rates'!AI$5:AI$5999,'Useful matrices &amp; checks'!$A126))+AA126:AA127*(INDEX('Flow probs &amp; rates'!AI$6:AI$5999-'Flow probs &amp; rates'!AI$5:AI$5999,'Useful matrices &amp; checks'!$A126))^2</f>
        <v>-1.6296224638979114E-2</v>
      </c>
      <c r="AI128" s="12">
        <f t="array" aca="1" ref="AI128:AI129" ca="1">U126:U127*(INDEX('Flow probs &amp; rates'!AJ$6:AJ$5999-'Flow probs &amp; rates'!AJ$5:AJ$5999,'Useful matrices &amp; checks'!$A126))+AB126:AB127*(INDEX('Flow probs &amp; rates'!AJ$6:AJ$5999-'Flow probs &amp; rates'!AJ$5:AJ$5999,'Useful matrices &amp; checks'!$A126))^2</f>
        <v>-1.632202843169641E-2</v>
      </c>
      <c r="AJ128" s="12">
        <f t="array" aca="1" ref="AJ128:AJ129" ca="1">V126:V127*(INDEX('Flow probs &amp; rates'!AK$6:AK$5999-'Flow probs &amp; rates'!AK$5:AK$5999,'Useful matrices &amp; checks'!$A126))+AC126:AC127*(INDEX('Flow probs &amp; rates'!AK$6:AK$5999-'Flow probs &amp; rates'!AK$5:AK$5999,'Useful matrices &amp; checks'!$A126))^2</f>
        <v>-2.3564164707542877E-2</v>
      </c>
      <c r="AK128" s="12"/>
      <c r="AL128" s="12"/>
      <c r="AM128" s="12">
        <f ca="1">'Useful matrices &amp; checks'!AO128</f>
        <v>-8.9797552404652148E-2</v>
      </c>
      <c r="AN128" s="12">
        <f t="shared" ca="1" si="4"/>
        <v>-8.4845450274708217E-2</v>
      </c>
      <c r="AO128" s="12">
        <f t="shared" ca="1" si="5"/>
        <v>-4.9521021299439305E-3</v>
      </c>
    </row>
    <row r="129" spans="1:41" x14ac:dyDescent="0.35">
      <c r="P129" s="56"/>
      <c r="Q129" s="12">
        <f ca="1"/>
        <v>1.0259532131168478</v>
      </c>
      <c r="R129" s="12">
        <f ca="1"/>
        <v>0.1580503485435592</v>
      </c>
      <c r="S129" s="12">
        <f ca="1"/>
        <v>-6.8377838837002949E-2</v>
      </c>
      <c r="T129" s="12">
        <f ca="1"/>
        <v>-5.7844082401842009E-2</v>
      </c>
      <c r="U129" s="12">
        <f ca="1"/>
        <v>-0.11524177587139764</v>
      </c>
      <c r="V129" s="12">
        <f ca="1"/>
        <v>0.63282788250057809</v>
      </c>
      <c r="W129" s="12"/>
      <c r="X129" s="12">
        <f ca="1"/>
        <v>-9.5554132531544536</v>
      </c>
      <c r="Y129" s="12">
        <f ca="1"/>
        <v>-3.1112110543977307</v>
      </c>
      <c r="Z129" s="12">
        <f ca="1"/>
        <v>0.12597937884383914</v>
      </c>
      <c r="AA129" s="12">
        <f ca="1"/>
        <v>9.0154330865629753E-2</v>
      </c>
      <c r="AB129" s="12">
        <f ca="1"/>
        <v>2.2358184266916354</v>
      </c>
      <c r="AC129" s="12">
        <f ca="1"/>
        <v>-7.5495215938486933</v>
      </c>
      <c r="AD129" s="12"/>
      <c r="AE129" s="12">
        <f ca="1"/>
        <v>3.9620746199105564E-4</v>
      </c>
      <c r="AF129" s="12">
        <f ca="1"/>
        <v>6.6773142668689238E-4</v>
      </c>
      <c r="AG129" s="12">
        <f ca="1"/>
        <v>8.0867252172835472E-4</v>
      </c>
      <c r="AH129" s="12">
        <f ca="1"/>
        <v>-2.4131476992203401E-3</v>
      </c>
      <c r="AI129" s="12">
        <f ca="1"/>
        <v>4.5560232575760686E-4</v>
      </c>
      <c r="AJ129" s="12">
        <f ca="1"/>
        <v>-3.4893854931309113E-3</v>
      </c>
      <c r="AK129" s="12"/>
      <c r="AL129" s="12"/>
      <c r="AM129" s="12">
        <f ca="1">'Useful matrices &amp; checks'!AO129</f>
        <v>-4.2937819349100972E-3</v>
      </c>
      <c r="AN129" s="12">
        <f t="shared" ca="1" si="4"/>
        <v>-3.5743194561873417E-3</v>
      </c>
      <c r="AO129" s="12">
        <f t="shared" ca="1" si="5"/>
        <v>-7.1946247872275559E-4</v>
      </c>
    </row>
    <row r="130" spans="1:41" x14ac:dyDescent="0.35">
      <c r="A130">
        <v>64</v>
      </c>
      <c r="P130" s="56" t="str">
        <f>INDEX('Flow probs &amp; rates'!$A$5:$A$5999,$A130)</f>
        <v>1995,8</v>
      </c>
      <c r="Q130" s="12">
        <f t="array" aca="1" ref="Q130:Q131" ca="1">-1*(MMULT(MINVERSE('Useful matrices &amp; checks'!$G130:$H131),'SS Taylor expansion'!C$4:C$5)-MMULT(MINVERSE('Useful matrices &amp; checks'!$G130:$H131),MMULT('SS Taylor expansion'!C$7:D$8,MMULT(MINVERSE('Useful matrices &amp; checks'!$G130:$H131),'Useful matrices &amp; checks'!$L130:$L131))))</f>
        <v>-5.132562396555949</v>
      </c>
      <c r="R130" s="12">
        <f t="array" aca="1" ref="R130:R131" ca="1">-1*(MMULT(MINVERSE('Useful matrices &amp; checks'!$G130:$H131),'SS Taylor expansion'!E$4:E$5)-MMULT(MINVERSE('Useful matrices &amp; checks'!$G130:$H131),MMULT('SS Taylor expansion'!E$7:F$8,MMULT(MINVERSE('Useful matrices &amp; checks'!$G130:$H131),'Useful matrices &amp; checks'!$L130:$L131))))</f>
        <v>-11.592438287884386</v>
      </c>
      <c r="S130" s="12">
        <f t="array" aca="1" ref="S130:S131" ca="1">-1*(MMULT(MINVERSE('Useful matrices &amp; checks'!$G130:$H131),'SS Taylor expansion'!G$4:G$5)-MMULT(MINVERSE('Useful matrices &amp; checks'!$G130:$H131),MMULT('SS Taylor expansion'!G$7:H$8,MMULT(MINVERSE('Useful matrices &amp; checks'!$G130:$H131),'Useful matrices &amp; checks'!$L130:$L131))))</f>
        <v>0.30618269240027646</v>
      </c>
      <c r="T130" s="12">
        <f t="array" aca="1" ref="T130:T131" ca="1">-1*(MMULT(MINVERSE('Useful matrices &amp; checks'!$G130:$H131),'SS Taylor expansion'!I$4:I$5)-MMULT(MINVERSE('Useful matrices &amp; checks'!$G130:$H131),MMULT('SS Taylor expansion'!I$7:J$8,MMULT(MINVERSE('Useful matrices &amp; checks'!$G130:$H131),'Useful matrices &amp; checks'!$L130:$L131))))</f>
        <v>-0.38536349685798049</v>
      </c>
      <c r="U130" s="12">
        <f t="array" aca="1" ref="U130:U131" ca="1">-1*(MMULT(MINVERSE('Useful matrices &amp; checks'!$G130:$H131),'SS Taylor expansion'!K$4:K$5)-MMULT(MINVERSE('Useful matrices &amp; checks'!$G130:$H131),MMULT('SS Taylor expansion'!K$7:L$8,MMULT(MINVERSE('Useful matrices &amp; checks'!$G130:$H131),'Useful matrices &amp; checks'!$L130:$L131))))</f>
        <v>6.2153738753288312</v>
      </c>
      <c r="V130" s="12">
        <f t="array" aca="1" ref="V130:V131" ca="1">-1*(MMULT(MINVERSE('Useful matrices &amp; checks'!$G130:$H131),'SS Taylor expansion'!M$4:M$5)-MMULT(MINVERSE('Useful matrices &amp; checks'!$G130:$H131),MMULT('SS Taylor expansion'!M$7:N$8,MMULT(MINVERSE('Useful matrices &amp; checks'!$G130:$H131),'Useful matrices &amp; checks'!$L130:$L131))))</f>
        <v>3.463511545693704</v>
      </c>
      <c r="W130" s="12"/>
      <c r="X130" s="12">
        <f t="array" aca="1" ref="X130:X131" ca="1">(MMULT(MINVERSE('Useful matrices &amp; checks'!$G130:$H131),MMULT('SS Taylor expansion'!C$7:D$8,MMULT(MINVERSE('Useful matrices &amp; checks'!$G130:$H131),'SS Taylor expansion'!C$4:C$5)))-MMULT(MINVERSE('Useful matrices &amp; checks'!$G130:$H131),MMULT('SS Taylor expansion'!C$7:D$8,MMULT(MINVERSE('Useful matrices &amp; checks'!$G130:$H131),MMULT('SS Taylor expansion'!C$7:D$8,MMULT(MINVERSE('Useful matrices &amp; checks'!$G130:$H131),'Useful matrices &amp; checks'!$L130:$L131))))))</f>
        <v>42.038803641614173</v>
      </c>
      <c r="Y130" s="12">
        <f t="array" aca="1" ref="Y130:Y131" ca="1">(MMULT(MINVERSE('Useful matrices &amp; checks'!$G130:$H131),MMULT('SS Taylor expansion'!E$7:F$8,MMULT(MINVERSE('Useful matrices &amp; checks'!$G130:$H131),'SS Taylor expansion'!E$4:E$5)))-MMULT(MINVERSE('Useful matrices &amp; checks'!$G130:$H131),MMULT('SS Taylor expansion'!E$7:F$8,MMULT(MINVERSE('Useful matrices &amp; checks'!$G130:$H131),MMULT('SS Taylor expansion'!E$7:F$8,MMULT(MINVERSE('Useful matrices &amp; checks'!$G130:$H131),'Useful matrices &amp; checks'!$L130:$L131))))))</f>
        <v>214.45267006648413</v>
      </c>
      <c r="Z130" s="12">
        <f t="array" aca="1" ref="Z130:Z131" ca="1">(MMULT(MINVERSE('Useful matrices &amp; checks'!$G130:$H131),MMULT('SS Taylor expansion'!G$7:H$8,MMULT(MINVERSE('Useful matrices &amp; checks'!$G130:$H131),'SS Taylor expansion'!G$4:G$5)))-MMULT(MINVERSE('Useful matrices &amp; checks'!$G130:$H131),MMULT('SS Taylor expansion'!G$7:H$8,MMULT(MINVERSE('Useful matrices &amp; checks'!$G130:$H131),MMULT('SS Taylor expansion'!G$7:H$8,MMULT(MINVERSE('Useful matrices &amp; checks'!$G130:$H131),'Useful matrices &amp; checks'!$L130:$L131))))))</f>
        <v>-0.56595156239538769</v>
      </c>
      <c r="AA130" s="12">
        <f t="array" aca="1" ref="AA130:AA131" ca="1">(MMULT(MINVERSE('Useful matrices &amp; checks'!$G130:$H131),MMULT('SS Taylor expansion'!I$7:J$8,MMULT(MINVERSE('Useful matrices &amp; checks'!$G130:$H131),'SS Taylor expansion'!I$4:I$5)))-MMULT(MINVERSE('Useful matrices &amp; checks'!$G130:$H131),MMULT('SS Taylor expansion'!I$7:J$8,MMULT(MINVERSE('Useful matrices &amp; checks'!$G130:$H131),MMULT('SS Taylor expansion'!I$7:J$8,MMULT(MINVERSE('Useful matrices &amp; checks'!$G130:$H131),'Useful matrices &amp; checks'!$L130:$L131))))))</f>
        <v>0.57811234917316756</v>
      </c>
      <c r="AB130" s="12">
        <f t="array" aca="1" ref="AB130:AB131" ca="1">(MMULT(MINVERSE('Useful matrices &amp; checks'!$G130:$H131),MMULT('SS Taylor expansion'!K$7:L$8,MMULT(MINVERSE('Useful matrices &amp; checks'!$G130:$H131),'SS Taylor expansion'!K$4:K$5)))-MMULT(MINVERSE('Useful matrices &amp; checks'!$G130:$H131),MMULT('SS Taylor expansion'!K$7:L$8,MMULT(MINVERSE('Useful matrices &amp; checks'!$G130:$H131),MMULT('SS Taylor expansion'!K$7:L$8,MMULT(MINVERSE('Useful matrices &amp; checks'!$G130:$H131),'Useful matrices &amp; checks'!$L130:$L131))))))</f>
        <v>-112.81600413204907</v>
      </c>
      <c r="AC130" s="12">
        <f t="array" aca="1" ref="AC130:AC131" ca="1">(MMULT(MINVERSE('Useful matrices &amp; checks'!$G130:$H131),MMULT('SS Taylor expansion'!M$7:N$8,MMULT(MINVERSE('Useful matrices &amp; checks'!$G130:$H131),'SS Taylor expansion'!M$4:M$5)))-MMULT(MINVERSE('Useful matrices &amp; checks'!$G130:$H131),MMULT('SS Taylor expansion'!M$7:N$8,MMULT(MINVERSE('Useful matrices &amp; checks'!$G130:$H131),MMULT('SS Taylor expansion'!M$7:N$8,MMULT(MINVERSE('Useful matrices &amp; checks'!$G130:$H131),'Useful matrices &amp; checks'!$L130:$L131))))))</f>
        <v>-40.900348305838293</v>
      </c>
      <c r="AD130" s="12"/>
      <c r="AE130" s="12">
        <f t="array" aca="1" ref="AE130:AE131" ca="1">Q128:Q129*(INDEX('Flow probs &amp; rates'!AE$6:AE$5999-'Flow probs &amp; rates'!AE$5:AE$5999,'Useful matrices &amp; checks'!$A128))+X128:X129*(INDEX('Flow probs &amp; rates'!AE$6:AE$5999-'Flow probs &amp; rates'!AE$5:AE$5999,'Useful matrices &amp; checks'!$A128))^2</f>
        <v>3.6870909819681401E-4</v>
      </c>
      <c r="AF130" s="12">
        <f t="array" aca="1" ref="AF130:AF131" ca="1">R128:R129*(INDEX('Flow probs &amp; rates'!AF$6:AF$5999-'Flow probs &amp; rates'!AF$5:AF$5999,'Useful matrices &amp; checks'!$A128))+Y128:Y129*(INDEX('Flow probs &amp; rates'!AF$6:AF$5999-'Flow probs &amp; rates'!AF$5:AF$5999,'Useful matrices &amp; checks'!$A128))^2</f>
        <v>1.9860689132160023E-2</v>
      </c>
      <c r="AG130" s="12">
        <f t="array" aca="1" ref="AG130:AG131" ca="1">S128:S129*(INDEX('Flow probs &amp; rates'!AG$6:AG$5999-'Flow probs &amp; rates'!AG$5:AG$5999,'Useful matrices &amp; checks'!$A128))+Z128:Z129*(INDEX('Flow probs &amp; rates'!AG$6:AG$5999-'Flow probs &amp; rates'!AG$5:AG$5999,'Useful matrices &amp; checks'!$A128))^2</f>
        <v>7.8651504705822689E-3</v>
      </c>
      <c r="AH130" s="12">
        <f t="array" aca="1" ref="AH130:AH131" ca="1">T128:T129*(INDEX('Flow probs &amp; rates'!AI$6:AI$5999-'Flow probs &amp; rates'!AI$5:AI$5999,'Useful matrices &amp; checks'!$A128))+AA128:AA129*(INDEX('Flow probs &amp; rates'!AI$6:AI$5999-'Flow probs &amp; rates'!AI$5:AI$5999,'Useful matrices &amp; checks'!$A128))^2</f>
        <v>8.5934138191098158E-3</v>
      </c>
      <c r="AI130" s="12">
        <f t="array" aca="1" ref="AI130:AI131" ca="1">U128:U129*(INDEX('Flow probs &amp; rates'!AJ$6:AJ$5999-'Flow probs &amp; rates'!AJ$5:AJ$5999,'Useful matrices &amp; checks'!$A128))+AB128:AB129*(INDEX('Flow probs &amp; rates'!AJ$6:AJ$5999-'Flow probs &amp; rates'!AJ$5:AJ$5999,'Useful matrices &amp; checks'!$A128))^2</f>
        <v>2.4923725865996903E-2</v>
      </c>
      <c r="AJ130" s="12">
        <f t="array" aca="1" ref="AJ130:AJ131" ca="1">V128:V129*(INDEX('Flow probs &amp; rates'!AK$6:AK$5999-'Flow probs &amp; rates'!AK$5:AK$5999,'Useful matrices &amp; checks'!$A128))+AC128:AC129*(INDEX('Flow probs &amp; rates'!AK$6:AK$5999-'Flow probs &amp; rates'!AK$5:AK$5999,'Useful matrices &amp; checks'!$A128))^2</f>
        <v>1.0603683708535008E-2</v>
      </c>
      <c r="AK130" s="12"/>
      <c r="AL130" s="12"/>
      <c r="AM130" s="12">
        <f ca="1">'Useful matrices &amp; checks'!AO130</f>
        <v>6.9783301819012711E-2</v>
      </c>
      <c r="AN130" s="12">
        <f t="shared" ca="1" si="4"/>
        <v>7.2215372094580843E-2</v>
      </c>
      <c r="AO130" s="12">
        <f t="shared" ca="1" si="5"/>
        <v>-2.4320702755681323E-3</v>
      </c>
    </row>
    <row r="131" spans="1:41" x14ac:dyDescent="0.35">
      <c r="Q131" s="12">
        <f ca="1"/>
        <v>1.1582885224352246</v>
      </c>
      <c r="R131" s="12">
        <f ca="1"/>
        <v>0.21821937473739728</v>
      </c>
      <c r="S131" s="12">
        <f ca="1"/>
        <v>-6.909763018439502E-2</v>
      </c>
      <c r="T131" s="12">
        <f ca="1"/>
        <v>-5.6079766877787124E-2</v>
      </c>
      <c r="U131" s="12">
        <f ca="1"/>
        <v>-0.11699997594560743</v>
      </c>
      <c r="V131" s="12">
        <f ca="1"/>
        <v>0.50402521682692869</v>
      </c>
      <c r="W131" s="12"/>
      <c r="X131" s="12">
        <f ca="1"/>
        <v>-9.4870865647271696</v>
      </c>
      <c r="Y131" s="12">
        <f ca="1"/>
        <v>-4.0369184127193734</v>
      </c>
      <c r="Z131" s="12">
        <f ca="1"/>
        <v>0.12772084357254723</v>
      </c>
      <c r="AA131" s="12">
        <f ca="1"/>
        <v>8.4129415565141405E-2</v>
      </c>
      <c r="AB131" s="12">
        <f ca="1"/>
        <v>2.1236807365881845</v>
      </c>
      <c r="AC131" s="12">
        <f ca="1"/>
        <v>-5.9519960165220507</v>
      </c>
      <c r="AD131" s="12"/>
      <c r="AE131" s="12">
        <f ca="1"/>
        <v>-7.2936686324180072E-5</v>
      </c>
      <c r="AF131" s="12">
        <f ca="1"/>
        <v>-2.8635995977640801E-4</v>
      </c>
      <c r="AG131" s="12">
        <f ca="1"/>
        <v>-1.5558553221790103E-3</v>
      </c>
      <c r="AH131" s="12">
        <f ca="1"/>
        <v>1.2914052820508569E-3</v>
      </c>
      <c r="AI131" s="12">
        <f ca="1"/>
        <v>-3.5936100147240292E-4</v>
      </c>
      <c r="AJ131" s="12">
        <f ca="1"/>
        <v>1.5935056123966855E-3</v>
      </c>
      <c r="AK131" s="12"/>
      <c r="AL131" s="12"/>
      <c r="AM131" s="12">
        <f ca="1">'Useful matrices &amp; checks'!AO131</f>
        <v>2.6872588187306506E-4</v>
      </c>
      <c r="AN131" s="12">
        <f t="shared" ca="1" si="4"/>
        <v>6.1039792469554121E-4</v>
      </c>
      <c r="AO131" s="12">
        <f t="shared" ca="1" si="5"/>
        <v>-3.4167204282247615E-4</v>
      </c>
    </row>
    <row r="132" spans="1:41" x14ac:dyDescent="0.35">
      <c r="A132">
        <v>65</v>
      </c>
      <c r="P132" s="56" t="str">
        <f>INDEX('Flow probs &amp; rates'!$A$5:$A$5999,$A132)</f>
        <v>1995,9</v>
      </c>
      <c r="Q132" s="12">
        <f t="array" aca="1" ref="Q132:Q133" ca="1">-1*(MMULT(MINVERSE('Useful matrices &amp; checks'!$G132:$H133),'SS Taylor expansion'!C$4:C$5)-MMULT(MINVERSE('Useful matrices &amp; checks'!$G132:$H133),MMULT('SS Taylor expansion'!C$7:D$8,MMULT(MINVERSE('Useful matrices &amp; checks'!$G132:$H133),'Useful matrices &amp; checks'!$L132:$L133))))</f>
        <v>-5.2434500267973592</v>
      </c>
      <c r="R132" s="12">
        <f t="array" aca="1" ref="R132:R133" ca="1">-1*(MMULT(MINVERSE('Useful matrices &amp; checks'!$G132:$H133),'SS Taylor expansion'!E$4:E$5)-MMULT(MINVERSE('Useful matrices &amp; checks'!$G132:$H133),MMULT('SS Taylor expansion'!E$7:F$8,MMULT(MINVERSE('Useful matrices &amp; checks'!$G132:$H133),'Useful matrices &amp; checks'!$L132:$L133))))</f>
        <v>-11.789517960579232</v>
      </c>
      <c r="S132" s="12">
        <f t="array" aca="1" ref="S132:S133" ca="1">-1*(MMULT(MINVERSE('Useful matrices &amp; checks'!$G132:$H133),'SS Taylor expansion'!G$4:G$5)-MMULT(MINVERSE('Useful matrices &amp; checks'!$G132:$H133),MMULT('SS Taylor expansion'!G$7:H$8,MMULT(MINVERSE('Useful matrices &amp; checks'!$G132:$H133),'Useful matrices &amp; checks'!$L132:$L133))))</f>
        <v>0.30644525243039933</v>
      </c>
      <c r="T132" s="12">
        <f t="array" aca="1" ref="T132:T133" ca="1">-1*(MMULT(MINVERSE('Useful matrices &amp; checks'!$G132:$H133),'SS Taylor expansion'!I$4:I$5)-MMULT(MINVERSE('Useful matrices &amp; checks'!$G132:$H133),MMULT('SS Taylor expansion'!I$7:J$8,MMULT(MINVERSE('Useful matrices &amp; checks'!$G132:$H133),'Useful matrices &amp; checks'!$L132:$L133))))</f>
        <v>-0.38257472277648052</v>
      </c>
      <c r="U132" s="12">
        <f t="array" aca="1" ref="U132:U133" ca="1">-1*(MMULT(MINVERSE('Useful matrices &amp; checks'!$G132:$H133),'SS Taylor expansion'!K$4:K$5)-MMULT(MINVERSE('Useful matrices &amp; checks'!$G132:$H133),MMULT('SS Taylor expansion'!K$7:L$8,MMULT(MINVERSE('Useful matrices &amp; checks'!$G132:$H133),'Useful matrices &amp; checks'!$L132:$L133))))</f>
        <v>5.6519678548881416</v>
      </c>
      <c r="V132" s="12">
        <f t="array" aca="1" ref="V132:V133" ca="1">-1*(MMULT(MINVERSE('Useful matrices &amp; checks'!$G132:$H133),'SS Taylor expansion'!M$4:M$5)-MMULT(MINVERSE('Useful matrices &amp; checks'!$G132:$H133),MMULT('SS Taylor expansion'!M$7:N$8,MMULT(MINVERSE('Useful matrices &amp; checks'!$G132:$H133),'Useful matrices &amp; checks'!$L132:$L133))))</f>
        <v>3.1382254695535847</v>
      </c>
      <c r="W132" s="12"/>
      <c r="X132" s="12">
        <f t="array" aca="1" ref="X132:X133" ca="1">(MMULT(MINVERSE('Useful matrices &amp; checks'!$G132:$H133),MMULT('SS Taylor expansion'!C$7:D$8,MMULT(MINVERSE('Useful matrices &amp; checks'!$G132:$H133),'SS Taylor expansion'!C$4:C$5)))-MMULT(MINVERSE('Useful matrices &amp; checks'!$G132:$H133),MMULT('SS Taylor expansion'!C$7:D$8,MMULT(MINVERSE('Useful matrices &amp; checks'!$G132:$H133),MMULT('SS Taylor expansion'!C$7:D$8,MMULT(MINVERSE('Useful matrices &amp; checks'!$G132:$H133),'Useful matrices &amp; checks'!$L132:$L133))))))</f>
        <v>42.281281128333468</v>
      </c>
      <c r="Y132" s="12">
        <f t="array" aca="1" ref="Y132:Y133" ca="1">(MMULT(MINVERSE('Useful matrices &amp; checks'!$G132:$H133),MMULT('SS Taylor expansion'!E$7:F$8,MMULT(MINVERSE('Useful matrices &amp; checks'!$G132:$H133),'SS Taylor expansion'!E$4:E$5)))-MMULT(MINVERSE('Useful matrices &amp; checks'!$G132:$H133),MMULT('SS Taylor expansion'!E$7:F$8,MMULT(MINVERSE('Useful matrices &amp; checks'!$G132:$H133),MMULT('SS Taylor expansion'!E$7:F$8,MMULT(MINVERSE('Useful matrices &amp; checks'!$G132:$H133),'Useful matrices &amp; checks'!$L132:$L133))))))</f>
        <v>213.74992365353987</v>
      </c>
      <c r="Z132" s="12">
        <f t="array" aca="1" ref="Z132:Z133" ca="1">(MMULT(MINVERSE('Useful matrices &amp; checks'!$G132:$H133),MMULT('SS Taylor expansion'!G$7:H$8,MMULT(MINVERSE('Useful matrices &amp; checks'!$G132:$H133),'SS Taylor expansion'!G$4:G$5)))-MMULT(MINVERSE('Useful matrices &amp; checks'!$G132:$H133),MMULT('SS Taylor expansion'!G$7:H$8,MMULT(MINVERSE('Useful matrices &amp; checks'!$G132:$H133),MMULT('SS Taylor expansion'!G$7:H$8,MMULT(MINVERSE('Useful matrices &amp; checks'!$G132:$H133),'Useful matrices &amp; checks'!$L132:$L133))))))</f>
        <v>-0.57255332674451842</v>
      </c>
      <c r="AA132" s="12">
        <f t="array" aca="1" ref="AA132:AA133" ca="1">(MMULT(MINVERSE('Useful matrices &amp; checks'!$G132:$H133),MMULT('SS Taylor expansion'!I$7:J$8,MMULT(MINVERSE('Useful matrices &amp; checks'!$G132:$H133),'SS Taylor expansion'!I$4:I$5)))-MMULT(MINVERSE('Useful matrices &amp; checks'!$G132:$H133),MMULT('SS Taylor expansion'!I$7:J$8,MMULT(MINVERSE('Useful matrices &amp; checks'!$G132:$H133),MMULT('SS Taylor expansion'!I$7:J$8,MMULT(MINVERSE('Useful matrices &amp; checks'!$G132:$H133),'Useful matrices &amp; checks'!$L132:$L133))))))</f>
        <v>0.56471614744551446</v>
      </c>
      <c r="AB132" s="12">
        <f t="array" aca="1" ref="AB132:AB133" ca="1">(MMULT(MINVERSE('Useful matrices &amp; checks'!$G132:$H133),MMULT('SS Taylor expansion'!K$7:L$8,MMULT(MINVERSE('Useful matrices &amp; checks'!$G132:$H133),'SS Taylor expansion'!K$4:K$5)))-MMULT(MINVERSE('Useful matrices &amp; checks'!$G132:$H133),MMULT('SS Taylor expansion'!K$7:L$8,MMULT(MINVERSE('Useful matrices &amp; checks'!$G132:$H133),MMULT('SS Taylor expansion'!K$7:L$8,MMULT(MINVERSE('Useful matrices &amp; checks'!$G132:$H133),'Useful matrices &amp; checks'!$L132:$L133))))))</f>
        <v>-100.25589914076394</v>
      </c>
      <c r="AC132" s="12">
        <f t="array" aca="1" ref="AC132:AC133" ca="1">(MMULT(MINVERSE('Useful matrices &amp; checks'!$G132:$H133),MMULT('SS Taylor expansion'!M$7:N$8,MMULT(MINVERSE('Useful matrices &amp; checks'!$G132:$H133),'SS Taylor expansion'!M$4:M$5)))-MMULT(MINVERSE('Useful matrices &amp; checks'!$G132:$H133),MMULT('SS Taylor expansion'!M$7:N$8,MMULT(MINVERSE('Useful matrices &amp; checks'!$G132:$H133),MMULT('SS Taylor expansion'!M$7:N$8,MMULT(MINVERSE('Useful matrices &amp; checks'!$G132:$H133),'Useful matrices &amp; checks'!$L132:$L133))))))</f>
        <v>-36.224416873698928</v>
      </c>
      <c r="AD132" s="12"/>
      <c r="AE132" s="12">
        <f t="array" aca="1" ref="AE132:AE133" ca="1">Q130:Q131*(INDEX('Flow probs &amp; rates'!AE$6:AE$5999-'Flow probs &amp; rates'!AE$5:AE$5999,'Useful matrices &amp; checks'!$A130))+X130:X131*(INDEX('Flow probs &amp; rates'!AE$6:AE$5999-'Flow probs &amp; rates'!AE$5:AE$5999,'Useful matrices &amp; checks'!$A130))^2</f>
        <v>-2.6695231764201007E-4</v>
      </c>
      <c r="AF132" s="12">
        <f t="array" aca="1" ref="AF132:AF133" ca="1">R130:R131*(INDEX('Flow probs &amp; rates'!AF$6:AF$5999-'Flow probs &amp; rates'!AF$5:AF$5999,'Useful matrices &amp; checks'!$A130))+Y130:Y131*(INDEX('Flow probs &amp; rates'!AF$6:AF$5999-'Flow probs &amp; rates'!AF$5:AF$5999,'Useful matrices &amp; checks'!$A130))^2</f>
        <v>1.1220250335972765E-2</v>
      </c>
      <c r="AG132" s="12">
        <f t="array" aca="1" ref="AG132:AG133" ca="1">S130:S131*(INDEX('Flow probs &amp; rates'!AG$6:AG$5999-'Flow probs &amp; rates'!AG$5:AG$5999,'Useful matrices &amp; checks'!$A130))+Z130:Z131*(INDEX('Flow probs &amp; rates'!AG$6:AG$5999-'Flow probs &amp; rates'!AG$5:AG$5999,'Useful matrices &amp; checks'!$A130))^2</f>
        <v>-6.6974595910962554E-6</v>
      </c>
      <c r="AH132" s="12">
        <f t="array" aca="1" ref="AH132:AH133" ca="1">T130:T131*(INDEX('Flow probs &amp; rates'!AI$6:AI$5999-'Flow probs &amp; rates'!AI$5:AI$5999,'Useful matrices &amp; checks'!$A130))+AA130:AA131*(INDEX('Flow probs &amp; rates'!AI$6:AI$5999-'Flow probs &amp; rates'!AI$5:AI$5999,'Useful matrices &amp; checks'!$A130))^2</f>
        <v>6.0990350702165997E-4</v>
      </c>
      <c r="AI132" s="12">
        <f t="array" aca="1" ref="AI132:AI133" ca="1">U130:U131*(INDEX('Flow probs &amp; rates'!AJ$6:AJ$5999-'Flow probs &amp; rates'!AJ$5:AJ$5999,'Useful matrices &amp; checks'!$A130))+AB130:AB131*(INDEX('Flow probs &amp; rates'!AJ$6:AJ$5999-'Flow probs &amp; rates'!AJ$5:AJ$5999,'Useful matrices &amp; checks'!$A130))^2</f>
        <v>6.6896037741967836E-3</v>
      </c>
      <c r="AJ132" s="12">
        <f t="array" aca="1" ref="AJ132:AJ133" ca="1">V130:V131*(INDEX('Flow probs &amp; rates'!AK$6:AK$5999-'Flow probs &amp; rates'!AK$5:AK$5999,'Useful matrices &amp; checks'!$A130))+AC130:AC131*(INDEX('Flow probs &amp; rates'!AK$6:AK$5999-'Flow probs &amp; rates'!AK$5:AK$5999,'Useful matrices &amp; checks'!$A130))^2</f>
        <v>5.8171164329206757E-3</v>
      </c>
      <c r="AK132" s="12"/>
      <c r="AL132" s="12"/>
      <c r="AM132" s="12">
        <f ca="1">'Useful matrices &amp; checks'!AO132</f>
        <v>2.3618615737397985E-2</v>
      </c>
      <c r="AN132" s="12">
        <f t="shared" ca="1" si="4"/>
        <v>2.4063224272878776E-2</v>
      </c>
      <c r="AO132" s="12">
        <f t="shared" ca="1" si="5"/>
        <v>-4.4460853548079077E-4</v>
      </c>
    </row>
    <row r="133" spans="1:41" x14ac:dyDescent="0.35">
      <c r="P133" s="56"/>
      <c r="Q133" s="12">
        <f ca="1"/>
        <v>1.2149241738290686</v>
      </c>
      <c r="R133" s="12">
        <f ca="1"/>
        <v>0.25508148231798405</v>
      </c>
      <c r="S133" s="12">
        <f ca="1"/>
        <v>-7.1004346991029629E-2</v>
      </c>
      <c r="T133" s="12">
        <f ca="1"/>
        <v>-5.6096507908028108E-2</v>
      </c>
      <c r="U133" s="12">
        <f ca="1"/>
        <v>-0.12228764087379451</v>
      </c>
      <c r="V133" s="12">
        <f ca="1"/>
        <v>0.46015452508826993</v>
      </c>
      <c r="W133" s="12"/>
      <c r="X133" s="12">
        <f ca="1"/>
        <v>-9.7967083276753311</v>
      </c>
      <c r="Y133" s="12">
        <f ca="1"/>
        <v>-4.6247562922599821</v>
      </c>
      <c r="Z133" s="12">
        <f ca="1"/>
        <v>0.13266244055214899</v>
      </c>
      <c r="AA133" s="12">
        <f ca="1"/>
        <v>8.2803703289819036E-2</v>
      </c>
      <c r="AB133" s="12">
        <f ca="1"/>
        <v>2.1691661567045024</v>
      </c>
      <c r="AC133" s="12">
        <f ca="1"/>
        <v>-5.311546128483748</v>
      </c>
      <c r="AD133" s="12"/>
      <c r="AE133" s="12">
        <f ca="1"/>
        <v>6.0244334441936284E-5</v>
      </c>
      <c r="AF133" s="12">
        <f ca="1"/>
        <v>-2.1121320225375072E-4</v>
      </c>
      <c r="AG133" s="12">
        <f ca="1"/>
        <v>1.511445935668703E-6</v>
      </c>
      <c r="AH133" s="12">
        <f ca="1"/>
        <v>8.8755802691723433E-5</v>
      </c>
      <c r="AI133" s="12">
        <f ca="1"/>
        <v>-1.2592701523128562E-4</v>
      </c>
      <c r="AJ133" s="12">
        <f ca="1"/>
        <v>8.4653200450731877E-4</v>
      </c>
      <c r="AK133" s="12"/>
      <c r="AL133" s="12"/>
      <c r="AM133" s="12">
        <f ca="1">'Useful matrices &amp; checks'!AO133</f>
        <v>6.2117934576835787E-4</v>
      </c>
      <c r="AN133" s="12">
        <f t="shared" ca="1" si="4"/>
        <v>6.5990337009161088E-4</v>
      </c>
      <c r="AO133" s="12">
        <f t="shared" ca="1" si="5"/>
        <v>-3.872402432325301E-5</v>
      </c>
    </row>
    <row r="134" spans="1:41" x14ac:dyDescent="0.35">
      <c r="A134">
        <v>66</v>
      </c>
      <c r="P134" s="56" t="str">
        <f>INDEX('Flow probs &amp; rates'!$A$5:$A$5999,$A134)</f>
        <v>1995,10</v>
      </c>
      <c r="Q134" s="12">
        <f t="array" aca="1" ref="Q134:Q135" ca="1">-1*(MMULT(MINVERSE('Useful matrices &amp; checks'!$G134:$H135),'SS Taylor expansion'!C$4:C$5)-MMULT(MINVERSE('Useful matrices &amp; checks'!$G134:$H135),MMULT('SS Taylor expansion'!C$7:D$8,MMULT(MINVERSE('Useful matrices &amp; checks'!$G134:$H135),'Useful matrices &amp; checks'!$L134:$L135))))</f>
        <v>-5.2242654623686127</v>
      </c>
      <c r="R134" s="12">
        <f t="array" aca="1" ref="R134:R135" ca="1">-1*(MMULT(MINVERSE('Useful matrices &amp; checks'!$G134:$H135),'SS Taylor expansion'!E$4:E$5)-MMULT(MINVERSE('Useful matrices &amp; checks'!$G134:$H135),MMULT('SS Taylor expansion'!E$7:F$8,MMULT(MINVERSE('Useful matrices &amp; checks'!$G134:$H135),'Useful matrices &amp; checks'!$L134:$L135))))</f>
        <v>-11.369319418460478</v>
      </c>
      <c r="S134" s="12">
        <f t="array" aca="1" ref="S134:S135" ca="1">-1*(MMULT(MINVERSE('Useful matrices &amp; checks'!$G134:$H135),'SS Taylor expansion'!G$4:G$5)-MMULT(MINVERSE('Useful matrices &amp; checks'!$G134:$H135),MMULT('SS Taylor expansion'!G$7:H$8,MMULT(MINVERSE('Useful matrices &amp; checks'!$G134:$H135),'Useful matrices &amp; checks'!$L134:$L135))))</f>
        <v>0.31708026118735932</v>
      </c>
      <c r="T134" s="12">
        <f t="array" aca="1" ref="T134:T135" ca="1">-1*(MMULT(MINVERSE('Useful matrices &amp; checks'!$G134:$H135),'SS Taylor expansion'!I$4:I$5)-MMULT(MINVERSE('Useful matrices &amp; checks'!$G134:$H135),MMULT('SS Taylor expansion'!I$7:J$8,MMULT(MINVERSE('Useful matrices &amp; checks'!$G134:$H135),'Useful matrices &amp; checks'!$L134:$L135))))</f>
        <v>-0.37296636770150116</v>
      </c>
      <c r="U134" s="12">
        <f t="array" aca="1" ref="U134:U135" ca="1">-1*(MMULT(MINVERSE('Useful matrices &amp; checks'!$G134:$H135),'SS Taylor expansion'!K$4:K$5)-MMULT(MINVERSE('Useful matrices &amp; checks'!$G134:$H135),MMULT('SS Taylor expansion'!K$7:L$8,MMULT(MINVERSE('Useful matrices &amp; checks'!$G134:$H135),'Useful matrices &amp; checks'!$L134:$L135))))</f>
        <v>6.3301808395682766</v>
      </c>
      <c r="V134" s="12">
        <f t="array" aca="1" ref="V134:V135" ca="1">-1*(MMULT(MINVERSE('Useful matrices &amp; checks'!$G134:$H135),'SS Taylor expansion'!M$4:M$5)-MMULT(MINVERSE('Useful matrices &amp; checks'!$G134:$H135),MMULT('SS Taylor expansion'!M$7:N$8,MMULT(MINVERSE('Useful matrices &amp; checks'!$G134:$H135),'Useful matrices &amp; checks'!$L134:$L135))))</f>
        <v>3.4214275612491605</v>
      </c>
      <c r="W134" s="12"/>
      <c r="X134" s="12">
        <f t="array" aca="1" ref="X134:X135" ca="1">(MMULT(MINVERSE('Useful matrices &amp; checks'!$G134:$H135),MMULT('SS Taylor expansion'!C$7:D$8,MMULT(MINVERSE('Useful matrices &amp; checks'!$G134:$H135),'SS Taylor expansion'!C$4:C$5)))-MMULT(MINVERSE('Useful matrices &amp; checks'!$G134:$H135),MMULT('SS Taylor expansion'!C$7:D$8,MMULT(MINVERSE('Useful matrices &amp; checks'!$G134:$H135),MMULT('SS Taylor expansion'!C$7:D$8,MMULT(MINVERSE('Useful matrices &amp; checks'!$G134:$H135),'Useful matrices &amp; checks'!$L134:$L135))))))</f>
        <v>44.145560369091498</v>
      </c>
      <c r="Y134" s="12">
        <f t="array" aca="1" ref="Y134:Y135" ca="1">(MMULT(MINVERSE('Useful matrices &amp; checks'!$G134:$H135),MMULT('SS Taylor expansion'!E$7:F$8,MMULT(MINVERSE('Useful matrices &amp; checks'!$G134:$H135),'SS Taylor expansion'!E$4:E$5)))-MMULT(MINVERSE('Useful matrices &amp; checks'!$G134:$H135),MMULT('SS Taylor expansion'!E$7:F$8,MMULT(MINVERSE('Useful matrices &amp; checks'!$G134:$H135),MMULT('SS Taylor expansion'!E$7:F$8,MMULT(MINVERSE('Useful matrices &amp; checks'!$G134:$H135),'Useful matrices &amp; checks'!$L134:$L135))))))</f>
        <v>209.07663251812187</v>
      </c>
      <c r="Z134" s="12">
        <f t="array" aca="1" ref="Z134:Z135" ca="1">(MMULT(MINVERSE('Useful matrices &amp; checks'!$G134:$H135),MMULT('SS Taylor expansion'!G$7:H$8,MMULT(MINVERSE('Useful matrices &amp; checks'!$G134:$H135),'SS Taylor expansion'!G$4:G$5)))-MMULT(MINVERSE('Useful matrices &amp; checks'!$G134:$H135),MMULT('SS Taylor expansion'!G$7:H$8,MMULT(MINVERSE('Useful matrices &amp; checks'!$G134:$H135),MMULT('SS Taylor expansion'!G$7:H$8,MMULT(MINVERSE('Useful matrices &amp; checks'!$G134:$H135),'Useful matrices &amp; checks'!$L134:$L135))))))</f>
        <v>-0.56773190396276096</v>
      </c>
      <c r="AA134" s="12">
        <f t="array" aca="1" ref="AA134:AA135" ca="1">(MMULT(MINVERSE('Useful matrices &amp; checks'!$G134:$H135),MMULT('SS Taylor expansion'!I$7:J$8,MMULT(MINVERSE('Useful matrices &amp; checks'!$G134:$H135),'SS Taylor expansion'!I$4:I$5)))-MMULT(MINVERSE('Useful matrices &amp; checks'!$G134:$H135),MMULT('SS Taylor expansion'!I$7:J$8,MMULT(MINVERSE('Useful matrices &amp; checks'!$G134:$H135),MMULT('SS Taylor expansion'!I$7:J$8,MMULT(MINVERSE('Useful matrices &amp; checks'!$G134:$H135),'Useful matrices &amp; checks'!$L134:$L135))))))</f>
        <v>0.5454030196813936</v>
      </c>
      <c r="AB134" s="12">
        <f t="array" aca="1" ref="AB134:AB135" ca="1">(MMULT(MINVERSE('Useful matrices &amp; checks'!$G134:$H135),MMULT('SS Taylor expansion'!K$7:L$8,MMULT(MINVERSE('Useful matrices &amp; checks'!$G134:$H135),'SS Taylor expansion'!K$4:K$5)))-MMULT(MINVERSE('Useful matrices &amp; checks'!$G134:$H135),MMULT('SS Taylor expansion'!K$7:L$8,MMULT(MINVERSE('Useful matrices &amp; checks'!$G134:$H135),MMULT('SS Taylor expansion'!K$7:L$8,MMULT(MINVERSE('Useful matrices &amp; checks'!$G134:$H135),'Useful matrices &amp; checks'!$L134:$L135))))))</f>
        <v>-114.33184077363552</v>
      </c>
      <c r="AC134" s="12">
        <f t="array" aca="1" ref="AC134:AC135" ca="1">(MMULT(MINVERSE('Useful matrices &amp; checks'!$G134:$H135),MMULT('SS Taylor expansion'!M$7:N$8,MMULT(MINVERSE('Useful matrices &amp; checks'!$G134:$H135),'SS Taylor expansion'!M$4:M$5)))-MMULT(MINVERSE('Useful matrices &amp; checks'!$G134:$H135),MMULT('SS Taylor expansion'!M$7:N$8,MMULT(MINVERSE('Useful matrices &amp; checks'!$G134:$H135),MMULT('SS Taylor expansion'!M$7:N$8,MMULT(MINVERSE('Useful matrices &amp; checks'!$G134:$H135),'Useful matrices &amp; checks'!$L134:$L135))))))</f>
        <v>-39.010385643894793</v>
      </c>
      <c r="AD134" s="12"/>
      <c r="AE134" s="12">
        <f t="array" aca="1" ref="AE134:AE135" ca="1">Q132:Q133*(INDEX('Flow probs &amp; rates'!AE$6:AE$5999-'Flow probs &amp; rates'!AE$5:AE$5999,'Useful matrices &amp; checks'!$A132))+X132:X133*(INDEX('Flow probs &amp; rates'!AE$6:AE$5999-'Flow probs &amp; rates'!AE$5:AE$5999,'Useful matrices &amp; checks'!$A132))^2</f>
        <v>-3.9697628546744726E-3</v>
      </c>
      <c r="AF134" s="12">
        <f t="array" aca="1" ref="AF134:AF135" ca="1">R132:R133*(INDEX('Flow probs &amp; rates'!AF$6:AF$5999-'Flow probs &amp; rates'!AF$5:AF$5999,'Useful matrices &amp; checks'!$A132))+Y132:Y133*(INDEX('Flow probs &amp; rates'!AF$6:AF$5999-'Flow probs &amp; rates'!AF$5:AF$5999,'Useful matrices &amp; checks'!$A132))^2</f>
        <v>-9.9105426970574877E-3</v>
      </c>
      <c r="AG134" s="12">
        <f t="array" aca="1" ref="AG134:AG135" ca="1">S132:S133*(INDEX('Flow probs &amp; rates'!AG$6:AG$5999-'Flow probs &amp; rates'!AG$5:AG$5999,'Useful matrices &amp; checks'!$A132))+Z132:Z133*(INDEX('Flow probs &amp; rates'!AG$6:AG$5999-'Flow probs &amp; rates'!AG$5:AG$5999,'Useful matrices &amp; checks'!$A132))^2</f>
        <v>2.0075704949444609E-4</v>
      </c>
      <c r="AH134" s="12">
        <f t="array" aca="1" ref="AH134:AH135" ca="1">T132:T133*(INDEX('Flow probs &amp; rates'!AI$6:AI$5999-'Flow probs &amp; rates'!AI$5:AI$5999,'Useful matrices &amp; checks'!$A132))+AA132:AA133*(INDEX('Flow probs &amp; rates'!AI$6:AI$5999-'Flow probs &amp; rates'!AI$5:AI$5999,'Useful matrices &amp; checks'!$A132))^2</f>
        <v>-7.4201472833555866E-3</v>
      </c>
      <c r="AI134" s="12">
        <f t="array" aca="1" ref="AI134:AI135" ca="1">U132:U133*(INDEX('Flow probs &amp; rates'!AJ$6:AJ$5999-'Flow probs &amp; rates'!AJ$5:AJ$5999,'Useful matrices &amp; checks'!$A132))+AB132:AB133*(INDEX('Flow probs &amp; rates'!AJ$6:AJ$5999-'Flow probs &amp; rates'!AJ$5:AJ$5999,'Useful matrices &amp; checks'!$A132))^2</f>
        <v>-6.8242095848412999E-3</v>
      </c>
      <c r="AJ134" s="12">
        <f t="array" aca="1" ref="AJ134:AJ135" ca="1">V132:V133*(INDEX('Flow probs &amp; rates'!AK$6:AK$5999-'Flow probs &amp; rates'!AK$5:AK$5999,'Useful matrices &amp; checks'!$A132))+AC132:AC133*(INDEX('Flow probs &amp; rates'!AK$6:AK$5999-'Flow probs &amp; rates'!AK$5:AK$5999,'Useful matrices &amp; checks'!$A132))^2</f>
        <v>-3.5868327155879976E-3</v>
      </c>
      <c r="AK134" s="12"/>
      <c r="AL134" s="12"/>
      <c r="AM134" s="12">
        <f ca="1">'Useful matrices &amp; checks'!AO134</f>
        <v>-3.2009611524431159E-2</v>
      </c>
      <c r="AN134" s="12">
        <f t="shared" ca="1" si="4"/>
        <v>-3.1510738086022401E-2</v>
      </c>
      <c r="AO134" s="12">
        <f t="shared" ca="1" si="5"/>
        <v>-4.9887343840875759E-4</v>
      </c>
    </row>
    <row r="135" spans="1:41" x14ac:dyDescent="0.35">
      <c r="Q135" s="12">
        <f ca="1"/>
        <v>1.1069742856973799</v>
      </c>
      <c r="R135" s="12">
        <f ca="1"/>
        <v>0.20288503283509238</v>
      </c>
      <c r="S135" s="12">
        <f ca="1"/>
        <v>-6.7186420400137406E-2</v>
      </c>
      <c r="T135" s="12">
        <f ca="1"/>
        <v>-5.4872566966435679E-2</v>
      </c>
      <c r="U135" s="12">
        <f ca="1"/>
        <v>-0.11296181417882881</v>
      </c>
      <c r="V135" s="12">
        <f ca="1"/>
        <v>0.50337652194342253</v>
      </c>
      <c r="W135" s="12"/>
      <c r="X135" s="12">
        <f ca="1"/>
        <v>-9.3540423066728184</v>
      </c>
      <c r="Y135" s="12">
        <f ca="1"/>
        <v>-3.7309638239747511</v>
      </c>
      <c r="Z135" s="12">
        <f ca="1"/>
        <v>0.12029722137662076</v>
      </c>
      <c r="AA135" s="12">
        <f ca="1"/>
        <v>8.0242258586478571E-2</v>
      </c>
      <c r="AB135" s="12">
        <f ca="1"/>
        <v>2.0402469502080893</v>
      </c>
      <c r="AC135" s="12">
        <f ca="1"/>
        <v>-5.7393914947963882</v>
      </c>
      <c r="AD135" s="12"/>
      <c r="AE135" s="12">
        <f ca="1"/>
        <v>9.1980677452141544E-4</v>
      </c>
      <c r="AF135" s="12">
        <f ca="1"/>
        <v>2.144274202044553E-4</v>
      </c>
      <c r="AG135" s="12">
        <f ca="1"/>
        <v>-4.6516051693235175E-5</v>
      </c>
      <c r="AH135" s="12">
        <f ca="1"/>
        <v>-1.0880079785163456E-3</v>
      </c>
      <c r="AI135" s="12">
        <f ca="1"/>
        <v>1.4765060813940088E-4</v>
      </c>
      <c r="AJ135" s="12">
        <f ca="1"/>
        <v>-5.2593330875211114E-4</v>
      </c>
      <c r="AK135" s="12"/>
      <c r="AL135" s="12"/>
      <c r="AM135" s="12">
        <f ca="1">'Useful matrices &amp; checks'!AO135</f>
        <v>-4.794993630819408E-4</v>
      </c>
      <c r="AN135" s="12">
        <f t="shared" ca="1" si="4"/>
        <v>-3.7857253609642038E-4</v>
      </c>
      <c r="AO135" s="12">
        <f t="shared" ca="1" si="5"/>
        <v>-1.0092682698552042E-4</v>
      </c>
    </row>
    <row r="136" spans="1:41" x14ac:dyDescent="0.35">
      <c r="A136">
        <v>67</v>
      </c>
      <c r="P136" s="56" t="str">
        <f>INDEX('Flow probs &amp; rates'!$A$5:$A$5999,$A136)</f>
        <v>1995,11</v>
      </c>
      <c r="Q136" s="12">
        <f t="array" aca="1" ref="Q136:Q137" ca="1">-1*(MMULT(MINVERSE('Useful matrices &amp; checks'!$G136:$H137),'SS Taylor expansion'!C$4:C$5)-MMULT(MINVERSE('Useful matrices &amp; checks'!$G136:$H137),MMULT('SS Taylor expansion'!C$7:D$8,MMULT(MINVERSE('Useful matrices &amp; checks'!$G136:$H137),'Useful matrices &amp; checks'!$L136:$L137))))</f>
        <v>-5.3461995808963385</v>
      </c>
      <c r="R136" s="12">
        <f t="array" aca="1" ref="R136:R137" ca="1">-1*(MMULT(MINVERSE('Useful matrices &amp; checks'!$G136:$H137),'SS Taylor expansion'!E$4:E$5)-MMULT(MINVERSE('Useful matrices &amp; checks'!$G136:$H137),MMULT('SS Taylor expansion'!E$7:F$8,MMULT(MINVERSE('Useful matrices &amp; checks'!$G136:$H137),'Useful matrices &amp; checks'!$L136:$L137))))</f>
        <v>-11.63590731588242</v>
      </c>
      <c r="S136" s="12">
        <f t="array" aca="1" ref="S136:S137" ca="1">-1*(MMULT(MINVERSE('Useful matrices &amp; checks'!$G136:$H137),'SS Taylor expansion'!G$4:G$5)-MMULT(MINVERSE('Useful matrices &amp; checks'!$G136:$H137),MMULT('SS Taylor expansion'!G$7:H$8,MMULT(MINVERSE('Useful matrices &amp; checks'!$G136:$H137),'Useful matrices &amp; checks'!$L136:$L137))))</f>
        <v>0.30997890381399201</v>
      </c>
      <c r="T136" s="12">
        <f t="array" aca="1" ref="T136:T137" ca="1">-1*(MMULT(MINVERSE('Useful matrices &amp; checks'!$G136:$H137),'SS Taylor expansion'!I$4:I$5)-MMULT(MINVERSE('Useful matrices &amp; checks'!$G136:$H137),MMULT('SS Taylor expansion'!I$7:J$8,MMULT(MINVERSE('Useful matrices &amp; checks'!$G136:$H137),'Useful matrices &amp; checks'!$L136:$L137))))</f>
        <v>-0.3646846099738183</v>
      </c>
      <c r="U136" s="12">
        <f t="array" aca="1" ref="U136:U137" ca="1">-1*(MMULT(MINVERSE('Useful matrices &amp; checks'!$G136:$H137),'SS Taylor expansion'!K$4:K$5)-MMULT(MINVERSE('Useful matrices &amp; checks'!$G136:$H137),MMULT('SS Taylor expansion'!K$7:L$8,MMULT(MINVERSE('Useful matrices &amp; checks'!$G136:$H137),'Useful matrices &amp; checks'!$L136:$L137))))</f>
        <v>5.8231807185623214</v>
      </c>
      <c r="V136" s="12">
        <f t="array" aca="1" ref="V136:V137" ca="1">-1*(MMULT(MINVERSE('Useful matrices &amp; checks'!$G136:$H137),'SS Taylor expansion'!M$4:M$5)-MMULT(MINVERSE('Useful matrices &amp; checks'!$G136:$H137),MMULT('SS Taylor expansion'!M$7:N$8,MMULT(MINVERSE('Useful matrices &amp; checks'!$G136:$H137),'Useful matrices &amp; checks'!$L136:$L137))))</f>
        <v>3.1476793182917913</v>
      </c>
      <c r="W136" s="12"/>
      <c r="X136" s="12">
        <f t="array" aca="1" ref="X136:X137" ca="1">(MMULT(MINVERSE('Useful matrices &amp; checks'!$G136:$H137),MMULT('SS Taylor expansion'!C$7:D$8,MMULT(MINVERSE('Useful matrices &amp; checks'!$G136:$H137),'SS Taylor expansion'!C$4:C$5)))-MMULT(MINVERSE('Useful matrices &amp; checks'!$G136:$H137),MMULT('SS Taylor expansion'!C$7:D$8,MMULT(MINVERSE('Useful matrices &amp; checks'!$G136:$H137),MMULT('SS Taylor expansion'!C$7:D$8,MMULT(MINVERSE('Useful matrices &amp; checks'!$G136:$H137),'Useful matrices &amp; checks'!$L136:$L137))))))</f>
        <v>44.542823509247143</v>
      </c>
      <c r="Y136" s="12">
        <f t="array" aca="1" ref="Y136:Y137" ca="1">(MMULT(MINVERSE('Useful matrices &amp; checks'!$G136:$H137),MMULT('SS Taylor expansion'!E$7:F$8,MMULT(MINVERSE('Useful matrices &amp; checks'!$G136:$H137),'SS Taylor expansion'!E$4:E$5)))-MMULT(MINVERSE('Useful matrices &amp; checks'!$G136:$H137),MMULT('SS Taylor expansion'!E$7:F$8,MMULT(MINVERSE('Useful matrices &amp; checks'!$G136:$H137),MMULT('SS Taylor expansion'!E$7:F$8,MMULT(MINVERSE('Useful matrices &amp; checks'!$G136:$H137),'Useful matrices &amp; checks'!$L136:$L137))))))</f>
        <v>211.00265230447332</v>
      </c>
      <c r="Z136" s="12">
        <f t="array" aca="1" ref="Z136:Z137" ca="1">(MMULT(MINVERSE('Useful matrices &amp; checks'!$G136:$H137),MMULT('SS Taylor expansion'!G$7:H$8,MMULT(MINVERSE('Useful matrices &amp; checks'!$G136:$H137),'SS Taylor expansion'!G$4:G$5)))-MMULT(MINVERSE('Useful matrices &amp; checks'!$G136:$H137),MMULT('SS Taylor expansion'!G$7:H$8,MMULT(MINVERSE('Useful matrices &amp; checks'!$G136:$H137),MMULT('SS Taylor expansion'!G$7:H$8,MMULT(MINVERSE('Useful matrices &amp; checks'!$G136:$H137),'Useful matrices &amp; checks'!$L136:$L137))))))</f>
        <v>-0.57193313071270513</v>
      </c>
      <c r="AA136" s="12">
        <f t="array" aca="1" ref="AA136:AA137" ca="1">(MMULT(MINVERSE('Useful matrices &amp; checks'!$G136:$H137),MMULT('SS Taylor expansion'!I$7:J$8,MMULT(MINVERSE('Useful matrices &amp; checks'!$G136:$H137),'SS Taylor expansion'!I$4:I$5)))-MMULT(MINVERSE('Useful matrices &amp; checks'!$G136:$H137),MMULT('SS Taylor expansion'!I$7:J$8,MMULT(MINVERSE('Useful matrices &amp; checks'!$G136:$H137),MMULT('SS Taylor expansion'!I$7:J$8,MMULT(MINVERSE('Useful matrices &amp; checks'!$G136:$H137),'Useful matrices &amp; checks'!$L136:$L137))))))</f>
        <v>0.52843070494794697</v>
      </c>
      <c r="AB136" s="12">
        <f t="array" aca="1" ref="AB136:AB137" ca="1">(MMULT(MINVERSE('Useful matrices &amp; checks'!$G136:$H137),MMULT('SS Taylor expansion'!K$7:L$8,MMULT(MINVERSE('Useful matrices &amp; checks'!$G136:$H137),'SS Taylor expansion'!K$4:K$5)))-MMULT(MINVERSE('Useful matrices &amp; checks'!$G136:$H137),MMULT('SS Taylor expansion'!K$7:L$8,MMULT(MINVERSE('Useful matrices &amp; checks'!$G136:$H137),MMULT('SS Taylor expansion'!K$7:L$8,MMULT(MINVERSE('Useful matrices &amp; checks'!$G136:$H137),'Useful matrices &amp; checks'!$L136:$L137))))))</f>
        <v>-103.28976171546333</v>
      </c>
      <c r="AC136" s="12">
        <f t="array" aca="1" ref="AC136:AC137" ca="1">(MMULT(MINVERSE('Useful matrices &amp; checks'!$G136:$H137),MMULT('SS Taylor expansion'!M$7:N$8,MMULT(MINVERSE('Useful matrices &amp; checks'!$G136:$H137),'SS Taylor expansion'!M$4:M$5)))-MMULT(MINVERSE('Useful matrices &amp; checks'!$G136:$H137),MMULT('SS Taylor expansion'!M$7:N$8,MMULT(MINVERSE('Useful matrices &amp; checks'!$G136:$H137),MMULT('SS Taylor expansion'!M$7:N$8,MMULT(MINVERSE('Useful matrices &amp; checks'!$G136:$H137),'Useful matrices &amp; checks'!$L136:$L137))))))</f>
        <v>-35.414788931360007</v>
      </c>
      <c r="AD136" s="12"/>
      <c r="AE136" s="12">
        <f t="array" aca="1" ref="AE136:AE137" ca="1">Q134:Q135*(INDEX('Flow probs &amp; rates'!AE$6:AE$5999-'Flow probs &amp; rates'!AE$5:AE$5999,'Useful matrices &amp; checks'!$A134))+X134:X135*(INDEX('Flow probs &amp; rates'!AE$6:AE$5999-'Flow probs &amp; rates'!AE$5:AE$5999,'Useful matrices &amp; checks'!$A134))^2</f>
        <v>5.6135977915037017E-3</v>
      </c>
      <c r="AF136" s="12">
        <f t="array" aca="1" ref="AF136:AF137" ca="1">R134:R135*(INDEX('Flow probs &amp; rates'!AF$6:AF$5999-'Flow probs &amp; rates'!AF$5:AF$5999,'Useful matrices &amp; checks'!$A134))+Y134:Y135*(INDEX('Flow probs &amp; rates'!AF$6:AF$5999-'Flow probs &amp; rates'!AF$5:AF$5999,'Useful matrices &amp; checks'!$A134))^2</f>
        <v>5.8365862074140299E-3</v>
      </c>
      <c r="AG136" s="12">
        <f t="array" aca="1" ref="AG136:AG137" ca="1">S134:S135*(INDEX('Flow probs &amp; rates'!AG$6:AG$5999-'Flow probs &amp; rates'!AG$5:AG$5999,'Useful matrices &amp; checks'!$A134))+Z134:Z135*(INDEX('Flow probs &amp; rates'!AG$6:AG$5999-'Flow probs &amp; rates'!AG$5:AG$5999,'Useful matrices &amp; checks'!$A134))^2</f>
        <v>-1.1111905137065883E-3</v>
      </c>
      <c r="AH136" s="12">
        <f t="array" aca="1" ref="AH136:AH137" ca="1">T134:T135*(INDEX('Flow probs &amp; rates'!AI$6:AI$5999-'Flow probs &amp; rates'!AI$5:AI$5999,'Useful matrices &amp; checks'!$A134))+AA134:AA135*(INDEX('Flow probs &amp; rates'!AI$6:AI$5999-'Flow probs &amp; rates'!AI$5:AI$5999,'Useful matrices &amp; checks'!$A134))^2</f>
        <v>2.3634444875326338E-3</v>
      </c>
      <c r="AI136" s="12">
        <f t="array" aca="1" ref="AI136:AI137" ca="1">U134:U135*(INDEX('Flow probs &amp; rates'!AJ$6:AJ$5999-'Flow probs &amp; rates'!AJ$5:AJ$5999,'Useful matrices &amp; checks'!$A134))+AB134:AB135*(INDEX('Flow probs &amp; rates'!AJ$6:AJ$5999-'Flow probs &amp; rates'!AJ$5:AJ$5999,'Useful matrices &amp; checks'!$A134))^2</f>
        <v>6.9703105137242328E-3</v>
      </c>
      <c r="AJ136" s="12">
        <f t="array" aca="1" ref="AJ136:AJ137" ca="1">V134:V135*(INDEX('Flow probs &amp; rates'!AK$6:AK$5999-'Flow probs &amp; rates'!AK$5:AK$5999,'Useful matrices &amp; checks'!$A134))+AC134:AC135*(INDEX('Flow probs &amp; rates'!AK$6:AK$5999-'Flow probs &amp; rates'!AK$5:AK$5999,'Useful matrices &amp; checks'!$A134))^2</f>
        <v>3.9993520928970445E-3</v>
      </c>
      <c r="AK136" s="12"/>
      <c r="AL136" s="12"/>
      <c r="AM136" s="12">
        <f ca="1">'Useful matrices &amp; checks'!AO136</f>
        <v>2.3422241935496468E-2</v>
      </c>
      <c r="AN136" s="12">
        <f t="shared" ca="1" si="4"/>
        <v>2.3672100579365054E-2</v>
      </c>
      <c r="AO136" s="12">
        <f t="shared" ca="1" si="5"/>
        <v>-2.4985864386858556E-4</v>
      </c>
    </row>
    <row r="137" spans="1:41" x14ac:dyDescent="0.35">
      <c r="P137" s="56"/>
      <c r="Q137" s="12">
        <f ca="1"/>
        <v>1.1839291371710368</v>
      </c>
      <c r="R137" s="12">
        <f ca="1"/>
        <v>0.25414271284869033</v>
      </c>
      <c r="S137" s="12">
        <f ca="1"/>
        <v>-6.8645595919221869E-2</v>
      </c>
      <c r="T137" s="12">
        <f ca="1"/>
        <v>-5.3910104221034427E-2</v>
      </c>
      <c r="U137" s="12">
        <f ca="1"/>
        <v>-0.12718552194065696</v>
      </c>
      <c r="V137" s="12">
        <f ca="1"/>
        <v>0.46531088908766316</v>
      </c>
      <c r="W137" s="12"/>
      <c r="X137" s="12">
        <f ca="1"/>
        <v>-9.8641185774106752</v>
      </c>
      <c r="Y137" s="12">
        <f ca="1"/>
        <v>-4.6085608125919597</v>
      </c>
      <c r="Z137" s="12">
        <f ca="1"/>
        <v>0.12665600820138034</v>
      </c>
      <c r="AA137" s="12">
        <f ca="1"/>
        <v>7.811614090154155E-2</v>
      </c>
      <c r="AB137" s="12">
        <f ca="1"/>
        <v>2.2559770836290758</v>
      </c>
      <c r="AC137" s="12">
        <f ca="1"/>
        <v>-5.235249610321155</v>
      </c>
      <c r="AD137" s="12"/>
      <c r="AE137" s="12">
        <f ca="1"/>
        <v>-1.1894702614565849E-3</v>
      </c>
      <c r="AF137" s="12">
        <f ca="1"/>
        <v>-1.0415363846786789E-4</v>
      </c>
      <c r="AG137" s="12">
        <f ca="1"/>
        <v>2.3545115271121059E-4</v>
      </c>
      <c r="AH137" s="12">
        <f ca="1"/>
        <v>3.4772107392101915E-4</v>
      </c>
      <c r="AI137" s="12">
        <f ca="1"/>
        <v>-1.2438490162845859E-4</v>
      </c>
      <c r="AJ137" s="12">
        <f ca="1"/>
        <v>5.8840349839663173E-4</v>
      </c>
      <c r="AK137" s="12"/>
      <c r="AL137" s="12"/>
      <c r="AM137" s="12">
        <f ca="1">'Useful matrices &amp; checks'!AO137</f>
        <v>-3.190012143785767E-4</v>
      </c>
      <c r="AN137" s="12">
        <f t="shared" ca="1" si="4"/>
        <v>-2.464330765240498E-4</v>
      </c>
      <c r="AO137" s="12">
        <f t="shared" ca="1" si="5"/>
        <v>-7.2568137854526907E-5</v>
      </c>
    </row>
    <row r="138" spans="1:41" x14ac:dyDescent="0.35">
      <c r="A138">
        <v>68</v>
      </c>
      <c r="P138" s="56" t="str">
        <f>INDEX('Flow probs &amp; rates'!$A$5:$A$5999,$A138)</f>
        <v>1995,12</v>
      </c>
      <c r="Q138" s="12">
        <f t="array" aca="1" ref="Q138:Q139" ca="1">-1*(MMULT(MINVERSE('Useful matrices &amp; checks'!$G138:$H139),'SS Taylor expansion'!C$4:C$5)-MMULT(MINVERSE('Useful matrices &amp; checks'!$G138:$H139),MMULT('SS Taylor expansion'!C$7:D$8,MMULT(MINVERSE('Useful matrices &amp; checks'!$G138:$H139),'Useful matrices &amp; checks'!$L138:$L139))))</f>
        <v>-5.59568821093871</v>
      </c>
      <c r="R138" s="12">
        <f t="array" aca="1" ref="R138:R139" ca="1">-1*(MMULT(MINVERSE('Useful matrices &amp; checks'!$G138:$H139),'SS Taylor expansion'!E$4:E$5)-MMULT(MINVERSE('Useful matrices &amp; checks'!$G138:$H139),MMULT('SS Taylor expansion'!E$7:F$8,MMULT(MINVERSE('Useful matrices &amp; checks'!$G138:$H139),'Useful matrices &amp; checks'!$L138:$L139))))</f>
        <v>-12.33041714417654</v>
      </c>
      <c r="S138" s="12">
        <f t="array" aca="1" ref="S138:S139" ca="1">-1*(MMULT(MINVERSE('Useful matrices &amp; checks'!$G138:$H139),'SS Taylor expansion'!G$4:G$5)-MMULT(MINVERSE('Useful matrices &amp; checks'!$G138:$H139),MMULT('SS Taylor expansion'!G$7:H$8,MMULT(MINVERSE('Useful matrices &amp; checks'!$G138:$H139),'Useful matrices &amp; checks'!$L138:$L139))))</f>
        <v>0.31495873865264956</v>
      </c>
      <c r="T138" s="12">
        <f t="array" aca="1" ref="T138:T139" ca="1">-1*(MMULT(MINVERSE('Useful matrices &amp; checks'!$G138:$H139),'SS Taylor expansion'!I$4:I$5)-MMULT(MINVERSE('Useful matrices &amp; checks'!$G138:$H139),MMULT('SS Taylor expansion'!I$7:J$8,MMULT(MINVERSE('Useful matrices &amp; checks'!$G138:$H139),'Useful matrices &amp; checks'!$L138:$L139))))</f>
        <v>-0.37907075055281791</v>
      </c>
      <c r="U138" s="12">
        <f t="array" aca="1" ref="U138:U139" ca="1">-1*(MMULT(MINVERSE('Useful matrices &amp; checks'!$G138:$H139),'SS Taylor expansion'!K$4:K$5)-MMULT(MINVERSE('Useful matrices &amp; checks'!$G138:$H139),MMULT('SS Taylor expansion'!K$7:L$8,MMULT(MINVERSE('Useful matrices &amp; checks'!$G138:$H139),'Useful matrices &amp; checks'!$L138:$L139))))</f>
        <v>6.4179310080914256</v>
      </c>
      <c r="V138" s="12">
        <f t="array" aca="1" ref="V138:V139" ca="1">-1*(MMULT(MINVERSE('Useful matrices &amp; checks'!$G138:$H139),'SS Taylor expansion'!M$4:M$5)-MMULT(MINVERSE('Useful matrices &amp; checks'!$G138:$H139),MMULT('SS Taylor expansion'!M$7:N$8,MMULT(MINVERSE('Useful matrices &amp; checks'!$G138:$H139),'Useful matrices &amp; checks'!$L138:$L139))))</f>
        <v>3.5053984910908795</v>
      </c>
      <c r="W138" s="12"/>
      <c r="X138" s="12">
        <f t="array" aca="1" ref="X138:X139" ca="1">(MMULT(MINVERSE('Useful matrices &amp; checks'!$G138:$H139),MMULT('SS Taylor expansion'!C$7:D$8,MMULT(MINVERSE('Useful matrices &amp; checks'!$G138:$H139),'SS Taylor expansion'!C$4:C$5)))-MMULT(MINVERSE('Useful matrices &amp; checks'!$G138:$H139),MMULT('SS Taylor expansion'!C$7:D$8,MMULT(MINVERSE('Useful matrices &amp; checks'!$G138:$H139),MMULT('SS Taylor expansion'!C$7:D$8,MMULT(MINVERSE('Useful matrices &amp; checks'!$G138:$H139),'Useful matrices &amp; checks'!$L138:$L139))))))</f>
        <v>49.371761324204812</v>
      </c>
      <c r="Y138" s="12">
        <f t="array" aca="1" ref="Y138:Y139" ca="1">(MMULT(MINVERSE('Useful matrices &amp; checks'!$G138:$H139),MMULT('SS Taylor expansion'!E$7:F$8,MMULT(MINVERSE('Useful matrices &amp; checks'!$G138:$H139),'SS Taylor expansion'!E$4:E$5)))-MMULT(MINVERSE('Useful matrices &amp; checks'!$G138:$H139),MMULT('SS Taylor expansion'!E$7:F$8,MMULT(MINVERSE('Useful matrices &amp; checks'!$G138:$H139),MMULT('SS Taylor expansion'!E$7:F$8,MMULT(MINVERSE('Useful matrices &amp; checks'!$G138:$H139),'Useful matrices &amp; checks'!$L138:$L139))))))</f>
        <v>239.73262659397864</v>
      </c>
      <c r="Z138" s="12">
        <f t="array" aca="1" ref="Z138:Z139" ca="1">(MMULT(MINVERSE('Useful matrices &amp; checks'!$G138:$H139),MMULT('SS Taylor expansion'!G$7:H$8,MMULT(MINVERSE('Useful matrices &amp; checks'!$G138:$H139),'SS Taylor expansion'!G$4:G$5)))-MMULT(MINVERSE('Useful matrices &amp; checks'!$G138:$H139),MMULT('SS Taylor expansion'!G$7:H$8,MMULT(MINVERSE('Useful matrices &amp; checks'!$G138:$H139),MMULT('SS Taylor expansion'!G$7:H$8,MMULT(MINVERSE('Useful matrices &amp; checks'!$G138:$H139),'Useful matrices &amp; checks'!$L138:$L139))))))</f>
        <v>-0.5965738890458171</v>
      </c>
      <c r="AA138" s="12">
        <f t="array" aca="1" ref="AA138:AA139" ca="1">(MMULT(MINVERSE('Useful matrices &amp; checks'!$G138:$H139),MMULT('SS Taylor expansion'!I$7:J$8,MMULT(MINVERSE('Useful matrices &amp; checks'!$G138:$H139),'SS Taylor expansion'!I$4:I$5)))-MMULT(MINVERSE('Useful matrices &amp; checks'!$G138:$H139),MMULT('SS Taylor expansion'!I$7:J$8,MMULT(MINVERSE('Useful matrices &amp; checks'!$G138:$H139),MMULT('SS Taylor expansion'!I$7:J$8,MMULT(MINVERSE('Useful matrices &amp; checks'!$G138:$H139),'Useful matrices &amp; checks'!$L138:$L139))))))</f>
        <v>0.54446954324368524</v>
      </c>
      <c r="AB138" s="12">
        <f t="array" aca="1" ref="AB138:AB139" ca="1">(MMULT(MINVERSE('Useful matrices &amp; checks'!$G138:$H139),MMULT('SS Taylor expansion'!K$7:L$8,MMULT(MINVERSE('Useful matrices &amp; checks'!$G138:$H139),'SS Taylor expansion'!K$4:K$5)))-MMULT(MINVERSE('Useful matrices &amp; checks'!$G138:$H139),MMULT('SS Taylor expansion'!K$7:L$8,MMULT(MINVERSE('Useful matrices &amp; checks'!$G138:$H139),MMULT('SS Taylor expansion'!K$7:L$8,MMULT(MINVERSE('Useful matrices &amp; checks'!$G138:$H139),'Useful matrices &amp; checks'!$L138:$L139))))))</f>
        <v>-121.84166780571982</v>
      </c>
      <c r="AC138" s="12">
        <f t="array" aca="1" ref="AC138:AC139" ca="1">(MMULT(MINVERSE('Useful matrices &amp; checks'!$G138:$H139),MMULT('SS Taylor expansion'!M$7:N$8,MMULT(MINVERSE('Useful matrices &amp; checks'!$G138:$H139),'SS Taylor expansion'!M$4:M$5)))-MMULT(MINVERSE('Useful matrices &amp; checks'!$G138:$H139),MMULT('SS Taylor expansion'!M$7:N$8,MMULT(MINVERSE('Useful matrices &amp; checks'!$G138:$H139),MMULT('SS Taylor expansion'!M$7:N$8,MMULT(MINVERSE('Useful matrices &amp; checks'!$G138:$H139),'Useful matrices &amp; checks'!$L138:$L139))))))</f>
        <v>-42.25941965852445</v>
      </c>
      <c r="AD138" s="12"/>
      <c r="AE138" s="12">
        <f t="array" aca="1" ref="AE138:AE139" ca="1">Q136:Q137*(INDEX('Flow probs &amp; rates'!AE$6:AE$5999-'Flow probs &amp; rates'!AE$5:AE$5999,'Useful matrices &amp; checks'!$A136))+X136:X137*(INDEX('Flow probs &amp; rates'!AE$6:AE$5999-'Flow probs &amp; rates'!AE$5:AE$5999,'Useful matrices &amp; checks'!$A136))^2</f>
        <v>8.6944388877725348E-3</v>
      </c>
      <c r="AF138" s="12">
        <f t="array" aca="1" ref="AF138:AF139" ca="1">R136:R137*(INDEX('Flow probs &amp; rates'!AF$6:AF$5999-'Flow probs &amp; rates'!AF$5:AF$5999,'Useful matrices &amp; checks'!$A136))+Y136:Y137*(INDEX('Flow probs &amp; rates'!AF$6:AF$5999-'Flow probs &amp; rates'!AF$5:AF$5999,'Useful matrices &amp; checks'!$A136))^2</f>
        <v>1.3747844064145251E-3</v>
      </c>
      <c r="AG138" s="12">
        <f t="array" aca="1" ref="AG138:AG139" ca="1">S136:S137*(INDEX('Flow probs &amp; rates'!AG$6:AG$5999-'Flow probs &amp; rates'!AG$5:AG$5999,'Useful matrices &amp; checks'!$A136))+Z136:Z137*(INDEX('Flow probs &amp; rates'!AG$6:AG$5999-'Flow probs &amp; rates'!AG$5:AG$5999,'Useful matrices &amp; checks'!$A136))^2</f>
        <v>-1.1407872907246998E-3</v>
      </c>
      <c r="AH138" s="12">
        <f t="array" aca="1" ref="AH138:AH139" ca="1">T136:T137*(INDEX('Flow probs &amp; rates'!AI$6:AI$5999-'Flow probs &amp; rates'!AI$5:AI$5999,'Useful matrices &amp; checks'!$A136))+AA136:AA137*(INDEX('Flow probs &amp; rates'!AI$6:AI$5999-'Flow probs &amp; rates'!AI$5:AI$5999,'Useful matrices &amp; checks'!$A136))^2</f>
        <v>1.4191963375203105E-3</v>
      </c>
      <c r="AI138" s="12">
        <f t="array" aca="1" ref="AI138:AI139" ca="1">U136:U137*(INDEX('Flow probs &amp; rates'!AJ$6:AJ$5999-'Flow probs &amp; rates'!AJ$5:AJ$5999,'Useful matrices &amp; checks'!$A136))+AB136:AB137*(INDEX('Flow probs &amp; rates'!AJ$6:AJ$5999-'Flow probs &amp; rates'!AJ$5:AJ$5999,'Useful matrices &amp; checks'!$A136))^2</f>
        <v>-1.5308520133098845E-2</v>
      </c>
      <c r="AJ138" s="12">
        <f t="array" aca="1" ref="AJ138:AJ139" ca="1">V136:V137*(INDEX('Flow probs &amp; rates'!AK$6:AK$5999-'Flow probs &amp; rates'!AK$5:AK$5999,'Useful matrices &amp; checks'!$A136))+AC136:AC137*(INDEX('Flow probs &amp; rates'!AK$6:AK$5999-'Flow probs &amp; rates'!AK$5:AK$5999,'Useful matrices &amp; checks'!$A136))^2</f>
        <v>-2.459815483718391E-3</v>
      </c>
      <c r="AK138" s="12"/>
      <c r="AL138" s="12"/>
      <c r="AM138" s="12">
        <f ca="1">'Useful matrices &amp; checks'!AO138</f>
        <v>-7.4681161194085632E-3</v>
      </c>
      <c r="AN138" s="12">
        <f t="shared" ca="1" si="4"/>
        <v>-7.4207032758345642E-3</v>
      </c>
      <c r="AO138" s="12">
        <f t="shared" ca="1" si="5"/>
        <v>-4.7412843573998997E-5</v>
      </c>
    </row>
    <row r="139" spans="1:41" x14ac:dyDescent="0.35">
      <c r="Q139" s="12">
        <f ca="1"/>
        <v>1.2012654142361199</v>
      </c>
      <c r="R139" s="12">
        <f ca="1"/>
        <v>0.29034232424924999</v>
      </c>
      <c r="S139" s="12">
        <f ca="1"/>
        <v>-6.7614389042485762E-2</v>
      </c>
      <c r="T139" s="12">
        <f ca="1"/>
        <v>-5.1272189696164101E-2</v>
      </c>
      <c r="U139" s="12">
        <f ca="1"/>
        <v>-0.15112197616450057</v>
      </c>
      <c r="V139" s="12">
        <f ca="1"/>
        <v>0.47413169212805395</v>
      </c>
      <c r="W139" s="12"/>
      <c r="X139" s="12">
        <f ca="1"/>
        <v>-10.598980336815155</v>
      </c>
      <c r="Y139" s="12">
        <f ca="1"/>
        <v>-5.6449451133570472</v>
      </c>
      <c r="Z139" s="12">
        <f ca="1"/>
        <v>0.12807067744520656</v>
      </c>
      <c r="AA139" s="12">
        <f ca="1"/>
        <v>7.364362896441505E-2</v>
      </c>
      <c r="AB139" s="12">
        <f ca="1"/>
        <v>2.8689859075712727</v>
      </c>
      <c r="AC139" s="12">
        <f ca="1"/>
        <v>-5.7159065372936766</v>
      </c>
      <c r="AD139" s="12"/>
      <c r="AE139" s="12">
        <f ca="1"/>
        <v>-1.9254050236674916E-3</v>
      </c>
      <c r="AF139" s="12">
        <f ca="1"/>
        <v>-3.0027004267330517E-5</v>
      </c>
      <c r="AG139" s="12">
        <f ca="1"/>
        <v>2.526301707159493E-4</v>
      </c>
      <c r="AH139" s="12">
        <f ca="1"/>
        <v>2.0979504035369926E-4</v>
      </c>
      <c r="AI139" s="12">
        <f ca="1"/>
        <v>3.3435715245120029E-4</v>
      </c>
      <c r="AJ139" s="12">
        <f ca="1"/>
        <v>-3.6362628272493605E-4</v>
      </c>
      <c r="AK139" s="12"/>
      <c r="AL139" s="12"/>
      <c r="AM139" s="12">
        <f ca="1">'Useful matrices &amp; checks'!AO139</f>
        <v>-1.5081109506917337E-3</v>
      </c>
      <c r="AN139" s="12">
        <f t="shared" ref="AN139:AN202" ca="1" si="6">SUM(AE139:AJ139)</f>
        <v>-1.5222759471389092E-3</v>
      </c>
      <c r="AO139" s="12">
        <f t="shared" ca="1" si="5"/>
        <v>1.4164996447175527E-5</v>
      </c>
    </row>
    <row r="140" spans="1:41" x14ac:dyDescent="0.35">
      <c r="A140">
        <v>69</v>
      </c>
      <c r="P140" s="56" t="str">
        <f>INDEX('Flow probs &amp; rates'!$A$5:$A$5999,$A140)</f>
        <v>1996,1</v>
      </c>
      <c r="Q140" s="12">
        <f t="array" aca="1" ref="Q140:Q141" ca="1">-1*(MMULT(MINVERSE('Useful matrices &amp; checks'!$G140:$H141),'SS Taylor expansion'!C$4:C$5)-MMULT(MINVERSE('Useful matrices &amp; checks'!$G140:$H141),MMULT('SS Taylor expansion'!C$7:D$8,MMULT(MINVERSE('Useful matrices &amp; checks'!$G140:$H141),'Useful matrices &amp; checks'!$L140:$L141))))</f>
        <v>-5.6701283321580771</v>
      </c>
      <c r="R140" s="12">
        <f t="array" aca="1" ref="R140:R141" ca="1">-1*(MMULT(MINVERSE('Useful matrices &amp; checks'!$G140:$H141),'SS Taylor expansion'!E$4:E$5)-MMULT(MINVERSE('Useful matrices &amp; checks'!$G140:$H141),MMULT('SS Taylor expansion'!E$7:F$8,MMULT(MINVERSE('Useful matrices &amp; checks'!$G140:$H141),'Useful matrices &amp; checks'!$L140:$L141))))</f>
        <v>-12.275039621440099</v>
      </c>
      <c r="S140" s="12">
        <f t="array" aca="1" ref="S140:S141" ca="1">-1*(MMULT(MINVERSE('Useful matrices &amp; checks'!$G140:$H141),'SS Taylor expansion'!G$4:G$5)-MMULT(MINVERSE('Useful matrices &amp; checks'!$G140:$H141),MMULT('SS Taylor expansion'!G$7:H$8,MMULT(MINVERSE('Useful matrices &amp; checks'!$G140:$H141),'Useful matrices &amp; checks'!$L140:$L141))))</f>
        <v>0.3613409451286605</v>
      </c>
      <c r="T140" s="12">
        <f t="array" aca="1" ref="T140:T141" ca="1">-1*(MMULT(MINVERSE('Useful matrices &amp; checks'!$G140:$H141),'SS Taylor expansion'!I$4:I$5)-MMULT(MINVERSE('Useful matrices &amp; checks'!$G140:$H141),MMULT('SS Taylor expansion'!I$7:J$8,MMULT(MINVERSE('Useful matrices &amp; checks'!$G140:$H141),'Useful matrices &amp; checks'!$L140:$L141))))</f>
        <v>-0.42091197023256172</v>
      </c>
      <c r="U140" s="12">
        <f t="array" aca="1" ref="U140:U141" ca="1">-1*(MMULT(MINVERSE('Useful matrices &amp; checks'!$G140:$H141),'SS Taylor expansion'!K$4:K$5)-MMULT(MINVERSE('Useful matrices &amp; checks'!$G140:$H141),MMULT('SS Taylor expansion'!K$7:L$8,MMULT(MINVERSE('Useful matrices &amp; checks'!$G140:$H141),'Useful matrices &amp; checks'!$L140:$L141))))</f>
        <v>7.3041746963534102</v>
      </c>
      <c r="V140" s="12">
        <f t="array" aca="1" ref="V140:V141" ca="1">-1*(MMULT(MINVERSE('Useful matrices &amp; checks'!$G140:$H141),'SS Taylor expansion'!M$4:M$5)-MMULT(MINVERSE('Useful matrices &amp; checks'!$G140:$H141),MMULT('SS Taylor expansion'!M$7:N$8,MMULT(MINVERSE('Useful matrices &amp; checks'!$G140:$H141),'Useful matrices &amp; checks'!$L140:$L141))))</f>
        <v>3.9302053108300132</v>
      </c>
      <c r="W140" s="12"/>
      <c r="X140" s="12">
        <f t="array" aca="1" ref="X140:X141" ca="1">(MMULT(MINVERSE('Useful matrices &amp; checks'!$G140:$H141),MMULT('SS Taylor expansion'!C$7:D$8,MMULT(MINVERSE('Useful matrices &amp; checks'!$G140:$H141),'SS Taylor expansion'!C$4:C$5)))-MMULT(MINVERSE('Useful matrices &amp; checks'!$G140:$H141),MMULT('SS Taylor expansion'!C$7:D$8,MMULT(MINVERSE('Useful matrices &amp; checks'!$G140:$H141),MMULT('SS Taylor expansion'!C$7:D$8,MMULT(MINVERSE('Useful matrices &amp; checks'!$G140:$H141),'Useful matrices &amp; checks'!$L140:$L141))))))</f>
        <v>53.330044238374718</v>
      </c>
      <c r="Y140" s="12">
        <f t="array" aca="1" ref="Y140:Y141" ca="1">(MMULT(MINVERSE('Useful matrices &amp; checks'!$G140:$H141),MMULT('SS Taylor expansion'!E$7:F$8,MMULT(MINVERSE('Useful matrices &amp; checks'!$G140:$H141),'SS Taylor expansion'!E$4:E$5)))-MMULT(MINVERSE('Useful matrices &amp; checks'!$G140:$H141),MMULT('SS Taylor expansion'!E$7:F$8,MMULT(MINVERSE('Useful matrices &amp; checks'!$G140:$H141),MMULT('SS Taylor expansion'!E$7:F$8,MMULT(MINVERSE('Useful matrices &amp; checks'!$G140:$H141),'Useful matrices &amp; checks'!$L140:$L141))))))</f>
        <v>249.93781703762863</v>
      </c>
      <c r="Z140" s="12">
        <f t="array" aca="1" ref="Z140:Z141" ca="1">(MMULT(MINVERSE('Useful matrices &amp; checks'!$G140:$H141),MMULT('SS Taylor expansion'!G$7:H$8,MMULT(MINVERSE('Useful matrices &amp; checks'!$G140:$H141),'SS Taylor expansion'!G$4:G$5)))-MMULT(MINVERSE('Useful matrices &amp; checks'!$G140:$H141),MMULT('SS Taylor expansion'!G$7:H$8,MMULT(MINVERSE('Useful matrices &amp; checks'!$G140:$H141),MMULT('SS Taylor expansion'!G$7:H$8,MMULT(MINVERSE('Useful matrices &amp; checks'!$G140:$H141),'Useful matrices &amp; checks'!$L140:$L141))))))</f>
        <v>-0.71852371940840842</v>
      </c>
      <c r="AA140" s="12">
        <f t="array" aca="1" ref="AA140:AA141" ca="1">(MMULT(MINVERSE('Useful matrices &amp; checks'!$G140:$H141),MMULT('SS Taylor expansion'!I$7:J$8,MMULT(MINVERSE('Useful matrices &amp; checks'!$G140:$H141),'SS Taylor expansion'!I$4:I$5)))-MMULT(MINVERSE('Useful matrices &amp; checks'!$G140:$H141),MMULT('SS Taylor expansion'!I$7:J$8,MMULT(MINVERSE('Useful matrices &amp; checks'!$G140:$H141),MMULT('SS Taylor expansion'!I$7:J$8,MMULT(MINVERSE('Useful matrices &amp; checks'!$G140:$H141),'Useful matrices &amp; checks'!$L140:$L141))))))</f>
        <v>0.65317778233873602</v>
      </c>
      <c r="AB140" s="12">
        <f t="array" aca="1" ref="AB140:AB141" ca="1">(MMULT(MINVERSE('Useful matrices &amp; checks'!$G140:$H141),MMULT('SS Taylor expansion'!K$7:L$8,MMULT(MINVERSE('Useful matrices &amp; checks'!$G140:$H141),'SS Taylor expansion'!K$4:K$5)))-MMULT(MINVERSE('Useful matrices &amp; checks'!$G140:$H141),MMULT('SS Taylor expansion'!K$7:L$8,MMULT(MINVERSE('Useful matrices &amp; checks'!$G140:$H141),MMULT('SS Taylor expansion'!K$7:L$8,MMULT(MINVERSE('Useful matrices &amp; checks'!$G140:$H141),'Useful matrices &amp; checks'!$L140:$L141))))))</f>
        <v>-145.53415054787956</v>
      </c>
      <c r="AC140" s="12">
        <f t="array" aca="1" ref="AC140:AC141" ca="1">(MMULT(MINVERSE('Useful matrices &amp; checks'!$G140:$H141),MMULT('SS Taylor expansion'!M$7:N$8,MMULT(MINVERSE('Useful matrices &amp; checks'!$G140:$H141),'SS Taylor expansion'!M$4:M$5)))-MMULT(MINVERSE('Useful matrices &amp; checks'!$G140:$H141),MMULT('SS Taylor expansion'!M$7:N$8,MMULT(MINVERSE('Useful matrices &amp; checks'!$G140:$H141),MMULT('SS Taylor expansion'!M$7:N$8,MMULT(MINVERSE('Useful matrices &amp; checks'!$G140:$H141),'Useful matrices &amp; checks'!$L140:$L141))))))</f>
        <v>-49.158395778653556</v>
      </c>
      <c r="AD140" s="12"/>
      <c r="AE140" s="12">
        <f t="array" aca="1" ref="AE140:AE141" ca="1">Q138:Q139*(INDEX('Flow probs &amp; rates'!AE$6:AE$5999-'Flow probs &amp; rates'!AE$5:AE$5999,'Useful matrices &amp; checks'!$A138))+X138:X139*(INDEX('Flow probs &amp; rates'!AE$6:AE$5999-'Flow probs &amp; rates'!AE$5:AE$5999,'Useful matrices &amp; checks'!$A138))^2</f>
        <v>-3.7517438833194346E-3</v>
      </c>
      <c r="AF140" s="12">
        <f t="array" aca="1" ref="AF140:AF141" ca="1">R138:R139*(INDEX('Flow probs &amp; rates'!AF$6:AF$5999-'Flow probs &amp; rates'!AF$5:AF$5999,'Useful matrices &amp; checks'!$A138))+Y138:Y139*(INDEX('Flow probs &amp; rates'!AF$6:AF$5999-'Flow probs &amp; rates'!AF$5:AF$5999,'Useful matrices &amp; checks'!$A138))^2</f>
        <v>-3.0483800038881089E-3</v>
      </c>
      <c r="AG140" s="12">
        <f t="array" aca="1" ref="AG140:AG141" ca="1">S138:S139*(INDEX('Flow probs &amp; rates'!AG$6:AG$5999-'Flow probs &amp; rates'!AG$5:AG$5999,'Useful matrices &amp; checks'!$A138))+Z138:Z139*(INDEX('Flow probs &amp; rates'!AG$6:AG$5999-'Flow probs &amp; rates'!AG$5:AG$5999,'Useful matrices &amp; checks'!$A138))^2</f>
        <v>-8.1835818097944647E-3</v>
      </c>
      <c r="AH140" s="12">
        <f t="array" aca="1" ref="AH140:AH141" ca="1">T138:T139*(INDEX('Flow probs &amp; rates'!AI$6:AI$5999-'Flow probs &amp; rates'!AI$5:AI$5999,'Useful matrices &amp; checks'!$A138))+AA138:AA139*(INDEX('Flow probs &amp; rates'!AI$6:AI$5999-'Flow probs &amp; rates'!AI$5:AI$5999,'Useful matrices &amp; checks'!$A138))^2</f>
        <v>2.7652059213050871E-3</v>
      </c>
      <c r="AI140" s="12">
        <f t="array" aca="1" ref="AI140:AI141" ca="1">U138:U139*(INDEX('Flow probs &amp; rates'!AJ$6:AJ$5999-'Flow probs &amp; rates'!AJ$5:AJ$5999,'Useful matrices &amp; checks'!$A138))+AB138:AB139*(INDEX('Flow probs &amp; rates'!AJ$6:AJ$5999-'Flow probs &amp; rates'!AJ$5:AJ$5999,'Useful matrices &amp; checks'!$A138))^2</f>
        <v>-1.3852445311683859E-2</v>
      </c>
      <c r="AJ140" s="12">
        <f t="array" aca="1" ref="AJ140:AJ141" ca="1">V138:V139*(INDEX('Flow probs &amp; rates'!AK$6:AK$5999-'Flow probs &amp; rates'!AK$5:AK$5999,'Useful matrices &amp; checks'!$A138))+AC138:AC139*(INDEX('Flow probs &amp; rates'!AK$6:AK$5999-'Flow probs &amp; rates'!AK$5:AK$5999,'Useful matrices &amp; checks'!$A138))^2</f>
        <v>-4.5770459797195235E-3</v>
      </c>
      <c r="AK140" s="12"/>
      <c r="AL140" s="12"/>
      <c r="AM140" s="12">
        <f ca="1">'Useful matrices &amp; checks'!AO140</f>
        <v>-3.1346809619672067E-2</v>
      </c>
      <c r="AN140" s="12">
        <f t="shared" ca="1" si="6"/>
        <v>-3.0647991067100304E-2</v>
      </c>
      <c r="AO140" s="12">
        <f t="shared" ref="AO140:AO203" ca="1" si="7">AM140-AN140</f>
        <v>-6.9881855257176301E-4</v>
      </c>
    </row>
    <row r="141" spans="1:41" x14ac:dyDescent="0.35">
      <c r="P141" s="56"/>
      <c r="Q141" s="12">
        <f ca="1"/>
        <v>1.198775244864505</v>
      </c>
      <c r="R141" s="12">
        <f ca="1"/>
        <v>0.26325334161117625</v>
      </c>
      <c r="S141" s="12">
        <f ca="1"/>
        <v>-7.6394493140390082E-2</v>
      </c>
      <c r="T141" s="12">
        <f ca="1"/>
        <v>-5.9618116012104545E-2</v>
      </c>
      <c r="U141" s="12">
        <f ca="1"/>
        <v>-0.15664702158421601</v>
      </c>
      <c r="V141" s="12">
        <f ca="1"/>
        <v>0.55667562992563913</v>
      </c>
      <c r="W141" s="12"/>
      <c r="X141" s="12">
        <f ca="1"/>
        <v>-11.275007036068299</v>
      </c>
      <c r="Y141" s="12">
        <f ca="1"/>
        <v>-5.3602242892344538</v>
      </c>
      <c r="Z141" s="12">
        <f ca="1"/>
        <v>0.15190986821050245</v>
      </c>
      <c r="AA141" s="12">
        <f ca="1"/>
        <v>9.251632540287269E-2</v>
      </c>
      <c r="AB141" s="12">
        <f ca="1"/>
        <v>3.1211590863914891</v>
      </c>
      <c r="AC141" s="12">
        <f ca="1"/>
        <v>-6.9628120599217826</v>
      </c>
      <c r="AD141" s="12"/>
      <c r="AE141" s="12">
        <f ca="1"/>
        <v>8.0541302520990528E-4</v>
      </c>
      <c r="AF141" s="12">
        <f ca="1"/>
        <v>7.177970746446462E-5</v>
      </c>
      <c r="AG141" s="12">
        <f ca="1"/>
        <v>1.7568265818421601E-3</v>
      </c>
      <c r="AH141" s="12">
        <f ca="1"/>
        <v>3.7401504162309657E-4</v>
      </c>
      <c r="AI141" s="12">
        <f ca="1"/>
        <v>3.2618127361809659E-4</v>
      </c>
      <c r="AJ141" s="12">
        <f ca="1"/>
        <v>-6.1908013049808265E-4</v>
      </c>
      <c r="AK141" s="12"/>
      <c r="AL141" s="12"/>
      <c r="AM141" s="12">
        <f ca="1">'Useful matrices &amp; checks'!AO141</f>
        <v>2.7215585116716762E-3</v>
      </c>
      <c r="AN141" s="12">
        <f t="shared" ca="1" si="6"/>
        <v>2.7151354992596406E-3</v>
      </c>
      <c r="AO141" s="12">
        <f t="shared" ca="1" si="7"/>
        <v>6.4230124120355676E-6</v>
      </c>
    </row>
    <row r="142" spans="1:41" x14ac:dyDescent="0.35">
      <c r="A142">
        <v>70</v>
      </c>
      <c r="P142" s="56" t="str">
        <f>INDEX('Flow probs &amp; rates'!$A$5:$A$5999,$A142)</f>
        <v>1996,2</v>
      </c>
      <c r="Q142" s="12">
        <f t="array" aca="1" ref="Q142:Q143" ca="1">-1*(MMULT(MINVERSE('Useful matrices &amp; checks'!$G142:$H143),'SS Taylor expansion'!C$4:C$5)-MMULT(MINVERSE('Useful matrices &amp; checks'!$G142:$H143),MMULT('SS Taylor expansion'!C$7:D$8,MMULT(MINVERSE('Useful matrices &amp; checks'!$G142:$H143),'Useful matrices &amp; checks'!$L142:$L143))))</f>
        <v>-5.7978475298672967</v>
      </c>
      <c r="R142" s="12">
        <f t="array" aca="1" ref="R142:R143" ca="1">-1*(MMULT(MINVERSE('Useful matrices &amp; checks'!$G142:$H143),'SS Taylor expansion'!E$4:E$5)-MMULT(MINVERSE('Useful matrices &amp; checks'!$G142:$H143),MMULT('SS Taylor expansion'!E$7:F$8,MMULT(MINVERSE('Useful matrices &amp; checks'!$G142:$H143),'Useful matrices &amp; checks'!$L142:$L143))))</f>
        <v>-12.285926876917584</v>
      </c>
      <c r="S142" s="12">
        <f t="array" aca="1" ref="S142:S143" ca="1">-1*(MMULT(MINVERSE('Useful matrices &amp; checks'!$G142:$H143),'SS Taylor expansion'!G$4:G$5)-MMULT(MINVERSE('Useful matrices &amp; checks'!$G142:$H143),MMULT('SS Taylor expansion'!G$7:H$8,MMULT(MINVERSE('Useful matrices &amp; checks'!$G142:$H143),'Useful matrices &amp; checks'!$L142:$L143))))</f>
        <v>0.35875243545385604</v>
      </c>
      <c r="T142" s="12">
        <f t="array" aca="1" ref="T142:T143" ca="1">-1*(MMULT(MINVERSE('Useful matrices &amp; checks'!$G142:$H143),'SS Taylor expansion'!I$4:I$5)-MMULT(MINVERSE('Useful matrices &amp; checks'!$G142:$H143),MMULT('SS Taylor expansion'!I$7:J$8,MMULT(MINVERSE('Useful matrices &amp; checks'!$G142:$H143),'Useful matrices &amp; checks'!$L142:$L143))))</f>
        <v>-0.40146179339514809</v>
      </c>
      <c r="U142" s="12">
        <f t="array" aca="1" ref="U142:U143" ca="1">-1*(MMULT(MINVERSE('Useful matrices &amp; checks'!$G142:$H143),'SS Taylor expansion'!K$4:K$5)-MMULT(MINVERSE('Useful matrices &amp; checks'!$G142:$H143),MMULT('SS Taylor expansion'!K$7:L$8,MMULT(MINVERSE('Useful matrices &amp; checks'!$G142:$H143),'Useful matrices &amp; checks'!$L142:$L143))))</f>
        <v>7.1903765078355608</v>
      </c>
      <c r="V142" s="12">
        <f t="array" aca="1" ref="V142:V143" ca="1">-1*(MMULT(MINVERSE('Useful matrices &amp; checks'!$G142:$H143),'SS Taylor expansion'!M$4:M$5)-MMULT(MINVERSE('Useful matrices &amp; checks'!$G142:$H143),MMULT('SS Taylor expansion'!M$7:N$8,MMULT(MINVERSE('Useful matrices &amp; checks'!$G142:$H143),'Useful matrices &amp; checks'!$L142:$L143))))</f>
        <v>3.7971684013235736</v>
      </c>
      <c r="W142" s="12"/>
      <c r="X142" s="12">
        <f t="array" aca="1" ref="X142:X143" ca="1">(MMULT(MINVERSE('Useful matrices &amp; checks'!$G142:$H143),MMULT('SS Taylor expansion'!C$7:D$8,MMULT(MINVERSE('Useful matrices &amp; checks'!$G142:$H143),'SS Taylor expansion'!C$4:C$5)))-MMULT(MINVERSE('Useful matrices &amp; checks'!$G142:$H143),MMULT('SS Taylor expansion'!C$7:D$8,MMULT(MINVERSE('Useful matrices &amp; checks'!$G142:$H143),MMULT('SS Taylor expansion'!C$7:D$8,MMULT(MINVERSE('Useful matrices &amp; checks'!$G142:$H143),'Useful matrices &amp; checks'!$L142:$L143))))))</f>
        <v>55.368331139984541</v>
      </c>
      <c r="Y142" s="12">
        <f t="array" aca="1" ref="Y142:Y143" ca="1">(MMULT(MINVERSE('Useful matrices &amp; checks'!$G142:$H143),MMULT('SS Taylor expansion'!E$7:F$8,MMULT(MINVERSE('Useful matrices &amp; checks'!$G142:$H143),'SS Taylor expansion'!E$4:E$5)))-MMULT(MINVERSE('Useful matrices &amp; checks'!$G142:$H143),MMULT('SS Taylor expansion'!E$7:F$8,MMULT(MINVERSE('Useful matrices &amp; checks'!$G142:$H143),MMULT('SS Taylor expansion'!E$7:F$8,MMULT(MINVERSE('Useful matrices &amp; checks'!$G142:$H143),'Useful matrices &amp; checks'!$L142:$L143))))))</f>
        <v>248.62437564417073</v>
      </c>
      <c r="Z142" s="12">
        <f t="array" aca="1" ref="Z142:Z143" ca="1">(MMULT(MINVERSE('Useful matrices &amp; checks'!$G142:$H143),MMULT('SS Taylor expansion'!G$7:H$8,MMULT(MINVERSE('Useful matrices &amp; checks'!$G142:$H143),'SS Taylor expansion'!G$4:G$5)))-MMULT(MINVERSE('Useful matrices &amp; checks'!$G142:$H143),MMULT('SS Taylor expansion'!G$7:H$8,MMULT(MINVERSE('Useful matrices &amp; checks'!$G142:$H143),MMULT('SS Taylor expansion'!G$7:H$8,MMULT(MINVERSE('Useful matrices &amp; checks'!$G142:$H143),'Useful matrices &amp; checks'!$L142:$L143))))))</f>
        <v>-0.70737928994556609</v>
      </c>
      <c r="AA142" s="12">
        <f t="array" aca="1" ref="AA142:AA143" ca="1">(MMULT(MINVERSE('Useful matrices &amp; checks'!$G142:$H143),MMULT('SS Taylor expansion'!I$7:J$8,MMULT(MINVERSE('Useful matrices &amp; checks'!$G142:$H143),'SS Taylor expansion'!I$4:I$5)))-MMULT(MINVERSE('Useful matrices &amp; checks'!$G142:$H143),MMULT('SS Taylor expansion'!I$7:J$8,MMULT(MINVERSE('Useful matrices &amp; checks'!$G142:$H143),MMULT('SS Taylor expansion'!I$7:J$8,MMULT(MINVERSE('Useful matrices &amp; checks'!$G142:$H143),'Useful matrices &amp; checks'!$L142:$L143))))))</f>
        <v>0.62454827547635883</v>
      </c>
      <c r="AB142" s="12">
        <f t="array" aca="1" ref="AB142:AB143" ca="1">(MMULT(MINVERSE('Useful matrices &amp; checks'!$G142:$H143),MMULT('SS Taylor expansion'!K$7:L$8,MMULT(MINVERSE('Useful matrices &amp; checks'!$G142:$H143),'SS Taylor expansion'!K$4:K$5)))-MMULT(MINVERSE('Useful matrices &amp; checks'!$G142:$H143),MMULT('SS Taylor expansion'!K$7:L$8,MMULT(MINVERSE('Useful matrices &amp; checks'!$G142:$H143),MMULT('SS Taylor expansion'!K$7:L$8,MMULT(MINVERSE('Useful matrices &amp; checks'!$G142:$H143),'Useful matrices &amp; checks'!$L142:$L143))))))</f>
        <v>-142.51633626963985</v>
      </c>
      <c r="AC142" s="12">
        <f t="array" aca="1" ref="AC142:AC143" ca="1">(MMULT(MINVERSE('Useful matrices &amp; checks'!$G142:$H143),MMULT('SS Taylor expansion'!M$7:N$8,MMULT(MINVERSE('Useful matrices &amp; checks'!$G142:$H143),'SS Taylor expansion'!M$4:M$5)))-MMULT(MINVERSE('Useful matrices &amp; checks'!$G142:$H143),MMULT('SS Taylor expansion'!M$7:N$8,MMULT(MINVERSE('Useful matrices &amp; checks'!$G142:$H143),MMULT('SS Taylor expansion'!M$7:N$8,MMULT(MINVERSE('Useful matrices &amp; checks'!$G142:$H143),'Useful matrices &amp; checks'!$L142:$L143))))))</f>
        <v>-46.486435464294885</v>
      </c>
      <c r="AD142" s="12"/>
      <c r="AE142" s="12">
        <f t="array" aca="1" ref="AE142:AE143" ca="1">Q140:Q141*(INDEX('Flow probs &amp; rates'!AE$6:AE$5999-'Flow probs &amp; rates'!AE$5:AE$5999,'Useful matrices &amp; checks'!$A140))+X140:X141*(INDEX('Flow probs &amp; rates'!AE$6:AE$5999-'Flow probs &amp; rates'!AE$5:AE$5999,'Useful matrices &amp; checks'!$A140))^2</f>
        <v>7.1198428686850153E-4</v>
      </c>
      <c r="AF142" s="12">
        <f t="array" aca="1" ref="AF142:AF143" ca="1">R140:R141*(INDEX('Flow probs &amp; rates'!AF$6:AF$5999-'Flow probs &amp; rates'!AF$5:AF$5999,'Useful matrices &amp; checks'!$A140))+Y140:Y141*(INDEX('Flow probs &amp; rates'!AF$6:AF$5999-'Flow probs &amp; rates'!AF$5:AF$5999,'Useful matrices &amp; checks'!$A140))^2</f>
        <v>2.4405540915484894E-3</v>
      </c>
      <c r="AG142" s="12">
        <f t="array" aca="1" ref="AG142:AG143" ca="1">S140:S141*(INDEX('Flow probs &amp; rates'!AG$6:AG$5999-'Flow probs &amp; rates'!AG$5:AG$5999,'Useful matrices &amp; checks'!$A140))+Z140:Z141*(INDEX('Flow probs &amp; rates'!AG$6:AG$5999-'Flow probs &amp; rates'!AG$5:AG$5999,'Useful matrices &amp; checks'!$A140))^2</f>
        <v>-9.9117370413332145E-4</v>
      </c>
      <c r="AH142" s="12">
        <f t="array" aca="1" ref="AH142:AH143" ca="1">T140:T141*(INDEX('Flow probs &amp; rates'!AI$6:AI$5999-'Flow probs &amp; rates'!AI$5:AI$5999,'Useful matrices &amp; checks'!$A140))+AA140:AA141*(INDEX('Flow probs &amp; rates'!AI$6:AI$5999-'Flow probs &amp; rates'!AI$5:AI$5999,'Useful matrices &amp; checks'!$A140))^2</f>
        <v>-2.8555104248050383E-3</v>
      </c>
      <c r="AI142" s="12">
        <f t="array" aca="1" ref="AI142:AI143" ca="1">U140:U141*(INDEX('Flow probs &amp; rates'!AJ$6:AJ$5999-'Flow probs &amp; rates'!AJ$5:AJ$5999,'Useful matrices &amp; checks'!$A140))+AB140:AB141*(INDEX('Flow probs &amp; rates'!AJ$6:AJ$5999-'Flow probs &amp; rates'!AJ$5:AJ$5999,'Useful matrices &amp; checks'!$A140))^2</f>
        <v>6.942402401296119E-3</v>
      </c>
      <c r="AJ142" s="12">
        <f t="array" aca="1" ref="AJ142:AJ143" ca="1">V140:V141*(INDEX('Flow probs &amp; rates'!AK$6:AK$5999-'Flow probs &amp; rates'!AK$5:AK$5999,'Useful matrices &amp; checks'!$A140))+AC140:AC141*(INDEX('Flow probs &amp; rates'!AK$6:AK$5999-'Flow probs &amp; rates'!AK$5:AK$5999,'Useful matrices &amp; checks'!$A140))^2</f>
        <v>-2.1645732716358752E-3</v>
      </c>
      <c r="AK142" s="12"/>
      <c r="AL142" s="12"/>
      <c r="AM142" s="12">
        <f ca="1">'Useful matrices &amp; checks'!AO142</f>
        <v>4.2603143239380303E-3</v>
      </c>
      <c r="AN142" s="12">
        <f t="shared" ca="1" si="6"/>
        <v>4.083683379138876E-3</v>
      </c>
      <c r="AO142" s="12">
        <f t="shared" ca="1" si="7"/>
        <v>1.7663094479915438E-4</v>
      </c>
    </row>
    <row r="143" spans="1:41" x14ac:dyDescent="0.35">
      <c r="Q143" s="12">
        <f ca="1"/>
        <v>1.1970977913848078</v>
      </c>
      <c r="R143" s="12">
        <f ca="1"/>
        <v>0.25261523797221785</v>
      </c>
      <c r="S143" s="12">
        <f ca="1"/>
        <v>-7.4072618488737918E-2</v>
      </c>
      <c r="T143" s="12">
        <f ca="1"/>
        <v>-5.8441587940171076E-2</v>
      </c>
      <c r="U143" s="12">
        <f ca="1"/>
        <v>-0.14784384530639832</v>
      </c>
      <c r="V143" s="12">
        <f ca="1"/>
        <v>0.55276132050545557</v>
      </c>
      <c r="W143" s="12"/>
      <c r="X143" s="12">
        <f ca="1"/>
        <v>-11.43205415094026</v>
      </c>
      <c r="Y143" s="12">
        <f ca="1"/>
        <v>-5.1120527126890858</v>
      </c>
      <c r="Z143" s="12">
        <f ca="1"/>
        <v>0.14605457996315618</v>
      </c>
      <c r="AA143" s="12">
        <f ca="1"/>
        <v>9.0916728726432625E-2</v>
      </c>
      <c r="AB143" s="12">
        <f ca="1"/>
        <v>2.9303282171834137</v>
      </c>
      <c r="AC143" s="12">
        <f ca="1"/>
        <v>-6.7671224283543783</v>
      </c>
      <c r="AD143" s="12"/>
      <c r="AE143" s="12">
        <f ca="1"/>
        <v>-1.5052730517399392E-4</v>
      </c>
      <c r="AF143" s="12">
        <f ca="1"/>
        <v>-5.2340688078984188E-5</v>
      </c>
      <c r="AG143" s="12">
        <f ca="1"/>
        <v>2.0955336991878076E-4</v>
      </c>
      <c r="AH143" s="12">
        <f ca="1"/>
        <v>-4.0445547720046986E-4</v>
      </c>
      <c r="AI143" s="12">
        <f ca="1"/>
        <v>-1.4888836918770316E-4</v>
      </c>
      <c r="AJ143" s="12">
        <f ca="1"/>
        <v>-3.0659090154596221E-4</v>
      </c>
      <c r="AK143" s="12"/>
      <c r="AL143" s="12"/>
      <c r="AM143" s="12">
        <f ca="1">'Useful matrices &amp; checks'!AO143</f>
        <v>-8.5184294677561473E-4</v>
      </c>
      <c r="AN143" s="12">
        <f t="shared" ca="1" si="6"/>
        <v>-8.5324937126833264E-4</v>
      </c>
      <c r="AO143" s="12">
        <f t="shared" ca="1" si="7"/>
        <v>1.4064244927179063E-6</v>
      </c>
    </row>
    <row r="144" spans="1:41" x14ac:dyDescent="0.35">
      <c r="A144">
        <v>71</v>
      </c>
      <c r="P144" s="56" t="str">
        <f>INDEX('Flow probs &amp; rates'!$A$5:$A$5999,$A144)</f>
        <v>1996,3</v>
      </c>
      <c r="Q144" s="12">
        <f t="array" aca="1" ref="Q144:Q145" ca="1">-1*(MMULT(MINVERSE('Useful matrices &amp; checks'!$G144:$H145),'SS Taylor expansion'!C$4:C$5)-MMULT(MINVERSE('Useful matrices &amp; checks'!$G144:$H145),MMULT('SS Taylor expansion'!C$7:D$8,MMULT(MINVERSE('Useful matrices &amp; checks'!$G144:$H145),'Useful matrices &amp; checks'!$L144:$L145))))</f>
        <v>-5.6357956548096899</v>
      </c>
      <c r="R144" s="12">
        <f t="array" aca="1" ref="R144:R145" ca="1">-1*(MMULT(MINVERSE('Useful matrices &amp; checks'!$G144:$H145),'SS Taylor expansion'!E$4:E$5)-MMULT(MINVERSE('Useful matrices &amp; checks'!$G144:$H145),MMULT('SS Taylor expansion'!E$7:F$8,MMULT(MINVERSE('Useful matrices &amp; checks'!$G144:$H145),'Useful matrices &amp; checks'!$L144:$L145))))</f>
        <v>-12.095949207114273</v>
      </c>
      <c r="S144" s="12">
        <f t="array" aca="1" ref="S144:S145" ca="1">-1*(MMULT(MINVERSE('Useful matrices &amp; checks'!$G144:$H145),'SS Taylor expansion'!G$4:G$5)-MMULT(MINVERSE('Useful matrices &amp; checks'!$G144:$H145),MMULT('SS Taylor expansion'!G$7:H$8,MMULT(MINVERSE('Useful matrices &amp; checks'!$G144:$H145),'Useful matrices &amp; checks'!$L144:$L145))))</f>
        <v>0.34163188035146558</v>
      </c>
      <c r="T144" s="12">
        <f t="array" aca="1" ref="T144:T145" ca="1">-1*(MMULT(MINVERSE('Useful matrices &amp; checks'!$G144:$H145),'SS Taylor expansion'!I$4:I$5)-MMULT(MINVERSE('Useful matrices &amp; checks'!$G144:$H145),MMULT('SS Taylor expansion'!I$7:J$8,MMULT(MINVERSE('Useful matrices &amp; checks'!$G144:$H145),'Useful matrices &amp; checks'!$L144:$L145))))</f>
        <v>-0.39160298573805213</v>
      </c>
      <c r="U144" s="12">
        <f t="array" aca="1" ref="U144:U145" ca="1">-1*(MMULT(MINVERSE('Useful matrices &amp; checks'!$G144:$H145),'SS Taylor expansion'!K$4:K$5)-MMULT(MINVERSE('Useful matrices &amp; checks'!$G144:$H145),MMULT('SS Taylor expansion'!K$7:L$8,MMULT(MINVERSE('Useful matrices &amp; checks'!$G144:$H145),'Useful matrices &amp; checks'!$L144:$L145))))</f>
        <v>6.4910696210716416</v>
      </c>
      <c r="V144" s="12">
        <f t="array" aca="1" ref="V144:V145" ca="1">-1*(MMULT(MINVERSE('Useful matrices &amp; checks'!$G144:$H145),'SS Taylor expansion'!M$4:M$5)-MMULT(MINVERSE('Useful matrices &amp; checks'!$G144:$H145),MMULT('SS Taylor expansion'!M$7:N$8,MMULT(MINVERSE('Useful matrices &amp; checks'!$G144:$H145),'Useful matrices &amp; checks'!$L144:$L145))))</f>
        <v>3.4667230948819725</v>
      </c>
      <c r="W144" s="12"/>
      <c r="X144" s="12">
        <f t="array" aca="1" ref="X144:X145" ca="1">(MMULT(MINVERSE('Useful matrices &amp; checks'!$G144:$H145),MMULT('SS Taylor expansion'!C$7:D$8,MMULT(MINVERSE('Useful matrices &amp; checks'!$G144:$H145),'SS Taylor expansion'!C$4:C$5)))-MMULT(MINVERSE('Useful matrices &amp; checks'!$G144:$H145),MMULT('SS Taylor expansion'!C$7:D$8,MMULT(MINVERSE('Useful matrices &amp; checks'!$G144:$H145),MMULT('SS Taylor expansion'!C$7:D$8,MMULT(MINVERSE('Useful matrices &amp; checks'!$G144:$H145),'Useful matrices &amp; checks'!$L144:$L145))))))</f>
        <v>50.732159140539551</v>
      </c>
      <c r="Y144" s="12">
        <f t="array" aca="1" ref="Y144:Y145" ca="1">(MMULT(MINVERSE('Useful matrices &amp; checks'!$G144:$H145),MMULT('SS Taylor expansion'!E$7:F$8,MMULT(MINVERSE('Useful matrices &amp; checks'!$G144:$H145),'SS Taylor expansion'!E$4:E$5)))-MMULT(MINVERSE('Useful matrices &amp; checks'!$G144:$H145),MMULT('SS Taylor expansion'!E$7:F$8,MMULT(MINVERSE('Useful matrices &amp; checks'!$G144:$H145),MMULT('SS Taylor expansion'!E$7:F$8,MMULT(MINVERSE('Useful matrices &amp; checks'!$G144:$H145),'Useful matrices &amp; checks'!$L144:$L145))))))</f>
        <v>233.69680735451755</v>
      </c>
      <c r="Z144" s="12">
        <f t="array" aca="1" ref="Z144:Z145" ca="1">(MMULT(MINVERSE('Useful matrices &amp; checks'!$G144:$H145),MMULT('SS Taylor expansion'!G$7:H$8,MMULT(MINVERSE('Useful matrices &amp; checks'!$G144:$H145),'SS Taylor expansion'!G$4:G$5)))-MMULT(MINVERSE('Useful matrices &amp; checks'!$G144:$H145),MMULT('SS Taylor expansion'!G$7:H$8,MMULT(MINVERSE('Useful matrices &amp; checks'!$G144:$H145),MMULT('SS Taylor expansion'!G$7:H$8,MMULT(MINVERSE('Useful matrices &amp; checks'!$G144:$H145),'Useful matrices &amp; checks'!$L144:$L145))))))</f>
        <v>-0.66243983052795197</v>
      </c>
      <c r="AA144" s="12">
        <f t="array" aca="1" ref="AA144:AA145" ca="1">(MMULT(MINVERSE('Useful matrices &amp; checks'!$G144:$H145),MMULT('SS Taylor expansion'!I$7:J$8,MMULT(MINVERSE('Useful matrices &amp; checks'!$G144:$H145),'SS Taylor expansion'!I$4:I$5)))-MMULT(MINVERSE('Useful matrices &amp; checks'!$G144:$H145),MMULT('SS Taylor expansion'!I$7:J$8,MMULT(MINVERSE('Useful matrices &amp; checks'!$G144:$H145),MMULT('SS Taylor expansion'!I$7:J$8,MMULT(MINVERSE('Useful matrices &amp; checks'!$G144:$H145),'Useful matrices &amp; checks'!$L144:$L145))))))</f>
        <v>0.60071794940851231</v>
      </c>
      <c r="AB144" s="12">
        <f t="array" aca="1" ref="AB144:AB145" ca="1">(MMULT(MINVERSE('Useful matrices &amp; checks'!$G144:$H145),MMULT('SS Taylor expansion'!K$7:L$8,MMULT(MINVERSE('Useful matrices &amp; checks'!$G144:$H145),'SS Taylor expansion'!K$4:K$5)))-MMULT(MINVERSE('Useful matrices &amp; checks'!$G144:$H145),MMULT('SS Taylor expansion'!K$7:L$8,MMULT(MINVERSE('Useful matrices &amp; checks'!$G144:$H145),MMULT('SS Taylor expansion'!K$7:L$8,MMULT(MINVERSE('Useful matrices &amp; checks'!$G144:$H145),'Useful matrices &amp; checks'!$L144:$L145))))))</f>
        <v>-122.77991486611404</v>
      </c>
      <c r="AC144" s="12">
        <f t="array" aca="1" ref="AC144:AC145" ca="1">(MMULT(MINVERSE('Useful matrices &amp; checks'!$G144:$H145),MMULT('SS Taylor expansion'!M$7:N$8,MMULT(MINVERSE('Useful matrices &amp; checks'!$G144:$H145),'SS Taylor expansion'!M$4:M$5)))-MMULT(MINVERSE('Useful matrices &amp; checks'!$G144:$H145),MMULT('SS Taylor expansion'!M$7:N$8,MMULT(MINVERSE('Useful matrices &amp; checks'!$G144:$H145),MMULT('SS Taylor expansion'!M$7:N$8,MMULT(MINVERSE('Useful matrices &amp; checks'!$G144:$H145),'Useful matrices &amp; checks'!$L144:$L145))))))</f>
        <v>-41.089255750533511</v>
      </c>
      <c r="AD144" s="12"/>
      <c r="AE144" s="12">
        <f t="array" aca="1" ref="AE144:AE145" ca="1">Q142:Q143*(INDEX('Flow probs &amp; rates'!AE$6:AE$5999-'Flow probs &amp; rates'!AE$5:AE$5999,'Useful matrices &amp; checks'!$A142))+X142:X143*(INDEX('Flow probs &amp; rates'!AE$6:AE$5999-'Flow probs &amp; rates'!AE$5:AE$5999,'Useful matrices &amp; checks'!$A142))^2</f>
        <v>-3.4282669619278882E-3</v>
      </c>
      <c r="AF144" s="12">
        <f t="array" aca="1" ref="AF144:AF145" ca="1">R142:R143*(INDEX('Flow probs &amp; rates'!AF$6:AF$5999-'Flow probs &amp; rates'!AF$5:AF$5999,'Useful matrices &amp; checks'!$A142))+Y142:Y143*(INDEX('Flow probs &amp; rates'!AF$6:AF$5999-'Flow probs &amp; rates'!AF$5:AF$5999,'Useful matrices &amp; checks'!$A142))^2</f>
        <v>2.94122773294025E-3</v>
      </c>
      <c r="AG144" s="12">
        <f t="array" aca="1" ref="AG144:AG145" ca="1">S142:S143*(INDEX('Flow probs &amp; rates'!AG$6:AG$5999-'Flow probs &amp; rates'!AG$5:AG$5999,'Useful matrices &amp; checks'!$A142))+Z142:Z143*(INDEX('Flow probs &amp; rates'!AG$6:AG$5999-'Flow probs &amp; rates'!AG$5:AG$5999,'Useful matrices &amp; checks'!$A142))^2</f>
        <v>3.3063546954095312E-3</v>
      </c>
      <c r="AH144" s="12">
        <f t="array" aca="1" ref="AH144:AH145" ca="1">T142:T143*(INDEX('Flow probs &amp; rates'!AI$6:AI$5999-'Flow probs &amp; rates'!AI$5:AI$5999,'Useful matrices &amp; checks'!$A142))+AA142:AA143*(INDEX('Flow probs &amp; rates'!AI$6:AI$5999-'Flow probs &amp; rates'!AI$5:AI$5999,'Useful matrices &amp; checks'!$A142))^2</f>
        <v>9.2910470672021603E-4</v>
      </c>
      <c r="AI144" s="12">
        <f t="array" aca="1" ref="AI144:AI145" ca="1">U142:U143*(INDEX('Flow probs &amp; rates'!AJ$6:AJ$5999-'Flow probs &amp; rates'!AJ$5:AJ$5999,'Useful matrices &amp; checks'!$A142))+AB142:AB143*(INDEX('Flow probs &amp; rates'!AJ$6:AJ$5999-'Flow probs &amp; rates'!AJ$5:AJ$5999,'Useful matrices &amp; checks'!$A142))^2</f>
        <v>1.1851730555762923E-2</v>
      </c>
      <c r="AJ144" s="12">
        <f t="array" aca="1" ref="AJ144:AJ145" ca="1">V142:V143*(INDEX('Flow probs &amp; rates'!AK$6:AK$5999-'Flow probs &amp; rates'!AK$5:AK$5999,'Useful matrices &amp; checks'!$A142))+AC142:AC143*(INDEX('Flow probs &amp; rates'!AK$6:AK$5999-'Flow probs &amp; rates'!AK$5:AK$5999,'Useful matrices &amp; checks'!$A142))^2</f>
        <v>3.7184881324743048E-3</v>
      </c>
      <c r="AK144" s="12"/>
      <c r="AL144" s="12"/>
      <c r="AM144" s="12">
        <f ca="1">'Useful matrices &amp; checks'!AO144</f>
        <v>1.8959451648141168E-2</v>
      </c>
      <c r="AN144" s="12">
        <f t="shared" ca="1" si="6"/>
        <v>1.9318638861379335E-2</v>
      </c>
      <c r="AO144" s="12">
        <f t="shared" ca="1" si="7"/>
        <v>-3.591872132381671E-4</v>
      </c>
    </row>
    <row r="145" spans="1:41" x14ac:dyDescent="0.35">
      <c r="P145" s="56"/>
      <c r="Q145" s="12">
        <f ca="1"/>
        <v>1.2139901855144195</v>
      </c>
      <c r="R145" s="12">
        <f ca="1"/>
        <v>0.25359108618883214</v>
      </c>
      <c r="S145" s="12">
        <f ca="1"/>
        <v>-7.3589919721729263E-2</v>
      </c>
      <c r="T145" s="12">
        <f ca="1"/>
        <v>-5.8217680392731307E-2</v>
      </c>
      <c r="U145" s="12">
        <f ca="1"/>
        <v>-0.13608501222597252</v>
      </c>
      <c r="V145" s="12">
        <f ca="1"/>
        <v>0.51538058824439581</v>
      </c>
      <c r="W145" s="12"/>
      <c r="X145" s="12">
        <f ca="1"/>
        <v>-10.928065362698177</v>
      </c>
      <c r="Y145" s="12">
        <f ca="1"/>
        <v>-4.8994441197751035</v>
      </c>
      <c r="Z145" s="12">
        <f ca="1"/>
        <v>0.14269421781970645</v>
      </c>
      <c r="AA145" s="12">
        <f ca="1"/>
        <v>8.9305768491344348E-2</v>
      </c>
      <c r="AB145" s="12">
        <f ca="1"/>
        <v>2.5740759522003875</v>
      </c>
      <c r="AC145" s="12">
        <f ca="1"/>
        <v>-6.1085365688704822</v>
      </c>
      <c r="AD145" s="12"/>
      <c r="AE145" s="12">
        <f ca="1"/>
        <v>7.0784386572085546E-4</v>
      </c>
      <c r="AF145" s="12">
        <f ca="1"/>
        <v>-6.047561174103285E-5</v>
      </c>
      <c r="AG145" s="12">
        <f ca="1"/>
        <v>-6.8267229916274303E-4</v>
      </c>
      <c r="AH145" s="12">
        <f ca="1"/>
        <v>1.3525161127841609E-4</v>
      </c>
      <c r="AI145" s="12">
        <f ca="1"/>
        <v>-2.4368757560746629E-4</v>
      </c>
      <c r="AJ145" s="12">
        <f ca="1"/>
        <v>5.413076780249993E-4</v>
      </c>
      <c r="AK145" s="12"/>
      <c r="AL145" s="12"/>
      <c r="AM145" s="12">
        <f ca="1">'Useful matrices &amp; checks'!AO145</f>
        <v>3.8516184503446793E-4</v>
      </c>
      <c r="AN145" s="12">
        <f t="shared" ca="1" si="6"/>
        <v>3.9756766851302866E-4</v>
      </c>
      <c r="AO145" s="12">
        <f t="shared" ca="1" si="7"/>
        <v>-1.2405823478560732E-5</v>
      </c>
    </row>
    <row r="146" spans="1:41" x14ac:dyDescent="0.35">
      <c r="A146">
        <v>72</v>
      </c>
      <c r="P146" s="56" t="str">
        <f>INDEX('Flow probs &amp; rates'!$A$5:$A$5999,$A146)</f>
        <v>1996,4</v>
      </c>
      <c r="Q146" s="12">
        <f t="array" aca="1" ref="Q146:Q147" ca="1">-1*(MMULT(MINVERSE('Useful matrices &amp; checks'!$G146:$H147),'SS Taylor expansion'!C$4:C$5)-MMULT(MINVERSE('Useful matrices &amp; checks'!$G146:$H147),MMULT('SS Taylor expansion'!C$7:D$8,MMULT(MINVERSE('Useful matrices &amp; checks'!$G146:$H147),'Useful matrices &amp; checks'!$L146:$L147))))</f>
        <v>-5.7452940339402101</v>
      </c>
      <c r="R146" s="12">
        <f t="array" aca="1" ref="R146:R147" ca="1">-1*(MMULT(MINVERSE('Useful matrices &amp; checks'!$G146:$H147),'SS Taylor expansion'!E$4:E$5)-MMULT(MINVERSE('Useful matrices &amp; checks'!$G146:$H147),MMULT('SS Taylor expansion'!E$7:F$8,MMULT(MINVERSE('Useful matrices &amp; checks'!$G146:$H147),'Useful matrices &amp; checks'!$L146:$L147))))</f>
        <v>-12.688081507790075</v>
      </c>
      <c r="S146" s="12">
        <f t="array" aca="1" ref="S146:S147" ca="1">-1*(MMULT(MINVERSE('Useful matrices &amp; checks'!$G146:$H147),'SS Taylor expansion'!G$4:G$5)-MMULT(MINVERSE('Useful matrices &amp; checks'!$G146:$H147),MMULT('SS Taylor expansion'!G$7:H$8,MMULT(MINVERSE('Useful matrices &amp; checks'!$G146:$H147),'Useful matrices &amp; checks'!$L146:$L147))))</f>
        <v>0.30238003293378146</v>
      </c>
      <c r="T146" s="12">
        <f t="array" aca="1" ref="T146:T147" ca="1">-1*(MMULT(MINVERSE('Useful matrices &amp; checks'!$G146:$H147),'SS Taylor expansion'!I$4:I$5)-MMULT(MINVERSE('Useful matrices &amp; checks'!$G146:$H147),MMULT('SS Taylor expansion'!I$7:J$8,MMULT(MINVERSE('Useful matrices &amp; checks'!$G146:$H147),'Useful matrices &amp; checks'!$L146:$L147))))</f>
        <v>-0.36540519816619288</v>
      </c>
      <c r="U146" s="12">
        <f t="array" aca="1" ref="U146:U147" ca="1">-1*(MMULT(MINVERSE('Useful matrices &amp; checks'!$G146:$H147),'SS Taylor expansion'!K$4:K$5)-MMULT(MINVERSE('Useful matrices &amp; checks'!$G146:$H147),MMULT('SS Taylor expansion'!K$7:L$8,MMULT(MINVERSE('Useful matrices &amp; checks'!$G146:$H147),'Useful matrices &amp; checks'!$L146:$L147))))</f>
        <v>5.8860813462886039</v>
      </c>
      <c r="V146" s="12">
        <f t="array" aca="1" ref="V146:V147" ca="1">-1*(MMULT(MINVERSE('Useful matrices &amp; checks'!$G146:$H147),'SS Taylor expansion'!M$4:M$5)-MMULT(MINVERSE('Useful matrices &amp; checks'!$G146:$H147),MMULT('SS Taylor expansion'!M$7:N$8,MMULT(MINVERSE('Useful matrices &amp; checks'!$G146:$H147),'Useful matrices &amp; checks'!$L146:$L147))))</f>
        <v>3.2208030675073749</v>
      </c>
      <c r="W146" s="12"/>
      <c r="X146" s="12">
        <f t="array" aca="1" ref="X146:X147" ca="1">(MMULT(MINVERSE('Useful matrices &amp; checks'!$G146:$H147),MMULT('SS Taylor expansion'!C$7:D$8,MMULT(MINVERSE('Useful matrices &amp; checks'!$G146:$H147),'SS Taylor expansion'!C$4:C$5)))-MMULT(MINVERSE('Useful matrices &amp; checks'!$G146:$H147),MMULT('SS Taylor expansion'!C$7:D$8,MMULT(MINVERSE('Useful matrices &amp; checks'!$G146:$H147),MMULT('SS Taylor expansion'!C$7:D$8,MMULT(MINVERSE('Useful matrices &amp; checks'!$G146:$H147),'Useful matrices &amp; checks'!$L146:$L147))))))</f>
        <v>50.058473129498289</v>
      </c>
      <c r="Y146" s="12">
        <f t="array" aca="1" ref="Y146:Y147" ca="1">(MMULT(MINVERSE('Useful matrices &amp; checks'!$G146:$H147),MMULT('SS Taylor expansion'!E$7:F$8,MMULT(MINVERSE('Useful matrices &amp; checks'!$G146:$H147),'SS Taylor expansion'!E$4:E$5)))-MMULT(MINVERSE('Useful matrices &amp; checks'!$G146:$H147),MMULT('SS Taylor expansion'!E$7:F$8,MMULT(MINVERSE('Useful matrices &amp; checks'!$G146:$H147),MMULT('SS Taylor expansion'!E$7:F$8,MMULT(MINVERSE('Useful matrices &amp; checks'!$G146:$H147),'Useful matrices &amp; checks'!$L146:$L147))))))</f>
        <v>244.14340567341191</v>
      </c>
      <c r="Z146" s="12">
        <f t="array" aca="1" ref="Z146:Z147" ca="1">(MMULT(MINVERSE('Useful matrices &amp; checks'!$G146:$H147),MMULT('SS Taylor expansion'!G$7:H$8,MMULT(MINVERSE('Useful matrices &amp; checks'!$G146:$H147),'SS Taylor expansion'!G$4:G$5)))-MMULT(MINVERSE('Useful matrices &amp; checks'!$G146:$H147),MMULT('SS Taylor expansion'!G$7:H$8,MMULT(MINVERSE('Useful matrices &amp; checks'!$G146:$H147),MMULT('SS Taylor expansion'!G$7:H$8,MMULT(MINVERSE('Useful matrices &amp; checks'!$G146:$H147),'Useful matrices &amp; checks'!$L146:$L147))))))</f>
        <v>-0.57934317139315739</v>
      </c>
      <c r="AA146" s="12">
        <f t="array" aca="1" ref="AA146:AA147" ca="1">(MMULT(MINVERSE('Useful matrices &amp; checks'!$G146:$H147),MMULT('SS Taylor expansion'!I$7:J$8,MMULT(MINVERSE('Useful matrices &amp; checks'!$G146:$H147),'SS Taylor expansion'!I$4:I$5)))-MMULT(MINVERSE('Useful matrices &amp; checks'!$G146:$H147),MMULT('SS Taylor expansion'!I$7:J$8,MMULT(MINVERSE('Useful matrices &amp; checks'!$G146:$H147),MMULT('SS Taylor expansion'!I$7:J$8,MMULT(MINVERSE('Useful matrices &amp; checks'!$G146:$H147),'Useful matrices &amp; checks'!$L146:$L147))))))</f>
        <v>0.53226804106010472</v>
      </c>
      <c r="AB146" s="12">
        <f t="array" aca="1" ref="AB146:AB147" ca="1">(MMULT(MINVERSE('Useful matrices &amp; checks'!$G146:$H147),MMULT('SS Taylor expansion'!K$7:L$8,MMULT(MINVERSE('Useful matrices &amp; checks'!$G146:$H147),'SS Taylor expansion'!K$4:K$5)))-MMULT(MINVERSE('Useful matrices &amp; checks'!$G146:$H147),MMULT('SS Taylor expansion'!K$7:L$8,MMULT(MINVERSE('Useful matrices &amp; checks'!$G146:$H147),MMULT('SS Taylor expansion'!K$7:L$8,MMULT(MINVERSE('Useful matrices &amp; checks'!$G146:$H147),'Useful matrices &amp; checks'!$L146:$L147))))))</f>
        <v>-110.55623959957342</v>
      </c>
      <c r="AC146" s="12">
        <f t="array" aca="1" ref="AC146:AC147" ca="1">(MMULT(MINVERSE('Useful matrices &amp; checks'!$G146:$H147),MMULT('SS Taylor expansion'!M$7:N$8,MMULT(MINVERSE('Useful matrices &amp; checks'!$G146:$H147),'SS Taylor expansion'!M$4:M$5)))-MMULT(MINVERSE('Useful matrices &amp; checks'!$G146:$H147),MMULT('SS Taylor expansion'!M$7:N$8,MMULT(MINVERSE('Useful matrices &amp; checks'!$G146:$H147),MMULT('SS Taylor expansion'!M$7:N$8,MMULT(MINVERSE('Useful matrices &amp; checks'!$G146:$H147),'Useful matrices &amp; checks'!$L146:$L147))))))</f>
        <v>-38.603409492459662</v>
      </c>
      <c r="AD146" s="12"/>
      <c r="AE146" s="12">
        <f t="array" aca="1" ref="AE146:AE147" ca="1">Q144:Q145*(INDEX('Flow probs &amp; rates'!AE$6:AE$5999-'Flow probs &amp; rates'!AE$5:AE$5999,'Useful matrices &amp; checks'!$A144))+X144:X145*(INDEX('Flow probs &amp; rates'!AE$6:AE$5999-'Flow probs &amp; rates'!AE$5:AE$5999,'Useful matrices &amp; checks'!$A144))^2</f>
        <v>9.4060907900769247E-3</v>
      </c>
      <c r="AF146" s="12">
        <f t="array" aca="1" ref="AF146:AF147" ca="1">R144:R145*(INDEX('Flow probs &amp; rates'!AF$6:AF$5999-'Flow probs &amp; rates'!AF$5:AF$5999,'Useful matrices &amp; checks'!$A144))+Y144:Y145*(INDEX('Flow probs &amp; rates'!AF$6:AF$5999-'Flow probs &amp; rates'!AF$5:AF$5999,'Useful matrices &amp; checks'!$A144))^2</f>
        <v>8.3655079811211178E-3</v>
      </c>
      <c r="AG146" s="12">
        <f t="array" aca="1" ref="AG146:AG147" ca="1">S144:S145*(INDEX('Flow probs &amp; rates'!AG$6:AG$5999-'Flow probs &amp; rates'!AG$5:AG$5999,'Useful matrices &amp; checks'!$A144))+Z144:Z145*(INDEX('Flow probs &amp; rates'!AG$6:AG$5999-'Flow probs &amp; rates'!AG$5:AG$5999,'Useful matrices &amp; checks'!$A144))^2</f>
        <v>5.4668433715325945E-3</v>
      </c>
      <c r="AH146" s="12">
        <f t="array" aca="1" ref="AH146:AH147" ca="1">T144:T145*(INDEX('Flow probs &amp; rates'!AI$6:AI$5999-'Flow probs &amp; rates'!AI$5:AI$5999,'Useful matrices &amp; checks'!$A144))+AA144:AA145*(INDEX('Flow probs &amp; rates'!AI$6:AI$5999-'Flow probs &amp; rates'!AI$5:AI$5999,'Useful matrices &amp; checks'!$A144))^2</f>
        <v>1.0687947463494437E-3</v>
      </c>
      <c r="AI146" s="12">
        <f t="array" aca="1" ref="AI146:AI147" ca="1">U144:U145*(INDEX('Flow probs &amp; rates'!AJ$6:AJ$5999-'Flow probs &amp; rates'!AJ$5:AJ$5999,'Useful matrices &amp; checks'!$A144))+AB144:AB145*(INDEX('Flow probs &amp; rates'!AJ$6:AJ$5999-'Flow probs &amp; rates'!AJ$5:AJ$5999,'Useful matrices &amp; checks'!$A144))^2</f>
        <v>8.1555234487795444E-3</v>
      </c>
      <c r="AJ146" s="12">
        <f t="array" aca="1" ref="AJ146:AJ147" ca="1">V144:V145*(INDEX('Flow probs &amp; rates'!AK$6:AK$5999-'Flow probs &amp; rates'!AK$5:AK$5999,'Useful matrices &amp; checks'!$A144))+AC144:AC145*(INDEX('Flow probs &amp; rates'!AK$6:AK$5999-'Flow probs &amp; rates'!AK$5:AK$5999,'Useful matrices &amp; checks'!$A144))^2</f>
        <v>1.2181028269119402E-3</v>
      </c>
      <c r="AK146" s="12"/>
      <c r="AL146" s="12"/>
      <c r="AM146" s="12">
        <f ca="1">'Useful matrices &amp; checks'!AO146</f>
        <v>3.3320824309904351E-2</v>
      </c>
      <c r="AN146" s="12">
        <f t="shared" ca="1" si="6"/>
        <v>3.368086316477157E-2</v>
      </c>
      <c r="AO146" s="12">
        <f t="shared" ca="1" si="7"/>
        <v>-3.6003885486721871E-4</v>
      </c>
    </row>
    <row r="147" spans="1:41" x14ac:dyDescent="0.35">
      <c r="Q147" s="12">
        <f ca="1"/>
        <v>1.2633675091712071</v>
      </c>
      <c r="R147" s="12">
        <f ca="1"/>
        <v>0.30285596106301371</v>
      </c>
      <c r="S147" s="12">
        <f ca="1"/>
        <v>-6.6492177210409203E-2</v>
      </c>
      <c r="T147" s="12">
        <f ca="1"/>
        <v>-5.0552593450303399E-2</v>
      </c>
      <c r="U147" s="12">
        <f ca="1"/>
        <v>-0.14049679787529989</v>
      </c>
      <c r="V147" s="12">
        <f ca="1"/>
        <v>0.44558738866417813</v>
      </c>
      <c r="W147" s="12"/>
      <c r="X147" s="12">
        <f ca="1"/>
        <v>-11.007660902457864</v>
      </c>
      <c r="Y147" s="12">
        <f ca="1"/>
        <v>-5.8275386800613971</v>
      </c>
      <c r="Z147" s="12">
        <f ca="1"/>
        <v>0.12739527952346713</v>
      </c>
      <c r="AA147" s="12">
        <f ca="1"/>
        <v>7.3637512606109221E-2</v>
      </c>
      <c r="AB147" s="12">
        <f ca="1"/>
        <v>2.6389029874125871</v>
      </c>
      <c r="AC147" s="12">
        <f ca="1"/>
        <v>-5.340653268376105</v>
      </c>
      <c r="AD147" s="12"/>
      <c r="AE147" s="12">
        <f ca="1"/>
        <v>-2.0261383844649974E-3</v>
      </c>
      <c r="AF147" s="12">
        <f ca="1"/>
        <v>-1.7538253667650399E-4</v>
      </c>
      <c r="AG147" s="12">
        <f ca="1"/>
        <v>-1.1775966705111557E-3</v>
      </c>
      <c r="AH147" s="12">
        <f ca="1"/>
        <v>1.5889243242395444E-4</v>
      </c>
      <c r="AI147" s="12">
        <f ca="1"/>
        <v>-1.7098021944388577E-4</v>
      </c>
      <c r="AJ147" s="12">
        <f ca="1"/>
        <v>1.8108932680630226E-4</v>
      </c>
      <c r="AK147" s="12"/>
      <c r="AL147" s="12"/>
      <c r="AM147" s="12">
        <f ca="1">'Useful matrices &amp; checks'!AO147</f>
        <v>-3.2469586882546003E-3</v>
      </c>
      <c r="AN147" s="12">
        <f t="shared" ca="1" si="6"/>
        <v>-3.2101160518662858E-3</v>
      </c>
      <c r="AO147" s="12">
        <f t="shared" ca="1" si="7"/>
        <v>-3.6842636388314479E-5</v>
      </c>
    </row>
    <row r="148" spans="1:41" x14ac:dyDescent="0.35">
      <c r="A148">
        <v>73</v>
      </c>
      <c r="P148" s="56" t="str">
        <f>INDEX('Flow probs &amp; rates'!$A$5:$A$5999,$A148)</f>
        <v>1996,5</v>
      </c>
      <c r="Q148" s="12">
        <f t="array" aca="1" ref="Q148:Q149" ca="1">-1*(MMULT(MINVERSE('Useful matrices &amp; checks'!$G148:$H149),'SS Taylor expansion'!C$4:C$5)-MMULT(MINVERSE('Useful matrices &amp; checks'!$G148:$H149),MMULT('SS Taylor expansion'!C$7:D$8,MMULT(MINVERSE('Useful matrices &amp; checks'!$G148:$H149),'Useful matrices &amp; checks'!$L148:$L149))))</f>
        <v>-5.8027868720065543</v>
      </c>
      <c r="R148" s="12">
        <f t="array" aca="1" ref="R148:R149" ca="1">-1*(MMULT(MINVERSE('Useful matrices &amp; checks'!$G148:$H149),'SS Taylor expansion'!E$4:E$5)-MMULT(MINVERSE('Useful matrices &amp; checks'!$G148:$H149),MMULT('SS Taylor expansion'!E$7:F$8,MMULT(MINVERSE('Useful matrices &amp; checks'!$G148:$H149),'Useful matrices &amp; checks'!$L148:$L149))))</f>
        <v>-12.65462698079123</v>
      </c>
      <c r="S148" s="12">
        <f t="array" aca="1" ref="S148:S149" ca="1">-1*(MMULT(MINVERSE('Useful matrices &amp; checks'!$G148:$H149),'SS Taylor expansion'!G$4:G$5)-MMULT(MINVERSE('Useful matrices &amp; checks'!$G148:$H149),MMULT('SS Taylor expansion'!G$7:H$8,MMULT(MINVERSE('Useful matrices &amp; checks'!$G148:$H149),'Useful matrices &amp; checks'!$L148:$L149))))</f>
        <v>0.32822547840870442</v>
      </c>
      <c r="T148" s="12">
        <f t="array" aca="1" ref="T148:T149" ca="1">-1*(MMULT(MINVERSE('Useful matrices &amp; checks'!$G148:$H149),'SS Taylor expansion'!I$4:I$5)-MMULT(MINVERSE('Useful matrices &amp; checks'!$G148:$H149),MMULT('SS Taylor expansion'!I$7:J$8,MMULT(MINVERSE('Useful matrices &amp; checks'!$G148:$H149),'Useful matrices &amp; checks'!$L148:$L149))))</f>
        <v>-0.38756351858019078</v>
      </c>
      <c r="U148" s="12">
        <f t="array" aca="1" ref="U148:U149" ca="1">-1*(MMULT(MINVERSE('Useful matrices &amp; checks'!$G148:$H149),'SS Taylor expansion'!K$4:K$5)-MMULT(MINVERSE('Useful matrices &amp; checks'!$G148:$H149),MMULT('SS Taylor expansion'!K$7:L$8,MMULT(MINVERSE('Useful matrices &amp; checks'!$G148:$H149),'Useful matrices &amp; checks'!$L148:$L149))))</f>
        <v>6.3420135427515252</v>
      </c>
      <c r="V148" s="12">
        <f t="array" aca="1" ref="V148:V149" ca="1">-1*(MMULT(MINVERSE('Useful matrices &amp; checks'!$G148:$H149),'SS Taylor expansion'!M$4:M$5)-MMULT(MINVERSE('Useful matrices &amp; checks'!$G148:$H149),MMULT('SS Taylor expansion'!M$7:N$8,MMULT(MINVERSE('Useful matrices &amp; checks'!$G148:$H149),'Useful matrices &amp; checks'!$L148:$L149))))</f>
        <v>3.4338793888307491</v>
      </c>
      <c r="W148" s="12"/>
      <c r="X148" s="12">
        <f t="array" aca="1" ref="X148:X149" ca="1">(MMULT(MINVERSE('Useful matrices &amp; checks'!$G148:$H149),MMULT('SS Taylor expansion'!C$7:D$8,MMULT(MINVERSE('Useful matrices &amp; checks'!$G148:$H149),'SS Taylor expansion'!C$4:C$5)))-MMULT(MINVERSE('Useful matrices &amp; checks'!$G148:$H149),MMULT('SS Taylor expansion'!C$7:D$8,MMULT(MINVERSE('Useful matrices &amp; checks'!$G148:$H149),MMULT('SS Taylor expansion'!C$7:D$8,MMULT(MINVERSE('Useful matrices &amp; checks'!$G148:$H149),'Useful matrices &amp; checks'!$L148:$L149))))))</f>
        <v>52.452240669505073</v>
      </c>
      <c r="Y148" s="12">
        <f t="array" aca="1" ref="Y148:Y149" ca="1">(MMULT(MINVERSE('Useful matrices &amp; checks'!$G148:$H149),MMULT('SS Taylor expansion'!E$7:F$8,MMULT(MINVERSE('Useful matrices &amp; checks'!$G148:$H149),'SS Taylor expansion'!E$4:E$5)))-MMULT(MINVERSE('Useful matrices &amp; checks'!$G148:$H149),MMULT('SS Taylor expansion'!E$7:F$8,MMULT(MINVERSE('Useful matrices &amp; checks'!$G148:$H149),MMULT('SS Taylor expansion'!E$7:F$8,MMULT(MINVERSE('Useful matrices &amp; checks'!$G148:$H149),'Useful matrices &amp; checks'!$L148:$L149))))))</f>
        <v>249.45344246746535</v>
      </c>
      <c r="Z148" s="12">
        <f t="array" aca="1" ref="Z148:Z149" ca="1">(MMULT(MINVERSE('Useful matrices &amp; checks'!$G148:$H149),MMULT('SS Taylor expansion'!G$7:H$8,MMULT(MINVERSE('Useful matrices &amp; checks'!$G148:$H149),'SS Taylor expansion'!G$4:G$5)))-MMULT(MINVERSE('Useful matrices &amp; checks'!$G148:$H149),MMULT('SS Taylor expansion'!G$7:H$8,MMULT(MINVERSE('Useful matrices &amp; checks'!$G148:$H149),MMULT('SS Taylor expansion'!G$7:H$8,MMULT(MINVERSE('Useful matrices &amp; checks'!$G148:$H149),'Useful matrices &amp; checks'!$L148:$L149))))))</f>
        <v>-0.63531245366339528</v>
      </c>
      <c r="AA148" s="12">
        <f t="array" aca="1" ref="AA148:AA149" ca="1">(MMULT(MINVERSE('Useful matrices &amp; checks'!$G148:$H149),MMULT('SS Taylor expansion'!I$7:J$8,MMULT(MINVERSE('Useful matrices &amp; checks'!$G148:$H149),'SS Taylor expansion'!I$4:I$5)))-MMULT(MINVERSE('Useful matrices &amp; checks'!$G148:$H149),MMULT('SS Taylor expansion'!I$7:J$8,MMULT(MINVERSE('Useful matrices &amp; checks'!$G148:$H149),MMULT('SS Taylor expansion'!I$7:J$8,MMULT(MINVERSE('Useful matrices &amp; checks'!$G148:$H149),'Useful matrices &amp; checks'!$L148:$L149))))))</f>
        <v>0.57561977994663316</v>
      </c>
      <c r="AB148" s="12">
        <f t="array" aca="1" ref="AB148:AB149" ca="1">(MMULT(MINVERSE('Useful matrices &amp; checks'!$G148:$H149),MMULT('SS Taylor expansion'!K$7:L$8,MMULT(MINVERSE('Useful matrices &amp; checks'!$G148:$H149),'SS Taylor expansion'!K$4:K$5)))-MMULT(MINVERSE('Useful matrices &amp; checks'!$G148:$H149),MMULT('SS Taylor expansion'!K$7:L$8,MMULT(MINVERSE('Useful matrices &amp; checks'!$G148:$H149),MMULT('SS Taylor expansion'!K$7:L$8,MMULT(MINVERSE('Useful matrices &amp; checks'!$G148:$H149),'Useful matrices &amp; checks'!$L148:$L149))))))</f>
        <v>-122.16023806996918</v>
      </c>
      <c r="AC148" s="12">
        <f t="array" aca="1" ref="AC148:AC149" ca="1">(MMULT(MINVERSE('Useful matrices &amp; checks'!$G148:$H149),MMULT('SS Taylor expansion'!M$7:N$8,MMULT(MINVERSE('Useful matrices &amp; checks'!$G148:$H149),'SS Taylor expansion'!M$4:M$5)))-MMULT(MINVERSE('Useful matrices &amp; checks'!$G148:$H149),MMULT('SS Taylor expansion'!M$7:N$8,MMULT(MINVERSE('Useful matrices &amp; checks'!$G148:$H149),MMULT('SS Taylor expansion'!M$7:N$8,MMULT(MINVERSE('Useful matrices &amp; checks'!$G148:$H149),'Useful matrices &amp; checks'!$L148:$L149))))))</f>
        <v>-41.750856748018478</v>
      </c>
      <c r="AD148" s="12"/>
      <c r="AE148" s="12">
        <f t="array" aca="1" ref="AE148:AE149" ca="1">Q146:Q147*(INDEX('Flow probs &amp; rates'!AE$6:AE$5999-'Flow probs &amp; rates'!AE$5:AE$5999,'Useful matrices &amp; checks'!$A146))+X146:X147*(INDEX('Flow probs &amp; rates'!AE$6:AE$5999-'Flow probs &amp; rates'!AE$5:AE$5999,'Useful matrices &amp; checks'!$A146))^2</f>
        <v>-4.0561424318516504E-3</v>
      </c>
      <c r="AF148" s="12">
        <f t="array" aca="1" ref="AF148:AF149" ca="1">R146:R147*(INDEX('Flow probs &amp; rates'!AF$6:AF$5999-'Flow probs &amp; rates'!AF$5:AF$5999,'Useful matrices &amp; checks'!$A146))+Y146:Y147*(INDEX('Flow probs &amp; rates'!AF$6:AF$5999-'Flow probs &amp; rates'!AF$5:AF$5999,'Useful matrices &amp; checks'!$A146))^2</f>
        <v>-5.9494866723381733E-4</v>
      </c>
      <c r="AG148" s="12">
        <f t="array" aca="1" ref="AG148:AG149" ca="1">S146:S147*(INDEX('Flow probs &amp; rates'!AG$6:AG$5999-'Flow probs &amp; rates'!AG$5:AG$5999,'Useful matrices &amp; checks'!$A146))+Z146:Z147*(INDEX('Flow probs &amp; rates'!AG$6:AG$5999-'Flow probs &amp; rates'!AG$5:AG$5999,'Useful matrices &amp; checks'!$A146))^2</f>
        <v>-2.6857778978151116E-3</v>
      </c>
      <c r="AH148" s="12">
        <f t="array" aca="1" ref="AH148:AH149" ca="1">T146:T147*(INDEX('Flow probs &amp; rates'!AI$6:AI$5999-'Flow probs &amp; rates'!AI$5:AI$5999,'Useful matrices &amp; checks'!$A146))+AA146:AA147*(INDEX('Flow probs &amp; rates'!AI$6:AI$5999-'Flow probs &amp; rates'!AI$5:AI$5999,'Useful matrices &amp; checks'!$A146))^2</f>
        <v>-5.9776036770042764E-4</v>
      </c>
      <c r="AI148" s="12">
        <f t="array" aca="1" ref="AI148:AI149" ca="1">U146:U147*(INDEX('Flow probs &amp; rates'!AJ$6:AJ$5999-'Flow probs &amp; rates'!AJ$5:AJ$5999,'Useful matrices &amp; checks'!$A146))+AB146:AB147*(INDEX('Flow probs &amp; rates'!AJ$6:AJ$5999-'Flow probs &amp; rates'!AJ$5:AJ$5999,'Useful matrices &amp; checks'!$A146))^2</f>
        <v>-9.1088421894133693E-3</v>
      </c>
      <c r="AJ148" s="12">
        <f t="array" aca="1" ref="AJ148:AJ149" ca="1">V146:V147*(INDEX('Flow probs &amp; rates'!AK$6:AK$5999-'Flow probs &amp; rates'!AK$5:AK$5999,'Useful matrices &amp; checks'!$A146))+AC146:AC147*(INDEX('Flow probs &amp; rates'!AK$6:AK$5999-'Flow probs &amp; rates'!AK$5:AK$5999,'Useful matrices &amp; checks'!$A146))^2</f>
        <v>-1.658053504724923E-4</v>
      </c>
      <c r="AK148" s="12"/>
      <c r="AL148" s="12"/>
      <c r="AM148" s="12">
        <f ca="1">'Useful matrices &amp; checks'!AO148</f>
        <v>-1.743511833777156E-2</v>
      </c>
      <c r="AN148" s="12">
        <f t="shared" ca="1" si="6"/>
        <v>-1.720927690448687E-2</v>
      </c>
      <c r="AO148" s="12">
        <f t="shared" ca="1" si="7"/>
        <v>-2.2584143328469031E-4</v>
      </c>
    </row>
    <row r="149" spans="1:41" x14ac:dyDescent="0.35">
      <c r="P149" s="56"/>
      <c r="Q149" s="12">
        <f ca="1"/>
        <v>1.2425797538283563</v>
      </c>
      <c r="R149" s="12">
        <f ca="1"/>
        <v>0.28912077370588241</v>
      </c>
      <c r="S149" s="12">
        <f ca="1"/>
        <v>-7.0284562083227545E-2</v>
      </c>
      <c r="T149" s="12">
        <f ca="1"/>
        <v>-5.3930901960829579E-2</v>
      </c>
      <c r="U149" s="12">
        <f ca="1"/>
        <v>-0.14489623954279995</v>
      </c>
      <c r="V149" s="12">
        <f ca="1"/>
        <v>0.47783706098753043</v>
      </c>
      <c r="W149" s="12"/>
      <c r="X149" s="12">
        <f ca="1"/>
        <v>-11.231860438176319</v>
      </c>
      <c r="Y149" s="12">
        <f ca="1"/>
        <v>-5.6992728745987877</v>
      </c>
      <c r="Z149" s="12">
        <f ca="1"/>
        <v>0.13604263084095899</v>
      </c>
      <c r="AA149" s="12">
        <f ca="1"/>
        <v>8.009962865633577E-2</v>
      </c>
      <c r="AB149" s="12">
        <f ca="1"/>
        <v>2.7909998928056883</v>
      </c>
      <c r="AC149" s="12">
        <f ca="1"/>
        <v>-5.8097866649235002</v>
      </c>
      <c r="AD149" s="12"/>
      <c r="AE149" s="12">
        <f ca="1"/>
        <v>8.9192973078484395E-4</v>
      </c>
      <c r="AF149" s="12">
        <f ca="1"/>
        <v>1.4201024030908838E-5</v>
      </c>
      <c r="AG149" s="12">
        <f ca="1"/>
        <v>5.9059197195216536E-4</v>
      </c>
      <c r="AH149" s="12">
        <f ca="1"/>
        <v>-8.2698158101515983E-5</v>
      </c>
      <c r="AI149" s="12">
        <f ca="1"/>
        <v>2.1742192889857918E-4</v>
      </c>
      <c r="AJ149" s="12">
        <f ca="1"/>
        <v>-2.2938618597617045E-5</v>
      </c>
      <c r="AK149" s="12"/>
      <c r="AL149" s="12"/>
      <c r="AM149" s="12">
        <f ca="1">'Useful matrices &amp; checks'!AO149</f>
        <v>1.606898249647562E-3</v>
      </c>
      <c r="AN149" s="12">
        <f t="shared" ca="1" si="6"/>
        <v>1.6085078789673643E-3</v>
      </c>
      <c r="AO149" s="12">
        <f t="shared" ca="1" si="7"/>
        <v>-1.6096293198022884E-6</v>
      </c>
    </row>
    <row r="150" spans="1:41" x14ac:dyDescent="0.35">
      <c r="A150">
        <v>74</v>
      </c>
      <c r="P150" s="56" t="str">
        <f>INDEX('Flow probs &amp; rates'!$A$5:$A$5999,$A150)</f>
        <v>1996,6</v>
      </c>
      <c r="Q150" s="12">
        <f t="array" aca="1" ref="Q150:Q151" ca="1">-1*(MMULT(MINVERSE('Useful matrices &amp; checks'!$G150:$H151),'SS Taylor expansion'!C$4:C$5)-MMULT(MINVERSE('Useful matrices &amp; checks'!$G150:$H151),MMULT('SS Taylor expansion'!C$7:D$8,MMULT(MINVERSE('Useful matrices &amp; checks'!$G150:$H151),'Useful matrices &amp; checks'!$L150:$L151))))</f>
        <v>-5.8760900997563912</v>
      </c>
      <c r="R150" s="12">
        <f t="array" aca="1" ref="R150:R151" ca="1">-1*(MMULT(MINVERSE('Useful matrices &amp; checks'!$G150:$H151),'SS Taylor expansion'!E$4:E$5)-MMULT(MINVERSE('Useful matrices &amp; checks'!$G150:$H151),MMULT('SS Taylor expansion'!E$7:F$8,MMULT(MINVERSE('Useful matrices &amp; checks'!$G150:$H151),'Useful matrices &amp; checks'!$L150:$L151))))</f>
        <v>-12.457567253515156</v>
      </c>
      <c r="S150" s="12">
        <f t="array" aca="1" ref="S150:S151" ca="1">-1*(MMULT(MINVERSE('Useful matrices &amp; checks'!$G150:$H151),'SS Taylor expansion'!G$4:G$5)-MMULT(MINVERSE('Useful matrices &amp; checks'!$G150:$H151),MMULT('SS Taylor expansion'!G$7:H$8,MMULT(MINVERSE('Useful matrices &amp; checks'!$G150:$H151),'Useful matrices &amp; checks'!$L150:$L151))))</f>
        <v>0.34643773640365622</v>
      </c>
      <c r="T150" s="12">
        <f t="array" aca="1" ref="T150:T151" ca="1">-1*(MMULT(MINVERSE('Useful matrices &amp; checks'!$G150:$H151),'SS Taylor expansion'!I$4:I$5)-MMULT(MINVERSE('Useful matrices &amp; checks'!$G150:$H151),MMULT('SS Taylor expansion'!I$7:J$8,MMULT(MINVERSE('Useful matrices &amp; checks'!$G150:$H151),'Useful matrices &amp; checks'!$L150:$L151))))</f>
        <v>-0.38802537208118898</v>
      </c>
      <c r="U150" s="12">
        <f t="array" aca="1" ref="U150:U151" ca="1">-1*(MMULT(MINVERSE('Useful matrices &amp; checks'!$G150:$H151),'SS Taylor expansion'!K$4:K$5)-MMULT(MINVERSE('Useful matrices &amp; checks'!$G150:$H151),MMULT('SS Taylor expansion'!K$7:L$8,MMULT(MINVERSE('Useful matrices &amp; checks'!$G150:$H151),'Useful matrices &amp; checks'!$L150:$L151))))</f>
        <v>6.3923373176672396</v>
      </c>
      <c r="V150" s="12">
        <f t="array" aca="1" ref="V150:V151" ca="1">-1*(MMULT(MINVERSE('Useful matrices &amp; checks'!$G150:$H151),'SS Taylor expansion'!M$4:M$5)-MMULT(MINVERSE('Useful matrices &amp; checks'!$G150:$H151),MMULT('SS Taylor expansion'!M$7:N$8,MMULT(MINVERSE('Useful matrices &amp; checks'!$G150:$H151),'Useful matrices &amp; checks'!$L150:$L151))))</f>
        <v>3.3771458872498021</v>
      </c>
      <c r="W150" s="12"/>
      <c r="X150" s="12">
        <f t="array" aca="1" ref="X150:X151" ca="1">(MMULT(MINVERSE('Useful matrices &amp; checks'!$G150:$H151),MMULT('SS Taylor expansion'!C$7:D$8,MMULT(MINVERSE('Useful matrices &amp; checks'!$G150:$H151),'SS Taylor expansion'!C$4:C$5)))-MMULT(MINVERSE('Useful matrices &amp; checks'!$G150:$H151),MMULT('SS Taylor expansion'!C$7:D$8,MMULT(MINVERSE('Useful matrices &amp; checks'!$G150:$H151),MMULT('SS Taylor expansion'!C$7:D$8,MMULT(MINVERSE('Useful matrices &amp; checks'!$G150:$H151),'Useful matrices &amp; checks'!$L150:$L151))))))</f>
        <v>54.281670726664828</v>
      </c>
      <c r="Y150" s="12">
        <f t="array" aca="1" ref="Y150:Y151" ca="1">(MMULT(MINVERSE('Useful matrices &amp; checks'!$G150:$H151),MMULT('SS Taylor expansion'!E$7:F$8,MMULT(MINVERSE('Useful matrices &amp; checks'!$G150:$H151),'SS Taylor expansion'!E$4:E$5)))-MMULT(MINVERSE('Useful matrices &amp; checks'!$G150:$H151),MMULT('SS Taylor expansion'!E$7:F$8,MMULT(MINVERSE('Useful matrices &amp; checks'!$G150:$H151),MMULT('SS Taylor expansion'!E$7:F$8,MMULT(MINVERSE('Useful matrices &amp; checks'!$G150:$H151),'Useful matrices &amp; checks'!$L150:$L151))))))</f>
        <v>243.97357748702325</v>
      </c>
      <c r="Z150" s="12">
        <f t="array" aca="1" ref="Z150:Z151" ca="1">(MMULT(MINVERSE('Useful matrices &amp; checks'!$G150:$H151),MMULT('SS Taylor expansion'!G$7:H$8,MMULT(MINVERSE('Useful matrices &amp; checks'!$G150:$H151),'SS Taylor expansion'!G$4:G$5)))-MMULT(MINVERSE('Useful matrices &amp; checks'!$G150:$H151),MMULT('SS Taylor expansion'!G$7:H$8,MMULT(MINVERSE('Useful matrices &amp; checks'!$G150:$H151),MMULT('SS Taylor expansion'!G$7:H$8,MMULT(MINVERSE('Useful matrices &amp; checks'!$G150:$H151),'Useful matrices &amp; checks'!$L150:$L151))))))</f>
        <v>-0.67471923730619754</v>
      </c>
      <c r="AA150" s="12">
        <f t="array" aca="1" ref="AA150:AA151" ca="1">(MMULT(MINVERSE('Useful matrices &amp; checks'!$G150:$H151),MMULT('SS Taylor expansion'!I$7:J$8,MMULT(MINVERSE('Useful matrices &amp; checks'!$G150:$H151),'SS Taylor expansion'!I$4:I$5)))-MMULT(MINVERSE('Useful matrices &amp; checks'!$G150:$H151),MMULT('SS Taylor expansion'!I$7:J$8,MMULT(MINVERSE('Useful matrices &amp; checks'!$G150:$H151),MMULT('SS Taylor expansion'!I$7:J$8,MMULT(MINVERSE('Useful matrices &amp; checks'!$G150:$H151),'Useful matrices &amp; checks'!$L150:$L151))))))</f>
        <v>0.59248605377860408</v>
      </c>
      <c r="AB150" s="12">
        <f t="array" aca="1" ref="AB150:AB151" ca="1">(MMULT(MINVERSE('Useful matrices &amp; checks'!$G150:$H151),MMULT('SS Taylor expansion'!K$7:L$8,MMULT(MINVERSE('Useful matrices &amp; checks'!$G150:$H151),'SS Taylor expansion'!K$4:K$5)))-MMULT(MINVERSE('Useful matrices &amp; checks'!$G150:$H151),MMULT('SS Taylor expansion'!K$7:L$8,MMULT(MINVERSE('Useful matrices &amp; checks'!$G150:$H151),MMULT('SS Taylor expansion'!K$7:L$8,MMULT(MINVERSE('Useful matrices &amp; checks'!$G150:$H151),'Useful matrices &amp; checks'!$L150:$L151))))))</f>
        <v>-122.50084813118812</v>
      </c>
      <c r="AC150" s="12">
        <f t="array" aca="1" ref="AC150:AC151" ca="1">(MMULT(MINVERSE('Useful matrices &amp; checks'!$G150:$H151),MMULT('SS Taylor expansion'!M$7:N$8,MMULT(MINVERSE('Useful matrices &amp; checks'!$G150:$H151),'SS Taylor expansion'!M$4:M$5)))-MMULT(MINVERSE('Useful matrices &amp; checks'!$G150:$H151),MMULT('SS Taylor expansion'!M$7:N$8,MMULT(MINVERSE('Useful matrices &amp; checks'!$G150:$H151),MMULT('SS Taylor expansion'!M$7:N$8,MMULT(MINVERSE('Useful matrices &amp; checks'!$G150:$H151),'Useful matrices &amp; checks'!$L150:$L151))))))</f>
        <v>-40.098793209251198</v>
      </c>
      <c r="AD150" s="12"/>
      <c r="AE150" s="12">
        <f t="array" aca="1" ref="AE150:AE151" ca="1">Q148:Q149*(INDEX('Flow probs &amp; rates'!AE$6:AE$5999-'Flow probs &amp; rates'!AE$5:AE$5999,'Useful matrices &amp; checks'!$A148))+X148:X149*(INDEX('Flow probs &amp; rates'!AE$6:AE$5999-'Flow probs &amp; rates'!AE$5:AE$5999,'Useful matrices &amp; checks'!$A148))^2</f>
        <v>-4.0471222839313101E-3</v>
      </c>
      <c r="AF150" s="12">
        <f t="array" aca="1" ref="AF150:AF151" ca="1">R148:R149*(INDEX('Flow probs &amp; rates'!AF$6:AF$5999-'Flow probs &amp; rates'!AF$5:AF$5999,'Useful matrices &amp; checks'!$A148))+Y148:Y149*(INDEX('Flow probs &amp; rates'!AF$6:AF$5999-'Flow probs &amp; rates'!AF$5:AF$5999,'Useful matrices &amp; checks'!$A148))^2</f>
        <v>1.6062945064355665E-3</v>
      </c>
      <c r="AG150" s="12">
        <f t="array" aca="1" ref="AG150:AG151" ca="1">S148:S149*(INDEX('Flow probs &amp; rates'!AG$6:AG$5999-'Flow probs &amp; rates'!AG$5:AG$5999,'Useful matrices &amp; checks'!$A148))+Z148:Z149*(INDEX('Flow probs &amp; rates'!AG$6:AG$5999-'Flow probs &amp; rates'!AG$5:AG$5999,'Useful matrices &amp; checks'!$A148))^2</f>
        <v>-3.5792936823462948E-3</v>
      </c>
      <c r="AH150" s="12">
        <f t="array" aca="1" ref="AH150:AH151" ca="1">T148:T149*(INDEX('Flow probs &amp; rates'!AI$6:AI$5999-'Flow probs &amp; rates'!AI$5:AI$5999,'Useful matrices &amp; checks'!$A148))+AA148:AA149*(INDEX('Flow probs &amp; rates'!AI$6:AI$5999-'Flow probs &amp; rates'!AI$5:AI$5999,'Useful matrices &amp; checks'!$A148))^2</f>
        <v>-1.6457526145004257E-3</v>
      </c>
      <c r="AI150" s="12">
        <f t="array" aca="1" ref="AI150:AI151" ca="1">U148:U149*(INDEX('Flow probs &amp; rates'!AJ$6:AJ$5999-'Flow probs &amp; rates'!AJ$5:AJ$5999,'Useful matrices &amp; checks'!$A148))+AB148:AB149*(INDEX('Flow probs &amp; rates'!AJ$6:AJ$5999-'Flow probs &amp; rates'!AJ$5:AJ$5999,'Useful matrices &amp; checks'!$A148))^2</f>
        <v>2.6620838029473254E-3</v>
      </c>
      <c r="AJ150" s="12">
        <f t="array" aca="1" ref="AJ150:AJ151" ca="1">V148:V149*(INDEX('Flow probs &amp; rates'!AK$6:AK$5999-'Flow probs &amp; rates'!AK$5:AK$5999,'Useful matrices &amp; checks'!$A148))+AC148:AC149*(INDEX('Flow probs &amp; rates'!AK$6:AK$5999-'Flow probs &amp; rates'!AK$5:AK$5999,'Useful matrices &amp; checks'!$A148))^2</f>
        <v>-7.9747615748092953E-4</v>
      </c>
      <c r="AK150" s="12"/>
      <c r="AL150" s="12"/>
      <c r="AM150" s="12">
        <f ca="1">'Useful matrices &amp; checks'!AO150</f>
        <v>-5.8643157492043185E-3</v>
      </c>
      <c r="AN150" s="12">
        <f t="shared" ca="1" si="6"/>
        <v>-5.8012664288760677E-3</v>
      </c>
      <c r="AO150" s="12">
        <f t="shared" ca="1" si="7"/>
        <v>-6.3049320328250821E-5</v>
      </c>
    </row>
    <row r="151" spans="1:41" x14ac:dyDescent="0.35">
      <c r="Q151" s="12">
        <f ca="1"/>
        <v>1.238858163123834</v>
      </c>
      <c r="R151" s="12">
        <f ca="1"/>
        <v>0.26758431688764323</v>
      </c>
      <c r="S151" s="12">
        <f ca="1"/>
        <v>-7.3039591032752468E-2</v>
      </c>
      <c r="T151" s="12">
        <f ca="1"/>
        <v>-5.7263572716845956E-2</v>
      </c>
      <c r="U151" s="12">
        <f ca="1"/>
        <v>-0.13730523621943347</v>
      </c>
      <c r="V151" s="12">
        <f ca="1"/>
        <v>0.4983886441566574</v>
      </c>
      <c r="W151" s="12"/>
      <c r="X151" s="12">
        <f ca="1"/>
        <v>-11.444223922045834</v>
      </c>
      <c r="Y151" s="12">
        <f ca="1"/>
        <v>-5.2404696472401966</v>
      </c>
      <c r="Z151" s="12">
        <f ca="1"/>
        <v>0.14225129648507667</v>
      </c>
      <c r="AA151" s="12">
        <f ca="1"/>
        <v>8.7437241648129285E-2</v>
      </c>
      <c r="AB151" s="12">
        <f ca="1"/>
        <v>2.6312766448113347</v>
      </c>
      <c r="AC151" s="12">
        <f ca="1"/>
        <v>-5.9176546844861413</v>
      </c>
      <c r="AD151" s="12"/>
      <c r="AE151" s="12">
        <f ca="1"/>
        <v>8.6663052119673677E-4</v>
      </c>
      <c r="AF151" s="12">
        <f ca="1"/>
        <v>-3.6699075461102375E-5</v>
      </c>
      <c r="AG151" s="12">
        <f ca="1"/>
        <v>7.6645204464511425E-4</v>
      </c>
      <c r="AH151" s="12">
        <f ca="1"/>
        <v>-2.2901258412957854E-4</v>
      </c>
      <c r="AI151" s="12">
        <f ca="1"/>
        <v>-6.0820736158111971E-5</v>
      </c>
      <c r="AJ151" s="12">
        <f ca="1"/>
        <v>-1.109717669577411E-4</v>
      </c>
      <c r="AK151" s="12"/>
      <c r="AL151" s="12"/>
      <c r="AM151" s="12">
        <f ca="1">'Useful matrices &amp; checks'!AO151</f>
        <v>1.1909619263211629E-3</v>
      </c>
      <c r="AN151" s="12">
        <f t="shared" ca="1" si="6"/>
        <v>1.1955784031353171E-3</v>
      </c>
      <c r="AO151" s="12">
        <f t="shared" ca="1" si="7"/>
        <v>-4.6164768141541707E-6</v>
      </c>
    </row>
    <row r="152" spans="1:41" x14ac:dyDescent="0.35">
      <c r="A152">
        <v>75</v>
      </c>
      <c r="P152" s="56" t="str">
        <f>INDEX('Flow probs &amp; rates'!$A$5:$A$5999,$A152)</f>
        <v>1996,7</v>
      </c>
      <c r="Q152" s="12">
        <f t="array" aca="1" ref="Q152:Q153" ca="1">-1*(MMULT(MINVERSE('Useful matrices &amp; checks'!$G152:$H153),'SS Taylor expansion'!C$4:C$5)-MMULT(MINVERSE('Useful matrices &amp; checks'!$G152:$H153),MMULT('SS Taylor expansion'!C$7:D$8,MMULT(MINVERSE('Useful matrices &amp; checks'!$G152:$H153),'Useful matrices &amp; checks'!$L152:$L153))))</f>
        <v>-5.6921522518679373</v>
      </c>
      <c r="R152" s="12">
        <f t="array" aca="1" ref="R152:R153" ca="1">-1*(MMULT(MINVERSE('Useful matrices &amp; checks'!$G152:$H153),'SS Taylor expansion'!E$4:E$5)-MMULT(MINVERSE('Useful matrices &amp; checks'!$G152:$H153),MMULT('SS Taylor expansion'!E$7:F$8,MMULT(MINVERSE('Useful matrices &amp; checks'!$G152:$H153),'Useful matrices &amp; checks'!$L152:$L153))))</f>
        <v>-12.076942230658238</v>
      </c>
      <c r="S152" s="12">
        <f t="array" aca="1" ref="S152:S153" ca="1">-1*(MMULT(MINVERSE('Useful matrices &amp; checks'!$G152:$H153),'SS Taylor expansion'!G$4:G$5)-MMULT(MINVERSE('Useful matrices &amp; checks'!$G152:$H153),MMULT('SS Taylor expansion'!G$7:H$8,MMULT(MINVERSE('Useful matrices &amp; checks'!$G152:$H153),'Useful matrices &amp; checks'!$L152:$L153))))</f>
        <v>0.32556390660620965</v>
      </c>
      <c r="T152" s="12">
        <f t="array" aca="1" ref="T152:T153" ca="1">-1*(MMULT(MINVERSE('Useful matrices &amp; checks'!$G152:$H153),'SS Taylor expansion'!I$4:I$5)-MMULT(MINVERSE('Useful matrices &amp; checks'!$G152:$H153),MMULT('SS Taylor expansion'!I$7:J$8,MMULT(MINVERSE('Useful matrices &amp; checks'!$G152:$H153),'Useful matrices &amp; checks'!$L152:$L153))))</f>
        <v>-0.3651794745428702</v>
      </c>
      <c r="U152" s="12">
        <f t="array" aca="1" ref="U152:U153" ca="1">-1*(MMULT(MINVERSE('Useful matrices &amp; checks'!$G152:$H153),'SS Taylor expansion'!K$4:K$5)-MMULT(MINVERSE('Useful matrices &amp; checks'!$G152:$H153),MMULT('SS Taylor expansion'!K$7:L$8,MMULT(MINVERSE('Useful matrices &amp; checks'!$G152:$H153),'Useful matrices &amp; checks'!$L152:$L153))))</f>
        <v>6.012625937000676</v>
      </c>
      <c r="V152" s="12">
        <f t="array" aca="1" ref="V152:V153" ca="1">-1*(MMULT(MINVERSE('Useful matrices &amp; checks'!$G152:$H153),'SS Taylor expansion'!M$4:M$5)-MMULT(MINVERSE('Useful matrices &amp; checks'!$G152:$H153),MMULT('SS Taylor expansion'!M$7:N$8,MMULT(MINVERSE('Useful matrices &amp; checks'!$G152:$H153),'Useful matrices &amp; checks'!$L152:$L153))))</f>
        <v>3.178731262895524</v>
      </c>
      <c r="W152" s="12"/>
      <c r="X152" s="12">
        <f t="array" aca="1" ref="X152:X153" ca="1">(MMULT(MINVERSE('Useful matrices &amp; checks'!$G152:$H153),MMULT('SS Taylor expansion'!C$7:D$8,MMULT(MINVERSE('Useful matrices &amp; checks'!$G152:$H153),'SS Taylor expansion'!C$4:C$5)))-MMULT(MINVERSE('Useful matrices &amp; checks'!$G152:$H153),MMULT('SS Taylor expansion'!C$7:D$8,MMULT(MINVERSE('Useful matrices &amp; checks'!$G152:$H153),MMULT('SS Taylor expansion'!C$7:D$8,MMULT(MINVERSE('Useful matrices &amp; checks'!$G152:$H153),'Useful matrices &amp; checks'!$L152:$L153))))))</f>
        <v>50.384716533324884</v>
      </c>
      <c r="Y152" s="12">
        <f t="array" aca="1" ref="Y152:Y153" ca="1">(MMULT(MINVERSE('Useful matrices &amp; checks'!$G152:$H153),MMULT('SS Taylor expansion'!E$7:F$8,MMULT(MINVERSE('Useful matrices &amp; checks'!$G152:$H153),'SS Taylor expansion'!E$4:E$5)))-MMULT(MINVERSE('Useful matrices &amp; checks'!$G152:$H153),MMULT('SS Taylor expansion'!E$7:F$8,MMULT(MINVERSE('Useful matrices &amp; checks'!$G152:$H153),MMULT('SS Taylor expansion'!E$7:F$8,MMULT(MINVERSE('Useful matrices &amp; checks'!$G152:$H153),'Useful matrices &amp; checks'!$L152:$L153))))))</f>
        <v>226.80873764871788</v>
      </c>
      <c r="Z152" s="12">
        <f t="array" aca="1" ref="Z152:Z153" ca="1">(MMULT(MINVERSE('Useful matrices &amp; checks'!$G152:$H153),MMULT('SS Taylor expansion'!G$7:H$8,MMULT(MINVERSE('Useful matrices &amp; checks'!$G152:$H153),'SS Taylor expansion'!G$4:G$5)))-MMULT(MINVERSE('Useful matrices &amp; checks'!$G152:$H153),MMULT('SS Taylor expansion'!G$7:H$8,MMULT(MINVERSE('Useful matrices &amp; checks'!$G152:$H153),MMULT('SS Taylor expansion'!G$7:H$8,MMULT(MINVERSE('Useful matrices &amp; checks'!$G152:$H153),'Useful matrices &amp; checks'!$L152:$L153))))))</f>
        <v>-0.61762801817010438</v>
      </c>
      <c r="AA152" s="12">
        <f t="array" aca="1" ref="AA152:AA153" ca="1">(MMULT(MINVERSE('Useful matrices &amp; checks'!$G152:$H153),MMULT('SS Taylor expansion'!I$7:J$8,MMULT(MINVERSE('Useful matrices &amp; checks'!$G152:$H153),'SS Taylor expansion'!I$4:I$5)))-MMULT(MINVERSE('Useful matrices &amp; checks'!$G152:$H153),MMULT('SS Taylor expansion'!I$7:J$8,MMULT(MINVERSE('Useful matrices &amp; checks'!$G152:$H153),MMULT('SS Taylor expansion'!I$7:J$8,MMULT(MINVERSE('Useful matrices &amp; checks'!$G152:$H153),'Useful matrices &amp; checks'!$L152:$L153))))))</f>
        <v>0.53894881104839609</v>
      </c>
      <c r="AB152" s="12">
        <f t="array" aca="1" ref="AB152:AB153" ca="1">(MMULT(MINVERSE('Useful matrices &amp; checks'!$G152:$H153),MMULT('SS Taylor expansion'!K$7:L$8,MMULT(MINVERSE('Useful matrices &amp; checks'!$G152:$H153),'SS Taylor expansion'!K$4:K$5)))-MMULT(MINVERSE('Useful matrices &amp; checks'!$G152:$H153),MMULT('SS Taylor expansion'!K$7:L$8,MMULT(MINVERSE('Useful matrices &amp; checks'!$G152:$H153),MMULT('SS Taylor expansion'!K$7:L$8,MMULT(MINVERSE('Useful matrices &amp; checks'!$G152:$H153),'Useful matrices &amp; checks'!$L152:$L153))))))</f>
        <v>-110.38613447271817</v>
      </c>
      <c r="AC152" s="12">
        <f t="array" aca="1" ref="AC152:AC153" ca="1">(MMULT(MINVERSE('Useful matrices &amp; checks'!$G152:$H153),MMULT('SS Taylor expansion'!M$7:N$8,MMULT(MINVERSE('Useful matrices &amp; checks'!$G152:$H153),'SS Taylor expansion'!M$4:M$5)))-MMULT(MINVERSE('Useful matrices &amp; checks'!$G152:$H153),MMULT('SS Taylor expansion'!M$7:N$8,MMULT(MINVERSE('Useful matrices &amp; checks'!$G152:$H153),MMULT('SS Taylor expansion'!M$7:N$8,MMULT(MINVERSE('Useful matrices &amp; checks'!$G152:$H153),'Useful matrices &amp; checks'!$L152:$L153))))))</f>
        <v>-36.251990441769422</v>
      </c>
      <c r="AD152" s="12"/>
      <c r="AE152" s="12">
        <f t="array" aca="1" ref="AE152:AE153" ca="1">Q150:Q151*(INDEX('Flow probs &amp; rates'!AE$6:AE$5999-'Flow probs &amp; rates'!AE$5:AE$5999,'Useful matrices &amp; checks'!$A150))+X150:X151*(INDEX('Flow probs &amp; rates'!AE$6:AE$5999-'Flow probs &amp; rates'!AE$5:AE$5999,'Useful matrices &amp; checks'!$A150))^2</f>
        <v>1.8395290276644748E-4</v>
      </c>
      <c r="AF152" s="12">
        <f t="array" aca="1" ref="AF152:AF153" ca="1">R150:R151*(INDEX('Flow probs &amp; rates'!AF$6:AF$5999-'Flow probs &amp; rates'!AF$5:AF$5999,'Useful matrices &amp; checks'!$A150))+Y150:Y151*(INDEX('Flow probs &amp; rates'!AF$6:AF$5999-'Flow probs &amp; rates'!AF$5:AF$5999,'Useful matrices &amp; checks'!$A150))^2</f>
        <v>-5.5017118068973582E-3</v>
      </c>
      <c r="AG152" s="12">
        <f t="array" aca="1" ref="AG152:AG153" ca="1">S150:S151*(INDEX('Flow probs &amp; rates'!AG$6:AG$5999-'Flow probs &amp; rates'!AG$5:AG$5999,'Useful matrices &amp; checks'!$A150))+Z150:Z151*(INDEX('Flow probs &amp; rates'!AG$6:AG$5999-'Flow probs &amp; rates'!AG$5:AG$5999,'Useful matrices &amp; checks'!$A150))^2</f>
        <v>3.560786654920611E-3</v>
      </c>
      <c r="AH152" s="12">
        <f t="array" aca="1" ref="AH152:AH153" ca="1">T150:T151*(INDEX('Flow probs &amp; rates'!AI$6:AI$5999-'Flow probs &amp; rates'!AI$5:AI$5999,'Useful matrices &amp; checks'!$A150))+AA150:AA151*(INDEX('Flow probs &amp; rates'!AI$6:AI$5999-'Flow probs &amp; rates'!AI$5:AI$5999,'Useful matrices &amp; checks'!$A150))^2</f>
        <v>-2.1728663325650066E-3</v>
      </c>
      <c r="AI152" s="12">
        <f t="array" aca="1" ref="AI152:AI153" ca="1">U150:U151*(INDEX('Flow probs &amp; rates'!AJ$6:AJ$5999-'Flow probs &amp; rates'!AJ$5:AJ$5999,'Useful matrices &amp; checks'!$A150))+AB150:AB151*(INDEX('Flow probs &amp; rates'!AJ$6:AJ$5999-'Flow probs &amp; rates'!AJ$5:AJ$5999,'Useful matrices &amp; checks'!$A150))^2</f>
        <v>7.9690007188329259E-3</v>
      </c>
      <c r="AJ152" s="12">
        <f t="array" aca="1" ref="AJ152:AJ153" ca="1">V150:V151*(INDEX('Flow probs &amp; rates'!AK$6:AK$5999-'Flow probs &amp; rates'!AK$5:AK$5999,'Useful matrices &amp; checks'!$A150))+AC150:AC151*(INDEX('Flow probs &amp; rates'!AK$6:AK$5999-'Flow probs &amp; rates'!AK$5:AK$5999,'Useful matrices &amp; checks'!$A150))^2</f>
        <v>2.988929817737141E-3</v>
      </c>
      <c r="AK152" s="12"/>
      <c r="AL152" s="12"/>
      <c r="AM152" s="12">
        <f ca="1">'Useful matrices &amp; checks'!AO152</f>
        <v>6.9665015283633114E-3</v>
      </c>
      <c r="AN152" s="12">
        <f t="shared" ca="1" si="6"/>
        <v>7.0280919547947608E-3</v>
      </c>
      <c r="AO152" s="12">
        <f t="shared" ca="1" si="7"/>
        <v>-6.1590426431449435E-5</v>
      </c>
    </row>
    <row r="153" spans="1:41" x14ac:dyDescent="0.35">
      <c r="P153" s="56"/>
      <c r="Q153" s="12">
        <f ca="1"/>
        <v>1.2199581546381166</v>
      </c>
      <c r="R153" s="12">
        <f ca="1"/>
        <v>0.27089447121850929</v>
      </c>
      <c r="S153" s="12">
        <f ca="1"/>
        <v>-6.9775776392796057E-2</v>
      </c>
      <c r="T153" s="12">
        <f ca="1"/>
        <v>-5.4281907215459883E-2</v>
      </c>
      <c r="U153" s="12">
        <f ca="1"/>
        <v>-0.13486750973302591</v>
      </c>
      <c r="V153" s="12">
        <f ca="1"/>
        <v>0.47250080440958708</v>
      </c>
      <c r="W153" s="12"/>
      <c r="X153" s="12">
        <f ca="1"/>
        <v>-10.798594816888205</v>
      </c>
      <c r="Y153" s="12">
        <f ca="1"/>
        <v>-5.0874825663332048</v>
      </c>
      <c r="Z153" s="12">
        <f ca="1"/>
        <v>0.13237178205349928</v>
      </c>
      <c r="AA153" s="12">
        <f ca="1"/>
        <v>8.0111757080084875E-2</v>
      </c>
      <c r="AB153" s="12">
        <f ca="1"/>
        <v>2.4760401231307716</v>
      </c>
      <c r="AC153" s="12">
        <f ca="1"/>
        <v>-5.3886576840036877</v>
      </c>
      <c r="AD153" s="12"/>
      <c r="AE153" s="12">
        <f ca="1"/>
        <v>-3.8782855836738483E-5</v>
      </c>
      <c r="AF153" s="12">
        <f ca="1"/>
        <v>1.1817490249919442E-4</v>
      </c>
      <c r="AG153" s="12">
        <f ca="1"/>
        <v>-7.5072191537255215E-4</v>
      </c>
      <c r="AH153" s="12">
        <f ca="1"/>
        <v>-3.2066482810507607E-4</v>
      </c>
      <c r="AI153" s="12">
        <f ca="1"/>
        <v>-1.7117143100506653E-4</v>
      </c>
      <c r="AJ153" s="12">
        <f ca="1"/>
        <v>4.4109692890836964E-4</v>
      </c>
      <c r="AK153" s="12"/>
      <c r="AL153" s="12"/>
      <c r="AM153" s="12">
        <f ca="1">'Useful matrices &amp; checks'!AO153</f>
        <v>-7.2233080319861892E-4</v>
      </c>
      <c r="AN153" s="12">
        <f t="shared" ca="1" si="6"/>
        <v>-7.2206919891186928E-4</v>
      </c>
      <c r="AO153" s="12">
        <f t="shared" ca="1" si="7"/>
        <v>-2.6160428674964348E-7</v>
      </c>
    </row>
    <row r="154" spans="1:41" x14ac:dyDescent="0.35">
      <c r="A154">
        <v>76</v>
      </c>
      <c r="P154" s="56" t="str">
        <f>INDEX('Flow probs &amp; rates'!$A$5:$A$5999,$A154)</f>
        <v>1996,8</v>
      </c>
      <c r="Q154" s="12">
        <f t="array" aca="1" ref="Q154:Q155" ca="1">-1*(MMULT(MINVERSE('Useful matrices &amp; checks'!$G154:$H155),'SS Taylor expansion'!C$4:C$5)-MMULT(MINVERSE('Useful matrices &amp; checks'!$G154:$H155),MMULT('SS Taylor expansion'!C$7:D$8,MMULT(MINVERSE('Useful matrices &amp; checks'!$G154:$H155),'Useful matrices &amp; checks'!$L154:$L155))))</f>
        <v>-5.5620662890616064</v>
      </c>
      <c r="R154" s="12">
        <f t="array" aca="1" ref="R154:R155" ca="1">-1*(MMULT(MINVERSE('Useful matrices &amp; checks'!$G154:$H155),'SS Taylor expansion'!E$4:E$5)-MMULT(MINVERSE('Useful matrices &amp; checks'!$G154:$H155),MMULT('SS Taylor expansion'!E$7:F$8,MMULT(MINVERSE('Useful matrices &amp; checks'!$G154:$H155),'Useful matrices &amp; checks'!$L154:$L155))))</f>
        <v>-12.228513012231712</v>
      </c>
      <c r="S154" s="12">
        <f t="array" aca="1" ref="S154:S155" ca="1">-1*(MMULT(MINVERSE('Useful matrices &amp; checks'!$G154:$H155),'SS Taylor expansion'!G$4:G$5)-MMULT(MINVERSE('Useful matrices &amp; checks'!$G154:$H155),MMULT('SS Taylor expansion'!G$7:H$8,MMULT(MINVERSE('Useful matrices &amp; checks'!$G154:$H155),'Useful matrices &amp; checks'!$L154:$L155))))</f>
        <v>0.29066017544396844</v>
      </c>
      <c r="T154" s="12">
        <f t="array" aca="1" ref="T154:T155" ca="1">-1*(MMULT(MINVERSE('Useful matrices &amp; checks'!$G154:$H155),'SS Taylor expansion'!I$4:I$5)-MMULT(MINVERSE('Useful matrices &amp; checks'!$G154:$H155),MMULT('SS Taylor expansion'!I$7:J$8,MMULT(MINVERSE('Useful matrices &amp; checks'!$G154:$H155),'Useful matrices &amp; checks'!$L154:$L155))))</f>
        <v>-0.34837243453123284</v>
      </c>
      <c r="U154" s="12">
        <f t="array" aca="1" ref="U154:U155" ca="1">-1*(MMULT(MINVERSE('Useful matrices &amp; checks'!$G154:$H155),'SS Taylor expansion'!K$4:K$5)-MMULT(MINVERSE('Useful matrices &amp; checks'!$G154:$H155),MMULT('SS Taylor expansion'!K$7:L$8,MMULT(MINVERSE('Useful matrices &amp; checks'!$G154:$H155),'Useful matrices &amp; checks'!$L154:$L155))))</f>
        <v>6.3328858122580627</v>
      </c>
      <c r="V154" s="12">
        <f t="array" aca="1" ref="V154:V155" ca="1">-1*(MMULT(MINVERSE('Useful matrices &amp; checks'!$G154:$H155),'SS Taylor expansion'!M$4:M$5)-MMULT(MINVERSE('Useful matrices &amp; checks'!$G154:$H155),MMULT('SS Taylor expansion'!M$7:N$8,MMULT(MINVERSE('Useful matrices &amp; checks'!$G154:$H155),'Useful matrices &amp; checks'!$L154:$L155))))</f>
        <v>3.4524104303695244</v>
      </c>
      <c r="W154" s="12"/>
      <c r="X154" s="12">
        <f t="array" aca="1" ref="X154:X155" ca="1">(MMULT(MINVERSE('Useful matrices &amp; checks'!$G154:$H155),MMULT('SS Taylor expansion'!C$7:D$8,MMULT(MINVERSE('Useful matrices &amp; checks'!$G154:$H155),'SS Taylor expansion'!C$4:C$5)))-MMULT(MINVERSE('Useful matrices &amp; checks'!$G154:$H155),MMULT('SS Taylor expansion'!C$7:D$8,MMULT(MINVERSE('Useful matrices &amp; checks'!$G154:$H155),MMULT('SS Taylor expansion'!C$7:D$8,MMULT(MINVERSE('Useful matrices &amp; checks'!$G154:$H155),'Useful matrices &amp; checks'!$L154:$L155))))))</f>
        <v>48.574647585399269</v>
      </c>
      <c r="Y154" s="12">
        <f t="array" aca="1" ref="Y154:Y155" ca="1">(MMULT(MINVERSE('Useful matrices &amp; checks'!$G154:$H155),MMULT('SS Taylor expansion'!E$7:F$8,MMULT(MINVERSE('Useful matrices &amp; checks'!$G154:$H155),'SS Taylor expansion'!E$4:E$5)))-MMULT(MINVERSE('Useful matrices &amp; checks'!$G154:$H155),MMULT('SS Taylor expansion'!E$7:F$8,MMULT(MINVERSE('Useful matrices &amp; checks'!$G154:$H155),MMULT('SS Taylor expansion'!E$7:F$8,MMULT(MINVERSE('Useful matrices &amp; checks'!$G154:$H155),'Useful matrices &amp; checks'!$L154:$L155))))))</f>
        <v>234.79272563681772</v>
      </c>
      <c r="Z154" s="12">
        <f t="array" aca="1" ref="Z154:Z155" ca="1">(MMULT(MINVERSE('Useful matrices &amp; checks'!$G154:$H155),MMULT('SS Taylor expansion'!G$7:H$8,MMULT(MINVERSE('Useful matrices &amp; checks'!$G154:$H155),'SS Taylor expansion'!G$4:G$5)))-MMULT(MINVERSE('Useful matrices &amp; checks'!$G154:$H155),MMULT('SS Taylor expansion'!G$7:H$8,MMULT(MINVERSE('Useful matrices &amp; checks'!$G154:$H155),MMULT('SS Taylor expansion'!G$7:H$8,MMULT(MINVERSE('Useful matrices &amp; checks'!$G154:$H155),'Useful matrices &amp; checks'!$L154:$L155))))))</f>
        <v>-0.52787797209177267</v>
      </c>
      <c r="AA154" s="12">
        <f t="array" aca="1" ref="AA154:AA155" ca="1">(MMULT(MINVERSE('Useful matrices &amp; checks'!$G154:$H155),MMULT('SS Taylor expansion'!I$7:J$8,MMULT(MINVERSE('Useful matrices &amp; checks'!$G154:$H155),'SS Taylor expansion'!I$4:I$5)))-MMULT(MINVERSE('Useful matrices &amp; checks'!$G154:$H155),MMULT('SS Taylor expansion'!I$7:J$8,MMULT(MINVERSE('Useful matrices &amp; checks'!$G154:$H155),MMULT('SS Taylor expansion'!I$7:J$8,MMULT(MINVERSE('Useful matrices &amp; checks'!$G154:$H155),'Useful matrices &amp; checks'!$L154:$L155))))))</f>
        <v>0.50286555383961706</v>
      </c>
      <c r="AB154" s="12">
        <f t="array" aca="1" ref="AB154:AB155" ca="1">(MMULT(MINVERSE('Useful matrices &amp; checks'!$G154:$H155),MMULT('SS Taylor expansion'!K$7:L$8,MMULT(MINVERSE('Useful matrices &amp; checks'!$G154:$H155),'SS Taylor expansion'!K$4:K$5)))-MMULT(MINVERSE('Useful matrices &amp; checks'!$G154:$H155),MMULT('SS Taylor expansion'!K$7:L$8,MMULT(MINVERSE('Useful matrices &amp; checks'!$G154:$H155),MMULT('SS Taylor expansion'!K$7:L$8,MMULT(MINVERSE('Useful matrices &amp; checks'!$G154:$H155),'Useful matrices &amp; checks'!$L154:$L155))))))</f>
        <v>-119.23410529693126</v>
      </c>
      <c r="AC154" s="12">
        <f t="array" aca="1" ref="AC154:AC155" ca="1">(MMULT(MINVERSE('Useful matrices &amp; checks'!$G154:$H155),MMULT('SS Taylor expansion'!M$7:N$8,MMULT(MINVERSE('Useful matrices &amp; checks'!$G154:$H155),'SS Taylor expansion'!M$4:M$5)))-MMULT(MINVERSE('Useful matrices &amp; checks'!$G154:$H155),MMULT('SS Taylor expansion'!M$7:N$8,MMULT(MINVERSE('Useful matrices &amp; checks'!$G154:$H155),MMULT('SS Taylor expansion'!M$7:N$8,MMULT(MINVERSE('Useful matrices &amp; checks'!$G154:$H155),'Useful matrices &amp; checks'!$L154:$L155))))))</f>
        <v>-41.120627412947997</v>
      </c>
      <c r="AD154" s="12"/>
      <c r="AE154" s="12">
        <f t="array" aca="1" ref="AE154:AE155" ca="1">Q152:Q153*(INDEX('Flow probs &amp; rates'!AE$6:AE$5999-'Flow probs &amp; rates'!AE$5:AE$5999,'Useful matrices &amp; checks'!$A152))+X152:X153*(INDEX('Flow probs &amp; rates'!AE$6:AE$5999-'Flow probs &amp; rates'!AE$5:AE$5999,'Useful matrices &amp; checks'!$A152))^2</f>
        <v>5.7887149408902411E-3</v>
      </c>
      <c r="AF154" s="12">
        <f t="array" aca="1" ref="AF154:AF155" ca="1">R152:R153*(INDEX('Flow probs &amp; rates'!AF$6:AF$5999-'Flow probs &amp; rates'!AF$5:AF$5999,'Useful matrices &amp; checks'!$A152))+Y152:Y153*(INDEX('Flow probs &amp; rates'!AF$6:AF$5999-'Flow probs &amp; rates'!AF$5:AF$5999,'Useful matrices &amp; checks'!$A152))^2</f>
        <v>-7.6772434280668791E-3</v>
      </c>
      <c r="AG154" s="12">
        <f t="array" aca="1" ref="AG154:AG155" ca="1">S152:S153*(INDEX('Flow probs &amp; rates'!AG$6:AG$5999-'Flow probs &amp; rates'!AG$5:AG$5999,'Useful matrices &amp; checks'!$A152))+Z152:Z153*(INDEX('Flow probs &amp; rates'!AG$6:AG$5999-'Flow probs &amp; rates'!AG$5:AG$5999,'Useful matrices &amp; checks'!$A152))^2</f>
        <v>6.1371914187297394E-3</v>
      </c>
      <c r="AH154" s="12">
        <f t="array" aca="1" ref="AH154:AH155" ca="1">T152:T153*(INDEX('Flow probs &amp; rates'!AI$6:AI$5999-'Flow probs &amp; rates'!AI$5:AI$5999,'Useful matrices &amp; checks'!$A152))+AA152:AA153*(INDEX('Flow probs &amp; rates'!AI$6:AI$5999-'Flow probs &amp; rates'!AI$5:AI$5999,'Useful matrices &amp; checks'!$A152))^2</f>
        <v>-5.149803251545018E-4</v>
      </c>
      <c r="AI154" s="12">
        <f t="array" aca="1" ref="AI154:AI155" ca="1">U152:U153*(INDEX('Flow probs &amp; rates'!AJ$6:AJ$5999-'Flow probs &amp; rates'!AJ$5:AJ$5999,'Useful matrices &amp; checks'!$A152))+AB152:AB153*(INDEX('Flow probs &amp; rates'!AJ$6:AJ$5999-'Flow probs &amp; rates'!AJ$5:AJ$5999,'Useful matrices &amp; checks'!$A152))^2</f>
        <v>-1.4788716107236284E-3</v>
      </c>
      <c r="AJ154" s="12">
        <f t="array" aca="1" ref="AJ154:AJ155" ca="1">V152:V153*(INDEX('Flow probs &amp; rates'!AK$6:AK$5999-'Flow probs &amp; rates'!AK$5:AK$5999,'Useful matrices &amp; checks'!$A152))+AC152:AC153*(INDEX('Flow probs &amp; rates'!AK$6:AK$5999-'Flow probs &amp; rates'!AK$5:AK$5999,'Useful matrices &amp; checks'!$A152))^2</f>
        <v>-7.9268831770160052E-3</v>
      </c>
      <c r="AK154" s="12"/>
      <c r="AL154" s="12"/>
      <c r="AM154" s="12">
        <f ca="1">'Useful matrices &amp; checks'!AO154</f>
        <v>-6.1765899477204123E-3</v>
      </c>
      <c r="AN154" s="12">
        <f t="shared" ca="1" si="6"/>
        <v>-5.6720721813410344E-3</v>
      </c>
      <c r="AO154" s="12">
        <f t="shared" ca="1" si="7"/>
        <v>-5.0451776637937783E-4</v>
      </c>
    </row>
    <row r="155" spans="1:41" x14ac:dyDescent="0.35">
      <c r="Q155" s="12">
        <f ca="1"/>
        <v>1.1566731939360066</v>
      </c>
      <c r="R155" s="12">
        <f ca="1"/>
        <v>0.23734460331775101</v>
      </c>
      <c r="S155" s="12">
        <f ca="1"/>
        <v>-6.0444952650410833E-2</v>
      </c>
      <c r="T155" s="12">
        <f ca="1"/>
        <v>-4.804189586256094E-2</v>
      </c>
      <c r="U155" s="12">
        <f ca="1"/>
        <v>-0.12291570278933617</v>
      </c>
      <c r="V155" s="12">
        <f ca="1"/>
        <v>0.47610064956434406</v>
      </c>
      <c r="W155" s="12"/>
      <c r="X155" s="12">
        <f ca="1"/>
        <v>-10.101460472956509</v>
      </c>
      <c r="Y155" s="12">
        <f ca="1"/>
        <v>-4.5571187823427666</v>
      </c>
      <c r="Z155" s="12">
        <f ca="1"/>
        <v>0.10977616379521181</v>
      </c>
      <c r="AA155" s="12">
        <f ca="1"/>
        <v>6.9347089998494149E-2</v>
      </c>
      <c r="AB155" s="12">
        <f ca="1"/>
        <v>2.3142283444716565</v>
      </c>
      <c r="AC155" s="12">
        <f ca="1"/>
        <v>-5.6706923515181398</v>
      </c>
      <c r="AD155" s="12"/>
      <c r="AE155" s="12">
        <f ca="1"/>
        <v>-1.2406537430015316E-3</v>
      </c>
      <c r="AF155" s="12">
        <f ca="1"/>
        <v>1.7220607328752619E-4</v>
      </c>
      <c r="AG155" s="12">
        <f ca="1"/>
        <v>-1.3153402064039039E-3</v>
      </c>
      <c r="AH155" s="12">
        <f ca="1"/>
        <v>-7.6548974344236748E-5</v>
      </c>
      <c r="AI155" s="12">
        <f ca="1"/>
        <v>3.3172150312190998E-5</v>
      </c>
      <c r="AJ155" s="12">
        <f ca="1"/>
        <v>-1.1782873001315395E-3</v>
      </c>
      <c r="AK155" s="12"/>
      <c r="AL155" s="12"/>
      <c r="AM155" s="12">
        <f ca="1">'Useful matrices &amp; checks'!AO155</f>
        <v>-3.4979869902465946E-3</v>
      </c>
      <c r="AN155" s="12">
        <f t="shared" ca="1" si="6"/>
        <v>-3.6054520002814948E-3</v>
      </c>
      <c r="AO155" s="12">
        <f t="shared" ca="1" si="7"/>
        <v>1.0746501003490016E-4</v>
      </c>
    </row>
    <row r="156" spans="1:41" x14ac:dyDescent="0.35">
      <c r="A156">
        <v>77</v>
      </c>
      <c r="P156" s="56" t="str">
        <f>INDEX('Flow probs &amp; rates'!$A$5:$A$5999,$A156)</f>
        <v>1996,9</v>
      </c>
      <c r="Q156" s="12">
        <f t="array" aca="1" ref="Q156:Q157" ca="1">-1*(MMULT(MINVERSE('Useful matrices &amp; checks'!$G156:$H157),'SS Taylor expansion'!C$4:C$5)-MMULT(MINVERSE('Useful matrices &amp; checks'!$G156:$H157),MMULT('SS Taylor expansion'!C$7:D$8,MMULT(MINVERSE('Useful matrices &amp; checks'!$G156:$H157),'Useful matrices &amp; checks'!$L156:$L157))))</f>
        <v>-5.4338500857298078</v>
      </c>
      <c r="R156" s="12">
        <f t="array" aca="1" ref="R156:R157" ca="1">-1*(MMULT(MINVERSE('Useful matrices &amp; checks'!$G156:$H157),'SS Taylor expansion'!E$4:E$5)-MMULT(MINVERSE('Useful matrices &amp; checks'!$G156:$H157),MMULT('SS Taylor expansion'!E$7:F$8,MMULT(MINVERSE('Useful matrices &amp; checks'!$G156:$H157),'Useful matrices &amp; checks'!$L156:$L157))))</f>
        <v>-12.304976726301321</v>
      </c>
      <c r="S156" s="12">
        <f t="array" aca="1" ref="S156:S157" ca="1">-1*(MMULT(MINVERSE('Useful matrices &amp; checks'!$G156:$H157),'SS Taylor expansion'!G$4:G$5)-MMULT(MINVERSE('Useful matrices &amp; checks'!$G156:$H157),MMULT('SS Taylor expansion'!G$7:H$8,MMULT(MINVERSE('Useful matrices &amp; checks'!$G156:$H157),'Useful matrices &amp; checks'!$L156:$L157))))</f>
        <v>0.30380097953808066</v>
      </c>
      <c r="T156" s="12">
        <f t="array" aca="1" ref="T156:T157" ca="1">-1*(MMULT(MINVERSE('Useful matrices &amp; checks'!$G156:$H157),'SS Taylor expansion'!I$4:I$5)-MMULT(MINVERSE('Useful matrices &amp; checks'!$G156:$H157),MMULT('SS Taylor expansion'!I$7:J$8,MMULT(MINVERSE('Useful matrices &amp; checks'!$G156:$H157),'Useful matrices &amp; checks'!$L156:$L157))))</f>
        <v>-0.38415763611473769</v>
      </c>
      <c r="U156" s="12">
        <f t="array" aca="1" ref="U156:U157" ca="1">-1*(MMULT(MINVERSE('Useful matrices &amp; checks'!$G156:$H157),'SS Taylor expansion'!K$4:K$5)-MMULT(MINVERSE('Useful matrices &amp; checks'!$G156:$H157),MMULT('SS Taylor expansion'!K$7:L$8,MMULT(MINVERSE('Useful matrices &amp; checks'!$G156:$H157),'Useful matrices &amp; checks'!$L156:$L157))))</f>
        <v>5.4987722995033792</v>
      </c>
      <c r="V156" s="12">
        <f t="array" aca="1" ref="V156:V157" ca="1">-1*(MMULT(MINVERSE('Useful matrices &amp; checks'!$G156:$H157),'SS Taylor expansion'!M$4:M$5)-MMULT(MINVERSE('Useful matrices &amp; checks'!$G156:$H157),MMULT('SS Taylor expansion'!M$7:N$8,MMULT(MINVERSE('Useful matrices &amp; checks'!$G156:$H157),'Useful matrices &amp; checks'!$L156:$L157))))</f>
        <v>3.0705268021186454</v>
      </c>
      <c r="W156" s="12"/>
      <c r="X156" s="12">
        <f t="array" aca="1" ref="X156:X157" ca="1">(MMULT(MINVERSE('Useful matrices &amp; checks'!$G156:$H157),MMULT('SS Taylor expansion'!C$7:D$8,MMULT(MINVERSE('Useful matrices &amp; checks'!$G156:$H157),'SS Taylor expansion'!C$4:C$5)))-MMULT(MINVERSE('Useful matrices &amp; checks'!$G156:$H157),MMULT('SS Taylor expansion'!C$7:D$8,MMULT(MINVERSE('Useful matrices &amp; checks'!$G156:$H157),MMULT('SS Taylor expansion'!C$7:D$8,MMULT(MINVERSE('Useful matrices &amp; checks'!$G156:$H157),'Useful matrices &amp; checks'!$L156:$L157))))))</f>
        <v>44.372257737030694</v>
      </c>
      <c r="Y156" s="12">
        <f t="array" aca="1" ref="Y156:Y157" ca="1">(MMULT(MINVERSE('Useful matrices &amp; checks'!$G156:$H157),MMULT('SS Taylor expansion'!E$7:F$8,MMULT(MINVERSE('Useful matrices &amp; checks'!$G156:$H157),'SS Taylor expansion'!E$4:E$5)))-MMULT(MINVERSE('Useful matrices &amp; checks'!$G156:$H157),MMULT('SS Taylor expansion'!E$7:F$8,MMULT(MINVERSE('Useful matrices &amp; checks'!$G156:$H157),MMULT('SS Taylor expansion'!E$7:F$8,MMULT(MINVERSE('Useful matrices &amp; checks'!$G156:$H157),'Useful matrices &amp; checks'!$L156:$L157))))))</f>
        <v>227.54003215770308</v>
      </c>
      <c r="Z156" s="12">
        <f t="array" aca="1" ref="Z156:Z157" ca="1">(MMULT(MINVERSE('Useful matrices &amp; checks'!$G156:$H157),MMULT('SS Taylor expansion'!G$7:H$8,MMULT(MINVERSE('Useful matrices &amp; checks'!$G156:$H157),'SS Taylor expansion'!G$4:G$5)))-MMULT(MINVERSE('Useful matrices &amp; checks'!$G156:$H157),MMULT('SS Taylor expansion'!G$7:H$8,MMULT(MINVERSE('Useful matrices &amp; checks'!$G156:$H157),MMULT('SS Taylor expansion'!G$7:H$8,MMULT(MINVERSE('Useful matrices &amp; checks'!$G156:$H157),'Useful matrices &amp; checks'!$L156:$L157))))))</f>
        <v>-0.58585429785587784</v>
      </c>
      <c r="AA156" s="12">
        <f t="array" aca="1" ref="AA156:AA157" ca="1">(MMULT(MINVERSE('Useful matrices &amp; checks'!$G156:$H157),MMULT('SS Taylor expansion'!I$7:J$8,MMULT(MINVERSE('Useful matrices &amp; checks'!$G156:$H157),'SS Taylor expansion'!I$4:I$5)))-MMULT(MINVERSE('Useful matrices &amp; checks'!$G156:$H157),MMULT('SS Taylor expansion'!I$7:J$8,MMULT(MINVERSE('Useful matrices &amp; checks'!$G156:$H157),MMULT('SS Taylor expansion'!I$7:J$8,MMULT(MINVERSE('Useful matrices &amp; checks'!$G156:$H157),'Useful matrices &amp; checks'!$L156:$L157))))))</f>
        <v>0.55885631352011844</v>
      </c>
      <c r="AB156" s="12">
        <f t="array" aca="1" ref="AB156:AB157" ca="1">(MMULT(MINVERSE('Useful matrices &amp; checks'!$G156:$H157),MMULT('SS Taylor expansion'!K$7:L$8,MMULT(MINVERSE('Useful matrices &amp; checks'!$G156:$H157),'SS Taylor expansion'!K$4:K$5)))-MMULT(MINVERSE('Useful matrices &amp; checks'!$G156:$H157),MMULT('SS Taylor expansion'!K$7:L$8,MMULT(MINVERSE('Useful matrices &amp; checks'!$G156:$H157),MMULT('SS Taylor expansion'!K$7:L$8,MMULT(MINVERSE('Useful matrices &amp; checks'!$G156:$H157),'Useful matrices &amp; checks'!$L156:$L157))))))</f>
        <v>-99.077157833213249</v>
      </c>
      <c r="AC156" s="12">
        <f t="array" aca="1" ref="AC156:AC157" ca="1">(MMULT(MINVERSE('Useful matrices &amp; checks'!$G156:$H157),MMULT('SS Taylor expansion'!M$7:N$8,MMULT(MINVERSE('Useful matrices &amp; checks'!$G156:$H157),'SS Taylor expansion'!M$4:M$5)))-MMULT(MINVERSE('Useful matrices &amp; checks'!$G156:$H157),MMULT('SS Taylor expansion'!M$7:N$8,MMULT(MINVERSE('Useful matrices &amp; checks'!$G156:$H157),MMULT('SS Taylor expansion'!M$7:N$8,MMULT(MINVERSE('Useful matrices &amp; checks'!$G156:$H157),'Useful matrices &amp; checks'!$L156:$L157))))))</f>
        <v>-36.172552454225183</v>
      </c>
      <c r="AD156" s="12"/>
      <c r="AE156" s="12">
        <f t="array" aca="1" ref="AE156:AE157" ca="1">Q154:Q155*(INDEX('Flow probs &amp; rates'!AE$6:AE$5999-'Flow probs &amp; rates'!AE$5:AE$5999,'Useful matrices &amp; checks'!$A154))+X154:X155*(INDEX('Flow probs &amp; rates'!AE$6:AE$5999-'Flow probs &amp; rates'!AE$5:AE$5999,'Useful matrices &amp; checks'!$A154))^2</f>
        <v>-3.9938311112911774E-3</v>
      </c>
      <c r="AF156" s="12">
        <f t="array" aca="1" ref="AF156:AF157" ca="1">R154:R155*(INDEX('Flow probs &amp; rates'!AF$6:AF$5999-'Flow probs &amp; rates'!AF$5:AF$5999,'Useful matrices &amp; checks'!$A154))+Y154:Y155*(INDEX('Flow probs &amp; rates'!AF$6:AF$5999-'Flow probs &amp; rates'!AF$5:AF$5999,'Useful matrices &amp; checks'!$A154))^2</f>
        <v>1.153619983500578E-2</v>
      </c>
      <c r="AG156" s="12">
        <f t="array" aca="1" ref="AG156:AG157" ca="1">S154:S155*(INDEX('Flow probs &amp; rates'!AG$6:AG$5999-'Flow probs &amp; rates'!AG$5:AG$5999,'Useful matrices &amp; checks'!$A154))+Z154:Z155*(INDEX('Flow probs &amp; rates'!AG$6:AG$5999-'Flow probs &amp; rates'!AG$5:AG$5999,'Useful matrices &amp; checks'!$A154))^2</f>
        <v>-1.754795311139207E-3</v>
      </c>
      <c r="AH156" s="12">
        <f t="array" aca="1" ref="AH156:AH157" ca="1">T154:T155*(INDEX('Flow probs &amp; rates'!AI$6:AI$5999-'Flow probs &amp; rates'!AI$5:AI$5999,'Useful matrices &amp; checks'!$A154))+AA154:AA155*(INDEX('Flow probs &amp; rates'!AI$6:AI$5999-'Flow probs &amp; rates'!AI$5:AI$5999,'Useful matrices &amp; checks'!$A154))^2</f>
        <v>8.4692886222952259E-3</v>
      </c>
      <c r="AI156" s="12">
        <f t="array" aca="1" ref="AI156:AI157" ca="1">U154:U155*(INDEX('Flow probs &amp; rates'!AJ$6:AJ$5999-'Flow probs &amp; rates'!AJ$5:AJ$5999,'Useful matrices &amp; checks'!$A154))+AB154:AB155*(INDEX('Flow probs &amp; rates'!AJ$6:AJ$5999-'Flow probs &amp; rates'!AJ$5:AJ$5999,'Useful matrices &amp; checks'!$A154))^2</f>
        <v>1.9316669586399832E-3</v>
      </c>
      <c r="AJ156" s="12">
        <f t="array" aca="1" ref="AJ156:AJ157" ca="1">V154:V155*(INDEX('Flow probs &amp; rates'!AK$6:AK$5999-'Flow probs &amp; rates'!AK$5:AK$5999,'Useful matrices &amp; checks'!$A154))+AC154:AC155*(INDEX('Flow probs &amp; rates'!AK$6:AK$5999-'Flow probs &amp; rates'!AK$5:AK$5999,'Useful matrices &amp; checks'!$A154))^2</f>
        <v>1.263250398935852E-2</v>
      </c>
      <c r="AK156" s="12"/>
      <c r="AL156" s="12"/>
      <c r="AM156" s="12">
        <f ca="1">'Useful matrices &amp; checks'!AO156</f>
        <v>2.8544739293311139E-2</v>
      </c>
      <c r="AN156" s="12">
        <f t="shared" ca="1" si="6"/>
        <v>2.8821032982869123E-2</v>
      </c>
      <c r="AO156" s="12">
        <f t="shared" ca="1" si="7"/>
        <v>-2.76293689557984E-4</v>
      </c>
    </row>
    <row r="157" spans="1:41" x14ac:dyDescent="0.35">
      <c r="P157" s="56"/>
      <c r="Q157" s="12">
        <f ca="1"/>
        <v>1.2832291855061764</v>
      </c>
      <c r="R157" s="12">
        <f ca="1"/>
        <v>0.31518658560958823</v>
      </c>
      <c r="S157" s="12">
        <f ca="1"/>
        <v>-7.1744026312472425E-2</v>
      </c>
      <c r="T157" s="12">
        <f ca="1"/>
        <v>-5.4122267902736033E-2</v>
      </c>
      <c r="U157" s="12">
        <f ca="1"/>
        <v>-0.14084864235627109</v>
      </c>
      <c r="V157" s="12">
        <f ca="1"/>
        <v>0.43259292166500618</v>
      </c>
      <c r="W157" s="12"/>
      <c r="X157" s="12">
        <f ca="1"/>
        <v>-10.478716795020411</v>
      </c>
      <c r="Y157" s="12">
        <f ca="1"/>
        <v>-5.8283381936017271</v>
      </c>
      <c r="Z157" s="12">
        <f ca="1"/>
        <v>0.13835224041922028</v>
      </c>
      <c r="AA157" s="12">
        <f ca="1"/>
        <v>7.8734790814980554E-2</v>
      </c>
      <c r="AB157" s="12">
        <f ca="1"/>
        <v>2.5378179726748114</v>
      </c>
      <c r="AC157" s="12">
        <f ca="1"/>
        <v>-5.0961907056003994</v>
      </c>
      <c r="AD157" s="12"/>
      <c r="AE157" s="12">
        <f ca="1"/>
        <v>8.3054698514165623E-4</v>
      </c>
      <c r="AF157" s="12">
        <f ca="1"/>
        <v>-2.2390741792521955E-4</v>
      </c>
      <c r="AG157" s="12">
        <f ca="1"/>
        <v>3.6492278080737449E-4</v>
      </c>
      <c r="AH157" s="12">
        <f ca="1"/>
        <v>1.1679474082666006E-3</v>
      </c>
      <c r="AI157" s="12">
        <f ca="1"/>
        <v>-3.7491944243901334E-5</v>
      </c>
      <c r="AJ157" s="12">
        <f ca="1"/>
        <v>1.7420707868484866E-3</v>
      </c>
      <c r="AK157" s="12"/>
      <c r="AL157" s="12"/>
      <c r="AM157" s="12">
        <f ca="1">'Useful matrices &amp; checks'!AO157</f>
        <v>3.9214276209157961E-3</v>
      </c>
      <c r="AN157" s="12">
        <f t="shared" ca="1" si="6"/>
        <v>3.8440885988949972E-3</v>
      </c>
      <c r="AO157" s="12">
        <f t="shared" ca="1" si="7"/>
        <v>7.7339022020798866E-5</v>
      </c>
    </row>
    <row r="158" spans="1:41" x14ac:dyDescent="0.35">
      <c r="A158">
        <v>78</v>
      </c>
      <c r="P158" s="56" t="str">
        <f>INDEX('Flow probs &amp; rates'!$A$5:$A$5999,$A158)</f>
        <v>1996,10</v>
      </c>
      <c r="Q158" s="12">
        <f t="array" aca="1" ref="Q158:Q159" ca="1">-1*(MMULT(MINVERSE('Useful matrices &amp; checks'!$G158:$H159),'SS Taylor expansion'!C$4:C$5)-MMULT(MINVERSE('Useful matrices &amp; checks'!$G158:$H159),MMULT('SS Taylor expansion'!C$7:D$8,MMULT(MINVERSE('Useful matrices &amp; checks'!$G158:$H159),'Useful matrices &amp; checks'!$L158:$L159))))</f>
        <v>-5.5870249681235089</v>
      </c>
      <c r="R158" s="12">
        <f t="array" aca="1" ref="R158:R159" ca="1">-1*(MMULT(MINVERSE('Useful matrices &amp; checks'!$G158:$H159),'SS Taylor expansion'!E$4:E$5)-MMULT(MINVERSE('Useful matrices &amp; checks'!$G158:$H159),MMULT('SS Taylor expansion'!E$7:F$8,MMULT(MINVERSE('Useful matrices &amp; checks'!$G158:$H159),'Useful matrices &amp; checks'!$L158:$L159))))</f>
        <v>-12.710054853498695</v>
      </c>
      <c r="S158" s="12">
        <f t="array" aca="1" ref="S158:S159" ca="1">-1*(MMULT(MINVERSE('Useful matrices &amp; checks'!$G158:$H159),'SS Taylor expansion'!G$4:G$5)-MMULT(MINVERSE('Useful matrices &amp; checks'!$G158:$H159),MMULT('SS Taylor expansion'!G$7:H$8,MMULT(MINVERSE('Useful matrices &amp; checks'!$G158:$H159),'Useful matrices &amp; checks'!$L158:$L159))))</f>
        <v>0.28848142488978112</v>
      </c>
      <c r="T158" s="12">
        <f t="array" aca="1" ref="T158:T159" ca="1">-1*(MMULT(MINVERSE('Useful matrices &amp; checks'!$G158:$H159),'SS Taylor expansion'!I$4:I$5)-MMULT(MINVERSE('Useful matrices &amp; checks'!$G158:$H159),MMULT('SS Taylor expansion'!I$7:J$8,MMULT(MINVERSE('Useful matrices &amp; checks'!$G158:$H159),'Useful matrices &amp; checks'!$L158:$L159))))</f>
        <v>-0.36779177157600673</v>
      </c>
      <c r="U158" s="12">
        <f t="array" aca="1" ref="U158:U159" ca="1">-1*(MMULT(MINVERSE('Useful matrices &amp; checks'!$G158:$H159),'SS Taylor expansion'!K$4:K$5)-MMULT(MINVERSE('Useful matrices &amp; checks'!$G158:$H159),MMULT('SS Taylor expansion'!K$7:L$8,MMULT(MINVERSE('Useful matrices &amp; checks'!$G158:$H159),'Useful matrices &amp; checks'!$L158:$L159))))</f>
        <v>7.2632558186092684</v>
      </c>
      <c r="V158" s="12">
        <f t="array" aca="1" ref="V158:V159" ca="1">-1*(MMULT(MINVERSE('Useful matrices &amp; checks'!$G158:$H159),'SS Taylor expansion'!M$4:M$5)-MMULT(MINVERSE('Useful matrices &amp; checks'!$G158:$H159),MMULT('SS Taylor expansion'!M$7:N$8,MMULT(MINVERSE('Useful matrices &amp; checks'!$G158:$H159),'Useful matrices &amp; checks'!$L158:$L159))))</f>
        <v>4.0705086529848895</v>
      </c>
      <c r="W158" s="12"/>
      <c r="X158" s="12">
        <f t="array" aca="1" ref="X158:X159" ca="1">(MMULT(MINVERSE('Useful matrices &amp; checks'!$G158:$H159),MMULT('SS Taylor expansion'!C$7:D$8,MMULT(MINVERSE('Useful matrices &amp; checks'!$G158:$H159),'SS Taylor expansion'!C$4:C$5)))-MMULT(MINVERSE('Useful matrices &amp; checks'!$G158:$H159),MMULT('SS Taylor expansion'!C$7:D$8,MMULT(MINVERSE('Useful matrices &amp; checks'!$G158:$H159),MMULT('SS Taylor expansion'!C$7:D$8,MMULT(MINVERSE('Useful matrices &amp; checks'!$G158:$H159),'Useful matrices &amp; checks'!$L158:$L159))))))</f>
        <v>50.664559049383513</v>
      </c>
      <c r="Y158" s="12">
        <f t="array" aca="1" ref="Y158:Y159" ca="1">(MMULT(MINVERSE('Useful matrices &amp; checks'!$G158:$H159),MMULT('SS Taylor expansion'!E$7:F$8,MMULT(MINVERSE('Useful matrices &amp; checks'!$G158:$H159),'SS Taylor expansion'!E$4:E$5)))-MMULT(MINVERSE('Useful matrices &amp; checks'!$G158:$H159),MMULT('SS Taylor expansion'!E$7:F$8,MMULT(MINVERSE('Useful matrices &amp; checks'!$G158:$H159),MMULT('SS Taylor expansion'!E$7:F$8,MMULT(MINVERSE('Useful matrices &amp; checks'!$G158:$H159),'Useful matrices &amp; checks'!$L158:$L159))))))</f>
        <v>262.20314257442419</v>
      </c>
      <c r="Z158" s="12">
        <f t="array" aca="1" ref="Z158:Z159" ca="1">(MMULT(MINVERSE('Useful matrices &amp; checks'!$G158:$H159),MMULT('SS Taylor expansion'!G$7:H$8,MMULT(MINVERSE('Useful matrices &amp; checks'!$G158:$H159),'SS Taylor expansion'!G$4:G$5)))-MMULT(MINVERSE('Useful matrices &amp; checks'!$G158:$H159),MMULT('SS Taylor expansion'!G$7:H$8,MMULT(MINVERSE('Useful matrices &amp; checks'!$G158:$H159),MMULT('SS Taylor expansion'!G$7:H$8,MMULT(MINVERSE('Useful matrices &amp; checks'!$G158:$H159),'Useful matrices &amp; checks'!$L158:$L159))))))</f>
        <v>-0.5150086099252974</v>
      </c>
      <c r="AA158" s="12">
        <f t="array" aca="1" ref="AA158:AA159" ca="1">(MMULT(MINVERSE('Useful matrices &amp; checks'!$G158:$H159),MMULT('SS Taylor expansion'!I$7:J$8,MMULT(MINVERSE('Useful matrices &amp; checks'!$G158:$H159),'SS Taylor expansion'!I$4:I$5)))-MMULT(MINVERSE('Useful matrices &amp; checks'!$G158:$H159),MMULT('SS Taylor expansion'!I$7:J$8,MMULT(MINVERSE('Useful matrices &amp; checks'!$G158:$H159),MMULT('SS Taylor expansion'!I$7:J$8,MMULT(MINVERSE('Useful matrices &amp; checks'!$G158:$H159),'Useful matrices &amp; checks'!$L158:$L159))))))</f>
        <v>0.53142169939987127</v>
      </c>
      <c r="AB158" s="12">
        <f t="array" aca="1" ref="AB158:AB159" ca="1">(MMULT(MINVERSE('Useful matrices &amp; checks'!$G158:$H159),MMULT('SS Taylor expansion'!K$7:L$8,MMULT(MINVERSE('Useful matrices &amp; checks'!$G158:$H159),'SS Taylor expansion'!K$4:K$5)))-MMULT(MINVERSE('Useful matrices &amp; checks'!$G158:$H159),MMULT('SS Taylor expansion'!K$7:L$8,MMULT(MINVERSE('Useful matrices &amp; checks'!$G158:$H159),MMULT('SS Taylor expansion'!K$7:L$8,MMULT(MINVERSE('Useful matrices &amp; checks'!$G158:$H159),'Useful matrices &amp; checks'!$L158:$L159))))))</f>
        <v>-147.36595533614388</v>
      </c>
      <c r="AC158" s="12">
        <f t="array" aca="1" ref="AC158:AC159" ca="1">(MMULT(MINVERSE('Useful matrices &amp; checks'!$G158:$H159),MMULT('SS Taylor expansion'!M$7:N$8,MMULT(MINVERSE('Useful matrices &amp; checks'!$G158:$H159),'SS Taylor expansion'!M$4:M$5)))-MMULT(MINVERSE('Useful matrices &amp; checks'!$G158:$H159),MMULT('SS Taylor expansion'!M$7:N$8,MMULT(MINVERSE('Useful matrices &amp; checks'!$G158:$H159),MMULT('SS Taylor expansion'!M$7:N$8,MMULT(MINVERSE('Useful matrices &amp; checks'!$G158:$H159),'Useful matrices &amp; checks'!$L158:$L159))))))</f>
        <v>-52.94196603188567</v>
      </c>
      <c r="AD158" s="12"/>
      <c r="AE158" s="12">
        <f t="array" aca="1" ref="AE158:AE159" ca="1">Q156:Q157*(INDEX('Flow probs &amp; rates'!AE$6:AE$5999-'Flow probs &amp; rates'!AE$5:AE$5999,'Useful matrices &amp; checks'!$A156))+X156:X157*(INDEX('Flow probs &amp; rates'!AE$6:AE$5999-'Flow probs &amp; rates'!AE$5:AE$5999,'Useful matrices &amp; checks'!$A156))^2</f>
        <v>5.9063283511143786E-3</v>
      </c>
      <c r="AF158" s="12">
        <f t="array" aca="1" ref="AF158:AF159" ca="1">R156:R157*(INDEX('Flow probs &amp; rates'!AF$6:AF$5999-'Flow probs &amp; rates'!AF$5:AF$5999,'Useful matrices &amp; checks'!$A156))+Y156:Y157*(INDEX('Flow probs &amp; rates'!AF$6:AF$5999-'Flow probs &amp; rates'!AF$5:AF$5999,'Useful matrices &amp; checks'!$A156))^2</f>
        <v>-1.2352920827571529E-2</v>
      </c>
      <c r="AG158" s="12">
        <f t="array" aca="1" ref="AG158:AG159" ca="1">S156:S157*(INDEX('Flow probs &amp; rates'!AG$6:AG$5999-'Flow probs &amp; rates'!AG$5:AG$5999,'Useful matrices &amp; checks'!$A156))+Z156:Z157*(INDEX('Flow probs &amp; rates'!AG$6:AG$5999-'Flow probs &amp; rates'!AG$5:AG$5999,'Useful matrices &amp; checks'!$A156))^2</f>
        <v>4.412887336373102E-3</v>
      </c>
      <c r="AH158" s="12">
        <f t="array" aca="1" ref="AH158:AH159" ca="1">T156:T157*(INDEX('Flow probs &amp; rates'!AI$6:AI$5999-'Flow probs &amp; rates'!AI$5:AI$5999,'Useful matrices &amp; checks'!$A156))+AA156:AA157*(INDEX('Flow probs &amp; rates'!AI$6:AI$5999-'Flow probs &amp; rates'!AI$5:AI$5999,'Useful matrices &amp; checks'!$A156))^2</f>
        <v>-7.7006789248556312E-3</v>
      </c>
      <c r="AI158" s="12">
        <f t="array" aca="1" ref="AI158:AI159" ca="1">U156:U157*(INDEX('Flow probs &amp; rates'!AJ$6:AJ$5999-'Flow probs &amp; rates'!AJ$5:AJ$5999,'Useful matrices &amp; checks'!$A156))+AB156:AB157*(INDEX('Flow probs &amp; rates'!AJ$6:AJ$5999-'Flow probs &amp; rates'!AJ$5:AJ$5999,'Useful matrices &amp; checks'!$A156))^2</f>
        <v>-1.667793516387445E-2</v>
      </c>
      <c r="AJ158" s="12">
        <f t="array" aca="1" ref="AJ158:AJ159" ca="1">V156:V157*(INDEX('Flow probs &amp; rates'!AK$6:AK$5999-'Flow probs &amp; rates'!AK$5:AK$5999,'Useful matrices &amp; checks'!$A156))+AC156:AC157*(INDEX('Flow probs &amp; rates'!AK$6:AK$5999-'Flow probs &amp; rates'!AK$5:AK$5999,'Useful matrices &amp; checks'!$A156))^2</f>
        <v>-1.9339278538236217E-2</v>
      </c>
      <c r="AK158" s="12"/>
      <c r="AL158" s="12"/>
      <c r="AM158" s="12">
        <f ca="1">'Useful matrices &amp; checks'!AO158</f>
        <v>-4.9323992579147991E-2</v>
      </c>
      <c r="AN158" s="12">
        <f t="shared" ca="1" si="6"/>
        <v>-4.5751597767050345E-2</v>
      </c>
      <c r="AO158" s="12">
        <f t="shared" ca="1" si="7"/>
        <v>-3.5723948120976456E-3</v>
      </c>
    </row>
    <row r="159" spans="1:41" x14ac:dyDescent="0.35">
      <c r="Q159" s="12">
        <f ca="1"/>
        <v>1.099900988553582</v>
      </c>
      <c r="R159" s="12">
        <f ca="1"/>
        <v>0.20968737315668537</v>
      </c>
      <c r="S159" s="12">
        <f ca="1"/>
        <v>-5.6792480117049973E-2</v>
      </c>
      <c r="T159" s="12">
        <f ca="1"/>
        <v>-4.596544559782665E-2</v>
      </c>
      <c r="U159" s="12">
        <f ca="1"/>
        <v>-0.11982741622471821</v>
      </c>
      <c r="V159" s="12">
        <f ca="1"/>
        <v>0.50871922240814327</v>
      </c>
      <c r="W159" s="12"/>
      <c r="X159" s="12">
        <f ca="1"/>
        <v>-9.9741810536001108</v>
      </c>
      <c r="Y159" s="12">
        <f ca="1"/>
        <v>-4.3257632507167614</v>
      </c>
      <c r="Z159" s="12">
        <f ca="1"/>
        <v>0.10138821329819381</v>
      </c>
      <c r="AA159" s="12">
        <f ca="1"/>
        <v>6.6415393440147574E-2</v>
      </c>
      <c r="AB159" s="12">
        <f ca="1"/>
        <v>2.4312074513710993</v>
      </c>
      <c r="AC159" s="12">
        <f ca="1"/>
        <v>-6.6165184964659485</v>
      </c>
      <c r="AD159" s="12"/>
      <c r="AE159" s="12">
        <f ca="1"/>
        <v>-1.3948071440610236E-3</v>
      </c>
      <c r="AF159" s="12">
        <f ca="1"/>
        <v>3.1641465274986788E-4</v>
      </c>
      <c r="AG159" s="12">
        <f ca="1"/>
        <v>-1.0421240433658423E-3</v>
      </c>
      <c r="AH159" s="12">
        <f ca="1"/>
        <v>-1.0849145471092734E-3</v>
      </c>
      <c r="AI159" s="12">
        <f ca="1"/>
        <v>4.2719799933337585E-4</v>
      </c>
      <c r="AJ159" s="12">
        <f ca="1"/>
        <v>-2.7246252988172713E-3</v>
      </c>
      <c r="AK159" s="12"/>
      <c r="AL159" s="12"/>
      <c r="AM159" s="12">
        <f ca="1">'Useful matrices &amp; checks'!AO159</f>
        <v>-5.3913919040278618E-3</v>
      </c>
      <c r="AN159" s="12">
        <f t="shared" ca="1" si="6"/>
        <v>-5.5028583812701676E-3</v>
      </c>
      <c r="AO159" s="12">
        <f t="shared" ca="1" si="7"/>
        <v>1.1146647724230574E-4</v>
      </c>
    </row>
    <row r="160" spans="1:41" x14ac:dyDescent="0.35">
      <c r="A160">
        <v>79</v>
      </c>
      <c r="P160" s="56" t="str">
        <f>INDEX('Flow probs &amp; rates'!$A$5:$A$5999,$A160)</f>
        <v>1996,11</v>
      </c>
      <c r="Q160" s="12">
        <f t="array" aca="1" ref="Q160:Q161" ca="1">-1*(MMULT(MINVERSE('Useful matrices &amp; checks'!$G160:$H161),'SS Taylor expansion'!C$4:C$5)-MMULT(MINVERSE('Useful matrices &amp; checks'!$G160:$H161),MMULT('SS Taylor expansion'!C$7:D$8,MMULT(MINVERSE('Useful matrices &amp; checks'!$G160:$H161),'Useful matrices &amp; checks'!$L160:$L161))))</f>
        <v>-5.6897710600514868</v>
      </c>
      <c r="R160" s="12">
        <f t="array" aca="1" ref="R160:R161" ca="1">-1*(MMULT(MINVERSE('Useful matrices &amp; checks'!$G160:$H161),'SS Taylor expansion'!E$4:E$5)-MMULT(MINVERSE('Useful matrices &amp; checks'!$G160:$H161),MMULT('SS Taylor expansion'!E$7:F$8,MMULT(MINVERSE('Useful matrices &amp; checks'!$G160:$H161),'Useful matrices &amp; checks'!$L160:$L161))))</f>
        <v>-13.229632776690984</v>
      </c>
      <c r="S160" s="12">
        <f t="array" aca="1" ref="S160:S161" ca="1">-1*(MMULT(MINVERSE('Useful matrices &amp; checks'!$G160:$H161),'SS Taylor expansion'!G$4:G$5)-MMULT(MINVERSE('Useful matrices &amp; checks'!$G160:$H161),MMULT('SS Taylor expansion'!G$7:H$8,MMULT(MINVERSE('Useful matrices &amp; checks'!$G160:$H161),'Useful matrices &amp; checks'!$L160:$L161))))</f>
        <v>0.29781891377381209</v>
      </c>
      <c r="T160" s="12">
        <f t="array" aca="1" ref="T160:T161" ca="1">-1*(MMULT(MINVERSE('Useful matrices &amp; checks'!$G160:$H161),'SS Taylor expansion'!I$4:I$5)-MMULT(MINVERSE('Useful matrices &amp; checks'!$G160:$H161),MMULT('SS Taylor expansion'!I$7:J$8,MMULT(MINVERSE('Useful matrices &amp; checks'!$G160:$H161),'Useful matrices &amp; checks'!$L160:$L161))))</f>
        <v>-0.39465795772000811</v>
      </c>
      <c r="U160" s="12">
        <f t="array" aca="1" ref="U160:U161" ca="1">-1*(MMULT(MINVERSE('Useful matrices &amp; checks'!$G160:$H161),'SS Taylor expansion'!K$4:K$5)-MMULT(MINVERSE('Useful matrices &amp; checks'!$G160:$H161),MMULT('SS Taylor expansion'!K$7:L$8,MMULT(MINVERSE('Useful matrices &amp; checks'!$G160:$H161),'Useful matrices &amp; checks'!$L160:$L161))))</f>
        <v>6.0758788435180833</v>
      </c>
      <c r="V160" s="12">
        <f t="array" aca="1" ref="V160:V161" ca="1">-1*(MMULT(MINVERSE('Useful matrices &amp; checks'!$G160:$H161),'SS Taylor expansion'!M$4:M$5)-MMULT(MINVERSE('Useful matrices &amp; checks'!$G160:$H161),MMULT('SS Taylor expansion'!M$7:N$8,MMULT(MINVERSE('Useful matrices &amp; checks'!$G160:$H161),'Useful matrices &amp; checks'!$L160:$L161))))</f>
        <v>3.4627783749142171</v>
      </c>
      <c r="W160" s="12"/>
      <c r="X160" s="12">
        <f t="array" aca="1" ref="X160:X161" ca="1">(MMULT(MINVERSE('Useful matrices &amp; checks'!$G160:$H161),MMULT('SS Taylor expansion'!C$7:D$8,MMULT(MINVERSE('Useful matrices &amp; checks'!$G160:$H161),'SS Taylor expansion'!C$4:C$5)))-MMULT(MINVERSE('Useful matrices &amp; checks'!$G160:$H161),MMULT('SS Taylor expansion'!C$7:D$8,MMULT(MINVERSE('Useful matrices &amp; checks'!$G160:$H161),MMULT('SS Taylor expansion'!C$7:D$8,MMULT(MINVERSE('Useful matrices &amp; checks'!$G160:$H161),'Useful matrices &amp; checks'!$L160:$L161))))))</f>
        <v>48.935959575794882</v>
      </c>
      <c r="Y160" s="12">
        <f t="array" aca="1" ref="Y160:Y161" ca="1">(MMULT(MINVERSE('Useful matrices &amp; checks'!$G160:$H161),MMULT('SS Taylor expansion'!E$7:F$8,MMULT(MINVERSE('Useful matrices &amp; checks'!$G160:$H161),'SS Taylor expansion'!E$4:E$5)))-MMULT(MINVERSE('Useful matrices &amp; checks'!$G160:$H161),MMULT('SS Taylor expansion'!E$7:F$8,MMULT(MINVERSE('Useful matrices &amp; checks'!$G160:$H161),MMULT('SS Taylor expansion'!E$7:F$8,MMULT(MINVERSE('Useful matrices &amp; checks'!$G160:$H161),'Useful matrices &amp; checks'!$L160:$L161))))))</f>
        <v>264.56604401772159</v>
      </c>
      <c r="Z160" s="12">
        <f t="array" aca="1" ref="Z160:Z161" ca="1">(MMULT(MINVERSE('Useful matrices &amp; checks'!$G160:$H161),MMULT('SS Taylor expansion'!G$7:H$8,MMULT(MINVERSE('Useful matrices &amp; checks'!$G160:$H161),'SS Taylor expansion'!G$4:G$5)))-MMULT(MINVERSE('Useful matrices &amp; checks'!$G160:$H161),MMULT('SS Taylor expansion'!G$7:H$8,MMULT(MINVERSE('Useful matrices &amp; checks'!$G160:$H161),MMULT('SS Taylor expansion'!G$7:H$8,MMULT(MINVERSE('Useful matrices &amp; checks'!$G160:$H161),'Useful matrices &amp; checks'!$L160:$L161))))))</f>
        <v>-0.55837751327203233</v>
      </c>
      <c r="AA160" s="12">
        <f t="array" aca="1" ref="AA160:AA161" ca="1">(MMULT(MINVERSE('Useful matrices &amp; checks'!$G160:$H161),MMULT('SS Taylor expansion'!I$7:J$8,MMULT(MINVERSE('Useful matrices &amp; checks'!$G160:$H161),'SS Taylor expansion'!I$4:I$5)))-MMULT(MINVERSE('Useful matrices &amp; checks'!$G160:$H161),MMULT('SS Taylor expansion'!I$7:J$8,MMULT(MINVERSE('Useful matrices &amp; checks'!$G160:$H161),MMULT('SS Taylor expansion'!I$7:J$8,MMULT(MINVERSE('Useful matrices &amp; checks'!$G160:$H161),'Useful matrices &amp; checks'!$L160:$L161))))))</f>
        <v>0.56037979212995015</v>
      </c>
      <c r="AB160" s="12">
        <f t="array" aca="1" ref="AB160:AB161" ca="1">(MMULT(MINVERSE('Useful matrices &amp; checks'!$G160:$H161),MMULT('SS Taylor expansion'!K$7:L$8,MMULT(MINVERSE('Useful matrices &amp; checks'!$G160:$H161),'SS Taylor expansion'!K$4:K$5)))-MMULT(MINVERSE('Useful matrices &amp; checks'!$G160:$H161),MMULT('SS Taylor expansion'!K$7:L$8,MMULT(MINVERSE('Useful matrices &amp; checks'!$G160:$H161),MMULT('SS Taylor expansion'!K$7:L$8,MMULT(MINVERSE('Useful matrices &amp; checks'!$G160:$H161),'Useful matrices &amp; checks'!$L160:$L161))))))</f>
        <v>-118.7409712796852</v>
      </c>
      <c r="AC160" s="12">
        <f t="array" aca="1" ref="AC160:AC161" ca="1">(MMULT(MINVERSE('Useful matrices &amp; checks'!$G160:$H161),MMULT('SS Taylor expansion'!M$7:N$8,MMULT(MINVERSE('Useful matrices &amp; checks'!$G160:$H161),'SS Taylor expansion'!M$4:M$5)))-MMULT(MINVERSE('Useful matrices &amp; checks'!$G160:$H161),MMULT('SS Taylor expansion'!M$7:N$8,MMULT(MINVERSE('Useful matrices &amp; checks'!$G160:$H161),MMULT('SS Taylor expansion'!M$7:N$8,MMULT(MINVERSE('Useful matrices &amp; checks'!$G160:$H161),'Useful matrices &amp; checks'!$L160:$L161))))))</f>
        <v>-44.383159733809109</v>
      </c>
      <c r="AD160" s="12"/>
      <c r="AE160" s="12">
        <f t="array" aca="1" ref="AE160:AE161" ca="1">Q158:Q159*(INDEX('Flow probs &amp; rates'!AE$6:AE$5999-'Flow probs &amp; rates'!AE$5:AE$5999,'Useful matrices &amp; checks'!$A158))+X158:X159*(INDEX('Flow probs &amp; rates'!AE$6:AE$5999-'Flow probs &amp; rates'!AE$5:AE$5999,'Useful matrices &amp; checks'!$A158))^2</f>
        <v>-2.5493716050923672E-3</v>
      </c>
      <c r="AF160" s="12">
        <f t="array" aca="1" ref="AF160:AF161" ca="1">R158:R159*(INDEX('Flow probs &amp; rates'!AF$6:AF$5999-'Flow probs &amp; rates'!AF$5:AF$5999,'Useful matrices &amp; checks'!$A158))+Y158:Y159*(INDEX('Flow probs &amp; rates'!AF$6:AF$5999-'Flow probs &amp; rates'!AF$5:AF$5999,'Useful matrices &amp; checks'!$A158))^2</f>
        <v>2.2822549781956646E-2</v>
      </c>
      <c r="AG160" s="12">
        <f t="array" aca="1" ref="AG160:AG161" ca="1">S158:S159*(INDEX('Flow probs &amp; rates'!AG$6:AG$5999-'Flow probs &amp; rates'!AG$5:AG$5999,'Useful matrices &amp; checks'!$A158))+Z158:Z159*(INDEX('Flow probs &amp; rates'!AG$6:AG$5999-'Flow probs &amp; rates'!AG$5:AG$5999,'Useful matrices &amp; checks'!$A158))^2</f>
        <v>-7.2411242682452566E-4</v>
      </c>
      <c r="AH160" s="12">
        <f t="array" aca="1" ref="AH160:AH161" ca="1">T158:T159*(INDEX('Flow probs &amp; rates'!AI$6:AI$5999-'Flow probs &amp; rates'!AI$5:AI$5999,'Useful matrices &amp; checks'!$A158))+AA158:AA159*(INDEX('Flow probs &amp; rates'!AI$6:AI$5999-'Flow probs &amp; rates'!AI$5:AI$5999,'Useful matrices &amp; checks'!$A158))^2</f>
        <v>6.5173585699605267E-3</v>
      </c>
      <c r="AI160" s="12">
        <f t="array" aca="1" ref="AI160:AI161" ca="1">U158:U159*(INDEX('Flow probs &amp; rates'!AJ$6:AJ$5999-'Flow probs &amp; rates'!AJ$5:AJ$5999,'Useful matrices &amp; checks'!$A158))+AB158:AB159*(INDEX('Flow probs &amp; rates'!AJ$6:AJ$5999-'Flow probs &amp; rates'!AJ$5:AJ$5999,'Useful matrices &amp; checks'!$A158))^2</f>
        <v>5.275683093696317E-3</v>
      </c>
      <c r="AJ160" s="12">
        <f t="array" aca="1" ref="AJ160:AJ161" ca="1">V158:V159*(INDEX('Flow probs &amp; rates'!AK$6:AK$5999-'Flow probs &amp; rates'!AK$5:AK$5999,'Useful matrices &amp; checks'!$A158))+AC158:AC159*(INDEX('Flow probs &amp; rates'!AK$6:AK$5999-'Flow probs &amp; rates'!AK$5:AK$5999,'Useful matrices &amp; checks'!$A158))^2</f>
        <v>1.5144424822188383E-2</v>
      </c>
      <c r="AK160" s="12"/>
      <c r="AL160" s="12"/>
      <c r="AM160" s="12">
        <f ca="1">'Useful matrices &amp; checks'!AO160</f>
        <v>4.5440019422594347E-2</v>
      </c>
      <c r="AN160" s="12">
        <f t="shared" ca="1" si="6"/>
        <v>4.6486532235884982E-2</v>
      </c>
      <c r="AO160" s="12">
        <f t="shared" ca="1" si="7"/>
        <v>-1.0465128132906357E-3</v>
      </c>
    </row>
    <row r="161" spans="1:41" x14ac:dyDescent="0.35">
      <c r="P161" s="56"/>
      <c r="Q161" s="12">
        <f ca="1"/>
        <v>1.240329634554773</v>
      </c>
      <c r="R161" s="12">
        <f ca="1"/>
        <v>0.30098907102176098</v>
      </c>
      <c r="S161" s="12">
        <f ca="1"/>
        <v>-6.4922405591698651E-2</v>
      </c>
      <c r="T161" s="12">
        <f ca="1"/>
        <v>-4.9167775529539617E-2</v>
      </c>
      <c r="U161" s="12">
        <f ca="1"/>
        <v>-0.13823309834974079</v>
      </c>
      <c r="V161" s="12">
        <f ca="1"/>
        <v>0.43140422362170094</v>
      </c>
      <c r="W161" s="12"/>
      <c r="X161" s="12">
        <f ca="1"/>
        <v>-10.667691233376896</v>
      </c>
      <c r="Y161" s="12">
        <f ca="1"/>
        <v>-6.0191759784215195</v>
      </c>
      <c r="Z161" s="12">
        <f ca="1"/>
        <v>0.12172232760698033</v>
      </c>
      <c r="AA161" s="12">
        <f ca="1"/>
        <v>6.981394215363268E-2</v>
      </c>
      <c r="AB161" s="12">
        <f ca="1"/>
        <v>2.701491057307587</v>
      </c>
      <c r="AC161" s="12">
        <f ca="1"/>
        <v>-5.529398793047557</v>
      </c>
      <c r="AD161" s="12"/>
      <c r="AE161" s="12">
        <f ca="1"/>
        <v>5.018872055575069E-4</v>
      </c>
      <c r="AF161" s="12">
        <f ca="1"/>
        <v>-3.765208386334257E-4</v>
      </c>
      <c r="AG161" s="12">
        <f ca="1"/>
        <v>1.4255385981490074E-4</v>
      </c>
      <c r="AH161" s="12">
        <f ca="1"/>
        <v>8.1451874114900076E-4</v>
      </c>
      <c r="AI161" s="12">
        <f ca="1"/>
        <v>-8.7036928028662297E-5</v>
      </c>
      <c r="AJ161" s="12">
        <f ca="1"/>
        <v>1.8927020370569049E-3</v>
      </c>
      <c r="AK161" s="12"/>
      <c r="AL161" s="12"/>
      <c r="AM161" s="12">
        <f ca="1">'Useful matrices &amp; checks'!AO161</f>
        <v>2.8150899484830696E-3</v>
      </c>
      <c r="AN161" s="12">
        <f t="shared" ca="1" si="6"/>
        <v>2.888104076916225E-3</v>
      </c>
      <c r="AO161" s="12">
        <f t="shared" ca="1" si="7"/>
        <v>-7.3014128433155322E-5</v>
      </c>
    </row>
    <row r="162" spans="1:41" x14ac:dyDescent="0.35">
      <c r="A162">
        <v>80</v>
      </c>
      <c r="P162" s="56" t="str">
        <f>INDEX('Flow probs &amp; rates'!$A$5:$A$5999,$A162)</f>
        <v>1996,12</v>
      </c>
      <c r="Q162" s="12">
        <f t="array" aca="1" ref="Q162:Q163" ca="1">-1*(MMULT(MINVERSE('Useful matrices &amp; checks'!$G162:$H163),'SS Taylor expansion'!C$4:C$5)-MMULT(MINVERSE('Useful matrices &amp; checks'!$G162:$H163),MMULT('SS Taylor expansion'!C$7:D$8,MMULT(MINVERSE('Useful matrices &amp; checks'!$G162:$H163),'Useful matrices &amp; checks'!$L162:$L163))))</f>
        <v>-5.8123152824259279</v>
      </c>
      <c r="R162" s="12">
        <f t="array" aca="1" ref="R162:R163" ca="1">-1*(MMULT(MINVERSE('Useful matrices &amp; checks'!$G162:$H163),'SS Taylor expansion'!E$4:E$5)-MMULT(MINVERSE('Useful matrices &amp; checks'!$G162:$H163),MMULT('SS Taylor expansion'!E$7:F$8,MMULT(MINVERSE('Useful matrices &amp; checks'!$G162:$H163),'Useful matrices &amp; checks'!$L162:$L163))))</f>
        <v>-13.854973147230686</v>
      </c>
      <c r="S162" s="12">
        <f t="array" aca="1" ref="S162:S163" ca="1">-1*(MMULT(MINVERSE('Useful matrices &amp; checks'!$G162:$H163),'SS Taylor expansion'!G$4:G$5)-MMULT(MINVERSE('Useful matrices &amp; checks'!$G162:$H163),MMULT('SS Taylor expansion'!G$7:H$8,MMULT(MINVERSE('Useful matrices &amp; checks'!$G162:$H163),'Useful matrices &amp; checks'!$L162:$L163))))</f>
        <v>0.30427369093245077</v>
      </c>
      <c r="T162" s="12">
        <f t="array" aca="1" ref="T162:T163" ca="1">-1*(MMULT(MINVERSE('Useful matrices &amp; checks'!$G162:$H163),'SS Taylor expansion'!I$4:I$5)-MMULT(MINVERSE('Useful matrices &amp; checks'!$G162:$H163),MMULT('SS Taylor expansion'!I$7:J$8,MMULT(MINVERSE('Useful matrices &amp; checks'!$G162:$H163),'Useful matrices &amp; checks'!$L162:$L163))))</f>
        <v>-0.42103173598140647</v>
      </c>
      <c r="U162" s="12">
        <f t="array" aca="1" ref="U162:U163" ca="1">-1*(MMULT(MINVERSE('Useful matrices &amp; checks'!$G162:$H163),'SS Taylor expansion'!K$4:K$5)-MMULT(MINVERSE('Useful matrices &amp; checks'!$G162:$H163),MMULT('SS Taylor expansion'!K$7:L$8,MMULT(MINVERSE('Useful matrices &amp; checks'!$G162:$H163),'Useful matrices &amp; checks'!$L162:$L163))))</f>
        <v>6.3981338073915133</v>
      </c>
      <c r="V162" s="12">
        <f t="array" aca="1" ref="V162:V163" ca="1">-1*(MMULT(MINVERSE('Useful matrices &amp; checks'!$G162:$H163),'SS Taylor expansion'!M$4:M$5)-MMULT(MINVERSE('Useful matrices &amp; checks'!$G162:$H163),MMULT('SS Taylor expansion'!M$7:N$8,MMULT(MINVERSE('Useful matrices &amp; checks'!$G162:$H163),'Useful matrices &amp; checks'!$L162:$L163))))</f>
        <v>3.7140455372427716</v>
      </c>
      <c r="W162" s="12"/>
      <c r="X162" s="12">
        <f t="array" aca="1" ref="X162:X163" ca="1">(MMULT(MINVERSE('Useful matrices &amp; checks'!$G162:$H163),MMULT('SS Taylor expansion'!C$7:D$8,MMULT(MINVERSE('Useful matrices &amp; checks'!$G162:$H163),'SS Taylor expansion'!C$4:C$5)))-MMULT(MINVERSE('Useful matrices &amp; checks'!$G162:$H163),MMULT('SS Taylor expansion'!C$7:D$8,MMULT(MINVERSE('Useful matrices &amp; checks'!$G162:$H163),MMULT('SS Taylor expansion'!C$7:D$8,MMULT(MINVERSE('Useful matrices &amp; checks'!$G162:$H163),'Useful matrices &amp; checks'!$L162:$L163))))))</f>
        <v>51.152310838134525</v>
      </c>
      <c r="Y162" s="12">
        <f t="array" aca="1" ref="Y162:Y163" ca="1">(MMULT(MINVERSE('Useful matrices &amp; checks'!$G162:$H163),MMULT('SS Taylor expansion'!E$7:F$8,MMULT(MINVERSE('Useful matrices &amp; checks'!$G162:$H163),'SS Taylor expansion'!E$4:E$5)))-MMULT(MINVERSE('Useful matrices &amp; checks'!$G162:$H163),MMULT('SS Taylor expansion'!E$7:F$8,MMULT(MINVERSE('Useful matrices &amp; checks'!$G162:$H163),MMULT('SS Taylor expansion'!E$7:F$8,MMULT(MINVERSE('Useful matrices &amp; checks'!$G162:$H163),'Useful matrices &amp; checks'!$L162:$L163))))))</f>
        <v>290.65534021771379</v>
      </c>
      <c r="Z162" s="12">
        <f t="array" aca="1" ref="Z162:Z163" ca="1">(MMULT(MINVERSE('Useful matrices &amp; checks'!$G162:$H163),MMULT('SS Taylor expansion'!G$7:H$8,MMULT(MINVERSE('Useful matrices &amp; checks'!$G162:$H163),'SS Taylor expansion'!G$4:G$5)))-MMULT(MINVERSE('Useful matrices &amp; checks'!$G162:$H163),MMULT('SS Taylor expansion'!G$7:H$8,MMULT(MINVERSE('Useful matrices &amp; checks'!$G162:$H163),MMULT('SS Taylor expansion'!G$7:H$8,MMULT(MINVERSE('Useful matrices &amp; checks'!$G162:$H163),'Useful matrices &amp; checks'!$L162:$L163))))))</f>
        <v>-0.59953069840423567</v>
      </c>
      <c r="AA162" s="12">
        <f t="array" aca="1" ref="AA162:AA163" ca="1">(MMULT(MINVERSE('Useful matrices &amp; checks'!$G162:$H163),MMULT('SS Taylor expansion'!I$7:J$8,MMULT(MINVERSE('Useful matrices &amp; checks'!$G162:$H163),'SS Taylor expansion'!I$4:I$5)))-MMULT(MINVERSE('Useful matrices &amp; checks'!$G162:$H163),MMULT('SS Taylor expansion'!I$7:J$8,MMULT(MINVERSE('Useful matrices &amp; checks'!$G162:$H163),MMULT('SS Taylor expansion'!I$7:J$8,MMULT(MINVERSE('Useful matrices &amp; checks'!$G162:$H163),'Useful matrices &amp; checks'!$L162:$L163))))))</f>
        <v>0.60608936066284169</v>
      </c>
      <c r="AB162" s="12">
        <f t="array" aca="1" ref="AB162:AB163" ca="1">(MMULT(MINVERSE('Useful matrices &amp; checks'!$G162:$H163),MMULT('SS Taylor expansion'!K$7:L$8,MMULT(MINVERSE('Useful matrices &amp; checks'!$G162:$H163),'SS Taylor expansion'!K$4:K$5)))-MMULT(MINVERSE('Useful matrices &amp; checks'!$G162:$H163),MMULT('SS Taylor expansion'!K$7:L$8,MMULT(MINVERSE('Useful matrices &amp; checks'!$G162:$H163),MMULT('SS Taylor expansion'!K$7:L$8,MMULT(MINVERSE('Useful matrices &amp; checks'!$G162:$H163),'Useful matrices &amp; checks'!$L162:$L163))))))</f>
        <v>-130.8263497863565</v>
      </c>
      <c r="AC162" s="12">
        <f t="array" aca="1" ref="AC162:AC163" ca="1">(MMULT(MINVERSE('Useful matrices &amp; checks'!$G162:$H163),MMULT('SS Taylor expansion'!M$7:N$8,MMULT(MINVERSE('Useful matrices &amp; checks'!$G162:$H163),'SS Taylor expansion'!M$4:M$5)))-MMULT(MINVERSE('Useful matrices &amp; checks'!$G162:$H163),MMULT('SS Taylor expansion'!M$7:N$8,MMULT(MINVERSE('Useful matrices &amp; checks'!$G162:$H163),MMULT('SS Taylor expansion'!M$7:N$8,MMULT(MINVERSE('Useful matrices &amp; checks'!$G162:$H163),'Useful matrices &amp; checks'!$L162:$L163))))))</f>
        <v>-50.575156451003096</v>
      </c>
      <c r="AD162" s="12"/>
      <c r="AE162" s="12">
        <f t="array" aca="1" ref="AE162:AE163" ca="1">Q160:Q161*(INDEX('Flow probs &amp; rates'!AE$6:AE$5999-'Flow probs &amp; rates'!AE$5:AE$5999,'Useful matrices &amp; checks'!$A160))+X160:X161*(INDEX('Flow probs &amp; rates'!AE$6:AE$5999-'Flow probs &amp; rates'!AE$5:AE$5999,'Useful matrices &amp; checks'!$A160))^2</f>
        <v>6.7189734986496186E-3</v>
      </c>
      <c r="AF162" s="12">
        <f t="array" aca="1" ref="AF162:AF163" ca="1">R160:R161*(INDEX('Flow probs &amp; rates'!AF$6:AF$5999-'Flow probs &amp; rates'!AF$5:AF$5999,'Useful matrices &amp; checks'!$A160))+Y160:Y161*(INDEX('Flow probs &amp; rates'!AF$6:AF$5999-'Flow probs &amp; rates'!AF$5:AF$5999,'Useful matrices &amp; checks'!$A160))^2</f>
        <v>1.0362178605194971E-3</v>
      </c>
      <c r="AG162" s="12">
        <f t="array" aca="1" ref="AG162:AG163" ca="1">S160:S161*(INDEX('Flow probs &amp; rates'!AG$6:AG$5999-'Flow probs &amp; rates'!AG$5:AG$5999,'Useful matrices &amp; checks'!$A160))+Z160:Z161*(INDEX('Flow probs &amp; rates'!AG$6:AG$5999-'Flow probs &amp; rates'!AG$5:AG$5999,'Useful matrices &amp; checks'!$A160))^2</f>
        <v>-2.7323146137034665E-3</v>
      </c>
      <c r="AH162" s="12">
        <f t="array" aca="1" ref="AH162:AH163" ca="1">T160:T161*(INDEX('Flow probs &amp; rates'!AI$6:AI$5999-'Flow probs &amp; rates'!AI$5:AI$5999,'Useful matrices &amp; checks'!$A160))+AA160:AA161*(INDEX('Flow probs &amp; rates'!AI$6:AI$5999-'Flow probs &amp; rates'!AI$5:AI$5999,'Useful matrices &amp; checks'!$A160))^2</f>
        <v>5.6626536180292624E-3</v>
      </c>
      <c r="AI162" s="12">
        <f t="array" aca="1" ref="AI162:AI163" ca="1">U160:U161*(INDEX('Flow probs &amp; rates'!AJ$6:AJ$5999-'Flow probs &amp; rates'!AJ$5:AJ$5999,'Useful matrices &amp; checks'!$A160))+AB160:AB161*(INDEX('Flow probs &amp; rates'!AJ$6:AJ$5999-'Flow probs &amp; rates'!AJ$5:AJ$5999,'Useful matrices &amp; checks'!$A160))^2</f>
        <v>-1.1143032583310441E-2</v>
      </c>
      <c r="AJ162" s="12">
        <f t="array" aca="1" ref="AJ162:AJ163" ca="1">V160:V161*(INDEX('Flow probs &amp; rates'!AK$6:AK$5999-'Flow probs &amp; rates'!AK$5:AK$5999,'Useful matrices &amp; checks'!$A160))+AC160:AC161*(INDEX('Flow probs &amp; rates'!AK$6:AK$5999-'Flow probs &amp; rates'!AK$5:AK$5999,'Useful matrices &amp; checks'!$A160))^2</f>
        <v>-8.3113870571339585E-4</v>
      </c>
      <c r="AK162" s="12"/>
      <c r="AL162" s="12"/>
      <c r="AM162" s="12">
        <f ca="1">'Useful matrices &amp; checks'!AO162</f>
        <v>-1.1086284039447669E-3</v>
      </c>
      <c r="AN162" s="12">
        <f t="shared" ca="1" si="6"/>
        <v>-1.288640925528923E-3</v>
      </c>
      <c r="AO162" s="12">
        <f t="shared" ca="1" si="7"/>
        <v>1.8001252158415608E-4</v>
      </c>
    </row>
    <row r="163" spans="1:41" x14ac:dyDescent="0.35">
      <c r="Q163" s="12">
        <f ca="1"/>
        <v>1.3013079803298195</v>
      </c>
      <c r="R163" s="12">
        <f ca="1"/>
        <v>0.35058301608068054</v>
      </c>
      <c r="S163" s="12">
        <f ca="1"/>
        <v>-6.8123245724816428E-2</v>
      </c>
      <c r="T163" s="12">
        <f ca="1"/>
        <v>-4.977028600089442E-2</v>
      </c>
      <c r="U163" s="12">
        <f ca="1"/>
        <v>-0.16189688883889519</v>
      </c>
      <c r="V163" s="12">
        <f ca="1"/>
        <v>0.43903842112529401</v>
      </c>
      <c r="W163" s="12"/>
      <c r="X163" s="12">
        <f ca="1"/>
        <v>-11.452391529282856</v>
      </c>
      <c r="Y163" s="12">
        <f ca="1"/>
        <v>-7.354675085303203</v>
      </c>
      <c r="Z163" s="12">
        <f ca="1"/>
        <v>0.13422776370116579</v>
      </c>
      <c r="AA163" s="12">
        <f ca="1"/>
        <v>7.1646002532267605E-2</v>
      </c>
      <c r="AB163" s="12">
        <f ca="1"/>
        <v>3.3103995080708257</v>
      </c>
      <c r="AC163" s="12">
        <f ca="1"/>
        <v>-5.9785041981195626</v>
      </c>
      <c r="AD163" s="12"/>
      <c r="AE163" s="12">
        <f ca="1"/>
        <v>-1.4646884481302616E-3</v>
      </c>
      <c r="AF163" s="12">
        <f ca="1"/>
        <v>-2.3575125362771454E-5</v>
      </c>
      <c r="AG163" s="12">
        <f ca="1"/>
        <v>5.956251579431422E-4</v>
      </c>
      <c r="AH163" s="12">
        <f ca="1"/>
        <v>7.0547185618977072E-4</v>
      </c>
      <c r="AI163" s="12">
        <f ca="1"/>
        <v>2.5351656257043237E-4</v>
      </c>
      <c r="AJ163" s="12">
        <f ca="1"/>
        <v>-1.0354597067423218E-4</v>
      </c>
      <c r="AK163" s="12"/>
      <c r="AL163" s="12"/>
      <c r="AM163" s="12">
        <f ca="1">'Useful matrices &amp; checks'!AO163</f>
        <v>-5.3431233920903098E-5</v>
      </c>
      <c r="AN163" s="12">
        <f t="shared" ca="1" si="6"/>
        <v>-3.7195967463919997E-5</v>
      </c>
      <c r="AO163" s="12">
        <f t="shared" ca="1" si="7"/>
        <v>-1.6235266456983102E-5</v>
      </c>
    </row>
    <row r="164" spans="1:41" x14ac:dyDescent="0.35">
      <c r="A164">
        <v>81</v>
      </c>
      <c r="P164" s="56" t="str">
        <f>INDEX('Flow probs &amp; rates'!$A$5:$A$5999,$A164)</f>
        <v xml:space="preserve">1997,1 </v>
      </c>
      <c r="Q164" s="12">
        <f t="array" aca="1" ref="Q164:Q165" ca="1">-1*(MMULT(MINVERSE('Useful matrices &amp; checks'!$G164:$H165),'SS Taylor expansion'!C$4:C$5)-MMULT(MINVERSE('Useful matrices &amp; checks'!$G164:$H165),MMULT('SS Taylor expansion'!C$7:D$8,MMULT(MINVERSE('Useful matrices &amp; checks'!$G164:$H165),'Useful matrices &amp; checks'!$L164:$L165))))</f>
        <v>-5.6950592979181431</v>
      </c>
      <c r="R164" s="12">
        <f t="array" aca="1" ref="R164:R165" ca="1">-1*(MMULT(MINVERSE('Useful matrices &amp; checks'!$G164:$H165),'SS Taylor expansion'!E$4:E$5)-MMULT(MINVERSE('Useful matrices &amp; checks'!$G164:$H165),MMULT('SS Taylor expansion'!E$7:F$8,MMULT(MINVERSE('Useful matrices &amp; checks'!$G164:$H165),'Useful matrices &amp; checks'!$L164:$L165))))</f>
        <v>-12.96679995010158</v>
      </c>
      <c r="S164" s="12">
        <f t="array" aca="1" ref="S164:S165" ca="1">-1*(MMULT(MINVERSE('Useful matrices &amp; checks'!$G164:$H165),'SS Taylor expansion'!G$4:G$5)-MMULT(MINVERSE('Useful matrices &amp; checks'!$G164:$H165),MMULT('SS Taylor expansion'!G$7:H$8,MMULT(MINVERSE('Useful matrices &amp; checks'!$G164:$H165),'Useful matrices &amp; checks'!$L164:$L165))))</f>
        <v>0.34342562411953886</v>
      </c>
      <c r="T164" s="12">
        <f t="array" aca="1" ref="T164:T165" ca="1">-1*(MMULT(MINVERSE('Useful matrices &amp; checks'!$G164:$H165),'SS Taylor expansion'!I$4:I$5)-MMULT(MINVERSE('Useful matrices &amp; checks'!$G164:$H165),MMULT('SS Taylor expansion'!I$7:J$8,MMULT(MINVERSE('Useful matrices &amp; checks'!$G164:$H165),'Useful matrices &amp; checks'!$L164:$L165))))</f>
        <v>-0.43850326068148598</v>
      </c>
      <c r="U164" s="12">
        <f t="array" aca="1" ref="U164:U165" ca="1">-1*(MMULT(MINVERSE('Useful matrices &amp; checks'!$G164:$H165),'SS Taylor expansion'!K$4:K$5)-MMULT(MINVERSE('Useful matrices &amp; checks'!$G164:$H165),MMULT('SS Taylor expansion'!K$7:L$8,MMULT(MINVERSE('Useful matrices &amp; checks'!$G164:$H165),'Useful matrices &amp; checks'!$L164:$L165))))</f>
        <v>7.1158716820142196</v>
      </c>
      <c r="V164" s="12">
        <f t="array" aca="1" ref="V164:V165" ca="1">-1*(MMULT(MINVERSE('Useful matrices &amp; checks'!$G164:$H165),'SS Taylor expansion'!M$4:M$5)-MMULT(MINVERSE('Useful matrices &amp; checks'!$G164:$H165),MMULT('SS Taylor expansion'!M$7:N$8,MMULT(MINVERSE('Useful matrices &amp; checks'!$G164:$H165),'Useful matrices &amp; checks'!$L164:$L165))))</f>
        <v>3.9905584712455111</v>
      </c>
      <c r="W164" s="12"/>
      <c r="X164" s="12">
        <f t="array" aca="1" ref="X164:X165" ca="1">(MMULT(MINVERSE('Useful matrices &amp; checks'!$G164:$H165),MMULT('SS Taylor expansion'!C$7:D$8,MMULT(MINVERSE('Useful matrices &amp; checks'!$G164:$H165),'SS Taylor expansion'!C$4:C$5)))-MMULT(MINVERSE('Useful matrices &amp; checks'!$G164:$H165),MMULT('SS Taylor expansion'!C$7:D$8,MMULT(MINVERSE('Useful matrices &amp; checks'!$G164:$H165),MMULT('SS Taylor expansion'!C$7:D$8,MMULT(MINVERSE('Useful matrices &amp; checks'!$G164:$H165),'Useful matrices &amp; checks'!$L164:$L165))))))</f>
        <v>52.188373760483941</v>
      </c>
      <c r="Y164" s="12">
        <f t="array" aca="1" ref="Y164:Y165" ca="1">(MMULT(MINVERSE('Useful matrices &amp; checks'!$G164:$H165),MMULT('SS Taylor expansion'!E$7:F$8,MMULT(MINVERSE('Useful matrices &amp; checks'!$G164:$H165),'SS Taylor expansion'!E$4:E$5)))-MMULT(MINVERSE('Useful matrices &amp; checks'!$G164:$H165),MMULT('SS Taylor expansion'!E$7:F$8,MMULT(MINVERSE('Useful matrices &amp; checks'!$G164:$H165),MMULT('SS Taylor expansion'!E$7:F$8,MMULT(MINVERSE('Useful matrices &amp; checks'!$G164:$H165),'Useful matrices &amp; checks'!$L164:$L165))))))</f>
        <v>270.54710094164648</v>
      </c>
      <c r="Z164" s="12">
        <f t="array" aca="1" ref="Z164:Z165" ca="1">(MMULT(MINVERSE('Useful matrices &amp; checks'!$G164:$H165),MMULT('SS Taylor expansion'!G$7:H$8,MMULT(MINVERSE('Useful matrices &amp; checks'!$G164:$H165),'SS Taylor expansion'!G$4:G$5)))-MMULT(MINVERSE('Useful matrices &amp; checks'!$G164:$H165),MMULT('SS Taylor expansion'!G$7:H$8,MMULT(MINVERSE('Useful matrices &amp; checks'!$G164:$H165),MMULT('SS Taylor expansion'!G$7:H$8,MMULT(MINVERSE('Useful matrices &amp; checks'!$G164:$H165),'Useful matrices &amp; checks'!$L164:$L165))))))</f>
        <v>-0.66704516671869218</v>
      </c>
      <c r="AA164" s="12">
        <f t="array" aca="1" ref="AA164:AA165" ca="1">(MMULT(MINVERSE('Useful matrices &amp; checks'!$G164:$H165),MMULT('SS Taylor expansion'!I$7:J$8,MMULT(MINVERSE('Useful matrices &amp; checks'!$G164:$H165),'SS Taylor expansion'!I$4:I$5)))-MMULT(MINVERSE('Useful matrices &amp; checks'!$G164:$H165),MMULT('SS Taylor expansion'!I$7:J$8,MMULT(MINVERSE('Useful matrices &amp; checks'!$G164:$H165),MMULT('SS Taylor expansion'!I$7:J$8,MMULT(MINVERSE('Useful matrices &amp; checks'!$G164:$H165),'Useful matrices &amp; checks'!$L164:$L165))))))</f>
        <v>0.65236555206850633</v>
      </c>
      <c r="AB164" s="12">
        <f t="array" aca="1" ref="AB164:AB165" ca="1">(MMULT(MINVERSE('Useful matrices &amp; checks'!$G164:$H165),MMULT('SS Taylor expansion'!K$7:L$8,MMULT(MINVERSE('Useful matrices &amp; checks'!$G164:$H165),'SS Taylor expansion'!K$4:K$5)))-MMULT(MINVERSE('Useful matrices &amp; checks'!$G164:$H165),MMULT('SS Taylor expansion'!K$7:L$8,MMULT(MINVERSE('Useful matrices &amp; checks'!$G164:$H165),MMULT('SS Taylor expansion'!K$7:L$8,MMULT(MINVERSE('Useful matrices &amp; checks'!$G164:$H165),'Useful matrices &amp; checks'!$L164:$L165))))))</f>
        <v>-145.23481525653915</v>
      </c>
      <c r="AC164" s="12">
        <f t="array" aca="1" ref="AC164:AC165" ca="1">(MMULT(MINVERSE('Useful matrices &amp; checks'!$G164:$H165),MMULT('SS Taylor expansion'!M$7:N$8,MMULT(MINVERSE('Useful matrices &amp; checks'!$G164:$H165),'SS Taylor expansion'!M$4:M$5)))-MMULT(MINVERSE('Useful matrices &amp; checks'!$G164:$H165),MMULT('SS Taylor expansion'!M$7:N$8,MMULT(MINVERSE('Useful matrices &amp; checks'!$G164:$H165),MMULT('SS Taylor expansion'!M$7:N$8,MMULT(MINVERSE('Useful matrices &amp; checks'!$G164:$H165),'Useful matrices &amp; checks'!$L164:$L165))))))</f>
        <v>-52.629528599176126</v>
      </c>
      <c r="AD164" s="12"/>
      <c r="AE164" s="12">
        <f t="array" aca="1" ref="AE164:AE165" ca="1">Q162:Q163*(INDEX('Flow probs &amp; rates'!AE$6:AE$5999-'Flow probs &amp; rates'!AE$5:AE$5999,'Useful matrices &amp; checks'!$A162))+X162:X163*(INDEX('Flow probs &amp; rates'!AE$6:AE$5999-'Flow probs &amp; rates'!AE$5:AE$5999,'Useful matrices &amp; checks'!$A162))^2</f>
        <v>-1.0892445646496081E-2</v>
      </c>
      <c r="AF164" s="12">
        <f t="array" aca="1" ref="AF164:AF165" ca="1">R162:R163*(INDEX('Flow probs &amp; rates'!AF$6:AF$5999-'Flow probs &amp; rates'!AF$5:AF$5999,'Useful matrices &amp; checks'!$A162))+Y162:Y163*(INDEX('Flow probs &amp; rates'!AF$6:AF$5999-'Flow probs &amp; rates'!AF$5:AF$5999,'Useful matrices &amp; checks'!$A162))^2</f>
        <v>-1.1245624907941072E-2</v>
      </c>
      <c r="AG164" s="12">
        <f t="array" aca="1" ref="AG164:AG165" ca="1">S162:S163*(INDEX('Flow probs &amp; rates'!AG$6:AG$5999-'Flow probs &amp; rates'!AG$5:AG$5999,'Useful matrices &amp; checks'!$A162))+Z162:Z163*(INDEX('Flow probs &amp; rates'!AG$6:AG$5999-'Flow probs &amp; rates'!AG$5:AG$5999,'Useful matrices &amp; checks'!$A162))^2</f>
        <v>-3.5538519536587945E-3</v>
      </c>
      <c r="AH164" s="12">
        <f t="array" aca="1" ref="AH164:AH165" ca="1">T162:T163*(INDEX('Flow probs &amp; rates'!AI$6:AI$5999-'Flow probs &amp; rates'!AI$5:AI$5999,'Useful matrices &amp; checks'!$A162))+AA162:AA163*(INDEX('Flow probs &amp; rates'!AI$6:AI$5999-'Flow probs &amp; rates'!AI$5:AI$5999,'Useful matrices &amp; checks'!$A162))^2</f>
        <v>-5.427538160337299E-3</v>
      </c>
      <c r="AI164" s="12">
        <f t="array" aca="1" ref="AI164:AI165" ca="1">U162:U163*(INDEX('Flow probs &amp; rates'!AJ$6:AJ$5999-'Flow probs &amp; rates'!AJ$5:AJ$5999,'Useful matrices &amp; checks'!$A162))+AB162:AB163*(INDEX('Flow probs &amp; rates'!AJ$6:AJ$5999-'Flow probs &amp; rates'!AJ$5:AJ$5999,'Useful matrices &amp; checks'!$A162))^2</f>
        <v>-7.0568994192037838E-3</v>
      </c>
      <c r="AJ164" s="12">
        <f t="array" aca="1" ref="AJ164:AJ165" ca="1">V162:V163*(INDEX('Flow probs &amp; rates'!AK$6:AK$5999-'Flow probs &amp; rates'!AK$5:AK$5999,'Useful matrices &amp; checks'!$A162))+AC162:AC163*(INDEX('Flow probs &amp; rates'!AK$6:AK$5999-'Flow probs &amp; rates'!AK$5:AK$5999,'Useful matrices &amp; checks'!$A162))^2</f>
        <v>-2.5734434311088688E-4</v>
      </c>
      <c r="AK164" s="12"/>
      <c r="AL164" s="12"/>
      <c r="AM164" s="12">
        <f ca="1">'Useful matrices &amp; checks'!AO164</f>
        <v>-3.8965871418497833E-2</v>
      </c>
      <c r="AN164" s="12">
        <f t="shared" ca="1" si="6"/>
        <v>-3.8433704430747916E-2</v>
      </c>
      <c r="AO164" s="12">
        <f t="shared" ca="1" si="7"/>
        <v>-5.3216698774991716E-4</v>
      </c>
    </row>
    <row r="165" spans="1:41" x14ac:dyDescent="0.35">
      <c r="P165" s="56"/>
      <c r="Q165" s="12">
        <f ca="1"/>
        <v>1.2071056487909475</v>
      </c>
      <c r="R165" s="12">
        <f ca="1"/>
        <v>0.28253323825206267</v>
      </c>
      <c r="S165" s="12">
        <f ca="1"/>
        <v>-7.2791342307145651E-2</v>
      </c>
      <c r="T165" s="12">
        <f ca="1"/>
        <v>-5.5753915898486744E-2</v>
      </c>
      <c r="U165" s="12">
        <f ca="1"/>
        <v>-0.15504752730374927</v>
      </c>
      <c r="V165" s="12">
        <f ca="1"/>
        <v>0.50738336825145025</v>
      </c>
      <c r="W165" s="12"/>
      <c r="X165" s="12">
        <f ca="1"/>
        <v>-11.061672490490531</v>
      </c>
      <c r="Y165" s="12">
        <f ca="1"/>
        <v>-5.8949431488801709</v>
      </c>
      <c r="Z165" s="12">
        <f ca="1"/>
        <v>0.14138465407009462</v>
      </c>
      <c r="AA165" s="12">
        <f ca="1"/>
        <v>8.2945641199043962E-2</v>
      </c>
      <c r="AB165" s="12">
        <f ca="1"/>
        <v>3.1645172917970905</v>
      </c>
      <c r="AC165" s="12">
        <f ca="1"/>
        <v>-6.6916316807661005</v>
      </c>
      <c r="AD165" s="12"/>
      <c r="AE165" s="12">
        <f ca="1"/>
        <v>2.4386885012848214E-3</v>
      </c>
      <c r="AF165" s="12">
        <f ca="1"/>
        <v>2.8455667550146308E-4</v>
      </c>
      <c r="AG165" s="12">
        <f ca="1"/>
        <v>7.9566501187400903E-4</v>
      </c>
      <c r="AH165" s="12">
        <f ca="1"/>
        <v>-6.4159089074626227E-4</v>
      </c>
      <c r="AI165" s="12">
        <f ca="1"/>
        <v>1.7856614056714867E-4</v>
      </c>
      <c r="AJ165" s="12">
        <f ca="1"/>
        <v>-3.0420750890633042E-5</v>
      </c>
      <c r="AK165" s="12"/>
      <c r="AL165" s="12"/>
      <c r="AM165" s="12">
        <f ca="1">'Useful matrices &amp; checks'!AO165</f>
        <v>2.9024460494699172E-3</v>
      </c>
      <c r="AN165" s="12">
        <f t="shared" ca="1" si="6"/>
        <v>3.0254646875905468E-3</v>
      </c>
      <c r="AO165" s="12">
        <f t="shared" ca="1" si="7"/>
        <v>-1.230186381206296E-4</v>
      </c>
    </row>
    <row r="166" spans="1:41" x14ac:dyDescent="0.35">
      <c r="A166">
        <v>82</v>
      </c>
      <c r="P166" s="56" t="str">
        <f>INDEX('Flow probs &amp; rates'!$A$5:$A$5999,$A166)</f>
        <v>1997,2</v>
      </c>
      <c r="Q166" s="12">
        <f t="array" aca="1" ref="Q166:Q167" ca="1">-1*(MMULT(MINVERSE('Useful matrices &amp; checks'!$G166:$H167),'SS Taylor expansion'!C$4:C$5)-MMULT(MINVERSE('Useful matrices &amp; checks'!$G166:$H167),MMULT('SS Taylor expansion'!C$7:D$8,MMULT(MINVERSE('Useful matrices &amp; checks'!$G166:$H167),'Useful matrices &amp; checks'!$L166:$L167))))</f>
        <v>-5.5315505529592359</v>
      </c>
      <c r="R166" s="12">
        <f t="array" aca="1" ref="R166:R167" ca="1">-1*(MMULT(MINVERSE('Useful matrices &amp; checks'!$G166:$H167),'SS Taylor expansion'!E$4:E$5)-MMULT(MINVERSE('Useful matrices &amp; checks'!$G166:$H167),MMULT('SS Taylor expansion'!E$7:F$8,MMULT(MINVERSE('Useful matrices &amp; checks'!$G166:$H167),'Useful matrices &amp; checks'!$L166:$L167))))</f>
        <v>-12.934527696145816</v>
      </c>
      <c r="S166" s="12">
        <f t="array" aca="1" ref="S166:S167" ca="1">-1*(MMULT(MINVERSE('Useful matrices &amp; checks'!$G166:$H167),'SS Taylor expansion'!G$4:G$5)-MMULT(MINVERSE('Useful matrices &amp; checks'!$G166:$H167),MMULT('SS Taylor expansion'!G$7:H$8,MMULT(MINVERSE('Useful matrices &amp; checks'!$G166:$H167),'Useful matrices &amp; checks'!$L166:$L167))))</f>
        <v>0.3153637145608234</v>
      </c>
      <c r="T166" s="12">
        <f t="array" aca="1" ref="T166:T167" ca="1">-1*(MMULT(MINVERSE('Useful matrices &amp; checks'!$G166:$H167),'SS Taylor expansion'!I$4:I$5)-MMULT(MINVERSE('Useful matrices &amp; checks'!$G166:$H167),MMULT('SS Taylor expansion'!I$7:J$8,MMULT(MINVERSE('Useful matrices &amp; checks'!$G166:$H167),'Useful matrices &amp; checks'!$L166:$L167))))</f>
        <v>-0.42205713358892211</v>
      </c>
      <c r="U166" s="12">
        <f t="array" aca="1" ref="U166:U167" ca="1">-1*(MMULT(MINVERSE('Useful matrices &amp; checks'!$G166:$H167),'SS Taylor expansion'!K$4:K$5)-MMULT(MINVERSE('Useful matrices &amp; checks'!$G166:$H167),MMULT('SS Taylor expansion'!K$7:L$8,MMULT(MINVERSE('Useful matrices &amp; checks'!$G166:$H167),'Useful matrices &amp; checks'!$L166:$L167))))</f>
        <v>6.7718305845128146</v>
      </c>
      <c r="V166" s="12">
        <f t="array" aca="1" ref="V166:V167" ca="1">-1*(MMULT(MINVERSE('Useful matrices &amp; checks'!$G166:$H167),'SS Taylor expansion'!M$4:M$5)-MMULT(MINVERSE('Useful matrices &amp; checks'!$G166:$H167),MMULT('SS Taylor expansion'!M$7:N$8,MMULT(MINVERSE('Useful matrices &amp; checks'!$G166:$H167),'Useful matrices &amp; checks'!$L166:$L167))))</f>
        <v>3.8758049936077867</v>
      </c>
      <c r="W166" s="12"/>
      <c r="X166" s="12">
        <f t="array" aca="1" ref="X166:X167" ca="1">(MMULT(MINVERSE('Useful matrices &amp; checks'!$G166:$H167),MMULT('SS Taylor expansion'!C$7:D$8,MMULT(MINVERSE('Useful matrices &amp; checks'!$G166:$H167),'SS Taylor expansion'!C$4:C$5)))-MMULT(MINVERSE('Useful matrices &amp; checks'!$G166:$H167),MMULT('SS Taylor expansion'!C$7:D$8,MMULT(MINVERSE('Useful matrices &amp; checks'!$G166:$H167),MMULT('SS Taylor expansion'!C$7:D$8,MMULT(MINVERSE('Useful matrices &amp; checks'!$G166:$H167),'Useful matrices &amp; checks'!$L166:$L167))))))</f>
        <v>48.362013808360643</v>
      </c>
      <c r="Y166" s="12">
        <f t="array" aca="1" ref="Y166:Y167" ca="1">(MMULT(MINVERSE('Useful matrices &amp; checks'!$G166:$H167),MMULT('SS Taylor expansion'!E$7:F$8,MMULT(MINVERSE('Useful matrices &amp; checks'!$G166:$H167),'SS Taylor expansion'!E$4:E$5)))-MMULT(MINVERSE('Useful matrices &amp; checks'!$G166:$H167),MMULT('SS Taylor expansion'!E$7:F$8,MMULT(MINVERSE('Useful matrices &amp; checks'!$G166:$H167),MMULT('SS Taylor expansion'!E$7:F$8,MMULT(MINVERSE('Useful matrices &amp; checks'!$G166:$H167),'Useful matrices &amp; checks'!$L166:$L167))))))</f>
        <v>264.43062735545971</v>
      </c>
      <c r="Z166" s="12">
        <f t="array" aca="1" ref="Z166:Z167" ca="1">(MMULT(MINVERSE('Useful matrices &amp; checks'!$G166:$H167),MMULT('SS Taylor expansion'!G$7:H$8,MMULT(MINVERSE('Useful matrices &amp; checks'!$G166:$H167),'SS Taylor expansion'!G$4:G$5)))-MMULT(MINVERSE('Useful matrices &amp; checks'!$G166:$H167),MMULT('SS Taylor expansion'!G$7:H$8,MMULT(MINVERSE('Useful matrices &amp; checks'!$G166:$H167),MMULT('SS Taylor expansion'!G$7:H$8,MMULT(MINVERSE('Useful matrices &amp; checks'!$G166:$H167),'Useful matrices &amp; checks'!$L166:$L167))))))</f>
        <v>-0.60254586120558673</v>
      </c>
      <c r="AA166" s="12">
        <f t="array" aca="1" ref="AA166:AA167" ca="1">(MMULT(MINVERSE('Useful matrices &amp; checks'!$G166:$H167),MMULT('SS Taylor expansion'!I$7:J$8,MMULT(MINVERSE('Useful matrices &amp; checks'!$G166:$H167),'SS Taylor expansion'!I$4:I$5)))-MMULT(MINVERSE('Useful matrices &amp; checks'!$G166:$H167),MMULT('SS Taylor expansion'!I$7:J$8,MMULT(MINVERSE('Useful matrices &amp; checks'!$G166:$H167),MMULT('SS Taylor expansion'!I$7:J$8,MMULT(MINVERSE('Useful matrices &amp; checks'!$G166:$H167),'Useful matrices &amp; checks'!$L166:$L167))))))</f>
        <v>0.61806465813593403</v>
      </c>
      <c r="AB166" s="12">
        <f t="array" aca="1" ref="AB166:AB167" ca="1">(MMULT(MINVERSE('Useful matrices &amp; checks'!$G166:$H167),MMULT('SS Taylor expansion'!K$7:L$8,MMULT(MINVERSE('Useful matrices &amp; checks'!$G166:$H167),'SS Taylor expansion'!K$4:K$5)))-MMULT(MINVERSE('Useful matrices &amp; checks'!$G166:$H167),MMULT('SS Taylor expansion'!K$7:L$8,MMULT(MINVERSE('Useful matrices &amp; checks'!$G166:$H167),MMULT('SS Taylor expansion'!K$7:L$8,MMULT(MINVERSE('Useful matrices &amp; checks'!$G166:$H167),'Useful matrices &amp; checks'!$L166:$L167))))))</f>
        <v>-135.42002865195434</v>
      </c>
      <c r="AC166" s="12">
        <f t="array" aca="1" ref="AC166:AC167" ca="1">(MMULT(MINVERSE('Useful matrices &amp; checks'!$G166:$H167),MMULT('SS Taylor expansion'!M$7:N$8,MMULT(MINVERSE('Useful matrices &amp; checks'!$G166:$H167),'SS Taylor expansion'!M$4:M$5)))-MMULT(MINVERSE('Useful matrices &amp; checks'!$G166:$H167),MMULT('SS Taylor expansion'!M$7:N$8,MMULT(MINVERSE('Useful matrices &amp; checks'!$G166:$H167),MMULT('SS Taylor expansion'!M$7:N$8,MMULT(MINVERSE('Useful matrices &amp; checks'!$G166:$H167),'Useful matrices &amp; checks'!$L166:$L167))))))</f>
        <v>-51.025938599189985</v>
      </c>
      <c r="AD166" s="12"/>
      <c r="AE166" s="12">
        <f t="array" aca="1" ref="AE166:AE167" ca="1">Q164:Q165*(INDEX('Flow probs &amp; rates'!AE$6:AE$5999-'Flow probs &amp; rates'!AE$5:AE$5999,'Useful matrices &amp; checks'!$A164))+X164:X165*(INDEX('Flow probs &amp; rates'!AE$6:AE$5999-'Flow probs &amp; rates'!AE$5:AE$5999,'Useful matrices &amp; checks'!$A164))^2</f>
        <v>2.6338133245149618E-3</v>
      </c>
      <c r="AF166" s="12">
        <f t="array" aca="1" ref="AF166:AF167" ca="1">R164:R165*(INDEX('Flow probs &amp; rates'!AF$6:AF$5999-'Flow probs &amp; rates'!AF$5:AF$5999,'Useful matrices &amp; checks'!$A164))+Y164:Y165*(INDEX('Flow probs &amp; rates'!AF$6:AF$5999-'Flow probs &amp; rates'!AF$5:AF$5999,'Useful matrices &amp; checks'!$A164))^2</f>
        <v>-2.7818528731246581E-3</v>
      </c>
      <c r="AG166" s="12">
        <f t="array" aca="1" ref="AG166:AG167" ca="1">S164:S165*(INDEX('Flow probs &amp; rates'!AG$6:AG$5999-'Flow probs &amp; rates'!AG$5:AG$5999,'Useful matrices &amp; checks'!$A164))+Z164:Z165*(INDEX('Flow probs &amp; rates'!AG$6:AG$5999-'Flow probs &amp; rates'!AG$5:AG$5999,'Useful matrices &amp; checks'!$A164))^2</f>
        <v>4.0148667620868812E-3</v>
      </c>
      <c r="AH166" s="12">
        <f t="array" aca="1" ref="AH166:AH167" ca="1">T164:T165*(INDEX('Flow probs &amp; rates'!AI$6:AI$5999-'Flow probs &amp; rates'!AI$5:AI$5999,'Useful matrices &amp; checks'!$A164))+AA164:AA165*(INDEX('Flow probs &amp; rates'!AI$6:AI$5999-'Flow probs &amp; rates'!AI$5:AI$5999,'Useful matrices &amp; checks'!$A164))^2</f>
        <v>1.7961471706113964E-3</v>
      </c>
      <c r="AI166" s="12">
        <f t="array" aca="1" ref="AI166:AI167" ca="1">U164:U165*(INDEX('Flow probs &amp; rates'!AJ$6:AJ$5999-'Flow probs &amp; rates'!AJ$5:AJ$5999,'Useful matrices &amp; checks'!$A164))+AB164:AB165*(INDEX('Flow probs &amp; rates'!AJ$6:AJ$5999-'Flow probs &amp; rates'!AJ$5:AJ$5999,'Useful matrices &amp; checks'!$A164))^2</f>
        <v>6.8303911669071122E-3</v>
      </c>
      <c r="AJ166" s="12">
        <f t="array" aca="1" ref="AJ166:AJ167" ca="1">V164:V165*(INDEX('Flow probs &amp; rates'!AK$6:AK$5999-'Flow probs &amp; rates'!AK$5:AK$5999,'Useful matrices &amp; checks'!$A164))+AC164:AC165*(INDEX('Flow probs &amp; rates'!AK$6:AK$5999-'Flow probs &amp; rates'!AK$5:AK$5999,'Useful matrices &amp; checks'!$A164))^2</f>
        <v>-1.0902364826950795E-3</v>
      </c>
      <c r="AK166" s="12"/>
      <c r="AL166" s="12"/>
      <c r="AM166" s="12">
        <f ca="1">'Useful matrices &amp; checks'!AO166</f>
        <v>1.1214030389062435E-2</v>
      </c>
      <c r="AN166" s="12">
        <f t="shared" ca="1" si="6"/>
        <v>1.1403129068300613E-2</v>
      </c>
      <c r="AO166" s="12">
        <f t="shared" ca="1" si="7"/>
        <v>-1.8909867923817825E-4</v>
      </c>
    </row>
    <row r="167" spans="1:41" x14ac:dyDescent="0.35">
      <c r="Q167" s="12">
        <f ca="1"/>
        <v>1.2088370995501356</v>
      </c>
      <c r="R167" s="12">
        <f ca="1"/>
        <v>0.28232294090937021</v>
      </c>
      <c r="S167" s="12">
        <f ca="1"/>
        <v>-6.8917992227173624E-2</v>
      </c>
      <c r="T167" s="12">
        <f ca="1"/>
        <v>-5.2822250084261502E-2</v>
      </c>
      <c r="U167" s="12">
        <f ca="1"/>
        <v>-0.14780927227279905</v>
      </c>
      <c r="V167" s="12">
        <f ca="1"/>
        <v>0.48507352288845107</v>
      </c>
      <c r="W167" s="12"/>
      <c r="X167" s="12">
        <f ca="1"/>
        <v>-10.568790059999856</v>
      </c>
      <c r="Y167" s="12">
        <f ca="1"/>
        <v>-5.7717478469467824</v>
      </c>
      <c r="Z167" s="12">
        <f ca="1"/>
        <v>0.13167732704097507</v>
      </c>
      <c r="AA167" s="12">
        <f ca="1"/>
        <v>7.7353427633563412E-2</v>
      </c>
      <c r="AB167" s="12">
        <f ca="1"/>
        <v>2.9558234861906252</v>
      </c>
      <c r="AC167" s="12">
        <f ca="1"/>
        <v>-6.3861138101169388</v>
      </c>
      <c r="AD167" s="12"/>
      <c r="AE167" s="12">
        <f ca="1"/>
        <v>-5.5825422977511061E-4</v>
      </c>
      <c r="AF167" s="12">
        <f ca="1"/>
        <v>6.0613713762010871E-5</v>
      </c>
      <c r="AG167" s="12">
        <f ca="1"/>
        <v>-8.5097767979864744E-4</v>
      </c>
      <c r="AH167" s="12">
        <f ca="1"/>
        <v>2.2837284752669757E-4</v>
      </c>
      <c r="AI167" s="12">
        <f ca="1"/>
        <v>-1.4882720041496696E-4</v>
      </c>
      <c r="AJ167" s="12">
        <f ca="1"/>
        <v>-1.3861915888875364E-4</v>
      </c>
      <c r="AK167" s="12"/>
      <c r="AL167" s="12"/>
      <c r="AM167" s="12">
        <f ca="1">'Useful matrices &amp; checks'!AO167</f>
        <v>-1.405669206715511E-3</v>
      </c>
      <c r="AN167" s="12">
        <f t="shared" ca="1" si="6"/>
        <v>-1.4076917075887703E-3</v>
      </c>
      <c r="AO167" s="12">
        <f t="shared" ca="1" si="7"/>
        <v>2.0225008732592791E-6</v>
      </c>
    </row>
    <row r="168" spans="1:41" x14ac:dyDescent="0.35">
      <c r="A168">
        <v>83</v>
      </c>
      <c r="P168" s="56" t="str">
        <f>INDEX('Flow probs &amp; rates'!$A$5:$A$5999,$A168)</f>
        <v>1997,3</v>
      </c>
      <c r="Q168" s="12">
        <f t="array" aca="1" ref="Q168:Q169" ca="1">-1*(MMULT(MINVERSE('Useful matrices &amp; checks'!$G168:$H169),'SS Taylor expansion'!C$4:C$5)-MMULT(MINVERSE('Useful matrices &amp; checks'!$G168:$H169),MMULT('SS Taylor expansion'!C$7:D$8,MMULT(MINVERSE('Useful matrices &amp; checks'!$G168:$H169),'Useful matrices &amp; checks'!$L168:$L169))))</f>
        <v>-5.2301516096199414</v>
      </c>
      <c r="R168" s="12">
        <f t="array" aca="1" ref="R168:R169" ca="1">-1*(MMULT(MINVERSE('Useful matrices &amp; checks'!$G168:$H169),'SS Taylor expansion'!E$4:E$5)-MMULT(MINVERSE('Useful matrices &amp; checks'!$G168:$H169),MMULT('SS Taylor expansion'!E$7:F$8,MMULT(MINVERSE('Useful matrices &amp; checks'!$G168:$H169),'Useful matrices &amp; checks'!$L168:$L169))))</f>
        <v>-12.054464540678655</v>
      </c>
      <c r="S168" s="12">
        <f t="array" aca="1" ref="S168:S169" ca="1">-1*(MMULT(MINVERSE('Useful matrices &amp; checks'!$G168:$H169),'SS Taylor expansion'!G$4:G$5)-MMULT(MINVERSE('Useful matrices &amp; checks'!$G168:$H169),MMULT('SS Taylor expansion'!G$7:H$8,MMULT(MINVERSE('Useful matrices &amp; checks'!$G168:$H169),'Useful matrices &amp; checks'!$L168:$L169))))</f>
        <v>0.28827808502398911</v>
      </c>
      <c r="T168" s="12">
        <f t="array" aca="1" ref="T168:T169" ca="1">-1*(MMULT(MINVERSE('Useful matrices &amp; checks'!$G168:$H169),'SS Taylor expansion'!I$4:I$5)-MMULT(MINVERSE('Useful matrices &amp; checks'!$G168:$H169),MMULT('SS Taylor expansion'!I$7:J$8,MMULT(MINVERSE('Useful matrices &amp; checks'!$G168:$H169),'Useful matrices &amp; checks'!$L168:$L169))))</f>
        <v>-0.37614585775134146</v>
      </c>
      <c r="U168" s="12">
        <f t="array" aca="1" ref="U168:U169" ca="1">-1*(MMULT(MINVERSE('Useful matrices &amp; checks'!$G168:$H169),'SS Taylor expansion'!K$4:K$5)-MMULT(MINVERSE('Useful matrices &amp; checks'!$G168:$H169),MMULT('SS Taylor expansion'!K$7:L$8,MMULT(MINVERSE('Useful matrices &amp; checks'!$G168:$H169),'Useful matrices &amp; checks'!$L168:$L169))))</f>
        <v>6.4041599576643709</v>
      </c>
      <c r="V168" s="12">
        <f t="array" aca="1" ref="V168:V169" ca="1">-1*(MMULT(MINVERSE('Useful matrices &amp; checks'!$G168:$H169),'SS Taylor expansion'!M$4:M$5)-MMULT(MINVERSE('Useful matrices &amp; checks'!$G168:$H169),MMULT('SS Taylor expansion'!M$7:N$8,MMULT(MINVERSE('Useful matrices &amp; checks'!$G168:$H169),'Useful matrices &amp; checks'!$L168:$L169))))</f>
        <v>3.62554400190694</v>
      </c>
      <c r="W168" s="12"/>
      <c r="X168" s="12">
        <f t="array" aca="1" ref="X168:X169" ca="1">(MMULT(MINVERSE('Useful matrices &amp; checks'!$G168:$H169),MMULT('SS Taylor expansion'!C$7:D$8,MMULT(MINVERSE('Useful matrices &amp; checks'!$G168:$H169),'SS Taylor expansion'!C$4:C$5)))-MMULT(MINVERSE('Useful matrices &amp; checks'!$G168:$H169),MMULT('SS Taylor expansion'!C$7:D$8,MMULT(MINVERSE('Useful matrices &amp; checks'!$G168:$H169),MMULT('SS Taylor expansion'!C$7:D$8,MMULT(MINVERSE('Useful matrices &amp; checks'!$G168:$H169),'Useful matrices &amp; checks'!$L168:$L169))))))</f>
        <v>43.394806663536819</v>
      </c>
      <c r="Y168" s="12">
        <f t="array" aca="1" ref="Y168:Y169" ca="1">(MMULT(MINVERSE('Useful matrices &amp; checks'!$G168:$H169),MMULT('SS Taylor expansion'!E$7:F$8,MMULT(MINVERSE('Useful matrices &amp; checks'!$G168:$H169),'SS Taylor expansion'!E$4:E$5)))-MMULT(MINVERSE('Useful matrices &amp; checks'!$G168:$H169),MMULT('SS Taylor expansion'!E$7:F$8,MMULT(MINVERSE('Useful matrices &amp; checks'!$G168:$H169),MMULT('SS Taylor expansion'!E$7:F$8,MMULT(MINVERSE('Useful matrices &amp; checks'!$G168:$H169),'Useful matrices &amp; checks'!$L168:$L169))))))</f>
        <v>230.51810934314148</v>
      </c>
      <c r="Z168" s="12">
        <f t="array" aca="1" ref="Z168:Z169" ca="1">(MMULT(MINVERSE('Useful matrices &amp; checks'!$G168:$H169),MMULT('SS Taylor expansion'!G$7:H$8,MMULT(MINVERSE('Useful matrices &amp; checks'!$G168:$H169),'SS Taylor expansion'!G$4:G$5)))-MMULT(MINVERSE('Useful matrices &amp; checks'!$G168:$H169),MMULT('SS Taylor expansion'!G$7:H$8,MMULT(MINVERSE('Useful matrices &amp; checks'!$G168:$H169),MMULT('SS Taylor expansion'!G$7:H$8,MMULT(MINVERSE('Useful matrices &amp; checks'!$G168:$H169),'Useful matrices &amp; checks'!$L168:$L169))))))</f>
        <v>-0.52474371390746244</v>
      </c>
      <c r="AA168" s="12">
        <f t="array" aca="1" ref="AA168:AA169" ca="1">(MMULT(MINVERSE('Useful matrices &amp; checks'!$G168:$H169),MMULT('SS Taylor expansion'!I$7:J$8,MMULT(MINVERSE('Useful matrices &amp; checks'!$G168:$H169),'SS Taylor expansion'!I$4:I$5)))-MMULT(MINVERSE('Useful matrices &amp; checks'!$G168:$H169),MMULT('SS Taylor expansion'!I$7:J$8,MMULT(MINVERSE('Useful matrices &amp; checks'!$G168:$H169),MMULT('SS Taylor expansion'!I$7:J$8,MMULT(MINVERSE('Useful matrices &amp; checks'!$G168:$H169),'Useful matrices &amp; checks'!$L168:$L169))))))</f>
        <v>0.55193216661835331</v>
      </c>
      <c r="AB168" s="12">
        <f t="array" aca="1" ref="AB168:AB169" ca="1">(MMULT(MINVERSE('Useful matrices &amp; checks'!$G168:$H169),MMULT('SS Taylor expansion'!K$7:L$8,MMULT(MINVERSE('Useful matrices &amp; checks'!$G168:$H169),'SS Taylor expansion'!K$4:K$5)))-MMULT(MINVERSE('Useful matrices &amp; checks'!$G168:$H169),MMULT('SS Taylor expansion'!K$7:L$8,MMULT(MINVERSE('Useful matrices &amp; checks'!$G168:$H169),MMULT('SS Taylor expansion'!K$7:L$8,MMULT(MINVERSE('Useful matrices &amp; checks'!$G168:$H169),'Useful matrices &amp; checks'!$L168:$L169))))))</f>
        <v>-120.20681728156086</v>
      </c>
      <c r="AC168" s="12">
        <f t="array" aca="1" ref="AC168:AC169" ca="1">(MMULT(MINVERSE('Useful matrices &amp; checks'!$G168:$H169),MMULT('SS Taylor expansion'!M$7:N$8,MMULT(MINVERSE('Useful matrices &amp; checks'!$G168:$H169),'SS Taylor expansion'!M$4:M$5)))-MMULT(MINVERSE('Useful matrices &amp; checks'!$G168:$H169),MMULT('SS Taylor expansion'!M$7:N$8,MMULT(MINVERSE('Useful matrices &amp; checks'!$G168:$H169),MMULT('SS Taylor expansion'!M$7:N$8,MMULT(MINVERSE('Useful matrices &amp; checks'!$G168:$H169),'Useful matrices &amp; checks'!$L168:$L169))))))</f>
        <v>-44.570038868255082</v>
      </c>
      <c r="AD168" s="12"/>
      <c r="AE168" s="12">
        <f t="array" aca="1" ref="AE168:AE169" ca="1">Q166:Q167*(INDEX('Flow probs &amp; rates'!AE$6:AE$5999-'Flow probs &amp; rates'!AE$5:AE$5999,'Useful matrices &amp; checks'!$A166))+X166:X167*(INDEX('Flow probs &amp; rates'!AE$6:AE$5999-'Flow probs &amp; rates'!AE$5:AE$5999,'Useful matrices &amp; checks'!$A166))^2</f>
        <v>-2.4076975437870782E-3</v>
      </c>
      <c r="AF168" s="12">
        <f t="array" aca="1" ref="AF168:AF169" ca="1">R166:R167*(INDEX('Flow probs &amp; rates'!AF$6:AF$5999-'Flow probs &amp; rates'!AF$5:AF$5999,'Useful matrices &amp; checks'!$A166))+Y166:Y167*(INDEX('Flow probs &amp; rates'!AF$6:AF$5999-'Flow probs &amp; rates'!AF$5:AF$5999,'Useful matrices &amp; checks'!$A166))^2</f>
        <v>-1.3554807182863556E-2</v>
      </c>
      <c r="AG168" s="12">
        <f t="array" aca="1" ref="AG168:AG169" ca="1">S166:S167*(INDEX('Flow probs &amp; rates'!AG$6:AG$5999-'Flow probs &amp; rates'!AG$5:AG$5999,'Useful matrices &amp; checks'!$A166))+Z166:Z167*(INDEX('Flow probs &amp; rates'!AG$6:AG$5999-'Flow probs &amp; rates'!AG$5:AG$5999,'Useful matrices &amp; checks'!$A166))^2</f>
        <v>2.9869708955921324E-3</v>
      </c>
      <c r="AH168" s="12">
        <f t="array" aca="1" ref="AH168:AH169" ca="1">T166:T167*(INDEX('Flow probs &amp; rates'!AI$6:AI$5999-'Flow probs &amp; rates'!AI$5:AI$5999,'Useful matrices &amp; checks'!$A166))+AA166:AA167*(INDEX('Flow probs &amp; rates'!AI$6:AI$5999-'Flow probs &amp; rates'!AI$5:AI$5999,'Useful matrices &amp; checks'!$A166))^2</f>
        <v>-4.1191917226343806E-3</v>
      </c>
      <c r="AI168" s="12">
        <f t="array" aca="1" ref="AI168:AI169" ca="1">U166:U167*(INDEX('Flow probs &amp; rates'!AJ$6:AJ$5999-'Flow probs &amp; rates'!AJ$5:AJ$5999,'Useful matrices &amp; checks'!$A166))+AB166:AB167*(INDEX('Flow probs &amp; rates'!AJ$6:AJ$5999-'Flow probs &amp; rates'!AJ$5:AJ$5999,'Useful matrices &amp; checks'!$A166))^2</f>
        <v>1.8299573842552239E-2</v>
      </c>
      <c r="AJ168" s="12">
        <f t="array" aca="1" ref="AJ168:AJ169" ca="1">V166:V167*(INDEX('Flow probs &amp; rates'!AK$6:AK$5999-'Flow probs &amp; rates'!AK$5:AK$5999,'Useful matrices &amp; checks'!$A166))+AC166:AC167*(INDEX('Flow probs &amp; rates'!AK$6:AK$5999-'Flow probs &amp; rates'!AK$5:AK$5999,'Useful matrices &amp; checks'!$A166))^2</f>
        <v>-4.6614649172268072E-3</v>
      </c>
      <c r="AK168" s="12"/>
      <c r="AL168" s="12"/>
      <c r="AM168" s="12">
        <f ca="1">'Useful matrices &amp; checks'!AO168</f>
        <v>-2.3245816711997547E-3</v>
      </c>
      <c r="AN168" s="12">
        <f t="shared" ca="1" si="6"/>
        <v>-3.4566166283674492E-3</v>
      </c>
      <c r="AO168" s="12">
        <f t="shared" ca="1" si="7"/>
        <v>1.1320349571676946E-3</v>
      </c>
    </row>
    <row r="169" spans="1:41" x14ac:dyDescent="0.35">
      <c r="P169" s="56"/>
      <c r="Q169" s="12">
        <f ca="1"/>
        <v>1.1474305664167002</v>
      </c>
      <c r="R169" s="12">
        <f ca="1"/>
        <v>0.22247638393375629</v>
      </c>
      <c r="S169" s="12">
        <f ca="1"/>
        <v>-6.3244645867662361E-2</v>
      </c>
      <c r="T169" s="12">
        <f ca="1"/>
        <v>-5.0982082425807269E-2</v>
      </c>
      <c r="U169" s="12">
        <f ca="1"/>
        <v>-0.11819474392301074</v>
      </c>
      <c r="V169" s="12">
        <f ca="1"/>
        <v>0.4913992254190962</v>
      </c>
      <c r="W169" s="12"/>
      <c r="X169" s="12">
        <f ca="1"/>
        <v>-9.5202837902252533</v>
      </c>
      <c r="Y169" s="12">
        <f ca="1"/>
        <v>-4.2544266669700672</v>
      </c>
      <c r="Z169" s="12">
        <f ca="1"/>
        <v>0.11512227977578564</v>
      </c>
      <c r="AA169" s="12">
        <f ca="1"/>
        <v>7.4807818914206639E-2</v>
      </c>
      <c r="AB169" s="12">
        <f ca="1"/>
        <v>2.2185289062604694</v>
      </c>
      <c r="AC169" s="12">
        <f ca="1"/>
        <v>-6.0409369091203597</v>
      </c>
      <c r="AD169" s="12"/>
      <c r="AE169" s="12">
        <f ca="1"/>
        <v>5.2616605191622219E-4</v>
      </c>
      <c r="AF169" s="12">
        <f ca="1"/>
        <v>2.9586182945557418E-4</v>
      </c>
      <c r="AG169" s="12">
        <f ca="1"/>
        <v>-6.5275752237979644E-4</v>
      </c>
      <c r="AH169" s="12">
        <f ca="1"/>
        <v>-5.1553440992170975E-4</v>
      </c>
      <c r="AI169" s="12">
        <f ca="1"/>
        <v>-3.9942621995830546E-4</v>
      </c>
      <c r="AJ169" s="12">
        <f ca="1"/>
        <v>-5.8340221268855395E-4</v>
      </c>
      <c r="AK169" s="12"/>
      <c r="AL169" s="12"/>
      <c r="AM169" s="12">
        <f ca="1">'Useful matrices &amp; checks'!AO169</f>
        <v>-1.3260052248567633E-3</v>
      </c>
      <c r="AN169" s="12">
        <f t="shared" ca="1" si="6"/>
        <v>-1.329092483576569E-3</v>
      </c>
      <c r="AO169" s="12">
        <f t="shared" ca="1" si="7"/>
        <v>3.0872587198057036E-6</v>
      </c>
    </row>
    <row r="170" spans="1:41" x14ac:dyDescent="0.35">
      <c r="A170">
        <v>84</v>
      </c>
      <c r="P170" s="56" t="str">
        <f>INDEX('Flow probs &amp; rates'!$A$5:$A$5999,$A170)</f>
        <v>1997,4</v>
      </c>
      <c r="Q170" s="12">
        <f t="array" aca="1" ref="Q170:Q171" ca="1">-1*(MMULT(MINVERSE('Useful matrices &amp; checks'!$G170:$H171),'SS Taylor expansion'!C$4:C$5)-MMULT(MINVERSE('Useful matrices &amp; checks'!$G170:$H171),MMULT('SS Taylor expansion'!C$7:D$8,MMULT(MINVERSE('Useful matrices &amp; checks'!$G170:$H171),'Useful matrices &amp; checks'!$L170:$L171))))</f>
        <v>-5.3806755324754052</v>
      </c>
      <c r="R170" s="12">
        <f t="array" aca="1" ref="R170:R171" ca="1">-1*(MMULT(MINVERSE('Useful matrices &amp; checks'!$G170:$H171),'SS Taylor expansion'!E$4:E$5)-MMULT(MINVERSE('Useful matrices &amp; checks'!$G170:$H171),MMULT('SS Taylor expansion'!E$7:F$8,MMULT(MINVERSE('Useful matrices &amp; checks'!$G170:$H171),'Useful matrices &amp; checks'!$L170:$L171))))</f>
        <v>-11.970412843306894</v>
      </c>
      <c r="S170" s="12">
        <f t="array" aca="1" ref="S170:S171" ca="1">-1*(MMULT(MINVERSE('Useful matrices &amp; checks'!$G170:$H171),'SS Taylor expansion'!G$4:G$5)-MMULT(MINVERSE('Useful matrices &amp; checks'!$G170:$H171),MMULT('SS Taylor expansion'!G$7:H$8,MMULT(MINVERSE('Useful matrices &amp; checks'!$G170:$H171),'Useful matrices &amp; checks'!$L170:$L171))))</f>
        <v>0.30045749485706186</v>
      </c>
      <c r="T170" s="12">
        <f t="array" aca="1" ref="T170:T171" ca="1">-1*(MMULT(MINVERSE('Useful matrices &amp; checks'!$G170:$H171),'SS Taylor expansion'!I$4:I$5)-MMULT(MINVERSE('Useful matrices &amp; checks'!$G170:$H171),MMULT('SS Taylor expansion'!I$7:J$8,MMULT(MINVERSE('Useful matrices &amp; checks'!$G170:$H171),'Useful matrices &amp; checks'!$L170:$L171))))</f>
        <v>-0.36797163334390137</v>
      </c>
      <c r="U170" s="12">
        <f t="array" aca="1" ref="U170:U171" ca="1">-1*(MMULT(MINVERSE('Useful matrices &amp; checks'!$G170:$H171),'SS Taylor expansion'!K$4:K$5)-MMULT(MINVERSE('Useful matrices &amp; checks'!$G170:$H171),MMULT('SS Taylor expansion'!K$7:L$8,MMULT(MINVERSE('Useful matrices &amp; checks'!$G170:$H171),'Useful matrices &amp; checks'!$L170:$L171))))</f>
        <v>6.5200541602136184</v>
      </c>
      <c r="V170" s="12">
        <f t="array" aca="1" ref="V170:V171" ca="1">-1*(MMULT(MINVERSE('Useful matrices &amp; checks'!$G170:$H171),'SS Taylor expansion'!M$4:M$5)-MMULT(MINVERSE('Useful matrices &amp; checks'!$G170:$H171),MMULT('SS Taylor expansion'!M$7:N$8,MMULT(MINVERSE('Useful matrices &amp; checks'!$G170:$H171),'Useful matrices &amp; checks'!$L170:$L171))))</f>
        <v>3.5893034543270037</v>
      </c>
      <c r="W170" s="12"/>
      <c r="X170" s="12">
        <f t="array" aca="1" ref="X170:X171" ca="1">(MMULT(MINVERSE('Useful matrices &amp; checks'!$G170:$H171),MMULT('SS Taylor expansion'!C$7:D$8,MMULT(MINVERSE('Useful matrices &amp; checks'!$G170:$H171),'SS Taylor expansion'!C$4:C$5)))-MMULT(MINVERSE('Useful matrices &amp; checks'!$G170:$H171),MMULT('SS Taylor expansion'!C$7:D$8,MMULT(MINVERSE('Useful matrices &amp; checks'!$G170:$H171),MMULT('SS Taylor expansion'!C$7:D$8,MMULT(MINVERSE('Useful matrices &amp; checks'!$G170:$H171),'Useful matrices &amp; checks'!$L170:$L171))))))</f>
        <v>46.337752091854874</v>
      </c>
      <c r="Y170" s="12">
        <f t="array" aca="1" ref="Y170:Y171" ca="1">(MMULT(MINVERSE('Useful matrices &amp; checks'!$G170:$H171),MMULT('SS Taylor expansion'!E$7:F$8,MMULT(MINVERSE('Useful matrices &amp; checks'!$G170:$H171),'SS Taylor expansion'!E$4:E$5)))-MMULT(MINVERSE('Useful matrices &amp; checks'!$G170:$H171),MMULT('SS Taylor expansion'!E$7:F$8,MMULT(MINVERSE('Useful matrices &amp; checks'!$G170:$H171),MMULT('SS Taylor expansion'!E$7:F$8,MMULT(MINVERSE('Useful matrices &amp; checks'!$G170:$H171),'Useful matrices &amp; checks'!$L170:$L171))))))</f>
        <v>229.33989631874155</v>
      </c>
      <c r="Z170" s="12">
        <f t="array" aca="1" ref="Z170:Z171" ca="1">(MMULT(MINVERSE('Useful matrices &amp; checks'!$G170:$H171),MMULT('SS Taylor expansion'!G$7:H$8,MMULT(MINVERSE('Useful matrices &amp; checks'!$G170:$H171),'SS Taylor expansion'!G$4:G$5)))-MMULT(MINVERSE('Useful matrices &amp; checks'!$G170:$H171),MMULT('SS Taylor expansion'!G$7:H$8,MMULT(MINVERSE('Useful matrices &amp; checks'!$G170:$H171),MMULT('SS Taylor expansion'!G$7:H$8,MMULT(MINVERSE('Useful matrices &amp; checks'!$G170:$H171),'Useful matrices &amp; checks'!$L170:$L171))))))</f>
        <v>-0.56147815914762045</v>
      </c>
      <c r="AA170" s="12">
        <f t="array" aca="1" ref="AA170:AA171" ca="1">(MMULT(MINVERSE('Useful matrices &amp; checks'!$G170:$H171),MMULT('SS Taylor expansion'!I$7:J$8,MMULT(MINVERSE('Useful matrices &amp; checks'!$G170:$H171),'SS Taylor expansion'!I$4:I$5)))-MMULT(MINVERSE('Useful matrices &amp; checks'!$G170:$H171),MMULT('SS Taylor expansion'!I$7:J$8,MMULT(MINVERSE('Useful matrices &amp; checks'!$G170:$H171),MMULT('SS Taylor expansion'!I$7:J$8,MMULT(MINVERSE('Useful matrices &amp; checks'!$G170:$H171),'Useful matrices &amp; checks'!$L170:$L171))))))</f>
        <v>0.55915147685339517</v>
      </c>
      <c r="AB170" s="12">
        <f t="array" aca="1" ref="AB170:AB171" ca="1">(MMULT(MINVERSE('Useful matrices &amp; checks'!$G170:$H171),MMULT('SS Taylor expansion'!K$7:L$8,MMULT(MINVERSE('Useful matrices &amp; checks'!$G170:$H171),'SS Taylor expansion'!K$4:K$5)))-MMULT(MINVERSE('Useful matrices &amp; checks'!$G170:$H171),MMULT('SS Taylor expansion'!K$7:L$8,MMULT(MINVERSE('Useful matrices &amp; checks'!$G170:$H171),MMULT('SS Taylor expansion'!K$7:L$8,MMULT(MINVERSE('Useful matrices &amp; checks'!$G170:$H171),'Useful matrices &amp; checks'!$L170:$L171))))))</f>
        <v>-122.64027945179907</v>
      </c>
      <c r="AC170" s="12">
        <f t="array" aca="1" ref="AC170:AC171" ca="1">(MMULT(MINVERSE('Useful matrices &amp; checks'!$G170:$H171),MMULT('SS Taylor expansion'!M$7:N$8,MMULT(MINVERSE('Useful matrices &amp; checks'!$G170:$H171),'SS Taylor expansion'!M$4:M$5)))-MMULT(MINVERSE('Useful matrices &amp; checks'!$G170:$H171),MMULT('SS Taylor expansion'!M$7:N$8,MMULT(MINVERSE('Useful matrices &amp; checks'!$G170:$H171),MMULT('SS Taylor expansion'!M$7:N$8,MMULT(MINVERSE('Useful matrices &amp; checks'!$G170:$H171),'Useful matrices &amp; checks'!$L170:$L171))))))</f>
        <v>-43.310555868281199</v>
      </c>
      <c r="AD170" s="12"/>
      <c r="AE170" s="12">
        <f t="array" aca="1" ref="AE170:AE171" ca="1">Q168:Q169*(INDEX('Flow probs &amp; rates'!AE$6:AE$5999-'Flow probs &amp; rates'!AE$5:AE$5999,'Useful matrices &amp; checks'!$A168))+X168:X169*(INDEX('Flow probs &amp; rates'!AE$6:AE$5999-'Flow probs &amp; rates'!AE$5:AE$5999,'Useful matrices &amp; checks'!$A168))^2</f>
        <v>1.900670281851943E-3</v>
      </c>
      <c r="AF170" s="12">
        <f t="array" aca="1" ref="AF170:AF171" ca="1">R168:R169*(INDEX('Flow probs &amp; rates'!AF$6:AF$5999-'Flow probs &amp; rates'!AF$5:AF$5999,'Useful matrices &amp; checks'!$A168))+Y168:Y169*(INDEX('Flow probs &amp; rates'!AF$6:AF$5999-'Flow probs &amp; rates'!AF$5:AF$5999,'Useful matrices &amp; checks'!$A168))^2</f>
        <v>-1.8701317694018681E-3</v>
      </c>
      <c r="AG170" s="12">
        <f t="array" aca="1" ref="AG170:AG171" ca="1">S168:S169*(INDEX('Flow probs &amp; rates'!AG$6:AG$5999-'Flow probs &amp; rates'!AG$5:AG$5999,'Useful matrices &amp; checks'!$A168))+Z168:Z169*(INDEX('Flow probs &amp; rates'!AG$6:AG$5999-'Flow probs &amp; rates'!AG$5:AG$5999,'Useful matrices &amp; checks'!$A168))^2</f>
        <v>-5.1954960169900482E-3</v>
      </c>
      <c r="AH170" s="12">
        <f t="array" aca="1" ref="AH170:AH171" ca="1">T168:T169*(INDEX('Flow probs &amp; rates'!AI$6:AI$5999-'Flow probs &amp; rates'!AI$5:AI$5999,'Useful matrices &amp; checks'!$A168))+AA168:AA169*(INDEX('Flow probs &amp; rates'!AI$6:AI$5999-'Flow probs &amp; rates'!AI$5:AI$5999,'Useful matrices &amp; checks'!$A168))^2</f>
        <v>-9.7760610669225595E-4</v>
      </c>
      <c r="AI170" s="12">
        <f t="array" aca="1" ref="AI170:AI171" ca="1">U168:U169*(INDEX('Flow probs &amp; rates'!AJ$6:AJ$5999-'Flow probs &amp; rates'!AJ$5:AJ$5999,'Useful matrices &amp; checks'!$A168))+AB168:AB169*(INDEX('Flow probs &amp; rates'!AJ$6:AJ$5999-'Flow probs &amp; rates'!AJ$5:AJ$5999,'Useful matrices &amp; checks'!$A168))^2</f>
        <v>3.2639158485542083E-3</v>
      </c>
      <c r="AJ170" s="12">
        <f t="array" aca="1" ref="AJ170:AJ171" ca="1">V168:V169*(INDEX('Flow probs &amp; rates'!AK$6:AK$5999-'Flow probs &amp; rates'!AK$5:AK$5999,'Useful matrices &amp; checks'!$A168))+AC168:AC169*(INDEX('Flow probs &amp; rates'!AK$6:AK$5999-'Flow probs &amp; rates'!AK$5:AK$5999,'Useful matrices &amp; checks'!$A168))^2</f>
        <v>-2.8744284301668848E-3</v>
      </c>
      <c r="AK170" s="12"/>
      <c r="AL170" s="12"/>
      <c r="AM170" s="12">
        <f ca="1">'Useful matrices &amp; checks'!AO170</f>
        <v>-5.5665398907667196E-3</v>
      </c>
      <c r="AN170" s="12">
        <f t="shared" ca="1" si="6"/>
        <v>-5.753076192844906E-3</v>
      </c>
      <c r="AO170" s="12">
        <f t="shared" ca="1" si="7"/>
        <v>1.8653630207818642E-4</v>
      </c>
    </row>
    <row r="171" spans="1:41" x14ac:dyDescent="0.35">
      <c r="Q171" s="12">
        <f ca="1"/>
        <v>1.1675849045198501</v>
      </c>
      <c r="R171" s="12">
        <f ca="1"/>
        <v>0.21817494831665959</v>
      </c>
      <c r="S171" s="12">
        <f ca="1"/>
        <v>-6.5198065433907396E-2</v>
      </c>
      <c r="T171" s="12">
        <f ca="1"/>
        <v>-5.3015153080960727E-2</v>
      </c>
      <c r="U171" s="12">
        <f ca="1"/>
        <v>-0.11883570751043959</v>
      </c>
      <c r="V171" s="12">
        <f ca="1"/>
        <v>0.51712538370403971</v>
      </c>
      <c r="W171" s="12"/>
      <c r="X171" s="12">
        <f ca="1"/>
        <v>-10.055105446386655</v>
      </c>
      <c r="Y171" s="12">
        <f ca="1"/>
        <v>-4.1799911733425832</v>
      </c>
      <c r="Z171" s="12">
        <f ca="1"/>
        <v>0.12183849757927256</v>
      </c>
      <c r="AA171" s="12">
        <f ca="1"/>
        <v>8.0559202000018287E-2</v>
      </c>
      <c r="AB171" s="12">
        <f ca="1"/>
        <v>2.2352643121993756</v>
      </c>
      <c r="AC171" s="12">
        <f ca="1"/>
        <v>-6.2399259652509969</v>
      </c>
      <c r="AD171" s="12"/>
      <c r="AE171" s="12">
        <f ca="1"/>
        <v>-4.169835486346909E-4</v>
      </c>
      <c r="AF171" s="12">
        <f ca="1"/>
        <v>3.4515025709531953E-5</v>
      </c>
      <c r="AG171" s="12">
        <f ca="1"/>
        <v>1.1398275580817823E-3</v>
      </c>
      <c r="AH171" s="12">
        <f ca="1"/>
        <v>-1.325028418744547E-4</v>
      </c>
      <c r="AI171" s="12">
        <f ca="1"/>
        <v>-6.0238610599416692E-5</v>
      </c>
      <c r="AJ171" s="12">
        <f ca="1"/>
        <v>-3.8959447281944516E-4</v>
      </c>
      <c r="AK171" s="12"/>
      <c r="AL171" s="12"/>
      <c r="AM171" s="12">
        <f ca="1">'Useful matrices &amp; checks'!AO171</f>
        <v>1.4404114661341338E-4</v>
      </c>
      <c r="AN171" s="12">
        <f t="shared" ca="1" si="6"/>
        <v>1.7502310986330683E-4</v>
      </c>
      <c r="AO171" s="12">
        <f t="shared" ca="1" si="7"/>
        <v>-3.0981963249893444E-5</v>
      </c>
    </row>
    <row r="172" spans="1:41" x14ac:dyDescent="0.35">
      <c r="A172">
        <v>85</v>
      </c>
      <c r="P172" s="56" t="str">
        <f>INDEX('Flow probs &amp; rates'!$A$5:$A$5999,$A172)</f>
        <v>1997,5</v>
      </c>
      <c r="Q172" s="12">
        <f t="array" aca="1" ref="Q172:Q173" ca="1">-1*(MMULT(MINVERSE('Useful matrices &amp; checks'!$G172:$H173),'SS Taylor expansion'!C$4:C$5)-MMULT(MINVERSE('Useful matrices &amp; checks'!$G172:$H173),MMULT('SS Taylor expansion'!C$7:D$8,MMULT(MINVERSE('Useful matrices &amp; checks'!$G172:$H173),'Useful matrices &amp; checks'!$L172:$L173))))</f>
        <v>-5.4285369955274181</v>
      </c>
      <c r="R172" s="12">
        <f t="array" aca="1" ref="R172:R173" ca="1">-1*(MMULT(MINVERSE('Useful matrices &amp; checks'!$G172:$H173),'SS Taylor expansion'!E$4:E$5)-MMULT(MINVERSE('Useful matrices &amp; checks'!$G172:$H173),MMULT('SS Taylor expansion'!E$7:F$8,MMULT(MINVERSE('Useful matrices &amp; checks'!$G172:$H173),'Useful matrices &amp; checks'!$L172:$L173))))</f>
        <v>-12.513072984469689</v>
      </c>
      <c r="S172" s="12">
        <f t="array" aca="1" ref="S172:S173" ca="1">-1*(MMULT(MINVERSE('Useful matrices &amp; checks'!$G172:$H173),'SS Taylor expansion'!G$4:G$5)-MMULT(MINVERSE('Useful matrices &amp; checks'!$G172:$H173),MMULT('SS Taylor expansion'!G$7:H$8,MMULT(MINVERSE('Useful matrices &amp; checks'!$G172:$H173),'Useful matrices &amp; checks'!$L172:$L173))))</f>
        <v>0.26455578957633774</v>
      </c>
      <c r="T172" s="12">
        <f t="array" aca="1" ref="T172:T173" ca="1">-1*(MMULT(MINVERSE('Useful matrices &amp; checks'!$G172:$H173),'SS Taylor expansion'!I$4:I$5)-MMULT(MINVERSE('Useful matrices &amp; checks'!$G172:$H173),MMULT('SS Taylor expansion'!I$7:J$8,MMULT(MINVERSE('Useful matrices &amp; checks'!$G172:$H173),'Useful matrices &amp; checks'!$L172:$L173))))</f>
        <v>-0.34525969223030173</v>
      </c>
      <c r="U172" s="12">
        <f t="array" aca="1" ref="U172:U173" ca="1">-1*(MMULT(MINVERSE('Useful matrices &amp; checks'!$G172:$H173),'SS Taylor expansion'!K$4:K$5)-MMULT(MINVERSE('Useful matrices &amp; checks'!$G172:$H173),MMULT('SS Taylor expansion'!K$7:L$8,MMULT(MINVERSE('Useful matrices &amp; checks'!$G172:$H173),'Useful matrices &amp; checks'!$L172:$L173))))</f>
        <v>5.3703541288723855</v>
      </c>
      <c r="V172" s="12">
        <f t="array" aca="1" ref="V172:V173" ca="1">-1*(MMULT(MINVERSE('Useful matrices &amp; checks'!$G172:$H173),'SS Taylor expansion'!M$4:M$5)-MMULT(MINVERSE('Useful matrices &amp; checks'!$G172:$H173),MMULT('SS Taylor expansion'!M$7:N$8,MMULT(MINVERSE('Useful matrices &amp; checks'!$G172:$H173),'Useful matrices &amp; checks'!$L172:$L173))))</f>
        <v>3.0405374560335128</v>
      </c>
      <c r="W172" s="12"/>
      <c r="X172" s="12">
        <f t="array" aca="1" ref="X172:X173" ca="1">(MMULT(MINVERSE('Useful matrices &amp; checks'!$G172:$H173),MMULT('SS Taylor expansion'!C$7:D$8,MMULT(MINVERSE('Useful matrices &amp; checks'!$G172:$H173),'SS Taylor expansion'!C$4:C$5)))-MMULT(MINVERSE('Useful matrices &amp; checks'!$G172:$H173),MMULT('SS Taylor expansion'!C$7:D$8,MMULT(MINVERSE('Useful matrices &amp; checks'!$G172:$H173),MMULT('SS Taylor expansion'!C$7:D$8,MMULT(MINVERSE('Useful matrices &amp; checks'!$G172:$H173),'Useful matrices &amp; checks'!$L172:$L173))))))</f>
        <v>43.552660804208394</v>
      </c>
      <c r="Y172" s="12">
        <f t="array" aca="1" ref="Y172:Y173" ca="1">(MMULT(MINVERSE('Useful matrices &amp; checks'!$G172:$H173),MMULT('SS Taylor expansion'!E$7:F$8,MMULT(MINVERSE('Useful matrices &amp; checks'!$G172:$H173),'SS Taylor expansion'!E$4:E$5)))-MMULT(MINVERSE('Useful matrices &amp; checks'!$G172:$H173),MMULT('SS Taylor expansion'!E$7:F$8,MMULT(MINVERSE('Useful matrices &amp; checks'!$G172:$H173),MMULT('SS Taylor expansion'!E$7:F$8,MMULT(MINVERSE('Useful matrices &amp; checks'!$G172:$H173),'Useful matrices &amp; checks'!$L172:$L173))))))</f>
        <v>231.4072943125995</v>
      </c>
      <c r="Z172" s="12">
        <f t="array" aca="1" ref="Z172:Z173" ca="1">(MMULT(MINVERSE('Useful matrices &amp; checks'!$G172:$H173),MMULT('SS Taylor expansion'!G$7:H$8,MMULT(MINVERSE('Useful matrices &amp; checks'!$G172:$H173),'SS Taylor expansion'!G$4:G$5)))-MMULT(MINVERSE('Useful matrices &amp; checks'!$G172:$H173),MMULT('SS Taylor expansion'!G$7:H$8,MMULT(MINVERSE('Useful matrices &amp; checks'!$G172:$H173),MMULT('SS Taylor expansion'!G$7:H$8,MMULT(MINVERSE('Useful matrices &amp; checks'!$G172:$H173),'Useful matrices &amp; checks'!$L172:$L173))))))</f>
        <v>-0.49250304618205298</v>
      </c>
      <c r="AA172" s="12">
        <f t="array" aca="1" ref="AA172:AA173" ca="1">(MMULT(MINVERSE('Useful matrices &amp; checks'!$G172:$H173),MMULT('SS Taylor expansion'!I$7:J$8,MMULT(MINVERSE('Useful matrices &amp; checks'!$G172:$H173),'SS Taylor expansion'!I$4:I$5)))-MMULT(MINVERSE('Useful matrices &amp; checks'!$G172:$H173),MMULT('SS Taylor expansion'!I$7:J$8,MMULT(MINVERSE('Useful matrices &amp; checks'!$G172:$H173),MMULT('SS Taylor expansion'!I$7:J$8,MMULT(MINVERSE('Useful matrices &amp; checks'!$G172:$H173),'Useful matrices &amp; checks'!$L172:$L173))))))</f>
        <v>0.49646529878217388</v>
      </c>
      <c r="AB172" s="12">
        <f t="array" aca="1" ref="AB172:AB173" ca="1">(MMULT(MINVERSE('Useful matrices &amp; checks'!$G172:$H173),MMULT('SS Taylor expansion'!K$7:L$8,MMULT(MINVERSE('Useful matrices &amp; checks'!$G172:$H173),'SS Taylor expansion'!K$4:K$5)))-MMULT(MINVERSE('Useful matrices &amp; checks'!$G172:$H173),MMULT('SS Taylor expansion'!K$7:L$8,MMULT(MINVERSE('Useful matrices &amp; checks'!$G172:$H173),MMULT('SS Taylor expansion'!K$7:L$8,MMULT(MINVERSE('Useful matrices &amp; checks'!$G172:$H173),'Useful matrices &amp; checks'!$L172:$L173))))))</f>
        <v>-97.039976020187652</v>
      </c>
      <c r="AC172" s="12">
        <f t="array" aca="1" ref="AC172:AC173" ca="1">(MMULT(MINVERSE('Useful matrices &amp; checks'!$G172:$H173),MMULT('SS Taylor expansion'!M$7:N$8,MMULT(MINVERSE('Useful matrices &amp; checks'!$G172:$H173),'SS Taylor expansion'!M$4:M$5)))-MMULT(MINVERSE('Useful matrices &amp; checks'!$G172:$H173),MMULT('SS Taylor expansion'!M$7:N$8,MMULT(MINVERSE('Useful matrices &amp; checks'!$G172:$H173),MMULT('SS Taylor expansion'!M$7:N$8,MMULT(MINVERSE('Useful matrices &amp; checks'!$G172:$H173),'Useful matrices &amp; checks'!$L172:$L173))))))</f>
        <v>-36.207573204203911</v>
      </c>
      <c r="AD172" s="12"/>
      <c r="AE172" s="12">
        <f t="array" aca="1" ref="AE172:AE173" ca="1">Q170:Q171*(INDEX('Flow probs &amp; rates'!AE$6:AE$5999-'Flow probs &amp; rates'!AE$5:AE$5999,'Useful matrices &amp; checks'!$A170))+X170:X171*(INDEX('Flow probs &amp; rates'!AE$6:AE$5999-'Flow probs &amp; rates'!AE$5:AE$5999,'Useful matrices &amp; checks'!$A170))^2</f>
        <v>6.2407215920150354E-3</v>
      </c>
      <c r="AF172" s="12">
        <f t="array" aca="1" ref="AF172:AF173" ca="1">R170:R171*(INDEX('Flow probs &amp; rates'!AF$6:AF$5999-'Flow probs &amp; rates'!AF$5:AF$5999,'Useful matrices &amp; checks'!$A170))+Y170:Y171*(INDEX('Flow probs &amp; rates'!AF$6:AF$5999-'Flow probs &amp; rates'!AF$5:AF$5999,'Useful matrices &amp; checks'!$A170))^2</f>
        <v>1.6488598037445547E-2</v>
      </c>
      <c r="AG172" s="12">
        <f t="array" aca="1" ref="AG172:AG173" ca="1">S170:S171*(INDEX('Flow probs &amp; rates'!AG$6:AG$5999-'Flow probs &amp; rates'!AG$5:AG$5999,'Useful matrices &amp; checks'!$A170))+Z170:Z171*(INDEX('Flow probs &amp; rates'!AG$6:AG$5999-'Flow probs &amp; rates'!AG$5:AG$5999,'Useful matrices &amp; checks'!$A170))^2</f>
        <v>5.3241208888087704E-3</v>
      </c>
      <c r="AH172" s="12">
        <f t="array" aca="1" ref="AH172:AH173" ca="1">T170:T171*(INDEX('Flow probs &amp; rates'!AI$6:AI$5999-'Flow probs &amp; rates'!AI$5:AI$5999,'Useful matrices &amp; checks'!$A170))+AA170:AA171*(INDEX('Flow probs &amp; rates'!AI$6:AI$5999-'Flow probs &amp; rates'!AI$5:AI$5999,'Useful matrices &amp; checks'!$A170))^2</f>
        <v>3.1238756081434843E-3</v>
      </c>
      <c r="AI172" s="12">
        <f t="array" aca="1" ref="AI172:AI173" ca="1">U170:U171*(INDEX('Flow probs &amp; rates'!AJ$6:AJ$5999-'Flow probs &amp; rates'!AJ$5:AJ$5999,'Useful matrices &amp; checks'!$A170))+AB170:AB171*(INDEX('Flow probs &amp; rates'!AJ$6:AJ$5999-'Flow probs &amp; rates'!AJ$5:AJ$5999,'Useful matrices &amp; checks'!$A170))^2</f>
        <v>1.5538452605200186E-2</v>
      </c>
      <c r="AJ172" s="12">
        <f t="array" aca="1" ref="AJ172:AJ173" ca="1">V170:V171*(INDEX('Flow probs &amp; rates'!AK$6:AK$5999-'Flow probs &amp; rates'!AK$5:AK$5999,'Useful matrices &amp; checks'!$A170))+AC170:AC171*(INDEX('Flow probs &amp; rates'!AK$6:AK$5999-'Flow probs &amp; rates'!AK$5:AK$5999,'Useful matrices &amp; checks'!$A170))^2</f>
        <v>6.5210962895838852E-3</v>
      </c>
      <c r="AK172" s="12"/>
      <c r="AL172" s="12"/>
      <c r="AM172" s="12">
        <f ca="1">'Useful matrices &amp; checks'!AO172</f>
        <v>5.1832889313885966E-2</v>
      </c>
      <c r="AN172" s="12">
        <f t="shared" ca="1" si="6"/>
        <v>5.3236865021196914E-2</v>
      </c>
      <c r="AO172" s="12">
        <f t="shared" ca="1" si="7"/>
        <v>-1.4039757073109477E-3</v>
      </c>
    </row>
    <row r="173" spans="1:41" x14ac:dyDescent="0.35">
      <c r="P173" s="56"/>
      <c r="Q173" s="12">
        <f ca="1"/>
        <v>1.2596287419868344</v>
      </c>
      <c r="R173" s="12">
        <f ca="1"/>
        <v>0.28667110790376488</v>
      </c>
      <c r="S173" s="12">
        <f ca="1"/>
        <v>-6.1387087659886035E-2</v>
      </c>
      <c r="T173" s="12">
        <f ca="1"/>
        <v>-4.7416380384115574E-2</v>
      </c>
      <c r="U173" s="12">
        <f ca="1"/>
        <v>-0.12303335638417129</v>
      </c>
      <c r="V173" s="12">
        <f ca="1"/>
        <v>0.41757344929586582</v>
      </c>
      <c r="W173" s="12"/>
      <c r="X173" s="12">
        <f ca="1"/>
        <v>-10.10588734758255</v>
      </c>
      <c r="Y173" s="12">
        <f ca="1"/>
        <v>-5.3014783434843773</v>
      </c>
      <c r="Z173" s="12">
        <f ca="1"/>
        <v>0.11427959190443171</v>
      </c>
      <c r="AA173" s="12">
        <f ca="1"/>
        <v>6.8182263914163072E-2</v>
      </c>
      <c r="AB173" s="12">
        <f ca="1"/>
        <v>2.2231595285337447</v>
      </c>
      <c r="AC173" s="12">
        <f ca="1"/>
        <v>-4.9725818057297264</v>
      </c>
      <c r="AD173" s="12"/>
      <c r="AE173" s="12">
        <f ca="1"/>
        <v>-1.3542114331498484E-3</v>
      </c>
      <c r="AF173" s="12">
        <f ca="1"/>
        <v>-3.0052422349370329E-4</v>
      </c>
      <c r="AG173" s="12">
        <f ca="1"/>
        <v>-1.1553127747794265E-3</v>
      </c>
      <c r="AH173" s="12">
        <f ca="1"/>
        <v>4.500693221013226E-4</v>
      </c>
      <c r="AI173" s="12">
        <f ca="1"/>
        <v>-2.832066979173528E-4</v>
      </c>
      <c r="AJ173" s="12">
        <f ca="1"/>
        <v>9.3952056821964918E-4</v>
      </c>
      <c r="AK173" s="12"/>
      <c r="AL173" s="12"/>
      <c r="AM173" s="12">
        <f ca="1">'Useful matrices &amp; checks'!AO173</f>
        <v>-1.9136641128973605E-3</v>
      </c>
      <c r="AN173" s="12">
        <f t="shared" ca="1" si="6"/>
        <v>-1.7036652390193588E-3</v>
      </c>
      <c r="AO173" s="12">
        <f t="shared" ca="1" si="7"/>
        <v>-2.0999887387800173E-4</v>
      </c>
    </row>
    <row r="174" spans="1:41" x14ac:dyDescent="0.35">
      <c r="A174">
        <v>86</v>
      </c>
      <c r="P174" s="56" t="str">
        <f>INDEX('Flow probs &amp; rates'!$A$5:$A$5999,$A174)</f>
        <v>1997,6</v>
      </c>
      <c r="Q174" s="12">
        <f t="array" aca="1" ref="Q174:Q175" ca="1">-1*(MMULT(MINVERSE('Useful matrices &amp; checks'!$G174:$H175),'SS Taylor expansion'!C$4:C$5)-MMULT(MINVERSE('Useful matrices &amp; checks'!$G174:$H175),MMULT('SS Taylor expansion'!C$7:D$8,MMULT(MINVERSE('Useful matrices &amp; checks'!$G174:$H175),'Useful matrices &amp; checks'!$L174:$L175))))</f>
        <v>-5.5106329136677097</v>
      </c>
      <c r="R174" s="12">
        <f t="array" aca="1" ref="R174:R175" ca="1">-1*(MMULT(MINVERSE('Useful matrices &amp; checks'!$G174:$H175),'SS Taylor expansion'!E$4:E$5)-MMULT(MINVERSE('Useful matrices &amp; checks'!$G174:$H175),MMULT('SS Taylor expansion'!E$7:F$8,MMULT(MINVERSE('Useful matrices &amp; checks'!$G174:$H175),'Useful matrices &amp; checks'!$L174:$L175))))</f>
        <v>-12.589361709662601</v>
      </c>
      <c r="S174" s="12">
        <f t="array" aca="1" ref="S174:S175" ca="1">-1*(MMULT(MINVERSE('Useful matrices &amp; checks'!$G174:$H175),'SS Taylor expansion'!G$4:G$5)-MMULT(MINVERSE('Useful matrices &amp; checks'!$G174:$H175),MMULT('SS Taylor expansion'!G$7:H$8,MMULT(MINVERSE('Useful matrices &amp; checks'!$G174:$H175),'Useful matrices &amp; checks'!$L174:$L175))))</f>
        <v>0.28239250247824105</v>
      </c>
      <c r="T174" s="12">
        <f t="array" aca="1" ref="T174:T175" ca="1">-1*(MMULT(MINVERSE('Useful matrices &amp; checks'!$G174:$H175),'SS Taylor expansion'!I$4:I$5)-MMULT(MINVERSE('Useful matrices &amp; checks'!$G174:$H175),MMULT('SS Taylor expansion'!I$7:J$8,MMULT(MINVERSE('Useful matrices &amp; checks'!$G174:$H175),'Useful matrices &amp; checks'!$L174:$L175))))</f>
        <v>-0.3627496097785477</v>
      </c>
      <c r="U174" s="12">
        <f t="array" aca="1" ref="U174:U175" ca="1">-1*(MMULT(MINVERSE('Useful matrices &amp; checks'!$G174:$H175),'SS Taylor expansion'!K$4:K$5)-MMULT(MINVERSE('Useful matrices &amp; checks'!$G174:$H175),MMULT('SS Taylor expansion'!K$7:L$8,MMULT(MINVERSE('Useful matrices &amp; checks'!$G174:$H175),'Useful matrices &amp; checks'!$L174:$L175))))</f>
        <v>6.311748234373491</v>
      </c>
      <c r="V174" s="12">
        <f t="array" aca="1" ref="V174:V175" ca="1">-1*(MMULT(MINVERSE('Useful matrices &amp; checks'!$G174:$H175),'SS Taylor expansion'!M$4:M$5)-MMULT(MINVERSE('Useful matrices &amp; checks'!$G174:$H175),MMULT('SS Taylor expansion'!M$7:N$8,MMULT(MINVERSE('Useful matrices &amp; checks'!$G174:$H175),'Useful matrices &amp; checks'!$L174:$L175))))</f>
        <v>3.5489610204334143</v>
      </c>
      <c r="W174" s="12"/>
      <c r="X174" s="12">
        <f t="array" aca="1" ref="X174:X175" ca="1">(MMULT(MINVERSE('Useful matrices &amp; checks'!$G174:$H175),MMULT('SS Taylor expansion'!C$7:D$8,MMULT(MINVERSE('Useful matrices &amp; checks'!$G174:$H175),'SS Taylor expansion'!C$4:C$5)))-MMULT(MINVERSE('Useful matrices &amp; checks'!$G174:$H175),MMULT('SS Taylor expansion'!C$7:D$8,MMULT(MINVERSE('Useful matrices &amp; checks'!$G174:$H175),MMULT('SS Taylor expansion'!C$7:D$8,MMULT(MINVERSE('Useful matrices &amp; checks'!$G174:$H175),'Useful matrices &amp; checks'!$L174:$L175))))))</f>
        <v>47.147942682525965</v>
      </c>
      <c r="Y174" s="12">
        <f t="array" aca="1" ref="Y174:Y175" ca="1">(MMULT(MINVERSE('Useful matrices &amp; checks'!$G174:$H175),MMULT('SS Taylor expansion'!E$7:F$8,MMULT(MINVERSE('Useful matrices &amp; checks'!$G174:$H175),'SS Taylor expansion'!E$4:E$5)))-MMULT(MINVERSE('Useful matrices &amp; checks'!$G174:$H175),MMULT('SS Taylor expansion'!E$7:F$8,MMULT(MINVERSE('Useful matrices &amp; checks'!$G174:$H175),MMULT('SS Taylor expansion'!E$7:F$8,MMULT(MINVERSE('Useful matrices &amp; checks'!$G174:$H175),'Useful matrices &amp; checks'!$L174:$L175))))))</f>
        <v>246.07483720490748</v>
      </c>
      <c r="Z174" s="12">
        <f t="array" aca="1" ref="Z174:Z175" ca="1">(MMULT(MINVERSE('Useful matrices &amp; checks'!$G174:$H175),MMULT('SS Taylor expansion'!G$7:H$8,MMULT(MINVERSE('Useful matrices &amp; checks'!$G174:$H175),'SS Taylor expansion'!G$4:G$5)))-MMULT(MINVERSE('Useful matrices &amp; checks'!$G174:$H175),MMULT('SS Taylor expansion'!G$7:H$8,MMULT(MINVERSE('Useful matrices &amp; checks'!$G174:$H175),MMULT('SS Taylor expansion'!G$7:H$8,MMULT(MINVERSE('Useful matrices &amp; checks'!$G174:$H175),'Useful matrices &amp; checks'!$L174:$L175))))))</f>
        <v>-0.50491461403899229</v>
      </c>
      <c r="AA174" s="12">
        <f t="array" aca="1" ref="AA174:AA175" ca="1">(MMULT(MINVERSE('Useful matrices &amp; checks'!$G174:$H175),MMULT('SS Taylor expansion'!I$7:J$8,MMULT(MINVERSE('Useful matrices &amp; checks'!$G174:$H175),'SS Taylor expansion'!I$4:I$5)))-MMULT(MINVERSE('Useful matrices &amp; checks'!$G174:$H175),MMULT('SS Taylor expansion'!I$7:J$8,MMULT(MINVERSE('Useful matrices &amp; checks'!$G174:$H175),MMULT('SS Taylor expansion'!I$7:J$8,MMULT(MINVERSE('Useful matrices &amp; checks'!$G174:$H175),'Useful matrices &amp; checks'!$L174:$L175))))))</f>
        <v>0.51576774130115965</v>
      </c>
      <c r="AB174" s="12">
        <f t="array" aca="1" ref="AB174:AB175" ca="1">(MMULT(MINVERSE('Useful matrices &amp; checks'!$G174:$H175),MMULT('SS Taylor expansion'!K$7:L$8,MMULT(MINVERSE('Useful matrices &amp; checks'!$G174:$H175),'SS Taylor expansion'!K$4:K$5)))-MMULT(MINVERSE('Useful matrices &amp; checks'!$G174:$H175),MMULT('SS Taylor expansion'!K$7:L$8,MMULT(MINVERSE('Useful matrices &amp; checks'!$G174:$H175),MMULT('SS Taylor expansion'!K$7:L$8,MMULT(MINVERSE('Useful matrices &amp; checks'!$G174:$H175),'Useful matrices &amp; checks'!$L174:$L175))))))</f>
        <v>-121.05991080611261</v>
      </c>
      <c r="AC174" s="12">
        <f t="array" aca="1" ref="AC174:AC175" ca="1">(MMULT(MINVERSE('Useful matrices &amp; checks'!$G174:$H175),MMULT('SS Taylor expansion'!M$7:N$8,MMULT(MINVERSE('Useful matrices &amp; checks'!$G174:$H175),'SS Taylor expansion'!M$4:M$5)))-MMULT(MINVERSE('Useful matrices &amp; checks'!$G174:$H175),MMULT('SS Taylor expansion'!M$7:N$8,MMULT(MINVERSE('Useful matrices &amp; checks'!$G174:$H175),MMULT('SS Taylor expansion'!M$7:N$8,MMULT(MINVERSE('Useful matrices &amp; checks'!$G174:$H175),'Useful matrices &amp; checks'!$L174:$L175))))))</f>
        <v>-44.050655121146661</v>
      </c>
      <c r="AD174" s="12"/>
      <c r="AE174" s="12">
        <f t="array" aca="1" ref="AE174:AE175" ca="1">Q172:Q173*(INDEX('Flow probs &amp; rates'!AE$6:AE$5999-'Flow probs &amp; rates'!AE$5:AE$5999,'Useful matrices &amp; checks'!$A172))+X172:X173*(INDEX('Flow probs &amp; rates'!AE$6:AE$5999-'Flow probs &amp; rates'!AE$5:AE$5999,'Useful matrices &amp; checks'!$A172))^2</f>
        <v>-5.0816108064140643E-3</v>
      </c>
      <c r="AF174" s="12">
        <f t="array" aca="1" ref="AF174:AF175" ca="1">R172:R173*(INDEX('Flow probs &amp; rates'!AF$6:AF$5999-'Flow probs &amp; rates'!AF$5:AF$5999,'Useful matrices &amp; checks'!$A172))+Y172:Y173*(INDEX('Flow probs &amp; rates'!AF$6:AF$5999-'Flow probs &amp; rates'!AF$5:AF$5999,'Useful matrices &amp; checks'!$A172))^2</f>
        <v>-3.1265900790101182E-3</v>
      </c>
      <c r="AG174" s="12">
        <f t="array" aca="1" ref="AG174:AG175" ca="1">S172:S173*(INDEX('Flow probs &amp; rates'!AG$6:AG$5999-'Flow probs &amp; rates'!AG$5:AG$5999,'Useful matrices &amp; checks'!$A172))+Z172:Z173*(INDEX('Flow probs &amp; rates'!AG$6:AG$5999-'Flow probs &amp; rates'!AG$5:AG$5999,'Useful matrices &amp; checks'!$A172))^2</f>
        <v>1.3491212848863387E-3</v>
      </c>
      <c r="AH174" s="12">
        <f t="array" aca="1" ref="AH174:AH175" ca="1">T172:T173*(INDEX('Flow probs &amp; rates'!AI$6:AI$5999-'Flow probs &amp; rates'!AI$5:AI$5999,'Useful matrices &amp; checks'!$A172))+AA172:AA173*(INDEX('Flow probs &amp; rates'!AI$6:AI$5999-'Flow probs &amp; rates'!AI$5:AI$5999,'Useful matrices &amp; checks'!$A172))^2</f>
        <v>-4.869150027067639E-3</v>
      </c>
      <c r="AI174" s="12">
        <f t="array" aca="1" ref="AI174:AI175" ca="1">U172:U173*(INDEX('Flow probs &amp; rates'!AJ$6:AJ$5999-'Flow probs &amp; rates'!AJ$5:AJ$5999,'Useful matrices &amp; checks'!$A172))+AB172:AB173*(INDEX('Flow probs &amp; rates'!AJ$6:AJ$5999-'Flow probs &amp; rates'!AJ$5:AJ$5999,'Useful matrices &amp; checks'!$A172))^2</f>
        <v>-1.6080429963183967E-2</v>
      </c>
      <c r="AJ174" s="12">
        <f t="array" aca="1" ref="AJ174:AJ175" ca="1">V172:V173*(INDEX('Flow probs &amp; rates'!AK$6:AK$5999-'Flow probs &amp; rates'!AK$5:AK$5999,'Useful matrices &amp; checks'!$A172))+AC172:AC173*(INDEX('Flow probs &amp; rates'!AK$6:AK$5999-'Flow probs &amp; rates'!AK$5:AK$5999,'Useful matrices &amp; checks'!$A172))^2</f>
        <v>-3.7083983034035938E-3</v>
      </c>
      <c r="AK174" s="12"/>
      <c r="AL174" s="12"/>
      <c r="AM174" s="12">
        <f ca="1">'Useful matrices &amp; checks'!AO174</f>
        <v>-3.2548874809791517E-2</v>
      </c>
      <c r="AN174" s="12">
        <f t="shared" ca="1" si="6"/>
        <v>-3.1517057894193047E-2</v>
      </c>
      <c r="AO174" s="12">
        <f t="shared" ca="1" si="7"/>
        <v>-1.0318169155984699E-3</v>
      </c>
    </row>
    <row r="175" spans="1:41" x14ac:dyDescent="0.35">
      <c r="Q175" s="12">
        <f ca="1"/>
        <v>1.1516088550759629</v>
      </c>
      <c r="R175" s="12">
        <f ca="1"/>
        <v>0.23583669102292751</v>
      </c>
      <c r="S175" s="12">
        <f ca="1"/>
        <v>-5.9014220608746018E-2</v>
      </c>
      <c r="T175" s="12">
        <f ca="1"/>
        <v>-4.6928764292290662E-2</v>
      </c>
      <c r="U175" s="12">
        <f ca="1"/>
        <v>-0.11823806897389896</v>
      </c>
      <c r="V175" s="12">
        <f ca="1"/>
        <v>0.45912759303069117</v>
      </c>
      <c r="W175" s="12"/>
      <c r="X175" s="12">
        <f ca="1"/>
        <v>-9.8529495871778323</v>
      </c>
      <c r="Y175" s="12">
        <f ca="1"/>
        <v>-4.6097234068562054</v>
      </c>
      <c r="Z175" s="12">
        <f ca="1"/>
        <v>0.10551676181194961</v>
      </c>
      <c r="AA175" s="12">
        <f ca="1"/>
        <v>6.6724655543711264E-2</v>
      </c>
      <c r="AB175" s="12">
        <f ca="1"/>
        <v>2.2678170219012239</v>
      </c>
      <c r="AC175" s="12">
        <f ca="1"/>
        <v>-5.6988147068257202</v>
      </c>
      <c r="AD175" s="12"/>
      <c r="AE175" s="12">
        <f ca="1"/>
        <v>1.1791285631144819E-3</v>
      </c>
      <c r="AF175" s="12">
        <f ca="1"/>
        <v>7.1629330622715635E-5</v>
      </c>
      <c r="AG175" s="12">
        <f ca="1"/>
        <v>-3.1304787059002688E-4</v>
      </c>
      <c r="AH175" s="12">
        <f ca="1"/>
        <v>-6.687067011481939E-4</v>
      </c>
      <c r="AI175" s="12">
        <f ca="1"/>
        <v>3.6839828864070284E-4</v>
      </c>
      <c r="AJ175" s="12">
        <f ca="1"/>
        <v>-5.0929439064871279E-4</v>
      </c>
      <c r="AK175" s="12"/>
      <c r="AL175" s="12"/>
      <c r="AM175" s="12">
        <f ca="1">'Useful matrices &amp; checks'!AO175</f>
        <v>3.0880472800080827E-5</v>
      </c>
      <c r="AN175" s="12">
        <f t="shared" ca="1" si="6"/>
        <v>1.2810721999096677E-4</v>
      </c>
      <c r="AO175" s="12">
        <f t="shared" ca="1" si="7"/>
        <v>-9.722674719088594E-5</v>
      </c>
    </row>
    <row r="176" spans="1:41" x14ac:dyDescent="0.35">
      <c r="A176">
        <v>87</v>
      </c>
      <c r="P176" s="56" t="str">
        <f>INDEX('Flow probs &amp; rates'!$A$5:$A$5999,$A176)</f>
        <v>1997,7</v>
      </c>
      <c r="Q176" s="12">
        <f t="array" aca="1" ref="Q176:Q177" ca="1">-1*(MMULT(MINVERSE('Useful matrices &amp; checks'!$G176:$H177),'SS Taylor expansion'!C$4:C$5)-MMULT(MINVERSE('Useful matrices &amp; checks'!$G176:$H177),MMULT('SS Taylor expansion'!C$7:D$8,MMULT(MINVERSE('Useful matrices &amp; checks'!$G176:$H177),'Useful matrices &amp; checks'!$L176:$L177))))</f>
        <v>-5.5376709407566533</v>
      </c>
      <c r="R176" s="12">
        <f t="array" aca="1" ref="R176:R177" ca="1">-1*(MMULT(MINVERSE('Useful matrices &amp; checks'!$G176:$H177),'SS Taylor expansion'!E$4:E$5)-MMULT(MINVERSE('Useful matrices &amp; checks'!$G176:$H177),MMULT('SS Taylor expansion'!E$7:F$8,MMULT(MINVERSE('Useful matrices &amp; checks'!$G176:$H177),'Useful matrices &amp; checks'!$L176:$L177))))</f>
        <v>-13.053106289702441</v>
      </c>
      <c r="S176" s="12">
        <f t="array" aca="1" ref="S176:S177" ca="1">-1*(MMULT(MINVERSE('Useful matrices &amp; checks'!$G176:$H177),'SS Taylor expansion'!G$4:G$5)-MMULT(MINVERSE('Useful matrices &amp; checks'!$G176:$H177),MMULT('SS Taylor expansion'!G$7:H$8,MMULT(MINVERSE('Useful matrices &amp; checks'!$G176:$H177),'Useful matrices &amp; checks'!$L176:$L177))))</f>
        <v>0.26885679640597171</v>
      </c>
      <c r="T176" s="12">
        <f t="array" aca="1" ref="T176:T177" ca="1">-1*(MMULT(MINVERSE('Useful matrices &amp; checks'!$G176:$H177),'SS Taylor expansion'!I$4:I$5)-MMULT(MINVERSE('Useful matrices &amp; checks'!$G176:$H177),MMULT('SS Taylor expansion'!I$7:J$8,MMULT(MINVERSE('Useful matrices &amp; checks'!$G176:$H177),'Useful matrices &amp; checks'!$L176:$L177))))</f>
        <v>-0.36487828423363733</v>
      </c>
      <c r="U176" s="12">
        <f t="array" aca="1" ref="U176:U177" ca="1">-1*(MMULT(MINVERSE('Useful matrices &amp; checks'!$G176:$H177),'SS Taylor expansion'!K$4:K$5)-MMULT(MINVERSE('Useful matrices &amp; checks'!$G176:$H177),MMULT('SS Taylor expansion'!K$7:L$8,MMULT(MINVERSE('Useful matrices &amp; checks'!$G176:$H177),'Useful matrices &amp; checks'!$L176:$L177))))</f>
        <v>6.4910699038012822</v>
      </c>
      <c r="V176" s="12">
        <f t="array" aca="1" ref="V176:V177" ca="1">-1*(MMULT(MINVERSE('Useful matrices &amp; checks'!$G176:$H177),'SS Taylor expansion'!M$4:M$5)-MMULT(MINVERSE('Useful matrices &amp; checks'!$G176:$H177),MMULT('SS Taylor expansion'!M$7:N$8,MMULT(MINVERSE('Useful matrices &amp; checks'!$G176:$H177),'Useful matrices &amp; checks'!$L176:$L177))))</f>
        <v>3.7372879010409372</v>
      </c>
      <c r="W176" s="12"/>
      <c r="X176" s="12">
        <f t="array" aca="1" ref="X176:X177" ca="1">(MMULT(MINVERSE('Useful matrices &amp; checks'!$G176:$H177),MMULT('SS Taylor expansion'!C$7:D$8,MMULT(MINVERSE('Useful matrices &amp; checks'!$G176:$H177),'SS Taylor expansion'!C$4:C$5)))-MMULT(MINVERSE('Useful matrices &amp; checks'!$G176:$H177),MMULT('SS Taylor expansion'!C$7:D$8,MMULT(MINVERSE('Useful matrices &amp; checks'!$G176:$H177),MMULT('SS Taylor expansion'!C$7:D$8,MMULT(MINVERSE('Useful matrices &amp; checks'!$G176:$H177),'Useful matrices &amp; checks'!$L176:$L177))))))</f>
        <v>47.404178490647581</v>
      </c>
      <c r="Y176" s="12">
        <f t="array" aca="1" ref="Y176:Y177" ca="1">(MMULT(MINVERSE('Useful matrices &amp; checks'!$G176:$H177),MMULT('SS Taylor expansion'!E$7:F$8,MMULT(MINVERSE('Useful matrices &amp; checks'!$G176:$H177),'SS Taylor expansion'!E$4:E$5)))-MMULT(MINVERSE('Useful matrices &amp; checks'!$G176:$H177),MMULT('SS Taylor expansion'!E$7:F$8,MMULT(MINVERSE('Useful matrices &amp; checks'!$G176:$H177),MMULT('SS Taylor expansion'!E$7:F$8,MMULT(MINVERSE('Useful matrices &amp; checks'!$G176:$H177),'Useful matrices &amp; checks'!$L176:$L177))))))</f>
        <v>263.38442056557813</v>
      </c>
      <c r="Z176" s="12">
        <f t="array" aca="1" ref="Z176:Z177" ca="1">(MMULT(MINVERSE('Useful matrices &amp; checks'!$G176:$H177),MMULT('SS Taylor expansion'!G$7:H$8,MMULT(MINVERSE('Useful matrices &amp; checks'!$G176:$H177),'SS Taylor expansion'!G$4:G$5)))-MMULT(MINVERSE('Useful matrices &amp; checks'!$G176:$H177),MMULT('SS Taylor expansion'!G$7:H$8,MMULT(MINVERSE('Useful matrices &amp; checks'!$G176:$H177),MMULT('SS Taylor expansion'!G$7:H$8,MMULT(MINVERSE('Useful matrices &amp; checks'!$G176:$H177),'Useful matrices &amp; checks'!$L176:$L177))))))</f>
        <v>-0.46441358234572705</v>
      </c>
      <c r="AA176" s="12">
        <f t="array" aca="1" ref="AA176:AA177" ca="1">(MMULT(MINVERSE('Useful matrices &amp; checks'!$G176:$H177),MMULT('SS Taylor expansion'!I$7:J$8,MMULT(MINVERSE('Useful matrices &amp; checks'!$G176:$H177),'SS Taylor expansion'!I$4:I$5)))-MMULT(MINVERSE('Useful matrices &amp; checks'!$G176:$H177),MMULT('SS Taylor expansion'!I$7:J$8,MMULT(MINVERSE('Useful matrices &amp; checks'!$G176:$H177),MMULT('SS Taylor expansion'!I$7:J$8,MMULT(MINVERSE('Useful matrices &amp; checks'!$G176:$H177),'Useful matrices &amp; checks'!$L176:$L177))))))</f>
        <v>0.4952825645964975</v>
      </c>
      <c r="AB176" s="12">
        <f t="array" aca="1" ref="AB176:AB177" ca="1">(MMULT(MINVERSE('Useful matrices &amp; checks'!$G176:$H177),MMULT('SS Taylor expansion'!K$7:L$8,MMULT(MINVERSE('Useful matrices &amp; checks'!$G176:$H177),'SS Taylor expansion'!K$4:K$5)))-MMULT(MINVERSE('Useful matrices &amp; checks'!$G176:$H177),MMULT('SS Taylor expansion'!K$7:L$8,MMULT(MINVERSE('Useful matrices &amp; checks'!$G176:$H177),MMULT('SS Taylor expansion'!K$7:L$8,MMULT(MINVERSE('Useful matrices &amp; checks'!$G176:$H177),'Useful matrices &amp; checks'!$L176:$L177))))))</f>
        <v>-128.57471240221457</v>
      </c>
      <c r="AC176" s="12">
        <f t="array" aca="1" ref="AC176:AC177" ca="1">(MMULT(MINVERSE('Useful matrices &amp; checks'!$G176:$H177),MMULT('SS Taylor expansion'!M$7:N$8,MMULT(MINVERSE('Useful matrices &amp; checks'!$G176:$H177),'SS Taylor expansion'!M$4:M$5)))-MMULT(MINVERSE('Useful matrices &amp; checks'!$G176:$H177),MMULT('SS Taylor expansion'!M$7:N$8,MMULT(MINVERSE('Useful matrices &amp; checks'!$G176:$H177),MMULT('SS Taylor expansion'!M$7:N$8,MMULT(MINVERSE('Useful matrices &amp; checks'!$G176:$H177),'Useful matrices &amp; checks'!$L176:$L177))))))</f>
        <v>-48.491283284944828</v>
      </c>
      <c r="AD176" s="12"/>
      <c r="AE176" s="12">
        <f t="array" aca="1" ref="AE176:AE177" ca="1">Q174:Q175*(INDEX('Flow probs &amp; rates'!AE$6:AE$5999-'Flow probs &amp; rates'!AE$5:AE$5999,'Useful matrices &amp; checks'!$A174))+X174:X175*(INDEX('Flow probs &amp; rates'!AE$6:AE$5999-'Flow probs &amp; rates'!AE$5:AE$5999,'Useful matrices &amp; checks'!$A174))^2</f>
        <v>1.6820041923976835E-3</v>
      </c>
      <c r="AF176" s="12">
        <f t="array" aca="1" ref="AF176:AF177" ca="1">R174:R175*(INDEX('Flow probs &amp; rates'!AF$6:AF$5999-'Flow probs &amp; rates'!AF$5:AF$5999,'Useful matrices &amp; checks'!$A174))+Y174:Y175*(INDEX('Flow probs &amp; rates'!AF$6:AF$5999-'Flow probs &amp; rates'!AF$5:AF$5999,'Useful matrices &amp; checks'!$A174))^2</f>
        <v>4.5961959640607236E-3</v>
      </c>
      <c r="AG176" s="12">
        <f t="array" aca="1" ref="AG176:AG177" ca="1">S174:S175*(INDEX('Flow probs &amp; rates'!AG$6:AG$5999-'Flow probs &amp; rates'!AG$5:AG$5999,'Useful matrices &amp; checks'!$A174))+Z174:Z175*(INDEX('Flow probs &amp; rates'!AG$6:AG$5999-'Flow probs &amp; rates'!AG$5:AG$5999,'Useful matrices &amp; checks'!$A174))^2</f>
        <v>5.4467858016724133E-3</v>
      </c>
      <c r="AH176" s="12">
        <f t="array" aca="1" ref="AH176:AH177" ca="1">T174:T175*(INDEX('Flow probs &amp; rates'!AI$6:AI$5999-'Flow probs &amp; rates'!AI$5:AI$5999,'Useful matrices &amp; checks'!$A174))+AA174:AA175*(INDEX('Flow probs &amp; rates'!AI$6:AI$5999-'Flow probs &amp; rates'!AI$5:AI$5999,'Useful matrices &amp; checks'!$A174))^2</f>
        <v>-9.2272815961664308E-4</v>
      </c>
      <c r="AI176" s="12">
        <f t="array" aca="1" ref="AI176:AI177" ca="1">U174:U175*(INDEX('Flow probs &amp; rates'!AJ$6:AJ$5999-'Flow probs &amp; rates'!AJ$5:AJ$5999,'Useful matrices &amp; checks'!$A174))+AB174:AB175*(INDEX('Flow probs &amp; rates'!AJ$6:AJ$5999-'Flow probs &amp; rates'!AJ$5:AJ$5999,'Useful matrices &amp; checks'!$A174))^2</f>
        <v>-7.65482912890418E-3</v>
      </c>
      <c r="AJ176" s="12">
        <f t="array" aca="1" ref="AJ176:AJ177" ca="1">V174:V175*(INDEX('Flow probs &amp; rates'!AK$6:AK$5999-'Flow probs &amp; rates'!AK$5:AK$5999,'Useful matrices &amp; checks'!$A174))+AC174:AC175*(INDEX('Flow probs &amp; rates'!AK$6:AK$5999-'Flow probs &amp; rates'!AK$5:AK$5999,'Useful matrices &amp; checks'!$A174))^2</f>
        <v>-4.8904620303586246E-4</v>
      </c>
      <c r="AK176" s="12"/>
      <c r="AL176" s="12"/>
      <c r="AM176" s="12">
        <f ca="1">'Useful matrices &amp; checks'!AO176</f>
        <v>2.8201696702736534E-3</v>
      </c>
      <c r="AN176" s="12">
        <f t="shared" ca="1" si="6"/>
        <v>2.6583824665741352E-3</v>
      </c>
      <c r="AO176" s="12">
        <f t="shared" ca="1" si="7"/>
        <v>1.6178720369951823E-4</v>
      </c>
    </row>
    <row r="177" spans="1:41" x14ac:dyDescent="0.35">
      <c r="P177" s="56"/>
      <c r="Q177" s="12">
        <f ca="1"/>
        <v>1.1174331721233808</v>
      </c>
      <c r="R177" s="12">
        <f ca="1"/>
        <v>0.2393357763366491</v>
      </c>
      <c r="S177" s="12">
        <f ca="1"/>
        <v>-5.4251960087358483E-2</v>
      </c>
      <c r="T177" s="12">
        <f ca="1"/>
        <v>-4.263208400956188E-2</v>
      </c>
      <c r="U177" s="12">
        <f ca="1"/>
        <v>-0.11901728371792436</v>
      </c>
      <c r="V177" s="12">
        <f ca="1"/>
        <v>0.43666169966715784</v>
      </c>
      <c r="W177" s="12"/>
      <c r="X177" s="12">
        <f ca="1"/>
        <v>-9.5655740670407976</v>
      </c>
      <c r="Y177" s="12">
        <f ca="1"/>
        <v>-4.8292960596491188</v>
      </c>
      <c r="Z177" s="12">
        <f ca="1"/>
        <v>9.3712889055639792E-2</v>
      </c>
      <c r="AA177" s="12">
        <f ca="1"/>
        <v>5.7868414796724145E-2</v>
      </c>
      <c r="AB177" s="12">
        <f ca="1"/>
        <v>2.3574870170422013</v>
      </c>
      <c r="AC177" s="12">
        <f ca="1"/>
        <v>-5.6656823715261631</v>
      </c>
      <c r="AD177" s="12"/>
      <c r="AE177" s="12">
        <f ca="1"/>
        <v>-3.5150425596954714E-4</v>
      </c>
      <c r="AF177" s="12">
        <f ca="1"/>
        <v>-8.6100604022288071E-5</v>
      </c>
      <c r="AG177" s="12">
        <f ca="1"/>
        <v>-1.1382661228169428E-3</v>
      </c>
      <c r="AH177" s="12">
        <f ca="1"/>
        <v>-1.1937295352280052E-4</v>
      </c>
      <c r="AI177" s="12">
        <f ca="1"/>
        <v>1.4339802237321392E-4</v>
      </c>
      <c r="AJ177" s="12">
        <f ca="1"/>
        <v>-6.3267701388625879E-5</v>
      </c>
      <c r="AK177" s="12"/>
      <c r="AL177" s="12"/>
      <c r="AM177" s="12">
        <f ca="1">'Useful matrices &amp; checks'!AO177</f>
        <v>-1.5985563319631593E-3</v>
      </c>
      <c r="AN177" s="12">
        <f t="shared" ca="1" si="6"/>
        <v>-1.6151136153469906E-3</v>
      </c>
      <c r="AO177" s="12">
        <f t="shared" ca="1" si="7"/>
        <v>1.6557283383831318E-5</v>
      </c>
    </row>
    <row r="178" spans="1:41" x14ac:dyDescent="0.35">
      <c r="A178">
        <v>88</v>
      </c>
      <c r="P178" s="56" t="str">
        <f>INDEX('Flow probs &amp; rates'!$A$5:$A$5999,$A178)</f>
        <v>1997,8</v>
      </c>
      <c r="Q178" s="12">
        <f t="array" aca="1" ref="Q178:Q179" ca="1">-1*(MMULT(MINVERSE('Useful matrices &amp; checks'!$G178:$H179),'SS Taylor expansion'!C$4:C$5)-MMULT(MINVERSE('Useful matrices &amp; checks'!$G178:$H179),MMULT('SS Taylor expansion'!C$7:D$8,MMULT(MINVERSE('Useful matrices &amp; checks'!$G178:$H179),'Useful matrices &amp; checks'!$L178:$L179))))</f>
        <v>-5.7404541765318733</v>
      </c>
      <c r="R178" s="12">
        <f t="array" aca="1" ref="R178:R179" ca="1">-1*(MMULT(MINVERSE('Useful matrices &amp; checks'!$G178:$H179),'SS Taylor expansion'!E$4:E$5)-MMULT(MINVERSE('Useful matrices &amp; checks'!$G178:$H179),MMULT('SS Taylor expansion'!E$7:F$8,MMULT(MINVERSE('Useful matrices &amp; checks'!$G178:$H179),'Useful matrices &amp; checks'!$L178:$L179))))</f>
        <v>-12.680374205475459</v>
      </c>
      <c r="S178" s="12">
        <f t="array" aca="1" ref="S178:S179" ca="1">-1*(MMULT(MINVERSE('Useful matrices &amp; checks'!$G178:$H179),'SS Taylor expansion'!G$4:G$5)-MMULT(MINVERSE('Useful matrices &amp; checks'!$G178:$H179),MMULT('SS Taylor expansion'!G$7:H$8,MMULT(MINVERSE('Useful matrices &amp; checks'!$G178:$H179),'Useful matrices &amp; checks'!$L178:$L179))))</f>
        <v>0.31429006163033824</v>
      </c>
      <c r="T178" s="12">
        <f t="array" aca="1" ref="T178:T179" ca="1">-1*(MMULT(MINVERSE('Useful matrices &amp; checks'!$G178:$H179),'SS Taylor expansion'!I$4:I$5)-MMULT(MINVERSE('Useful matrices &amp; checks'!$G178:$H179),MMULT('SS Taylor expansion'!I$7:J$8,MMULT(MINVERSE('Useful matrices &amp; checks'!$G178:$H179),'Useful matrices &amp; checks'!$L178:$L179))))</f>
        <v>-0.3799608578922673</v>
      </c>
      <c r="U178" s="12">
        <f t="array" aca="1" ref="U178:U179" ca="1">-1*(MMULT(MINVERSE('Useful matrices &amp; checks'!$G178:$H179),'SS Taylor expansion'!K$4:K$5)-MMULT(MINVERSE('Useful matrices &amp; checks'!$G178:$H179),MMULT('SS Taylor expansion'!K$7:L$8,MMULT(MINVERSE('Useful matrices &amp; checks'!$G178:$H179),'Useful matrices &amp; checks'!$L178:$L179))))</f>
        <v>6.7660665420679713</v>
      </c>
      <c r="V178" s="12">
        <f t="array" aca="1" ref="V178:V179" ca="1">-1*(MMULT(MINVERSE('Useful matrices &amp; checks'!$G178:$H179),'SS Taylor expansion'!M$4:M$5)-MMULT(MINVERSE('Useful matrices &amp; checks'!$G178:$H179),MMULT('SS Taylor expansion'!M$7:N$8,MMULT(MINVERSE('Useful matrices &amp; checks'!$G178:$H179),'Useful matrices &amp; checks'!$L178:$L179))))</f>
        <v>3.7030421935171862</v>
      </c>
      <c r="W178" s="12"/>
      <c r="X178" s="12">
        <f t="array" aca="1" ref="X178:X179" ca="1">(MMULT(MINVERSE('Useful matrices &amp; checks'!$G178:$H179),MMULT('SS Taylor expansion'!C$7:D$8,MMULT(MINVERSE('Useful matrices &amp; checks'!$G178:$H179),'SS Taylor expansion'!C$4:C$5)))-MMULT(MINVERSE('Useful matrices &amp; checks'!$G178:$H179),MMULT('SS Taylor expansion'!C$7:D$8,MMULT(MINVERSE('Useful matrices &amp; checks'!$G178:$H179),MMULT('SS Taylor expansion'!C$7:D$8,MMULT(MINVERSE('Useful matrices &amp; checks'!$G178:$H179),'Useful matrices &amp; checks'!$L178:$L179))))))</f>
        <v>52.340132764247734</v>
      </c>
      <c r="Y178" s="12">
        <f t="array" aca="1" ref="Y178:Y179" ca="1">(MMULT(MINVERSE('Useful matrices &amp; checks'!$G178:$H179),MMULT('SS Taylor expansion'!E$7:F$8,MMULT(MINVERSE('Useful matrices &amp; checks'!$G178:$H179),'SS Taylor expansion'!E$4:E$5)))-MMULT(MINVERSE('Useful matrices &amp; checks'!$G178:$H179),MMULT('SS Taylor expansion'!E$7:F$8,MMULT(MINVERSE('Useful matrices &amp; checks'!$G178:$H179),MMULT('SS Taylor expansion'!E$7:F$8,MMULT(MINVERSE('Useful matrices &amp; checks'!$G178:$H179),'Useful matrices &amp; checks'!$L178:$L179))))))</f>
        <v>255.3915070954987</v>
      </c>
      <c r="Z178" s="12">
        <f t="array" aca="1" ref="Z178:Z179" ca="1">(MMULT(MINVERSE('Useful matrices &amp; checks'!$G178:$H179),MMULT('SS Taylor expansion'!G$7:H$8,MMULT(MINVERSE('Useful matrices &amp; checks'!$G178:$H179),'SS Taylor expansion'!G$4:G$5)))-MMULT(MINVERSE('Useful matrices &amp; checks'!$G178:$H179),MMULT('SS Taylor expansion'!G$7:H$8,MMULT(MINVERSE('Useful matrices &amp; checks'!$G178:$H179),MMULT('SS Taylor expansion'!G$7:H$8,MMULT(MINVERSE('Useful matrices &amp; checks'!$G178:$H179),'Useful matrices &amp; checks'!$L178:$L179))))))</f>
        <v>-0.57296868965845116</v>
      </c>
      <c r="AA178" s="12">
        <f t="array" aca="1" ref="AA178:AA179" ca="1">(MMULT(MINVERSE('Useful matrices &amp; checks'!$G178:$H179),MMULT('SS Taylor expansion'!I$7:J$8,MMULT(MINVERSE('Useful matrices &amp; checks'!$G178:$H179),'SS Taylor expansion'!I$4:I$5)))-MMULT(MINVERSE('Useful matrices &amp; checks'!$G178:$H179),MMULT('SS Taylor expansion'!I$7:J$8,MMULT(MINVERSE('Useful matrices &amp; checks'!$G178:$H179),MMULT('SS Taylor expansion'!I$7:J$8,MMULT(MINVERSE('Useful matrices &amp; checks'!$G178:$H179),'Useful matrices &amp; checks'!$L178:$L179))))))</f>
        <v>0.5394879056075722</v>
      </c>
      <c r="AB178" s="12">
        <f t="array" aca="1" ref="AB178:AB179" ca="1">(MMULT(MINVERSE('Useful matrices &amp; checks'!$G178:$H179),MMULT('SS Taylor expansion'!K$7:L$8,MMULT(MINVERSE('Useful matrices &amp; checks'!$G178:$H179),'SS Taylor expansion'!K$4:K$5)))-MMULT(MINVERSE('Useful matrices &amp; checks'!$G178:$H179),MMULT('SS Taylor expansion'!K$7:L$8,MMULT(MINVERSE('Useful matrices &amp; checks'!$G178:$H179),MMULT('SS Taylor expansion'!K$7:L$8,MMULT(MINVERSE('Useful matrices &amp; checks'!$G178:$H179),'Useful matrices &amp; checks'!$L178:$L179))))))</f>
        <v>-133.54514336072458</v>
      </c>
      <c r="AC178" s="12">
        <f t="array" aca="1" ref="AC178:AC179" ca="1">(MMULT(MINVERSE('Useful matrices &amp; checks'!$G178:$H179),MMULT('SS Taylor expansion'!M$7:N$8,MMULT(MINVERSE('Useful matrices &amp; checks'!$G178:$H179),'SS Taylor expansion'!M$4:M$5)))-MMULT(MINVERSE('Useful matrices &amp; checks'!$G178:$H179),MMULT('SS Taylor expansion'!M$7:N$8,MMULT(MINVERSE('Useful matrices &amp; checks'!$G178:$H179),MMULT('SS Taylor expansion'!M$7:N$8,MMULT(MINVERSE('Useful matrices &amp; checks'!$G178:$H179),'Useful matrices &amp; checks'!$L178:$L179))))))</f>
        <v>-46.076118413819657</v>
      </c>
      <c r="AD178" s="12"/>
      <c r="AE178" s="12">
        <f t="array" aca="1" ref="AE178:AE179" ca="1">Q176:Q177*(INDEX('Flow probs &amp; rates'!AE$6:AE$5999-'Flow probs &amp; rates'!AE$5:AE$5999,'Useful matrices &amp; checks'!$A176))+X176:X177*(INDEX('Flow probs &amp; rates'!AE$6:AE$5999-'Flow probs &amp; rates'!AE$5:AE$5999,'Useful matrices &amp; checks'!$A176))^2</f>
        <v>-3.3856512835851683E-3</v>
      </c>
      <c r="AF178" s="12">
        <f t="array" aca="1" ref="AF178:AF179" ca="1">R176:R177*(INDEX('Flow probs &amp; rates'!AF$6:AF$5999-'Flow probs &amp; rates'!AF$5:AF$5999,'Useful matrices &amp; checks'!$A176))+Y176:Y177*(INDEX('Flow probs &amp; rates'!AF$6:AF$5999-'Flow probs &amp; rates'!AF$5:AF$5999,'Useful matrices &amp; checks'!$A176))^2</f>
        <v>-2.1039191790414454E-3</v>
      </c>
      <c r="AG178" s="12">
        <f t="array" aca="1" ref="AG178:AG179" ca="1">S176:S177*(INDEX('Flow probs &amp; rates'!AG$6:AG$5999-'Flow probs &amp; rates'!AG$5:AG$5999,'Useful matrices &amp; checks'!$A176))+Z176:Z177*(INDEX('Flow probs &amp; rates'!AG$6:AG$5999-'Flow probs &amp; rates'!AG$5:AG$5999,'Useful matrices &amp; checks'!$A176))^2</f>
        <v>-9.5761311420707578E-3</v>
      </c>
      <c r="AH178" s="12">
        <f t="array" aca="1" ref="AH178:AH179" ca="1">T176:T177*(INDEX('Flow probs &amp; rates'!AI$6:AI$5999-'Flow probs &amp; rates'!AI$5:AI$5999,'Useful matrices &amp; checks'!$A176))+AA176:AA177*(INDEX('Flow probs &amp; rates'!AI$6:AI$5999-'Flow probs &amp; rates'!AI$5:AI$5999,'Useful matrices &amp; checks'!$A176))^2</f>
        <v>-1.92068872411313E-3</v>
      </c>
      <c r="AI178" s="12">
        <f t="array" aca="1" ref="AI178:AI179" ca="1">U176:U177*(INDEX('Flow probs &amp; rates'!AJ$6:AJ$5999-'Flow probs &amp; rates'!AJ$5:AJ$5999,'Useful matrices &amp; checks'!$A176))+AB176:AB177*(INDEX('Flow probs &amp; rates'!AJ$6:AJ$5999-'Flow probs &amp; rates'!AJ$5:AJ$5999,'Useful matrices &amp; checks'!$A176))^2</f>
        <v>-4.2141490726876722E-3</v>
      </c>
      <c r="AJ178" s="12">
        <f t="array" aca="1" ref="AJ178:AJ179" ca="1">V176:V177*(INDEX('Flow probs &amp; rates'!AK$6:AK$5999-'Flow probs &amp; rates'!AK$5:AK$5999,'Useful matrices &amp; checks'!$A176))+AC176:AC177*(INDEX('Flow probs &amp; rates'!AK$6:AK$5999-'Flow probs &amp; rates'!AK$5:AK$5999,'Useful matrices &amp; checks'!$A176))^2</f>
        <v>4.2048737399448671E-3</v>
      </c>
      <c r="AK178" s="12"/>
      <c r="AL178" s="12"/>
      <c r="AM178" s="12">
        <f ca="1">'Useful matrices &amp; checks'!AO178</f>
        <v>-1.7310959206674692E-2</v>
      </c>
      <c r="AN178" s="12">
        <f t="shared" ca="1" si="6"/>
        <v>-1.6995665661553305E-2</v>
      </c>
      <c r="AO178" s="12">
        <f t="shared" ca="1" si="7"/>
        <v>-3.1529354512138674E-4</v>
      </c>
    </row>
    <row r="179" spans="1:41" x14ac:dyDescent="0.35">
      <c r="Q179" s="12">
        <f ca="1"/>
        <v>1.1477780926523187</v>
      </c>
      <c r="R179" s="12">
        <f ca="1"/>
        <v>0.25385420546603166</v>
      </c>
      <c r="S179" s="12">
        <f ca="1"/>
        <v>-6.2840889655109061E-2</v>
      </c>
      <c r="T179" s="12">
        <f ca="1"/>
        <v>-4.8942363261986366E-2</v>
      </c>
      <c r="U179" s="12">
        <f ca="1"/>
        <v>-0.1354529778328859</v>
      </c>
      <c r="V179" s="12">
        <f ca="1"/>
        <v>0.47698501686446826</v>
      </c>
      <c r="W179" s="12"/>
      <c r="X179" s="12">
        <f ca="1"/>
        <v>-10.465175037702672</v>
      </c>
      <c r="Y179" s="12">
        <f ca="1"/>
        <v>-5.1127992806793738</v>
      </c>
      <c r="Z179" s="12">
        <f ca="1"/>
        <v>0.1145625223269342</v>
      </c>
      <c r="AA179" s="12">
        <f ca="1"/>
        <v>6.949087650281191E-2</v>
      </c>
      <c r="AB179" s="12">
        <f ca="1"/>
        <v>2.6735012478610765</v>
      </c>
      <c r="AC179" s="12">
        <f ca="1"/>
        <v>-5.9350169320621369</v>
      </c>
      <c r="AD179" s="12"/>
      <c r="AE179" s="12">
        <f ca="1"/>
        <v>6.8318235120760689E-4</v>
      </c>
      <c r="AF179" s="12">
        <f ca="1"/>
        <v>3.8576498106254883E-5</v>
      </c>
      <c r="AG179" s="12">
        <f ca="1"/>
        <v>1.9323442496371049E-3</v>
      </c>
      <c r="AH179" s="12">
        <f ca="1"/>
        <v>-2.2441171914242564E-4</v>
      </c>
      <c r="AI179" s="12">
        <f ca="1"/>
        <v>7.7268706584098922E-5</v>
      </c>
      <c r="AJ179" s="12">
        <f ca="1"/>
        <v>4.9129405140522294E-4</v>
      </c>
      <c r="AK179" s="12"/>
      <c r="AL179" s="12"/>
      <c r="AM179" s="12">
        <f ca="1">'Useful matrices &amp; checks'!AO179</f>
        <v>3.0626956507344566E-3</v>
      </c>
      <c r="AN179" s="12">
        <f t="shared" ca="1" si="6"/>
        <v>2.9982541377978631E-3</v>
      </c>
      <c r="AO179" s="12">
        <f t="shared" ca="1" si="7"/>
        <v>6.4441512936593524E-5</v>
      </c>
    </row>
    <row r="180" spans="1:41" x14ac:dyDescent="0.35">
      <c r="A180">
        <v>89</v>
      </c>
      <c r="P180" s="56" t="str">
        <f>INDEX('Flow probs &amp; rates'!$A$5:$A$5999,$A180)</f>
        <v>1997,9</v>
      </c>
      <c r="Q180" s="12">
        <f t="array" aca="1" ref="Q180:Q181" ca="1">-1*(MMULT(MINVERSE('Useful matrices &amp; checks'!$G180:$H181),'SS Taylor expansion'!C$4:C$5)-MMULT(MINVERSE('Useful matrices &amp; checks'!$G180:$H181),MMULT('SS Taylor expansion'!C$7:D$8,MMULT(MINVERSE('Useful matrices &amp; checks'!$G180:$H181),'Useful matrices &amp; checks'!$L180:$L181))))</f>
        <v>-5.9243200743133162</v>
      </c>
      <c r="R180" s="12">
        <f t="array" aca="1" ref="R180:R181" ca="1">-1*(MMULT(MINVERSE('Useful matrices &amp; checks'!$G180:$H181),'SS Taylor expansion'!E$4:E$5)-MMULT(MINVERSE('Useful matrices &amp; checks'!$G180:$H181),MMULT('SS Taylor expansion'!E$7:F$8,MMULT(MINVERSE('Useful matrices &amp; checks'!$G180:$H181),'Useful matrices &amp; checks'!$L180:$L181))))</f>
        <v>-13.313487918425414</v>
      </c>
      <c r="S180" s="12">
        <f t="array" aca="1" ref="S180:S181" ca="1">-1*(MMULT(MINVERSE('Useful matrices &amp; checks'!$G180:$H181),'SS Taylor expansion'!G$4:G$5)-MMULT(MINVERSE('Useful matrices &amp; checks'!$G180:$H181),MMULT('SS Taylor expansion'!G$7:H$8,MMULT(MINVERSE('Useful matrices &amp; checks'!$G180:$H181),'Useful matrices &amp; checks'!$L180:$L181))))</f>
        <v>0.281734304024511</v>
      </c>
      <c r="T180" s="12">
        <f t="array" aca="1" ref="T180:T181" ca="1">-1*(MMULT(MINVERSE('Useful matrices &amp; checks'!$G180:$H181),'SS Taylor expansion'!I$4:I$5)-MMULT(MINVERSE('Useful matrices &amp; checks'!$G180:$H181),MMULT('SS Taylor expansion'!I$7:J$8,MMULT(MINVERSE('Useful matrices &amp; checks'!$G180:$H181),'Useful matrices &amp; checks'!$L180:$L181))))</f>
        <v>-0.35139594649982125</v>
      </c>
      <c r="U180" s="12">
        <f t="array" aca="1" ref="U180:U181" ca="1">-1*(MMULT(MINVERSE('Useful matrices &amp; checks'!$G180:$H181),'SS Taylor expansion'!K$4:K$5)-MMULT(MINVERSE('Useful matrices &amp; checks'!$G180:$H181),MMULT('SS Taylor expansion'!K$7:L$8,MMULT(MINVERSE('Useful matrices &amp; checks'!$G180:$H181),'Useful matrices &amp; checks'!$L180:$L181))))</f>
        <v>6.2184901012830771</v>
      </c>
      <c r="V180" s="12">
        <f t="array" aca="1" ref="V180:V181" ca="1">-1*(MMULT(MINVERSE('Useful matrices &amp; checks'!$G180:$H181),'SS Taylor expansion'!M$4:M$5)-MMULT(MINVERSE('Useful matrices &amp; checks'!$G180:$H181),MMULT('SS Taylor expansion'!M$7:N$8,MMULT(MINVERSE('Useful matrices &amp; checks'!$G180:$H181),'Useful matrices &amp; checks'!$L180:$L181))))</f>
        <v>3.4513470381970901</v>
      </c>
      <c r="W180" s="12"/>
      <c r="X180" s="12">
        <f t="array" aca="1" ref="X180:X181" ca="1">(MMULT(MINVERSE('Useful matrices &amp; checks'!$G180:$H181),MMULT('SS Taylor expansion'!C$7:D$8,MMULT(MINVERSE('Useful matrices &amp; checks'!$G180:$H181),'SS Taylor expansion'!C$4:C$5)))-MMULT(MINVERSE('Useful matrices &amp; checks'!$G180:$H181),MMULT('SS Taylor expansion'!C$7:D$8,MMULT(MINVERSE('Useful matrices &amp; checks'!$G180:$H181),MMULT('SS Taylor expansion'!C$7:D$8,MMULT(MINVERSE('Useful matrices &amp; checks'!$G180:$H181),'Useful matrices &amp; checks'!$L180:$L181))))))</f>
        <v>53.16009373300399</v>
      </c>
      <c r="Y180" s="12">
        <f t="array" aca="1" ref="Y180:Y181" ca="1">(MMULT(MINVERSE('Useful matrices &amp; checks'!$G180:$H181),MMULT('SS Taylor expansion'!E$7:F$8,MMULT(MINVERSE('Useful matrices &amp; checks'!$G180:$H181),'SS Taylor expansion'!E$4:E$5)))-MMULT(MINVERSE('Useful matrices &amp; checks'!$G180:$H181),MMULT('SS Taylor expansion'!E$7:F$8,MMULT(MINVERSE('Useful matrices &amp; checks'!$G180:$H181),MMULT('SS Taylor expansion'!E$7:F$8,MMULT(MINVERSE('Useful matrices &amp; checks'!$G180:$H181),'Useful matrices &amp; checks'!$L180:$L181))))))</f>
        <v>268.46792532948513</v>
      </c>
      <c r="Z180" s="12">
        <f t="array" aca="1" ref="Z180:Z181" ca="1">(MMULT(MINVERSE('Useful matrices &amp; checks'!$G180:$H181),MMULT('SS Taylor expansion'!G$7:H$8,MMULT(MINVERSE('Useful matrices &amp; checks'!$G180:$H181),'SS Taylor expansion'!G$4:G$5)))-MMULT(MINVERSE('Useful matrices &amp; checks'!$G180:$H181),MMULT('SS Taylor expansion'!G$7:H$8,MMULT(MINVERSE('Useful matrices &amp; checks'!$G180:$H181),MMULT('SS Taylor expansion'!G$7:H$8,MMULT(MINVERSE('Useful matrices &amp; checks'!$G180:$H181),'Useful matrices &amp; checks'!$L180:$L181))))))</f>
        <v>-0.51580675052000902</v>
      </c>
      <c r="AA180" s="12">
        <f t="array" aca="1" ref="AA180:AA181" ca="1">(MMULT(MINVERSE('Useful matrices &amp; checks'!$G180:$H181),MMULT('SS Taylor expansion'!I$7:J$8,MMULT(MINVERSE('Useful matrices &amp; checks'!$G180:$H181),'SS Taylor expansion'!I$4:I$5)))-MMULT(MINVERSE('Useful matrices &amp; checks'!$G180:$H181),MMULT('SS Taylor expansion'!I$7:J$8,MMULT(MINVERSE('Useful matrices &amp; checks'!$G180:$H181),MMULT('SS Taylor expansion'!I$7:J$8,MMULT(MINVERSE('Useful matrices &amp; checks'!$G180:$H181),'Useful matrices &amp; checks'!$L180:$L181))))))</f>
        <v>0.48461847410737569</v>
      </c>
      <c r="AB180" s="12">
        <f t="array" aca="1" ref="AB180:AB181" ca="1">(MMULT(MINVERSE('Useful matrices &amp; checks'!$G180:$H181),MMULT('SS Taylor expansion'!K$7:L$8,MMULT(MINVERSE('Useful matrices &amp; checks'!$G180:$H181),'SS Taylor expansion'!K$4:K$5)))-MMULT(MINVERSE('Useful matrices &amp; checks'!$G180:$H181),MMULT('SS Taylor expansion'!K$7:L$8,MMULT(MINVERSE('Useful matrices &amp; checks'!$G180:$H181),MMULT('SS Taylor expansion'!K$7:L$8,MMULT(MINVERSE('Useful matrices &amp; checks'!$G180:$H181),'Useful matrices &amp; checks'!$L180:$L181))))))</f>
        <v>-122.58761404679456</v>
      </c>
      <c r="AC180" s="12">
        <f t="array" aca="1" ref="AC180:AC181" ca="1">(MMULT(MINVERSE('Useful matrices &amp; checks'!$G180:$H181),MMULT('SS Taylor expansion'!M$7:N$8,MMULT(MINVERSE('Useful matrices &amp; checks'!$G180:$H181),'SS Taylor expansion'!M$4:M$5)))-MMULT(MINVERSE('Useful matrices &amp; checks'!$G180:$H181),MMULT('SS Taylor expansion'!M$7:N$8,MMULT(MINVERSE('Useful matrices &amp; checks'!$G180:$H181),MMULT('SS Taylor expansion'!M$7:N$8,MMULT(MINVERSE('Useful matrices &amp; checks'!$G180:$H181),'Useful matrices &amp; checks'!$L180:$L181))))))</f>
        <v>-43.387002750809827</v>
      </c>
      <c r="AD180" s="12"/>
      <c r="AE180" s="12">
        <f t="array" aca="1" ref="AE180:AE181" ca="1">Q178:Q179*(INDEX('Flow probs &amp; rates'!AE$6:AE$5999-'Flow probs &amp; rates'!AE$5:AE$5999,'Useful matrices &amp; checks'!$A178))+X178:X179*(INDEX('Flow probs &amp; rates'!AE$6:AE$5999-'Flow probs &amp; rates'!AE$5:AE$5999,'Useful matrices &amp; checks'!$A178))^2</f>
        <v>1.1078651972685072E-2</v>
      </c>
      <c r="AF180" s="12">
        <f t="array" aca="1" ref="AF180:AF181" ca="1">R178:R179*(INDEX('Flow probs &amp; rates'!AF$6:AF$5999-'Flow probs &amp; rates'!AF$5:AF$5999,'Useful matrices &amp; checks'!$A178))+Y178:Y179*(INDEX('Flow probs &amp; rates'!AF$6:AF$5999-'Flow probs &amp; rates'!AF$5:AF$5999,'Useful matrices &amp; checks'!$A178))^2</f>
        <v>7.3104513461173474E-3</v>
      </c>
      <c r="AG180" s="12">
        <f t="array" aca="1" ref="AG180:AG181" ca="1">S178:S179*(INDEX('Flow probs &amp; rates'!AG$6:AG$5999-'Flow probs &amp; rates'!AG$5:AG$5999,'Useful matrices &amp; checks'!$A178))+Z178:Z179*(INDEX('Flow probs &amp; rates'!AG$6:AG$5999-'Flow probs &amp; rates'!AG$5:AG$5999,'Useful matrices &amp; checks'!$A178))^2</f>
        <v>2.5943571328733983E-3</v>
      </c>
      <c r="AH180" s="12">
        <f t="array" aca="1" ref="AH180:AH181" ca="1">T178:T179*(INDEX('Flow probs &amp; rates'!AI$6:AI$5999-'Flow probs &amp; rates'!AI$5:AI$5999,'Useful matrices &amp; checks'!$A178))+AA178:AA179*(INDEX('Flow probs &amp; rates'!AI$6:AI$5999-'Flow probs &amp; rates'!AI$5:AI$5999,'Useful matrices &amp; checks'!$A178))^2</f>
        <v>1.538097105888338E-3</v>
      </c>
      <c r="AI180" s="12">
        <f t="array" aca="1" ref="AI180:AI181" ca="1">U178:U179*(INDEX('Flow probs &amp; rates'!AJ$6:AJ$5999-'Flow probs &amp; rates'!AJ$5:AJ$5999,'Useful matrices &amp; checks'!$A178))+AB178:AB179*(INDEX('Flow probs &amp; rates'!AJ$6:AJ$5999-'Flow probs &amp; rates'!AJ$5:AJ$5999,'Useful matrices &amp; checks'!$A178))^2</f>
        <v>9.5784024501100722E-3</v>
      </c>
      <c r="AJ180" s="12">
        <f t="array" aca="1" ref="AJ180:AJ181" ca="1">V178:V179*(INDEX('Flow probs &amp; rates'!AK$6:AK$5999-'Flow probs &amp; rates'!AK$5:AK$5999,'Useful matrices &amp; checks'!$A178))+AC178:AC179*(INDEX('Flow probs &amp; rates'!AK$6:AK$5999-'Flow probs &amp; rates'!AK$5:AK$5999,'Useful matrices &amp; checks'!$A178))^2</f>
        <v>-1.3250354732977456E-3</v>
      </c>
      <c r="AK180" s="12"/>
      <c r="AL180" s="12"/>
      <c r="AM180" s="12">
        <f ca="1">'Useful matrices &amp; checks'!AO180</f>
        <v>3.0634165716580952E-2</v>
      </c>
      <c r="AN180" s="12">
        <f t="shared" ca="1" si="6"/>
        <v>3.0774924534376479E-2</v>
      </c>
      <c r="AO180" s="12">
        <f t="shared" ca="1" si="7"/>
        <v>-1.4075881779552699E-4</v>
      </c>
    </row>
    <row r="181" spans="1:41" x14ac:dyDescent="0.35">
      <c r="P181" s="56"/>
      <c r="Q181" s="12">
        <f ca="1"/>
        <v>1.2087558305203214</v>
      </c>
      <c r="R181" s="12">
        <f ca="1"/>
        <v>0.29822530779033618</v>
      </c>
      <c r="S181" s="12">
        <f ca="1"/>
        <v>-5.7483049257207E-2</v>
      </c>
      <c r="T181" s="12">
        <f ca="1"/>
        <v>-4.3300780494062108E-2</v>
      </c>
      <c r="U181" s="12">
        <f ca="1"/>
        <v>-0.13929566285028316</v>
      </c>
      <c r="V181" s="12">
        <f ca="1"/>
        <v>0.42529238597770691</v>
      </c>
      <c r="W181" s="12"/>
      <c r="X181" s="12">
        <f ca="1"/>
        <v>-10.846404725731066</v>
      </c>
      <c r="Y181" s="12">
        <f ca="1"/>
        <v>-6.0137456205156372</v>
      </c>
      <c r="Z181" s="12">
        <f ca="1"/>
        <v>0.10524151451845203</v>
      </c>
      <c r="AA181" s="12">
        <f ca="1"/>
        <v>5.9717132140286289E-2</v>
      </c>
      <c r="AB181" s="12">
        <f ca="1"/>
        <v>2.7459918208054406</v>
      </c>
      <c r="AC181" s="12">
        <f ca="1"/>
        <v>-5.3463652643729116</v>
      </c>
      <c r="AD181" s="12"/>
      <c r="AE181" s="12">
        <f ca="1"/>
        <v>-2.2151268243464422E-3</v>
      </c>
      <c r="AF181" s="12">
        <f ca="1"/>
        <v>-1.4635126597962387E-4</v>
      </c>
      <c r="AG181" s="12">
        <f ca="1"/>
        <v>-5.1873008477308137E-4</v>
      </c>
      <c r="AH181" s="12">
        <f ca="1"/>
        <v>1.9812068986837858E-4</v>
      </c>
      <c r="AI181" s="12">
        <f ca="1"/>
        <v>-1.9175441546170145E-4</v>
      </c>
      <c r="AJ181" s="12">
        <f ca="1"/>
        <v>-1.7067644238118795E-4</v>
      </c>
      <c r="AK181" s="12"/>
      <c r="AL181" s="12"/>
      <c r="AM181" s="12">
        <f ca="1">'Useful matrices &amp; checks'!AO181</f>
        <v>-3.072748731526985E-3</v>
      </c>
      <c r="AN181" s="12">
        <f t="shared" ca="1" si="6"/>
        <v>-3.0445183430736584E-3</v>
      </c>
      <c r="AO181" s="12">
        <f t="shared" ca="1" si="7"/>
        <v>-2.8230388453326545E-5</v>
      </c>
    </row>
    <row r="182" spans="1:41" x14ac:dyDescent="0.35">
      <c r="A182">
        <v>90</v>
      </c>
      <c r="P182" s="56" t="str">
        <f>INDEX('Flow probs &amp; rates'!$A$5:$A$5999,$A182)</f>
        <v>1997,10</v>
      </c>
      <c r="Q182" s="12">
        <f t="array" aca="1" ref="Q182:Q183" ca="1">-1*(MMULT(MINVERSE('Useful matrices &amp; checks'!$G182:$H183),'SS Taylor expansion'!C$4:C$5)-MMULT(MINVERSE('Useful matrices &amp; checks'!$G182:$H183),MMULT('SS Taylor expansion'!C$7:D$8,MMULT(MINVERSE('Useful matrices &amp; checks'!$G182:$H183),'Useful matrices &amp; checks'!$L182:$L183))))</f>
        <v>-5.9649027464413891</v>
      </c>
      <c r="R182" s="12">
        <f t="array" aca="1" ref="R182:R183" ca="1">-1*(MMULT(MINVERSE('Useful matrices &amp; checks'!$G182:$H183),'SS Taylor expansion'!E$4:E$5)-MMULT(MINVERSE('Useful matrices &amp; checks'!$G182:$H183),MMULT('SS Taylor expansion'!E$7:F$8,MMULT(MINVERSE('Useful matrices &amp; checks'!$G182:$H183),'Useful matrices &amp; checks'!$L182:$L183))))</f>
        <v>-12.972187789642843</v>
      </c>
      <c r="S182" s="12">
        <f t="array" aca="1" ref="S182:S183" ca="1">-1*(MMULT(MINVERSE('Useful matrices &amp; checks'!$G182:$H183),'SS Taylor expansion'!G$4:G$5)-MMULT(MINVERSE('Useful matrices &amp; checks'!$G182:$H183),MMULT('SS Taylor expansion'!G$7:H$8,MMULT(MINVERSE('Useful matrices &amp; checks'!$G182:$H183),'Useful matrices &amp; checks'!$L182:$L183))))</f>
        <v>0.298144839638051</v>
      </c>
      <c r="T182" s="12">
        <f t="array" aca="1" ref="T182:T183" ca="1">-1*(MMULT(MINVERSE('Useful matrices &amp; checks'!$G182:$H183),'SS Taylor expansion'!I$4:I$5)-MMULT(MINVERSE('Useful matrices &amp; checks'!$G182:$H183),MMULT('SS Taylor expansion'!I$7:J$8,MMULT(MINVERSE('Useful matrices &amp; checks'!$G182:$H183),'Useful matrices &amp; checks'!$L182:$L183))))</f>
        <v>-0.35024642719444204</v>
      </c>
      <c r="U182" s="12">
        <f t="array" aca="1" ref="U182:U183" ca="1">-1*(MMULT(MINVERSE('Useful matrices &amp; checks'!$G182:$H183),'SS Taylor expansion'!K$4:K$5)-MMULT(MINVERSE('Useful matrices &amp; checks'!$G182:$H183),MMULT('SS Taylor expansion'!K$7:L$8,MMULT(MINVERSE('Useful matrices &amp; checks'!$G182:$H183),'Useful matrices &amp; checks'!$L182:$L183))))</f>
        <v>6.5730579108649394</v>
      </c>
      <c r="V182" s="12">
        <f t="array" aca="1" ref="V182:V183" ca="1">-1*(MMULT(MINVERSE('Useful matrices &amp; checks'!$G182:$H183),'SS Taylor expansion'!M$4:M$5)-MMULT(MINVERSE('Useful matrices &amp; checks'!$G182:$H183),MMULT('SS Taylor expansion'!M$7:N$8,MMULT(MINVERSE('Useful matrices &amp; checks'!$G182:$H183),'Useful matrices &amp; checks'!$L182:$L183))))</f>
        <v>3.5506185335734344</v>
      </c>
      <c r="W182" s="12"/>
      <c r="X182" s="12">
        <f t="array" aca="1" ref="X182:X183" ca="1">(MMULT(MINVERSE('Useful matrices &amp; checks'!$G182:$H183),MMULT('SS Taylor expansion'!C$7:D$8,MMULT(MINVERSE('Useful matrices &amp; checks'!$G182:$H183),'SS Taylor expansion'!C$4:C$5)))-MMULT(MINVERSE('Useful matrices &amp; checks'!$G182:$H183),MMULT('SS Taylor expansion'!C$7:D$8,MMULT(MINVERSE('Useful matrices &amp; checks'!$G182:$H183),MMULT('SS Taylor expansion'!C$7:D$8,MMULT(MINVERSE('Useful matrices &amp; checks'!$G182:$H183),'Useful matrices &amp; checks'!$L182:$L183))))))</f>
        <v>55.387026689857066</v>
      </c>
      <c r="Y182" s="12">
        <f t="array" aca="1" ref="Y182:Y183" ca="1">(MMULT(MINVERSE('Useful matrices &amp; checks'!$G182:$H183),MMULT('SS Taylor expansion'!E$7:F$8,MMULT(MINVERSE('Useful matrices &amp; checks'!$G182:$H183),'SS Taylor expansion'!E$4:E$5)))-MMULT(MINVERSE('Useful matrices &amp; checks'!$G182:$H183),MMULT('SS Taylor expansion'!E$7:F$8,MMULT(MINVERSE('Useful matrices &amp; checks'!$G182:$H183),MMULT('SS Taylor expansion'!E$7:F$8,MMULT(MINVERSE('Useful matrices &amp; checks'!$G182:$H183),'Useful matrices &amp; checks'!$L182:$L183))))))</f>
        <v>261.95565089621186</v>
      </c>
      <c r="Z182" s="12">
        <f t="array" aca="1" ref="Z182:Z183" ca="1">(MMULT(MINVERSE('Useful matrices &amp; checks'!$G182:$H183),MMULT('SS Taylor expansion'!G$7:H$8,MMULT(MINVERSE('Useful matrices &amp; checks'!$G182:$H183),'SS Taylor expansion'!G$4:G$5)))-MMULT(MINVERSE('Useful matrices &amp; checks'!$G182:$H183),MMULT('SS Taylor expansion'!G$7:H$8,MMULT(MINVERSE('Useful matrices &amp; checks'!$G182:$H183),MMULT('SS Taylor expansion'!G$7:H$8,MMULT(MINVERSE('Useful matrices &amp; checks'!$G182:$H183),'Useful matrices &amp; checks'!$L182:$L183))))))</f>
        <v>-0.55241747289237975</v>
      </c>
      <c r="AA182" s="12">
        <f t="array" aca="1" ref="AA182:AA183" ca="1">(MMULT(MINVERSE('Useful matrices &amp; checks'!$G182:$H183),MMULT('SS Taylor expansion'!I$7:J$8,MMULT(MINVERSE('Useful matrices &amp; checks'!$G182:$H183),'SS Taylor expansion'!I$4:I$5)))-MMULT(MINVERSE('Useful matrices &amp; checks'!$G182:$H183),MMULT('SS Taylor expansion'!I$7:J$8,MMULT(MINVERSE('Useful matrices &amp; checks'!$G182:$H183),MMULT('SS Taylor expansion'!I$7:J$8,MMULT(MINVERSE('Useful matrices &amp; checks'!$G182:$H183),'Useful matrices &amp; checks'!$L182:$L183))))))</f>
        <v>0.50485284345576209</v>
      </c>
      <c r="AB182" s="12">
        <f t="array" aca="1" ref="AB182:AB183" ca="1">(MMULT(MINVERSE('Useful matrices &amp; checks'!$G182:$H183),MMULT('SS Taylor expansion'!K$7:L$8,MMULT(MINVERSE('Useful matrices &amp; checks'!$G182:$H183),'SS Taylor expansion'!K$4:K$5)))-MMULT(MINVERSE('Useful matrices &amp; checks'!$G182:$H183),MMULT('SS Taylor expansion'!K$7:L$8,MMULT(MINVERSE('Useful matrices &amp; checks'!$G182:$H183),MMULT('SS Taylor expansion'!K$7:L$8,MMULT(MINVERSE('Useful matrices &amp; checks'!$G182:$H183),'Useful matrices &amp; checks'!$L182:$L183))))))</f>
        <v>-130.02960824135863</v>
      </c>
      <c r="AC182" s="12">
        <f t="array" aca="1" ref="AC182:AC183" ca="1">(MMULT(MINVERSE('Useful matrices &amp; checks'!$G182:$H183),MMULT('SS Taylor expansion'!M$7:N$8,MMULT(MINVERSE('Useful matrices &amp; checks'!$G182:$H183),'SS Taylor expansion'!M$4:M$5)))-MMULT(MINVERSE('Useful matrices &amp; checks'!$G182:$H183),MMULT('SS Taylor expansion'!M$7:N$8,MMULT(MINVERSE('Useful matrices &amp; checks'!$G182:$H183),MMULT('SS Taylor expansion'!M$7:N$8,MMULT(MINVERSE('Useful matrices &amp; checks'!$G182:$H183),'Useful matrices &amp; checks'!$L182:$L183))))))</f>
        <v>-43.848618609214881</v>
      </c>
      <c r="AD182" s="12"/>
      <c r="AE182" s="12">
        <f t="array" aca="1" ref="AE182:AE183" ca="1">Q180:Q181*(INDEX('Flow probs &amp; rates'!AE$6:AE$5999-'Flow probs &amp; rates'!AE$5:AE$5999,'Useful matrices &amp; checks'!$A180))+X180:X181*(INDEX('Flow probs &amp; rates'!AE$6:AE$5999-'Flow probs &amp; rates'!AE$5:AE$5999,'Useful matrices &amp; checks'!$A180))^2</f>
        <v>-1.9264355988301066E-3</v>
      </c>
      <c r="AF182" s="12">
        <f t="array" aca="1" ref="AF182:AF183" ca="1">R180:R181*(INDEX('Flow probs &amp; rates'!AF$6:AF$5999-'Flow probs &amp; rates'!AF$5:AF$5999,'Useful matrices &amp; checks'!$A180))+Y180:Y181*(INDEX('Flow probs &amp; rates'!AF$6:AF$5999-'Flow probs &amp; rates'!AF$5:AF$5999,'Useful matrices &amp; checks'!$A180))^2</f>
        <v>-6.4965472207443517E-3</v>
      </c>
      <c r="AG182" s="12">
        <f t="array" aca="1" ref="AG182:AG183" ca="1">S180:S181*(INDEX('Flow probs &amp; rates'!AG$6:AG$5999-'Flow probs &amp; rates'!AG$5:AG$5999,'Useful matrices &amp; checks'!$A180))+Z180:Z181*(INDEX('Flow probs &amp; rates'!AG$6:AG$5999-'Flow probs &amp; rates'!AG$5:AG$5999,'Useful matrices &amp; checks'!$A180))^2</f>
        <v>-4.5565697256101058E-3</v>
      </c>
      <c r="AH182" s="12">
        <f t="array" aca="1" ref="AH182:AH183" ca="1">T180:T181*(INDEX('Flow probs &amp; rates'!AI$6:AI$5999-'Flow probs &amp; rates'!AI$5:AI$5999,'Useful matrices &amp; checks'!$A180))+AA180:AA181*(INDEX('Flow probs &amp; rates'!AI$6:AI$5999-'Flow probs &amp; rates'!AI$5:AI$5999,'Useful matrices &amp; checks'!$A180))^2</f>
        <v>-1.5408025865082547E-3</v>
      </c>
      <c r="AI182" s="12">
        <f t="array" aca="1" ref="AI182:AI183" ca="1">U180:U181*(INDEX('Flow probs &amp; rates'!AJ$6:AJ$5999-'Flow probs &amp; rates'!AJ$5:AJ$5999,'Useful matrices &amp; checks'!$A180))+AB180:AB181*(INDEX('Flow probs &amp; rates'!AJ$6:AJ$5999-'Flow probs &amp; rates'!AJ$5:AJ$5999,'Useful matrices &amp; checks'!$A180))^2</f>
        <v>7.6754615002670181E-4</v>
      </c>
      <c r="AJ182" s="12">
        <f t="array" aca="1" ref="AJ182:AJ183" ca="1">V180:V181*(INDEX('Flow probs &amp; rates'!AK$6:AK$5999-'Flow probs &amp; rates'!AK$5:AK$5999,'Useful matrices &amp; checks'!$A180))+AC180:AC181*(INDEX('Flow probs &amp; rates'!AK$6:AK$5999-'Flow probs &amp; rates'!AK$5:AK$5999,'Useful matrices &amp; checks'!$A180))^2</f>
        <v>-4.1020964107391852E-3</v>
      </c>
      <c r="AK182" s="12"/>
      <c r="AL182" s="12"/>
      <c r="AM182" s="12">
        <f ca="1">'Useful matrices &amp; checks'!AO182</f>
        <v>-1.7834105819695023E-2</v>
      </c>
      <c r="AN182" s="12">
        <f t="shared" ca="1" si="6"/>
        <v>-1.78549053924053E-2</v>
      </c>
      <c r="AO182" s="12">
        <f t="shared" ca="1" si="7"/>
        <v>2.0799572710276937E-5</v>
      </c>
    </row>
    <row r="183" spans="1:41" x14ac:dyDescent="0.35">
      <c r="Q183" s="12">
        <f ca="1"/>
        <v>1.1902516509281611</v>
      </c>
      <c r="R183" s="12">
        <f ca="1"/>
        <v>0.26429687628956244</v>
      </c>
      <c r="S183" s="12">
        <f ca="1"/>
        <v>-5.9492568895044104E-2</v>
      </c>
      <c r="T183" s="12">
        <f ca="1"/>
        <v>-4.6282169137026243E-2</v>
      </c>
      <c r="U183" s="12">
        <f ca="1"/>
        <v>-0.13392025321272588</v>
      </c>
      <c r="V183" s="12">
        <f ca="1"/>
        <v>0.46918487885295834</v>
      </c>
      <c r="W183" s="12"/>
      <c r="X183" s="12">
        <f ca="1"/>
        <v>-11.052066187824185</v>
      </c>
      <c r="Y183" s="12">
        <f ca="1"/>
        <v>-5.3371151713934664</v>
      </c>
      <c r="Z183" s="12">
        <f ca="1"/>
        <v>0.11023076771938757</v>
      </c>
      <c r="AA183" s="12">
        <f ca="1"/>
        <v>6.6712128592696734E-2</v>
      </c>
      <c r="AB183" s="12">
        <f ca="1"/>
        <v>2.6492384970548466</v>
      </c>
      <c r="AC183" s="12">
        <f ca="1"/>
        <v>-5.7942323613482483</v>
      </c>
      <c r="AD183" s="12"/>
      <c r="AE183" s="12">
        <f ca="1"/>
        <v>3.9305612002702334E-4</v>
      </c>
      <c r="AF183" s="12">
        <f ca="1"/>
        <v>1.4552420870864302E-4</v>
      </c>
      <c r="AG183" s="12">
        <f ca="1"/>
        <v>9.2968984692171628E-4</v>
      </c>
      <c r="AH183" s="12">
        <f ca="1"/>
        <v>-1.8986546443588818E-4</v>
      </c>
      <c r="AI183" s="12">
        <f ca="1"/>
        <v>-1.7193217002000553E-5</v>
      </c>
      <c r="AJ183" s="12">
        <f ca="1"/>
        <v>-5.05481005162898E-4</v>
      </c>
      <c r="AK183" s="12"/>
      <c r="AL183" s="12"/>
      <c r="AM183" s="12">
        <f ca="1">'Useful matrices &amp; checks'!AO183</f>
        <v>7.1137714568413751E-4</v>
      </c>
      <c r="AN183" s="12">
        <f t="shared" ca="1" si="6"/>
        <v>7.5573048905659581E-4</v>
      </c>
      <c r="AO183" s="12">
        <f t="shared" ca="1" si="7"/>
        <v>-4.4353343372458302E-5</v>
      </c>
    </row>
    <row r="184" spans="1:41" x14ac:dyDescent="0.35">
      <c r="A184">
        <v>91</v>
      </c>
      <c r="P184" s="56" t="str">
        <f>INDEX('Flow probs &amp; rates'!$A$5:$A$5999,$A184)</f>
        <v>1997,11</v>
      </c>
      <c r="Q184" s="12">
        <f t="array" aca="1" ref="Q184:Q185" ca="1">-1*(MMULT(MINVERSE('Useful matrices &amp; checks'!$G184:$H185),'SS Taylor expansion'!C$4:C$5)-MMULT(MINVERSE('Useful matrices &amp; checks'!$G184:$H185),MMULT('SS Taylor expansion'!C$7:D$8,MMULT(MINVERSE('Useful matrices &amp; checks'!$G184:$H185),'Useful matrices &amp; checks'!$L184:$L185))))</f>
        <v>-5.7071918117850995</v>
      </c>
      <c r="R184" s="12">
        <f t="array" aca="1" ref="R184:R185" ca="1">-1*(MMULT(MINVERSE('Useful matrices &amp; checks'!$G184:$H185),'SS Taylor expansion'!E$4:E$5)-MMULT(MINVERSE('Useful matrices &amp; checks'!$G184:$H185),MMULT('SS Taylor expansion'!E$7:F$8,MMULT(MINVERSE('Useful matrices &amp; checks'!$G184:$H185),'Useful matrices &amp; checks'!$L184:$L185))))</f>
        <v>-12.544841661564812</v>
      </c>
      <c r="S184" s="12">
        <f t="array" aca="1" ref="S184:S185" ca="1">-1*(MMULT(MINVERSE('Useful matrices &amp; checks'!$G184:$H185),'SS Taylor expansion'!G$4:G$5)-MMULT(MINVERSE('Useful matrices &amp; checks'!$G184:$H185),MMULT('SS Taylor expansion'!G$7:H$8,MMULT(MINVERSE('Useful matrices &amp; checks'!$G184:$H185),'Useful matrices &amp; checks'!$L184:$L185))))</f>
        <v>0.30040944949601822</v>
      </c>
      <c r="T184" s="12">
        <f t="array" aca="1" ref="T184:T185" ca="1">-1*(MMULT(MINVERSE('Useful matrices &amp; checks'!$G184:$H185),'SS Taylor expansion'!I$4:I$5)-MMULT(MINVERSE('Useful matrices &amp; checks'!$G184:$H185),MMULT('SS Taylor expansion'!I$7:J$8,MMULT(MINVERSE('Useful matrices &amp; checks'!$G184:$H185),'Useful matrices &amp; checks'!$L184:$L185))))</f>
        <v>-0.35991336807311081</v>
      </c>
      <c r="U184" s="12">
        <f t="array" aca="1" ref="U184:U185" ca="1">-1*(MMULT(MINVERSE('Useful matrices &amp; checks'!$G184:$H185),'SS Taylor expansion'!K$4:K$5)-MMULT(MINVERSE('Useful matrices &amp; checks'!$G184:$H185),MMULT('SS Taylor expansion'!K$7:L$8,MMULT(MINVERSE('Useful matrices &amp; checks'!$G184:$H185),'Useful matrices &amp; checks'!$L184:$L185))))</f>
        <v>6.7333643057348169</v>
      </c>
      <c r="V184" s="12">
        <f t="array" aca="1" ref="V184:V185" ca="1">-1*(MMULT(MINVERSE('Useful matrices &amp; checks'!$G184:$H185),'SS Taylor expansion'!M$4:M$5)-MMULT(MINVERSE('Useful matrices &amp; checks'!$G184:$H185),MMULT('SS Taylor expansion'!M$7:N$8,MMULT(MINVERSE('Useful matrices &amp; checks'!$G184:$H185),'Useful matrices &amp; checks'!$L184:$L185))))</f>
        <v>3.6700652487850354</v>
      </c>
      <c r="W184" s="12"/>
      <c r="X184" s="12">
        <f t="array" aca="1" ref="X184:X185" ca="1">(MMULT(MINVERSE('Useful matrices &amp; checks'!$G184:$H185),MMULT('SS Taylor expansion'!C$7:D$8,MMULT(MINVERSE('Useful matrices &amp; checks'!$G184:$H185),'SS Taylor expansion'!C$4:C$5)))-MMULT(MINVERSE('Useful matrices &amp; checks'!$G184:$H185),MMULT('SS Taylor expansion'!C$7:D$8,MMULT(MINVERSE('Useful matrices &amp; checks'!$G184:$H185),MMULT('SS Taylor expansion'!C$7:D$8,MMULT(MINVERSE('Useful matrices &amp; checks'!$G184:$H185),'Useful matrices &amp; checks'!$L184:$L185))))))</f>
        <v>51.769368021726237</v>
      </c>
      <c r="Y184" s="12">
        <f t="array" aca="1" ref="Y184:Y185" ca="1">(MMULT(MINVERSE('Useful matrices &amp; checks'!$G184:$H185),MMULT('SS Taylor expansion'!E$7:F$8,MMULT(MINVERSE('Useful matrices &amp; checks'!$G184:$H185),'SS Taylor expansion'!E$4:E$5)))-MMULT(MINVERSE('Useful matrices &amp; checks'!$G184:$H185),MMULT('SS Taylor expansion'!E$7:F$8,MMULT(MINVERSE('Useful matrices &amp; checks'!$G184:$H185),MMULT('SS Taylor expansion'!E$7:F$8,MMULT(MINVERSE('Useful matrices &amp; checks'!$G184:$H185),'Useful matrices &amp; checks'!$L184:$L185))))))</f>
        <v>250.12568657073081</v>
      </c>
      <c r="Z184" s="12">
        <f t="array" aca="1" ref="Z184:Z185" ca="1">(MMULT(MINVERSE('Useful matrices &amp; checks'!$G184:$H185),MMULT('SS Taylor expansion'!G$7:H$8,MMULT(MINVERSE('Useful matrices &amp; checks'!$G184:$H185),'SS Taylor expansion'!G$4:G$5)))-MMULT(MINVERSE('Useful matrices &amp; checks'!$G184:$H185),MMULT('SS Taylor expansion'!G$7:H$8,MMULT(MINVERSE('Useful matrices &amp; checks'!$G184:$H185),MMULT('SS Taylor expansion'!G$7:H$8,MMULT(MINVERSE('Useful matrices &amp; checks'!$G184:$H185),'Useful matrices &amp; checks'!$L184:$L185))))))</f>
        <v>-0.55854121287207903</v>
      </c>
      <c r="AA184" s="12">
        <f t="array" aca="1" ref="AA184:AA185" ca="1">(MMULT(MINVERSE('Useful matrices &amp; checks'!$G184:$H185),MMULT('SS Taylor expansion'!I$7:J$8,MMULT(MINVERSE('Useful matrices &amp; checks'!$G184:$H185),'SS Taylor expansion'!I$4:I$5)))-MMULT(MINVERSE('Useful matrices &amp; checks'!$G184:$H185),MMULT('SS Taylor expansion'!I$7:J$8,MMULT(MINVERSE('Useful matrices &amp; checks'!$G184:$H185),MMULT('SS Taylor expansion'!I$7:J$8,MMULT(MINVERSE('Useful matrices &amp; checks'!$G184:$H185),'Useful matrices &amp; checks'!$L184:$L185))))))</f>
        <v>0.54639759777217156</v>
      </c>
      <c r="AB184" s="12">
        <f t="array" aca="1" ref="AB184:AB185" ca="1">(MMULT(MINVERSE('Useful matrices &amp; checks'!$G184:$H185),MMULT('SS Taylor expansion'!K$7:L$8,MMULT(MINVERSE('Useful matrices &amp; checks'!$G184:$H185),'SS Taylor expansion'!K$4:K$5)))-MMULT(MINVERSE('Useful matrices &amp; checks'!$G184:$H185),MMULT('SS Taylor expansion'!K$7:L$8,MMULT(MINVERSE('Useful matrices &amp; checks'!$G184:$H185),MMULT('SS Taylor expansion'!K$7:L$8,MMULT(MINVERSE('Useful matrices &amp; checks'!$G184:$H185),'Useful matrices &amp; checks'!$L184:$L185))))))</f>
        <v>-131.95642531865008</v>
      </c>
      <c r="AC184" s="12">
        <f t="array" aca="1" ref="AC184:AC185" ca="1">(MMULT(MINVERSE('Useful matrices &amp; checks'!$G184:$H185),MMULT('SS Taylor expansion'!M$7:N$8,MMULT(MINVERSE('Useful matrices &amp; checks'!$G184:$H185),'SS Taylor expansion'!M$4:M$5)))-MMULT(MINVERSE('Useful matrices &amp; checks'!$G184:$H185),MMULT('SS Taylor expansion'!M$7:N$8,MMULT(MINVERSE('Useful matrices &amp; checks'!$G184:$H185),MMULT('SS Taylor expansion'!M$7:N$8,MMULT(MINVERSE('Useful matrices &amp; checks'!$G184:$H185),'Useful matrices &amp; checks'!$L184:$L185))))))</f>
        <v>-45.456565347741289</v>
      </c>
      <c r="AD184" s="12"/>
      <c r="AE184" s="12">
        <f t="array" aca="1" ref="AE184:AE185" ca="1">Q182:Q183*(INDEX('Flow probs &amp; rates'!AE$6:AE$5999-'Flow probs &amp; rates'!AE$5:AE$5999,'Useful matrices &amp; checks'!$A182))+X182:X183*(INDEX('Flow probs &amp; rates'!AE$6:AE$5999-'Flow probs &amp; rates'!AE$5:AE$5999,'Useful matrices &amp; checks'!$A182))^2</f>
        <v>-4.6834863289987845E-3</v>
      </c>
      <c r="AF184" s="12">
        <f t="array" aca="1" ref="AF184:AF185" ca="1">R182:R183*(INDEX('Flow probs &amp; rates'!AF$6:AF$5999-'Flow probs &amp; rates'!AF$5:AF$5999,'Useful matrices &amp; checks'!$A182))+Y182:Y183*(INDEX('Flow probs &amp; rates'!AF$6:AF$5999-'Flow probs &amp; rates'!AF$5:AF$5999,'Useful matrices &amp; checks'!$A182))^2</f>
        <v>-7.7176681364375934E-3</v>
      </c>
      <c r="AG184" s="12">
        <f t="array" aca="1" ref="AG184:AG185" ca="1">S182:S183*(INDEX('Flow probs &amp; rates'!AG$6:AG$5999-'Flow probs &amp; rates'!AG$5:AG$5999,'Useful matrices &amp; checks'!$A182))+Z182:Z183*(INDEX('Flow probs &amp; rates'!AG$6:AG$5999-'Flow probs &amp; rates'!AG$5:AG$5999,'Useful matrices &amp; checks'!$A182))^2</f>
        <v>-1.3384278931536306E-3</v>
      </c>
      <c r="AH184" s="12">
        <f t="array" aca="1" ref="AH184:AH185" ca="1">T182:T183*(INDEX('Flow probs &amp; rates'!AI$6:AI$5999-'Flow probs &amp; rates'!AI$5:AI$5999,'Useful matrices &amp; checks'!$A182))+AA182:AA183*(INDEX('Flow probs &amp; rates'!AI$6:AI$5999-'Flow probs &amp; rates'!AI$5:AI$5999,'Useful matrices &amp; checks'!$A182))^2</f>
        <v>2.9721744064323805E-3</v>
      </c>
      <c r="AI184" s="12">
        <f t="array" aca="1" ref="AI184:AI185" ca="1">U182:U183*(INDEX('Flow probs &amp; rates'!AJ$6:AJ$5999-'Flow probs &amp; rates'!AJ$5:AJ$5999,'Useful matrices &amp; checks'!$A182))+AB182:AB183*(INDEX('Flow probs &amp; rates'!AJ$6:AJ$5999-'Flow probs &amp; rates'!AJ$5:AJ$5999,'Useful matrices &amp; checks'!$A182))^2</f>
        <v>2.4997990883689437E-3</v>
      </c>
      <c r="AJ184" s="12">
        <f t="array" aca="1" ref="AJ184:AJ185" ca="1">V182:V183*(INDEX('Flow probs &amp; rates'!AK$6:AK$5999-'Flow probs &amp; rates'!AK$5:AK$5999,'Useful matrices &amp; checks'!$A182))+AC182:AC183*(INDEX('Flow probs &amp; rates'!AK$6:AK$5999-'Flow probs &amp; rates'!AK$5:AK$5999,'Useful matrices &amp; checks'!$A182))^2</f>
        <v>-5.113447001862512E-3</v>
      </c>
      <c r="AK184" s="12"/>
      <c r="AL184" s="12"/>
      <c r="AM184" s="12">
        <f ca="1">'Useful matrices &amp; checks'!AO184</f>
        <v>-1.3213974772650405E-2</v>
      </c>
      <c r="AN184" s="12">
        <f t="shared" ca="1" si="6"/>
        <v>-1.3381055865651198E-2</v>
      </c>
      <c r="AO184" s="12">
        <f t="shared" ca="1" si="7"/>
        <v>1.6708109300079231E-4</v>
      </c>
    </row>
    <row r="185" spans="1:41" x14ac:dyDescent="0.35">
      <c r="P185" s="56"/>
      <c r="Q185" s="12">
        <f ca="1"/>
        <v>1.1698056342982859</v>
      </c>
      <c r="R185" s="12">
        <f ca="1"/>
        <v>0.21463078603506611</v>
      </c>
      <c r="S185" s="12">
        <f ca="1"/>
        <v>-6.1575057963045896E-2</v>
      </c>
      <c r="T185" s="12">
        <f ca="1"/>
        <v>-5.027753750043424E-2</v>
      </c>
      <c r="U185" s="12">
        <f ca="1"/>
        <v>-0.11520171498282997</v>
      </c>
      <c r="V185" s="12">
        <f ca="1"/>
        <v>0.51268404994989614</v>
      </c>
      <c r="W185" s="12"/>
      <c r="X185" s="12">
        <f ca="1"/>
        <v>-10.611190300424619</v>
      </c>
      <c r="Y185" s="12">
        <f ca="1"/>
        <v>-4.2794221054791723</v>
      </c>
      <c r="Z185" s="12">
        <f ca="1"/>
        <v>0.11448443987047112</v>
      </c>
      <c r="AA185" s="12">
        <f ca="1"/>
        <v>7.6328161577363593E-2</v>
      </c>
      <c r="AB185" s="12">
        <f ca="1"/>
        <v>2.2576539467447176</v>
      </c>
      <c r="AC185" s="12">
        <f ca="1"/>
        <v>-6.3499841118648011</v>
      </c>
      <c r="AD185" s="12"/>
      <c r="AE185" s="12">
        <f ca="1"/>
        <v>9.3455460585941525E-4</v>
      </c>
      <c r="AF185" s="12">
        <f ca="1"/>
        <v>1.5724067626653624E-4</v>
      </c>
      <c r="AG185" s="12">
        <f ca="1"/>
        <v>2.6707325788753549E-4</v>
      </c>
      <c r="AH185" s="12">
        <f ca="1"/>
        <v>3.9274827065367108E-4</v>
      </c>
      <c r="AI185" s="12">
        <f ca="1"/>
        <v>-5.093119997344704E-5</v>
      </c>
      <c r="AJ185" s="12">
        <f ca="1"/>
        <v>-6.7569973777929814E-4</v>
      </c>
      <c r="AK185" s="12"/>
      <c r="AL185" s="12"/>
      <c r="AM185" s="12">
        <f ca="1">'Useful matrices &amp; checks'!AO185</f>
        <v>1.0092389952453054E-3</v>
      </c>
      <c r="AN185" s="12">
        <f t="shared" ca="1" si="6"/>
        <v>1.024985872914413E-3</v>
      </c>
      <c r="AO185" s="12">
        <f t="shared" ca="1" si="7"/>
        <v>-1.5746877669107606E-5</v>
      </c>
    </row>
    <row r="186" spans="1:41" x14ac:dyDescent="0.35">
      <c r="A186">
        <v>92</v>
      </c>
      <c r="P186" s="56" t="str">
        <f>INDEX('Flow probs &amp; rates'!$A$5:$A$5999,$A186)</f>
        <v>1997,12</v>
      </c>
      <c r="Q186" s="12">
        <f t="array" aca="1" ref="Q186:Q187" ca="1">-1*(MMULT(MINVERSE('Useful matrices &amp; checks'!$G186:$H187),'SS Taylor expansion'!C$4:C$5)-MMULT(MINVERSE('Useful matrices &amp; checks'!$G186:$H187),MMULT('SS Taylor expansion'!C$7:D$8,MMULT(MINVERSE('Useful matrices &amp; checks'!$G186:$H187),'Useful matrices &amp; checks'!$L186:$L187))))</f>
        <v>-5.41460360887279</v>
      </c>
      <c r="R186" s="12">
        <f t="array" aca="1" ref="R186:R187" ca="1">-1*(MMULT(MINVERSE('Useful matrices &amp; checks'!$G186:$H187),'SS Taylor expansion'!E$4:E$5)-MMULT(MINVERSE('Useful matrices &amp; checks'!$G186:$H187),MMULT('SS Taylor expansion'!E$7:F$8,MMULT(MINVERSE('Useful matrices &amp; checks'!$G186:$H187),'Useful matrices &amp; checks'!$L186:$L187))))</f>
        <v>-12.186203609799126</v>
      </c>
      <c r="S186" s="12">
        <f t="array" aca="1" ref="S186:S187" ca="1">-1*(MMULT(MINVERSE('Useful matrices &amp; checks'!$G186:$H187),'SS Taylor expansion'!G$4:G$5)-MMULT(MINVERSE('Useful matrices &amp; checks'!$G186:$H187),MMULT('SS Taylor expansion'!G$7:H$8,MMULT(MINVERSE('Useful matrices &amp; checks'!$G186:$H187),'Useful matrices &amp; checks'!$L186:$L187))))</f>
        <v>0.2628424111702603</v>
      </c>
      <c r="T186" s="12">
        <f t="array" aca="1" ref="T186:T187" ca="1">-1*(MMULT(MINVERSE('Useful matrices &amp; checks'!$G186:$H187),'SS Taylor expansion'!I$4:I$5)-MMULT(MINVERSE('Useful matrices &amp; checks'!$G186:$H187),MMULT('SS Taylor expansion'!I$7:J$8,MMULT(MINVERSE('Useful matrices &amp; checks'!$G186:$H187),'Useful matrices &amp; checks'!$L186:$L187))))</f>
        <v>-0.32871541488418332</v>
      </c>
      <c r="U186" s="12">
        <f t="array" aca="1" ref="U186:U187" ca="1">-1*(MMULT(MINVERSE('Useful matrices &amp; checks'!$G186:$H187),'SS Taylor expansion'!K$4:K$5)-MMULT(MINVERSE('Useful matrices &amp; checks'!$G186:$H187),MMULT('SS Taylor expansion'!K$7:L$8,MMULT(MINVERSE('Useful matrices &amp; checks'!$G186:$H187),'Useful matrices &amp; checks'!$L186:$L187))))</f>
        <v>6.5325862081015043</v>
      </c>
      <c r="V186" s="12">
        <f t="array" aca="1" ref="V186:V187" ca="1">-1*(MMULT(MINVERSE('Useful matrices &amp; checks'!$G186:$H187),'SS Taylor expansion'!M$4:M$5)-MMULT(MINVERSE('Useful matrices &amp; checks'!$G186:$H187),MMULT('SS Taylor expansion'!M$7:N$8,MMULT(MINVERSE('Useful matrices &amp; checks'!$G186:$H187),'Useful matrices &amp; checks'!$L186:$L187))))</f>
        <v>3.6300116253810639</v>
      </c>
      <c r="W186" s="12"/>
      <c r="X186" s="12">
        <f t="array" aca="1" ref="X186:X187" ca="1">(MMULT(MINVERSE('Useful matrices &amp; checks'!$G186:$H187),MMULT('SS Taylor expansion'!C$7:D$8,MMULT(MINVERSE('Useful matrices &amp; checks'!$G186:$H187),'SS Taylor expansion'!C$4:C$5)))-MMULT(MINVERSE('Useful matrices &amp; checks'!$G186:$H187),MMULT('SS Taylor expansion'!C$7:D$8,MMULT(MINVERSE('Useful matrices &amp; checks'!$G186:$H187),MMULT('SS Taylor expansion'!C$7:D$8,MMULT(MINVERSE('Useful matrices &amp; checks'!$G186:$H187),'Useful matrices &amp; checks'!$L186:$L187))))))</f>
        <v>46.457410519926086</v>
      </c>
      <c r="Y186" s="12">
        <f t="array" aca="1" ref="Y186:Y187" ca="1">(MMULT(MINVERSE('Useful matrices &amp; checks'!$G186:$H187),MMULT('SS Taylor expansion'!E$7:F$8,MMULT(MINVERSE('Useful matrices &amp; checks'!$G186:$H187),'SS Taylor expansion'!E$4:E$5)))-MMULT(MINVERSE('Useful matrices &amp; checks'!$G186:$H187),MMULT('SS Taylor expansion'!E$7:F$8,MMULT(MINVERSE('Useful matrices &amp; checks'!$G186:$H187),MMULT('SS Taylor expansion'!E$7:F$8,MMULT(MINVERSE('Useful matrices &amp; checks'!$G186:$H187),'Useful matrices &amp; checks'!$L186:$L187))))))</f>
        <v>235.31982816524135</v>
      </c>
      <c r="Z186" s="12">
        <f t="array" aca="1" ref="Z186:Z187" ca="1">(MMULT(MINVERSE('Useful matrices &amp; checks'!$G186:$H187),MMULT('SS Taylor expansion'!G$7:H$8,MMULT(MINVERSE('Useful matrices &amp; checks'!$G186:$H187),'SS Taylor expansion'!G$4:G$5)))-MMULT(MINVERSE('Useful matrices &amp; checks'!$G186:$H187),MMULT('SS Taylor expansion'!G$7:H$8,MMULT(MINVERSE('Useful matrices &amp; checks'!$G186:$H187),MMULT('SS Taylor expansion'!G$7:H$8,MMULT(MINVERSE('Useful matrices &amp; checks'!$G186:$H187),'Useful matrices &amp; checks'!$L186:$L187))))))</f>
        <v>-0.44477928255700194</v>
      </c>
      <c r="AA186" s="12">
        <f t="array" aca="1" ref="AA186:AA187" ca="1">(MMULT(MINVERSE('Useful matrices &amp; checks'!$G186:$H187),MMULT('SS Taylor expansion'!I$7:J$8,MMULT(MINVERSE('Useful matrices &amp; checks'!$G186:$H187),'SS Taylor expansion'!I$4:I$5)))-MMULT(MINVERSE('Useful matrices &amp; checks'!$G186:$H187),MMULT('SS Taylor expansion'!I$7:J$8,MMULT(MINVERSE('Useful matrices &amp; checks'!$G186:$H187),MMULT('SS Taylor expansion'!I$7:J$8,MMULT(MINVERSE('Useful matrices &amp; checks'!$G186:$H187),'Useful matrices &amp; checks'!$L186:$L187))))))</f>
        <v>0.46625267462192682</v>
      </c>
      <c r="AB186" s="12">
        <f t="array" aca="1" ref="AB186:AB187" ca="1">(MMULT(MINVERSE('Useful matrices &amp; checks'!$G186:$H187),MMULT('SS Taylor expansion'!K$7:L$8,MMULT(MINVERSE('Useful matrices &amp; checks'!$G186:$H187),'SS Taylor expansion'!K$4:K$5)))-MMULT(MINVERSE('Useful matrices &amp; checks'!$G186:$H187),MMULT('SS Taylor expansion'!K$7:L$8,MMULT(MINVERSE('Useful matrices &amp; checks'!$G186:$H187),MMULT('SS Taylor expansion'!K$7:L$8,MMULT(MINVERSE('Useful matrices &amp; checks'!$G186:$H187),'Useful matrices &amp; checks'!$L186:$L187))))))</f>
        <v>-124.35800859862294</v>
      </c>
      <c r="AC186" s="12">
        <f t="array" aca="1" ref="AC186:AC187" ca="1">(MMULT(MINVERSE('Useful matrices &amp; checks'!$G186:$H187),MMULT('SS Taylor expansion'!M$7:N$8,MMULT(MINVERSE('Useful matrices &amp; checks'!$G186:$H187),'SS Taylor expansion'!M$4:M$5)))-MMULT(MINVERSE('Useful matrices &amp; checks'!$G186:$H187),MMULT('SS Taylor expansion'!M$7:N$8,MMULT(MINVERSE('Useful matrices &amp; checks'!$G186:$H187),MMULT('SS Taylor expansion'!M$7:N$8,MMULT(MINVERSE('Useful matrices &amp; checks'!$G186:$H187),'Useful matrices &amp; checks'!$L186:$L187))))))</f>
        <v>-44.100050542216039</v>
      </c>
      <c r="AD186" s="12"/>
      <c r="AE186" s="12">
        <f t="array" aca="1" ref="AE186:AE187" ca="1">Q184:Q185*(INDEX('Flow probs &amp; rates'!AE$6:AE$5999-'Flow probs &amp; rates'!AE$5:AE$5999,'Useful matrices &amp; checks'!$A184))+X184:X185*(INDEX('Flow probs &amp; rates'!AE$6:AE$5999-'Flow probs &amp; rates'!AE$5:AE$5999,'Useful matrices &amp; checks'!$A184))^2</f>
        <v>-2.6345142516387048E-3</v>
      </c>
      <c r="AF186" s="12">
        <f t="array" aca="1" ref="AF186:AF187" ca="1">R184:R185*(INDEX('Flow probs &amp; rates'!AF$6:AF$5999-'Flow probs &amp; rates'!AF$5:AF$5999,'Useful matrices &amp; checks'!$A184))+Y184:Y185*(INDEX('Flow probs &amp; rates'!AF$6:AF$5999-'Flow probs &amp; rates'!AF$5:AF$5999,'Useful matrices &amp; checks'!$A184))^2</f>
        <v>-5.8133753079714695E-3</v>
      </c>
      <c r="AG186" s="12">
        <f t="array" aca="1" ref="AG186:AG187" ca="1">S184:S185*(INDEX('Flow probs &amp; rates'!AG$6:AG$5999-'Flow probs &amp; rates'!AG$5:AG$5999,'Useful matrices &amp; checks'!$A184))+Z184:Z185*(INDEX('Flow probs &amp; rates'!AG$6:AG$5999-'Flow probs &amp; rates'!AG$5:AG$5999,'Useful matrices &amp; checks'!$A184))^2</f>
        <v>9.8597135381306746E-3</v>
      </c>
      <c r="AH186" s="12">
        <f t="array" aca="1" ref="AH186:AH187" ca="1">T184:T185*(INDEX('Flow probs &amp; rates'!AI$6:AI$5999-'Flow probs &amp; rates'!AI$5:AI$5999,'Useful matrices &amp; checks'!$A184))+AA184:AA185*(INDEX('Flow probs &amp; rates'!AI$6:AI$5999-'Flow probs &amp; rates'!AI$5:AI$5999,'Useful matrices &amp; checks'!$A184))^2</f>
        <v>-5.3886039053916033E-3</v>
      </c>
      <c r="AI186" s="12">
        <f t="array" aca="1" ref="AI186:AI187" ca="1">U184:U185*(INDEX('Flow probs &amp; rates'!AJ$6:AJ$5999-'Flow probs &amp; rates'!AJ$5:AJ$5999,'Useful matrices &amp; checks'!$A184))+AB184:AB185*(INDEX('Flow probs &amp; rates'!AJ$6:AJ$5999-'Flow probs &amp; rates'!AJ$5:AJ$5999,'Useful matrices &amp; checks'!$A184))^2</f>
        <v>7.6094452483196724E-3</v>
      </c>
      <c r="AJ186" s="12">
        <f t="array" aca="1" ref="AJ186:AJ187" ca="1">V184:V185*(INDEX('Flow probs &amp; rates'!AK$6:AK$5999-'Flow probs &amp; rates'!AK$5:AK$5999,'Useful matrices &amp; checks'!$A184))+AC184:AC185*(INDEX('Flow probs &amp; rates'!AK$6:AK$5999-'Flow probs &amp; rates'!AK$5:AK$5999,'Useful matrices &amp; checks'!$A184))^2</f>
        <v>-2.0290209249389283E-3</v>
      </c>
      <c r="AK186" s="12"/>
      <c r="AL186" s="12"/>
      <c r="AM186" s="12">
        <f ca="1">'Useful matrices &amp; checks'!AO186</f>
        <v>1.8952729111259004E-3</v>
      </c>
      <c r="AN186" s="12">
        <f t="shared" ca="1" si="6"/>
        <v>1.6036443965096411E-3</v>
      </c>
      <c r="AO186" s="12">
        <f t="shared" ca="1" si="7"/>
        <v>2.9162851461625927E-4</v>
      </c>
    </row>
    <row r="187" spans="1:41" x14ac:dyDescent="0.35">
      <c r="Q187" s="12">
        <f ca="1"/>
        <v>1.0678922756431763</v>
      </c>
      <c r="R187" s="12">
        <f ca="1"/>
        <v>0.17277569195886666</v>
      </c>
      <c r="S187" s="12">
        <f ca="1"/>
        <v>-5.1838952742577979E-2</v>
      </c>
      <c r="T187" s="12">
        <f ca="1"/>
        <v>-4.3451860584684504E-2</v>
      </c>
      <c r="U187" s="12">
        <f ca="1"/>
        <v>-9.261884492707001E-2</v>
      </c>
      <c r="V187" s="12">
        <f ca="1"/>
        <v>0.4798398612441569</v>
      </c>
      <c r="W187" s="12"/>
      <c r="X187" s="12">
        <f ca="1"/>
        <v>-9.1625377265504397</v>
      </c>
      <c r="Y187" s="12">
        <f ca="1"/>
        <v>-3.3363586761506081</v>
      </c>
      <c r="Z187" s="12">
        <f ca="1"/>
        <v>8.7721354048965472E-2</v>
      </c>
      <c r="AA187" s="12">
        <f ca="1"/>
        <v>6.1632479943316019E-2</v>
      </c>
      <c r="AB187" s="12">
        <f ca="1"/>
        <v>1.7631447556789954</v>
      </c>
      <c r="AC187" s="12">
        <f ca="1"/>
        <v>-5.829447483054782</v>
      </c>
      <c r="AD187" s="12"/>
      <c r="AE187" s="12">
        <f ca="1"/>
        <v>5.3999755341009635E-4</v>
      </c>
      <c r="AF187" s="12">
        <f ca="1"/>
        <v>9.9461543280341614E-5</v>
      </c>
      <c r="AG187" s="12">
        <f ca="1"/>
        <v>-2.020949852369646E-3</v>
      </c>
      <c r="AH187" s="12">
        <f ca="1"/>
        <v>-7.5275263149791752E-4</v>
      </c>
      <c r="AI187" s="12">
        <f ca="1"/>
        <v>-1.301906599540074E-4</v>
      </c>
      <c r="AJ187" s="12">
        <f ca="1"/>
        <v>-2.8344091854365383E-4</v>
      </c>
      <c r="AK187" s="12"/>
      <c r="AL187" s="12"/>
      <c r="AM187" s="12">
        <f ca="1">'Useful matrices &amp; checks'!AO187</f>
        <v>-2.4836907554577591E-3</v>
      </c>
      <c r="AN187" s="12">
        <f t="shared" ca="1" si="6"/>
        <v>-2.5478749656747865E-3</v>
      </c>
      <c r="AO187" s="12">
        <f t="shared" ca="1" si="7"/>
        <v>6.4184210217027495E-5</v>
      </c>
    </row>
    <row r="188" spans="1:41" x14ac:dyDescent="0.35">
      <c r="A188">
        <v>93</v>
      </c>
      <c r="P188" s="56" t="str">
        <f>INDEX('Flow probs &amp; rates'!$A$5:$A$5999,$A188)</f>
        <v>1998,1</v>
      </c>
      <c r="Q188" s="12">
        <f t="array" aca="1" ref="Q188:Q189" ca="1">-1*(MMULT(MINVERSE('Useful matrices &amp; checks'!$G188:$H189),'SS Taylor expansion'!C$4:C$5)-MMULT(MINVERSE('Useful matrices &amp; checks'!$G188:$H189),MMULT('SS Taylor expansion'!C$7:D$8,MMULT(MINVERSE('Useful matrices &amp; checks'!$G188:$H189),'Useful matrices &amp; checks'!$L188:$L189))))</f>
        <v>-5.322528402431022</v>
      </c>
      <c r="R188" s="12">
        <f t="array" aca="1" ref="R188:R189" ca="1">-1*(MMULT(MINVERSE('Useful matrices &amp; checks'!$G188:$H189),'SS Taylor expansion'!E$4:E$5)-MMULT(MINVERSE('Useful matrices &amp; checks'!$G188:$H189),MMULT('SS Taylor expansion'!E$7:F$8,MMULT(MINVERSE('Useful matrices &amp; checks'!$G188:$H189),'Useful matrices &amp; checks'!$L188:$L189))))</f>
        <v>-12.327805375189579</v>
      </c>
      <c r="S188" s="12">
        <f t="array" aca="1" ref="S188:S189" ca="1">-1*(MMULT(MINVERSE('Useful matrices &amp; checks'!$G188:$H189),'SS Taylor expansion'!G$4:G$5)-MMULT(MINVERSE('Useful matrices &amp; checks'!$G188:$H189),MMULT('SS Taylor expansion'!G$7:H$8,MMULT(MINVERSE('Useful matrices &amp; checks'!$G188:$H189),'Useful matrices &amp; checks'!$L188:$L189))))</f>
        <v>0.23758702544090476</v>
      </c>
      <c r="T188" s="12">
        <f t="array" aca="1" ref="T188:T189" ca="1">-1*(MMULT(MINVERSE('Useful matrices &amp; checks'!$G188:$H189),'SS Taylor expansion'!I$4:I$5)-MMULT(MINVERSE('Useful matrices &amp; checks'!$G188:$H189),MMULT('SS Taylor expansion'!I$7:J$8,MMULT(MINVERSE('Useful matrices &amp; checks'!$G188:$H189),'Useful matrices &amp; checks'!$L188:$L189))))</f>
        <v>-0.31270155694936014</v>
      </c>
      <c r="U188" s="12">
        <f t="array" aca="1" ref="U188:U189" ca="1">-1*(MMULT(MINVERSE('Useful matrices &amp; checks'!$G188:$H189),'SS Taylor expansion'!K$4:K$5)-MMULT(MINVERSE('Useful matrices &amp; checks'!$G188:$H189),MMULT('SS Taylor expansion'!K$7:L$8,MMULT(MINVERSE('Useful matrices &amp; checks'!$G188:$H189),'Useful matrices &amp; checks'!$L188:$L189))))</f>
        <v>5.6616581496287104</v>
      </c>
      <c r="V188" s="12">
        <f t="array" aca="1" ref="V188:V189" ca="1">-1*(MMULT(MINVERSE('Useful matrices &amp; checks'!$G188:$H189),'SS Taylor expansion'!M$4:M$5)-MMULT(MINVERSE('Useful matrices &amp; checks'!$G188:$H189),MMULT('SS Taylor expansion'!M$7:N$8,MMULT(MINVERSE('Useful matrices &amp; checks'!$G188:$H189),'Useful matrices &amp; checks'!$L188:$L189))))</f>
        <v>3.2172379637859834</v>
      </c>
      <c r="W188" s="12"/>
      <c r="X188" s="12">
        <f t="array" aca="1" ref="X188:X189" ca="1">(MMULT(MINVERSE('Useful matrices &amp; checks'!$G188:$H189),MMULT('SS Taylor expansion'!C$7:D$8,MMULT(MINVERSE('Useful matrices &amp; checks'!$G188:$H189),'SS Taylor expansion'!C$4:C$5)))-MMULT(MINVERSE('Useful matrices &amp; checks'!$G188:$H189),MMULT('SS Taylor expansion'!C$7:D$8,MMULT(MINVERSE('Useful matrices &amp; checks'!$G188:$H189),MMULT('SS Taylor expansion'!C$7:D$8,MMULT(MINVERSE('Useful matrices &amp; checks'!$G188:$H189),'Useful matrices &amp; checks'!$L188:$L189))))))</f>
        <v>42.604368152266879</v>
      </c>
      <c r="Y188" s="12">
        <f t="array" aca="1" ref="Y188:Y189" ca="1">(MMULT(MINVERSE('Useful matrices &amp; checks'!$G188:$H189),MMULT('SS Taylor expansion'!E$7:F$8,MMULT(MINVERSE('Useful matrices &amp; checks'!$G188:$H189),'SS Taylor expansion'!E$4:E$5)))-MMULT(MINVERSE('Useful matrices &amp; checks'!$G188:$H189),MMULT('SS Taylor expansion'!E$7:F$8,MMULT(MINVERSE('Useful matrices &amp; checks'!$G188:$H189),MMULT('SS Taylor expansion'!E$7:F$8,MMULT(MINVERSE('Useful matrices &amp; checks'!$G188:$H189),'Useful matrices &amp; checks'!$L188:$L189))))))</f>
        <v>228.55445568192792</v>
      </c>
      <c r="Z188" s="12">
        <f t="array" aca="1" ref="Z188:Z189" ca="1">(MMULT(MINVERSE('Useful matrices &amp; checks'!$G188:$H189),MMULT('SS Taylor expansion'!G$7:H$8,MMULT(MINVERSE('Useful matrices &amp; checks'!$G188:$H189),'SS Taylor expansion'!G$4:G$5)))-MMULT(MINVERSE('Useful matrices &amp; checks'!$G188:$H189),MMULT('SS Taylor expansion'!G$7:H$8,MMULT(MINVERSE('Useful matrices &amp; checks'!$G188:$H189),MMULT('SS Taylor expansion'!G$7:H$8,MMULT(MINVERSE('Useful matrices &amp; checks'!$G188:$H189),'Useful matrices &amp; checks'!$L188:$L189))))))</f>
        <v>-0.40117733367025976</v>
      </c>
      <c r="AA188" s="12">
        <f t="array" aca="1" ref="AA188:AA189" ca="1">(MMULT(MINVERSE('Useful matrices &amp; checks'!$G188:$H189),MMULT('SS Taylor expansion'!I$7:J$8,MMULT(MINVERSE('Useful matrices &amp; checks'!$G188:$H189),'SS Taylor expansion'!I$4:I$5)))-MMULT(MINVERSE('Useful matrices &amp; checks'!$G188:$H189),MMULT('SS Taylor expansion'!I$7:J$8,MMULT(MINVERSE('Useful matrices &amp; checks'!$G188:$H189),MMULT('SS Taylor expansion'!I$7:J$8,MMULT(MINVERSE('Useful matrices &amp; checks'!$G188:$H189),'Useful matrices &amp; checks'!$L188:$L189))))))</f>
        <v>0.42904097199575125</v>
      </c>
      <c r="AB188" s="12">
        <f t="array" aca="1" ref="AB188:AB189" ca="1">(MMULT(MINVERSE('Useful matrices &amp; checks'!$G188:$H189),MMULT('SS Taylor expansion'!K$7:L$8,MMULT(MINVERSE('Useful matrices &amp; checks'!$G188:$H189),'SS Taylor expansion'!K$4:K$5)))-MMULT(MINVERSE('Useful matrices &amp; checks'!$G188:$H189),MMULT('SS Taylor expansion'!K$7:L$8,MMULT(MINVERSE('Useful matrices &amp; checks'!$G188:$H189),MMULT('SS Taylor expansion'!K$7:L$8,MMULT(MINVERSE('Useful matrices &amp; checks'!$G188:$H189),'Useful matrices &amp; checks'!$L188:$L189))))))</f>
        <v>-103.17380776773291</v>
      </c>
      <c r="AC188" s="12">
        <f t="array" aca="1" ref="AC188:AC189" ca="1">(MMULT(MINVERSE('Useful matrices &amp; checks'!$G188:$H189),MMULT('SS Taylor expansion'!M$7:N$8,MMULT(MINVERSE('Useful matrices &amp; checks'!$G188:$H189),'SS Taylor expansion'!M$4:M$5)))-MMULT(MINVERSE('Useful matrices &amp; checks'!$G188:$H189),MMULT('SS Taylor expansion'!M$7:N$8,MMULT(MINVERSE('Useful matrices &amp; checks'!$G188:$H189),MMULT('SS Taylor expansion'!M$7:N$8,MMULT(MINVERSE('Useful matrices &amp; checks'!$G188:$H189),'Useful matrices &amp; checks'!$L188:$L189))))))</f>
        <v>-38.308497469614551</v>
      </c>
      <c r="AD188" s="12"/>
      <c r="AE188" s="12">
        <f t="array" aca="1" ref="AE188:AE189" ca="1">Q186:Q187*(INDEX('Flow probs &amp; rates'!AE$6:AE$5999-'Flow probs &amp; rates'!AE$5:AE$5999,'Useful matrices &amp; checks'!$A186))+X186:X187*(INDEX('Flow probs &amp; rates'!AE$6:AE$5999-'Flow probs &amp; rates'!AE$5:AE$5999,'Useful matrices &amp; checks'!$A186))^2</f>
        <v>4.0042566885811065E-3</v>
      </c>
      <c r="AF188" s="12">
        <f t="array" aca="1" ref="AF188:AF189" ca="1">R186:R187*(INDEX('Flow probs &amp; rates'!AF$6:AF$5999-'Flow probs &amp; rates'!AF$5:AF$5999,'Useful matrices &amp; checks'!$A186))+Y186:Y187*(INDEX('Flow probs &amp; rates'!AF$6:AF$5999-'Flow probs &amp; rates'!AF$5:AF$5999,'Useful matrices &amp; checks'!$A186))^2</f>
        <v>6.3012668070065395E-3</v>
      </c>
      <c r="AG188" s="12">
        <f t="array" aca="1" ref="AG188:AG189" ca="1">S186:S187*(INDEX('Flow probs &amp; rates'!AG$6:AG$5999-'Flow probs &amp; rates'!AG$5:AG$5999,'Useful matrices &amp; checks'!$A186))+Z186:Z187*(INDEX('Flow probs &amp; rates'!AG$6:AG$5999-'Flow probs &amp; rates'!AG$5:AG$5999,'Useful matrices &amp; checks'!$A186))^2</f>
        <v>3.721853224716565E-3</v>
      </c>
      <c r="AH188" s="12">
        <f t="array" aca="1" ref="AH188:AH189" ca="1">T186:T187*(INDEX('Flow probs &amp; rates'!AI$6:AI$5999-'Flow probs &amp; rates'!AI$5:AI$5999,'Useful matrices &amp; checks'!$A186))+AA186:AA187*(INDEX('Flow probs &amp; rates'!AI$6:AI$5999-'Flow probs &amp; rates'!AI$5:AI$5999,'Useful matrices &amp; checks'!$A186))^2</f>
        <v>2.6950308514737784E-3</v>
      </c>
      <c r="AI188" s="12">
        <f t="array" aca="1" ref="AI188:AI189" ca="1">U186:U187*(INDEX('Flow probs &amp; rates'!AJ$6:AJ$5999-'Flow probs &amp; rates'!AJ$5:AJ$5999,'Useful matrices &amp; checks'!$A186))+AB186:AB187*(INDEX('Flow probs &amp; rates'!AJ$6:AJ$5999-'Flow probs &amp; rates'!AJ$5:AJ$5999,'Useful matrices &amp; checks'!$A186))^2</f>
        <v>1.3558370060388049E-2</v>
      </c>
      <c r="AJ188" s="12">
        <f t="array" aca="1" ref="AJ188:AJ189" ca="1">V186:V187*(INDEX('Flow probs &amp; rates'!AK$6:AK$5999-'Flow probs &amp; rates'!AK$5:AK$5999,'Useful matrices &amp; checks'!$A186))+AC186:AC187*(INDEX('Flow probs &amp; rates'!AK$6:AK$5999-'Flow probs &amp; rates'!AK$5:AK$5999,'Useful matrices &amp; checks'!$A186))^2</f>
        <v>4.426759245725327E-3</v>
      </c>
      <c r="AK188" s="12"/>
      <c r="AL188" s="12"/>
      <c r="AM188" s="12">
        <f ca="1">'Useful matrices &amp; checks'!AO188</f>
        <v>3.3867895638435619E-2</v>
      </c>
      <c r="AN188" s="12">
        <f t="shared" ca="1" si="6"/>
        <v>3.4707536877891368E-2</v>
      </c>
      <c r="AO188" s="12">
        <f t="shared" ca="1" si="7"/>
        <v>-8.3964123945574898E-4</v>
      </c>
    </row>
    <row r="189" spans="1:41" x14ac:dyDescent="0.35">
      <c r="P189" s="56"/>
      <c r="Q189" s="12">
        <f ca="1"/>
        <v>1.1227821865962102</v>
      </c>
      <c r="R189" s="12">
        <f ca="1"/>
        <v>0.21045509668456383</v>
      </c>
      <c r="S189" s="12">
        <f ca="1"/>
        <v>-5.0118751796531261E-2</v>
      </c>
      <c r="T189" s="12">
        <f ca="1"/>
        <v>-4.0724457087399073E-2</v>
      </c>
      <c r="U189" s="12">
        <f ca="1"/>
        <v>-9.6653441307004373E-2</v>
      </c>
      <c r="V189" s="12">
        <f ca="1"/>
        <v>0.41899461798129545</v>
      </c>
      <c r="W189" s="12"/>
      <c r="X189" s="12">
        <f ca="1"/>
        <v>-8.9873499990537766</v>
      </c>
      <c r="Y189" s="12">
        <f ca="1"/>
        <v>-3.9017853222304222</v>
      </c>
      <c r="Z189" s="12">
        <f ca="1"/>
        <v>8.4627968111057744E-2</v>
      </c>
      <c r="AA189" s="12">
        <f ca="1"/>
        <v>5.5875835167672361E-2</v>
      </c>
      <c r="AB189" s="12">
        <f ca="1"/>
        <v>1.7613397541765554</v>
      </c>
      <c r="AC189" s="12">
        <f ca="1"/>
        <v>-4.9890789687903574</v>
      </c>
      <c r="AD189" s="12"/>
      <c r="AE189" s="12">
        <f ca="1"/>
        <v>-7.8973736515469272E-4</v>
      </c>
      <c r="AF189" s="12">
        <f ca="1"/>
        <v>-8.9339204206513264E-5</v>
      </c>
      <c r="AG189" s="12">
        <f ca="1"/>
        <v>-7.3404049434744952E-4</v>
      </c>
      <c r="AH189" s="12">
        <f ca="1"/>
        <v>3.5624768272860463E-4</v>
      </c>
      <c r="AI189" s="12">
        <f ca="1"/>
        <v>-1.922302337976888E-4</v>
      </c>
      <c r="AJ189" s="12">
        <f ca="1"/>
        <v>5.8515943237706473E-4</v>
      </c>
      <c r="AK189" s="12"/>
      <c r="AL189" s="12"/>
      <c r="AM189" s="12">
        <f ca="1">'Useful matrices &amp; checks'!AO189</f>
        <v>-9.5268992124332777E-4</v>
      </c>
      <c r="AN189" s="12">
        <f t="shared" ca="1" si="6"/>
        <v>-8.6394018240067475E-4</v>
      </c>
      <c r="AO189" s="12">
        <f t="shared" ca="1" si="7"/>
        <v>-8.874973884265302E-5</v>
      </c>
    </row>
    <row r="190" spans="1:41" x14ac:dyDescent="0.35">
      <c r="A190">
        <v>94</v>
      </c>
      <c r="P190" s="56" t="str">
        <f>INDEX('Flow probs &amp; rates'!$A$5:$A$5999,$A190)</f>
        <v>1998,2</v>
      </c>
      <c r="Q190" s="12">
        <f t="array" aca="1" ref="Q190:Q191" ca="1">-1*(MMULT(MINVERSE('Useful matrices &amp; checks'!$G190:$H191),'SS Taylor expansion'!C$4:C$5)-MMULT(MINVERSE('Useful matrices &amp; checks'!$G190:$H191),MMULT('SS Taylor expansion'!C$7:D$8,MMULT(MINVERSE('Useful matrices &amp; checks'!$G190:$H191),'Useful matrices &amp; checks'!$L190:$L191))))</f>
        <v>-5.2847285744443679</v>
      </c>
      <c r="R190" s="12">
        <f t="array" aca="1" ref="R190:R191" ca="1">-1*(MMULT(MINVERSE('Useful matrices &amp; checks'!$G190:$H191),'SS Taylor expansion'!E$4:E$5)-MMULT(MINVERSE('Useful matrices &amp; checks'!$G190:$H191),MMULT('SS Taylor expansion'!E$7:F$8,MMULT(MINVERSE('Useful matrices &amp; checks'!$G190:$H191),'Useful matrices &amp; checks'!$L190:$L191))))</f>
        <v>-11.926849651990926</v>
      </c>
      <c r="S190" s="12">
        <f t="array" aca="1" ref="S190:S191" ca="1">-1*(MMULT(MINVERSE('Useful matrices &amp; checks'!$G190:$H191),'SS Taylor expansion'!G$4:G$5)-MMULT(MINVERSE('Useful matrices &amp; checks'!$G190:$H191),MMULT('SS Taylor expansion'!G$7:H$8,MMULT(MINVERSE('Useful matrices &amp; checks'!$G190:$H191),'Useful matrices &amp; checks'!$L190:$L191))))</f>
        <v>0.26827151348622341</v>
      </c>
      <c r="T190" s="12">
        <f t="array" aca="1" ref="T190:T191" ca="1">-1*(MMULT(MINVERSE('Useful matrices &amp; checks'!$G190:$H191),'SS Taylor expansion'!I$4:I$5)-MMULT(MINVERSE('Useful matrices &amp; checks'!$G190:$H191),MMULT('SS Taylor expansion'!I$7:J$8,MMULT(MINVERSE('Useful matrices &amp; checks'!$G190:$H191),'Useful matrices &amp; checks'!$L190:$L191))))</f>
        <v>-0.33717755777447983</v>
      </c>
      <c r="U190" s="12">
        <f t="array" aca="1" ref="U190:U191" ca="1">-1*(MMULT(MINVERSE('Useful matrices &amp; checks'!$G190:$H191),'SS Taylor expansion'!K$4:K$5)-MMULT(MINVERSE('Useful matrices &amp; checks'!$G190:$H191),MMULT('SS Taylor expansion'!K$7:L$8,MMULT(MINVERSE('Useful matrices &amp; checks'!$G190:$H191),'Useful matrices &amp; checks'!$L190:$L191))))</f>
        <v>6.0478134023091492</v>
      </c>
      <c r="V190" s="12">
        <f t="array" aca="1" ref="V190:V191" ca="1">-1*(MMULT(MINVERSE('Useful matrices &amp; checks'!$G190:$H191),'SS Taylor expansion'!M$4:M$5)-MMULT(MINVERSE('Useful matrices &amp; checks'!$G190:$H191),MMULT('SS Taylor expansion'!M$7:N$8,MMULT(MINVERSE('Useful matrices &amp; checks'!$G190:$H191),'Useful matrices &amp; checks'!$L190:$L191))))</f>
        <v>3.3680569508848137</v>
      </c>
      <c r="W190" s="12"/>
      <c r="X190" s="12">
        <f t="array" aca="1" ref="X190:X191" ca="1">(MMULT(MINVERSE('Useful matrices &amp; checks'!$G190:$H191),MMULT('SS Taylor expansion'!C$7:D$8,MMULT(MINVERSE('Useful matrices &amp; checks'!$G190:$H191),'SS Taylor expansion'!C$4:C$5)))-MMULT(MINVERSE('Useful matrices &amp; checks'!$G190:$H191),MMULT('SS Taylor expansion'!C$7:D$8,MMULT(MINVERSE('Useful matrices &amp; checks'!$G190:$H191),MMULT('SS Taylor expansion'!C$7:D$8,MMULT(MINVERSE('Useful matrices &amp; checks'!$G190:$H191),'Useful matrices &amp; checks'!$L190:$L191))))))</f>
        <v>43.507883729972711</v>
      </c>
      <c r="Y190" s="12">
        <f t="array" aca="1" ref="Y190:Y191" ca="1">(MMULT(MINVERSE('Useful matrices &amp; checks'!$G190:$H191),MMULT('SS Taylor expansion'!E$7:F$8,MMULT(MINVERSE('Useful matrices &amp; checks'!$G190:$H191),'SS Taylor expansion'!E$4:E$5)))-MMULT(MINVERSE('Useful matrices &amp; checks'!$G190:$H191),MMULT('SS Taylor expansion'!E$7:F$8,MMULT(MINVERSE('Useful matrices &amp; checks'!$G190:$H191),MMULT('SS Taylor expansion'!E$7:F$8,MMULT(MINVERSE('Useful matrices &amp; checks'!$G190:$H191),'Useful matrices &amp; checks'!$L190:$L191))))))</f>
        <v>221.60220383869694</v>
      </c>
      <c r="Z190" s="12">
        <f t="array" aca="1" ref="Z190:Z191" ca="1">(MMULT(MINVERSE('Useful matrices &amp; checks'!$G190:$H191),MMULT('SS Taylor expansion'!G$7:H$8,MMULT(MINVERSE('Useful matrices &amp; checks'!$G190:$H191),'SS Taylor expansion'!G$4:G$5)))-MMULT(MINVERSE('Useful matrices &amp; checks'!$G190:$H191),MMULT('SS Taylor expansion'!G$7:H$8,MMULT(MINVERSE('Useful matrices &amp; checks'!$G190:$H191),MMULT('SS Taylor expansion'!G$7:H$8,MMULT(MINVERSE('Useful matrices &amp; checks'!$G190:$H191),'Useful matrices &amp; checks'!$L190:$L191))))))</f>
        <v>-0.45341853244496444</v>
      </c>
      <c r="AA190" s="12">
        <f t="array" aca="1" ref="AA190:AA191" ca="1">(MMULT(MINVERSE('Useful matrices &amp; checks'!$G190:$H191),MMULT('SS Taylor expansion'!I$7:J$8,MMULT(MINVERSE('Useful matrices &amp; checks'!$G190:$H191),'SS Taylor expansion'!I$4:I$5)))-MMULT(MINVERSE('Useful matrices &amp; checks'!$G190:$H191),MMULT('SS Taylor expansion'!I$7:J$8,MMULT(MINVERSE('Useful matrices &amp; checks'!$G190:$H191),MMULT('SS Taylor expansion'!I$7:J$8,MMULT(MINVERSE('Useful matrices &amp; checks'!$G190:$H191),'Useful matrices &amp; checks'!$L190:$L191))))))</f>
        <v>0.46289166371294016</v>
      </c>
      <c r="AB190" s="12">
        <f t="array" aca="1" ref="AB190:AB191" ca="1">(MMULT(MINVERSE('Useful matrices &amp; checks'!$G190:$H191),MMULT('SS Taylor expansion'!K$7:L$8,MMULT(MINVERSE('Useful matrices &amp; checks'!$G190:$H191),'SS Taylor expansion'!K$4:K$5)))-MMULT(MINVERSE('Useful matrices &amp; checks'!$G190:$H191),MMULT('SS Taylor expansion'!K$7:L$8,MMULT(MINVERSE('Useful matrices &amp; checks'!$G190:$H191),MMULT('SS Taylor expansion'!K$7:L$8,MMULT(MINVERSE('Useful matrices &amp; checks'!$G190:$H191),'Useful matrices &amp; checks'!$L190:$L191))))))</f>
        <v>-110.45004702306684</v>
      </c>
      <c r="AC190" s="12">
        <f t="array" aca="1" ref="AC190:AC191" ca="1">(MMULT(MINVERSE('Useful matrices &amp; checks'!$G190:$H191),MMULT('SS Taylor expansion'!M$7:N$8,MMULT(MINVERSE('Useful matrices &amp; checks'!$G190:$H191),'SS Taylor expansion'!M$4:M$5)))-MMULT(MINVERSE('Useful matrices &amp; checks'!$G190:$H191),MMULT('SS Taylor expansion'!M$7:N$8,MMULT(MINVERSE('Useful matrices &amp; checks'!$G190:$H191),MMULT('SS Taylor expansion'!M$7:N$8,MMULT(MINVERSE('Useful matrices &amp; checks'!$G190:$H191),'Useful matrices &amp; checks'!$L190:$L191))))))</f>
        <v>-39.474294453726415</v>
      </c>
      <c r="AD190" s="12"/>
      <c r="AE190" s="12">
        <f t="array" aca="1" ref="AE190:AE191" ca="1">Q188:Q189*(INDEX('Flow probs &amp; rates'!AE$6:AE$5999-'Flow probs &amp; rates'!AE$5:AE$5999,'Useful matrices &amp; checks'!$A188))+X188:X189*(INDEX('Flow probs &amp; rates'!AE$6:AE$5999-'Flow probs &amp; rates'!AE$5:AE$5999,'Useful matrices &amp; checks'!$A188))^2</f>
        <v>-8.6279037152440629E-3</v>
      </c>
      <c r="AF190" s="12">
        <f t="array" aca="1" ref="AF190:AF191" ca="1">R188:R189*(INDEX('Flow probs &amp; rates'!AF$6:AF$5999-'Flow probs &amp; rates'!AF$5:AF$5999,'Useful matrices &amp; checks'!$A188))+Y188:Y189*(INDEX('Flow probs &amp; rates'!AF$6:AF$5999-'Flow probs &amp; rates'!AF$5:AF$5999,'Useful matrices &amp; checks'!$A188))^2</f>
        <v>-3.6402609552800003E-3</v>
      </c>
      <c r="AG190" s="12">
        <f t="array" aca="1" ref="AG190:AG191" ca="1">S188:S189*(INDEX('Flow probs &amp; rates'!AG$6:AG$5999-'Flow probs &amp; rates'!AG$5:AG$5999,'Useful matrices &amp; checks'!$A188))+Z188:Z189*(INDEX('Flow probs &amp; rates'!AG$6:AG$5999-'Flow probs &amp; rates'!AG$5:AG$5999,'Useful matrices &amp; checks'!$A188))^2</f>
        <v>-2.0998826086861774E-3</v>
      </c>
      <c r="AH190" s="12">
        <f t="array" aca="1" ref="AH190:AH191" ca="1">T188:T189*(INDEX('Flow probs &amp; rates'!AI$6:AI$5999-'Flow probs &amp; rates'!AI$5:AI$5999,'Useful matrices &amp; checks'!$A188))+AA188:AA189*(INDEX('Flow probs &amp; rates'!AI$6:AI$5999-'Flow probs &amp; rates'!AI$5:AI$5999,'Useful matrices &amp; checks'!$A188))^2</f>
        <v>-2.4812637564610089E-3</v>
      </c>
      <c r="AI190" s="12">
        <f t="array" aca="1" ref="AI190:AI191" ca="1">U188:U189*(INDEX('Flow probs &amp; rates'!AJ$6:AJ$5999-'Flow probs &amp; rates'!AJ$5:AJ$5999,'Useful matrices &amp; checks'!$A188))+AB188:AB189*(INDEX('Flow probs &amp; rates'!AJ$6:AJ$5999-'Flow probs &amp; rates'!AJ$5:AJ$5999,'Useful matrices &amp; checks'!$A188))^2</f>
        <v>-1.1392401077534539E-2</v>
      </c>
      <c r="AJ190" s="12">
        <f t="array" aca="1" ref="AJ190:AJ191" ca="1">V188:V189*(INDEX('Flow probs &amp; rates'!AK$6:AK$5999-'Flow probs &amp; rates'!AK$5:AK$5999,'Useful matrices &amp; checks'!$A188))+AC188:AC189*(INDEX('Flow probs &amp; rates'!AK$6:AK$5999-'Flow probs &amp; rates'!AK$5:AK$5999,'Useful matrices &amp; checks'!$A188))^2</f>
        <v>5.2450165670644032E-3</v>
      </c>
      <c r="AK190" s="12"/>
      <c r="AL190" s="12"/>
      <c r="AM190" s="12">
        <f ca="1">'Useful matrices &amp; checks'!AO190</f>
        <v>-2.3024224668378834E-2</v>
      </c>
      <c r="AN190" s="12">
        <f t="shared" ca="1" si="6"/>
        <v>-2.2996695546141383E-2</v>
      </c>
      <c r="AO190" s="12">
        <f t="shared" ca="1" si="7"/>
        <v>-2.7529122237451159E-5</v>
      </c>
    </row>
    <row r="191" spans="1:41" x14ac:dyDescent="0.35">
      <c r="Q191" s="12">
        <f ca="1"/>
        <v>1.0849310077628442</v>
      </c>
      <c r="R191" s="12">
        <f ca="1"/>
        <v>0.20368307133890812</v>
      </c>
      <c r="S191" s="12">
        <f ca="1"/>
        <v>-5.5074935142014031E-2</v>
      </c>
      <c r="T191" s="12">
        <f ca="1"/>
        <v>-4.4735262053816435E-2</v>
      </c>
      <c r="U191" s="12">
        <f ca="1"/>
        <v>-0.1032826978297082</v>
      </c>
      <c r="V191" s="12">
        <f ca="1"/>
        <v>0.44685924918759234</v>
      </c>
      <c r="W191" s="12"/>
      <c r="X191" s="12">
        <f ca="1"/>
        <v>-8.9319728489084866</v>
      </c>
      <c r="Y191" s="12">
        <f ca="1"/>
        <v>-3.7844543035555076</v>
      </c>
      <c r="Z191" s="12">
        <f ca="1"/>
        <v>9.3084785417874766E-2</v>
      </c>
      <c r="AA191" s="12">
        <f ca="1"/>
        <v>6.141446665491198E-2</v>
      </c>
      <c r="AB191" s="12">
        <f ca="1"/>
        <v>1.8862319441940585</v>
      </c>
      <c r="AC191" s="12">
        <f ca="1"/>
        <v>-5.237278893745577</v>
      </c>
      <c r="AD191" s="12"/>
      <c r="AE191" s="12">
        <f ca="1"/>
        <v>1.8200478920354318E-3</v>
      </c>
      <c r="AF191" s="12">
        <f ca="1"/>
        <v>6.2145000507741536E-5</v>
      </c>
      <c r="AG191" s="12">
        <f ca="1"/>
        <v>4.4296819269187072E-4</v>
      </c>
      <c r="AH191" s="12">
        <f ca="1"/>
        <v>-3.2314555884631883E-4</v>
      </c>
      <c r="AI191" s="12">
        <f ca="1"/>
        <v>1.9448626882665967E-4</v>
      </c>
      <c r="AJ191" s="12">
        <f ca="1"/>
        <v>6.8308087171661434E-4</v>
      </c>
      <c r="AK191" s="12"/>
      <c r="AL191" s="12"/>
      <c r="AM191" s="12">
        <f ca="1">'Useful matrices &amp; checks'!AO191</f>
        <v>2.9043172934592881E-3</v>
      </c>
      <c r="AN191" s="12">
        <f t="shared" ca="1" si="6"/>
        <v>2.8795826669319991E-3</v>
      </c>
      <c r="AO191" s="12">
        <f t="shared" ca="1" si="7"/>
        <v>2.4734626527289031E-5</v>
      </c>
    </row>
    <row r="192" spans="1:41" x14ac:dyDescent="0.35">
      <c r="A192">
        <v>95</v>
      </c>
      <c r="P192" s="56" t="str">
        <f>INDEX('Flow probs &amp; rates'!$A$5:$A$5999,$A192)</f>
        <v>1998,3</v>
      </c>
      <c r="Q192" s="12">
        <f t="array" aca="1" ref="Q192:Q193" ca="1">-1*(MMULT(MINVERSE('Useful matrices &amp; checks'!$G192:$H193),'SS Taylor expansion'!C$4:C$5)-MMULT(MINVERSE('Useful matrices &amp; checks'!$G192:$H193),MMULT('SS Taylor expansion'!C$7:D$8,MMULT(MINVERSE('Useful matrices &amp; checks'!$G192:$H193),'Useful matrices &amp; checks'!$L192:$L193))))</f>
        <v>-5.5987241963247198</v>
      </c>
      <c r="R192" s="12">
        <f t="array" aca="1" ref="R192:R193" ca="1">-1*(MMULT(MINVERSE('Useful matrices &amp; checks'!$G192:$H193),'SS Taylor expansion'!E$4:E$5)-MMULT(MINVERSE('Useful matrices &amp; checks'!$G192:$H193),MMULT('SS Taylor expansion'!E$7:F$8,MMULT(MINVERSE('Useful matrices &amp; checks'!$G192:$H193),'Useful matrices &amp; checks'!$L192:$L193))))</f>
        <v>-12.21516667838387</v>
      </c>
      <c r="S192" s="12">
        <f t="array" aca="1" ref="S192:S193" ca="1">-1*(MMULT(MINVERSE('Useful matrices &amp; checks'!$G192:$H193),'SS Taylor expansion'!G$4:G$5)-MMULT(MINVERSE('Useful matrices &amp; checks'!$G192:$H193),MMULT('SS Taylor expansion'!G$7:H$8,MMULT(MINVERSE('Useful matrices &amp; checks'!$G192:$H193),'Useful matrices &amp; checks'!$L192:$L193))))</f>
        <v>0.2730778591464052</v>
      </c>
      <c r="T192" s="12">
        <f t="array" aca="1" ref="T192:T193" ca="1">-1*(MMULT(MINVERSE('Useful matrices &amp; checks'!$G192:$H193),'SS Taylor expansion'!I$4:I$5)-MMULT(MINVERSE('Useful matrices &amp; checks'!$G192:$H193),MMULT('SS Taylor expansion'!I$7:J$8,MMULT(MINVERSE('Useful matrices &amp; checks'!$G192:$H193),'Useful matrices &amp; checks'!$L192:$L193))))</f>
        <v>-0.322717084251465</v>
      </c>
      <c r="U192" s="12">
        <f t="array" aca="1" ref="U192:U193" ca="1">-1*(MMULT(MINVERSE('Useful matrices &amp; checks'!$G192:$H193),'SS Taylor expansion'!K$4:K$5)-MMULT(MINVERSE('Useful matrices &amp; checks'!$G192:$H193),MMULT('SS Taylor expansion'!K$7:L$8,MMULT(MINVERSE('Useful matrices &amp; checks'!$G192:$H193),'Useful matrices &amp; checks'!$L192:$L193))))</f>
        <v>6.5650416235418341</v>
      </c>
      <c r="V192" s="12">
        <f t="array" aca="1" ref="V192:V193" ca="1">-1*(MMULT(MINVERSE('Useful matrices &amp; checks'!$G192:$H193),'SS Taylor expansion'!M$4:M$5)-MMULT(MINVERSE('Useful matrices &amp; checks'!$G192:$H193),MMULT('SS Taylor expansion'!M$7:N$8,MMULT(MINVERSE('Useful matrices &amp; checks'!$G192:$H193),'Useful matrices &amp; checks'!$L192:$L193))))</f>
        <v>3.5560071702792131</v>
      </c>
      <c r="W192" s="12"/>
      <c r="X192" s="12">
        <f t="array" aca="1" ref="X192:X193" ca="1">(MMULT(MINVERSE('Useful matrices &amp; checks'!$G192:$H193),MMULT('SS Taylor expansion'!C$7:D$8,MMULT(MINVERSE('Useful matrices &amp; checks'!$G192:$H193),'SS Taylor expansion'!C$4:C$5)))-MMULT(MINVERSE('Useful matrices &amp; checks'!$G192:$H193),MMULT('SS Taylor expansion'!C$7:D$8,MMULT(MINVERSE('Useful matrices &amp; checks'!$G192:$H193),MMULT('SS Taylor expansion'!C$7:D$8,MMULT(MINVERSE('Useful matrices &amp; checks'!$G192:$H193),'Useful matrices &amp; checks'!$L192:$L193))))))</f>
        <v>49.721354245051565</v>
      </c>
      <c r="Y192" s="12">
        <f t="array" aca="1" ref="Y192:Y193" ca="1">(MMULT(MINVERSE('Useful matrices &amp; checks'!$G192:$H193),MMULT('SS Taylor expansion'!E$7:F$8,MMULT(MINVERSE('Useful matrices &amp; checks'!$G192:$H193),'SS Taylor expansion'!E$4:E$5)))-MMULT(MINVERSE('Useful matrices &amp; checks'!$G192:$H193),MMULT('SS Taylor expansion'!E$7:F$8,MMULT(MINVERSE('Useful matrices &amp; checks'!$G192:$H193),MMULT('SS Taylor expansion'!E$7:F$8,MMULT(MINVERSE('Useful matrices &amp; checks'!$G192:$H193),'Useful matrices &amp; checks'!$L192:$L193))))))</f>
        <v>236.68110920253423</v>
      </c>
      <c r="Z192" s="12">
        <f t="array" aca="1" ref="Z192:Z193" ca="1">(MMULT(MINVERSE('Useful matrices &amp; checks'!$G192:$H193),MMULT('SS Taylor expansion'!G$7:H$8,MMULT(MINVERSE('Useful matrices &amp; checks'!$G192:$H193),'SS Taylor expansion'!G$4:G$5)))-MMULT(MINVERSE('Useful matrices &amp; checks'!$G192:$H193),MMULT('SS Taylor expansion'!G$7:H$8,MMULT(MINVERSE('Useful matrices &amp; checks'!$G192:$H193),MMULT('SS Taylor expansion'!G$7:H$8,MMULT(MINVERSE('Useful matrices &amp; checks'!$G192:$H193),'Useful matrices &amp; checks'!$L192:$L193))))))</f>
        <v>-0.45311798786921786</v>
      </c>
      <c r="AA192" s="12">
        <f t="array" aca="1" ref="AA192:AA193" ca="1">(MMULT(MINVERSE('Useful matrices &amp; checks'!$G192:$H193),MMULT('SS Taylor expansion'!I$7:J$8,MMULT(MINVERSE('Useful matrices &amp; checks'!$G192:$H193),'SS Taylor expansion'!I$4:I$5)))-MMULT(MINVERSE('Useful matrices &amp; checks'!$G192:$H193),MMULT('SS Taylor expansion'!I$7:J$8,MMULT(MINVERSE('Useful matrices &amp; checks'!$G192:$H193),MMULT('SS Taylor expansion'!I$7:J$8,MMULT(MINVERSE('Useful matrices &amp; checks'!$G192:$H193),'Useful matrices &amp; checks'!$L192:$L193))))))</f>
        <v>0.43390746594887614</v>
      </c>
      <c r="AB192" s="12">
        <f t="array" aca="1" ref="AB192:AB193" ca="1">(MMULT(MINVERSE('Useful matrices &amp; checks'!$G192:$H193),MMULT('SS Taylor expansion'!K$7:L$8,MMULT(MINVERSE('Useful matrices &amp; checks'!$G192:$H193),'SS Taylor expansion'!K$4:K$5)))-MMULT(MINVERSE('Useful matrices &amp; checks'!$G192:$H193),MMULT('SS Taylor expansion'!K$7:L$8,MMULT(MINVERSE('Useful matrices &amp; checks'!$G192:$H193),MMULT('SS Taylor expansion'!K$7:L$8,MMULT(MINVERSE('Useful matrices &amp; checks'!$G192:$H193),'Useful matrices &amp; checks'!$L192:$L193))))))</f>
        <v>-125.13788704063296</v>
      </c>
      <c r="AC192" s="12">
        <f t="array" aca="1" ref="AC192:AC193" ca="1">(MMULT(MINVERSE('Useful matrices &amp; checks'!$G192:$H193),MMULT('SS Taylor expansion'!M$7:N$8,MMULT(MINVERSE('Useful matrices &amp; checks'!$G192:$H193),'SS Taylor expansion'!M$4:M$5)))-MMULT(MINVERSE('Useful matrices &amp; checks'!$G192:$H193),MMULT('SS Taylor expansion'!M$7:N$8,MMULT(MINVERSE('Useful matrices &amp; checks'!$G192:$H193),MMULT('SS Taylor expansion'!M$7:N$8,MMULT(MINVERSE('Useful matrices &amp; checks'!$G192:$H193),'Useful matrices &amp; checks'!$L192:$L193))))))</f>
        <v>-42.102097888957204</v>
      </c>
      <c r="AD192" s="12"/>
      <c r="AE192" s="12">
        <f t="array" aca="1" ref="AE192:AE193" ca="1">Q190:Q191*(INDEX('Flow probs &amp; rates'!AE$6:AE$5999-'Flow probs &amp; rates'!AE$5:AE$5999,'Useful matrices &amp; checks'!$A190))+X190:X191*(INDEX('Flow probs &amp; rates'!AE$6:AE$5999-'Flow probs &amp; rates'!AE$5:AE$5999,'Useful matrices &amp; checks'!$A190))^2</f>
        <v>3.9848765123857302E-3</v>
      </c>
      <c r="AF192" s="12">
        <f t="array" aca="1" ref="AF192:AF193" ca="1">R190:R191*(INDEX('Flow probs &amp; rates'!AF$6:AF$5999-'Flow probs &amp; rates'!AF$5:AF$5999,'Useful matrices &amp; checks'!$A190))+Y190:Y191*(INDEX('Flow probs &amp; rates'!AF$6:AF$5999-'Flow probs &amp; rates'!AF$5:AF$5999,'Useful matrices &amp; checks'!$A190))^2</f>
        <v>1.3835173501014555E-3</v>
      </c>
      <c r="AG192" s="12">
        <f t="array" aca="1" ref="AG192:AG193" ca="1">S190:S191*(INDEX('Flow probs &amp; rates'!AG$6:AG$5999-'Flow probs &amp; rates'!AG$5:AG$5999,'Useful matrices &amp; checks'!$A190))+Z190:Z191*(INDEX('Flow probs &amp; rates'!AG$6:AG$5999-'Flow probs &amp; rates'!AG$5:AG$5999,'Useful matrices &amp; checks'!$A190))^2</f>
        <v>-7.79428190744931E-4</v>
      </c>
      <c r="AH192" s="12">
        <f t="array" aca="1" ref="AH192:AH193" ca="1">T190:T191*(INDEX('Flow probs &amp; rates'!AI$6:AI$5999-'Flow probs &amp; rates'!AI$5:AI$5999,'Useful matrices &amp; checks'!$A190))+AA190:AA191*(INDEX('Flow probs &amp; rates'!AI$6:AI$5999-'Flow probs &amp; rates'!AI$5:AI$5999,'Useful matrices &amp; checks'!$A190))^2</f>
        <v>-6.1249699873384186E-3</v>
      </c>
      <c r="AI192" s="12">
        <f t="array" aca="1" ref="AI192:AI193" ca="1">U190:U191*(INDEX('Flow probs &amp; rates'!AJ$6:AJ$5999-'Flow probs &amp; rates'!AJ$5:AJ$5999,'Useful matrices &amp; checks'!$A190))+AB190:AB191*(INDEX('Flow probs &amp; rates'!AJ$6:AJ$5999-'Flow probs &amp; rates'!AJ$5:AJ$5999,'Useful matrices &amp; checks'!$A190))^2</f>
        <v>-6.2567749837062455E-3</v>
      </c>
      <c r="AJ192" s="12">
        <f t="array" aca="1" ref="AJ192:AJ193" ca="1">V190:V191*(INDEX('Flow probs &amp; rates'!AK$6:AK$5999-'Flow probs &amp; rates'!AK$5:AK$5999,'Useful matrices &amp; checks'!$A190))+AC190:AC191*(INDEX('Flow probs &amp; rates'!AK$6:AK$5999-'Flow probs &amp; rates'!AK$5:AK$5999,'Useful matrices &amp; checks'!$A190))^2</f>
        <v>-3.5738037145815107E-3</v>
      </c>
      <c r="AK192" s="12"/>
      <c r="AL192" s="12"/>
      <c r="AM192" s="12">
        <f ca="1">'Useful matrices &amp; checks'!AO192</f>
        <v>-1.1487265430106808E-2</v>
      </c>
      <c r="AN192" s="12">
        <f t="shared" ca="1" si="6"/>
        <v>-1.136658301388392E-2</v>
      </c>
      <c r="AO192" s="12">
        <f t="shared" ca="1" si="7"/>
        <v>-1.2068241622288818E-4</v>
      </c>
    </row>
    <row r="193" spans="1:41" x14ac:dyDescent="0.35">
      <c r="P193" s="56"/>
      <c r="Q193" s="12">
        <f ca="1"/>
        <v>1.0460682303330651</v>
      </c>
      <c r="R193" s="12">
        <f ca="1"/>
        <v>0.19843033472421598</v>
      </c>
      <c r="S193" s="12">
        <f ca="1"/>
        <v>-5.1021994090714846E-2</v>
      </c>
      <c r="T193" s="12">
        <f ca="1"/>
        <v>-4.1343551449842399E-2</v>
      </c>
      <c r="U193" s="12">
        <f ca="1"/>
        <v>-0.10664638814491975</v>
      </c>
      <c r="V193" s="12">
        <f ca="1"/>
        <v>0.45556300727447385</v>
      </c>
      <c r="W193" s="12"/>
      <c r="X193" s="12">
        <f ca="1"/>
        <v>-9.2899609305683839</v>
      </c>
      <c r="Y193" s="12">
        <f ca="1"/>
        <v>-3.8447868095870517</v>
      </c>
      <c r="Z193" s="12">
        <f ca="1"/>
        <v>8.466077539836378E-2</v>
      </c>
      <c r="AA193" s="12">
        <f ca="1"/>
        <v>5.5588242824323494E-2</v>
      </c>
      <c r="AB193" s="12">
        <f ca="1"/>
        <v>2.032813261246404</v>
      </c>
      <c r="AC193" s="12">
        <f ca="1"/>
        <v>-5.3937344353981214</v>
      </c>
      <c r="AD193" s="12"/>
      <c r="AE193" s="12">
        <f ca="1"/>
        <v>-8.1807722563077682E-4</v>
      </c>
      <c r="AF193" s="12">
        <f ca="1"/>
        <v>-2.3627283930110721E-5</v>
      </c>
      <c r="AG193" s="12">
        <f ca="1"/>
        <v>1.6001310200733951E-4</v>
      </c>
      <c r="AH193" s="12">
        <f ca="1"/>
        <v>-8.1263456341483552E-4</v>
      </c>
      <c r="AI193" s="12">
        <f ca="1"/>
        <v>1.0685127946967974E-4</v>
      </c>
      <c r="AJ193" s="12">
        <f ca="1"/>
        <v>-4.7415684114907318E-4</v>
      </c>
      <c r="AK193" s="12"/>
      <c r="AL193" s="12"/>
      <c r="AM193" s="12">
        <f ca="1">'Useful matrices &amp; checks'!AO193</f>
        <v>-1.836752913365939E-3</v>
      </c>
      <c r="AN193" s="12">
        <f t="shared" ca="1" si="6"/>
        <v>-1.8616315326477771E-3</v>
      </c>
      <c r="AO193" s="12">
        <f t="shared" ca="1" si="7"/>
        <v>2.4878619281838146E-5</v>
      </c>
    </row>
    <row r="194" spans="1:41" x14ac:dyDescent="0.35">
      <c r="A194">
        <v>96</v>
      </c>
      <c r="P194" s="56" t="str">
        <f>INDEX('Flow probs &amp; rates'!$A$5:$A$5999,$A194)</f>
        <v>1998,4</v>
      </c>
      <c r="Q194" s="12">
        <f t="array" aca="1" ref="Q194:Q195" ca="1">-1*(MMULT(MINVERSE('Useful matrices &amp; checks'!$G194:$H195),'SS Taylor expansion'!C$4:C$5)-MMULT(MINVERSE('Useful matrices &amp; checks'!$G194:$H195),MMULT('SS Taylor expansion'!C$7:D$8,MMULT(MINVERSE('Useful matrices &amp; checks'!$G194:$H195),'Useful matrices &amp; checks'!$L194:$L195))))</f>
        <v>-5.5189394257199131</v>
      </c>
      <c r="R194" s="12">
        <f t="array" aca="1" ref="R194:R195" ca="1">-1*(MMULT(MINVERSE('Useful matrices &amp; checks'!$G194:$H195),'SS Taylor expansion'!E$4:E$5)-MMULT(MINVERSE('Useful matrices &amp; checks'!$G194:$H195),MMULT('SS Taylor expansion'!E$7:F$8,MMULT(MINVERSE('Useful matrices &amp; checks'!$G194:$H195),'Useful matrices &amp; checks'!$L194:$L195))))</f>
        <v>-12.178694942964434</v>
      </c>
      <c r="S194" s="12">
        <f t="array" aca="1" ref="S194:S195" ca="1">-1*(MMULT(MINVERSE('Useful matrices &amp; checks'!$G194:$H195),'SS Taylor expansion'!G$4:G$5)-MMULT(MINVERSE('Useful matrices &amp; checks'!$G194:$H195),MMULT('SS Taylor expansion'!G$7:H$8,MMULT(MINVERSE('Useful matrices &amp; checks'!$G194:$H195),'Useful matrices &amp; checks'!$L194:$L195))))</f>
        <v>0.26626231677910184</v>
      </c>
      <c r="T194" s="12">
        <f t="array" aca="1" ref="T194:T195" ca="1">-1*(MMULT(MINVERSE('Useful matrices &amp; checks'!$G194:$H195),'SS Taylor expansion'!I$4:I$5)-MMULT(MINVERSE('Useful matrices &amp; checks'!$G194:$H195),MMULT('SS Taylor expansion'!I$7:J$8,MMULT(MINVERSE('Useful matrices &amp; checks'!$G194:$H195),'Useful matrices &amp; checks'!$L194:$L195))))</f>
        <v>-0.32130121322587679</v>
      </c>
      <c r="U194" s="12">
        <f t="array" aca="1" ref="U194:U195" ca="1">-1*(MMULT(MINVERSE('Useful matrices &amp; checks'!$G194:$H195),'SS Taylor expansion'!K$4:K$5)-MMULT(MINVERSE('Useful matrices &amp; checks'!$G194:$H195),MMULT('SS Taylor expansion'!K$7:L$8,MMULT(MINVERSE('Useful matrices &amp; checks'!$G194:$H195),'Useful matrices &amp; checks'!$L194:$L195))))</f>
        <v>6.4332856967485679</v>
      </c>
      <c r="V194" s="12">
        <f t="array" aca="1" ref="V194:V195" ca="1">-1*(MMULT(MINVERSE('Useful matrices &amp; checks'!$G194:$H195),'SS Taylor expansion'!M$4:M$5)-MMULT(MINVERSE('Useful matrices &amp; checks'!$G194:$H195),MMULT('SS Taylor expansion'!M$7:N$8,MMULT(MINVERSE('Useful matrices &amp; checks'!$G194:$H195),'Useful matrices &amp; checks'!$L194:$L195))))</f>
        <v>3.5179557508895769</v>
      </c>
      <c r="W194" s="12"/>
      <c r="X194" s="12">
        <f t="array" aca="1" ref="X194:X195" ca="1">(MMULT(MINVERSE('Useful matrices &amp; checks'!$G194:$H195),MMULT('SS Taylor expansion'!C$7:D$8,MMULT(MINVERSE('Useful matrices &amp; checks'!$G194:$H195),'SS Taylor expansion'!C$4:C$5)))-MMULT(MINVERSE('Useful matrices &amp; checks'!$G194:$H195),MMULT('SS Taylor expansion'!C$7:D$8,MMULT(MINVERSE('Useful matrices &amp; checks'!$G194:$H195),MMULT('SS Taylor expansion'!C$7:D$8,MMULT(MINVERSE('Useful matrices &amp; checks'!$G194:$H195),'Useful matrices &amp; checks'!$L194:$L195))))))</f>
        <v>48.017707359604451</v>
      </c>
      <c r="Y194" s="12">
        <f t="array" aca="1" ref="Y194:Y195" ca="1">(MMULT(MINVERSE('Useful matrices &amp; checks'!$G194:$H195),MMULT('SS Taylor expansion'!E$7:F$8,MMULT(MINVERSE('Useful matrices &amp; checks'!$G194:$H195),'SS Taylor expansion'!E$4:E$5)))-MMULT(MINVERSE('Useful matrices &amp; checks'!$G194:$H195),MMULT('SS Taylor expansion'!E$7:F$8,MMULT(MINVERSE('Useful matrices &amp; checks'!$G194:$H195),MMULT('SS Taylor expansion'!E$7:F$8,MMULT(MINVERSE('Useful matrices &amp; checks'!$G194:$H195),'Useful matrices &amp; checks'!$L194:$L195))))))</f>
        <v>233.82539148696665</v>
      </c>
      <c r="Z194" s="12">
        <f t="array" aca="1" ref="Z194:Z195" ca="1">(MMULT(MINVERSE('Useful matrices &amp; checks'!$G194:$H195),MMULT('SS Taylor expansion'!G$7:H$8,MMULT(MINVERSE('Useful matrices &amp; checks'!$G194:$H195),'SS Taylor expansion'!G$4:G$5)))-MMULT(MINVERSE('Useful matrices &amp; checks'!$G194:$H195),MMULT('SS Taylor expansion'!G$7:H$8,MMULT(MINVERSE('Useful matrices &amp; checks'!$G194:$H195),MMULT('SS Taylor expansion'!G$7:H$8,MMULT(MINVERSE('Useful matrices &amp; checks'!$G194:$H195),'Useful matrices &amp; checks'!$L194:$L195))))))</f>
        <v>-0.43381673860287928</v>
      </c>
      <c r="AA194" s="12">
        <f t="array" aca="1" ref="AA194:AA195" ca="1">(MMULT(MINVERSE('Useful matrices &amp; checks'!$G194:$H195),MMULT('SS Taylor expansion'!I$7:J$8,MMULT(MINVERSE('Useful matrices &amp; checks'!$G194:$H195),'SS Taylor expansion'!I$4:I$5)))-MMULT(MINVERSE('Useful matrices &amp; checks'!$G194:$H195),MMULT('SS Taylor expansion'!I$7:J$8,MMULT(MINVERSE('Useful matrices &amp; checks'!$G194:$H195),MMULT('SS Taylor expansion'!I$7:J$8,MMULT(MINVERSE('Useful matrices &amp; checks'!$G194:$H195),'Useful matrices &amp; checks'!$L194:$L195))))))</f>
        <v>0.42178947432095332</v>
      </c>
      <c r="AB194" s="12">
        <f t="array" aca="1" ref="AB194:AB195" ca="1">(MMULT(MINVERSE('Useful matrices &amp; checks'!$G194:$H195),MMULT('SS Taylor expansion'!K$7:L$8,MMULT(MINVERSE('Useful matrices &amp; checks'!$G194:$H195),'SS Taylor expansion'!K$4:K$5)))-MMULT(MINVERSE('Useful matrices &amp; checks'!$G194:$H195),MMULT('SS Taylor expansion'!K$7:L$8,MMULT(MINVERSE('Useful matrices &amp; checks'!$G194:$H195),MMULT('SS Taylor expansion'!K$7:L$8,MMULT(MINVERSE('Useful matrices &amp; checks'!$G194:$H195),'Useful matrices &amp; checks'!$L194:$L195))))))</f>
        <v>-121.47983008469771</v>
      </c>
      <c r="AC194" s="12">
        <f t="array" aca="1" ref="AC194:AC195" ca="1">(MMULT(MINVERSE('Useful matrices &amp; checks'!$G194:$H195),MMULT('SS Taylor expansion'!M$7:N$8,MMULT(MINVERSE('Useful matrices &amp; checks'!$G194:$H195),'SS Taylor expansion'!M$4:M$5)))-MMULT(MINVERSE('Useful matrices &amp; checks'!$G194:$H195),MMULT('SS Taylor expansion'!M$7:N$8,MMULT(MINVERSE('Useful matrices &amp; checks'!$G194:$H195),MMULT('SS Taylor expansion'!M$7:N$8,MMULT(MINVERSE('Useful matrices &amp; checks'!$G194:$H195),'Useful matrices &amp; checks'!$L194:$L195))))))</f>
        <v>-41.553272056164985</v>
      </c>
      <c r="AD194" s="12"/>
      <c r="AE194" s="12">
        <f t="array" aca="1" ref="AE194:AE195" ca="1">Q192:Q193*(INDEX('Flow probs &amp; rates'!AE$6:AE$5999-'Flow probs &amp; rates'!AE$5:AE$5999,'Useful matrices &amp; checks'!$A192))+X192:X193*(INDEX('Flow probs &amp; rates'!AE$6:AE$5999-'Flow probs &amp; rates'!AE$5:AE$5999,'Useful matrices &amp; checks'!$A192))^2</f>
        <v>-1.149164203001119E-3</v>
      </c>
      <c r="AF194" s="12">
        <f t="array" aca="1" ref="AF194:AF195" ca="1">R192:R193*(INDEX('Flow probs &amp; rates'!AF$6:AF$5999-'Flow probs &amp; rates'!AF$5:AF$5999,'Useful matrices &amp; checks'!$A192))+Y192:Y193*(INDEX('Flow probs &amp; rates'!AF$6:AF$5999-'Flow probs &amp; rates'!AF$5:AF$5999,'Useful matrices &amp; checks'!$A192))^2</f>
        <v>4.4179308714510174E-4</v>
      </c>
      <c r="AG194" s="12">
        <f t="array" aca="1" ref="AG194:AG195" ca="1">S192:S193*(INDEX('Flow probs &amp; rates'!AG$6:AG$5999-'Flow probs &amp; rates'!AG$5:AG$5999,'Useful matrices &amp; checks'!$A192))+Z192:Z193*(INDEX('Flow probs &amp; rates'!AG$6:AG$5999-'Flow probs &amp; rates'!AG$5:AG$5999,'Useful matrices &amp; checks'!$A192))^2</f>
        <v>2.8316425666251263E-3</v>
      </c>
      <c r="AH194" s="12">
        <f t="array" aca="1" ref="AH194:AH195" ca="1">T192:T193*(INDEX('Flow probs &amp; rates'!AI$6:AI$5999-'Flow probs &amp; rates'!AI$5:AI$5999,'Useful matrices &amp; checks'!$A192))+AA192:AA193*(INDEX('Flow probs &amp; rates'!AI$6:AI$5999-'Flow probs &amp; rates'!AI$5:AI$5999,'Useful matrices &amp; checks'!$A192))^2</f>
        <v>-5.9039306514662912E-4</v>
      </c>
      <c r="AI194" s="12">
        <f t="array" aca="1" ref="AI194:AI195" ca="1">U192:U193*(INDEX('Flow probs &amp; rates'!AJ$6:AJ$5999-'Flow probs &amp; rates'!AJ$5:AJ$5999,'Useful matrices &amp; checks'!$A192))+AB192:AB193*(INDEX('Flow probs &amp; rates'!AJ$6:AJ$5999-'Flow probs &amp; rates'!AJ$5:AJ$5999,'Useful matrices &amp; checks'!$A192))^2</f>
        <v>2.9637487256615092E-4</v>
      </c>
      <c r="AJ194" s="12">
        <f t="array" aca="1" ref="AJ194:AJ195" ca="1">V192:V193*(INDEX('Flow probs &amp; rates'!AK$6:AK$5999-'Flow probs &amp; rates'!AK$5:AK$5999,'Useful matrices &amp; checks'!$A192))+AC192:AC193*(INDEX('Flow probs &amp; rates'!AK$6:AK$5999-'Flow probs &amp; rates'!AK$5:AK$5999,'Useful matrices &amp; checks'!$A192))^2</f>
        <v>2.044618794474097E-3</v>
      </c>
      <c r="AK194" s="12"/>
      <c r="AL194" s="12"/>
      <c r="AM194" s="12">
        <f ca="1">'Useful matrices &amp; checks'!AO194</f>
        <v>3.8945159576209143E-3</v>
      </c>
      <c r="AN194" s="12">
        <f t="shared" ca="1" si="6"/>
        <v>3.874872052662728E-3</v>
      </c>
      <c r="AO194" s="12">
        <f t="shared" ca="1" si="7"/>
        <v>1.9643904958186256E-5</v>
      </c>
    </row>
    <row r="195" spans="1:41" x14ac:dyDescent="0.35">
      <c r="Q195" s="12">
        <f ca="1"/>
        <v>1.0334903665356636</v>
      </c>
      <c r="R195" s="12">
        <f ca="1"/>
        <v>0.20078146610433473</v>
      </c>
      <c r="S195" s="12">
        <f ca="1"/>
        <v>-4.9860945760747025E-2</v>
      </c>
      <c r="T195" s="12">
        <f ca="1"/>
        <v>-4.0174204485402938E-2</v>
      </c>
      <c r="U195" s="12">
        <f ca="1"/>
        <v>-0.10606099751331921</v>
      </c>
      <c r="V195" s="12">
        <f ca="1"/>
        <v>0.43987096185497587</v>
      </c>
      <c r="W195" s="12"/>
      <c r="X195" s="12">
        <f ca="1"/>
        <v>-8.9919156836562735</v>
      </c>
      <c r="Y195" s="12">
        <f ca="1"/>
        <v>-3.8549126269309082</v>
      </c>
      <c r="Z195" s="12">
        <f ca="1"/>
        <v>8.1237604837366348E-2</v>
      </c>
      <c r="AA195" s="12">
        <f ca="1"/>
        <v>5.2738850317530887E-2</v>
      </c>
      <c r="AB195" s="12">
        <f ca="1"/>
        <v>2.0027514032282712</v>
      </c>
      <c r="AC195" s="12">
        <f ca="1"/>
        <v>-5.19565311273311</v>
      </c>
      <c r="AD195" s="12"/>
      <c r="AE195" s="12">
        <f ca="1"/>
        <v>2.1471037365702146E-4</v>
      </c>
      <c r="AF195" s="12">
        <f ca="1"/>
        <v>-7.1767461279247808E-6</v>
      </c>
      <c r="AG195" s="12">
        <f ca="1"/>
        <v>-5.290654128934923E-4</v>
      </c>
      <c r="AH195" s="12">
        <f ca="1"/>
        <v>-7.5635741817436827E-5</v>
      </c>
      <c r="AI195" s="12">
        <f ca="1"/>
        <v>-4.8144873267442813E-6</v>
      </c>
      <c r="AJ195" s="12">
        <f ca="1"/>
        <v>2.6193779768655321E-4</v>
      </c>
      <c r="AK195" s="12"/>
      <c r="AL195" s="12"/>
      <c r="AM195" s="12">
        <f ca="1">'Useful matrices &amp; checks'!AO195</f>
        <v>-1.4612081610497138E-4</v>
      </c>
      <c r="AN195" s="12">
        <f t="shared" ca="1" si="6"/>
        <v>-1.4004421682202347E-4</v>
      </c>
      <c r="AO195" s="12">
        <f t="shared" ca="1" si="7"/>
        <v>-6.0765992829479062E-6</v>
      </c>
    </row>
    <row r="196" spans="1:41" x14ac:dyDescent="0.35">
      <c r="A196">
        <v>97</v>
      </c>
      <c r="P196" s="56" t="str">
        <f>INDEX('Flow probs &amp; rates'!$A$5:$A$5999,$A196)</f>
        <v>1998,5</v>
      </c>
      <c r="Q196" s="12">
        <f t="array" aca="1" ref="Q196:Q197" ca="1">-1*(MMULT(MINVERSE('Useful matrices &amp; checks'!$G196:$H197),'SS Taylor expansion'!C$4:C$5)-MMULT(MINVERSE('Useful matrices &amp; checks'!$G196:$H197),MMULT('SS Taylor expansion'!C$7:D$8,MMULT(MINVERSE('Useful matrices &amp; checks'!$G196:$H197),'Useful matrices &amp; checks'!$L196:$L197))))</f>
        <v>-5.4591715490088575</v>
      </c>
      <c r="R196" s="12">
        <f t="array" aca="1" ref="R196:R197" ca="1">-1*(MMULT(MINVERSE('Useful matrices &amp; checks'!$G196:$H197),'SS Taylor expansion'!E$4:E$5)-MMULT(MINVERSE('Useful matrices &amp; checks'!$G196:$H197),MMULT('SS Taylor expansion'!E$7:F$8,MMULT(MINVERSE('Useful matrices &amp; checks'!$G196:$H197),'Useful matrices &amp; checks'!$L196:$L197))))</f>
        <v>-12.017059983427181</v>
      </c>
      <c r="S196" s="12">
        <f t="array" aca="1" ref="S196:S197" ca="1">-1*(MMULT(MINVERSE('Useful matrices &amp; checks'!$G196:$H197),'SS Taylor expansion'!G$4:G$5)-MMULT(MINVERSE('Useful matrices &amp; checks'!$G196:$H197),MMULT('SS Taylor expansion'!G$7:H$8,MMULT(MINVERSE('Useful matrices &amp; checks'!$G196:$H197),'Useful matrices &amp; checks'!$L196:$L197))))</f>
        <v>0.27448997888405874</v>
      </c>
      <c r="T196" s="12">
        <f t="array" aca="1" ref="T196:T197" ca="1">-1*(MMULT(MINVERSE('Useful matrices &amp; checks'!$G196:$H197),'SS Taylor expansion'!I$4:I$5)-MMULT(MINVERSE('Useful matrices &amp; checks'!$G196:$H197),MMULT('SS Taylor expansion'!I$7:J$8,MMULT(MINVERSE('Useful matrices &amp; checks'!$G196:$H197),'Useful matrices &amp; checks'!$L196:$L197))))</f>
        <v>-0.32973403413459551</v>
      </c>
      <c r="U196" s="12">
        <f t="array" aca="1" ref="U196:U197" ca="1">-1*(MMULT(MINVERSE('Useful matrices &amp; checks'!$G196:$H197),'SS Taylor expansion'!K$4:K$5)-MMULT(MINVERSE('Useful matrices &amp; checks'!$G196:$H197),MMULT('SS Taylor expansion'!K$7:L$8,MMULT(MINVERSE('Useful matrices &amp; checks'!$G196:$H197),'Useful matrices &amp; checks'!$L196:$L197))))</f>
        <v>6.232981475596798</v>
      </c>
      <c r="V196" s="12">
        <f t="array" aca="1" ref="V196:V197" ca="1">-1*(MMULT(MINVERSE('Useful matrices &amp; checks'!$G196:$H197),'SS Taylor expansion'!M$4:M$5)-MMULT(MINVERSE('Useful matrices &amp; checks'!$G196:$H197),MMULT('SS Taylor expansion'!M$7:N$8,MMULT(MINVERSE('Useful matrices &amp; checks'!$G196:$H197),'Useful matrices &amp; checks'!$L196:$L197))))</f>
        <v>3.4014307315708834</v>
      </c>
      <c r="W196" s="12"/>
      <c r="X196" s="12">
        <f t="array" aca="1" ref="X196:X197" ca="1">(MMULT(MINVERSE('Useful matrices &amp; checks'!$G196:$H197),MMULT('SS Taylor expansion'!C$7:D$8,MMULT(MINVERSE('Useful matrices &amp; checks'!$G196:$H197),'SS Taylor expansion'!C$4:C$5)))-MMULT(MINVERSE('Useful matrices &amp; checks'!$G196:$H197),MMULT('SS Taylor expansion'!C$7:D$8,MMULT(MINVERSE('Useful matrices &amp; checks'!$G196:$H197),MMULT('SS Taylor expansion'!C$7:D$8,MMULT(MINVERSE('Useful matrices &amp; checks'!$G196:$H197),'Useful matrices &amp; checks'!$L196:$L197))))))</f>
        <v>46.758963146080809</v>
      </c>
      <c r="Y196" s="12">
        <f t="array" aca="1" ref="Y196:Y197" ca="1">(MMULT(MINVERSE('Useful matrices &amp; checks'!$G196:$H197),MMULT('SS Taylor expansion'!E$7:F$8,MMULT(MINVERSE('Useful matrices &amp; checks'!$G196:$H197),'SS Taylor expansion'!E$4:E$5)))-MMULT(MINVERSE('Useful matrices &amp; checks'!$G196:$H197),MMULT('SS Taylor expansion'!E$7:F$8,MMULT(MINVERSE('Useful matrices &amp; checks'!$G196:$H197),MMULT('SS Taylor expansion'!E$7:F$8,MMULT(MINVERSE('Useful matrices &amp; checks'!$G196:$H197),'Useful matrices &amp; checks'!$L196:$L197))))))</f>
        <v>226.57283912099632</v>
      </c>
      <c r="Z196" s="12">
        <f t="array" aca="1" ref="Z196:Z197" ca="1">(MMULT(MINVERSE('Useful matrices &amp; checks'!$G196:$H197),MMULT('SS Taylor expansion'!G$7:H$8,MMULT(MINVERSE('Useful matrices &amp; checks'!$G196:$H197),'SS Taylor expansion'!G$4:G$5)))-MMULT(MINVERSE('Useful matrices &amp; checks'!$G196:$H197),MMULT('SS Taylor expansion'!G$7:H$8,MMULT(MINVERSE('Useful matrices &amp; checks'!$G196:$H197),MMULT('SS Taylor expansion'!G$7:H$8,MMULT(MINVERSE('Useful matrices &amp; checks'!$G196:$H197),'Useful matrices &amp; checks'!$L196:$L197))))))</f>
        <v>-0.47068465778911039</v>
      </c>
      <c r="AA196" s="12">
        <f t="array" aca="1" ref="AA196:AA197" ca="1">(MMULT(MINVERSE('Useful matrices &amp; checks'!$G196:$H197),MMULT('SS Taylor expansion'!I$7:J$8,MMULT(MINVERSE('Useful matrices &amp; checks'!$G196:$H197),'SS Taylor expansion'!I$4:I$5)))-MMULT(MINVERSE('Useful matrices &amp; checks'!$G196:$H197),MMULT('SS Taylor expansion'!I$7:J$8,MMULT(MINVERSE('Useful matrices &amp; checks'!$G196:$H197),MMULT('SS Taylor expansion'!I$7:J$8,MMULT(MINVERSE('Useful matrices &amp; checks'!$G196:$H197),'Useful matrices &amp; checks'!$L196:$L197))))))</f>
        <v>0.45861501843668229</v>
      </c>
      <c r="AB196" s="12">
        <f t="array" aca="1" ref="AB196:AB197" ca="1">(MMULT(MINVERSE('Useful matrices &amp; checks'!$G196:$H197),MMULT('SS Taylor expansion'!K$7:L$8,MMULT(MINVERSE('Useful matrices &amp; checks'!$G196:$H197),'SS Taylor expansion'!K$4:K$5)))-MMULT(MINVERSE('Useful matrices &amp; checks'!$G196:$H197),MMULT('SS Taylor expansion'!K$7:L$8,MMULT(MINVERSE('Useful matrices &amp; checks'!$G196:$H197),MMULT('SS Taylor expansion'!K$7:L$8,MMULT(MINVERSE('Useful matrices &amp; checks'!$G196:$H197),'Useful matrices &amp; checks'!$L196:$L197))))))</f>
        <v>-115.49944123554363</v>
      </c>
      <c r="AC196" s="12">
        <f t="array" aca="1" ref="AC196:AC197" ca="1">(MMULT(MINVERSE('Useful matrices &amp; checks'!$G196:$H197),MMULT('SS Taylor expansion'!M$7:N$8,MMULT(MINVERSE('Useful matrices &amp; checks'!$G196:$H197),'SS Taylor expansion'!M$4:M$5)))-MMULT(MINVERSE('Useful matrices &amp; checks'!$G196:$H197),MMULT('SS Taylor expansion'!M$7:N$8,MMULT(MINVERSE('Useful matrices &amp; checks'!$G196:$H197),MMULT('SS Taylor expansion'!M$7:N$8,MMULT(MINVERSE('Useful matrices &amp; checks'!$G196:$H197),'Useful matrices &amp; checks'!$L196:$L197))))))</f>
        <v>-39.728427457970625</v>
      </c>
      <c r="AD196" s="12"/>
      <c r="AE196" s="12">
        <f t="array" aca="1" ref="AE196:AE197" ca="1">Q194:Q195*(INDEX('Flow probs &amp; rates'!AE$6:AE$5999-'Flow probs &amp; rates'!AE$5:AE$5999,'Useful matrices &amp; checks'!$A194))+X194:X195*(INDEX('Flow probs &amp; rates'!AE$6:AE$5999-'Flow probs &amp; rates'!AE$5:AE$5999,'Useful matrices &amp; checks'!$A194))^2</f>
        <v>3.8546870778586489E-4</v>
      </c>
      <c r="AF196" s="12">
        <f t="array" aca="1" ref="AF196:AF197" ca="1">R194:R195*(INDEX('Flow probs &amp; rates'!AF$6:AF$5999-'Flow probs &amp; rates'!AF$5:AF$5999,'Useful matrices &amp; checks'!$A194))+Y194:Y195*(INDEX('Flow probs &amp; rates'!AF$6:AF$5999-'Flow probs &amp; rates'!AF$5:AF$5999,'Useful matrices &amp; checks'!$A194))^2</f>
        <v>-2.4327878374897317E-3</v>
      </c>
      <c r="AG196" s="12">
        <f t="array" aca="1" ref="AG196:AG197" ca="1">S194:S195*(INDEX('Flow probs &amp; rates'!AG$6:AG$5999-'Flow probs &amp; rates'!AG$5:AG$5999,'Useful matrices &amp; checks'!$A194))+Z194:Z195*(INDEX('Flow probs &amp; rates'!AG$6:AG$5999-'Flow probs &amp; rates'!AG$5:AG$5999,'Useful matrices &amp; checks'!$A194))^2</f>
        <v>-5.2166363172032743E-3</v>
      </c>
      <c r="AH196" s="12">
        <f t="array" aca="1" ref="AH196:AH197" ca="1">T194:T195*(INDEX('Flow probs &amp; rates'!AI$6:AI$5999-'Flow probs &amp; rates'!AI$5:AI$5999,'Useful matrices &amp; checks'!$A194))+AA194:AA195*(INDEX('Flow probs &amp; rates'!AI$6:AI$5999-'Flow probs &amp; rates'!AI$5:AI$5999,'Useful matrices &amp; checks'!$A194))^2</f>
        <v>5.2145714146737609E-3</v>
      </c>
      <c r="AI196" s="12">
        <f t="array" aca="1" ref="AI196:AI197" ca="1">U194:U195*(INDEX('Flow probs &amp; rates'!AJ$6:AJ$5999-'Flow probs &amp; rates'!AJ$5:AJ$5999,'Useful matrices &amp; checks'!$A194))+AB194:AB195*(INDEX('Flow probs &amp; rates'!AJ$6:AJ$5999-'Flow probs &amp; rates'!AJ$5:AJ$5999,'Useful matrices &amp; checks'!$A194))^2</f>
        <v>5.7553224543768306E-3</v>
      </c>
      <c r="AJ196" s="12">
        <f t="array" aca="1" ref="AJ196:AJ197" ca="1">V194:V195*(INDEX('Flow probs &amp; rates'!AK$6:AK$5999-'Flow probs &amp; rates'!AK$5:AK$5999,'Useful matrices &amp; checks'!$A194))+AC194:AC195*(INDEX('Flow probs &amp; rates'!AK$6:AK$5999-'Flow probs &amp; rates'!AK$5:AK$5999,'Useful matrices &amp; checks'!$A194))^2</f>
        <v>-7.2900751135913781E-4</v>
      </c>
      <c r="AK196" s="12"/>
      <c r="AL196" s="12"/>
      <c r="AM196" s="12">
        <f ca="1">'Useful matrices &amp; checks'!AO196</f>
        <v>3.0434993576222702E-3</v>
      </c>
      <c r="AN196" s="12">
        <f t="shared" ca="1" si="6"/>
        <v>2.9769309107843134E-3</v>
      </c>
      <c r="AO196" s="12">
        <f t="shared" ca="1" si="7"/>
        <v>6.6568446837956749E-5</v>
      </c>
    </row>
    <row r="197" spans="1:41" x14ac:dyDescent="0.35">
      <c r="P197" s="56"/>
      <c r="Q197" s="12">
        <f ca="1"/>
        <v>1.092929528822135</v>
      </c>
      <c r="R197" s="12">
        <f ca="1"/>
        <v>0.2064410251939976</v>
      </c>
      <c r="S197" s="12">
        <f ca="1"/>
        <v>-5.4953063957592335E-2</v>
      </c>
      <c r="T197" s="12">
        <f ca="1"/>
        <v>-4.4573102064547981E-2</v>
      </c>
      <c r="U197" s="12">
        <f ca="1"/>
        <v>-0.1070763637372166</v>
      </c>
      <c r="V197" s="12">
        <f ca="1"/>
        <v>0.45980185079078562</v>
      </c>
      <c r="W197" s="12"/>
      <c r="X197" s="12">
        <f ca="1"/>
        <v>-9.3611734126098156</v>
      </c>
      <c r="Y197" s="12">
        <f ca="1"/>
        <v>-3.8922938933282727</v>
      </c>
      <c r="Z197" s="12">
        <f ca="1"/>
        <v>9.4231360315954332E-2</v>
      </c>
      <c r="AA197" s="12">
        <f ca="1"/>
        <v>6.199509880368774E-2</v>
      </c>
      <c r="AB197" s="12">
        <f ca="1"/>
        <v>1.9841644371321019</v>
      </c>
      <c r="AC197" s="12">
        <f ca="1"/>
        <v>-5.3704472957901501</v>
      </c>
      <c r="AD197" s="12"/>
      <c r="AE197" s="12">
        <f ca="1"/>
        <v>-7.2183831958923163E-5</v>
      </c>
      <c r="AF197" s="12">
        <f ca="1"/>
        <v>4.0107639695348661E-5</v>
      </c>
      <c r="AG197" s="12">
        <f ca="1"/>
        <v>9.7688033219288264E-4</v>
      </c>
      <c r="AH197" s="12">
        <f ca="1"/>
        <v>6.5200892400479947E-4</v>
      </c>
      <c r="AI197" s="12">
        <f ca="1"/>
        <v>-9.4883900590722988E-5</v>
      </c>
      <c r="AJ197" s="12">
        <f ca="1"/>
        <v>-9.1152151399277647E-5</v>
      </c>
      <c r="AK197" s="12"/>
      <c r="AL197" s="12"/>
      <c r="AM197" s="12">
        <f ca="1">'Useful matrices &amp; checks'!AO197</f>
        <v>1.4440787882716091E-3</v>
      </c>
      <c r="AN197" s="12">
        <f t="shared" ca="1" si="6"/>
        <v>1.4107770119441069E-3</v>
      </c>
      <c r="AO197" s="12">
        <f t="shared" ca="1" si="7"/>
        <v>3.3301776327502187E-5</v>
      </c>
    </row>
    <row r="198" spans="1:41" x14ac:dyDescent="0.35">
      <c r="A198">
        <v>98</v>
      </c>
      <c r="P198" s="56" t="str">
        <f>INDEX('Flow probs &amp; rates'!$A$5:$A$5999,$A198)</f>
        <v>1998,6</v>
      </c>
      <c r="Q198" s="12">
        <f t="array" aca="1" ref="Q198:Q199" ca="1">-1*(MMULT(MINVERSE('Useful matrices &amp; checks'!$G198:$H199),'SS Taylor expansion'!C$4:C$5)-MMULT(MINVERSE('Useful matrices &amp; checks'!$G198:$H199),MMULT('SS Taylor expansion'!C$7:D$8,MMULT(MINVERSE('Useful matrices &amp; checks'!$G198:$H199),'Useful matrices &amp; checks'!$L198:$L199))))</f>
        <v>-5.3034671899142465</v>
      </c>
      <c r="R198" s="12">
        <f t="array" aca="1" ref="R198:R199" ca="1">-1*(MMULT(MINVERSE('Useful matrices &amp; checks'!$G198:$H199),'SS Taylor expansion'!E$4:E$5)-MMULT(MINVERSE('Useful matrices &amp; checks'!$G198:$H199),MMULT('SS Taylor expansion'!E$7:F$8,MMULT(MINVERSE('Useful matrices &amp; checks'!$G198:$H199),'Useful matrices &amp; checks'!$L198:$L199))))</f>
        <v>-12.502801347788898</v>
      </c>
      <c r="S198" s="12">
        <f t="array" aca="1" ref="S198:S199" ca="1">-1*(MMULT(MINVERSE('Useful matrices &amp; checks'!$G198:$H199),'SS Taylor expansion'!G$4:G$5)-MMULT(MINVERSE('Useful matrices &amp; checks'!$G198:$H199),MMULT('SS Taylor expansion'!G$7:H$8,MMULT(MINVERSE('Useful matrices &amp; checks'!$G198:$H199),'Useful matrices &amp; checks'!$L198:$L199))))</f>
        <v>0.22008719087493755</v>
      </c>
      <c r="T198" s="12">
        <f t="array" aca="1" ref="T198:T199" ca="1">-1*(MMULT(MINVERSE('Useful matrices &amp; checks'!$G198:$H199),'SS Taylor expansion'!I$4:I$5)-MMULT(MINVERSE('Useful matrices &amp; checks'!$G198:$H199),MMULT('SS Taylor expansion'!I$7:J$8,MMULT(MINVERSE('Useful matrices &amp; checks'!$G198:$H199),'Useful matrices &amp; checks'!$L198:$L199))))</f>
        <v>-0.2987632758414851</v>
      </c>
      <c r="U198" s="12">
        <f t="array" aca="1" ref="U198:U199" ca="1">-1*(MMULT(MINVERSE('Useful matrices &amp; checks'!$G198:$H199),'SS Taylor expansion'!K$4:K$5)-MMULT(MINVERSE('Useful matrices &amp; checks'!$G198:$H199),MMULT('SS Taylor expansion'!K$7:L$8,MMULT(MINVERSE('Useful matrices &amp; checks'!$G198:$H199),'Useful matrices &amp; checks'!$L198:$L199))))</f>
        <v>6.5137949088480251</v>
      </c>
      <c r="V198" s="12">
        <f t="array" aca="1" ref="V198:V199" ca="1">-1*(MMULT(MINVERSE('Useful matrices &amp; checks'!$G198:$H199),'SS Taylor expansion'!M$4:M$5)-MMULT(MINVERSE('Useful matrices &amp; checks'!$G198:$H199),MMULT('SS Taylor expansion'!M$7:N$8,MMULT(MINVERSE('Useful matrices &amp; checks'!$G198:$H199),'Useful matrices &amp; checks'!$L198:$L199))))</f>
        <v>3.7507583204905437</v>
      </c>
      <c r="W198" s="12"/>
      <c r="X198" s="12">
        <f t="array" aca="1" ref="X198:X199" ca="1">(MMULT(MINVERSE('Useful matrices &amp; checks'!$G198:$H199),MMULT('SS Taylor expansion'!C$7:D$8,MMULT(MINVERSE('Useful matrices &amp; checks'!$G198:$H199),'SS Taylor expansion'!C$4:C$5)))-MMULT(MINVERSE('Useful matrices &amp; checks'!$G198:$H199),MMULT('SS Taylor expansion'!C$7:D$8,MMULT(MINVERSE('Useful matrices &amp; checks'!$G198:$H199),MMULT('SS Taylor expansion'!C$7:D$8,MMULT(MINVERSE('Useful matrices &amp; checks'!$G198:$H199),'Useful matrices &amp; checks'!$L198:$L199))))))</f>
        <v>43.947663321109033</v>
      </c>
      <c r="Y198" s="12">
        <f t="array" aca="1" ref="Y198:Y199" ca="1">(MMULT(MINVERSE('Useful matrices &amp; checks'!$G198:$H199),MMULT('SS Taylor expansion'!E$7:F$8,MMULT(MINVERSE('Useful matrices &amp; checks'!$G198:$H199),'SS Taylor expansion'!E$4:E$5)))-MMULT(MINVERSE('Useful matrices &amp; checks'!$G198:$H199),MMULT('SS Taylor expansion'!E$7:F$8,MMULT(MINVERSE('Useful matrices &amp; checks'!$G198:$H199),MMULT('SS Taylor expansion'!E$7:F$8,MMULT(MINVERSE('Useful matrices &amp; checks'!$G198:$H199),'Useful matrices &amp; checks'!$L198:$L199))))))</f>
        <v>244.24780962240041</v>
      </c>
      <c r="Z198" s="12">
        <f t="array" aca="1" ref="Z198:Z199" ca="1">(MMULT(MINVERSE('Useful matrices &amp; checks'!$G198:$H199),MMULT('SS Taylor expansion'!G$7:H$8,MMULT(MINVERSE('Useful matrices &amp; checks'!$G198:$H199),'SS Taylor expansion'!G$4:G$5)))-MMULT(MINVERSE('Useful matrices &amp; checks'!$G198:$H199),MMULT('SS Taylor expansion'!G$7:H$8,MMULT(MINVERSE('Useful matrices &amp; checks'!$G198:$H199),MMULT('SS Taylor expansion'!G$7:H$8,MMULT(MINVERSE('Useful matrices &amp; checks'!$G198:$H199),'Useful matrices &amp; checks'!$L198:$L199))))))</f>
        <v>-0.35284196162915665</v>
      </c>
      <c r="AA198" s="12">
        <f t="array" aca="1" ref="AA198:AA199" ca="1">(MMULT(MINVERSE('Useful matrices &amp; checks'!$G198:$H199),MMULT('SS Taylor expansion'!I$7:J$8,MMULT(MINVERSE('Useful matrices &amp; checks'!$G198:$H199),'SS Taylor expansion'!I$4:I$5)))-MMULT(MINVERSE('Useful matrices &amp; checks'!$G198:$H199),MMULT('SS Taylor expansion'!I$7:J$8,MMULT(MINVERSE('Useful matrices &amp; checks'!$G198:$H199),MMULT('SS Taylor expansion'!I$7:J$8,MMULT(MINVERSE('Useful matrices &amp; checks'!$G198:$H199),'Useful matrices &amp; checks'!$L198:$L199))))))</f>
        <v>0.39265718795825866</v>
      </c>
      <c r="AB198" s="12">
        <f t="array" aca="1" ref="AB198:AB199" ca="1">(MMULT(MINVERSE('Useful matrices &amp; checks'!$G198:$H199),MMULT('SS Taylor expansion'!K$7:L$8,MMULT(MINVERSE('Useful matrices &amp; checks'!$G198:$H199),'SS Taylor expansion'!K$4:K$5)))-MMULT(MINVERSE('Useful matrices &amp; checks'!$G198:$H199),MMULT('SS Taylor expansion'!K$7:L$8,MMULT(MINVERSE('Useful matrices &amp; checks'!$G198:$H199),MMULT('SS Taylor expansion'!K$7:L$8,MMULT(MINVERSE('Useful matrices &amp; checks'!$G198:$H199),'Useful matrices &amp; checks'!$L198:$L199))))))</f>
        <v>-125.3679509851647</v>
      </c>
      <c r="AC198" s="12">
        <f t="array" aca="1" ref="AC198:AC199" ca="1">(MMULT(MINVERSE('Useful matrices &amp; checks'!$G198:$H199),MMULT('SS Taylor expansion'!M$7:N$8,MMULT(MINVERSE('Useful matrices &amp; checks'!$G198:$H199),'SS Taylor expansion'!M$4:M$5)))-MMULT(MINVERSE('Useful matrices &amp; checks'!$G198:$H199),MMULT('SS Taylor expansion'!M$7:N$8,MMULT(MINVERSE('Useful matrices &amp; checks'!$G198:$H199),MMULT('SS Taylor expansion'!M$7:N$8,MMULT(MINVERSE('Useful matrices &amp; checks'!$G198:$H199),'Useful matrices &amp; checks'!$L198:$L199))))))</f>
        <v>-47.121268257310518</v>
      </c>
      <c r="AD198" s="12"/>
      <c r="AE198" s="12">
        <f t="array" aca="1" ref="AE198:AE199" ca="1">Q196:Q197*(INDEX('Flow probs &amp; rates'!AE$6:AE$5999-'Flow probs &amp; rates'!AE$5:AE$5999,'Useful matrices &amp; checks'!$A196))+X196:X197*(INDEX('Flow probs &amp; rates'!AE$6:AE$5999-'Flow probs &amp; rates'!AE$5:AE$5999,'Useful matrices &amp; checks'!$A196))^2</f>
        <v>1.1823969950239009E-2</v>
      </c>
      <c r="AF198" s="12">
        <f t="array" aca="1" ref="AF198:AF199" ca="1">R196:R197*(INDEX('Flow probs &amp; rates'!AF$6:AF$5999-'Flow probs &amp; rates'!AF$5:AF$5999,'Useful matrices &amp; checks'!$A196))+Y196:Y197*(INDEX('Flow probs &amp; rates'!AF$6:AF$5999-'Flow probs &amp; rates'!AF$5:AF$5999,'Useful matrices &amp; checks'!$A196))^2</f>
        <v>-7.0376512992684969E-3</v>
      </c>
      <c r="AG198" s="12">
        <f t="array" aca="1" ref="AG198:AG199" ca="1">S196:S197*(INDEX('Flow probs &amp; rates'!AG$6:AG$5999-'Flow probs &amp; rates'!AG$5:AG$5999,'Useful matrices &amp; checks'!$A196))+Z196:Z197*(INDEX('Flow probs &amp; rates'!AG$6:AG$5999-'Flow probs &amp; rates'!AG$5:AG$5999,'Useful matrices &amp; checks'!$A196))^2</f>
        <v>1.0390983468226993E-2</v>
      </c>
      <c r="AH198" s="12">
        <f t="array" aca="1" ref="AH198:AH199" ca="1">T196:T197*(INDEX('Flow probs &amp; rates'!AI$6:AI$5999-'Flow probs &amp; rates'!AI$5:AI$5999,'Useful matrices &amp; checks'!$A196))+AA196:AA197*(INDEX('Flow probs &amp; rates'!AI$6:AI$5999-'Flow probs &amp; rates'!AI$5:AI$5999,'Useful matrices &amp; checks'!$A196))^2</f>
        <v>4.0867137559777737E-5</v>
      </c>
      <c r="AI198" s="12">
        <f t="array" aca="1" ref="AI198:AI199" ca="1">U196:U197*(INDEX('Flow probs &amp; rates'!AJ$6:AJ$5999-'Flow probs &amp; rates'!AJ$5:AJ$5999,'Useful matrices &amp; checks'!$A196))+AB196:AB197*(INDEX('Flow probs &amp; rates'!AJ$6:AJ$5999-'Flow probs &amp; rates'!AJ$5:AJ$5999,'Useful matrices &amp; checks'!$A196))^2</f>
        <v>-5.3538895973570197E-4</v>
      </c>
      <c r="AJ198" s="12">
        <f t="array" aca="1" ref="AJ198:AJ199" ca="1">V196:V197*(INDEX('Flow probs &amp; rates'!AK$6:AK$5999-'Flow probs &amp; rates'!AK$5:AK$5999,'Useful matrices &amp; checks'!$A196))+AC196:AC197*(INDEX('Flow probs &amp; rates'!AK$6:AK$5999-'Flow probs &amp; rates'!AK$5:AK$5999,'Useful matrices &amp; checks'!$A196))^2</f>
        <v>-1.0916375756232671E-2</v>
      </c>
      <c r="AK198" s="12"/>
      <c r="AL198" s="12"/>
      <c r="AM198" s="12">
        <f ca="1">'Useful matrices &amp; checks'!AO198</f>
        <v>2.6403223266309173E-3</v>
      </c>
      <c r="AN198" s="12">
        <f t="shared" ca="1" si="6"/>
        <v>3.7664045407889112E-3</v>
      </c>
      <c r="AO198" s="12">
        <f t="shared" ca="1" si="7"/>
        <v>-1.1260822141579939E-3</v>
      </c>
    </row>
    <row r="199" spans="1:41" x14ac:dyDescent="0.35">
      <c r="Q199" s="12">
        <f ca="1"/>
        <v>1.0260521735348367</v>
      </c>
      <c r="R199" s="12">
        <f ca="1"/>
        <v>0.18490822772842341</v>
      </c>
      <c r="S199" s="12">
        <f ca="1"/>
        <v>-4.2579869447265779E-2</v>
      </c>
      <c r="T199" s="12">
        <f ca="1"/>
        <v>-3.4906411508692212E-2</v>
      </c>
      <c r="U199" s="12">
        <f ca="1"/>
        <v>-9.6334752418866659E-2</v>
      </c>
      <c r="V199" s="12">
        <f ca="1"/>
        <v>0.43822492251075518</v>
      </c>
      <c r="W199" s="12"/>
      <c r="X199" s="12">
        <f ca="1"/>
        <v>-8.5024746750870861</v>
      </c>
      <c r="Y199" s="12">
        <f ca="1"/>
        <v>-3.6122648314983037</v>
      </c>
      <c r="Z199" s="12">
        <f ca="1"/>
        <v>6.8263694047618978E-2</v>
      </c>
      <c r="AA199" s="12">
        <f ca="1"/>
        <v>4.58766337533031E-2</v>
      </c>
      <c r="AB199" s="12">
        <f ca="1"/>
        <v>1.8541097299534619</v>
      </c>
      <c r="AC199" s="12">
        <f ca="1"/>
        <v>-5.5054771238813753</v>
      </c>
      <c r="AD199" s="12"/>
      <c r="AE199" s="12">
        <f ca="1"/>
        <v>-2.3671661149516363E-3</v>
      </c>
      <c r="AF199" s="12">
        <f ca="1"/>
        <v>1.2089978340646615E-4</v>
      </c>
      <c r="AG199" s="12">
        <f ca="1"/>
        <v>-2.0802813327948596E-3</v>
      </c>
      <c r="AH199" s="12">
        <f ca="1"/>
        <v>5.5243769370629749E-6</v>
      </c>
      <c r="AI199" s="12">
        <f ca="1"/>
        <v>9.197444789142587E-6</v>
      </c>
      <c r="AJ199" s="12">
        <f ca="1"/>
        <v>-1.4756642638803193E-3</v>
      </c>
      <c r="AK199" s="12"/>
      <c r="AL199" s="12"/>
      <c r="AM199" s="12">
        <f ca="1">'Useful matrices &amp; checks'!AO199</f>
        <v>-5.4876355163459636E-3</v>
      </c>
      <c r="AN199" s="12">
        <f t="shared" ca="1" si="6"/>
        <v>-5.7874901064941427E-3</v>
      </c>
      <c r="AO199" s="12">
        <f t="shared" ca="1" si="7"/>
        <v>2.9985459014817903E-4</v>
      </c>
    </row>
    <row r="200" spans="1:41" x14ac:dyDescent="0.35">
      <c r="A200">
        <v>99</v>
      </c>
      <c r="P200" s="56" t="str">
        <f>INDEX('Flow probs &amp; rates'!$A$5:$A$5999,$A200)</f>
        <v>1998,7</v>
      </c>
      <c r="Q200" s="12">
        <f t="array" aca="1" ref="Q200:Q201" ca="1">-1*(MMULT(MINVERSE('Useful matrices &amp; checks'!$G200:$H201),'SS Taylor expansion'!C$4:C$5)-MMULT(MINVERSE('Useful matrices &amp; checks'!$G200:$H201),MMULT('SS Taylor expansion'!C$7:D$8,MMULT(MINVERSE('Useful matrices &amp; checks'!$G200:$H201),'Useful matrices &amp; checks'!$L200:$L201))))</f>
        <v>-5.1847729768278699</v>
      </c>
      <c r="R200" s="12">
        <f t="array" aca="1" ref="R200:R201" ca="1">-1*(MMULT(MINVERSE('Useful matrices &amp; checks'!$G200:$H201),'SS Taylor expansion'!E$4:E$5)-MMULT(MINVERSE('Useful matrices &amp; checks'!$G200:$H201),MMULT('SS Taylor expansion'!E$7:F$8,MMULT(MINVERSE('Useful matrices &amp; checks'!$G200:$H201),'Useful matrices &amp; checks'!$L200:$L201))))</f>
        <v>-12.148719405208597</v>
      </c>
      <c r="S200" s="12">
        <f t="array" aca="1" ref="S200:S201" ca="1">-1*(MMULT(MINVERSE('Useful matrices &amp; checks'!$G200:$H201),'SS Taylor expansion'!G$4:G$5)-MMULT(MINVERSE('Useful matrices &amp; checks'!$G200:$H201),MMULT('SS Taylor expansion'!G$7:H$8,MMULT(MINVERSE('Useful matrices &amp; checks'!$G200:$H201),'Useful matrices &amp; checks'!$L200:$L201))))</f>
        <v>0.24016324093461561</v>
      </c>
      <c r="T200" s="12">
        <f t="array" aca="1" ref="T200:T201" ca="1">-1*(MMULT(MINVERSE('Useful matrices &amp; checks'!$G200:$H201),'SS Taylor expansion'!I$4:I$5)-MMULT(MINVERSE('Useful matrices &amp; checks'!$G200:$H201),MMULT('SS Taylor expansion'!I$7:J$8,MMULT(MINVERSE('Useful matrices &amp; checks'!$G200:$H201),'Useful matrices &amp; checks'!$L200:$L201))))</f>
        <v>-0.32257611884063819</v>
      </c>
      <c r="U200" s="12">
        <f t="array" aca="1" ref="U200:U201" ca="1">-1*(MMULT(MINVERSE('Useful matrices &amp; checks'!$G200:$H201),'SS Taylor expansion'!K$4:K$5)-MMULT(MINVERSE('Useful matrices &amp; checks'!$G200:$H201),MMULT('SS Taylor expansion'!K$7:L$8,MMULT(MINVERSE('Useful matrices &amp; checks'!$G200:$H201),'Useful matrices &amp; checks'!$L200:$L201))))</f>
        <v>6.0665150487829909</v>
      </c>
      <c r="V200" s="12">
        <f t="array" aca="1" ref="V200:V201" ca="1">-1*(MMULT(MINVERSE('Useful matrices &amp; checks'!$G200:$H201),'SS Taylor expansion'!M$4:M$5)-MMULT(MINVERSE('Useful matrices &amp; checks'!$G200:$H201),MMULT('SS Taylor expansion'!M$7:N$8,MMULT(MINVERSE('Useful matrices &amp; checks'!$G200:$H201),'Useful matrices &amp; checks'!$L200:$L201))))</f>
        <v>3.4774764646039547</v>
      </c>
      <c r="W200" s="12"/>
      <c r="X200" s="12">
        <f t="array" aca="1" ref="X200:X201" ca="1">(MMULT(MINVERSE('Useful matrices &amp; checks'!$G200:$H201),MMULT('SS Taylor expansion'!C$7:D$8,MMULT(MINVERSE('Useful matrices &amp; checks'!$G200:$H201),'SS Taylor expansion'!C$4:C$5)))-MMULT(MINVERSE('Useful matrices &amp; checks'!$G200:$H201),MMULT('SS Taylor expansion'!C$7:D$8,MMULT(MINVERSE('Useful matrices &amp; checks'!$G200:$H201),MMULT('SS Taylor expansion'!C$7:D$8,MMULT(MINVERSE('Useful matrices &amp; checks'!$G200:$H201),'Useful matrices &amp; checks'!$L200:$L201))))))</f>
        <v>41.550639990085891</v>
      </c>
      <c r="Y200" s="12">
        <f t="array" aca="1" ref="Y200:Y201" ca="1">(MMULT(MINVERSE('Useful matrices &amp; checks'!$G200:$H201),MMULT('SS Taylor expansion'!E$7:F$8,MMULT(MINVERSE('Useful matrices &amp; checks'!$G200:$H201),'SS Taylor expansion'!E$4:E$5)))-MMULT(MINVERSE('Useful matrices &amp; checks'!$G200:$H201),MMULT('SS Taylor expansion'!E$7:F$8,MMULT(MINVERSE('Useful matrices &amp; checks'!$G200:$H201),MMULT('SS Taylor expansion'!E$7:F$8,MMULT(MINVERSE('Useful matrices &amp; checks'!$G200:$H201),'Useful matrices &amp; checks'!$L200:$L201))))))</f>
        <v>228.12833486180813</v>
      </c>
      <c r="Z200" s="12">
        <f t="array" aca="1" ref="Z200:Z201" ca="1">(MMULT(MINVERSE('Useful matrices &amp; checks'!$G200:$H201),MMULT('SS Taylor expansion'!G$7:H$8,MMULT(MINVERSE('Useful matrices &amp; checks'!$G200:$H201),'SS Taylor expansion'!G$4:G$5)))-MMULT(MINVERSE('Useful matrices &amp; checks'!$G200:$H201),MMULT('SS Taylor expansion'!G$7:H$8,MMULT(MINVERSE('Useful matrices &amp; checks'!$G200:$H201),MMULT('SS Taylor expansion'!G$7:H$8,MMULT(MINVERSE('Useful matrices &amp; checks'!$G200:$H201),'Useful matrices &amp; checks'!$L200:$L201))))))</f>
        <v>-0.41149643651828471</v>
      </c>
      <c r="AA200" s="12">
        <f t="array" aca="1" ref="AA200:AA201" ca="1">(MMULT(MINVERSE('Useful matrices &amp; checks'!$G200:$H201),MMULT('SS Taylor expansion'!I$7:J$8,MMULT(MINVERSE('Useful matrices &amp; checks'!$G200:$H201),'SS Taylor expansion'!I$4:I$5)))-MMULT(MINVERSE('Useful matrices &amp; checks'!$G200:$H201),MMULT('SS Taylor expansion'!I$7:J$8,MMULT(MINVERSE('Useful matrices &amp; checks'!$G200:$H201),MMULT('SS Taylor expansion'!I$7:J$8,MMULT(MINVERSE('Useful matrices &amp; checks'!$G200:$H201),'Useful matrices &amp; checks'!$L200:$L201))))))</f>
        <v>0.45075785006843777</v>
      </c>
      <c r="AB200" s="12">
        <f t="array" aca="1" ref="AB200:AB201" ca="1">(MMULT(MINVERSE('Useful matrices &amp; checks'!$G200:$H201),MMULT('SS Taylor expansion'!K$7:L$8,MMULT(MINVERSE('Useful matrices &amp; checks'!$G200:$H201),'SS Taylor expansion'!K$4:K$5)))-MMULT(MINVERSE('Useful matrices &amp; checks'!$G200:$H201),MMULT('SS Taylor expansion'!K$7:L$8,MMULT(MINVERSE('Useful matrices &amp; checks'!$G200:$H201),MMULT('SS Taylor expansion'!K$7:L$8,MMULT(MINVERSE('Useful matrices &amp; checks'!$G200:$H201),'Useful matrices &amp; checks'!$L200:$L201))))))</f>
        <v>-111.9996348810526</v>
      </c>
      <c r="AC200" s="12">
        <f t="array" aca="1" ref="AC200:AC201" ca="1">(MMULT(MINVERSE('Useful matrices &amp; checks'!$G200:$H201),MMULT('SS Taylor expansion'!M$7:N$8,MMULT(MINVERSE('Useful matrices &amp; checks'!$G200:$H201),'SS Taylor expansion'!M$4:M$5)))-MMULT(MINVERSE('Useful matrices &amp; checks'!$G200:$H201),MMULT('SS Taylor expansion'!M$7:N$8,MMULT(MINVERSE('Useful matrices &amp; checks'!$G200:$H201),MMULT('SS Taylor expansion'!M$7:N$8,MMULT(MINVERSE('Useful matrices &amp; checks'!$G200:$H201),'Useful matrices &amp; checks'!$L200:$L201))))))</f>
        <v>-42.290870838644963</v>
      </c>
      <c r="AD200" s="12"/>
      <c r="AE200" s="12">
        <f t="array" aca="1" ref="AE200:AE201" ca="1">Q198:Q199*(INDEX('Flow probs &amp; rates'!AE$6:AE$5999-'Flow probs &amp; rates'!AE$5:AE$5999,'Useful matrices &amp; checks'!$A198))+X198:X199*(INDEX('Flow probs &amp; rates'!AE$6:AE$5999-'Flow probs &amp; rates'!AE$5:AE$5999,'Useful matrices &amp; checks'!$A198))^2</f>
        <v>-4.6267038024450013E-3</v>
      </c>
      <c r="AF200" s="12">
        <f t="array" aca="1" ref="AF200:AF201" ca="1">R198:R199*(INDEX('Flow probs &amp; rates'!AF$6:AF$5999-'Flow probs &amp; rates'!AF$5:AF$5999,'Useful matrices &amp; checks'!$A198))+Y198:Y199*(INDEX('Flow probs &amp; rates'!AF$6:AF$5999-'Flow probs &amp; rates'!AF$5:AF$5999,'Useful matrices &amp; checks'!$A198))^2</f>
        <v>4.9507666369894032E-4</v>
      </c>
      <c r="AG200" s="12">
        <f t="array" aca="1" ref="AG200:AG201" ca="1">S198:S199*(INDEX('Flow probs &amp; rates'!AG$6:AG$5999-'Flow probs &amp; rates'!AG$5:AG$5999,'Useful matrices &amp; checks'!$A198))+Z198:Z199*(INDEX('Flow probs &amp; rates'!AG$6:AG$5999-'Flow probs &amp; rates'!AG$5:AG$5999,'Useful matrices &amp; checks'!$A198))^2</f>
        <v>-5.6974589584839769E-3</v>
      </c>
      <c r="AH200" s="12">
        <f t="array" aca="1" ref="AH200:AH201" ca="1">T198:T199*(INDEX('Flow probs &amp; rates'!AI$6:AI$5999-'Flow probs &amp; rates'!AI$5:AI$5999,'Useful matrices &amp; checks'!$A198))+AA198:AA199*(INDEX('Flow probs &amp; rates'!AI$6:AI$5999-'Flow probs &amp; rates'!AI$5:AI$5999,'Useful matrices &amp; checks'!$A198))^2</f>
        <v>5.6743260756613595E-3</v>
      </c>
      <c r="AI200" s="12">
        <f t="array" aca="1" ref="AI200:AI201" ca="1">U198:U199*(INDEX('Flow probs &amp; rates'!AJ$6:AJ$5999-'Flow probs &amp; rates'!AJ$5:AJ$5999,'Useful matrices &amp; checks'!$A198))+AB198:AB199*(INDEX('Flow probs &amp; rates'!AJ$6:AJ$5999-'Flow probs &amp; rates'!AJ$5:AJ$5999,'Useful matrices &amp; checks'!$A198))^2</f>
        <v>5.5441671332494107E-3</v>
      </c>
      <c r="AJ200" s="12">
        <f t="array" aca="1" ref="AJ200:AJ201" ca="1">V198:V199*(INDEX('Flow probs &amp; rates'!AK$6:AK$5999-'Flow probs &amp; rates'!AK$5:AK$5999,'Useful matrices &amp; checks'!$A198))+AC198:AC199*(INDEX('Flow probs &amp; rates'!AK$6:AK$5999-'Flow probs &amp; rates'!AK$5:AK$5999,'Useful matrices &amp; checks'!$A198))^2</f>
        <v>5.7082676506342205E-3</v>
      </c>
      <c r="AK200" s="12"/>
      <c r="AL200" s="12"/>
      <c r="AM200" s="12">
        <f ca="1">'Useful matrices &amp; checks'!AO200</f>
        <v>6.9605590646879545E-3</v>
      </c>
      <c r="AN200" s="12">
        <f t="shared" ca="1" si="6"/>
        <v>7.0976747623149533E-3</v>
      </c>
      <c r="AO200" s="12">
        <f t="shared" ca="1" si="7"/>
        <v>-1.3711569762699886E-4</v>
      </c>
    </row>
    <row r="201" spans="1:41" x14ac:dyDescent="0.35">
      <c r="P201" s="56"/>
      <c r="Q201" s="12">
        <f ca="1"/>
        <v>1.1085143393622112</v>
      </c>
      <c r="R201" s="12">
        <f ca="1"/>
        <v>0.20446348932567687</v>
      </c>
      <c r="S201" s="12">
        <f ca="1"/>
        <v>-5.1347358419269393E-2</v>
      </c>
      <c r="T201" s="12">
        <f ca="1"/>
        <v>-4.1876429900563499E-2</v>
      </c>
      <c r="U201" s="12">
        <f ca="1"/>
        <v>-0.10209971878921684</v>
      </c>
      <c r="V201" s="12">
        <f ca="1"/>
        <v>0.45144166258875928</v>
      </c>
      <c r="W201" s="12"/>
      <c r="X201" s="12">
        <f ca="1"/>
        <v>-8.8836059832396153</v>
      </c>
      <c r="Y201" s="12">
        <f ca="1"/>
        <v>-3.8394100484289564</v>
      </c>
      <c r="Z201" s="12">
        <f ca="1"/>
        <v>8.7978722022280423E-2</v>
      </c>
      <c r="AA201" s="12">
        <f ca="1"/>
        <v>5.85168225669086E-2</v>
      </c>
      <c r="AB201" s="12">
        <f ca="1"/>
        <v>1.8849588493387879</v>
      </c>
      <c r="AC201" s="12">
        <f ca="1"/>
        <v>-5.4901481686659537</v>
      </c>
      <c r="AD201" s="12"/>
      <c r="AE201" s="12">
        <f ca="1"/>
        <v>8.9511998901936217E-4</v>
      </c>
      <c r="AF201" s="12">
        <f ca="1"/>
        <v>-7.3218589920618974E-6</v>
      </c>
      <c r="AG201" s="12">
        <f ca="1"/>
        <v>1.1022770460606046E-3</v>
      </c>
      <c r="AH201" s="12">
        <f ca="1"/>
        <v>6.6296756344520812E-4</v>
      </c>
      <c r="AI201" s="12">
        <f ca="1"/>
        <v>-8.199459387720505E-5</v>
      </c>
      <c r="AJ201" s="12">
        <f ca="1"/>
        <v>6.669331732743238E-4</v>
      </c>
      <c r="AK201" s="12"/>
      <c r="AL201" s="12"/>
      <c r="AM201" s="12">
        <f ca="1">'Useful matrices &amp; checks'!AO201</f>
        <v>3.4086184016858742E-3</v>
      </c>
      <c r="AN201" s="12">
        <f t="shared" ca="1" si="6"/>
        <v>3.2379813189302316E-3</v>
      </c>
      <c r="AO201" s="12">
        <f t="shared" ca="1" si="7"/>
        <v>1.7063708275564258E-4</v>
      </c>
    </row>
    <row r="202" spans="1:41" x14ac:dyDescent="0.35">
      <c r="A202">
        <v>100</v>
      </c>
      <c r="P202" s="56" t="str">
        <f>INDEX('Flow probs &amp; rates'!$A$5:$A$5999,$A202)</f>
        <v>1998,8</v>
      </c>
      <c r="Q202" s="12">
        <f t="array" aca="1" ref="Q202:Q203" ca="1">-1*(MMULT(MINVERSE('Useful matrices &amp; checks'!$G202:$H203),'SS Taylor expansion'!C$4:C$5)-MMULT(MINVERSE('Useful matrices &amp; checks'!$G202:$H203),MMULT('SS Taylor expansion'!C$7:D$8,MMULT(MINVERSE('Useful matrices &amp; checks'!$G202:$H203),'Useful matrices &amp; checks'!$L202:$L203))))</f>
        <v>-4.8083374092996847</v>
      </c>
      <c r="R202" s="12">
        <f t="array" aca="1" ref="R202:R203" ca="1">-1*(MMULT(MINVERSE('Useful matrices &amp; checks'!$G202:$H203),'SS Taylor expansion'!E$4:E$5)-MMULT(MINVERSE('Useful matrices &amp; checks'!$G202:$H203),MMULT('SS Taylor expansion'!E$7:F$8,MMULT(MINVERSE('Useful matrices &amp; checks'!$G202:$H203),'Useful matrices &amp; checks'!$L202:$L203))))</f>
        <v>-11.286188633712063</v>
      </c>
      <c r="S202" s="12">
        <f t="array" aca="1" ref="S202:S203" ca="1">-1*(MMULT(MINVERSE('Useful matrices &amp; checks'!$G202:$H203),'SS Taylor expansion'!G$4:G$5)-MMULT(MINVERSE('Useful matrices &amp; checks'!$G202:$H203),MMULT('SS Taylor expansion'!G$7:H$8,MMULT(MINVERSE('Useful matrices &amp; checks'!$G202:$H203),'Useful matrices &amp; checks'!$L202:$L203))))</f>
        <v>0.23884444207076583</v>
      </c>
      <c r="T202" s="12">
        <f t="array" aca="1" ref="T202:T203" ca="1">-1*(MMULT(MINVERSE('Useful matrices &amp; checks'!$G202:$H203),'SS Taylor expansion'!I$4:I$5)-MMULT(MINVERSE('Useful matrices &amp; checks'!$G202:$H203),MMULT('SS Taylor expansion'!I$7:J$8,MMULT(MINVERSE('Useful matrices &amp; checks'!$G202:$H203),'Useful matrices &amp; checks'!$L202:$L203))))</f>
        <v>-0.3217741663718946</v>
      </c>
      <c r="U202" s="12">
        <f t="array" aca="1" ref="U202:U203" ca="1">-1*(MMULT(MINVERSE('Useful matrices &amp; checks'!$G202:$H203),'SS Taylor expansion'!K$4:K$5)-MMULT(MINVERSE('Useful matrices &amp; checks'!$G202:$H203),MMULT('SS Taylor expansion'!K$7:L$8,MMULT(MINVERSE('Useful matrices &amp; checks'!$G202:$H203),'Useful matrices &amp; checks'!$L202:$L203))))</f>
        <v>6.0429921741057733</v>
      </c>
      <c r="V202" s="12">
        <f t="array" aca="1" ref="V202:V203" ca="1">-1*(MMULT(MINVERSE('Useful matrices &amp; checks'!$G202:$H203),'SS Taylor expansion'!M$4:M$5)-MMULT(MINVERSE('Useful matrices &amp; checks'!$G202:$H203),MMULT('SS Taylor expansion'!M$7:N$8,MMULT(MINVERSE('Useful matrices &amp; checks'!$G202:$H203),'Useful matrices &amp; checks'!$L202:$L203))))</f>
        <v>3.4684520633667972</v>
      </c>
      <c r="W202" s="12"/>
      <c r="X202" s="12">
        <f t="array" aca="1" ref="X202:X203" ca="1">(MMULT(MINVERSE('Useful matrices &amp; checks'!$G202:$H203),MMULT('SS Taylor expansion'!C$7:D$8,MMULT(MINVERSE('Useful matrices &amp; checks'!$G202:$H203),'SS Taylor expansion'!C$4:C$5)))-MMULT(MINVERSE('Useful matrices &amp; checks'!$G202:$H203),MMULT('SS Taylor expansion'!C$7:D$8,MMULT(MINVERSE('Useful matrices &amp; checks'!$G202:$H203),MMULT('SS Taylor expansion'!C$7:D$8,MMULT(MINVERSE('Useful matrices &amp; checks'!$G202:$H203),'Useful matrices &amp; checks'!$L202:$L203))))))</f>
        <v>36.64781083369175</v>
      </c>
      <c r="Y202" s="12">
        <f t="array" aca="1" ref="Y202:Y203" ca="1">(MMULT(MINVERSE('Useful matrices &amp; checks'!$G202:$H203),MMULT('SS Taylor expansion'!E$7:F$8,MMULT(MINVERSE('Useful matrices &amp; checks'!$G202:$H203),'SS Taylor expansion'!E$4:E$5)))-MMULT(MINVERSE('Useful matrices &amp; checks'!$G202:$H203),MMULT('SS Taylor expansion'!E$7:F$8,MMULT(MINVERSE('Useful matrices &amp; checks'!$G202:$H203),MMULT('SS Taylor expansion'!E$7:F$8,MMULT(MINVERSE('Useful matrices &amp; checks'!$G202:$H203),'Useful matrices &amp; checks'!$L202:$L203))))))</f>
        <v>201.90765083118794</v>
      </c>
      <c r="Z202" s="12">
        <f t="array" aca="1" ref="Z202:Z203" ca="1">(MMULT(MINVERSE('Useful matrices &amp; checks'!$G202:$H203),MMULT('SS Taylor expansion'!G$7:H$8,MMULT(MINVERSE('Useful matrices &amp; checks'!$G202:$H203),'SS Taylor expansion'!G$4:G$5)))-MMULT(MINVERSE('Useful matrices &amp; checks'!$G202:$H203),MMULT('SS Taylor expansion'!G$7:H$8,MMULT(MINVERSE('Useful matrices &amp; checks'!$G202:$H203),MMULT('SS Taylor expansion'!G$7:H$8,MMULT(MINVERSE('Useful matrices &amp; checks'!$G202:$H203),'Useful matrices &amp; checks'!$L202:$L203))))))</f>
        <v>-0.41098146842951133</v>
      </c>
      <c r="AA202" s="12">
        <f t="array" aca="1" ref="AA202:AA203" ca="1">(MMULT(MINVERSE('Useful matrices &amp; checks'!$G202:$H203),MMULT('SS Taylor expansion'!I$7:J$8,MMULT(MINVERSE('Useful matrices &amp; checks'!$G202:$H203),'SS Taylor expansion'!I$4:I$5)))-MMULT(MINVERSE('Useful matrices &amp; checks'!$G202:$H203),MMULT('SS Taylor expansion'!I$7:J$8,MMULT(MINVERSE('Useful matrices &amp; checks'!$G202:$H203),MMULT('SS Taylor expansion'!I$7:J$8,MMULT(MINVERSE('Useful matrices &amp; checks'!$G202:$H203),'Useful matrices &amp; checks'!$L202:$L203))))))</f>
        <v>0.45983277324273819</v>
      </c>
      <c r="AB202" s="12">
        <f t="array" aca="1" ref="AB202:AB203" ca="1">(MMULT(MINVERSE('Useful matrices &amp; checks'!$G202:$H203),MMULT('SS Taylor expansion'!K$7:L$8,MMULT(MINVERSE('Useful matrices &amp; checks'!$G202:$H203),'SS Taylor expansion'!K$4:K$5)))-MMULT(MINVERSE('Useful matrices &amp; checks'!$G202:$H203),MMULT('SS Taylor expansion'!K$7:L$8,MMULT(MINVERSE('Useful matrices &amp; checks'!$G202:$H203),MMULT('SS Taylor expansion'!K$7:L$8,MMULT(MINVERSE('Useful matrices &amp; checks'!$G202:$H203),'Useful matrices &amp; checks'!$L202:$L203))))))</f>
        <v>-106.34545903154455</v>
      </c>
      <c r="AC202" s="12">
        <f t="array" aca="1" ref="AC202:AC203" ca="1">(MMULT(MINVERSE('Useful matrices &amp; checks'!$G202:$H203),MMULT('SS Taylor expansion'!M$7:N$8,MMULT(MINVERSE('Useful matrices &amp; checks'!$G202:$H203),'SS Taylor expansion'!M$4:M$5)))-MMULT(MINVERSE('Useful matrices &amp; checks'!$G202:$H203),MMULT('SS Taylor expansion'!M$7:N$8,MMULT(MINVERSE('Useful matrices &amp; checks'!$G202:$H203),MMULT('SS Taylor expansion'!M$7:N$8,MMULT(MINVERSE('Useful matrices &amp; checks'!$G202:$H203),'Useful matrices &amp; checks'!$L202:$L203))))))</f>
        <v>-40.570940953129494</v>
      </c>
      <c r="AD202" s="12"/>
      <c r="AE202" s="12">
        <f t="array" aca="1" ref="AE202:AE203" ca="1">Q200:Q201*(INDEX('Flow probs &amp; rates'!AE$6:AE$5999-'Flow probs &amp; rates'!AE$5:AE$5999,'Useful matrices &amp; checks'!$A200))+X200:X201*(INDEX('Flow probs &amp; rates'!AE$6:AE$5999-'Flow probs &amp; rates'!AE$5:AE$5999,'Useful matrices &amp; checks'!$A200))^2</f>
        <v>-3.2963805141816697E-3</v>
      </c>
      <c r="AF202" s="12">
        <f t="array" aca="1" ref="AF202:AF203" ca="1">R200:R201*(INDEX('Flow probs &amp; rates'!AF$6:AF$5999-'Flow probs &amp; rates'!AF$5:AF$5999,'Useful matrices &amp; checks'!$A200))+Y200:Y201*(INDEX('Flow probs &amp; rates'!AF$6:AF$5999-'Flow probs &amp; rates'!AF$5:AF$5999,'Useful matrices &amp; checks'!$A200))^2</f>
        <v>-1.8533498623017133E-2</v>
      </c>
      <c r="AG202" s="12">
        <f t="array" aca="1" ref="AG202:AG203" ca="1">S200:S201*(INDEX('Flow probs &amp; rates'!AG$6:AG$5999-'Flow probs &amp; rates'!AG$5:AG$5999,'Useful matrices &amp; checks'!$A200))+Z200:Z201*(INDEX('Flow probs &amp; rates'!AG$6:AG$5999-'Flow probs &amp; rates'!AG$5:AG$5999,'Useful matrices &amp; checks'!$A200))^2</f>
        <v>-7.0764165881283291E-4</v>
      </c>
      <c r="AH202" s="12">
        <f t="array" aca="1" ref="AH202:AH203" ca="1">T200:T201*(INDEX('Flow probs &amp; rates'!AI$6:AI$5999-'Flow probs &amp; rates'!AI$5:AI$5999,'Useful matrices &amp; checks'!$A200))+AA200:AA201*(INDEX('Flow probs &amp; rates'!AI$6:AI$5999-'Flow probs &amp; rates'!AI$5:AI$5999,'Useful matrices &amp; checks'!$A200))^2</f>
        <v>1.4183458965080558E-3</v>
      </c>
      <c r="AI202" s="12">
        <f t="array" aca="1" ref="AI202:AI203" ca="1">U200:U201*(INDEX('Flow probs &amp; rates'!AJ$6:AJ$5999-'Flow probs &amp; rates'!AJ$5:AJ$5999,'Useful matrices &amp; checks'!$A200))+AB200:AB201*(INDEX('Flow probs &amp; rates'!AJ$6:AJ$5999-'Flow probs &amp; rates'!AJ$5:AJ$5999,'Useful matrices &amp; checks'!$A200))^2</f>
        <v>4.0929338417214746E-3</v>
      </c>
      <c r="AJ202" s="12">
        <f t="array" aca="1" ref="AJ202:AJ203" ca="1">V200:V201*(INDEX('Flow probs &amp; rates'!AK$6:AK$5999-'Flow probs &amp; rates'!AK$5:AK$5999,'Useful matrices &amp; checks'!$A200))+AC200:AC201*(INDEX('Flow probs &amp; rates'!AK$6:AK$5999-'Flow probs &amp; rates'!AK$5:AK$5999,'Useful matrices &amp; checks'!$A200))^2</f>
        <v>6.5595896943817231E-4</v>
      </c>
      <c r="AK202" s="12"/>
      <c r="AL202" s="12"/>
      <c r="AM202" s="12">
        <f ca="1">'Useful matrices &amp; checks'!AO202</f>
        <v>-1.6093624716950305E-2</v>
      </c>
      <c r="AN202" s="12">
        <f t="shared" ca="1" si="6"/>
        <v>-1.6370282088343933E-2</v>
      </c>
      <c r="AO202" s="12">
        <f t="shared" ca="1" si="7"/>
        <v>2.7665737139362725E-4</v>
      </c>
    </row>
    <row r="203" spans="1:41" x14ac:dyDescent="0.35">
      <c r="Q203" s="12">
        <f ca="1"/>
        <v>1.0855477544776075</v>
      </c>
      <c r="R203" s="12">
        <f ca="1"/>
        <v>0.18399617057081044</v>
      </c>
      <c r="S203" s="12">
        <f ca="1"/>
        <v>-5.3922390566418149E-2</v>
      </c>
      <c r="T203" s="12">
        <f ca="1"/>
        <v>-4.4782752691141986E-2</v>
      </c>
      <c r="U203" s="12">
        <f ca="1"/>
        <v>-9.8517529248413366E-2</v>
      </c>
      <c r="V203" s="12">
        <f ca="1"/>
        <v>0.48272001673159637</v>
      </c>
      <c r="W203" s="12"/>
      <c r="X203" s="12">
        <f ca="1"/>
        <v>-8.273743161220553</v>
      </c>
      <c r="Y203" s="12">
        <f ca="1"/>
        <v>-3.2916545848718517</v>
      </c>
      <c r="Z203" s="12">
        <f ca="1"/>
        <v>9.2784672166037599E-2</v>
      </c>
      <c r="AA203" s="12">
        <f ca="1"/>
        <v>6.3996987687356427E-2</v>
      </c>
      <c r="AB203" s="12">
        <f ca="1"/>
        <v>1.733725871012977</v>
      </c>
      <c r="AC203" s="12">
        <f ca="1"/>
        <v>-5.6464396618187251</v>
      </c>
      <c r="AD203" s="12"/>
      <c r="AE203" s="12">
        <f ca="1"/>
        <v>7.0477243348853228E-4</v>
      </c>
      <c r="AF203" s="12">
        <f ca="1"/>
        <v>3.1191960827163789E-4</v>
      </c>
      <c r="AG203" s="12">
        <f ca="1"/>
        <v>1.5129513470115609E-4</v>
      </c>
      <c r="AH203" s="12">
        <f ca="1"/>
        <v>1.8412789738850581E-4</v>
      </c>
      <c r="AI203" s="12">
        <f ca="1"/>
        <v>-6.8884259068386264E-5</v>
      </c>
      <c r="AJ203" s="12">
        <f ca="1"/>
        <v>8.5155776255383859E-5</v>
      </c>
      <c r="AK203" s="12"/>
      <c r="AL203" s="12"/>
      <c r="AM203" s="12">
        <f ca="1">'Useful matrices &amp; checks'!AO203</f>
        <v>1.3692779699415597E-3</v>
      </c>
      <c r="AN203" s="12">
        <f t="shared" ref="AN203:AN266" ca="1" si="8">SUM(AE203:AJ203)</f>
        <v>1.3683865910368298E-3</v>
      </c>
      <c r="AO203" s="12">
        <f t="shared" ca="1" si="7"/>
        <v>8.9137890472990033E-7</v>
      </c>
    </row>
    <row r="204" spans="1:41" x14ac:dyDescent="0.35">
      <c r="A204">
        <v>101</v>
      </c>
      <c r="P204" s="56" t="str">
        <f>INDEX('Flow probs &amp; rates'!$A$5:$A$5999,$A204)</f>
        <v>1998,9</v>
      </c>
      <c r="Q204" s="12">
        <f t="array" aca="1" ref="Q204:Q205" ca="1">-1*(MMULT(MINVERSE('Useful matrices &amp; checks'!$G204:$H205),'SS Taylor expansion'!C$4:C$5)-MMULT(MINVERSE('Useful matrices &amp; checks'!$G204:$H205),MMULT('SS Taylor expansion'!C$7:D$8,MMULT(MINVERSE('Useful matrices &amp; checks'!$G204:$H205),'Useful matrices &amp; checks'!$L204:$L205))))</f>
        <v>-4.8047165517602295</v>
      </c>
      <c r="R204" s="12">
        <f t="array" aca="1" ref="R204:R205" ca="1">-1*(MMULT(MINVERSE('Useful matrices &amp; checks'!$G204:$H205),'SS Taylor expansion'!E$4:E$5)-MMULT(MINVERSE('Useful matrices &amp; checks'!$G204:$H205),MMULT('SS Taylor expansion'!E$7:F$8,MMULT(MINVERSE('Useful matrices &amp; checks'!$G204:$H205),'Useful matrices &amp; checks'!$L204:$L205))))</f>
        <v>-10.866170441830439</v>
      </c>
      <c r="S204" s="12">
        <f t="array" aca="1" ref="S204:S205" ca="1">-1*(MMULT(MINVERSE('Useful matrices &amp; checks'!$G204:$H205),'SS Taylor expansion'!G$4:G$5)-MMULT(MINVERSE('Useful matrices &amp; checks'!$G204:$H205),MMULT('SS Taylor expansion'!G$7:H$8,MMULT(MINVERSE('Useful matrices &amp; checks'!$G204:$H205),'Useful matrices &amp; checks'!$L204:$L205))))</f>
        <v>0.23101671102880794</v>
      </c>
      <c r="T204" s="12">
        <f t="array" aca="1" ref="T204:T205" ca="1">-1*(MMULT(MINVERSE('Useful matrices &amp; checks'!$G204:$H205),'SS Taylor expansion'!I$4:I$5)-MMULT(MINVERSE('Useful matrices &amp; checks'!$G204:$H205),MMULT('SS Taylor expansion'!I$7:J$8,MMULT(MINVERSE('Useful matrices &amp; checks'!$G204:$H205),'Useful matrices &amp; checks'!$L204:$L205))))</f>
        <v>-0.29144219573655994</v>
      </c>
      <c r="U204" s="12">
        <f t="array" aca="1" ref="U204:U205" ca="1">-1*(MMULT(MINVERSE('Useful matrices &amp; checks'!$G204:$H205),'SS Taylor expansion'!K$4:K$5)-MMULT(MINVERSE('Useful matrices &amp; checks'!$G204:$H205),MMULT('SS Taylor expansion'!K$7:L$8,MMULT(MINVERSE('Useful matrices &amp; checks'!$G204:$H205),'Useful matrices &amp; checks'!$L204:$L205))))</f>
        <v>5.6147068900273425</v>
      </c>
      <c r="V204" s="12">
        <f t="array" aca="1" ref="V204:V205" ca="1">-1*(MMULT(MINVERSE('Useful matrices &amp; checks'!$G204:$H205),'SS Taylor expansion'!M$4:M$5)-MMULT(MINVERSE('Useful matrices &amp; checks'!$G204:$H205),MMULT('SS Taylor expansion'!M$7:N$8,MMULT(MINVERSE('Useful matrices &amp; checks'!$G204:$H205),'Useful matrices &amp; checks'!$L204:$L205))))</f>
        <v>3.1320405935421016</v>
      </c>
      <c r="W204" s="12"/>
      <c r="X204" s="12">
        <f t="array" aca="1" ref="X204:X205" ca="1">(MMULT(MINVERSE('Useful matrices &amp; checks'!$G204:$H205),MMULT('SS Taylor expansion'!C$7:D$8,MMULT(MINVERSE('Useful matrices &amp; checks'!$G204:$H205),'SS Taylor expansion'!C$4:C$5)))-MMULT(MINVERSE('Useful matrices &amp; checks'!$G204:$H205),MMULT('SS Taylor expansion'!C$7:D$8,MMULT(MINVERSE('Useful matrices &amp; checks'!$G204:$H205),MMULT('SS Taylor expansion'!C$7:D$8,MMULT(MINVERSE('Useful matrices &amp; checks'!$G204:$H205),'Useful matrices &amp; checks'!$L204:$L205))))))</f>
        <v>36.123778805191932</v>
      </c>
      <c r="Y204" s="12">
        <f t="array" aca="1" ref="Y204:Y205" ca="1">(MMULT(MINVERSE('Useful matrices &amp; checks'!$G204:$H205),MMULT('SS Taylor expansion'!E$7:F$8,MMULT(MINVERSE('Useful matrices &amp; checks'!$G204:$H205),'SS Taylor expansion'!E$4:E$5)))-MMULT(MINVERSE('Useful matrices &amp; checks'!$G204:$H205),MMULT('SS Taylor expansion'!E$7:F$8,MMULT(MINVERSE('Useful matrices &amp; checks'!$G204:$H205),MMULT('SS Taylor expansion'!E$7:F$8,MMULT(MINVERSE('Useful matrices &amp; checks'!$G204:$H205),'Useful matrices &amp; checks'!$L204:$L205))))))</f>
        <v>184.76114964863123</v>
      </c>
      <c r="Z204" s="12">
        <f t="array" aca="1" ref="Z204:Z205" ca="1">(MMULT(MINVERSE('Useful matrices &amp; checks'!$G204:$H205),MMULT('SS Taylor expansion'!G$7:H$8,MMULT(MINVERSE('Useful matrices &amp; checks'!$G204:$H205),'SS Taylor expansion'!G$4:G$5)))-MMULT(MINVERSE('Useful matrices &amp; checks'!$G204:$H205),MMULT('SS Taylor expansion'!G$7:H$8,MMULT(MINVERSE('Useful matrices &amp; checks'!$G204:$H205),MMULT('SS Taylor expansion'!G$7:H$8,MMULT(MINVERSE('Useful matrices &amp; checks'!$G204:$H205),'Useful matrices &amp; checks'!$L204:$L205))))))</f>
        <v>-0.38484316018733489</v>
      </c>
      <c r="AA204" s="12">
        <f t="array" aca="1" ref="AA204:AA205" ca="1">(MMULT(MINVERSE('Useful matrices &amp; checks'!$G204:$H205),MMULT('SS Taylor expansion'!I$7:J$8,MMULT(MINVERSE('Useful matrices &amp; checks'!$G204:$H205),'SS Taylor expansion'!I$4:I$5)))-MMULT(MINVERSE('Useful matrices &amp; checks'!$G204:$H205),MMULT('SS Taylor expansion'!I$7:J$8,MMULT(MINVERSE('Useful matrices &amp; checks'!$G204:$H205),MMULT('SS Taylor expansion'!I$7:J$8,MMULT(MINVERSE('Useful matrices &amp; checks'!$G204:$H205),'Useful matrices &amp; checks'!$L204:$L205))))))</f>
        <v>0.41235226203743858</v>
      </c>
      <c r="AB204" s="12">
        <f t="array" aca="1" ref="AB204:AB205" ca="1">(MMULT(MINVERSE('Useful matrices &amp; checks'!$G204:$H205),MMULT('SS Taylor expansion'!K$7:L$8,MMULT(MINVERSE('Useful matrices &amp; checks'!$G204:$H205),'SS Taylor expansion'!K$4:K$5)))-MMULT(MINVERSE('Useful matrices &amp; checks'!$G204:$H205),MMULT('SS Taylor expansion'!K$7:L$8,MMULT(MINVERSE('Useful matrices &amp; checks'!$G204:$H205),MMULT('SS Taylor expansion'!K$7:L$8,MMULT(MINVERSE('Useful matrices &amp; checks'!$G204:$H205),'Useful matrices &amp; checks'!$L204:$L205))))))</f>
        <v>-94.059462718161001</v>
      </c>
      <c r="AC204" s="12">
        <f t="array" aca="1" ref="AC204:AC205" ca="1">(MMULT(MINVERSE('Useful matrices &amp; checks'!$G204:$H205),MMULT('SS Taylor expansion'!M$7:N$8,MMULT(MINVERSE('Useful matrices &amp; checks'!$G204:$H205),'SS Taylor expansion'!M$4:M$5)))-MMULT(MINVERSE('Useful matrices &amp; checks'!$G204:$H205),MMULT('SS Taylor expansion'!M$7:N$8,MMULT(MINVERSE('Useful matrices &amp; checks'!$G204:$H205),MMULT('SS Taylor expansion'!M$7:N$8,MMULT(MINVERSE('Useful matrices &amp; checks'!$G204:$H205),'Useful matrices &amp; checks'!$L204:$L205))))))</f>
        <v>-34.138630990797225</v>
      </c>
      <c r="AD204" s="12"/>
      <c r="AE204" s="12">
        <f t="array" aca="1" ref="AE204:AE205" ca="1">Q202:Q203*(INDEX('Flow probs &amp; rates'!AE$6:AE$5999-'Flow probs &amp; rates'!AE$5:AE$5999,'Useful matrices &amp; checks'!$A202))+X202:X203*(INDEX('Flow probs &amp; rates'!AE$6:AE$5999-'Flow probs &amp; rates'!AE$5:AE$5999,'Useful matrices &amp; checks'!$A202))^2</f>
        <v>-2.2755205478613514E-3</v>
      </c>
      <c r="AF204" s="12">
        <f t="array" aca="1" ref="AF204:AF205" ca="1">R202:R203*(INDEX('Flow probs &amp; rates'!AF$6:AF$5999-'Flow probs &amp; rates'!AF$5:AF$5999,'Useful matrices &amp; checks'!$A202))+Y202:Y203*(INDEX('Flow probs &amp; rates'!AF$6:AF$5999-'Flow probs &amp; rates'!AF$5:AF$5999,'Useful matrices &amp; checks'!$A202))^2</f>
        <v>-1.443994556757152E-3</v>
      </c>
      <c r="AG204" s="12">
        <f t="array" aca="1" ref="AG204:AG205" ca="1">S202:S203*(INDEX('Flow probs &amp; rates'!AG$6:AG$5999-'Flow probs &amp; rates'!AG$5:AG$5999,'Useful matrices &amp; checks'!$A202))+Z202:Z203*(INDEX('Flow probs &amp; rates'!AG$6:AG$5999-'Flow probs &amp; rates'!AG$5:AG$5999,'Useful matrices &amp; checks'!$A202))^2</f>
        <v>5.0247899222309264E-4</v>
      </c>
      <c r="AH204" s="12">
        <f t="array" aca="1" ref="AH204:AH205" ca="1">T202:T203*(INDEX('Flow probs &amp; rates'!AI$6:AI$5999-'Flow probs &amp; rates'!AI$5:AI$5999,'Useful matrices &amp; checks'!$A202))+AA202:AA203*(INDEX('Flow probs &amp; rates'!AI$6:AI$5999-'Flow probs &amp; rates'!AI$5:AI$5999,'Useful matrices &amp; checks'!$A202))^2</f>
        <v>-4.685650822322928E-3</v>
      </c>
      <c r="AI204" s="12">
        <f t="array" aca="1" ref="AI204:AI205" ca="1">U202:U203*(INDEX('Flow probs &amp; rates'!AJ$6:AJ$5999-'Flow probs &amp; rates'!AJ$5:AJ$5999,'Useful matrices &amp; checks'!$A202))+AB202:AB203*(INDEX('Flow probs &amp; rates'!AJ$6:AJ$5999-'Flow probs &amp; rates'!AJ$5:AJ$5999,'Useful matrices &amp; checks'!$A202))^2</f>
        <v>1.650182938649386E-2</v>
      </c>
      <c r="AJ204" s="12">
        <f t="array" aca="1" ref="AJ204:AJ205" ca="1">V202:V203*(INDEX('Flow probs &amp; rates'!AK$6:AK$5999-'Flow probs &amp; rates'!AK$5:AK$5999,'Useful matrices &amp; checks'!$A202))+AC202:AC203*(INDEX('Flow probs &amp; rates'!AK$6:AK$5999-'Flow probs &amp; rates'!AK$5:AK$5999,'Useful matrices &amp; checks'!$A202))^2</f>
        <v>-8.4558465846737223E-4</v>
      </c>
      <c r="AK204" s="12"/>
      <c r="AL204" s="12"/>
      <c r="AM204" s="12">
        <f ca="1">'Useful matrices &amp; checks'!AO204</f>
        <v>8.18823741484076E-3</v>
      </c>
      <c r="AN204" s="12">
        <f t="shared" ca="1" si="8"/>
        <v>7.7535577933081478E-3</v>
      </c>
      <c r="AO204" s="12">
        <f t="shared" ref="AO204:AO267" ca="1" si="9">AM204-AN204</f>
        <v>4.3467962153261215E-4</v>
      </c>
    </row>
    <row r="205" spans="1:41" x14ac:dyDescent="0.35">
      <c r="P205" s="56"/>
      <c r="Q205" s="12">
        <f ca="1"/>
        <v>1.0645908902993948</v>
      </c>
      <c r="R205" s="12">
        <f ca="1"/>
        <v>0.16040376058309616</v>
      </c>
      <c r="S205" s="12">
        <f ca="1"/>
        <v>-5.118684597077764E-2</v>
      </c>
      <c r="T205" s="12">
        <f ca="1"/>
        <v>-4.3474434883180056E-2</v>
      </c>
      <c r="U205" s="12">
        <f ca="1"/>
        <v>-8.2882935119918316E-2</v>
      </c>
      <c r="V205" s="12">
        <f ca="1"/>
        <v>0.46720652269070762</v>
      </c>
      <c r="W205" s="12"/>
      <c r="X205" s="12">
        <f ca="1"/>
        <v>-8.0040196804343822</v>
      </c>
      <c r="Y205" s="12">
        <f ca="1"/>
        <v>-2.7273990751339907</v>
      </c>
      <c r="Z205" s="12">
        <f ca="1"/>
        <v>8.5270487471185374E-2</v>
      </c>
      <c r="AA205" s="12">
        <f ca="1"/>
        <v>6.1510590529186719E-2</v>
      </c>
      <c r="AB205" s="12">
        <f ca="1"/>
        <v>1.388482871604674</v>
      </c>
      <c r="AC205" s="12">
        <f ca="1"/>
        <v>-5.0924598830290329</v>
      </c>
      <c r="AD205" s="12"/>
      <c r="AE205" s="12">
        <f ca="1"/>
        <v>5.1372980112024175E-4</v>
      </c>
      <c r="AF205" s="12">
        <f ca="1"/>
        <v>2.3541115374838867E-5</v>
      </c>
      <c r="AG205" s="12">
        <f ca="1"/>
        <v>-1.1344148616213563E-4</v>
      </c>
      <c r="AH205" s="12">
        <f ca="1"/>
        <v>-6.5212302261273753E-4</v>
      </c>
      <c r="AI205" s="12">
        <f ca="1"/>
        <v>-2.6902557746184835E-4</v>
      </c>
      <c r="AJ205" s="12">
        <f ca="1"/>
        <v>-1.1768380621271543E-4</v>
      </c>
      <c r="AK205" s="12"/>
      <c r="AL205" s="12"/>
      <c r="AM205" s="12">
        <f ca="1">'Useful matrices &amp; checks'!AO205</f>
        <v>-6.1048663645869167E-4</v>
      </c>
      <c r="AN205" s="12">
        <f t="shared" ca="1" si="8"/>
        <v>-6.150029759543563E-4</v>
      </c>
      <c r="AO205" s="12">
        <f t="shared" ca="1" si="9"/>
        <v>4.5163394956646355E-6</v>
      </c>
    </row>
    <row r="206" spans="1:41" x14ac:dyDescent="0.35">
      <c r="A206">
        <v>102</v>
      </c>
      <c r="P206" s="56" t="str">
        <f>INDEX('Flow probs &amp; rates'!$A$5:$A$5999,$A206)</f>
        <v>1998,10</v>
      </c>
      <c r="Q206" s="12">
        <f t="array" aca="1" ref="Q206:Q207" ca="1">-1*(MMULT(MINVERSE('Useful matrices &amp; checks'!$G206:$H207),'SS Taylor expansion'!C$4:C$5)-MMULT(MINVERSE('Useful matrices &amp; checks'!$G206:$H207),MMULT('SS Taylor expansion'!C$7:D$8,MMULT(MINVERSE('Useful matrices &amp; checks'!$G206:$H207),'Useful matrices &amp; checks'!$L206:$L207))))</f>
        <v>-4.7356406495911436</v>
      </c>
      <c r="R206" s="12">
        <f t="array" aca="1" ref="R206:R207" ca="1">-1*(MMULT(MINVERSE('Useful matrices &amp; checks'!$G206:$H207),'SS Taylor expansion'!E$4:E$5)-MMULT(MINVERSE('Useful matrices &amp; checks'!$G206:$H207),MMULT('SS Taylor expansion'!E$7:F$8,MMULT(MINVERSE('Useful matrices &amp; checks'!$G206:$H207),'Useful matrices &amp; checks'!$L206:$L207))))</f>
        <v>-10.662284345933603</v>
      </c>
      <c r="S206" s="12">
        <f t="array" aca="1" ref="S206:S207" ca="1">-1*(MMULT(MINVERSE('Useful matrices &amp; checks'!$G206:$H207),'SS Taylor expansion'!G$4:G$5)-MMULT(MINVERSE('Useful matrices &amp; checks'!$G206:$H207),MMULT('SS Taylor expansion'!G$7:H$8,MMULT(MINVERSE('Useful matrices &amp; checks'!$G206:$H207),'Useful matrices &amp; checks'!$L206:$L207))))</f>
        <v>0.22385207346226171</v>
      </c>
      <c r="T206" s="12">
        <f t="array" aca="1" ref="T206:T207" ca="1">-1*(MMULT(MINVERSE('Useful matrices &amp; checks'!$G206:$H207),'SS Taylor expansion'!I$4:I$5)-MMULT(MINVERSE('Useful matrices &amp; checks'!$G206:$H207),MMULT('SS Taylor expansion'!I$7:J$8,MMULT(MINVERSE('Useful matrices &amp; checks'!$G206:$H207),'Useful matrices &amp; checks'!$L206:$L207))))</f>
        <v>-0.28015036998486026</v>
      </c>
      <c r="U206" s="12">
        <f t="array" aca="1" ref="U206:U207" ca="1">-1*(MMULT(MINVERSE('Useful matrices &amp; checks'!$G206:$H207),'SS Taylor expansion'!K$4:K$5)-MMULT(MINVERSE('Useful matrices &amp; checks'!$G206:$H207),MMULT('SS Taylor expansion'!K$7:L$8,MMULT(MINVERSE('Useful matrices &amp; checks'!$G206:$H207),'Useful matrices &amp; checks'!$L206:$L207))))</f>
        <v>5.7667896909609997</v>
      </c>
      <c r="V206" s="12">
        <f t="array" aca="1" ref="V206:V207" ca="1">-1*(MMULT(MINVERSE('Useful matrices &amp; checks'!$G206:$H207),'SS Taylor expansion'!M$4:M$5)-MMULT(MINVERSE('Useful matrices &amp; checks'!$G206:$H207),MMULT('SS Taylor expansion'!M$7:N$8,MMULT(MINVERSE('Useful matrices &amp; checks'!$G206:$H207),'Useful matrices &amp; checks'!$L206:$L207))))</f>
        <v>3.2054770498689082</v>
      </c>
      <c r="W206" s="12"/>
      <c r="X206" s="12">
        <f t="array" aca="1" ref="X206:X207" ca="1">(MMULT(MINVERSE('Useful matrices &amp; checks'!$G206:$H207),MMULT('SS Taylor expansion'!C$7:D$8,MMULT(MINVERSE('Useful matrices &amp; checks'!$G206:$H207),'SS Taylor expansion'!C$4:C$5)))-MMULT(MINVERSE('Useful matrices &amp; checks'!$G206:$H207),MMULT('SS Taylor expansion'!C$7:D$8,MMULT(MINVERSE('Useful matrices &amp; checks'!$G206:$H207),MMULT('SS Taylor expansion'!C$7:D$8,MMULT(MINVERSE('Useful matrices &amp; checks'!$G206:$H207),'Useful matrices &amp; checks'!$L206:$L207))))))</f>
        <v>35.615831600110546</v>
      </c>
      <c r="Y206" s="12">
        <f t="array" aca="1" ref="Y206:Y207" ca="1">(MMULT(MINVERSE('Useful matrices &amp; checks'!$G206:$H207),MMULT('SS Taylor expansion'!E$7:F$8,MMULT(MINVERSE('Useful matrices &amp; checks'!$G206:$H207),'SS Taylor expansion'!E$4:E$5)))-MMULT(MINVERSE('Useful matrices &amp; checks'!$G206:$H207),MMULT('SS Taylor expansion'!E$7:F$8,MMULT(MINVERSE('Useful matrices &amp; checks'!$G206:$H207),MMULT('SS Taylor expansion'!E$7:F$8,MMULT(MINVERSE('Useful matrices &amp; checks'!$G206:$H207),'Useful matrices &amp; checks'!$L206:$L207))))))</f>
        <v>180.54527628484405</v>
      </c>
      <c r="Z206" s="12">
        <f t="array" aca="1" ref="Z206:Z207" ca="1">(MMULT(MINVERSE('Useful matrices &amp; checks'!$G206:$H207),MMULT('SS Taylor expansion'!G$7:H$8,MMULT(MINVERSE('Useful matrices &amp; checks'!$G206:$H207),'SS Taylor expansion'!G$4:G$5)))-MMULT(MINVERSE('Useful matrices &amp; checks'!$G206:$H207),MMULT('SS Taylor expansion'!G$7:H$8,MMULT(MINVERSE('Useful matrices &amp; checks'!$G206:$H207),MMULT('SS Taylor expansion'!G$7:H$8,MMULT(MINVERSE('Useful matrices &amp; checks'!$G206:$H207),'Useful matrices &amp; checks'!$L206:$L207))))))</f>
        <v>-0.36647455907977572</v>
      </c>
      <c r="AA206" s="12">
        <f t="array" aca="1" ref="AA206:AA207" ca="1">(MMULT(MINVERSE('Useful matrices &amp; checks'!$G206:$H207),MMULT('SS Taylor expansion'!I$7:J$8,MMULT(MINVERSE('Useful matrices &amp; checks'!$G206:$H207),'SS Taylor expansion'!I$4:I$5)))-MMULT(MINVERSE('Useful matrices &amp; checks'!$G206:$H207),MMULT('SS Taylor expansion'!I$7:J$8,MMULT(MINVERSE('Useful matrices &amp; checks'!$G206:$H207),MMULT('SS Taylor expansion'!I$7:J$8,MMULT(MINVERSE('Useful matrices &amp; checks'!$G206:$H207),'Useful matrices &amp; checks'!$L206:$L207))))))</f>
        <v>0.38835423567810462</v>
      </c>
      <c r="AB206" s="12">
        <f t="array" aca="1" ref="AB206:AB207" ca="1">(MMULT(MINVERSE('Useful matrices &amp; checks'!$G206:$H207),MMULT('SS Taylor expansion'!K$7:L$8,MMULT(MINVERSE('Useful matrices &amp; checks'!$G206:$H207),'SS Taylor expansion'!K$4:K$5)))-MMULT(MINVERSE('Useful matrices &amp; checks'!$G206:$H207),MMULT('SS Taylor expansion'!K$7:L$8,MMULT(MINVERSE('Useful matrices &amp; checks'!$G206:$H207),MMULT('SS Taylor expansion'!K$7:L$8,MMULT(MINVERSE('Useful matrices &amp; checks'!$G206:$H207),'Useful matrices &amp; checks'!$L206:$L207))))))</f>
        <v>-96.202641869763568</v>
      </c>
      <c r="AC206" s="12">
        <f t="array" aca="1" ref="AC206:AC207" ca="1">(MMULT(MINVERSE('Useful matrices &amp; checks'!$G206:$H207),MMULT('SS Taylor expansion'!M$7:N$8,MMULT(MINVERSE('Useful matrices &amp; checks'!$G206:$H207),'SS Taylor expansion'!M$4:M$5)))-MMULT(MINVERSE('Useful matrices &amp; checks'!$G206:$H207),MMULT('SS Taylor expansion'!M$7:N$8,MMULT(MINVERSE('Useful matrices &amp; checks'!$G206:$H207),MMULT('SS Taylor expansion'!M$7:N$8,MMULT(MINVERSE('Useful matrices &amp; checks'!$G206:$H207),'Useful matrices &amp; checks'!$L206:$L207))))))</f>
        <v>-34.614363385793396</v>
      </c>
      <c r="AD206" s="12"/>
      <c r="AE206" s="12">
        <f t="array" aca="1" ref="AE206:AE207" ca="1">Q204:Q205*(INDEX('Flow probs &amp; rates'!AE$6:AE$5999-'Flow probs &amp; rates'!AE$5:AE$5999,'Useful matrices &amp; checks'!$A204))+X204:X205*(INDEX('Flow probs &amp; rates'!AE$6:AE$5999-'Flow probs &amp; rates'!AE$5:AE$5999,'Useful matrices &amp; checks'!$A204))^2</f>
        <v>2.0366026780498057E-3</v>
      </c>
      <c r="AF206" s="12">
        <f t="array" aca="1" ref="AF206:AF207" ca="1">R204:R205*(INDEX('Flow probs &amp; rates'!AF$6:AF$5999-'Flow probs &amp; rates'!AF$5:AF$5999,'Useful matrices &amp; checks'!$A204))+Y204:Y205*(INDEX('Flow probs &amp; rates'!AF$6:AF$5999-'Flow probs &amp; rates'!AF$5:AF$5999,'Useful matrices &amp; checks'!$A204))^2</f>
        <v>-8.5528828603231525E-3</v>
      </c>
      <c r="AG206" s="12">
        <f t="array" aca="1" ref="AG206:AG207" ca="1">S204:S205*(INDEX('Flow probs &amp; rates'!AG$6:AG$5999-'Flow probs &amp; rates'!AG$5:AG$5999,'Useful matrices &amp; checks'!$A204))+Z204:Z205*(INDEX('Flow probs &amp; rates'!AG$6:AG$5999-'Flow probs &amp; rates'!AG$5:AG$5999,'Useful matrices &amp; checks'!$A204))^2</f>
        <v>1.2213326425367706E-3</v>
      </c>
      <c r="AH206" s="12">
        <f t="array" aca="1" ref="AH206:AH207" ca="1">T204:T205*(INDEX('Flow probs &amp; rates'!AI$6:AI$5999-'Flow probs &amp; rates'!AI$5:AI$5999,'Useful matrices &amp; checks'!$A204))+AA204:AA205*(INDEX('Flow probs &amp; rates'!AI$6:AI$5999-'Flow probs &amp; rates'!AI$5:AI$5999,'Useful matrices &amp; checks'!$A204))^2</f>
        <v>-2.069734361383926E-3</v>
      </c>
      <c r="AI206" s="12">
        <f t="array" aca="1" ref="AI206:AI207" ca="1">U204:U205*(INDEX('Flow probs &amp; rates'!AJ$6:AJ$5999-'Flow probs &amp; rates'!AJ$5:AJ$5999,'Useful matrices &amp; checks'!$A204))+AB204:AB205*(INDEX('Flow probs &amp; rates'!AJ$6:AJ$5999-'Flow probs &amp; rates'!AJ$5:AJ$5999,'Useful matrices &amp; checks'!$A204))^2</f>
        <v>-1.3167660641180195E-3</v>
      </c>
      <c r="AJ206" s="12">
        <f t="array" aca="1" ref="AJ206:AJ207" ca="1">V204:V205*(INDEX('Flow probs &amp; rates'!AK$6:AK$5999-'Flow probs &amp; rates'!AK$5:AK$5999,'Useful matrices &amp; checks'!$A204))+AC204:AC205*(INDEX('Flow probs &amp; rates'!AK$6:AK$5999-'Flow probs &amp; rates'!AK$5:AK$5999,'Useful matrices &amp; checks'!$A204))^2</f>
        <v>-6.4304979223779243E-4</v>
      </c>
      <c r="AK206" s="12"/>
      <c r="AL206" s="12"/>
      <c r="AM206" s="12">
        <f ca="1">'Useful matrices &amp; checks'!AO206</f>
        <v>-9.3890687250128835E-3</v>
      </c>
      <c r="AN206" s="12">
        <f t="shared" ca="1" si="8"/>
        <v>-9.3244977574763153E-3</v>
      </c>
      <c r="AO206" s="12">
        <f t="shared" ca="1" si="9"/>
        <v>-6.457096753656813E-5</v>
      </c>
    </row>
    <row r="207" spans="1:41" x14ac:dyDescent="0.35">
      <c r="Q207" s="12">
        <f ca="1"/>
        <v>1.0308538562665561</v>
      </c>
      <c r="R207" s="12">
        <f ca="1"/>
        <v>0.15798050195855479</v>
      </c>
      <c r="S207" s="12">
        <f ca="1"/>
        <v>-4.872810042750176E-2</v>
      </c>
      <c r="T207" s="12">
        <f ca="1"/>
        <v>-4.126041747882097E-2</v>
      </c>
      <c r="U207" s="12">
        <f ca="1"/>
        <v>-8.5445135442752618E-2</v>
      </c>
      <c r="V207" s="12">
        <f ca="1"/>
        <v>0.47210118374470855</v>
      </c>
      <c r="W207" s="12"/>
      <c r="X207" s="12">
        <f ca="1"/>
        <v>-7.7528512118595856</v>
      </c>
      <c r="Y207" s="12">
        <f ca="1"/>
        <v>-2.6750959220669839</v>
      </c>
      <c r="Z207" s="12">
        <f ca="1"/>
        <v>7.9774151039857452E-2</v>
      </c>
      <c r="AA207" s="12">
        <f ca="1"/>
        <v>5.7196632988965782E-2</v>
      </c>
      <c r="AB207" s="12">
        <f ca="1"/>
        <v>1.4254113995863005</v>
      </c>
      <c r="AC207" s="12">
        <f ca="1"/>
        <v>-5.0979874991370977</v>
      </c>
      <c r="AD207" s="12"/>
      <c r="AE207" s="12">
        <f ca="1"/>
        <v>-4.5125422797664586E-4</v>
      </c>
      <c r="AF207" s="12">
        <f ca="1"/>
        <v>1.2625557292394527E-4</v>
      </c>
      <c r="AG207" s="12">
        <f ca="1"/>
        <v>-2.7061317587893756E-4</v>
      </c>
      <c r="AH207" s="12">
        <f ca="1"/>
        <v>-3.087422927625787E-4</v>
      </c>
      <c r="AI207" s="12">
        <f ca="1"/>
        <v>1.9437779816120119E-5</v>
      </c>
      <c r="AJ207" s="12">
        <f ca="1"/>
        <v>-9.5923743123849277E-5</v>
      </c>
      <c r="AK207" s="12"/>
      <c r="AL207" s="12"/>
      <c r="AM207" s="12">
        <f ca="1">'Useful matrices &amp; checks'!AO207</f>
        <v>-9.6247143937969182E-4</v>
      </c>
      <c r="AN207" s="12">
        <f t="shared" ca="1" si="8"/>
        <v>-9.808400870019462E-4</v>
      </c>
      <c r="AO207" s="12">
        <f t="shared" ca="1" si="9"/>
        <v>1.8368647622254378E-5</v>
      </c>
    </row>
    <row r="208" spans="1:41" x14ac:dyDescent="0.35">
      <c r="A208">
        <v>103</v>
      </c>
      <c r="P208" s="56" t="str">
        <f>INDEX('Flow probs &amp; rates'!$A$5:$A$5999,$A208)</f>
        <v>1998,11</v>
      </c>
      <c r="Q208" s="12">
        <f t="array" aca="1" ref="Q208:Q209" ca="1">-1*(MMULT(MINVERSE('Useful matrices &amp; checks'!$G208:$H209),'SS Taylor expansion'!C$4:C$5)-MMULT(MINVERSE('Useful matrices &amp; checks'!$G208:$H209),MMULT('SS Taylor expansion'!C$7:D$8,MMULT(MINVERSE('Useful matrices &amp; checks'!$G208:$H209),'Useful matrices &amp; checks'!$L208:$L209))))</f>
        <v>-4.8891029968163604</v>
      </c>
      <c r="R208" s="12">
        <f t="array" aca="1" ref="R208:R209" ca="1">-1*(MMULT(MINVERSE('Useful matrices &amp; checks'!$G208:$H209),'SS Taylor expansion'!E$4:E$5)-MMULT(MINVERSE('Useful matrices &amp; checks'!$G208:$H209),MMULT('SS Taylor expansion'!E$7:F$8,MMULT(MINVERSE('Useful matrices &amp; checks'!$G208:$H209),'Useful matrices &amp; checks'!$L208:$L209))))</f>
        <v>-11.165910074618871</v>
      </c>
      <c r="S208" s="12">
        <f t="array" aca="1" ref="S208:S209" ca="1">-1*(MMULT(MINVERSE('Useful matrices &amp; checks'!$G208:$H209),'SS Taylor expansion'!G$4:G$5)-MMULT(MINVERSE('Useful matrices &amp; checks'!$G208:$H209),MMULT('SS Taylor expansion'!G$7:H$8,MMULT(MINVERSE('Useful matrices &amp; checks'!$G208:$H209),'Useful matrices &amp; checks'!$L208:$L209))))</f>
        <v>0.21774778202037892</v>
      </c>
      <c r="T208" s="12">
        <f t="array" aca="1" ref="T208:T209" ca="1">-1*(MMULT(MINVERSE('Useful matrices &amp; checks'!$G208:$H209),'SS Taylor expansion'!I$4:I$5)-MMULT(MINVERSE('Useful matrices &amp; checks'!$G208:$H209),MMULT('SS Taylor expansion'!I$7:J$8,MMULT(MINVERSE('Useful matrices &amp; checks'!$G208:$H209),'Useful matrices &amp; checks'!$L208:$L209))))</f>
        <v>-0.27955247010572437</v>
      </c>
      <c r="U208" s="12">
        <f t="array" aca="1" ref="U208:U209" ca="1">-1*(MMULT(MINVERSE('Useful matrices &amp; checks'!$G208:$H209),'SS Taylor expansion'!K$4:K$5)-MMULT(MINVERSE('Useful matrices &amp; checks'!$G208:$H209),MMULT('SS Taylor expansion'!K$7:L$8,MMULT(MINVERSE('Useful matrices &amp; checks'!$G208:$H209),'Useful matrices &amp; checks'!$L208:$L209))))</f>
        <v>4.7115560817786974</v>
      </c>
      <c r="V208" s="12">
        <f t="array" aca="1" ref="V208:V209" ca="1">-1*(MMULT(MINVERSE('Useful matrices &amp; checks'!$G208:$H209),'SS Taylor expansion'!M$4:M$5)-MMULT(MINVERSE('Useful matrices &amp; checks'!$G208:$H209),MMULT('SS Taylor expansion'!M$7:N$8,MMULT(MINVERSE('Useful matrices &amp; checks'!$G208:$H209),'Useful matrices &amp; checks'!$L208:$L209))))</f>
        <v>2.6485551436416559</v>
      </c>
      <c r="W208" s="12"/>
      <c r="X208" s="12">
        <f t="array" aca="1" ref="X208:X209" ca="1">(MMULT(MINVERSE('Useful matrices &amp; checks'!$G208:$H209),MMULT('SS Taylor expansion'!C$7:D$8,MMULT(MINVERSE('Useful matrices &amp; checks'!$G208:$H209),'SS Taylor expansion'!C$4:C$5)))-MMULT(MINVERSE('Useful matrices &amp; checks'!$G208:$H209),MMULT('SS Taylor expansion'!C$7:D$8,MMULT(MINVERSE('Useful matrices &amp; checks'!$G208:$H209),MMULT('SS Taylor expansion'!C$7:D$8,MMULT(MINVERSE('Useful matrices &amp; checks'!$G208:$H209),'Useful matrices &amp; checks'!$L208:$L209))))))</f>
        <v>35.054143516185441</v>
      </c>
      <c r="Y208" s="12">
        <f t="array" aca="1" ref="Y208:Y209" ca="1">(MMULT(MINVERSE('Useful matrices &amp; checks'!$G208:$H209),MMULT('SS Taylor expansion'!E$7:F$8,MMULT(MINVERSE('Useful matrices &amp; checks'!$G208:$H209),'SS Taylor expansion'!E$4:E$5)))-MMULT(MINVERSE('Useful matrices &amp; checks'!$G208:$H209),MMULT('SS Taylor expansion'!E$7:F$8,MMULT(MINVERSE('Useful matrices &amp; checks'!$G208:$H209),MMULT('SS Taylor expansion'!E$7:F$8,MMULT(MINVERSE('Useful matrices &amp; checks'!$G208:$H209),'Useful matrices &amp; checks'!$L208:$L209))))))</f>
        <v>182.83916921046514</v>
      </c>
      <c r="Z208" s="12">
        <f t="array" aca="1" ref="Z208:Z209" ca="1">(MMULT(MINVERSE('Useful matrices &amp; checks'!$G208:$H209),MMULT('SS Taylor expansion'!G$7:H$8,MMULT(MINVERSE('Useful matrices &amp; checks'!$G208:$H209),'SS Taylor expansion'!G$4:G$5)))-MMULT(MINVERSE('Useful matrices &amp; checks'!$G208:$H209),MMULT('SS Taylor expansion'!G$7:H$8,MMULT(MINVERSE('Useful matrices &amp; checks'!$G208:$H209),MMULT('SS Taylor expansion'!G$7:H$8,MMULT(MINVERSE('Useful matrices &amp; checks'!$G208:$H209),'Useful matrices &amp; checks'!$L208:$L209))))))</f>
        <v>-0.36362400596419786</v>
      </c>
      <c r="AA208" s="12">
        <f t="array" aca="1" ref="AA208:AA209" ca="1">(MMULT(MINVERSE('Useful matrices &amp; checks'!$G208:$H209),MMULT('SS Taylor expansion'!I$7:J$8,MMULT(MINVERSE('Useful matrices &amp; checks'!$G208:$H209),'SS Taylor expansion'!I$4:I$5)))-MMULT(MINVERSE('Useful matrices &amp; checks'!$G208:$H209),MMULT('SS Taylor expansion'!I$7:J$8,MMULT(MINVERSE('Useful matrices &amp; checks'!$G208:$H209),MMULT('SS Taylor expansion'!I$7:J$8,MMULT(MINVERSE('Useful matrices &amp; checks'!$G208:$H209),'Useful matrices &amp; checks'!$L208:$L209))))))</f>
        <v>0.37188607056341372</v>
      </c>
      <c r="AB208" s="12">
        <f t="array" aca="1" ref="AB208:AB209" ca="1">(MMULT(MINVERSE('Useful matrices &amp; checks'!$G208:$H209),MMULT('SS Taylor expansion'!K$7:L$8,MMULT(MINVERSE('Useful matrices &amp; checks'!$G208:$H209),'SS Taylor expansion'!K$4:K$5)))-MMULT(MINVERSE('Useful matrices &amp; checks'!$G208:$H209),MMULT('SS Taylor expansion'!K$7:L$8,MMULT(MINVERSE('Useful matrices &amp; checks'!$G208:$H209),MMULT('SS Taylor expansion'!K$7:L$8,MMULT(MINVERSE('Useful matrices &amp; checks'!$G208:$H209),'Useful matrices &amp; checks'!$L208:$L209))))))</f>
        <v>-75.550391190081598</v>
      </c>
      <c r="AC208" s="12">
        <f t="array" aca="1" ref="AC208:AC209" ca="1">(MMULT(MINVERSE('Useful matrices &amp; checks'!$G208:$H209),MMULT('SS Taylor expansion'!M$7:N$8,MMULT(MINVERSE('Useful matrices &amp; checks'!$G208:$H209),'SS Taylor expansion'!M$4:M$5)))-MMULT(MINVERSE('Useful matrices &amp; checks'!$G208:$H209),MMULT('SS Taylor expansion'!M$7:N$8,MMULT(MINVERSE('Useful matrices &amp; checks'!$G208:$H209),MMULT('SS Taylor expansion'!M$7:N$8,MMULT(MINVERSE('Useful matrices &amp; checks'!$G208:$H209),'Useful matrices &amp; checks'!$L208:$L209))))))</f>
        <v>-27.903072613098601</v>
      </c>
      <c r="AD208" s="12"/>
      <c r="AE208" s="12">
        <f t="array" aca="1" ref="AE208:AE209" ca="1">Q206:Q207*(INDEX('Flow probs &amp; rates'!AE$6:AE$5999-'Flow probs &amp; rates'!AE$5:AE$5999,'Useful matrices &amp; checks'!$A206))+X206:X207*(INDEX('Flow probs &amp; rates'!AE$6:AE$5999-'Flow probs &amp; rates'!AE$5:AE$5999,'Useful matrices &amp; checks'!$A206))^2</f>
        <v>1.3544618674593029E-3</v>
      </c>
      <c r="AF208" s="12">
        <f t="array" aca="1" ref="AF208:AF209" ca="1">R206:R207*(INDEX('Flow probs &amp; rates'!AF$6:AF$5999-'Flow probs &amp; rates'!AF$5:AF$5999,'Useful matrices &amp; checks'!$A206))+Y206:Y207*(INDEX('Flow probs &amp; rates'!AF$6:AF$5999-'Flow probs &amp; rates'!AF$5:AF$5999,'Useful matrices &amp; checks'!$A206))^2</f>
        <v>2.4544755895723396E-2</v>
      </c>
      <c r="AG208" s="12">
        <f t="array" aca="1" ref="AG208:AG209" ca="1">S206:S207*(INDEX('Flow probs &amp; rates'!AG$6:AG$5999-'Flow probs &amp; rates'!AG$5:AG$5999,'Useful matrices &amp; checks'!$A206))+Z206:Z207*(INDEX('Flow probs &amp; rates'!AG$6:AG$5999-'Flow probs &amp; rates'!AG$5:AG$5999,'Useful matrices &amp; checks'!$A206))^2</f>
        <v>1.6490042554843098E-3</v>
      </c>
      <c r="AH208" s="12">
        <f t="array" aca="1" ref="AH208:AH209" ca="1">T206:T207*(INDEX('Flow probs &amp; rates'!AI$6:AI$5999-'Flow probs &amp; rates'!AI$5:AI$5999,'Useful matrices &amp; checks'!$A206))+AA206:AA207*(INDEX('Flow probs &amp; rates'!AI$6:AI$5999-'Flow probs &amp; rates'!AI$5:AI$5999,'Useful matrices &amp; checks'!$A206))^2</f>
        <v>2.6006076801695834E-3</v>
      </c>
      <c r="AI208" s="12">
        <f t="array" aca="1" ref="AI208:AI209" ca="1">U206:U207*(INDEX('Flow probs &amp; rates'!AJ$6:AJ$5999-'Flow probs &amp; rates'!AJ$5:AJ$5999,'Useful matrices &amp; checks'!$A206))+AB206:AB207*(INDEX('Flow probs &amp; rates'!AJ$6:AJ$5999-'Flow probs &amp; rates'!AJ$5:AJ$5999,'Useful matrices &amp; checks'!$A206))^2</f>
        <v>1.2493587019828266E-2</v>
      </c>
      <c r="AJ208" s="12">
        <f t="array" aca="1" ref="AJ208:AJ209" ca="1">V206:V207*(INDEX('Flow probs &amp; rates'!AK$6:AK$5999-'Flow probs &amp; rates'!AK$5:AK$5999,'Useful matrices &amp; checks'!$A206))+AC206:AC207*(INDEX('Flow probs &amp; rates'!AK$6:AK$5999-'Flow probs &amp; rates'!AK$5:AK$5999,'Useful matrices &amp; checks'!$A206))^2</f>
        <v>1.120365280223538E-2</v>
      </c>
      <c r="AK208" s="12"/>
      <c r="AL208" s="12"/>
      <c r="AM208" s="12">
        <f ca="1">'Useful matrices &amp; checks'!AO208</f>
        <v>5.2225352954361592E-2</v>
      </c>
      <c r="AN208" s="12">
        <f t="shared" ca="1" si="8"/>
        <v>5.3846069520900236E-2</v>
      </c>
      <c r="AO208" s="12">
        <f t="shared" ca="1" si="9"/>
        <v>-1.6207165665386436E-3</v>
      </c>
    </row>
    <row r="209" spans="1:41" x14ac:dyDescent="0.35">
      <c r="P209" s="56"/>
      <c r="Q209" s="12">
        <f ca="1"/>
        <v>1.1387222840949141</v>
      </c>
      <c r="R209" s="12">
        <f ca="1"/>
        <v>0.23160051304877463</v>
      </c>
      <c r="S209" s="12">
        <f ca="1"/>
        <v>-5.0715694036371883E-2</v>
      </c>
      <c r="T209" s="12">
        <f ca="1"/>
        <v>-4.0400816631663623E-2</v>
      </c>
      <c r="U209" s="12">
        <f ca="1"/>
        <v>-9.7725917413432756E-2</v>
      </c>
      <c r="V209" s="12">
        <f ca="1"/>
        <v>0.38276818178944416</v>
      </c>
      <c r="W209" s="12"/>
      <c r="X209" s="12">
        <f ca="1"/>
        <v>-8.1644699237742255</v>
      </c>
      <c r="Y209" s="12">
        <f ca="1"/>
        <v>-3.7924043012679234</v>
      </c>
      <c r="Z209" s="12">
        <f ca="1"/>
        <v>8.4691764295602309E-2</v>
      </c>
      <c r="AA209" s="12">
        <f ca="1"/>
        <v>5.3744833444040963E-2</v>
      </c>
      <c r="AB209" s="12">
        <f ca="1"/>
        <v>1.5670473113008447</v>
      </c>
      <c r="AC209" s="12">
        <f ca="1"/>
        <v>-4.0325414390917516</v>
      </c>
      <c r="AD209" s="12"/>
      <c r="AE209" s="12">
        <f ca="1"/>
        <v>-2.9483914480651533E-4</v>
      </c>
      <c r="AF209" s="12">
        <f ca="1"/>
        <v>-3.6367374298505002E-4</v>
      </c>
      <c r="AG209" s="12">
        <f ca="1"/>
        <v>-3.5895510693209447E-4</v>
      </c>
      <c r="AH209" s="12">
        <f ca="1"/>
        <v>3.8301630152487003E-4</v>
      </c>
      <c r="AI209" s="12">
        <f ca="1"/>
        <v>-1.8511447309207271E-4</v>
      </c>
      <c r="AJ209" s="12">
        <f ca="1"/>
        <v>1.6500688252989845E-3</v>
      </c>
      <c r="AK209" s="12"/>
      <c r="AL209" s="12"/>
      <c r="AM209" s="12">
        <f ca="1">'Useful matrices &amp; checks'!AO209</f>
        <v>6.0553897053249733E-4</v>
      </c>
      <c r="AN209" s="12">
        <f t="shared" ca="1" si="8"/>
        <v>8.3050265900812216E-4</v>
      </c>
      <c r="AO209" s="12">
        <f t="shared" ca="1" si="9"/>
        <v>-2.2496368847562483E-4</v>
      </c>
    </row>
    <row r="210" spans="1:41" x14ac:dyDescent="0.35">
      <c r="A210">
        <v>104</v>
      </c>
      <c r="P210" s="56" t="str">
        <f>INDEX('Flow probs &amp; rates'!$A$5:$A$5999,$A210)</f>
        <v>1998,12</v>
      </c>
      <c r="Q210" s="12">
        <f t="array" aca="1" ref="Q210:Q211" ca="1">-1*(MMULT(MINVERSE('Useful matrices &amp; checks'!$G210:$H211),'SS Taylor expansion'!C$4:C$5)-MMULT(MINVERSE('Useful matrices &amp; checks'!$G210:$H211),MMULT('SS Taylor expansion'!C$7:D$8,MMULT(MINVERSE('Useful matrices &amp; checks'!$G210:$H211),'Useful matrices &amp; checks'!$L210:$L211))))</f>
        <v>-5.0642275047071577</v>
      </c>
      <c r="R210" s="12">
        <f t="array" aca="1" ref="R210:R211" ca="1">-1*(MMULT(MINVERSE('Useful matrices &amp; checks'!$G210:$H211),'SS Taylor expansion'!E$4:E$5)-MMULT(MINVERSE('Useful matrices &amp; checks'!$G210:$H211),MMULT('SS Taylor expansion'!E$7:F$8,MMULT(MINVERSE('Useful matrices &amp; checks'!$G210:$H211),'Useful matrices &amp; checks'!$L210:$L211))))</f>
        <v>-10.867912396365607</v>
      </c>
      <c r="S210" s="12">
        <f t="array" aca="1" ref="S210:S211" ca="1">-1*(MMULT(MINVERSE('Useful matrices &amp; checks'!$G210:$H211),'SS Taylor expansion'!G$4:G$5)-MMULT(MINVERSE('Useful matrices &amp; checks'!$G210:$H211),MMULT('SS Taylor expansion'!G$7:H$8,MMULT(MINVERSE('Useful matrices &amp; checks'!$G210:$H211),'Useful matrices &amp; checks'!$L210:$L211))))</f>
        <v>0.24582770929636966</v>
      </c>
      <c r="T210" s="12">
        <f t="array" aca="1" ref="T210:T211" ca="1">-1*(MMULT(MINVERSE('Useful matrices &amp; checks'!$G210:$H211),'SS Taylor expansion'!I$4:I$5)-MMULT(MINVERSE('Useful matrices &amp; checks'!$G210:$H211),MMULT('SS Taylor expansion'!I$7:J$8,MMULT(MINVERSE('Useful matrices &amp; checks'!$G210:$H211),'Useful matrices &amp; checks'!$L210:$L211))))</f>
        <v>-0.28172244652678702</v>
      </c>
      <c r="U210" s="12">
        <f t="array" aca="1" ref="U210:U211" ca="1">-1*(MMULT(MINVERSE('Useful matrices &amp; checks'!$G210:$H211),'SS Taylor expansion'!K$4:K$5)-MMULT(MINVERSE('Useful matrices &amp; checks'!$G210:$H211),MMULT('SS Taylor expansion'!K$7:L$8,MMULT(MINVERSE('Useful matrices &amp; checks'!$G210:$H211),'Useful matrices &amp; checks'!$L210:$L211))))</f>
        <v>5.8718608455986185</v>
      </c>
      <c r="V210" s="12">
        <f t="array" aca="1" ref="V210:V211" ca="1">-1*(MMULT(MINVERSE('Useful matrices &amp; checks'!$G210:$H211),'SS Taylor expansion'!M$4:M$5)-MMULT(MINVERSE('Useful matrices &amp; checks'!$G210:$H211),MMULT('SS Taylor expansion'!M$7:N$8,MMULT(MINVERSE('Useful matrices &amp; checks'!$G210:$H211),'Useful matrices &amp; checks'!$L210:$L211))))</f>
        <v>3.1356923788710196</v>
      </c>
      <c r="W210" s="12"/>
      <c r="X210" s="12">
        <f t="array" aca="1" ref="X210:X211" ca="1">(MMULT(MINVERSE('Useful matrices &amp; checks'!$G210:$H211),MMULT('SS Taylor expansion'!C$7:D$8,MMULT(MINVERSE('Useful matrices &amp; checks'!$G210:$H211),'SS Taylor expansion'!C$4:C$5)))-MMULT(MINVERSE('Useful matrices &amp; checks'!$G210:$H211),MMULT('SS Taylor expansion'!C$7:D$8,MMULT(MINVERSE('Useful matrices &amp; checks'!$G210:$H211),MMULT('SS Taylor expansion'!C$7:D$8,MMULT(MINVERSE('Useful matrices &amp; checks'!$G210:$H211),'Useful matrices &amp; checks'!$L210:$L211))))))</f>
        <v>40.747907272984641</v>
      </c>
      <c r="Y210" s="12">
        <f t="array" aca="1" ref="Y210:Y211" ca="1">(MMULT(MINVERSE('Useful matrices &amp; checks'!$G210:$H211),MMULT('SS Taylor expansion'!E$7:F$8,MMULT(MINVERSE('Useful matrices &amp; checks'!$G210:$H211),'SS Taylor expansion'!E$4:E$5)))-MMULT(MINVERSE('Useful matrices &amp; checks'!$G210:$H211),MMULT('SS Taylor expansion'!E$7:F$8,MMULT(MINVERSE('Useful matrices &amp; checks'!$G210:$H211),MMULT('SS Taylor expansion'!E$7:F$8,MMULT(MINVERSE('Useful matrices &amp; checks'!$G210:$H211),'Useful matrices &amp; checks'!$L210:$L211))))))</f>
        <v>187.65975800686741</v>
      </c>
      <c r="Z210" s="12">
        <f t="array" aca="1" ref="Z210:Z211" ca="1">(MMULT(MINVERSE('Useful matrices &amp; checks'!$G210:$H211),MMULT('SS Taylor expansion'!G$7:H$8,MMULT(MINVERSE('Useful matrices &amp; checks'!$G210:$H211),'SS Taylor expansion'!G$4:G$5)))-MMULT(MINVERSE('Useful matrices &amp; checks'!$G210:$H211),MMULT('SS Taylor expansion'!G$7:H$8,MMULT(MINVERSE('Useful matrices &amp; checks'!$G210:$H211),MMULT('SS Taylor expansion'!G$7:H$8,MMULT(MINVERSE('Useful matrices &amp; checks'!$G210:$H211),'Useful matrices &amp; checks'!$L210:$L211))))))</f>
        <v>-0.40099522750570682</v>
      </c>
      <c r="AA210" s="12">
        <f t="array" aca="1" ref="AA210:AA211" ca="1">(MMULT(MINVERSE('Useful matrices &amp; checks'!$G210:$H211),MMULT('SS Taylor expansion'!I$7:J$8,MMULT(MINVERSE('Useful matrices &amp; checks'!$G210:$H211),'SS Taylor expansion'!I$4:I$5)))-MMULT(MINVERSE('Useful matrices &amp; checks'!$G210:$H211),MMULT('SS Taylor expansion'!I$7:J$8,MMULT(MINVERSE('Useful matrices &amp; checks'!$G210:$H211),MMULT('SS Taylor expansion'!I$7:J$8,MMULT(MINVERSE('Useful matrices &amp; checks'!$G210:$H211),'Useful matrices &amp; checks'!$L210:$L211))))))</f>
        <v>0.38123772816763868</v>
      </c>
      <c r="AB210" s="12">
        <f t="array" aca="1" ref="AB210:AB211" ca="1">(MMULT(MINVERSE('Useful matrices &amp; checks'!$G210:$H211),MMULT('SS Taylor expansion'!K$7:L$8,MMULT(MINVERSE('Useful matrices &amp; checks'!$G210:$H211),'SS Taylor expansion'!K$4:K$5)))-MMULT(MINVERSE('Useful matrices &amp; checks'!$G210:$H211),MMULT('SS Taylor expansion'!K$7:L$8,MMULT(MINVERSE('Useful matrices &amp; checks'!$G210:$H211),MMULT('SS Taylor expansion'!K$7:L$8,MMULT(MINVERSE('Useful matrices &amp; checks'!$G210:$H211),'Useful matrices &amp; checks'!$L210:$L211))))))</f>
        <v>-99.759144807473177</v>
      </c>
      <c r="AC210" s="12">
        <f t="array" aca="1" ref="AC210:AC211" ca="1">(MMULT(MINVERSE('Useful matrices &amp; checks'!$G210:$H211),MMULT('SS Taylor expansion'!M$7:N$8,MMULT(MINVERSE('Useful matrices &amp; checks'!$G210:$H211),'SS Taylor expansion'!M$4:M$5)))-MMULT(MINVERSE('Useful matrices &amp; checks'!$G210:$H211),MMULT('SS Taylor expansion'!M$7:N$8,MMULT(MINVERSE('Useful matrices &amp; checks'!$G210:$H211),MMULT('SS Taylor expansion'!M$7:N$8,MMULT(MINVERSE('Useful matrices &amp; checks'!$G210:$H211),'Useful matrices &amp; checks'!$L210:$L211))))))</f>
        <v>-33.157872506942013</v>
      </c>
      <c r="AD210" s="12"/>
      <c r="AE210" s="12">
        <f t="array" aca="1" ref="AE210:AE211" ca="1">Q208:Q209*(INDEX('Flow probs &amp; rates'!AE$6:AE$5999-'Flow probs &amp; rates'!AE$5:AE$5999,'Useful matrices &amp; checks'!$A208))+X208:X209*(INDEX('Flow probs &amp; rates'!AE$6:AE$5999-'Flow probs &amp; rates'!AE$5:AE$5999,'Useful matrices &amp; checks'!$A208))^2</f>
        <v>-3.6249823735061493E-3</v>
      </c>
      <c r="AF210" s="12">
        <f t="array" aca="1" ref="AF210:AF211" ca="1">R208:R209*(INDEX('Flow probs &amp; rates'!AF$6:AF$5999-'Flow probs &amp; rates'!AF$5:AF$5999,'Useful matrices &amp; checks'!$A208))+Y208:Y209*(INDEX('Flow probs &amp; rates'!AF$6:AF$5999-'Flow probs &amp; rates'!AF$5:AF$5999,'Useful matrices &amp; checks'!$A208))^2</f>
        <v>-1.3669592256671137E-2</v>
      </c>
      <c r="AG210" s="12">
        <f t="array" aca="1" ref="AG210:AG211" ca="1">S208:S209*(INDEX('Flow probs &amp; rates'!AG$6:AG$5999-'Flow probs &amp; rates'!AG$5:AG$5999,'Useful matrices &amp; checks'!$A208))+Z208:Z209*(INDEX('Flow probs &amp; rates'!AG$6:AG$5999-'Flow probs &amp; rates'!AG$5:AG$5999,'Useful matrices &amp; checks'!$A208))^2</f>
        <v>-3.836583597244602E-3</v>
      </c>
      <c r="AH210" s="12">
        <f t="array" aca="1" ref="AH210:AH211" ca="1">T208:T209*(INDEX('Flow probs &amp; rates'!AI$6:AI$5999-'Flow probs &amp; rates'!AI$5:AI$5999,'Useful matrices &amp; checks'!$A208))+AA208:AA209*(INDEX('Flow probs &amp; rates'!AI$6:AI$5999-'Flow probs &amp; rates'!AI$5:AI$5999,'Useful matrices &amp; checks'!$A208))^2</f>
        <v>-7.4976948061767877E-3</v>
      </c>
      <c r="AI210" s="12">
        <f t="array" aca="1" ref="AI210:AI211" ca="1">U208:U209*(INDEX('Flow probs &amp; rates'!AJ$6:AJ$5999-'Flow probs &amp; rates'!AJ$5:AJ$5999,'Useful matrices &amp; checks'!$A208))+AB208:AB209*(INDEX('Flow probs &amp; rates'!AJ$6:AJ$5999-'Flow probs &amp; rates'!AJ$5:AJ$5999,'Useful matrices &amp; checks'!$A208))^2</f>
        <v>-1.5911945116071934E-2</v>
      </c>
      <c r="AJ210" s="12">
        <f t="array" aca="1" ref="AJ210:AJ211" ca="1">V208:V209*(INDEX('Flow probs &amp; rates'!AK$6:AK$5999-'Flow probs &amp; rates'!AK$5:AK$5999,'Useful matrices &amp; checks'!$A208))+AC208:AC209*(INDEX('Flow probs &amp; rates'!AK$6:AK$5999-'Flow probs &amp; rates'!AK$5:AK$5999,'Useful matrices &amp; checks'!$A208))^2</f>
        <v>-5.8778847232081868E-3</v>
      </c>
      <c r="AK210" s="12"/>
      <c r="AL210" s="12"/>
      <c r="AM210" s="12">
        <f ca="1">'Useful matrices &amp; checks'!AO210</f>
        <v>-5.2505528326716067E-2</v>
      </c>
      <c r="AN210" s="12">
        <f t="shared" ca="1" si="8"/>
        <v>-5.0418682872878796E-2</v>
      </c>
      <c r="AO210" s="12">
        <f t="shared" ca="1" si="9"/>
        <v>-2.0868454538372702E-3</v>
      </c>
    </row>
    <row r="211" spans="1:41" x14ac:dyDescent="0.35">
      <c r="Q211" s="12">
        <f ca="1"/>
        <v>1.0266666994504512</v>
      </c>
      <c r="R211" s="12">
        <f ca="1"/>
        <v>0.1749492836439864</v>
      </c>
      <c r="S211" s="12">
        <f ca="1"/>
        <v>-4.9836450416609605E-2</v>
      </c>
      <c r="T211" s="12">
        <f ca="1"/>
        <v>-4.1344063058169053E-2</v>
      </c>
      <c r="U211" s="12">
        <f ca="1"/>
        <v>-9.4523935336301351E-2</v>
      </c>
      <c r="V211" s="12">
        <f ca="1"/>
        <v>0.46017725971557177</v>
      </c>
      <c r="W211" s="12"/>
      <c r="X211" s="12">
        <f ca="1"/>
        <v>-8.2607899093362853</v>
      </c>
      <c r="Y211" s="12">
        <f ca="1"/>
        <v>-3.0209058588919477</v>
      </c>
      <c r="Z211" s="12">
        <f ca="1"/>
        <v>8.1293434454910593E-2</v>
      </c>
      <c r="AA211" s="12">
        <f ca="1"/>
        <v>5.5948387740617167E-2</v>
      </c>
      <c r="AB211" s="12">
        <f ca="1"/>
        <v>1.6059009572841805</v>
      </c>
      <c r="AC211" s="12">
        <f ca="1"/>
        <v>-4.8660700938197792</v>
      </c>
      <c r="AD211" s="12"/>
      <c r="AE211" s="12">
        <f ca="1"/>
        <v>8.4429561227297896E-4</v>
      </c>
      <c r="AF211" s="12">
        <f ca="1"/>
        <v>2.8353126244576662E-4</v>
      </c>
      <c r="AG211" s="12">
        <f ca="1"/>
        <v>8.9357970977913361E-4</v>
      </c>
      <c r="AH211" s="12">
        <f ca="1"/>
        <v>-1.0835640010977761E-3</v>
      </c>
      <c r="AI211" s="12">
        <f ca="1"/>
        <v>3.3004158441711181E-4</v>
      </c>
      <c r="AJ211" s="12">
        <f ca="1"/>
        <v>-8.494696641191588E-4</v>
      </c>
      <c r="AK211" s="12"/>
      <c r="AL211" s="12"/>
      <c r="AM211" s="12">
        <f ca="1">'Useful matrices &amp; checks'!AO211</f>
        <v>1.8202151970716368E-4</v>
      </c>
      <c r="AN211" s="12">
        <f t="shared" ca="1" si="8"/>
        <v>4.1841450369805612E-4</v>
      </c>
      <c r="AO211" s="12">
        <f t="shared" ca="1" si="9"/>
        <v>-2.3639298399089244E-4</v>
      </c>
    </row>
    <row r="212" spans="1:41" x14ac:dyDescent="0.35">
      <c r="A212">
        <v>105</v>
      </c>
      <c r="P212" s="56" t="str">
        <f>INDEX('Flow probs &amp; rates'!$A$5:$A$5999,$A212)</f>
        <v>1999,1</v>
      </c>
      <c r="Q212" s="12">
        <f t="array" aca="1" ref="Q212:Q213" ca="1">-1*(MMULT(MINVERSE('Useful matrices &amp; checks'!$G212:$H213),'SS Taylor expansion'!C$4:C$5)-MMULT(MINVERSE('Useful matrices &amp; checks'!$G212:$H213),MMULT('SS Taylor expansion'!C$7:D$8,MMULT(MINVERSE('Useful matrices &amp; checks'!$G212:$H213),'Useful matrices &amp; checks'!$L212:$L213))))</f>
        <v>-5.1515656972492216</v>
      </c>
      <c r="R212" s="12">
        <f t="array" aca="1" ref="R212:R213" ca="1">-1*(MMULT(MINVERSE('Useful matrices &amp; checks'!$G212:$H213),'SS Taylor expansion'!E$4:E$5)-MMULT(MINVERSE('Useful matrices &amp; checks'!$G212:$H213),MMULT('SS Taylor expansion'!E$7:F$8,MMULT(MINVERSE('Useful matrices &amp; checks'!$G212:$H213),'Useful matrices &amp; checks'!$L212:$L213))))</f>
        <v>-11.070880140058868</v>
      </c>
      <c r="S212" s="12">
        <f t="array" aca="1" ref="S212:S213" ca="1">-1*(MMULT(MINVERSE('Useful matrices &amp; checks'!$G212:$H213),'SS Taylor expansion'!G$4:G$5)-MMULT(MINVERSE('Useful matrices &amp; checks'!$G212:$H213),MMULT('SS Taylor expansion'!G$7:H$8,MMULT(MINVERSE('Useful matrices &amp; checks'!$G212:$H213),'Useful matrices &amp; checks'!$L212:$L213))))</f>
        <v>0.22776973035323222</v>
      </c>
      <c r="T212" s="12">
        <f t="array" aca="1" ref="T212:T213" ca="1">-1*(MMULT(MINVERSE('Useful matrices &amp; checks'!$G212:$H213),'SS Taylor expansion'!I$4:I$5)-MMULT(MINVERSE('Useful matrices &amp; checks'!$G212:$H213),MMULT('SS Taylor expansion'!I$7:J$8,MMULT(MINVERSE('Useful matrices &amp; checks'!$G212:$H213),'Useful matrices &amp; checks'!$L212:$L213))))</f>
        <v>-0.26171473562584391</v>
      </c>
      <c r="U212" s="12">
        <f t="array" aca="1" ref="U212:U213" ca="1">-1*(MMULT(MINVERSE('Useful matrices &amp; checks'!$G212:$H213),'SS Taylor expansion'!K$4:K$5)-MMULT(MINVERSE('Useful matrices &amp; checks'!$G212:$H213),MMULT('SS Taylor expansion'!K$7:L$8,MMULT(MINVERSE('Useful matrices &amp; checks'!$G212:$H213),'Useful matrices &amp; checks'!$L212:$L213))))</f>
        <v>5.5573509401141248</v>
      </c>
      <c r="V212" s="12">
        <f t="array" aca="1" ref="V212:V213" ca="1">-1*(MMULT(MINVERSE('Useful matrices &amp; checks'!$G212:$H213),'SS Taylor expansion'!M$4:M$5)-MMULT(MINVERSE('Useful matrices &amp; checks'!$G212:$H213),MMULT('SS Taylor expansion'!M$7:N$8,MMULT(MINVERSE('Useful matrices &amp; checks'!$G212:$H213),'Useful matrices &amp; checks'!$L212:$L213))))</f>
        <v>2.971372399250308</v>
      </c>
      <c r="W212" s="12"/>
      <c r="X212" s="12">
        <f t="array" aca="1" ref="X212:X213" ca="1">(MMULT(MINVERSE('Useful matrices &amp; checks'!$G212:$H213),MMULT('SS Taylor expansion'!C$7:D$8,MMULT(MINVERSE('Useful matrices &amp; checks'!$G212:$H213),'SS Taylor expansion'!C$4:C$5)))-MMULT(MINVERSE('Useful matrices &amp; checks'!$G212:$H213),MMULT('SS Taylor expansion'!C$7:D$8,MMULT(MINVERSE('Useful matrices &amp; checks'!$G212:$H213),MMULT('SS Taylor expansion'!C$7:D$8,MMULT(MINVERSE('Useful matrices &amp; checks'!$G212:$H213),'Useful matrices &amp; checks'!$L212:$L213))))))</f>
        <v>41.033838207770913</v>
      </c>
      <c r="Y212" s="12">
        <f t="array" aca="1" ref="Y212:Y213" ca="1">(MMULT(MINVERSE('Useful matrices &amp; checks'!$G212:$H213),MMULT('SS Taylor expansion'!E$7:F$8,MMULT(MINVERSE('Useful matrices &amp; checks'!$G212:$H213),'SS Taylor expansion'!E$4:E$5)))-MMULT(MINVERSE('Useful matrices &amp; checks'!$G212:$H213),MMULT('SS Taylor expansion'!E$7:F$8,MMULT(MINVERSE('Useful matrices &amp; checks'!$G212:$H213),MMULT('SS Taylor expansion'!E$7:F$8,MMULT(MINVERSE('Useful matrices &amp; checks'!$G212:$H213),'Useful matrices &amp; checks'!$L212:$L213))))))</f>
        <v>189.5081770830719</v>
      </c>
      <c r="Z212" s="12">
        <f t="array" aca="1" ref="Z212:Z213" ca="1">(MMULT(MINVERSE('Useful matrices &amp; checks'!$G212:$H213),MMULT('SS Taylor expansion'!G$7:H$8,MMULT(MINVERSE('Useful matrices &amp; checks'!$G212:$H213),'SS Taylor expansion'!G$4:G$5)))-MMULT(MINVERSE('Useful matrices &amp; checks'!$G212:$H213),MMULT('SS Taylor expansion'!G$7:H$8,MMULT(MINVERSE('Useful matrices &amp; checks'!$G212:$H213),MMULT('SS Taylor expansion'!G$7:H$8,MMULT(MINVERSE('Useful matrices &amp; checks'!$G212:$H213),'Useful matrices &amp; checks'!$L212:$L213))))))</f>
        <v>-0.36231843947631864</v>
      </c>
      <c r="AA212" s="12">
        <f t="array" aca="1" ref="AA212:AA213" ca="1">(MMULT(MINVERSE('Useful matrices &amp; checks'!$G212:$H213),MMULT('SS Taylor expansion'!I$7:J$8,MMULT(MINVERSE('Useful matrices &amp; checks'!$G212:$H213),'SS Taylor expansion'!I$4:I$5)))-MMULT(MINVERSE('Useful matrices &amp; checks'!$G212:$H213),MMULT('SS Taylor expansion'!I$7:J$8,MMULT(MINVERSE('Useful matrices &amp; checks'!$G212:$H213),MMULT('SS Taylor expansion'!I$7:J$8,MMULT(MINVERSE('Useful matrices &amp; checks'!$G212:$H213),'Useful matrices &amp; checks'!$L212:$L213))))))</f>
        <v>0.34237811120268008</v>
      </c>
      <c r="AB212" s="12">
        <f t="array" aca="1" ref="AB212:AB213" ca="1">(MMULT(MINVERSE('Useful matrices &amp; checks'!$G212:$H213),MMULT('SS Taylor expansion'!K$7:L$8,MMULT(MINVERSE('Useful matrices &amp; checks'!$G212:$H213),'SS Taylor expansion'!K$4:K$5)))-MMULT(MINVERSE('Useful matrices &amp; checks'!$G212:$H213),MMULT('SS Taylor expansion'!K$7:L$8,MMULT(MINVERSE('Useful matrices &amp; checks'!$G212:$H213),MMULT('SS Taylor expansion'!K$7:L$8,MMULT(MINVERSE('Useful matrices &amp; checks'!$G212:$H213),'Useful matrices &amp; checks'!$L212:$L213))))))</f>
        <v>-93.559137243692646</v>
      </c>
      <c r="AC212" s="12">
        <f t="array" aca="1" ref="AC212:AC213" ca="1">(MMULT(MINVERSE('Useful matrices &amp; checks'!$G212:$H213),MMULT('SS Taylor expansion'!M$7:N$8,MMULT(MINVERSE('Useful matrices &amp; checks'!$G212:$H213),'SS Taylor expansion'!M$4:M$5)))-MMULT(MINVERSE('Useful matrices &amp; checks'!$G212:$H213),MMULT('SS Taylor expansion'!M$7:N$8,MMULT(MINVERSE('Useful matrices &amp; checks'!$G212:$H213),MMULT('SS Taylor expansion'!M$7:N$8,MMULT(MINVERSE('Useful matrices &amp; checks'!$G212:$H213),'Useful matrices &amp; checks'!$L212:$L213))))))</f>
        <v>-31.082375665100699</v>
      </c>
      <c r="AD212" s="12"/>
      <c r="AE212" s="12">
        <f t="array" aca="1" ref="AE212:AE213" ca="1">Q210:Q211*(INDEX('Flow probs &amp; rates'!AE$6:AE$5999-'Flow probs &amp; rates'!AE$5:AE$5999,'Useful matrices &amp; checks'!$A210))+X210:X211*(INDEX('Flow probs &amp; rates'!AE$6:AE$5999-'Flow probs &amp; rates'!AE$5:AE$5999,'Useful matrices &amp; checks'!$A210))^2</f>
        <v>3.9332864565045254E-3</v>
      </c>
      <c r="AF212" s="12">
        <f t="array" aca="1" ref="AF212:AF213" ca="1">R210:R211*(INDEX('Flow probs &amp; rates'!AF$6:AF$5999-'Flow probs &amp; rates'!AF$5:AF$5999,'Useful matrices &amp; checks'!$A210))+Y210:Y211*(INDEX('Flow probs &amp; rates'!AF$6:AF$5999-'Flow probs &amp; rates'!AF$5:AF$5999,'Useful matrices &amp; checks'!$A210))^2</f>
        <v>5.0010455927029154E-3</v>
      </c>
      <c r="AG212" s="12">
        <f t="array" aca="1" ref="AG212:AG213" ca="1">S210:S211*(INDEX('Flow probs &amp; rates'!AG$6:AG$5999-'Flow probs &amp; rates'!AG$5:AG$5999,'Useful matrices &amp; checks'!$A210))+Z210:Z211*(INDEX('Flow probs &amp; rates'!AG$6:AG$5999-'Flow probs &amp; rates'!AG$5:AG$5999,'Useful matrices &amp; checks'!$A210))^2</f>
        <v>2.9386493572063107E-3</v>
      </c>
      <c r="AH212" s="12">
        <f t="array" aca="1" ref="AH212:AH213" ca="1">T210:T211*(INDEX('Flow probs &amp; rates'!AI$6:AI$5999-'Flow probs &amp; rates'!AI$5:AI$5999,'Useful matrices &amp; checks'!$A210))+AA210:AA211*(INDEX('Flow probs &amp; rates'!AI$6:AI$5999-'Flow probs &amp; rates'!AI$5:AI$5999,'Useful matrices &amp; checks'!$A210))^2</f>
        <v>-2.0475805979060496E-3</v>
      </c>
      <c r="AI212" s="12">
        <f t="array" aca="1" ref="AI212:AI213" ca="1">U210:U211*(INDEX('Flow probs &amp; rates'!AJ$6:AJ$5999-'Flow probs &amp; rates'!AJ$5:AJ$5999,'Useful matrices &amp; checks'!$A210))+AB210:AB211*(INDEX('Flow probs &amp; rates'!AJ$6:AJ$5999-'Flow probs &amp; rates'!AJ$5:AJ$5999,'Useful matrices &amp; checks'!$A210))^2</f>
        <v>8.0929937339895772E-3</v>
      </c>
      <c r="AJ212" s="12">
        <f t="array" aca="1" ref="AJ212:AJ213" ca="1">V210:V211*(INDEX('Flow probs &amp; rates'!AK$6:AK$5999-'Flow probs &amp; rates'!AK$5:AK$5999,'Useful matrices &amp; checks'!$A210))+AC210:AC211*(INDEX('Flow probs &amp; rates'!AK$6:AK$5999-'Flow probs &amp; rates'!AK$5:AK$5999,'Useful matrices &amp; checks'!$A210))^2</f>
        <v>-5.7148076875098797E-4</v>
      </c>
      <c r="AK212" s="12"/>
      <c r="AL212" s="12"/>
      <c r="AM212" s="12">
        <f ca="1">'Useful matrices &amp; checks'!AO212</f>
        <v>1.7358023241370257E-2</v>
      </c>
      <c r="AN212" s="12">
        <f t="shared" ca="1" si="8"/>
        <v>1.7346913773746291E-2</v>
      </c>
      <c r="AO212" s="12">
        <f t="shared" ca="1" si="9"/>
        <v>1.1109467623966057E-5</v>
      </c>
    </row>
    <row r="213" spans="1:41" x14ac:dyDescent="0.35">
      <c r="P213" s="56"/>
      <c r="Q213" s="12">
        <f ca="1"/>
        <v>1.0287995678480468</v>
      </c>
      <c r="R213" s="12">
        <f ca="1"/>
        <v>0.18271424865807409</v>
      </c>
      <c r="S213" s="12">
        <f ca="1"/>
        <v>-4.5487025484581549E-2</v>
      </c>
      <c r="T213" s="12">
        <f ca="1"/>
        <v>-3.7408554279067266E-2</v>
      </c>
      <c r="U213" s="12">
        <f ca="1"/>
        <v>-9.1718742205332437E-2</v>
      </c>
      <c r="V213" s="12">
        <f ca="1"/>
        <v>0.42471718458982</v>
      </c>
      <c r="W213" s="12"/>
      <c r="X213" s="12">
        <f ca="1"/>
        <v>-8.1947115685321101</v>
      </c>
      <c r="Y213" s="12">
        <f ca="1"/>
        <v>-3.1276505347578096</v>
      </c>
      <c r="Z213" s="12">
        <f ca="1"/>
        <v>7.2357235811950152E-2</v>
      </c>
      <c r="AA213" s="12">
        <f ca="1"/>
        <v>4.8938284373870884E-2</v>
      </c>
      <c r="AB213" s="12">
        <f ca="1"/>
        <v>1.5441037433621818</v>
      </c>
      <c r="AC213" s="12">
        <f ca="1"/>
        <v>-4.4428019477381682</v>
      </c>
      <c r="AD213" s="12"/>
      <c r="AE213" s="12">
        <f ca="1"/>
        <v>-7.9739194586720514E-4</v>
      </c>
      <c r="AF213" s="12">
        <f ca="1"/>
        <v>-8.0505741305651293E-5</v>
      </c>
      <c r="AG213" s="12">
        <f ca="1"/>
        <v>-5.9574998034762536E-4</v>
      </c>
      <c r="AH213" s="12">
        <f ca="1"/>
        <v>-3.0049185785578479E-4</v>
      </c>
      <c r="AI213" s="12">
        <f ca="1"/>
        <v>-1.3027924818111646E-4</v>
      </c>
      <c r="AJ213" s="12">
        <f ca="1"/>
        <v>-8.3867427785968814E-5</v>
      </c>
      <c r="AK213" s="12"/>
      <c r="AL213" s="12"/>
      <c r="AM213" s="12">
        <f ca="1">'Useful matrices &amp; checks'!AO213</f>
        <v>-1.9567377595444031E-3</v>
      </c>
      <c r="AN213" s="12">
        <f t="shared" ca="1" si="8"/>
        <v>-1.9882862013433523E-3</v>
      </c>
      <c r="AO213" s="12">
        <f t="shared" ca="1" si="9"/>
        <v>3.1548441798949153E-5</v>
      </c>
    </row>
    <row r="214" spans="1:41" x14ac:dyDescent="0.35">
      <c r="A214">
        <v>106</v>
      </c>
      <c r="P214" s="56" t="str">
        <f>INDEX('Flow probs &amp; rates'!$A$5:$A$5999,$A214)</f>
        <v>1999,2</v>
      </c>
      <c r="Q214" s="12">
        <f t="array" aca="1" ref="Q214:Q215" ca="1">-1*(MMULT(MINVERSE('Useful matrices &amp; checks'!$G214:$H215),'SS Taylor expansion'!C$4:C$5)-MMULT(MINVERSE('Useful matrices &amp; checks'!$G214:$H215),MMULT('SS Taylor expansion'!C$7:D$8,MMULT(MINVERSE('Useful matrices &amp; checks'!$G214:$H215),'Useful matrices &amp; checks'!$L214:$L215))))</f>
        <v>-5.0669999887725057</v>
      </c>
      <c r="R214" s="12">
        <f t="array" aca="1" ref="R214:R215" ca="1">-1*(MMULT(MINVERSE('Useful matrices &amp; checks'!$G214:$H215),'SS Taylor expansion'!E$4:E$5)-MMULT(MINVERSE('Useful matrices &amp; checks'!$G214:$H215),MMULT('SS Taylor expansion'!E$7:F$8,MMULT(MINVERSE('Useful matrices &amp; checks'!$G214:$H215),'Useful matrices &amp; checks'!$L214:$L215))))</f>
        <v>-11.251876719377922</v>
      </c>
      <c r="S214" s="12">
        <f t="array" aca="1" ref="S214:S215" ca="1">-1*(MMULT(MINVERSE('Useful matrices &amp; checks'!$G214:$H215),'SS Taylor expansion'!G$4:G$5)-MMULT(MINVERSE('Useful matrices &amp; checks'!$G214:$H215),MMULT('SS Taylor expansion'!G$7:H$8,MMULT(MINVERSE('Useful matrices &amp; checks'!$G214:$H215),'Useful matrices &amp; checks'!$L214:$L215))))</f>
        <v>0.2208586333509559</v>
      </c>
      <c r="T214" s="12">
        <f t="array" aca="1" ref="T214:T215" ca="1">-1*(MMULT(MINVERSE('Useful matrices &amp; checks'!$G214:$H215),'SS Taylor expansion'!I$4:I$5)-MMULT(MINVERSE('Useful matrices &amp; checks'!$G214:$H215),MMULT('SS Taylor expansion'!I$7:J$8,MMULT(MINVERSE('Useful matrices &amp; checks'!$G214:$H215),'Useful matrices &amp; checks'!$L214:$L215))))</f>
        <v>-0.26958425600797237</v>
      </c>
      <c r="U214" s="12">
        <f t="array" aca="1" ref="U214:U215" ca="1">-1*(MMULT(MINVERSE('Useful matrices &amp; checks'!$G214:$H215),'SS Taylor expansion'!K$4:K$5)-MMULT(MINVERSE('Useful matrices &amp; checks'!$G214:$H215),MMULT('SS Taylor expansion'!K$7:L$8,MMULT(MINVERSE('Useful matrices &amp; checks'!$G214:$H215),'Useful matrices &amp; checks'!$L214:$L215))))</f>
        <v>5.3860109718138531</v>
      </c>
      <c r="V214" s="12">
        <f t="array" aca="1" ref="V214:V215" ca="1">-1*(MMULT(MINVERSE('Useful matrices &amp; checks'!$G214:$H215),'SS Taylor expansion'!M$4:M$5)-MMULT(MINVERSE('Useful matrices &amp; checks'!$G214:$H215),MMULT('SS Taylor expansion'!M$7:N$8,MMULT(MINVERSE('Useful matrices &amp; checks'!$G214:$H215),'Useful matrices &amp; checks'!$L214:$L215))))</f>
        <v>2.9605562486289534</v>
      </c>
      <c r="W214" s="12"/>
      <c r="X214" s="12">
        <f t="array" aca="1" ref="X214:X215" ca="1">(MMULT(MINVERSE('Useful matrices &amp; checks'!$G214:$H215),MMULT('SS Taylor expansion'!C$7:D$8,MMULT(MINVERSE('Useful matrices &amp; checks'!$G214:$H215),'SS Taylor expansion'!C$4:C$5)))-MMULT(MINVERSE('Useful matrices &amp; checks'!$G214:$H215),MMULT('SS Taylor expansion'!C$7:D$8,MMULT(MINVERSE('Useful matrices &amp; checks'!$G214:$H215),MMULT('SS Taylor expansion'!C$7:D$8,MMULT(MINVERSE('Useful matrices &amp; checks'!$G214:$H215),'Useful matrices &amp; checks'!$L214:$L215))))))</f>
        <v>39.083358634076284</v>
      </c>
      <c r="Y214" s="12">
        <f t="array" aca="1" ref="Y214:Y215" ca="1">(MMULT(MINVERSE('Useful matrices &amp; checks'!$G214:$H215),MMULT('SS Taylor expansion'!E$7:F$8,MMULT(MINVERSE('Useful matrices &amp; checks'!$G214:$H215),'SS Taylor expansion'!E$4:E$5)))-MMULT(MINVERSE('Useful matrices &amp; checks'!$G214:$H215),MMULT('SS Taylor expansion'!E$7:F$8,MMULT(MINVERSE('Useful matrices &amp; checks'!$G214:$H215),MMULT('SS Taylor expansion'!E$7:F$8,MMULT(MINVERSE('Useful matrices &amp; checks'!$G214:$H215),'Useful matrices &amp; checks'!$L214:$L215))))))</f>
        <v>192.72586410110739</v>
      </c>
      <c r="Z214" s="12">
        <f t="array" aca="1" ref="Z214:Z215" ca="1">(MMULT(MINVERSE('Useful matrices &amp; checks'!$G214:$H215),MMULT('SS Taylor expansion'!G$7:H$8,MMULT(MINVERSE('Useful matrices &amp; checks'!$G214:$H215),'SS Taylor expansion'!G$4:G$5)))-MMULT(MINVERSE('Useful matrices &amp; checks'!$G214:$H215),MMULT('SS Taylor expansion'!G$7:H$8,MMULT(MINVERSE('Useful matrices &amp; checks'!$G214:$H215),MMULT('SS Taylor expansion'!G$7:H$8,MMULT(MINVERSE('Useful matrices &amp; checks'!$G214:$H215),'Useful matrices &amp; checks'!$L214:$L215))))))</f>
        <v>-0.35295439159624153</v>
      </c>
      <c r="AA214" s="12">
        <f t="array" aca="1" ref="AA214:AA215" ca="1">(MMULT(MINVERSE('Useful matrices &amp; checks'!$G214:$H215),MMULT('SS Taylor expansion'!I$7:J$8,MMULT(MINVERSE('Useful matrices &amp; checks'!$G214:$H215),'SS Taylor expansion'!I$4:I$5)))-MMULT(MINVERSE('Useful matrices &amp; checks'!$G214:$H215),MMULT('SS Taylor expansion'!I$7:J$8,MMULT(MINVERSE('Useful matrices &amp; checks'!$G214:$H215),MMULT('SS Taylor expansion'!I$7:J$8,MMULT(MINVERSE('Useful matrices &amp; checks'!$G214:$H215),'Useful matrices &amp; checks'!$L214:$L215))))))</f>
        <v>0.35169609128155765</v>
      </c>
      <c r="AB214" s="12">
        <f t="array" aca="1" ref="AB214:AB215" ca="1">(MMULT(MINVERSE('Useful matrices &amp; checks'!$G214:$H215),MMULT('SS Taylor expansion'!K$7:L$8,MMULT(MINVERSE('Useful matrices &amp; checks'!$G214:$H215),'SS Taylor expansion'!K$4:K$5)))-MMULT(MINVERSE('Useful matrices &amp; checks'!$G214:$H215),MMULT('SS Taylor expansion'!K$7:L$8,MMULT(MINVERSE('Useful matrices &amp; checks'!$G214:$H215),MMULT('SS Taylor expansion'!K$7:L$8,MMULT(MINVERSE('Useful matrices &amp; checks'!$G214:$H215),'Useful matrices &amp; checks'!$L214:$L215))))))</f>
        <v>-90.672506595245636</v>
      </c>
      <c r="AC214" s="12">
        <f t="array" aca="1" ref="AC214:AC215" ca="1">(MMULT(MINVERSE('Useful matrices &amp; checks'!$G214:$H215),MMULT('SS Taylor expansion'!M$7:N$8,MMULT(MINVERSE('Useful matrices &amp; checks'!$G214:$H215),'SS Taylor expansion'!M$4:M$5)))-MMULT(MINVERSE('Useful matrices &amp; checks'!$G214:$H215),MMULT('SS Taylor expansion'!M$7:N$8,MMULT(MINVERSE('Useful matrices &amp; checks'!$G214:$H215),MMULT('SS Taylor expansion'!M$7:N$8,MMULT(MINVERSE('Useful matrices &amp; checks'!$G214:$H215),'Useful matrices &amp; checks'!$L214:$L215))))))</f>
        <v>-31.735991032296667</v>
      </c>
      <c r="AD214" s="12"/>
      <c r="AE214" s="12">
        <f t="array" aca="1" ref="AE214:AE215" ca="1">Q212:Q213*(INDEX('Flow probs &amp; rates'!AE$6:AE$5999-'Flow probs &amp; rates'!AE$5:AE$5999,'Useful matrices &amp; checks'!$A212))+X212:X213*(INDEX('Flow probs &amp; rates'!AE$6:AE$5999-'Flow probs &amp; rates'!AE$5:AE$5999,'Useful matrices &amp; checks'!$A212))^2</f>
        <v>4.0361358586229605E-4</v>
      </c>
      <c r="AF214" s="12">
        <f t="array" aca="1" ref="AF214:AF215" ca="1">R212:R213*(INDEX('Flow probs &amp; rates'!AF$6:AF$5999-'Flow probs &amp; rates'!AF$5:AF$5999,'Useful matrices &amp; checks'!$A212))+Y212:Y213*(INDEX('Flow probs &amp; rates'!AF$6:AF$5999-'Flow probs &amp; rates'!AF$5:AF$5999,'Useful matrices &amp; checks'!$A212))^2</f>
        <v>3.7529066332758322E-3</v>
      </c>
      <c r="AG214" s="12">
        <f t="array" aca="1" ref="AG214:AG215" ca="1">S212:S213*(INDEX('Flow probs &amp; rates'!AG$6:AG$5999-'Flow probs &amp; rates'!AG$5:AG$5999,'Useful matrices &amp; checks'!$A212))+Z212:Z213*(INDEX('Flow probs &amp; rates'!AG$6:AG$5999-'Flow probs &amp; rates'!AG$5:AG$5999,'Useful matrices &amp; checks'!$A212))^2</f>
        <v>1.9250924398654002E-3</v>
      </c>
      <c r="AH214" s="12">
        <f t="array" aca="1" ref="AH214:AH215" ca="1">T212:T213*(INDEX('Flow probs &amp; rates'!AI$6:AI$5999-'Flow probs &amp; rates'!AI$5:AI$5999,'Useful matrices &amp; checks'!$A212))+AA212:AA213*(INDEX('Flow probs &amp; rates'!AI$6:AI$5999-'Flow probs &amp; rates'!AI$5:AI$5999,'Useful matrices &amp; checks'!$A212))^2</f>
        <v>3.1856570197389112E-3</v>
      </c>
      <c r="AI214" s="12">
        <f t="array" aca="1" ref="AI214:AI215" ca="1">U212:U213*(INDEX('Flow probs &amp; rates'!AJ$6:AJ$5999-'Flow probs &amp; rates'!AJ$5:AJ$5999,'Useful matrices &amp; checks'!$A212))+AB212:AB213*(INDEX('Flow probs &amp; rates'!AJ$6:AJ$5999-'Flow probs &amp; rates'!AJ$5:AJ$5999,'Useful matrices &amp; checks'!$A212))^2</f>
        <v>3.9023864412867346E-6</v>
      </c>
      <c r="AJ214" s="12">
        <f t="array" aca="1" ref="AJ214:AJ215" ca="1">V212:V213*(INDEX('Flow probs &amp; rates'!AK$6:AK$5999-'Flow probs &amp; rates'!AK$5:AK$5999,'Useful matrices &amp; checks'!$A212))+AC212:AC213*(INDEX('Flow probs &amp; rates'!AK$6:AK$5999-'Flow probs &amp; rates'!AK$5:AK$5999,'Useful matrices &amp; checks'!$A212))^2</f>
        <v>8.9311365591463225E-4</v>
      </c>
      <c r="AK214" s="12"/>
      <c r="AL214" s="12"/>
      <c r="AM214" s="12">
        <f ca="1">'Useful matrices &amp; checks'!AO214</f>
        <v>1.0166274318711976E-2</v>
      </c>
      <c r="AN214" s="12">
        <f t="shared" ca="1" si="8"/>
        <v>1.0164285721098358E-2</v>
      </c>
      <c r="AO214" s="12">
        <f t="shared" ca="1" si="9"/>
        <v>1.9885976136179567E-6</v>
      </c>
    </row>
    <row r="215" spans="1:41" x14ac:dyDescent="0.35">
      <c r="Q215" s="12">
        <f ca="1"/>
        <v>1.0498182984563473</v>
      </c>
      <c r="R215" s="12">
        <f ca="1"/>
        <v>0.19281410872351309</v>
      </c>
      <c r="S215" s="12">
        <f ca="1"/>
        <v>-4.5759114895925601E-2</v>
      </c>
      <c r="T215" s="12">
        <f ca="1"/>
        <v>-3.7354800580192991E-2</v>
      </c>
      <c r="U215" s="12">
        <f ca="1"/>
        <v>-9.2295617078425096E-2</v>
      </c>
      <c r="V215" s="12">
        <f ca="1"/>
        <v>0.41022791876506448</v>
      </c>
      <c r="W215" s="12"/>
      <c r="X215" s="12">
        <f ca="1"/>
        <v>-8.0975774916322596</v>
      </c>
      <c r="Y215" s="12">
        <f ca="1"/>
        <v>-3.3025837948105776</v>
      </c>
      <c r="Z215" s="12">
        <f ca="1"/>
        <v>7.3127684949536656E-2</v>
      </c>
      <c r="AA215" s="12">
        <f ca="1"/>
        <v>4.8732583828142481E-2</v>
      </c>
      <c r="AB215" s="12">
        <f ca="1"/>
        <v>1.5537797810013441</v>
      </c>
      <c r="AC215" s="12">
        <f ca="1"/>
        <v>-4.3974808981099294</v>
      </c>
      <c r="AD215" s="12"/>
      <c r="AE215" s="12">
        <f ca="1"/>
        <v>-8.0604132241670687E-5</v>
      </c>
      <c r="AF215" s="12">
        <f ca="1"/>
        <v>-6.1938121188912979E-5</v>
      </c>
      <c r="AG215" s="12">
        <f ca="1"/>
        <v>-3.8445288026873271E-4</v>
      </c>
      <c r="AH215" s="12">
        <f ca="1"/>
        <v>4.553462503837204E-4</v>
      </c>
      <c r="AI215" s="12">
        <f ca="1"/>
        <v>-6.4405141919400261E-8</v>
      </c>
      <c r="AJ215" s="12">
        <f ca="1"/>
        <v>1.2765842395065941E-4</v>
      </c>
      <c r="AK215" s="12"/>
      <c r="AL215" s="12"/>
      <c r="AM215" s="12">
        <f ca="1">'Useful matrices &amp; checks'!AO215</f>
        <v>3.8233987017965987E-5</v>
      </c>
      <c r="AN215" s="12">
        <f t="shared" ca="1" si="8"/>
        <v>5.594513549314411E-5</v>
      </c>
      <c r="AO215" s="12">
        <f t="shared" ca="1" si="9"/>
        <v>-1.7711148475178123E-5</v>
      </c>
    </row>
    <row r="216" spans="1:41" x14ac:dyDescent="0.35">
      <c r="A216">
        <v>107</v>
      </c>
      <c r="P216" s="56" t="str">
        <f>INDEX('Flow probs &amp; rates'!$A$5:$A$5999,$A216)</f>
        <v>1999,3</v>
      </c>
      <c r="Q216" s="12">
        <f t="array" aca="1" ref="Q216:Q217" ca="1">-1*(MMULT(MINVERSE('Useful matrices &amp; checks'!$G216:$H217),'SS Taylor expansion'!C$4:C$5)-MMULT(MINVERSE('Useful matrices &amp; checks'!$G216:$H217),MMULT('SS Taylor expansion'!C$7:D$8,MMULT(MINVERSE('Useful matrices &amp; checks'!$G216:$H217),'Useful matrices &amp; checks'!$L216:$L217))))</f>
        <v>-4.9345599504496356</v>
      </c>
      <c r="R216" s="12">
        <f t="array" aca="1" ref="R216:R217" ca="1">-1*(MMULT(MINVERSE('Useful matrices &amp; checks'!$G216:$H217),'SS Taylor expansion'!E$4:E$5)-MMULT(MINVERSE('Useful matrices &amp; checks'!$G216:$H217),MMULT('SS Taylor expansion'!E$7:F$8,MMULT(MINVERSE('Useful matrices &amp; checks'!$G216:$H217),'Useful matrices &amp; checks'!$L216:$L217))))</f>
        <v>-11.471044003689373</v>
      </c>
      <c r="S216" s="12">
        <f t="array" aca="1" ref="S216:S217" ca="1">-1*(MMULT(MINVERSE('Useful matrices &amp; checks'!$G216:$H217),'SS Taylor expansion'!G$4:G$5)-MMULT(MINVERSE('Useful matrices &amp; checks'!$G216:$H217),MMULT('SS Taylor expansion'!G$7:H$8,MMULT(MINVERSE('Useful matrices &amp; checks'!$G216:$H217),'Useful matrices &amp; checks'!$L216:$L217))))</f>
        <v>0.2152542884345115</v>
      </c>
      <c r="T216" s="12">
        <f t="array" aca="1" ref="T216:T217" ca="1">-1*(MMULT(MINVERSE('Useful matrices &amp; checks'!$G216:$H217),'SS Taylor expansion'!I$4:I$5)-MMULT(MINVERSE('Useful matrices &amp; checks'!$G216:$H217),MMULT('SS Taylor expansion'!I$7:J$8,MMULT(MINVERSE('Useful matrices &amp; checks'!$G216:$H217),'Useful matrices &amp; checks'!$L216:$L217))))</f>
        <v>-0.28513306918389864</v>
      </c>
      <c r="U216" s="12">
        <f t="array" aca="1" ref="U216:U217" ca="1">-1*(MMULT(MINVERSE('Useful matrices &amp; checks'!$G216:$H217),'SS Taylor expansion'!K$4:K$5)-MMULT(MINVERSE('Useful matrices &amp; checks'!$G216:$H217),MMULT('SS Taylor expansion'!K$7:L$8,MMULT(MINVERSE('Useful matrices &amp; checks'!$G216:$H217),'Useful matrices &amp; checks'!$L216:$L217))))</f>
        <v>5.6367186456127492</v>
      </c>
      <c r="V216" s="12">
        <f t="array" aca="1" ref="V216:V217" ca="1">-1*(MMULT(MINVERSE('Useful matrices &amp; checks'!$G216:$H217),'SS Taylor expansion'!M$4:M$5)-MMULT(MINVERSE('Useful matrices &amp; checks'!$G216:$H217),MMULT('SS Taylor expansion'!M$7:N$8,MMULT(MINVERSE('Useful matrices &amp; checks'!$G216:$H217),'Useful matrices &amp; checks'!$L216:$L217))))</f>
        <v>3.2119414351297735</v>
      </c>
      <c r="W216" s="12"/>
      <c r="X216" s="12">
        <f t="array" aca="1" ref="X216:X217" ca="1">(MMULT(MINVERSE('Useful matrices &amp; checks'!$G216:$H217),MMULT('SS Taylor expansion'!C$7:D$8,MMULT(MINVERSE('Useful matrices &amp; checks'!$G216:$H217),'SS Taylor expansion'!C$4:C$5)))-MMULT(MINVERSE('Useful matrices &amp; checks'!$G216:$H217),MMULT('SS Taylor expansion'!C$7:D$8,MMULT(MINVERSE('Useful matrices &amp; checks'!$G216:$H217),MMULT('SS Taylor expansion'!C$7:D$8,MMULT(MINVERSE('Useful matrices &amp; checks'!$G216:$H217),'Useful matrices &amp; checks'!$L216:$L217))))))</f>
        <v>37.377275607065272</v>
      </c>
      <c r="Y216" s="12">
        <f t="array" aca="1" ref="Y216:Y217" ca="1">(MMULT(MINVERSE('Useful matrices &amp; checks'!$G216:$H217),MMULT('SS Taylor expansion'!E$7:F$8,MMULT(MINVERSE('Useful matrices &amp; checks'!$G216:$H217),'SS Taylor expansion'!E$4:E$5)))-MMULT(MINVERSE('Useful matrices &amp; checks'!$G216:$H217),MMULT('SS Taylor expansion'!E$7:F$8,MMULT(MINVERSE('Useful matrices &amp; checks'!$G216:$H217),MMULT('SS Taylor expansion'!E$7:F$8,MMULT(MINVERSE('Useful matrices &amp; checks'!$G216:$H217),'Useful matrices &amp; checks'!$L216:$L217))))))</f>
        <v>201.98386355294878</v>
      </c>
      <c r="Z216" s="12">
        <f t="array" aca="1" ref="Z216:Z217" ca="1">(MMULT(MINVERSE('Useful matrices &amp; checks'!$G216:$H217),MMULT('SS Taylor expansion'!G$7:H$8,MMULT(MINVERSE('Useful matrices &amp; checks'!$G216:$H217),'SS Taylor expansion'!G$4:G$5)))-MMULT(MINVERSE('Useful matrices &amp; checks'!$G216:$H217),MMULT('SS Taylor expansion'!G$7:H$8,MMULT(MINVERSE('Useful matrices &amp; checks'!$G216:$H217),MMULT('SS Taylor expansion'!G$7:H$8,MMULT(MINVERSE('Useful matrices &amp; checks'!$G216:$H217),'Useful matrices &amp; checks'!$L216:$L217))))))</f>
        <v>-0.34543264490247344</v>
      </c>
      <c r="AA216" s="12">
        <f t="array" aca="1" ref="AA216:AA217" ca="1">(MMULT(MINVERSE('Useful matrices &amp; checks'!$G216:$H217),MMULT('SS Taylor expansion'!I$7:J$8,MMULT(MINVERSE('Useful matrices &amp; checks'!$G216:$H217),'SS Taylor expansion'!I$4:I$5)))-MMULT(MINVERSE('Useful matrices &amp; checks'!$G216:$H217),MMULT('SS Taylor expansion'!I$7:J$8,MMULT(MINVERSE('Useful matrices &amp; checks'!$G216:$H217),MMULT('SS Taylor expansion'!I$7:J$8,MMULT(MINVERSE('Useful matrices &amp; checks'!$G216:$H217),'Useful matrices &amp; checks'!$L216:$L217))))))</f>
        <v>0.36692740438744009</v>
      </c>
      <c r="AB216" s="12">
        <f t="array" aca="1" ref="AB216:AB217" ca="1">(MMULT(MINVERSE('Useful matrices &amp; checks'!$G216:$H217),MMULT('SS Taylor expansion'!K$7:L$8,MMULT(MINVERSE('Useful matrices &amp; checks'!$G216:$H217),'SS Taylor expansion'!K$4:K$5)))-MMULT(MINVERSE('Useful matrices &amp; checks'!$G216:$H217),MMULT('SS Taylor expansion'!K$7:L$8,MMULT(MINVERSE('Useful matrices &amp; checks'!$G216:$H217),MMULT('SS Taylor expansion'!K$7:L$8,MMULT(MINVERSE('Useful matrices &amp; checks'!$G216:$H217),'Useful matrices &amp; checks'!$L216:$L217))))))</f>
        <v>-97.460264898619528</v>
      </c>
      <c r="AC216" s="12">
        <f t="array" aca="1" ref="AC216:AC217" ca="1">(MMULT(MINVERSE('Useful matrices &amp; checks'!$G216:$H217),MMULT('SS Taylor expansion'!M$7:N$8,MMULT(MINVERSE('Useful matrices &amp; checks'!$G216:$H217),'SS Taylor expansion'!M$4:M$5)))-MMULT(MINVERSE('Useful matrices &amp; checks'!$G216:$H217),MMULT('SS Taylor expansion'!M$7:N$8,MMULT(MINVERSE('Useful matrices &amp; checks'!$G216:$H217),MMULT('SS Taylor expansion'!M$7:N$8,MMULT(MINVERSE('Useful matrices &amp; checks'!$G216:$H217),'Useful matrices &amp; checks'!$L216:$L217))))))</f>
        <v>-36.360533402150892</v>
      </c>
      <c r="AD216" s="12"/>
      <c r="AE216" s="12">
        <f t="array" aca="1" ref="AE216:AE217" ca="1">Q214:Q215*(INDEX('Flow probs &amp; rates'!AE$6:AE$5999-'Flow probs &amp; rates'!AE$5:AE$5999,'Useful matrices &amp; checks'!$A214))+X214:X215*(INDEX('Flow probs &amp; rates'!AE$6:AE$5999-'Flow probs &amp; rates'!AE$5:AE$5999,'Useful matrices &amp; checks'!$A214))^2</f>
        <v>2.2906071688642113E-3</v>
      </c>
      <c r="AF216" s="12">
        <f t="array" aca="1" ref="AF216:AF217" ca="1">R214:R215*(INDEX('Flow probs &amp; rates'!AF$6:AF$5999-'Flow probs &amp; rates'!AF$5:AF$5999,'Useful matrices &amp; checks'!$A214))+Y214:Y215*(INDEX('Flow probs &amp; rates'!AF$6:AF$5999-'Flow probs &amp; rates'!AF$5:AF$5999,'Useful matrices &amp; checks'!$A214))^2</f>
        <v>-3.0292796747215661E-3</v>
      </c>
      <c r="AG216" s="12">
        <f t="array" aca="1" ref="AG216:AG217" ca="1">S214:S215*(INDEX('Flow probs &amp; rates'!AG$6:AG$5999-'Flow probs &amp; rates'!AG$5:AG$5999,'Useful matrices &amp; checks'!$A214))+Z214:Z215*(INDEX('Flow probs &amp; rates'!AG$6:AG$5999-'Flow probs &amp; rates'!AG$5:AG$5999,'Useful matrices &amp; checks'!$A214))^2</f>
        <v>2.4291649018621216E-3</v>
      </c>
      <c r="AH216" s="12">
        <f t="array" aca="1" ref="AH216:AH217" ca="1">T214:T215*(INDEX('Flow probs &amp; rates'!AI$6:AI$5999-'Flow probs &amp; rates'!AI$5:AI$5999,'Useful matrices &amp; checks'!$A214))+AA214:AA215*(INDEX('Flow probs &amp; rates'!AI$6:AI$5999-'Flow probs &amp; rates'!AI$5:AI$5999,'Useful matrices &amp; checks'!$A214))^2</f>
        <v>3.3767597016050137E-3</v>
      </c>
      <c r="AI216" s="12">
        <f t="array" aca="1" ref="AI216:AI217" ca="1">U214:U215*(INDEX('Flow probs &amp; rates'!AJ$6:AJ$5999-'Flow probs &amp; rates'!AJ$5:AJ$5999,'Useful matrices &amp; checks'!$A214))+AB214:AB215*(INDEX('Flow probs &amp; rates'!AJ$6:AJ$5999-'Flow probs &amp; rates'!AJ$5:AJ$5999,'Useful matrices &amp; checks'!$A214))^2</f>
        <v>-1.1096355748070167E-2</v>
      </c>
      <c r="AJ216" s="12">
        <f t="array" aca="1" ref="AJ216:AJ217" ca="1">V214:V215*(INDEX('Flow probs &amp; rates'!AK$6:AK$5999-'Flow probs &amp; rates'!AK$5:AK$5999,'Useful matrices &amp; checks'!$A214))+AC214:AC215*(INDEX('Flow probs &amp; rates'!AK$6:AK$5999-'Flow probs &amp; rates'!AK$5:AK$5999,'Useful matrices &amp; checks'!$A214))^2</f>
        <v>4.6773289869957586E-4</v>
      </c>
      <c r="AK216" s="12"/>
      <c r="AL216" s="12"/>
      <c r="AM216" s="12">
        <f ca="1">'Useful matrices &amp; checks'!AO216</f>
        <v>-5.4539425544839482E-3</v>
      </c>
      <c r="AN216" s="12">
        <f t="shared" ca="1" si="8"/>
        <v>-5.5613707517608102E-3</v>
      </c>
      <c r="AO216" s="12">
        <f t="shared" ca="1" si="9"/>
        <v>1.0742819727686207E-4</v>
      </c>
    </row>
    <row r="217" spans="1:41" x14ac:dyDescent="0.35">
      <c r="P217" s="56"/>
      <c r="Q217" s="12">
        <f ca="1"/>
        <v>1.0454440175584172</v>
      </c>
      <c r="R217" s="12">
        <f ca="1"/>
        <v>0.20710095227938768</v>
      </c>
      <c r="S217" s="12">
        <f ca="1"/>
        <v>-4.5604128910653685E-2</v>
      </c>
      <c r="T217" s="12">
        <f ca="1"/>
        <v>-3.6570016737602212E-2</v>
      </c>
      <c r="U217" s="12">
        <f ca="1"/>
        <v>-0.10176665688510353</v>
      </c>
      <c r="V217" s="12">
        <f ca="1"/>
        <v>0.41195064598816045</v>
      </c>
      <c r="W217" s="12"/>
      <c r="X217" s="12">
        <f ca="1"/>
        <v>-7.9188113161899985</v>
      </c>
      <c r="Y217" s="12">
        <f ca="1"/>
        <v>-3.646664634311549</v>
      </c>
      <c r="Z217" s="12">
        <f ca="1"/>
        <v>7.3183930423170923E-2</v>
      </c>
      <c r="AA217" s="12">
        <f ca="1"/>
        <v>4.7060628072148426E-2</v>
      </c>
      <c r="AB217" s="12">
        <f ca="1"/>
        <v>1.7595707647371741</v>
      </c>
      <c r="AC217" s="12">
        <f ca="1"/>
        <v>-4.6634552733944687</v>
      </c>
      <c r="AD217" s="12"/>
      <c r="AE217" s="12">
        <f ca="1"/>
        <v>-4.7458482845418108E-4</v>
      </c>
      <c r="AF217" s="12">
        <f ca="1"/>
        <v>5.1910261294436286E-5</v>
      </c>
      <c r="AG217" s="12">
        <f ca="1"/>
        <v>-5.0329223793042885E-4</v>
      </c>
      <c r="AH217" s="12">
        <f ca="1"/>
        <v>4.6789893122303484E-4</v>
      </c>
      <c r="AI217" s="12">
        <f ca="1"/>
        <v>1.9014907441693586E-4</v>
      </c>
      <c r="AJ217" s="12">
        <f ca="1"/>
        <v>6.4811162990176897E-5</v>
      </c>
      <c r="AK217" s="12"/>
      <c r="AL217" s="12"/>
      <c r="AM217" s="12">
        <f ca="1">'Useful matrices &amp; checks'!AO217</f>
        <v>-2.1549161426234753E-4</v>
      </c>
      <c r="AN217" s="12">
        <f t="shared" ca="1" si="8"/>
        <v>-2.0310763646002605E-4</v>
      </c>
      <c r="AO217" s="12">
        <f t="shared" ca="1" si="9"/>
        <v>-1.2383977802321486E-5</v>
      </c>
    </row>
    <row r="218" spans="1:41" x14ac:dyDescent="0.35">
      <c r="A218">
        <v>108</v>
      </c>
      <c r="P218" s="56" t="str">
        <f>INDEX('Flow probs &amp; rates'!$A$5:$A$5999,$A218)</f>
        <v>1999,4</v>
      </c>
      <c r="Q218" s="12">
        <f t="array" aca="1" ref="Q218:Q219" ca="1">-1*(MMULT(MINVERSE('Useful matrices &amp; checks'!$G218:$H219),'SS Taylor expansion'!C$4:C$5)-MMULT(MINVERSE('Useful matrices &amp; checks'!$G218:$H219),MMULT('SS Taylor expansion'!C$7:D$8,MMULT(MINVERSE('Useful matrices &amp; checks'!$G218:$H219),'Useful matrices &amp; checks'!$L218:$L219))))</f>
        <v>-4.9370776825935829</v>
      </c>
      <c r="R218" s="12">
        <f t="array" aca="1" ref="R218:R219" ca="1">-1*(MMULT(MINVERSE('Useful matrices &amp; checks'!$G218:$H219),'SS Taylor expansion'!E$4:E$5)-MMULT(MINVERSE('Useful matrices &amp; checks'!$G218:$H219),MMULT('SS Taylor expansion'!E$7:F$8,MMULT(MINVERSE('Useful matrices &amp; checks'!$G218:$H219),'Useful matrices &amp; checks'!$L218:$L219))))</f>
        <v>-11.001297580700953</v>
      </c>
      <c r="S218" s="12">
        <f t="array" aca="1" ref="S218:S219" ca="1">-1*(MMULT(MINVERSE('Useful matrices &amp; checks'!$G218:$H219),'SS Taylor expansion'!G$4:G$5)-MMULT(MINVERSE('Useful matrices &amp; checks'!$G218:$H219),MMULT('SS Taylor expansion'!G$7:H$8,MMULT(MINVERSE('Useful matrices &amp; checks'!$G218:$H219),'Useful matrices &amp; checks'!$L218:$L219))))</f>
        <v>0.24050468686038623</v>
      </c>
      <c r="T218" s="12">
        <f t="array" aca="1" ref="T218:T219" ca="1">-1*(MMULT(MINVERSE('Useful matrices &amp; checks'!$G218:$H219),'SS Taylor expansion'!I$4:I$5)-MMULT(MINVERSE('Useful matrices &amp; checks'!$G218:$H219),MMULT('SS Taylor expansion'!I$7:J$8,MMULT(MINVERSE('Useful matrices &amp; checks'!$G218:$H219),'Useful matrices &amp; checks'!$L218:$L219))))</f>
        <v>-0.29541226640790058</v>
      </c>
      <c r="U218" s="12">
        <f t="array" aca="1" ref="U218:U219" ca="1">-1*(MMULT(MINVERSE('Useful matrices &amp; checks'!$G218:$H219),'SS Taylor expansion'!K$4:K$5)-MMULT(MINVERSE('Useful matrices &amp; checks'!$G218:$H219),MMULT('SS Taylor expansion'!K$7:L$8,MMULT(MINVERSE('Useful matrices &amp; checks'!$G218:$H219),'Useful matrices &amp; checks'!$L218:$L219))))</f>
        <v>6.0381169371769463</v>
      </c>
      <c r="V218" s="12">
        <f t="array" aca="1" ref="V218:V219" ca="1">-1*(MMULT(MINVERSE('Useful matrices &amp; checks'!$G218:$H219),'SS Taylor expansion'!M$4:M$5)-MMULT(MINVERSE('Useful matrices &amp; checks'!$G218:$H219),MMULT('SS Taylor expansion'!M$7:N$8,MMULT(MINVERSE('Useful matrices &amp; checks'!$G218:$H219),'Useful matrices &amp; checks'!$L218:$L219))))</f>
        <v>3.3283772763098494</v>
      </c>
      <c r="W218" s="12"/>
      <c r="X218" s="12">
        <f t="array" aca="1" ref="X218:X219" ca="1">(MMULT(MINVERSE('Useful matrices &amp; checks'!$G218:$H219),MMULT('SS Taylor expansion'!C$7:D$8,MMULT(MINVERSE('Useful matrices &amp; checks'!$G218:$H219),'SS Taylor expansion'!C$4:C$5)))-MMULT(MINVERSE('Useful matrices &amp; checks'!$G218:$H219),MMULT('SS Taylor expansion'!C$7:D$8,MMULT(MINVERSE('Useful matrices &amp; checks'!$G218:$H219),MMULT('SS Taylor expansion'!C$7:D$8,MMULT(MINVERSE('Useful matrices &amp; checks'!$G218:$H219),'Useful matrices &amp; checks'!$L218:$L219))))))</f>
        <v>38.940321571326841</v>
      </c>
      <c r="Y218" s="12">
        <f t="array" aca="1" ref="Y218:Y219" ca="1">(MMULT(MINVERSE('Useful matrices &amp; checks'!$G218:$H219),MMULT('SS Taylor expansion'!E$7:F$8,MMULT(MINVERSE('Useful matrices &amp; checks'!$G218:$H219),'SS Taylor expansion'!E$4:E$5)))-MMULT(MINVERSE('Useful matrices &amp; checks'!$G218:$H219),MMULT('SS Taylor expansion'!E$7:F$8,MMULT(MINVERSE('Useful matrices &amp; checks'!$G218:$H219),MMULT('SS Taylor expansion'!E$7:F$8,MMULT(MINVERSE('Useful matrices &amp; checks'!$G218:$H219),'Useful matrices &amp; checks'!$L218:$L219))))))</f>
        <v>193.35145159353786</v>
      </c>
      <c r="Z218" s="12">
        <f t="array" aca="1" ref="Z218:Z219" ca="1">(MMULT(MINVERSE('Useful matrices &amp; checks'!$G218:$H219),MMULT('SS Taylor expansion'!G$7:H$8,MMULT(MINVERSE('Useful matrices &amp; checks'!$G218:$H219),'SS Taylor expansion'!G$4:G$5)))-MMULT(MINVERSE('Useful matrices &amp; checks'!$G218:$H219),MMULT('SS Taylor expansion'!G$7:H$8,MMULT(MINVERSE('Useful matrices &amp; checks'!$G218:$H219),MMULT('SS Taylor expansion'!G$7:H$8,MMULT(MINVERSE('Useful matrices &amp; checks'!$G218:$H219),'Useful matrices &amp; checks'!$L218:$L219))))))</f>
        <v>-0.39976276937214117</v>
      </c>
      <c r="AA218" s="12">
        <f t="array" aca="1" ref="AA218:AA219" ca="1">(MMULT(MINVERSE('Useful matrices &amp; checks'!$G218:$H219),MMULT('SS Taylor expansion'!I$7:J$8,MMULT(MINVERSE('Useful matrices &amp; checks'!$G218:$H219),'SS Taylor expansion'!I$4:I$5)))-MMULT(MINVERSE('Useful matrices &amp; checks'!$G218:$H219),MMULT('SS Taylor expansion'!I$7:J$8,MMULT(MINVERSE('Useful matrices &amp; checks'!$G218:$H219),MMULT('SS Taylor expansion'!I$7:J$8,MMULT(MINVERSE('Useful matrices &amp; checks'!$G218:$H219),'Useful matrices &amp; checks'!$L218:$L219))))))</f>
        <v>0.40969265588879478</v>
      </c>
      <c r="AB218" s="12">
        <f t="array" aca="1" ref="AB218:AB219" ca="1">(MMULT(MINVERSE('Useful matrices &amp; checks'!$G218:$H219),MMULT('SS Taylor expansion'!K$7:L$8,MMULT(MINVERSE('Useful matrices &amp; checks'!$G218:$H219),'SS Taylor expansion'!K$4:K$5)))-MMULT(MINVERSE('Useful matrices &amp; checks'!$G218:$H219),MMULT('SS Taylor expansion'!K$7:L$8,MMULT(MINVERSE('Useful matrices &amp; checks'!$G218:$H219),MMULT('SS Taylor expansion'!K$7:L$8,MMULT(MINVERSE('Useful matrices &amp; checks'!$G218:$H219),'Useful matrices &amp; checks'!$L218:$L219))))))</f>
        <v>-104.45941775112178</v>
      </c>
      <c r="AC218" s="12">
        <f t="array" aca="1" ref="AC218:AC219" ca="1">(MMULT(MINVERSE('Useful matrices &amp; checks'!$G218:$H219),MMULT('SS Taylor expansion'!M$7:N$8,MMULT(MINVERSE('Useful matrices &amp; checks'!$G218:$H219),'SS Taylor expansion'!M$4:M$5)))-MMULT(MINVERSE('Useful matrices &amp; checks'!$G218:$H219),MMULT('SS Taylor expansion'!M$7:N$8,MMULT(MINVERSE('Useful matrices &amp; checks'!$G218:$H219),MMULT('SS Taylor expansion'!M$7:N$8,MMULT(MINVERSE('Useful matrices &amp; checks'!$G218:$H219),'Useful matrices &amp; checks'!$L218:$L219))))))</f>
        <v>-36.861312238758828</v>
      </c>
      <c r="AD218" s="12"/>
      <c r="AE218" s="12">
        <f t="array" aca="1" ref="AE218:AE219" ca="1">Q216:Q217*(INDEX('Flow probs &amp; rates'!AE$6:AE$5999-'Flow probs &amp; rates'!AE$5:AE$5999,'Useful matrices &amp; checks'!$A216))+X216:X217*(INDEX('Flow probs &amp; rates'!AE$6:AE$5999-'Flow probs &amp; rates'!AE$5:AE$5999,'Useful matrices &amp; checks'!$A216))^2</f>
        <v>-4.5957086802002828E-3</v>
      </c>
      <c r="AF218" s="12">
        <f t="array" aca="1" ref="AF218:AF219" ca="1">R216:R217*(INDEX('Flow probs &amp; rates'!AF$6:AF$5999-'Flow probs &amp; rates'!AF$5:AF$5999,'Useful matrices &amp; checks'!$A216))+Y216:Y217*(INDEX('Flow probs &amp; rates'!AF$6:AF$5999-'Flow probs &amp; rates'!AF$5:AF$5999,'Useful matrices &amp; checks'!$A216))^2</f>
        <v>-8.9054865746875395E-3</v>
      </c>
      <c r="AG218" s="12">
        <f t="array" aca="1" ref="AG218:AG219" ca="1">S216:S217*(INDEX('Flow probs &amp; rates'!AG$6:AG$5999-'Flow probs &amp; rates'!AG$5:AG$5999,'Useful matrices &amp; checks'!$A216))+Z216:Z217*(INDEX('Flow probs &amp; rates'!AG$6:AG$5999-'Flow probs &amp; rates'!AG$5:AG$5999,'Useful matrices &amp; checks'!$A216))^2</f>
        <v>-6.7977173570156228E-3</v>
      </c>
      <c r="AH218" s="12">
        <f t="array" aca="1" ref="AH218:AH219" ca="1">T216:T217*(INDEX('Flow probs &amp; rates'!AI$6:AI$5999-'Flow probs &amp; rates'!AI$5:AI$5999,'Useful matrices &amp; checks'!$A216))+AA216:AA217*(INDEX('Flow probs &amp; rates'!AI$6:AI$5999-'Flow probs &amp; rates'!AI$5:AI$5999,'Useful matrices &amp; checks'!$A216))^2</f>
        <v>-1.1845740660869986E-5</v>
      </c>
      <c r="AI218" s="12">
        <f t="array" aca="1" ref="AI218:AI219" ca="1">U216:U217*(INDEX('Flow probs &amp; rates'!AJ$6:AJ$5999-'Flow probs &amp; rates'!AJ$5:AJ$5999,'Useful matrices &amp; checks'!$A216))+AB216:AB217*(INDEX('Flow probs &amp; rates'!AJ$6:AJ$5999-'Flow probs &amp; rates'!AJ$5:AJ$5999,'Useful matrices &amp; checks'!$A216))^2</f>
        <v>-1.2658958560913471E-3</v>
      </c>
      <c r="AJ218" s="12">
        <f t="array" aca="1" ref="AJ218:AJ219" ca="1">V216:V217*(INDEX('Flow probs &amp; rates'!AK$6:AK$5999-'Flow probs &amp; rates'!AK$5:AK$5999,'Useful matrices &amp; checks'!$A216))+AC216:AC217*(INDEX('Flow probs &amp; rates'!AK$6:AK$5999-'Flow probs &amp; rates'!AK$5:AK$5999,'Useful matrices &amp; checks'!$A216))^2</f>
        <v>-3.836406733431759E-3</v>
      </c>
      <c r="AK218" s="12"/>
      <c r="AL218" s="12"/>
      <c r="AM218" s="12">
        <f ca="1">'Useful matrices &amp; checks'!AO218</f>
        <v>-2.5511119859384701E-2</v>
      </c>
      <c r="AN218" s="12">
        <f t="shared" ca="1" si="8"/>
        <v>-2.5413060942087423E-2</v>
      </c>
      <c r="AO218" s="12">
        <f t="shared" ca="1" si="9"/>
        <v>-9.8058917297277892E-5</v>
      </c>
    </row>
    <row r="219" spans="1:41" x14ac:dyDescent="0.35">
      <c r="Q219" s="12">
        <f ca="1"/>
        <v>1.040445146528058</v>
      </c>
      <c r="R219" s="12">
        <f ca="1"/>
        <v>0.17234457510448789</v>
      </c>
      <c r="S219" s="12">
        <f ca="1"/>
        <v>-5.0684220554878014E-2</v>
      </c>
      <c r="T219" s="12">
        <f ca="1"/>
        <v>-4.2288630950580657E-2</v>
      </c>
      <c r="U219" s="12">
        <f ca="1"/>
        <v>-9.4592177907678043E-2</v>
      </c>
      <c r="V219" s="12">
        <f ca="1"/>
        <v>0.47646131967931615</v>
      </c>
      <c r="W219" s="12"/>
      <c r="X219" s="12">
        <f ca="1"/>
        <v>-8.206325925551381</v>
      </c>
      <c r="Y219" s="12">
        <f ca="1"/>
        <v>-3.0290130347152235</v>
      </c>
      <c r="Z219" s="12">
        <f ca="1"/>
        <v>8.4246442915469691E-2</v>
      </c>
      <c r="AA219" s="12">
        <f ca="1"/>
        <v>5.8648009910739179E-2</v>
      </c>
      <c r="AB219" s="12">
        <f ca="1"/>
        <v>1.6364445953685594</v>
      </c>
      <c r="AC219" s="12">
        <f ca="1"/>
        <v>-5.2767423931767539</v>
      </c>
      <c r="AD219" s="12"/>
      <c r="AE219" s="12">
        <f ca="1"/>
        <v>9.7365442803443603E-4</v>
      </c>
      <c r="AF219" s="12">
        <f ca="1"/>
        <v>1.6078176925621656E-4</v>
      </c>
      <c r="AG219" s="12">
        <f ca="1"/>
        <v>1.4401756215967026E-3</v>
      </c>
      <c r="AH219" s="12">
        <f ca="1"/>
        <v>-1.5192868911249145E-6</v>
      </c>
      <c r="AI219" s="12">
        <f ca="1"/>
        <v>2.2854784376969424E-5</v>
      </c>
      <c r="AJ219" s="12">
        <f ca="1"/>
        <v>-4.9204204498413831E-4</v>
      </c>
      <c r="AK219" s="12"/>
      <c r="AL219" s="12"/>
      <c r="AM219" s="12">
        <f ca="1">'Useful matrices &amp; checks'!AO219</f>
        <v>2.0746255001619918E-3</v>
      </c>
      <c r="AN219" s="12">
        <f t="shared" ca="1" si="8"/>
        <v>2.1039052713890615E-3</v>
      </c>
      <c r="AO219" s="12">
        <f t="shared" ca="1" si="9"/>
        <v>-2.9279771227069731E-5</v>
      </c>
    </row>
    <row r="220" spans="1:41" x14ac:dyDescent="0.35">
      <c r="A220">
        <v>109</v>
      </c>
      <c r="P220" s="56" t="str">
        <f>INDEX('Flow probs &amp; rates'!$A$5:$A$5999,$A220)</f>
        <v>1999,5</v>
      </c>
      <c r="Q220" s="12">
        <f t="array" aca="1" ref="Q220:Q221" ca="1">-1*(MMULT(MINVERSE('Useful matrices &amp; checks'!$G220:$H221),'SS Taylor expansion'!C$4:C$5)-MMULT(MINVERSE('Useful matrices &amp; checks'!$G220:$H221),MMULT('SS Taylor expansion'!C$7:D$8,MMULT(MINVERSE('Useful matrices &amp; checks'!$G220:$H221),'Useful matrices &amp; checks'!$L220:$L221))))</f>
        <v>-5.0571715557913128</v>
      </c>
      <c r="R220" s="12">
        <f t="array" aca="1" ref="R220:R221" ca="1">-1*(MMULT(MINVERSE('Useful matrices &amp; checks'!$G220:$H221),'SS Taylor expansion'!E$4:E$5)-MMULT(MINVERSE('Useful matrices &amp; checks'!$G220:$H221),MMULT('SS Taylor expansion'!E$7:F$8,MMULT(MINVERSE('Useful matrices &amp; checks'!$G220:$H221),'Useful matrices &amp; checks'!$L220:$L221))))</f>
        <v>-11.049679760291415</v>
      </c>
      <c r="S220" s="12">
        <f t="array" aca="1" ref="S220:S221" ca="1">-1*(MMULT(MINVERSE('Useful matrices &amp; checks'!$G220:$H221),'SS Taylor expansion'!G$4:G$5)-MMULT(MINVERSE('Useful matrices &amp; checks'!$G220:$H221),MMULT('SS Taylor expansion'!G$7:H$8,MMULT(MINVERSE('Useful matrices &amp; checks'!$G220:$H221),'Useful matrices &amp; checks'!$L220:$L221))))</f>
        <v>0.21411331967087932</v>
      </c>
      <c r="T220" s="12">
        <f t="array" aca="1" ref="T220:T221" ca="1">-1*(MMULT(MINVERSE('Useful matrices &amp; checks'!$G220:$H221),'SS Taylor expansion'!I$4:I$5)-MMULT(MINVERSE('Useful matrices &amp; checks'!$G220:$H221),MMULT('SS Taylor expansion'!I$7:J$8,MMULT(MINVERSE('Useful matrices &amp; checks'!$G220:$H221),'Useful matrices &amp; checks'!$L220:$L221))))</f>
        <v>-0.25371411878467115</v>
      </c>
      <c r="U220" s="12">
        <f t="array" aca="1" ref="U220:U221" ca="1">-1*(MMULT(MINVERSE('Useful matrices &amp; checks'!$G220:$H221),'SS Taylor expansion'!K$4:K$5)-MMULT(MINVERSE('Useful matrices &amp; checks'!$G220:$H221),MMULT('SS Taylor expansion'!K$7:L$8,MMULT(MINVERSE('Useful matrices &amp; checks'!$G220:$H221),'Useful matrices &amp; checks'!$L220:$L221))))</f>
        <v>6.1432482448825461</v>
      </c>
      <c r="V220" s="12">
        <f t="array" aca="1" ref="V220:V221" ca="1">-1*(MMULT(MINVERSE('Useful matrices &amp; checks'!$G220:$H221),'SS Taylor expansion'!M$4:M$5)-MMULT(MINVERSE('Useful matrices &amp; checks'!$G220:$H221),MMULT('SS Taylor expansion'!M$7:N$8,MMULT(MINVERSE('Useful matrices &amp; checks'!$G220:$H221),'Useful matrices &amp; checks'!$L220:$L221))))</f>
        <v>3.3316318941689058</v>
      </c>
      <c r="W220" s="12"/>
      <c r="X220" s="12">
        <f t="array" aca="1" ref="X220:X221" ca="1">(MMULT(MINVERSE('Useful matrices &amp; checks'!$G220:$H221),MMULT('SS Taylor expansion'!C$7:D$8,MMULT(MINVERSE('Useful matrices &amp; checks'!$G220:$H221),'SS Taylor expansion'!C$4:C$5)))-MMULT(MINVERSE('Useful matrices &amp; checks'!$G220:$H221),MMULT('SS Taylor expansion'!C$7:D$8,MMULT(MINVERSE('Useful matrices &amp; checks'!$G220:$H221),MMULT('SS Taylor expansion'!C$7:D$8,MMULT(MINVERSE('Useful matrices &amp; checks'!$G220:$H221),'Useful matrices &amp; checks'!$L220:$L221))))))</f>
        <v>40.876618169287148</v>
      </c>
      <c r="Y220" s="12">
        <f t="array" aca="1" ref="Y220:Y221" ca="1">(MMULT(MINVERSE('Useful matrices &amp; checks'!$G220:$H221),MMULT('SS Taylor expansion'!E$7:F$8,MMULT(MINVERSE('Useful matrices &amp; checks'!$G220:$H221),'SS Taylor expansion'!E$4:E$5)))-MMULT(MINVERSE('Useful matrices &amp; checks'!$G220:$H221),MMULT('SS Taylor expansion'!E$7:F$8,MMULT(MINVERSE('Useful matrices &amp; checks'!$G220:$H221),MMULT('SS Taylor expansion'!E$7:F$8,MMULT(MINVERSE('Useful matrices &amp; checks'!$G220:$H221),'Useful matrices &amp; checks'!$L220:$L221))))))</f>
        <v>195.14569197692944</v>
      </c>
      <c r="Z220" s="12">
        <f t="array" aca="1" ref="Z220:Z221" ca="1">(MMULT(MINVERSE('Useful matrices &amp; checks'!$G220:$H221),MMULT('SS Taylor expansion'!G$7:H$8,MMULT(MINVERSE('Useful matrices &amp; checks'!$G220:$H221),'SS Taylor expansion'!G$4:G$5)))-MMULT(MINVERSE('Useful matrices &amp; checks'!$G220:$H221),MMULT('SS Taylor expansion'!G$7:H$8,MMULT(MINVERSE('Useful matrices &amp; checks'!$G220:$H221),MMULT('SS Taylor expansion'!G$7:H$8,MMULT(MINVERSE('Useful matrices &amp; checks'!$G220:$H221),'Useful matrices &amp; checks'!$L220:$L221))))))</f>
        <v>-0.33215109979007496</v>
      </c>
      <c r="AA220" s="12">
        <f t="array" aca="1" ref="AA220:AA221" ca="1">(MMULT(MINVERSE('Useful matrices &amp; checks'!$G220:$H221),MMULT('SS Taylor expansion'!I$7:J$8,MMULT(MINVERSE('Useful matrices &amp; checks'!$G220:$H221),'SS Taylor expansion'!I$4:I$5)))-MMULT(MINVERSE('Useful matrices &amp; checks'!$G220:$H221),MMULT('SS Taylor expansion'!I$7:J$8,MMULT(MINVERSE('Useful matrices &amp; checks'!$G220:$H221),MMULT('SS Taylor expansion'!I$7:J$8,MMULT(MINVERSE('Useful matrices &amp; checks'!$G220:$H221),'Useful matrices &amp; checks'!$L220:$L221))))))</f>
        <v>0.34227312660086345</v>
      </c>
      <c r="AB220" s="12">
        <f t="array" aca="1" ref="AB220:AB221" ca="1">(MMULT(MINVERSE('Useful matrices &amp; checks'!$G220:$H221),MMULT('SS Taylor expansion'!K$7:L$8,MMULT(MINVERSE('Useful matrices &amp; checks'!$G220:$H221),'SS Taylor expansion'!K$4:K$5)))-MMULT(MINVERSE('Useful matrices &amp; checks'!$G220:$H221),MMULT('SS Taylor expansion'!K$7:L$8,MMULT(MINVERSE('Useful matrices &amp; checks'!$G220:$H221),MMULT('SS Taylor expansion'!K$7:L$8,MMULT(MINVERSE('Useful matrices &amp; checks'!$G220:$H221),'Useful matrices &amp; checks'!$L220:$L221))))))</f>
        <v>-107.25201822190738</v>
      </c>
      <c r="AC220" s="12">
        <f t="array" aca="1" ref="AC220:AC221" ca="1">(MMULT(MINVERSE('Useful matrices &amp; checks'!$G220:$H221),MMULT('SS Taylor expansion'!M$7:N$8,MMULT(MINVERSE('Useful matrices &amp; checks'!$G220:$H221),'SS Taylor expansion'!M$4:M$5)))-MMULT(MINVERSE('Useful matrices &amp; checks'!$G220:$H221),MMULT('SS Taylor expansion'!M$7:N$8,MMULT(MINVERSE('Useful matrices &amp; checks'!$G220:$H221),MMULT('SS Taylor expansion'!M$7:N$8,MMULT(MINVERSE('Useful matrices &amp; checks'!$G220:$H221),'Useful matrices &amp; checks'!$L220:$L221))))))</f>
        <v>-36.404423838346091</v>
      </c>
      <c r="AD220" s="12"/>
      <c r="AE220" s="12">
        <f t="array" aca="1" ref="AE220:AE221" ca="1">Q218:Q219*(INDEX('Flow probs &amp; rates'!AE$6:AE$5999-'Flow probs &amp; rates'!AE$5:AE$5999,'Useful matrices &amp; checks'!$A218))+X218:X219*(INDEX('Flow probs &amp; rates'!AE$6:AE$5999-'Flow probs &amp; rates'!AE$5:AE$5999,'Useful matrices &amp; checks'!$A218))^2</f>
        <v>3.9185851297117305E-3</v>
      </c>
      <c r="AF220" s="12">
        <f t="array" aca="1" ref="AF220:AF221" ca="1">R218:R219*(INDEX('Flow probs &amp; rates'!AF$6:AF$5999-'Flow probs &amp; rates'!AF$5:AF$5999,'Useful matrices &amp; checks'!$A218))+Y218:Y219*(INDEX('Flow probs &amp; rates'!AF$6:AF$5999-'Flow probs &amp; rates'!AF$5:AF$5999,'Useful matrices &amp; checks'!$A218))^2</f>
        <v>-1.4471020096484964E-3</v>
      </c>
      <c r="AG220" s="12">
        <f t="array" aca="1" ref="AG220:AG221" ca="1">S218:S219*(INDEX('Flow probs &amp; rates'!AG$6:AG$5999-'Flow probs &amp; rates'!AG$5:AG$5999,'Useful matrices &amp; checks'!$A218))+Z218:Z219*(INDEX('Flow probs &amp; rates'!AG$6:AG$5999-'Flow probs &amp; rates'!AG$5:AG$5999,'Useful matrices &amp; checks'!$A218))^2</f>
        <v>3.5758542864319561E-3</v>
      </c>
      <c r="AH220" s="12">
        <f t="array" aca="1" ref="AH220:AH221" ca="1">T218:T219*(INDEX('Flow probs &amp; rates'!AI$6:AI$5999-'Flow probs &amp; rates'!AI$5:AI$5999,'Useful matrices &amp; checks'!$A218))+AA218:AA219*(INDEX('Flow probs &amp; rates'!AI$6:AI$5999-'Flow probs &amp; rates'!AI$5:AI$5999,'Useful matrices &amp; checks'!$A218))^2</f>
        <v>-6.7053892796707431E-3</v>
      </c>
      <c r="AI220" s="12">
        <f t="array" aca="1" ref="AI220:AI221" ca="1">U218:U219*(INDEX('Flow probs &amp; rates'!AJ$6:AJ$5999-'Flow probs &amp; rates'!AJ$5:AJ$5999,'Useful matrices &amp; checks'!$A218))+AB218:AB219*(INDEX('Flow probs &amp; rates'!AJ$6:AJ$5999-'Flow probs &amp; rates'!AJ$5:AJ$5999,'Useful matrices &amp; checks'!$A218))^2</f>
        <v>1.0172466696982393E-2</v>
      </c>
      <c r="AJ220" s="12">
        <f t="array" aca="1" ref="AJ220:AJ221" ca="1">V218:V219*(INDEX('Flow probs &amp; rates'!AK$6:AK$5999-'Flow probs &amp; rates'!AK$5:AK$5999,'Useful matrices &amp; checks'!$A218))+AC218:AC219*(INDEX('Flow probs &amp; rates'!AK$6:AK$5999-'Flow probs &amp; rates'!AK$5:AK$5999,'Useful matrices &amp; checks'!$A218))^2</f>
        <v>-1.0744916715408639E-2</v>
      </c>
      <c r="AK220" s="12"/>
      <c r="AL220" s="12"/>
      <c r="AM220" s="12">
        <f ca="1">'Useful matrices &amp; checks'!AO220</f>
        <v>-2.881557135733237E-4</v>
      </c>
      <c r="AN220" s="12">
        <f t="shared" ca="1" si="8"/>
        <v>-1.2305018916017978E-3</v>
      </c>
      <c r="AO220" s="12">
        <f t="shared" ca="1" si="9"/>
        <v>9.4234617802847406E-4</v>
      </c>
    </row>
    <row r="221" spans="1:41" x14ac:dyDescent="0.35">
      <c r="P221" s="56"/>
      <c r="Q221" s="12">
        <f ca="1"/>
        <v>0.97058242881539147</v>
      </c>
      <c r="R221" s="12">
        <f ca="1"/>
        <v>0.12653163775153722</v>
      </c>
      <c r="S221" s="12">
        <f ca="1"/>
        <v>-4.1093054399134563E-2</v>
      </c>
      <c r="T221" s="12">
        <f ca="1"/>
        <v>-3.5735888104993369E-2</v>
      </c>
      <c r="U221" s="12">
        <f ca="1"/>
        <v>-7.0347311270742646E-2</v>
      </c>
      <c r="V221" s="12">
        <f ca="1"/>
        <v>0.46926369390618394</v>
      </c>
      <c r="W221" s="12"/>
      <c r="X221" s="12">
        <f ca="1"/>
        <v>-7.8451219039766453</v>
      </c>
      <c r="Y221" s="12">
        <f ca="1"/>
        <v>-2.2346443102118183</v>
      </c>
      <c r="Z221" s="12">
        <f ca="1"/>
        <v>6.3747100056112393E-2</v>
      </c>
      <c r="AA221" s="12">
        <f ca="1"/>
        <v>4.8209513180208892E-2</v>
      </c>
      <c r="AB221" s="12">
        <f ca="1"/>
        <v>1.2281598935151177</v>
      </c>
      <c r="AC221" s="12">
        <f ca="1"/>
        <v>-5.1275996111119415</v>
      </c>
      <c r="AD221" s="12"/>
      <c r="AE221" s="12">
        <f ca="1"/>
        <v>-8.2580691283022146E-4</v>
      </c>
      <c r="AF221" s="12">
        <f ca="1"/>
        <v>2.2670069521910887E-5</v>
      </c>
      <c r="AG221" s="12">
        <f ca="1"/>
        <v>-7.5357944034925716E-4</v>
      </c>
      <c r="AH221" s="12">
        <f ca="1"/>
        <v>-9.5988476062953455E-4</v>
      </c>
      <c r="AI221" s="12">
        <f ca="1"/>
        <v>-1.5936024253461562E-4</v>
      </c>
      <c r="AJ221" s="12">
        <f ca="1"/>
        <v>-1.5381481043350775E-3</v>
      </c>
      <c r="AK221" s="12"/>
      <c r="AL221" s="12"/>
      <c r="AM221" s="12">
        <f ca="1">'Useful matrices &amp; checks'!AO221</f>
        <v>-4.0029041311169244E-3</v>
      </c>
      <c r="AN221" s="12">
        <f t="shared" ca="1" si="8"/>
        <v>-4.2141093911567951E-3</v>
      </c>
      <c r="AO221" s="12">
        <f t="shared" ca="1" si="9"/>
        <v>2.1120526003987061E-4</v>
      </c>
    </row>
    <row r="222" spans="1:41" x14ac:dyDescent="0.35">
      <c r="A222">
        <v>110</v>
      </c>
      <c r="P222" s="56" t="str">
        <f>INDEX('Flow probs &amp; rates'!$A$5:$A$5999,$A222)</f>
        <v>1999,6</v>
      </c>
      <c r="Q222" s="12">
        <f t="array" aca="1" ref="Q222:Q223" ca="1">-1*(MMULT(MINVERSE('Useful matrices &amp; checks'!$G222:$H223),'SS Taylor expansion'!C$4:C$5)-MMULT(MINVERSE('Useful matrices &amp; checks'!$G222:$H223),MMULT('SS Taylor expansion'!C$7:D$8,MMULT(MINVERSE('Useful matrices &amp; checks'!$G222:$H223),'Useful matrices &amp; checks'!$L222:$L223))))</f>
        <v>-4.9789428292386466</v>
      </c>
      <c r="R222" s="12">
        <f t="array" aca="1" ref="R222:R223" ca="1">-1*(MMULT(MINVERSE('Useful matrices &amp; checks'!$G222:$H223),'SS Taylor expansion'!E$4:E$5)-MMULT(MINVERSE('Useful matrices &amp; checks'!$G222:$H223),MMULT('SS Taylor expansion'!E$7:F$8,MMULT(MINVERSE('Useful matrices &amp; checks'!$G222:$H223),'Useful matrices &amp; checks'!$L222:$L223))))</f>
        <v>-10.832492321042098</v>
      </c>
      <c r="S222" s="12">
        <f t="array" aca="1" ref="S222:S223" ca="1">-1*(MMULT(MINVERSE('Useful matrices &amp; checks'!$G222:$H223),'SS Taylor expansion'!G$4:G$5)-MMULT(MINVERSE('Useful matrices &amp; checks'!$G222:$H223),MMULT('SS Taylor expansion'!G$7:H$8,MMULT(MINVERSE('Useful matrices &amp; checks'!$G222:$H223),'Useful matrices &amp; checks'!$L222:$L223))))</f>
        <v>0.23408413930070121</v>
      </c>
      <c r="T222" s="12">
        <f t="array" aca="1" ref="T222:T223" ca="1">-1*(MMULT(MINVERSE('Useful matrices &amp; checks'!$G222:$H223),'SS Taylor expansion'!I$4:I$5)-MMULT(MINVERSE('Useful matrices &amp; checks'!$G222:$H223),MMULT('SS Taylor expansion'!I$7:J$8,MMULT(MINVERSE('Useful matrices &amp; checks'!$G222:$H223),'Useful matrices &amp; checks'!$L222:$L223))))</f>
        <v>-0.27520362085627631</v>
      </c>
      <c r="U222" s="12">
        <f t="array" aca="1" ref="U222:U223" ca="1">-1*(MMULT(MINVERSE('Useful matrices &amp; checks'!$G222:$H223),'SS Taylor expansion'!K$4:K$5)-MMULT(MINVERSE('Useful matrices &amp; checks'!$G222:$H223),MMULT('SS Taylor expansion'!K$7:L$8,MMULT(MINVERSE('Useful matrices &amp; checks'!$G222:$H223),'Useful matrices &amp; checks'!$L222:$L223))))</f>
        <v>5.5445748544144298</v>
      </c>
      <c r="V222" s="12">
        <f t="array" aca="1" ref="V222:V223" ca="1">-1*(MMULT(MINVERSE('Useful matrices &amp; checks'!$G222:$H223),'SS Taylor expansion'!M$4:M$5)-MMULT(MINVERSE('Useful matrices &amp; checks'!$G222:$H223),MMULT('SS Taylor expansion'!M$7:N$8,MMULT(MINVERSE('Useful matrices &amp; checks'!$G222:$H223),'Useful matrices &amp; checks'!$L222:$L223))))</f>
        <v>2.9961196702885387</v>
      </c>
      <c r="W222" s="12"/>
      <c r="X222" s="12">
        <f t="array" aca="1" ref="X222:X223" ca="1">(MMULT(MINVERSE('Useful matrices &amp; checks'!$G222:$H223),MMULT('SS Taylor expansion'!C$7:D$8,MMULT(MINVERSE('Useful matrices &amp; checks'!$G222:$H223),'SS Taylor expansion'!C$4:C$5)))-MMULT(MINVERSE('Useful matrices &amp; checks'!$G222:$H223),MMULT('SS Taylor expansion'!C$7:D$8,MMULT(MINVERSE('Useful matrices &amp; checks'!$G222:$H223),MMULT('SS Taylor expansion'!C$7:D$8,MMULT(MINVERSE('Useful matrices &amp; checks'!$G222:$H223),'Useful matrices &amp; checks'!$L222:$L223))))))</f>
        <v>38.643975908276325</v>
      </c>
      <c r="Y222" s="12">
        <f t="array" aca="1" ref="Y222:Y223" ca="1">(MMULT(MINVERSE('Useful matrices &amp; checks'!$G222:$H223),MMULT('SS Taylor expansion'!E$7:F$8,MMULT(MINVERSE('Useful matrices &amp; checks'!$G222:$H223),'SS Taylor expansion'!E$4:E$5)))-MMULT(MINVERSE('Useful matrices &amp; checks'!$G222:$H223),MMULT('SS Taylor expansion'!E$7:F$8,MMULT(MINVERSE('Useful matrices &amp; checks'!$G222:$H223),MMULT('SS Taylor expansion'!E$7:F$8,MMULT(MINVERSE('Useful matrices &amp; checks'!$G222:$H223),'Useful matrices &amp; checks'!$L222:$L223))))))</f>
        <v>182.92131017042462</v>
      </c>
      <c r="Z222" s="12">
        <f t="array" aca="1" ref="Z222:Z223" ca="1">(MMULT(MINVERSE('Useful matrices &amp; checks'!$G222:$H223),MMULT('SS Taylor expansion'!G$7:H$8,MMULT(MINVERSE('Useful matrices &amp; checks'!$G222:$H223),'SS Taylor expansion'!G$4:G$5)))-MMULT(MINVERSE('Useful matrices &amp; checks'!$G222:$H223),MMULT('SS Taylor expansion'!G$7:H$8,MMULT(MINVERSE('Useful matrices &amp; checks'!$G222:$H223),MMULT('SS Taylor expansion'!G$7:H$8,MMULT(MINVERSE('Useful matrices &amp; checks'!$G222:$H223),'Useful matrices &amp; checks'!$L222:$L223))))))</f>
        <v>-0.39627839631483103</v>
      </c>
      <c r="AA222" s="12">
        <f t="array" aca="1" ref="AA222:AA223" ca="1">(MMULT(MINVERSE('Useful matrices &amp; checks'!$G222:$H223),MMULT('SS Taylor expansion'!I$7:J$8,MMULT(MINVERSE('Useful matrices &amp; checks'!$G222:$H223),'SS Taylor expansion'!I$4:I$5)))-MMULT(MINVERSE('Useful matrices &amp; checks'!$G222:$H223),MMULT('SS Taylor expansion'!I$7:J$8,MMULT(MINVERSE('Useful matrices &amp; checks'!$G222:$H223),MMULT('SS Taylor expansion'!I$7:J$8,MMULT(MINVERSE('Useful matrices &amp; checks'!$G222:$H223),'Useful matrices &amp; checks'!$L222:$L223))))))</f>
        <v>0.40232505271568347</v>
      </c>
      <c r="AB222" s="12">
        <f t="array" aca="1" ref="AB222:AB223" ca="1">(MMULT(MINVERSE('Useful matrices &amp; checks'!$G222:$H223),MMULT('SS Taylor expansion'!K$7:L$8,MMULT(MINVERSE('Useful matrices &amp; checks'!$G222:$H223),'SS Taylor expansion'!K$4:K$5)))-MMULT(MINVERSE('Useful matrices &amp; checks'!$G222:$H223),MMULT('SS Taylor expansion'!K$7:L$8,MMULT(MINVERSE('Useful matrices &amp; checks'!$G222:$H223),MMULT('SS Taylor expansion'!K$7:L$8,MMULT(MINVERSE('Useful matrices &amp; checks'!$G222:$H223),'Useful matrices &amp; checks'!$L222:$L223))))))</f>
        <v>-92.347023078473967</v>
      </c>
      <c r="AC222" s="12">
        <f t="array" aca="1" ref="AC222:AC223" ca="1">(MMULT(MINVERSE('Useful matrices &amp; checks'!$G222:$H223),MMULT('SS Taylor expansion'!M$7:N$8,MMULT(MINVERSE('Useful matrices &amp; checks'!$G222:$H223),'SS Taylor expansion'!M$4:M$5)))-MMULT(MINVERSE('Useful matrices &amp; checks'!$G222:$H223),MMULT('SS Taylor expansion'!M$7:N$8,MMULT(MINVERSE('Useful matrices &amp; checks'!$G222:$H223),MMULT('SS Taylor expansion'!M$7:N$8,MMULT(MINVERSE('Useful matrices &amp; checks'!$G222:$H223),'Useful matrices &amp; checks'!$L222:$L223))))))</f>
        <v>-31.719291301348136</v>
      </c>
      <c r="AD222" s="12"/>
      <c r="AE222" s="12">
        <f t="array" aca="1" ref="AE222:AE223" ca="1">Q220:Q221*(INDEX('Flow probs &amp; rates'!AE$6:AE$5999-'Flow probs &amp; rates'!AE$5:AE$5999,'Useful matrices &amp; checks'!$A220))+X220:X221*(INDEX('Flow probs &amp; rates'!AE$6:AE$5999-'Flow probs &amp; rates'!AE$5:AE$5999,'Useful matrices &amp; checks'!$A220))^2</f>
        <v>-3.5012347415222813E-3</v>
      </c>
      <c r="AF222" s="12">
        <f t="array" aca="1" ref="AF222:AF223" ca="1">R220:R221*(INDEX('Flow probs &amp; rates'!AF$6:AF$5999-'Flow probs &amp; rates'!AF$5:AF$5999,'Useful matrices &amp; checks'!$A220))+Y220:Y221*(INDEX('Flow probs &amp; rates'!AF$6:AF$5999-'Flow probs &amp; rates'!AF$5:AF$5999,'Useful matrices &amp; checks'!$A220))^2</f>
        <v>3.5025352157948171E-3</v>
      </c>
      <c r="AG222" s="12">
        <f t="array" aca="1" ref="AG222:AG223" ca="1">S220:S221*(INDEX('Flow probs &amp; rates'!AG$6:AG$5999-'Flow probs &amp; rates'!AG$5:AG$5999,'Useful matrices &amp; checks'!$A220))+Z220:Z221*(INDEX('Flow probs &amp; rates'!AG$6:AG$5999-'Flow probs &amp; rates'!AG$5:AG$5999,'Useful matrices &amp; checks'!$A220))^2</f>
        <v>-6.583885735569079E-3</v>
      </c>
      <c r="AH222" s="12">
        <f t="array" aca="1" ref="AH222:AH223" ca="1">T220:T221*(INDEX('Flow probs &amp; rates'!AI$6:AI$5999-'Flow probs &amp; rates'!AI$5:AI$5999,'Useful matrices &amp; checks'!$A220))+AA220:AA221*(INDEX('Flow probs &amp; rates'!AI$6:AI$5999-'Flow probs &amp; rates'!AI$5:AI$5999,'Useful matrices &amp; checks'!$A220))^2</f>
        <v>7.1976380192954308E-3</v>
      </c>
      <c r="AI222" s="12">
        <f t="array" aca="1" ref="AI222:AI223" ca="1">U220:U221*(INDEX('Flow probs &amp; rates'!AJ$6:AJ$5999-'Flow probs &amp; rates'!AJ$5:AJ$5999,'Useful matrices &amp; checks'!$A220))+AB220:AB221*(INDEX('Flow probs &amp; rates'!AJ$6:AJ$5999-'Flow probs &amp; rates'!AJ$5:AJ$5999,'Useful matrices &amp; checks'!$A220))^2</f>
        <v>1.0795841328415367E-2</v>
      </c>
      <c r="AJ222" s="12">
        <f t="array" aca="1" ref="AJ222:AJ223" ca="1">V220:V221*(INDEX('Flow probs &amp; rates'!AK$6:AK$5999-'Flow probs &amp; rates'!AK$5:AK$5999,'Useful matrices &amp; checks'!$A220))+AC220:AC221*(INDEX('Flow probs &amp; rates'!AK$6:AK$5999-'Flow probs &amp; rates'!AK$5:AK$5999,'Useful matrices &amp; checks'!$A220))^2</f>
        <v>4.8071783924046136E-3</v>
      </c>
      <c r="AK222" s="12"/>
      <c r="AL222" s="12"/>
      <c r="AM222" s="12">
        <f ca="1">'Useful matrices &amp; checks'!AO222</f>
        <v>1.5830902656902679E-2</v>
      </c>
      <c r="AN222" s="12">
        <f t="shared" ca="1" si="8"/>
        <v>1.6218072478818867E-2</v>
      </c>
      <c r="AO222" s="12">
        <f t="shared" ca="1" si="9"/>
        <v>-3.871698219161876E-4</v>
      </c>
    </row>
    <row r="223" spans="1:41" x14ac:dyDescent="0.35">
      <c r="Q223" s="12">
        <f ca="1"/>
        <v>1.0859776433465933</v>
      </c>
      <c r="R223" s="12">
        <f ca="1"/>
        <v>0.14816645522375183</v>
      </c>
      <c r="S223" s="12">
        <f ca="1"/>
        <v>-5.1057051800183786E-2</v>
      </c>
      <c r="T223" s="12">
        <f ca="1"/>
        <v>-4.4091031435255952E-2</v>
      </c>
      <c r="U223" s="12">
        <f ca="1"/>
        <v>-7.5838503047496703E-2</v>
      </c>
      <c r="V223" s="12">
        <f ca="1"/>
        <v>0.48001551053527114</v>
      </c>
      <c r="W223" s="12"/>
      <c r="X223" s="12">
        <f ca="1"/>
        <v>-8.4287960970280391</v>
      </c>
      <c r="Y223" s="12">
        <f ca="1"/>
        <v>-2.5019913524599589</v>
      </c>
      <c r="Z223" s="12">
        <f ca="1"/>
        <v>8.6433906493550622E-2</v>
      </c>
      <c r="AA223" s="12">
        <f ca="1"/>
        <v>6.4457460593304733E-2</v>
      </c>
      <c r="AB223" s="12">
        <f ca="1"/>
        <v>1.2631193869784529</v>
      </c>
      <c r="AC223" s="12">
        <f ca="1"/>
        <v>-5.0818236530476462</v>
      </c>
      <c r="AD223" s="12"/>
      <c r="AE223" s="12">
        <f ca="1"/>
        <v>6.7196393908922698E-4</v>
      </c>
      <c r="AF223" s="12">
        <f ca="1"/>
        <v>-4.0108086999008552E-5</v>
      </c>
      <c r="AG223" s="12">
        <f ca="1"/>
        <v>1.2635924523766232E-3</v>
      </c>
      <c r="AH223" s="12">
        <f ca="1"/>
        <v>1.0137945342178092E-3</v>
      </c>
      <c r="AI223" s="12">
        <f ca="1"/>
        <v>-1.2362489355565733E-4</v>
      </c>
      <c r="AJ223" s="12">
        <f ca="1"/>
        <v>6.7709589814948941E-4</v>
      </c>
      <c r="AK223" s="12"/>
      <c r="AL223" s="12"/>
      <c r="AM223" s="12">
        <f ca="1">'Useful matrices &amp; checks'!AO223</f>
        <v>3.6700596118117816E-3</v>
      </c>
      <c r="AN223" s="12">
        <f t="shared" ca="1" si="8"/>
        <v>3.4627138432784827E-3</v>
      </c>
      <c r="AO223" s="12">
        <f t="shared" ca="1" si="9"/>
        <v>2.073457685332989E-4</v>
      </c>
    </row>
    <row r="224" spans="1:41" x14ac:dyDescent="0.35">
      <c r="A224">
        <v>111</v>
      </c>
      <c r="P224" s="56" t="str">
        <f>INDEX('Flow probs &amp; rates'!$A$5:$A$5999,$A224)</f>
        <v>1999,7</v>
      </c>
      <c r="Q224" s="12">
        <f t="array" aca="1" ref="Q224:Q225" ca="1">-1*(MMULT(MINVERSE('Useful matrices &amp; checks'!$G224:$H225),'SS Taylor expansion'!C$4:C$5)-MMULT(MINVERSE('Useful matrices &amp; checks'!$G224:$H225),MMULT('SS Taylor expansion'!C$7:D$8,MMULT(MINVERSE('Useful matrices &amp; checks'!$G224:$H225),'Useful matrices &amp; checks'!$L224:$L225))))</f>
        <v>-4.8345531815953251</v>
      </c>
      <c r="R224" s="12">
        <f t="array" aca="1" ref="R224:R225" ca="1">-1*(MMULT(MINVERSE('Useful matrices &amp; checks'!$G224:$H225),'SS Taylor expansion'!E$4:E$5)-MMULT(MINVERSE('Useful matrices &amp; checks'!$G224:$H225),MMULT('SS Taylor expansion'!E$7:F$8,MMULT(MINVERSE('Useful matrices &amp; checks'!$G224:$H225),'Useful matrices &amp; checks'!$L224:$L225))))</f>
        <v>-11.183663337948603</v>
      </c>
      <c r="S224" s="12">
        <f t="array" aca="1" ref="S224:S225" ca="1">-1*(MMULT(MINVERSE('Useful matrices &amp; checks'!$G224:$H225),'SS Taylor expansion'!G$4:G$5)-MMULT(MINVERSE('Useful matrices &amp; checks'!$G224:$H225),MMULT('SS Taylor expansion'!G$7:H$8,MMULT(MINVERSE('Useful matrices &amp; checks'!$G224:$H225),'Useful matrices &amp; checks'!$L224:$L225))))</f>
        <v>0.19834547732607294</v>
      </c>
      <c r="T224" s="12">
        <f t="array" aca="1" ref="T224:T225" ca="1">-1*(MMULT(MINVERSE('Useful matrices &amp; checks'!$G224:$H225),'SS Taylor expansion'!I$4:I$5)-MMULT(MINVERSE('Useful matrices &amp; checks'!$G224:$H225),MMULT('SS Taylor expansion'!I$7:J$8,MMULT(MINVERSE('Useful matrices &amp; checks'!$G224:$H225),'Useful matrices &amp; checks'!$L224:$L225))))</f>
        <v>-0.2604826624623362</v>
      </c>
      <c r="U224" s="12">
        <f t="array" aca="1" ref="U224:U225" ca="1">-1*(MMULT(MINVERSE('Useful matrices &amp; checks'!$G224:$H225),'SS Taylor expansion'!K$4:K$5)-MMULT(MINVERSE('Useful matrices &amp; checks'!$G224:$H225),MMULT('SS Taylor expansion'!K$7:L$8,MMULT(MINVERSE('Useful matrices &amp; checks'!$G224:$H225),'Useful matrices &amp; checks'!$L224:$L225))))</f>
        <v>5.5247925260550748</v>
      </c>
      <c r="V224" s="12">
        <f t="array" aca="1" ref="V224:V225" ca="1">-1*(MMULT(MINVERSE('Useful matrices &amp; checks'!$G224:$H225),'SS Taylor expansion'!M$4:M$5)-MMULT(MINVERSE('Useful matrices &amp; checks'!$G224:$H225),MMULT('SS Taylor expansion'!M$7:N$8,MMULT(MINVERSE('Useful matrices &amp; checks'!$G224:$H225),'Useful matrices &amp; checks'!$L224:$L225))))</f>
        <v>3.1364960906767738</v>
      </c>
      <c r="W224" s="12"/>
      <c r="X224" s="12">
        <f t="array" aca="1" ref="X224:X225" ca="1">(MMULT(MINVERSE('Useful matrices &amp; checks'!$G224:$H225),MMULT('SS Taylor expansion'!C$7:D$8,MMULT(MINVERSE('Useful matrices &amp; checks'!$G224:$H225),'SS Taylor expansion'!C$4:C$5)))-MMULT(MINVERSE('Useful matrices &amp; checks'!$G224:$H225),MMULT('SS Taylor expansion'!C$7:D$8,MMULT(MINVERSE('Useful matrices &amp; checks'!$G224:$H225),MMULT('SS Taylor expansion'!C$7:D$8,MMULT(MINVERSE('Useful matrices &amp; checks'!$G224:$H225),'Useful matrices &amp; checks'!$L224:$L225))))))</f>
        <v>35.87816235438622</v>
      </c>
      <c r="Y224" s="12">
        <f t="array" aca="1" ref="Y224:Y225" ca="1">(MMULT(MINVERSE('Useful matrices &amp; checks'!$G224:$H225),MMULT('SS Taylor expansion'!E$7:F$8,MMULT(MINVERSE('Useful matrices &amp; checks'!$G224:$H225),'SS Taylor expansion'!E$4:E$5)))-MMULT(MINVERSE('Useful matrices &amp; checks'!$G224:$H225),MMULT('SS Taylor expansion'!E$7:F$8,MMULT(MINVERSE('Useful matrices &amp; checks'!$G224:$H225),MMULT('SS Taylor expansion'!E$7:F$8,MMULT(MINVERSE('Useful matrices &amp; checks'!$G224:$H225),'Useful matrices &amp; checks'!$L224:$L225))))))</f>
        <v>191.99312472536107</v>
      </c>
      <c r="Z224" s="12">
        <f t="array" aca="1" ref="Z224:Z225" ca="1">(MMULT(MINVERSE('Useful matrices &amp; checks'!$G224:$H225),MMULT('SS Taylor expansion'!G$7:H$8,MMULT(MINVERSE('Useful matrices &amp; checks'!$G224:$H225),'SS Taylor expansion'!G$4:G$5)))-MMULT(MINVERSE('Useful matrices &amp; checks'!$G224:$H225),MMULT('SS Taylor expansion'!G$7:H$8,MMULT(MINVERSE('Useful matrices &amp; checks'!$G224:$H225),MMULT('SS Taylor expansion'!G$7:H$8,MMULT(MINVERSE('Useful matrices &amp; checks'!$G224:$H225),'Useful matrices &amp; checks'!$L224:$L225))))))</f>
        <v>-0.31821075724877168</v>
      </c>
      <c r="AA224" s="12">
        <f t="array" aca="1" ref="AA224:AA225" ca="1">(MMULT(MINVERSE('Useful matrices &amp; checks'!$G224:$H225),MMULT('SS Taylor expansion'!I$7:J$8,MMULT(MINVERSE('Useful matrices &amp; checks'!$G224:$H225),'SS Taylor expansion'!I$4:I$5)))-MMULT(MINVERSE('Useful matrices &amp; checks'!$G224:$H225),MMULT('SS Taylor expansion'!I$7:J$8,MMULT(MINVERSE('Useful matrices &amp; checks'!$G224:$H225),MMULT('SS Taylor expansion'!I$7:J$8,MMULT(MINVERSE('Useful matrices &amp; checks'!$G224:$H225),'Useful matrices &amp; checks'!$L224:$L225))))))</f>
        <v>0.35614192280879564</v>
      </c>
      <c r="AB224" s="12">
        <f t="array" aca="1" ref="AB224:AB225" ca="1">(MMULT(MINVERSE('Useful matrices &amp; checks'!$G224:$H225),MMULT('SS Taylor expansion'!K$7:L$8,MMULT(MINVERSE('Useful matrices &amp; checks'!$G224:$H225),'SS Taylor expansion'!K$4:K$5)))-MMULT(MINVERSE('Useful matrices &amp; checks'!$G224:$H225),MMULT('SS Taylor expansion'!K$7:L$8,MMULT(MINVERSE('Useful matrices &amp; checks'!$G224:$H225),MMULT('SS Taylor expansion'!K$7:L$8,MMULT(MINVERSE('Useful matrices &amp; checks'!$G224:$H225),'Useful matrices &amp; checks'!$L224:$L225))))))</f>
        <v>-93.535824433744722</v>
      </c>
      <c r="AC224" s="12">
        <f t="array" aca="1" ref="AC224:AC225" ca="1">(MMULT(MINVERSE('Useful matrices &amp; checks'!$G224:$H225),MMULT('SS Taylor expansion'!M$7:N$8,MMULT(MINVERSE('Useful matrices &amp; checks'!$G224:$H225),'SS Taylor expansion'!M$4:M$5)))-MMULT(MINVERSE('Useful matrices &amp; checks'!$G224:$H225),MMULT('SS Taylor expansion'!M$7:N$8,MMULT(MINVERSE('Useful matrices &amp; checks'!$G224:$H225),MMULT('SS Taylor expansion'!M$7:N$8,MMULT(MINVERSE('Useful matrices &amp; checks'!$G224:$H225),'Useful matrices &amp; checks'!$L224:$L225))))))</f>
        <v>-34.856907951499579</v>
      </c>
      <c r="AD224" s="12"/>
      <c r="AE224" s="12">
        <f t="array" aca="1" ref="AE224:AE225" ca="1">Q222:Q223*(INDEX('Flow probs &amp; rates'!AE$6:AE$5999-'Flow probs &amp; rates'!AE$5:AE$5999,'Useful matrices &amp; checks'!$A222))+X222:X223*(INDEX('Flow probs &amp; rates'!AE$6:AE$5999-'Flow probs &amp; rates'!AE$5:AE$5999,'Useful matrices &amp; checks'!$A222))^2</f>
        <v>6.6704487501450379E-3</v>
      </c>
      <c r="AF224" s="12">
        <f t="array" aca="1" ref="AF224:AF225" ca="1">R222:R223*(INDEX('Flow probs &amp; rates'!AF$6:AF$5999-'Flow probs &amp; rates'!AF$5:AF$5999,'Useful matrices &amp; checks'!$A222))+Y222:Y223*(INDEX('Flow probs &amp; rates'!AF$6:AF$5999-'Flow probs &amp; rates'!AF$5:AF$5999,'Useful matrices &amp; checks'!$A222))^2</f>
        <v>-8.7602142334411383E-4</v>
      </c>
      <c r="AG224" s="12">
        <f t="array" aca="1" ref="AG224:AG225" ca="1">S222:S223*(INDEX('Flow probs &amp; rates'!AG$6:AG$5999-'Flow probs &amp; rates'!AG$5:AG$5999,'Useful matrices &amp; checks'!$A222))+Z222:Z223*(INDEX('Flow probs &amp; rates'!AG$6:AG$5999-'Flow probs &amp; rates'!AG$5:AG$5999,'Useful matrices &amp; checks'!$A222))^2</f>
        <v>8.1534444876811222E-3</v>
      </c>
      <c r="AH224" s="12">
        <f t="array" aca="1" ref="AH224:AH225" ca="1">T222:T223*(INDEX('Flow probs &amp; rates'!AI$6:AI$5999-'Flow probs &amp; rates'!AI$5:AI$5999,'Useful matrices &amp; checks'!$A222))+AA222:AA223*(INDEX('Flow probs &amp; rates'!AI$6:AI$5999-'Flow probs &amp; rates'!AI$5:AI$5999,'Useful matrices &amp; checks'!$A222))^2</f>
        <v>2.1927727834442713E-4</v>
      </c>
      <c r="AI224" s="12">
        <f t="array" aca="1" ref="AI224:AI225" ca="1">U222:U223*(INDEX('Flow probs &amp; rates'!AJ$6:AJ$5999-'Flow probs &amp; rates'!AJ$5:AJ$5999,'Useful matrices &amp; checks'!$A222))+AB222:AB223*(INDEX('Flow probs &amp; rates'!AJ$6:AJ$5999-'Flow probs &amp; rates'!AJ$5:AJ$5999,'Useful matrices &amp; checks'!$A222))^2</f>
        <v>-1.5953845014729992E-3</v>
      </c>
      <c r="AJ224" s="12">
        <f t="array" aca="1" ref="AJ224:AJ225" ca="1">V222:V223*(INDEX('Flow probs &amp; rates'!AK$6:AK$5999-'Flow probs &amp; rates'!AK$5:AK$5999,'Useful matrices &amp; checks'!$A222))+AC222:AC223*(INDEX('Flow probs &amp; rates'!AK$6:AK$5999-'Flow probs &amp; rates'!AK$5:AK$5999,'Useful matrices &amp; checks'!$A222))^2</f>
        <v>-2.2668617872173918E-3</v>
      </c>
      <c r="AK224" s="12"/>
      <c r="AL224" s="12"/>
      <c r="AM224" s="12">
        <f ca="1">'Useful matrices &amp; checks'!AO224</f>
        <v>9.9582878678685649E-3</v>
      </c>
      <c r="AN224" s="12">
        <f t="shared" ca="1" si="8"/>
        <v>1.0304902804136084E-2</v>
      </c>
      <c r="AO224" s="12">
        <f t="shared" ca="1" si="9"/>
        <v>-3.4661493626751867E-4</v>
      </c>
    </row>
    <row r="225" spans="1:41" x14ac:dyDescent="0.35">
      <c r="P225" s="56"/>
      <c r="Q225" s="12">
        <f ca="1"/>
        <v>1.0451413922585471</v>
      </c>
      <c r="R225" s="12">
        <f ca="1"/>
        <v>0.15445099521827182</v>
      </c>
      <c r="S225" s="12">
        <f ca="1"/>
        <v>-4.2878640597010166E-2</v>
      </c>
      <c r="T225" s="12">
        <f ca="1"/>
        <v>-3.654203507849435E-2</v>
      </c>
      <c r="U225" s="12">
        <f ca="1"/>
        <v>-7.6299659444165363E-2</v>
      </c>
      <c r="V225" s="12">
        <f ca="1"/>
        <v>0.44000606061696479</v>
      </c>
      <c r="W225" s="12"/>
      <c r="X225" s="12">
        <f ca="1"/>
        <v>-7.756198173078686</v>
      </c>
      <c r="Y225" s="12">
        <f ca="1"/>
        <v>-2.6515040995804062</v>
      </c>
      <c r="Z225" s="12">
        <f ca="1"/>
        <v>6.8791307359842374E-2</v>
      </c>
      <c r="AA225" s="12">
        <f ca="1"/>
        <v>4.9961676962216948E-2</v>
      </c>
      <c r="AB225" s="12">
        <f ca="1"/>
        <v>1.2917682458602471</v>
      </c>
      <c r="AC225" s="12">
        <f ca="1"/>
        <v>-4.8899314106009619</v>
      </c>
      <c r="AD225" s="12"/>
      <c r="AE225" s="12">
        <f ca="1"/>
        <v>-1.4549189380538528E-3</v>
      </c>
      <c r="AF225" s="12">
        <f ca="1"/>
        <v>1.1982190723074186E-5</v>
      </c>
      <c r="AG225" s="12">
        <f ca="1"/>
        <v>-1.7783812213893599E-3</v>
      </c>
      <c r="AH225" s="12">
        <f ca="1"/>
        <v>3.513093811207758E-5</v>
      </c>
      <c r="AI225" s="12">
        <f ca="1"/>
        <v>2.1821614019794336E-5</v>
      </c>
      <c r="AJ225" s="12">
        <f ca="1"/>
        <v>-3.631793579190588E-4</v>
      </c>
      <c r="AK225" s="12"/>
      <c r="AL225" s="12"/>
      <c r="AM225" s="12">
        <f ca="1">'Useful matrices &amp; checks'!AO225</f>
        <v>-3.4328297232266158E-3</v>
      </c>
      <c r="AN225" s="12">
        <f t="shared" ca="1" si="8"/>
        <v>-3.5275447745073255E-3</v>
      </c>
      <c r="AO225" s="12">
        <f t="shared" ca="1" si="9"/>
        <v>9.4715051280709704E-5</v>
      </c>
    </row>
    <row r="226" spans="1:41" x14ac:dyDescent="0.35">
      <c r="A226">
        <v>112</v>
      </c>
      <c r="P226" s="56" t="str">
        <f>INDEX('Flow probs &amp; rates'!$A$5:$A$5999,$A226)</f>
        <v>1999,8</v>
      </c>
      <c r="Q226" s="12">
        <f t="array" aca="1" ref="Q226:Q227" ca="1">-1*(MMULT(MINVERSE('Useful matrices &amp; checks'!$G226:$H227),'SS Taylor expansion'!C$4:C$5)-MMULT(MINVERSE('Useful matrices &amp; checks'!$G226:$H227),MMULT('SS Taylor expansion'!C$7:D$8,MMULT(MINVERSE('Useful matrices &amp; checks'!$G226:$H227),'Useful matrices &amp; checks'!$L226:$L227))))</f>
        <v>-4.6490435385662678</v>
      </c>
      <c r="R226" s="12">
        <f t="array" aca="1" ref="R226:R227" ca="1">-1*(MMULT(MINVERSE('Useful matrices &amp; checks'!$G226:$H227),'SS Taylor expansion'!E$4:E$5)-MMULT(MINVERSE('Useful matrices &amp; checks'!$G226:$H227),MMULT('SS Taylor expansion'!E$7:F$8,MMULT(MINVERSE('Useful matrices &amp; checks'!$G226:$H227),'Useful matrices &amp; checks'!$L226:$L227))))</f>
        <v>-11.038905154463105</v>
      </c>
      <c r="S226" s="12">
        <f t="array" aca="1" ref="S226:S227" ca="1">-1*(MMULT(MINVERSE('Useful matrices &amp; checks'!$G226:$H227),'SS Taylor expansion'!G$4:G$5)-MMULT(MINVERSE('Useful matrices &amp; checks'!$G226:$H227),MMULT('SS Taylor expansion'!G$7:H$8,MMULT(MINVERSE('Useful matrices &amp; checks'!$G226:$H227),'Useful matrices &amp; checks'!$L226:$L227))))</f>
        <v>0.21249524726423741</v>
      </c>
      <c r="T226" s="12">
        <f t="array" aca="1" ref="T226:T227" ca="1">-1*(MMULT(MINVERSE('Useful matrices &amp; checks'!$G226:$H227),'SS Taylor expansion'!I$4:I$5)-MMULT(MINVERSE('Useful matrices &amp; checks'!$G226:$H227),MMULT('SS Taylor expansion'!I$7:J$8,MMULT(MINVERSE('Useful matrices &amp; checks'!$G226:$H227),'Useful matrices &amp; checks'!$L226:$L227))))</f>
        <v>-0.29206334868461981</v>
      </c>
      <c r="U226" s="12">
        <f t="array" aca="1" ref="U226:U227" ca="1">-1*(MMULT(MINVERSE('Useful matrices &amp; checks'!$G226:$H227),'SS Taylor expansion'!K$4:K$5)-MMULT(MINVERSE('Useful matrices &amp; checks'!$G226:$H227),MMULT('SS Taylor expansion'!K$7:L$8,MMULT(MINVERSE('Useful matrices &amp; checks'!$G226:$H227),'Useful matrices &amp; checks'!$L226:$L227))))</f>
        <v>5.5912870432920858</v>
      </c>
      <c r="V226" s="12">
        <f t="array" aca="1" ref="V226:V227" ca="1">-1*(MMULT(MINVERSE('Useful matrices &amp; checks'!$G226:$H227),'SS Taylor expansion'!M$4:M$5)-MMULT(MINVERSE('Useful matrices &amp; checks'!$G226:$H227),MMULT('SS Taylor expansion'!M$7:N$8,MMULT(MINVERSE('Useful matrices &amp; checks'!$G226:$H227),'Useful matrices &amp; checks'!$L226:$L227))))</f>
        <v>3.2365121324507911</v>
      </c>
      <c r="W226" s="12"/>
      <c r="X226" s="12">
        <f t="array" aca="1" ref="X226:X227" ca="1">(MMULT(MINVERSE('Useful matrices &amp; checks'!$G226:$H227),MMULT('SS Taylor expansion'!C$7:D$8,MMULT(MINVERSE('Useful matrices &amp; checks'!$G226:$H227),'SS Taylor expansion'!C$4:C$5)))-MMULT(MINVERSE('Useful matrices &amp; checks'!$G226:$H227),MMULT('SS Taylor expansion'!C$7:D$8,MMULT(MINVERSE('Useful matrices &amp; checks'!$G226:$H227),MMULT('SS Taylor expansion'!C$7:D$8,MMULT(MINVERSE('Useful matrices &amp; checks'!$G226:$H227),'Useful matrices &amp; checks'!$L226:$L227))))))</f>
        <v>33.548956563779285</v>
      </c>
      <c r="Y226" s="12">
        <f t="array" aca="1" ref="Y226:Y227" ca="1">(MMULT(MINVERSE('Useful matrices &amp; checks'!$G226:$H227),MMULT('SS Taylor expansion'!E$7:F$8,MMULT(MINVERSE('Useful matrices &amp; checks'!$G226:$H227),'SS Taylor expansion'!E$4:E$5)))-MMULT(MINVERSE('Useful matrices &amp; checks'!$G226:$H227),MMULT('SS Taylor expansion'!E$7:F$8,MMULT(MINVERSE('Useful matrices &amp; checks'!$G226:$H227),MMULT('SS Taylor expansion'!E$7:F$8,MMULT(MINVERSE('Useful matrices &amp; checks'!$G226:$H227),'Useful matrices &amp; checks'!$L226:$L227))))))</f>
        <v>189.1488888570604</v>
      </c>
      <c r="Z226" s="12">
        <f t="array" aca="1" ref="Z226:Z227" ca="1">(MMULT(MINVERSE('Useful matrices &amp; checks'!$G226:$H227),MMULT('SS Taylor expansion'!G$7:H$8,MMULT(MINVERSE('Useful matrices &amp; checks'!$G226:$H227),'SS Taylor expansion'!G$4:G$5)))-MMULT(MINVERSE('Useful matrices &amp; checks'!$G226:$H227),MMULT('SS Taylor expansion'!G$7:H$8,MMULT(MINVERSE('Useful matrices &amp; checks'!$G226:$H227),MMULT('SS Taylor expansion'!G$7:H$8,MMULT(MINVERSE('Useful matrices &amp; checks'!$G226:$H227),'Useful matrices &amp; checks'!$L226:$L227))))))</f>
        <v>-0.36071951759765186</v>
      </c>
      <c r="AA226" s="12">
        <f t="array" aca="1" ref="AA226:AA227" ca="1">(MMULT(MINVERSE('Useful matrices &amp; checks'!$G226:$H227),MMULT('SS Taylor expansion'!I$7:J$8,MMULT(MINVERSE('Useful matrices &amp; checks'!$G226:$H227),'SS Taylor expansion'!I$4:I$5)))-MMULT(MINVERSE('Useful matrices &amp; checks'!$G226:$H227),MMULT('SS Taylor expansion'!I$7:J$8,MMULT(MINVERSE('Useful matrices &amp; checks'!$G226:$H227),MMULT('SS Taylor expansion'!I$7:J$8,MMULT(MINVERSE('Useful matrices &amp; checks'!$G226:$H227),'Useful matrices &amp; checks'!$L226:$L227))))))</f>
        <v>0.41420044637390951</v>
      </c>
      <c r="AB226" s="12">
        <f t="array" aca="1" ref="AB226:AB227" ca="1">(MMULT(MINVERSE('Useful matrices &amp; checks'!$G226:$H227),MMULT('SS Taylor expansion'!K$7:L$8,MMULT(MINVERSE('Useful matrices &amp; checks'!$G226:$H227),'SS Taylor expansion'!K$4:K$5)))-MMULT(MINVERSE('Useful matrices &amp; checks'!$G226:$H227),MMULT('SS Taylor expansion'!K$7:L$8,MMULT(MINVERSE('Useful matrices &amp; checks'!$G226:$H227),MMULT('SS Taylor expansion'!K$7:L$8,MMULT(MINVERSE('Useful matrices &amp; checks'!$G226:$H227),'Useful matrices &amp; checks'!$L226:$L227))))))</f>
        <v>-94.243358504192969</v>
      </c>
      <c r="AC226" s="12">
        <f t="array" aca="1" ref="AC226:AC227" ca="1">(MMULT(MINVERSE('Useful matrices &amp; checks'!$G226:$H227),MMULT('SS Taylor expansion'!M$7:N$8,MMULT(MINVERSE('Useful matrices &amp; checks'!$G226:$H227),'SS Taylor expansion'!M$4:M$5)))-MMULT(MINVERSE('Useful matrices &amp; checks'!$G226:$H227),MMULT('SS Taylor expansion'!M$7:N$8,MMULT(MINVERSE('Useful matrices &amp; checks'!$G226:$H227),MMULT('SS Taylor expansion'!M$7:N$8,MMULT(MINVERSE('Useful matrices &amp; checks'!$G226:$H227),'Useful matrices &amp; checks'!$L226:$L227))))))</f>
        <v>-36.691121454271595</v>
      </c>
      <c r="AD226" s="12"/>
      <c r="AE226" s="12">
        <f t="array" aca="1" ref="AE226:AE227" ca="1">Q224:Q225*(INDEX('Flow probs &amp; rates'!AE$6:AE$5999-'Flow probs &amp; rates'!AE$5:AE$5999,'Useful matrices &amp; checks'!$A224))+X224:X225*(INDEX('Flow probs &amp; rates'!AE$6:AE$5999-'Flow probs &amp; rates'!AE$5:AE$5999,'Useful matrices &amp; checks'!$A224))^2</f>
        <v>-1.8132735510337564E-3</v>
      </c>
      <c r="AF226" s="12">
        <f t="array" aca="1" ref="AF226:AF227" ca="1">R224:R225*(INDEX('Flow probs &amp; rates'!AF$6:AF$5999-'Flow probs &amp; rates'!AF$5:AF$5999,'Useful matrices &amp; checks'!$A224))+Y224:Y225*(INDEX('Flow probs &amp; rates'!AF$6:AF$5999-'Flow probs &amp; rates'!AF$5:AF$5999,'Useful matrices &amp; checks'!$A224))^2</f>
        <v>-5.1423521233423183E-3</v>
      </c>
      <c r="AG226" s="12">
        <f t="array" aca="1" ref="AG226:AG227" ca="1">S224:S225*(INDEX('Flow probs &amp; rates'!AG$6:AG$5999-'Flow probs &amp; rates'!AG$5:AG$5999,'Useful matrices &amp; checks'!$A224))+Z224:Z225*(INDEX('Flow probs &amp; rates'!AG$6:AG$5999-'Flow probs &amp; rates'!AG$5:AG$5999,'Useful matrices &amp; checks'!$A224))^2</f>
        <v>-2.6547789683319216E-3</v>
      </c>
      <c r="AH226" s="12">
        <f t="array" aca="1" ref="AH226:AH227" ca="1">T224:T225*(INDEX('Flow probs &amp; rates'!AI$6:AI$5999-'Flow probs &amp; rates'!AI$5:AI$5999,'Useful matrices &amp; checks'!$A224))+AA224:AA225*(INDEX('Flow probs &amp; rates'!AI$6:AI$5999-'Flow probs &amp; rates'!AI$5:AI$5999,'Useful matrices &amp; checks'!$A224))^2</f>
        <v>5.7064126902643909E-3</v>
      </c>
      <c r="AI226" s="12">
        <f t="array" aca="1" ref="AI226:AI227" ca="1">U224:U225*(INDEX('Flow probs &amp; rates'!AJ$6:AJ$5999-'Flow probs &amp; rates'!AJ$5:AJ$5999,'Useful matrices &amp; checks'!$A224))+AB224:AB225*(INDEX('Flow probs &amp; rates'!AJ$6:AJ$5999-'Flow probs &amp; rates'!AJ$5:AJ$5999,'Useful matrices &amp; checks'!$A224))^2</f>
        <v>-8.3922003471111322E-3</v>
      </c>
      <c r="AJ226" s="12">
        <f t="array" aca="1" ref="AJ226:AJ227" ca="1">V224:V225*(INDEX('Flow probs &amp; rates'!AK$6:AK$5999-'Flow probs &amp; rates'!AK$5:AK$5999,'Useful matrices &amp; checks'!$A224))+AC224:AC225*(INDEX('Flow probs &amp; rates'!AK$6:AK$5999-'Flow probs &amp; rates'!AK$5:AK$5999,'Useful matrices &amp; checks'!$A224))^2</f>
        <v>4.625537667869677E-3</v>
      </c>
      <c r="AK226" s="12"/>
      <c r="AL226" s="12"/>
      <c r="AM226" s="12">
        <f ca="1">'Useful matrices &amp; checks'!AO226</f>
        <v>-7.2113307459005238E-3</v>
      </c>
      <c r="AN226" s="12">
        <f t="shared" ca="1" si="8"/>
        <v>-7.6706546316850626E-3</v>
      </c>
      <c r="AO226" s="12">
        <f t="shared" ca="1" si="9"/>
        <v>4.593238857845388E-4</v>
      </c>
    </row>
    <row r="227" spans="1:41" x14ac:dyDescent="0.35">
      <c r="Q227" s="12">
        <f ca="1"/>
        <v>1.0936255048782018</v>
      </c>
      <c r="R227" s="12">
        <f ca="1"/>
        <v>0.17997160632548659</v>
      </c>
      <c r="S227" s="12">
        <f ca="1"/>
        <v>-4.9986673634215426E-2</v>
      </c>
      <c r="T227" s="12">
        <f ca="1"/>
        <v>-4.1760656676226214E-2</v>
      </c>
      <c r="U227" s="12">
        <f ca="1"/>
        <v>-9.115694867631996E-2</v>
      </c>
      <c r="V227" s="12">
        <f ca="1"/>
        <v>0.46277245193701988</v>
      </c>
      <c r="W227" s="12"/>
      <c r="X227" s="12">
        <f ca="1"/>
        <v>-7.8919447098821793</v>
      </c>
      <c r="Y227" s="12">
        <f ca="1"/>
        <v>-3.0837686243298235</v>
      </c>
      <c r="Z227" s="12">
        <f ca="1"/>
        <v>8.48544568962699E-2</v>
      </c>
      <c r="AA227" s="12">
        <f ca="1"/>
        <v>5.9224420708942474E-2</v>
      </c>
      <c r="AB227" s="12">
        <f ca="1"/>
        <v>1.5364864883045781</v>
      </c>
      <c r="AC227" s="12">
        <f ca="1"/>
        <v>-5.2462773333881287</v>
      </c>
      <c r="AD227" s="12"/>
      <c r="AE227" s="12">
        <f ca="1"/>
        <v>3.9199635881296857E-4</v>
      </c>
      <c r="AF227" s="12">
        <f ca="1"/>
        <v>7.1018000024909589E-5</v>
      </c>
      <c r="AG227" s="12">
        <f ca="1"/>
        <v>5.7391433766078759E-4</v>
      </c>
      <c r="AH227" s="12">
        <f ca="1"/>
        <v>8.0052902841530821E-4</v>
      </c>
      <c r="AI227" s="12">
        <f ca="1"/>
        <v>1.1589974201782405E-4</v>
      </c>
      <c r="AJ227" s="12">
        <f ca="1"/>
        <v>6.4889754319303564E-4</v>
      </c>
      <c r="AK227" s="12"/>
      <c r="AL227" s="12"/>
      <c r="AM227" s="12">
        <f ca="1">'Useful matrices &amp; checks'!AO227</f>
        <v>2.7196174781356081E-3</v>
      </c>
      <c r="AN227" s="12">
        <f t="shared" ca="1" si="8"/>
        <v>2.6022550101248336E-3</v>
      </c>
      <c r="AO227" s="12">
        <f t="shared" ca="1" si="9"/>
        <v>1.1736246801077443E-4</v>
      </c>
    </row>
    <row r="228" spans="1:41" x14ac:dyDescent="0.35">
      <c r="A228">
        <v>113</v>
      </c>
      <c r="P228" s="56" t="str">
        <f>INDEX('Flow probs &amp; rates'!$A$5:$A$5999,$A228)</f>
        <v>1999,9</v>
      </c>
      <c r="Q228" s="12">
        <f t="array" aca="1" ref="Q228:Q229" ca="1">-1*(MMULT(MINVERSE('Useful matrices &amp; checks'!$G228:$H229),'SS Taylor expansion'!C$4:C$5)-MMULT(MINVERSE('Useful matrices &amp; checks'!$G228:$H229),MMULT('SS Taylor expansion'!C$7:D$8,MMULT(MINVERSE('Useful matrices &amp; checks'!$G228:$H229),'Useful matrices &amp; checks'!$L228:$L229))))</f>
        <v>-4.6119772314991634</v>
      </c>
      <c r="R228" s="12">
        <f t="array" aca="1" ref="R228:R229" ca="1">-1*(MMULT(MINVERSE('Useful matrices &amp; checks'!$G228:$H229),'SS Taylor expansion'!E$4:E$5)-MMULT(MINVERSE('Useful matrices &amp; checks'!$G228:$H229),MMULT('SS Taylor expansion'!E$7:F$8,MMULT(MINVERSE('Useful matrices &amp; checks'!$G228:$H229),'Useful matrices &amp; checks'!$L228:$L229))))</f>
        <v>-10.999670390788273</v>
      </c>
      <c r="S228" s="12">
        <f t="array" aca="1" ref="S228:S229" ca="1">-1*(MMULT(MINVERSE('Useful matrices &amp; checks'!$G228:$H229),'SS Taylor expansion'!G$4:G$5)-MMULT(MINVERSE('Useful matrices &amp; checks'!$G228:$H229),MMULT('SS Taylor expansion'!G$7:H$8,MMULT(MINVERSE('Useful matrices &amp; checks'!$G228:$H229),'Useful matrices &amp; checks'!$L228:$L229))))</f>
        <v>0.21280168340577743</v>
      </c>
      <c r="T228" s="12">
        <f t="array" aca="1" ref="T228:T229" ca="1">-1*(MMULT(MINVERSE('Useful matrices &amp; checks'!$G228:$H229),'SS Taylor expansion'!I$4:I$5)-MMULT(MINVERSE('Useful matrices &amp; checks'!$G228:$H229),MMULT('SS Taylor expansion'!I$7:J$8,MMULT(MINVERSE('Useful matrices &amp; checks'!$G228:$H229),'Useful matrices &amp; checks'!$L228:$L229))))</f>
        <v>-0.29473516219732832</v>
      </c>
      <c r="U228" s="12">
        <f t="array" aca="1" ref="U228:U229" ca="1">-1*(MMULT(MINVERSE('Useful matrices &amp; checks'!$G228:$H229),'SS Taylor expansion'!K$4:K$5)-MMULT(MINVERSE('Useful matrices &amp; checks'!$G228:$H229),MMULT('SS Taylor expansion'!K$7:L$8,MMULT(MINVERSE('Useful matrices &amp; checks'!$G228:$H229),'Useful matrices &amp; checks'!$L228:$L229))))</f>
        <v>5.7341536775637749</v>
      </c>
      <c r="V228" s="12">
        <f t="array" aca="1" ref="V228:V229" ca="1">-1*(MMULT(MINVERSE('Useful matrices &amp; checks'!$G228:$H229),'SS Taylor expansion'!M$4:M$5)-MMULT(MINVERSE('Useful matrices &amp; checks'!$G228:$H229),MMULT('SS Taylor expansion'!M$7:N$8,MMULT(MINVERSE('Useful matrices &amp; checks'!$G228:$H229),'Useful matrices &amp; checks'!$L228:$L229))))</f>
        <v>3.3299192538679092</v>
      </c>
      <c r="W228" s="12"/>
      <c r="X228" s="12">
        <f t="array" aca="1" ref="X228:X229" ca="1">(MMULT(MINVERSE('Useful matrices &amp; checks'!$G228:$H229),MMULT('SS Taylor expansion'!C$7:D$8,MMULT(MINVERSE('Useful matrices &amp; checks'!$G228:$H229),'SS Taylor expansion'!C$4:C$5)))-MMULT(MINVERSE('Useful matrices &amp; checks'!$G228:$H229),MMULT('SS Taylor expansion'!C$7:D$8,MMULT(MINVERSE('Useful matrices &amp; checks'!$G228:$H229),MMULT('SS Taylor expansion'!C$7:D$8,MMULT(MINVERSE('Useful matrices &amp; checks'!$G228:$H229),'Useful matrices &amp; checks'!$L228:$L229))))))</f>
        <v>33.340044923830682</v>
      </c>
      <c r="Y228" s="12">
        <f t="array" aca="1" ref="Y228:Y229" ca="1">(MMULT(MINVERSE('Useful matrices &amp; checks'!$G228:$H229),MMULT('SS Taylor expansion'!E$7:F$8,MMULT(MINVERSE('Useful matrices &amp; checks'!$G228:$H229),'SS Taylor expansion'!E$4:E$5)))-MMULT(MINVERSE('Useful matrices &amp; checks'!$G228:$H229),MMULT('SS Taylor expansion'!E$7:F$8,MMULT(MINVERSE('Useful matrices &amp; checks'!$G228:$H229),MMULT('SS Taylor expansion'!E$7:F$8,MMULT(MINVERSE('Useful matrices &amp; checks'!$G228:$H229),'Useful matrices &amp; checks'!$L228:$L229))))))</f>
        <v>189.64928714212675</v>
      </c>
      <c r="Z228" s="12">
        <f t="array" aca="1" ref="Z228:Z229" ca="1">(MMULT(MINVERSE('Useful matrices &amp; checks'!$G228:$H229),MMULT('SS Taylor expansion'!G$7:H$8,MMULT(MINVERSE('Useful matrices &amp; checks'!$G228:$H229),'SS Taylor expansion'!G$4:G$5)))-MMULT(MINVERSE('Useful matrices &amp; checks'!$G228:$H229),MMULT('SS Taylor expansion'!G$7:H$8,MMULT(MINVERSE('Useful matrices &amp; checks'!$G228:$H229),MMULT('SS Taylor expansion'!G$7:H$8,MMULT(MINVERSE('Useful matrices &amp; checks'!$G228:$H229),'Useful matrices &amp; checks'!$L228:$L229))))))</f>
        <v>-0.36415382182712397</v>
      </c>
      <c r="AA228" s="12">
        <f t="array" aca="1" ref="AA228:AA229" ca="1">(MMULT(MINVERSE('Useful matrices &amp; checks'!$G228:$H229),MMULT('SS Taylor expansion'!I$7:J$8,MMULT(MINVERSE('Useful matrices &amp; checks'!$G228:$H229),'SS Taylor expansion'!I$4:I$5)))-MMULT(MINVERSE('Useful matrices &amp; checks'!$G228:$H229),MMULT('SS Taylor expansion'!I$7:J$8,MMULT(MINVERSE('Useful matrices &amp; checks'!$G228:$H229),MMULT('SS Taylor expansion'!I$7:J$8,MMULT(MINVERSE('Useful matrices &amp; checks'!$G228:$H229),'Useful matrices &amp; checks'!$L228:$L229))))))</f>
        <v>0.41429582468403786</v>
      </c>
      <c r="AB228" s="12">
        <f t="array" aca="1" ref="AB228:AB229" ca="1">(MMULT(MINVERSE('Useful matrices &amp; checks'!$G228:$H229),MMULT('SS Taylor expansion'!K$7:L$8,MMULT(MINVERSE('Useful matrices &amp; checks'!$G228:$H229),'SS Taylor expansion'!K$4:K$5)))-MMULT(MINVERSE('Useful matrices &amp; checks'!$G228:$H229),MMULT('SS Taylor expansion'!K$7:L$8,MMULT(MINVERSE('Useful matrices &amp; checks'!$G228:$H229),MMULT('SS Taylor expansion'!K$7:L$8,MMULT(MINVERSE('Useful matrices &amp; checks'!$G228:$H229),'Useful matrices &amp; checks'!$L228:$L229))))))</f>
        <v>-97.112364298985568</v>
      </c>
      <c r="AC228" s="12">
        <f t="array" aca="1" ref="AC228:AC229" ca="1">(MMULT(MINVERSE('Useful matrices &amp; checks'!$G228:$H229),MMULT('SS Taylor expansion'!M$7:N$8,MMULT(MINVERSE('Useful matrices &amp; checks'!$G228:$H229),'SS Taylor expansion'!M$4:M$5)))-MMULT(MINVERSE('Useful matrices &amp; checks'!$G228:$H229),MMULT('SS Taylor expansion'!M$7:N$8,MMULT(MINVERSE('Useful matrices &amp; checks'!$G228:$H229),MMULT('SS Taylor expansion'!M$7:N$8,MMULT(MINVERSE('Useful matrices &amp; checks'!$G228:$H229),'Useful matrices &amp; checks'!$L228:$L229))))))</f>
        <v>-38.0210251506454</v>
      </c>
      <c r="AD228" s="12"/>
      <c r="AE228" s="12">
        <f t="array" aca="1" ref="AE228:AE229" ca="1">Q226:Q227*(INDEX('Flow probs &amp; rates'!AE$6:AE$5999-'Flow probs &amp; rates'!AE$5:AE$5999,'Useful matrices &amp; checks'!$A226))+X226:X227*(INDEX('Flow probs &amp; rates'!AE$6:AE$5999-'Flow probs &amp; rates'!AE$5:AE$5999,'Useful matrices &amp; checks'!$A226))^2</f>
        <v>1.9846676717611093E-3</v>
      </c>
      <c r="AF228" s="12">
        <f t="array" aca="1" ref="AF228:AF229" ca="1">R226:R227*(INDEX('Flow probs &amp; rates'!AF$6:AF$5999-'Flow probs &amp; rates'!AF$5:AF$5999,'Useful matrices &amp; checks'!$A226))+Y226:Y227*(INDEX('Flow probs &amp; rates'!AF$6:AF$5999-'Flow probs &amp; rates'!AF$5:AF$5999,'Useful matrices &amp; checks'!$A226))^2</f>
        <v>-4.8318886437240024E-3</v>
      </c>
      <c r="AG228" s="12">
        <f t="array" aca="1" ref="AG228:AG229" ca="1">S226:S227*(INDEX('Flow probs &amp; rates'!AG$6:AG$5999-'Flow probs &amp; rates'!AG$5:AG$5999,'Useful matrices &amp; checks'!$A226))+Z226:Z227*(INDEX('Flow probs &amp; rates'!AG$6:AG$5999-'Flow probs &amp; rates'!AG$5:AG$5999,'Useful matrices &amp; checks'!$A226))^2</f>
        <v>-9.9914644862108664E-5</v>
      </c>
      <c r="AH228" s="12">
        <f t="array" aca="1" ref="AH228:AH229" ca="1">T226:T227*(INDEX('Flow probs &amp; rates'!AI$6:AI$5999-'Flow probs &amp; rates'!AI$5:AI$5999,'Useful matrices &amp; checks'!$A226))+AA226:AA227*(INDEX('Flow probs &amp; rates'!AI$6:AI$5999-'Flow probs &amp; rates'!AI$5:AI$5999,'Useful matrices &amp; checks'!$A226))^2</f>
        <v>3.7099060122635789E-4</v>
      </c>
      <c r="AI228" s="12">
        <f t="array" aca="1" ref="AI228:AI229" ca="1">U226:U227*(INDEX('Flow probs &amp; rates'!AJ$6:AJ$5999-'Flow probs &amp; rates'!AJ$5:AJ$5999,'Useful matrices &amp; checks'!$A226))+AB226:AB227*(INDEX('Flow probs &amp; rates'!AJ$6:AJ$5999-'Flow probs &amp; rates'!AJ$5:AJ$5999,'Useful matrices &amp; checks'!$A226))^2</f>
        <v>-5.1339339415207904E-3</v>
      </c>
      <c r="AJ228" s="12">
        <f t="array" aca="1" ref="AJ228:AJ229" ca="1">V226:V227*(INDEX('Flow probs &amp; rates'!AK$6:AK$5999-'Flow probs &amp; rates'!AK$5:AK$5999,'Useful matrices &amp; checks'!$A226))+AC226:AC227*(INDEX('Flow probs &amp; rates'!AK$6:AK$5999-'Flow probs &amp; rates'!AK$5:AK$5999,'Useful matrices &amp; checks'!$A226))^2</f>
        <v>1.4509193873901188E-3</v>
      </c>
      <c r="AK228" s="12"/>
      <c r="AL228" s="12"/>
      <c r="AM228" s="12">
        <f ca="1">'Useful matrices &amp; checks'!AO228</f>
        <v>-6.2592129968307431E-3</v>
      </c>
      <c r="AN228" s="12">
        <f t="shared" ca="1" si="8"/>
        <v>-6.2591595697293161E-3</v>
      </c>
      <c r="AO228" s="12">
        <f t="shared" ca="1" si="9"/>
        <v>-5.3427101427000467E-8</v>
      </c>
    </row>
    <row r="229" spans="1:41" x14ac:dyDescent="0.35">
      <c r="P229" s="56"/>
      <c r="Q229" s="12">
        <f ca="1"/>
        <v>1.091736779728721</v>
      </c>
      <c r="R229" s="12">
        <f ca="1"/>
        <v>0.19495508606953141</v>
      </c>
      <c r="S229" s="12">
        <f ca="1"/>
        <v>-5.0373931374929064E-2</v>
      </c>
      <c r="T229" s="12">
        <f ca="1"/>
        <v>-4.1378490065989891E-2</v>
      </c>
      <c r="U229" s="12">
        <f ca="1"/>
        <v>-0.10163053837336422</v>
      </c>
      <c r="V229" s="12">
        <f ca="1"/>
        <v>0.46749437610186417</v>
      </c>
      <c r="W229" s="12"/>
      <c r="X229" s="12">
        <f ca="1"/>
        <v>-7.892179742900014</v>
      </c>
      <c r="Y229" s="12">
        <f ca="1"/>
        <v>-3.3612910009359815</v>
      </c>
      <c r="Z229" s="12">
        <f ca="1"/>
        <v>8.6201665969244223E-2</v>
      </c>
      <c r="AA229" s="12">
        <f ca="1"/>
        <v>5.8163863240016718E-2</v>
      </c>
      <c r="AB229" s="12">
        <f ca="1"/>
        <v>1.7211924237456762</v>
      </c>
      <c r="AC229" s="12">
        <f ca="1"/>
        <v>-5.3378517845163778</v>
      </c>
      <c r="AD229" s="12"/>
      <c r="AE229" s="12">
        <f ca="1"/>
        <v>-4.6686660740857458E-4</v>
      </c>
      <c r="AF229" s="12">
        <f ca="1"/>
        <v>7.8776178310155994E-5</v>
      </c>
      <c r="AG229" s="12">
        <f ca="1"/>
        <v>2.350358800161887E-5</v>
      </c>
      <c r="AH229" s="12">
        <f ca="1"/>
        <v>5.3046064142236342E-5</v>
      </c>
      <c r="AI229" s="12">
        <f ca="1"/>
        <v>8.3700541430131701E-5</v>
      </c>
      <c r="AJ229" s="12">
        <f ca="1"/>
        <v>2.074596031120217E-4</v>
      </c>
      <c r="AK229" s="12"/>
      <c r="AL229" s="12"/>
      <c r="AM229" s="12">
        <f ca="1">'Useful matrices &amp; checks'!AO229</f>
        <v>-9.3406911153143257E-6</v>
      </c>
      <c r="AN229" s="12">
        <f t="shared" ca="1" si="8"/>
        <v>-2.0380632412409947E-5</v>
      </c>
      <c r="AO229" s="12">
        <f t="shared" ca="1" si="9"/>
        <v>1.1039941297095622E-5</v>
      </c>
    </row>
    <row r="230" spans="1:41" x14ac:dyDescent="0.35">
      <c r="A230">
        <v>114</v>
      </c>
      <c r="P230" s="56" t="str">
        <f>INDEX('Flow probs &amp; rates'!$A$5:$A$5999,$A230)</f>
        <v>1999,10</v>
      </c>
      <c r="Q230" s="12">
        <f t="array" aca="1" ref="Q230:Q231" ca="1">-1*(MMULT(MINVERSE('Useful matrices &amp; checks'!$G230:$H231),'SS Taylor expansion'!C$4:C$5)-MMULT(MINVERSE('Useful matrices &amp; checks'!$G230:$H231),MMULT('SS Taylor expansion'!C$7:D$8,MMULT(MINVERSE('Useful matrices &amp; checks'!$G230:$H231),'Useful matrices &amp; checks'!$L230:$L231))))</f>
        <v>-4.82679017487491</v>
      </c>
      <c r="R230" s="12">
        <f t="array" aca="1" ref="R230:R231" ca="1">-1*(MMULT(MINVERSE('Useful matrices &amp; checks'!$G230:$H231),'SS Taylor expansion'!E$4:E$5)-MMULT(MINVERSE('Useful matrices &amp; checks'!$G230:$H231),MMULT('SS Taylor expansion'!E$7:F$8,MMULT(MINVERSE('Useful matrices &amp; checks'!$G230:$H231),'Useful matrices &amp; checks'!$L230:$L231))))</f>
        <v>-11.282868328038331</v>
      </c>
      <c r="S230" s="12">
        <f t="array" aca="1" ref="S230:S231" ca="1">-1*(MMULT(MINVERSE('Useful matrices &amp; checks'!$G230:$H231),'SS Taylor expansion'!G$4:G$5)-MMULT(MINVERSE('Useful matrices &amp; checks'!$G230:$H231),MMULT('SS Taylor expansion'!G$7:H$8,MMULT(MINVERSE('Useful matrices &amp; checks'!$G230:$H231),'Useful matrices &amp; checks'!$L230:$L231))))</f>
        <v>0.20595896802382146</v>
      </c>
      <c r="T230" s="12">
        <f t="array" aca="1" ref="T230:T231" ca="1">-1*(MMULT(MINVERSE('Useful matrices &amp; checks'!$G230:$H231),'SS Taylor expansion'!I$4:I$5)-MMULT(MINVERSE('Useful matrices &amp; checks'!$G230:$H231),MMULT('SS Taylor expansion'!I$7:J$8,MMULT(MINVERSE('Useful matrices &amp; checks'!$G230:$H231),'Useful matrices &amp; checks'!$L230:$L231))))</f>
        <v>-0.27548062909967641</v>
      </c>
      <c r="U230" s="12">
        <f t="array" aca="1" ref="U230:U231" ca="1">-1*(MMULT(MINVERSE('Useful matrices &amp; checks'!$G230:$H231),'SS Taylor expansion'!K$4:K$5)-MMULT(MINVERSE('Useful matrices &amp; checks'!$G230:$H231),MMULT('SS Taylor expansion'!K$7:L$8,MMULT(MINVERSE('Useful matrices &amp; checks'!$G230:$H231),'Useful matrices &amp; checks'!$L230:$L231))))</f>
        <v>5.9674298358040154</v>
      </c>
      <c r="V230" s="12">
        <f t="array" aca="1" ref="V230:V231" ca="1">-1*(MMULT(MINVERSE('Useful matrices &amp; checks'!$G230:$H231),'SS Taylor expansion'!M$4:M$5)-MMULT(MINVERSE('Useful matrices &amp; checks'!$G230:$H231),MMULT('SS Taylor expansion'!M$7:N$8,MMULT(MINVERSE('Useful matrices &amp; checks'!$G230:$H231),'Useful matrices &amp; checks'!$L230:$L231))))</f>
        <v>3.4145744037206311</v>
      </c>
      <c r="W230" s="12"/>
      <c r="X230" s="12">
        <f t="array" aca="1" ref="X230:X231" ca="1">(MMULT(MINVERSE('Useful matrices &amp; checks'!$G230:$H231),MMULT('SS Taylor expansion'!C$7:D$8,MMULT(MINVERSE('Useful matrices &amp; checks'!$G230:$H231),'SS Taylor expansion'!C$4:C$5)))-MMULT(MINVERSE('Useful matrices &amp; checks'!$G230:$H231),MMULT('SS Taylor expansion'!C$7:D$8,MMULT(MINVERSE('Useful matrices &amp; checks'!$G230:$H231),MMULT('SS Taylor expansion'!C$7:D$8,MMULT(MINVERSE('Useful matrices &amp; checks'!$G230:$H231),'Useful matrices &amp; checks'!$L230:$L231))))))</f>
        <v>36.614121633009844</v>
      </c>
      <c r="Y230" s="12">
        <f t="array" aca="1" ref="Y230:Y231" ca="1">(MMULT(MINVERSE('Useful matrices &amp; checks'!$G230:$H231),MMULT('SS Taylor expansion'!E$7:F$8,MMULT(MINVERSE('Useful matrices &amp; checks'!$G230:$H231),'SS Taylor expansion'!E$4:E$5)))-MMULT(MINVERSE('Useful matrices &amp; checks'!$G230:$H231),MMULT('SS Taylor expansion'!E$7:F$8,MMULT(MINVERSE('Useful matrices &amp; checks'!$G230:$H231),MMULT('SS Taylor expansion'!E$7:F$8,MMULT(MINVERSE('Useful matrices &amp; checks'!$G230:$H231),'Useful matrices &amp; checks'!$L230:$L231))))))</f>
        <v>200.06486238428286</v>
      </c>
      <c r="Z230" s="12">
        <f t="array" aca="1" ref="Z230:Z231" ca="1">(MMULT(MINVERSE('Useful matrices &amp; checks'!$G230:$H231),MMULT('SS Taylor expansion'!G$7:H$8,MMULT(MINVERSE('Useful matrices &amp; checks'!$G230:$H231),'SS Taylor expansion'!G$4:G$5)))-MMULT(MINVERSE('Useful matrices &amp; checks'!$G230:$H231),MMULT('SS Taylor expansion'!G$7:H$8,MMULT(MINVERSE('Useful matrices &amp; checks'!$G230:$H231),MMULT('SS Taylor expansion'!G$7:H$8,MMULT(MINVERSE('Useful matrices &amp; checks'!$G230:$H231),'Useful matrices &amp; checks'!$L230:$L231))))))</f>
        <v>-0.33637247778280194</v>
      </c>
      <c r="AA230" s="12">
        <f t="array" aca="1" ref="AA230:AA231" ca="1">(MMULT(MINVERSE('Useful matrices &amp; checks'!$G230:$H231),MMULT('SS Taylor expansion'!I$7:J$8,MMULT(MINVERSE('Useful matrices &amp; checks'!$G230:$H231),'SS Taylor expansion'!I$4:I$5)))-MMULT(MINVERSE('Useful matrices &amp; checks'!$G230:$H231),MMULT('SS Taylor expansion'!I$7:J$8,MMULT(MINVERSE('Useful matrices &amp; checks'!$G230:$H231),MMULT('SS Taylor expansion'!I$7:J$8,MMULT(MINVERSE('Useful matrices &amp; checks'!$G230:$H231),'Useful matrices &amp; checks'!$L230:$L231))))))</f>
        <v>0.37702110932321636</v>
      </c>
      <c r="AB230" s="12">
        <f t="array" aca="1" ref="AB230:AB231" ca="1">(MMULT(MINVERSE('Useful matrices &amp; checks'!$G230:$H231),MMULT('SS Taylor expansion'!K$7:L$8,MMULT(MINVERSE('Useful matrices &amp; checks'!$G230:$H231),'SS Taylor expansion'!K$4:K$5)))-MMULT(MINVERSE('Useful matrices &amp; checks'!$G230:$H231),MMULT('SS Taylor expansion'!K$7:L$8,MMULT(MINVERSE('Useful matrices &amp; checks'!$G230:$H231),MMULT('SS Taylor expansion'!K$7:L$8,MMULT(MINVERSE('Useful matrices &amp; checks'!$G230:$H231),'Useful matrices &amp; checks'!$L230:$L231))))))</f>
        <v>-104.23387419885219</v>
      </c>
      <c r="AC230" s="12">
        <f t="array" aca="1" ref="AC230:AC231" ca="1">(MMULT(MINVERSE('Useful matrices &amp; checks'!$G230:$H231),MMULT('SS Taylor expansion'!M$7:N$8,MMULT(MINVERSE('Useful matrices &amp; checks'!$G230:$H231),'SS Taylor expansion'!M$4:M$5)))-MMULT(MINVERSE('Useful matrices &amp; checks'!$G230:$H231),MMULT('SS Taylor expansion'!M$7:N$8,MMULT(MINVERSE('Useful matrices &amp; checks'!$G230:$H231),MMULT('SS Taylor expansion'!M$7:N$8,MMULT(MINVERSE('Useful matrices &amp; checks'!$G230:$H231),'Useful matrices &amp; checks'!$L230:$L231))))))</f>
        <v>-39.317892383163368</v>
      </c>
      <c r="AD230" s="12"/>
      <c r="AE230" s="12">
        <f t="array" aca="1" ref="AE230:AE231" ca="1">Q228:Q229*(INDEX('Flow probs &amp; rates'!AE$6:AE$5999-'Flow probs &amp; rates'!AE$5:AE$5999,'Useful matrices &amp; checks'!$A228))+X228:X229*(INDEX('Flow probs &amp; rates'!AE$6:AE$5999-'Flow probs &amp; rates'!AE$5:AE$5999,'Useful matrices &amp; checks'!$A228))^2</f>
        <v>1.1525477081348993E-3</v>
      </c>
      <c r="AF230" s="12">
        <f t="array" aca="1" ref="AF230:AF231" ca="1">R228:R229*(INDEX('Flow probs &amp; rates'!AF$6:AF$5999-'Flow probs &amp; rates'!AF$5:AF$5999,'Useful matrices &amp; checks'!$A228))+Y228:Y229*(INDEX('Flow probs &amp; rates'!AF$6:AF$5999-'Flow probs &amp; rates'!AF$5:AF$5999,'Useful matrices &amp; checks'!$A228))^2</f>
        <v>5.5861039923329053E-3</v>
      </c>
      <c r="AG230" s="12">
        <f t="array" aca="1" ref="AG230:AG231" ca="1">S228:S229*(INDEX('Flow probs &amp; rates'!AG$6:AG$5999-'Flow probs &amp; rates'!AG$5:AG$5999,'Useful matrices &amp; checks'!$A228))+Z228:Z229*(INDEX('Flow probs &amp; rates'!AG$6:AG$5999-'Flow probs &amp; rates'!AG$5:AG$5999,'Useful matrices &amp; checks'!$A228))^2</f>
        <v>2.0217794020956836E-3</v>
      </c>
      <c r="AH230" s="12">
        <f t="array" aca="1" ref="AH230:AH231" ca="1">T228:T229*(INDEX('Flow probs &amp; rates'!AI$6:AI$5999-'Flow probs &amp; rates'!AI$5:AI$5999,'Useful matrices &amp; checks'!$A228))+AA228:AA229*(INDEX('Flow probs &amp; rates'!AI$6:AI$5999-'Flow probs &amp; rates'!AI$5:AI$5999,'Useful matrices &amp; checks'!$A228))^2</f>
        <v>-5.2248739681389125E-3</v>
      </c>
      <c r="AI230" s="12">
        <f t="array" aca="1" ref="AI230:AI231" ca="1">U228:U229*(INDEX('Flow probs &amp; rates'!AJ$6:AJ$5999-'Flow probs &amp; rates'!AJ$5:AJ$5999,'Useful matrices &amp; checks'!$A228))+AB228:AB229*(INDEX('Flow probs &amp; rates'!AJ$6:AJ$5999-'Flow probs &amp; rates'!AJ$5:AJ$5999,'Useful matrices &amp; checks'!$A228))^2</f>
        <v>1.872240610743957E-4</v>
      </c>
      <c r="AJ230" s="12">
        <f t="array" aca="1" ref="AJ230:AJ231" ca="1">V228:V229*(INDEX('Flow probs &amp; rates'!AK$6:AK$5999-'Flow probs &amp; rates'!AK$5:AK$5999,'Useful matrices &amp; checks'!$A228))+AC228:AC229*(INDEX('Flow probs &amp; rates'!AK$6:AK$5999-'Flow probs &amp; rates'!AK$5:AK$5999,'Useful matrices &amp; checks'!$A228))^2</f>
        <v>-5.5195689763660747E-3</v>
      </c>
      <c r="AK230" s="12"/>
      <c r="AL230" s="12"/>
      <c r="AM230" s="12">
        <f ca="1">'Useful matrices &amp; checks'!AO230</f>
        <v>-1.6723375144551689E-3</v>
      </c>
      <c r="AN230" s="12">
        <f t="shared" ca="1" si="8"/>
        <v>-1.7967877808671034E-3</v>
      </c>
      <c r="AO230" s="12">
        <f t="shared" ca="1" si="9"/>
        <v>1.2445026641193452E-4</v>
      </c>
    </row>
    <row r="231" spans="1:41" x14ac:dyDescent="0.35">
      <c r="Q231" s="12">
        <f ca="1"/>
        <v>1.0392211273739229</v>
      </c>
      <c r="R231" s="12">
        <f ca="1"/>
        <v>0.16837220055553936</v>
      </c>
      <c r="S231" s="12">
        <f ca="1"/>
        <v>-4.4343529175272754E-2</v>
      </c>
      <c r="T231" s="12">
        <f ca="1"/>
        <v>-3.7159093263633508E-2</v>
      </c>
      <c r="U231" s="12">
        <f ca="1"/>
        <v>-8.9050874644904354E-2</v>
      </c>
      <c r="V231" s="12">
        <f ca="1"/>
        <v>0.4605858827103273</v>
      </c>
      <c r="W231" s="12"/>
      <c r="X231" s="12">
        <f ca="1"/>
        <v>-7.8831205382257004</v>
      </c>
      <c r="Y231" s="12">
        <f ca="1"/>
        <v>-2.9855317064875719</v>
      </c>
      <c r="Z231" s="12">
        <f ca="1"/>
        <v>7.242191454656767E-2</v>
      </c>
      <c r="AA231" s="12">
        <f ca="1"/>
        <v>5.085570847390089E-2</v>
      </c>
      <c r="AB231" s="12">
        <f ca="1"/>
        <v>1.5554632262859442</v>
      </c>
      <c r="AC231" s="12">
        <f ca="1"/>
        <v>-5.3035207403524449</v>
      </c>
      <c r="AD231" s="12"/>
      <c r="AE231" s="12">
        <f ca="1"/>
        <v>-2.7282847685566273E-4</v>
      </c>
      <c r="AF231" s="12">
        <f ca="1"/>
        <v>-9.9006547098959974E-5</v>
      </c>
      <c r="AG231" s="12">
        <f ca="1"/>
        <v>-4.7859103004468077E-4</v>
      </c>
      <c r="AH231" s="12">
        <f ca="1"/>
        <v>-7.3353105878130247E-4</v>
      </c>
      <c r="AI231" s="12">
        <f ca="1"/>
        <v>-3.3183069714173764E-6</v>
      </c>
      <c r="AJ231" s="12">
        <f ca="1"/>
        <v>-7.7490391154686562E-4</v>
      </c>
      <c r="AK231" s="12"/>
      <c r="AL231" s="12"/>
      <c r="AM231" s="12">
        <f ca="1">'Useful matrices &amp; checks'!AO231</f>
        <v>-2.2858760307356736E-3</v>
      </c>
      <c r="AN231" s="12">
        <f t="shared" ca="1" si="8"/>
        <v>-2.3621793312988892E-3</v>
      </c>
      <c r="AO231" s="12">
        <f t="shared" ca="1" si="9"/>
        <v>7.6303300563215597E-5</v>
      </c>
    </row>
    <row r="232" spans="1:41" x14ac:dyDescent="0.35">
      <c r="A232">
        <v>115</v>
      </c>
      <c r="P232" s="56" t="str">
        <f>INDEX('Flow probs &amp; rates'!$A$5:$A$5999,$A232)</f>
        <v>1999,11</v>
      </c>
      <c r="Q232" s="12">
        <f t="array" aca="1" ref="Q232:Q233" ca="1">-1*(MMULT(MINVERSE('Useful matrices &amp; checks'!$G232:$H233),'SS Taylor expansion'!C$4:C$5)-MMULT(MINVERSE('Useful matrices &amp; checks'!$G232:$H233),MMULT('SS Taylor expansion'!C$7:D$8,MMULT(MINVERSE('Useful matrices &amp; checks'!$G232:$H233),'Useful matrices &amp; checks'!$L232:$L233))))</f>
        <v>-4.8437725711943154</v>
      </c>
      <c r="R232" s="12">
        <f t="array" aca="1" ref="R232:R233" ca="1">-1*(MMULT(MINVERSE('Useful matrices &amp; checks'!$G232:$H233),'SS Taylor expansion'!E$4:E$5)-MMULT(MINVERSE('Useful matrices &amp; checks'!$G232:$H233),MMULT('SS Taylor expansion'!E$7:F$8,MMULT(MINVERSE('Useful matrices &amp; checks'!$G232:$H233),'Useful matrices &amp; checks'!$L232:$L233))))</f>
        <v>-11.311266307265813</v>
      </c>
      <c r="S232" s="12">
        <f t="array" aca="1" ref="S232:S233" ca="1">-1*(MMULT(MINVERSE('Useful matrices &amp; checks'!$G232:$H233),'SS Taylor expansion'!G$4:G$5)-MMULT(MINVERSE('Useful matrices &amp; checks'!$G232:$H233),MMULT('SS Taylor expansion'!G$7:H$8,MMULT(MINVERSE('Useful matrices &amp; checks'!$G232:$H233),'Useful matrices &amp; checks'!$L232:$L233))))</f>
        <v>0.2165358349835742</v>
      </c>
      <c r="T232" s="12">
        <f t="array" aca="1" ref="T232:T233" ca="1">-1*(MMULT(MINVERSE('Useful matrices &amp; checks'!$G232:$H233),'SS Taylor expansion'!I$4:I$5)-MMULT(MINVERSE('Useful matrices &amp; checks'!$G232:$H233),MMULT('SS Taylor expansion'!I$7:J$8,MMULT(MINVERSE('Useful matrices &amp; checks'!$G232:$H233),'Useful matrices &amp; checks'!$L232:$L233))))</f>
        <v>-0.28912260759715525</v>
      </c>
      <c r="U232" s="12">
        <f t="array" aca="1" ref="U232:U233" ca="1">-1*(MMULT(MINVERSE('Useful matrices &amp; checks'!$G232:$H233),'SS Taylor expansion'!K$4:K$5)-MMULT(MINVERSE('Useful matrices &amp; checks'!$G232:$H233),MMULT('SS Taylor expansion'!K$7:L$8,MMULT(MINVERSE('Useful matrices &amp; checks'!$G232:$H233),'Useful matrices &amp; checks'!$L232:$L233))))</f>
        <v>5.7739682068468223</v>
      </c>
      <c r="V232" s="12">
        <f t="array" aca="1" ref="V232:V233" ca="1">-1*(MMULT(MINVERSE('Useful matrices &amp; checks'!$G232:$H233),'SS Taylor expansion'!M$4:M$5)-MMULT(MINVERSE('Useful matrices &amp; checks'!$G232:$H233),MMULT('SS Taylor expansion'!M$7:N$8,MMULT(MINVERSE('Useful matrices &amp; checks'!$G232:$H233),'Useful matrices &amp; checks'!$L232:$L233))))</f>
        <v>3.3014078349539338</v>
      </c>
      <c r="W232" s="12"/>
      <c r="X232" s="12">
        <f t="array" aca="1" ref="X232:X233" ca="1">(MMULT(MINVERSE('Useful matrices &amp; checks'!$G232:$H233),MMULT('SS Taylor expansion'!C$7:D$8,MMULT(MINVERSE('Useful matrices &amp; checks'!$G232:$H233),'SS Taylor expansion'!C$4:C$5)))-MMULT(MINVERSE('Useful matrices &amp; checks'!$G232:$H233),MMULT('SS Taylor expansion'!C$7:D$8,MMULT(MINVERSE('Useful matrices &amp; checks'!$G232:$H233),MMULT('SS Taylor expansion'!C$7:D$8,MMULT(MINVERSE('Useful matrices &amp; checks'!$G232:$H233),'Useful matrices &amp; checks'!$L232:$L233))))))</f>
        <v>36.487503169625285</v>
      </c>
      <c r="Y232" s="12">
        <f t="array" aca="1" ref="Y232:Y233" ca="1">(MMULT(MINVERSE('Useful matrices &amp; checks'!$G232:$H233),MMULT('SS Taylor expansion'!E$7:F$8,MMULT(MINVERSE('Useful matrices &amp; checks'!$G232:$H233),'SS Taylor expansion'!E$4:E$5)))-MMULT(MINVERSE('Useful matrices &amp; checks'!$G232:$H233),MMULT('SS Taylor expansion'!E$7:F$8,MMULT(MINVERSE('Useful matrices &amp; checks'!$G232:$H233),MMULT('SS Taylor expansion'!E$7:F$8,MMULT(MINVERSE('Useful matrices &amp; checks'!$G232:$H233),'Useful matrices &amp; checks'!$L232:$L233))))))</f>
        <v>198.97527481576518</v>
      </c>
      <c r="Z232" s="12">
        <f t="array" aca="1" ref="Z232:Z233" ca="1">(MMULT(MINVERSE('Useful matrices &amp; checks'!$G232:$H233),MMULT('SS Taylor expansion'!G$7:H$8,MMULT(MINVERSE('Useful matrices &amp; checks'!$G232:$H233),'SS Taylor expansion'!G$4:G$5)))-MMULT(MINVERSE('Useful matrices &amp; checks'!$G232:$H233),MMULT('SS Taylor expansion'!G$7:H$8,MMULT(MINVERSE('Useful matrices &amp; checks'!$G232:$H233),MMULT('SS Taylor expansion'!G$7:H$8,MMULT(MINVERSE('Useful matrices &amp; checks'!$G232:$H233),'Useful matrices &amp; checks'!$L232:$L233))))))</f>
        <v>-0.3548952156361177</v>
      </c>
      <c r="AA232" s="12">
        <f t="array" aca="1" ref="AA232:AA233" ca="1">(MMULT(MINVERSE('Useful matrices &amp; checks'!$G232:$H233),MMULT('SS Taylor expansion'!I$7:J$8,MMULT(MINVERSE('Useful matrices &amp; checks'!$G232:$H233),'SS Taylor expansion'!I$4:I$5)))-MMULT(MINVERSE('Useful matrices &amp; checks'!$G232:$H233),MMULT('SS Taylor expansion'!I$7:J$8,MMULT(MINVERSE('Useful matrices &amp; checks'!$G232:$H233),MMULT('SS Taylor expansion'!I$7:J$8,MMULT(MINVERSE('Useful matrices &amp; checks'!$G232:$H233),'Useful matrices &amp; checks'!$L232:$L233))))))</f>
        <v>0.38559557104264269</v>
      </c>
      <c r="AB232" s="12">
        <f t="array" aca="1" ref="AB232:AB233" ca="1">(MMULT(MINVERSE('Useful matrices &amp; checks'!$G232:$H233),MMULT('SS Taylor expansion'!K$7:L$8,MMULT(MINVERSE('Useful matrices &amp; checks'!$G232:$H233),'SS Taylor expansion'!K$4:K$5)))-MMULT(MINVERSE('Useful matrices &amp; checks'!$G232:$H233),MMULT('SS Taylor expansion'!K$7:L$8,MMULT(MINVERSE('Useful matrices &amp; checks'!$G232:$H233),MMULT('SS Taylor expansion'!K$7:L$8,MMULT(MINVERSE('Useful matrices &amp; checks'!$G232:$H233),'Useful matrices &amp; checks'!$L232:$L233))))))</f>
        <v>-99.806506500669883</v>
      </c>
      <c r="AC232" s="12">
        <f t="array" aca="1" ref="AC232:AC233" ca="1">(MMULT(MINVERSE('Useful matrices &amp; checks'!$G232:$H233),MMULT('SS Taylor expansion'!M$7:N$8,MMULT(MINVERSE('Useful matrices &amp; checks'!$G232:$H233),'SS Taylor expansion'!M$4:M$5)))-MMULT(MINVERSE('Useful matrices &amp; checks'!$G232:$H233),MMULT('SS Taylor expansion'!M$7:N$8,MMULT(MINVERSE('Useful matrices &amp; checks'!$G232:$H233),MMULT('SS Taylor expansion'!M$7:N$8,MMULT(MINVERSE('Useful matrices &amp; checks'!$G232:$H233),'Useful matrices &amp; checks'!$L232:$L233))))))</f>
        <v>-37.608644663171944</v>
      </c>
      <c r="AD232" s="12"/>
      <c r="AE232" s="12">
        <f t="array" aca="1" ref="AE232:AE233" ca="1">Q230:Q231*(INDEX('Flow probs &amp; rates'!AE$6:AE$5999-'Flow probs &amp; rates'!AE$5:AE$5999,'Useful matrices &amp; checks'!$A230))+X230:X231*(INDEX('Flow probs &amp; rates'!AE$6:AE$5999-'Flow probs &amp; rates'!AE$5:AE$5999,'Useful matrices &amp; checks'!$A230))^2</f>
        <v>-3.165829961095479E-3</v>
      </c>
      <c r="AF232" s="12">
        <f t="array" aca="1" ref="AF232:AF233" ca="1">R230:R231*(INDEX('Flow probs &amp; rates'!AF$6:AF$5999-'Flow probs &amp; rates'!AF$5:AF$5999,'Useful matrices &amp; checks'!$A230))+Y230:Y231*(INDEX('Flow probs &amp; rates'!AF$6:AF$5999-'Flow probs &amp; rates'!AF$5:AF$5999,'Useful matrices &amp; checks'!$A230))^2</f>
        <v>5.7552926457782577E-3</v>
      </c>
      <c r="AG232" s="12">
        <f t="array" aca="1" ref="AG232:AG233" ca="1">S230:S231*(INDEX('Flow probs &amp; rates'!AG$6:AG$5999-'Flow probs &amp; rates'!AG$5:AG$5999,'Useful matrices &amp; checks'!$A230))+Z230:Z231*(INDEX('Flow probs &amp; rates'!AG$6:AG$5999-'Flow probs &amp; rates'!AG$5:AG$5999,'Useful matrices &amp; checks'!$A230))^2</f>
        <v>4.0861551649176253E-4</v>
      </c>
      <c r="AH232" s="12">
        <f t="array" aca="1" ref="AH232:AH233" ca="1">T230:T231*(INDEX('Flow probs &amp; rates'!AI$6:AI$5999-'Flow probs &amp; rates'!AI$5:AI$5999,'Useful matrices &amp; checks'!$A230))+AA230:AA231*(INDEX('Flow probs &amp; rates'!AI$6:AI$5999-'Flow probs &amp; rates'!AI$5:AI$5999,'Useful matrices &amp; checks'!$A230))^2</f>
        <v>-2.1873029335593355E-4</v>
      </c>
      <c r="AI232" s="12">
        <f t="array" aca="1" ref="AI232:AI233" ca="1">U230:U231*(INDEX('Flow probs &amp; rates'!AJ$6:AJ$5999-'Flow probs &amp; rates'!AJ$5:AJ$5999,'Useful matrices &amp; checks'!$A230))+AB230:AB231*(INDEX('Flow probs &amp; rates'!AJ$6:AJ$5999-'Flow probs &amp; rates'!AJ$5:AJ$5999,'Useful matrices &amp; checks'!$A230))^2</f>
        <v>-4.007051679330075E-3</v>
      </c>
      <c r="AJ232" s="12">
        <f t="array" aca="1" ref="AJ232:AJ233" ca="1">V230:V231*(INDEX('Flow probs &amp; rates'!AK$6:AK$5999-'Flow probs &amp; rates'!AK$5:AK$5999,'Useful matrices &amp; checks'!$A230))+AC230:AC231*(INDEX('Flow probs &amp; rates'!AK$6:AK$5999-'Flow probs &amp; rates'!AK$5:AK$5999,'Useful matrices &amp; checks'!$A230))^2</f>
        <v>7.8022691425639413E-3</v>
      </c>
      <c r="AK232" s="12"/>
      <c r="AL232" s="12"/>
      <c r="AM232" s="12">
        <f ca="1">'Useful matrices &amp; checks'!AO232</f>
        <v>6.7090867923923492E-3</v>
      </c>
      <c r="AN232" s="12">
        <f t="shared" ca="1" si="8"/>
        <v>6.5745653710524736E-3</v>
      </c>
      <c r="AO232" s="12">
        <f t="shared" ca="1" si="9"/>
        <v>1.3452142133987561E-4</v>
      </c>
    </row>
    <row r="233" spans="1:41" x14ac:dyDescent="0.35">
      <c r="P233" s="56"/>
      <c r="Q233" s="12">
        <f ca="1"/>
        <v>1.0538861743053742</v>
      </c>
      <c r="R233" s="12">
        <f ca="1"/>
        <v>0.19630877652533657</v>
      </c>
      <c r="S233" s="12">
        <f ca="1"/>
        <v>-4.7112889669506344E-2</v>
      </c>
      <c r="T233" s="12">
        <f ca="1"/>
        <v>-3.8337109177187197E-2</v>
      </c>
      <c r="U233" s="12">
        <f ca="1"/>
        <v>-0.10020811141668531</v>
      </c>
      <c r="V233" s="12">
        <f ca="1"/>
        <v>0.43776041472135463</v>
      </c>
      <c r="W233" s="12"/>
      <c r="X233" s="12">
        <f ca="1"/>
        <v>-7.9387862580654112</v>
      </c>
      <c r="Y233" s="12">
        <f ca="1"/>
        <v>-3.453246674316635</v>
      </c>
      <c r="Z233" s="12">
        <f ca="1"/>
        <v>7.721649924488673E-2</v>
      </c>
      <c r="AA233" s="12">
        <f ca="1"/>
        <v>5.1129241079268285E-2</v>
      </c>
      <c r="AB233" s="12">
        <f ca="1"/>
        <v>1.7321573595901478</v>
      </c>
      <c r="AC233" s="12">
        <f ca="1"/>
        <v>-4.9868349225287201</v>
      </c>
      <c r="AD233" s="12"/>
      <c r="AE233" s="12">
        <f ca="1"/>
        <v>6.8161185012129708E-4</v>
      </c>
      <c r="AF233" s="12">
        <f ca="1"/>
        <v>-8.5885189779510231E-5</v>
      </c>
      <c r="AG233" s="12">
        <f ca="1"/>
        <v>-8.7976038387053369E-5</v>
      </c>
      <c r="AH233" s="12">
        <f ca="1"/>
        <v>-2.950414116941117E-5</v>
      </c>
      <c r="AI233" s="12">
        <f ca="1"/>
        <v>5.9796506470963592E-5</v>
      </c>
      <c r="AJ233" s="12">
        <f ca="1"/>
        <v>1.052434240781411E-3</v>
      </c>
      <c r="AK233" s="12"/>
      <c r="AL233" s="12"/>
      <c r="AM233" s="12">
        <f ca="1">'Useful matrices &amp; checks'!AO233</f>
        <v>1.5941751219447631E-3</v>
      </c>
      <c r="AN233" s="12">
        <f t="shared" ca="1" si="8"/>
        <v>1.5904772280376969E-3</v>
      </c>
      <c r="AO233" s="12">
        <f t="shared" ca="1" si="9"/>
        <v>3.6978939070661954E-6</v>
      </c>
    </row>
    <row r="234" spans="1:41" x14ac:dyDescent="0.35">
      <c r="A234">
        <v>116</v>
      </c>
      <c r="P234" s="56" t="str">
        <f>INDEX('Flow probs &amp; rates'!$A$5:$A$5999,$A234)</f>
        <v>1999,12</v>
      </c>
      <c r="Q234" s="12">
        <f t="array" aca="1" ref="Q234:Q235" ca="1">-1*(MMULT(MINVERSE('Useful matrices &amp; checks'!$G234:$H235),'SS Taylor expansion'!C$4:C$5)-MMULT(MINVERSE('Useful matrices &amp; checks'!$G234:$H235),MMULT('SS Taylor expansion'!C$7:D$8,MMULT(MINVERSE('Useful matrices &amp; checks'!$G234:$H235),'Useful matrices &amp; checks'!$L234:$L235))))</f>
        <v>-4.9362824818961126</v>
      </c>
      <c r="R234" s="12">
        <f t="array" aca="1" ref="R234:R235" ca="1">-1*(MMULT(MINVERSE('Useful matrices &amp; checks'!$G234:$H235),'SS Taylor expansion'!E$4:E$5)-MMULT(MINVERSE('Useful matrices &amp; checks'!$G234:$H235),MMULT('SS Taylor expansion'!E$7:F$8,MMULT(MINVERSE('Useful matrices &amp; checks'!$G234:$H235),'Useful matrices &amp; checks'!$L234:$L235))))</f>
        <v>-11.450058970564999</v>
      </c>
      <c r="S234" s="12">
        <f t="array" aca="1" ref="S234:S235" ca="1">-1*(MMULT(MINVERSE('Useful matrices &amp; checks'!$G234:$H235),'SS Taylor expansion'!G$4:G$5)-MMULT(MINVERSE('Useful matrices &amp; checks'!$G234:$H235),MMULT('SS Taylor expansion'!G$7:H$8,MMULT(MINVERSE('Useful matrices &amp; checks'!$G234:$H235),'Useful matrices &amp; checks'!$L234:$L235))))</f>
        <v>0.20547087043324203</v>
      </c>
      <c r="T234" s="12">
        <f t="array" aca="1" ref="T234:T235" ca="1">-1*(MMULT(MINVERSE('Useful matrices &amp; checks'!$G234:$H235),'SS Taylor expansion'!I$4:I$5)-MMULT(MINVERSE('Useful matrices &amp; checks'!$G234:$H235),MMULT('SS Taylor expansion'!I$7:J$8,MMULT(MINVERSE('Useful matrices &amp; checks'!$G234:$H235),'Useful matrices &amp; checks'!$L234:$L235))))</f>
        <v>-0.27113345515435</v>
      </c>
      <c r="U234" s="12">
        <f t="array" aca="1" ref="U234:U235" ca="1">-1*(MMULT(MINVERSE('Useful matrices &amp; checks'!$G234:$H235),'SS Taylor expansion'!K$4:K$5)-MMULT(MINVERSE('Useful matrices &amp; checks'!$G234:$H235),MMULT('SS Taylor expansion'!K$7:L$8,MMULT(MINVERSE('Useful matrices &amp; checks'!$G234:$H235),'Useful matrices &amp; checks'!$L234:$L235))))</f>
        <v>5.7485999400498073</v>
      </c>
      <c r="V234" s="12">
        <f t="array" aca="1" ref="V234:V235" ca="1">-1*(MMULT(MINVERSE('Useful matrices &amp; checks'!$G234:$H235),'SS Taylor expansion'!M$4:M$5)-MMULT(MINVERSE('Useful matrices &amp; checks'!$G234:$H235),MMULT('SS Taylor expansion'!M$7:N$8,MMULT(MINVERSE('Useful matrices &amp; checks'!$G234:$H235),'Useful matrices &amp; checks'!$L234:$L235))))</f>
        <v>3.2702971424445062</v>
      </c>
      <c r="W234" s="12"/>
      <c r="X234" s="12">
        <f t="array" aca="1" ref="X234:X235" ca="1">(MMULT(MINVERSE('Useful matrices &amp; checks'!$G234:$H235),MMULT('SS Taylor expansion'!C$7:D$8,MMULT(MINVERSE('Useful matrices &amp; checks'!$G234:$H235),'SS Taylor expansion'!C$4:C$5)))-MMULT(MINVERSE('Useful matrices &amp; checks'!$G234:$H235),MMULT('SS Taylor expansion'!C$7:D$8,MMULT(MINVERSE('Useful matrices &amp; checks'!$G234:$H235),MMULT('SS Taylor expansion'!C$7:D$8,MMULT(MINVERSE('Useful matrices &amp; checks'!$G234:$H235),'Useful matrices &amp; checks'!$L234:$L235))))))</f>
        <v>37.614749683987171</v>
      </c>
      <c r="Y234" s="12">
        <f t="array" aca="1" ref="Y234:Y235" ca="1">(MMULT(MINVERSE('Useful matrices &amp; checks'!$G234:$H235),MMULT('SS Taylor expansion'!E$7:F$8,MMULT(MINVERSE('Useful matrices &amp; checks'!$G234:$H235),'SS Taylor expansion'!E$4:E$5)))-MMULT(MINVERSE('Useful matrices &amp; checks'!$G234:$H235),MMULT('SS Taylor expansion'!E$7:F$8,MMULT(MINVERSE('Useful matrices &amp; checks'!$G234:$H235),MMULT('SS Taylor expansion'!E$7:F$8,MMULT(MINVERSE('Useful matrices &amp; checks'!$G234:$H235),'Useful matrices &amp; checks'!$L234:$L235))))))</f>
        <v>202.382806374777</v>
      </c>
      <c r="Z234" s="12">
        <f t="array" aca="1" ref="Z234:Z235" ca="1">(MMULT(MINVERSE('Useful matrices &amp; checks'!$G234:$H235),MMULT('SS Taylor expansion'!G$7:H$8,MMULT(MINVERSE('Useful matrices &amp; checks'!$G234:$H235),'SS Taylor expansion'!G$4:G$5)))-MMULT(MINVERSE('Useful matrices &amp; checks'!$G234:$H235),MMULT('SS Taylor expansion'!G$7:H$8,MMULT(MINVERSE('Useful matrices &amp; checks'!$G234:$H235),MMULT('SS Taylor expansion'!G$7:H$8,MMULT(MINVERSE('Useful matrices &amp; checks'!$G234:$H235),'Useful matrices &amp; checks'!$L234:$L235))))))</f>
        <v>-0.31435359949379493</v>
      </c>
      <c r="AA234" s="12">
        <f t="array" aca="1" ref="AA234:AA235" ca="1">(MMULT(MINVERSE('Useful matrices &amp; checks'!$G234:$H235),MMULT('SS Taylor expansion'!I$7:J$8,MMULT(MINVERSE('Useful matrices &amp; checks'!$G234:$H235),'SS Taylor expansion'!I$4:I$5)))-MMULT(MINVERSE('Useful matrices &amp; checks'!$G234:$H235),MMULT('SS Taylor expansion'!I$7:J$8,MMULT(MINVERSE('Useful matrices &amp; checks'!$G234:$H235),MMULT('SS Taylor expansion'!I$7:J$8,MMULT(MINVERSE('Useful matrices &amp; checks'!$G234:$H235),'Useful matrices &amp; checks'!$L234:$L235))))))</f>
        <v>0.33998700582040503</v>
      </c>
      <c r="AB234" s="12">
        <f t="array" aca="1" ref="AB234:AB235" ca="1">(MMULT(MINVERSE('Useful matrices &amp; checks'!$G234:$H235),MMULT('SS Taylor expansion'!K$7:L$8,MMULT(MINVERSE('Useful matrices &amp; checks'!$G234:$H235),'SS Taylor expansion'!K$4:K$5)))-MMULT(MINVERSE('Useful matrices &amp; checks'!$G234:$H235),MMULT('SS Taylor expansion'!K$7:L$8,MMULT(MINVERSE('Useful matrices &amp; checks'!$G234:$H235),MMULT('SS Taylor expansion'!K$7:L$8,MMULT(MINVERSE('Useful matrices &amp; checks'!$G234:$H235),'Useful matrices &amp; checks'!$L234:$L235))))))</f>
        <v>-100.02157033912627</v>
      </c>
      <c r="AC234" s="12">
        <f t="array" aca="1" ref="AC234:AC235" ca="1">(MMULT(MINVERSE('Useful matrices &amp; checks'!$G234:$H235),MMULT('SS Taylor expansion'!M$7:N$8,MMULT(MINVERSE('Useful matrices &amp; checks'!$G234:$H235),'SS Taylor expansion'!M$4:M$5)))-MMULT(MINVERSE('Useful matrices &amp; checks'!$G234:$H235),MMULT('SS Taylor expansion'!M$7:N$8,MMULT(MINVERSE('Useful matrices &amp; checks'!$G234:$H235),MMULT('SS Taylor expansion'!M$7:N$8,MMULT(MINVERSE('Useful matrices &amp; checks'!$G234:$H235),'Useful matrices &amp; checks'!$L234:$L235))))))</f>
        <v>-36.984294570769976</v>
      </c>
      <c r="AD234" s="12"/>
      <c r="AE234" s="12">
        <f t="array" aca="1" ref="AE234:AE235" ca="1">Q232:Q233*(INDEX('Flow probs &amp; rates'!AE$6:AE$5999-'Flow probs &amp; rates'!AE$5:AE$5999,'Useful matrices &amp; checks'!$A232))+X232:X233*(INDEX('Flow probs &amp; rates'!AE$6:AE$5999-'Flow probs &amp; rates'!AE$5:AE$5999,'Useful matrices &amp; checks'!$A232))^2</f>
        <v>-1.2679833793583467E-3</v>
      </c>
      <c r="AF234" s="12">
        <f t="array" aca="1" ref="AF234:AF235" ca="1">R232:R233*(INDEX('Flow probs &amp; rates'!AF$6:AF$5999-'Flow probs &amp; rates'!AF$5:AF$5999,'Useful matrices &amp; checks'!$A232))+Y232:Y233*(INDEX('Flow probs &amp; rates'!AF$6:AF$5999-'Flow probs &amp; rates'!AF$5:AF$5999,'Useful matrices &amp; checks'!$A232))^2</f>
        <v>5.9787556073984133E-3</v>
      </c>
      <c r="AG234" s="12">
        <f t="array" aca="1" ref="AG234:AG235" ca="1">S232:S233*(INDEX('Flow probs &amp; rates'!AG$6:AG$5999-'Flow probs &amp; rates'!AG$5:AG$5999,'Useful matrices &amp; checks'!$A232))+Z232:Z233*(INDEX('Flow probs &amp; rates'!AG$6:AG$5999-'Flow probs &amp; rates'!AG$5:AG$5999,'Useful matrices &amp; checks'!$A232))^2</f>
        <v>5.0657211518622732E-3</v>
      </c>
      <c r="AH234" s="12">
        <f t="array" aca="1" ref="AH234:AH235" ca="1">T232:T233*(INDEX('Flow probs &amp; rates'!AI$6:AI$5999-'Flow probs &amp; rates'!AI$5:AI$5999,'Useful matrices &amp; checks'!$A232))+AA232:AA233*(INDEX('Flow probs &amp; rates'!AI$6:AI$5999-'Flow probs &amp; rates'!AI$5:AI$5999,'Useful matrices &amp; checks'!$A232))^2</f>
        <v>-6.0459754504268307E-3</v>
      </c>
      <c r="AI234" s="12">
        <f t="array" aca="1" ref="AI234:AI235" ca="1">U232:U233*(INDEX('Flow probs &amp; rates'!AJ$6:AJ$5999-'Flow probs &amp; rates'!AJ$5:AJ$5999,'Useful matrices &amp; checks'!$A232))+AB232:AB233*(INDEX('Flow probs &amp; rates'!AJ$6:AJ$5999-'Flow probs &amp; rates'!AJ$5:AJ$5999,'Useful matrices &amp; checks'!$A232))^2</f>
        <v>1.5758107783680995E-3</v>
      </c>
      <c r="AJ234" s="12">
        <f t="array" aca="1" ref="AJ234:AJ235" ca="1">V232:V233*(INDEX('Flow probs &amp; rates'!AK$6:AK$5999-'Flow probs &amp; rates'!AK$5:AK$5999,'Useful matrices &amp; checks'!$A232))+AC232:AC233*(INDEX('Flow probs &amp; rates'!AK$6:AK$5999-'Flow probs &amp; rates'!AK$5:AK$5999,'Useful matrices &amp; checks'!$A232))^2</f>
        <v>-5.9120870468012162E-4</v>
      </c>
      <c r="AK234" s="12"/>
      <c r="AL234" s="12"/>
      <c r="AM234" s="12">
        <f ca="1">'Useful matrices &amp; checks'!AO234</f>
        <v>4.7830138312816572E-3</v>
      </c>
      <c r="AN234" s="12">
        <f t="shared" ca="1" si="8"/>
        <v>4.7151200031634866E-3</v>
      </c>
      <c r="AO234" s="12">
        <f t="shared" ca="1" si="9"/>
        <v>6.7893828118170685E-5</v>
      </c>
    </row>
    <row r="235" spans="1:41" x14ac:dyDescent="0.35">
      <c r="Q235" s="12">
        <f ca="1"/>
        <v>0.99108296135245133</v>
      </c>
      <c r="R235" s="12">
        <f ca="1"/>
        <v>0.17877437613476299</v>
      </c>
      <c r="S235" s="12">
        <f ca="1"/>
        <v>-4.1253449227731831E-2</v>
      </c>
      <c r="T235" s="12">
        <f ca="1"/>
        <v>-3.381203419318142E-2</v>
      </c>
      <c r="U235" s="12">
        <f ca="1"/>
        <v>-8.9755203058140082E-2</v>
      </c>
      <c r="V235" s="12">
        <f ca="1"/>
        <v>0.40782646589757476</v>
      </c>
      <c r="W235" s="12"/>
      <c r="X235" s="12">
        <f ca="1"/>
        <v>-7.5521078147491965</v>
      </c>
      <c r="Y235" s="12">
        <f ca="1"/>
        <v>-3.1598841580697954</v>
      </c>
      <c r="Z235" s="12">
        <f ca="1"/>
        <v>6.311439781672315E-2</v>
      </c>
      <c r="AA235" s="12">
        <f ca="1"/>
        <v>4.23985017248893E-2</v>
      </c>
      <c r="AB235" s="12">
        <f ca="1"/>
        <v>1.5616770082463831</v>
      </c>
      <c r="AC235" s="12">
        <f ca="1"/>
        <v>-4.6121723780847308</v>
      </c>
      <c r="AD235" s="12"/>
      <c r="AE235" s="12">
        <f ca="1"/>
        <v>2.7588210080335744E-4</v>
      </c>
      <c r="AF235" s="12">
        <f ca="1"/>
        <v>-1.0376222843223674E-4</v>
      </c>
      <c r="AG235" s="12">
        <f ca="1"/>
        <v>-1.1021767447511679E-3</v>
      </c>
      <c r="AH235" s="12">
        <f ca="1"/>
        <v>-8.0168487290541276E-4</v>
      </c>
      <c r="AI235" s="12">
        <f ca="1"/>
        <v>-2.7348439823945378E-5</v>
      </c>
      <c r="AJ235" s="12">
        <f ca="1"/>
        <v>-7.8393152462866245E-5</v>
      </c>
      <c r="AK235" s="12"/>
      <c r="AL235" s="12"/>
      <c r="AM235" s="12">
        <f ca="1">'Useful matrices &amp; checks'!AO235</f>
        <v>-1.7809850808944254E-3</v>
      </c>
      <c r="AN235" s="12">
        <f t="shared" ca="1" si="8"/>
        <v>-1.8374833375722716E-3</v>
      </c>
      <c r="AO235" s="12">
        <f t="shared" ca="1" si="9"/>
        <v>5.6498256677846173E-5</v>
      </c>
    </row>
    <row r="236" spans="1:41" x14ac:dyDescent="0.35">
      <c r="A236">
        <v>117</v>
      </c>
      <c r="P236" s="56" t="str">
        <f>INDEX('Flow probs &amp; rates'!$A$5:$A$5999,$A236)</f>
        <v>2000,1</v>
      </c>
      <c r="Q236" s="12">
        <f t="array" aca="1" ref="Q236:Q237" ca="1">-1*(MMULT(MINVERSE('Useful matrices &amp; checks'!$G236:$H237),'SS Taylor expansion'!C$4:C$5)-MMULT(MINVERSE('Useful matrices &amp; checks'!$G236:$H237),MMULT('SS Taylor expansion'!C$7:D$8,MMULT(MINVERSE('Useful matrices &amp; checks'!$G236:$H237),'Useful matrices &amp; checks'!$L236:$L237))))</f>
        <v>-4.7150594502950653</v>
      </c>
      <c r="R236" s="12">
        <f t="array" aca="1" ref="R236:R237" ca="1">-1*(MMULT(MINVERSE('Useful matrices &amp; checks'!$G236:$H237),'SS Taylor expansion'!E$4:E$5)-MMULT(MINVERSE('Useful matrices &amp; checks'!$G236:$H237),MMULT('SS Taylor expansion'!E$7:F$8,MMULT(MINVERSE('Useful matrices &amp; checks'!$G236:$H237),'Useful matrices &amp; checks'!$L236:$L237))))</f>
        <v>-11.577169320848018</v>
      </c>
      <c r="S236" s="12">
        <f t="array" aca="1" ref="S236:S237" ca="1">-1*(MMULT(MINVERSE('Useful matrices &amp; checks'!$G236:$H237),'SS Taylor expansion'!G$4:G$5)-MMULT(MINVERSE('Useful matrices &amp; checks'!$G236:$H237),MMULT('SS Taylor expansion'!G$7:H$8,MMULT(MINVERSE('Useful matrices &amp; checks'!$G236:$H237),'Useful matrices &amp; checks'!$L236:$L237))))</f>
        <v>0.19294174385746049</v>
      </c>
      <c r="T236" s="12">
        <f t="array" aca="1" ref="T236:T237" ca="1">-1*(MMULT(MINVERSE('Useful matrices &amp; checks'!$G236:$H237),'SS Taylor expansion'!I$4:I$5)-MMULT(MINVERSE('Useful matrices &amp; checks'!$G236:$H237),MMULT('SS Taylor expansion'!I$7:J$8,MMULT(MINVERSE('Useful matrices &amp; checks'!$G236:$H237),'Useful matrices &amp; checks'!$L236:$L237))))</f>
        <v>-0.28079973517261275</v>
      </c>
      <c r="U236" s="12">
        <f t="array" aca="1" ref="U236:U237" ca="1">-1*(MMULT(MINVERSE('Useful matrices &amp; checks'!$G236:$H237),'SS Taylor expansion'!K$4:K$5)-MMULT(MINVERSE('Useful matrices &amp; checks'!$G236:$H237),MMULT('SS Taylor expansion'!K$7:L$8,MMULT(MINVERSE('Useful matrices &amp; checks'!$G236:$H237),'Useful matrices &amp; checks'!$L236:$L237))))</f>
        <v>5.5811022642178099</v>
      </c>
      <c r="V236" s="12">
        <f t="array" aca="1" ref="V236:V237" ca="1">-1*(MMULT(MINVERSE('Useful matrices &amp; checks'!$G236:$H237),'SS Taylor expansion'!M$4:M$5)-MMULT(MINVERSE('Useful matrices &amp; checks'!$G236:$H237),MMULT('SS Taylor expansion'!M$7:N$8,MMULT(MINVERSE('Useful matrices &amp; checks'!$G236:$H237),'Useful matrices &amp; checks'!$L236:$L237))))</f>
        <v>3.3080743551783138</v>
      </c>
      <c r="W236" s="12"/>
      <c r="X236" s="12">
        <f t="array" aca="1" ref="X236:X237" ca="1">(MMULT(MINVERSE('Useful matrices &amp; checks'!$G236:$H237),MMULT('SS Taylor expansion'!C$7:D$8,MMULT(MINVERSE('Useful matrices &amp; checks'!$G236:$H237),'SS Taylor expansion'!C$4:C$5)))-MMULT(MINVERSE('Useful matrices &amp; checks'!$G236:$H237),MMULT('SS Taylor expansion'!C$7:D$8,MMULT(MINVERSE('Useful matrices &amp; checks'!$G236:$H237),MMULT('SS Taylor expansion'!C$7:D$8,MMULT(MINVERSE('Useful matrices &amp; checks'!$G236:$H237),'Useful matrices &amp; checks'!$L236:$L237))))))</f>
        <v>33.858979135849431</v>
      </c>
      <c r="Y236" s="12">
        <f t="array" aca="1" ref="Y236:Y237" ca="1">(MMULT(MINVERSE('Useful matrices &amp; checks'!$G236:$H237),MMULT('SS Taylor expansion'!E$7:F$8,MMULT(MINVERSE('Useful matrices &amp; checks'!$G236:$H237),'SS Taylor expansion'!E$4:E$5)))-MMULT(MINVERSE('Useful matrices &amp; checks'!$G236:$H237),MMULT('SS Taylor expansion'!E$7:F$8,MMULT(MINVERSE('Useful matrices &amp; checks'!$G236:$H237),MMULT('SS Taylor expansion'!E$7:F$8,MMULT(MINVERSE('Useful matrices &amp; checks'!$G236:$H237),'Useful matrices &amp; checks'!$L236:$L237))))))</f>
        <v>204.12880071044253</v>
      </c>
      <c r="Z236" s="12">
        <f t="array" aca="1" ref="Z236:Z237" ca="1">(MMULT(MINVERSE('Useful matrices &amp; checks'!$G236:$H237),MMULT('SS Taylor expansion'!G$7:H$8,MMULT(MINVERSE('Useful matrices &amp; checks'!$G236:$H237),'SS Taylor expansion'!G$4:G$5)))-MMULT(MINVERSE('Useful matrices &amp; checks'!$G236:$H237),MMULT('SS Taylor expansion'!G$7:H$8,MMULT(MINVERSE('Useful matrices &amp; checks'!$G236:$H237),MMULT('SS Taylor expansion'!G$7:H$8,MMULT(MINVERSE('Useful matrices &amp; checks'!$G236:$H237),'Useful matrices &amp; checks'!$L236:$L237))))))</f>
        <v>-0.28897674768779597</v>
      </c>
      <c r="AA236" s="12">
        <f t="array" aca="1" ref="AA236:AA237" ca="1">(MMULT(MINVERSE('Useful matrices &amp; checks'!$G236:$H237),MMULT('SS Taylor expansion'!I$7:J$8,MMULT(MINVERSE('Useful matrices &amp; checks'!$G236:$H237),'SS Taylor expansion'!I$4:I$5)))-MMULT(MINVERSE('Useful matrices &amp; checks'!$G236:$H237),MMULT('SS Taylor expansion'!I$7:J$8,MMULT(MINVERSE('Useful matrices &amp; checks'!$G236:$H237),MMULT('SS Taylor expansion'!I$7:J$8,MMULT(MINVERSE('Useful matrices &amp; checks'!$G236:$H237),'Useful matrices &amp; checks'!$L236:$L237))))))</f>
        <v>0.33767285476308601</v>
      </c>
      <c r="AB236" s="12">
        <f t="array" aca="1" ref="AB236:AB237" ca="1">(MMULT(MINVERSE('Useful matrices &amp; checks'!$G236:$H237),MMULT('SS Taylor expansion'!K$7:L$8,MMULT(MINVERSE('Useful matrices &amp; checks'!$G236:$H237),'SS Taylor expansion'!K$4:K$5)))-MMULT(MINVERSE('Useful matrices &amp; checks'!$G236:$H237),MMULT('SS Taylor expansion'!K$7:L$8,MMULT(MINVERSE('Useful matrices &amp; checks'!$G236:$H237),MMULT('SS Taylor expansion'!K$7:L$8,MMULT(MINVERSE('Useful matrices &amp; checks'!$G236:$H237),'Useful matrices &amp; checks'!$L236:$L237))))))</f>
        <v>-96.758520264455939</v>
      </c>
      <c r="AC236" s="12">
        <f t="array" aca="1" ref="AC236:AC237" ca="1">(MMULT(MINVERSE('Useful matrices &amp; checks'!$G236:$H237),MMULT('SS Taylor expansion'!M$7:N$8,MMULT(MINVERSE('Useful matrices &amp; checks'!$G236:$H237),'SS Taylor expansion'!M$4:M$5)))-MMULT(MINVERSE('Useful matrices &amp; checks'!$G236:$H237),MMULT('SS Taylor expansion'!M$7:N$8,MMULT(MINVERSE('Useful matrices &amp; checks'!$G236:$H237),MMULT('SS Taylor expansion'!M$7:N$8,MMULT(MINVERSE('Useful matrices &amp; checks'!$G236:$H237),'Useful matrices &amp; checks'!$L236:$L237))))))</f>
        <v>-38.550723070142126</v>
      </c>
      <c r="AD236" s="12"/>
      <c r="AE236" s="12">
        <f t="array" aca="1" ref="AE236:AE237" ca="1">Q234:Q235*(INDEX('Flow probs &amp; rates'!AE$6:AE$5999-'Flow probs &amp; rates'!AE$5:AE$5999,'Useful matrices &amp; checks'!$A234))+X234:X235*(INDEX('Flow probs &amp; rates'!AE$6:AE$5999-'Flow probs &amp; rates'!AE$5:AE$5999,'Useful matrices &amp; checks'!$A234))^2</f>
        <v>-5.8016560711248355E-4</v>
      </c>
      <c r="AF236" s="12">
        <f t="array" aca="1" ref="AF236:AF237" ca="1">R234:R235*(INDEX('Flow probs &amp; rates'!AF$6:AF$5999-'Flow probs &amp; rates'!AF$5:AF$5999,'Useful matrices &amp; checks'!$A234))+Y234:Y235*(INDEX('Flow probs &amp; rates'!AF$6:AF$5999-'Flow probs &amp; rates'!AF$5:AF$5999,'Useful matrices &amp; checks'!$A234))^2</f>
        <v>1.5528443117340987E-3</v>
      </c>
      <c r="AG236" s="12">
        <f t="array" aca="1" ref="AG236:AG237" ca="1">S234:S235*(INDEX('Flow probs &amp; rates'!AG$6:AG$5999-'Flow probs &amp; rates'!AG$5:AG$5999,'Useful matrices &amp; checks'!$A234))+Z234:Z235*(INDEX('Flow probs &amp; rates'!AG$6:AG$5999-'Flow probs &amp; rates'!AG$5:AG$5999,'Useful matrices &amp; checks'!$A234))^2</f>
        <v>5.1940650869037389E-3</v>
      </c>
      <c r="AH236" s="12">
        <f t="array" aca="1" ref="AH236:AH237" ca="1">T234:T235*(INDEX('Flow probs &amp; rates'!AI$6:AI$5999-'Flow probs &amp; rates'!AI$5:AI$5999,'Useful matrices &amp; checks'!$A234))+AA234:AA235*(INDEX('Flow probs &amp; rates'!AI$6:AI$5999-'Flow probs &amp; rates'!AI$5:AI$5999,'Useful matrices &amp; checks'!$A234))^2</f>
        <v>2.8416141141045788E-3</v>
      </c>
      <c r="AI236" s="12">
        <f t="array" aca="1" ref="AI236:AI237" ca="1">U234:U235*(INDEX('Flow probs &amp; rates'!AJ$6:AJ$5999-'Flow probs &amp; rates'!AJ$5:AJ$5999,'Useful matrices &amp; checks'!$A234))+AB234:AB235*(INDEX('Flow probs &amp; rates'!AJ$6:AJ$5999-'Flow probs &amp; rates'!AJ$5:AJ$5999,'Useful matrices &amp; checks'!$A234))^2</f>
        <v>-4.3815145137545307E-3</v>
      </c>
      <c r="AJ236" s="12">
        <f t="array" aca="1" ref="AJ236:AJ237" ca="1">V234:V235*(INDEX('Flow probs &amp; rates'!AK$6:AK$5999-'Flow probs &amp; rates'!AK$5:AK$5999,'Useful matrices &amp; checks'!$A234))+AC234:AC235*(INDEX('Flow probs &amp; rates'!AK$6:AK$5999-'Flow probs &amp; rates'!AK$5:AK$5999,'Useful matrices &amp; checks'!$A234))^2</f>
        <v>3.8893286230133966E-3</v>
      </c>
      <c r="AK236" s="12"/>
      <c r="AL236" s="12"/>
      <c r="AM236" s="12">
        <f ca="1">'Useful matrices &amp; checks'!AO236</f>
        <v>8.7980804336313945E-3</v>
      </c>
      <c r="AN236" s="12">
        <f t="shared" ca="1" si="8"/>
        <v>8.5161720148887975E-3</v>
      </c>
      <c r="AO236" s="12">
        <f t="shared" ca="1" si="9"/>
        <v>2.8190841874259701E-4</v>
      </c>
    </row>
    <row r="237" spans="1:41" x14ac:dyDescent="0.35">
      <c r="P237" s="56"/>
      <c r="Q237" s="12">
        <f ca="1"/>
        <v>0.98341580911710502</v>
      </c>
      <c r="R237" s="12">
        <f ca="1"/>
        <v>0.19382889573508658</v>
      </c>
      <c r="S237" s="12">
        <f ca="1"/>
        <v>-4.0241690088589618E-2</v>
      </c>
      <c r="T237" s="12">
        <f ca="1"/>
        <v>-3.2310149553983383E-2</v>
      </c>
      <c r="U237" s="12">
        <f ca="1"/>
        <v>-9.344070721241643E-2</v>
      </c>
      <c r="V237" s="12">
        <f ca="1"/>
        <v>0.380642727763987</v>
      </c>
      <c r="W237" s="12"/>
      <c r="X237" s="12">
        <f ca="1"/>
        <v>-7.0619375458090605</v>
      </c>
      <c r="Y237" s="12">
        <f ca="1"/>
        <v>-3.4175936218003291</v>
      </c>
      <c r="Z237" s="12">
        <f ca="1"/>
        <v>6.0271626506350692E-2</v>
      </c>
      <c r="AA237" s="12">
        <f ca="1"/>
        <v>3.8854240482132513E-2</v>
      </c>
      <c r="AB237" s="12">
        <f ca="1"/>
        <v>1.6199639666708037</v>
      </c>
      <c r="AC237" s="12">
        <f ca="1"/>
        <v>-4.4358290688729092</v>
      </c>
      <c r="AD237" s="12"/>
      <c r="AE237" s="12">
        <f ca="1"/>
        <v>1.1648284920497873E-4</v>
      </c>
      <c r="AF237" s="12">
        <f ca="1"/>
        <v>-2.4245182822056714E-5</v>
      </c>
      <c r="AG237" s="12">
        <f ca="1"/>
        <v>-1.0428393080552784E-3</v>
      </c>
      <c r="AH237" s="12">
        <f ca="1"/>
        <v>3.5436701654996579E-4</v>
      </c>
      <c r="AI237" s="12">
        <f ca="1"/>
        <v>6.8410348430128951E-5</v>
      </c>
      <c r="AJ237" s="12">
        <f ca="1"/>
        <v>4.8502355533729612E-4</v>
      </c>
      <c r="AK237" s="12"/>
      <c r="AL237" s="12"/>
      <c r="AM237" s="12">
        <f ca="1">'Useful matrices &amp; checks'!AO237</f>
        <v>-9.6224296340978455E-5</v>
      </c>
      <c r="AN237" s="12">
        <f t="shared" ca="1" si="8"/>
        <v>-4.2800721354965517E-5</v>
      </c>
      <c r="AO237" s="12">
        <f t="shared" ca="1" si="9"/>
        <v>-5.3423574986012938E-5</v>
      </c>
    </row>
    <row r="238" spans="1:41" x14ac:dyDescent="0.35">
      <c r="A238">
        <v>118</v>
      </c>
      <c r="P238" s="56" t="str">
        <f>INDEX('Flow probs &amp; rates'!$A$5:$A$5999,$A238)</f>
        <v>2000,2</v>
      </c>
      <c r="Q238" s="12">
        <f t="array" aca="1" ref="Q238:Q239" ca="1">-1*(MMULT(MINVERSE('Useful matrices &amp; checks'!$G238:$H239),'SS Taylor expansion'!C$4:C$5)-MMULT(MINVERSE('Useful matrices &amp; checks'!$G238:$H239),MMULT('SS Taylor expansion'!C$7:D$8,MMULT(MINVERSE('Useful matrices &amp; checks'!$G238:$H239),'Useful matrices &amp; checks'!$L238:$L239))))</f>
        <v>-4.8250065226045393</v>
      </c>
      <c r="R238" s="12">
        <f t="array" aca="1" ref="R238:R239" ca="1">-1*(MMULT(MINVERSE('Useful matrices &amp; checks'!$G238:$H239),'SS Taylor expansion'!E$4:E$5)-MMULT(MINVERSE('Useful matrices &amp; checks'!$G238:$H239),MMULT('SS Taylor expansion'!E$7:F$8,MMULT(MINVERSE('Useful matrices &amp; checks'!$G238:$H239),'Useful matrices &amp; checks'!$L238:$L239))))</f>
        <v>-11.540699647675867</v>
      </c>
      <c r="S238" s="12">
        <f t="array" aca="1" ref="S238:S239" ca="1">-1*(MMULT(MINVERSE('Useful matrices &amp; checks'!$G238:$H239),'SS Taylor expansion'!G$4:G$5)-MMULT(MINVERSE('Useful matrices &amp; checks'!$G238:$H239),MMULT('SS Taylor expansion'!G$7:H$8,MMULT(MINVERSE('Useful matrices &amp; checks'!$G238:$H239),'Useful matrices &amp; checks'!$L238:$L239))))</f>
        <v>0.1980307047102568</v>
      </c>
      <c r="T238" s="12">
        <f t="array" aca="1" ref="T238:T239" ca="1">-1*(MMULT(MINVERSE('Useful matrices &amp; checks'!$G238:$H239),'SS Taylor expansion'!I$4:I$5)-MMULT(MINVERSE('Useful matrices &amp; checks'!$G238:$H239),MMULT('SS Taylor expansion'!I$7:J$8,MMULT(MINVERSE('Useful matrices &amp; checks'!$G238:$H239),'Useful matrices &amp; checks'!$L238:$L239))))</f>
        <v>-0.27562935634288316</v>
      </c>
      <c r="U238" s="12">
        <f t="array" aca="1" ref="U238:U239" ca="1">-1*(MMULT(MINVERSE('Useful matrices &amp; checks'!$G238:$H239),'SS Taylor expansion'!K$4:K$5)-MMULT(MINVERSE('Useful matrices &amp; checks'!$G238:$H239),MMULT('SS Taylor expansion'!K$7:L$8,MMULT(MINVERSE('Useful matrices &amp; checks'!$G238:$H239),'Useful matrices &amp; checks'!$L238:$L239))))</f>
        <v>5.747304001492072</v>
      </c>
      <c r="V238" s="12">
        <f t="array" aca="1" ref="V238:V239" ca="1">-1*(MMULT(MINVERSE('Useful matrices &amp; checks'!$G238:$H239),'SS Taylor expansion'!M$4:M$5)-MMULT(MINVERSE('Useful matrices &amp; checks'!$G238:$H239),MMULT('SS Taylor expansion'!M$7:N$8,MMULT(MINVERSE('Useful matrices &amp; checks'!$G238:$H239),'Useful matrices &amp; checks'!$L238:$L239))))</f>
        <v>3.3444358790056681</v>
      </c>
      <c r="W238" s="12"/>
      <c r="X238" s="12">
        <f t="array" aca="1" ref="X238:X239" ca="1">(MMULT(MINVERSE('Useful matrices &amp; checks'!$G238:$H239),MMULT('SS Taylor expansion'!C$7:D$8,MMULT(MINVERSE('Useful matrices &amp; checks'!$G238:$H239),'SS Taylor expansion'!C$4:C$5)))-MMULT(MINVERSE('Useful matrices &amp; checks'!$G238:$H239),MMULT('SS Taylor expansion'!C$7:D$8,MMULT(MINVERSE('Useful matrices &amp; checks'!$G238:$H239),MMULT('SS Taylor expansion'!C$7:D$8,MMULT(MINVERSE('Useful matrices &amp; checks'!$G238:$H239),'Useful matrices &amp; checks'!$L238:$L239))))))</f>
        <v>35.830041749034734</v>
      </c>
      <c r="Y238" s="12">
        <f t="array" aca="1" ref="Y238:Y239" ca="1">(MMULT(MINVERSE('Useful matrices &amp; checks'!$G238:$H239),MMULT('SS Taylor expansion'!E$7:F$8,MMULT(MINVERSE('Useful matrices &amp; checks'!$G238:$H239),'SS Taylor expansion'!E$4:E$5)))-MMULT(MINVERSE('Useful matrices &amp; checks'!$G238:$H239),MMULT('SS Taylor expansion'!E$7:F$8,MMULT(MINVERSE('Useful matrices &amp; checks'!$G238:$H239),MMULT('SS Taylor expansion'!E$7:F$8,MMULT(MINVERSE('Useful matrices &amp; checks'!$G238:$H239),'Useful matrices &amp; checks'!$L238:$L239))))))</f>
        <v>204.98202612268562</v>
      </c>
      <c r="Z238" s="12">
        <f t="array" aca="1" ref="Z238:Z239" ca="1">(MMULT(MINVERSE('Useful matrices &amp; checks'!$G238:$H239),MMULT('SS Taylor expansion'!G$7:H$8,MMULT(MINVERSE('Useful matrices &amp; checks'!$G238:$H239),'SS Taylor expansion'!G$4:G$5)))-MMULT(MINVERSE('Useful matrices &amp; checks'!$G238:$H239),MMULT('SS Taylor expansion'!G$7:H$8,MMULT(MINVERSE('Useful matrices &amp; checks'!$G238:$H239),MMULT('SS Taylor expansion'!G$7:H$8,MMULT(MINVERSE('Useful matrices &amp; checks'!$G238:$H239),'Useful matrices &amp; checks'!$L238:$L239))))))</f>
        <v>-0.30209453763256516</v>
      </c>
      <c r="AA238" s="12">
        <f t="array" aca="1" ref="AA238:AA239" ca="1">(MMULT(MINVERSE('Useful matrices &amp; checks'!$G238:$H239),MMULT('SS Taylor expansion'!I$7:J$8,MMULT(MINVERSE('Useful matrices &amp; checks'!$G238:$H239),'SS Taylor expansion'!I$4:I$5)))-MMULT(MINVERSE('Useful matrices &amp; checks'!$G238:$H239),MMULT('SS Taylor expansion'!I$7:J$8,MMULT(MINVERSE('Useful matrices &amp; checks'!$G238:$H239),MMULT('SS Taylor expansion'!I$7:J$8,MMULT(MINVERSE('Useful matrices &amp; checks'!$G238:$H239),'Useful matrices &amp; checks'!$L238:$L239))))))</f>
        <v>0.34593149400962975</v>
      </c>
      <c r="AB238" s="12">
        <f t="array" aca="1" ref="AB238:AB239" ca="1">(MMULT(MINVERSE('Useful matrices &amp; checks'!$G238:$H239),MMULT('SS Taylor expansion'!K$7:L$8,MMULT(MINVERSE('Useful matrices &amp; checks'!$G238:$H239),'SS Taylor expansion'!K$4:K$5)))-MMULT(MINVERSE('Useful matrices &amp; checks'!$G238:$H239),MMULT('SS Taylor expansion'!K$7:L$8,MMULT(MINVERSE('Useful matrices &amp; checks'!$G238:$H239),MMULT('SS Taylor expansion'!K$7:L$8,MMULT(MINVERSE('Useful matrices &amp; checks'!$G238:$H239),'Useful matrices &amp; checks'!$L238:$L239))))))</f>
        <v>-100.52742019732821</v>
      </c>
      <c r="AC238" s="12">
        <f t="array" aca="1" ref="AC238:AC239" ca="1">(MMULT(MINVERSE('Useful matrices &amp; checks'!$G238:$H239),MMULT('SS Taylor expansion'!M$7:N$8,MMULT(MINVERSE('Useful matrices &amp; checks'!$G238:$H239),'SS Taylor expansion'!M$4:M$5)))-MMULT(MINVERSE('Useful matrices &amp; checks'!$G238:$H239),MMULT('SS Taylor expansion'!M$7:N$8,MMULT(MINVERSE('Useful matrices &amp; checks'!$G238:$H239),MMULT('SS Taylor expansion'!M$7:N$8,MMULT(MINVERSE('Useful matrices &amp; checks'!$G238:$H239),'Useful matrices &amp; checks'!$L238:$L239))))))</f>
        <v>-38.764750175341163</v>
      </c>
      <c r="AD238" s="12"/>
      <c r="AE238" s="12">
        <f t="array" aca="1" ref="AE238:AE239" ca="1">Q236:Q237*(INDEX('Flow probs &amp; rates'!AE$6:AE$5999-'Flow probs &amp; rates'!AE$5:AE$5999,'Useful matrices &amp; checks'!$A236))+X236:X237*(INDEX('Flow probs &amp; rates'!AE$6:AE$5999-'Flow probs &amp; rates'!AE$5:AE$5999,'Useful matrices &amp; checks'!$A236))^2</f>
        <v>1.0680060156667802E-3</v>
      </c>
      <c r="AF238" s="12">
        <f t="array" aca="1" ref="AF238:AF239" ca="1">R236:R237*(INDEX('Flow probs &amp; rates'!AF$6:AF$5999-'Flow probs &amp; rates'!AF$5:AF$5999,'Useful matrices &amp; checks'!$A236))+Y236:Y237*(INDEX('Flow probs &amp; rates'!AF$6:AF$5999-'Flow probs &amp; rates'!AF$5:AF$5999,'Useful matrices &amp; checks'!$A236))^2</f>
        <v>-1.9856405288058874E-3</v>
      </c>
      <c r="AG238" s="12">
        <f t="array" aca="1" ref="AG238:AG239" ca="1">S236:S237*(INDEX('Flow probs &amp; rates'!AG$6:AG$5999-'Flow probs &amp; rates'!AG$5:AG$5999,'Useful matrices &amp; checks'!$A236))+Z236:Z237*(INDEX('Flow probs &amp; rates'!AG$6:AG$5999-'Flow probs &amp; rates'!AG$5:AG$5999,'Useful matrices &amp; checks'!$A236))^2</f>
        <v>-3.5100271971340905E-3</v>
      </c>
      <c r="AH238" s="12">
        <f t="array" aca="1" ref="AH238:AH239" ca="1">T236:T237*(INDEX('Flow probs &amp; rates'!AI$6:AI$5999-'Flow probs &amp; rates'!AI$5:AI$5999,'Useful matrices &amp; checks'!$A236))+AA236:AA237*(INDEX('Flow probs &amp; rates'!AI$6:AI$5999-'Flow probs &amp; rates'!AI$5:AI$5999,'Useful matrices &amp; checks'!$A236))^2</f>
        <v>-3.8594142007615311E-4</v>
      </c>
      <c r="AI238" s="12">
        <f t="array" aca="1" ref="AI238:AI239" ca="1">U236:U237*(INDEX('Flow probs &amp; rates'!AJ$6:AJ$5999-'Flow probs &amp; rates'!AJ$5:AJ$5999,'Useful matrices &amp; checks'!$A236))+AB236:AB237*(INDEX('Flow probs &amp; rates'!AJ$6:AJ$5999-'Flow probs &amp; rates'!AJ$5:AJ$5999,'Useful matrices &amp; checks'!$A236))^2</f>
        <v>3.1566361155768111E-3</v>
      </c>
      <c r="AJ238" s="12">
        <f t="array" aca="1" ref="AJ238:AJ239" ca="1">V236:V237*(INDEX('Flow probs &amp; rates'!AK$6:AK$5999-'Flow probs &amp; rates'!AK$5:AK$5999,'Useful matrices &amp; checks'!$A236))+AC236:AC237*(INDEX('Flow probs &amp; rates'!AK$6:AK$5999-'Flow probs &amp; rates'!AK$5:AK$5999,'Useful matrices &amp; checks'!$A236))^2</f>
        <v>-5.3929887724629135E-3</v>
      </c>
      <c r="AK238" s="12"/>
      <c r="AL238" s="12"/>
      <c r="AM238" s="12">
        <f ca="1">'Useful matrices &amp; checks'!AO238</f>
        <v>-6.8461047630306027E-3</v>
      </c>
      <c r="AN238" s="12">
        <f t="shared" ca="1" si="8"/>
        <v>-7.0499557872354532E-3</v>
      </c>
      <c r="AO238" s="12">
        <f t="shared" ca="1" si="9"/>
        <v>2.0385102420485048E-4</v>
      </c>
    </row>
    <row r="239" spans="1:41" x14ac:dyDescent="0.35">
      <c r="Q239" s="12">
        <f ca="1"/>
        <v>0.99119438917426017</v>
      </c>
      <c r="R239" s="12">
        <f ca="1"/>
        <v>0.17571474093129147</v>
      </c>
      <c r="S239" s="12">
        <f ca="1"/>
        <v>-4.0681172651985474E-2</v>
      </c>
      <c r="T239" s="12">
        <f ca="1"/>
        <v>-3.3469386758726107E-2</v>
      </c>
      <c r="U239" s="12">
        <f ca="1"/>
        <v>-8.7506482666233398E-2</v>
      </c>
      <c r="V239" s="12">
        <f ca="1"/>
        <v>0.4061113787348255</v>
      </c>
      <c r="W239" s="12"/>
      <c r="X239" s="12">
        <f ca="1"/>
        <v>-7.3605157172620723</v>
      </c>
      <c r="Y239" s="12">
        <f ca="1"/>
        <v>-3.1209861373502181</v>
      </c>
      <c r="Z239" s="12">
        <f ca="1"/>
        <v>6.205886132977833E-2</v>
      </c>
      <c r="AA239" s="12">
        <f ca="1"/>
        <v>4.2006102392914406E-2</v>
      </c>
      <c r="AB239" s="12">
        <f ca="1"/>
        <v>1.530596076124545</v>
      </c>
      <c r="AC239" s="12">
        <f ca="1"/>
        <v>-4.7071633930381562</v>
      </c>
      <c r="AD239" s="12"/>
      <c r="AE239" s="12">
        <f ca="1"/>
        <v>-2.2275307684045328E-4</v>
      </c>
      <c r="AF239" s="12">
        <f ca="1"/>
        <v>3.3244267260754444E-5</v>
      </c>
      <c r="AG239" s="12">
        <f ca="1"/>
        <v>7.3208329024921487E-4</v>
      </c>
      <c r="AH239" s="12">
        <f ca="1"/>
        <v>-4.4408250577842613E-5</v>
      </c>
      <c r="AI239" s="12">
        <f ca="1"/>
        <v>-5.2849472575125918E-5</v>
      </c>
      <c r="AJ239" s="12">
        <f ca="1"/>
        <v>-6.2054287079051692E-4</v>
      </c>
      <c r="AK239" s="12"/>
      <c r="AL239" s="12"/>
      <c r="AM239" s="12">
        <f ca="1">'Useful matrices &amp; checks'!AO239</f>
        <v>-2.0070783158892408E-4</v>
      </c>
      <c r="AN239" s="12">
        <f t="shared" ca="1" si="8"/>
        <v>-1.7522611327396953E-4</v>
      </c>
      <c r="AO239" s="12">
        <f t="shared" ca="1" si="9"/>
        <v>-2.5481718314954551E-5</v>
      </c>
    </row>
    <row r="240" spans="1:41" x14ac:dyDescent="0.35">
      <c r="A240">
        <v>119</v>
      </c>
      <c r="P240" s="56" t="str">
        <f>INDEX('Flow probs &amp; rates'!$A$5:$A$5999,$A240)</f>
        <v>2000,3</v>
      </c>
      <c r="Q240" s="12">
        <f t="array" aca="1" ref="Q240:Q241" ca="1">-1*(MMULT(MINVERSE('Useful matrices &amp; checks'!$G240:$H241),'SS Taylor expansion'!C$4:C$5)-MMULT(MINVERSE('Useful matrices &amp; checks'!$G240:$H241),MMULT('SS Taylor expansion'!C$7:D$8,MMULT(MINVERSE('Useful matrices &amp; checks'!$G240:$H241),'Useful matrices &amp; checks'!$L240:$L241))))</f>
        <v>-4.8538090063597696</v>
      </c>
      <c r="R240" s="12">
        <f t="array" aca="1" ref="R240:R241" ca="1">-1*(MMULT(MINVERSE('Useful matrices &amp; checks'!$G240:$H241),'SS Taylor expansion'!E$4:E$5)-MMULT(MINVERSE('Useful matrices &amp; checks'!$G240:$H241),MMULT('SS Taylor expansion'!E$7:F$8,MMULT(MINVERSE('Useful matrices &amp; checks'!$G240:$H241),'Useful matrices &amp; checks'!$L240:$L241))))</f>
        <v>-11.778306930366865</v>
      </c>
      <c r="S240" s="12">
        <f t="array" aca="1" ref="S240:S241" ca="1">-1*(MMULT(MINVERSE('Useful matrices &amp; checks'!$G240:$H241),'SS Taylor expansion'!G$4:G$5)-MMULT(MINVERSE('Useful matrices &amp; checks'!$G240:$H241),MMULT('SS Taylor expansion'!G$7:H$8,MMULT(MINVERSE('Useful matrices &amp; checks'!$G240:$H241),'Useful matrices &amp; checks'!$L240:$L241))))</f>
        <v>0.19000106801289024</v>
      </c>
      <c r="T240" s="12">
        <f t="array" aca="1" ref="T240:T241" ca="1">-1*(MMULT(MINVERSE('Useful matrices &amp; checks'!$G240:$H241),'SS Taylor expansion'!I$4:I$5)-MMULT(MINVERSE('Useful matrices &amp; checks'!$G240:$H241),MMULT('SS Taylor expansion'!I$7:J$8,MMULT(MINVERSE('Useful matrices &amp; checks'!$G240:$H241),'Useful matrices &amp; checks'!$L240:$L241))))</f>
        <v>-0.27105763726807652</v>
      </c>
      <c r="U240" s="12">
        <f t="array" aca="1" ref="U240:U241" ca="1">-1*(MMULT(MINVERSE('Useful matrices &amp; checks'!$G240:$H241),'SS Taylor expansion'!K$4:K$5)-MMULT(MINVERSE('Useful matrices &amp; checks'!$G240:$H241),MMULT('SS Taylor expansion'!K$7:L$8,MMULT(MINVERSE('Useful matrices &amp; checks'!$G240:$H241),'Useful matrices &amp; checks'!$L240:$L241))))</f>
        <v>5.2018066857007508</v>
      </c>
      <c r="V240" s="12">
        <f t="array" aca="1" ref="V240:V241" ca="1">-1*(MMULT(MINVERSE('Useful matrices &amp; checks'!$G240:$H241),'SS Taylor expansion'!M$4:M$5)-MMULT(MINVERSE('Useful matrices &amp; checks'!$G240:$H241),MMULT('SS Taylor expansion'!M$7:N$8,MMULT(MINVERSE('Useful matrices &amp; checks'!$G240:$H241),'Useful matrices &amp; checks'!$L240:$L241))))</f>
        <v>3.0581559649591457</v>
      </c>
      <c r="W240" s="12"/>
      <c r="X240" s="12">
        <f t="array" aca="1" ref="X240:X241" ca="1">(MMULT(MINVERSE('Useful matrices &amp; checks'!$G240:$H241),MMULT('SS Taylor expansion'!C$7:D$8,MMULT(MINVERSE('Useful matrices &amp; checks'!$G240:$H241),'SS Taylor expansion'!C$4:C$5)))-MMULT(MINVERSE('Useful matrices &amp; checks'!$G240:$H241),MMULT('SS Taylor expansion'!C$7:D$8,MMULT(MINVERSE('Useful matrices &amp; checks'!$G240:$H241),MMULT('SS Taylor expansion'!C$7:D$8,MMULT(MINVERSE('Useful matrices &amp; checks'!$G240:$H241),'Useful matrices &amp; checks'!$L240:$L241))))))</f>
        <v>34.886561940183356</v>
      </c>
      <c r="Y240" s="12">
        <f t="array" aca="1" ref="Y240:Y241" ca="1">(MMULT(MINVERSE('Useful matrices &amp; checks'!$G240:$H241),MMULT('SS Taylor expansion'!E$7:F$8,MMULT(MINVERSE('Useful matrices &amp; checks'!$G240:$H241),'SS Taylor expansion'!E$4:E$5)))-MMULT(MINVERSE('Useful matrices &amp; checks'!$G240:$H241),MMULT('SS Taylor expansion'!E$7:F$8,MMULT(MINVERSE('Useful matrices &amp; checks'!$G240:$H241),MMULT('SS Taylor expansion'!E$7:F$8,MMULT(MINVERSE('Useful matrices &amp; checks'!$G240:$H241),'Useful matrices &amp; checks'!$L240:$L241))))))</f>
        <v>205.42748082626275</v>
      </c>
      <c r="Z240" s="12">
        <f t="array" aca="1" ref="Z240:Z241" ca="1">(MMULT(MINVERSE('Useful matrices &amp; checks'!$G240:$H241),MMULT('SS Taylor expansion'!G$7:H$8,MMULT(MINVERSE('Useful matrices &amp; checks'!$G240:$H241),'SS Taylor expansion'!G$4:G$5)))-MMULT(MINVERSE('Useful matrices &amp; checks'!$G240:$H241),MMULT('SS Taylor expansion'!G$7:H$8,MMULT(MINVERSE('Useful matrices &amp; checks'!$G240:$H241),MMULT('SS Taylor expansion'!G$7:H$8,MMULT(MINVERSE('Useful matrices &amp; checks'!$G240:$H241),'Useful matrices &amp; checks'!$L240:$L241))))))</f>
        <v>-0.2957413928176692</v>
      </c>
      <c r="AA240" s="12">
        <f t="array" aca="1" ref="AA240:AA241" ca="1">(MMULT(MINVERSE('Useful matrices &amp; checks'!$G240:$H241),MMULT('SS Taylor expansion'!I$7:J$8,MMULT(MINVERSE('Useful matrices &amp; checks'!$G240:$H241),'SS Taylor expansion'!I$4:I$5)))-MMULT(MINVERSE('Useful matrices &amp; checks'!$G240:$H241),MMULT('SS Taylor expansion'!I$7:J$8,MMULT(MINVERSE('Useful matrices &amp; checks'!$G240:$H241),MMULT('SS Taylor expansion'!I$7:J$8,MMULT(MINVERSE('Useful matrices &amp; checks'!$G240:$H241),'Useful matrices &amp; checks'!$L240:$L241))))))</f>
        <v>0.34426866099321923</v>
      </c>
      <c r="AB240" s="12">
        <f t="array" aca="1" ref="AB240:AB241" ca="1">(MMULT(MINVERSE('Useful matrices &amp; checks'!$G240:$H241),MMULT('SS Taylor expansion'!K$7:L$8,MMULT(MINVERSE('Useful matrices &amp; checks'!$G240:$H241),'SS Taylor expansion'!K$4:K$5)))-MMULT(MINVERSE('Useful matrices &amp; checks'!$G240:$H241),MMULT('SS Taylor expansion'!K$7:L$8,MMULT(MINVERSE('Useful matrices &amp; checks'!$G240:$H241),MMULT('SS Taylor expansion'!K$7:L$8,MMULT(MINVERSE('Useful matrices &amp; checks'!$G240:$H241),'Useful matrices &amp; checks'!$L240:$L241))))))</f>
        <v>-89.235648291936059</v>
      </c>
      <c r="AC240" s="12">
        <f t="array" aca="1" ref="AC240:AC241" ca="1">(MMULT(MINVERSE('Useful matrices &amp; checks'!$G240:$H241),MMULT('SS Taylor expansion'!M$7:N$8,MMULT(MINVERSE('Useful matrices &amp; checks'!$G240:$H241),'SS Taylor expansion'!M$4:M$5)))-MMULT(MINVERSE('Useful matrices &amp; checks'!$G240:$H241),MMULT('SS Taylor expansion'!M$7:N$8,MMULT(MINVERSE('Useful matrices &amp; checks'!$G240:$H241),MMULT('SS Taylor expansion'!M$7:N$8,MMULT(MINVERSE('Useful matrices &amp; checks'!$G240:$H241),'Useful matrices &amp; checks'!$L240:$L241))))))</f>
        <v>-35.241594408763646</v>
      </c>
      <c r="AD240" s="12"/>
      <c r="AE240" s="12">
        <f t="array" aca="1" ref="AE240:AE241" ca="1">Q238:Q239*(INDEX('Flow probs &amp; rates'!AE$6:AE$5999-'Flow probs &amp; rates'!AE$5:AE$5999,'Useful matrices &amp; checks'!$A238))+X238:X239*(INDEX('Flow probs &amp; rates'!AE$6:AE$5999-'Flow probs &amp; rates'!AE$5:AE$5999,'Useful matrices &amp; checks'!$A238))^2</f>
        <v>2.1049475556109334E-3</v>
      </c>
      <c r="AF240" s="12">
        <f t="array" aca="1" ref="AF240:AF241" ca="1">R238:R239*(INDEX('Flow probs &amp; rates'!AF$6:AF$5999-'Flow probs &amp; rates'!AF$5:AF$5999,'Useful matrices &amp; checks'!$A238))+Y238:Y239*(INDEX('Flow probs &amp; rates'!AF$6:AF$5999-'Flow probs &amp; rates'!AF$5:AF$5999,'Useful matrices &amp; checks'!$A238))^2</f>
        <v>9.7633714943763487E-3</v>
      </c>
      <c r="AG240" s="12">
        <f t="array" aca="1" ref="AG240:AG241" ca="1">S238:S239*(INDEX('Flow probs &amp; rates'!AG$6:AG$5999-'Flow probs &amp; rates'!AG$5:AG$5999,'Useful matrices &amp; checks'!$A238))+Z238:Z239*(INDEX('Flow probs &amp; rates'!AG$6:AG$5999-'Flow probs &amp; rates'!AG$5:AG$5999,'Useful matrices &amp; checks'!$A238))^2</f>
        <v>-2.8499078180018453E-4</v>
      </c>
      <c r="AH240" s="12">
        <f t="array" aca="1" ref="AH240:AH241" ca="1">T238:T239*(INDEX('Flow probs &amp; rates'!AI$6:AI$5999-'Flow probs &amp; rates'!AI$5:AI$5999,'Useful matrices &amp; checks'!$A238))+AA238:AA239*(INDEX('Flow probs &amp; rates'!AI$6:AI$5999-'Flow probs &amp; rates'!AI$5:AI$5999,'Useful matrices &amp; checks'!$A238))^2</f>
        <v>3.2414443194449783E-3</v>
      </c>
      <c r="AI240" s="12">
        <f t="array" aca="1" ref="AI240:AI241" ca="1">U238:U239*(INDEX('Flow probs &amp; rates'!AJ$6:AJ$5999-'Flow probs &amp; rates'!AJ$5:AJ$5999,'Useful matrices &amp; checks'!$A238))+AB238:AB239*(INDEX('Flow probs &amp; rates'!AJ$6:AJ$5999-'Flow probs &amp; rates'!AJ$5:AJ$5999,'Useful matrices &amp; checks'!$A238))^2</f>
        <v>1.036418965757342E-2</v>
      </c>
      <c r="AJ240" s="12">
        <f t="array" aca="1" ref="AJ240:AJ241" ca="1">V238:V239*(INDEX('Flow probs &amp; rates'!AK$6:AK$5999-'Flow probs &amp; rates'!AK$5:AK$5999,'Useful matrices &amp; checks'!$A238))+AC238:AC239*(INDEX('Flow probs &amp; rates'!AK$6:AK$5999-'Flow probs &amp; rates'!AK$5:AK$5999,'Useful matrices &amp; checks'!$A238))^2</f>
        <v>6.740484001467584E-4</v>
      </c>
      <c r="AK240" s="12"/>
      <c r="AL240" s="12"/>
      <c r="AM240" s="12">
        <f ca="1">'Useful matrices &amp; checks'!AO240</f>
        <v>2.5562938815809844E-2</v>
      </c>
      <c r="AN240" s="12">
        <f t="shared" ca="1" si="8"/>
        <v>2.5863010645352257E-2</v>
      </c>
      <c r="AO240" s="12">
        <f t="shared" ca="1" si="9"/>
        <v>-3.000718295424129E-4</v>
      </c>
    </row>
    <row r="241" spans="1:41" x14ac:dyDescent="0.35">
      <c r="P241" s="56"/>
      <c r="Q241" s="12">
        <f ca="1"/>
        <v>1.0511465424329383</v>
      </c>
      <c r="R241" s="12">
        <f ca="1"/>
        <v>0.19343148089492201</v>
      </c>
      <c r="S241" s="12">
        <f ca="1"/>
        <v>-4.1146853005264647E-2</v>
      </c>
      <c r="T241" s="12">
        <f ca="1"/>
        <v>-3.3575028916349094E-2</v>
      </c>
      <c r="U241" s="12">
        <f ca="1"/>
        <v>-8.5427657514173971E-2</v>
      </c>
      <c r="V241" s="12">
        <f ca="1"/>
        <v>0.37880384404244016</v>
      </c>
      <c r="W241" s="12"/>
      <c r="X241" s="12">
        <f ca="1"/>
        <v>-7.5550745636566559</v>
      </c>
      <c r="Y241" s="12">
        <f ca="1"/>
        <v>-3.3736717906619806</v>
      </c>
      <c r="Z241" s="12">
        <f ca="1"/>
        <v>6.4046101135680433E-2</v>
      </c>
      <c r="AA241" s="12">
        <f ca="1"/>
        <v>4.2643440577209833E-2</v>
      </c>
      <c r="AB241" s="12">
        <f ca="1"/>
        <v>1.4654893695481221</v>
      </c>
      <c r="AC241" s="12">
        <f ca="1"/>
        <v>-4.3652618065222129</v>
      </c>
      <c r="AD241" s="12"/>
      <c r="AE241" s="12">
        <f ca="1"/>
        <v>-4.3241645308727698E-4</v>
      </c>
      <c r="AF241" s="12">
        <f ca="1"/>
        <v>-1.4865375108308857E-4</v>
      </c>
      <c r="AG241" s="12">
        <f ca="1"/>
        <v>5.8545260522102957E-5</v>
      </c>
      <c r="AH241" s="12">
        <f ca="1"/>
        <v>3.9360522051729171E-4</v>
      </c>
      <c r="AI241" s="12">
        <f ca="1"/>
        <v>-1.5780160269659524E-4</v>
      </c>
      <c r="AJ241" s="12">
        <f ca="1"/>
        <v>8.1848997864174489E-5</v>
      </c>
      <c r="AK241" s="12"/>
      <c r="AL241" s="12"/>
      <c r="AM241" s="12">
        <f ca="1">'Useful matrices &amp; checks'!AO241</f>
        <v>-2.3247494218166936E-4</v>
      </c>
      <c r="AN241" s="12">
        <f t="shared" ca="1" si="8"/>
        <v>-2.048723279633917E-4</v>
      </c>
      <c r="AO241" s="12">
        <f t="shared" ca="1" si="9"/>
        <v>-2.7602614218277664E-5</v>
      </c>
    </row>
    <row r="242" spans="1:41" x14ac:dyDescent="0.35">
      <c r="A242">
        <v>120</v>
      </c>
      <c r="P242" s="56" t="str">
        <f>INDEX('Flow probs &amp; rates'!$A$5:$A$5999,$A242)</f>
        <v>2000,4</v>
      </c>
      <c r="Q242" s="12">
        <f t="array" aca="1" ref="Q242:Q243" ca="1">-1*(MMULT(MINVERSE('Useful matrices &amp; checks'!$G242:$H243),'SS Taylor expansion'!C$4:C$5)-MMULT(MINVERSE('Useful matrices &amp; checks'!$G242:$H243),MMULT('SS Taylor expansion'!C$7:D$8,MMULT(MINVERSE('Useful matrices &amp; checks'!$G242:$H243),'Useful matrices &amp; checks'!$L242:$L243))))</f>
        <v>-5.0799000361781763</v>
      </c>
      <c r="R242" s="12">
        <f t="array" aca="1" ref="R242:R243" ca="1">-1*(MMULT(MINVERSE('Useful matrices &amp; checks'!$G242:$H243),'SS Taylor expansion'!E$4:E$5)-MMULT(MINVERSE('Useful matrices &amp; checks'!$G242:$H243),MMULT('SS Taylor expansion'!E$7:F$8,MMULT(MINVERSE('Useful matrices &amp; checks'!$G242:$H243),'Useful matrices &amp; checks'!$L242:$L243))))</f>
        <v>-11.545716358226406</v>
      </c>
      <c r="S242" s="12">
        <f t="array" aca="1" ref="S242:S243" ca="1">-1*(MMULT(MINVERSE('Useful matrices &amp; checks'!$G242:$H243),'SS Taylor expansion'!G$4:G$5)-MMULT(MINVERSE('Useful matrices &amp; checks'!$G242:$H243),MMULT('SS Taylor expansion'!G$7:H$8,MMULT(MINVERSE('Useful matrices &amp; checks'!$G242:$H243),'Useful matrices &amp; checks'!$L242:$L243))))</f>
        <v>0.22299127022289661</v>
      </c>
      <c r="T242" s="12">
        <f t="array" aca="1" ref="T242:T243" ca="1">-1*(MMULT(MINVERSE('Useful matrices &amp; checks'!$G242:$H243),'SS Taylor expansion'!I$4:I$5)-MMULT(MINVERSE('Useful matrices &amp; checks'!$G242:$H243),MMULT('SS Taylor expansion'!I$7:J$8,MMULT(MINVERSE('Useful matrices &amp; checks'!$G242:$H243),'Useful matrices &amp; checks'!$L242:$L243))))</f>
        <v>-0.28382853686353521</v>
      </c>
      <c r="U242" s="12">
        <f t="array" aca="1" ref="U242:U243" ca="1">-1*(MMULT(MINVERSE('Useful matrices &amp; checks'!$G242:$H243),'SS Taylor expansion'!K$4:K$5)-MMULT(MINVERSE('Useful matrices &amp; checks'!$G242:$H243),MMULT('SS Taylor expansion'!K$7:L$8,MMULT(MINVERSE('Useful matrices &amp; checks'!$G242:$H243),'Useful matrices &amp; checks'!$L242:$L243))))</f>
        <v>5.7972957204276927</v>
      </c>
      <c r="V242" s="12">
        <f t="array" aca="1" ref="V242:V243" ca="1">-1*(MMULT(MINVERSE('Useful matrices &amp; checks'!$G242:$H243),'SS Taylor expansion'!M$4:M$5)-MMULT(MINVERSE('Useful matrices &amp; checks'!$G242:$H243),MMULT('SS Taylor expansion'!M$7:N$8,MMULT(MINVERSE('Useful matrices &amp; checks'!$G242:$H243),'Useful matrices &amp; checks'!$L242:$L243))))</f>
        <v>3.2465936395686636</v>
      </c>
      <c r="W242" s="12"/>
      <c r="X242" s="12">
        <f t="array" aca="1" ref="X242:X243" ca="1">(MMULT(MINVERSE('Useful matrices &amp; checks'!$G242:$H243),MMULT('SS Taylor expansion'!C$7:D$8,MMULT(MINVERSE('Useful matrices &amp; checks'!$G242:$H243),'SS Taylor expansion'!C$4:C$5)))-MMULT(MINVERSE('Useful matrices &amp; checks'!$G242:$H243),MMULT('SS Taylor expansion'!C$7:D$8,MMULT(MINVERSE('Useful matrices &amp; checks'!$G242:$H243),MMULT('SS Taylor expansion'!C$7:D$8,MMULT(MINVERSE('Useful matrices &amp; checks'!$G242:$H243),'Useful matrices &amp; checks'!$L242:$L243))))))</f>
        <v>39.895469332071286</v>
      </c>
      <c r="Y242" s="12">
        <f t="array" aca="1" ref="Y242:Y243" ca="1">(MMULT(MINVERSE('Useful matrices &amp; checks'!$G242:$H243),MMULT('SS Taylor expansion'!E$7:F$8,MMULT(MINVERSE('Useful matrices &amp; checks'!$G242:$H243),'SS Taylor expansion'!E$4:E$5)))-MMULT(MINVERSE('Useful matrices &amp; checks'!$G242:$H243),MMULT('SS Taylor expansion'!E$7:F$8,MMULT(MINVERSE('Useful matrices &amp; checks'!$G242:$H243),MMULT('SS Taylor expansion'!E$7:F$8,MMULT(MINVERSE('Useful matrices &amp; checks'!$G242:$H243),'Useful matrices &amp; checks'!$L242:$L243))))))</f>
        <v>206.08909599478574</v>
      </c>
      <c r="Z242" s="12">
        <f t="array" aca="1" ref="Z242:Z243" ca="1">(MMULT(MINVERSE('Useful matrices &amp; checks'!$G242:$H243),MMULT('SS Taylor expansion'!G$7:H$8,MMULT(MINVERSE('Useful matrices &amp; checks'!$G242:$H243),'SS Taylor expansion'!G$4:G$5)))-MMULT(MINVERSE('Useful matrices &amp; checks'!$G242:$H243),MMULT('SS Taylor expansion'!G$7:H$8,MMULT(MINVERSE('Useful matrices &amp; checks'!$G242:$H243),MMULT('SS Taylor expansion'!G$7:H$8,MMULT(MINVERSE('Useful matrices &amp; checks'!$G242:$H243),'Useful matrices &amp; checks'!$L242:$L243))))))</f>
        <v>-0.36027655679686799</v>
      </c>
      <c r="AA242" s="12">
        <f t="array" aca="1" ref="AA242:AA243" ca="1">(MMULT(MINVERSE('Useful matrices &amp; checks'!$G242:$H243),MMULT('SS Taylor expansion'!I$7:J$8,MMULT(MINVERSE('Useful matrices &amp; checks'!$G242:$H243),'SS Taylor expansion'!I$4:I$5)))-MMULT(MINVERSE('Useful matrices &amp; checks'!$G242:$H243),MMULT('SS Taylor expansion'!I$7:J$8,MMULT(MINVERSE('Useful matrices &amp; checks'!$G242:$H243),MMULT('SS Taylor expansion'!I$7:J$8,MMULT(MINVERSE('Useful matrices &amp; checks'!$G242:$H243),'Useful matrices &amp; checks'!$L242:$L243))))))</f>
        <v>0.38108133514593212</v>
      </c>
      <c r="AB242" s="12">
        <f t="array" aca="1" ref="AB242:AB243" ca="1">(MMULT(MINVERSE('Useful matrices &amp; checks'!$G242:$H243),MMULT('SS Taylor expansion'!K$7:L$8,MMULT(MINVERSE('Useful matrices &amp; checks'!$G242:$H243),'SS Taylor expansion'!K$4:K$5)))-MMULT(MINVERSE('Useful matrices &amp; checks'!$G242:$H243),MMULT('SS Taylor expansion'!K$7:L$8,MMULT(MINVERSE('Useful matrices &amp; checks'!$G242:$H243),MMULT('SS Taylor expansion'!K$7:L$8,MMULT(MINVERSE('Useful matrices &amp; checks'!$G242:$H243),'Useful matrices &amp; checks'!$L242:$L243))))))</f>
        <v>-101.89805233977393</v>
      </c>
      <c r="AC242" s="12">
        <f t="array" aca="1" ref="AC242:AC243" ca="1">(MMULT(MINVERSE('Useful matrices &amp; checks'!$G242:$H243),MMULT('SS Taylor expansion'!M$7:N$8,MMULT(MINVERSE('Useful matrices &amp; checks'!$G242:$H243),'SS Taylor expansion'!M$4:M$5)))-MMULT(MINVERSE('Useful matrices &amp; checks'!$G242:$H243),MMULT('SS Taylor expansion'!M$7:N$8,MMULT(MINVERSE('Useful matrices &amp; checks'!$G242:$H243),MMULT('SS Taylor expansion'!M$7:N$8,MMULT(MINVERSE('Useful matrices &amp; checks'!$G242:$H243),'Useful matrices &amp; checks'!$L242:$L243))))))</f>
        <v>-36.812751269884913</v>
      </c>
      <c r="AD242" s="12"/>
      <c r="AE242" s="12">
        <f t="array" aca="1" ref="AE242:AE243" ca="1">Q240:Q241*(INDEX('Flow probs &amp; rates'!AE$6:AE$5999-'Flow probs &amp; rates'!AE$5:AE$5999,'Useful matrices &amp; checks'!$A240))+X240:X241*(INDEX('Flow probs &amp; rates'!AE$6:AE$5999-'Flow probs &amp; rates'!AE$5:AE$5999,'Useful matrices &amp; checks'!$A240))^2</f>
        <v>-3.3971951004613237E-3</v>
      </c>
      <c r="AF242" s="12">
        <f t="array" aca="1" ref="AF242:AF243" ca="1">R240:R241*(INDEX('Flow probs &amp; rates'!AF$6:AF$5999-'Flow probs &amp; rates'!AF$5:AF$5999,'Useful matrices &amp; checks'!$A240))+Y240:Y241*(INDEX('Flow probs &amp; rates'!AF$6:AF$5999-'Flow probs &amp; rates'!AF$5:AF$5999,'Useful matrices &amp; checks'!$A240))^2</f>
        <v>-5.2748042263933773E-3</v>
      </c>
      <c r="AG242" s="12">
        <f t="array" aca="1" ref="AG242:AG243" ca="1">S240:S241*(INDEX('Flow probs &amp; rates'!AG$6:AG$5999-'Flow probs &amp; rates'!AG$5:AG$5999,'Useful matrices &amp; checks'!$A240))+Z240:Z241*(INDEX('Flow probs &amp; rates'!AG$6:AG$5999-'Flow probs &amp; rates'!AG$5:AG$5999,'Useful matrices &amp; checks'!$A240))^2</f>
        <v>-7.1636643986657741E-3</v>
      </c>
      <c r="AH242" s="12">
        <f t="array" aca="1" ref="AH242:AH243" ca="1">T240:T241*(INDEX('Flow probs &amp; rates'!AI$6:AI$5999-'Flow probs &amp; rates'!AI$5:AI$5999,'Useful matrices &amp; checks'!$A240))+AA240:AA241*(INDEX('Flow probs &amp; rates'!AI$6:AI$5999-'Flow probs &amp; rates'!AI$5:AI$5999,'Useful matrices &amp; checks'!$A240))^2</f>
        <v>-2.5932051004163193E-3</v>
      </c>
      <c r="AI242" s="12">
        <f t="array" aca="1" ref="AI242:AI243" ca="1">U240:U241*(INDEX('Flow probs &amp; rates'!AJ$6:AJ$5999-'Flow probs &amp; rates'!AJ$5:AJ$5999,'Useful matrices &amp; checks'!$A240))+AB240:AB241*(INDEX('Flow probs &amp; rates'!AJ$6:AJ$5999-'Flow probs &amp; rates'!AJ$5:AJ$5999,'Useful matrices &amp; checks'!$A240))^2</f>
        <v>-7.9098800696170944E-3</v>
      </c>
      <c r="AJ242" s="12">
        <f t="array" aca="1" ref="AJ242:AJ243" ca="1">V240:V241*(INDEX('Flow probs &amp; rates'!AK$6:AK$5999-'Flow probs &amp; rates'!AK$5:AK$5999,'Useful matrices &amp; checks'!$A240))+AC240:AC241*(INDEX('Flow probs &amp; rates'!AK$6:AK$5999-'Flow probs &amp; rates'!AK$5:AK$5999,'Useful matrices &amp; checks'!$A240))^2</f>
        <v>-1.4955332413899576E-3</v>
      </c>
      <c r="AK242" s="12"/>
      <c r="AL242" s="12"/>
      <c r="AM242" s="12">
        <f ca="1">'Useful matrices &amp; checks'!AO242</f>
        <v>-2.8491305479079188E-2</v>
      </c>
      <c r="AN242" s="12">
        <f t="shared" ca="1" si="8"/>
        <v>-2.7834282136943847E-2</v>
      </c>
      <c r="AO242" s="12">
        <f t="shared" ca="1" si="9"/>
        <v>-6.5702334213534053E-4</v>
      </c>
    </row>
    <row r="243" spans="1:41" x14ac:dyDescent="0.35">
      <c r="Q243" s="12">
        <f ca="1"/>
        <v>1.0450447696015039</v>
      </c>
      <c r="R243" s="12">
        <f ca="1"/>
        <v>0.17658766253644959</v>
      </c>
      <c r="S243" s="12">
        <f ca="1"/>
        <v>-4.5874103614951513E-2</v>
      </c>
      <c r="T243" s="12">
        <f ca="1"/>
        <v>-3.8122473288713744E-2</v>
      </c>
      <c r="U243" s="12">
        <f ca="1"/>
        <v>-8.8667594849883291E-2</v>
      </c>
      <c r="V243" s="12">
        <f ca="1"/>
        <v>0.43606672067394014</v>
      </c>
      <c r="W243" s="12"/>
      <c r="X243" s="12">
        <f ca="1"/>
        <v>-8.2073566919331284</v>
      </c>
      <c r="Y243" s="12">
        <f ca="1"/>
        <v>-3.1520600893715063</v>
      </c>
      <c r="Z243" s="12">
        <f ca="1"/>
        <v>7.4116641786098378E-2</v>
      </c>
      <c r="AA243" s="12">
        <f ca="1"/>
        <v>5.1184997747119126E-2</v>
      </c>
      <c r="AB243" s="12">
        <f ca="1"/>
        <v>1.5584947976724428</v>
      </c>
      <c r="AC243" s="12">
        <f ca="1"/>
        <v>-4.9445103106210979</v>
      </c>
      <c r="AD243" s="12"/>
      <c r="AE243" s="12">
        <f ca="1"/>
        <v>7.3570053521701268E-4</v>
      </c>
      <c r="AF243" s="12">
        <f ca="1"/>
        <v>8.6626473479943885E-5</v>
      </c>
      <c r="AG243" s="12">
        <f ca="1"/>
        <v>1.5513715216113973E-3</v>
      </c>
      <c r="AH243" s="12">
        <f ca="1"/>
        <v>-3.2121189098388147E-4</v>
      </c>
      <c r="AI243" s="12">
        <f ca="1"/>
        <v>1.2990150660979649E-4</v>
      </c>
      <c r="AJ243" s="12">
        <f ca="1"/>
        <v>-1.8524684392260375E-4</v>
      </c>
      <c r="AK243" s="12"/>
      <c r="AL243" s="12"/>
      <c r="AM243" s="12">
        <f ca="1">'Useful matrices &amp; checks'!AO243</f>
        <v>1.9584585240862637E-3</v>
      </c>
      <c r="AN243" s="12">
        <f t="shared" ca="1" si="8"/>
        <v>1.9971413020116653E-3</v>
      </c>
      <c r="AO243" s="12">
        <f t="shared" ca="1" si="9"/>
        <v>-3.8682777925401566E-5</v>
      </c>
    </row>
    <row r="244" spans="1:41" x14ac:dyDescent="0.35">
      <c r="A244">
        <v>121</v>
      </c>
      <c r="P244" s="56" t="str">
        <f>INDEX('Flow probs &amp; rates'!$A$5:$A$5999,$A244)</f>
        <v>2000,5</v>
      </c>
      <c r="Q244" s="12">
        <f t="array" aca="1" ref="Q244:Q245" ca="1">-1*(MMULT(MINVERSE('Useful matrices &amp; checks'!$G244:$H245),'SS Taylor expansion'!C$4:C$5)-MMULT(MINVERSE('Useful matrices &amp; checks'!$G244:$H245),MMULT('SS Taylor expansion'!C$7:D$8,MMULT(MINVERSE('Useful matrices &amp; checks'!$G244:$H245),'Useful matrices &amp; checks'!$L244:$L245))))</f>
        <v>-5.10679006992107</v>
      </c>
      <c r="R244" s="12">
        <f t="array" aca="1" ref="R244:R245" ca="1">-1*(MMULT(MINVERSE('Useful matrices &amp; checks'!$G244:$H245),'SS Taylor expansion'!E$4:E$5)-MMULT(MINVERSE('Useful matrices &amp; checks'!$G244:$H245),MMULT('SS Taylor expansion'!E$7:F$8,MMULT(MINVERSE('Useful matrices &amp; checks'!$G244:$H245),'Useful matrices &amp; checks'!$L244:$L245))))</f>
        <v>-11.730728822605668</v>
      </c>
      <c r="S244" s="12">
        <f t="array" aca="1" ref="S244:S245" ca="1">-1*(MMULT(MINVERSE('Useful matrices &amp; checks'!$G244:$H245),'SS Taylor expansion'!G$4:G$5)-MMULT(MINVERSE('Useful matrices &amp; checks'!$G244:$H245),MMULT('SS Taylor expansion'!G$7:H$8,MMULT(MINVERSE('Useful matrices &amp; checks'!$G244:$H245),'Useful matrices &amp; checks'!$L244:$L245))))</f>
        <v>0.21302013862528341</v>
      </c>
      <c r="T244" s="12">
        <f t="array" aca="1" ref="T244:T245" ca="1">-1*(MMULT(MINVERSE('Useful matrices &amp; checks'!$G244:$H245),'SS Taylor expansion'!I$4:I$5)-MMULT(MINVERSE('Useful matrices &amp; checks'!$G244:$H245),MMULT('SS Taylor expansion'!I$7:J$8,MMULT(MINVERSE('Useful matrices &amp; checks'!$G244:$H245),'Useful matrices &amp; checks'!$L244:$L245))))</f>
        <v>-0.27630514119881733</v>
      </c>
      <c r="U244" s="12">
        <f t="array" aca="1" ref="U244:U245" ca="1">-1*(MMULT(MINVERSE('Useful matrices &amp; checks'!$G244:$H245),'SS Taylor expansion'!K$4:K$5)-MMULT(MINVERSE('Useful matrices &amp; checks'!$G244:$H245),MMULT('SS Taylor expansion'!K$7:L$8,MMULT(MINVERSE('Useful matrices &amp; checks'!$G244:$H245),'Useful matrices &amp; checks'!$L244:$L245))))</f>
        <v>6.1916163728280527</v>
      </c>
      <c r="V244" s="12">
        <f t="array" aca="1" ref="V244:V245" ca="1">-1*(MMULT(MINVERSE('Useful matrices &amp; checks'!$G244:$H245),'SS Taylor expansion'!M$4:M$5)-MMULT(MINVERSE('Useful matrices &amp; checks'!$G244:$H245),MMULT('SS Taylor expansion'!M$7:N$8,MMULT(MINVERSE('Useful matrices &amp; checks'!$G244:$H245),'Useful matrices &amp; checks'!$L244:$L245))))</f>
        <v>3.4961926282618023</v>
      </c>
      <c r="W244" s="12"/>
      <c r="X244" s="12">
        <f t="array" aca="1" ref="X244:X245" ca="1">(MMULT(MINVERSE('Useful matrices &amp; checks'!$G244:$H245),MMULT('SS Taylor expansion'!C$7:D$8,MMULT(MINVERSE('Useful matrices &amp; checks'!$G244:$H245),'SS Taylor expansion'!C$4:C$5)))-MMULT(MINVERSE('Useful matrices &amp; checks'!$G244:$H245),MMULT('SS Taylor expansion'!C$7:D$8,MMULT(MINVERSE('Useful matrices &amp; checks'!$G244:$H245),MMULT('SS Taylor expansion'!C$7:D$8,MMULT(MINVERSE('Useful matrices &amp; checks'!$G244:$H245),'Useful matrices &amp; checks'!$L244:$L245))))))</f>
        <v>40.932117159849653</v>
      </c>
      <c r="Y244" s="12">
        <f t="array" aca="1" ref="Y244:Y245" ca="1">(MMULT(MINVERSE('Useful matrices &amp; checks'!$G244:$H245),MMULT('SS Taylor expansion'!E$7:F$8,MMULT(MINVERSE('Useful matrices &amp; checks'!$G244:$H245),'SS Taylor expansion'!E$4:E$5)))-MMULT(MINVERSE('Useful matrices &amp; checks'!$G244:$H245),MMULT('SS Taylor expansion'!E$7:F$8,MMULT(MINVERSE('Useful matrices &amp; checks'!$G244:$H245),MMULT('SS Taylor expansion'!E$7:F$8,MMULT(MINVERSE('Useful matrices &amp; checks'!$G244:$H245),'Useful matrices &amp; checks'!$L244:$L245))))))</f>
        <v>215.98231351642474</v>
      </c>
      <c r="Z244" s="12">
        <f t="array" aca="1" ref="Z244:Z245" ca="1">(MMULT(MINVERSE('Useful matrices &amp; checks'!$G244:$H245),MMULT('SS Taylor expansion'!G$7:H$8,MMULT(MINVERSE('Useful matrices &amp; checks'!$G244:$H245),'SS Taylor expansion'!G$4:G$5)))-MMULT(MINVERSE('Useful matrices &amp; checks'!$G244:$H245),MMULT('SS Taylor expansion'!G$7:H$8,MMULT(MINVERSE('Useful matrices &amp; checks'!$G244:$H245),MMULT('SS Taylor expansion'!G$7:H$8,MMULT(MINVERSE('Useful matrices &amp; checks'!$G244:$H245),'Useful matrices &amp; checks'!$L244:$L245))))))</f>
        <v>-0.33392667408733262</v>
      </c>
      <c r="AA244" s="12">
        <f t="array" aca="1" ref="AA244:AA245" ca="1">(MMULT(MINVERSE('Useful matrices &amp; checks'!$G244:$H245),MMULT('SS Taylor expansion'!I$7:J$8,MMULT(MINVERSE('Useful matrices &amp; checks'!$G244:$H245),'SS Taylor expansion'!I$4:I$5)))-MMULT(MINVERSE('Useful matrices &amp; checks'!$G244:$H245),MMULT('SS Taylor expansion'!I$7:J$8,MMULT(MINVERSE('Useful matrices &amp; checks'!$G244:$H245),MMULT('SS Taylor expansion'!I$7:J$8,MMULT(MINVERSE('Useful matrices &amp; checks'!$G244:$H245),'Useful matrices &amp; checks'!$L244:$L245))))))</f>
        <v>0.35785048470808717</v>
      </c>
      <c r="AB244" s="12">
        <f t="array" aca="1" ref="AB244:AB245" ca="1">(MMULT(MINVERSE('Useful matrices &amp; checks'!$G244:$H245),MMULT('SS Taylor expansion'!K$7:L$8,MMULT(MINVERSE('Useful matrices &amp; checks'!$G244:$H245),'SS Taylor expansion'!K$4:K$5)))-MMULT(MINVERSE('Useful matrices &amp; checks'!$G244:$H245),MMULT('SS Taylor expansion'!K$7:L$8,MMULT(MINVERSE('Useful matrices &amp; checks'!$G244:$H245),MMULT('SS Taylor expansion'!K$7:L$8,MMULT(MINVERSE('Useful matrices &amp; checks'!$G244:$H245),'Useful matrices &amp; checks'!$L244:$L245))))))</f>
        <v>-112.3110647733474</v>
      </c>
      <c r="AC244" s="12">
        <f t="array" aca="1" ref="AC244:AC245" ca="1">(MMULT(MINVERSE('Useful matrices &amp; checks'!$G244:$H245),MMULT('SS Taylor expansion'!M$7:N$8,MMULT(MINVERSE('Useful matrices &amp; checks'!$G244:$H245),'SS Taylor expansion'!M$4:M$5)))-MMULT(MINVERSE('Useful matrices &amp; checks'!$G244:$H245),MMULT('SS Taylor expansion'!M$7:N$8,MMULT(MINVERSE('Useful matrices &amp; checks'!$G244:$H245),MMULT('SS Taylor expansion'!M$7:N$8,MMULT(MINVERSE('Useful matrices &amp; checks'!$G244:$H245),'Useful matrices &amp; checks'!$L244:$L245))))))</f>
        <v>-40.875961186474569</v>
      </c>
      <c r="AD244" s="12"/>
      <c r="AE244" s="12">
        <f t="array" aca="1" ref="AE244:AE245" ca="1">Q242:Q243*(INDEX('Flow probs &amp; rates'!AE$6:AE$5999-'Flow probs &amp; rates'!AE$5:AE$5999,'Useful matrices &amp; checks'!$A242))+X242:X243*(INDEX('Flow probs &amp; rates'!AE$6:AE$5999-'Flow probs &amp; rates'!AE$5:AE$5999,'Useful matrices &amp; checks'!$A242))^2</f>
        <v>3.7686408291699438E-3</v>
      </c>
      <c r="AF244" s="12">
        <f t="array" aca="1" ref="AF244:AF245" ca="1">R242:R243*(INDEX('Flow probs &amp; rates'!AF$6:AF$5999-'Flow probs &amp; rates'!AF$5:AF$5999,'Useful matrices &amp; checks'!$A242))+Y242:Y243*(INDEX('Flow probs &amp; rates'!AF$6:AF$5999-'Flow probs &amp; rates'!AF$5:AF$5999,'Useful matrices &amp; checks'!$A242))^2</f>
        <v>-3.6168573349541475E-3</v>
      </c>
      <c r="AG244" s="12">
        <f t="array" aca="1" ref="AG244:AG245" ca="1">S242:S243*(INDEX('Flow probs &amp; rates'!AG$6:AG$5999-'Flow probs &amp; rates'!AG$5:AG$5999,'Useful matrices &amp; checks'!$A242))+Z242:Z243*(INDEX('Flow probs &amp; rates'!AG$6:AG$5999-'Flow probs &amp; rates'!AG$5:AG$5999,'Useful matrices &amp; checks'!$A242))^2</f>
        <v>3.0328457134742594E-3</v>
      </c>
      <c r="AH244" s="12">
        <f t="array" aca="1" ref="AH244:AH245" ca="1">T242:T243*(INDEX('Flow probs &amp; rates'!AI$6:AI$5999-'Flow probs &amp; rates'!AI$5:AI$5999,'Useful matrices &amp; checks'!$A242))+AA242:AA243*(INDEX('Flow probs &amp; rates'!AI$6:AI$5999-'Flow probs &amp; rates'!AI$5:AI$5999,'Useful matrices &amp; checks'!$A242))^2</f>
        <v>-2.3364582691570665E-3</v>
      </c>
      <c r="AI244" s="12">
        <f t="array" aca="1" ref="AI244:AI245" ca="1">U242:U243*(INDEX('Flow probs &amp; rates'!AJ$6:AJ$5999-'Flow probs &amp; rates'!AJ$5:AJ$5999,'Useful matrices &amp; checks'!$A242))+AB242:AB243*(INDEX('Flow probs &amp; rates'!AJ$6:AJ$5999-'Flow probs &amp; rates'!AJ$5:AJ$5999,'Useful matrices &amp; checks'!$A242))^2</f>
        <v>-7.8695258660943217E-3</v>
      </c>
      <c r="AJ244" s="12">
        <f t="array" aca="1" ref="AJ244:AJ245" ca="1">V242:V243*(INDEX('Flow probs &amp; rates'!AK$6:AK$5999-'Flow probs &amp; rates'!AK$5:AK$5999,'Useful matrices &amp; checks'!$A242))+AC242:AC243*(INDEX('Flow probs &amp; rates'!AK$6:AK$5999-'Flow probs &amp; rates'!AK$5:AK$5999,'Useful matrices &amp; checks'!$A242))^2</f>
        <v>-2.4614894326421824E-3</v>
      </c>
      <c r="AK244" s="12"/>
      <c r="AL244" s="12"/>
      <c r="AM244" s="12">
        <f ca="1">'Useful matrices &amp; checks'!AO244</f>
        <v>-9.6894382988154115E-3</v>
      </c>
      <c r="AN244" s="12">
        <f t="shared" ca="1" si="8"/>
        <v>-9.4828443602035135E-3</v>
      </c>
      <c r="AO244" s="12">
        <f t="shared" ca="1" si="9"/>
        <v>-2.0659393861189798E-4</v>
      </c>
    </row>
    <row r="245" spans="1:41" x14ac:dyDescent="0.35">
      <c r="P245" s="56"/>
      <c r="Q245" s="12">
        <f ca="1"/>
        <v>0.99876255314288587</v>
      </c>
      <c r="R245" s="12">
        <f ca="1"/>
        <v>0.17359062362368577</v>
      </c>
      <c r="S245" s="12">
        <f ca="1"/>
        <v>-4.1661500592588059E-2</v>
      </c>
      <c r="T245" s="12">
        <f ca="1"/>
        <v>-3.4420494363221268E-2</v>
      </c>
      <c r="U245" s="12">
        <f ca="1"/>
        <v>-9.162316882874677E-2</v>
      </c>
      <c r="V245" s="12">
        <f ca="1"/>
        <v>0.43553543061737354</v>
      </c>
      <c r="W245" s="12"/>
      <c r="X245" s="12">
        <f ca="1"/>
        <v>-8.0053155270482907</v>
      </c>
      <c r="Y245" s="12">
        <f ca="1"/>
        <v>-3.1960933597538084</v>
      </c>
      <c r="Z245" s="12">
        <f ca="1"/>
        <v>6.5307845634455741E-2</v>
      </c>
      <c r="AA245" s="12">
        <f ca="1"/>
        <v>4.4578941015461046E-2</v>
      </c>
      <c r="AB245" s="12">
        <f ca="1"/>
        <v>1.6619724203559749</v>
      </c>
      <c r="AC245" s="12">
        <f ca="1"/>
        <v>-5.0920905253728286</v>
      </c>
      <c r="AD245" s="12"/>
      <c r="AE245" s="12">
        <f ca="1"/>
        <v>-7.7529052914075604E-4</v>
      </c>
      <c r="AF245" s="12">
        <f ca="1"/>
        <v>5.5318558215947561E-5</v>
      </c>
      <c r="AG245" s="12">
        <f ca="1"/>
        <v>-6.2392163769016482E-4</v>
      </c>
      <c r="AH245" s="12">
        <f ca="1"/>
        <v>-3.1382174935764212E-4</v>
      </c>
      <c r="AI245" s="12">
        <f ca="1"/>
        <v>1.2036162459279385E-4</v>
      </c>
      <c r="AJ245" s="12">
        <f ca="1"/>
        <v>-3.3061532918189298E-4</v>
      </c>
      <c r="AK245" s="12"/>
      <c r="AL245" s="12"/>
      <c r="AM245" s="12">
        <f ca="1">'Useful matrices &amp; checks'!AO245</f>
        <v>-1.816625512358179E-3</v>
      </c>
      <c r="AN245" s="12">
        <f t="shared" ca="1" si="8"/>
        <v>-1.8679690625617144E-3</v>
      </c>
      <c r="AO245" s="12">
        <f t="shared" ca="1" si="9"/>
        <v>5.1343550203535428E-5</v>
      </c>
    </row>
    <row r="246" spans="1:41" x14ac:dyDescent="0.35">
      <c r="A246">
        <v>122</v>
      </c>
      <c r="P246" s="56" t="str">
        <f>INDEX('Flow probs &amp; rates'!$A$5:$A$5999,$A246)</f>
        <v>2000,6</v>
      </c>
      <c r="Q246" s="12">
        <f t="array" aca="1" ref="Q246:Q247" ca="1">-1*(MMULT(MINVERSE('Useful matrices &amp; checks'!$G246:$H247),'SS Taylor expansion'!C$4:C$5)-MMULT(MINVERSE('Useful matrices &amp; checks'!$G246:$H247),MMULT('SS Taylor expansion'!C$7:D$8,MMULT(MINVERSE('Useful matrices &amp; checks'!$G246:$H247),'Useful matrices &amp; checks'!$L246:$L247))))</f>
        <v>-5.2403239576404168</v>
      </c>
      <c r="R246" s="12">
        <f t="array" aca="1" ref="R246:R247" ca="1">-1*(MMULT(MINVERSE('Useful matrices &amp; checks'!$G246:$H247),'SS Taylor expansion'!E$4:E$5)-MMULT(MINVERSE('Useful matrices &amp; checks'!$G246:$H247),MMULT('SS Taylor expansion'!E$7:F$8,MMULT(MINVERSE('Useful matrices &amp; checks'!$G246:$H247),'Useful matrices &amp; checks'!$L246:$L247))))</f>
        <v>-12.220988748828328</v>
      </c>
      <c r="S246" s="12">
        <f t="array" aca="1" ref="S246:S247" ca="1">-1*(MMULT(MINVERSE('Useful matrices &amp; checks'!$G246:$H247),'SS Taylor expansion'!G$4:G$5)-MMULT(MINVERSE('Useful matrices &amp; checks'!$G246:$H247),MMULT('SS Taylor expansion'!G$7:H$8,MMULT(MINVERSE('Useful matrices &amp; checks'!$G246:$H247),'Useful matrices &amp; checks'!$L246:$L247))))</f>
        <v>0.19050931686711975</v>
      </c>
      <c r="T246" s="12">
        <f t="array" aca="1" ref="T246:T247" ca="1">-1*(MMULT(MINVERSE('Useful matrices &amp; checks'!$G246:$H247),'SS Taylor expansion'!I$4:I$5)-MMULT(MINVERSE('Useful matrices &amp; checks'!$G246:$H247),MMULT('SS Taylor expansion'!I$7:J$8,MMULT(MINVERSE('Useful matrices &amp; checks'!$G246:$H247),'Useful matrices &amp; checks'!$L246:$L247))))</f>
        <v>-0.25377852426634623</v>
      </c>
      <c r="U246" s="12">
        <f t="array" aca="1" ref="U246:U247" ca="1">-1*(MMULT(MINVERSE('Useful matrices &amp; checks'!$G246:$H247),'SS Taylor expansion'!K$4:K$5)-MMULT(MINVERSE('Useful matrices &amp; checks'!$G246:$H247),MMULT('SS Taylor expansion'!K$7:L$8,MMULT(MINVERSE('Useful matrices &amp; checks'!$G246:$H247),'Useful matrices &amp; checks'!$L246:$L247))))</f>
        <v>5.5985654385015682</v>
      </c>
      <c r="V246" s="12">
        <f t="array" aca="1" ref="V246:V247" ca="1">-1*(MMULT(MINVERSE('Useful matrices &amp; checks'!$G246:$H247),'SS Taylor expansion'!M$4:M$5)-MMULT(MINVERSE('Useful matrices &amp; checks'!$G246:$H247),MMULT('SS Taylor expansion'!M$7:N$8,MMULT(MINVERSE('Useful matrices &amp; checks'!$G246:$H247),'Useful matrices &amp; checks'!$L246:$L247))))</f>
        <v>3.1979170786370554</v>
      </c>
      <c r="W246" s="12"/>
      <c r="X246" s="12">
        <f t="array" aca="1" ref="X246:X247" ca="1">(MMULT(MINVERSE('Useful matrices &amp; checks'!$G246:$H247),MMULT('SS Taylor expansion'!C$7:D$8,MMULT(MINVERSE('Useful matrices &amp; checks'!$G246:$H247),'SS Taylor expansion'!C$4:C$5)))-MMULT(MINVERSE('Useful matrices &amp; checks'!$G246:$H247),MMULT('SS Taylor expansion'!C$7:D$8,MMULT(MINVERSE('Useful matrices &amp; checks'!$G246:$H247),MMULT('SS Taylor expansion'!C$7:D$8,MMULT(MINVERSE('Useful matrices &amp; checks'!$G246:$H247),'Useful matrices &amp; checks'!$L246:$L247))))))</f>
        <v>41.039500832420778</v>
      </c>
      <c r="Y246" s="12">
        <f t="array" aca="1" ref="Y246:Y247" ca="1">(MMULT(MINVERSE('Useful matrices &amp; checks'!$G246:$H247),MMULT('SS Taylor expansion'!E$7:F$8,MMULT(MINVERSE('Useful matrices &amp; checks'!$G246:$H247),'SS Taylor expansion'!E$4:E$5)))-MMULT(MINVERSE('Useful matrices &amp; checks'!$G246:$H247),MMULT('SS Taylor expansion'!E$7:F$8,MMULT(MINVERSE('Useful matrices &amp; checks'!$G246:$H247),MMULT('SS Taylor expansion'!E$7:F$8,MMULT(MINVERSE('Useful matrices &amp; checks'!$G246:$H247),'Useful matrices &amp; checks'!$L246:$L247))))))</f>
        <v>223.20220794022867</v>
      </c>
      <c r="Z246" s="12">
        <f t="array" aca="1" ref="Z246:Z247" ca="1">(MMULT(MINVERSE('Useful matrices &amp; checks'!$G246:$H247),MMULT('SS Taylor expansion'!G$7:H$8,MMULT(MINVERSE('Useful matrices &amp; checks'!$G246:$H247),'SS Taylor expansion'!G$4:G$5)))-MMULT(MINVERSE('Useful matrices &amp; checks'!$G246:$H247),MMULT('SS Taylor expansion'!G$7:H$8,MMULT(MINVERSE('Useful matrices &amp; checks'!$G246:$H247),MMULT('SS Taylor expansion'!G$7:H$8,MMULT(MINVERSE('Useful matrices &amp; checks'!$G246:$H247),'Useful matrices &amp; checks'!$L246:$L247))))))</f>
        <v>-0.2888693172812134</v>
      </c>
      <c r="AA246" s="12">
        <f t="array" aca="1" ref="AA246:AA247" ca="1">(MMULT(MINVERSE('Useful matrices &amp; checks'!$G246:$H247),MMULT('SS Taylor expansion'!I$7:J$8,MMULT(MINVERSE('Useful matrices &amp; checks'!$G246:$H247),'SS Taylor expansion'!I$4:I$5)))-MMULT(MINVERSE('Useful matrices &amp; checks'!$G246:$H247),MMULT('SS Taylor expansion'!I$7:J$8,MMULT(MINVERSE('Useful matrices &amp; checks'!$G246:$H247),MMULT('SS Taylor expansion'!I$7:J$8,MMULT(MINVERSE('Useful matrices &amp; checks'!$G246:$H247),'Useful matrices &amp; checks'!$L246:$L247))))))</f>
        <v>0.30852335401440034</v>
      </c>
      <c r="AB246" s="12">
        <f t="array" aca="1" ref="AB246:AB247" ca="1">(MMULT(MINVERSE('Useful matrices &amp; checks'!$G246:$H247),MMULT('SS Taylor expansion'!K$7:L$8,MMULT(MINVERSE('Useful matrices &amp; checks'!$G246:$H247),'SS Taylor expansion'!K$4:K$5)))-MMULT(MINVERSE('Useful matrices &amp; checks'!$G246:$H247),MMULT('SS Taylor expansion'!K$7:L$8,MMULT(MINVERSE('Useful matrices &amp; checks'!$G246:$H247),MMULT('SS Taylor expansion'!K$7:L$8,MMULT(MINVERSE('Useful matrices &amp; checks'!$G246:$H247),'Useful matrices &amp; checks'!$L246:$L247))))))</f>
        <v>-100.56849074262604</v>
      </c>
      <c r="AC246" s="12">
        <f t="array" aca="1" ref="AC246:AC247" ca="1">(MMULT(MINVERSE('Useful matrices &amp; checks'!$G246:$H247),MMULT('SS Taylor expansion'!M$7:N$8,MMULT(MINVERSE('Useful matrices &amp; checks'!$G246:$H247),'SS Taylor expansion'!M$4:M$5)))-MMULT(MINVERSE('Useful matrices &amp; checks'!$G246:$H247),MMULT('SS Taylor expansion'!M$7:N$8,MMULT(MINVERSE('Useful matrices &amp; checks'!$G246:$H247),MMULT('SS Taylor expansion'!M$7:N$8,MMULT(MINVERSE('Useful matrices &amp; checks'!$G246:$H247),'Useful matrices &amp; checks'!$L246:$L247))))))</f>
        <v>-37.249591779086259</v>
      </c>
      <c r="AD246" s="12"/>
      <c r="AE246" s="12">
        <f t="array" aca="1" ref="AE246:AE247" ca="1">Q244:Q245*(INDEX('Flow probs &amp; rates'!AE$6:AE$5999-'Flow probs &amp; rates'!AE$5:AE$5999,'Useful matrices &amp; checks'!$A244))+X244:X245*(INDEX('Flow probs &amp; rates'!AE$6:AE$5999-'Flow probs &amp; rates'!AE$5:AE$5999,'Useful matrices &amp; checks'!$A244))^2</f>
        <v>5.2899082283706066E-3</v>
      </c>
      <c r="AF246" s="12">
        <f t="array" aca="1" ref="AF246:AF247" ca="1">R244:R245*(INDEX('Flow probs &amp; rates'!AF$6:AF$5999-'Flow probs &amp; rates'!AF$5:AF$5999,'Useful matrices &amp; checks'!$A244))+Y244:Y245*(INDEX('Flow probs &amp; rates'!AF$6:AF$5999-'Flow probs &amp; rates'!AF$5:AF$5999,'Useful matrices &amp; checks'!$A244))^2</f>
        <v>1.2632885576044943E-2</v>
      </c>
      <c r="AG246" s="12">
        <f t="array" aca="1" ref="AG246:AG247" ca="1">S244:S245*(INDEX('Flow probs &amp; rates'!AG$6:AG$5999-'Flow probs &amp; rates'!AG$5:AG$5999,'Useful matrices &amp; checks'!$A244))+Z244:Z245*(INDEX('Flow probs &amp; rates'!AG$6:AG$5999-'Flow probs &amp; rates'!AG$5:AG$5999,'Useful matrices &amp; checks'!$A244))^2</f>
        <v>4.8251181355747916E-3</v>
      </c>
      <c r="AH246" s="12">
        <f t="array" aca="1" ref="AH246:AH247" ca="1">T244:T245*(INDEX('Flow probs &amp; rates'!AI$6:AI$5999-'Flow probs &amp; rates'!AI$5:AI$5999,'Useful matrices &amp; checks'!$A244))+AA244:AA245*(INDEX('Flow probs &amp; rates'!AI$6:AI$5999-'Flow probs &amp; rates'!AI$5:AI$5999,'Useful matrices &amp; checks'!$A244))^2</f>
        <v>-1.7761835423893146E-3</v>
      </c>
      <c r="AI246" s="12">
        <f t="array" aca="1" ref="AI246:AI247" ca="1">U244:U245*(INDEX('Flow probs &amp; rates'!AJ$6:AJ$5999-'Flow probs &amp; rates'!AJ$5:AJ$5999,'Useful matrices &amp; checks'!$A244))+AB244:AB245*(INDEX('Flow probs &amp; rates'!AJ$6:AJ$5999-'Flow probs &amp; rates'!AJ$5:AJ$5999,'Useful matrices &amp; checks'!$A244))^2</f>
        <v>9.1191526673413525E-3</v>
      </c>
      <c r="AJ246" s="12">
        <f t="array" aca="1" ref="AJ246:AJ247" ca="1">V244:V245*(INDEX('Flow probs &amp; rates'!AK$6:AK$5999-'Flow probs &amp; rates'!AK$5:AK$5999,'Useful matrices &amp; checks'!$A244))+AC244:AC245*(INDEX('Flow probs &amp; rates'!AK$6:AK$5999-'Flow probs &amp; rates'!AK$5:AK$5999,'Useful matrices &amp; checks'!$A244))^2</f>
        <v>2.1590768727665949E-3</v>
      </c>
      <c r="AK246" s="12"/>
      <c r="AL246" s="12"/>
      <c r="AM246" s="12">
        <f ca="1">'Useful matrices &amp; checks'!AO246</f>
        <v>3.2000204352461981E-2</v>
      </c>
      <c r="AN246" s="12">
        <f t="shared" ca="1" si="8"/>
        <v>3.2249957937708976E-2</v>
      </c>
      <c r="AO246" s="12">
        <f t="shared" ca="1" si="9"/>
        <v>-2.4975358524699509E-4</v>
      </c>
    </row>
    <row r="247" spans="1:41" x14ac:dyDescent="0.35">
      <c r="Q247" s="12">
        <f ca="1"/>
        <v>1.0146106051698298</v>
      </c>
      <c r="R247" s="12">
        <f ca="1"/>
        <v>0.20112967122663689</v>
      </c>
      <c r="S247" s="12">
        <f ca="1"/>
        <v>-3.6885653413701168E-2</v>
      </c>
      <c r="T247" s="12">
        <f ca="1"/>
        <v>-2.9573686333645266E-2</v>
      </c>
      <c r="U247" s="12">
        <f ca="1"/>
        <v>-9.2139650001280798E-2</v>
      </c>
      <c r="V247" s="12">
        <f ca="1"/>
        <v>0.37266430198546563</v>
      </c>
      <c r="W247" s="12"/>
      <c r="X247" s="12">
        <f ca="1"/>
        <v>-7.9459043204266342</v>
      </c>
      <c r="Y247" s="12">
        <f ca="1"/>
        <v>-3.6734005425200689</v>
      </c>
      <c r="Z247" s="12">
        <f ca="1"/>
        <v>5.5929724038217353E-2</v>
      </c>
      <c r="AA247" s="12">
        <f ca="1"/>
        <v>3.5953290076862647E-2</v>
      </c>
      <c r="AB247" s="12">
        <f ca="1"/>
        <v>1.6551285574796655</v>
      </c>
      <c r="AC247" s="12">
        <f ca="1"/>
        <v>-4.3408233479002618</v>
      </c>
      <c r="AD247" s="12"/>
      <c r="AE247" s="12">
        <f ca="1"/>
        <v>-1.0345759617529464E-3</v>
      </c>
      <c r="AF247" s="12">
        <f ca="1"/>
        <v>-1.8694068531244091E-4</v>
      </c>
      <c r="AG247" s="12">
        <f ca="1"/>
        <v>-9.4367444957008041E-4</v>
      </c>
      <c r="AH247" s="12">
        <f ca="1"/>
        <v>-2.2126665954748248E-4</v>
      </c>
      <c r="AI247" s="12">
        <f ca="1"/>
        <v>-1.3494467584936995E-4</v>
      </c>
      <c r="AJ247" s="12">
        <f ca="1"/>
        <v>2.6896529324928127E-4</v>
      </c>
      <c r="AK247" s="12"/>
      <c r="AL247" s="12"/>
      <c r="AM247" s="12">
        <f ca="1">'Useful matrices &amp; checks'!AO247</f>
        <v>-2.2508197090347938E-3</v>
      </c>
      <c r="AN247" s="12">
        <f t="shared" ca="1" si="8"/>
        <v>-2.2524371387830392E-3</v>
      </c>
      <c r="AO247" s="12">
        <f t="shared" ca="1" si="9"/>
        <v>1.6174297482454345E-6</v>
      </c>
    </row>
    <row r="248" spans="1:41" x14ac:dyDescent="0.35">
      <c r="A248">
        <v>123</v>
      </c>
      <c r="P248" s="56" t="str">
        <f>INDEX('Flow probs &amp; rates'!$A$5:$A$5999,$A248)</f>
        <v>2000,7</v>
      </c>
      <c r="Q248" s="12">
        <f t="array" aca="1" ref="Q248:Q249" ca="1">-1*(MMULT(MINVERSE('Useful matrices &amp; checks'!$G248:$H249),'SS Taylor expansion'!C$4:C$5)-MMULT(MINVERSE('Useful matrices &amp; checks'!$G248:$H249),MMULT('SS Taylor expansion'!C$7:D$8,MMULT(MINVERSE('Useful matrices &amp; checks'!$G248:$H249),'Useful matrices &amp; checks'!$L248:$L249))))</f>
        <v>-4.9237260952350415</v>
      </c>
      <c r="R248" s="12">
        <f t="array" aca="1" ref="R248:R249" ca="1">-1*(MMULT(MINVERSE('Useful matrices &amp; checks'!$G248:$H249),'SS Taylor expansion'!E$4:E$5)-MMULT(MINVERSE('Useful matrices &amp; checks'!$G248:$H249),MMULT('SS Taylor expansion'!E$7:F$8,MMULT(MINVERSE('Useful matrices &amp; checks'!$G248:$H249),'Useful matrices &amp; checks'!$L248:$L249))))</f>
        <v>-11.05280460323285</v>
      </c>
      <c r="S248" s="12">
        <f t="array" aca="1" ref="S248:S249" ca="1">-1*(MMULT(MINVERSE('Useful matrices &amp; checks'!$G248:$H249),'SS Taylor expansion'!G$4:G$5)-MMULT(MINVERSE('Useful matrices &amp; checks'!$G248:$H249),MMULT('SS Taylor expansion'!G$7:H$8,MMULT(MINVERSE('Useful matrices &amp; checks'!$G248:$H249),'Useful matrices &amp; checks'!$L248:$L249))))</f>
        <v>0.24381401417396081</v>
      </c>
      <c r="T248" s="12">
        <f t="array" aca="1" ref="T248:T249" ca="1">-1*(MMULT(MINVERSE('Useful matrices &amp; checks'!$G248:$H249),'SS Taylor expansion'!I$4:I$5)-MMULT(MINVERSE('Useful matrices &amp; checks'!$G248:$H249),MMULT('SS Taylor expansion'!I$7:J$8,MMULT(MINVERSE('Useful matrices &amp; checks'!$G248:$H249),'Useful matrices &amp; checks'!$L248:$L249))))</f>
        <v>-0.30350088638530609</v>
      </c>
      <c r="U248" s="12">
        <f t="array" aca="1" ref="U248:U249" ca="1">-1*(MMULT(MINVERSE('Useful matrices &amp; checks'!$G248:$H249),'SS Taylor expansion'!K$4:K$5)-MMULT(MINVERSE('Useful matrices &amp; checks'!$G248:$H249),MMULT('SS Taylor expansion'!K$7:L$8,MMULT(MINVERSE('Useful matrices &amp; checks'!$G248:$H249),'Useful matrices &amp; checks'!$L248:$L249))))</f>
        <v>7.1480100742768986</v>
      </c>
      <c r="V248" s="12">
        <f t="array" aca="1" ref="V248:V249" ca="1">-1*(MMULT(MINVERSE('Useful matrices &amp; checks'!$G248:$H249),'SS Taylor expansion'!M$4:M$5)-MMULT(MINVERSE('Useful matrices &amp; checks'!$G248:$H249),MMULT('SS Taylor expansion'!M$7:N$8,MMULT(MINVERSE('Useful matrices &amp; checks'!$G248:$H249),'Useful matrices &amp; checks'!$L248:$L249))))</f>
        <v>3.9637645370468331</v>
      </c>
      <c r="W248" s="12"/>
      <c r="X248" s="12">
        <f t="array" aca="1" ref="X248:X249" ca="1">(MMULT(MINVERSE('Useful matrices &amp; checks'!$G248:$H249),MMULT('SS Taylor expansion'!C$7:D$8,MMULT(MINVERSE('Useful matrices &amp; checks'!$G248:$H249),'SS Taylor expansion'!C$4:C$5)))-MMULT(MINVERSE('Useful matrices &amp; checks'!$G248:$H249),MMULT('SS Taylor expansion'!C$7:D$8,MMULT(MINVERSE('Useful matrices &amp; checks'!$G248:$H249),MMULT('SS Taylor expansion'!C$7:D$8,MMULT(MINVERSE('Useful matrices &amp; checks'!$G248:$H249),'Useful matrices &amp; checks'!$L248:$L249))))))</f>
        <v>41.121904930166238</v>
      </c>
      <c r="Y248" s="12">
        <f t="array" aca="1" ref="Y248:Y249" ca="1">(MMULT(MINVERSE('Useful matrices &amp; checks'!$G248:$H249),MMULT('SS Taylor expansion'!E$7:F$8,MMULT(MINVERSE('Useful matrices &amp; checks'!$G248:$H249),'SS Taylor expansion'!E$4:E$5)))-MMULT(MINVERSE('Useful matrices &amp; checks'!$G248:$H249),MMULT('SS Taylor expansion'!E$7:F$8,MMULT(MINVERSE('Useful matrices &amp; checks'!$G248:$H249),MMULT('SS Taylor expansion'!E$7:F$8,MMULT(MINVERSE('Useful matrices &amp; checks'!$G248:$H249),'Useful matrices &amp; checks'!$L248:$L249))))))</f>
        <v>207.21941290248716</v>
      </c>
      <c r="Z248" s="12">
        <f t="array" aca="1" ref="Z248:Z249" ca="1">(MMULT(MINVERSE('Useful matrices &amp; checks'!$G248:$H249),MMULT('SS Taylor expansion'!G$7:H$8,MMULT(MINVERSE('Useful matrices &amp; checks'!$G248:$H249),'SS Taylor expansion'!G$4:G$5)))-MMULT(MINVERSE('Useful matrices &amp; checks'!$G248:$H249),MMULT('SS Taylor expansion'!G$7:H$8,MMULT(MINVERSE('Useful matrices &amp; checks'!$G248:$H249),MMULT('SS Taylor expansion'!G$7:H$8,MMULT(MINVERSE('Useful matrices &amp; checks'!$G248:$H249),'Useful matrices &amp; checks'!$L248:$L249))))))</f>
        <v>-0.39237677101307583</v>
      </c>
      <c r="AA248" s="12">
        <f t="array" aca="1" ref="AA248:AA249" ca="1">(MMULT(MINVERSE('Useful matrices &amp; checks'!$G248:$H249),MMULT('SS Taylor expansion'!I$7:J$8,MMULT(MINVERSE('Useful matrices &amp; checks'!$G248:$H249),'SS Taylor expansion'!I$4:I$5)))-MMULT(MINVERSE('Useful matrices &amp; checks'!$G248:$H249),MMULT('SS Taylor expansion'!I$7:J$8,MMULT(MINVERSE('Useful matrices &amp; checks'!$G248:$H249),MMULT('SS Taylor expansion'!I$7:J$8,MMULT(MINVERSE('Useful matrices &amp; checks'!$G248:$H249),'Useful matrices &amp; checks'!$L248:$L249))))))</f>
        <v>0.41586752897842866</v>
      </c>
      <c r="AB248" s="12">
        <f t="array" aca="1" ref="AB248:AB249" ca="1">(MMULT(MINVERSE('Useful matrices &amp; checks'!$G248:$H249),MMULT('SS Taylor expansion'!K$7:L$8,MMULT(MINVERSE('Useful matrices &amp; checks'!$G248:$H249),'SS Taylor expansion'!K$4:K$5)))-MMULT(MINVERSE('Useful matrices &amp; checks'!$G248:$H249),MMULT('SS Taylor expansion'!K$7:L$8,MMULT(MINVERSE('Useful matrices &amp; checks'!$G248:$H249),MMULT('SS Taylor expansion'!K$7:L$8,MMULT(MINVERSE('Useful matrices &amp; checks'!$G248:$H249),'Useful matrices &amp; checks'!$L248:$L249))))))</f>
        <v>-132.30277823358807</v>
      </c>
      <c r="AC248" s="12">
        <f t="array" aca="1" ref="AC248:AC249" ca="1">(MMULT(MINVERSE('Useful matrices &amp; checks'!$G248:$H249),MMULT('SS Taylor expansion'!M$7:N$8,MMULT(MINVERSE('Useful matrices &amp; checks'!$G248:$H249),'SS Taylor expansion'!M$4:M$5)))-MMULT(MINVERSE('Useful matrices &amp; checks'!$G248:$H249),MMULT('SS Taylor expansion'!M$7:N$8,MMULT(MINVERSE('Useful matrices &amp; checks'!$G248:$H249),MMULT('SS Taylor expansion'!M$7:N$8,MMULT(MINVERSE('Useful matrices &amp; checks'!$G248:$H249),'Useful matrices &amp; checks'!$L248:$L249))))))</f>
        <v>-46.639948185268011</v>
      </c>
      <c r="AD248" s="12"/>
      <c r="AE248" s="12">
        <f t="array" aca="1" ref="AE248:AE249" ca="1">Q246:Q247*(INDEX('Flow probs &amp; rates'!AE$6:AE$5999-'Flow probs &amp; rates'!AE$5:AE$5999,'Useful matrices &amp; checks'!$A246))+X246:X247*(INDEX('Flow probs &amp; rates'!AE$6:AE$5999-'Flow probs &amp; rates'!AE$5:AE$5999,'Useful matrices &amp; checks'!$A246))^2</f>
        <v>-1.2005929124361646E-2</v>
      </c>
      <c r="AF248" s="12">
        <f t="array" aca="1" ref="AF248:AF249" ca="1">R246:R247*(INDEX('Flow probs &amp; rates'!AF$6:AF$5999-'Flow probs &amp; rates'!AF$5:AF$5999,'Useful matrices &amp; checks'!$A246))+Y246:Y247*(INDEX('Flow probs &amp; rates'!AF$6:AF$5999-'Flow probs &amp; rates'!AF$5:AF$5999,'Useful matrices &amp; checks'!$A246))^2</f>
        <v>-2.9278874025105327E-2</v>
      </c>
      <c r="AG248" s="12">
        <f t="array" aca="1" ref="AG248:AG249" ca="1">S246:S247*(INDEX('Flow probs &amp; rates'!AG$6:AG$5999-'Flow probs &amp; rates'!AG$5:AG$5999,'Useful matrices &amp; checks'!$A246))+Z246:Z247*(INDEX('Flow probs &amp; rates'!AG$6:AG$5999-'Flow probs &amp; rates'!AG$5:AG$5999,'Useful matrices &amp; checks'!$A246))^2</f>
        <v>-9.5706474778680124E-3</v>
      </c>
      <c r="AH248" s="12">
        <f t="array" aca="1" ref="AH248:AH249" ca="1">T246:T247*(INDEX('Flow probs &amp; rates'!AI$6:AI$5999-'Flow probs &amp; rates'!AI$5:AI$5999,'Useful matrices &amp; checks'!$A246))+AA246:AA247*(INDEX('Flow probs &amp; rates'!AI$6:AI$5999-'Flow probs &amp; rates'!AI$5:AI$5999,'Useful matrices &amp; checks'!$A246))^2</f>
        <v>1.896432531240756E-3</v>
      </c>
      <c r="AI248" s="12">
        <f t="array" aca="1" ref="AI248:AI249" ca="1">U246:U247*(INDEX('Flow probs &amp; rates'!AJ$6:AJ$5999-'Flow probs &amp; rates'!AJ$5:AJ$5999,'Useful matrices &amp; checks'!$A246))+AB246:AB247*(INDEX('Flow probs &amp; rates'!AJ$6:AJ$5999-'Flow probs &amp; rates'!AJ$5:AJ$5999,'Useful matrices &amp; checks'!$A246))^2</f>
        <v>-2.5217106639285256E-2</v>
      </c>
      <c r="AJ248" s="12">
        <f t="array" aca="1" ref="AJ248:AJ249" ca="1">V246:V247*(INDEX('Flow probs &amp; rates'!AK$6:AK$5999-'Flow probs &amp; rates'!AK$5:AK$5999,'Useful matrices &amp; checks'!$A246))+AC246:AC247*(INDEX('Flow probs &amp; rates'!AK$6:AK$5999-'Flow probs &amp; rates'!AK$5:AK$5999,'Useful matrices &amp; checks'!$A246))^2</f>
        <v>-3.3741926245178964E-3</v>
      </c>
      <c r="AK248" s="12"/>
      <c r="AL248" s="12"/>
      <c r="AM248" s="12">
        <f ca="1">'Useful matrices &amp; checks'!AO248</f>
        <v>-7.9593979156266759E-2</v>
      </c>
      <c r="AN248" s="12">
        <f t="shared" ca="1" si="8"/>
        <v>-7.7550317359897383E-2</v>
      </c>
      <c r="AO248" s="12">
        <f t="shared" ca="1" si="9"/>
        <v>-2.0436617963693754E-3</v>
      </c>
    </row>
    <row r="249" spans="1:41" x14ac:dyDescent="0.35">
      <c r="P249" s="56"/>
      <c r="Q249" s="12">
        <f ca="1"/>
        <v>0.9487661248534458</v>
      </c>
      <c r="R249" s="12">
        <f ca="1"/>
        <v>0.14095543855148623</v>
      </c>
      <c r="S249" s="12">
        <f ca="1"/>
        <v>-4.698118314027569E-2</v>
      </c>
      <c r="T249" s="12">
        <f ca="1"/>
        <v>-4.0001324669645559E-2</v>
      </c>
      <c r="U249" s="12">
        <f ca="1"/>
        <v>-9.1157939632393575E-2</v>
      </c>
      <c r="V249" s="12">
        <f ca="1"/>
        <v>0.52242296241318043</v>
      </c>
      <c r="W249" s="12"/>
      <c r="X249" s="12">
        <f ca="1"/>
        <v>-7.9238913035683796</v>
      </c>
      <c r="Y249" s="12">
        <f ca="1"/>
        <v>-2.6426508266968085</v>
      </c>
      <c r="Z249" s="12">
        <f ca="1"/>
        <v>7.560814336866821E-2</v>
      </c>
      <c r="AA249" s="12">
        <f ca="1"/>
        <v>5.4811214044067948E-2</v>
      </c>
      <c r="AB249" s="12">
        <f ca="1"/>
        <v>1.6872456174644421</v>
      </c>
      <c r="AC249" s="12">
        <f ca="1"/>
        <v>-6.1471310089217486</v>
      </c>
      <c r="AD249" s="12"/>
      <c r="AE249" s="12">
        <f ca="1"/>
        <v>2.3245400690799275E-3</v>
      </c>
      <c r="AF249" s="12">
        <f ca="1"/>
        <v>4.8186365502710565E-4</v>
      </c>
      <c r="AG249" s="12">
        <f ca="1"/>
        <v>1.8530305583930255E-3</v>
      </c>
      <c r="AH249" s="12">
        <f ca="1"/>
        <v>2.2099782081234389E-4</v>
      </c>
      <c r="AI249" s="12">
        <f ca="1"/>
        <v>4.1501620465306043E-4</v>
      </c>
      <c r="AJ249" s="12">
        <f ca="1"/>
        <v>-3.9320629905650547E-4</v>
      </c>
      <c r="AK249" s="12"/>
      <c r="AL249" s="12"/>
      <c r="AM249" s="12">
        <f ca="1">'Useful matrices &amp; checks'!AO249</f>
        <v>4.8669515089094402E-3</v>
      </c>
      <c r="AN249" s="12">
        <f t="shared" ca="1" si="8"/>
        <v>4.902242008908958E-3</v>
      </c>
      <c r="AO249" s="12">
        <f t="shared" ca="1" si="9"/>
        <v>-3.5290499999517805E-5</v>
      </c>
    </row>
    <row r="250" spans="1:41" x14ac:dyDescent="0.35">
      <c r="A250">
        <v>124</v>
      </c>
      <c r="P250" s="56" t="str">
        <f>INDEX('Flow probs &amp; rates'!$A$5:$A$5999,$A250)</f>
        <v>2000,8</v>
      </c>
      <c r="Q250" s="12">
        <f t="array" aca="1" ref="Q250:Q251" ca="1">-1*(MMULT(MINVERSE('Useful matrices &amp; checks'!$G250:$H251),'SS Taylor expansion'!C$4:C$5)-MMULT(MINVERSE('Useful matrices &amp; checks'!$G250:$H251),MMULT('SS Taylor expansion'!C$7:D$8,MMULT(MINVERSE('Useful matrices &amp; checks'!$G250:$H251),'Useful matrices &amp; checks'!$L250:$L251))))</f>
        <v>-5.0253908650257779</v>
      </c>
      <c r="R250" s="12">
        <f t="array" aca="1" ref="R250:R251" ca="1">-1*(MMULT(MINVERSE('Useful matrices &amp; checks'!$G250:$H251),'SS Taylor expansion'!E$4:E$5)-MMULT(MINVERSE('Useful matrices &amp; checks'!$G250:$H251),MMULT('SS Taylor expansion'!E$7:F$8,MMULT(MINVERSE('Useful matrices &amp; checks'!$G250:$H251),'Useful matrices &amp; checks'!$L250:$L251))))</f>
        <v>-11.925871838077882</v>
      </c>
      <c r="S250" s="12">
        <f t="array" aca="1" ref="S250:S251" ca="1">-1*(MMULT(MINVERSE('Useful matrices &amp; checks'!$G250:$H251),'SS Taylor expansion'!G$4:G$5)-MMULT(MINVERSE('Useful matrices &amp; checks'!$G250:$H251),MMULT('SS Taylor expansion'!G$7:H$8,MMULT(MINVERSE('Useful matrices &amp; checks'!$G250:$H251),'Useful matrices &amp; checks'!$L250:$L251))))</f>
        <v>0.19987331412760762</v>
      </c>
      <c r="T250" s="12">
        <f t="array" aca="1" ref="T250:T251" ca="1">-1*(MMULT(MINVERSE('Useful matrices &amp; checks'!$G250:$H251),'SS Taylor expansion'!I$4:I$5)-MMULT(MINVERSE('Useful matrices &amp; checks'!$G250:$H251),MMULT('SS Taylor expansion'!I$7:J$8,MMULT(MINVERSE('Useful matrices &amp; checks'!$G250:$H251),'Useful matrices &amp; checks'!$L250:$L251))))</f>
        <v>-0.27445069213563511</v>
      </c>
      <c r="U250" s="12">
        <f t="array" aca="1" ref="U250:U251" ca="1">-1*(MMULT(MINVERSE('Useful matrices &amp; checks'!$G250:$H251),'SS Taylor expansion'!K$4:K$5)-MMULT(MINVERSE('Useful matrices &amp; checks'!$G250:$H251),MMULT('SS Taylor expansion'!K$7:L$8,MMULT(MINVERSE('Useful matrices &amp; checks'!$G250:$H251),'Useful matrices &amp; checks'!$L250:$L251))))</f>
        <v>5.8720690933041233</v>
      </c>
      <c r="V250" s="12">
        <f t="array" aca="1" ref="V250:V251" ca="1">-1*(MMULT(MINVERSE('Useful matrices &amp; checks'!$G250:$H251),'SS Taylor expansion'!M$4:M$5)-MMULT(MINVERSE('Useful matrices &amp; checks'!$G250:$H251),MMULT('SS Taylor expansion'!M$7:N$8,MMULT(MINVERSE('Useful matrices &amp; checks'!$G250:$H251),'Useful matrices &amp; checks'!$L250:$L251))))</f>
        <v>3.397663634235661</v>
      </c>
      <c r="W250" s="12"/>
      <c r="X250" s="12">
        <f t="array" aca="1" ref="X250:X251" ca="1">(MMULT(MINVERSE('Useful matrices &amp; checks'!$G250:$H251),MMULT('SS Taylor expansion'!C$7:D$8,MMULT(MINVERSE('Useful matrices &amp; checks'!$G250:$H251),'SS Taylor expansion'!C$4:C$5)))-MMULT(MINVERSE('Useful matrices &amp; checks'!$G250:$H251),MMULT('SS Taylor expansion'!C$7:D$8,MMULT(MINVERSE('Useful matrices &amp; checks'!$G250:$H251),MMULT('SS Taylor expansion'!C$7:D$8,MMULT(MINVERSE('Useful matrices &amp; checks'!$G250:$H251),'Useful matrices &amp; checks'!$L250:$L251))))))</f>
        <v>38.693849463636404</v>
      </c>
      <c r="Y250" s="12">
        <f t="array" aca="1" ref="Y250:Y251" ca="1">(MMULT(MINVERSE('Useful matrices &amp; checks'!$G250:$H251),MMULT('SS Taylor expansion'!E$7:F$8,MMULT(MINVERSE('Useful matrices &amp; checks'!$G250:$H251),'SS Taylor expansion'!E$4:E$5)))-MMULT(MINVERSE('Useful matrices &amp; checks'!$G250:$H251),MMULT('SS Taylor expansion'!E$7:F$8,MMULT(MINVERSE('Useful matrices &amp; checks'!$G250:$H251),MMULT('SS Taylor expansion'!E$7:F$8,MMULT(MINVERSE('Useful matrices &amp; checks'!$G250:$H251),'Useful matrices &amp; checks'!$L250:$L251))))))</f>
        <v>217.91268983776135</v>
      </c>
      <c r="Z250" s="12">
        <f t="array" aca="1" ref="Z250:Z251" ca="1">(MMULT(MINVERSE('Useful matrices &amp; checks'!$G250:$H251),MMULT('SS Taylor expansion'!G$7:H$8,MMULT(MINVERSE('Useful matrices &amp; checks'!$G250:$H251),'SS Taylor expansion'!G$4:G$5)))-MMULT(MINVERSE('Useful matrices &amp; checks'!$G250:$H251),MMULT('SS Taylor expansion'!G$7:H$8,MMULT(MINVERSE('Useful matrices &amp; checks'!$G250:$H251),MMULT('SS Taylor expansion'!G$7:H$8,MMULT(MINVERSE('Useful matrices &amp; checks'!$G250:$H251),'Useful matrices &amp; checks'!$L250:$L251))))))</f>
        <v>-0.30543370457056174</v>
      </c>
      <c r="AA250" s="12">
        <f t="array" aca="1" ref="AA250:AA251" ca="1">(MMULT(MINVERSE('Useful matrices &amp; checks'!$G250:$H251),MMULT('SS Taylor expansion'!I$7:J$8,MMULT(MINVERSE('Useful matrices &amp; checks'!$G250:$H251),'SS Taylor expansion'!I$4:I$5)))-MMULT(MINVERSE('Useful matrices &amp; checks'!$G250:$H251),MMULT('SS Taylor expansion'!I$7:J$8,MMULT(MINVERSE('Useful matrices &amp; checks'!$G250:$H251),MMULT('SS Taylor expansion'!I$7:J$8,MMULT(MINVERSE('Useful matrices &amp; checks'!$G250:$H251),'Useful matrices &amp; checks'!$L250:$L251))))))</f>
        <v>0.35061107255951546</v>
      </c>
      <c r="AB250" s="12">
        <f t="array" aca="1" ref="AB250:AB251" ca="1">(MMULT(MINVERSE('Useful matrices &amp; checks'!$G250:$H251),MMULT('SS Taylor expansion'!K$7:L$8,MMULT(MINVERSE('Useful matrices &amp; checks'!$G250:$H251),'SS Taylor expansion'!K$4:K$5)))-MMULT(MINVERSE('Useful matrices &amp; checks'!$G250:$H251),MMULT('SS Taylor expansion'!K$7:L$8,MMULT(MINVERSE('Useful matrices &amp; checks'!$G250:$H251),MMULT('SS Taylor expansion'!K$7:L$8,MMULT(MINVERSE('Useful matrices &amp; checks'!$G250:$H251),'Useful matrices &amp; checks'!$L250:$L251))))))</f>
        <v>-105.82425412658355</v>
      </c>
      <c r="AC250" s="12">
        <f t="array" aca="1" ref="AC250:AC251" ca="1">(MMULT(MINVERSE('Useful matrices &amp; checks'!$G250:$H251),MMULT('SS Taylor expansion'!M$7:N$8,MMULT(MINVERSE('Useful matrices &amp; checks'!$G250:$H251),'SS Taylor expansion'!M$4:M$5)))-MMULT(MINVERSE('Useful matrices &amp; checks'!$G250:$H251),MMULT('SS Taylor expansion'!M$7:N$8,MMULT(MINVERSE('Useful matrices &amp; checks'!$G250:$H251),MMULT('SS Taylor expansion'!M$7:N$8,MMULT(MINVERSE('Useful matrices &amp; checks'!$G250:$H251),'Useful matrices &amp; checks'!$L250:$L251))))))</f>
        <v>-40.262641740387082</v>
      </c>
      <c r="AD250" s="12"/>
      <c r="AE250" s="12">
        <f t="array" aca="1" ref="AE250:AE251" ca="1">Q248:Q249*(INDEX('Flow probs &amp; rates'!AE$6:AE$5999-'Flow probs &amp; rates'!AE$5:AE$5999,'Useful matrices &amp; checks'!$A248))+X248:X249*(INDEX('Flow probs &amp; rates'!AE$6:AE$5999-'Flow probs &amp; rates'!AE$5:AE$5999,'Useful matrices &amp; checks'!$A248))^2</f>
        <v>5.1807123314242609E-3</v>
      </c>
      <c r="AF250" s="12">
        <f t="array" aca="1" ref="AF250:AF251" ca="1">R248:R249*(INDEX('Flow probs &amp; rates'!AF$6:AF$5999-'Flow probs &amp; rates'!AF$5:AF$5999,'Useful matrices &amp; checks'!$A248))+Y248:Y249*(INDEX('Flow probs &amp; rates'!AF$6:AF$5999-'Flow probs &amp; rates'!AF$5:AF$5999,'Useful matrices &amp; checks'!$A248))^2</f>
        <v>2.366574450366012E-2</v>
      </c>
      <c r="AG250" s="12">
        <f t="array" aca="1" ref="AG250:AG251" ca="1">S248:S249*(INDEX('Flow probs &amp; rates'!AG$6:AG$5999-'Flow probs &amp; rates'!AG$5:AG$5999,'Useful matrices &amp; checks'!$A248))+Z248:Z249*(INDEX('Flow probs &amp; rates'!AG$6:AG$5999-'Flow probs &amp; rates'!AG$5:AG$5999,'Useful matrices &amp; checks'!$A248))^2</f>
        <v>9.4174081487465276E-3</v>
      </c>
      <c r="AH250" s="12">
        <f t="array" aca="1" ref="AH250:AH251" ca="1">T248:T249*(INDEX('Flow probs &amp; rates'!AI$6:AI$5999-'Flow probs &amp; rates'!AI$5:AI$5999,'Useful matrices &amp; checks'!$A248))+AA248:AA249*(INDEX('Flow probs &amp; rates'!AI$6:AI$5999-'Flow probs &amp; rates'!AI$5:AI$5999,'Useful matrices &amp; checks'!$A248))^2</f>
        <v>1.2004900886624693E-3</v>
      </c>
      <c r="AI250" s="12">
        <f t="array" aca="1" ref="AI250:AI251" ca="1">U248:U249*(INDEX('Flow probs &amp; rates'!AJ$6:AJ$5999-'Flow probs &amp; rates'!AJ$5:AJ$5999,'Useful matrices &amp; checks'!$A248))+AB248:AB249*(INDEX('Flow probs &amp; rates'!AJ$6:AJ$5999-'Flow probs &amp; rates'!AJ$5:AJ$5999,'Useful matrices &amp; checks'!$A248))^2</f>
        <v>2.4142622047031242E-2</v>
      </c>
      <c r="AJ250" s="12">
        <f t="array" aca="1" ref="AJ250:AJ251" ca="1">V248:V249*(INDEX('Flow probs &amp; rates'!AK$6:AK$5999-'Flow probs &amp; rates'!AK$5:AK$5999,'Useful matrices &amp; checks'!$A248))+AC248:AC249*(INDEX('Flow probs &amp; rates'!AK$6:AK$5999-'Flow probs &amp; rates'!AK$5:AK$5999,'Useful matrices &amp; checks'!$A248))^2</f>
        <v>4.4899070136679171E-4</v>
      </c>
      <c r="AK250" s="12"/>
      <c r="AL250" s="12"/>
      <c r="AM250" s="12">
        <f ca="1">'Useful matrices &amp; checks'!AO250</f>
        <v>6.3134444390251621E-2</v>
      </c>
      <c r="AN250" s="12">
        <f t="shared" ca="1" si="8"/>
        <v>6.4055967820891416E-2</v>
      </c>
      <c r="AO250" s="12">
        <f t="shared" ca="1" si="9"/>
        <v>-9.2152343063979514E-4</v>
      </c>
    </row>
    <row r="251" spans="1:41" x14ac:dyDescent="0.35">
      <c r="Q251" s="12">
        <f ca="1"/>
        <v>0.9973782662170787</v>
      </c>
      <c r="R251" s="12">
        <f ca="1"/>
        <v>0.1635837179443963</v>
      </c>
      <c r="S251" s="12">
        <f ca="1"/>
        <v>-3.9668416818088095E-2</v>
      </c>
      <c r="T251" s="12">
        <f ca="1"/>
        <v>-3.3162252278646928E-2</v>
      </c>
      <c r="U251" s="12">
        <f ca="1"/>
        <v>-8.0545465132542182E-2</v>
      </c>
      <c r="V251" s="12">
        <f ca="1"/>
        <v>0.41054434120655503</v>
      </c>
      <c r="W251" s="12"/>
      <c r="X251" s="12">
        <f ca="1"/>
        <v>-7.6794831542139885</v>
      </c>
      <c r="Y251" s="12">
        <f ca="1"/>
        <v>-2.9890450337650423</v>
      </c>
      <c r="Z251" s="12">
        <f ca="1"/>
        <v>6.0618755215428151E-2</v>
      </c>
      <c r="AA251" s="12">
        <f ca="1"/>
        <v>4.2364815149234451E-2</v>
      </c>
      <c r="AB251" s="12">
        <f ca="1"/>
        <v>1.4515605377752601</v>
      </c>
      <c r="AC251" s="12">
        <f ca="1"/>
        <v>-4.8649900366789129</v>
      </c>
      <c r="AD251" s="12"/>
      <c r="AE251" s="12">
        <f ca="1"/>
        <v>-9.9828549915127198E-4</v>
      </c>
      <c r="AF251" s="12">
        <f ca="1"/>
        <v>-3.0180714442243367E-4</v>
      </c>
      <c r="AG251" s="12">
        <f ca="1"/>
        <v>-1.8146658978646917E-3</v>
      </c>
      <c r="AH251" s="12">
        <f ca="1"/>
        <v>1.582242291652297E-4</v>
      </c>
      <c r="AI251" s="12">
        <f ca="1"/>
        <v>-3.0788872151297342E-4</v>
      </c>
      <c r="AJ251" s="12">
        <f ca="1"/>
        <v>5.9176838107232782E-5</v>
      </c>
      <c r="AK251" s="12"/>
      <c r="AL251" s="12"/>
      <c r="AM251" s="12">
        <f ca="1">'Useful matrices &amp; checks'!AO251</f>
        <v>-3.2343532078377771E-3</v>
      </c>
      <c r="AN251" s="12">
        <f t="shared" ca="1" si="8"/>
        <v>-3.2052461956789085E-3</v>
      </c>
      <c r="AO251" s="12">
        <f t="shared" ca="1" si="9"/>
        <v>-2.9107012158868534E-5</v>
      </c>
    </row>
    <row r="252" spans="1:41" x14ac:dyDescent="0.35">
      <c r="A252">
        <v>125</v>
      </c>
      <c r="P252" s="56" t="str">
        <f>INDEX('Flow probs &amp; rates'!$A$5:$A$5999,$A252)</f>
        <v>2000,9</v>
      </c>
      <c r="Q252" s="12">
        <f t="array" aca="1" ref="Q252:Q253" ca="1">-1*(MMULT(MINVERSE('Useful matrices &amp; checks'!$G252:$H253),'SS Taylor expansion'!C$4:C$5)-MMULT(MINVERSE('Useful matrices &amp; checks'!$G252:$H253),MMULT('SS Taylor expansion'!C$7:D$8,MMULT(MINVERSE('Useful matrices &amp; checks'!$G252:$H253),'Useful matrices &amp; checks'!$L252:$L253))))</f>
        <v>-4.8618694161980915</v>
      </c>
      <c r="R252" s="12">
        <f t="array" aca="1" ref="R252:R253" ca="1">-1*(MMULT(MINVERSE('Useful matrices &amp; checks'!$G252:$H253),'SS Taylor expansion'!E$4:E$5)-MMULT(MINVERSE('Useful matrices &amp; checks'!$G252:$H253),MMULT('SS Taylor expansion'!E$7:F$8,MMULT(MINVERSE('Useful matrices &amp; checks'!$G252:$H253),'Useful matrices &amp; checks'!$L252:$L253))))</f>
        <v>-11.032782528495861</v>
      </c>
      <c r="S252" s="12">
        <f t="array" aca="1" ref="S252:S253" ca="1">-1*(MMULT(MINVERSE('Useful matrices &amp; checks'!$G252:$H253),'SS Taylor expansion'!G$4:G$5)-MMULT(MINVERSE('Useful matrices &amp; checks'!$G252:$H253),MMULT('SS Taylor expansion'!G$7:H$8,MMULT(MINVERSE('Useful matrices &amp; checks'!$G252:$H253),'Useful matrices &amp; checks'!$L252:$L253))))</f>
        <v>0.22557840626650333</v>
      </c>
      <c r="T252" s="12">
        <f t="array" aca="1" ref="T252:T253" ca="1">-1*(MMULT(MINVERSE('Useful matrices &amp; checks'!$G252:$H253),'SS Taylor expansion'!I$4:I$5)-MMULT(MINVERSE('Useful matrices &amp; checks'!$G252:$H253),MMULT('SS Taylor expansion'!I$7:J$8,MMULT(MINVERSE('Useful matrices &amp; checks'!$G252:$H253),'Useful matrices &amp; checks'!$L252:$L253))))</f>
        <v>-0.28631471269949099</v>
      </c>
      <c r="U252" s="12">
        <f t="array" aca="1" ref="U252:U253" ca="1">-1*(MMULT(MINVERSE('Useful matrices &amp; checks'!$G252:$H253),'SS Taylor expansion'!K$4:K$5)-MMULT(MINVERSE('Useful matrices &amp; checks'!$G252:$H253),MMULT('SS Taylor expansion'!K$7:L$8,MMULT(MINVERSE('Useful matrices &amp; checks'!$G252:$H253),'Useful matrices &amp; checks'!$L252:$L253))))</f>
        <v>6.8239795221163977</v>
      </c>
      <c r="V252" s="12">
        <f t="array" aca="1" ref="V252:V253" ca="1">-1*(MMULT(MINVERSE('Useful matrices &amp; checks'!$G252:$H253),'SS Taylor expansion'!M$4:M$5)-MMULT(MINVERSE('Useful matrices &amp; checks'!$G252:$H253),MMULT('SS Taylor expansion'!M$7:N$8,MMULT(MINVERSE('Useful matrices &amp; checks'!$G252:$H253),'Useful matrices &amp; checks'!$L252:$L253))))</f>
        <v>3.8168235984273116</v>
      </c>
      <c r="W252" s="12"/>
      <c r="X252" s="12">
        <f t="array" aca="1" ref="X252:X253" ca="1">(MMULT(MINVERSE('Useful matrices &amp; checks'!$G252:$H253),MMULT('SS Taylor expansion'!C$7:D$8,MMULT(MINVERSE('Useful matrices &amp; checks'!$G252:$H253),'SS Taylor expansion'!C$4:C$5)))-MMULT(MINVERSE('Useful matrices &amp; checks'!$G252:$H253),MMULT('SS Taylor expansion'!C$7:D$8,MMULT(MINVERSE('Useful matrices &amp; checks'!$G252:$H253),MMULT('SS Taylor expansion'!C$7:D$8,MMULT(MINVERSE('Useful matrices &amp; checks'!$G252:$H253),'Useful matrices &amp; checks'!$L252:$L253))))))</f>
        <v>39.354906389667079</v>
      </c>
      <c r="Y252" s="12">
        <f t="array" aca="1" ref="Y252:Y253" ca="1">(MMULT(MINVERSE('Useful matrices &amp; checks'!$G252:$H253),MMULT('SS Taylor expansion'!E$7:F$8,MMULT(MINVERSE('Useful matrices &amp; checks'!$G252:$H253),'SS Taylor expansion'!E$4:E$5)))-MMULT(MINVERSE('Useful matrices &amp; checks'!$G252:$H253),MMULT('SS Taylor expansion'!E$7:F$8,MMULT(MINVERSE('Useful matrices &amp; checks'!$G252:$H253),MMULT('SS Taylor expansion'!E$7:F$8,MMULT(MINVERSE('Useful matrices &amp; checks'!$G252:$H253),'Useful matrices &amp; checks'!$L252:$L253))))))</f>
        <v>202.65737782688814</v>
      </c>
      <c r="Z252" s="12">
        <f t="array" aca="1" ref="Z252:Z253" ca="1">(MMULT(MINVERSE('Useful matrices &amp; checks'!$G252:$H253),MMULT('SS Taylor expansion'!G$7:H$8,MMULT(MINVERSE('Useful matrices &amp; checks'!$G252:$H253),'SS Taylor expansion'!G$4:G$5)))-MMULT(MINVERSE('Useful matrices &amp; checks'!$G252:$H253),MMULT('SS Taylor expansion'!G$7:H$8,MMULT(MINVERSE('Useful matrices &amp; checks'!$G252:$H253),MMULT('SS Taylor expansion'!G$7:H$8,MMULT(MINVERSE('Useful matrices &amp; checks'!$G252:$H253),'Useful matrices &amp; checks'!$L252:$L253))))))</f>
        <v>-0.3515167108072364</v>
      </c>
      <c r="AA252" s="12">
        <f t="array" aca="1" ref="AA252:AA253" ca="1">(MMULT(MINVERSE('Useful matrices &amp; checks'!$G252:$H253),MMULT('SS Taylor expansion'!I$7:J$8,MMULT(MINVERSE('Useful matrices &amp; checks'!$G252:$H253),'SS Taylor expansion'!I$4:I$5)))-MMULT(MINVERSE('Useful matrices &amp; checks'!$G252:$H253),MMULT('SS Taylor expansion'!I$7:J$8,MMULT(MINVERSE('Useful matrices &amp; checks'!$G252:$H253),MMULT('SS Taylor expansion'!I$7:J$8,MMULT(MINVERSE('Useful matrices &amp; checks'!$G252:$H253),'Useful matrices &amp; checks'!$L252:$L253))))))</f>
        <v>0.39605257734450033</v>
      </c>
      <c r="AB252" s="12">
        <f t="array" aca="1" ref="AB252:AB253" ca="1">(MMULT(MINVERSE('Useful matrices &amp; checks'!$G252:$H253),MMULT('SS Taylor expansion'!K$7:L$8,MMULT(MINVERSE('Useful matrices &amp; checks'!$G252:$H253),'SS Taylor expansion'!K$4:K$5)))-MMULT(MINVERSE('Useful matrices &amp; checks'!$G252:$H253),MMULT('SS Taylor expansion'!K$7:L$8,MMULT(MINVERSE('Useful matrices &amp; checks'!$G252:$H253),MMULT('SS Taylor expansion'!K$7:L$8,MMULT(MINVERSE('Useful matrices &amp; checks'!$G252:$H253),'Useful matrices &amp; checks'!$L252:$L253))))))</f>
        <v>-124.15303796929149</v>
      </c>
      <c r="AC252" s="12">
        <f t="array" aca="1" ref="AC252:AC253" ca="1">(MMULT(MINVERSE('Useful matrices &amp; checks'!$G252:$H253),MMULT('SS Taylor expansion'!M$7:N$8,MMULT(MINVERSE('Useful matrices &amp; checks'!$G252:$H253),'SS Taylor expansion'!M$4:M$5)))-MMULT(MINVERSE('Useful matrices &amp; checks'!$G252:$H253),MMULT('SS Taylor expansion'!M$7:N$8,MMULT(MINVERSE('Useful matrices &amp; checks'!$G252:$H253),MMULT('SS Taylor expansion'!M$7:N$8,MMULT(MINVERSE('Useful matrices &amp; checks'!$G252:$H253),'Useful matrices &amp; checks'!$L252:$L253))))))</f>
        <v>-44.493966494502942</v>
      </c>
      <c r="AD252" s="12"/>
      <c r="AE252" s="12">
        <f t="array" aca="1" ref="AE252:AE253" ca="1">Q250:Q251*(INDEX('Flow probs &amp; rates'!AE$6:AE$5999-'Flow probs &amp; rates'!AE$5:AE$5999,'Useful matrices &amp; checks'!$A250))+X250:X251*(INDEX('Flow probs &amp; rates'!AE$6:AE$5999-'Flow probs &amp; rates'!AE$5:AE$5999,'Useful matrices &amp; checks'!$A250))^2</f>
        <v>-6.6963194592547888E-3</v>
      </c>
      <c r="AF252" s="12">
        <f t="array" aca="1" ref="AF252:AF253" ca="1">R250:R251*(INDEX('Flow probs &amp; rates'!AF$6:AF$5999-'Flow probs &amp; rates'!AF$5:AF$5999,'Useful matrices &amp; checks'!$A250))+Y250:Y251*(INDEX('Flow probs &amp; rates'!AF$6:AF$5999-'Flow probs &amp; rates'!AF$5:AF$5999,'Useful matrices &amp; checks'!$A250))^2</f>
        <v>-2.1349090122905829E-2</v>
      </c>
      <c r="AG252" s="12">
        <f t="array" aca="1" ref="AG252:AG253" ca="1">S250:S251*(INDEX('Flow probs &amp; rates'!AG$6:AG$5999-'Flow probs &amp; rates'!AG$5:AG$5999,'Useful matrices &amp; checks'!$A250))+Z250:Z251*(INDEX('Flow probs &amp; rates'!AG$6:AG$5999-'Flow probs &amp; rates'!AG$5:AG$5999,'Useful matrices &amp; checks'!$A250))^2</f>
        <v>-6.409286576963478E-3</v>
      </c>
      <c r="AH252" s="12">
        <f t="array" aca="1" ref="AH252:AH253" ca="1">T250:T251*(INDEX('Flow probs &amp; rates'!AI$6:AI$5999-'Flow probs &amp; rates'!AI$5:AI$5999,'Useful matrices &amp; checks'!$A250))+AA250:AA251*(INDEX('Flow probs &amp; rates'!AI$6:AI$5999-'Flow probs &amp; rates'!AI$5:AI$5999,'Useful matrices &amp; checks'!$A250))^2</f>
        <v>-1.2721612155981174E-3</v>
      </c>
      <c r="AI252" s="12">
        <f t="array" aca="1" ref="AI252:AI253" ca="1">U250:U251*(INDEX('Flow probs &amp; rates'!AJ$6:AJ$5999-'Flow probs &amp; rates'!AJ$5:AJ$5999,'Useful matrices &amp; checks'!$A250))+AB250:AB251*(INDEX('Flow probs &amp; rates'!AJ$6:AJ$5999-'Flow probs &amp; rates'!AJ$5:AJ$5999,'Useful matrices &amp; checks'!$A250))^2</f>
        <v>-9.0781844821925719E-3</v>
      </c>
      <c r="AJ252" s="12">
        <f t="array" aca="1" ref="AJ252:AJ253" ca="1">V250:V251*(INDEX('Flow probs &amp; rates'!AK$6:AK$5999-'Flow probs &amp; rates'!AK$5:AK$5999,'Useful matrices &amp; checks'!$A250))+AC250:AC251*(INDEX('Flow probs &amp; rates'!AK$6:AK$5999-'Flow probs &amp; rates'!AK$5:AK$5999,'Useful matrices &amp; checks'!$A250))^2</f>
        <v>-6.4710562543923858E-3</v>
      </c>
      <c r="AK252" s="12"/>
      <c r="AL252" s="12"/>
      <c r="AM252" s="12">
        <f ca="1">'Useful matrices &amp; checks'!AO252</f>
        <v>-5.2045231828369398E-2</v>
      </c>
      <c r="AN252" s="12">
        <f t="shared" ca="1" si="8"/>
        <v>-5.1276098111307171E-2</v>
      </c>
      <c r="AO252" s="12">
        <f t="shared" ca="1" si="9"/>
        <v>-7.6913371706222727E-4</v>
      </c>
    </row>
    <row r="253" spans="1:41" x14ac:dyDescent="0.35">
      <c r="P253" s="56"/>
      <c r="Q253" s="12">
        <f ca="1"/>
        <v>0.9359575420416516</v>
      </c>
      <c r="R253" s="12">
        <f ca="1"/>
        <v>0.10511854120358521</v>
      </c>
      <c r="S253" s="12">
        <f ca="1"/>
        <v>-4.3426055410589665E-2</v>
      </c>
      <c r="T253" s="12">
        <f ca="1"/>
        <v>-3.8548821786263468E-2</v>
      </c>
      <c r="U253" s="12">
        <f ca="1"/>
        <v>-6.5017756918100869E-2</v>
      </c>
      <c r="V253" s="12">
        <f ca="1"/>
        <v>0.51388924899506505</v>
      </c>
      <c r="W253" s="12"/>
      <c r="X253" s="12">
        <f ca="1"/>
        <v>-7.5762054260511444</v>
      </c>
      <c r="Y253" s="12">
        <f ca="1"/>
        <v>-1.93088623529776</v>
      </c>
      <c r="Z253" s="12">
        <f ca="1"/>
        <v>6.767041408754737E-2</v>
      </c>
      <c r="AA253" s="12">
        <f ca="1"/>
        <v>5.3323701314880463E-2</v>
      </c>
      <c r="AB253" s="12">
        <f ca="1"/>
        <v>1.1829097694636155</v>
      </c>
      <c r="AC253" s="12">
        <f ca="1"/>
        <v>-5.9905757856069162</v>
      </c>
      <c r="AD253" s="12"/>
      <c r="AE253" s="12">
        <f ca="1"/>
        <v>1.3290037873050036E-3</v>
      </c>
      <c r="AF253" s="12">
        <f ca="1"/>
        <v>2.9283926445396017E-4</v>
      </c>
      <c r="AG253" s="12">
        <f ca="1"/>
        <v>1.2720370027948938E-3</v>
      </c>
      <c r="AH253" s="12">
        <f ca="1"/>
        <v>-1.5371697860366661E-4</v>
      </c>
      <c r="AI253" s="12">
        <f ca="1"/>
        <v>1.2452281811721469E-4</v>
      </c>
      <c r="AJ253" s="12">
        <f ca="1"/>
        <v>-7.8190657253442966E-4</v>
      </c>
      <c r="AK253" s="12"/>
      <c r="AL253" s="12"/>
      <c r="AM253" s="12">
        <f ca="1">'Useful matrices &amp; checks'!AO253</f>
        <v>1.9090645732411926E-3</v>
      </c>
      <c r="AN253" s="12">
        <f t="shared" ca="1" si="8"/>
        <v>2.0827793215329759E-3</v>
      </c>
      <c r="AO253" s="12">
        <f t="shared" ca="1" si="9"/>
        <v>-1.737147482917833E-4</v>
      </c>
    </row>
    <row r="254" spans="1:41" x14ac:dyDescent="0.35">
      <c r="A254">
        <v>126</v>
      </c>
      <c r="P254" s="56" t="str">
        <f>INDEX('Flow probs &amp; rates'!$A$5:$A$5999,$A254)</f>
        <v>2000,10</v>
      </c>
      <c r="Q254" s="12">
        <f t="array" aca="1" ref="Q254:Q255" ca="1">-1*(MMULT(MINVERSE('Useful matrices &amp; checks'!$G254:$H255),'SS Taylor expansion'!C$4:C$5)-MMULT(MINVERSE('Useful matrices &amp; checks'!$G254:$H255),MMULT('SS Taylor expansion'!C$7:D$8,MMULT(MINVERSE('Useful matrices &amp; checks'!$G254:$H255),'Useful matrices &amp; checks'!$L254:$L255))))</f>
        <v>-4.8339015263483525</v>
      </c>
      <c r="R254" s="12">
        <f t="array" aca="1" ref="R254:R255" ca="1">-1*(MMULT(MINVERSE('Useful matrices &amp; checks'!$G254:$H255),'SS Taylor expansion'!E$4:E$5)-MMULT(MINVERSE('Useful matrices &amp; checks'!$G254:$H255),MMULT('SS Taylor expansion'!E$7:F$8,MMULT(MINVERSE('Useful matrices &amp; checks'!$G254:$H255),'Useful matrices &amp; checks'!$L254:$L255))))</f>
        <v>-11.176843076994931</v>
      </c>
      <c r="S254" s="12">
        <f t="array" aca="1" ref="S254:S255" ca="1">-1*(MMULT(MINVERSE('Useful matrices &amp; checks'!$G254:$H255),'SS Taylor expansion'!G$4:G$5)-MMULT(MINVERSE('Useful matrices &amp; checks'!$G254:$H255),MMULT('SS Taylor expansion'!G$7:H$8,MMULT(MINVERSE('Useful matrices &amp; checks'!$G254:$H255),'Useful matrices &amp; checks'!$L254:$L255))))</f>
        <v>0.20960482745955783</v>
      </c>
      <c r="T254" s="12">
        <f t="array" aca="1" ref="T254:T255" ca="1">-1*(MMULT(MINVERSE('Useful matrices &amp; checks'!$G254:$H255),'SS Taylor expansion'!I$4:I$5)-MMULT(MINVERSE('Useful matrices &amp; checks'!$G254:$H255),MMULT('SS Taylor expansion'!I$7:J$8,MMULT(MINVERSE('Useful matrices &amp; checks'!$G254:$H255),'Useful matrices &amp; checks'!$L254:$L255))))</f>
        <v>-0.27503894360745934</v>
      </c>
      <c r="U254" s="12">
        <f t="array" aca="1" ref="U254:U255" ca="1">-1*(MMULT(MINVERSE('Useful matrices &amp; checks'!$G254:$H255),'SS Taylor expansion'!K$4:K$5)-MMULT(MINVERSE('Useful matrices &amp; checks'!$G254:$H255),MMULT('SS Taylor expansion'!K$7:L$8,MMULT(MINVERSE('Useful matrices &amp; checks'!$G254:$H255),'Useful matrices &amp; checks'!$L254:$L255))))</f>
        <v>5.6772176977906561</v>
      </c>
      <c r="V254" s="12">
        <f t="array" aca="1" ref="V254:V255" ca="1">-1*(MMULT(MINVERSE('Useful matrices &amp; checks'!$G254:$H255),'SS Taylor expansion'!M$4:M$5)-MMULT(MINVERSE('Useful matrices &amp; checks'!$G254:$H255),MMULT('SS Taylor expansion'!M$7:N$8,MMULT(MINVERSE('Useful matrices &amp; checks'!$G254:$H255),'Useful matrices &amp; checks'!$L254:$L255))))</f>
        <v>3.2218632559583522</v>
      </c>
      <c r="W254" s="12"/>
      <c r="X254" s="12">
        <f t="array" aca="1" ref="X254:X255" ca="1">(MMULT(MINVERSE('Useful matrices &amp; checks'!$G254:$H255),MMULT('SS Taylor expansion'!C$7:D$8,MMULT(MINVERSE('Useful matrices &amp; checks'!$G254:$H255),'SS Taylor expansion'!C$4:C$5)))-MMULT(MINVERSE('Useful matrices &amp; checks'!$G254:$H255),MMULT('SS Taylor expansion'!C$7:D$8,MMULT(MINVERSE('Useful matrices &amp; checks'!$G254:$H255),MMULT('SS Taylor expansion'!C$7:D$8,MMULT(MINVERSE('Useful matrices &amp; checks'!$G254:$H255),'Useful matrices &amp; checks'!$L254:$L255))))))</f>
        <v>36.248754645919043</v>
      </c>
      <c r="Y254" s="12">
        <f t="array" aca="1" ref="Y254:Y255" ca="1">(MMULT(MINVERSE('Useful matrices &amp; checks'!$G254:$H255),MMULT('SS Taylor expansion'!E$7:F$8,MMULT(MINVERSE('Useful matrices &amp; checks'!$G254:$H255),'SS Taylor expansion'!E$4:E$5)))-MMULT(MINVERSE('Useful matrices &amp; checks'!$G254:$H255),MMULT('SS Taylor expansion'!E$7:F$8,MMULT(MINVERSE('Useful matrices &amp; checks'!$G254:$H255),MMULT('SS Taylor expansion'!E$7:F$8,MMULT(MINVERSE('Useful matrices &amp; checks'!$G254:$H255),'Useful matrices &amp; checks'!$L254:$L255))))))</f>
        <v>193.79197986737321</v>
      </c>
      <c r="Z254" s="12">
        <f t="array" aca="1" ref="Z254:Z255" ca="1">(MMULT(MINVERSE('Useful matrices &amp; checks'!$G254:$H255),MMULT('SS Taylor expansion'!G$7:H$8,MMULT(MINVERSE('Useful matrices &amp; checks'!$G254:$H255),'SS Taylor expansion'!G$4:G$5)))-MMULT(MINVERSE('Useful matrices &amp; checks'!$G254:$H255),MMULT('SS Taylor expansion'!G$7:H$8,MMULT(MINVERSE('Useful matrices &amp; checks'!$G254:$H255),MMULT('SS Taylor expansion'!G$7:H$8,MMULT(MINVERSE('Useful matrices &amp; checks'!$G254:$H255),'Useful matrices &amp; checks'!$L254:$L255))))))</f>
        <v>-0.33733841470039455</v>
      </c>
      <c r="AA254" s="12">
        <f t="array" aca="1" ref="AA254:AA255" ca="1">(MMULT(MINVERSE('Useful matrices &amp; checks'!$G254:$H255),MMULT('SS Taylor expansion'!I$7:J$8,MMULT(MINVERSE('Useful matrices &amp; checks'!$G254:$H255),'SS Taylor expansion'!I$4:I$5)))-MMULT(MINVERSE('Useful matrices &amp; checks'!$G254:$H255),MMULT('SS Taylor expansion'!I$7:J$8,MMULT(MINVERSE('Useful matrices &amp; checks'!$G254:$H255),MMULT('SS Taylor expansion'!I$7:J$8,MMULT(MINVERSE('Useful matrices &amp; checks'!$G254:$H255),'Useful matrices &amp; checks'!$L254:$L255))))))</f>
        <v>0.37967238768586775</v>
      </c>
      <c r="AB254" s="12">
        <f t="array" aca="1" ref="AB254:AB255" ca="1">(MMULT(MINVERSE('Useful matrices &amp; checks'!$G254:$H255),MMULT('SS Taylor expansion'!K$7:L$8,MMULT(MINVERSE('Useful matrices &amp; checks'!$G254:$H255),'SS Taylor expansion'!K$4:K$5)))-MMULT(MINVERSE('Useful matrices &amp; checks'!$G254:$H255),MMULT('SS Taylor expansion'!K$7:L$8,MMULT(MINVERSE('Useful matrices &amp; checks'!$G254:$H255),MMULT('SS Taylor expansion'!K$7:L$8,MMULT(MINVERSE('Useful matrices &amp; checks'!$G254:$H255),'Useful matrices &amp; checks'!$L254:$L255))))))</f>
        <v>-97.135684606384956</v>
      </c>
      <c r="AC254" s="12">
        <f t="array" aca="1" ref="AC254:AC255" ca="1">(MMULT(MINVERSE('Useful matrices &amp; checks'!$G254:$H255),MMULT('SS Taylor expansion'!M$7:N$8,MMULT(MINVERSE('Useful matrices &amp; checks'!$G254:$H255),'SS Taylor expansion'!M$4:M$5)))-MMULT(MINVERSE('Useful matrices &amp; checks'!$G254:$H255),MMULT('SS Taylor expansion'!M$7:N$8,MMULT(MINVERSE('Useful matrices &amp; checks'!$G254:$H255),MMULT('SS Taylor expansion'!M$7:N$8,MMULT(MINVERSE('Useful matrices &amp; checks'!$G254:$H255),'Useful matrices &amp; checks'!$L254:$L255))))))</f>
        <v>-36.150192154497901</v>
      </c>
      <c r="AD254" s="12"/>
      <c r="AE254" s="12">
        <f t="array" aca="1" ref="AE254:AE255" ca="1">Q252:Q253*(INDEX('Flow probs &amp; rates'!AE$6:AE$5999-'Flow probs &amp; rates'!AE$5:AE$5999,'Useful matrices &amp; checks'!$A252))+X252:X253*(INDEX('Flow probs &amp; rates'!AE$6:AE$5999-'Flow probs &amp; rates'!AE$5:AE$5999,'Useful matrices &amp; checks'!$A252))^2</f>
        <v>4.1441606126826572E-3</v>
      </c>
      <c r="AF254" s="12">
        <f t="array" aca="1" ref="AF254:AF255" ca="1">R252:R253*(INDEX('Flow probs &amp; rates'!AF$6:AF$5999-'Flow probs &amp; rates'!AF$5:AF$5999,'Useful matrices &amp; checks'!$A252))+Y252:Y253*(INDEX('Flow probs &amp; rates'!AF$6:AF$5999-'Flow probs &amp; rates'!AF$5:AF$5999,'Useful matrices &amp; checks'!$A252))^2</f>
        <v>8.3473537604362141E-3</v>
      </c>
      <c r="AG254" s="12">
        <f t="array" aca="1" ref="AG254:AG255" ca="1">S252:S253*(INDEX('Flow probs &amp; rates'!AG$6:AG$5999-'Flow probs &amp; rates'!AG$5:AG$5999,'Useful matrices &amp; checks'!$A252))+Z252:Z253*(INDEX('Flow probs &amp; rates'!AG$6:AG$5999-'Flow probs &amp; rates'!AG$5:AG$5999,'Useful matrices &amp; checks'!$A252))^2</f>
        <v>3.5503490896720782E-4</v>
      </c>
      <c r="AH254" s="12">
        <f t="array" aca="1" ref="AH254:AH255" ca="1">T252:T253*(INDEX('Flow probs &amp; rates'!AI$6:AI$5999-'Flow probs &amp; rates'!AI$5:AI$5999,'Useful matrices &amp; checks'!$A252))+AA252:AA253*(INDEX('Flow probs &amp; rates'!AI$6:AI$5999-'Flow probs &amp; rates'!AI$5:AI$5999,'Useful matrices &amp; checks'!$A252))^2</f>
        <v>4.7116372457667102E-3</v>
      </c>
      <c r="AI254" s="12">
        <f t="array" aca="1" ref="AI254:AI255" ca="1">U252:U253*(INDEX('Flow probs &amp; rates'!AJ$6:AJ$5999-'Flow probs &amp; rates'!AJ$5:AJ$5999,'Useful matrices &amp; checks'!$A252))+AB252:AB253*(INDEX('Flow probs &amp; rates'!AJ$6:AJ$5999-'Flow probs &amp; rates'!AJ$5:AJ$5999,'Useful matrices &amp; checks'!$A252))^2</f>
        <v>2.2141560484577931E-2</v>
      </c>
      <c r="AJ254" s="12">
        <f t="array" aca="1" ref="AJ254:AJ255" ca="1">V252:V253*(INDEX('Flow probs &amp; rates'!AK$6:AK$5999-'Flow probs &amp; rates'!AK$5:AK$5999,'Useful matrices &amp; checks'!$A252))+AC252:AC253*(INDEX('Flow probs &amp; rates'!AK$6:AK$5999-'Flow probs &amp; rates'!AK$5:AK$5999,'Useful matrices &amp; checks'!$A252))^2</f>
        <v>5.4929380364312436E-3</v>
      </c>
      <c r="AK254" s="12"/>
      <c r="AL254" s="12"/>
      <c r="AM254" s="12">
        <f ca="1">'Useful matrices &amp; checks'!AO254</f>
        <v>4.3987182120500123E-2</v>
      </c>
      <c r="AN254" s="12">
        <f t="shared" ca="1" si="8"/>
        <v>4.5192685048861959E-2</v>
      </c>
      <c r="AO254" s="12">
        <f t="shared" ca="1" si="9"/>
        <v>-1.205502928361836E-3</v>
      </c>
    </row>
    <row r="255" spans="1:41" x14ac:dyDescent="0.35">
      <c r="Q255" s="12">
        <f ca="1"/>
        <v>1.0374496443583805</v>
      </c>
      <c r="R255" s="12">
        <f ca="1"/>
        <v>0.14759856927741993</v>
      </c>
      <c r="S255" s="12">
        <f ca="1"/>
        <v>-4.4985288284924659E-2</v>
      </c>
      <c r="T255" s="12">
        <f ca="1"/>
        <v>-3.8585204940644775E-2</v>
      </c>
      <c r="U255" s="12">
        <f ca="1"/>
        <v>-7.4971904311252474E-2</v>
      </c>
      <c r="V255" s="12">
        <f ca="1"/>
        <v>0.45199509709909491</v>
      </c>
      <c r="W255" s="12"/>
      <c r="X255" s="12">
        <f ca="1"/>
        <v>-7.7796904655299413</v>
      </c>
      <c r="Y255" s="12">
        <f ca="1"/>
        <v>-2.5591679840917414</v>
      </c>
      <c r="Z255" s="12">
        <f ca="1"/>
        <v>7.2399409969718859E-2</v>
      </c>
      <c r="AA255" s="12">
        <f ca="1"/>
        <v>5.3264227592698714E-2</v>
      </c>
      <c r="AB255" s="12">
        <f ca="1"/>
        <v>1.2827493394082681</v>
      </c>
      <c r="AC255" s="12">
        <f ca="1"/>
        <v>-5.0715093456574785</v>
      </c>
      <c r="AD255" s="12"/>
      <c r="AE255" s="12">
        <f ca="1"/>
        <v>-7.9779155893195818E-4</v>
      </c>
      <c r="AF255" s="12">
        <f ca="1"/>
        <v>-7.9532216640813589E-5</v>
      </c>
      <c r="AG255" s="12">
        <f ca="1"/>
        <v>-6.8347701735638349E-5</v>
      </c>
      <c r="AH255" s="12">
        <f ca="1"/>
        <v>6.3436511102108329E-4</v>
      </c>
      <c r="AI255" s="12">
        <f ca="1"/>
        <v>-2.1096115436865172E-4</v>
      </c>
      <c r="AJ255" s="12">
        <f ca="1"/>
        <v>7.3955783638551527E-4</v>
      </c>
      <c r="AK255" s="12"/>
      <c r="AL255" s="12"/>
      <c r="AM255" s="12">
        <f ca="1">'Useful matrices &amp; checks'!AO255</f>
        <v>8.3804427830558997E-5</v>
      </c>
      <c r="AN255" s="12">
        <f t="shared" ca="1" si="8"/>
        <v>2.1729031572953678E-4</v>
      </c>
      <c r="AO255" s="12">
        <f t="shared" ca="1" si="9"/>
        <v>-1.3348588789897778E-4</v>
      </c>
    </row>
    <row r="256" spans="1:41" x14ac:dyDescent="0.35">
      <c r="A256">
        <v>127</v>
      </c>
      <c r="P256" s="56" t="str">
        <f>INDEX('Flow probs &amp; rates'!$A$5:$A$5999,$A256)</f>
        <v>2000,11</v>
      </c>
      <c r="Q256" s="12">
        <f t="array" aca="1" ref="Q256:Q257" ca="1">-1*(MMULT(MINVERSE('Useful matrices &amp; checks'!$G256:$H257),'SS Taylor expansion'!C$4:C$5)-MMULT(MINVERSE('Useful matrices &amp; checks'!$G256:$H257),MMULT('SS Taylor expansion'!C$7:D$8,MMULT(MINVERSE('Useful matrices &amp; checks'!$G256:$H257),'Useful matrices &amp; checks'!$L256:$L257))))</f>
        <v>-4.734006946459667</v>
      </c>
      <c r="R256" s="12">
        <f t="array" aca="1" ref="R256:R257" ca="1">-1*(MMULT(MINVERSE('Useful matrices &amp; checks'!$G256:$H257),'SS Taylor expansion'!E$4:E$5)-MMULT(MINVERSE('Useful matrices &amp; checks'!$G256:$H257),MMULT('SS Taylor expansion'!E$7:F$8,MMULT(MINVERSE('Useful matrices &amp; checks'!$G256:$H257),'Useful matrices &amp; checks'!$L256:$L257))))</f>
        <v>-11.074022582666174</v>
      </c>
      <c r="S256" s="12">
        <f t="array" aca="1" ref="S256:S257" ca="1">-1*(MMULT(MINVERSE('Useful matrices &amp; checks'!$G256:$H257),'SS Taylor expansion'!G$4:G$5)-MMULT(MINVERSE('Useful matrices &amp; checks'!$G256:$H257),MMULT('SS Taylor expansion'!G$7:H$8,MMULT(MINVERSE('Useful matrices &amp; checks'!$G256:$H257),'Useful matrices &amp; checks'!$L256:$L257))))</f>
        <v>0.18787983424661148</v>
      </c>
      <c r="T256" s="12">
        <f t="array" aca="1" ref="T256:T257" ca="1">-1*(MMULT(MINVERSE('Useful matrices &amp; checks'!$G256:$H257),'SS Taylor expansion'!I$4:I$5)-MMULT(MINVERSE('Useful matrices &amp; checks'!$G256:$H257),MMULT('SS Taylor expansion'!I$7:J$8,MMULT(MINVERSE('Useful matrices &amp; checks'!$G256:$H257),'Useful matrices &amp; checks'!$L256:$L257))))</f>
        <v>-0.25161794233154111</v>
      </c>
      <c r="U256" s="12">
        <f t="array" aca="1" ref="U256:U257" ca="1">-1*(MMULT(MINVERSE('Useful matrices &amp; checks'!$G256:$H257),'SS Taylor expansion'!K$4:K$5)-MMULT(MINVERSE('Useful matrices &amp; checks'!$G256:$H257),MMULT('SS Taylor expansion'!K$7:L$8,MMULT(MINVERSE('Useful matrices &amp; checks'!$G256:$H257),'Useful matrices &amp; checks'!$L256:$L257))))</f>
        <v>5.8708110588278455</v>
      </c>
      <c r="V256" s="12">
        <f t="array" aca="1" ref="V256:V257" ca="1">-1*(MMULT(MINVERSE('Useful matrices &amp; checks'!$G256:$H257),'SS Taylor expansion'!M$4:M$5)-MMULT(MINVERSE('Useful matrices &amp; checks'!$G256:$H257),MMULT('SS Taylor expansion'!M$7:N$8,MMULT(MINVERSE('Useful matrices &amp; checks'!$G256:$H257),'Useful matrices &amp; checks'!$L256:$L257))))</f>
        <v>3.3611123358591994</v>
      </c>
      <c r="W256" s="12"/>
      <c r="X256" s="12">
        <f t="array" aca="1" ref="X256:X257" ca="1">(MMULT(MINVERSE('Useful matrices &amp; checks'!$G256:$H257),MMULT('SS Taylor expansion'!C$7:D$8,MMULT(MINVERSE('Useful matrices &amp; checks'!$G256:$H257),'SS Taylor expansion'!C$4:C$5)))-MMULT(MINVERSE('Useful matrices &amp; checks'!$G256:$H257),MMULT('SS Taylor expansion'!C$7:D$8,MMULT(MINVERSE('Useful matrices &amp; checks'!$G256:$H257),MMULT('SS Taylor expansion'!C$7:D$8,MMULT(MINVERSE('Useful matrices &amp; checks'!$G256:$H257),'Useful matrices &amp; checks'!$L256:$L257))))))</f>
        <v>35.181177397606056</v>
      </c>
      <c r="Y256" s="12">
        <f t="array" aca="1" ref="Y256:Y257" ca="1">(MMULT(MINVERSE('Useful matrices &amp; checks'!$G256:$H257),MMULT('SS Taylor expansion'!E$7:F$8,MMULT(MINVERSE('Useful matrices &amp; checks'!$G256:$H257),'SS Taylor expansion'!E$4:E$5)))-MMULT(MINVERSE('Useful matrices &amp; checks'!$G256:$H257),MMULT('SS Taylor expansion'!E$7:F$8,MMULT(MINVERSE('Useful matrices &amp; checks'!$G256:$H257),MMULT('SS Taylor expansion'!E$7:F$8,MMULT(MINVERSE('Useful matrices &amp; checks'!$G256:$H257),'Useful matrices &amp; checks'!$L256:$L257))))))</f>
        <v>192.51447870828432</v>
      </c>
      <c r="Z256" s="12">
        <f t="array" aca="1" ref="Z256:Z257" ca="1">(MMULT(MINVERSE('Useful matrices &amp; checks'!$G256:$H257),MMULT('SS Taylor expansion'!G$7:H$8,MMULT(MINVERSE('Useful matrices &amp; checks'!$G256:$H257),'SS Taylor expansion'!G$4:G$5)))-MMULT(MINVERSE('Useful matrices &amp; checks'!$G256:$H257),MMULT('SS Taylor expansion'!G$7:H$8,MMULT(MINVERSE('Useful matrices &amp; checks'!$G256:$H257),MMULT('SS Taylor expansion'!G$7:H$8,MMULT(MINVERSE('Useful matrices &amp; checks'!$G256:$H257),'Useful matrices &amp; checks'!$L256:$L257))))))</f>
        <v>-0.30193325640702245</v>
      </c>
      <c r="AA256" s="12">
        <f t="array" aca="1" ref="AA256:AA257" ca="1">(MMULT(MINVERSE('Useful matrices &amp; checks'!$G256:$H257),MMULT('SS Taylor expansion'!I$7:J$8,MMULT(MINVERSE('Useful matrices &amp; checks'!$G256:$H257),'SS Taylor expansion'!I$4:I$5)))-MMULT(MINVERSE('Useful matrices &amp; checks'!$G256:$H257),MMULT('SS Taylor expansion'!I$7:J$8,MMULT(MINVERSE('Useful matrices &amp; checks'!$G256:$H257),MMULT('SS Taylor expansion'!I$7:J$8,MMULT(MINVERSE('Useful matrices &amp; checks'!$G256:$H257),'Useful matrices &amp; checks'!$L256:$L257))))))</f>
        <v>0.34737498119801957</v>
      </c>
      <c r="AB256" s="12">
        <f t="array" aca="1" ref="AB256:AB257" ca="1">(MMULT(MINVERSE('Useful matrices &amp; checks'!$G256:$H257),MMULT('SS Taylor expansion'!K$7:L$8,MMULT(MINVERSE('Useful matrices &amp; checks'!$G256:$H257),'SS Taylor expansion'!K$4:K$5)))-MMULT(MINVERSE('Useful matrices &amp; checks'!$G256:$H257),MMULT('SS Taylor expansion'!K$7:L$8,MMULT(MINVERSE('Useful matrices &amp; checks'!$G256:$H257),MMULT('SS Taylor expansion'!K$7:L$8,MMULT(MINVERSE('Useful matrices &amp; checks'!$G256:$H257),'Useful matrices &amp; checks'!$L256:$L257))))))</f>
        <v>-100.73044554632807</v>
      </c>
      <c r="AC256" s="12">
        <f t="array" aca="1" ref="AC256:AC257" ca="1">(MMULT(MINVERSE('Useful matrices &amp; checks'!$G256:$H257),MMULT('SS Taylor expansion'!M$7:N$8,MMULT(MINVERSE('Useful matrices &amp; checks'!$G256:$H257),'SS Taylor expansion'!M$4:M$5)))-MMULT(MINVERSE('Useful matrices &amp; checks'!$G256:$H257),MMULT('SS Taylor expansion'!M$7:N$8,MMULT(MINVERSE('Useful matrices &amp; checks'!$G256:$H257),MMULT('SS Taylor expansion'!M$7:N$8,MMULT(MINVERSE('Useful matrices &amp; checks'!$G256:$H257),'Useful matrices &amp; checks'!$L256:$L257))))))</f>
        <v>-38.092531877146456</v>
      </c>
      <c r="AD256" s="12"/>
      <c r="AE256" s="12">
        <f t="array" aca="1" ref="AE256:AE257" ca="1">Q254:Q255*(INDEX('Flow probs &amp; rates'!AE$6:AE$5999-'Flow probs &amp; rates'!AE$5:AE$5999,'Useful matrices &amp; checks'!$A254))+X254:X255*(INDEX('Flow probs &amp; rates'!AE$6:AE$5999-'Flow probs &amp; rates'!AE$5:AE$5999,'Useful matrices &amp; checks'!$A254))^2</f>
        <v>8.7717523126152469E-3</v>
      </c>
      <c r="AF256" s="12">
        <f t="array" aca="1" ref="AF256:AF257" ca="1">R254:R255*(INDEX('Flow probs &amp; rates'!AF$6:AF$5999-'Flow probs &amp; rates'!AF$5:AF$5999,'Useful matrices &amp; checks'!$A254))+Y254:Y255*(INDEX('Flow probs &amp; rates'!AF$6:AF$5999-'Flow probs &amp; rates'!AF$5:AF$5999,'Useful matrices &amp; checks'!$A254))^2</f>
        <v>-1.3414484968326685E-2</v>
      </c>
      <c r="AG256" s="12">
        <f t="array" aca="1" ref="AG256:AG257" ca="1">S254:S255*(INDEX('Flow probs &amp; rates'!AG$6:AG$5999-'Flow probs &amp; rates'!AG$5:AG$5999,'Useful matrices &amp; checks'!$A254))+Z254:Z255*(INDEX('Flow probs &amp; rates'!AG$6:AG$5999-'Flow probs &amp; rates'!AG$5:AG$5999,'Useful matrices &amp; checks'!$A254))^2</f>
        <v>7.8850510060406631E-4</v>
      </c>
      <c r="AH256" s="12">
        <f t="array" aca="1" ref="AH256:AH257" ca="1">T254:T255*(INDEX('Flow probs &amp; rates'!AI$6:AI$5999-'Flow probs &amp; rates'!AI$5:AI$5999,'Useful matrices &amp; checks'!$A254))+AA254:AA255*(INDEX('Flow probs &amp; rates'!AI$6:AI$5999-'Flow probs &amp; rates'!AI$5:AI$5999,'Useful matrices &amp; checks'!$A254))^2</f>
        <v>5.007735428596531E-4</v>
      </c>
      <c r="AI256" s="12">
        <f t="array" aca="1" ref="AI256:AI257" ca="1">U254:U255*(INDEX('Flow probs &amp; rates'!AJ$6:AJ$5999-'Flow probs &amp; rates'!AJ$5:AJ$5999,'Useful matrices &amp; checks'!$A254))+AB254:AB255*(INDEX('Flow probs &amp; rates'!AJ$6:AJ$5999-'Flow probs &amp; rates'!AJ$5:AJ$5999,'Useful matrices &amp; checks'!$A254))^2</f>
        <v>2.456506222093517E-3</v>
      </c>
      <c r="AJ256" s="12">
        <f t="array" aca="1" ref="AJ256:AJ257" ca="1">V254:V255*(INDEX('Flow probs &amp; rates'!AK$6:AK$5999-'Flow probs &amp; rates'!AK$5:AK$5999,'Useful matrices &amp; checks'!$A254))+AC254:AC255*(INDEX('Flow probs &amp; rates'!AK$6:AK$5999-'Flow probs &amp; rates'!AK$5:AK$5999,'Useful matrices &amp; checks'!$A254))^2</f>
        <v>-6.2762666539090579E-3</v>
      </c>
      <c r="AK256" s="12"/>
      <c r="AL256" s="12"/>
      <c r="AM256" s="12">
        <f ca="1">'Useful matrices &amp; checks'!AO256</f>
        <v>-7.6064129017828774E-3</v>
      </c>
      <c r="AN256" s="12">
        <f t="shared" ca="1" si="8"/>
        <v>-7.1732144440632599E-3</v>
      </c>
      <c r="AO256" s="12">
        <f t="shared" ca="1" si="9"/>
        <v>-4.3319845771961751E-4</v>
      </c>
    </row>
    <row r="257" spans="1:41" x14ac:dyDescent="0.35">
      <c r="P257" s="56"/>
      <c r="Q257" s="12">
        <f ca="1"/>
        <v>1.0237129438818349</v>
      </c>
      <c r="R257" s="12">
        <f ca="1"/>
        <v>0.14427673709862182</v>
      </c>
      <c r="S257" s="12">
        <f ca="1"/>
        <v>-4.0628376846060139E-2</v>
      </c>
      <c r="T257" s="12">
        <f ca="1"/>
        <v>-3.4902426344022373E-2</v>
      </c>
      <c r="U257" s="12">
        <f ca="1"/>
        <v>-7.6487243670245286E-2</v>
      </c>
      <c r="V257" s="12">
        <f ca="1"/>
        <v>0.46622659198817151</v>
      </c>
      <c r="W257" s="12"/>
      <c r="X257" s="12">
        <f ca="1"/>
        <v>-7.607810273676626</v>
      </c>
      <c r="Y257" s="12">
        <f ca="1"/>
        <v>-2.5081546136405106</v>
      </c>
      <c r="Z257" s="12">
        <f ca="1"/>
        <v>6.5292042506067183E-2</v>
      </c>
      <c r="AA257" s="12">
        <f ca="1"/>
        <v>4.8185076082709152E-2</v>
      </c>
      <c r="AB257" s="12">
        <f ca="1"/>
        <v>1.3123560026564123</v>
      </c>
      <c r="AC257" s="12">
        <f ca="1"/>
        <v>-5.2838910285165639</v>
      </c>
      <c r="AD257" s="12"/>
      <c r="AE257" s="12">
        <f ca="1"/>
        <v>-1.882589305454272E-3</v>
      </c>
      <c r="AF257" s="12">
        <f ca="1"/>
        <v>1.7714830344122694E-4</v>
      </c>
      <c r="AG257" s="12">
        <f ca="1"/>
        <v>-1.6922858931601379E-4</v>
      </c>
      <c r="AH257" s="12">
        <f ca="1"/>
        <v>7.0253504927905158E-5</v>
      </c>
      <c r="AI257" s="12">
        <f ca="1"/>
        <v>-3.2440001286979462E-5</v>
      </c>
      <c r="AJ257" s="12">
        <f ca="1"/>
        <v>-8.8049725586805195E-4</v>
      </c>
      <c r="AK257" s="12"/>
      <c r="AL257" s="12"/>
      <c r="AM257" s="12">
        <f ca="1">'Useful matrices &amp; checks'!AO257</f>
        <v>-2.6702974906771641E-3</v>
      </c>
      <c r="AN257" s="12">
        <f t="shared" ca="1" si="8"/>
        <v>-2.7173533435561848E-3</v>
      </c>
      <c r="AO257" s="12">
        <f t="shared" ca="1" si="9"/>
        <v>4.705585287902072E-5</v>
      </c>
    </row>
    <row r="258" spans="1:41" x14ac:dyDescent="0.35">
      <c r="A258">
        <v>128</v>
      </c>
      <c r="P258" s="56" t="str">
        <f>INDEX('Flow probs &amp; rates'!$A$5:$A$5999,$A258)</f>
        <v>2000,12</v>
      </c>
      <c r="Q258" s="12">
        <f t="array" aca="1" ref="Q258:Q259" ca="1">-1*(MMULT(MINVERSE('Useful matrices &amp; checks'!$G258:$H259),'SS Taylor expansion'!C$4:C$5)-MMULT(MINVERSE('Useful matrices &amp; checks'!$G258:$H259),MMULT('SS Taylor expansion'!C$7:D$8,MMULT(MINVERSE('Useful matrices &amp; checks'!$G258:$H259),'Useful matrices &amp; checks'!$L258:$L259))))</f>
        <v>-4.7631661412459261</v>
      </c>
      <c r="R258" s="12">
        <f t="array" aca="1" ref="R258:R259" ca="1">-1*(MMULT(MINVERSE('Useful matrices &amp; checks'!$G258:$H259),'SS Taylor expansion'!E$4:E$5)-MMULT(MINVERSE('Useful matrices &amp; checks'!$G258:$H259),MMULT('SS Taylor expansion'!E$7:F$8,MMULT(MINVERSE('Useful matrices &amp; checks'!$G258:$H259),'Useful matrices &amp; checks'!$L258:$L259))))</f>
        <v>-11.311358888595388</v>
      </c>
      <c r="S258" s="12">
        <f t="array" aca="1" ref="S258:S259" ca="1">-1*(MMULT(MINVERSE('Useful matrices &amp; checks'!$G258:$H259),'SS Taylor expansion'!G$4:G$5)-MMULT(MINVERSE('Useful matrices &amp; checks'!$G258:$H259),MMULT('SS Taylor expansion'!G$7:H$8,MMULT(MINVERSE('Useful matrices &amp; checks'!$G258:$H259),'Useful matrices &amp; checks'!$L258:$L259))))</f>
        <v>0.18894945133922236</v>
      </c>
      <c r="T258" s="12">
        <f t="array" aca="1" ref="T258:T259" ca="1">-1*(MMULT(MINVERSE('Useful matrices &amp; checks'!$G258:$H259),'SS Taylor expansion'!I$4:I$5)-MMULT(MINVERSE('Useful matrices &amp; checks'!$G258:$H259),MMULT('SS Taylor expansion'!I$7:J$8,MMULT(MINVERSE('Useful matrices &amp; checks'!$G258:$H259),'Useful matrices &amp; checks'!$L258:$L259))))</f>
        <v>-0.25975945205042006</v>
      </c>
      <c r="U258" s="12">
        <f t="array" aca="1" ref="U258:U259" ca="1">-1*(MMULT(MINVERSE('Useful matrices &amp; checks'!$G258:$H259),'SS Taylor expansion'!K$4:K$5)-MMULT(MINVERSE('Useful matrices &amp; checks'!$G258:$H259),MMULT('SS Taylor expansion'!K$7:L$8,MMULT(MINVERSE('Useful matrices &amp; checks'!$G258:$H259),'Useful matrices &amp; checks'!$L258:$L259))))</f>
        <v>5.8870889438467309</v>
      </c>
      <c r="V258" s="12">
        <f t="array" aca="1" ref="V258:V259" ca="1">-1*(MMULT(MINVERSE('Useful matrices &amp; checks'!$G258:$H259),'SS Taylor expansion'!M$4:M$5)-MMULT(MINVERSE('Useful matrices &amp; checks'!$G258:$H259),MMULT('SS Taylor expansion'!M$7:N$8,MMULT(MINVERSE('Useful matrices &amp; checks'!$G258:$H259),'Useful matrices &amp; checks'!$L258:$L259))))</f>
        <v>3.4080602962713851</v>
      </c>
      <c r="W258" s="12"/>
      <c r="X258" s="12">
        <f t="array" aca="1" ref="X258:X259" ca="1">(MMULT(MINVERSE('Useful matrices &amp; checks'!$G258:$H259),MMULT('SS Taylor expansion'!C$7:D$8,MMULT(MINVERSE('Useful matrices &amp; checks'!$G258:$H259),'SS Taylor expansion'!C$4:C$5)))-MMULT(MINVERSE('Useful matrices &amp; checks'!$G258:$H259),MMULT('SS Taylor expansion'!C$7:D$8,MMULT(MINVERSE('Useful matrices &amp; checks'!$G258:$H259),MMULT('SS Taylor expansion'!C$7:D$8,MMULT(MINVERSE('Useful matrices &amp; checks'!$G258:$H259),'Useful matrices &amp; checks'!$L258:$L259))))))</f>
        <v>35.395774635447154</v>
      </c>
      <c r="Y258" s="12">
        <f t="array" aca="1" ref="Y258:Y259" ca="1">(MMULT(MINVERSE('Useful matrices &amp; checks'!$G258:$H259),MMULT('SS Taylor expansion'!E$7:F$8,MMULT(MINVERSE('Useful matrices &amp; checks'!$G258:$H259),'SS Taylor expansion'!E$4:E$5)))-MMULT(MINVERSE('Useful matrices &amp; checks'!$G258:$H259),MMULT('SS Taylor expansion'!E$7:F$8,MMULT(MINVERSE('Useful matrices &amp; checks'!$G258:$H259),MMULT('SS Taylor expansion'!E$7:F$8,MMULT(MINVERSE('Useful matrices &amp; checks'!$G258:$H259),'Useful matrices &amp; checks'!$L258:$L259))))))</f>
        <v>199.61332320228655</v>
      </c>
      <c r="Z258" s="12">
        <f t="array" aca="1" ref="Z258:Z259" ca="1">(MMULT(MINVERSE('Useful matrices &amp; checks'!$G258:$H259),MMULT('SS Taylor expansion'!G$7:H$8,MMULT(MINVERSE('Useful matrices &amp; checks'!$G258:$H259),'SS Taylor expansion'!G$4:G$5)))-MMULT(MINVERSE('Useful matrices &amp; checks'!$G258:$H259),MMULT('SS Taylor expansion'!G$7:H$8,MMULT(MINVERSE('Useful matrices &amp; checks'!$G258:$H259),MMULT('SS Taylor expansion'!G$7:H$8,MMULT(MINVERSE('Useful matrices &amp; checks'!$G258:$H259),'Useful matrices &amp; checks'!$L258:$L259))))))</f>
        <v>-0.32183514834609817</v>
      </c>
      <c r="AA258" s="12">
        <f t="array" aca="1" ref="AA258:AA259" ca="1">(MMULT(MINVERSE('Useful matrices &amp; checks'!$G258:$H259),MMULT('SS Taylor expansion'!I$7:J$8,MMULT(MINVERSE('Useful matrices &amp; checks'!$G258:$H259),'SS Taylor expansion'!I$4:I$5)))-MMULT(MINVERSE('Useful matrices &amp; checks'!$G258:$H259),MMULT('SS Taylor expansion'!I$7:J$8,MMULT(MINVERSE('Useful matrices &amp; checks'!$G258:$H259),MMULT('SS Taylor expansion'!I$7:J$8,MMULT(MINVERSE('Useful matrices &amp; checks'!$G258:$H259),'Useful matrices &amp; checks'!$L258:$L259))))))</f>
        <v>0.37730410609766185</v>
      </c>
      <c r="AB258" s="12">
        <f t="array" aca="1" ref="AB258:AB259" ca="1">(MMULT(MINVERSE('Useful matrices &amp; checks'!$G258:$H259),MMULT('SS Taylor expansion'!K$7:L$8,MMULT(MINVERSE('Useful matrices &amp; checks'!$G258:$H259),'SS Taylor expansion'!K$4:K$5)))-MMULT(MINVERSE('Useful matrices &amp; checks'!$G258:$H259),MMULT('SS Taylor expansion'!K$7:L$8,MMULT(MINVERSE('Useful matrices &amp; checks'!$G258:$H259),MMULT('SS Taylor expansion'!K$7:L$8,MMULT(MINVERSE('Useful matrices &amp; checks'!$G258:$H259),'Useful matrices &amp; checks'!$L258:$L259))))))</f>
        <v>-102.41405517117659</v>
      </c>
      <c r="AC258" s="12">
        <f t="array" aca="1" ref="AC258:AC259" ca="1">(MMULT(MINVERSE('Useful matrices &amp; checks'!$G258:$H259),MMULT('SS Taylor expansion'!M$7:N$8,MMULT(MINVERSE('Useful matrices &amp; checks'!$G258:$H259),'SS Taylor expansion'!M$4:M$5)))-MMULT(MINVERSE('Useful matrices &amp; checks'!$G258:$H259),MMULT('SS Taylor expansion'!M$7:N$8,MMULT(MINVERSE('Useful matrices &amp; checks'!$G258:$H259),MMULT('SS Taylor expansion'!M$7:N$8,MMULT(MINVERSE('Useful matrices &amp; checks'!$G258:$H259),'Useful matrices &amp; checks'!$L258:$L259))))))</f>
        <v>-39.767040099430204</v>
      </c>
      <c r="AD258" s="12"/>
      <c r="AE258" s="12">
        <f t="array" aca="1" ref="AE258:AE259" ca="1">Q256:Q257*(INDEX('Flow probs &amp; rates'!AE$6:AE$5999-'Flow probs &amp; rates'!AE$5:AE$5999,'Useful matrices &amp; checks'!$A256))+X256:X257*(INDEX('Flow probs &amp; rates'!AE$6:AE$5999-'Flow probs &amp; rates'!AE$5:AE$5999,'Useful matrices &amp; checks'!$A256))^2</f>
        <v>4.2276362485514198E-3</v>
      </c>
      <c r="AF258" s="12">
        <f t="array" aca="1" ref="AF258:AF259" ca="1">R256:R257*(INDEX('Flow probs &amp; rates'!AF$6:AF$5999-'Flow probs &amp; rates'!AF$5:AF$5999,'Useful matrices &amp; checks'!$A256))+Y256:Y257*(INDEX('Flow probs &amp; rates'!AF$6:AF$5999-'Flow probs &amp; rates'!AF$5:AF$5999,'Useful matrices &amp; checks'!$A256))^2</f>
        <v>8.3053651917078144E-4</v>
      </c>
      <c r="AG258" s="12">
        <f t="array" aca="1" ref="AG258:AG259" ca="1">S256:S257*(INDEX('Flow probs &amp; rates'!AG$6:AG$5999-'Flow probs &amp; rates'!AG$5:AG$5999,'Useful matrices &amp; checks'!$A256))+Z256:Z257*(INDEX('Flow probs &amp; rates'!AG$6:AG$5999-'Flow probs &amp; rates'!AG$5:AG$5999,'Useful matrices &amp; checks'!$A256))^2</f>
        <v>-3.252400391890121E-3</v>
      </c>
      <c r="AH258" s="12">
        <f t="array" aca="1" ref="AH258:AH259" ca="1">T256:T257*(INDEX('Flow probs &amp; rates'!AI$6:AI$5999-'Flow probs &amp; rates'!AI$5:AI$5999,'Useful matrices &amp; checks'!$A256))+AA256:AA257*(INDEX('Flow probs &amp; rates'!AI$6:AI$5999-'Flow probs &amp; rates'!AI$5:AI$5999,'Useful matrices &amp; checks'!$A256))^2</f>
        <v>4.8453743259109124E-3</v>
      </c>
      <c r="AI258" s="12">
        <f t="array" aca="1" ref="AI258:AI259" ca="1">U256:U257*(INDEX('Flow probs &amp; rates'!AJ$6:AJ$5999-'Flow probs &amp; rates'!AJ$5:AJ$5999,'Useful matrices &amp; checks'!$A256))+AB256:AB257*(INDEX('Flow probs &amp; rates'!AJ$6:AJ$5999-'Flow probs &amp; rates'!AJ$5:AJ$5999,'Useful matrices &amp; checks'!$A256))^2</f>
        <v>-6.157470925308153E-4</v>
      </c>
      <c r="AJ258" s="12">
        <f t="array" aca="1" ref="AJ258:AJ259" ca="1">V256:V257*(INDEX('Flow probs &amp; rates'!AK$6:AK$5999-'Flow probs &amp; rates'!AK$5:AK$5999,'Useful matrices &amp; checks'!$A256))+AC256:AC257*(INDEX('Flow probs &amp; rates'!AK$6:AK$5999-'Flow probs &amp; rates'!AK$5:AK$5999,'Useful matrices &amp; checks'!$A256))^2</f>
        <v>-2.0970265630431656E-3</v>
      </c>
      <c r="AK258" s="12"/>
      <c r="AL258" s="12"/>
      <c r="AM258" s="12">
        <f ca="1">'Useful matrices &amp; checks'!AO258</f>
        <v>3.9617431526189906E-3</v>
      </c>
      <c r="AN258" s="12">
        <f t="shared" ca="1" si="8"/>
        <v>3.9383730461690115E-3</v>
      </c>
      <c r="AO258" s="12">
        <f t="shared" ca="1" si="9"/>
        <v>2.3370106449979028E-5</v>
      </c>
    </row>
    <row r="259" spans="1:41" x14ac:dyDescent="0.35">
      <c r="Q259" s="12">
        <f ca="1"/>
        <v>1.0917617545130651</v>
      </c>
      <c r="R259" s="12">
        <f ca="1"/>
        <v>0.16073918086116351</v>
      </c>
      <c r="S259" s="12">
        <f ca="1"/>
        <v>-4.3308962650299369E-2</v>
      </c>
      <c r="T259" s="12">
        <f ca="1"/>
        <v>-3.6932619870769866E-2</v>
      </c>
      <c r="U259" s="12">
        <f ca="1"/>
        <v>-8.3658017026126102E-2</v>
      </c>
      <c r="V259" s="12">
        <f ca="1"/>
        <v>0.48455828815970448</v>
      </c>
      <c r="W259" s="12"/>
      <c r="X259" s="12">
        <f ca="1"/>
        <v>-8.1130390736772782</v>
      </c>
      <c r="Y259" s="12">
        <f ca="1"/>
        <v>-2.8365895182461616</v>
      </c>
      <c r="Z259" s="12">
        <f ca="1"/>
        <v>7.3767594033660913E-2</v>
      </c>
      <c r="AA259" s="12">
        <f ca="1"/>
        <v>5.3645128276143636E-2</v>
      </c>
      <c r="AB259" s="12">
        <f ca="1"/>
        <v>1.4553469215341228</v>
      </c>
      <c r="AC259" s="12">
        <f ca="1"/>
        <v>-5.6540809729335244</v>
      </c>
      <c r="AD259" s="12"/>
      <c r="AE259" s="12">
        <f ca="1"/>
        <v>-9.1421199812618474E-4</v>
      </c>
      <c r="AF259" s="12">
        <f ca="1"/>
        <v>-1.0820557582641106E-5</v>
      </c>
      <c r="AG259" s="12">
        <f ca="1"/>
        <v>7.0332055223414026E-4</v>
      </c>
      <c r="AH259" s="12">
        <f ca="1"/>
        <v>6.7211153128535683E-4</v>
      </c>
      <c r="AI259" s="12">
        <f ca="1"/>
        <v>8.0221961554751166E-6</v>
      </c>
      <c r="AJ259" s="12">
        <f ca="1"/>
        <v>-2.9088273467252535E-4</v>
      </c>
      <c r="AK259" s="12"/>
      <c r="AL259" s="12"/>
      <c r="AM259" s="12">
        <f ca="1">'Useful matrices &amp; checks'!AO259</f>
        <v>1.4543827365760126E-4</v>
      </c>
      <c r="AN259" s="12">
        <f t="shared" ca="1" si="8"/>
        <v>1.6753898929362099E-4</v>
      </c>
      <c r="AO259" s="12">
        <f t="shared" ca="1" si="9"/>
        <v>-2.2100715636019731E-5</v>
      </c>
    </row>
    <row r="260" spans="1:41" x14ac:dyDescent="0.35">
      <c r="A260">
        <v>129</v>
      </c>
      <c r="P260" s="56" t="str">
        <f>INDEX('Flow probs &amp; rates'!$A$5:$A$5999,$A260)</f>
        <v>2001,1</v>
      </c>
      <c r="Q260" s="12">
        <f t="array" aca="1" ref="Q260:Q261" ca="1">-1*(MMULT(MINVERSE('Useful matrices &amp; checks'!$G260:$H261),'SS Taylor expansion'!C$4:C$5)-MMULT(MINVERSE('Useful matrices &amp; checks'!$G260:$H261),MMULT('SS Taylor expansion'!C$7:D$8,MMULT(MINVERSE('Useful matrices &amp; checks'!$G260:$H261),'Useful matrices &amp; checks'!$L260:$L261))))</f>
        <v>-4.7600112099405427</v>
      </c>
      <c r="R260" s="12">
        <f t="array" aca="1" ref="R260:R261" ca="1">-1*(MMULT(MINVERSE('Useful matrices &amp; checks'!$G260:$H261),'SS Taylor expansion'!E$4:E$5)-MMULT(MINVERSE('Useful matrices &amp; checks'!$G260:$H261),MMULT('SS Taylor expansion'!E$7:F$8,MMULT(MINVERSE('Useful matrices &amp; checks'!$G260:$H261),'Useful matrices &amp; checks'!$L260:$L261))))</f>
        <v>-11.188006184507607</v>
      </c>
      <c r="S260" s="12">
        <f t="array" aca="1" ref="S260:S261" ca="1">-1*(MMULT(MINVERSE('Useful matrices &amp; checks'!$G260:$H261),'SS Taylor expansion'!G$4:G$5)-MMULT(MINVERSE('Useful matrices &amp; checks'!$G260:$H261),MMULT('SS Taylor expansion'!G$7:H$8,MMULT(MINVERSE('Useful matrices &amp; checks'!$G260:$H261),'Useful matrices &amp; checks'!$L260:$L261))))</f>
        <v>0.19296019315812635</v>
      </c>
      <c r="T260" s="12">
        <f t="array" aca="1" ref="T260:T261" ca="1">-1*(MMULT(MINVERSE('Useful matrices &amp; checks'!$G260:$H261),'SS Taylor expansion'!I$4:I$5)-MMULT(MINVERSE('Useful matrices &amp; checks'!$G260:$H261),MMULT('SS Taylor expansion'!I$7:J$8,MMULT(MINVERSE('Useful matrices &amp; checks'!$G260:$H261),'Useful matrices &amp; checks'!$L260:$L261))))</f>
        <v>-0.26057651908921015</v>
      </c>
      <c r="U260" s="12">
        <f t="array" aca="1" ref="U260:U261" ca="1">-1*(MMULT(MINVERSE('Useful matrices &amp; checks'!$G260:$H261),'SS Taylor expansion'!K$4:K$5)-MMULT(MINVERSE('Useful matrices &amp; checks'!$G260:$H261),MMULT('SS Taylor expansion'!K$7:L$8,MMULT(MINVERSE('Useful matrices &amp; checks'!$G260:$H261),'Useful matrices &amp; checks'!$L260:$L261))))</f>
        <v>5.3353795524362493</v>
      </c>
      <c r="V260" s="12">
        <f t="array" aca="1" ref="V260:V261" ca="1">-1*(MMULT(MINVERSE('Useful matrices &amp; checks'!$G260:$H261),'SS Taylor expansion'!M$4:M$5)-MMULT(MINVERSE('Useful matrices &amp; checks'!$G260:$H261),MMULT('SS Taylor expansion'!M$7:N$8,MMULT(MINVERSE('Useful matrices &amp; checks'!$G260:$H261),'Useful matrices &amp; checks'!$L260:$L261))))</f>
        <v>3.0654070425844573</v>
      </c>
      <c r="W260" s="12"/>
      <c r="X260" s="12">
        <f t="array" aca="1" ref="X260:X261" ca="1">(MMULT(MINVERSE('Useful matrices &amp; checks'!$G260:$H261),MMULT('SS Taylor expansion'!C$7:D$8,MMULT(MINVERSE('Useful matrices &amp; checks'!$G260:$H261),'SS Taylor expansion'!C$4:C$5)))-MMULT(MINVERSE('Useful matrices &amp; checks'!$G260:$H261),MMULT('SS Taylor expansion'!C$7:D$8,MMULT(MINVERSE('Useful matrices &amp; checks'!$G260:$H261),MMULT('SS Taylor expansion'!C$7:D$8,MMULT(MINVERSE('Useful matrices &amp; checks'!$G260:$H261),'Useful matrices &amp; checks'!$L260:$L261))))))</f>
        <v>34.381293994415998</v>
      </c>
      <c r="Y260" s="12">
        <f t="array" aca="1" ref="Y260:Y261" ca="1">(MMULT(MINVERSE('Useful matrices &amp; checks'!$G260:$H261),MMULT('SS Taylor expansion'!E$7:F$8,MMULT(MINVERSE('Useful matrices &amp; checks'!$G260:$H261),'SS Taylor expansion'!E$4:E$5)))-MMULT(MINVERSE('Useful matrices &amp; checks'!$G260:$H261),MMULT('SS Taylor expansion'!E$7:F$8,MMULT(MINVERSE('Useful matrices &amp; checks'!$G260:$H261),MMULT('SS Taylor expansion'!E$7:F$8,MMULT(MINVERSE('Useful matrices &amp; checks'!$G260:$H261),'Useful matrices &amp; checks'!$L260:$L261))))))</f>
        <v>189.93791335545708</v>
      </c>
      <c r="Z260" s="12">
        <f t="array" aca="1" ref="Z260:Z261" ca="1">(MMULT(MINVERSE('Useful matrices &amp; checks'!$G260:$H261),MMULT('SS Taylor expansion'!G$7:H$8,MMULT(MINVERSE('Useful matrices &amp; checks'!$G260:$H261),'SS Taylor expansion'!G$4:G$5)))-MMULT(MINVERSE('Useful matrices &amp; checks'!$G260:$H261),MMULT('SS Taylor expansion'!G$7:H$8,MMULT(MINVERSE('Useful matrices &amp; checks'!$G260:$H261),MMULT('SS Taylor expansion'!G$7:H$8,MMULT(MINVERSE('Useful matrices &amp; checks'!$G260:$H261),'Useful matrices &amp; checks'!$L260:$L261))))))</f>
        <v>-0.33568967882751166</v>
      </c>
      <c r="AA260" s="12">
        <f t="array" aca="1" ref="AA260:AA261" ca="1">(MMULT(MINVERSE('Useful matrices &amp; checks'!$G260:$H261),MMULT('SS Taylor expansion'!I$7:J$8,MMULT(MINVERSE('Useful matrices &amp; checks'!$G260:$H261),'SS Taylor expansion'!I$4:I$5)))-MMULT(MINVERSE('Useful matrices &amp; checks'!$G260:$H261),MMULT('SS Taylor expansion'!I$7:J$8,MMULT(MINVERSE('Useful matrices &amp; checks'!$G260:$H261),MMULT('SS Taylor expansion'!I$7:J$8,MMULT(MINVERSE('Useful matrices &amp; checks'!$G260:$H261),'Useful matrices &amp; checks'!$L260:$L261))))))</f>
        <v>0.38466011111944326</v>
      </c>
      <c r="AB260" s="12">
        <f t="array" aca="1" ref="AB260:AB261" ca="1">(MMULT(MINVERSE('Useful matrices &amp; checks'!$G260:$H261),MMULT('SS Taylor expansion'!K$7:L$8,MMULT(MINVERSE('Useful matrices &amp; checks'!$G260:$H261),'SS Taylor expansion'!K$4:K$5)))-MMULT(MINVERSE('Useful matrices &amp; checks'!$G260:$H261),MMULT('SS Taylor expansion'!K$7:L$8,MMULT(MINVERSE('Useful matrices &amp; checks'!$G260:$H261),MMULT('SS Taylor expansion'!K$7:L$8,MMULT(MINVERSE('Useful matrices &amp; checks'!$G260:$H261),'Useful matrices &amp; checks'!$L260:$L261))))))</f>
        <v>-89.172479688213855</v>
      </c>
      <c r="AC260" s="12">
        <f t="array" aca="1" ref="AC260:AC261" ca="1">(MMULT(MINVERSE('Useful matrices &amp; checks'!$G260:$H261),MMULT('SS Taylor expansion'!M$7:N$8,MMULT(MINVERSE('Useful matrices &amp; checks'!$G260:$H261),'SS Taylor expansion'!M$4:M$5)))-MMULT(MINVERSE('Useful matrices &amp; checks'!$G260:$H261),MMULT('SS Taylor expansion'!M$7:N$8,MMULT(MINVERSE('Useful matrices &amp; checks'!$G260:$H261),MMULT('SS Taylor expansion'!M$7:N$8,MMULT(MINVERSE('Useful matrices &amp; checks'!$G260:$H261),'Useful matrices &amp; checks'!$L260:$L261))))))</f>
        <v>-34.425033713664575</v>
      </c>
      <c r="AD260" s="12"/>
      <c r="AE260" s="12">
        <f t="array" aca="1" ref="AE260:AE261" ca="1">Q258:Q259*(INDEX('Flow probs &amp; rates'!AE$6:AE$5999-'Flow probs &amp; rates'!AE$5:AE$5999,'Useful matrices &amp; checks'!$A258))+X258:X259*(INDEX('Flow probs &amp; rates'!AE$6:AE$5999-'Flow probs &amp; rates'!AE$5:AE$5999,'Useful matrices &amp; checks'!$A258))^2</f>
        <v>-2.0928585243477518E-3</v>
      </c>
      <c r="AF260" s="12">
        <f t="array" aca="1" ref="AF260:AF261" ca="1">R258:R259*(INDEX('Flow probs &amp; rates'!AF$6:AF$5999-'Flow probs &amp; rates'!AF$5:AF$5999,'Useful matrices &amp; checks'!$A258))+Y258:Y259*(INDEX('Flow probs &amp; rates'!AF$6:AF$5999-'Flow probs &amp; rates'!AF$5:AF$5999,'Useful matrices &amp; checks'!$A258))^2</f>
        <v>5.7332838067075103E-3</v>
      </c>
      <c r="AG260" s="12">
        <f t="array" aca="1" ref="AG260:AG261" ca="1">S258:S259*(INDEX('Flow probs &amp; rates'!AG$6:AG$5999-'Flow probs &amp; rates'!AG$5:AG$5999,'Useful matrices &amp; checks'!$A258))+Z258:Z259*(INDEX('Flow probs &amp; rates'!AG$6:AG$5999-'Flow probs &amp; rates'!AG$5:AG$5999,'Useful matrices &amp; checks'!$A258))^2</f>
        <v>-1.4090494001784402E-3</v>
      </c>
      <c r="AH260" s="12">
        <f t="array" aca="1" ref="AH260:AH261" ca="1">T258:T259*(INDEX('Flow probs &amp; rates'!AI$6:AI$5999-'Flow probs &amp; rates'!AI$5:AI$5999,'Useful matrices &amp; checks'!$A258))+AA258:AA259*(INDEX('Flow probs &amp; rates'!AI$6:AI$5999-'Flow probs &amp; rates'!AI$5:AI$5999,'Useful matrices &amp; checks'!$A258))^2</f>
        <v>1.3642401460844946E-3</v>
      </c>
      <c r="AI260" s="12">
        <f t="array" aca="1" ref="AI260:AI261" ca="1">U258:U259*(INDEX('Flow probs &amp; rates'!AJ$6:AJ$5999-'Flow probs &amp; rates'!AJ$5:AJ$5999,'Useful matrices &amp; checks'!$A258))+AB258:AB259*(INDEX('Flow probs &amp; rates'!AJ$6:AJ$5999-'Flow probs &amp; rates'!AJ$5:AJ$5999,'Useful matrices &amp; checks'!$A258))^2</f>
        <v>1.1193491610498565E-2</v>
      </c>
      <c r="AJ260" s="12">
        <f t="array" aca="1" ref="AJ260:AJ261" ca="1">V258:V259*(INDEX('Flow probs &amp; rates'!AK$6:AK$5999-'Flow probs &amp; rates'!AK$5:AK$5999,'Useful matrices &amp; checks'!$A258))+AC258:AC259*(INDEX('Flow probs &amp; rates'!AK$6:AK$5999-'Flow probs &amp; rates'!AK$5:AK$5999,'Useful matrices &amp; checks'!$A258))^2</f>
        <v>3.6428655735666086E-3</v>
      </c>
      <c r="AK260" s="12"/>
      <c r="AL260" s="12"/>
      <c r="AM260" s="12">
        <f ca="1">'Useful matrices &amp; checks'!AO260</f>
        <v>1.8039175124801465E-2</v>
      </c>
      <c r="AN260" s="12">
        <f t="shared" ca="1" si="8"/>
        <v>1.8431973212330987E-2</v>
      </c>
      <c r="AO260" s="12">
        <f t="shared" ca="1" si="9"/>
        <v>-3.9279808752952158E-4</v>
      </c>
    </row>
    <row r="261" spans="1:41" x14ac:dyDescent="0.35">
      <c r="P261" s="56"/>
      <c r="Q261" s="12">
        <f ca="1"/>
        <v>1.1464734355594011</v>
      </c>
      <c r="R261" s="12">
        <f ca="1"/>
        <v>0.17364645379661012</v>
      </c>
      <c r="S261" s="12">
        <f ca="1"/>
        <v>-4.6475465249790043E-2</v>
      </c>
      <c r="T261" s="12">
        <f ca="1"/>
        <v>-3.9436226939627304E-2</v>
      </c>
      <c r="U261" s="12">
        <f ca="1"/>
        <v>-8.2809190812069083E-2</v>
      </c>
      <c r="V261" s="12">
        <f ca="1"/>
        <v>0.46392548421565794</v>
      </c>
      <c r="W261" s="12"/>
      <c r="X261" s="12">
        <f ca="1"/>
        <v>-8.2809133227331788</v>
      </c>
      <c r="Y261" s="12">
        <f ca="1"/>
        <v>-2.9479823796821112</v>
      </c>
      <c r="Z261" s="12">
        <f ca="1"/>
        <v>8.0852603574439172E-2</v>
      </c>
      <c r="AA261" s="12">
        <f ca="1"/>
        <v>5.8215312299629049E-2</v>
      </c>
      <c r="AB261" s="12">
        <f ca="1"/>
        <v>1.3840254124591427</v>
      </c>
      <c r="AC261" s="12">
        <f ca="1"/>
        <v>-5.2099607696103103</v>
      </c>
      <c r="AD261" s="12"/>
      <c r="AE261" s="12">
        <f ca="1"/>
        <v>4.7970253959939586E-4</v>
      </c>
      <c r="AF261" s="12">
        <f ca="1"/>
        <v>-8.1472381153417322E-5</v>
      </c>
      <c r="AG261" s="12">
        <f ca="1"/>
        <v>3.2296716085826102E-4</v>
      </c>
      <c r="AH261" s="12">
        <f ca="1"/>
        <v>1.9396777414668368E-4</v>
      </c>
      <c r="AI261" s="12">
        <f ca="1"/>
        <v>-1.5906423712379165E-4</v>
      </c>
      <c r="AJ261" s="12">
        <f ca="1"/>
        <v>5.1794292144847489E-4</v>
      </c>
      <c r="AK261" s="12"/>
      <c r="AL261" s="12"/>
      <c r="AM261" s="12">
        <f ca="1">'Useful matrices &amp; checks'!AO261</f>
        <v>1.2881989007476474E-3</v>
      </c>
      <c r="AN261" s="12">
        <f t="shared" ca="1" si="8"/>
        <v>1.2740437777756064E-3</v>
      </c>
      <c r="AO261" s="12">
        <f t="shared" ca="1" si="9"/>
        <v>1.4155122972041041E-5</v>
      </c>
    </row>
    <row r="262" spans="1:41" x14ac:dyDescent="0.35">
      <c r="A262">
        <v>130</v>
      </c>
      <c r="P262" s="56" t="str">
        <f>INDEX('Flow probs &amp; rates'!$A$5:$A$5999,$A262)</f>
        <v>2001,2</v>
      </c>
      <c r="Q262" s="12">
        <f t="array" aca="1" ref="Q262:Q263" ca="1">-1*(MMULT(MINVERSE('Useful matrices &amp; checks'!$G262:$H263),'SS Taylor expansion'!C$4:C$5)-MMULT(MINVERSE('Useful matrices &amp; checks'!$G262:$H263),MMULT('SS Taylor expansion'!C$7:D$8,MMULT(MINVERSE('Useful matrices &amp; checks'!$G262:$H263),'Useful matrices &amp; checks'!$L262:$L263))))</f>
        <v>-4.7109742746488878</v>
      </c>
      <c r="R262" s="12">
        <f t="array" aca="1" ref="R262:R263" ca="1">-1*(MMULT(MINVERSE('Useful matrices &amp; checks'!$G262:$H263),'SS Taylor expansion'!E$4:E$5)-MMULT(MINVERSE('Useful matrices &amp; checks'!$G262:$H263),MMULT('SS Taylor expansion'!E$7:F$8,MMULT(MINVERSE('Useful matrices &amp; checks'!$G262:$H263),'Useful matrices &amp; checks'!$L262:$L263))))</f>
        <v>-10.972846440551079</v>
      </c>
      <c r="S262" s="12">
        <f t="array" aca="1" ref="S262:S263" ca="1">-1*(MMULT(MINVERSE('Useful matrices &amp; checks'!$G262:$H263),'SS Taylor expansion'!G$4:G$5)-MMULT(MINVERSE('Useful matrices &amp; checks'!$G262:$H263),MMULT('SS Taylor expansion'!G$7:H$8,MMULT(MINVERSE('Useful matrices &amp; checks'!$G262:$H263),'Useful matrices &amp; checks'!$L262:$L263))))</f>
        <v>0.18771240470283546</v>
      </c>
      <c r="T262" s="12">
        <f t="array" aca="1" ref="T262:T263" ca="1">-1*(MMULT(MINVERSE('Useful matrices &amp; checks'!$G262:$H263),'SS Taylor expansion'!I$4:I$5)-MMULT(MINVERSE('Useful matrices &amp; checks'!$G262:$H263),MMULT('SS Taylor expansion'!I$7:J$8,MMULT(MINVERSE('Useful matrices &amp; checks'!$G262:$H263),'Useful matrices &amp; checks'!$L262:$L263))))</f>
        <v>-0.24950912776760142</v>
      </c>
      <c r="U262" s="12">
        <f t="array" aca="1" ref="U262:U263" ca="1">-1*(MMULT(MINVERSE('Useful matrices &amp; checks'!$G262:$H263),'SS Taylor expansion'!K$4:K$5)-MMULT(MINVERSE('Useful matrices &amp; checks'!$G262:$H263),MMULT('SS Taylor expansion'!K$7:L$8,MMULT(MINVERSE('Useful matrices &amp; checks'!$G262:$H263),'Useful matrices &amp; checks'!$L262:$L263))))</f>
        <v>5.3168212541218125</v>
      </c>
      <c r="V262" s="12">
        <f t="array" aca="1" ref="V262:V263" ca="1">-1*(MMULT(MINVERSE('Useful matrices &amp; checks'!$G262:$H263),'SS Taylor expansion'!M$4:M$5)-MMULT(MINVERSE('Useful matrices &amp; checks'!$G262:$H263),MMULT('SS Taylor expansion'!M$7:N$8,MMULT(MINVERSE('Useful matrices &amp; checks'!$G262:$H263),'Useful matrices &amp; checks'!$L262:$L263))))</f>
        <v>3.0341493615753636</v>
      </c>
      <c r="W262" s="12"/>
      <c r="X262" s="12">
        <f t="array" aca="1" ref="X262:X263" ca="1">(MMULT(MINVERSE('Useful matrices &amp; checks'!$G262:$H263),MMULT('SS Taylor expansion'!C$7:D$8,MMULT(MINVERSE('Useful matrices &amp; checks'!$G262:$H263),'SS Taylor expansion'!C$4:C$5)))-MMULT(MINVERSE('Useful matrices &amp; checks'!$G262:$H263),MMULT('SS Taylor expansion'!C$7:D$8,MMULT(MINVERSE('Useful matrices &amp; checks'!$G262:$H263),MMULT('SS Taylor expansion'!C$7:D$8,MMULT(MINVERSE('Useful matrices &amp; checks'!$G262:$H263),'Useful matrices &amp; checks'!$L262:$L263))))))</f>
        <v>33.831195489241566</v>
      </c>
      <c r="Y262" s="12">
        <f t="array" aca="1" ref="Y262:Y263" ca="1">(MMULT(MINVERSE('Useful matrices &amp; checks'!$G262:$H263),MMULT('SS Taylor expansion'!E$7:F$8,MMULT(MINVERSE('Useful matrices &amp; checks'!$G262:$H263),'SS Taylor expansion'!E$4:E$5)))-MMULT(MINVERSE('Useful matrices &amp; checks'!$G262:$H263),MMULT('SS Taylor expansion'!E$7:F$8,MMULT(MINVERSE('Useful matrices &amp; checks'!$G262:$H263),MMULT('SS Taylor expansion'!E$7:F$8,MMULT(MINVERSE('Useful matrices &amp; checks'!$G262:$H263),'Useful matrices &amp; checks'!$L262:$L263))))))</f>
        <v>183.54158691755185</v>
      </c>
      <c r="Z262" s="12">
        <f t="array" aca="1" ref="Z262:Z263" ca="1">(MMULT(MINVERSE('Useful matrices &amp; checks'!$G262:$H263),MMULT('SS Taylor expansion'!G$7:H$8,MMULT(MINVERSE('Useful matrices &amp; checks'!$G262:$H263),'SS Taylor expansion'!G$4:G$5)))-MMULT(MINVERSE('Useful matrices &amp; checks'!$G262:$H263),MMULT('SS Taylor expansion'!G$7:H$8,MMULT(MINVERSE('Useful matrices &amp; checks'!$G262:$H263),MMULT('SS Taylor expansion'!G$7:H$8,MMULT(MINVERSE('Useful matrices &amp; checks'!$G262:$H263),'Useful matrices &amp; checks'!$L262:$L263))))))</f>
        <v>-0.31244887078553563</v>
      </c>
      <c r="AA262" s="12">
        <f t="array" aca="1" ref="AA262:AA263" ca="1">(MMULT(MINVERSE('Useful matrices &amp; checks'!$G262:$H263),MMULT('SS Taylor expansion'!I$7:J$8,MMULT(MINVERSE('Useful matrices &amp; checks'!$G262:$H263),'SS Taylor expansion'!I$4:I$5)))-MMULT(MINVERSE('Useful matrices &amp; checks'!$G262:$H263),MMULT('SS Taylor expansion'!I$7:J$8,MMULT(MINVERSE('Useful matrices &amp; checks'!$G262:$H263),MMULT('SS Taylor expansion'!I$7:J$8,MMULT(MINVERSE('Useful matrices &amp; checks'!$G262:$H263),'Useful matrices &amp; checks'!$L262:$L263))))))</f>
        <v>0.35938237512439714</v>
      </c>
      <c r="AB262" s="12">
        <f t="array" aca="1" ref="AB262:AB263" ca="1">(MMULT(MINVERSE('Useful matrices &amp; checks'!$G262:$H263),MMULT('SS Taylor expansion'!K$7:L$8,MMULT(MINVERSE('Useful matrices &amp; checks'!$G262:$H263),'SS Taylor expansion'!K$4:K$5)))-MMULT(MINVERSE('Useful matrices &amp; checks'!$G262:$H263),MMULT('SS Taylor expansion'!K$7:L$8,MMULT(MINVERSE('Useful matrices &amp; checks'!$G262:$H263),MMULT('SS Taylor expansion'!K$7:L$8,MMULT(MINVERSE('Useful matrices &amp; checks'!$G262:$H263),'Useful matrices &amp; checks'!$L262:$L263))))))</f>
        <v>-87.742110665604997</v>
      </c>
      <c r="AC262" s="12">
        <f t="array" aca="1" ref="AC262:AC263" ca="1">(MMULT(MINVERSE('Useful matrices &amp; checks'!$G262:$H263),MMULT('SS Taylor expansion'!M$7:N$8,MMULT(MINVERSE('Useful matrices &amp; checks'!$G262:$H263),'SS Taylor expansion'!M$4:M$5)))-MMULT(MINVERSE('Useful matrices &amp; checks'!$G262:$H263),MMULT('SS Taylor expansion'!M$7:N$8,MMULT(MINVERSE('Useful matrices &amp; checks'!$G262:$H263),MMULT('SS Taylor expansion'!M$7:N$8,MMULT(MINVERSE('Useful matrices &amp; checks'!$G262:$H263),'Useful matrices &amp; checks'!$L262:$L263))))))</f>
        <v>-33.332825917161074</v>
      </c>
      <c r="AD262" s="12"/>
      <c r="AE262" s="12">
        <f t="array" aca="1" ref="AE262:AE263" ca="1">Q260:Q261*(INDEX('Flow probs &amp; rates'!AE$6:AE$5999-'Flow probs &amp; rates'!AE$5:AE$5999,'Useful matrices &amp; checks'!$A260))+X260:X261*(INDEX('Flow probs &amp; rates'!AE$6:AE$5999-'Flow probs &amp; rates'!AE$5:AE$5999,'Useful matrices &amp; checks'!$A260))^2</f>
        <v>-2.6815145620084878E-3</v>
      </c>
      <c r="AF262" s="12">
        <f t="array" aca="1" ref="AF262:AF263" ca="1">R260:R261*(INDEX('Flow probs &amp; rates'!AF$6:AF$5999-'Flow probs &amp; rates'!AF$5:AF$5999,'Useful matrices &amp; checks'!$A260))+Y260:Y261*(INDEX('Flow probs &amp; rates'!AF$6:AF$5999-'Flow probs &amp; rates'!AF$5:AF$5999,'Useful matrices &amp; checks'!$A260))^2</f>
        <v>-2.0797312354164659E-3</v>
      </c>
      <c r="AG262" s="12">
        <f t="array" aca="1" ref="AG262:AG263" ca="1">S260:S261*(INDEX('Flow probs &amp; rates'!AG$6:AG$5999-'Flow probs &amp; rates'!AG$5:AG$5999,'Useful matrices &amp; checks'!$A260))+Z260:Z261*(INDEX('Flow probs &amp; rates'!AG$6:AG$5999-'Flow probs &amp; rates'!AG$5:AG$5999,'Useful matrices &amp; checks'!$A260))^2</f>
        <v>2.1950031949822951E-3</v>
      </c>
      <c r="AH262" s="12">
        <f t="array" aca="1" ref="AH262:AH263" ca="1">T260:T261*(INDEX('Flow probs &amp; rates'!AI$6:AI$5999-'Flow probs &amp; rates'!AI$5:AI$5999,'Useful matrices &amp; checks'!$A260))+AA260:AA261*(INDEX('Flow probs &amp; rates'!AI$6:AI$5999-'Flow probs &amp; rates'!AI$5:AI$5999,'Useful matrices &amp; checks'!$A260))^2</f>
        <v>-3.0839987818519288E-3</v>
      </c>
      <c r="AI262" s="12">
        <f t="array" aca="1" ref="AI262:AI263" ca="1">U260:U261*(INDEX('Flow probs &amp; rates'!AJ$6:AJ$5999-'Flow probs &amp; rates'!AJ$5:AJ$5999,'Useful matrices &amp; checks'!$A260))+AB260:AB261*(INDEX('Flow probs &amp; rates'!AJ$6:AJ$5999-'Flow probs &amp; rates'!AJ$5:AJ$5999,'Useful matrices &amp; checks'!$A260))^2</f>
        <v>3.8524756993817953E-3</v>
      </c>
      <c r="AJ262" s="12">
        <f t="array" aca="1" ref="AJ262:AJ263" ca="1">V260:V261*(INDEX('Flow probs &amp; rates'!AK$6:AK$5999-'Flow probs &amp; rates'!AK$5:AK$5999,'Useful matrices &amp; checks'!$A260))+AC260:AC261*(INDEX('Flow probs &amp; rates'!AK$6:AK$5999-'Flow probs &amp; rates'!AK$5:AK$5999,'Useful matrices &amp; checks'!$A260))^2</f>
        <v>-1.3109837524144445E-3</v>
      </c>
      <c r="AK262" s="12"/>
      <c r="AL262" s="12"/>
      <c r="AM262" s="12">
        <f ca="1">'Useful matrices &amp; checks'!AO262</f>
        <v>-3.0121975406748325E-3</v>
      </c>
      <c r="AN262" s="12">
        <f t="shared" ca="1" si="8"/>
        <v>-3.1087494373272361E-3</v>
      </c>
      <c r="AO262" s="12">
        <f t="shared" ca="1" si="9"/>
        <v>9.6551896652403643E-5</v>
      </c>
    </row>
    <row r="263" spans="1:41" x14ac:dyDescent="0.35">
      <c r="Q263" s="12">
        <f ca="1"/>
        <v>1.0919182050047767</v>
      </c>
      <c r="R263" s="12">
        <f ca="1"/>
        <v>0.14704298982230704</v>
      </c>
      <c r="S263" s="12">
        <f ca="1"/>
        <v>-4.3508323342633104E-2</v>
      </c>
      <c r="T263" s="12">
        <f ca="1"/>
        <v>-3.7649281962854608E-2</v>
      </c>
      <c r="U263" s="12">
        <f ca="1"/>
        <v>-7.1248722725914287E-2</v>
      </c>
      <c r="V263" s="12">
        <f ca="1"/>
        <v>0.45783312960704958</v>
      </c>
      <c r="W263" s="12"/>
      <c r="X263" s="12">
        <f ca="1"/>
        <v>-7.8414561613227178</v>
      </c>
      <c r="Y263" s="12">
        <f ca="1"/>
        <v>-2.4595718023856938</v>
      </c>
      <c r="Z263" s="12">
        <f ca="1"/>
        <v>7.241996883316433E-2</v>
      </c>
      <c r="AA263" s="12">
        <f ca="1"/>
        <v>5.4228430416948213E-2</v>
      </c>
      <c r="AB263" s="12">
        <f ca="1"/>
        <v>1.1757990376963967</v>
      </c>
      <c r="AC263" s="12">
        <f ca="1"/>
        <v>-5.0297036136603417</v>
      </c>
      <c r="AD263" s="12"/>
      <c r="AE263" s="12">
        <f ca="1"/>
        <v>6.4585671688929369E-4</v>
      </c>
      <c r="AF263" s="12">
        <f ca="1"/>
        <v>3.2279027015572404E-5</v>
      </c>
      <c r="AG263" s="12">
        <f ca="1"/>
        <v>-5.2867792595947421E-4</v>
      </c>
      <c r="AH263" s="12">
        <f ca="1"/>
        <v>-4.6673919917169881E-4</v>
      </c>
      <c r="AI263" s="12">
        <f ca="1"/>
        <v>-5.9793383423545709E-5</v>
      </c>
      <c r="AJ263" s="12">
        <f ca="1"/>
        <v>-1.9840718171801303E-4</v>
      </c>
      <c r="AK263" s="12"/>
      <c r="AL263" s="12"/>
      <c r="AM263" s="12">
        <f ca="1">'Useful matrices &amp; checks'!AO263</f>
        <v>-5.760526181394221E-4</v>
      </c>
      <c r="AN263" s="12">
        <f t="shared" ca="1" si="8"/>
        <v>-5.7548194636786567E-4</v>
      </c>
      <c r="AO263" s="12">
        <f t="shared" ca="1" si="9"/>
        <v>-5.7067177155643509E-7</v>
      </c>
    </row>
    <row r="264" spans="1:41" x14ac:dyDescent="0.35">
      <c r="A264">
        <v>131</v>
      </c>
      <c r="P264" s="56" t="str">
        <f>INDEX('Flow probs &amp; rates'!$A$5:$A$5999,$A264)</f>
        <v>2001,3</v>
      </c>
      <c r="Q264" s="12">
        <f t="array" aca="1" ref="Q264:Q265" ca="1">-1*(MMULT(MINVERSE('Useful matrices &amp; checks'!$G264:$H265),'SS Taylor expansion'!C$4:C$5)-MMULT(MINVERSE('Useful matrices &amp; checks'!$G264:$H265),MMULT('SS Taylor expansion'!C$7:D$8,MMULT(MINVERSE('Useful matrices &amp; checks'!$G264:$H265),'Useful matrices &amp; checks'!$L264:$L265))))</f>
        <v>-4.6104212098939925</v>
      </c>
      <c r="R264" s="12">
        <f t="array" aca="1" ref="R264:R265" ca="1">-1*(MMULT(MINVERSE('Useful matrices &amp; checks'!$G264:$H265),'SS Taylor expansion'!E$4:E$5)-MMULT(MINVERSE('Useful matrices &amp; checks'!$G264:$H265),MMULT('SS Taylor expansion'!E$7:F$8,MMULT(MINVERSE('Useful matrices &amp; checks'!$G264:$H265),'Useful matrices &amp; checks'!$L264:$L265))))</f>
        <v>-10.630707545208629</v>
      </c>
      <c r="S264" s="12">
        <f t="array" aca="1" ref="S264:S265" ca="1">-1*(MMULT(MINVERSE('Useful matrices &amp; checks'!$G264:$H265),'SS Taylor expansion'!G$4:G$5)-MMULT(MINVERSE('Useful matrices &amp; checks'!$G264:$H265),MMULT('SS Taylor expansion'!G$7:H$8,MMULT(MINVERSE('Useful matrices &amp; checks'!$G264:$H265),'Useful matrices &amp; checks'!$L264:$L265))))</f>
        <v>0.20715143804225056</v>
      </c>
      <c r="T264" s="12">
        <f t="array" aca="1" ref="T264:T265" ca="1">-1*(MMULT(MINVERSE('Useful matrices &amp; checks'!$G264:$H265),'SS Taylor expansion'!I$4:I$5)-MMULT(MINVERSE('Useful matrices &amp; checks'!$G264:$H265),MMULT('SS Taylor expansion'!I$7:J$8,MMULT(MINVERSE('Useful matrices &amp; checks'!$G264:$H265),'Useful matrices &amp; checks'!$L264:$L265))))</f>
        <v>-0.2704982722858878</v>
      </c>
      <c r="U264" s="12">
        <f t="array" aca="1" ref="U264:U265" ca="1">-1*(MMULT(MINVERSE('Useful matrices &amp; checks'!$G264:$H265),'SS Taylor expansion'!K$4:K$5)-MMULT(MINVERSE('Useful matrices &amp; checks'!$G264:$H265),MMULT('SS Taylor expansion'!K$7:L$8,MMULT(MINVERSE('Useful matrices &amp; checks'!$G264:$H265),'Useful matrices &amp; checks'!$L264:$L265))))</f>
        <v>4.8743930987526483</v>
      </c>
      <c r="V264" s="12">
        <f t="array" aca="1" ref="V264:V265" ca="1">-1*(MMULT(MINVERSE('Useful matrices &amp; checks'!$G264:$H265),'SS Taylor expansion'!M$4:M$5)-MMULT(MINVERSE('Useful matrices &amp; checks'!$G264:$H265),MMULT('SS Taylor expansion'!M$7:N$8,MMULT(MINVERSE('Useful matrices &amp; checks'!$G264:$H265),'Useful matrices &amp; checks'!$L264:$L265))))</f>
        <v>2.7604222993227516</v>
      </c>
      <c r="W264" s="12"/>
      <c r="X264" s="12">
        <f t="array" aca="1" ref="X264:X265" ca="1">(MMULT(MINVERSE('Useful matrices &amp; checks'!$G264:$H265),MMULT('SS Taylor expansion'!C$7:D$8,MMULT(MINVERSE('Useful matrices &amp; checks'!$G264:$H265),'SS Taylor expansion'!C$4:C$5)))-MMULT(MINVERSE('Useful matrices &amp; checks'!$G264:$H265),MMULT('SS Taylor expansion'!C$7:D$8,MMULT(MINVERSE('Useful matrices &amp; checks'!$G264:$H265),MMULT('SS Taylor expansion'!C$7:D$8,MMULT(MINVERSE('Useful matrices &amp; checks'!$G264:$H265),'Useful matrices &amp; checks'!$L264:$L265))))))</f>
        <v>31.957334927038566</v>
      </c>
      <c r="Y264" s="12">
        <f t="array" aca="1" ref="Y264:Y265" ca="1">(MMULT(MINVERSE('Useful matrices &amp; checks'!$G264:$H265),MMULT('SS Taylor expansion'!E$7:F$8,MMULT(MINVERSE('Useful matrices &amp; checks'!$G264:$H265),'SS Taylor expansion'!E$4:E$5)))-MMULT(MINVERSE('Useful matrices &amp; checks'!$G264:$H265),MMULT('SS Taylor expansion'!E$7:F$8,MMULT(MINVERSE('Useful matrices &amp; checks'!$G264:$H265),MMULT('SS Taylor expansion'!E$7:F$8,MMULT(MINVERSE('Useful matrices &amp; checks'!$G264:$H265),'Useful matrices &amp; checks'!$L264:$L265))))))</f>
        <v>169.9079447845304</v>
      </c>
      <c r="Z264" s="12">
        <f t="array" aca="1" ref="Z264:Z265" ca="1">(MMULT(MINVERSE('Useful matrices &amp; checks'!$G264:$H265),MMULT('SS Taylor expansion'!G$7:H$8,MMULT(MINVERSE('Useful matrices &amp; checks'!$G264:$H265),'SS Taylor expansion'!G$4:G$5)))-MMULT(MINVERSE('Useful matrices &amp; checks'!$G264:$H265),MMULT('SS Taylor expansion'!G$7:H$8,MMULT(MINVERSE('Useful matrices &amp; checks'!$G264:$H265),MMULT('SS Taylor expansion'!G$7:H$8,MMULT(MINVERSE('Useful matrices &amp; checks'!$G264:$H265),'Useful matrices &amp; checks'!$L264:$L265))))))</f>
        <v>-0.35069686732876992</v>
      </c>
      <c r="AA264" s="12">
        <f t="array" aca="1" ref="AA264:AA265" ca="1">(MMULT(MINVERSE('Useful matrices &amp; checks'!$G264:$H265),MMULT('SS Taylor expansion'!I$7:J$8,MMULT(MINVERSE('Useful matrices &amp; checks'!$G264:$H265),'SS Taylor expansion'!I$4:I$5)))-MMULT(MINVERSE('Useful matrices &amp; checks'!$G264:$H265),MMULT('SS Taylor expansion'!I$7:J$8,MMULT(MINVERSE('Useful matrices &amp; checks'!$G264:$H265),MMULT('SS Taylor expansion'!I$7:J$8,MMULT(MINVERSE('Useful matrices &amp; checks'!$G264:$H265),'Useful matrices &amp; checks'!$L264:$L265))))))</f>
        <v>0.39173956213406441</v>
      </c>
      <c r="AB264" s="12">
        <f t="array" aca="1" ref="AB264:AB265" ca="1">(MMULT(MINVERSE('Useful matrices &amp; checks'!$G264:$H265),MMULT('SS Taylor expansion'!K$7:L$8,MMULT(MINVERSE('Useful matrices &amp; checks'!$G264:$H265),'SS Taylor expansion'!K$4:K$5)))-MMULT(MINVERSE('Useful matrices &amp; checks'!$G264:$H265),MMULT('SS Taylor expansion'!K$7:L$8,MMULT(MINVERSE('Useful matrices &amp; checks'!$G264:$H265),MMULT('SS Taylor expansion'!K$7:L$8,MMULT(MINVERSE('Useful matrices &amp; checks'!$G264:$H265),'Useful matrices &amp; checks'!$L264:$L265))))))</f>
        <v>-76.713275508329048</v>
      </c>
      <c r="AC264" s="12">
        <f t="array" aca="1" ref="AC264:AC265" ca="1">(MMULT(MINVERSE('Useful matrices &amp; checks'!$G264:$H265),MMULT('SS Taylor expansion'!M$7:N$8,MMULT(MINVERSE('Useful matrices &amp; checks'!$G264:$H265),'SS Taylor expansion'!M$4:M$5)))-MMULT(MINVERSE('Useful matrices &amp; checks'!$G264:$H265),MMULT('SS Taylor expansion'!M$7:N$8,MMULT(MINVERSE('Useful matrices &amp; checks'!$G264:$H265),MMULT('SS Taylor expansion'!M$7:N$8,MMULT(MINVERSE('Useful matrices &amp; checks'!$G264:$H265),'Useful matrices &amp; checks'!$L264:$L265))))))</f>
        <v>-28.982837410109525</v>
      </c>
      <c r="AD264" s="12"/>
      <c r="AE264" s="12">
        <f t="array" aca="1" ref="AE264:AE265" ca="1">Q262:Q263*(INDEX('Flow probs &amp; rates'!AE$6:AE$5999-'Flow probs &amp; rates'!AE$5:AE$5999,'Useful matrices &amp; checks'!$A262))+X262:X263*(INDEX('Flow probs &amp; rates'!AE$6:AE$5999-'Flow probs &amp; rates'!AE$5:AE$5999,'Useful matrices &amp; checks'!$A262))^2</f>
        <v>-8.7111873091333288E-3</v>
      </c>
      <c r="AF264" s="12">
        <f t="array" aca="1" ref="AF264:AF265" ca="1">R262:R263*(INDEX('Flow probs &amp; rates'!AF$6:AF$5999-'Flow probs &amp; rates'!AF$5:AF$5999,'Useful matrices &amp; checks'!$A262))+Y262:Y263*(INDEX('Flow probs &amp; rates'!AF$6:AF$5999-'Flow probs &amp; rates'!AF$5:AF$5999,'Useful matrices &amp; checks'!$A262))^2</f>
        <v>5.3852976571579251E-3</v>
      </c>
      <c r="AG264" s="12">
        <f t="array" aca="1" ref="AG264:AG265" ca="1">S262:S263*(INDEX('Flow probs &amp; rates'!AG$6:AG$5999-'Flow probs &amp; rates'!AG$5:AG$5999,'Useful matrices &amp; checks'!$A262))+Z262:Z263*(INDEX('Flow probs &amp; rates'!AG$6:AG$5999-'Flow probs &amp; rates'!AG$5:AG$5999,'Useful matrices &amp; checks'!$A262))^2</f>
        <v>-1.1739737911062615E-3</v>
      </c>
      <c r="AH264" s="12">
        <f t="array" aca="1" ref="AH264:AH265" ca="1">T262:T263*(INDEX('Flow probs &amp; rates'!AI$6:AI$5999-'Flow probs &amp; rates'!AI$5:AI$5999,'Useful matrices &amp; checks'!$A262))+AA262:AA263*(INDEX('Flow probs &amp; rates'!AI$6:AI$5999-'Flow probs &amp; rates'!AI$5:AI$5999,'Useful matrices &amp; checks'!$A262))^2</f>
        <v>1.0638381674765952E-3</v>
      </c>
      <c r="AI264" s="12">
        <f t="array" aca="1" ref="AI264:AI265" ca="1">U262:U263*(INDEX('Flow probs &amp; rates'!AJ$6:AJ$5999-'Flow probs &amp; rates'!AJ$5:AJ$5999,'Useful matrices &amp; checks'!$A262))+AB262:AB263*(INDEX('Flow probs &amp; rates'!AJ$6:AJ$5999-'Flow probs &amp; rates'!AJ$5:AJ$5999,'Useful matrices &amp; checks'!$A262))^2</f>
        <v>4.2357018572690168E-3</v>
      </c>
      <c r="AJ264" s="12">
        <f t="array" aca="1" ref="AJ264:AJ265" ca="1">V262:V263*(INDEX('Flow probs &amp; rates'!AK$6:AK$5999-'Flow probs &amp; rates'!AK$5:AK$5999,'Useful matrices &amp; checks'!$A262))+AC262:AC263*(INDEX('Flow probs &amp; rates'!AK$6:AK$5999-'Flow probs &amp; rates'!AK$5:AK$5999,'Useful matrices &amp; checks'!$A262))^2</f>
        <v>8.7438868106619466E-3</v>
      </c>
      <c r="AK264" s="12"/>
      <c r="AL264" s="12"/>
      <c r="AM264" s="12">
        <f ca="1">'Useful matrices &amp; checks'!AO264</f>
        <v>9.1358820109475047E-3</v>
      </c>
      <c r="AN264" s="12">
        <f t="shared" ca="1" si="8"/>
        <v>9.5435633923258937E-3</v>
      </c>
      <c r="AO264" s="12">
        <f t="shared" ca="1" si="9"/>
        <v>-4.0768138137838895E-4</v>
      </c>
    </row>
    <row r="265" spans="1:41" x14ac:dyDescent="0.35">
      <c r="P265" s="56"/>
      <c r="Q265" s="12">
        <f ca="1"/>
        <v>1.1260419980227077</v>
      </c>
      <c r="R265" s="12">
        <f ca="1"/>
        <v>0.16278185061530931</v>
      </c>
      <c r="S265" s="12">
        <f ca="1"/>
        <v>-5.0594340206008268E-2</v>
      </c>
      <c r="T265" s="12">
        <f ca="1"/>
        <v>-4.3280367597654017E-2</v>
      </c>
      <c r="U265" s="12">
        <f ca="1"/>
        <v>-7.4638750606874721E-2</v>
      </c>
      <c r="V265" s="12">
        <f ca="1"/>
        <v>0.44167414020737539</v>
      </c>
      <c r="W265" s="12"/>
      <c r="X265" s="12">
        <f ca="1"/>
        <v>-7.8052090328533739</v>
      </c>
      <c r="Y265" s="12">
        <f ca="1"/>
        <v>-2.6017016805937216</v>
      </c>
      <c r="Z265" s="12">
        <f ca="1"/>
        <v>8.5653649245699237E-2</v>
      </c>
      <c r="AA265" s="12">
        <f ca="1"/>
        <v>6.2679262637903646E-2</v>
      </c>
      <c r="AB265" s="12">
        <f ca="1"/>
        <v>1.174665834884729</v>
      </c>
      <c r="AC265" s="12">
        <f ca="1"/>
        <v>-4.6373229911310663</v>
      </c>
      <c r="AD265" s="12"/>
      <c r="AE265" s="12">
        <f ca="1"/>
        <v>2.0190948741188328E-3</v>
      </c>
      <c r="AF265" s="12">
        <f ca="1"/>
        <v>-7.2166349258761465E-5</v>
      </c>
      <c r="AG265" s="12">
        <f ca="1"/>
        <v>2.7210578533735279E-4</v>
      </c>
      <c r="AH265" s="12">
        <f ca="1"/>
        <v>1.6052616386635335E-4</v>
      </c>
      <c r="AI265" s="12">
        <f ca="1"/>
        <v>-5.6761048143990538E-5</v>
      </c>
      <c r="AJ265" s="12">
        <f ca="1"/>
        <v>1.3193948571393452E-3</v>
      </c>
      <c r="AK265" s="12"/>
      <c r="AL265" s="12"/>
      <c r="AM265" s="12">
        <f ca="1">'Useful matrices &amp; checks'!AO265</f>
        <v>3.7464832864369836E-3</v>
      </c>
      <c r="AN265" s="12">
        <f t="shared" ca="1" si="8"/>
        <v>3.6421942830591322E-3</v>
      </c>
      <c r="AO265" s="12">
        <f t="shared" ca="1" si="9"/>
        <v>1.0428900337785141E-4</v>
      </c>
    </row>
    <row r="266" spans="1:41" x14ac:dyDescent="0.35">
      <c r="A266">
        <v>132</v>
      </c>
      <c r="P266" s="56" t="str">
        <f>INDEX('Flow probs &amp; rates'!$A$5:$A$5999,$A266)</f>
        <v>2001,4</v>
      </c>
      <c r="Q266" s="12">
        <f t="array" aca="1" ref="Q266:Q267" ca="1">-1*(MMULT(MINVERSE('Useful matrices &amp; checks'!$G266:$H267),'SS Taylor expansion'!C$4:C$5)-MMULT(MINVERSE('Useful matrices &amp; checks'!$G266:$H267),MMULT('SS Taylor expansion'!C$7:D$8,MMULT(MINVERSE('Useful matrices &amp; checks'!$G266:$H267),'Useful matrices &amp; checks'!$L266:$L267))))</f>
        <v>-4.6972968677315672</v>
      </c>
      <c r="R266" s="12">
        <f t="array" aca="1" ref="R266:R267" ca="1">-1*(MMULT(MINVERSE('Useful matrices &amp; checks'!$G266:$H267),'SS Taylor expansion'!E$4:E$5)-MMULT(MINVERSE('Useful matrices &amp; checks'!$G266:$H267),MMULT('SS Taylor expansion'!E$7:F$8,MMULT(MINVERSE('Useful matrices &amp; checks'!$G266:$H267),'Useful matrices &amp; checks'!$L266:$L267))))</f>
        <v>-10.365533074778641</v>
      </c>
      <c r="S266" s="12">
        <f t="array" aca="1" ref="S266:S267" ca="1">-1*(MMULT(MINVERSE('Useful matrices &amp; checks'!$G266:$H267),'SS Taylor expansion'!G$4:G$5)-MMULT(MINVERSE('Useful matrices &amp; checks'!$G266:$H267),MMULT('SS Taylor expansion'!G$7:H$8,MMULT(MINVERSE('Useful matrices &amp; checks'!$G266:$H267),'Useful matrices &amp; checks'!$L266:$L267))))</f>
        <v>0.21908761398773724</v>
      </c>
      <c r="T266" s="12">
        <f t="array" aca="1" ref="T266:T267" ca="1">-1*(MMULT(MINVERSE('Useful matrices &amp; checks'!$G266:$H267),'SS Taylor expansion'!I$4:I$5)-MMULT(MINVERSE('Useful matrices &amp; checks'!$G266:$H267),MMULT('SS Taylor expansion'!I$7:J$8,MMULT(MINVERSE('Useful matrices &amp; checks'!$G266:$H267),'Useful matrices &amp; checks'!$L266:$L267))))</f>
        <v>-0.26437340050865438</v>
      </c>
      <c r="U266" s="12">
        <f t="array" aca="1" ref="U266:U267" ca="1">-1*(MMULT(MINVERSE('Useful matrices &amp; checks'!$G266:$H267),'SS Taylor expansion'!K$4:K$5)-MMULT(MINVERSE('Useful matrices &amp; checks'!$G266:$H267),MMULT('SS Taylor expansion'!K$7:L$8,MMULT(MINVERSE('Useful matrices &amp; checks'!$G266:$H267),'Useful matrices &amp; checks'!$L266:$L267))))</f>
        <v>5.8168146789330546</v>
      </c>
      <c r="V266" s="12">
        <f t="array" aca="1" ref="V266:V267" ca="1">-1*(MMULT(MINVERSE('Useful matrices &amp; checks'!$G266:$H267),'SS Taylor expansion'!M$4:M$5)-MMULT(MINVERSE('Useful matrices &amp; checks'!$G266:$H267),MMULT('SS Taylor expansion'!M$7:N$8,MMULT(MINVERSE('Useful matrices &amp; checks'!$G266:$H267),'Useful matrices &amp; checks'!$L266:$L267))))</f>
        <v>3.1808378146065914</v>
      </c>
      <c r="W266" s="12"/>
      <c r="X266" s="12">
        <f t="array" aca="1" ref="X266:X267" ca="1">(MMULT(MINVERSE('Useful matrices &amp; checks'!$G266:$H267),MMULT('SS Taylor expansion'!C$7:D$8,MMULT(MINVERSE('Useful matrices &amp; checks'!$G266:$H267),'SS Taylor expansion'!C$4:C$5)))-MMULT(MINVERSE('Useful matrices &amp; checks'!$G266:$H267),MMULT('SS Taylor expansion'!C$7:D$8,MMULT(MINVERSE('Useful matrices &amp; checks'!$G266:$H267),MMULT('SS Taylor expansion'!C$7:D$8,MMULT(MINVERSE('Useful matrices &amp; checks'!$G266:$H267),'Useful matrices &amp; checks'!$L266:$L267))))))</f>
        <v>35.475683294757751</v>
      </c>
      <c r="Y266" s="12">
        <f t="array" aca="1" ref="Y266:Y267" ca="1">(MMULT(MINVERSE('Useful matrices &amp; checks'!$G266:$H267),MMULT('SS Taylor expansion'!E$7:F$8,MMULT(MINVERSE('Useful matrices &amp; checks'!$G266:$H267),'SS Taylor expansion'!E$4:E$5)))-MMULT(MINVERSE('Useful matrices &amp; checks'!$G266:$H267),MMULT('SS Taylor expansion'!E$7:F$8,MMULT(MINVERSE('Useful matrices &amp; checks'!$G266:$H267),MMULT('SS Taylor expansion'!E$7:F$8,MMULT(MINVERSE('Useful matrices &amp; checks'!$G266:$H267),'Useful matrices &amp; checks'!$L266:$L267))))))</f>
        <v>172.74999200479681</v>
      </c>
      <c r="Z266" s="12">
        <f t="array" aca="1" ref="Z266:Z267" ca="1">(MMULT(MINVERSE('Useful matrices &amp; checks'!$G266:$H267),MMULT('SS Taylor expansion'!G$7:H$8,MMULT(MINVERSE('Useful matrices &amp; checks'!$G266:$H267),'SS Taylor expansion'!G$4:G$5)))-MMULT(MINVERSE('Useful matrices &amp; checks'!$G266:$H267),MMULT('SS Taylor expansion'!G$7:H$8,MMULT(MINVERSE('Useful matrices &amp; checks'!$G266:$H267),MMULT('SS Taylor expansion'!G$7:H$8,MMULT(MINVERSE('Useful matrices &amp; checks'!$G266:$H267),'Useful matrices &amp; checks'!$L266:$L267))))))</f>
        <v>-0.35596404389815378</v>
      </c>
      <c r="AA266" s="12">
        <f t="array" aca="1" ref="AA266:AA267" ca="1">(MMULT(MINVERSE('Useful matrices &amp; checks'!$G266:$H267),MMULT('SS Taylor expansion'!I$7:J$8,MMULT(MINVERSE('Useful matrices &amp; checks'!$G266:$H267),'SS Taylor expansion'!I$4:I$5)))-MMULT(MINVERSE('Useful matrices &amp; checks'!$G266:$H267),MMULT('SS Taylor expansion'!I$7:J$8,MMULT(MINVERSE('Useful matrices &amp; checks'!$G266:$H267),MMULT('SS Taylor expansion'!I$7:J$8,MMULT(MINVERSE('Useful matrices &amp; checks'!$G266:$H267),'Useful matrices &amp; checks'!$L266:$L267))))))</f>
        <v>0.37435437396500559</v>
      </c>
      <c r="AB266" s="12">
        <f t="array" aca="1" ref="AB266:AB267" ca="1">(MMULT(MINVERSE('Useful matrices &amp; checks'!$G266:$H267),MMULT('SS Taylor expansion'!K$7:L$8,MMULT(MINVERSE('Useful matrices &amp; checks'!$G266:$H267),'SS Taylor expansion'!K$4:K$5)))-MMULT(MINVERSE('Useful matrices &amp; checks'!$G266:$H267),MMULT('SS Taylor expansion'!K$7:L$8,MMULT(MINVERSE('Useful matrices &amp; checks'!$G266:$H267),MMULT('SS Taylor expansion'!K$7:L$8,MMULT(MINVERSE('Useful matrices &amp; checks'!$G266:$H267),'Useful matrices &amp; checks'!$L266:$L267))))))</f>
        <v>-95.727658759475673</v>
      </c>
      <c r="AC266" s="12">
        <f t="array" aca="1" ref="AC266:AC267" ca="1">(MMULT(MINVERSE('Useful matrices &amp; checks'!$G266:$H267),MMULT('SS Taylor expansion'!M$7:N$8,MMULT(MINVERSE('Useful matrices &amp; checks'!$G266:$H267),'SS Taylor expansion'!M$4:M$5)))-MMULT(MINVERSE('Useful matrices &amp; checks'!$G266:$H267),MMULT('SS Taylor expansion'!M$7:N$8,MMULT(MINVERSE('Useful matrices &amp; checks'!$G266:$H267),MMULT('SS Taylor expansion'!M$7:N$8,MMULT(MINVERSE('Useful matrices &amp; checks'!$G266:$H267),'Useful matrices &amp; checks'!$L266:$L267))))))</f>
        <v>-33.492484245267718</v>
      </c>
      <c r="AD266" s="12"/>
      <c r="AE266" s="12">
        <f t="array" aca="1" ref="AE266:AE267" ca="1">Q264:Q265*(INDEX('Flow probs &amp; rates'!AE$6:AE$5999-'Flow probs &amp; rates'!AE$5:AE$5999,'Useful matrices &amp; checks'!$A264))+X264:X265*(INDEX('Flow probs &amp; rates'!AE$6:AE$5999-'Flow probs &amp; rates'!AE$5:AE$5999,'Useful matrices &amp; checks'!$A264))^2</f>
        <v>-1.2034774913595649E-3</v>
      </c>
      <c r="AF266" s="12">
        <f t="array" aca="1" ref="AF266:AF267" ca="1">R264:R265*(INDEX('Flow probs &amp; rates'!AF$6:AF$5999-'Flow probs &amp; rates'!AF$5:AF$5999,'Useful matrices &amp; checks'!$A264))+Y264:Y265*(INDEX('Flow probs &amp; rates'!AF$6:AF$5999-'Flow probs &amp; rates'!AF$5:AF$5999,'Useful matrices &amp; checks'!$A264))^2</f>
        <v>-1.3628375045977597E-2</v>
      </c>
      <c r="AG266" s="12">
        <f t="array" aca="1" ref="AG266:AG267" ca="1">S264:S265*(INDEX('Flow probs &amp; rates'!AG$6:AG$5999-'Flow probs &amp; rates'!AG$5:AG$5999,'Useful matrices &amp; checks'!$A264))+Z264:Z265*(INDEX('Flow probs &amp; rates'!AG$6:AG$5999-'Flow probs &amp; rates'!AG$5:AG$5999,'Useful matrices &amp; checks'!$A264))^2</f>
        <v>-5.5383175766226503E-4</v>
      </c>
      <c r="AH266" s="12">
        <f t="array" aca="1" ref="AH266:AH267" ca="1">T264:T265*(INDEX('Flow probs &amp; rates'!AI$6:AI$5999-'Flow probs &amp; rates'!AI$5:AI$5999,'Useful matrices &amp; checks'!$A264))+AA264:AA265*(INDEX('Flow probs &amp; rates'!AI$6:AI$5999-'Flow probs &amp; rates'!AI$5:AI$5999,'Useful matrices &amp; checks'!$A264))^2</f>
        <v>-7.0667897858382803E-3</v>
      </c>
      <c r="AI266" s="12">
        <f t="array" aca="1" ref="AI266:AI267" ca="1">U264:U265*(INDEX('Flow probs &amp; rates'!AJ$6:AJ$5999-'Flow probs &amp; rates'!AJ$5:AJ$5999,'Useful matrices &amp; checks'!$A264))+AB264:AB265*(INDEX('Flow probs &amp; rates'!AJ$6:AJ$5999-'Flow probs &amp; rates'!AJ$5:AJ$5999,'Useful matrices &amp; checks'!$A264))^2</f>
        <v>-1.6098286352339772E-2</v>
      </c>
      <c r="AJ266" s="12">
        <f t="array" aca="1" ref="AJ266:AJ267" ca="1">V264:V265*(INDEX('Flow probs &amp; rates'!AK$6:AK$5999-'Flow probs &amp; rates'!AK$5:AK$5999,'Useful matrices &amp; checks'!$A264))+AC264:AC265*(INDEX('Flow probs &amp; rates'!AK$6:AK$5999-'Flow probs &amp; rates'!AK$5:AK$5999,'Useful matrices &amp; checks'!$A264))^2</f>
        <v>-3.3611377892914045E-3</v>
      </c>
      <c r="AK266" s="12"/>
      <c r="AL266" s="12"/>
      <c r="AM266" s="12">
        <f ca="1">'Useful matrices &amp; checks'!AO266</f>
        <v>-4.3172307524173004E-2</v>
      </c>
      <c r="AN266" s="12">
        <f t="shared" ca="1" si="8"/>
        <v>-4.1911898222468887E-2</v>
      </c>
      <c r="AO266" s="12">
        <f t="shared" ca="1" si="9"/>
        <v>-1.2604093017041171E-3</v>
      </c>
    </row>
    <row r="267" spans="1:41" x14ac:dyDescent="0.35">
      <c r="Q267" s="12">
        <f ca="1"/>
        <v>1.0105401047425018</v>
      </c>
      <c r="R267" s="12">
        <f ca="1"/>
        <v>0.12983522604548053</v>
      </c>
      <c r="S267" s="12">
        <f ca="1"/>
        <v>-4.7132814174010343E-2</v>
      </c>
      <c r="T267" s="12">
        <f ca="1"/>
        <v>-4.1077142010458173E-2</v>
      </c>
      <c r="U267" s="12">
        <f ca="1"/>
        <v>-7.2859489546327122E-2</v>
      </c>
      <c r="V267" s="12">
        <f ca="1"/>
        <v>0.49422417826998144</v>
      </c>
      <c r="W267" s="12"/>
      <c r="X267" s="12">
        <f ca="1"/>
        <v>-7.6319640256863117</v>
      </c>
      <c r="Y267" s="12">
        <f ca="1"/>
        <v>-2.1638090486510486</v>
      </c>
      <c r="Z267" s="12">
        <f ca="1"/>
        <v>7.6579350280477354E-2</v>
      </c>
      <c r="AA267" s="12">
        <f ca="1"/>
        <v>5.8165487723086252E-2</v>
      </c>
      <c r="AB267" s="12">
        <f ca="1"/>
        <v>1.199052873033891</v>
      </c>
      <c r="AC267" s="12">
        <f ca="1"/>
        <v>-5.2039105635396883</v>
      </c>
      <c r="AD267" s="12"/>
      <c r="AE267" s="12">
        <f ca="1"/>
        <v>2.939354426093836E-4</v>
      </c>
      <c r="AF267" s="12">
        <f ca="1"/>
        <v>2.0868339209120784E-4</v>
      </c>
      <c r="AG267" s="12">
        <f ca="1"/>
        <v>1.3526699418007929E-4</v>
      </c>
      <c r="AH267" s="12">
        <f ca="1"/>
        <v>-1.1307031911212107E-3</v>
      </c>
      <c r="AI267" s="12">
        <f ca="1"/>
        <v>2.4650370946853261E-4</v>
      </c>
      <c r="AJ267" s="12">
        <f ca="1"/>
        <v>-5.3779004885158956E-4</v>
      </c>
      <c r="AK267" s="12"/>
      <c r="AL267" s="12"/>
      <c r="AM267" s="12">
        <f ca="1">'Useful matrices &amp; checks'!AO267</f>
        <v>-8.7617226692972283E-4</v>
      </c>
      <c r="AN267" s="12">
        <f t="shared" ref="AN267:AN330" ca="1" si="10">SUM(AE267:AJ267)</f>
        <v>-7.8410370162359687E-4</v>
      </c>
      <c r="AO267" s="12">
        <f t="shared" ca="1" si="9"/>
        <v>-9.2068565306125966E-5</v>
      </c>
    </row>
    <row r="268" spans="1:41" x14ac:dyDescent="0.35">
      <c r="A268">
        <v>133</v>
      </c>
      <c r="P268" s="56" t="str">
        <f>INDEX('Flow probs &amp; rates'!$A$5:$A$5999,$A268)</f>
        <v>2001,5</v>
      </c>
      <c r="Q268" s="12">
        <f t="array" aca="1" ref="Q268:Q269" ca="1">-1*(MMULT(MINVERSE('Useful matrices &amp; checks'!$G268:$H269),'SS Taylor expansion'!C$4:C$5)-MMULT(MINVERSE('Useful matrices &amp; checks'!$G268:$H269),MMULT('SS Taylor expansion'!C$7:D$8,MMULT(MINVERSE('Useful matrices &amp; checks'!$G268:$H269),'Useful matrices &amp; checks'!$L268:$L269))))</f>
        <v>-4.6208605323967902</v>
      </c>
      <c r="R268" s="12">
        <f t="array" aca="1" ref="R268:R269" ca="1">-1*(MMULT(MINVERSE('Useful matrices &amp; checks'!$G268:$H269),'SS Taylor expansion'!E$4:E$5)-MMULT(MINVERSE('Useful matrices &amp; checks'!$G268:$H269),MMULT('SS Taylor expansion'!E$7:F$8,MMULT(MINVERSE('Useful matrices &amp; checks'!$G268:$H269),'Useful matrices &amp; checks'!$L268:$L269))))</f>
        <v>-10.753107554597563</v>
      </c>
      <c r="S268" s="12">
        <f t="array" aca="1" ref="S268:S269" ca="1">-1*(MMULT(MINVERSE('Useful matrices &amp; checks'!$G268:$H269),'SS Taylor expansion'!G$4:G$5)-MMULT(MINVERSE('Useful matrices &amp; checks'!$G268:$H269),MMULT('SS Taylor expansion'!G$7:H$8,MMULT(MINVERSE('Useful matrices &amp; checks'!$G268:$H269),'Useful matrices &amp; checks'!$L268:$L269))))</f>
        <v>0.20526717996912441</v>
      </c>
      <c r="T268" s="12">
        <f t="array" aca="1" ref="T268:T269" ca="1">-1*(MMULT(MINVERSE('Useful matrices &amp; checks'!$G268:$H269),'SS Taylor expansion'!I$4:I$5)-MMULT(MINVERSE('Useful matrices &amp; checks'!$G268:$H269),MMULT('SS Taylor expansion'!I$7:J$8,MMULT(MINVERSE('Useful matrices &amp; checks'!$G268:$H269),'Useful matrices &amp; checks'!$L268:$L269))))</f>
        <v>-0.27240576604641942</v>
      </c>
      <c r="U268" s="12">
        <f t="array" aca="1" ref="U268:U269" ca="1">-1*(MMULT(MINVERSE('Useful matrices &amp; checks'!$G268:$H269),'SS Taylor expansion'!K$4:K$5)-MMULT(MINVERSE('Useful matrices &amp; checks'!$G268:$H269),MMULT('SS Taylor expansion'!K$7:L$8,MMULT(MINVERSE('Useful matrices &amp; checks'!$G268:$H269),'Useful matrices &amp; checks'!$L268:$L269))))</f>
        <v>5.3532496243666206</v>
      </c>
      <c r="V268" s="12">
        <f t="array" aca="1" ref="V268:V269" ca="1">-1*(MMULT(MINVERSE('Useful matrices &amp; checks'!$G268:$H269),'SS Taylor expansion'!M$4:M$5)-MMULT(MINVERSE('Useful matrices &amp; checks'!$G268:$H269),MMULT('SS Taylor expansion'!M$7:N$8,MMULT(MINVERSE('Useful matrices &amp; checks'!$G268:$H269),'Useful matrices &amp; checks'!$L268:$L269))))</f>
        <v>3.0528336949521178</v>
      </c>
      <c r="W268" s="12"/>
      <c r="X268" s="12">
        <f t="array" aca="1" ref="X268:X269" ca="1">(MMULT(MINVERSE('Useful matrices &amp; checks'!$G268:$H269),MMULT('SS Taylor expansion'!C$7:D$8,MMULT(MINVERSE('Useful matrices &amp; checks'!$G268:$H269),'SS Taylor expansion'!C$4:C$5)))-MMULT(MINVERSE('Useful matrices &amp; checks'!$G268:$H269),MMULT('SS Taylor expansion'!C$7:D$8,MMULT(MINVERSE('Useful matrices &amp; checks'!$G268:$H269),MMULT('SS Taylor expansion'!C$7:D$8,MMULT(MINVERSE('Useful matrices &amp; checks'!$G268:$H269),'Useful matrices &amp; checks'!$L268:$L269))))))</f>
        <v>32.93076424670641</v>
      </c>
      <c r="Y268" s="12">
        <f t="array" aca="1" ref="Y268:Y269" ca="1">(MMULT(MINVERSE('Useful matrices &amp; checks'!$G268:$H269),MMULT('SS Taylor expansion'!E$7:F$8,MMULT(MINVERSE('Useful matrices &amp; checks'!$G268:$H269),'SS Taylor expansion'!E$4:E$5)))-MMULT(MINVERSE('Useful matrices &amp; checks'!$G268:$H269),MMULT('SS Taylor expansion'!E$7:F$8,MMULT(MINVERSE('Useful matrices &amp; checks'!$G268:$H269),MMULT('SS Taylor expansion'!E$7:F$8,MMULT(MINVERSE('Useful matrices &amp; checks'!$G268:$H269),'Useful matrices &amp; checks'!$L268:$L269))))))</f>
        <v>178.32985962259306</v>
      </c>
      <c r="Z268" s="12">
        <f t="array" aca="1" ref="Z268:Z269" ca="1">(MMULT(MINVERSE('Useful matrices &amp; checks'!$G268:$H269),MMULT('SS Taylor expansion'!G$7:H$8,MMULT(MINVERSE('Useful matrices &amp; checks'!$G268:$H269),'SS Taylor expansion'!G$4:G$5)))-MMULT(MINVERSE('Useful matrices &amp; checks'!$G268:$H269),MMULT('SS Taylor expansion'!G$7:H$8,MMULT(MINVERSE('Useful matrices &amp; checks'!$G268:$H269),MMULT('SS Taylor expansion'!G$7:H$8,MMULT(MINVERSE('Useful matrices &amp; checks'!$G268:$H269),'Useful matrices &amp; checks'!$L268:$L269))))))</f>
        <v>-0.32862107131920515</v>
      </c>
      <c r="AA268" s="12">
        <f t="array" aca="1" ref="AA268:AA269" ca="1">(MMULT(MINVERSE('Useful matrices &amp; checks'!$G268:$H269),MMULT('SS Taylor expansion'!I$7:J$8,MMULT(MINVERSE('Useful matrices &amp; checks'!$G268:$H269),'SS Taylor expansion'!I$4:I$5)))-MMULT(MINVERSE('Useful matrices &amp; checks'!$G268:$H269),MMULT('SS Taylor expansion'!I$7:J$8,MMULT(MINVERSE('Useful matrices &amp; checks'!$G268:$H269),MMULT('SS Taylor expansion'!I$7:J$8,MMULT(MINVERSE('Useful matrices &amp; checks'!$G268:$H269),'Useful matrices &amp; checks'!$L268:$L269))))))</f>
        <v>0.37082177217337697</v>
      </c>
      <c r="AB268" s="12">
        <f t="array" aca="1" ref="AB268:AB269" ca="1">(MMULT(MINVERSE('Useful matrices &amp; checks'!$G268:$H269),MMULT('SS Taylor expansion'!K$7:L$8,MMULT(MINVERSE('Useful matrices &amp; checks'!$G268:$H269),'SS Taylor expansion'!K$4:K$5)))-MMULT(MINVERSE('Useful matrices &amp; checks'!$G268:$H269),MMULT('SS Taylor expansion'!K$7:L$8,MMULT(MINVERSE('Useful matrices &amp; checks'!$G268:$H269),MMULT('SS Taylor expansion'!K$7:L$8,MMULT(MINVERSE('Useful matrices &amp; checks'!$G268:$H269),'Useful matrices &amp; checks'!$L268:$L269))))))</f>
        <v>-87.495501327880845</v>
      </c>
      <c r="AC268" s="12">
        <f t="array" aca="1" ref="AC268:AC269" ca="1">(MMULT(MINVERSE('Useful matrices &amp; checks'!$G268:$H269),MMULT('SS Taylor expansion'!M$7:N$8,MMULT(MINVERSE('Useful matrices &amp; checks'!$G268:$H269),'SS Taylor expansion'!M$4:M$5)))-MMULT(MINVERSE('Useful matrices &amp; checks'!$G268:$H269),MMULT('SS Taylor expansion'!M$7:N$8,MMULT(MINVERSE('Useful matrices &amp; checks'!$G268:$H269),MMULT('SS Taylor expansion'!M$7:N$8,MMULT(MINVERSE('Useful matrices &amp; checks'!$G268:$H269),'Useful matrices &amp; checks'!$L268:$L269))))))</f>
        <v>-33.027908877265574</v>
      </c>
      <c r="AD268" s="12"/>
      <c r="AE268" s="12">
        <f t="array" aca="1" ref="AE268:AE269" ca="1">Q266:Q267*(INDEX('Flow probs &amp; rates'!AE$6:AE$5999-'Flow probs &amp; rates'!AE$5:AE$5999,'Useful matrices &amp; checks'!$A266))+X266:X267*(INDEX('Flow probs &amp; rates'!AE$6:AE$5999-'Flow probs &amp; rates'!AE$5:AE$5999,'Useful matrices &amp; checks'!$A266))^2</f>
        <v>1.2852498730431399E-4</v>
      </c>
      <c r="AF268" s="12">
        <f t="array" aca="1" ref="AF268:AF269" ca="1">R266:R267*(INDEX('Flow probs &amp; rates'!AF$6:AF$5999-'Flow probs &amp; rates'!AF$5:AF$5999,'Useful matrices &amp; checks'!$A266))+Y266:Y267*(INDEX('Flow probs &amp; rates'!AF$6:AF$5999-'Flow probs &amp; rates'!AF$5:AF$5999,'Useful matrices &amp; checks'!$A266))^2</f>
        <v>1.1596729529760949E-2</v>
      </c>
      <c r="AG268" s="12">
        <f t="array" aca="1" ref="AG268:AG269" ca="1">S266:S267*(INDEX('Flow probs &amp; rates'!AG$6:AG$5999-'Flow probs &amp; rates'!AG$5:AG$5999,'Useful matrices &amp; checks'!$A266))+Z266:Z267*(INDEX('Flow probs &amp; rates'!AG$6:AG$5999-'Flow probs &amp; rates'!AG$5:AG$5999,'Useful matrices &amp; checks'!$A266))^2</f>
        <v>4.9981523198505406E-3</v>
      </c>
      <c r="AH268" s="12">
        <f t="array" aca="1" ref="AH268:AH269" ca="1">T266:T267*(INDEX('Flow probs &amp; rates'!AI$6:AI$5999-'Flow probs &amp; rates'!AI$5:AI$5999,'Useful matrices &amp; checks'!$A266))+AA266:AA267*(INDEX('Flow probs &amp; rates'!AI$6:AI$5999-'Flow probs &amp; rates'!AI$5:AI$5999,'Useful matrices &amp; checks'!$A266))^2</f>
        <v>2.9842842299316876E-3</v>
      </c>
      <c r="AI268" s="12">
        <f t="array" aca="1" ref="AI268:AI269" ca="1">U266:U267*(INDEX('Flow probs &amp; rates'!AJ$6:AJ$5999-'Flow probs &amp; rates'!AJ$5:AJ$5999,'Useful matrices &amp; checks'!$A266))+AB266:AB267*(INDEX('Flow probs &amp; rates'!AJ$6:AJ$5999-'Flow probs &amp; rates'!AJ$5:AJ$5999,'Useful matrices &amp; checks'!$A266))^2</f>
        <v>2.2919868277894453E-3</v>
      </c>
      <c r="AJ268" s="12">
        <f t="array" aca="1" ref="AJ268:AJ269" ca="1">V266:V267*(INDEX('Flow probs &amp; rates'!AK$6:AK$5999-'Flow probs &amp; rates'!AK$5:AK$5999,'Useful matrices &amp; checks'!$A266))+AC266:AC267*(INDEX('Flow probs &amp; rates'!AK$6:AK$5999-'Flow probs &amp; rates'!AK$5:AK$5999,'Useful matrices &amp; checks'!$A266))^2</f>
        <v>4.4925451575808396E-3</v>
      </c>
      <c r="AK268" s="12"/>
      <c r="AL268" s="12"/>
      <c r="AM268" s="12">
        <f ca="1">'Useful matrices &amp; checks'!AO268</f>
        <v>2.6437352593003061E-2</v>
      </c>
      <c r="AN268" s="12">
        <f t="shared" ca="1" si="10"/>
        <v>2.6492223052217774E-2</v>
      </c>
      <c r="AO268" s="12">
        <f t="shared" ref="AO268:AO331" ca="1" si="11">AM268-AN268</f>
        <v>-5.4870459214713396E-5</v>
      </c>
    </row>
    <row r="269" spans="1:41" x14ac:dyDescent="0.35">
      <c r="P269" s="56"/>
      <c r="Q269" s="12">
        <f ca="1"/>
        <v>1.0380536575314183</v>
      </c>
      <c r="R269" s="12">
        <f ca="1"/>
        <v>0.15539488742958679</v>
      </c>
      <c r="S269" s="12">
        <f ca="1"/>
        <v>-4.6112265333311864E-2</v>
      </c>
      <c r="T269" s="12">
        <f ca="1"/>
        <v>-3.9209336733615312E-2</v>
      </c>
      <c r="U269" s="12">
        <f ca="1"/>
        <v>-7.7360671651169194E-2</v>
      </c>
      <c r="V269" s="12">
        <f ca="1"/>
        <v>0.43941648546715117</v>
      </c>
      <c r="W269" s="12"/>
      <c r="X269" s="12">
        <f ca="1"/>
        <v>-7.3977346929074361</v>
      </c>
      <c r="Y269" s="12">
        <f ca="1"/>
        <v>-2.5770734944001008</v>
      </c>
      <c r="Z269" s="12">
        <f ca="1"/>
        <v>7.3823112087707948E-2</v>
      </c>
      <c r="AA269" s="12">
        <f ca="1"/>
        <v>5.3375065969874798E-2</v>
      </c>
      <c r="AB269" s="12">
        <f ca="1"/>
        <v>1.2644115675777918</v>
      </c>
      <c r="AC269" s="12">
        <f ca="1"/>
        <v>-4.7539463630707175</v>
      </c>
      <c r="AD269" s="12"/>
      <c r="AE269" s="12">
        <f ca="1"/>
        <v>-2.7649871360004559E-5</v>
      </c>
      <c r="AF269" s="12">
        <f ca="1"/>
        <v>-1.4525678409616825E-4</v>
      </c>
      <c r="AG269" s="12">
        <f ca="1"/>
        <v>-1.0752638189674198E-3</v>
      </c>
      <c r="AH269" s="12">
        <f ca="1"/>
        <v>4.6368457218698834E-4</v>
      </c>
      <c r="AI269" s="12">
        <f ca="1"/>
        <v>-2.8708666089096572E-5</v>
      </c>
      <c r="AJ269" s="12">
        <f ca="1"/>
        <v>6.9803132641668068E-4</v>
      </c>
      <c r="AK269" s="12"/>
      <c r="AL269" s="12"/>
      <c r="AM269" s="12">
        <f ca="1">'Useful matrices &amp; checks'!AO269</f>
        <v>-2.0596557006288124E-4</v>
      </c>
      <c r="AN269" s="12">
        <f t="shared" ca="1" si="10"/>
        <v>-1.1516324190902021E-4</v>
      </c>
      <c r="AO269" s="12">
        <f t="shared" ca="1" si="11"/>
        <v>-9.0802328153861034E-5</v>
      </c>
    </row>
    <row r="270" spans="1:41" x14ac:dyDescent="0.35">
      <c r="A270">
        <v>134</v>
      </c>
      <c r="P270" s="56" t="str">
        <f>INDEX('Flow probs &amp; rates'!$A$5:$A$5999,$A270)</f>
        <v>2001,6</v>
      </c>
      <c r="Q270" s="12">
        <f t="array" aca="1" ref="Q270:Q271" ca="1">-1*(MMULT(MINVERSE('Useful matrices &amp; checks'!$G270:$H271),'SS Taylor expansion'!C$4:C$5)-MMULT(MINVERSE('Useful matrices &amp; checks'!$G270:$H271),MMULT('SS Taylor expansion'!C$7:D$8,MMULT(MINVERSE('Useful matrices &amp; checks'!$G270:$H271),'Useful matrices &amp; checks'!$L270:$L271))))</f>
        <v>-4.4933834857431378</v>
      </c>
      <c r="R270" s="12">
        <f t="array" aca="1" ref="R270:R271" ca="1">-1*(MMULT(MINVERSE('Useful matrices &amp; checks'!$G270:$H271),'SS Taylor expansion'!E$4:E$5)-MMULT(MINVERSE('Useful matrices &amp; checks'!$G270:$H271),MMULT('SS Taylor expansion'!E$7:F$8,MMULT(MINVERSE('Useful matrices &amp; checks'!$G270:$H271),'Useful matrices &amp; checks'!$L270:$L271))))</f>
        <v>-10.219520841842494</v>
      </c>
      <c r="S270" s="12">
        <f t="array" aca="1" ref="S270:S271" ca="1">-1*(MMULT(MINVERSE('Useful matrices &amp; checks'!$G270:$H271),'SS Taylor expansion'!G$4:G$5)-MMULT(MINVERSE('Useful matrices &amp; checks'!$G270:$H271),MMULT('SS Taylor expansion'!G$7:H$8,MMULT(MINVERSE('Useful matrices &amp; checks'!$G270:$H271),'Useful matrices &amp; checks'!$L270:$L271))))</f>
        <v>0.22851090190365603</v>
      </c>
      <c r="T270" s="12">
        <f t="array" aca="1" ref="T270:T271" ca="1">-1*(MMULT(MINVERSE('Useful matrices &amp; checks'!$G270:$H271),'SS Taylor expansion'!I$4:I$5)-MMULT(MINVERSE('Useful matrices &amp; checks'!$G270:$H271),MMULT('SS Taylor expansion'!I$7:J$8,MMULT(MINVERSE('Useful matrices &amp; checks'!$G270:$H271),'Useful matrices &amp; checks'!$L270:$L271))))</f>
        <v>-0.29120256835814601</v>
      </c>
      <c r="U270" s="12">
        <f t="array" aca="1" ref="U270:U271" ca="1">-1*(MMULT(MINVERSE('Useful matrices &amp; checks'!$G270:$H271),'SS Taylor expansion'!K$4:K$5)-MMULT(MINVERSE('Useful matrices &amp; checks'!$G270:$H271),MMULT('SS Taylor expansion'!K$7:L$8,MMULT(MINVERSE('Useful matrices &amp; checks'!$G270:$H271),'Useful matrices &amp; checks'!$L270:$L271))))</f>
        <v>6.3785777484805006</v>
      </c>
      <c r="V270" s="12">
        <f t="array" aca="1" ref="V270:V271" ca="1">-1*(MMULT(MINVERSE('Useful matrices &amp; checks'!$G270:$H271),'SS Taylor expansion'!M$4:M$5)-MMULT(MINVERSE('Useful matrices &amp; checks'!$G270:$H271),MMULT('SS Taylor expansion'!M$7:N$8,MMULT(MINVERSE('Useful matrices &amp; checks'!$G270:$H271),'Useful matrices &amp; checks'!$L270:$L271))))</f>
        <v>3.5740043872519998</v>
      </c>
      <c r="W270" s="12"/>
      <c r="X270" s="12">
        <f t="array" aca="1" ref="X270:X271" ca="1">(MMULT(MINVERSE('Useful matrices &amp; checks'!$G270:$H271),MMULT('SS Taylor expansion'!C$7:D$8,MMULT(MINVERSE('Useful matrices &amp; checks'!$G270:$H271),'SS Taylor expansion'!C$4:C$5)))-MMULT(MINVERSE('Useful matrices &amp; checks'!$G270:$H271),MMULT('SS Taylor expansion'!C$7:D$8,MMULT(MINVERSE('Useful matrices &amp; checks'!$G270:$H271),MMULT('SS Taylor expansion'!C$7:D$8,MMULT(MINVERSE('Useful matrices &amp; checks'!$G270:$H271),'Useful matrices &amp; checks'!$L270:$L271))))))</f>
        <v>33.819305888774572</v>
      </c>
      <c r="Y270" s="12">
        <f t="array" aca="1" ref="Y270:Y271" ca="1">(MMULT(MINVERSE('Useful matrices &amp; checks'!$G270:$H271),MMULT('SS Taylor expansion'!E$7:F$8,MMULT(MINVERSE('Useful matrices &amp; checks'!$G270:$H271),'SS Taylor expansion'!E$4:E$5)))-MMULT(MINVERSE('Useful matrices &amp; checks'!$G270:$H271),MMULT('SS Taylor expansion'!E$7:F$8,MMULT(MINVERSE('Useful matrices &amp; checks'!$G270:$H271),MMULT('SS Taylor expansion'!E$7:F$8,MMULT(MINVERSE('Useful matrices &amp; checks'!$G270:$H271),'Useful matrices &amp; checks'!$L270:$L271))))))</f>
        <v>174.93583711988913</v>
      </c>
      <c r="Z270" s="12">
        <f t="array" aca="1" ref="Z270:Z271" ca="1">(MMULT(MINVERSE('Useful matrices &amp; checks'!$G270:$H271),MMULT('SS Taylor expansion'!G$7:H$8,MMULT(MINVERSE('Useful matrices &amp; checks'!$G270:$H271),'SS Taylor expansion'!G$4:G$5)))-MMULT(MINVERSE('Useful matrices &amp; checks'!$G270:$H271),MMULT('SS Taylor expansion'!G$7:H$8,MMULT(MINVERSE('Useful matrices &amp; checks'!$G270:$H271),MMULT('SS Taylor expansion'!G$7:H$8,MMULT(MINVERSE('Useful matrices &amp; checks'!$G270:$H271),'Useful matrices &amp; checks'!$L270:$L271))))))</f>
        <v>-0.37043770512861757</v>
      </c>
      <c r="AA270" s="12">
        <f t="array" aca="1" ref="AA270:AA271" ca="1">(MMULT(MINVERSE('Useful matrices &amp; checks'!$G270:$H271),MMULT('SS Taylor expansion'!I$7:J$8,MMULT(MINVERSE('Useful matrices &amp; checks'!$G270:$H271),'SS Taylor expansion'!I$4:I$5)))-MMULT(MINVERSE('Useful matrices &amp; checks'!$G270:$H271),MMULT('SS Taylor expansion'!I$7:J$8,MMULT(MINVERSE('Useful matrices &amp; checks'!$G270:$H271),MMULT('SS Taylor expansion'!I$7:J$8,MMULT(MINVERSE('Useful matrices &amp; checks'!$G270:$H271),'Useful matrices &amp; checks'!$L270:$L271))))))</f>
        <v>0.41567515440071512</v>
      </c>
      <c r="AB270" s="12">
        <f t="array" aca="1" ref="AB270:AB271" ca="1">(MMULT(MINVERSE('Useful matrices &amp; checks'!$G270:$H271),MMULT('SS Taylor expansion'!K$7:L$8,MMULT(MINVERSE('Useful matrices &amp; checks'!$G270:$H271),'SS Taylor expansion'!K$4:K$5)))-MMULT(MINVERSE('Useful matrices &amp; checks'!$G270:$H271),MMULT('SS Taylor expansion'!K$7:L$8,MMULT(MINVERSE('Useful matrices &amp; checks'!$G270:$H271),MMULT('SS Taylor expansion'!K$7:L$8,MMULT(MINVERSE('Useful matrices &amp; checks'!$G270:$H271),'Useful matrices &amp; checks'!$L270:$L271))))))</f>
        <v>-107.95207756728428</v>
      </c>
      <c r="AC270" s="12">
        <f t="array" aca="1" ref="AC270:AC271" ca="1">(MMULT(MINVERSE('Useful matrices &amp; checks'!$G270:$H271),MMULT('SS Taylor expansion'!M$7:N$8,MMULT(MINVERSE('Useful matrices &amp; checks'!$G270:$H271),'SS Taylor expansion'!M$4:M$5)))-MMULT(MINVERSE('Useful matrices &amp; checks'!$G270:$H271),MMULT('SS Taylor expansion'!M$7:N$8,MMULT(MINVERSE('Useful matrices &amp; checks'!$G270:$H271),MMULT('SS Taylor expansion'!M$7:N$8,MMULT(MINVERSE('Useful matrices &amp; checks'!$G270:$H271),'Useful matrices &amp; checks'!$L270:$L271))))))</f>
        <v>-39.381195257305237</v>
      </c>
      <c r="AD270" s="12"/>
      <c r="AE270" s="12">
        <f t="array" aca="1" ref="AE270:AE271" ca="1">Q268:Q269*(INDEX('Flow probs &amp; rates'!AE$6:AE$5999-'Flow probs &amp; rates'!AE$5:AE$5999,'Useful matrices &amp; checks'!$A268))+X268:X269*(INDEX('Flow probs &amp; rates'!AE$6:AE$5999-'Flow probs &amp; rates'!AE$5:AE$5999,'Useful matrices &amp; checks'!$A268))^2</f>
        <v>-4.4165877104372945E-3</v>
      </c>
      <c r="AF270" s="12">
        <f t="array" aca="1" ref="AF270:AF271" ca="1">R268:R269*(INDEX('Flow probs &amp; rates'!AF$6:AF$5999-'Flow probs &amp; rates'!AF$5:AF$5999,'Useful matrices &amp; checks'!$A268))+Y268:Y269*(INDEX('Flow probs &amp; rates'!AF$6:AF$5999-'Flow probs &amp; rates'!AF$5:AF$5999,'Useful matrices &amp; checks'!$A268))^2</f>
        <v>-1.8374314564622653E-2</v>
      </c>
      <c r="AG270" s="12">
        <f t="array" aca="1" ref="AG270:AG271" ca="1">S268:S269*(INDEX('Flow probs &amp; rates'!AG$6:AG$5999-'Flow probs &amp; rates'!AG$5:AG$5999,'Useful matrices &amp; checks'!$A268))+Z268:Z269*(INDEX('Flow probs &amp; rates'!AG$6:AG$5999-'Flow probs &amp; rates'!AG$5:AG$5999,'Useful matrices &amp; checks'!$A268))^2</f>
        <v>-4.0473600909558261E-3</v>
      </c>
      <c r="AH270" s="12">
        <f t="array" aca="1" ref="AH270:AH271" ca="1">T268:T269*(INDEX('Flow probs &amp; rates'!AI$6:AI$5999-'Flow probs &amp; rates'!AI$5:AI$5999,'Useful matrices &amp; checks'!$A268))+AA268:AA269*(INDEX('Flow probs &amp; rates'!AI$6:AI$5999-'Flow probs &amp; rates'!AI$5:AI$5999,'Useful matrices &amp; checks'!$A268))^2</f>
        <v>-1.0670548827189919E-3</v>
      </c>
      <c r="AI270" s="12">
        <f t="array" aca="1" ref="AI270:AI271" ca="1">U268:U269*(INDEX('Flow probs &amp; rates'!AJ$6:AJ$5999-'Flow probs &amp; rates'!AJ$5:AJ$5999,'Useful matrices &amp; checks'!$A268))+AB268:AB269*(INDEX('Flow probs &amp; rates'!AJ$6:AJ$5999-'Flow probs &amp; rates'!AJ$5:AJ$5999,'Useful matrices &amp; checks'!$A268))^2</f>
        <v>-1.8192730659146533E-2</v>
      </c>
      <c r="AJ270" s="12">
        <f t="array" aca="1" ref="AJ270:AJ271" ca="1">V268:V269*(INDEX('Flow probs &amp; rates'!AK$6:AK$5999-'Flow probs &amp; rates'!AK$5:AK$5999,'Useful matrices &amp; checks'!$A268))+AC268:AC269*(INDEX('Flow probs &amp; rates'!AK$6:AK$5999-'Flow probs &amp; rates'!AK$5:AK$5999,'Useful matrices &amp; checks'!$A268))^2</f>
        <v>-4.0856741323564479E-3</v>
      </c>
      <c r="AK270" s="12"/>
      <c r="AL270" s="12"/>
      <c r="AM270" s="12">
        <f ca="1">'Useful matrices &amp; checks'!AO270</f>
        <v>-5.1390425269277951E-2</v>
      </c>
      <c r="AN270" s="12">
        <f t="shared" ca="1" si="10"/>
        <v>-5.0183722040237751E-2</v>
      </c>
      <c r="AO270" s="12">
        <f t="shared" ca="1" si="11"/>
        <v>-1.2067032290401999E-3</v>
      </c>
    </row>
    <row r="271" spans="1:41" x14ac:dyDescent="0.35">
      <c r="Q271" s="12">
        <f ca="1"/>
        <v>0.9678109700298152</v>
      </c>
      <c r="R271" s="12">
        <f ca="1"/>
        <v>0.11561172417257573</v>
      </c>
      <c r="S271" s="12">
        <f ca="1"/>
        <v>-4.9218002054678751E-2</v>
      </c>
      <c r="T271" s="12">
        <f ca="1"/>
        <v>-4.3338570787542476E-2</v>
      </c>
      <c r="U271" s="12">
        <f ca="1"/>
        <v>-7.2159779571201788E-2</v>
      </c>
      <c r="V271" s="12">
        <f ca="1"/>
        <v>0.53190548079716227</v>
      </c>
      <c r="W271" s="12"/>
      <c r="X271" s="12">
        <f ca="1"/>
        <v>-7.2841980529371195</v>
      </c>
      <c r="Y271" s="12">
        <f ca="1"/>
        <v>-1.9790197663863198</v>
      </c>
      <c r="Z271" s="12">
        <f ca="1"/>
        <v>7.9787019263692638E-2</v>
      </c>
      <c r="AA271" s="12">
        <f ca="1"/>
        <v>6.186335239139075E-2</v>
      </c>
      <c r="AB271" s="12">
        <f ca="1"/>
        <v>1.2212437362489132</v>
      </c>
      <c r="AC271" s="12">
        <f ca="1"/>
        <v>-5.860953521047513</v>
      </c>
      <c r="AD271" s="12"/>
      <c r="AE271" s="12">
        <f ca="1"/>
        <v>9.9216476984855776E-4</v>
      </c>
      <c r="AF271" s="12">
        <f ca="1"/>
        <v>2.6553017617168378E-4</v>
      </c>
      <c r="AG271" s="12">
        <f ca="1"/>
        <v>9.0921959585397419E-4</v>
      </c>
      <c r="AH271" s="12">
        <f ca="1"/>
        <v>-1.5358894496619369E-4</v>
      </c>
      <c r="AI271" s="12">
        <f ca="1"/>
        <v>2.6290607793708352E-4</v>
      </c>
      <c r="AJ271" s="12">
        <f ca="1"/>
        <v>-5.8808069727895272E-4</v>
      </c>
      <c r="AK271" s="12"/>
      <c r="AL271" s="12"/>
      <c r="AM271" s="12">
        <f ca="1">'Useful matrices &amp; checks'!AO271</f>
        <v>1.5577868500456678E-3</v>
      </c>
      <c r="AN271" s="12">
        <f t="shared" ca="1" si="10"/>
        <v>1.6881509775661528E-3</v>
      </c>
      <c r="AO271" s="12">
        <f t="shared" ca="1" si="11"/>
        <v>-1.3036412752048506E-4</v>
      </c>
    </row>
    <row r="272" spans="1:41" x14ac:dyDescent="0.35">
      <c r="A272">
        <v>135</v>
      </c>
      <c r="P272" s="56" t="str">
        <f>INDEX('Flow probs &amp; rates'!$A$5:$A$5999,$A272)</f>
        <v>2001,7</v>
      </c>
      <c r="Q272" s="12">
        <f t="array" aca="1" ref="Q272:Q273" ca="1">-1*(MMULT(MINVERSE('Useful matrices &amp; checks'!$G272:$H273),'SS Taylor expansion'!C$4:C$5)-MMULT(MINVERSE('Useful matrices &amp; checks'!$G272:$H273),MMULT('SS Taylor expansion'!C$7:D$8,MMULT(MINVERSE('Useful matrices &amp; checks'!$G272:$H273),'Useful matrices &amp; checks'!$L272:$L273))))</f>
        <v>-4.4391153539242607</v>
      </c>
      <c r="R272" s="12">
        <f t="array" aca="1" ref="R272:R273" ca="1">-1*(MMULT(MINVERSE('Useful matrices &amp; checks'!$G272:$H273),'SS Taylor expansion'!E$4:E$5)-MMULT(MINVERSE('Useful matrices &amp; checks'!$G272:$H273),MMULT('SS Taylor expansion'!E$7:F$8,MMULT(MINVERSE('Useful matrices &amp; checks'!$G272:$H273),'Useful matrices &amp; checks'!$L272:$L273))))</f>
        <v>-10.338733985420427</v>
      </c>
      <c r="S272" s="12">
        <f t="array" aca="1" ref="S272:S273" ca="1">-1*(MMULT(MINVERSE('Useful matrices &amp; checks'!$G272:$H273),'SS Taylor expansion'!G$4:G$5)-MMULT(MINVERSE('Useful matrices &amp; checks'!$G272:$H273),MMULT('SS Taylor expansion'!G$7:H$8,MMULT(MINVERSE('Useful matrices &amp; checks'!$G272:$H273),'Useful matrices &amp; checks'!$L272:$L273))))</f>
        <v>0.21109887042304909</v>
      </c>
      <c r="T272" s="12">
        <f t="array" aca="1" ref="T272:T273" ca="1">-1*(MMULT(MINVERSE('Useful matrices &amp; checks'!$G272:$H273),'SS Taylor expansion'!I$4:I$5)-MMULT(MINVERSE('Useful matrices &amp; checks'!$G272:$H273),MMULT('SS Taylor expansion'!I$7:J$8,MMULT(MINVERSE('Useful matrices &amp; checks'!$G272:$H273),'Useful matrices &amp; checks'!$L272:$L273))))</f>
        <v>-0.28055203114617328</v>
      </c>
      <c r="U272" s="12">
        <f t="array" aca="1" ref="U272:U273" ca="1">-1*(MMULT(MINVERSE('Useful matrices &amp; checks'!$G272:$H273),'SS Taylor expansion'!K$4:K$5)-MMULT(MINVERSE('Useful matrices &amp; checks'!$G272:$H273),MMULT('SS Taylor expansion'!K$7:L$8,MMULT(MINVERSE('Useful matrices &amp; checks'!$G272:$H273),'Useful matrices &amp; checks'!$L272:$L273))))</f>
        <v>6.1131326567219819</v>
      </c>
      <c r="V272" s="12">
        <f t="array" aca="1" ref="V272:V273" ca="1">-1*(MMULT(MINVERSE('Useful matrices &amp; checks'!$G272:$H273),'SS Taylor expansion'!M$4:M$5)-MMULT(MINVERSE('Useful matrices &amp; checks'!$G272:$H273),MMULT('SS Taylor expansion'!M$7:N$8,MMULT(MINVERSE('Useful matrices &amp; checks'!$G272:$H273),'Useful matrices &amp; checks'!$L272:$L273))))</f>
        <v>3.488352768265762</v>
      </c>
      <c r="W272" s="12"/>
      <c r="X272" s="12">
        <f t="array" aca="1" ref="X272:X273" ca="1">(MMULT(MINVERSE('Useful matrices &amp; checks'!$G272:$H273),MMULT('SS Taylor expansion'!C$7:D$8,MMULT(MINVERSE('Useful matrices &amp; checks'!$G272:$H273),'SS Taylor expansion'!C$4:C$5)))-MMULT(MINVERSE('Useful matrices &amp; checks'!$G272:$H273),MMULT('SS Taylor expansion'!C$7:D$8,MMULT(MINVERSE('Useful matrices &amp; checks'!$G272:$H273),MMULT('SS Taylor expansion'!C$7:D$8,MMULT(MINVERSE('Useful matrices &amp; checks'!$G272:$H273),'Useful matrices &amp; checks'!$L272:$L273))))))</f>
        <v>32.294538065854752</v>
      </c>
      <c r="Y272" s="12">
        <f t="array" aca="1" ref="Y272:Y273" ca="1">(MMULT(MINVERSE('Useful matrices &amp; checks'!$G272:$H273),MMULT('SS Taylor expansion'!E$7:F$8,MMULT(MINVERSE('Useful matrices &amp; checks'!$G272:$H273),'SS Taylor expansion'!E$4:E$5)))-MMULT(MINVERSE('Useful matrices &amp; checks'!$G272:$H273),MMULT('SS Taylor expansion'!E$7:F$8,MMULT(MINVERSE('Useful matrices &amp; checks'!$G272:$H273),MMULT('SS Taylor expansion'!E$7:F$8,MMULT(MINVERSE('Useful matrices &amp; checks'!$G272:$H273),'Useful matrices &amp; checks'!$L272:$L273))))))</f>
        <v>175.17452066173868</v>
      </c>
      <c r="Z272" s="12">
        <f t="array" aca="1" ref="Z272:Z273" ca="1">(MMULT(MINVERSE('Useful matrices &amp; checks'!$G272:$H273),MMULT('SS Taylor expansion'!G$7:H$8,MMULT(MINVERSE('Useful matrices &amp; checks'!$G272:$H273),'SS Taylor expansion'!G$4:G$5)))-MMULT(MINVERSE('Useful matrices &amp; checks'!$G272:$H273),MMULT('SS Taylor expansion'!G$7:H$8,MMULT(MINVERSE('Useful matrices &amp; checks'!$G272:$H273),MMULT('SS Taylor expansion'!G$7:H$8,MMULT(MINVERSE('Useful matrices &amp; checks'!$G272:$H273),'Useful matrices &amp; checks'!$L272:$L273))))))</f>
        <v>-0.34194295647672235</v>
      </c>
      <c r="AA272" s="12">
        <f t="array" aca="1" ref="AA272:AA273" ca="1">(MMULT(MINVERSE('Useful matrices &amp; checks'!$G272:$H273),MMULT('SS Taylor expansion'!I$7:J$8,MMULT(MINVERSE('Useful matrices &amp; checks'!$G272:$H273),'SS Taylor expansion'!I$4:I$5)))-MMULT(MINVERSE('Useful matrices &amp; checks'!$G272:$H273),MMULT('SS Taylor expansion'!I$7:J$8,MMULT(MINVERSE('Useful matrices &amp; checks'!$G272:$H273),MMULT('SS Taylor expansion'!I$7:J$8,MMULT(MINVERSE('Useful matrices &amp; checks'!$G272:$H273),'Useful matrices &amp; checks'!$L272:$L273))))))</f>
        <v>0.40772025104447113</v>
      </c>
      <c r="AB272" s="12">
        <f t="array" aca="1" ref="AB272:AB273" ca="1">(MMULT(MINVERSE('Useful matrices &amp; checks'!$G272:$H273),MMULT('SS Taylor expansion'!K$7:L$8,MMULT(MINVERSE('Useful matrices &amp; checks'!$G272:$H273),'SS Taylor expansion'!K$4:K$5)))-MMULT(MINVERSE('Useful matrices &amp; checks'!$G272:$H273),MMULT('SS Taylor expansion'!K$7:L$8,MMULT(MINVERSE('Useful matrices &amp; checks'!$G272:$H273),MMULT('SS Taylor expansion'!K$7:L$8,MMULT(MINVERSE('Useful matrices &amp; checks'!$G272:$H273),'Useful matrices &amp; checks'!$L272:$L273))))))</f>
        <v>-102.5598577745387</v>
      </c>
      <c r="AC272" s="12">
        <f t="array" aca="1" ref="AC272:AC273" ca="1">(MMULT(MINVERSE('Useful matrices &amp; checks'!$G272:$H273),MMULT('SS Taylor expansion'!M$7:N$8,MMULT(MINVERSE('Useful matrices &amp; checks'!$G272:$H273),'SS Taylor expansion'!M$4:M$5)))-MMULT(MINVERSE('Useful matrices &amp; checks'!$G272:$H273),MMULT('SS Taylor expansion'!M$7:N$8,MMULT(MINVERSE('Useful matrices &amp; checks'!$G272:$H273),MMULT('SS Taylor expansion'!M$7:N$8,MMULT(MINVERSE('Useful matrices &amp; checks'!$G272:$H273),'Useful matrices &amp; checks'!$L272:$L273))))))</f>
        <v>-38.79676875333088</v>
      </c>
      <c r="AD272" s="12"/>
      <c r="AE272" s="12">
        <f t="array" aca="1" ref="AE272:AE273" ca="1">Q270:Q271*(INDEX('Flow probs &amp; rates'!AE$6:AE$5999-'Flow probs &amp; rates'!AE$5:AE$5999,'Useful matrices &amp; checks'!$A270))+X270:X271*(INDEX('Flow probs &amp; rates'!AE$6:AE$5999-'Flow probs &amp; rates'!AE$5:AE$5999,'Useful matrices &amp; checks'!$A270))^2</f>
        <v>2.4019172751224191E-3</v>
      </c>
      <c r="AF272" s="12">
        <f t="array" aca="1" ref="AF272:AF273" ca="1">R270:R271*(INDEX('Flow probs &amp; rates'!AF$6:AF$5999-'Flow probs &amp; rates'!AF$5:AF$5999,'Useful matrices &amp; checks'!$A270))+Y270:Y271*(INDEX('Flow probs &amp; rates'!AF$6:AF$5999-'Flow probs &amp; rates'!AF$5:AF$5999,'Useful matrices &amp; checks'!$A270))^2</f>
        <v>1.3684302803874959E-3</v>
      </c>
      <c r="AG272" s="12">
        <f t="array" aca="1" ref="AG272:AG273" ca="1">S270:S271*(INDEX('Flow probs &amp; rates'!AG$6:AG$5999-'Flow probs &amp; rates'!AG$5:AG$5999,'Useful matrices &amp; checks'!$A270))+Z270:Z271*(INDEX('Flow probs &amp; rates'!AG$6:AG$5999-'Flow probs &amp; rates'!AG$5:AG$5999,'Useful matrices &amp; checks'!$A270))^2</f>
        <v>1.2505979958167943E-3</v>
      </c>
      <c r="AH272" s="12">
        <f t="array" aca="1" ref="AH272:AH273" ca="1">T270:T271*(INDEX('Flow probs &amp; rates'!AI$6:AI$5999-'Flow probs &amp; rates'!AI$5:AI$5999,'Useful matrices &amp; checks'!$A270))+AA270:AA271*(INDEX('Flow probs &amp; rates'!AI$6:AI$5999-'Flow probs &amp; rates'!AI$5:AI$5999,'Useful matrices &amp; checks'!$A270))^2</f>
        <v>2.7061348068739741E-3</v>
      </c>
      <c r="AI272" s="12">
        <f t="array" aca="1" ref="AI272:AI273" ca="1">U270:U271*(INDEX('Flow probs &amp; rates'!AJ$6:AJ$5999-'Flow probs &amp; rates'!AJ$5:AJ$5999,'Useful matrices &amp; checks'!$A270))+AB270:AB271*(INDEX('Flow probs &amp; rates'!AJ$6:AJ$5999-'Flow probs &amp; rates'!AJ$5:AJ$5999,'Useful matrices &amp; checks'!$A270))^2</f>
        <v>1.0959222001554476E-2</v>
      </c>
      <c r="AJ272" s="12">
        <f t="array" aca="1" ref="AJ272:AJ273" ca="1">V270:V271*(INDEX('Flow probs &amp; rates'!AK$6:AK$5999-'Flow probs &amp; rates'!AK$5:AK$5999,'Useful matrices &amp; checks'!$A270))+AC270:AC271*(INDEX('Flow probs &amp; rates'!AK$6:AK$5999-'Flow probs &amp; rates'!AK$5:AK$5999,'Useful matrices &amp; checks'!$A270))^2</f>
        <v>-5.6317758358948242E-3</v>
      </c>
      <c r="AK272" s="12"/>
      <c r="AL272" s="12"/>
      <c r="AM272" s="12">
        <f ca="1">'Useful matrices &amp; checks'!AO272</f>
        <v>1.3177244574154257E-2</v>
      </c>
      <c r="AN272" s="12">
        <f t="shared" ca="1" si="10"/>
        <v>1.3054526523860334E-2</v>
      </c>
      <c r="AO272" s="12">
        <f t="shared" ca="1" si="11"/>
        <v>1.2271805029392263E-4</v>
      </c>
    </row>
    <row r="273" spans="1:41" x14ac:dyDescent="0.35">
      <c r="P273" s="56"/>
      <c r="Q273" s="12">
        <f ca="1"/>
        <v>0.98839727035954017</v>
      </c>
      <c r="R273" s="12">
        <f ca="1"/>
        <v>0.10162388514748404</v>
      </c>
      <c r="S273" s="12">
        <f ca="1"/>
        <v>-4.7002506280372704E-2</v>
      </c>
      <c r="T273" s="12">
        <f ca="1"/>
        <v>-4.2169857058119223E-2</v>
      </c>
      <c r="U273" s="12">
        <f ca="1"/>
        <v>-6.0088623217708775E-2</v>
      </c>
      <c r="V273" s="12">
        <f ca="1"/>
        <v>0.5243353149327864</v>
      </c>
      <c r="W273" s="12"/>
      <c r="X273" s="12">
        <f ca="1"/>
        <v>-7.1905843229767328</v>
      </c>
      <c r="Y273" s="12">
        <f ca="1"/>
        <v>-1.7218660808565316</v>
      </c>
      <c r="Z273" s="12">
        <f ca="1"/>
        <v>7.6135774327532796E-2</v>
      </c>
      <c r="AA273" s="12">
        <f ca="1"/>
        <v>6.1284549022878644E-2</v>
      </c>
      <c r="AB273" s="12">
        <f ca="1"/>
        <v>1.0081051724437209</v>
      </c>
      <c r="AC273" s="12">
        <f ca="1"/>
        <v>-5.8315535480563057</v>
      </c>
      <c r="AD273" s="12"/>
      <c r="AE273" s="12">
        <f ca="1"/>
        <v>-5.1733885953496469E-4</v>
      </c>
      <c r="AF273" s="12">
        <f ca="1"/>
        <v>-1.5480822102520056E-5</v>
      </c>
      <c r="AG273" s="12">
        <f ca="1"/>
        <v>-2.6936104236129364E-4</v>
      </c>
      <c r="AH273" s="12">
        <f ca="1"/>
        <v>4.0274375171066225E-4</v>
      </c>
      <c r="AI273" s="12">
        <f ca="1"/>
        <v>-1.2397983925059518E-4</v>
      </c>
      <c r="AJ273" s="12">
        <f ca="1"/>
        <v>-8.3815577966783901E-4</v>
      </c>
      <c r="AK273" s="12"/>
      <c r="AL273" s="12"/>
      <c r="AM273" s="12">
        <f ca="1">'Useful matrices &amp; checks'!AO273</f>
        <v>-1.343925020345936E-3</v>
      </c>
      <c r="AN273" s="12">
        <f t="shared" ca="1" si="10"/>
        <v>-1.3615725912065504E-3</v>
      </c>
      <c r="AO273" s="12">
        <f t="shared" ca="1" si="11"/>
        <v>1.7647570860614397E-5</v>
      </c>
    </row>
    <row r="274" spans="1:41" x14ac:dyDescent="0.35">
      <c r="A274">
        <v>136</v>
      </c>
      <c r="P274" s="56" t="str">
        <f>INDEX('Flow probs &amp; rates'!$A$5:$A$5999,$A274)</f>
        <v>2001,8</v>
      </c>
      <c r="Q274" s="12">
        <f t="array" aca="1" ref="Q274:Q275" ca="1">-1*(MMULT(MINVERSE('Useful matrices &amp; checks'!$G274:$H275),'SS Taylor expansion'!C$4:C$5)-MMULT(MINVERSE('Useful matrices &amp; checks'!$G274:$H275),MMULT('SS Taylor expansion'!C$7:D$8,MMULT(MINVERSE('Useful matrices &amp; checks'!$G274:$H275),'Useful matrices &amp; checks'!$L274:$L275))))</f>
        <v>-4.3219303699894969</v>
      </c>
      <c r="R274" s="12">
        <f t="array" aca="1" ref="R274:R275" ca="1">-1*(MMULT(MINVERSE('Useful matrices &amp; checks'!$G274:$H275),'SS Taylor expansion'!E$4:E$5)-MMULT(MINVERSE('Useful matrices &amp; checks'!$G274:$H275),MMULT('SS Taylor expansion'!E$7:F$8,MMULT(MINVERSE('Useful matrices &amp; checks'!$G274:$H275),'Useful matrices &amp; checks'!$L274:$L275))))</f>
        <v>-10.103024964802936</v>
      </c>
      <c r="S274" s="12">
        <f t="array" aca="1" ref="S274:S275" ca="1">-1*(MMULT(MINVERSE('Useful matrices &amp; checks'!$G274:$H275),'SS Taylor expansion'!G$4:G$5)-MMULT(MINVERSE('Useful matrices &amp; checks'!$G274:$H275),MMULT('SS Taylor expansion'!G$7:H$8,MMULT(MINVERSE('Useful matrices &amp; checks'!$G274:$H275),'Useful matrices &amp; checks'!$L274:$L275))))</f>
        <v>0.22097746719239908</v>
      </c>
      <c r="T274" s="12">
        <f t="array" aca="1" ref="T274:T275" ca="1">-1*(MMULT(MINVERSE('Useful matrices &amp; checks'!$G274:$H275),'SS Taylor expansion'!I$4:I$5)-MMULT(MINVERSE('Useful matrices &amp; checks'!$G274:$H275),MMULT('SS Taylor expansion'!I$7:J$8,MMULT(MINVERSE('Useful matrices &amp; checks'!$G274:$H275),'Useful matrices &amp; checks'!$L274:$L275))))</f>
        <v>-0.29558357766061072</v>
      </c>
      <c r="U274" s="12">
        <f t="array" aca="1" ref="U274:U275" ca="1">-1*(MMULT(MINVERSE('Useful matrices &amp; checks'!$G274:$H275),'SS Taylor expansion'!K$4:K$5)-MMULT(MINVERSE('Useful matrices &amp; checks'!$G274:$H275),MMULT('SS Taylor expansion'!K$7:L$8,MMULT(MINVERSE('Useful matrices &amp; checks'!$G274:$H275),'Useful matrices &amp; checks'!$L274:$L275))))</f>
        <v>5.6386332098572911</v>
      </c>
      <c r="V274" s="12">
        <f t="array" aca="1" ref="V274:V275" ca="1">-1*(MMULT(MINVERSE('Useful matrices &amp; checks'!$G274:$H275),'SS Taylor expansion'!M$4:M$5)-MMULT(MINVERSE('Useful matrices &amp; checks'!$G274:$H275),MMULT('SS Taylor expansion'!M$7:N$8,MMULT(MINVERSE('Useful matrices &amp; checks'!$G274:$H275),'Useful matrices &amp; checks'!$L274:$L275))))</f>
        <v>3.2265061291251955</v>
      </c>
      <c r="W274" s="12"/>
      <c r="X274" s="12">
        <f t="array" aca="1" ref="X274:X275" ca="1">(MMULT(MINVERSE('Useful matrices &amp; checks'!$G274:$H275),MMULT('SS Taylor expansion'!C$7:D$8,MMULT(MINVERSE('Useful matrices &amp; checks'!$G274:$H275),'SS Taylor expansion'!C$4:C$5)))-MMULT(MINVERSE('Useful matrices &amp; checks'!$G274:$H275),MMULT('SS Taylor expansion'!C$7:D$8,MMULT(MINVERSE('Useful matrices &amp; checks'!$G274:$H275),MMULT('SS Taylor expansion'!C$7:D$8,MMULT(MINVERSE('Useful matrices &amp; checks'!$G274:$H275),'Useful matrices &amp; checks'!$L274:$L275))))))</f>
        <v>30.059176636069886</v>
      </c>
      <c r="Y274" s="12">
        <f t="array" aca="1" ref="Y274:Y275" ca="1">(MMULT(MINVERSE('Useful matrices &amp; checks'!$G274:$H275),MMULT('SS Taylor expansion'!E$7:F$8,MMULT(MINVERSE('Useful matrices &amp; checks'!$G274:$H275),'SS Taylor expansion'!E$4:E$5)))-MMULT(MINVERSE('Useful matrices &amp; checks'!$G274:$H275),MMULT('SS Taylor expansion'!E$7:F$8,MMULT(MINVERSE('Useful matrices &amp; checks'!$G274:$H275),MMULT('SS Taylor expansion'!E$7:F$8,MMULT(MINVERSE('Useful matrices &amp; checks'!$G274:$H275),'Useful matrices &amp; checks'!$L274:$L275))))))</f>
        <v>164.25719465798113</v>
      </c>
      <c r="Z274" s="12">
        <f t="array" aca="1" ref="Z274:Z275" ca="1">(MMULT(MINVERSE('Useful matrices &amp; checks'!$G274:$H275),MMULT('SS Taylor expansion'!G$7:H$8,MMULT(MINVERSE('Useful matrices &amp; checks'!$G274:$H275),'SS Taylor expansion'!G$4:G$5)))-MMULT(MINVERSE('Useful matrices &amp; checks'!$G274:$H275),MMULT('SS Taylor expansion'!G$7:H$8,MMULT(MINVERSE('Useful matrices &amp; checks'!$G274:$H275),MMULT('SS Taylor expansion'!G$7:H$8,MMULT(MINVERSE('Useful matrices &amp; checks'!$G274:$H275),'Useful matrices &amp; checks'!$L274:$L275))))))</f>
        <v>-0.3825782238771297</v>
      </c>
      <c r="AA274" s="12">
        <f t="array" aca="1" ref="AA274:AA275" ca="1">(MMULT(MINVERSE('Useful matrices &amp; checks'!$G274:$H275),MMULT('SS Taylor expansion'!I$7:J$8,MMULT(MINVERSE('Useful matrices &amp; checks'!$G274:$H275),'SS Taylor expansion'!I$4:I$5)))-MMULT(MINVERSE('Useful matrices &amp; checks'!$G274:$H275),MMULT('SS Taylor expansion'!I$7:J$8,MMULT(MINVERSE('Useful matrices &amp; checks'!$G274:$H275),MMULT('SS Taylor expansion'!I$7:J$8,MMULT(MINVERSE('Useful matrices &amp; checks'!$G274:$H275),'Useful matrices &amp; checks'!$L274:$L275))))))</f>
        <v>0.44747258260338019</v>
      </c>
      <c r="AB274" s="12">
        <f t="array" aca="1" ref="AB274:AB275" ca="1">(MMULT(MINVERSE('Useful matrices &amp; checks'!$G274:$H275),MMULT('SS Taylor expansion'!K$7:L$8,MMULT(MINVERSE('Useful matrices &amp; checks'!$G274:$H275),'SS Taylor expansion'!K$4:K$5)))-MMULT(MINVERSE('Useful matrices &amp; checks'!$G274:$H275),MMULT('SS Taylor expansion'!K$7:L$8,MMULT(MINVERSE('Useful matrices &amp; checks'!$G274:$H275),MMULT('SS Taylor expansion'!K$7:L$8,MMULT(MINVERSE('Useful matrices &amp; checks'!$G274:$H275),'Useful matrices &amp; checks'!$L274:$L275))))))</f>
        <v>-90.448080239011148</v>
      </c>
      <c r="AC274" s="12">
        <f t="array" aca="1" ref="AC274:AC275" ca="1">(MMULT(MINVERSE('Useful matrices &amp; checks'!$G274:$H275),MMULT('SS Taylor expansion'!M$7:N$8,MMULT(MINVERSE('Useful matrices &amp; checks'!$G274:$H275),'SS Taylor expansion'!M$4:M$5)))-MMULT(MINVERSE('Useful matrices &amp; checks'!$G274:$H275),MMULT('SS Taylor expansion'!M$7:N$8,MMULT(MINVERSE('Useful matrices &amp; checks'!$G274:$H275),MMULT('SS Taylor expansion'!M$7:N$8,MMULT(MINVERSE('Useful matrices &amp; checks'!$G274:$H275),'Useful matrices &amp; checks'!$L274:$L275))))))</f>
        <v>-34.901264407064872</v>
      </c>
      <c r="AD274" s="12"/>
      <c r="AE274" s="12">
        <f t="array" aca="1" ref="AE274:AE275" ca="1">Q272:Q273*(INDEX('Flow probs &amp; rates'!AE$6:AE$5999-'Flow probs &amp; rates'!AE$5:AE$5999,'Useful matrices &amp; checks'!$A272))+X272:X273*(INDEX('Flow probs &amp; rates'!AE$6:AE$5999-'Flow probs &amp; rates'!AE$5:AE$5999,'Useful matrices &amp; checks'!$A272))^2</f>
        <v>-1.6294164464551858E-4</v>
      </c>
      <c r="AF274" s="12">
        <f t="array" aca="1" ref="AF274:AF275" ca="1">R272:R273*(INDEX('Flow probs &amp; rates'!AF$6:AF$5999-'Flow probs &amp; rates'!AF$5:AF$5999,'Useful matrices &amp; checks'!$A272))+Y272:Y273*(INDEX('Flow probs &amp; rates'!AF$6:AF$5999-'Flow probs &amp; rates'!AF$5:AF$5999,'Useful matrices &amp; checks'!$A272))^2</f>
        <v>-2.9786217808650123E-3</v>
      </c>
      <c r="AG274" s="12">
        <f t="array" aca="1" ref="AG274:AG275" ca="1">S272:S273*(INDEX('Flow probs &amp; rates'!AG$6:AG$5999-'Flow probs &amp; rates'!AG$5:AG$5999,'Useful matrices &amp; checks'!$A272))+Z272:Z273*(INDEX('Flow probs &amp; rates'!AG$6:AG$5999-'Flow probs &amp; rates'!AG$5:AG$5999,'Useful matrices &amp; checks'!$A272))^2</f>
        <v>-3.9465597100393534E-3</v>
      </c>
      <c r="AH274" s="12">
        <f t="array" aca="1" ref="AH274:AH275" ca="1">T272:T273*(INDEX('Flow probs &amp; rates'!AI$6:AI$5999-'Flow probs &amp; rates'!AI$5:AI$5999,'Useful matrices &amp; checks'!$A272))+AA272:AA273*(INDEX('Flow probs &amp; rates'!AI$6:AI$5999-'Flow probs &amp; rates'!AI$5:AI$5999,'Useful matrices &amp; checks'!$A272))^2</f>
        <v>5.5247381138123549E-3</v>
      </c>
      <c r="AI274" s="12">
        <f t="array" aca="1" ref="AI274:AI275" ca="1">U272:U273*(INDEX('Flow probs &amp; rates'!AJ$6:AJ$5999-'Flow probs &amp; rates'!AJ$5:AJ$5999,'Useful matrices &amp; checks'!$A272))+AB272:AB273*(INDEX('Flow probs &amp; rates'!AJ$6:AJ$5999-'Flow probs &amp; rates'!AJ$5:AJ$5999,'Useful matrices &amp; checks'!$A272))^2</f>
        <v>6.6762138882616156E-3</v>
      </c>
      <c r="AJ274" s="12">
        <f t="array" aca="1" ref="AJ274:AJ275" ca="1">V272:V273*(INDEX('Flow probs &amp; rates'!AK$6:AK$5999-'Flow probs &amp; rates'!AK$5:AK$5999,'Useful matrices &amp; checks'!$A272))+AC272:AC273*(INDEX('Flow probs &amp; rates'!AK$6:AK$5999-'Flow probs &amp; rates'!AK$5:AK$5999,'Useful matrices &amp; checks'!$A272))^2</f>
        <v>6.3263607738694144E-3</v>
      </c>
      <c r="AK274" s="12"/>
      <c r="AL274" s="12"/>
      <c r="AM274" s="12">
        <f ca="1">'Useful matrices &amp; checks'!AO274</f>
        <v>1.1222133750199315E-2</v>
      </c>
      <c r="AN274" s="12">
        <f t="shared" ca="1" si="10"/>
        <v>1.1439189640393501E-2</v>
      </c>
      <c r="AO274" s="12">
        <f t="shared" ca="1" si="11"/>
        <v>-2.1705589019418645E-4</v>
      </c>
    </row>
    <row r="275" spans="1:41" x14ac:dyDescent="0.35">
      <c r="Q275" s="12">
        <f ca="1"/>
        <v>1.0758474781449832</v>
      </c>
      <c r="R275" s="12">
        <f ca="1"/>
        <v>0.13511837452297248</v>
      </c>
      <c r="S275" s="12">
        <f ca="1"/>
        <v>-5.5007376439150282E-2</v>
      </c>
      <c r="T275" s="12">
        <f ca="1"/>
        <v>-4.8098862507373774E-2</v>
      </c>
      <c r="U275" s="12">
        <f ca="1"/>
        <v>-7.5411370010608381E-2</v>
      </c>
      <c r="V275" s="12">
        <f ca="1"/>
        <v>0.5250334809269489</v>
      </c>
      <c r="W275" s="12"/>
      <c r="X275" s="12">
        <f ca="1"/>
        <v>-7.4825567768480683</v>
      </c>
      <c r="Y275" s="12">
        <f ca="1"/>
        <v>-2.1967841535787791</v>
      </c>
      <c r="Z275" s="12">
        <f ca="1"/>
        <v>9.523425463062167E-2</v>
      </c>
      <c r="AA275" s="12">
        <f ca="1"/>
        <v>7.2815013597176487E-2</v>
      </c>
      <c r="AB275" s="12">
        <f ca="1"/>
        <v>1.209657268312704</v>
      </c>
      <c r="AC275" s="12">
        <f ca="1"/>
        <v>-5.6793111827626923</v>
      </c>
      <c r="AD275" s="12"/>
      <c r="AE275" s="12">
        <f ca="1"/>
        <v>3.6279993637280131E-5</v>
      </c>
      <c r="AF275" s="12">
        <f ca="1"/>
        <v>2.927816096083751E-5</v>
      </c>
      <c r="AG275" s="12">
        <f ca="1"/>
        <v>8.7872662314699302E-4</v>
      </c>
      <c r="AH275" s="12">
        <f ca="1"/>
        <v>8.3042498602201975E-4</v>
      </c>
      <c r="AI275" s="12">
        <f ca="1"/>
        <v>-6.5623392028220994E-5</v>
      </c>
      <c r="AJ275" s="12">
        <f ca="1"/>
        <v>9.5091712022989062E-4</v>
      </c>
      <c r="AK275" s="12"/>
      <c r="AL275" s="12"/>
      <c r="AM275" s="12">
        <f ca="1">'Useful matrices &amp; checks'!AO275</f>
        <v>2.7552512764683693E-3</v>
      </c>
      <c r="AN275" s="12">
        <f t="shared" ca="1" si="10"/>
        <v>2.6600034919688001E-3</v>
      </c>
      <c r="AO275" s="12">
        <f t="shared" ca="1" si="11"/>
        <v>9.5247784499569166E-5</v>
      </c>
    </row>
    <row r="276" spans="1:41" x14ac:dyDescent="0.35">
      <c r="A276">
        <v>137</v>
      </c>
      <c r="P276" s="56" t="str">
        <f>INDEX('Flow probs &amp; rates'!$A$5:$A$5999,$A276)</f>
        <v>2001,9</v>
      </c>
      <c r="Q276" s="12">
        <f t="array" aca="1" ref="Q276:Q277" ca="1">-1*(MMULT(MINVERSE('Useful matrices &amp; checks'!$G276:$H277),'SS Taylor expansion'!C$4:C$5)-MMULT(MINVERSE('Useful matrices &amp; checks'!$G276:$H277),MMULT('SS Taylor expansion'!C$7:D$8,MMULT(MINVERSE('Useful matrices &amp; checks'!$G276:$H277),'Useful matrices &amp; checks'!$L276:$L277))))</f>
        <v>-4.3504309781261066</v>
      </c>
      <c r="R276" s="12">
        <f t="array" aca="1" ref="R276:R277" ca="1">-1*(MMULT(MINVERSE('Useful matrices &amp; checks'!$G276:$H277),'SS Taylor expansion'!E$4:E$5)-MMULT(MINVERSE('Useful matrices &amp; checks'!$G276:$H277),MMULT('SS Taylor expansion'!E$7:F$8,MMULT(MINVERSE('Useful matrices &amp; checks'!$G276:$H277),'Useful matrices &amp; checks'!$L276:$L277))))</f>
        <v>-10.143623823774259</v>
      </c>
      <c r="S276" s="12">
        <f t="array" aca="1" ref="S276:S277" ca="1">-1*(MMULT(MINVERSE('Useful matrices &amp; checks'!$G276:$H277),'SS Taylor expansion'!G$4:G$5)-MMULT(MINVERSE('Useful matrices &amp; checks'!$G276:$H277),MMULT('SS Taylor expansion'!G$7:H$8,MMULT(MINVERSE('Useful matrices &amp; checks'!$G276:$H277),'Useful matrices &amp; checks'!$L276:$L277))))</f>
        <v>0.20922790041776934</v>
      </c>
      <c r="T276" s="12">
        <f t="array" aca="1" ref="T276:T277" ca="1">-1*(MMULT(MINVERSE('Useful matrices &amp; checks'!$G276:$H277),'SS Taylor expansion'!I$4:I$5)-MMULT(MINVERSE('Useful matrices &amp; checks'!$G276:$H277),MMULT('SS Taylor expansion'!I$7:J$8,MMULT(MINVERSE('Useful matrices &amp; checks'!$G276:$H277),'Useful matrices &amp; checks'!$L276:$L277))))</f>
        <v>-0.27861551692340641</v>
      </c>
      <c r="U276" s="12">
        <f t="array" aca="1" ref="U276:U277" ca="1">-1*(MMULT(MINVERSE('Useful matrices &amp; checks'!$G276:$H277),'SS Taylor expansion'!K$4:K$5)-MMULT(MINVERSE('Useful matrices &amp; checks'!$G276:$H277),MMULT('SS Taylor expansion'!K$7:L$8,MMULT(MINVERSE('Useful matrices &amp; checks'!$G276:$H277),'Useful matrices &amp; checks'!$L276:$L277))))</f>
        <v>5.1086175077522693</v>
      </c>
      <c r="V276" s="12">
        <f t="array" aca="1" ref="V276:V277" ca="1">-1*(MMULT(MINVERSE('Useful matrices &amp; checks'!$G276:$H277),'SS Taylor expansion'!M$4:M$5)-MMULT(MINVERSE('Useful matrices &amp; checks'!$G276:$H277),MMULT('SS Taylor expansion'!M$7:N$8,MMULT(MINVERSE('Useful matrices &amp; checks'!$G276:$H277),'Useful matrices &amp; checks'!$L276:$L277))))</f>
        <v>2.9176167128456765</v>
      </c>
      <c r="W276" s="12"/>
      <c r="X276" s="12">
        <f t="array" aca="1" ref="X276:X277" ca="1">(MMULT(MINVERSE('Useful matrices &amp; checks'!$G276:$H277),MMULT('SS Taylor expansion'!C$7:D$8,MMULT(MINVERSE('Useful matrices &amp; checks'!$G276:$H277),'SS Taylor expansion'!C$4:C$5)))-MMULT(MINVERSE('Useful matrices &amp; checks'!$G276:$H277),MMULT('SS Taylor expansion'!C$7:D$8,MMULT(MINVERSE('Useful matrices &amp; checks'!$G276:$H277),MMULT('SS Taylor expansion'!C$7:D$8,MMULT(MINVERSE('Useful matrices &amp; checks'!$G276:$H277),'Useful matrices &amp; checks'!$L276:$L277))))))</f>
        <v>29.368278966165576</v>
      </c>
      <c r="Y276" s="12">
        <f t="array" aca="1" ref="Y276:Y277" ca="1">(MMULT(MINVERSE('Useful matrices &amp; checks'!$G276:$H277),MMULT('SS Taylor expansion'!E$7:F$8,MMULT(MINVERSE('Useful matrices &amp; checks'!$G276:$H277),'SS Taylor expansion'!E$4:E$5)))-MMULT(MINVERSE('Useful matrices &amp; checks'!$G276:$H277),MMULT('SS Taylor expansion'!E$7:F$8,MMULT(MINVERSE('Useful matrices &amp; checks'!$G276:$H277),MMULT('SS Taylor expansion'!E$7:F$8,MMULT(MINVERSE('Useful matrices &amp; checks'!$G276:$H277),'Useful matrices &amp; checks'!$L276:$L277))))))</f>
        <v>159.66149864684033</v>
      </c>
      <c r="Z276" s="12">
        <f t="array" aca="1" ref="Z276:Z277" ca="1">(MMULT(MINVERSE('Useful matrices &amp; checks'!$G276:$H277),MMULT('SS Taylor expansion'!G$7:H$8,MMULT(MINVERSE('Useful matrices &amp; checks'!$G276:$H277),'SS Taylor expansion'!G$4:G$5)))-MMULT(MINVERSE('Useful matrices &amp; checks'!$G276:$H277),MMULT('SS Taylor expansion'!G$7:H$8,MMULT(MINVERSE('Useful matrices &amp; checks'!$G276:$H277),MMULT('SS Taylor expansion'!G$7:H$8,MMULT(MINVERSE('Useful matrices &amp; checks'!$G276:$H277),'Useful matrices &amp; checks'!$L276:$L277))))))</f>
        <v>-0.36689570708712277</v>
      </c>
      <c r="AA276" s="12">
        <f t="array" aca="1" ref="AA276:AA277" ca="1">(MMULT(MINVERSE('Useful matrices &amp; checks'!$G276:$H277),MMULT('SS Taylor expansion'!I$7:J$8,MMULT(MINVERSE('Useful matrices &amp; checks'!$G276:$H277),'SS Taylor expansion'!I$4:I$5)))-MMULT(MINVERSE('Useful matrices &amp; checks'!$G276:$H277),MMULT('SS Taylor expansion'!I$7:J$8,MMULT(MINVERSE('Useful matrices &amp; checks'!$G276:$H277),MMULT('SS Taylor expansion'!I$7:J$8,MMULT(MINVERSE('Useful matrices &amp; checks'!$G276:$H277),'Useful matrices &amp; checks'!$L276:$L277))))))</f>
        <v>0.42269388838763577</v>
      </c>
      <c r="AB276" s="12">
        <f t="array" aca="1" ref="AB276:AB277" ca="1">(MMULT(MINVERSE('Useful matrices &amp; checks'!$G276:$H277),MMULT('SS Taylor expansion'!K$7:L$8,MMULT(MINVERSE('Useful matrices &amp; checks'!$G276:$H277),'SS Taylor expansion'!K$4:K$5)))-MMULT(MINVERSE('Useful matrices &amp; checks'!$G276:$H277),MMULT('SS Taylor expansion'!K$7:L$8,MMULT(MINVERSE('Useful matrices &amp; checks'!$G276:$H277),MMULT('SS Taylor expansion'!K$7:L$8,MMULT(MINVERSE('Useful matrices &amp; checks'!$G276:$H277),'Useful matrices &amp; checks'!$L276:$L277))))))</f>
        <v>-79.202154548265185</v>
      </c>
      <c r="AC276" s="12">
        <f t="array" aca="1" ref="AC276:AC277" ca="1">(MMULT(MINVERSE('Useful matrices &amp; checks'!$G276:$H277),MMULT('SS Taylor expansion'!M$7:N$8,MMULT(MINVERSE('Useful matrices &amp; checks'!$G276:$H277),'SS Taylor expansion'!M$4:M$5)))-MMULT(MINVERSE('Useful matrices &amp; checks'!$G276:$H277),MMULT('SS Taylor expansion'!M$7:N$8,MMULT(MINVERSE('Useful matrices &amp; checks'!$G276:$H277),MMULT('SS Taylor expansion'!M$7:N$8,MMULT(MINVERSE('Useful matrices &amp; checks'!$G276:$H277),'Useful matrices &amp; checks'!$L276:$L277))))))</f>
        <v>-30.654078997362781</v>
      </c>
      <c r="AD276" s="12"/>
      <c r="AE276" s="12">
        <f t="array" aca="1" ref="AE276:AE277" ca="1">Q274:Q275*(INDEX('Flow probs &amp; rates'!AE$6:AE$5999-'Flow probs &amp; rates'!AE$5:AE$5999,'Useful matrices &amp; checks'!$A274))+X274:X275*(INDEX('Flow probs &amp; rates'!AE$6:AE$5999-'Flow probs &amp; rates'!AE$5:AE$5999,'Useful matrices &amp; checks'!$A274))^2</f>
        <v>3.3736340981094393E-3</v>
      </c>
      <c r="AF276" s="12">
        <f t="array" aca="1" ref="AF276:AF277" ca="1">R274:R275*(INDEX('Flow probs &amp; rates'!AF$6:AF$5999-'Flow probs &amp; rates'!AF$5:AF$5999,'Useful matrices &amp; checks'!$A274))+Y274:Y275*(INDEX('Flow probs &amp; rates'!AF$6:AF$5999-'Flow probs &amp; rates'!AF$5:AF$5999,'Useful matrices &amp; checks'!$A274))^2</f>
        <v>3.8816789672853373E-3</v>
      </c>
      <c r="AG276" s="12">
        <f t="array" aca="1" ref="AG276:AG277" ca="1">S274:S275*(INDEX('Flow probs &amp; rates'!AG$6:AG$5999-'Flow probs &amp; rates'!AG$5:AG$5999,'Useful matrices &amp; checks'!$A274))+Z274:Z275*(INDEX('Flow probs &amp; rates'!AG$6:AG$5999-'Flow probs &amp; rates'!AG$5:AG$5999,'Useful matrices &amp; checks'!$A274))^2</f>
        <v>-2.0737917917321245E-4</v>
      </c>
      <c r="AH276" s="12">
        <f t="array" aca="1" ref="AH276:AH277" ca="1">T274:T275*(INDEX('Flow probs &amp; rates'!AI$6:AI$5999-'Flow probs &amp; rates'!AI$5:AI$5999,'Useful matrices &amp; checks'!$A274))+AA274:AA275*(INDEX('Flow probs &amp; rates'!AI$6:AI$5999-'Flow probs &amp; rates'!AI$5:AI$5999,'Useful matrices &amp; checks'!$A274))^2</f>
        <v>1.2921792166926947E-3</v>
      </c>
      <c r="AI276" s="12">
        <f t="array" aca="1" ref="AI276:AI277" ca="1">U274:U275*(INDEX('Flow probs &amp; rates'!AJ$6:AJ$5999-'Flow probs &amp; rates'!AJ$5:AJ$5999,'Useful matrices &amp; checks'!$A274))+AB274:AB275*(INDEX('Flow probs &amp; rates'!AJ$6:AJ$5999-'Flow probs &amp; rates'!AJ$5:AJ$5999,'Useful matrices &amp; checks'!$A274))^2</f>
        <v>1.4366078881627907E-2</v>
      </c>
      <c r="AJ276" s="12">
        <f t="array" aca="1" ref="AJ276:AJ277" ca="1">V274:V275*(INDEX('Flow probs &amp; rates'!AK$6:AK$5999-'Flow probs &amp; rates'!AK$5:AK$5999,'Useful matrices &amp; checks'!$A274))+AC274:AC275*(INDEX('Flow probs &amp; rates'!AK$6:AK$5999-'Flow probs &amp; rates'!AK$5:AK$5999,'Useful matrices &amp; checks'!$A274))^2</f>
        <v>4.9111921352190777E-4</v>
      </c>
      <c r="AK276" s="12"/>
      <c r="AL276" s="12"/>
      <c r="AM276" s="12">
        <f ca="1">'Useful matrices &amp; checks'!AO276</f>
        <v>2.3035006749839493E-2</v>
      </c>
      <c r="AN276" s="12">
        <f t="shared" ca="1" si="10"/>
        <v>2.319731119806407E-2</v>
      </c>
      <c r="AO276" s="12">
        <f t="shared" ca="1" si="11"/>
        <v>-1.6230444822457751E-4</v>
      </c>
    </row>
    <row r="277" spans="1:41" x14ac:dyDescent="0.35">
      <c r="P277" s="56"/>
      <c r="Q277" s="12">
        <f ca="1"/>
        <v>1.1300797736844395</v>
      </c>
      <c r="R277" s="12">
        <f ca="1"/>
        <v>0.15237724761277172</v>
      </c>
      <c r="S277" s="12">
        <f ca="1"/>
        <v>-5.4349608013877428E-2</v>
      </c>
      <c r="T277" s="12">
        <f ca="1"/>
        <v>-4.7021237158263632E-2</v>
      </c>
      <c r="U277" s="12">
        <f ca="1"/>
        <v>-7.6741516489721884E-2</v>
      </c>
      <c r="V277" s="12">
        <f ca="1"/>
        <v>0.49239880429683569</v>
      </c>
      <c r="W277" s="12"/>
      <c r="X277" s="12">
        <f ca="1"/>
        <v>-7.6287839559935779</v>
      </c>
      <c r="Y277" s="12">
        <f ca="1"/>
        <v>-2.3984307912242255</v>
      </c>
      <c r="Z277" s="12">
        <f ca="1"/>
        <v>9.530582595506458E-2</v>
      </c>
      <c r="AA277" s="12">
        <f ca="1"/>
        <v>7.1336980045829945E-2</v>
      </c>
      <c r="AB277" s="12">
        <f ca="1"/>
        <v>1.189772661598516</v>
      </c>
      <c r="AC277" s="12">
        <f ca="1"/>
        <v>-5.1734114966733635</v>
      </c>
      <c r="AD277" s="12"/>
      <c r="AE277" s="12">
        <f ca="1"/>
        <v>-8.3979042370453227E-4</v>
      </c>
      <c r="AF277" s="12">
        <f ca="1"/>
        <v>-5.1913773776350911E-5</v>
      </c>
      <c r="AG277" s="12">
        <f ca="1"/>
        <v>5.1622388107520447E-5</v>
      </c>
      <c r="AH277" s="12">
        <f ca="1"/>
        <v>2.1026997159480636E-4</v>
      </c>
      <c r="AI277" s="12">
        <f ca="1"/>
        <v>-1.9213267645253488E-4</v>
      </c>
      <c r="AJ277" s="12">
        <f ca="1"/>
        <v>7.9917415280232173E-5</v>
      </c>
      <c r="AK277" s="12"/>
      <c r="AL277" s="12"/>
      <c r="AM277" s="12">
        <f ca="1">'Useful matrices &amp; checks'!AO277</f>
        <v>-7.7860462799845057E-4</v>
      </c>
      <c r="AN277" s="12">
        <f t="shared" ca="1" si="10"/>
        <v>-7.4202709895085904E-4</v>
      </c>
      <c r="AO277" s="12">
        <f t="shared" ca="1" si="11"/>
        <v>-3.6577529047591528E-5</v>
      </c>
    </row>
    <row r="278" spans="1:41" x14ac:dyDescent="0.35">
      <c r="A278">
        <v>138</v>
      </c>
      <c r="P278" s="56" t="str">
        <f>INDEX('Flow probs &amp; rates'!$A$5:$A$5999,$A278)</f>
        <v>2001,10</v>
      </c>
      <c r="Q278" s="12">
        <f t="array" aca="1" ref="Q278:Q279" ca="1">-1*(MMULT(MINVERSE('Useful matrices &amp; checks'!$G278:$H279),'SS Taylor expansion'!C$4:C$5)-MMULT(MINVERSE('Useful matrices &amp; checks'!$G278:$H279),MMULT('SS Taylor expansion'!C$7:D$8,MMULT(MINVERSE('Useful matrices &amp; checks'!$G278:$H279),'Useful matrices &amp; checks'!$L278:$L279))))</f>
        <v>-4.3979501082415737</v>
      </c>
      <c r="R278" s="12">
        <f t="array" aca="1" ref="R278:R279" ca="1">-1*(MMULT(MINVERSE('Useful matrices &amp; checks'!$G278:$H279),'SS Taylor expansion'!E$4:E$5)-MMULT(MINVERSE('Useful matrices &amp; checks'!$G278:$H279),MMULT('SS Taylor expansion'!E$7:F$8,MMULT(MINVERSE('Useful matrices &amp; checks'!$G278:$H279),'Useful matrices &amp; checks'!$L278:$L279))))</f>
        <v>-9.6799640902484736</v>
      </c>
      <c r="S278" s="12">
        <f t="array" aca="1" ref="S278:S279" ca="1">-1*(MMULT(MINVERSE('Useful matrices &amp; checks'!$G278:$H279),'SS Taylor expansion'!G$4:G$5)-MMULT(MINVERSE('Useful matrices &amp; checks'!$G278:$H279),MMULT('SS Taylor expansion'!G$7:H$8,MMULT(MINVERSE('Useful matrices &amp; checks'!$G278:$H279),'Useful matrices &amp; checks'!$L278:$L279))))</f>
        <v>0.275838676344488</v>
      </c>
      <c r="T278" s="12">
        <f t="array" aca="1" ref="T278:T279" ca="1">-1*(MMULT(MINVERSE('Useful matrices &amp; checks'!$G278:$H279),'SS Taylor expansion'!I$4:I$5)-MMULT(MINVERSE('Useful matrices &amp; checks'!$G278:$H279),MMULT('SS Taylor expansion'!I$7:J$8,MMULT(MINVERSE('Useful matrices &amp; checks'!$G278:$H279),'Useful matrices &amp; checks'!$L278:$L279))))</f>
        <v>-0.33128701085069956</v>
      </c>
      <c r="U278" s="12">
        <f t="array" aca="1" ref="U278:U279" ca="1">-1*(MMULT(MINVERSE('Useful matrices &amp; checks'!$G278:$H279),'SS Taylor expansion'!K$4:K$5)-MMULT(MINVERSE('Useful matrices &amp; checks'!$G278:$H279),MMULT('SS Taylor expansion'!K$7:L$8,MMULT(MINVERSE('Useful matrices &amp; checks'!$G278:$H279),'Useful matrices &amp; checks'!$L278:$L279))))</f>
        <v>6.4779490712503467</v>
      </c>
      <c r="V278" s="12">
        <f t="array" aca="1" ref="V278:V279" ca="1">-1*(MMULT(MINVERSE('Useful matrices &amp; checks'!$G278:$H279),'SS Taylor expansion'!M$4:M$5)-MMULT(MINVERSE('Useful matrices &amp; checks'!$G278:$H279),MMULT('SS Taylor expansion'!M$7:N$8,MMULT(MINVERSE('Useful matrices &amp; checks'!$G278:$H279),'Useful matrices &amp; checks'!$L278:$L279))))</f>
        <v>3.5347876552086088</v>
      </c>
      <c r="W278" s="12"/>
      <c r="X278" s="12">
        <f t="array" aca="1" ref="X278:X279" ca="1">(MMULT(MINVERSE('Useful matrices &amp; checks'!$G278:$H279),MMULT('SS Taylor expansion'!C$7:D$8,MMULT(MINVERSE('Useful matrices &amp; checks'!$G278:$H279),'SS Taylor expansion'!C$4:C$5)))-MMULT(MINVERSE('Useful matrices &amp; checks'!$G278:$H279),MMULT('SS Taylor expansion'!C$7:D$8,MMULT(MINVERSE('Useful matrices &amp; checks'!$G278:$H279),MMULT('SS Taylor expansion'!C$7:D$8,MMULT(MINVERSE('Useful matrices &amp; checks'!$G278:$H279),'Useful matrices &amp; checks'!$L278:$L279))))))</f>
        <v>33.498966959321706</v>
      </c>
      <c r="Y278" s="12">
        <f t="array" aca="1" ref="Y278:Y279" ca="1">(MMULT(MINVERSE('Useful matrices &amp; checks'!$G278:$H279),MMULT('SS Taylor expansion'!E$7:F$8,MMULT(MINVERSE('Useful matrices &amp; checks'!$G278:$H279),'SS Taylor expansion'!E$4:E$5)))-MMULT(MINVERSE('Useful matrices &amp; checks'!$G278:$H279),MMULT('SS Taylor expansion'!E$7:F$8,MMULT(MINVERSE('Useful matrices &amp; checks'!$G278:$H279),MMULT('SS Taylor expansion'!E$7:F$8,MMULT(MINVERSE('Useful matrices &amp; checks'!$G278:$H279),'Useful matrices &amp; checks'!$L278:$L279))))))</f>
        <v>162.2849740269786</v>
      </c>
      <c r="Z278" s="12">
        <f t="array" aca="1" ref="Z278:Z279" ca="1">(MMULT(MINVERSE('Useful matrices &amp; checks'!$G278:$H279),MMULT('SS Taylor expansion'!G$7:H$8,MMULT(MINVERSE('Useful matrices &amp; checks'!$G278:$H279),'SS Taylor expansion'!G$4:G$5)))-MMULT(MINVERSE('Useful matrices &amp; checks'!$G278:$H279),MMULT('SS Taylor expansion'!G$7:H$8,MMULT(MINVERSE('Useful matrices &amp; checks'!$G278:$H279),MMULT('SS Taylor expansion'!G$7:H$8,MMULT(MINVERSE('Useful matrices &amp; checks'!$G278:$H279),'Useful matrices &amp; checks'!$L278:$L279))))))</f>
        <v>-0.5162761599768626</v>
      </c>
      <c r="AA278" s="12">
        <f t="array" aca="1" ref="AA278:AA279" ca="1">(MMULT(MINVERSE('Useful matrices &amp; checks'!$G278:$H279),MMULT('SS Taylor expansion'!I$7:J$8,MMULT(MINVERSE('Useful matrices &amp; checks'!$G278:$H279),'SS Taylor expansion'!I$4:I$5)))-MMULT(MINVERSE('Useful matrices &amp; checks'!$G278:$H279),MMULT('SS Taylor expansion'!I$7:J$8,MMULT(MINVERSE('Useful matrices &amp; checks'!$G278:$H279),MMULT('SS Taylor expansion'!I$7:J$8,MMULT(MINVERSE('Useful matrices &amp; checks'!$G278:$H279),'Useful matrices &amp; checks'!$L278:$L279))))))</f>
        <v>0.54573018658673211</v>
      </c>
      <c r="AB278" s="12">
        <f t="array" aca="1" ref="AB278:AB279" ca="1">(MMULT(MINVERSE('Useful matrices &amp; checks'!$G278:$H279),MMULT('SS Taylor expansion'!K$7:L$8,MMULT(MINVERSE('Useful matrices &amp; checks'!$G278:$H279),'SS Taylor expansion'!K$4:K$5)))-MMULT(MINVERSE('Useful matrices &amp; checks'!$G278:$H279),MMULT('SS Taylor expansion'!K$7:L$8,MMULT(MINVERSE('Useful matrices &amp; checks'!$G278:$H279),MMULT('SS Taylor expansion'!K$7:L$8,MMULT(MINVERSE('Useful matrices &amp; checks'!$G278:$H279),'Useful matrices &amp; checks'!$L278:$L279))))))</f>
        <v>-107.1496979085077</v>
      </c>
      <c r="AC278" s="12">
        <f t="array" aca="1" ref="AC278:AC279" ca="1">(MMULT(MINVERSE('Useful matrices &amp; checks'!$G278:$H279),MMULT('SS Taylor expansion'!M$7:N$8,MMULT(MINVERSE('Useful matrices &amp; checks'!$G278:$H279),'SS Taylor expansion'!M$4:M$5)))-MMULT(MINVERSE('Useful matrices &amp; checks'!$G278:$H279),MMULT('SS Taylor expansion'!M$7:N$8,MMULT(MINVERSE('Useful matrices &amp; checks'!$G278:$H279),MMULT('SS Taylor expansion'!M$7:N$8,MMULT(MINVERSE('Useful matrices &amp; checks'!$G278:$H279),'Useful matrices &amp; checks'!$L278:$L279))))))</f>
        <v>-38.159418195059899</v>
      </c>
      <c r="AD278" s="12"/>
      <c r="AE278" s="12">
        <f t="array" aca="1" ref="AE278:AE279" ca="1">Q276:Q277*(INDEX('Flow probs &amp; rates'!AE$6:AE$5999-'Flow probs &amp; rates'!AE$5:AE$5999,'Useful matrices &amp; checks'!$A276))+X276:X277*(INDEX('Flow probs &amp; rates'!AE$6:AE$5999-'Flow probs &amp; rates'!AE$5:AE$5999,'Useful matrices &amp; checks'!$A276))^2</f>
        <v>-7.4831685797973153E-3</v>
      </c>
      <c r="AF278" s="12">
        <f t="array" aca="1" ref="AF278:AF279" ca="1">R276:R277*(INDEX('Flow probs &amp; rates'!AF$6:AF$5999-'Flow probs &amp; rates'!AF$5:AF$5999,'Useful matrices &amp; checks'!$A276))+Y276:Y277*(INDEX('Flow probs &amp; rates'!AF$6:AF$5999-'Flow probs &amp; rates'!AF$5:AF$5999,'Useful matrices &amp; checks'!$A276))^2</f>
        <v>-1.4205243903285284E-2</v>
      </c>
      <c r="AG278" s="12">
        <f t="array" aca="1" ref="AG278:AG279" ca="1">S276:S277*(INDEX('Flow probs &amp; rates'!AG$6:AG$5999-'Flow probs &amp; rates'!AG$5:AG$5999,'Useful matrices &amp; checks'!$A276))+Z276:Z277*(INDEX('Flow probs &amp; rates'!AG$6:AG$5999-'Flow probs &amp; rates'!AG$5:AG$5999,'Useful matrices &amp; checks'!$A276))^2</f>
        <v>-9.7562870583799456E-3</v>
      </c>
      <c r="AH278" s="12">
        <f t="array" aca="1" ref="AH278:AH279" ca="1">T276:T277*(INDEX('Flow probs &amp; rates'!AI$6:AI$5999-'Flow probs &amp; rates'!AI$5:AI$5999,'Useful matrices &amp; checks'!$A276))+AA276:AA277*(INDEX('Flow probs &amp; rates'!AI$6:AI$5999-'Flow probs &amp; rates'!AI$5:AI$5999,'Useful matrices &amp; checks'!$A276))^2</f>
        <v>-8.0935667214673227E-4</v>
      </c>
      <c r="AI278" s="12">
        <f t="array" aca="1" ref="AI278:AI279" ca="1">U276:U277*(INDEX('Flow probs &amp; rates'!AJ$6:AJ$5999-'Flow probs &amp; rates'!AJ$5:AJ$5999,'Useful matrices &amp; checks'!$A276))+AB276:AB277*(INDEX('Flow probs &amp; rates'!AJ$6:AJ$5999-'Flow probs &amp; rates'!AJ$5:AJ$5999,'Useful matrices &amp; checks'!$A276))^2</f>
        <v>-3.3447552243814946E-2</v>
      </c>
      <c r="AJ278" s="12">
        <f t="array" aca="1" ref="AJ278:AJ279" ca="1">V276:V277*(INDEX('Flow probs &amp; rates'!AK$6:AK$5999-'Flow probs &amp; rates'!AK$5:AK$5999,'Useful matrices &amp; checks'!$A276))+AC276:AC277*(INDEX('Flow probs &amp; rates'!AK$6:AK$5999-'Flow probs &amp; rates'!AK$5:AK$5999,'Useful matrices &amp; checks'!$A276))^2</f>
        <v>6.1158197509733636E-4</v>
      </c>
      <c r="AK278" s="12"/>
      <c r="AL278" s="12"/>
      <c r="AM278" s="12">
        <f ca="1">'Useful matrices &amp; checks'!AO278</f>
        <v>-6.7055412642761603E-2</v>
      </c>
      <c r="AN278" s="12">
        <f t="shared" ca="1" si="10"/>
        <v>-6.5090026482326896E-2</v>
      </c>
      <c r="AO278" s="12">
        <f t="shared" ca="1" si="11"/>
        <v>-1.9653861604347067E-3</v>
      </c>
    </row>
    <row r="279" spans="1:41" x14ac:dyDescent="0.35">
      <c r="Q279" s="12">
        <f ca="1"/>
        <v>1.0806774593679138</v>
      </c>
      <c r="R279" s="12">
        <f ca="1"/>
        <v>0.1295411724596375</v>
      </c>
      <c r="S279" s="12">
        <f ca="1"/>
        <v>-6.7779904867214497E-2</v>
      </c>
      <c r="T279" s="12">
        <f ca="1"/>
        <v>-5.9655104752629681E-2</v>
      </c>
      <c r="U279" s="12">
        <f ca="1"/>
        <v>-8.6690519716798808E-2</v>
      </c>
      <c r="V279" s="12">
        <f ca="1"/>
        <v>0.63651190944157876</v>
      </c>
      <c r="W279" s="12"/>
      <c r="X279" s="12">
        <f ca="1"/>
        <v>-8.2314663909463714</v>
      </c>
      <c r="Y279" s="12">
        <f ca="1"/>
        <v>-2.171762788791193</v>
      </c>
      <c r="Z279" s="12">
        <f ca="1"/>
        <v>0.12686092274000219</v>
      </c>
      <c r="AA279" s="12">
        <f ca="1"/>
        <v>9.8270050986621407E-2</v>
      </c>
      <c r="AB279" s="12">
        <f ca="1"/>
        <v>1.4339203499470594</v>
      </c>
      <c r="AC279" s="12">
        <f ca="1"/>
        <v>-6.8713955427356108</v>
      </c>
      <c r="AD279" s="12"/>
      <c r="AE279" s="12">
        <f ca="1"/>
        <v>1.9438482066763932E-3</v>
      </c>
      <c r="AF279" s="12">
        <f ca="1"/>
        <v>2.1339079654920853E-4</v>
      </c>
      <c r="AG279" s="12">
        <f ca="1"/>
        <v>2.5343196401390747E-3</v>
      </c>
      <c r="AH279" s="12">
        <f ca="1"/>
        <v>-1.3659308155868676E-4</v>
      </c>
      <c r="AI279" s="12">
        <f ca="1"/>
        <v>5.0244824126379492E-4</v>
      </c>
      <c r="AJ279" s="12">
        <f ca="1"/>
        <v>1.0321514541014151E-4</v>
      </c>
      <c r="AK279" s="12"/>
      <c r="AL279" s="12"/>
      <c r="AM279" s="12">
        <f ca="1">'Useful matrices &amp; checks'!AO279</f>
        <v>5.2200984347668157E-3</v>
      </c>
      <c r="AN279" s="12">
        <f t="shared" ca="1" si="10"/>
        <v>5.1606289484799261E-3</v>
      </c>
      <c r="AO279" s="12">
        <f t="shared" ca="1" si="11"/>
        <v>5.946948628688959E-5</v>
      </c>
    </row>
    <row r="280" spans="1:41" x14ac:dyDescent="0.35">
      <c r="A280">
        <v>139</v>
      </c>
      <c r="P280" s="56" t="str">
        <f>INDEX('Flow probs &amp; rates'!$A$5:$A$5999,$A280)</f>
        <v>2001,11</v>
      </c>
      <c r="Q280" s="12">
        <f t="array" aca="1" ref="Q280:Q281" ca="1">-1*(MMULT(MINVERSE('Useful matrices &amp; checks'!$G280:$H281),'SS Taylor expansion'!C$4:C$5)-MMULT(MINVERSE('Useful matrices &amp; checks'!$G280:$H281),MMULT('SS Taylor expansion'!C$7:D$8,MMULT(MINVERSE('Useful matrices &amp; checks'!$G280:$H281),'Useful matrices &amp; checks'!$L280:$L281))))</f>
        <v>-4.8255872243638942</v>
      </c>
      <c r="R280" s="12">
        <f t="array" aca="1" ref="R280:R281" ca="1">-1*(MMULT(MINVERSE('Useful matrices &amp; checks'!$G280:$H281),'SS Taylor expansion'!E$4:E$5)-MMULT(MINVERSE('Useful matrices &amp; checks'!$G280:$H281),MMULT('SS Taylor expansion'!E$7:F$8,MMULT(MINVERSE('Useful matrices &amp; checks'!$G280:$H281),'Useful matrices &amp; checks'!$L280:$L281))))</f>
        <v>-11.451717352532933</v>
      </c>
      <c r="S280" s="12">
        <f t="array" aca="1" ref="S280:S281" ca="1">-1*(MMULT(MINVERSE('Useful matrices &amp; checks'!$G280:$H281),'SS Taylor expansion'!G$4:G$5)-MMULT(MINVERSE('Useful matrices &amp; checks'!$G280:$H281),MMULT('SS Taylor expansion'!G$7:H$8,MMULT(MINVERSE('Useful matrices &amp; checks'!$G280:$H281),'Useful matrices &amp; checks'!$L280:$L281))))</f>
        <v>0.23612096509325275</v>
      </c>
      <c r="T280" s="12">
        <f t="array" aca="1" ref="T280:T281" ca="1">-1*(MMULT(MINVERSE('Useful matrices &amp; checks'!$G280:$H281),'SS Taylor expansion'!I$4:I$5)-MMULT(MINVERSE('Useful matrices &amp; checks'!$G280:$H281),MMULT('SS Taylor expansion'!I$7:J$8,MMULT(MINVERSE('Useful matrices &amp; checks'!$G280:$H281),'Useful matrices &amp; checks'!$L280:$L281))))</f>
        <v>-0.32422338835725684</v>
      </c>
      <c r="U280" s="12">
        <f t="array" aca="1" ref="U280:U281" ca="1">-1*(MMULT(MINVERSE('Useful matrices &amp; checks'!$G280:$H281),'SS Taylor expansion'!K$4:K$5)-MMULT(MINVERSE('Useful matrices &amp; checks'!$G280:$H281),MMULT('SS Taylor expansion'!K$7:L$8,MMULT(MINVERSE('Useful matrices &amp; checks'!$G280:$H281),'Useful matrices &amp; checks'!$L280:$L281))))</f>
        <v>4.999185197917706</v>
      </c>
      <c r="V280" s="12">
        <f t="array" aca="1" ref="V280:V281" ca="1">-1*(MMULT(MINVERSE('Useful matrices &amp; checks'!$G280:$H281),'SS Taylor expansion'!M$4:M$5)-MMULT(MINVERSE('Useful matrices &amp; checks'!$G280:$H281),MMULT('SS Taylor expansion'!M$7:N$8,MMULT(MINVERSE('Useful matrices &amp; checks'!$G280:$H281),'Useful matrices &amp; checks'!$L280:$L281))))</f>
        <v>2.8926012262162972</v>
      </c>
      <c r="W280" s="12"/>
      <c r="X280" s="12">
        <f t="array" aca="1" ref="X280:X281" ca="1">(MMULT(MINVERSE('Useful matrices &amp; checks'!$G280:$H281),MMULT('SS Taylor expansion'!C$7:D$8,MMULT(MINVERSE('Useful matrices &amp; checks'!$G280:$H281),'SS Taylor expansion'!C$4:C$5)))-MMULT(MINVERSE('Useful matrices &amp; checks'!$G280:$H281),MMULT('SS Taylor expansion'!C$7:D$8,MMULT(MINVERSE('Useful matrices &amp; checks'!$G280:$H281),MMULT('SS Taylor expansion'!C$7:D$8,MMULT(MINVERSE('Useful matrices &amp; checks'!$G280:$H281),'Useful matrices &amp; checks'!$L280:$L281))))))</f>
        <v>34.591219073394569</v>
      </c>
      <c r="Y280" s="12">
        <f t="array" aca="1" ref="Y280:Y281" ca="1">(MMULT(MINVERSE('Useful matrices &amp; checks'!$G280:$H281),MMULT('SS Taylor expansion'!E$7:F$8,MMULT(MINVERSE('Useful matrices &amp; checks'!$G280:$H281),'SS Taylor expansion'!E$4:E$5)))-MMULT(MINVERSE('Useful matrices &amp; checks'!$G280:$H281),MMULT('SS Taylor expansion'!E$7:F$8,MMULT(MINVERSE('Useful matrices &amp; checks'!$G280:$H281),MMULT('SS Taylor expansion'!E$7:F$8,MMULT(MINVERSE('Useful matrices &amp; checks'!$G280:$H281),'Useful matrices &amp; checks'!$L280:$L281))))))</f>
        <v>194.80799135762692</v>
      </c>
      <c r="Z280" s="12">
        <f t="array" aca="1" ref="Z280:Z281" ca="1">(MMULT(MINVERSE('Useful matrices &amp; checks'!$G280:$H281),MMULT('SS Taylor expansion'!G$7:H$8,MMULT(MINVERSE('Useful matrices &amp; checks'!$G280:$H281),'SS Taylor expansion'!G$4:G$5)))-MMULT(MINVERSE('Useful matrices &amp; checks'!$G280:$H281),MMULT('SS Taylor expansion'!G$7:H$8,MMULT(MINVERSE('Useful matrices &amp; checks'!$G280:$H281),MMULT('SS Taylor expansion'!G$7:H$8,MMULT(MINVERSE('Useful matrices &amp; checks'!$G280:$H281),'Useful matrices &amp; checks'!$L280:$L281))))))</f>
        <v>-0.43848669083993397</v>
      </c>
      <c r="AA280" s="12">
        <f t="array" aca="1" ref="AA280:AA281" ca="1">(MMULT(MINVERSE('Useful matrices &amp; checks'!$G280:$H281),MMULT('SS Taylor expansion'!I$7:J$8,MMULT(MINVERSE('Useful matrices &amp; checks'!$G280:$H281),'SS Taylor expansion'!I$4:I$5)))-MMULT(MINVERSE('Useful matrices &amp; checks'!$G280:$H281),MMULT('SS Taylor expansion'!I$7:J$8,MMULT(MINVERSE('Useful matrices &amp; checks'!$G280:$H281),MMULT('SS Taylor expansion'!I$7:J$8,MMULT(MINVERSE('Useful matrices &amp; checks'!$G280:$H281),'Useful matrices &amp; checks'!$L280:$L281))))))</f>
        <v>0.50175683245773073</v>
      </c>
      <c r="AB280" s="12">
        <f t="array" aca="1" ref="AB280:AB281" ca="1">(MMULT(MINVERSE('Useful matrices &amp; checks'!$G280:$H281),MMULT('SS Taylor expansion'!K$7:L$8,MMULT(MINVERSE('Useful matrices &amp; checks'!$G280:$H281),'SS Taylor expansion'!K$4:K$5)))-MMULT(MINVERSE('Useful matrices &amp; checks'!$G280:$H281),MMULT('SS Taylor expansion'!K$7:L$8,MMULT(MINVERSE('Useful matrices &amp; checks'!$G280:$H281),MMULT('SS Taylor expansion'!K$7:L$8,MMULT(MINVERSE('Useful matrices &amp; checks'!$G280:$H281),'Useful matrices &amp; checks'!$L280:$L281))))))</f>
        <v>-83.495238878855929</v>
      </c>
      <c r="AC280" s="12">
        <f t="array" aca="1" ref="AC280:AC281" ca="1">(MMULT(MINVERSE('Useful matrices &amp; checks'!$G280:$H281),MMULT('SS Taylor expansion'!M$7:N$8,MMULT(MINVERSE('Useful matrices &amp; checks'!$G280:$H281),'SS Taylor expansion'!M$4:M$5)))-MMULT(MINVERSE('Useful matrices &amp; checks'!$G280:$H281),MMULT('SS Taylor expansion'!M$7:N$8,MMULT(MINVERSE('Useful matrices &amp; checks'!$G280:$H281),MMULT('SS Taylor expansion'!M$7:N$8,MMULT(MINVERSE('Useful matrices &amp; checks'!$G280:$H281),'Useful matrices &amp; checks'!$L280:$L281))))))</f>
        <v>-32.948231950138563</v>
      </c>
      <c r="AD280" s="12"/>
      <c r="AE280" s="12">
        <f t="array" aca="1" ref="AE280:AE281" ca="1">Q278:Q279*(INDEX('Flow probs &amp; rates'!AE$6:AE$5999-'Flow probs &amp; rates'!AE$5:AE$5999,'Useful matrices &amp; checks'!$A278))+X278:X279*(INDEX('Flow probs &amp; rates'!AE$6:AE$5999-'Flow probs &amp; rates'!AE$5:AE$5999,'Useful matrices &amp; checks'!$A278))^2</f>
        <v>7.2725102835146009E-3</v>
      </c>
      <c r="AF280" s="12">
        <f t="array" aca="1" ref="AF280:AF281" ca="1">R278:R279*(INDEX('Flow probs &amp; rates'!AF$6:AF$5999-'Flow probs &amp; rates'!AF$5:AF$5999,'Useful matrices &amp; checks'!$A278))+Y278:Y279*(INDEX('Flow probs &amp; rates'!AF$6:AF$5999-'Flow probs &amp; rates'!AF$5:AF$5999,'Useful matrices &amp; checks'!$A278))^2</f>
        <v>4.9517107945728618E-2</v>
      </c>
      <c r="AG280" s="12">
        <f t="array" aca="1" ref="AG280:AG281" ca="1">S278:S279*(INDEX('Flow probs &amp; rates'!AG$6:AG$5999-'Flow probs &amp; rates'!AG$5:AG$5999,'Useful matrices &amp; checks'!$A278))+Z278:Z279*(INDEX('Flow probs &amp; rates'!AG$6:AG$5999-'Flow probs &amp; rates'!AG$5:AG$5999,'Useful matrices &amp; checks'!$A278))^2</f>
        <v>7.8881639042677702E-3</v>
      </c>
      <c r="AH280" s="12">
        <f t="array" aca="1" ref="AH280:AH281" ca="1">T278:T279*(INDEX('Flow probs &amp; rates'!AI$6:AI$5999-'Flow probs &amp; rates'!AI$5:AI$5999,'Useful matrices &amp; checks'!$A278))+AA278:AA279*(INDEX('Flow probs &amp; rates'!AI$6:AI$5999-'Flow probs &amp; rates'!AI$5:AI$5999,'Useful matrices &amp; checks'!$A278))^2</f>
        <v>5.9842210949435223E-3</v>
      </c>
      <c r="AI280" s="12">
        <f t="array" aca="1" ref="AI280:AI281" ca="1">U278:U279*(INDEX('Flow probs &amp; rates'!AJ$6:AJ$5999-'Flow probs &amp; rates'!AJ$5:AJ$5999,'Useful matrices &amp; checks'!$A278))+AB278:AB279*(INDEX('Flow probs &amp; rates'!AJ$6:AJ$5999-'Flow probs &amp; rates'!AJ$5:AJ$5999,'Useful matrices &amp; checks'!$A278))^2</f>
        <v>2.1581348922004549E-2</v>
      </c>
      <c r="AJ280" s="12">
        <f t="array" aca="1" ref="AJ280:AJ281" ca="1">V278:V279*(INDEX('Flow probs &amp; rates'!AK$6:AK$5999-'Flow probs &amp; rates'!AK$5:AK$5999,'Useful matrices &amp; checks'!$A278))+AC278:AC279*(INDEX('Flow probs &amp; rates'!AK$6:AK$5999-'Flow probs &amp; rates'!AK$5:AK$5999,'Useful matrices &amp; checks'!$A278))^2</f>
        <v>4.672453071455621E-3</v>
      </c>
      <c r="AK280" s="12"/>
      <c r="AL280" s="12"/>
      <c r="AM280" s="12">
        <f ca="1">'Useful matrices &amp; checks'!AO280</f>
        <v>9.5795165828937545E-2</v>
      </c>
      <c r="AN280" s="12">
        <f t="shared" ca="1" si="10"/>
        <v>9.6915805221914689E-2</v>
      </c>
      <c r="AO280" s="12">
        <f t="shared" ca="1" si="11"/>
        <v>-1.1206393929771435E-3</v>
      </c>
    </row>
    <row r="281" spans="1:41" x14ac:dyDescent="0.35">
      <c r="P281" s="56"/>
      <c r="Q281" s="12">
        <f ca="1"/>
        <v>1.2501333431064092</v>
      </c>
      <c r="R281" s="12">
        <f ca="1"/>
        <v>0.20833556418079033</v>
      </c>
      <c r="S281" s="12">
        <f ca="1"/>
        <v>-6.1170315185516223E-2</v>
      </c>
      <c r="T281" s="12">
        <f ca="1"/>
        <v>-5.0976240932905439E-2</v>
      </c>
      <c r="U281" s="12">
        <f ca="1"/>
        <v>-9.0947762382737884E-2</v>
      </c>
      <c r="V281" s="12">
        <f ca="1"/>
        <v>0.45479117893846221</v>
      </c>
      <c r="W281" s="12"/>
      <c r="X281" s="12">
        <f ca="1"/>
        <v>-8.9613210437926121</v>
      </c>
      <c r="Y281" s="12">
        <f ca="1"/>
        <v>-3.5440477211429688</v>
      </c>
      <c r="Z281" s="12">
        <f ca="1"/>
        <v>0.1135958811312653</v>
      </c>
      <c r="AA281" s="12">
        <f ca="1"/>
        <v>7.8889056433254889E-2</v>
      </c>
      <c r="AB281" s="12">
        <f ca="1"/>
        <v>1.5189885641378336</v>
      </c>
      <c r="AC281" s="12">
        <f ca="1"/>
        <v>-5.1803079929348463</v>
      </c>
      <c r="AD281" s="12"/>
      <c r="AE281" s="12">
        <f ca="1"/>
        <v>-1.7870229863880683E-3</v>
      </c>
      <c r="AF281" s="12">
        <f ca="1"/>
        <v>-6.6265785289038861E-4</v>
      </c>
      <c r="AG281" s="12">
        <f ca="1"/>
        <v>-1.9383032361297392E-3</v>
      </c>
      <c r="AH281" s="12">
        <f ca="1"/>
        <v>1.0775832573847446E-3</v>
      </c>
      <c r="AI281" s="12">
        <f ca="1"/>
        <v>-2.8881029067384087E-4</v>
      </c>
      <c r="AJ281" s="12">
        <f ca="1"/>
        <v>8.4137218876670242E-4</v>
      </c>
      <c r="AK281" s="12"/>
      <c r="AL281" s="12"/>
      <c r="AM281" s="12">
        <f ca="1">'Useful matrices &amp; checks'!AO281</f>
        <v>-3.2741551635287955E-3</v>
      </c>
      <c r="AN281" s="12">
        <f t="shared" ca="1" si="10"/>
        <v>-2.7578389199305903E-3</v>
      </c>
      <c r="AO281" s="12">
        <f t="shared" ca="1" si="11"/>
        <v>-5.1631624359820515E-4</v>
      </c>
    </row>
    <row r="282" spans="1:41" x14ac:dyDescent="0.35">
      <c r="A282">
        <v>140</v>
      </c>
      <c r="P282" s="56" t="str">
        <f>INDEX('Flow probs &amp; rates'!$A$5:$A$5999,$A282)</f>
        <v>2001,12</v>
      </c>
      <c r="Q282" s="12">
        <f t="array" aca="1" ref="Q282:Q283" ca="1">-1*(MMULT(MINVERSE('Useful matrices &amp; checks'!$G282:$H283),'SS Taylor expansion'!C$4:C$5)-MMULT(MINVERSE('Useful matrices &amp; checks'!$G282:$H283),MMULT('SS Taylor expansion'!C$7:D$8,MMULT(MINVERSE('Useful matrices &amp; checks'!$G282:$H283),'Useful matrices &amp; checks'!$L282:$L283))))</f>
        <v>-4.813634655987614</v>
      </c>
      <c r="R282" s="12">
        <f t="array" aca="1" ref="R282:R283" ca="1">-1*(MMULT(MINVERSE('Useful matrices &amp; checks'!$G282:$H283),'SS Taylor expansion'!E$4:E$5)-MMULT(MINVERSE('Useful matrices &amp; checks'!$G282:$H283),MMULT('SS Taylor expansion'!E$7:F$8,MMULT(MINVERSE('Useful matrices &amp; checks'!$G282:$H283),'Useful matrices &amp; checks'!$L282:$L283))))</f>
        <v>-10.933192036507728</v>
      </c>
      <c r="S282" s="12">
        <f t="array" aca="1" ref="S282:S283" ca="1">-1*(MMULT(MINVERSE('Useful matrices &amp; checks'!$G282:$H283),'SS Taylor expansion'!G$4:G$5)-MMULT(MINVERSE('Useful matrices &amp; checks'!$G282:$H283),MMULT('SS Taylor expansion'!G$7:H$8,MMULT(MINVERSE('Useful matrices &amp; checks'!$G282:$H283),'Useful matrices &amp; checks'!$L282:$L283))))</f>
        <v>0.31394761963830142</v>
      </c>
      <c r="T282" s="12">
        <f t="array" aca="1" ref="T282:T283" ca="1">-1*(MMULT(MINVERSE('Useful matrices &amp; checks'!$G282:$H283),'SS Taylor expansion'!I$4:I$5)-MMULT(MINVERSE('Useful matrices &amp; checks'!$G282:$H283),MMULT('SS Taylor expansion'!I$7:J$8,MMULT(MINVERSE('Useful matrices &amp; checks'!$G282:$H283),'Useful matrices &amp; checks'!$L282:$L283))))</f>
        <v>-0.3991205419930467</v>
      </c>
      <c r="U282" s="12">
        <f t="array" aca="1" ref="U282:U283" ca="1">-1*(MMULT(MINVERSE('Useful matrices &amp; checks'!$G282:$H283),'SS Taylor expansion'!K$4:K$5)-MMULT(MINVERSE('Useful matrices &amp; checks'!$G282:$H283),MMULT('SS Taylor expansion'!K$7:L$8,MMULT(MINVERSE('Useful matrices &amp; checks'!$G282:$H283),'Useful matrices &amp; checks'!$L282:$L283))))</f>
        <v>6.3366610037309972</v>
      </c>
      <c r="V282" s="12">
        <f t="array" aca="1" ref="V282:V283" ca="1">-1*(MMULT(MINVERSE('Useful matrices &amp; checks'!$G282:$H283),'SS Taylor expansion'!M$4:M$5)-MMULT(MINVERSE('Useful matrices &amp; checks'!$G282:$H283),MMULT('SS Taylor expansion'!M$7:N$8,MMULT(MINVERSE('Useful matrices &amp; checks'!$G282:$H283),'Useful matrices &amp; checks'!$L282:$L283))))</f>
        <v>3.5467739415672348</v>
      </c>
      <c r="W282" s="12"/>
      <c r="X282" s="12">
        <f t="array" aca="1" ref="X282:X283" ca="1">(MMULT(MINVERSE('Useful matrices &amp; checks'!$G282:$H283),MMULT('SS Taylor expansion'!C$7:D$8,MMULT(MINVERSE('Useful matrices &amp; checks'!$G282:$H283),'SS Taylor expansion'!C$4:C$5)))-MMULT(MINVERSE('Useful matrices &amp; checks'!$G282:$H283),MMULT('SS Taylor expansion'!C$7:D$8,MMULT(MINVERSE('Useful matrices &amp; checks'!$G282:$H283),MMULT('SS Taylor expansion'!C$7:D$8,MMULT(MINVERSE('Useful matrices &amp; checks'!$G282:$H283),'Useful matrices &amp; checks'!$L282:$L283))))))</f>
        <v>38.11180479210369</v>
      </c>
      <c r="Y282" s="12">
        <f t="array" aca="1" ref="Y282:Y283" ca="1">(MMULT(MINVERSE('Useful matrices &amp; checks'!$G282:$H283),MMULT('SS Taylor expansion'!E$7:F$8,MMULT(MINVERSE('Useful matrices &amp; checks'!$G282:$H283),'SS Taylor expansion'!E$4:E$5)))-MMULT(MINVERSE('Useful matrices &amp; checks'!$G282:$H283),MMULT('SS Taylor expansion'!E$7:F$8,MMULT(MINVERSE('Useful matrices &amp; checks'!$G282:$H283),MMULT('SS Taylor expansion'!E$7:F$8,MMULT(MINVERSE('Useful matrices &amp; checks'!$G282:$H283),'Useful matrices &amp; checks'!$L282:$L283))))))</f>
        <v>196.61073087743188</v>
      </c>
      <c r="Z282" s="12">
        <f t="array" aca="1" ref="Z282:Z283" ca="1">(MMULT(MINVERSE('Useful matrices &amp; checks'!$G282:$H283),MMULT('SS Taylor expansion'!G$7:H$8,MMULT(MINVERSE('Useful matrices &amp; checks'!$G282:$H283),'SS Taylor expansion'!G$4:G$5)))-MMULT(MINVERSE('Useful matrices &amp; checks'!$G282:$H283),MMULT('SS Taylor expansion'!G$7:H$8,MMULT(MINVERSE('Useful matrices &amp; checks'!$G282:$H283),MMULT('SS Taylor expansion'!G$7:H$8,MMULT(MINVERSE('Useful matrices &amp; checks'!$G282:$H283),'Useful matrices &amp; checks'!$L282:$L283))))))</f>
        <v>-0.63330593304562721</v>
      </c>
      <c r="AA282" s="12">
        <f t="array" aca="1" ref="AA282:AA283" ca="1">(MMULT(MINVERSE('Useful matrices &amp; checks'!$G282:$H283),MMULT('SS Taylor expansion'!I$7:J$8,MMULT(MINVERSE('Useful matrices &amp; checks'!$G282:$H283),'SS Taylor expansion'!I$4:I$5)))-MMULT(MINVERSE('Useful matrices &amp; checks'!$G282:$H283),MMULT('SS Taylor expansion'!I$7:J$8,MMULT(MINVERSE('Useful matrices &amp; checks'!$G282:$H283),MMULT('SS Taylor expansion'!I$7:J$8,MMULT(MINVERSE('Useful matrices &amp; checks'!$G282:$H283),'Useful matrices &amp; checks'!$L282:$L283))))))</f>
        <v>0.68766226119348905</v>
      </c>
      <c r="AB282" s="12">
        <f t="array" aca="1" ref="AB282:AB283" ca="1">(MMULT(MINVERSE('Useful matrices &amp; checks'!$G282:$H283),MMULT('SS Taylor expansion'!K$7:L$8,MMULT(MINVERSE('Useful matrices &amp; checks'!$G282:$H283),'SS Taylor expansion'!K$4:K$5)))-MMULT(MINVERSE('Useful matrices &amp; checks'!$G282:$H283),MMULT('SS Taylor expansion'!K$7:L$8,MMULT(MINVERSE('Useful matrices &amp; checks'!$G282:$H283),MMULT('SS Taylor expansion'!K$7:L$8,MMULT(MINVERSE('Useful matrices &amp; checks'!$G282:$H283),'Useful matrices &amp; checks'!$L282:$L283))))))</f>
        <v>-112.08685581382571</v>
      </c>
      <c r="AC282" s="12">
        <f t="array" aca="1" ref="AC282:AC283" ca="1">(MMULT(MINVERSE('Useful matrices &amp; checks'!$G282:$H283),MMULT('SS Taylor expansion'!M$7:N$8,MMULT(MINVERSE('Useful matrices &amp; checks'!$G282:$H283),'SS Taylor expansion'!M$4:M$5)))-MMULT(MINVERSE('Useful matrices &amp; checks'!$G282:$H283),MMULT('SS Taylor expansion'!M$7:N$8,MMULT(MINVERSE('Useful matrices &amp; checks'!$G282:$H283),MMULT('SS Taylor expansion'!M$7:N$8,MMULT(MINVERSE('Useful matrices &amp; checks'!$G282:$H283),'Useful matrices &amp; checks'!$L282:$L283))))))</f>
        <v>-41.810774535706713</v>
      </c>
      <c r="AD282" s="12"/>
      <c r="AE282" s="12">
        <f t="array" aca="1" ref="AE282:AE283" ca="1">Q280:Q281*(INDEX('Flow probs &amp; rates'!AE$6:AE$5999-'Flow probs &amp; rates'!AE$5:AE$5999,'Useful matrices &amp; checks'!$A280))+X280:X281*(INDEX('Flow probs &amp; rates'!AE$6:AE$5999-'Flow probs &amp; rates'!AE$5:AE$5999,'Useful matrices &amp; checks'!$A280))^2</f>
        <v>-9.3889121523836137E-3</v>
      </c>
      <c r="AF282" s="12">
        <f t="array" aca="1" ref="AF282:AF283" ca="1">R280:R281*(INDEX('Flow probs &amp; rates'!AF$6:AF$5999-'Flow probs &amp; rates'!AF$5:AF$5999,'Useful matrices &amp; checks'!$A280))+Y280:Y281*(INDEX('Flow probs &amp; rates'!AF$6:AF$5999-'Flow probs &amp; rates'!AF$5:AF$5999,'Useful matrices &amp; checks'!$A280))^2</f>
        <v>-1.5910084606019722E-2</v>
      </c>
      <c r="AG282" s="12">
        <f t="array" aca="1" ref="AG282:AG283" ca="1">S280:S281*(INDEX('Flow probs &amp; rates'!AG$6:AG$5999-'Flow probs &amp; rates'!AG$5:AG$5999,'Useful matrices &amp; checks'!$A280))+Z280:Z281*(INDEX('Flow probs &amp; rates'!AG$6:AG$5999-'Flow probs &amp; rates'!AG$5:AG$5999,'Useful matrices &amp; checks'!$A280))^2</f>
        <v>-1.1217655779691088E-2</v>
      </c>
      <c r="AH282" s="12">
        <f t="array" aca="1" ref="AH282:AH283" ca="1">T280:T281*(INDEX('Flow probs &amp; rates'!AI$6:AI$5999-'Flow probs &amp; rates'!AI$5:AI$5999,'Useful matrices &amp; checks'!$A280))+AA280:AA281*(INDEX('Flow probs &amp; rates'!AI$6:AI$5999-'Flow probs &amp; rates'!AI$5:AI$5999,'Useful matrices &amp; checks'!$A280))^2</f>
        <v>1.8275128365204756E-3</v>
      </c>
      <c r="AI282" s="12">
        <f t="array" aca="1" ref="AI282:AI283" ca="1">U280:U281*(INDEX('Flow probs &amp; rates'!AJ$6:AJ$5999-'Flow probs &amp; rates'!AJ$5:AJ$5999,'Useful matrices &amp; checks'!$A280))+AB280:AB281*(INDEX('Flow probs &amp; rates'!AJ$6:AJ$5999-'Flow probs &amp; rates'!AJ$5:AJ$5999,'Useful matrices &amp; checks'!$A280))^2</f>
        <v>-2.9015676094488962E-2</v>
      </c>
      <c r="AJ282" s="12">
        <f t="array" aca="1" ref="AJ282:AJ283" ca="1">V280:V281*(INDEX('Flow probs &amp; rates'!AK$6:AK$5999-'Flow probs &amp; rates'!AK$5:AK$5999,'Useful matrices &amp; checks'!$A280))+AC280:AC281*(INDEX('Flow probs &amp; rates'!AK$6:AK$5999-'Flow probs &amp; rates'!AK$5:AK$5999,'Useful matrices &amp; checks'!$A280))^2</f>
        <v>3.0799212420687427E-4</v>
      </c>
      <c r="AK282" s="12"/>
      <c r="AL282" s="12"/>
      <c r="AM282" s="12">
        <f ca="1">'Useful matrices &amp; checks'!AO282</f>
        <v>-6.5208645930608267E-2</v>
      </c>
      <c r="AN282" s="12">
        <f t="shared" ca="1" si="10"/>
        <v>-6.3396823671856034E-2</v>
      </c>
      <c r="AO282" s="12">
        <f t="shared" ca="1" si="11"/>
        <v>-1.8118222587522326E-3</v>
      </c>
    </row>
    <row r="283" spans="1:41" x14ac:dyDescent="0.35">
      <c r="Q283" s="12">
        <f ca="1"/>
        <v>1.2264309370607838</v>
      </c>
      <c r="R283" s="12">
        <f ca="1"/>
        <v>0.17892173847700266</v>
      </c>
      <c r="S283" s="12">
        <f ca="1"/>
        <v>-7.9988428881295481E-2</v>
      </c>
      <c r="T283" s="12">
        <f ca="1"/>
        <v>-6.8319065103026599E-2</v>
      </c>
      <c r="U283" s="12">
        <f ca="1"/>
        <v>-0.10369948676847035</v>
      </c>
      <c r="V283" s="12">
        <f ca="1"/>
        <v>0.60711553108652483</v>
      </c>
      <c r="W283" s="12"/>
      <c r="X283" s="12">
        <f ca="1"/>
        <v>-9.7102293390954166</v>
      </c>
      <c r="Y283" s="12">
        <f ca="1"/>
        <v>-3.2175355243335435</v>
      </c>
      <c r="Z283" s="12">
        <f ca="1"/>
        <v>0.16135540904525619</v>
      </c>
      <c r="AA283" s="12">
        <f ca="1"/>
        <v>0.117709909283975</v>
      </c>
      <c r="AB283" s="12">
        <f ca="1"/>
        <v>1.8343019161892178</v>
      </c>
      <c r="AC283" s="12">
        <f ca="1"/>
        <v>-7.1569180910830639</v>
      </c>
      <c r="AD283" s="12"/>
      <c r="AE283" s="12">
        <f ca="1"/>
        <v>2.4323241071948368E-3</v>
      </c>
      <c r="AF283" s="12">
        <f ca="1"/>
        <v>2.8944448684162493E-4</v>
      </c>
      <c r="AG283" s="12">
        <f ca="1"/>
        <v>2.906084766404928E-3</v>
      </c>
      <c r="AH283" s="12">
        <f ca="1"/>
        <v>2.8733193843435468E-4</v>
      </c>
      <c r="AI283" s="12">
        <f ca="1"/>
        <v>5.2786818458240895E-4</v>
      </c>
      <c r="AJ283" s="12">
        <f ca="1"/>
        <v>4.8424269478385267E-5</v>
      </c>
      <c r="AK283" s="12"/>
      <c r="AL283" s="12"/>
      <c r="AM283" s="12">
        <f ca="1">'Useful matrices &amp; checks'!AO283</f>
        <v>6.7128807937923349E-3</v>
      </c>
      <c r="AN283" s="12">
        <f t="shared" ca="1" si="10"/>
        <v>6.4914777529365385E-3</v>
      </c>
      <c r="AO283" s="12">
        <f t="shared" ca="1" si="11"/>
        <v>2.214030408557964E-4</v>
      </c>
    </row>
    <row r="284" spans="1:41" x14ac:dyDescent="0.35">
      <c r="A284">
        <v>141</v>
      </c>
      <c r="P284" s="56" t="str">
        <f>INDEX('Flow probs &amp; rates'!$A$5:$A$5999,$A284)</f>
        <v>2002,1</v>
      </c>
      <c r="Q284" s="12">
        <f t="array" aca="1" ref="Q284:Q285" ca="1">-1*(MMULT(MINVERSE('Useful matrices &amp; checks'!$G284:$H285),'SS Taylor expansion'!C$4:C$5)-MMULT(MINVERSE('Useful matrices &amp; checks'!$G284:$H285),MMULT('SS Taylor expansion'!C$7:D$8,MMULT(MINVERSE('Useful matrices &amp; checks'!$G284:$H285),'Useful matrices &amp; checks'!$L284:$L285))))</f>
        <v>-4.8608275594540267</v>
      </c>
      <c r="R284" s="12">
        <f t="array" aca="1" ref="R284:R285" ca="1">-1*(MMULT(MINVERSE('Useful matrices &amp; checks'!$G284:$H285),'SS Taylor expansion'!E$4:E$5)-MMULT(MINVERSE('Useful matrices &amp; checks'!$G284:$H285),MMULT('SS Taylor expansion'!E$7:F$8,MMULT(MINVERSE('Useful matrices &amp; checks'!$G284:$H285),'Useful matrices &amp; checks'!$L284:$L285))))</f>
        <v>-11.081789379030226</v>
      </c>
      <c r="S284" s="12">
        <f t="array" aca="1" ref="S284:S285" ca="1">-1*(MMULT(MINVERSE('Useful matrices &amp; checks'!$G284:$H285),'SS Taylor expansion'!G$4:G$5)-MMULT(MINVERSE('Useful matrices &amp; checks'!$G284:$H285),MMULT('SS Taylor expansion'!G$7:H$8,MMULT(MINVERSE('Useful matrices &amp; checks'!$G284:$H285),'Useful matrices &amp; checks'!$L284:$L285))))</f>
        <v>0.30691440019389116</v>
      </c>
      <c r="T284" s="12">
        <f t="array" aca="1" ref="T284:T285" ca="1">-1*(MMULT(MINVERSE('Useful matrices &amp; checks'!$G284:$H285),'SS Taylor expansion'!I$4:I$5)-MMULT(MINVERSE('Useful matrices &amp; checks'!$G284:$H285),MMULT('SS Taylor expansion'!I$7:J$8,MMULT(MINVERSE('Useful matrices &amp; checks'!$G284:$H285),'Useful matrices &amp; checks'!$L284:$L285))))</f>
        <v>-0.39279376652044462</v>
      </c>
      <c r="U284" s="12">
        <f t="array" aca="1" ref="U284:U285" ca="1">-1*(MMULT(MINVERSE('Useful matrices &amp; checks'!$G284:$H285),'SS Taylor expansion'!K$4:K$5)-MMULT(MINVERSE('Useful matrices &amp; checks'!$G284:$H285),MMULT('SS Taylor expansion'!K$7:L$8,MMULT(MINVERSE('Useful matrices &amp; checks'!$G284:$H285),'Useful matrices &amp; checks'!$L284:$L285))))</f>
        <v>6.060349888564966</v>
      </c>
      <c r="V284" s="12">
        <f t="array" aca="1" ref="V284:V285" ca="1">-1*(MMULT(MINVERSE('Useful matrices &amp; checks'!$G284:$H285),'SS Taylor expansion'!M$4:M$5)-MMULT(MINVERSE('Useful matrices &amp; checks'!$G284:$H285),MMULT('SS Taylor expansion'!M$7:N$8,MMULT(MINVERSE('Useful matrices &amp; checks'!$G284:$H285),'Useful matrices &amp; checks'!$L284:$L285))))</f>
        <v>3.4020864303175182</v>
      </c>
      <c r="W284" s="12"/>
      <c r="X284" s="12">
        <f t="array" aca="1" ref="X284:X285" ca="1">(MMULT(MINVERSE('Useful matrices &amp; checks'!$G284:$H285),MMULT('SS Taylor expansion'!C$7:D$8,MMULT(MINVERSE('Useful matrices &amp; checks'!$G284:$H285),'SS Taylor expansion'!C$4:C$5)))-MMULT(MINVERSE('Useful matrices &amp; checks'!$G284:$H285),MMULT('SS Taylor expansion'!C$7:D$8,MMULT(MINVERSE('Useful matrices &amp; checks'!$G284:$H285),MMULT('SS Taylor expansion'!C$7:D$8,MMULT(MINVERSE('Useful matrices &amp; checks'!$G284:$H285),'Useful matrices &amp; checks'!$L284:$L285))))))</f>
        <v>38.040862815742308</v>
      </c>
      <c r="Y284" s="12">
        <f t="array" aca="1" ref="Y284:Y285" ca="1">(MMULT(MINVERSE('Useful matrices &amp; checks'!$G284:$H285),MMULT('SS Taylor expansion'!E$7:F$8,MMULT(MINVERSE('Useful matrices &amp; checks'!$G284:$H285),'SS Taylor expansion'!E$4:E$5)))-MMULT(MINVERSE('Useful matrices &amp; checks'!$G284:$H285),MMULT('SS Taylor expansion'!E$7:F$8,MMULT(MINVERSE('Useful matrices &amp; checks'!$G284:$H285),MMULT('SS Taylor expansion'!E$7:F$8,MMULT(MINVERSE('Useful matrices &amp; checks'!$G284:$H285),'Useful matrices &amp; checks'!$L284:$L285))))))</f>
        <v>197.71959539980904</v>
      </c>
      <c r="Z284" s="12">
        <f t="array" aca="1" ref="Z284:Z285" ca="1">(MMULT(MINVERSE('Useful matrices &amp; checks'!$G284:$H285),MMULT('SS Taylor expansion'!G$7:H$8,MMULT(MINVERSE('Useful matrices &amp; checks'!$G284:$H285),'SS Taylor expansion'!G$4:G$5)))-MMULT(MINVERSE('Useful matrices &amp; checks'!$G284:$H285),MMULT('SS Taylor expansion'!G$7:H$8,MMULT(MINVERSE('Useful matrices &amp; checks'!$G284:$H285),MMULT('SS Taylor expansion'!G$7:H$8,MMULT(MINVERSE('Useful matrices &amp; checks'!$G284:$H285),'Useful matrices &amp; checks'!$L284:$L285))))))</f>
        <v>-0.62453342380697874</v>
      </c>
      <c r="AA284" s="12">
        <f t="array" aca="1" ref="AA284:AA285" ca="1">(MMULT(MINVERSE('Useful matrices &amp; checks'!$G284:$H285),MMULT('SS Taylor expansion'!I$7:J$8,MMULT(MINVERSE('Useful matrices &amp; checks'!$G284:$H285),'SS Taylor expansion'!I$4:I$5)))-MMULT(MINVERSE('Useful matrices &amp; checks'!$G284:$H285),MMULT('SS Taylor expansion'!I$7:J$8,MMULT(MINVERSE('Useful matrices &amp; checks'!$G284:$H285),MMULT('SS Taylor expansion'!I$7:J$8,MMULT(MINVERSE('Useful matrices &amp; checks'!$G284:$H285),'Useful matrices &amp; checks'!$L284:$L285))))))</f>
        <v>0.70796306576678791</v>
      </c>
      <c r="AB284" s="12">
        <f t="array" aca="1" ref="AB284:AB285" ca="1">(MMULT(MINVERSE('Useful matrices &amp; checks'!$G284:$H285),MMULT('SS Taylor expansion'!K$7:L$8,MMULT(MINVERSE('Useful matrices &amp; checks'!$G284:$H285),'SS Taylor expansion'!K$4:K$5)))-MMULT(MINVERSE('Useful matrices &amp; checks'!$G284:$H285),MMULT('SS Taylor expansion'!K$7:L$8,MMULT(MINVERSE('Useful matrices &amp; checks'!$G284:$H285),MMULT('SS Taylor expansion'!K$7:L$8,MMULT(MINVERSE('Useful matrices &amp; checks'!$G284:$H285),'Useful matrices &amp; checks'!$L284:$L285))))))</f>
        <v>-106.71880895001883</v>
      </c>
      <c r="AC284" s="12">
        <f t="array" aca="1" ref="AC284:AC285" ca="1">(MMULT(MINVERSE('Useful matrices &amp; checks'!$G284:$H285),MMULT('SS Taylor expansion'!M$7:N$8,MMULT(MINVERSE('Useful matrices &amp; checks'!$G284:$H285),'SS Taylor expansion'!M$4:M$5)))-MMULT(MINVERSE('Useful matrices &amp; checks'!$G284:$H285),MMULT('SS Taylor expansion'!M$7:N$8,MMULT(MINVERSE('Useful matrices &amp; checks'!$G284:$H285),MMULT('SS Taylor expansion'!M$7:N$8,MMULT(MINVERSE('Useful matrices &amp; checks'!$G284:$H285),'Useful matrices &amp; checks'!$L284:$L285))))))</f>
        <v>-40.206607875073118</v>
      </c>
      <c r="AD284" s="12"/>
      <c r="AE284" s="12">
        <f t="array" aca="1" ref="AE284:AE285" ca="1">Q282:Q283*(INDEX('Flow probs &amp; rates'!AE$6:AE$5999-'Flow probs &amp; rates'!AE$5:AE$5999,'Useful matrices &amp; checks'!$A282))+X282:X283*(INDEX('Flow probs &amp; rates'!AE$6:AE$5999-'Flow probs &amp; rates'!AE$5:AE$5999,'Useful matrices &amp; checks'!$A282))^2</f>
        <v>-6.1311364568928024E-4</v>
      </c>
      <c r="AF284" s="12">
        <f t="array" aca="1" ref="AF284:AF285" ca="1">R282:R283*(INDEX('Flow probs &amp; rates'!AF$6:AF$5999-'Flow probs &amp; rates'!AF$5:AF$5999,'Useful matrices &amp; checks'!$A282))+Y282:Y283*(INDEX('Flow probs &amp; rates'!AF$6:AF$5999-'Flow probs &amp; rates'!AF$5:AF$5999,'Useful matrices &amp; checks'!$A282))^2</f>
        <v>6.5282324184122607E-3</v>
      </c>
      <c r="AG284" s="12">
        <f t="array" aca="1" ref="AG284:AG285" ca="1">S282:S283*(INDEX('Flow probs &amp; rates'!AG$6:AG$5999-'Flow probs &amp; rates'!AG$5:AG$5999,'Useful matrices &amp; checks'!$A282))+Z282:Z283*(INDEX('Flow probs &amp; rates'!AG$6:AG$5999-'Flow probs &amp; rates'!AG$5:AG$5999,'Useful matrices &amp; checks'!$A282))^2</f>
        <v>-1.3031664373694951E-3</v>
      </c>
      <c r="AH284" s="12">
        <f t="array" aca="1" ref="AH284:AH285" ca="1">T282:T283*(INDEX('Flow probs &amp; rates'!AI$6:AI$5999-'Flow probs &amp; rates'!AI$5:AI$5999,'Useful matrices &amp; checks'!$A282))+AA282:AA283*(INDEX('Flow probs &amp; rates'!AI$6:AI$5999-'Flow probs &amp; rates'!AI$5:AI$5999,'Useful matrices &amp; checks'!$A282))^2</f>
        <v>2.6151095782391909E-3</v>
      </c>
      <c r="AI284" s="12">
        <f t="array" aca="1" ref="AI284:AI285" ca="1">U282:U283*(INDEX('Flow probs &amp; rates'!AJ$6:AJ$5999-'Flow probs &amp; rates'!AJ$5:AJ$5999,'Useful matrices &amp; checks'!$A282))+AB282:AB283*(INDEX('Flow probs &amp; rates'!AJ$6:AJ$5999-'Flow probs &amp; rates'!AJ$5:AJ$5999,'Useful matrices &amp; checks'!$A282))^2</f>
        <v>1.2053456903965804E-2</v>
      </c>
      <c r="AJ284" s="12">
        <f t="array" aca="1" ref="AJ284:AJ285" ca="1">V282:V283*(INDEX('Flow probs &amp; rates'!AK$6:AK$5999-'Flow probs &amp; rates'!AK$5:AK$5999,'Useful matrices &amp; checks'!$A282))+AC282:AC283*(INDEX('Flow probs &amp; rates'!AK$6:AK$5999-'Flow probs &amp; rates'!AK$5:AK$5999,'Useful matrices &amp; checks'!$A282))^2</f>
        <v>-6.5203083778740192E-3</v>
      </c>
      <c r="AK284" s="12"/>
      <c r="AL284" s="12"/>
      <c r="AM284" s="12">
        <f ca="1">'Useful matrices &amp; checks'!AO284</f>
        <v>1.3135795909578141E-2</v>
      </c>
      <c r="AN284" s="12">
        <f t="shared" ca="1" si="10"/>
        <v>1.276021043968446E-2</v>
      </c>
      <c r="AO284" s="12">
        <f t="shared" ca="1" si="11"/>
        <v>3.7558546989368072E-4</v>
      </c>
    </row>
    <row r="285" spans="1:41" x14ac:dyDescent="0.35">
      <c r="P285" s="56"/>
      <c r="Q285" s="12">
        <f ca="1"/>
        <v>1.2638877092007519</v>
      </c>
      <c r="R285" s="12">
        <f ca="1"/>
        <v>0.14440836565453175</v>
      </c>
      <c r="S285" s="12">
        <f ca="1"/>
        <v>-7.9802324488414858E-2</v>
      </c>
      <c r="T285" s="12">
        <f ca="1"/>
        <v>-7.0684328347687966E-2</v>
      </c>
      <c r="U285" s="12">
        <f ca="1"/>
        <v>-7.8973277037582224E-2</v>
      </c>
      <c r="V285" s="12">
        <f ca="1"/>
        <v>0.6122148944419683</v>
      </c>
      <c r="W285" s="12"/>
      <c r="X285" s="12">
        <f ca="1"/>
        <v>-9.8911920598164436</v>
      </c>
      <c r="Y285" s="12">
        <f ca="1"/>
        <v>-2.5765120282461393</v>
      </c>
      <c r="Z285" s="12">
        <f ca="1"/>
        <v>0.1623880108232772</v>
      </c>
      <c r="AA285" s="12">
        <f ca="1"/>
        <v>0.12739991838972017</v>
      </c>
      <c r="AB285" s="12">
        <f ca="1"/>
        <v>1.3906679019033179</v>
      </c>
      <c r="AC285" s="12">
        <f ca="1"/>
        <v>-7.2352906665602124</v>
      </c>
      <c r="AD285" s="12"/>
      <c r="AE285" s="12">
        <f ca="1"/>
        <v>1.5621076312306493E-4</v>
      </c>
      <c r="AF285" s="12">
        <f ca="1"/>
        <v>-1.0683455385983914E-4</v>
      </c>
      <c r="AG285" s="12">
        <f ca="1"/>
        <v>3.3202429123722541E-4</v>
      </c>
      <c r="AH285" s="12">
        <f ca="1"/>
        <v>4.4763880264119373E-4</v>
      </c>
      <c r="AI285" s="12">
        <f ca="1"/>
        <v>-1.9725487823810868E-4</v>
      </c>
      <c r="AJ285" s="12">
        <f ca="1"/>
        <v>-1.1161073552750024E-3</v>
      </c>
      <c r="AK285" s="12"/>
      <c r="AL285" s="12"/>
      <c r="AM285" s="12">
        <f ca="1">'Useful matrices &amp; checks'!AO285</f>
        <v>-4.3527243503002633E-4</v>
      </c>
      <c r="AN285" s="12">
        <f t="shared" ca="1" si="10"/>
        <v>-4.843229303714661E-4</v>
      </c>
      <c r="AO285" s="12">
        <f t="shared" ca="1" si="11"/>
        <v>4.9050495341439767E-5</v>
      </c>
    </row>
    <row r="286" spans="1:41" x14ac:dyDescent="0.35">
      <c r="A286">
        <v>142</v>
      </c>
      <c r="P286" s="56" t="str">
        <f>INDEX('Flow probs &amp; rates'!$A$5:$A$5999,$A286)</f>
        <v>2002,2</v>
      </c>
      <c r="Q286" s="12">
        <f t="array" aca="1" ref="Q286:Q287" ca="1">-1*(MMULT(MINVERSE('Useful matrices &amp; checks'!$G286:$H287),'SS Taylor expansion'!C$4:C$5)-MMULT(MINVERSE('Useful matrices &amp; checks'!$G286:$H287),MMULT('SS Taylor expansion'!C$7:D$8,MMULT(MINVERSE('Useful matrices &amp; checks'!$G286:$H287),'Useful matrices &amp; checks'!$L286:$L287))))</f>
        <v>-4.8563548921684907</v>
      </c>
      <c r="R286" s="12">
        <f t="array" aca="1" ref="R286:R287" ca="1">-1*(MMULT(MINVERSE('Useful matrices &amp; checks'!$G286:$H287),'SS Taylor expansion'!E$4:E$5)-MMULT(MINVERSE('Useful matrices &amp; checks'!$G286:$H287),MMULT('SS Taylor expansion'!E$7:F$8,MMULT(MINVERSE('Useful matrices &amp; checks'!$G286:$H287),'Useful matrices &amp; checks'!$L286:$L287))))</f>
        <v>-11.036686521314671</v>
      </c>
      <c r="S286" s="12">
        <f t="array" aca="1" ref="S286:S287" ca="1">-1*(MMULT(MINVERSE('Useful matrices &amp; checks'!$G286:$H287),'SS Taylor expansion'!G$4:G$5)-MMULT(MINVERSE('Useful matrices &amp; checks'!$G286:$H287),MMULT('SS Taylor expansion'!G$7:H$8,MMULT(MINVERSE('Useful matrices &amp; checks'!$G286:$H287),'Useful matrices &amp; checks'!$L286:$L287))))</f>
        <v>0.31664405858789263</v>
      </c>
      <c r="T286" s="12">
        <f t="array" aca="1" ref="T286:T287" ca="1">-1*(MMULT(MINVERSE('Useful matrices &amp; checks'!$G286:$H287),'SS Taylor expansion'!I$4:I$5)-MMULT(MINVERSE('Useful matrices &amp; checks'!$G286:$H287),MMULT('SS Taylor expansion'!I$7:J$8,MMULT(MINVERSE('Useful matrices &amp; checks'!$G286:$H287),'Useful matrices &amp; checks'!$L286:$L287))))</f>
        <v>-0.40296999167582098</v>
      </c>
      <c r="U286" s="12">
        <f t="array" aca="1" ref="U286:U287" ca="1">-1*(MMULT(MINVERSE('Useful matrices &amp; checks'!$G286:$H287),'SS Taylor expansion'!K$4:K$5)-MMULT(MINVERSE('Useful matrices &amp; checks'!$G286:$H287),MMULT('SS Taylor expansion'!K$7:L$8,MMULT(MINVERSE('Useful matrices &amp; checks'!$G286:$H287),'Useful matrices &amp; checks'!$L286:$L287))))</f>
        <v>6.1915672394322723</v>
      </c>
      <c r="V286" s="12">
        <f t="array" aca="1" ref="V286:V287" ca="1">-1*(MMULT(MINVERSE('Useful matrices &amp; checks'!$G286:$H287),'SS Taylor expansion'!M$4:M$5)-MMULT(MINVERSE('Useful matrices &amp; checks'!$G286:$H287),MMULT('SS Taylor expansion'!M$7:N$8,MMULT(MINVERSE('Useful matrices &amp; checks'!$G286:$H287),'Useful matrices &amp; checks'!$L286:$L287))))</f>
        <v>3.4671582607648803</v>
      </c>
      <c r="W286" s="12"/>
      <c r="X286" s="12">
        <f t="array" aca="1" ref="X286:X287" ca="1">(MMULT(MINVERSE('Useful matrices &amp; checks'!$G286:$H287),MMULT('SS Taylor expansion'!C$7:D$8,MMULT(MINVERSE('Useful matrices &amp; checks'!$G286:$H287),'SS Taylor expansion'!C$4:C$5)))-MMULT(MINVERSE('Useful matrices &amp; checks'!$G286:$H287),MMULT('SS Taylor expansion'!C$7:D$8,MMULT(MINVERSE('Useful matrices &amp; checks'!$G286:$H287),MMULT('SS Taylor expansion'!C$7:D$8,MMULT(MINVERSE('Useful matrices &amp; checks'!$G286:$H287),'Useful matrices &amp; checks'!$L286:$L287))))))</f>
        <v>38.352615633507376</v>
      </c>
      <c r="Y286" s="12">
        <f t="array" aca="1" ref="Y286:Y287" ca="1">(MMULT(MINVERSE('Useful matrices &amp; checks'!$G286:$H287),MMULT('SS Taylor expansion'!E$7:F$8,MMULT(MINVERSE('Useful matrices &amp; checks'!$G286:$H287),'SS Taylor expansion'!E$4:E$5)))-MMULT(MINVERSE('Useful matrices &amp; checks'!$G286:$H287),MMULT('SS Taylor expansion'!E$7:F$8,MMULT(MINVERSE('Useful matrices &amp; checks'!$G286:$H287),MMULT('SS Taylor expansion'!E$7:F$8,MMULT(MINVERSE('Useful matrices &amp; checks'!$G286:$H287),'Useful matrices &amp; checks'!$L286:$L287))))))</f>
        <v>198.08499075611877</v>
      </c>
      <c r="Z286" s="12">
        <f t="array" aca="1" ref="Z286:Z287" ca="1">(MMULT(MINVERSE('Useful matrices &amp; checks'!$G286:$H287),MMULT('SS Taylor expansion'!G$7:H$8,MMULT(MINVERSE('Useful matrices &amp; checks'!$G286:$H287),'SS Taylor expansion'!G$4:G$5)))-MMULT(MINVERSE('Useful matrices &amp; checks'!$G286:$H287),MMULT('SS Taylor expansion'!G$7:H$8,MMULT(MINVERSE('Useful matrices &amp; checks'!$G286:$H287),MMULT('SS Taylor expansion'!G$7:H$8,MMULT(MINVERSE('Useful matrices &amp; checks'!$G286:$H287),'Useful matrices &amp; checks'!$L286:$L287))))))</f>
        <v>-0.65606312609722506</v>
      </c>
      <c r="AA286" s="12">
        <f t="array" aca="1" ref="AA286:AA287" ca="1">(MMULT(MINVERSE('Useful matrices &amp; checks'!$G286:$H287),MMULT('SS Taylor expansion'!I$7:J$8,MMULT(MINVERSE('Useful matrices &amp; checks'!$G286:$H287),'SS Taylor expansion'!I$4:I$5)))-MMULT(MINVERSE('Useful matrices &amp; checks'!$G286:$H287),MMULT('SS Taylor expansion'!I$7:J$8,MMULT(MINVERSE('Useful matrices &amp; checks'!$G286:$H287),MMULT('SS Taylor expansion'!I$7:J$8,MMULT(MINVERSE('Useful matrices &amp; checks'!$G286:$H287),'Useful matrices &amp; checks'!$L286:$L287))))))</f>
        <v>0.74320885147634896</v>
      </c>
      <c r="AB286" s="12">
        <f t="array" aca="1" ref="AB286:AB287" ca="1">(MMULT(MINVERSE('Useful matrices &amp; checks'!$G286:$H287),MMULT('SS Taylor expansion'!K$7:L$8,MMULT(MINVERSE('Useful matrices &amp; checks'!$G286:$H287),'SS Taylor expansion'!K$4:K$5)))-MMULT(MINVERSE('Useful matrices &amp; checks'!$G286:$H287),MMULT('SS Taylor expansion'!K$7:L$8,MMULT(MINVERSE('Useful matrices &amp; checks'!$G286:$H287),MMULT('SS Taylor expansion'!K$7:L$8,MMULT(MINVERSE('Useful matrices &amp; checks'!$G286:$H287),'Useful matrices &amp; checks'!$L286:$L287))))))</f>
        <v>-109.71624089365002</v>
      </c>
      <c r="AC286" s="12">
        <f t="array" aca="1" ref="AC286:AC287" ca="1">(MMULT(MINVERSE('Useful matrices &amp; checks'!$G286:$H287),MMULT('SS Taylor expansion'!M$7:N$8,MMULT(MINVERSE('Useful matrices &amp; checks'!$G286:$H287),'SS Taylor expansion'!M$4:M$5)))-MMULT(MINVERSE('Useful matrices &amp; checks'!$G286:$H287),MMULT('SS Taylor expansion'!M$7:N$8,MMULT(MINVERSE('Useful matrices &amp; checks'!$G286:$H287),MMULT('SS Taylor expansion'!M$7:N$8,MMULT(MINVERSE('Useful matrices &amp; checks'!$G286:$H287),'Useful matrices &amp; checks'!$L286:$L287))))))</f>
        <v>-41.241112172693008</v>
      </c>
      <c r="AD286" s="12"/>
      <c r="AE286" s="12">
        <f t="array" aca="1" ref="AE286:AE287" ca="1">Q284:Q285*(INDEX('Flow probs &amp; rates'!AE$6:AE$5999-'Flow probs &amp; rates'!AE$5:AE$5999,'Useful matrices &amp; checks'!$A284))+X284:X285*(INDEX('Flow probs &amp; rates'!AE$6:AE$5999-'Flow probs &amp; rates'!AE$5:AE$5999,'Useful matrices &amp; checks'!$A284))^2</f>
        <v>-5.9625341835242446E-4</v>
      </c>
      <c r="AF286" s="12">
        <f t="array" aca="1" ref="AF286:AF287" ca="1">R284:R285*(INDEX('Flow probs &amp; rates'!AF$6:AF$5999-'Flow probs &amp; rates'!AF$5:AF$5999,'Useful matrices &amp; checks'!$A284))+Y284:Y285*(INDEX('Flow probs &amp; rates'!AF$6:AF$5999-'Flow probs &amp; rates'!AF$5:AF$5999,'Useful matrices &amp; checks'!$A284))^2</f>
        <v>-1.5516293525248415E-3</v>
      </c>
      <c r="AG286" s="12">
        <f t="array" aca="1" ref="AG286:AG287" ca="1">S284:S285*(INDEX('Flow probs &amp; rates'!AG$6:AG$5999-'Flow probs &amp; rates'!AG$5:AG$5999,'Useful matrices &amp; checks'!$A284))+Z284:Z285*(INDEX('Flow probs &amp; rates'!AG$6:AG$5999-'Flow probs &amp; rates'!AG$5:AG$5999,'Useful matrices &amp; checks'!$A284))^2</f>
        <v>-2.1290311965662875E-3</v>
      </c>
      <c r="AH286" s="12">
        <f t="array" aca="1" ref="AH286:AH287" ca="1">T284:T285*(INDEX('Flow probs &amp; rates'!AI$6:AI$5999-'Flow probs &amp; rates'!AI$5:AI$5999,'Useful matrices &amp; checks'!$A284))+AA284:AA285*(INDEX('Flow probs &amp; rates'!AI$6:AI$5999-'Flow probs &amp; rates'!AI$5:AI$5999,'Useful matrices &amp; checks'!$A284))^2</f>
        <v>1.2533157592562875E-3</v>
      </c>
      <c r="AI286" s="12">
        <f t="array" aca="1" ref="AI286:AI287" ca="1">U284:U285*(INDEX('Flow probs &amp; rates'!AJ$6:AJ$5999-'Flow probs &amp; rates'!AJ$5:AJ$5999,'Useful matrices &amp; checks'!$A284))+AB284:AB285*(INDEX('Flow probs &amp; rates'!AJ$6:AJ$5999-'Flow probs &amp; rates'!AJ$5:AJ$5999,'Useful matrices &amp; checks'!$A284))^2</f>
        <v>-2.508928256234963E-3</v>
      </c>
      <c r="AJ286" s="12">
        <f t="array" aca="1" ref="AJ286:AJ287" ca="1">V284:V285*(INDEX('Flow probs &amp; rates'!AK$6:AK$5999-'Flow probs &amp; rates'!AK$5:AK$5999,'Useful matrices &amp; checks'!$A284))+AC284:AC285*(INDEX('Flow probs &amp; rates'!AK$6:AK$5999-'Flow probs &amp; rates'!AK$5:AK$5999,'Useful matrices &amp; checks'!$A284))^2</f>
        <v>-6.3999117386440835E-4</v>
      </c>
      <c r="AK286" s="12"/>
      <c r="AL286" s="12"/>
      <c r="AM286" s="12">
        <f ca="1">'Useful matrices &amp; checks'!AO286</f>
        <v>-6.1819827228712931E-3</v>
      </c>
      <c r="AN286" s="12">
        <f t="shared" ca="1" si="10"/>
        <v>-6.1725176382866377E-3</v>
      </c>
      <c r="AO286" s="12">
        <f t="shared" ca="1" si="11"/>
        <v>-9.4650845846554199E-6</v>
      </c>
    </row>
    <row r="287" spans="1:41" x14ac:dyDescent="0.35">
      <c r="Q287" s="12">
        <f ca="1"/>
        <v>1.2740900691364181</v>
      </c>
      <c r="R287" s="12">
        <f ca="1"/>
        <v>0.13995700442913728</v>
      </c>
      <c r="S287" s="12">
        <f ca="1"/>
        <v>-8.3073222500372218E-2</v>
      </c>
      <c r="T287" s="12">
        <f ca="1"/>
        <v>-7.3947745698478687E-2</v>
      </c>
      <c r="U287" s="12">
        <f ca="1"/>
        <v>-7.8515703230221057E-2</v>
      </c>
      <c r="V287" s="12">
        <f ca="1"/>
        <v>0.63624722103297215</v>
      </c>
      <c r="W287" s="12"/>
      <c r="X287" s="12">
        <f ca="1"/>
        <v>-10.062009014798033</v>
      </c>
      <c r="Y287" s="12">
        <f ca="1"/>
        <v>-2.5119298147191884</v>
      </c>
      <c r="Z287" s="12">
        <f ca="1"/>
        <v>0.17212158753781359</v>
      </c>
      <c r="AA287" s="12">
        <f ca="1"/>
        <v>0.13638390025340713</v>
      </c>
      <c r="AB287" s="12">
        <f ca="1"/>
        <v>1.3913194311576533</v>
      </c>
      <c r="AC287" s="12">
        <f ca="1"/>
        <v>-7.5680257544391338</v>
      </c>
      <c r="AD287" s="12"/>
      <c r="AE287" s="12">
        <f ca="1"/>
        <v>1.550347873499154E-4</v>
      </c>
      <c r="AF287" s="12">
        <f ca="1"/>
        <v>2.021950167395439E-5</v>
      </c>
      <c r="AG287" s="12">
        <f ca="1"/>
        <v>5.5357988509827755E-4</v>
      </c>
      <c r="AH287" s="12">
        <f ca="1"/>
        <v>2.2553764901967258E-4</v>
      </c>
      <c r="AI287" s="12">
        <f ca="1"/>
        <v>3.2694199161820847E-5</v>
      </c>
      <c r="AJ287" s="12">
        <f ca="1"/>
        <v>-1.1516818780956783E-4</v>
      </c>
      <c r="AK287" s="12"/>
      <c r="AL287" s="12"/>
      <c r="AM287" s="12">
        <f ca="1">'Useful matrices &amp; checks'!AO287</f>
        <v>8.7743325519634013E-4</v>
      </c>
      <c r="AN287" s="12">
        <f t="shared" ca="1" si="10"/>
        <v>8.7189783449407286E-4</v>
      </c>
      <c r="AO287" s="12">
        <f t="shared" ca="1" si="11"/>
        <v>5.5354207022672739E-6</v>
      </c>
    </row>
    <row r="288" spans="1:41" x14ac:dyDescent="0.35">
      <c r="A288">
        <v>143</v>
      </c>
      <c r="P288" s="56" t="str">
        <f>INDEX('Flow probs &amp; rates'!$A$5:$A$5999,$A288)</f>
        <v>2002,3</v>
      </c>
      <c r="Q288" s="12">
        <f t="array" aca="1" ref="Q288:Q289" ca="1">-1*(MMULT(MINVERSE('Useful matrices &amp; checks'!$G288:$H289),'SS Taylor expansion'!C$4:C$5)-MMULT(MINVERSE('Useful matrices &amp; checks'!$G288:$H289),MMULT('SS Taylor expansion'!C$7:D$8,MMULT(MINVERSE('Useful matrices &amp; checks'!$G288:$H289),'Useful matrices &amp; checks'!$L288:$L289))))</f>
        <v>-4.7679188733908697</v>
      </c>
      <c r="R288" s="12">
        <f t="array" aca="1" ref="R288:R289" ca="1">-1*(MMULT(MINVERSE('Useful matrices &amp; checks'!$G288:$H289),'SS Taylor expansion'!E$4:E$5)-MMULT(MINVERSE('Useful matrices &amp; checks'!$G288:$H289),MMULT('SS Taylor expansion'!E$7:F$8,MMULT(MINVERSE('Useful matrices &amp; checks'!$G288:$H289),'Useful matrices &amp; checks'!$L288:$L289))))</f>
        <v>-10.890996830956546</v>
      </c>
      <c r="S288" s="12">
        <f t="array" aca="1" ref="S288:S289" ca="1">-1*(MMULT(MINVERSE('Useful matrices &amp; checks'!$G288:$H289),'SS Taylor expansion'!G$4:G$5)-MMULT(MINVERSE('Useful matrices &amp; checks'!$G288:$H289),MMULT('SS Taylor expansion'!G$7:H$8,MMULT(MINVERSE('Useful matrices &amp; checks'!$G288:$H289),'Useful matrices &amp; checks'!$L288:$L289))))</f>
        <v>0.30761934815067982</v>
      </c>
      <c r="T288" s="12">
        <f t="array" aca="1" ref="T288:T289" ca="1">-1*(MMULT(MINVERSE('Useful matrices &amp; checks'!$G288:$H289),'SS Taylor expansion'!I$4:I$5)-MMULT(MINVERSE('Useful matrices &amp; checks'!$G288:$H289),MMULT('SS Taylor expansion'!I$7:J$8,MMULT(MINVERSE('Useful matrices &amp; checks'!$G288:$H289),'Useful matrices &amp; checks'!$L288:$L289))))</f>
        <v>-0.39505228591328323</v>
      </c>
      <c r="U288" s="12">
        <f t="array" aca="1" ref="U288:U289" ca="1">-1*(MMULT(MINVERSE('Useful matrices &amp; checks'!$G288:$H289),'SS Taylor expansion'!K$4:K$5)-MMULT(MINVERSE('Useful matrices &amp; checks'!$G288:$H289),MMULT('SS Taylor expansion'!K$7:L$8,MMULT(MINVERSE('Useful matrices &amp; checks'!$G288:$H289),'Useful matrices &amp; checks'!$L288:$L289))))</f>
        <v>7.0667089580410352</v>
      </c>
      <c r="V288" s="12">
        <f t="array" aca="1" ref="V288:V289" ca="1">-1*(MMULT(MINVERSE('Useful matrices &amp; checks'!$G288:$H289),'SS Taylor expansion'!M$4:M$5)-MMULT(MINVERSE('Useful matrices &amp; checks'!$G288:$H289),MMULT('SS Taylor expansion'!M$7:N$8,MMULT(MINVERSE('Useful matrices &amp; checks'!$G288:$H289),'Useful matrices &amp; checks'!$L288:$L289))))</f>
        <v>3.9730072944766981</v>
      </c>
      <c r="W288" s="12"/>
      <c r="X288" s="12">
        <f t="array" aca="1" ref="X288:X289" ca="1">(MMULT(MINVERSE('Useful matrices &amp; checks'!$G288:$H289),MMULT('SS Taylor expansion'!C$7:D$8,MMULT(MINVERSE('Useful matrices &amp; checks'!$G288:$H289),'SS Taylor expansion'!C$4:C$5)))-MMULT(MINVERSE('Useful matrices &amp; checks'!$G288:$H289),MMULT('SS Taylor expansion'!C$7:D$8,MMULT(MINVERSE('Useful matrices &amp; checks'!$G288:$H289),MMULT('SS Taylor expansion'!C$7:D$8,MMULT(MINVERSE('Useful matrices &amp; checks'!$G288:$H289),'Useful matrices &amp; checks'!$L288:$L289))))))</f>
        <v>38.950273029453825</v>
      </c>
      <c r="Y288" s="12">
        <f t="array" aca="1" ref="Y288:Y289" ca="1">(MMULT(MINVERSE('Useful matrices &amp; checks'!$G288:$H289),MMULT('SS Taylor expansion'!E$7:F$8,MMULT(MINVERSE('Useful matrices &amp; checks'!$G288:$H289),'SS Taylor expansion'!E$4:E$5)))-MMULT(MINVERSE('Useful matrices &amp; checks'!$G288:$H289),MMULT('SS Taylor expansion'!E$7:F$8,MMULT(MINVERSE('Useful matrices &amp; checks'!$G288:$H289),MMULT('SS Taylor expansion'!E$7:F$8,MMULT(MINVERSE('Useful matrices &amp; checks'!$G288:$H289),'Useful matrices &amp; checks'!$L288:$L289))))))</f>
        <v>203.23011137901634</v>
      </c>
      <c r="Z288" s="12">
        <f t="array" aca="1" ref="Z288:Z289" ca="1">(MMULT(MINVERSE('Useful matrices &amp; checks'!$G288:$H289),MMULT('SS Taylor expansion'!G$7:H$8,MMULT(MINVERSE('Useful matrices &amp; checks'!$G288:$H289),'SS Taylor expansion'!G$4:G$5)))-MMULT(MINVERSE('Useful matrices &amp; checks'!$G288:$H289),MMULT('SS Taylor expansion'!G$7:H$8,MMULT(MINVERSE('Useful matrices &amp; checks'!$G288:$H289),MMULT('SS Taylor expansion'!G$7:H$8,MMULT(MINVERSE('Useful matrices &amp; checks'!$G288:$H289),'Useful matrices &amp; checks'!$L288:$L289))))))</f>
        <v>-0.62143849855037958</v>
      </c>
      <c r="AA288" s="12">
        <f t="array" aca="1" ref="AA288:AA289" ca="1">(MMULT(MINVERSE('Useful matrices &amp; checks'!$G288:$H289),MMULT('SS Taylor expansion'!I$7:J$8,MMULT(MINVERSE('Useful matrices &amp; checks'!$G288:$H289),'SS Taylor expansion'!I$4:I$5)))-MMULT(MINVERSE('Useful matrices &amp; checks'!$G288:$H289),MMULT('SS Taylor expansion'!I$7:J$8,MMULT(MINVERSE('Useful matrices &amp; checks'!$G288:$H289),MMULT('SS Taylor expansion'!I$7:J$8,MMULT(MINVERSE('Useful matrices &amp; checks'!$G288:$H289),'Useful matrices &amp; checks'!$L288:$L289))))))</f>
        <v>0.72538291394557353</v>
      </c>
      <c r="AB288" s="12">
        <f t="array" aca="1" ref="AB288:AB289" ca="1">(MMULT(MINVERSE('Useful matrices &amp; checks'!$G288:$H289),MMULT('SS Taylor expansion'!K$7:L$8,MMULT(MINVERSE('Useful matrices &amp; checks'!$G288:$H289),'SS Taylor expansion'!K$4:K$5)))-MMULT(MINVERSE('Useful matrices &amp; checks'!$G288:$H289),MMULT('SS Taylor expansion'!K$7:L$8,MMULT(MINVERSE('Useful matrices &amp; checks'!$G288:$H289),MMULT('SS Taylor expansion'!K$7:L$8,MMULT(MINVERSE('Useful matrices &amp; checks'!$G288:$H289),'Useful matrices &amp; checks'!$L288:$L289))))))</f>
        <v>-130.56728962560075</v>
      </c>
      <c r="AC288" s="12">
        <f t="array" aca="1" ref="AC288:AC289" ca="1">(MMULT(MINVERSE('Useful matrices &amp; checks'!$G288:$H289),MMULT('SS Taylor expansion'!M$7:N$8,MMULT(MINVERSE('Useful matrices &amp; checks'!$G288:$H289),'SS Taylor expansion'!M$4:M$5)))-MMULT(MINVERSE('Useful matrices &amp; checks'!$G288:$H289),MMULT('SS Taylor expansion'!M$7:N$8,MMULT(MINVERSE('Useful matrices &amp; checks'!$G288:$H289),MMULT('SS Taylor expansion'!M$7:N$8,MMULT(MINVERSE('Useful matrices &amp; checks'!$G288:$H289),'Useful matrices &amp; checks'!$L288:$L289))))))</f>
        <v>-48.976480336990591</v>
      </c>
      <c r="AD288" s="12"/>
      <c r="AE288" s="12">
        <f t="array" aca="1" ref="AE288:AE289" ca="1">Q286:Q287*(INDEX('Flow probs &amp; rates'!AE$6:AE$5999-'Flow probs &amp; rates'!AE$5:AE$5999,'Useful matrices &amp; checks'!$A286))+X286:X287*(INDEX('Flow probs &amp; rates'!AE$6:AE$5999-'Flow probs &amp; rates'!AE$5:AE$5999,'Useful matrices &amp; checks'!$A286))^2</f>
        <v>2.7321866529161636E-3</v>
      </c>
      <c r="AF288" s="12">
        <f t="array" aca="1" ref="AF288:AF289" ca="1">R286:R287*(INDEX('Flow probs &amp; rates'!AF$6:AF$5999-'Flow probs &amp; rates'!AF$5:AF$5999,'Useful matrices &amp; checks'!$A286))+Y286:Y287*(INDEX('Flow probs &amp; rates'!AF$6:AF$5999-'Flow probs &amp; rates'!AF$5:AF$5999,'Useful matrices &amp; checks'!$A286))^2</f>
        <v>-1.2351544474749565E-2</v>
      </c>
      <c r="AG288" s="12">
        <f t="array" aca="1" ref="AG288:AG289" ca="1">S286:S287*(INDEX('Flow probs &amp; rates'!AG$6:AG$5999-'Flow probs &amp; rates'!AG$5:AG$5999,'Useful matrices &amp; checks'!$A286))+Z286:Z287*(INDEX('Flow probs &amp; rates'!AG$6:AG$5999-'Flow probs &amp; rates'!AG$5:AG$5999,'Useful matrices &amp; checks'!$A286))^2</f>
        <v>1.2236006675067357E-3</v>
      </c>
      <c r="AH288" s="12">
        <f t="array" aca="1" ref="AH288:AH289" ca="1">T286:T287*(INDEX('Flow probs &amp; rates'!AI$6:AI$5999-'Flow probs &amp; rates'!AI$5:AI$5999,'Useful matrices &amp; checks'!$A286))+AA286:AA287*(INDEX('Flow probs &amp; rates'!AI$6:AI$5999-'Flow probs &amp; rates'!AI$5:AI$5999,'Useful matrices &amp; checks'!$A286))^2</f>
        <v>-2.5580298885726081E-3</v>
      </c>
      <c r="AI288" s="12">
        <f t="array" aca="1" ref="AI288:AI289" ca="1">U286:U287*(INDEX('Flow probs &amp; rates'!AJ$6:AJ$5999-'Flow probs &amp; rates'!AJ$5:AJ$5999,'Useful matrices &amp; checks'!$A286))+AB286:AB287*(INDEX('Flow probs &amp; rates'!AJ$6:AJ$5999-'Flow probs &amp; rates'!AJ$5:AJ$5999,'Useful matrices &amp; checks'!$A286))^2</f>
        <v>-1.2599367399069868E-2</v>
      </c>
      <c r="AJ288" s="12">
        <f t="array" aca="1" ref="AJ288:AJ289" ca="1">V286:V287*(INDEX('Flow probs &amp; rates'!AK$6:AK$5999-'Flow probs &amp; rates'!AK$5:AK$5999,'Useful matrices &amp; checks'!$A286))+AC286:AC287*(INDEX('Flow probs &amp; rates'!AK$6:AK$5999-'Flow probs &amp; rates'!AK$5:AK$5999,'Useful matrices &amp; checks'!$A286))^2</f>
        <v>-6.765796925737767E-3</v>
      </c>
      <c r="AK288" s="12"/>
      <c r="AL288" s="12"/>
      <c r="AM288" s="12">
        <f ca="1">'Useful matrices &amp; checks'!AO288</f>
        <v>-3.1287330279361592E-2</v>
      </c>
      <c r="AN288" s="12">
        <f t="shared" ca="1" si="10"/>
        <v>-3.031895136770691E-2</v>
      </c>
      <c r="AO288" s="12">
        <f t="shared" ca="1" si="11"/>
        <v>-9.6837891165468121E-4</v>
      </c>
    </row>
    <row r="289" spans="1:41" x14ac:dyDescent="0.35">
      <c r="P289" s="56"/>
      <c r="Q289" s="12">
        <f ca="1"/>
        <v>1.1790486224846135</v>
      </c>
      <c r="R289" s="12">
        <f ca="1"/>
        <v>0.10738139253241218</v>
      </c>
      <c r="S289" s="12">
        <f ca="1"/>
        <v>-7.6070541114037146E-2</v>
      </c>
      <c r="T289" s="12">
        <f ca="1"/>
        <v>-6.9142446309680583E-2</v>
      </c>
      <c r="U289" s="12">
        <f ca="1"/>
        <v>-6.9675261164231755E-2</v>
      </c>
      <c r="V289" s="12">
        <f ca="1"/>
        <v>0.69535971146519016</v>
      </c>
      <c r="W289" s="12"/>
      <c r="X289" s="12">
        <f ca="1"/>
        <v>-9.6319310332804591</v>
      </c>
      <c r="Y289" s="12">
        <f ca="1"/>
        <v>-2.0037773128687335</v>
      </c>
      <c r="Z289" s="12">
        <f ca="1"/>
        <v>0.1536742182766298</v>
      </c>
      <c r="AA289" s="12">
        <f ca="1"/>
        <v>0.12695724330639815</v>
      </c>
      <c r="AB289" s="12">
        <f ca="1"/>
        <v>1.2873474849729041</v>
      </c>
      <c r="AC289" s="12">
        <f ca="1"/>
        <v>-8.5719125869855812</v>
      </c>
      <c r="AD289" s="12"/>
      <c r="AE289" s="12">
        <f ca="1"/>
        <v>-7.1680343772264395E-4</v>
      </c>
      <c r="AF289" s="12">
        <f ca="1"/>
        <v>1.5663081137809584E-4</v>
      </c>
      <c r="AG289" s="12">
        <f ca="1"/>
        <v>-3.2101802559221526E-4</v>
      </c>
      <c r="AH289" s="12">
        <f ca="1"/>
        <v>-4.6941595552219136E-4</v>
      </c>
      <c r="AI289" s="12">
        <f ca="1"/>
        <v>1.597734714554436E-4</v>
      </c>
      <c r="AJ289" s="12">
        <f ca="1"/>
        <v>-1.2415699452739801E-3</v>
      </c>
      <c r="AK289" s="12"/>
      <c r="AL289" s="12"/>
      <c r="AM289" s="12">
        <f ca="1">'Useful matrices &amp; checks'!AO289</f>
        <v>-2.4388714867803196E-3</v>
      </c>
      <c r="AN289" s="12">
        <f t="shared" ca="1" si="10"/>
        <v>-2.4324030812774913E-3</v>
      </c>
      <c r="AO289" s="12">
        <f t="shared" ca="1" si="11"/>
        <v>-6.4684055028282894E-6</v>
      </c>
    </row>
    <row r="290" spans="1:41" x14ac:dyDescent="0.35">
      <c r="A290">
        <v>144</v>
      </c>
      <c r="P290" s="56" t="str">
        <f>INDEX('Flow probs &amp; rates'!$A$5:$A$5999,$A290)</f>
        <v>2002,4</v>
      </c>
      <c r="Q290" s="12">
        <f t="array" aca="1" ref="Q290:Q291" ca="1">-1*(MMULT(MINVERSE('Useful matrices &amp; checks'!$G290:$H291),'SS Taylor expansion'!C$4:C$5)-MMULT(MINVERSE('Useful matrices &amp; checks'!$G290:$H291),MMULT('SS Taylor expansion'!C$7:D$8,MMULT(MINVERSE('Useful matrices &amp; checks'!$G290:$H291),'Useful matrices &amp; checks'!$L290:$L291))))</f>
        <v>-4.7754809897018982</v>
      </c>
      <c r="R290" s="12">
        <f t="array" aca="1" ref="R290:R291" ca="1">-1*(MMULT(MINVERSE('Useful matrices &amp; checks'!$G290:$H291),'SS Taylor expansion'!E$4:E$5)-MMULT(MINVERSE('Useful matrices &amp; checks'!$G290:$H291),MMULT('SS Taylor expansion'!E$7:F$8,MMULT(MINVERSE('Useful matrices &amp; checks'!$G290:$H291),'Useful matrices &amp; checks'!$L290:$L291))))</f>
        <v>-11.900905491275761</v>
      </c>
      <c r="S290" s="12">
        <f t="array" aca="1" ref="S290:S291" ca="1">-1*(MMULT(MINVERSE('Useful matrices &amp; checks'!$G290:$H291),'SS Taylor expansion'!G$4:G$5)-MMULT(MINVERSE('Useful matrices &amp; checks'!$G290:$H291),MMULT('SS Taylor expansion'!G$7:H$8,MMULT(MINVERSE('Useful matrices &amp; checks'!$G290:$H291),'Useful matrices &amp; checks'!$L290:$L291))))</f>
        <v>0.25882385960720428</v>
      </c>
      <c r="T290" s="12">
        <f t="array" aca="1" ref="T290:T291" ca="1">-1*(MMULT(MINVERSE('Useful matrices &amp; checks'!$G290:$H291),'SS Taylor expansion'!I$4:I$5)-MMULT(MINVERSE('Useful matrices &amp; checks'!$G290:$H291),MMULT('SS Taylor expansion'!I$7:J$8,MMULT(MINVERSE('Useful matrices &amp; checks'!$G290:$H291),'Useful matrices &amp; checks'!$L290:$L291))))</f>
        <v>-0.38618724999933679</v>
      </c>
      <c r="U290" s="12">
        <f t="array" aca="1" ref="U290:U291" ca="1">-1*(MMULT(MINVERSE('Useful matrices &amp; checks'!$G290:$H291),'SS Taylor expansion'!K$4:K$5)-MMULT(MINVERSE('Useful matrices &amp; checks'!$G290:$H291),MMULT('SS Taylor expansion'!K$7:L$8,MMULT(MINVERSE('Useful matrices &amp; checks'!$G290:$H291),'Useful matrices &amp; checks'!$L290:$L291))))</f>
        <v>4.9279284422416847</v>
      </c>
      <c r="V290" s="12">
        <f t="array" aca="1" ref="V290:V291" ca="1">-1*(MMULT(MINVERSE('Useful matrices &amp; checks'!$G290:$H291),'SS Taylor expansion'!M$4:M$5)-MMULT(MINVERSE('Useful matrices &amp; checks'!$G290:$H291),MMULT('SS Taylor expansion'!M$7:N$8,MMULT(MINVERSE('Useful matrices &amp; checks'!$G290:$H291),'Useful matrices &amp; checks'!$L290:$L291))))</f>
        <v>2.950496673559206</v>
      </c>
      <c r="W290" s="12"/>
      <c r="X290" s="12">
        <f t="array" aca="1" ref="X290:X291" ca="1">(MMULT(MINVERSE('Useful matrices &amp; checks'!$G290:$H291),MMULT('SS Taylor expansion'!C$7:D$8,MMULT(MINVERSE('Useful matrices &amp; checks'!$G290:$H291),'SS Taylor expansion'!C$4:C$5)))-MMULT(MINVERSE('Useful matrices &amp; checks'!$G290:$H291),MMULT('SS Taylor expansion'!C$7:D$8,MMULT(MINVERSE('Useful matrices &amp; checks'!$G290:$H291),MMULT('SS Taylor expansion'!C$7:D$8,MMULT(MINVERSE('Useful matrices &amp; checks'!$G290:$H291),'Useful matrices &amp; checks'!$L290:$L291))))))</f>
        <v>33.484414924015468</v>
      </c>
      <c r="Y290" s="12">
        <f t="array" aca="1" ref="Y290:Y291" ca="1">(MMULT(MINVERSE('Useful matrices &amp; checks'!$G290:$H291),MMULT('SS Taylor expansion'!E$7:F$8,MMULT(MINVERSE('Useful matrices &amp; checks'!$G290:$H291),'SS Taylor expansion'!E$4:E$5)))-MMULT(MINVERSE('Useful matrices &amp; checks'!$G290:$H291),MMULT('SS Taylor expansion'!E$7:F$8,MMULT(MINVERSE('Useful matrices &amp; checks'!$G290:$H291),MMULT('SS Taylor expansion'!E$7:F$8,MMULT(MINVERSE('Useful matrices &amp; checks'!$G290:$H291),'Useful matrices &amp; checks'!$L290:$L291))))))</f>
        <v>207.95457842741601</v>
      </c>
      <c r="Z290" s="12">
        <f t="array" aca="1" ref="Z290:Z291" ca="1">(MMULT(MINVERSE('Useful matrices &amp; checks'!$G290:$H291),MMULT('SS Taylor expansion'!G$7:H$8,MMULT(MINVERSE('Useful matrices &amp; checks'!$G290:$H291),'SS Taylor expansion'!G$4:G$5)))-MMULT(MINVERSE('Useful matrices &amp; checks'!$G290:$H291),MMULT('SS Taylor expansion'!G$7:H$8,MMULT(MINVERSE('Useful matrices &amp; checks'!$G290:$H291),MMULT('SS Taylor expansion'!G$7:H$8,MMULT(MINVERSE('Useful matrices &amp; checks'!$G290:$H291),'Useful matrices &amp; checks'!$L290:$L291))))))</f>
        <v>-0.54502442641937654</v>
      </c>
      <c r="AA290" s="12">
        <f t="array" aca="1" ref="AA290:AA291" ca="1">(MMULT(MINVERSE('Useful matrices &amp; checks'!$G290:$H291),MMULT('SS Taylor expansion'!I$7:J$8,MMULT(MINVERSE('Useful matrices &amp; checks'!$G290:$H291),'SS Taylor expansion'!I$4:I$5)))-MMULT(MINVERSE('Useful matrices &amp; checks'!$G290:$H291),MMULT('SS Taylor expansion'!I$7:J$8,MMULT(MINVERSE('Useful matrices &amp; checks'!$G290:$H291),MMULT('SS Taylor expansion'!I$7:J$8,MMULT(MINVERSE('Useful matrices &amp; checks'!$G290:$H291),'Useful matrices &amp; checks'!$L290:$L291))))))</f>
        <v>0.66089721429439574</v>
      </c>
      <c r="AB290" s="12">
        <f t="array" aca="1" ref="AB290:AB291" ca="1">(MMULT(MINVERSE('Useful matrices &amp; checks'!$G290:$H291),MMULT('SS Taylor expansion'!K$7:L$8,MMULT(MINVERSE('Useful matrices &amp; checks'!$G290:$H291),'SS Taylor expansion'!K$4:K$5)))-MMULT(MINVERSE('Useful matrices &amp; checks'!$G290:$H291),MMULT('SS Taylor expansion'!K$7:L$8,MMULT(MINVERSE('Useful matrices &amp; checks'!$G290:$H291),MMULT('SS Taylor expansion'!K$7:L$8,MMULT(MINVERSE('Useful matrices &amp; checks'!$G290:$H291),'Useful matrices &amp; checks'!$L290:$L291))))))</f>
        <v>-84.166111837934864</v>
      </c>
      <c r="AC290" s="12">
        <f t="array" aca="1" ref="AC290:AC291" ca="1">(MMULT(MINVERSE('Useful matrices &amp; checks'!$G290:$H291),MMULT('SS Taylor expansion'!M$7:N$8,MMULT(MINVERSE('Useful matrices &amp; checks'!$G290:$H291),'SS Taylor expansion'!M$4:M$5)))-MMULT(MINVERSE('Useful matrices &amp; checks'!$G290:$H291),MMULT('SS Taylor expansion'!M$7:N$8,MMULT(MINVERSE('Useful matrices &amp; checks'!$G290:$H291),MMULT('SS Taylor expansion'!M$7:N$8,MMULT(MINVERSE('Useful matrices &amp; checks'!$G290:$H291),'Useful matrices &amp; checks'!$L290:$L291))))))</f>
        <v>-35.917715461792966</v>
      </c>
      <c r="AD290" s="12"/>
      <c r="AE290" s="12">
        <f t="array" aca="1" ref="AE290:AE291" ca="1">Q288:Q289*(INDEX('Flow probs &amp; rates'!AE$6:AE$5999-'Flow probs &amp; rates'!AE$5:AE$5999,'Useful matrices &amp; checks'!$A288))+X288:X289*(INDEX('Flow probs &amp; rates'!AE$6:AE$5999-'Flow probs &amp; rates'!AE$5:AE$5999,'Useful matrices &amp; checks'!$A288))^2</f>
        <v>9.8898801897976066E-3</v>
      </c>
      <c r="AF290" s="12">
        <f t="array" aca="1" ref="AF290:AF291" ca="1">R288:R289*(INDEX('Flow probs &amp; rates'!AF$6:AF$5999-'Flow probs &amp; rates'!AF$5:AF$5999,'Useful matrices &amp; checks'!$A288))+Y288:Y289*(INDEX('Flow probs &amp; rates'!AF$6:AF$5999-'Flow probs &amp; rates'!AF$5:AF$5999,'Useful matrices &amp; checks'!$A288))^2</f>
        <v>2.981203950390025E-2</v>
      </c>
      <c r="AG290" s="12">
        <f t="array" aca="1" ref="AG290:AG291" ca="1">S288:S289*(INDEX('Flow probs &amp; rates'!AG$6:AG$5999-'Flow probs &amp; rates'!AG$5:AG$5999,'Useful matrices &amp; checks'!$A288))+Z288:Z289*(INDEX('Flow probs &amp; rates'!AG$6:AG$5999-'Flow probs &amp; rates'!AG$5:AG$5999,'Useful matrices &amp; checks'!$A288))^2</f>
        <v>6.4059641279892079E-3</v>
      </c>
      <c r="AH290" s="12">
        <f t="array" aca="1" ref="AH290:AH291" ca="1">T288:T289*(INDEX('Flow probs &amp; rates'!AI$6:AI$5999-'Flow probs &amp; rates'!AI$5:AI$5999,'Useful matrices &amp; checks'!$A288))+AA288:AA289*(INDEX('Flow probs &amp; rates'!AI$6:AI$5999-'Flow probs &amp; rates'!AI$5:AI$5999,'Useful matrices &amp; checks'!$A288))^2</f>
        <v>1.1777855382664668E-2</v>
      </c>
      <c r="AI290" s="12">
        <f t="array" aca="1" ref="AI290:AI291" ca="1">U288:U289*(INDEX('Flow probs &amp; rates'!AJ$6:AJ$5999-'Flow probs &amp; rates'!AJ$5:AJ$5999,'Useful matrices &amp; checks'!$A288))+AB288:AB289*(INDEX('Flow probs &amp; rates'!AJ$6:AJ$5999-'Flow probs &amp; rates'!AJ$5:AJ$5999,'Useful matrices &amp; checks'!$A288))^2</f>
        <v>2.7422063430615949E-2</v>
      </c>
      <c r="AJ290" s="12">
        <f t="array" aca="1" ref="AJ290:AJ291" ca="1">V288:V289*(INDEX('Flow probs &amp; rates'!AK$6:AK$5999-'Flow probs &amp; rates'!AK$5:AK$5999,'Useful matrices &amp; checks'!$A288))+AC288:AC289*(INDEX('Flow probs &amp; rates'!AK$6:AK$5999-'Flow probs &amp; rates'!AK$5:AK$5999,'Useful matrices &amp; checks'!$A288))^2</f>
        <v>1.6770594401732928E-2</v>
      </c>
      <c r="AK290" s="12"/>
      <c r="AL290" s="12"/>
      <c r="AM290" s="12">
        <f ca="1">'Useful matrices &amp; checks'!AO290</f>
        <v>9.7426745952015614E-2</v>
      </c>
      <c r="AN290" s="12">
        <f t="shared" ca="1" si="10"/>
        <v>0.1020783970367006</v>
      </c>
      <c r="AO290" s="12">
        <f t="shared" ca="1" si="11"/>
        <v>-4.6516510846849879E-3</v>
      </c>
    </row>
    <row r="291" spans="1:41" x14ac:dyDescent="0.35">
      <c r="Q291" s="12">
        <f ca="1"/>
        <v>1.4341784206870278</v>
      </c>
      <c r="R291" s="12">
        <f ca="1"/>
        <v>0.26863752556542875</v>
      </c>
      <c r="S291" s="12">
        <f ca="1"/>
        <v>-7.7730305074620948E-2</v>
      </c>
      <c r="T291" s="12">
        <f ca="1"/>
        <v>-6.317055677866687E-2</v>
      </c>
      <c r="U291" s="12">
        <f ca="1"/>
        <v>-0.11123746036448789</v>
      </c>
      <c r="V291" s="12">
        <f ca="1"/>
        <v>0.48262732040651168</v>
      </c>
      <c r="W291" s="12"/>
      <c r="X291" s="12">
        <f ca="1"/>
        <v>-10.056081349064566</v>
      </c>
      <c r="Y291" s="12">
        <f ca="1"/>
        <v>-4.6941304944985607</v>
      </c>
      <c r="Z291" s="12">
        <f ca="1"/>
        <v>0.16368241708083708</v>
      </c>
      <c r="AA291" s="12">
        <f ca="1"/>
        <v>0.10810622308353936</v>
      </c>
      <c r="AB291" s="12">
        <f ca="1"/>
        <v>1.8998702272848798</v>
      </c>
      <c r="AC291" s="12">
        <f ca="1"/>
        <v>-5.8752382010102355</v>
      </c>
      <c r="AD291" s="12"/>
      <c r="AE291" s="12">
        <f ca="1"/>
        <v>-2.4456476554991936E-3</v>
      </c>
      <c r="AF291" s="12">
        <f ca="1"/>
        <v>-2.9393620858109528E-4</v>
      </c>
      <c r="AG291" s="12">
        <f ca="1"/>
        <v>-1.5841173856676778E-3</v>
      </c>
      <c r="AH291" s="12">
        <f ca="1"/>
        <v>2.0613720322019088E-3</v>
      </c>
      <c r="AI291" s="12">
        <f ca="1"/>
        <v>-2.703718863384384E-4</v>
      </c>
      <c r="AJ291" s="12">
        <f ca="1"/>
        <v>2.9352062102933393E-3</v>
      </c>
      <c r="AK291" s="12"/>
      <c r="AL291" s="12"/>
      <c r="AM291" s="12">
        <f ca="1">'Useful matrices &amp; checks'!AO291</f>
        <v>-7.4286375459371029E-4</v>
      </c>
      <c r="AN291" s="12">
        <f t="shared" ca="1" si="10"/>
        <v>4.0250510640884316E-4</v>
      </c>
      <c r="AO291" s="12">
        <f t="shared" ca="1" si="11"/>
        <v>-1.1453688610025534E-3</v>
      </c>
    </row>
    <row r="292" spans="1:41" x14ac:dyDescent="0.35">
      <c r="A292">
        <v>145</v>
      </c>
      <c r="P292" s="56" t="str">
        <f>INDEX('Flow probs &amp; rates'!$A$5:$A$5999,$A292)</f>
        <v>2002,5</v>
      </c>
      <c r="Q292" s="12">
        <f t="array" aca="1" ref="Q292:Q293" ca="1">-1*(MMULT(MINVERSE('Useful matrices &amp; checks'!$G292:$H293),'SS Taylor expansion'!C$4:C$5)-MMULT(MINVERSE('Useful matrices &amp; checks'!$G292:$H293),MMULT('SS Taylor expansion'!C$7:D$8,MMULT(MINVERSE('Useful matrices &amp; checks'!$G292:$H293),'Useful matrices &amp; checks'!$L292:$L293))))</f>
        <v>-4.8155944256731358</v>
      </c>
      <c r="R292" s="12">
        <f t="array" aca="1" ref="R292:R293" ca="1">-1*(MMULT(MINVERSE('Useful matrices &amp; checks'!$G292:$H293),'SS Taylor expansion'!E$4:E$5)-MMULT(MINVERSE('Useful matrices &amp; checks'!$G292:$H293),MMULT('SS Taylor expansion'!E$7:F$8,MMULT(MINVERSE('Useful matrices &amp; checks'!$G292:$H293),'Useful matrices &amp; checks'!$L292:$L293))))</f>
        <v>-10.738862372486794</v>
      </c>
      <c r="S292" s="12">
        <f t="array" aca="1" ref="S292:S293" ca="1">-1*(MMULT(MINVERSE('Useful matrices &amp; checks'!$G292:$H293),'SS Taylor expansion'!G$4:G$5)-MMULT(MINVERSE('Useful matrices &amp; checks'!$G292:$H293),MMULT('SS Taylor expansion'!G$7:H$8,MMULT(MINVERSE('Useful matrices &amp; checks'!$G292:$H293),'Useful matrices &amp; checks'!$L292:$L293))))</f>
        <v>0.31428648368535289</v>
      </c>
      <c r="T292" s="12">
        <f t="array" aca="1" ref="T292:T293" ca="1">-1*(MMULT(MINVERSE('Useful matrices &amp; checks'!$G292:$H293),'SS Taylor expansion'!I$4:I$5)-MMULT(MINVERSE('Useful matrices &amp; checks'!$G292:$H293),MMULT('SS Taylor expansion'!I$7:J$8,MMULT(MINVERSE('Useful matrices &amp; checks'!$G292:$H293),'Useful matrices &amp; checks'!$L292:$L293))))</f>
        <v>-0.38657804008692137</v>
      </c>
      <c r="U292" s="12">
        <f t="array" aca="1" ref="U292:U293" ca="1">-1*(MMULT(MINVERSE('Useful matrices &amp; checks'!$G292:$H293),'SS Taylor expansion'!K$4:K$5)-MMULT(MINVERSE('Useful matrices &amp; checks'!$G292:$H293),MMULT('SS Taylor expansion'!K$7:L$8,MMULT(MINVERSE('Useful matrices &amp; checks'!$G292:$H293),'Useful matrices &amp; checks'!$L292:$L293))))</f>
        <v>6.373538597592864</v>
      </c>
      <c r="V292" s="12">
        <f t="array" aca="1" ref="V292:V293" ca="1">-1*(MMULT(MINVERSE('Useful matrices &amp; checks'!$G292:$H293),'SS Taylor expansion'!M$4:M$5)-MMULT(MINVERSE('Useful matrices &amp; checks'!$G292:$H293),MMULT('SS Taylor expansion'!M$7:N$8,MMULT(MINVERSE('Useful matrices &amp; checks'!$G292:$H293),'Useful matrices &amp; checks'!$L292:$L293))))</f>
        <v>3.5154726425792937</v>
      </c>
      <c r="W292" s="12"/>
      <c r="X292" s="12">
        <f t="array" aca="1" ref="X292:X293" ca="1">(MMULT(MINVERSE('Useful matrices &amp; checks'!$G292:$H293),MMULT('SS Taylor expansion'!C$7:D$8,MMULT(MINVERSE('Useful matrices &amp; checks'!$G292:$H293),'SS Taylor expansion'!C$4:C$5)))-MMULT(MINVERSE('Useful matrices &amp; checks'!$G292:$H293),MMULT('SS Taylor expansion'!C$7:D$8,MMULT(MINVERSE('Useful matrices &amp; checks'!$G292:$H293),MMULT('SS Taylor expansion'!C$7:D$8,MMULT(MINVERSE('Useful matrices &amp; checks'!$G292:$H293),'Useful matrices &amp; checks'!$L292:$L293))))))</f>
        <v>38.466712392643288</v>
      </c>
      <c r="Y292" s="12">
        <f t="array" aca="1" ref="Y292:Y293" ca="1">(MMULT(MINVERSE('Useful matrices &amp; checks'!$G292:$H293),MMULT('SS Taylor expansion'!E$7:F$8,MMULT(MINVERSE('Useful matrices &amp; checks'!$G292:$H293),'SS Taylor expansion'!E$4:E$5)))-MMULT(MINVERSE('Useful matrices &amp; checks'!$G292:$H293),MMULT('SS Taylor expansion'!E$7:F$8,MMULT(MINVERSE('Useful matrices &amp; checks'!$G292:$H293),MMULT('SS Taylor expansion'!E$7:F$8,MMULT(MINVERSE('Useful matrices &amp; checks'!$G292:$H293),'Useful matrices &amp; checks'!$L292:$L293))))))</f>
        <v>191.29420654304391</v>
      </c>
      <c r="Z292" s="12">
        <f t="array" aca="1" ref="Z292:Z293" ca="1">(MMULT(MINVERSE('Useful matrices &amp; checks'!$G292:$H293),MMULT('SS Taylor expansion'!G$7:H$8,MMULT(MINVERSE('Useful matrices &amp; checks'!$G292:$H293),'SS Taylor expansion'!G$4:G$5)))-MMULT(MINVERSE('Useful matrices &amp; checks'!$G292:$H293),MMULT('SS Taylor expansion'!G$7:H$8,MMULT(MINVERSE('Useful matrices &amp; checks'!$G292:$H293),MMULT('SS Taylor expansion'!G$7:H$8,MMULT(MINVERSE('Useful matrices &amp; checks'!$G292:$H293),'Useful matrices &amp; checks'!$L292:$L293))))))</f>
        <v>-0.68985187951002569</v>
      </c>
      <c r="AA292" s="12">
        <f t="array" aca="1" ref="AA292:AA293" ca="1">(MMULT(MINVERSE('Useful matrices &amp; checks'!$G292:$H293),MMULT('SS Taylor expansion'!I$7:J$8,MMULT(MINVERSE('Useful matrices &amp; checks'!$G292:$H293),'SS Taylor expansion'!I$4:I$5)))-MMULT(MINVERSE('Useful matrices &amp; checks'!$G292:$H293),MMULT('SS Taylor expansion'!I$7:J$8,MMULT(MINVERSE('Useful matrices &amp; checks'!$G292:$H293),MMULT('SS Taylor expansion'!I$7:J$8,MMULT(MINVERSE('Useful matrices &amp; checks'!$G292:$H293),'Useful matrices &amp; checks'!$L292:$L293))))))</f>
        <v>0.73323146576620379</v>
      </c>
      <c r="AB292" s="12">
        <f t="array" aca="1" ref="AB292:AB293" ca="1">(MMULT(MINVERSE('Useful matrices &amp; checks'!$G292:$H293),MMULT('SS Taylor expansion'!K$7:L$8,MMULT(MINVERSE('Useful matrices &amp; checks'!$G292:$H293),'SS Taylor expansion'!K$4:K$5)))-MMULT(MINVERSE('Useful matrices &amp; checks'!$G292:$H293),MMULT('SS Taylor expansion'!K$7:L$8,MMULT(MINVERSE('Useful matrices &amp; checks'!$G292:$H293),MMULT('SS Taylor expansion'!K$7:L$8,MMULT(MINVERSE('Useful matrices &amp; checks'!$G292:$H293),'Useful matrices &amp; checks'!$L292:$L293))))))</f>
        <v>-111.63259628418376</v>
      </c>
      <c r="AC292" s="12">
        <f t="array" aca="1" ref="AC292:AC293" ca="1">(MMULT(MINVERSE('Useful matrices &amp; checks'!$G292:$H293),MMULT('SS Taylor expansion'!M$7:N$8,MMULT(MINVERSE('Useful matrices &amp; checks'!$G292:$H293),'SS Taylor expansion'!M$4:M$5)))-MMULT(MINVERSE('Useful matrices &amp; checks'!$G292:$H293),MMULT('SS Taylor expansion'!M$7:N$8,MMULT(MINVERSE('Useful matrices &amp; checks'!$G292:$H293),MMULT('SS Taylor expansion'!M$7:N$8,MMULT(MINVERSE('Useful matrices &amp; checks'!$G292:$H293),'Useful matrices &amp; checks'!$L292:$L293))))))</f>
        <v>-41.20851671670566</v>
      </c>
      <c r="AD292" s="12"/>
      <c r="AE292" s="12">
        <f t="array" aca="1" ref="AE292:AE293" ca="1">Q290:Q291*(INDEX('Flow probs &amp; rates'!AE$6:AE$5999-'Flow probs &amp; rates'!AE$5:AE$5999,'Useful matrices &amp; checks'!$A290))+X290:X291*(INDEX('Flow probs &amp; rates'!AE$6:AE$5999-'Flow probs &amp; rates'!AE$5:AE$5999,'Useful matrices &amp; checks'!$A290))^2</f>
        <v>-2.8756826515057266E-3</v>
      </c>
      <c r="AF292" s="12">
        <f t="array" aca="1" ref="AF292:AF293" ca="1">R290:R291*(INDEX('Flow probs &amp; rates'!AF$6:AF$5999-'Flow probs &amp; rates'!AF$5:AF$5999,'Useful matrices &amp; checks'!$A290))+Y290:Y291*(INDEX('Flow probs &amp; rates'!AF$6:AF$5999-'Flow probs &amp; rates'!AF$5:AF$5999,'Useful matrices &amp; checks'!$A290))^2</f>
        <v>-3.4386847337660315E-2</v>
      </c>
      <c r="AG292" s="12">
        <f t="array" aca="1" ref="AG292:AG293" ca="1">S290:S291*(INDEX('Flow probs &amp; rates'!AG$6:AG$5999-'Flow probs &amp; rates'!AG$5:AG$5999,'Useful matrices &amp; checks'!$A290))+Z290:Z291*(INDEX('Flow probs &amp; rates'!AG$6:AG$5999-'Flow probs &amp; rates'!AG$5:AG$5999,'Useful matrices &amp; checks'!$A290))^2</f>
        <v>-1.1871479518725457E-2</v>
      </c>
      <c r="AH292" s="12">
        <f t="array" aca="1" ref="AH292:AH293" ca="1">T290:T291*(INDEX('Flow probs &amp; rates'!AI$6:AI$5999-'Flow probs &amp; rates'!AI$5:AI$5999,'Useful matrices &amp; checks'!$A290))+AA290:AA291*(INDEX('Flow probs &amp; rates'!AI$6:AI$5999-'Flow probs &amp; rates'!AI$5:AI$5999,'Useful matrices &amp; checks'!$A290))^2</f>
        <v>-6.2504037353524342E-3</v>
      </c>
      <c r="AI292" s="12">
        <f t="array" aca="1" ref="AI292:AI293" ca="1">U290:U291*(INDEX('Flow probs &amp; rates'!AJ$6:AJ$5999-'Flow probs &amp; rates'!AJ$5:AJ$5999,'Useful matrices &amp; checks'!$A290))+AB290:AB291*(INDEX('Flow probs &amp; rates'!AJ$6:AJ$5999-'Flow probs &amp; rates'!AJ$5:AJ$5999,'Useful matrices &amp; checks'!$A290))^2</f>
        <v>-1.1716506934165113E-2</v>
      </c>
      <c r="AJ292" s="12">
        <f t="array" aca="1" ref="AJ292:AJ293" ca="1">V290:V291*(INDEX('Flow probs &amp; rates'!AK$6:AK$5999-'Flow probs &amp; rates'!AK$5:AK$5999,'Useful matrices &amp; checks'!$A290))+AC290:AC291*(INDEX('Flow probs &amp; rates'!AK$6:AK$5999-'Flow probs &amp; rates'!AK$5:AK$5999,'Useful matrices &amp; checks'!$A290))^2</f>
        <v>-8.7415068433324642E-3</v>
      </c>
      <c r="AK292" s="12"/>
      <c r="AL292" s="12"/>
      <c r="AM292" s="12">
        <f ca="1">'Useful matrices &amp; checks'!AO292</f>
        <v>-7.8212054165077927E-2</v>
      </c>
      <c r="AN292" s="12">
        <f t="shared" ca="1" si="10"/>
        <v>-7.584242702074151E-2</v>
      </c>
      <c r="AO292" s="12">
        <f t="shared" ca="1" si="11"/>
        <v>-2.369627144336417E-3</v>
      </c>
    </row>
    <row r="293" spans="1:41" x14ac:dyDescent="0.35">
      <c r="P293" s="56"/>
      <c r="Q293" s="12">
        <f ca="1"/>
        <v>1.3232590827640516</v>
      </c>
      <c r="R293" s="12">
        <f ca="1"/>
        <v>0.17980520986537443</v>
      </c>
      <c r="S293" s="12">
        <f ca="1"/>
        <v>-8.6361600949915129E-2</v>
      </c>
      <c r="T293" s="12">
        <f ca="1"/>
        <v>-7.4626736639992211E-2</v>
      </c>
      <c r="U293" s="12">
        <f ca="1"/>
        <v>-0.10671479020546118</v>
      </c>
      <c r="V293" s="12">
        <f ca="1"/>
        <v>0.67864240556414912</v>
      </c>
      <c r="W293" s="12"/>
      <c r="X293" s="12">
        <f ca="1"/>
        <v>-10.570123240916953</v>
      </c>
      <c r="Y293" s="12">
        <f ca="1"/>
        <v>-3.2029179405096797</v>
      </c>
      <c r="Z293" s="12">
        <f ca="1"/>
        <v>0.18956180372185158</v>
      </c>
      <c r="AA293" s="12">
        <f ca="1"/>
        <v>0.14154624892709</v>
      </c>
      <c r="AB293" s="12">
        <f ca="1"/>
        <v>1.8691106847704386</v>
      </c>
      <c r="AC293" s="12">
        <f ca="1"/>
        <v>-7.955074539802732</v>
      </c>
      <c r="AD293" s="12"/>
      <c r="AE293" s="12">
        <f ca="1"/>
        <v>8.6362860880973089E-4</v>
      </c>
      <c r="AF293" s="12">
        <f ca="1"/>
        <v>7.7620964115352874E-4</v>
      </c>
      <c r="AG293" s="12">
        <f ca="1"/>
        <v>3.5652575696771618E-3</v>
      </c>
      <c r="AH293" s="12">
        <f ca="1"/>
        <v>-1.0224094245844483E-3</v>
      </c>
      <c r="AI293" s="12">
        <f ca="1"/>
        <v>2.6447512194527107E-4</v>
      </c>
      <c r="AJ293" s="12">
        <f ca="1"/>
        <v>-1.4298914694329931E-3</v>
      </c>
      <c r="AK293" s="12"/>
      <c r="AL293" s="12"/>
      <c r="AM293" s="12">
        <f ca="1">'Useful matrices &amp; checks'!AO293</f>
        <v>2.432142786830481E-3</v>
      </c>
      <c r="AN293" s="12">
        <f t="shared" ca="1" si="10"/>
        <v>3.0172700475682504E-3</v>
      </c>
      <c r="AO293" s="12">
        <f t="shared" ca="1" si="11"/>
        <v>-5.8512726073776944E-4</v>
      </c>
    </row>
    <row r="294" spans="1:41" x14ac:dyDescent="0.35">
      <c r="A294">
        <v>146</v>
      </c>
      <c r="P294" s="56" t="str">
        <f>INDEX('Flow probs &amp; rates'!$A$5:$A$5999,$A294)</f>
        <v>2002,6</v>
      </c>
      <c r="Q294" s="12">
        <f t="array" aca="1" ref="Q294:Q295" ca="1">-1*(MMULT(MINVERSE('Useful matrices &amp; checks'!$G294:$H295),'SS Taylor expansion'!C$4:C$5)-MMULT(MINVERSE('Useful matrices &amp; checks'!$G294:$H295),MMULT('SS Taylor expansion'!C$7:D$8,MMULT(MINVERSE('Useful matrices &amp; checks'!$G294:$H295),'Useful matrices &amp; checks'!$L294:$L295))))</f>
        <v>-4.9576041802036608</v>
      </c>
      <c r="R294" s="12">
        <f t="array" aca="1" ref="R294:R295" ca="1">-1*(MMULT(MINVERSE('Useful matrices &amp; checks'!$G294:$H295),'SS Taylor expansion'!E$4:E$5)-MMULT(MINVERSE('Useful matrices &amp; checks'!$G294:$H295),MMULT('SS Taylor expansion'!E$7:F$8,MMULT(MINVERSE('Useful matrices &amp; checks'!$G294:$H295),'Useful matrices &amp; checks'!$L294:$L295))))</f>
        <v>-10.62966277844324</v>
      </c>
      <c r="S294" s="12">
        <f t="array" aca="1" ref="S294:S295" ca="1">-1*(MMULT(MINVERSE('Useful matrices &amp; checks'!$G294:$H295),'SS Taylor expansion'!G$4:G$5)-MMULT(MINVERSE('Useful matrices &amp; checks'!$G294:$H295),MMULT('SS Taylor expansion'!G$7:H$8,MMULT(MINVERSE('Useful matrices &amp; checks'!$G294:$H295),'Useful matrices &amp; checks'!$L294:$L295))))</f>
        <v>0.33164806392855462</v>
      </c>
      <c r="T294" s="12">
        <f t="array" aca="1" ref="T294:T295" ca="1">-1*(MMULT(MINVERSE('Useful matrices &amp; checks'!$G294:$H295),'SS Taylor expansion'!I$4:I$5)-MMULT(MINVERSE('Useful matrices &amp; checks'!$G294:$H295),MMULT('SS Taylor expansion'!I$7:J$8,MMULT(MINVERSE('Useful matrices &amp; checks'!$G294:$H295),'Useful matrices &amp; checks'!$L294:$L295))))</f>
        <v>-0.37944280830386723</v>
      </c>
      <c r="U294" s="12">
        <f t="array" aca="1" ref="U294:U295" ca="1">-1*(MMULT(MINVERSE('Useful matrices &amp; checks'!$G294:$H295),'SS Taylor expansion'!K$4:K$5)-MMULT(MINVERSE('Useful matrices &amp; checks'!$G294:$H295),MMULT('SS Taylor expansion'!K$7:L$8,MMULT(MINVERSE('Useful matrices &amp; checks'!$G294:$H295),'Useful matrices &amp; checks'!$L294:$L295))))</f>
        <v>5.6196408947190797</v>
      </c>
      <c r="V294" s="12">
        <f t="array" aca="1" ref="V294:V295" ca="1">-1*(MMULT(MINVERSE('Useful matrices &amp; checks'!$G294:$H295),'SS Taylor expansion'!M$4:M$5)-MMULT(MINVERSE('Useful matrices &amp; checks'!$G294:$H295),MMULT('SS Taylor expansion'!M$7:N$8,MMULT(MINVERSE('Useful matrices &amp; checks'!$G294:$H295),'Useful matrices &amp; checks'!$L294:$L295))))</f>
        <v>2.9986776740040986</v>
      </c>
      <c r="W294" s="12"/>
      <c r="X294" s="12">
        <f t="array" aca="1" ref="X294:X295" ca="1">(MMULT(MINVERSE('Useful matrices &amp; checks'!$G294:$H295),MMULT('SS Taylor expansion'!C$7:D$8,MMULT(MINVERSE('Useful matrices &amp; checks'!$G294:$H295),'SS Taylor expansion'!C$4:C$5)))-MMULT(MINVERSE('Useful matrices &amp; checks'!$G294:$H295),MMULT('SS Taylor expansion'!C$7:D$8,MMULT(MINVERSE('Useful matrices &amp; checks'!$G294:$H295),MMULT('SS Taylor expansion'!C$7:D$8,MMULT(MINVERSE('Useful matrices &amp; checks'!$G294:$H295),'Useful matrices &amp; checks'!$L294:$L295))))))</f>
        <v>39.215717254838104</v>
      </c>
      <c r="Y294" s="12">
        <f t="array" aca="1" ref="Y294:Y295" ca="1">(MMULT(MINVERSE('Useful matrices &amp; checks'!$G294:$H295),MMULT('SS Taylor expansion'!E$7:F$8,MMULT(MINVERSE('Useful matrices &amp; checks'!$G294:$H295),'SS Taylor expansion'!E$4:E$5)))-MMULT(MINVERSE('Useful matrices &amp; checks'!$G294:$H295),MMULT('SS Taylor expansion'!E$7:F$8,MMULT(MINVERSE('Useful matrices &amp; checks'!$G294:$H295),MMULT('SS Taylor expansion'!E$7:F$8,MMULT(MINVERSE('Useful matrices &amp; checks'!$G294:$H295),'Useful matrices &amp; checks'!$L294:$L295))))))</f>
        <v>180.28327460689425</v>
      </c>
      <c r="Z294" s="12">
        <f t="array" aca="1" ref="Z294:Z295" ca="1">(MMULT(MINVERSE('Useful matrices &amp; checks'!$G294:$H295),MMULT('SS Taylor expansion'!G$7:H$8,MMULT(MINVERSE('Useful matrices &amp; checks'!$G294:$H295),'SS Taylor expansion'!G$4:G$5)))-MMULT(MINVERSE('Useful matrices &amp; checks'!$G294:$H295),MMULT('SS Taylor expansion'!G$7:H$8,MMULT(MINVERSE('Useful matrices &amp; checks'!$G294:$H295),MMULT('SS Taylor expansion'!G$7:H$8,MMULT(MINVERSE('Useful matrices &amp; checks'!$G294:$H295),'Useful matrices &amp; checks'!$L294:$L295))))))</f>
        <v>-0.76662606308673675</v>
      </c>
      <c r="AA294" s="12">
        <f t="array" aca="1" ref="AA294:AA295" ca="1">(MMULT(MINVERSE('Useful matrices &amp; checks'!$G294:$H295),MMULT('SS Taylor expansion'!I$7:J$8,MMULT(MINVERSE('Useful matrices &amp; checks'!$G294:$H295),'SS Taylor expansion'!I$4:I$5)))-MMULT(MINVERSE('Useful matrices &amp; checks'!$G294:$H295),MMULT('SS Taylor expansion'!I$7:J$8,MMULT(MINVERSE('Useful matrices &amp; checks'!$G294:$H295),MMULT('SS Taylor expansion'!I$7:J$8,MMULT(MINVERSE('Useful matrices &amp; checks'!$G294:$H295),'Useful matrices &amp; checks'!$L294:$L295))))))</f>
        <v>0.77409138295101021</v>
      </c>
      <c r="AB294" s="12">
        <f t="array" aca="1" ref="AB294:AB295" ca="1">(MMULT(MINVERSE('Useful matrices &amp; checks'!$G294:$H295),MMULT('SS Taylor expansion'!K$7:L$8,MMULT(MINVERSE('Useful matrices &amp; checks'!$G294:$H295),'SS Taylor expansion'!K$4:K$5)))-MMULT(MINVERSE('Useful matrices &amp; checks'!$G294:$H295),MMULT('SS Taylor expansion'!K$7:L$8,MMULT(MINVERSE('Useful matrices &amp; checks'!$G294:$H295),MMULT('SS Taylor expansion'!K$7:L$8,MMULT(MINVERSE('Useful matrices &amp; checks'!$G294:$H295),'Useful matrices &amp; checks'!$L294:$L295))))))</f>
        <v>-93.785644380153514</v>
      </c>
      <c r="AC294" s="12">
        <f t="array" aca="1" ref="AC294:AC295" ca="1">(MMULT(MINVERSE('Useful matrices &amp; checks'!$G294:$H295),MMULT('SS Taylor expansion'!M$7:N$8,MMULT(MINVERSE('Useful matrices &amp; checks'!$G294:$H295),'SS Taylor expansion'!M$4:M$5)))-MMULT(MINVERSE('Useful matrices &amp; checks'!$G294:$H295),MMULT('SS Taylor expansion'!M$7:N$8,MMULT(MINVERSE('Useful matrices &amp; checks'!$G294:$H295),MMULT('SS Taylor expansion'!M$7:N$8,MMULT(MINVERSE('Useful matrices &amp; checks'!$G294:$H295),'Useful matrices &amp; checks'!$L294:$L295))))))</f>
        <v>-33.256094116044792</v>
      </c>
      <c r="AD294" s="12"/>
      <c r="AE294" s="12">
        <f t="array" aca="1" ref="AE294:AE295" ca="1">Q292:Q293*(INDEX('Flow probs &amp; rates'!AE$6:AE$5999-'Flow probs &amp; rates'!AE$5:AE$5999,'Useful matrices &amp; checks'!$A292))+X292:X293*(INDEX('Flow probs &amp; rates'!AE$6:AE$5999-'Flow probs &amp; rates'!AE$5:AE$5999,'Useful matrices &amp; checks'!$A292))^2</f>
        <v>-2.8377405756600826E-3</v>
      </c>
      <c r="AF294" s="12">
        <f t="array" aca="1" ref="AF294:AF295" ca="1">R292:R293*(INDEX('Flow probs &amp; rates'!AF$6:AF$5999-'Flow probs &amp; rates'!AF$5:AF$5999,'Useful matrices &amp; checks'!$A292))+Y292:Y293*(INDEX('Flow probs &amp; rates'!AF$6:AF$5999-'Flow probs &amp; rates'!AF$5:AF$5999,'Useful matrices &amp; checks'!$A292))^2</f>
        <v>9.2420517351560726E-3</v>
      </c>
      <c r="AG294" s="12">
        <f t="array" aca="1" ref="AG294:AG295" ca="1">S292:S293*(INDEX('Flow probs &amp; rates'!AG$6:AG$5999-'Flow probs &amp; rates'!AG$5:AG$5999,'Useful matrices &amp; checks'!$A292))+Z292:Z293*(INDEX('Flow probs &amp; rates'!AG$6:AG$5999-'Flow probs &amp; rates'!AG$5:AG$5999,'Useful matrices &amp; checks'!$A292))^2</f>
        <v>-6.4674196083665232E-3</v>
      </c>
      <c r="AH294" s="12">
        <f t="array" aca="1" ref="AH294:AH295" ca="1">T292:T293*(INDEX('Flow probs &amp; rates'!AI$6:AI$5999-'Flow probs &amp; rates'!AI$5:AI$5999,'Useful matrices &amp; checks'!$A292))+AA292:AA293*(INDEX('Flow probs &amp; rates'!AI$6:AI$5999-'Flow probs &amp; rates'!AI$5:AI$5999,'Useful matrices &amp; checks'!$A292))^2</f>
        <v>2.9564884467204113E-3</v>
      </c>
      <c r="AI294" s="12">
        <f t="array" aca="1" ref="AI294:AI295" ca="1">U292:U293*(INDEX('Flow probs &amp; rates'!AJ$6:AJ$5999-'Flow probs &amp; rates'!AJ$5:AJ$5999,'Useful matrices &amp; checks'!$A292))+AB292:AB293*(INDEX('Flow probs &amp; rates'!AJ$6:AJ$5999-'Flow probs &amp; rates'!AJ$5:AJ$5999,'Useful matrices &amp; checks'!$A292))^2</f>
        <v>2.1775109769753595E-2</v>
      </c>
      <c r="AJ294" s="12">
        <f t="array" aca="1" ref="AJ294:AJ295" ca="1">V292:V293*(INDEX('Flow probs &amp; rates'!AK$6:AK$5999-'Flow probs &amp; rates'!AK$5:AK$5999,'Useful matrices &amp; checks'!$A292))+AC292:AC293*(INDEX('Flow probs &amp; rates'!AK$6:AK$5999-'Flow probs &amp; rates'!AK$5:AK$5999,'Useful matrices &amp; checks'!$A292))^2</f>
        <v>-7.2140759080268431E-4</v>
      </c>
      <c r="AK294" s="12"/>
      <c r="AL294" s="12"/>
      <c r="AM294" s="12">
        <f ca="1">'Useful matrices &amp; checks'!AO294</f>
        <v>2.3876810922077385E-2</v>
      </c>
      <c r="AN294" s="12">
        <f t="shared" ca="1" si="10"/>
        <v>2.3947082176800787E-2</v>
      </c>
      <c r="AO294" s="12">
        <f t="shared" ca="1" si="11"/>
        <v>-7.0271254723402315E-5</v>
      </c>
    </row>
    <row r="295" spans="1:41" x14ac:dyDescent="0.35">
      <c r="Q295" s="12">
        <f ca="1"/>
        <v>1.4487373258409963</v>
      </c>
      <c r="R295" s="12">
        <f ca="1"/>
        <v>0.17015280285139708</v>
      </c>
      <c r="S295" s="12">
        <f ca="1"/>
        <v>-9.6915952099358646E-2</v>
      </c>
      <c r="T295" s="12">
        <f ca="1"/>
        <v>-8.5533266917871512E-2</v>
      </c>
      <c r="U295" s="12">
        <f ca="1"/>
        <v>-8.9955595881549083E-2</v>
      </c>
      <c r="V295" s="12">
        <f ca="1"/>
        <v>0.67595614484766764</v>
      </c>
      <c r="W295" s="12"/>
      <c r="X295" s="12">
        <f ca="1"/>
        <v>-11.459824399368824</v>
      </c>
      <c r="Y295" s="12">
        <f ca="1"/>
        <v>-2.8858586693644623</v>
      </c>
      <c r="Z295" s="12">
        <f ca="1"/>
        <v>0.2240275246239333</v>
      </c>
      <c r="AA295" s="12">
        <f ca="1"/>
        <v>0.17449418839360367</v>
      </c>
      <c r="AB295" s="12">
        <f ca="1"/>
        <v>1.5012602554871077</v>
      </c>
      <c r="AC295" s="12">
        <f ca="1"/>
        <v>-7.4965246736092261</v>
      </c>
      <c r="AD295" s="12"/>
      <c r="AE295" s="12">
        <f ca="1"/>
        <v>7.7977206121244329E-4</v>
      </c>
      <c r="AF295" s="12">
        <f ca="1"/>
        <v>-1.5474349090122201E-4</v>
      </c>
      <c r="AG295" s="12">
        <f ca="1"/>
        <v>1.777157912882387E-3</v>
      </c>
      <c r="AH295" s="12">
        <f ca="1"/>
        <v>5.7073362119321321E-4</v>
      </c>
      <c r="AI295" s="12">
        <f ca="1"/>
        <v>-3.6458966007639146E-4</v>
      </c>
      <c r="AJ295" s="12">
        <f ca="1"/>
        <v>-1.3926371574758407E-4</v>
      </c>
      <c r="AK295" s="12"/>
      <c r="AL295" s="12"/>
      <c r="AM295" s="12">
        <f ca="1">'Useful matrices &amp; checks'!AO295</f>
        <v>2.5814630712946637E-3</v>
      </c>
      <c r="AN295" s="12">
        <f t="shared" ca="1" si="10"/>
        <v>2.4690667285628457E-3</v>
      </c>
      <c r="AO295" s="12">
        <f t="shared" ca="1" si="11"/>
        <v>1.1239634273181804E-4</v>
      </c>
    </row>
    <row r="296" spans="1:41" x14ac:dyDescent="0.35">
      <c r="A296">
        <v>147</v>
      </c>
      <c r="P296" s="56" t="str">
        <f>INDEX('Flow probs &amp; rates'!$A$5:$A$5999,$A296)</f>
        <v>2002,7</v>
      </c>
      <c r="Q296" s="12">
        <f t="array" aca="1" ref="Q296:Q297" ca="1">-1*(MMULT(MINVERSE('Useful matrices &amp; checks'!$G296:$H297),'SS Taylor expansion'!C$4:C$5)-MMULT(MINVERSE('Useful matrices &amp; checks'!$G296:$H297),MMULT('SS Taylor expansion'!C$7:D$8,MMULT(MINVERSE('Useful matrices &amp; checks'!$G296:$H297),'Useful matrices &amp; checks'!$L296:$L297))))</f>
        <v>-5.3059303678061012</v>
      </c>
      <c r="R296" s="12">
        <f t="array" aca="1" ref="R296:R297" ca="1">-1*(MMULT(MINVERSE('Useful matrices &amp; checks'!$G296:$H297),'SS Taylor expansion'!E$4:E$5)-MMULT(MINVERSE('Useful matrices &amp; checks'!$G296:$H297),MMULT('SS Taylor expansion'!E$7:F$8,MMULT(MINVERSE('Useful matrices &amp; checks'!$G296:$H297),'Useful matrices &amp; checks'!$L296:$L297))))</f>
        <v>-11.082054640834309</v>
      </c>
      <c r="S296" s="12">
        <f t="array" aca="1" ref="S296:S297" ca="1">-1*(MMULT(MINVERSE('Useful matrices &amp; checks'!$G296:$H297),'SS Taylor expansion'!G$4:G$5)-MMULT(MINVERSE('Useful matrices &amp; checks'!$G296:$H297),MMULT('SS Taylor expansion'!G$7:H$8,MMULT(MINVERSE('Useful matrices &amp; checks'!$G296:$H297),'Useful matrices &amp; checks'!$L296:$L297))))</f>
        <v>0.30491414283885926</v>
      </c>
      <c r="T296" s="12">
        <f t="array" aca="1" ref="T296:T297" ca="1">-1*(MMULT(MINVERSE('Useful matrices &amp; checks'!$G296:$H297),'SS Taylor expansion'!I$4:I$5)-MMULT(MINVERSE('Useful matrices &amp; checks'!$G296:$H297),MMULT('SS Taylor expansion'!I$7:J$8,MMULT(MINVERSE('Useful matrices &amp; checks'!$G296:$H297),'Useful matrices &amp; checks'!$L296:$L297))))</f>
        <v>-0.33193462023689474</v>
      </c>
      <c r="U296" s="12">
        <f t="array" aca="1" ref="U296:U297" ca="1">-1*(MMULT(MINVERSE('Useful matrices &amp; checks'!$G296:$H297),'SS Taylor expansion'!K$4:K$5)-MMULT(MINVERSE('Useful matrices &amp; checks'!$G296:$H297),MMULT('SS Taylor expansion'!K$7:L$8,MMULT(MINVERSE('Useful matrices &amp; checks'!$G296:$H297),'Useful matrices &amp; checks'!$L296:$L297))))</f>
        <v>5.5259848249449544</v>
      </c>
      <c r="V296" s="12">
        <f t="array" aca="1" ref="V296:V297" ca="1">-1*(MMULT(MINVERSE('Useful matrices &amp; checks'!$G296:$H297),'SS Taylor expansion'!M$4:M$5)-MMULT(MINVERSE('Useful matrices &amp; checks'!$G296:$H297),MMULT('SS Taylor expansion'!M$7:N$8,MMULT(MINVERSE('Useful matrices &amp; checks'!$G296:$H297),'Useful matrices &amp; checks'!$L296:$L297))))</f>
        <v>2.8802217742311269</v>
      </c>
      <c r="W296" s="12"/>
      <c r="X296" s="12">
        <f t="array" aca="1" ref="X296:X297" ca="1">(MMULT(MINVERSE('Useful matrices &amp; checks'!$G296:$H297),MMULT('SS Taylor expansion'!C$7:D$8,MMULT(MINVERSE('Useful matrices &amp; checks'!$G296:$H297),'SS Taylor expansion'!C$4:C$5)))-MMULT(MINVERSE('Useful matrices &amp; checks'!$G296:$H297),MMULT('SS Taylor expansion'!C$7:D$8,MMULT(MINVERSE('Useful matrices &amp; checks'!$G296:$H297),MMULT('SS Taylor expansion'!C$7:D$8,MMULT(MINVERSE('Useful matrices &amp; checks'!$G296:$H297),'Useful matrices &amp; checks'!$L296:$L297))))))</f>
        <v>43.808984794871073</v>
      </c>
      <c r="Y296" s="12">
        <f t="array" aca="1" ref="Y296:Y297" ca="1">(MMULT(MINVERSE('Useful matrices &amp; checks'!$G296:$H297),MMULT('SS Taylor expansion'!E$7:F$8,MMULT(MINVERSE('Useful matrices &amp; checks'!$G296:$H297),'SS Taylor expansion'!E$4:E$5)))-MMULT(MINVERSE('Useful matrices &amp; checks'!$G296:$H297),MMULT('SS Taylor expansion'!E$7:F$8,MMULT(MINVERSE('Useful matrices &amp; checks'!$G296:$H297),MMULT('SS Taylor expansion'!E$7:F$8,MMULT(MINVERSE('Useful matrices &amp; checks'!$G296:$H297),'Useful matrices &amp; checks'!$L296:$L297))))))</f>
        <v>191.10879362725171</v>
      </c>
      <c r="Z296" s="12">
        <f t="array" aca="1" ref="Z296:Z297" ca="1">(MMULT(MINVERSE('Useful matrices &amp; checks'!$G296:$H297),MMULT('SS Taylor expansion'!G$7:H$8,MMULT(MINVERSE('Useful matrices &amp; checks'!$G296:$H297),'SS Taylor expansion'!G$4:G$5)))-MMULT(MINVERSE('Useful matrices &amp; checks'!$G296:$H297),MMULT('SS Taylor expansion'!G$7:H$8,MMULT(MINVERSE('Useful matrices &amp; checks'!$G296:$H297),MMULT('SS Taylor expansion'!G$7:H$8,MMULT(MINVERSE('Useful matrices &amp; checks'!$G296:$H297),'Useful matrices &amp; checks'!$L296:$L297))))))</f>
        <v>-0.65846829703527365</v>
      </c>
      <c r="AA296" s="12">
        <f t="array" aca="1" ref="AA296:AA297" ca="1">(MMULT(MINVERSE('Useful matrices &amp; checks'!$G296:$H297),MMULT('SS Taylor expansion'!I$7:J$8,MMULT(MINVERSE('Useful matrices &amp; checks'!$G296:$H297),'SS Taylor expansion'!I$4:I$5)))-MMULT(MINVERSE('Useful matrices &amp; checks'!$G296:$H297),MMULT('SS Taylor expansion'!I$7:J$8,MMULT(MINVERSE('Useful matrices &amp; checks'!$G296:$H297),MMULT('SS Taylor expansion'!I$7:J$8,MMULT(MINVERSE('Useful matrices &amp; checks'!$G296:$H297),'Useful matrices &amp; checks'!$L296:$L297))))))</f>
        <v>0.61883137593904658</v>
      </c>
      <c r="AB296" s="12">
        <f t="array" aca="1" ref="AB296:AB297" ca="1">(MMULT(MINVERSE('Useful matrices &amp; checks'!$G296:$H297),MMULT('SS Taylor expansion'!K$7:L$8,MMULT(MINVERSE('Useful matrices &amp; checks'!$G296:$H297),'SS Taylor expansion'!K$4:K$5)))-MMULT(MINVERSE('Useful matrices &amp; checks'!$G296:$H297),MMULT('SS Taylor expansion'!K$7:L$8,MMULT(MINVERSE('Useful matrices &amp; checks'!$G296:$H297),MMULT('SS Taylor expansion'!K$7:L$8,MMULT(MINVERSE('Useful matrices &amp; checks'!$G296:$H297),'Useful matrices &amp; checks'!$L296:$L297))))))</f>
        <v>-93.663701759779912</v>
      </c>
      <c r="AC296" s="12">
        <f t="array" aca="1" ref="AC296:AC297" ca="1">(MMULT(MINVERSE('Useful matrices &amp; checks'!$G296:$H297),MMULT('SS Taylor expansion'!M$7:N$8,MMULT(MINVERSE('Useful matrices &amp; checks'!$G296:$H297),'SS Taylor expansion'!M$4:M$5)))-MMULT(MINVERSE('Useful matrices &amp; checks'!$G296:$H297),MMULT('SS Taylor expansion'!M$7:N$8,MMULT(MINVERSE('Useful matrices &amp; checks'!$G296:$H297),MMULT('SS Taylor expansion'!M$7:N$8,MMULT(MINVERSE('Useful matrices &amp; checks'!$G296:$H297),'Useful matrices &amp; checks'!$L296:$L297))))))</f>
        <v>-31.25788828714451</v>
      </c>
      <c r="AD296" s="12"/>
      <c r="AE296" s="12">
        <f t="array" aca="1" ref="AE296:AE297" ca="1">Q294:Q295*(INDEX('Flow probs &amp; rates'!AE$6:AE$5999-'Flow probs &amp; rates'!AE$5:AE$5999,'Useful matrices &amp; checks'!$A294))+X294:X295*(INDEX('Flow probs &amp; rates'!AE$6:AE$5999-'Flow probs &amp; rates'!AE$5:AE$5999,'Useful matrices &amp; checks'!$A294))^2</f>
        <v>5.9397239595475838E-3</v>
      </c>
      <c r="AF296" s="12">
        <f t="array" aca="1" ref="AF296:AF297" ca="1">R294:R295*(INDEX('Flow probs &amp; rates'!AF$6:AF$5999-'Flow probs &amp; rates'!AF$5:AF$5999,'Useful matrices &amp; checks'!$A294))+Y294:Y295*(INDEX('Flow probs &amp; rates'!AF$6:AF$5999-'Flow probs &amp; rates'!AF$5:AF$5999,'Useful matrices &amp; checks'!$A294))^2</f>
        <v>9.9356647625161391E-3</v>
      </c>
      <c r="AG296" s="12">
        <f t="array" aca="1" ref="AG296:AG297" ca="1">S294:S295*(INDEX('Flow probs &amp; rates'!AG$6:AG$5999-'Flow probs &amp; rates'!AG$5:AG$5999,'Useful matrices &amp; checks'!$A294))+Z294:Z295*(INDEX('Flow probs &amp; rates'!AG$6:AG$5999-'Flow probs &amp; rates'!AG$5:AG$5999,'Useful matrices &amp; checks'!$A294))^2</f>
        <v>4.6979543064142159E-3</v>
      </c>
      <c r="AH296" s="12">
        <f t="array" aca="1" ref="AH296:AH297" ca="1">T294:T295*(INDEX('Flow probs &amp; rates'!AI$6:AI$5999-'Flow probs &amp; rates'!AI$5:AI$5999,'Useful matrices &amp; checks'!$A294))+AA294:AA295*(INDEX('Flow probs &amp; rates'!AI$6:AI$5999-'Flow probs &amp; rates'!AI$5:AI$5999,'Useful matrices &amp; checks'!$A294))^2</f>
        <v>-8.3818116396023896E-3</v>
      </c>
      <c r="AI296" s="12">
        <f t="array" aca="1" ref="AI296:AI297" ca="1">U294:U295*(INDEX('Flow probs &amp; rates'!AJ$6:AJ$5999-'Flow probs &amp; rates'!AJ$5:AJ$5999,'Useful matrices &amp; checks'!$A294))+AB294:AB295*(INDEX('Flow probs &amp; rates'!AJ$6:AJ$5999-'Flow probs &amp; rates'!AJ$5:AJ$5999,'Useful matrices &amp; checks'!$A294))^2</f>
        <v>3.4644263641495209E-3</v>
      </c>
      <c r="AJ296" s="12">
        <f t="array" aca="1" ref="AJ296:AJ297" ca="1">V294:V295*(INDEX('Flow probs &amp; rates'!AK$6:AK$5999-'Flow probs &amp; rates'!AK$5:AK$5999,'Useful matrices &amp; checks'!$A294))+AC294:AC295*(INDEX('Flow probs &amp; rates'!AK$6:AK$5999-'Flow probs &amp; rates'!AK$5:AK$5999,'Useful matrices &amp; checks'!$A294))^2</f>
        <v>-9.3362668578701589E-5</v>
      </c>
      <c r="AK296" s="12"/>
      <c r="AL296" s="12"/>
      <c r="AM296" s="12">
        <f ca="1">'Useful matrices &amp; checks'!AO296</f>
        <v>1.5893978517963037E-2</v>
      </c>
      <c r="AN296" s="12">
        <f t="shared" ca="1" si="10"/>
        <v>1.5562595084446365E-2</v>
      </c>
      <c r="AO296" s="12">
        <f t="shared" ca="1" si="11"/>
        <v>3.3138343351667154E-4</v>
      </c>
    </row>
    <row r="297" spans="1:41" x14ac:dyDescent="0.35">
      <c r="P297" s="56"/>
      <c r="Q297" s="12">
        <f ca="1"/>
        <v>1.3877690721959548</v>
      </c>
      <c r="R297" s="12">
        <f ca="1"/>
        <v>0.18970601295760248</v>
      </c>
      <c r="S297" s="12">
        <f ca="1"/>
        <v>-7.9750465568562121E-2</v>
      </c>
      <c r="T297" s="12">
        <f ca="1"/>
        <v>-6.8848692962702934E-2</v>
      </c>
      <c r="U297" s="12">
        <f ca="1"/>
        <v>-9.4595504424042465E-2</v>
      </c>
      <c r="V297" s="12">
        <f ca="1"/>
        <v>0.59740530968721539</v>
      </c>
      <c r="W297" s="12"/>
      <c r="X297" s="12">
        <f ca="1"/>
        <v>-11.458264614912991</v>
      </c>
      <c r="Y297" s="12">
        <f ca="1"/>
        <v>-3.2714589897955766</v>
      </c>
      <c r="Z297" s="12">
        <f ca="1"/>
        <v>0.17222275346687815</v>
      </c>
      <c r="AA297" s="12">
        <f ca="1"/>
        <v>0.12835579297907398</v>
      </c>
      <c r="AB297" s="12">
        <f ca="1"/>
        <v>1.6033639966207676</v>
      </c>
      <c r="AC297" s="12">
        <f ca="1"/>
        <v>-6.4833995074337167</v>
      </c>
      <c r="AD297" s="12"/>
      <c r="AE297" s="12">
        <f ca="1"/>
        <v>-1.7357375644771946E-3</v>
      </c>
      <c r="AF297" s="12">
        <f ca="1"/>
        <v>-1.590437291164541E-4</v>
      </c>
      <c r="AG297" s="12">
        <f ca="1"/>
        <v>-1.3728610658300131E-3</v>
      </c>
      <c r="AH297" s="12">
        <f ca="1"/>
        <v>-1.8894118337098725E-3</v>
      </c>
      <c r="AI297" s="12">
        <f ca="1"/>
        <v>-5.5456308296795101E-5</v>
      </c>
      <c r="AJ297" s="12">
        <f ca="1"/>
        <v>-2.1045632904213012E-5</v>
      </c>
      <c r="AK297" s="12"/>
      <c r="AL297" s="12"/>
      <c r="AM297" s="12">
        <f ca="1">'Useful matrices &amp; checks'!AO297</f>
        <v>-4.9968400703457733E-3</v>
      </c>
      <c r="AN297" s="12">
        <f t="shared" ca="1" si="10"/>
        <v>-5.2335561343345429E-3</v>
      </c>
      <c r="AO297" s="12">
        <f t="shared" ca="1" si="11"/>
        <v>2.3671606398876967E-4</v>
      </c>
    </row>
    <row r="298" spans="1:41" x14ac:dyDescent="0.35">
      <c r="A298">
        <v>148</v>
      </c>
      <c r="P298" s="56" t="str">
        <f>INDEX('Flow probs &amp; rates'!$A$5:$A$5999,$A298)</f>
        <v>2002,8</v>
      </c>
      <c r="Q298" s="12">
        <f t="array" aca="1" ref="Q298:Q299" ca="1">-1*(MMULT(MINVERSE('Useful matrices &amp; checks'!$G298:$H299),'SS Taylor expansion'!C$4:C$5)-MMULT(MINVERSE('Useful matrices &amp; checks'!$G298:$H299),MMULT('SS Taylor expansion'!C$7:D$8,MMULT(MINVERSE('Useful matrices &amp; checks'!$G298:$H299),'Useful matrices &amp; checks'!$L298:$L299))))</f>
        <v>-5.2215948622311554</v>
      </c>
      <c r="R298" s="12">
        <f t="array" aca="1" ref="R298:R299" ca="1">-1*(MMULT(MINVERSE('Useful matrices &amp; checks'!$G298:$H299),'SS Taylor expansion'!E$4:E$5)-MMULT(MINVERSE('Useful matrices &amp; checks'!$G298:$H299),MMULT('SS Taylor expansion'!E$7:F$8,MMULT(MINVERSE('Useful matrices &amp; checks'!$G298:$H299),'Useful matrices &amp; checks'!$L298:$L299))))</f>
        <v>-10.841023285567495</v>
      </c>
      <c r="S298" s="12">
        <f t="array" aca="1" ref="S298:S299" ca="1">-1*(MMULT(MINVERSE('Useful matrices &amp; checks'!$G298:$H299),'SS Taylor expansion'!G$4:G$5)-MMULT(MINVERSE('Useful matrices &amp; checks'!$G298:$H299),MMULT('SS Taylor expansion'!G$7:H$8,MMULT(MINVERSE('Useful matrices &amp; checks'!$G298:$H299),'Useful matrices &amp; checks'!$L298:$L299))))</f>
        <v>0.33382679353422495</v>
      </c>
      <c r="T298" s="12">
        <f t="array" aca="1" ref="T298:T299" ca="1">-1*(MMULT(MINVERSE('Useful matrices &amp; checks'!$G298:$H299),'SS Taylor expansion'!I$4:I$5)-MMULT(MINVERSE('Useful matrices &amp; checks'!$G298:$H299),MMULT('SS Taylor expansion'!I$7:J$8,MMULT(MINVERSE('Useful matrices &amp; checks'!$G298:$H299),'Useful matrices &amp; checks'!$L298:$L299))))</f>
        <v>-0.35926107282400077</v>
      </c>
      <c r="U298" s="12">
        <f t="array" aca="1" ref="U298:U299" ca="1">-1*(MMULT(MINVERSE('Useful matrices &amp; checks'!$G298:$H299),'SS Taylor expansion'!K$4:K$5)-MMULT(MINVERSE('Useful matrices &amp; checks'!$G298:$H299),MMULT('SS Taylor expansion'!K$7:L$8,MMULT(MINVERSE('Useful matrices &amp; checks'!$G298:$H299),'Useful matrices &amp; checks'!$L298:$L299))))</f>
        <v>6.343822418489605</v>
      </c>
      <c r="V298" s="12">
        <f t="array" aca="1" ref="V298:V299" ca="1">-1*(MMULT(MINVERSE('Useful matrices &amp; checks'!$G298:$H299),'SS Taylor expansion'!M$4:M$5)-MMULT(MINVERSE('Useful matrices &amp; checks'!$G298:$H299),MMULT('SS Taylor expansion'!M$7:N$8,MMULT(MINVERSE('Useful matrices &amp; checks'!$G298:$H299),'Useful matrices &amp; checks'!$L298:$L299))))</f>
        <v>3.2883109898414595</v>
      </c>
      <c r="W298" s="12"/>
      <c r="X298" s="12">
        <f t="array" aca="1" ref="X298:X299" ca="1">(MMULT(MINVERSE('Useful matrices &amp; checks'!$G298:$H299),MMULT('SS Taylor expansion'!C$7:D$8,MMULT(MINVERSE('Useful matrices &amp; checks'!$G298:$H299),'SS Taylor expansion'!C$4:C$5)))-MMULT(MINVERSE('Useful matrices &amp; checks'!$G298:$H299),MMULT('SS Taylor expansion'!C$7:D$8,MMULT(MINVERSE('Useful matrices &amp; checks'!$G298:$H299),MMULT('SS Taylor expansion'!C$7:D$8,MMULT(MINVERSE('Useful matrices &amp; checks'!$G298:$H299),'Useful matrices &amp; checks'!$L298:$L299))))))</f>
        <v>44.962803952589944</v>
      </c>
      <c r="Y298" s="12">
        <f t="array" aca="1" ref="Y298:Y299" ca="1">(MMULT(MINVERSE('Useful matrices &amp; checks'!$G298:$H299),MMULT('SS Taylor expansion'!E$7:F$8,MMULT(MINVERSE('Useful matrices &amp; checks'!$G298:$H299),'SS Taylor expansion'!E$4:E$5)))-MMULT(MINVERSE('Useful matrices &amp; checks'!$G298:$H299),MMULT('SS Taylor expansion'!E$7:F$8,MMULT(MINVERSE('Useful matrices &amp; checks'!$G298:$H299),MMULT('SS Taylor expansion'!E$7:F$8,MMULT(MINVERSE('Useful matrices &amp; checks'!$G298:$H299),'Useful matrices &amp; checks'!$L298:$L299))))))</f>
        <v>193.81509413470138</v>
      </c>
      <c r="Z298" s="12">
        <f t="array" aca="1" ref="Z298:Z299" ca="1">(MMULT(MINVERSE('Useful matrices &amp; checks'!$G298:$H299),MMULT('SS Taylor expansion'!G$7:H$8,MMULT(MINVERSE('Useful matrices &amp; checks'!$G298:$H299),'SS Taylor expansion'!G$4:G$5)))-MMULT(MINVERSE('Useful matrices &amp; checks'!$G298:$H299),MMULT('SS Taylor expansion'!G$7:H$8,MMULT(MINVERSE('Useful matrices &amp; checks'!$G298:$H299),MMULT('SS Taylor expansion'!G$7:H$8,MMULT(MINVERSE('Useful matrices &amp; checks'!$G298:$H299),'Useful matrices &amp; checks'!$L298:$L299))))))</f>
        <v>-0.71769269556874138</v>
      </c>
      <c r="AA298" s="12">
        <f t="array" aca="1" ref="AA298:AA299" ca="1">(MMULT(MINVERSE('Useful matrices &amp; checks'!$G298:$H299),MMULT('SS Taylor expansion'!I$7:J$8,MMULT(MINVERSE('Useful matrices &amp; checks'!$G298:$H299),'SS Taylor expansion'!I$4:I$5)))-MMULT(MINVERSE('Useful matrices &amp; checks'!$G298:$H299),MMULT('SS Taylor expansion'!I$7:J$8,MMULT(MINVERSE('Useful matrices &amp; checks'!$G298:$H299),MMULT('SS Taylor expansion'!I$7:J$8,MMULT(MINVERSE('Useful matrices &amp; checks'!$G298:$H299),'Useful matrices &amp; checks'!$L298:$L299))))))</f>
        <v>0.69334206038746271</v>
      </c>
      <c r="AB298" s="12">
        <f t="array" aca="1" ref="AB298:AB299" ca="1">(MMULT(MINVERSE('Useful matrices &amp; checks'!$G298:$H299),MMULT('SS Taylor expansion'!K$7:L$8,MMULT(MINVERSE('Useful matrices &amp; checks'!$G298:$H299),'SS Taylor expansion'!K$4:K$5)))-MMULT(MINVERSE('Useful matrices &amp; checks'!$G298:$H299),MMULT('SS Taylor expansion'!K$7:L$8,MMULT(MINVERSE('Useful matrices &amp; checks'!$G298:$H299),MMULT('SS Taylor expansion'!K$7:L$8,MMULT(MINVERSE('Useful matrices &amp; checks'!$G298:$H299),'Useful matrices &amp; checks'!$L298:$L299))))))</f>
        <v>-112.01889656169237</v>
      </c>
      <c r="AC298" s="12">
        <f t="array" aca="1" ref="AC298:AC299" ca="1">(MMULT(MINVERSE('Useful matrices &amp; checks'!$G298:$H299),MMULT('SS Taylor expansion'!M$7:N$8,MMULT(MINVERSE('Useful matrices &amp; checks'!$G298:$H299),'SS Taylor expansion'!M$4:M$5)))-MMULT(MINVERSE('Useful matrices &amp; checks'!$G298:$H299),MMULT('SS Taylor expansion'!M$7:N$8,MMULT(MINVERSE('Useful matrices &amp; checks'!$G298:$H299),MMULT('SS Taylor expansion'!M$7:N$8,MMULT(MINVERSE('Useful matrices &amp; checks'!$G298:$H299),'Useful matrices &amp; checks'!$L298:$L299))))))</f>
        <v>-36.818928593455936</v>
      </c>
      <c r="AD298" s="12"/>
      <c r="AE298" s="12">
        <f t="array" aca="1" ref="AE298:AE299" ca="1">Q296:Q297*(INDEX('Flow probs &amp; rates'!AE$6:AE$5999-'Flow probs &amp; rates'!AE$5:AE$5999,'Useful matrices &amp; checks'!$A296))+X296:X297*(INDEX('Flow probs &amp; rates'!AE$6:AE$5999-'Flow probs &amp; rates'!AE$5:AE$5999,'Useful matrices &amp; checks'!$A296))^2</f>
        <v>-6.9811659203724962E-3</v>
      </c>
      <c r="AF298" s="12">
        <f t="array" aca="1" ref="AF298:AF299" ca="1">R296:R297*(INDEX('Flow probs &amp; rates'!AF$6:AF$5999-'Flow probs &amp; rates'!AF$5:AF$5999,'Useful matrices &amp; checks'!$A296))+Y296:Y297*(INDEX('Flow probs &amp; rates'!AF$6:AF$5999-'Flow probs &amp; rates'!AF$5:AF$5999,'Useful matrices &amp; checks'!$A296))^2</f>
        <v>-6.6738172060376421E-3</v>
      </c>
      <c r="AG298" s="12">
        <f t="array" aca="1" ref="AG298:AG299" ca="1">S296:S297*(INDEX('Flow probs &amp; rates'!AG$6:AG$5999-'Flow probs &amp; rates'!AG$5:AG$5999,'Useful matrices &amp; checks'!$A296))+Z296:Z297*(INDEX('Flow probs &amp; rates'!AG$6:AG$5999-'Flow probs &amp; rates'!AG$5:AG$5999,'Useful matrices &amp; checks'!$A296))^2</f>
        <v>-2.2762388797045816E-3</v>
      </c>
      <c r="AH298" s="12">
        <f t="array" aca="1" ref="AH298:AH299" ca="1">T296:T297*(INDEX('Flow probs &amp; rates'!AI$6:AI$5999-'Flow probs &amp; rates'!AI$5:AI$5999,'Useful matrices &amp; checks'!$A296))+AA296:AA297*(INDEX('Flow probs &amp; rates'!AI$6:AI$5999-'Flow probs &amp; rates'!AI$5:AI$5999,'Useful matrices &amp; checks'!$A296))^2</f>
        <v>-7.3901025615667846E-4</v>
      </c>
      <c r="AI298" s="12">
        <f t="array" aca="1" ref="AI298:AI299" ca="1">U296:U297*(INDEX('Flow probs &amp; rates'!AJ$6:AJ$5999-'Flow probs &amp; rates'!AJ$5:AJ$5999,'Useful matrices &amp; checks'!$A296))+AB296:AB297*(INDEX('Flow probs &amp; rates'!AJ$6:AJ$5999-'Flow probs &amp; rates'!AJ$5:AJ$5999,'Useful matrices &amp; checks'!$A296))^2</f>
        <v>-1.5553695112696329E-2</v>
      </c>
      <c r="AJ298" s="12">
        <f t="array" aca="1" ref="AJ298:AJ299" ca="1">V296:V297*(INDEX('Flow probs &amp; rates'!AK$6:AK$5999-'Flow probs &amp; rates'!AK$5:AK$5999,'Useful matrices &amp; checks'!$A296))+AC296:AC297*(INDEX('Flow probs &amp; rates'!AK$6:AK$5999-'Flow probs &amp; rates'!AK$5:AK$5999,'Useful matrices &amp; checks'!$A296))^2</f>
        <v>-3.2992224248557544E-3</v>
      </c>
      <c r="AK298" s="12"/>
      <c r="AL298" s="12"/>
      <c r="AM298" s="12">
        <f ca="1">'Useful matrices &amp; checks'!AO298</f>
        <v>-3.6237088422397368E-2</v>
      </c>
      <c r="AN298" s="12">
        <f t="shared" ca="1" si="10"/>
        <v>-3.5523149799823482E-2</v>
      </c>
      <c r="AO298" s="12">
        <f t="shared" ca="1" si="11"/>
        <v>-7.1393862257388557E-4</v>
      </c>
    </row>
    <row r="299" spans="1:41" x14ac:dyDescent="0.35">
      <c r="Q299" s="12">
        <f ca="1"/>
        <v>1.3036778693077933</v>
      </c>
      <c r="R299" s="12">
        <f ca="1"/>
        <v>0.13339636229218585</v>
      </c>
      <c r="S299" s="12">
        <f ca="1"/>
        <v>-8.3346681310045495E-2</v>
      </c>
      <c r="T299" s="12">
        <f ca="1"/>
        <v>-7.4818390420372319E-2</v>
      </c>
      <c r="U299" s="12">
        <f ca="1"/>
        <v>-7.8059313347359133E-2</v>
      </c>
      <c r="V299" s="12">
        <f ca="1"/>
        <v>0.68481155925870563</v>
      </c>
      <c r="W299" s="12"/>
      <c r="X299" s="12">
        <f ca="1"/>
        <v>-11.225882896240211</v>
      </c>
      <c r="Y299" s="12">
        <f ca="1"/>
        <v>-2.3848513035947545</v>
      </c>
      <c r="Z299" s="12">
        <f ca="1"/>
        <v>0.17918664868936807</v>
      </c>
      <c r="AA299" s="12">
        <f ca="1"/>
        <v>0.14439286884373242</v>
      </c>
      <c r="AB299" s="12">
        <f ca="1"/>
        <v>1.3783674212016224</v>
      </c>
      <c r="AC299" s="12">
        <f ca="1"/>
        <v>-7.667774726360399</v>
      </c>
      <c r="AD299" s="12"/>
      <c r="AE299" s="12">
        <f ca="1"/>
        <v>1.8259278732614163E-3</v>
      </c>
      <c r="AF299" s="12">
        <f ca="1"/>
        <v>1.1424445144857472E-4</v>
      </c>
      <c r="AG299" s="12">
        <f ca="1"/>
        <v>5.9535155933268091E-4</v>
      </c>
      <c r="AH299" s="12">
        <f ca="1"/>
        <v>-1.5328286692755248E-4</v>
      </c>
      <c r="AI299" s="12">
        <f ca="1"/>
        <v>2.6625292711655776E-4</v>
      </c>
      <c r="AJ299" s="12">
        <f ca="1"/>
        <v>-6.8431292759534371E-4</v>
      </c>
      <c r="AK299" s="12"/>
      <c r="AL299" s="12"/>
      <c r="AM299" s="12">
        <f ca="1">'Useful matrices &amp; checks'!AO299</f>
        <v>1.838071538741548E-3</v>
      </c>
      <c r="AN299" s="12">
        <f t="shared" ca="1" si="10"/>
        <v>1.9641810166363335E-3</v>
      </c>
      <c r="AO299" s="12">
        <f t="shared" ca="1" si="11"/>
        <v>-1.2610947789478549E-4</v>
      </c>
    </row>
    <row r="300" spans="1:41" x14ac:dyDescent="0.35">
      <c r="A300">
        <v>149</v>
      </c>
      <c r="P300" s="56" t="str">
        <f>INDEX('Flow probs &amp; rates'!$A$5:$A$5999,$A300)</f>
        <v>2002,9</v>
      </c>
      <c r="Q300" s="12">
        <f t="array" aca="1" ref="Q300:Q301" ca="1">-1*(MMULT(MINVERSE('Useful matrices &amp; checks'!$G300:$H301),'SS Taylor expansion'!C$4:C$5)-MMULT(MINVERSE('Useful matrices &amp; checks'!$G300:$H301),MMULT('SS Taylor expansion'!C$7:D$8,MMULT(MINVERSE('Useful matrices &amp; checks'!$G300:$H301),'Useful matrices &amp; checks'!$L300:$L301))))</f>
        <v>-5.4275733655773193</v>
      </c>
      <c r="R300" s="12">
        <f t="array" aca="1" ref="R300:R301" ca="1">-1*(MMULT(MINVERSE('Useful matrices &amp; checks'!$G300:$H301),'SS Taylor expansion'!E$4:E$5)-MMULT(MINVERSE('Useful matrices &amp; checks'!$G300:$H301),MMULT('SS Taylor expansion'!E$7:F$8,MMULT(MINVERSE('Useful matrices &amp; checks'!$G300:$H301),'Useful matrices &amp; checks'!$L300:$L301))))</f>
        <v>-11.496202097426636</v>
      </c>
      <c r="S300" s="12">
        <f t="array" aca="1" ref="S300:S301" ca="1">-1*(MMULT(MINVERSE('Useful matrices &amp; checks'!$G300:$H301),'SS Taylor expansion'!G$4:G$5)-MMULT(MINVERSE('Useful matrices &amp; checks'!$G300:$H301),MMULT('SS Taylor expansion'!G$7:H$8,MMULT(MINVERSE('Useful matrices &amp; checks'!$G300:$H301),'Useful matrices &amp; checks'!$L300:$L301))))</f>
        <v>0.34139608495298018</v>
      </c>
      <c r="T300" s="12">
        <f t="array" aca="1" ref="T300:T301" ca="1">-1*(MMULT(MINVERSE('Useful matrices &amp; checks'!$G300:$H301),'SS Taylor expansion'!I$4:I$5)-MMULT(MINVERSE('Useful matrices &amp; checks'!$G300:$H301),MMULT('SS Taylor expansion'!I$7:J$8,MMULT(MINVERSE('Useful matrices &amp; checks'!$G300:$H301),'Useful matrices &amp; checks'!$L300:$L301))))</f>
        <v>-0.38171867067266302</v>
      </c>
      <c r="U300" s="12">
        <f t="array" aca="1" ref="U300:U301" ca="1">-1*(MMULT(MINVERSE('Useful matrices &amp; checks'!$G300:$H301),'SS Taylor expansion'!K$4:K$5)-MMULT(MINVERSE('Useful matrices &amp; checks'!$G300:$H301),MMULT('SS Taylor expansion'!K$7:L$8,MMULT(MINVERSE('Useful matrices &amp; checks'!$G300:$H301),'Useful matrices &amp; checks'!$L300:$L301))))</f>
        <v>6.4900454500451605</v>
      </c>
      <c r="V300" s="12">
        <f t="array" aca="1" ref="V300:V301" ca="1">-1*(MMULT(MINVERSE('Useful matrices &amp; checks'!$G300:$H301),'SS Taylor expansion'!M$4:M$5)-MMULT(MINVERSE('Useful matrices &amp; checks'!$G300:$H301),MMULT('SS Taylor expansion'!M$7:N$8,MMULT(MINVERSE('Useful matrices &amp; checks'!$G300:$H301),'Useful matrices &amp; checks'!$L300:$L301))))</f>
        <v>3.4259728521968373</v>
      </c>
      <c r="W300" s="12"/>
      <c r="X300" s="12">
        <f t="array" aca="1" ref="X300:X301" ca="1">(MMULT(MINVERSE('Useful matrices &amp; checks'!$G300:$H301),MMULT('SS Taylor expansion'!C$7:D$8,MMULT(MINVERSE('Useful matrices &amp; checks'!$G300:$H301),'SS Taylor expansion'!C$4:C$5)))-MMULT(MINVERSE('Useful matrices &amp; checks'!$G300:$H301),MMULT('SS Taylor expansion'!C$7:D$8,MMULT(MINVERSE('Useful matrices &amp; checks'!$G300:$H301),MMULT('SS Taylor expansion'!C$7:D$8,MMULT(MINVERSE('Useful matrices &amp; checks'!$G300:$H301),'Useful matrices &amp; checks'!$L300:$L301))))))</f>
        <v>47.941983758804341</v>
      </c>
      <c r="Y300" s="12">
        <f t="array" aca="1" ref="Y300:Y301" ca="1">(MMULT(MINVERSE('Useful matrices &amp; checks'!$G300:$H301),MMULT('SS Taylor expansion'!E$7:F$8,MMULT(MINVERSE('Useful matrices &amp; checks'!$G300:$H301),'SS Taylor expansion'!E$4:E$5)))-MMULT(MINVERSE('Useful matrices &amp; checks'!$G300:$H301),MMULT('SS Taylor expansion'!E$7:F$8,MMULT(MINVERSE('Useful matrices &amp; checks'!$G300:$H301),MMULT('SS Taylor expansion'!E$7:F$8,MMULT(MINVERSE('Useful matrices &amp; checks'!$G300:$H301),'Useful matrices &amp; checks'!$L300:$L301))))))</f>
        <v>215.08661015038362</v>
      </c>
      <c r="Z300" s="12">
        <f t="array" aca="1" ref="Z300:Z301" ca="1">(MMULT(MINVERSE('Useful matrices &amp; checks'!$G300:$H301),MMULT('SS Taylor expansion'!G$7:H$8,MMULT(MINVERSE('Useful matrices &amp; checks'!$G300:$H301),'SS Taylor expansion'!G$4:G$5)))-MMULT(MINVERSE('Useful matrices &amp; checks'!$G300:$H301),MMULT('SS Taylor expansion'!G$7:H$8,MMULT(MINVERSE('Useful matrices &amp; checks'!$G300:$H301),MMULT('SS Taylor expansion'!G$7:H$8,MMULT(MINVERSE('Useful matrices &amp; checks'!$G300:$H301),'Useful matrices &amp; checks'!$L300:$L301))))))</f>
        <v>-0.72681095745856961</v>
      </c>
      <c r="AA300" s="12">
        <f t="array" aca="1" ref="AA300:AA301" ca="1">(MMULT(MINVERSE('Useful matrices &amp; checks'!$G300:$H301),MMULT('SS Taylor expansion'!I$7:J$8,MMULT(MINVERSE('Useful matrices &amp; checks'!$G300:$H301),'SS Taylor expansion'!I$4:I$5)))-MMULT(MINVERSE('Useful matrices &amp; checks'!$G300:$H301),MMULT('SS Taylor expansion'!I$7:J$8,MMULT(MINVERSE('Useful matrices &amp; checks'!$G300:$H301),MMULT('SS Taylor expansion'!I$7:J$8,MMULT(MINVERSE('Useful matrices &amp; checks'!$G300:$H301),'Useful matrices &amp; checks'!$L300:$L301))))))</f>
        <v>0.71081161770280432</v>
      </c>
      <c r="AB300" s="12">
        <f t="array" aca="1" ref="AB300:AB301" ca="1">(MMULT(MINVERSE('Useful matrices &amp; checks'!$G300:$H301),MMULT('SS Taylor expansion'!K$7:L$8,MMULT(MINVERSE('Useful matrices &amp; checks'!$G300:$H301),'SS Taylor expansion'!K$4:K$5)))-MMULT(MINVERSE('Useful matrices &amp; checks'!$G300:$H301),MMULT('SS Taylor expansion'!K$7:L$8,MMULT(MINVERSE('Useful matrices &amp; checks'!$G300:$H301),MMULT('SS Taylor expansion'!K$7:L$8,MMULT(MINVERSE('Useful matrices &amp; checks'!$G300:$H301),'Useful matrices &amp; checks'!$L300:$L301))))))</f>
        <v>-119.69304942479425</v>
      </c>
      <c r="AC300" s="12">
        <f t="array" aca="1" ref="AC300:AC301" ca="1">(MMULT(MINVERSE('Useful matrices &amp; checks'!$G300:$H301),MMULT('SS Taylor expansion'!M$7:N$8,MMULT(MINVERSE('Useful matrices &amp; checks'!$G300:$H301),'SS Taylor expansion'!M$4:M$5)))-MMULT(MINVERSE('Useful matrices &amp; checks'!$G300:$H301),MMULT('SS Taylor expansion'!M$7:N$8,MMULT(MINVERSE('Useful matrices &amp; checks'!$G300:$H301),MMULT('SS Taylor expansion'!M$7:N$8,MMULT(MINVERSE('Useful matrices &amp; checks'!$G300:$H301),'Useful matrices &amp; checks'!$L300:$L301))))))</f>
        <v>-40.215628319369713</v>
      </c>
      <c r="AD300" s="12"/>
      <c r="AE300" s="12">
        <f t="array" aca="1" ref="AE300:AE301" ca="1">Q298:Q299*(INDEX('Flow probs &amp; rates'!AE$6:AE$5999-'Flow probs &amp; rates'!AE$5:AE$5999,'Useful matrices &amp; checks'!$A298))+X298:X299*(INDEX('Flow probs &amp; rates'!AE$6:AE$5999-'Flow probs &amp; rates'!AE$5:AE$5999,'Useful matrices &amp; checks'!$A298))^2</f>
        <v>2.4156198252630318E-4</v>
      </c>
      <c r="AF300" s="12">
        <f t="array" aca="1" ref="AF300:AF301" ca="1">R298:R299*(INDEX('Flow probs &amp; rates'!AF$6:AF$5999-'Flow probs &amp; rates'!AF$5:AF$5999,'Useful matrices &amp; checks'!$A298))+Y298:Y299*(INDEX('Flow probs &amp; rates'!AF$6:AF$5999-'Flow probs &amp; rates'!AF$5:AF$5999,'Useful matrices &amp; checks'!$A298))^2</f>
        <v>1.3624764210559439E-2</v>
      </c>
      <c r="AG300" s="12">
        <f t="array" aca="1" ref="AG300:AG301" ca="1">S298:S299*(INDEX('Flow probs &amp; rates'!AG$6:AG$5999-'Flow probs &amp; rates'!AG$5:AG$5999,'Useful matrices &amp; checks'!$A298))+Z298:Z299*(INDEX('Flow probs &amp; rates'!AG$6:AG$5999-'Flow probs &amp; rates'!AG$5:AG$5999,'Useful matrices &amp; checks'!$A298))^2</f>
        <v>2.6564050439999857E-3</v>
      </c>
      <c r="AH300" s="12">
        <f t="array" aca="1" ref="AH300:AH301" ca="1">T298:T299*(INDEX('Flow probs &amp; rates'!AI$6:AI$5999-'Flow probs &amp; rates'!AI$5:AI$5999,'Useful matrices &amp; checks'!$A298))+AA298:AA299*(INDEX('Flow probs &amp; rates'!AI$6:AI$5999-'Flow probs &amp; rates'!AI$5:AI$5999,'Useful matrices &amp; checks'!$A298))^2</f>
        <v>-3.064816931882511E-4</v>
      </c>
      <c r="AI300" s="12">
        <f t="array" aca="1" ref="AI300:AI301" ca="1">U298:U299*(INDEX('Flow probs &amp; rates'!AJ$6:AJ$5999-'Flow probs &amp; rates'!AJ$5:AJ$5999,'Useful matrices &amp; checks'!$A298))+AB298:AB299*(INDEX('Flow probs &amp; rates'!AJ$6:AJ$5999-'Flow probs &amp; rates'!AJ$5:AJ$5999,'Useful matrices &amp; checks'!$A298))^2</f>
        <v>-1.2102532454138785E-2</v>
      </c>
      <c r="AJ300" s="12">
        <f t="array" aca="1" ref="AJ300:AJ301" ca="1">V298:V299*(INDEX('Flow probs &amp; rates'!AK$6:AK$5999-'Flow probs &amp; rates'!AK$5:AK$5999,'Useful matrices &amp; checks'!$A298))+AC298:AC299*(INDEX('Flow probs &amp; rates'!AK$6:AK$5999-'Flow probs &amp; rates'!AK$5:AK$5999,'Useful matrices &amp; checks'!$A298))^2</f>
        <v>3.4225191215493151E-3</v>
      </c>
      <c r="AK300" s="12"/>
      <c r="AL300" s="12"/>
      <c r="AM300" s="12">
        <f ca="1">'Useful matrices &amp; checks'!AO300</f>
        <v>8.0712353362497602E-3</v>
      </c>
      <c r="AN300" s="12">
        <f t="shared" ca="1" si="10"/>
        <v>7.5362362113080075E-3</v>
      </c>
      <c r="AO300" s="12">
        <f t="shared" ca="1" si="11"/>
        <v>5.3499912494175267E-4</v>
      </c>
    </row>
    <row r="301" spans="1:41" x14ac:dyDescent="0.35">
      <c r="P301" s="56"/>
      <c r="Q301" s="12">
        <f ca="1"/>
        <v>1.308152376410801</v>
      </c>
      <c r="R301" s="12">
        <f ca="1"/>
        <v>0.1639403202581208</v>
      </c>
      <c r="S301" s="12">
        <f ca="1"/>
        <v>-8.228319909243291E-2</v>
      </c>
      <c r="T301" s="12">
        <f ca="1"/>
        <v>-7.1971300987651241E-2</v>
      </c>
      <c r="U301" s="12">
        <f ca="1"/>
        <v>-9.2550576316706351E-2</v>
      </c>
      <c r="V301" s="12">
        <f ca="1"/>
        <v>0.64595143561218249</v>
      </c>
      <c r="W301" s="12"/>
      <c r="X301" s="12">
        <f ca="1"/>
        <v>-11.554964946523024</v>
      </c>
      <c r="Y301" s="12">
        <f ca="1"/>
        <v>-3.0672188477950071</v>
      </c>
      <c r="Z301" s="12">
        <f ca="1"/>
        <v>0.17517579536204114</v>
      </c>
      <c r="AA301" s="12">
        <f ca="1"/>
        <v>0.13402026364876873</v>
      </c>
      <c r="AB301" s="12">
        <f ca="1"/>
        <v>1.7068695112592227</v>
      </c>
      <c r="AC301" s="12">
        <f ca="1"/>
        <v>-7.5824718897831769</v>
      </c>
      <c r="AD301" s="12"/>
      <c r="AE301" s="12">
        <f ca="1"/>
        <v>-6.0310885657470244E-5</v>
      </c>
      <c r="AF301" s="12">
        <f ca="1"/>
        <v>-1.676496705986232E-4</v>
      </c>
      <c r="AG301" s="12">
        <f ca="1"/>
        <v>-6.6322580727770522E-4</v>
      </c>
      <c r="AH301" s="12">
        <f ca="1"/>
        <v>-6.3826750828884792E-5</v>
      </c>
      <c r="AI301" s="12">
        <f ca="1"/>
        <v>1.4891894993478226E-4</v>
      </c>
      <c r="AJ301" s="12">
        <f ca="1"/>
        <v>7.1276125143319351E-4</v>
      </c>
      <c r="AK301" s="12"/>
      <c r="AL301" s="12"/>
      <c r="AM301" s="12">
        <f ca="1">'Useful matrices &amp; checks'!AO301</f>
        <v>-1.1789606646609579E-4</v>
      </c>
      <c r="AN301" s="12">
        <f t="shared" ca="1" si="10"/>
        <v>-9.3332912994707621E-5</v>
      </c>
      <c r="AO301" s="12">
        <f t="shared" ca="1" si="11"/>
        <v>-2.4563153471388174E-5</v>
      </c>
    </row>
    <row r="302" spans="1:41" x14ac:dyDescent="0.35">
      <c r="A302">
        <v>150</v>
      </c>
      <c r="P302" s="56" t="str">
        <f>INDEX('Flow probs &amp; rates'!$A$5:$A$5999,$A302)</f>
        <v>2002,10</v>
      </c>
      <c r="Q302" s="12">
        <f t="array" aca="1" ref="Q302:Q303" ca="1">-1*(MMULT(MINVERSE('Useful matrices &amp; checks'!$G302:$H303),'SS Taylor expansion'!C$4:C$5)-MMULT(MINVERSE('Useful matrices &amp; checks'!$G302:$H303),MMULT('SS Taylor expansion'!C$7:D$8,MMULT(MINVERSE('Useful matrices &amp; checks'!$G302:$H303),'Useful matrices &amp; checks'!$L302:$L303))))</f>
        <v>-5.1983536871943272</v>
      </c>
      <c r="R302" s="12">
        <f t="array" aca="1" ref="R302:R303" ca="1">-1*(MMULT(MINVERSE('Useful matrices &amp; checks'!$G302:$H303),'SS Taylor expansion'!E$4:E$5)-MMULT(MINVERSE('Useful matrices &amp; checks'!$G302:$H303),MMULT('SS Taylor expansion'!E$7:F$8,MMULT(MINVERSE('Useful matrices &amp; checks'!$G302:$H303),'Useful matrices &amp; checks'!$L302:$L303))))</f>
        <v>-11.644844764540771</v>
      </c>
      <c r="S302" s="12">
        <f t="array" aca="1" ref="S302:S303" ca="1">-1*(MMULT(MINVERSE('Useful matrices &amp; checks'!$G302:$H303),'SS Taylor expansion'!G$4:G$5)-MMULT(MINVERSE('Useful matrices &amp; checks'!$G302:$H303),MMULT('SS Taylor expansion'!G$7:H$8,MMULT(MINVERSE('Useful matrices &amp; checks'!$G302:$H303),'Useful matrices &amp; checks'!$L302:$L303))))</f>
        <v>0.30564930456070405</v>
      </c>
      <c r="T302" s="12">
        <f t="array" aca="1" ref="T302:T303" ca="1">-1*(MMULT(MINVERSE('Useful matrices &amp; checks'!$G302:$H303),'SS Taylor expansion'!I$4:I$5)-MMULT(MINVERSE('Useful matrices &amp; checks'!$G302:$H303),MMULT('SS Taylor expansion'!I$7:J$8,MMULT(MINVERSE('Useful matrices &amp; checks'!$G302:$H303),'Useful matrices &amp; checks'!$L302:$L303))))</f>
        <v>-0.3790364475394471</v>
      </c>
      <c r="U302" s="12">
        <f t="array" aca="1" ref="U302:U303" ca="1">-1*(MMULT(MINVERSE('Useful matrices &amp; checks'!$G302:$H303),'SS Taylor expansion'!K$4:K$5)-MMULT(MINVERSE('Useful matrices &amp; checks'!$G302:$H303),MMULT('SS Taylor expansion'!K$7:L$8,MMULT(MINVERSE('Useful matrices &amp; checks'!$G302:$H303),'Useful matrices &amp; checks'!$L302:$L303))))</f>
        <v>6.0114720970824518</v>
      </c>
      <c r="V302" s="12">
        <f t="array" aca="1" ref="V302:V303" ca="1">-1*(MMULT(MINVERSE('Useful matrices &amp; checks'!$G302:$H303),'SS Taylor expansion'!M$4:M$5)-MMULT(MINVERSE('Useful matrices &amp; checks'!$G302:$H303),MMULT('SS Taylor expansion'!M$7:N$8,MMULT(MINVERSE('Useful matrices &amp; checks'!$G302:$H303),'Useful matrices &amp; checks'!$L302:$L303))))</f>
        <v>3.3279019187584167</v>
      </c>
      <c r="W302" s="12"/>
      <c r="X302" s="12">
        <f t="array" aca="1" ref="X302:X303" ca="1">(MMULT(MINVERSE('Useful matrices &amp; checks'!$G302:$H303),MMULT('SS Taylor expansion'!C$7:D$8,MMULT(MINVERSE('Useful matrices &amp; checks'!$G302:$H303),'SS Taylor expansion'!C$4:C$5)))-MMULT(MINVERSE('Useful matrices &amp; checks'!$G302:$H303),MMULT('SS Taylor expansion'!C$7:D$8,MMULT(MINVERSE('Useful matrices &amp; checks'!$G302:$H303),MMULT('SS Taylor expansion'!C$7:D$8,MMULT(MINVERSE('Useful matrices &amp; checks'!$G302:$H303),'Useful matrices &amp; checks'!$L302:$L303))))))</f>
        <v>42.561901177853862</v>
      </c>
      <c r="Y302" s="12">
        <f t="array" aca="1" ref="Y302:Y303" ca="1">(MMULT(MINVERSE('Useful matrices &amp; checks'!$G302:$H303),MMULT('SS Taylor expansion'!E$7:F$8,MMULT(MINVERSE('Useful matrices &amp; checks'!$G302:$H303),'SS Taylor expansion'!E$4:E$5)))-MMULT(MINVERSE('Useful matrices &amp; checks'!$G302:$H303),MMULT('SS Taylor expansion'!E$7:F$8,MMULT(MINVERSE('Useful matrices &amp; checks'!$G302:$H303),MMULT('SS Taylor expansion'!E$7:F$8,MMULT(MINVERSE('Useful matrices &amp; checks'!$G302:$H303),'Useful matrices &amp; checks'!$L302:$L303))))))</f>
        <v>213.57812826284524</v>
      </c>
      <c r="Z302" s="12">
        <f t="array" aca="1" ref="Z302:Z303" ca="1">(MMULT(MINVERSE('Useful matrices &amp; checks'!$G302:$H303),MMULT('SS Taylor expansion'!G$7:H$8,MMULT(MINVERSE('Useful matrices &amp; checks'!$G302:$H303),'SS Taylor expansion'!G$4:G$5)))-MMULT(MINVERSE('Useful matrices &amp; checks'!$G302:$H303),MMULT('SS Taylor expansion'!G$7:H$8,MMULT(MINVERSE('Useful matrices &amp; checks'!$G302:$H303),MMULT('SS Taylor expansion'!G$7:H$8,MMULT(MINVERSE('Useful matrices &amp; checks'!$G302:$H303),'Useful matrices &amp; checks'!$L302:$L303))))))</f>
        <v>-0.65008384300224198</v>
      </c>
      <c r="AA302" s="12">
        <f t="array" aca="1" ref="AA302:AA303" ca="1">(MMULT(MINVERSE('Useful matrices &amp; checks'!$G302:$H303),MMULT('SS Taylor expansion'!I$7:J$8,MMULT(MINVERSE('Useful matrices &amp; checks'!$G302:$H303),'SS Taylor expansion'!I$4:I$5)))-MMULT(MINVERSE('Useful matrices &amp; checks'!$G302:$H303),MMULT('SS Taylor expansion'!I$7:J$8,MMULT(MINVERSE('Useful matrices &amp; checks'!$G302:$H303),MMULT('SS Taylor expansion'!I$7:J$8,MMULT(MINVERSE('Useful matrices &amp; checks'!$G302:$H303),'Useful matrices &amp; checks'!$L302:$L303))))))</f>
        <v>0.71131850907894667</v>
      </c>
      <c r="AB302" s="12">
        <f t="array" aca="1" ref="AB302:AB303" ca="1">(MMULT(MINVERSE('Useful matrices &amp; checks'!$G302:$H303),MMULT('SS Taylor expansion'!K$7:L$8,MMULT(MINVERSE('Useful matrices &amp; checks'!$G302:$H303),'SS Taylor expansion'!K$4:K$5)))-MMULT(MINVERSE('Useful matrices &amp; checks'!$G302:$H303),MMULT('SS Taylor expansion'!K$7:L$8,MMULT(MINVERSE('Useful matrices &amp; checks'!$G302:$H303),MMULT('SS Taylor expansion'!K$7:L$8,MMULT(MINVERSE('Useful matrices &amp; checks'!$G302:$H303),'Useful matrices &amp; checks'!$L302:$L303))))))</f>
        <v>-108.75208344821795</v>
      </c>
      <c r="AC302" s="12">
        <f t="array" aca="1" ref="AC302:AC303" ca="1">(MMULT(MINVERSE('Useful matrices &amp; checks'!$G302:$H303),MMULT('SS Taylor expansion'!M$7:N$8,MMULT(MINVERSE('Useful matrices &amp; checks'!$G302:$H303),'SS Taylor expansion'!M$4:M$5)))-MMULT(MINVERSE('Useful matrices &amp; checks'!$G302:$H303),MMULT('SS Taylor expansion'!M$7:N$8,MMULT(MINVERSE('Useful matrices &amp; checks'!$G302:$H303),MMULT('SS Taylor expansion'!M$7:N$8,MMULT(MINVERSE('Useful matrices &amp; checks'!$G302:$H303),'Useful matrices &amp; checks'!$L302:$L303))))))</f>
        <v>-40.034922354423728</v>
      </c>
      <c r="AD302" s="12"/>
      <c r="AE302" s="12">
        <f t="array" aca="1" ref="AE302:AE303" ca="1">Q300:Q301*(INDEX('Flow probs &amp; rates'!AE$6:AE$5999-'Flow probs &amp; rates'!AE$5:AE$5999,'Useful matrices &amp; checks'!$A300))+X300:X301*(INDEX('Flow probs &amp; rates'!AE$6:AE$5999-'Flow probs &amp; rates'!AE$5:AE$5999,'Useful matrices &amp; checks'!$A300))^2</f>
        <v>2.71733025589419E-3</v>
      </c>
      <c r="AF302" s="12">
        <f t="array" aca="1" ref="AF302:AF303" ca="1">R300:R301*(INDEX('Flow probs &amp; rates'!AF$6:AF$5999-'Flow probs &amp; rates'!AF$5:AF$5999,'Useful matrices &amp; checks'!$A300))+Y300:Y301*(INDEX('Flow probs &amp; rates'!AF$6:AF$5999-'Flow probs &amp; rates'!AF$5:AF$5999,'Useful matrices &amp; checks'!$A300))^2</f>
        <v>6.0762467862843076E-4</v>
      </c>
      <c r="AG302" s="12">
        <f t="array" aca="1" ref="AG302:AG303" ca="1">S300:S301*(INDEX('Flow probs &amp; rates'!AG$6:AG$5999-'Flow probs &amp; rates'!AG$5:AG$5999,'Useful matrices &amp; checks'!$A300))+Z300:Z301*(INDEX('Flow probs &amp; rates'!AG$6:AG$5999-'Flow probs &amp; rates'!AG$5:AG$5999,'Useful matrices &amp; checks'!$A300))^2</f>
        <v>4.2497435799319343E-3</v>
      </c>
      <c r="AH302" s="12">
        <f t="array" aca="1" ref="AH302:AH303" ca="1">T300:T301*(INDEX('Flow probs &amp; rates'!AI$6:AI$5999-'Flow probs &amp; rates'!AI$5:AI$5999,'Useful matrices &amp; checks'!$A300))+AA300:AA301*(INDEX('Flow probs &amp; rates'!AI$6:AI$5999-'Flow probs &amp; rates'!AI$5:AI$5999,'Useful matrices &amp; checks'!$A300))^2</f>
        <v>5.8751712438536996E-3</v>
      </c>
      <c r="AI302" s="12">
        <f t="array" aca="1" ref="AI302:AI303" ca="1">U300:U301*(INDEX('Flow probs &amp; rates'!AJ$6:AJ$5999-'Flow probs &amp; rates'!AJ$5:AJ$5999,'Useful matrices &amp; checks'!$A300))+AB300:AB301*(INDEX('Flow probs &amp; rates'!AJ$6:AJ$5999-'Flow probs &amp; rates'!AJ$5:AJ$5999,'Useful matrices &amp; checks'!$A300))^2</f>
        <v>1.0290515804481603E-2</v>
      </c>
      <c r="AJ302" s="12">
        <f t="array" aca="1" ref="AJ302:AJ303" ca="1">V300:V301*(INDEX('Flow probs &amp; rates'!AK$6:AK$5999-'Flow probs &amp; rates'!AK$5:AK$5999,'Useful matrices &amp; checks'!$A300))+AC300:AC301*(INDEX('Flow probs &amp; rates'!AK$6:AK$5999-'Flow probs &amp; rates'!AK$5:AK$5999,'Useful matrices &amp; checks'!$A300))^2</f>
        <v>-2.9322117774985852E-3</v>
      </c>
      <c r="AK302" s="12"/>
      <c r="AL302" s="12"/>
      <c r="AM302" s="12">
        <f ca="1">'Useful matrices &amp; checks'!AO302</f>
        <v>2.0445223291954528E-2</v>
      </c>
      <c r="AN302" s="12">
        <f t="shared" ca="1" si="10"/>
        <v>2.0808173785291276E-2</v>
      </c>
      <c r="AO302" s="12">
        <f t="shared" ca="1" si="11"/>
        <v>-3.6295049333674723E-4</v>
      </c>
    </row>
    <row r="303" spans="1:41" x14ac:dyDescent="0.35">
      <c r="Q303" s="12">
        <f ca="1"/>
        <v>1.3503818465215394</v>
      </c>
      <c r="R303" s="12">
        <f ca="1"/>
        <v>0.15888261344969434</v>
      </c>
      <c r="S303" s="12">
        <f ca="1"/>
        <v>-7.9398843771916375E-2</v>
      </c>
      <c r="T303" s="12">
        <f ca="1"/>
        <v>-7.0056970704041988E-2</v>
      </c>
      <c r="U303" s="12">
        <f ca="1"/>
        <v>-8.2020706739927146E-2</v>
      </c>
      <c r="V303" s="12">
        <f ca="1"/>
        <v>0.61509316252263546</v>
      </c>
      <c r="W303" s="12"/>
      <c r="X303" s="12">
        <f ca="1"/>
        <v>-11.056350175941583</v>
      </c>
      <c r="Y303" s="12">
        <f ca="1"/>
        <v>-2.9140664285560445</v>
      </c>
      <c r="Z303" s="12">
        <f ca="1"/>
        <v>0.16887296885352721</v>
      </c>
      <c r="AA303" s="12">
        <f ca="1"/>
        <v>0.13147236967653456</v>
      </c>
      <c r="AB303" s="12">
        <f ca="1"/>
        <v>1.483816709087193</v>
      </c>
      <c r="AC303" s="12">
        <f ca="1"/>
        <v>-7.3996192206042792</v>
      </c>
      <c r="AD303" s="12"/>
      <c r="AE303" s="12">
        <f ca="1"/>
        <v>-6.549302593098805E-4</v>
      </c>
      <c r="AF303" s="12">
        <f ca="1"/>
        <v>-8.6649646176088701E-6</v>
      </c>
      <c r="AG303" s="12">
        <f ca="1"/>
        <v>-1.0242721357729952E-3</v>
      </c>
      <c r="AH303" s="12">
        <f ca="1"/>
        <v>1.1077365359159785E-3</v>
      </c>
      <c r="AI303" s="12">
        <f ca="1"/>
        <v>-1.4674676404528421E-4</v>
      </c>
      <c r="AJ303" s="12">
        <f ca="1"/>
        <v>-5.5285505428906943E-4</v>
      </c>
      <c r="AK303" s="12"/>
      <c r="AL303" s="12"/>
      <c r="AM303" s="12">
        <f ca="1">'Useful matrices &amp; checks'!AO303</f>
        <v>-1.3190087442424697E-3</v>
      </c>
      <c r="AN303" s="12">
        <f t="shared" ca="1" si="10"/>
        <v>-1.2797326421188598E-3</v>
      </c>
      <c r="AO303" s="12">
        <f t="shared" ca="1" si="11"/>
        <v>-3.9276102123609897E-5</v>
      </c>
    </row>
    <row r="304" spans="1:41" x14ac:dyDescent="0.35">
      <c r="A304">
        <v>151</v>
      </c>
      <c r="P304" s="56" t="str">
        <f>INDEX('Flow probs &amp; rates'!$A$5:$A$5999,$A304)</f>
        <v>2002,11</v>
      </c>
      <c r="Q304" s="12">
        <f t="array" aca="1" ref="Q304:Q305" ca="1">-1*(MMULT(MINVERSE('Useful matrices &amp; checks'!$G304:$H305),'SS Taylor expansion'!C$4:C$5)-MMULT(MINVERSE('Useful matrices &amp; checks'!$G304:$H305),MMULT('SS Taylor expansion'!C$7:D$8,MMULT(MINVERSE('Useful matrices &amp; checks'!$G304:$H305),'Useful matrices &amp; checks'!$L304:$L305))))</f>
        <v>-5.2388048567690229</v>
      </c>
      <c r="R304" s="12">
        <f t="array" aca="1" ref="R304:R305" ca="1">-1*(MMULT(MINVERSE('Useful matrices &amp; checks'!$G304:$H305),'SS Taylor expansion'!E$4:E$5)-MMULT(MINVERSE('Useful matrices &amp; checks'!$G304:$H305),MMULT('SS Taylor expansion'!E$7:F$8,MMULT(MINVERSE('Useful matrices &amp; checks'!$G304:$H305),'Useful matrices &amp; checks'!$L304:$L305))))</f>
        <v>-11.736376091032618</v>
      </c>
      <c r="S304" s="12">
        <f t="array" aca="1" ref="S304:S305" ca="1">-1*(MMULT(MINVERSE('Useful matrices &amp; checks'!$G304:$H305),'SS Taylor expansion'!G$4:G$5)-MMULT(MINVERSE('Useful matrices &amp; checks'!$G304:$H305),MMULT('SS Taylor expansion'!G$7:H$8,MMULT(MINVERSE('Useful matrices &amp; checks'!$G304:$H305),'Useful matrices &amp; checks'!$L304:$L305))))</f>
        <v>0.29133163541181228</v>
      </c>
      <c r="T304" s="12">
        <f t="array" aca="1" ref="T304:T305" ca="1">-1*(MMULT(MINVERSE('Useful matrices &amp; checks'!$G304:$H305),'SS Taylor expansion'!I$4:I$5)-MMULT(MINVERSE('Useful matrices &amp; checks'!$G304:$H305),MMULT('SS Taylor expansion'!I$7:J$8,MMULT(MINVERSE('Useful matrices &amp; checks'!$G304:$H305),'Useful matrices &amp; checks'!$L304:$L305))))</f>
        <v>-0.36133204149356613</v>
      </c>
      <c r="U304" s="12">
        <f t="array" aca="1" ref="U304:U305" ca="1">-1*(MMULT(MINVERSE('Useful matrices &amp; checks'!$G304:$H305),'SS Taylor expansion'!K$4:K$5)-MMULT(MINVERSE('Useful matrices &amp; checks'!$G304:$H305),MMULT('SS Taylor expansion'!K$7:L$8,MMULT(MINVERSE('Useful matrices &amp; checks'!$G304:$H305),'Useful matrices &amp; checks'!$L304:$L305))))</f>
        <v>5.3422988747208713</v>
      </c>
      <c r="V304" s="12">
        <f t="array" aca="1" ref="V304:V305" ca="1">-1*(MMULT(MINVERSE('Useful matrices &amp; checks'!$G304:$H305),'SS Taylor expansion'!M$4:M$5)-MMULT(MINVERSE('Useful matrices &amp; checks'!$G304:$H305),MMULT('SS Taylor expansion'!M$7:N$8,MMULT(MINVERSE('Useful matrices &amp; checks'!$G304:$H305),'Useful matrices &amp; checks'!$L304:$L305))))</f>
        <v>2.9576393278456194</v>
      </c>
      <c r="W304" s="12"/>
      <c r="X304" s="12">
        <f t="array" aca="1" ref="X304:X305" ca="1">(MMULT(MINVERSE('Useful matrices &amp; checks'!$G304:$H305),MMULT('SS Taylor expansion'!C$7:D$8,MMULT(MINVERSE('Useful matrices &amp; checks'!$G304:$H305),'SS Taylor expansion'!C$4:C$5)))-MMULT(MINVERSE('Useful matrices &amp; checks'!$G304:$H305),MMULT('SS Taylor expansion'!C$7:D$8,MMULT(MINVERSE('Useful matrices &amp; checks'!$G304:$H305),MMULT('SS Taylor expansion'!C$7:D$8,MMULT(MINVERSE('Useful matrices &amp; checks'!$G304:$H305),'Useful matrices &amp; checks'!$L304:$L305))))))</f>
        <v>41.464071929743255</v>
      </c>
      <c r="Y304" s="12">
        <f t="array" aca="1" ref="Y304:Y305" ca="1">(MMULT(MINVERSE('Useful matrices &amp; checks'!$G304:$H305),MMULT('SS Taylor expansion'!E$7:F$8,MMULT(MINVERSE('Useful matrices &amp; checks'!$G304:$H305),'SS Taylor expansion'!E$4:E$5)))-MMULT(MINVERSE('Useful matrices &amp; checks'!$G304:$H305),MMULT('SS Taylor expansion'!E$7:F$8,MMULT(MINVERSE('Useful matrices &amp; checks'!$G304:$H305),MMULT('SS Taylor expansion'!E$7:F$8,MMULT(MINVERSE('Useful matrices &amp; checks'!$G304:$H305),'Useful matrices &amp; checks'!$L304:$L305))))))</f>
        <v>208.10165890770429</v>
      </c>
      <c r="Z304" s="12">
        <f t="array" aca="1" ref="Z304:Z305" ca="1">(MMULT(MINVERSE('Useful matrices &amp; checks'!$G304:$H305),MMULT('SS Taylor expansion'!G$7:H$8,MMULT(MINVERSE('Useful matrices &amp; checks'!$G304:$H305),'SS Taylor expansion'!G$4:G$5)))-MMULT(MINVERSE('Useful matrices &amp; checks'!$G304:$H305),MMULT('SS Taylor expansion'!G$7:H$8,MMULT(MINVERSE('Useful matrices &amp; checks'!$G304:$H305),MMULT('SS Taylor expansion'!G$7:H$8,MMULT(MINVERSE('Useful matrices &amp; checks'!$G304:$H305),'Useful matrices &amp; checks'!$L304:$L305))))))</f>
        <v>-0.62464889231898213</v>
      </c>
      <c r="AA304" s="12">
        <f t="array" aca="1" ref="AA304:AA305" ca="1">(MMULT(MINVERSE('Useful matrices &amp; checks'!$G304:$H305),MMULT('SS Taylor expansion'!I$7:J$8,MMULT(MINVERSE('Useful matrices &amp; checks'!$G304:$H305),'SS Taylor expansion'!I$4:I$5)))-MMULT(MINVERSE('Useful matrices &amp; checks'!$G304:$H305),MMULT('SS Taylor expansion'!I$7:J$8,MMULT(MINVERSE('Useful matrices &amp; checks'!$G304:$H305),MMULT('SS Taylor expansion'!I$7:J$8,MMULT(MINVERSE('Useful matrices &amp; checks'!$G304:$H305),'Useful matrices &amp; checks'!$L304:$L305))))))</f>
        <v>0.66315154789701114</v>
      </c>
      <c r="AB304" s="12">
        <f t="array" aca="1" ref="AB304:AB305" ca="1">(MMULT(MINVERSE('Useful matrices &amp; checks'!$G304:$H305),MMULT('SS Taylor expansion'!K$7:L$8,MMULT(MINVERSE('Useful matrices &amp; checks'!$G304:$H305),'SS Taylor expansion'!K$4:K$5)))-MMULT(MINVERSE('Useful matrices &amp; checks'!$G304:$H305),MMULT('SS Taylor expansion'!K$7:L$8,MMULT(MINVERSE('Useful matrices &amp; checks'!$G304:$H305),MMULT('SS Taylor expansion'!K$7:L$8,MMULT(MINVERSE('Useful matrices &amp; checks'!$G304:$H305),'Useful matrices &amp; checks'!$L304:$L305))))))</f>
        <v>-93.076304825992082</v>
      </c>
      <c r="AC304" s="12">
        <f t="array" aca="1" ref="AC304:AC305" ca="1">(MMULT(MINVERSE('Useful matrices &amp; checks'!$G304:$H305),MMULT('SS Taylor expansion'!M$7:N$8,MMULT(MINVERSE('Useful matrices &amp; checks'!$G304:$H305),'SS Taylor expansion'!M$4:M$5)))-MMULT(MINVERSE('Useful matrices &amp; checks'!$G304:$H305),MMULT('SS Taylor expansion'!M$7:N$8,MMULT(MINVERSE('Useful matrices &amp; checks'!$G304:$H305),MMULT('SS Taylor expansion'!M$7:N$8,MMULT(MINVERSE('Useful matrices &amp; checks'!$G304:$H305),'Useful matrices &amp; checks'!$L304:$L305))))))</f>
        <v>-34.461938530646407</v>
      </c>
      <c r="AD304" s="12"/>
      <c r="AE304" s="12">
        <f t="array" aca="1" ref="AE304:AE305" ca="1">Q302:Q303*(INDEX('Flow probs &amp; rates'!AE$6:AE$5999-'Flow probs &amp; rates'!AE$5:AE$5999,'Useful matrices &amp; checks'!$A302))+X302:X303*(INDEX('Flow probs &amp; rates'!AE$6:AE$5999-'Flow probs &amp; rates'!AE$5:AE$5999,'Useful matrices &amp; checks'!$A302))^2</f>
        <v>3.3508731820019147E-3</v>
      </c>
      <c r="AF304" s="12">
        <f t="array" aca="1" ref="AF304:AF305" ca="1">R302:R303*(INDEX('Flow probs &amp; rates'!AF$6:AF$5999-'Flow probs &amp; rates'!AF$5:AF$5999,'Useful matrices &amp; checks'!$A302))+Y302:Y303*(INDEX('Flow probs &amp; rates'!AF$6:AF$5999-'Flow probs &amp; rates'!AF$5:AF$5999,'Useful matrices &amp; checks'!$A302))^2</f>
        <v>6.4821084717945864E-3</v>
      </c>
      <c r="AG304" s="12">
        <f t="array" aca="1" ref="AG304:AG305" ca="1">S302:S303*(INDEX('Flow probs &amp; rates'!AG$6:AG$5999-'Flow probs &amp; rates'!AG$5:AG$5999,'Useful matrices &amp; checks'!$A302))+Z302:Z303*(INDEX('Flow probs &amp; rates'!AG$6:AG$5999-'Flow probs &amp; rates'!AG$5:AG$5999,'Useful matrices &amp; checks'!$A302))^2</f>
        <v>9.8565462360370717E-4</v>
      </c>
      <c r="AH304" s="12">
        <f t="array" aca="1" ref="AH304:AH305" ca="1">T302:T303*(INDEX('Flow probs &amp; rates'!AI$6:AI$5999-'Flow probs &amp; rates'!AI$5:AI$5999,'Useful matrices &amp; checks'!$A302))+AA302:AA303*(INDEX('Flow probs &amp; rates'!AI$6:AI$5999-'Flow probs &amp; rates'!AI$5:AI$5999,'Useful matrices &amp; checks'!$A302))^2</f>
        <v>8.7985439961546139E-4</v>
      </c>
      <c r="AI304" s="12">
        <f t="array" aca="1" ref="AI304:AI305" ca="1">U302:U303*(INDEX('Flow probs &amp; rates'!AJ$6:AJ$5999-'Flow probs &amp; rates'!AJ$5:AJ$5999,'Useful matrices &amp; checks'!$A302))+AB302:AB303*(INDEX('Flow probs &amp; rates'!AJ$6:AJ$5999-'Flow probs &amp; rates'!AJ$5:AJ$5999,'Useful matrices &amp; checks'!$A302))^2</f>
        <v>1.1638483184416027E-2</v>
      </c>
      <c r="AJ304" s="12">
        <f t="array" aca="1" ref="AJ304:AJ305" ca="1">V302:V303*(INDEX('Flow probs &amp; rates'!AK$6:AK$5999-'Flow probs &amp; rates'!AK$5:AK$5999,'Useful matrices &amp; checks'!$A302))+AC302:AC303*(INDEX('Flow probs &amp; rates'!AK$6:AK$5999-'Flow probs &amp; rates'!AK$5:AK$5999,'Useful matrices &amp; checks'!$A302))^2</f>
        <v>4.1594039863832111E-3</v>
      </c>
      <c r="AK304" s="12"/>
      <c r="AL304" s="12"/>
      <c r="AM304" s="12">
        <f ca="1">'Useful matrices &amp; checks'!AO304</f>
        <v>2.6992418245088245E-2</v>
      </c>
      <c r="AN304" s="12">
        <f t="shared" ca="1" si="10"/>
        <v>2.7496377847814907E-2</v>
      </c>
      <c r="AO304" s="12">
        <f t="shared" ca="1" si="11"/>
        <v>-5.0395960272666199E-4</v>
      </c>
    </row>
    <row r="305" spans="1:41" x14ac:dyDescent="0.35">
      <c r="P305" s="56"/>
      <c r="Q305" s="12">
        <f ca="1"/>
        <v>1.4191909109286485</v>
      </c>
      <c r="R305" s="12">
        <f ca="1"/>
        <v>0.20440762859402692</v>
      </c>
      <c r="S305" s="12">
        <f ca="1"/>
        <v>-7.8921666362166576E-2</v>
      </c>
      <c r="T305" s="12">
        <f ca="1"/>
        <v>-6.7554491909771489E-2</v>
      </c>
      <c r="U305" s="12">
        <f ca="1"/>
        <v>-9.3044619203759032E-2</v>
      </c>
      <c r="V305" s="12">
        <f ca="1"/>
        <v>0.55295904902064041</v>
      </c>
      <c r="W305" s="12"/>
      <c r="X305" s="12">
        <f ca="1"/>
        <v>-11.232606600482468</v>
      </c>
      <c r="Y305" s="12">
        <f ca="1"/>
        <v>-3.6244208837435314</v>
      </c>
      <c r="Z305" s="12">
        <f ca="1"/>
        <v>0.16921722697025302</v>
      </c>
      <c r="AA305" s="12">
        <f ca="1"/>
        <v>0.12398254439928702</v>
      </c>
      <c r="AB305" s="12">
        <f ca="1"/>
        <v>1.6210716664330986</v>
      </c>
      <c r="AC305" s="12">
        <f ca="1"/>
        <v>-6.4429900488220273</v>
      </c>
      <c r="AD305" s="12"/>
      <c r="AE305" s="12">
        <f ca="1"/>
        <v>-8.704598777336133E-4</v>
      </c>
      <c r="AF305" s="12">
        <f ca="1"/>
        <v>-8.8442083641957704E-5</v>
      </c>
      <c r="AG305" s="12">
        <f ca="1"/>
        <v>-2.5604454616723934E-4</v>
      </c>
      <c r="AH305" s="12">
        <f ca="1"/>
        <v>1.6262270897119421E-4</v>
      </c>
      <c r="AI305" s="12">
        <f ca="1"/>
        <v>-1.5879581585845752E-4</v>
      </c>
      <c r="AJ305" s="12">
        <f ca="1"/>
        <v>7.6877895282088406E-4</v>
      </c>
      <c r="AK305" s="12"/>
      <c r="AL305" s="12"/>
      <c r="AM305" s="12">
        <f ca="1">'Useful matrices &amp; checks'!AO305</f>
        <v>-5.2239615712523085E-4</v>
      </c>
      <c r="AN305" s="12">
        <f t="shared" ca="1" si="10"/>
        <v>-4.423406616091899E-4</v>
      </c>
      <c r="AO305" s="12">
        <f t="shared" ca="1" si="11"/>
        <v>-8.0055495516040951E-5</v>
      </c>
    </row>
    <row r="306" spans="1:41" x14ac:dyDescent="0.35">
      <c r="A306">
        <v>152</v>
      </c>
      <c r="P306" s="56" t="str">
        <f>INDEX('Flow probs &amp; rates'!$A$5:$A$5999,$A306)</f>
        <v>2002,12</v>
      </c>
      <c r="Q306" s="12">
        <f t="array" aca="1" ref="Q306:Q307" ca="1">-1*(MMULT(MINVERSE('Useful matrices &amp; checks'!$G306:$H307),'SS Taylor expansion'!C$4:C$5)-MMULT(MINVERSE('Useful matrices &amp; checks'!$G306:$H307),MMULT('SS Taylor expansion'!C$7:D$8,MMULT(MINVERSE('Useful matrices &amp; checks'!$G306:$H307),'Useful matrices &amp; checks'!$L306:$L307))))</f>
        <v>-5.1814349734345351</v>
      </c>
      <c r="R306" s="12">
        <f t="array" aca="1" ref="R306:R307" ca="1">-1*(MMULT(MINVERSE('Useful matrices &amp; checks'!$G306:$H307),'SS Taylor expansion'!E$4:E$5)-MMULT(MINVERSE('Useful matrices &amp; checks'!$G306:$H307),MMULT('SS Taylor expansion'!E$7:F$8,MMULT(MINVERSE('Useful matrices &amp; checks'!$G306:$H307),'Useful matrices &amp; checks'!$L306:$L307))))</f>
        <v>-10.877945961753365</v>
      </c>
      <c r="S306" s="12">
        <f t="array" aca="1" ref="S306:S307" ca="1">-1*(MMULT(MINVERSE('Useful matrices &amp; checks'!$G306:$H307),'SS Taylor expansion'!G$4:G$5)-MMULT(MINVERSE('Useful matrices &amp; checks'!$G306:$H307),MMULT('SS Taylor expansion'!G$7:H$8,MMULT(MINVERSE('Useful matrices &amp; checks'!$G306:$H307),'Useful matrices &amp; checks'!$L306:$L307))))</f>
        <v>0.3389091415650628</v>
      </c>
      <c r="T306" s="12">
        <f t="array" aca="1" ref="T306:T307" ca="1">-1*(MMULT(MINVERSE('Useful matrices &amp; checks'!$G306:$H307),'SS Taylor expansion'!I$4:I$5)-MMULT(MINVERSE('Useful matrices &amp; checks'!$G306:$H307),MMULT('SS Taylor expansion'!I$7:J$8,MMULT(MINVERSE('Useful matrices &amp; checks'!$G306:$H307),'Useful matrices &amp; checks'!$L306:$L307))))</f>
        <v>-0.37259941673790353</v>
      </c>
      <c r="U306" s="12">
        <f t="array" aca="1" ref="U306:U307" ca="1">-1*(MMULT(MINVERSE('Useful matrices &amp; checks'!$G306:$H307),'SS Taylor expansion'!K$4:K$5)-MMULT(MINVERSE('Useful matrices &amp; checks'!$G306:$H307),MMULT('SS Taylor expansion'!K$7:L$8,MMULT(MINVERSE('Useful matrices &amp; checks'!$G306:$H307),'Useful matrices &amp; checks'!$L306:$L307))))</f>
        <v>6.7383451754522845</v>
      </c>
      <c r="V306" s="12">
        <f t="array" aca="1" ref="V306:V307" ca="1">-1*(MMULT(MINVERSE('Useful matrices &amp; checks'!$G306:$H307),'SS Taylor expansion'!M$4:M$5)-MMULT(MINVERSE('Useful matrices &amp; checks'!$G306:$H307),MMULT('SS Taylor expansion'!M$7:N$8,MMULT(MINVERSE('Useful matrices &amp; checks'!$G306:$H307),'Useful matrices &amp; checks'!$L306:$L307))))</f>
        <v>3.5287045431196473</v>
      </c>
      <c r="W306" s="12"/>
      <c r="X306" s="12">
        <f t="array" aca="1" ref="X306:X307" ca="1">(MMULT(MINVERSE('Useful matrices &amp; checks'!$G306:$H307),MMULT('SS Taylor expansion'!C$7:D$8,MMULT(MINVERSE('Useful matrices &amp; checks'!$G306:$H307),'SS Taylor expansion'!C$4:C$5)))-MMULT(MINVERSE('Useful matrices &amp; checks'!$G306:$H307),MMULT('SS Taylor expansion'!C$7:D$8,MMULT(MINVERSE('Useful matrices &amp; checks'!$G306:$H307),MMULT('SS Taylor expansion'!C$7:D$8,MMULT(MINVERSE('Useful matrices &amp; checks'!$G306:$H307),'Useful matrices &amp; checks'!$L306:$L307))))))</f>
        <v>45.233848287377292</v>
      </c>
      <c r="Y306" s="12">
        <f t="array" aca="1" ref="Y306:Y307" ca="1">(MMULT(MINVERSE('Useful matrices &amp; checks'!$G306:$H307),MMULT('SS Taylor expansion'!E$7:F$8,MMULT(MINVERSE('Useful matrices &amp; checks'!$G306:$H307),'SS Taylor expansion'!E$4:E$5)))-MMULT(MINVERSE('Useful matrices &amp; checks'!$G306:$H307),MMULT('SS Taylor expansion'!E$7:F$8,MMULT(MINVERSE('Useful matrices &amp; checks'!$G306:$H307),MMULT('SS Taylor expansion'!E$7:F$8,MMULT(MINVERSE('Useful matrices &amp; checks'!$G306:$H307),'Useful matrices &amp; checks'!$L306:$L307))))))</f>
        <v>199.36881468558252</v>
      </c>
      <c r="Z306" s="12">
        <f t="array" aca="1" ref="Z306:Z307" ca="1">(MMULT(MINVERSE('Useful matrices &amp; checks'!$G306:$H307),MMULT('SS Taylor expansion'!G$7:H$8,MMULT(MINVERSE('Useful matrices &amp; checks'!$G306:$H307),'SS Taylor expansion'!G$4:G$5)))-MMULT(MINVERSE('Useful matrices &amp; checks'!$G306:$H307),MMULT('SS Taylor expansion'!G$7:H$8,MMULT(MINVERSE('Useful matrices &amp; checks'!$G306:$H307),MMULT('SS Taylor expansion'!G$7:H$8,MMULT(MINVERSE('Useful matrices &amp; checks'!$G306:$H307),'Useful matrices &amp; checks'!$L306:$L307))))))</f>
        <v>-0.74623514007884306</v>
      </c>
      <c r="AA306" s="12">
        <f t="array" aca="1" ref="AA306:AA307" ca="1">(MMULT(MINVERSE('Useful matrices &amp; checks'!$G306:$H307),MMULT('SS Taylor expansion'!I$7:J$8,MMULT(MINVERSE('Useful matrices &amp; checks'!$G306:$H307),'SS Taylor expansion'!I$4:I$5)))-MMULT(MINVERSE('Useful matrices &amp; checks'!$G306:$H307),MMULT('SS Taylor expansion'!I$7:J$8,MMULT(MINVERSE('Useful matrices &amp; checks'!$G306:$H307),MMULT('SS Taylor expansion'!I$7:J$8,MMULT(MINVERSE('Useful matrices &amp; checks'!$G306:$H307),'Useful matrices &amp; checks'!$L306:$L307))))))</f>
        <v>0.73781586536188914</v>
      </c>
      <c r="AB306" s="12">
        <f t="array" aca="1" ref="AB306:AB307" ca="1">(MMULT(MINVERSE('Useful matrices &amp; checks'!$G306:$H307),MMULT('SS Taylor expansion'!K$7:L$8,MMULT(MINVERSE('Useful matrices &amp; checks'!$G306:$H307),'SS Taylor expansion'!K$4:K$5)))-MMULT(MINVERSE('Useful matrices &amp; checks'!$G306:$H307),MMULT('SS Taylor expansion'!K$7:L$8,MMULT(MINVERSE('Useful matrices &amp; checks'!$G306:$H307),MMULT('SS Taylor expansion'!K$7:L$8,MMULT(MINVERSE('Useful matrices &amp; checks'!$G306:$H307),'Useful matrices &amp; checks'!$L306:$L307))))))</f>
        <v>-122.00522699844214</v>
      </c>
      <c r="AC306" s="12">
        <f t="array" aca="1" ref="AC306:AC307" ca="1">(MMULT(MINVERSE('Useful matrices &amp; checks'!$G306:$H307),MMULT('SS Taylor expansion'!M$7:N$8,MMULT(MINVERSE('Useful matrices &amp; checks'!$G306:$H307),'SS Taylor expansion'!M$4:M$5)))-MMULT(MINVERSE('Useful matrices &amp; checks'!$G306:$H307),MMULT('SS Taylor expansion'!M$7:N$8,MMULT(MINVERSE('Useful matrices &amp; checks'!$G306:$H307),MMULT('SS Taylor expansion'!M$7:N$8,MMULT(MINVERSE('Useful matrices &amp; checks'!$G306:$H307),'Useful matrices &amp; checks'!$L306:$L307))))))</f>
        <v>-40.855341863357339</v>
      </c>
      <c r="AD306" s="12"/>
      <c r="AE306" s="12">
        <f t="array" aca="1" ref="AE306:AE307" ca="1">Q304:Q305*(INDEX('Flow probs &amp; rates'!AE$6:AE$5999-'Flow probs &amp; rates'!AE$5:AE$5999,'Useful matrices &amp; checks'!$A304))+X304:X305*(INDEX('Flow probs &amp; rates'!AE$6:AE$5999-'Flow probs &amp; rates'!AE$5:AE$5999,'Useful matrices &amp; checks'!$A304))^2</f>
        <v>-3.9681413668177659E-3</v>
      </c>
      <c r="AF306" s="12">
        <f t="array" aca="1" ref="AF306:AF307" ca="1">R304:R305*(INDEX('Flow probs &amp; rates'!AF$6:AF$5999-'Flow probs &amp; rates'!AF$5:AF$5999,'Useful matrices &amp; checks'!$A304))+Y304:Y305*(INDEX('Flow probs &amp; rates'!AF$6:AF$5999-'Flow probs &amp; rates'!AF$5:AF$5999,'Useful matrices &amp; checks'!$A304))^2</f>
        <v>-2.5738961672569248E-2</v>
      </c>
      <c r="AG306" s="12">
        <f t="array" aca="1" ref="AG306:AG307" ca="1">S304:S305*(INDEX('Flow probs &amp; rates'!AG$6:AG$5999-'Flow probs &amp; rates'!AG$5:AG$5999,'Useful matrices &amp; checks'!$A304))+Z304:Z305*(INDEX('Flow probs &amp; rates'!AG$6:AG$5999-'Flow probs &amp; rates'!AG$5:AG$5999,'Useful matrices &amp; checks'!$A304))^2</f>
        <v>-9.0511005257304794E-3</v>
      </c>
      <c r="AH306" s="12">
        <f t="array" aca="1" ref="AH306:AH307" ca="1">T304:T305*(INDEX('Flow probs &amp; rates'!AI$6:AI$5999-'Flow probs &amp; rates'!AI$5:AI$5999,'Useful matrices &amp; checks'!$A304))+AA304:AA305*(INDEX('Flow probs &amp; rates'!AI$6:AI$5999-'Flow probs &amp; rates'!AI$5:AI$5999,'Useful matrices &amp; checks'!$A304))^2</f>
        <v>-3.5408471665445912E-3</v>
      </c>
      <c r="AI306" s="12">
        <f t="array" aca="1" ref="AI306:AI307" ca="1">U304:U305*(INDEX('Flow probs &amp; rates'!AJ$6:AJ$5999-'Flow probs &amp; rates'!AJ$5:AJ$5999,'Useful matrices &amp; checks'!$A304))+AB304:AB305*(INDEX('Flow probs &amp; rates'!AJ$6:AJ$5999-'Flow probs &amp; rates'!AJ$5:AJ$5999,'Useful matrices &amp; checks'!$A304))^2</f>
        <v>-1.7448231801599965E-2</v>
      </c>
      <c r="AJ306" s="12">
        <f t="array" aca="1" ref="AJ306:AJ307" ca="1">V304:V305*(INDEX('Flow probs &amp; rates'!AK$6:AK$5999-'Flow probs &amp; rates'!AK$5:AK$5999,'Useful matrices &amp; checks'!$A304))+AC304:AC305*(INDEX('Flow probs &amp; rates'!AK$6:AK$5999-'Flow probs &amp; rates'!AK$5:AK$5999,'Useful matrices &amp; checks'!$A304))^2</f>
        <v>-6.5149126649367509E-3</v>
      </c>
      <c r="AK306" s="12"/>
      <c r="AL306" s="12"/>
      <c r="AM306" s="12">
        <f ca="1">'Useful matrices &amp; checks'!AO306</f>
        <v>-6.8378519154476791E-2</v>
      </c>
      <c r="AN306" s="12">
        <f t="shared" ca="1" si="10"/>
        <v>-6.6262195198198801E-2</v>
      </c>
      <c r="AO306" s="12">
        <f t="shared" ca="1" si="11"/>
        <v>-2.1163239562779906E-3</v>
      </c>
    </row>
    <row r="307" spans="1:41" x14ac:dyDescent="0.35">
      <c r="Q307" s="12">
        <f ca="1"/>
        <v>1.3068597425231345</v>
      </c>
      <c r="R307" s="12">
        <f ca="1"/>
        <v>0.1315769267968494</v>
      </c>
      <c r="S307" s="12">
        <f ca="1"/>
        <v>-8.5479546835048298E-2</v>
      </c>
      <c r="T307" s="12">
        <f ca="1"/>
        <v>-7.6873316410635398E-2</v>
      </c>
      <c r="U307" s="12">
        <f ca="1"/>
        <v>-8.1505346045999294E-2</v>
      </c>
      <c r="V307" s="12">
        <f ca="1"/>
        <v>0.7280291076078016</v>
      </c>
      <c r="W307" s="12"/>
      <c r="X307" s="12">
        <f ca="1"/>
        <v>-11.408865619129498</v>
      </c>
      <c r="Y307" s="12">
        <f ca="1"/>
        <v>-2.4115155588832562</v>
      </c>
      <c r="Z307" s="12">
        <f ca="1"/>
        <v>0.18821516974065597</v>
      </c>
      <c r="AA307" s="12">
        <f ca="1"/>
        <v>0.15222340648656593</v>
      </c>
      <c r="AB307" s="12">
        <f ca="1"/>
        <v>1.4757448582709722</v>
      </c>
      <c r="AC307" s="12">
        <f ca="1"/>
        <v>-8.429121144695161</v>
      </c>
      <c r="AD307" s="12"/>
      <c r="AE307" s="12">
        <f ca="1"/>
        <v>1.0749684928216541E-3</v>
      </c>
      <c r="AF307" s="12">
        <f ca="1"/>
        <v>4.4828489451546899E-4</v>
      </c>
      <c r="AG307" s="12">
        <f ca="1"/>
        <v>2.4519408436107257E-3</v>
      </c>
      <c r="AH307" s="12">
        <f ca="1"/>
        <v>-6.6199534997599455E-4</v>
      </c>
      <c r="AI307" s="12">
        <f ca="1"/>
        <v>3.0388866700079774E-4</v>
      </c>
      <c r="AJ307" s="12">
        <f ca="1"/>
        <v>-1.2180254291790343E-3</v>
      </c>
      <c r="AK307" s="12"/>
      <c r="AL307" s="12"/>
      <c r="AM307" s="12">
        <f ca="1">'Useful matrices &amp; checks'!AO307</f>
        <v>2.0127923422078586E-3</v>
      </c>
      <c r="AN307" s="12">
        <f t="shared" ca="1" si="10"/>
        <v>2.3990621187936177E-3</v>
      </c>
      <c r="AO307" s="12">
        <f t="shared" ca="1" si="11"/>
        <v>-3.8626977658575909E-4</v>
      </c>
    </row>
    <row r="308" spans="1:41" x14ac:dyDescent="0.35">
      <c r="A308">
        <v>153</v>
      </c>
      <c r="P308" s="56" t="str">
        <f>INDEX('Flow probs &amp; rates'!$A$5:$A$5999,$A308)</f>
        <v>2003,1</v>
      </c>
      <c r="Q308" s="12">
        <f t="array" aca="1" ref="Q308:Q309" ca="1">-1*(MMULT(MINVERSE('Useful matrices &amp; checks'!$G308:$H309),'SS Taylor expansion'!C$4:C$5)-MMULT(MINVERSE('Useful matrices &amp; checks'!$G308:$H309),MMULT('SS Taylor expansion'!C$7:D$8,MMULT(MINVERSE('Useful matrices &amp; checks'!$G308:$H309),'Useful matrices &amp; checks'!$L308:$L309))))</f>
        <v>-5.250710922348178</v>
      </c>
      <c r="R308" s="12">
        <f t="array" aca="1" ref="R308:R309" ca="1">-1*(MMULT(MINVERSE('Useful matrices &amp; checks'!$G308:$H309),'SS Taylor expansion'!E$4:E$5)-MMULT(MINVERSE('Useful matrices &amp; checks'!$G308:$H309),MMULT('SS Taylor expansion'!E$7:F$8,MMULT(MINVERSE('Useful matrices &amp; checks'!$G308:$H309),'Useful matrices &amp; checks'!$L308:$L309))))</f>
        <v>-10.553526668058286</v>
      </c>
      <c r="S308" s="12">
        <f t="array" aca="1" ref="S308:S309" ca="1">-1*(MMULT(MINVERSE('Useful matrices &amp; checks'!$G308:$H309),'SS Taylor expansion'!G$4:G$5)-MMULT(MINVERSE('Useful matrices &amp; checks'!$G308:$H309),MMULT('SS Taylor expansion'!G$7:H$8,MMULT(MINVERSE('Useful matrices &amp; checks'!$G308:$H309),'Useful matrices &amp; checks'!$L308:$L309))))</f>
        <v>0.36904736542192279</v>
      </c>
      <c r="T308" s="12">
        <f t="array" aca="1" ref="T308:T309" ca="1">-1*(MMULT(MINVERSE('Useful matrices &amp; checks'!$G308:$H309),'SS Taylor expansion'!I$4:I$5)-MMULT(MINVERSE('Useful matrices &amp; checks'!$G308:$H309),MMULT('SS Taylor expansion'!I$7:J$8,MMULT(MINVERSE('Useful matrices &amp; checks'!$G308:$H309),'Useful matrices &amp; checks'!$L308:$L309))))</f>
        <v>-0.37270956432638941</v>
      </c>
      <c r="U308" s="12">
        <f t="array" aca="1" ref="U308:U309" ca="1">-1*(MMULT(MINVERSE('Useful matrices &amp; checks'!$G308:$H309),'SS Taylor expansion'!K$4:K$5)-MMULT(MINVERSE('Useful matrices &amp; checks'!$G308:$H309),MMULT('SS Taylor expansion'!K$7:L$8,MMULT(MINVERSE('Useful matrices &amp; checks'!$G308:$H309),'Useful matrices &amp; checks'!$L308:$L309))))</f>
        <v>6.7921295861648439</v>
      </c>
      <c r="V308" s="12">
        <f t="array" aca="1" ref="V308:V309" ca="1">-1*(MMULT(MINVERSE('Useful matrices &amp; checks'!$G308:$H309),'SS Taylor expansion'!M$4:M$5)-MMULT(MINVERSE('Useful matrices &amp; checks'!$G308:$H309),MMULT('SS Taylor expansion'!M$7:N$8,MMULT(MINVERSE('Useful matrices &amp; checks'!$G308:$H309),'Useful matrices &amp; checks'!$L308:$L309))))</f>
        <v>3.4128318285706438</v>
      </c>
      <c r="W308" s="12"/>
      <c r="X308" s="12">
        <f t="array" aca="1" ref="X308:X309" ca="1">(MMULT(MINVERSE('Useful matrices &amp; checks'!$G308:$H309),MMULT('SS Taylor expansion'!C$7:D$8,MMULT(MINVERSE('Useful matrices &amp; checks'!$G308:$H309),'SS Taylor expansion'!C$4:C$5)))-MMULT(MINVERSE('Useful matrices &amp; checks'!$G308:$H309),MMULT('SS Taylor expansion'!C$7:D$8,MMULT(MINVERSE('Useful matrices &amp; checks'!$G308:$H309),MMULT('SS Taylor expansion'!C$7:D$8,MMULT(MINVERSE('Useful matrices &amp; checks'!$G308:$H309),'Useful matrices &amp; checks'!$L308:$L309))))))</f>
        <v>47.251441868217746</v>
      </c>
      <c r="Y308" s="12">
        <f t="array" aca="1" ref="Y308:Y309" ca="1">(MMULT(MINVERSE('Useful matrices &amp; checks'!$G308:$H309),MMULT('SS Taylor expansion'!E$7:F$8,MMULT(MINVERSE('Useful matrices &amp; checks'!$G308:$H309),'SS Taylor expansion'!E$4:E$5)))-MMULT(MINVERSE('Useful matrices &amp; checks'!$G308:$H309),MMULT('SS Taylor expansion'!E$7:F$8,MMULT(MINVERSE('Useful matrices &amp; checks'!$G308:$H309),MMULT('SS Taylor expansion'!E$7:F$8,MMULT(MINVERSE('Useful matrices &amp; checks'!$G308:$H309),'Useful matrices &amp; checks'!$L308:$L309))))))</f>
        <v>190.88599739323163</v>
      </c>
      <c r="Z308" s="12">
        <f t="array" aca="1" ref="Z308:Z309" ca="1">(MMULT(MINVERSE('Useful matrices &amp; checks'!$G308:$H309),MMULT('SS Taylor expansion'!G$7:H$8,MMULT(MINVERSE('Useful matrices &amp; checks'!$G308:$H309),'SS Taylor expansion'!G$4:G$5)))-MMULT(MINVERSE('Useful matrices &amp; checks'!$G308:$H309),MMULT('SS Taylor expansion'!G$7:H$8,MMULT(MINVERSE('Useful matrices &amp; checks'!$G308:$H309),MMULT('SS Taylor expansion'!G$7:H$8,MMULT(MINVERSE('Useful matrices &amp; checks'!$G308:$H309),'Useful matrices &amp; checks'!$L308:$L309))))))</f>
        <v>-0.81222368167393233</v>
      </c>
      <c r="AA308" s="12">
        <f t="array" aca="1" ref="AA308:AA309" ca="1">(MMULT(MINVERSE('Useful matrices &amp; checks'!$G308:$H309),MMULT('SS Taylor expansion'!I$7:J$8,MMULT(MINVERSE('Useful matrices &amp; checks'!$G308:$H309),'SS Taylor expansion'!I$4:I$5)))-MMULT(MINVERSE('Useful matrices &amp; checks'!$G308:$H309),MMULT('SS Taylor expansion'!I$7:J$8,MMULT(MINVERSE('Useful matrices &amp; checks'!$G308:$H309),MMULT('SS Taylor expansion'!I$7:J$8,MMULT(MINVERSE('Useful matrices &amp; checks'!$G308:$H309),'Useful matrices &amp; checks'!$L308:$L309))))))</f>
        <v>0.74262333052191432</v>
      </c>
      <c r="AB308" s="12">
        <f t="array" aca="1" ref="AB308:AB309" ca="1">(MMULT(MINVERSE('Useful matrices &amp; checks'!$G308:$H309),MMULT('SS Taylor expansion'!K$7:L$8,MMULT(MINVERSE('Useful matrices &amp; checks'!$G308:$H309),'SS Taylor expansion'!K$4:K$5)))-MMULT(MINVERSE('Useful matrices &amp; checks'!$G308:$H309),MMULT('SS Taylor expansion'!K$7:L$8,MMULT(MINVERSE('Useful matrices &amp; checks'!$G308:$H309),MMULT('SS Taylor expansion'!K$7:L$8,MMULT(MINVERSE('Useful matrices &amp; checks'!$G308:$H309),'Useful matrices &amp; checks'!$L308:$L309))))))</f>
        <v>-121.43679882731607</v>
      </c>
      <c r="AC308" s="12">
        <f t="array" aca="1" ref="AC308:AC309" ca="1">(MMULT(MINVERSE('Useful matrices &amp; checks'!$G308:$H309),MMULT('SS Taylor expansion'!M$7:N$8,MMULT(MINVERSE('Useful matrices &amp; checks'!$G308:$H309),'SS Taylor expansion'!M$4:M$5)))-MMULT(MINVERSE('Useful matrices &amp; checks'!$G308:$H309),MMULT('SS Taylor expansion'!M$7:N$8,MMULT(MINVERSE('Useful matrices &amp; checks'!$G308:$H309),MMULT('SS Taylor expansion'!M$7:N$8,MMULT(MINVERSE('Useful matrices &amp; checks'!$G308:$H309),'Useful matrices &amp; checks'!$L308:$L309))))))</f>
        <v>-37.817097568191407</v>
      </c>
      <c r="AD308" s="12"/>
      <c r="AE308" s="12">
        <f t="array" aca="1" ref="AE308:AE309" ca="1">Q306:Q307*(INDEX('Flow probs &amp; rates'!AE$6:AE$5999-'Flow probs &amp; rates'!AE$5:AE$5999,'Useful matrices &amp; checks'!$A306))+X306:X307*(INDEX('Flow probs &amp; rates'!AE$6:AE$5999-'Flow probs &amp; rates'!AE$5:AE$5999,'Useful matrices &amp; checks'!$A306))^2</f>
        <v>-5.6079931568217434E-3</v>
      </c>
      <c r="AF308" s="12">
        <f t="array" aca="1" ref="AF308:AF309" ca="1">R306:R307*(INDEX('Flow probs &amp; rates'!AF$6:AF$5999-'Flow probs &amp; rates'!AF$5:AF$5999,'Useful matrices &amp; checks'!$A306))+Y306:Y307*(INDEX('Flow probs &amp; rates'!AF$6:AF$5999-'Flow probs &amp; rates'!AF$5:AF$5999,'Useful matrices &amp; checks'!$A306))^2</f>
        <v>3.9601257713915553E-4</v>
      </c>
      <c r="AG308" s="12">
        <f t="array" aca="1" ref="AG308:AG309" ca="1">S306:S307*(INDEX('Flow probs &amp; rates'!AG$6:AG$5999-'Flow probs &amp; rates'!AG$5:AG$5999,'Useful matrices &amp; checks'!$A306))+Z306:Z307*(INDEX('Flow probs &amp; rates'!AG$6:AG$5999-'Flow probs &amp; rates'!AG$5:AG$5999,'Useful matrices &amp; checks'!$A306))^2</f>
        <v>-3.5667306349487617E-3</v>
      </c>
      <c r="AH308" s="12">
        <f t="array" aca="1" ref="AH308:AH309" ca="1">T306:T307*(INDEX('Flow probs &amp; rates'!AI$6:AI$5999-'Flow probs &amp; rates'!AI$5:AI$5999,'Useful matrices &amp; checks'!$A306))+AA306:AA307*(INDEX('Flow probs &amp; rates'!AI$6:AI$5999-'Flow probs &amp; rates'!AI$5:AI$5999,'Useful matrices &amp; checks'!$A306))^2</f>
        <v>-3.3892795812295092E-3</v>
      </c>
      <c r="AI308" s="12">
        <f t="array" aca="1" ref="AI308:AI309" ca="1">U306:U307*(INDEX('Flow probs &amp; rates'!AJ$6:AJ$5999-'Flow probs &amp; rates'!AJ$5:AJ$5999,'Useful matrices &amp; checks'!$A306))+AB306:AB307*(INDEX('Flow probs &amp; rates'!AJ$6:AJ$5999-'Flow probs &amp; rates'!AJ$5:AJ$5999,'Useful matrices &amp; checks'!$A306))^2</f>
        <v>-4.6989049211945352E-4</v>
      </c>
      <c r="AJ308" s="12">
        <f t="array" aca="1" ref="AJ308:AJ309" ca="1">V306:V307*(INDEX('Flow probs &amp; rates'!AK$6:AK$5999-'Flow probs &amp; rates'!AK$5:AK$5999,'Useful matrices &amp; checks'!$A306))+AC306:AC307*(INDEX('Flow probs &amp; rates'!AK$6:AK$5999-'Flow probs &amp; rates'!AK$5:AK$5999,'Useful matrices &amp; checks'!$A306))^2</f>
        <v>2.8511349063181026E-3</v>
      </c>
      <c r="AK308" s="12"/>
      <c r="AL308" s="12"/>
      <c r="AM308" s="12">
        <f ca="1">'Useful matrices &amp; checks'!AO308</f>
        <v>-1.0048130834578783E-2</v>
      </c>
      <c r="AN308" s="12">
        <f t="shared" ca="1" si="10"/>
        <v>-9.7867463816622095E-3</v>
      </c>
      <c r="AO308" s="12">
        <f t="shared" ca="1" si="11"/>
        <v>-2.6138445291657396E-4</v>
      </c>
    </row>
    <row r="309" spans="1:41" x14ac:dyDescent="0.35">
      <c r="P309" s="56"/>
      <c r="Q309" s="12">
        <f ca="1"/>
        <v>1.2841468502967173</v>
      </c>
      <c r="R309" s="12">
        <f ca="1"/>
        <v>0.12157660419912178</v>
      </c>
      <c r="S309" s="12">
        <f ca="1"/>
        <v>-9.0256542195037717E-2</v>
      </c>
      <c r="T309" s="12">
        <f ca="1"/>
        <v>-8.1711503982085695E-2</v>
      </c>
      <c r="U309" s="12">
        <f ca="1"/>
        <v>-7.824531801919804E-2</v>
      </c>
      <c r="V309" s="12">
        <f ca="1"/>
        <v>0.74821697171749757</v>
      </c>
      <c r="W309" s="12"/>
      <c r="X309" s="12">
        <f ca="1"/>
        <v>-11.556109476298198</v>
      </c>
      <c r="Y309" s="12">
        <f ca="1"/>
        <v>-2.1990062736536728</v>
      </c>
      <c r="Z309" s="12">
        <f ca="1"/>
        <v>0.19864252631366261</v>
      </c>
      <c r="AA309" s="12">
        <f ca="1"/>
        <v>0.16281006724043082</v>
      </c>
      <c r="AB309" s="12">
        <f ca="1"/>
        <v>1.3989516576408429</v>
      </c>
      <c r="AC309" s="12">
        <f ca="1"/>
        <v>-8.2908844159098045</v>
      </c>
      <c r="AD309" s="12"/>
      <c r="AE309" s="12">
        <f ca="1"/>
        <v>1.414446100466566E-3</v>
      </c>
      <c r="AF309" s="12">
        <f ca="1"/>
        <v>-4.7900695642425871E-6</v>
      </c>
      <c r="AG309" s="12">
        <f ca="1"/>
        <v>8.9959957099467554E-4</v>
      </c>
      <c r="AH309" s="12">
        <f ca="1"/>
        <v>-6.9926347156693588E-4</v>
      </c>
      <c r="AI309" s="12">
        <f ca="1"/>
        <v>5.6836784353883037E-6</v>
      </c>
      <c r="AJ309" s="12">
        <f ca="1"/>
        <v>5.8823547739736079E-4</v>
      </c>
      <c r="AK309" s="12"/>
      <c r="AL309" s="12"/>
      <c r="AM309" s="12">
        <f ca="1">'Useful matrices &amp; checks'!AO309</f>
        <v>2.188288728436634E-3</v>
      </c>
      <c r="AN309" s="12">
        <f t="shared" ca="1" si="10"/>
        <v>2.203911286162812E-3</v>
      </c>
      <c r="AO309" s="12">
        <f t="shared" ca="1" si="11"/>
        <v>-1.5622557726178033E-5</v>
      </c>
    </row>
    <row r="310" spans="1:41" x14ac:dyDescent="0.35">
      <c r="A310">
        <v>154</v>
      </c>
      <c r="P310" s="56" t="str">
        <f>INDEX('Flow probs &amp; rates'!$A$5:$A$5999,$A310)</f>
        <v>2003,2</v>
      </c>
      <c r="Q310" s="12">
        <f t="array" aca="1" ref="Q310:Q311" ca="1">-1*(MMULT(MINVERSE('Useful matrices &amp; checks'!$G310:$H311),'SS Taylor expansion'!C$4:C$5)-MMULT(MINVERSE('Useful matrices &amp; checks'!$G310:$H311),MMULT('SS Taylor expansion'!C$7:D$8,MMULT(MINVERSE('Useful matrices &amp; checks'!$G310:$H311),'Useful matrices &amp; checks'!$L310:$L311))))</f>
        <v>-5.494031913404922</v>
      </c>
      <c r="R310" s="12">
        <f t="array" aca="1" ref="R310:R311" ca="1">-1*(MMULT(MINVERSE('Useful matrices &amp; checks'!$G310:$H311),'SS Taylor expansion'!E$4:E$5)-MMULT(MINVERSE('Useful matrices &amp; checks'!$G310:$H311),MMULT('SS Taylor expansion'!E$7:F$8,MMULT(MINVERSE('Useful matrices &amp; checks'!$G310:$H311),'Useful matrices &amp; checks'!$L310:$L311))))</f>
        <v>-11.211407038798491</v>
      </c>
      <c r="S310" s="12">
        <f t="array" aca="1" ref="S310:S311" ca="1">-1*(MMULT(MINVERSE('Useful matrices &amp; checks'!$G310:$H311),'SS Taylor expansion'!G$4:G$5)-MMULT(MINVERSE('Useful matrices &amp; checks'!$G310:$H311),MMULT('SS Taylor expansion'!G$7:H$8,MMULT(MINVERSE('Useful matrices &amp; checks'!$G310:$H311),'Useful matrices &amp; checks'!$L310:$L311))))</f>
        <v>0.36467280817235537</v>
      </c>
      <c r="T310" s="12">
        <f t="array" aca="1" ref="T310:T311" ca="1">-1*(MMULT(MINVERSE('Useful matrices &amp; checks'!$G310:$H311),'SS Taylor expansion'!I$4:I$5)-MMULT(MINVERSE('Useful matrices &amp; checks'!$G310:$H311),MMULT('SS Taylor expansion'!I$7:J$8,MMULT(MINVERSE('Useful matrices &amp; checks'!$G310:$H311),'Useful matrices &amp; checks'!$L310:$L311))))</f>
        <v>-0.37949747566353076</v>
      </c>
      <c r="U310" s="12">
        <f t="array" aca="1" ref="U310:U311" ca="1">-1*(MMULT(MINVERSE('Useful matrices &amp; checks'!$G310:$H311),'SS Taylor expansion'!K$4:K$5)-MMULT(MINVERSE('Useful matrices &amp; checks'!$G310:$H311),MMULT('SS Taylor expansion'!K$7:L$8,MMULT(MINVERSE('Useful matrices &amp; checks'!$G310:$H311),'Useful matrices &amp; checks'!$L310:$L311))))</f>
        <v>6.3953138012345399</v>
      </c>
      <c r="V310" s="12">
        <f t="array" aca="1" ref="V310:V311" ca="1">-1*(MMULT(MINVERSE('Useful matrices &amp; checks'!$G310:$H311),'SS Taylor expansion'!M$4:M$5)-MMULT(MINVERSE('Useful matrices &amp; checks'!$G310:$H311),MMULT('SS Taylor expansion'!M$7:N$8,MMULT(MINVERSE('Useful matrices &amp; checks'!$G310:$H311),'Useful matrices &amp; checks'!$L310:$L311))))</f>
        <v>3.2613576440253036</v>
      </c>
      <c r="W310" s="12"/>
      <c r="X310" s="12">
        <f t="array" aca="1" ref="X310:X311" ca="1">(MMULT(MINVERSE('Useful matrices &amp; checks'!$G310:$H311),MMULT('SS Taylor expansion'!C$7:D$8,MMULT(MINVERSE('Useful matrices &amp; checks'!$G310:$H311),'SS Taylor expansion'!C$4:C$5)))-MMULT(MINVERSE('Useful matrices &amp; checks'!$G310:$H311),MMULT('SS Taylor expansion'!C$7:D$8,MMULT(MINVERSE('Useful matrices &amp; checks'!$G310:$H311),MMULT('SS Taylor expansion'!C$7:D$8,MMULT(MINVERSE('Useful matrices &amp; checks'!$G310:$H311),'Useful matrices &amp; checks'!$L310:$L311))))))</f>
        <v>49.405965854481053</v>
      </c>
      <c r="Y310" s="12">
        <f t="array" aca="1" ref="Y310:Y311" ca="1">(MMULT(MINVERSE('Useful matrices &amp; checks'!$G310:$H311),MMULT('SS Taylor expansion'!E$7:F$8,MMULT(MINVERSE('Useful matrices &amp; checks'!$G310:$H311),'SS Taylor expansion'!E$4:E$5)))-MMULT(MINVERSE('Useful matrices &amp; checks'!$G310:$H311),MMULT('SS Taylor expansion'!E$7:F$8,MMULT(MINVERSE('Useful matrices &amp; checks'!$G310:$H311),MMULT('SS Taylor expansion'!E$7:F$8,MMULT(MINVERSE('Useful matrices &amp; checks'!$G310:$H311),'Useful matrices &amp; checks'!$L310:$L311))))))</f>
        <v>205.7393099143687</v>
      </c>
      <c r="Z310" s="12">
        <f t="array" aca="1" ref="Z310:Z311" ca="1">(MMULT(MINVERSE('Useful matrices &amp; checks'!$G310:$H311),MMULT('SS Taylor expansion'!G$7:H$8,MMULT(MINVERSE('Useful matrices &amp; checks'!$G310:$H311),'SS Taylor expansion'!G$4:G$5)))-MMULT(MINVERSE('Useful matrices &amp; checks'!$G310:$H311),MMULT('SS Taylor expansion'!G$7:H$8,MMULT(MINVERSE('Useful matrices &amp; checks'!$G310:$H311),MMULT('SS Taylor expansion'!G$7:H$8,MMULT(MINVERSE('Useful matrices &amp; checks'!$G310:$H311),'Useful matrices &amp; checks'!$L310:$L311))))))</f>
        <v>-0.82488939316035459</v>
      </c>
      <c r="AA310" s="12">
        <f t="array" aca="1" ref="AA310:AA311" ca="1">(MMULT(MINVERSE('Useful matrices &amp; checks'!$G310:$H311),MMULT('SS Taylor expansion'!I$7:J$8,MMULT(MINVERSE('Useful matrices &amp; checks'!$G310:$H311),'SS Taylor expansion'!I$4:I$5)))-MMULT(MINVERSE('Useful matrices &amp; checks'!$G310:$H311),MMULT('SS Taylor expansion'!I$7:J$8,MMULT(MINVERSE('Useful matrices &amp; checks'!$G310:$H311),MMULT('SS Taylor expansion'!I$7:J$8,MMULT(MINVERSE('Useful matrices &amp; checks'!$G310:$H311),'Useful matrices &amp; checks'!$L310:$L311))))))</f>
        <v>0.75494343345593273</v>
      </c>
      <c r="AB310" s="12">
        <f t="array" aca="1" ref="AB310:AB311" ca="1">(MMULT(MINVERSE('Useful matrices &amp; checks'!$G310:$H311),MMULT('SS Taylor expansion'!K$7:L$8,MMULT(MINVERSE('Useful matrices &amp; checks'!$G310:$H311),'SS Taylor expansion'!K$4:K$5)))-MMULT(MINVERSE('Useful matrices &amp; checks'!$G310:$H311),MMULT('SS Taylor expansion'!K$7:L$8,MMULT(MINVERSE('Useful matrices &amp; checks'!$G310:$H311),MMULT('SS Taylor expansion'!K$7:L$8,MMULT(MINVERSE('Useful matrices &amp; checks'!$G310:$H311),'Useful matrices &amp; checks'!$L310:$L311))))))</f>
        <v>-115.6158673855478</v>
      </c>
      <c r="AC310" s="12">
        <f t="array" aca="1" ref="AC310:AC311" ca="1">(MMULT(MINVERSE('Useful matrices &amp; checks'!$G310:$H311),MMULT('SS Taylor expansion'!M$7:N$8,MMULT(MINVERSE('Useful matrices &amp; checks'!$G310:$H311),'SS Taylor expansion'!M$4:M$5)))-MMULT(MINVERSE('Useful matrices &amp; checks'!$G310:$H311),MMULT('SS Taylor expansion'!M$7:N$8,MMULT(MINVERSE('Useful matrices &amp; checks'!$G310:$H311),MMULT('SS Taylor expansion'!M$7:N$8,MMULT(MINVERSE('Useful matrices &amp; checks'!$G310:$H311),'Useful matrices &amp; checks'!$L310:$L311))))))</f>
        <v>-37.008432753948398</v>
      </c>
      <c r="AD310" s="12"/>
      <c r="AE310" s="12">
        <f t="array" aca="1" ref="AE310:AE311" ca="1">Q308:Q309*(INDEX('Flow probs &amp; rates'!AE$6:AE$5999-'Flow probs &amp; rates'!AE$5:AE$5999,'Useful matrices &amp; checks'!$A308))+X308:X309*(INDEX('Flow probs &amp; rates'!AE$6:AE$5999-'Flow probs &amp; rates'!AE$5:AE$5999,'Useful matrices &amp; checks'!$A308))^2</f>
        <v>4.9210802943847956E-3</v>
      </c>
      <c r="AF310" s="12">
        <f t="array" aca="1" ref="AF310:AF311" ca="1">R308:R309*(INDEX('Flow probs &amp; rates'!AF$6:AF$5999-'Flow probs &amp; rates'!AF$5:AF$5999,'Useful matrices &amp; checks'!$A308))+Y308:Y309*(INDEX('Flow probs &amp; rates'!AF$6:AF$5999-'Flow probs &amp; rates'!AF$5:AF$5999,'Useful matrices &amp; checks'!$A308))^2</f>
        <v>1.3411732729426412E-2</v>
      </c>
      <c r="AG310" s="12">
        <f t="array" aca="1" ref="AG310:AG311" ca="1">S308:S309*(INDEX('Flow probs &amp; rates'!AG$6:AG$5999-'Flow probs &amp; rates'!AG$5:AG$5999,'Useful matrices &amp; checks'!$A308))+Z308:Z309*(INDEX('Flow probs &amp; rates'!AG$6:AG$5999-'Flow probs &amp; rates'!AG$5:AG$5999,'Useful matrices &amp; checks'!$A308))^2</f>
        <v>2.1687809243092017E-4</v>
      </c>
      <c r="AH310" s="12">
        <f t="array" aca="1" ref="AH310:AH311" ca="1">T308:T309*(INDEX('Flow probs &amp; rates'!AI$6:AI$5999-'Flow probs &amp; rates'!AI$5:AI$5999,'Useful matrices &amp; checks'!$A308))+AA308:AA309*(INDEX('Flow probs &amp; rates'!AI$6:AI$5999-'Flow probs &amp; rates'!AI$5:AI$5999,'Useful matrices &amp; checks'!$A308))^2</f>
        <v>3.0802895651369272E-3</v>
      </c>
      <c r="AI310" s="12">
        <f t="array" aca="1" ref="AI310:AI311" ca="1">U308:U309*(INDEX('Flow probs &amp; rates'!AJ$6:AJ$5999-'Flow probs &amp; rates'!AJ$5:AJ$5999,'Useful matrices &amp; checks'!$A308))+AB308:AB309*(INDEX('Flow probs &amp; rates'!AJ$6:AJ$5999-'Flow probs &amp; rates'!AJ$5:AJ$5999,'Useful matrices &amp; checks'!$A308))^2</f>
        <v>3.8880142138021539E-3</v>
      </c>
      <c r="AJ310" s="12">
        <f t="array" aca="1" ref="AJ310:AJ311" ca="1">V308:V309*(INDEX('Flow probs &amp; rates'!AK$6:AK$5999-'Flow probs &amp; rates'!AK$5:AK$5999,'Useful matrices &amp; checks'!$A308))+AC308:AC309*(INDEX('Flow probs &amp; rates'!AK$6:AK$5999-'Flow probs &amp; rates'!AK$5:AK$5999,'Useful matrices &amp; checks'!$A308))^2</f>
        <v>1.8954468571716024E-3</v>
      </c>
      <c r="AK310" s="12"/>
      <c r="AL310" s="12"/>
      <c r="AM310" s="12">
        <f ca="1">'Useful matrices &amp; checks'!AO310</f>
        <v>2.7472669630435931E-2</v>
      </c>
      <c r="AN310" s="12">
        <f t="shared" ca="1" si="10"/>
        <v>2.7413441752352812E-2</v>
      </c>
      <c r="AO310" s="12">
        <f t="shared" ca="1" si="11"/>
        <v>5.9227878083118607E-5</v>
      </c>
    </row>
    <row r="311" spans="1:41" x14ac:dyDescent="0.35">
      <c r="Q311" s="12">
        <f ca="1"/>
        <v>1.3819594488214597</v>
      </c>
      <c r="R311" s="12">
        <f ca="1"/>
        <v>0.16658953233262636</v>
      </c>
      <c r="S311" s="12">
        <f ca="1"/>
        <v>-9.1729178302080799E-2</v>
      </c>
      <c r="T311" s="12">
        <f ca="1"/>
        <v>-8.067160282283535E-2</v>
      </c>
      <c r="U311" s="12">
        <f ca="1"/>
        <v>-9.5027531475855631E-2</v>
      </c>
      <c r="V311" s="12">
        <f ca="1"/>
        <v>0.69328247325496206</v>
      </c>
      <c r="W311" s="12"/>
      <c r="X311" s="12">
        <f ca="1"/>
        <v>-12.427492671486116</v>
      </c>
      <c r="Y311" s="12">
        <f ca="1"/>
        <v>-3.0570663702122669</v>
      </c>
      <c r="Z311" s="12">
        <f ca="1"/>
        <v>0.20749127582043125</v>
      </c>
      <c r="AA311" s="12">
        <f ca="1"/>
        <v>0.16048195501427232</v>
      </c>
      <c r="AB311" s="12">
        <f ca="1"/>
        <v>1.7179282860158711</v>
      </c>
      <c r="AC311" s="12">
        <f ca="1"/>
        <v>-7.8670604672721449</v>
      </c>
      <c r="AD311" s="12"/>
      <c r="AE311" s="12">
        <f ca="1"/>
        <v>-1.2035303130467092E-3</v>
      </c>
      <c r="AF311" s="12">
        <f ca="1"/>
        <v>-1.545031317924251E-4</v>
      </c>
      <c r="AG311" s="12">
        <f ca="1"/>
        <v>-5.3041068802351155E-5</v>
      </c>
      <c r="AH311" s="12">
        <f ca="1"/>
        <v>6.753116022728316E-4</v>
      </c>
      <c r="AI311" s="12">
        <f ca="1"/>
        <v>-4.4789915263364116E-5</v>
      </c>
      <c r="AJ311" s="12">
        <f ca="1"/>
        <v>4.1555094969867142E-4</v>
      </c>
      <c r="AK311" s="12"/>
      <c r="AL311" s="12"/>
      <c r="AM311" s="12">
        <f ca="1">'Useful matrices &amp; checks'!AO311</f>
        <v>-4.5729448841849013E-4</v>
      </c>
      <c r="AN311" s="12">
        <f t="shared" ca="1" si="10"/>
        <v>-3.6500187693334652E-4</v>
      </c>
      <c r="AO311" s="12">
        <f t="shared" ca="1" si="11"/>
        <v>-9.2292611485143611E-5</v>
      </c>
    </row>
    <row r="312" spans="1:41" x14ac:dyDescent="0.35">
      <c r="A312">
        <v>155</v>
      </c>
      <c r="P312" s="56" t="str">
        <f>INDEX('Flow probs &amp; rates'!$A$5:$A$5999,$A312)</f>
        <v>2003,3</v>
      </c>
      <c r="Q312" s="12">
        <f t="array" aca="1" ref="Q312:Q313" ca="1">-1*(MMULT(MINVERSE('Useful matrices &amp; checks'!$G312:$H313),'SS Taylor expansion'!C$4:C$5)-MMULT(MINVERSE('Useful matrices &amp; checks'!$G312:$H313),MMULT('SS Taylor expansion'!C$7:D$8,MMULT(MINVERSE('Useful matrices &amp; checks'!$G312:$H313),'Useful matrices &amp; checks'!$L312:$L313))))</f>
        <v>-5.6321929074190678</v>
      </c>
      <c r="R312" s="12">
        <f t="array" aca="1" ref="R312:R313" ca="1">-1*(MMULT(MINVERSE('Useful matrices &amp; checks'!$G312:$H313),'SS Taylor expansion'!E$4:E$5)-MMULT(MINVERSE('Useful matrices &amp; checks'!$G312:$H313),MMULT('SS Taylor expansion'!E$7:F$8,MMULT(MINVERSE('Useful matrices &amp; checks'!$G312:$H313),'Useful matrices &amp; checks'!$L312:$L313))))</f>
        <v>-11.434999881097403</v>
      </c>
      <c r="S312" s="12">
        <f t="array" aca="1" ref="S312:S313" ca="1">-1*(MMULT(MINVERSE('Useful matrices &amp; checks'!$G312:$H313),'SS Taylor expansion'!G$4:G$5)-MMULT(MINVERSE('Useful matrices &amp; checks'!$G312:$H313),MMULT('SS Taylor expansion'!G$7:H$8,MMULT(MINVERSE('Useful matrices &amp; checks'!$G312:$H313),'Useful matrices &amp; checks'!$L312:$L313))))</f>
        <v>0.32882246041517382</v>
      </c>
      <c r="T312" s="12">
        <f t="array" aca="1" ref="T312:T313" ca="1">-1*(MMULT(MINVERSE('Useful matrices &amp; checks'!$G312:$H313),'SS Taylor expansion'!I$4:I$5)-MMULT(MINVERSE('Useful matrices &amp; checks'!$G312:$H313),MMULT('SS Taylor expansion'!I$7:J$8,MMULT(MINVERSE('Useful matrices &amp; checks'!$G312:$H313),'Useful matrices &amp; checks'!$L312:$L313))))</f>
        <v>-0.33878336515884988</v>
      </c>
      <c r="U312" s="12">
        <f t="array" aca="1" ref="U312:U313" ca="1">-1*(MMULT(MINVERSE('Useful matrices &amp; checks'!$G312:$H313),'SS Taylor expansion'!K$4:K$5)-MMULT(MINVERSE('Useful matrices &amp; checks'!$G312:$H313),MMULT('SS Taylor expansion'!K$7:L$8,MMULT(MINVERSE('Useful matrices &amp; checks'!$G312:$H313),'Useful matrices &amp; checks'!$L312:$L313))))</f>
        <v>5.7800997976354775</v>
      </c>
      <c r="V312" s="12">
        <f t="array" aca="1" ref="V312:V313" ca="1">-1*(MMULT(MINVERSE('Useful matrices &amp; checks'!$G312:$H313),'SS Taylor expansion'!M$4:M$5)-MMULT(MINVERSE('Useful matrices &amp; checks'!$G312:$H313),MMULT('SS Taylor expansion'!M$7:N$8,MMULT(MINVERSE('Useful matrices &amp; checks'!$G312:$H313),'Useful matrices &amp; checks'!$L312:$L313))))</f>
        <v>2.9331704209040197</v>
      </c>
      <c r="W312" s="12"/>
      <c r="X312" s="12">
        <f t="array" aca="1" ref="X312:X313" ca="1">(MMULT(MINVERSE('Useful matrices &amp; checks'!$G312:$H313),MMULT('SS Taylor expansion'!C$7:D$8,MMULT(MINVERSE('Useful matrices &amp; checks'!$G312:$H313),'SS Taylor expansion'!C$4:C$5)))-MMULT(MINVERSE('Useful matrices &amp; checks'!$G312:$H313),MMULT('SS Taylor expansion'!C$7:D$8,MMULT(MINVERSE('Useful matrices &amp; checks'!$G312:$H313),MMULT('SS Taylor expansion'!C$7:D$8,MMULT(MINVERSE('Useful matrices &amp; checks'!$G312:$H313),'Useful matrices &amp; checks'!$L312:$L313))))))</f>
        <v>49.60804391928199</v>
      </c>
      <c r="Y312" s="12">
        <f t="array" aca="1" ref="Y312:Y313" ca="1">(MMULT(MINVERSE('Useful matrices &amp; checks'!$G312:$H313),MMULT('SS Taylor expansion'!E$7:F$8,MMULT(MINVERSE('Useful matrices &amp; checks'!$G312:$H313),'SS Taylor expansion'!E$4:E$5)))-MMULT(MINVERSE('Useful matrices &amp; checks'!$G312:$H313),MMULT('SS Taylor expansion'!E$7:F$8,MMULT(MINVERSE('Useful matrices &amp; checks'!$G312:$H313),MMULT('SS Taylor expansion'!E$7:F$8,MMULT(MINVERSE('Useful matrices &amp; checks'!$G312:$H313),'Useful matrices &amp; checks'!$L312:$L313))))))</f>
        <v>204.48873531544933</v>
      </c>
      <c r="Z312" s="12">
        <f t="array" aca="1" ref="Z312:Z313" ca="1">(MMULT(MINVERSE('Useful matrices &amp; checks'!$G312:$H313),MMULT('SS Taylor expansion'!G$7:H$8,MMULT(MINVERSE('Useful matrices &amp; checks'!$G312:$H313),'SS Taylor expansion'!G$4:G$5)))-MMULT(MINVERSE('Useful matrices &amp; checks'!$G312:$H313),MMULT('SS Taylor expansion'!G$7:H$8,MMULT(MINVERSE('Useful matrices &amp; checks'!$G312:$H313),MMULT('SS Taylor expansion'!G$7:H$8,MMULT(MINVERSE('Useful matrices &amp; checks'!$G312:$H313),'Useful matrices &amp; checks'!$L312:$L313))))))</f>
        <v>-0.7058129617680613</v>
      </c>
      <c r="AA312" s="12">
        <f t="array" aca="1" ref="AA312:AA313" ca="1">(MMULT(MINVERSE('Useful matrices &amp; checks'!$G312:$H313),MMULT('SS Taylor expansion'!I$7:J$8,MMULT(MINVERSE('Useful matrices &amp; checks'!$G312:$H313),'SS Taylor expansion'!I$4:I$5)))-MMULT(MINVERSE('Useful matrices &amp; checks'!$G312:$H313),MMULT('SS Taylor expansion'!I$7:J$8,MMULT(MINVERSE('Useful matrices &amp; checks'!$G312:$H313),MMULT('SS Taylor expansion'!I$7:J$8,MMULT(MINVERSE('Useful matrices &amp; checks'!$G312:$H313),'Useful matrices &amp; checks'!$L312:$L313))))))</f>
        <v>0.62574242065023755</v>
      </c>
      <c r="AB312" s="12">
        <f t="array" aca="1" ref="AB312:AB313" ca="1">(MMULT(MINVERSE('Useful matrices &amp; checks'!$G312:$H313),MMULT('SS Taylor expansion'!K$7:L$8,MMULT(MINVERSE('Useful matrices &amp; checks'!$G312:$H313),'SS Taylor expansion'!K$4:K$5)))-MMULT(MINVERSE('Useful matrices &amp; checks'!$G312:$H313),MMULT('SS Taylor expansion'!K$7:L$8,MMULT(MINVERSE('Useful matrices &amp; checks'!$G312:$H313),MMULT('SS Taylor expansion'!K$7:L$8,MMULT(MINVERSE('Useful matrices &amp; checks'!$G312:$H313),'Useful matrices &amp; checks'!$L312:$L313))))))</f>
        <v>-101.63292364554118</v>
      </c>
      <c r="AC312" s="12">
        <f t="array" aca="1" ref="AC312:AC313" ca="1">(MMULT(MINVERSE('Useful matrices &amp; checks'!$G312:$H313),MMULT('SS Taylor expansion'!M$7:N$8,MMULT(MINVERSE('Useful matrices &amp; checks'!$G312:$H313),'SS Taylor expansion'!M$4:M$5)))-MMULT(MINVERSE('Useful matrices &amp; checks'!$G312:$H313),MMULT('SS Taylor expansion'!M$7:N$8,MMULT(MINVERSE('Useful matrices &amp; checks'!$G312:$H313),MMULT('SS Taylor expansion'!M$7:N$8,MMULT(MINVERSE('Useful matrices &amp; checks'!$G312:$H313),'Useful matrices &amp; checks'!$L312:$L313))))))</f>
        <v>-32.035468246571142</v>
      </c>
      <c r="AD312" s="12"/>
      <c r="AE312" s="12">
        <f t="array" aca="1" ref="AE312:AE313" ca="1">Q310:Q311*(INDEX('Flow probs &amp; rates'!AE$6:AE$5999-'Flow probs &amp; rates'!AE$5:AE$5999,'Useful matrices &amp; checks'!$A310))+X310:X311*(INDEX('Flow probs &amp; rates'!AE$6:AE$5999-'Flow probs &amp; rates'!AE$5:AE$5999,'Useful matrices &amp; checks'!$A310))^2</f>
        <v>3.7685667405427171E-3</v>
      </c>
      <c r="AF312" s="12">
        <f t="array" aca="1" ref="AF312:AF313" ca="1">R310:R311*(INDEX('Flow probs &amp; rates'!AF$6:AF$5999-'Flow probs &amp; rates'!AF$5:AF$5999,'Useful matrices &amp; checks'!$A310))+Y310:Y311*(INDEX('Flow probs &amp; rates'!AF$6:AF$5999-'Flow probs &amp; rates'!AF$5:AF$5999,'Useful matrices &amp; checks'!$A310))^2</f>
        <v>8.45090333557829E-3</v>
      </c>
      <c r="AG312" s="12">
        <f t="array" aca="1" ref="AG312:AG313" ca="1">S310:S311*(INDEX('Flow probs &amp; rates'!AG$6:AG$5999-'Flow probs &amp; rates'!AG$5:AG$5999,'Useful matrices &amp; checks'!$A310))+Z310:Z311*(INDEX('Flow probs &amp; rates'!AG$6:AG$5999-'Flow probs &amp; rates'!AG$5:AG$5999,'Useful matrices &amp; checks'!$A310))^2</f>
        <v>5.7650978382794704E-3</v>
      </c>
      <c r="AH312" s="12">
        <f t="array" aca="1" ref="AH312:AH313" ca="1">T310:T311*(INDEX('Flow probs &amp; rates'!AI$6:AI$5999-'Flow probs &amp; rates'!AI$5:AI$5999,'Useful matrices &amp; checks'!$A310))+AA310:AA311*(INDEX('Flow probs &amp; rates'!AI$6:AI$5999-'Flow probs &amp; rates'!AI$5:AI$5999,'Useful matrices &amp; checks'!$A310))^2</f>
        <v>-4.9058949867602716E-3</v>
      </c>
      <c r="AI312" s="12">
        <f t="array" aca="1" ref="AI312:AI313" ca="1">U310:U311*(INDEX('Flow probs &amp; rates'!AJ$6:AJ$5999-'Flow probs &amp; rates'!AJ$5:AJ$5999,'Useful matrices &amp; checks'!$A310))+AB310:AB311*(INDEX('Flow probs &amp; rates'!AJ$6:AJ$5999-'Flow probs &amp; rates'!AJ$5:AJ$5999,'Useful matrices &amp; checks'!$A310))^2</f>
        <v>1.3281836074662233E-2</v>
      </c>
      <c r="AJ312" s="12">
        <f t="array" aca="1" ref="AJ312:AJ313" ca="1">V310:V311*(INDEX('Flow probs &amp; rates'!AK$6:AK$5999-'Flow probs &amp; rates'!AK$5:AK$5999,'Useful matrices &amp; checks'!$A310))+AC310:AC311*(INDEX('Flow probs &amp; rates'!AK$6:AK$5999-'Flow probs &amp; rates'!AK$5:AK$5999,'Useful matrices &amp; checks'!$A310))^2</f>
        <v>2.3096457503887541E-3</v>
      </c>
      <c r="AK312" s="12"/>
      <c r="AL312" s="12"/>
      <c r="AM312" s="12">
        <f ca="1">'Useful matrices &amp; checks'!AO312</f>
        <v>2.849843180952738E-2</v>
      </c>
      <c r="AN312" s="12">
        <f t="shared" ca="1" si="10"/>
        <v>2.8670154752691194E-2</v>
      </c>
      <c r="AO312" s="12">
        <f t="shared" ca="1" si="11"/>
        <v>-1.7172294316381356E-4</v>
      </c>
    </row>
    <row r="313" spans="1:41" x14ac:dyDescent="0.35">
      <c r="P313" s="56"/>
      <c r="Q313" s="12">
        <f ca="1"/>
        <v>1.3725592307246435</v>
      </c>
      <c r="R313" s="12">
        <f ca="1"/>
        <v>0.19148699555505111</v>
      </c>
      <c r="S313" s="12">
        <f ca="1"/>
        <v>-8.013367275078917E-2</v>
      </c>
      <c r="T313" s="12">
        <f ca="1"/>
        <v>-6.8954150662158348E-2</v>
      </c>
      <c r="U313" s="12">
        <f ca="1"/>
        <v>-9.6791775755694809E-2</v>
      </c>
      <c r="V313" s="12">
        <f ca="1"/>
        <v>0.59700178911077439</v>
      </c>
      <c r="W313" s="12"/>
      <c r="X313" s="12">
        <f ca="1"/>
        <v>-12.089425862866264</v>
      </c>
      <c r="Y313" s="12">
        <f ca="1"/>
        <v>-3.4243055494155041</v>
      </c>
      <c r="Z313" s="12">
        <f ca="1"/>
        <v>0.17200584421810713</v>
      </c>
      <c r="AA313" s="12">
        <f ca="1"/>
        <v>0.12736025905223824</v>
      </c>
      <c r="AB313" s="12">
        <f ca="1"/>
        <v>1.7019137210951079</v>
      </c>
      <c r="AC313" s="12">
        <f ca="1"/>
        <v>-6.5203275342964453</v>
      </c>
      <c r="AD313" s="12"/>
      <c r="AE313" s="12">
        <f ca="1"/>
        <v>-9.4793887216058047E-4</v>
      </c>
      <c r="AF313" s="12">
        <f ca="1"/>
        <v>-1.2557139613165761E-4</v>
      </c>
      <c r="AG313" s="12">
        <f ca="1"/>
        <v>-1.450142910810444E-3</v>
      </c>
      <c r="AH313" s="12">
        <f ca="1"/>
        <v>-1.0428696822567466E-3</v>
      </c>
      <c r="AI313" s="12">
        <f ca="1"/>
        <v>-1.9735389612914362E-4</v>
      </c>
      <c r="AJ313" s="12">
        <f ca="1"/>
        <v>4.9097250070250344E-4</v>
      </c>
      <c r="AK313" s="12"/>
      <c r="AL313" s="12"/>
      <c r="AM313" s="12">
        <f ca="1">'Useful matrices &amp; checks'!AO313</f>
        <v>-3.2197851041821379E-3</v>
      </c>
      <c r="AN313" s="12">
        <f t="shared" ca="1" si="10"/>
        <v>-3.2729042567860691E-3</v>
      </c>
      <c r="AO313" s="12">
        <f t="shared" ca="1" si="11"/>
        <v>5.3119152603931137E-5</v>
      </c>
    </row>
    <row r="314" spans="1:41" x14ac:dyDescent="0.35">
      <c r="A314">
        <v>156</v>
      </c>
      <c r="P314" s="56" t="str">
        <f>INDEX('Flow probs &amp; rates'!$A$5:$A$5999,$A314)</f>
        <v>2003,4</v>
      </c>
      <c r="Q314" s="12">
        <f t="array" aca="1" ref="Q314:Q315" ca="1">-1*(MMULT(MINVERSE('Useful matrices &amp; checks'!$G314:$H315),'SS Taylor expansion'!C$4:C$5)-MMULT(MINVERSE('Useful matrices &amp; checks'!$G314:$H315),MMULT('SS Taylor expansion'!C$7:D$8,MMULT(MINVERSE('Useful matrices &amp; checks'!$G314:$H315),'Useful matrices &amp; checks'!$L314:$L315))))</f>
        <v>-5.6257649342661527</v>
      </c>
      <c r="R314" s="12">
        <f t="array" aca="1" ref="R314:R315" ca="1">-1*(MMULT(MINVERSE('Useful matrices &amp; checks'!$G314:$H315),'SS Taylor expansion'!E$4:E$5)-MMULT(MINVERSE('Useful matrices &amp; checks'!$G314:$H315),MMULT('SS Taylor expansion'!E$7:F$8,MMULT(MINVERSE('Useful matrices &amp; checks'!$G314:$H315),'Useful matrices &amp; checks'!$L314:$L315))))</f>
        <v>-11.508161249466944</v>
      </c>
      <c r="S314" s="12">
        <f t="array" aca="1" ref="S314:S315" ca="1">-1*(MMULT(MINVERSE('Useful matrices &amp; checks'!$G314:$H315),'SS Taylor expansion'!G$4:G$5)-MMULT(MINVERSE('Useful matrices &amp; checks'!$G314:$H315),MMULT('SS Taylor expansion'!G$7:H$8,MMULT(MINVERSE('Useful matrices &amp; checks'!$G314:$H315),'Useful matrices &amp; checks'!$L314:$L315))))</f>
        <v>0.36015595249864596</v>
      </c>
      <c r="T314" s="12">
        <f t="array" aca="1" ref="T314:T315" ca="1">-1*(MMULT(MINVERSE('Useful matrices &amp; checks'!$G314:$H315),'SS Taylor expansion'!I$4:I$5)-MMULT(MINVERSE('Useful matrices &amp; checks'!$G314:$H315),MMULT('SS Taylor expansion'!I$7:J$8,MMULT(MINVERSE('Useful matrices &amp; checks'!$G314:$H315),'Useful matrices &amp; checks'!$L314:$L315))))</f>
        <v>-0.37658524176357588</v>
      </c>
      <c r="U314" s="12">
        <f t="array" aca="1" ref="U314:U315" ca="1">-1*(MMULT(MINVERSE('Useful matrices &amp; checks'!$G314:$H315),'SS Taylor expansion'!K$4:K$5)-MMULT(MINVERSE('Useful matrices &amp; checks'!$G314:$H315),MMULT('SS Taylor expansion'!K$7:L$8,MMULT(MINVERSE('Useful matrices &amp; checks'!$G314:$H315),'Useful matrices &amp; checks'!$L314:$L315))))</f>
        <v>6.2389474105858564</v>
      </c>
      <c r="V314" s="12">
        <f t="array" aca="1" ref="V314:V315" ca="1">-1*(MMULT(MINVERSE('Useful matrices &amp; checks'!$G314:$H315),'SS Taylor expansion'!M$4:M$5)-MMULT(MINVERSE('Useful matrices &amp; checks'!$G314:$H315),MMULT('SS Taylor expansion'!M$7:N$8,MMULT(MINVERSE('Useful matrices &amp; checks'!$G314:$H315),'Useful matrices &amp; checks'!$L314:$L315))))</f>
        <v>3.1890378022346271</v>
      </c>
      <c r="W314" s="12"/>
      <c r="X314" s="12">
        <f t="array" aca="1" ref="X314:X315" ca="1">(MMULT(MINVERSE('Useful matrices &amp; checks'!$G314:$H315),MMULT('SS Taylor expansion'!C$7:D$8,MMULT(MINVERSE('Useful matrices &amp; checks'!$G314:$H315),'SS Taylor expansion'!C$4:C$5)))-MMULT(MINVERSE('Useful matrices &amp; checks'!$G314:$H315),MMULT('SS Taylor expansion'!C$7:D$8,MMULT(MINVERSE('Useful matrices &amp; checks'!$G314:$H315),MMULT('SS Taylor expansion'!C$7:D$8,MMULT(MINVERSE('Useful matrices &amp; checks'!$G314:$H315),'Useful matrices &amp; checks'!$L314:$L315))))))</f>
        <v>50.833458351396516</v>
      </c>
      <c r="Y314" s="12">
        <f t="array" aca="1" ref="Y314:Y315" ca="1">(MMULT(MINVERSE('Useful matrices &amp; checks'!$G314:$H315),MMULT('SS Taylor expansion'!E$7:F$8,MMULT(MINVERSE('Useful matrices &amp; checks'!$G314:$H315),'SS Taylor expansion'!E$4:E$5)))-MMULT(MINVERSE('Useful matrices &amp; checks'!$G314:$H315),MMULT('SS Taylor expansion'!E$7:F$8,MMULT(MINVERSE('Useful matrices &amp; checks'!$G314:$H315),MMULT('SS Taylor expansion'!E$7:F$8,MMULT(MINVERSE('Useful matrices &amp; checks'!$G314:$H315),'Useful matrices &amp; checks'!$L314:$L315))))))</f>
        <v>212.71512463439336</v>
      </c>
      <c r="Z314" s="12">
        <f t="array" aca="1" ref="Z314:Z315" ca="1">(MMULT(MINVERSE('Useful matrices &amp; checks'!$G314:$H315),MMULT('SS Taylor expansion'!G$7:H$8,MMULT(MINVERSE('Useful matrices &amp; checks'!$G314:$H315),'SS Taylor expansion'!G$4:G$5)))-MMULT(MINVERSE('Useful matrices &amp; checks'!$G314:$H315),MMULT('SS Taylor expansion'!G$7:H$8,MMULT(MINVERSE('Useful matrices &amp; checks'!$G314:$H315),MMULT('SS Taylor expansion'!G$7:H$8,MMULT(MINVERSE('Useful matrices &amp; checks'!$G314:$H315),'Useful matrices &amp; checks'!$L314:$L315))))))</f>
        <v>-0.81579784995932692</v>
      </c>
      <c r="AA314" s="12">
        <f t="array" aca="1" ref="AA314:AA315" ca="1">(MMULT(MINVERSE('Useful matrices &amp; checks'!$G314:$H315),MMULT('SS Taylor expansion'!I$7:J$8,MMULT(MINVERSE('Useful matrices &amp; checks'!$G314:$H315),'SS Taylor expansion'!I$4:I$5)))-MMULT(MINVERSE('Useful matrices &amp; checks'!$G314:$H315),MMULT('SS Taylor expansion'!I$7:J$8,MMULT(MINVERSE('Useful matrices &amp; checks'!$G314:$H315),MMULT('SS Taylor expansion'!I$7:J$8,MMULT(MINVERSE('Useful matrices &amp; checks'!$G314:$H315),'Useful matrices &amp; checks'!$L314:$L315))))))</f>
        <v>0.72819780515410215</v>
      </c>
      <c r="AB314" s="12">
        <f t="array" aca="1" ref="AB314:AB315" ca="1">(MMULT(MINVERSE('Useful matrices &amp; checks'!$G314:$H315),MMULT('SS Taylor expansion'!K$7:L$8,MMULT(MINVERSE('Useful matrices &amp; checks'!$G314:$H315),'SS Taylor expansion'!K$4:K$5)))-MMULT(MINVERSE('Useful matrices &amp; checks'!$G314:$H315),MMULT('SS Taylor expansion'!K$7:L$8,MMULT(MINVERSE('Useful matrices &amp; checks'!$G314:$H315),MMULT('SS Taylor expansion'!K$7:L$8,MMULT(MINVERSE('Useful matrices &amp; checks'!$G314:$H315),'Useful matrices &amp; checks'!$L314:$L315))))))</f>
        <v>-113.25194689464217</v>
      </c>
      <c r="AC314" s="12">
        <f t="array" aca="1" ref="AC314:AC315" ca="1">(MMULT(MINVERSE('Useful matrices &amp; checks'!$G314:$H315),MMULT('SS Taylor expansion'!M$7:N$8,MMULT(MINVERSE('Useful matrices &amp; checks'!$G314:$H315),'SS Taylor expansion'!M$4:M$5)))-MMULT(MINVERSE('Useful matrices &amp; checks'!$G314:$H315),MMULT('SS Taylor expansion'!M$7:N$8,MMULT(MINVERSE('Useful matrices &amp; checks'!$G314:$H315),MMULT('SS Taylor expansion'!M$7:N$8,MMULT(MINVERSE('Useful matrices &amp; checks'!$G314:$H315),'Useful matrices &amp; checks'!$L314:$L315))))))</f>
        <v>-36.296690298658703</v>
      </c>
      <c r="AD314" s="12"/>
      <c r="AE314" s="12">
        <f t="array" aca="1" ref="AE314:AE315" ca="1">Q312:Q313*(INDEX('Flow probs &amp; rates'!AE$6:AE$5999-'Flow probs &amp; rates'!AE$5:AE$5999,'Useful matrices &amp; checks'!$A312))+X312:X313*(INDEX('Flow probs &amp; rates'!AE$6:AE$5999-'Flow probs &amp; rates'!AE$5:AE$5999,'Useful matrices &amp; checks'!$A312))^2</f>
        <v>-4.4673946466527347E-4</v>
      </c>
      <c r="AF314" s="12">
        <f t="array" aca="1" ref="AF314:AF315" ca="1">R312:R313*(INDEX('Flow probs &amp; rates'!AF$6:AF$5999-'Flow probs &amp; rates'!AF$5:AF$5999,'Useful matrices &amp; checks'!$A312))+Y312:Y313*(INDEX('Flow probs &amp; rates'!AF$6:AF$5999-'Flow probs &amp; rates'!AF$5:AF$5999,'Useful matrices &amp; checks'!$A312))^2</f>
        <v>-3.1201912483171238E-3</v>
      </c>
      <c r="AG314" s="12">
        <f t="array" aca="1" ref="AG314:AG315" ca="1">S312:S313*(INDEX('Flow probs &amp; rates'!AG$6:AG$5999-'Flow probs &amp; rates'!AG$5:AG$5999,'Useful matrices &amp; checks'!$A312))+Z312:Z313*(INDEX('Flow probs &amp; rates'!AG$6:AG$5999-'Flow probs &amp; rates'!AG$5:AG$5999,'Useful matrices &amp; checks'!$A312))^2</f>
        <v>-4.425764079143195E-3</v>
      </c>
      <c r="AH314" s="12">
        <f t="array" aca="1" ref="AH314:AH315" ca="1">T312:T313*(INDEX('Flow probs &amp; rates'!AI$6:AI$5999-'Flow probs &amp; rates'!AI$5:AI$5999,'Useful matrices &amp; checks'!$A312))+AA312:AA313*(INDEX('Flow probs &amp; rates'!AI$6:AI$5999-'Flow probs &amp; rates'!AI$5:AI$5999,'Useful matrices &amp; checks'!$A312))^2</f>
        <v>4.1203869924457117E-3</v>
      </c>
      <c r="AI314" s="12">
        <f t="array" aca="1" ref="AI314:AI315" ca="1">U312:U313*(INDEX('Flow probs &amp; rates'!AJ$6:AJ$5999-'Flow probs &amp; rates'!AJ$5:AJ$5999,'Useful matrices &amp; checks'!$A312))+AB312:AB313*(INDEX('Flow probs &amp; rates'!AJ$6:AJ$5999-'Flow probs &amp; rates'!AJ$5:AJ$5999,'Useful matrices &amp; checks'!$A312))^2</f>
        <v>-1.3702711269296867E-2</v>
      </c>
      <c r="AJ314" s="12">
        <f t="array" aca="1" ref="AJ314:AJ315" ca="1">V312:V313*(INDEX('Flow probs &amp; rates'!AK$6:AK$5999-'Flow probs &amp; rates'!AK$5:AK$5999,'Useful matrices &amp; checks'!$A312))+AC312:AC313*(INDEX('Flow probs &amp; rates'!AK$6:AK$5999-'Flow probs &amp; rates'!AK$5:AK$5999,'Useful matrices &amp; checks'!$A312))^2</f>
        <v>6.6819059745472928E-4</v>
      </c>
      <c r="AK314" s="12"/>
      <c r="AL314" s="12"/>
      <c r="AM314" s="12">
        <f ca="1">'Useful matrices &amp; checks'!AO314</f>
        <v>-1.683832948219155E-2</v>
      </c>
      <c r="AN314" s="12">
        <f t="shared" ca="1" si="10"/>
        <v>-1.6906828471522018E-2</v>
      </c>
      <c r="AO314" s="12">
        <f t="shared" ca="1" si="11"/>
        <v>6.8498989330468413E-5</v>
      </c>
    </row>
    <row r="315" spans="1:41" x14ac:dyDescent="0.35">
      <c r="Q315" s="12">
        <f ca="1"/>
        <v>1.4102803859706707</v>
      </c>
      <c r="R315" s="12">
        <f ca="1"/>
        <v>0.20635498953233203</v>
      </c>
      <c r="S315" s="12">
        <f ca="1"/>
        <v>-9.0284766895558227E-2</v>
      </c>
      <c r="T315" s="12">
        <f ca="1"/>
        <v>-7.707412288958719E-2</v>
      </c>
      <c r="U315" s="12">
        <f ca="1"/>
        <v>-0.11187173169509146</v>
      </c>
      <c r="V315" s="12">
        <f ca="1"/>
        <v>0.65268699941056552</v>
      </c>
      <c r="W315" s="12"/>
      <c r="X315" s="12">
        <f ca="1"/>
        <v>-12.743054518217788</v>
      </c>
      <c r="Y315" s="12">
        <f ca="1"/>
        <v>-3.8142346432043732</v>
      </c>
      <c r="Z315" s="12">
        <f ca="1"/>
        <v>0.20450618185396319</v>
      </c>
      <c r="AA315" s="12">
        <f ca="1"/>
        <v>0.14903719237518853</v>
      </c>
      <c r="AB315" s="12">
        <f ca="1"/>
        <v>2.0307418195971674</v>
      </c>
      <c r="AC315" s="12">
        <f ca="1"/>
        <v>-7.4286914576446126</v>
      </c>
      <c r="AD315" s="12"/>
      <c r="AE315" s="12">
        <f ca="1"/>
        <v>1.0886991728347826E-4</v>
      </c>
      <c r="AF315" s="12">
        <f ca="1"/>
        <v>5.2249764224752356E-5</v>
      </c>
      <c r="AG315" s="12">
        <f ca="1"/>
        <v>1.078553849218424E-3</v>
      </c>
      <c r="AH315" s="12">
        <f ca="1"/>
        <v>8.3864148799124485E-4</v>
      </c>
      <c r="AI315" s="12">
        <f ca="1"/>
        <v>2.2946139389589456E-4</v>
      </c>
      <c r="AJ315" s="12">
        <f ca="1"/>
        <v>1.3599993348648457E-4</v>
      </c>
      <c r="AK315" s="12"/>
      <c r="AL315" s="12"/>
      <c r="AM315" s="12">
        <f ca="1">'Useful matrices &amp; checks'!AO315</f>
        <v>2.5261596985226079E-3</v>
      </c>
      <c r="AN315" s="12">
        <f t="shared" ca="1" si="10"/>
        <v>2.4437763461002786E-3</v>
      </c>
      <c r="AO315" s="12">
        <f t="shared" ca="1" si="11"/>
        <v>8.2383352422329276E-5</v>
      </c>
    </row>
    <row r="316" spans="1:41" x14ac:dyDescent="0.35">
      <c r="A316">
        <v>157</v>
      </c>
      <c r="P316" s="56" t="str">
        <f>INDEX('Flow probs &amp; rates'!$A$5:$A$5999,$A316)</f>
        <v>2003,5</v>
      </c>
      <c r="Q316" s="12">
        <f t="array" aca="1" ref="Q316:Q317" ca="1">-1*(MMULT(MINVERSE('Useful matrices &amp; checks'!$G316:$H317),'SS Taylor expansion'!C$4:C$5)-MMULT(MINVERSE('Useful matrices &amp; checks'!$G316:$H317),MMULT('SS Taylor expansion'!C$7:D$8,MMULT(MINVERSE('Useful matrices &amp; checks'!$G316:$H317),'Useful matrices &amp; checks'!$L316:$L317))))</f>
        <v>-5.6649552010695121</v>
      </c>
      <c r="R316" s="12">
        <f t="array" aca="1" ref="R316:R317" ca="1">-1*(MMULT(MINVERSE('Useful matrices &amp; checks'!$G316:$H317),'SS Taylor expansion'!E$4:E$5)-MMULT(MINVERSE('Useful matrices &amp; checks'!$G316:$H317),MMULT('SS Taylor expansion'!E$7:F$8,MMULT(MINVERSE('Useful matrices &amp; checks'!$G316:$H317),'Useful matrices &amp; checks'!$L316:$L317))))</f>
        <v>-11.532612580790166</v>
      </c>
      <c r="S316" s="12">
        <f t="array" aca="1" ref="S316:S317" ca="1">-1*(MMULT(MINVERSE('Useful matrices &amp; checks'!$G316:$H317),'SS Taylor expansion'!G$4:G$5)-MMULT(MINVERSE('Useful matrices &amp; checks'!$G316:$H317),MMULT('SS Taylor expansion'!G$7:H$8,MMULT(MINVERSE('Useful matrices &amp; checks'!$G316:$H317),'Useful matrices &amp; checks'!$L316:$L317))))</f>
        <v>0.36339889293182315</v>
      </c>
      <c r="T316" s="12">
        <f t="array" aca="1" ref="T316:T317" ca="1">-1*(MMULT(MINVERSE('Useful matrices &amp; checks'!$G316:$H317),'SS Taylor expansion'!I$4:I$5)-MMULT(MINVERSE('Useful matrices &amp; checks'!$G316:$H317),MMULT('SS Taylor expansion'!I$7:J$8,MMULT(MINVERSE('Useful matrices &amp; checks'!$G316:$H317),'Useful matrices &amp; checks'!$L316:$L317))))</f>
        <v>-0.37640195203859006</v>
      </c>
      <c r="U316" s="12">
        <f t="array" aca="1" ref="U316:U317" ca="1">-1*(MMULT(MINVERSE('Useful matrices &amp; checks'!$G316:$H317),'SS Taylor expansion'!K$4:K$5)-MMULT(MINVERSE('Useful matrices &amp; checks'!$G316:$H317),MMULT('SS Taylor expansion'!K$7:L$8,MMULT(MINVERSE('Useful matrices &amp; checks'!$G316:$H317),'Useful matrices &amp; checks'!$L316:$L317))))</f>
        <v>6.7104240366741532</v>
      </c>
      <c r="V316" s="12">
        <f t="array" aca="1" ref="V316:V317" ca="1">-1*(MMULT(MINVERSE('Useful matrices &amp; checks'!$G316:$H317),'SS Taylor expansion'!M$4:M$5)-MMULT(MINVERSE('Useful matrices &amp; checks'!$G316:$H317),MMULT('SS Taylor expansion'!M$7:N$8,MMULT(MINVERSE('Useful matrices &amp; checks'!$G316:$H317),'Useful matrices &amp; checks'!$L316:$L317))))</f>
        <v>3.4141846735952859</v>
      </c>
      <c r="W316" s="12"/>
      <c r="X316" s="12">
        <f t="array" aca="1" ref="X316:X317" ca="1">(MMULT(MINVERSE('Useful matrices &amp; checks'!$G316:$H317),MMULT('SS Taylor expansion'!C$7:D$8,MMULT(MINVERSE('Useful matrices &amp; checks'!$G316:$H317),'SS Taylor expansion'!C$4:C$5)))-MMULT(MINVERSE('Useful matrices &amp; checks'!$G316:$H317),MMULT('SS Taylor expansion'!C$7:D$8,MMULT(MINVERSE('Useful matrices &amp; checks'!$G316:$H317),MMULT('SS Taylor expansion'!C$7:D$8,MMULT(MINVERSE('Useful matrices &amp; checks'!$G316:$H317),'Useful matrices &amp; checks'!$L316:$L317))))))</f>
        <v>52.823404202545241</v>
      </c>
      <c r="Y316" s="12">
        <f t="array" aca="1" ref="Y316:Y317" ca="1">(MMULT(MINVERSE('Useful matrices &amp; checks'!$G316:$H317),MMULT('SS Taylor expansion'!E$7:F$8,MMULT(MINVERSE('Useful matrices &amp; checks'!$G316:$H317),'SS Taylor expansion'!E$4:E$5)))-MMULT(MINVERSE('Useful matrices &amp; checks'!$G316:$H317),MMULT('SS Taylor expansion'!E$7:F$8,MMULT(MINVERSE('Useful matrices &amp; checks'!$G316:$H317),MMULT('SS Taylor expansion'!E$7:F$8,MMULT(MINVERSE('Useful matrices &amp; checks'!$G316:$H317),'Useful matrices &amp; checks'!$L316:$L317))))))</f>
        <v>218.92171013836969</v>
      </c>
      <c r="Z316" s="12">
        <f t="array" aca="1" ref="Z316:Z317" ca="1">(MMULT(MINVERSE('Useful matrices &amp; checks'!$G316:$H317),MMULT('SS Taylor expansion'!G$7:H$8,MMULT(MINVERSE('Useful matrices &amp; checks'!$G316:$H317),'SS Taylor expansion'!G$4:G$5)))-MMULT(MINVERSE('Useful matrices &amp; checks'!$G316:$H317),MMULT('SS Taylor expansion'!G$7:H$8,MMULT(MINVERSE('Useful matrices &amp; checks'!$G316:$H317),MMULT('SS Taylor expansion'!G$7:H$8,MMULT(MINVERSE('Useful matrices &amp; checks'!$G316:$H317),'Useful matrices &amp; checks'!$L316:$L317))))))</f>
        <v>-0.79924631896176879</v>
      </c>
      <c r="AA316" s="12">
        <f t="array" aca="1" ref="AA316:AA317" ca="1">(MMULT(MINVERSE('Useful matrices &amp; checks'!$G316:$H317),MMULT('SS Taylor expansion'!I$7:J$8,MMULT(MINVERSE('Useful matrices &amp; checks'!$G316:$H317),'SS Taylor expansion'!I$4:I$5)))-MMULT(MINVERSE('Useful matrices &amp; checks'!$G316:$H317),MMULT('SS Taylor expansion'!I$7:J$8,MMULT(MINVERSE('Useful matrices &amp; checks'!$G316:$H317),MMULT('SS Taylor expansion'!I$7:J$8,MMULT(MINVERSE('Useful matrices &amp; checks'!$G316:$H317),'Useful matrices &amp; checks'!$L316:$L317))))))</f>
        <v>0.71375459203380354</v>
      </c>
      <c r="AB316" s="12">
        <f t="array" aca="1" ref="AB316:AB317" ca="1">(MMULT(MINVERSE('Useful matrices &amp; checks'!$G316:$H317),MMULT('SS Taylor expansion'!K$7:L$8,MMULT(MINVERSE('Useful matrices &amp; checks'!$G316:$H317),'SS Taylor expansion'!K$4:K$5)))-MMULT(MINVERSE('Useful matrices &amp; checks'!$G316:$H317),MMULT('SS Taylor expansion'!K$7:L$8,MMULT(MINVERSE('Useful matrices &amp; checks'!$G316:$H317),MMULT('SS Taylor expansion'!K$7:L$8,MMULT(MINVERSE('Useful matrices &amp; checks'!$G316:$H317),'Useful matrices &amp; checks'!$L316:$L317))))))</f>
        <v>-125.34891022370778</v>
      </c>
      <c r="AC316" s="12">
        <f t="array" aca="1" ref="AC316:AC317" ca="1">(MMULT(MINVERSE('Useful matrices &amp; checks'!$G316:$H317),MMULT('SS Taylor expansion'!M$7:N$8,MMULT(MINVERSE('Useful matrices &amp; checks'!$G316:$H317),'SS Taylor expansion'!M$4:M$5)))-MMULT(MINVERSE('Useful matrices &amp; checks'!$G316:$H317),MMULT('SS Taylor expansion'!M$7:N$8,MMULT(MINVERSE('Useful matrices &amp; checks'!$G316:$H317),MMULT('SS Taylor expansion'!M$7:N$8,MMULT(MINVERSE('Useful matrices &amp; checks'!$G316:$H317),'Useful matrices &amp; checks'!$L316:$L317))))))</f>
        <v>-39.449198027279962</v>
      </c>
      <c r="AD316" s="12"/>
      <c r="AE316" s="12">
        <f t="array" aca="1" ref="AE316:AE317" ca="1">Q314:Q315*(INDEX('Flow probs &amp; rates'!AE$6:AE$5999-'Flow probs &amp; rates'!AE$5:AE$5999,'Useful matrices &amp; checks'!$A314))+X314:X315*(INDEX('Flow probs &amp; rates'!AE$6:AE$5999-'Flow probs &amp; rates'!AE$5:AE$5999,'Useful matrices &amp; checks'!$A314))^2</f>
        <v>-1.2099495245074413E-3</v>
      </c>
      <c r="AF316" s="12">
        <f t="array" aca="1" ref="AF316:AF317" ca="1">R314:R315*(INDEX('Flow probs &amp; rates'!AF$6:AF$5999-'Flow probs &amp; rates'!AF$5:AF$5999,'Useful matrices &amp; checks'!$A314))+Y314:Y315*(INDEX('Flow probs &amp; rates'!AF$6:AF$5999-'Flow probs &amp; rates'!AF$5:AF$5999,'Useful matrices &amp; checks'!$A314))^2</f>
        <v>-1.3157975988042543E-3</v>
      </c>
      <c r="AG316" s="12">
        <f t="array" aca="1" ref="AG316:AG317" ca="1">S314:S315*(INDEX('Flow probs &amp; rates'!AG$6:AG$5999-'Flow probs &amp; rates'!AG$5:AG$5999,'Useful matrices &amp; checks'!$A314))+Z314:Z315*(INDEX('Flow probs &amp; rates'!AG$6:AG$5999-'Flow probs &amp; rates'!AG$5:AG$5999,'Useful matrices &amp; checks'!$A314))^2</f>
        <v>1.3320388867126272E-3</v>
      </c>
      <c r="AH316" s="12">
        <f t="array" aca="1" ref="AH316:AH317" ca="1">T314:T315*(INDEX('Flow probs &amp; rates'!AI$6:AI$5999-'Flow probs &amp; rates'!AI$5:AI$5999,'Useful matrices &amp; checks'!$A314))+AA314:AA315*(INDEX('Flow probs &amp; rates'!AI$6:AI$5999-'Flow probs &amp; rates'!AI$5:AI$5999,'Useful matrices &amp; checks'!$A314))^2</f>
        <v>-3.3292393174349775E-3</v>
      </c>
      <c r="AI316" s="12">
        <f t="array" aca="1" ref="AI316:AI317" ca="1">U314:U315*(INDEX('Flow probs &amp; rates'!AJ$6:AJ$5999-'Flow probs &amp; rates'!AJ$5:AJ$5999,'Useful matrices &amp; checks'!$A314))+AB314:AB315*(INDEX('Flow probs &amp; rates'!AJ$6:AJ$5999-'Flow probs &amp; rates'!AJ$5:AJ$5999,'Useful matrices &amp; checks'!$A314))^2</f>
        <v>-8.6690584371111289E-3</v>
      </c>
      <c r="AJ316" s="12">
        <f t="array" aca="1" ref="AJ316:AJ317" ca="1">V314:V315*(INDEX('Flow probs &amp; rates'!AK$6:AK$5999-'Flow probs &amp; rates'!AK$5:AK$5999,'Useful matrices &amp; checks'!$A314))+AC314:AC315*(INDEX('Flow probs &amp; rates'!AK$6:AK$5999-'Flow probs &amp; rates'!AK$5:AK$5999,'Useful matrices &amp; checks'!$A314))^2</f>
        <v>-1.6790332451530813E-3</v>
      </c>
      <c r="AK316" s="12"/>
      <c r="AL316" s="12"/>
      <c r="AM316" s="12">
        <f ca="1">'Useful matrices &amp; checks'!AO316</f>
        <v>-1.5077908900219761E-2</v>
      </c>
      <c r="AN316" s="12">
        <f t="shared" ca="1" si="10"/>
        <v>-1.4871039236298256E-2</v>
      </c>
      <c r="AO316" s="12">
        <f t="shared" ca="1" si="11"/>
        <v>-2.0686966392150473E-4</v>
      </c>
    </row>
    <row r="317" spans="1:41" x14ac:dyDescent="0.35">
      <c r="P317" s="56"/>
      <c r="Q317" s="12">
        <f ca="1"/>
        <v>1.3361758513568005</v>
      </c>
      <c r="R317" s="12">
        <f ca="1"/>
        <v>0.18414629351297138</v>
      </c>
      <c r="S317" s="12">
        <f ca="1"/>
        <v>-8.5713797887338211E-2</v>
      </c>
      <c r="T317" s="12">
        <f ca="1"/>
        <v>-7.3901072662701212E-2</v>
      </c>
      <c r="U317" s="12">
        <f ca="1"/>
        <v>-0.1071482897389788</v>
      </c>
      <c r="V317" s="12">
        <f ca="1"/>
        <v>0.6703257203654942</v>
      </c>
      <c r="W317" s="12"/>
      <c r="X317" s="12">
        <f ca="1"/>
        <v>-12.459296601070191</v>
      </c>
      <c r="Y317" s="12">
        <f ca="1"/>
        <v>-3.4956191590665351</v>
      </c>
      <c r="Z317" s="12">
        <f ca="1"/>
        <v>0.18851581217816349</v>
      </c>
      <c r="AA317" s="12">
        <f ca="1"/>
        <v>0.14013537837290213</v>
      </c>
      <c r="AB317" s="12">
        <f ca="1"/>
        <v>2.0015011387822468</v>
      </c>
      <c r="AC317" s="12">
        <f ca="1"/>
        <v>-7.745278774750922</v>
      </c>
      <c r="AD317" s="12"/>
      <c r="AE317" s="12">
        <f ca="1"/>
        <v>3.0331307873068277E-4</v>
      </c>
      <c r="AF317" s="12">
        <f ca="1"/>
        <v>2.3593812585872161E-5</v>
      </c>
      <c r="AG317" s="12">
        <f ca="1"/>
        <v>-3.3391873589294787E-4</v>
      </c>
      <c r="AH317" s="12">
        <f ca="1"/>
        <v>-6.8138145584027915E-4</v>
      </c>
      <c r="AI317" s="12">
        <f ca="1"/>
        <v>1.554465065501323E-4</v>
      </c>
      <c r="AJ317" s="12">
        <f ca="1"/>
        <v>-3.4364069623810676E-4</v>
      </c>
      <c r="AK317" s="12"/>
      <c r="AL317" s="12"/>
      <c r="AM317" s="12">
        <f ca="1">'Useful matrices &amp; checks'!AO317</f>
        <v>-8.8655443861510724E-4</v>
      </c>
      <c r="AN317" s="12">
        <f t="shared" ca="1" si="10"/>
        <v>-8.765874901046465E-4</v>
      </c>
      <c r="AO317" s="12">
        <f t="shared" ca="1" si="11"/>
        <v>-9.9669485104607455E-6</v>
      </c>
    </row>
    <row r="318" spans="1:41" x14ac:dyDescent="0.35">
      <c r="A318">
        <v>158</v>
      </c>
      <c r="P318" s="56" t="str">
        <f>INDEX('Flow probs &amp; rates'!$A$5:$A$5999,$A318)</f>
        <v>2003,6</v>
      </c>
      <c r="Q318" s="12">
        <f t="array" aca="1" ref="Q318:Q319" ca="1">-1*(MMULT(MINVERSE('Useful matrices &amp; checks'!$G318:$H319),'SS Taylor expansion'!C$4:C$5)-MMULT(MINVERSE('Useful matrices &amp; checks'!$G318:$H319),MMULT('SS Taylor expansion'!C$7:D$8,MMULT(MINVERSE('Useful matrices &amp; checks'!$G318:$H319),'Useful matrices &amp; checks'!$L318:$L319))))</f>
        <v>-5.4598227291970742</v>
      </c>
      <c r="R318" s="12">
        <f t="array" aca="1" ref="R318:R319" ca="1">-1*(MMULT(MINVERSE('Useful matrices &amp; checks'!$G318:$H319),'SS Taylor expansion'!E$4:E$5)-MMULT(MINVERSE('Useful matrices &amp; checks'!$G318:$H319),MMULT('SS Taylor expansion'!E$7:F$8,MMULT(MINVERSE('Useful matrices &amp; checks'!$G318:$H319),'Useful matrices &amp; checks'!$L318:$L319))))</f>
        <v>-11.618249315498701</v>
      </c>
      <c r="S318" s="12">
        <f t="array" aca="1" ref="S318:S319" ca="1">-1*(MMULT(MINVERSE('Useful matrices &amp; checks'!$G318:$H319),'SS Taylor expansion'!G$4:G$5)-MMULT(MINVERSE('Useful matrices &amp; checks'!$G318:$H319),MMULT('SS Taylor expansion'!G$7:H$8,MMULT(MINVERSE('Useful matrices &amp; checks'!$G318:$H319),'Useful matrices &amp; checks'!$L318:$L319))))</f>
        <v>0.35525026322689124</v>
      </c>
      <c r="T318" s="12">
        <f t="array" aca="1" ref="T318:T319" ca="1">-1*(MMULT(MINVERSE('Useful matrices &amp; checks'!$G318:$H319),'SS Taylor expansion'!I$4:I$5)-MMULT(MINVERSE('Useful matrices &amp; checks'!$G318:$H319),MMULT('SS Taylor expansion'!I$7:J$8,MMULT(MINVERSE('Useful matrices &amp; checks'!$G318:$H319),'Useful matrices &amp; checks'!$L318:$L319))))</f>
        <v>-0.40070580573023029</v>
      </c>
      <c r="U318" s="12">
        <f t="array" aca="1" ref="U318:U319" ca="1">-1*(MMULT(MINVERSE('Useful matrices &amp; checks'!$G318:$H319),'SS Taylor expansion'!K$4:K$5)-MMULT(MINVERSE('Useful matrices &amp; checks'!$G318:$H319),MMULT('SS Taylor expansion'!K$7:L$8,MMULT(MINVERSE('Useful matrices &amp; checks'!$G318:$H319),'Useful matrices &amp; checks'!$L318:$L319))))</f>
        <v>5.7933368952877125</v>
      </c>
      <c r="V318" s="12">
        <f t="array" aca="1" ref="V318:V319" ca="1">-1*(MMULT(MINVERSE('Useful matrices &amp; checks'!$G318:$H319),'SS Taylor expansion'!M$4:M$5)-MMULT(MINVERSE('Useful matrices &amp; checks'!$G318:$H319),MMULT('SS Taylor expansion'!M$7:N$8,MMULT(MINVERSE('Useful matrices &amp; checks'!$G318:$H319),'Useful matrices &amp; checks'!$L318:$L319))))</f>
        <v>3.0708447538432377</v>
      </c>
      <c r="W318" s="12"/>
      <c r="X318" s="12">
        <f t="array" aca="1" ref="X318:X319" ca="1">(MMULT(MINVERSE('Useful matrices &amp; checks'!$G318:$H319),MMULT('SS Taylor expansion'!C$7:D$8,MMULT(MINVERSE('Useful matrices &amp; checks'!$G318:$H319),'SS Taylor expansion'!C$4:C$5)))-MMULT(MINVERSE('Useful matrices &amp; checks'!$G318:$H319),MMULT('SS Taylor expansion'!C$7:D$8,MMULT(MINVERSE('Useful matrices &amp; checks'!$G318:$H319),MMULT('SS Taylor expansion'!C$7:D$8,MMULT(MINVERSE('Useful matrices &amp; checks'!$G318:$H319),'Useful matrices &amp; checks'!$L318:$L319))))))</f>
        <v>46.613592169895369</v>
      </c>
      <c r="Y318" s="12">
        <f t="array" aca="1" ref="Y318:Y319" ca="1">(MMULT(MINVERSE('Useful matrices &amp; checks'!$G318:$H319),MMULT('SS Taylor expansion'!E$7:F$8,MMULT(MINVERSE('Useful matrices &amp; checks'!$G318:$H319),'SS Taylor expansion'!E$4:E$5)))-MMULT(MINVERSE('Useful matrices &amp; checks'!$G318:$H319),MMULT('SS Taylor expansion'!E$7:F$8,MMULT(MINVERSE('Useful matrices &amp; checks'!$G318:$H319),MMULT('SS Taylor expansion'!E$7:F$8,MMULT(MINVERSE('Useful matrices &amp; checks'!$G318:$H319),'Useful matrices &amp; checks'!$L318:$L319))))))</f>
        <v>211.07503565592407</v>
      </c>
      <c r="Z318" s="12">
        <f t="array" aca="1" ref="Z318:Z319" ca="1">(MMULT(MINVERSE('Useful matrices &amp; checks'!$G318:$H319),MMULT('SS Taylor expansion'!G$7:H$8,MMULT(MINVERSE('Useful matrices &amp; checks'!$G318:$H319),'SS Taylor expansion'!G$4:G$5)))-MMULT(MINVERSE('Useful matrices &amp; checks'!$G318:$H319),MMULT('SS Taylor expansion'!G$7:H$8,MMULT(MINVERSE('Useful matrices &amp; checks'!$G318:$H319),MMULT('SS Taylor expansion'!G$7:H$8,MMULT(MINVERSE('Useful matrices &amp; checks'!$G318:$H319),'Useful matrices &amp; checks'!$L318:$L319))))))</f>
        <v>-0.82706932980631342</v>
      </c>
      <c r="AA318" s="12">
        <f t="array" aca="1" ref="AA318:AA319" ca="1">(MMULT(MINVERSE('Useful matrices &amp; checks'!$G318:$H319),MMULT('SS Taylor expansion'!I$7:J$8,MMULT(MINVERSE('Useful matrices &amp; checks'!$G318:$H319),'SS Taylor expansion'!I$4:I$5)))-MMULT(MINVERSE('Useful matrices &amp; checks'!$G318:$H319),MMULT('SS Taylor expansion'!I$7:J$8,MMULT(MINVERSE('Useful matrices &amp; checks'!$G318:$H319),MMULT('SS Taylor expansion'!I$7:J$8,MMULT(MINVERSE('Useful matrices &amp; checks'!$G318:$H319),'Useful matrices &amp; checks'!$L318:$L319))))))</f>
        <v>0.7708002650892658</v>
      </c>
      <c r="AB318" s="12">
        <f t="array" aca="1" ref="AB318:AB319" ca="1">(MMULT(MINVERSE('Useful matrices &amp; checks'!$G318:$H319),MMULT('SS Taylor expansion'!K$7:L$8,MMULT(MINVERSE('Useful matrices &amp; checks'!$G318:$H319),'SS Taylor expansion'!K$4:K$5)))-MMULT(MINVERSE('Useful matrices &amp; checks'!$G318:$H319),MMULT('SS Taylor expansion'!K$7:L$8,MMULT(MINVERSE('Useful matrices &amp; checks'!$G318:$H319),MMULT('SS Taylor expansion'!K$7:L$8,MMULT(MINVERSE('Useful matrices &amp; checks'!$G318:$H319),'Useful matrices &amp; checks'!$L318:$L319))))))</f>
        <v>-102.90714295604459</v>
      </c>
      <c r="AC318" s="12">
        <f t="array" aca="1" ref="AC318:AC319" ca="1">(MMULT(MINVERSE('Useful matrices &amp; checks'!$G318:$H319),MMULT('SS Taylor expansion'!M$7:N$8,MMULT(MINVERSE('Useful matrices &amp; checks'!$G318:$H319),'SS Taylor expansion'!M$4:M$5)))-MMULT(MINVERSE('Useful matrices &amp; checks'!$G318:$H319),MMULT('SS Taylor expansion'!M$7:N$8,MMULT(MINVERSE('Useful matrices &amp; checks'!$G318:$H319),MMULT('SS Taylor expansion'!M$7:N$8,MMULT(MINVERSE('Useful matrices &amp; checks'!$G318:$H319),'Useful matrices &amp; checks'!$L318:$L319))))))</f>
        <v>-35.479261517033464</v>
      </c>
      <c r="AD318" s="12"/>
      <c r="AE318" s="12">
        <f t="array" aca="1" ref="AE318:AE319" ca="1">Q316:Q317*(INDEX('Flow probs &amp; rates'!AE$6:AE$5999-'Flow probs &amp; rates'!AE$5:AE$5999,'Useful matrices &amp; checks'!$A316))+X316:X317*(INDEX('Flow probs &amp; rates'!AE$6:AE$5999-'Flow probs &amp; rates'!AE$5:AE$5999,'Useful matrices &amp; checks'!$A316))^2</f>
        <v>1.3769585280006358E-3</v>
      </c>
      <c r="AF318" s="12">
        <f t="array" aca="1" ref="AF318:AF319" ca="1">R316:R317*(INDEX('Flow probs &amp; rates'!AF$6:AF$5999-'Flow probs &amp; rates'!AF$5:AF$5999,'Useful matrices &amp; checks'!$A316))+Y316:Y317*(INDEX('Flow probs &amp; rates'!AF$6:AF$5999-'Flow probs &amp; rates'!AF$5:AF$5999,'Useful matrices &amp; checks'!$A316))^2</f>
        <v>4.4021117141024666E-3</v>
      </c>
      <c r="AG318" s="12">
        <f t="array" aca="1" ref="AG318:AG319" ca="1">S316:S317*(INDEX('Flow probs &amp; rates'!AG$6:AG$5999-'Flow probs &amp; rates'!AG$5:AG$5999,'Useful matrices &amp; checks'!$A316))+Z316:Z317*(INDEX('Flow probs &amp; rates'!AG$6:AG$5999-'Flow probs &amp; rates'!AG$5:AG$5999,'Useful matrices &amp; checks'!$A316))^2</f>
        <v>4.4116258510822596E-4</v>
      </c>
      <c r="AH318" s="12">
        <f t="array" aca="1" ref="AH318:AH319" ca="1">T316:T317*(INDEX('Flow probs &amp; rates'!AI$6:AI$5999-'Flow probs &amp; rates'!AI$5:AI$5999,'Useful matrices &amp; checks'!$A316))+AA316:AA317*(INDEX('Flow probs &amp; rates'!AI$6:AI$5999-'Flow probs &amp; rates'!AI$5:AI$5999,'Useful matrices &amp; checks'!$A316))^2</f>
        <v>9.2699811106423408E-3</v>
      </c>
      <c r="AI318" s="12">
        <f t="array" aca="1" ref="AI318:AI319" ca="1">U316:U317*(INDEX('Flow probs &amp; rates'!AJ$6:AJ$5999-'Flow probs &amp; rates'!AJ$5:AJ$5999,'Useful matrices &amp; checks'!$A316))+AB316:AB317*(INDEX('Flow probs &amp; rates'!AJ$6:AJ$5999-'Flow probs &amp; rates'!AJ$5:AJ$5999,'Useful matrices &amp; checks'!$A316))^2</f>
        <v>9.3222256068606572E-3</v>
      </c>
      <c r="AJ318" s="12">
        <f t="array" aca="1" ref="AJ318:AJ319" ca="1">V316:V317*(INDEX('Flow probs &amp; rates'!AK$6:AK$5999-'Flow probs &amp; rates'!AK$5:AK$5999,'Useful matrices &amp; checks'!$A316))+AC316:AC317*(INDEX('Flow probs &amp; rates'!AK$6:AK$5999-'Flow probs &amp; rates'!AK$5:AK$5999,'Useful matrices &amp; checks'!$A316))^2</f>
        <v>7.9175038784737375E-3</v>
      </c>
      <c r="AK318" s="12"/>
      <c r="AL318" s="12"/>
      <c r="AM318" s="12">
        <f ca="1">'Useful matrices &amp; checks'!AO318</f>
        <v>3.1977451389204936E-2</v>
      </c>
      <c r="AN318" s="12">
        <f t="shared" ca="1" si="10"/>
        <v>3.2729943423188065E-2</v>
      </c>
      <c r="AO318" s="12">
        <f t="shared" ca="1" si="11"/>
        <v>-7.5249203398312925E-4</v>
      </c>
    </row>
    <row r="319" spans="1:41" x14ac:dyDescent="0.35">
      <c r="Q319" s="12">
        <f ca="1"/>
        <v>1.4888536843477704</v>
      </c>
      <c r="R319" s="12">
        <f ca="1"/>
        <v>0.25869614496771326</v>
      </c>
      <c r="S319" s="12">
        <f ca="1"/>
        <v>-9.6874145829393105E-2</v>
      </c>
      <c r="T319" s="12">
        <f ca="1"/>
        <v>-8.0041754348236474E-2</v>
      </c>
      <c r="U319" s="12">
        <f ca="1"/>
        <v>-0.12899653644984815</v>
      </c>
      <c r="V319" s="12">
        <f ca="1"/>
        <v>0.6134071378895114</v>
      </c>
      <c r="W319" s="12"/>
      <c r="X319" s="12">
        <f ca="1"/>
        <v>-12.711185304919095</v>
      </c>
      <c r="Y319" s="12">
        <f ca="1"/>
        <v>-4.6998731513075933</v>
      </c>
      <c r="Z319" s="12">
        <f ca="1"/>
        <v>0.22553575087853805</v>
      </c>
      <c r="AA319" s="12">
        <f ca="1"/>
        <v>0.15396883346224011</v>
      </c>
      <c r="AB319" s="12">
        <f ca="1"/>
        <v>2.2913676965820384</v>
      </c>
      <c r="AC319" s="12">
        <f ca="1"/>
        <v>-7.0870506346371833</v>
      </c>
      <c r="AD319" s="12"/>
      <c r="AE319" s="12">
        <f ca="1"/>
        <v>-3.2477904381077914E-4</v>
      </c>
      <c r="AF319" s="12">
        <f ca="1"/>
        <v>-7.0290452410780733E-5</v>
      </c>
      <c r="AG319" s="12">
        <f ca="1"/>
        <v>-1.0405568478855083E-4</v>
      </c>
      <c r="AH319" s="12">
        <f ca="1"/>
        <v>1.8200265538718895E-3</v>
      </c>
      <c r="AI319" s="12">
        <f ca="1"/>
        <v>-1.4885207326347926E-4</v>
      </c>
      <c r="AJ319" s="12">
        <f ca="1"/>
        <v>1.5544872343550406E-3</v>
      </c>
      <c r="AK319" s="12"/>
      <c r="AL319" s="12"/>
      <c r="AM319" s="12">
        <f ca="1">'Useful matrices &amp; checks'!AO319</f>
        <v>2.6381653757736323E-3</v>
      </c>
      <c r="AN319" s="12">
        <f t="shared" ca="1" si="10"/>
        <v>2.7265365339533398E-3</v>
      </c>
      <c r="AO319" s="12">
        <f t="shared" ca="1" si="11"/>
        <v>-8.8371158179707462E-5</v>
      </c>
    </row>
    <row r="320" spans="1:41" x14ac:dyDescent="0.35">
      <c r="A320">
        <v>159</v>
      </c>
      <c r="P320" s="56" t="str">
        <f>INDEX('Flow probs &amp; rates'!$A$5:$A$5999,$A320)</f>
        <v>2003,7</v>
      </c>
      <c r="Q320" s="12">
        <f t="array" aca="1" ref="Q320:Q321" ca="1">-1*(MMULT(MINVERSE('Useful matrices &amp; checks'!$G320:$H321),'SS Taylor expansion'!C$4:C$5)-MMULT(MINVERSE('Useful matrices &amp; checks'!$G320:$H321),MMULT('SS Taylor expansion'!C$7:D$8,MMULT(MINVERSE('Useful matrices &amp; checks'!$G320:$H321),'Useful matrices &amp; checks'!$L320:$L321))))</f>
        <v>-5.3572040194522188</v>
      </c>
      <c r="R320" s="12">
        <f t="array" aca="1" ref="R320:R321" ca="1">-1*(MMULT(MINVERSE('Useful matrices &amp; checks'!$G320:$H321),'SS Taylor expansion'!E$4:E$5)-MMULT(MINVERSE('Useful matrices &amp; checks'!$G320:$H321),MMULT('SS Taylor expansion'!E$7:F$8,MMULT(MINVERSE('Useful matrices &amp; checks'!$G320:$H321),'Useful matrices &amp; checks'!$L320:$L321))))</f>
        <v>-11.11507784147223</v>
      </c>
      <c r="S320" s="12">
        <f t="array" aca="1" ref="S320:S321" ca="1">-1*(MMULT(MINVERSE('Useful matrices &amp; checks'!$G320:$H321),'SS Taylor expansion'!G$4:G$5)-MMULT(MINVERSE('Useful matrices &amp; checks'!$G320:$H321),MMULT('SS Taylor expansion'!G$7:H$8,MMULT(MINVERSE('Useful matrices &amp; checks'!$G320:$H321),'Useful matrices &amp; checks'!$L320:$L321))))</f>
        <v>0.36669754020601036</v>
      </c>
      <c r="T320" s="12">
        <f t="array" aca="1" ref="T320:T321" ca="1">-1*(MMULT(MINVERSE('Useful matrices &amp; checks'!$G320:$H321),'SS Taylor expansion'!I$4:I$5)-MMULT(MINVERSE('Useful matrices &amp; checks'!$G320:$H321),MMULT('SS Taylor expansion'!I$7:J$8,MMULT(MINVERSE('Useful matrices &amp; checks'!$G320:$H321),'Useful matrices &amp; checks'!$L320:$L321))))</f>
        <v>-0.39412315821550709</v>
      </c>
      <c r="U320" s="12">
        <f t="array" aca="1" ref="U320:U321" ca="1">-1*(MMULT(MINVERSE('Useful matrices &amp; checks'!$G320:$H321),'SS Taylor expansion'!K$4:K$5)-MMULT(MINVERSE('Useful matrices &amp; checks'!$G320:$H321),MMULT('SS Taylor expansion'!K$7:L$8,MMULT(MINVERSE('Useful matrices &amp; checks'!$G320:$H321),'Useful matrices &amp; checks'!$L320:$L321))))</f>
        <v>6.3771581534439399</v>
      </c>
      <c r="V320" s="12">
        <f t="array" aca="1" ref="V320:V321" ca="1">-1*(MMULT(MINVERSE('Useful matrices &amp; checks'!$G320:$H321),'SS Taylor expansion'!M$4:M$5)-MMULT(MINVERSE('Useful matrices &amp; checks'!$G320:$H321),MMULT('SS Taylor expansion'!M$7:N$8,MMULT(MINVERSE('Useful matrices &amp; checks'!$G320:$H321),'Useful matrices &amp; checks'!$L320:$L321))))</f>
        <v>3.3035191038961536</v>
      </c>
      <c r="W320" s="12"/>
      <c r="X320" s="12">
        <f t="array" aca="1" ref="X320:X321" ca="1">(MMULT(MINVERSE('Useful matrices &amp; checks'!$G320:$H321),MMULT('SS Taylor expansion'!C$7:D$8,MMULT(MINVERSE('Useful matrices &amp; checks'!$G320:$H321),'SS Taylor expansion'!C$4:C$5)))-MMULT(MINVERSE('Useful matrices &amp; checks'!$G320:$H321),MMULT('SS Taylor expansion'!C$7:D$8,MMULT(MINVERSE('Useful matrices &amp; checks'!$G320:$H321),MMULT('SS Taylor expansion'!C$7:D$8,MMULT(MINVERSE('Useful matrices &amp; checks'!$G320:$H321),'Useful matrices &amp; checks'!$L320:$L321))))))</f>
        <v>47.130219912932588</v>
      </c>
      <c r="Y320" s="12">
        <f t="array" aca="1" ref="Y320:Y321" ca="1">(MMULT(MINVERSE('Useful matrices &amp; checks'!$G320:$H321),MMULT('SS Taylor expansion'!E$7:F$8,MMULT(MINVERSE('Useful matrices &amp; checks'!$G320:$H321),'SS Taylor expansion'!E$4:E$5)))-MMULT(MINVERSE('Useful matrices &amp; checks'!$G320:$H321),MMULT('SS Taylor expansion'!E$7:F$8,MMULT(MINVERSE('Useful matrices &amp; checks'!$G320:$H321),MMULT('SS Taylor expansion'!E$7:F$8,MMULT(MINVERSE('Useful matrices &amp; checks'!$G320:$H321),'Useful matrices &amp; checks'!$L320:$L321))))))</f>
        <v>202.88414599125409</v>
      </c>
      <c r="Z320" s="12">
        <f t="array" aca="1" ref="Z320:Z321" ca="1">(MMULT(MINVERSE('Useful matrices &amp; checks'!$G320:$H321),MMULT('SS Taylor expansion'!G$7:H$8,MMULT(MINVERSE('Useful matrices &amp; checks'!$G320:$H321),'SS Taylor expansion'!G$4:G$5)))-MMULT(MINVERSE('Useful matrices &amp; checks'!$G320:$H321),MMULT('SS Taylor expansion'!G$7:H$8,MMULT(MINVERSE('Useful matrices &amp; checks'!$G320:$H321),MMULT('SS Taylor expansion'!G$7:H$8,MMULT(MINVERSE('Useful matrices &amp; checks'!$G320:$H321),'Useful matrices &amp; checks'!$L320:$L321))))))</f>
        <v>-0.85937604278250201</v>
      </c>
      <c r="AA320" s="12">
        <f t="array" aca="1" ref="AA320:AA321" ca="1">(MMULT(MINVERSE('Useful matrices &amp; checks'!$G320:$H321),MMULT('SS Taylor expansion'!I$7:J$8,MMULT(MINVERSE('Useful matrices &amp; checks'!$G320:$H321),'SS Taylor expansion'!I$4:I$5)))-MMULT(MINVERSE('Useful matrices &amp; checks'!$G320:$H321),MMULT('SS Taylor expansion'!I$7:J$8,MMULT(MINVERSE('Useful matrices &amp; checks'!$G320:$H321),MMULT('SS Taylor expansion'!I$7:J$8,MMULT(MINVERSE('Useful matrices &amp; checks'!$G320:$H321),'Useful matrices &amp; checks'!$L320:$L321))))))</f>
        <v>0.77904994526738824</v>
      </c>
      <c r="AB320" s="12">
        <f t="array" aca="1" ref="AB320:AB321" ca="1">(MMULT(MINVERSE('Useful matrices &amp; checks'!$G320:$H321),MMULT('SS Taylor expansion'!K$7:L$8,MMULT(MINVERSE('Useful matrices &amp; checks'!$G320:$H321),'SS Taylor expansion'!K$4:K$5)))-MMULT(MINVERSE('Useful matrices &amp; checks'!$G320:$H321),MMULT('SS Taylor expansion'!K$7:L$8,MMULT(MINVERSE('Useful matrices &amp; checks'!$G320:$H321),MMULT('SS Taylor expansion'!K$7:L$8,MMULT(MINVERSE('Useful matrices &amp; checks'!$G320:$H321),'Useful matrices &amp; checks'!$L320:$L321))))))</f>
        <v>-114.06291844910604</v>
      </c>
      <c r="AC320" s="12">
        <f t="array" aca="1" ref="AC320:AC321" ca="1">(MMULT(MINVERSE('Useful matrices &amp; checks'!$G320:$H321),MMULT('SS Taylor expansion'!M$7:N$8,MMULT(MINVERSE('Useful matrices &amp; checks'!$G320:$H321),'SS Taylor expansion'!M$4:M$5)))-MMULT(MINVERSE('Useful matrices &amp; checks'!$G320:$H321),MMULT('SS Taylor expansion'!M$7:N$8,MMULT(MINVERSE('Useful matrices &amp; checks'!$G320:$H321),MMULT('SS Taylor expansion'!M$7:N$8,MMULT(MINVERSE('Useful matrices &amp; checks'!$G320:$H321),'Useful matrices &amp; checks'!$L320:$L321))))))</f>
        <v>-37.766432740693489</v>
      </c>
      <c r="AD320" s="12"/>
      <c r="AE320" s="12">
        <f t="array" aca="1" ref="AE320:AE321" ca="1">Q318:Q319*(INDEX('Flow probs &amp; rates'!AE$6:AE$5999-'Flow probs &amp; rates'!AE$5:AE$5999,'Useful matrices &amp; checks'!$A318))+X318:X319*(INDEX('Flow probs &amp; rates'!AE$6:AE$5999-'Flow probs &amp; rates'!AE$5:AE$5999,'Useful matrices &amp; checks'!$A318))^2</f>
        <v>5.3598878528289095E-4</v>
      </c>
      <c r="AF320" s="12">
        <f t="array" aca="1" ref="AF320:AF321" ca="1">R318:R319*(INDEX('Flow probs &amp; rates'!AF$6:AF$5999-'Flow probs &amp; rates'!AF$5:AF$5999,'Useful matrices &amp; checks'!$A318))+Y318:Y319*(INDEX('Flow probs &amp; rates'!AF$6:AF$5999-'Flow probs &amp; rates'!AF$5:AF$5999,'Useful matrices &amp; checks'!$A318))^2</f>
        <v>-1.6287640041800985E-2</v>
      </c>
      <c r="AG320" s="12">
        <f t="array" aca="1" ref="AG320:AG321" ca="1">S318:S319*(INDEX('Flow probs &amp; rates'!AG$6:AG$5999-'Flow probs &amp; rates'!AG$5:AG$5999,'Useful matrices &amp; checks'!$A318))+Z318:Z319*(INDEX('Flow probs &amp; rates'!AG$6:AG$5999-'Flow probs &amp; rates'!AG$5:AG$5999,'Useful matrices &amp; checks'!$A318))^2</f>
        <v>-3.5330356862206713E-3</v>
      </c>
      <c r="AH320" s="12">
        <f t="array" aca="1" ref="AH320:AH321" ca="1">T318:T319*(INDEX('Flow probs &amp; rates'!AI$6:AI$5999-'Flow probs &amp; rates'!AI$5:AI$5999,'Useful matrices &amp; checks'!$A318))+AA318:AA319*(INDEX('Flow probs &amp; rates'!AI$6:AI$5999-'Flow probs &amp; rates'!AI$5:AI$5999,'Useful matrices &amp; checks'!$A318))^2</f>
        <v>-1.8926669571490136E-3</v>
      </c>
      <c r="AI320" s="12">
        <f t="array" aca="1" ref="AI320:AI321" ca="1">U318:U319*(INDEX('Flow probs &amp; rates'!AJ$6:AJ$5999-'Flow probs &amp; rates'!AJ$5:AJ$5999,'Useful matrices &amp; checks'!$A318))+AB318:AB319*(INDEX('Flow probs &amp; rates'!AJ$6:AJ$5999-'Flow probs &amp; rates'!AJ$5:AJ$5999,'Useful matrices &amp; checks'!$A318))^2</f>
        <v>-5.2052660605557913E-3</v>
      </c>
      <c r="AJ320" s="12">
        <f t="array" aca="1" ref="AJ320:AJ321" ca="1">V318:V319*(INDEX('Flow probs &amp; rates'!AK$6:AK$5999-'Flow probs &amp; rates'!AK$5:AK$5999,'Useful matrices &amp; checks'!$A318))+AC318:AC319*(INDEX('Flow probs &amp; rates'!AK$6:AK$5999-'Flow probs &amp; rates'!AK$5:AK$5999,'Useful matrices &amp; checks'!$A318))^2</f>
        <v>-3.8490108412030659E-3</v>
      </c>
      <c r="AK320" s="12"/>
      <c r="AL320" s="12"/>
      <c r="AM320" s="12">
        <f ca="1">'Useful matrices &amp; checks'!AO320</f>
        <v>-3.0562466876808636E-2</v>
      </c>
      <c r="AN320" s="12">
        <f t="shared" ca="1" si="10"/>
        <v>-3.0231630801646633E-2</v>
      </c>
      <c r="AO320" s="12">
        <f t="shared" ca="1" si="11"/>
        <v>-3.3083607516200264E-4</v>
      </c>
    </row>
    <row r="321" spans="1:41" x14ac:dyDescent="0.35">
      <c r="P321" s="56"/>
      <c r="Q321" s="12">
        <f ca="1"/>
        <v>1.4270925914259205</v>
      </c>
      <c r="R321" s="12">
        <f ca="1"/>
        <v>0.22341478519749255</v>
      </c>
      <c r="S321" s="12">
        <f ca="1"/>
        <v>-9.7683668761156348E-2</v>
      </c>
      <c r="T321" s="12">
        <f ca="1"/>
        <v>-8.2391054949903425E-2</v>
      </c>
      <c r="U321" s="12">
        <f ca="1"/>
        <v>-0.12818186605100759</v>
      </c>
      <c r="V321" s="12">
        <f ca="1"/>
        <v>0.69059738902309076</v>
      </c>
      <c r="W321" s="12"/>
      <c r="X321" s="12">
        <f ca="1"/>
        <v>-12.554905026166583</v>
      </c>
      <c r="Y321" s="12">
        <f ca="1"/>
        <v>-4.0780027403396932</v>
      </c>
      <c r="Z321" s="12">
        <f ca="1"/>
        <v>0.22892710067615371</v>
      </c>
      <c r="AA321" s="12">
        <f ca="1"/>
        <v>0.16285961763796492</v>
      </c>
      <c r="AB321" s="12">
        <f ca="1"/>
        <v>2.2926823174574169</v>
      </c>
      <c r="AC321" s="12">
        <f ca="1"/>
        <v>-7.8950352709263374</v>
      </c>
      <c r="AD321" s="12"/>
      <c r="AE321" s="12">
        <f ca="1"/>
        <v>-1.4616021752319311E-4</v>
      </c>
      <c r="AF321" s="12">
        <f ca="1"/>
        <v>3.6266648915984445E-4</v>
      </c>
      <c r="AG321" s="12">
        <f ca="1"/>
        <v>9.6343296463315142E-4</v>
      </c>
      <c r="AH321" s="12">
        <f ca="1"/>
        <v>-3.780638600208746E-4</v>
      </c>
      <c r="AI321" s="12">
        <f ca="1"/>
        <v>1.1590233836699671E-4</v>
      </c>
      <c r="AJ321" s="12">
        <f ca="1"/>
        <v>-7.6884730849816172E-4</v>
      </c>
      <c r="AK321" s="12"/>
      <c r="AL321" s="12"/>
      <c r="AM321" s="12">
        <f ca="1">'Useful matrices &amp; checks'!AO321</f>
        <v>7.1568993688292393E-5</v>
      </c>
      <c r="AN321" s="12">
        <f t="shared" ca="1" si="10"/>
        <v>1.4893040611776325E-4</v>
      </c>
      <c r="AO321" s="12">
        <f t="shared" ca="1" si="11"/>
        <v>-7.7361412429470858E-5</v>
      </c>
    </row>
    <row r="322" spans="1:41" x14ac:dyDescent="0.35">
      <c r="A322">
        <v>160</v>
      </c>
      <c r="P322" s="56" t="str">
        <f>INDEX('Flow probs &amp; rates'!$A$5:$A$5999,$A322)</f>
        <v>2003,8</v>
      </c>
      <c r="Q322" s="12">
        <f t="array" aca="1" ref="Q322:Q323" ca="1">-1*(MMULT(MINVERSE('Useful matrices &amp; checks'!$G322:$H323),'SS Taylor expansion'!C$4:C$5)-MMULT(MINVERSE('Useful matrices &amp; checks'!$G322:$H323),MMULT('SS Taylor expansion'!C$7:D$8,MMULT(MINVERSE('Useful matrices &amp; checks'!$G322:$H323),'Useful matrices &amp; checks'!$L322:$L323))))</f>
        <v>-5.309307755366965</v>
      </c>
      <c r="R322" s="12">
        <f t="array" aca="1" ref="R322:R323" ca="1">-1*(MMULT(MINVERSE('Useful matrices &amp; checks'!$G322:$H323),'SS Taylor expansion'!E$4:E$5)-MMULT(MINVERSE('Useful matrices &amp; checks'!$G322:$H323),MMULT('SS Taylor expansion'!E$7:F$8,MMULT(MINVERSE('Useful matrices &amp; checks'!$G322:$H323),'Useful matrices &amp; checks'!$L322:$L323))))</f>
        <v>-11.103227786575836</v>
      </c>
      <c r="S322" s="12">
        <f t="array" aca="1" ref="S322:S323" ca="1">-1*(MMULT(MINVERSE('Useful matrices &amp; checks'!$G322:$H323),'SS Taylor expansion'!G$4:G$5)-MMULT(MINVERSE('Useful matrices &amp; checks'!$G322:$H323),MMULT('SS Taylor expansion'!G$7:H$8,MMULT(MINVERSE('Useful matrices &amp; checks'!$G322:$H323),'Useful matrices &amp; checks'!$L322:$L323))))</f>
        <v>0.36196348253827043</v>
      </c>
      <c r="T322" s="12">
        <f t="array" aca="1" ref="T322:T323" ca="1">-1*(MMULT(MINVERSE('Useful matrices &amp; checks'!$G322:$H323),'SS Taylor expansion'!I$4:I$5)-MMULT(MINVERSE('Useful matrices &amp; checks'!$G322:$H323),MMULT('SS Taylor expansion'!I$7:J$8,MMULT(MINVERSE('Useful matrices &amp; checks'!$G322:$H323),'Useful matrices &amp; checks'!$L322:$L323))))</f>
        <v>-0.39500205463219668</v>
      </c>
      <c r="U322" s="12">
        <f t="array" aca="1" ref="U322:U323" ca="1">-1*(MMULT(MINVERSE('Useful matrices &amp; checks'!$G322:$H323),'SS Taylor expansion'!K$4:K$5)-MMULT(MINVERSE('Useful matrices &amp; checks'!$G322:$H323),MMULT('SS Taylor expansion'!K$7:L$8,MMULT(MINVERSE('Useful matrices &amp; checks'!$G322:$H323),'Useful matrices &amp; checks'!$L322:$L323))))</f>
        <v>5.4155949753328052</v>
      </c>
      <c r="V322" s="12">
        <f t="array" aca="1" ref="V322:V323" ca="1">-1*(MMULT(MINVERSE('Useful matrices &amp; checks'!$G322:$H323),'SS Taylor expansion'!M$4:M$5)-MMULT(MINVERSE('Useful matrices &amp; checks'!$G322:$H323),MMULT('SS Taylor expansion'!M$7:N$8,MMULT(MINVERSE('Useful matrices &amp; checks'!$G322:$H323),'Useful matrices &amp; checks'!$L322:$L323))))</f>
        <v>2.8259822109054902</v>
      </c>
      <c r="W322" s="12"/>
      <c r="X322" s="12">
        <f t="array" aca="1" ref="X322:X323" ca="1">(MMULT(MINVERSE('Useful matrices &amp; checks'!$G322:$H323),MMULT('SS Taylor expansion'!C$7:D$8,MMULT(MINVERSE('Useful matrices &amp; checks'!$G322:$H323),'SS Taylor expansion'!C$4:C$5)))-MMULT(MINVERSE('Useful matrices &amp; checks'!$G322:$H323),MMULT('SS Taylor expansion'!C$7:D$8,MMULT(MINVERSE('Useful matrices &amp; checks'!$G322:$H323),MMULT('SS Taylor expansion'!C$7:D$8,MMULT(MINVERSE('Useful matrices &amp; checks'!$G322:$H323),'Useful matrices &amp; checks'!$L322:$L323))))))</f>
        <v>43.859575499771097</v>
      </c>
      <c r="Y322" s="12">
        <f t="array" aca="1" ref="Y322:Y323" ca="1">(MMULT(MINVERSE('Useful matrices &amp; checks'!$G322:$H323),MMULT('SS Taylor expansion'!E$7:F$8,MMULT(MINVERSE('Useful matrices &amp; checks'!$G322:$H323),'SS Taylor expansion'!E$4:E$5)))-MMULT(MINVERSE('Useful matrices &amp; checks'!$G322:$H323),MMULT('SS Taylor expansion'!E$7:F$8,MMULT(MINVERSE('Useful matrices &amp; checks'!$G322:$H323),MMULT('SS Taylor expansion'!E$7:F$8,MMULT(MINVERSE('Useful matrices &amp; checks'!$G322:$H323),'Useful matrices &amp; checks'!$L322:$L323))))))</f>
        <v>191.81701267733683</v>
      </c>
      <c r="Z322" s="12">
        <f t="array" aca="1" ref="Z322:Z323" ca="1">(MMULT(MINVERSE('Useful matrices &amp; checks'!$G322:$H323),MMULT('SS Taylor expansion'!G$7:H$8,MMULT(MINVERSE('Useful matrices &amp; checks'!$G322:$H323),'SS Taylor expansion'!G$4:G$5)))-MMULT(MINVERSE('Useful matrices &amp; checks'!$G322:$H323),MMULT('SS Taylor expansion'!G$7:H$8,MMULT(MINVERSE('Useful matrices &amp; checks'!$G322:$H323),MMULT('SS Taylor expansion'!G$7:H$8,MMULT(MINVERSE('Useful matrices &amp; checks'!$G322:$H323),'Useful matrices &amp; checks'!$L322:$L323))))))</f>
        <v>-0.86894114646775311</v>
      </c>
      <c r="AA322" s="12">
        <f t="array" aca="1" ref="AA322:AA323" ca="1">(MMULT(MINVERSE('Useful matrices &amp; checks'!$G322:$H323),MMULT('SS Taylor expansion'!I$7:J$8,MMULT(MINVERSE('Useful matrices &amp; checks'!$G322:$H323),'SS Taylor expansion'!I$4:I$5)))-MMULT(MINVERSE('Useful matrices &amp; checks'!$G322:$H323),MMULT('SS Taylor expansion'!I$7:J$8,MMULT(MINVERSE('Useful matrices &amp; checks'!$G322:$H323),MMULT('SS Taylor expansion'!I$7:J$8,MMULT(MINVERSE('Useful matrices &amp; checks'!$G322:$H323),'Useful matrices &amp; checks'!$L322:$L323))))))</f>
        <v>0.78550413638826866</v>
      </c>
      <c r="AB322" s="12">
        <f t="array" aca="1" ref="AB322:AB323" ca="1">(MMULT(MINVERSE('Useful matrices &amp; checks'!$G322:$H323),MMULT('SS Taylor expansion'!K$7:L$8,MMULT(MINVERSE('Useful matrices &amp; checks'!$G322:$H323),'SS Taylor expansion'!K$4:K$5)))-MMULT(MINVERSE('Useful matrices &amp; checks'!$G322:$H323),MMULT('SS Taylor expansion'!K$7:L$8,MMULT(MINVERSE('Useful matrices &amp; checks'!$G322:$H323),MMULT('SS Taylor expansion'!K$7:L$8,MMULT(MINVERSE('Useful matrices &amp; checks'!$G322:$H323),'Useful matrices &amp; checks'!$L322:$L323))))))</f>
        <v>-91.327315291653832</v>
      </c>
      <c r="AC322" s="12">
        <f t="array" aca="1" ref="AC322:AC323" ca="1">(MMULT(MINVERSE('Useful matrices &amp; checks'!$G322:$H323),MMULT('SS Taylor expansion'!M$7:N$8,MMULT(MINVERSE('Useful matrices &amp; checks'!$G322:$H323),'SS Taylor expansion'!M$4:M$5)))-MMULT(MINVERSE('Useful matrices &amp; checks'!$G322:$H323),MMULT('SS Taylor expansion'!M$7:N$8,MMULT(MINVERSE('Useful matrices &amp; checks'!$G322:$H323),MMULT('SS Taylor expansion'!M$7:N$8,MMULT(MINVERSE('Useful matrices &amp; checks'!$G322:$H323),'Useful matrices &amp; checks'!$L322:$L323))))))</f>
        <v>-31.09572922490085</v>
      </c>
      <c r="AD322" s="12"/>
      <c r="AE322" s="12">
        <f t="array" aca="1" ref="AE322:AE323" ca="1">Q320:Q321*(INDEX('Flow probs &amp; rates'!AE$6:AE$5999-'Flow probs &amp; rates'!AE$5:AE$5999,'Useful matrices &amp; checks'!$A320))+X320:X321*(INDEX('Flow probs &amp; rates'!AE$6:AE$5999-'Flow probs &amp; rates'!AE$5:AE$5999,'Useful matrices &amp; checks'!$A320))^2</f>
        <v>-2.1748122895977151E-3</v>
      </c>
      <c r="AF322" s="12">
        <f t="array" aca="1" ref="AF322:AF323" ca="1">R320:R321*(INDEX('Flow probs &amp; rates'!AF$6:AF$5999-'Flow probs &amp; rates'!AF$5:AF$5999,'Useful matrices &amp; checks'!$A320))+Y320:Y321*(INDEX('Flow probs &amp; rates'!AF$6:AF$5999-'Flow probs &amp; rates'!AF$5:AF$5999,'Useful matrices &amp; checks'!$A320))^2</f>
        <v>9.9134306496645799E-3</v>
      </c>
      <c r="AG322" s="12">
        <f t="array" aca="1" ref="AG322:AG323" ca="1">S320:S321*(INDEX('Flow probs &amp; rates'!AG$6:AG$5999-'Flow probs &amp; rates'!AG$5:AG$5999,'Useful matrices &amp; checks'!$A320))+Z320:Z321*(INDEX('Flow probs &amp; rates'!AG$6:AG$5999-'Flow probs &amp; rates'!AG$5:AG$5999,'Useful matrices &amp; checks'!$A320))^2</f>
        <v>1.6460675130352932E-4</v>
      </c>
      <c r="AH322" s="12">
        <f t="array" aca="1" ref="AH322:AH323" ca="1">T320:T321*(INDEX('Flow probs &amp; rates'!AI$6:AI$5999-'Flow probs &amp; rates'!AI$5:AI$5999,'Useful matrices &amp; checks'!$A320))+AA320:AA321*(INDEX('Flow probs &amp; rates'!AI$6:AI$5999-'Flow probs &amp; rates'!AI$5:AI$5999,'Useful matrices &amp; checks'!$A320))^2</f>
        <v>4.0719735140567143E-3</v>
      </c>
      <c r="AI322" s="12">
        <f t="array" aca="1" ref="AI322:AI323" ca="1">U320:U321*(INDEX('Flow probs &amp; rates'!AJ$6:AJ$5999-'Flow probs &amp; rates'!AJ$5:AJ$5999,'Useful matrices &amp; checks'!$A320))+AB320:AB321*(INDEX('Flow probs &amp; rates'!AJ$6:AJ$5999-'Flow probs &amp; rates'!AJ$5:AJ$5999,'Useful matrices &amp; checks'!$A320))^2</f>
        <v>1.6544548116552434E-2</v>
      </c>
      <c r="AJ322" s="12">
        <f t="array" aca="1" ref="AJ322:AJ323" ca="1">V320:V321*(INDEX('Flow probs &amp; rates'!AK$6:AK$5999-'Flow probs &amp; rates'!AK$5:AK$5999,'Useful matrices &amp; checks'!$A320))+AC320:AC321*(INDEX('Flow probs &amp; rates'!AK$6:AK$5999-'Flow probs &amp; rates'!AK$5:AK$5999,'Useful matrices &amp; checks'!$A320))^2</f>
        <v>6.3100201603831091E-3</v>
      </c>
      <c r="AK322" s="12"/>
      <c r="AL322" s="12"/>
      <c r="AM322" s="12">
        <f ca="1">'Useful matrices &amp; checks'!AO322</f>
        <v>3.3761183202872913E-2</v>
      </c>
      <c r="AN322" s="12">
        <f t="shared" ca="1" si="10"/>
        <v>3.4829766902362655E-2</v>
      </c>
      <c r="AO322" s="12">
        <f t="shared" ca="1" si="11"/>
        <v>-1.0685836994897419E-3</v>
      </c>
    </row>
    <row r="323" spans="1:41" x14ac:dyDescent="0.35">
      <c r="Q323" s="12">
        <f ca="1"/>
        <v>1.5428971638500626</v>
      </c>
      <c r="R323" s="12">
        <f ca="1"/>
        <v>0.26480992737548942</v>
      </c>
      <c r="S323" s="12">
        <f ca="1"/>
        <v>-0.10518742863625713</v>
      </c>
      <c r="T323" s="12">
        <f ca="1"/>
        <v>-8.7133940697712561E-2</v>
      </c>
      <c r="U323" s="12">
        <f ca="1"/>
        <v>-0.12916093767317133</v>
      </c>
      <c r="V323" s="12">
        <f ca="1"/>
        <v>0.62338654569053631</v>
      </c>
      <c r="W323" s="12"/>
      <c r="X323" s="12">
        <f ca="1"/>
        <v>-12.745694498093247</v>
      </c>
      <c r="Y323" s="12">
        <f ca="1"/>
        <v>-4.5748002448334688</v>
      </c>
      <c r="Z323" s="12">
        <f ca="1"/>
        <v>0.25251631516038459</v>
      </c>
      <c r="AA323" s="12">
        <f ca="1"/>
        <v>0.17327522739494236</v>
      </c>
      <c r="AB323" s="12">
        <f ca="1"/>
        <v>2.1781395639762495</v>
      </c>
      <c r="AC323" s="12">
        <f ca="1"/>
        <v>-6.8594413483685859</v>
      </c>
      <c r="AD323" s="12"/>
      <c r="AE323" s="12">
        <f ca="1"/>
        <v>5.7934297349091738E-4</v>
      </c>
      <c r="AF323" s="12">
        <f ca="1"/>
        <v>-1.992614906304329E-4</v>
      </c>
      <c r="AG323" s="12">
        <f ca="1"/>
        <v>-4.3849193428324091E-5</v>
      </c>
      <c r="AH323" s="12">
        <f ca="1"/>
        <v>8.5124202056594044E-4</v>
      </c>
      <c r="AI323" s="12">
        <f ca="1"/>
        <v>-3.3254797819387598E-4</v>
      </c>
      <c r="AJ323" s="12">
        <f ca="1"/>
        <v>1.3191034501069509E-3</v>
      </c>
      <c r="AK323" s="12"/>
      <c r="AL323" s="12"/>
      <c r="AM323" s="12">
        <f ca="1">'Useful matrices &amp; checks'!AO323</f>
        <v>2.1347314183727262E-3</v>
      </c>
      <c r="AN323" s="12">
        <f t="shared" ca="1" si="10"/>
        <v>2.1740297819111756E-3</v>
      </c>
      <c r="AO323" s="12">
        <f t="shared" ca="1" si="11"/>
        <v>-3.9298363538449455E-5</v>
      </c>
    </row>
    <row r="324" spans="1:41" x14ac:dyDescent="0.35">
      <c r="A324">
        <v>161</v>
      </c>
      <c r="P324" s="56" t="str">
        <f>INDEX('Flow probs &amp; rates'!$A$5:$A$5999,$A324)</f>
        <v>2003,9</v>
      </c>
      <c r="Q324" s="12">
        <f t="array" aca="1" ref="Q324:Q325" ca="1">-1*(MMULT(MINVERSE('Useful matrices &amp; checks'!$G324:$H325),'SS Taylor expansion'!C$4:C$5)-MMULT(MINVERSE('Useful matrices &amp; checks'!$G324:$H325),MMULT('SS Taylor expansion'!C$7:D$8,MMULT(MINVERSE('Useful matrices &amp; checks'!$G324:$H325),'Useful matrices &amp; checks'!$L324:$L325))))</f>
        <v>-5.286890705325634</v>
      </c>
      <c r="R324" s="12">
        <f t="array" aca="1" ref="R324:R325" ca="1">-1*(MMULT(MINVERSE('Useful matrices &amp; checks'!$G324:$H325),'SS Taylor expansion'!E$4:E$5)-MMULT(MINVERSE('Useful matrices &amp; checks'!$G324:$H325),MMULT('SS Taylor expansion'!E$7:F$8,MMULT(MINVERSE('Useful matrices &amp; checks'!$G324:$H325),'Useful matrices &amp; checks'!$L324:$L325))))</f>
        <v>-10.537087466948833</v>
      </c>
      <c r="S324" s="12">
        <f t="array" aca="1" ref="S324:S325" ca="1">-1*(MMULT(MINVERSE('Useful matrices &amp; checks'!$G324:$H325),'SS Taylor expansion'!G$4:G$5)-MMULT(MINVERSE('Useful matrices &amp; checks'!$G324:$H325),MMULT('SS Taylor expansion'!G$7:H$8,MMULT(MINVERSE('Useful matrices &amp; checks'!$G324:$H325),'Useful matrices &amp; checks'!$L324:$L325))))</f>
        <v>0.3632789294944071</v>
      </c>
      <c r="T324" s="12">
        <f t="array" aca="1" ref="T324:T325" ca="1">-1*(MMULT(MINVERSE('Useful matrices &amp; checks'!$G324:$H325),'SS Taylor expansion'!I$4:I$5)-MMULT(MINVERSE('Useful matrices &amp; checks'!$G324:$H325),MMULT('SS Taylor expansion'!I$7:J$8,MMULT(MINVERSE('Useful matrices &amp; checks'!$G324:$H325),'Useful matrices &amp; checks'!$L324:$L325))))</f>
        <v>-0.36075757292962685</v>
      </c>
      <c r="U324" s="12">
        <f t="array" aca="1" ref="U324:U325" ca="1">-1*(MMULT(MINVERSE('Useful matrices &amp; checks'!$G324:$H325),'SS Taylor expansion'!K$4:K$5)-MMULT(MINVERSE('Useful matrices &amp; checks'!$G324:$H325),MMULT('SS Taylor expansion'!K$7:L$8,MMULT(MINVERSE('Useful matrices &amp; checks'!$G324:$H325),'Useful matrices &amp; checks'!$L324:$L325))))</f>
        <v>7.1338555725072723</v>
      </c>
      <c r="V324" s="12">
        <f t="array" aca="1" ref="V324:V325" ca="1">-1*(MMULT(MINVERSE('Useful matrices &amp; checks'!$G324:$H325),'SS Taylor expansion'!M$4:M$5)-MMULT(MINVERSE('Useful matrices &amp; checks'!$G324:$H325),MMULT('SS Taylor expansion'!M$7:N$8,MMULT(MINVERSE('Useful matrices &amp; checks'!$G324:$H325),'Useful matrices &amp; checks'!$L324:$L325))))</f>
        <v>3.5545064556164956</v>
      </c>
      <c r="W324" s="12"/>
      <c r="X324" s="12">
        <f t="array" aca="1" ref="X324:X325" ca="1">(MMULT(MINVERSE('Useful matrices &amp; checks'!$G324:$H325),MMULT('SS Taylor expansion'!C$7:D$8,MMULT(MINVERSE('Useful matrices &amp; checks'!$G324:$H325),'SS Taylor expansion'!C$4:C$5)))-MMULT(MINVERSE('Useful matrices &amp; checks'!$G324:$H325),MMULT('SS Taylor expansion'!C$7:D$8,MMULT(MINVERSE('Useful matrices &amp; checks'!$G324:$H325),MMULT('SS Taylor expansion'!C$7:D$8,MMULT(MINVERSE('Useful matrices &amp; checks'!$G324:$H325),'Useful matrices &amp; checks'!$L324:$L325))))))</f>
        <v>48.795456903048574</v>
      </c>
      <c r="Y324" s="12">
        <f t="array" aca="1" ref="Y324:Y325" ca="1">(MMULT(MINVERSE('Useful matrices &amp; checks'!$G324:$H325),MMULT('SS Taylor expansion'!E$7:F$8,MMULT(MINVERSE('Useful matrices &amp; checks'!$G324:$H325),'SS Taylor expansion'!E$4:E$5)))-MMULT(MINVERSE('Useful matrices &amp; checks'!$G324:$H325),MMULT('SS Taylor expansion'!E$7:F$8,MMULT(MINVERSE('Useful matrices &amp; checks'!$G324:$H325),MMULT('SS Taylor expansion'!E$7:F$8,MMULT(MINVERSE('Useful matrices &amp; checks'!$G324:$H325),'Useful matrices &amp; checks'!$L324:$L325))))))</f>
        <v>193.8295083855254</v>
      </c>
      <c r="Z324" s="12">
        <f t="array" aca="1" ref="Z324:Z325" ca="1">(MMULT(MINVERSE('Useful matrices &amp; checks'!$G324:$H325),MMULT('SS Taylor expansion'!G$7:H$8,MMULT(MINVERSE('Useful matrices &amp; checks'!$G324:$H325),'SS Taylor expansion'!G$4:G$5)))-MMULT(MINVERSE('Useful matrices &amp; checks'!$G324:$H325),MMULT('SS Taylor expansion'!G$7:H$8,MMULT(MINVERSE('Useful matrices &amp; checks'!$G324:$H325),MMULT('SS Taylor expansion'!G$7:H$8,MMULT(MINVERSE('Useful matrices &amp; checks'!$G324:$H325),'Useful matrices &amp; checks'!$L324:$L325))))))</f>
        <v>-0.8097663182874042</v>
      </c>
      <c r="AA324" s="12">
        <f t="array" aca="1" ref="AA324:AA325" ca="1">(MMULT(MINVERSE('Useful matrices &amp; checks'!$G324:$H325),MMULT('SS Taylor expansion'!I$7:J$8,MMULT(MINVERSE('Useful matrices &amp; checks'!$G324:$H325),'SS Taylor expansion'!I$4:I$5)))-MMULT(MINVERSE('Useful matrices &amp; checks'!$G324:$H325),MMULT('SS Taylor expansion'!I$7:J$8,MMULT(MINVERSE('Useful matrices &amp; checks'!$G324:$H325),MMULT('SS Taylor expansion'!I$7:J$8,MMULT(MINVERSE('Useful matrices &amp; checks'!$G324:$H325),'Useful matrices &amp; checks'!$L324:$L325))))))</f>
        <v>0.72184539102156797</v>
      </c>
      <c r="AB324" s="12">
        <f t="array" aca="1" ref="AB324:AB325" ca="1">(MMULT(MINVERSE('Useful matrices &amp; checks'!$G324:$H325),MMULT('SS Taylor expansion'!K$7:L$8,MMULT(MINVERSE('Useful matrices &amp; checks'!$G324:$H325),'SS Taylor expansion'!K$4:K$5)))-MMULT(MINVERSE('Useful matrices &amp; checks'!$G324:$H325),MMULT('SS Taylor expansion'!K$7:L$8,MMULT(MINVERSE('Useful matrices &amp; checks'!$G324:$H325),MMULT('SS Taylor expansion'!K$7:L$8,MMULT(MINVERSE('Useful matrices &amp; checks'!$G324:$H325),'Useful matrices &amp; checks'!$L324:$L325))))))</f>
        <v>-129.59965955529529</v>
      </c>
      <c r="AC324" s="12">
        <f t="array" aca="1" ref="AC324:AC325" ca="1">(MMULT(MINVERSE('Useful matrices &amp; checks'!$G324:$H325),MMULT('SS Taylor expansion'!M$7:N$8,MMULT(MINVERSE('Useful matrices &amp; checks'!$G324:$H325),'SS Taylor expansion'!M$4:M$5)))-MMULT(MINVERSE('Useful matrices &amp; checks'!$G324:$H325),MMULT('SS Taylor expansion'!M$7:N$8,MMULT(MINVERSE('Useful matrices &amp; checks'!$G324:$H325),MMULT('SS Taylor expansion'!M$7:N$8,MMULT(MINVERSE('Useful matrices &amp; checks'!$G324:$H325),'Useful matrices &amp; checks'!$L324:$L325))))))</f>
        <v>-39.690956329469941</v>
      </c>
      <c r="AD324" s="12"/>
      <c r="AE324" s="12">
        <f t="array" aca="1" ref="AE324:AE325" ca="1">Q322:Q323*(INDEX('Flow probs &amp; rates'!AE$6:AE$5999-'Flow probs &amp; rates'!AE$5:AE$5999,'Useful matrices &amp; checks'!$A322))+X322:X323*(INDEX('Flow probs &amp; rates'!AE$6:AE$5999-'Flow probs &amp; rates'!AE$5:AE$5999,'Useful matrices &amp; checks'!$A322))^2</f>
        <v>-4.856301453417313E-4</v>
      </c>
      <c r="AF324" s="12">
        <f t="array" aca="1" ref="AF324:AF325" ca="1">R322:R323*(INDEX('Flow probs &amp; rates'!AF$6:AF$5999-'Flow probs &amp; rates'!AF$5:AF$5999,'Useful matrices &amp; checks'!$A322))+Y322:Y323*(INDEX('Flow probs &amp; rates'!AF$6:AF$5999-'Flow probs &amp; rates'!AF$5:AF$5999,'Useful matrices &amp; checks'!$A322))^2</f>
        <v>-2.2647956497509374E-2</v>
      </c>
      <c r="AG324" s="12">
        <f t="array" aca="1" ref="AG324:AG325" ca="1">S322:S323*(INDEX('Flow probs &amp; rates'!AG$6:AG$5999-'Flow probs &amp; rates'!AG$5:AG$5999,'Useful matrices &amp; checks'!$A322))+Z322:Z323*(INDEX('Flow probs &amp; rates'!AG$6:AG$5999-'Flow probs &amp; rates'!AG$5:AG$5999,'Useful matrices &amp; checks'!$A322))^2</f>
        <v>-1.5278259613569175E-3</v>
      </c>
      <c r="AH324" s="12">
        <f t="array" aca="1" ref="AH324:AH325" ca="1">T322:T323*(INDEX('Flow probs &amp; rates'!AI$6:AI$5999-'Flow probs &amp; rates'!AI$5:AI$5999,'Useful matrices &amp; checks'!$A322))+AA322:AA323*(INDEX('Flow probs &amp; rates'!AI$6:AI$5999-'Flow probs &amp; rates'!AI$5:AI$5999,'Useful matrices &amp; checks'!$A322))^2</f>
        <v>-1.0497277101519894E-2</v>
      </c>
      <c r="AI324" s="12">
        <f t="array" aca="1" ref="AI324:AI325" ca="1">U322:U323*(INDEX('Flow probs &amp; rates'!AJ$6:AJ$5999-'Flow probs &amp; rates'!AJ$5:AJ$5999,'Useful matrices &amp; checks'!$A322))+AB322:AB323*(INDEX('Flow probs &amp; rates'!AJ$6:AJ$5999-'Flow probs &amp; rates'!AJ$5:AJ$5999,'Useful matrices &amp; checks'!$A322))^2</f>
        <v>-1.7099131997470818E-2</v>
      </c>
      <c r="AJ324" s="12">
        <f t="array" aca="1" ref="AJ324:AJ325" ca="1">V322:V323*(INDEX('Flow probs &amp; rates'!AK$6:AK$5999-'Flow probs &amp; rates'!AK$5:AK$5999,'Useful matrices &amp; checks'!$A322))+AC322:AC323*(INDEX('Flow probs &amp; rates'!AK$6:AK$5999-'Flow probs &amp; rates'!AK$5:AK$5999,'Useful matrices &amp; checks'!$A322))^2</f>
        <v>-1.4489325355959107E-2</v>
      </c>
      <c r="AK324" s="12"/>
      <c r="AL324" s="12"/>
      <c r="AM324" s="12">
        <f ca="1">'Useful matrices &amp; checks'!AO324</f>
        <v>-6.9880459691981422E-2</v>
      </c>
      <c r="AN324" s="12">
        <f t="shared" ca="1" si="10"/>
        <v>-6.6747147059157852E-2</v>
      </c>
      <c r="AO324" s="12">
        <f t="shared" ca="1" si="11"/>
        <v>-3.1333126328235705E-3</v>
      </c>
    </row>
    <row r="325" spans="1:41" x14ac:dyDescent="0.35">
      <c r="P325" s="56"/>
      <c r="Q325" s="12">
        <f ca="1"/>
        <v>1.2768526301417455</v>
      </c>
      <c r="R325" s="12">
        <f ca="1"/>
        <v>0.13068006930340462</v>
      </c>
      <c r="S325" s="12">
        <f ca="1"/>
        <v>-8.7736570028345506E-2</v>
      </c>
      <c r="T325" s="12">
        <f ca="1"/>
        <v>-7.875713044300009E-2</v>
      </c>
      <c r="U325" s="12">
        <f ca="1"/>
        <v>-8.847347462378774E-2</v>
      </c>
      <c r="V325" s="12">
        <f ca="1"/>
        <v>0.77598573000734428</v>
      </c>
      <c r="W325" s="12"/>
      <c r="X325" s="12">
        <f ca="1"/>
        <v>-11.784735293064516</v>
      </c>
      <c r="Y325" s="12">
        <f ca="1"/>
        <v>-2.4038572013676065</v>
      </c>
      <c r="Z325" s="12">
        <f ca="1"/>
        <v>0.19556906146441436</v>
      </c>
      <c r="AA325" s="12">
        <f ca="1"/>
        <v>0.15758635683984346</v>
      </c>
      <c r="AB325" s="12">
        <f ca="1"/>
        <v>1.6072840379759818</v>
      </c>
      <c r="AC325" s="12">
        <f ca="1"/>
        <v>-8.6649485959848853</v>
      </c>
      <c r="AD325" s="12"/>
      <c r="AE325" s="12">
        <f ca="1"/>
        <v>1.4112524804583734E-4</v>
      </c>
      <c r="AF325" s="12">
        <f ca="1"/>
        <v>5.4014957007004376E-4</v>
      </c>
      <c r="AG325" s="12">
        <f ca="1"/>
        <v>4.4398977253695758E-4</v>
      </c>
      <c r="AH325" s="12">
        <f ca="1"/>
        <v>-2.3156059816017362E-3</v>
      </c>
      <c r="AI325" s="12">
        <f ca="1"/>
        <v>4.0781113289494776E-4</v>
      </c>
      <c r="AJ325" s="12">
        <f ca="1"/>
        <v>-3.1962163272583042E-3</v>
      </c>
      <c r="AK325" s="12"/>
      <c r="AL325" s="12"/>
      <c r="AM325" s="12">
        <f ca="1">'Useful matrices &amp; checks'!AO325</f>
        <v>-4.4560060416641498E-3</v>
      </c>
      <c r="AN325" s="12">
        <f t="shared" ca="1" si="10"/>
        <v>-3.9787465853122535E-3</v>
      </c>
      <c r="AO325" s="12">
        <f t="shared" ca="1" si="11"/>
        <v>-4.7725945635189622E-4</v>
      </c>
    </row>
    <row r="326" spans="1:41" x14ac:dyDescent="0.35">
      <c r="A326">
        <v>162</v>
      </c>
      <c r="P326" s="56" t="str">
        <f>INDEX('Flow probs &amp; rates'!$A$5:$A$5999,$A326)</f>
        <v>2003,10</v>
      </c>
      <c r="Q326" s="12">
        <f t="array" aca="1" ref="Q326:Q327" ca="1">-1*(MMULT(MINVERSE('Useful matrices &amp; checks'!$G326:$H327),'SS Taylor expansion'!C$4:C$5)-MMULT(MINVERSE('Useful matrices &amp; checks'!$G326:$H327),MMULT('SS Taylor expansion'!C$7:D$8,MMULT(MINVERSE('Useful matrices &amp; checks'!$G326:$H327),'Useful matrices &amp; checks'!$L326:$L327))))</f>
        <v>-5.5247989457665385</v>
      </c>
      <c r="R326" s="12">
        <f t="array" aca="1" ref="R326:R327" ca="1">-1*(MMULT(MINVERSE('Useful matrices &amp; checks'!$G326:$H327),'SS Taylor expansion'!E$4:E$5)-MMULT(MINVERSE('Useful matrices &amp; checks'!$G326:$H327),MMULT('SS Taylor expansion'!E$7:F$8,MMULT(MINVERSE('Useful matrices &amp; checks'!$G326:$H327),'Useful matrices &amp; checks'!$L326:$L327))))</f>
        <v>-10.952835676946654</v>
      </c>
      <c r="S326" s="12">
        <f t="array" aca="1" ref="S326:S327" ca="1">-1*(MMULT(MINVERSE('Useful matrices &amp; checks'!$G326:$H327),'SS Taylor expansion'!G$4:G$5)-MMULT(MINVERSE('Useful matrices &amp; checks'!$G326:$H327),MMULT('SS Taylor expansion'!G$7:H$8,MMULT(MINVERSE('Useful matrices &amp; checks'!$G326:$H327),'Useful matrices &amp; checks'!$L326:$L327))))</f>
        <v>0.35754554336318706</v>
      </c>
      <c r="T326" s="12">
        <f t="array" aca="1" ref="T326:T327" ca="1">-1*(MMULT(MINVERSE('Useful matrices &amp; checks'!$G326:$H327),'SS Taylor expansion'!I$4:I$5)-MMULT(MINVERSE('Useful matrices &amp; checks'!$G326:$H327),MMULT('SS Taylor expansion'!I$7:J$8,MMULT(MINVERSE('Useful matrices &amp; checks'!$G326:$H327),'Useful matrices &amp; checks'!$L326:$L327))))</f>
        <v>-0.35128343338761253</v>
      </c>
      <c r="U326" s="12">
        <f t="array" aca="1" ref="U326:U327" ca="1">-1*(MMULT(MINVERSE('Useful matrices &amp; checks'!$G326:$H327),'SS Taylor expansion'!K$4:K$5)-MMULT(MINVERSE('Useful matrices &amp; checks'!$G326:$H327),MMULT('SS Taylor expansion'!K$7:L$8,MMULT(MINVERSE('Useful matrices &amp; checks'!$G326:$H327),'Useful matrices &amp; checks'!$L326:$L327))))</f>
        <v>6.3128558689339549</v>
      </c>
      <c r="V326" s="12">
        <f t="array" aca="1" ref="V326:V327" ca="1">-1*(MMULT(MINVERSE('Useful matrices &amp; checks'!$G326:$H327),'SS Taylor expansion'!M$4:M$5)-MMULT(MINVERSE('Useful matrices &amp; checks'!$G326:$H327),MMULT('SS Taylor expansion'!M$7:N$8,MMULT(MINVERSE('Useful matrices &amp; checks'!$G326:$H327),'Useful matrices &amp; checks'!$L326:$L327))))</f>
        <v>3.1285426483063974</v>
      </c>
      <c r="W326" s="12"/>
      <c r="X326" s="12">
        <f t="array" aca="1" ref="X326:X327" ca="1">(MMULT(MINVERSE('Useful matrices &amp; checks'!$G326:$H327),MMULT('SS Taylor expansion'!C$7:D$8,MMULT(MINVERSE('Useful matrices &amp; checks'!$G326:$H327),'SS Taylor expansion'!C$4:C$5)))-MMULT(MINVERSE('Useful matrices &amp; checks'!$G326:$H327),MMULT('SS Taylor expansion'!C$7:D$8,MMULT(MINVERSE('Useful matrices &amp; checks'!$G326:$H327),MMULT('SS Taylor expansion'!C$7:D$8,MMULT(MINVERSE('Useful matrices &amp; checks'!$G326:$H327),'Useful matrices &amp; checks'!$L326:$L327))))))</f>
        <v>50.091460956493101</v>
      </c>
      <c r="Y326" s="12">
        <f t="array" aca="1" ref="Y326:Y327" ca="1">(MMULT(MINVERSE('Useful matrices &amp; checks'!$G326:$H327),MMULT('SS Taylor expansion'!E$7:F$8,MMULT(MINVERSE('Useful matrices &amp; checks'!$G326:$H327),'SS Taylor expansion'!E$4:E$5)))-MMULT(MINVERSE('Useful matrices &amp; checks'!$G326:$H327),MMULT('SS Taylor expansion'!E$7:F$8,MMULT(MINVERSE('Useful matrices &amp; checks'!$G326:$H327),MMULT('SS Taylor expansion'!E$7:F$8,MMULT(MINVERSE('Useful matrices &amp; checks'!$G326:$H327),'Useful matrices &amp; checks'!$L326:$L327))))))</f>
        <v>196.87196965628709</v>
      </c>
      <c r="Z326" s="12">
        <f t="array" aca="1" ref="Z326:Z327" ca="1">(MMULT(MINVERSE('Useful matrices &amp; checks'!$G326:$H327),MMULT('SS Taylor expansion'!G$7:H$8,MMULT(MINVERSE('Useful matrices &amp; checks'!$G326:$H327),'SS Taylor expansion'!G$4:G$5)))-MMULT(MINVERSE('Useful matrices &amp; checks'!$G326:$H327),MMULT('SS Taylor expansion'!G$7:H$8,MMULT(MINVERSE('Useful matrices &amp; checks'!$G326:$H327),MMULT('SS Taylor expansion'!G$7:H$8,MMULT(MINVERSE('Useful matrices &amp; checks'!$G326:$H327),'Useful matrices &amp; checks'!$L326:$L327))))))</f>
        <v>-0.80684830064438828</v>
      </c>
      <c r="AA326" s="12">
        <f t="array" aca="1" ref="AA326:AA327" ca="1">(MMULT(MINVERSE('Useful matrices &amp; checks'!$G326:$H327),MMULT('SS Taylor expansion'!I$7:J$8,MMULT(MINVERSE('Useful matrices &amp; checks'!$G326:$H327),'SS Taylor expansion'!I$4:I$5)))-MMULT(MINVERSE('Useful matrices &amp; checks'!$G326:$H327),MMULT('SS Taylor expansion'!I$7:J$8,MMULT(MINVERSE('Useful matrices &amp; checks'!$G326:$H327),MMULT('SS Taylor expansion'!I$7:J$8,MMULT(MINVERSE('Useful matrices &amp; checks'!$G326:$H327),'Useful matrices &amp; checks'!$L326:$L327))))))</f>
        <v>0.68431451669251608</v>
      </c>
      <c r="AB326" s="12">
        <f t="array" aca="1" ref="AB326:AB327" ca="1">(MMULT(MINVERSE('Useful matrices &amp; checks'!$G326:$H327),MMULT('SS Taylor expansion'!K$7:L$8,MMULT(MINVERSE('Useful matrices &amp; checks'!$G326:$H327),'SS Taylor expansion'!K$4:K$5)))-MMULT(MINVERSE('Useful matrices &amp; checks'!$G326:$H327),MMULT('SS Taylor expansion'!K$7:L$8,MMULT(MINVERSE('Useful matrices &amp; checks'!$G326:$H327),MMULT('SS Taylor expansion'!K$7:L$8,MMULT(MINVERSE('Useful matrices &amp; checks'!$G326:$H327),'Useful matrices &amp; checks'!$L326:$L327))))))</f>
        <v>-111.52247392154564</v>
      </c>
      <c r="AC326" s="12">
        <f t="array" aca="1" ref="AC326:AC327" ca="1">(MMULT(MINVERSE('Useful matrices &amp; checks'!$G326:$H327),MMULT('SS Taylor expansion'!M$7:N$8,MMULT(MINVERSE('Useful matrices &amp; checks'!$G326:$H327),'SS Taylor expansion'!M$4:M$5)))-MMULT(MINVERSE('Useful matrices &amp; checks'!$G326:$H327),MMULT('SS Taylor expansion'!M$7:N$8,MMULT(MINVERSE('Useful matrices &amp; checks'!$G326:$H327),MMULT('SS Taylor expansion'!M$7:N$8,MMULT(MINVERSE('Useful matrices &amp; checks'!$G326:$H327),'Useful matrices &amp; checks'!$L326:$L327))))))</f>
        <v>-33.963157938314055</v>
      </c>
      <c r="AD326" s="12"/>
      <c r="AE326" s="12">
        <f t="array" aca="1" ref="AE326:AE327" ca="1">Q324:Q325*(INDEX('Flow probs &amp; rates'!AE$6:AE$5999-'Flow probs &amp; rates'!AE$5:AE$5999,'Useful matrices &amp; checks'!$A324))+X324:X325*(INDEX('Flow probs &amp; rates'!AE$6:AE$5999-'Flow probs &amp; rates'!AE$5:AE$5999,'Useful matrices &amp; checks'!$A324))^2</f>
        <v>2.8194444877788199E-3</v>
      </c>
      <c r="AF326" s="12">
        <f t="array" aca="1" ref="AF326:AF327" ca="1">R324:R325*(INDEX('Flow probs &amp; rates'!AF$6:AF$5999-'Flow probs &amp; rates'!AF$5:AF$5999,'Useful matrices &amp; checks'!$A324))+Y324:Y325*(INDEX('Flow probs &amp; rates'!AF$6:AF$5999-'Flow probs &amp; rates'!AF$5:AF$5999,'Useful matrices &amp; checks'!$A324))^2</f>
        <v>1.3633898965236826E-2</v>
      </c>
      <c r="AG326" s="12">
        <f t="array" aca="1" ref="AG326:AG327" ca="1">S324:S325*(INDEX('Flow probs &amp; rates'!AG$6:AG$5999-'Flow probs &amp; rates'!AG$5:AG$5999,'Useful matrices &amp; checks'!$A324))+Z324:Z325*(INDEX('Flow probs &amp; rates'!AG$6:AG$5999-'Flow probs &amp; rates'!AG$5:AG$5999,'Useful matrices &amp; checks'!$A324))^2</f>
        <v>7.9252533368716642E-4</v>
      </c>
      <c r="AH326" s="12">
        <f t="array" aca="1" ref="AH326:AH327" ca="1">T324:T325*(INDEX('Flow probs &amp; rates'!AI$6:AI$5999-'Flow probs &amp; rates'!AI$5:AI$5999,'Useful matrices &amp; checks'!$A324))+AA324:AA325*(INDEX('Flow probs &amp; rates'!AI$6:AI$5999-'Flow probs &amp; rates'!AI$5:AI$5999,'Useful matrices &amp; checks'!$A324))^2</f>
        <v>3.2683064784673872E-4</v>
      </c>
      <c r="AI326" s="12">
        <f t="array" aca="1" ref="AI326:AI327" ca="1">U324:U325*(INDEX('Flow probs &amp; rates'!AJ$6:AJ$5999-'Flow probs &amp; rates'!AJ$5:AJ$5999,'Useful matrices &amp; checks'!$A324))+AB324:AB325*(INDEX('Flow probs &amp; rates'!AJ$6:AJ$5999-'Flow probs &amp; rates'!AJ$5:AJ$5999,'Useful matrices &amp; checks'!$A324))^2</f>
        <v>1.3347986992598036E-2</v>
      </c>
      <c r="AJ326" s="12">
        <f t="array" aca="1" ref="AJ326:AJ327" ca="1">V324:V325*(INDEX('Flow probs &amp; rates'!AK$6:AK$5999-'Flow probs &amp; rates'!AK$5:AK$5999,'Useful matrices &amp; checks'!$A324))+AC324:AC325*(INDEX('Flow probs &amp; rates'!AK$6:AK$5999-'Flow probs &amp; rates'!AK$5:AK$5999,'Useful matrices &amp; checks'!$A324))^2</f>
        <v>6.1872993299026654E-3</v>
      </c>
      <c r="AK326" s="12"/>
      <c r="AL326" s="12"/>
      <c r="AM326" s="12">
        <f ca="1">'Useful matrices &amp; checks'!AO326</f>
        <v>3.6529334142979764E-2</v>
      </c>
      <c r="AN326" s="12">
        <f t="shared" ca="1" si="10"/>
        <v>3.7107985757050259E-2</v>
      </c>
      <c r="AO326" s="12">
        <f t="shared" ca="1" si="11"/>
        <v>-5.7865161407049531E-4</v>
      </c>
    </row>
    <row r="327" spans="1:41" x14ac:dyDescent="0.35">
      <c r="Q327" s="12">
        <f ca="1"/>
        <v>1.3750857368919525</v>
      </c>
      <c r="R327" s="12">
        <f ca="1"/>
        <v>0.18804030241927469</v>
      </c>
      <c r="S327" s="12">
        <f ca="1"/>
        <v>-8.899070930802655E-2</v>
      </c>
      <c r="T327" s="12">
        <f ca="1"/>
        <v>-7.6821402739106814E-2</v>
      </c>
      <c r="U327" s="12">
        <f ca="1"/>
        <v>-0.10838027354159635</v>
      </c>
      <c r="V327" s="12">
        <f ca="1"/>
        <v>0.6841741224580411</v>
      </c>
      <c r="W327" s="12"/>
      <c r="X327" s="12">
        <f ca="1"/>
        <v>-12.467431697968696</v>
      </c>
      <c r="Y327" s="12">
        <f ca="1"/>
        <v>-3.3799342749170695</v>
      </c>
      <c r="Z327" s="12">
        <f ca="1"/>
        <v>0.20081917929371318</v>
      </c>
      <c r="AA327" s="12">
        <f ca="1"/>
        <v>0.1496512391150718</v>
      </c>
      <c r="AB327" s="12">
        <f ca="1"/>
        <v>1.9146383951410817</v>
      </c>
      <c r="AC327" s="12">
        <f ca="1"/>
        <v>-7.4273284370691943</v>
      </c>
      <c r="AD327" s="12"/>
      <c r="AE327" s="12">
        <f ca="1"/>
        <v>-6.8093238737328837E-4</v>
      </c>
      <c r="AF327" s="12">
        <f ca="1"/>
        <v>-1.6908646409563078E-4</v>
      </c>
      <c r="AG327" s="12">
        <f ca="1"/>
        <v>-1.9140514021844052E-4</v>
      </c>
      <c r="AH327" s="12">
        <f ca="1"/>
        <v>7.1350529820359419E-5</v>
      </c>
      <c r="AI327" s="12">
        <f ca="1"/>
        <v>-1.6554060794550339E-4</v>
      </c>
      <c r="AJ327" s="12">
        <f ca="1"/>
        <v>1.3507517983831427E-3</v>
      </c>
      <c r="AK327" s="12"/>
      <c r="AL327" s="12"/>
      <c r="AM327" s="12">
        <f ca="1">'Useful matrices &amp; checks'!AO327</f>
        <v>7.4659702667602412E-5</v>
      </c>
      <c r="AN327" s="12">
        <f t="shared" ca="1" si="10"/>
        <v>2.1513772857063894E-4</v>
      </c>
      <c r="AO327" s="12">
        <f t="shared" ca="1" si="11"/>
        <v>-1.4047802590303653E-4</v>
      </c>
    </row>
    <row r="328" spans="1:41" x14ac:dyDescent="0.35">
      <c r="A328">
        <v>163</v>
      </c>
      <c r="P328" s="56" t="str">
        <f>INDEX('Flow probs &amp; rates'!$A$5:$A$5999,$A328)</f>
        <v>2003,11</v>
      </c>
      <c r="Q328" s="12">
        <f t="array" aca="1" ref="Q328:Q329" ca="1">-1*(MMULT(MINVERSE('Useful matrices &amp; checks'!$G328:$H329),'SS Taylor expansion'!C$4:C$5)-MMULT(MINVERSE('Useful matrices &amp; checks'!$G328:$H329),MMULT('SS Taylor expansion'!C$7:D$8,MMULT(MINVERSE('Useful matrices &amp; checks'!$G328:$H329),'Useful matrices &amp; checks'!$L328:$L329))))</f>
        <v>-5.4278971716375377</v>
      </c>
      <c r="R328" s="12">
        <f t="array" aca="1" ref="R328:R329" ca="1">-1*(MMULT(MINVERSE('Useful matrices &amp; checks'!$G328:$H329),'SS Taylor expansion'!E$4:E$5)-MMULT(MINVERSE('Useful matrices &amp; checks'!$G328:$H329),MMULT('SS Taylor expansion'!E$7:F$8,MMULT(MINVERSE('Useful matrices &amp; checks'!$G328:$H329),'Useful matrices &amp; checks'!$L328:$L329))))</f>
        <v>-10.83831611155162</v>
      </c>
      <c r="S328" s="12">
        <f t="array" aca="1" ref="S328:S329" ca="1">-1*(MMULT(MINVERSE('Useful matrices &amp; checks'!$G328:$H329),'SS Taylor expansion'!G$4:G$5)-MMULT(MINVERSE('Useful matrices &amp; checks'!$G328:$H329),MMULT('SS Taylor expansion'!G$7:H$8,MMULT(MINVERSE('Useful matrices &amp; checks'!$G328:$H329),'Useful matrices &amp; checks'!$L328:$L329))))</f>
        <v>0.35875010166117222</v>
      </c>
      <c r="T328" s="12">
        <f t="array" aca="1" ref="T328:T329" ca="1">-1*(MMULT(MINVERSE('Useful matrices &amp; checks'!$G328:$H329),'SS Taylor expansion'!I$4:I$5)-MMULT(MINVERSE('Useful matrices &amp; checks'!$G328:$H329),MMULT('SS Taylor expansion'!I$7:J$8,MMULT(MINVERSE('Useful matrices &amp; checks'!$G328:$H329),'Useful matrices &amp; checks'!$L328:$L329))))</f>
        <v>-0.35759489970922448</v>
      </c>
      <c r="U328" s="12">
        <f t="array" aca="1" ref="U328:U329" ca="1">-1*(MMULT(MINVERSE('Useful matrices &amp; checks'!$G328:$H329),'SS Taylor expansion'!K$4:K$5)-MMULT(MINVERSE('Useful matrices &amp; checks'!$G328:$H329),MMULT('SS Taylor expansion'!K$7:L$8,MMULT(MINVERSE('Useful matrices &amp; checks'!$G328:$H329),'Useful matrices &amp; checks'!$L328:$L329))))</f>
        <v>6.1378640913585265</v>
      </c>
      <c r="V328" s="12">
        <f t="array" aca="1" ref="V328:V329" ca="1">-1*(MMULT(MINVERSE('Useful matrices &amp; checks'!$G328:$H329),'SS Taylor expansion'!M$4:M$5)-MMULT(MINVERSE('Useful matrices &amp; checks'!$G328:$H329),MMULT('SS Taylor expansion'!M$7:N$8,MMULT(MINVERSE('Useful matrices &amp; checks'!$G328:$H329),'Useful matrices &amp; checks'!$L328:$L329))))</f>
        <v>3.0639829830309839</v>
      </c>
      <c r="W328" s="12"/>
      <c r="X328" s="12">
        <f t="array" aca="1" ref="X328:X329" ca="1">(MMULT(MINVERSE('Useful matrices &amp; checks'!$G328:$H329),MMULT('SS Taylor expansion'!C$7:D$8,MMULT(MINVERSE('Useful matrices &amp; checks'!$G328:$H329),'SS Taylor expansion'!C$4:C$5)))-MMULT(MINVERSE('Useful matrices &amp; checks'!$G328:$H329),MMULT('SS Taylor expansion'!C$7:D$8,MMULT(MINVERSE('Useful matrices &amp; checks'!$G328:$H329),MMULT('SS Taylor expansion'!C$7:D$8,MMULT(MINVERSE('Useful matrices &amp; checks'!$G328:$H329),'Useful matrices &amp; checks'!$L328:$L329))))))</f>
        <v>48.094036941843264</v>
      </c>
      <c r="Y328" s="12">
        <f t="array" aca="1" ref="Y328:Y329" ca="1">(MMULT(MINVERSE('Useful matrices &amp; checks'!$G328:$H329),MMULT('SS Taylor expansion'!E$7:F$8,MMULT(MINVERSE('Useful matrices &amp; checks'!$G328:$H329),'SS Taylor expansion'!E$4:E$5)))-MMULT(MINVERSE('Useful matrices &amp; checks'!$G328:$H329),MMULT('SS Taylor expansion'!E$7:F$8,MMULT(MINVERSE('Useful matrices &amp; checks'!$G328:$H329),MMULT('SS Taylor expansion'!E$7:F$8,MMULT(MINVERSE('Useful matrices &amp; checks'!$G328:$H329),'Useful matrices &amp; checks'!$L328:$L329))))))</f>
        <v>191.75718097558692</v>
      </c>
      <c r="Z328" s="12">
        <f t="array" aca="1" ref="Z328:Z329" ca="1">(MMULT(MINVERSE('Useful matrices &amp; checks'!$G328:$H329),MMULT('SS Taylor expansion'!G$7:H$8,MMULT(MINVERSE('Useful matrices &amp; checks'!$G328:$H329),'SS Taylor expansion'!G$4:G$5)))-MMULT(MINVERSE('Useful matrices &amp; checks'!$G328:$H329),MMULT('SS Taylor expansion'!G$7:H$8,MMULT(MINVERSE('Useful matrices &amp; checks'!$G328:$H329),MMULT('SS Taylor expansion'!G$7:H$8,MMULT(MINVERSE('Useful matrices &amp; checks'!$G328:$H329),'Useful matrices &amp; checks'!$L328:$L329))))))</f>
        <v>-0.83887508474995409</v>
      </c>
      <c r="AA328" s="12">
        <f t="array" aca="1" ref="AA328:AA329" ca="1">(MMULT(MINVERSE('Useful matrices &amp; checks'!$G328:$H329),MMULT('SS Taylor expansion'!I$7:J$8,MMULT(MINVERSE('Useful matrices &amp; checks'!$G328:$H329),'SS Taylor expansion'!I$4:I$5)))-MMULT(MINVERSE('Useful matrices &amp; checks'!$G328:$H329),MMULT('SS Taylor expansion'!I$7:J$8,MMULT(MINVERSE('Useful matrices &amp; checks'!$G328:$H329),MMULT('SS Taylor expansion'!I$7:J$8,MMULT(MINVERSE('Useful matrices &amp; checks'!$G328:$H329),'Useful matrices &amp; checks'!$L328:$L329))))))</f>
        <v>0.71482913669343828</v>
      </c>
      <c r="AB328" s="12">
        <f t="array" aca="1" ref="AB328:AB329" ca="1">(MMULT(MINVERSE('Useful matrices &amp; checks'!$G328:$H329),MMULT('SS Taylor expansion'!K$7:L$8,MMULT(MINVERSE('Useful matrices &amp; checks'!$G328:$H329),'SS Taylor expansion'!K$4:K$5)))-MMULT(MINVERSE('Useful matrices &amp; checks'!$G328:$H329),MMULT('SS Taylor expansion'!K$7:L$8,MMULT(MINVERSE('Useful matrices &amp; checks'!$G328:$H329),MMULT('SS Taylor expansion'!K$7:L$8,MMULT(MINVERSE('Useful matrices &amp; checks'!$G328:$H329),'Useful matrices &amp; checks'!$L328:$L329))))))</f>
        <v>-106.51151885901419</v>
      </c>
      <c r="AC328" s="12">
        <f t="array" aca="1" ref="AC328:AC329" ca="1">(MMULT(MINVERSE('Useful matrices &amp; checks'!$G328:$H329),MMULT('SS Taylor expansion'!M$7:N$8,MMULT(MINVERSE('Useful matrices &amp; checks'!$G328:$H329),'SS Taylor expansion'!M$4:M$5)))-MMULT(MINVERSE('Useful matrices &amp; checks'!$G328:$H329),MMULT('SS Taylor expansion'!M$7:N$8,MMULT(MINVERSE('Useful matrices &amp; checks'!$G328:$H329),MMULT('SS Taylor expansion'!M$7:N$8,MMULT(MINVERSE('Useful matrices &amp; checks'!$G328:$H329),'Useful matrices &amp; checks'!$L328:$L329))))))</f>
        <v>-33.185963667805531</v>
      </c>
      <c r="AD328" s="12"/>
      <c r="AE328" s="12">
        <f t="array" aca="1" ref="AE328:AE329" ca="1">Q326:Q327*(INDEX('Flow probs &amp; rates'!AE$6:AE$5999-'Flow probs &amp; rates'!AE$5:AE$5999,'Useful matrices &amp; checks'!$A326))+X326:X327*(INDEX('Flow probs &amp; rates'!AE$6:AE$5999-'Flow probs &amp; rates'!AE$5:AE$5999,'Useful matrices &amp; checks'!$A326))^2</f>
        <v>1.8410457028488426E-3</v>
      </c>
      <c r="AF328" s="12">
        <f t="array" aca="1" ref="AF328:AF329" ca="1">R326:R327*(INDEX('Flow probs &amp; rates'!AF$6:AF$5999-'Flow probs &amp; rates'!AF$5:AF$5999,'Useful matrices &amp; checks'!$A326))+Y326:Y327*(INDEX('Flow probs &amp; rates'!AF$6:AF$5999-'Flow probs &amp; rates'!AF$5:AF$5999,'Useful matrices &amp; checks'!$A326))^2</f>
        <v>-4.1977460014640767E-3</v>
      </c>
      <c r="AG328" s="12">
        <f t="array" aca="1" ref="AG328:AG329" ca="1">S326:S327*(INDEX('Flow probs &amp; rates'!AG$6:AG$5999-'Flow probs &amp; rates'!AG$5:AG$5999,'Useful matrices &amp; checks'!$A326))+Z326:Z327*(INDEX('Flow probs &amp; rates'!AG$6:AG$5999-'Flow probs &amp; rates'!AG$5:AG$5999,'Useful matrices &amp; checks'!$A326))^2</f>
        <v>-1.8813484324288151E-3</v>
      </c>
      <c r="AH328" s="12">
        <f t="array" aca="1" ref="AH328:AH329" ca="1">T326:T327*(INDEX('Flow probs &amp; rates'!AI$6:AI$5999-'Flow probs &amp; rates'!AI$5:AI$5999,'Useful matrices &amp; checks'!$A326))+AA326:AA327*(INDEX('Flow probs &amp; rates'!AI$6:AI$5999-'Flow probs &amp; rates'!AI$5:AI$5999,'Useful matrices &amp; checks'!$A326))^2</f>
        <v>3.5586198292276694E-3</v>
      </c>
      <c r="AI328" s="12">
        <f t="array" aca="1" ref="AI328:AI329" ca="1">U326:U327*(INDEX('Flow probs &amp; rates'!AJ$6:AJ$5999-'Flow probs &amp; rates'!AJ$5:AJ$5999,'Useful matrices &amp; checks'!$A326))+AB326:AB327*(INDEX('Flow probs &amp; rates'!AJ$6:AJ$5999-'Flow probs &amp; rates'!AJ$5:AJ$5999,'Useful matrices &amp; checks'!$A326))^2</f>
        <v>2.9255684038462567E-3</v>
      </c>
      <c r="AJ328" s="12">
        <f t="array" aca="1" ref="AJ328:AJ329" ca="1">V326:V327*(INDEX('Flow probs &amp; rates'!AK$6:AK$5999-'Flow probs &amp; rates'!AK$5:AK$5999,'Useful matrices &amp; checks'!$A326))+AC326:AC327*(INDEX('Flow probs &amp; rates'!AK$6:AK$5999-'Flow probs &amp; rates'!AK$5:AK$5999,'Useful matrices &amp; checks'!$A326))^2</f>
        <v>1.0639268738559659E-3</v>
      </c>
      <c r="AK328" s="12"/>
      <c r="AL328" s="12"/>
      <c r="AM328" s="12">
        <f ca="1">'Useful matrices &amp; checks'!AO328</f>
        <v>3.2395176801348624E-3</v>
      </c>
      <c r="AN328" s="12">
        <f t="shared" ca="1" si="10"/>
        <v>3.3100663758858428E-3</v>
      </c>
      <c r="AO328" s="12">
        <f t="shared" ca="1" si="11"/>
        <v>-7.0548695750980404E-5</v>
      </c>
    </row>
    <row r="329" spans="1:41" x14ac:dyDescent="0.35">
      <c r="P329" s="56"/>
      <c r="Q329" s="12">
        <f ca="1"/>
        <v>1.4324426833707764</v>
      </c>
      <c r="R329" s="12">
        <f ca="1"/>
        <v>0.20787464266675759</v>
      </c>
      <c r="S329" s="12">
        <f ca="1"/>
        <v>-9.4675514666766186E-2</v>
      </c>
      <c r="T329" s="12">
        <f ca="1"/>
        <v>-8.0936299123193042E-2</v>
      </c>
      <c r="U329" s="12">
        <f ca="1"/>
        <v>-0.11772182058506289</v>
      </c>
      <c r="V329" s="12">
        <f ca="1"/>
        <v>0.69348708112061463</v>
      </c>
      <c r="W329" s="12"/>
      <c r="X329" s="12">
        <f ca="1"/>
        <v>-12.692199051059632</v>
      </c>
      <c r="Y329" s="12">
        <f ca="1"/>
        <v>-3.6778273547124201</v>
      </c>
      <c r="Z329" s="12">
        <f ca="1"/>
        <v>0.2213823216274361</v>
      </c>
      <c r="AA329" s="12">
        <f ca="1"/>
        <v>0.16179096759052999</v>
      </c>
      <c r="AB329" s="12">
        <f ca="1"/>
        <v>2.0428490638977559</v>
      </c>
      <c r="AC329" s="12">
        <f ca="1"/>
        <v>-7.511150422707324</v>
      </c>
      <c r="AD329" s="12"/>
      <c r="AE329" s="12">
        <f ca="1"/>
        <v>-4.582240388844443E-4</v>
      </c>
      <c r="AF329" s="12">
        <f ca="1"/>
        <v>7.2067677346425205E-5</v>
      </c>
      <c r="AG329" s="12">
        <f ca="1"/>
        <v>4.6825512040383598E-4</v>
      </c>
      <c r="AH329" s="12">
        <f ca="1"/>
        <v>7.7822675683888532E-4</v>
      </c>
      <c r="AI329" s="12">
        <f ca="1"/>
        <v>-5.0226697782512919E-5</v>
      </c>
      <c r="AJ329" s="12">
        <f ca="1"/>
        <v>2.3266783199326981E-4</v>
      </c>
      <c r="AK329" s="12"/>
      <c r="AL329" s="12"/>
      <c r="AM329" s="12">
        <f ca="1">'Useful matrices &amp; checks'!AO329</f>
        <v>1.0533583404202657E-3</v>
      </c>
      <c r="AN329" s="12">
        <f t="shared" ca="1" si="10"/>
        <v>1.042766649915459E-3</v>
      </c>
      <c r="AO329" s="12">
        <f t="shared" ca="1" si="11"/>
        <v>1.0591690504806661E-5</v>
      </c>
    </row>
    <row r="330" spans="1:41" x14ac:dyDescent="0.35">
      <c r="A330">
        <v>164</v>
      </c>
      <c r="P330" s="56" t="str">
        <f>INDEX('Flow probs &amp; rates'!$A$5:$A$5999,$A330)</f>
        <v>2003,12</v>
      </c>
      <c r="Q330" s="12">
        <f t="array" aca="1" ref="Q330:Q331" ca="1">-1*(MMULT(MINVERSE('Useful matrices &amp; checks'!$G330:$H331),'SS Taylor expansion'!C$4:C$5)-MMULT(MINVERSE('Useful matrices &amp; checks'!$G330:$H331),MMULT('SS Taylor expansion'!C$7:D$8,MMULT(MINVERSE('Useful matrices &amp; checks'!$G330:$H331),'Useful matrices &amp; checks'!$L330:$L331))))</f>
        <v>-5.3457319599732482</v>
      </c>
      <c r="R330" s="12">
        <f t="array" aca="1" ref="R330:R331" ca="1">-1*(MMULT(MINVERSE('Useful matrices &amp; checks'!$G330:$H331),'SS Taylor expansion'!E$4:E$5)-MMULT(MINVERSE('Useful matrices &amp; checks'!$G330:$H331),MMULT('SS Taylor expansion'!E$7:F$8,MMULT(MINVERSE('Useful matrices &amp; checks'!$G330:$H331),'Useful matrices &amp; checks'!$L330:$L331))))</f>
        <v>-11.185986697688085</v>
      </c>
      <c r="S330" s="12">
        <f t="array" aca="1" ref="S330:S331" ca="1">-1*(MMULT(MINVERSE('Useful matrices &amp; checks'!$G330:$H331),'SS Taylor expansion'!G$4:G$5)-MMULT(MINVERSE('Useful matrices &amp; checks'!$G330:$H331),MMULT('SS Taylor expansion'!G$7:H$8,MMULT(MINVERSE('Useful matrices &amp; checks'!$G330:$H331),'Useful matrices &amp; checks'!$L330:$L331))))</f>
        <v>0.3203114508924193</v>
      </c>
      <c r="T330" s="12">
        <f t="array" aca="1" ref="T330:T331" ca="1">-1*(MMULT(MINVERSE('Useful matrices &amp; checks'!$G330:$H331),'SS Taylor expansion'!I$4:I$5)-MMULT(MINVERSE('Useful matrices &amp; checks'!$G330:$H331),MMULT('SS Taylor expansion'!I$7:J$8,MMULT(MINVERSE('Useful matrices &amp; checks'!$G330:$H331),'Useful matrices &amp; checks'!$L330:$L331))))</f>
        <v>-0.34994281094260593</v>
      </c>
      <c r="U330" s="12">
        <f t="array" aca="1" ref="U330:U331" ca="1">-1*(MMULT(MINVERSE('Useful matrices &amp; checks'!$G330:$H331),'SS Taylor expansion'!K$4:K$5)-MMULT(MINVERSE('Useful matrices &amp; checks'!$G330:$H331),MMULT('SS Taylor expansion'!K$7:L$8,MMULT(MINVERSE('Useful matrices &amp; checks'!$G330:$H331),'Useful matrices &amp; checks'!$L330:$L331))))</f>
        <v>5.9079470303289092</v>
      </c>
      <c r="V330" s="12">
        <f t="array" aca="1" ref="V330:V331" ca="1">-1*(MMULT(MINVERSE('Useful matrices &amp; checks'!$G330:$H331),'SS Taylor expansion'!M$4:M$5)-MMULT(MINVERSE('Useful matrices &amp; checks'!$G330:$H331),MMULT('SS Taylor expansion'!M$7:N$8,MMULT(MINVERSE('Useful matrices &amp; checks'!$G330:$H331),'Useful matrices &amp; checks'!$L330:$L331))))</f>
        <v>3.0845661242541942</v>
      </c>
      <c r="W330" s="12"/>
      <c r="X330" s="12">
        <f t="array" aca="1" ref="X330:X331" ca="1">(MMULT(MINVERSE('Useful matrices &amp; checks'!$G330:$H331),MMULT('SS Taylor expansion'!C$7:D$8,MMULT(MINVERSE('Useful matrices &amp; checks'!$G330:$H331),'SS Taylor expansion'!C$4:C$5)))-MMULT(MINVERSE('Useful matrices &amp; checks'!$G330:$H331),MMULT('SS Taylor expansion'!C$7:D$8,MMULT(MINVERSE('Useful matrices &amp; checks'!$G330:$H331),MMULT('SS Taylor expansion'!C$7:D$8,MMULT(MINVERSE('Useful matrices &amp; checks'!$G330:$H331),'Useful matrices &amp; checks'!$L330:$L331))))))</f>
        <v>45.38218689284227</v>
      </c>
      <c r="Y330" s="12">
        <f t="array" aca="1" ref="Y330:Y331" ca="1">(MMULT(MINVERSE('Useful matrices &amp; checks'!$G330:$H331),MMULT('SS Taylor expansion'!E$7:F$8,MMULT(MINVERSE('Useful matrices &amp; checks'!$G330:$H331),'SS Taylor expansion'!E$4:E$5)))-MMULT(MINVERSE('Useful matrices &amp; checks'!$G330:$H331),MMULT('SS Taylor expansion'!E$7:F$8,MMULT(MINVERSE('Useful matrices &amp; checks'!$G330:$H331),MMULT('SS Taylor expansion'!E$7:F$8,MMULT(MINVERSE('Useful matrices &amp; checks'!$G330:$H331),'Useful matrices &amp; checks'!$L330:$L331))))))</f>
        <v>198.70997054971511</v>
      </c>
      <c r="Z330" s="12">
        <f t="array" aca="1" ref="Z330:Z331" ca="1">(MMULT(MINVERSE('Useful matrices &amp; checks'!$G330:$H331),MMULT('SS Taylor expansion'!G$7:H$8,MMULT(MINVERSE('Useful matrices &amp; checks'!$G330:$H331),'SS Taylor expansion'!G$4:G$5)))-MMULT(MINVERSE('Useful matrices &amp; checks'!$G330:$H331),MMULT('SS Taylor expansion'!G$7:H$8,MMULT(MINVERSE('Useful matrices &amp; checks'!$G330:$H331),MMULT('SS Taylor expansion'!G$7:H$8,MMULT(MINVERSE('Useful matrices &amp; checks'!$G330:$H331),'Useful matrices &amp; checks'!$L330:$L331))))))</f>
        <v>-0.70869845323607428</v>
      </c>
      <c r="AA330" s="12">
        <f t="array" aca="1" ref="AA330:AA331" ca="1">(MMULT(MINVERSE('Useful matrices &amp; checks'!$G330:$H331),MMULT('SS Taylor expansion'!I$7:J$8,MMULT(MINVERSE('Useful matrices &amp; checks'!$G330:$H331),'SS Taylor expansion'!I$4:I$5)))-MMULT(MINVERSE('Useful matrices &amp; checks'!$G330:$H331),MMULT('SS Taylor expansion'!I$7:J$8,MMULT(MINVERSE('Useful matrices &amp; checks'!$G330:$H331),MMULT('SS Taylor expansion'!I$7:J$8,MMULT(MINVERSE('Useful matrices &amp; checks'!$G330:$H331),'Useful matrices &amp; checks'!$L330:$L331))))))</f>
        <v>0.6525078256570912</v>
      </c>
      <c r="AB330" s="12">
        <f t="array" aca="1" ref="AB330:AB331" ca="1">(MMULT(MINVERSE('Useful matrices &amp; checks'!$G330:$H331),MMULT('SS Taylor expansion'!K$7:L$8,MMULT(MINVERSE('Useful matrices &amp; checks'!$G330:$H331),'SS Taylor expansion'!K$4:K$5)))-MMULT(MINVERSE('Useful matrices &amp; checks'!$G330:$H331),MMULT('SS Taylor expansion'!K$7:L$8,MMULT(MINVERSE('Useful matrices &amp; checks'!$G330:$H331),MMULT('SS Taylor expansion'!K$7:L$8,MMULT(MINVERSE('Useful matrices &amp; checks'!$G330:$H331),'Useful matrices &amp; checks'!$L330:$L331))))))</f>
        <v>-102.89440942223536</v>
      </c>
      <c r="AC330" s="12">
        <f t="array" aca="1" ref="AC330:AC331" ca="1">(MMULT(MINVERSE('Useful matrices &amp; checks'!$G330:$H331),MMULT('SS Taylor expansion'!M$7:N$8,MMULT(MINVERSE('Useful matrices &amp; checks'!$G330:$H331),'SS Taylor expansion'!M$4:M$5)))-MMULT(MINVERSE('Useful matrices &amp; checks'!$G330:$H331),MMULT('SS Taylor expansion'!M$7:N$8,MMULT(MINVERSE('Useful matrices &amp; checks'!$G330:$H331),MMULT('SS Taylor expansion'!M$7:N$8,MMULT(MINVERSE('Useful matrices &amp; checks'!$G330:$H331),'Useful matrices &amp; checks'!$L330:$L331))))))</f>
        <v>-34.360143147112339</v>
      </c>
      <c r="AD330" s="12"/>
      <c r="AE330" s="12">
        <f t="array" aca="1" ref="AE330:AE331" ca="1">Q328:Q329*(INDEX('Flow probs &amp; rates'!AE$6:AE$5999-'Flow probs &amp; rates'!AE$5:AE$5999,'Useful matrices &amp; checks'!$A328))+X328:X329*(INDEX('Flow probs &amp; rates'!AE$6:AE$5999-'Flow probs &amp; rates'!AE$5:AE$5999,'Useful matrices &amp; checks'!$A328))^2</f>
        <v>1.9113361757754682E-3</v>
      </c>
      <c r="AF330" s="12">
        <f t="array" aca="1" ref="AF330:AF331" ca="1">R328:R329*(INDEX('Flow probs &amp; rates'!AF$6:AF$5999-'Flow probs &amp; rates'!AF$5:AF$5999,'Useful matrices &amp; checks'!$A328))+Y328:Y329*(INDEX('Flow probs &amp; rates'!AF$6:AF$5999-'Flow probs &amp; rates'!AF$5:AF$5999,'Useful matrices &amp; checks'!$A328))^2</f>
        <v>5.8412792840075237E-3</v>
      </c>
      <c r="AG330" s="12">
        <f t="array" aca="1" ref="AG330:AG331" ca="1">S328:S329*(INDEX('Flow probs &amp; rates'!AG$6:AG$5999-'Flow probs &amp; rates'!AG$5:AG$5999,'Useful matrices &amp; checks'!$A328))+Z328:Z329*(INDEX('Flow probs &amp; rates'!AG$6:AG$5999-'Flow probs &amp; rates'!AG$5:AG$5999,'Useful matrices &amp; checks'!$A328))^2</f>
        <v>8.4479977279289017E-3</v>
      </c>
      <c r="AH330" s="12">
        <f t="array" aca="1" ref="AH330:AH331" ca="1">T328:T329*(INDEX('Flow probs &amp; rates'!AI$6:AI$5999-'Flow probs &amp; rates'!AI$5:AI$5999,'Useful matrices &amp; checks'!$A328))+AA328:AA329*(INDEX('Flow probs &amp; rates'!AI$6:AI$5999-'Flow probs &amp; rates'!AI$5:AI$5999,'Useful matrices &amp; checks'!$A328))^2</f>
        <v>-7.6099593767688654E-4</v>
      </c>
      <c r="AI330" s="12">
        <f t="array" aca="1" ref="AI330:AI331" ca="1">U328:U329*(INDEX('Flow probs &amp; rates'!AJ$6:AJ$5999-'Flow probs &amp; rates'!AJ$5:AJ$5999,'Useful matrices &amp; checks'!$A328))+AB328:AB329*(INDEX('Flow probs &amp; rates'!AJ$6:AJ$5999-'Flow probs &amp; rates'!AJ$5:AJ$5999,'Useful matrices &amp; checks'!$A328))^2</f>
        <v>4.6073330845883596E-4</v>
      </c>
      <c r="AJ330" s="12">
        <f t="array" aca="1" ref="AJ330:AJ331" ca="1">V328:V329*(INDEX('Flow probs &amp; rates'!AK$6:AK$5999-'Flow probs &amp; rates'!AK$5:AK$5999,'Useful matrices &amp; checks'!$A328))+AC328:AC329*(INDEX('Flow probs &amp; rates'!AK$6:AK$5999-'Flow probs &amp; rates'!AK$5:AK$5999,'Useful matrices &amp; checks'!$A328))^2</f>
        <v>1.1446251078165994E-3</v>
      </c>
      <c r="AK330" s="12"/>
      <c r="AL330" s="12"/>
      <c r="AM330" s="12">
        <f ca="1">'Useful matrices &amp; checks'!AO330</f>
        <v>1.7100160698679812E-2</v>
      </c>
      <c r="AN330" s="12">
        <f t="shared" ca="1" si="10"/>
        <v>1.7044975666310441E-2</v>
      </c>
      <c r="AO330" s="12">
        <f t="shared" ca="1" si="11"/>
        <v>5.5185032369370335E-5</v>
      </c>
    </row>
    <row r="331" spans="1:41" x14ac:dyDescent="0.35">
      <c r="Q331" s="12">
        <f ca="1"/>
        <v>1.3932144119896073</v>
      </c>
      <c r="R331" s="12">
        <f ca="1"/>
        <v>0.21908062185584315</v>
      </c>
      <c r="S331" s="12">
        <f ca="1"/>
        <v>-8.3480154457810332E-2</v>
      </c>
      <c r="T331" s="12">
        <f ca="1"/>
        <v>-7.0353040645427981E-2</v>
      </c>
      <c r="U331" s="12">
        <f ca="1"/>
        <v>-0.11570876528606527</v>
      </c>
      <c r="V331" s="12">
        <f ca="1"/>
        <v>0.62012591522778004</v>
      </c>
      <c r="W331" s="12"/>
      <c r="X331" s="12">
        <f ca="1"/>
        <v>-11.827588307856367</v>
      </c>
      <c r="Y331" s="12">
        <f ca="1"/>
        <v>-3.8917893515808806</v>
      </c>
      <c r="Z331" s="12">
        <f ca="1"/>
        <v>0.18470228327874902</v>
      </c>
      <c r="AA331" s="12">
        <f ca="1"/>
        <v>0.13118117630781159</v>
      </c>
      <c r="AB331" s="12">
        <f ca="1"/>
        <v>2.0152152698672579</v>
      </c>
      <c r="AC331" s="12">
        <f ca="1"/>
        <v>-6.9078159968486545</v>
      </c>
      <c r="AD331" s="12"/>
      <c r="AE331" s="12">
        <f ca="1"/>
        <v>-5.0440887766955631E-4</v>
      </c>
      <c r="AF331" s="12">
        <f ca="1"/>
        <v>-1.120334405623794E-4</v>
      </c>
      <c r="AG331" s="12">
        <f ca="1"/>
        <v>-2.2294586930897728E-3</v>
      </c>
      <c r="AH331" s="12">
        <f ca="1"/>
        <v>-1.7224013791425572E-4</v>
      </c>
      <c r="AI331" s="12">
        <f ca="1"/>
        <v>-8.8366837500223398E-6</v>
      </c>
      <c r="AJ331" s="12">
        <f ca="1"/>
        <v>2.590689078213707E-4</v>
      </c>
      <c r="AK331" s="12"/>
      <c r="AL331" s="12"/>
      <c r="AM331" s="12">
        <f ca="1">'Useful matrices &amp; checks'!AO331</f>
        <v>-2.7579230244463154E-3</v>
      </c>
      <c r="AN331" s="12">
        <f t="shared" ref="AN331:AN394" ca="1" si="12">SUM(AE331:AJ331)</f>
        <v>-2.7679089251646154E-3</v>
      </c>
      <c r="AO331" s="12">
        <f t="shared" ca="1" si="11"/>
        <v>9.985900718299974E-6</v>
      </c>
    </row>
    <row r="332" spans="1:41" x14ac:dyDescent="0.35">
      <c r="A332">
        <v>165</v>
      </c>
      <c r="P332" s="56" t="str">
        <f>INDEX('Flow probs &amp; rates'!$A$5:$A$5999,$A332)</f>
        <v>2004,1</v>
      </c>
      <c r="Q332" s="12">
        <f t="array" aca="1" ref="Q332:Q333" ca="1">-1*(MMULT(MINVERSE('Useful matrices &amp; checks'!$G332:$H333),'SS Taylor expansion'!C$4:C$5)-MMULT(MINVERSE('Useful matrices &amp; checks'!$G332:$H333),MMULT('SS Taylor expansion'!C$7:D$8,MMULT(MINVERSE('Useful matrices &amp; checks'!$G332:$H333),'Useful matrices &amp; checks'!$L332:$L333))))</f>
        <v>-5.1709375136838185</v>
      </c>
      <c r="R332" s="12">
        <f t="array" aca="1" ref="R332:R333" ca="1">-1*(MMULT(MINVERSE('Useful matrices &amp; checks'!$G332:$H333),'SS Taylor expansion'!E$4:E$5)-MMULT(MINVERSE('Useful matrices &amp; checks'!$G332:$H333),MMULT('SS Taylor expansion'!E$7:F$8,MMULT(MINVERSE('Useful matrices &amp; checks'!$G332:$H333),'Useful matrices &amp; checks'!$L332:$L333))))</f>
        <v>-11.384743661695309</v>
      </c>
      <c r="S332" s="12">
        <f t="array" aca="1" ref="S332:S333" ca="1">-1*(MMULT(MINVERSE('Useful matrices &amp; checks'!$G332:$H333),'SS Taylor expansion'!G$4:G$5)-MMULT(MINVERSE('Useful matrices &amp; checks'!$G332:$H333),MMULT('SS Taylor expansion'!G$7:H$8,MMULT(MINVERSE('Useful matrices &amp; checks'!$G332:$H333),'Useful matrices &amp; checks'!$L332:$L333))))</f>
        <v>0.30046781586054833</v>
      </c>
      <c r="T332" s="12">
        <f t="array" aca="1" ref="T332:T333" ca="1">-1*(MMULT(MINVERSE('Useful matrices &amp; checks'!$G332:$H333),'SS Taylor expansion'!I$4:I$5)-MMULT(MINVERSE('Useful matrices &amp; checks'!$G332:$H333),MMULT('SS Taylor expansion'!I$7:J$8,MMULT(MINVERSE('Useful matrices &amp; checks'!$G332:$H333),'Useful matrices &amp; checks'!$L332:$L333))))</f>
        <v>-0.36106581379742081</v>
      </c>
      <c r="U332" s="12">
        <f t="array" aca="1" ref="U332:U333" ca="1">-1*(MMULT(MINVERSE('Useful matrices &amp; checks'!$G332:$H333),'SS Taylor expansion'!K$4:K$5)-MMULT(MINVERSE('Useful matrices &amp; checks'!$G332:$H333),MMULT('SS Taylor expansion'!K$7:L$8,MMULT(MINVERSE('Useful matrices &amp; checks'!$G332:$H333),'Useful matrices &amp; checks'!$L332:$L333))))</f>
        <v>5.7923004984081849</v>
      </c>
      <c r="V332" s="12">
        <f t="array" aca="1" ref="V332:V333" ca="1">-1*(MMULT(MINVERSE('Useful matrices &amp; checks'!$G332:$H333),'SS Taylor expansion'!M$4:M$5)-MMULT(MINVERSE('Useful matrices &amp; checks'!$G332:$H333),MMULT('SS Taylor expansion'!M$7:N$8,MMULT(MINVERSE('Useful matrices &amp; checks'!$G332:$H333),'Useful matrices &amp; checks'!$L332:$L333))))</f>
        <v>3.1614442553710669</v>
      </c>
      <c r="W332" s="12"/>
      <c r="X332" s="12">
        <f t="array" aca="1" ref="X332:X333" ca="1">(MMULT(MINVERSE('Useful matrices &amp; checks'!$G332:$H333),MMULT('SS Taylor expansion'!C$7:D$8,MMULT(MINVERSE('Useful matrices &amp; checks'!$G332:$H333),'SS Taylor expansion'!C$4:C$5)))-MMULT(MINVERSE('Useful matrices &amp; checks'!$G332:$H333),MMULT('SS Taylor expansion'!C$7:D$8,MMULT(MINVERSE('Useful matrices &amp; checks'!$G332:$H333),MMULT('SS Taylor expansion'!C$7:D$8,MMULT(MINVERSE('Useful matrices &amp; checks'!$G332:$H333),'Useful matrices &amp; checks'!$L332:$L333))))))</f>
        <v>41.896288311340449</v>
      </c>
      <c r="Y332" s="12">
        <f t="array" aca="1" ref="Y332:Y333" ca="1">(MMULT(MINVERSE('Useful matrices &amp; checks'!$G332:$H333),MMULT('SS Taylor expansion'!E$7:F$8,MMULT(MINVERSE('Useful matrices &amp; checks'!$G332:$H333),'SS Taylor expansion'!E$4:E$5)))-MMULT(MINVERSE('Useful matrices &amp; checks'!$G332:$H333),MMULT('SS Taylor expansion'!E$7:F$8,MMULT(MINVERSE('Useful matrices &amp; checks'!$G332:$H333),MMULT('SS Taylor expansion'!E$7:F$8,MMULT(MINVERSE('Useful matrices &amp; checks'!$G332:$H333),'Useful matrices &amp; checks'!$L332:$L333))))))</f>
        <v>203.08763542564552</v>
      </c>
      <c r="Z332" s="12">
        <f t="array" aca="1" ref="Z332:Z333" ca="1">(MMULT(MINVERSE('Useful matrices &amp; checks'!$G332:$H333),MMULT('SS Taylor expansion'!G$7:H$8,MMULT(MINVERSE('Useful matrices &amp; checks'!$G332:$H333),'SS Taylor expansion'!G$4:G$5)))-MMULT(MINVERSE('Useful matrices &amp; checks'!$G332:$H333),MMULT('SS Taylor expansion'!G$7:H$8,MMULT(MINVERSE('Useful matrices &amp; checks'!$G332:$H333),MMULT('SS Taylor expansion'!G$7:H$8,MMULT(MINVERSE('Useful matrices &amp; checks'!$G332:$H333),'Useful matrices &amp; checks'!$L332:$L333))))))</f>
        <v>-0.66474829939010194</v>
      </c>
      <c r="AA332" s="12">
        <f t="array" aca="1" ref="AA332:AA333" ca="1">(MMULT(MINVERSE('Useful matrices &amp; checks'!$G332:$H333),MMULT('SS Taylor expansion'!I$7:J$8,MMULT(MINVERSE('Useful matrices &amp; checks'!$G332:$H333),'SS Taylor expansion'!I$4:I$5)))-MMULT(MINVERSE('Useful matrices &amp; checks'!$G332:$H333),MMULT('SS Taylor expansion'!I$7:J$8,MMULT(MINVERSE('Useful matrices &amp; checks'!$G332:$H333),MMULT('SS Taylor expansion'!I$7:J$8,MMULT(MINVERSE('Useful matrices &amp; checks'!$G332:$H333),'Useful matrices &amp; checks'!$L332:$L333))))))</f>
        <v>0.67465903410263406</v>
      </c>
      <c r="AB332" s="12">
        <f t="array" aca="1" ref="AB332:AB333" ca="1">(MMULT(MINVERSE('Useful matrices &amp; checks'!$G332:$H333),MMULT('SS Taylor expansion'!K$7:L$8,MMULT(MINVERSE('Useful matrices &amp; checks'!$G332:$H333),'SS Taylor expansion'!K$4:K$5)))-MMULT(MINVERSE('Useful matrices &amp; checks'!$G332:$H333),MMULT('SS Taylor expansion'!K$7:L$8,MMULT(MINVERSE('Useful matrices &amp; checks'!$G332:$H333),MMULT('SS Taylor expansion'!K$7:L$8,MMULT(MINVERSE('Useful matrices &amp; checks'!$G332:$H333),'Useful matrices &amp; checks'!$L332:$L333))))))</f>
        <v>-101.33468126772479</v>
      </c>
      <c r="AC332" s="12">
        <f t="array" aca="1" ref="AC332:AC333" ca="1">(MMULT(MINVERSE('Useful matrices &amp; checks'!$G332:$H333),MMULT('SS Taylor expansion'!M$7:N$8,MMULT(MINVERSE('Useful matrices &amp; checks'!$G332:$H333),'SS Taylor expansion'!M$4:M$5)))-MMULT(MINVERSE('Useful matrices &amp; checks'!$G332:$H333),MMULT('SS Taylor expansion'!M$7:N$8,MMULT(MINVERSE('Useful matrices &amp; checks'!$G332:$H333),MMULT('SS Taylor expansion'!M$7:N$8,MMULT(MINVERSE('Useful matrices &amp; checks'!$G332:$H333),'Useful matrices &amp; checks'!$L332:$L333))))))</f>
        <v>-36.688045767745237</v>
      </c>
      <c r="AD332" s="12"/>
      <c r="AE332" s="12">
        <f t="array" aca="1" ref="AE332:AE333" ca="1">Q330:Q331*(INDEX('Flow probs &amp; rates'!AE$6:AE$5999-'Flow probs &amp; rates'!AE$5:AE$5999,'Useful matrices &amp; checks'!$A330))+X330:X331*(INDEX('Flow probs &amp; rates'!AE$6:AE$5999-'Flow probs &amp; rates'!AE$5:AE$5999,'Useful matrices &amp; checks'!$A330))^2</f>
        <v>1.3431500194978237E-3</v>
      </c>
      <c r="AF332" s="12">
        <f t="array" aca="1" ref="AF332:AF333" ca="1">R330:R331*(INDEX('Flow probs &amp; rates'!AF$6:AF$5999-'Flow probs &amp; rates'!AF$5:AF$5999,'Useful matrices &amp; checks'!$A330))+Y330:Y331*(INDEX('Flow probs &amp; rates'!AF$6:AF$5999-'Flow probs &amp; rates'!AF$5:AF$5999,'Useful matrices &amp; checks'!$A330))^2</f>
        <v>1.0924990450231328E-3</v>
      </c>
      <c r="AG332" s="12">
        <f t="array" aca="1" ref="AG332:AG333" ca="1">S330:S331*(INDEX('Flow probs &amp; rates'!AG$6:AG$5999-'Flow probs &amp; rates'!AG$5:AG$5999,'Useful matrices &amp; checks'!$A330))+Z330:Z331*(INDEX('Flow probs &amp; rates'!AG$6:AG$5999-'Flow probs &amp; rates'!AG$5:AG$5999,'Useful matrices &amp; checks'!$A330))^2</f>
        <v>3.2195634778027348E-3</v>
      </c>
      <c r="AH332" s="12">
        <f t="array" aca="1" ref="AH332:AH333" ca="1">T330:T331*(INDEX('Flow probs &amp; rates'!AI$6:AI$5999-'Flow probs &amp; rates'!AI$5:AI$5999,'Useful matrices &amp; checks'!$A330))+AA330:AA331*(INDEX('Flow probs &amp; rates'!AI$6:AI$5999-'Flow probs &amp; rates'!AI$5:AI$5999,'Useful matrices &amp; checks'!$A330))^2</f>
        <v>4.3663188034059755E-3</v>
      </c>
      <c r="AI332" s="12">
        <f t="array" aca="1" ref="AI332:AI333" ca="1">U330:U331*(INDEX('Flow probs &amp; rates'!AJ$6:AJ$5999-'Flow probs &amp; rates'!AJ$5:AJ$5999,'Useful matrices &amp; checks'!$A330))+AB330:AB331*(INDEX('Flow probs &amp; rates'!AJ$6:AJ$5999-'Flow probs &amp; rates'!AJ$5:AJ$5999,'Useful matrices &amp; checks'!$A330))^2</f>
        <v>-3.5459609320524233E-5</v>
      </c>
      <c r="AJ332" s="12">
        <f t="array" aca="1" ref="AJ332:AJ333" ca="1">V330:V331*(INDEX('Flow probs &amp; rates'!AK$6:AK$5999-'Flow probs &amp; rates'!AK$5:AK$5999,'Useful matrices &amp; checks'!$A330))+AC330:AC331*(INDEX('Flow probs &amp; rates'!AK$6:AK$5999-'Flow probs &amp; rates'!AK$5:AK$5999,'Useful matrices &amp; checks'!$A330))^2</f>
        <v>-1.3868456323521186E-3</v>
      </c>
      <c r="AK332" s="12"/>
      <c r="AL332" s="12"/>
      <c r="AM332" s="12">
        <f ca="1">'Useful matrices &amp; checks'!AO332</f>
        <v>8.5160499728872407E-3</v>
      </c>
      <c r="AN332" s="12">
        <f t="shared" ca="1" si="12"/>
        <v>8.5992261040570249E-3</v>
      </c>
      <c r="AO332" s="12">
        <f t="shared" ref="AO332:AO395" ca="1" si="13">AM332-AN332</f>
        <v>-8.3176131169784145E-5</v>
      </c>
    </row>
    <row r="333" spans="1:41" x14ac:dyDescent="0.35">
      <c r="P333" s="56"/>
      <c r="Q333" s="12">
        <f ca="1"/>
        <v>1.4119597114878755</v>
      </c>
      <c r="R333" s="12">
        <f ca="1"/>
        <v>0.21945254030490766</v>
      </c>
      <c r="S333" s="12">
        <f ca="1"/>
        <v>-8.2044783846481603E-2</v>
      </c>
      <c r="T333" s="12">
        <f ca="1"/>
        <v>-6.9293048731529597E-2</v>
      </c>
      <c r="U333" s="12">
        <f ca="1"/>
        <v>-0.11165249709239156</v>
      </c>
      <c r="V333" s="12">
        <f ca="1"/>
        <v>0.60672072092748897</v>
      </c>
      <c r="W333" s="12"/>
      <c r="X333" s="12">
        <f ca="1"/>
        <v>-11.440066912421452</v>
      </c>
      <c r="Y333" s="12">
        <f ca="1"/>
        <v>-3.9147212113898577</v>
      </c>
      <c r="Z333" s="12">
        <f ca="1"/>
        <v>0.18151405127892165</v>
      </c>
      <c r="AA333" s="12">
        <f ca="1"/>
        <v>0.12947551260964729</v>
      </c>
      <c r="AB333" s="12">
        <f ca="1"/>
        <v>1.9533292875106198</v>
      </c>
      <c r="AC333" s="12">
        <f ca="1"/>
        <v>-7.0408951667611976</v>
      </c>
      <c r="AD333" s="12"/>
      <c r="AE333" s="12">
        <f ca="1"/>
        <v>-3.5005420747617402E-4</v>
      </c>
      <c r="AF333" s="12">
        <f ca="1"/>
        <v>-2.1396893866327456E-5</v>
      </c>
      <c r="AG333" s="12">
        <f ca="1"/>
        <v>-8.3908850484389042E-4</v>
      </c>
      <c r="AH333" s="12">
        <f ca="1"/>
        <v>8.7781144415993793E-4</v>
      </c>
      <c r="AI333" s="12">
        <f ca="1"/>
        <v>6.9448618800085747E-7</v>
      </c>
      <c r="AJ333" s="12">
        <f ca="1"/>
        <v>-2.7881357779287283E-4</v>
      </c>
      <c r="AK333" s="12"/>
      <c r="AL333" s="12"/>
      <c r="AM333" s="12">
        <f ca="1">'Useful matrices &amp; checks'!AO333</f>
        <v>-6.4620663191596733E-4</v>
      </c>
      <c r="AN333" s="12">
        <f t="shared" ca="1" si="12"/>
        <v>-6.1084725363132599E-4</v>
      </c>
      <c r="AO333" s="12">
        <f t="shared" ca="1" si="13"/>
        <v>-3.5359378284641348E-5</v>
      </c>
    </row>
    <row r="334" spans="1:41" x14ac:dyDescent="0.35">
      <c r="A334">
        <v>166</v>
      </c>
      <c r="P334" s="56" t="str">
        <f>INDEX('Flow probs &amp; rates'!$A$5:$A$5999,$A334)</f>
        <v>2004,2</v>
      </c>
      <c r="Q334" s="12">
        <f t="array" aca="1" ref="Q334:Q335" ca="1">-1*(MMULT(MINVERSE('Useful matrices &amp; checks'!$G334:$H335),'SS Taylor expansion'!C$4:C$5)-MMULT(MINVERSE('Useful matrices &amp; checks'!$G334:$H335),MMULT('SS Taylor expansion'!C$7:D$8,MMULT(MINVERSE('Useful matrices &amp; checks'!$G334:$H335),'Useful matrices &amp; checks'!$L334:$L335))))</f>
        <v>-5.3643644996670563</v>
      </c>
      <c r="R334" s="12">
        <f t="array" aca="1" ref="R334:R335" ca="1">-1*(MMULT(MINVERSE('Useful matrices &amp; checks'!$G334:$H335),'SS Taylor expansion'!E$4:E$5)-MMULT(MINVERSE('Useful matrices &amp; checks'!$G334:$H335),MMULT('SS Taylor expansion'!E$7:F$8,MMULT(MINVERSE('Useful matrices &amp; checks'!$G334:$H335),'Useful matrices &amp; checks'!$L334:$L335))))</f>
        <v>-11.307093612763898</v>
      </c>
      <c r="S334" s="12">
        <f t="array" aca="1" ref="S334:S335" ca="1">-1*(MMULT(MINVERSE('Useful matrices &amp; checks'!$G334:$H335),'SS Taylor expansion'!G$4:G$5)-MMULT(MINVERSE('Useful matrices &amp; checks'!$G334:$H335),MMULT('SS Taylor expansion'!G$7:H$8,MMULT(MINVERSE('Useful matrices &amp; checks'!$G334:$H335),'Useful matrices &amp; checks'!$L334:$L335))))</f>
        <v>0.32260378856228228</v>
      </c>
      <c r="T334" s="12">
        <f t="array" aca="1" ref="T334:T335" ca="1">-1*(MMULT(MINVERSE('Useful matrices &amp; checks'!$G334:$H335),'SS Taylor expansion'!I$4:I$5)-MMULT(MINVERSE('Useful matrices &amp; checks'!$G334:$H335),MMULT('SS Taylor expansion'!I$7:J$8,MMULT(MINVERSE('Useful matrices &amp; checks'!$G334:$H335),'Useful matrices &amp; checks'!$L334:$L335))))</f>
        <v>-0.35738565610211653</v>
      </c>
      <c r="U334" s="12">
        <f t="array" aca="1" ref="U334:U335" ca="1">-1*(MMULT(MINVERSE('Useful matrices &amp; checks'!$G334:$H335),'SS Taylor expansion'!K$4:K$5)-MMULT(MINVERSE('Useful matrices &amp; checks'!$G334:$H335),MMULT('SS Taylor expansion'!K$7:L$8,MMULT(MINVERSE('Useful matrices &amp; checks'!$G334:$H335),'Useful matrices &amp; checks'!$L334:$L335))))</f>
        <v>6.9445467487283068</v>
      </c>
      <c r="V334" s="12">
        <f t="array" aca="1" ref="V334:V335" ca="1">-1*(MMULT(MINVERSE('Useful matrices &amp; checks'!$G334:$H335),'SS Taylor expansion'!M$4:M$5)-MMULT(MINVERSE('Useful matrices &amp; checks'!$G334:$H335),MMULT('SS Taylor expansion'!M$7:N$8,MMULT(MINVERSE('Useful matrices &amp; checks'!$G334:$H335),'Useful matrices &amp; checks'!$L334:$L335))))</f>
        <v>3.6498822380264899</v>
      </c>
      <c r="W334" s="12"/>
      <c r="X334" s="12">
        <f t="array" aca="1" ref="X334:X335" ca="1">(MMULT(MINVERSE('Useful matrices &amp; checks'!$G334:$H335),MMULT('SS Taylor expansion'!C$7:D$8,MMULT(MINVERSE('Useful matrices &amp; checks'!$G334:$H335),'SS Taylor expansion'!C$4:C$5)))-MMULT(MINVERSE('Useful matrices &amp; checks'!$G334:$H335),MMULT('SS Taylor expansion'!C$7:D$8,MMULT(MINVERSE('Useful matrices &amp; checks'!$G334:$H335),MMULT('SS Taylor expansion'!C$7:D$8,MMULT(MINVERSE('Useful matrices &amp; checks'!$G334:$H335),'Useful matrices &amp; checks'!$L334:$L335))))))</f>
        <v>48.180752135631543</v>
      </c>
      <c r="Y334" s="12">
        <f t="array" aca="1" ref="Y334:Y335" ca="1">(MMULT(MINVERSE('Useful matrices &amp; checks'!$G334:$H335),MMULT('SS Taylor expansion'!E$7:F$8,MMULT(MINVERSE('Useful matrices &amp; checks'!$G334:$H335),'SS Taylor expansion'!E$4:E$5)))-MMULT(MINVERSE('Useful matrices &amp; checks'!$G334:$H335),MMULT('SS Taylor expansion'!E$7:F$8,MMULT(MINVERSE('Useful matrices &amp; checks'!$G334:$H335),MMULT('SS Taylor expansion'!E$7:F$8,MMULT(MINVERSE('Useful matrices &amp; checks'!$G334:$H335),'Useful matrices &amp; checks'!$L334:$L335))))))</f>
        <v>214.06171046040399</v>
      </c>
      <c r="Z334" s="12">
        <f t="array" aca="1" ref="Z334:Z335" ca="1">(MMULT(MINVERSE('Useful matrices &amp; checks'!$G334:$H335),MMULT('SS Taylor expansion'!G$7:H$8,MMULT(MINVERSE('Useful matrices &amp; checks'!$G334:$H335),'SS Taylor expansion'!G$4:G$5)))-MMULT(MINVERSE('Useful matrices &amp; checks'!$G334:$H335),MMULT('SS Taylor expansion'!G$7:H$8,MMULT(MINVERSE('Useful matrices &amp; checks'!$G334:$H335),MMULT('SS Taylor expansion'!G$7:H$8,MMULT(MINVERSE('Useful matrices &amp; checks'!$G334:$H335),'Useful matrices &amp; checks'!$L334:$L335))))))</f>
        <v>-0.68977567201140222</v>
      </c>
      <c r="AA334" s="12">
        <f t="array" aca="1" ref="AA334:AA335" ca="1">(MMULT(MINVERSE('Useful matrices &amp; checks'!$G334:$H335),MMULT('SS Taylor expansion'!I$7:J$8,MMULT(MINVERSE('Useful matrices &amp; checks'!$G334:$H335),'SS Taylor expansion'!I$4:I$5)))-MMULT(MINVERSE('Useful matrices &amp; checks'!$G334:$H335),MMULT('SS Taylor expansion'!I$7:J$8,MMULT(MINVERSE('Useful matrices &amp; checks'!$G334:$H335),MMULT('SS Taylor expansion'!I$7:J$8,MMULT(MINVERSE('Useful matrices &amp; checks'!$G334:$H335),'Useful matrices &amp; checks'!$L334:$L335))))))</f>
        <v>0.65848333074795018</v>
      </c>
      <c r="AB334" s="12">
        <f t="array" aca="1" ref="AB334:AB335" ca="1">(MMULT(MINVERSE('Useful matrices &amp; checks'!$G334:$H335),MMULT('SS Taylor expansion'!K$7:L$8,MMULT(MINVERSE('Useful matrices &amp; checks'!$G334:$H335),'SS Taylor expansion'!K$4:K$5)))-MMULT(MINVERSE('Useful matrices &amp; checks'!$G334:$H335),MMULT('SS Taylor expansion'!K$7:L$8,MMULT(MINVERSE('Useful matrices &amp; checks'!$G334:$H335),MMULT('SS Taylor expansion'!K$7:L$8,MMULT(MINVERSE('Useful matrices &amp; checks'!$G334:$H335),'Useful matrices &amp; checks'!$L334:$L335))))))</f>
        <v>-129.41842980004159</v>
      </c>
      <c r="AC334" s="12">
        <f t="array" aca="1" ref="AC334:AC335" ca="1">(MMULT(MINVERSE('Useful matrices &amp; checks'!$G334:$H335),MMULT('SS Taylor expansion'!M$7:N$8,MMULT(MINVERSE('Useful matrices &amp; checks'!$G334:$H335),'SS Taylor expansion'!M$4:M$5)))-MMULT(MINVERSE('Useful matrices &amp; checks'!$G334:$H335),MMULT('SS Taylor expansion'!M$7:N$8,MMULT(MINVERSE('Useful matrices &amp; checks'!$G334:$H335),MMULT('SS Taylor expansion'!M$7:N$8,MMULT(MINVERSE('Useful matrices &amp; checks'!$G334:$H335),'Useful matrices &amp; checks'!$L334:$L335))))))</f>
        <v>-43.041228017627859</v>
      </c>
      <c r="AD334" s="12"/>
      <c r="AE334" s="12">
        <f t="array" aca="1" ref="AE334:AE335" ca="1">Q332:Q333*(INDEX('Flow probs &amp; rates'!AE$6:AE$5999-'Flow probs &amp; rates'!AE$5:AE$5999,'Useful matrices &amp; checks'!$A332))+X332:X333*(INDEX('Flow probs &amp; rates'!AE$6:AE$5999-'Flow probs &amp; rates'!AE$5:AE$5999,'Useful matrices &amp; checks'!$A332))^2</f>
        <v>-9.6139519707067215E-4</v>
      </c>
      <c r="AF334" s="12">
        <f t="array" aca="1" ref="AF334:AF335" ca="1">R332:R333*(INDEX('Flow probs &amp; rates'!AF$6:AF$5999-'Flow probs &amp; rates'!AF$5:AF$5999,'Useful matrices &amp; checks'!$A332))+Y332:Y333*(INDEX('Flow probs &amp; rates'!AF$6:AF$5999-'Flow probs &amp; rates'!AF$5:AF$5999,'Useful matrices &amp; checks'!$A332))^2</f>
        <v>-6.8416126827811263E-3</v>
      </c>
      <c r="AG334" s="12">
        <f t="array" aca="1" ref="AG334:AG335" ca="1">S332:S333*(INDEX('Flow probs &amp; rates'!AG$6:AG$5999-'Flow probs &amp; rates'!AG$5:AG$5999,'Useful matrices &amp; checks'!$A332))+Z332:Z333*(INDEX('Flow probs &amp; rates'!AG$6:AG$5999-'Flow probs &amp; rates'!AG$5:AG$5999,'Useful matrices &amp; checks'!$A332))^2</f>
        <v>-1.6413751734047242E-3</v>
      </c>
      <c r="AH334" s="12">
        <f t="array" aca="1" ref="AH334:AH335" ca="1">T332:T333*(INDEX('Flow probs &amp; rates'!AI$6:AI$5999-'Flow probs &amp; rates'!AI$5:AI$5999,'Useful matrices &amp; checks'!$A332))+AA332:AA333*(INDEX('Flow probs &amp; rates'!AI$6:AI$5999-'Flow probs &amp; rates'!AI$5:AI$5999,'Useful matrices &amp; checks'!$A332))^2</f>
        <v>-7.27299451099478E-3</v>
      </c>
      <c r="AI334" s="12">
        <f t="array" aca="1" ref="AI334:AI335" ca="1">U332:U333*(INDEX('Flow probs &amp; rates'!AJ$6:AJ$5999-'Flow probs &amp; rates'!AJ$5:AJ$5999,'Useful matrices &amp; checks'!$A332))+AB332:AB333*(INDEX('Flow probs &amp; rates'!AJ$6:AJ$5999-'Flow probs &amp; rates'!AJ$5:AJ$5999,'Useful matrices &amp; checks'!$A332))^2</f>
        <v>-1.8429289812862192E-2</v>
      </c>
      <c r="AJ334" s="12">
        <f t="array" aca="1" ref="AJ334:AJ335" ca="1">V332:V333*(INDEX('Flow probs &amp; rates'!AK$6:AK$5999-'Flow probs &amp; rates'!AK$5:AK$5999,'Useful matrices &amp; checks'!$A332))+AC332:AC333*(INDEX('Flow probs &amp; rates'!AK$6:AK$5999-'Flow probs &amp; rates'!AK$5:AK$5999,'Useful matrices &amp; checks'!$A332))^2</f>
        <v>-4.4057714740430185E-3</v>
      </c>
      <c r="AK334" s="12"/>
      <c r="AL334" s="12"/>
      <c r="AM334" s="12">
        <f ca="1">'Useful matrices &amp; checks'!AO334</f>
        <v>-4.0949768238363382E-2</v>
      </c>
      <c r="AN334" s="12">
        <f t="shared" ca="1" si="12"/>
        <v>-3.9552438851156509E-2</v>
      </c>
      <c r="AO334" s="12">
        <f t="shared" ca="1" si="13"/>
        <v>-1.3973293872068734E-3</v>
      </c>
    </row>
    <row r="335" spans="1:41" x14ac:dyDescent="0.35">
      <c r="Q335" s="12">
        <f ca="1"/>
        <v>1.2770308645871202</v>
      </c>
      <c r="R335" s="12">
        <f ca="1"/>
        <v>0.17658001058340492</v>
      </c>
      <c r="S335" s="12">
        <f ca="1"/>
        <v>-7.6798471664694182E-2</v>
      </c>
      <c r="T335" s="12">
        <f ca="1"/>
        <v>-6.6179249126384204E-2</v>
      </c>
      <c r="U335" s="12">
        <f ca="1"/>
        <v>-0.10845122366397797</v>
      </c>
      <c r="V335" s="12">
        <f ca="1"/>
        <v>0.67587062263993669</v>
      </c>
      <c r="W335" s="12"/>
      <c r="X335" s="12">
        <f ca="1"/>
        <v>-11.469822298623088</v>
      </c>
      <c r="Y335" s="12">
        <f ca="1"/>
        <v>-3.3429473915322365</v>
      </c>
      <c r="Z335" s="12">
        <f ca="1"/>
        <v>0.16420674300833851</v>
      </c>
      <c r="AA335" s="12">
        <f ca="1"/>
        <v>0.12193531454627893</v>
      </c>
      <c r="AB335" s="12">
        <f ca="1"/>
        <v>2.0210947646158997</v>
      </c>
      <c r="AC335" s="12">
        <f ca="1"/>
        <v>-7.9702027852796995</v>
      </c>
      <c r="AD335" s="12"/>
      <c r="AE335" s="12">
        <f ca="1"/>
        <v>2.6251550738904132E-4</v>
      </c>
      <c r="AF335" s="12">
        <f ca="1"/>
        <v>1.3187905917198462E-4</v>
      </c>
      <c r="AG335" s="12">
        <f ca="1"/>
        <v>4.481886718125995E-4</v>
      </c>
      <c r="AH335" s="12">
        <f ca="1"/>
        <v>-1.3957786747356377E-3</v>
      </c>
      <c r="AI335" s="12">
        <f ca="1"/>
        <v>3.5524334896142192E-4</v>
      </c>
      <c r="AJ335" s="12">
        <f ca="1"/>
        <v>-8.455226880663124E-4</v>
      </c>
      <c r="AK335" s="12"/>
      <c r="AL335" s="12"/>
      <c r="AM335" s="12">
        <f ca="1">'Useful matrices &amp; checks'!AO335</f>
        <v>-1.1662706700741321E-3</v>
      </c>
      <c r="AN335" s="12">
        <f t="shared" ca="1" si="12"/>
        <v>-1.0434747754669029E-3</v>
      </c>
      <c r="AO335" s="12">
        <f t="shared" ca="1" si="13"/>
        <v>-1.227958946072292E-4</v>
      </c>
    </row>
    <row r="336" spans="1:41" x14ac:dyDescent="0.35">
      <c r="A336">
        <v>167</v>
      </c>
      <c r="P336" s="56" t="str">
        <f>INDEX('Flow probs &amp; rates'!$A$5:$A$5999,$A336)</f>
        <v>2004,3</v>
      </c>
      <c r="Q336" s="12">
        <f t="array" aca="1" ref="Q336:Q337" ca="1">-1*(MMULT(MINVERSE('Useful matrices &amp; checks'!$G336:$H337),'SS Taylor expansion'!C$4:C$5)-MMULT(MINVERSE('Useful matrices &amp; checks'!$G336:$H337),MMULT('SS Taylor expansion'!C$7:D$8,MMULT(MINVERSE('Useful matrices &amp; checks'!$G336:$H337),'Useful matrices &amp; checks'!$L336:$L337))))</f>
        <v>-5.6005381688038547</v>
      </c>
      <c r="R336" s="12">
        <f t="array" aca="1" ref="R336:R337" ca="1">-1*(MMULT(MINVERSE('Useful matrices &amp; checks'!$G336:$H337),'SS Taylor expansion'!E$4:E$5)-MMULT(MINVERSE('Useful matrices &amp; checks'!$G336:$H337),MMULT('SS Taylor expansion'!E$7:F$8,MMULT(MINVERSE('Useful matrices &amp; checks'!$G336:$H337),'Useful matrices &amp; checks'!$L336:$L337))))</f>
        <v>-11.692065925365821</v>
      </c>
      <c r="S336" s="12">
        <f t="array" aca="1" ref="S336:S337" ca="1">-1*(MMULT(MINVERSE('Useful matrices &amp; checks'!$G336:$H337),'SS Taylor expansion'!G$4:G$5)-MMULT(MINVERSE('Useful matrices &amp; checks'!$G336:$H337),MMULT('SS Taylor expansion'!G$7:H$8,MMULT(MINVERSE('Useful matrices &amp; checks'!$G336:$H337),'Useful matrices &amp; checks'!$L336:$L337))))</f>
        <v>0.32433012721129562</v>
      </c>
      <c r="T336" s="12">
        <f t="array" aca="1" ref="T336:T337" ca="1">-1*(MMULT(MINVERSE('Useful matrices &amp; checks'!$G336:$H337),'SS Taylor expansion'!I$4:I$5)-MMULT(MINVERSE('Useful matrices &amp; checks'!$G336:$H337),MMULT('SS Taylor expansion'!I$7:J$8,MMULT(MINVERSE('Useful matrices &amp; checks'!$G336:$H337),'Useful matrices &amp; checks'!$L336:$L337))))</f>
        <v>-0.35276359389919798</v>
      </c>
      <c r="U336" s="12">
        <f t="array" aca="1" ref="U336:U337" ca="1">-1*(MMULT(MINVERSE('Useful matrices &amp; checks'!$G336:$H337),'SS Taylor expansion'!K$4:K$5)-MMULT(MINVERSE('Useful matrices &amp; checks'!$G336:$H337),MMULT('SS Taylor expansion'!K$7:L$8,MMULT(MINVERSE('Useful matrices &amp; checks'!$G336:$H337),'Useful matrices &amp; checks'!$L336:$L337))))</f>
        <v>5.6755445947743297</v>
      </c>
      <c r="V336" s="12">
        <f t="array" aca="1" ref="V336:V337" ca="1">-1*(MMULT(MINVERSE('Useful matrices &amp; checks'!$G336:$H337),'SS Taylor expansion'!M$4:M$5)-MMULT(MINVERSE('Useful matrices &amp; checks'!$G336:$H337),MMULT('SS Taylor expansion'!M$7:N$8,MMULT(MINVERSE('Useful matrices &amp; checks'!$G336:$H337),'Useful matrices &amp; checks'!$L336:$L337))))</f>
        <v>2.956940001310449</v>
      </c>
      <c r="W336" s="12"/>
      <c r="X336" s="12">
        <f t="array" aca="1" ref="X336:X337" ca="1">(MMULT(MINVERSE('Useful matrices &amp; checks'!$G336:$H337),MMULT('SS Taylor expansion'!C$7:D$8,MMULT(MINVERSE('Useful matrices &amp; checks'!$G336:$H337),'SS Taylor expansion'!C$4:C$5)))-MMULT(MINVERSE('Useful matrices &amp; checks'!$G336:$H337),MMULT('SS Taylor expansion'!C$7:D$8,MMULT(MINVERSE('Useful matrices &amp; checks'!$G336:$H337),MMULT('SS Taylor expansion'!C$7:D$8,MMULT(MINVERSE('Useful matrices &amp; checks'!$G336:$H337),'Useful matrices &amp; checks'!$L336:$L337))))))</f>
        <v>48.408099828548664</v>
      </c>
      <c r="Y336" s="12">
        <f t="array" aca="1" ref="Y336:Y337" ca="1">(MMULT(MINVERSE('Useful matrices &amp; checks'!$G336:$H337),MMULT('SS Taylor expansion'!E$7:F$8,MMULT(MINVERSE('Useful matrices &amp; checks'!$G336:$H337),'SS Taylor expansion'!E$4:E$5)))-MMULT(MINVERSE('Useful matrices &amp; checks'!$G336:$H337),MMULT('SS Taylor expansion'!E$7:F$8,MMULT(MINVERSE('Useful matrices &amp; checks'!$G336:$H337),MMULT('SS Taylor expansion'!E$7:F$8,MMULT(MINVERSE('Useful matrices &amp; checks'!$G336:$H337),'Useful matrices &amp; checks'!$L336:$L337))))))</f>
        <v>210.97987159243078</v>
      </c>
      <c r="Z336" s="12">
        <f t="array" aca="1" ref="Z336:Z337" ca="1">(MMULT(MINVERSE('Useful matrices &amp; checks'!$G336:$H337),MMULT('SS Taylor expansion'!G$7:H$8,MMULT(MINVERSE('Useful matrices &amp; checks'!$G336:$H337),'SS Taylor expansion'!G$4:G$5)))-MMULT(MINVERSE('Useful matrices &amp; checks'!$G336:$H337),MMULT('SS Taylor expansion'!G$7:H$8,MMULT(MINVERSE('Useful matrices &amp; checks'!$G336:$H337),MMULT('SS Taylor expansion'!G$7:H$8,MMULT(MINVERSE('Useful matrices &amp; checks'!$G336:$H337),'Useful matrices &amp; checks'!$L336:$L337))))))</f>
        <v>-0.73440668165857892</v>
      </c>
      <c r="AA336" s="12">
        <f t="array" aca="1" ref="AA336:AA337" ca="1">(MMULT(MINVERSE('Useful matrices &amp; checks'!$G336:$H337),MMULT('SS Taylor expansion'!I$7:J$8,MMULT(MINVERSE('Useful matrices &amp; checks'!$G336:$H337),'SS Taylor expansion'!I$4:I$5)))-MMULT(MINVERSE('Useful matrices &amp; checks'!$G336:$H337),MMULT('SS Taylor expansion'!I$7:J$8,MMULT(MINVERSE('Useful matrices &amp; checks'!$G336:$H337),MMULT('SS Taylor expansion'!I$7:J$8,MMULT(MINVERSE('Useful matrices &amp; checks'!$G336:$H337),'Useful matrices &amp; checks'!$L336:$L337))))))</f>
        <v>0.64117907179921296</v>
      </c>
      <c r="AB336" s="12">
        <f t="array" aca="1" ref="AB336:AB337" ca="1">(MMULT(MINVERSE('Useful matrices &amp; checks'!$G336:$H337),MMULT('SS Taylor expansion'!K$7:L$8,MMULT(MINVERSE('Useful matrices &amp; checks'!$G336:$H337),'SS Taylor expansion'!K$4:K$5)))-MMULT(MINVERSE('Useful matrices &amp; checks'!$G336:$H337),MMULT('SS Taylor expansion'!K$7:L$8,MMULT(MINVERSE('Useful matrices &amp; checks'!$G336:$H337),MMULT('SS Taylor expansion'!K$7:L$8,MMULT(MINVERSE('Useful matrices &amp; checks'!$G336:$H337),'Useful matrices &amp; checks'!$L336:$L337))))))</f>
        <v>-99.877738371121325</v>
      </c>
      <c r="AC336" s="12">
        <f t="array" aca="1" ref="AC336:AC337" ca="1">(MMULT(MINVERSE('Useful matrices &amp; checks'!$G336:$H337),MMULT('SS Taylor expansion'!M$7:N$8,MMULT(MINVERSE('Useful matrices &amp; checks'!$G336:$H337),'SS Taylor expansion'!M$4:M$5)))-MMULT(MINVERSE('Useful matrices &amp; checks'!$G336:$H337),MMULT('SS Taylor expansion'!M$7:N$8,MMULT(MINVERSE('Useful matrices &amp; checks'!$G336:$H337),MMULT('SS Taylor expansion'!M$7:N$8,MMULT(MINVERSE('Useful matrices &amp; checks'!$G336:$H337),'Useful matrices &amp; checks'!$L336:$L337))))))</f>
        <v>-33.173377357436664</v>
      </c>
      <c r="AD336" s="12"/>
      <c r="AE336" s="12">
        <f t="array" aca="1" ref="AE336:AE337" ca="1">Q334:Q335*(INDEX('Flow probs &amp; rates'!AE$6:AE$5999-'Flow probs &amp; rates'!AE$5:AE$5999,'Useful matrices &amp; checks'!$A334))+X334:X335*(INDEX('Flow probs &amp; rates'!AE$6:AE$5999-'Flow probs &amp; rates'!AE$5:AE$5999,'Useful matrices &amp; checks'!$A334))^2</f>
        <v>4.2171199383284636E-3</v>
      </c>
      <c r="AF336" s="12">
        <f t="array" aca="1" ref="AF336:AF337" ca="1">R334:R335*(INDEX('Flow probs &amp; rates'!AF$6:AF$5999-'Flow probs &amp; rates'!AF$5:AF$5999,'Useful matrices &amp; checks'!$A334))+Y334:Y335*(INDEX('Flow probs &amp; rates'!AF$6:AF$5999-'Flow probs &amp; rates'!AF$5:AF$5999,'Useful matrices &amp; checks'!$A334))^2</f>
        <v>1.6934897757137728E-2</v>
      </c>
      <c r="AG336" s="12">
        <f t="array" aca="1" ref="AG336:AG337" ca="1">S334:S335*(INDEX('Flow probs &amp; rates'!AG$6:AG$5999-'Flow probs &amp; rates'!AG$5:AG$5999,'Useful matrices &amp; checks'!$A334))+Z334:Z335*(INDEX('Flow probs &amp; rates'!AG$6:AG$5999-'Flow probs &amp; rates'!AG$5:AG$5999,'Useful matrices &amp; checks'!$A334))^2</f>
        <v>-2.0647543873863637E-3</v>
      </c>
      <c r="AH336" s="12">
        <f t="array" aca="1" ref="AH336:AH337" ca="1">T334:T335*(INDEX('Flow probs &amp; rates'!AI$6:AI$5999-'Flow probs &amp; rates'!AI$5:AI$5999,'Useful matrices &amp; checks'!$A334))+AA334:AA335*(INDEX('Flow probs &amp; rates'!AI$6:AI$5999-'Flow probs &amp; rates'!AI$5:AI$5999,'Useful matrices &amp; checks'!$A334))^2</f>
        <v>3.630264295132306E-3</v>
      </c>
      <c r="AI336" s="12">
        <f t="array" aca="1" ref="AI336:AI337" ca="1">U334:U335*(INDEX('Flow probs &amp; rates'!AJ$6:AJ$5999-'Flow probs &amp; rates'!AJ$5:AJ$5999,'Useful matrices &amp; checks'!$A334))+AB334:AB335*(INDEX('Flow probs &amp; rates'!AJ$6:AJ$5999-'Flow probs &amp; rates'!AJ$5:AJ$5999,'Useful matrices &amp; checks'!$A334))^2</f>
        <v>1.7501068849411949E-2</v>
      </c>
      <c r="AJ336" s="12">
        <f t="array" aca="1" ref="AJ336:AJ337" ca="1">V334:V335*(INDEX('Flow probs &amp; rates'!AK$6:AK$5999-'Flow probs &amp; rates'!AK$5:AK$5999,'Useful matrices &amp; checks'!$A334))+AC334:AC335*(INDEX('Flow probs &amp; rates'!AK$6:AK$5999-'Flow probs &amp; rates'!AK$5:AK$5999,'Useful matrices &amp; checks'!$A334))^2</f>
        <v>1.2176086161644308E-2</v>
      </c>
      <c r="AK336" s="12"/>
      <c r="AL336" s="12"/>
      <c r="AM336" s="12">
        <f ca="1">'Useful matrices &amp; checks'!AO336</f>
        <v>5.0690602604236634E-2</v>
      </c>
      <c r="AN336" s="12">
        <f t="shared" ca="1" si="12"/>
        <v>5.2394682614268398E-2</v>
      </c>
      <c r="AO336" s="12">
        <f t="shared" ca="1" si="13"/>
        <v>-1.7040800100317638E-3</v>
      </c>
    </row>
    <row r="337" spans="1:41" x14ac:dyDescent="0.35">
      <c r="P337" s="56"/>
      <c r="Q337" s="12">
        <f ca="1"/>
        <v>1.4672050537854198</v>
      </c>
      <c r="R337" s="12">
        <f ca="1"/>
        <v>0.28949856681828717</v>
      </c>
      <c r="S337" s="12">
        <f ca="1"/>
        <v>-8.4966620599054576E-2</v>
      </c>
      <c r="T337" s="12">
        <f ca="1"/>
        <v>-6.8201605492708789E-2</v>
      </c>
      <c r="U337" s="12">
        <f ca="1"/>
        <v>-0.14052794746357339</v>
      </c>
      <c r="V337" s="12">
        <f ca="1"/>
        <v>0.57168046511231418</v>
      </c>
      <c r="W337" s="12"/>
      <c r="X337" s="12">
        <f ca="1"/>
        <v>-12.6817471057009</v>
      </c>
      <c r="Y337" s="12">
        <f ca="1"/>
        <v>-5.2239160165019296</v>
      </c>
      <c r="Z337" s="12">
        <f ca="1"/>
        <v>0.19239672374081529</v>
      </c>
      <c r="AA337" s="12">
        <f ca="1"/>
        <v>0.12396245775159778</v>
      </c>
      <c r="AB337" s="12">
        <f ca="1"/>
        <v>2.4729985530411547</v>
      </c>
      <c r="AC337" s="12">
        <f ca="1"/>
        <v>-6.4135801837849389</v>
      </c>
      <c r="AD337" s="12"/>
      <c r="AE337" s="12">
        <f ca="1"/>
        <v>-1.0039199091048771E-3</v>
      </c>
      <c r="AF337" s="12">
        <f ca="1"/>
        <v>-2.6446799925744122E-4</v>
      </c>
      <c r="AG337" s="12">
        <f ca="1"/>
        <v>4.9153167735855935E-4</v>
      </c>
      <c r="AH337" s="12">
        <f ca="1"/>
        <v>6.7223785028890982E-4</v>
      </c>
      <c r="AI337" s="12">
        <f ca="1"/>
        <v>-2.7330974947988056E-4</v>
      </c>
      <c r="AJ337" s="12">
        <f ca="1"/>
        <v>2.2547190289179757E-3</v>
      </c>
      <c r="AK337" s="12"/>
      <c r="AL337" s="12"/>
      <c r="AM337" s="12">
        <f ca="1">'Useful matrices &amp; checks'!AO337</f>
        <v>1.6049593714210705E-3</v>
      </c>
      <c r="AN337" s="12">
        <f t="shared" ca="1" si="12"/>
        <v>1.8767908987232461E-3</v>
      </c>
      <c r="AO337" s="12">
        <f t="shared" ca="1" si="13"/>
        <v>-2.718315273021756E-4</v>
      </c>
    </row>
    <row r="338" spans="1:41" x14ac:dyDescent="0.35">
      <c r="A338">
        <v>168</v>
      </c>
      <c r="P338" s="56" t="str">
        <f>INDEX('Flow probs &amp; rates'!$A$5:$A$5999,$A338)</f>
        <v>2004,4</v>
      </c>
      <c r="Q338" s="12">
        <f t="array" aca="1" ref="Q338:Q339" ca="1">-1*(MMULT(MINVERSE('Useful matrices &amp; checks'!$G338:$H339),'SS Taylor expansion'!C$4:C$5)-MMULT(MINVERSE('Useful matrices &amp; checks'!$G338:$H339),MMULT('SS Taylor expansion'!C$7:D$8,MMULT(MINVERSE('Useful matrices &amp; checks'!$G338:$H339),'Useful matrices &amp; checks'!$L338:$L339))))</f>
        <v>-5.6483923116229242</v>
      </c>
      <c r="R338" s="12">
        <f t="array" aca="1" ref="R338:R339" ca="1">-1*(MMULT(MINVERSE('Useful matrices &amp; checks'!$G338:$H339),'SS Taylor expansion'!E$4:E$5)-MMULT(MINVERSE('Useful matrices &amp; checks'!$G338:$H339),MMULT('SS Taylor expansion'!E$7:F$8,MMULT(MINVERSE('Useful matrices &amp; checks'!$G338:$H339),'Useful matrices &amp; checks'!$L338:$L339))))</f>
        <v>-11.429779235829074</v>
      </c>
      <c r="S338" s="12">
        <f t="array" aca="1" ref="S338:S339" ca="1">-1*(MMULT(MINVERSE('Useful matrices &amp; checks'!$G338:$H339),'SS Taylor expansion'!G$4:G$5)-MMULT(MINVERSE('Useful matrices &amp; checks'!$G338:$H339),MMULT('SS Taylor expansion'!G$7:H$8,MMULT(MINVERSE('Useful matrices &amp; checks'!$G338:$H339),'Useful matrices &amp; checks'!$L338:$L339))))</f>
        <v>0.32936136645643893</v>
      </c>
      <c r="T338" s="12">
        <f t="array" aca="1" ref="T338:T339" ca="1">-1*(MMULT(MINVERSE('Useful matrices &amp; checks'!$G338:$H339),'SS Taylor expansion'!I$4:I$5)-MMULT(MINVERSE('Useful matrices &amp; checks'!$G338:$H339),MMULT('SS Taylor expansion'!I$7:J$8,MMULT(MINVERSE('Useful matrices &amp; checks'!$G338:$H339),'Useful matrices &amp; checks'!$L338:$L339))))</f>
        <v>-0.33711636733370104</v>
      </c>
      <c r="U338" s="12">
        <f t="array" aca="1" ref="U338:U339" ca="1">-1*(MMULT(MINVERSE('Useful matrices &amp; checks'!$G338:$H339),'SS Taylor expansion'!K$4:K$5)-MMULT(MINVERSE('Useful matrices &amp; checks'!$G338:$H339),MMULT('SS Taylor expansion'!K$7:L$8,MMULT(MINVERSE('Useful matrices &amp; checks'!$G338:$H339),'Useful matrices &amp; checks'!$L338:$L339))))</f>
        <v>6.6462840725283687</v>
      </c>
      <c r="V338" s="12">
        <f t="array" aca="1" ref="V338:V339" ca="1">-1*(MMULT(MINVERSE('Useful matrices &amp; checks'!$G338:$H339),'SS Taylor expansion'!M$4:M$5)-MMULT(MINVERSE('Useful matrices &amp; checks'!$G338:$H339),MMULT('SS Taylor expansion'!M$7:N$8,MMULT(MINVERSE('Useful matrices &amp; checks'!$G338:$H339),'Useful matrices &amp; checks'!$L338:$L339))))</f>
        <v>3.3618094486921137</v>
      </c>
      <c r="W338" s="12"/>
      <c r="X338" s="12">
        <f t="array" aca="1" ref="X338:X339" ca="1">(MMULT(MINVERSE('Useful matrices &amp; checks'!$G338:$H339),MMULT('SS Taylor expansion'!C$7:D$8,MMULT(MINVERSE('Useful matrices &amp; checks'!$G338:$H339),'SS Taylor expansion'!C$4:C$5)))-MMULT(MINVERSE('Useful matrices &amp; checks'!$G338:$H339),MMULT('SS Taylor expansion'!C$7:D$8,MMULT(MINVERSE('Useful matrices &amp; checks'!$G338:$H339),MMULT('SS Taylor expansion'!C$7:D$8,MMULT(MINVERSE('Useful matrices &amp; checks'!$G338:$H339),'Useful matrices &amp; checks'!$L338:$L339))))))</f>
        <v>52.316699129036436</v>
      </c>
      <c r="Y338" s="12">
        <f t="array" aca="1" ref="Y338:Y339" ca="1">(MMULT(MINVERSE('Useful matrices &amp; checks'!$G338:$H339),MMULT('SS Taylor expansion'!E$7:F$8,MMULT(MINVERSE('Useful matrices &amp; checks'!$G338:$H339),'SS Taylor expansion'!E$4:E$5)))-MMULT(MINVERSE('Useful matrices &amp; checks'!$G338:$H339),MMULT('SS Taylor expansion'!E$7:F$8,MMULT(MINVERSE('Useful matrices &amp; checks'!$G338:$H339),MMULT('SS Taylor expansion'!E$7:F$8,MMULT(MINVERSE('Useful matrices &amp; checks'!$G338:$H339),'Useful matrices &amp; checks'!$L338:$L339))))))</f>
        <v>214.22310643021265</v>
      </c>
      <c r="Z338" s="12">
        <f t="array" aca="1" ref="Z338:Z339" ca="1">(MMULT(MINVERSE('Useful matrices &amp; checks'!$G338:$H339),MMULT('SS Taylor expansion'!G$7:H$8,MMULT(MINVERSE('Useful matrices &amp; checks'!$G338:$H339),'SS Taylor expansion'!G$4:G$5)))-MMULT(MINVERSE('Useful matrices &amp; checks'!$G338:$H339),MMULT('SS Taylor expansion'!G$7:H$8,MMULT(MINVERSE('Useful matrices &amp; checks'!$G338:$H339),MMULT('SS Taylor expansion'!G$7:H$8,MMULT(MINVERSE('Useful matrices &amp; checks'!$G338:$H339),'Useful matrices &amp; checks'!$L338:$L339))))))</f>
        <v>-0.70075177836556868</v>
      </c>
      <c r="AA338" s="12">
        <f t="array" aca="1" ref="AA338:AA339" ca="1">(MMULT(MINVERSE('Useful matrices &amp; checks'!$G338:$H339),MMULT('SS Taylor expansion'!I$7:J$8,MMULT(MINVERSE('Useful matrices &amp; checks'!$G338:$H339),'SS Taylor expansion'!I$4:I$5)))-MMULT(MINVERSE('Useful matrices &amp; checks'!$G338:$H339),MMULT('SS Taylor expansion'!I$7:J$8,MMULT(MINVERSE('Useful matrices &amp; checks'!$G338:$H339),MMULT('SS Taylor expansion'!I$7:J$8,MMULT(MINVERSE('Useful matrices &amp; checks'!$G338:$H339),'Useful matrices &amp; checks'!$L338:$L339))))))</f>
        <v>0.5999929536948313</v>
      </c>
      <c r="AB338" s="12">
        <f t="array" aca="1" ref="AB338:AB339" ca="1">(MMULT(MINVERSE('Useful matrices &amp; checks'!$G338:$H339),MMULT('SS Taylor expansion'!K$7:L$8,MMULT(MINVERSE('Useful matrices &amp; checks'!$G338:$H339),'SS Taylor expansion'!K$4:K$5)))-MMULT(MINVERSE('Useful matrices &amp; checks'!$G338:$H339),MMULT('SS Taylor expansion'!K$7:L$8,MMULT(MINVERSE('Useful matrices &amp; checks'!$G338:$H339),MMULT('SS Taylor expansion'!K$7:L$8,MMULT(MINVERSE('Useful matrices &amp; checks'!$G338:$H339),'Useful matrices &amp; checks'!$L338:$L339))))))</f>
        <v>-122.25649003759222</v>
      </c>
      <c r="AC338" s="12">
        <f t="array" aca="1" ref="AC338:AC339" ca="1">(MMULT(MINVERSE('Useful matrices &amp; checks'!$G338:$H339),MMULT('SS Taylor expansion'!M$7:N$8,MMULT(MINVERSE('Useful matrices &amp; checks'!$G338:$H339),'SS Taylor expansion'!M$4:M$5)))-MMULT(MINVERSE('Useful matrices &amp; checks'!$G338:$H339),MMULT('SS Taylor expansion'!M$7:N$8,MMULT(MINVERSE('Useful matrices &amp; checks'!$G338:$H339),MMULT('SS Taylor expansion'!M$7:N$8,MMULT(MINVERSE('Useful matrices &amp; checks'!$G338:$H339),'Useful matrices &amp; checks'!$L338:$L339))))))</f>
        <v>-37.854286022081823</v>
      </c>
      <c r="AD338" s="12"/>
      <c r="AE338" s="12">
        <f t="array" aca="1" ref="AE338:AE339" ca="1">Q336:Q337*(INDEX('Flow probs &amp; rates'!AE$6:AE$5999-'Flow probs &amp; rates'!AE$5:AE$5999,'Useful matrices &amp; checks'!$A336))+X336:X337*(INDEX('Flow probs &amp; rates'!AE$6:AE$5999-'Flow probs &amp; rates'!AE$5:AE$5999,'Useful matrices &amp; checks'!$A336))^2</f>
        <v>-2.4029622683546773E-3</v>
      </c>
      <c r="AF338" s="12">
        <f t="array" aca="1" ref="AF338:AF339" ca="1">R336:R337*(INDEX('Flow probs &amp; rates'!AF$6:AF$5999-'Flow probs &amp; rates'!AF$5:AF$5999,'Useful matrices &amp; checks'!$A336))+Y336:Y337*(INDEX('Flow probs &amp; rates'!AF$6:AF$5999-'Flow probs &amp; rates'!AF$5:AF$5999,'Useful matrices &amp; checks'!$A336))^2</f>
        <v>-1.0140879874299655E-2</v>
      </c>
      <c r="AG338" s="12">
        <f t="array" aca="1" ref="AG338:AG339" ca="1">S336:S337*(INDEX('Flow probs &amp; rates'!AG$6:AG$5999-'Flow probs &amp; rates'!AG$5:AG$5999,'Useful matrices &amp; checks'!$A336))+Z336:Z337*(INDEX('Flow probs &amp; rates'!AG$6:AG$5999-'Flow probs &amp; rates'!AG$5:AG$5999,'Useful matrices &amp; checks'!$A336))^2</f>
        <v>8.5509456468456325E-4</v>
      </c>
      <c r="AH338" s="12">
        <f t="array" aca="1" ref="AH338:AH339" ca="1">T336:T337*(INDEX('Flow probs &amp; rates'!AI$6:AI$5999-'Flow probs &amp; rates'!AI$5:AI$5999,'Useful matrices &amp; checks'!$A336))+AA336:AA337*(INDEX('Flow probs &amp; rates'!AI$6:AI$5999-'Flow probs &amp; rates'!AI$5:AI$5999,'Useful matrices &amp; checks'!$A336))^2</f>
        <v>-7.8089967907504498E-3</v>
      </c>
      <c r="AI338" s="12">
        <f t="array" aca="1" ref="AI338:AI339" ca="1">U336:U337*(INDEX('Flow probs &amp; rates'!AJ$6:AJ$5999-'Flow probs &amp; rates'!AJ$5:AJ$5999,'Useful matrices &amp; checks'!$A336))+AB336:AB337*(INDEX('Flow probs &amp; rates'!AJ$6:AJ$5999-'Flow probs &amp; rates'!AJ$5:AJ$5999,'Useful matrices &amp; checks'!$A336))^2</f>
        <v>-1.1044889720488912E-2</v>
      </c>
      <c r="AJ338" s="12">
        <f t="array" aca="1" ref="AJ338:AJ339" ca="1">V336:V337*(INDEX('Flow probs &amp; rates'!AK$6:AK$5999-'Flow probs &amp; rates'!AK$5:AK$5999,'Useful matrices &amp; checks'!$A336))+AC336:AC337*(INDEX('Flow probs &amp; rates'!AK$6:AK$5999-'Flow probs &amp; rates'!AK$5:AK$5999,'Useful matrices &amp; checks'!$A336))^2</f>
        <v>-6.5298555113139532E-3</v>
      </c>
      <c r="AK338" s="12"/>
      <c r="AL338" s="12"/>
      <c r="AM338" s="12">
        <f ca="1">'Useful matrices &amp; checks'!AO338</f>
        <v>-3.8119166222466694E-2</v>
      </c>
      <c r="AN338" s="12">
        <f t="shared" ca="1" si="12"/>
        <v>-3.7072489600523083E-2</v>
      </c>
      <c r="AO338" s="12">
        <f t="shared" ca="1" si="13"/>
        <v>-1.0466766219436111E-3</v>
      </c>
    </row>
    <row r="339" spans="1:41" x14ac:dyDescent="0.35">
      <c r="Q339" s="12">
        <f ca="1"/>
        <v>1.2974807536726163</v>
      </c>
      <c r="R339" s="12">
        <f ca="1"/>
        <v>0.21211607718588604</v>
      </c>
      <c r="S339" s="12">
        <f ca="1"/>
        <v>-7.5656932168324864E-2</v>
      </c>
      <c r="T339" s="12">
        <f ca="1"/>
        <v>-6.3288308111252314E-2</v>
      </c>
      <c r="U339" s="12">
        <f ca="1"/>
        <v>-0.12334303893713761</v>
      </c>
      <c r="V339" s="12">
        <f ca="1"/>
        <v>0.63112697221709824</v>
      </c>
      <c r="W339" s="12"/>
      <c r="X339" s="12">
        <f ca="1"/>
        <v>-12.017562957857313</v>
      </c>
      <c r="Y339" s="12">
        <f ca="1"/>
        <v>-3.9755942823558135</v>
      </c>
      <c r="Z339" s="12">
        <f ca="1"/>
        <v>0.16096827121236998</v>
      </c>
      <c r="AA339" s="12">
        <f ca="1"/>
        <v>0.11263926227714417</v>
      </c>
      <c r="AB339" s="12">
        <f ca="1"/>
        <v>2.2688598390420589</v>
      </c>
      <c r="AC339" s="12">
        <f ca="1"/>
        <v>-7.1065482107711588</v>
      </c>
      <c r="AD339" s="12"/>
      <c r="AE339" s="12">
        <f ca="1"/>
        <v>6.29517785241459E-4</v>
      </c>
      <c r="AF339" s="12">
        <f ca="1"/>
        <v>2.510908002594339E-4</v>
      </c>
      <c r="AG339" s="12">
        <f ca="1"/>
        <v>-2.2401401953798093E-4</v>
      </c>
      <c r="AH339" s="12">
        <f ca="1"/>
        <v>-1.5097536356565677E-3</v>
      </c>
      <c r="AI339" s="12">
        <f ca="1"/>
        <v>2.734743171273668E-4</v>
      </c>
      <c r="AJ339" s="12">
        <f ca="1"/>
        <v>-1.2624506530973885E-3</v>
      </c>
      <c r="AK339" s="12"/>
      <c r="AL339" s="12"/>
      <c r="AM339" s="12">
        <f ca="1">'Useful matrices &amp; checks'!AO339</f>
        <v>-1.9635014185557242E-3</v>
      </c>
      <c r="AN339" s="12">
        <f t="shared" ca="1" si="12"/>
        <v>-1.8421354056636775E-3</v>
      </c>
      <c r="AO339" s="12">
        <f t="shared" ca="1" si="13"/>
        <v>-1.2136601289204673E-4</v>
      </c>
    </row>
    <row r="340" spans="1:41" x14ac:dyDescent="0.35">
      <c r="A340">
        <v>169</v>
      </c>
      <c r="P340" s="56" t="str">
        <f>INDEX('Flow probs &amp; rates'!$A$5:$A$5999,$A340)</f>
        <v>2004,5</v>
      </c>
      <c r="Q340" s="12">
        <f t="array" aca="1" ref="Q340:Q341" ca="1">-1*(MMULT(MINVERSE('Useful matrices &amp; checks'!$G340:$H341),'SS Taylor expansion'!C$4:C$5)-MMULT(MINVERSE('Useful matrices &amp; checks'!$G340:$H341),MMULT('SS Taylor expansion'!C$7:D$8,MMULT(MINVERSE('Useful matrices &amp; checks'!$G340:$H341),'Useful matrices &amp; checks'!$L340:$L341))))</f>
        <v>-5.3474616256971181</v>
      </c>
      <c r="R340" s="12">
        <f t="array" aca="1" ref="R340:R341" ca="1">-1*(MMULT(MINVERSE('Useful matrices &amp; checks'!$G340:$H341),'SS Taylor expansion'!E$4:E$5)-MMULT(MINVERSE('Useful matrices &amp; checks'!$G340:$H341),MMULT('SS Taylor expansion'!E$7:F$8,MMULT(MINVERSE('Useful matrices &amp; checks'!$G340:$H341),'Useful matrices &amp; checks'!$L340:$L341))))</f>
        <v>-11.041514726044801</v>
      </c>
      <c r="S340" s="12">
        <f t="array" aca="1" ref="S340:S341" ca="1">-1*(MMULT(MINVERSE('Useful matrices &amp; checks'!$G340:$H341),'SS Taylor expansion'!G$4:G$5)-MMULT(MINVERSE('Useful matrices &amp; checks'!$G340:$H341),MMULT('SS Taylor expansion'!G$7:H$8,MMULT(MINVERSE('Useful matrices &amp; checks'!$G340:$H341),'Useful matrices &amp; checks'!$L340:$L341))))</f>
        <v>0.35000293095914636</v>
      </c>
      <c r="T340" s="12">
        <f t="array" aca="1" ref="T340:T341" ca="1">-1*(MMULT(MINVERSE('Useful matrices &amp; checks'!$G340:$H341),'SS Taylor expansion'!I$4:I$5)-MMULT(MINVERSE('Useful matrices &amp; checks'!$G340:$H341),MMULT('SS Taylor expansion'!I$7:J$8,MMULT(MINVERSE('Useful matrices &amp; checks'!$G340:$H341),'Useful matrices &amp; checks'!$L340:$L341))))</f>
        <v>-0.37268809271705527</v>
      </c>
      <c r="U340" s="12">
        <f t="array" aca="1" ref="U340:U341" ca="1">-1*(MMULT(MINVERSE('Useful matrices &amp; checks'!$G340:$H341),'SS Taylor expansion'!K$4:K$5)-MMULT(MINVERSE('Useful matrices &amp; checks'!$G340:$H341),MMULT('SS Taylor expansion'!K$7:L$8,MMULT(MINVERSE('Useful matrices &amp; checks'!$G340:$H341),'Useful matrices &amp; checks'!$L340:$L341))))</f>
        <v>6.0768006791962801</v>
      </c>
      <c r="V340" s="12">
        <f t="array" aca="1" ref="V340:V341" ca="1">-1*(MMULT(MINVERSE('Useful matrices &amp; checks'!$G340:$H341),'SS Taylor expansion'!M$4:M$5)-MMULT(MINVERSE('Useful matrices &amp; checks'!$G340:$H341),MMULT('SS Taylor expansion'!M$7:N$8,MMULT(MINVERSE('Useful matrices &amp; checks'!$G340:$H341),'Useful matrices &amp; checks'!$L340:$L341))))</f>
        <v>3.1337752659926208</v>
      </c>
      <c r="W340" s="12"/>
      <c r="X340" s="12">
        <f t="array" aca="1" ref="X340:X341" ca="1">(MMULT(MINVERSE('Useful matrices &amp; checks'!$G340:$H341),MMULT('SS Taylor expansion'!C$7:D$8,MMULT(MINVERSE('Useful matrices &amp; checks'!$G340:$H341),'SS Taylor expansion'!C$4:C$5)))-MMULT(MINVERSE('Useful matrices &amp; checks'!$G340:$H341),MMULT('SS Taylor expansion'!C$7:D$8,MMULT(MINVERSE('Useful matrices &amp; checks'!$G340:$H341),MMULT('SS Taylor expansion'!C$7:D$8,MMULT(MINVERSE('Useful matrices &amp; checks'!$G340:$H341),'Useful matrices &amp; checks'!$L340:$L341))))))</f>
        <v>46.204688541046792</v>
      </c>
      <c r="Y340" s="12">
        <f t="array" aca="1" ref="Y340:Y341" ca="1">(MMULT(MINVERSE('Useful matrices &amp; checks'!$G340:$H341),MMULT('SS Taylor expansion'!E$7:F$8,MMULT(MINVERSE('Useful matrices &amp; checks'!$G340:$H341),'SS Taylor expansion'!E$4:E$5)))-MMULT(MINVERSE('Useful matrices &amp; checks'!$G340:$H341),MMULT('SS Taylor expansion'!E$7:F$8,MMULT(MINVERSE('Useful matrices &amp; checks'!$G340:$H341),MMULT('SS Taylor expansion'!E$7:F$8,MMULT(MINVERSE('Useful matrices &amp; checks'!$G340:$H341),'Useful matrices &amp; checks'!$L340:$L341))))))</f>
        <v>196.99173521235014</v>
      </c>
      <c r="Z340" s="12">
        <f t="array" aca="1" ref="Z340:Z341" ca="1">(MMULT(MINVERSE('Useful matrices &amp; checks'!$G340:$H341),MMULT('SS Taylor expansion'!G$7:H$8,MMULT(MINVERSE('Useful matrices &amp; checks'!$G340:$H341),'SS Taylor expansion'!G$4:G$5)))-MMULT(MINVERSE('Useful matrices &amp; checks'!$G340:$H341),MMULT('SS Taylor expansion'!G$7:H$8,MMULT(MINVERSE('Useful matrices &amp; checks'!$G340:$H341),MMULT('SS Taylor expansion'!G$7:H$8,MMULT(MINVERSE('Useful matrices &amp; checks'!$G340:$H341),'Useful matrices &amp; checks'!$L340:$L341))))))</f>
        <v>-0.78763410549046864</v>
      </c>
      <c r="AA340" s="12">
        <f t="array" aca="1" ref="AA340:AA341" ca="1">(MMULT(MINVERSE('Useful matrices &amp; checks'!$G340:$H341),MMULT('SS Taylor expansion'!I$7:J$8,MMULT(MINVERSE('Useful matrices &amp; checks'!$G340:$H341),'SS Taylor expansion'!I$4:I$5)))-MMULT(MINVERSE('Useful matrices &amp; checks'!$G340:$H341),MMULT('SS Taylor expansion'!I$7:J$8,MMULT(MINVERSE('Useful matrices &amp; checks'!$G340:$H341),MMULT('SS Taylor expansion'!I$7:J$8,MMULT(MINVERSE('Useful matrices &amp; checks'!$G340:$H341),'Useful matrices &amp; checks'!$L340:$L341))))))</f>
        <v>0.68837338593427899</v>
      </c>
      <c r="AB340" s="12">
        <f t="array" aca="1" ref="AB340:AB341" ca="1">(MMULT(MINVERSE('Useful matrices &amp; checks'!$G340:$H341),MMULT('SS Taylor expansion'!K$7:L$8,MMULT(MINVERSE('Useful matrices &amp; checks'!$G340:$H341),'SS Taylor expansion'!K$4:K$5)))-MMULT(MINVERSE('Useful matrices &amp; checks'!$G340:$H341),MMULT('SS Taylor expansion'!K$7:L$8,MMULT(MINVERSE('Useful matrices &amp; checks'!$G340:$H341),MMULT('SS Taylor expansion'!K$7:L$8,MMULT(MINVERSE('Useful matrices &amp; checks'!$G340:$H341),'Useful matrices &amp; checks'!$L340:$L341))))))</f>
        <v>-105.96537675085077</v>
      </c>
      <c r="AC340" s="12">
        <f t="array" aca="1" ref="AC340:AC341" ca="1">(MMULT(MINVERSE('Useful matrices &amp; checks'!$G340:$H341),MMULT('SS Taylor expansion'!M$7:N$8,MMULT(MINVERSE('Useful matrices &amp; checks'!$G340:$H341),'SS Taylor expansion'!M$4:M$5)))-MMULT(MINVERSE('Useful matrices &amp; checks'!$G340:$H341),MMULT('SS Taylor expansion'!M$7:N$8,MMULT(MINVERSE('Useful matrices &amp; checks'!$G340:$H341),MMULT('SS Taylor expansion'!M$7:N$8,MMULT(MINVERSE('Useful matrices &amp; checks'!$G340:$H341),'Useful matrices &amp; checks'!$L340:$L341))))))</f>
        <v>-34.620589209430989</v>
      </c>
      <c r="AD340" s="12"/>
      <c r="AE340" s="12">
        <f t="array" aca="1" ref="AE340:AE341" ca="1">Q338:Q339*(INDEX('Flow probs &amp; rates'!AE$6:AE$5999-'Flow probs &amp; rates'!AE$5:AE$5999,'Useful matrices &amp; checks'!$A338))+X338:X339*(INDEX('Flow probs &amp; rates'!AE$6:AE$5999-'Flow probs &amp; rates'!AE$5:AE$5999,'Useful matrices &amp; checks'!$A338))^2</f>
        <v>-5.8112745432376354E-3</v>
      </c>
      <c r="AF340" s="12">
        <f t="array" aca="1" ref="AF340:AF341" ca="1">R338:R339*(INDEX('Flow probs &amp; rates'!AF$6:AF$5999-'Flow probs &amp; rates'!AF$5:AF$5999,'Useful matrices &amp; checks'!$A338))+Y338:Y339*(INDEX('Flow probs &amp; rates'!AF$6:AF$5999-'Flow probs &amp; rates'!AF$5:AF$5999,'Useful matrices &amp; checks'!$A338))^2</f>
        <v>-2.1003517794972604E-3</v>
      </c>
      <c r="AG340" s="12">
        <f t="array" aca="1" ref="AG340:AG341" ca="1">S338:S339*(INDEX('Flow probs &amp; rates'!AG$6:AG$5999-'Flow probs &amp; rates'!AG$5:AG$5999,'Useful matrices &amp; checks'!$A338))+Z338:Z339*(INDEX('Flow probs &amp; rates'!AG$6:AG$5999-'Flow probs &amp; rates'!AG$5:AG$5999,'Useful matrices &amp; checks'!$A338))^2</f>
        <v>-2.3716471508975039E-3</v>
      </c>
      <c r="AH340" s="12">
        <f t="array" aca="1" ref="AH340:AH341" ca="1">T338:T339*(INDEX('Flow probs &amp; rates'!AI$6:AI$5999-'Flow probs &amp; rates'!AI$5:AI$5999,'Useful matrices &amp; checks'!$A338))+AA338:AA339*(INDEX('Flow probs &amp; rates'!AI$6:AI$5999-'Flow probs &amp; rates'!AI$5:AI$5999,'Useful matrices &amp; checks'!$A338))^2</f>
        <v>7.0431212612589401E-3</v>
      </c>
      <c r="AI340" s="12">
        <f t="array" aca="1" ref="AI340:AI341" ca="1">U338:U339*(INDEX('Flow probs &amp; rates'!AJ$6:AJ$5999-'Flow probs &amp; rates'!AJ$5:AJ$5999,'Useful matrices &amp; checks'!$A338))+AB338:AB339*(INDEX('Flow probs &amp; rates'!AJ$6:AJ$5999-'Flow probs &amp; rates'!AJ$5:AJ$5999,'Useful matrices &amp; checks'!$A338))^2</f>
        <v>3.9428568140624683E-3</v>
      </c>
      <c r="AJ340" s="12">
        <f t="array" aca="1" ref="AJ340:AJ341" ca="1">V338:V339*(INDEX('Flow probs &amp; rates'!AK$6:AK$5999-'Flow probs &amp; rates'!AK$5:AK$5999,'Useful matrices &amp; checks'!$A338))+AC338:AC339*(INDEX('Flow probs &amp; rates'!AK$6:AK$5999-'Flow probs &amp; rates'!AK$5:AK$5999,'Useful matrices &amp; checks'!$A338))^2</f>
        <v>8.3262963029222085E-3</v>
      </c>
      <c r="AK340" s="12"/>
      <c r="AL340" s="12"/>
      <c r="AM340" s="12">
        <f ca="1">'Useful matrices &amp; checks'!AO340</f>
        <v>9.0532496776154492E-3</v>
      </c>
      <c r="AN340" s="12">
        <f t="shared" ca="1" si="12"/>
        <v>9.0290009046112181E-3</v>
      </c>
      <c r="AO340" s="12">
        <f t="shared" ca="1" si="13"/>
        <v>2.4248773004231089E-5</v>
      </c>
    </row>
    <row r="341" spans="1:41" x14ac:dyDescent="0.35">
      <c r="P341" s="56"/>
      <c r="Q341" s="12">
        <f ca="1"/>
        <v>1.3927146322559318</v>
      </c>
      <c r="R341" s="12">
        <f ca="1"/>
        <v>0.24960506371421565</v>
      </c>
      <c r="S341" s="12">
        <f ca="1"/>
        <v>-9.1156185382764515E-2</v>
      </c>
      <c r="T341" s="12">
        <f ca="1"/>
        <v>-7.4818994020342908E-2</v>
      </c>
      <c r="U341" s="12">
        <f ca="1"/>
        <v>-0.13737247636246303</v>
      </c>
      <c r="V341" s="12">
        <f ca="1"/>
        <v>0.62912101961198652</v>
      </c>
      <c r="W341" s="12"/>
      <c r="X341" s="12">
        <f ca="1"/>
        <v>-12.033736810884532</v>
      </c>
      <c r="Y341" s="12">
        <f ca="1"/>
        <v>-4.4532055464156288</v>
      </c>
      <c r="Z341" s="12">
        <f ca="1"/>
        <v>0.20513462655047757</v>
      </c>
      <c r="AA341" s="12">
        <f ca="1"/>
        <v>0.1381943916439568</v>
      </c>
      <c r="AB341" s="12">
        <f ca="1"/>
        <v>2.3954588905277392</v>
      </c>
      <c r="AC341" s="12">
        <f ca="1"/>
        <v>-6.9502560120902608</v>
      </c>
      <c r="AD341" s="12"/>
      <c r="AE341" s="12">
        <f ca="1"/>
        <v>1.3348961010804898E-3</v>
      </c>
      <c r="AF341" s="12">
        <f ca="1"/>
        <v>3.8978738870194613E-5</v>
      </c>
      <c r="AG341" s="12">
        <f ca="1"/>
        <v>5.4478626182887435E-4</v>
      </c>
      <c r="AH341" s="12">
        <f ca="1"/>
        <v>1.3222354997858541E-3</v>
      </c>
      <c r="AI341" s="12">
        <f ca="1"/>
        <v>-7.3172307447800478E-5</v>
      </c>
      <c r="AJ341" s="12">
        <f ca="1"/>
        <v>1.56313147893915E-3</v>
      </c>
      <c r="AK341" s="12"/>
      <c r="AL341" s="12"/>
      <c r="AM341" s="12">
        <f ca="1">'Useful matrices &amp; checks'!AO341</f>
        <v>4.9476761943151107E-3</v>
      </c>
      <c r="AN341" s="12">
        <f t="shared" ca="1" si="12"/>
        <v>4.7308557730567627E-3</v>
      </c>
      <c r="AO341" s="12">
        <f t="shared" ca="1" si="13"/>
        <v>2.1682042125834803E-4</v>
      </c>
    </row>
    <row r="342" spans="1:41" x14ac:dyDescent="0.35">
      <c r="A342">
        <v>170</v>
      </c>
      <c r="P342" s="56" t="str">
        <f>INDEX('Flow probs &amp; rates'!$A$5:$A$5999,$A342)</f>
        <v>2004,6</v>
      </c>
      <c r="Q342" s="12">
        <f t="array" aca="1" ref="Q342:Q343" ca="1">-1*(MMULT(MINVERSE('Useful matrices &amp; checks'!$G342:$H343),'SS Taylor expansion'!C$4:C$5)-MMULT(MINVERSE('Useful matrices &amp; checks'!$G342:$H343),MMULT('SS Taylor expansion'!C$7:D$8,MMULT(MINVERSE('Useful matrices &amp; checks'!$G342:$H343),'Useful matrices &amp; checks'!$L342:$L343))))</f>
        <v>-5.5035976772603332</v>
      </c>
      <c r="R342" s="12">
        <f t="array" aca="1" ref="R342:R343" ca="1">-1*(MMULT(MINVERSE('Useful matrices &amp; checks'!$G342:$H343),'SS Taylor expansion'!E$4:E$5)-MMULT(MINVERSE('Useful matrices &amp; checks'!$G342:$H343),MMULT('SS Taylor expansion'!E$7:F$8,MMULT(MINVERSE('Useful matrices &amp; checks'!$G342:$H343),'Useful matrices &amp; checks'!$L342:$L343))))</f>
        <v>-11.704906957100212</v>
      </c>
      <c r="S342" s="12">
        <f t="array" aca="1" ref="S342:S343" ca="1">-1*(MMULT(MINVERSE('Useful matrices &amp; checks'!$G342:$H343),'SS Taylor expansion'!G$4:G$5)-MMULT(MINVERSE('Useful matrices &amp; checks'!$G342:$H343),MMULT('SS Taylor expansion'!G$7:H$8,MMULT(MINVERSE('Useful matrices &amp; checks'!$G342:$H343),'Useful matrices &amp; checks'!$L342:$L343))))</f>
        <v>0.30915629577869824</v>
      </c>
      <c r="T342" s="12">
        <f t="array" aca="1" ref="T342:T343" ca="1">-1*(MMULT(MINVERSE('Useful matrices &amp; checks'!$G342:$H343),'SS Taylor expansion'!I$4:I$5)-MMULT(MINVERSE('Useful matrices &amp; checks'!$G342:$H343),MMULT('SS Taylor expansion'!I$7:J$8,MMULT(MINVERSE('Useful matrices &amp; checks'!$G342:$H343),'Useful matrices &amp; checks'!$L342:$L343))))</f>
        <v>-0.34834919235733891</v>
      </c>
      <c r="U342" s="12">
        <f t="array" aca="1" ref="U342:U343" ca="1">-1*(MMULT(MINVERSE('Useful matrices &amp; checks'!$G342:$H343),'SS Taylor expansion'!K$4:K$5)-MMULT(MINVERSE('Useful matrices &amp; checks'!$G342:$H343),MMULT('SS Taylor expansion'!K$7:L$8,MMULT(MINVERSE('Useful matrices &amp; checks'!$G342:$H343),'Useful matrices &amp; checks'!$L342:$L343))))</f>
        <v>6.6424585195893062</v>
      </c>
      <c r="V342" s="12">
        <f t="array" aca="1" ref="V342:V343" ca="1">-1*(MMULT(MINVERSE('Useful matrices &amp; checks'!$G342:$H343),'SS Taylor expansion'!M$4:M$5)-MMULT(MINVERSE('Useful matrices &amp; checks'!$G342:$H343),MMULT('SS Taylor expansion'!M$7:N$8,MMULT(MINVERSE('Useful matrices &amp; checks'!$G342:$H343),'Useful matrices &amp; checks'!$L342:$L343))))</f>
        <v>3.5192026565827206</v>
      </c>
      <c r="W342" s="12"/>
      <c r="X342" s="12">
        <f t="array" aca="1" ref="X342:X343" ca="1">(MMULT(MINVERSE('Useful matrices &amp; checks'!$G342:$H343),MMULT('SS Taylor expansion'!C$7:D$8,MMULT(MINVERSE('Useful matrices &amp; checks'!$G342:$H343),'SS Taylor expansion'!C$4:C$5)))-MMULT(MINVERSE('Useful matrices &amp; checks'!$G342:$H343),MMULT('SS Taylor expansion'!C$7:D$8,MMULT(MINVERSE('Useful matrices &amp; checks'!$G342:$H343),MMULT('SS Taylor expansion'!C$7:D$8,MMULT(MINVERSE('Useful matrices &amp; checks'!$G342:$H343),'Useful matrices &amp; checks'!$L342:$L343))))))</f>
        <v>49.180202977636164</v>
      </c>
      <c r="Y342" s="12">
        <f t="array" aca="1" ref="Y342:Y343" ca="1">(MMULT(MINVERSE('Useful matrices &amp; checks'!$G342:$H343),MMULT('SS Taylor expansion'!E$7:F$8,MMULT(MINVERSE('Useful matrices &amp; checks'!$G342:$H343),'SS Taylor expansion'!E$4:E$5)))-MMULT(MINVERSE('Useful matrices &amp; checks'!$G342:$H343),MMULT('SS Taylor expansion'!E$7:F$8,MMULT(MINVERSE('Useful matrices &amp; checks'!$G342:$H343),MMULT('SS Taylor expansion'!E$7:F$8,MMULT(MINVERSE('Useful matrices &amp; checks'!$G342:$H343),'Useful matrices &amp; checks'!$L342:$L343))))))</f>
        <v>222.45024637497846</v>
      </c>
      <c r="Z342" s="12">
        <f t="array" aca="1" ref="Z342:Z343" ca="1">(MMULT(MINVERSE('Useful matrices &amp; checks'!$G342:$H343),MMULT('SS Taylor expansion'!G$7:H$8,MMULT(MINVERSE('Useful matrices &amp; checks'!$G342:$H343),'SS Taylor expansion'!G$4:G$5)))-MMULT(MINVERSE('Useful matrices &amp; checks'!$G342:$H343),MMULT('SS Taylor expansion'!G$7:H$8,MMULT(MINVERSE('Useful matrices &amp; checks'!$G342:$H343),MMULT('SS Taylor expansion'!G$7:H$8,MMULT(MINVERSE('Useful matrices &amp; checks'!$G342:$H343),'Useful matrices &amp; checks'!$L342:$L343))))))</f>
        <v>-0.64834310660062977</v>
      </c>
      <c r="AA342" s="12">
        <f t="array" aca="1" ref="AA342:AA343" ca="1">(MMULT(MINVERSE('Useful matrices &amp; checks'!$G342:$H343),MMULT('SS Taylor expansion'!I$7:J$8,MMULT(MINVERSE('Useful matrices &amp; checks'!$G342:$H343),'SS Taylor expansion'!I$4:I$5)))-MMULT(MINVERSE('Useful matrices &amp; checks'!$G342:$H343),MMULT('SS Taylor expansion'!I$7:J$8,MMULT(MINVERSE('Useful matrices &amp; checks'!$G342:$H343),MMULT('SS Taylor expansion'!I$7:J$8,MMULT(MINVERSE('Useful matrices &amp; checks'!$G342:$H343),'Useful matrices &amp; checks'!$L342:$L343))))))</f>
        <v>0.61587998747143602</v>
      </c>
      <c r="AB342" s="12">
        <f t="array" aca="1" ref="AB342:AB343" ca="1">(MMULT(MINVERSE('Useful matrices &amp; checks'!$G342:$H343),MMULT('SS Taylor expansion'!K$7:L$8,MMULT(MINVERSE('Useful matrices &amp; checks'!$G342:$H343),'SS Taylor expansion'!K$4:K$5)))-MMULT(MINVERSE('Useful matrices &amp; checks'!$G342:$H343),MMULT('SS Taylor expansion'!K$7:L$8,MMULT(MINVERSE('Useful matrices &amp; checks'!$G342:$H343),MMULT('SS Taylor expansion'!K$7:L$8,MMULT(MINVERSE('Useful matrices &amp; checks'!$G342:$H343),'Useful matrices &amp; checks'!$L342:$L343))))))</f>
        <v>-124.05276178311883</v>
      </c>
      <c r="AC342" s="12">
        <f t="array" aca="1" ref="AC342:AC343" ca="1">(MMULT(MINVERSE('Useful matrices &amp; checks'!$G342:$H343),MMULT('SS Taylor expansion'!M$7:N$8,MMULT(MINVERSE('Useful matrices &amp; checks'!$G342:$H343),'SS Taylor expansion'!M$4:M$5)))-MMULT(MINVERSE('Useful matrices &amp; checks'!$G342:$H343),MMULT('SS Taylor expansion'!M$7:N$8,MMULT(MINVERSE('Useful matrices &amp; checks'!$G342:$H343),MMULT('SS Taylor expansion'!M$7:N$8,MMULT(MINVERSE('Useful matrices &amp; checks'!$G342:$H343),'Useful matrices &amp; checks'!$L342:$L343))))))</f>
        <v>-41.656299141896895</v>
      </c>
      <c r="AD342" s="12"/>
      <c r="AE342" s="12">
        <f t="array" aca="1" ref="AE342:AE343" ca="1">Q340:Q341*(INDEX('Flow probs &amp; rates'!AE$6:AE$5999-'Flow probs &amp; rates'!AE$5:AE$5999,'Useful matrices &amp; checks'!$A340))+X340:X341*(INDEX('Flow probs &amp; rates'!AE$6:AE$5999-'Flow probs &amp; rates'!AE$5:AE$5999,'Useful matrices &amp; checks'!$A340))^2</f>
        <v>6.1133082808694757E-3</v>
      </c>
      <c r="AF342" s="12">
        <f t="array" aca="1" ref="AF342:AF343" ca="1">R340:R341*(INDEX('Flow probs &amp; rates'!AF$6:AF$5999-'Flow probs &amp; rates'!AF$5:AF$5999,'Useful matrices &amp; checks'!$A340))+Y340:Y341*(INDEX('Flow probs &amp; rates'!AF$6:AF$5999-'Flow probs &amp; rates'!AF$5:AF$5999,'Useful matrices &amp; checks'!$A340))^2</f>
        <v>4.4410042231486742E-3</v>
      </c>
      <c r="AG342" s="12">
        <f t="array" aca="1" ref="AG342:AG343" ca="1">S340:S341*(INDEX('Flow probs &amp; rates'!AG$6:AG$5999-'Flow probs &amp; rates'!AG$5:AG$5999,'Useful matrices &amp; checks'!$A340))+Z340:Z341*(INDEX('Flow probs &amp; rates'!AG$6:AG$5999-'Flow probs &amp; rates'!AG$5:AG$5999,'Useful matrices &amp; checks'!$A340))^2</f>
        <v>6.9604892641889236E-3</v>
      </c>
      <c r="AH342" s="12">
        <f t="array" aca="1" ref="AH342:AH343" ca="1">T340:T341*(INDEX('Flow probs &amp; rates'!AI$6:AI$5999-'Flow probs &amp; rates'!AI$5:AI$5999,'Useful matrices &amp; checks'!$A340))+AA340:AA341*(INDEX('Flow probs &amp; rates'!AI$6:AI$5999-'Flow probs &amp; rates'!AI$5:AI$5999,'Useful matrices &amp; checks'!$A340))^2</f>
        <v>-3.8636260819612266E-3</v>
      </c>
      <c r="AI342" s="12">
        <f t="array" aca="1" ref="AI342:AI343" ca="1">U340:U341*(INDEX('Flow probs &amp; rates'!AJ$6:AJ$5999-'Flow probs &amp; rates'!AJ$5:AJ$5999,'Useful matrices &amp; checks'!$A340))+AB340:AB341*(INDEX('Flow probs &amp; rates'!AJ$6:AJ$5999-'Flow probs &amp; rates'!AJ$5:AJ$5999,'Useful matrices &amp; checks'!$A340))^2</f>
        <v>-5.8819678926396663E-3</v>
      </c>
      <c r="AJ342" s="12">
        <f t="array" aca="1" ref="AJ342:AJ343" ca="1">V340:V341*(INDEX('Flow probs &amp; rates'!AK$6:AK$5999-'Flow probs &amp; rates'!AK$5:AK$5999,'Useful matrices &amp; checks'!$A340))+AC340:AC341*(INDEX('Flow probs &amp; rates'!AK$6:AK$5999-'Flow probs &amp; rates'!AK$5:AK$5999,'Useful matrices &amp; checks'!$A340))^2</f>
        <v>-1.0436885473379561E-2</v>
      </c>
      <c r="AK342" s="12"/>
      <c r="AL342" s="12"/>
      <c r="AM342" s="12">
        <f ca="1">'Useful matrices &amp; checks'!AO342</f>
        <v>-2.9942320319675808E-3</v>
      </c>
      <c r="AN342" s="12">
        <f t="shared" ca="1" si="12"/>
        <v>-2.6676776797733793E-3</v>
      </c>
      <c r="AO342" s="12">
        <f t="shared" ca="1" si="13"/>
        <v>-3.2655435219420149E-4</v>
      </c>
    </row>
    <row r="343" spans="1:41" x14ac:dyDescent="0.35">
      <c r="Q343" s="12">
        <f ca="1"/>
        <v>1.2916053734044737</v>
      </c>
      <c r="R343" s="12">
        <f ca="1"/>
        <v>0.20271458251942323</v>
      </c>
      <c r="S343" s="12">
        <f ca="1"/>
        <v>-7.255398309717348E-2</v>
      </c>
      <c r="T343" s="12">
        <f ca="1"/>
        <v>-6.1166797276710809E-2</v>
      </c>
      <c r="U343" s="12">
        <f ca="1"/>
        <v>-0.11503920626078362</v>
      </c>
      <c r="V343" s="12">
        <f ca="1"/>
        <v>0.61793843704406792</v>
      </c>
      <c r="W343" s="12"/>
      <c r="X343" s="12">
        <f ca="1"/>
        <v>-11.541798321031752</v>
      </c>
      <c r="Y343" s="12">
        <f ca="1"/>
        <v>-3.8525644834701209</v>
      </c>
      <c r="Z343" s="12">
        <f ca="1"/>
        <v>0.15215564243641783</v>
      </c>
      <c r="AA343" s="12">
        <f ca="1"/>
        <v>0.10814265445979546</v>
      </c>
      <c r="AB343" s="12">
        <f ca="1"/>
        <v>2.148441154416183</v>
      </c>
      <c r="AC343" s="12">
        <f ca="1"/>
        <v>-7.3144490092478591</v>
      </c>
      <c r="AD343" s="12"/>
      <c r="AE343" s="12">
        <f ca="1"/>
        <v>-1.5921748467242793E-3</v>
      </c>
      <c r="AF343" s="12">
        <f ca="1"/>
        <v>-1.0039357548103385E-4</v>
      </c>
      <c r="AG343" s="12">
        <f ca="1"/>
        <v>-1.812818104072414E-3</v>
      </c>
      <c r="AH343" s="12">
        <f ca="1"/>
        <v>-7.7564221227363367E-4</v>
      </c>
      <c r="AI343" s="12">
        <f ca="1"/>
        <v>1.3296807612312177E-4</v>
      </c>
      <c r="AJ343" s="12">
        <f ca="1"/>
        <v>-2.0952568302648484E-3</v>
      </c>
      <c r="AK343" s="12"/>
      <c r="AL343" s="12"/>
      <c r="AM343" s="12">
        <f ca="1">'Useful matrices &amp; checks'!AO343</f>
        <v>-5.9106187685452408E-3</v>
      </c>
      <c r="AN343" s="12">
        <f t="shared" ca="1" si="12"/>
        <v>-6.2433174926930877E-3</v>
      </c>
      <c r="AO343" s="12">
        <f t="shared" ca="1" si="13"/>
        <v>3.3269872414784692E-4</v>
      </c>
    </row>
    <row r="344" spans="1:41" x14ac:dyDescent="0.35">
      <c r="A344">
        <v>171</v>
      </c>
      <c r="P344" s="56" t="str">
        <f>INDEX('Flow probs &amp; rates'!$A$5:$A$5999,$A344)</f>
        <v>2004,7</v>
      </c>
      <c r="Q344" s="12">
        <f t="array" aca="1" ref="Q344:Q345" ca="1">-1*(MMULT(MINVERSE('Useful matrices &amp; checks'!$G344:$H345),'SS Taylor expansion'!C$4:C$5)-MMULT(MINVERSE('Useful matrices &amp; checks'!$G344:$H345),MMULT('SS Taylor expansion'!C$7:D$8,MMULT(MINVERSE('Useful matrices &amp; checks'!$G344:$H345),'Useful matrices &amp; checks'!$L344:$L345))))</f>
        <v>-5.4064116038802679</v>
      </c>
      <c r="R344" s="12">
        <f t="array" aca="1" ref="R344:R345" ca="1">-1*(MMULT(MINVERSE('Useful matrices &amp; checks'!$G344:$H345),'SS Taylor expansion'!E$4:E$5)-MMULT(MINVERSE('Useful matrices &amp; checks'!$G344:$H345),MMULT('SS Taylor expansion'!E$7:F$8,MMULT(MINVERSE('Useful matrices &amp; checks'!$G344:$H345),'Useful matrices &amp; checks'!$L344:$L345))))</f>
        <v>-11.436231806815702</v>
      </c>
      <c r="S344" s="12">
        <f t="array" aca="1" ref="S344:S345" ca="1">-1*(MMULT(MINVERSE('Useful matrices &amp; checks'!$G344:$H345),'SS Taylor expansion'!G$4:G$5)-MMULT(MINVERSE('Useful matrices &amp; checks'!$G344:$H345),MMULT('SS Taylor expansion'!G$7:H$8,MMULT(MINVERSE('Useful matrices &amp; checks'!$G344:$H345),'Useful matrices &amp; checks'!$L344:$L345))))</f>
        <v>0.31849910874001552</v>
      </c>
      <c r="T344" s="12">
        <f t="array" aca="1" ref="T344:T345" ca="1">-1*(MMULT(MINVERSE('Useful matrices &amp; checks'!$G344:$H345),'SS Taylor expansion'!I$4:I$5)-MMULT(MINVERSE('Useful matrices &amp; checks'!$G344:$H345),MMULT('SS Taylor expansion'!I$7:J$8,MMULT(MINVERSE('Useful matrices &amp; checks'!$G344:$H345),'Useful matrices &amp; checks'!$L344:$L345))))</f>
        <v>-0.35522496273112236</v>
      </c>
      <c r="U344" s="12">
        <f t="array" aca="1" ref="U344:U345" ca="1">-1*(MMULT(MINVERSE('Useful matrices &amp; checks'!$G344:$H345),'SS Taylor expansion'!K$4:K$5)-MMULT(MINVERSE('Useful matrices &amp; checks'!$G344:$H345),MMULT('SS Taylor expansion'!K$7:L$8,MMULT(MINVERSE('Useful matrices &amp; checks'!$G344:$H345),'Useful matrices &amp; checks'!$L344:$L345))))</f>
        <v>6.1150412877497189</v>
      </c>
      <c r="V344" s="12">
        <f t="array" aca="1" ref="V344:V345" ca="1">-1*(MMULT(MINVERSE('Useful matrices &amp; checks'!$G344:$H345),'SS Taylor expansion'!M$4:M$5)-MMULT(MINVERSE('Useful matrices &amp; checks'!$G344:$H345),MMULT('SS Taylor expansion'!M$7:N$8,MMULT(MINVERSE('Useful matrices &amp; checks'!$G344:$H345),'Useful matrices &amp; checks'!$L344:$L345))))</f>
        <v>3.2241913351810902</v>
      </c>
      <c r="W344" s="12"/>
      <c r="X344" s="12">
        <f t="array" aca="1" ref="X344:X345" ca="1">(MMULT(MINVERSE('Useful matrices &amp; checks'!$G344:$H345),MMULT('SS Taylor expansion'!C$7:D$8,MMULT(MINVERSE('Useful matrices &amp; checks'!$G344:$H345),'SS Taylor expansion'!C$4:C$5)))-MMULT(MINVERSE('Useful matrices &amp; checks'!$G344:$H345),MMULT('SS Taylor expansion'!C$7:D$8,MMULT(MINVERSE('Useful matrices &amp; checks'!$G344:$H345),MMULT('SS Taylor expansion'!C$7:D$8,MMULT(MINVERSE('Useful matrices &amp; checks'!$G344:$H345),'Useful matrices &amp; checks'!$L344:$L345))))))</f>
        <v>46.580348436532503</v>
      </c>
      <c r="Y344" s="12">
        <f t="array" aca="1" ref="Y344:Y345" ca="1">(MMULT(MINVERSE('Useful matrices &amp; checks'!$G344:$H345),MMULT('SS Taylor expansion'!E$7:F$8,MMULT(MINVERSE('Useful matrices &amp; checks'!$G344:$H345),'SS Taylor expansion'!E$4:E$5)))-MMULT(MINVERSE('Useful matrices &amp; checks'!$G344:$H345),MMULT('SS Taylor expansion'!E$7:F$8,MMULT(MINVERSE('Useful matrices &amp; checks'!$G344:$H345),MMULT('SS Taylor expansion'!E$7:F$8,MMULT(MINVERSE('Useful matrices &amp; checks'!$G344:$H345),'Useful matrices &amp; checks'!$L344:$L345))))))</f>
        <v>208.42529226935332</v>
      </c>
      <c r="Z344" s="12">
        <f t="array" aca="1" ref="Z344:Z345" ca="1">(MMULT(MINVERSE('Useful matrices &amp; checks'!$G344:$H345),MMULT('SS Taylor expansion'!G$7:H$8,MMULT(MINVERSE('Useful matrices &amp; checks'!$G344:$H345),'SS Taylor expansion'!G$4:G$5)))-MMULT(MINVERSE('Useful matrices &amp; checks'!$G344:$H345),MMULT('SS Taylor expansion'!G$7:H$8,MMULT(MINVERSE('Useful matrices &amp; checks'!$G344:$H345),MMULT('SS Taylor expansion'!G$7:H$8,MMULT(MINVERSE('Useful matrices &amp; checks'!$G344:$H345),'Useful matrices &amp; checks'!$L344:$L345))))))</f>
        <v>-0.68359888124180357</v>
      </c>
      <c r="AA344" s="12">
        <f t="array" aca="1" ref="AA344:AA345" ca="1">(MMULT(MINVERSE('Useful matrices &amp; checks'!$G344:$H345),MMULT('SS Taylor expansion'!I$7:J$8,MMULT(MINVERSE('Useful matrices &amp; checks'!$G344:$H345),'SS Taylor expansion'!I$4:I$5)))-MMULT(MINVERSE('Useful matrices &amp; checks'!$G344:$H345),MMULT('SS Taylor expansion'!I$7:J$8,MMULT(MINVERSE('Useful matrices &amp; checks'!$G344:$H345),MMULT('SS Taylor expansion'!I$7:J$8,MMULT(MINVERSE('Useful matrices &amp; checks'!$G344:$H345),'Useful matrices &amp; checks'!$L344:$L345))))))</f>
        <v>0.63307891329012489</v>
      </c>
      <c r="AB344" s="12">
        <f t="array" aca="1" ref="AB344:AB345" ca="1">(MMULT(MINVERSE('Useful matrices &amp; checks'!$G344:$H345),MMULT('SS Taylor expansion'!K$7:L$8,MMULT(MINVERSE('Useful matrices &amp; checks'!$G344:$H345),'SS Taylor expansion'!K$4:K$5)))-MMULT(MINVERSE('Useful matrices &amp; checks'!$G344:$H345),MMULT('SS Taylor expansion'!K$7:L$8,MMULT(MINVERSE('Useful matrices &amp; checks'!$G344:$H345),MMULT('SS Taylor expansion'!K$7:L$8,MMULT(MINVERSE('Useful matrices &amp; checks'!$G344:$H345),'Useful matrices &amp; checks'!$L344:$L345))))))</f>
        <v>-109.21999021383573</v>
      </c>
      <c r="AC344" s="12">
        <f t="array" aca="1" ref="AC344:AC345" ca="1">(MMULT(MINVERSE('Useful matrices &amp; checks'!$G344:$H345),MMULT('SS Taylor expansion'!M$7:N$8,MMULT(MINVERSE('Useful matrices &amp; checks'!$G344:$H345),'SS Taylor expansion'!M$4:M$5)))-MMULT(MINVERSE('Useful matrices &amp; checks'!$G344:$H345),MMULT('SS Taylor expansion'!M$7:N$8,MMULT(MINVERSE('Useful matrices &amp; checks'!$G344:$H345),MMULT('SS Taylor expansion'!M$7:N$8,MMULT(MINVERSE('Useful matrices &amp; checks'!$G344:$H345),'Useful matrices &amp; checks'!$L344:$L345))))))</f>
        <v>-36.728143493093654</v>
      </c>
      <c r="AD344" s="12"/>
      <c r="AE344" s="12">
        <f t="array" aca="1" ref="AE344:AE345" ca="1">Q342:Q343*(INDEX('Flow probs &amp; rates'!AE$6:AE$5999-'Flow probs &amp; rates'!AE$5:AE$5999,'Useful matrices &amp; checks'!$A342))+X342:X343*(INDEX('Flow probs &amp; rates'!AE$6:AE$5999-'Flow probs &amp; rates'!AE$5:AE$5999,'Useful matrices &amp; checks'!$A342))^2</f>
        <v>-3.1146122966298801E-3</v>
      </c>
      <c r="AF344" s="12">
        <f t="array" aca="1" ref="AF344:AF345" ca="1">R342:R343*(INDEX('Flow probs &amp; rates'!AF$6:AF$5999-'Flow probs &amp; rates'!AF$5:AF$5999,'Useful matrices &amp; checks'!$A342))+Y342:Y343*(INDEX('Flow probs &amp; rates'!AF$6:AF$5999-'Flow probs &amp; rates'!AF$5:AF$5999,'Useful matrices &amp; checks'!$A342))^2</f>
        <v>9.1301075817867546E-4</v>
      </c>
      <c r="AG344" s="12">
        <f t="array" aca="1" ref="AG344:AG345" ca="1">S342:S343*(INDEX('Flow probs &amp; rates'!AG$6:AG$5999-'Flow probs &amp; rates'!AG$5:AG$5999,'Useful matrices &amp; checks'!$A342))+Z342:Z343*(INDEX('Flow probs &amp; rates'!AG$6:AG$5999-'Flow probs &amp; rates'!AG$5:AG$5999,'Useful matrices &amp; checks'!$A342))^2</f>
        <v>-1.4156684094320283E-3</v>
      </c>
      <c r="AH344" s="12">
        <f t="array" aca="1" ref="AH344:AH345" ca="1">T342:T343*(INDEX('Flow probs &amp; rates'!AI$6:AI$5999-'Flow probs &amp; rates'!AI$5:AI$5999,'Useful matrices &amp; checks'!$A342))+AA342:AA343*(INDEX('Flow probs &amp; rates'!AI$6:AI$5999-'Flow probs &amp; rates'!AI$5:AI$5999,'Useful matrices &amp; checks'!$A342))^2</f>
        <v>1.9451749788329704E-3</v>
      </c>
      <c r="AI344" s="12">
        <f t="array" aca="1" ref="AI344:AI345" ca="1">U342:U343*(INDEX('Flow probs &amp; rates'!AJ$6:AJ$5999-'Flow probs &amp; rates'!AJ$5:AJ$5999,'Useful matrices &amp; checks'!$A342))+AB342:AB343*(INDEX('Flow probs &amp; rates'!AJ$6:AJ$5999-'Flow probs &amp; rates'!AJ$5:AJ$5999,'Useful matrices &amp; checks'!$A342))^2</f>
        <v>7.465702943762165E-3</v>
      </c>
      <c r="AJ344" s="12">
        <f t="array" aca="1" ref="AJ344:AJ345" ca="1">V342:V343*(INDEX('Flow probs &amp; rates'!AK$6:AK$5999-'Flow probs &amp; rates'!AK$5:AK$5999,'Useful matrices &amp; checks'!$A342))+AC342:AC343*(INDEX('Flow probs &amp; rates'!AK$6:AK$5999-'Flow probs &amp; rates'!AK$5:AK$5999,'Useful matrices &amp; checks'!$A342))^2</f>
        <v>6.1080255169577401E-3</v>
      </c>
      <c r="AK344" s="12"/>
      <c r="AL344" s="12"/>
      <c r="AM344" s="12">
        <f ca="1">'Useful matrices &amp; checks'!AO344</f>
        <v>1.1612687658487553E-2</v>
      </c>
      <c r="AN344" s="12">
        <f t="shared" ca="1" si="12"/>
        <v>1.1901633491669643E-2</v>
      </c>
      <c r="AO344" s="12">
        <f t="shared" ca="1" si="13"/>
        <v>-2.8894583318208981E-4</v>
      </c>
    </row>
    <row r="345" spans="1:41" x14ac:dyDescent="0.35">
      <c r="P345" s="56"/>
      <c r="Q345" s="12">
        <f ca="1"/>
        <v>1.3468170390706617</v>
      </c>
      <c r="R345" s="12">
        <f ca="1"/>
        <v>0.22848735895125968</v>
      </c>
      <c r="S345" s="12">
        <f ca="1"/>
        <v>-7.9342835508861564E-2</v>
      </c>
      <c r="T345" s="12">
        <f ca="1"/>
        <v>-6.5882332403233074E-2</v>
      </c>
      <c r="U345" s="12">
        <f ca="1"/>
        <v>-0.12217395181541724</v>
      </c>
      <c r="V345" s="12">
        <f ca="1"/>
        <v>0.59797949908381809</v>
      </c>
      <c r="W345" s="12"/>
      <c r="X345" s="12">
        <f ca="1"/>
        <v>-11.603853268431205</v>
      </c>
      <c r="Y345" s="12">
        <f ca="1"/>
        <v>-4.1641814693618855</v>
      </c>
      <c r="Z345" s="12">
        <f ca="1"/>
        <v>0.1702945851339388</v>
      </c>
      <c r="AA345" s="12">
        <f ca="1"/>
        <v>0.11741493357387675</v>
      </c>
      <c r="AB345" s="12">
        <f ca="1"/>
        <v>2.182133724656488</v>
      </c>
      <c r="AC345" s="12">
        <f ca="1"/>
        <v>-6.8118404167366737</v>
      </c>
      <c r="AD345" s="12"/>
      <c r="AE345" s="12">
        <f ca="1"/>
        <v>7.3094913805570158E-4</v>
      </c>
      <c r="AF345" s="12">
        <f ca="1"/>
        <v>-1.5812222630925072E-5</v>
      </c>
      <c r="AG345" s="12">
        <f ca="1"/>
        <v>3.3223448220720666E-4</v>
      </c>
      <c r="AH345" s="12">
        <f ca="1"/>
        <v>3.4155418243644425E-4</v>
      </c>
      <c r="AI345" s="12">
        <f ca="1"/>
        <v>-1.2929678646789601E-4</v>
      </c>
      <c r="AJ345" s="12">
        <f ca="1"/>
        <v>1.0725110514207274E-3</v>
      </c>
      <c r="AK345" s="12"/>
      <c r="AL345" s="12"/>
      <c r="AM345" s="12">
        <f ca="1">'Useful matrices &amp; checks'!AO345</f>
        <v>2.3703504152165489E-3</v>
      </c>
      <c r="AN345" s="12">
        <f t="shared" ca="1" si="12"/>
        <v>2.3321398450212587E-3</v>
      </c>
      <c r="AO345" s="12">
        <f t="shared" ca="1" si="13"/>
        <v>3.8210570195290183E-5</v>
      </c>
    </row>
    <row r="346" spans="1:41" x14ac:dyDescent="0.35">
      <c r="A346">
        <v>172</v>
      </c>
      <c r="P346" s="56" t="str">
        <f>INDEX('Flow probs &amp; rates'!$A$5:$A$5999,$A346)</f>
        <v>2004,8</v>
      </c>
      <c r="Q346" s="12">
        <f t="array" aca="1" ref="Q346:Q347" ca="1">-1*(MMULT(MINVERSE('Useful matrices &amp; checks'!$G346:$H347),'SS Taylor expansion'!C$4:C$5)-MMULT(MINVERSE('Useful matrices &amp; checks'!$G346:$H347),MMULT('SS Taylor expansion'!C$7:D$8,MMULT(MINVERSE('Useful matrices &amp; checks'!$G346:$H347),'Useful matrices &amp; checks'!$L346:$L347))))</f>
        <v>-5.545728019316722</v>
      </c>
      <c r="R346" s="12">
        <f t="array" aca="1" ref="R346:R347" ca="1">-1*(MMULT(MINVERSE('Useful matrices &amp; checks'!$G346:$H347),'SS Taylor expansion'!E$4:E$5)-MMULT(MINVERSE('Useful matrices &amp; checks'!$G346:$H347),MMULT('SS Taylor expansion'!E$7:F$8,MMULT(MINVERSE('Useful matrices &amp; checks'!$G346:$H347),'Useful matrices &amp; checks'!$L346:$L347))))</f>
        <v>-11.456616875766059</v>
      </c>
      <c r="S346" s="12">
        <f t="array" aca="1" ref="S346:S347" ca="1">-1*(MMULT(MINVERSE('Useful matrices &amp; checks'!$G346:$H347),'SS Taylor expansion'!G$4:G$5)-MMULT(MINVERSE('Useful matrices &amp; checks'!$G346:$H347),MMULT('SS Taylor expansion'!G$7:H$8,MMULT(MINVERSE('Useful matrices &amp; checks'!$G346:$H347),'Useful matrices &amp; checks'!$L346:$L347))))</f>
        <v>0.32217519955691831</v>
      </c>
      <c r="T346" s="12">
        <f t="array" aca="1" ref="T346:T347" ca="1">-1*(MMULT(MINVERSE('Useful matrices &amp; checks'!$G346:$H347),'SS Taylor expansion'!I$4:I$5)-MMULT(MINVERSE('Useful matrices &amp; checks'!$G346:$H347),MMULT('SS Taylor expansion'!I$7:J$8,MMULT(MINVERSE('Useful matrices &amp; checks'!$G346:$H347),'Useful matrices &amp; checks'!$L346:$L347))))</f>
        <v>-0.34338896358641835</v>
      </c>
      <c r="U346" s="12">
        <f t="array" aca="1" ref="U346:U347" ca="1">-1*(MMULT(MINVERSE('Useful matrices &amp; checks'!$G346:$H347),'SS Taylor expansion'!K$4:K$5)-MMULT(MINVERSE('Useful matrices &amp; checks'!$G346:$H347),MMULT('SS Taylor expansion'!K$7:L$8,MMULT(MINVERSE('Useful matrices &amp; checks'!$G346:$H347),'Useful matrices &amp; checks'!$L346:$L347))))</f>
        <v>5.7706306739251545</v>
      </c>
      <c r="V346" s="12">
        <f t="array" aca="1" ref="V346:V347" ca="1">-1*(MMULT(MINVERSE('Useful matrices &amp; checks'!$G346:$H347),'SS Taylor expansion'!M$4:M$5)-MMULT(MINVERSE('Useful matrices &amp; checks'!$G346:$H347),MMULT('SS Taylor expansion'!M$7:N$8,MMULT(MINVERSE('Useful matrices &amp; checks'!$G346:$H347),'Useful matrices &amp; checks'!$L346:$L347))))</f>
        <v>2.9772800221102056</v>
      </c>
      <c r="W346" s="12"/>
      <c r="X346" s="12">
        <f t="array" aca="1" ref="X346:X347" ca="1">(MMULT(MINVERSE('Useful matrices &amp; checks'!$G346:$H347),MMULT('SS Taylor expansion'!C$7:D$8,MMULT(MINVERSE('Useful matrices &amp; checks'!$G346:$H347),'SS Taylor expansion'!C$4:C$5)))-MMULT(MINVERSE('Useful matrices &amp; checks'!$G346:$H347),MMULT('SS Taylor expansion'!C$7:D$8,MMULT(MINVERSE('Useful matrices &amp; checks'!$G346:$H347),MMULT('SS Taylor expansion'!C$7:D$8,MMULT(MINVERSE('Useful matrices &amp; checks'!$G346:$H347),'Useful matrices &amp; checks'!$L346:$L347))))))</f>
        <v>48.032958273093122</v>
      </c>
      <c r="Y346" s="12">
        <f t="array" aca="1" ref="Y346:Y347" ca="1">(MMULT(MINVERSE('Useful matrices &amp; checks'!$G346:$H347),MMULT('SS Taylor expansion'!E$7:F$8,MMULT(MINVERSE('Useful matrices &amp; checks'!$G346:$H347),'SS Taylor expansion'!E$4:E$5)))-MMULT(MINVERSE('Useful matrices &amp; checks'!$G346:$H347),MMULT('SS Taylor expansion'!E$7:F$8,MMULT(MINVERSE('Useful matrices &amp; checks'!$G346:$H347),MMULT('SS Taylor expansion'!E$7:F$8,MMULT(MINVERSE('Useful matrices &amp; checks'!$G346:$H347),'Useful matrices &amp; checks'!$L346:$L347))))))</f>
        <v>204.99108862416492</v>
      </c>
      <c r="Z346" s="12">
        <f t="array" aca="1" ref="Z346:Z347" ca="1">(MMULT(MINVERSE('Useful matrices &amp; checks'!$G346:$H347),MMULT('SS Taylor expansion'!G$7:H$8,MMULT(MINVERSE('Useful matrices &amp; checks'!$G346:$H347),'SS Taylor expansion'!G$4:G$5)))-MMULT(MINVERSE('Useful matrices &amp; checks'!$G346:$H347),MMULT('SS Taylor expansion'!G$7:H$8,MMULT(MINVERSE('Useful matrices &amp; checks'!$G346:$H347),MMULT('SS Taylor expansion'!G$7:H$8,MMULT(MINVERSE('Useful matrices &amp; checks'!$G346:$H347),'Useful matrices &amp; checks'!$L346:$L347))))))</f>
        <v>-0.69215415864917651</v>
      </c>
      <c r="AA346" s="12">
        <f t="array" aca="1" ref="AA346:AA347" ca="1">(MMULT(MINVERSE('Useful matrices &amp; checks'!$G346:$H347),MMULT('SS Taylor expansion'!I$7:J$8,MMULT(MINVERSE('Useful matrices &amp; checks'!$G346:$H347),'SS Taylor expansion'!I$4:I$5)))-MMULT(MINVERSE('Useful matrices &amp; checks'!$G346:$H347),MMULT('SS Taylor expansion'!I$7:J$8,MMULT(MINVERSE('Useful matrices &amp; checks'!$G346:$H347),MMULT('SS Taylor expansion'!I$7:J$8,MMULT(MINVERSE('Useful matrices &amp; checks'!$G346:$H347),'Useful matrices &amp; checks'!$L346:$L347))))))</f>
        <v>0.60515351135139228</v>
      </c>
      <c r="AB346" s="12">
        <f t="array" aca="1" ref="AB346:AB347" ca="1">(MMULT(MINVERSE('Useful matrices &amp; checks'!$G346:$H347),MMULT('SS Taylor expansion'!K$7:L$8,MMULT(MINVERSE('Useful matrices &amp; checks'!$G346:$H347),'SS Taylor expansion'!K$4:K$5)))-MMULT(MINVERSE('Useful matrices &amp; checks'!$G346:$H347),MMULT('SS Taylor expansion'!K$7:L$8,MMULT(MINVERSE('Useful matrices &amp; checks'!$G346:$H347),MMULT('SS Taylor expansion'!K$7:L$8,MMULT(MINVERSE('Useful matrices &amp; checks'!$G346:$H347),'Useful matrices &amp; checks'!$L346:$L347))))))</f>
        <v>-101.02487926937715</v>
      </c>
      <c r="AC346" s="12">
        <f t="array" aca="1" ref="AC346:AC347" ca="1">(MMULT(MINVERSE('Useful matrices &amp; checks'!$G346:$H347),MMULT('SS Taylor expansion'!M$7:N$8,MMULT(MINVERSE('Useful matrices &amp; checks'!$G346:$H347),'SS Taylor expansion'!M$4:M$5)))-MMULT(MINVERSE('Useful matrices &amp; checks'!$G346:$H347),MMULT('SS Taylor expansion'!M$7:N$8,MMULT(MINVERSE('Useful matrices &amp; checks'!$G346:$H347),MMULT('SS Taylor expansion'!M$7:N$8,MMULT(MINVERSE('Useful matrices &amp; checks'!$G346:$H347),'Useful matrices &amp; checks'!$L346:$L347))))))</f>
        <v>-32.731785870032127</v>
      </c>
      <c r="AD346" s="12"/>
      <c r="AE346" s="12">
        <f t="array" aca="1" ref="AE346:AE347" ca="1">Q344:Q345*(INDEX('Flow probs &amp; rates'!AE$6:AE$5999-'Flow probs &amp; rates'!AE$5:AE$5999,'Useful matrices &amp; checks'!$A344))+X344:X345*(INDEX('Flow probs &amp; rates'!AE$6:AE$5999-'Flow probs &amp; rates'!AE$5:AE$5999,'Useful matrices &amp; checks'!$A344))^2</f>
        <v>-2.772457845576418E-4</v>
      </c>
      <c r="AF346" s="12">
        <f t="array" aca="1" ref="AF346:AF347" ca="1">R344:R345*(INDEX('Flow probs &amp; rates'!AF$6:AF$5999-'Flow probs &amp; rates'!AF$5:AF$5999,'Useful matrices &amp; checks'!$A344))+Y344:Y345*(INDEX('Flow probs &amp; rates'!AF$6:AF$5999-'Flow probs &amp; rates'!AF$5:AF$5999,'Useful matrices &amp; checks'!$A344))^2</f>
        <v>6.1130479174397916E-3</v>
      </c>
      <c r="AG346" s="12">
        <f t="array" aca="1" ref="AG346:AG347" ca="1">S344:S345*(INDEX('Flow probs &amp; rates'!AG$6:AG$5999-'Flow probs &amp; rates'!AG$5:AG$5999,'Useful matrices &amp; checks'!$A344))+Z344:Z345*(INDEX('Flow probs &amp; rates'!AG$6:AG$5999-'Flow probs &amp; rates'!AG$5:AG$5999,'Useful matrices &amp; checks'!$A344))^2</f>
        <v>-9.249283172284347E-4</v>
      </c>
      <c r="AH346" s="12">
        <f t="array" aca="1" ref="AH346:AH347" ca="1">T344:T345*(INDEX('Flow probs &amp; rates'!AI$6:AI$5999-'Flow probs &amp; rates'!AI$5:AI$5999,'Useful matrices &amp; checks'!$A344))+AA344:AA345*(INDEX('Flow probs &amp; rates'!AI$6:AI$5999-'Flow probs &amp; rates'!AI$5:AI$5999,'Useful matrices &amp; checks'!$A344))^2</f>
        <v>-1.8407651781006673E-3</v>
      </c>
      <c r="AI346" s="12">
        <f t="array" aca="1" ref="AI346:AI347" ca="1">U344:U345*(INDEX('Flow probs &amp; rates'!AJ$6:AJ$5999-'Flow probs &amp; rates'!AJ$5:AJ$5999,'Useful matrices &amp; checks'!$A344))+AB344:AB345*(INDEX('Flow probs &amp; rates'!AJ$6:AJ$5999-'Flow probs &amp; rates'!AJ$5:AJ$5999,'Useful matrices &amp; checks'!$A344))^2</f>
        <v>6.9301099791922536E-3</v>
      </c>
      <c r="AJ346" s="12">
        <f t="array" aca="1" ref="AJ346:AJ347" ca="1">V344:V345*(INDEX('Flow probs &amp; rates'!AK$6:AK$5999-'Flow probs &amp; rates'!AK$5:AK$5999,'Useful matrices &amp; checks'!$A344))+AC344:AC345*(INDEX('Flow probs &amp; rates'!AK$6:AK$5999-'Flow probs &amp; rates'!AK$5:AK$5999,'Useful matrices &amp; checks'!$A344))^2</f>
        <v>2.9715546942835455E-3</v>
      </c>
      <c r="AK346" s="12"/>
      <c r="AL346" s="12"/>
      <c r="AM346" s="12">
        <f ca="1">'Useful matrices &amp; checks'!AO346</f>
        <v>1.2789062138296003E-2</v>
      </c>
      <c r="AN346" s="12">
        <f t="shared" ca="1" si="12"/>
        <v>1.2971773311028847E-2</v>
      </c>
      <c r="AO346" s="12">
        <f t="shared" ca="1" si="13"/>
        <v>-1.8271117273284398E-4</v>
      </c>
    </row>
    <row r="347" spans="1:41" x14ac:dyDescent="0.35">
      <c r="Q347" s="12">
        <f ca="1"/>
        <v>1.3755884622412682</v>
      </c>
      <c r="R347" s="12">
        <f ca="1"/>
        <v>0.24720419379048761</v>
      </c>
      <c r="S347" s="12">
        <f ca="1"/>
        <v>-7.991385184904512E-2</v>
      </c>
      <c r="T347" s="12">
        <f ca="1"/>
        <v>-6.555269670614107E-2</v>
      </c>
      <c r="U347" s="12">
        <f ca="1"/>
        <v>-0.12451530140872757</v>
      </c>
      <c r="V347" s="12">
        <f ca="1"/>
        <v>0.56836053279134124</v>
      </c>
      <c r="W347" s="12"/>
      <c r="X347" s="12">
        <f ca="1"/>
        <v>-11.914320893061749</v>
      </c>
      <c r="Y347" s="12">
        <f ca="1"/>
        <v>-4.4231780941162588</v>
      </c>
      <c r="Z347" s="12">
        <f ca="1"/>
        <v>0.17168517305820349</v>
      </c>
      <c r="AA347" s="12">
        <f ca="1"/>
        <v>0.11552335338899374</v>
      </c>
      <c r="AB347" s="12">
        <f ca="1"/>
        <v>2.1798558949277789</v>
      </c>
      <c r="AC347" s="12">
        <f ca="1"/>
        <v>-6.2484734785268845</v>
      </c>
      <c r="AD347" s="12"/>
      <c r="AE347" s="12">
        <f ca="1"/>
        <v>6.9066022717314201E-5</v>
      </c>
      <c r="AF347" s="12">
        <f ca="1"/>
        <v>-1.221341257673604E-4</v>
      </c>
      <c r="AG347" s="12">
        <f ca="1"/>
        <v>2.3041331456675348E-4</v>
      </c>
      <c r="AH347" s="12">
        <f ca="1"/>
        <v>-3.4140028450567987E-4</v>
      </c>
      <c r="AI347" s="12">
        <f ca="1"/>
        <v>-1.3845841472395797E-4</v>
      </c>
      <c r="AJ347" s="12">
        <f ca="1"/>
        <v>5.5112386420703519E-4</v>
      </c>
      <c r="AK347" s="12"/>
      <c r="AL347" s="12"/>
      <c r="AM347" s="12">
        <f ca="1">'Useful matrices &amp; checks'!AO347</f>
        <v>2.3026019305882883E-4</v>
      </c>
      <c r="AN347" s="12">
        <f t="shared" ca="1" si="12"/>
        <v>2.4861037649410463E-4</v>
      </c>
      <c r="AO347" s="12">
        <f t="shared" ca="1" si="13"/>
        <v>-1.8350183435275798E-5</v>
      </c>
    </row>
    <row r="348" spans="1:41" x14ac:dyDescent="0.35">
      <c r="A348">
        <v>173</v>
      </c>
      <c r="P348" s="56" t="str">
        <f>INDEX('Flow probs &amp; rates'!$A$5:$A$5999,$A348)</f>
        <v>2004,9</v>
      </c>
      <c r="Q348" s="12">
        <f t="array" aca="1" ref="Q348:Q349" ca="1">-1*(MMULT(MINVERSE('Useful matrices &amp; checks'!$G348:$H349),'SS Taylor expansion'!C$4:C$5)-MMULT(MINVERSE('Useful matrices &amp; checks'!$G348:$H349),MMULT('SS Taylor expansion'!C$7:D$8,MMULT(MINVERSE('Useful matrices &amp; checks'!$G348:$H349),'Useful matrices &amp; checks'!$L348:$L349))))</f>
        <v>-5.3621182089694193</v>
      </c>
      <c r="R348" s="12">
        <f t="array" aca="1" ref="R348:R349" ca="1">-1*(MMULT(MINVERSE('Useful matrices &amp; checks'!$G348:$H349),'SS Taylor expansion'!E$4:E$5)-MMULT(MINVERSE('Useful matrices &amp; checks'!$G348:$H349),MMULT('SS Taylor expansion'!E$7:F$8,MMULT(MINVERSE('Useful matrices &amp; checks'!$G348:$H349),'Useful matrices &amp; checks'!$L348:$L349))))</f>
        <v>-11.222413262850386</v>
      </c>
      <c r="S348" s="12">
        <f t="array" aca="1" ref="S348:S349" ca="1">-1*(MMULT(MINVERSE('Useful matrices &amp; checks'!$G348:$H349),'SS Taylor expansion'!G$4:G$5)-MMULT(MINVERSE('Useful matrices &amp; checks'!$G348:$H349),MMULT('SS Taylor expansion'!G$7:H$8,MMULT(MINVERSE('Useful matrices &amp; checks'!$G348:$H349),'Useful matrices &amp; checks'!$L348:$L349))))</f>
        <v>0.29638987270215128</v>
      </c>
      <c r="T348" s="12">
        <f t="array" aca="1" ref="T348:T349" ca="1">-1*(MMULT(MINVERSE('Useful matrices &amp; checks'!$G348:$H349),'SS Taylor expansion'!I$4:I$5)-MMULT(MINVERSE('Useful matrices &amp; checks'!$G348:$H349),MMULT('SS Taylor expansion'!I$7:J$8,MMULT(MINVERSE('Useful matrices &amp; checks'!$G348:$H349),'Useful matrices &amp; checks'!$L348:$L349))))</f>
        <v>-0.32392648526684736</v>
      </c>
      <c r="U348" s="12">
        <f t="array" aca="1" ref="U348:U349" ca="1">-1*(MMULT(MINVERSE('Useful matrices &amp; checks'!$G348:$H349),'SS Taylor expansion'!K$4:K$5)-MMULT(MINVERSE('Useful matrices &amp; checks'!$G348:$H349),MMULT('SS Taylor expansion'!K$7:L$8,MMULT(MINVERSE('Useful matrices &amp; checks'!$G348:$H349),'Useful matrices &amp; checks'!$L348:$L349))))</f>
        <v>5.7870948610643502</v>
      </c>
      <c r="V348" s="12">
        <f t="array" aca="1" ref="V348:V349" ca="1">-1*(MMULT(MINVERSE('Useful matrices &amp; checks'!$G348:$H349),'SS Taylor expansion'!M$4:M$5)-MMULT(MINVERSE('Useful matrices &amp; checks'!$G348:$H349),MMULT('SS Taylor expansion'!M$7:N$8,MMULT(MINVERSE('Useful matrices &amp; checks'!$G348:$H349),'Useful matrices &amp; checks'!$L348:$L349))))</f>
        <v>3.0219955901019384</v>
      </c>
      <c r="W348" s="12"/>
      <c r="X348" s="12">
        <f t="array" aca="1" ref="X348:X349" ca="1">(MMULT(MINVERSE('Useful matrices &amp; checks'!$G348:$H349),MMULT('SS Taylor expansion'!C$7:D$8,MMULT(MINVERSE('Useful matrices &amp; checks'!$G348:$H349),'SS Taylor expansion'!C$4:C$5)))-MMULT(MINVERSE('Useful matrices &amp; checks'!$G348:$H349),MMULT('SS Taylor expansion'!C$7:D$8,MMULT(MINVERSE('Useful matrices &amp; checks'!$G348:$H349),MMULT('SS Taylor expansion'!C$7:D$8,MMULT(MINVERSE('Useful matrices &amp; checks'!$G348:$H349),'Useful matrices &amp; checks'!$L348:$L349))))))</f>
        <v>45.168378370767357</v>
      </c>
      <c r="Y348" s="12">
        <f t="array" aca="1" ref="Y348:Y349" ca="1">(MMULT(MINVERSE('Useful matrices &amp; checks'!$G348:$H349),MMULT('SS Taylor expansion'!E$7:F$8,MMULT(MINVERSE('Useful matrices &amp; checks'!$G348:$H349),'SS Taylor expansion'!E$4:E$5)))-MMULT(MINVERSE('Useful matrices &amp; checks'!$G348:$H349),MMULT('SS Taylor expansion'!E$7:F$8,MMULT(MINVERSE('Useful matrices &amp; checks'!$G348:$H349),MMULT('SS Taylor expansion'!E$7:F$8,MMULT(MINVERSE('Useful matrices &amp; checks'!$G348:$H349),'Useful matrices &amp; checks'!$L348:$L349))))))</f>
        <v>197.84917608721645</v>
      </c>
      <c r="Z348" s="12">
        <f t="array" aca="1" ref="Z348:Z349" ca="1">(MMULT(MINVERSE('Useful matrices &amp; checks'!$G348:$H349),MMULT('SS Taylor expansion'!G$7:H$8,MMULT(MINVERSE('Useful matrices &amp; checks'!$G348:$H349),'SS Taylor expansion'!G$4:G$5)))-MMULT(MINVERSE('Useful matrices &amp; checks'!$G348:$H349),MMULT('SS Taylor expansion'!G$7:H$8,MMULT(MINVERSE('Useful matrices &amp; checks'!$G348:$H349),MMULT('SS Taylor expansion'!G$7:H$8,MMULT(MINVERSE('Useful matrices &amp; checks'!$G348:$H349),'Useful matrices &amp; checks'!$L348:$L349))))))</f>
        <v>-0.59551507618718291</v>
      </c>
      <c r="AA348" s="12">
        <f t="array" aca="1" ref="AA348:AA349" ca="1">(MMULT(MINVERSE('Useful matrices &amp; checks'!$G348:$H349),MMULT('SS Taylor expansion'!I$7:J$8,MMULT(MINVERSE('Useful matrices &amp; checks'!$G348:$H349),'SS Taylor expansion'!I$4:I$5)))-MMULT(MINVERSE('Useful matrices &amp; checks'!$G348:$H349),MMULT('SS Taylor expansion'!I$7:J$8,MMULT(MINVERSE('Useful matrices &amp; checks'!$G348:$H349),MMULT('SS Taylor expansion'!I$7:J$8,MMULT(MINVERSE('Useful matrices &amp; checks'!$G348:$H349),'Useful matrices &amp; checks'!$L348:$L349))))))</f>
        <v>0.5373620228057131</v>
      </c>
      <c r="AB348" s="12">
        <f t="array" aca="1" ref="AB348:AB349" ca="1">(MMULT(MINVERSE('Useful matrices &amp; checks'!$G348:$H349),MMULT('SS Taylor expansion'!K$7:L$8,MMULT(MINVERSE('Useful matrices &amp; checks'!$G348:$H349),'SS Taylor expansion'!K$4:K$5)))-MMULT(MINVERSE('Useful matrices &amp; checks'!$G348:$H349),MMULT('SS Taylor expansion'!K$7:L$8,MMULT(MINVERSE('Useful matrices &amp; checks'!$G348:$H349),MMULT('SS Taylor expansion'!K$7:L$8,MMULT(MINVERSE('Useful matrices &amp; checks'!$G348:$H349),'Useful matrices &amp; checks'!$L348:$L349))))))</f>
        <v>-99.998087232158156</v>
      </c>
      <c r="AC348" s="12">
        <f t="array" aca="1" ref="AC348:AC349" ca="1">(MMULT(MINVERSE('Useful matrices &amp; checks'!$G348:$H349),MMULT('SS Taylor expansion'!M$7:N$8,MMULT(MINVERSE('Useful matrices &amp; checks'!$G348:$H349),'SS Taylor expansion'!M$4:M$5)))-MMULT(MINVERSE('Useful matrices &amp; checks'!$G348:$H349),MMULT('SS Taylor expansion'!M$7:N$8,MMULT(MINVERSE('Useful matrices &amp; checks'!$G348:$H349),MMULT('SS Taylor expansion'!M$7:N$8,MMULT(MINVERSE('Useful matrices &amp; checks'!$G348:$H349),'Useful matrices &amp; checks'!$L348:$L349))))))</f>
        <v>-32.834339562036362</v>
      </c>
      <c r="AD348" s="12"/>
      <c r="AE348" s="12">
        <f t="array" aca="1" ref="AE348:AE349" ca="1">Q346:Q347*(INDEX('Flow probs &amp; rates'!AE$6:AE$5999-'Flow probs &amp; rates'!AE$5:AE$5999,'Useful matrices &amp; checks'!$A346))+X346:X347*(INDEX('Flow probs &amp; rates'!AE$6:AE$5999-'Flow probs &amp; rates'!AE$5:AE$5999,'Useful matrices &amp; checks'!$A346))^2</f>
        <v>-9.7230374228387563E-4</v>
      </c>
      <c r="AF348" s="12">
        <f t="array" aca="1" ref="AF348:AF349" ca="1">R346:R347*(INDEX('Flow probs &amp; rates'!AF$6:AF$5999-'Flow probs &amp; rates'!AF$5:AF$5999,'Useful matrices &amp; checks'!$A346))+Y346:Y347*(INDEX('Flow probs &amp; rates'!AF$6:AF$5999-'Flow probs &amp; rates'!AF$5:AF$5999,'Useful matrices &amp; checks'!$A346))^2</f>
        <v>-5.9207746924094572E-3</v>
      </c>
      <c r="AG348" s="12">
        <f t="array" aca="1" ref="AG348:AG349" ca="1">S346:S347*(INDEX('Flow probs &amp; rates'!AG$6:AG$5999-'Flow probs &amp; rates'!AG$5:AG$5999,'Useful matrices &amp; checks'!$A346))+Z346:Z347*(INDEX('Flow probs &amp; rates'!AG$6:AG$5999-'Flow probs &amp; rates'!AG$5:AG$5999,'Useful matrices &amp; checks'!$A346))^2</f>
        <v>6.3617347373006571E-3</v>
      </c>
      <c r="AH348" s="12">
        <f t="array" aca="1" ref="AH348:AH349" ca="1">T346:T347*(INDEX('Flow probs &amp; rates'!AI$6:AI$5999-'Flow probs &amp; rates'!AI$5:AI$5999,'Useful matrices &amp; checks'!$A346))+AA346:AA347*(INDEX('Flow probs &amp; rates'!AI$6:AI$5999-'Flow probs &amp; rates'!AI$5:AI$5999,'Useful matrices &amp; checks'!$A346))^2</f>
        <v>-4.1949673215069296E-3</v>
      </c>
      <c r="AI348" s="12">
        <f t="array" aca="1" ref="AI348:AI349" ca="1">U346:U347*(INDEX('Flow probs &amp; rates'!AJ$6:AJ$5999-'Flow probs &amp; rates'!AJ$5:AJ$5999,'Useful matrices &amp; checks'!$A346))+AB346:AB347*(INDEX('Flow probs &amp; rates'!AJ$6:AJ$5999-'Flow probs &amp; rates'!AJ$5:AJ$5999,'Useful matrices &amp; checks'!$A346))^2</f>
        <v>1.0247020762180195E-3</v>
      </c>
      <c r="AJ348" s="12">
        <f t="array" aca="1" ref="AJ348:AJ349" ca="1">V346:V347*(INDEX('Flow probs &amp; rates'!AK$6:AK$5999-'Flow probs &amp; rates'!AK$5:AK$5999,'Useful matrices &amp; checks'!$A346))+AC346:AC347*(INDEX('Flow probs &amp; rates'!AK$6:AK$5999-'Flow probs &amp; rates'!AK$5:AK$5999,'Useful matrices &amp; checks'!$A346))^2</f>
        <v>-1.075140332393806E-4</v>
      </c>
      <c r="AK348" s="12"/>
      <c r="AL348" s="12"/>
      <c r="AM348" s="12">
        <f ca="1">'Useful matrices &amp; checks'!AO348</f>
        <v>-3.7331682180810066E-3</v>
      </c>
      <c r="AN348" s="12">
        <f t="shared" ca="1" si="12"/>
        <v>-3.8091229759209663E-3</v>
      </c>
      <c r="AO348" s="12">
        <f t="shared" ca="1" si="13"/>
        <v>7.5954757839959662E-5</v>
      </c>
    </row>
    <row r="349" spans="1:41" x14ac:dyDescent="0.35">
      <c r="P349" s="56"/>
      <c r="Q349" s="12">
        <f ca="1"/>
        <v>1.2789915325865686</v>
      </c>
      <c r="R349" s="12">
        <f ca="1"/>
        <v>0.22300402567133204</v>
      </c>
      <c r="S349" s="12">
        <f ca="1"/>
        <v>-7.0695968040458454E-2</v>
      </c>
      <c r="T349" s="12">
        <f ca="1"/>
        <v>-5.8369470897924026E-2</v>
      </c>
      <c r="U349" s="12">
        <f ca="1"/>
        <v>-0.1149971419455143</v>
      </c>
      <c r="V349" s="12">
        <f ca="1"/>
        <v>0.54454418416820616</v>
      </c>
      <c r="W349" s="12"/>
      <c r="X349" s="12">
        <f ca="1"/>
        <v>-10.773722477852823</v>
      </c>
      <c r="Y349" s="12">
        <f ca="1"/>
        <v>-3.9315218313390785</v>
      </c>
      <c r="Z349" s="12">
        <f ca="1"/>
        <v>0.1420443769212317</v>
      </c>
      <c r="AA349" s="12">
        <f ca="1"/>
        <v>9.6829183096803717E-2</v>
      </c>
      <c r="AB349" s="12">
        <f ca="1"/>
        <v>1.987092748225912</v>
      </c>
      <c r="AC349" s="12">
        <f ca="1"/>
        <v>-5.916536975789505</v>
      </c>
      <c r="AD349" s="12"/>
      <c r="AE349" s="12">
        <f ca="1"/>
        <v>2.4117479346643045E-4</v>
      </c>
      <c r="AF349" s="12">
        <f ca="1"/>
        <v>1.2775502142767903E-4</v>
      </c>
      <c r="AG349" s="12">
        <f ca="1"/>
        <v>-1.577994606657338E-3</v>
      </c>
      <c r="AH349" s="12">
        <f ca="1"/>
        <v>-8.0081612887861946E-4</v>
      </c>
      <c r="AI349" s="12">
        <f ca="1"/>
        <v>-2.2110423467396985E-5</v>
      </c>
      <c r="AJ349" s="12">
        <f ca="1"/>
        <v>-2.0524348654034136E-5</v>
      </c>
      <c r="AK349" s="12"/>
      <c r="AL349" s="12"/>
      <c r="AM349" s="12">
        <f ca="1">'Useful matrices &amp; checks'!AO349</f>
        <v>-2.0116701716358446E-3</v>
      </c>
      <c r="AN349" s="12">
        <f t="shared" ca="1" si="12"/>
        <v>-2.052515692763279E-3</v>
      </c>
      <c r="AO349" s="12">
        <f t="shared" ca="1" si="13"/>
        <v>4.0845521127434465E-5</v>
      </c>
    </row>
    <row r="350" spans="1:41" x14ac:dyDescent="0.35">
      <c r="A350">
        <v>174</v>
      </c>
      <c r="P350" s="56" t="str">
        <f>INDEX('Flow probs &amp; rates'!$A$5:$A$5999,$A350)</f>
        <v>2004,10</v>
      </c>
      <c r="Q350" s="12">
        <f t="array" aca="1" ref="Q350:Q351" ca="1">-1*(MMULT(MINVERSE('Useful matrices &amp; checks'!$G350:$H351),'SS Taylor expansion'!C$4:C$5)-MMULT(MINVERSE('Useful matrices &amp; checks'!$G350:$H351),MMULT('SS Taylor expansion'!C$7:D$8,MMULT(MINVERSE('Useful matrices &amp; checks'!$G350:$H351),'Useful matrices &amp; checks'!$L350:$L351))))</f>
        <v>-5.2159759884133905</v>
      </c>
      <c r="R350" s="12">
        <f t="array" aca="1" ref="R350:R351" ca="1">-1*(MMULT(MINVERSE('Useful matrices &amp; checks'!$G350:$H351),'SS Taylor expansion'!E$4:E$5)-MMULT(MINVERSE('Useful matrices &amp; checks'!$G350:$H351),MMULT('SS Taylor expansion'!E$7:F$8,MMULT(MINVERSE('Useful matrices &amp; checks'!$G350:$H351),'Useful matrices &amp; checks'!$L350:$L351))))</f>
        <v>-10.798822279772025</v>
      </c>
      <c r="S350" s="12">
        <f t="array" aca="1" ref="S350:S351" ca="1">-1*(MMULT(MINVERSE('Useful matrices &amp; checks'!$G350:$H351),'SS Taylor expansion'!G$4:G$5)-MMULT(MINVERSE('Useful matrices &amp; checks'!$G350:$H351),MMULT('SS Taylor expansion'!G$7:H$8,MMULT(MINVERSE('Useful matrices &amp; checks'!$G350:$H351),'Useful matrices &amp; checks'!$L350:$L351))))</f>
        <v>0.30167682051368677</v>
      </c>
      <c r="T350" s="12">
        <f t="array" aca="1" ref="T350:T351" ca="1">-1*(MMULT(MINVERSE('Useful matrices &amp; checks'!$G350:$H351),'SS Taylor expansion'!I$4:I$5)-MMULT(MINVERSE('Useful matrices &amp; checks'!$G350:$H351),MMULT('SS Taylor expansion'!I$7:J$8,MMULT(MINVERSE('Useful matrices &amp; checks'!$G350:$H351),'Useful matrices &amp; checks'!$L350:$L351))))</f>
        <v>-0.322895527574315</v>
      </c>
      <c r="U350" s="12">
        <f t="array" aca="1" ref="U350:U351" ca="1">-1*(MMULT(MINVERSE('Useful matrices &amp; checks'!$G350:$H351),'SS Taylor expansion'!K$4:K$5)-MMULT(MINVERSE('Useful matrices &amp; checks'!$G350:$H351),MMULT('SS Taylor expansion'!K$7:L$8,MMULT(MINVERSE('Useful matrices &amp; checks'!$G350:$H351),'Useful matrices &amp; checks'!$L350:$L351))))</f>
        <v>6.3768708315805291</v>
      </c>
      <c r="V350" s="12">
        <f t="array" aca="1" ref="V350:V351" ca="1">-1*(MMULT(MINVERSE('Useful matrices &amp; checks'!$G350:$H351),'SS Taylor expansion'!M$4:M$5)-MMULT(MINVERSE('Useful matrices &amp; checks'!$G350:$H351),MMULT('SS Taylor expansion'!M$7:N$8,MMULT(MINVERSE('Useful matrices &amp; checks'!$G350:$H351),'Useful matrices &amp; checks'!$L350:$L351))))</f>
        <v>3.2967566971862405</v>
      </c>
      <c r="W350" s="12"/>
      <c r="X350" s="12">
        <f t="array" aca="1" ref="X350:X351" ca="1">(MMULT(MINVERSE('Useful matrices &amp; checks'!$G350:$H351),MMULT('SS Taylor expansion'!C$7:D$8,MMULT(MINVERSE('Useful matrices &amp; checks'!$G350:$H351),'SS Taylor expansion'!C$4:C$5)))-MMULT(MINVERSE('Useful matrices &amp; checks'!$G350:$H351),MMULT('SS Taylor expansion'!C$7:D$8,MMULT(MINVERSE('Useful matrices &amp; checks'!$G350:$H351),MMULT('SS Taylor expansion'!C$7:D$8,MMULT(MINVERSE('Useful matrices &amp; checks'!$G350:$H351),'Useful matrices &amp; checks'!$L350:$L351))))))</f>
        <v>44.84574593033863</v>
      </c>
      <c r="Y350" s="12">
        <f t="array" aca="1" ref="Y350:Y351" ca="1">(MMULT(MINVERSE('Useful matrices &amp; checks'!$G350:$H351),MMULT('SS Taylor expansion'!E$7:F$8,MMULT(MINVERSE('Useful matrices &amp; checks'!$G350:$H351),'SS Taylor expansion'!E$4:E$5)))-MMULT(MINVERSE('Useful matrices &amp; checks'!$G350:$H351),MMULT('SS Taylor expansion'!E$7:F$8,MMULT(MINVERSE('Useful matrices &amp; checks'!$G350:$H351),MMULT('SS Taylor expansion'!E$7:F$8,MMULT(MINVERSE('Useful matrices &amp; checks'!$G350:$H351),'Useful matrices &amp; checks'!$L350:$L351))))))</f>
        <v>192.22190322926312</v>
      </c>
      <c r="Z350" s="12">
        <f t="array" aca="1" ref="Z350:Z351" ca="1">(MMULT(MINVERSE('Useful matrices &amp; checks'!$G350:$H351),MMULT('SS Taylor expansion'!G$7:H$8,MMULT(MINVERSE('Useful matrices &amp; checks'!$G350:$H351),'SS Taylor expansion'!G$4:G$5)))-MMULT(MINVERSE('Useful matrices &amp; checks'!$G350:$H351),MMULT('SS Taylor expansion'!G$7:H$8,MMULT(MINVERSE('Useful matrices &amp; checks'!$G350:$H351),MMULT('SS Taylor expansion'!G$7:H$8,MMULT(MINVERSE('Useful matrices &amp; checks'!$G350:$H351),'Useful matrices &amp; checks'!$L350:$L351))))))</f>
        <v>-0.59057760038259666</v>
      </c>
      <c r="AA350" s="12">
        <f t="array" aca="1" ref="AA350:AA351" ca="1">(MMULT(MINVERSE('Useful matrices &amp; checks'!$G350:$H351),MMULT('SS Taylor expansion'!I$7:J$8,MMULT(MINVERSE('Useful matrices &amp; checks'!$G350:$H351),'SS Taylor expansion'!I$4:I$5)))-MMULT(MINVERSE('Useful matrices &amp; checks'!$G350:$H351),MMULT('SS Taylor expansion'!I$7:J$8,MMULT(MINVERSE('Useful matrices &amp; checks'!$G350:$H351),MMULT('SS Taylor expansion'!I$7:J$8,MMULT(MINVERSE('Useful matrices &amp; checks'!$G350:$H351),'Useful matrices &amp; checks'!$L350:$L351))))))</f>
        <v>0.53224512425131199</v>
      </c>
      <c r="AB350" s="12">
        <f t="array" aca="1" ref="AB350:AB351" ca="1">(MMULT(MINVERSE('Useful matrices &amp; checks'!$G350:$H351),MMULT('SS Taylor expansion'!K$7:L$8,MMULT(MINVERSE('Useful matrices &amp; checks'!$G350:$H351),'SS Taylor expansion'!K$4:K$5)))-MMULT(MINVERSE('Useful matrices &amp; checks'!$G350:$H351),MMULT('SS Taylor expansion'!K$7:L$8,MMULT(MINVERSE('Useful matrices &amp; checks'!$G350:$H351),MMULT('SS Taylor expansion'!K$7:L$8,MMULT(MINVERSE('Useful matrices &amp; checks'!$G350:$H351),'Useful matrices &amp; checks'!$L350:$L351))))))</f>
        <v>-111.53763358833973</v>
      </c>
      <c r="AC350" s="12">
        <f t="array" aca="1" ref="AC350:AC351" ca="1">(MMULT(MINVERSE('Useful matrices &amp; checks'!$G350:$H351),MMULT('SS Taylor expansion'!M$7:N$8,MMULT(MINVERSE('Useful matrices &amp; checks'!$G350:$H351),'SS Taylor expansion'!M$4:M$5)))-MMULT(MINVERSE('Useful matrices &amp; checks'!$G350:$H351),MMULT('SS Taylor expansion'!M$7:N$8,MMULT(MINVERSE('Useful matrices &amp; checks'!$G350:$H351),MMULT('SS Taylor expansion'!M$7:N$8,MMULT(MINVERSE('Useful matrices &amp; checks'!$G350:$H351),'Useful matrices &amp; checks'!$L350:$L351))))))</f>
        <v>-35.772610388494016</v>
      </c>
      <c r="AD350" s="12"/>
      <c r="AE350" s="12">
        <f t="array" aca="1" ref="AE350:AE351" ca="1">Q348:Q349*(INDEX('Flow probs &amp; rates'!AE$6:AE$5999-'Flow probs &amp; rates'!AE$5:AE$5999,'Useful matrices &amp; checks'!$A348))+X348:X349*(INDEX('Flow probs &amp; rates'!AE$6:AE$5999-'Flow probs &amp; rates'!AE$5:AE$5999,'Useful matrices &amp; checks'!$A348))^2</f>
        <v>-2.3621735455967669E-3</v>
      </c>
      <c r="AF350" s="12">
        <f t="array" aca="1" ref="AF350:AF351" ca="1">R348:R349*(INDEX('Flow probs &amp; rates'!AF$6:AF$5999-'Flow probs &amp; rates'!AF$5:AF$5999,'Useful matrices &amp; checks'!$A348))+Y348:Y349*(INDEX('Flow probs &amp; rates'!AF$6:AF$5999-'Flow probs &amp; rates'!AF$5:AF$5999,'Useful matrices &amp; checks'!$A348))^2</f>
        <v>-1.3066403188949659E-2</v>
      </c>
      <c r="AG350" s="12">
        <f t="array" aca="1" ref="AG350:AG351" ca="1">S348:S349*(INDEX('Flow probs &amp; rates'!AG$6:AG$5999-'Flow probs &amp; rates'!AG$5:AG$5999,'Useful matrices &amp; checks'!$A348))+Z348:Z349*(INDEX('Flow probs &amp; rates'!AG$6:AG$5999-'Flow probs &amp; rates'!AG$5:AG$5999,'Useful matrices &amp; checks'!$A348))^2</f>
        <v>2.594165247401837E-4</v>
      </c>
      <c r="AH350" s="12">
        <f t="array" aca="1" ref="AH350:AH351" ca="1">T348:T349*(INDEX('Flow probs &amp; rates'!AI$6:AI$5999-'Flow probs &amp; rates'!AI$5:AI$5999,'Useful matrices &amp; checks'!$A348))+AA348:AA349*(INDEX('Flow probs &amp; rates'!AI$6:AI$5999-'Flow probs &amp; rates'!AI$5:AI$5999,'Useful matrices &amp; checks'!$A348))^2</f>
        <v>-3.1682961394950172E-3</v>
      </c>
      <c r="AI350" s="12">
        <f t="array" aca="1" ref="AI350:AI351" ca="1">U348:U349*(INDEX('Flow probs &amp; rates'!AJ$6:AJ$5999-'Flow probs &amp; rates'!AJ$5:AJ$5999,'Useful matrices &amp; checks'!$A348))+AB348:AB349*(INDEX('Flow probs &amp; rates'!AJ$6:AJ$5999-'Flow probs &amp; rates'!AJ$5:AJ$5999,'Useful matrices &amp; checks'!$A348))^2</f>
        <v>-8.9577347835876533E-3</v>
      </c>
      <c r="AJ350" s="12">
        <f t="array" aca="1" ref="AJ350:AJ351" ca="1">V348:V349*(INDEX('Flow probs &amp; rates'!AK$6:AK$5999-'Flow probs &amp; rates'!AK$5:AK$5999,'Useful matrices &amp; checks'!$A348))+AC348:AC349*(INDEX('Flow probs &amp; rates'!AK$6:AK$5999-'Flow probs &amp; rates'!AK$5:AK$5999,'Useful matrices &amp; checks'!$A348))^2</f>
        <v>-2.2460750639278198E-3</v>
      </c>
      <c r="AK350" s="12"/>
      <c r="AL350" s="12"/>
      <c r="AM350" s="12">
        <f ca="1">'Useful matrices &amp; checks'!AO350</f>
        <v>-2.9892061110562196E-2</v>
      </c>
      <c r="AN350" s="12">
        <f t="shared" ca="1" si="12"/>
        <v>-2.9541266196816733E-2</v>
      </c>
      <c r="AO350" s="12">
        <f t="shared" ca="1" si="13"/>
        <v>-3.5079491374546273E-4</v>
      </c>
    </row>
    <row r="351" spans="1:41" x14ac:dyDescent="0.35">
      <c r="Q351" s="12">
        <f ca="1"/>
        <v>1.1876403476721982</v>
      </c>
      <c r="R351" s="12">
        <f ca="1"/>
        <v>0.18764132206122655</v>
      </c>
      <c r="S351" s="12">
        <f ca="1"/>
        <v>-6.8689649798119937E-2</v>
      </c>
      <c r="T351" s="12">
        <f ca="1"/>
        <v>-5.7837023642984126E-2</v>
      </c>
      <c r="U351" s="12">
        <f ca="1"/>
        <v>-0.1108050898932568</v>
      </c>
      <c r="V351" s="12">
        <f ca="1"/>
        <v>0.59051482215541906</v>
      </c>
      <c r="W351" s="12"/>
      <c r="X351" s="12">
        <f ca="1"/>
        <v>-10.211054921770719</v>
      </c>
      <c r="Y351" s="12">
        <f ca="1"/>
        <v>-3.3400653438502124</v>
      </c>
      <c r="Z351" s="12">
        <f ca="1"/>
        <v>0.13447028671218089</v>
      </c>
      <c r="AA351" s="12">
        <f ca="1"/>
        <v>9.53357083216375E-2</v>
      </c>
      <c r="AB351" s="12">
        <f ca="1"/>
        <v>1.9380881066355111</v>
      </c>
      <c r="AC351" s="12">
        <f ca="1"/>
        <v>-6.4075873963116727</v>
      </c>
      <c r="AD351" s="12"/>
      <c r="AE351" s="12">
        <f ca="1"/>
        <v>5.6343404706456885E-4</v>
      </c>
      <c r="AF351" s="12">
        <f ca="1"/>
        <v>2.5964651665665104E-4</v>
      </c>
      <c r="AG351" s="12">
        <f ca="1"/>
        <v>-6.1876953402617761E-5</v>
      </c>
      <c r="AH351" s="12">
        <f ca="1"/>
        <v>-5.7090660295318091E-4</v>
      </c>
      <c r="AI351" s="12">
        <f ca="1"/>
        <v>1.7800190305313984E-4</v>
      </c>
      <c r="AJ351" s="12">
        <f ca="1"/>
        <v>-4.0472829188538585E-4</v>
      </c>
      <c r="AK351" s="12"/>
      <c r="AL351" s="12"/>
      <c r="AM351" s="12">
        <f ca="1">'Useful matrices &amp; checks'!AO351</f>
        <v>-9.7812129088652167E-5</v>
      </c>
      <c r="AN351" s="12">
        <f t="shared" ca="1" si="12"/>
        <v>-3.6429381466824803E-5</v>
      </c>
      <c r="AO351" s="12">
        <f t="shared" ca="1" si="13"/>
        <v>-6.1382747621827364E-5</v>
      </c>
    </row>
    <row r="352" spans="1:41" x14ac:dyDescent="0.35">
      <c r="A352">
        <v>175</v>
      </c>
      <c r="P352" s="56" t="str">
        <f>INDEX('Flow probs &amp; rates'!$A$5:$A$5999,$A352)</f>
        <v>2004,11</v>
      </c>
      <c r="Q352" s="12">
        <f t="array" aca="1" ref="Q352:Q353" ca="1">-1*(MMULT(MINVERSE('Useful matrices &amp; checks'!$G352:$H353),'SS Taylor expansion'!C$4:C$5)-MMULT(MINVERSE('Useful matrices &amp; checks'!$G352:$H353),MMULT('SS Taylor expansion'!C$7:D$8,MMULT(MINVERSE('Useful matrices &amp; checks'!$G352:$H353),'Useful matrices &amp; checks'!$L352:$L353))))</f>
        <v>-5.0660318995676716</v>
      </c>
      <c r="R352" s="12">
        <f t="array" aca="1" ref="R352:R353" ca="1">-1*(MMULT(MINVERSE('Useful matrices &amp; checks'!$G352:$H353),'SS Taylor expansion'!E$4:E$5)-MMULT(MINVERSE('Useful matrices &amp; checks'!$G352:$H353),MMULT('SS Taylor expansion'!E$7:F$8,MMULT(MINVERSE('Useful matrices &amp; checks'!$G352:$H353),'Useful matrices &amp; checks'!$L352:$L353))))</f>
        <v>-10.731455819306625</v>
      </c>
      <c r="S352" s="12">
        <f t="array" aca="1" ref="S352:S353" ca="1">-1*(MMULT(MINVERSE('Useful matrices &amp; checks'!$G352:$H353),'SS Taylor expansion'!G$4:G$5)-MMULT(MINVERSE('Useful matrices &amp; checks'!$G352:$H353),MMULT('SS Taylor expansion'!G$7:H$8,MMULT(MINVERSE('Useful matrices &amp; checks'!$G352:$H353),'Useful matrices &amp; checks'!$L352:$L353))))</f>
        <v>0.29817898990097158</v>
      </c>
      <c r="T352" s="12">
        <f t="array" aca="1" ref="T352:T353" ca="1">-1*(MMULT(MINVERSE('Useful matrices &amp; checks'!$G352:$H353),'SS Taylor expansion'!I$4:I$5)-MMULT(MINVERSE('Useful matrices &amp; checks'!$G352:$H353),MMULT('SS Taylor expansion'!I$7:J$8,MMULT(MINVERSE('Useful matrices &amp; checks'!$G352:$H353),'Useful matrices &amp; checks'!$L352:$L353))))</f>
        <v>-0.33345829936300397</v>
      </c>
      <c r="U352" s="12">
        <f t="array" aca="1" ref="U352:U353" ca="1">-1*(MMULT(MINVERSE('Useful matrices &amp; checks'!$G352:$H353),'SS Taylor expansion'!K$4:K$5)-MMULT(MINVERSE('Useful matrices &amp; checks'!$G352:$H353),MMULT('SS Taylor expansion'!K$7:L$8,MMULT(MINVERSE('Useful matrices &amp; checks'!$G352:$H353),'Useful matrices &amp; checks'!$L352:$L353))))</f>
        <v>6.5115242229887809</v>
      </c>
      <c r="V352" s="12">
        <f t="array" aca="1" ref="V352:V353" ca="1">-1*(MMULT(MINVERSE('Useful matrices &amp; checks'!$G352:$H353),'SS Taylor expansion'!M$4:M$5)-MMULT(MINVERSE('Useful matrices &amp; checks'!$G352:$H353),MMULT('SS Taylor expansion'!M$7:N$8,MMULT(MINVERSE('Useful matrices &amp; checks'!$G352:$H353),'Useful matrices &amp; checks'!$L352:$L353))))</f>
        <v>3.4376086253378242</v>
      </c>
      <c r="W352" s="12"/>
      <c r="X352" s="12">
        <f t="array" aca="1" ref="X352:X353" ca="1">(MMULT(MINVERSE('Useful matrices &amp; checks'!$G352:$H353),MMULT('SS Taylor expansion'!C$7:D$8,MMULT(MINVERSE('Useful matrices &amp; checks'!$G352:$H353),'SS Taylor expansion'!C$4:C$5)))-MMULT(MINVERSE('Useful matrices &amp; checks'!$G352:$H353),MMULT('SS Taylor expansion'!C$7:D$8,MMULT(MINVERSE('Useful matrices &amp; checks'!$G352:$H353),MMULT('SS Taylor expansion'!C$7:D$8,MMULT(MINVERSE('Useful matrices &amp; checks'!$G352:$H353),'Useful matrices &amp; checks'!$L352:$L353))))))</f>
        <v>42.747817956334792</v>
      </c>
      <c r="Y352" s="12">
        <f t="array" aca="1" ref="Y352:Y353" ca="1">(MMULT(MINVERSE('Useful matrices &amp; checks'!$G352:$H353),MMULT('SS Taylor expansion'!E$7:F$8,MMULT(MINVERSE('Useful matrices &amp; checks'!$G352:$H353),'SS Taylor expansion'!E$4:E$5)))-MMULT(MINVERSE('Useful matrices &amp; checks'!$G352:$H353),MMULT('SS Taylor expansion'!E$7:F$8,MMULT(MINVERSE('Useful matrices &amp; checks'!$G352:$H353),MMULT('SS Taylor expansion'!E$7:F$8,MMULT(MINVERSE('Useful matrices &amp; checks'!$G352:$H353),'Useful matrices &amp; checks'!$L352:$L353))))))</f>
        <v>191.82066618064198</v>
      </c>
      <c r="Z352" s="12">
        <f t="array" aca="1" ref="Z352:Z353" ca="1">(MMULT(MINVERSE('Useful matrices &amp; checks'!$G352:$H353),MMULT('SS Taylor expansion'!G$7:H$8,MMULT(MINVERSE('Useful matrices &amp; checks'!$G352:$H353),'SS Taylor expansion'!G$4:G$5)))-MMULT(MINVERSE('Useful matrices &amp; checks'!$G352:$H353),MMULT('SS Taylor expansion'!G$7:H$8,MMULT(MINVERSE('Useful matrices &amp; checks'!$G352:$H353),MMULT('SS Taylor expansion'!G$7:H$8,MMULT(MINVERSE('Useful matrices &amp; checks'!$G352:$H353),'Useful matrices &amp; checks'!$L352:$L353))))))</f>
        <v>-0.58446187895182367</v>
      </c>
      <c r="AA352" s="12">
        <f t="array" aca="1" ref="AA352:AA353" ca="1">(MMULT(MINVERSE('Useful matrices &amp; checks'!$G352:$H353),MMULT('SS Taylor expansion'!I$7:J$8,MMULT(MINVERSE('Useful matrices &amp; checks'!$G352:$H353),'SS Taylor expansion'!I$4:I$5)))-MMULT(MINVERSE('Useful matrices &amp; checks'!$G352:$H353),MMULT('SS Taylor expansion'!I$7:J$8,MMULT(MINVERSE('Useful matrices &amp; checks'!$G352:$H353),MMULT('SS Taylor expansion'!I$7:J$8,MMULT(MINVERSE('Useful matrices &amp; checks'!$G352:$H353),'Useful matrices &amp; checks'!$L352:$L353))))))</f>
        <v>0.55493054384255736</v>
      </c>
      <c r="AB352" s="12">
        <f t="array" aca="1" ref="AB352:AB353" ca="1">(MMULT(MINVERSE('Useful matrices &amp; checks'!$G352:$H353),MMULT('SS Taylor expansion'!K$7:L$8,MMULT(MINVERSE('Useful matrices &amp; checks'!$G352:$H353),'SS Taylor expansion'!K$4:K$5)))-MMULT(MINVERSE('Useful matrices &amp; checks'!$G352:$H353),MMULT('SS Taylor expansion'!K$7:L$8,MMULT(MINVERSE('Useful matrices &amp; checks'!$G352:$H353),MMULT('SS Taylor expansion'!K$7:L$8,MMULT(MINVERSE('Useful matrices &amp; checks'!$G352:$H353),'Useful matrices &amp; checks'!$L352:$L353))))))</f>
        <v>-114.46400654301453</v>
      </c>
      <c r="AC352" s="12">
        <f t="array" aca="1" ref="AC352:AC353" ca="1">(MMULT(MINVERSE('Useful matrices &amp; checks'!$G352:$H353),MMULT('SS Taylor expansion'!M$7:N$8,MMULT(MINVERSE('Useful matrices &amp; checks'!$G352:$H353),'SS Taylor expansion'!M$4:M$5)))-MMULT(MINVERSE('Useful matrices &amp; checks'!$G352:$H353),MMULT('SS Taylor expansion'!M$7:N$8,MMULT(MINVERSE('Useful matrices &amp; checks'!$G352:$H353),MMULT('SS Taylor expansion'!M$7:N$8,MMULT(MINVERSE('Useful matrices &amp; checks'!$G352:$H353),'Useful matrices &amp; checks'!$L352:$L353))))))</f>
        <v>-38.15971969069129</v>
      </c>
      <c r="AD352" s="12"/>
      <c r="AE352" s="12">
        <f t="array" aca="1" ref="AE352:AE353" ca="1">Q350:Q351*(INDEX('Flow probs &amp; rates'!AE$6:AE$5999-'Flow probs &amp; rates'!AE$5:AE$5999,'Useful matrices &amp; checks'!$A350))+X350:X351*(INDEX('Flow probs &amp; rates'!AE$6:AE$5999-'Flow probs &amp; rates'!AE$5:AE$5999,'Useful matrices &amp; checks'!$A350))^2</f>
        <v>-7.9498020608043758E-4</v>
      </c>
      <c r="AF352" s="12">
        <f t="array" aca="1" ref="AF352:AF353" ca="1">R350:R351*(INDEX('Flow probs &amp; rates'!AF$6:AF$5999-'Flow probs &amp; rates'!AF$5:AF$5999,'Useful matrices &amp; checks'!$A350))+Y350:Y351*(INDEX('Flow probs &amp; rates'!AF$6:AF$5999-'Flow probs &amp; rates'!AF$5:AF$5999,'Useful matrices &amp; checks'!$A350))^2</f>
        <v>-3.8520460093675784E-3</v>
      </c>
      <c r="AG352" s="12">
        <f t="array" aca="1" ref="AG352:AG353" ca="1">S350:S351*(INDEX('Flow probs &amp; rates'!AG$6:AG$5999-'Flow probs &amp; rates'!AG$5:AG$5999,'Useful matrices &amp; checks'!$A350))+Z350:Z351*(INDEX('Flow probs &amp; rates'!AG$6:AG$5999-'Flow probs &amp; rates'!AG$5:AG$5999,'Useful matrices &amp; checks'!$A350))^2</f>
        <v>1.0555899197940821E-3</v>
      </c>
      <c r="AH352" s="12">
        <f t="array" aca="1" ref="AH352:AH353" ca="1">T350:T351*(INDEX('Flow probs &amp; rates'!AI$6:AI$5999-'Flow probs &amp; rates'!AI$5:AI$5999,'Useful matrices &amp; checks'!$A350))+AA350:AA351*(INDEX('Flow probs &amp; rates'!AI$6:AI$5999-'Flow probs &amp; rates'!AI$5:AI$5999,'Useful matrices &amp; checks'!$A350))^2</f>
        <v>2.2372711305835898E-3</v>
      </c>
      <c r="AI352" s="12">
        <f t="array" aca="1" ref="AI352:AI353" ca="1">U350:U351*(INDEX('Flow probs &amp; rates'!AJ$6:AJ$5999-'Flow probs &amp; rates'!AJ$5:AJ$5999,'Useful matrices &amp; checks'!$A350))+AB350:AB351*(INDEX('Flow probs &amp; rates'!AJ$6:AJ$5999-'Flow probs &amp; rates'!AJ$5:AJ$5999,'Useful matrices &amp; checks'!$A350))^2</f>
        <v>-3.7284197008237447E-3</v>
      </c>
      <c r="AJ352" s="12">
        <f t="array" aca="1" ref="AJ352:AJ353" ca="1">V350:V351*(INDEX('Flow probs &amp; rates'!AK$6:AK$5999-'Flow probs &amp; rates'!AK$5:AK$5999,'Useful matrices &amp; checks'!$A350))+AC350:AC351*(INDEX('Flow probs &amp; rates'!AK$6:AK$5999-'Flow probs &amp; rates'!AK$5:AK$5999,'Useful matrices &amp; checks'!$A350))^2</f>
        <v>-1.1976909601535042E-3</v>
      </c>
      <c r="AK352" s="12"/>
      <c r="AL352" s="12"/>
      <c r="AM352" s="12">
        <f ca="1">'Useful matrices &amp; checks'!AO352</f>
        <v>-6.2923439482451826E-3</v>
      </c>
      <c r="AN352" s="12">
        <f t="shared" ca="1" si="12"/>
        <v>-6.2802758260475924E-3</v>
      </c>
      <c r="AO352" s="12">
        <f t="shared" ca="1" si="13"/>
        <v>-1.2068122197590216E-5</v>
      </c>
    </row>
    <row r="353" spans="1:41" x14ac:dyDescent="0.35">
      <c r="P353" s="56"/>
      <c r="Q353" s="12">
        <f ca="1"/>
        <v>1.1767956101829307</v>
      </c>
      <c r="R353" s="12">
        <f ca="1"/>
        <v>0.17767253932860322</v>
      </c>
      <c r="S353" s="12">
        <f ca="1"/>
        <v>-6.9264413118715021E-2</v>
      </c>
      <c r="T353" s="12">
        <f ca="1"/>
        <v>-5.8806875669204554E-2</v>
      </c>
      <c r="U353" s="12">
        <f ca="1"/>
        <v>-0.10780634641543696</v>
      </c>
      <c r="V353" s="12">
        <f ca="1"/>
        <v>0.60623779169928493</v>
      </c>
      <c r="W353" s="12"/>
      <c r="X353" s="12">
        <f ca="1"/>
        <v>-9.9299502082106592</v>
      </c>
      <c r="Y353" s="12">
        <f ca="1"/>
        <v>-3.1758286508252169</v>
      </c>
      <c r="Z353" s="12">
        <f ca="1"/>
        <v>0.13576546439205575</v>
      </c>
      <c r="AA353" s="12">
        <f ca="1"/>
        <v>9.7864505274370558E-2</v>
      </c>
      <c r="AB353" s="12">
        <f ca="1"/>
        <v>1.8950933635337148</v>
      </c>
      <c r="AC353" s="12">
        <f ca="1"/>
        <v>-6.729638745561088</v>
      </c>
      <c r="AD353" s="12"/>
      <c r="AE353" s="12">
        <f ca="1"/>
        <v>1.8101129499813531E-4</v>
      </c>
      <c r="AF353" s="12">
        <f ca="1"/>
        <v>6.693350322028481E-5</v>
      </c>
      <c r="AG353" s="12">
        <f ca="1"/>
        <v>-2.4035025892150502E-4</v>
      </c>
      <c r="AH353" s="12">
        <f ca="1"/>
        <v>4.0073984377361164E-4</v>
      </c>
      <c r="AI353" s="12">
        <f ca="1"/>
        <v>6.4785361193707848E-5</v>
      </c>
      <c r="AJ353" s="12">
        <f ca="1"/>
        <v>-2.1453031852057398E-4</v>
      </c>
      <c r="AK353" s="12"/>
      <c r="AL353" s="12"/>
      <c r="AM353" s="12">
        <f ca="1">'Useful matrices &amp; checks'!AO353</f>
        <v>2.492974627483352E-4</v>
      </c>
      <c r="AN353" s="12">
        <f t="shared" ca="1" si="12"/>
        <v>2.5858942574366064E-4</v>
      </c>
      <c r="AO353" s="12">
        <f t="shared" ca="1" si="13"/>
        <v>-9.2919629953254392E-6</v>
      </c>
    </row>
    <row r="354" spans="1:41" x14ac:dyDescent="0.35">
      <c r="A354">
        <v>176</v>
      </c>
      <c r="P354" s="56" t="str">
        <f>INDEX('Flow probs &amp; rates'!$A$5:$A$5999,$A354)</f>
        <v>2004,12</v>
      </c>
      <c r="Q354" s="12">
        <f t="array" aca="1" ref="Q354:Q355" ca="1">-1*(MMULT(MINVERSE('Useful matrices &amp; checks'!$G354:$H355),'SS Taylor expansion'!C$4:C$5)-MMULT(MINVERSE('Useful matrices &amp; checks'!$G354:$H355),MMULT('SS Taylor expansion'!C$7:D$8,MMULT(MINVERSE('Useful matrices &amp; checks'!$G354:$H355),'Useful matrices &amp; checks'!$L354:$L355))))</f>
        <v>-5.0134806862541836</v>
      </c>
      <c r="R354" s="12">
        <f t="array" aca="1" ref="R354:R355" ca="1">-1*(MMULT(MINVERSE('Useful matrices &amp; checks'!$G354:$H355),'SS Taylor expansion'!E$4:E$5)-MMULT(MINVERSE('Useful matrices &amp; checks'!$G354:$H355),MMULT('SS Taylor expansion'!E$7:F$8,MMULT(MINVERSE('Useful matrices &amp; checks'!$G354:$H355),'Useful matrices &amp; checks'!$L354:$L355))))</f>
        <v>-10.900602846926718</v>
      </c>
      <c r="S354" s="12">
        <f t="array" aca="1" ref="S354:S355" ca="1">-1*(MMULT(MINVERSE('Useful matrices &amp; checks'!$G354:$H355),'SS Taylor expansion'!G$4:G$5)-MMULT(MINVERSE('Useful matrices &amp; checks'!$G354:$H355),MMULT('SS Taylor expansion'!G$7:H$8,MMULT(MINVERSE('Useful matrices &amp; checks'!$G354:$H355),'Useful matrices &amp; checks'!$L354:$L355))))</f>
        <v>0.28821960803951724</v>
      </c>
      <c r="T354" s="12">
        <f t="array" aca="1" ref="T354:T355" ca="1">-1*(MMULT(MINVERSE('Useful matrices &amp; checks'!$G354:$H355),'SS Taylor expansion'!I$4:I$5)-MMULT(MINVERSE('Useful matrices &amp; checks'!$G354:$H355),MMULT('SS Taylor expansion'!I$7:J$8,MMULT(MINVERSE('Useful matrices &amp; checks'!$G354:$H355),'Useful matrices &amp; checks'!$L354:$L355))))</f>
        <v>-0.33844431599826191</v>
      </c>
      <c r="U354" s="12">
        <f t="array" aca="1" ref="U354:U355" ca="1">-1*(MMULT(MINVERSE('Useful matrices &amp; checks'!$G354:$H355),'SS Taylor expansion'!K$4:K$5)-MMULT(MINVERSE('Useful matrices &amp; checks'!$G354:$H355),MMULT('SS Taylor expansion'!K$7:L$8,MMULT(MINVERSE('Useful matrices &amp; checks'!$G354:$H355),'Useful matrices &amp; checks'!$L354:$L355))))</f>
        <v>5.6397077424764692</v>
      </c>
      <c r="V354" s="12">
        <f t="array" aca="1" ref="V354:V355" ca="1">-1*(MMULT(MINVERSE('Useful matrices &amp; checks'!$G354:$H355),'SS Taylor expansion'!M$4:M$5)-MMULT(MINVERSE('Useful matrices &amp; checks'!$G354:$H355),MMULT('SS Taylor expansion'!M$7:N$8,MMULT(MINVERSE('Useful matrices &amp; checks'!$G354:$H355),'Useful matrices &amp; checks'!$L354:$L355))))</f>
        <v>3.0458543345435674</v>
      </c>
      <c r="W354" s="12"/>
      <c r="X354" s="12">
        <f t="array" aca="1" ref="X354:X355" ca="1">(MMULT(MINVERSE('Useful matrices &amp; checks'!$G354:$H355),MMULT('SS Taylor expansion'!C$7:D$8,MMULT(MINVERSE('Useful matrices &amp; checks'!$G354:$H355),'SS Taylor expansion'!C$4:C$5)))-MMULT(MINVERSE('Useful matrices &amp; checks'!$G354:$H355),MMULT('SS Taylor expansion'!C$7:D$8,MMULT(MINVERSE('Useful matrices &amp; checks'!$G354:$H355),MMULT('SS Taylor expansion'!C$7:D$8,MMULT(MINVERSE('Useful matrices &amp; checks'!$G354:$H355),'Useful matrices &amp; checks'!$L354:$L355))))))</f>
        <v>39.584205993395784</v>
      </c>
      <c r="Y354" s="12">
        <f t="array" aca="1" ref="Y354:Y355" ca="1">(MMULT(MINVERSE('Useful matrices &amp; checks'!$G354:$H355),MMULT('SS Taylor expansion'!E$7:F$8,MMULT(MINVERSE('Useful matrices &amp; checks'!$G354:$H355),'SS Taylor expansion'!E$4:E$5)))-MMULT(MINVERSE('Useful matrices &amp; checks'!$G354:$H355),MMULT('SS Taylor expansion'!E$7:F$8,MMULT(MINVERSE('Useful matrices &amp; checks'!$G354:$H355),MMULT('SS Taylor expansion'!E$7:F$8,MMULT(MINVERSE('Useful matrices &amp; checks'!$G354:$H355),'Useful matrices &amp; checks'!$L354:$L355))))))</f>
        <v>187.130371254333</v>
      </c>
      <c r="Z354" s="12">
        <f t="array" aca="1" ref="Z354:Z355" ca="1">(MMULT(MINVERSE('Useful matrices &amp; checks'!$G354:$H355),MMULT('SS Taylor expansion'!G$7:H$8,MMULT(MINVERSE('Useful matrices &amp; checks'!$G354:$H355),'SS Taylor expansion'!G$4:G$5)))-MMULT(MINVERSE('Useful matrices &amp; checks'!$G354:$H355),MMULT('SS Taylor expansion'!G$7:H$8,MMULT(MINVERSE('Useful matrices &amp; checks'!$G354:$H355),MMULT('SS Taylor expansion'!G$7:H$8,MMULT(MINVERSE('Useful matrices &amp; checks'!$G354:$H355),'Useful matrices &amp; checks'!$L354:$L355))))))</f>
        <v>-0.59073932883130709</v>
      </c>
      <c r="AA354" s="12">
        <f t="array" aca="1" ref="AA354:AA355" ca="1">(MMULT(MINVERSE('Useful matrices &amp; checks'!$G354:$H355),MMULT('SS Taylor expansion'!I$7:J$8,MMULT(MINVERSE('Useful matrices &amp; checks'!$G354:$H355),'SS Taylor expansion'!I$4:I$5)))-MMULT(MINVERSE('Useful matrices &amp; checks'!$G354:$H355),MMULT('SS Taylor expansion'!I$7:J$8,MMULT(MINVERSE('Useful matrices &amp; checks'!$G354:$H355),MMULT('SS Taylor expansion'!I$7:J$8,MMULT(MINVERSE('Useful matrices &amp; checks'!$G354:$H355),'Useful matrices &amp; checks'!$L354:$L355))))))</f>
        <v>0.57219449122834953</v>
      </c>
      <c r="AB354" s="12">
        <f t="array" aca="1" ref="AB354:AB355" ca="1">(MMULT(MINVERSE('Useful matrices &amp; checks'!$G354:$H355),MMULT('SS Taylor expansion'!K$7:L$8,MMULT(MINVERSE('Useful matrices &amp; checks'!$G354:$H355),'SS Taylor expansion'!K$4:K$5)))-MMULT(MINVERSE('Useful matrices &amp; checks'!$G354:$H355),MMULT('SS Taylor expansion'!K$7:L$8,MMULT(MINVERSE('Useful matrices &amp; checks'!$G354:$H355),MMULT('SS Taylor expansion'!K$7:L$8,MMULT(MINVERSE('Useful matrices &amp; checks'!$G354:$H355),'Useful matrices &amp; checks'!$L354:$L355))))))</f>
        <v>-94.792319621276334</v>
      </c>
      <c r="AC354" s="12">
        <f t="array" aca="1" ref="AC354:AC355" ca="1">(MMULT(MINVERSE('Useful matrices &amp; checks'!$G354:$H355),MMULT('SS Taylor expansion'!M$7:N$8,MMULT(MINVERSE('Useful matrices &amp; checks'!$G354:$H355),'SS Taylor expansion'!M$4:M$5)))-MMULT(MINVERSE('Useful matrices &amp; checks'!$G354:$H355),MMULT('SS Taylor expansion'!M$7:N$8,MMULT(MINVERSE('Useful matrices &amp; checks'!$G354:$H355),MMULT('SS Taylor expansion'!M$7:N$8,MMULT(MINVERSE('Useful matrices &amp; checks'!$G354:$H355),'Useful matrices &amp; checks'!$L354:$L355))))))</f>
        <v>-33.388903369843064</v>
      </c>
      <c r="AD354" s="12"/>
      <c r="AE354" s="12">
        <f t="array" aca="1" ref="AE354:AE355" ca="1">Q352:Q353*(INDEX('Flow probs &amp; rates'!AE$6:AE$5999-'Flow probs &amp; rates'!AE$5:AE$5999,'Useful matrices &amp; checks'!$A352))+X352:X353*(INDEX('Flow probs &amp; rates'!AE$6:AE$5999-'Flow probs &amp; rates'!AE$5:AE$5999,'Useful matrices &amp; checks'!$A352))^2</f>
        <v>2.3233647069297856E-3</v>
      </c>
      <c r="AF354" s="12">
        <f t="array" aca="1" ref="AF354:AF355" ca="1">R352:R353*(INDEX('Flow probs &amp; rates'!AF$6:AF$5999-'Flow probs &amp; rates'!AF$5:AF$5999,'Useful matrices &amp; checks'!$A352))+Y352:Y353*(INDEX('Flow probs &amp; rates'!AF$6:AF$5999-'Flow probs &amp; rates'!AF$5:AF$5999,'Useful matrices &amp; checks'!$A352))^2</f>
        <v>7.5204858322089133E-3</v>
      </c>
      <c r="AG354" s="12">
        <f t="array" aca="1" ref="AG354:AG355" ca="1">S352:S353*(INDEX('Flow probs &amp; rates'!AG$6:AG$5999-'Flow probs &amp; rates'!AG$5:AG$5999,'Useful matrices &amp; checks'!$A352))+Z352:Z353*(INDEX('Flow probs &amp; rates'!AG$6:AG$5999-'Flow probs &amp; rates'!AG$5:AG$5999,'Useful matrices &amp; checks'!$A352))^2</f>
        <v>-3.461038921627766E-4</v>
      </c>
      <c r="AH354" s="12">
        <f t="array" aca="1" ref="AH354:AH355" ca="1">T352:T353*(INDEX('Flow probs &amp; rates'!AI$6:AI$5999-'Flow probs &amp; rates'!AI$5:AI$5999,'Useful matrices &amp; checks'!$A352))+AA352:AA353*(INDEX('Flow probs &amp; rates'!AI$6:AI$5999-'Flow probs &amp; rates'!AI$5:AI$5999,'Useful matrices &amp; checks'!$A352))^2</f>
        <v>6.5633031266638638E-3</v>
      </c>
      <c r="AI354" s="12">
        <f t="array" aca="1" ref="AI354:AI355" ca="1">U352:U353*(INDEX('Flow probs &amp; rates'!AJ$6:AJ$5999-'Flow probs &amp; rates'!AJ$5:AJ$5999,'Useful matrices &amp; checks'!$A352))+AB352:AB353*(INDEX('Flow probs &amp; rates'!AJ$6:AJ$5999-'Flow probs &amp; rates'!AJ$5:AJ$5999,'Useful matrices &amp; checks'!$A352))^2</f>
        <v>1.4156976816765938E-2</v>
      </c>
      <c r="AJ354" s="12">
        <f t="array" aca="1" ref="AJ354:AJ355" ca="1">V352:V353*(INDEX('Flow probs &amp; rates'!AK$6:AK$5999-'Flow probs &amp; rates'!AK$5:AK$5999,'Useful matrices &amp; checks'!$A352))+AC352:AC353*(INDEX('Flow probs &amp; rates'!AK$6:AK$5999-'Flow probs &amp; rates'!AK$5:AK$5999,'Useful matrices &amp; checks'!$A352))^2</f>
        <v>5.2158758862282618E-3</v>
      </c>
      <c r="AK354" s="12"/>
      <c r="AL354" s="12"/>
      <c r="AM354" s="12">
        <f ca="1">'Useful matrices &amp; checks'!AO354</f>
        <v>3.4601169172287283E-2</v>
      </c>
      <c r="AN354" s="12">
        <f t="shared" ca="1" si="12"/>
        <v>3.5433902476633986E-2</v>
      </c>
      <c r="AO354" s="12">
        <f t="shared" ca="1" si="13"/>
        <v>-8.3273330434670279E-4</v>
      </c>
    </row>
    <row r="355" spans="1:41" x14ac:dyDescent="0.35">
      <c r="Q355" s="12">
        <f ca="1"/>
        <v>1.3014548807882282</v>
      </c>
      <c r="R355" s="12">
        <f ca="1"/>
        <v>0.22792731147218293</v>
      </c>
      <c r="S355" s="12">
        <f ca="1"/>
        <v>-7.4819240183841007E-2</v>
      </c>
      <c r="T355" s="12">
        <f ca="1"/>
        <v>-6.1715944392928913E-2</v>
      </c>
      <c r="U355" s="12">
        <f ca="1"/>
        <v>-0.11792406725412713</v>
      </c>
      <c r="V355" s="12">
        <f ca="1"/>
        <v>0.55541714797366448</v>
      </c>
      <c r="W355" s="12"/>
      <c r="X355" s="12">
        <f ca="1"/>
        <v>-10.275706902288377</v>
      </c>
      <c r="Y355" s="12">
        <f ca="1"/>
        <v>-3.9128223469600849</v>
      </c>
      <c r="Z355" s="12">
        <f ca="1"/>
        <v>0.15335066212362142</v>
      </c>
      <c r="AA355" s="12">
        <f ca="1"/>
        <v>0.10434071938371814</v>
      </c>
      <c r="AB355" s="12">
        <f ca="1"/>
        <v>1.9820700618939462</v>
      </c>
      <c r="AC355" s="12">
        <f ca="1"/>
        <v>-6.0885280275314013</v>
      </c>
      <c r="AD355" s="12"/>
      <c r="AE355" s="12">
        <f ca="1"/>
        <v>-5.396976257102229E-4</v>
      </c>
      <c r="AF355" s="12">
        <f ca="1"/>
        <v>-1.2451095520418163E-4</v>
      </c>
      <c r="AG355" s="12">
        <f ca="1"/>
        <v>8.0396955455242967E-5</v>
      </c>
      <c r="AH355" s="12">
        <f ca="1"/>
        <v>1.1574681202606921E-3</v>
      </c>
      <c r="AI355" s="12">
        <f ca="1"/>
        <v>-2.3438628109764587E-4</v>
      </c>
      <c r="AJ355" s="12">
        <f ca="1"/>
        <v>9.1984324676687912E-4</v>
      </c>
      <c r="AK355" s="12"/>
      <c r="AL355" s="12"/>
      <c r="AM355" s="12">
        <f ca="1">'Useful matrices &amp; checks'!AO355</f>
        <v>1.1669316390761283E-3</v>
      </c>
      <c r="AN355" s="12">
        <f t="shared" ca="1" si="12"/>
        <v>1.2591134604707636E-3</v>
      </c>
      <c r="AO355" s="12">
        <f t="shared" ca="1" si="13"/>
        <v>-9.2181821394635242E-5</v>
      </c>
    </row>
    <row r="356" spans="1:41" x14ac:dyDescent="0.35">
      <c r="A356">
        <v>177</v>
      </c>
      <c r="P356" s="56" t="str">
        <f>INDEX('Flow probs &amp; rates'!$A$5:$A$5999,$A356)</f>
        <v>2005,1</v>
      </c>
      <c r="Q356" s="12">
        <f t="array" aca="1" ref="Q356:Q357" ca="1">-1*(MMULT(MINVERSE('Useful matrices &amp; checks'!$G356:$H357),'SS Taylor expansion'!C$4:C$5)-MMULT(MINVERSE('Useful matrices &amp; checks'!$G356:$H357),MMULT('SS Taylor expansion'!C$7:D$8,MMULT(MINVERSE('Useful matrices &amp; checks'!$G356:$H357),'Useful matrices &amp; checks'!$L356:$L357))))</f>
        <v>-5.1409145438839365</v>
      </c>
      <c r="R356" s="12">
        <f t="array" aca="1" ref="R356:R357" ca="1">-1*(MMULT(MINVERSE('Useful matrices &amp; checks'!$G356:$H357),'SS Taylor expansion'!E$4:E$5)-MMULT(MINVERSE('Useful matrices &amp; checks'!$G356:$H357),MMULT('SS Taylor expansion'!E$7:F$8,MMULT(MINVERSE('Useful matrices &amp; checks'!$G356:$H357),'Useful matrices &amp; checks'!$L356:$L357))))</f>
        <v>-11.320191075081048</v>
      </c>
      <c r="S356" s="12">
        <f t="array" aca="1" ref="S356:S357" ca="1">-1*(MMULT(MINVERSE('Useful matrices &amp; checks'!$G356:$H357),'SS Taylor expansion'!G$4:G$5)-MMULT(MINVERSE('Useful matrices &amp; checks'!$G356:$H357),MMULT('SS Taylor expansion'!G$7:H$8,MMULT(MINVERSE('Useful matrices &amp; checks'!$G356:$H357),'Useful matrices &amp; checks'!$L356:$L357))))</f>
        <v>0.2710341044306635</v>
      </c>
      <c r="T356" s="12">
        <f t="array" aca="1" ref="T356:T357" ca="1">-1*(MMULT(MINVERSE('Useful matrices &amp; checks'!$G356:$H357),'SS Taylor expansion'!I$4:I$5)-MMULT(MINVERSE('Useful matrices &amp; checks'!$G356:$H357),MMULT('SS Taylor expansion'!I$7:J$8,MMULT(MINVERSE('Useful matrices &amp; checks'!$G356:$H357),'Useful matrices &amp; checks'!$L356:$L357))))</f>
        <v>-0.32577757641486232</v>
      </c>
      <c r="U356" s="12">
        <f t="array" aca="1" ref="U356:U357" ca="1">-1*(MMULT(MINVERSE('Useful matrices &amp; checks'!$G356:$H357),'SS Taylor expansion'!K$4:K$5)-MMULT(MINVERSE('Useful matrices &amp; checks'!$G356:$H357),MMULT('SS Taylor expansion'!K$7:L$8,MMULT(MINVERSE('Useful matrices &amp; checks'!$G356:$H357),'Useful matrices &amp; checks'!$L356:$L357))))</f>
        <v>5.6064503968837336</v>
      </c>
      <c r="V356" s="12">
        <f t="array" aca="1" ref="V356:V357" ca="1">-1*(MMULT(MINVERSE('Useful matrices &amp; checks'!$G356:$H357),'SS Taylor expansion'!M$4:M$5)-MMULT(MINVERSE('Useful matrices &amp; checks'!$G356:$H357),MMULT('SS Taylor expansion'!M$7:N$8,MMULT(MINVERSE('Useful matrices &amp; checks'!$G356:$H357),'Useful matrices &amp; checks'!$L356:$L357))))</f>
        <v>3.0603553536340238</v>
      </c>
      <c r="W356" s="12"/>
      <c r="X356" s="12">
        <f t="array" aca="1" ref="X356:X357" ca="1">(MMULT(MINVERSE('Useful matrices &amp; checks'!$G356:$H357),MMULT('SS Taylor expansion'!C$7:D$8,MMULT(MINVERSE('Useful matrices &amp; checks'!$G356:$H357),'SS Taylor expansion'!C$4:C$5)))-MMULT(MINVERSE('Useful matrices &amp; checks'!$G356:$H357),MMULT('SS Taylor expansion'!C$7:D$8,MMULT(MINVERSE('Useful matrices &amp; checks'!$G356:$H357),MMULT('SS Taylor expansion'!C$7:D$8,MMULT(MINVERSE('Useful matrices &amp; checks'!$G356:$H357),'Useful matrices &amp; checks'!$L356:$L357))))))</f>
        <v>40.911622554826771</v>
      </c>
      <c r="Y356" s="12">
        <f t="array" aca="1" ref="Y356:Y357" ca="1">(MMULT(MINVERSE('Useful matrices &amp; checks'!$G356:$H357),MMULT('SS Taylor expansion'!E$7:F$8,MMULT(MINVERSE('Useful matrices &amp; checks'!$G356:$H357),'SS Taylor expansion'!E$4:E$5)))-MMULT(MINVERSE('Useful matrices &amp; checks'!$G356:$H357),MMULT('SS Taylor expansion'!E$7:F$8,MMULT(MINVERSE('Useful matrices &amp; checks'!$G356:$H357),MMULT('SS Taylor expansion'!E$7:F$8,MMULT(MINVERSE('Useful matrices &amp; checks'!$G356:$H357),'Useful matrices &amp; checks'!$L356:$L357))))))</f>
        <v>198.36883798504411</v>
      </c>
      <c r="Z356" s="12">
        <f t="array" aca="1" ref="Z356:Z357" ca="1">(MMULT(MINVERSE('Useful matrices &amp; checks'!$G356:$H357),MMULT('SS Taylor expansion'!G$7:H$8,MMULT(MINVERSE('Useful matrices &amp; checks'!$G356:$H357),'SS Taylor expansion'!G$4:G$5)))-MMULT(MINVERSE('Useful matrices &amp; checks'!$G356:$H357),MMULT('SS Taylor expansion'!G$7:H$8,MMULT(MINVERSE('Useful matrices &amp; checks'!$G356:$H357),MMULT('SS Taylor expansion'!G$7:H$8,MMULT(MINVERSE('Useful matrices &amp; checks'!$G356:$H357),'Useful matrices &amp; checks'!$L356:$L357))))))</f>
        <v>-0.55355687030934675</v>
      </c>
      <c r="AA356" s="12">
        <f t="array" aca="1" ref="AA356:AA357" ca="1">(MMULT(MINVERSE('Useful matrices &amp; checks'!$G356:$H357),MMULT('SS Taylor expansion'!I$7:J$8,MMULT(MINVERSE('Useful matrices &amp; checks'!$G356:$H357),'SS Taylor expansion'!I$4:I$5)))-MMULT(MINVERSE('Useful matrices &amp; checks'!$G356:$H357),MMULT('SS Taylor expansion'!I$7:J$8,MMULT(MINVERSE('Useful matrices &amp; checks'!$G356:$H357),MMULT('SS Taylor expansion'!I$7:J$8,MMULT(MINVERSE('Useful matrices &amp; checks'!$G356:$H357),'Useful matrices &amp; checks'!$L356:$L357))))))</f>
        <v>0.55912235181110137</v>
      </c>
      <c r="AB356" s="12">
        <f t="array" aca="1" ref="AB356:AB357" ca="1">(MMULT(MINVERSE('Useful matrices &amp; checks'!$G356:$H357),MMULT('SS Taylor expansion'!K$7:L$8,MMULT(MINVERSE('Useful matrices &amp; checks'!$G356:$H357),'SS Taylor expansion'!K$4:K$5)))-MMULT(MINVERSE('Useful matrices &amp; checks'!$G356:$H357),MMULT('SS Taylor expansion'!K$7:L$8,MMULT(MINVERSE('Useful matrices &amp; checks'!$G356:$H357),MMULT('SS Taylor expansion'!K$7:L$8,MMULT(MINVERSE('Useful matrices &amp; checks'!$G356:$H357),'Useful matrices &amp; checks'!$L356:$L357))))))</f>
        <v>-96.416006307091067</v>
      </c>
      <c r="AC356" s="12">
        <f t="array" aca="1" ref="AC356:AC357" ca="1">(MMULT(MINVERSE('Useful matrices &amp; checks'!$G356:$H357),MMULT('SS Taylor expansion'!M$7:N$8,MMULT(MINVERSE('Useful matrices &amp; checks'!$G356:$H357),'SS Taylor expansion'!M$4:M$5)))-MMULT(MINVERSE('Useful matrices &amp; checks'!$G356:$H357),MMULT('SS Taylor expansion'!M$7:N$8,MMULT(MINVERSE('Useful matrices &amp; checks'!$G356:$H357),MMULT('SS Taylor expansion'!M$7:N$8,MMULT(MINVERSE('Useful matrices &amp; checks'!$G356:$H357),'Useful matrices &amp; checks'!$L356:$L357))))))</f>
        <v>-34.525948801716069</v>
      </c>
      <c r="AD356" s="12"/>
      <c r="AE356" s="12">
        <f t="array" aca="1" ref="AE356:AE357" ca="1">Q354:Q355*(INDEX('Flow probs &amp; rates'!AE$6:AE$5999-'Flow probs &amp; rates'!AE$5:AE$5999,'Useful matrices &amp; checks'!$A354))+X354:X355*(INDEX('Flow probs &amp; rates'!AE$6:AE$5999-'Flow probs &amp; rates'!AE$5:AE$5999,'Useful matrices &amp; checks'!$A354))^2</f>
        <v>4.1321259191040025E-3</v>
      </c>
      <c r="AF356" s="12">
        <f t="array" aca="1" ref="AF356:AF357" ca="1">R354:R355*(INDEX('Flow probs &amp; rates'!AF$6:AF$5999-'Flow probs &amp; rates'!AF$5:AF$5999,'Useful matrices &amp; checks'!$A354))+Y354:Y355*(INDEX('Flow probs &amp; rates'!AF$6:AF$5999-'Flow probs &amp; rates'!AF$5:AF$5999,'Useful matrices &amp; checks'!$A354))^2</f>
        <v>6.6214094194203934E-3</v>
      </c>
      <c r="AG356" s="12">
        <f t="array" aca="1" ref="AG356:AG357" ca="1">S354:S355*(INDEX('Flow probs &amp; rates'!AG$6:AG$5999-'Flow probs &amp; rates'!AG$5:AG$5999,'Useful matrices &amp; checks'!$A354))+Z354:Z355*(INDEX('Flow probs &amp; rates'!AG$6:AG$5999-'Flow probs &amp; rates'!AG$5:AG$5999,'Useful matrices &amp; checks'!$A354))^2</f>
        <v>7.0093509811871007E-4</v>
      </c>
      <c r="AH356" s="12">
        <f t="array" aca="1" ref="AH356:AH357" ca="1">T354:T355*(INDEX('Flow probs &amp; rates'!AI$6:AI$5999-'Flow probs &amp; rates'!AI$5:AI$5999,'Useful matrices &amp; checks'!$A354))+AA354:AA355*(INDEX('Flow probs &amp; rates'!AI$6:AI$5999-'Flow probs &amp; rates'!AI$5:AI$5999,'Useful matrices &amp; checks'!$A354))^2</f>
        <v>1.0510427066883013E-3</v>
      </c>
      <c r="AI356" s="12">
        <f t="array" aca="1" ref="AI356:AI357" ca="1">U354:U355*(INDEX('Flow probs &amp; rates'!AJ$6:AJ$5999-'Flow probs &amp; rates'!AJ$5:AJ$5999,'Useful matrices &amp; checks'!$A354))+AB354:AB355*(INDEX('Flow probs &amp; rates'!AJ$6:AJ$5999-'Flow probs &amp; rates'!AJ$5:AJ$5999,'Useful matrices &amp; checks'!$A354))^2</f>
        <v>4.8055554835276454E-3</v>
      </c>
      <c r="AJ356" s="12">
        <f t="array" aca="1" ref="AJ356:AJ357" ca="1">V354:V355*(INDEX('Flow probs &amp; rates'!AK$6:AK$5999-'Flow probs &amp; rates'!AK$5:AK$5999,'Useful matrices &amp; checks'!$A354))+AC354:AC355*(INDEX('Flow probs &amp; rates'!AK$6:AK$5999-'Flow probs &amp; rates'!AK$5:AK$5999,'Useful matrices &amp; checks'!$A354))^2</f>
        <v>-6.5112640235759356E-3</v>
      </c>
      <c r="AK356" s="12"/>
      <c r="AL356" s="12"/>
      <c r="AM356" s="12">
        <f ca="1">'Useful matrices &amp; checks'!AO356</f>
        <v>1.1027115253906761E-2</v>
      </c>
      <c r="AN356" s="12">
        <f t="shared" ca="1" si="12"/>
        <v>1.0799804603283118E-2</v>
      </c>
      <c r="AO356" s="12">
        <f t="shared" ca="1" si="13"/>
        <v>2.2731065062364317E-4</v>
      </c>
    </row>
    <row r="357" spans="1:41" x14ac:dyDescent="0.35">
      <c r="P357" s="56"/>
      <c r="Q357" s="12">
        <f ca="1"/>
        <v>1.3193875111740296</v>
      </c>
      <c r="R357" s="12">
        <f ca="1"/>
        <v>0.21067300011214729</v>
      </c>
      <c r="S357" s="12">
        <f ca="1"/>
        <v>-6.9559415826797782E-2</v>
      </c>
      <c r="T357" s="12">
        <f ca="1"/>
        <v>-5.8452526687578887E-2</v>
      </c>
      <c r="U357" s="12">
        <f ca="1"/>
        <v>-0.10433814387563051</v>
      </c>
      <c r="V357" s="12">
        <f ca="1"/>
        <v>0.54910317938508291</v>
      </c>
      <c r="W357" s="12"/>
      <c r="X357" s="12">
        <f ca="1"/>
        <v>-10.499743460027222</v>
      </c>
      <c r="Y357" s="12">
        <f ca="1"/>
        <v>-3.6917184480272138</v>
      </c>
      <c r="Z357" s="12">
        <f ca="1"/>
        <v>0.14206733357970847</v>
      </c>
      <c r="AA357" s="12">
        <f ca="1"/>
        <v>0.10032033067015377</v>
      </c>
      <c r="AB357" s="12">
        <f ca="1"/>
        <v>1.7943380259949513</v>
      </c>
      <c r="AC357" s="12">
        <f ca="1"/>
        <v>-6.1948061802028356</v>
      </c>
      <c r="AD357" s="12"/>
      <c r="AE357" s="12">
        <f ca="1"/>
        <v>-1.0726630423039379E-3</v>
      </c>
      <c r="AF357" s="12">
        <f ca="1"/>
        <v>-1.3845106259885223E-4</v>
      </c>
      <c r="AG357" s="12">
        <f ca="1"/>
        <v>-1.8195650121152586E-4</v>
      </c>
      <c r="AH357" s="12">
        <f ca="1"/>
        <v>1.9165957344930505E-4</v>
      </c>
      <c r="AI357" s="12">
        <f ca="1"/>
        <v>-1.0048227211577318E-4</v>
      </c>
      <c r="AJ357" s="12">
        <f ca="1"/>
        <v>-1.1873409876050473E-3</v>
      </c>
      <c r="AK357" s="12"/>
      <c r="AL357" s="12"/>
      <c r="AM357" s="12">
        <f ca="1">'Useful matrices &amp; checks'!AO357</f>
        <v>-2.4461590602792641E-3</v>
      </c>
      <c r="AN357" s="12">
        <f t="shared" ca="1" si="12"/>
        <v>-2.4892342923858316E-3</v>
      </c>
      <c r="AO357" s="12">
        <f t="shared" ca="1" si="13"/>
        <v>4.3075232106567531E-5</v>
      </c>
    </row>
    <row r="358" spans="1:41" x14ac:dyDescent="0.35">
      <c r="A358">
        <v>178</v>
      </c>
      <c r="P358" s="56" t="str">
        <f>INDEX('Flow probs &amp; rates'!$A$5:$A$5999,$A358)</f>
        <v>2005,2</v>
      </c>
      <c r="Q358" s="12">
        <f t="array" aca="1" ref="Q358:Q359" ca="1">-1*(MMULT(MINVERSE('Useful matrices &amp; checks'!$G358:$H359),'SS Taylor expansion'!C$4:C$5)-MMULT(MINVERSE('Useful matrices &amp; checks'!$G358:$H359),MMULT('SS Taylor expansion'!C$7:D$8,MMULT(MINVERSE('Useful matrices &amp; checks'!$G358:$H359),'Useful matrices &amp; checks'!$L358:$L359))))</f>
        <v>-5.0406885895054314</v>
      </c>
      <c r="R358" s="12">
        <f t="array" aca="1" ref="R358:R359" ca="1">-1*(MMULT(MINVERSE('Useful matrices &amp; checks'!$G358:$H359),'SS Taylor expansion'!E$4:E$5)-MMULT(MINVERSE('Useful matrices &amp; checks'!$G358:$H359),MMULT('SS Taylor expansion'!E$7:F$8,MMULT(MINVERSE('Useful matrices &amp; checks'!$G358:$H359),'Useful matrices &amp; checks'!$L358:$L359))))</f>
        <v>-10.880350035230238</v>
      </c>
      <c r="S358" s="12">
        <f t="array" aca="1" ref="S358:S359" ca="1">-1*(MMULT(MINVERSE('Useful matrices &amp; checks'!$G358:$H359),'SS Taylor expansion'!G$4:G$5)-MMULT(MINVERSE('Useful matrices &amp; checks'!$G358:$H359),MMULT('SS Taylor expansion'!G$7:H$8,MMULT(MINVERSE('Useful matrices &amp; checks'!$G358:$H359),'Useful matrices &amp; checks'!$L358:$L359))))</f>
        <v>0.29668694699127807</v>
      </c>
      <c r="T358" s="12">
        <f t="array" aca="1" ref="T358:T359" ca="1">-1*(MMULT(MINVERSE('Useful matrices &amp; checks'!$G358:$H359),'SS Taylor expansion'!I$4:I$5)-MMULT(MINVERSE('Useful matrices &amp; checks'!$G358:$H359),MMULT('SS Taylor expansion'!I$7:J$8,MMULT(MINVERSE('Useful matrices &amp; checks'!$G358:$H359),'Useful matrices &amp; checks'!$L358:$L359))))</f>
        <v>-0.34371322390394998</v>
      </c>
      <c r="U358" s="12">
        <f t="array" aca="1" ref="U358:U359" ca="1">-1*(MMULT(MINVERSE('Useful matrices &amp; checks'!$G358:$H359),'SS Taylor expansion'!K$4:K$5)-MMULT(MINVERSE('Useful matrices &amp; checks'!$G358:$H359),MMULT('SS Taylor expansion'!K$7:L$8,MMULT(MINVERSE('Useful matrices &amp; checks'!$G358:$H359),'Useful matrices &amp; checks'!$L358:$L359))))</f>
        <v>6.4733061147737079</v>
      </c>
      <c r="V358" s="12">
        <f t="array" aca="1" ref="V358:V359" ca="1">-1*(MMULT(MINVERSE('Useful matrices &amp; checks'!$G358:$H359),'SS Taylor expansion'!M$4:M$5)-MMULT(MINVERSE('Useful matrices &amp; checks'!$G358:$H359),MMULT('SS Taylor expansion'!M$7:N$8,MMULT(MINVERSE('Useful matrices &amp; checks'!$G358:$H359),'Useful matrices &amp; checks'!$L358:$L359))))</f>
        <v>3.4743290447841488</v>
      </c>
      <c r="W358" s="12"/>
      <c r="X358" s="12">
        <f t="array" aca="1" ref="X358:X359" ca="1">(MMULT(MINVERSE('Useful matrices &amp; checks'!$G358:$H359),MMULT('SS Taylor expansion'!C$7:D$8,MMULT(MINVERSE('Useful matrices &amp; checks'!$G358:$H359),'SS Taylor expansion'!C$4:C$5)))-MMULT(MINVERSE('Useful matrices &amp; checks'!$G358:$H359),MMULT('SS Taylor expansion'!C$7:D$8,MMULT(MINVERSE('Useful matrices &amp; checks'!$G358:$H359),MMULT('SS Taylor expansion'!C$7:D$8,MMULT(MINVERSE('Useful matrices &amp; checks'!$G358:$H359),'Useful matrices &amp; checks'!$L358:$L359))))))</f>
        <v>42.020957461609186</v>
      </c>
      <c r="Y358" s="12">
        <f t="array" aca="1" ref="Y358:Y359" ca="1">(MMULT(MINVERSE('Useful matrices &amp; checks'!$G358:$H359),MMULT('SS Taylor expansion'!E$7:F$8,MMULT(MINVERSE('Useful matrices &amp; checks'!$G358:$H359),'SS Taylor expansion'!E$4:E$5)))-MMULT(MINVERSE('Useful matrices &amp; checks'!$G358:$H359),MMULT('SS Taylor expansion'!E$7:F$8,MMULT(MINVERSE('Useful matrices &amp; checks'!$G358:$H359),MMULT('SS Taylor expansion'!E$7:F$8,MMULT(MINVERSE('Useful matrices &amp; checks'!$G358:$H359),'Useful matrices &amp; checks'!$L358:$L359))))))</f>
        <v>195.78163132503019</v>
      </c>
      <c r="Z358" s="12">
        <f t="array" aca="1" ref="Z358:Z359" ca="1">(MMULT(MINVERSE('Useful matrices &amp; checks'!$G358:$H359),MMULT('SS Taylor expansion'!G$7:H$8,MMULT(MINVERSE('Useful matrices &amp; checks'!$G358:$H359),'SS Taylor expansion'!G$4:G$5)))-MMULT(MINVERSE('Useful matrices &amp; checks'!$G358:$H359),MMULT('SS Taylor expansion'!G$7:H$8,MMULT(MINVERSE('Useful matrices &amp; checks'!$G358:$H359),MMULT('SS Taylor expansion'!G$7:H$8,MMULT(MINVERSE('Useful matrices &amp; checks'!$G358:$H359),'Useful matrices &amp; checks'!$L358:$L359))))))</f>
        <v>-0.61437987151468276</v>
      </c>
      <c r="AA358" s="12">
        <f t="array" aca="1" ref="AA358:AA359" ca="1">(MMULT(MINVERSE('Useful matrices &amp; checks'!$G358:$H359),MMULT('SS Taylor expansion'!I$7:J$8,MMULT(MINVERSE('Useful matrices &amp; checks'!$G358:$H359),'SS Taylor expansion'!I$4:I$5)))-MMULT(MINVERSE('Useful matrices &amp; checks'!$G358:$H359),MMULT('SS Taylor expansion'!I$7:J$8,MMULT(MINVERSE('Useful matrices &amp; checks'!$G358:$H359),MMULT('SS Taylor expansion'!I$7:J$8,MMULT(MINVERSE('Useful matrices &amp; checks'!$G358:$H359),'Useful matrices &amp; checks'!$L358:$L359))))))</f>
        <v>0.61443530077322983</v>
      </c>
      <c r="AB358" s="12">
        <f t="array" aca="1" ref="AB358:AB359" ca="1">(MMULT(MINVERSE('Useful matrices &amp; checks'!$G358:$H359),MMULT('SS Taylor expansion'!K$7:L$8,MMULT(MINVERSE('Useful matrices &amp; checks'!$G358:$H359),'SS Taylor expansion'!K$4:K$5)))-MMULT(MINVERSE('Useful matrices &amp; checks'!$G358:$H359),MMULT('SS Taylor expansion'!K$7:L$8,MMULT(MINVERSE('Useful matrices &amp; checks'!$G358:$H359),MMULT('SS Taylor expansion'!K$7:L$8,MMULT(MINVERSE('Useful matrices &amp; checks'!$G358:$H359),'Useful matrices &amp; checks'!$L358:$L359))))))</f>
        <v>-114.64803773848715</v>
      </c>
      <c r="AC358" s="12">
        <f t="array" aca="1" ref="AC358:AC359" ca="1">(MMULT(MINVERSE('Useful matrices &amp; checks'!$G358:$H359),MMULT('SS Taylor expansion'!M$7:N$8,MMULT(MINVERSE('Useful matrices &amp; checks'!$G358:$H359),'SS Taylor expansion'!M$4:M$5)))-MMULT(MINVERSE('Useful matrices &amp; checks'!$G358:$H359),MMULT('SS Taylor expansion'!M$7:N$8,MMULT(MINVERSE('Useful matrices &amp; checks'!$G358:$H359),MMULT('SS Taylor expansion'!M$7:N$8,MMULT(MINVERSE('Useful matrices &amp; checks'!$G358:$H359),'Useful matrices &amp; checks'!$L358:$L359))))))</f>
        <v>-39.764888004077505</v>
      </c>
      <c r="AD358" s="12"/>
      <c r="AE358" s="12">
        <f t="array" aca="1" ref="AE358:AE359" ca="1">Q356:Q357*(INDEX('Flow probs &amp; rates'!AE$6:AE$5999-'Flow probs &amp; rates'!AE$5:AE$5999,'Useful matrices &amp; checks'!$A356))+X356:X357*(INDEX('Flow probs &amp; rates'!AE$6:AE$5999-'Flow probs &amp; rates'!AE$5:AE$5999,'Useful matrices &amp; checks'!$A356))^2</f>
        <v>-3.2728414201749043E-3</v>
      </c>
      <c r="AF358" s="12">
        <f t="array" aca="1" ref="AF358:AF359" ca="1">R356:R357*(INDEX('Flow probs &amp; rates'!AF$6:AF$5999-'Flow probs &amp; rates'!AF$5:AF$5999,'Useful matrices &amp; checks'!$A356))+Y356:Y357*(INDEX('Flow probs &amp; rates'!AF$6:AF$5999-'Flow probs &amp; rates'!AF$5:AF$5999,'Useful matrices &amp; checks'!$A356))^2</f>
        <v>-1.4812133927871686E-2</v>
      </c>
      <c r="AG358" s="12">
        <f t="array" aca="1" ref="AG358:AG359" ca="1">S356:S357*(INDEX('Flow probs &amp; rates'!AG$6:AG$5999-'Flow probs &amp; rates'!AG$5:AG$5999,'Useful matrices &amp; checks'!$A356))+Z356:Z357*(INDEX('Flow probs &amp; rates'!AG$6:AG$5999-'Flow probs &amp; rates'!AG$5:AG$5999,'Useful matrices &amp; checks'!$A356))^2</f>
        <v>-3.878483187719503E-3</v>
      </c>
      <c r="AH358" s="12">
        <f t="array" aca="1" ref="AH358:AH359" ca="1">T356:T357*(INDEX('Flow probs &amp; rates'!AI$6:AI$5999-'Flow probs &amp; rates'!AI$5:AI$5999,'Useful matrices &amp; checks'!$A356))+AA356:AA357*(INDEX('Flow probs &amp; rates'!AI$6:AI$5999-'Flow probs &amp; rates'!AI$5:AI$5999,'Useful matrices &amp; checks'!$A356))^2</f>
        <v>-8.5880044403781114E-4</v>
      </c>
      <c r="AI358" s="12">
        <f t="array" aca="1" ref="AI358:AI359" ca="1">U356:U357*(INDEX('Flow probs &amp; rates'!AJ$6:AJ$5999-'Flow probs &amp; rates'!AJ$5:AJ$5999,'Useful matrices &amp; checks'!$A356))+AB356:AB357*(INDEX('Flow probs &amp; rates'!AJ$6:AJ$5999-'Flow probs &amp; rates'!AJ$5:AJ$5999,'Useful matrices &amp; checks'!$A356))^2</f>
        <v>-1.4399274915719483E-2</v>
      </c>
      <c r="AJ358" s="12">
        <f t="array" aca="1" ref="AJ358:AJ359" ca="1">V356:V357*(INDEX('Flow probs &amp; rates'!AK$6:AK$5999-'Flow probs &amp; rates'!AK$5:AK$5999,'Useful matrices &amp; checks'!$A356))+AC356:AC357*(INDEX('Flow probs &amp; rates'!AK$6:AK$5999-'Flow probs &amp; rates'!AK$5:AK$5999,'Useful matrices &amp; checks'!$A356))^2</f>
        <v>-3.3185792195266945E-3</v>
      </c>
      <c r="AK358" s="12"/>
      <c r="AL358" s="12"/>
      <c r="AM358" s="12">
        <f ca="1">'Useful matrices &amp; checks'!AO358</f>
        <v>-4.1338748555767135E-2</v>
      </c>
      <c r="AN358" s="12">
        <f t="shared" ca="1" si="12"/>
        <v>-4.0540113115050083E-2</v>
      </c>
      <c r="AO358" s="12">
        <f t="shared" ca="1" si="13"/>
        <v>-7.9863544071705206E-4</v>
      </c>
    </row>
    <row r="359" spans="1:41" x14ac:dyDescent="0.35">
      <c r="Q359" s="12">
        <f ca="1"/>
        <v>1.252138390381353</v>
      </c>
      <c r="R359" s="12">
        <f ca="1"/>
        <v>0.17121799958173958</v>
      </c>
      <c r="S359" s="12">
        <f ca="1"/>
        <v>-7.3698882534869281E-2</v>
      </c>
      <c r="T359" s="12">
        <f ca="1"/>
        <v>-6.3621262252668051E-2</v>
      </c>
      <c r="U359" s="12">
        <f ca="1"/>
        <v>-0.10186680759929642</v>
      </c>
      <c r="V359" s="12">
        <f ca="1"/>
        <v>0.64309774526465002</v>
      </c>
      <c r="W359" s="12"/>
      <c r="X359" s="12">
        <f ca="1"/>
        <v>-10.438267134337112</v>
      </c>
      <c r="Y359" s="12">
        <f ca="1"/>
        <v>-3.0809063276255131</v>
      </c>
      <c r="Z359" s="12">
        <f ca="1"/>
        <v>0.15261578051116548</v>
      </c>
      <c r="AA359" s="12">
        <f ca="1"/>
        <v>0.11373187497352322</v>
      </c>
      <c r="AB359" s="12">
        <f ca="1"/>
        <v>1.804152220654192</v>
      </c>
      <c r="AC359" s="12">
        <f ca="1"/>
        <v>-7.360474349576851</v>
      </c>
      <c r="AD359" s="12"/>
      <c r="AE359" s="12">
        <f ca="1"/>
        <v>8.3995679347929886E-4</v>
      </c>
      <c r="AF359" s="12">
        <f ca="1"/>
        <v>2.7565936581377986E-4</v>
      </c>
      <c r="AG359" s="12">
        <f ca="1"/>
        <v>9.9539143016166842E-4</v>
      </c>
      <c r="AH359" s="12">
        <f ca="1"/>
        <v>-1.5408996661728071E-4</v>
      </c>
      <c r="AI359" s="12">
        <f ca="1"/>
        <v>2.6797590480710955E-4</v>
      </c>
      <c r="AJ359" s="12">
        <f ca="1"/>
        <v>-5.9543490540062626E-4</v>
      </c>
      <c r="AK359" s="12"/>
      <c r="AL359" s="12"/>
      <c r="AM359" s="12">
        <f ca="1">'Useful matrices &amp; checks'!AO359</f>
        <v>1.5316581707448332E-3</v>
      </c>
      <c r="AN359" s="12">
        <f t="shared" ca="1" si="12"/>
        <v>1.6294586222439498E-3</v>
      </c>
      <c r="AO359" s="12">
        <f t="shared" ca="1" si="13"/>
        <v>-9.7800451499116623E-5</v>
      </c>
    </row>
    <row r="360" spans="1:41" x14ac:dyDescent="0.35">
      <c r="A360">
        <v>179</v>
      </c>
      <c r="P360" s="56" t="str">
        <f>INDEX('Flow probs &amp; rates'!$A$5:$A$5999,$A360)</f>
        <v>2005,3</v>
      </c>
      <c r="Q360" s="12">
        <f t="array" aca="1" ref="Q360:Q361" ca="1">-1*(MMULT(MINVERSE('Useful matrices &amp; checks'!$G360:$H361),'SS Taylor expansion'!C$4:C$5)-MMULT(MINVERSE('Useful matrices &amp; checks'!$G360:$H361),MMULT('SS Taylor expansion'!C$7:D$8,MMULT(MINVERSE('Useful matrices &amp; checks'!$G360:$H361),'Useful matrices &amp; checks'!$L360:$L361))))</f>
        <v>-5.2736376293500005</v>
      </c>
      <c r="R360" s="12">
        <f t="array" aca="1" ref="R360:R361" ca="1">-1*(MMULT(MINVERSE('Useful matrices &amp; checks'!$G360:$H361),'SS Taylor expansion'!E$4:E$5)-MMULT(MINVERSE('Useful matrices &amp; checks'!$G360:$H361),MMULT('SS Taylor expansion'!E$7:F$8,MMULT(MINVERSE('Useful matrices &amp; checks'!$G360:$H361),'Useful matrices &amp; checks'!$L360:$L361))))</f>
        <v>-11.343038334617285</v>
      </c>
      <c r="S360" s="12">
        <f t="array" aca="1" ref="S360:S361" ca="1">-1*(MMULT(MINVERSE('Useful matrices &amp; checks'!$G360:$H361),'SS Taylor expansion'!G$4:G$5)-MMULT(MINVERSE('Useful matrices &amp; checks'!$G360:$H361),MMULT('SS Taylor expansion'!G$7:H$8,MMULT(MINVERSE('Useful matrices &amp; checks'!$G360:$H361),'Useful matrices &amp; checks'!$L360:$L361))))</f>
        <v>0.2882850537037846</v>
      </c>
      <c r="T360" s="12">
        <f t="array" aca="1" ref="T360:T361" ca="1">-1*(MMULT(MINVERSE('Useful matrices &amp; checks'!$G360:$H361),'SS Taylor expansion'!I$4:I$5)-MMULT(MINVERSE('Useful matrices &amp; checks'!$G360:$H361),MMULT('SS Taylor expansion'!I$7:J$8,MMULT(MINVERSE('Useful matrices &amp; checks'!$G360:$H361),'Useful matrices &amp; checks'!$L360:$L361))))</f>
        <v>-0.33178569163149491</v>
      </c>
      <c r="U360" s="12">
        <f t="array" aca="1" ref="U360:U361" ca="1">-1*(MMULT(MINVERSE('Useful matrices &amp; checks'!$G360:$H361),'SS Taylor expansion'!K$4:K$5)-MMULT(MINVERSE('Useful matrices &amp; checks'!$G360:$H361),MMULT('SS Taylor expansion'!K$7:L$8,MMULT(MINVERSE('Useful matrices &amp; checks'!$G360:$H361),'Useful matrices &amp; checks'!$L360:$L361))))</f>
        <v>6.4306430644175983</v>
      </c>
      <c r="V360" s="12">
        <f t="array" aca="1" ref="V360:V361" ca="1">-1*(MMULT(MINVERSE('Useful matrices &amp; checks'!$G360:$H361),'SS Taylor expansion'!M$4:M$5)-MMULT(MINVERSE('Useful matrices &amp; checks'!$G360:$H361),MMULT('SS Taylor expansion'!M$7:N$8,MMULT(MINVERSE('Useful matrices &amp; checks'!$G360:$H361),'Useful matrices &amp; checks'!$L360:$L361))))</f>
        <v>3.4408902094057163</v>
      </c>
      <c r="W360" s="12"/>
      <c r="X360" s="12">
        <f t="array" aca="1" ref="X360:X361" ca="1">(MMULT(MINVERSE('Useful matrices &amp; checks'!$G360:$H361),MMULT('SS Taylor expansion'!C$7:D$8,MMULT(MINVERSE('Useful matrices &amp; checks'!$G360:$H361),'SS Taylor expansion'!C$4:C$5)))-MMULT(MINVERSE('Useful matrices &amp; checks'!$G360:$H361),MMULT('SS Taylor expansion'!C$7:D$8,MMULT(MINVERSE('Useful matrices &amp; checks'!$G360:$H361),MMULT('SS Taylor expansion'!C$7:D$8,MMULT(MINVERSE('Useful matrices &amp; checks'!$G360:$H361),'Useful matrices &amp; checks'!$L360:$L361))))))</f>
        <v>45.098437911535001</v>
      </c>
      <c r="Y360" s="12">
        <f t="array" aca="1" ref="Y360:Y361" ca="1">(MMULT(MINVERSE('Useful matrices &amp; checks'!$G360:$H361),MMULT('SS Taylor expansion'!E$7:F$8,MMULT(MINVERSE('Useful matrices &amp; checks'!$G360:$H361),'SS Taylor expansion'!E$4:E$5)))-MMULT(MINVERSE('Useful matrices &amp; checks'!$G360:$H361),MMULT('SS Taylor expansion'!E$7:F$8,MMULT(MINVERSE('Useful matrices &amp; checks'!$G360:$H361),MMULT('SS Taylor expansion'!E$7:F$8,MMULT(MINVERSE('Useful matrices &amp; checks'!$G360:$H361),'Useful matrices &amp; checks'!$L360:$L361))))))</f>
        <v>208.64103569103963</v>
      </c>
      <c r="Z360" s="12">
        <f t="array" aca="1" ref="Z360:Z361" ca="1">(MMULT(MINVERSE('Useful matrices &amp; checks'!$G360:$H361),MMULT('SS Taylor expansion'!G$7:H$8,MMULT(MINVERSE('Useful matrices &amp; checks'!$G360:$H361),'SS Taylor expansion'!G$4:G$5)))-MMULT(MINVERSE('Useful matrices &amp; checks'!$G360:$H361),MMULT('SS Taylor expansion'!G$7:H$8,MMULT(MINVERSE('Useful matrices &amp; checks'!$G360:$H361),MMULT('SS Taylor expansion'!G$7:H$8,MMULT(MINVERSE('Useful matrices &amp; checks'!$G360:$H361),'Useful matrices &amp; checks'!$L360:$L361))))))</f>
        <v>-0.59067056663245177</v>
      </c>
      <c r="AA360" s="12">
        <f t="array" aca="1" ref="AA360:AA361" ca="1">(MMULT(MINVERSE('Useful matrices &amp; checks'!$G360:$H361),MMULT('SS Taylor expansion'!I$7:J$8,MMULT(MINVERSE('Useful matrices &amp; checks'!$G360:$H361),'SS Taylor expansion'!I$4:I$5)))-MMULT(MINVERSE('Useful matrices &amp; checks'!$G360:$H361),MMULT('SS Taylor expansion'!I$7:J$8,MMULT(MINVERSE('Useful matrices &amp; checks'!$G360:$H361),MMULT('SS Taylor expansion'!I$7:J$8,MMULT(MINVERSE('Useful matrices &amp; checks'!$G360:$H361),'Useful matrices &amp; checks'!$L360:$L361))))))</f>
        <v>0.58561138942266933</v>
      </c>
      <c r="AB360" s="12">
        <f t="array" aca="1" ref="AB360:AB361" ca="1">(MMULT(MINVERSE('Useful matrices &amp; checks'!$G360:$H361),MMULT('SS Taylor expansion'!K$7:L$8,MMULT(MINVERSE('Useful matrices &amp; checks'!$G360:$H361),'SS Taylor expansion'!K$4:K$5)))-MMULT(MINVERSE('Useful matrices &amp; checks'!$G360:$H361),MMULT('SS Taylor expansion'!K$7:L$8,MMULT(MINVERSE('Useful matrices &amp; checks'!$G360:$H361),MMULT('SS Taylor expansion'!K$7:L$8,MMULT(MINVERSE('Useful matrices &amp; checks'!$G360:$H361),'Useful matrices &amp; checks'!$L360:$L361))))))</f>
        <v>-116.45810794316327</v>
      </c>
      <c r="AC360" s="12">
        <f t="array" aca="1" ref="AC360:AC361" ca="1">(MMULT(MINVERSE('Useful matrices &amp; checks'!$G360:$H361),MMULT('SS Taylor expansion'!M$7:N$8,MMULT(MINVERSE('Useful matrices &amp; checks'!$G360:$H361),'SS Taylor expansion'!M$4:M$5)))-MMULT(MINVERSE('Useful matrices &amp; checks'!$G360:$H361),MMULT('SS Taylor expansion'!M$7:N$8,MMULT(MINVERSE('Useful matrices &amp; checks'!$G360:$H361),MMULT('SS Taylor expansion'!M$7:N$8,MMULT(MINVERSE('Useful matrices &amp; checks'!$G360:$H361),'Useful matrices &amp; checks'!$L360:$L361))))))</f>
        <v>-39.938776267475532</v>
      </c>
      <c r="AD360" s="12"/>
      <c r="AE360" s="12">
        <f t="array" aca="1" ref="AE360:AE361" ca="1">Q358:Q359*(INDEX('Flow probs &amp; rates'!AE$6:AE$5999-'Flow probs &amp; rates'!AE$5:AE$5999,'Useful matrices &amp; checks'!$A358))+X358:X359*(INDEX('Flow probs &amp; rates'!AE$6:AE$5999-'Flow probs &amp; rates'!AE$5:AE$5999,'Useful matrices &amp; checks'!$A358))^2</f>
        <v>3.2514006715612166E-3</v>
      </c>
      <c r="AF360" s="12">
        <f t="array" aca="1" ref="AF360:AF361" ca="1">R358:R359*(INDEX('Flow probs &amp; rates'!AF$6:AF$5999-'Flow probs &amp; rates'!AF$5:AF$5999,'Useful matrices &amp; checks'!$A358))+Y358:Y359*(INDEX('Flow probs &amp; rates'!AF$6:AF$5999-'Flow probs &amp; rates'!AF$5:AF$5999,'Useful matrices &amp; checks'!$A358))^2</f>
        <v>9.4701500550612317E-3</v>
      </c>
      <c r="AG360" s="12">
        <f t="array" aca="1" ref="AG360:AG361" ca="1">S358:S359*(INDEX('Flow probs &amp; rates'!AG$6:AG$5999-'Flow probs &amp; rates'!AG$5:AG$5999,'Useful matrices &amp; checks'!$A358))+Z358:Z359*(INDEX('Flow probs &amp; rates'!AG$6:AG$5999-'Flow probs &amp; rates'!AG$5:AG$5999,'Useful matrices &amp; checks'!$A358))^2</f>
        <v>8.1350803227582384E-4</v>
      </c>
      <c r="AH360" s="12">
        <f t="array" aca="1" ref="AH360:AH361" ca="1">T358:T359*(INDEX('Flow probs &amp; rates'!AI$6:AI$5999-'Flow probs &amp; rates'!AI$5:AI$5999,'Useful matrices &amp; checks'!$A358))+AA358:AA359*(INDEX('Flow probs &amp; rates'!AI$6:AI$5999-'Flow probs &amp; rates'!AI$5:AI$5999,'Useful matrices &amp; checks'!$A358))^2</f>
        <v>-1.3813399368416204E-3</v>
      </c>
      <c r="AI360" s="12">
        <f t="array" aca="1" ref="AI360:AI361" ca="1">U358:U359*(INDEX('Flow probs &amp; rates'!AJ$6:AJ$5999-'Flow probs &amp; rates'!AJ$5:AJ$5999,'Useful matrices &amp; checks'!$A358))+AB358:AB359*(INDEX('Flow probs &amp; rates'!AJ$6:AJ$5999-'Flow probs &amp; rates'!AJ$5:AJ$5999,'Useful matrices &amp; checks'!$A358))^2</f>
        <v>2.1722449546882133E-3</v>
      </c>
      <c r="AJ360" s="12">
        <f t="array" aca="1" ref="AJ360:AJ361" ca="1">V358:V359*(INDEX('Flow probs &amp; rates'!AK$6:AK$5999-'Flow probs &amp; rates'!AK$5:AK$5999,'Useful matrices &amp; checks'!$A358))+AC358:AC359*(INDEX('Flow probs &amp; rates'!AK$6:AK$5999-'Flow probs &amp; rates'!AK$5:AK$5999,'Useful matrices &amp; checks'!$A358))^2</f>
        <v>-2.4639942287234232E-3</v>
      </c>
      <c r="AK360" s="12"/>
      <c r="AL360" s="12"/>
      <c r="AM360" s="12">
        <f ca="1">'Useful matrices &amp; checks'!AO360</f>
        <v>1.2015319155647464E-2</v>
      </c>
      <c r="AN360" s="12">
        <f t="shared" ca="1" si="12"/>
        <v>1.1861969548021441E-2</v>
      </c>
      <c r="AO360" s="12">
        <f t="shared" ca="1" si="13"/>
        <v>1.5334960762602295E-4</v>
      </c>
    </row>
    <row r="361" spans="1:41" x14ac:dyDescent="0.35">
      <c r="P361" s="56"/>
      <c r="Q361" s="12">
        <f ca="1"/>
        <v>1.2635204441160108</v>
      </c>
      <c r="R361" s="12">
        <f ca="1"/>
        <v>0.17506430963302064</v>
      </c>
      <c r="S361" s="12">
        <f ca="1"/>
        <v>-6.9070741049894607E-2</v>
      </c>
      <c r="T361" s="12">
        <f ca="1"/>
        <v>-5.950079570073117E-2</v>
      </c>
      <c r="U361" s="12">
        <f ca="1"/>
        <v>-9.9248195708987075E-2</v>
      </c>
      <c r="V361" s="12">
        <f ca="1"/>
        <v>0.61707213584692444</v>
      </c>
      <c r="W361" s="12"/>
      <c r="X361" s="12">
        <f ca="1"/>
        <v>-10.805216873792757</v>
      </c>
      <c r="Y361" s="12">
        <f ca="1"/>
        <v>-3.2200895207150553</v>
      </c>
      <c r="Z361" s="12">
        <f ca="1"/>
        <v>0.14151983680563943</v>
      </c>
      <c r="AA361" s="12">
        <f ca="1"/>
        <v>0.1050206338637418</v>
      </c>
      <c r="AB361" s="12">
        <f ca="1"/>
        <v>1.7973718916225065</v>
      </c>
      <c r="AC361" s="12">
        <f ca="1"/>
        <v>-7.162421488228798</v>
      </c>
      <c r="AD361" s="12"/>
      <c r="AE361" s="12">
        <f ca="1"/>
        <v>-8.0766814515176365E-4</v>
      </c>
      <c r="AF361" s="12">
        <f ca="1"/>
        <v>-1.4902646908566795E-4</v>
      </c>
      <c r="AG361" s="12">
        <f ca="1"/>
        <v>-2.0208045389213269E-4</v>
      </c>
      <c r="AH361" s="12">
        <f ca="1"/>
        <v>-2.5568579929424908E-4</v>
      </c>
      <c r="AI361" s="12">
        <f ca="1"/>
        <v>-3.4183407200958866E-5</v>
      </c>
      <c r="AJ361" s="12">
        <f ca="1"/>
        <v>-4.5608493392875811E-4</v>
      </c>
      <c r="AK361" s="12"/>
      <c r="AL361" s="12"/>
      <c r="AM361" s="12">
        <f ca="1">'Useful matrices &amp; checks'!AO361</f>
        <v>-1.8785952656059646E-3</v>
      </c>
      <c r="AN361" s="12">
        <f t="shared" ca="1" si="12"/>
        <v>-1.9047292085535305E-3</v>
      </c>
      <c r="AO361" s="12">
        <f t="shared" ca="1" si="13"/>
        <v>2.6133942947565965E-5</v>
      </c>
    </row>
    <row r="362" spans="1:41" x14ac:dyDescent="0.35">
      <c r="A362">
        <v>180</v>
      </c>
      <c r="P362" s="56" t="str">
        <f>INDEX('Flow probs &amp; rates'!$A$5:$A$5999,$A362)</f>
        <v>2005,4</v>
      </c>
      <c r="Q362" s="12">
        <f t="array" aca="1" ref="Q362:Q363" ca="1">-1*(MMULT(MINVERSE('Useful matrices &amp; checks'!$G362:$H363),'SS Taylor expansion'!C$4:C$5)-MMULT(MINVERSE('Useful matrices &amp; checks'!$G362:$H363),MMULT('SS Taylor expansion'!C$7:D$8,MMULT(MINVERSE('Useful matrices &amp; checks'!$G362:$H363),'Useful matrices &amp; checks'!$L362:$L363))))</f>
        <v>-5.2878874508970739</v>
      </c>
      <c r="R362" s="12">
        <f t="array" aca="1" ref="R362:R363" ca="1">-1*(MMULT(MINVERSE('Useful matrices &amp; checks'!$G362:$H363),'SS Taylor expansion'!E$4:E$5)-MMULT(MINVERSE('Useful matrices &amp; checks'!$G362:$H363),MMULT('SS Taylor expansion'!E$7:F$8,MMULT(MINVERSE('Useful matrices &amp; checks'!$G362:$H363),'Useful matrices &amp; checks'!$L362:$L363))))</f>
        <v>-11.269803013682097</v>
      </c>
      <c r="S362" s="12">
        <f t="array" aca="1" ref="S362:S363" ca="1">-1*(MMULT(MINVERSE('Useful matrices &amp; checks'!$G362:$H363),'SS Taylor expansion'!G$4:G$5)-MMULT(MINVERSE('Useful matrices &amp; checks'!$G362:$H363),MMULT('SS Taylor expansion'!G$7:H$8,MMULT(MINVERSE('Useful matrices &amp; checks'!$G362:$H363),'Useful matrices &amp; checks'!$L362:$L363))))</f>
        <v>0.30536486485554015</v>
      </c>
      <c r="T362" s="12">
        <f t="array" aca="1" ref="T362:T363" ca="1">-1*(MMULT(MINVERSE('Useful matrices &amp; checks'!$G362:$H363),'SS Taylor expansion'!I$4:I$5)-MMULT(MINVERSE('Useful matrices &amp; checks'!$G362:$H363),MMULT('SS Taylor expansion'!I$7:J$8,MMULT(MINVERSE('Useful matrices &amp; checks'!$G362:$H363),'Useful matrices &amp; checks'!$L362:$L363))))</f>
        <v>-0.34544359243069978</v>
      </c>
      <c r="U362" s="12">
        <f t="array" aca="1" ref="U362:U363" ca="1">-1*(MMULT(MINVERSE('Useful matrices &amp; checks'!$G362:$H363),'SS Taylor expansion'!K$4:K$5)-MMULT(MINVERSE('Useful matrices &amp; checks'!$G362:$H363),MMULT('SS Taylor expansion'!K$7:L$8,MMULT(MINVERSE('Useful matrices &amp; checks'!$G362:$H363),'Useful matrices &amp; checks'!$L362:$L363))))</f>
        <v>5.8925267789958351</v>
      </c>
      <c r="V362" s="12">
        <f t="array" aca="1" ref="V362:V363" ca="1">-1*(MMULT(MINVERSE('Useful matrices &amp; checks'!$G362:$H363),'SS Taylor expansion'!M$4:M$5)-MMULT(MINVERSE('Useful matrices &amp; checks'!$G362:$H363),MMULT('SS Taylor expansion'!M$7:N$8,MMULT(MINVERSE('Useful matrices &amp; checks'!$G362:$H363),'Useful matrices &amp; checks'!$L362:$L363))))</f>
        <v>3.1277030841274822</v>
      </c>
      <c r="W362" s="12"/>
      <c r="X362" s="12">
        <f t="array" aca="1" ref="X362:X363" ca="1">(MMULT(MINVERSE('Useful matrices &amp; checks'!$G362:$H363),MMULT('SS Taylor expansion'!C$7:D$8,MMULT(MINVERSE('Useful matrices &amp; checks'!$G362:$H363),'SS Taylor expansion'!C$4:C$5)))-MMULT(MINVERSE('Useful matrices &amp; checks'!$G362:$H363),MMULT('SS Taylor expansion'!C$7:D$8,MMULT(MINVERSE('Useful matrices &amp; checks'!$G362:$H363),MMULT('SS Taylor expansion'!C$7:D$8,MMULT(MINVERSE('Useful matrices &amp; checks'!$G362:$H363),'Useful matrices &amp; checks'!$L362:$L363))))))</f>
        <v>44.196565250206497</v>
      </c>
      <c r="Y362" s="12">
        <f t="array" aca="1" ref="Y362:Y363" ca="1">(MMULT(MINVERSE('Useful matrices &amp; checks'!$G362:$H363),MMULT('SS Taylor expansion'!E$7:F$8,MMULT(MINVERSE('Useful matrices &amp; checks'!$G362:$H363),'SS Taylor expansion'!E$4:E$5)))-MMULT(MINVERSE('Useful matrices &amp; checks'!$G362:$H363),MMULT('SS Taylor expansion'!E$7:F$8,MMULT(MINVERSE('Useful matrices &amp; checks'!$G362:$H363),MMULT('SS Taylor expansion'!E$7:F$8,MMULT(MINVERSE('Useful matrices &amp; checks'!$G362:$H363),'Useful matrices &amp; checks'!$L362:$L363))))))</f>
        <v>200.75055913258205</v>
      </c>
      <c r="Z362" s="12">
        <f t="array" aca="1" ref="Z362:Z363" ca="1">(MMULT(MINVERSE('Useful matrices &amp; checks'!$G362:$H363),MMULT('SS Taylor expansion'!G$7:H$8,MMULT(MINVERSE('Useful matrices &amp; checks'!$G362:$H363),'SS Taylor expansion'!G$4:G$5)))-MMULT(MINVERSE('Useful matrices &amp; checks'!$G362:$H363),MMULT('SS Taylor expansion'!G$7:H$8,MMULT(MINVERSE('Useful matrices &amp; checks'!$G362:$H363),MMULT('SS Taylor expansion'!G$7:H$8,MMULT(MINVERSE('Useful matrices &amp; checks'!$G362:$H363),'Useful matrices &amp; checks'!$L362:$L363))))))</f>
        <v>-0.6514422010135883</v>
      </c>
      <c r="AA362" s="12">
        <f t="array" aca="1" ref="AA362:AA363" ca="1">(MMULT(MINVERSE('Useful matrices &amp; checks'!$G362:$H363),MMULT('SS Taylor expansion'!I$7:J$8,MMULT(MINVERSE('Useful matrices &amp; checks'!$G362:$H363),'SS Taylor expansion'!I$4:I$5)))-MMULT(MINVERSE('Useful matrices &amp; checks'!$G362:$H363),MMULT('SS Taylor expansion'!I$7:J$8,MMULT(MINVERSE('Useful matrices &amp; checks'!$G362:$H363),MMULT('SS Taylor expansion'!I$7:J$8,MMULT(MINVERSE('Useful matrices &amp; checks'!$G362:$H363),'Useful matrices &amp; checks'!$L362:$L363))))))</f>
        <v>0.60880098394674609</v>
      </c>
      <c r="AB362" s="12">
        <f t="array" aca="1" ref="AB362:AB363" ca="1">(MMULT(MINVERSE('Useful matrices &amp; checks'!$G362:$H363),MMULT('SS Taylor expansion'!K$7:L$8,MMULT(MINVERSE('Useful matrices &amp; checks'!$G362:$H363),'SS Taylor expansion'!K$4:K$5)))-MMULT(MINVERSE('Useful matrices &amp; checks'!$G362:$H363),MMULT('SS Taylor expansion'!K$7:L$8,MMULT(MINVERSE('Useful matrices &amp; checks'!$G362:$H363),MMULT('SS Taylor expansion'!K$7:L$8,MMULT(MINVERSE('Useful matrices &amp; checks'!$G362:$H363),'Useful matrices &amp; checks'!$L362:$L363))))))</f>
        <v>-102.77856426962626</v>
      </c>
      <c r="AC362" s="12">
        <f t="array" aca="1" ref="AC362:AC363" ca="1">(MMULT(MINVERSE('Useful matrices &amp; checks'!$G362:$H363),MMULT('SS Taylor expansion'!M$7:N$8,MMULT(MINVERSE('Useful matrices &amp; checks'!$G362:$H363),'SS Taylor expansion'!M$4:M$5)))-MMULT(MINVERSE('Useful matrices &amp; checks'!$G362:$H363),MMULT('SS Taylor expansion'!M$7:N$8,MMULT(MINVERSE('Useful matrices &amp; checks'!$G362:$H363),MMULT('SS Taylor expansion'!M$7:N$8,MMULT(MINVERSE('Useful matrices &amp; checks'!$G362:$H363),'Useful matrices &amp; checks'!$L362:$L363))))))</f>
        <v>-35.084811535070699</v>
      </c>
      <c r="AD362" s="12"/>
      <c r="AE362" s="12">
        <f t="array" aca="1" ref="AE362:AE363" ca="1">Q360:Q361*(INDEX('Flow probs &amp; rates'!AE$6:AE$5999-'Flow probs &amp; rates'!AE$5:AE$5999,'Useful matrices &amp; checks'!$A360))+X360:X361*(INDEX('Flow probs &amp; rates'!AE$6:AE$5999-'Flow probs &amp; rates'!AE$5:AE$5999,'Useful matrices &amp; checks'!$A360))^2</f>
        <v>-1.2810596496951811E-3</v>
      </c>
      <c r="AF362" s="12">
        <f t="array" aca="1" ref="AF362:AF363" ca="1">R360:R361*(INDEX('Flow probs &amp; rates'!AF$6:AF$5999-'Flow probs &amp; rates'!AF$5:AF$5999,'Useful matrices &amp; checks'!$A360))+Y360:Y361*(INDEX('Flow probs &amp; rates'!AF$6:AF$5999-'Flow probs &amp; rates'!AF$5:AF$5999,'Useful matrices &amp; checks'!$A360))^2</f>
        <v>4.509565822630796E-3</v>
      </c>
      <c r="AG362" s="12">
        <f t="array" aca="1" ref="AG362:AG363" ca="1">S360:S361*(INDEX('Flow probs &amp; rates'!AG$6:AG$5999-'Flow probs &amp; rates'!AG$5:AG$5999,'Useful matrices &amp; checks'!$A360))+Z360:Z361*(INDEX('Flow probs &amp; rates'!AG$6:AG$5999-'Flow probs &amp; rates'!AG$5:AG$5999,'Useful matrices &amp; checks'!$A360))^2</f>
        <v>-2.2340562245666607E-3</v>
      </c>
      <c r="AH362" s="12">
        <f t="array" aca="1" ref="AH362:AH363" ca="1">T360:T361*(INDEX('Flow probs &amp; rates'!AI$6:AI$5999-'Flow probs &amp; rates'!AI$5:AI$5999,'Useful matrices &amp; checks'!$A360))+AA360:AA361*(INDEX('Flow probs &amp; rates'!AI$6:AI$5999-'Flow probs &amp; rates'!AI$5:AI$5999,'Useful matrices &amp; checks'!$A360))^2</f>
        <v>2.1694218694138529E-3</v>
      </c>
      <c r="AI362" s="12">
        <f t="array" aca="1" ref="AI362:AI363" ca="1">U360:U361*(INDEX('Flow probs &amp; rates'!AJ$6:AJ$5999-'Flow probs &amp; rates'!AJ$5:AJ$5999,'Useful matrices &amp; checks'!$A360))+AB360:AB361*(INDEX('Flow probs &amp; rates'!AJ$6:AJ$5999-'Flow probs &amp; rates'!AJ$5:AJ$5999,'Useful matrices &amp; checks'!$A360))^2</f>
        <v>3.7518893482552098E-3</v>
      </c>
      <c r="AJ362" s="12">
        <f t="array" aca="1" ref="AJ362:AJ363" ca="1">V360:V361*(INDEX('Flow probs &amp; rates'!AK$6:AK$5999-'Flow probs &amp; rates'!AK$5:AK$5999,'Useful matrices &amp; checks'!$A360))+AC360:AC361*(INDEX('Flow probs &amp; rates'!AK$6:AK$5999-'Flow probs &amp; rates'!AK$5:AK$5999,'Useful matrices &amp; checks'!$A360))^2</f>
        <v>9.3885374405453699E-3</v>
      </c>
      <c r="AK362" s="12"/>
      <c r="AL362" s="12"/>
      <c r="AM362" s="12">
        <f ca="1">'Useful matrices &amp; checks'!AO362</f>
        <v>1.5989153447615312E-2</v>
      </c>
      <c r="AN362" s="12">
        <f t="shared" ca="1" si="12"/>
        <v>1.6304298606583386E-2</v>
      </c>
      <c r="AO362" s="12">
        <f t="shared" ca="1" si="13"/>
        <v>-3.1514515896807413E-4</v>
      </c>
    </row>
    <row r="363" spans="1:41" x14ac:dyDescent="0.35">
      <c r="Q363" s="12">
        <f ca="1"/>
        <v>1.3496858964802541</v>
      </c>
      <c r="R363" s="12">
        <f ca="1"/>
        <v>0.23468789047449343</v>
      </c>
      <c r="S363" s="12">
        <f ca="1"/>
        <v>-7.794164592255115E-2</v>
      </c>
      <c r="T363" s="12">
        <f ca="1"/>
        <v>-6.4388892271219619E-2</v>
      </c>
      <c r="U363" s="12">
        <f ca="1"/>
        <v>-0.12270885991956376</v>
      </c>
      <c r="V363" s="12">
        <f ca="1"/>
        <v>0.58298761752440664</v>
      </c>
      <c r="W363" s="12"/>
      <c r="X363" s="12">
        <f ca="1"/>
        <v>-11.280777313245066</v>
      </c>
      <c r="Y363" s="12">
        <f ca="1"/>
        <v>-4.1805278386146014</v>
      </c>
      <c r="Z363" s="12">
        <f ca="1"/>
        <v>0.16627478539297089</v>
      </c>
      <c r="AA363" s="12">
        <f ca="1"/>
        <v>0.11347734283947834</v>
      </c>
      <c r="AB363" s="12">
        <f ca="1"/>
        <v>2.1403110955135398</v>
      </c>
      <c r="AC363" s="12">
        <f ca="1"/>
        <v>-6.5396267286124559</v>
      </c>
      <c r="AD363" s="12"/>
      <c r="AE363" s="12">
        <f ca="1"/>
        <v>3.0693141457303007E-4</v>
      </c>
      <c r="AF363" s="12">
        <f ca="1"/>
        <v>-6.9598991398468345E-5</v>
      </c>
      <c r="AG363" s="12">
        <f ca="1"/>
        <v>5.3526159957117221E-4</v>
      </c>
      <c r="AH363" s="12">
        <f ca="1"/>
        <v>3.8905332778503326E-4</v>
      </c>
      <c r="AI363" s="12">
        <f ca="1"/>
        <v>-5.7905289499662377E-5</v>
      </c>
      <c r="AJ363" s="12">
        <f ca="1"/>
        <v>1.6836936078575839E-3</v>
      </c>
      <c r="AK363" s="12"/>
      <c r="AL363" s="12"/>
      <c r="AM363" s="12">
        <f ca="1">'Useful matrices &amp; checks'!AO363</f>
        <v>2.8243621997074073E-3</v>
      </c>
      <c r="AN363" s="12">
        <f t="shared" ca="1" si="12"/>
        <v>2.7874356688886888E-3</v>
      </c>
      <c r="AO363" s="12">
        <f t="shared" ca="1" si="13"/>
        <v>3.6926530818718467E-5</v>
      </c>
    </row>
    <row r="364" spans="1:41" x14ac:dyDescent="0.35">
      <c r="A364">
        <v>181</v>
      </c>
      <c r="P364" s="56" t="str">
        <f>INDEX('Flow probs &amp; rates'!$A$5:$A$5999,$A364)</f>
        <v>2005,5</v>
      </c>
      <c r="Q364" s="12">
        <f t="array" aca="1" ref="Q364:Q365" ca="1">-1*(MMULT(MINVERSE('Useful matrices &amp; checks'!$G364:$H365),'SS Taylor expansion'!C$4:C$5)-MMULT(MINVERSE('Useful matrices &amp; checks'!$G364:$H365),MMULT('SS Taylor expansion'!C$7:D$8,MMULT(MINVERSE('Useful matrices &amp; checks'!$G364:$H365),'Useful matrices &amp; checks'!$L364:$L365))))</f>
        <v>-5.4657498214301565</v>
      </c>
      <c r="R364" s="12">
        <f t="array" aca="1" ref="R364:R365" ca="1">-1*(MMULT(MINVERSE('Useful matrices &amp; checks'!$G364:$H365),'SS Taylor expansion'!E$4:E$5)-MMULT(MINVERSE('Useful matrices &amp; checks'!$G364:$H365),MMULT('SS Taylor expansion'!E$7:F$8,MMULT(MINVERSE('Useful matrices &amp; checks'!$G364:$H365),'Useful matrices &amp; checks'!$L364:$L365))))</f>
        <v>-11.294460511669136</v>
      </c>
      <c r="S364" s="12">
        <f t="array" aca="1" ref="S364:S365" ca="1">-1*(MMULT(MINVERSE('Useful matrices &amp; checks'!$G364:$H365),'SS Taylor expansion'!G$4:G$5)-MMULT(MINVERSE('Useful matrices &amp; checks'!$G364:$H365),MMULT('SS Taylor expansion'!G$7:H$8,MMULT(MINVERSE('Useful matrices &amp; checks'!$G364:$H365),'Useful matrices &amp; checks'!$L364:$L365))))</f>
        <v>0.2862464597508077</v>
      </c>
      <c r="T364" s="12">
        <f t="array" aca="1" ref="T364:T365" ca="1">-1*(MMULT(MINVERSE('Useful matrices &amp; checks'!$G364:$H365),'SS Taylor expansion'!I$4:I$5)-MMULT(MINVERSE('Useful matrices &amp; checks'!$G364:$H365),MMULT('SS Taylor expansion'!I$7:J$8,MMULT(MINVERSE('Useful matrices &amp; checks'!$G364:$H365),'Useful matrices &amp; checks'!$L364:$L365))))</f>
        <v>-0.30525506188573265</v>
      </c>
      <c r="U364" s="12">
        <f t="array" aca="1" ref="U364:U365" ca="1">-1*(MMULT(MINVERSE('Useful matrices &amp; checks'!$G364:$H365),'SS Taylor expansion'!K$4:K$5)-MMULT(MINVERSE('Useful matrices &amp; checks'!$G364:$H365),MMULT('SS Taylor expansion'!K$7:L$8,MMULT(MINVERSE('Useful matrices &amp; checks'!$G364:$H365),'Useful matrices &amp; checks'!$L364:$L365))))</f>
        <v>6.1665267530547681</v>
      </c>
      <c r="V364" s="12">
        <f t="array" aca="1" ref="V364:V365" ca="1">-1*(MMULT(MINVERSE('Useful matrices &amp; checks'!$G364:$H365),'SS Taylor expansion'!M$4:M$5)-MMULT(MINVERSE('Useful matrices &amp; checks'!$G364:$H365),MMULT('SS Taylor expansion'!M$7:N$8,MMULT(MINVERSE('Useful matrices &amp; checks'!$G364:$H365),'Useful matrices &amp; checks'!$L364:$L365))))</f>
        <v>3.1823476977974945</v>
      </c>
      <c r="W364" s="12"/>
      <c r="X364" s="12">
        <f t="array" aca="1" ref="X364:X365" ca="1">(MMULT(MINVERSE('Useful matrices &amp; checks'!$G364:$H365),MMULT('SS Taylor expansion'!C$7:D$8,MMULT(MINVERSE('Useful matrices &amp; checks'!$G364:$H365),'SS Taylor expansion'!C$4:C$5)))-MMULT(MINVERSE('Useful matrices &amp; checks'!$G364:$H365),MMULT('SS Taylor expansion'!C$7:D$8,MMULT(MINVERSE('Useful matrices &amp; checks'!$G364:$H365),MMULT('SS Taylor expansion'!C$7:D$8,MMULT(MINVERSE('Useful matrices &amp; checks'!$G364:$H365),'Useful matrices &amp; checks'!$L364:$L365))))))</f>
        <v>47.749748785119841</v>
      </c>
      <c r="Y364" s="12">
        <f t="array" aca="1" ref="Y364:Y365" ca="1">(MMULT(MINVERSE('Useful matrices &amp; checks'!$G364:$H365),MMULT('SS Taylor expansion'!E$7:F$8,MMULT(MINVERSE('Useful matrices &amp; checks'!$G364:$H365),'SS Taylor expansion'!E$4:E$5)))-MMULT(MINVERSE('Useful matrices &amp; checks'!$G364:$H365),MMULT('SS Taylor expansion'!E$7:F$8,MMULT(MINVERSE('Useful matrices &amp; checks'!$G364:$H365),MMULT('SS Taylor expansion'!E$7:F$8,MMULT(MINVERSE('Useful matrices &amp; checks'!$G364:$H365),'Useful matrices &amp; checks'!$L364:$L365))))))</f>
        <v>203.89312173489793</v>
      </c>
      <c r="Z364" s="12">
        <f t="array" aca="1" ref="Z364:Z365" ca="1">(MMULT(MINVERSE('Useful matrices &amp; checks'!$G364:$H365),MMULT('SS Taylor expansion'!G$7:H$8,MMULT(MINVERSE('Useful matrices &amp; checks'!$G364:$H365),'SS Taylor expansion'!G$4:G$5)))-MMULT(MINVERSE('Useful matrices &amp; checks'!$G364:$H365),MMULT('SS Taylor expansion'!G$7:H$8,MMULT(MINVERSE('Useful matrices &amp; checks'!$G364:$H365),MMULT('SS Taylor expansion'!G$7:H$8,MMULT(MINVERSE('Useful matrices &amp; checks'!$G364:$H365),'Useful matrices &amp; checks'!$L364:$L365))))))</f>
        <v>-0.57811585658544373</v>
      </c>
      <c r="AA364" s="12">
        <f t="array" aca="1" ref="AA364:AA365" ca="1">(MMULT(MINVERSE('Useful matrices &amp; checks'!$G364:$H365),MMULT('SS Taylor expansion'!I$7:J$8,MMULT(MINVERSE('Useful matrices &amp; checks'!$G364:$H365),'SS Taylor expansion'!I$4:I$5)))-MMULT(MINVERSE('Useful matrices &amp; checks'!$G364:$H365),MMULT('SS Taylor expansion'!I$7:J$8,MMULT(MINVERSE('Useful matrices &amp; checks'!$G364:$H365),MMULT('SS Taylor expansion'!I$7:J$8,MMULT(MINVERSE('Useful matrices &amp; checks'!$G364:$H365),'Useful matrices &amp; checks'!$L364:$L365))))))</f>
        <v>0.51577811262624584</v>
      </c>
      <c r="AB364" s="12">
        <f t="array" aca="1" ref="AB364:AB365" ca="1">(MMULT(MINVERSE('Useful matrices &amp; checks'!$G364:$H365),MMULT('SS Taylor expansion'!K$7:L$8,MMULT(MINVERSE('Useful matrices &amp; checks'!$G364:$H365),'SS Taylor expansion'!K$4:K$5)))-MMULT(MINVERSE('Useful matrices &amp; checks'!$G364:$H365),MMULT('SS Taylor expansion'!K$7:L$8,MMULT(MINVERSE('Useful matrices &amp; checks'!$G364:$H365),MMULT('SS Taylor expansion'!K$7:L$8,MMULT(MINVERSE('Useful matrices &amp; checks'!$G364:$H365),'Useful matrices &amp; checks'!$L364:$L365))))))</f>
        <v>-109.28631886519199</v>
      </c>
      <c r="AC364" s="12">
        <f t="array" aca="1" ref="AC364:AC365" ca="1">(MMULT(MINVERSE('Useful matrices &amp; checks'!$G364:$H365),MMULT('SS Taylor expansion'!M$7:N$8,MMULT(MINVERSE('Useful matrices &amp; checks'!$G364:$H365),'SS Taylor expansion'!M$4:M$5)))-MMULT(MINVERSE('Useful matrices &amp; checks'!$G364:$H365),MMULT('SS Taylor expansion'!M$7:N$8,MMULT(MINVERSE('Useful matrices &amp; checks'!$G364:$H365),MMULT('SS Taylor expansion'!M$7:N$8,MMULT(MINVERSE('Useful matrices &amp; checks'!$G364:$H365),'Useful matrices &amp; checks'!$L364:$L365))))))</f>
        <v>-35.024843077183661</v>
      </c>
      <c r="AD364" s="12"/>
      <c r="AE364" s="12">
        <f t="array" aca="1" ref="AE364:AE365" ca="1">Q362:Q363*(INDEX('Flow probs &amp; rates'!AE$6:AE$5999-'Flow probs &amp; rates'!AE$5:AE$5999,'Useful matrices &amp; checks'!$A362))+X362:X363*(INDEX('Flow probs &amp; rates'!AE$6:AE$5999-'Flow probs &amp; rates'!AE$5:AE$5999,'Useful matrices &amp; checks'!$A362))^2</f>
        <v>4.2896421431600001E-3</v>
      </c>
      <c r="AF364" s="12">
        <f t="array" aca="1" ref="AF364:AF365" ca="1">R362:R363*(INDEX('Flow probs &amp; rates'!AF$6:AF$5999-'Flow probs &amp; rates'!AF$5:AF$5999,'Useful matrices &amp; checks'!$A362))+Y362:Y363*(INDEX('Flow probs &amp; rates'!AF$6:AF$5999-'Flow probs &amp; rates'!AF$5:AF$5999,'Useful matrices &amp; checks'!$A362))^2</f>
        <v>-3.2342802849299542E-3</v>
      </c>
      <c r="AG364" s="12">
        <f t="array" aca="1" ref="AG364:AG365" ca="1">S362:S363*(INDEX('Flow probs &amp; rates'!AG$6:AG$5999-'Flow probs &amp; rates'!AG$5:AG$5999,'Useful matrices &amp; checks'!$A362))+Z362:Z363*(INDEX('Flow probs &amp; rates'!AG$6:AG$5999-'Flow probs &amp; rates'!AG$5:AG$5999,'Useful matrices &amp; checks'!$A362))^2</f>
        <v>2.0738729264893289E-3</v>
      </c>
      <c r="AH364" s="12">
        <f t="array" aca="1" ref="AH364:AH365" ca="1">T362:T363*(INDEX('Flow probs &amp; rates'!AI$6:AI$5999-'Flow probs &amp; rates'!AI$5:AI$5999,'Useful matrices &amp; checks'!$A362))+AA362:AA363*(INDEX('Flow probs &amp; rates'!AI$6:AI$5999-'Flow probs &amp; rates'!AI$5:AI$5999,'Useful matrices &amp; checks'!$A362))^2</f>
        <v>-7.2947449347883818E-3</v>
      </c>
      <c r="AI364" s="12">
        <f t="array" aca="1" ref="AI364:AI365" ca="1">U362:U363*(INDEX('Flow probs &amp; rates'!AJ$6:AJ$5999-'Flow probs &amp; rates'!AJ$5:AJ$5999,'Useful matrices &amp; checks'!$A362))+AB362:AB363*(INDEX('Flow probs &amp; rates'!AJ$6:AJ$5999-'Flow probs &amp; rates'!AJ$5:AJ$5999,'Useful matrices &amp; checks'!$A362))^2</f>
        <v>2.008444742778664E-3</v>
      </c>
      <c r="AJ364" s="12">
        <f t="array" aca="1" ref="AJ364:AJ365" ca="1">V362:V363*(INDEX('Flow probs &amp; rates'!AK$6:AK$5999-'Flow probs &amp; rates'!AK$5:AK$5999,'Useful matrices &amp; checks'!$A362))+AC362:AC363*(INDEX('Flow probs &amp; rates'!AK$6:AK$5999-'Flow probs &amp; rates'!AK$5:AK$5999,'Useful matrices &amp; checks'!$A362))^2</f>
        <v>-5.1163197609582047E-3</v>
      </c>
      <c r="AK364" s="12"/>
      <c r="AL364" s="12"/>
      <c r="AM364" s="12">
        <f ca="1">'Useful matrices &amp; checks'!AO364</f>
        <v>-7.0224075416939202E-3</v>
      </c>
      <c r="AN364" s="12">
        <f t="shared" ca="1" si="12"/>
        <v>-7.2733851682485473E-3</v>
      </c>
      <c r="AO364" s="12">
        <f t="shared" ca="1" si="13"/>
        <v>2.5097762655462708E-4</v>
      </c>
    </row>
    <row r="365" spans="1:41" x14ac:dyDescent="0.35">
      <c r="P365" s="56"/>
      <c r="Q365" s="12">
        <f ca="1"/>
        <v>1.2635812263170483</v>
      </c>
      <c r="R365" s="12">
        <f ca="1"/>
        <v>0.20645111920601766</v>
      </c>
      <c r="S365" s="12">
        <f ca="1"/>
        <v>-6.6174937466530193E-2</v>
      </c>
      <c r="T365" s="12">
        <f ca="1"/>
        <v>-5.536289814621391E-2</v>
      </c>
      <c r="U365" s="12">
        <f ca="1"/>
        <v>-0.11271776535644956</v>
      </c>
      <c r="V365" s="12">
        <f ca="1"/>
        <v>0.57716976213469873</v>
      </c>
      <c r="W365" s="12"/>
      <c r="X365" s="12">
        <f ca="1"/>
        <v>-11.038867144937379</v>
      </c>
      <c r="Y365" s="12">
        <f ca="1"/>
        <v>-3.7269565143981973</v>
      </c>
      <c r="Z365" s="12">
        <f ca="1"/>
        <v>0.13364979497477725</v>
      </c>
      <c r="AA365" s="12">
        <f ca="1"/>
        <v>9.3544627692570076E-2</v>
      </c>
      <c r="AB365" s="12">
        <f ca="1"/>
        <v>1.9976414827705899</v>
      </c>
      <c r="AC365" s="12">
        <f ca="1"/>
        <v>-6.3523166754073586</v>
      </c>
      <c r="AD365" s="12"/>
      <c r="AE365" s="12">
        <f ca="1"/>
        <v>-1.0948927251823758E-3</v>
      </c>
      <c r="AF365" s="12">
        <f ca="1"/>
        <v>6.735223467099954E-5</v>
      </c>
      <c r="AG365" s="12">
        <f ca="1"/>
        <v>-5.293374841970252E-4</v>
      </c>
      <c r="AH365" s="12">
        <f ca="1"/>
        <v>-1.3597025854411868E-3</v>
      </c>
      <c r="AI365" s="12">
        <f ca="1"/>
        <v>-4.1824835735377066E-5</v>
      </c>
      <c r="AJ365" s="12">
        <f ca="1"/>
        <v>-9.5365544225440657E-4</v>
      </c>
      <c r="AK365" s="12"/>
      <c r="AL365" s="12"/>
      <c r="AM365" s="12">
        <f ca="1">'Useful matrices &amp; checks'!AO365</f>
        <v>-3.7696564473915228E-3</v>
      </c>
      <c r="AN365" s="12">
        <f t="shared" ca="1" si="12"/>
        <v>-3.9120608381393723E-3</v>
      </c>
      <c r="AO365" s="12">
        <f t="shared" ca="1" si="13"/>
        <v>1.424043907478495E-4</v>
      </c>
    </row>
    <row r="366" spans="1:41" x14ac:dyDescent="0.35">
      <c r="A366">
        <v>182</v>
      </c>
      <c r="P366" s="56" t="str">
        <f>INDEX('Flow probs &amp; rates'!$A$5:$A$5999,$A366)</f>
        <v>2005,6</v>
      </c>
      <c r="Q366" s="12">
        <f t="array" aca="1" ref="Q366:Q367" ca="1">-1*(MMULT(MINVERSE('Useful matrices &amp; checks'!$G366:$H367),'SS Taylor expansion'!C$4:C$5)-MMULT(MINVERSE('Useful matrices &amp; checks'!$G366:$H367),MMULT('SS Taylor expansion'!C$7:D$8,MMULT(MINVERSE('Useful matrices &amp; checks'!$G366:$H367),'Useful matrices &amp; checks'!$L366:$L367))))</f>
        <v>-5.4817396607830844</v>
      </c>
      <c r="R366" s="12">
        <f t="array" aca="1" ref="R366:R367" ca="1">-1*(MMULT(MINVERSE('Useful matrices &amp; checks'!$G366:$H367),'SS Taylor expansion'!E$4:E$5)-MMULT(MINVERSE('Useful matrices &amp; checks'!$G366:$H367),MMULT('SS Taylor expansion'!E$7:F$8,MMULT(MINVERSE('Useful matrices &amp; checks'!$G366:$H367),'Useful matrices &amp; checks'!$L366:$L367))))</f>
        <v>-11.568965715174764</v>
      </c>
      <c r="S366" s="12">
        <f t="array" aca="1" ref="S366:S367" ca="1">-1*(MMULT(MINVERSE('Useful matrices &amp; checks'!$G366:$H367),'SS Taylor expansion'!G$4:G$5)-MMULT(MINVERSE('Useful matrices &amp; checks'!$G366:$H367),MMULT('SS Taylor expansion'!G$7:H$8,MMULT(MINVERSE('Useful matrices &amp; checks'!$G366:$H367),'Useful matrices &amp; checks'!$L366:$L367))))</f>
        <v>0.27344134680096027</v>
      </c>
      <c r="T366" s="12">
        <f t="array" aca="1" ref="T366:T367" ca="1">-1*(MMULT(MINVERSE('Useful matrices &amp; checks'!$G366:$H367),'SS Taylor expansion'!I$4:I$5)-MMULT(MINVERSE('Useful matrices &amp; checks'!$G366:$H367),MMULT('SS Taylor expansion'!I$7:J$8,MMULT(MINVERSE('Useful matrices &amp; checks'!$G366:$H367),'Useful matrices &amp; checks'!$L366:$L367))))</f>
        <v>-0.30364435263183903</v>
      </c>
      <c r="U366" s="12">
        <f t="array" aca="1" ref="U366:U367" ca="1">-1*(MMULT(MINVERSE('Useful matrices &amp; checks'!$G366:$H367),'SS Taylor expansion'!K$4:K$5)-MMULT(MINVERSE('Useful matrices &amp; checks'!$G366:$H367),MMULT('SS Taylor expansion'!K$7:L$8,MMULT(MINVERSE('Useful matrices &amp; checks'!$G366:$H367),'Useful matrices &amp; checks'!$L366:$L367))))</f>
        <v>5.3981571697774839</v>
      </c>
      <c r="V366" s="12">
        <f t="array" aca="1" ref="V366:V367" ca="1">-1*(MMULT(MINVERSE('Useful matrices &amp; checks'!$G366:$H367),'SS Taylor expansion'!M$4:M$5)-MMULT(MINVERSE('Useful matrices &amp; checks'!$G366:$H367),MMULT('SS Taylor expansion'!M$7:N$8,MMULT(MINVERSE('Useful matrices &amp; checks'!$G366:$H367),'Useful matrices &amp; checks'!$L366:$L367))))</f>
        <v>2.8403405955702024</v>
      </c>
      <c r="W366" s="12"/>
      <c r="X366" s="12">
        <f t="array" aca="1" ref="X366:X367" ca="1">(MMULT(MINVERSE('Useful matrices &amp; checks'!$G366:$H367),MMULT('SS Taylor expansion'!C$7:D$8,MMULT(MINVERSE('Useful matrices &amp; checks'!$G366:$H367),'SS Taylor expansion'!C$4:C$5)))-MMULT(MINVERSE('Useful matrices &amp; checks'!$G366:$H367),MMULT('SS Taylor expansion'!C$7:D$8,MMULT(MINVERSE('Useful matrices &amp; checks'!$G366:$H367),MMULT('SS Taylor expansion'!C$7:D$8,MMULT(MINVERSE('Useful matrices &amp; checks'!$G366:$H367),'Useful matrices &amp; checks'!$L366:$L367))))))</f>
        <v>45.569688544099385</v>
      </c>
      <c r="Y366" s="12">
        <f t="array" aca="1" ref="Y366:Y367" ca="1">(MMULT(MINVERSE('Useful matrices &amp; checks'!$G366:$H367),MMULT('SS Taylor expansion'!E$7:F$8,MMULT(MINVERSE('Useful matrices &amp; checks'!$G366:$H367),'SS Taylor expansion'!E$4:E$5)))-MMULT(MINVERSE('Useful matrices &amp; checks'!$G366:$H367),MMULT('SS Taylor expansion'!E$7:F$8,MMULT(MINVERSE('Useful matrices &amp; checks'!$G366:$H367),MMULT('SS Taylor expansion'!E$7:F$8,MMULT(MINVERSE('Useful matrices &amp; checks'!$G366:$H367),'Useful matrices &amp; checks'!$L366:$L367))))))</f>
        <v>202.96834761262539</v>
      </c>
      <c r="Z366" s="12">
        <f t="array" aca="1" ref="Z366:Z367" ca="1">(MMULT(MINVERSE('Useful matrices &amp; checks'!$G366:$H367),MMULT('SS Taylor expansion'!G$7:H$8,MMULT(MINVERSE('Useful matrices &amp; checks'!$G366:$H367),'SS Taylor expansion'!G$4:G$5)))-MMULT(MINVERSE('Useful matrices &amp; checks'!$G366:$H367),MMULT('SS Taylor expansion'!G$7:H$8,MMULT(MINVERSE('Useful matrices &amp; checks'!$G366:$H367),MMULT('SS Taylor expansion'!G$7:H$8,MMULT(MINVERSE('Useful matrices &amp; checks'!$G366:$H367),'Useful matrices &amp; checks'!$L366:$L367))))))</f>
        <v>-0.55601276334585392</v>
      </c>
      <c r="AA366" s="12">
        <f t="array" aca="1" ref="AA366:AA367" ca="1">(MMULT(MINVERSE('Useful matrices &amp; checks'!$G366:$H367),MMULT('SS Taylor expansion'!I$7:J$8,MMULT(MINVERSE('Useful matrices &amp; checks'!$G366:$H367),'SS Taylor expansion'!I$4:I$5)))-MMULT(MINVERSE('Useful matrices &amp; checks'!$G366:$H367),MMULT('SS Taylor expansion'!I$7:J$8,MMULT(MINVERSE('Useful matrices &amp; checks'!$G366:$H367),MMULT('SS Taylor expansion'!I$7:J$8,MMULT(MINVERSE('Useful matrices &amp; checks'!$G366:$H367),'Useful matrices &amp; checks'!$L366:$L367))))))</f>
        <v>0.5089022616827108</v>
      </c>
      <c r="AB366" s="12">
        <f t="array" aca="1" ref="AB366:AB367" ca="1">(MMULT(MINVERSE('Useful matrices &amp; checks'!$G366:$H367),MMULT('SS Taylor expansion'!K$7:L$8,MMULT(MINVERSE('Useful matrices &amp; checks'!$G366:$H367),'SS Taylor expansion'!K$4:K$5)))-MMULT(MINVERSE('Useful matrices &amp; checks'!$G366:$H367),MMULT('SS Taylor expansion'!K$7:L$8,MMULT(MINVERSE('Useful matrices &amp; checks'!$G366:$H367),MMULT('SS Taylor expansion'!K$7:L$8,MMULT(MINVERSE('Useful matrices &amp; checks'!$G366:$H367),'Useful matrices &amp; checks'!$L366:$L367))))))</f>
        <v>-92.777049808286733</v>
      </c>
      <c r="AC366" s="12">
        <f t="array" aca="1" ref="AC366:AC367" ca="1">(MMULT(MINVERSE('Useful matrices &amp; checks'!$G366:$H367),MMULT('SS Taylor expansion'!M$7:N$8,MMULT(MINVERSE('Useful matrices &amp; checks'!$G366:$H367),'SS Taylor expansion'!M$4:M$5)))-MMULT(MINVERSE('Useful matrices &amp; checks'!$G366:$H367),MMULT('SS Taylor expansion'!M$7:N$8,MMULT(MINVERSE('Useful matrices &amp; checks'!$G366:$H367),MMULT('SS Taylor expansion'!M$7:N$8,MMULT(MINVERSE('Useful matrices &amp; checks'!$G366:$H367),'Useful matrices &amp; checks'!$L366:$L367))))))</f>
        <v>-30.980141125845563</v>
      </c>
      <c r="AD366" s="12"/>
      <c r="AE366" s="12">
        <f t="array" aca="1" ref="AE366:AE367" ca="1">Q364:Q365*(INDEX('Flow probs &amp; rates'!AE$6:AE$5999-'Flow probs &amp; rates'!AE$5:AE$5999,'Useful matrices &amp; checks'!$A364))+X364:X365*(INDEX('Flow probs &amp; rates'!AE$6:AE$5999-'Flow probs &amp; rates'!AE$5:AE$5999,'Useful matrices &amp; checks'!$A364))^2</f>
        <v>7.2730255943859344E-5</v>
      </c>
      <c r="AF366" s="12">
        <f t="array" aca="1" ref="AF366:AF367" ca="1">R364:R365*(INDEX('Flow probs &amp; rates'!AF$6:AF$5999-'Flow probs &amp; rates'!AF$5:AF$5999,'Useful matrices &amp; checks'!$A364))+Y364:Y365*(INDEX('Flow probs &amp; rates'!AF$6:AF$5999-'Flow probs &amp; rates'!AF$5:AF$5999,'Useful matrices &amp; checks'!$A364))^2</f>
        <v>1.357751977763825E-2</v>
      </c>
      <c r="AG366" s="12">
        <f t="array" aca="1" ref="AG366:AG367" ca="1">S364:S365*(INDEX('Flow probs &amp; rates'!AG$6:AG$5999-'Flow probs &amp; rates'!AG$5:AG$5999,'Useful matrices &amp; checks'!$A364))+Z364:Z365*(INDEX('Flow probs &amp; rates'!AG$6:AG$5999-'Flow probs &amp; rates'!AG$5:AG$5999,'Useful matrices &amp; checks'!$A364))^2</f>
        <v>1.9552081000927118E-3</v>
      </c>
      <c r="AH366" s="12">
        <f t="array" aca="1" ref="AH366:AH367" ca="1">T364:T365*(INDEX('Flow probs &amp; rates'!AI$6:AI$5999-'Flow probs &amp; rates'!AI$5:AI$5999,'Useful matrices &amp; checks'!$A364))+AA364:AA365*(INDEX('Flow probs &amp; rates'!AI$6:AI$5999-'Flow probs &amp; rates'!AI$5:AI$5999,'Useful matrices &amp; checks'!$A364))^2</f>
        <v>2.849797930810187E-3</v>
      </c>
      <c r="AI366" s="12">
        <f t="array" aca="1" ref="AI366:AI367" ca="1">U364:U365*(INDEX('Flow probs &amp; rates'!AJ$6:AJ$5999-'Flow probs &amp; rates'!AJ$5:AJ$5999,'Useful matrices &amp; checks'!$A364))+AB364:AB365*(INDEX('Flow probs &amp; rates'!AJ$6:AJ$5999-'Flow probs &amp; rates'!AJ$5:AJ$5999,'Useful matrices &amp; checks'!$A364))^2</f>
        <v>1.2562285959397622E-2</v>
      </c>
      <c r="AJ366" s="12">
        <f t="array" aca="1" ref="AJ366:AJ367" ca="1">V364:V365*(INDEX('Flow probs &amp; rates'!AK$6:AK$5999-'Flow probs &amp; rates'!AK$5:AK$5999,'Useful matrices &amp; checks'!$A364))+AC364:AC365*(INDEX('Flow probs &amp; rates'!AK$6:AK$5999-'Flow probs &amp; rates'!AK$5:AK$5999,'Useful matrices &amp; checks'!$A364))^2</f>
        <v>3.4207511426939978E-3</v>
      </c>
      <c r="AK366" s="12"/>
      <c r="AL366" s="12"/>
      <c r="AM366" s="12">
        <f ca="1">'Useful matrices &amp; checks'!AO366</f>
        <v>3.3772311927141918E-2</v>
      </c>
      <c r="AN366" s="12">
        <f t="shared" ca="1" si="12"/>
        <v>3.4438293166576629E-2</v>
      </c>
      <c r="AO366" s="12">
        <f t="shared" ca="1" si="13"/>
        <v>-6.6598123943471116E-4</v>
      </c>
    </row>
    <row r="367" spans="1:41" x14ac:dyDescent="0.35">
      <c r="Q367" s="12">
        <f ca="1"/>
        <v>1.3408534955283207</v>
      </c>
      <c r="R367" s="12">
        <f ca="1"/>
        <v>0.23568136482767313</v>
      </c>
      <c r="S367" s="12">
        <f ca="1"/>
        <v>-6.6884749799968252E-2</v>
      </c>
      <c r="T367" s="12">
        <f ca="1"/>
        <v>-5.5128439978213373E-2</v>
      </c>
      <c r="U367" s="12">
        <f ca="1"/>
        <v>-0.10997050908869666</v>
      </c>
      <c r="V367" s="12">
        <f ca="1"/>
        <v>0.51568074519873663</v>
      </c>
      <c r="W367" s="12"/>
      <c r="X367" s="12">
        <f ca="1"/>
        <v>-11.146511865863376</v>
      </c>
      <c r="Y367" s="12">
        <f ca="1"/>
        <v>-4.1348430239892471</v>
      </c>
      <c r="Z367" s="12">
        <f ca="1"/>
        <v>0.13600274792768022</v>
      </c>
      <c r="AA367" s="12">
        <f ca="1"/>
        <v>9.23942353769652E-2</v>
      </c>
      <c r="AB367" s="12">
        <f ca="1"/>
        <v>1.8900411896649585</v>
      </c>
      <c r="AC367" s="12">
        <f ca="1"/>
        <v>-5.6246290628152256</v>
      </c>
      <c r="AD367" s="12"/>
      <c r="AE367" s="12">
        <f ca="1"/>
        <v>-1.6813902757782658E-5</v>
      </c>
      <c r="AF367" s="12">
        <f ca="1"/>
        <v>-2.4818309393699454E-4</v>
      </c>
      <c r="AG367" s="12">
        <f ca="1"/>
        <v>-4.5200829337880898E-4</v>
      </c>
      <c r="AH367" s="12">
        <f ca="1"/>
        <v>5.168565317347476E-4</v>
      </c>
      <c r="AI367" s="12">
        <f ca="1"/>
        <v>-2.2962566414076591E-4</v>
      </c>
      <c r="AJ367" s="12">
        <f ca="1"/>
        <v>6.2040804803232077E-4</v>
      </c>
      <c r="AK367" s="12"/>
      <c r="AL367" s="12"/>
      <c r="AM367" s="12">
        <f ca="1">'Useful matrices &amp; checks'!AO367</f>
        <v>1.2758106313628947E-4</v>
      </c>
      <c r="AN367" s="12">
        <f t="shared" ca="1" si="12"/>
        <v>1.9063362555271624E-4</v>
      </c>
      <c r="AO367" s="12">
        <f t="shared" ca="1" si="13"/>
        <v>-6.3052562416426763E-5</v>
      </c>
    </row>
    <row r="368" spans="1:41" x14ac:dyDescent="0.35">
      <c r="A368">
        <v>183</v>
      </c>
      <c r="P368" s="56" t="str">
        <f>INDEX('Flow probs &amp; rates'!$A$5:$A$5999,$A368)</f>
        <v>2005,7</v>
      </c>
      <c r="Q368" s="12">
        <f t="array" aca="1" ref="Q368:Q369" ca="1">-1*(MMULT(MINVERSE('Useful matrices &amp; checks'!$G368:$H369),'SS Taylor expansion'!C$4:C$5)-MMULT(MINVERSE('Useful matrices &amp; checks'!$G368:$H369),MMULT('SS Taylor expansion'!C$7:D$8,MMULT(MINVERSE('Useful matrices &amp; checks'!$G368:$H369),'Useful matrices &amp; checks'!$L368:$L369))))</f>
        <v>-5.5365528574196397</v>
      </c>
      <c r="R368" s="12">
        <f t="array" aca="1" ref="R368:R369" ca="1">-1*(MMULT(MINVERSE('Useful matrices &amp; checks'!$G368:$H369),'SS Taylor expansion'!E$4:E$5)-MMULT(MINVERSE('Useful matrices &amp; checks'!$G368:$H369),MMULT('SS Taylor expansion'!E$7:F$8,MMULT(MINVERSE('Useful matrices &amp; checks'!$G368:$H369),'Useful matrices &amp; checks'!$L368:$L369))))</f>
        <v>-11.275872473970333</v>
      </c>
      <c r="S368" s="12">
        <f t="array" aca="1" ref="S368:S369" ca="1">-1*(MMULT(MINVERSE('Useful matrices &amp; checks'!$G368:$H369),'SS Taylor expansion'!G$4:G$5)-MMULT(MINVERSE('Useful matrices &amp; checks'!$G368:$H369),MMULT('SS Taylor expansion'!G$7:H$8,MMULT(MINVERSE('Useful matrices &amp; checks'!$G368:$H369),'Useful matrices &amp; checks'!$L368:$L369))))</f>
        <v>0.28832847052651983</v>
      </c>
      <c r="T368" s="12">
        <f t="array" aca="1" ref="T368:T369" ca="1">-1*(MMULT(MINVERSE('Useful matrices &amp; checks'!$G368:$H369),'SS Taylor expansion'!I$4:I$5)-MMULT(MINVERSE('Useful matrices &amp; checks'!$G368:$H369),MMULT('SS Taylor expansion'!I$7:J$8,MMULT(MINVERSE('Useful matrices &amp; checks'!$G368:$H369),'Useful matrices &amp; checks'!$L368:$L369))))</f>
        <v>-0.29888800658432663</v>
      </c>
      <c r="U368" s="12">
        <f t="array" aca="1" ref="U368:U369" ca="1">-1*(MMULT(MINVERSE('Useful matrices &amp; checks'!$G368:$H369),'SS Taylor expansion'!K$4:K$5)-MMULT(MINVERSE('Useful matrices &amp; checks'!$G368:$H369),MMULT('SS Taylor expansion'!K$7:L$8,MMULT(MINVERSE('Useful matrices &amp; checks'!$G368:$H369),'Useful matrices &amp; checks'!$L368:$L369))))</f>
        <v>5.6907652753050488</v>
      </c>
      <c r="V368" s="12">
        <f t="array" aca="1" ref="V368:V369" ca="1">-1*(MMULT(MINVERSE('Useful matrices &amp; checks'!$G368:$H369),'SS Taylor expansion'!M$4:M$5)-MMULT(MINVERSE('Useful matrices &amp; checks'!$G368:$H369),MMULT('SS Taylor expansion'!M$7:N$8,MMULT(MINVERSE('Useful matrices &amp; checks'!$G368:$H369),'Useful matrices &amp; checks'!$L368:$L369))))</f>
        <v>2.8965493227366652</v>
      </c>
      <c r="W368" s="12"/>
      <c r="X368" s="12">
        <f t="array" aca="1" ref="X368:X369" ca="1">(MMULT(MINVERSE('Useful matrices &amp; checks'!$G368:$H369),MMULT('SS Taylor expansion'!C$7:D$8,MMULT(MINVERSE('Useful matrices &amp; checks'!$G368:$H369),'SS Taylor expansion'!C$4:C$5)))-MMULT(MINVERSE('Useful matrices &amp; checks'!$G368:$H369),MMULT('SS Taylor expansion'!C$7:D$8,MMULT(MINVERSE('Useful matrices &amp; checks'!$G368:$H369),MMULT('SS Taylor expansion'!C$7:D$8,MMULT(MINVERSE('Useful matrices &amp; checks'!$G368:$H369),'Useful matrices &amp; checks'!$L368:$L369))))))</f>
        <v>47.720087676810635</v>
      </c>
      <c r="Y368" s="12">
        <f t="array" aca="1" ref="Y368:Y369" ca="1">(MMULT(MINVERSE('Useful matrices &amp; checks'!$G368:$H369),MMULT('SS Taylor expansion'!E$7:F$8,MMULT(MINVERSE('Useful matrices &amp; checks'!$G368:$H369),'SS Taylor expansion'!E$4:E$5)))-MMULT(MINVERSE('Useful matrices &amp; checks'!$G368:$H369),MMULT('SS Taylor expansion'!E$7:F$8,MMULT(MINVERSE('Useful matrices &amp; checks'!$G368:$H369),MMULT('SS Taylor expansion'!E$7:F$8,MMULT(MINVERSE('Useful matrices &amp; checks'!$G368:$H369),'Useful matrices &amp; checks'!$L368:$L369))))))</f>
        <v>197.93502168339626</v>
      </c>
      <c r="Z368" s="12">
        <f t="array" aca="1" ref="Z368:Z369" ca="1">(MMULT(MINVERSE('Useful matrices &amp; checks'!$G368:$H369),MMULT('SS Taylor expansion'!G$7:H$8,MMULT(MINVERSE('Useful matrices &amp; checks'!$G368:$H369),'SS Taylor expansion'!G$4:G$5)))-MMULT(MINVERSE('Useful matrices &amp; checks'!$G368:$H369),MMULT('SS Taylor expansion'!G$7:H$8,MMULT(MINVERSE('Useful matrices &amp; checks'!$G368:$H369),MMULT('SS Taylor expansion'!G$7:H$8,MMULT(MINVERSE('Useful matrices &amp; checks'!$G368:$H369),'Useful matrices &amp; checks'!$L368:$L369))))))</f>
        <v>-0.5808389626915974</v>
      </c>
      <c r="AA368" s="12">
        <f t="array" aca="1" ref="AA368:AA369" ca="1">(MMULT(MINVERSE('Useful matrices &amp; checks'!$G368:$H369),MMULT('SS Taylor expansion'!I$7:J$8,MMULT(MINVERSE('Useful matrices &amp; checks'!$G368:$H369),'SS Taylor expansion'!I$4:I$5)))-MMULT(MINVERSE('Useful matrices &amp; checks'!$G368:$H369),MMULT('SS Taylor expansion'!I$7:J$8,MMULT(MINVERSE('Useful matrices &amp; checks'!$G368:$H369),MMULT('SS Taylor expansion'!I$7:J$8,MMULT(MINVERSE('Useful matrices &amp; checks'!$G368:$H369),'Useful matrices &amp; checks'!$L368:$L369))))))</f>
        <v>0.50865387630007219</v>
      </c>
      <c r="AB368" s="12">
        <f t="array" aca="1" ref="AB368:AB369" ca="1">(MMULT(MINVERSE('Useful matrices &amp; checks'!$G368:$H369),MMULT('SS Taylor expansion'!K$7:L$8,MMULT(MINVERSE('Useful matrices &amp; checks'!$G368:$H369),'SS Taylor expansion'!K$4:K$5)))-MMULT(MINVERSE('Useful matrices &amp; checks'!$G368:$H369),MMULT('SS Taylor expansion'!K$7:L$8,MMULT(MINVERSE('Useful matrices &amp; checks'!$G368:$H369),MMULT('SS Taylor expansion'!K$7:L$8,MMULT(MINVERSE('Useful matrices &amp; checks'!$G368:$H369),'Useful matrices &amp; checks'!$L368:$L369))))))</f>
        <v>-98.115456248895697</v>
      </c>
      <c r="AC368" s="12">
        <f t="array" aca="1" ref="AC368:AC369" ca="1">(MMULT(MINVERSE('Useful matrices &amp; checks'!$G368:$H369),MMULT('SS Taylor expansion'!M$7:N$8,MMULT(MINVERSE('Useful matrices &amp; checks'!$G368:$H369),'SS Taylor expansion'!M$4:M$5)))-MMULT(MINVERSE('Useful matrices &amp; checks'!$G368:$H369),MMULT('SS Taylor expansion'!M$7:N$8,MMULT(MINVERSE('Useful matrices &amp; checks'!$G368:$H369),MMULT('SS Taylor expansion'!M$7:N$8,MMULT(MINVERSE('Useful matrices &amp; checks'!$G368:$H369),'Useful matrices &amp; checks'!$L368:$L369))))))</f>
        <v>-30.809372548892341</v>
      </c>
      <c r="AD368" s="12"/>
      <c r="AE368" s="12">
        <f t="array" aca="1" ref="AE368:AE369" ca="1">Q366:Q367*(INDEX('Flow probs &amp; rates'!AE$6:AE$5999-'Flow probs &amp; rates'!AE$5:AE$5999,'Useful matrices &amp; checks'!$A366))+X366:X367*(INDEX('Flow probs &amp; rates'!AE$6:AE$5999-'Flow probs &amp; rates'!AE$5:AE$5999,'Useful matrices &amp; checks'!$A366))^2</f>
        <v>-3.4266669436161866E-3</v>
      </c>
      <c r="AF368" s="12">
        <f t="array" aca="1" ref="AF368:AF369" ca="1">R366:R367*(INDEX('Flow probs &amp; rates'!AF$6:AF$5999-'Flow probs &amp; rates'!AF$5:AF$5999,'Useful matrices &amp; checks'!$A366))+Y366:Y367*(INDEX('Flow probs &amp; rates'!AF$6:AF$5999-'Flow probs &amp; rates'!AF$5:AF$5999,'Useful matrices &amp; checks'!$A366))^2</f>
        <v>-4.7482400639216171E-3</v>
      </c>
      <c r="AG368" s="12">
        <f t="array" aca="1" ref="AG368:AG369" ca="1">S366:S367*(INDEX('Flow probs &amp; rates'!AG$6:AG$5999-'Flow probs &amp; rates'!AG$5:AG$5999,'Useful matrices &amp; checks'!$A366))+Z366:Z367*(INDEX('Flow probs &amp; rates'!AG$6:AG$5999-'Flow probs &amp; rates'!AG$5:AG$5999,'Useful matrices &amp; checks'!$A366))^2</f>
        <v>-2.4947237199455636E-3</v>
      </c>
      <c r="AH368" s="12">
        <f t="array" aca="1" ref="AH368:AH369" ca="1">T366:T367*(INDEX('Flow probs &amp; rates'!AI$6:AI$5999-'Flow probs &amp; rates'!AI$5:AI$5999,'Useful matrices &amp; checks'!$A366))+AA366:AA367*(INDEX('Flow probs &amp; rates'!AI$6:AI$5999-'Flow probs &amp; rates'!AI$5:AI$5999,'Useful matrices &amp; checks'!$A366))^2</f>
        <v>-3.1533212936816907E-3</v>
      </c>
      <c r="AI368" s="12">
        <f t="array" aca="1" ref="AI368:AI369" ca="1">U366:U367*(INDEX('Flow probs &amp; rates'!AJ$6:AJ$5999-'Flow probs &amp; rates'!AJ$5:AJ$5999,'Useful matrices &amp; checks'!$A366))+AB366:AB367*(INDEX('Flow probs &amp; rates'!AJ$6:AJ$5999-'Flow probs &amp; rates'!AJ$5:AJ$5999,'Useful matrices &amp; checks'!$A366))^2</f>
        <v>-1.0542341551331158E-3</v>
      </c>
      <c r="AJ368" s="12">
        <f t="array" aca="1" ref="AJ368:AJ369" ca="1">V366:V367*(INDEX('Flow probs &amp; rates'!AK$6:AK$5999-'Flow probs &amp; rates'!AK$5:AK$5999,'Useful matrices &amp; checks'!$A366))+AC366:AC367*(INDEX('Flow probs &amp; rates'!AK$6:AK$5999-'Flow probs &amp; rates'!AK$5:AK$5999,'Useful matrices &amp; checks'!$A366))^2</f>
        <v>-2.0863010523656843E-3</v>
      </c>
      <c r="AK368" s="12"/>
      <c r="AL368" s="12"/>
      <c r="AM368" s="12">
        <f ca="1">'Useful matrices &amp; checks'!AO368</f>
        <v>-1.7059145338012338E-2</v>
      </c>
      <c r="AN368" s="12">
        <f t="shared" ca="1" si="12"/>
        <v>-1.6963487228663858E-2</v>
      </c>
      <c r="AO368" s="12">
        <f t="shared" ca="1" si="13"/>
        <v>-9.5658109348480125E-5</v>
      </c>
    </row>
    <row r="369" spans="1:41" x14ac:dyDescent="0.35">
      <c r="P369" s="56"/>
      <c r="Q369" s="12">
        <f ca="1"/>
        <v>1.2940345769821855</v>
      </c>
      <c r="R369" s="12">
        <f ca="1"/>
        <v>0.20085492842490094</v>
      </c>
      <c r="S369" s="12">
        <f ca="1"/>
        <v>-6.738976760416869E-2</v>
      </c>
      <c r="T369" s="12">
        <f ca="1"/>
        <v>-5.6929794440026299E-2</v>
      </c>
      <c r="U369" s="12">
        <f ca="1"/>
        <v>-0.10136849762117259</v>
      </c>
      <c r="V369" s="12">
        <f ca="1"/>
        <v>0.5517115237016772</v>
      </c>
      <c r="W369" s="12"/>
      <c r="X369" s="12">
        <f ca="1"/>
        <v>-11.153409903358943</v>
      </c>
      <c r="Y369" s="12">
        <f ca="1"/>
        <v>-3.5257781342219507</v>
      </c>
      <c r="Z369" s="12">
        <f ca="1"/>
        <v>0.13575698105620446</v>
      </c>
      <c r="AA369" s="12">
        <f ca="1"/>
        <v>9.688431780790023E-2</v>
      </c>
      <c r="AB369" s="12">
        <f ca="1"/>
        <v>1.7477115839808226</v>
      </c>
      <c r="AC369" s="12">
        <f ca="1"/>
        <v>-5.8683226071159691</v>
      </c>
      <c r="AD369" s="12"/>
      <c r="AE369" s="12">
        <f ca="1"/>
        <v>8.3817522058366942E-4</v>
      </c>
      <c r="AF369" s="12">
        <f ca="1"/>
        <v>9.6730487957676493E-5</v>
      </c>
      <c r="AG369" s="12">
        <f ca="1"/>
        <v>6.1021851223568913E-4</v>
      </c>
      <c r="AH369" s="12">
        <f ca="1"/>
        <v>-5.7250425428305907E-4</v>
      </c>
      <c r="AI369" s="12">
        <f ca="1"/>
        <v>2.1476711976405765E-5</v>
      </c>
      <c r="AJ369" s="12">
        <f ca="1"/>
        <v>-3.7878037692759981E-4</v>
      </c>
      <c r="AK369" s="12"/>
      <c r="AL369" s="12"/>
      <c r="AM369" s="12">
        <f ca="1">'Useful matrices &amp; checks'!AO369</f>
        <v>5.5905109068533909E-4</v>
      </c>
      <c r="AN369" s="12">
        <f t="shared" ca="1" si="12"/>
        <v>6.1531630154278193E-4</v>
      </c>
      <c r="AO369" s="12">
        <f t="shared" ca="1" si="13"/>
        <v>-5.6265210857442838E-5</v>
      </c>
    </row>
    <row r="370" spans="1:41" x14ac:dyDescent="0.35">
      <c r="A370">
        <v>184</v>
      </c>
      <c r="P370" s="56" t="str">
        <f>INDEX('Flow probs &amp; rates'!$A$5:$A$5999,$A370)</f>
        <v>2005,8</v>
      </c>
      <c r="Q370" s="12">
        <f t="array" aca="1" ref="Q370:Q371" ca="1">-1*(MMULT(MINVERSE('Useful matrices &amp; checks'!$G370:$H371),'SS Taylor expansion'!C$4:C$5)-MMULT(MINVERSE('Useful matrices &amp; checks'!$G370:$H371),MMULT('SS Taylor expansion'!C$7:D$8,MMULT(MINVERSE('Useful matrices &amp; checks'!$G370:$H371),'Useful matrices &amp; checks'!$L370:$L371))))</f>
        <v>-5.4463850610874855</v>
      </c>
      <c r="R370" s="12">
        <f t="array" aca="1" ref="R370:R371" ca="1">-1*(MMULT(MINVERSE('Useful matrices &amp; checks'!$G370:$H371),'SS Taylor expansion'!E$4:E$5)-MMULT(MINVERSE('Useful matrices &amp; checks'!$G370:$H371),MMULT('SS Taylor expansion'!E$7:F$8,MMULT(MINVERSE('Useful matrices &amp; checks'!$G370:$H371),'Useful matrices &amp; checks'!$L370:$L371))))</f>
        <v>-11.155779601426847</v>
      </c>
      <c r="S370" s="12">
        <f t="array" aca="1" ref="S370:S371" ca="1">-1*(MMULT(MINVERSE('Useful matrices &amp; checks'!$G370:$H371),'SS Taylor expansion'!G$4:G$5)-MMULT(MINVERSE('Useful matrices &amp; checks'!$G370:$H371),MMULT('SS Taylor expansion'!G$7:H$8,MMULT(MINVERSE('Useful matrices &amp; checks'!$G370:$H371),'Useful matrices &amp; checks'!$L370:$L371))))</f>
        <v>0.28768179435911223</v>
      </c>
      <c r="T370" s="12">
        <f t="array" aca="1" ref="T370:T371" ca="1">-1*(MMULT(MINVERSE('Useful matrices &amp; checks'!$G370:$H371),'SS Taylor expansion'!I$4:I$5)-MMULT(MINVERSE('Useful matrices &amp; checks'!$G370:$H371),MMULT('SS Taylor expansion'!I$7:J$8,MMULT(MINVERSE('Useful matrices &amp; checks'!$G370:$H371),'Useful matrices &amp; checks'!$L370:$L371))))</f>
        <v>-0.30157413543966149</v>
      </c>
      <c r="U370" s="12">
        <f t="array" aca="1" ref="U370:U371" ca="1">-1*(MMULT(MINVERSE('Useful matrices &amp; checks'!$G370:$H371),'SS Taylor expansion'!K$4:K$5)-MMULT(MINVERSE('Useful matrices &amp; checks'!$G370:$H371),MMULT('SS Taylor expansion'!K$7:L$8,MMULT(MINVERSE('Useful matrices &amp; checks'!$G370:$H371),'Useful matrices &amp; checks'!$L370:$L371))))</f>
        <v>6.3021197619562486</v>
      </c>
      <c r="V370" s="12">
        <f t="array" aca="1" ref="V370:V371" ca="1">-1*(MMULT(MINVERSE('Useful matrices &amp; checks'!$G370:$H371),'SS Taylor expansion'!M$4:M$5)-MMULT(MINVERSE('Useful matrices &amp; checks'!$G370:$H371),MMULT('SS Taylor expansion'!M$7:N$8,MMULT(MINVERSE('Useful matrices &amp; checks'!$G370:$H371),'Useful matrices &amp; checks'!$L370:$L371))))</f>
        <v>3.2253495001708101</v>
      </c>
      <c r="W370" s="12"/>
      <c r="X370" s="12">
        <f t="array" aca="1" ref="X370:X371" ca="1">(MMULT(MINVERSE('Useful matrices &amp; checks'!$G370:$H371),MMULT('SS Taylor expansion'!C$7:D$8,MMULT(MINVERSE('Useful matrices &amp; checks'!$G370:$H371),'SS Taylor expansion'!C$4:C$5)))-MMULT(MINVERSE('Useful matrices &amp; checks'!$G370:$H371),MMULT('SS Taylor expansion'!C$7:D$8,MMULT(MINVERSE('Useful matrices &amp; checks'!$G370:$H371),MMULT('SS Taylor expansion'!C$7:D$8,MMULT(MINVERSE('Useful matrices &amp; checks'!$G370:$H371),'Useful matrices &amp; checks'!$L370:$L371))))))</f>
        <v>47.987211650967694</v>
      </c>
      <c r="Y370" s="12">
        <f t="array" aca="1" ref="Y370:Y371" ca="1">(MMULT(MINVERSE('Useful matrices &amp; checks'!$G370:$H371),MMULT('SS Taylor expansion'!E$7:F$8,MMULT(MINVERSE('Useful matrices &amp; checks'!$G370:$H371),'SS Taylor expansion'!E$4:E$5)))-MMULT(MINVERSE('Useful matrices &amp; checks'!$G370:$H371),MMULT('SS Taylor expansion'!E$7:F$8,MMULT(MINVERSE('Useful matrices &amp; checks'!$G370:$H371),MMULT('SS Taylor expansion'!E$7:F$8,MMULT(MINVERSE('Useful matrices &amp; checks'!$G370:$H371),'Useful matrices &amp; checks'!$L370:$L371))))))</f>
        <v>201.33008688346087</v>
      </c>
      <c r="Z370" s="12">
        <f t="array" aca="1" ref="Z370:Z371" ca="1">(MMULT(MINVERSE('Useful matrices &amp; checks'!$G370:$H371),MMULT('SS Taylor expansion'!G$7:H$8,MMULT(MINVERSE('Useful matrices &amp; checks'!$G370:$H371),'SS Taylor expansion'!G$4:G$5)))-MMULT(MINVERSE('Useful matrices &amp; checks'!$G370:$H371),MMULT('SS Taylor expansion'!G$7:H$8,MMULT(MINVERSE('Useful matrices &amp; checks'!$G370:$H371),MMULT('SS Taylor expansion'!G$7:H$8,MMULT(MINVERSE('Useful matrices &amp; checks'!$G370:$H371),'Useful matrices &amp; checks'!$L370:$L371))))))</f>
        <v>-0.55256483811118606</v>
      </c>
      <c r="AA370" s="12">
        <f t="array" aca="1" ref="AA370:AA371" ca="1">(MMULT(MINVERSE('Useful matrices &amp; checks'!$G370:$H371),MMULT('SS Taylor expansion'!I$7:J$8,MMULT(MINVERSE('Useful matrices &amp; checks'!$G370:$H371),'SS Taylor expansion'!I$4:I$5)))-MMULT(MINVERSE('Useful matrices &amp; checks'!$G370:$H371),MMULT('SS Taylor expansion'!I$7:J$8,MMULT(MINVERSE('Useful matrices &amp; checks'!$G370:$H371),MMULT('SS Taylor expansion'!I$7:J$8,MMULT(MINVERSE('Useful matrices &amp; checks'!$G370:$H371),'Useful matrices &amp; checks'!$L370:$L371))))))</f>
        <v>0.49542679604956635</v>
      </c>
      <c r="AB370" s="12">
        <f t="array" aca="1" ref="AB370:AB371" ca="1">(MMULT(MINVERSE('Useful matrices &amp; checks'!$G370:$H371),MMULT('SS Taylor expansion'!K$7:L$8,MMULT(MINVERSE('Useful matrices &amp; checks'!$G370:$H371),'SS Taylor expansion'!K$4:K$5)))-MMULT(MINVERSE('Useful matrices &amp; checks'!$G370:$H371),MMULT('SS Taylor expansion'!K$7:L$8,MMULT(MINVERSE('Useful matrices &amp; checks'!$G370:$H371),MMULT('SS Taylor expansion'!K$7:L$8,MMULT(MINVERSE('Useful matrices &amp; checks'!$G370:$H371),'Useful matrices &amp; checks'!$L370:$L371))))))</f>
        <v>-111.98367599087643</v>
      </c>
      <c r="AC370" s="12">
        <f t="array" aca="1" ref="AC370:AC371" ca="1">(MMULT(MINVERSE('Useful matrices &amp; checks'!$G370:$H371),MMULT('SS Taylor expansion'!M$7:N$8,MMULT(MINVERSE('Useful matrices &amp; checks'!$G370:$H371),'SS Taylor expansion'!M$4:M$5)))-MMULT(MINVERSE('Useful matrices &amp; checks'!$G370:$H371),MMULT('SS Taylor expansion'!M$7:N$8,MMULT(MINVERSE('Useful matrices &amp; checks'!$G370:$H371),MMULT('SS Taylor expansion'!M$7:N$8,MMULT(MINVERSE('Useful matrices &amp; checks'!$G370:$H371),'Useful matrices &amp; checks'!$L370:$L371))))))</f>
        <v>-35.088966995042384</v>
      </c>
      <c r="AD370" s="12"/>
      <c r="AE370" s="12">
        <f t="array" aca="1" ref="AE370:AE371" ca="1">Q368:Q369*(INDEX('Flow probs &amp; rates'!AE$6:AE$5999-'Flow probs &amp; rates'!AE$5:AE$5999,'Useful matrices &amp; checks'!$A368))+X368:X369*(INDEX('Flow probs &amp; rates'!AE$6:AE$5999-'Flow probs &amp; rates'!AE$5:AE$5999,'Useful matrices &amp; checks'!$A368))^2</f>
        <v>-2.4503338984460644E-3</v>
      </c>
      <c r="AF370" s="12">
        <f t="array" aca="1" ref="AF370:AF371" ca="1">R368:R369*(INDEX('Flow probs &amp; rates'!AF$6:AF$5999-'Flow probs &amp; rates'!AF$5:AF$5999,'Useful matrices &amp; checks'!$A368))+Y368:Y369*(INDEX('Flow probs &amp; rates'!AF$6:AF$5999-'Flow probs &amp; rates'!AF$5:AF$5999,'Useful matrices &amp; checks'!$A368))^2</f>
        <v>-6.7884172944650389E-3</v>
      </c>
      <c r="AG370" s="12">
        <f t="array" aca="1" ref="AG370:AG371" ca="1">S368:S369*(INDEX('Flow probs &amp; rates'!AG$6:AG$5999-'Flow probs &amp; rates'!AG$5:AG$5999,'Useful matrices &amp; checks'!$A368))+Z368:Z369*(INDEX('Flow probs &amp; rates'!AG$6:AG$5999-'Flow probs &amp; rates'!AG$5:AG$5999,'Useful matrices &amp; checks'!$A368))^2</f>
        <v>3.1139820358538749E-3</v>
      </c>
      <c r="AH370" s="12">
        <f t="array" aca="1" ref="AH370:AH371" ca="1">T368:T369*(INDEX('Flow probs &amp; rates'!AI$6:AI$5999-'Flow probs &amp; rates'!AI$5:AI$5999,'Useful matrices &amp; checks'!$A368))+AA368:AA369*(INDEX('Flow probs &amp; rates'!AI$6:AI$5999-'Flow probs &amp; rates'!AI$5:AI$5999,'Useful matrices &amp; checks'!$A368))^2</f>
        <v>-3.601722555194282E-3</v>
      </c>
      <c r="AI370" s="12">
        <f t="array" aca="1" ref="AI370:AI371" ca="1">U368:U369*(INDEX('Flow probs &amp; rates'!AJ$6:AJ$5999-'Flow probs &amp; rates'!AJ$5:AJ$5999,'Useful matrices &amp; checks'!$A368))+AB368:AB369*(INDEX('Flow probs &amp; rates'!AJ$6:AJ$5999-'Flow probs &amp; rates'!AJ$5:AJ$5999,'Useful matrices &amp; checks'!$A368))^2</f>
        <v>-1.2710973945629844E-2</v>
      </c>
      <c r="AJ370" s="12">
        <f t="array" aca="1" ref="AJ370:AJ371" ca="1">V368:V369*(INDEX('Flow probs &amp; rates'!AK$6:AK$5999-'Flow probs &amp; rates'!AK$5:AK$5999,'Useful matrices &amp; checks'!$A368))+AC368:AC369*(INDEX('Flow probs &amp; rates'!AK$6:AK$5999-'Flow probs &amp; rates'!AK$5:AK$5999,'Useful matrices &amp; checks'!$A368))^2</f>
        <v>-1.4549073606922615E-3</v>
      </c>
      <c r="AK370" s="12"/>
      <c r="AL370" s="12"/>
      <c r="AM370" s="12">
        <f ca="1">'Useful matrices &amp; checks'!AO370</f>
        <v>-2.4212632926359223E-2</v>
      </c>
      <c r="AN370" s="12">
        <f t="shared" ca="1" si="12"/>
        <v>-2.389237301857362E-2</v>
      </c>
      <c r="AO370" s="12">
        <f t="shared" ca="1" si="13"/>
        <v>-3.2025990778560345E-4</v>
      </c>
    </row>
    <row r="371" spans="1:41" x14ac:dyDescent="0.35">
      <c r="Q371" s="12">
        <f ca="1"/>
        <v>1.1873042896000614</v>
      </c>
      <c r="R371" s="12">
        <f ca="1"/>
        <v>0.17181213807605572</v>
      </c>
      <c r="S371" s="12">
        <f ca="1"/>
        <v>-6.2714226895704633E-2</v>
      </c>
      <c r="T371" s="12">
        <f ca="1"/>
        <v>-5.363899192424889E-2</v>
      </c>
      <c r="U371" s="12">
        <f ca="1"/>
        <v>-9.7060062980679235E-2</v>
      </c>
      <c r="V371" s="12">
        <f ca="1"/>
        <v>0.5736715303529627</v>
      </c>
      <c r="W371" s="12"/>
      <c r="X371" s="12">
        <f ca="1"/>
        <v>-10.461144704257036</v>
      </c>
      <c r="Y371" s="12">
        <f ca="1"/>
        <v>-3.1007203371121834</v>
      </c>
      <c r="Z371" s="12">
        <f ca="1"/>
        <v>0.1204583581977911</v>
      </c>
      <c r="AA371" s="12">
        <f ca="1"/>
        <v>8.8118279353157983E-2</v>
      </c>
      <c r="AB371" s="12">
        <f ca="1"/>
        <v>1.7246804337321158</v>
      </c>
      <c r="AC371" s="12">
        <f ca="1"/>
        <v>-6.2410419067715086</v>
      </c>
      <c r="AD371" s="12"/>
      <c r="AE371" s="12">
        <f ca="1"/>
        <v>5.7270595466120953E-4</v>
      </c>
      <c r="AF371" s="12">
        <f ca="1"/>
        <v>1.209207600516645E-4</v>
      </c>
      <c r="AG371" s="12">
        <f ca="1"/>
        <v>-7.2781756632128052E-4</v>
      </c>
      <c r="AH371" s="12">
        <f ca="1"/>
        <v>-6.8602727503342081E-4</v>
      </c>
      <c r="AI371" s="12">
        <f ca="1"/>
        <v>2.2641811247456467E-4</v>
      </c>
      <c r="AJ371" s="12">
        <f ca="1"/>
        <v>-2.7711910531319072E-4</v>
      </c>
      <c r="AK371" s="12"/>
      <c r="AL371" s="12"/>
      <c r="AM371" s="12">
        <f ca="1">'Useful matrices &amp; checks'!AO371</f>
        <v>-8.0137802016976012E-4</v>
      </c>
      <c r="AN371" s="12">
        <f t="shared" ca="1" si="12"/>
        <v>-7.7091911948045343E-4</v>
      </c>
      <c r="AO371" s="12">
        <f t="shared" ca="1" si="13"/>
        <v>-3.0458900689306692E-5</v>
      </c>
    </row>
    <row r="372" spans="1:41" x14ac:dyDescent="0.35">
      <c r="A372">
        <v>185</v>
      </c>
      <c r="P372" s="56" t="str">
        <f>INDEX('Flow probs &amp; rates'!$A$5:$A$5999,$A372)</f>
        <v>2005,9</v>
      </c>
      <c r="Q372" s="12">
        <f t="array" aca="1" ref="Q372:Q373" ca="1">-1*(MMULT(MINVERSE('Useful matrices &amp; checks'!$G372:$H373),'SS Taylor expansion'!C$4:C$5)-MMULT(MINVERSE('Useful matrices &amp; checks'!$G372:$H373),MMULT('SS Taylor expansion'!C$7:D$8,MMULT(MINVERSE('Useful matrices &amp; checks'!$G372:$H373),'Useful matrices &amp; checks'!$L372:$L373))))</f>
        <v>-5.4760720572431127</v>
      </c>
      <c r="R372" s="12">
        <f t="array" aca="1" ref="R372:R373" ca="1">-1*(MMULT(MINVERSE('Useful matrices &amp; checks'!$G372:$H373),'SS Taylor expansion'!E$4:E$5)-MMULT(MINVERSE('Useful matrices &amp; checks'!$G372:$H373),MMULT('SS Taylor expansion'!E$7:F$8,MMULT(MINVERSE('Useful matrices &amp; checks'!$G372:$H373),'Useful matrices &amp; checks'!$L372:$L373))))</f>
        <v>-11.249132920774244</v>
      </c>
      <c r="S372" s="12">
        <f t="array" aca="1" ref="S372:S373" ca="1">-1*(MMULT(MINVERSE('Useful matrices &amp; checks'!$G372:$H373),'SS Taylor expansion'!G$4:G$5)-MMULT(MINVERSE('Useful matrices &amp; checks'!$G372:$H373),MMULT('SS Taylor expansion'!G$7:H$8,MMULT(MINVERSE('Useful matrices &amp; checks'!$G372:$H373),'Useful matrices &amp; checks'!$L372:$L373))))</f>
        <v>0.27496045631065336</v>
      </c>
      <c r="T372" s="12">
        <f t="array" aca="1" ref="T372:T373" ca="1">-1*(MMULT(MINVERSE('Useful matrices &amp; checks'!$G372:$H373),'SS Taylor expansion'!I$4:I$5)-MMULT(MINVERSE('Useful matrices &amp; checks'!$G372:$H373),MMULT('SS Taylor expansion'!I$7:J$8,MMULT(MINVERSE('Useful matrices &amp; checks'!$G372:$H373),'Useful matrices &amp; checks'!$L372:$L373))))</f>
        <v>-0.28987263731238067</v>
      </c>
      <c r="U372" s="12">
        <f t="array" aca="1" ref="U372:U373" ca="1">-1*(MMULT(MINVERSE('Useful matrices &amp; checks'!$G372:$H373),'SS Taylor expansion'!K$4:K$5)-MMULT(MINVERSE('Useful matrices &amp; checks'!$G372:$H373),MMULT('SS Taylor expansion'!K$7:L$8,MMULT(MINVERSE('Useful matrices &amp; checks'!$G372:$H373),'Useful matrices &amp; checks'!$L372:$L373))))</f>
        <v>5.8970261223914093</v>
      </c>
      <c r="V372" s="12">
        <f t="array" aca="1" ref="V372:V373" ca="1">-1*(MMULT(MINVERSE('Useful matrices &amp; checks'!$G372:$H373),'SS Taylor expansion'!M$4:M$5)-MMULT(MINVERSE('Useful matrices &amp; checks'!$G372:$H373),MMULT('SS Taylor expansion'!M$7:N$8,MMULT(MINVERSE('Useful matrices &amp; checks'!$G372:$H373),'Useful matrices &amp; checks'!$L372:$L373))))</f>
        <v>3.0263568719619549</v>
      </c>
      <c r="W372" s="12"/>
      <c r="X372" s="12">
        <f t="array" aca="1" ref="X372:X373" ca="1">(MMULT(MINVERSE('Useful matrices &amp; checks'!$G372:$H373),MMULT('SS Taylor expansion'!C$7:D$8,MMULT(MINVERSE('Useful matrices &amp; checks'!$G372:$H373),'SS Taylor expansion'!C$4:C$5)))-MMULT(MINVERSE('Useful matrices &amp; checks'!$G372:$H373),MMULT('SS Taylor expansion'!C$7:D$8,MMULT(MINVERSE('Useful matrices &amp; checks'!$G372:$H373),MMULT('SS Taylor expansion'!C$7:D$8,MMULT(MINVERSE('Useful matrices &amp; checks'!$G372:$H373),'Useful matrices &amp; checks'!$L372:$L373))))))</f>
        <v>47.213060115632167</v>
      </c>
      <c r="Y372" s="12">
        <f t="array" aca="1" ref="Y372:Y373" ca="1">(MMULT(MINVERSE('Useful matrices &amp; checks'!$G372:$H373),MMULT('SS Taylor expansion'!E$7:F$8,MMULT(MINVERSE('Useful matrices &amp; checks'!$G372:$H373),'SS Taylor expansion'!E$4:E$5)))-MMULT(MINVERSE('Useful matrices &amp; checks'!$G372:$H373),MMULT('SS Taylor expansion'!E$7:F$8,MMULT(MINVERSE('Useful matrices &amp; checks'!$G372:$H373),MMULT('SS Taylor expansion'!E$7:F$8,MMULT(MINVERSE('Useful matrices &amp; checks'!$G372:$H373),'Useful matrices &amp; checks'!$L372:$L373))))))</f>
        <v>199.23330470552338</v>
      </c>
      <c r="Z372" s="12">
        <f t="array" aca="1" ref="Z372:Z373" ca="1">(MMULT(MINVERSE('Useful matrices &amp; checks'!$G372:$H373),MMULT('SS Taylor expansion'!G$7:H$8,MMULT(MINVERSE('Useful matrices &amp; checks'!$G372:$H373),'SS Taylor expansion'!G$4:G$5)))-MMULT(MINVERSE('Useful matrices &amp; checks'!$G372:$H373),MMULT('SS Taylor expansion'!G$7:H$8,MMULT(MINVERSE('Useful matrices &amp; checks'!$G372:$H373),MMULT('SS Taylor expansion'!G$7:H$8,MMULT(MINVERSE('Useful matrices &amp; checks'!$G372:$H373),'Useful matrices &amp; checks'!$L372:$L373))))))</f>
        <v>-0.52414058359257543</v>
      </c>
      <c r="AA372" s="12">
        <f t="array" aca="1" ref="AA372:AA373" ca="1">(MMULT(MINVERSE('Useful matrices &amp; checks'!$G372:$H373),MMULT('SS Taylor expansion'!I$7:J$8,MMULT(MINVERSE('Useful matrices &amp; checks'!$G372:$H373),'SS Taylor expansion'!I$4:I$5)))-MMULT(MINVERSE('Useful matrices &amp; checks'!$G372:$H373),MMULT('SS Taylor expansion'!I$7:J$8,MMULT(MINVERSE('Useful matrices &amp; checks'!$G372:$H373),MMULT('SS Taylor expansion'!I$7:J$8,MMULT(MINVERSE('Useful matrices &amp; checks'!$G372:$H373),'Useful matrices &amp; checks'!$L372:$L373))))))</f>
        <v>0.46327343590657416</v>
      </c>
      <c r="AB372" s="12">
        <f t="array" aca="1" ref="AB372:AB373" ca="1">(MMULT(MINVERSE('Useful matrices &amp; checks'!$G372:$H373),MMULT('SS Taylor expansion'!K$7:L$8,MMULT(MINVERSE('Useful matrices &amp; checks'!$G372:$H373),'SS Taylor expansion'!K$4:K$5)))-MMULT(MINVERSE('Useful matrices &amp; checks'!$G372:$H373),MMULT('SS Taylor expansion'!K$7:L$8,MMULT(MINVERSE('Useful matrices &amp; checks'!$G372:$H373),MMULT('SS Taylor expansion'!K$7:L$8,MMULT(MINVERSE('Useful matrices &amp; checks'!$G372:$H373),'Useful matrices &amp; checks'!$L372:$L373))))))</f>
        <v>-102.62564353437955</v>
      </c>
      <c r="AC372" s="12">
        <f t="array" aca="1" ref="AC372:AC373" ca="1">(MMULT(MINVERSE('Useful matrices &amp; checks'!$G372:$H373),MMULT('SS Taylor expansion'!M$7:N$8,MMULT(MINVERSE('Useful matrices &amp; checks'!$G372:$H373),'SS Taylor expansion'!M$4:M$5)))-MMULT(MINVERSE('Useful matrices &amp; checks'!$G372:$H373),MMULT('SS Taylor expansion'!M$7:N$8,MMULT(MINVERSE('Useful matrices &amp; checks'!$G372:$H373),MMULT('SS Taylor expansion'!M$7:N$8,MMULT(MINVERSE('Useful matrices &amp; checks'!$G372:$H373),'Useful matrices &amp; checks'!$L372:$L373))))))</f>
        <v>-32.344149357263632</v>
      </c>
      <c r="AD372" s="12"/>
      <c r="AE372" s="12">
        <f t="array" aca="1" ref="AE372:AE373" ca="1">Q370:Q371*(INDEX('Flow probs &amp; rates'!AE$6:AE$5999-'Flow probs &amp; rates'!AE$5:AE$5999,'Useful matrices &amp; checks'!$A370))+X370:X371*(INDEX('Flow probs &amp; rates'!AE$6:AE$5999-'Flow probs &amp; rates'!AE$5:AE$5999,'Useful matrices &amp; checks'!$A370))^2</f>
        <v>2.4675830657809135E-3</v>
      </c>
      <c r="AF372" s="12">
        <f t="array" aca="1" ref="AF372:AF373" ca="1">R370:R371*(INDEX('Flow probs &amp; rates'!AF$6:AF$5999-'Flow probs &amp; rates'!AF$5:AF$5999,'Useful matrices &amp; checks'!$A370))+Y370:Y371*(INDEX('Flow probs &amp; rates'!AF$6:AF$5999-'Flow probs &amp; rates'!AF$5:AF$5999,'Useful matrices &amp; checks'!$A370))^2</f>
        <v>3.5633502566218972E-3</v>
      </c>
      <c r="AG372" s="12">
        <f t="array" aca="1" ref="AG372:AG373" ca="1">S370:S371*(INDEX('Flow probs &amp; rates'!AG$6:AG$5999-'Flow probs &amp; rates'!AG$5:AG$5999,'Useful matrices &amp; checks'!$A370))+Z370:Z371*(INDEX('Flow probs &amp; rates'!AG$6:AG$5999-'Flow probs &amp; rates'!AG$5:AG$5999,'Useful matrices &amp; checks'!$A370))^2</f>
        <v>1.8899058592906225E-3</v>
      </c>
      <c r="AH372" s="12">
        <f t="array" aca="1" ref="AH372:AH373" ca="1">T370:T371*(INDEX('Flow probs &amp; rates'!AI$6:AI$5999-'Flow probs &amp; rates'!AI$5:AI$5999,'Useful matrices &amp; checks'!$A370))+AA370:AA371*(INDEX('Flow probs &amp; rates'!AI$6:AI$5999-'Flow probs &amp; rates'!AI$5:AI$5999,'Useful matrices &amp; checks'!$A370))^2</f>
        <v>-5.1058387951862622E-4</v>
      </c>
      <c r="AI372" s="12">
        <f t="array" aca="1" ref="AI372:AI373" ca="1">U370:U371*(INDEX('Flow probs &amp; rates'!AJ$6:AJ$5999-'Flow probs &amp; rates'!AJ$5:AJ$5999,'Useful matrices &amp; checks'!$A370))+AB370:AB371*(INDEX('Flow probs &amp; rates'!AJ$6:AJ$5999-'Flow probs &amp; rates'!AJ$5:AJ$5999,'Useful matrices &amp; checks'!$A370))^2</f>
        <v>7.1229682832724779E-3</v>
      </c>
      <c r="AJ372" s="12">
        <f t="array" aca="1" ref="AJ372:AJ373" ca="1">V370:V371*(INDEX('Flow probs &amp; rates'!AK$6:AK$5999-'Flow probs &amp; rates'!AK$5:AK$5999,'Useful matrices &amp; checks'!$A370))+AC370:AC371*(INDEX('Flow probs &amp; rates'!AK$6:AK$5999-'Flow probs &amp; rates'!AK$5:AK$5999,'Useful matrices &amp; checks'!$A370))^2</f>
        <v>2.6339836602035042E-3</v>
      </c>
      <c r="AK372" s="12"/>
      <c r="AL372" s="12"/>
      <c r="AM372" s="12">
        <f ca="1">'Useful matrices &amp; checks'!AO372</f>
        <v>1.7003636986274828E-2</v>
      </c>
      <c r="AN372" s="12">
        <f t="shared" ca="1" si="12"/>
        <v>1.7167207245650788E-2</v>
      </c>
      <c r="AO372" s="12">
        <f t="shared" ca="1" si="13"/>
        <v>-1.6357025937595998E-4</v>
      </c>
    </row>
    <row r="373" spans="1:41" x14ac:dyDescent="0.35">
      <c r="P373" s="56"/>
      <c r="Q373" s="12">
        <f ca="1"/>
        <v>1.2107478493618307</v>
      </c>
      <c r="R373" s="12">
        <f ca="1"/>
        <v>0.1956536761111114</v>
      </c>
      <c r="S373" s="12">
        <f ca="1"/>
        <v>-6.0793170297556522E-2</v>
      </c>
      <c r="T373" s="12">
        <f ca="1"/>
        <v>-5.0969153465781722E-2</v>
      </c>
      <c r="U373" s="12">
        <f ca="1"/>
        <v>-0.10256566858041188</v>
      </c>
      <c r="V373" s="12">
        <f ca="1"/>
        <v>0.53213317848632902</v>
      </c>
      <c r="W373" s="12"/>
      <c r="X373" s="12">
        <f ca="1"/>
        <v>-10.438706868581786</v>
      </c>
      <c r="Y373" s="12">
        <f ca="1"/>
        <v>-3.4652207191376947</v>
      </c>
      <c r="Z373" s="12">
        <f ca="1"/>
        <v>0.11588636484587295</v>
      </c>
      <c r="AA373" s="12">
        <f ca="1"/>
        <v>8.1458722942159056E-2</v>
      </c>
      <c r="AB373" s="12">
        <f ca="1"/>
        <v>1.7849450764057537</v>
      </c>
      <c r="AC373" s="12">
        <f ca="1"/>
        <v>-5.6871663624254918</v>
      </c>
      <c r="AD373" s="12"/>
      <c r="AE373" s="12">
        <f ca="1"/>
        <v>-5.379296406855886E-4</v>
      </c>
      <c r="AF373" s="12">
        <f ca="1"/>
        <v>-5.4879788609822024E-5</v>
      </c>
      <c r="AG373" s="12">
        <f ca="1"/>
        <v>-4.1199682147115865E-4</v>
      </c>
      <c r="AH373" s="12">
        <f ca="1"/>
        <v>-9.0814169292813412E-5</v>
      </c>
      <c r="AI373" s="12">
        <f ca="1"/>
        <v>-1.0970209648462834E-4</v>
      </c>
      <c r="AJ373" s="12">
        <f ca="1"/>
        <v>4.6848920936897533E-4</v>
      </c>
      <c r="AK373" s="12"/>
      <c r="AL373" s="12"/>
      <c r="AM373" s="12">
        <f ca="1">'Useful matrices &amp; checks'!AO373</f>
        <v>-7.5923501180058528E-4</v>
      </c>
      <c r="AN373" s="12">
        <f t="shared" ca="1" si="12"/>
        <v>-7.3683330717503573E-4</v>
      </c>
      <c r="AO373" s="12">
        <f t="shared" ca="1" si="13"/>
        <v>-2.2401704625549549E-5</v>
      </c>
    </row>
    <row r="374" spans="1:41" x14ac:dyDescent="0.35">
      <c r="A374">
        <v>186</v>
      </c>
      <c r="P374" s="56" t="str">
        <f>INDEX('Flow probs &amp; rates'!$A$5:$A$5999,$A374)</f>
        <v>2005,10</v>
      </c>
      <c r="Q374" s="12">
        <f t="array" aca="1" ref="Q374:Q375" ca="1">-1*(MMULT(MINVERSE('Useful matrices &amp; checks'!$G374:$H375),'SS Taylor expansion'!C$4:C$5)-MMULT(MINVERSE('Useful matrices &amp; checks'!$G374:$H375),MMULT('SS Taylor expansion'!C$7:D$8,MMULT(MINVERSE('Useful matrices &amp; checks'!$G374:$H375),'Useful matrices &amp; checks'!$L374:$L375))))</f>
        <v>-5.4927068872825355</v>
      </c>
      <c r="R374" s="12">
        <f t="array" aca="1" ref="R374:R375" ca="1">-1*(MMULT(MINVERSE('Useful matrices &amp; checks'!$G374:$H375),'SS Taylor expansion'!E$4:E$5)-MMULT(MINVERSE('Useful matrices &amp; checks'!$G374:$H375),MMULT('SS Taylor expansion'!E$7:F$8,MMULT(MINVERSE('Useful matrices &amp; checks'!$G374:$H375),'Useful matrices &amp; checks'!$L374:$L375))))</f>
        <v>-11.459056974823383</v>
      </c>
      <c r="S374" s="12">
        <f t="array" aca="1" ref="S374:S375" ca="1">-1*(MMULT(MINVERSE('Useful matrices &amp; checks'!$G374:$H375),'SS Taylor expansion'!G$4:G$5)-MMULT(MINVERSE('Useful matrices &amp; checks'!$G374:$H375),MMULT('SS Taylor expansion'!G$7:H$8,MMULT(MINVERSE('Useful matrices &amp; checks'!$G374:$H375),'Useful matrices &amp; checks'!$L374:$L375))))</f>
        <v>0.27039787899584905</v>
      </c>
      <c r="T374" s="12">
        <f t="array" aca="1" ref="T374:T375" ca="1">-1*(MMULT(MINVERSE('Useful matrices &amp; checks'!$G374:$H375),'SS Taylor expansion'!I$4:I$5)-MMULT(MINVERSE('Useful matrices &amp; checks'!$G374:$H375),MMULT('SS Taylor expansion'!I$7:J$8,MMULT(MINVERSE('Useful matrices &amp; checks'!$G374:$H375),'Useful matrices &amp; checks'!$L374:$L375))))</f>
        <v>-0.29371463690390048</v>
      </c>
      <c r="U374" s="12">
        <f t="array" aca="1" ref="U374:U375" ca="1">-1*(MMULT(MINVERSE('Useful matrices &amp; checks'!$G374:$H375),'SS Taylor expansion'!K$4:K$5)-MMULT(MINVERSE('Useful matrices &amp; checks'!$G374:$H375),MMULT('SS Taylor expansion'!K$7:L$8,MMULT(MINVERSE('Useful matrices &amp; checks'!$G374:$H375),'Useful matrices &amp; checks'!$L374:$L375))))</f>
        <v>5.7560821034371141</v>
      </c>
      <c r="V374" s="12">
        <f t="array" aca="1" ref="V374:V375" ca="1">-1*(MMULT(MINVERSE('Useful matrices &amp; checks'!$G374:$H375),'SS Taylor expansion'!M$4:M$5)-MMULT(MINVERSE('Useful matrices &amp; checks'!$G374:$H375),MMULT('SS Taylor expansion'!M$7:N$8,MMULT(MINVERSE('Useful matrices &amp; checks'!$G374:$H375),'Useful matrices &amp; checks'!$L374:$L375))))</f>
        <v>2.9970006290385562</v>
      </c>
      <c r="W374" s="12"/>
      <c r="X374" s="12">
        <f t="array" aca="1" ref="X374:X375" ca="1">(MMULT(MINVERSE('Useful matrices &amp; checks'!$G374:$H375),MMULT('SS Taylor expansion'!C$7:D$8,MMULT(MINVERSE('Useful matrices &amp; checks'!$G374:$H375),'SS Taylor expansion'!C$4:C$5)))-MMULT(MINVERSE('Useful matrices &amp; checks'!$G374:$H375),MMULT('SS Taylor expansion'!C$7:D$8,MMULT(MINVERSE('Useful matrices &amp; checks'!$G374:$H375),MMULT('SS Taylor expansion'!C$7:D$8,MMULT(MINVERSE('Useful matrices &amp; checks'!$G374:$H375),'Useful matrices &amp; checks'!$L374:$L375))))))</f>
        <v>46.809871058870705</v>
      </c>
      <c r="Y374" s="12">
        <f t="array" aca="1" ref="Y374:Y375" ca="1">(MMULT(MINVERSE('Useful matrices &amp; checks'!$G374:$H375),MMULT('SS Taylor expansion'!E$7:F$8,MMULT(MINVERSE('Useful matrices &amp; checks'!$G374:$H375),'SS Taylor expansion'!E$4:E$5)))-MMULT(MINVERSE('Useful matrices &amp; checks'!$G374:$H375),MMULT('SS Taylor expansion'!E$7:F$8,MMULT(MINVERSE('Useful matrices &amp; checks'!$G374:$H375),MMULT('SS Taylor expansion'!E$7:F$8,MMULT(MINVERSE('Useful matrices &amp; checks'!$G374:$H375),'Useful matrices &amp; checks'!$L374:$L375))))))</f>
        <v>203.73345698720172</v>
      </c>
      <c r="Z374" s="12">
        <f t="array" aca="1" ref="Z374:Z375" ca="1">(MMULT(MINVERSE('Useful matrices &amp; checks'!$G374:$H375),MMULT('SS Taylor expansion'!G$7:H$8,MMULT(MINVERSE('Useful matrices &amp; checks'!$G374:$H375),'SS Taylor expansion'!G$4:G$5)))-MMULT(MINVERSE('Useful matrices &amp; checks'!$G374:$H375),MMULT('SS Taylor expansion'!G$7:H$8,MMULT(MINVERSE('Useful matrices &amp; checks'!$G374:$H375),MMULT('SS Taylor expansion'!G$7:H$8,MMULT(MINVERSE('Useful matrices &amp; checks'!$G374:$H375),'Useful matrices &amp; checks'!$L374:$L375))))))</f>
        <v>-0.51909585301619543</v>
      </c>
      <c r="AA374" s="12">
        <f t="array" aca="1" ref="AA374:AA375" ca="1">(MMULT(MINVERSE('Useful matrices &amp; checks'!$G374:$H375),MMULT('SS Taylor expansion'!I$7:J$8,MMULT(MINVERSE('Useful matrices &amp; checks'!$G374:$H375),'SS Taylor expansion'!I$4:I$5)))-MMULT(MINVERSE('Useful matrices &amp; checks'!$G374:$H375),MMULT('SS Taylor expansion'!I$7:J$8,MMULT(MINVERSE('Useful matrices &amp; checks'!$G374:$H375),MMULT('SS Taylor expansion'!I$7:J$8,MMULT(MINVERSE('Useful matrices &amp; checks'!$G374:$H375),'Useful matrices &amp; checks'!$L374:$L375))))))</f>
        <v>0.46219404472675457</v>
      </c>
      <c r="AB374" s="12">
        <f t="array" aca="1" ref="AB374:AB375" ca="1">(MMULT(MINVERSE('Useful matrices &amp; checks'!$G374:$H375),MMULT('SS Taylor expansion'!K$7:L$8,MMULT(MINVERSE('Useful matrices &amp; checks'!$G374:$H375),'SS Taylor expansion'!K$4:K$5)))-MMULT(MINVERSE('Useful matrices &amp; checks'!$G374:$H375),MMULT('SS Taylor expansion'!K$7:L$8,MMULT(MINVERSE('Useful matrices &amp; checks'!$G374:$H375),MMULT('SS Taylor expansion'!K$7:L$8,MMULT(MINVERSE('Useful matrices &amp; checks'!$G374:$H375),'Useful matrices &amp; checks'!$L374:$L375))))))</f>
        <v>-100.34646616252746</v>
      </c>
      <c r="AC374" s="12">
        <f t="array" aca="1" ref="AC374:AC375" ca="1">(MMULT(MINVERSE('Useful matrices &amp; checks'!$G374:$H375),MMULT('SS Taylor expansion'!M$7:N$8,MMULT(MINVERSE('Useful matrices &amp; checks'!$G374:$H375),'SS Taylor expansion'!M$4:M$5)))-MMULT(MINVERSE('Useful matrices &amp; checks'!$G374:$H375),MMULT('SS Taylor expansion'!M$7:N$8,MMULT(MINVERSE('Useful matrices &amp; checks'!$G374:$H375),MMULT('SS Taylor expansion'!M$7:N$8,MMULT(MINVERSE('Useful matrices &amp; checks'!$G374:$H375),'Useful matrices &amp; checks'!$L374:$L375))))))</f>
        <v>-32.459558754415824</v>
      </c>
      <c r="AD374" s="12"/>
      <c r="AE374" s="12">
        <f t="array" aca="1" ref="AE374:AE375" ca="1">Q372:Q373*(INDEX('Flow probs &amp; rates'!AE$6:AE$5999-'Flow probs &amp; rates'!AE$5:AE$5999,'Useful matrices &amp; checks'!$A372))+X372:X373*(INDEX('Flow probs &amp; rates'!AE$6:AE$5999-'Flow probs &amp; rates'!AE$5:AE$5999,'Useful matrices &amp; checks'!$A372))^2</f>
        <v>2.2001360976363609E-3</v>
      </c>
      <c r="AF374" s="12">
        <f t="array" aca="1" ref="AF374:AF375" ca="1">R372:R373*(INDEX('Flow probs &amp; rates'!AF$6:AF$5999-'Flow probs &amp; rates'!AF$5:AF$5999,'Useful matrices &amp; checks'!$A372))+Y372:Y373*(INDEX('Flow probs &amp; rates'!AF$6:AF$5999-'Flow probs &amp; rates'!AF$5:AF$5999,'Useful matrices &amp; checks'!$A372))^2</f>
        <v>3.4554017238849996E-3</v>
      </c>
      <c r="AG374" s="12">
        <f t="array" aca="1" ref="AG374:AG375" ca="1">S372:S373*(INDEX('Flow probs &amp; rates'!AG$6:AG$5999-'Flow probs &amp; rates'!AG$5:AG$5999,'Useful matrices &amp; checks'!$A372))+Z372:Z373*(INDEX('Flow probs &amp; rates'!AG$6:AG$5999-'Flow probs &amp; rates'!AG$5:AG$5999,'Useful matrices &amp; checks'!$A372))^2</f>
        <v>1.2150705431178798E-3</v>
      </c>
      <c r="AH374" s="12">
        <f t="array" aca="1" ref="AH374:AH375" ca="1">T372:T373*(INDEX('Flow probs &amp; rates'!AI$6:AI$5999-'Flow probs &amp; rates'!AI$5:AI$5999,'Useful matrices &amp; checks'!$A372))+AA372:AA373*(INDEX('Flow probs &amp; rates'!AI$6:AI$5999-'Flow probs &amp; rates'!AI$5:AI$5999,'Useful matrices &amp; checks'!$A372))^2</f>
        <v>1.3016795378643607E-3</v>
      </c>
      <c r="AI374" s="12">
        <f t="array" aca="1" ref="AI374:AI375" ca="1">U372:U373*(INDEX('Flow probs &amp; rates'!AJ$6:AJ$5999-'Flow probs &amp; rates'!AJ$5:AJ$5999,'Useful matrices &amp; checks'!$A372))+AB372:AB373*(INDEX('Flow probs &amp; rates'!AJ$6:AJ$5999-'Flow probs &amp; rates'!AJ$5:AJ$5999,'Useful matrices &amp; checks'!$A372))^2</f>
        <v>-1.2320885794036922E-3</v>
      </c>
      <c r="AJ374" s="12">
        <f t="array" aca="1" ref="AJ374:AJ375" ca="1">V372:V373*(INDEX('Flow probs &amp; rates'!AK$6:AK$5999-'Flow probs &amp; rates'!AK$5:AK$5999,'Useful matrices &amp; checks'!$A372))+AC372:AC373*(INDEX('Flow probs &amp; rates'!AK$6:AK$5999-'Flow probs &amp; rates'!AK$5:AK$5999,'Useful matrices &amp; checks'!$A372))^2</f>
        <v>2.3910782806627045E-3</v>
      </c>
      <c r="AK374" s="12"/>
      <c r="AL374" s="12"/>
      <c r="AM374" s="12">
        <f ca="1">'Useful matrices &amp; checks'!AO374</f>
        <v>9.368733729428147E-3</v>
      </c>
      <c r="AN374" s="12">
        <f t="shared" ca="1" si="12"/>
        <v>9.3312776037626118E-3</v>
      </c>
      <c r="AO374" s="12">
        <f t="shared" ca="1" si="13"/>
        <v>3.7456125665535217E-5</v>
      </c>
    </row>
    <row r="375" spans="1:41" x14ac:dyDescent="0.35">
      <c r="Q375" s="12">
        <f ca="1"/>
        <v>1.2373133015884903</v>
      </c>
      <c r="R375" s="12">
        <f ca="1"/>
        <v>0.22308865784281334</v>
      </c>
      <c r="S375" s="12">
        <f ca="1"/>
        <v>-6.0911113458013567E-2</v>
      </c>
      <c r="T375" s="12">
        <f ca="1"/>
        <v>-4.9928787048353011E-2</v>
      </c>
      <c r="U375" s="12">
        <f ca="1"/>
        <v>-0.11206128337699581</v>
      </c>
      <c r="V375" s="12">
        <f ca="1"/>
        <v>0.50946254421772386</v>
      </c>
      <c r="W375" s="12"/>
      <c r="X375" s="12">
        <f ca="1"/>
        <v>-10.544614394203991</v>
      </c>
      <c r="Y375" s="12">
        <f ca="1"/>
        <v>-3.9663493755909087</v>
      </c>
      <c r="Z375" s="12">
        <f ca="1"/>
        <v>0.11693400301834173</v>
      </c>
      <c r="AA375" s="12">
        <f ca="1"/>
        <v>7.8568736912248249E-2</v>
      </c>
      <c r="AB375" s="12">
        <f ca="1"/>
        <v>1.9535777249953474</v>
      </c>
      <c r="AC375" s="12">
        <f ca="1"/>
        <v>-5.5178264652264897</v>
      </c>
      <c r="AD375" s="12"/>
      <c r="AE375" s="12">
        <f ca="1"/>
        <v>-4.8644539748033002E-4</v>
      </c>
      <c r="AF375" s="12">
        <f ca="1"/>
        <v>-6.0099036475092195E-5</v>
      </c>
      <c r="AG375" s="12">
        <f ca="1"/>
        <v>-2.6864950488681501E-4</v>
      </c>
      <c r="AH375" s="12">
        <f ca="1"/>
        <v>2.288781195210893E-4</v>
      </c>
      <c r="AI375" s="12">
        <f ca="1"/>
        <v>2.1429443633799443E-5</v>
      </c>
      <c r="AJ375" s="12">
        <f ca="1"/>
        <v>4.2043028609306283E-4</v>
      </c>
      <c r="AK375" s="12"/>
      <c r="AL375" s="12"/>
      <c r="AM375" s="12">
        <f ca="1">'Useful matrices &amp; checks'!AO375</f>
        <v>-1.6297006138086406E-4</v>
      </c>
      <c r="AN375" s="12">
        <f t="shared" ca="1" si="12"/>
        <v>-1.4445608959428571E-4</v>
      </c>
      <c r="AO375" s="12">
        <f t="shared" ca="1" si="13"/>
        <v>-1.8513971786578349E-5</v>
      </c>
    </row>
    <row r="376" spans="1:41" x14ac:dyDescent="0.35">
      <c r="A376">
        <v>187</v>
      </c>
      <c r="P376" s="56" t="str">
        <f>INDEX('Flow probs &amp; rates'!$A$5:$A$5999,$A376)</f>
        <v>2005,11</v>
      </c>
      <c r="Q376" s="12">
        <f t="array" aca="1" ref="Q376:Q377" ca="1">-1*(MMULT(MINVERSE('Useful matrices &amp; checks'!$G376:$H377),'SS Taylor expansion'!C$4:C$5)-MMULT(MINVERSE('Useful matrices &amp; checks'!$G376:$H377),MMULT('SS Taylor expansion'!C$7:D$8,MMULT(MINVERSE('Useful matrices &amp; checks'!$G376:$H377),'Useful matrices &amp; checks'!$L376:$L377))))</f>
        <v>-5.4405754912909554</v>
      </c>
      <c r="R376" s="12">
        <f t="array" aca="1" ref="R376:R377" ca="1">-1*(MMULT(MINVERSE('Useful matrices &amp; checks'!$G376:$H377),'SS Taylor expansion'!E$4:E$5)-MMULT(MINVERSE('Useful matrices &amp; checks'!$G376:$H377),MMULT('SS Taylor expansion'!E$7:F$8,MMULT(MINVERSE('Useful matrices &amp; checks'!$G376:$H377),'Useful matrices &amp; checks'!$L376:$L377))))</f>
        <v>-11.114996215117081</v>
      </c>
      <c r="S376" s="12">
        <f t="array" aca="1" ref="S376:S377" ca="1">-1*(MMULT(MINVERSE('Useful matrices &amp; checks'!$G376:$H377),'SS Taylor expansion'!G$4:G$5)-MMULT(MINVERSE('Useful matrices &amp; checks'!$G376:$H377),MMULT('SS Taylor expansion'!G$7:H$8,MMULT(MINVERSE('Useful matrices &amp; checks'!$G376:$H377),'Useful matrices &amp; checks'!$L376:$L377))))</f>
        <v>0.30427121669685187</v>
      </c>
      <c r="T376" s="12">
        <f t="array" aca="1" ref="T376:T377" ca="1">-1*(MMULT(MINVERSE('Useful matrices &amp; checks'!$G376:$H377),'SS Taylor expansion'!I$4:I$5)-MMULT(MINVERSE('Useful matrices &amp; checks'!$G376:$H377),MMULT('SS Taylor expansion'!I$7:J$8,MMULT(MINVERSE('Useful matrices &amp; checks'!$G376:$H377),'Useful matrices &amp; checks'!$L376:$L377))))</f>
        <v>-0.31734931358864804</v>
      </c>
      <c r="U376" s="12">
        <f t="array" aca="1" ref="U376:U377" ca="1">-1*(MMULT(MINVERSE('Useful matrices &amp; checks'!$G376:$H377),'SS Taylor expansion'!K$4:K$5)-MMULT(MINVERSE('Useful matrices &amp; checks'!$G376:$H377),MMULT('SS Taylor expansion'!K$7:L$8,MMULT(MINVERSE('Useful matrices &amp; checks'!$G376:$H377),'Useful matrices &amp; checks'!$L376:$L377))))</f>
        <v>6.1763639388152356</v>
      </c>
      <c r="V376" s="12">
        <f t="array" aca="1" ref="V376:V377" ca="1">-1*(MMULT(MINVERSE('Useful matrices &amp; checks'!$G376:$H377),'SS Taylor expansion'!M$4:M$5)-MMULT(MINVERSE('Useful matrices &amp; checks'!$G376:$H377),MMULT('SS Taylor expansion'!M$7:N$8,MMULT(MINVERSE('Useful matrices &amp; checks'!$G376:$H377),'Useful matrices &amp; checks'!$L376:$L377))))</f>
        <v>3.1531533483240466</v>
      </c>
      <c r="W376" s="12"/>
      <c r="X376" s="12">
        <f t="array" aca="1" ref="X376:X377" ca="1">(MMULT(MINVERSE('Useful matrices &amp; checks'!$G376:$H377),MMULT('SS Taylor expansion'!C$7:D$8,MMULT(MINVERSE('Useful matrices &amp; checks'!$G376:$H377),'SS Taylor expansion'!C$4:C$5)))-MMULT(MINVERSE('Useful matrices &amp; checks'!$G376:$H377),MMULT('SS Taylor expansion'!C$7:D$8,MMULT(MINVERSE('Useful matrices &amp; checks'!$G376:$H377),MMULT('SS Taylor expansion'!C$7:D$8,MMULT(MINVERSE('Useful matrices &amp; checks'!$G376:$H377),'Useful matrices &amp; checks'!$L376:$L377))))))</f>
        <v>47.703277644339622</v>
      </c>
      <c r="Y376" s="12">
        <f t="array" aca="1" ref="Y376:Y377" ca="1">(MMULT(MINVERSE('Useful matrices &amp; checks'!$G376:$H377),MMULT('SS Taylor expansion'!E$7:F$8,MMULT(MINVERSE('Useful matrices &amp; checks'!$G376:$H377),'SS Taylor expansion'!E$4:E$5)))-MMULT(MINVERSE('Useful matrices &amp; checks'!$G376:$H377),MMULT('SS Taylor expansion'!E$7:F$8,MMULT(MINVERSE('Useful matrices &amp; checks'!$G376:$H377),MMULT('SS Taylor expansion'!E$7:F$8,MMULT(MINVERSE('Useful matrices &amp; checks'!$G376:$H377),'Useful matrices &amp; checks'!$L376:$L377))))))</f>
        <v>199.10271250654642</v>
      </c>
      <c r="Z376" s="12">
        <f t="array" aca="1" ref="Z376:Z377" ca="1">(MMULT(MINVERSE('Useful matrices &amp; checks'!$G376:$H377),MMULT('SS Taylor expansion'!G$7:H$8,MMULT(MINVERSE('Useful matrices &amp; checks'!$G376:$H377),'SS Taylor expansion'!G$4:G$5)))-MMULT(MINVERSE('Useful matrices &amp; checks'!$G376:$H377),MMULT('SS Taylor expansion'!G$7:H$8,MMULT(MINVERSE('Useful matrices &amp; checks'!$G376:$H377),MMULT('SS Taylor expansion'!G$7:H$8,MMULT(MINVERSE('Useful matrices &amp; checks'!$G376:$H377),'Useful matrices &amp; checks'!$L376:$L377))))))</f>
        <v>-0.61500198760990443</v>
      </c>
      <c r="AA376" s="12">
        <f t="array" aca="1" ref="AA376:AA377" ca="1">(MMULT(MINVERSE('Useful matrices &amp; checks'!$G376:$H377),MMULT('SS Taylor expansion'!I$7:J$8,MMULT(MINVERSE('Useful matrices &amp; checks'!$G376:$H377),'SS Taylor expansion'!I$4:I$5)))-MMULT(MINVERSE('Useful matrices &amp; checks'!$G376:$H377),MMULT('SS Taylor expansion'!I$7:J$8,MMULT(MINVERSE('Useful matrices &amp; checks'!$G376:$H377),MMULT('SS Taylor expansion'!I$7:J$8,MMULT(MINVERSE('Useful matrices &amp; checks'!$G376:$H377),'Useful matrices &amp; checks'!$L376:$L377))))))</f>
        <v>0.5169393893872104</v>
      </c>
      <c r="AB376" s="12">
        <f t="array" aca="1" ref="AB376:AB377" ca="1">(MMULT(MINVERSE('Useful matrices &amp; checks'!$G376:$H377),MMULT('SS Taylor expansion'!K$7:L$8,MMULT(MINVERSE('Useful matrices &amp; checks'!$G376:$H377),'SS Taylor expansion'!K$4:K$5)))-MMULT(MINVERSE('Useful matrices &amp; checks'!$G376:$H377),MMULT('SS Taylor expansion'!K$7:L$8,MMULT(MINVERSE('Useful matrices &amp; checks'!$G376:$H377),MMULT('SS Taylor expansion'!K$7:L$8,MMULT(MINVERSE('Useful matrices &amp; checks'!$G376:$H377),'Useful matrices &amp; checks'!$L376:$L377))))))</f>
        <v>-108.2140945429372</v>
      </c>
      <c r="AC376" s="12">
        <f t="array" aca="1" ref="AC376:AC377" ca="1">(MMULT(MINVERSE('Useful matrices &amp; checks'!$G376:$H377),MMULT('SS Taylor expansion'!M$7:N$8,MMULT(MINVERSE('Useful matrices &amp; checks'!$G376:$H377),'SS Taylor expansion'!M$4:M$5)))-MMULT(MINVERSE('Useful matrices &amp; checks'!$G376:$H377),MMULT('SS Taylor expansion'!M$7:N$8,MMULT(MINVERSE('Useful matrices &amp; checks'!$G376:$H377),MMULT('SS Taylor expansion'!M$7:N$8,MMULT(MINVERSE('Useful matrices &amp; checks'!$G376:$H377),'Useful matrices &amp; checks'!$L376:$L377))))))</f>
        <v>-33.971607625058752</v>
      </c>
      <c r="AD376" s="12"/>
      <c r="AE376" s="12">
        <f t="array" aca="1" ref="AE376:AE377" ca="1">Q374:Q375*(INDEX('Flow probs &amp; rates'!AE$6:AE$5999-'Flow probs &amp; rates'!AE$5:AE$5999,'Useful matrices &amp; checks'!$A374))+X374:X375*(INDEX('Flow probs &amp; rates'!AE$6:AE$5999-'Flow probs &amp; rates'!AE$5:AE$5999,'Useful matrices &amp; checks'!$A374))^2</f>
        <v>-1.5482560848213774E-3</v>
      </c>
      <c r="AF376" s="12">
        <f t="array" aca="1" ref="AF376:AF377" ca="1">R374:R375*(INDEX('Flow probs &amp; rates'!AF$6:AF$5999-'Flow probs &amp; rates'!AF$5:AF$5999,'Useful matrices &amp; checks'!$A374))+Y374:Y375*(INDEX('Flow probs &amp; rates'!AF$6:AF$5999-'Flow probs &amp; rates'!AF$5:AF$5999,'Useful matrices &amp; checks'!$A374))^2</f>
        <v>-1.0256407389956205E-2</v>
      </c>
      <c r="AG376" s="12">
        <f t="array" aca="1" ref="AG376:AG377" ca="1">S374:S375*(INDEX('Flow probs &amp; rates'!AG$6:AG$5999-'Flow probs &amp; rates'!AG$5:AG$5999,'Useful matrices &amp; checks'!$A374))+Z374:Z375*(INDEX('Flow probs &amp; rates'!AG$6:AG$5999-'Flow probs &amp; rates'!AG$5:AG$5999,'Useful matrices &amp; checks'!$A374))^2</f>
        <v>-5.5354495495590263E-3</v>
      </c>
      <c r="AH376" s="12">
        <f t="array" aca="1" ref="AH376:AH377" ca="1">T374:T375*(INDEX('Flow probs &amp; rates'!AI$6:AI$5999-'Flow probs &amp; rates'!AI$5:AI$5999,'Useful matrices &amp; checks'!$A374))+AA374:AA375*(INDEX('Flow probs &amp; rates'!AI$6:AI$5999-'Flow probs &amp; rates'!AI$5:AI$5999,'Useful matrices &amp; checks'!$A374))^2</f>
        <v>1.4573695567206767E-3</v>
      </c>
      <c r="AI376" s="12">
        <f t="array" aca="1" ref="AI376:AI377" ca="1">U374:U375*(INDEX('Flow probs &amp; rates'!AJ$6:AJ$5999-'Flow probs &amp; rates'!AJ$5:AJ$5999,'Useful matrices &amp; checks'!$A374))+AB374:AB375*(INDEX('Flow probs &amp; rates'!AJ$6:AJ$5999-'Flow probs &amp; rates'!AJ$5:AJ$5999,'Useful matrices &amp; checks'!$A374))^2</f>
        <v>-1.1574230502410859E-2</v>
      </c>
      <c r="AJ376" s="12">
        <f t="array" aca="1" ref="AJ376:AJ377" ca="1">V374:V375*(INDEX('Flow probs &amp; rates'!AK$6:AK$5999-'Flow probs &amp; rates'!AK$5:AK$5999,'Useful matrices &amp; checks'!$A374))+AC374:AC375*(INDEX('Flow probs &amp; rates'!AK$6:AK$5999-'Flow probs &amp; rates'!AK$5:AK$5999,'Useful matrices &amp; checks'!$A374))^2</f>
        <v>3.4174702206351049E-3</v>
      </c>
      <c r="AK376" s="12"/>
      <c r="AL376" s="12"/>
      <c r="AM376" s="12">
        <f ca="1">'Useful matrices &amp; checks'!AO376</f>
        <v>-2.401898616857101E-2</v>
      </c>
      <c r="AN376" s="12">
        <f t="shared" ca="1" si="12"/>
        <v>-2.4039503749391684E-2</v>
      </c>
      <c r="AO376" s="12">
        <f t="shared" ca="1" si="13"/>
        <v>2.0517580820673953E-5</v>
      </c>
    </row>
    <row r="377" spans="1:41" x14ac:dyDescent="0.35">
      <c r="P377" s="56"/>
      <c r="Q377" s="12">
        <f ca="1"/>
        <v>1.2541720262337468</v>
      </c>
      <c r="R377" s="12">
        <f ca="1"/>
        <v>0.24342255279312794</v>
      </c>
      <c r="S377" s="12">
        <f ca="1"/>
        <v>-7.0141191677270343E-2</v>
      </c>
      <c r="T377" s="12">
        <f ca="1"/>
        <v>-5.6527470770652802E-2</v>
      </c>
      <c r="U377" s="12">
        <f ca="1"/>
        <v>-0.13526466836947876</v>
      </c>
      <c r="V377" s="12">
        <f ca="1"/>
        <v>0.56165170712740253</v>
      </c>
      <c r="W377" s="12"/>
      <c r="X377" s="12">
        <f ca="1"/>
        <v>-10.996652188166996</v>
      </c>
      <c r="Y377" s="12">
        <f ca="1"/>
        <v>-4.3604234862862929</v>
      </c>
      <c r="Z377" s="12">
        <f ca="1"/>
        <v>0.14177145233499461</v>
      </c>
      <c r="AA377" s="12">
        <f ca="1"/>
        <v>9.20792167260258E-2</v>
      </c>
      <c r="AB377" s="12">
        <f ca="1"/>
        <v>2.3699289349295736</v>
      </c>
      <c r="AC377" s="12">
        <f ca="1"/>
        <v>-6.0511523889626186</v>
      </c>
      <c r="AD377" s="12"/>
      <c r="AE377" s="12">
        <f ca="1"/>
        <v>3.4876753617606046E-4</v>
      </c>
      <c r="AF377" s="12">
        <f ca="1"/>
        <v>1.996750835554431E-4</v>
      </c>
      <c r="AG377" s="12">
        <f ca="1"/>
        <v>1.246941717170333E-3</v>
      </c>
      <c r="AH377" s="12">
        <f ca="1"/>
        <v>2.4773942155312788E-4</v>
      </c>
      <c r="AI377" s="12">
        <f ca="1"/>
        <v>2.2533089363455116E-4</v>
      </c>
      <c r="AJ377" s="12">
        <f ca="1"/>
        <v>5.8093850782794346E-4</v>
      </c>
      <c r="AK377" s="12"/>
      <c r="AL377" s="12"/>
      <c r="AM377" s="12">
        <f ca="1">'Useful matrices &amp; checks'!AO377</f>
        <v>2.9735399890572917E-3</v>
      </c>
      <c r="AN377" s="12">
        <f t="shared" ca="1" si="12"/>
        <v>2.8493931599174586E-3</v>
      </c>
      <c r="AO377" s="12">
        <f t="shared" ca="1" si="13"/>
        <v>1.2414682913983307E-4</v>
      </c>
    </row>
    <row r="378" spans="1:41" x14ac:dyDescent="0.35">
      <c r="A378">
        <v>188</v>
      </c>
      <c r="P378" s="56" t="str">
        <f>INDEX('Flow probs &amp; rates'!$A$5:$A$5999,$A378)</f>
        <v>2005,12</v>
      </c>
      <c r="Q378" s="12">
        <f t="array" aca="1" ref="Q378:Q379" ca="1">-1*(MMULT(MINVERSE('Useful matrices &amp; checks'!$G378:$H379),'SS Taylor expansion'!C$4:C$5)-MMULT(MINVERSE('Useful matrices &amp; checks'!$G378:$H379),MMULT('SS Taylor expansion'!C$7:D$8,MMULT(MINVERSE('Useful matrices &amp; checks'!$G378:$H379),'Useful matrices &amp; checks'!$L378:$L379))))</f>
        <v>-5.4604687975619406</v>
      </c>
      <c r="R378" s="12">
        <f t="array" aca="1" ref="R378:R379" ca="1">-1*(MMULT(MINVERSE('Useful matrices &amp; checks'!$G378:$H379),'SS Taylor expansion'!E$4:E$5)-MMULT(MINVERSE('Useful matrices &amp; checks'!$G378:$H379),MMULT('SS Taylor expansion'!E$7:F$8,MMULT(MINVERSE('Useful matrices &amp; checks'!$G378:$H379),'Useful matrices &amp; checks'!$L378:$L379))))</f>
        <v>-10.982137202818967</v>
      </c>
      <c r="S378" s="12">
        <f t="array" aca="1" ref="S378:S379" ca="1">-1*(MMULT(MINVERSE('Useful matrices &amp; checks'!$G378:$H379),'SS Taylor expansion'!G$4:G$5)-MMULT(MINVERSE('Useful matrices &amp; checks'!$G378:$H379),MMULT('SS Taylor expansion'!G$7:H$8,MMULT(MINVERSE('Useful matrices &amp; checks'!$G378:$H379),'Useful matrices &amp; checks'!$L378:$L379))))</f>
        <v>0.28381462790762568</v>
      </c>
      <c r="T378" s="12">
        <f t="array" aca="1" ref="T378:T379" ca="1">-1*(MMULT(MINVERSE('Useful matrices &amp; checks'!$G378:$H379),'SS Taylor expansion'!I$4:I$5)-MMULT(MINVERSE('Useful matrices &amp; checks'!$G378:$H379),MMULT('SS Taylor expansion'!I$7:J$8,MMULT(MINVERSE('Useful matrices &amp; checks'!$G378:$H379),'Useful matrices &amp; checks'!$L378:$L379))))</f>
        <v>-0.28699555330616078</v>
      </c>
      <c r="U378" s="12">
        <f t="array" aca="1" ref="U378:U379" ca="1">-1*(MMULT(MINVERSE('Useful matrices &amp; checks'!$G378:$H379),'SS Taylor expansion'!K$4:K$5)-MMULT(MINVERSE('Useful matrices &amp; checks'!$G378:$H379),MMULT('SS Taylor expansion'!K$7:L$8,MMULT(MINVERSE('Useful matrices &amp; checks'!$G378:$H379),'Useful matrices &amp; checks'!$L378:$L379))))</f>
        <v>6.094273396390987</v>
      </c>
      <c r="V378" s="12">
        <f t="array" aca="1" ref="V378:V379" ca="1">-1*(MMULT(MINVERSE('Useful matrices &amp; checks'!$G378:$H379),'SS Taylor expansion'!M$4:M$5)-MMULT(MINVERSE('Useful matrices &amp; checks'!$G378:$H379),MMULT('SS Taylor expansion'!M$7:N$8,MMULT(MINVERSE('Useful matrices &amp; checks'!$G378:$H379),'Useful matrices &amp; checks'!$L378:$L379))))</f>
        <v>3.064117324741936</v>
      </c>
      <c r="W378" s="12"/>
      <c r="X378" s="12">
        <f t="array" aca="1" ref="X378:X379" ca="1">(MMULT(MINVERSE('Useful matrices &amp; checks'!$G378:$H379),MMULT('SS Taylor expansion'!C$7:D$8,MMULT(MINVERSE('Useful matrices &amp; checks'!$G378:$H379),'SS Taylor expansion'!C$4:C$5)))-MMULT(MINVERSE('Useful matrices &amp; checks'!$G378:$H379),MMULT('SS Taylor expansion'!C$7:D$8,MMULT(MINVERSE('Useful matrices &amp; checks'!$G378:$H379),MMULT('SS Taylor expansion'!C$7:D$8,MMULT(MINVERSE('Useful matrices &amp; checks'!$G378:$H379),'Useful matrices &amp; checks'!$L378:$L379))))))</f>
        <v>47.912553090111302</v>
      </c>
      <c r="Y378" s="12">
        <f t="array" aca="1" ref="Y378:Y379" ca="1">(MMULT(MINVERSE('Useful matrices &amp; checks'!$G378:$H379),MMULT('SS Taylor expansion'!E$7:F$8,MMULT(MINVERSE('Useful matrices &amp; checks'!$G378:$H379),'SS Taylor expansion'!E$4:E$5)))-MMULT(MINVERSE('Useful matrices &amp; checks'!$G378:$H379),MMULT('SS Taylor expansion'!E$7:F$8,MMULT(MINVERSE('Useful matrices &amp; checks'!$G378:$H379),MMULT('SS Taylor expansion'!E$7:F$8,MMULT(MINVERSE('Useful matrices &amp; checks'!$G378:$H379),'Useful matrices &amp; checks'!$L378:$L379))))))</f>
        <v>193.80419985905152</v>
      </c>
      <c r="Z378" s="12">
        <f t="array" aca="1" ref="Z378:Z379" ca="1">(MMULT(MINVERSE('Useful matrices &amp; checks'!$G378:$H379),MMULT('SS Taylor expansion'!G$7:H$8,MMULT(MINVERSE('Useful matrices &amp; checks'!$G378:$H379),'SS Taylor expansion'!G$4:G$5)))-MMULT(MINVERSE('Useful matrices &amp; checks'!$G378:$H379),MMULT('SS Taylor expansion'!G$7:H$8,MMULT(MINVERSE('Useful matrices &amp; checks'!$G378:$H379),MMULT('SS Taylor expansion'!G$7:H$8,MMULT(MINVERSE('Useful matrices &amp; checks'!$G378:$H379),'Useful matrices &amp; checks'!$L378:$L379))))))</f>
        <v>-0.54685795203410725</v>
      </c>
      <c r="AA378" s="12">
        <f t="array" aca="1" ref="AA378:AA379" ca="1">(MMULT(MINVERSE('Useful matrices &amp; checks'!$G378:$H379),MMULT('SS Taylor expansion'!I$7:J$8,MMULT(MINVERSE('Useful matrices &amp; checks'!$G378:$H379),'SS Taylor expansion'!I$4:I$5)))-MMULT(MINVERSE('Useful matrices &amp; checks'!$G378:$H379),MMULT('SS Taylor expansion'!I$7:J$8,MMULT(MINVERSE('Useful matrices &amp; checks'!$G378:$H379),MMULT('SS Taylor expansion'!I$7:J$8,MMULT(MINVERSE('Useful matrices &amp; checks'!$G378:$H379),'Useful matrices &amp; checks'!$L378:$L379))))))</f>
        <v>0.44468390659347728</v>
      </c>
      <c r="AB378" s="12">
        <f t="array" aca="1" ref="AB378:AB379" ca="1">(MMULT(MINVERSE('Useful matrices &amp; checks'!$G378:$H379),MMULT('SS Taylor expansion'!K$7:L$8,MMULT(MINVERSE('Useful matrices &amp; checks'!$G378:$H379),'SS Taylor expansion'!K$4:K$5)))-MMULT(MINVERSE('Useful matrices &amp; checks'!$G378:$H379),MMULT('SS Taylor expansion'!K$7:L$8,MMULT(MINVERSE('Useful matrices &amp; checks'!$G378:$H379),MMULT('SS Taylor expansion'!K$7:L$8,MMULT(MINVERSE('Useful matrices &amp; checks'!$G378:$H379),'Useful matrices &amp; checks'!$L378:$L379))))))</f>
        <v>-105.24720099253435</v>
      </c>
      <c r="AC378" s="12">
        <f t="array" aca="1" ref="AC378:AC379" ca="1">(MMULT(MINVERSE('Useful matrices &amp; checks'!$G378:$H379),MMULT('SS Taylor expansion'!M$7:N$8,MMULT(MINVERSE('Useful matrices &amp; checks'!$G378:$H379),'SS Taylor expansion'!M$4:M$5)))-MMULT(MINVERSE('Useful matrices &amp; checks'!$G378:$H379),MMULT('SS Taylor expansion'!M$7:N$8,MMULT(MINVERSE('Useful matrices &amp; checks'!$G378:$H379),MMULT('SS Taylor expansion'!M$7:N$8,MMULT(MINVERSE('Useful matrices &amp; checks'!$G378:$H379),'Useful matrices &amp; checks'!$L378:$L379))))))</f>
        <v>-31.934924987204184</v>
      </c>
      <c r="AD378" s="12"/>
      <c r="AE378" s="12">
        <f t="array" aca="1" ref="AE378:AE379" ca="1">Q376:Q377*(INDEX('Flow probs &amp; rates'!AE$6:AE$5999-'Flow probs &amp; rates'!AE$5:AE$5999,'Useful matrices &amp; checks'!$A376))+X376:X377*(INDEX('Flow probs &amp; rates'!AE$6:AE$5999-'Flow probs &amp; rates'!AE$5:AE$5999,'Useful matrices &amp; checks'!$A376))^2</f>
        <v>2.5852167475613548E-3</v>
      </c>
      <c r="AF378" s="12">
        <f t="array" aca="1" ref="AF378:AF379" ca="1">R376:R377*(INDEX('Flow probs &amp; rates'!AF$6:AF$5999-'Flow probs &amp; rates'!AF$5:AF$5999,'Useful matrices &amp; checks'!$A376))+Y376:Y377*(INDEX('Flow probs &amp; rates'!AF$6:AF$5999-'Flow probs &amp; rates'!AF$5:AF$5999,'Useful matrices &amp; checks'!$A376))^2</f>
        <v>-3.754641808888526E-3</v>
      </c>
      <c r="AG378" s="12">
        <f t="array" aca="1" ref="AG378:AG379" ca="1">S376:S377*(INDEX('Flow probs &amp; rates'!AG$6:AG$5999-'Flow probs &amp; rates'!AG$5:AG$5999,'Useful matrices &amp; checks'!$A376))+Z376:Z377*(INDEX('Flow probs &amp; rates'!AG$6:AG$5999-'Flow probs &amp; rates'!AG$5:AG$5999,'Useful matrices &amp; checks'!$A376))^2</f>
        <v>3.2448261238279185E-3</v>
      </c>
      <c r="AH378" s="12">
        <f t="array" aca="1" ref="AH378:AH379" ca="1">T376:T377*(INDEX('Flow probs &amp; rates'!AI$6:AI$5999-'Flow probs &amp; rates'!AI$5:AI$5999,'Useful matrices &amp; checks'!$A376))+AA376:AA377*(INDEX('Flow probs &amp; rates'!AI$6:AI$5999-'Flow probs &amp; rates'!AI$5:AI$5999,'Useful matrices &amp; checks'!$A376))^2</f>
        <v>-5.4083821777904176E-3</v>
      </c>
      <c r="AI378" s="12">
        <f t="array" aca="1" ref="AI378:AI379" ca="1">U376:U377*(INDEX('Flow probs &amp; rates'!AJ$6:AJ$5999-'Flow probs &amp; rates'!AJ$5:AJ$5999,'Useful matrices &amp; checks'!$A376))+AB376:AB377*(INDEX('Flow probs &amp; rates'!AJ$6:AJ$5999-'Flow probs &amp; rates'!AJ$5:AJ$5999,'Useful matrices &amp; checks'!$A376))^2</f>
        <v>5.4968707588127236E-3</v>
      </c>
      <c r="AJ378" s="12">
        <f t="array" aca="1" ref="AJ378:AJ379" ca="1">V376:V377*(INDEX('Flow probs &amp; rates'!AK$6:AK$5999-'Flow probs &amp; rates'!AK$5:AK$5999,'Useful matrices &amp; checks'!$A376))+AC376:AC377*(INDEX('Flow probs &amp; rates'!AK$6:AK$5999-'Flow probs &amp; rates'!AK$5:AK$5999,'Useful matrices &amp; checks'!$A376))^2</f>
        <v>-4.7489874572260462E-4</v>
      </c>
      <c r="AK378" s="12"/>
      <c r="AL378" s="12"/>
      <c r="AM378" s="12">
        <f ca="1">'Useful matrices &amp; checks'!AO378</f>
        <v>1.8158601443809541E-3</v>
      </c>
      <c r="AN378" s="12">
        <f t="shared" ca="1" si="12"/>
        <v>1.6889908978004488E-3</v>
      </c>
      <c r="AO378" s="12">
        <f t="shared" ca="1" si="13"/>
        <v>1.268692465805053E-4</v>
      </c>
    </row>
    <row r="379" spans="1:41" x14ac:dyDescent="0.35">
      <c r="Q379" s="12">
        <f ca="1"/>
        <v>1.1990859172258865</v>
      </c>
      <c r="R379" s="12">
        <f ca="1"/>
        <v>0.23484226046798817</v>
      </c>
      <c r="S379" s="12">
        <f ca="1"/>
        <v>-6.2323975476004649E-2</v>
      </c>
      <c r="T379" s="12">
        <f ca="1"/>
        <v>-5.0117758163405544E-2</v>
      </c>
      <c r="U379" s="12">
        <f ca="1"/>
        <v>-0.13032007467098619</v>
      </c>
      <c r="V379" s="12">
        <f ca="1"/>
        <v>0.53508386905875094</v>
      </c>
      <c r="W379" s="12"/>
      <c r="X379" s="12">
        <f ca="1"/>
        <v>-10.521306832545523</v>
      </c>
      <c r="Y379" s="12">
        <f ca="1"/>
        <v>-4.1443132190523659</v>
      </c>
      <c r="Z379" s="12">
        <f ca="1"/>
        <v>0.12008669828859123</v>
      </c>
      <c r="AA379" s="12">
        <f ca="1"/>
        <v>7.7654724029941613E-2</v>
      </c>
      <c r="AB379" s="12">
        <f ca="1"/>
        <v>2.2506084319062296</v>
      </c>
      <c r="AC379" s="12">
        <f ca="1"/>
        <v>-5.5767653158298582</v>
      </c>
      <c r="AD379" s="12"/>
      <c r="AE379" s="12">
        <f ca="1"/>
        <v>-5.9594918437076911E-4</v>
      </c>
      <c r="AF379" s="12">
        <f ca="1"/>
        <v>8.222805264660409E-5</v>
      </c>
      <c r="AG379" s="12">
        <f ca="1"/>
        <v>-7.4800361855319392E-4</v>
      </c>
      <c r="AH379" s="12">
        <f ca="1"/>
        <v>-9.6336167239311616E-4</v>
      </c>
      <c r="AI379" s="12">
        <f ca="1"/>
        <v>-1.2038351490072884E-4</v>
      </c>
      <c r="AJ379" s="12">
        <f ca="1"/>
        <v>-8.459077684551351E-5</v>
      </c>
      <c r="AK379" s="12"/>
      <c r="AL379" s="12"/>
      <c r="AM379" s="12">
        <f ca="1">'Useful matrices &amp; checks'!AO379</f>
        <v>-2.3566252153422798E-3</v>
      </c>
      <c r="AN379" s="12">
        <f t="shared" ca="1" si="12"/>
        <v>-2.4300607144167176E-3</v>
      </c>
      <c r="AO379" s="12">
        <f t="shared" ca="1" si="13"/>
        <v>7.3435499074437759E-5</v>
      </c>
    </row>
    <row r="380" spans="1:41" x14ac:dyDescent="0.35">
      <c r="A380">
        <v>189</v>
      </c>
      <c r="P380" s="56" t="str">
        <f>INDEX('Flow probs &amp; rates'!$A$5:$A$5999,$A380)</f>
        <v>2006,1</v>
      </c>
      <c r="Q380" s="12">
        <f t="array" aca="1" ref="Q380:Q381" ca="1">-1*(MMULT(MINVERSE('Useful matrices &amp; checks'!$G380:$H381),'SS Taylor expansion'!C$4:C$5)-MMULT(MINVERSE('Useful matrices &amp; checks'!$G380:$H381),MMULT('SS Taylor expansion'!C$7:D$8,MMULT(MINVERSE('Useful matrices &amp; checks'!$G380:$H381),'Useful matrices &amp; checks'!$L380:$L381))))</f>
        <v>-5.4366704878382954</v>
      </c>
      <c r="R380" s="12">
        <f t="array" aca="1" ref="R380:R381" ca="1">-1*(MMULT(MINVERSE('Useful matrices &amp; checks'!$G380:$H381),'SS Taylor expansion'!E$4:E$5)-MMULT(MINVERSE('Useful matrices &amp; checks'!$G380:$H381),MMULT('SS Taylor expansion'!E$7:F$8,MMULT(MINVERSE('Useful matrices &amp; checks'!$G380:$H381),'Useful matrices &amp; checks'!$L380:$L381))))</f>
        <v>-10.804183214133987</v>
      </c>
      <c r="S380" s="12">
        <f t="array" aca="1" ref="S380:S381" ca="1">-1*(MMULT(MINVERSE('Useful matrices &amp; checks'!$G380:$H381),'SS Taylor expansion'!G$4:G$5)-MMULT(MINVERSE('Useful matrices &amp; checks'!$G380:$H381),MMULT('SS Taylor expansion'!G$7:H$8,MMULT(MINVERSE('Useful matrices &amp; checks'!$G380:$H381),'Useful matrices &amp; checks'!$L380:$L381))))</f>
        <v>0.30157524918836981</v>
      </c>
      <c r="T380" s="12">
        <f t="array" aca="1" ref="T380:T381" ca="1">-1*(MMULT(MINVERSE('Useful matrices &amp; checks'!$G380:$H381),'SS Taylor expansion'!I$4:I$5)-MMULT(MINVERSE('Useful matrices &amp; checks'!$G380:$H381),MMULT('SS Taylor expansion'!I$7:J$8,MMULT(MINVERSE('Useful matrices &amp; checks'!$G380:$H381),'Useful matrices &amp; checks'!$L380:$L381))))</f>
        <v>-0.29773902824814996</v>
      </c>
      <c r="U380" s="12">
        <f t="array" aca="1" ref="U380:U381" ca="1">-1*(MMULT(MINVERSE('Useful matrices &amp; checks'!$G380:$H381),'SS Taylor expansion'!K$4:K$5)-MMULT(MINVERSE('Useful matrices &amp; checks'!$G380:$H381),MMULT('SS Taylor expansion'!K$7:L$8,MMULT(MINVERSE('Useful matrices &amp; checks'!$G380:$H381),'Useful matrices &amp; checks'!$L380:$L381))))</f>
        <v>6.1348380374724041</v>
      </c>
      <c r="V380" s="12">
        <f t="array" aca="1" ref="V380:V381" ca="1">-1*(MMULT(MINVERSE('Useful matrices &amp; checks'!$G380:$H381),'SS Taylor expansion'!M$4:M$5)-MMULT(MINVERSE('Useful matrices &amp; checks'!$G380:$H381),MMULT('SS Taylor expansion'!M$7:N$8,MMULT(MINVERSE('Useful matrices &amp; checks'!$G380:$H381),'Useful matrices &amp; checks'!$L380:$L381))))</f>
        <v>3.047784417133788</v>
      </c>
      <c r="W380" s="12"/>
      <c r="X380" s="12">
        <f t="array" aca="1" ref="X380:X381" ca="1">(MMULT(MINVERSE('Useful matrices &amp; checks'!$G380:$H381),MMULT('SS Taylor expansion'!C$7:D$8,MMULT(MINVERSE('Useful matrices &amp; checks'!$G380:$H381),'SS Taylor expansion'!C$4:C$5)))-MMULT(MINVERSE('Useful matrices &amp; checks'!$G380:$H381),MMULT('SS Taylor expansion'!C$7:D$8,MMULT(MINVERSE('Useful matrices &amp; checks'!$G380:$H381),MMULT('SS Taylor expansion'!C$7:D$8,MMULT(MINVERSE('Useful matrices &amp; checks'!$G380:$H381),'Useful matrices &amp; checks'!$L380:$L381))))))</f>
        <v>47.980244562526096</v>
      </c>
      <c r="Y380" s="12">
        <f t="array" aca="1" ref="Y380:Y381" ca="1">(MMULT(MINVERSE('Useful matrices &amp; checks'!$G380:$H381),MMULT('SS Taylor expansion'!E$7:F$8,MMULT(MINVERSE('Useful matrices &amp; checks'!$G380:$H381),'SS Taylor expansion'!E$4:E$5)))-MMULT(MINVERSE('Useful matrices &amp; checks'!$G380:$H381),MMULT('SS Taylor expansion'!E$7:F$8,MMULT(MINVERSE('Useful matrices &amp; checks'!$G380:$H381),MMULT('SS Taylor expansion'!E$7:F$8,MMULT(MINVERSE('Useful matrices &amp; checks'!$G380:$H381),'Useful matrices &amp; checks'!$L380:$L381))))))</f>
        <v>189.48739032673512</v>
      </c>
      <c r="Z380" s="12">
        <f t="array" aca="1" ref="Z380:Z381" ca="1">(MMULT(MINVERSE('Useful matrices &amp; checks'!$G380:$H381),MMULT('SS Taylor expansion'!G$7:H$8,MMULT(MINVERSE('Useful matrices &amp; checks'!$G380:$H381),'SS Taylor expansion'!G$4:G$5)))-MMULT(MINVERSE('Useful matrices &amp; checks'!$G380:$H381),MMULT('SS Taylor expansion'!G$7:H$8,MMULT(MINVERSE('Useful matrices &amp; checks'!$G380:$H381),MMULT('SS Taylor expansion'!G$7:H$8,MMULT(MINVERSE('Useful matrices &amp; checks'!$G380:$H381),'Useful matrices &amp; checks'!$L380:$L381))))))</f>
        <v>-0.5893576650512492</v>
      </c>
      <c r="AA380" s="12">
        <f t="array" aca="1" ref="AA380:AA381" ca="1">(MMULT(MINVERSE('Useful matrices &amp; checks'!$G380:$H381),MMULT('SS Taylor expansion'!I$7:J$8,MMULT(MINVERSE('Useful matrices &amp; checks'!$G380:$H381),'SS Taylor expansion'!I$4:I$5)))-MMULT(MINVERSE('Useful matrices &amp; checks'!$G380:$H381),MMULT('SS Taylor expansion'!I$7:J$8,MMULT(MINVERSE('Useful matrices &amp; checks'!$G380:$H381),MMULT('SS Taylor expansion'!I$7:J$8,MMULT(MINVERSE('Useful matrices &amp; checks'!$G380:$H381),'Useful matrices &amp; checks'!$L380:$L381))))))</f>
        <v>0.45798279341457354</v>
      </c>
      <c r="AB380" s="12">
        <f t="array" aca="1" ref="AB380:AB381" ca="1">(MMULT(MINVERSE('Useful matrices &amp; checks'!$G380:$H381),MMULT('SS Taylor expansion'!K$7:L$8,MMULT(MINVERSE('Useful matrices &amp; checks'!$G380:$H381),'SS Taylor expansion'!K$4:K$5)))-MMULT(MINVERSE('Useful matrices &amp; checks'!$G380:$H381),MMULT('SS Taylor expansion'!K$7:L$8,MMULT(MINVERSE('Useful matrices &amp; checks'!$G380:$H381),MMULT('SS Taylor expansion'!K$7:L$8,MMULT(MINVERSE('Useful matrices &amp; checks'!$G380:$H381),'Useful matrices &amp; checks'!$L380:$L381))))))</f>
        <v>-105.04237519297945</v>
      </c>
      <c r="AC380" s="12">
        <f t="array" aca="1" ref="AC380:AC381" ca="1">(MMULT(MINVERSE('Useful matrices &amp; checks'!$G380:$H381),MMULT('SS Taylor expansion'!M$7:N$8,MMULT(MINVERSE('Useful matrices &amp; checks'!$G380:$H381),'SS Taylor expansion'!M$4:M$5)))-MMULT(MINVERSE('Useful matrices &amp; checks'!$G380:$H381),MMULT('SS Taylor expansion'!M$7:N$8,MMULT(MINVERSE('Useful matrices &amp; checks'!$G380:$H381),MMULT('SS Taylor expansion'!M$7:N$8,MMULT(MINVERSE('Useful matrices &amp; checks'!$G380:$H381),'Useful matrices &amp; checks'!$L380:$L381))))))</f>
        <v>-31.243564208654576</v>
      </c>
      <c r="AD380" s="12"/>
      <c r="AE380" s="12">
        <f t="array" aca="1" ref="AE380:AE381" ca="1">Q378:Q379*(INDEX('Flow probs &amp; rates'!AE$6:AE$5999-'Flow probs &amp; rates'!AE$5:AE$5999,'Useful matrices &amp; checks'!$A378))+X378:X379*(INDEX('Flow probs &amp; rates'!AE$6:AE$5999-'Flow probs &amp; rates'!AE$5:AE$5999,'Useful matrices &amp; checks'!$A378))^2</f>
        <v>-2.2256984554106609E-3</v>
      </c>
      <c r="AF380" s="12">
        <f t="array" aca="1" ref="AF380:AF381" ca="1">R378:R379*(INDEX('Flow probs &amp; rates'!AF$6:AF$5999-'Flow probs &amp; rates'!AF$5:AF$5999,'Useful matrices &amp; checks'!$A378))+Y378:Y379*(INDEX('Flow probs &amp; rates'!AF$6:AF$5999-'Flow probs &amp; rates'!AF$5:AF$5999,'Useful matrices &amp; checks'!$A378))^2</f>
        <v>-2.2075151518812361E-3</v>
      </c>
      <c r="AG380" s="12">
        <f t="array" aca="1" ref="AG380:AG381" ca="1">S378:S379*(INDEX('Flow probs &amp; rates'!AG$6:AG$5999-'Flow probs &amp; rates'!AG$5:AG$5999,'Useful matrices &amp; checks'!$A378))+Z378:Z379*(INDEX('Flow probs &amp; rates'!AG$6:AG$5999-'Flow probs &amp; rates'!AG$5:AG$5999,'Useful matrices &amp; checks'!$A378))^2</f>
        <v>-1.4935458155394385E-3</v>
      </c>
      <c r="AH380" s="12">
        <f t="array" aca="1" ref="AH380:AH381" ca="1">T378:T379*(INDEX('Flow probs &amp; rates'!AI$6:AI$5999-'Flow probs &amp; rates'!AI$5:AI$5999,'Useful matrices &amp; checks'!$A378))+AA378:AA379*(INDEX('Flow probs &amp; rates'!AI$6:AI$5999-'Flow probs &amp; rates'!AI$5:AI$5999,'Useful matrices &amp; checks'!$A378))^2</f>
        <v>-4.6258498834593167E-4</v>
      </c>
      <c r="AI380" s="12">
        <f t="array" aca="1" ref="AI380:AI381" ca="1">U378:U379*(INDEX('Flow probs &amp; rates'!AJ$6:AJ$5999-'Flow probs &amp; rates'!AJ$5:AJ$5999,'Useful matrices &amp; checks'!$A378))+AB378:AB379*(INDEX('Flow probs &amp; rates'!AJ$6:AJ$5999-'Flow probs &amp; rates'!AJ$5:AJ$5999,'Useful matrices &amp; checks'!$A378))^2</f>
        <v>-5.1388848674498635E-3</v>
      </c>
      <c r="AJ380" s="12">
        <f t="array" aca="1" ref="AJ380:AJ381" ca="1">V378:V379*(INDEX('Flow probs &amp; rates'!AK$6:AK$5999-'Flow probs &amp; rates'!AK$5:AK$5999,'Useful matrices &amp; checks'!$A378))+AC378:AC379*(INDEX('Flow probs &amp; rates'!AK$6:AK$5999-'Flow probs &amp; rates'!AK$5:AK$5999,'Useful matrices &amp; checks'!$A378))^2</f>
        <v>5.1439743973341742E-3</v>
      </c>
      <c r="AK380" s="12"/>
      <c r="AL380" s="12"/>
      <c r="AM380" s="12">
        <f ca="1">'Useful matrices &amp; checks'!AO380</f>
        <v>-6.2829805075348411E-3</v>
      </c>
      <c r="AN380" s="12">
        <f t="shared" ca="1" si="12"/>
        <v>-6.3842548812929568E-3</v>
      </c>
      <c r="AO380" s="12">
        <f t="shared" ca="1" si="13"/>
        <v>1.0127437375811576E-4</v>
      </c>
    </row>
    <row r="381" spans="1:41" x14ac:dyDescent="0.35">
      <c r="P381" s="56"/>
      <c r="Q381" s="12">
        <f ca="1"/>
        <v>1.2038899991082135</v>
      </c>
      <c r="R381" s="12">
        <f ca="1"/>
        <v>0.25630765319005994</v>
      </c>
      <c r="S381" s="12">
        <f ca="1"/>
        <v>-6.6780472954653072E-2</v>
      </c>
      <c r="T381" s="12">
        <f ca="1"/>
        <v>-5.256293952999766E-2</v>
      </c>
      <c r="U381" s="12">
        <f ca="1"/>
        <v>-0.14553677116736136</v>
      </c>
      <c r="V381" s="12">
        <f ca="1"/>
        <v>0.53805679746074042</v>
      </c>
      <c r="W381" s="12"/>
      <c r="X381" s="12">
        <f ca="1"/>
        <v>-10.624689635468204</v>
      </c>
      <c r="Y381" s="12">
        <f ca="1"/>
        <v>-4.4952096203088363</v>
      </c>
      <c r="Z381" s="12">
        <f ca="1"/>
        <v>0.13050667691561424</v>
      </c>
      <c r="AA381" s="12">
        <f ca="1"/>
        <v>8.085242306885651E-2</v>
      </c>
      <c r="AB381" s="12">
        <f ca="1"/>
        <v>2.4919204106055473</v>
      </c>
      <c r="AC381" s="12">
        <f ca="1"/>
        <v>-5.5157484252698534</v>
      </c>
      <c r="AD381" s="12"/>
      <c r="AE381" s="12">
        <f ca="1"/>
        <v>4.8874991741843356E-4</v>
      </c>
      <c r="AF381" s="12">
        <f ca="1"/>
        <v>4.7205551953225719E-5</v>
      </c>
      <c r="AG381" s="12">
        <f ca="1"/>
        <v>3.2797362654001633E-4</v>
      </c>
      <c r="AH381" s="12">
        <f ca="1"/>
        <v>-8.0780772764138509E-5</v>
      </c>
      <c r="AI381" s="12">
        <f ca="1"/>
        <v>1.098900256178631E-4</v>
      </c>
      <c r="AJ381" s="12">
        <f ca="1"/>
        <v>8.982873144704216E-4</v>
      </c>
      <c r="AK381" s="12"/>
      <c r="AL381" s="12"/>
      <c r="AM381" s="12">
        <f ca="1">'Useful matrices &amp; checks'!AO381</f>
        <v>1.8260601992398373E-3</v>
      </c>
      <c r="AN381" s="12">
        <f t="shared" ca="1" si="12"/>
        <v>1.7913256632358216E-3</v>
      </c>
      <c r="AO381" s="12">
        <f t="shared" ca="1" si="13"/>
        <v>3.4734536004015718E-5</v>
      </c>
    </row>
    <row r="382" spans="1:41" x14ac:dyDescent="0.35">
      <c r="A382">
        <v>190</v>
      </c>
      <c r="P382" s="56" t="str">
        <f>INDEX('Flow probs &amp; rates'!$A$5:$A$5999,$A382)</f>
        <v>2006,2</v>
      </c>
      <c r="Q382" s="12">
        <f t="array" aca="1" ref="Q382:Q383" ca="1">-1*(MMULT(MINVERSE('Useful matrices &amp; checks'!$G382:$H383),'SS Taylor expansion'!C$4:C$5)-MMULT(MINVERSE('Useful matrices &amp; checks'!$G382:$H383),MMULT('SS Taylor expansion'!C$7:D$8,MMULT(MINVERSE('Useful matrices &amp; checks'!$G382:$H383),'Useful matrices &amp; checks'!$L382:$L383))))</f>
        <v>-5.702933615055616</v>
      </c>
      <c r="R382" s="12">
        <f t="array" aca="1" ref="R382:R383" ca="1">-1*(MMULT(MINVERSE('Useful matrices &amp; checks'!$G382:$H383),'SS Taylor expansion'!E$4:E$5)-MMULT(MINVERSE('Useful matrices &amp; checks'!$G382:$H383),MMULT('SS Taylor expansion'!E$7:F$8,MMULT(MINVERSE('Useful matrices &amp; checks'!$G382:$H383),'Useful matrices &amp; checks'!$L382:$L383))))</f>
        <v>-11.143578874732484</v>
      </c>
      <c r="S382" s="12">
        <f t="array" aca="1" ref="S382:S383" ca="1">-1*(MMULT(MINVERSE('Useful matrices &amp; checks'!$G382:$H383),'SS Taylor expansion'!G$4:G$5)-MMULT(MINVERSE('Useful matrices &amp; checks'!$G382:$H383),MMULT('SS Taylor expansion'!G$7:H$8,MMULT(MINVERSE('Useful matrices &amp; checks'!$G382:$H383),'Useful matrices &amp; checks'!$L382:$L383))))</f>
        <v>0.27763650469199275</v>
      </c>
      <c r="T382" s="12">
        <f t="array" aca="1" ref="T382:T383" ca="1">-1*(MMULT(MINVERSE('Useful matrices &amp; checks'!$G382:$H383),'SS Taylor expansion'!I$4:I$5)-MMULT(MINVERSE('Useful matrices &amp; checks'!$G382:$H383),MMULT('SS Taylor expansion'!I$7:J$8,MMULT(MINVERSE('Useful matrices &amp; checks'!$G382:$H383),'Useful matrices &amp; checks'!$L382:$L383))))</f>
        <v>-0.26486749366641793</v>
      </c>
      <c r="U382" s="12">
        <f t="array" aca="1" ref="U382:U383" ca="1">-1*(MMULT(MINVERSE('Useful matrices &amp; checks'!$G382:$H383),'SS Taylor expansion'!K$4:K$5)-MMULT(MINVERSE('Useful matrices &amp; checks'!$G382:$H383),MMULT('SS Taylor expansion'!K$7:L$8,MMULT(MINVERSE('Useful matrices &amp; checks'!$G382:$H383),'Useful matrices &amp; checks'!$L382:$L383))))</f>
        <v>6.1401617499193275</v>
      </c>
      <c r="V382" s="12">
        <f t="array" aca="1" ref="V382:V383" ca="1">-1*(MMULT(MINVERSE('Useful matrices &amp; checks'!$G382:$H383),'SS Taylor expansion'!M$4:M$5)-MMULT(MINVERSE('Useful matrices &amp; checks'!$G382:$H383),MMULT('SS Taylor expansion'!M$7:N$8,MMULT(MINVERSE('Useful matrices &amp; checks'!$G382:$H383),'Useful matrices &amp; checks'!$L382:$L383))))</f>
        <v>2.997819847095557</v>
      </c>
      <c r="W382" s="12"/>
      <c r="X382" s="12">
        <f t="array" aca="1" ref="X382:X383" ca="1">(MMULT(MINVERSE('Useful matrices &amp; checks'!$G382:$H383),MMULT('SS Taylor expansion'!C$7:D$8,MMULT(MINVERSE('Useful matrices &amp; checks'!$G382:$H383),'SS Taylor expansion'!C$4:C$5)))-MMULT(MINVERSE('Useful matrices &amp; checks'!$G382:$H383),MMULT('SS Taylor expansion'!C$7:D$8,MMULT(MINVERSE('Useful matrices &amp; checks'!$G382:$H383),MMULT('SS Taylor expansion'!C$7:D$8,MMULT(MINVERSE('Useful matrices &amp; checks'!$G382:$H383),'Useful matrices &amp; checks'!$L382:$L383))))))</f>
        <v>52.027361640717338</v>
      </c>
      <c r="Y382" s="12">
        <f t="array" aca="1" ref="Y382:Y383" ca="1">(MMULT(MINVERSE('Useful matrices &amp; checks'!$G382:$H383),MMULT('SS Taylor expansion'!E$7:F$8,MMULT(MINVERSE('Useful matrices &amp; checks'!$G382:$H383),'SS Taylor expansion'!E$4:E$5)))-MMULT(MINVERSE('Useful matrices &amp; checks'!$G382:$H383),MMULT('SS Taylor expansion'!E$7:F$8,MMULT(MINVERSE('Useful matrices &amp; checks'!$G382:$H383),MMULT('SS Taylor expansion'!E$7:F$8,MMULT(MINVERSE('Useful matrices &amp; checks'!$G382:$H383),'Useful matrices &amp; checks'!$L382:$L383))))))</f>
        <v>198.64816299679023</v>
      </c>
      <c r="Z382" s="12">
        <f t="array" aca="1" ref="Z382:Z383" ca="1">(MMULT(MINVERSE('Useful matrices &amp; checks'!$G382:$H383),MMULT('SS Taylor expansion'!G$7:H$8,MMULT(MINVERSE('Useful matrices &amp; checks'!$G382:$H383),'SS Taylor expansion'!G$4:G$5)))-MMULT(MINVERSE('Useful matrices &amp; checks'!$G382:$H383),MMULT('SS Taylor expansion'!G$7:H$8,MMULT(MINVERSE('Useful matrices &amp; checks'!$G382:$H383),MMULT('SS Taylor expansion'!G$7:H$8,MMULT(MINVERSE('Useful matrices &amp; checks'!$G382:$H383),'Useful matrices &amp; checks'!$L382:$L383))))))</f>
        <v>-0.52046011833632067</v>
      </c>
      <c r="AA382" s="12">
        <f t="array" aca="1" ref="AA382:AA383" ca="1">(MMULT(MINVERSE('Useful matrices &amp; checks'!$G382:$H383),MMULT('SS Taylor expansion'!I$7:J$8,MMULT(MINVERSE('Useful matrices &amp; checks'!$G382:$H383),'SS Taylor expansion'!I$4:I$5)))-MMULT(MINVERSE('Useful matrices &amp; checks'!$G382:$H383),MMULT('SS Taylor expansion'!I$7:J$8,MMULT(MINVERSE('Useful matrices &amp; checks'!$G382:$H383),MMULT('SS Taylor expansion'!I$7:J$8,MMULT(MINVERSE('Useful matrices &amp; checks'!$G382:$H383),'Useful matrices &amp; checks'!$L382:$L383))))))</f>
        <v>0.40691950335548976</v>
      </c>
      <c r="AB382" s="12">
        <f t="array" aca="1" ref="AB382:AB383" ca="1">(MMULT(MINVERSE('Useful matrices &amp; checks'!$G382:$H383),MMULT('SS Taylor expansion'!K$7:L$8,MMULT(MINVERSE('Useful matrices &amp; checks'!$G382:$H383),'SS Taylor expansion'!K$4:K$5)))-MMULT(MINVERSE('Useful matrices &amp; checks'!$G382:$H383),MMULT('SS Taylor expansion'!K$7:L$8,MMULT(MINVERSE('Useful matrices &amp; checks'!$G382:$H383),MMULT('SS Taylor expansion'!K$7:L$8,MMULT(MINVERSE('Useful matrices &amp; checks'!$G382:$H383),'Useful matrices &amp; checks'!$L382:$L383))))))</f>
        <v>-107.37883118251847</v>
      </c>
      <c r="AC382" s="12">
        <f t="array" aca="1" ref="AC382:AC383" ca="1">(MMULT(MINVERSE('Useful matrices &amp; checks'!$G382:$H383),MMULT('SS Taylor expansion'!M$7:N$8,MMULT(MINVERSE('Useful matrices &amp; checks'!$G382:$H383),'SS Taylor expansion'!M$4:M$5)))-MMULT(MINVERSE('Useful matrices &amp; checks'!$G382:$H383),MMULT('SS Taylor expansion'!M$7:N$8,MMULT(MINVERSE('Useful matrices &amp; checks'!$G382:$H383),MMULT('SS Taylor expansion'!M$7:N$8,MMULT(MINVERSE('Useful matrices &amp; checks'!$G382:$H383),'Useful matrices &amp; checks'!$L382:$L383))))))</f>
        <v>-30.696614274585954</v>
      </c>
      <c r="AD382" s="12"/>
      <c r="AE382" s="12">
        <f t="array" aca="1" ref="AE382:AE383" ca="1">Q380:Q381*(INDEX('Flow probs &amp; rates'!AE$6:AE$5999-'Flow probs &amp; rates'!AE$5:AE$5999,'Useful matrices &amp; checks'!$A380))+X380:X381*(INDEX('Flow probs &amp; rates'!AE$6:AE$5999-'Flow probs &amp; rates'!AE$5:AE$5999,'Useful matrices &amp; checks'!$A380))^2</f>
        <v>3.6010049575237483E-3</v>
      </c>
      <c r="AF382" s="12">
        <f t="array" aca="1" ref="AF382:AF383" ca="1">R380:R381*(INDEX('Flow probs &amp; rates'!AF$6:AF$5999-'Flow probs &amp; rates'!AF$5:AF$5999,'Useful matrices &amp; checks'!$A380))+Y380:Y381*(INDEX('Flow probs &amp; rates'!AF$6:AF$5999-'Flow probs &amp; rates'!AF$5:AF$5999,'Useful matrices &amp; checks'!$A380))^2</f>
        <v>7.0977774353022044E-3</v>
      </c>
      <c r="AG382" s="12">
        <f t="array" aca="1" ref="AG382:AG383" ca="1">S380:S381*(INDEX('Flow probs &amp; rates'!AG$6:AG$5999-'Flow probs &amp; rates'!AG$5:AG$5999,'Useful matrices &amp; checks'!$A380))+Z380:Z381*(INDEX('Flow probs &amp; rates'!AG$6:AG$5999-'Flow probs &amp; rates'!AG$5:AG$5999,'Useful matrices &amp; checks'!$A380))^2</f>
        <v>1.174942959496335E-3</v>
      </c>
      <c r="AH382" s="12">
        <f t="array" aca="1" ref="AH382:AH383" ca="1">T380:T381*(INDEX('Flow probs &amp; rates'!AI$6:AI$5999-'Flow probs &amp; rates'!AI$5:AI$5999,'Useful matrices &amp; checks'!$A380))+AA380:AA381*(INDEX('Flow probs &amp; rates'!AI$6:AI$5999-'Flow probs &amp; rates'!AI$5:AI$5999,'Useful matrices &amp; checks'!$A380))^2</f>
        <v>-4.0215064429302907E-3</v>
      </c>
      <c r="AI382" s="12">
        <f t="array" aca="1" ref="AI382:AI383" ca="1">U380:U381*(INDEX('Flow probs &amp; rates'!AJ$6:AJ$5999-'Flow probs &amp; rates'!AJ$5:AJ$5999,'Useful matrices &amp; checks'!$A380))+AB380:AB381*(INDEX('Flow probs &amp; rates'!AJ$6:AJ$5999-'Flow probs &amp; rates'!AJ$5:AJ$5999,'Useful matrices &amp; checks'!$A380))^2</f>
        <v>1.0102532331362305E-2</v>
      </c>
      <c r="AJ382" s="12">
        <f t="array" aca="1" ref="AJ382:AJ383" ca="1">V380:V381*(INDEX('Flow probs &amp; rates'!AK$6:AK$5999-'Flow probs &amp; rates'!AK$5:AK$5999,'Useful matrices &amp; checks'!$A380))+AC380:AC381*(INDEX('Flow probs &amp; rates'!AK$6:AK$5999-'Flow probs &amp; rates'!AK$5:AK$5999,'Useful matrices &amp; checks'!$A380))^2</f>
        <v>-9.7505101586010858E-3</v>
      </c>
      <c r="AK382" s="12"/>
      <c r="AL382" s="12"/>
      <c r="AM382" s="12">
        <f ca="1">'Useful matrices &amp; checks'!AO382</f>
        <v>9.0896500743083974E-3</v>
      </c>
      <c r="AN382" s="12">
        <f t="shared" ca="1" si="12"/>
        <v>8.2042410821532175E-3</v>
      </c>
      <c r="AO382" s="12">
        <f t="shared" ca="1" si="13"/>
        <v>8.8540899215517992E-4</v>
      </c>
    </row>
    <row r="383" spans="1:41" x14ac:dyDescent="0.35">
      <c r="Q383" s="12">
        <f ca="1"/>
        <v>1.1718599649191987</v>
      </c>
      <c r="R383" s="12">
        <f ca="1"/>
        <v>0.2114765019606927</v>
      </c>
      <c r="S383" s="12">
        <f ca="1"/>
        <v>-5.7049779395945993E-2</v>
      </c>
      <c r="T383" s="12">
        <f ca="1"/>
        <v>-4.6754447064906134E-2</v>
      </c>
      <c r="U383" s="12">
        <f ca="1"/>
        <v>-0.11652449746553772</v>
      </c>
      <c r="V383" s="12">
        <f ca="1"/>
        <v>0.52917557912062141</v>
      </c>
      <c r="W383" s="12"/>
      <c r="X383" s="12">
        <f ca="1"/>
        <v>-10.690775362731433</v>
      </c>
      <c r="Y383" s="12">
        <f ca="1"/>
        <v>-3.7698318559698092</v>
      </c>
      <c r="Z383" s="12">
        <f ca="1"/>
        <v>0.10694607673589321</v>
      </c>
      <c r="AA383" s="12">
        <f ca="1"/>
        <v>7.1829487703285955E-2</v>
      </c>
      <c r="AB383" s="12">
        <f ca="1"/>
        <v>2.0377743863415598</v>
      </c>
      <c r="AC383" s="12">
        <f ca="1"/>
        <v>-5.4185706494452255</v>
      </c>
      <c r="AD383" s="12"/>
      <c r="AE383" s="12">
        <f ca="1"/>
        <v>-7.9740235587198261E-4</v>
      </c>
      <c r="AF383" s="12">
        <f ca="1"/>
        <v>-1.6838058382125372E-4</v>
      </c>
      <c r="AG383" s="12">
        <f ca="1"/>
        <v>-2.6017800446513216E-4</v>
      </c>
      <c r="AH383" s="12">
        <f ca="1"/>
        <v>-7.0995798307995034E-4</v>
      </c>
      <c r="AI383" s="12">
        <f ca="1"/>
        <v>-2.3966238833684274E-4</v>
      </c>
      <c r="AJ383" s="12">
        <f ca="1"/>
        <v>-1.7213580593338333E-3</v>
      </c>
      <c r="AK383" s="12"/>
      <c r="AL383" s="12"/>
      <c r="AM383" s="12">
        <f ca="1">'Useful matrices &amp; checks'!AO383</f>
        <v>-3.7387916567529975E-3</v>
      </c>
      <c r="AN383" s="12">
        <f t="shared" ca="1" si="12"/>
        <v>-3.8969393749089948E-3</v>
      </c>
      <c r="AO383" s="12">
        <f t="shared" ca="1" si="13"/>
        <v>1.5814771815599732E-4</v>
      </c>
    </row>
    <row r="384" spans="1:41" x14ac:dyDescent="0.35">
      <c r="A384">
        <v>191</v>
      </c>
      <c r="P384" s="56" t="str">
        <f>INDEX('Flow probs &amp; rates'!$A$5:$A$5999,$A384)</f>
        <v>2006,3</v>
      </c>
      <c r="Q384" s="12">
        <f t="array" aca="1" ref="Q384:Q385" ca="1">-1*(MMULT(MINVERSE('Useful matrices &amp; checks'!$G384:$H385),'SS Taylor expansion'!C$4:C$5)-MMULT(MINVERSE('Useful matrices &amp; checks'!$G384:$H385),MMULT('SS Taylor expansion'!C$7:D$8,MMULT(MINVERSE('Useful matrices &amp; checks'!$G384:$H385),'Useful matrices &amp; checks'!$L384:$L385))))</f>
        <v>-5.6369766053228192</v>
      </c>
      <c r="R384" s="12">
        <f t="array" aca="1" ref="R384:R385" ca="1">-1*(MMULT(MINVERSE('Useful matrices &amp; checks'!$G384:$H385),'SS Taylor expansion'!E$4:E$5)-MMULT(MINVERSE('Useful matrices &amp; checks'!$G384:$H385),MMULT('SS Taylor expansion'!E$7:F$8,MMULT(MINVERSE('Useful matrices &amp; checks'!$G384:$H385),'Useful matrices &amp; checks'!$L384:$L385))))</f>
        <v>-11.534620681681806</v>
      </c>
      <c r="S384" s="12">
        <f t="array" aca="1" ref="S384:S385" ca="1">-1*(MMULT(MINVERSE('Useful matrices &amp; checks'!$G384:$H385),'SS Taylor expansion'!G$4:G$5)-MMULT(MINVERSE('Useful matrices &amp; checks'!$G384:$H385),MMULT('SS Taylor expansion'!G$7:H$8,MMULT(MINVERSE('Useful matrices &amp; checks'!$G384:$H385),'Useful matrices &amp; checks'!$L384:$L385))))</f>
        <v>0.25815286803958765</v>
      </c>
      <c r="T384" s="12">
        <f t="array" aca="1" ref="T384:T385" ca="1">-1*(MMULT(MINVERSE('Useful matrices &amp; checks'!$G384:$H385),'SS Taylor expansion'!I$4:I$5)-MMULT(MINVERSE('Useful matrices &amp; checks'!$G384:$H385),MMULT('SS Taylor expansion'!I$7:J$8,MMULT(MINVERSE('Useful matrices &amp; checks'!$G384:$H385),'Useful matrices &amp; checks'!$L384:$L385))))</f>
        <v>-0.2700904828221416</v>
      </c>
      <c r="U384" s="12">
        <f t="array" aca="1" ref="U384:U385" ca="1">-1*(MMULT(MINVERSE('Useful matrices &amp; checks'!$G384:$H385),'SS Taylor expansion'!K$4:K$5)-MMULT(MINVERSE('Useful matrices &amp; checks'!$G384:$H385),MMULT('SS Taylor expansion'!K$7:L$8,MMULT(MINVERSE('Useful matrices &amp; checks'!$G384:$H385),'Useful matrices &amp; checks'!$L384:$L385))))</f>
        <v>5.8317378556253328</v>
      </c>
      <c r="V384" s="12">
        <f t="array" aca="1" ref="V384:V385" ca="1">-1*(MMULT(MINVERSE('Useful matrices &amp; checks'!$G384:$H385),'SS Taylor expansion'!M$4:M$5)-MMULT(MINVERSE('Useful matrices &amp; checks'!$G384:$H385),MMULT('SS Taylor expansion'!M$7:N$8,MMULT(MINVERSE('Useful matrices &amp; checks'!$G384:$H385),'Useful matrices &amp; checks'!$L384:$L385))))</f>
        <v>2.981763784718793</v>
      </c>
      <c r="W384" s="12"/>
      <c r="X384" s="12">
        <f t="array" aca="1" ref="X384:X385" ca="1">(MMULT(MINVERSE('Useful matrices &amp; checks'!$G384:$H385),MMULT('SS Taylor expansion'!C$7:D$8,MMULT(MINVERSE('Useful matrices &amp; checks'!$G384:$H385),'SS Taylor expansion'!C$4:C$5)))-MMULT(MINVERSE('Useful matrices &amp; checks'!$G384:$H385),MMULT('SS Taylor expansion'!C$7:D$8,MMULT(MINVERSE('Useful matrices &amp; checks'!$G384:$H385),MMULT('SS Taylor expansion'!C$7:D$8,MMULT(MINVERSE('Useful matrices &amp; checks'!$G384:$H385),'Useful matrices &amp; checks'!$L384:$L385))))))</f>
        <v>49.295944090169719</v>
      </c>
      <c r="Y384" s="12">
        <f t="array" aca="1" ref="Y384:Y385" ca="1">(MMULT(MINVERSE('Useful matrices &amp; checks'!$G384:$H385),MMULT('SS Taylor expansion'!E$7:F$8,MMULT(MINVERSE('Useful matrices &amp; checks'!$G384:$H385),'SS Taylor expansion'!E$4:E$5)))-MMULT(MINVERSE('Useful matrices &amp; checks'!$G384:$H385),MMULT('SS Taylor expansion'!E$7:F$8,MMULT(MINVERSE('Useful matrices &amp; checks'!$G384:$H385),MMULT('SS Taylor expansion'!E$7:F$8,MMULT(MINVERSE('Useful matrices &amp; checks'!$G384:$H385),'Useful matrices &amp; checks'!$L384:$L385))))))</f>
        <v>206.40744502973493</v>
      </c>
      <c r="Z384" s="12">
        <f t="array" aca="1" ref="Z384:Z385" ca="1">(MMULT(MINVERSE('Useful matrices &amp; checks'!$G384:$H385),MMULT('SS Taylor expansion'!G$7:H$8,MMULT(MINVERSE('Useful matrices &amp; checks'!$G384:$H385),'SS Taylor expansion'!G$4:G$5)))-MMULT(MINVERSE('Useful matrices &amp; checks'!$G384:$H385),MMULT('SS Taylor expansion'!G$7:H$8,MMULT(MINVERSE('Useful matrices &amp; checks'!$G384:$H385),MMULT('SS Taylor expansion'!G$7:H$8,MMULT(MINVERSE('Useful matrices &amp; checks'!$G384:$H385),'Useful matrices &amp; checks'!$L384:$L385))))))</f>
        <v>-0.48562586857031886</v>
      </c>
      <c r="AA384" s="12">
        <f t="array" aca="1" ref="AA384:AA385" ca="1">(MMULT(MINVERSE('Useful matrices &amp; checks'!$G384:$H385),MMULT('SS Taylor expansion'!I$7:J$8,MMULT(MINVERSE('Useful matrices &amp; checks'!$G384:$H385),'SS Taylor expansion'!I$4:I$5)))-MMULT(MINVERSE('Useful matrices &amp; checks'!$G384:$H385),MMULT('SS Taylor expansion'!I$7:J$8,MMULT(MINVERSE('Useful matrices &amp; checks'!$G384:$H385),MMULT('SS Taylor expansion'!I$7:J$8,MMULT(MINVERSE('Useful matrices &amp; checks'!$G384:$H385),'Useful matrices &amp; checks'!$L384:$L385))))))</f>
        <v>0.4154735872491071</v>
      </c>
      <c r="AB384" s="12">
        <f t="array" aca="1" ref="AB384:AB385" ca="1">(MMULT(MINVERSE('Useful matrices &amp; checks'!$G384:$H385),MMULT('SS Taylor expansion'!K$7:L$8,MMULT(MINVERSE('Useful matrices &amp; checks'!$G384:$H385),'SS Taylor expansion'!K$4:K$5)))-MMULT(MINVERSE('Useful matrices &amp; checks'!$G384:$H385),MMULT('SS Taylor expansion'!K$7:L$8,MMULT(MINVERSE('Useful matrices &amp; checks'!$G384:$H385),MMULT('SS Taylor expansion'!K$7:L$8,MMULT(MINVERSE('Useful matrices &amp; checks'!$G384:$H385),'Useful matrices &amp; checks'!$L384:$L385))))))</f>
        <v>-102.35703719570245</v>
      </c>
      <c r="AC384" s="12">
        <f t="array" aca="1" ref="AC384:AC385" ca="1">(MMULT(MINVERSE('Useful matrices &amp; checks'!$G384:$H385),MMULT('SS Taylor expansion'!M$7:N$8,MMULT(MINVERSE('Useful matrices &amp; checks'!$G384:$H385),'SS Taylor expansion'!M$4:M$5)))-MMULT(MINVERSE('Useful matrices &amp; checks'!$G384:$H385),MMULT('SS Taylor expansion'!M$7:N$8,MMULT(MINVERSE('Useful matrices &amp; checks'!$G384:$H385),MMULT('SS Taylor expansion'!M$7:N$8,MMULT(MINVERSE('Useful matrices &amp; checks'!$G384:$H385),'Useful matrices &amp; checks'!$L384:$L385))))))</f>
        <v>-31.868417149740253</v>
      </c>
      <c r="AD384" s="12"/>
      <c r="AE384" s="12">
        <f t="array" aca="1" ref="AE384:AE385" ca="1">Q382:Q383*(INDEX('Flow probs &amp; rates'!AE$6:AE$5999-'Flow probs &amp; rates'!AE$5:AE$5999,'Useful matrices &amp; checks'!$A382))+X382:X383*(INDEX('Flow probs &amp; rates'!AE$6:AE$5999-'Flow probs &amp; rates'!AE$5:AE$5999,'Useful matrices &amp; checks'!$A382))^2</f>
        <v>2.5900282279843457E-3</v>
      </c>
      <c r="AF384" s="12">
        <f t="array" aca="1" ref="AF384:AF385" ca="1">R382:R383*(INDEX('Flow probs &amp; rates'!AF$6:AF$5999-'Flow probs &amp; rates'!AF$5:AF$5999,'Useful matrices &amp; checks'!$A382))+Y382:Y383*(INDEX('Flow probs &amp; rates'!AF$6:AF$5999-'Flow probs &amp; rates'!AF$5:AF$5999,'Useful matrices &amp; checks'!$A382))^2</f>
        <v>7.1093925097900513E-3</v>
      </c>
      <c r="AG384" s="12">
        <f t="array" aca="1" ref="AG384:AG385" ca="1">S382:S383*(INDEX('Flow probs &amp; rates'!AG$6:AG$5999-'Flow probs &amp; rates'!AG$5:AG$5999,'Useful matrices &amp; checks'!$A382))+Z382:Z383*(INDEX('Flow probs &amp; rates'!AG$6:AG$5999-'Flow probs &amp; rates'!AG$5:AG$5999,'Useful matrices &amp; checks'!$A382))^2</f>
        <v>3.2649184257642796E-3</v>
      </c>
      <c r="AH384" s="12">
        <f t="array" aca="1" ref="AH384:AH385" ca="1">T382:T383*(INDEX('Flow probs &amp; rates'!AI$6:AI$5999-'Flow probs &amp; rates'!AI$5:AI$5999,'Useful matrices &amp; checks'!$A382))+AA382:AA383*(INDEX('Flow probs &amp; rates'!AI$6:AI$5999-'Flow probs &amp; rates'!AI$5:AI$5999,'Useful matrices &amp; checks'!$A382))^2</f>
        <v>4.2755241060959768E-3</v>
      </c>
      <c r="AI384" s="12">
        <f t="array" aca="1" ref="AI384:AI385" ca="1">U382:U383*(INDEX('Flow probs &amp; rates'!AJ$6:AJ$5999-'Flow probs &amp; rates'!AJ$5:AJ$5999,'Useful matrices &amp; checks'!$A382))+AB382:AB383*(INDEX('Flow probs &amp; rates'!AJ$6:AJ$5999-'Flow probs &amp; rates'!AJ$5:AJ$5999,'Useful matrices &amp; checks'!$A382))^2</f>
        <v>3.6279483015428313E-3</v>
      </c>
      <c r="AJ384" s="12">
        <f t="array" aca="1" ref="AJ384:AJ385" ca="1">V382:V383*(INDEX('Flow probs &amp; rates'!AK$6:AK$5999-'Flow probs &amp; rates'!AK$5:AK$5999,'Useful matrices &amp; checks'!$A382))+AC382:AC383*(INDEX('Flow probs &amp; rates'!AK$6:AK$5999-'Flow probs &amp; rates'!AK$5:AK$5999,'Useful matrices &amp; checks'!$A382))^2</f>
        <v>-1.2763385638219836E-3</v>
      </c>
      <c r="AK384" s="12"/>
      <c r="AL384" s="12"/>
      <c r="AM384" s="12">
        <f ca="1">'Useful matrices &amp; checks'!AO384</f>
        <v>1.9464538762987593E-2</v>
      </c>
      <c r="AN384" s="12">
        <f t="shared" ca="1" si="12"/>
        <v>1.9591473007355503E-2</v>
      </c>
      <c r="AO384" s="12">
        <f t="shared" ca="1" si="13"/>
        <v>-1.2693424436791001E-4</v>
      </c>
    </row>
    <row r="385" spans="1:41" x14ac:dyDescent="0.35">
      <c r="P385" s="56"/>
      <c r="Q385" s="12">
        <f ca="1"/>
        <v>1.2125680894966029</v>
      </c>
      <c r="R385" s="12">
        <f ca="1"/>
        <v>0.22101627198024651</v>
      </c>
      <c r="S385" s="12">
        <f ca="1"/>
        <v>-5.5531174229328711E-2</v>
      </c>
      <c r="T385" s="12">
        <f ca="1"/>
        <v>-4.5409439035103846E-2</v>
      </c>
      <c r="U385" s="12">
        <f ca="1"/>
        <v>-0.11174263944919413</v>
      </c>
      <c r="V385" s="12">
        <f ca="1"/>
        <v>0.50131429802519722</v>
      </c>
      <c r="W385" s="12"/>
      <c r="X385" s="12">
        <f ca="1"/>
        <v>-10.604033497124167</v>
      </c>
      <c r="Y385" s="12">
        <f ca="1"/>
        <v>-3.9549981978937634</v>
      </c>
      <c r="Z385" s="12">
        <f ca="1"/>
        <v>0.10446281276143726</v>
      </c>
      <c r="AA385" s="12">
        <f ca="1"/>
        <v>6.9852230014739294E-2</v>
      </c>
      <c r="AB385" s="12">
        <f ca="1"/>
        <v>1.9612756584067483</v>
      </c>
      <c r="AC385" s="12">
        <f ca="1"/>
        <v>-5.3579338693668124</v>
      </c>
      <c r="AD385" s="12"/>
      <c r="AE385" s="12">
        <f ca="1"/>
        <v>-5.3220861283966936E-4</v>
      </c>
      <c r="AF385" s="12">
        <f ca="1"/>
        <v>-1.3491800757519588E-4</v>
      </c>
      <c r="AG385" s="12">
        <f ca="1"/>
        <v>-6.7088755544682309E-4</v>
      </c>
      <c r="AH385" s="12">
        <f ca="1"/>
        <v>7.5471611380501912E-4</v>
      </c>
      <c r="AI385" s="12">
        <f ca="1"/>
        <v>-6.8849139466689748E-5</v>
      </c>
      <c r="AJ385" s="12">
        <f ca="1"/>
        <v>-2.2529946198029542E-4</v>
      </c>
      <c r="AK385" s="12"/>
      <c r="AL385" s="12"/>
      <c r="AM385" s="12">
        <f ca="1">'Useful matrices &amp; checks'!AO385</f>
        <v>-9.1317796172929455E-4</v>
      </c>
      <c r="AN385" s="12">
        <f t="shared" ca="1" si="12"/>
        <v>-8.774466635036544E-4</v>
      </c>
      <c r="AO385" s="12">
        <f t="shared" ca="1" si="13"/>
        <v>-3.5731298225640147E-5</v>
      </c>
    </row>
    <row r="386" spans="1:41" x14ac:dyDescent="0.35">
      <c r="A386">
        <v>192</v>
      </c>
      <c r="P386" s="56" t="str">
        <f>INDEX('Flow probs &amp; rates'!$A$5:$A$5999,$A386)</f>
        <v>2006,4</v>
      </c>
      <c r="Q386" s="12">
        <f t="array" aca="1" ref="Q386:Q387" ca="1">-1*(MMULT(MINVERSE('Useful matrices &amp; checks'!$G386:$H387),'SS Taylor expansion'!C$4:C$5)-MMULT(MINVERSE('Useful matrices &amp; checks'!$G386:$H387),MMULT('SS Taylor expansion'!C$7:D$8,MMULT(MINVERSE('Useful matrices &amp; checks'!$G386:$H387),'Useful matrices &amp; checks'!$L386:$L387))))</f>
        <v>-5.4007957678639125</v>
      </c>
      <c r="R386" s="12">
        <f t="array" aca="1" ref="R386:R387" ca="1">-1*(MMULT(MINVERSE('Useful matrices &amp; checks'!$G386:$H387),'SS Taylor expansion'!E$4:E$5)-MMULT(MINVERSE('Useful matrices &amp; checks'!$G386:$H387),MMULT('SS Taylor expansion'!E$7:F$8,MMULT(MINVERSE('Useful matrices &amp; checks'!$G386:$H387),'Useful matrices &amp; checks'!$L386:$L387))))</f>
        <v>-11.135090587135034</v>
      </c>
      <c r="S386" s="12">
        <f t="array" aca="1" ref="S386:S387" ca="1">-1*(MMULT(MINVERSE('Useful matrices &amp; checks'!$G386:$H387),'SS Taylor expansion'!G$4:G$5)-MMULT(MINVERSE('Useful matrices &amp; checks'!$G386:$H387),MMULT('SS Taylor expansion'!G$7:H$8,MMULT(MINVERSE('Useful matrices &amp; checks'!$G386:$H387),'Useful matrices &amp; checks'!$L386:$L387))))</f>
        <v>0.26602464325797798</v>
      </c>
      <c r="T386" s="12">
        <f t="array" aca="1" ref="T386:T387" ca="1">-1*(MMULT(MINVERSE('Useful matrices &amp; checks'!$G386:$H387),'SS Taylor expansion'!I$4:I$5)-MMULT(MINVERSE('Useful matrices &amp; checks'!$G386:$H387),MMULT('SS Taylor expansion'!I$7:J$8,MMULT(MINVERSE('Useful matrices &amp; checks'!$G386:$H387),'Useful matrices &amp; checks'!$L386:$L387))))</f>
        <v>-0.28245166068110966</v>
      </c>
      <c r="U386" s="12">
        <f t="array" aca="1" ref="U386:U387" ca="1">-1*(MMULT(MINVERSE('Useful matrices &amp; checks'!$G386:$H387),'SS Taylor expansion'!K$4:K$5)-MMULT(MINVERSE('Useful matrices &amp; checks'!$G386:$H387),MMULT('SS Taylor expansion'!K$7:L$8,MMULT(MINVERSE('Useful matrices &amp; checks'!$G386:$H387),'Useful matrices &amp; checks'!$L386:$L387))))</f>
        <v>5.5244272513223933</v>
      </c>
      <c r="V386" s="12">
        <f t="array" aca="1" ref="V386:V387" ca="1">-1*(MMULT(MINVERSE('Useful matrices &amp; checks'!$G386:$H387),'SS Taylor expansion'!M$4:M$5)-MMULT(MINVERSE('Useful matrices &amp; checks'!$G386:$H387),MMULT('SS Taylor expansion'!M$7:N$8,MMULT(MINVERSE('Useful matrices &amp; checks'!$G386:$H387),'Useful matrices &amp; checks'!$L386:$L387))))</f>
        <v>2.8449426898509733</v>
      </c>
      <c r="W386" s="12"/>
      <c r="X386" s="12">
        <f t="array" aca="1" ref="X386:X387" ca="1">(MMULT(MINVERSE('Useful matrices &amp; checks'!$G386:$H387),MMULT('SS Taylor expansion'!C$7:D$8,MMULT(MINVERSE('Useful matrices &amp; checks'!$G386:$H387),'SS Taylor expansion'!C$4:C$5)))-MMULT(MINVERSE('Useful matrices &amp; checks'!$G386:$H387),MMULT('SS Taylor expansion'!C$7:D$8,MMULT(MINVERSE('Useful matrices &amp; checks'!$G386:$H387),MMULT('SS Taylor expansion'!C$7:D$8,MMULT(MINVERSE('Useful matrices &amp; checks'!$G386:$H387),'Useful matrices &amp; checks'!$L386:$L387))))))</f>
        <v>45.076688573283484</v>
      </c>
      <c r="Y386" s="12">
        <f t="array" aca="1" ref="Y386:Y387" ca="1">(MMULT(MINVERSE('Useful matrices &amp; checks'!$G386:$H387),MMULT('SS Taylor expansion'!E$7:F$8,MMULT(MINVERSE('Useful matrices &amp; checks'!$G386:$H387),'SS Taylor expansion'!E$4:E$5)))-MMULT(MINVERSE('Useful matrices &amp; checks'!$G386:$H387),MMULT('SS Taylor expansion'!E$7:F$8,MMULT(MINVERSE('Useful matrices &amp; checks'!$G386:$H387),MMULT('SS Taylor expansion'!E$7:F$8,MMULT(MINVERSE('Useful matrices &amp; checks'!$G386:$H387),'Useful matrices &amp; checks'!$L386:$L387))))))</f>
        <v>191.61257359847423</v>
      </c>
      <c r="Z386" s="12">
        <f t="array" aca="1" ref="Z386:Z387" ca="1">(MMULT(MINVERSE('Useful matrices &amp; checks'!$G386:$H387),MMULT('SS Taylor expansion'!G$7:H$8,MMULT(MINVERSE('Useful matrices &amp; checks'!$G386:$H387),'SS Taylor expansion'!G$4:G$5)))-MMULT(MINVERSE('Useful matrices &amp; checks'!$G386:$H387),MMULT('SS Taylor expansion'!G$7:H$8,MMULT(MINVERSE('Useful matrices &amp; checks'!$G386:$H387),MMULT('SS Taylor expansion'!G$7:H$8,MMULT(MINVERSE('Useful matrices &amp; checks'!$G386:$H387),'Useful matrices &amp; checks'!$L386:$L387))))))</f>
        <v>-0.51001951872832996</v>
      </c>
      <c r="AA386" s="12">
        <f t="array" aca="1" ref="AA386:AA387" ca="1">(MMULT(MINVERSE('Useful matrices &amp; checks'!$G386:$H387),MMULT('SS Taylor expansion'!I$7:J$8,MMULT(MINVERSE('Useful matrices &amp; checks'!$G386:$H387),'SS Taylor expansion'!I$4:I$5)))-MMULT(MINVERSE('Useful matrices &amp; checks'!$G386:$H387),MMULT('SS Taylor expansion'!I$7:J$8,MMULT(MINVERSE('Useful matrices &amp; checks'!$G386:$H387),MMULT('SS Taylor expansion'!I$7:J$8,MMULT(MINVERSE('Useful matrices &amp; checks'!$G386:$H387),'Useful matrices &amp; checks'!$L386:$L387))))))</f>
        <v>0.45263938026091033</v>
      </c>
      <c r="AB386" s="12">
        <f t="array" aca="1" ref="AB386:AB387" ca="1">(MMULT(MINVERSE('Useful matrices &amp; checks'!$G386:$H387),MMULT('SS Taylor expansion'!K$7:L$8,MMULT(MINVERSE('Useful matrices &amp; checks'!$G386:$H387),'SS Taylor expansion'!K$4:K$5)))-MMULT(MINVERSE('Useful matrices &amp; checks'!$G386:$H387),MMULT('SS Taylor expansion'!K$7:L$8,MMULT(MINVERSE('Useful matrices &amp; checks'!$G386:$H387),MMULT('SS Taylor expansion'!K$7:L$8,MMULT(MINVERSE('Useful matrices &amp; checks'!$G386:$H387),'Useful matrices &amp; checks'!$L386:$L387))))))</f>
        <v>-93.32604252221094</v>
      </c>
      <c r="AC386" s="12">
        <f t="array" aca="1" ref="AC386:AC387" ca="1">(MMULT(MINVERSE('Useful matrices &amp; checks'!$G386:$H387),MMULT('SS Taylor expansion'!M$7:N$8,MMULT(MINVERSE('Useful matrices &amp; checks'!$G386:$H387),'SS Taylor expansion'!M$4:M$5)))-MMULT(MINVERSE('Useful matrices &amp; checks'!$G386:$H387),MMULT('SS Taylor expansion'!M$7:N$8,MMULT(MINVERSE('Useful matrices &amp; checks'!$G386:$H387),MMULT('SS Taylor expansion'!M$7:N$8,MMULT(MINVERSE('Useful matrices &amp; checks'!$G386:$H387),'Useful matrices &amp; checks'!$L386:$L387))))))</f>
        <v>-29.770125190172358</v>
      </c>
      <c r="AD386" s="12"/>
      <c r="AE386" s="12">
        <f t="array" aca="1" ref="AE386:AE387" ca="1">Q384:Q385*(INDEX('Flow probs &amp; rates'!AE$6:AE$5999-'Flow probs &amp; rates'!AE$5:AE$5999,'Useful matrices &amp; checks'!$A384))+X384:X385*(INDEX('Flow probs &amp; rates'!AE$6:AE$5999-'Flow probs &amp; rates'!AE$5:AE$5999,'Useful matrices &amp; checks'!$A384))^2</f>
        <v>-6.4353341130493763E-3</v>
      </c>
      <c r="AF386" s="12">
        <f t="array" aca="1" ref="AF386:AF387" ca="1">R384:R385*(INDEX('Flow probs &amp; rates'!AF$6:AF$5999-'Flow probs &amp; rates'!AF$5:AF$5999,'Useful matrices &amp; checks'!$A384))+Y384:Y385*(INDEX('Flow probs &amp; rates'!AF$6:AF$5999-'Flow probs &amp; rates'!AF$5:AF$5999,'Useful matrices &amp; checks'!$A384))^2</f>
        <v>-1.5701884296393605E-3</v>
      </c>
      <c r="AG386" s="12">
        <f t="array" aca="1" ref="AG386:AG387" ca="1">S384:S385*(INDEX('Flow probs &amp; rates'!AG$6:AG$5999-'Flow probs &amp; rates'!AG$5:AG$5999,'Useful matrices &amp; checks'!$A384))+Z384:Z385*(INDEX('Flow probs &amp; rates'!AG$6:AG$5999-'Flow probs &amp; rates'!AG$5:AG$5999,'Useful matrices &amp; checks'!$A384))^2</f>
        <v>-1.3600572299088301E-3</v>
      </c>
      <c r="AH386" s="12">
        <f t="array" aca="1" ref="AH386:AH387" ca="1">T384:T385*(INDEX('Flow probs &amp; rates'!AI$6:AI$5999-'Flow probs &amp; rates'!AI$5:AI$5999,'Useful matrices &amp; checks'!$A384))+AA384:AA385*(INDEX('Flow probs &amp; rates'!AI$6:AI$5999-'Flow probs &amp; rates'!AI$5:AI$5999,'Useful matrices &amp; checks'!$A384))^2</f>
        <v>3.2947602692747669E-3</v>
      </c>
      <c r="AI386" s="12">
        <f t="array" aca="1" ref="AI386:AI387" ca="1">U384:U385*(INDEX('Flow probs &amp; rates'!AJ$6:AJ$5999-'Flow probs &amp; rates'!AJ$5:AJ$5999,'Useful matrices &amp; checks'!$A384))+AB384:AB385*(INDEX('Flow probs &amp; rates'!AJ$6:AJ$5999-'Flow probs &amp; rates'!AJ$5:AJ$5999,'Useful matrices &amp; checks'!$A384))^2</f>
        <v>7.5247760355693864E-3</v>
      </c>
      <c r="AJ386" s="12">
        <f t="array" aca="1" ref="AJ386:AJ387" ca="1">V384:V385*(INDEX('Flow probs &amp; rates'!AK$6:AK$5999-'Flow probs &amp; rates'!AK$5:AK$5999,'Useful matrices &amp; checks'!$A384))+AC384:AC385*(INDEX('Flow probs &amp; rates'!AK$6:AK$5999-'Flow probs &amp; rates'!AK$5:AK$5999,'Useful matrices &amp; checks'!$A384))^2</f>
        <v>9.9169853736079416E-4</v>
      </c>
      <c r="AK386" s="12"/>
      <c r="AL386" s="12"/>
      <c r="AM386" s="12">
        <f ca="1">'Useful matrices &amp; checks'!AO386</f>
        <v>2.5016315682714341E-3</v>
      </c>
      <c r="AN386" s="12">
        <f t="shared" ca="1" si="12"/>
        <v>2.4456550696073803E-3</v>
      </c>
      <c r="AO386" s="12">
        <f t="shared" ca="1" si="13"/>
        <v>5.5976498664053742E-5</v>
      </c>
    </row>
    <row r="387" spans="1:41" x14ac:dyDescent="0.35">
      <c r="Q387" s="12">
        <f ca="1"/>
        <v>1.2405904469081266</v>
      </c>
      <c r="R387" s="12">
        <f ca="1"/>
        <v>0.20360727698123265</v>
      </c>
      <c r="S387" s="12">
        <f ca="1"/>
        <v>-6.1107222945132787E-2</v>
      </c>
      <c r="T387" s="12">
        <f ca="1"/>
        <v>-5.1078228042945713E-2</v>
      </c>
      <c r="U387" s="12">
        <f ca="1"/>
        <v>-0.10101521677984601</v>
      </c>
      <c r="V387" s="12">
        <f ca="1"/>
        <v>0.5144761094018877</v>
      </c>
      <c r="W387" s="12"/>
      <c r="X387" s="12">
        <f ca="1"/>
        <v>-10.354346215981053</v>
      </c>
      <c r="Y387" s="12">
        <f ca="1"/>
        <v>-3.5036728296423565</v>
      </c>
      <c r="Z387" s="12">
        <f ca="1"/>
        <v>0.11715409540866561</v>
      </c>
      <c r="AA387" s="12">
        <f ca="1"/>
        <v>8.1854776248906871E-2</v>
      </c>
      <c r="AB387" s="12">
        <f ca="1"/>
        <v>1.7064846703030834</v>
      </c>
      <c r="AC387" s="12">
        <f ca="1"/>
        <v>-5.3835946287724017</v>
      </c>
      <c r="AD387" s="12"/>
      <c r="AE387" s="12">
        <f ca="1"/>
        <v>1.3843024970804749E-3</v>
      </c>
      <c r="AF387" s="12">
        <f ca="1"/>
        <v>3.0086571774010801E-5</v>
      </c>
      <c r="AG387" s="12">
        <f ca="1"/>
        <v>2.9256144070552643E-4</v>
      </c>
      <c r="AH387" s="12">
        <f ca="1"/>
        <v>5.5393738431515664E-4</v>
      </c>
      <c r="AI387" s="12">
        <f ca="1"/>
        <v>-1.4418315025382838E-4</v>
      </c>
      <c r="AJ387" s="12">
        <f ca="1"/>
        <v>1.6673106657794063E-4</v>
      </c>
      <c r="AK387" s="12"/>
      <c r="AL387" s="12"/>
      <c r="AM387" s="12">
        <f ca="1">'Useful matrices &amp; checks'!AO387</f>
        <v>2.3536392538632475E-3</v>
      </c>
      <c r="AN387" s="12">
        <f t="shared" ca="1" si="12"/>
        <v>2.2834358101992808E-3</v>
      </c>
      <c r="AO387" s="12">
        <f t="shared" ca="1" si="13"/>
        <v>7.0203443663966695E-5</v>
      </c>
    </row>
    <row r="388" spans="1:41" x14ac:dyDescent="0.35">
      <c r="A388">
        <v>193</v>
      </c>
      <c r="P388" s="56" t="str">
        <f>INDEX('Flow probs &amp; rates'!$A$5:$A$5999,$A388)</f>
        <v>2006,5</v>
      </c>
      <c r="Q388" s="12">
        <f t="array" aca="1" ref="Q388:Q389" ca="1">-1*(MMULT(MINVERSE('Useful matrices &amp; checks'!$G388:$H389),'SS Taylor expansion'!C$4:C$5)-MMULT(MINVERSE('Useful matrices &amp; checks'!$G388:$H389),MMULT('SS Taylor expansion'!C$7:D$8,MMULT(MINVERSE('Useful matrices &amp; checks'!$G388:$H389),'Useful matrices &amp; checks'!$L388:$L389))))</f>
        <v>-5.1909924241088969</v>
      </c>
      <c r="R388" s="12">
        <f t="array" aca="1" ref="R388:R389" ca="1">-1*(MMULT(MINVERSE('Useful matrices &amp; checks'!$G388:$H389),'SS Taylor expansion'!E$4:E$5)-MMULT(MINVERSE('Useful matrices &amp; checks'!$G388:$H389),MMULT('SS Taylor expansion'!E$7:F$8,MMULT(MINVERSE('Useful matrices &amp; checks'!$G388:$H389),'Useful matrices &amp; checks'!$L388:$L389))))</f>
        <v>-10.766745928666419</v>
      </c>
      <c r="S388" s="12">
        <f t="array" aca="1" ref="S388:S389" ca="1">-1*(MMULT(MINVERSE('Useful matrices &amp; checks'!$G388:$H389),'SS Taylor expansion'!G$4:G$5)-MMULT(MINVERSE('Useful matrices &amp; checks'!$G388:$H389),MMULT('SS Taylor expansion'!G$7:H$8,MMULT(MINVERSE('Useful matrices &amp; checks'!$G388:$H389),'Useful matrices &amp; checks'!$L388:$L389))))</f>
        <v>0.24679117093284397</v>
      </c>
      <c r="T388" s="12">
        <f t="array" aca="1" ref="T388:T389" ca="1">-1*(MMULT(MINVERSE('Useful matrices &amp; checks'!$G388:$H389),'SS Taylor expansion'!I$4:I$5)-MMULT(MINVERSE('Useful matrices &amp; checks'!$G388:$H389),MMULT('SS Taylor expansion'!I$7:J$8,MMULT(MINVERSE('Useful matrices &amp; checks'!$G388:$H389),'Useful matrices &amp; checks'!$L388:$L389))))</f>
        <v>-0.26508355701537667</v>
      </c>
      <c r="U388" s="12">
        <f t="array" aca="1" ref="U388:U389" ca="1">-1*(MMULT(MINVERSE('Useful matrices &amp; checks'!$G388:$H389),'SS Taylor expansion'!K$4:K$5)-MMULT(MINVERSE('Useful matrices &amp; checks'!$G388:$H389),MMULT('SS Taylor expansion'!K$7:L$8,MMULT(MINVERSE('Useful matrices &amp; checks'!$G388:$H389),'Useful matrices &amp; checks'!$L388:$L389))))</f>
        <v>5.6276732559524199</v>
      </c>
      <c r="V388" s="12">
        <f t="array" aca="1" ref="V388:V389" ca="1">-1*(MMULT(MINVERSE('Useful matrices &amp; checks'!$G388:$H389),'SS Taylor expansion'!M$4:M$5)-MMULT(MINVERSE('Useful matrices &amp; checks'!$G388:$H389),MMULT('SS Taylor expansion'!M$7:N$8,MMULT(MINVERSE('Useful matrices &amp; checks'!$G388:$H389),'Useful matrices &amp; checks'!$L388:$L389))))</f>
        <v>2.9143920630500029</v>
      </c>
      <c r="W388" s="12"/>
      <c r="X388" s="12">
        <f t="array" aca="1" ref="X388:X389" ca="1">(MMULT(MINVERSE('Useful matrices &amp; checks'!$G388:$H389),MMULT('SS Taylor expansion'!C$7:D$8,MMULT(MINVERSE('Useful matrices &amp; checks'!$G388:$H389),'SS Taylor expansion'!C$4:C$5)))-MMULT(MINVERSE('Useful matrices &amp; checks'!$G388:$H389),MMULT('SS Taylor expansion'!C$7:D$8,MMULT(MINVERSE('Useful matrices &amp; checks'!$G388:$H389),MMULT('SS Taylor expansion'!C$7:D$8,MMULT(MINVERSE('Useful matrices &amp; checks'!$G388:$H389),'Useful matrices &amp; checks'!$L388:$L389))))))</f>
        <v>42.312115562638915</v>
      </c>
      <c r="Y388" s="12">
        <f t="array" aca="1" ref="Y388:Y389" ca="1">(MMULT(MINVERSE('Useful matrices &amp; checks'!$G388:$H389),MMULT('SS Taylor expansion'!E$7:F$8,MMULT(MINVERSE('Useful matrices &amp; checks'!$G388:$H389),'SS Taylor expansion'!E$4:E$5)))-MMULT(MINVERSE('Useful matrices &amp; checks'!$G388:$H389),MMULT('SS Taylor expansion'!E$7:F$8,MMULT(MINVERSE('Useful matrices &amp; checks'!$G388:$H389),MMULT('SS Taylor expansion'!E$7:F$8,MMULT(MINVERSE('Useful matrices &amp; checks'!$G388:$H389),'Useful matrices &amp; checks'!$L388:$L389))))))</f>
        <v>182.02577115196922</v>
      </c>
      <c r="Z388" s="12">
        <f t="array" aca="1" ref="Z388:Z389" ca="1">(MMULT(MINVERSE('Useful matrices &amp; checks'!$G388:$H389),MMULT('SS Taylor expansion'!G$7:H$8,MMULT(MINVERSE('Useful matrices &amp; checks'!$G388:$H389),'SS Taylor expansion'!G$4:G$5)))-MMULT(MINVERSE('Useful matrices &amp; checks'!$G388:$H389),MMULT('SS Taylor expansion'!G$7:H$8,MMULT(MINVERSE('Useful matrices &amp; checks'!$G388:$H389),MMULT('SS Taylor expansion'!G$7:H$8,MMULT(MINVERSE('Useful matrices &amp; checks'!$G388:$H389),'Useful matrices &amp; checks'!$L388:$L389))))))</f>
        <v>-0.44602144643600633</v>
      </c>
      <c r="AA388" s="12">
        <f t="array" aca="1" ref="AA388:AA389" ca="1">(MMULT(MINVERSE('Useful matrices &amp; checks'!$G388:$H389),MMULT('SS Taylor expansion'!I$7:J$8,MMULT(MINVERSE('Useful matrices &amp; checks'!$G388:$H389),'SS Taylor expansion'!I$4:I$5)))-MMULT(MINVERSE('Useful matrices &amp; checks'!$G388:$H389),MMULT('SS Taylor expansion'!I$7:J$8,MMULT(MINVERSE('Useful matrices &amp; checks'!$G388:$H389),MMULT('SS Taylor expansion'!I$7:J$8,MMULT(MINVERSE('Useful matrices &amp; checks'!$G388:$H389),'Useful matrices &amp; checks'!$L388:$L389))))))</f>
        <v>0.40771724975845952</v>
      </c>
      <c r="AB388" s="12">
        <f t="array" aca="1" ref="AB388:AB389" ca="1">(MMULT(MINVERSE('Useful matrices &amp; checks'!$G388:$H389),MMULT('SS Taylor expansion'!K$7:L$8,MMULT(MINVERSE('Useful matrices &amp; checks'!$G388:$H389),'SS Taylor expansion'!K$4:K$5)))-MMULT(MINVERSE('Useful matrices &amp; checks'!$G388:$H389),MMULT('SS Taylor expansion'!K$7:L$8,MMULT(MINVERSE('Useful matrices &amp; checks'!$G388:$H389),MMULT('SS Taylor expansion'!K$7:L$8,MMULT(MINVERSE('Useful matrices &amp; checks'!$G388:$H389),'Useful matrices &amp; checks'!$L388:$L389))))))</f>
        <v>-93.628060141206845</v>
      </c>
      <c r="AC388" s="12">
        <f t="array" aca="1" ref="AC388:AC389" ca="1">(MMULT(MINVERSE('Useful matrices &amp; checks'!$G388:$H389),MMULT('SS Taylor expansion'!M$7:N$8,MMULT(MINVERSE('Useful matrices &amp; checks'!$G388:$H389),'SS Taylor expansion'!M$4:M$5)))-MMULT(MINVERSE('Useful matrices &amp; checks'!$G388:$H389),MMULT('SS Taylor expansion'!M$7:N$8,MMULT(MINVERSE('Useful matrices &amp; checks'!$G388:$H389),MMULT('SS Taylor expansion'!M$7:N$8,MMULT(MINVERSE('Useful matrices &amp; checks'!$G388:$H389),'Useful matrices &amp; checks'!$L388:$L389))))))</f>
        <v>-29.998711285763058</v>
      </c>
      <c r="AD388" s="12"/>
      <c r="AE388" s="12">
        <f t="array" aca="1" ref="AE388:AE389" ca="1">Q386:Q387*(INDEX('Flow probs &amp; rates'!AE$6:AE$5999-'Flow probs &amp; rates'!AE$5:AE$5999,'Useful matrices &amp; checks'!$A386))+X386:X387*(INDEX('Flow probs &amp; rates'!AE$6:AE$5999-'Flow probs &amp; rates'!AE$5:AE$5999,'Useful matrices &amp; checks'!$A386))^2</f>
        <v>-1.0566121287233722E-3</v>
      </c>
      <c r="AF388" s="12">
        <f t="array" aca="1" ref="AF388:AF389" ca="1">R386:R387*(INDEX('Flow probs &amp; rates'!AF$6:AF$5999-'Flow probs &amp; rates'!AF$5:AF$5999,'Useful matrices &amp; checks'!$A386))+Y386:Y387*(INDEX('Flow probs &amp; rates'!AF$6:AF$5999-'Flow probs &amp; rates'!AF$5:AF$5999,'Useful matrices &amp; checks'!$A386))^2</f>
        <v>-1.0069849543146377E-2</v>
      </c>
      <c r="AG388" s="12">
        <f t="array" aca="1" ref="AG388:AG389" ca="1">S386:S387*(INDEX('Flow probs &amp; rates'!AG$6:AG$5999-'Flow probs &amp; rates'!AG$5:AG$5999,'Useful matrices &amp; checks'!$A386))+Z386:Z387*(INDEX('Flow probs &amp; rates'!AG$6:AG$5999-'Flow probs &amp; rates'!AG$5:AG$5999,'Useful matrices &amp; checks'!$A386))^2</f>
        <v>4.4292996775429118E-3</v>
      </c>
      <c r="AH388" s="12">
        <f t="array" aca="1" ref="AH388:AH389" ca="1">T386:T387*(INDEX('Flow probs &amp; rates'!AI$6:AI$5999-'Flow probs &amp; rates'!AI$5:AI$5999,'Useful matrices &amp; checks'!$A386))+AA386:AA387*(INDEX('Flow probs &amp; rates'!AI$6:AI$5999-'Flow probs &amp; rates'!AI$5:AI$5999,'Useful matrices &amp; checks'!$A386))^2</f>
        <v>-3.5619602371901198E-3</v>
      </c>
      <c r="AI388" s="12">
        <f t="array" aca="1" ref="AI388:AI389" ca="1">U386:U387*(INDEX('Flow probs &amp; rates'!AJ$6:AJ$5999-'Flow probs &amp; rates'!AJ$5:AJ$5999,'Useful matrices &amp; checks'!$A386))+AB386:AB387*(INDEX('Flow probs &amp; rates'!AJ$6:AJ$5999-'Flow probs &amp; rates'!AJ$5:AJ$5999,'Useful matrices &amp; checks'!$A386))^2</f>
        <v>1.8819895327184192E-3</v>
      </c>
      <c r="AJ388" s="12">
        <f t="array" aca="1" ref="AJ388:AJ389" ca="1">V386:V387*(INDEX('Flow probs &amp; rates'!AK$6:AK$5999-'Flow probs &amp; rates'!AK$5:AK$5999,'Useful matrices &amp; checks'!$A386))+AC386:AC387*(INDEX('Flow probs &amp; rates'!AK$6:AK$5999-'Flow probs &amp; rates'!AK$5:AK$5999,'Useful matrices &amp; checks'!$A386))^2</f>
        <v>-1.9303663581224824E-3</v>
      </c>
      <c r="AK388" s="12"/>
      <c r="AL388" s="12"/>
      <c r="AM388" s="12">
        <f ca="1">'Useful matrices &amp; checks'!AO388</f>
        <v>-1.0239854436743467E-2</v>
      </c>
      <c r="AN388" s="12">
        <f t="shared" ca="1" si="12"/>
        <v>-1.0307499056921021E-2</v>
      </c>
      <c r="AO388" s="12">
        <f t="shared" ca="1" si="13"/>
        <v>6.7644620177553794E-5</v>
      </c>
    </row>
    <row r="389" spans="1:41" x14ac:dyDescent="0.35">
      <c r="P389" s="56"/>
      <c r="Q389" s="12">
        <f ca="1"/>
        <v>1.1509651482014838</v>
      </c>
      <c r="R389" s="12">
        <f ca="1"/>
        <v>0.17144731668383761</v>
      </c>
      <c r="S389" s="12">
        <f ca="1"/>
        <v>-5.4719408818304935E-2</v>
      </c>
      <c r="T389" s="12">
        <f ca="1"/>
        <v>-4.6568427159925464E-2</v>
      </c>
      <c r="U389" s="12">
        <f ca="1"/>
        <v>-8.9613842966009827E-2</v>
      </c>
      <c r="V389" s="12">
        <f ca="1"/>
        <v>0.51198443250003733</v>
      </c>
      <c r="W389" s="12"/>
      <c r="X389" s="12">
        <f ca="1"/>
        <v>-9.3815914916560423</v>
      </c>
      <c r="Y389" s="12">
        <f ca="1"/>
        <v>-2.8985387263779208</v>
      </c>
      <c r="Z389" s="12">
        <f ca="1"/>
        <v>9.8893448161096562E-2</v>
      </c>
      <c r="AA389" s="12">
        <f ca="1"/>
        <v>7.1625532948920698E-2</v>
      </c>
      <c r="AB389" s="12">
        <f ca="1"/>
        <v>1.4909128332622532</v>
      </c>
      <c r="AC389" s="12">
        <f ca="1"/>
        <v>-5.2700092647453616</v>
      </c>
      <c r="AD389" s="12"/>
      <c r="AE389" s="12">
        <f ca="1"/>
        <v>2.4270921718262334E-4</v>
      </c>
      <c r="AF389" s="12">
        <f ca="1"/>
        <v>1.8412913923300802E-4</v>
      </c>
      <c r="AG389" s="12">
        <f ca="1"/>
        <v>-1.0174328196502615E-3</v>
      </c>
      <c r="AH389" s="12">
        <f ca="1"/>
        <v>-6.4414072424418206E-4</v>
      </c>
      <c r="AI389" s="12">
        <f ca="1"/>
        <v>-3.4412541242070898E-5</v>
      </c>
      <c r="AJ389" s="12">
        <f ca="1"/>
        <v>-3.4908519499883805E-4</v>
      </c>
      <c r="AK389" s="12"/>
      <c r="AL389" s="12"/>
      <c r="AM389" s="12">
        <f ca="1">'Useful matrices &amp; checks'!AO389</f>
        <v>-1.5961736585536415E-3</v>
      </c>
      <c r="AN389" s="12">
        <f t="shared" ca="1" si="12"/>
        <v>-1.6182329237197212E-3</v>
      </c>
      <c r="AO389" s="12">
        <f t="shared" ca="1" si="13"/>
        <v>2.2059265166079686E-5</v>
      </c>
    </row>
    <row r="390" spans="1:41" x14ac:dyDescent="0.35">
      <c r="A390">
        <v>194</v>
      </c>
      <c r="P390" s="56" t="str">
        <f>INDEX('Flow probs &amp; rates'!$A$5:$A$5999,$A390)</f>
        <v>2006,6</v>
      </c>
      <c r="Q390" s="12">
        <f t="array" aca="1" ref="Q390:Q391" ca="1">-1*(MMULT(MINVERSE('Useful matrices &amp; checks'!$G390:$H391),'SS Taylor expansion'!C$4:C$5)-MMULT(MINVERSE('Useful matrices &amp; checks'!$G390:$H391),MMULT('SS Taylor expansion'!C$7:D$8,MMULT(MINVERSE('Useful matrices &amp; checks'!$G390:$H391),'Useful matrices &amp; checks'!$L390:$L391))))</f>
        <v>-5.0599207572081193</v>
      </c>
      <c r="R390" s="12">
        <f t="array" aca="1" ref="R390:R391" ca="1">-1*(MMULT(MINVERSE('Useful matrices &amp; checks'!$G390:$H391),'SS Taylor expansion'!E$4:E$5)-MMULT(MINVERSE('Useful matrices &amp; checks'!$G390:$H391),MMULT('SS Taylor expansion'!E$7:F$8,MMULT(MINVERSE('Useful matrices &amp; checks'!$G390:$H391),'Useful matrices &amp; checks'!$L390:$L391))))</f>
        <v>-10.402372027412659</v>
      </c>
      <c r="S390" s="12">
        <f t="array" aca="1" ref="S390:S391" ca="1">-1*(MMULT(MINVERSE('Useful matrices &amp; checks'!$G390:$H391),'SS Taylor expansion'!G$4:G$5)-MMULT(MINVERSE('Useful matrices &amp; checks'!$G390:$H391),MMULT('SS Taylor expansion'!G$7:H$8,MMULT(MINVERSE('Useful matrices &amp; checks'!$G390:$H391),'Useful matrices &amp; checks'!$L390:$L391))))</f>
        <v>0.25622157577451948</v>
      </c>
      <c r="T390" s="12">
        <f t="array" aca="1" ref="T390:T391" ca="1">-1*(MMULT(MINVERSE('Useful matrices &amp; checks'!$G390:$H391),'SS Taylor expansion'!I$4:I$5)-MMULT(MINVERSE('Useful matrices &amp; checks'!$G390:$H391),MMULT('SS Taylor expansion'!I$7:J$8,MMULT(MINVERSE('Useful matrices &amp; checks'!$G390:$H391),'Useful matrices &amp; checks'!$L390:$L391))))</f>
        <v>-0.27052820560487839</v>
      </c>
      <c r="U390" s="12">
        <f t="array" aca="1" ref="U390:U391" ca="1">-1*(MMULT(MINVERSE('Useful matrices &amp; checks'!$G390:$H391),'SS Taylor expansion'!K$4:K$5)-MMULT(MINVERSE('Useful matrices &amp; checks'!$G390:$H391),MMULT('SS Taylor expansion'!K$7:L$8,MMULT(MINVERSE('Useful matrices &amp; checks'!$G390:$H391),'Useful matrices &amp; checks'!$L390:$L391))))</f>
        <v>5.7717556214375474</v>
      </c>
      <c r="V390" s="12">
        <f t="array" aca="1" ref="V390:V391" ca="1">-1*(MMULT(MINVERSE('Useful matrices &amp; checks'!$G390:$H391),'SS Taylor expansion'!M$4:M$5)-MMULT(MINVERSE('Useful matrices &amp; checks'!$G390:$H391),MMULT('SS Taylor expansion'!M$7:N$8,MMULT(MINVERSE('Useful matrices &amp; checks'!$G390:$H391),'Useful matrices &amp; checks'!$L390:$L391))))</f>
        <v>2.9642588315242904</v>
      </c>
      <c r="W390" s="12"/>
      <c r="X390" s="12">
        <f t="array" aca="1" ref="X390:X391" ca="1">(MMULT(MINVERSE('Useful matrices &amp; checks'!$G390:$H391),MMULT('SS Taylor expansion'!C$7:D$8,MMULT(MINVERSE('Useful matrices &amp; checks'!$G390:$H391),'SS Taylor expansion'!C$4:C$5)))-MMULT(MINVERSE('Useful matrices &amp; checks'!$G390:$H391),MMULT('SS Taylor expansion'!C$7:D$8,MMULT(MINVERSE('Useful matrices &amp; checks'!$G390:$H391),MMULT('SS Taylor expansion'!C$7:D$8,MMULT(MINVERSE('Useful matrices &amp; checks'!$G390:$H391),'Useful matrices &amp; checks'!$L390:$L391))))))</f>
        <v>41.104970222008902</v>
      </c>
      <c r="Y390" s="12">
        <f t="array" aca="1" ref="Y390:Y391" ca="1">(MMULT(MINVERSE('Useful matrices &amp; checks'!$G390:$H391),MMULT('SS Taylor expansion'!E$7:F$8,MMULT(MINVERSE('Useful matrices &amp; checks'!$G390:$H391),'SS Taylor expansion'!E$4:E$5)))-MMULT(MINVERSE('Useful matrices &amp; checks'!$G390:$H391),MMULT('SS Taylor expansion'!E$7:F$8,MMULT(MINVERSE('Useful matrices &amp; checks'!$G390:$H391),MMULT('SS Taylor expansion'!E$7:F$8,MMULT(MINVERSE('Useful matrices &amp; checks'!$G390:$H391),'Useful matrices &amp; checks'!$L390:$L391))))))</f>
        <v>173.72874021346783</v>
      </c>
      <c r="Z390" s="12">
        <f t="array" aca="1" ref="Z390:Z391" ca="1">(MMULT(MINVERSE('Useful matrices &amp; checks'!$G390:$H391),MMULT('SS Taylor expansion'!G$7:H$8,MMULT(MINVERSE('Useful matrices &amp; checks'!$G390:$H391),'SS Taylor expansion'!G$4:G$5)))-MMULT(MINVERSE('Useful matrices &amp; checks'!$G390:$H391),MMULT('SS Taylor expansion'!G$7:H$8,MMULT(MINVERSE('Useful matrices &amp; checks'!$G390:$H391),MMULT('SS Taylor expansion'!G$7:H$8,MMULT(MINVERSE('Useful matrices &amp; checks'!$G390:$H391),'Useful matrices &amp; checks'!$L390:$L391))))))</f>
        <v>-0.45870582413774263</v>
      </c>
      <c r="AA390" s="12">
        <f t="array" aca="1" ref="AA390:AA391" ca="1">(MMULT(MINVERSE('Useful matrices &amp; checks'!$G390:$H391),MMULT('SS Taylor expansion'!I$7:J$8,MMULT(MINVERSE('Useful matrices &amp; checks'!$G390:$H391),'SS Taylor expansion'!I$4:I$5)))-MMULT(MINVERSE('Useful matrices &amp; checks'!$G390:$H391),MMULT('SS Taylor expansion'!I$7:J$8,MMULT(MINVERSE('Useful matrices &amp; checks'!$G390:$H391),MMULT('SS Taylor expansion'!I$7:J$8,MMULT(MINVERSE('Useful matrices &amp; checks'!$G390:$H391),'Useful matrices &amp; checks'!$L390:$L391))))))</f>
        <v>0.40878263688075506</v>
      </c>
      <c r="AB390" s="12">
        <f t="array" aca="1" ref="AB390:AB391" ca="1">(MMULT(MINVERSE('Useful matrices &amp; checks'!$G390:$H391),MMULT('SS Taylor expansion'!K$7:L$8,MMULT(MINVERSE('Useful matrices &amp; checks'!$G390:$H391),'SS Taylor expansion'!K$4:K$5)))-MMULT(MINVERSE('Useful matrices &amp; checks'!$G390:$H391),MMULT('SS Taylor expansion'!K$7:L$8,MMULT(MINVERSE('Useful matrices &amp; checks'!$G390:$H391),MMULT('SS Taylor expansion'!K$7:L$8,MMULT(MINVERSE('Useful matrices &amp; checks'!$G390:$H391),'Useful matrices &amp; checks'!$L390:$L391))))))</f>
        <v>-94.781814213134595</v>
      </c>
      <c r="AC390" s="12">
        <f t="array" aca="1" ref="AC390:AC391" ca="1">(MMULT(MINVERSE('Useful matrices &amp; checks'!$G390:$H391),MMULT('SS Taylor expansion'!M$7:N$8,MMULT(MINVERSE('Useful matrices &amp; checks'!$G390:$H391),'SS Taylor expansion'!M$4:M$5)))-MMULT(MINVERSE('Useful matrices &amp; checks'!$G390:$H391),MMULT('SS Taylor expansion'!M$7:N$8,MMULT(MINVERSE('Useful matrices &amp; checks'!$G390:$H391),MMULT('SS Taylor expansion'!M$7:N$8,MMULT(MINVERSE('Useful matrices &amp; checks'!$G390:$H391),'Useful matrices &amp; checks'!$L390:$L391))))))</f>
        <v>-29.90430857744424</v>
      </c>
      <c r="AD390" s="12"/>
      <c r="AE390" s="12">
        <f t="array" aca="1" ref="AE390:AE391" ca="1">Q388:Q389*(INDEX('Flow probs &amp; rates'!AE$6:AE$5999-'Flow probs &amp; rates'!AE$5:AE$5999,'Useful matrices &amp; checks'!$A388))+X388:X389*(INDEX('Flow probs &amp; rates'!AE$6:AE$5999-'Flow probs &amp; rates'!AE$5:AE$5999,'Useful matrices &amp; checks'!$A388))^2</f>
        <v>-3.3610611655181576E-3</v>
      </c>
      <c r="AF390" s="12">
        <f t="array" aca="1" ref="AF390:AF391" ca="1">R388:R389*(INDEX('Flow probs &amp; rates'!AF$6:AF$5999-'Flow probs &amp; rates'!AF$5:AF$5999,'Useful matrices &amp; checks'!$A388))+Y388:Y389*(INDEX('Flow probs &amp; rates'!AF$6:AF$5999-'Flow probs &amp; rates'!AF$5:AF$5999,'Useful matrices &amp; checks'!$A388))^2</f>
        <v>-7.6820546694565664E-3</v>
      </c>
      <c r="AG390" s="12">
        <f t="array" aca="1" ref="AG390:AG391" ca="1">S388:S389*(INDEX('Flow probs &amp; rates'!AG$6:AG$5999-'Flow probs &amp; rates'!AG$5:AG$5999,'Useful matrices &amp; checks'!$A388))+Z388:Z389*(INDEX('Flow probs &amp; rates'!AG$6:AG$5999-'Flow probs &amp; rates'!AG$5:AG$5999,'Useful matrices &amp; checks'!$A388))^2</f>
        <v>1.9384249686247313E-4</v>
      </c>
      <c r="AH390" s="12">
        <f t="array" aca="1" ref="AH390:AH391" ca="1">T388:T389*(INDEX('Flow probs &amp; rates'!AI$6:AI$5999-'Flow probs &amp; rates'!AI$5:AI$5999,'Useful matrices &amp; checks'!$A388))+AA388:AA389*(INDEX('Flow probs &amp; rates'!AI$6:AI$5999-'Flow probs &amp; rates'!AI$5:AI$5999,'Useful matrices &amp; checks'!$A388))^2</f>
        <v>-1.6406472495675433E-3</v>
      </c>
      <c r="AI390" s="12">
        <f t="array" aca="1" ref="AI390:AI391" ca="1">U388:U389*(INDEX('Flow probs &amp; rates'!AJ$6:AJ$5999-'Flow probs &amp; rates'!AJ$5:AJ$5999,'Useful matrices &amp; checks'!$A388))+AB388:AB389*(INDEX('Flow probs &amp; rates'!AJ$6:AJ$5999-'Flow probs &amp; rates'!AJ$5:AJ$5999,'Useful matrices &amp; checks'!$A388))^2</f>
        <v>-5.2546643922407061E-3</v>
      </c>
      <c r="AJ390" s="12">
        <f t="array" aca="1" ref="AJ390:AJ391" ca="1">V388:V389*(INDEX('Flow probs &amp; rates'!AK$6:AK$5999-'Flow probs &amp; rates'!AK$5:AK$5999,'Useful matrices &amp; checks'!$A388))+AC388:AC389*(INDEX('Flow probs &amp; rates'!AK$6:AK$5999-'Flow probs &amp; rates'!AK$5:AK$5999,'Useful matrices &amp; checks'!$A388))^2</f>
        <v>3.6345639384038368E-3</v>
      </c>
      <c r="AK390" s="12"/>
      <c r="AL390" s="12"/>
      <c r="AM390" s="12">
        <f ca="1">'Useful matrices &amp; checks'!AO390</f>
        <v>-1.3984579418538035E-2</v>
      </c>
      <c r="AN390" s="12">
        <f t="shared" ca="1" si="12"/>
        <v>-1.4110021041516662E-2</v>
      </c>
      <c r="AO390" s="12">
        <f t="shared" ca="1" si="13"/>
        <v>1.2544162297862746E-4</v>
      </c>
    </row>
    <row r="391" spans="1:41" x14ac:dyDescent="0.35">
      <c r="Q391" s="12">
        <f ca="1"/>
        <v>1.1150944379142491</v>
      </c>
      <c r="R391" s="12">
        <f ca="1"/>
        <v>0.17391380506914528</v>
      </c>
      <c r="S391" s="12">
        <f ca="1"/>
        <v>-5.6465558993741248E-2</v>
      </c>
      <c r="T391" s="12">
        <f ca="1"/>
        <v>-4.7659004242803636E-2</v>
      </c>
      <c r="U391" s="12">
        <f ca="1"/>
        <v>-9.6496066417180559E-2</v>
      </c>
      <c r="V391" s="12">
        <f ca="1"/>
        <v>0.5222140290788102</v>
      </c>
      <c r="W391" s="12"/>
      <c r="X391" s="12">
        <f ca="1"/>
        <v>-9.058624801563802</v>
      </c>
      <c r="Y391" s="12">
        <f ca="1"/>
        <v>-2.9045131418846393</v>
      </c>
      <c r="Z391" s="12">
        <f ca="1"/>
        <v>0.10108860151736759</v>
      </c>
      <c r="AA391" s="12">
        <f ca="1"/>
        <v>7.2015313086943589E-2</v>
      </c>
      <c r="AB391" s="12">
        <f ca="1"/>
        <v>1.5846256909216687</v>
      </c>
      <c r="AC391" s="12">
        <f ca="1"/>
        <v>-5.2682475980050789</v>
      </c>
      <c r="AD391" s="12"/>
      <c r="AE391" s="12">
        <f ca="1"/>
        <v>7.4522633562674329E-4</v>
      </c>
      <c r="AF391" s="12">
        <f ca="1"/>
        <v>1.2232736505745769E-4</v>
      </c>
      <c r="AG391" s="12">
        <f ca="1"/>
        <v>-4.2979442060611596E-5</v>
      </c>
      <c r="AH391" s="12">
        <f ca="1"/>
        <v>-2.8821992128386272E-4</v>
      </c>
      <c r="AI391" s="12">
        <f ca="1"/>
        <v>8.3674131078466331E-5</v>
      </c>
      <c r="AJ391" s="12">
        <f ca="1"/>
        <v>6.3850028243672924E-4</v>
      </c>
      <c r="AK391" s="12"/>
      <c r="AL391" s="12"/>
      <c r="AM391" s="12">
        <f ca="1">'Useful matrices &amp; checks'!AO391</f>
        <v>1.2630763378658552E-3</v>
      </c>
      <c r="AN391" s="12">
        <f t="shared" ca="1" si="12"/>
        <v>1.2585287508549222E-3</v>
      </c>
      <c r="AO391" s="12">
        <f t="shared" ca="1" si="13"/>
        <v>4.5475870109330623E-6</v>
      </c>
    </row>
    <row r="392" spans="1:41" x14ac:dyDescent="0.35">
      <c r="A392">
        <v>195</v>
      </c>
      <c r="P392" s="56" t="str">
        <f>INDEX('Flow probs &amp; rates'!$A$5:$A$5999,$A392)</f>
        <v>2006,7</v>
      </c>
      <c r="Q392" s="12">
        <f t="array" aca="1" ref="Q392:Q393" ca="1">-1*(MMULT(MINVERSE('Useful matrices &amp; checks'!$G392:$H393),'SS Taylor expansion'!C$4:C$5)-MMULT(MINVERSE('Useful matrices &amp; checks'!$G392:$H393),MMULT('SS Taylor expansion'!C$7:D$8,MMULT(MINVERSE('Useful matrices &amp; checks'!$G392:$H393),'Useful matrices &amp; checks'!$L392:$L393))))</f>
        <v>-5.0810723793720207</v>
      </c>
      <c r="R392" s="12">
        <f t="array" aca="1" ref="R392:R393" ca="1">-1*(MMULT(MINVERSE('Useful matrices &amp; checks'!$G392:$H393),'SS Taylor expansion'!E$4:E$5)-MMULT(MINVERSE('Useful matrices &amp; checks'!$G392:$H393),MMULT('SS Taylor expansion'!E$7:F$8,MMULT(MINVERSE('Useful matrices &amp; checks'!$G392:$H393),'Useful matrices &amp; checks'!$L392:$L393))))</f>
        <v>-10.755804100393476</v>
      </c>
      <c r="S392" s="12">
        <f t="array" aca="1" ref="S392:S393" ca="1">-1*(MMULT(MINVERSE('Useful matrices &amp; checks'!$G392:$H393),'SS Taylor expansion'!G$4:G$5)-MMULT(MINVERSE('Useful matrices &amp; checks'!$G392:$H393),MMULT('SS Taylor expansion'!G$7:H$8,MMULT(MINVERSE('Useful matrices &amp; checks'!$G392:$H393),'Useful matrices &amp; checks'!$L392:$L393))))</f>
        <v>0.23629088313641927</v>
      </c>
      <c r="T392" s="12">
        <f t="array" aca="1" ref="T392:T393" ca="1">-1*(MMULT(MINVERSE('Useful matrices &amp; checks'!$G392:$H393),'SS Taylor expansion'!I$4:I$5)-MMULT(MINVERSE('Useful matrices &amp; checks'!$G392:$H393),MMULT('SS Taylor expansion'!I$7:J$8,MMULT(MINVERSE('Useful matrices &amp; checks'!$G392:$H393),'Useful matrices &amp; checks'!$L392:$L393))))</f>
        <v>-0.26389849815289096</v>
      </c>
      <c r="U392" s="12">
        <f t="array" aca="1" ref="U392:U393" ca="1">-1*(MMULT(MINVERSE('Useful matrices &amp; checks'!$G392:$H393),'SS Taylor expansion'!K$4:K$5)-MMULT(MINVERSE('Useful matrices &amp; checks'!$G392:$H393),MMULT('SS Taylor expansion'!K$7:L$8,MMULT(MINVERSE('Useful matrices &amp; checks'!$G392:$H393),'Useful matrices &amp; checks'!$L392:$L393))))</f>
        <v>5.5965056244741493</v>
      </c>
      <c r="V392" s="12">
        <f t="array" aca="1" ref="V392:V393" ca="1">-1*(MMULT(MINVERSE('Useful matrices &amp; checks'!$G392:$H393),'SS Taylor expansion'!M$4:M$5)-MMULT(MINVERSE('Useful matrices &amp; checks'!$G392:$H393),MMULT('SS Taylor expansion'!M$7:N$8,MMULT(MINVERSE('Useful matrices &amp; checks'!$G392:$H393),'Useful matrices &amp; checks'!$L392:$L393))))</f>
        <v>2.9527004859559156</v>
      </c>
      <c r="W392" s="12"/>
      <c r="X392" s="12">
        <f t="array" aca="1" ref="X392:X393" ca="1">(MMULT(MINVERSE('Useful matrices &amp; checks'!$G392:$H393),MMULT('SS Taylor expansion'!C$7:D$8,MMULT(MINVERSE('Useful matrices &amp; checks'!$G392:$H393),'SS Taylor expansion'!C$4:C$5)))-MMULT(MINVERSE('Useful matrices &amp; checks'!$G392:$H393),MMULT('SS Taylor expansion'!C$7:D$8,MMULT(MINVERSE('Useful matrices &amp; checks'!$G392:$H393),MMULT('SS Taylor expansion'!C$7:D$8,MMULT(MINVERSE('Useful matrices &amp; checks'!$G392:$H393),'Useful matrices &amp; checks'!$L392:$L393))))))</f>
        <v>40.451272869985942</v>
      </c>
      <c r="Y392" s="12">
        <f t="array" aca="1" ref="Y392:Y393" ca="1">(MMULT(MINVERSE('Useful matrices &amp; checks'!$G392:$H393),MMULT('SS Taylor expansion'!E$7:F$8,MMULT(MINVERSE('Useful matrices &amp; checks'!$G392:$H393),'SS Taylor expansion'!E$4:E$5)))-MMULT(MINVERSE('Useful matrices &amp; checks'!$G392:$H393),MMULT('SS Taylor expansion'!E$7:F$8,MMULT(MINVERSE('Useful matrices &amp; checks'!$G392:$H393),MMULT('SS Taylor expansion'!E$7:F$8,MMULT(MINVERSE('Useful matrices &amp; checks'!$G392:$H393),'Useful matrices &amp; checks'!$L392:$L393))))))</f>
        <v>181.26217898788013</v>
      </c>
      <c r="Z392" s="12">
        <f t="array" aca="1" ref="Z392:Z393" ca="1">(MMULT(MINVERSE('Useful matrices &amp; checks'!$G392:$H393),MMULT('SS Taylor expansion'!G$7:H$8,MMULT(MINVERSE('Useful matrices &amp; checks'!$G392:$H393),'SS Taylor expansion'!G$4:G$5)))-MMULT(MINVERSE('Useful matrices &amp; checks'!$G392:$H393),MMULT('SS Taylor expansion'!G$7:H$8,MMULT(MINVERSE('Useful matrices &amp; checks'!$G392:$H393),MMULT('SS Taylor expansion'!G$7:H$8,MMULT(MINVERSE('Useful matrices &amp; checks'!$G392:$H393),'Useful matrices &amp; checks'!$L392:$L393))))))</f>
        <v>-0.40971872253098834</v>
      </c>
      <c r="AA392" s="12">
        <f t="array" aca="1" ref="AA392:AA393" ca="1">(MMULT(MINVERSE('Useful matrices &amp; checks'!$G392:$H393),MMULT('SS Taylor expansion'!I$7:J$8,MMULT(MINVERSE('Useful matrices &amp; checks'!$G392:$H393),'SS Taylor expansion'!I$4:I$5)))-MMULT(MINVERSE('Useful matrices &amp; checks'!$G392:$H393),MMULT('SS Taylor expansion'!I$7:J$8,MMULT(MINVERSE('Useful matrices &amp; checks'!$G392:$H393),MMULT('SS Taylor expansion'!I$7:J$8,MMULT(MINVERSE('Useful matrices &amp; checks'!$G392:$H393),'Useful matrices &amp; checks'!$L392:$L393))))))</f>
        <v>0.37752517064426605</v>
      </c>
      <c r="AB392" s="12">
        <f t="array" aca="1" ref="AB392:AB393" ca="1">(MMULT(MINVERSE('Useful matrices &amp; checks'!$G392:$H393),MMULT('SS Taylor expansion'!K$7:L$8,MMULT(MINVERSE('Useful matrices &amp; checks'!$G392:$H393),'SS Taylor expansion'!K$4:K$5)))-MMULT(MINVERSE('Useful matrices &amp; checks'!$G392:$H393),MMULT('SS Taylor expansion'!K$7:L$8,MMULT(MINVERSE('Useful matrices &amp; checks'!$G392:$H393),MMULT('SS Taylor expansion'!K$7:L$8,MMULT(MINVERSE('Useful matrices &amp; checks'!$G392:$H393),'Useful matrices &amp; checks'!$L392:$L393))))))</f>
        <v>-92.617185134274052</v>
      </c>
      <c r="AC392" s="12">
        <f t="array" aca="1" ref="AC392:AC393" ca="1">(MMULT(MINVERSE('Useful matrices &amp; checks'!$G392:$H393),MMULT('SS Taylor expansion'!M$7:N$8,MMULT(MINVERSE('Useful matrices &amp; checks'!$G392:$H393),'SS Taylor expansion'!M$4:M$5)))-MMULT(MINVERSE('Useful matrices &amp; checks'!$G392:$H393),MMULT('SS Taylor expansion'!M$7:N$8,MMULT(MINVERSE('Useful matrices &amp; checks'!$G392:$H393),MMULT('SS Taylor expansion'!M$7:N$8,MMULT(MINVERSE('Useful matrices &amp; checks'!$G392:$H393),'Useful matrices &amp; checks'!$L392:$L393))))))</f>
        <v>-30.477480065979677</v>
      </c>
      <c r="AD392" s="12"/>
      <c r="AE392" s="12">
        <f t="array" aca="1" ref="AE392:AE393" ca="1">Q390:Q391*(INDEX('Flow probs &amp; rates'!AE$6:AE$5999-'Flow probs &amp; rates'!AE$5:AE$5999,'Useful matrices &amp; checks'!$A390))+X390:X391*(INDEX('Flow probs &amp; rates'!AE$6:AE$5999-'Flow probs &amp; rates'!AE$5:AE$5999,'Useful matrices &amp; checks'!$A390))^2</f>
        <v>3.4995327888541002E-3</v>
      </c>
      <c r="AF392" s="12">
        <f t="array" aca="1" ref="AF392:AF393" ca="1">R390:R391*(INDEX('Flow probs &amp; rates'!AF$6:AF$5999-'Flow probs &amp; rates'!AF$5:AF$5999,'Useful matrices &amp; checks'!$A390))+Y390:Y391*(INDEX('Flow probs &amp; rates'!AF$6:AF$5999-'Flow probs &amp; rates'!AF$5:AF$5999,'Useful matrices &amp; checks'!$A390))^2</f>
        <v>6.0534929201294567E-3</v>
      </c>
      <c r="AG392" s="12">
        <f t="array" aca="1" ref="AG392:AG393" ca="1">S390:S391*(INDEX('Flow probs &amp; rates'!AG$6:AG$5999-'Flow probs &amp; rates'!AG$5:AG$5999,'Useful matrices &amp; checks'!$A390))+Z390:Z391*(INDEX('Flow probs &amp; rates'!AG$6:AG$5999-'Flow probs &amp; rates'!AG$5:AG$5999,'Useful matrices &amp; checks'!$A390))^2</f>
        <v>5.2282152739081033E-3</v>
      </c>
      <c r="AH392" s="12">
        <f t="array" aca="1" ref="AH392:AH393" ca="1">T390:T391*(INDEX('Flow probs &amp; rates'!AI$6:AI$5999-'Flow probs &amp; rates'!AI$5:AI$5999,'Useful matrices &amp; checks'!$A390))+AA390:AA391*(INDEX('Flow probs &amp; rates'!AI$6:AI$5999-'Flow probs &amp; rates'!AI$5:AI$5999,'Useful matrices &amp; checks'!$A390))^2</f>
        <v>-6.776527291417801E-4</v>
      </c>
      <c r="AI392" s="12">
        <f t="array" aca="1" ref="AI392:AI393" ca="1">U390:U391*(INDEX('Flow probs &amp; rates'!AJ$6:AJ$5999-'Flow probs &amp; rates'!AJ$5:AJ$5999,'Useful matrices &amp; checks'!$A390))+AB390:AB391*(INDEX('Flow probs &amp; rates'!AJ$6:AJ$5999-'Flow probs &amp; rates'!AJ$5:AJ$5999,'Useful matrices &amp; checks'!$A390))^2</f>
        <v>-3.2339266957969018E-4</v>
      </c>
      <c r="AJ392" s="12">
        <f t="array" aca="1" ref="AJ392:AJ393" ca="1">V390:V391*(INDEX('Flow probs &amp; rates'!AK$6:AK$5999-'Flow probs &amp; rates'!AK$5:AK$5999,'Useful matrices &amp; checks'!$A390))+AC390:AC391*(INDEX('Flow probs &amp; rates'!AK$6:AK$5999-'Flow probs &amp; rates'!AK$5:AK$5999,'Useful matrices &amp; checks'!$A390))^2</f>
        <v>1.5475687092008912E-3</v>
      </c>
      <c r="AK392" s="12"/>
      <c r="AL392" s="12"/>
      <c r="AM392" s="12">
        <f ca="1">'Useful matrices &amp; checks'!AO392</f>
        <v>1.5368190657312875E-2</v>
      </c>
      <c r="AN392" s="12">
        <f t="shared" ca="1" si="12"/>
        <v>1.5327764293371082E-2</v>
      </c>
      <c r="AO392" s="12">
        <f t="shared" ca="1" si="13"/>
        <v>4.0426363941793025E-5</v>
      </c>
    </row>
    <row r="393" spans="1:41" x14ac:dyDescent="0.35">
      <c r="P393" s="56"/>
      <c r="Q393" s="12">
        <f ca="1"/>
        <v>1.1066681608461362</v>
      </c>
      <c r="R393" s="12">
        <f ca="1"/>
        <v>0.19363286904846805</v>
      </c>
      <c r="S393" s="12">
        <f ca="1"/>
        <v>-5.1464647133723611E-2</v>
      </c>
      <c r="T393" s="12">
        <f ca="1"/>
        <v>-4.2459917774336699E-2</v>
      </c>
      <c r="U393" s="12">
        <f ca="1"/>
        <v>-0.10075187597300833</v>
      </c>
      <c r="V393" s="12">
        <f ca="1"/>
        <v>0.47507439687397379</v>
      </c>
      <c r="W393" s="12"/>
      <c r="X393" s="12">
        <f ca="1"/>
        <v>-8.8103715925505632</v>
      </c>
      <c r="Y393" s="12">
        <f ca="1"/>
        <v>-3.2631977525619109</v>
      </c>
      <c r="Z393" s="12">
        <f ca="1"/>
        <v>8.9237592239069158E-2</v>
      </c>
      <c r="AA393" s="12">
        <f ca="1"/>
        <v>6.0741867860161461E-2</v>
      </c>
      <c r="AB393" s="12">
        <f ca="1"/>
        <v>1.6673538410844198</v>
      </c>
      <c r="AC393" s="12">
        <f ca="1"/>
        <v>-4.9036705651153643</v>
      </c>
      <c r="AD393" s="12"/>
      <c r="AE393" s="12">
        <f ca="1"/>
        <v>-7.7121949836678877E-4</v>
      </c>
      <c r="AF393" s="12">
        <f ca="1"/>
        <v>-1.0120633879700807E-4</v>
      </c>
      <c r="AG393" s="12">
        <f ca="1"/>
        <v>-1.1521828210151663E-3</v>
      </c>
      <c r="AH393" s="12">
        <f ca="1"/>
        <v>-1.1938220719389994E-4</v>
      </c>
      <c r="AI393" s="12">
        <f ca="1"/>
        <v>5.4066946990418034E-6</v>
      </c>
      <c r="AJ393" s="12">
        <f ca="1"/>
        <v>2.7263546702246488E-4</v>
      </c>
      <c r="AK393" s="12"/>
      <c r="AL393" s="12"/>
      <c r="AM393" s="12">
        <f ca="1">'Useful matrices &amp; checks'!AO393</f>
        <v>-1.8598182287130789E-3</v>
      </c>
      <c r="AN393" s="12">
        <f t="shared" ca="1" si="12"/>
        <v>-1.8659487036513569E-3</v>
      </c>
      <c r="AO393" s="12">
        <f t="shared" ca="1" si="13"/>
        <v>6.1304749382779661E-6</v>
      </c>
    </row>
    <row r="394" spans="1:41" x14ac:dyDescent="0.35">
      <c r="A394">
        <v>196</v>
      </c>
      <c r="P394" s="56" t="str">
        <f>INDEX('Flow probs &amp; rates'!$A$5:$A$5999,$A394)</f>
        <v>2006,8</v>
      </c>
      <c r="Q394" s="12">
        <f t="array" aca="1" ref="Q394:Q395" ca="1">-1*(MMULT(MINVERSE('Useful matrices &amp; checks'!$G394:$H395),'SS Taylor expansion'!C$4:C$5)-MMULT(MINVERSE('Useful matrices &amp; checks'!$G394:$H395),MMULT('SS Taylor expansion'!C$7:D$8,MMULT(MINVERSE('Useful matrices &amp; checks'!$G394:$H395),'Useful matrices &amp; checks'!$L394:$L395))))</f>
        <v>-5.0525722363613195</v>
      </c>
      <c r="R394" s="12">
        <f t="array" aca="1" ref="R394:R395" ca="1">-1*(MMULT(MINVERSE('Useful matrices &amp; checks'!$G394:$H395),'SS Taylor expansion'!E$4:E$5)-MMULT(MINVERSE('Useful matrices &amp; checks'!$G394:$H395),MMULT('SS Taylor expansion'!E$7:F$8,MMULT(MINVERSE('Useful matrices &amp; checks'!$G394:$H395),'Useful matrices &amp; checks'!$L394:$L395))))</f>
        <v>-10.750298779726645</v>
      </c>
      <c r="S394" s="12">
        <f t="array" aca="1" ref="S394:S395" ca="1">-1*(MMULT(MINVERSE('Useful matrices &amp; checks'!$G394:$H395),'SS Taylor expansion'!G$4:G$5)-MMULT(MINVERSE('Useful matrices &amp; checks'!$G394:$H395),MMULT('SS Taylor expansion'!G$7:H$8,MMULT(MINVERSE('Useful matrices &amp; checks'!$G394:$H395),'Useful matrices &amp; checks'!$L394:$L395))))</f>
        <v>0.24101535987401262</v>
      </c>
      <c r="T394" s="12">
        <f t="array" aca="1" ref="T394:T395" ca="1">-1*(MMULT(MINVERSE('Useful matrices &amp; checks'!$G394:$H395),'SS Taylor expansion'!I$4:I$5)-MMULT(MINVERSE('Useful matrices &amp; checks'!$G394:$H395),MMULT('SS Taylor expansion'!I$7:J$8,MMULT(MINVERSE('Useful matrices &amp; checks'!$G394:$H395),'Useful matrices &amp; checks'!$L394:$L395))))</f>
        <v>-0.27179019894663897</v>
      </c>
      <c r="U394" s="12">
        <f t="array" aca="1" ref="U394:U395" ca="1">-1*(MMULT(MINVERSE('Useful matrices &amp; checks'!$G394:$H395),'SS Taylor expansion'!K$4:K$5)-MMULT(MINVERSE('Useful matrices &amp; checks'!$G394:$H395),MMULT('SS Taylor expansion'!K$7:L$8,MMULT(MINVERSE('Useful matrices &amp; checks'!$G394:$H395),'Useful matrices &amp; checks'!$L394:$L395))))</f>
        <v>5.5422865304358364</v>
      </c>
      <c r="V394" s="12">
        <f t="array" aca="1" ref="V394:V395" ca="1">-1*(MMULT(MINVERSE('Useful matrices &amp; checks'!$G394:$H395),'SS Taylor expansion'!M$4:M$5)-MMULT(MINVERSE('Useful matrices &amp; checks'!$G394:$H395),MMULT('SS Taylor expansion'!M$7:N$8,MMULT(MINVERSE('Useful matrices &amp; checks'!$G394:$H395),'Useful matrices &amp; checks'!$L394:$L395))))</f>
        <v>2.9374470163519817</v>
      </c>
      <c r="W394" s="12"/>
      <c r="X394" s="12">
        <f t="array" aca="1" ref="X394:X395" ca="1">(MMULT(MINVERSE('Useful matrices &amp; checks'!$G394:$H395),MMULT('SS Taylor expansion'!C$7:D$8,MMULT(MINVERSE('Useful matrices &amp; checks'!$G394:$H395),'SS Taylor expansion'!C$4:C$5)))-MMULT(MINVERSE('Useful matrices &amp; checks'!$G394:$H395),MMULT('SS Taylor expansion'!C$7:D$8,MMULT(MINVERSE('Useful matrices &amp; checks'!$G394:$H395),MMULT('SS Taylor expansion'!C$7:D$8,MMULT(MINVERSE('Useful matrices &amp; checks'!$G394:$H395),'Useful matrices &amp; checks'!$L394:$L395))))))</f>
        <v>39.907373528522292</v>
      </c>
      <c r="Y394" s="12">
        <f t="array" aca="1" ref="Y394:Y395" ca="1">(MMULT(MINVERSE('Useful matrices &amp; checks'!$G394:$H395),MMULT('SS Taylor expansion'!E$7:F$8,MMULT(MINVERSE('Useful matrices &amp; checks'!$G394:$H395),'SS Taylor expansion'!E$4:E$5)))-MMULT(MINVERSE('Useful matrices &amp; checks'!$G394:$H395),MMULT('SS Taylor expansion'!E$7:F$8,MMULT(MINVERSE('Useful matrices &amp; checks'!$G394:$H395),MMULT('SS Taylor expansion'!E$7:F$8,MMULT(MINVERSE('Useful matrices &amp; checks'!$G394:$H395),'Useful matrices &amp; checks'!$L394:$L395))))))</f>
        <v>180.6629729516587</v>
      </c>
      <c r="Z394" s="12">
        <f t="array" aca="1" ref="Z394:Z395" ca="1">(MMULT(MINVERSE('Useful matrices &amp; checks'!$G394:$H395),MMULT('SS Taylor expansion'!G$7:H$8,MMULT(MINVERSE('Useful matrices &amp; checks'!$G394:$H395),'SS Taylor expansion'!G$4:G$5)))-MMULT(MINVERSE('Useful matrices &amp; checks'!$G394:$H395),MMULT('SS Taylor expansion'!G$7:H$8,MMULT(MINVERSE('Useful matrices &amp; checks'!$G394:$H395),MMULT('SS Taylor expansion'!G$7:H$8,MMULT(MINVERSE('Useful matrices &amp; checks'!$G394:$H395),'Useful matrices &amp; checks'!$L394:$L395))))))</f>
        <v>-0.42165172814938473</v>
      </c>
      <c r="AA394" s="12">
        <f t="array" aca="1" ref="AA394:AA395" ca="1">(MMULT(MINVERSE('Useful matrices &amp; checks'!$G394:$H395),MMULT('SS Taylor expansion'!I$7:J$8,MMULT(MINVERSE('Useful matrices &amp; checks'!$G394:$H395),'SS Taylor expansion'!I$4:I$5)))-MMULT(MINVERSE('Useful matrices &amp; checks'!$G394:$H395),MMULT('SS Taylor expansion'!I$7:J$8,MMULT(MINVERSE('Useful matrices &amp; checks'!$G394:$H395),MMULT('SS Taylor expansion'!I$7:J$8,MMULT(MINVERSE('Useful matrices &amp; checks'!$G394:$H395),'Useful matrices &amp; checks'!$L394:$L395))))))</f>
        <v>0.38576680098826782</v>
      </c>
      <c r="AB394" s="12">
        <f t="array" aca="1" ref="AB394:AB395" ca="1">(MMULT(MINVERSE('Useful matrices &amp; checks'!$G394:$H395),MMULT('SS Taylor expansion'!K$7:L$8,MMULT(MINVERSE('Useful matrices &amp; checks'!$G394:$H395),'SS Taylor expansion'!K$4:K$5)))-MMULT(MINVERSE('Useful matrices &amp; checks'!$G394:$H395),MMULT('SS Taylor expansion'!K$7:L$8,MMULT(MINVERSE('Useful matrices &amp; checks'!$G394:$H395),MMULT('SS Taylor expansion'!K$7:L$8,MMULT(MINVERSE('Useful matrices &amp; checks'!$G394:$H395),'Useful matrices &amp; checks'!$L394:$L395))))))</f>
        <v>-91.310640527905946</v>
      </c>
      <c r="AC394" s="12">
        <f t="array" aca="1" ref="AC394:AC395" ca="1">(MMULT(MINVERSE('Useful matrices &amp; checks'!$G394:$H395),MMULT('SS Taylor expansion'!M$7:N$8,MMULT(MINVERSE('Useful matrices &amp; checks'!$G394:$H395),'SS Taylor expansion'!M$4:M$5)))-MMULT(MINVERSE('Useful matrices &amp; checks'!$G394:$H395),MMULT('SS Taylor expansion'!M$7:N$8,MMULT(MINVERSE('Useful matrices &amp; checks'!$G394:$H395),MMULT('SS Taylor expansion'!M$7:N$8,MMULT(MINVERSE('Useful matrices &amp; checks'!$G394:$H395),'Useful matrices &amp; checks'!$L394:$L395))))))</f>
        <v>-30.333014477870464</v>
      </c>
      <c r="AD394" s="12"/>
      <c r="AE394" s="12">
        <f t="array" aca="1" ref="AE394:AE395" ca="1">Q392:Q393*(INDEX('Flow probs &amp; rates'!AE$6:AE$5999-'Flow probs &amp; rates'!AE$5:AE$5999,'Useful matrices &amp; checks'!$A392))+X392:X393*(INDEX('Flow probs &amp; rates'!AE$6:AE$5999-'Flow probs &amp; rates'!AE$5:AE$5999,'Useful matrices &amp; checks'!$A392))^2</f>
        <v>-6.8487654389682022E-4</v>
      </c>
      <c r="AF394" s="12">
        <f t="array" aca="1" ref="AF394:AF395" ca="1">R392:R393*(INDEX('Flow probs &amp; rates'!AF$6:AF$5999-'Flow probs &amp; rates'!AF$5:AF$5999,'Useful matrices &amp; checks'!$A392))+Y392:Y393*(INDEX('Flow probs &amp; rates'!AF$6:AF$5999-'Flow probs &amp; rates'!AF$5:AF$5999,'Useful matrices &amp; checks'!$A392))^2</f>
        <v>5.9339621412737484E-4</v>
      </c>
      <c r="AG394" s="12">
        <f t="array" aca="1" ref="AG394:AG395" ca="1">S392:S393*(INDEX('Flow probs &amp; rates'!AG$6:AG$5999-'Flow probs &amp; rates'!AG$5:AG$5999,'Useful matrices &amp; checks'!$A392))+Z392:Z393*(INDEX('Flow probs &amp; rates'!AG$6:AG$5999-'Flow probs &amp; rates'!AG$5:AG$5999,'Useful matrices &amp; checks'!$A392))^2</f>
        <v>6.4138162957557701E-5</v>
      </c>
      <c r="AH394" s="12">
        <f t="array" aca="1" ref="AH394:AH395" ca="1">T392:T393*(INDEX('Flow probs &amp; rates'!AI$6:AI$5999-'Flow probs &amp; rates'!AI$5:AI$5999,'Useful matrices &amp; checks'!$A392))+AA392:AA393*(INDEX('Flow probs &amp; rates'!AI$6:AI$5999-'Flow probs &amp; rates'!AI$5:AI$5999,'Useful matrices &amp; checks'!$A392))^2</f>
        <v>7.5880037308235029E-4</v>
      </c>
      <c r="AI394" s="12">
        <f t="array" aca="1" ref="AI394:AI395" ca="1">U392:U393*(INDEX('Flow probs &amp; rates'!AJ$6:AJ$5999-'Flow probs &amp; rates'!AJ$5:AJ$5999,'Useful matrices &amp; checks'!$A392))+AB392:AB393*(INDEX('Flow probs &amp; rates'!AJ$6:AJ$5999-'Flow probs &amp; rates'!AJ$5:AJ$5999,'Useful matrices &amp; checks'!$A392))^2</f>
        <v>-2.6651980967434476E-3</v>
      </c>
      <c r="AJ394" s="12">
        <f t="array" aca="1" ref="AJ394:AJ395" ca="1">V392:V393*(INDEX('Flow probs &amp; rates'!AK$6:AK$5999-'Flow probs &amp; rates'!AK$5:AK$5999,'Useful matrices &amp; checks'!$A392))+AC392:AC393*(INDEX('Flow probs &amp; rates'!AK$6:AK$5999-'Flow probs &amp; rates'!AK$5:AK$5999,'Useful matrices &amp; checks'!$A392))^2</f>
        <v>3.3215276508066238E-3</v>
      </c>
      <c r="AK394" s="12"/>
      <c r="AL394" s="12"/>
      <c r="AM394" s="12">
        <f ca="1">'Useful matrices &amp; checks'!AO394</f>
        <v>1.4614752877519788E-3</v>
      </c>
      <c r="AN394" s="12">
        <f t="shared" ca="1" si="12"/>
        <v>1.3877877603336388E-3</v>
      </c>
      <c r="AO394" s="12">
        <f t="shared" ca="1" si="13"/>
        <v>7.3687527418339919E-5</v>
      </c>
    </row>
    <row r="395" spans="1:41" x14ac:dyDescent="0.35">
      <c r="Q395" s="12">
        <f ca="1"/>
        <v>1.1191313978975619</v>
      </c>
      <c r="R395" s="12">
        <f ca="1"/>
        <v>0.21117921995583738</v>
      </c>
      <c r="S395" s="12">
        <f ca="1"/>
        <v>-5.3384265279665936E-2</v>
      </c>
      <c r="T395" s="12">
        <f ca="1"/>
        <v>-4.3310696151988522E-2</v>
      </c>
      <c r="U395" s="12">
        <f ca="1"/>
        <v>-0.10887285742014935</v>
      </c>
      <c r="V395" s="12">
        <f ca="1"/>
        <v>0.46809221112775967</v>
      </c>
      <c r="W395" s="12"/>
      <c r="X395" s="12">
        <f ca="1"/>
        <v>-8.8393777731635126</v>
      </c>
      <c r="Y395" s="12">
        <f ca="1"/>
        <v>-3.5489493347648104</v>
      </c>
      <c r="Z395" s="12">
        <f ca="1"/>
        <v>9.3394743484078779E-2</v>
      </c>
      <c r="AA395" s="12">
        <f ca="1"/>
        <v>6.147325682780698E-2</v>
      </c>
      <c r="AB395" s="12">
        <f ca="1"/>
        <v>1.7937092015261524</v>
      </c>
      <c r="AC395" s="12">
        <f ca="1"/>
        <v>-4.8336694204445756</v>
      </c>
      <c r="AD395" s="12"/>
      <c r="AE395" s="12">
        <f ca="1"/>
        <v>1.4916753957648331E-4</v>
      </c>
      <c r="AF395" s="12">
        <f ca="1"/>
        <v>-1.0682698415805036E-5</v>
      </c>
      <c r="AG395" s="12">
        <f ca="1"/>
        <v>-1.3969425652830924E-5</v>
      </c>
      <c r="AH395" s="12">
        <f ca="1"/>
        <v>1.2208709664405363E-4</v>
      </c>
      <c r="AI395" s="12">
        <f ca="1"/>
        <v>4.7980601844177418E-5</v>
      </c>
      <c r="AJ395" s="12">
        <f ca="1"/>
        <v>5.3441680011656395E-4</v>
      </c>
      <c r="AK395" s="12"/>
      <c r="AL395" s="12"/>
      <c r="AM395" s="12">
        <f ca="1">'Useful matrices &amp; checks'!AO395</f>
        <v>8.3392110710923603E-4</v>
      </c>
      <c r="AN395" s="12">
        <f t="shared" ref="AN395:AN458" ca="1" si="14">SUM(AE395:AJ395)</f>
        <v>8.2899991411264232E-4</v>
      </c>
      <c r="AO395" s="12">
        <f t="shared" ca="1" si="13"/>
        <v>4.9211929965937116E-6</v>
      </c>
    </row>
    <row r="396" spans="1:41" x14ac:dyDescent="0.35">
      <c r="A396">
        <v>197</v>
      </c>
      <c r="P396" s="56" t="str">
        <f>INDEX('Flow probs &amp; rates'!$A$5:$A$5999,$A396)</f>
        <v>2006,9</v>
      </c>
      <c r="Q396" s="12">
        <f t="array" aca="1" ref="Q396:Q397" ca="1">-1*(MMULT(MINVERSE('Useful matrices &amp; checks'!$G396:$H397),'SS Taylor expansion'!C$4:C$5)-MMULT(MINVERSE('Useful matrices &amp; checks'!$G396:$H397),MMULT('SS Taylor expansion'!C$7:D$8,MMULT(MINVERSE('Useful matrices &amp; checks'!$G396:$H397),'Useful matrices &amp; checks'!$L396:$L397))))</f>
        <v>-4.9721259710304766</v>
      </c>
      <c r="R396" s="12">
        <f t="array" aca="1" ref="R396:R397" ca="1">-1*(MMULT(MINVERSE('Useful matrices &amp; checks'!$G396:$H397),'SS Taylor expansion'!E$4:E$5)-MMULT(MINVERSE('Useful matrices &amp; checks'!$G396:$H397),MMULT('SS Taylor expansion'!E$7:F$8,MMULT(MINVERSE('Useful matrices &amp; checks'!$G396:$H397),'Useful matrices &amp; checks'!$L396:$L397))))</f>
        <v>-10.554045014713067</v>
      </c>
      <c r="S396" s="12">
        <f t="array" aca="1" ref="S396:S397" ca="1">-1*(MMULT(MINVERSE('Useful matrices &amp; checks'!$G396:$H397),'SS Taylor expansion'!G$4:G$5)-MMULT(MINVERSE('Useful matrices &amp; checks'!$G396:$H397),MMULT('SS Taylor expansion'!G$7:H$8,MMULT(MINVERSE('Useful matrices &amp; checks'!$G396:$H397),'Useful matrices &amp; checks'!$L396:$L397))))</f>
        <v>0.26303010227040818</v>
      </c>
      <c r="T396" s="12">
        <f t="array" aca="1" ref="T396:T397" ca="1">-1*(MMULT(MINVERSE('Useful matrices &amp; checks'!$G396:$H397),'SS Taylor expansion'!I$4:I$5)-MMULT(MINVERSE('Useful matrices &amp; checks'!$G396:$H397),MMULT('SS Taylor expansion'!I$7:J$8,MMULT(MINVERSE('Useful matrices &amp; checks'!$G396:$H397),'Useful matrices &amp; checks'!$L396:$L397))))</f>
        <v>-0.29528872467820483</v>
      </c>
      <c r="U396" s="12">
        <f t="array" aca="1" ref="U396:U397" ca="1">-1*(MMULT(MINVERSE('Useful matrices &amp; checks'!$G396:$H397),'SS Taylor expansion'!K$4:K$5)-MMULT(MINVERSE('Useful matrices &amp; checks'!$G396:$H397),MMULT('SS Taylor expansion'!K$7:L$8,MMULT(MINVERSE('Useful matrices &amp; checks'!$G396:$H397),'Useful matrices &amp; checks'!$L396:$L397))))</f>
        <v>6.0640757552474902</v>
      </c>
      <c r="V396" s="12">
        <f t="array" aca="1" ref="V396:V397" ca="1">-1*(MMULT(MINVERSE('Useful matrices &amp; checks'!$G396:$H397),'SS Taylor expansion'!M$4:M$5)-MMULT(MINVERSE('Useful matrices &amp; checks'!$G396:$H397),MMULT('SS Taylor expansion'!M$7:N$8,MMULT(MINVERSE('Useful matrices &amp; checks'!$G396:$H397),'Useful matrices &amp; checks'!$L396:$L397))))</f>
        <v>3.2072233814960764</v>
      </c>
      <c r="W396" s="12"/>
      <c r="X396" s="12">
        <f t="array" aca="1" ref="X396:X397" ca="1">(MMULT(MINVERSE('Useful matrices &amp; checks'!$G396:$H397),MMULT('SS Taylor expansion'!C$7:D$8,MMULT(MINVERSE('Useful matrices &amp; checks'!$G396:$H397),'SS Taylor expansion'!C$4:C$5)))-MMULT(MINVERSE('Useful matrices &amp; checks'!$G396:$H397),MMULT('SS Taylor expansion'!C$7:D$8,MMULT(MINVERSE('Useful matrices &amp; checks'!$G396:$H397),MMULT('SS Taylor expansion'!C$7:D$8,MMULT(MINVERSE('Useful matrices &amp; checks'!$G396:$H397),'Useful matrices &amp; checks'!$L396:$L397))))))</f>
        <v>40.234485357386738</v>
      </c>
      <c r="Y396" s="12">
        <f t="array" aca="1" ref="Y396:Y397" ca="1">(MMULT(MINVERSE('Useful matrices &amp; checks'!$G396:$H397),MMULT('SS Taylor expansion'!E$7:F$8,MMULT(MINVERSE('Useful matrices &amp; checks'!$G396:$H397),'SS Taylor expansion'!E$4:E$5)))-MMULT(MINVERSE('Useful matrices &amp; checks'!$G396:$H397),MMULT('SS Taylor expansion'!E$7:F$8,MMULT(MINVERSE('Useful matrices &amp; checks'!$G396:$H397),MMULT('SS Taylor expansion'!E$7:F$8,MMULT(MINVERSE('Useful matrices &amp; checks'!$G396:$H397),'Useful matrices &amp; checks'!$L396:$L397))))))</f>
        <v>181.28091669827933</v>
      </c>
      <c r="Z396" s="12">
        <f t="array" aca="1" ref="Z396:Z397" ca="1">(MMULT(MINVERSE('Useful matrices &amp; checks'!$G396:$H397),MMULT('SS Taylor expansion'!G$7:H$8,MMULT(MINVERSE('Useful matrices &amp; checks'!$G396:$H397),'SS Taylor expansion'!G$4:G$5)))-MMULT(MINVERSE('Useful matrices &amp; checks'!$G396:$H397),MMULT('SS Taylor expansion'!G$7:H$8,MMULT(MINVERSE('Useful matrices &amp; checks'!$G396:$H397),MMULT('SS Taylor expansion'!G$7:H$8,MMULT(MINVERSE('Useful matrices &amp; checks'!$G396:$H397),'Useful matrices &amp; checks'!$L396:$L397))))))</f>
        <v>-0.4758659299326603</v>
      </c>
      <c r="AA396" s="12">
        <f t="array" aca="1" ref="AA396:AA397" ca="1">(MMULT(MINVERSE('Useful matrices &amp; checks'!$G396:$H397),MMULT('SS Taylor expansion'!I$7:J$8,MMULT(MINVERSE('Useful matrices &amp; checks'!$G396:$H397),'SS Taylor expansion'!I$4:I$5)))-MMULT(MINVERSE('Useful matrices &amp; checks'!$G396:$H397),MMULT('SS Taylor expansion'!I$7:J$8,MMULT(MINVERSE('Useful matrices &amp; checks'!$G396:$H397),MMULT('SS Taylor expansion'!I$7:J$8,MMULT(MINVERSE('Useful matrices &amp; checks'!$G396:$H397),'Useful matrices &amp; checks'!$L396:$L397))))))</f>
        <v>0.44850471941840936</v>
      </c>
      <c r="AB396" s="12">
        <f t="array" aca="1" ref="AB396:AB397" ca="1">(MMULT(MINVERSE('Useful matrices &amp; checks'!$G396:$H397),MMULT('SS Taylor expansion'!K$7:L$8,MMULT(MINVERSE('Useful matrices &amp; checks'!$G396:$H397),'SS Taylor expansion'!K$4:K$5)))-MMULT(MINVERSE('Useful matrices &amp; checks'!$G396:$H397),MMULT('SS Taylor expansion'!K$7:L$8,MMULT(MINVERSE('Useful matrices &amp; checks'!$G396:$H397),MMULT('SS Taylor expansion'!K$7:L$8,MMULT(MINVERSE('Useful matrices &amp; checks'!$G396:$H397),'Useful matrices &amp; checks'!$L396:$L397))))))</f>
        <v>-102.39882570048945</v>
      </c>
      <c r="AC396" s="12">
        <f t="array" aca="1" ref="AC396:AC397" ca="1">(MMULT(MINVERSE('Useful matrices &amp; checks'!$G396:$H397),MMULT('SS Taylor expansion'!M$7:N$8,MMULT(MINVERSE('Useful matrices &amp; checks'!$G396:$H397),'SS Taylor expansion'!M$4:M$5)))-MMULT(MINVERSE('Useful matrices &amp; checks'!$G396:$H397),MMULT('SS Taylor expansion'!M$7:N$8,MMULT(MINVERSE('Useful matrices &amp; checks'!$G396:$H397),MMULT('SS Taylor expansion'!M$7:N$8,MMULT(MINVERSE('Useful matrices &amp; checks'!$G396:$H397),'Useful matrices &amp; checks'!$L396:$L397))))))</f>
        <v>-34.007150309300741</v>
      </c>
      <c r="AD396" s="12"/>
      <c r="AE396" s="12">
        <f t="array" aca="1" ref="AE396:AE397" ca="1">Q394:Q395*(INDEX('Flow probs &amp; rates'!AE$6:AE$5999-'Flow probs &amp; rates'!AE$5:AE$5999,'Useful matrices &amp; checks'!$A394))+X394:X395*(INDEX('Flow probs &amp; rates'!AE$6:AE$5999-'Flow probs &amp; rates'!AE$5:AE$5999,'Useful matrices &amp; checks'!$A394))^2</f>
        <v>-4.214798200813212E-3</v>
      </c>
      <c r="AF396" s="12">
        <f t="array" aca="1" ref="AF396:AF397" ca="1">R394:R395*(INDEX('Flow probs &amp; rates'!AF$6:AF$5999-'Flow probs &amp; rates'!AF$5:AF$5999,'Useful matrices &amp; checks'!$A394))+Y394:Y395*(INDEX('Flow probs &amp; rates'!AF$6:AF$5999-'Flow probs &amp; rates'!AF$5:AF$5999,'Useful matrices &amp; checks'!$A394))^2</f>
        <v>-6.3274721775824867E-3</v>
      </c>
      <c r="AG396" s="12">
        <f t="array" aca="1" ref="AG396:AG397" ca="1">S394:S395*(INDEX('Flow probs &amp; rates'!AG$6:AG$5999-'Flow probs &amp; rates'!AG$5:AG$5999,'Useful matrices &amp; checks'!$A394))+Z394:Z395*(INDEX('Flow probs &amp; rates'!AG$6:AG$5999-'Flow probs &amp; rates'!AG$5:AG$5999,'Useful matrices &amp; checks'!$A394))^2</f>
        <v>-4.4039642433945977E-3</v>
      </c>
      <c r="AH396" s="12">
        <f t="array" aca="1" ref="AH396:AH397" ca="1">T394:T395*(INDEX('Flow probs &amp; rates'!AI$6:AI$5999-'Flow probs &amp; rates'!AI$5:AI$5999,'Useful matrices &amp; checks'!$A394))+AA394:AA395*(INDEX('Flow probs &amp; rates'!AI$6:AI$5999-'Flow probs &amp; rates'!AI$5:AI$5999,'Useful matrices &amp; checks'!$A394))^2</f>
        <v>2.8082965022711614E-3</v>
      </c>
      <c r="AI396" s="12">
        <f t="array" aca="1" ref="AI396:AI397" ca="1">U394:U395*(INDEX('Flow probs &amp; rates'!AJ$6:AJ$5999-'Flow probs &amp; rates'!AJ$5:AJ$5999,'Useful matrices &amp; checks'!$A394))+AB394:AB395*(INDEX('Flow probs &amp; rates'!AJ$6:AJ$5999-'Flow probs &amp; rates'!AJ$5:AJ$5999,'Useful matrices &amp; checks'!$A394))^2</f>
        <v>-8.7182809765359338E-3</v>
      </c>
      <c r="AJ396" s="12">
        <f t="array" aca="1" ref="AJ396:AJ397" ca="1">V394:V395*(INDEX('Flow probs &amp; rates'!AK$6:AK$5999-'Flow probs &amp; rates'!AK$5:AK$5999,'Useful matrices &amp; checks'!$A394))+AC394:AC395*(INDEX('Flow probs &amp; rates'!AK$6:AK$5999-'Flow probs &amp; rates'!AK$5:AK$5999,'Useful matrices &amp; checks'!$A394))^2</f>
        <v>-4.0981848561789215E-3</v>
      </c>
      <c r="AK396" s="12"/>
      <c r="AL396" s="12"/>
      <c r="AM396" s="12">
        <f ca="1">'Useful matrices &amp; checks'!AO396</f>
        <v>-2.5244533969485006E-2</v>
      </c>
      <c r="AN396" s="12">
        <f t="shared" ca="1" si="14"/>
        <v>-2.495440395223399E-2</v>
      </c>
      <c r="AO396" s="12">
        <f t="shared" ref="AO396:AO459" ca="1" si="15">AM396-AN396</f>
        <v>-2.9013001725101614E-4</v>
      </c>
    </row>
    <row r="397" spans="1:41" x14ac:dyDescent="0.35">
      <c r="P397" s="56"/>
      <c r="Q397" s="12">
        <f ca="1"/>
        <v>1.1116420183516464</v>
      </c>
      <c r="R397" s="12">
        <f ca="1"/>
        <v>0.1783749340125971</v>
      </c>
      <c r="S397" s="12">
        <f ca="1"/>
        <v>-5.8806899800754105E-2</v>
      </c>
      <c r="T397" s="12">
        <f ca="1"/>
        <v>-4.9370699388863307E-2</v>
      </c>
      <c r="U397" s="12">
        <f ca="1"/>
        <v>-0.10248952995573979</v>
      </c>
      <c r="V397" s="12">
        <f ca="1"/>
        <v>0.53623063871921572</v>
      </c>
      <c r="W397" s="12"/>
      <c r="X397" s="12">
        <f ca="1"/>
        <v>-8.9954166025997875</v>
      </c>
      <c r="Y397" s="12">
        <f ca="1"/>
        <v>-3.0638462796700328</v>
      </c>
      <c r="Z397" s="12">
        <f ca="1"/>
        <v>0.10639162521167812</v>
      </c>
      <c r="AA397" s="12">
        <f ca="1"/>
        <v>7.4987596295874204E-2</v>
      </c>
      <c r="AB397" s="12">
        <f ca="1"/>
        <v>1.7306524419622078</v>
      </c>
      <c r="AC397" s="12">
        <f ca="1"/>
        <v>-5.6858141021877628</v>
      </c>
      <c r="AD397" s="12"/>
      <c r="AE397" s="12">
        <f ca="1"/>
        <v>9.3356666301304978E-4</v>
      </c>
      <c r="AF397" s="12">
        <f ca="1"/>
        <v>1.2429706988926223E-4</v>
      </c>
      <c r="AG397" s="12">
        <f ca="1"/>
        <v>9.7546644153483368E-4</v>
      </c>
      <c r="AH397" s="12">
        <f ca="1"/>
        <v>4.475116357615165E-4</v>
      </c>
      <c r="AI397" s="12">
        <f ca="1"/>
        <v>1.7126219593568268E-4</v>
      </c>
      <c r="AJ397" s="12">
        <f ca="1"/>
        <v>-6.5305974891130645E-4</v>
      </c>
      <c r="AK397" s="12"/>
      <c r="AL397" s="12"/>
      <c r="AM397" s="12">
        <f ca="1">'Useful matrices &amp; checks'!AO397</f>
        <v>1.9905730536636454E-3</v>
      </c>
      <c r="AN397" s="12">
        <f t="shared" ca="1" si="14"/>
        <v>1.9990442572230386E-3</v>
      </c>
      <c r="AO397" s="12">
        <f t="shared" ca="1" si="15"/>
        <v>-8.4712035593932124E-6</v>
      </c>
    </row>
    <row r="398" spans="1:41" x14ac:dyDescent="0.35">
      <c r="A398">
        <v>198</v>
      </c>
      <c r="P398" s="56" t="str">
        <f>INDEX('Flow probs &amp; rates'!$A$5:$A$5999,$A398)</f>
        <v>2006,10</v>
      </c>
      <c r="Q398" s="12">
        <f t="array" aca="1" ref="Q398:Q399" ca="1">-1*(MMULT(MINVERSE('Useful matrices &amp; checks'!$G398:$H399),'SS Taylor expansion'!C$4:C$5)-MMULT(MINVERSE('Useful matrices &amp; checks'!$G398:$H399),MMULT('SS Taylor expansion'!C$7:D$8,MMULT(MINVERSE('Useful matrices &amp; checks'!$G398:$H399),'Useful matrices &amp; checks'!$L398:$L399))))</f>
        <v>-5.2511926262259196</v>
      </c>
      <c r="R398" s="12">
        <f t="array" aca="1" ref="R398:R399" ca="1">-1*(MMULT(MINVERSE('Useful matrices &amp; checks'!$G398:$H399),'SS Taylor expansion'!E$4:E$5)-MMULT(MINVERSE('Useful matrices &amp; checks'!$G398:$H399),MMULT('SS Taylor expansion'!E$7:F$8,MMULT(MINVERSE('Useful matrices &amp; checks'!$G398:$H399),'Useful matrices &amp; checks'!$L398:$L399))))</f>
        <v>-11.10008216554502</v>
      </c>
      <c r="S398" s="12">
        <f t="array" aca="1" ref="S398:S399" ca="1">-1*(MMULT(MINVERSE('Useful matrices &amp; checks'!$G398:$H399),'SS Taylor expansion'!G$4:G$5)-MMULT(MINVERSE('Useful matrices &amp; checks'!$G398:$H399),MMULT('SS Taylor expansion'!G$7:H$8,MMULT(MINVERSE('Useful matrices &amp; checks'!$G398:$H399),'Useful matrices &amp; checks'!$L398:$L399))))</f>
        <v>0.24521573294563392</v>
      </c>
      <c r="T398" s="12">
        <f t="array" aca="1" ref="T398:T399" ca="1">-1*(MMULT(MINVERSE('Useful matrices &amp; checks'!$G398:$H399),'SS Taylor expansion'!I$4:I$5)-MMULT(MINVERSE('Useful matrices &amp; checks'!$G398:$H399),MMULT('SS Taylor expansion'!I$7:J$8,MMULT(MINVERSE('Useful matrices &amp; checks'!$G398:$H399),'Useful matrices &amp; checks'!$L398:$L399))))</f>
        <v>-0.27312647571509585</v>
      </c>
      <c r="U398" s="12">
        <f t="array" aca="1" ref="U398:U399" ca="1">-1*(MMULT(MINVERSE('Useful matrices &amp; checks'!$G398:$H399),'SS Taylor expansion'!K$4:K$5)-MMULT(MINVERSE('Useful matrices &amp; checks'!$G398:$H399),MMULT('SS Taylor expansion'!K$7:L$8,MMULT(MINVERSE('Useful matrices &amp; checks'!$G398:$H399),'Useful matrices &amp; checks'!$L398:$L399))))</f>
        <v>5.5495708277056099</v>
      </c>
      <c r="V398" s="12">
        <f t="array" aca="1" ref="V398:V399" ca="1">-1*(MMULT(MINVERSE('Useful matrices &amp; checks'!$G398:$H399),'SS Taylor expansion'!M$4:M$5)-MMULT(MINVERSE('Useful matrices &amp; checks'!$G398:$H399),MMULT('SS Taylor expansion'!M$7:N$8,MMULT(MINVERSE('Useful matrices &amp; checks'!$G398:$H399),'Useful matrices &amp; checks'!$L398:$L399))))</f>
        <v>2.9241969814089241</v>
      </c>
      <c r="W398" s="12"/>
      <c r="X398" s="12">
        <f t="array" aca="1" ref="X398:X399" ca="1">(MMULT(MINVERSE('Useful matrices &amp; checks'!$G398:$H399),MMULT('SS Taylor expansion'!C$7:D$8,MMULT(MINVERSE('Useful matrices &amp; checks'!$G398:$H399),'SS Taylor expansion'!C$4:C$5)))-MMULT(MINVERSE('Useful matrices &amp; checks'!$G398:$H399),MMULT('SS Taylor expansion'!C$7:D$8,MMULT(MINVERSE('Useful matrices &amp; checks'!$G398:$H399),MMULT('SS Taylor expansion'!C$7:D$8,MMULT(MINVERSE('Useful matrices &amp; checks'!$G398:$H399),'Useful matrices &amp; checks'!$L398:$L399))))))</f>
        <v>42.649042829167712</v>
      </c>
      <c r="Y398" s="12">
        <f t="array" aca="1" ref="Y398:Y399" ca="1">(MMULT(MINVERSE('Useful matrices &amp; checks'!$G398:$H399),MMULT('SS Taylor expansion'!E$7:F$8,MMULT(MINVERSE('Useful matrices &amp; checks'!$G398:$H399),'SS Taylor expansion'!E$4:E$5)))-MMULT(MINVERSE('Useful matrices &amp; checks'!$G398:$H399),MMULT('SS Taylor expansion'!E$7:F$8,MMULT(MINVERSE('Useful matrices &amp; checks'!$G398:$H399),MMULT('SS Taylor expansion'!E$7:F$8,MMULT(MINVERSE('Useful matrices &amp; checks'!$G398:$H399),'Useful matrices &amp; checks'!$L398:$L399))))))</f>
        <v>190.56615735889875</v>
      </c>
      <c r="Z398" s="12">
        <f t="array" aca="1" ref="Z398:Z399" ca="1">(MMULT(MINVERSE('Useful matrices &amp; checks'!$G398:$H399),MMULT('SS Taylor expansion'!G$7:H$8,MMULT(MINVERSE('Useful matrices &amp; checks'!$G398:$H399),'SS Taylor expansion'!G$4:G$5)))-MMULT(MINVERSE('Useful matrices &amp; checks'!$G398:$H399),MMULT('SS Taylor expansion'!G$7:H$8,MMULT(MINVERSE('Useful matrices &amp; checks'!$G398:$H399),MMULT('SS Taylor expansion'!G$7:H$8,MMULT(MINVERSE('Useful matrices &amp; checks'!$G398:$H399),'Useful matrices &amp; checks'!$L398:$L399))))))</f>
        <v>-0.44265831353957646</v>
      </c>
      <c r="AA398" s="12">
        <f t="array" aca="1" ref="AA398:AA399" ca="1">(MMULT(MINVERSE('Useful matrices &amp; checks'!$G398:$H399),MMULT('SS Taylor expansion'!I$7:J$8,MMULT(MINVERSE('Useful matrices &amp; checks'!$G398:$H399),'SS Taylor expansion'!I$4:I$5)))-MMULT(MINVERSE('Useful matrices &amp; checks'!$G398:$H399),MMULT('SS Taylor expansion'!I$7:J$8,MMULT(MINVERSE('Useful matrices &amp; checks'!$G398:$H399),MMULT('SS Taylor expansion'!I$7:J$8,MMULT(MINVERSE('Useful matrices &amp; checks'!$G398:$H399),'Useful matrices &amp; checks'!$L398:$L399))))))</f>
        <v>0.41689769411061461</v>
      </c>
      <c r="AB398" s="12">
        <f t="array" aca="1" ref="AB398:AB399" ca="1">(MMULT(MINVERSE('Useful matrices &amp; checks'!$G398:$H399),MMULT('SS Taylor expansion'!K$7:L$8,MMULT(MINVERSE('Useful matrices &amp; checks'!$G398:$H399),'SS Taylor expansion'!K$4:K$5)))-MMULT(MINVERSE('Useful matrices &amp; checks'!$G398:$H399),MMULT('SS Taylor expansion'!K$7:L$8,MMULT(MINVERSE('Useful matrices &amp; checks'!$G398:$H399),MMULT('SS Taylor expansion'!K$7:L$8,MMULT(MINVERSE('Useful matrices &amp; checks'!$G398:$H399),'Useful matrices &amp; checks'!$L398:$L399))))))</f>
        <v>-93.72784905628555</v>
      </c>
      <c r="AC398" s="12">
        <f t="array" aca="1" ref="AC398:AC399" ca="1">(MMULT(MINVERSE('Useful matrices &amp; checks'!$G398:$H399),MMULT('SS Taylor expansion'!M$7:N$8,MMULT(MINVERSE('Useful matrices &amp; checks'!$G398:$H399),'SS Taylor expansion'!M$4:M$5)))-MMULT(MINVERSE('Useful matrices &amp; checks'!$G398:$H399),MMULT('SS Taylor expansion'!M$7:N$8,MMULT(MINVERSE('Useful matrices &amp; checks'!$G398:$H399),MMULT('SS Taylor expansion'!M$7:N$8,MMULT(MINVERSE('Useful matrices &amp; checks'!$G398:$H399),'Useful matrices &amp; checks'!$L398:$L399))))))</f>
        <v>-30.916375618366587</v>
      </c>
      <c r="AD398" s="12"/>
      <c r="AE398" s="12">
        <f t="array" aca="1" ref="AE398:AE399" ca="1">Q396:Q397*(INDEX('Flow probs &amp; rates'!AE$6:AE$5999-'Flow probs &amp; rates'!AE$5:AE$5999,'Useful matrices &amp; checks'!$A396))+X396:X397*(INDEX('Flow probs &amp; rates'!AE$6:AE$5999-'Flow probs &amp; rates'!AE$5:AE$5999,'Useful matrices &amp; checks'!$A396))^2</f>
        <v>4.6390963373883643E-3</v>
      </c>
      <c r="AF398" s="12">
        <f t="array" aca="1" ref="AF398:AF399" ca="1">R396:R397*(INDEX('Flow probs &amp; rates'!AF$6:AF$5999-'Flow probs &amp; rates'!AF$5:AF$5999,'Useful matrices &amp; checks'!$A396))+Y396:Y397*(INDEX('Flow probs &amp; rates'!AF$6:AF$5999-'Flow probs &amp; rates'!AF$5:AF$5999,'Useful matrices &amp; checks'!$A396))^2</f>
        <v>1.5702376488579639E-2</v>
      </c>
      <c r="AG398" s="12">
        <f t="array" aca="1" ref="AG398:AG399" ca="1">S396:S397*(INDEX('Flow probs &amp; rates'!AG$6:AG$5999-'Flow probs &amp; rates'!AG$5:AG$5999,'Useful matrices &amp; checks'!$A396))+Z396:Z397*(INDEX('Flow probs &amp; rates'!AG$6:AG$5999-'Flow probs &amp; rates'!AG$5:AG$5999,'Useful matrices &amp; checks'!$A396))^2</f>
        <v>3.3990312392863592E-4</v>
      </c>
      <c r="AH398" s="12">
        <f t="array" aca="1" ref="AH398:AH399" ca="1">T396:T397*(INDEX('Flow probs &amp; rates'!AI$6:AI$5999-'Flow probs &amp; rates'!AI$5:AI$5999,'Useful matrices &amp; checks'!$A396))+AA396:AA397*(INDEX('Flow probs &amp; rates'!AI$6:AI$5999-'Flow probs &amp; rates'!AI$5:AI$5999,'Useful matrices &amp; checks'!$A396))^2</f>
        <v>8.4044657507958192E-5</v>
      </c>
      <c r="AI398" s="12">
        <f t="array" aca="1" ref="AI398:AI399" ca="1">U396:U397*(INDEX('Flow probs &amp; rates'!AJ$6:AJ$5999-'Flow probs &amp; rates'!AJ$5:AJ$5999,'Useful matrices &amp; checks'!$A396))+AB396:AB397*(INDEX('Flow probs &amp; rates'!AJ$6:AJ$5999-'Flow probs &amp; rates'!AJ$5:AJ$5999,'Useful matrices &amp; checks'!$A396))^2</f>
        <v>1.5281998463431139E-2</v>
      </c>
      <c r="AJ398" s="12">
        <f t="array" aca="1" ref="AJ398:AJ399" ca="1">V396:V397*(INDEX('Flow probs &amp; rates'!AK$6:AK$5999-'Flow probs &amp; rates'!AK$5:AK$5999,'Useful matrices &amp; checks'!$A396))+AC396:AC397*(INDEX('Flow probs &amp; rates'!AK$6:AK$5999-'Flow probs &amp; rates'!AK$5:AK$5999,'Useful matrices &amp; checks'!$A396))^2</f>
        <v>-4.3165449259492568E-3</v>
      </c>
      <c r="AK398" s="12"/>
      <c r="AL398" s="12"/>
      <c r="AM398" s="12">
        <f ca="1">'Useful matrices &amp; checks'!AO398</f>
        <v>3.2107755964562501E-2</v>
      </c>
      <c r="AN398" s="12">
        <f t="shared" ca="1" si="14"/>
        <v>3.1730874144886484E-2</v>
      </c>
      <c r="AO398" s="12">
        <f t="shared" ca="1" si="15"/>
        <v>3.7688181967601708E-4</v>
      </c>
    </row>
    <row r="399" spans="1:41" x14ac:dyDescent="0.35">
      <c r="Q399" s="12">
        <f ca="1"/>
        <v>1.1671506184474048</v>
      </c>
      <c r="R399" s="12">
        <f ca="1"/>
        <v>0.18025254200254434</v>
      </c>
      <c r="S399" s="12">
        <f ca="1"/>
        <v>-5.4502608213446449E-2</v>
      </c>
      <c r="T399" s="12">
        <f ca="1"/>
        <v>-4.60853281118336E-2</v>
      </c>
      <c r="U399" s="12">
        <f ca="1"/>
        <v>-9.0118634600934361E-2</v>
      </c>
      <c r="V399" s="12">
        <f ca="1"/>
        <v>0.49340722827777928</v>
      </c>
      <c r="W399" s="12"/>
      <c r="X399" s="12">
        <f ca="1"/>
        <v>-9.4793431240073822</v>
      </c>
      <c r="Y399" s="12">
        <f ca="1"/>
        <v>-3.0945747762320068</v>
      </c>
      <c r="Z399" s="12">
        <f ca="1"/>
        <v>9.8386968672280875E-2</v>
      </c>
      <c r="AA399" s="12">
        <f ca="1"/>
        <v>7.0344213141006029E-2</v>
      </c>
      <c r="AB399" s="12">
        <f ca="1"/>
        <v>1.5220322513708804</v>
      </c>
      <c r="AC399" s="12">
        <f ca="1"/>
        <v>-5.2165990524014489</v>
      </c>
      <c r="AD399" s="12"/>
      <c r="AE399" s="12">
        <f ca="1"/>
        <v>-1.0371849880451312E-3</v>
      </c>
      <c r="AF399" s="12">
        <f ca="1"/>
        <v>-2.6538738143400825E-4</v>
      </c>
      <c r="AG399" s="12">
        <f ca="1"/>
        <v>-7.5993769451852564E-5</v>
      </c>
      <c r="AH399" s="12">
        <f ca="1"/>
        <v>1.4051818353671259E-5</v>
      </c>
      <c r="AI399" s="12">
        <f ca="1"/>
        <v>-2.5828253183447786E-4</v>
      </c>
      <c r="AJ399" s="12">
        <f ca="1"/>
        <v>-7.2170328267631809E-4</v>
      </c>
      <c r="AK399" s="12"/>
      <c r="AL399" s="12"/>
      <c r="AM399" s="12">
        <f ca="1">'Useful matrices &amp; checks'!AO399</f>
        <v>-2.3125666929296115E-3</v>
      </c>
      <c r="AN399" s="12">
        <f t="shared" ca="1" si="14"/>
        <v>-2.3445001350881167E-3</v>
      </c>
      <c r="AO399" s="12">
        <f t="shared" ca="1" si="15"/>
        <v>3.193344215850517E-5</v>
      </c>
    </row>
    <row r="400" spans="1:41" x14ac:dyDescent="0.35">
      <c r="A400">
        <v>199</v>
      </c>
      <c r="P400" s="56" t="str">
        <f>INDEX('Flow probs &amp; rates'!$A$5:$A$5999,$A400)</f>
        <v>2006,11</v>
      </c>
      <c r="Q400" s="12">
        <f t="array" aca="1" ref="Q400:Q401" ca="1">-1*(MMULT(MINVERSE('Useful matrices &amp; checks'!$G400:$H401),'SS Taylor expansion'!C$4:C$5)-MMULT(MINVERSE('Useful matrices &amp; checks'!$G400:$H401),MMULT('SS Taylor expansion'!C$7:D$8,MMULT(MINVERSE('Useful matrices &amp; checks'!$G400:$H401),'Useful matrices &amp; checks'!$L400:$L401))))</f>
        <v>-5.1449943978600023</v>
      </c>
      <c r="R400" s="12">
        <f t="array" aca="1" ref="R400:R401" ca="1">-1*(MMULT(MINVERSE('Useful matrices &amp; checks'!$G400:$H401),'SS Taylor expansion'!E$4:E$5)-MMULT(MINVERSE('Useful matrices &amp; checks'!$G400:$H401),MMULT('SS Taylor expansion'!E$7:F$8,MMULT(MINVERSE('Useful matrices &amp; checks'!$G400:$H401),'Useful matrices &amp; checks'!$L400:$L401))))</f>
        <v>-10.946136175354672</v>
      </c>
      <c r="S400" s="12">
        <f t="array" aca="1" ref="S400:S401" ca="1">-1*(MMULT(MINVERSE('Useful matrices &amp; checks'!$G400:$H401),'SS Taylor expansion'!G$4:G$5)-MMULT(MINVERSE('Useful matrices &amp; checks'!$G400:$H401),MMULT('SS Taylor expansion'!G$7:H$8,MMULT(MINVERSE('Useful matrices &amp; checks'!$G400:$H401),'Useful matrices &amp; checks'!$L400:$L401))))</f>
        <v>0.23589011190817083</v>
      </c>
      <c r="T400" s="12">
        <f t="array" aca="1" ref="T400:T401" ca="1">-1*(MMULT(MINVERSE('Useful matrices &amp; checks'!$G400:$H401),'SS Taylor expansion'!I$4:I$5)-MMULT(MINVERSE('Useful matrices &amp; checks'!$G400:$H401),MMULT('SS Taylor expansion'!I$7:J$8,MMULT(MINVERSE('Useful matrices &amp; checks'!$G400:$H401),'Useful matrices &amp; checks'!$L400:$L401))))</f>
        <v>-0.2659734641611205</v>
      </c>
      <c r="U400" s="12">
        <f t="array" aca="1" ref="U400:U401" ca="1">-1*(MMULT(MINVERSE('Useful matrices &amp; checks'!$G400:$H401),'SS Taylor expansion'!K$4:K$5)-MMULT(MINVERSE('Useful matrices &amp; checks'!$G400:$H401),MMULT('SS Taylor expansion'!K$7:L$8,MMULT(MINVERSE('Useful matrices &amp; checks'!$G400:$H401),'Useful matrices &amp; checks'!$L400:$L401))))</f>
        <v>6.1123856061380248</v>
      </c>
      <c r="V400" s="12">
        <f t="array" aca="1" ref="V400:V401" ca="1">-1*(MMULT(MINVERSE('Useful matrices &amp; checks'!$G400:$H401),'SS Taylor expansion'!M$4:M$5)-MMULT(MINVERSE('Useful matrices &amp; checks'!$G400:$H401),MMULT('SS Taylor expansion'!M$7:N$8,MMULT(MINVERSE('Useful matrices &amp; checks'!$G400:$H401),'Useful matrices &amp; checks'!$L400:$L401))))</f>
        <v>3.2393910446464416</v>
      </c>
      <c r="W400" s="12"/>
      <c r="X400" s="12">
        <f t="array" aca="1" ref="X400:X401" ca="1">(MMULT(MINVERSE('Useful matrices &amp; checks'!$G400:$H401),MMULT('SS Taylor expansion'!C$7:D$8,MMULT(MINVERSE('Useful matrices &amp; checks'!$G400:$H401),'SS Taylor expansion'!C$4:C$5)))-MMULT(MINVERSE('Useful matrices &amp; checks'!$G400:$H401),MMULT('SS Taylor expansion'!C$7:D$8,MMULT(MINVERSE('Useful matrices &amp; checks'!$G400:$H401),MMULT('SS Taylor expansion'!C$7:D$8,MMULT(MINVERSE('Useful matrices &amp; checks'!$G400:$H401),'Useful matrices &amp; checks'!$L400:$L401))))))</f>
        <v>42.466161582245356</v>
      </c>
      <c r="Y400" s="12">
        <f t="array" aca="1" ref="Y400:Y401" ca="1">(MMULT(MINVERSE('Useful matrices &amp; checks'!$G400:$H401),MMULT('SS Taylor expansion'!E$7:F$8,MMULT(MINVERSE('Useful matrices &amp; checks'!$G400:$H401),'SS Taylor expansion'!E$4:E$5)))-MMULT(MINVERSE('Useful matrices &amp; checks'!$G400:$H401),MMULT('SS Taylor expansion'!E$7:F$8,MMULT(MINVERSE('Useful matrices &amp; checks'!$G400:$H401),MMULT('SS Taylor expansion'!E$7:F$8,MMULT(MINVERSE('Useful matrices &amp; checks'!$G400:$H401),'Useful matrices &amp; checks'!$L400:$L401))))))</f>
        <v>192.21836941557777</v>
      </c>
      <c r="Z400" s="12">
        <f t="array" aca="1" ref="Z400:Z401" ca="1">(MMULT(MINVERSE('Useful matrices &amp; checks'!$G400:$H401),MMULT('SS Taylor expansion'!G$7:H$8,MMULT(MINVERSE('Useful matrices &amp; checks'!$G400:$H401),'SS Taylor expansion'!G$4:G$5)))-MMULT(MINVERSE('Useful matrices &amp; checks'!$G400:$H401),MMULT('SS Taylor expansion'!G$7:H$8,MMULT(MINVERSE('Useful matrices &amp; checks'!$G400:$H401),MMULT('SS Taylor expansion'!G$7:H$8,MMULT(MINVERSE('Useful matrices &amp; checks'!$G400:$H401),'Useful matrices &amp; checks'!$L400:$L401))))))</f>
        <v>-0.4177486940359641</v>
      </c>
      <c r="AA400" s="12">
        <f t="array" aca="1" ref="AA400:AA401" ca="1">(MMULT(MINVERSE('Useful matrices &amp; checks'!$G400:$H401),MMULT('SS Taylor expansion'!I$7:J$8,MMULT(MINVERSE('Useful matrices &amp; checks'!$G400:$H401),'SS Taylor expansion'!I$4:I$5)))-MMULT(MINVERSE('Useful matrices &amp; checks'!$G400:$H401),MMULT('SS Taylor expansion'!I$7:J$8,MMULT(MINVERSE('Useful matrices &amp; checks'!$G400:$H401),MMULT('SS Taylor expansion'!I$7:J$8,MMULT(MINVERSE('Useful matrices &amp; checks'!$G400:$H401),'Useful matrices &amp; checks'!$L400:$L401))))))</f>
        <v>0.42038294048926916</v>
      </c>
      <c r="AB400" s="12">
        <f t="array" aca="1" ref="AB400:AB401" ca="1">(MMULT(MINVERSE('Useful matrices &amp; checks'!$G400:$H401),MMULT('SS Taylor expansion'!K$7:L$8,MMULT(MINVERSE('Useful matrices &amp; checks'!$G400:$H401),'SS Taylor expansion'!K$4:K$5)))-MMULT(MINVERSE('Useful matrices &amp; checks'!$G400:$H401),MMULT('SS Taylor expansion'!K$7:L$8,MMULT(MINVERSE('Useful matrices &amp; checks'!$G400:$H401),MMULT('SS Taylor expansion'!K$7:L$8,MMULT(MINVERSE('Useful matrices &amp; checks'!$G400:$H401),'Useful matrices &amp; checks'!$L400:$L401))))))</f>
        <v>-106.17203919606854</v>
      </c>
      <c r="AC400" s="12">
        <f t="array" aca="1" ref="AC400:AC401" ca="1">(MMULT(MINVERSE('Useful matrices &amp; checks'!$G400:$H401),MMULT('SS Taylor expansion'!M$7:N$8,MMULT(MINVERSE('Useful matrices &amp; checks'!$G400:$H401),'SS Taylor expansion'!M$4:M$5)))-MMULT(MINVERSE('Useful matrices &amp; checks'!$G400:$H401),MMULT('SS Taylor expansion'!M$7:N$8,MMULT(MINVERSE('Useful matrices &amp; checks'!$G400:$H401),MMULT('SS Taylor expansion'!M$7:N$8,MMULT(MINVERSE('Useful matrices &amp; checks'!$G400:$H401),'Useful matrices &amp; checks'!$L400:$L401))))))</f>
        <v>-35.26741536251366</v>
      </c>
      <c r="AD400" s="12"/>
      <c r="AE400" s="12">
        <f t="array" aca="1" ref="AE400:AE401" ca="1">Q398:Q399*(INDEX('Flow probs &amp; rates'!AE$6:AE$5999-'Flow probs &amp; rates'!AE$5:AE$5999,'Useful matrices &amp; checks'!$A398))+X398:X399*(INDEX('Flow probs &amp; rates'!AE$6:AE$5999-'Flow probs &amp; rates'!AE$5:AE$5999,'Useful matrices &amp; checks'!$A398))^2</f>
        <v>2.3987466966247351E-4</v>
      </c>
      <c r="AF400" s="12">
        <f t="array" aca="1" ref="AF400:AF401" ca="1">R398:R399*(INDEX('Flow probs &amp; rates'!AF$6:AF$5999-'Flow probs &amp; rates'!AF$5:AF$5999,'Useful matrices &amp; checks'!$A398))+Y398:Y399*(INDEX('Flow probs &amp; rates'!AF$6:AF$5999-'Flow probs &amp; rates'!AF$5:AF$5999,'Useful matrices &amp; checks'!$A398))^2</f>
        <v>-1.0136158663338684E-2</v>
      </c>
      <c r="AG400" s="12">
        <f t="array" aca="1" ref="AG400:AG401" ca="1">S398:S399*(INDEX('Flow probs &amp; rates'!AG$6:AG$5999-'Flow probs &amp; rates'!AG$5:AG$5999,'Useful matrices &amp; checks'!$A398))+Z398:Z399*(INDEX('Flow probs &amp; rates'!AG$6:AG$5999-'Flow probs &amp; rates'!AG$5:AG$5999,'Useful matrices &amp; checks'!$A398))^2</f>
        <v>-4.9813974205947255E-5</v>
      </c>
      <c r="AH400" s="12">
        <f t="array" aca="1" ref="AH400:AH401" ca="1">T398:T399*(INDEX('Flow probs &amp; rates'!AI$6:AI$5999-'Flow probs &amp; rates'!AI$5:AI$5999,'Useful matrices &amp; checks'!$A398))+AA398:AA399*(INDEX('Flow probs &amp; rates'!AI$6:AI$5999-'Flow probs &amp; rates'!AI$5:AI$5999,'Useful matrices &amp; checks'!$A398))^2</f>
        <v>-1.6490991406828762E-4</v>
      </c>
      <c r="AI400" s="12">
        <f t="array" aca="1" ref="AI400:AI401" ca="1">U398:U399*(INDEX('Flow probs &amp; rates'!AJ$6:AJ$5999-'Flow probs &amp; rates'!AJ$5:AJ$5999,'Useful matrices &amp; checks'!$A398))+AB398:AB399*(INDEX('Flow probs &amp; rates'!AJ$6:AJ$5999-'Flow probs &amp; rates'!AJ$5:AJ$5999,'Useful matrices &amp; checks'!$A398))^2</f>
        <v>-2.7285902968416887E-3</v>
      </c>
      <c r="AJ400" s="12">
        <f t="array" aca="1" ref="AJ400:AJ401" ca="1">V398:V399*(INDEX('Flow probs &amp; rates'!AK$6:AK$5999-'Flow probs &amp; rates'!AK$5:AK$5999,'Useful matrices &amp; checks'!$A398))+AC398:AC399*(INDEX('Flow probs &amp; rates'!AK$6:AK$5999-'Flow probs &amp; rates'!AK$5:AK$5999,'Useful matrices &amp; checks'!$A398))^2</f>
        <v>-9.9927932388188031E-3</v>
      </c>
      <c r="AK400" s="12"/>
      <c r="AL400" s="12"/>
      <c r="AM400" s="12">
        <f ca="1">'Useful matrices &amp; checks'!AO400</f>
        <v>-2.3214095957049818E-2</v>
      </c>
      <c r="AN400" s="12">
        <f t="shared" ca="1" si="14"/>
        <v>-2.2832391417610939E-2</v>
      </c>
      <c r="AO400" s="12">
        <f t="shared" ca="1" si="15"/>
        <v>-3.8170453943887905E-4</v>
      </c>
    </row>
    <row r="401" spans="1:41" x14ac:dyDescent="0.35">
      <c r="P401" s="56"/>
      <c r="Q401" s="12">
        <f ca="1"/>
        <v>1.1039061910195327</v>
      </c>
      <c r="R401" s="12">
        <f ca="1"/>
        <v>0.11868537667295774</v>
      </c>
      <c r="S401" s="12">
        <f ca="1"/>
        <v>-5.0612407866572347E-2</v>
      </c>
      <c r="T401" s="12">
        <f ca="1"/>
        <v>-4.5170865151405871E-2</v>
      </c>
      <c r="U401" s="12">
        <f ca="1"/>
        <v>-6.6274599220519093E-2</v>
      </c>
      <c r="V401" s="12">
        <f ca="1"/>
        <v>0.5501529880505498</v>
      </c>
      <c r="W401" s="12"/>
      <c r="X401" s="12">
        <f ca="1"/>
        <v>-9.1115082066901962</v>
      </c>
      <c r="Y401" s="12">
        <f ca="1"/>
        <v>-2.0841609506845362</v>
      </c>
      <c r="Z401" s="12">
        <f ca="1"/>
        <v>8.9631850683537642E-2</v>
      </c>
      <c r="AA401" s="12">
        <f ca="1"/>
        <v>7.1394570043608302E-2</v>
      </c>
      <c r="AB401" s="12">
        <f ca="1"/>
        <v>1.1511887173935267</v>
      </c>
      <c r="AC401" s="12">
        <f ca="1"/>
        <v>-5.9895436133195847</v>
      </c>
      <c r="AD401" s="12"/>
      <c r="AE401" s="12">
        <f ca="1"/>
        <v>-5.3315482591168965E-5</v>
      </c>
      <c r="AF401" s="12">
        <f ca="1"/>
        <v>1.6459953520697203E-4</v>
      </c>
      <c r="AG401" s="12">
        <f ca="1"/>
        <v>1.1071848804674387E-5</v>
      </c>
      <c r="AH401" s="12">
        <f ca="1"/>
        <v>-2.7825671161440124E-5</v>
      </c>
      <c r="AI401" s="12">
        <f ca="1"/>
        <v>4.4309161838086435E-5</v>
      </c>
      <c r="AJ401" s="12">
        <f ca="1"/>
        <v>-1.6861095357341206E-3</v>
      </c>
      <c r="AK401" s="12"/>
      <c r="AL401" s="12"/>
      <c r="AM401" s="12">
        <f ca="1">'Useful matrices &amp; checks'!AO401</f>
        <v>-1.613052046327626E-3</v>
      </c>
      <c r="AN401" s="12">
        <f t="shared" ca="1" si="14"/>
        <v>-1.5472701436369967E-3</v>
      </c>
      <c r="AO401" s="12">
        <f t="shared" ca="1" si="15"/>
        <v>-6.5781902690629276E-5</v>
      </c>
    </row>
    <row r="402" spans="1:41" x14ac:dyDescent="0.35">
      <c r="A402">
        <v>200</v>
      </c>
      <c r="P402" s="56" t="str">
        <f>INDEX('Flow probs &amp; rates'!$A$5:$A$5999,$A402)</f>
        <v>2006,12</v>
      </c>
      <c r="Q402" s="12">
        <f t="array" aca="1" ref="Q402:Q403" ca="1">-1*(MMULT(MINVERSE('Useful matrices &amp; checks'!$G402:$H403),'SS Taylor expansion'!C$4:C$5)-MMULT(MINVERSE('Useful matrices &amp; checks'!$G402:$H403),MMULT('SS Taylor expansion'!C$7:D$8,MMULT(MINVERSE('Useful matrices &amp; checks'!$G402:$H403),'Useful matrices &amp; checks'!$L402:$L403))))</f>
        <v>-5.0700488894295734</v>
      </c>
      <c r="R402" s="12">
        <f t="array" aca="1" ref="R402:R403" ca="1">-1*(MMULT(MINVERSE('Useful matrices &amp; checks'!$G402:$H403),'SS Taylor expansion'!E$4:E$5)-MMULT(MINVERSE('Useful matrices &amp; checks'!$G402:$H403),MMULT('SS Taylor expansion'!E$7:F$8,MMULT(MINVERSE('Useful matrices &amp; checks'!$G402:$H403),'Useful matrices &amp; checks'!$L402:$L403))))</f>
        <v>-10.993829116331701</v>
      </c>
      <c r="S402" s="12">
        <f t="array" aca="1" ref="S402:S403" ca="1">-1*(MMULT(MINVERSE('Useful matrices &amp; checks'!$G402:$H403),'SS Taylor expansion'!G$4:G$5)-MMULT(MINVERSE('Useful matrices &amp; checks'!$G402:$H403),MMULT('SS Taylor expansion'!G$7:H$8,MMULT(MINVERSE('Useful matrices &amp; checks'!$G402:$H403),'Useful matrices &amp; checks'!$L402:$L403))))</f>
        <v>0.22075033593655541</v>
      </c>
      <c r="T402" s="12">
        <f t="array" aca="1" ref="T402:T403" ca="1">-1*(MMULT(MINVERSE('Useful matrices &amp; checks'!$G402:$H403),'SS Taylor expansion'!I$4:I$5)-MMULT(MINVERSE('Useful matrices &amp; checks'!$G402:$H403),MMULT('SS Taylor expansion'!I$7:J$8,MMULT(MINVERSE('Useful matrices &amp; checks'!$G402:$H403),'Useful matrices &amp; checks'!$L402:$L403))))</f>
        <v>-0.2579218669526665</v>
      </c>
      <c r="U402" s="12">
        <f t="array" aca="1" ref="U402:U403" ca="1">-1*(MMULT(MINVERSE('Useful matrices &amp; checks'!$G402:$H403),'SS Taylor expansion'!K$4:K$5)-MMULT(MINVERSE('Useful matrices &amp; checks'!$G402:$H403),MMULT('SS Taylor expansion'!K$7:L$8,MMULT(MINVERSE('Useful matrices &amp; checks'!$G402:$H403),'Useful matrices &amp; checks'!$L402:$L403))))</f>
        <v>5.3966647980473521</v>
      </c>
      <c r="V402" s="12">
        <f t="array" aca="1" ref="V402:V403" ca="1">-1*(MMULT(MINVERSE('Useful matrices &amp; checks'!$G402:$H403),'SS Taylor expansion'!M$4:M$5)-MMULT(MINVERSE('Useful matrices &amp; checks'!$G402:$H403),MMULT('SS Taylor expansion'!M$7:N$8,MMULT(MINVERSE('Useful matrices &amp; checks'!$G402:$H403),'Useful matrices &amp; checks'!$L402:$L403))))</f>
        <v>2.9078727605835857</v>
      </c>
      <c r="W402" s="12"/>
      <c r="X402" s="12">
        <f t="array" aca="1" ref="X402:X403" ca="1">(MMULT(MINVERSE('Useful matrices &amp; checks'!$G402:$H403),MMULT('SS Taylor expansion'!C$7:D$8,MMULT(MINVERSE('Useful matrices &amp; checks'!$G402:$H403),'SS Taylor expansion'!C$4:C$5)))-MMULT(MINVERSE('Useful matrices &amp; checks'!$G402:$H403),MMULT('SS Taylor expansion'!C$7:D$8,MMULT(MINVERSE('Useful matrices &amp; checks'!$G402:$H403),MMULT('SS Taylor expansion'!C$7:D$8,MMULT(MINVERSE('Useful matrices &amp; checks'!$G402:$H403),'Useful matrices &amp; checks'!$L402:$L403))))))</f>
        <v>39.442908042326721</v>
      </c>
      <c r="Y402" s="12">
        <f t="array" aca="1" ref="Y402:Y403" ca="1">(MMULT(MINVERSE('Useful matrices &amp; checks'!$G402:$H403),MMULT('SS Taylor expansion'!E$7:F$8,MMULT(MINVERSE('Useful matrices &amp; checks'!$G402:$H403),'SS Taylor expansion'!E$4:E$5)))-MMULT(MINVERSE('Useful matrices &amp; checks'!$G402:$H403),MMULT('SS Taylor expansion'!E$7:F$8,MMULT(MINVERSE('Useful matrices &amp; checks'!$G402:$H403),MMULT('SS Taylor expansion'!E$7:F$8,MMULT(MINVERSE('Useful matrices &amp; checks'!$G402:$H403),'Useful matrices &amp; checks'!$L402:$L403))))))</f>
        <v>185.45672962826015</v>
      </c>
      <c r="Z402" s="12">
        <f t="array" aca="1" ref="Z402:Z403" ca="1">(MMULT(MINVERSE('Useful matrices &amp; checks'!$G402:$H403),MMULT('SS Taylor expansion'!G$7:H$8,MMULT(MINVERSE('Useful matrices &amp; checks'!$G402:$H403),'SS Taylor expansion'!G$4:G$5)))-MMULT(MINVERSE('Useful matrices &amp; checks'!$G402:$H403),MMULT('SS Taylor expansion'!G$7:H$8,MMULT(MINVERSE('Useful matrices &amp; checks'!$G402:$H403),MMULT('SS Taylor expansion'!G$7:H$8,MMULT(MINVERSE('Useful matrices &amp; checks'!$G402:$H403),'Useful matrices &amp; checks'!$L402:$L403))))))</f>
        <v>-0.38935097692224829</v>
      </c>
      <c r="AA402" s="12">
        <f t="array" aca="1" ref="AA402:AA403" ca="1">(MMULT(MINVERSE('Useful matrices &amp; checks'!$G402:$H403),MMULT('SS Taylor expansion'!I$7:J$8,MMULT(MINVERSE('Useful matrices &amp; checks'!$G402:$H403),'SS Taylor expansion'!I$4:I$5)))-MMULT(MINVERSE('Useful matrices &amp; checks'!$G402:$H403),MMULT('SS Taylor expansion'!I$7:J$8,MMULT(MINVERSE('Useful matrices &amp; checks'!$G402:$H403),MMULT('SS Taylor expansion'!I$7:J$8,MMULT(MINVERSE('Useful matrices &amp; checks'!$G402:$H403),'Useful matrices &amp; checks'!$L402:$L403))))))</f>
        <v>0.4027735656661835</v>
      </c>
      <c r="AB402" s="12">
        <f t="array" aca="1" ref="AB402:AB403" ca="1">(MMULT(MINVERSE('Useful matrices &amp; checks'!$G402:$H403),MMULT('SS Taylor expansion'!K$7:L$8,MMULT(MINVERSE('Useful matrices &amp; checks'!$G402:$H403),'SS Taylor expansion'!K$4:K$5)))-MMULT(MINVERSE('Useful matrices &amp; checks'!$G402:$H403),MMULT('SS Taylor expansion'!K$7:L$8,MMULT(MINVERSE('Useful matrices &amp; checks'!$G402:$H403),MMULT('SS Taylor expansion'!K$7:L$8,MMULT(MINVERSE('Useful matrices &amp; checks'!$G402:$H403),'Useful matrices &amp; checks'!$L402:$L403))))))</f>
        <v>-89.946294423932301</v>
      </c>
      <c r="AC402" s="12">
        <f t="array" aca="1" ref="AC402:AC403" ca="1">(MMULT(MINVERSE('Useful matrices &amp; checks'!$G402:$H403),MMULT('SS Taylor expansion'!M$7:N$8,MMULT(MINVERSE('Useful matrices &amp; checks'!$G402:$H403),'SS Taylor expansion'!M$4:M$5)))-MMULT(MINVERSE('Useful matrices &amp; checks'!$G402:$H403),MMULT('SS Taylor expansion'!M$7:N$8,MMULT(MINVERSE('Useful matrices &amp; checks'!$G402:$H403),MMULT('SS Taylor expansion'!M$7:N$8,MMULT(MINVERSE('Useful matrices &amp; checks'!$G402:$H403),'Useful matrices &amp; checks'!$L402:$L403))))))</f>
        <v>-30.972292549895812</v>
      </c>
      <c r="AD402" s="12"/>
      <c r="AE402" s="12">
        <f t="array" aca="1" ref="AE402:AE403" ca="1">Q400:Q401*(INDEX('Flow probs &amp; rates'!AE$6:AE$5999-'Flow probs &amp; rates'!AE$5:AE$5999,'Useful matrices &amp; checks'!$A400))+X400:X401*(INDEX('Flow probs &amp; rates'!AE$6:AE$5999-'Flow probs &amp; rates'!AE$5:AE$5999,'Useful matrices &amp; checks'!$A400))^2</f>
        <v>4.1428090101725755E-4</v>
      </c>
      <c r="AF402" s="12">
        <f t="array" aca="1" ref="AF402:AF403" ca="1">R400:R401*(INDEX('Flow probs &amp; rates'!AF$6:AF$5999-'Flow probs &amp; rates'!AF$5:AF$5999,'Useful matrices &amp; checks'!$A400))+Y400:Y401*(INDEX('Flow probs &amp; rates'!AF$6:AF$5999-'Flow probs &amp; rates'!AF$5:AF$5999,'Useful matrices &amp; checks'!$A400))^2</f>
        <v>7.047158980162207E-3</v>
      </c>
      <c r="AG402" s="12">
        <f t="array" aca="1" ref="AG402:AG403" ca="1">S400:S401*(INDEX('Flow probs &amp; rates'!AG$6:AG$5999-'Flow probs &amp; rates'!AG$5:AG$5999,'Useful matrices &amp; checks'!$A400))+Z400:Z401*(INDEX('Flow probs &amp; rates'!AG$6:AG$5999-'Flow probs &amp; rates'!AG$5:AG$5999,'Useful matrices &amp; checks'!$A400))^2</f>
        <v>2.3089013217112418E-3</v>
      </c>
      <c r="AH402" s="12">
        <f t="array" aca="1" ref="AH402:AH403" ca="1">T400:T401*(INDEX('Flow probs &amp; rates'!AI$6:AI$5999-'Flow probs &amp; rates'!AI$5:AI$5999,'Useful matrices &amp; checks'!$A400))+AA400:AA401*(INDEX('Flow probs &amp; rates'!AI$6:AI$5999-'Flow probs &amp; rates'!AI$5:AI$5999,'Useful matrices &amp; checks'!$A400))^2</f>
        <v>1.8068529157414766E-3</v>
      </c>
      <c r="AI402" s="12">
        <f t="array" aca="1" ref="AI402:AI403" ca="1">U400:U401*(INDEX('Flow probs &amp; rates'!AJ$6:AJ$5999-'Flow probs &amp; rates'!AJ$5:AJ$5999,'Useful matrices &amp; checks'!$A400))+AB400:AB401*(INDEX('Flow probs &amp; rates'!AJ$6:AJ$5999-'Flow probs &amp; rates'!AJ$5:AJ$5999,'Useful matrices &amp; checks'!$A400))^2</f>
        <v>1.5189918187141292E-2</v>
      </c>
      <c r="AJ402" s="12">
        <f t="array" aca="1" ref="AJ402:AJ403" ca="1">V400:V401*(INDEX('Flow probs &amp; rates'!AK$6:AK$5999-'Flow probs &amp; rates'!AK$5:AK$5999,'Useful matrices &amp; checks'!$A400))+AC400:AC401*(INDEX('Flow probs &amp; rates'!AK$6:AK$5999-'Flow probs &amp; rates'!AK$5:AK$5999,'Useful matrices &amp; checks'!$A400))^2</f>
        <v>2.073315501495985E-3</v>
      </c>
      <c r="AK402" s="12"/>
      <c r="AL402" s="12"/>
      <c r="AM402" s="12">
        <f ca="1">'Useful matrices &amp; checks'!AO402</f>
        <v>2.8368879202767094E-2</v>
      </c>
      <c r="AN402" s="12">
        <f t="shared" ca="1" si="14"/>
        <v>2.8840427807269461E-2</v>
      </c>
      <c r="AO402" s="12">
        <f t="shared" ca="1" si="15"/>
        <v>-4.7154860450236702E-4</v>
      </c>
    </row>
    <row r="403" spans="1:41" x14ac:dyDescent="0.35">
      <c r="Q403" s="12">
        <f ca="1"/>
        <v>1.1494637053098056</v>
      </c>
      <c r="R403" s="12">
        <f ca="1"/>
        <v>0.13174404744881399</v>
      </c>
      <c r="S403" s="12">
        <f ca="1"/>
        <v>-5.0047742068729008E-2</v>
      </c>
      <c r="T403" s="12">
        <f ca="1"/>
        <v>-4.4311595659450649E-2</v>
      </c>
      <c r="U403" s="12">
        <f ca="1"/>
        <v>-6.4670685317739951E-2</v>
      </c>
      <c r="V403" s="12">
        <f ca="1"/>
        <v>0.49957951808621659</v>
      </c>
      <c r="W403" s="12"/>
      <c r="X403" s="12">
        <f ca="1"/>
        <v>-8.9423577987682403</v>
      </c>
      <c r="Y403" s="12">
        <f ca="1"/>
        <v>-2.222412221375317</v>
      </c>
      <c r="Z403" s="12">
        <f ca="1"/>
        <v>8.8272288169077798E-2</v>
      </c>
      <c r="AA403" s="12">
        <f ca="1"/>
        <v>6.9197465088877003E-2</v>
      </c>
      <c r="AB403" s="12">
        <f ca="1"/>
        <v>1.0778672976486527</v>
      </c>
      <c r="AC403" s="12">
        <f ca="1"/>
        <v>-5.3211141821064167</v>
      </c>
      <c r="AD403" s="12"/>
      <c r="AE403" s="12">
        <f ca="1"/>
        <v>-8.8887803579401471E-5</v>
      </c>
      <c r="AF403" s="12">
        <f ca="1"/>
        <v>-7.6410041373130245E-5</v>
      </c>
      <c r="AG403" s="12">
        <f ca="1"/>
        <v>-4.9539615913874835E-4</v>
      </c>
      <c r="AH403" s="12">
        <f ca="1"/>
        <v>3.068618505338601E-4</v>
      </c>
      <c r="AI403" s="12">
        <f ca="1"/>
        <v>-1.6469931789550951E-4</v>
      </c>
      <c r="AJ403" s="12">
        <f ca="1"/>
        <v>3.5211578429366003E-4</v>
      </c>
      <c r="AK403" s="12"/>
      <c r="AL403" s="12"/>
      <c r="AM403" s="12">
        <f ca="1">'Useful matrices &amp; checks'!AO403</f>
        <v>-2.0373318777035243E-4</v>
      </c>
      <c r="AN403" s="12">
        <f t="shared" ca="1" si="14"/>
        <v>-1.6641568715926953E-4</v>
      </c>
      <c r="AO403" s="12">
        <f t="shared" ca="1" si="15"/>
        <v>-3.7317500611082897E-5</v>
      </c>
    </row>
    <row r="404" spans="1:41" x14ac:dyDescent="0.35">
      <c r="A404">
        <v>201</v>
      </c>
      <c r="P404" s="56" t="str">
        <f>INDEX('Flow probs &amp; rates'!$A$5:$A$5999,$A404)</f>
        <v>2007,1</v>
      </c>
      <c r="Q404" s="12">
        <f t="array" aca="1" ref="Q404:Q405" ca="1">-1*(MMULT(MINVERSE('Useful matrices &amp; checks'!$G404:$H405),'SS Taylor expansion'!C$4:C$5)-MMULT(MINVERSE('Useful matrices &amp; checks'!$G404:$H405),MMULT('SS Taylor expansion'!C$7:D$8,MMULT(MINVERSE('Useful matrices &amp; checks'!$G404:$H405),'Useful matrices &amp; checks'!$L404:$L405))))</f>
        <v>-4.7127612076562526</v>
      </c>
      <c r="R404" s="12">
        <f t="array" aca="1" ref="R404:R405" ca="1">-1*(MMULT(MINVERSE('Useful matrices &amp; checks'!$G404:$H405),'SS Taylor expansion'!E$4:E$5)-MMULT(MINVERSE('Useful matrices &amp; checks'!$G404:$H405),MMULT('SS Taylor expansion'!E$7:F$8,MMULT(MINVERSE('Useful matrices &amp; checks'!$G404:$H405),'Useful matrices &amp; checks'!$L404:$L405))))</f>
        <v>-10.572291716607843</v>
      </c>
      <c r="S404" s="12">
        <f t="array" aca="1" ref="S404:S405" ca="1">-1*(MMULT(MINVERSE('Useful matrices &amp; checks'!$G404:$H405),'SS Taylor expansion'!G$4:G$5)-MMULT(MINVERSE('Useful matrices &amp; checks'!$G404:$H405),MMULT('SS Taylor expansion'!G$7:H$8,MMULT(MINVERSE('Useful matrices &amp; checks'!$G404:$H405),'Useful matrices &amp; checks'!$L404:$L405))))</f>
        <v>0.22333643923560909</v>
      </c>
      <c r="T404" s="12">
        <f t="array" aca="1" ref="T404:T405" ca="1">-1*(MMULT(MINVERSE('Useful matrices &amp; checks'!$G404:$H405),'SS Taylor expansion'!I$4:I$5)-MMULT(MINVERSE('Useful matrices &amp; checks'!$G404:$H405),MMULT('SS Taylor expansion'!I$7:J$8,MMULT(MINVERSE('Useful matrices &amp; checks'!$G404:$H405),'Useful matrices &amp; checks'!$L404:$L405))))</f>
        <v>-0.27768151658854778</v>
      </c>
      <c r="U404" s="12">
        <f t="array" aca="1" ref="U404:U405" ca="1">-1*(MMULT(MINVERSE('Useful matrices &amp; checks'!$G404:$H405),'SS Taylor expansion'!K$4:K$5)-MMULT(MINVERSE('Useful matrices &amp; checks'!$G404:$H405),MMULT('SS Taylor expansion'!K$7:L$8,MMULT(MINVERSE('Useful matrices &amp; checks'!$G404:$H405),'Useful matrices &amp; checks'!$L404:$L405))))</f>
        <v>5.3525343194983961</v>
      </c>
      <c r="V404" s="12">
        <f t="array" aca="1" ref="V404:V405" ca="1">-1*(MMULT(MINVERSE('Useful matrices &amp; checks'!$G404:$H405),'SS Taylor expansion'!M$4:M$5)-MMULT(MINVERSE('Useful matrices &amp; checks'!$G404:$H405),MMULT('SS Taylor expansion'!M$7:N$8,MMULT(MINVERSE('Useful matrices &amp; checks'!$G404:$H405),'Useful matrices &amp; checks'!$L404:$L405))))</f>
        <v>2.96656004071881</v>
      </c>
      <c r="W404" s="12"/>
      <c r="X404" s="12">
        <f t="array" aca="1" ref="X404:X405" ca="1">(MMULT(MINVERSE('Useful matrices &amp; checks'!$G404:$H405),MMULT('SS Taylor expansion'!C$7:D$8,MMULT(MINVERSE('Useful matrices &amp; checks'!$G404:$H405),'SS Taylor expansion'!C$4:C$5)))-MMULT(MINVERSE('Useful matrices &amp; checks'!$G404:$H405),MMULT('SS Taylor expansion'!C$7:D$8,MMULT(MINVERSE('Useful matrices &amp; checks'!$G404:$H405),MMULT('SS Taylor expansion'!C$7:D$8,MMULT(MINVERSE('Useful matrices &amp; checks'!$G404:$H405),'Useful matrices &amp; checks'!$L404:$L405))))))</f>
        <v>34.507176530973318</v>
      </c>
      <c r="Y404" s="12">
        <f t="array" aca="1" ref="Y404:Y405" ca="1">(MMULT(MINVERSE('Useful matrices &amp; checks'!$G404:$H405),MMULT('SS Taylor expansion'!E$7:F$8,MMULT(MINVERSE('Useful matrices &amp; checks'!$G404:$H405),'SS Taylor expansion'!E$4:E$5)))-MMULT(MINVERSE('Useful matrices &amp; checks'!$G404:$H405),MMULT('SS Taylor expansion'!E$7:F$8,MMULT(MINVERSE('Useful matrices &amp; checks'!$G404:$H405),MMULT('SS Taylor expansion'!E$7:F$8,MMULT(MINVERSE('Useful matrices &amp; checks'!$G404:$H405),'Useful matrices &amp; checks'!$L404:$L405))))))</f>
        <v>173.65881437417843</v>
      </c>
      <c r="Z404" s="12">
        <f t="array" aca="1" ref="Z404:Z405" ca="1">(MMULT(MINVERSE('Useful matrices &amp; checks'!$G404:$H405),MMULT('SS Taylor expansion'!G$7:H$8,MMULT(MINVERSE('Useful matrices &amp; checks'!$G404:$H405),'SS Taylor expansion'!G$4:G$5)))-MMULT(MINVERSE('Useful matrices &amp; checks'!$G404:$H405),MMULT('SS Taylor expansion'!G$7:H$8,MMULT(MINVERSE('Useful matrices &amp; checks'!$G404:$H405),MMULT('SS Taylor expansion'!G$7:H$8,MMULT(MINVERSE('Useful matrices &amp; checks'!$G404:$H405),'Useful matrices &amp; checks'!$L404:$L405))))))</f>
        <v>-0.40301339288651117</v>
      </c>
      <c r="AA404" s="12">
        <f t="array" aca="1" ref="AA404:AA405" ca="1">(MMULT(MINVERSE('Useful matrices &amp; checks'!$G404:$H405),MMULT('SS Taylor expansion'!I$7:J$8,MMULT(MINVERSE('Useful matrices &amp; checks'!$G404:$H405),'SS Taylor expansion'!I$4:I$5)))-MMULT(MINVERSE('Useful matrices &amp; checks'!$G404:$H405),MMULT('SS Taylor expansion'!I$7:J$8,MMULT(MINVERSE('Useful matrices &amp; checks'!$G404:$H405),MMULT('SS Taylor expansion'!I$7:J$8,MMULT(MINVERSE('Useful matrices &amp; checks'!$G404:$H405),'Useful matrices &amp; checks'!$L404:$L405))))))</f>
        <v>0.4402439737745627</v>
      </c>
      <c r="AB404" s="12">
        <f t="array" aca="1" ref="AB404:AB405" ca="1">(MMULT(MINVERSE('Useful matrices &amp; checks'!$G404:$H405),MMULT('SS Taylor expansion'!K$7:L$8,MMULT(MINVERSE('Useful matrices &amp; checks'!$G404:$H405),'SS Taylor expansion'!K$4:K$5)))-MMULT(MINVERSE('Useful matrices &amp; checks'!$G404:$H405),MMULT('SS Taylor expansion'!K$7:L$8,MMULT(MINVERSE('Useful matrices &amp; checks'!$G404:$H405),MMULT('SS Taylor expansion'!K$7:L$8,MMULT(MINVERSE('Useful matrices &amp; checks'!$G404:$H405),'Useful matrices &amp; checks'!$L404:$L405))))))</f>
        <v>-86.747234972497381</v>
      </c>
      <c r="AC404" s="12">
        <f t="array" aca="1" ref="AC404:AC405" ca="1">(MMULT(MINVERSE('Useful matrices &amp; checks'!$G404:$H405),MMULT('SS Taylor expansion'!M$7:N$8,MMULT(MINVERSE('Useful matrices &amp; checks'!$G404:$H405),'SS Taylor expansion'!M$4:M$5)))-MMULT(MINVERSE('Useful matrices &amp; checks'!$G404:$H405),MMULT('SS Taylor expansion'!M$7:N$8,MMULT(MINVERSE('Useful matrices &amp; checks'!$G404:$H405),MMULT('SS Taylor expansion'!M$7:N$8,MMULT(MINVERSE('Useful matrices &amp; checks'!$G404:$H405),'Useful matrices &amp; checks'!$L404:$L405))))))</f>
        <v>-31.71015295363992</v>
      </c>
      <c r="AD404" s="12"/>
      <c r="AE404" s="12">
        <f t="array" aca="1" ref="AE404:AE405" ca="1">Q402:Q403*(INDEX('Flow probs &amp; rates'!AE$6:AE$5999-'Flow probs &amp; rates'!AE$5:AE$5999,'Useful matrices &amp; checks'!$A402))+X402:X403*(INDEX('Flow probs &amp; rates'!AE$6:AE$5999-'Flow probs &amp; rates'!AE$5:AE$5999,'Useful matrices &amp; checks'!$A402))^2</f>
        <v>-3.0178098070906146E-3</v>
      </c>
      <c r="AF404" s="12">
        <f t="array" aca="1" ref="AF404:AF405" ca="1">R402:R403*(INDEX('Flow probs &amp; rates'!AF$6:AF$5999-'Flow probs &amp; rates'!AF$5:AF$5999,'Useful matrices &amp; checks'!$A402))+Y402:Y403*(INDEX('Flow probs &amp; rates'!AF$6:AF$5999-'Flow probs &amp; rates'!AF$5:AF$5999,'Useful matrices &amp; checks'!$A402))^2</f>
        <v>-1.0865757825767737E-2</v>
      </c>
      <c r="AG404" s="12">
        <f t="array" aca="1" ref="AG404:AG405" ca="1">S402:S403*(INDEX('Flow probs &amp; rates'!AG$6:AG$5999-'Flow probs &amp; rates'!AG$5:AG$5999,'Useful matrices &amp; checks'!$A402))+Z402:Z403*(INDEX('Flow probs &amp; rates'!AG$6:AG$5999-'Flow probs &amp; rates'!AG$5:AG$5999,'Useful matrices &amp; checks'!$A402))^2</f>
        <v>3.7292986326168873E-4</v>
      </c>
      <c r="AH404" s="12">
        <f t="array" aca="1" ref="AH404:AH405" ca="1">T402:T403*(INDEX('Flow probs &amp; rates'!AI$6:AI$5999-'Flow probs &amp; rates'!AI$5:AI$5999,'Useful matrices &amp; checks'!$A402))+AA402:AA403*(INDEX('Flow probs &amp; rates'!AI$6:AI$5999-'Flow probs &amp; rates'!AI$5:AI$5999,'Useful matrices &amp; checks'!$A402))^2</f>
        <v>4.1405291534388758E-3</v>
      </c>
      <c r="AI404" s="12">
        <f t="array" aca="1" ref="AI404:AI405" ca="1">U402:U403*(INDEX('Flow probs &amp; rates'!AJ$6:AJ$5999-'Flow probs &amp; rates'!AJ$5:AJ$5999,'Useful matrices &amp; checks'!$A402))+AB402:AB403*(INDEX('Flow probs &amp; rates'!AJ$6:AJ$5999-'Flow probs &amp; rates'!AJ$5:AJ$5999,'Useful matrices &amp; checks'!$A402))^2</f>
        <v>-2.5518651820112793E-3</v>
      </c>
      <c r="AJ404" s="12">
        <f t="array" aca="1" ref="AJ404:AJ405" ca="1">V402:V403*(INDEX('Flow probs &amp; rates'!AK$6:AK$5999-'Flow probs &amp; rates'!AK$5:AK$5999,'Useful matrices &amp; checks'!$A402))+AC402:AC403*(INDEX('Flow probs &amp; rates'!AK$6:AK$5999-'Flow probs &amp; rates'!AK$5:AK$5999,'Useful matrices &amp; checks'!$A402))^2</f>
        <v>3.5549020022614258E-3</v>
      </c>
      <c r="AK404" s="12"/>
      <c r="AL404" s="12"/>
      <c r="AM404" s="12">
        <f ca="1">'Useful matrices &amp; checks'!AO404</f>
        <v>-8.0738185511017857E-3</v>
      </c>
      <c r="AN404" s="12">
        <f t="shared" ca="1" si="14"/>
        <v>-8.3670717959076404E-3</v>
      </c>
      <c r="AO404" s="12">
        <f t="shared" ca="1" si="15"/>
        <v>2.9325324480585467E-4</v>
      </c>
    </row>
    <row r="405" spans="1:41" x14ac:dyDescent="0.35">
      <c r="P405" s="56"/>
      <c r="Q405" s="12">
        <f ca="1"/>
        <v>1.1614521849689541</v>
      </c>
      <c r="R405" s="12">
        <f ca="1"/>
        <v>0.14101120419957061</v>
      </c>
      <c r="S405" s="12">
        <f ca="1"/>
        <v>-5.5040895115156092E-2</v>
      </c>
      <c r="T405" s="12">
        <f ca="1"/>
        <v>-4.835841347634641E-2</v>
      </c>
      <c r="U405" s="12">
        <f ca="1"/>
        <v>-7.1391078693595483E-2</v>
      </c>
      <c r="V405" s="12">
        <f ca="1"/>
        <v>0.5166283259107054</v>
      </c>
      <c r="W405" s="12"/>
      <c r="X405" s="12">
        <f ca="1"/>
        <v>-8.5042364365709417</v>
      </c>
      <c r="Y405" s="12">
        <f ca="1"/>
        <v>-2.3162280412963869</v>
      </c>
      <c r="Z405" s="12">
        <f ca="1"/>
        <v>9.9321982403724557E-2</v>
      </c>
      <c r="AA405" s="12">
        <f ca="1"/>
        <v>7.6668769228186121E-2</v>
      </c>
      <c r="AB405" s="12">
        <f ca="1"/>
        <v>1.1570180233713554</v>
      </c>
      <c r="AC405" s="12">
        <f ca="1"/>
        <v>-5.5223433909808488</v>
      </c>
      <c r="AD405" s="12"/>
      <c r="AE405" s="12">
        <f ca="1"/>
        <v>6.84187257052057E-4</v>
      </c>
      <c r="AF405" s="12">
        <f ca="1"/>
        <v>1.302093110069109E-4</v>
      </c>
      <c r="AG405" s="12">
        <f ca="1"/>
        <v>-8.4549350863101627E-5</v>
      </c>
      <c r="AH405" s="12">
        <f ca="1"/>
        <v>7.1135284429769507E-4</v>
      </c>
      <c r="AI405" s="12">
        <f ca="1"/>
        <v>3.0580159475322781E-5</v>
      </c>
      <c r="AJ405" s="12">
        <f ca="1"/>
        <v>6.1074069443708045E-4</v>
      </c>
      <c r="AK405" s="12"/>
      <c r="AL405" s="12"/>
      <c r="AM405" s="12">
        <f ca="1">'Useful matrices &amp; checks'!AO405</f>
        <v>2.1262390488378073E-3</v>
      </c>
      <c r="AN405" s="12">
        <f t="shared" ca="1" si="14"/>
        <v>2.0825209154059646E-3</v>
      </c>
      <c r="AO405" s="12">
        <f t="shared" ca="1" si="15"/>
        <v>4.3718133431842714E-5</v>
      </c>
    </row>
    <row r="406" spans="1:41" x14ac:dyDescent="0.35">
      <c r="A406">
        <v>202</v>
      </c>
      <c r="P406" s="56" t="str">
        <f>INDEX('Flow probs &amp; rates'!$A$5:$A$5999,$A406)</f>
        <v>2007,2</v>
      </c>
      <c r="Q406" s="12">
        <f t="array" aca="1" ref="Q406:Q407" ca="1">-1*(MMULT(MINVERSE('Useful matrices &amp; checks'!$G406:$H407),'SS Taylor expansion'!C$4:C$5)-MMULT(MINVERSE('Useful matrices &amp; checks'!$G406:$H407),MMULT('SS Taylor expansion'!C$7:D$8,MMULT(MINVERSE('Useful matrices &amp; checks'!$G406:$H407),'Useful matrices &amp; checks'!$L406:$L407))))</f>
        <v>-4.7626713670949004</v>
      </c>
      <c r="R406" s="12">
        <f t="array" aca="1" ref="R406:R407" ca="1">-1*(MMULT(MINVERSE('Useful matrices &amp; checks'!$G406:$H407),'SS Taylor expansion'!E$4:E$5)-MMULT(MINVERSE('Useful matrices &amp; checks'!$G406:$H407),MMULT('SS Taylor expansion'!E$7:F$8,MMULT(MINVERSE('Useful matrices &amp; checks'!$G406:$H407),'Useful matrices &amp; checks'!$L406:$L407))))</f>
        <v>-10.714016870768525</v>
      </c>
      <c r="S406" s="12">
        <f t="array" aca="1" ref="S406:S407" ca="1">-1*(MMULT(MINVERSE('Useful matrices &amp; checks'!$G406:$H407),'SS Taylor expansion'!G$4:G$5)-MMULT(MINVERSE('Useful matrices &amp; checks'!$G406:$H407),MMULT('SS Taylor expansion'!G$7:H$8,MMULT(MINVERSE('Useful matrices &amp; checks'!$G406:$H407),'Useful matrices &amp; checks'!$L406:$L407))))</f>
        <v>0.20888775004966359</v>
      </c>
      <c r="T406" s="12">
        <f t="array" aca="1" ref="T406:T407" ca="1">-1*(MMULT(MINVERSE('Useful matrices &amp; checks'!$G406:$H407),'SS Taylor expansion'!I$4:I$5)-MMULT(MINVERSE('Useful matrices &amp; checks'!$G406:$H407),MMULT('SS Taylor expansion'!I$7:J$8,MMULT(MINVERSE('Useful matrices &amp; checks'!$G406:$H407),'Useful matrices &amp; checks'!$L406:$L407))))</f>
        <v>-0.26102224491480308</v>
      </c>
      <c r="U406" s="12">
        <f t="array" aca="1" ref="U406:U407" ca="1">-1*(MMULT(MINVERSE('Useful matrices &amp; checks'!$G406:$H407),'SS Taylor expansion'!K$4:K$5)-MMULT(MINVERSE('Useful matrices &amp; checks'!$G406:$H407),MMULT('SS Taylor expansion'!K$7:L$8,MMULT(MINVERSE('Useful matrices &amp; checks'!$G406:$H407),'Useful matrices &amp; checks'!$L406:$L407))))</f>
        <v>5.2716771731736394</v>
      </c>
      <c r="V406" s="12">
        <f t="array" aca="1" ref="V406:V407" ca="1">-1*(MMULT(MINVERSE('Useful matrices &amp; checks'!$G406:$H407),'SS Taylor expansion'!M$4:M$5)-MMULT(MINVERSE('Useful matrices &amp; checks'!$G406:$H407),MMULT('SS Taylor expansion'!M$7:N$8,MMULT(MINVERSE('Useful matrices &amp; checks'!$G406:$H407),'Useful matrices &amp; checks'!$L406:$L407))))</f>
        <v>2.928273552283045</v>
      </c>
      <c r="W406" s="12"/>
      <c r="X406" s="12">
        <f t="array" aca="1" ref="X406:X407" ca="1">(MMULT(MINVERSE('Useful matrices &amp; checks'!$G406:$H407),MMULT('SS Taylor expansion'!C$7:D$8,MMULT(MINVERSE('Useful matrices &amp; checks'!$G406:$H407),'SS Taylor expansion'!C$4:C$5)))-MMULT(MINVERSE('Useful matrices &amp; checks'!$G406:$H407),MMULT('SS Taylor expansion'!C$7:D$8,MMULT(MINVERSE('Useful matrices &amp; checks'!$G406:$H407),MMULT('SS Taylor expansion'!C$7:D$8,MMULT(MINVERSE('Useful matrices &amp; checks'!$G406:$H407),'Useful matrices &amp; checks'!$L406:$L407))))))</f>
        <v>34.83876358380617</v>
      </c>
      <c r="Y406" s="12">
        <f t="array" aca="1" ref="Y406:Y407" ca="1">(MMULT(MINVERSE('Useful matrices &amp; checks'!$G406:$H407),MMULT('SS Taylor expansion'!E$7:F$8,MMULT(MINVERSE('Useful matrices &amp; checks'!$G406:$H407),'SS Taylor expansion'!E$4:E$5)))-MMULT(MINVERSE('Useful matrices &amp; checks'!$G406:$H407),MMULT('SS Taylor expansion'!E$7:F$8,MMULT(MINVERSE('Useful matrices &amp; checks'!$G406:$H407),MMULT('SS Taylor expansion'!E$7:F$8,MMULT(MINVERSE('Useful matrices &amp; checks'!$G406:$H407),'Useful matrices &amp; checks'!$L406:$L407))))))</f>
        <v>176.30561929153234</v>
      </c>
      <c r="Z406" s="12">
        <f t="array" aca="1" ref="Z406:Z407" ca="1">(MMULT(MINVERSE('Useful matrices &amp; checks'!$G406:$H407),MMULT('SS Taylor expansion'!G$7:H$8,MMULT(MINVERSE('Useful matrices &amp; checks'!$G406:$H407),'SS Taylor expansion'!G$4:G$5)))-MMULT(MINVERSE('Useful matrices &amp; checks'!$G406:$H407),MMULT('SS Taylor expansion'!G$7:H$8,MMULT(MINVERSE('Useful matrices &amp; checks'!$G406:$H407),MMULT('SS Taylor expansion'!G$7:H$8,MMULT(MINVERSE('Useful matrices &amp; checks'!$G406:$H407),'Useful matrices &amp; checks'!$L406:$L407))))))</f>
        <v>-0.35531328996661321</v>
      </c>
      <c r="AA406" s="12">
        <f t="array" aca="1" ref="AA406:AA407" ca="1">(MMULT(MINVERSE('Useful matrices &amp; checks'!$G406:$H407),MMULT('SS Taylor expansion'!I$7:J$8,MMULT(MINVERSE('Useful matrices &amp; checks'!$G406:$H407),'SS Taylor expansion'!I$4:I$5)))-MMULT(MINVERSE('Useful matrices &amp; checks'!$G406:$H407),MMULT('SS Taylor expansion'!I$7:J$8,MMULT(MINVERSE('Useful matrices &amp; checks'!$G406:$H407),MMULT('SS Taylor expansion'!I$7:J$8,MMULT(MINVERSE('Useful matrices &amp; checks'!$G406:$H407),'Useful matrices &amp; checks'!$L406:$L407))))))</f>
        <v>0.38155127130452376</v>
      </c>
      <c r="AB406" s="12">
        <f t="array" aca="1" ref="AB406:AB407" ca="1">(MMULT(MINVERSE('Useful matrices &amp; checks'!$G406:$H407),MMULT('SS Taylor expansion'!K$7:L$8,MMULT(MINVERSE('Useful matrices &amp; checks'!$G406:$H407),'SS Taylor expansion'!K$4:K$5)))-MMULT(MINVERSE('Useful matrices &amp; checks'!$G406:$H407),MMULT('SS Taylor expansion'!K$7:L$8,MMULT(MINVERSE('Useful matrices &amp; checks'!$G406:$H407),MMULT('SS Taylor expansion'!K$7:L$8,MMULT(MINVERSE('Useful matrices &amp; checks'!$G406:$H407),'Useful matrices &amp; checks'!$L406:$L407))))))</f>
        <v>-85.487544360847039</v>
      </c>
      <c r="AC406" s="12">
        <f t="array" aca="1" ref="AC406:AC407" ca="1">(MMULT(MINVERSE('Useful matrices &amp; checks'!$G406:$H407),MMULT('SS Taylor expansion'!M$7:N$8,MMULT(MINVERSE('Useful matrices &amp; checks'!$G406:$H407),'SS Taylor expansion'!M$4:M$5)))-MMULT(MINVERSE('Useful matrices &amp; checks'!$G406:$H407),MMULT('SS Taylor expansion'!M$7:N$8,MMULT(MINVERSE('Useful matrices &amp; checks'!$G406:$H407),MMULT('SS Taylor expansion'!M$7:N$8,MMULT(MINVERSE('Useful matrices &amp; checks'!$G406:$H407),'Useful matrices &amp; checks'!$L406:$L407))))))</f>
        <v>-31.046724528115462</v>
      </c>
      <c r="AD406" s="12"/>
      <c r="AE406" s="12">
        <f t="array" aca="1" ref="AE406:AE407" ca="1">Q404:Q405*(INDEX('Flow probs &amp; rates'!AE$6:AE$5999-'Flow probs &amp; rates'!AE$5:AE$5999,'Useful matrices &amp; checks'!$A404))+X404:X405*(INDEX('Flow probs &amp; rates'!AE$6:AE$5999-'Flow probs &amp; rates'!AE$5:AE$5999,'Useful matrices &amp; checks'!$A404))^2</f>
        <v>1.6947033541824317E-3</v>
      </c>
      <c r="AF406" s="12">
        <f t="array" aca="1" ref="AF406:AF407" ca="1">R404:R405*(INDEX('Flow probs &amp; rates'!AF$6:AF$5999-'Flow probs &amp; rates'!AF$5:AF$5999,'Useful matrices &amp; checks'!$A404))+Y404:Y405*(INDEX('Flow probs &amp; rates'!AF$6:AF$5999-'Flow probs &amp; rates'!AF$5:AF$5999,'Useful matrices &amp; checks'!$A404))^2</f>
        <v>3.3343641047512292E-3</v>
      </c>
      <c r="AG406" s="12">
        <f t="array" aca="1" ref="AG406:AG407" ca="1">S404:S405*(INDEX('Flow probs &amp; rates'!AG$6:AG$5999-'Flow probs &amp; rates'!AG$5:AG$5999,'Useful matrices &amp; checks'!$A404))+Z404:Z405*(INDEX('Flow probs &amp; rates'!AG$6:AG$5999-'Flow probs &amp; rates'!AG$5:AG$5999,'Useful matrices &amp; checks'!$A404))^2</f>
        <v>5.0168029183173786E-3</v>
      </c>
      <c r="AH406" s="12">
        <f t="array" aca="1" ref="AH406:AH407" ca="1">T404:T405*(INDEX('Flow probs &amp; rates'!AI$6:AI$5999-'Flow probs &amp; rates'!AI$5:AI$5999,'Useful matrices &amp; checks'!$A404))+AA404:AA405*(INDEX('Flow probs &amp; rates'!AI$6:AI$5999-'Flow probs &amp; rates'!AI$5:AI$5999,'Useful matrices &amp; checks'!$A404))^2</f>
        <v>-4.5483371968815765E-3</v>
      </c>
      <c r="AI406" s="12">
        <f t="array" aca="1" ref="AI406:AI407" ca="1">U404:U405*(INDEX('Flow probs &amp; rates'!AJ$6:AJ$5999-'Flow probs &amp; rates'!AJ$5:AJ$5999,'Useful matrices &amp; checks'!$A404))+AB404:AB405*(INDEX('Flow probs &amp; rates'!AJ$6:AJ$5999-'Flow probs &amp; rates'!AJ$5:AJ$5999,'Useful matrices &amp; checks'!$A404))^2</f>
        <v>-9.15746410631701E-4</v>
      </c>
      <c r="AJ406" s="12">
        <f t="array" aca="1" ref="AJ406:AJ407" ca="1">V404:V405*(INDEX('Flow probs &amp; rates'!AK$6:AK$5999-'Flow probs &amp; rates'!AK$5:AK$5999,'Useful matrices &amp; checks'!$A404))+AC404:AC405*(INDEX('Flow probs &amp; rates'!AK$6:AK$5999-'Flow probs &amp; rates'!AK$5:AK$5999,'Useful matrices &amp; checks'!$A404))^2</f>
        <v>2.7704700780525533E-3</v>
      </c>
      <c r="AK406" s="12"/>
      <c r="AL406" s="12"/>
      <c r="AM406" s="12">
        <f ca="1">'Useful matrices &amp; checks'!AO406</f>
        <v>7.4485547298944743E-3</v>
      </c>
      <c r="AN406" s="12">
        <f t="shared" ca="1" si="14"/>
        <v>7.3522568477903151E-3</v>
      </c>
      <c r="AO406" s="12">
        <f t="shared" ca="1" si="15"/>
        <v>9.629788210415921E-5</v>
      </c>
    </row>
    <row r="407" spans="1:41" x14ac:dyDescent="0.35">
      <c r="Q407" s="12">
        <f ca="1"/>
        <v>1.1074827669616341</v>
      </c>
      <c r="R407" s="12">
        <f ca="1"/>
        <v>0.1557524984402224</v>
      </c>
      <c r="S407" s="12">
        <f ca="1"/>
        <v>-4.8573492810716955E-2</v>
      </c>
      <c r="T407" s="12">
        <f ca="1"/>
        <v>-4.1742286864286701E-2</v>
      </c>
      <c r="U407" s="12">
        <f ca="1"/>
        <v>-7.6635766080624723E-2</v>
      </c>
      <c r="V407" s="12">
        <f ca="1"/>
        <v>0.46828512518693244</v>
      </c>
      <c r="W407" s="12"/>
      <c r="X407" s="12">
        <f ca="1"/>
        <v>-8.1011951733404288</v>
      </c>
      <c r="Y407" s="12">
        <f ca="1"/>
        <v>-2.5630014424027228</v>
      </c>
      <c r="Z407" s="12">
        <f ca="1"/>
        <v>8.2622401417230804E-2</v>
      </c>
      <c r="AA407" s="12">
        <f ca="1"/>
        <v>6.1017108428537123E-2</v>
      </c>
      <c r="AB407" s="12">
        <f ca="1"/>
        <v>1.2427550544603707</v>
      </c>
      <c r="AC407" s="12">
        <f ca="1"/>
        <v>-4.9649457343073582</v>
      </c>
      <c r="AD407" s="12"/>
      <c r="AE407" s="12">
        <f ca="1"/>
        <v>-4.1765683149651512E-4</v>
      </c>
      <c r="AF407" s="12">
        <f ca="1"/>
        <v>-4.4473110490527954E-5</v>
      </c>
      <c r="AG407" s="12">
        <f ca="1"/>
        <v>-1.2363827604021788E-3</v>
      </c>
      <c r="AH407" s="12">
        <f ca="1"/>
        <v>-7.9209582797891182E-4</v>
      </c>
      <c r="AI407" s="12">
        <f ca="1"/>
        <v>1.2214050422176832E-5</v>
      </c>
      <c r="AJ407" s="12">
        <f ca="1"/>
        <v>4.8247913366458647E-4</v>
      </c>
      <c r="AK407" s="12"/>
      <c r="AL407" s="12"/>
      <c r="AM407" s="12">
        <f ca="1">'Useful matrices &amp; checks'!AO407</f>
        <v>-1.9455801228678293E-3</v>
      </c>
      <c r="AN407" s="12">
        <f t="shared" ca="1" si="14"/>
        <v>-1.9959153462813708E-3</v>
      </c>
      <c r="AO407" s="12">
        <f t="shared" ca="1" si="15"/>
        <v>5.0335223413541449E-5</v>
      </c>
    </row>
    <row r="408" spans="1:41" x14ac:dyDescent="0.35">
      <c r="A408">
        <v>203</v>
      </c>
      <c r="P408" s="56" t="str">
        <f>INDEX('Flow probs &amp; rates'!$A$5:$A$5999,$A408)</f>
        <v>2007,3</v>
      </c>
      <c r="Q408" s="12">
        <f t="array" aca="1" ref="Q408:Q409" ca="1">-1*(MMULT(MINVERSE('Useful matrices &amp; checks'!$G408:$H409),'SS Taylor expansion'!C$4:C$5)-MMULT(MINVERSE('Useful matrices &amp; checks'!$G408:$H409),MMULT('SS Taylor expansion'!C$7:D$8,MMULT(MINVERSE('Useful matrices &amp; checks'!$G408:$H409),'Useful matrices &amp; checks'!$L408:$L409))))</f>
        <v>-4.7474509508028335</v>
      </c>
      <c r="R408" s="12">
        <f t="array" aca="1" ref="R408:R409" ca="1">-1*(MMULT(MINVERSE('Useful matrices &amp; checks'!$G408:$H409),'SS Taylor expansion'!E$4:E$5)-MMULT(MINVERSE('Useful matrices &amp; checks'!$G408:$H409),MMULT('SS Taylor expansion'!E$7:F$8,MMULT(MINVERSE('Useful matrices &amp; checks'!$G408:$H409),'Useful matrices &amp; checks'!$L408:$L409))))</f>
        <v>-10.408873525166067</v>
      </c>
      <c r="S408" s="12">
        <f t="array" aca="1" ref="S408:S409" ca="1">-1*(MMULT(MINVERSE('Useful matrices &amp; checks'!$G408:$H409),'SS Taylor expansion'!G$4:G$5)-MMULT(MINVERSE('Useful matrices &amp; checks'!$G408:$H409),MMULT('SS Taylor expansion'!G$7:H$8,MMULT(MINVERSE('Useful matrices &amp; checks'!$G408:$H409),'Useful matrices &amp; checks'!$L408:$L409))))</f>
        <v>0.24861167490616409</v>
      </c>
      <c r="T408" s="12">
        <f t="array" aca="1" ref="T408:T409" ca="1">-1*(MMULT(MINVERSE('Useful matrices &amp; checks'!$G408:$H409),'SS Taylor expansion'!I$4:I$5)-MMULT(MINVERSE('Useful matrices &amp; checks'!$G408:$H409),MMULT('SS Taylor expansion'!I$7:J$8,MMULT(MINVERSE('Useful matrices &amp; checks'!$G408:$H409),'Useful matrices &amp; checks'!$L408:$L409))))</f>
        <v>-0.29647399481315162</v>
      </c>
      <c r="U408" s="12">
        <f t="array" aca="1" ref="U408:U409" ca="1">-1*(MMULT(MINVERSE('Useful matrices &amp; checks'!$G408:$H409),'SS Taylor expansion'!K$4:K$5)-MMULT(MINVERSE('Useful matrices &amp; checks'!$G408:$H409),MMULT('SS Taylor expansion'!K$7:L$8,MMULT(MINVERSE('Useful matrices &amp; checks'!$G408:$H409),'Useful matrices &amp; checks'!$L408:$L409))))</f>
        <v>5.6644687968345533</v>
      </c>
      <c r="V408" s="12">
        <f t="array" aca="1" ref="V408:V409" ca="1">-1*(MMULT(MINVERSE('Useful matrices &amp; checks'!$G408:$H409),'SS Taylor expansion'!M$4:M$5)-MMULT(MINVERSE('Useful matrices &amp; checks'!$G408:$H409),MMULT('SS Taylor expansion'!M$7:N$8,MMULT(MINVERSE('Useful matrices &amp; checks'!$G408:$H409),'Useful matrices &amp; checks'!$L408:$L409))))</f>
        <v>3.0809243133409723</v>
      </c>
      <c r="W408" s="12"/>
      <c r="X408" s="12">
        <f t="array" aca="1" ref="X408:X409" ca="1">(MMULT(MINVERSE('Useful matrices &amp; checks'!$G408:$H409),MMULT('SS Taylor expansion'!C$7:D$8,MMULT(MINVERSE('Useful matrices &amp; checks'!$G408:$H409),'SS Taylor expansion'!C$4:C$5)))-MMULT(MINVERSE('Useful matrices &amp; checks'!$G408:$H409),MMULT('SS Taylor expansion'!C$7:D$8,MMULT(MINVERSE('Useful matrices &amp; checks'!$G408:$H409),MMULT('SS Taylor expansion'!C$7:D$8,MMULT(MINVERSE('Useful matrices &amp; checks'!$G408:$H409),'Useful matrices &amp; checks'!$L408:$L409))))))</f>
        <v>35.983812977295706</v>
      </c>
      <c r="Y408" s="12">
        <f t="array" aca="1" ref="Y408:Y409" ca="1">(MMULT(MINVERSE('Useful matrices &amp; checks'!$G408:$H409),MMULT('SS Taylor expansion'!E$7:F$8,MMULT(MINVERSE('Useful matrices &amp; checks'!$G408:$H409),'SS Taylor expansion'!E$4:E$5)))-MMULT(MINVERSE('Useful matrices &amp; checks'!$G408:$H409),MMULT('SS Taylor expansion'!E$7:F$8,MMULT(MINVERSE('Useful matrices &amp; checks'!$G408:$H409),MMULT('SS Taylor expansion'!E$7:F$8,MMULT(MINVERSE('Useful matrices &amp; checks'!$G408:$H409),'Useful matrices &amp; checks'!$L408:$L409))))))</f>
        <v>172.97911515289235</v>
      </c>
      <c r="Z408" s="12">
        <f t="array" aca="1" ref="Z408:Z409" ca="1">(MMULT(MINVERSE('Useful matrices &amp; checks'!$G408:$H409),MMULT('SS Taylor expansion'!G$7:H$8,MMULT(MINVERSE('Useful matrices &amp; checks'!$G408:$H409),'SS Taylor expansion'!G$4:G$5)))-MMULT(MINVERSE('Useful matrices &amp; checks'!$G408:$H409),MMULT('SS Taylor expansion'!G$7:H$8,MMULT(MINVERSE('Useful matrices &amp; checks'!$G408:$H409),MMULT('SS Taylor expansion'!G$7:H$8,MMULT(MINVERSE('Useful matrices &amp; checks'!$G408:$H409),'Useful matrices &amp; checks'!$L408:$L409))))))</f>
        <v>-0.45335933139187745</v>
      </c>
      <c r="AA408" s="12">
        <f t="array" aca="1" ref="AA408:AA409" ca="1">(MMULT(MINVERSE('Useful matrices &amp; checks'!$G408:$H409),MMULT('SS Taylor expansion'!I$7:J$8,MMULT(MINVERSE('Useful matrices &amp; checks'!$G408:$H409),'SS Taylor expansion'!I$4:I$5)))-MMULT(MINVERSE('Useful matrices &amp; checks'!$G408:$H409),MMULT('SS Taylor expansion'!I$7:J$8,MMULT(MINVERSE('Useful matrices &amp; checks'!$G408:$H409),MMULT('SS Taylor expansion'!I$7:J$8,MMULT(MINVERSE('Useful matrices &amp; checks'!$G408:$H409),'Useful matrices &amp; checks'!$L408:$L409))))))</f>
        <v>0.45898320686834115</v>
      </c>
      <c r="AB408" s="12">
        <f t="array" aca="1" ref="AB408:AB409" ca="1">(MMULT(MINVERSE('Useful matrices &amp; checks'!$G408:$H409),MMULT('SS Taylor expansion'!K$7:L$8,MMULT(MINVERSE('Useful matrices &amp; checks'!$G408:$H409),'SS Taylor expansion'!K$4:K$5)))-MMULT(MINVERSE('Useful matrices &amp; checks'!$G408:$H409),MMULT('SS Taylor expansion'!K$7:L$8,MMULT(MINVERSE('Useful matrices &amp; checks'!$G408:$H409),MMULT('SS Taylor expansion'!K$7:L$8,MMULT(MINVERSE('Useful matrices &amp; checks'!$G408:$H409),'Useful matrices &amp; checks'!$L408:$L409))))))</f>
        <v>-92.574434619724855</v>
      </c>
      <c r="AC408" s="12">
        <f t="array" aca="1" ref="AC408:AC409" ca="1">(MMULT(MINVERSE('Useful matrices &amp; checks'!$G408:$H409),MMULT('SS Taylor expansion'!M$7:N$8,MMULT(MINVERSE('Useful matrices &amp; checks'!$G408:$H409),'SS Taylor expansion'!M$4:M$5)))-MMULT(MINVERSE('Useful matrices &amp; checks'!$G408:$H409),MMULT('SS Taylor expansion'!M$7:N$8,MMULT(MINVERSE('Useful matrices &amp; checks'!$G408:$H409),MMULT('SS Taylor expansion'!M$7:N$8,MMULT(MINVERSE('Useful matrices &amp; checks'!$G408:$H409),'Useful matrices &amp; checks'!$L408:$L409))))))</f>
        <v>-32.61762473568853</v>
      </c>
      <c r="AD408" s="12"/>
      <c r="AE408" s="12">
        <f t="array" aca="1" ref="AE408:AE409" ca="1">Q406:Q407*(INDEX('Flow probs &amp; rates'!AE$6:AE$5999-'Flow probs &amp; rates'!AE$5:AE$5999,'Useful matrices &amp; checks'!$A406))+X406:X407*(INDEX('Flow probs &amp; rates'!AE$6:AE$5999-'Flow probs &amp; rates'!AE$5:AE$5999,'Useful matrices &amp; checks'!$A406))^2</f>
        <v>-4.4624843755786542E-3</v>
      </c>
      <c r="AF408" s="12">
        <f t="array" aca="1" ref="AF408:AF409" ca="1">R406:R407*(INDEX('Flow probs &amp; rates'!AF$6:AF$5999-'Flow probs &amp; rates'!AF$5:AF$5999,'Useful matrices &amp; checks'!$A406))+Y406:Y407*(INDEX('Flow probs &amp; rates'!AF$6:AF$5999-'Flow probs &amp; rates'!AF$5:AF$5999,'Useful matrices &amp; checks'!$A406))^2</f>
        <v>-7.2073698487821625E-3</v>
      </c>
      <c r="AG408" s="12">
        <f t="array" aca="1" ref="AG408:AG409" ca="1">S406:S407*(INDEX('Flow probs &amp; rates'!AG$6:AG$5999-'Flow probs &amp; rates'!AG$5:AG$5999,'Useful matrices &amp; checks'!$A406))+Z406:Z407*(INDEX('Flow probs &amp; rates'!AG$6:AG$5999-'Flow probs &amp; rates'!AG$5:AG$5999,'Useful matrices &amp; checks'!$A406))^2</f>
        <v>-6.695074655721462E-3</v>
      </c>
      <c r="AH408" s="12">
        <f t="array" aca="1" ref="AH408:AH409" ca="1">T406:T407*(INDEX('Flow probs &amp; rates'!AI$6:AI$5999-'Flow probs &amp; rates'!AI$5:AI$5999,'Useful matrices &amp; checks'!$A406))+AA406:AA407*(INDEX('Flow probs &amp; rates'!AI$6:AI$5999-'Flow probs &amp; rates'!AI$5:AI$5999,'Useful matrices &amp; checks'!$A406))^2</f>
        <v>2.4526062266405908E-3</v>
      </c>
      <c r="AI408" s="12">
        <f t="array" aca="1" ref="AI408:AI409" ca="1">U406:U407*(INDEX('Flow probs &amp; rates'!AJ$6:AJ$5999-'Flow probs &amp; rates'!AJ$5:AJ$5999,'Useful matrices &amp; checks'!$A406))+AB406:AB407*(INDEX('Flow probs &amp; rates'!AJ$6:AJ$5999-'Flow probs &amp; rates'!AJ$5:AJ$5999,'Useful matrices &amp; checks'!$A406))^2</f>
        <v>-1.3510170574420118E-2</v>
      </c>
      <c r="AJ408" s="12">
        <f t="array" aca="1" ref="AJ408:AJ409" ca="1">V406:V407*(INDEX('Flow probs &amp; rates'!AK$6:AK$5999-'Flow probs &amp; rates'!AK$5:AK$5999,'Useful matrices &amp; checks'!$A406))+AC406:AC407*(INDEX('Flow probs &amp; rates'!AK$6:AK$5999-'Flow probs &amp; rates'!AK$5:AK$5999,'Useful matrices &amp; checks'!$A406))^2</f>
        <v>4.5718535740803291E-3</v>
      </c>
      <c r="AK408" s="12"/>
      <c r="AL408" s="12"/>
      <c r="AM408" s="12">
        <f ca="1">'Useful matrices &amp; checks'!AO408</f>
        <v>-2.4740954811099392E-2</v>
      </c>
      <c r="AN408" s="12">
        <f t="shared" ca="1" si="14"/>
        <v>-2.4850639653781478E-2</v>
      </c>
      <c r="AO408" s="12">
        <f t="shared" ca="1" si="15"/>
        <v>1.0968484268208609E-4</v>
      </c>
    </row>
    <row r="409" spans="1:41" x14ac:dyDescent="0.35">
      <c r="P409" s="56"/>
      <c r="Q409" s="12">
        <f ca="1"/>
        <v>1.1421807375909765</v>
      </c>
      <c r="R409" s="12">
        <f ca="1"/>
        <v>0.17251068568307742</v>
      </c>
      <c r="S409" s="12">
        <f ca="1"/>
        <v>-5.9813038441193518E-2</v>
      </c>
      <c r="T409" s="12">
        <f ca="1"/>
        <v>-5.0779101924244785E-2</v>
      </c>
      <c r="U409" s="12">
        <f ca="1"/>
        <v>-9.3879649302082896E-2</v>
      </c>
      <c r="V409" s="12">
        <f ca="1"/>
        <v>0.52769069957256542</v>
      </c>
      <c r="W409" s="12"/>
      <c r="X409" s="12">
        <f ca="1"/>
        <v>-8.6572812386388112</v>
      </c>
      <c r="Y409" s="12">
        <f ca="1"/>
        <v>-2.8668564078264538</v>
      </c>
      <c r="Z409" s="12">
        <f ca="1"/>
        <v>0.10907291110303295</v>
      </c>
      <c r="AA409" s="12">
        <f ca="1"/>
        <v>7.8613151409023113E-2</v>
      </c>
      <c r="AB409" s="12">
        <f ca="1"/>
        <v>1.5342754577966846</v>
      </c>
      <c r="AC409" s="12">
        <f ca="1"/>
        <v>-5.5866407170859969</v>
      </c>
      <c r="AD409" s="12"/>
      <c r="AE409" s="12">
        <f ca="1"/>
        <v>1.0376791012568791E-3</v>
      </c>
      <c r="AF409" s="12">
        <f ca="1"/>
        <v>1.0477544273738178E-4</v>
      </c>
      <c r="AG409" s="12">
        <f ca="1"/>
        <v>1.5568321291199788E-3</v>
      </c>
      <c r="AH409" s="12">
        <f ca="1"/>
        <v>3.9221711816547663E-4</v>
      </c>
      <c r="AI409" s="12">
        <f ca="1"/>
        <v>1.964009247605907E-4</v>
      </c>
      <c r="AJ409" s="12">
        <f ca="1"/>
        <v>7.3112398314199249E-4</v>
      </c>
      <c r="AK409" s="12"/>
      <c r="AL409" s="12"/>
      <c r="AM409" s="12">
        <f ca="1">'Useful matrices &amp; checks'!AO409</f>
        <v>4.2438452499576167E-3</v>
      </c>
      <c r="AN409" s="12">
        <f t="shared" ca="1" si="14"/>
        <v>4.0190286991822997E-3</v>
      </c>
      <c r="AO409" s="12">
        <f t="shared" ca="1" si="15"/>
        <v>2.2481655077531693E-4</v>
      </c>
    </row>
    <row r="410" spans="1:41" x14ac:dyDescent="0.35">
      <c r="A410">
        <v>204</v>
      </c>
      <c r="P410" s="56" t="str">
        <f>INDEX('Flow probs &amp; rates'!$A$5:$A$5999,$A410)</f>
        <v>2007,4</v>
      </c>
      <c r="Q410" s="12">
        <f t="array" aca="1" ref="Q410:Q411" ca="1">-1*(MMULT(MINVERSE('Useful matrices &amp; checks'!$G410:$H411),'SS Taylor expansion'!C$4:C$5)-MMULT(MINVERSE('Useful matrices &amp; checks'!$G410:$H411),MMULT('SS Taylor expansion'!C$7:D$8,MMULT(MINVERSE('Useful matrices &amp; checks'!$G410:$H411),'Useful matrices &amp; checks'!$L410:$L411))))</f>
        <v>-4.8024854941554622</v>
      </c>
      <c r="R410" s="12">
        <f t="array" aca="1" ref="R410:R411" ca="1">-1*(MMULT(MINVERSE('Useful matrices &amp; checks'!$G410:$H411),'SS Taylor expansion'!E$4:E$5)-MMULT(MINVERSE('Useful matrices &amp; checks'!$G410:$H411),MMULT('SS Taylor expansion'!E$7:F$8,MMULT(MINVERSE('Useful matrices &amp; checks'!$G410:$H411),'Useful matrices &amp; checks'!$L410:$L411))))</f>
        <v>-10.859554856540791</v>
      </c>
      <c r="S410" s="12">
        <f t="array" aca="1" ref="S410:S411" ca="1">-1*(MMULT(MINVERSE('Useful matrices &amp; checks'!$G410:$H411),'SS Taylor expansion'!G$4:G$5)-MMULT(MINVERSE('Useful matrices &amp; checks'!$G410:$H411),MMULT('SS Taylor expansion'!G$7:H$8,MMULT(MINVERSE('Useful matrices &amp; checks'!$G410:$H411),'Useful matrices &amp; checks'!$L410:$L411))))</f>
        <v>0.22692148665917183</v>
      </c>
      <c r="T410" s="12">
        <f t="array" aca="1" ref="T410:T411" ca="1">-1*(MMULT(MINVERSE('Useful matrices &amp; checks'!$G410:$H411),'SS Taylor expansion'!I$4:I$5)-MMULT(MINVERSE('Useful matrices &amp; checks'!$G410:$H411),MMULT('SS Taylor expansion'!I$7:J$8,MMULT(MINVERSE('Useful matrices &amp; checks'!$G410:$H411),'Useful matrices &amp; checks'!$L410:$L411))))</f>
        <v>-0.28620163167237417</v>
      </c>
      <c r="U410" s="12">
        <f t="array" aca="1" ref="U410:U411" ca="1">-1*(MMULT(MINVERSE('Useful matrices &amp; checks'!$G410:$H411),'SS Taylor expansion'!K$4:K$5)-MMULT(MINVERSE('Useful matrices &amp; checks'!$G410:$H411),MMULT('SS Taylor expansion'!K$7:L$8,MMULT(MINVERSE('Useful matrices &amp; checks'!$G410:$H411),'Useful matrices &amp; checks'!$L410:$L411))))</f>
        <v>6.2002844869416212</v>
      </c>
      <c r="V410" s="12">
        <f t="array" aca="1" ref="V410:V411" ca="1">-1*(MMULT(MINVERSE('Useful matrices &amp; checks'!$G410:$H411),'SS Taylor expansion'!M$4:M$5)-MMULT(MINVERSE('Useful matrices &amp; checks'!$G410:$H411),MMULT('SS Taylor expansion'!M$7:N$8,MMULT(MINVERSE('Useful matrices &amp; checks'!$G410:$H411),'Useful matrices &amp; checks'!$L410:$L411))))</f>
        <v>3.4582958233603049</v>
      </c>
      <c r="W410" s="12"/>
      <c r="X410" s="12">
        <f t="array" aca="1" ref="X410:X411" ca="1">(MMULT(MINVERSE('Useful matrices &amp; checks'!$G410:$H411),MMULT('SS Taylor expansion'!C$7:D$8,MMULT(MINVERSE('Useful matrices &amp; checks'!$G410:$H411),'SS Taylor expansion'!C$4:C$5)))-MMULT(MINVERSE('Useful matrices &amp; checks'!$G410:$H411),MMULT('SS Taylor expansion'!C$7:D$8,MMULT(MINVERSE('Useful matrices &amp; checks'!$G410:$H411),MMULT('SS Taylor expansion'!C$7:D$8,MMULT(MINVERSE('Useful matrices &amp; checks'!$G410:$H411),'Useful matrices &amp; checks'!$L410:$L411))))))</f>
        <v>37.322014851554492</v>
      </c>
      <c r="Y410" s="12">
        <f t="array" aca="1" ref="Y410:Y411" ca="1">(MMULT(MINVERSE('Useful matrices &amp; checks'!$G410:$H411),MMULT('SS Taylor expansion'!E$7:F$8,MMULT(MINVERSE('Useful matrices &amp; checks'!$G410:$H411),'SS Taylor expansion'!E$4:E$5)))-MMULT(MINVERSE('Useful matrices &amp; checks'!$G410:$H411),MMULT('SS Taylor expansion'!E$7:F$8,MMULT(MINVERSE('Useful matrices &amp; checks'!$G410:$H411),MMULT('SS Taylor expansion'!E$7:F$8,MMULT(MINVERSE('Useful matrices &amp; checks'!$G410:$H411),'Useful matrices &amp; checks'!$L410:$L411))))))</f>
        <v>190.83454984600078</v>
      </c>
      <c r="Z410" s="12">
        <f t="array" aca="1" ref="Z410:Z411" ca="1">(MMULT(MINVERSE('Useful matrices &amp; checks'!$G410:$H411),MMULT('SS Taylor expansion'!G$7:H$8,MMULT(MINVERSE('Useful matrices &amp; checks'!$G410:$H411),'SS Taylor expansion'!G$4:G$5)))-MMULT(MINVERSE('Useful matrices &amp; checks'!$G410:$H411),MMULT('SS Taylor expansion'!G$7:H$8,MMULT(MINVERSE('Useful matrices &amp; checks'!$G410:$H411),MMULT('SS Taylor expansion'!G$7:H$8,MMULT(MINVERSE('Useful matrices &amp; checks'!$G410:$H411),'Useful matrices &amp; checks'!$L410:$L411))))))</f>
        <v>-0.40443271928130076</v>
      </c>
      <c r="AA410" s="12">
        <f t="array" aca="1" ref="AA410:AA411" ca="1">(MMULT(MINVERSE('Useful matrices &amp; checks'!$G410:$H411),MMULT('SS Taylor expansion'!I$7:J$8,MMULT(MINVERSE('Useful matrices &amp; checks'!$G410:$H411),'SS Taylor expansion'!I$4:I$5)))-MMULT(MINVERSE('Useful matrices &amp; checks'!$G410:$H411),MMULT('SS Taylor expansion'!I$7:J$8,MMULT(MINVERSE('Useful matrices &amp; checks'!$G410:$H411),MMULT('SS Taylor expansion'!I$7:J$8,MMULT(MINVERSE('Useful matrices &amp; checks'!$G410:$H411),'Useful matrices &amp; checks'!$L410:$L411))))))</f>
        <v>0.43653815782906852</v>
      </c>
      <c r="AB410" s="12">
        <f t="array" aca="1" ref="AB410:AB411" ca="1">(MMULT(MINVERSE('Useful matrices &amp; checks'!$G410:$H411),MMULT('SS Taylor expansion'!K$7:L$8,MMULT(MINVERSE('Useful matrices &amp; checks'!$G410:$H411),'SS Taylor expansion'!K$4:K$5)))-MMULT(MINVERSE('Useful matrices &amp; checks'!$G410:$H411),MMULT('SS Taylor expansion'!K$7:L$8,MMULT(MINVERSE('Useful matrices &amp; checks'!$G410:$H411),MMULT('SS Taylor expansion'!K$7:L$8,MMULT(MINVERSE('Useful matrices &amp; checks'!$G410:$H411),'Useful matrices &amp; checks'!$L410:$L411))))))</f>
        <v>-107.36403907952587</v>
      </c>
      <c r="AC410" s="12">
        <f t="array" aca="1" ref="AC410:AC411" ca="1">(MMULT(MINVERSE('Useful matrices &amp; checks'!$G410:$H411),MMULT('SS Taylor expansion'!M$7:N$8,MMULT(MINVERSE('Useful matrices &amp; checks'!$G410:$H411),'SS Taylor expansion'!M$4:M$5)))-MMULT(MINVERSE('Useful matrices &amp; checks'!$G410:$H411),MMULT('SS Taylor expansion'!M$7:N$8,MMULT(MINVERSE('Useful matrices &amp; checks'!$G410:$H411),MMULT('SS Taylor expansion'!M$7:N$8,MMULT(MINVERSE('Useful matrices &amp; checks'!$G410:$H411),'Useful matrices &amp; checks'!$L410:$L411))))))</f>
        <v>-39.1715934818519</v>
      </c>
      <c r="AD410" s="12"/>
      <c r="AE410" s="12">
        <f t="array" aca="1" ref="AE410:AE411" ca="1">Q408:Q409*(INDEX('Flow probs &amp; rates'!AE$6:AE$5999-'Flow probs &amp; rates'!AE$5:AE$5999,'Useful matrices &amp; checks'!$A408))+X408:X409*(INDEX('Flow probs &amp; rates'!AE$6:AE$5999-'Flow probs &amp; rates'!AE$5:AE$5999,'Useful matrices &amp; checks'!$A408))^2</f>
        <v>7.2947159602297224E-3</v>
      </c>
      <c r="AF410" s="12">
        <f t="array" aca="1" ref="AF410:AF411" ca="1">R408:R409*(INDEX('Flow probs &amp; rates'!AF$6:AF$5999-'Flow probs &amp; rates'!AF$5:AF$5999,'Useful matrices &amp; checks'!$A408))+Y408:Y409*(INDEX('Flow probs &amp; rates'!AF$6:AF$5999-'Flow probs &amp; rates'!AF$5:AF$5999,'Useful matrices &amp; checks'!$A408))^2</f>
        <v>-1.4983780144421025E-3</v>
      </c>
      <c r="AG410" s="12">
        <f t="array" aca="1" ref="AG410:AG411" ca="1">S408:S409*(INDEX('Flow probs &amp; rates'!AG$6:AG$5999-'Flow probs &amp; rates'!AG$5:AG$5999,'Useful matrices &amp; checks'!$A408))+Z408:Z409*(INDEX('Flow probs &amp; rates'!AG$6:AG$5999-'Flow probs &amp; rates'!AG$5:AG$5999,'Useful matrices &amp; checks'!$A408))^2</f>
        <v>3.0283307966071644E-3</v>
      </c>
      <c r="AH410" s="12">
        <f t="array" aca="1" ref="AH410:AH411" ca="1">T408:T409*(INDEX('Flow probs &amp; rates'!AI$6:AI$5999-'Flow probs &amp; rates'!AI$5:AI$5999,'Useful matrices &amp; checks'!$A408))+AA408:AA409*(INDEX('Flow probs &amp; rates'!AI$6:AI$5999-'Flow probs &amp; rates'!AI$5:AI$5999,'Useful matrices &amp; checks'!$A408))^2</f>
        <v>-1.1971626442917626E-4</v>
      </c>
      <c r="AI410" s="12">
        <f t="array" aca="1" ref="AI410:AI411" ca="1">U408:U409*(INDEX('Flow probs &amp; rates'!AJ$6:AJ$5999-'Flow probs &amp; rates'!AJ$5:AJ$5999,'Useful matrices &amp; checks'!$A408))+AB408:AB409*(INDEX('Flow probs &amp; rates'!AJ$6:AJ$5999-'Flow probs &amp; rates'!AJ$5:AJ$5999,'Useful matrices &amp; checks'!$A408))^2</f>
        <v>-8.5443491635417007E-3</v>
      </c>
      <c r="AJ410" s="12">
        <f t="array" aca="1" ref="AJ410:AJ411" ca="1">V408:V409*(INDEX('Flow probs &amp; rates'!AK$6:AK$5999-'Flow probs &amp; rates'!AK$5:AK$5999,'Useful matrices &amp; checks'!$A408))+AC408:AC409*(INDEX('Flow probs &amp; rates'!AK$6:AK$5999-'Flow probs &amp; rates'!AK$5:AK$5999,'Useful matrices &amp; checks'!$A408))^2</f>
        <v>-7.9585395674778587E-3</v>
      </c>
      <c r="AK410" s="12"/>
      <c r="AL410" s="12"/>
      <c r="AM410" s="12">
        <f ca="1">'Useful matrices &amp; checks'!AO410</f>
        <v>-8.3757536854763837E-3</v>
      </c>
      <c r="AN410" s="12">
        <f t="shared" ca="1" si="14"/>
        <v>-7.7979362530539529E-3</v>
      </c>
      <c r="AO410" s="12">
        <f t="shared" ca="1" si="15"/>
        <v>-5.7781743242243076E-4</v>
      </c>
    </row>
    <row r="411" spans="1:41" x14ac:dyDescent="0.35">
      <c r="Q411" s="12">
        <f ca="1"/>
        <v>1.1013813178260674</v>
      </c>
      <c r="R411" s="12">
        <f ca="1"/>
        <v>0.15880364520503851</v>
      </c>
      <c r="S411" s="12">
        <f ca="1"/>
        <v>-5.2041195402648448E-2</v>
      </c>
      <c r="T411" s="12">
        <f ca="1"/>
        <v>-4.4537589342686763E-2</v>
      </c>
      <c r="U411" s="12">
        <f ca="1"/>
        <v>-9.0669257703646366E-2</v>
      </c>
      <c r="V411" s="12">
        <f ca="1"/>
        <v>0.53816660061067489</v>
      </c>
      <c r="W411" s="12"/>
      <c r="X411" s="12">
        <f ca="1"/>
        <v>-8.5592699761725708</v>
      </c>
      <c r="Y411" s="12">
        <f ca="1"/>
        <v>-2.7906504959873639</v>
      </c>
      <c r="Z411" s="12">
        <f ca="1"/>
        <v>9.27508561714772E-2</v>
      </c>
      <c r="AA411" s="12">
        <f ca="1"/>
        <v>6.7932377227186591E-2</v>
      </c>
      <c r="AB411" s="12">
        <f ca="1"/>
        <v>1.5700275927512526</v>
      </c>
      <c r="AC411" s="12">
        <f ca="1"/>
        <v>-6.0957316497430192</v>
      </c>
      <c r="AD411" s="12"/>
      <c r="AE411" s="12">
        <f ca="1"/>
        <v>-1.755022672654019E-3</v>
      </c>
      <c r="AF411" s="12">
        <f ca="1"/>
        <v>2.4833255784970374E-5</v>
      </c>
      <c r="AG411" s="12">
        <f ca="1"/>
        <v>-7.2858069283544932E-4</v>
      </c>
      <c r="AH411" s="12">
        <f ca="1"/>
        <v>-2.0504612545428262E-5</v>
      </c>
      <c r="AI411" s="12">
        <f ca="1"/>
        <v>1.4160913083961137E-4</v>
      </c>
      <c r="AJ411" s="12">
        <f ca="1"/>
        <v>-1.3631127820158009E-3</v>
      </c>
      <c r="AK411" s="12"/>
      <c r="AL411" s="12"/>
      <c r="AM411" s="12">
        <f ca="1">'Useful matrices &amp; checks'!AO411</f>
        <v>-3.6004943893123316E-3</v>
      </c>
      <c r="AN411" s="12">
        <f t="shared" ca="1" si="14"/>
        <v>-3.7007783734261156E-3</v>
      </c>
      <c r="AO411" s="12">
        <f t="shared" ca="1" si="15"/>
        <v>1.0028398411378401E-4</v>
      </c>
    </row>
    <row r="412" spans="1:41" x14ac:dyDescent="0.35">
      <c r="A412">
        <v>205</v>
      </c>
      <c r="P412" s="56" t="str">
        <f>INDEX('Flow probs &amp; rates'!$A$5:$A$5999,$A412)</f>
        <v>2007,5</v>
      </c>
      <c r="Q412" s="12">
        <f t="array" aca="1" ref="Q412:Q413" ca="1">-1*(MMULT(MINVERSE('Useful matrices &amp; checks'!$G412:$H413),'SS Taylor expansion'!C$4:C$5)-MMULT(MINVERSE('Useful matrices &amp; checks'!$G412:$H413),MMULT('SS Taylor expansion'!C$7:D$8,MMULT(MINVERSE('Useful matrices &amp; checks'!$G412:$H413),'Useful matrices &amp; checks'!$L412:$L413))))</f>
        <v>-4.9553156512312349</v>
      </c>
      <c r="R412" s="12">
        <f t="array" aca="1" ref="R412:R413" ca="1">-1*(MMULT(MINVERSE('Useful matrices &amp; checks'!$G412:$H413),'SS Taylor expansion'!E$4:E$5)-MMULT(MINVERSE('Useful matrices &amp; checks'!$G412:$H413),MMULT('SS Taylor expansion'!E$7:F$8,MMULT(MINVERSE('Useful matrices &amp; checks'!$G412:$H413),'Useful matrices &amp; checks'!$L412:$L413))))</f>
        <v>-11.508931441471663</v>
      </c>
      <c r="S412" s="12">
        <f t="array" aca="1" ref="S412:S413" ca="1">-1*(MMULT(MINVERSE('Useful matrices &amp; checks'!$G412:$H413),'SS Taylor expansion'!G$4:G$5)-MMULT(MINVERSE('Useful matrices &amp; checks'!$G412:$H413),MMULT('SS Taylor expansion'!G$7:H$8,MMULT(MINVERSE('Useful matrices &amp; checks'!$G412:$H413),'Useful matrices &amp; checks'!$L412:$L413))))</f>
        <v>0.2186546650235901</v>
      </c>
      <c r="T412" s="12">
        <f t="array" aca="1" ref="T412:T413" ca="1">-1*(MMULT(MINVERSE('Useful matrices &amp; checks'!$G412:$H413),'SS Taylor expansion'!I$4:I$5)-MMULT(MINVERSE('Useful matrices &amp; checks'!$G412:$H413),MMULT('SS Taylor expansion'!I$7:J$8,MMULT(MINVERSE('Useful matrices &amp; checks'!$G412:$H413),'Useful matrices &amp; checks'!$L412:$L413))))</f>
        <v>-0.28918009793226451</v>
      </c>
      <c r="U412" s="12">
        <f t="array" aca="1" ref="U412:U413" ca="1">-1*(MMULT(MINVERSE('Useful matrices &amp; checks'!$G412:$H413),'SS Taylor expansion'!K$4:K$5)-MMULT(MINVERSE('Useful matrices &amp; checks'!$G412:$H413),MMULT('SS Taylor expansion'!K$7:L$8,MMULT(MINVERSE('Useful matrices &amp; checks'!$G412:$H413),'Useful matrices &amp; checks'!$L412:$L413))))</f>
        <v>6.1120658145536044</v>
      </c>
      <c r="V412" s="12">
        <f t="array" aca="1" ref="V412:V413" ca="1">-1*(MMULT(MINVERSE('Useful matrices &amp; checks'!$G412:$H413),'SS Taylor expansion'!M$4:M$5)-MMULT(MINVERSE('Useful matrices &amp; checks'!$G412:$H413),MMULT('SS Taylor expansion'!M$7:N$8,MMULT(MINVERSE('Useful matrices &amp; checks'!$G412:$H413),'Useful matrices &amp; checks'!$L412:$L413))))</f>
        <v>3.4804387563651336</v>
      </c>
      <c r="W412" s="12"/>
      <c r="X412" s="12">
        <f t="array" aca="1" ref="X412:X413" ca="1">(MMULT(MINVERSE('Useful matrices &amp; checks'!$G412:$H413),MMULT('SS Taylor expansion'!C$7:D$8,MMULT(MINVERSE('Useful matrices &amp; checks'!$G412:$H413),'SS Taylor expansion'!C$4:C$5)))-MMULT(MINVERSE('Useful matrices &amp; checks'!$G412:$H413),MMULT('SS Taylor expansion'!C$7:D$8,MMULT(MINVERSE('Useful matrices &amp; checks'!$G412:$H413),MMULT('SS Taylor expansion'!C$7:D$8,MMULT(MINVERSE('Useful matrices &amp; checks'!$G412:$H413),'Useful matrices &amp; checks'!$L412:$L413))))))</f>
        <v>38.679198836788288</v>
      </c>
      <c r="Y412" s="12">
        <f t="array" aca="1" ref="Y412:Y413" ca="1">(MMULT(MINVERSE('Useful matrices &amp; checks'!$G412:$H413),MMULT('SS Taylor expansion'!E$7:F$8,MMULT(MINVERSE('Useful matrices &amp; checks'!$G412:$H413),'SS Taylor expansion'!E$4:E$5)))-MMULT(MINVERSE('Useful matrices &amp; checks'!$G412:$H413),MMULT('SS Taylor expansion'!E$7:F$8,MMULT(MINVERSE('Useful matrices &amp; checks'!$G412:$H413),MMULT('SS Taylor expansion'!E$7:F$8,MMULT(MINVERSE('Useful matrices &amp; checks'!$G412:$H413),'Useful matrices &amp; checks'!$L412:$L413))))))</f>
        <v>208.64348482041004</v>
      </c>
      <c r="Z412" s="12">
        <f t="array" aca="1" ref="Z412:Z413" ca="1">(MMULT(MINVERSE('Useful matrices &amp; checks'!$G412:$H413),MMULT('SS Taylor expansion'!G$7:H$8,MMULT(MINVERSE('Useful matrices &amp; checks'!$G412:$H413),'SS Taylor expansion'!G$4:G$5)))-MMULT(MINVERSE('Useful matrices &amp; checks'!$G412:$H413),MMULT('SS Taylor expansion'!G$7:H$8,MMULT(MINVERSE('Useful matrices &amp; checks'!$G412:$H413),MMULT('SS Taylor expansion'!G$7:H$8,MMULT(MINVERSE('Useful matrices &amp; checks'!$G412:$H413),'Useful matrices &amp; checks'!$L412:$L413))))))</f>
        <v>-0.39796477281252651</v>
      </c>
      <c r="AA412" s="12">
        <f t="array" aca="1" ref="AA412:AA413" ca="1">(MMULT(MINVERSE('Useful matrices &amp; checks'!$G412:$H413),MMULT('SS Taylor expansion'!I$7:J$8,MMULT(MINVERSE('Useful matrices &amp; checks'!$G412:$H413),'SS Taylor expansion'!I$4:I$5)))-MMULT(MINVERSE('Useful matrices &amp; checks'!$G412:$H413),MMULT('SS Taylor expansion'!I$7:J$8,MMULT(MINVERSE('Useful matrices &amp; checks'!$G412:$H413),MMULT('SS Taylor expansion'!I$7:J$8,MMULT(MINVERSE('Useful matrices &amp; checks'!$G412:$H413),'Useful matrices &amp; checks'!$L412:$L413))))))</f>
        <v>0.44927048693535498</v>
      </c>
      <c r="AB412" s="12">
        <f t="array" aca="1" ref="AB412:AB413" ca="1">(MMULT(MINVERSE('Useful matrices &amp; checks'!$G412:$H413),MMULT('SS Taylor expansion'!K$7:L$8,MMULT(MINVERSE('Useful matrices &amp; checks'!$G412:$H413),'SS Taylor expansion'!K$4:K$5)))-MMULT(MINVERSE('Useful matrices &amp; checks'!$G412:$H413),MMULT('SS Taylor expansion'!K$7:L$8,MMULT(MINVERSE('Useful matrices &amp; checks'!$G412:$H413),MMULT('SS Taylor expansion'!K$7:L$8,MMULT(MINVERSE('Useful matrices &amp; checks'!$G412:$H413),'Useful matrices &amp; checks'!$L412:$L413))))))</f>
        <v>-109.17599488390533</v>
      </c>
      <c r="AC412" s="12">
        <f t="array" aca="1" ref="AC412:AC413" ca="1">(MMULT(MINVERSE('Useful matrices &amp; checks'!$G412:$H413),MMULT('SS Taylor expansion'!M$7:N$8,MMULT(MINVERSE('Useful matrices &amp; checks'!$G412:$H413),'SS Taylor expansion'!M$4:M$5)))-MMULT(MINVERSE('Useful matrices &amp; checks'!$G412:$H413),MMULT('SS Taylor expansion'!M$7:N$8,MMULT(MINVERSE('Useful matrices &amp; checks'!$G412:$H413),MMULT('SS Taylor expansion'!M$7:N$8,MMULT(MINVERSE('Useful matrices &amp; checks'!$G412:$H413),'Useful matrices &amp; checks'!$L412:$L413))))))</f>
        <v>-41.336599051435584</v>
      </c>
      <c r="AD412" s="12"/>
      <c r="AE412" s="12">
        <f t="array" aca="1" ref="AE412:AE413" ca="1">Q410:Q411*(INDEX('Flow probs &amp; rates'!AE$6:AE$5999-'Flow probs &amp; rates'!AE$5:AE$5999,'Useful matrices &amp; checks'!$A410))+X410:X411*(INDEX('Flow probs &amp; rates'!AE$6:AE$5999-'Flow probs &amp; rates'!AE$5:AE$5999,'Useful matrices &amp; checks'!$A410))^2</f>
        <v>4.2166113265570274E-3</v>
      </c>
      <c r="AF412" s="12">
        <f t="array" aca="1" ref="AF412:AF413" ca="1">R410:R411*(INDEX('Flow probs &amp; rates'!AF$6:AF$5999-'Flow probs &amp; rates'!AF$5:AF$5999,'Useful matrices &amp; checks'!$A410))+Y410:Y411*(INDEX('Flow probs &amp; rates'!AF$6:AF$5999-'Flow probs &amp; rates'!AF$5:AF$5999,'Useful matrices &amp; checks'!$A410))^2</f>
        <v>1.1686842127922913E-2</v>
      </c>
      <c r="AG412" s="12">
        <f t="array" aca="1" ref="AG412:AG413" ca="1">S410:S411*(INDEX('Flow probs &amp; rates'!AG$6:AG$5999-'Flow probs &amp; rates'!AG$5:AG$5999,'Useful matrices &amp; checks'!$A410))+Z410:Z411*(INDEX('Flow probs &amp; rates'!AG$6:AG$5999-'Flow probs &amp; rates'!AG$5:AG$5999,'Useful matrices &amp; checks'!$A410))^2</f>
        <v>-4.2724124166789839E-5</v>
      </c>
      <c r="AH412" s="12">
        <f t="array" aca="1" ref="AH412:AH413" ca="1">T410:T411*(INDEX('Flow probs &amp; rates'!AI$6:AI$5999-'Flow probs &amp; rates'!AI$5:AI$5999,'Useful matrices &amp; checks'!$A410))+AA410:AA411*(INDEX('Flow probs &amp; rates'!AI$6:AI$5999-'Flow probs &amp; rates'!AI$5:AI$5999,'Useful matrices &amp; checks'!$A410))^2</f>
        <v>3.4079754667288653E-3</v>
      </c>
      <c r="AI412" s="12">
        <f t="array" aca="1" ref="AI412:AI413" ca="1">U410:U411*(INDEX('Flow probs &amp; rates'!AJ$6:AJ$5999-'Flow probs &amp; rates'!AJ$5:AJ$5999,'Useful matrices &amp; checks'!$A410))+AB410:AB411*(INDEX('Flow probs &amp; rates'!AJ$6:AJ$5999-'Flow probs &amp; rates'!AJ$5:AJ$5999,'Useful matrices &amp; checks'!$A410))^2</f>
        <v>1.0140229269896216E-3</v>
      </c>
      <c r="AJ412" s="12">
        <f t="array" aca="1" ref="AJ412:AJ413" ca="1">V410:V411*(INDEX('Flow probs &amp; rates'!AK$6:AK$5999-'Flow probs &amp; rates'!AK$5:AK$5999,'Useful matrices &amp; checks'!$A410))+AC410:AC411*(INDEX('Flow probs &amp; rates'!AK$6:AK$5999-'Flow probs &amp; rates'!AK$5:AK$5999,'Useful matrices &amp; checks'!$A410))^2</f>
        <v>-3.5575398079235876E-3</v>
      </c>
      <c r="AK412" s="12"/>
      <c r="AL412" s="12"/>
      <c r="AM412" s="12">
        <f ca="1">'Useful matrices &amp; checks'!AO412</f>
        <v>1.6871806817901791E-2</v>
      </c>
      <c r="AN412" s="12">
        <f t="shared" ca="1" si="14"/>
        <v>1.672518791610805E-2</v>
      </c>
      <c r="AO412" s="12">
        <f t="shared" ca="1" si="15"/>
        <v>1.4661890179374151E-4</v>
      </c>
    </row>
    <row r="413" spans="1:41" x14ac:dyDescent="0.35">
      <c r="P413" s="56"/>
      <c r="Q413" s="12">
        <f ca="1"/>
        <v>1.1554497458498583</v>
      </c>
      <c r="R413" s="12">
        <f ca="1"/>
        <v>0.1691596592921234</v>
      </c>
      <c r="S413" s="12">
        <f ca="1"/>
        <v>-5.0984537598047691E-2</v>
      </c>
      <c r="T413" s="12">
        <f ca="1"/>
        <v>-4.352032114014482E-2</v>
      </c>
      <c r="U413" s="12">
        <f ca="1"/>
        <v>-8.983587885798669E-2</v>
      </c>
      <c r="V413" s="12">
        <f ca="1"/>
        <v>0.52379058402938949</v>
      </c>
      <c r="W413" s="12"/>
      <c r="X413" s="12">
        <f ca="1"/>
        <v>-9.0189755025068266</v>
      </c>
      <c r="Y413" s="12">
        <f ca="1"/>
        <v>-3.0666670476949842</v>
      </c>
      <c r="Z413" s="12">
        <f ca="1"/>
        <v>9.2794955552261943E-2</v>
      </c>
      <c r="AA413" s="12">
        <f ca="1"/>
        <v>6.7613214083618242E-2</v>
      </c>
      <c r="AB413" s="12">
        <f ca="1"/>
        <v>1.6046819108584836</v>
      </c>
      <c r="AC413" s="12">
        <f ca="1"/>
        <v>-6.2209746743403596</v>
      </c>
      <c r="AD413" s="12"/>
      <c r="AE413" s="12">
        <f ca="1"/>
        <v>-9.670194621629744E-4</v>
      </c>
      <c r="AF413" s="12">
        <f ca="1"/>
        <v>-1.7090140022932315E-4</v>
      </c>
      <c r="AG413" s="12">
        <f ca="1"/>
        <v>9.7981664359110076E-6</v>
      </c>
      <c r="AH413" s="12">
        <f ca="1"/>
        <v>5.3033594162339801E-4</v>
      </c>
      <c r="AI413" s="12">
        <f ca="1"/>
        <v>-1.4828465738671109E-5</v>
      </c>
      <c r="AJ413" s="12">
        <f ca="1"/>
        <v>-5.5361056507510981E-4</v>
      </c>
      <c r="AK413" s="12"/>
      <c r="AL413" s="12"/>
      <c r="AM413" s="12">
        <f ca="1">'Useful matrices &amp; checks'!AO413</f>
        <v>-1.1870325017044429E-3</v>
      </c>
      <c r="AN413" s="12">
        <f t="shared" ca="1" si="14"/>
        <v>-1.1662257851467695E-3</v>
      </c>
      <c r="AO413" s="12">
        <f t="shared" ca="1" si="15"/>
        <v>-2.080671655767339E-5</v>
      </c>
    </row>
    <row r="414" spans="1:41" x14ac:dyDescent="0.35">
      <c r="A414">
        <v>206</v>
      </c>
      <c r="P414" s="56" t="str">
        <f>INDEX('Flow probs &amp; rates'!$A$5:$A$5999,$A414)</f>
        <v>2007,6</v>
      </c>
      <c r="Q414" s="12">
        <f t="array" aca="1" ref="Q414:Q415" ca="1">-1*(MMULT(MINVERSE('Useful matrices &amp; checks'!$G414:$H415),'SS Taylor expansion'!C$4:C$5)-MMULT(MINVERSE('Useful matrices &amp; checks'!$G414:$H415),MMULT('SS Taylor expansion'!C$7:D$8,MMULT(MINVERSE('Useful matrices &amp; checks'!$G414:$H415),'Useful matrices &amp; checks'!$L414:$L415))))</f>
        <v>-5.0455671355154834</v>
      </c>
      <c r="R414" s="12">
        <f t="array" aca="1" ref="R414:R415" ca="1">-1*(MMULT(MINVERSE('Useful matrices &amp; checks'!$G414:$H415),'SS Taylor expansion'!E$4:E$5)-MMULT(MINVERSE('Useful matrices &amp; checks'!$G414:$H415),MMULT('SS Taylor expansion'!E$7:F$8,MMULT(MINVERSE('Useful matrices &amp; checks'!$G414:$H415),'Useful matrices &amp; checks'!$L414:$L415))))</f>
        <v>-10.626739496462653</v>
      </c>
      <c r="S414" s="12">
        <f t="array" aca="1" ref="S414:S415" ca="1">-1*(MMULT(MINVERSE('Useful matrices &amp; checks'!$G414:$H415),'SS Taylor expansion'!G$4:G$5)-MMULT(MINVERSE('Useful matrices &amp; checks'!$G414:$H415),MMULT('SS Taylor expansion'!G$7:H$8,MMULT(MINVERSE('Useful matrices &amp; checks'!$G414:$H415),'Useful matrices &amp; checks'!$L414:$L415))))</f>
        <v>0.27606848519825022</v>
      </c>
      <c r="T414" s="12">
        <f t="array" aca="1" ref="T414:T415" ca="1">-1*(MMULT(MINVERSE('Useful matrices &amp; checks'!$G414:$H415),'SS Taylor expansion'!I$4:I$5)-MMULT(MINVERSE('Useful matrices &amp; checks'!$G414:$H415),MMULT('SS Taylor expansion'!I$7:J$8,MMULT(MINVERSE('Useful matrices &amp; checks'!$G414:$H415),'Useful matrices &amp; checks'!$L414:$L415))))</f>
        <v>-0.30537415476478669</v>
      </c>
      <c r="U414" s="12">
        <f t="array" aca="1" ref="U414:U415" ca="1">-1*(MMULT(MINVERSE('Useful matrices &amp; checks'!$G414:$H415),'SS Taylor expansion'!K$4:K$5)-MMULT(MINVERSE('Useful matrices &amp; checks'!$G414:$H415),MMULT('SS Taylor expansion'!K$7:L$8,MMULT(MINVERSE('Useful matrices &amp; checks'!$G414:$H415),'Useful matrices &amp; checks'!$L414:$L415))))</f>
        <v>7.5949641567379036</v>
      </c>
      <c r="V414" s="12">
        <f t="array" aca="1" ref="V414:V415" ca="1">-1*(MMULT(MINVERSE('Useful matrices &amp; checks'!$G414:$H415),'SS Taylor expansion'!M$4:M$5)-MMULT(MINVERSE('Useful matrices &amp; checks'!$G414:$H415),MMULT('SS Taylor expansion'!M$7:N$8,MMULT(MINVERSE('Useful matrices &amp; checks'!$G414:$H415),'Useful matrices &amp; checks'!$L414:$L415))))</f>
        <v>3.9888814483577084</v>
      </c>
      <c r="W414" s="12"/>
      <c r="X414" s="12">
        <f t="array" aca="1" ref="X414:X415" ca="1">(MMULT(MINVERSE('Useful matrices &amp; checks'!$G414:$H415),MMULT('SS Taylor expansion'!C$7:D$8,MMULT(MINVERSE('Useful matrices &amp; checks'!$G414:$H415),'SS Taylor expansion'!C$4:C$5)))-MMULT(MINVERSE('Useful matrices &amp; checks'!$G414:$H415),MMULT('SS Taylor expansion'!C$7:D$8,MMULT(MINVERSE('Useful matrices &amp; checks'!$G414:$H415),MMULT('SS Taylor expansion'!C$7:D$8,MMULT(MINVERSE('Useful matrices &amp; checks'!$G414:$H415),'Useful matrices &amp; checks'!$L414:$L415))))))</f>
        <v>45.04540219641553</v>
      </c>
      <c r="Y414" s="12">
        <f t="array" aca="1" ref="Y414:Y415" ca="1">(MMULT(MINVERSE('Useful matrices &amp; checks'!$G414:$H415),MMULT('SS Taylor expansion'!E$7:F$8,MMULT(MINVERSE('Useful matrices &amp; checks'!$G414:$H415),'SS Taylor expansion'!E$4:E$5)))-MMULT(MINVERSE('Useful matrices &amp; checks'!$G414:$H415),MMULT('SS Taylor expansion'!E$7:F$8,MMULT(MINVERSE('Useful matrices &amp; checks'!$G414:$H415),MMULT('SS Taylor expansion'!E$7:F$8,MMULT(MINVERSE('Useful matrices &amp; checks'!$G414:$H415),'Useful matrices &amp; checks'!$L414:$L415))))))</f>
        <v>199.81613737132687</v>
      </c>
      <c r="Z414" s="12">
        <f t="array" aca="1" ref="Z414:Z415" ca="1">(MMULT(MINVERSE('Useful matrices &amp; checks'!$G414:$H415),MMULT('SS Taylor expansion'!G$7:H$8,MMULT(MINVERSE('Useful matrices &amp; checks'!$G414:$H415),'SS Taylor expansion'!G$4:G$5)))-MMULT(MINVERSE('Useful matrices &amp; checks'!$G414:$H415),MMULT('SS Taylor expansion'!G$7:H$8,MMULT(MINVERSE('Useful matrices &amp; checks'!$G414:$H415),MMULT('SS Taylor expansion'!G$7:H$8,MMULT(MINVERSE('Useful matrices &amp; checks'!$G414:$H415),'Useful matrices &amp; checks'!$L414:$L415))))))</f>
        <v>-0.5335056287824943</v>
      </c>
      <c r="AA414" s="12">
        <f t="array" aca="1" ref="AA414:AA415" ca="1">(MMULT(MINVERSE('Useful matrices &amp; checks'!$G414:$H415),MMULT('SS Taylor expansion'!I$7:J$8,MMULT(MINVERSE('Useful matrices &amp; checks'!$G414:$H415),'SS Taylor expansion'!I$4:I$5)))-MMULT(MINVERSE('Useful matrices &amp; checks'!$G414:$H415),MMULT('SS Taylor expansion'!I$7:J$8,MMULT(MINVERSE('Useful matrices &amp; checks'!$G414:$H415),MMULT('SS Taylor expansion'!I$7:J$8,MMULT(MINVERSE('Useful matrices &amp; checks'!$G414:$H415),'Useful matrices &amp; checks'!$L414:$L415))))))</f>
        <v>0.53597335027602844</v>
      </c>
      <c r="AB414" s="12">
        <f t="array" aca="1" ref="AB414:AB415" ca="1">(MMULT(MINVERSE('Useful matrices &amp; checks'!$G414:$H415),MMULT('SS Taylor expansion'!K$7:L$8,MMULT(MINVERSE('Useful matrices &amp; checks'!$G414:$H415),'SS Taylor expansion'!K$4:K$5)))-MMULT(MINVERSE('Useful matrices &amp; checks'!$G414:$H415),MMULT('SS Taylor expansion'!K$7:L$8,MMULT(MINVERSE('Useful matrices &amp; checks'!$G414:$H415),MMULT('SS Taylor expansion'!K$7:L$8,MMULT(MINVERSE('Useful matrices &amp; checks'!$G414:$H415),'Useful matrices &amp; checks'!$L414:$L415))))))</f>
        <v>-141.46206306143881</v>
      </c>
      <c r="AC414" s="12">
        <f t="array" aca="1" ref="AC414:AC415" ca="1">(MMULT(MINVERSE('Useful matrices &amp; checks'!$G414:$H415),MMULT('SS Taylor expansion'!M$7:N$8,MMULT(MINVERSE('Useful matrices &amp; checks'!$G414:$H415),'SS Taylor expansion'!M$4:M$5)))-MMULT(MINVERSE('Useful matrices &amp; checks'!$G414:$H415),MMULT('SS Taylor expansion'!M$7:N$8,MMULT(MINVERSE('Useful matrices &amp; checks'!$G414:$H415),MMULT('SS Taylor expansion'!M$7:N$8,MMULT(MINVERSE('Useful matrices &amp; checks'!$G414:$H415),'Useful matrices &amp; checks'!$L414:$L415))))))</f>
        <v>-46.392943152410638</v>
      </c>
      <c r="AD414" s="12"/>
      <c r="AE414" s="12">
        <f t="array" aca="1" ref="AE414:AE415" ca="1">Q412:Q413*(INDEX('Flow probs &amp; rates'!AE$6:AE$5999-'Flow probs &amp; rates'!AE$5:AE$5999,'Useful matrices &amp; checks'!$A412))+X412:X413*(INDEX('Flow probs &amp; rates'!AE$6:AE$5999-'Flow probs &amp; rates'!AE$5:AE$5999,'Useful matrices &amp; checks'!$A412))^2</f>
        <v>-6.0455347312077063E-3</v>
      </c>
      <c r="AF414" s="12">
        <f t="array" aca="1" ref="AF414:AF415" ca="1">R412:R413*(INDEX('Flow probs &amp; rates'!AF$6:AF$5999-'Flow probs &amp; rates'!AF$5:AF$5999,'Useful matrices &amp; checks'!$A412))+Y412:Y413*(INDEX('Flow probs &amp; rates'!AF$6:AF$5999-'Flow probs &amp; rates'!AF$5:AF$5999,'Useful matrices &amp; checks'!$A412))^2</f>
        <v>-2.0161747223303644E-2</v>
      </c>
      <c r="AG414" s="12">
        <f t="array" aca="1" ref="AG414:AG415" ca="1">S412:S413*(INDEX('Flow probs &amp; rates'!AG$6:AG$5999-'Flow probs &amp; rates'!AG$5:AG$5999,'Useful matrices &amp; checks'!$A412))+Z412:Z413*(INDEX('Flow probs &amp; rates'!AG$6:AG$5999-'Flow probs &amp; rates'!AG$5:AG$5999,'Useful matrices &amp; checks'!$A412))^2</f>
        <v>-1.25906360406004E-2</v>
      </c>
      <c r="AH414" s="12">
        <f t="array" aca="1" ref="AH414:AH415" ca="1">T412:T413*(INDEX('Flow probs &amp; rates'!AI$6:AI$5999-'Flow probs &amp; rates'!AI$5:AI$5999,'Useful matrices &amp; checks'!$A412))+AA412:AA413*(INDEX('Flow probs &amp; rates'!AI$6:AI$5999-'Flow probs &amp; rates'!AI$5:AI$5999,'Useful matrices &amp; checks'!$A412))^2</f>
        <v>-2.7016646125080498E-3</v>
      </c>
      <c r="AI414" s="12">
        <f t="array" aca="1" ref="AI414:AI415" ca="1">U412:U413*(INDEX('Flow probs &amp; rates'!AJ$6:AJ$5999-'Flow probs &amp; rates'!AJ$5:AJ$5999,'Useful matrices &amp; checks'!$A412))+AB412:AB413*(INDEX('Flow probs &amp; rates'!AJ$6:AJ$5999-'Flow probs &amp; rates'!AJ$5:AJ$5999,'Useful matrices &amp; checks'!$A412))^2</f>
        <v>-1.7928749366233475E-2</v>
      </c>
      <c r="AJ414" s="12">
        <f t="array" aca="1" ref="AJ414:AJ415" ca="1">V412:V413*(INDEX('Flow probs &amp; rates'!AK$6:AK$5999-'Flow probs &amp; rates'!AK$5:AK$5999,'Useful matrices &amp; checks'!$A412))+AC412:AC413*(INDEX('Flow probs &amp; rates'!AK$6:AK$5999-'Flow probs &amp; rates'!AK$5:AK$5999,'Useful matrices &amp; checks'!$A412))^2</f>
        <v>-8.1623363678835891E-3</v>
      </c>
      <c r="AK414" s="12"/>
      <c r="AL414" s="12"/>
      <c r="AM414" s="12">
        <f ca="1">'Useful matrices &amp; checks'!AO414</f>
        <v>-6.9683790190129935E-2</v>
      </c>
      <c r="AN414" s="12">
        <f t="shared" ca="1" si="14"/>
        <v>-6.7590668341736868E-2</v>
      </c>
      <c r="AO414" s="12">
        <f t="shared" ca="1" si="15"/>
        <v>-2.0931218483930675E-3</v>
      </c>
    </row>
    <row r="415" spans="1:41" x14ac:dyDescent="0.35">
      <c r="Q415" s="12">
        <f ca="1"/>
        <v>1.0921736212626223</v>
      </c>
      <c r="R415" s="12">
        <f ca="1"/>
        <v>0.10024498609678324</v>
      </c>
      <c r="S415" s="12">
        <f ca="1"/>
        <v>-5.9758340162221452E-2</v>
      </c>
      <c r="T415" s="12">
        <f ca="1"/>
        <v>-5.4273430197262433E-2</v>
      </c>
      <c r="U415" s="12">
        <f ca="1"/>
        <v>-7.1645406999126401E-2</v>
      </c>
      <c r="V415" s="12">
        <f ca="1"/>
        <v>0.70893451680397779</v>
      </c>
      <c r="W415" s="12"/>
      <c r="X415" s="12">
        <f ca="1"/>
        <v>-9.7506184570992041</v>
      </c>
      <c r="Y415" s="12">
        <f ca="1"/>
        <v>-1.8849211387339659</v>
      </c>
      <c r="Z415" s="12">
        <f ca="1"/>
        <v>0.11548370260498758</v>
      </c>
      <c r="AA415" s="12">
        <f ca="1"/>
        <v>9.5257282778906729E-2</v>
      </c>
      <c r="AB415" s="12">
        <f ca="1"/>
        <v>1.3344509432584306</v>
      </c>
      <c r="AC415" s="12">
        <f ca="1"/>
        <v>-8.2453086567438216</v>
      </c>
      <c r="AD415" s="12"/>
      <c r="AE415" s="12">
        <f ca="1"/>
        <v>1.4096602639157433E-3</v>
      </c>
      <c r="AF415" s="12">
        <f ca="1"/>
        <v>2.9633978691872778E-4</v>
      </c>
      <c r="AG415" s="12">
        <f ca="1"/>
        <v>2.9358063617168635E-3</v>
      </c>
      <c r="AH415" s="12">
        <f ca="1"/>
        <v>-4.0658853216397943E-4</v>
      </c>
      <c r="AI415" s="12">
        <f ca="1"/>
        <v>2.6351891570031957E-4</v>
      </c>
      <c r="AJ415" s="12">
        <f ca="1"/>
        <v>-1.2283953927817778E-3</v>
      </c>
      <c r="AK415" s="12"/>
      <c r="AL415" s="12"/>
      <c r="AM415" s="12">
        <f ca="1">'Useful matrices &amp; checks'!AO415</f>
        <v>2.9100776916860041E-3</v>
      </c>
      <c r="AN415" s="12">
        <f t="shared" ca="1" si="14"/>
        <v>3.270341403305896E-3</v>
      </c>
      <c r="AO415" s="12">
        <f t="shared" ca="1" si="15"/>
        <v>-3.6026371161989191E-4</v>
      </c>
    </row>
    <row r="416" spans="1:41" x14ac:dyDescent="0.35">
      <c r="A416">
        <v>207</v>
      </c>
      <c r="P416" s="56" t="str">
        <f>INDEX('Flow probs &amp; rates'!$A$5:$A$5999,$A416)</f>
        <v>2007,7</v>
      </c>
      <c r="Q416" s="12">
        <f t="array" aca="1" ref="Q416:Q417" ca="1">-1*(MMULT(MINVERSE('Useful matrices &amp; checks'!$G416:$H417),'SS Taylor expansion'!C$4:C$5)-MMULT(MINVERSE('Useful matrices &amp; checks'!$G416:$H417),MMULT('SS Taylor expansion'!C$7:D$8,MMULT(MINVERSE('Useful matrices &amp; checks'!$G416:$H417),'Useful matrices &amp; checks'!$L416:$L417))))</f>
        <v>-5.4204543194340937</v>
      </c>
      <c r="R416" s="12">
        <f t="array" aca="1" ref="R416:R417" ca="1">-1*(MMULT(MINVERSE('Useful matrices &amp; checks'!$G416:$H417),'SS Taylor expansion'!E$4:E$5)-MMULT(MINVERSE('Useful matrices &amp; checks'!$G416:$H417),MMULT('SS Taylor expansion'!E$7:F$8,MMULT(MINVERSE('Useful matrices &amp; checks'!$G416:$H417),'Useful matrices &amp; checks'!$L416:$L417))))</f>
        <v>-11.909005499219658</v>
      </c>
      <c r="S416" s="12">
        <f t="array" aca="1" ref="S416:S417" ca="1">-1*(MMULT(MINVERSE('Useful matrices &amp; checks'!$G416:$H417),'SS Taylor expansion'!G$4:G$5)-MMULT(MINVERSE('Useful matrices &amp; checks'!$G416:$H417),MMULT('SS Taylor expansion'!G$7:H$8,MMULT(MINVERSE('Useful matrices &amp; checks'!$G416:$H417),'Useful matrices &amp; checks'!$L416:$L417))))</f>
        <v>0.24205409707600128</v>
      </c>
      <c r="T416" s="12">
        <f t="array" aca="1" ref="T416:T417" ca="1">-1*(MMULT(MINVERSE('Useful matrices &amp; checks'!$G416:$H417),'SS Taylor expansion'!I$4:I$5)-MMULT(MINVERSE('Useful matrices &amp; checks'!$G416:$H417),MMULT('SS Taylor expansion'!I$7:J$8,MMULT(MINVERSE('Useful matrices &amp; checks'!$G416:$H417),'Useful matrices &amp; checks'!$L416:$L417))))</f>
        <v>-0.28975069331797071</v>
      </c>
      <c r="U416" s="12">
        <f t="array" aca="1" ref="U416:U417" ca="1">-1*(MMULT(MINVERSE('Useful matrices &amp; checks'!$G416:$H417),'SS Taylor expansion'!K$4:K$5)-MMULT(MINVERSE('Useful matrices &amp; checks'!$G416:$H417),MMULT('SS Taylor expansion'!K$7:L$8,MMULT(MINVERSE('Useful matrices &amp; checks'!$G416:$H417),'Useful matrices &amp; checks'!$L416:$L417))))</f>
        <v>6.1650925297635819</v>
      </c>
      <c r="V416" s="12">
        <f t="array" aca="1" ref="V416:V417" ca="1">-1*(MMULT(MINVERSE('Useful matrices &amp; checks'!$G416:$H417),'SS Taylor expansion'!M$4:M$5)-MMULT(MINVERSE('Useful matrices &amp; checks'!$G416:$H417),MMULT('SS Taylor expansion'!M$7:N$8,MMULT(MINVERSE('Useful matrices &amp; checks'!$G416:$H417),'Useful matrices &amp; checks'!$L416:$L417))))</f>
        <v>3.3590141855342868</v>
      </c>
      <c r="W416" s="12"/>
      <c r="X416" s="12">
        <f t="array" aca="1" ref="X416:X417" ca="1">(MMULT(MINVERSE('Useful matrices &amp; checks'!$G416:$H417),MMULT('SS Taylor expansion'!C$7:D$8,MMULT(MINVERSE('Useful matrices &amp; checks'!$G416:$H417),'SS Taylor expansion'!C$4:C$5)))-MMULT(MINVERSE('Useful matrices &amp; checks'!$G416:$H417),MMULT('SS Taylor expansion'!C$7:D$8,MMULT(MINVERSE('Useful matrices &amp; checks'!$G416:$H417),MMULT('SS Taylor expansion'!C$7:D$8,MMULT(MINVERSE('Useful matrices &amp; checks'!$G416:$H417),'Useful matrices &amp; checks'!$L416:$L417))))))</f>
        <v>45.903587686752189</v>
      </c>
      <c r="Y416" s="12">
        <f t="array" aca="1" ref="Y416:Y417" ca="1">(MMULT(MINVERSE('Useful matrices &amp; checks'!$G416:$H417),MMULT('SS Taylor expansion'!E$7:F$8,MMULT(MINVERSE('Useful matrices &amp; checks'!$G416:$H417),'SS Taylor expansion'!E$4:E$5)))-MMULT(MINVERSE('Useful matrices &amp; checks'!$G416:$H417),MMULT('SS Taylor expansion'!E$7:F$8,MMULT(MINVERSE('Useful matrices &amp; checks'!$G416:$H417),MMULT('SS Taylor expansion'!E$7:F$8,MMULT(MINVERSE('Useful matrices &amp; checks'!$G416:$H417),'Useful matrices &amp; checks'!$L416:$L417))))))</f>
        <v>221.57779899390974</v>
      </c>
      <c r="Z416" s="12">
        <f t="array" aca="1" ref="Z416:Z417" ca="1">(MMULT(MINVERSE('Useful matrices &amp; checks'!$G416:$H417),MMULT('SS Taylor expansion'!G$7:H$8,MMULT(MINVERSE('Useful matrices &amp; checks'!$G416:$H417),'SS Taylor expansion'!G$4:G$5)))-MMULT(MINVERSE('Useful matrices &amp; checks'!$G416:$H417),MMULT('SS Taylor expansion'!G$7:H$8,MMULT(MINVERSE('Useful matrices &amp; checks'!$G416:$H417),MMULT('SS Taylor expansion'!G$7:H$8,MMULT(MINVERSE('Useful matrices &amp; checks'!$G416:$H417),'Useful matrices &amp; checks'!$L416:$L417))))))</f>
        <v>-0.45512047971767966</v>
      </c>
      <c r="AA416" s="12">
        <f t="array" aca="1" ref="AA416:AA417" ca="1">(MMULT(MINVERSE('Useful matrices &amp; checks'!$G416:$H417),MMULT('SS Taylor expansion'!I$7:J$8,MMULT(MINVERSE('Useful matrices &amp; checks'!$G416:$H417),'SS Taylor expansion'!I$4:I$5)))-MMULT(MINVERSE('Useful matrices &amp; checks'!$G416:$H417),MMULT('SS Taylor expansion'!I$7:J$8,MMULT(MINVERSE('Useful matrices &amp; checks'!$G416:$H417),MMULT('SS Taylor expansion'!I$7:J$8,MMULT(MINVERSE('Useful matrices &amp; checks'!$G416:$H417),'Useful matrices &amp; checks'!$L416:$L417))))))</f>
        <v>0.47482119712557003</v>
      </c>
      <c r="AB416" s="12">
        <f t="array" aca="1" ref="AB416:AB417" ca="1">(MMULT(MINVERSE('Useful matrices &amp; checks'!$G416:$H417),MMULT('SS Taylor expansion'!K$7:L$8,MMULT(MINVERSE('Useful matrices &amp; checks'!$G416:$H417),'SS Taylor expansion'!K$4:K$5)))-MMULT(MINVERSE('Useful matrices &amp; checks'!$G416:$H417),MMULT('SS Taylor expansion'!K$7:L$8,MMULT(MINVERSE('Useful matrices &amp; checks'!$G416:$H417),MMULT('SS Taylor expansion'!K$7:L$8,MMULT(MINVERSE('Useful matrices &amp; checks'!$G416:$H417),'Useful matrices &amp; checks'!$L416:$L417))))))</f>
        <v>-113.21812192742561</v>
      </c>
      <c r="AC416" s="12">
        <f t="array" aca="1" ref="AC416:AC417" ca="1">(MMULT(MINVERSE('Useful matrices &amp; checks'!$G416:$H417),MMULT('SS Taylor expansion'!M$7:N$8,MMULT(MINVERSE('Useful matrices &amp; checks'!$G416:$H417),'SS Taylor expansion'!M$4:M$5)))-MMULT(MINVERSE('Useful matrices &amp; checks'!$G416:$H417),MMULT('SS Taylor expansion'!M$7:N$8,MMULT(MINVERSE('Useful matrices &amp; checks'!$G416:$H417),MMULT('SS Taylor expansion'!M$7:N$8,MMULT(MINVERSE('Useful matrices &amp; checks'!$G416:$H417),'Useful matrices &amp; checks'!$L416:$L417))))))</f>
        <v>-39.555883078797791</v>
      </c>
      <c r="AD416" s="12"/>
      <c r="AE416" s="12">
        <f t="array" aca="1" ref="AE416:AE417" ca="1">Q414:Q415*(INDEX('Flow probs &amp; rates'!AE$6:AE$5999-'Flow probs &amp; rates'!AE$5:AE$5999,'Useful matrices &amp; checks'!$A414))+X414:X415*(INDEX('Flow probs &amp; rates'!AE$6:AE$5999-'Flow probs &amp; rates'!AE$5:AE$5999,'Useful matrices &amp; checks'!$A414))^2</f>
        <v>5.1149625055149119E-3</v>
      </c>
      <c r="AF416" s="12">
        <f t="array" aca="1" ref="AF416:AF417" ca="1">R414:R415*(INDEX('Flow probs &amp; rates'!AF$6:AF$5999-'Flow probs &amp; rates'!AF$5:AF$5999,'Useful matrices &amp; checks'!$A414))+Y414:Y415*(INDEX('Flow probs &amp; rates'!AF$6:AF$5999-'Flow probs &amp; rates'!AF$5:AF$5999,'Useful matrices &amp; checks'!$A414))^2</f>
        <v>3.4134614571681557E-2</v>
      </c>
      <c r="AG416" s="12">
        <f t="array" aca="1" ref="AG416:AG417" ca="1">S414:S415*(INDEX('Flow probs &amp; rates'!AG$6:AG$5999-'Flow probs &amp; rates'!AG$5:AG$5999,'Useful matrices &amp; checks'!$A414))+Z414:Z415*(INDEX('Flow probs &amp; rates'!AG$6:AG$5999-'Flow probs &amp; rates'!AG$5:AG$5999,'Useful matrices &amp; checks'!$A414))^2</f>
        <v>7.0414639254970214E-3</v>
      </c>
      <c r="AH416" s="12">
        <f t="array" aca="1" ref="AH416:AH417" ca="1">T414:T415*(INDEX('Flow probs &amp; rates'!AI$6:AI$5999-'Flow probs &amp; rates'!AI$5:AI$5999,'Useful matrices &amp; checks'!$A414))+AA414:AA415*(INDEX('Flow probs &amp; rates'!AI$6:AI$5999-'Flow probs &amp; rates'!AI$5:AI$5999,'Useful matrices &amp; checks'!$A414))^2</f>
        <v>1.3220552603562252E-3</v>
      </c>
      <c r="AI416" s="12">
        <f t="array" aca="1" ref="AI416:AI417" ca="1">U414:U415*(INDEX('Flow probs &amp; rates'!AJ$6:AJ$5999-'Flow probs &amp; rates'!AJ$5:AJ$5999,'Useful matrices &amp; checks'!$A414))+AB414:AB415*(INDEX('Flow probs &amp; rates'!AJ$6:AJ$5999-'Flow probs &amp; rates'!AJ$5:AJ$5999,'Useful matrices &amp; checks'!$A414))^2</f>
        <v>2.3473025741398867E-2</v>
      </c>
      <c r="AJ416" s="12">
        <f t="array" aca="1" ref="AJ416:AJ417" ca="1">V414:V415*(INDEX('Flow probs &amp; rates'!AK$6:AK$5999-'Flow probs &amp; rates'!AK$5:AK$5999,'Useful matrices &amp; checks'!$A414))+AC414:AC415*(INDEX('Flow probs &amp; rates'!AK$6:AK$5999-'Flow probs &amp; rates'!AK$5:AK$5999,'Useful matrices &amp; checks'!$A414))^2</f>
        <v>4.812776461916868E-3</v>
      </c>
      <c r="AK416" s="12"/>
      <c r="AL416" s="12"/>
      <c r="AM416" s="12">
        <f ca="1">'Useful matrices &amp; checks'!AO416</f>
        <v>7.4908465794194967E-2</v>
      </c>
      <c r="AN416" s="12">
        <f t="shared" ca="1" si="14"/>
        <v>7.5898898466365453E-2</v>
      </c>
      <c r="AO416" s="12">
        <f t="shared" ca="1" si="15"/>
        <v>-9.9043267217048536E-4</v>
      </c>
    </row>
    <row r="417" spans="1:41" x14ac:dyDescent="0.35">
      <c r="P417" s="56"/>
      <c r="Q417" s="12">
        <f ca="1"/>
        <v>1.2034794753718663</v>
      </c>
      <c r="R417" s="12">
        <f ca="1"/>
        <v>0.15458846718571448</v>
      </c>
      <c r="S417" s="12">
        <f ca="1"/>
        <v>-5.3742199563642824E-2</v>
      </c>
      <c r="T417" s="12">
        <f ca="1"/>
        <v>-4.6838945770166014E-2</v>
      </c>
      <c r="U417" s="12">
        <f ca="1"/>
        <v>-8.0027858270507984E-2</v>
      </c>
      <c r="V417" s="12">
        <f ca="1"/>
        <v>0.54299329356497128</v>
      </c>
      <c r="W417" s="12"/>
      <c r="X417" s="12">
        <f ca="1"/>
        <v>-10.191770351955773</v>
      </c>
      <c r="Y417" s="12">
        <f ca="1"/>
        <v>-2.8762579974538864</v>
      </c>
      <c r="Z417" s="12">
        <f ca="1"/>
        <v>0.10104838522443435</v>
      </c>
      <c r="AA417" s="12">
        <f ca="1"/>
        <v>7.6756069322959988E-2</v>
      </c>
      <c r="AB417" s="12">
        <f ca="1"/>
        <v>1.4696622591662156</v>
      </c>
      <c r="AC417" s="12">
        <f ca="1"/>
        <v>-6.3943103680018947</v>
      </c>
      <c r="AD417" s="12"/>
      <c r="AE417" s="12">
        <f ca="1"/>
        <v>-1.1071950827783437E-3</v>
      </c>
      <c r="AF417" s="12">
        <f ca="1"/>
        <v>-3.2200130287340749E-4</v>
      </c>
      <c r="AG417" s="12">
        <f ca="1"/>
        <v>-1.5242094591046396E-3</v>
      </c>
      <c r="AH417" s="12">
        <f ca="1"/>
        <v>2.3496577156352435E-4</v>
      </c>
      <c r="AI417" s="12">
        <f ca="1"/>
        <v>-2.214275733285107E-4</v>
      </c>
      <c r="AJ417" s="12">
        <f ca="1"/>
        <v>8.5536343952246274E-4</v>
      </c>
      <c r="AK417" s="12"/>
      <c r="AL417" s="12"/>
      <c r="AM417" s="12">
        <f ca="1">'Useful matrices &amp; checks'!AO417</f>
        <v>-2.3400403643814155E-3</v>
      </c>
      <c r="AN417" s="12">
        <f t="shared" ca="1" si="14"/>
        <v>-2.0845042069989146E-3</v>
      </c>
      <c r="AO417" s="12">
        <f t="shared" ca="1" si="15"/>
        <v>-2.5553615738250091E-4</v>
      </c>
    </row>
    <row r="418" spans="1:41" x14ac:dyDescent="0.35">
      <c r="A418">
        <v>208</v>
      </c>
      <c r="P418" s="56" t="str">
        <f>INDEX('Flow probs &amp; rates'!$A$5:$A$5999,$A418)</f>
        <v>2007,8</v>
      </c>
      <c r="Q418" s="12">
        <f t="array" aca="1" ref="Q418:Q419" ca="1">-1*(MMULT(MINVERSE('Useful matrices &amp; checks'!$G418:$H419),'SS Taylor expansion'!C$4:C$5)-MMULT(MINVERSE('Useful matrices &amp; checks'!$G418:$H419),MMULT('SS Taylor expansion'!C$7:D$8,MMULT(MINVERSE('Useful matrices &amp; checks'!$G418:$H419),'Useful matrices &amp; checks'!$L418:$L419))))</f>
        <v>-5.2149395675394015</v>
      </c>
      <c r="R418" s="12">
        <f t="array" aca="1" ref="R418:R419" ca="1">-1*(MMULT(MINVERSE('Useful matrices &amp; checks'!$G418:$H419),'SS Taylor expansion'!E$4:E$5)-MMULT(MINVERSE('Useful matrices &amp; checks'!$G418:$H419),MMULT('SS Taylor expansion'!E$7:F$8,MMULT(MINVERSE('Useful matrices &amp; checks'!$G418:$H419),'Useful matrices &amp; checks'!$L418:$L419))))</f>
        <v>-11.508332152767832</v>
      </c>
      <c r="S418" s="12">
        <f t="array" aca="1" ref="S418:S419" ca="1">-1*(MMULT(MINVERSE('Useful matrices &amp; checks'!$G418:$H419),'SS Taylor expansion'!G$4:G$5)-MMULT(MINVERSE('Useful matrices &amp; checks'!$G418:$H419),MMULT('SS Taylor expansion'!G$7:H$8,MMULT(MINVERSE('Useful matrices &amp; checks'!$G418:$H419),'Useful matrices &amp; checks'!$L418:$L419))))</f>
        <v>0.25445327985177635</v>
      </c>
      <c r="T418" s="12">
        <f t="array" aca="1" ref="T418:T419" ca="1">-1*(MMULT(MINVERSE('Useful matrices &amp; checks'!$G418:$H419),'SS Taylor expansion'!I$4:I$5)-MMULT(MINVERSE('Useful matrices &amp; checks'!$G418:$H419),MMULT('SS Taylor expansion'!I$7:J$8,MMULT(MINVERSE('Useful matrices &amp; checks'!$G418:$H419),'Useful matrices &amp; checks'!$L418:$L419))))</f>
        <v>-0.30707438963896017</v>
      </c>
      <c r="U418" s="12">
        <f t="array" aca="1" ref="U418:U419" ca="1">-1*(MMULT(MINVERSE('Useful matrices &amp; checks'!$G418:$H419),'SS Taylor expansion'!K$4:K$5)-MMULT(MINVERSE('Useful matrices &amp; checks'!$G418:$H419),MMULT('SS Taylor expansion'!K$7:L$8,MMULT(MINVERSE('Useful matrices &amp; checks'!$G418:$H419),'Useful matrices &amp; checks'!$L418:$L419))))</f>
        <v>5.910994504843492</v>
      </c>
      <c r="V418" s="12">
        <f t="array" aca="1" ref="V418:V419" ca="1">-1*(MMULT(MINVERSE('Useful matrices &amp; checks'!$G418:$H419),'SS Taylor expansion'!M$4:M$5)-MMULT(MINVERSE('Useful matrices &amp; checks'!$G418:$H419),MMULT('SS Taylor expansion'!M$7:N$8,MMULT(MINVERSE('Useful matrices &amp; checks'!$G418:$H419),'Useful matrices &amp; checks'!$L418:$L419))))</f>
        <v>3.2324587519974495</v>
      </c>
      <c r="W418" s="12"/>
      <c r="X418" s="12">
        <f t="array" aca="1" ref="X418:X419" ca="1">(MMULT(MINVERSE('Useful matrices &amp; checks'!$G418:$H419),MMULT('SS Taylor expansion'!C$7:D$8,MMULT(MINVERSE('Useful matrices &amp; checks'!$G418:$H419),'SS Taylor expansion'!C$4:C$5)))-MMULT(MINVERSE('Useful matrices &amp; checks'!$G418:$H419),MMULT('SS Taylor expansion'!C$7:D$8,MMULT(MINVERSE('Useful matrices &amp; checks'!$G418:$H419),MMULT('SS Taylor expansion'!C$7:D$8,MMULT(MINVERSE('Useful matrices &amp; checks'!$G418:$H419),'Useful matrices &amp; checks'!$L418:$L419))))))</f>
        <v>42.490955250862996</v>
      </c>
      <c r="Y418" s="12">
        <f t="array" aca="1" ref="Y418:Y419" ca="1">(MMULT(MINVERSE('Useful matrices &amp; checks'!$G418:$H419),MMULT('SS Taylor expansion'!E$7:F$8,MMULT(MINVERSE('Useful matrices &amp; checks'!$G418:$H419),'SS Taylor expansion'!E$4:E$5)))-MMULT(MINVERSE('Useful matrices &amp; checks'!$G418:$H419),MMULT('SS Taylor expansion'!E$7:F$8,MMULT(MINVERSE('Useful matrices &amp; checks'!$G418:$H419),MMULT('SS Taylor expansion'!E$7:F$8,MMULT(MINVERSE('Useful matrices &amp; checks'!$G418:$H419),'Useful matrices &amp; checks'!$L418:$L419))))))</f>
        <v>206.92964398682321</v>
      </c>
      <c r="Z418" s="12">
        <f t="array" aca="1" ref="Z418:Z419" ca="1">(MMULT(MINVERSE('Useful matrices &amp; checks'!$G418:$H419),MMULT('SS Taylor expansion'!G$7:H$8,MMULT(MINVERSE('Useful matrices &amp; checks'!$G418:$H419),'SS Taylor expansion'!G$4:G$5)))-MMULT(MINVERSE('Useful matrices &amp; checks'!$G418:$H419),MMULT('SS Taylor expansion'!G$7:H$8,MMULT(MINVERSE('Useful matrices &amp; checks'!$G418:$H419),MMULT('SS Taylor expansion'!G$7:H$8,MMULT(MINVERSE('Useful matrices &amp; checks'!$G418:$H419),'Useful matrices &amp; checks'!$L418:$L419))))))</f>
        <v>-0.50727683568976989</v>
      </c>
      <c r="AA418" s="12">
        <f t="array" aca="1" ref="AA418:AA419" ca="1">(MMULT(MINVERSE('Useful matrices &amp; checks'!$G418:$H419),MMULT('SS Taylor expansion'!I$7:J$8,MMULT(MINVERSE('Useful matrices &amp; checks'!$G418:$H419),'SS Taylor expansion'!I$4:I$5)))-MMULT(MINVERSE('Useful matrices &amp; checks'!$G418:$H419),MMULT('SS Taylor expansion'!I$7:J$8,MMULT(MINVERSE('Useful matrices &amp; checks'!$G418:$H419),MMULT('SS Taylor expansion'!I$7:J$8,MMULT(MINVERSE('Useful matrices &amp; checks'!$G418:$H419),'Useful matrices &amp; checks'!$L418:$L419))))))</f>
        <v>0.52811558149124938</v>
      </c>
      <c r="AB418" s="12">
        <f t="array" aca="1" ref="AB418:AB419" ca="1">(MMULT(MINVERSE('Useful matrices &amp; checks'!$G418:$H419),MMULT('SS Taylor expansion'!K$7:L$8,MMULT(MINVERSE('Useful matrices &amp; checks'!$G418:$H419),'SS Taylor expansion'!K$4:K$5)))-MMULT(MINVERSE('Useful matrices &amp; checks'!$G418:$H419),MMULT('SS Taylor expansion'!K$7:L$8,MMULT(MINVERSE('Useful matrices &amp; checks'!$G418:$H419),MMULT('SS Taylor expansion'!K$7:L$8,MMULT(MINVERSE('Useful matrices &amp; checks'!$G418:$H419),'Useful matrices &amp; checks'!$L418:$L419))))))</f>
        <v>-104.66650336913611</v>
      </c>
      <c r="AC418" s="12">
        <f t="array" aca="1" ref="AC418:AC419" ca="1">(MMULT(MINVERSE('Useful matrices &amp; checks'!$G418:$H419),MMULT('SS Taylor expansion'!M$7:N$8,MMULT(MINVERSE('Useful matrices &amp; checks'!$G418:$H419),'SS Taylor expansion'!M$4:M$5)))-MMULT(MINVERSE('Useful matrices &amp; checks'!$G418:$H419),MMULT('SS Taylor expansion'!M$7:N$8,MMULT(MINVERSE('Useful matrices &amp; checks'!$G418:$H419),MMULT('SS Taylor expansion'!M$7:N$8,MMULT(MINVERSE('Useful matrices &amp; checks'!$G418:$H419),'Useful matrices &amp; checks'!$L418:$L419))))))</f>
        <v>-37.34380461113507</v>
      </c>
      <c r="AD418" s="12"/>
      <c r="AE418" s="12">
        <f t="array" aca="1" ref="AE418:AE419" ca="1">Q416:Q417*(INDEX('Flow probs &amp; rates'!AE$6:AE$5999-'Flow probs &amp; rates'!AE$5:AE$5999,'Useful matrices &amp; checks'!$A416))+X416:X417*(INDEX('Flow probs &amp; rates'!AE$6:AE$5999-'Flow probs &amp; rates'!AE$5:AE$5999,'Useful matrices &amp; checks'!$A416))^2</f>
        <v>-1.4406913687912987E-3</v>
      </c>
      <c r="AF418" s="12">
        <f t="array" aca="1" ref="AF418:AF419" ca="1">R416:R417*(INDEX('Flow probs &amp; rates'!AF$6:AF$5999-'Flow probs &amp; rates'!AF$5:AF$5999,'Useful matrices &amp; checks'!$A416))+Y416:Y417*(INDEX('Flow probs &amp; rates'!AF$6:AF$5999-'Flow probs &amp; rates'!AF$5:AF$5999,'Useful matrices &amp; checks'!$A416))^2</f>
        <v>-6.8418273894018649E-3</v>
      </c>
      <c r="AG418" s="12">
        <f t="array" aca="1" ref="AG418:AG419" ca="1">S416:S417*(INDEX('Flow probs &amp; rates'!AG$6:AG$5999-'Flow probs &amp; rates'!AG$5:AG$5999,'Useful matrices &amp; checks'!$A416))+Z416:Z417*(INDEX('Flow probs &amp; rates'!AG$6:AG$5999-'Flow probs &amp; rates'!AG$5:AG$5999,'Useful matrices &amp; checks'!$A416))^2</f>
        <v>-3.6555970196391124E-3</v>
      </c>
      <c r="AH418" s="12">
        <f t="array" aca="1" ref="AH418:AH419" ca="1">T416:T417*(INDEX('Flow probs &amp; rates'!AI$6:AI$5999-'Flow probs &amp; rates'!AI$5:AI$5999,'Useful matrices &amp; checks'!$A416))+AA416:AA417*(INDEX('Flow probs &amp; rates'!AI$6:AI$5999-'Flow probs &amp; rates'!AI$5:AI$5999,'Useful matrices &amp; checks'!$A416))^2</f>
        <v>4.8680576183086615E-3</v>
      </c>
      <c r="AI418" s="12">
        <f t="array" aca="1" ref="AI418:AI419" ca="1">U416:U417*(INDEX('Flow probs &amp; rates'!AJ$6:AJ$5999-'Flow probs &amp; rates'!AJ$5:AJ$5999,'Useful matrices &amp; checks'!$A416))+AB416:AB417*(INDEX('Flow probs &amp; rates'!AJ$6:AJ$5999-'Flow probs &amp; rates'!AJ$5:AJ$5999,'Useful matrices &amp; checks'!$A416))^2</f>
        <v>3.4330266091095328E-3</v>
      </c>
      <c r="AJ418" s="12">
        <f t="array" aca="1" ref="AJ418:AJ419" ca="1">V416:V417*(INDEX('Flow probs &amp; rates'!AK$6:AK$5999-'Flow probs &amp; rates'!AK$5:AK$5999,'Useful matrices &amp; checks'!$A416))+AC416:AC417*(INDEX('Flow probs &amp; rates'!AK$6:AK$5999-'Flow probs &amp; rates'!AK$5:AK$5999,'Useful matrices &amp; checks'!$A416))^2</f>
        <v>3.5744995501983115E-3</v>
      </c>
      <c r="AK418" s="12"/>
      <c r="AL418" s="12"/>
      <c r="AM418" s="12">
        <f ca="1">'Useful matrices &amp; checks'!AO418</f>
        <v>-3.3428227978693492E-5</v>
      </c>
      <c r="AN418" s="12">
        <f t="shared" ca="1" si="14"/>
        <v>-6.2532000215771103E-5</v>
      </c>
      <c r="AO418" s="12">
        <f t="shared" ca="1" si="15"/>
        <v>2.9103772237077611E-5</v>
      </c>
    </row>
    <row r="419" spans="1:41" x14ac:dyDescent="0.35">
      <c r="Q419" s="12">
        <f ca="1"/>
        <v>1.2759658272017063</v>
      </c>
      <c r="R419" s="12">
        <f ca="1"/>
        <v>0.17521898261673513</v>
      </c>
      <c r="S419" s="12">
        <f ca="1"/>
        <v>-6.2258380083865861E-2</v>
      </c>
      <c r="T419" s="12">
        <f ca="1"/>
        <v>-5.3708895618764664E-2</v>
      </c>
      <c r="U419" s="12">
        <f ca="1"/>
        <v>-8.9997267166354034E-2</v>
      </c>
      <c r="V419" s="12">
        <f ca="1"/>
        <v>0.56537371907541933</v>
      </c>
      <c r="W419" s="12"/>
      <c r="X419" s="12">
        <f ca="1"/>
        <v>-10.396478456382123</v>
      </c>
      <c r="Y419" s="12">
        <f ca="1"/>
        <v>-3.1505870017745425</v>
      </c>
      <c r="Z419" s="12">
        <f ca="1"/>
        <v>0.12411800729199358</v>
      </c>
      <c r="AA419" s="12">
        <f ca="1"/>
        <v>9.2370140910500609E-2</v>
      </c>
      <c r="AB419" s="12">
        <f ca="1"/>
        <v>1.5935895828293694</v>
      </c>
      <c r="AC419" s="12">
        <f ca="1"/>
        <v>-6.5316241651580658</v>
      </c>
      <c r="AD419" s="12"/>
      <c r="AE419" s="12">
        <f ca="1"/>
        <v>3.1987032645388014E-4</v>
      </c>
      <c r="AF419" s="12">
        <f ca="1"/>
        <v>8.8812420898300604E-5</v>
      </c>
      <c r="AG419" s="12">
        <f ca="1"/>
        <v>8.1163602238890314E-4</v>
      </c>
      <c r="AH419" s="12">
        <f ca="1"/>
        <v>7.8693405071435317E-4</v>
      </c>
      <c r="AI419" s="12">
        <f ca="1"/>
        <v>-4.4563445817939064E-5</v>
      </c>
      <c r="AJ419" s="12">
        <f ca="1"/>
        <v>5.7782705770263493E-4</v>
      </c>
      <c r="AK419" s="12"/>
      <c r="AL419" s="12"/>
      <c r="AM419" s="12">
        <f ca="1">'Useful matrices &amp; checks'!AO419</f>
        <v>2.6466139821282111E-3</v>
      </c>
      <c r="AN419" s="12">
        <f t="shared" ca="1" si="14"/>
        <v>2.5405164323401329E-3</v>
      </c>
      <c r="AO419" s="12">
        <f t="shared" ca="1" si="15"/>
        <v>1.0609754978807822E-4</v>
      </c>
    </row>
    <row r="420" spans="1:41" x14ac:dyDescent="0.35">
      <c r="A420">
        <v>209</v>
      </c>
      <c r="P420" s="56" t="str">
        <f>INDEX('Flow probs &amp; rates'!$A$5:$A$5999,$A420)</f>
        <v>2007,9</v>
      </c>
      <c r="Q420" s="12">
        <f t="array" aca="1" ref="Q420:Q421" ca="1">-1*(MMULT(MINVERSE('Useful matrices &amp; checks'!$G420:$H421),'SS Taylor expansion'!C$4:C$5)-MMULT(MINVERSE('Useful matrices &amp; checks'!$G420:$H421),MMULT('SS Taylor expansion'!C$7:D$8,MMULT(MINVERSE('Useful matrices &amp; checks'!$G420:$H421),'Useful matrices &amp; checks'!$L420:$L421))))</f>
        <v>-5.258987220622898</v>
      </c>
      <c r="R420" s="12">
        <f t="array" aca="1" ref="R420:R421" ca="1">-1*(MMULT(MINVERSE('Useful matrices &amp; checks'!$G420:$H421),'SS Taylor expansion'!E$4:E$5)-MMULT(MINVERSE('Useful matrices &amp; checks'!$G420:$H421),MMULT('SS Taylor expansion'!E$7:F$8,MMULT(MINVERSE('Useful matrices &amp; checks'!$G420:$H421),'Useful matrices &amp; checks'!$L420:$L421))))</f>
        <v>-11.457721281793631</v>
      </c>
      <c r="S420" s="12">
        <f t="array" aca="1" ref="S420:S421" ca="1">-1*(MMULT(MINVERSE('Useful matrices &amp; checks'!$G420:$H421),'SS Taylor expansion'!G$4:G$5)-MMULT(MINVERSE('Useful matrices &amp; checks'!$G420:$H421),MMULT('SS Taylor expansion'!G$7:H$8,MMULT(MINVERSE('Useful matrices &amp; checks'!$G420:$H421),'Useful matrices &amp; checks'!$L420:$L421))))</f>
        <v>0.27556533927578986</v>
      </c>
      <c r="T420" s="12">
        <f t="array" aca="1" ref="T420:T421" ca="1">-1*(MMULT(MINVERSE('Useful matrices &amp; checks'!$G420:$H421),'SS Taylor expansion'!I$4:I$5)-MMULT(MINVERSE('Useful matrices &amp; checks'!$G420:$H421),MMULT('SS Taylor expansion'!I$7:J$8,MMULT(MINVERSE('Useful matrices &amp; checks'!$G420:$H421),'Useful matrices &amp; checks'!$L420:$L421))))</f>
        <v>-0.32480707462996772</v>
      </c>
      <c r="U420" s="12">
        <f t="array" aca="1" ref="U420:U421" ca="1">-1*(MMULT(MINVERSE('Useful matrices &amp; checks'!$G420:$H421),'SS Taylor expansion'!K$4:K$5)-MMULT(MINVERSE('Useful matrices &amp; checks'!$G420:$H421),MMULT('SS Taylor expansion'!K$7:L$8,MMULT(MINVERSE('Useful matrices &amp; checks'!$G420:$H421),'Useful matrices &amp; checks'!$L420:$L421))))</f>
        <v>6.6778898707023711</v>
      </c>
      <c r="V420" s="12">
        <f t="array" aca="1" ref="V420:V421" ca="1">-1*(MMULT(MINVERSE('Useful matrices &amp; checks'!$G420:$H421),'SS Taylor expansion'!M$4:M$5)-MMULT(MINVERSE('Useful matrices &amp; checks'!$G420:$H421),MMULT('SS Taylor expansion'!M$7:N$8,MMULT(MINVERSE('Useful matrices &amp; checks'!$G420:$H421),'Useful matrices &amp; checks'!$L420:$L421))))</f>
        <v>3.6128006939779365</v>
      </c>
      <c r="W420" s="12"/>
      <c r="X420" s="12">
        <f t="array" aca="1" ref="X420:X421" ca="1">(MMULT(MINVERSE('Useful matrices &amp; checks'!$G420:$H421),MMULT('SS Taylor expansion'!C$7:D$8,MMULT(MINVERSE('Useful matrices &amp; checks'!$G420:$H421),'SS Taylor expansion'!C$4:C$5)))-MMULT(MINVERSE('Useful matrices &amp; checks'!$G420:$H421),MMULT('SS Taylor expansion'!C$7:D$8,MMULT(MINVERSE('Useful matrices &amp; checks'!$G420:$H421),MMULT('SS Taylor expansion'!C$7:D$8,MMULT(MINVERSE('Useful matrices &amp; checks'!$G420:$H421),'Useful matrices &amp; checks'!$L420:$L421))))))</f>
        <v>45.225405994836301</v>
      </c>
      <c r="Y420" s="12">
        <f t="array" aca="1" ref="Y420:Y421" ca="1">(MMULT(MINVERSE('Useful matrices &amp; checks'!$G420:$H421),MMULT('SS Taylor expansion'!E$7:F$8,MMULT(MINVERSE('Useful matrices &amp; checks'!$G420:$H421),'SS Taylor expansion'!E$4:E$5)))-MMULT(MINVERSE('Useful matrices &amp; checks'!$G420:$H421),MMULT('SS Taylor expansion'!E$7:F$8,MMULT(MINVERSE('Useful matrices &amp; checks'!$G420:$H421),MMULT('SS Taylor expansion'!E$7:F$8,MMULT(MINVERSE('Useful matrices &amp; checks'!$G420:$H421),'Useful matrices &amp; checks'!$L420:$L421))))))</f>
        <v>214.6716776440972</v>
      </c>
      <c r="Z420" s="12">
        <f t="array" aca="1" ref="Z420:Z421" ca="1">(MMULT(MINVERSE('Useful matrices &amp; checks'!$G420:$H421),MMULT('SS Taylor expansion'!G$7:H$8,MMULT(MINVERSE('Useful matrices &amp; checks'!$G420:$H421),'SS Taylor expansion'!G$4:G$5)))-MMULT(MINVERSE('Useful matrices &amp; checks'!$G420:$H421),MMULT('SS Taylor expansion'!G$7:H$8,MMULT(MINVERSE('Useful matrices &amp; checks'!$G420:$H421),MMULT('SS Taylor expansion'!G$7:H$8,MMULT(MINVERSE('Useful matrices &amp; checks'!$G420:$H421),'Useful matrices &amp; checks'!$L420:$L421))))))</f>
        <v>-0.5476649696842425</v>
      </c>
      <c r="AA420" s="12">
        <f t="array" aca="1" ref="AA420:AA421" ca="1">(MMULT(MINVERSE('Useful matrices &amp; checks'!$G420:$H421),MMULT('SS Taylor expansion'!I$7:J$8,MMULT(MINVERSE('Useful matrices &amp; checks'!$G420:$H421),'SS Taylor expansion'!I$4:I$5)))-MMULT(MINVERSE('Useful matrices &amp; checks'!$G420:$H421),MMULT('SS Taylor expansion'!I$7:J$8,MMULT(MINVERSE('Useful matrices &amp; checks'!$G420:$H421),MMULT('SS Taylor expansion'!I$7:J$8,MMULT(MINVERSE('Useful matrices &amp; checks'!$G420:$H421),'Useful matrices &amp; checks'!$L420:$L421))))))</f>
        <v>0.56979732371134162</v>
      </c>
      <c r="AB420" s="12">
        <f t="array" aca="1" ref="AB420:AB421" ca="1">(MMULT(MINVERSE('Useful matrices &amp; checks'!$G420:$H421),MMULT('SS Taylor expansion'!K$7:L$8,MMULT(MINVERSE('Useful matrices &amp; checks'!$G420:$H421),'SS Taylor expansion'!K$4:K$5)))-MMULT(MINVERSE('Useful matrices &amp; checks'!$G420:$H421),MMULT('SS Taylor expansion'!K$7:L$8,MMULT(MINVERSE('Useful matrices &amp; checks'!$G420:$H421),MMULT('SS Taylor expansion'!K$7:L$8,MMULT(MINVERSE('Useful matrices &amp; checks'!$G420:$H421),'Useful matrices &amp; checks'!$L420:$L421))))))</f>
        <v>-123.55982219549409</v>
      </c>
      <c r="AC420" s="12">
        <f t="array" aca="1" ref="AC420:AC421" ca="1">(MMULT(MINVERSE('Useful matrices &amp; checks'!$G420:$H421),MMULT('SS Taylor expansion'!M$7:N$8,MMULT(MINVERSE('Useful matrices &amp; checks'!$G420:$H421),'SS Taylor expansion'!M$4:M$5)))-MMULT(MINVERSE('Useful matrices &amp; checks'!$G420:$H421),MMULT('SS Taylor expansion'!M$7:N$8,MMULT(MINVERSE('Useful matrices &amp; checks'!$G420:$H421),MMULT('SS Taylor expansion'!M$7:N$8,MMULT(MINVERSE('Useful matrices &amp; checks'!$G420:$H421),'Useful matrices &amp; checks'!$L420:$L421))))))</f>
        <v>-42.958388612601141</v>
      </c>
      <c r="AD420" s="12"/>
      <c r="AE420" s="12">
        <f t="array" aca="1" ref="AE420:AE421" ca="1">Q418:Q419*(INDEX('Flow probs &amp; rates'!AE$6:AE$5999-'Flow probs &amp; rates'!AE$5:AE$5999,'Useful matrices &amp; checks'!$A418))+X418:X419*(INDEX('Flow probs &amp; rates'!AE$6:AE$5999-'Flow probs &amp; rates'!AE$5:AE$5999,'Useful matrices &amp; checks'!$A418))^2</f>
        <v>-3.6162068885525404E-3</v>
      </c>
      <c r="AF420" s="12">
        <f t="array" aca="1" ref="AF420:AF421" ca="1">R418:R419*(INDEX('Flow probs &amp; rates'!AF$6:AF$5999-'Flow probs &amp; rates'!AF$5:AF$5999,'Useful matrices &amp; checks'!$A418))+Y418:Y419*(INDEX('Flow probs &amp; rates'!AF$6:AF$5999-'Flow probs &amp; rates'!AF$5:AF$5999,'Useful matrices &amp; checks'!$A418))^2</f>
        <v>-3.5875470313107435E-3</v>
      </c>
      <c r="AG420" s="12">
        <f t="array" aca="1" ref="AG420:AG421" ca="1">S418:S419*(INDEX('Flow probs &amp; rates'!AG$6:AG$5999-'Flow probs &amp; rates'!AG$5:AG$5999,'Useful matrices &amp; checks'!$A418))+Z418:Z419*(INDEX('Flow probs &amp; rates'!AG$6:AG$5999-'Flow probs &amp; rates'!AG$5:AG$5999,'Useful matrices &amp; checks'!$A418))^2</f>
        <v>-1.852683880104729E-3</v>
      </c>
      <c r="AH420" s="12">
        <f t="array" aca="1" ref="AH420:AH421" ca="1">T418:T419*(INDEX('Flow probs &amp; rates'!AI$6:AI$5999-'Flow probs &amp; rates'!AI$5:AI$5999,'Useful matrices &amp; checks'!$A418))+AA418:AA419*(INDEX('Flow probs &amp; rates'!AI$6:AI$5999-'Flow probs &amp; rates'!AI$5:AI$5999,'Useful matrices &amp; checks'!$A418))^2</f>
        <v>-1.4968454254061113E-3</v>
      </c>
      <c r="AI420" s="12">
        <f t="array" aca="1" ref="AI420:AI421" ca="1">U418:U419*(INDEX('Flow probs &amp; rates'!AJ$6:AJ$5999-'Flow probs &amp; rates'!AJ$5:AJ$5999,'Useful matrices &amp; checks'!$A418))+AB418:AB419*(INDEX('Flow probs &amp; rates'!AJ$6:AJ$5999-'Flow probs &amp; rates'!AJ$5:AJ$5999,'Useful matrices &amp; checks'!$A418))^2</f>
        <v>-1.4655962126563893E-2</v>
      </c>
      <c r="AJ420" s="12">
        <f t="array" aca="1" ref="AJ420:AJ421" ca="1">V418:V419*(INDEX('Flow probs &amp; rates'!AK$6:AK$5999-'Flow probs &amp; rates'!AK$5:AK$5999,'Useful matrices &amp; checks'!$A418))+AC418:AC419*(INDEX('Flow probs &amp; rates'!AK$6:AK$5999-'Flow probs &amp; rates'!AK$5:AK$5999,'Useful matrices &amp; checks'!$A418))^2</f>
        <v>-2.7039349320323296E-3</v>
      </c>
      <c r="AK420" s="12"/>
      <c r="AL420" s="12"/>
      <c r="AM420" s="12">
        <f ca="1">'Useful matrices &amp; checks'!AO420</f>
        <v>-2.8496938320206167E-2</v>
      </c>
      <c r="AN420" s="12">
        <f t="shared" ca="1" si="14"/>
        <v>-2.791318028397035E-2</v>
      </c>
      <c r="AO420" s="12">
        <f t="shared" ca="1" si="15"/>
        <v>-5.8375803623581662E-4</v>
      </c>
    </row>
    <row r="421" spans="1:41" x14ac:dyDescent="0.35">
      <c r="P421" s="56"/>
      <c r="Q421" s="12">
        <f ca="1"/>
        <v>1.2153801213132183</v>
      </c>
      <c r="R421" s="12">
        <f ca="1"/>
        <v>0.14258526712230524</v>
      </c>
      <c r="S421" s="12">
        <f ca="1"/>
        <v>-6.3684626227149987E-2</v>
      </c>
      <c r="T421" s="12">
        <f ca="1"/>
        <v>-5.6213309819266928E-2</v>
      </c>
      <c r="U421" s="12">
        <f ca="1"/>
        <v>-8.3102799204972294E-2</v>
      </c>
      <c r="V421" s="12">
        <f ca="1"/>
        <v>0.62525573052006078</v>
      </c>
      <c r="W421" s="12"/>
      <c r="X421" s="12">
        <f ca="1"/>
        <v>-10.451833617107223</v>
      </c>
      <c r="Y421" s="12">
        <f ca="1"/>
        <v>-2.6714752216145161</v>
      </c>
      <c r="Z421" s="12">
        <f ca="1"/>
        <v>0.12656830856778456</v>
      </c>
      <c r="AA421" s="12">
        <f ca="1"/>
        <v>9.8612979807982226E-2</v>
      </c>
      <c r="AB421" s="12">
        <f ca="1"/>
        <v>1.537636482860151</v>
      </c>
      <c r="AC421" s="12">
        <f ca="1"/>
        <v>-7.4346693684787617</v>
      </c>
      <c r="AD421" s="12"/>
      <c r="AE421" s="12">
        <f ca="1"/>
        <v>8.8479575920792078E-4</v>
      </c>
      <c r="AF421" s="12">
        <f ca="1"/>
        <v>5.4621845509105578E-5</v>
      </c>
      <c r="AG421" s="12">
        <f ca="1"/>
        <v>4.5330560191639974E-4</v>
      </c>
      <c r="AH421" s="12">
        <f ca="1"/>
        <v>-2.6180599041517142E-4</v>
      </c>
      <c r="AI421" s="12">
        <f ca="1"/>
        <v>2.2314291410752385E-4</v>
      </c>
      <c r="AJ421" s="12">
        <f ca="1"/>
        <v>-4.7293217514884022E-4</v>
      </c>
      <c r="AK421" s="12"/>
      <c r="AL421" s="12"/>
      <c r="AM421" s="12">
        <f ca="1">'Useful matrices &amp; checks'!AO421</f>
        <v>8.1461768111949079E-4</v>
      </c>
      <c r="AN421" s="12">
        <f t="shared" ca="1" si="14"/>
        <v>8.8112795517693819E-4</v>
      </c>
      <c r="AO421" s="12">
        <f t="shared" ca="1" si="15"/>
        <v>-6.6510274057447402E-5</v>
      </c>
    </row>
    <row r="422" spans="1:41" x14ac:dyDescent="0.35">
      <c r="A422">
        <v>210</v>
      </c>
      <c r="P422" s="56" t="str">
        <f>INDEX('Flow probs &amp; rates'!$A$5:$A$5999,$A422)</f>
        <v>2007,10</v>
      </c>
      <c r="Q422" s="12">
        <f t="array" aca="1" ref="Q422:Q423" ca="1">-1*(MMULT(MINVERSE('Useful matrices &amp; checks'!$G422:$H423),'SS Taylor expansion'!C$4:C$5)-MMULT(MINVERSE('Useful matrices &amp; checks'!$G422:$H423),MMULT('SS Taylor expansion'!C$7:D$8,MMULT(MINVERSE('Useful matrices &amp; checks'!$G422:$H423),'Useful matrices &amp; checks'!$L422:$L423))))</f>
        <v>-5.1613985989354356</v>
      </c>
      <c r="R422" s="12">
        <f t="array" aca="1" ref="R422:R423" ca="1">-1*(MMULT(MINVERSE('Useful matrices &amp; checks'!$G422:$H423),'SS Taylor expansion'!E$4:E$5)-MMULT(MINVERSE('Useful matrices &amp; checks'!$G422:$H423),MMULT('SS Taylor expansion'!E$7:F$8,MMULT(MINVERSE('Useful matrices &amp; checks'!$G422:$H423),'Useful matrices &amp; checks'!$L422:$L423))))</f>
        <v>-11.124508950559974</v>
      </c>
      <c r="S422" s="12">
        <f t="array" aca="1" ref="S422:S423" ca="1">-1*(MMULT(MINVERSE('Useful matrices &amp; checks'!$G422:$H423),'SS Taylor expansion'!G$4:G$5)-MMULT(MINVERSE('Useful matrices &amp; checks'!$G422:$H423),MMULT('SS Taylor expansion'!G$7:H$8,MMULT(MINVERSE('Useful matrices &amp; checks'!$G422:$H423),'Useful matrices &amp; checks'!$L422:$L423))))</f>
        <v>0.2632106648176098</v>
      </c>
      <c r="T422" s="12">
        <f t="array" aca="1" ref="T422:T423" ca="1">-1*(MMULT(MINVERSE('Useful matrices &amp; checks'!$G422:$H423),'SS Taylor expansion'!I$4:I$5)-MMULT(MINVERSE('Useful matrices &amp; checks'!$G422:$H423),MMULT('SS Taylor expansion'!I$7:J$8,MMULT(MINVERSE('Useful matrices &amp; checks'!$G422:$H423),'Useful matrices &amp; checks'!$L422:$L423))))</f>
        <v>-0.3040947545410646</v>
      </c>
      <c r="U422" s="12">
        <f t="array" aca="1" ref="U422:U423" ca="1">-1*(MMULT(MINVERSE('Useful matrices &amp; checks'!$G422:$H423),'SS Taylor expansion'!K$4:K$5)-MMULT(MINVERSE('Useful matrices &amp; checks'!$G422:$H423),MMULT('SS Taylor expansion'!K$7:L$8,MMULT(MINVERSE('Useful matrices &amp; checks'!$G422:$H423),'Useful matrices &amp; checks'!$L422:$L423))))</f>
        <v>7.0515514987830787</v>
      </c>
      <c r="V422" s="12">
        <f t="array" aca="1" ref="V422:V423" ca="1">-1*(MMULT(MINVERSE('Useful matrices &amp; checks'!$G422:$H423),'SS Taylor expansion'!M$4:M$5)-MMULT(MINVERSE('Useful matrices &amp; checks'!$G422:$H423),MMULT('SS Taylor expansion'!M$7:N$8,MMULT(MINVERSE('Useful matrices &amp; checks'!$G422:$H423),'Useful matrices &amp; checks'!$L422:$L423))))</f>
        <v>3.779868390082088</v>
      </c>
      <c r="W422" s="12"/>
      <c r="X422" s="12">
        <f t="array" aca="1" ref="X422:X423" ca="1">(MMULT(MINVERSE('Useful matrices &amp; checks'!$G422:$H423),MMULT('SS Taylor expansion'!C$7:D$8,MMULT(MINVERSE('Useful matrices &amp; checks'!$G422:$H423),'SS Taylor expansion'!C$4:C$5)))-MMULT(MINVERSE('Useful matrices &amp; checks'!$G422:$H423),MMULT('SS Taylor expansion'!C$7:D$8,MMULT(MINVERSE('Useful matrices &amp; checks'!$G422:$H423),MMULT('SS Taylor expansion'!C$7:D$8,MMULT(MINVERSE('Useful matrices &amp; checks'!$G422:$H423),'Useful matrices &amp; checks'!$L422:$L423))))))</f>
        <v>44.885031267117178</v>
      </c>
      <c r="Y422" s="12">
        <f t="array" aca="1" ref="Y422:Y423" ca="1">(MMULT(MINVERSE('Useful matrices &amp; checks'!$G422:$H423),MMULT('SS Taylor expansion'!E$7:F$8,MMULT(MINVERSE('Useful matrices &amp; checks'!$G422:$H423),'SS Taylor expansion'!E$4:E$5)))-MMULT(MINVERSE('Useful matrices &amp; checks'!$G422:$H423),MMULT('SS Taylor expansion'!E$7:F$8,MMULT(MINVERSE('Useful matrices &amp; checks'!$G422:$H423),MMULT('SS Taylor expansion'!E$7:F$8,MMULT(MINVERSE('Useful matrices &amp; checks'!$G422:$H423),'Useful matrices &amp; checks'!$L422:$L423))))))</f>
        <v>208.51074136999267</v>
      </c>
      <c r="Z422" s="12">
        <f t="array" aca="1" ref="Z422:Z423" ca="1">(MMULT(MINVERSE('Useful matrices &amp; checks'!$G422:$H423),MMULT('SS Taylor expansion'!G$7:H$8,MMULT(MINVERSE('Useful matrices &amp; checks'!$G422:$H423),'SS Taylor expansion'!G$4:G$5)))-MMULT(MINVERSE('Useful matrices &amp; checks'!$G422:$H423),MMULT('SS Taylor expansion'!G$7:H$8,MMULT(MINVERSE('Useful matrices &amp; checks'!$G422:$H423),MMULT('SS Taylor expansion'!G$7:H$8,MMULT(MINVERSE('Useful matrices &amp; checks'!$G422:$H423),'Useful matrices &amp; checks'!$L422:$L423))))))</f>
        <v>-0.50961262665586005</v>
      </c>
      <c r="AA422" s="12">
        <f t="array" aca="1" ref="AA422:AA423" ca="1">(MMULT(MINVERSE('Useful matrices &amp; checks'!$G422:$H423),MMULT('SS Taylor expansion'!I$7:J$8,MMULT(MINVERSE('Useful matrices &amp; checks'!$G422:$H423),'SS Taylor expansion'!I$4:I$5)))-MMULT(MINVERSE('Useful matrices &amp; checks'!$G422:$H423),MMULT('SS Taylor expansion'!I$7:J$8,MMULT(MINVERSE('Useful matrices &amp; checks'!$G422:$H423),MMULT('SS Taylor expansion'!I$7:J$8,MMULT(MINVERSE('Useful matrices &amp; checks'!$G422:$H423),'Useful matrices &amp; checks'!$L422:$L423))))))</f>
        <v>0.52783232348118136</v>
      </c>
      <c r="AB422" s="12">
        <f t="array" aca="1" ref="AB422:AB423" ca="1">(MMULT(MINVERSE('Useful matrices &amp; checks'!$G422:$H423),MMULT('SS Taylor expansion'!K$7:L$8,MMULT(MINVERSE('Useful matrices &amp; checks'!$G422:$H423),'SS Taylor expansion'!K$4:K$5)))-MMULT(MINVERSE('Useful matrices &amp; checks'!$G422:$H423),MMULT('SS Taylor expansion'!K$7:L$8,MMULT(MINVERSE('Useful matrices &amp; checks'!$G422:$H423),MMULT('SS Taylor expansion'!K$7:L$8,MMULT(MINVERSE('Useful matrices &amp; checks'!$G422:$H423),'Useful matrices &amp; checks'!$L422:$L423))))))</f>
        <v>-130.75674775005592</v>
      </c>
      <c r="AC422" s="12">
        <f t="array" aca="1" ref="AC422:AC423" ca="1">(MMULT(MINVERSE('Useful matrices &amp; checks'!$G422:$H423),MMULT('SS Taylor expansion'!M$7:N$8,MMULT(MINVERSE('Useful matrices &amp; checks'!$G422:$H423),'SS Taylor expansion'!M$4:M$5)))-MMULT(MINVERSE('Useful matrices &amp; checks'!$G422:$H423),MMULT('SS Taylor expansion'!M$7:N$8,MMULT(MINVERSE('Useful matrices &amp; checks'!$G422:$H423),MMULT('SS Taylor expansion'!M$7:N$8,MMULT(MINVERSE('Useful matrices &amp; checks'!$G422:$H423),'Useful matrices &amp; checks'!$L422:$L423))))))</f>
        <v>-44.537520255748916</v>
      </c>
      <c r="AD422" s="12"/>
      <c r="AE422" s="12">
        <f t="array" aca="1" ref="AE422:AE423" ca="1">Q420:Q421*(INDEX('Flow probs &amp; rates'!AE$6:AE$5999-'Flow probs &amp; rates'!AE$5:AE$5999,'Useful matrices &amp; checks'!$A420))+X420:X421*(INDEX('Flow probs &amp; rates'!AE$6:AE$5999-'Flow probs &amp; rates'!AE$5:AE$5999,'Useful matrices &amp; checks'!$A420))^2</f>
        <v>2.1460812581297443E-3</v>
      </c>
      <c r="AF422" s="12">
        <f t="array" aca="1" ref="AF422:AF423" ca="1">R420:R421*(INDEX('Flow probs &amp; rates'!AF$6:AF$5999-'Flow probs &amp; rates'!AF$5:AF$5999,'Useful matrices &amp; checks'!$A420))+Y420:Y421*(INDEX('Flow probs &amp; rates'!AF$6:AF$5999-'Flow probs &amp; rates'!AF$5:AF$5999,'Useful matrices &amp; checks'!$A420))^2</f>
        <v>-1.2012169324777786E-2</v>
      </c>
      <c r="AG422" s="12">
        <f t="array" aca="1" ref="AG422:AG423" ca="1">S420:S421*(INDEX('Flow probs &amp; rates'!AG$6:AG$5999-'Flow probs &amp; rates'!AG$5:AG$5999,'Useful matrices &amp; checks'!$A420))+Z420:Z421*(INDEX('Flow probs &amp; rates'!AG$6:AG$5999-'Flow probs &amp; rates'!AG$5:AG$5999,'Useful matrices &amp; checks'!$A420))^2</f>
        <v>7.9462153831451733E-4</v>
      </c>
      <c r="AH422" s="12">
        <f t="array" aca="1" ref="AH422:AH423" ca="1">T420:T421*(INDEX('Flow probs &amp; rates'!AI$6:AI$5999-'Flow probs &amp; rates'!AI$5:AI$5999,'Useful matrices &amp; checks'!$A420))+AA420:AA421*(INDEX('Flow probs &amp; rates'!AI$6:AI$5999-'Flow probs &amp; rates'!AI$5:AI$5999,'Useful matrices &amp; checks'!$A420))^2</f>
        <v>-2.8986465707097832E-3</v>
      </c>
      <c r="AI422" s="12">
        <f t="array" aca="1" ref="AI422:AI423" ca="1">U420:U421*(INDEX('Flow probs &amp; rates'!AJ$6:AJ$5999-'Flow probs &amp; rates'!AJ$5:AJ$5999,'Useful matrices &amp; checks'!$A420))+AB420:AB421*(INDEX('Flow probs &amp; rates'!AJ$6:AJ$5999-'Flow probs &amp; rates'!AJ$5:AJ$5999,'Useful matrices &amp; checks'!$A420))^2</f>
        <v>-1.4284832013292433E-3</v>
      </c>
      <c r="AJ422" s="12">
        <f t="array" aca="1" ref="AJ422:AJ423" ca="1">V420:V421*(INDEX('Flow probs &amp; rates'!AK$6:AK$5999-'Flow probs &amp; rates'!AK$5:AK$5999,'Useful matrices &amp; checks'!$A420))+AC420:AC421*(INDEX('Flow probs &amp; rates'!AK$6:AK$5999-'Flow probs &amp; rates'!AK$5:AK$5999,'Useful matrices &amp; checks'!$A420))^2</f>
        <v>-4.4869464264652159E-3</v>
      </c>
      <c r="AK422" s="12"/>
      <c r="AL422" s="12"/>
      <c r="AM422" s="12">
        <f ca="1">'Useful matrices &amp; checks'!AO422</f>
        <v>-1.8018475144530588E-2</v>
      </c>
      <c r="AN422" s="12">
        <f t="shared" ca="1" si="14"/>
        <v>-1.7885542726837768E-2</v>
      </c>
      <c r="AO422" s="12">
        <f t="shared" ca="1" si="15"/>
        <v>-1.329324176928201E-4</v>
      </c>
    </row>
    <row r="423" spans="1:41" x14ac:dyDescent="0.35">
      <c r="Q423" s="12">
        <f ca="1"/>
        <v>1.1491321225385946</v>
      </c>
      <c r="R423" s="12">
        <f ca="1"/>
        <v>0.11893502885381838</v>
      </c>
      <c r="S423" s="12">
        <f ca="1"/>
        <v>-5.8601137683696673E-2</v>
      </c>
      <c r="T423" s="12">
        <f ca="1"/>
        <v>-5.2535927370125475E-2</v>
      </c>
      <c r="U423" s="12">
        <f ca="1"/>
        <v>-7.538997763400021E-2</v>
      </c>
      <c r="V423" s="12">
        <f ca="1"/>
        <v>0.65301649648537374</v>
      </c>
      <c r="W423" s="12"/>
      <c r="X423" s="12">
        <f ca="1"/>
        <v>-9.9931889121742969</v>
      </c>
      <c r="Y423" s="12">
        <f ca="1"/>
        <v>-2.2292427604117147</v>
      </c>
      <c r="Z423" s="12">
        <f ca="1"/>
        <v>0.11345999114703181</v>
      </c>
      <c r="AA423" s="12">
        <f ca="1"/>
        <v>9.1189210586226241E-2</v>
      </c>
      <c r="AB423" s="12">
        <f ca="1"/>
        <v>1.3979545196645766</v>
      </c>
      <c r="AC423" s="12">
        <f ca="1"/>
        <v>-7.694377803171049</v>
      </c>
      <c r="AD423" s="12"/>
      <c r="AE423" s="12">
        <f ca="1"/>
        <v>-4.9597087622221163E-4</v>
      </c>
      <c r="AF423" s="12">
        <f ca="1"/>
        <v>1.4948507908054822E-4</v>
      </c>
      <c r="AG423" s="12">
        <f ca="1"/>
        <v>-1.8364129462942571E-4</v>
      </c>
      <c r="AH423" s="12">
        <f ca="1"/>
        <v>-5.0165938633416421E-4</v>
      </c>
      <c r="AI423" s="12">
        <f ca="1"/>
        <v>1.7776716140311891E-5</v>
      </c>
      <c r="AJ423" s="12">
        <f ca="1"/>
        <v>-7.7654130502141075E-4</v>
      </c>
      <c r="AK423" s="12"/>
      <c r="AL423" s="12"/>
      <c r="AM423" s="12">
        <f ca="1">'Useful matrices &amp; checks'!AO423</f>
        <v>-1.7768180975860637E-3</v>
      </c>
      <c r="AN423" s="12">
        <f t="shared" ca="1" si="14"/>
        <v>-1.7905510669863523E-3</v>
      </c>
      <c r="AO423" s="12">
        <f t="shared" ca="1" si="15"/>
        <v>1.3732969400288581E-5</v>
      </c>
    </row>
    <row r="424" spans="1:41" x14ac:dyDescent="0.35">
      <c r="A424">
        <v>211</v>
      </c>
      <c r="P424" s="56" t="str">
        <f>INDEX('Flow probs &amp; rates'!$A$5:$A$5999,$A424)</f>
        <v>2007,11</v>
      </c>
      <c r="Q424" s="12">
        <f t="array" aca="1" ref="Q424:Q425" ca="1">-1*(MMULT(MINVERSE('Useful matrices &amp; checks'!$G424:$H425),'SS Taylor expansion'!C$4:C$5)-MMULT(MINVERSE('Useful matrices &amp; checks'!$G424:$H425),MMULT('SS Taylor expansion'!C$7:D$8,MMULT(MINVERSE('Useful matrices &amp; checks'!$G424:$H425),'Useful matrices &amp; checks'!$L424:$L425))))</f>
        <v>-5.5599601978888469</v>
      </c>
      <c r="R424" s="12">
        <f t="array" aca="1" ref="R424:R425" ca="1">-1*(MMULT(MINVERSE('Useful matrices &amp; checks'!$G424:$H425),'SS Taylor expansion'!E$4:E$5)-MMULT(MINVERSE('Useful matrices &amp; checks'!$G424:$H425),MMULT('SS Taylor expansion'!E$7:F$8,MMULT(MINVERSE('Useful matrices &amp; checks'!$G424:$H425),'Useful matrices &amp; checks'!$L424:$L425))))</f>
        <v>-12.087740168051832</v>
      </c>
      <c r="S424" s="12">
        <f t="array" aca="1" ref="S424:S425" ca="1">-1*(MMULT(MINVERSE('Useful matrices &amp; checks'!$G424:$H425),'SS Taylor expansion'!G$4:G$5)-MMULT(MINVERSE('Useful matrices &amp; checks'!$G424:$H425),MMULT('SS Taylor expansion'!G$7:H$8,MMULT(MINVERSE('Useful matrices &amp; checks'!$G424:$H425),'Useful matrices &amp; checks'!$L424:$L425))))</f>
        <v>0.25817187424597865</v>
      </c>
      <c r="T424" s="12">
        <f t="array" aca="1" ref="T424:T425" ca="1">-1*(MMULT(MINVERSE('Useful matrices &amp; checks'!$G424:$H425),'SS Taylor expansion'!I$4:I$5)-MMULT(MINVERSE('Useful matrices &amp; checks'!$G424:$H425),MMULT('SS Taylor expansion'!I$7:J$8,MMULT(MINVERSE('Useful matrices &amp; checks'!$G424:$H425),'Useful matrices &amp; checks'!$L424:$L425))))</f>
        <v>-0.30311173633981259</v>
      </c>
      <c r="U424" s="12">
        <f t="array" aca="1" ref="U424:U425" ca="1">-1*(MMULT(MINVERSE('Useful matrices &amp; checks'!$G424:$H425),'SS Taylor expansion'!K$4:K$5)-MMULT(MINVERSE('Useful matrices &amp; checks'!$G424:$H425),MMULT('SS Taylor expansion'!K$7:L$8,MMULT(MINVERSE('Useful matrices &amp; checks'!$G424:$H425),'Useful matrices &amp; checks'!$L424:$L425))))</f>
        <v>5.5566654681304968</v>
      </c>
      <c r="V424" s="12">
        <f t="array" aca="1" ref="V424:V425" ca="1">-1*(MMULT(MINVERSE('Useful matrices &amp; checks'!$G424:$H425),'SS Taylor expansion'!M$4:M$5)-MMULT(MINVERSE('Useful matrices &amp; checks'!$G424:$H425),MMULT('SS Taylor expansion'!M$7:N$8,MMULT(MINVERSE('Useful matrices &amp; checks'!$G424:$H425),'Useful matrices &amp; checks'!$L424:$L425))))</f>
        <v>3.0007833589630026</v>
      </c>
      <c r="W424" s="12"/>
      <c r="X424" s="12">
        <f t="array" aca="1" ref="X424:X425" ca="1">(MMULT(MINVERSE('Useful matrices &amp; checks'!$G424:$H425),MMULT('SS Taylor expansion'!C$7:D$8,MMULT(MINVERSE('Useful matrices &amp; checks'!$G424:$H425),'SS Taylor expansion'!C$4:C$5)))-MMULT(MINVERSE('Useful matrices &amp; checks'!$G424:$H425),MMULT('SS Taylor expansion'!C$7:D$8,MMULT(MINVERSE('Useful matrices &amp; checks'!$G424:$H425),MMULT('SS Taylor expansion'!C$7:D$8,MMULT(MINVERSE('Useful matrices &amp; checks'!$G424:$H425),'Useful matrices &amp; checks'!$L424:$L425))))))</f>
        <v>46.559185544597661</v>
      </c>
      <c r="Y424" s="12">
        <f t="array" aca="1" ref="Y424:Y425" ca="1">(MMULT(MINVERSE('Useful matrices &amp; checks'!$G424:$H425),MMULT('SS Taylor expansion'!E$7:F$8,MMULT(MINVERSE('Useful matrices &amp; checks'!$G424:$H425),'SS Taylor expansion'!E$4:E$5)))-MMULT(MINVERSE('Useful matrices &amp; checks'!$G424:$H425),MMULT('SS Taylor expansion'!E$7:F$8,MMULT(MINVERSE('Useful matrices &amp; checks'!$G424:$H425),MMULT('SS Taylor expansion'!E$7:F$8,MMULT(MINVERSE('Useful matrices &amp; checks'!$G424:$H425),'Useful matrices &amp; checks'!$L424:$L425))))))</f>
        <v>220.06564119522832</v>
      </c>
      <c r="Z424" s="12">
        <f t="array" aca="1" ref="Z424:Z425" ca="1">(MMULT(MINVERSE('Useful matrices &amp; checks'!$G424:$H425),MMULT('SS Taylor expansion'!G$7:H$8,MMULT(MINVERSE('Useful matrices &amp; checks'!$G424:$H425),'SS Taylor expansion'!G$4:G$5)))-MMULT(MINVERSE('Useful matrices &amp; checks'!$G424:$H425),MMULT('SS Taylor expansion'!G$7:H$8,MMULT(MINVERSE('Useful matrices &amp; checks'!$G424:$H425),MMULT('SS Taylor expansion'!G$7:H$8,MMULT(MINVERSE('Useful matrices &amp; checks'!$G424:$H425),'Useful matrices &amp; checks'!$L424:$L425))))))</f>
        <v>-0.51094491191994784</v>
      </c>
      <c r="AA424" s="12">
        <f t="array" aca="1" ref="AA424:AA425" ca="1">(MMULT(MINVERSE('Useful matrices &amp; checks'!$G424:$H425),MMULT('SS Taylor expansion'!I$7:J$8,MMULT(MINVERSE('Useful matrices &amp; checks'!$G424:$H425),'SS Taylor expansion'!I$4:I$5)))-MMULT(MINVERSE('Useful matrices &amp; checks'!$G424:$H425),MMULT('SS Taylor expansion'!I$7:J$8,MMULT(MINVERSE('Useful matrices &amp; checks'!$G424:$H425),MMULT('SS Taylor expansion'!I$7:J$8,MMULT(MINVERSE('Useful matrices &amp; checks'!$G424:$H425),'Useful matrices &amp; checks'!$L424:$L425))))))</f>
        <v>0.50963630856663733</v>
      </c>
      <c r="AB424" s="12">
        <f t="array" aca="1" ref="AB424:AB425" ca="1">(MMULT(MINVERSE('Useful matrices &amp; checks'!$G424:$H425),MMULT('SS Taylor expansion'!K$7:L$8,MMULT(MINVERSE('Useful matrices &amp; checks'!$G424:$H425),'SS Taylor expansion'!K$4:K$5)))-MMULT(MINVERSE('Useful matrices &amp; checks'!$G424:$H425),MMULT('SS Taylor expansion'!K$7:L$8,MMULT(MINVERSE('Useful matrices &amp; checks'!$G424:$H425),MMULT('SS Taylor expansion'!K$7:L$8,MMULT(MINVERSE('Useful matrices &amp; checks'!$G424:$H425),'Useful matrices &amp; checks'!$L424:$L425))))))</f>
        <v>-99.508481972653215</v>
      </c>
      <c r="AC424" s="12">
        <f t="array" aca="1" ref="AC424:AC425" ca="1">(MMULT(MINVERSE('Useful matrices &amp; checks'!$G424:$H425),MMULT('SS Taylor expansion'!M$7:N$8,MMULT(MINVERSE('Useful matrices &amp; checks'!$G424:$H425),'SS Taylor expansion'!M$4:M$5)))-MMULT(MINVERSE('Useful matrices &amp; checks'!$G424:$H425),MMULT('SS Taylor expansion'!M$7:N$8,MMULT(MINVERSE('Useful matrices &amp; checks'!$G424:$H425),MMULT('SS Taylor expansion'!M$7:N$8,MMULT(MINVERSE('Useful matrices &amp; checks'!$G424:$H425),'Useful matrices &amp; checks'!$L424:$L425))))))</f>
        <v>-34.548087995469373</v>
      </c>
      <c r="AD424" s="12"/>
      <c r="AE424" s="12">
        <f t="array" aca="1" ref="AE424:AE425" ca="1">Q422:Q423*(INDEX('Flow probs &amp; rates'!AE$6:AE$5999-'Flow probs &amp; rates'!AE$5:AE$5999,'Useful matrices &amp; checks'!$A422))+X422:X423*(INDEX('Flow probs &amp; rates'!AE$6:AE$5999-'Flow probs &amp; rates'!AE$5:AE$5999,'Useful matrices &amp; checks'!$A422))^2</f>
        <v>1.6080707888108036E-3</v>
      </c>
      <c r="AF424" s="12">
        <f t="array" aca="1" ref="AF424:AF425" ca="1">R422:R423*(INDEX('Flow probs &amp; rates'!AF$6:AF$5999-'Flow probs &amp; rates'!AF$5:AF$5999,'Useful matrices &amp; checks'!$A422))+Y422:Y423*(INDEX('Flow probs &amp; rates'!AF$6:AF$5999-'Flow probs &amp; rates'!AF$5:AF$5999,'Useful matrices &amp; checks'!$A422))^2</f>
        <v>3.5612857595300723E-2</v>
      </c>
      <c r="AG424" s="12">
        <f t="array" aca="1" ref="AG424:AG425" ca="1">S422:S423*(INDEX('Flow probs &amp; rates'!AG$6:AG$5999-'Flow probs &amp; rates'!AG$5:AG$5999,'Useful matrices &amp; checks'!$A422))+Z422:Z423*(INDEX('Flow probs &amp; rates'!AG$6:AG$5999-'Flow probs &amp; rates'!AG$5:AG$5999,'Useful matrices &amp; checks'!$A422))^2</f>
        <v>1.4487303401972281E-3</v>
      </c>
      <c r="AH424" s="12">
        <f t="array" aca="1" ref="AH424:AH425" ca="1">T422:T423*(INDEX('Flow probs &amp; rates'!AI$6:AI$5999-'Flow probs &amp; rates'!AI$5:AI$5999,'Useful matrices &amp; checks'!$A422))+AA422:AA423*(INDEX('Flow probs &amp; rates'!AI$6:AI$5999-'Flow probs &amp; rates'!AI$5:AI$5999,'Useful matrices &amp; checks'!$A422))^2</f>
        <v>2.4752743957016862E-3</v>
      </c>
      <c r="AI424" s="12">
        <f t="array" aca="1" ref="AI424:AI425" ca="1">U422:U423*(INDEX('Flow probs &amp; rates'!AJ$6:AJ$5999-'Flow probs &amp; rates'!AJ$5:AJ$5999,'Useful matrices &amp; checks'!$A422))+AB422:AB423*(INDEX('Flow probs &amp; rates'!AJ$6:AJ$5999-'Flow probs &amp; rates'!AJ$5:AJ$5999,'Useful matrices &amp; checks'!$A422))^2</f>
        <v>2.1416101947271466E-2</v>
      </c>
      <c r="AJ424" s="12">
        <f t="array" aca="1" ref="AJ424:AJ425" ca="1">V422:V423*(INDEX('Flow probs &amp; rates'!AK$6:AK$5999-'Flow probs &amp; rates'!AK$5:AK$5999,'Useful matrices &amp; checks'!$A422))+AC422:AC423*(INDEX('Flow probs &amp; rates'!AK$6:AK$5999-'Flow probs &amp; rates'!AK$5:AK$5999,'Useful matrices &amp; checks'!$A422))^2</f>
        <v>1.0116680170162966E-2</v>
      </c>
      <c r="AK424" s="12"/>
      <c r="AL424" s="12"/>
      <c r="AM424" s="12">
        <f ca="1">'Useful matrices &amp; checks'!AO424</f>
        <v>7.043685588226456E-2</v>
      </c>
      <c r="AN424" s="12">
        <f t="shared" ca="1" si="14"/>
        <v>7.2677715237444873E-2</v>
      </c>
      <c r="AO424" s="12">
        <f t="shared" ca="1" si="15"/>
        <v>-2.2408593551803135E-3</v>
      </c>
    </row>
    <row r="425" spans="1:41" x14ac:dyDescent="0.35">
      <c r="P425" s="56"/>
      <c r="Q425" s="12">
        <f ca="1"/>
        <v>1.314023528686179</v>
      </c>
      <c r="R425" s="12">
        <f ca="1"/>
        <v>0.19768580827472287</v>
      </c>
      <c r="S425" s="12">
        <f ca="1"/>
        <v>-6.10155298113534E-2</v>
      </c>
      <c r="T425" s="12">
        <f ca="1"/>
        <v>-5.1836162726406385E-2</v>
      </c>
      <c r="U425" s="12">
        <f ca="1"/>
        <v>-9.087504273817118E-2</v>
      </c>
      <c r="V425" s="12">
        <f ca="1"/>
        <v>0.51317410661893859</v>
      </c>
      <c r="W425" s="12"/>
      <c r="X425" s="12">
        <f ca="1"/>
        <v>-11.003651663782978</v>
      </c>
      <c r="Y425" s="12">
        <f ca="1"/>
        <v>-3.5990063939457864</v>
      </c>
      <c r="Z425" s="12">
        <f ca="1"/>
        <v>0.12075511554565289</v>
      </c>
      <c r="AA425" s="12">
        <f ca="1"/>
        <v>8.7154627996749792E-2</v>
      </c>
      <c r="AB425" s="12">
        <f ca="1"/>
        <v>1.6273856333334029</v>
      </c>
      <c r="AC425" s="12">
        <f ca="1"/>
        <v>-5.9081853208471014</v>
      </c>
      <c r="AD425" s="12"/>
      <c r="AE425" s="12">
        <f ca="1"/>
        <v>-3.5802036275973861E-4</v>
      </c>
      <c r="AF425" s="12">
        <f ca="1"/>
        <v>-3.8074635604035432E-4</v>
      </c>
      <c r="AG425" s="12">
        <f ca="1"/>
        <v>-3.2254485657439265E-4</v>
      </c>
      <c r="AH425" s="12">
        <f ca="1"/>
        <v>4.2763261757004247E-4</v>
      </c>
      <c r="AI425" s="12">
        <f ca="1"/>
        <v>-2.2896513584150902E-4</v>
      </c>
      <c r="AJ425" s="12">
        <f ca="1"/>
        <v>1.7477748849978885E-3</v>
      </c>
      <c r="AK425" s="12"/>
      <c r="AL425" s="12"/>
      <c r="AM425" s="12">
        <f ca="1">'Useful matrices &amp; checks'!AO425</f>
        <v>5.6312333957994967E-4</v>
      </c>
      <c r="AN425" s="12">
        <f t="shared" ca="1" si="14"/>
        <v>8.8513079135193627E-4</v>
      </c>
      <c r="AO425" s="12">
        <f t="shared" ca="1" si="15"/>
        <v>-3.220074517719866E-4</v>
      </c>
    </row>
    <row r="426" spans="1:41" x14ac:dyDescent="0.35">
      <c r="A426">
        <v>212</v>
      </c>
      <c r="P426" s="56" t="str">
        <f>INDEX('Flow probs &amp; rates'!$A$5:$A$5999,$A426)</f>
        <v>2007,12</v>
      </c>
      <c r="Q426" s="12">
        <f t="array" aca="1" ref="Q426:Q427" ca="1">-1*(MMULT(MINVERSE('Useful matrices &amp; checks'!$G426:$H427),'SS Taylor expansion'!C$4:C$5)-MMULT(MINVERSE('Useful matrices &amp; checks'!$G426:$H427),MMULT('SS Taylor expansion'!C$7:D$8,MMULT(MINVERSE('Useful matrices &amp; checks'!$G426:$H427),'Useful matrices &amp; checks'!$L426:$L427))))</f>
        <v>-5.2206434971036586</v>
      </c>
      <c r="R426" s="12">
        <f t="array" aca="1" ref="R426:R427" ca="1">-1*(MMULT(MINVERSE('Useful matrices &amp; checks'!$G426:$H427),'SS Taylor expansion'!E$4:E$5)-MMULT(MINVERSE('Useful matrices &amp; checks'!$G426:$H427),MMULT('SS Taylor expansion'!E$7:F$8,MMULT(MINVERSE('Useful matrices &amp; checks'!$G426:$H427),'Useful matrices &amp; checks'!$L426:$L427))))</f>
        <v>-11.260730457390666</v>
      </c>
      <c r="S426" s="12">
        <f t="array" aca="1" ref="S426:S427" ca="1">-1*(MMULT(MINVERSE('Useful matrices &amp; checks'!$G426:$H427),'SS Taylor expansion'!G$4:G$5)-MMULT(MINVERSE('Useful matrices &amp; checks'!$G426:$H427),MMULT('SS Taylor expansion'!G$7:H$8,MMULT(MINVERSE('Useful matrices &amp; checks'!$G426:$H427),'Useful matrices &amp; checks'!$L426:$L427))))</f>
        <v>0.28081290637015666</v>
      </c>
      <c r="T426" s="12">
        <f t="array" aca="1" ref="T426:T427" ca="1">-1*(MMULT(MINVERSE('Useful matrices &amp; checks'!$G426:$H427),'SS Taylor expansion'!I$4:I$5)-MMULT(MINVERSE('Useful matrices &amp; checks'!$G426:$H427),MMULT('SS Taylor expansion'!I$7:J$8,MMULT(MINVERSE('Useful matrices &amp; checks'!$G426:$H427),'Useful matrices &amp; checks'!$L426:$L427))))</f>
        <v>-0.32488990581097366</v>
      </c>
      <c r="U426" s="12">
        <f t="array" aca="1" ref="U426:U427" ca="1">-1*(MMULT(MINVERSE('Useful matrices &amp; checks'!$G426:$H427),'SS Taylor expansion'!K$4:K$5)-MMULT(MINVERSE('Useful matrices &amp; checks'!$G426:$H427),MMULT('SS Taylor expansion'!K$7:L$8,MMULT(MINVERSE('Useful matrices &amp; checks'!$G426:$H427),'Useful matrices &amp; checks'!$L426:$L427))))</f>
        <v>7.1111600073554158</v>
      </c>
      <c r="V426" s="12">
        <f t="array" aca="1" ref="V426:V427" ca="1">-1*(MMULT(MINVERSE('Useful matrices &amp; checks'!$G426:$H427),'SS Taylor expansion'!M$4:M$5)-MMULT(MINVERSE('Useful matrices &amp; checks'!$G426:$H427),MMULT('SS Taylor expansion'!M$7:N$8,MMULT(MINVERSE('Useful matrices &amp; checks'!$G426:$H427),'Useful matrices &amp; checks'!$L426:$L427))))</f>
        <v>3.81431959458292</v>
      </c>
      <c r="W426" s="12"/>
      <c r="X426" s="12">
        <f t="array" aca="1" ref="X426:X427" ca="1">(MMULT(MINVERSE('Useful matrices &amp; checks'!$G426:$H427),MMULT('SS Taylor expansion'!C$7:D$8,MMULT(MINVERSE('Useful matrices &amp; checks'!$G426:$H427),'SS Taylor expansion'!C$4:C$5)))-MMULT(MINVERSE('Useful matrices &amp; checks'!$G426:$H427),MMULT('SS Taylor expansion'!C$7:D$8,MMULT(MINVERSE('Useful matrices &amp; checks'!$G426:$H427),MMULT('SS Taylor expansion'!C$7:D$8,MMULT(MINVERSE('Useful matrices &amp; checks'!$G426:$H427),'Useful matrices &amp; checks'!$L426:$L427))))))</f>
        <v>45.932771059324118</v>
      </c>
      <c r="Y426" s="12">
        <f t="array" aca="1" ref="Y426:Y427" ca="1">(MMULT(MINVERSE('Useful matrices &amp; checks'!$G426:$H427),MMULT('SS Taylor expansion'!E$7:F$8,MMULT(MINVERSE('Useful matrices &amp; checks'!$G426:$H427),'SS Taylor expansion'!E$4:E$5)))-MMULT(MINVERSE('Useful matrices &amp; checks'!$G426:$H427),MMULT('SS Taylor expansion'!E$7:F$8,MMULT(MINVERSE('Useful matrices &amp; checks'!$G426:$H427),MMULT('SS Taylor expansion'!E$7:F$8,MMULT(MINVERSE('Useful matrices &amp; checks'!$G426:$H427),'Useful matrices &amp; checks'!$L426:$L427))))))</f>
        <v>213.70156262146659</v>
      </c>
      <c r="Z426" s="12">
        <f t="array" aca="1" ref="Z426:Z427" ca="1">(MMULT(MINVERSE('Useful matrices &amp; checks'!$G426:$H427),MMULT('SS Taylor expansion'!G$7:H$8,MMULT(MINVERSE('Useful matrices &amp; checks'!$G426:$H427),'SS Taylor expansion'!G$4:G$5)))-MMULT(MINVERSE('Useful matrices &amp; checks'!$G426:$H427),MMULT('SS Taylor expansion'!G$7:H$8,MMULT(MINVERSE('Useful matrices &amp; checks'!$G426:$H427),MMULT('SS Taylor expansion'!G$7:H$8,MMULT(MINVERSE('Useful matrices &amp; checks'!$G426:$H427),'Useful matrices &amp; checks'!$L426:$L427))))))</f>
        <v>-0.55671812468921089</v>
      </c>
      <c r="AA426" s="12">
        <f t="array" aca="1" ref="AA426:AA427" ca="1">(MMULT(MINVERSE('Useful matrices &amp; checks'!$G426:$H427),MMULT('SS Taylor expansion'!I$7:J$8,MMULT(MINVERSE('Useful matrices &amp; checks'!$G426:$H427),'SS Taylor expansion'!I$4:I$5)))-MMULT(MINVERSE('Useful matrices &amp; checks'!$G426:$H427),MMULT('SS Taylor expansion'!I$7:J$8,MMULT(MINVERSE('Useful matrices &amp; checks'!$G426:$H427),MMULT('SS Taylor expansion'!I$7:J$8,MMULT(MINVERSE('Useful matrices &amp; checks'!$G426:$H427),'Useful matrices &amp; checks'!$L426:$L427))))))</f>
        <v>0.56225090724719262</v>
      </c>
      <c r="AB426" s="12">
        <f t="array" aca="1" ref="AB426:AB427" ca="1">(MMULT(MINVERSE('Useful matrices &amp; checks'!$G426:$H427),MMULT('SS Taylor expansion'!K$7:L$8,MMULT(MINVERSE('Useful matrices &amp; checks'!$G426:$H427),'SS Taylor expansion'!K$4:K$5)))-MMULT(MINVERSE('Useful matrices &amp; checks'!$G426:$H427),MMULT('SS Taylor expansion'!K$7:L$8,MMULT(MINVERSE('Useful matrices &amp; checks'!$G426:$H427),MMULT('SS Taylor expansion'!K$7:L$8,MMULT(MINVERSE('Useful matrices &amp; checks'!$G426:$H427),'Useful matrices &amp; checks'!$L426:$L427))))))</f>
        <v>-133.16115757776655</v>
      </c>
      <c r="AC426" s="12">
        <f t="array" aca="1" ref="AC426:AC427" ca="1">(MMULT(MINVERSE('Useful matrices &amp; checks'!$G426:$H427),MMULT('SS Taylor expansion'!M$7:N$8,MMULT(MINVERSE('Useful matrices &amp; checks'!$G426:$H427),'SS Taylor expansion'!M$4:M$5)))-MMULT(MINVERSE('Useful matrices &amp; checks'!$G426:$H427),MMULT('SS Taylor expansion'!M$7:N$8,MMULT(MINVERSE('Useful matrices &amp; checks'!$G426:$H427),MMULT('SS Taylor expansion'!M$7:N$8,MMULT(MINVERSE('Useful matrices &amp; checks'!$G426:$H427),'Useful matrices &amp; checks'!$L426:$L427))))))</f>
        <v>-45.428109599782758</v>
      </c>
      <c r="AD426" s="12"/>
      <c r="AE426" s="12">
        <f t="array" aca="1" ref="AE426:AE427" ca="1">Q424:Q425*(INDEX('Flow probs &amp; rates'!AE$6:AE$5999-'Flow probs &amp; rates'!AE$5:AE$5999,'Useful matrices &amp; checks'!$A424))+X424:X425*(INDEX('Flow probs &amp; rates'!AE$6:AE$5999-'Flow probs &amp; rates'!AE$5:AE$5999,'Useful matrices &amp; checks'!$A424))^2</f>
        <v>-2.5525739302694954E-3</v>
      </c>
      <c r="AF426" s="12">
        <f t="array" aca="1" ref="AF426:AF427" ca="1">R424:R425*(INDEX('Flow probs &amp; rates'!AF$6:AF$5999-'Flow probs &amp; rates'!AF$5:AF$5999,'Useful matrices &amp; checks'!$A424))+Y424:Y425*(INDEX('Flow probs &amp; rates'!AF$6:AF$5999-'Flow probs &amp; rates'!AF$5:AF$5999,'Useful matrices &amp; checks'!$A424))^2</f>
        <v>-3.1084077831342337E-2</v>
      </c>
      <c r="AG426" s="12">
        <f t="array" aca="1" ref="AG426:AG427" ca="1">S424:S425*(INDEX('Flow probs &amp; rates'!AG$6:AG$5999-'Flow probs &amp; rates'!AG$5:AG$5999,'Useful matrices &amp; checks'!$A424))+Z424:Z425*(INDEX('Flow probs &amp; rates'!AG$6:AG$5999-'Flow probs &amp; rates'!AG$5:AG$5999,'Useful matrices &amp; checks'!$A424))^2</f>
        <v>-2.65515410529176E-3</v>
      </c>
      <c r="AH426" s="12">
        <f t="array" aca="1" ref="AH426:AH427" ca="1">T424:T425*(INDEX('Flow probs &amp; rates'!AI$6:AI$5999-'Flow probs &amp; rates'!AI$5:AI$5999,'Useful matrices &amp; checks'!$A424))+AA424:AA425*(INDEX('Flow probs &amp; rates'!AI$6:AI$5999-'Flow probs &amp; rates'!AI$5:AI$5999,'Useful matrices &amp; checks'!$A424))^2</f>
        <v>-1.3603989452080985E-3</v>
      </c>
      <c r="AI426" s="12">
        <f t="array" aca="1" ref="AI426:AI427" ca="1">U424:U425*(INDEX('Flow probs &amp; rates'!AJ$6:AJ$5999-'Flow probs &amp; rates'!AJ$5:AJ$5999,'Useful matrices &amp; checks'!$A424))+AB424:AB425*(INDEX('Flow probs &amp; rates'!AJ$6:AJ$5999-'Flow probs &amp; rates'!AJ$5:AJ$5999,'Useful matrices &amp; checks'!$A424))^2</f>
        <v>-2.651747313142579E-2</v>
      </c>
      <c r="AJ426" s="12">
        <f t="array" aca="1" ref="AJ426:AJ427" ca="1">V424:V425*(INDEX('Flow probs &amp; rates'!AK$6:AK$5999-'Flow probs &amp; rates'!AK$5:AK$5999,'Useful matrices &amp; checks'!$A424))+AC424:AC425*(INDEX('Flow probs &amp; rates'!AK$6:AK$5999-'Flow probs &amp; rates'!AK$5:AK$5999,'Useful matrices &amp; checks'!$A424))^2</f>
        <v>-3.9643135512623939E-3</v>
      </c>
      <c r="AK426" s="12"/>
      <c r="AL426" s="12"/>
      <c r="AM426" s="12">
        <f ca="1">'Useful matrices &amp; checks'!AO426</f>
        <v>-7.0584212564715032E-2</v>
      </c>
      <c r="AN426" s="12">
        <f t="shared" ca="1" si="14"/>
        <v>-6.8133991494799873E-2</v>
      </c>
      <c r="AO426" s="12">
        <f t="shared" ca="1" si="15"/>
        <v>-2.4502210699151594E-3</v>
      </c>
    </row>
    <row r="427" spans="1:41" x14ac:dyDescent="0.35">
      <c r="Q427" s="12">
        <f ca="1"/>
        <v>1.1763694149884427</v>
      </c>
      <c r="R427" s="12">
        <f ca="1"/>
        <v>0.14949017244533508</v>
      </c>
      <c r="S427" s="12">
        <f ca="1"/>
        <v>-6.3275669861604891E-2</v>
      </c>
      <c r="T427" s="12">
        <f ca="1"/>
        <v>-5.5234751185307671E-2</v>
      </c>
      <c r="U427" s="12">
        <f ca="1"/>
        <v>-9.4403159706946821E-2</v>
      </c>
      <c r="V427" s="12">
        <f ca="1"/>
        <v>0.64847503717339272</v>
      </c>
      <c r="W427" s="12"/>
      <c r="X427" s="12">
        <f ca="1"/>
        <v>-10.35004727862235</v>
      </c>
      <c r="Y427" s="12">
        <f ca="1"/>
        <v>-2.8369636915652805</v>
      </c>
      <c r="Z427" s="12">
        <f ca="1"/>
        <v>0.12544548866771749</v>
      </c>
      <c r="AA427" s="12">
        <f ca="1"/>
        <v>9.5588654525884095E-2</v>
      </c>
      <c r="AB427" s="12">
        <f ca="1"/>
        <v>1.7677613796586189</v>
      </c>
      <c r="AC427" s="12">
        <f ca="1"/>
        <v>-7.7232634368849489</v>
      </c>
      <c r="AD427" s="12"/>
      <c r="AE427" s="12">
        <f ca="1"/>
        <v>6.0326730474773193E-4</v>
      </c>
      <c r="AF427" s="12">
        <f ca="1"/>
        <v>5.083564806269052E-4</v>
      </c>
      <c r="AG427" s="12">
        <f ca="1"/>
        <v>6.2751078109621067E-4</v>
      </c>
      <c r="AH427" s="12">
        <f ca="1"/>
        <v>-2.3264642256406206E-4</v>
      </c>
      <c r="AI427" s="12">
        <f ca="1"/>
        <v>4.3367312967598499E-4</v>
      </c>
      <c r="AJ427" s="12">
        <f ca="1"/>
        <v>-6.7795066209960049E-4</v>
      </c>
      <c r="AK427" s="12"/>
      <c r="AL427" s="12"/>
      <c r="AM427" s="12">
        <f ca="1">'Useful matrices &amp; checks'!AO427</f>
        <v>1.0866133706067711E-3</v>
      </c>
      <c r="AN427" s="12">
        <f t="shared" ca="1" si="14"/>
        <v>1.2622106114831702E-3</v>
      </c>
      <c r="AO427" s="12">
        <f t="shared" ca="1" si="15"/>
        <v>-1.7559724087639911E-4</v>
      </c>
    </row>
    <row r="428" spans="1:41" x14ac:dyDescent="0.35">
      <c r="A428">
        <v>213</v>
      </c>
      <c r="P428" s="56" t="str">
        <f>INDEX('Flow probs &amp; rates'!$A$5:$A$5999,$A428)</f>
        <v>2008,1</v>
      </c>
      <c r="Q428" s="12">
        <f t="array" aca="1" ref="Q428:Q429" ca="1">-1*(MMULT(MINVERSE('Useful matrices &amp; checks'!$G428:$H429),'SS Taylor expansion'!C$4:C$5)-MMULT(MINVERSE('Useful matrices &amp; checks'!$G428:$H429),MMULT('SS Taylor expansion'!C$7:D$8,MMULT(MINVERSE('Useful matrices &amp; checks'!$G428:$H429),'Useful matrices &amp; checks'!$L428:$L429))))</f>
        <v>-5.4472342311112003</v>
      </c>
      <c r="R428" s="12">
        <f t="array" aca="1" ref="R428:R429" ca="1">-1*(MMULT(MINVERSE('Useful matrices &amp; checks'!$G428:$H429),'SS Taylor expansion'!E$4:E$5)-MMULT(MINVERSE('Useful matrices &amp; checks'!$G428:$H429),MMULT('SS Taylor expansion'!E$7:F$8,MMULT(MINVERSE('Useful matrices &amp; checks'!$G428:$H429),'Useful matrices &amp; checks'!$L428:$L429))))</f>
        <v>-12.575007207599526</v>
      </c>
      <c r="S428" s="12">
        <f t="array" aca="1" ref="S428:S429" ca="1">-1*(MMULT(MINVERSE('Useful matrices &amp; checks'!$G428:$H429),'SS Taylor expansion'!G$4:G$5)-MMULT(MINVERSE('Useful matrices &amp; checks'!$G428:$H429),MMULT('SS Taylor expansion'!G$7:H$8,MMULT(MINVERSE('Useful matrices &amp; checks'!$G428:$H429),'Useful matrices &amp; checks'!$L428:$L429))))</f>
        <v>0.2470065284331957</v>
      </c>
      <c r="T428" s="12">
        <f t="array" aca="1" ref="T428:T429" ca="1">-1*(MMULT(MINVERSE('Useful matrices &amp; checks'!$G428:$H429),'SS Taylor expansion'!I$4:I$5)-MMULT(MINVERSE('Useful matrices &amp; checks'!$G428:$H429),MMULT('SS Taylor expansion'!I$7:J$8,MMULT(MINVERSE('Useful matrices &amp; checks'!$G428:$H429),'Useful matrices &amp; checks'!$L428:$L429))))</f>
        <v>-0.32321107991406794</v>
      </c>
      <c r="U428" s="12">
        <f t="array" aca="1" ref="U428:U429" ca="1">-1*(MMULT(MINVERSE('Useful matrices &amp; checks'!$G428:$H429),'SS Taylor expansion'!K$4:K$5)-MMULT(MINVERSE('Useful matrices &amp; checks'!$G428:$H429),MMULT('SS Taylor expansion'!K$7:L$8,MMULT(MINVERSE('Useful matrices &amp; checks'!$G428:$H429),'Useful matrices &amp; checks'!$L428:$L429))))</f>
        <v>5.6503098358156958</v>
      </c>
      <c r="V428" s="12">
        <f t="array" aca="1" ref="V428:V429" ca="1">-1*(MMULT(MINVERSE('Useful matrices &amp; checks'!$G428:$H429),'SS Taylor expansion'!M$4:M$5)-MMULT(MINVERSE('Useful matrices &amp; checks'!$G428:$H429),MMULT('SS Taylor expansion'!M$7:N$8,MMULT(MINVERSE('Useful matrices &amp; checks'!$G428:$H429),'Useful matrices &amp; checks'!$L428:$L429))))</f>
        <v>3.2027119421589045</v>
      </c>
      <c r="W428" s="12"/>
      <c r="X428" s="12">
        <f t="array" aca="1" ref="X428:X429" ca="1">(MMULT(MINVERSE('Useful matrices &amp; checks'!$G428:$H429),MMULT('SS Taylor expansion'!C$7:D$8,MMULT(MINVERSE('Useful matrices &amp; checks'!$G428:$H429),'SS Taylor expansion'!C$4:C$5)))-MMULT(MINVERSE('Useful matrices &amp; checks'!$G428:$H429),MMULT('SS Taylor expansion'!C$7:D$8,MMULT(MINVERSE('Useful matrices &amp; checks'!$G428:$H429),MMULT('SS Taylor expansion'!C$7:D$8,MMULT(MINVERSE('Useful matrices &amp; checks'!$G428:$H429),'Useful matrices &amp; checks'!$L428:$L429))))))</f>
        <v>44.350502215901813</v>
      </c>
      <c r="Y428" s="12">
        <f t="array" aca="1" ref="Y428:Y429" ca="1">(MMULT(MINVERSE('Useful matrices &amp; checks'!$G428:$H429),MMULT('SS Taylor expansion'!E$7:F$8,MMULT(MINVERSE('Useful matrices &amp; checks'!$G428:$H429),'SS Taylor expansion'!E$4:E$5)))-MMULT(MINVERSE('Useful matrices &amp; checks'!$G428:$H429),MMULT('SS Taylor expansion'!E$7:F$8,MMULT(MINVERSE('Useful matrices &amp; checks'!$G428:$H429),MMULT('SS Taylor expansion'!E$7:F$8,MMULT(MINVERSE('Useful matrices &amp; checks'!$G428:$H429),'Useful matrices &amp; checks'!$L428:$L429))))))</f>
        <v>236.35398371659988</v>
      </c>
      <c r="Z428" s="12">
        <f t="array" aca="1" ref="Z428:Z429" ca="1">(MMULT(MINVERSE('Useful matrices &amp; checks'!$G428:$H429),MMULT('SS Taylor expansion'!G$7:H$8,MMULT(MINVERSE('Useful matrices &amp; checks'!$G428:$H429),'SS Taylor expansion'!G$4:G$5)))-MMULT(MINVERSE('Useful matrices &amp; checks'!$G428:$H429),MMULT('SS Taylor expansion'!G$7:H$8,MMULT(MINVERSE('Useful matrices &amp; checks'!$G428:$H429),MMULT('SS Taylor expansion'!G$7:H$8,MMULT(MINVERSE('Useful matrices &amp; checks'!$G428:$H429),'Useful matrices &amp; checks'!$L428:$L429))))))</f>
        <v>-0.4980461016435771</v>
      </c>
      <c r="AA428" s="12">
        <f t="array" aca="1" ref="AA428:AA429" ca="1">(MMULT(MINVERSE('Useful matrices &amp; checks'!$G428:$H429),MMULT('SS Taylor expansion'!I$7:J$8,MMULT(MINVERSE('Useful matrices &amp; checks'!$G428:$H429),'SS Taylor expansion'!I$4:I$5)))-MMULT(MINVERSE('Useful matrices &amp; checks'!$G428:$H429),MMULT('SS Taylor expansion'!I$7:J$8,MMULT(MINVERSE('Useful matrices &amp; checks'!$G428:$H429),MMULT('SS Taylor expansion'!I$7:J$8,MMULT(MINVERSE('Useful matrices &amp; checks'!$G428:$H429),'Useful matrices &amp; checks'!$L428:$L429))))))</f>
        <v>0.54442637582433129</v>
      </c>
      <c r="AB428" s="12">
        <f t="array" aca="1" ref="AB428:AB429" ca="1">(MMULT(MINVERSE('Useful matrices &amp; checks'!$G428:$H429),MMULT('SS Taylor expansion'!K$7:L$8,MMULT(MINVERSE('Useful matrices &amp; checks'!$G428:$H429),'SS Taylor expansion'!K$4:K$5)))-MMULT(MINVERSE('Useful matrices &amp; checks'!$G428:$H429),MMULT('SS Taylor expansion'!K$7:L$8,MMULT(MINVERSE('Useful matrices &amp; checks'!$G428:$H429),MMULT('SS Taylor expansion'!K$7:L$8,MMULT(MINVERSE('Useful matrices &amp; checks'!$G428:$H429),'Useful matrices &amp; checks'!$L428:$L429))))))</f>
        <v>-104.32526844814134</v>
      </c>
      <c r="AC428" s="12">
        <f t="array" aca="1" ref="AC428:AC429" ca="1">(MMULT(MINVERSE('Useful matrices &amp; checks'!$G428:$H429),MMULT('SS Taylor expansion'!M$7:N$8,MMULT(MINVERSE('Useful matrices &amp; checks'!$G428:$H429),'SS Taylor expansion'!M$4:M$5)))-MMULT(MINVERSE('Useful matrices &amp; checks'!$G428:$H429),MMULT('SS Taylor expansion'!M$7:N$8,MMULT(MINVERSE('Useful matrices &amp; checks'!$G428:$H429),MMULT('SS Taylor expansion'!M$7:N$8,MMULT(MINVERSE('Useful matrices &amp; checks'!$G428:$H429),'Useful matrices &amp; checks'!$L428:$L429))))))</f>
        <v>-39.515462850077583</v>
      </c>
      <c r="AD428" s="12"/>
      <c r="AE428" s="12">
        <f t="array" aca="1" ref="AE428:AE429" ca="1">Q426:Q427*(INDEX('Flow probs &amp; rates'!AE$6:AE$5999-'Flow probs &amp; rates'!AE$5:AE$5999,'Useful matrices &amp; checks'!$A426))+X426:X427*(INDEX('Flow probs &amp; rates'!AE$6:AE$5999-'Flow probs &amp; rates'!AE$5:AE$5999,'Useful matrices &amp; checks'!$A426))^2</f>
        <v>5.9748953676185467E-3</v>
      </c>
      <c r="AF428" s="12">
        <f t="array" aca="1" ref="AF428:AF429" ca="1">R426:R427*(INDEX('Flow probs &amp; rates'!AF$6:AF$5999-'Flow probs &amp; rates'!AF$5:AF$5999,'Useful matrices &amp; checks'!$A426))+Y426:Y427*(INDEX('Flow probs &amp; rates'!AF$6:AF$5999-'Flow probs &amp; rates'!AF$5:AF$5999,'Useful matrices &amp; checks'!$A426))^2</f>
        <v>3.439179026349358E-2</v>
      </c>
      <c r="AG428" s="12">
        <f t="array" aca="1" ref="AG428:AG429" ca="1">S426:S427*(INDEX('Flow probs &amp; rates'!AG$6:AG$5999-'Flow probs &amp; rates'!AG$5:AG$5999,'Useful matrices &amp; checks'!$A426))+Z426:Z427*(INDEX('Flow probs &amp; rates'!AG$6:AG$5999-'Flow probs &amp; rates'!AG$5:AG$5999,'Useful matrices &amp; checks'!$A426))^2</f>
        <v>4.9301454032642505E-3</v>
      </c>
      <c r="AH428" s="12">
        <f t="array" aca="1" ref="AH428:AH429" ca="1">T426:T427*(INDEX('Flow probs &amp; rates'!AI$6:AI$5999-'Flow probs &amp; rates'!AI$5:AI$5999,'Useful matrices &amp; checks'!$A426))+AA426:AA427*(INDEX('Flow probs &amp; rates'!AI$6:AI$5999-'Flow probs &amp; rates'!AI$5:AI$5999,'Useful matrices &amp; checks'!$A426))^2</f>
        <v>7.1933515242564661E-3</v>
      </c>
      <c r="AI428" s="12">
        <f t="array" aca="1" ref="AI428:AI429" ca="1">U426:U427*(INDEX('Flow probs &amp; rates'!AJ$6:AJ$5999-'Flow probs &amp; rates'!AJ$5:AJ$5999,'Useful matrices &amp; checks'!$A426))+AB426:AB427*(INDEX('Flow probs &amp; rates'!AJ$6:AJ$5999-'Flow probs &amp; rates'!AJ$5:AJ$5999,'Useful matrices &amp; checks'!$A426))^2</f>
        <v>2.019871131783366E-2</v>
      </c>
      <c r="AJ428" s="12">
        <f t="array" aca="1" ref="AJ428:AJ429" ca="1">V426:V427*(INDEX('Flow probs &amp; rates'!AK$6:AK$5999-'Flow probs &amp; rates'!AK$5:AK$5999,'Useful matrices &amp; checks'!$A426))+AC426:AC427*(INDEX('Flow probs &amp; rates'!AK$6:AK$5999-'Flow probs &amp; rates'!AK$5:AK$5999,'Useful matrices &amp; checks'!$A426))^2</f>
        <v>4.4431975256175836E-3</v>
      </c>
      <c r="AK428" s="12"/>
      <c r="AL428" s="12"/>
      <c r="AM428" s="12">
        <f ca="1">'Useful matrices &amp; checks'!AO428</f>
        <v>7.5672486256690319E-2</v>
      </c>
      <c r="AN428" s="12">
        <f t="shared" ca="1" si="14"/>
        <v>7.7132091402084088E-2</v>
      </c>
      <c r="AO428" s="12">
        <f t="shared" ca="1" si="15"/>
        <v>-1.4596051453937692E-3</v>
      </c>
    </row>
    <row r="429" spans="1:41" x14ac:dyDescent="0.35">
      <c r="P429" s="56"/>
      <c r="Q429" s="12">
        <f ca="1"/>
        <v>1.349008455514628</v>
      </c>
      <c r="R429" s="12">
        <f ca="1"/>
        <v>0.2220537127000804</v>
      </c>
      <c r="S429" s="12">
        <f ca="1"/>
        <v>-6.1171207494729311E-2</v>
      </c>
      <c r="T429" s="12">
        <f ca="1"/>
        <v>-5.1102112909721845E-2</v>
      </c>
      <c r="U429" s="12">
        <f ca="1"/>
        <v>-9.977507417971207E-2</v>
      </c>
      <c r="V429" s="12">
        <f ca="1"/>
        <v>0.50637294776228758</v>
      </c>
      <c r="W429" s="12"/>
      <c r="X429" s="12">
        <f ca="1"/>
        <v>-10.983409186604231</v>
      </c>
      <c r="Y429" s="12">
        <f ca="1"/>
        <v>-4.1736182516068725</v>
      </c>
      <c r="Z429" s="12">
        <f ca="1"/>
        <v>0.12334119919352664</v>
      </c>
      <c r="AA429" s="12">
        <f ca="1"/>
        <v>8.607792200627061E-2</v>
      </c>
      <c r="AB429" s="12">
        <f ca="1"/>
        <v>1.8422107283837104</v>
      </c>
      <c r="AC429" s="12">
        <f ca="1"/>
        <v>-6.2476931322449119</v>
      </c>
      <c r="AD429" s="12"/>
      <c r="AE429" s="12">
        <f ca="1"/>
        <v>-1.3463252513070474E-3</v>
      </c>
      <c r="AF429" s="12">
        <f ca="1"/>
        <v>-4.5656315783841047E-4</v>
      </c>
      <c r="AG429" s="12">
        <f ca="1"/>
        <v>-1.1109113784657973E-3</v>
      </c>
      <c r="AH429" s="12">
        <f ca="1"/>
        <v>1.2229465259592542E-3</v>
      </c>
      <c r="AI429" s="12">
        <f ca="1"/>
        <v>-2.6814502393978577E-4</v>
      </c>
      <c r="AJ429" s="12">
        <f ca="1"/>
        <v>7.5539099678107813E-4</v>
      </c>
      <c r="AK429" s="12"/>
      <c r="AL429" s="12"/>
      <c r="AM429" s="12">
        <f ca="1">'Useful matrices &amp; checks'!AO429</f>
        <v>-1.5788051535755264E-3</v>
      </c>
      <c r="AN429" s="12">
        <f t="shared" ca="1" si="14"/>
        <v>-1.2036072888107086E-3</v>
      </c>
      <c r="AO429" s="12">
        <f t="shared" ca="1" si="15"/>
        <v>-3.7519786476481777E-4</v>
      </c>
    </row>
    <row r="430" spans="1:41" x14ac:dyDescent="0.35">
      <c r="A430">
        <v>214</v>
      </c>
      <c r="P430" s="56" t="str">
        <f>INDEX('Flow probs &amp; rates'!$A$5:$A$5999,$A430)</f>
        <v>2008,2</v>
      </c>
      <c r="Q430" s="12">
        <f t="array" aca="1" ref="Q430:Q431" ca="1">-1*(MMULT(MINVERSE('Useful matrices &amp; checks'!$G430:$H431),'SS Taylor expansion'!C$4:C$5)-MMULT(MINVERSE('Useful matrices &amp; checks'!$G430:$H431),MMULT('SS Taylor expansion'!C$7:D$8,MMULT(MINVERSE('Useful matrices &amp; checks'!$G430:$H431),'Useful matrices &amp; checks'!$L430:$L431))))</f>
        <v>-5.4019591703106817</v>
      </c>
      <c r="R430" s="12">
        <f t="array" aca="1" ref="R430:R431" ca="1">-1*(MMULT(MINVERSE('Useful matrices &amp; checks'!$G430:$H431),'SS Taylor expansion'!E$4:E$5)-MMULT(MINVERSE('Useful matrices &amp; checks'!$G430:$H431),MMULT('SS Taylor expansion'!E$7:F$8,MMULT(MINVERSE('Useful matrices &amp; checks'!$G430:$H431),'Useful matrices &amp; checks'!$L430:$L431))))</f>
        <v>-11.772396855533794</v>
      </c>
      <c r="S430" s="12">
        <f t="array" aca="1" ref="S430:S431" ca="1">-1*(MMULT(MINVERSE('Useful matrices &amp; checks'!$G430:$H431),'SS Taylor expansion'!G$4:G$5)-MMULT(MINVERSE('Useful matrices &amp; checks'!$G430:$H431),MMULT('SS Taylor expansion'!G$7:H$8,MMULT(MINVERSE('Useful matrices &amp; checks'!$G430:$H431),'Useful matrices &amp; checks'!$L430:$L431))))</f>
        <v>0.31746773082254759</v>
      </c>
      <c r="T430" s="12">
        <f t="array" aca="1" ref="T430:T431" ca="1">-1*(MMULT(MINVERSE('Useful matrices &amp; checks'!$G430:$H431),'SS Taylor expansion'!I$4:I$5)-MMULT(MINVERSE('Useful matrices &amp; checks'!$G430:$H431),MMULT('SS Taylor expansion'!I$7:J$8,MMULT(MINVERSE('Useful matrices &amp; checks'!$G430:$H431),'Useful matrices &amp; checks'!$L430:$L431))))</f>
        <v>-0.37438424329258863</v>
      </c>
      <c r="U430" s="12">
        <f t="array" aca="1" ref="U430:U431" ca="1">-1*(MMULT(MINVERSE('Useful matrices &amp; checks'!$G430:$H431),'SS Taylor expansion'!K$4:K$5)-MMULT(MINVERSE('Useful matrices &amp; checks'!$G430:$H431),MMULT('SS Taylor expansion'!K$7:L$8,MMULT(MINVERSE('Useful matrices &amp; checks'!$G430:$H431),'Useful matrices &amp; checks'!$L430:$L431))))</f>
        <v>6.8927712374267536</v>
      </c>
      <c r="V430" s="12">
        <f t="array" aca="1" ref="V430:V431" ca="1">-1*(MMULT(MINVERSE('Useful matrices &amp; checks'!$G430:$H431),'SS Taylor expansion'!M$4:M$5)-MMULT(MINVERSE('Useful matrices &amp; checks'!$G430:$H431),MMULT('SS Taylor expansion'!M$7:N$8,MMULT(MINVERSE('Useful matrices &amp; checks'!$G430:$H431),'Useful matrices &amp; checks'!$L430:$L431))))</f>
        <v>3.7299090563604969</v>
      </c>
      <c r="W430" s="12"/>
      <c r="X430" s="12">
        <f t="array" aca="1" ref="X430:X431" ca="1">(MMULT(MINVERSE('Useful matrices &amp; checks'!$G430:$H431),MMULT('SS Taylor expansion'!C$7:D$8,MMULT(MINVERSE('Useful matrices &amp; checks'!$G430:$H431),'SS Taylor expansion'!C$4:C$5)))-MMULT(MINVERSE('Useful matrices &amp; checks'!$G430:$H431),MMULT('SS Taylor expansion'!C$7:D$8,MMULT(MINVERSE('Useful matrices &amp; checks'!$G430:$H431),MMULT('SS Taylor expansion'!C$7:D$8,MMULT(MINVERSE('Useful matrices &amp; checks'!$G430:$H431),'Useful matrices &amp; checks'!$L430:$L431))))))</f>
        <v>47.981762960937971</v>
      </c>
      <c r="Y430" s="12">
        <f t="array" aca="1" ref="Y430:Y431" ca="1">(MMULT(MINVERSE('Useful matrices &amp; checks'!$G430:$H431),MMULT('SS Taylor expansion'!E$7:F$8,MMULT(MINVERSE('Useful matrices &amp; checks'!$G430:$H431),'SS Taylor expansion'!E$4:E$5)))-MMULT(MINVERSE('Useful matrices &amp; checks'!$G430:$H431),MMULT('SS Taylor expansion'!E$7:F$8,MMULT(MINVERSE('Useful matrices &amp; checks'!$G430:$H431),MMULT('SS Taylor expansion'!E$7:F$8,MMULT(MINVERSE('Useful matrices &amp; checks'!$G430:$H431),'Useful matrices &amp; checks'!$L430:$L431))))))</f>
        <v>227.87852217014634</v>
      </c>
      <c r="Z430" s="12">
        <f t="array" aca="1" ref="Z430:Z431" ca="1">(MMULT(MINVERSE('Useful matrices &amp; checks'!$G430:$H431),MMULT('SS Taylor expansion'!G$7:H$8,MMULT(MINVERSE('Useful matrices &amp; checks'!$G430:$H431),'SS Taylor expansion'!G$4:G$5)))-MMULT(MINVERSE('Useful matrices &amp; checks'!$G430:$H431),MMULT('SS Taylor expansion'!G$7:H$8,MMULT(MINVERSE('Useful matrices &amp; checks'!$G430:$H431),MMULT('SS Taylor expansion'!G$7:H$8,MMULT(MINVERSE('Useful matrices &amp; checks'!$G430:$H431),'Useful matrices &amp; checks'!$L430:$L431))))))</f>
        <v>-0.68031203905446236</v>
      </c>
      <c r="AA430" s="12">
        <f t="array" aca="1" ref="AA430:AA431" ca="1">(MMULT(MINVERSE('Useful matrices &amp; checks'!$G430:$H431),MMULT('SS Taylor expansion'!I$7:J$8,MMULT(MINVERSE('Useful matrices &amp; checks'!$G430:$H431),'SS Taylor expansion'!I$4:I$5)))-MMULT(MINVERSE('Useful matrices &amp; checks'!$G430:$H431),MMULT('SS Taylor expansion'!I$7:J$8,MMULT(MINVERSE('Useful matrices &amp; checks'!$G430:$H431),MMULT('SS Taylor expansion'!I$7:J$8,MMULT(MINVERSE('Useful matrices &amp; checks'!$G430:$H431),'Useful matrices &amp; checks'!$L430:$L431))))))</f>
        <v>0.69033452271452533</v>
      </c>
      <c r="AB430" s="12">
        <f t="array" aca="1" ref="AB430:AB431" ca="1">(MMULT(MINVERSE('Useful matrices &amp; checks'!$G430:$H431),MMULT('SS Taylor expansion'!K$7:L$8,MMULT(MINVERSE('Useful matrices &amp; checks'!$G430:$H431),'SS Taylor expansion'!K$4:K$5)))-MMULT(MINVERSE('Useful matrices &amp; checks'!$G430:$H431),MMULT('SS Taylor expansion'!K$7:L$8,MMULT(MINVERSE('Useful matrices &amp; checks'!$G430:$H431),MMULT('SS Taylor expansion'!K$7:L$8,MMULT(MINVERSE('Useful matrices &amp; checks'!$G430:$H431),'Useful matrices &amp; checks'!$L430:$L431))))))</f>
        <v>-131.36248246400947</v>
      </c>
      <c r="AC430" s="12">
        <f t="array" aca="1" ref="AC430:AC431" ca="1">(MMULT(MINVERSE('Useful matrices &amp; checks'!$G430:$H431),MMULT('SS Taylor expansion'!M$7:N$8,MMULT(MINVERSE('Useful matrices &amp; checks'!$G430:$H431),'SS Taylor expansion'!M$4:M$5)))-MMULT(MINVERSE('Useful matrices &amp; checks'!$G430:$H431),MMULT('SS Taylor expansion'!M$7:N$8,MMULT(MINVERSE('Useful matrices &amp; checks'!$G430:$H431),MMULT('SS Taylor expansion'!M$7:N$8,MMULT(MINVERSE('Useful matrices &amp; checks'!$G430:$H431),'Useful matrices &amp; checks'!$L430:$L431))))))</f>
        <v>-45.947447161507426</v>
      </c>
      <c r="AD430" s="12"/>
      <c r="AE430" s="12">
        <f t="array" aca="1" ref="AE430:AE431" ca="1">Q428:Q429*(INDEX('Flow probs &amp; rates'!AE$6:AE$5999-'Flow probs &amp; rates'!AE$5:AE$5999,'Useful matrices &amp; checks'!$A428))+X428:X429*(INDEX('Flow probs &amp; rates'!AE$6:AE$5999-'Flow probs &amp; rates'!AE$5:AE$5999,'Useful matrices &amp; checks'!$A428))^2</f>
        <v>-9.2471738674949882E-3</v>
      </c>
      <c r="AF430" s="12">
        <f t="array" aca="1" ref="AF430:AF431" ca="1">R428:R429*(INDEX('Flow probs &amp; rates'!AF$6:AF$5999-'Flow probs &amp; rates'!AF$5:AF$5999,'Useful matrices &amp; checks'!$A428))+Y428:Y429*(INDEX('Flow probs &amp; rates'!AF$6:AF$5999-'Flow probs &amp; rates'!AF$5:AF$5999,'Useful matrices &amp; checks'!$A428))^2</f>
        <v>-1.8423376988728587E-2</v>
      </c>
      <c r="AG430" s="12">
        <f t="array" aca="1" ref="AG430:AG431" ca="1">S428:S429*(INDEX('Flow probs &amp; rates'!AG$6:AG$5999-'Flow probs &amp; rates'!AG$5:AG$5999,'Useful matrices &amp; checks'!$A428))+Z428:Z429*(INDEX('Flow probs &amp; rates'!AG$6:AG$5999-'Flow probs &amp; rates'!AG$5:AG$5999,'Useful matrices &amp; checks'!$A428))^2</f>
        <v>-9.6791832379646142E-3</v>
      </c>
      <c r="AH430" s="12">
        <f t="array" aca="1" ref="AH430:AH431" ca="1">T428:T429*(INDEX('Flow probs &amp; rates'!AI$6:AI$5999-'Flow probs &amp; rates'!AI$5:AI$5999,'Useful matrices &amp; checks'!$A428))+AA428:AA429*(INDEX('Flow probs &amp; rates'!AI$6:AI$5999-'Flow probs &amp; rates'!AI$5:AI$5999,'Useful matrices &amp; checks'!$A428))^2</f>
        <v>-3.3870897158154608E-4</v>
      </c>
      <c r="AI430" s="12">
        <f t="array" aca="1" ref="AI430:AI431" ca="1">U428:U429*(INDEX('Flow probs &amp; rates'!AJ$6:AJ$5999-'Flow probs &amp; rates'!AJ$5:AJ$5999,'Useful matrices &amp; checks'!$A428))+AB428:AB429*(INDEX('Flow probs &amp; rates'!AJ$6:AJ$5999-'Flow probs &amp; rates'!AJ$5:AJ$5999,'Useful matrices &amp; checks'!$A428))^2</f>
        <v>-2.1662739674599862E-2</v>
      </c>
      <c r="AJ430" s="12">
        <f t="array" aca="1" ref="AJ430:AJ431" ca="1">V428:V429*(INDEX('Flow probs &amp; rates'!AK$6:AK$5999-'Flow probs &amp; rates'!AK$5:AK$5999,'Useful matrices &amp; checks'!$A428))+AC428:AC429*(INDEX('Flow probs &amp; rates'!AK$6:AK$5999-'Flow probs &amp; rates'!AK$5:AK$5999,'Useful matrices &amp; checks'!$A428))^2</f>
        <v>-2.1648140678188161E-5</v>
      </c>
      <c r="AK430" s="12"/>
      <c r="AL430" s="12"/>
      <c r="AM430" s="12">
        <f ca="1">'Useful matrices &amp; checks'!AO430</f>
        <v>-6.0870310923924142E-2</v>
      </c>
      <c r="AN430" s="12">
        <f t="shared" ca="1" si="14"/>
        <v>-5.9372830881047785E-2</v>
      </c>
      <c r="AO430" s="12">
        <f t="shared" ca="1" si="15"/>
        <v>-1.4974800428763577E-3</v>
      </c>
    </row>
    <row r="431" spans="1:41" x14ac:dyDescent="0.35">
      <c r="Q431" s="12">
        <f ca="1"/>
        <v>1.3032716928105486</v>
      </c>
      <c r="R431" s="12">
        <f ca="1"/>
        <v>0.18185136589659509</v>
      </c>
      <c r="S431" s="12">
        <f ca="1"/>
        <v>-7.659197226735602E-2</v>
      </c>
      <c r="T431" s="12">
        <f ca="1"/>
        <v>-6.5904749602758841E-2</v>
      </c>
      <c r="U431" s="12">
        <f ca="1"/>
        <v>-0.10647448261562906</v>
      </c>
      <c r="V431" s="12">
        <f ca="1"/>
        <v>0.65659473336432295</v>
      </c>
      <c r="W431" s="12"/>
      <c r="X431" s="12">
        <f ca="1"/>
        <v>-11.57603592819078</v>
      </c>
      <c r="Y431" s="12">
        <f ca="1"/>
        <v>-3.5201005388855142</v>
      </c>
      <c r="Z431" s="12">
        <f ca="1"/>
        <v>0.16413145579678873</v>
      </c>
      <c r="AA431" s="12">
        <f ca="1"/>
        <v>0.12152307335777633</v>
      </c>
      <c r="AB431" s="12">
        <f ca="1"/>
        <v>2.0291914345733701</v>
      </c>
      <c r="AC431" s="12">
        <f ca="1"/>
        <v>-8.0883612339918294</v>
      </c>
      <c r="AD431" s="12"/>
      <c r="AE431" s="12">
        <f ca="1"/>
        <v>2.2900641330269957E-3</v>
      </c>
      <c r="AF431" s="12">
        <f ca="1"/>
        <v>3.253261961033378E-4</v>
      </c>
      <c r="AG431" s="12">
        <f ca="1"/>
        <v>2.397051324856674E-3</v>
      </c>
      <c r="AH431" s="12">
        <f ca="1"/>
        <v>-5.3552446636104828E-5</v>
      </c>
      <c r="AI431" s="12">
        <f ca="1"/>
        <v>3.8252795347053155E-4</v>
      </c>
      <c r="AJ431" s="12">
        <f ca="1"/>
        <v>-3.4227345470843276E-6</v>
      </c>
      <c r="AK431" s="12"/>
      <c r="AL431" s="12"/>
      <c r="AM431" s="12">
        <f ca="1">'Useful matrices &amp; checks'!AO431</f>
        <v>5.4037274521463695E-3</v>
      </c>
      <c r="AN431" s="12">
        <f t="shared" ca="1" si="14"/>
        <v>5.3379944262743504E-3</v>
      </c>
      <c r="AO431" s="12">
        <f t="shared" ca="1" si="15"/>
        <v>6.5733025872019048E-5</v>
      </c>
    </row>
    <row r="432" spans="1:41" x14ac:dyDescent="0.35">
      <c r="A432">
        <v>215</v>
      </c>
      <c r="P432" s="56" t="str">
        <f>INDEX('Flow probs &amp; rates'!$A$5:$A$5999,$A432)</f>
        <v>2008,3</v>
      </c>
      <c r="Q432" s="12">
        <f t="array" aca="1" ref="Q432:Q433" ca="1">-1*(MMULT(MINVERSE('Useful matrices &amp; checks'!$G432:$H433),'SS Taylor expansion'!C$4:C$5)-MMULT(MINVERSE('Useful matrices &amp; checks'!$G432:$H433),MMULT('SS Taylor expansion'!C$7:D$8,MMULT(MINVERSE('Useful matrices &amp; checks'!$G432:$H433),'Useful matrices &amp; checks'!$L432:$L433))))</f>
        <v>-5.6396143965580077</v>
      </c>
      <c r="R432" s="12">
        <f t="array" aca="1" ref="R432:R433" ca="1">-1*(MMULT(MINVERSE('Useful matrices &amp; checks'!$G432:$H433),'SS Taylor expansion'!E$4:E$5)-MMULT(MINVERSE('Useful matrices &amp; checks'!$G432:$H433),MMULT('SS Taylor expansion'!E$7:F$8,MMULT(MINVERSE('Useful matrices &amp; checks'!$G432:$H433),'Useful matrices &amp; checks'!$L432:$L433))))</f>
        <v>-12.528248424504467</v>
      </c>
      <c r="S432" s="12">
        <f t="array" aca="1" ref="S432:S433" ca="1">-1*(MMULT(MINVERSE('Useful matrices &amp; checks'!$G432:$H433),'SS Taylor expansion'!G$4:G$5)-MMULT(MINVERSE('Useful matrices &amp; checks'!$G432:$H433),MMULT('SS Taylor expansion'!G$7:H$8,MMULT(MINVERSE('Useful matrices &amp; checks'!$G432:$H433),'Useful matrices &amp; checks'!$L432:$L433))))</f>
        <v>0.27664729001617366</v>
      </c>
      <c r="T432" s="12">
        <f t="array" aca="1" ref="T432:T433" ca="1">-1*(MMULT(MINVERSE('Useful matrices &amp; checks'!$G432:$H433),'SS Taylor expansion'!I$4:I$5)-MMULT(MINVERSE('Useful matrices &amp; checks'!$G432:$H433),MMULT('SS Taylor expansion'!I$7:J$8,MMULT(MINVERSE('Useful matrices &amp; checks'!$G432:$H433),'Useful matrices &amp; checks'!$L432:$L433))))</f>
        <v>-0.33791706342683553</v>
      </c>
      <c r="U432" s="12">
        <f t="array" aca="1" ref="U432:U433" ca="1">-1*(MMULT(MINVERSE('Useful matrices &amp; checks'!$G432:$H433),'SS Taylor expansion'!K$4:K$5)-MMULT(MINVERSE('Useful matrices &amp; checks'!$G432:$H433),MMULT('SS Taylor expansion'!K$7:L$8,MMULT(MINVERSE('Useful matrices &amp; checks'!$G432:$H433),'Useful matrices &amp; checks'!$L432:$L433))))</f>
        <v>5.6492691939803166</v>
      </c>
      <c r="V432" s="12">
        <f t="array" aca="1" ref="V432:V433" ca="1">-1*(MMULT(MINVERSE('Useful matrices &amp; checks'!$G432:$H433),'SS Taylor expansion'!M$4:M$5)-MMULT(MINVERSE('Useful matrices &amp; checks'!$G432:$H433),MMULT('SS Taylor expansion'!M$7:N$8,MMULT(MINVERSE('Useful matrices &amp; checks'!$G432:$H433),'Useful matrices &amp; checks'!$L432:$L433))))</f>
        <v>3.1062401290323809</v>
      </c>
      <c r="W432" s="12"/>
      <c r="X432" s="12">
        <f t="array" aca="1" ref="X432:X433" ca="1">(MMULT(MINVERSE('Useful matrices &amp; checks'!$G432:$H433),MMULT('SS Taylor expansion'!C$7:D$8,MMULT(MINVERSE('Useful matrices &amp; checks'!$G432:$H433),'SS Taylor expansion'!C$4:C$5)))-MMULT(MINVERSE('Useful matrices &amp; checks'!$G432:$H433),MMULT('SS Taylor expansion'!C$7:D$8,MMULT(MINVERSE('Useful matrices &amp; checks'!$G432:$H433),MMULT('SS Taylor expansion'!C$7:D$8,MMULT(MINVERSE('Useful matrices &amp; checks'!$G432:$H433),'Useful matrices &amp; checks'!$L432:$L433))))))</f>
        <v>47.707137906954145</v>
      </c>
      <c r="Y432" s="12">
        <f t="array" aca="1" ref="Y432:Y433" ca="1">(MMULT(MINVERSE('Useful matrices &amp; checks'!$G432:$H433),MMULT('SS Taylor expansion'!E$7:F$8,MMULT(MINVERSE('Useful matrices &amp; checks'!$G432:$H433),'SS Taylor expansion'!E$4:E$5)))-MMULT(MINVERSE('Useful matrices &amp; checks'!$G432:$H433),MMULT('SS Taylor expansion'!E$7:F$8,MMULT(MINVERSE('Useful matrices &amp; checks'!$G432:$H433),MMULT('SS Taylor expansion'!E$7:F$8,MMULT(MINVERSE('Useful matrices &amp; checks'!$G432:$H433),'Useful matrices &amp; checks'!$L432:$L433))))))</f>
        <v>235.43187135796316</v>
      </c>
      <c r="Z432" s="12">
        <f t="array" aca="1" ref="Z432:Z433" ca="1">(MMULT(MINVERSE('Useful matrices &amp; checks'!$G432:$H433),MMULT('SS Taylor expansion'!G$7:H$8,MMULT(MINVERSE('Useful matrices &amp; checks'!$G432:$H433),'SS Taylor expansion'!G$4:G$5)))-MMULT(MINVERSE('Useful matrices &amp; checks'!$G432:$H433),MMULT('SS Taylor expansion'!G$7:H$8,MMULT(MINVERSE('Useful matrices &amp; checks'!$G432:$H433),MMULT('SS Taylor expansion'!G$7:H$8,MMULT(MINVERSE('Useful matrices &amp; checks'!$G432:$H433),'Useful matrices &amp; checks'!$L432:$L433))))))</f>
        <v>-0.56404469096395882</v>
      </c>
      <c r="AA432" s="12">
        <f t="array" aca="1" ref="AA432:AA433" ca="1">(MMULT(MINVERSE('Useful matrices &amp; checks'!$G432:$H433),MMULT('SS Taylor expansion'!I$7:J$8,MMULT(MINVERSE('Useful matrices &amp; checks'!$G432:$H433),'SS Taylor expansion'!I$4:I$5)))-MMULT(MINVERSE('Useful matrices &amp; checks'!$G432:$H433),MMULT('SS Taylor expansion'!I$7:J$8,MMULT(MINVERSE('Useful matrices &amp; checks'!$G432:$H433),MMULT('SS Taylor expansion'!I$7:J$8,MMULT(MINVERSE('Useful matrices &amp; checks'!$G432:$H433),'Useful matrices &amp; checks'!$L432:$L433))))))</f>
        <v>0.574748737573335</v>
      </c>
      <c r="AB432" s="12">
        <f t="array" aca="1" ref="AB432:AB433" ca="1">(MMULT(MINVERSE('Useful matrices &amp; checks'!$G432:$H433),MMULT('SS Taylor expansion'!K$7:L$8,MMULT(MINVERSE('Useful matrices &amp; checks'!$G432:$H433),'SS Taylor expansion'!K$4:K$5)))-MMULT(MINVERSE('Useful matrices &amp; checks'!$G432:$H433),MMULT('SS Taylor expansion'!K$7:L$8,MMULT(MINVERSE('Useful matrices &amp; checks'!$G432:$H433),MMULT('SS Taylor expansion'!K$7:L$8,MMULT(MINVERSE('Useful matrices &amp; checks'!$G432:$H433),'Useful matrices &amp; checks'!$L432:$L433))))))</f>
        <v>-104.25207031789236</v>
      </c>
      <c r="AC432" s="12">
        <f t="array" aca="1" ref="AC432:AC433" ca="1">(MMULT(MINVERSE('Useful matrices &amp; checks'!$G432:$H433),MMULT('SS Taylor expansion'!M$7:N$8,MMULT(MINVERSE('Useful matrices &amp; checks'!$G432:$H433),'SS Taylor expansion'!M$4:M$5)))-MMULT(MINVERSE('Useful matrices &amp; checks'!$G432:$H433),MMULT('SS Taylor expansion'!M$7:N$8,MMULT(MINVERSE('Useful matrices &amp; checks'!$G432:$H433),MMULT('SS Taylor expansion'!M$7:N$8,MMULT(MINVERSE('Useful matrices &amp; checks'!$G432:$H433),'Useful matrices &amp; checks'!$L432:$L433))))))</f>
        <v>-37.379402240231187</v>
      </c>
      <c r="AD432" s="12"/>
      <c r="AE432" s="12">
        <f t="array" aca="1" ref="AE432:AE433" ca="1">Q430:Q431*(INDEX('Flow probs &amp; rates'!AE$6:AE$5999-'Flow probs &amp; rates'!AE$5:AE$5999,'Useful matrices &amp; checks'!$A430))+X430:X431*(INDEX('Flow probs &amp; rates'!AE$6:AE$5999-'Flow probs &amp; rates'!AE$5:AE$5999,'Useful matrices &amp; checks'!$A430))^2</f>
        <v>3.5106694643401116E-3</v>
      </c>
      <c r="AF432" s="12">
        <f t="array" aca="1" ref="AF432:AF433" ca="1">R430:R431*(INDEX('Flow probs &amp; rates'!AF$6:AF$5999-'Flow probs &amp; rates'!AF$5:AF$5999,'Useful matrices &amp; checks'!$A430))+Y430:Y431*(INDEX('Flow probs &amp; rates'!AF$6:AF$5999-'Flow probs &amp; rates'!AF$5:AF$5999,'Useful matrices &amp; checks'!$A430))^2</f>
        <v>2.5534485694842138E-2</v>
      </c>
      <c r="AG432" s="12">
        <f t="array" aca="1" ref="AG432:AG433" ca="1">S430:S431*(INDEX('Flow probs &amp; rates'!AG$6:AG$5999-'Flow probs &amp; rates'!AG$5:AG$5999,'Useful matrices &amp; checks'!$A430))+Z430:Z431*(INDEX('Flow probs &amp; rates'!AG$6:AG$5999-'Flow probs &amp; rates'!AG$5:AG$5999,'Useful matrices &amp; checks'!$A430))^2</f>
        <v>7.4684850026335249E-3</v>
      </c>
      <c r="AH432" s="12">
        <f t="array" aca="1" ref="AH432:AH433" ca="1">T430:T431*(INDEX('Flow probs &amp; rates'!AI$6:AI$5999-'Flow probs &amp; rates'!AI$5:AI$5999,'Useful matrices &amp; checks'!$A430))+AA430:AA431*(INDEX('Flow probs &amp; rates'!AI$6:AI$5999-'Flow probs &amp; rates'!AI$5:AI$5999,'Useful matrices &amp; checks'!$A430))^2</f>
        <v>-2.0080400106148601E-3</v>
      </c>
      <c r="AI432" s="12">
        <f t="array" aca="1" ref="AI432:AI433" ca="1">U430:U431*(INDEX('Flow probs &amp; rates'!AJ$6:AJ$5999-'Flow probs &amp; rates'!AJ$5:AJ$5999,'Useful matrices &amp; checks'!$A430))+AB430:AB431*(INDEX('Flow probs &amp; rates'!AJ$6:AJ$5999-'Flow probs &amp; rates'!AJ$5:AJ$5999,'Useful matrices &amp; checks'!$A430))^2</f>
        <v>2.0771507826950295E-2</v>
      </c>
      <c r="AJ432" s="12">
        <f t="array" aca="1" ref="AJ432:AJ433" ca="1">V430:V431*(INDEX('Flow probs &amp; rates'!AK$6:AK$5999-'Flow probs &amp; rates'!AK$5:AK$5999,'Useful matrices &amp; checks'!$A430))+AC430:AC431*(INDEX('Flow probs &amp; rates'!AK$6:AK$5999-'Flow probs &amp; rates'!AK$5:AK$5999,'Useful matrices &amp; checks'!$A430))^2</f>
        <v>4.3570128964980906E-3</v>
      </c>
      <c r="AK432" s="12"/>
      <c r="AL432" s="12"/>
      <c r="AM432" s="12">
        <f ca="1">'Useful matrices &amp; checks'!AO432</f>
        <v>5.8505017158165029E-2</v>
      </c>
      <c r="AN432" s="12">
        <f t="shared" ca="1" si="14"/>
        <v>5.9634120874649303E-2</v>
      </c>
      <c r="AO432" s="12">
        <f t="shared" ca="1" si="15"/>
        <v>-1.129103716484274E-3</v>
      </c>
    </row>
    <row r="433" spans="1:41" x14ac:dyDescent="0.35">
      <c r="P433" s="56"/>
      <c r="Q433" s="12">
        <f ca="1"/>
        <v>1.3592600533366141</v>
      </c>
      <c r="R433" s="12">
        <f ca="1"/>
        <v>0.22533758210689558</v>
      </c>
      <c r="S433" s="12">
        <f ca="1"/>
        <v>-6.6677539232525826E-2</v>
      </c>
      <c r="T433" s="12">
        <f ca="1"/>
        <v>-5.5623763735620099E-2</v>
      </c>
      <c r="U433" s="12">
        <f ca="1"/>
        <v>-0.10160978755438804</v>
      </c>
      <c r="V433" s="12">
        <f ca="1"/>
        <v>0.51131116402119492</v>
      </c>
      <c r="W433" s="12"/>
      <c r="X433" s="12">
        <f ca="1"/>
        <v>-11.498375998103882</v>
      </c>
      <c r="Y433" s="12">
        <f ca="1"/>
        <v>-4.2345623143087909</v>
      </c>
      <c r="Z433" s="12">
        <f ca="1"/>
        <v>0.13594607056678026</v>
      </c>
      <c r="AA433" s="12">
        <f ca="1"/>
        <v>9.4608090109208273E-2</v>
      </c>
      <c r="AB433" s="12">
        <f ca="1"/>
        <v>1.8751152323195655</v>
      </c>
      <c r="AC433" s="12">
        <f ca="1"/>
        <v>-6.152938883003479</v>
      </c>
      <c r="AD433" s="12"/>
      <c r="AE433" s="12">
        <f ca="1"/>
        <v>-8.4698088072103982E-4</v>
      </c>
      <c r="AF433" s="12">
        <f ca="1"/>
        <v>-3.9443803654065336E-4</v>
      </c>
      <c r="AG433" s="12">
        <f ca="1"/>
        <v>-1.801839811305459E-3</v>
      </c>
      <c r="AH433" s="12">
        <f ca="1"/>
        <v>-3.5348542697206345E-4</v>
      </c>
      <c r="AI433" s="12">
        <f ca="1"/>
        <v>-3.2086304228583131E-4</v>
      </c>
      <c r="AJ433" s="12">
        <f ca="1"/>
        <v>7.6698699024917562E-4</v>
      </c>
      <c r="AK433" s="12"/>
      <c r="AL433" s="12"/>
      <c r="AM433" s="12">
        <f ca="1">'Useful matrices &amp; checks'!AO433</f>
        <v>-3.0382901195431314E-3</v>
      </c>
      <c r="AN433" s="12">
        <f t="shared" ca="1" si="14"/>
        <v>-2.9506202075758711E-3</v>
      </c>
      <c r="AO433" s="12">
        <f t="shared" ca="1" si="15"/>
        <v>-8.7669911967260244E-5</v>
      </c>
    </row>
    <row r="434" spans="1:41" x14ac:dyDescent="0.35">
      <c r="A434">
        <v>216</v>
      </c>
      <c r="P434" s="56" t="str">
        <f>INDEX('Flow probs &amp; rates'!$A$5:$A$5999,$A434)</f>
        <v>2008,4</v>
      </c>
      <c r="Q434" s="12">
        <f t="array" aca="1" ref="Q434:Q435" ca="1">-1*(MMULT(MINVERSE('Useful matrices &amp; checks'!$G434:$H435),'SS Taylor expansion'!C$4:C$5)-MMULT(MINVERSE('Useful matrices &amp; checks'!$G434:$H435),MMULT('SS Taylor expansion'!C$7:D$8,MMULT(MINVERSE('Useful matrices &amp; checks'!$G434:$H435),'Useful matrices &amp; checks'!$L434:$L435))))</f>
        <v>-5.6772195325170332</v>
      </c>
      <c r="R434" s="12">
        <f t="array" aca="1" ref="R434:R435" ca="1">-1*(MMULT(MINVERSE('Useful matrices &amp; checks'!$G434:$H435),'SS Taylor expansion'!E$4:E$5)-MMULT(MINVERSE('Useful matrices &amp; checks'!$G434:$H435),MMULT('SS Taylor expansion'!E$7:F$8,MMULT(MINVERSE('Useful matrices &amp; checks'!$G434:$H435),'Useful matrices &amp; checks'!$L434:$L435))))</f>
        <v>-11.703700655599537</v>
      </c>
      <c r="S434" s="12">
        <f t="array" aca="1" ref="S434:S435" ca="1">-1*(MMULT(MINVERSE('Useful matrices &amp; checks'!$G434:$H435),'SS Taylor expansion'!G$4:G$5)-MMULT(MINVERSE('Useful matrices &amp; checks'!$G434:$H435),MMULT('SS Taylor expansion'!G$7:H$8,MMULT(MINVERSE('Useful matrices &amp; checks'!$G434:$H435),'Useful matrices &amp; checks'!$L434:$L435))))</f>
        <v>0.30334927050895716</v>
      </c>
      <c r="T434" s="12">
        <f t="array" aca="1" ref="T434:T435" ca="1">-1*(MMULT(MINVERSE('Useful matrices &amp; checks'!$G434:$H435),'SS Taylor expansion'!I$4:I$5)-MMULT(MINVERSE('Useful matrices &amp; checks'!$G434:$H435),MMULT('SS Taylor expansion'!I$7:J$8,MMULT(MINVERSE('Useful matrices &amp; checks'!$G434:$H435),'Useful matrices &amp; checks'!$L434:$L435))))</f>
        <v>-0.32201126659841622</v>
      </c>
      <c r="U434" s="12">
        <f t="array" aca="1" ref="U434:U435" ca="1">-1*(MMULT(MINVERSE('Useful matrices &amp; checks'!$G434:$H435),'SS Taylor expansion'!K$4:K$5)-MMULT(MINVERSE('Useful matrices &amp; checks'!$G434:$H435),MMULT('SS Taylor expansion'!K$7:L$8,MMULT(MINVERSE('Useful matrices &amp; checks'!$G434:$H435),'Useful matrices &amp; checks'!$L434:$L435))))</f>
        <v>7.4787636835053775</v>
      </c>
      <c r="V434" s="12">
        <f t="array" aca="1" ref="V434:V435" ca="1">-1*(MMULT(MINVERSE('Useful matrices &amp; checks'!$G434:$H435),'SS Taylor expansion'!M$4:M$5)-MMULT(MINVERSE('Useful matrices &amp; checks'!$G434:$H435),MMULT('SS Taylor expansion'!M$7:N$8,MMULT(MINVERSE('Useful matrices &amp; checks'!$G434:$H435),'Useful matrices &amp; checks'!$L434:$L435))))</f>
        <v>3.8509723965877809</v>
      </c>
      <c r="W434" s="12"/>
      <c r="X434" s="12">
        <f t="array" aca="1" ref="X434:X435" ca="1">(MMULT(MINVERSE('Useful matrices &amp; checks'!$G434:$H435),MMULT('SS Taylor expansion'!C$7:D$8,MMULT(MINVERSE('Useful matrices &amp; checks'!$G434:$H435),'SS Taylor expansion'!C$4:C$5)))-MMULT(MINVERSE('Useful matrices &amp; checks'!$G434:$H435),MMULT('SS Taylor expansion'!C$7:D$8,MMULT(MINVERSE('Useful matrices &amp; checks'!$G434:$H435),MMULT('SS Taylor expansion'!C$7:D$8,MMULT(MINVERSE('Useful matrices &amp; checks'!$G434:$H435),'Useful matrices &amp; checks'!$L434:$L435))))))</f>
        <v>54.548769578084844</v>
      </c>
      <c r="Y434" s="12">
        <f t="array" aca="1" ref="Y434:Y435" ca="1">(MMULT(MINVERSE('Useful matrices &amp; checks'!$G434:$H435),MMULT('SS Taylor expansion'!E$7:F$8,MMULT(MINVERSE('Useful matrices &amp; checks'!$G434:$H435),'SS Taylor expansion'!E$4:E$5)))-MMULT(MINVERSE('Useful matrices &amp; checks'!$G434:$H435),MMULT('SS Taylor expansion'!E$7:F$8,MMULT(MINVERSE('Useful matrices &amp; checks'!$G434:$H435),MMULT('SS Taylor expansion'!E$7:F$8,MMULT(MINVERSE('Useful matrices &amp; checks'!$G434:$H435),'Useful matrices &amp; checks'!$L434:$L435))))))</f>
        <v>231.82485298972657</v>
      </c>
      <c r="Z434" s="12">
        <f t="array" aca="1" ref="Z434:Z435" ca="1">(MMULT(MINVERSE('Useful matrices &amp; checks'!$G434:$H435),MMULT('SS Taylor expansion'!G$7:H$8,MMULT(MINVERSE('Useful matrices &amp; checks'!$G434:$H435),'SS Taylor expansion'!G$4:G$5)))-MMULT(MINVERSE('Useful matrices &amp; checks'!$G434:$H435),MMULT('SS Taylor expansion'!G$7:H$8,MMULT(MINVERSE('Useful matrices &amp; checks'!$G434:$H435),MMULT('SS Taylor expansion'!G$7:H$8,MMULT(MINVERSE('Useful matrices &amp; checks'!$G434:$H435),'Useful matrices &amp; checks'!$L434:$L435))))))</f>
        <v>-0.56646454606788599</v>
      </c>
      <c r="AA434" s="12">
        <f t="array" aca="1" ref="AA434:AA435" ca="1">(MMULT(MINVERSE('Useful matrices &amp; checks'!$G434:$H435),MMULT('SS Taylor expansion'!I$7:J$8,MMULT(MINVERSE('Useful matrices &amp; checks'!$G434:$H435),'SS Taylor expansion'!I$4:I$5)))-MMULT(MINVERSE('Useful matrices &amp; checks'!$G434:$H435),MMULT('SS Taylor expansion'!I$7:J$8,MMULT(MINVERSE('Useful matrices &amp; checks'!$G434:$H435),MMULT('SS Taylor expansion'!I$7:J$8,MMULT(MINVERSE('Useful matrices &amp; checks'!$G434:$H435),'Useful matrices &amp; checks'!$L434:$L435))))))</f>
        <v>0.52444108703204173</v>
      </c>
      <c r="AB434" s="12">
        <f t="array" aca="1" ref="AB434:AB435" ca="1">(MMULT(MINVERSE('Useful matrices &amp; checks'!$G434:$H435),MMULT('SS Taylor expansion'!K$7:L$8,MMULT(MINVERSE('Useful matrices &amp; checks'!$G434:$H435),'SS Taylor expansion'!K$4:K$5)))-MMULT(MINVERSE('Useful matrices &amp; checks'!$G434:$H435),MMULT('SS Taylor expansion'!K$7:L$8,MMULT(MINVERSE('Useful matrices &amp; checks'!$G434:$H435),MMULT('SS Taylor expansion'!K$7:L$8,MMULT(MINVERSE('Useful matrices &amp; checks'!$G434:$H435),'Useful matrices &amp; checks'!$L434:$L435))))))</f>
        <v>-146.3526706165211</v>
      </c>
      <c r="AC434" s="12">
        <f t="array" aca="1" ref="AC434:AC435" ca="1">(MMULT(MINVERSE('Useful matrices &amp; checks'!$G434:$H435),MMULT('SS Taylor expansion'!M$7:N$8,MMULT(MINVERSE('Useful matrices &amp; checks'!$G434:$H435),'SS Taylor expansion'!M$4:M$5)))-MMULT(MINVERSE('Useful matrices &amp; checks'!$G434:$H435),MMULT('SS Taylor expansion'!M$7:N$8,MMULT(MINVERSE('Useful matrices &amp; checks'!$G434:$H435),MMULT('SS Taylor expansion'!M$7:N$8,MMULT(MINVERSE('Useful matrices &amp; checks'!$G434:$H435),'Useful matrices &amp; checks'!$L434:$L435))))))</f>
        <v>-45.549712902570192</v>
      </c>
      <c r="AD434" s="12"/>
      <c r="AE434" s="12">
        <f t="array" aca="1" ref="AE434:AE435" ca="1">Q432:Q433*(INDEX('Flow probs &amp; rates'!AE$6:AE$5999-'Flow probs &amp; rates'!AE$5:AE$5999,'Useful matrices &amp; checks'!$A432))+X432:X433*(INDEX('Flow probs &amp; rates'!AE$6:AE$5999-'Flow probs &amp; rates'!AE$5:AE$5999,'Useful matrices &amp; checks'!$A432))^2</f>
        <v>-5.8886713364035862E-3</v>
      </c>
      <c r="AF434" s="12">
        <f t="array" aca="1" ref="AF434:AF435" ca="1">R432:R433*(INDEX('Flow probs &amp; rates'!AF$6:AF$5999-'Flow probs &amp; rates'!AF$5:AF$5999,'Useful matrices &amp; checks'!$A432))+Y432:Y433*(INDEX('Flow probs &amp; rates'!AF$6:AF$5999-'Flow probs &amp; rates'!AF$5:AF$5999,'Useful matrices &amp; checks'!$A432))^2</f>
        <v>-2.3098532461639822E-2</v>
      </c>
      <c r="AG434" s="12">
        <f t="array" aca="1" ref="AG434:AG435" ca="1">S432:S433*(INDEX('Flow probs &amp; rates'!AG$6:AG$5999-'Flow probs &amp; rates'!AG$5:AG$5999,'Useful matrices &amp; checks'!$A432))+Z432:Z433*(INDEX('Flow probs &amp; rates'!AG$6:AG$5999-'Flow probs &amp; rates'!AG$5:AG$5999,'Useful matrices &amp; checks'!$A432))^2</f>
        <v>-4.0271683785323076E-4</v>
      </c>
      <c r="AH434" s="12">
        <f t="array" aca="1" ref="AH434:AH435" ca="1">T432:T433*(INDEX('Flow probs &amp; rates'!AI$6:AI$5999-'Flow probs &amp; rates'!AI$5:AI$5999,'Useful matrices &amp; checks'!$A432))+AA432:AA433*(INDEX('Flow probs &amp; rates'!AI$6:AI$5999-'Flow probs &amp; rates'!AI$5:AI$5999,'Useful matrices &amp; checks'!$A432))^2</f>
        <v>-1.3739449445402469E-2</v>
      </c>
      <c r="AI434" s="12">
        <f t="array" aca="1" ref="AI434:AI435" ca="1">U432:U433*(INDEX('Flow probs &amp; rates'!AJ$6:AJ$5999-'Flow probs &amp; rates'!AJ$5:AJ$5999,'Useful matrices &amp; checks'!$A432))+AB432:AB433*(INDEX('Flow probs &amp; rates'!AJ$6:AJ$5999-'Flow probs &amp; rates'!AJ$5:AJ$5999,'Useful matrices &amp; checks'!$A432))^2</f>
        <v>-2.4239335190260183E-2</v>
      </c>
      <c r="AJ434" s="12">
        <f t="array" aca="1" ref="AJ434:AJ435" ca="1">V432:V433*(INDEX('Flow probs &amp; rates'!AK$6:AK$5999-'Flow probs &amp; rates'!AK$5:AK$5999,'Useful matrices &amp; checks'!$A432))+AC432:AC433*(INDEX('Flow probs &amp; rates'!AK$6:AK$5999-'Flow probs &amp; rates'!AK$5:AK$5999,'Useful matrices &amp; checks'!$A432))^2</f>
        <v>-5.0621683239824907E-3</v>
      </c>
      <c r="AK434" s="12"/>
      <c r="AL434" s="12"/>
      <c r="AM434" s="12">
        <f ca="1">'Useful matrices &amp; checks'!AO434</f>
        <v>-7.5814491920264904E-2</v>
      </c>
      <c r="AN434" s="12">
        <f t="shared" ca="1" si="14"/>
        <v>-7.2430873595541775E-2</v>
      </c>
      <c r="AO434" s="12">
        <f t="shared" ca="1" si="15"/>
        <v>-3.3836183247231283E-3</v>
      </c>
    </row>
    <row r="435" spans="1:41" x14ac:dyDescent="0.35">
      <c r="Q435" s="12">
        <f ca="1"/>
        <v>1.1033573595176838</v>
      </c>
      <c r="R435" s="12">
        <f ca="1"/>
        <v>0.14105387274012277</v>
      </c>
      <c r="S435" s="12">
        <f ca="1"/>
        <v>-5.8955382683957253E-2</v>
      </c>
      <c r="T435" s="12">
        <f ca="1"/>
        <v>-5.1418490873960797E-2</v>
      </c>
      <c r="U435" s="12">
        <f ca="1"/>
        <v>-9.0134617409400958E-2</v>
      </c>
      <c r="V435" s="12">
        <f ca="1"/>
        <v>0.61492006513165154</v>
      </c>
      <c r="W435" s="12"/>
      <c r="X435" s="12">
        <f ca="1"/>
        <v>-10.601454818135251</v>
      </c>
      <c r="Y435" s="12">
        <f ca="1"/>
        <v>-2.7939704093478861</v>
      </c>
      <c r="Z435" s="12">
        <f ca="1"/>
        <v>0.11009136113726124</v>
      </c>
      <c r="AA435" s="12">
        <f ca="1"/>
        <v>8.3742316013795476E-2</v>
      </c>
      <c r="AB435" s="12">
        <f ca="1"/>
        <v>1.7638532959609754</v>
      </c>
      <c r="AC435" s="12">
        <f ca="1"/>
        <v>-7.2733402217047125</v>
      </c>
      <c r="AD435" s="12"/>
      <c r="AE435" s="12">
        <f ca="1"/>
        <v>1.4192877654342656E-3</v>
      </c>
      <c r="AF435" s="12">
        <f ca="1"/>
        <v>4.1545851253579598E-4</v>
      </c>
      <c r="AG435" s="12">
        <f ca="1"/>
        <v>9.7062825932571671E-5</v>
      </c>
      <c r="AH435" s="12">
        <f ca="1"/>
        <v>-2.2616197064994729E-3</v>
      </c>
      <c r="AI435" s="12">
        <f ca="1"/>
        <v>4.3597740071696096E-4</v>
      </c>
      <c r="AJ435" s="12">
        <f ca="1"/>
        <v>-8.3327208158018317E-4</v>
      </c>
      <c r="AK435" s="12"/>
      <c r="AL435" s="12"/>
      <c r="AM435" s="12">
        <f ca="1">'Useful matrices &amp; checks'!AO435</f>
        <v>-1.1319783698288954E-3</v>
      </c>
      <c r="AN435" s="12">
        <f t="shared" ca="1" si="14"/>
        <v>-7.2710528346006187E-4</v>
      </c>
      <c r="AO435" s="12">
        <f t="shared" ca="1" si="15"/>
        <v>-4.0487308636883356E-4</v>
      </c>
    </row>
    <row r="436" spans="1:41" x14ac:dyDescent="0.35">
      <c r="A436">
        <v>217</v>
      </c>
      <c r="P436" s="56" t="str">
        <f>INDEX('Flow probs &amp; rates'!$A$5:$A$5999,$A436)</f>
        <v>2008,5</v>
      </c>
      <c r="Q436" s="12">
        <f t="array" aca="1" ref="Q436:Q437" ca="1">-1*(MMULT(MINVERSE('Useful matrices &amp; checks'!$G436:$H437),'SS Taylor expansion'!C$4:C$5)-MMULT(MINVERSE('Useful matrices &amp; checks'!$G436:$H437),MMULT('SS Taylor expansion'!C$7:D$8,MMULT(MINVERSE('Useful matrices &amp; checks'!$G436:$H437),'Useful matrices &amp; checks'!$L436:$L437))))</f>
        <v>-5.6298597512470385</v>
      </c>
      <c r="R436" s="12">
        <f t="array" aca="1" ref="R436:R437" ca="1">-1*(MMULT(MINVERSE('Useful matrices &amp; checks'!$G436:$H437),'SS Taylor expansion'!E$4:E$5)-MMULT(MINVERSE('Useful matrices &amp; checks'!$G436:$H437),MMULT('SS Taylor expansion'!E$7:F$8,MMULT(MINVERSE('Useful matrices &amp; checks'!$G436:$H437),'Useful matrices &amp; checks'!$L436:$L437))))</f>
        <v>-11.967660591139753</v>
      </c>
      <c r="S436" s="12">
        <f t="array" aca="1" ref="S436:S437" ca="1">-1*(MMULT(MINVERSE('Useful matrices &amp; checks'!$G436:$H437),'SS Taylor expansion'!G$4:G$5)-MMULT(MINVERSE('Useful matrices &amp; checks'!$G436:$H437),MMULT('SS Taylor expansion'!G$7:H$8,MMULT(MINVERSE('Useful matrices &amp; checks'!$G436:$H437),'Useful matrices &amp; checks'!$L436:$L437))))</f>
        <v>0.31923780085588849</v>
      </c>
      <c r="T436" s="12">
        <f t="array" aca="1" ref="T436:T437" ca="1">-1*(MMULT(MINVERSE('Useful matrices &amp; checks'!$G436:$H437),'SS Taylor expansion'!I$4:I$5)-MMULT(MINVERSE('Useful matrices &amp; checks'!$G436:$H437),MMULT('SS Taylor expansion'!I$7:J$8,MMULT(MINVERSE('Useful matrices &amp; checks'!$G436:$H437),'Useful matrices &amp; checks'!$L436:$L437))))</f>
        <v>-0.35938117320627583</v>
      </c>
      <c r="U436" s="12">
        <f t="array" aca="1" ref="U436:U437" ca="1">-1*(MMULT(MINVERSE('Useful matrices &amp; checks'!$G436:$H437),'SS Taylor expansion'!K$4:K$5)-MMULT(MINVERSE('Useful matrices &amp; checks'!$G436:$H437),MMULT('SS Taylor expansion'!K$7:L$8,MMULT(MINVERSE('Useful matrices &amp; checks'!$G436:$H437),'Useful matrices &amp; checks'!$L436:$L437))))</f>
        <v>6.474632973666667</v>
      </c>
      <c r="V436" s="12">
        <f t="array" aca="1" ref="V436:V437" ca="1">-1*(MMULT(MINVERSE('Useful matrices &amp; checks'!$G436:$H437),'SS Taylor expansion'!M$4:M$5)-MMULT(MINVERSE('Useful matrices &amp; checks'!$G436:$H437),MMULT('SS Taylor expansion'!M$7:N$8,MMULT(MINVERSE('Useful matrices &amp; checks'!$G436:$H437),'Useful matrices &amp; checks'!$L436:$L437))))</f>
        <v>3.4288183547653288</v>
      </c>
      <c r="W436" s="12"/>
      <c r="X436" s="12">
        <f t="array" aca="1" ref="X436:X437" ca="1">(MMULT(MINVERSE('Useful matrices &amp; checks'!$G436:$H437),MMULT('SS Taylor expansion'!C$7:D$8,MMULT(MINVERSE('Useful matrices &amp; checks'!$G436:$H437),'SS Taylor expansion'!C$4:C$5)))-MMULT(MINVERSE('Useful matrices &amp; checks'!$G436:$H437),MMULT('SS Taylor expansion'!C$7:D$8,MMULT(MINVERSE('Useful matrices &amp; checks'!$G436:$H437),MMULT('SS Taylor expansion'!C$7:D$8,MMULT(MINVERSE('Useful matrices &amp; checks'!$G436:$H437),'Useful matrices &amp; checks'!$L436:$L437))))))</f>
        <v>50.64009399753904</v>
      </c>
      <c r="Y436" s="12">
        <f t="array" aca="1" ref="Y436:Y437" ca="1">(MMULT(MINVERSE('Useful matrices &amp; checks'!$G436:$H437),MMULT('SS Taylor expansion'!E$7:F$8,MMULT(MINVERSE('Useful matrices &amp; checks'!$G436:$H437),'SS Taylor expansion'!E$4:E$5)))-MMULT(MINVERSE('Useful matrices &amp; checks'!$G436:$H437),MMULT('SS Taylor expansion'!E$7:F$8,MMULT(MINVERSE('Useful matrices &amp; checks'!$G436:$H437),MMULT('SS Taylor expansion'!E$7:F$8,MMULT(MINVERSE('Useful matrices &amp; checks'!$G436:$H437),'Useful matrices &amp; checks'!$L436:$L437))))))</f>
        <v>228.83259145804752</v>
      </c>
      <c r="Z436" s="12">
        <f t="array" aca="1" ref="Z436:Z437" ca="1">(MMULT(MINVERSE('Useful matrices &amp; checks'!$G436:$H437),MMULT('SS Taylor expansion'!G$7:H$8,MMULT(MINVERSE('Useful matrices &amp; checks'!$G436:$H437),'SS Taylor expansion'!G$4:G$5)))-MMULT(MINVERSE('Useful matrices &amp; checks'!$G436:$H437),MMULT('SS Taylor expansion'!G$7:H$8,MMULT(MINVERSE('Useful matrices &amp; checks'!$G436:$H437),MMULT('SS Taylor expansion'!G$7:H$8,MMULT(MINVERSE('Useful matrices &amp; checks'!$G436:$H437),'Useful matrices &amp; checks'!$L436:$L437))))))</f>
        <v>-0.63720110491255877</v>
      </c>
      <c r="AA436" s="12">
        <f t="array" aca="1" ref="AA436:AA437" ca="1">(MMULT(MINVERSE('Useful matrices &amp; checks'!$G436:$H437),MMULT('SS Taylor expansion'!I$7:J$8,MMULT(MINVERSE('Useful matrices &amp; checks'!$G436:$H437),'SS Taylor expansion'!I$4:I$5)))-MMULT(MINVERSE('Useful matrices &amp; checks'!$G436:$H437),MMULT('SS Taylor expansion'!I$7:J$8,MMULT(MINVERSE('Useful matrices &amp; checks'!$G436:$H437),MMULT('SS Taylor expansion'!I$7:J$8,MMULT(MINVERSE('Useful matrices &amp; checks'!$G436:$H437),'Useful matrices &amp; checks'!$L436:$L437))))))</f>
        <v>0.59700341137653701</v>
      </c>
      <c r="AB436" s="12">
        <f t="array" aca="1" ref="AB436:AB437" ca="1">(MMULT(MINVERSE('Useful matrices &amp; checks'!$G436:$H437),MMULT('SS Taylor expansion'!K$7:L$8,MMULT(MINVERSE('Useful matrices &amp; checks'!$G436:$H437),'SS Taylor expansion'!K$4:K$5)))-MMULT(MINVERSE('Useful matrices &amp; checks'!$G436:$H437),MMULT('SS Taylor expansion'!K$7:L$8,MMULT(MINVERSE('Useful matrices &amp; checks'!$G436:$H437),MMULT('SS Taylor expansion'!K$7:L$8,MMULT(MINVERSE('Useful matrices &amp; checks'!$G436:$H437),'Useful matrices &amp; checks'!$L436:$L437))))))</f>
        <v>-121.63312321858402</v>
      </c>
      <c r="AC436" s="12">
        <f t="array" aca="1" ref="AC436:AC437" ca="1">(MMULT(MINVERSE('Useful matrices &amp; checks'!$G436:$H437),MMULT('SS Taylor expansion'!M$7:N$8,MMULT(MINVERSE('Useful matrices &amp; checks'!$G436:$H437),'SS Taylor expansion'!M$4:M$5)))-MMULT(MINVERSE('Useful matrices &amp; checks'!$G436:$H437),MMULT('SS Taylor expansion'!M$7:N$8,MMULT(MINVERSE('Useful matrices &amp; checks'!$G436:$H437),MMULT('SS Taylor expansion'!M$7:N$8,MMULT(MINVERSE('Useful matrices &amp; checks'!$G436:$H437),'Useful matrices &amp; checks'!$L436:$L437))))))</f>
        <v>-40.41616330959549</v>
      </c>
      <c r="AD436" s="12"/>
      <c r="AE436" s="12">
        <f t="array" aca="1" ref="AE436:AE437" ca="1">Q434:Q435*(INDEX('Flow probs &amp; rates'!AE$6:AE$5999-'Flow probs &amp; rates'!AE$5:AE$5999,'Useful matrices &amp; checks'!$A434))+X434:X435*(INDEX('Flow probs &amp; rates'!AE$6:AE$5999-'Flow probs &amp; rates'!AE$5:AE$5999,'Useful matrices &amp; checks'!$A434))^2</f>
        <v>-3.0032308491530564E-3</v>
      </c>
      <c r="AF436" s="12">
        <f t="array" aca="1" ref="AF436:AF437" ca="1">R434:R435*(INDEX('Flow probs &amp; rates'!AF$6:AF$5999-'Flow probs &amp; rates'!AF$5:AF$5999,'Useful matrices &amp; checks'!$A434))+Y434:Y435*(INDEX('Flow probs &amp; rates'!AF$6:AF$5999-'Flow probs &amp; rates'!AF$5:AF$5999,'Useful matrices &amp; checks'!$A434))^2</f>
        <v>1.3365621596824178E-2</v>
      </c>
      <c r="AG436" s="12">
        <f t="array" aca="1" ref="AG436:AG437" ca="1">S434:S435*(INDEX('Flow probs &amp; rates'!AG$6:AG$5999-'Flow probs &amp; rates'!AG$5:AG$5999,'Useful matrices &amp; checks'!$A434))+Z434:Z435*(INDEX('Flow probs &amp; rates'!AG$6:AG$5999-'Flow probs &amp; rates'!AG$5:AG$5999,'Useful matrices &amp; checks'!$A434))^2</f>
        <v>-1.5405544905169454E-3</v>
      </c>
      <c r="AH436" s="12">
        <f t="array" aca="1" ref="AH436:AH437" ca="1">T434:T435*(INDEX('Flow probs &amp; rates'!AI$6:AI$5999-'Flow probs &amp; rates'!AI$5:AI$5999,'Useful matrices &amp; checks'!$A434))+AA434:AA435*(INDEX('Flow probs &amp; rates'!AI$6:AI$5999-'Flow probs &amp; rates'!AI$5:AI$5999,'Useful matrices &amp; checks'!$A434))^2</f>
        <v>8.4272813954695703E-3</v>
      </c>
      <c r="AI436" s="12">
        <f t="array" aca="1" ref="AI436:AI437" ca="1">U434:U435*(INDEX('Flow probs &amp; rates'!AJ$6:AJ$5999-'Flow probs &amp; rates'!AJ$5:AJ$5999,'Useful matrices &amp; checks'!$A434))+AB434:AB435*(INDEX('Flow probs &amp; rates'!AJ$6:AJ$5999-'Flow probs &amp; rates'!AJ$5:AJ$5999,'Useful matrices &amp; checks'!$A434))^2</f>
        <v>6.6015961594352432E-3</v>
      </c>
      <c r="AJ436" s="12">
        <f t="array" aca="1" ref="AJ436:AJ437" ca="1">V434:V435*(INDEX('Flow probs &amp; rates'!AK$6:AK$5999-'Flow probs &amp; rates'!AK$5:AK$5999,'Useful matrices &amp; checks'!$A434))+AC434:AC435*(INDEX('Flow probs &amp; rates'!AK$6:AK$5999-'Flow probs &amp; rates'!AK$5:AK$5999,'Useful matrices &amp; checks'!$A434))^2</f>
        <v>1.1767931087247319E-2</v>
      </c>
      <c r="AK436" s="12"/>
      <c r="AL436" s="12"/>
      <c r="AM436" s="12">
        <f ca="1">'Useful matrices &amp; checks'!AO436</f>
        <v>3.5031312743463938E-2</v>
      </c>
      <c r="AN436" s="12">
        <f t="shared" ca="1" si="14"/>
        <v>3.5618644899306315E-2</v>
      </c>
      <c r="AO436" s="12">
        <f t="shared" ca="1" si="15"/>
        <v>-5.8733215584237664E-4</v>
      </c>
    </row>
    <row r="437" spans="1:41" x14ac:dyDescent="0.35">
      <c r="P437" s="56"/>
      <c r="Q437" s="12">
        <f ca="1"/>
        <v>1.2492888350715468</v>
      </c>
      <c r="R437" s="12">
        <f ca="1"/>
        <v>0.20955508973866135</v>
      </c>
      <c r="S437" s="12">
        <f ca="1"/>
        <v>-7.0840169731353403E-2</v>
      </c>
      <c r="T437" s="12">
        <f ca="1"/>
        <v>-5.8957474786508569E-2</v>
      </c>
      <c r="U437" s="12">
        <f ca="1"/>
        <v>-0.11337155524164133</v>
      </c>
      <c r="V437" s="12">
        <f ca="1"/>
        <v>0.56250712828121086</v>
      </c>
      <c r="W437" s="12"/>
      <c r="X437" s="12">
        <f ca="1"/>
        <v>-11.237243347684796</v>
      </c>
      <c r="Y437" s="12">
        <f ca="1"/>
        <v>-4.0068845429677014</v>
      </c>
      <c r="Z437" s="12">
        <f ca="1"/>
        <v>0.14139752342608264</v>
      </c>
      <c r="AA437" s="12">
        <f ca="1"/>
        <v>9.7940059741218333E-2</v>
      </c>
      <c r="AB437" s="12">
        <f ca="1"/>
        <v>2.1298097365941899</v>
      </c>
      <c r="AC437" s="12">
        <f ca="1"/>
        <v>-6.630383300366157</v>
      </c>
      <c r="AD437" s="12"/>
      <c r="AE437" s="12">
        <f ca="1"/>
        <v>5.8367248981024426E-4</v>
      </c>
      <c r="AF437" s="12">
        <f ca="1"/>
        <v>-1.6108346780973774E-4</v>
      </c>
      <c r="AG437" s="12">
        <f ca="1"/>
        <v>2.9940398202221323E-4</v>
      </c>
      <c r="AH437" s="12">
        <f ca="1"/>
        <v>1.3456612748449187E-3</v>
      </c>
      <c r="AI437" s="12">
        <f ca="1"/>
        <v>-7.956292902186853E-5</v>
      </c>
      <c r="AJ437" s="12">
        <f ca="1"/>
        <v>1.8790934354779552E-3</v>
      </c>
      <c r="AK437" s="12"/>
      <c r="AL437" s="12"/>
      <c r="AM437" s="12">
        <f ca="1">'Useful matrices &amp; checks'!AO437</f>
        <v>3.9195416620596765E-3</v>
      </c>
      <c r="AN437" s="12">
        <f t="shared" ca="1" si="14"/>
        <v>3.8671847853237254E-3</v>
      </c>
      <c r="AO437" s="12">
        <f t="shared" ca="1" si="15"/>
        <v>5.235687673595113E-5</v>
      </c>
    </row>
    <row r="438" spans="1:41" x14ac:dyDescent="0.35">
      <c r="A438">
        <v>218</v>
      </c>
      <c r="P438" s="56" t="str">
        <f>INDEX('Flow probs &amp; rates'!$A$5:$A$5999,$A438)</f>
        <v>2008,6</v>
      </c>
      <c r="Q438" s="12">
        <f t="array" aca="1" ref="Q438:Q439" ca="1">-1*(MMULT(MINVERSE('Useful matrices &amp; checks'!$G438:$H439),'SS Taylor expansion'!C$4:C$5)-MMULT(MINVERSE('Useful matrices &amp; checks'!$G438:$H439),MMULT('SS Taylor expansion'!C$7:D$8,MMULT(MINVERSE('Useful matrices &amp; checks'!$G438:$H439),'Useful matrices &amp; checks'!$L438:$L439))))</f>
        <v>-5.7302594114559664</v>
      </c>
      <c r="R438" s="12">
        <f t="array" aca="1" ref="R438:R439" ca="1">-1*(MMULT(MINVERSE('Useful matrices &amp; checks'!$G438:$H439),'SS Taylor expansion'!E$4:E$5)-MMULT(MINVERSE('Useful matrices &amp; checks'!$G438:$H439),MMULT('SS Taylor expansion'!E$7:F$8,MMULT(MINVERSE('Useful matrices &amp; checks'!$G438:$H439),'Useful matrices &amp; checks'!$L438:$L439))))</f>
        <v>-12.154893459992183</v>
      </c>
      <c r="S438" s="12">
        <f t="array" aca="1" ref="S438:S439" ca="1">-1*(MMULT(MINVERSE('Useful matrices &amp; checks'!$G438:$H439),'SS Taylor expansion'!G$4:G$5)-MMULT(MINVERSE('Useful matrices &amp; checks'!$G438:$H439),MMULT('SS Taylor expansion'!G$7:H$8,MMULT(MINVERSE('Useful matrices &amp; checks'!$G438:$H439),'Useful matrices &amp; checks'!$L438:$L439))))</f>
        <v>0.29854503991824916</v>
      </c>
      <c r="T438" s="12">
        <f t="array" aca="1" ref="T438:T439" ca="1">-1*(MMULT(MINVERSE('Useful matrices &amp; checks'!$G438:$H439),'SS Taylor expansion'!I$4:I$5)-MMULT(MINVERSE('Useful matrices &amp; checks'!$G438:$H439),MMULT('SS Taylor expansion'!I$7:J$8,MMULT(MINVERSE('Useful matrices &amp; checks'!$G438:$H439),'Useful matrices &amp; checks'!$L438:$L439))))</f>
        <v>-0.33472177972358924</v>
      </c>
      <c r="U438" s="12">
        <f t="array" aca="1" ref="U438:U439" ca="1">-1*(MMULT(MINVERSE('Useful matrices &amp; checks'!$G438:$H439),'SS Taylor expansion'!K$4:K$5)-MMULT(MINVERSE('Useful matrices &amp; checks'!$G438:$H439),MMULT('SS Taylor expansion'!K$7:L$8,MMULT(MINVERSE('Useful matrices &amp; checks'!$G438:$H439),'Useful matrices &amp; checks'!$L438:$L439))))</f>
        <v>7.0968162586921562</v>
      </c>
      <c r="V438" s="12">
        <f t="array" aca="1" ref="V438:V439" ca="1">-1*(MMULT(MINVERSE('Useful matrices &amp; checks'!$G438:$H439),'SS Taylor expansion'!M$4:M$5)-MMULT(MINVERSE('Useful matrices &amp; checks'!$G438:$H439),MMULT('SS Taylor expansion'!M$7:N$8,MMULT(MINVERSE('Useful matrices &amp; checks'!$G438:$H439),'Useful matrices &amp; checks'!$L438:$L439))))</f>
        <v>3.7511186356238424</v>
      </c>
      <c r="W438" s="12"/>
      <c r="X438" s="12">
        <f t="array" aca="1" ref="X438:X439" ca="1">(MMULT(MINVERSE('Useful matrices &amp; checks'!$G438:$H439),MMULT('SS Taylor expansion'!C$7:D$8,MMULT(MINVERSE('Useful matrices &amp; checks'!$G438:$H439),'SS Taylor expansion'!C$4:C$5)))-MMULT(MINVERSE('Useful matrices &amp; checks'!$G438:$H439),MMULT('SS Taylor expansion'!C$7:D$8,MMULT(MINVERSE('Useful matrices &amp; checks'!$G438:$H439),MMULT('SS Taylor expansion'!C$7:D$8,MMULT(MINVERSE('Useful matrices &amp; checks'!$G438:$H439),'Useful matrices &amp; checks'!$L438:$L439))))))</f>
        <v>53.718328739787786</v>
      </c>
      <c r="Y438" s="12">
        <f t="array" aca="1" ref="Y438:Y439" ca="1">(MMULT(MINVERSE('Useful matrices &amp; checks'!$G438:$H439),MMULT('SS Taylor expansion'!E$7:F$8,MMULT(MINVERSE('Useful matrices &amp; checks'!$G438:$H439),'SS Taylor expansion'!E$4:E$5)))-MMULT(MINVERSE('Useful matrices &amp; checks'!$G438:$H439),MMULT('SS Taylor expansion'!E$7:F$8,MMULT(MINVERSE('Useful matrices &amp; checks'!$G438:$H439),MMULT('SS Taylor expansion'!E$7:F$8,MMULT(MINVERSE('Useful matrices &amp; checks'!$G438:$H439),'Useful matrices &amp; checks'!$L438:$L439))))))</f>
        <v>241.69977127779885</v>
      </c>
      <c r="Z438" s="12">
        <f t="array" aca="1" ref="Z438:Z439" ca="1">(MMULT(MINVERSE('Useful matrices &amp; checks'!$G438:$H439),MMULT('SS Taylor expansion'!G$7:H$8,MMULT(MINVERSE('Useful matrices &amp; checks'!$G438:$H439),'SS Taylor expansion'!G$4:G$5)))-MMULT(MINVERSE('Useful matrices &amp; checks'!$G438:$H439),MMULT('SS Taylor expansion'!G$7:H$8,MMULT(MINVERSE('Useful matrices &amp; checks'!$G438:$H439),MMULT('SS Taylor expansion'!G$7:H$8,MMULT(MINVERSE('Useful matrices &amp; checks'!$G438:$H439),'Useful matrices &amp; checks'!$L438:$L439))))))</f>
        <v>-0.58257898110550455</v>
      </c>
      <c r="AA438" s="12">
        <f t="array" aca="1" ref="AA438:AA439" ca="1">(MMULT(MINVERSE('Useful matrices &amp; checks'!$G438:$H439),MMULT('SS Taylor expansion'!I$7:J$8,MMULT(MINVERSE('Useful matrices &amp; checks'!$G438:$H439),'SS Taylor expansion'!I$4:I$5)))-MMULT(MINVERSE('Useful matrices &amp; checks'!$G438:$H439),MMULT('SS Taylor expansion'!I$7:J$8,MMULT(MINVERSE('Useful matrices &amp; checks'!$G438:$H439),MMULT('SS Taylor expansion'!I$7:J$8,MMULT(MINVERSE('Useful matrices &amp; checks'!$G438:$H439),'Useful matrices &amp; checks'!$L438:$L439))))))</f>
        <v>0.5591224888354851</v>
      </c>
      <c r="AB438" s="12">
        <f t="array" aca="1" ref="AB438:AB439" ca="1">(MMULT(MINVERSE('Useful matrices &amp; checks'!$G438:$H439),MMULT('SS Taylor expansion'!K$7:L$8,MMULT(MINVERSE('Useful matrices &amp; checks'!$G438:$H439),'SS Taylor expansion'!K$4:K$5)))-MMULT(MINVERSE('Useful matrices &amp; checks'!$G438:$H439),MMULT('SS Taylor expansion'!K$7:L$8,MMULT(MINVERSE('Useful matrices &amp; checks'!$G438:$H439),MMULT('SS Taylor expansion'!K$7:L$8,MMULT(MINVERSE('Useful matrices &amp; checks'!$G438:$H439),'Useful matrices &amp; checks'!$L438:$L439))))))</f>
        <v>-139.12593089354993</v>
      </c>
      <c r="AC438" s="12">
        <f t="array" aca="1" ref="AC438:AC439" ca="1">(MMULT(MINVERSE('Useful matrices &amp; checks'!$G438:$H439),MMULT('SS Taylor expansion'!M$7:N$8,MMULT(MINVERSE('Useful matrices &amp; checks'!$G438:$H439),'SS Taylor expansion'!M$4:M$5)))-MMULT(MINVERSE('Useful matrices &amp; checks'!$G438:$H439),MMULT('SS Taylor expansion'!M$7:N$8,MMULT(MINVERSE('Useful matrices &amp; checks'!$G438:$H439),MMULT('SS Taylor expansion'!M$7:N$8,MMULT(MINVERSE('Useful matrices &amp; checks'!$G438:$H439),'Useful matrices &amp; checks'!$L438:$L439))))))</f>
        <v>-45.69194137465378</v>
      </c>
      <c r="AD438" s="12"/>
      <c r="AE438" s="12">
        <f t="array" aca="1" ref="AE438:AE439" ca="1">Q436:Q437*(INDEX('Flow probs &amp; rates'!AE$6:AE$5999-'Flow probs &amp; rates'!AE$5:AE$5999,'Useful matrices &amp; checks'!$A436))+X436:X437*(INDEX('Flow probs &amp; rates'!AE$6:AE$5999-'Flow probs &amp; rates'!AE$5:AE$5999,'Useful matrices &amp; checks'!$A436))^2</f>
        <v>7.1323770431138602E-3</v>
      </c>
      <c r="AF438" s="12">
        <f t="array" aca="1" ref="AF438:AF439" ca="1">R436:R437*(INDEX('Flow probs &amp; rates'!AF$6:AF$5999-'Flow probs &amp; rates'!AF$5:AF$5999,'Useful matrices &amp; checks'!$A436))+Y436:Y437*(INDEX('Flow probs &amp; rates'!AF$6:AF$5999-'Flow probs &amp; rates'!AF$5:AF$5999,'Useful matrices &amp; checks'!$A436))^2</f>
        <v>-6.6158247624289058E-3</v>
      </c>
      <c r="AG438" s="12">
        <f t="array" aca="1" ref="AG438:AG439" ca="1">S436:S437*(INDEX('Flow probs &amp; rates'!AG$6:AG$5999-'Flow probs &amp; rates'!AG$5:AG$5999,'Useful matrices &amp; checks'!$A436))+Z436:Z437*(INDEX('Flow probs &amp; rates'!AG$6:AG$5999-'Flow probs &amp; rates'!AG$5:AG$5999,'Useful matrices &amp; checks'!$A436))^2</f>
        <v>6.8820248849330793E-4</v>
      </c>
      <c r="AH438" s="12">
        <f t="array" aca="1" ref="AH438:AH439" ca="1">T436:T437*(INDEX('Flow probs &amp; rates'!AI$6:AI$5999-'Flow probs &amp; rates'!AI$5:AI$5999,'Useful matrices &amp; checks'!$A436))+AA436:AA437*(INDEX('Flow probs &amp; rates'!AI$6:AI$5999-'Flow probs &amp; rates'!AI$5:AI$5999,'Useful matrices &amp; checks'!$A436))^2</f>
        <v>-2.3802299776251104E-3</v>
      </c>
      <c r="AI438" s="12">
        <f t="array" aca="1" ref="AI438:AI439" ca="1">U436:U437*(INDEX('Flow probs &amp; rates'!AJ$6:AJ$5999-'Flow probs &amp; rates'!AJ$5:AJ$5999,'Useful matrices &amp; checks'!$A436))+AB436:AB437*(INDEX('Flow probs &amp; rates'!AJ$6:AJ$5999-'Flow probs &amp; rates'!AJ$5:AJ$5999,'Useful matrices &amp; checks'!$A436))^2</f>
        <v>-2.4647225758950204E-3</v>
      </c>
      <c r="AJ438" s="12">
        <f t="array" aca="1" ref="AJ438:AJ439" ca="1">V436:V437*(INDEX('Flow probs &amp; rates'!AK$6:AK$5999-'Flow probs &amp; rates'!AK$5:AK$5999,'Useful matrices &amp; checks'!$A436))+AC436:AC437*(INDEX('Flow probs &amp; rates'!AK$6:AK$5999-'Flow probs &amp; rates'!AK$5:AK$5999,'Useful matrices &amp; checks'!$A436))^2</f>
        <v>-1.0680635145658233E-2</v>
      </c>
      <c r="AK438" s="12"/>
      <c r="AL438" s="12"/>
      <c r="AM438" s="12">
        <f ca="1">'Useful matrices &amp; checks'!AO438</f>
        <v>-1.4633663256273577E-2</v>
      </c>
      <c r="AN438" s="12">
        <f t="shared" ca="1" si="14"/>
        <v>-1.4320832930000102E-2</v>
      </c>
      <c r="AO438" s="12">
        <f t="shared" ca="1" si="15"/>
        <v>-3.128303262734753E-4</v>
      </c>
    </row>
    <row r="439" spans="1:41" x14ac:dyDescent="0.35">
      <c r="Q439" s="12">
        <f ca="1"/>
        <v>1.1928093235968149</v>
      </c>
      <c r="R439" s="12">
        <f ca="1"/>
        <v>0.17175449782778401</v>
      </c>
      <c r="S439" s="12">
        <f ca="1"/>
        <v>-6.2145058636636816E-2</v>
      </c>
      <c r="T439" s="12">
        <f ca="1"/>
        <v>-5.3196693522899997E-2</v>
      </c>
      <c r="U439" s="12">
        <f ca="1"/>
        <v>-0.10028143123588582</v>
      </c>
      <c r="V439" s="12">
        <f ca="1"/>
        <v>0.5961581244940346</v>
      </c>
      <c r="W439" s="12"/>
      <c r="X439" s="12">
        <f ca="1"/>
        <v>-11.181993478472734</v>
      </c>
      <c r="Y439" s="12">
        <f ca="1"/>
        <v>-3.4153341596574798</v>
      </c>
      <c r="Z439" s="12">
        <f ca="1"/>
        <v>0.12126949069791138</v>
      </c>
      <c r="AA439" s="12">
        <f ca="1"/>
        <v>8.8860269878178563E-2</v>
      </c>
      <c r="AB439" s="12">
        <f ca="1"/>
        <v>1.9659164001804434</v>
      </c>
      <c r="AC439" s="12">
        <f ca="1"/>
        <v>-7.2617330243075084</v>
      </c>
      <c r="AD439" s="12"/>
      <c r="AE439" s="12">
        <f ca="1"/>
        <v>-1.5827035487889492E-3</v>
      </c>
      <c r="AF439" s="12">
        <f ca="1"/>
        <v>1.1584383942275671E-4</v>
      </c>
      <c r="AG439" s="12">
        <f ca="1"/>
        <v>-1.5271493840547315E-4</v>
      </c>
      <c r="AH439" s="12">
        <f ca="1"/>
        <v>-3.9048330673509447E-4</v>
      </c>
      <c r="AI439" s="12">
        <f ca="1"/>
        <v>4.3157570908634597E-5</v>
      </c>
      <c r="AJ439" s="12">
        <f ca="1"/>
        <v>-1.7521877166965798E-3</v>
      </c>
      <c r="AK439" s="12"/>
      <c r="AL439" s="12"/>
      <c r="AM439" s="12">
        <f ca="1">'Useful matrices &amp; checks'!AO439</f>
        <v>-3.6444346024273044E-3</v>
      </c>
      <c r="AN439" s="12">
        <f t="shared" ca="1" si="14"/>
        <v>-3.7190881002947054E-3</v>
      </c>
      <c r="AO439" s="12">
        <f t="shared" ca="1" si="15"/>
        <v>7.4653497867400997E-5</v>
      </c>
    </row>
    <row r="440" spans="1:41" x14ac:dyDescent="0.35">
      <c r="A440">
        <v>219</v>
      </c>
      <c r="P440" s="56" t="str">
        <f>INDEX('Flow probs &amp; rates'!$A$5:$A$5999,$A440)</f>
        <v>2008,7</v>
      </c>
      <c r="Q440" s="12">
        <f t="array" aca="1" ref="Q440:Q441" ca="1">-1*(MMULT(MINVERSE('Useful matrices &amp; checks'!$G440:$H441),'SS Taylor expansion'!C$4:C$5)-MMULT(MINVERSE('Useful matrices &amp; checks'!$G440:$H441),MMULT('SS Taylor expansion'!C$7:D$8,MMULT(MINVERSE('Useful matrices &amp; checks'!$G440:$H441),'Useful matrices &amp; checks'!$L440:$L441))))</f>
        <v>-5.4670696586333074</v>
      </c>
      <c r="R440" s="12">
        <f t="array" aca="1" ref="R440:R441" ca="1">-1*(MMULT(MINVERSE('Useful matrices &amp; checks'!$G440:$H441),'SS Taylor expansion'!E$4:E$5)-MMULT(MINVERSE('Useful matrices &amp; checks'!$G440:$H441),MMULT('SS Taylor expansion'!E$7:F$8,MMULT(MINVERSE('Useful matrices &amp; checks'!$G440:$H441),'Useful matrices &amp; checks'!$L440:$L441))))</f>
        <v>-11.761919001565815</v>
      </c>
      <c r="S440" s="12">
        <f t="array" aca="1" ref="S440:S441" ca="1">-1*(MMULT(MINVERSE('Useful matrices &amp; checks'!$G440:$H441),'SS Taylor expansion'!G$4:G$5)-MMULT(MINVERSE('Useful matrices &amp; checks'!$G440:$H441),MMULT('SS Taylor expansion'!G$7:H$8,MMULT(MINVERSE('Useful matrices &amp; checks'!$G440:$H441),'Useful matrices &amp; checks'!$L440:$L441))))</f>
        <v>0.3587170208608057</v>
      </c>
      <c r="T440" s="12">
        <f t="array" aca="1" ref="T440:T441" ca="1">-1*(MMULT(MINVERSE('Useful matrices &amp; checks'!$G440:$H441),'SS Taylor expansion'!I$4:I$5)-MMULT(MINVERSE('Useful matrices &amp; checks'!$G440:$H441),MMULT('SS Taylor expansion'!I$7:J$8,MMULT(MINVERSE('Useful matrices &amp; checks'!$G440:$H441),'Useful matrices &amp; checks'!$L440:$L441))))</f>
        <v>-0.41303106491400288</v>
      </c>
      <c r="U440" s="12">
        <f t="array" aca="1" ref="U440:U441" ca="1">-1*(MMULT(MINVERSE('Useful matrices &amp; checks'!$G440:$H441),'SS Taylor expansion'!K$4:K$5)-MMULT(MINVERSE('Useful matrices &amp; checks'!$G440:$H441),MMULT('SS Taylor expansion'!K$7:L$8,MMULT(MINVERSE('Useful matrices &amp; checks'!$G440:$H441),'Useful matrices &amp; checks'!$L440:$L441))))</f>
        <v>6.1455058937364306</v>
      </c>
      <c r="V440" s="12">
        <f t="array" aca="1" ref="V440:V441" ca="1">-1*(MMULT(MINVERSE('Useful matrices &amp; checks'!$G440:$H441),'SS Taylor expansion'!M$4:M$5)-MMULT(MINVERSE('Useful matrices &amp; checks'!$G440:$H441),MMULT('SS Taylor expansion'!M$7:N$8,MMULT(MINVERSE('Useful matrices &amp; checks'!$G440:$H441),'Useful matrices &amp; checks'!$L440:$L441))))</f>
        <v>3.2890069836414151</v>
      </c>
      <c r="W440" s="12"/>
      <c r="X440" s="12">
        <f t="array" aca="1" ref="X440:X441" ca="1">(MMULT(MINVERSE('Useful matrices &amp; checks'!$G440:$H441),MMULT('SS Taylor expansion'!C$7:D$8,MMULT(MINVERSE('Useful matrices &amp; checks'!$G440:$H441),'SS Taylor expansion'!C$4:C$5)))-MMULT(MINVERSE('Useful matrices &amp; checks'!$G440:$H441),MMULT('SS Taylor expansion'!C$7:D$8,MMULT(MINVERSE('Useful matrices &amp; checks'!$G440:$H441),MMULT('SS Taylor expansion'!C$7:D$8,MMULT(MINVERSE('Useful matrices &amp; checks'!$G440:$H441),'Useful matrices &amp; checks'!$L440:$L441))))))</f>
        <v>47.466660114431917</v>
      </c>
      <c r="Y440" s="12">
        <f t="array" aca="1" ref="Y440:Y441" ca="1">(MMULT(MINVERSE('Useful matrices &amp; checks'!$G440:$H441),MMULT('SS Taylor expansion'!E$7:F$8,MMULT(MINVERSE('Useful matrices &amp; checks'!$G440:$H441),'SS Taylor expansion'!E$4:E$5)))-MMULT(MINVERSE('Useful matrices &amp; checks'!$G440:$H441),MMULT('SS Taylor expansion'!E$7:F$8,MMULT(MINVERSE('Useful matrices &amp; checks'!$G440:$H441),MMULT('SS Taylor expansion'!E$7:F$8,MMULT(MINVERSE('Useful matrices &amp; checks'!$G440:$H441),'Useful matrices &amp; checks'!$L440:$L441))))))</f>
        <v>219.70291961966498</v>
      </c>
      <c r="Z440" s="12">
        <f t="array" aca="1" ref="Z440:Z441" ca="1">(MMULT(MINVERSE('Useful matrices &amp; checks'!$G440:$H441),MMULT('SS Taylor expansion'!G$7:H$8,MMULT(MINVERSE('Useful matrices &amp; checks'!$G440:$H441),'SS Taylor expansion'!G$4:G$5)))-MMULT(MINVERSE('Useful matrices &amp; checks'!$G440:$H441),MMULT('SS Taylor expansion'!G$7:H$8,MMULT(MINVERSE('Useful matrices &amp; checks'!$G440:$H441),MMULT('SS Taylor expansion'!G$7:H$8,MMULT(MINVERSE('Useful matrices &amp; checks'!$G440:$H441),'Useful matrices &amp; checks'!$L440:$L441))))))</f>
        <v>-0.83856093490473804</v>
      </c>
      <c r="AA440" s="12">
        <f t="array" aca="1" ref="AA440:AA441" ca="1">(MMULT(MINVERSE('Useful matrices &amp; checks'!$G440:$H441),MMULT('SS Taylor expansion'!I$7:J$8,MMULT(MINVERSE('Useful matrices &amp; checks'!$G440:$H441),'SS Taylor expansion'!I$4:I$5)))-MMULT(MINVERSE('Useful matrices &amp; checks'!$G440:$H441),MMULT('SS Taylor expansion'!I$7:J$8,MMULT(MINVERSE('Useful matrices &amp; checks'!$G440:$H441),MMULT('SS Taylor expansion'!I$7:J$8,MMULT(MINVERSE('Useful matrices &amp; checks'!$G440:$H441),'Useful matrices &amp; checks'!$L440:$L441))))))</f>
        <v>0.79838027413664425</v>
      </c>
      <c r="AB440" s="12">
        <f t="array" aca="1" ref="AB440:AB441" ca="1">(MMULT(MINVERSE('Useful matrices &amp; checks'!$G440:$H441),MMULT('SS Taylor expansion'!K$7:L$8,MMULT(MINVERSE('Useful matrices &amp; checks'!$G440:$H441),'SS Taylor expansion'!K$4:K$5)))-MMULT(MINVERSE('Useful matrices &amp; checks'!$G440:$H441),MMULT('SS Taylor expansion'!K$7:L$8,MMULT(MINVERSE('Useful matrices &amp; checks'!$G440:$H441),MMULT('SS Taylor expansion'!K$7:L$8,MMULT(MINVERSE('Useful matrices &amp; checks'!$G440:$H441),'Useful matrices &amp; checks'!$L440:$L441))))))</f>
        <v>-112.30595377967433</v>
      </c>
      <c r="AC440" s="12">
        <f t="array" aca="1" ref="AC440:AC441" ca="1">(MMULT(MINVERSE('Useful matrices &amp; checks'!$G440:$H441),MMULT('SS Taylor expansion'!M$7:N$8,MMULT(MINVERSE('Useful matrices &amp; checks'!$G440:$H441),'SS Taylor expansion'!M$4:M$5)))-MMULT(MINVERSE('Useful matrices &amp; checks'!$G440:$H441),MMULT('SS Taylor expansion'!M$7:N$8,MMULT(MINVERSE('Useful matrices &amp; checks'!$G440:$H441),MMULT('SS Taylor expansion'!M$7:N$8,MMULT(MINVERSE('Useful matrices &amp; checks'!$G440:$H441),'Useful matrices &amp; checks'!$L440:$L441))))))</f>
        <v>-39.237413073710329</v>
      </c>
      <c r="AD440" s="12"/>
      <c r="AE440" s="12">
        <f t="array" aca="1" ref="AE440:AE441" ca="1">Q438:Q439*(INDEX('Flow probs &amp; rates'!AE$6:AE$5999-'Flow probs &amp; rates'!AE$5:AE$5999,'Useful matrices &amp; checks'!$A438))+X438:X439*(INDEX('Flow probs &amp; rates'!AE$6:AE$5999-'Flow probs &amp; rates'!AE$5:AE$5999,'Useful matrices &amp; checks'!$A438))^2</f>
        <v>-5.6753750389603678E-3</v>
      </c>
      <c r="AF440" s="12">
        <f t="array" aca="1" ref="AF440:AF441" ca="1">R438:R439*(INDEX('Flow probs &amp; rates'!AF$6:AF$5999-'Flow probs &amp; rates'!AF$5:AF$5999,'Useful matrices &amp; checks'!$A438))+Y438:Y439*(INDEX('Flow probs &amp; rates'!AF$6:AF$5999-'Flow probs &amp; rates'!AF$5:AF$5999,'Useful matrices &amp; checks'!$A438))^2</f>
        <v>1.1313897825721848E-3</v>
      </c>
      <c r="AG440" s="12">
        <f t="array" aca="1" ref="AG440:AG441" ca="1">S438:S439*(INDEX('Flow probs &amp; rates'!AG$6:AG$5999-'Flow probs &amp; rates'!AG$5:AG$5999,'Useful matrices &amp; checks'!$A438))+Z438:Z439*(INDEX('Flow probs &amp; rates'!AG$6:AG$5999-'Flow probs &amp; rates'!AG$5:AG$5999,'Useful matrices &amp; checks'!$A438))^2</f>
        <v>-1.3068628994101264E-2</v>
      </c>
      <c r="AH440" s="12">
        <f t="array" aca="1" ref="AH440:AH441" ca="1">T438:T439*(INDEX('Flow probs &amp; rates'!AI$6:AI$5999-'Flow probs &amp; rates'!AI$5:AI$5999,'Useful matrices &amp; checks'!$A438))+AA438:AA439*(INDEX('Flow probs &amp; rates'!AI$6:AI$5999-'Flow probs &amp; rates'!AI$5:AI$5999,'Useful matrices &amp; checks'!$A438))^2</f>
        <v>1.7087234094466858E-2</v>
      </c>
      <c r="AI440" s="12">
        <f t="array" aca="1" ref="AI440:AI441" ca="1">U438:U439*(INDEX('Flow probs &amp; rates'!AJ$6:AJ$5999-'Flow probs &amp; rates'!AJ$5:AJ$5999,'Useful matrices &amp; checks'!$A438))+AB438:AB439*(INDEX('Flow probs &amp; rates'!AJ$6:AJ$5999-'Flow probs &amp; rates'!AJ$5:AJ$5999,'Useful matrices &amp; checks'!$A438))^2</f>
        <v>7.3086995123028305E-3</v>
      </c>
      <c r="AJ440" s="12">
        <f t="array" aca="1" ref="AJ440:AJ441" ca="1">V438:V439*(INDEX('Flow probs &amp; rates'!AK$6:AK$5999-'Flow probs &amp; rates'!AK$5:AK$5999,'Useful matrices &amp; checks'!$A438))+AC438:AC439*(INDEX('Flow probs &amp; rates'!AK$6:AK$5999-'Flow probs &amp; rates'!AK$5:AK$5999,'Useful matrices &amp; checks'!$A438))^2</f>
        <v>1.191595465792296E-2</v>
      </c>
      <c r="AK440" s="12"/>
      <c r="AL440" s="12"/>
      <c r="AM440" s="12">
        <f ca="1">'Useful matrices &amp; checks'!AO440</f>
        <v>1.8420793475313113E-2</v>
      </c>
      <c r="AN440" s="12">
        <f t="shared" ca="1" si="14"/>
        <v>1.8699274014203203E-2</v>
      </c>
      <c r="AO440" s="12">
        <f t="shared" ca="1" si="15"/>
        <v>-2.7848053889008989E-4</v>
      </c>
    </row>
    <row r="441" spans="1:41" x14ac:dyDescent="0.35">
      <c r="P441" s="56"/>
      <c r="Q441" s="12">
        <f ca="1"/>
        <v>1.471984316526795</v>
      </c>
      <c r="R441" s="12">
        <f ca="1"/>
        <v>0.25482445696505163</v>
      </c>
      <c r="S441" s="12">
        <f ca="1"/>
        <v>-9.6582970722622952E-2</v>
      </c>
      <c r="T441" s="12">
        <f ca="1"/>
        <v>-7.9862885603417227E-2</v>
      </c>
      <c r="U441" s="12">
        <f ca="1"/>
        <v>-0.13314368190585502</v>
      </c>
      <c r="V441" s="12">
        <f ca="1"/>
        <v>0.63595601105230459</v>
      </c>
      <c r="W441" s="12"/>
      <c r="X441" s="12">
        <f ca="1"/>
        <v>-12.780188219481795</v>
      </c>
      <c r="Y441" s="12">
        <f ca="1"/>
        <v>-4.7599101114592255</v>
      </c>
      <c r="Z441" s="12">
        <f ca="1"/>
        <v>0.22577882150863085</v>
      </c>
      <c r="AA441" s="12">
        <f ca="1"/>
        <v>0.15437326128163112</v>
      </c>
      <c r="AB441" s="12">
        <f ca="1"/>
        <v>2.4331321854909786</v>
      </c>
      <c r="AC441" s="12">
        <f ca="1"/>
        <v>-7.5868700876826409</v>
      </c>
      <c r="AD441" s="12"/>
      <c r="AE441" s="12">
        <f ca="1"/>
        <v>1.1813846067503786E-3</v>
      </c>
      <c r="AF441" s="12">
        <f ca="1"/>
        <v>-1.5987082453069594E-5</v>
      </c>
      <c r="AG441" s="12">
        <f ca="1"/>
        <v>2.7203624463540475E-3</v>
      </c>
      <c r="AH441" s="12">
        <f ca="1"/>
        <v>2.7156414979271249E-3</v>
      </c>
      <c r="AI441" s="12">
        <f ca="1"/>
        <v>-1.0327544364264218E-4</v>
      </c>
      <c r="AJ441" s="12">
        <f ca="1"/>
        <v>1.8937799281951765E-3</v>
      </c>
      <c r="AK441" s="12"/>
      <c r="AL441" s="12"/>
      <c r="AM441" s="12">
        <f ca="1">'Useful matrices &amp; checks'!AO441</f>
        <v>9.4694708433927938E-3</v>
      </c>
      <c r="AN441" s="12">
        <f t="shared" ca="1" si="14"/>
        <v>8.3919059531310149E-3</v>
      </c>
      <c r="AO441" s="12">
        <f t="shared" ca="1" si="15"/>
        <v>1.0775648902617788E-3</v>
      </c>
    </row>
    <row r="442" spans="1:41" x14ac:dyDescent="0.35">
      <c r="A442">
        <v>220</v>
      </c>
      <c r="P442" s="56" t="str">
        <f>INDEX('Flow probs &amp; rates'!$A$5:$A$5999,$A442)</f>
        <v>2008,8</v>
      </c>
      <c r="Q442" s="12">
        <f t="array" aca="1" ref="Q442:Q443" ca="1">-1*(MMULT(MINVERSE('Useful matrices &amp; checks'!$G442:$H443),'SS Taylor expansion'!C$4:C$5)-MMULT(MINVERSE('Useful matrices &amp; checks'!$G442:$H443),MMULT('SS Taylor expansion'!C$7:D$8,MMULT(MINVERSE('Useful matrices &amp; checks'!$G442:$H443),'Useful matrices &amp; checks'!$L442:$L443))))</f>
        <v>-5.5620749236253086</v>
      </c>
      <c r="R442" s="12">
        <f t="array" aca="1" ref="R442:R443" ca="1">-1*(MMULT(MINVERSE('Useful matrices &amp; checks'!$G442:$H443),'SS Taylor expansion'!E$4:E$5)-MMULT(MINVERSE('Useful matrices &amp; checks'!$G442:$H443),MMULT('SS Taylor expansion'!E$7:F$8,MMULT(MINVERSE('Useful matrices &amp; checks'!$G442:$H443),'Useful matrices &amp; checks'!$L442:$L443))))</f>
        <v>-11.90357518318423</v>
      </c>
      <c r="S442" s="12">
        <f t="array" aca="1" ref="S442:S443" ca="1">-1*(MMULT(MINVERSE('Useful matrices &amp; checks'!$G442:$H443),'SS Taylor expansion'!G$4:G$5)-MMULT(MINVERSE('Useful matrices &amp; checks'!$G442:$H443),MMULT('SS Taylor expansion'!G$7:H$8,MMULT(MINVERSE('Useful matrices &amp; checks'!$G442:$H443),'Useful matrices &amp; checks'!$L442:$L443))))</f>
        <v>0.35030393754338823</v>
      </c>
      <c r="T442" s="12">
        <f t="array" aca="1" ref="T442:T443" ca="1">-1*(MMULT(MINVERSE('Useful matrices &amp; checks'!$G442:$H443),'SS Taylor expansion'!I$4:I$5)-MMULT(MINVERSE('Useful matrices &amp; checks'!$G442:$H443),MMULT('SS Taylor expansion'!I$7:J$8,MMULT(MINVERSE('Useful matrices &amp; checks'!$G442:$H443),'Useful matrices &amp; checks'!$L442:$L443))))</f>
        <v>-0.39939277002906454</v>
      </c>
      <c r="U442" s="12">
        <f t="array" aca="1" ref="U442:U443" ca="1">-1*(MMULT(MINVERSE('Useful matrices &amp; checks'!$G442:$H443),'SS Taylor expansion'!K$4:K$5)-MMULT(MINVERSE('Useful matrices &amp; checks'!$G442:$H443),MMULT('SS Taylor expansion'!K$7:L$8,MMULT(MINVERSE('Useful matrices &amp; checks'!$G442:$H443),'Useful matrices &amp; checks'!$L442:$L443))))</f>
        <v>6.9842786268191848</v>
      </c>
      <c r="V442" s="12">
        <f t="array" aca="1" ref="V442:V443" ca="1">-1*(MMULT(MINVERSE('Useful matrices &amp; checks'!$G442:$H443),'SS Taylor expansion'!M$4:M$5)-MMULT(MINVERSE('Useful matrices &amp; checks'!$G442:$H443),MMULT('SS Taylor expansion'!M$7:N$8,MMULT(MINVERSE('Useful matrices &amp; checks'!$G442:$H443),'Useful matrices &amp; checks'!$L442:$L443))))</f>
        <v>3.720798503240756</v>
      </c>
      <c r="W442" s="12"/>
      <c r="X442" s="12">
        <f t="array" aca="1" ref="X442:X443" ca="1">(MMULT(MINVERSE('Useful matrices &amp; checks'!$G442:$H443),MMULT('SS Taylor expansion'!C$7:D$8,MMULT(MINVERSE('Useful matrices &amp; checks'!$G442:$H443),'SS Taylor expansion'!C$4:C$5)))-MMULT(MINVERSE('Useful matrices &amp; checks'!$G442:$H443),MMULT('SS Taylor expansion'!C$7:D$8,MMULT(MINVERSE('Useful matrices &amp; checks'!$G442:$H443),MMULT('SS Taylor expansion'!C$7:D$8,MMULT(MINVERSE('Useful matrices &amp; checks'!$G442:$H443),'Useful matrices &amp; checks'!$L442:$L443))))))</f>
        <v>51.036815161783963</v>
      </c>
      <c r="Y442" s="12">
        <f t="array" aca="1" ref="Y442:Y443" ca="1">(MMULT(MINVERSE('Useful matrices &amp; checks'!$G442:$H443),MMULT('SS Taylor expansion'!E$7:F$8,MMULT(MINVERSE('Useful matrices &amp; checks'!$G442:$H443),'SS Taylor expansion'!E$4:E$5)))-MMULT(MINVERSE('Useful matrices &amp; checks'!$G442:$H443),MMULT('SS Taylor expansion'!E$7:F$8,MMULT(MINVERSE('Useful matrices &amp; checks'!$G442:$H443),MMULT('SS Taylor expansion'!E$7:F$8,MMULT(MINVERSE('Useful matrices &amp; checks'!$G442:$H443),'Useful matrices &amp; checks'!$L442:$L443))))))</f>
        <v>233.75705899954275</v>
      </c>
      <c r="Z442" s="12">
        <f t="array" aca="1" ref="Z442:Z443" ca="1">(MMULT(MINVERSE('Useful matrices &amp; checks'!$G442:$H443),MMULT('SS Taylor expansion'!G$7:H$8,MMULT(MINVERSE('Useful matrices &amp; checks'!$G442:$H443),'SS Taylor expansion'!G$4:G$5)))-MMULT(MINVERSE('Useful matrices &amp; checks'!$G442:$H443),MMULT('SS Taylor expansion'!G$7:H$8,MMULT(MINVERSE('Useful matrices &amp; checks'!$G442:$H443),MMULT('SS Taylor expansion'!G$7:H$8,MMULT(MINVERSE('Useful matrices &amp; checks'!$G442:$H443),'Useful matrices &amp; checks'!$L442:$L443))))))</f>
        <v>-0.78061961452931772</v>
      </c>
      <c r="AA442" s="12">
        <f t="array" aca="1" ref="AA442:AA443" ca="1">(MMULT(MINVERSE('Useful matrices &amp; checks'!$G442:$H443),MMULT('SS Taylor expansion'!I$7:J$8,MMULT(MINVERSE('Useful matrices &amp; checks'!$G442:$H443),'SS Taylor expansion'!I$4:I$5)))-MMULT(MINVERSE('Useful matrices &amp; checks'!$G442:$H443),MMULT('SS Taylor expansion'!I$7:J$8,MMULT(MINVERSE('Useful matrices &amp; checks'!$G442:$H443),MMULT('SS Taylor expansion'!I$7:J$8,MMULT(MINVERSE('Useful matrices &amp; checks'!$G442:$H443),'Useful matrices &amp; checks'!$L442:$L443))))))</f>
        <v>0.77334698334798258</v>
      </c>
      <c r="AB442" s="12">
        <f t="array" aca="1" ref="AB442:AB443" ca="1">(MMULT(MINVERSE('Useful matrices &amp; checks'!$G442:$H443),MMULT('SS Taylor expansion'!K$7:L$8,MMULT(MINVERSE('Useful matrices &amp; checks'!$G442:$H443),'SS Taylor expansion'!K$4:K$5)))-MMULT(MINVERSE('Useful matrices &amp; checks'!$G442:$H443),MMULT('SS Taylor expansion'!K$7:L$8,MMULT(MINVERSE('Useful matrices &amp; checks'!$G442:$H443),MMULT('SS Taylor expansion'!K$7:L$8,MMULT(MINVERSE('Useful matrices &amp; checks'!$G442:$H443),'Useful matrices &amp; checks'!$L442:$L443))))))</f>
        <v>-135.11401863104516</v>
      </c>
      <c r="AC442" s="12">
        <f t="array" aca="1" ref="AC442:AC443" ca="1">(MMULT(MINVERSE('Useful matrices &amp; checks'!$G442:$H443),MMULT('SS Taylor expansion'!M$7:N$8,MMULT(MINVERSE('Useful matrices &amp; checks'!$G442:$H443),'SS Taylor expansion'!M$4:M$5)))-MMULT(MINVERSE('Useful matrices &amp; checks'!$G442:$H443),MMULT('SS Taylor expansion'!M$7:N$8,MMULT(MINVERSE('Useful matrices &amp; checks'!$G442:$H443),MMULT('SS Taylor expansion'!M$7:N$8,MMULT(MINVERSE('Useful matrices &amp; checks'!$G442:$H443),'Useful matrices &amp; checks'!$L442:$L443))))))</f>
        <v>-46.130454076616772</v>
      </c>
      <c r="AD442" s="12"/>
      <c r="AE442" s="12">
        <f t="array" aca="1" ref="AE442:AE443" ca="1">Q440:Q441*(INDEX('Flow probs &amp; rates'!AE$6:AE$5999-'Flow probs &amp; rates'!AE$5:AE$5999,'Useful matrices &amp; checks'!$A440))+X440:X441*(INDEX('Flow probs &amp; rates'!AE$6:AE$5999-'Flow probs &amp; rates'!AE$5:AE$5999,'Useful matrices &amp; checks'!$A440))^2</f>
        <v>2.13252011300814E-4</v>
      </c>
      <c r="AF442" s="12">
        <f t="array" aca="1" ref="AF442:AF443" ca="1">R440:R441*(INDEX('Flow probs &amp; rates'!AF$6:AF$5999-'Flow probs &amp; rates'!AF$5:AF$5999,'Useful matrices &amp; checks'!$A440))+Y440:Y441*(INDEX('Flow probs &amp; rates'!AF$6:AF$5999-'Flow probs &amp; rates'!AF$5:AF$5999,'Useful matrices &amp; checks'!$A440))^2</f>
        <v>-2.4637050135231709E-3</v>
      </c>
      <c r="AG442" s="12">
        <f t="array" aca="1" ref="AG442:AG443" ca="1">S440:S441*(INDEX('Flow probs &amp; rates'!AG$6:AG$5999-'Flow probs &amp; rates'!AG$5:AG$5999,'Useful matrices &amp; checks'!$A440))+Z440:Z441*(INDEX('Flow probs &amp; rates'!AG$6:AG$5999-'Flow probs &amp; rates'!AG$5:AG$5999,'Useful matrices &amp; checks'!$A440))^2</f>
        <v>1.6013128619506906E-3</v>
      </c>
      <c r="AH442" s="12">
        <f t="array" aca="1" ref="AH442:AH443" ca="1">T440:T441*(INDEX('Flow probs &amp; rates'!AI$6:AI$5999-'Flow probs &amp; rates'!AI$5:AI$5999,'Useful matrices &amp; checks'!$A440))+AA440:AA441*(INDEX('Flow probs &amp; rates'!AI$6:AI$5999-'Flow probs &amp; rates'!AI$5:AI$5999,'Useful matrices &amp; checks'!$A440))^2</f>
        <v>-4.5711771501233426E-3</v>
      </c>
      <c r="AI442" s="12">
        <f t="array" aca="1" ref="AI442:AI443" ca="1">U440:U441*(INDEX('Flow probs &amp; rates'!AJ$6:AJ$5999-'Flow probs &amp; rates'!AJ$5:AJ$5999,'Useful matrices &amp; checks'!$A440))+AB440:AB441*(INDEX('Flow probs &amp; rates'!AJ$6:AJ$5999-'Flow probs &amp; rates'!AJ$5:AJ$5999,'Useful matrices &amp; checks'!$A440))^2</f>
        <v>-7.3947975698059332E-3</v>
      </c>
      <c r="AJ442" s="12">
        <f t="array" aca="1" ref="AJ442:AJ443" ca="1">V440:V441*(INDEX('Flow probs &amp; rates'!AK$6:AK$5999-'Flow probs &amp; rates'!AK$5:AK$5999,'Useful matrices &amp; checks'!$A440))+AC440:AC441*(INDEX('Flow probs &amp; rates'!AK$6:AK$5999-'Flow probs &amp; rates'!AK$5:AK$5999,'Useful matrices &amp; checks'!$A440))^2</f>
        <v>-1.0246257960952512E-2</v>
      </c>
      <c r="AK442" s="12"/>
      <c r="AL442" s="12"/>
      <c r="AM442" s="12">
        <f ca="1">'Useful matrices &amp; checks'!AO442</f>
        <v>-2.3516979665347382E-2</v>
      </c>
      <c r="AN442" s="12">
        <f t="shared" ca="1" si="14"/>
        <v>-2.2861372821153456E-2</v>
      </c>
      <c r="AO442" s="12">
        <f t="shared" ca="1" si="15"/>
        <v>-6.5560684419392612E-4</v>
      </c>
    </row>
    <row r="443" spans="1:41" x14ac:dyDescent="0.35">
      <c r="Q443" s="12">
        <f ca="1"/>
        <v>1.3507797601010567</v>
      </c>
      <c r="R443" s="12">
        <f ca="1"/>
        <v>0.17706031134394853</v>
      </c>
      <c r="S443" s="12">
        <f ca="1"/>
        <v>-8.5073192147670146E-2</v>
      </c>
      <c r="T443" s="12">
        <f ca="1"/>
        <v>-7.3921791798317038E-2</v>
      </c>
      <c r="U443" s="12">
        <f ca="1"/>
        <v>-0.10388799408134514</v>
      </c>
      <c r="V443" s="12">
        <f ca="1"/>
        <v>0.68866567679739688</v>
      </c>
      <c r="W443" s="12"/>
      <c r="X443" s="12">
        <f ca="1"/>
        <v>-12.394564598137848</v>
      </c>
      <c r="Y443" s="12">
        <f ca="1"/>
        <v>-3.4770308086745008</v>
      </c>
      <c r="Z443" s="12">
        <f ca="1"/>
        <v>0.18957766483246391</v>
      </c>
      <c r="AA443" s="12">
        <f ca="1"/>
        <v>0.1431352768021964</v>
      </c>
      <c r="AB443" s="12">
        <f ca="1"/>
        <v>2.0097600794373593</v>
      </c>
      <c r="AC443" s="12">
        <f ca="1"/>
        <v>-8.5380759936273645</v>
      </c>
      <c r="AD443" s="12"/>
      <c r="AE443" s="12">
        <f ca="1"/>
        <v>-5.741716050880988E-5</v>
      </c>
      <c r="AF443" s="12">
        <f ca="1"/>
        <v>5.3376688966276613E-5</v>
      </c>
      <c r="AG443" s="12">
        <f ca="1"/>
        <v>-4.3114640306838475E-4</v>
      </c>
      <c r="AH443" s="12">
        <f ca="1"/>
        <v>-8.8387394756679106E-4</v>
      </c>
      <c r="AI443" s="12">
        <f ca="1"/>
        <v>1.6020984967176036E-4</v>
      </c>
      <c r="AJ443" s="12">
        <f ca="1"/>
        <v>-1.9811965658540261E-3</v>
      </c>
      <c r="AK443" s="12"/>
      <c r="AL443" s="12"/>
      <c r="AM443" s="12">
        <f ca="1">'Useful matrices &amp; checks'!AO443</f>
        <v>-3.1392750522730301E-3</v>
      </c>
      <c r="AN443" s="12">
        <f t="shared" ca="1" si="14"/>
        <v>-3.1400475383599746E-3</v>
      </c>
      <c r="AO443" s="12">
        <f t="shared" ca="1" si="15"/>
        <v>7.7248608694457932E-7</v>
      </c>
    </row>
    <row r="444" spans="1:41" x14ac:dyDescent="0.35">
      <c r="A444">
        <v>221</v>
      </c>
      <c r="P444" s="56" t="str">
        <f>INDEX('Flow probs &amp; rates'!$A$5:$A$5999,$A444)</f>
        <v>2008,9</v>
      </c>
      <c r="Q444" s="12">
        <f t="array" aca="1" ref="Q444:Q445" ca="1">-1*(MMULT(MINVERSE('Useful matrices &amp; checks'!$G444:$H445),'SS Taylor expansion'!C$4:C$5)-MMULT(MINVERSE('Useful matrices &amp; checks'!$G444:$H445),MMULT('SS Taylor expansion'!C$7:D$8,MMULT(MINVERSE('Useful matrices &amp; checks'!$G444:$H445),'Useful matrices &amp; checks'!$L444:$L445))))</f>
        <v>-5.5767548380898173</v>
      </c>
      <c r="R444" s="12">
        <f t="array" aca="1" ref="R444:R445" ca="1">-1*(MMULT(MINVERSE('Useful matrices &amp; checks'!$G444:$H445),'SS Taylor expansion'!E$4:E$5)-MMULT(MINVERSE('Useful matrices &amp; checks'!$G444:$H445),MMULT('SS Taylor expansion'!E$7:F$8,MMULT(MINVERSE('Useful matrices &amp; checks'!$G444:$H445),'Useful matrices &amp; checks'!$L444:$L445))))</f>
        <v>-11.897759088014075</v>
      </c>
      <c r="S444" s="12">
        <f t="array" aca="1" ref="S444:S445" ca="1">-1*(MMULT(MINVERSE('Useful matrices &amp; checks'!$G444:$H445),'SS Taylor expansion'!G$4:G$5)-MMULT(MINVERSE('Useful matrices &amp; checks'!$G444:$H445),MMULT('SS Taylor expansion'!G$7:H$8,MMULT(MINVERSE('Useful matrices &amp; checks'!$G444:$H445),'Useful matrices &amp; checks'!$L444:$L445))))</f>
        <v>0.37460790334949151</v>
      </c>
      <c r="T444" s="12">
        <f t="array" aca="1" ref="T444:T445" ca="1">-1*(MMULT(MINVERSE('Useful matrices &amp; checks'!$G444:$H445),'SS Taylor expansion'!I$4:I$5)-MMULT(MINVERSE('Useful matrices &amp; checks'!$G444:$H445),MMULT('SS Taylor expansion'!I$7:J$8,MMULT(MINVERSE('Useful matrices &amp; checks'!$G444:$H445),'Useful matrices &amp; checks'!$L444:$L445))))</f>
        <v>-0.42460144257272353</v>
      </c>
      <c r="U444" s="12">
        <f t="array" aca="1" ref="U444:U445" ca="1">-1*(MMULT(MINVERSE('Useful matrices &amp; checks'!$G444:$H445),'SS Taylor expansion'!K$4:K$5)-MMULT(MINVERSE('Useful matrices &amp; checks'!$G444:$H445),MMULT('SS Taylor expansion'!K$7:L$8,MMULT(MINVERSE('Useful matrices &amp; checks'!$G444:$H445),'Useful matrices &amp; checks'!$L444:$L445))))</f>
        <v>6.8342671741918206</v>
      </c>
      <c r="V444" s="12">
        <f t="array" aca="1" ref="V444:V445" ca="1">-1*(MMULT(MINVERSE('Useful matrices &amp; checks'!$G444:$H445),'SS Taylor expansion'!M$4:M$5)-MMULT(MINVERSE('Useful matrices &amp; checks'!$G444:$H445),MMULT('SS Taylor expansion'!M$7:N$8,MMULT(MINVERSE('Useful matrices &amp; checks'!$G444:$H445),'Useful matrices &amp; checks'!$L444:$L445))))</f>
        <v>3.6308880969613764</v>
      </c>
      <c r="W444" s="12"/>
      <c r="X444" s="12">
        <f t="array" aca="1" ref="X444:X445" ca="1">(MMULT(MINVERSE('Useful matrices &amp; checks'!$G444:$H445),MMULT('SS Taylor expansion'!C$7:D$8,MMULT(MINVERSE('Useful matrices &amp; checks'!$G444:$H445),'SS Taylor expansion'!C$4:C$5)))-MMULT(MINVERSE('Useful matrices &amp; checks'!$G444:$H445),MMULT('SS Taylor expansion'!C$7:D$8,MMULT(MINVERSE('Useful matrices &amp; checks'!$G444:$H445),MMULT('SS Taylor expansion'!C$7:D$8,MMULT(MINVERSE('Useful matrices &amp; checks'!$G444:$H445),'Useful matrices &amp; checks'!$L444:$L445))))))</f>
        <v>51.053750728729717</v>
      </c>
      <c r="Y444" s="12">
        <f t="array" aca="1" ref="Y444:Y445" ca="1">(MMULT(MINVERSE('Useful matrices &amp; checks'!$G444:$H445),MMULT('SS Taylor expansion'!E$7:F$8,MMULT(MINVERSE('Useful matrices &amp; checks'!$G444:$H445),'SS Taylor expansion'!E$4:E$5)))-MMULT(MINVERSE('Useful matrices &amp; checks'!$G444:$H445),MMULT('SS Taylor expansion'!E$7:F$8,MMULT(MINVERSE('Useful matrices &amp; checks'!$G444:$H445),MMULT('SS Taylor expansion'!E$7:F$8,MMULT(MINVERSE('Useful matrices &amp; checks'!$G444:$H445),'Useful matrices &amp; checks'!$L444:$L445))))))</f>
        <v>232.37793595675032</v>
      </c>
      <c r="Z444" s="12">
        <f t="array" aca="1" ref="Z444:Z445" ca="1">(MMULT(MINVERSE('Useful matrices &amp; checks'!$G444:$H445),MMULT('SS Taylor expansion'!G$7:H$8,MMULT(MINVERSE('Useful matrices &amp; checks'!$G444:$H445),'SS Taylor expansion'!G$4:G$5)))-MMULT(MINVERSE('Useful matrices &amp; checks'!$G444:$H445),MMULT('SS Taylor expansion'!G$7:H$8,MMULT(MINVERSE('Useful matrices &amp; checks'!$G444:$H445),MMULT('SS Taylor expansion'!G$7:H$8,MMULT(MINVERSE('Useful matrices &amp; checks'!$G444:$H445),'Useful matrices &amp; checks'!$L444:$L445))))))</f>
        <v>-0.84343892017162814</v>
      </c>
      <c r="AA444" s="12">
        <f t="array" aca="1" ref="AA444:AA445" ca="1">(MMULT(MINVERSE('Useful matrices &amp; checks'!$G444:$H445),MMULT('SS Taylor expansion'!I$7:J$8,MMULT(MINVERSE('Useful matrices &amp; checks'!$G444:$H445),'SS Taylor expansion'!I$4:I$5)))-MMULT(MINVERSE('Useful matrices &amp; checks'!$G444:$H445),MMULT('SS Taylor expansion'!I$7:J$8,MMULT(MINVERSE('Useful matrices &amp; checks'!$G444:$H445),MMULT('SS Taylor expansion'!I$7:J$8,MMULT(MINVERSE('Useful matrices &amp; checks'!$G444:$H445),'Useful matrices &amp; checks'!$L444:$L445))))))</f>
        <v>0.80915265522017765</v>
      </c>
      <c r="AB444" s="12">
        <f t="array" aca="1" ref="AB444:AB445" ca="1">(MMULT(MINVERSE('Useful matrices &amp; checks'!$G444:$H445),MMULT('SS Taylor expansion'!K$7:L$8,MMULT(MINVERSE('Useful matrices &amp; checks'!$G444:$H445),'SS Taylor expansion'!K$4:K$5)))-MMULT(MINVERSE('Useful matrices &amp; checks'!$G444:$H445),MMULT('SS Taylor expansion'!K$7:L$8,MMULT(MINVERSE('Useful matrices &amp; checks'!$G444:$H445),MMULT('SS Taylor expansion'!K$7:L$8,MMULT(MINVERSE('Useful matrices &amp; checks'!$G444:$H445),'Useful matrices &amp; checks'!$L444:$L445))))))</f>
        <v>-131.11805847649541</v>
      </c>
      <c r="AC444" s="12">
        <f t="array" aca="1" ref="AC444:AC445" ca="1">(MMULT(MINVERSE('Useful matrices &amp; checks'!$G444:$H445),MMULT('SS Taylor expansion'!M$7:N$8,MMULT(MINVERSE('Useful matrices &amp; checks'!$G444:$H445),'SS Taylor expansion'!M$4:M$5)))-MMULT(MINVERSE('Useful matrices &amp; checks'!$G444:$H445),MMULT('SS Taylor expansion'!M$7:N$8,MMULT(MINVERSE('Useful matrices &amp; checks'!$G444:$H445),MMULT('SS Taylor expansion'!M$7:N$8,MMULT(MINVERSE('Useful matrices &amp; checks'!$G444:$H445),'Useful matrices &amp; checks'!$L444:$L445))))))</f>
        <v>-44.595183037695151</v>
      </c>
      <c r="AD444" s="12"/>
      <c r="AE444" s="12">
        <f t="array" aca="1" ref="AE444:AE445" ca="1">Q442:Q443*(INDEX('Flow probs &amp; rates'!AE$6:AE$5999-'Flow probs &amp; rates'!AE$5:AE$5999,'Useful matrices &amp; checks'!$A442))+X442:X443*(INDEX('Flow probs &amp; rates'!AE$6:AE$5999-'Flow probs &amp; rates'!AE$5:AE$5999,'Useful matrices &amp; checks'!$A442))^2</f>
        <v>-4.5413790760029295E-3</v>
      </c>
      <c r="AF444" s="12">
        <f t="array" aca="1" ref="AF444:AF445" ca="1">R442:R443*(INDEX('Flow probs &amp; rates'!AF$6:AF$5999-'Flow probs &amp; rates'!AF$5:AF$5999,'Useful matrices &amp; checks'!$A442))+Y442:Y443*(INDEX('Flow probs &amp; rates'!AF$6:AF$5999-'Flow probs &amp; rates'!AF$5:AF$5999,'Useful matrices &amp; checks'!$A442))^2</f>
        <v>5.4370498779441568E-3</v>
      </c>
      <c r="AG444" s="12">
        <f t="array" aca="1" ref="AG444:AG445" ca="1">S442:S443*(INDEX('Flow probs &amp; rates'!AG$6:AG$5999-'Flow probs &amp; rates'!AG$5:AG$5999,'Useful matrices &amp; checks'!$A442))+Z442:Z443*(INDEX('Flow probs &amp; rates'!AG$6:AG$5999-'Flow probs &amp; rates'!AG$5:AG$5999,'Useful matrices &amp; checks'!$A442))^2</f>
        <v>-4.2220944904393094E-4</v>
      </c>
      <c r="AH444" s="12">
        <f t="array" aca="1" ref="AH444:AH445" ca="1">T442:T443*(INDEX('Flow probs &amp; rates'!AI$6:AI$5999-'Flow probs &amp; rates'!AI$5:AI$5999,'Useful matrices &amp; checks'!$A442))+AA442:AA443*(INDEX('Flow probs &amp; rates'!AI$6:AI$5999-'Flow probs &amp; rates'!AI$5:AI$5999,'Useful matrices &amp; checks'!$A442))^2</f>
        <v>1.6486228306645298E-4</v>
      </c>
      <c r="AI444" s="12">
        <f t="array" aca="1" ref="AI444:AI445" ca="1">U442:U443*(INDEX('Flow probs &amp; rates'!AJ$6:AJ$5999-'Flow probs &amp; rates'!AJ$5:AJ$5999,'Useful matrices &amp; checks'!$A442))+AB442:AB443*(INDEX('Flow probs &amp; rates'!AJ$6:AJ$5999-'Flow probs &amp; rates'!AJ$5:AJ$5999,'Useful matrices &amp; checks'!$A442))^2</f>
        <v>-5.7260013456847019E-3</v>
      </c>
      <c r="AJ444" s="12">
        <f t="array" aca="1" ref="AJ444:AJ445" ca="1">V442:V443*(INDEX('Flow probs &amp; rates'!AK$6:AK$5999-'Flow probs &amp; rates'!AK$5:AK$5999,'Useful matrices &amp; checks'!$A442))+AC442:AC443*(INDEX('Flow probs &amp; rates'!AK$6:AK$5999-'Flow probs &amp; rates'!AK$5:AK$5999,'Useful matrices &amp; checks'!$A442))^2</f>
        <v>7.916969774443814E-3</v>
      </c>
      <c r="AK444" s="12"/>
      <c r="AL444" s="12"/>
      <c r="AM444" s="12">
        <f ca="1">'Useful matrices &amp; checks'!AO444</f>
        <v>3.0017645285572714E-3</v>
      </c>
      <c r="AN444" s="12">
        <f t="shared" ca="1" si="14"/>
        <v>2.8292920647228614E-3</v>
      </c>
      <c r="AO444" s="12">
        <f t="shared" ca="1" si="15"/>
        <v>1.7247246383441002E-4</v>
      </c>
    </row>
    <row r="445" spans="1:41" x14ac:dyDescent="0.35">
      <c r="P445" s="56"/>
      <c r="Q445" s="12">
        <f ca="1"/>
        <v>1.3715516079033554</v>
      </c>
      <c r="R445" s="12">
        <f ca="1"/>
        <v>0.21067930348999214</v>
      </c>
      <c r="S445" s="12">
        <f ca="1"/>
        <v>-9.213137157528116E-2</v>
      </c>
      <c r="T445" s="12">
        <f ca="1"/>
        <v>-7.7979389920919961E-2</v>
      </c>
      <c r="U445" s="12">
        <f ca="1"/>
        <v>-0.12101763344441541</v>
      </c>
      <c r="V445" s="12">
        <f ca="1"/>
        <v>0.66682401490825005</v>
      </c>
      <c r="W445" s="12"/>
      <c r="X445" s="12">
        <f ca="1"/>
        <v>-12.556200861336588</v>
      </c>
      <c r="Y445" s="12">
        <f ca="1"/>
        <v>-4.1148271142193638</v>
      </c>
      <c r="Z445" s="12">
        <f ca="1"/>
        <v>0.20743605209762234</v>
      </c>
      <c r="AA445" s="12">
        <f ca="1"/>
        <v>0.1486034291938492</v>
      </c>
      <c r="AB445" s="12">
        <f ca="1"/>
        <v>2.3217700938840391</v>
      </c>
      <c r="AC445" s="12">
        <f ca="1"/>
        <v>-8.1900455769073766</v>
      </c>
      <c r="AD445" s="12"/>
      <c r="AE445" s="12">
        <f ca="1"/>
        <v>1.1028982930012113E-3</v>
      </c>
      <c r="AF445" s="12">
        <f ca="1"/>
        <v>-8.0873664371131334E-5</v>
      </c>
      <c r="AG445" s="12">
        <f ca="1"/>
        <v>1.025358317036543E-4</v>
      </c>
      <c r="AH445" s="12">
        <f ca="1"/>
        <v>3.0513610357410027E-5</v>
      </c>
      <c r="AI445" s="12">
        <f ca="1"/>
        <v>8.5171687112543229E-5</v>
      </c>
      <c r="AJ445" s="12">
        <f ca="1"/>
        <v>1.4653159377357177E-3</v>
      </c>
      <c r="AK445" s="12"/>
      <c r="AL445" s="12"/>
      <c r="AM445" s="12">
        <f ca="1">'Useful matrices &amp; checks'!AO445</f>
        <v>2.7428571813140137E-3</v>
      </c>
      <c r="AN445" s="12">
        <f t="shared" ca="1" si="14"/>
        <v>2.7055616955394051E-3</v>
      </c>
      <c r="AO445" s="12">
        <f t="shared" ca="1" si="15"/>
        <v>3.7295485774608596E-5</v>
      </c>
    </row>
    <row r="446" spans="1:41" x14ac:dyDescent="0.35">
      <c r="A446">
        <v>222</v>
      </c>
      <c r="P446" s="56" t="str">
        <f>INDEX('Flow probs &amp; rates'!$A$5:$A$5999,$A446)</f>
        <v>2008,10</v>
      </c>
      <c r="Q446" s="12">
        <f t="array" aca="1" ref="Q446:Q447" ca="1">-1*(MMULT(MINVERSE('Useful matrices &amp; checks'!$G446:$H447),'SS Taylor expansion'!C$4:C$5)-MMULT(MINVERSE('Useful matrices &amp; checks'!$G446:$H447),MMULT('SS Taylor expansion'!C$7:D$8,MMULT(MINVERSE('Useful matrices &amp; checks'!$G446:$H447),'Useful matrices &amp; checks'!$L446:$L447))))</f>
        <v>-5.7473586691664229</v>
      </c>
      <c r="R446" s="12">
        <f t="array" aca="1" ref="R446:R447" ca="1">-1*(MMULT(MINVERSE('Useful matrices &amp; checks'!$G446:$H447),'SS Taylor expansion'!E$4:E$5)-MMULT(MINVERSE('Useful matrices &amp; checks'!$G446:$H447),MMULT('SS Taylor expansion'!E$7:F$8,MMULT(MINVERSE('Useful matrices &amp; checks'!$G446:$H447),'Useful matrices &amp; checks'!$L446:$L447))))</f>
        <v>-11.964748469446254</v>
      </c>
      <c r="S446" s="12">
        <f t="array" aca="1" ref="S446:S447" ca="1">-1*(MMULT(MINVERSE('Useful matrices &amp; checks'!$G446:$H447),'SS Taylor expansion'!G$4:G$5)-MMULT(MINVERSE('Useful matrices &amp; checks'!$G446:$H447),MMULT('SS Taylor expansion'!G$7:H$8,MMULT(MINVERSE('Useful matrices &amp; checks'!$G446:$H447),'Useful matrices &amp; checks'!$L446:$L447))))</f>
        <v>0.4212840636331463</v>
      </c>
      <c r="T446" s="12">
        <f t="array" aca="1" ref="T446:T447" ca="1">-1*(MMULT(MINVERSE('Useful matrices &amp; checks'!$G446:$H447),'SS Taylor expansion'!I$4:I$5)-MMULT(MINVERSE('Useful matrices &amp; checks'!$G446:$H447),MMULT('SS Taylor expansion'!I$7:J$8,MMULT(MINVERSE('Useful matrices &amp; checks'!$G446:$H447),'Useful matrices &amp; checks'!$L446:$L447))))</f>
        <v>-0.45573756416233124</v>
      </c>
      <c r="U446" s="12">
        <f t="array" aca="1" ref="U446:U447" ca="1">-1*(MMULT(MINVERSE('Useful matrices &amp; checks'!$G446:$H447),'SS Taylor expansion'!K$4:K$5)-MMULT(MINVERSE('Useful matrices &amp; checks'!$G446:$H447),MMULT('SS Taylor expansion'!K$7:L$8,MMULT(MINVERSE('Useful matrices &amp; checks'!$G446:$H447),'Useful matrices &amp; checks'!$L446:$L447))))</f>
        <v>7.0284387765476843</v>
      </c>
      <c r="V446" s="12">
        <f t="array" aca="1" ref="V446:V447" ca="1">-1*(MMULT(MINVERSE('Useful matrices &amp; checks'!$G446:$H447),'SS Taylor expansion'!M$4:M$5)-MMULT(MINVERSE('Useful matrices &amp; checks'!$G446:$H447),MMULT('SS Taylor expansion'!M$7:N$8,MMULT(MINVERSE('Useful matrices &amp; checks'!$G446:$H447),'Useful matrices &amp; checks'!$L446:$L447))))</f>
        <v>3.6522743184104112</v>
      </c>
      <c r="W446" s="12"/>
      <c r="X446" s="12">
        <f t="array" aca="1" ref="X446:X447" ca="1">(MMULT(MINVERSE('Useful matrices &amp; checks'!$G446:$H447),MMULT('SS Taylor expansion'!C$7:D$8,MMULT(MINVERSE('Useful matrices &amp; checks'!$G446:$H447),'SS Taylor expansion'!C$4:C$5)))-MMULT(MINVERSE('Useful matrices &amp; checks'!$G446:$H447),MMULT('SS Taylor expansion'!C$7:D$8,MMULT(MINVERSE('Useful matrices &amp; checks'!$G446:$H447),MMULT('SS Taylor expansion'!C$7:D$8,MMULT(MINVERSE('Useful matrices &amp; checks'!$G446:$H447),'Useful matrices &amp; checks'!$L446:$L447))))))</f>
        <v>54.857430354352871</v>
      </c>
      <c r="Y446" s="12">
        <f t="array" aca="1" ref="Y446:Y447" ca="1">(MMULT(MINVERSE('Useful matrices &amp; checks'!$G446:$H447),MMULT('SS Taylor expansion'!E$7:F$8,MMULT(MINVERSE('Useful matrices &amp; checks'!$G446:$H447),'SS Taylor expansion'!E$4:E$5)))-MMULT(MINVERSE('Useful matrices &amp; checks'!$G446:$H447),MMULT('SS Taylor expansion'!E$7:F$8,MMULT(MINVERSE('Useful matrices &amp; checks'!$G446:$H447),MMULT('SS Taylor expansion'!E$7:F$8,MMULT(MINVERSE('Useful matrices &amp; checks'!$G446:$H447),'Useful matrices &amp; checks'!$L446:$L447))))))</f>
        <v>237.74205121024929</v>
      </c>
      <c r="Z446" s="12">
        <f t="array" aca="1" ref="Z446:Z447" ca="1">(MMULT(MINVERSE('Useful matrices &amp; checks'!$G446:$H447),MMULT('SS Taylor expansion'!G$7:H$8,MMULT(MINVERSE('Useful matrices &amp; checks'!$G446:$H447),'SS Taylor expansion'!G$4:G$5)))-MMULT(MINVERSE('Useful matrices &amp; checks'!$G446:$H447),MMULT('SS Taylor expansion'!G$7:H$8,MMULT(MINVERSE('Useful matrices &amp; checks'!$G446:$H447),MMULT('SS Taylor expansion'!G$7:H$8,MMULT(MINVERSE('Useful matrices &amp; checks'!$G446:$H447),'Useful matrices &amp; checks'!$L446:$L447))))))</f>
        <v>-0.96468769679408051</v>
      </c>
      <c r="AA446" s="12">
        <f t="array" aca="1" ref="AA446:AA447" ca="1">(MMULT(MINVERSE('Useful matrices &amp; checks'!$G446:$H447),MMULT('SS Taylor expansion'!I$7:J$8,MMULT(MINVERSE('Useful matrices &amp; checks'!$G446:$H447),'SS Taylor expansion'!I$4:I$5)))-MMULT(MINVERSE('Useful matrices &amp; checks'!$G446:$H447),MMULT('SS Taylor expansion'!I$7:J$8,MMULT(MINVERSE('Useful matrices &amp; checks'!$G446:$H447),MMULT('SS Taylor expansion'!I$7:J$8,MMULT(MINVERSE('Useful matrices &amp; checks'!$G446:$H447),'Useful matrices &amp; checks'!$L446:$L447))))))</f>
        <v>0.87888466533526599</v>
      </c>
      <c r="AB446" s="12">
        <f t="array" aca="1" ref="AB446:AB447" ca="1">(MMULT(MINVERSE('Useful matrices &amp; checks'!$G446:$H447),MMULT('SS Taylor expansion'!K$7:L$8,MMULT(MINVERSE('Useful matrices &amp; checks'!$G446:$H447),'SS Taylor expansion'!K$4:K$5)))-MMULT(MINVERSE('Useful matrices &amp; checks'!$G446:$H447),MMULT('SS Taylor expansion'!K$7:L$8,MMULT(MINVERSE('Useful matrices &amp; checks'!$G446:$H447),MMULT('SS Taylor expansion'!K$7:L$8,MMULT(MINVERSE('Useful matrices &amp; checks'!$G446:$H447),'Useful matrices &amp; checks'!$L446:$L447))))))</f>
        <v>-137.11656634612405</v>
      </c>
      <c r="AC446" s="12">
        <f t="array" aca="1" ref="AC446:AC447" ca="1">(MMULT(MINVERSE('Useful matrices &amp; checks'!$G446:$H447),MMULT('SS Taylor expansion'!M$7:N$8,MMULT(MINVERSE('Useful matrices &amp; checks'!$G446:$H447),'SS Taylor expansion'!M$4:M$5)))-MMULT(MINVERSE('Useful matrices &amp; checks'!$G446:$H447),MMULT('SS Taylor expansion'!M$7:N$8,MMULT(MINVERSE('Useful matrices &amp; checks'!$G446:$H447),MMULT('SS Taylor expansion'!M$7:N$8,MMULT(MINVERSE('Useful matrices &amp; checks'!$G446:$H447),'Useful matrices &amp; checks'!$L446:$L447))))))</f>
        <v>-44.754568526288935</v>
      </c>
      <c r="AD446" s="12"/>
      <c r="AE446" s="12">
        <f t="array" aca="1" ref="AE446:AE447" ca="1">Q444:Q445*(INDEX('Flow probs &amp; rates'!AE$6:AE$5999-'Flow probs &amp; rates'!AE$5:AE$5999,'Useful matrices &amp; checks'!$A444))+X444:X445*(INDEX('Flow probs &amp; rates'!AE$6:AE$5999-'Flow probs &amp; rates'!AE$5:AE$5999,'Useful matrices &amp; checks'!$A444))^2</f>
        <v>-6.4280370263310261E-3</v>
      </c>
      <c r="AF446" s="12">
        <f t="array" aca="1" ref="AF446:AF447" ca="1">R444:R445*(INDEX('Flow probs &amp; rates'!AF$6:AF$5999-'Flow probs &amp; rates'!AF$5:AF$5999,'Useful matrices &amp; checks'!$A444))+Y444:Y445*(INDEX('Flow probs &amp; rates'!AF$6:AF$5999-'Flow probs &amp; rates'!AF$5:AF$5999,'Useful matrices &amp; checks'!$A444))^2</f>
        <v>8.895051385883852E-3</v>
      </c>
      <c r="AG446" s="12">
        <f t="array" aca="1" ref="AG446:AG447" ca="1">S444:S445*(INDEX('Flow probs &amp; rates'!AG$6:AG$5999-'Flow probs &amp; rates'!AG$5:AG$5999,'Useful matrices &amp; checks'!$A444))+Z444:Z445*(INDEX('Flow probs &amp; rates'!AG$6:AG$5999-'Flow probs &amp; rates'!AG$5:AG$5999,'Useful matrices &amp; checks'!$A444))^2</f>
        <v>-3.8265167308419658E-3</v>
      </c>
      <c r="AH446" s="12">
        <f t="array" aca="1" ref="AH446:AH447" ca="1">T444:T445*(INDEX('Flow probs &amp; rates'!AI$6:AI$5999-'Flow probs &amp; rates'!AI$5:AI$5999,'Useful matrices &amp; checks'!$A444))+AA444:AA445*(INDEX('Flow probs &amp; rates'!AI$6:AI$5999-'Flow probs &amp; rates'!AI$5:AI$5999,'Useful matrices &amp; checks'!$A444))^2</f>
        <v>-1.111390698713687E-3</v>
      </c>
      <c r="AI446" s="12">
        <f t="array" aca="1" ref="AI446:AI447" ca="1">U444:U445*(INDEX('Flow probs &amp; rates'!AJ$6:AJ$5999-'Flow probs &amp; rates'!AJ$5:AJ$5999,'Useful matrices &amp; checks'!$A444))+AB444:AB445*(INDEX('Flow probs &amp; rates'!AJ$6:AJ$5999-'Flow probs &amp; rates'!AJ$5:AJ$5999,'Useful matrices &amp; checks'!$A444))^2</f>
        <v>-8.8539164044463582E-3</v>
      </c>
      <c r="AJ446" s="12">
        <f t="array" aca="1" ref="AJ446:AJ447" ca="1">V444:V445*(INDEX('Flow probs &amp; rates'!AK$6:AK$5999-'Flow probs &amp; rates'!AK$5:AK$5999,'Useful matrices &amp; checks'!$A444))+AC444:AC445*(INDEX('Flow probs &amp; rates'!AK$6:AK$5999-'Flow probs &amp; rates'!AK$5:AK$5999,'Useful matrices &amp; checks'!$A444))^2</f>
        <v>4.5894007964308462E-3</v>
      </c>
      <c r="AK446" s="12"/>
      <c r="AL446" s="12"/>
      <c r="AM446" s="12">
        <f ca="1">'Useful matrices &amp; checks'!AO446</f>
        <v>-7.0206363163008989E-3</v>
      </c>
      <c r="AN446" s="12">
        <f t="shared" ca="1" si="14"/>
        <v>-6.7354086780183385E-3</v>
      </c>
      <c r="AO446" s="12">
        <f t="shared" ca="1" si="15"/>
        <v>-2.8522763828256036E-4</v>
      </c>
    </row>
    <row r="447" spans="1:41" x14ac:dyDescent="0.35">
      <c r="Q447" s="12">
        <f ca="1"/>
        <v>1.3788367480347334</v>
      </c>
      <c r="R447" s="12">
        <f ca="1"/>
        <v>0.21760687177265708</v>
      </c>
      <c r="S447" s="12">
        <f ca="1"/>
        <v>-0.1010693749487248</v>
      </c>
      <c r="T447" s="12">
        <f ca="1"/>
        <v>-8.5118690035549172E-2</v>
      </c>
      <c r="U447" s="12">
        <f ca="1"/>
        <v>-0.12782856066851919</v>
      </c>
      <c r="V447" s="12">
        <f ca="1"/>
        <v>0.68213996404922139</v>
      </c>
      <c r="W447" s="12"/>
      <c r="X447" s="12">
        <f ca="1"/>
        <v>-13.160730907769894</v>
      </c>
      <c r="Y447" s="12">
        <f ca="1"/>
        <v>-4.3238939944946067</v>
      </c>
      <c r="Z447" s="12">
        <f ca="1"/>
        <v>0.23143619935409154</v>
      </c>
      <c r="AA447" s="12">
        <f ca="1"/>
        <v>0.16415041745170503</v>
      </c>
      <c r="AB447" s="12">
        <f ca="1"/>
        <v>2.4937847332923475</v>
      </c>
      <c r="AC447" s="12">
        <f ca="1"/>
        <v>-8.3588682294949592</v>
      </c>
      <c r="AD447" s="12"/>
      <c r="AE447" s="12">
        <f ca="1"/>
        <v>1.580916639711288E-3</v>
      </c>
      <c r="AF447" s="12">
        <f ca="1"/>
        <v>-1.5750892387572288E-4</v>
      </c>
      <c r="AG447" s="12">
        <f ca="1"/>
        <v>9.4109662827728967E-4</v>
      </c>
      <c r="AH447" s="12">
        <f ca="1"/>
        <v>-2.0411039615023132E-4</v>
      </c>
      <c r="AI447" s="12">
        <f ca="1"/>
        <v>1.5678052711006173E-4</v>
      </c>
      <c r="AJ447" s="12">
        <f ca="1"/>
        <v>8.4285788583246773E-4</v>
      </c>
      <c r="AK447" s="12"/>
      <c r="AL447" s="12"/>
      <c r="AM447" s="12">
        <f ca="1">'Useful matrices &amp; checks'!AO447</f>
        <v>3.2179656107089935E-3</v>
      </c>
      <c r="AN447" s="12">
        <f t="shared" ca="1" si="14"/>
        <v>3.1600323609051531E-3</v>
      </c>
      <c r="AO447" s="12">
        <f t="shared" ca="1" si="15"/>
        <v>5.7933249803840403E-5</v>
      </c>
    </row>
    <row r="448" spans="1:41" x14ac:dyDescent="0.35">
      <c r="A448">
        <v>223</v>
      </c>
      <c r="P448" s="56" t="str">
        <f>INDEX('Flow probs &amp; rates'!$A$5:$A$5999,$A448)</f>
        <v>2008,11</v>
      </c>
      <c r="Q448" s="12">
        <f t="array" aca="1" ref="Q448:Q449" ca="1">-1*(MMULT(MINVERSE('Useful matrices &amp; checks'!$G448:$H449),'SS Taylor expansion'!C$4:C$5)-MMULT(MINVERSE('Useful matrices &amp; checks'!$G448:$H449),MMULT('SS Taylor expansion'!C$7:D$8,MMULT(MINVERSE('Useful matrices &amp; checks'!$G448:$H449),'Useful matrices &amp; checks'!$L448:$L449))))</f>
        <v>-5.8181521187830718</v>
      </c>
      <c r="R448" s="12">
        <f t="array" aca="1" ref="R448:R449" ca="1">-1*(MMULT(MINVERSE('Useful matrices &amp; checks'!$G448:$H449),'SS Taylor expansion'!E$4:E$5)-MMULT(MINVERSE('Useful matrices &amp; checks'!$G448:$H449),MMULT('SS Taylor expansion'!E$7:F$8,MMULT(MINVERSE('Useful matrices &amp; checks'!$G448:$H449),'Useful matrices &amp; checks'!$L448:$L449))))</f>
        <v>-12.167190101216223</v>
      </c>
      <c r="S448" s="12">
        <f t="array" aca="1" ref="S448:S449" ca="1">-1*(MMULT(MINVERSE('Useful matrices &amp; checks'!$G448:$H449),'SS Taylor expansion'!G$4:G$5)-MMULT(MINVERSE('Useful matrices &amp; checks'!$G448:$H449),MMULT('SS Taylor expansion'!G$7:H$8,MMULT(MINVERSE('Useful matrices &amp; checks'!$G448:$H449),'Useful matrices &amp; checks'!$L448:$L449))))</f>
        <v>0.40105414884631163</v>
      </c>
      <c r="T448" s="12">
        <f t="array" aca="1" ref="T448:T449" ca="1">-1*(MMULT(MINVERSE('Useful matrices &amp; checks'!$G448:$H449),'SS Taylor expansion'!I$4:I$5)-MMULT(MINVERSE('Useful matrices &amp; checks'!$G448:$H449),MMULT('SS Taylor expansion'!I$7:J$8,MMULT(MINVERSE('Useful matrices &amp; checks'!$G448:$H449),'Useful matrices &amp; checks'!$L448:$L449))))</f>
        <v>-0.43764892564724123</v>
      </c>
      <c r="U448" s="12">
        <f t="array" aca="1" ref="U448:U449" ca="1">-1*(MMULT(MINVERSE('Useful matrices &amp; checks'!$G448:$H449),'SS Taylor expansion'!K$4:K$5)-MMULT(MINVERSE('Useful matrices &amp; checks'!$G448:$H449),MMULT('SS Taylor expansion'!K$7:L$8,MMULT(MINVERSE('Useful matrices &amp; checks'!$G448:$H449),'Useful matrices &amp; checks'!$L448:$L449))))</f>
        <v>7.3741097112844667</v>
      </c>
      <c r="V448" s="12">
        <f t="array" aca="1" ref="V448:V449" ca="1">-1*(MMULT(MINVERSE('Useful matrices &amp; checks'!$G448:$H449),'SS Taylor expansion'!M$4:M$5)-MMULT(MINVERSE('Useful matrices &amp; checks'!$G448:$H449),MMULT('SS Taylor expansion'!M$7:N$8,MMULT(MINVERSE('Useful matrices &amp; checks'!$G448:$H449),'Useful matrices &amp; checks'!$L448:$L449))))</f>
        <v>3.847930561954013</v>
      </c>
      <c r="W448" s="12"/>
      <c r="X448" s="12">
        <f t="array" aca="1" ref="X448:X449" ca="1">(MMULT(MINVERSE('Useful matrices &amp; checks'!$G448:$H449),MMULT('SS Taylor expansion'!C$7:D$8,MMULT(MINVERSE('Useful matrices &amp; checks'!$G448:$H449),'SS Taylor expansion'!C$4:C$5)))-MMULT(MINVERSE('Useful matrices &amp; checks'!$G448:$H449),MMULT('SS Taylor expansion'!C$7:D$8,MMULT(MINVERSE('Useful matrices &amp; checks'!$G448:$H449),MMULT('SS Taylor expansion'!C$7:D$8,MMULT(MINVERSE('Useful matrices &amp; checks'!$G448:$H449),'Useful matrices &amp; checks'!$L448:$L449))))))</f>
        <v>56.700134812042521</v>
      </c>
      <c r="Y448" s="12">
        <f t="array" aca="1" ref="Y448:Y449" ca="1">(MMULT(MINVERSE('Useful matrices &amp; checks'!$G448:$H449),MMULT('SS Taylor expansion'!E$7:F$8,MMULT(MINVERSE('Useful matrices &amp; checks'!$G448:$H449),'SS Taylor expansion'!E$4:E$5)))-MMULT(MINVERSE('Useful matrices &amp; checks'!$G448:$H449),MMULT('SS Taylor expansion'!E$7:F$8,MMULT(MINVERSE('Useful matrices &amp; checks'!$G448:$H449),MMULT('SS Taylor expansion'!E$7:F$8,MMULT(MINVERSE('Useful matrices &amp; checks'!$G448:$H449),'Useful matrices &amp; checks'!$L448:$L449))))))</f>
        <v>247.96736938939438</v>
      </c>
      <c r="Z448" s="12">
        <f t="array" aca="1" ref="Z448:Z449" ca="1">(MMULT(MINVERSE('Useful matrices &amp; checks'!$G448:$H449),MMULT('SS Taylor expansion'!G$7:H$8,MMULT(MINVERSE('Useful matrices &amp; checks'!$G448:$H449),'SS Taylor expansion'!G$4:G$5)))-MMULT(MINVERSE('Useful matrices &amp; checks'!$G448:$H449),MMULT('SS Taylor expansion'!G$7:H$8,MMULT(MINVERSE('Useful matrices &amp; checks'!$G448:$H449),MMULT('SS Taylor expansion'!G$7:H$8,MMULT(MINVERSE('Useful matrices &amp; checks'!$G448:$H449),'Useful matrices &amp; checks'!$L448:$L449))))))</f>
        <v>-0.90207763486907411</v>
      </c>
      <c r="AA448" s="12">
        <f t="array" aca="1" ref="AA448:AA449" ca="1">(MMULT(MINVERSE('Useful matrices &amp; checks'!$G448:$H449),MMULT('SS Taylor expansion'!I$7:J$8,MMULT(MINVERSE('Useful matrices &amp; checks'!$G448:$H449),'SS Taylor expansion'!I$4:I$5)))-MMULT(MINVERSE('Useful matrices &amp; checks'!$G448:$H449),MMULT('SS Taylor expansion'!I$7:J$8,MMULT(MINVERSE('Useful matrices &amp; checks'!$G448:$H449),MMULT('SS Taylor expansion'!I$7:J$8,MMULT(MINVERSE('Useful matrices &amp; checks'!$G448:$H449),'Useful matrices &amp; checks'!$L448:$L449))))))</f>
        <v>0.85773285322388138</v>
      </c>
      <c r="AB448" s="12">
        <f t="array" aca="1" ref="AB448:AB449" ca="1">(MMULT(MINVERSE('Useful matrices &amp; checks'!$G448:$H449),MMULT('SS Taylor expansion'!K$7:L$8,MMULT(MINVERSE('Useful matrices &amp; checks'!$G448:$H449),'SS Taylor expansion'!K$4:K$5)))-MMULT(MINVERSE('Useful matrices &amp; checks'!$G448:$H449),MMULT('SS Taylor expansion'!K$7:L$8,MMULT(MINVERSE('Useful matrices &amp; checks'!$G448:$H449),MMULT('SS Taylor expansion'!K$7:L$8,MMULT(MINVERSE('Useful matrices &amp; checks'!$G448:$H449),'Useful matrices &amp; checks'!$L448:$L449))))))</f>
        <v>-148.1502999867219</v>
      </c>
      <c r="AC448" s="12">
        <f t="array" aca="1" ref="AC448:AC449" ca="1">(MMULT(MINVERSE('Useful matrices &amp; checks'!$G448:$H449),MMULT('SS Taylor expansion'!M$7:N$8,MMULT(MINVERSE('Useful matrices &amp; checks'!$G448:$H449),'SS Taylor expansion'!M$4:M$5)))-MMULT(MINVERSE('Useful matrices &amp; checks'!$G448:$H449),MMULT('SS Taylor expansion'!M$7:N$8,MMULT(MINVERSE('Useful matrices &amp; checks'!$G448:$H449),MMULT('SS Taylor expansion'!M$7:N$8,MMULT(MINVERSE('Useful matrices &amp; checks'!$G448:$H449),'Useful matrices &amp; checks'!$L448:$L449))))))</f>
        <v>-48.462694373848677</v>
      </c>
      <c r="AD448" s="12"/>
      <c r="AE448" s="12">
        <f t="array" aca="1" ref="AE448:AE449" ca="1">Q446:Q447*(INDEX('Flow probs &amp; rates'!AE$6:AE$5999-'Flow probs &amp; rates'!AE$5:AE$5999,'Useful matrices &amp; checks'!$A446))+X446:X447*(INDEX('Flow probs &amp; rates'!AE$6:AE$5999-'Flow probs &amp; rates'!AE$5:AE$5999,'Useful matrices &amp; checks'!$A446))^2</f>
        <v>3.7716166648389142E-3</v>
      </c>
      <c r="AF448" s="12">
        <f t="array" aca="1" ref="AF448:AF449" ca="1">R446:R447*(INDEX('Flow probs &amp; rates'!AF$6:AF$5999-'Flow probs &amp; rates'!AF$5:AF$5999,'Useful matrices &amp; checks'!$A446))+Y446:Y447*(INDEX('Flow probs &amp; rates'!AF$6:AF$5999-'Flow probs &amp; rates'!AF$5:AF$5999,'Useful matrices &amp; checks'!$A446))^2</f>
        <v>-1.2009789027211395E-3</v>
      </c>
      <c r="AG448" s="12">
        <f t="array" aca="1" ref="AG448:AG449" ca="1">S446:S447*(INDEX('Flow probs &amp; rates'!AG$6:AG$5999-'Flow probs &amp; rates'!AG$5:AG$5999,'Useful matrices &amp; checks'!$A446))+Z446:Z447*(INDEX('Flow probs &amp; rates'!AG$6:AG$5999-'Flow probs &amp; rates'!AG$5:AG$5999,'Useful matrices &amp; checks'!$A446))^2</f>
        <v>7.9957583739194383E-4</v>
      </c>
      <c r="AH448" s="12">
        <f t="array" aca="1" ref="AH448:AH449" ca="1">T446:T447*(INDEX('Flow probs &amp; rates'!AI$6:AI$5999-'Flow probs &amp; rates'!AI$5:AI$5999,'Useful matrices &amp; checks'!$A446))+AA446:AA447*(INDEX('Flow probs &amp; rates'!AI$6:AI$5999-'Flow probs &amp; rates'!AI$5:AI$5999,'Useful matrices &amp; checks'!$A446))^2</f>
        <v>-8.2729429635640948E-4</v>
      </c>
      <c r="AI448" s="12">
        <f t="array" aca="1" ref="AI448:AI449" ca="1">U446:U447*(INDEX('Flow probs &amp; rates'!AJ$6:AJ$5999-'Flow probs &amp; rates'!AJ$5:AJ$5999,'Useful matrices &amp; checks'!$A446))+AB446:AB447*(INDEX('Flow probs &amp; rates'!AJ$6:AJ$5999-'Flow probs &amp; rates'!AJ$5:AJ$5999,'Useful matrices &amp; checks'!$A446))^2</f>
        <v>1.7357889283226876E-3</v>
      </c>
      <c r="AJ448" s="12">
        <f t="array" aca="1" ref="AJ448:AJ449" ca="1">V446:V447*(INDEX('Flow probs &amp; rates'!AK$6:AK$5999-'Flow probs &amp; rates'!AK$5:AK$5999,'Useful matrices &amp; checks'!$A446))+AC446:AC447*(INDEX('Flow probs &amp; rates'!AK$6:AK$5999-'Flow probs &amp; rates'!AK$5:AK$5999,'Useful matrices &amp; checks'!$A446))^2</f>
        <v>-9.4840964692556214E-3</v>
      </c>
      <c r="AK448" s="12"/>
      <c r="AL448" s="12"/>
      <c r="AM448" s="12">
        <f ca="1">'Useful matrices &amp; checks'!AO448</f>
        <v>-5.1289651225537858E-3</v>
      </c>
      <c r="AN448" s="12">
        <f t="shared" ca="1" si="14"/>
        <v>-5.2053882377796241E-3</v>
      </c>
      <c r="AO448" s="12">
        <f t="shared" ca="1" si="15"/>
        <v>7.6423115225838362E-5</v>
      </c>
    </row>
    <row r="449" spans="1:41" x14ac:dyDescent="0.35">
      <c r="P449" s="56"/>
      <c r="Q449" s="12">
        <f ca="1"/>
        <v>1.3428483024253552</v>
      </c>
      <c r="R449" s="12">
        <f ca="1"/>
        <v>0.17277726193669093</v>
      </c>
      <c r="S449" s="12">
        <f ca="1"/>
        <v>-9.2564593012318813E-2</v>
      </c>
      <c r="T449" s="12">
        <f ca="1"/>
        <v>-8.0654791358574979E-2</v>
      </c>
      <c r="U449" s="12">
        <f ca="1"/>
        <v>-0.1047142745808777</v>
      </c>
      <c r="V449" s="12">
        <f ca="1"/>
        <v>0.70913926311529485</v>
      </c>
      <c r="W449" s="12"/>
      <c r="X449" s="12">
        <f ca="1"/>
        <v>-13.086574263645332</v>
      </c>
      <c r="Y449" s="12">
        <f ca="1"/>
        <v>-3.5212010970767218</v>
      </c>
      <c r="Z449" s="12">
        <f ca="1"/>
        <v>0.20820243195930449</v>
      </c>
      <c r="AA449" s="12">
        <f ca="1"/>
        <v>0.15807251032515693</v>
      </c>
      <c r="AB449" s="12">
        <f ca="1"/>
        <v>2.1037727670784507</v>
      </c>
      <c r="AC449" s="12">
        <f ca="1"/>
        <v>-8.9312420854603545</v>
      </c>
      <c r="AD449" s="12"/>
      <c r="AE449" s="12">
        <f ca="1"/>
        <v>-9.0484063312066621E-4</v>
      </c>
      <c r="AF449" s="12">
        <f ca="1"/>
        <v>2.1842603942195586E-5</v>
      </c>
      <c r="AG449" s="12">
        <f ca="1"/>
        <v>-1.9182455992372533E-4</v>
      </c>
      <c r="AH449" s="12">
        <f ca="1"/>
        <v>-1.5451481799436746E-4</v>
      </c>
      <c r="AI449" s="12">
        <f ca="1"/>
        <v>-3.1569372286803641E-5</v>
      </c>
      <c r="AJ449" s="12">
        <f ca="1"/>
        <v>-1.7713568753491404E-3</v>
      </c>
      <c r="AK449" s="12"/>
      <c r="AL449" s="12"/>
      <c r="AM449" s="12">
        <f ca="1">'Useful matrices &amp; checks'!AO449</f>
        <v>-2.9842779794401753E-3</v>
      </c>
      <c r="AN449" s="12">
        <f t="shared" ca="1" si="14"/>
        <v>-3.0322636547325072E-3</v>
      </c>
      <c r="AO449" s="12">
        <f t="shared" ca="1" si="15"/>
        <v>4.798567529233199E-5</v>
      </c>
    </row>
    <row r="450" spans="1:41" x14ac:dyDescent="0.35">
      <c r="A450">
        <v>224</v>
      </c>
      <c r="P450" s="56" t="str">
        <f>INDEX('Flow probs &amp; rates'!$A$5:$A$5999,$A450)</f>
        <v>2008,12</v>
      </c>
      <c r="Q450" s="12">
        <f t="array" aca="1" ref="Q450:Q451" ca="1">-1*(MMULT(MINVERSE('Useful matrices &amp; checks'!$G450:$H451),'SS Taylor expansion'!C$4:C$5)-MMULT(MINVERSE('Useful matrices &amp; checks'!$G450:$H451),MMULT('SS Taylor expansion'!C$7:D$8,MMULT(MINVERSE('Useful matrices &amp; checks'!$G450:$H451),'Useful matrices &amp; checks'!$L450:$L451))))</f>
        <v>-5.9830824829648463</v>
      </c>
      <c r="R450" s="12">
        <f t="array" aca="1" ref="R450:R451" ca="1">-1*(MMULT(MINVERSE('Useful matrices &amp; checks'!$G450:$H451),'SS Taylor expansion'!E$4:E$5)-MMULT(MINVERSE('Useful matrices &amp; checks'!$G450:$H451),MMULT('SS Taylor expansion'!E$7:F$8,MMULT(MINVERSE('Useful matrices &amp; checks'!$G450:$H451),'Useful matrices &amp; checks'!$L450:$L451))))</f>
        <v>-12.221547943521058</v>
      </c>
      <c r="S450" s="12">
        <f t="array" aca="1" ref="S450:S451" ca="1">-1*(MMULT(MINVERSE('Useful matrices &amp; checks'!$G450:$H451),'SS Taylor expansion'!G$4:G$5)-MMULT(MINVERSE('Useful matrices &amp; checks'!$G450:$H451),MMULT('SS Taylor expansion'!G$7:H$8,MMULT(MINVERSE('Useful matrices &amp; checks'!$G450:$H451),'Useful matrices &amp; checks'!$L450:$L451))))</f>
        <v>0.47008132754772575</v>
      </c>
      <c r="T450" s="12">
        <f t="array" aca="1" ref="T450:T451" ca="1">-1*(MMULT(MINVERSE('Useful matrices &amp; checks'!$G450:$H451),'SS Taylor expansion'!I$4:I$5)-MMULT(MINVERSE('Useful matrices &amp; checks'!$G450:$H451),MMULT('SS Taylor expansion'!I$7:J$8,MMULT(MINVERSE('Useful matrices &amp; checks'!$G450:$H451),'Useful matrices &amp; checks'!$L450:$L451))))</f>
        <v>-0.49014636417074592</v>
      </c>
      <c r="U450" s="12">
        <f t="array" aca="1" ref="U450:U451" ca="1">-1*(MMULT(MINVERSE('Useful matrices &amp; checks'!$G450:$H451),'SS Taylor expansion'!K$4:K$5)-MMULT(MINVERSE('Useful matrices &amp; checks'!$G450:$H451),MMULT('SS Taylor expansion'!K$7:L$8,MMULT(MINVERSE('Useful matrices &amp; checks'!$G450:$H451),'Useful matrices &amp; checks'!$L450:$L451))))</f>
        <v>6.9823560183288649</v>
      </c>
      <c r="V450" s="12">
        <f t="array" aca="1" ref="V450:V451" ca="1">-1*(MMULT(MINVERSE('Useful matrices &amp; checks'!$G450:$H451),'SS Taylor expansion'!M$4:M$5)-MMULT(MINVERSE('Useful matrices &amp; checks'!$G450:$H451),MMULT('SS Taylor expansion'!M$7:N$8,MMULT(MINVERSE('Useful matrices &amp; checks'!$G450:$H451),'Useful matrices &amp; checks'!$L450:$L451))))</f>
        <v>3.5641300966906746</v>
      </c>
      <c r="W450" s="12"/>
      <c r="X450" s="12">
        <f t="array" aca="1" ref="X450:X451" ca="1">(MMULT(MINVERSE('Useful matrices &amp; checks'!$G450:$H451),MMULT('SS Taylor expansion'!C$7:D$8,MMULT(MINVERSE('Useful matrices &amp; checks'!$G450:$H451),'SS Taylor expansion'!C$4:C$5)))-MMULT(MINVERSE('Useful matrices &amp; checks'!$G450:$H451),MMULT('SS Taylor expansion'!C$7:D$8,MMULT(MINVERSE('Useful matrices &amp; checks'!$G450:$H451),MMULT('SS Taylor expansion'!C$7:D$8,MMULT(MINVERSE('Useful matrices &amp; checks'!$G450:$H451),'Useful matrices &amp; checks'!$L450:$L451))))))</f>
        <v>59.061338988950268</v>
      </c>
      <c r="Y450" s="12">
        <f t="array" aca="1" ref="Y450:Y451" ca="1">(MMULT(MINVERSE('Useful matrices &amp; checks'!$G450:$H451),MMULT('SS Taylor expansion'!E$7:F$8,MMULT(MINVERSE('Useful matrices &amp; checks'!$G450:$H451),'SS Taylor expansion'!E$4:E$5)))-MMULT(MINVERSE('Useful matrices &amp; checks'!$G450:$H451),MMULT('SS Taylor expansion'!E$7:F$8,MMULT(MINVERSE('Useful matrices &amp; checks'!$G450:$H451),MMULT('SS Taylor expansion'!E$7:F$8,MMULT(MINVERSE('Useful matrices &amp; checks'!$G450:$H451),'Useful matrices &amp; checks'!$L450:$L451))))))</f>
        <v>246.43690174355666</v>
      </c>
      <c r="Z450" s="12">
        <f t="array" aca="1" ref="Z450:Z451" ca="1">(MMULT(MINVERSE('Useful matrices &amp; checks'!$G450:$H451),MMULT('SS Taylor expansion'!G$7:H$8,MMULT(MINVERSE('Useful matrices &amp; checks'!$G450:$H451),'SS Taylor expansion'!G$4:G$5)))-MMULT(MINVERSE('Useful matrices &amp; checks'!$G450:$H451),MMULT('SS Taylor expansion'!G$7:H$8,MMULT(MINVERSE('Useful matrices &amp; checks'!$G450:$H451),MMULT('SS Taylor expansion'!G$7:H$8,MMULT(MINVERSE('Useful matrices &amp; checks'!$G450:$H451),'Useful matrices &amp; checks'!$L450:$L451))))))</f>
        <v>-1.1634034225213639</v>
      </c>
      <c r="AA450" s="12">
        <f t="array" aca="1" ref="AA450:AA451" ca="1">(MMULT(MINVERSE('Useful matrices &amp; checks'!$G450:$H451),MMULT('SS Taylor expansion'!I$7:J$8,MMULT(MINVERSE('Useful matrices &amp; checks'!$G450:$H451),'SS Taylor expansion'!I$4:I$5)))-MMULT(MINVERSE('Useful matrices &amp; checks'!$G450:$H451),MMULT('SS Taylor expansion'!I$7:J$8,MMULT(MINVERSE('Useful matrices &amp; checks'!$G450:$H451),MMULT('SS Taylor expansion'!I$7:J$8,MMULT(MINVERSE('Useful matrices &amp; checks'!$G450:$H451),'Useful matrices &amp; checks'!$L450:$L451))))))</f>
        <v>1.04772623645138</v>
      </c>
      <c r="AB450" s="12">
        <f t="array" aca="1" ref="AB450:AB451" ca="1">(MMULT(MINVERSE('Useful matrices &amp; checks'!$G450:$H451),MMULT('SS Taylor expansion'!K$7:L$8,MMULT(MINVERSE('Useful matrices &amp; checks'!$G450:$H451),'SS Taylor expansion'!K$4:K$5)))-MMULT(MINVERSE('Useful matrices &amp; checks'!$G450:$H451),MMULT('SS Taylor expansion'!K$7:L$8,MMULT(MINVERSE('Useful matrices &amp; checks'!$G450:$H451),MMULT('SS Taylor expansion'!K$7:L$8,MMULT(MINVERSE('Useful matrices &amp; checks'!$G450:$H451),'Useful matrices &amp; checks'!$L450:$L451))))))</f>
        <v>-138.4378585688911</v>
      </c>
      <c r="AC450" s="12">
        <f t="array" aca="1" ref="AC450:AC451" ca="1">(MMULT(MINVERSE('Useful matrices &amp; checks'!$G450:$H451),MMULT('SS Taylor expansion'!M$7:N$8,MMULT(MINVERSE('Useful matrices &amp; checks'!$G450:$H451),'SS Taylor expansion'!M$4:M$5)))-MMULT(MINVERSE('Useful matrices &amp; checks'!$G450:$H451),MMULT('SS Taylor expansion'!M$7:N$8,MMULT(MINVERSE('Useful matrices &amp; checks'!$G450:$H451),MMULT('SS Taylor expansion'!M$7:N$8,MMULT(MINVERSE('Useful matrices &amp; checks'!$G450:$H451),'Useful matrices &amp; checks'!$L450:$L451))))))</f>
        <v>-44.303278445932634</v>
      </c>
      <c r="AD450" s="12"/>
      <c r="AE450" s="12">
        <f t="array" aca="1" ref="AE450:AE451" ca="1">Q448:Q449*(INDEX('Flow probs &amp; rates'!AE$6:AE$5999-'Flow probs &amp; rates'!AE$5:AE$5999,'Useful matrices &amp; checks'!$A448))+X448:X449*(INDEX('Flow probs &amp; rates'!AE$6:AE$5999-'Flow probs &amp; rates'!AE$5:AE$5999,'Useful matrices &amp; checks'!$A448))^2</f>
        <v>-5.6440036279926725E-3</v>
      </c>
      <c r="AF450" s="12">
        <f t="array" aca="1" ref="AF450:AF451" ca="1">R448:R449*(INDEX('Flow probs &amp; rates'!AF$6:AF$5999-'Flow probs &amp; rates'!AF$5:AF$5999,'Useful matrices &amp; checks'!$A448))+Y448:Y449*(INDEX('Flow probs &amp; rates'!AF$6:AF$5999-'Flow probs &amp; rates'!AF$5:AF$5999,'Useful matrices &amp; checks'!$A448))^2</f>
        <v>1.126819447838151E-2</v>
      </c>
      <c r="AG450" s="12">
        <f t="array" aca="1" ref="AG450:AG451" ca="1">S448:S449*(INDEX('Flow probs &amp; rates'!AG$6:AG$5999-'Flow probs &amp; rates'!AG$5:AG$5999,'Useful matrices &amp; checks'!$A448))+Z448:Z449*(INDEX('Flow probs &amp; rates'!AG$6:AG$5999-'Flow probs &amp; rates'!AG$5:AG$5999,'Useful matrices &amp; checks'!$A448))^2</f>
        <v>-1.1009818042381381E-2</v>
      </c>
      <c r="AH450" s="12">
        <f t="array" aca="1" ref="AH450:AH451" ca="1">T448:T449*(INDEX('Flow probs &amp; rates'!AI$6:AI$5999-'Flow probs &amp; rates'!AI$5:AI$5999,'Useful matrices &amp; checks'!$A448))+AA448:AA449*(INDEX('Flow probs &amp; rates'!AI$6:AI$5999-'Flow probs &amp; rates'!AI$5:AI$5999,'Useful matrices &amp; checks'!$A448))^2</f>
        <v>7.3835845823748856E-3</v>
      </c>
      <c r="AI450" s="12">
        <f t="array" aca="1" ref="AI450:AI451" ca="1">U448:U449*(INDEX('Flow probs &amp; rates'!AJ$6:AJ$5999-'Flow probs &amp; rates'!AJ$5:AJ$5999,'Useful matrices &amp; checks'!$A448))+AB448:AB449*(INDEX('Flow probs &amp; rates'!AJ$6:AJ$5999-'Flow probs &amp; rates'!AJ$5:AJ$5999,'Useful matrices &amp; checks'!$A448))^2</f>
        <v>1.9694608329521713E-3</v>
      </c>
      <c r="AJ450" s="12">
        <f t="array" aca="1" ref="AJ450:AJ451" ca="1">V448:V449*(INDEX('Flow probs &amp; rates'!AK$6:AK$5999-'Flow probs &amp; rates'!AK$5:AK$5999,'Useful matrices &amp; checks'!$A448))+AC448:AC449*(INDEX('Flow probs &amp; rates'!AK$6:AK$5999-'Flow probs &amp; rates'!AK$5:AK$5999,'Useful matrices &amp; checks'!$A448))^2</f>
        <v>5.6437800501087263E-3</v>
      </c>
      <c r="AK450" s="12"/>
      <c r="AL450" s="12"/>
      <c r="AM450" s="12">
        <f ca="1">'Useful matrices &amp; checks'!AO450</f>
        <v>9.087247102189111E-3</v>
      </c>
      <c r="AN450" s="12">
        <f t="shared" ca="1" si="14"/>
        <v>9.6111982734432416E-3</v>
      </c>
      <c r="AO450" s="12">
        <f t="shared" ca="1" si="15"/>
        <v>-5.239511712541306E-4</v>
      </c>
    </row>
    <row r="451" spans="1:41" x14ac:dyDescent="0.35">
      <c r="Q451" s="12">
        <f ca="1"/>
        <v>1.5000441028368801</v>
      </c>
      <c r="R451" s="12">
        <f ca="1"/>
        <v>0.20445070762317369</v>
      </c>
      <c r="S451" s="12">
        <f ca="1"/>
        <v>-0.11785609261603772</v>
      </c>
      <c r="T451" s="12">
        <f ca="1"/>
        <v>-0.10179272388742411</v>
      </c>
      <c r="U451" s="12">
        <f ca="1"/>
        <v>-0.11680579542144168</v>
      </c>
      <c r="V451" s="12">
        <f ca="1"/>
        <v>0.74019219023505234</v>
      </c>
      <c r="W451" s="12"/>
      <c r="X451" s="12">
        <f ca="1"/>
        <v>-14.807519954517282</v>
      </c>
      <c r="Y451" s="12">
        <f ca="1"/>
        <v>-4.1225709851788936</v>
      </c>
      <c r="Z451" s="12">
        <f ca="1"/>
        <v>0.2916818292480941</v>
      </c>
      <c r="AA451" s="12">
        <f ca="1"/>
        <v>0.2175899186300049</v>
      </c>
      <c r="AB451" s="12">
        <f ca="1"/>
        <v>2.3158865208437955</v>
      </c>
      <c r="AC451" s="12">
        <f ca="1"/>
        <v>-9.2008259569247492</v>
      </c>
      <c r="AD451" s="12"/>
      <c r="AE451" s="12">
        <f ca="1"/>
        <v>1.3026542682279926E-3</v>
      </c>
      <c r="AF451" s="12">
        <f ca="1"/>
        <v>-1.6001129042524676E-4</v>
      </c>
      <c r="AG451" s="12">
        <f ca="1"/>
        <v>2.5411015673677891E-3</v>
      </c>
      <c r="AH451" s="12">
        <f ca="1"/>
        <v>1.3607287464241287E-3</v>
      </c>
      <c r="AI451" s="12">
        <f ca="1"/>
        <v>-2.7966855730725937E-5</v>
      </c>
      <c r="AJ451" s="12">
        <f ca="1"/>
        <v>1.0400982973784584E-3</v>
      </c>
      <c r="AK451" s="12"/>
      <c r="AL451" s="12"/>
      <c r="AM451" s="12">
        <f ca="1">'Useful matrices &amp; checks'!AO451</f>
        <v>6.4673460451358522E-3</v>
      </c>
      <c r="AN451" s="12">
        <f t="shared" ca="1" si="14"/>
        <v>6.0566047332423958E-3</v>
      </c>
      <c r="AO451" s="12">
        <f t="shared" ca="1" si="15"/>
        <v>4.1074131189345643E-4</v>
      </c>
    </row>
    <row r="452" spans="1:41" x14ac:dyDescent="0.35">
      <c r="A452">
        <v>225</v>
      </c>
      <c r="P452" s="56" t="str">
        <f>INDEX('Flow probs &amp; rates'!$A$5:$A$5999,$A452)</f>
        <v>2009,1</v>
      </c>
      <c r="Q452" s="12">
        <f t="array" aca="1" ref="Q452:Q453" ca="1">-1*(MMULT(MINVERSE('Useful matrices &amp; checks'!$G452:$H453),'SS Taylor expansion'!C$4:C$5)-MMULT(MINVERSE('Useful matrices &amp; checks'!$G452:$H453),MMULT('SS Taylor expansion'!C$7:D$8,MMULT(MINVERSE('Useful matrices &amp; checks'!$G452:$H453),'Useful matrices &amp; checks'!$L452:$L453))))</f>
        <v>-5.6429973820882173</v>
      </c>
      <c r="R452" s="12">
        <f t="array" aca="1" ref="R452:R453" ca="1">-1*(MMULT(MINVERSE('Useful matrices &amp; checks'!$G452:$H453),'SS Taylor expansion'!E$4:E$5)-MMULT(MINVERSE('Useful matrices &amp; checks'!$G452:$H453),MMULT('SS Taylor expansion'!E$7:F$8,MMULT(MINVERSE('Useful matrices &amp; checks'!$G452:$H453),'Useful matrices &amp; checks'!$L452:$L453))))</f>
        <v>-11.227151460325073</v>
      </c>
      <c r="S452" s="12">
        <f t="array" aca="1" ref="S452:S453" ca="1">-1*(MMULT(MINVERSE('Useful matrices &amp; checks'!$G452:$H453),'SS Taylor expansion'!G$4:G$5)-MMULT(MINVERSE('Useful matrices &amp; checks'!$G452:$H453),MMULT('SS Taylor expansion'!G$7:H$8,MMULT(MINVERSE('Useful matrices &amp; checks'!$G452:$H453),'Useful matrices &amp; checks'!$L452:$L453))))</f>
        <v>0.49072149394628178</v>
      </c>
      <c r="T452" s="12">
        <f t="array" aca="1" ref="T452:T453" ca="1">-1*(MMULT(MINVERSE('Useful matrices &amp; checks'!$G452:$H453),'SS Taylor expansion'!I$4:I$5)-MMULT(MINVERSE('Useful matrices &amp; checks'!$G452:$H453),MMULT('SS Taylor expansion'!I$7:J$8,MMULT(MINVERSE('Useful matrices &amp; checks'!$G452:$H453),'Useful matrices &amp; checks'!$L452:$L453))))</f>
        <v>-0.48560441307250163</v>
      </c>
      <c r="U452" s="12">
        <f t="array" aca="1" ref="U452:U453" ca="1">-1*(MMULT(MINVERSE('Useful matrices &amp; checks'!$G452:$H453),'SS Taylor expansion'!K$4:K$5)-MMULT(MINVERSE('Useful matrices &amp; checks'!$G452:$H453),MMULT('SS Taylor expansion'!K$7:L$8,MMULT(MINVERSE('Useful matrices &amp; checks'!$G452:$H453),'Useful matrices &amp; checks'!$L452:$L453))))</f>
        <v>7.7109994538779123</v>
      </c>
      <c r="V452" s="12">
        <f t="array" aca="1" ref="V452:V453" ca="1">-1*(MMULT(MINVERSE('Useful matrices &amp; checks'!$G452:$H453),'SS Taylor expansion'!M$4:M$5)-MMULT(MINVERSE('Useful matrices &amp; checks'!$G452:$H453),MMULT('SS Taylor expansion'!M$7:N$8,MMULT(MINVERSE('Useful matrices &amp; checks'!$G452:$H453),'Useful matrices &amp; checks'!$L452:$L453))))</f>
        <v>3.8352924336880525</v>
      </c>
      <c r="W452" s="12"/>
      <c r="X452" s="12">
        <f t="array" aca="1" ref="X452:X453" ca="1">(MMULT(MINVERSE('Useful matrices &amp; checks'!$G452:$H453),MMULT('SS Taylor expansion'!C$7:D$8,MMULT(MINVERSE('Useful matrices &amp; checks'!$G452:$H453),'SS Taylor expansion'!C$4:C$5)))-MMULT(MINVERSE('Useful matrices &amp; checks'!$G452:$H453),MMULT('SS Taylor expansion'!C$7:D$8,MMULT(MINVERSE('Useful matrices &amp; checks'!$G452:$H453),MMULT('SS Taylor expansion'!C$7:D$8,MMULT(MINVERSE('Useful matrices &amp; checks'!$G452:$H453),'Useful matrices &amp; checks'!$L452:$L453))))))</f>
        <v>56.483164128600059</v>
      </c>
      <c r="Y452" s="12">
        <f t="array" aca="1" ref="Y452:Y453" ca="1">(MMULT(MINVERSE('Useful matrices &amp; checks'!$G452:$H453),MMULT('SS Taylor expansion'!E$7:F$8,MMULT(MINVERSE('Useful matrices &amp; checks'!$G452:$H453),'SS Taylor expansion'!E$4:E$5)))-MMULT(MINVERSE('Useful matrices &amp; checks'!$G452:$H453),MMULT('SS Taylor expansion'!E$7:F$8,MMULT(MINVERSE('Useful matrices &amp; checks'!$G452:$H453),MMULT('SS Taylor expansion'!E$7:F$8,MMULT(MINVERSE('Useful matrices &amp; checks'!$G452:$H453),'Useful matrices &amp; checks'!$L452:$L453))))))</f>
        <v>223.5828475249898</v>
      </c>
      <c r="Z452" s="12">
        <f t="array" aca="1" ref="Z452:Z453" ca="1">(MMULT(MINVERSE('Useful matrices &amp; checks'!$G452:$H453),MMULT('SS Taylor expansion'!G$7:H$8,MMULT(MINVERSE('Useful matrices &amp; checks'!$G452:$H453),'SS Taylor expansion'!G$4:G$5)))-MMULT(MINVERSE('Useful matrices &amp; checks'!$G452:$H453),MMULT('SS Taylor expansion'!G$7:H$8,MMULT(MINVERSE('Useful matrices &amp; checks'!$G452:$H453),MMULT('SS Taylor expansion'!G$7:H$8,MMULT(MINVERSE('Useful matrices &amp; checks'!$G452:$H453),'Useful matrices &amp; checks'!$L452:$L453))))))</f>
        <v>-1.2104727974276854</v>
      </c>
      <c r="AA452" s="12">
        <f t="array" aca="1" ref="AA452:AA453" ca="1">(MMULT(MINVERSE('Useful matrices &amp; checks'!$G452:$H453),MMULT('SS Taylor expansion'!I$7:J$8,MMULT(MINVERSE('Useful matrices &amp; checks'!$G452:$H453),'SS Taylor expansion'!I$4:I$5)))-MMULT(MINVERSE('Useful matrices &amp; checks'!$G452:$H453),MMULT('SS Taylor expansion'!I$7:J$8,MMULT(MINVERSE('Useful matrices &amp; checks'!$G452:$H453),MMULT('SS Taylor expansion'!I$7:J$8,MMULT(MINVERSE('Useful matrices &amp; checks'!$G452:$H453),'Useful matrices &amp; checks'!$L452:$L453))))))</f>
        <v>1.1152923969984638</v>
      </c>
      <c r="AB452" s="12">
        <f t="array" aca="1" ref="AB452:AB453" ca="1">(MMULT(MINVERSE('Useful matrices &amp; checks'!$G452:$H453),MMULT('SS Taylor expansion'!K$7:L$8,MMULT(MINVERSE('Useful matrices &amp; checks'!$G452:$H453),'SS Taylor expansion'!K$4:K$5)))-MMULT(MINVERSE('Useful matrices &amp; checks'!$G452:$H453),MMULT('SS Taylor expansion'!K$7:L$8,MMULT(MINVERSE('Useful matrices &amp; checks'!$G452:$H453),MMULT('SS Taylor expansion'!K$7:L$8,MMULT(MINVERSE('Useful matrices &amp; checks'!$G452:$H453),'Useful matrices &amp; checks'!$L452:$L453))))))</f>
        <v>-152.24956675295522</v>
      </c>
      <c r="AC452" s="12">
        <f t="array" aca="1" ref="AC452:AC453" ca="1">(MMULT(MINVERSE('Useful matrices &amp; checks'!$G452:$H453),MMULT('SS Taylor expansion'!M$7:N$8,MMULT(MINVERSE('Useful matrices &amp; checks'!$G452:$H453),'SS Taylor expansion'!M$4:M$5)))-MMULT(MINVERSE('Useful matrices &amp; checks'!$G452:$H453),MMULT('SS Taylor expansion'!M$7:N$8,MMULT(MINVERSE('Useful matrices &amp; checks'!$G452:$H453),MMULT('SS Taylor expansion'!M$7:N$8,MMULT(MINVERSE('Useful matrices &amp; checks'!$G452:$H453),'Useful matrices &amp; checks'!$L452:$L453))))))</f>
        <v>-46.797320448605504</v>
      </c>
      <c r="AD452" s="12"/>
      <c r="AE452" s="12">
        <f t="array" aca="1" ref="AE452:AE453" ca="1">Q450:Q451*(INDEX('Flow probs &amp; rates'!AE$6:AE$5999-'Flow probs &amp; rates'!AE$5:AE$5999,'Useful matrices &amp; checks'!$A450))+X450:X451*(INDEX('Flow probs &amp; rates'!AE$6:AE$5999-'Flow probs &amp; rates'!AE$5:AE$5999,'Useful matrices &amp; checks'!$A450))^2</f>
        <v>-7.4447691811494595E-3</v>
      </c>
      <c r="AF452" s="12">
        <f t="array" aca="1" ref="AF452:AF453" ca="1">R450:R451*(INDEX('Flow probs &amp; rates'!AF$6:AF$5999-'Flow probs &amp; rates'!AF$5:AF$5999,'Useful matrices &amp; checks'!$A450))+Y450:Y451*(INDEX('Flow probs &amp; rates'!AF$6:AF$5999-'Flow probs &amp; rates'!AF$5:AF$5999,'Useful matrices &amp; checks'!$A450))^2</f>
        <v>-1.7838566898154783E-2</v>
      </c>
      <c r="AG452" s="12">
        <f t="array" aca="1" ref="AG452:AG453" ca="1">S450:S451*(INDEX('Flow probs &amp; rates'!AG$6:AG$5999-'Flow probs &amp; rates'!AG$5:AG$5999,'Useful matrices &amp; checks'!$A450))+Z450:Z451*(INDEX('Flow probs &amp; rates'!AG$6:AG$5999-'Flow probs &amp; rates'!AG$5:AG$5999,'Useful matrices &amp; checks'!$A450))^2</f>
        <v>-5.9849917113694454E-3</v>
      </c>
      <c r="AH452" s="12">
        <f t="array" aca="1" ref="AH452:AH453" ca="1">T450:T451*(INDEX('Flow probs &amp; rates'!AI$6:AI$5999-'Flow probs &amp; rates'!AI$5:AI$5999,'Useful matrices &amp; checks'!$A450))+AA450:AA451*(INDEX('Flow probs &amp; rates'!AI$6:AI$5999-'Flow probs &amp; rates'!AI$5:AI$5999,'Useful matrices &amp; checks'!$A450))^2</f>
        <v>-8.54917914154397E-4</v>
      </c>
      <c r="AI452" s="12">
        <f t="array" aca="1" ref="AI452:AI453" ca="1">U450:U451*(INDEX('Flow probs &amp; rates'!AJ$6:AJ$5999-'Flow probs &amp; rates'!AJ$5:AJ$5999,'Useful matrices &amp; checks'!$A450))+AB450:AB451*(INDEX('Flow probs &amp; rates'!AJ$6:AJ$5999-'Flow probs &amp; rates'!AJ$5:AJ$5999,'Useful matrices &amp; checks'!$A450))^2</f>
        <v>-1.6112814014944674E-3</v>
      </c>
      <c r="AJ452" s="12">
        <f t="array" aca="1" ref="AJ452:AJ453" ca="1">V450:V451*(INDEX('Flow probs &amp; rates'!AK$6:AK$5999-'Flow probs &amp; rates'!AK$5:AK$5999,'Useful matrices &amp; checks'!$A450))+AC450:AC451*(INDEX('Flow probs &amp; rates'!AK$6:AK$5999-'Flow probs &amp; rates'!AK$5:AK$5999,'Useful matrices &amp; checks'!$A450))^2</f>
        <v>-8.7998593853035913E-3</v>
      </c>
      <c r="AK452" s="12"/>
      <c r="AL452" s="12"/>
      <c r="AM452" s="12">
        <f ca="1">'Useful matrices &amp; checks'!AO452</f>
        <v>-4.2335023816017059E-2</v>
      </c>
      <c r="AN452" s="12">
        <f t="shared" ca="1" si="14"/>
        <v>-4.253438649162615E-2</v>
      </c>
      <c r="AO452" s="12">
        <f t="shared" ca="1" si="15"/>
        <v>1.9936267560909104E-4</v>
      </c>
    </row>
    <row r="453" spans="1:41" x14ac:dyDescent="0.35">
      <c r="P453" s="56"/>
      <c r="Q453" s="12">
        <f ca="1"/>
        <v>1.3906589444908977</v>
      </c>
      <c r="R453" s="12">
        <f ca="1"/>
        <v>9.5846702444401716E-2</v>
      </c>
      <c r="S453" s="12">
        <f ca="1"/>
        <v>-0.12093328927928683</v>
      </c>
      <c r="T453" s="12">
        <f ca="1"/>
        <v>-0.11259835062370015</v>
      </c>
      <c r="U453" s="12">
        <f ca="1"/>
        <v>-6.5829152908157273E-2</v>
      </c>
      <c r="V453" s="12">
        <f ca="1"/>
        <v>0.88929917143968762</v>
      </c>
      <c r="W453" s="12"/>
      <c r="X453" s="12">
        <f ca="1"/>
        <v>-13.919697651803226</v>
      </c>
      <c r="Y453" s="12">
        <f ca="1"/>
        <v>-1.9087369342195779</v>
      </c>
      <c r="Z453" s="12">
        <f ca="1"/>
        <v>0.29830863082605152</v>
      </c>
      <c r="AA453" s="12">
        <f ca="1"/>
        <v>0.25860573130012032</v>
      </c>
      <c r="AB453" s="12">
        <f ca="1"/>
        <v>1.2997614731953617</v>
      </c>
      <c r="AC453" s="12">
        <f ca="1"/>
        <v>-10.851015670928465</v>
      </c>
      <c r="AD453" s="12"/>
      <c r="AE453" s="12">
        <f ca="1"/>
        <v>1.8665098030925156E-3</v>
      </c>
      <c r="AF453" s="12">
        <f ca="1"/>
        <v>2.9841617789868333E-4</v>
      </c>
      <c r="AG453" s="12">
        <f ca="1"/>
        <v>1.5005227736252977E-3</v>
      </c>
      <c r="AH453" s="12">
        <f ca="1"/>
        <v>-1.7754782967565892E-4</v>
      </c>
      <c r="AI453" s="12">
        <f ca="1"/>
        <v>2.6954656172685601E-5</v>
      </c>
      <c r="AJ453" s="12">
        <f ca="1"/>
        <v>-1.8275391232817984E-3</v>
      </c>
      <c r="AK453" s="12"/>
      <c r="AL453" s="12"/>
      <c r="AM453" s="12">
        <f ca="1">'Useful matrices &amp; checks'!AO453</f>
        <v>1.4053557144302412E-3</v>
      </c>
      <c r="AN453" s="12">
        <f t="shared" ca="1" si="14"/>
        <v>1.6873164578317247E-3</v>
      </c>
      <c r="AO453" s="12">
        <f t="shared" ca="1" si="15"/>
        <v>-2.8196074340148354E-4</v>
      </c>
    </row>
    <row r="454" spans="1:41" x14ac:dyDescent="0.35">
      <c r="A454">
        <v>226</v>
      </c>
      <c r="P454" s="56" t="str">
        <f>INDEX('Flow probs &amp; rates'!$A$5:$A$5999,$A454)</f>
        <v>2009,2</v>
      </c>
      <c r="Q454" s="12">
        <f t="array" aca="1" ref="Q454:Q455" ca="1">-1*(MMULT(MINVERSE('Useful matrices &amp; checks'!$G454:$H455),'SS Taylor expansion'!C$4:C$5)-MMULT(MINVERSE('Useful matrices &amp; checks'!$G454:$H455),MMULT('SS Taylor expansion'!C$7:D$8,MMULT(MINVERSE('Useful matrices &amp; checks'!$G454:$H455),'Useful matrices &amp; checks'!$L454:$L455))))</f>
        <v>-5.6519606211441475</v>
      </c>
      <c r="R454" s="12">
        <f t="array" aca="1" ref="R454:R455" ca="1">-1*(MMULT(MINVERSE('Useful matrices &amp; checks'!$G454:$H455),'SS Taylor expansion'!E$4:E$5)-MMULT(MINVERSE('Useful matrices &amp; checks'!$G454:$H455),MMULT('SS Taylor expansion'!E$7:F$8,MMULT(MINVERSE('Useful matrices &amp; checks'!$G454:$H455),'Useful matrices &amp; checks'!$L454:$L455))))</f>
        <v>-11.184491167035985</v>
      </c>
      <c r="S454" s="12">
        <f t="array" aca="1" ref="S454:S455" ca="1">-1*(MMULT(MINVERSE('Useful matrices &amp; checks'!$G454:$H455),'SS Taylor expansion'!G$4:G$5)-MMULT(MINVERSE('Useful matrices &amp; checks'!$G454:$H455),MMULT('SS Taylor expansion'!G$7:H$8,MMULT(MINVERSE('Useful matrices &amp; checks'!$G454:$H455),'Useful matrices &amp; checks'!$L454:$L455))))</f>
        <v>0.54320010941269281</v>
      </c>
      <c r="T454" s="12">
        <f t="array" aca="1" ref="T454:T455" ca="1">-1*(MMULT(MINVERSE('Useful matrices &amp; checks'!$G454:$H455),'SS Taylor expansion'!I$4:I$5)-MMULT(MINVERSE('Useful matrices &amp; checks'!$G454:$H455),MMULT('SS Taylor expansion'!I$7:J$8,MMULT(MINVERSE('Useful matrices &amp; checks'!$G454:$H455),'Useful matrices &amp; checks'!$L454:$L455))))</f>
        <v>-0.53172189250836333</v>
      </c>
      <c r="U454" s="12">
        <f t="array" aca="1" ref="U454:U455" ca="1">-1*(MMULT(MINVERSE('Useful matrices &amp; checks'!$G454:$H455),'SS Taylor expansion'!K$4:K$5)-MMULT(MINVERSE('Useful matrices &amp; checks'!$G454:$H455),MMULT('SS Taylor expansion'!K$7:L$8,MMULT(MINVERSE('Useful matrices &amp; checks'!$G454:$H455),'Useful matrices &amp; checks'!$L454:$L455))))</f>
        <v>7.3413291507026894</v>
      </c>
      <c r="V454" s="12">
        <f t="array" aca="1" ref="V454:V455" ca="1">-1*(MMULT(MINVERSE('Useful matrices &amp; checks'!$G454:$H455),'SS Taylor expansion'!M$4:M$5)-MMULT(MINVERSE('Useful matrices &amp; checks'!$G454:$H455),MMULT('SS Taylor expansion'!M$7:N$8,MMULT(MINVERSE('Useful matrices &amp; checks'!$G454:$H455),'Useful matrices &amp; checks'!$L454:$L455))))</f>
        <v>3.6314685368447153</v>
      </c>
      <c r="W454" s="12"/>
      <c r="X454" s="12">
        <f t="array" aca="1" ref="X454:X455" ca="1">(MMULT(MINVERSE('Useful matrices &amp; checks'!$G454:$H455),MMULT('SS Taylor expansion'!C$7:D$8,MMULT(MINVERSE('Useful matrices &amp; checks'!$G454:$H455),'SS Taylor expansion'!C$4:C$5)))-MMULT(MINVERSE('Useful matrices &amp; checks'!$G454:$H455),MMULT('SS Taylor expansion'!C$7:D$8,MMULT(MINVERSE('Useful matrices &amp; checks'!$G454:$H455),MMULT('SS Taylor expansion'!C$7:D$8,MMULT(MINVERSE('Useful matrices &amp; checks'!$G454:$H455),'Useful matrices &amp; checks'!$L454:$L455))))))</f>
        <v>55.982790590224795</v>
      </c>
      <c r="Y454" s="12">
        <f t="array" aca="1" ref="Y454:Y455" ca="1">(MMULT(MINVERSE('Useful matrices &amp; checks'!$G454:$H455),MMULT('SS Taylor expansion'!E$7:F$8,MMULT(MINVERSE('Useful matrices &amp; checks'!$G454:$H455),'SS Taylor expansion'!E$4:E$5)))-MMULT(MINVERSE('Useful matrices &amp; checks'!$G454:$H455),MMULT('SS Taylor expansion'!E$7:F$8,MMULT(MINVERSE('Useful matrices &amp; checks'!$G454:$H455),MMULT('SS Taylor expansion'!E$7:F$8,MMULT(MINVERSE('Useful matrices &amp; checks'!$G454:$H455),'Useful matrices &amp; checks'!$L454:$L455))))))</f>
        <v>219.22432934158266</v>
      </c>
      <c r="Z454" s="12">
        <f t="array" aca="1" ref="Z454:Z455" ca="1">(MMULT(MINVERSE('Useful matrices &amp; checks'!$G454:$H455),MMULT('SS Taylor expansion'!G$7:H$8,MMULT(MINVERSE('Useful matrices &amp; checks'!$G454:$H455),'SS Taylor expansion'!G$4:G$5)))-MMULT(MINVERSE('Useful matrices &amp; checks'!$G454:$H455),MMULT('SS Taylor expansion'!G$7:H$8,MMULT(MINVERSE('Useful matrices &amp; checks'!$G454:$H455),MMULT('SS Taylor expansion'!G$7:H$8,MMULT(MINVERSE('Useful matrices &amp; checks'!$G454:$H455),'Useful matrices &amp; checks'!$L454:$L455))))))</f>
        <v>-1.4156550670468337</v>
      </c>
      <c r="AA454" s="12">
        <f t="array" aca="1" ref="AA454:AA455" ca="1">(MMULT(MINVERSE('Useful matrices &amp; checks'!$G454:$H455),MMULT('SS Taylor expansion'!I$7:J$8,MMULT(MINVERSE('Useful matrices &amp; checks'!$G454:$H455),'SS Taylor expansion'!I$4:I$5)))-MMULT(MINVERSE('Useful matrices &amp; checks'!$G454:$H455),MMULT('SS Taylor expansion'!I$7:J$8,MMULT(MINVERSE('Useful matrices &amp; checks'!$G454:$H455),MMULT('SS Taylor expansion'!I$7:J$8,MMULT(MINVERSE('Useful matrices &amp; checks'!$G454:$H455),'Useful matrices &amp; checks'!$L454:$L455))))))</f>
        <v>1.2811991023646949</v>
      </c>
      <c r="AB454" s="12">
        <f t="array" aca="1" ref="AB454:AB455" ca="1">(MMULT(MINVERSE('Useful matrices &amp; checks'!$G454:$H455),MMULT('SS Taylor expansion'!K$7:L$8,MMULT(MINVERSE('Useful matrices &amp; checks'!$G454:$H455),'SS Taylor expansion'!K$4:K$5)))-MMULT(MINVERSE('Useful matrices &amp; checks'!$G454:$H455),MMULT('SS Taylor expansion'!K$7:L$8,MMULT(MINVERSE('Useful matrices &amp; checks'!$G454:$H455),MMULT('SS Taylor expansion'!K$7:L$8,MMULT(MINVERSE('Useful matrices &amp; checks'!$G454:$H455),'Useful matrices &amp; checks'!$L454:$L455))))))</f>
        <v>-142.45211819646457</v>
      </c>
      <c r="AC454" s="12">
        <f t="array" aca="1" ref="AC454:AC455" ca="1">(MMULT(MINVERSE('Useful matrices &amp; checks'!$G454:$H455),MMULT('SS Taylor expansion'!M$7:N$8,MMULT(MINVERSE('Useful matrices &amp; checks'!$G454:$H455),'SS Taylor expansion'!M$4:M$5)))-MMULT(MINVERSE('Useful matrices &amp; checks'!$G454:$H455),MMULT('SS Taylor expansion'!M$7:N$8,MMULT(MINVERSE('Useful matrices &amp; checks'!$G454:$H455),MMULT('SS Taylor expansion'!M$7:N$8,MMULT(MINVERSE('Useful matrices &amp; checks'!$G454:$H455),'Useful matrices &amp; checks'!$L454:$L455))))))</f>
        <v>-43.959832929823861</v>
      </c>
      <c r="AD454" s="12"/>
      <c r="AE454" s="12">
        <f t="array" aca="1" ref="AE454:AE455" ca="1">Q452:Q453*(INDEX('Flow probs &amp; rates'!AE$6:AE$5999-'Flow probs &amp; rates'!AE$5:AE$5999,'Useful matrices &amp; checks'!$A452))+X452:X453*(INDEX('Flow probs &amp; rates'!AE$6:AE$5999-'Flow probs &amp; rates'!AE$5:AE$5999,'Useful matrices &amp; checks'!$A452))^2</f>
        <v>-6.3298434714574572E-3</v>
      </c>
      <c r="AF454" s="12">
        <f t="array" aca="1" ref="AF454:AF455" ca="1">R452:R453*(INDEX('Flow probs &amp; rates'!AF$6:AF$5999-'Flow probs &amp; rates'!AF$5:AF$5999,'Useful matrices &amp; checks'!$A452))+Y452:Y453*(INDEX('Flow probs &amp; rates'!AF$6:AF$5999-'Flow probs &amp; rates'!AF$5:AF$5999,'Useful matrices &amp; checks'!$A452))^2</f>
        <v>7.0904635598169488E-3</v>
      </c>
      <c r="AG454" s="12">
        <f t="array" aca="1" ref="AG454:AG455" ca="1">S452:S453*(INDEX('Flow probs &amp; rates'!AG$6:AG$5999-'Flow probs &amp; rates'!AG$5:AG$5999,'Useful matrices &amp; checks'!$A452))+Z452:Z453*(INDEX('Flow probs &amp; rates'!AG$6:AG$5999-'Flow probs &amp; rates'!AG$5:AG$5999,'Useful matrices &amp; checks'!$A452))^2</f>
        <v>-5.7753394879647693E-3</v>
      </c>
      <c r="AH454" s="12">
        <f t="array" aca="1" ref="AH454:AH455" ca="1">T452:T453*(INDEX('Flow probs &amp; rates'!AI$6:AI$5999-'Flow probs &amp; rates'!AI$5:AI$5999,'Useful matrices &amp; checks'!$A452))+AA452:AA453*(INDEX('Flow probs &amp; rates'!AI$6:AI$5999-'Flow probs &amp; rates'!AI$5:AI$5999,'Useful matrices &amp; checks'!$A452))^2</f>
        <v>5.543765186792218E-3</v>
      </c>
      <c r="AI454" s="12">
        <f t="array" aca="1" ref="AI454:AI455" ca="1">U452:U453*(INDEX('Flow probs &amp; rates'!AJ$6:AJ$5999-'Flow probs &amp; rates'!AJ$5:AJ$5999,'Useful matrices &amp; checks'!$A452))+AB452:AB453*(INDEX('Flow probs &amp; rates'!AJ$6:AJ$5999-'Flow probs &amp; rates'!AJ$5:AJ$5999,'Useful matrices &amp; checks'!$A452))^2</f>
        <v>7.444585945437244E-4</v>
      </c>
      <c r="AJ454" s="12">
        <f t="array" aca="1" ref="AJ454:AJ455" ca="1">V452:V453*(INDEX('Flow probs &amp; rates'!AK$6:AK$5999-'Flow probs &amp; rates'!AK$5:AK$5999,'Useful matrices &amp; checks'!$A452))+AC452:AC453*(INDEX('Flow probs &amp; rates'!AK$6:AK$5999-'Flow probs &amp; rates'!AK$5:AK$5999,'Useful matrices &amp; checks'!$A452))^2</f>
        <v>5.8358528807277337E-3</v>
      </c>
      <c r="AK454" s="12"/>
      <c r="AL454" s="12"/>
      <c r="AM454" s="12">
        <f ca="1">'Useful matrices &amp; checks'!AO454</f>
        <v>6.847357228701334E-3</v>
      </c>
      <c r="AN454" s="12">
        <f t="shared" ca="1" si="14"/>
        <v>7.1093572624583989E-3</v>
      </c>
      <c r="AO454" s="12">
        <f t="shared" ca="1" si="15"/>
        <v>-2.6200003375706493E-4</v>
      </c>
    </row>
    <row r="455" spans="1:41" x14ac:dyDescent="0.35">
      <c r="Q455" s="12">
        <f ca="1"/>
        <v>1.4871038931961926</v>
      </c>
      <c r="R455" s="12">
        <f ca="1"/>
        <v>0.11218906592789583</v>
      </c>
      <c r="S455" s="12">
        <f ca="1"/>
        <v>-0.14292296985761521</v>
      </c>
      <c r="T455" s="12">
        <f ca="1"/>
        <v>-0.13214067377102212</v>
      </c>
      <c r="U455" s="12">
        <f ca="1"/>
        <v>-7.3639189104463765E-2</v>
      </c>
      <c r="V455" s="12">
        <f ca="1"/>
        <v>0.9024730897823261</v>
      </c>
      <c r="W455" s="12"/>
      <c r="X455" s="12">
        <f ca="1"/>
        <v>-14.729795803470655</v>
      </c>
      <c r="Y455" s="12">
        <f ca="1"/>
        <v>-2.1989889723360032</v>
      </c>
      <c r="Z455" s="12">
        <f ca="1"/>
        <v>0.37247714602832721</v>
      </c>
      <c r="AA455" s="12">
        <f ca="1"/>
        <v>0.3183967314617136</v>
      </c>
      <c r="AB455" s="12">
        <f ca="1"/>
        <v>1.4289045287115076</v>
      </c>
      <c r="AC455" s="12">
        <f ca="1"/>
        <v>-10.924661978474251</v>
      </c>
      <c r="AD455" s="12"/>
      <c r="AE455" s="12">
        <f ca="1"/>
        <v>1.5599251328293482E-3</v>
      </c>
      <c r="AF455" s="12">
        <f ca="1"/>
        <v>-6.0531609768714322E-5</v>
      </c>
      <c r="AG455" s="12">
        <f ca="1"/>
        <v>1.4232733018631285E-3</v>
      </c>
      <c r="AH455" s="12">
        <f ca="1"/>
        <v>1.2854471653755248E-3</v>
      </c>
      <c r="AI455" s="12">
        <f ca="1"/>
        <v>-6.3554768674461141E-6</v>
      </c>
      <c r="AJ455" s="12">
        <f ca="1"/>
        <v>1.3531742940614596E-3</v>
      </c>
      <c r="AK455" s="12"/>
      <c r="AL455" s="12"/>
      <c r="AM455" s="12">
        <f ca="1">'Useful matrices &amp; checks'!AO455</f>
        <v>5.8149442139747223E-3</v>
      </c>
      <c r="AN455" s="12">
        <f t="shared" ca="1" si="14"/>
        <v>5.5549328074932999E-3</v>
      </c>
      <c r="AO455" s="12">
        <f t="shared" ca="1" si="15"/>
        <v>2.600114064814224E-4</v>
      </c>
    </row>
    <row r="456" spans="1:41" x14ac:dyDescent="0.35">
      <c r="A456">
        <v>227</v>
      </c>
      <c r="P456" s="56" t="str">
        <f>INDEX('Flow probs &amp; rates'!$A$5:$A$5999,$A456)</f>
        <v>2009,3</v>
      </c>
      <c r="Q456" s="12">
        <f t="array" aca="1" ref="Q456:Q457" ca="1">-1*(MMULT(MINVERSE('Useful matrices &amp; checks'!$G456:$H457),'SS Taylor expansion'!C$4:C$5)-MMULT(MINVERSE('Useful matrices &amp; checks'!$G456:$H457),MMULT('SS Taylor expansion'!C$7:D$8,MMULT(MINVERSE('Useful matrices &amp; checks'!$G456:$H457),'Useful matrices &amp; checks'!$L456:$L457))))</f>
        <v>-5.5748998010408757</v>
      </c>
      <c r="R456" s="12">
        <f t="array" aca="1" ref="R456:R457" ca="1">-1*(MMULT(MINVERSE('Useful matrices &amp; checks'!$G456:$H457),'SS Taylor expansion'!E$4:E$5)-MMULT(MINVERSE('Useful matrices &amp; checks'!$G456:$H457),MMULT('SS Taylor expansion'!E$7:F$8,MMULT(MINVERSE('Useful matrices &amp; checks'!$G456:$H457),'Useful matrices &amp; checks'!$L456:$L457))))</f>
        <v>-10.940309966573306</v>
      </c>
      <c r="S456" s="12">
        <f t="array" aca="1" ref="S456:S457" ca="1">-1*(MMULT(MINVERSE('Useful matrices &amp; checks'!$G456:$H457),'SS Taylor expansion'!G$4:G$5)-MMULT(MINVERSE('Useful matrices &amp; checks'!$G456:$H457),MMULT('SS Taylor expansion'!G$7:H$8,MMULT(MINVERSE('Useful matrices &amp; checks'!$G456:$H457),'Useful matrices &amp; checks'!$L456:$L457))))</f>
        <v>0.59725446779913471</v>
      </c>
      <c r="T456" s="12">
        <f t="array" aca="1" ref="T456:T457" ca="1">-1*(MMULT(MINVERSE('Useful matrices &amp; checks'!$G456:$H457),'SS Taylor expansion'!I$4:I$5)-MMULT(MINVERSE('Useful matrices &amp; checks'!$G456:$H457),MMULT('SS Taylor expansion'!I$7:J$8,MMULT(MINVERSE('Useful matrices &amp; checks'!$G456:$H457),'Useful matrices &amp; checks'!$L456:$L457))))</f>
        <v>-0.57481126249853509</v>
      </c>
      <c r="U456" s="12">
        <f t="array" aca="1" ref="U456:U457" ca="1">-1*(MMULT(MINVERSE('Useful matrices &amp; checks'!$G456:$H457),'SS Taylor expansion'!K$4:K$5)-MMULT(MINVERSE('Useful matrices &amp; checks'!$G456:$H457),MMULT('SS Taylor expansion'!K$7:L$8,MMULT(MINVERSE('Useful matrices &amp; checks'!$G456:$H457),'Useful matrices &amp; checks'!$L456:$L457))))</f>
        <v>7.6767627152189544</v>
      </c>
      <c r="V456" s="12">
        <f t="array" aca="1" ref="V456:V457" ca="1">-1*(MMULT(MINVERSE('Useful matrices &amp; checks'!$G456:$H457),'SS Taylor expansion'!M$4:M$5)-MMULT(MINVERSE('Useful matrices &amp; checks'!$G456:$H457),MMULT('SS Taylor expansion'!M$7:N$8,MMULT(MINVERSE('Useful matrices &amp; checks'!$G456:$H457),'Useful matrices &amp; checks'!$L456:$L457))))</f>
        <v>3.7648824243978174</v>
      </c>
      <c r="W456" s="12"/>
      <c r="X456" s="12">
        <f t="array" aca="1" ref="X456:X457" ca="1">(MMULT(MINVERSE('Useful matrices &amp; checks'!$G456:$H457),MMULT('SS Taylor expansion'!C$7:D$8,MMULT(MINVERSE('Useful matrices &amp; checks'!$G456:$H457),'SS Taylor expansion'!C$4:C$5)))-MMULT(MINVERSE('Useful matrices &amp; checks'!$G456:$H457),MMULT('SS Taylor expansion'!C$7:D$8,MMULT(MINVERSE('Useful matrices &amp; checks'!$G456:$H457),MMULT('SS Taylor expansion'!C$7:D$8,MMULT(MINVERSE('Useful matrices &amp; checks'!$G456:$H457),'Useful matrices &amp; checks'!$L456:$L457))))))</f>
        <v>56.217482260344241</v>
      </c>
      <c r="Y456" s="12">
        <f t="array" aca="1" ref="Y456:Y457" ca="1">(MMULT(MINVERSE('Useful matrices &amp; checks'!$G456:$H457),MMULT('SS Taylor expansion'!E$7:F$8,MMULT(MINVERSE('Useful matrices &amp; checks'!$G456:$H457),'SS Taylor expansion'!E$4:E$5)))-MMULT(MINVERSE('Useful matrices &amp; checks'!$G456:$H457),MMULT('SS Taylor expansion'!E$7:F$8,MMULT(MINVERSE('Useful matrices &amp; checks'!$G456:$H457),MMULT('SS Taylor expansion'!E$7:F$8,MMULT(MINVERSE('Useful matrices &amp; checks'!$G456:$H457),'Useful matrices &amp; checks'!$L456:$L457))))))</f>
        <v>216.49930819968611</v>
      </c>
      <c r="Z456" s="12">
        <f t="array" aca="1" ref="Z456:Z457" ca="1">(MMULT(MINVERSE('Useful matrices &amp; checks'!$G456:$H457),MMULT('SS Taylor expansion'!G$7:H$8,MMULT(MINVERSE('Useful matrices &amp; checks'!$G456:$H457),'SS Taylor expansion'!G$4:G$5)))-MMULT(MINVERSE('Useful matrices &amp; checks'!$G456:$H457),MMULT('SS Taylor expansion'!G$7:H$8,MMULT(MINVERSE('Useful matrices &amp; checks'!$G456:$H457),MMULT('SS Taylor expansion'!G$7:H$8,MMULT(MINVERSE('Useful matrices &amp; checks'!$G456:$H457),'Useful matrices &amp; checks'!$L456:$L457))))))</f>
        <v>-1.6567764571942849</v>
      </c>
      <c r="AA456" s="12">
        <f t="array" aca="1" ref="AA456:AA457" ca="1">(MMULT(MINVERSE('Useful matrices &amp; checks'!$G456:$H457),MMULT('SS Taylor expansion'!I$7:J$8,MMULT(MINVERSE('Useful matrices &amp; checks'!$G456:$H457),'SS Taylor expansion'!I$4:I$5)))-MMULT(MINVERSE('Useful matrices &amp; checks'!$G456:$H457),MMULT('SS Taylor expansion'!I$7:J$8,MMULT(MINVERSE('Useful matrices &amp; checks'!$G456:$H457),MMULT('SS Taylor expansion'!I$7:J$8,MMULT(MINVERSE('Useful matrices &amp; checks'!$G456:$H457),'Useful matrices &amp; checks'!$L456:$L457))))))</f>
        <v>1.5180780946519639</v>
      </c>
      <c r="AB456" s="12">
        <f t="array" aca="1" ref="AB456:AB457" ca="1">(MMULT(MINVERSE('Useful matrices &amp; checks'!$G456:$H457),MMULT('SS Taylor expansion'!K$7:L$8,MMULT(MINVERSE('Useful matrices &amp; checks'!$G456:$H457),'SS Taylor expansion'!K$4:K$5)))-MMULT(MINVERSE('Useful matrices &amp; checks'!$G456:$H457),MMULT('SS Taylor expansion'!K$7:L$8,MMULT(MINVERSE('Useful matrices &amp; checks'!$G456:$H457),MMULT('SS Taylor expansion'!K$7:L$8,MMULT(MINVERSE('Useful matrices &amp; checks'!$G456:$H457),'Useful matrices &amp; checks'!$L456:$L457))))))</f>
        <v>-150.89562677725476</v>
      </c>
      <c r="AC456" s="12">
        <f t="array" aca="1" ref="AC456:AC457" ca="1">(MMULT(MINVERSE('Useful matrices &amp; checks'!$G456:$H457),MMULT('SS Taylor expansion'!M$7:N$8,MMULT(MINVERSE('Useful matrices &amp; checks'!$G456:$H457),'SS Taylor expansion'!M$4:M$5)))-MMULT(MINVERSE('Useful matrices &amp; checks'!$G456:$H457),MMULT('SS Taylor expansion'!M$7:N$8,MMULT(MINVERSE('Useful matrices &amp; checks'!$G456:$H457),MMULT('SS Taylor expansion'!M$7:N$8,MMULT(MINVERSE('Useful matrices &amp; checks'!$G456:$H457),'Useful matrices &amp; checks'!$L456:$L457))))))</f>
        <v>-46.481639558521366</v>
      </c>
      <c r="AD456" s="12"/>
      <c r="AE456" s="12">
        <f t="array" aca="1" ref="AE456:AE457" ca="1">Q454:Q455*(INDEX('Flow probs &amp; rates'!AE$6:AE$5999-'Flow probs &amp; rates'!AE$5:AE$5999,'Useful matrices &amp; checks'!$A454))+X454:X455*(INDEX('Flow probs &amp; rates'!AE$6:AE$5999-'Flow probs &amp; rates'!AE$5:AE$5999,'Useful matrices &amp; checks'!$A454))^2</f>
        <v>-3.463479668242495E-3</v>
      </c>
      <c r="AF456" s="12">
        <f t="array" aca="1" ref="AF456:AF457" ca="1">R454:R455*(INDEX('Flow probs &amp; rates'!AF$6:AF$5999-'Flow probs &amp; rates'!AF$5:AF$5999,'Useful matrices &amp; checks'!$A454))+Y454:Y455*(INDEX('Flow probs &amp; rates'!AF$6:AF$5999-'Flow probs &amp; rates'!AF$5:AF$5999,'Useful matrices &amp; checks'!$A454))^2</f>
        <v>-3.2243229431050732E-3</v>
      </c>
      <c r="AG456" s="12">
        <f t="array" aca="1" ref="AG456:AG457" ca="1">S454:S455*(INDEX('Flow probs &amp; rates'!AG$6:AG$5999-'Flow probs &amp; rates'!AG$5:AG$5999,'Useful matrices &amp; checks'!$A454))+Z454:Z455*(INDEX('Flow probs &amp; rates'!AG$6:AG$5999-'Flow probs &amp; rates'!AG$5:AG$5999,'Useful matrices &amp; checks'!$A454))^2</f>
        <v>-9.4886748011116934E-3</v>
      </c>
      <c r="AH456" s="12">
        <f t="array" aca="1" ref="AH456:AH457" ca="1">T454:T455*(INDEX('Flow probs &amp; rates'!AI$6:AI$5999-'Flow probs &amp; rates'!AI$5:AI$5999,'Useful matrices &amp; checks'!$A454))+AA454:AA455*(INDEX('Flow probs &amp; rates'!AI$6:AI$5999-'Flow probs &amp; rates'!AI$5:AI$5999,'Useful matrices &amp; checks'!$A454))^2</f>
        <v>6.4296564436063137E-3</v>
      </c>
      <c r="AI456" s="12">
        <f t="array" aca="1" ref="AI456:AI457" ca="1">U454:U455*(INDEX('Flow probs &amp; rates'!AJ$6:AJ$5999-'Flow probs &amp; rates'!AJ$5:AJ$5999,'Useful matrices &amp; checks'!$A454))+AB454:AB455*(INDEX('Flow probs &amp; rates'!AJ$6:AJ$5999-'Flow probs &amp; rates'!AJ$5:AJ$5999,'Useful matrices &amp; checks'!$A454))^2</f>
        <v>-4.6865461629836914E-3</v>
      </c>
      <c r="AJ456" s="12">
        <f t="array" aca="1" ref="AJ456:AJ457" ca="1">V454:V455*(INDEX('Flow probs &amp; rates'!AK$6:AK$5999-'Flow probs &amp; rates'!AK$5:AK$5999,'Useful matrices &amp; checks'!$A454))+AC454:AC455*(INDEX('Flow probs &amp; rates'!AK$6:AK$5999-'Flow probs &amp; rates'!AK$5:AK$5999,'Useful matrices &amp; checks'!$A454))^2</f>
        <v>-3.3102028407466502E-3</v>
      </c>
      <c r="AK456" s="12"/>
      <c r="AL456" s="12"/>
      <c r="AM456" s="12">
        <f ca="1">'Useful matrices &amp; checks'!AO456</f>
        <v>-1.7771514859703297E-2</v>
      </c>
      <c r="AN456" s="12">
        <f t="shared" ca="1" si="14"/>
        <v>-1.7743569972583292E-2</v>
      </c>
      <c r="AO456" s="12">
        <f t="shared" ca="1" si="15"/>
        <v>-2.7944887120004425E-5</v>
      </c>
    </row>
    <row r="457" spans="1:41" x14ac:dyDescent="0.35">
      <c r="P457" s="56"/>
      <c r="Q457" s="12">
        <f ca="1"/>
        <v>1.5335828673440834</v>
      </c>
      <c r="R457" s="12">
        <f ca="1"/>
        <v>7.3519901060114135E-2</v>
      </c>
      <c r="S457" s="12">
        <f ca="1"/>
        <v>-0.16429698325527728</v>
      </c>
      <c r="T457" s="12">
        <f ca="1"/>
        <v>-0.15642059247743673</v>
      </c>
      <c r="U457" s="12">
        <f ca="1"/>
        <v>-5.1588559831422118E-2</v>
      </c>
      <c r="V457" s="12">
        <f ca="1"/>
        <v>1.0245191384601582</v>
      </c>
      <c r="W457" s="12"/>
      <c r="X457" s="12">
        <f ca="1"/>
        <v>-15.464702634401974</v>
      </c>
      <c r="Y457" s="12">
        <f ca="1"/>
        <v>-1.4548954981217559</v>
      </c>
      <c r="Z457" s="12">
        <f ca="1"/>
        <v>0.45575778587048266</v>
      </c>
      <c r="AA457" s="12">
        <f ca="1"/>
        <v>0.41310720663390554</v>
      </c>
      <c r="AB457" s="12">
        <f ca="1"/>
        <v>1.0140326540073767</v>
      </c>
      <c r="AC457" s="12">
        <f ca="1"/>
        <v>-12.648822445585086</v>
      </c>
      <c r="AD457" s="12"/>
      <c r="AE457" s="12">
        <f ca="1"/>
        <v>9.1128626752651112E-4</v>
      </c>
      <c r="AF457" s="12">
        <f ca="1"/>
        <v>3.2342443999864648E-5</v>
      </c>
      <c r="AG457" s="12">
        <f ca="1"/>
        <v>2.4965929849577288E-3</v>
      </c>
      <c r="AH457" s="12">
        <f ca="1"/>
        <v>1.5978637452114476E-3</v>
      </c>
      <c r="AI457" s="12">
        <f ca="1"/>
        <v>4.7009669782987716E-5</v>
      </c>
      <c r="AJ457" s="12">
        <f ca="1"/>
        <v>-8.226338615315409E-4</v>
      </c>
      <c r="AK457" s="12"/>
      <c r="AL457" s="12"/>
      <c r="AM457" s="12">
        <f ca="1">'Useful matrices &amp; checks'!AO457</f>
        <v>4.3868468977320621E-3</v>
      </c>
      <c r="AN457" s="12">
        <f t="shared" ca="1" si="14"/>
        <v>4.2624612499469984E-3</v>
      </c>
      <c r="AO457" s="12">
        <f t="shared" ca="1" si="15"/>
        <v>1.2438564778506373E-4</v>
      </c>
    </row>
    <row r="458" spans="1:41" x14ac:dyDescent="0.35">
      <c r="A458">
        <v>228</v>
      </c>
      <c r="P458" s="56" t="str">
        <f>INDEX('Flow probs &amp; rates'!$A$5:$A$5999,$A458)</f>
        <v>2009,4</v>
      </c>
      <c r="Q458" s="12">
        <f t="array" aca="1" ref="Q458:Q459" ca="1">-1*(MMULT(MINVERSE('Useful matrices &amp; checks'!$G458:$H459),'SS Taylor expansion'!C$4:C$5)-MMULT(MINVERSE('Useful matrices &amp; checks'!$G458:$H459),MMULT('SS Taylor expansion'!C$7:D$8,MMULT(MINVERSE('Useful matrices &amp; checks'!$G458:$H459),'Useful matrices &amp; checks'!$L458:$L459))))</f>
        <v>-5.8176035023286712</v>
      </c>
      <c r="R458" s="12">
        <f t="array" aca="1" ref="R458:R459" ca="1">-1*(MMULT(MINVERSE('Useful matrices &amp; checks'!$G458:$H459),'SS Taylor expansion'!E$4:E$5)-MMULT(MINVERSE('Useful matrices &amp; checks'!$G458:$H459),MMULT('SS Taylor expansion'!E$7:F$8,MMULT(MINVERSE('Useful matrices &amp; checks'!$G458:$H459),'Useful matrices &amp; checks'!$L458:$L459))))</f>
        <v>-11.627652207938654</v>
      </c>
      <c r="S458" s="12">
        <f t="array" aca="1" ref="S458:S459" ca="1">-1*(MMULT(MINVERSE('Useful matrices &amp; checks'!$G458:$H459),'SS Taylor expansion'!G$4:G$5)-MMULT(MINVERSE('Useful matrices &amp; checks'!$G458:$H459),MMULT('SS Taylor expansion'!G$7:H$8,MMULT(MINVERSE('Useful matrices &amp; checks'!$G458:$H459),'Useful matrices &amp; checks'!$L458:$L459))))</f>
        <v>0.63052872905335577</v>
      </c>
      <c r="T458" s="12">
        <f t="array" aca="1" ref="T458:T459" ca="1">-1*(MMULT(MINVERSE('Useful matrices &amp; checks'!$G458:$H459),'SS Taylor expansion'!I$4:I$5)-MMULT(MINVERSE('Useful matrices &amp; checks'!$G458:$H459),MMULT('SS Taylor expansion'!I$7:J$8,MMULT(MINVERSE('Useful matrices &amp; checks'!$G458:$H459),'Useful matrices &amp; checks'!$L458:$L459))))</f>
        <v>-0.62970991828851341</v>
      </c>
      <c r="U458" s="12">
        <f t="array" aca="1" ref="U458:U459" ca="1">-1*(MMULT(MINVERSE('Useful matrices &amp; checks'!$G458:$H459),'SS Taylor expansion'!K$4:K$5)-MMULT(MINVERSE('Useful matrices &amp; checks'!$G458:$H459),MMULT('SS Taylor expansion'!K$7:L$8,MMULT(MINVERSE('Useful matrices &amp; checks'!$G458:$H459),'Useful matrices &amp; checks'!$L458:$L459))))</f>
        <v>6.9133892047596355</v>
      </c>
      <c r="V458" s="12">
        <f t="array" aca="1" ref="V458:V459" ca="1">-1*(MMULT(MINVERSE('Useful matrices &amp; checks'!$G458:$H459),'SS Taylor expansion'!M$4:M$5)-MMULT(MINVERSE('Useful matrices &amp; checks'!$G458:$H459),MMULT('SS Taylor expansion'!M$7:N$8,MMULT(MINVERSE('Useful matrices &amp; checks'!$G458:$H459),'Useful matrices &amp; checks'!$L458:$L459))))</f>
        <v>3.4544486954183302</v>
      </c>
      <c r="W458" s="12"/>
      <c r="X458" s="12">
        <f t="array" aca="1" ref="X458:X459" ca="1">(MMULT(MINVERSE('Useful matrices &amp; checks'!$G458:$H459),MMULT('SS Taylor expansion'!C$7:D$8,MMULT(MINVERSE('Useful matrices &amp; checks'!$G458:$H459),'SS Taylor expansion'!C$4:C$5)))-MMULT(MINVERSE('Useful matrices &amp; checks'!$G458:$H459),MMULT('SS Taylor expansion'!C$7:D$8,MMULT(MINVERSE('Useful matrices &amp; checks'!$G458:$H459),MMULT('SS Taylor expansion'!C$7:D$8,MMULT(MINVERSE('Useful matrices &amp; checks'!$G458:$H459),'Useful matrices &amp; checks'!$L458:$L459))))))</f>
        <v>57.635421074256968</v>
      </c>
      <c r="Y458" s="12">
        <f t="array" aca="1" ref="Y458:Y459" ca="1">(MMULT(MINVERSE('Useful matrices &amp; checks'!$G458:$H459),MMULT('SS Taylor expansion'!E$7:F$8,MMULT(MINVERSE('Useful matrices &amp; checks'!$G458:$H459),'SS Taylor expansion'!E$4:E$5)))-MMULT(MINVERSE('Useful matrices &amp; checks'!$G458:$H459),MMULT('SS Taylor expansion'!E$7:F$8,MMULT(MINVERSE('Useful matrices &amp; checks'!$G458:$H459),MMULT('SS Taylor expansion'!E$7:F$8,MMULT(MINVERSE('Useful matrices &amp; checks'!$G458:$H459),'Useful matrices &amp; checks'!$L458:$L459))))))</f>
        <v>230.24239781013762</v>
      </c>
      <c r="Z458" s="12">
        <f t="array" aca="1" ref="Z458:Z459" ca="1">(MMULT(MINVERSE('Useful matrices &amp; checks'!$G458:$H459),MMULT('SS Taylor expansion'!G$7:H$8,MMULT(MINVERSE('Useful matrices &amp; checks'!$G458:$H459),'SS Taylor expansion'!G$4:G$5)))-MMULT(MINVERSE('Useful matrices &amp; checks'!$G458:$H459),MMULT('SS Taylor expansion'!G$7:H$8,MMULT(MINVERSE('Useful matrices &amp; checks'!$G458:$H459),MMULT('SS Taylor expansion'!G$7:H$8,MMULT(MINVERSE('Useful matrices &amp; checks'!$G458:$H459),'Useful matrices &amp; checks'!$L458:$L459))))))</f>
        <v>-1.9039638077361174</v>
      </c>
      <c r="AA458" s="12">
        <f t="array" aca="1" ref="AA458:AA459" ca="1">(MMULT(MINVERSE('Useful matrices &amp; checks'!$G458:$H459),MMULT('SS Taylor expansion'!I$7:J$8,MMULT(MINVERSE('Useful matrices &amp; checks'!$G458:$H459),'SS Taylor expansion'!I$4:I$5)))-MMULT(MINVERSE('Useful matrices &amp; checks'!$G458:$H459),MMULT('SS Taylor expansion'!I$7:J$8,MMULT(MINVERSE('Useful matrices &amp; checks'!$G458:$H459),MMULT('SS Taylor expansion'!I$7:J$8,MMULT(MINVERSE('Useful matrices &amp; checks'!$G458:$H459),'Useful matrices &amp; checks'!$L458:$L459))))))</f>
        <v>1.7101884534047249</v>
      </c>
      <c r="AB458" s="12">
        <f t="array" aca="1" ref="AB458:AB459" ca="1">(MMULT(MINVERSE('Useful matrices &amp; checks'!$G458:$H459),MMULT('SS Taylor expansion'!K$7:L$8,MMULT(MINVERSE('Useful matrices &amp; checks'!$G458:$H459),'SS Taylor expansion'!K$4:K$5)))-MMULT(MINVERSE('Useful matrices &amp; checks'!$G458:$H459),MMULT('SS Taylor expansion'!K$7:L$8,MMULT(MINVERSE('Useful matrices &amp; checks'!$G458:$H459),MMULT('SS Taylor expansion'!K$7:L$8,MMULT(MINVERSE('Useful matrices &amp; checks'!$G458:$H459),'Useful matrices &amp; checks'!$L458:$L459))))))</f>
        <v>-134.79370137585434</v>
      </c>
      <c r="AC458" s="12">
        <f t="array" aca="1" ref="AC458:AC459" ca="1">(MMULT(MINVERSE('Useful matrices &amp; checks'!$G458:$H459),MMULT('SS Taylor expansion'!M$7:N$8,MMULT(MINVERSE('Useful matrices &amp; checks'!$G458:$H459),'SS Taylor expansion'!M$4:M$5)))-MMULT(MINVERSE('Useful matrices &amp; checks'!$G458:$H459),MMULT('SS Taylor expansion'!M$7:N$8,MMULT(MINVERSE('Useful matrices &amp; checks'!$G458:$H459),MMULT('SS Taylor expansion'!M$7:N$8,MMULT(MINVERSE('Useful matrices &amp; checks'!$G458:$H459),'Useful matrices &amp; checks'!$L458:$L459))))))</f>
        <v>-43.560745432124065</v>
      </c>
      <c r="AD458" s="12"/>
      <c r="AE458" s="12">
        <f t="array" aca="1" ref="AE458:AE459" ca="1">Q456:Q457*(INDEX('Flow probs &amp; rates'!AE$6:AE$5999-'Flow probs &amp; rates'!AE$5:AE$5999,'Useful matrices &amp; checks'!$A456))+X456:X457*(INDEX('Flow probs &amp; rates'!AE$6:AE$5999-'Flow probs &amp; rates'!AE$5:AE$5999,'Useful matrices &amp; checks'!$A456))^2</f>
        <v>4.4382041811492877E-3</v>
      </c>
      <c r="AF458" s="12">
        <f t="array" aca="1" ref="AF458:AF459" ca="1">R456:R457*(INDEX('Flow probs &amp; rates'!AF$6:AF$5999-'Flow probs &amp; rates'!AF$5:AF$5999,'Useful matrices &amp; checks'!$A456))+Y456:Y457*(INDEX('Flow probs &amp; rates'!AF$6:AF$5999-'Flow probs &amp; rates'!AF$5:AF$5999,'Useful matrices &amp; checks'!$A456))^2</f>
        <v>1.3009908256613332E-2</v>
      </c>
      <c r="AG458" s="12">
        <f t="array" aca="1" ref="AG458:AG459" ca="1">S456:S457*(INDEX('Flow probs &amp; rates'!AG$6:AG$5999-'Flow probs &amp; rates'!AG$5:AG$5999,'Useful matrices &amp; checks'!$A456))+Z456:Z457*(INDEX('Flow probs &amp; rates'!AG$6:AG$5999-'Flow probs &amp; rates'!AG$5:AG$5999,'Useful matrices &amp; checks'!$A456))^2</f>
        <v>-3.9579351783204904E-3</v>
      </c>
      <c r="AH458" s="12">
        <f t="array" aca="1" ref="AH458:AH459" ca="1">T456:T457*(INDEX('Flow probs &amp; rates'!AI$6:AI$5999-'Flow probs &amp; rates'!AI$5:AI$5999,'Useful matrices &amp; checks'!$A456))+AA456:AA457*(INDEX('Flow probs &amp; rates'!AI$6:AI$5999-'Flow probs &amp; rates'!AI$5:AI$5999,'Useful matrices &amp; checks'!$A456))^2</f>
        <v>9.8146636846830042E-3</v>
      </c>
      <c r="AI458" s="12">
        <f t="array" aca="1" ref="AI458:AI459" ca="1">U456:U457*(INDEX('Flow probs &amp; rates'!AJ$6:AJ$5999-'Flow probs &amp; rates'!AJ$5:AJ$5999,'Useful matrices &amp; checks'!$A456))+AB456:AB457*(INDEX('Flow probs &amp; rates'!AJ$6:AJ$5999-'Flow probs &amp; rates'!AJ$5:AJ$5999,'Useful matrices &amp; checks'!$A456))^2</f>
        <v>3.5428124465917061E-3</v>
      </c>
      <c r="AJ458" s="12">
        <f t="array" aca="1" ref="AJ458:AJ459" ca="1">V456:V457*(INDEX('Flow probs &amp; rates'!AK$6:AK$5999-'Flow probs &amp; rates'!AK$5:AK$5999,'Useful matrices &amp; checks'!$A456))+AC456:AC457*(INDEX('Flow probs &amp; rates'!AK$6:AK$5999-'Flow probs &amp; rates'!AK$5:AK$5999,'Useful matrices &amp; checks'!$A456))^2</f>
        <v>7.6195318289524897E-3</v>
      </c>
      <c r="AK458" s="12"/>
      <c r="AL458" s="12"/>
      <c r="AM458" s="12">
        <f ca="1">'Useful matrices &amp; checks'!AO458</f>
        <v>3.4373020325765946E-2</v>
      </c>
      <c r="AN458" s="12">
        <f t="shared" ca="1" si="14"/>
        <v>3.4467185219669329E-2</v>
      </c>
      <c r="AO458" s="12">
        <f t="shared" ca="1" si="15"/>
        <v>-9.4164893903382618E-5</v>
      </c>
    </row>
    <row r="459" spans="1:41" x14ac:dyDescent="0.35">
      <c r="Q459" s="12">
        <f ca="1"/>
        <v>1.7731789879309068</v>
      </c>
      <c r="R459" s="12">
        <f ca="1"/>
        <v>0.17839376424874873</v>
      </c>
      <c r="S459" s="12">
        <f ca="1"/>
        <v>-0.19218227801132562</v>
      </c>
      <c r="T459" s="12">
        <f ca="1"/>
        <v>-0.17284744479387051</v>
      </c>
      <c r="U459" s="12">
        <f ca="1"/>
        <v>-0.10606659899164414</v>
      </c>
      <c r="V459" s="12">
        <f ca="1"/>
        <v>0.94820267687289084</v>
      </c>
      <c r="W459" s="12"/>
      <c r="X459" s="12">
        <f ca="1"/>
        <v>-17.567013215753676</v>
      </c>
      <c r="Y459" s="12">
        <f ca="1"/>
        <v>-3.5324248868542534</v>
      </c>
      <c r="Z459" s="12">
        <f ca="1"/>
        <v>0.58031947627699798</v>
      </c>
      <c r="AA459" s="12">
        <f ca="1"/>
        <v>0.4694251999244396</v>
      </c>
      <c r="AB459" s="12">
        <f ca="1"/>
        <v>2.0680319083712364</v>
      </c>
      <c r="AC459" s="12">
        <f ca="1"/>
        <v>-11.956876210117418</v>
      </c>
      <c r="AD459" s="12"/>
      <c r="AE459" s="12">
        <f ca="1"/>
        <v>-1.2208925966193378E-3</v>
      </c>
      <c r="AF459" s="12">
        <f ca="1"/>
        <v>-8.7427794162121212E-5</v>
      </c>
      <c r="AG459" s="12">
        <f ca="1"/>
        <v>1.0887768024812701E-3</v>
      </c>
      <c r="AH459" s="12">
        <f ca="1"/>
        <v>2.6708166813777597E-3</v>
      </c>
      <c r="AI459" s="12">
        <f ca="1"/>
        <v>-2.3808029328582724E-5</v>
      </c>
      <c r="AJ459" s="12">
        <f ca="1"/>
        <v>2.073466128525053E-3</v>
      </c>
      <c r="AK459" s="12"/>
      <c r="AL459" s="12"/>
      <c r="AM459" s="12">
        <f ca="1">'Useful matrices &amp; checks'!AO459</f>
        <v>4.4165727944155062E-3</v>
      </c>
      <c r="AN459" s="12">
        <f t="shared" ref="AN459:AN522" ca="1" si="16">SUM(AE459:AJ459)</f>
        <v>4.500931192274041E-3</v>
      </c>
      <c r="AO459" s="12">
        <f t="shared" ca="1" si="15"/>
        <v>-8.4358397858534835E-5</v>
      </c>
    </row>
    <row r="460" spans="1:41" x14ac:dyDescent="0.35">
      <c r="A460">
        <v>229</v>
      </c>
      <c r="P460" s="56" t="str">
        <f>INDEX('Flow probs &amp; rates'!$A$5:$A$5999,$A460)</f>
        <v>2009,5</v>
      </c>
      <c r="Q460" s="12">
        <f t="array" aca="1" ref="Q460:Q461" ca="1">-1*(MMULT(MINVERSE('Useful matrices &amp; checks'!$G460:$H461),'SS Taylor expansion'!C$4:C$5)-MMULT(MINVERSE('Useful matrices &amp; checks'!$G460:$H461),MMULT('SS Taylor expansion'!C$7:D$8,MMULT(MINVERSE('Useful matrices &amp; checks'!$G460:$H461),'Useful matrices &amp; checks'!$L460:$L461))))</f>
        <v>-5.8503391326914951</v>
      </c>
      <c r="R460" s="12">
        <f t="array" aca="1" ref="R460:R461" ca="1">-1*(MMULT(MINVERSE('Useful matrices &amp; checks'!$G460:$H461),'SS Taylor expansion'!E$4:E$5)-MMULT(MINVERSE('Useful matrices &amp; checks'!$G460:$H461),MMULT('SS Taylor expansion'!E$7:F$8,MMULT(MINVERSE('Useful matrices &amp; checks'!$G460:$H461),'Useful matrices &amp; checks'!$L460:$L461))))</f>
        <v>-11.067552142661047</v>
      </c>
      <c r="S460" s="12">
        <f t="array" aca="1" ref="S460:S461" ca="1">-1*(MMULT(MINVERSE('Useful matrices &amp; checks'!$G460:$H461),'SS Taylor expansion'!G$4:G$5)-MMULT(MINVERSE('Useful matrices &amp; checks'!$G460:$H461),MMULT('SS Taylor expansion'!G$7:H$8,MMULT(MINVERSE('Useful matrices &amp; checks'!$G460:$H461),'Useful matrices &amp; checks'!$L460:$L461))))</f>
        <v>0.6981519943375919</v>
      </c>
      <c r="T460" s="12">
        <f t="array" aca="1" ref="T460:T461" ca="1">-1*(MMULT(MINVERSE('Useful matrices &amp; checks'!$G460:$H461),'SS Taylor expansion'!I$4:I$5)-MMULT(MINVERSE('Useful matrices &amp; checks'!$G460:$H461),MMULT('SS Taylor expansion'!I$7:J$8,MMULT(MINVERSE('Useful matrices &amp; checks'!$G460:$H461),'Useful matrices &amp; checks'!$L460:$L461))))</f>
        <v>-0.62259769650628016</v>
      </c>
      <c r="U460" s="12">
        <f t="array" aca="1" ref="U460:U461" ca="1">-1*(MMULT(MINVERSE('Useful matrices &amp; checks'!$G460:$H461),'SS Taylor expansion'!K$4:K$5)-MMULT(MINVERSE('Useful matrices &amp; checks'!$G460:$H461),MMULT('SS Taylor expansion'!K$7:L$8,MMULT(MINVERSE('Useful matrices &amp; checks'!$G460:$H461),'Useful matrices &amp; checks'!$L460:$L461))))</f>
        <v>8.4843843829006733</v>
      </c>
      <c r="V460" s="12">
        <f t="array" aca="1" ref="V460:V461" ca="1">-1*(MMULT(MINVERSE('Useful matrices &amp; checks'!$G460:$H461),'SS Taylor expansion'!M$4:M$5)-MMULT(MINVERSE('Useful matrices &amp; checks'!$G460:$H461),MMULT('SS Taylor expansion'!M$7:N$8,MMULT(MINVERSE('Useful matrices &amp; checks'!$G460:$H461),'Useful matrices &amp; checks'!$L460:$L461))))</f>
        <v>3.9995149797784446</v>
      </c>
      <c r="W460" s="12"/>
      <c r="X460" s="12">
        <f t="array" aca="1" ref="X460:X461" ca="1">(MMULT(MINVERSE('Useful matrices &amp; checks'!$G460:$H461),MMULT('SS Taylor expansion'!C$7:D$8,MMULT(MINVERSE('Useful matrices &amp; checks'!$G460:$H461),'SS Taylor expansion'!C$4:C$5)))-MMULT(MINVERSE('Useful matrices &amp; checks'!$G460:$H461),MMULT('SS Taylor expansion'!C$7:D$8,MMULT(MINVERSE('Useful matrices &amp; checks'!$G460:$H461),MMULT('SS Taylor expansion'!C$7:D$8,MMULT(MINVERSE('Useful matrices &amp; checks'!$G460:$H461),'Useful matrices &amp; checks'!$L460:$L461))))))</f>
        <v>64.548900874638022</v>
      </c>
      <c r="Y460" s="12">
        <f t="array" aca="1" ref="Y460:Y461" ca="1">(MMULT(MINVERSE('Useful matrices &amp; checks'!$G460:$H461),MMULT('SS Taylor expansion'!E$7:F$8,MMULT(MINVERSE('Useful matrices &amp; checks'!$G460:$H461),'SS Taylor expansion'!E$4:E$5)))-MMULT(MINVERSE('Useful matrices &amp; checks'!$G460:$H461),MMULT('SS Taylor expansion'!E$7:F$8,MMULT(MINVERSE('Useful matrices &amp; checks'!$G460:$H461),MMULT('SS Taylor expansion'!E$7:F$8,MMULT(MINVERSE('Useful matrices &amp; checks'!$G460:$H461),'Useful matrices &amp; checks'!$L460:$L461))))))</f>
        <v>231.00954305747138</v>
      </c>
      <c r="Z460" s="12">
        <f t="array" aca="1" ref="Z460:Z461" ca="1">(MMULT(MINVERSE('Useful matrices &amp; checks'!$G460:$H461),MMULT('SS Taylor expansion'!G$7:H$8,MMULT(MINVERSE('Useful matrices &amp; checks'!$G460:$H461),'SS Taylor expansion'!G$4:G$5)))-MMULT(MINVERSE('Useful matrices &amp; checks'!$G460:$H461),MMULT('SS Taylor expansion'!G$7:H$8,MMULT(MINVERSE('Useful matrices &amp; checks'!$G460:$H461),MMULT('SS Taylor expansion'!G$7:H$8,MMULT(MINVERSE('Useful matrices &amp; checks'!$G460:$H461),'Useful matrices &amp; checks'!$L460:$L461))))))</f>
        <v>-2.142634702653317</v>
      </c>
      <c r="AA460" s="12">
        <f t="array" aca="1" ref="AA460:AA461" ca="1">(MMULT(MINVERSE('Useful matrices &amp; checks'!$G460:$H461),MMULT('SS Taylor expansion'!I$7:J$8,MMULT(MINVERSE('Useful matrices &amp; checks'!$G460:$H461),'SS Taylor expansion'!I$4:I$5)))-MMULT(MINVERSE('Useful matrices &amp; checks'!$G460:$H461),MMULT('SS Taylor expansion'!I$7:J$8,MMULT(MINVERSE('Useful matrices &amp; checks'!$G460:$H461),MMULT('SS Taylor expansion'!I$7:J$8,MMULT(MINVERSE('Useful matrices &amp; checks'!$G460:$H461),'Useful matrices &amp; checks'!$L460:$L461))))))</f>
        <v>1.787016024320002</v>
      </c>
      <c r="AB460" s="12">
        <f t="array" aca="1" ref="AB460:AB461" ca="1">(MMULT(MINVERSE('Useful matrices &amp; checks'!$G460:$H461),MMULT('SS Taylor expansion'!K$7:L$8,MMULT(MINVERSE('Useful matrices &amp; checks'!$G460:$H461),'SS Taylor expansion'!K$4:K$5)))-MMULT(MINVERSE('Useful matrices &amp; checks'!$G460:$H461),MMULT('SS Taylor expansion'!K$7:L$8,MMULT(MINVERSE('Useful matrices &amp; checks'!$G460:$H461),MMULT('SS Taylor expansion'!K$7:L$8,MMULT(MINVERSE('Useful matrices &amp; checks'!$G460:$H461),'Useful matrices &amp; checks'!$L460:$L461))))))</f>
        <v>-175.40561377711009</v>
      </c>
      <c r="AC460" s="12">
        <f t="array" aca="1" ref="AC460:AC461" ca="1">(MMULT(MINVERSE('Useful matrices &amp; checks'!$G460:$H461),MMULT('SS Taylor expansion'!M$7:N$8,MMULT(MINVERSE('Useful matrices &amp; checks'!$G460:$H461),'SS Taylor expansion'!M$4:M$5)))-MMULT(MINVERSE('Useful matrices &amp; checks'!$G460:$H461),MMULT('SS Taylor expansion'!M$7:N$8,MMULT(MINVERSE('Useful matrices &amp; checks'!$G460:$H461),MMULT('SS Taylor expansion'!M$7:N$8,MMULT(MINVERSE('Useful matrices &amp; checks'!$G460:$H461),'Useful matrices &amp; checks'!$L460:$L461))))))</f>
        <v>-50.832170372948852</v>
      </c>
      <c r="AD460" s="12"/>
      <c r="AE460" s="12">
        <f t="array" aca="1" ref="AE460:AE461" ca="1">Q458:Q459*(INDEX('Flow probs &amp; rates'!AE$6:AE$5999-'Flow probs &amp; rates'!AE$5:AE$5999,'Useful matrices &amp; checks'!$A458))+X458:X459*(INDEX('Flow probs &amp; rates'!AE$6:AE$5999-'Flow probs &amp; rates'!AE$5:AE$5999,'Useful matrices &amp; checks'!$A458))^2</f>
        <v>8.5075670774867242E-4</v>
      </c>
      <c r="AF460" s="12">
        <f t="array" aca="1" ref="AF460:AF461" ca="1">R458:R459*(INDEX('Flow probs &amp; rates'!AF$6:AF$5999-'Flow probs &amp; rates'!AF$5:AF$5999,'Useful matrices &amp; checks'!$A458))+Y458:Y459*(INDEX('Flow probs &amp; rates'!AF$6:AF$5999-'Flow probs &amp; rates'!AF$5:AF$5999,'Useful matrices &amp; checks'!$A458))^2</f>
        <v>-1.3307968861475719E-2</v>
      </c>
      <c r="AG460" s="12">
        <f t="array" aca="1" ref="AG460:AG461" ca="1">S458:S459*(INDEX('Flow probs &amp; rates'!AG$6:AG$5999-'Flow probs &amp; rates'!AG$5:AG$5999,'Useful matrices &amp; checks'!$A458))+Z458:Z459*(INDEX('Flow probs &amp; rates'!AG$6:AG$5999-'Flow probs &amp; rates'!AG$5:AG$5999,'Useful matrices &amp; checks'!$A458))^2</f>
        <v>-1.1730243839261193E-2</v>
      </c>
      <c r="AH460" s="12">
        <f t="array" aca="1" ref="AH460:AH461" ca="1">T458:T459*(INDEX('Flow probs &amp; rates'!AI$6:AI$5999-'Flow probs &amp; rates'!AI$5:AI$5999,'Useful matrices &amp; checks'!$A458))+AA458:AA459*(INDEX('Flow probs &amp; rates'!AI$6:AI$5999-'Flow probs &amp; rates'!AI$5:AI$5999,'Useful matrices &amp; checks'!$A458))^2</f>
        <v>-5.2972167838179042E-3</v>
      </c>
      <c r="AI460" s="12">
        <f t="array" aca="1" ref="AI460:AI461" ca="1">U458:U459*(INDEX('Flow probs &amp; rates'!AJ$6:AJ$5999-'Flow probs &amp; rates'!AJ$5:AJ$5999,'Useful matrices &amp; checks'!$A458))+AB458:AB459*(INDEX('Flow probs &amp; rates'!AJ$6:AJ$5999-'Flow probs &amp; rates'!AJ$5:AJ$5999,'Useful matrices &amp; checks'!$A458))^2</f>
        <v>-1.7815458658200261E-2</v>
      </c>
      <c r="AJ460" s="12">
        <f t="array" aca="1" ref="AJ460:AJ461" ca="1">V458:V459*(INDEX('Flow probs &amp; rates'!AK$6:AK$5999-'Flow probs &amp; rates'!AK$5:AK$5999,'Useful matrices &amp; checks'!$A458))+AC458:AC459*(INDEX('Flow probs &amp; rates'!AK$6:AK$5999-'Flow probs &amp; rates'!AK$5:AK$5999,'Useful matrices &amp; checks'!$A458))^2</f>
        <v>-8.1154696873729174E-3</v>
      </c>
      <c r="AK460" s="12"/>
      <c r="AL460" s="12"/>
      <c r="AM460" s="12">
        <f ca="1">'Useful matrices &amp; checks'!AO460</f>
        <v>-5.6976288283190901E-2</v>
      </c>
      <c r="AN460" s="12">
        <f t="shared" ca="1" si="16"/>
        <v>-5.5415601122379317E-2</v>
      </c>
      <c r="AO460" s="12">
        <f t="shared" ref="AO460:AO523" ca="1" si="17">AM460-AN460</f>
        <v>-1.5606871608115844E-3</v>
      </c>
    </row>
    <row r="461" spans="1:41" x14ac:dyDescent="0.35">
      <c r="P461" s="56"/>
      <c r="Q461" s="12">
        <f ca="1"/>
        <v>1.6273140873107521</v>
      </c>
      <c r="R461" s="12">
        <f ca="1"/>
        <v>0.10538586782190795</v>
      </c>
      <c r="S461" s="12">
        <f ca="1"/>
        <v>-0.1941960200428556</v>
      </c>
      <c r="T461" s="12">
        <f ca="1"/>
        <v>-0.18161976555126103</v>
      </c>
      <c r="U461" s="12">
        <f ca="1"/>
        <v>-8.0788795896438184E-2</v>
      </c>
      <c r="V461" s="12">
        <f ca="1"/>
        <v>1.1667100232176821</v>
      </c>
      <c r="W461" s="12"/>
      <c r="X461" s="12">
        <f ca="1"/>
        <v>-17.954743021093666</v>
      </c>
      <c r="Y461" s="12">
        <f ca="1"/>
        <v>-2.1996861506902796</v>
      </c>
      <c r="Z461" s="12">
        <f ca="1"/>
        <v>0.59598931899602969</v>
      </c>
      <c r="AA461" s="12">
        <f ca="1"/>
        <v>0.52129558653140873</v>
      </c>
      <c r="AB461" s="12">
        <f ca="1"/>
        <v>1.6702223391820974</v>
      </c>
      <c r="AC461" s="12">
        <f ca="1"/>
        <v>-14.828398687311246</v>
      </c>
      <c r="AD461" s="12"/>
      <c r="AE461" s="12">
        <f ca="1"/>
        <v>-2.5930676049293853E-4</v>
      </c>
      <c r="AF461" s="12">
        <f ca="1"/>
        <v>2.0417351820025418E-4</v>
      </c>
      <c r="AG461" s="12">
        <f ca="1"/>
        <v>3.5753247691696693E-3</v>
      </c>
      <c r="AH461" s="12">
        <f ca="1"/>
        <v>-1.4540193174829835E-3</v>
      </c>
      <c r="AI461" s="12">
        <f ca="1"/>
        <v>2.7332832759518279E-4</v>
      </c>
      <c r="AJ461" s="12">
        <f ca="1"/>
        <v>-2.227594258920071E-3</v>
      </c>
      <c r="AK461" s="12"/>
      <c r="AL461" s="12"/>
      <c r="AM461" s="12">
        <f ca="1">'Useful matrices &amp; checks'!AO461</f>
        <v>-3.6784213379394137E-4</v>
      </c>
      <c r="AN461" s="12">
        <f t="shared" ca="1" si="16"/>
        <v>1.1190627806911347E-4</v>
      </c>
      <c r="AO461" s="12">
        <f t="shared" ca="1" si="17"/>
        <v>-4.7974841186305484E-4</v>
      </c>
    </row>
    <row r="462" spans="1:41" x14ac:dyDescent="0.35">
      <c r="A462">
        <v>230</v>
      </c>
      <c r="P462" s="56" t="str">
        <f>INDEX('Flow probs &amp; rates'!$A$5:$A$5999,$A462)</f>
        <v>2009,6</v>
      </c>
      <c r="Q462" s="12">
        <f t="array" aca="1" ref="Q462:Q463" ca="1">-1*(MMULT(MINVERSE('Useful matrices &amp; checks'!$G462:$H463),'SS Taylor expansion'!C$4:C$5)-MMULT(MINVERSE('Useful matrices &amp; checks'!$G462:$H463),MMULT('SS Taylor expansion'!C$7:D$8,MMULT(MINVERSE('Useful matrices &amp; checks'!$G462:$H463),'Useful matrices &amp; checks'!$L462:$L463))))</f>
        <v>-6.0764721296470743</v>
      </c>
      <c r="R462" s="12">
        <f t="array" aca="1" ref="R462:R463" ca="1">-1*(MMULT(MINVERSE('Useful matrices &amp; checks'!$G462:$H463),'SS Taylor expansion'!E$4:E$5)-MMULT(MINVERSE('Useful matrices &amp; checks'!$G462:$H463),MMULT('SS Taylor expansion'!E$7:F$8,MMULT(MINVERSE('Useful matrices &amp; checks'!$G462:$H463),'Useful matrices &amp; checks'!$L462:$L463))))</f>
        <v>-12.327458304704107</v>
      </c>
      <c r="S462" s="12">
        <f t="array" aca="1" ref="S462:S463" ca="1">-1*(MMULT(MINVERSE('Useful matrices &amp; checks'!$G462:$H463),'SS Taylor expansion'!G$4:G$5)-MMULT(MINVERSE('Useful matrices &amp; checks'!$G462:$H463),MMULT('SS Taylor expansion'!G$7:H$8,MMULT(MINVERSE('Useful matrices &amp; checks'!$G462:$H463),'Useful matrices &amp; checks'!$L462:$L463))))</f>
        <v>0.63748978741065043</v>
      </c>
      <c r="T462" s="12">
        <f t="array" aca="1" ref="T462:T463" ca="1">-1*(MMULT(MINVERSE('Useful matrices &amp; checks'!$G462:$H463),'SS Taylor expansion'!I$4:I$5)-MMULT(MINVERSE('Useful matrices &amp; checks'!$G462:$H463),MMULT('SS Taylor expansion'!I$7:J$8,MMULT(MINVERSE('Useful matrices &amp; checks'!$G462:$H463),'Useful matrices &amp; checks'!$L462:$L463))))</f>
        <v>-0.655798259717431</v>
      </c>
      <c r="U462" s="12">
        <f t="array" aca="1" ref="U462:U463" ca="1">-1*(MMULT(MINVERSE('Useful matrices &amp; checks'!$G462:$H463),'SS Taylor expansion'!K$4:K$5)-MMULT(MINVERSE('Useful matrices &amp; checks'!$G462:$H463),MMULT('SS Taylor expansion'!K$7:L$8,MMULT(MINVERSE('Useful matrices &amp; checks'!$G462:$H463),'Useful matrices &amp; checks'!$L462:$L463))))</f>
        <v>6.8410484656097346</v>
      </c>
      <c r="V462" s="12">
        <f t="array" aca="1" ref="V462:V463" ca="1">-1*(MMULT(MINVERSE('Useful matrices &amp; checks'!$G462:$H463),'SS Taylor expansion'!M$4:M$5)-MMULT(MINVERSE('Useful matrices &amp; checks'!$G462:$H463),MMULT('SS Taylor expansion'!M$7:N$8,MMULT(MINVERSE('Useful matrices &amp; checks'!$G462:$H463),'Useful matrices &amp; checks'!$L462:$L463))))</f>
        <v>3.4689469900785044</v>
      </c>
      <c r="W462" s="12"/>
      <c r="X462" s="12">
        <f t="array" aca="1" ref="X462:X463" ca="1">(MMULT(MINVERSE('Useful matrices &amp; checks'!$G462:$H463),MMULT('SS Taylor expansion'!C$7:D$8,MMULT(MINVERSE('Useful matrices &amp; checks'!$G462:$H463),'SS Taylor expansion'!C$4:C$5)))-MMULT(MINVERSE('Useful matrices &amp; checks'!$G462:$H463),MMULT('SS Taylor expansion'!C$7:D$8,MMULT(MINVERSE('Useful matrices &amp; checks'!$G462:$H463),MMULT('SS Taylor expansion'!C$7:D$8,MMULT(MINVERSE('Useful matrices &amp; checks'!$G462:$H463),'Useful matrices &amp; checks'!$L462:$L463))))))</f>
        <v>61.287683102920397</v>
      </c>
      <c r="Y462" s="12">
        <f t="array" aca="1" ref="Y462:Y463" ca="1">(MMULT(MINVERSE('Useful matrices &amp; checks'!$G462:$H463),MMULT('SS Taylor expansion'!E$7:F$8,MMULT(MINVERSE('Useful matrices &amp; checks'!$G462:$H463),'SS Taylor expansion'!E$4:E$5)))-MMULT(MINVERSE('Useful matrices &amp; checks'!$G462:$H463),MMULT('SS Taylor expansion'!E$7:F$8,MMULT(MINVERSE('Useful matrices &amp; checks'!$G462:$H463),MMULT('SS Taylor expansion'!E$7:F$8,MMULT(MINVERSE('Useful matrices &amp; checks'!$G462:$H463),'Useful matrices &amp; checks'!$L462:$L463))))))</f>
        <v>252.24192245142589</v>
      </c>
      <c r="Z462" s="12">
        <f t="array" aca="1" ref="Z462:Z463" ca="1">(MMULT(MINVERSE('Useful matrices &amp; checks'!$G462:$H463),MMULT('SS Taylor expansion'!G$7:H$8,MMULT(MINVERSE('Useful matrices &amp; checks'!$G462:$H463),'SS Taylor expansion'!G$4:G$5)))-MMULT(MINVERSE('Useful matrices &amp; checks'!$G462:$H463),MMULT('SS Taylor expansion'!G$7:H$8,MMULT(MINVERSE('Useful matrices &amp; checks'!$G462:$H463),MMULT('SS Taylor expansion'!G$7:H$8,MMULT(MINVERSE('Useful matrices &amp; checks'!$G462:$H463),'Useful matrices &amp; checks'!$L462:$L463))))))</f>
        <v>-2.0307156703106415</v>
      </c>
      <c r="AA462" s="12">
        <f t="array" aca="1" ref="AA462:AA463" ca="1">(MMULT(MINVERSE('Useful matrices &amp; checks'!$G462:$H463),MMULT('SS Taylor expansion'!I$7:J$8,MMULT(MINVERSE('Useful matrices &amp; checks'!$G462:$H463),'SS Taylor expansion'!I$4:I$5)))-MMULT(MINVERSE('Useful matrices &amp; checks'!$G462:$H463),MMULT('SS Taylor expansion'!I$7:J$8,MMULT(MINVERSE('Useful matrices &amp; checks'!$G462:$H463),MMULT('SS Taylor expansion'!I$7:J$8,MMULT(MINVERSE('Useful matrices &amp; checks'!$G462:$H463),'Useful matrices &amp; checks'!$L462:$L463))))))</f>
        <v>1.7991303568980896</v>
      </c>
      <c r="AB462" s="12">
        <f t="array" aca="1" ref="AB462:AB463" ca="1">(MMULT(MINVERSE('Useful matrices &amp; checks'!$G462:$H463),MMULT('SS Taylor expansion'!K$7:L$8,MMULT(MINVERSE('Useful matrices &amp; checks'!$G462:$H463),'SS Taylor expansion'!K$4:K$5)))-MMULT(MINVERSE('Useful matrices &amp; checks'!$G462:$H463),MMULT('SS Taylor expansion'!K$7:L$8,MMULT(MINVERSE('Useful matrices &amp; checks'!$G462:$H463),MMULT('SS Taylor expansion'!K$7:L$8,MMULT(MINVERSE('Useful matrices &amp; checks'!$G462:$H463),'Useful matrices &amp; checks'!$L462:$L463))))))</f>
        <v>-136.95592877288527</v>
      </c>
      <c r="AC462" s="12">
        <f t="array" aca="1" ref="AC462:AC463" ca="1">(MMULT(MINVERSE('Useful matrices &amp; checks'!$G462:$H463),MMULT('SS Taylor expansion'!M$7:N$8,MMULT(MINVERSE('Useful matrices &amp; checks'!$G462:$H463),'SS Taylor expansion'!M$4:M$5)))-MMULT(MINVERSE('Useful matrices &amp; checks'!$G462:$H463),MMULT('SS Taylor expansion'!M$7:N$8,MMULT(MINVERSE('Useful matrices &amp; checks'!$G462:$H463),MMULT('SS Taylor expansion'!M$7:N$8,MMULT(MINVERSE('Useful matrices &amp; checks'!$G462:$H463),'Useful matrices &amp; checks'!$L462:$L463))))))</f>
        <v>-45.509642409261616</v>
      </c>
      <c r="AD462" s="12"/>
      <c r="AE462" s="12">
        <f t="array" aca="1" ref="AE462:AE463" ca="1">Q460:Q461*(INDEX('Flow probs &amp; rates'!AE$6:AE$5999-'Flow probs &amp; rates'!AE$5:AE$5999,'Useful matrices &amp; checks'!$A460))+X460:X461*(INDEX('Flow probs &amp; rates'!AE$6:AE$5999-'Flow probs &amp; rates'!AE$5:AE$5999,'Useful matrices &amp; checks'!$A460))^2</f>
        <v>8.5293788688002841E-3</v>
      </c>
      <c r="AF462" s="12">
        <f t="array" aca="1" ref="AF462:AF463" ca="1">R460:R461*(INDEX('Flow probs &amp; rates'!AF$6:AF$5999-'Flow probs &amp; rates'!AF$5:AF$5999,'Useful matrices &amp; checks'!$A460))+Y460:Y461*(INDEX('Flow probs &amp; rates'!AF$6:AF$5999-'Flow probs &amp; rates'!AF$5:AF$5999,'Useful matrices &amp; checks'!$A460))^2</f>
        <v>1.9035815686601135E-2</v>
      </c>
      <c r="AG462" s="12">
        <f t="array" aca="1" ref="AG462:AG463" ca="1">S460:S461*(INDEX('Flow probs &amp; rates'!AG$6:AG$5999-'Flow probs &amp; rates'!AG$5:AG$5999,'Useful matrices &amp; checks'!$A460))+Z460:Z461*(INDEX('Flow probs &amp; rates'!AG$6:AG$5999-'Flow probs &amp; rates'!AG$5:AG$5999,'Useful matrices &amp; checks'!$A460))^2</f>
        <v>9.1696946212183501E-3</v>
      </c>
      <c r="AH462" s="12">
        <f t="array" aca="1" ref="AH462:AH463" ca="1">T460:T461*(INDEX('Flow probs &amp; rates'!AI$6:AI$5999-'Flow probs &amp; rates'!AI$5:AI$5999,'Useful matrices &amp; checks'!$A460))+AA460:AA461*(INDEX('Flow probs &amp; rates'!AI$6:AI$5999-'Flow probs &amp; rates'!AI$5:AI$5999,'Useful matrices &amp; checks'!$A460))^2</f>
        <v>1.0934478422292351E-2</v>
      </c>
      <c r="AI462" s="12">
        <f t="array" aca="1" ref="AI462:AI463" ca="1">U460:U461*(INDEX('Flow probs &amp; rates'!AJ$6:AJ$5999-'Flow probs &amp; rates'!AJ$5:AJ$5999,'Useful matrices &amp; checks'!$A460))+AB460:AB461*(INDEX('Flow probs &amp; rates'!AJ$6:AJ$5999-'Flow probs &amp; rates'!AJ$5:AJ$5999,'Useful matrices &amp; checks'!$A460))^2</f>
        <v>1.5349207755784853E-2</v>
      </c>
      <c r="AJ462" s="12">
        <f t="array" aca="1" ref="AJ462:AJ463" ca="1">V460:V461*(INDEX('Flow probs &amp; rates'!AK$6:AK$5999-'Flow probs &amp; rates'!AK$5:AK$5999,'Useful matrices &amp; checks'!$A460))+AC460:AC461*(INDEX('Flow probs &amp; rates'!AK$6:AK$5999-'Flow probs &amp; rates'!AK$5:AK$5999,'Useful matrices &amp; checks'!$A460))^2</f>
        <v>1.0175857628336418E-2</v>
      </c>
      <c r="AK462" s="12"/>
      <c r="AL462" s="12"/>
      <c r="AM462" s="12">
        <f ca="1">'Useful matrices &amp; checks'!AO462</f>
        <v>7.2221308282339636E-2</v>
      </c>
      <c r="AN462" s="12">
        <f t="shared" ca="1" si="16"/>
        <v>7.3194432983033395E-2</v>
      </c>
      <c r="AO462" s="12">
        <f t="shared" ca="1" si="17"/>
        <v>-9.7312470069375878E-4</v>
      </c>
    </row>
    <row r="463" spans="1:41" x14ac:dyDescent="0.35">
      <c r="Q463" s="12">
        <f ca="1"/>
        <v>1.9191357924235986</v>
      </c>
      <c r="R463" s="12">
        <f ca="1"/>
        <v>0.26632862112995997</v>
      </c>
      <c r="S463" s="12">
        <f ca="1"/>
        <v>-0.20133877720843718</v>
      </c>
      <c r="T463" s="12">
        <f ca="1"/>
        <v>-0.17339793053901109</v>
      </c>
      <c r="U463" s="12">
        <f ca="1"/>
        <v>-0.14779745831578384</v>
      </c>
      <c r="V463" s="12">
        <f ca="1"/>
        <v>0.91721534834252338</v>
      </c>
      <c r="W463" s="12"/>
      <c r="X463" s="12">
        <f ca="1"/>
        <v>-19.356525261370852</v>
      </c>
      <c r="Y463" s="12">
        <f ca="1"/>
        <v>-5.4495615995734683</v>
      </c>
      <c r="Z463" s="12">
        <f ca="1"/>
        <v>0.64136213315521051</v>
      </c>
      <c r="AA463" s="12">
        <f ca="1"/>
        <v>0.47570342865877718</v>
      </c>
      <c r="AB463" s="12">
        <f ca="1"/>
        <v>2.9588648985117008</v>
      </c>
      <c r="AC463" s="12">
        <f ca="1"/>
        <v>-12.033087457012407</v>
      </c>
      <c r="AD463" s="12"/>
      <c r="AE463" s="12">
        <f ca="1"/>
        <v>-2.372508340866687E-3</v>
      </c>
      <c r="AF463" s="12">
        <f ca="1"/>
        <v>-1.8126013141583515E-4</v>
      </c>
      <c r="AG463" s="12">
        <f ca="1"/>
        <v>-2.550616792462984E-3</v>
      </c>
      <c r="AH463" s="12">
        <f ca="1"/>
        <v>3.189728164151708E-3</v>
      </c>
      <c r="AI463" s="12">
        <f ca="1"/>
        <v>-1.4615603874021765E-4</v>
      </c>
      <c r="AJ463" s="12">
        <f ca="1"/>
        <v>2.9684287094416334E-3</v>
      </c>
      <c r="AK463" s="12"/>
      <c r="AL463" s="12"/>
      <c r="AM463" s="12">
        <f ca="1">'Useful matrices &amp; checks'!AO463</f>
        <v>-7.1444886885430048E-5</v>
      </c>
      <c r="AN463" s="12">
        <f t="shared" ca="1" si="16"/>
        <v>9.0761557010761744E-4</v>
      </c>
      <c r="AO463" s="12">
        <f t="shared" ca="1" si="17"/>
        <v>-9.7906045699304748E-4</v>
      </c>
    </row>
    <row r="464" spans="1:41" x14ac:dyDescent="0.35">
      <c r="A464">
        <v>231</v>
      </c>
      <c r="P464" s="56" t="str">
        <f>INDEX('Flow probs &amp; rates'!$A$5:$A$5999,$A464)</f>
        <v>2009,7</v>
      </c>
      <c r="Q464" s="12">
        <f t="array" aca="1" ref="Q464:Q465" ca="1">-1*(MMULT(MINVERSE('Useful matrices &amp; checks'!$G464:$H465),'SS Taylor expansion'!C$4:C$5)-MMULT(MINVERSE('Useful matrices &amp; checks'!$G464:$H465),MMULT('SS Taylor expansion'!C$7:D$8,MMULT(MINVERSE('Useful matrices &amp; checks'!$G464:$H465),'Useful matrices &amp; checks'!$L464:$L465))))</f>
        <v>-6.1637106922199889</v>
      </c>
      <c r="R464" s="12">
        <f t="array" aca="1" ref="R464:R465" ca="1">-1*(MMULT(MINVERSE('Useful matrices &amp; checks'!$G464:$H465),'SS Taylor expansion'!E$4:E$5)-MMULT(MINVERSE('Useful matrices &amp; checks'!$G464:$H465),MMULT('SS Taylor expansion'!E$7:F$8,MMULT(MINVERSE('Useful matrices &amp; checks'!$G464:$H465),'Useful matrices &amp; checks'!$L464:$L465))))</f>
        <v>-12.082847008827004</v>
      </c>
      <c r="S464" s="12">
        <f t="array" aca="1" ref="S464:S465" ca="1">-1*(MMULT(MINVERSE('Useful matrices &amp; checks'!$G464:$H465),'SS Taylor expansion'!G$4:G$5)-MMULT(MINVERSE('Useful matrices &amp; checks'!$G464:$H465),MMULT('SS Taylor expansion'!G$7:H$8,MMULT(MINVERSE('Useful matrices &amp; checks'!$G464:$H465),'Useful matrices &amp; checks'!$L464:$L465))))</f>
        <v>0.73550295175782932</v>
      </c>
      <c r="T464" s="12">
        <f t="array" aca="1" ref="T464:T465" ca="1">-1*(MMULT(MINVERSE('Useful matrices &amp; checks'!$G464:$H465),'SS Taylor expansion'!I$4:I$5)-MMULT(MINVERSE('Useful matrices &amp; checks'!$G464:$H465),MMULT('SS Taylor expansion'!I$7:J$8,MMULT(MINVERSE('Useful matrices &amp; checks'!$G464:$H465),'Useful matrices &amp; checks'!$L464:$L465))))</f>
        <v>-0.70631839327186308</v>
      </c>
      <c r="U464" s="12">
        <f t="array" aca="1" ref="U464:U465" ca="1">-1*(MMULT(MINVERSE('Useful matrices &amp; checks'!$G464:$H465),'SS Taylor expansion'!K$4:K$5)-MMULT(MINVERSE('Useful matrices &amp; checks'!$G464:$H465),MMULT('SS Taylor expansion'!K$7:L$8,MMULT(MINVERSE('Useful matrices &amp; checks'!$G464:$H465),'Useful matrices &amp; checks'!$L464:$L465))))</f>
        <v>7.3609298374091594</v>
      </c>
      <c r="V464" s="12">
        <f t="array" aca="1" ref="V464:V465" ca="1">-1*(MMULT(MINVERSE('Useful matrices &amp; checks'!$G464:$H465),'SS Taylor expansion'!M$4:M$5)-MMULT(MINVERSE('Useful matrices &amp; checks'!$G464:$H465),MMULT('SS Taylor expansion'!M$7:N$8,MMULT(MINVERSE('Useful matrices &amp; checks'!$G464:$H465),'Useful matrices &amp; checks'!$L464:$L465))))</f>
        <v>3.6059669623206219</v>
      </c>
      <c r="W464" s="12"/>
      <c r="X464" s="12">
        <f t="array" aca="1" ref="X464:X465" ca="1">(MMULT(MINVERSE('Useful matrices &amp; checks'!$G464:$H465),MMULT('SS Taylor expansion'!C$7:D$8,MMULT(MINVERSE('Useful matrices &amp; checks'!$G464:$H465),'SS Taylor expansion'!C$4:C$5)))-MMULT(MINVERSE('Useful matrices &amp; checks'!$G464:$H465),MMULT('SS Taylor expansion'!C$7:D$8,MMULT(MINVERSE('Useful matrices &amp; checks'!$G464:$H465),MMULT('SS Taylor expansion'!C$7:D$8,MMULT(MINVERSE('Useful matrices &amp; checks'!$G464:$H465),'Useful matrices &amp; checks'!$L464:$L465))))))</f>
        <v>65.669261727368436</v>
      </c>
      <c r="Y464" s="12">
        <f t="array" aca="1" ref="Y464:Y465" ca="1">(MMULT(MINVERSE('Useful matrices &amp; checks'!$G464:$H465),MMULT('SS Taylor expansion'!E$7:F$8,MMULT(MINVERSE('Useful matrices &amp; checks'!$G464:$H465),'SS Taylor expansion'!E$4:E$5)))-MMULT(MINVERSE('Useful matrices &amp; checks'!$G464:$H465),MMULT('SS Taylor expansion'!E$7:F$8,MMULT(MINVERSE('Useful matrices &amp; checks'!$G464:$H465),MMULT('SS Taylor expansion'!E$7:F$8,MMULT(MINVERSE('Useful matrices &amp; checks'!$G464:$H465),'Useful matrices &amp; checks'!$L464:$L465))))))</f>
        <v>252.35748763289934</v>
      </c>
      <c r="Z464" s="12">
        <f t="array" aca="1" ref="Z464:Z465" ca="1">(MMULT(MINVERSE('Useful matrices &amp; checks'!$G464:$H465),MMULT('SS Taylor expansion'!G$7:H$8,MMULT(MINVERSE('Useful matrices &amp; checks'!$G464:$H465),'SS Taylor expansion'!G$4:G$5)))-MMULT(MINVERSE('Useful matrices &amp; checks'!$G464:$H465),MMULT('SS Taylor expansion'!G$7:H$8,MMULT(MINVERSE('Useful matrices &amp; checks'!$G464:$H465),MMULT('SS Taylor expansion'!G$7:H$8,MMULT(MINVERSE('Useful matrices &amp; checks'!$G464:$H465),'Useful matrices &amp; checks'!$L464:$L465))))))</f>
        <v>-2.4361001295811127</v>
      </c>
      <c r="AA464" s="12">
        <f t="array" aca="1" ref="AA464:AA465" ca="1">(MMULT(MINVERSE('Useful matrices &amp; checks'!$G464:$H465),MMULT('SS Taylor expansion'!I$7:J$8,MMULT(MINVERSE('Useful matrices &amp; checks'!$G464:$H465),'SS Taylor expansion'!I$4:I$5)))-MMULT(MINVERSE('Useful matrices &amp; checks'!$G464:$H465),MMULT('SS Taylor expansion'!I$7:J$8,MMULT(MINVERSE('Useful matrices &amp; checks'!$G464:$H465),MMULT('SS Taylor expansion'!I$7:J$8,MMULT(MINVERSE('Useful matrices &amp; checks'!$G464:$H465),'Useful matrices &amp; checks'!$L464:$L465))))))</f>
        <v>2.0537647215647277</v>
      </c>
      <c r="AB464" s="12">
        <f t="array" aca="1" ref="AB464:AB465" ca="1">(MMULT(MINVERSE('Useful matrices &amp; checks'!$G464:$H465),MMULT('SS Taylor expansion'!K$7:L$8,MMULT(MINVERSE('Useful matrices &amp; checks'!$G464:$H465),'SS Taylor expansion'!K$4:K$5)))-MMULT(MINVERSE('Useful matrices &amp; checks'!$G464:$H465),MMULT('SS Taylor expansion'!K$7:L$8,MMULT(MINVERSE('Useful matrices &amp; checks'!$G464:$H465),MMULT('SS Taylor expansion'!K$7:L$8,MMULT(MINVERSE('Useful matrices &amp; checks'!$G464:$H465),'Useful matrices &amp; checks'!$L464:$L465))))))</f>
        <v>-150.76028295908077</v>
      </c>
      <c r="AC464" s="12">
        <f t="array" aca="1" ref="AC464:AC465" ca="1">(MMULT(MINVERSE('Useful matrices &amp; checks'!$G464:$H465),MMULT('SS Taylor expansion'!M$7:N$8,MMULT(MINVERSE('Useful matrices &amp; checks'!$G464:$H465),'SS Taylor expansion'!M$4:M$5)))-MMULT(MINVERSE('Useful matrices &amp; checks'!$G464:$H465),MMULT('SS Taylor expansion'!M$7:N$8,MMULT(MINVERSE('Useful matrices &amp; checks'!$G464:$H465),MMULT('SS Taylor expansion'!M$7:N$8,MMULT(MINVERSE('Useful matrices &amp; checks'!$G464:$H465),'Useful matrices &amp; checks'!$L464:$L465))))))</f>
        <v>-47.379252598512537</v>
      </c>
      <c r="AD464" s="12"/>
      <c r="AE464" s="12">
        <f t="array" aca="1" ref="AE464:AE465" ca="1">Q462:Q463*(INDEX('Flow probs &amp; rates'!AE$6:AE$5999-'Flow probs &amp; rates'!AE$5:AE$5999,'Useful matrices &amp; checks'!$A462))+X462:X463*(INDEX('Flow probs &amp; rates'!AE$6:AE$5999-'Flow probs &amp; rates'!AE$5:AE$5999,'Useful matrices &amp; checks'!$A462))^2</f>
        <v>-7.1738543566505263E-3</v>
      </c>
      <c r="AF464" s="12">
        <f t="array" aca="1" ref="AF464:AF465" ca="1">R462:R463*(INDEX('Flow probs &amp; rates'!AF$6:AF$5999-'Flow probs &amp; rates'!AF$5:AF$5999,'Useful matrices &amp; checks'!$A462))+Y462:Y463*(INDEX('Flow probs &amp; rates'!AF$6:AF$5999-'Flow probs &amp; rates'!AF$5:AF$5999,'Useful matrices &amp; checks'!$A462))^2</f>
        <v>2.1559056053654002E-3</v>
      </c>
      <c r="AG464" s="12">
        <f t="array" aca="1" ref="AG464:AG465" ca="1">S462:S463*(INDEX('Flow probs &amp; rates'!AG$6:AG$5999-'Flow probs &amp; rates'!AG$5:AG$5999,'Useful matrices &amp; checks'!$A462))+Z462:Z463*(INDEX('Flow probs &amp; rates'!AG$6:AG$5999-'Flow probs &amp; rates'!AG$5:AG$5999,'Useful matrices &amp; checks'!$A462))^2</f>
        <v>-9.6838580184202688E-3</v>
      </c>
      <c r="AH464" s="12">
        <f t="array" aca="1" ref="AH464:AH465" ca="1">T462:T463*(INDEX('Flow probs &amp; rates'!AI$6:AI$5999-'Flow probs &amp; rates'!AI$5:AI$5999,'Useful matrices &amp; checks'!$A462))+AA462:AA463*(INDEX('Flow probs &amp; rates'!AI$6:AI$5999-'Flow probs &amp; rates'!AI$5:AI$5999,'Useful matrices &amp; checks'!$A462))^2</f>
        <v>4.1446153437270247E-4</v>
      </c>
      <c r="AI464" s="12">
        <f t="array" aca="1" ref="AI464:AI465" ca="1">U462:U463*(INDEX('Flow probs &amp; rates'!AJ$6:AJ$5999-'Flow probs &amp; rates'!AJ$5:AJ$5999,'Useful matrices &amp; checks'!$A462))+AB462:AB463*(INDEX('Flow probs &amp; rates'!AJ$6:AJ$5999-'Flow probs &amp; rates'!AJ$5:AJ$5999,'Useful matrices &amp; checks'!$A462))^2</f>
        <v>-9.6670558504171489E-3</v>
      </c>
      <c r="AJ464" s="12">
        <f t="array" aca="1" ref="AJ464:AJ465" ca="1">V462:V463*(INDEX('Flow probs &amp; rates'!AK$6:AK$5999-'Flow probs &amp; rates'!AK$5:AK$5999,'Useful matrices &amp; checks'!$A462))+AC462:AC463*(INDEX('Flow probs &amp; rates'!AK$6:AK$5999-'Flow probs &amp; rates'!AK$5:AK$5999,'Useful matrices &amp; checks'!$A462))^2</f>
        <v>5.1896023325083396E-4</v>
      </c>
      <c r="AK464" s="12"/>
      <c r="AL464" s="12"/>
      <c r="AM464" s="12">
        <f ca="1">'Useful matrices &amp; checks'!AO464</f>
        <v>-2.3936916347507275E-2</v>
      </c>
      <c r="AN464" s="12">
        <f t="shared" ca="1" si="16"/>
        <v>-2.3435440852499007E-2</v>
      </c>
      <c r="AO464" s="12">
        <f t="shared" ca="1" si="17"/>
        <v>-5.0147549500826824E-4</v>
      </c>
    </row>
    <row r="465" spans="1:41" x14ac:dyDescent="0.35">
      <c r="P465" s="56"/>
      <c r="Q465" s="12">
        <f ca="1"/>
        <v>1.9161657484944858</v>
      </c>
      <c r="R465" s="12">
        <f ca="1"/>
        <v>0.23398549117343279</v>
      </c>
      <c r="S465" s="12">
        <f ca="1"/>
        <v>-0.22865212766294513</v>
      </c>
      <c r="T465" s="12">
        <f ca="1"/>
        <v>-0.20073111903355065</v>
      </c>
      <c r="U465" s="12">
        <f ca="1"/>
        <v>-0.14254511227702482</v>
      </c>
      <c r="V465" s="12">
        <f ca="1"/>
        <v>1.0247924879764934</v>
      </c>
      <c r="W465" s="12"/>
      <c r="X465" s="12">
        <f ca="1"/>
        <v>-20.415168124249156</v>
      </c>
      <c r="Y465" s="12">
        <f ca="1"/>
        <v>-4.886926951234301</v>
      </c>
      <c r="Z465" s="12">
        <f ca="1"/>
        <v>0.75733139683183914</v>
      </c>
      <c r="AA465" s="12">
        <f ca="1"/>
        <v>0.5836666505053606</v>
      </c>
      <c r="AB465" s="12">
        <f ca="1"/>
        <v>2.91948733869227</v>
      </c>
      <c r="AC465" s="12">
        <f ca="1"/>
        <v>-13.464877148416669</v>
      </c>
      <c r="AD465" s="12"/>
      <c r="AE465" s="12">
        <f ca="1"/>
        <v>2.2657226712700525E-3</v>
      </c>
      <c r="AF465" s="12">
        <f ca="1"/>
        <v>-4.6577271078192518E-5</v>
      </c>
      <c r="AG465" s="12">
        <f ca="1"/>
        <v>3.0584586146991857E-3</v>
      </c>
      <c r="AH465" s="12">
        <f ca="1"/>
        <v>1.0958670792938004E-4</v>
      </c>
      <c r="AI465" s="12">
        <f ca="1"/>
        <v>2.0885194590724752E-4</v>
      </c>
      <c r="AJ465" s="12">
        <f ca="1"/>
        <v>1.372169400335255E-4</v>
      </c>
      <c r="AK465" s="12"/>
      <c r="AL465" s="12"/>
      <c r="AM465" s="12">
        <f ca="1">'Useful matrices &amp; checks'!AO465</f>
        <v>5.8292225203545461E-3</v>
      </c>
      <c r="AN465" s="12">
        <f t="shared" ca="1" si="16"/>
        <v>5.7332596087611995E-3</v>
      </c>
      <c r="AO465" s="12">
        <f t="shared" ca="1" si="17"/>
        <v>9.5962911593346599E-5</v>
      </c>
    </row>
    <row r="466" spans="1:41" x14ac:dyDescent="0.35">
      <c r="A466">
        <v>232</v>
      </c>
      <c r="P466" s="56" t="str">
        <f>INDEX('Flow probs &amp; rates'!$A$5:$A$5999,$A466)</f>
        <v>2009,8</v>
      </c>
      <c r="Q466" s="12">
        <f t="array" aca="1" ref="Q466:Q467" ca="1">-1*(MMULT(MINVERSE('Useful matrices &amp; checks'!$G466:$H467),'SS Taylor expansion'!C$4:C$5)-MMULT(MINVERSE('Useful matrices &amp; checks'!$G466:$H467),MMULT('SS Taylor expansion'!C$7:D$8,MMULT(MINVERSE('Useful matrices &amp; checks'!$G466:$H467),'Useful matrices &amp; checks'!$L466:$L467))))</f>
        <v>-6.0730424634439535</v>
      </c>
      <c r="R466" s="12">
        <f t="array" aca="1" ref="R466:R467" ca="1">-1*(MMULT(MINVERSE('Useful matrices &amp; checks'!$G466:$H467),'SS Taylor expansion'!E$4:E$5)-MMULT(MINVERSE('Useful matrices &amp; checks'!$G466:$H467),MMULT('SS Taylor expansion'!E$7:F$8,MMULT(MINVERSE('Useful matrices &amp; checks'!$G466:$H467),'Useful matrices &amp; checks'!$L466:$L467))))</f>
        <v>-11.865938365565162</v>
      </c>
      <c r="S466" s="12">
        <f t="array" aca="1" ref="S466:S467" ca="1">-1*(MMULT(MINVERSE('Useful matrices &amp; checks'!$G466:$H467),'SS Taylor expansion'!G$4:G$5)-MMULT(MINVERSE('Useful matrices &amp; checks'!$G466:$H467),MMULT('SS Taylor expansion'!G$7:H$8,MMULT(MINVERSE('Useful matrices &amp; checks'!$G466:$H467),'Useful matrices &amp; checks'!$L466:$L467))))</f>
        <v>0.69008629066450544</v>
      </c>
      <c r="T466" s="12">
        <f t="array" aca="1" ref="T466:T467" ca="1">-1*(MMULT(MINVERSE('Useful matrices &amp; checks'!$G466:$H467),'SS Taylor expansion'!I$4:I$5)-MMULT(MINVERSE('Useful matrices &amp; checks'!$G466:$H467),MMULT('SS Taylor expansion'!I$7:J$8,MMULT(MINVERSE('Useful matrices &amp; checks'!$G466:$H467),'Useful matrices &amp; checks'!$L466:$L467))))</f>
        <v>-0.65825293818766528</v>
      </c>
      <c r="U466" s="12">
        <f t="array" aca="1" ref="U466:U467" ca="1">-1*(MMULT(MINVERSE('Useful matrices &amp; checks'!$G466:$H467),'SS Taylor expansion'!K$4:K$5)-MMULT(MINVERSE('Useful matrices &amp; checks'!$G466:$H467),MMULT('SS Taylor expansion'!K$7:L$8,MMULT(MINVERSE('Useful matrices &amp; checks'!$G466:$H467),'Useful matrices &amp; checks'!$L466:$L467))))</f>
        <v>7.5436786112737639</v>
      </c>
      <c r="V466" s="12">
        <f t="array" aca="1" ref="V466:V467" ca="1">-1*(MMULT(MINVERSE('Useful matrices &amp; checks'!$G466:$H467),'SS Taylor expansion'!M$4:M$5)-MMULT(MINVERSE('Useful matrices &amp; checks'!$G466:$H467),MMULT('SS Taylor expansion'!M$7:N$8,MMULT(MINVERSE('Useful matrices &amp; checks'!$G466:$H467),'Useful matrices &amp; checks'!$L466:$L467))))</f>
        <v>3.682788799997768</v>
      </c>
      <c r="W466" s="12"/>
      <c r="X466" s="12">
        <f t="array" aca="1" ref="X466:X467" ca="1">(MMULT(MINVERSE('Useful matrices &amp; checks'!$G466:$H467),MMULT('SS Taylor expansion'!C$7:D$8,MMULT(MINVERSE('Useful matrices &amp; checks'!$G466:$H467),'SS Taylor expansion'!C$4:C$5)))-MMULT(MINVERSE('Useful matrices &amp; checks'!$G466:$H467),MMULT('SS Taylor expansion'!C$7:D$8,MMULT(MINVERSE('Useful matrices &amp; checks'!$G466:$H467),MMULT('SS Taylor expansion'!C$7:D$8,MMULT(MINVERSE('Useful matrices &amp; checks'!$G466:$H467),'Useful matrices &amp; checks'!$L466:$L467))))))</f>
        <v>64.520115879996723</v>
      </c>
      <c r="Y466" s="12">
        <f t="array" aca="1" ref="Y466:Y467" ca="1">(MMULT(MINVERSE('Useful matrices &amp; checks'!$G466:$H467),MMULT('SS Taylor expansion'!E$7:F$8,MMULT(MINVERSE('Useful matrices &amp; checks'!$G466:$H467),'SS Taylor expansion'!E$4:E$5)))-MMULT(MINVERSE('Useful matrices &amp; checks'!$G466:$H467),MMULT('SS Taylor expansion'!E$7:F$8,MMULT(MINVERSE('Useful matrices &amp; checks'!$G466:$H467),MMULT('SS Taylor expansion'!E$7:F$8,MMULT(MINVERSE('Useful matrices &amp; checks'!$G466:$H467),'Useful matrices &amp; checks'!$L466:$L467))))))</f>
        <v>246.31262893183143</v>
      </c>
      <c r="Z466" s="12">
        <f t="array" aca="1" ref="Z466:Z467" ca="1">(MMULT(MINVERSE('Useful matrices &amp; checks'!$G466:$H467),MMULT('SS Taylor expansion'!G$7:H$8,MMULT(MINVERSE('Useful matrices &amp; checks'!$G466:$H467),'SS Taylor expansion'!G$4:G$5)))-MMULT(MINVERSE('Useful matrices &amp; checks'!$G466:$H467),MMULT('SS Taylor expansion'!G$7:H$8,MMULT(MINVERSE('Useful matrices &amp; checks'!$G466:$H467),MMULT('SS Taylor expansion'!G$7:H$8,MMULT(MINVERSE('Useful matrices &amp; checks'!$G466:$H467),'Useful matrices &amp; checks'!$L466:$L467))))))</f>
        <v>-2.2066158387042276</v>
      </c>
      <c r="AA466" s="12">
        <f t="array" aca="1" ref="AA466:AA467" ca="1">(MMULT(MINVERSE('Useful matrices &amp; checks'!$G466:$H467),MMULT('SS Taylor expansion'!I$7:J$8,MMULT(MINVERSE('Useful matrices &amp; checks'!$G466:$H467),'SS Taylor expansion'!I$4:I$5)))-MMULT(MINVERSE('Useful matrices &amp; checks'!$G466:$H467),MMULT('SS Taylor expansion'!I$7:J$8,MMULT(MINVERSE('Useful matrices &amp; checks'!$G466:$H467),MMULT('SS Taylor expansion'!I$7:J$8,MMULT(MINVERSE('Useful matrices &amp; checks'!$G466:$H467),'Useful matrices &amp; checks'!$L466:$L467))))))</f>
        <v>1.8347713508949661</v>
      </c>
      <c r="AB466" s="12">
        <f t="array" aca="1" ref="AB466:AB467" ca="1">(MMULT(MINVERSE('Useful matrices &amp; checks'!$G466:$H467),MMULT('SS Taylor expansion'!K$7:L$8,MMULT(MINVERSE('Useful matrices &amp; checks'!$G466:$H467),'SS Taylor expansion'!K$4:K$5)))-MMULT(MINVERSE('Useful matrices &amp; checks'!$G466:$H467),MMULT('SS Taylor expansion'!K$7:L$8,MMULT(MINVERSE('Useful matrices &amp; checks'!$G466:$H467),MMULT('SS Taylor expansion'!K$7:L$8,MMULT(MINVERSE('Useful matrices &amp; checks'!$G466:$H467),'Useful matrices &amp; checks'!$L466:$L467))))))</f>
        <v>-153.49648640952256</v>
      </c>
      <c r="AC466" s="12">
        <f t="array" aca="1" ref="AC466:AC467" ca="1">(MMULT(MINVERSE('Useful matrices &amp; checks'!$G466:$H467),MMULT('SS Taylor expansion'!M$7:N$8,MMULT(MINVERSE('Useful matrices &amp; checks'!$G466:$H467),'SS Taylor expansion'!M$4:M$5)))-MMULT(MINVERSE('Useful matrices &amp; checks'!$G466:$H467),MMULT('SS Taylor expansion'!M$7:N$8,MMULT(MINVERSE('Useful matrices &amp; checks'!$G466:$H467),MMULT('SS Taylor expansion'!M$7:N$8,MMULT(MINVERSE('Useful matrices &amp; checks'!$G466:$H467),'Useful matrices &amp; checks'!$L466:$L467))))))</f>
        <v>-47.586317587590216</v>
      </c>
      <c r="AD466" s="12"/>
      <c r="AE466" s="12">
        <f t="array" aca="1" ref="AE466:AE467" ca="1">Q464:Q465*(INDEX('Flow probs &amp; rates'!AE$6:AE$5999-'Flow probs &amp; rates'!AE$5:AE$5999,'Useful matrices &amp; checks'!$A464))+X464:X465*(INDEX('Flow probs &amp; rates'!AE$6:AE$5999-'Flow probs &amp; rates'!AE$5:AE$5999,'Useful matrices &amp; checks'!$A464))^2</f>
        <v>4.294419517030159E-3</v>
      </c>
      <c r="AF466" s="12">
        <f t="array" aca="1" ref="AF466:AF467" ca="1">R464:R465*(INDEX('Flow probs &amp; rates'!AF$6:AF$5999-'Flow probs &amp; rates'!AF$5:AF$5999,'Useful matrices &amp; checks'!$A464))+Y464:Y465*(INDEX('Flow probs &amp; rates'!AF$6:AF$5999-'Flow probs &amp; rates'!AF$5:AF$5999,'Useful matrices &amp; checks'!$A464))^2</f>
        <v>-9.236992761358238E-3</v>
      </c>
      <c r="AG466" s="12">
        <f t="array" aca="1" ref="AG466:AG467" ca="1">S464:S465*(INDEX('Flow probs &amp; rates'!AG$6:AG$5999-'Flow probs &amp; rates'!AG$5:AG$5999,'Useful matrices &amp; checks'!$A464))+Z464:Z465*(INDEX('Flow probs &amp; rates'!AG$6:AG$5999-'Flow probs &amp; rates'!AG$5:AG$5999,'Useful matrices &amp; checks'!$A464))^2</f>
        <v>4.1211785025019069E-3</v>
      </c>
      <c r="AH466" s="12">
        <f t="array" aca="1" ref="AH466:AH467" ca="1">T464:T465*(INDEX('Flow probs &amp; rates'!AI$6:AI$5999-'Flow probs &amp; rates'!AI$5:AI$5999,'Useful matrices &amp; checks'!$A464))+AA464:AA465*(INDEX('Flow probs &amp; rates'!AI$6:AI$5999-'Flow probs &amp; rates'!AI$5:AI$5999,'Useful matrices &amp; checks'!$A464))^2</f>
        <v>-5.0738112553117597E-3</v>
      </c>
      <c r="AI466" s="12">
        <f t="array" aca="1" ref="AI466:AI467" ca="1">U464:U465*(INDEX('Flow probs &amp; rates'!AJ$6:AJ$5999-'Flow probs &amp; rates'!AJ$5:AJ$5999,'Useful matrices &amp; checks'!$A464))+AB464:AB465*(INDEX('Flow probs &amp; rates'!AJ$6:AJ$5999-'Flow probs &amp; rates'!AJ$5:AJ$5999,'Useful matrices &amp; checks'!$A464))^2</f>
        <v>2.4895020266577729E-4</v>
      </c>
      <c r="AJ466" s="12">
        <f t="array" aca="1" ref="AJ466:AJ467" ca="1">V464:V465*(INDEX('Flow probs &amp; rates'!AK$6:AK$5999-'Flow probs &amp; rates'!AK$5:AK$5999,'Useful matrices &amp; checks'!$A464))+AC464:AC465*(INDEX('Flow probs &amp; rates'!AK$6:AK$5999-'Flow probs &amp; rates'!AK$5:AK$5999,'Useful matrices &amp; checks'!$A464))^2</f>
        <v>-1.1275535208486039E-3</v>
      </c>
      <c r="AK466" s="12"/>
      <c r="AL466" s="12"/>
      <c r="AM466" s="12">
        <f ca="1">'Useful matrices &amp; checks'!AO466</f>
        <v>-6.8920332784299099E-3</v>
      </c>
      <c r="AN466" s="12">
        <f t="shared" ca="1" si="16"/>
        <v>-6.7738093153207586E-3</v>
      </c>
      <c r="AO466" s="12">
        <f t="shared" ca="1" si="17"/>
        <v>-1.1822396310915122E-4</v>
      </c>
    </row>
    <row r="467" spans="1:41" x14ac:dyDescent="0.35">
      <c r="Q467" s="12">
        <f ca="1"/>
        <v>1.8278511580023433</v>
      </c>
      <c r="R467" s="12">
        <f ca="1"/>
        <v>0.23451782896412779</v>
      </c>
      <c r="S467" s="12">
        <f ca="1"/>
        <v>-0.20770067607881446</v>
      </c>
      <c r="T467" s="12">
        <f ca="1"/>
        <v>-0.18105216511273575</v>
      </c>
      <c r="U467" s="12">
        <f ca="1"/>
        <v>-0.14909289731801068</v>
      </c>
      <c r="V467" s="12">
        <f ca="1"/>
        <v>1.0129493500299949</v>
      </c>
      <c r="W467" s="12"/>
      <c r="X467" s="12">
        <f ca="1"/>
        <v>-19.419124637376374</v>
      </c>
      <c r="Y467" s="12">
        <f ca="1"/>
        <v>-4.8681108230911203</v>
      </c>
      <c r="Z467" s="12">
        <f ca="1"/>
        <v>0.66414245253845294</v>
      </c>
      <c r="AA467" s="12">
        <f ca="1"/>
        <v>0.50465300843313021</v>
      </c>
      <c r="AB467" s="12">
        <f ca="1"/>
        <v>3.03369709477405</v>
      </c>
      <c r="AC467" s="12">
        <f ca="1"/>
        <v>-13.088594564722154</v>
      </c>
      <c r="AD467" s="12"/>
      <c r="AE467" s="12">
        <f ca="1"/>
        <v>-1.3350431256590406E-3</v>
      </c>
      <c r="AF467" s="12">
        <f ca="1"/>
        <v>1.7887525072964326E-4</v>
      </c>
      <c r="AG467" s="12">
        <f ca="1"/>
        <v>-1.2811862016647853E-3</v>
      </c>
      <c r="AH467" s="12">
        <f ca="1"/>
        <v>-1.4419443423041973E-3</v>
      </c>
      <c r="AI467" s="12">
        <f ca="1"/>
        <v>-4.8209445510584574E-6</v>
      </c>
      <c r="AJ467" s="12">
        <f ca="1"/>
        <v>-3.2044341782140671E-4</v>
      </c>
      <c r="AK467" s="12"/>
      <c r="AL467" s="12"/>
      <c r="AM467" s="12">
        <f ca="1">'Useful matrices &amp; checks'!AO467</f>
        <v>-4.078939573650131E-3</v>
      </c>
      <c r="AN467" s="12">
        <f t="shared" ca="1" si="16"/>
        <v>-4.2045627812708451E-3</v>
      </c>
      <c r="AO467" s="12">
        <f t="shared" ca="1" si="17"/>
        <v>1.2562320762071408E-4</v>
      </c>
    </row>
    <row r="468" spans="1:41" x14ac:dyDescent="0.35">
      <c r="A468">
        <v>233</v>
      </c>
      <c r="P468" s="56" t="str">
        <f>INDEX('Flow probs &amp; rates'!$A$5:$A$5999,$A468)</f>
        <v>2009,9</v>
      </c>
      <c r="Q468" s="12">
        <f t="array" aca="1" ref="Q468:Q469" ca="1">-1*(MMULT(MINVERSE('Useful matrices &amp; checks'!$G468:$H469),'SS Taylor expansion'!C$4:C$5)-MMULT(MINVERSE('Useful matrices &amp; checks'!$G468:$H469),MMULT('SS Taylor expansion'!C$7:D$8,MMULT(MINVERSE('Useful matrices &amp; checks'!$G468:$H469),'Useful matrices &amp; checks'!$L468:$L469))))</f>
        <v>-6.0495952287998627</v>
      </c>
      <c r="R468" s="12">
        <f t="array" aca="1" ref="R468:R469" ca="1">-1*(MMULT(MINVERSE('Useful matrices &amp; checks'!$G468:$H469),'SS Taylor expansion'!E$4:E$5)-MMULT(MINVERSE('Useful matrices &amp; checks'!$G468:$H469),MMULT('SS Taylor expansion'!E$7:F$8,MMULT(MINVERSE('Useful matrices &amp; checks'!$G468:$H469),'Useful matrices &amp; checks'!$L468:$L469))))</f>
        <v>-11.938052650789947</v>
      </c>
      <c r="S468" s="12">
        <f t="array" aca="1" ref="S468:S469" ca="1">-1*(MMULT(MINVERSE('Useful matrices &amp; checks'!$G468:$H469),'SS Taylor expansion'!G$4:G$5)-MMULT(MINVERSE('Useful matrices &amp; checks'!$G468:$H469),MMULT('SS Taylor expansion'!G$7:H$8,MMULT(MINVERSE('Useful matrices &amp; checks'!$G468:$H469),'Useful matrices &amp; checks'!$L468:$L469))))</f>
        <v>0.6519248866747589</v>
      </c>
      <c r="T468" s="12">
        <f t="array" aca="1" ref="T468:T469" ca="1">-1*(MMULT(MINVERSE('Useful matrices &amp; checks'!$G468:$H469),'SS Taylor expansion'!I$4:I$5)-MMULT(MINVERSE('Useful matrices &amp; checks'!$G468:$H469),MMULT('SS Taylor expansion'!I$7:J$8,MMULT(MINVERSE('Useful matrices &amp; checks'!$G468:$H469),'Useful matrices &amp; checks'!$L468:$L469))))</f>
        <v>-0.63456013044389881</v>
      </c>
      <c r="U468" s="12">
        <f t="array" aca="1" ref="U468:U469" ca="1">-1*(MMULT(MINVERSE('Useful matrices &amp; checks'!$G468:$H469),'SS Taylor expansion'!K$4:K$5)-MMULT(MINVERSE('Useful matrices &amp; checks'!$G468:$H469),MMULT('SS Taylor expansion'!K$7:L$8,MMULT(MINVERSE('Useful matrices &amp; checks'!$G468:$H469),'Useful matrices &amp; checks'!$L468:$L469))))</f>
        <v>7.8173016242474009</v>
      </c>
      <c r="V468" s="12">
        <f t="array" aca="1" ref="V468:V469" ca="1">-1*(MMULT(MINVERSE('Useful matrices &amp; checks'!$G468:$H469),'SS Taylor expansion'!M$4:M$5)-MMULT(MINVERSE('Useful matrices &amp; checks'!$G468:$H469),MMULT('SS Taylor expansion'!M$7:N$8,MMULT(MINVERSE('Useful matrices &amp; checks'!$G468:$H469),'Useful matrices &amp; checks'!$L468:$L469))))</f>
        <v>3.8558925074089698</v>
      </c>
      <c r="W468" s="12"/>
      <c r="X468" s="12">
        <f t="array" aca="1" ref="X468:X469" ca="1">(MMULT(MINVERSE('Useful matrices &amp; checks'!$G468:$H469),MMULT('SS Taylor expansion'!C$7:D$8,MMULT(MINVERSE('Useful matrices &amp; checks'!$G468:$H469),'SS Taylor expansion'!C$4:C$5)))-MMULT(MINVERSE('Useful matrices &amp; checks'!$G468:$H469),MMULT('SS Taylor expansion'!C$7:D$8,MMULT(MINVERSE('Useful matrices &amp; checks'!$G468:$H469),MMULT('SS Taylor expansion'!C$7:D$8,MMULT(MINVERSE('Useful matrices &amp; checks'!$G468:$H469),'Useful matrices &amp; checks'!$L468:$L469))))))</f>
        <v>64.50640580883163</v>
      </c>
      <c r="Y468" s="12">
        <f t="array" aca="1" ref="Y468:Y469" ca="1">(MMULT(MINVERSE('Useful matrices &amp; checks'!$G468:$H469),MMULT('SS Taylor expansion'!E$7:F$8,MMULT(MINVERSE('Useful matrices &amp; checks'!$G468:$H469),'SS Taylor expansion'!E$4:E$5)))-MMULT(MINVERSE('Useful matrices &amp; checks'!$G468:$H469),MMULT('SS Taylor expansion'!E$7:F$8,MMULT(MINVERSE('Useful matrices &amp; checks'!$G468:$H469),MMULT('SS Taylor expansion'!E$7:F$8,MMULT(MINVERSE('Useful matrices &amp; checks'!$G468:$H469),'Useful matrices &amp; checks'!$L468:$L469))))))</f>
        <v>251.19858533921908</v>
      </c>
      <c r="Z468" s="12">
        <f t="array" aca="1" ref="Z468:Z469" ca="1">(MMULT(MINVERSE('Useful matrices &amp; checks'!$G468:$H469),MMULT('SS Taylor expansion'!G$7:H$8,MMULT(MINVERSE('Useful matrices &amp; checks'!$G468:$H469),'SS Taylor expansion'!G$4:G$5)))-MMULT(MINVERSE('Useful matrices &amp; checks'!$G468:$H469),MMULT('SS Taylor expansion'!G$7:H$8,MMULT(MINVERSE('Useful matrices &amp; checks'!$G468:$H469),MMULT('SS Taylor expansion'!G$7:H$8,MMULT(MINVERSE('Useful matrices &amp; checks'!$G468:$H469),'Useful matrices &amp; checks'!$L468:$L469))))))</f>
        <v>-2.0293628923665636</v>
      </c>
      <c r="AA468" s="12">
        <f t="array" aca="1" ref="AA468:AA469" ca="1">(MMULT(MINVERSE('Useful matrices &amp; checks'!$G468:$H469),MMULT('SS Taylor expansion'!I$7:J$8,MMULT(MINVERSE('Useful matrices &amp; checks'!$G468:$H469),'SS Taylor expansion'!I$4:I$5)))-MMULT(MINVERSE('Useful matrices &amp; checks'!$G468:$H469),MMULT('SS Taylor expansion'!I$7:J$8,MMULT(MINVERSE('Useful matrices &amp; checks'!$G468:$H469),MMULT('SS Taylor expansion'!I$7:J$8,MMULT(MINVERSE('Useful matrices &amp; checks'!$G468:$H469),'Useful matrices &amp; checks'!$L468:$L469))))))</f>
        <v>1.7333294368569176</v>
      </c>
      <c r="AB468" s="12">
        <f t="array" aca="1" ref="AB468:AB469" ca="1">(MMULT(MINVERSE('Useful matrices &amp; checks'!$G468:$H469),MMULT('SS Taylor expansion'!K$7:L$8,MMULT(MINVERSE('Useful matrices &amp; checks'!$G468:$H469),'SS Taylor expansion'!K$4:K$5)))-MMULT(MINVERSE('Useful matrices &amp; checks'!$G468:$H469),MMULT('SS Taylor expansion'!K$7:L$8,MMULT(MINVERSE('Useful matrices &amp; checks'!$G468:$H469),MMULT('SS Taylor expansion'!K$7:L$8,MMULT(MINVERSE('Useful matrices &amp; checks'!$G468:$H469),'Useful matrices &amp; checks'!$L468:$L469))))))</f>
        <v>-161.50940492542054</v>
      </c>
      <c r="AC468" s="12">
        <f t="array" aca="1" ref="AC468:AC469" ca="1">(MMULT(MINVERSE('Useful matrices &amp; checks'!$G468:$H469),MMULT('SS Taylor expansion'!M$7:N$8,MMULT(MINVERSE('Useful matrices &amp; checks'!$G468:$H469),'SS Taylor expansion'!M$4:M$5)))-MMULT(MINVERSE('Useful matrices &amp; checks'!$G468:$H469),MMULT('SS Taylor expansion'!M$7:N$8,MMULT(MINVERSE('Useful matrices &amp; checks'!$G468:$H469),MMULT('SS Taylor expansion'!M$7:N$8,MMULT(MINVERSE('Useful matrices &amp; checks'!$G468:$H469),'Useful matrices &amp; checks'!$L468:$L469))))))</f>
        <v>-50.552504737262637</v>
      </c>
      <c r="AD468" s="12"/>
      <c r="AE468" s="12">
        <f t="array" aca="1" ref="AE468:AE469" ca="1">Q466:Q467*(INDEX('Flow probs &amp; rates'!AE$6:AE$5999-'Flow probs &amp; rates'!AE$5:AE$5999,'Useful matrices &amp; checks'!$A466))+X466:X467*(INDEX('Flow probs &amp; rates'!AE$6:AE$5999-'Flow probs &amp; rates'!AE$5:AE$5999,'Useful matrices &amp; checks'!$A466))^2</f>
        <v>3.9901524623679368E-3</v>
      </c>
      <c r="AF468" s="12">
        <f t="array" aca="1" ref="AF468:AF469" ca="1">R466:R467*(INDEX('Flow probs &amp; rates'!AF$6:AF$5999-'Flow probs &amp; rates'!AF$5:AF$5999,'Useful matrices &amp; checks'!$A466))+Y466:Y467*(INDEX('Flow probs &amp; rates'!AF$6:AF$5999-'Flow probs &amp; rates'!AF$5:AF$5999,'Useful matrices &amp; checks'!$A466))^2</f>
        <v>-4.1401520077433791E-3</v>
      </c>
      <c r="AG468" s="12">
        <f t="array" aca="1" ref="AG468:AG469" ca="1">S466:S467*(INDEX('Flow probs &amp; rates'!AG$6:AG$5999-'Flow probs &amp; rates'!AG$5:AG$5999,'Useful matrices &amp; checks'!$A466))+Z466:Z467*(INDEX('Flow probs &amp; rates'!AG$6:AG$5999-'Flow probs &amp; rates'!AG$5:AG$5999,'Useful matrices &amp; checks'!$A466))^2</f>
        <v>3.632455533228553E-3</v>
      </c>
      <c r="AH468" s="12">
        <f t="array" aca="1" ref="AH468:AH469" ca="1">T466:T467*(INDEX('Flow probs &amp; rates'!AI$6:AI$5999-'Flow probs &amp; rates'!AI$5:AI$5999,'Useful matrices &amp; checks'!$A466))+AA466:AA467*(INDEX('Flow probs &amp; rates'!AI$6:AI$5999-'Flow probs &amp; rates'!AI$5:AI$5999,'Useful matrices &amp; checks'!$A466))^2</f>
        <v>-2.2807269749691235E-3</v>
      </c>
      <c r="AI468" s="12">
        <f t="array" aca="1" ref="AI468:AI469" ca="1">U466:U467*(INDEX('Flow probs &amp; rates'!AJ$6:AJ$5999-'Flow probs &amp; rates'!AJ$5:AJ$5999,'Useful matrices &amp; checks'!$A466))+AB466:AB467*(INDEX('Flow probs &amp; rates'!AJ$6:AJ$5999-'Flow probs &amp; rates'!AJ$5:AJ$5999,'Useful matrices &amp; checks'!$A466))^2</f>
        <v>-1.3707664779878486E-3</v>
      </c>
      <c r="AJ468" s="12">
        <f t="array" aca="1" ref="AJ468:AJ469" ca="1">V466:V467*(INDEX('Flow probs &amp; rates'!AK$6:AK$5999-'Flow probs &amp; rates'!AK$5:AK$5999,'Useful matrices &amp; checks'!$A466))+AC466:AC467*(INDEX('Flow probs &amp; rates'!AK$6:AK$5999-'Flow probs &amp; rates'!AK$5:AK$5999,'Useful matrices &amp; checks'!$A466))^2</f>
        <v>-3.9596149783859792E-3</v>
      </c>
      <c r="AK468" s="12"/>
      <c r="AL468" s="12"/>
      <c r="AM468" s="12">
        <f ca="1">'Useful matrices &amp; checks'!AO468</f>
        <v>-4.2849263450652764E-3</v>
      </c>
      <c r="AN468" s="12">
        <f t="shared" ca="1" si="16"/>
        <v>-4.1286524434898404E-3</v>
      </c>
      <c r="AO468" s="12">
        <f t="shared" ca="1" si="17"/>
        <v>-1.5627390157543601E-4</v>
      </c>
    </row>
    <row r="469" spans="1:41" x14ac:dyDescent="0.35">
      <c r="P469" s="56"/>
      <c r="Q469" s="12">
        <f ca="1"/>
        <v>1.7660863963832005</v>
      </c>
      <c r="R469" s="12">
        <f ca="1"/>
        <v>0.21634897000180223</v>
      </c>
      <c r="S469" s="12">
        <f ca="1"/>
        <v>-0.19031945614126003</v>
      </c>
      <c r="T469" s="12">
        <f ca="1"/>
        <v>-0.16700495782917935</v>
      </c>
      <c r="U469" s="12">
        <f ca="1"/>
        <v>-0.1416701034977785</v>
      </c>
      <c r="V469" s="12">
        <f ca="1"/>
        <v>1.0148024351029019</v>
      </c>
      <c r="W469" s="12"/>
      <c r="X469" s="12">
        <f ca="1"/>
        <v>-18.831654262784845</v>
      </c>
      <c r="Y469" s="12">
        <f ca="1"/>
        <v>-4.5523802578014037</v>
      </c>
      <c r="Z469" s="12">
        <f ca="1"/>
        <v>0.59244132243281733</v>
      </c>
      <c r="AA469" s="12">
        <f ca="1"/>
        <v>0.45618152735796097</v>
      </c>
      <c r="AB469" s="12">
        <f ca="1"/>
        <v>2.9269759837176279</v>
      </c>
      <c r="AC469" s="12">
        <f ca="1"/>
        <v>-13.304521536674667</v>
      </c>
      <c r="AD469" s="12"/>
      <c r="AE469" s="12">
        <f ca="1"/>
        <v>-1.2009474399112185E-3</v>
      </c>
      <c r="AF469" s="12">
        <f ca="1"/>
        <v>8.1825762996975358E-5</v>
      </c>
      <c r="AG469" s="12">
        <f ca="1"/>
        <v>-1.0932885934472119E-3</v>
      </c>
      <c r="AH469" s="12">
        <f ca="1"/>
        <v>-6.2731289583922115E-4</v>
      </c>
      <c r="AI469" s="12">
        <f ca="1"/>
        <v>2.7091762027638258E-5</v>
      </c>
      <c r="AJ469" s="12">
        <f ca="1"/>
        <v>-1.0890902619035716E-3</v>
      </c>
      <c r="AK469" s="12"/>
      <c r="AL469" s="12"/>
      <c r="AM469" s="12">
        <f ca="1">'Useful matrices &amp; checks'!AO469</f>
        <v>-3.8159174711340643E-3</v>
      </c>
      <c r="AN469" s="12">
        <f t="shared" ca="1" si="16"/>
        <v>-3.9017216660766092E-3</v>
      </c>
      <c r="AO469" s="12">
        <f t="shared" ca="1" si="17"/>
        <v>8.5804194942544834E-5</v>
      </c>
    </row>
    <row r="470" spans="1:41" x14ac:dyDescent="0.35">
      <c r="A470">
        <v>234</v>
      </c>
      <c r="P470" s="56" t="str">
        <f>INDEX('Flow probs &amp; rates'!$A$5:$A$5999,$A470)</f>
        <v>2009,10</v>
      </c>
      <c r="Q470" s="12">
        <f t="array" aca="1" ref="Q470:Q471" ca="1">-1*(MMULT(MINVERSE('Useful matrices &amp; checks'!$G470:$H471),'SS Taylor expansion'!C$4:C$5)-MMULT(MINVERSE('Useful matrices &amp; checks'!$G470:$H471),MMULT('SS Taylor expansion'!C$7:D$8,MMULT(MINVERSE('Useful matrices &amp; checks'!$G470:$H471),'Useful matrices &amp; checks'!$L470:$L471))))</f>
        <v>-6.0007349460505051</v>
      </c>
      <c r="R470" s="12">
        <f t="array" aca="1" ref="R470:R471" ca="1">-1*(MMULT(MINVERSE('Useful matrices &amp; checks'!$G470:$H471),'SS Taylor expansion'!E$4:E$5)-MMULT(MINVERSE('Useful matrices &amp; checks'!$G470:$H471),MMULT('SS Taylor expansion'!E$7:F$8,MMULT(MINVERSE('Useful matrices &amp; checks'!$G470:$H471),'Useful matrices &amp; checks'!$L470:$L471))))</f>
        <v>-11.485464110290435</v>
      </c>
      <c r="S470" s="12">
        <f t="array" aca="1" ref="S470:S471" ca="1">-1*(MMULT(MINVERSE('Useful matrices &amp; checks'!$G470:$H471),'SS Taylor expansion'!G$4:G$5)-MMULT(MINVERSE('Useful matrices &amp; checks'!$G470:$H471),MMULT('SS Taylor expansion'!G$7:H$8,MMULT(MINVERSE('Useful matrices &amp; checks'!$G470:$H471),'Useful matrices &amp; checks'!$L470:$L471))))</f>
        <v>0.71245085960484411</v>
      </c>
      <c r="T470" s="12">
        <f t="array" aca="1" ref="T470:T471" ca="1">-1*(MMULT(MINVERSE('Useful matrices &amp; checks'!$G470:$H471),'SS Taylor expansion'!I$4:I$5)-MMULT(MINVERSE('Useful matrices &amp; checks'!$G470:$H471),MMULT('SS Taylor expansion'!I$7:J$8,MMULT(MINVERSE('Useful matrices &amp; checks'!$G470:$H471),'Useful matrices &amp; checks'!$L470:$L471))))</f>
        <v>-0.65118690341994789</v>
      </c>
      <c r="U470" s="12">
        <f t="array" aca="1" ref="U470:U471" ca="1">-1*(MMULT(MINVERSE('Useful matrices &amp; checks'!$G470:$H471),'SS Taylor expansion'!K$4:K$5)-MMULT(MINVERSE('Useful matrices &amp; checks'!$G470:$H471),MMULT('SS Taylor expansion'!K$7:L$8,MMULT(MINVERSE('Useful matrices &amp; checks'!$G470:$H471),'Useful matrices &amp; checks'!$L470:$L471))))</f>
        <v>7.9181963358305119</v>
      </c>
      <c r="V470" s="12">
        <f t="array" aca="1" ref="V470:V471" ca="1">-1*(MMULT(MINVERSE('Useful matrices &amp; checks'!$G470:$H471),'SS Taylor expansion'!M$4:M$5)-MMULT(MINVERSE('Useful matrices &amp; checks'!$G470:$H471),MMULT('SS Taylor expansion'!M$7:N$8,MMULT(MINVERSE('Useful matrices &amp; checks'!$G470:$H471),'Useful matrices &amp; checks'!$L470:$L471))))</f>
        <v>3.7812283382085425</v>
      </c>
      <c r="W470" s="12"/>
      <c r="X470" s="12">
        <f t="array" aca="1" ref="X470:X471" ca="1">(MMULT(MINVERSE('Useful matrices &amp; checks'!$G470:$H471),MMULT('SS Taylor expansion'!C$7:D$8,MMULT(MINVERSE('Useful matrices &amp; checks'!$G470:$H471),'SS Taylor expansion'!C$4:C$5)))-MMULT(MINVERSE('Useful matrices &amp; checks'!$G470:$H471),MMULT('SS Taylor expansion'!C$7:D$8,MMULT(MINVERSE('Useful matrices &amp; checks'!$G470:$H471),MMULT('SS Taylor expansion'!C$7:D$8,MMULT(MINVERSE('Useful matrices &amp; checks'!$G470:$H471),'Useful matrices &amp; checks'!$L470:$L471))))))</f>
        <v>65.108897097349001</v>
      </c>
      <c r="Y470" s="12">
        <f t="array" aca="1" ref="Y470:Y471" ca="1">(MMULT(MINVERSE('Useful matrices &amp; checks'!$G470:$H471),MMULT('SS Taylor expansion'!E$7:F$8,MMULT(MINVERSE('Useful matrices &amp; checks'!$G470:$H471),'SS Taylor expansion'!E$4:E$5)))-MMULT(MINVERSE('Useful matrices &amp; checks'!$G470:$H471),MMULT('SS Taylor expansion'!E$7:F$8,MMULT(MINVERSE('Useful matrices &amp; checks'!$G470:$H471),MMULT('SS Taylor expansion'!E$7:F$8,MMULT(MINVERSE('Useful matrices &amp; checks'!$G470:$H471),'Useful matrices &amp; checks'!$L470:$L471))))))</f>
        <v>238.5220582488422</v>
      </c>
      <c r="Z470" s="12">
        <f t="array" aca="1" ref="Z470:Z471" ca="1">(MMULT(MINVERSE('Useful matrices &amp; checks'!$G470:$H471),MMULT('SS Taylor expansion'!G$7:H$8,MMULT(MINVERSE('Useful matrices &amp; checks'!$G470:$H471),'SS Taylor expansion'!G$4:G$5)))-MMULT(MINVERSE('Useful matrices &amp; checks'!$G470:$H471),MMULT('SS Taylor expansion'!G$7:H$8,MMULT(MINVERSE('Useful matrices &amp; checks'!$G470:$H471),MMULT('SS Taylor expansion'!G$7:H$8,MMULT(MINVERSE('Useful matrices &amp; checks'!$G470:$H471),'Useful matrices &amp; checks'!$L470:$L471))))))</f>
        <v>-2.3298820678022718</v>
      </c>
      <c r="AA470" s="12">
        <f t="array" aca="1" ref="AA470:AA471" ca="1">(MMULT(MINVERSE('Useful matrices &amp; checks'!$G470:$H471),MMULT('SS Taylor expansion'!I$7:J$8,MMULT(MINVERSE('Useful matrices &amp; checks'!$G470:$H471),'SS Taylor expansion'!I$4:I$5)))-MMULT(MINVERSE('Useful matrices &amp; checks'!$G470:$H471),MMULT('SS Taylor expansion'!I$7:J$8,MMULT(MINVERSE('Useful matrices &amp; checks'!$G470:$H471),MMULT('SS Taylor expansion'!I$7:J$8,MMULT(MINVERSE('Useful matrices &amp; checks'!$G470:$H471),'Useful matrices &amp; checks'!$L470:$L471))))))</f>
        <v>1.8790534658453761</v>
      </c>
      <c r="AB470" s="12">
        <f t="array" aca="1" ref="AB470:AB471" ca="1">(MMULT(MINVERSE('Useful matrices &amp; checks'!$G470:$H471),MMULT('SS Taylor expansion'!K$7:L$8,MMULT(MINVERSE('Useful matrices &amp; checks'!$G470:$H471),'SS Taylor expansion'!K$4:K$5)))-MMULT(MINVERSE('Useful matrices &amp; checks'!$G470:$H471),MMULT('SS Taylor expansion'!K$7:L$8,MMULT(MINVERSE('Useful matrices &amp; checks'!$G470:$H471),MMULT('SS Taylor expansion'!K$7:L$8,MMULT(MINVERSE('Useful matrices &amp; checks'!$G470:$H471),'Useful matrices &amp; checks'!$L470:$L471))))))</f>
        <v>-161.39378607719959</v>
      </c>
      <c r="AC470" s="12">
        <f t="array" aca="1" ref="AC470:AC471" ca="1">(MMULT(MINVERSE('Useful matrices &amp; checks'!$G470:$H471),MMULT('SS Taylor expansion'!M$7:N$8,MMULT(MINVERSE('Useful matrices &amp; checks'!$G470:$H471),'SS Taylor expansion'!M$4:M$5)))-MMULT(MINVERSE('Useful matrices &amp; checks'!$G470:$H471),MMULT('SS Taylor expansion'!M$7:N$8,MMULT(MINVERSE('Useful matrices &amp; checks'!$G470:$H471),MMULT('SS Taylor expansion'!M$7:N$8,MMULT(MINVERSE('Useful matrices &amp; checks'!$G470:$H471),'Useful matrices &amp; checks'!$L470:$L471))))))</f>
        <v>-48.410033394392357</v>
      </c>
      <c r="AD470" s="12"/>
      <c r="AE470" s="12">
        <f t="array" aca="1" ref="AE470:AE471" ca="1">Q468:Q469*(INDEX('Flow probs &amp; rates'!AE$6:AE$5999-'Flow probs &amp; rates'!AE$5:AE$5999,'Useful matrices &amp; checks'!$A468))+X468:X469*(INDEX('Flow probs &amp; rates'!AE$6:AE$5999-'Flow probs &amp; rates'!AE$5:AE$5999,'Useful matrices &amp; checks'!$A468))^2</f>
        <v>-2.6567640737429248E-3</v>
      </c>
      <c r="AF470" s="12">
        <f t="array" aca="1" ref="AF470:AF471" ca="1">R468:R469*(INDEX('Flow probs &amp; rates'!AF$6:AF$5999-'Flow probs &amp; rates'!AF$5:AF$5999,'Useful matrices &amp; checks'!$A468))+Y468:Y469*(INDEX('Flow probs &amp; rates'!AF$6:AF$5999-'Flow probs &amp; rates'!AF$5:AF$5999,'Useful matrices &amp; checks'!$A468))^2</f>
        <v>-5.2353364402610613E-3</v>
      </c>
      <c r="AG470" s="12">
        <f t="array" aca="1" ref="AG470:AG471" ca="1">S468:S469*(INDEX('Flow probs &amp; rates'!AG$6:AG$5999-'Flow probs &amp; rates'!AG$5:AG$5999,'Useful matrices &amp; checks'!$A468))+Z468:Z469*(INDEX('Flow probs &amp; rates'!AG$6:AG$5999-'Flow probs &amp; rates'!AG$5:AG$5999,'Useful matrices &amp; checks'!$A468))^2</f>
        <v>-9.122669392623425E-3</v>
      </c>
      <c r="AH470" s="12">
        <f t="array" aca="1" ref="AH470:AH471" ca="1">T468:T469*(INDEX('Flow probs &amp; rates'!AI$6:AI$5999-'Flow probs &amp; rates'!AI$5:AI$5999,'Useful matrices &amp; checks'!$A468))+AA468:AA469*(INDEX('Flow probs &amp; rates'!AI$6:AI$5999-'Flow probs &amp; rates'!AI$5:AI$5999,'Useful matrices &amp; checks'!$A468))^2</f>
        <v>2.2645726170942453E-3</v>
      </c>
      <c r="AI470" s="12">
        <f t="array" aca="1" ref="AI470:AI471" ca="1">U468:U469*(INDEX('Flow probs &amp; rates'!AJ$6:AJ$5999-'Flow probs &amp; rates'!AJ$5:AJ$5999,'Useful matrices &amp; checks'!$A468))+AB468:AB469*(INDEX('Flow probs &amp; rates'!AJ$6:AJ$5999-'Flow probs &amp; rates'!AJ$5:AJ$5999,'Useful matrices &amp; checks'!$A468))^2</f>
        <v>-5.9297656455024211E-4</v>
      </c>
      <c r="AJ470" s="12">
        <f t="array" aca="1" ref="AJ470:AJ471" ca="1">V468:V469*(INDEX('Flow probs &amp; rates'!AK$6:AK$5999-'Flow probs &amp; rates'!AK$5:AK$5999,'Useful matrices &amp; checks'!$A468))+AC468:AC469*(INDEX('Flow probs &amp; rates'!AK$6:AK$5999-'Flow probs &amp; rates'!AK$5:AK$5999,'Useful matrices &amp; checks'!$A468))^2</f>
        <v>1.0326965328878164E-3</v>
      </c>
      <c r="AK470" s="12"/>
      <c r="AL470" s="12"/>
      <c r="AM470" s="12">
        <f ca="1">'Useful matrices &amp; checks'!AO470</f>
        <v>-1.4293053869976813E-2</v>
      </c>
      <c r="AN470" s="12">
        <f t="shared" ca="1" si="16"/>
        <v>-1.4310477321195591E-2</v>
      </c>
      <c r="AO470" s="12">
        <f t="shared" ca="1" si="17"/>
        <v>1.7423451218778405E-5</v>
      </c>
    </row>
    <row r="471" spans="1:41" x14ac:dyDescent="0.35">
      <c r="Q471" s="12">
        <f ca="1"/>
        <v>1.8086210195275971</v>
      </c>
      <c r="R471" s="12">
        <f ca="1"/>
        <v>0.21273441321856487</v>
      </c>
      <c r="S471" s="12">
        <f ca="1"/>
        <v>-0.21473263052718428</v>
      </c>
      <c r="T471" s="12">
        <f ca="1"/>
        <v>-0.1894752550677245</v>
      </c>
      <c r="U471" s="12">
        <f ca="1"/>
        <v>-0.14666127855844205</v>
      </c>
      <c r="V471" s="12">
        <f ca="1"/>
        <v>1.1002205358994088</v>
      </c>
      <c r="W471" s="12"/>
      <c r="X471" s="12">
        <f ca="1"/>
        <v>-19.62381623371466</v>
      </c>
      <c r="Y471" s="12">
        <f ca="1"/>
        <v>-4.417918998657572</v>
      </c>
      <c r="Z471" s="12">
        <f ca="1"/>
        <v>0.70222626373808594</v>
      </c>
      <c r="AA471" s="12">
        <f ca="1"/>
        <v>0.54674646074283739</v>
      </c>
      <c r="AB471" s="12">
        <f ca="1"/>
        <v>2.9893447969154314</v>
      </c>
      <c r="AC471" s="12">
        <f ca="1"/>
        <v>-14.085822944329461</v>
      </c>
      <c r="AD471" s="12"/>
      <c r="AE471" s="12">
        <f ca="1"/>
        <v>7.7560145953233016E-4</v>
      </c>
      <c r="AF471" s="12">
        <f ca="1"/>
        <v>9.4878091058547457E-5</v>
      </c>
      <c r="AG471" s="12">
        <f ca="1"/>
        <v>2.6632231915803494E-3</v>
      </c>
      <c r="AH471" s="12">
        <f ca="1"/>
        <v>5.959952985927073E-4</v>
      </c>
      <c r="AI471" s="12">
        <f ca="1"/>
        <v>1.0746297803198504E-5</v>
      </c>
      <c r="AJ471" s="12">
        <f ca="1"/>
        <v>2.7178738885568393E-4</v>
      </c>
      <c r="AK471" s="12"/>
      <c r="AL471" s="12"/>
      <c r="AM471" s="12">
        <f ca="1">'Useful matrices &amp; checks'!AO471</f>
        <v>4.5233624843182968E-3</v>
      </c>
      <c r="AN471" s="12">
        <f t="shared" ca="1" si="16"/>
        <v>4.4122317274228164E-3</v>
      </c>
      <c r="AO471" s="12">
        <f t="shared" ca="1" si="17"/>
        <v>1.111307568954804E-4</v>
      </c>
    </row>
    <row r="472" spans="1:41" x14ac:dyDescent="0.35">
      <c r="A472">
        <v>235</v>
      </c>
      <c r="P472" s="56" t="str">
        <f>INDEX('Flow probs &amp; rates'!$A$5:$A$5999,$A472)</f>
        <v>2009,11</v>
      </c>
      <c r="Q472" s="12">
        <f t="array" aca="1" ref="Q472:Q473" ca="1">-1*(MMULT(MINVERSE('Useful matrices &amp; checks'!$G472:$H473),'SS Taylor expansion'!C$4:C$5)-MMULT(MINVERSE('Useful matrices &amp; checks'!$G472:$H473),MMULT('SS Taylor expansion'!C$7:D$8,MMULT(MINVERSE('Useful matrices &amp; checks'!$G472:$H473),'Useful matrices &amp; checks'!$L472:$L473))))</f>
        <v>-5.9304218384358398</v>
      </c>
      <c r="R472" s="12">
        <f t="array" aca="1" ref="R472:R473" ca="1">-1*(MMULT(MINVERSE('Useful matrices &amp; checks'!$G472:$H473),'SS Taylor expansion'!E$4:E$5)-MMULT(MINVERSE('Useful matrices &amp; checks'!$G472:$H473),MMULT('SS Taylor expansion'!E$7:F$8,MMULT(MINVERSE('Useful matrices &amp; checks'!$G472:$H473),'Useful matrices &amp; checks'!$L472:$L473))))</f>
        <v>-11.387194171297454</v>
      </c>
      <c r="S472" s="12">
        <f t="array" aca="1" ref="S472:S473" ca="1">-1*(MMULT(MINVERSE('Useful matrices &amp; checks'!$G472:$H473),'SS Taylor expansion'!G$4:G$5)-MMULT(MINVERSE('Useful matrices &amp; checks'!$G472:$H473),MMULT('SS Taylor expansion'!G$7:H$8,MMULT(MINVERSE('Useful matrices &amp; checks'!$G472:$H473),'Useful matrices &amp; checks'!$L472:$L473))))</f>
        <v>0.75536319218044079</v>
      </c>
      <c r="T472" s="12">
        <f t="array" aca="1" ref="T472:T473" ca="1">-1*(MMULT(MINVERSE('Useful matrices &amp; checks'!$G472:$H473),'SS Taylor expansion'!I$4:I$5)-MMULT(MINVERSE('Useful matrices &amp; checks'!$G472:$H473),MMULT('SS Taylor expansion'!I$7:J$8,MMULT(MINVERSE('Useful matrices &amp; checks'!$G472:$H473),'Useful matrices &amp; checks'!$L472:$L473))))</f>
        <v>-0.69503402635509726</v>
      </c>
      <c r="U472" s="12">
        <f t="array" aca="1" ref="U472:U473" ca="1">-1*(MMULT(MINVERSE('Useful matrices &amp; checks'!$G472:$H473),'SS Taylor expansion'!K$4:K$5)-MMULT(MINVERSE('Useful matrices &amp; checks'!$G472:$H473),MMULT('SS Taylor expansion'!K$7:L$8,MMULT(MINVERSE('Useful matrices &amp; checks'!$G472:$H473),'Useful matrices &amp; checks'!$L472:$L473))))</f>
        <v>8.9773213906131755</v>
      </c>
      <c r="V472" s="12">
        <f t="array" aca="1" ref="V472:V473" ca="1">-1*(MMULT(MINVERSE('Useful matrices &amp; checks'!$G472:$H473),'SS Taylor expansion'!M$4:M$5)-MMULT(MINVERSE('Useful matrices &amp; checks'!$G472:$H473),MMULT('SS Taylor expansion'!M$7:N$8,MMULT(MINVERSE('Useful matrices &amp; checks'!$G472:$H473),'Useful matrices &amp; checks'!$L472:$L473))))</f>
        <v>4.301955183216406</v>
      </c>
      <c r="W472" s="12"/>
      <c r="X472" s="12">
        <f t="array" aca="1" ref="X472:X473" ca="1">(MMULT(MINVERSE('Useful matrices &amp; checks'!$G472:$H473),MMULT('SS Taylor expansion'!C$7:D$8,MMULT(MINVERSE('Useful matrices &amp; checks'!$G472:$H473),'SS Taylor expansion'!C$4:C$5)))-MMULT(MINVERSE('Useful matrices &amp; checks'!$G472:$H473),MMULT('SS Taylor expansion'!C$7:D$8,MMULT(MINVERSE('Useful matrices &amp; checks'!$G472:$H473),MMULT('SS Taylor expansion'!C$7:D$8,MMULT(MINVERSE('Useful matrices &amp; checks'!$G472:$H473),'Useful matrices &amp; checks'!$L472:$L473))))))</f>
        <v>67.376419411684964</v>
      </c>
      <c r="Y472" s="12">
        <f t="array" aca="1" ref="Y472:Y473" ca="1">(MMULT(MINVERSE('Useful matrices &amp; checks'!$G472:$H473),MMULT('SS Taylor expansion'!E$7:F$8,MMULT(MINVERSE('Useful matrices &amp; checks'!$G472:$H473),'SS Taylor expansion'!E$4:E$5)))-MMULT(MINVERSE('Useful matrices &amp; checks'!$G472:$H473),MMULT('SS Taylor expansion'!E$7:F$8,MMULT(MINVERSE('Useful matrices &amp; checks'!$G472:$H473),MMULT('SS Taylor expansion'!E$7:F$8,MMULT(MINVERSE('Useful matrices &amp; checks'!$G472:$H473),'Useful matrices &amp; checks'!$L472:$L473))))))</f>
        <v>248.41064766085893</v>
      </c>
      <c r="Z472" s="12">
        <f t="array" aca="1" ref="Z472:Z473" ca="1">(MMULT(MINVERSE('Useful matrices &amp; checks'!$G472:$H473),MMULT('SS Taylor expansion'!G$7:H$8,MMULT(MINVERSE('Useful matrices &amp; checks'!$G472:$H473),'SS Taylor expansion'!G$4:G$5)))-MMULT(MINVERSE('Useful matrices &amp; checks'!$G472:$H473),MMULT('SS Taylor expansion'!G$7:H$8,MMULT(MINVERSE('Useful matrices &amp; checks'!$G472:$H473),MMULT('SS Taylor expansion'!G$7:H$8,MMULT(MINVERSE('Useful matrices &amp; checks'!$G472:$H473),'Useful matrices &amp; checks'!$L472:$L473))))))</f>
        <v>-2.5183364335214717</v>
      </c>
      <c r="AA472" s="12">
        <f t="array" aca="1" ref="AA472:AA473" ca="1">(MMULT(MINVERSE('Useful matrices &amp; checks'!$G472:$H473),MMULT('SS Taylor expansion'!I$7:J$8,MMULT(MINVERSE('Useful matrices &amp; checks'!$G472:$H473),'SS Taylor expansion'!I$4:I$5)))-MMULT(MINVERSE('Useful matrices &amp; checks'!$G472:$H473),MMULT('SS Taylor expansion'!I$7:J$8,MMULT(MINVERSE('Useful matrices &amp; checks'!$G472:$H473),MMULT('SS Taylor expansion'!I$7:J$8,MMULT(MINVERSE('Useful matrices &amp; checks'!$G472:$H473),'Useful matrices &amp; checks'!$L472:$L473))))))</f>
        <v>2.1107003915218914</v>
      </c>
      <c r="AB472" s="12">
        <f t="array" aca="1" ref="AB472:AB473" ca="1">(MMULT(MINVERSE('Useful matrices &amp; checks'!$G472:$H473),MMULT('SS Taylor expansion'!K$7:L$8,MMULT(MINVERSE('Useful matrices &amp; checks'!$G472:$H473),'SS Taylor expansion'!K$4:K$5)))-MMULT(MINVERSE('Useful matrices &amp; checks'!$G472:$H473),MMULT('SS Taylor expansion'!K$7:L$8,MMULT(MINVERSE('Useful matrices &amp; checks'!$G472:$H473),MMULT('SS Taylor expansion'!K$7:L$8,MMULT(MINVERSE('Useful matrices &amp; checks'!$G472:$H473),'Useful matrices &amp; checks'!$L472:$L473))))))</f>
        <v>-193.17222351239548</v>
      </c>
      <c r="AC472" s="12">
        <f t="array" aca="1" ref="AC472:AC473" ca="1">(MMULT(MINVERSE('Useful matrices &amp; checks'!$G472:$H473),MMULT('SS Taylor expansion'!M$7:N$8,MMULT(MINVERSE('Useful matrices &amp; checks'!$G472:$H473),'SS Taylor expansion'!M$4:M$5)))-MMULT(MINVERSE('Useful matrices &amp; checks'!$G472:$H473),MMULT('SS Taylor expansion'!M$7:N$8,MMULT(MINVERSE('Useful matrices &amp; checks'!$G472:$H473),MMULT('SS Taylor expansion'!M$7:N$8,MMULT(MINVERSE('Useful matrices &amp; checks'!$G472:$H473),'Useful matrices &amp; checks'!$L472:$L473))))))</f>
        <v>-58.03592150588976</v>
      </c>
      <c r="AD472" s="12"/>
      <c r="AE472" s="12">
        <f t="array" aca="1" ref="AE472:AE473" ca="1">Q470:Q471*(INDEX('Flow probs &amp; rates'!AE$6:AE$5999-'Flow probs &amp; rates'!AE$5:AE$5999,'Useful matrices &amp; checks'!$A470))+X470:X471*(INDEX('Flow probs &amp; rates'!AE$6:AE$5999-'Flow probs &amp; rates'!AE$5:AE$5999,'Useful matrices &amp; checks'!$A470))^2</f>
        <v>-1.0104864451564446E-3</v>
      </c>
      <c r="AF472" s="12">
        <f t="array" aca="1" ref="AF472:AF473" ca="1">R470:R471*(INDEX('Flow probs &amp; rates'!AF$6:AF$5999-'Flow probs &amp; rates'!AF$5:AF$5999,'Useful matrices &amp; checks'!$A470))+Y470:Y471*(INDEX('Flow probs &amp; rates'!AF$6:AF$5999-'Flow probs &amp; rates'!AF$5:AF$5999,'Useful matrices &amp; checks'!$A470))^2</f>
        <v>-3.8066058694349657E-3</v>
      </c>
      <c r="AG472" s="12">
        <f t="array" aca="1" ref="AG472:AG473" ca="1">S470:S471*(INDEX('Flow probs &amp; rates'!AG$6:AG$5999-'Flow probs &amp; rates'!AG$5:AG$5999,'Useful matrices &amp; checks'!$A470))+Z470:Z471*(INDEX('Flow probs &amp; rates'!AG$6:AG$5999-'Flow probs &amp; rates'!AG$5:AG$5999,'Useful matrices &amp; checks'!$A470))^2</f>
        <v>-4.9838087612660712E-3</v>
      </c>
      <c r="AH472" s="12">
        <f t="array" aca="1" ref="AH472:AH473" ca="1">T470:T471*(INDEX('Flow probs &amp; rates'!AI$6:AI$5999-'Flow probs &amp; rates'!AI$5:AI$5999,'Useful matrices &amp; checks'!$A470))+AA470:AA471*(INDEX('Flow probs &amp; rates'!AI$6:AI$5999-'Flow probs &amp; rates'!AI$5:AI$5999,'Useful matrices &amp; checks'!$A470))^2</f>
        <v>1.8661477754556919E-3</v>
      </c>
      <c r="AI472" s="12">
        <f t="array" aca="1" ref="AI472:AI473" ca="1">U470:U471*(INDEX('Flow probs &amp; rates'!AJ$6:AJ$5999-'Flow probs &amp; rates'!AJ$5:AJ$5999,'Useful matrices &amp; checks'!$A470))+AB470:AB471*(INDEX('Flow probs &amp; rates'!AJ$6:AJ$5999-'Flow probs &amp; rates'!AJ$5:AJ$5999,'Useful matrices &amp; checks'!$A470))^2</f>
        <v>-1.6361922937939321E-2</v>
      </c>
      <c r="AJ472" s="12">
        <f t="array" aca="1" ref="AJ472:AJ473" ca="1">V470:V471*(INDEX('Flow probs &amp; rates'!AK$6:AK$5999-'Flow probs &amp; rates'!AK$5:AK$5999,'Useful matrices &amp; checks'!$A470))+AC470:AC471*(INDEX('Flow probs &amp; rates'!AK$6:AK$5999-'Flow probs &amp; rates'!AK$5:AK$5999,'Useful matrices &amp; checks'!$A470))^2</f>
        <v>-6.1030999770892705E-3</v>
      </c>
      <c r="AK472" s="12"/>
      <c r="AL472" s="12"/>
      <c r="AM472" s="12">
        <f ca="1">'Useful matrices &amp; checks'!AO472</f>
        <v>-3.1064012273501196E-2</v>
      </c>
      <c r="AN472" s="12">
        <f t="shared" ca="1" si="16"/>
        <v>-3.0399776215430382E-2</v>
      </c>
      <c r="AO472" s="12">
        <f t="shared" ca="1" si="17"/>
        <v>-6.6423605807081412E-4</v>
      </c>
    </row>
    <row r="473" spans="1:41" x14ac:dyDescent="0.35">
      <c r="P473" s="56"/>
      <c r="Q473" s="12">
        <f ca="1"/>
        <v>1.7402881997212625</v>
      </c>
      <c r="R473" s="12">
        <f ca="1"/>
        <v>0.15508927402315539</v>
      </c>
      <c r="S473" s="12">
        <f ca="1"/>
        <v>-0.22166208166434928</v>
      </c>
      <c r="T473" s="12">
        <f ca="1"/>
        <v>-0.20190822059163072</v>
      </c>
      <c r="U473" s="12">
        <f ca="1"/>
        <v>-0.12226771900071187</v>
      </c>
      <c r="V473" s="12">
        <f ca="1"/>
        <v>1.2497231547975953</v>
      </c>
      <c r="W473" s="12"/>
      <c r="X473" s="12">
        <f ca="1"/>
        <v>-19.771677434762729</v>
      </c>
      <c r="Y473" s="12">
        <f ca="1"/>
        <v>-3.3832589859978501</v>
      </c>
      <c r="Z473" s="12">
        <f ca="1"/>
        <v>0.73900833660451293</v>
      </c>
      <c r="AA473" s="12">
        <f ca="1"/>
        <v>0.61316100233128967</v>
      </c>
      <c r="AB473" s="12">
        <f ca="1"/>
        <v>2.6309325594438868</v>
      </c>
      <c r="AC473" s="12">
        <f ca="1"/>
        <v>-16.859504998771083</v>
      </c>
      <c r="AD473" s="12"/>
      <c r="AE473" s="12">
        <f ca="1"/>
        <v>3.0456053151631479E-4</v>
      </c>
      <c r="AF473" s="12">
        <f ca="1"/>
        <v>7.050616833698982E-5</v>
      </c>
      <c r="AG473" s="12">
        <f ca="1"/>
        <v>1.5021195510167011E-3</v>
      </c>
      <c r="AH473" s="12">
        <f ca="1"/>
        <v>5.4299130386611277E-4</v>
      </c>
      <c r="AI473" s="12">
        <f ca="1"/>
        <v>3.0305645831162499E-4</v>
      </c>
      <c r="AJ473" s="12">
        <f ca="1"/>
        <v>-1.7758133936503083E-3</v>
      </c>
      <c r="AK473" s="12"/>
      <c r="AL473" s="12"/>
      <c r="AM473" s="12">
        <f ca="1">'Useful matrices &amp; checks'!AO473</f>
        <v>8.2375801537758198E-4</v>
      </c>
      <c r="AN473" s="12">
        <f t="shared" ca="1" si="16"/>
        <v>9.4742061939743528E-4</v>
      </c>
      <c r="AO473" s="12">
        <f t="shared" ca="1" si="17"/>
        <v>-1.2366260401985331E-4</v>
      </c>
    </row>
    <row r="474" spans="1:41" x14ac:dyDescent="0.35">
      <c r="A474">
        <v>236</v>
      </c>
      <c r="P474" s="56" t="str">
        <f>INDEX('Flow probs &amp; rates'!$A$5:$A$5999,$A474)</f>
        <v>2009,12</v>
      </c>
      <c r="Q474" s="12">
        <f t="array" aca="1" ref="Q474:Q475" ca="1">-1*(MMULT(MINVERSE('Useful matrices &amp; checks'!$G474:$H475),'SS Taylor expansion'!C$4:C$5)-MMULT(MINVERSE('Useful matrices &amp; checks'!$G474:$H475),MMULT('SS Taylor expansion'!C$7:D$8,MMULT(MINVERSE('Useful matrices &amp; checks'!$G474:$H475),'Useful matrices &amp; checks'!$L474:$L475))))</f>
        <v>-6.3028825198249283</v>
      </c>
      <c r="R474" s="12">
        <f t="array" aca="1" ref="R474:R475" ca="1">-1*(MMULT(MINVERSE('Useful matrices &amp; checks'!$G474:$H475),'SS Taylor expansion'!E$4:E$5)-MMULT(MINVERSE('Useful matrices &amp; checks'!$G474:$H475),MMULT('SS Taylor expansion'!E$7:F$8,MMULT(MINVERSE('Useful matrices &amp; checks'!$G474:$H475),'Useful matrices &amp; checks'!$L474:$L475))))</f>
        <v>-11.753147348167719</v>
      </c>
      <c r="S474" s="12">
        <f t="array" aca="1" ref="S474:S475" ca="1">-1*(MMULT(MINVERSE('Useful matrices &amp; checks'!$G474:$H475),'SS Taylor expansion'!G$4:G$5)-MMULT(MINVERSE('Useful matrices &amp; checks'!$G474:$H475),MMULT('SS Taylor expansion'!G$7:H$8,MMULT(MINVERSE('Useful matrices &amp; checks'!$G474:$H475),'Useful matrices &amp; checks'!$L474:$L475))))</f>
        <v>0.79236221830521192</v>
      </c>
      <c r="T474" s="12">
        <f t="array" aca="1" ref="T474:T475" ca="1">-1*(MMULT(MINVERSE('Useful matrices &amp; checks'!$G474:$H475),'SS Taylor expansion'!I$4:I$5)-MMULT(MINVERSE('Useful matrices &amp; checks'!$G474:$H475),MMULT('SS Taylor expansion'!I$7:J$8,MMULT(MINVERSE('Useful matrices &amp; checks'!$G474:$H475),'Useful matrices &amp; checks'!$L474:$L475))))</f>
        <v>-0.68517601528395988</v>
      </c>
      <c r="U474" s="12">
        <f t="array" aca="1" ref="U474:U475" ca="1">-1*(MMULT(MINVERSE('Useful matrices &amp; checks'!$G474:$H475),'SS Taylor expansion'!K$4:K$5)-MMULT(MINVERSE('Useful matrices &amp; checks'!$G474:$H475),MMULT('SS Taylor expansion'!K$7:L$8,MMULT(MINVERSE('Useful matrices &amp; checks'!$G474:$H475),'Useful matrices &amp; checks'!$L474:$L475))))</f>
        <v>8.0121069789703032</v>
      </c>
      <c r="V474" s="12">
        <f t="array" aca="1" ref="V474:V475" ca="1">-1*(MMULT(MINVERSE('Useful matrices &amp; checks'!$G474:$H475),'SS Taylor expansion'!M$4:M$5)-MMULT(MINVERSE('Useful matrices &amp; checks'!$G474:$H475),MMULT('SS Taylor expansion'!M$7:N$8,MMULT(MINVERSE('Useful matrices &amp; checks'!$G474:$H475),'Useful matrices &amp; checks'!$L474:$L475))))</f>
        <v>3.71543924149044</v>
      </c>
      <c r="W474" s="12"/>
      <c r="X474" s="12">
        <f t="array" aca="1" ref="X474:X475" ca="1">(MMULT(MINVERSE('Useful matrices &amp; checks'!$G474:$H475),MMULT('SS Taylor expansion'!C$7:D$8,MMULT(MINVERSE('Useful matrices &amp; checks'!$G474:$H475),'SS Taylor expansion'!C$4:C$5)))-MMULT(MINVERSE('Useful matrices &amp; checks'!$G474:$H475),MMULT('SS Taylor expansion'!C$7:D$8,MMULT(MINVERSE('Useful matrices &amp; checks'!$G474:$H475),MMULT('SS Taylor expansion'!C$7:D$8,MMULT(MINVERSE('Useful matrices &amp; checks'!$G474:$H475),'Useful matrices &amp; checks'!$L474:$L475))))))</f>
        <v>71.8018860098978</v>
      </c>
      <c r="Y474" s="12">
        <f t="array" aca="1" ref="Y474:Y475" ca="1">(MMULT(MINVERSE('Useful matrices &amp; checks'!$G474:$H475),MMULT('SS Taylor expansion'!E$7:F$8,MMULT(MINVERSE('Useful matrices &amp; checks'!$G474:$H475),'SS Taylor expansion'!E$4:E$5)))-MMULT(MINVERSE('Useful matrices &amp; checks'!$G474:$H475),MMULT('SS Taylor expansion'!E$7:F$8,MMULT(MINVERSE('Useful matrices &amp; checks'!$G474:$H475),MMULT('SS Taylor expansion'!E$7:F$8,MMULT(MINVERSE('Useful matrices &amp; checks'!$G474:$H475),'Useful matrices &amp; checks'!$L474:$L475))))))</f>
        <v>249.66967105278775</v>
      </c>
      <c r="Z474" s="12">
        <f t="array" aca="1" ref="Z474:Z475" ca="1">(MMULT(MINVERSE('Useful matrices &amp; checks'!$G474:$H475),MMULT('SS Taylor expansion'!G$7:H$8,MMULT(MINVERSE('Useful matrices &amp; checks'!$G474:$H475),'SS Taylor expansion'!G$4:G$5)))-MMULT(MINVERSE('Useful matrices &amp; checks'!$G474:$H475),MMULT('SS Taylor expansion'!G$7:H$8,MMULT(MINVERSE('Useful matrices &amp; checks'!$G474:$H475),MMULT('SS Taylor expansion'!G$7:H$8,MMULT(MINVERSE('Useful matrices &amp; checks'!$G474:$H475),'Useful matrices &amp; checks'!$L474:$L475))))))</f>
        <v>-2.8107359616430716</v>
      </c>
      <c r="AA474" s="12">
        <f t="array" aca="1" ref="AA474:AA475" ca="1">(MMULT(MINVERSE('Useful matrices &amp; checks'!$G474:$H475),MMULT('SS Taylor expansion'!I$7:J$8,MMULT(MINVERSE('Useful matrices &amp; checks'!$G474:$H475),'SS Taylor expansion'!I$4:I$5)))-MMULT(MINVERSE('Useful matrices &amp; checks'!$G474:$H475),MMULT('SS Taylor expansion'!I$7:J$8,MMULT(MINVERSE('Useful matrices &amp; checks'!$G474:$H475),MMULT('SS Taylor expansion'!I$7:J$8,MMULT(MINVERSE('Useful matrices &amp; checks'!$G474:$H475),'Useful matrices &amp; checks'!$L474:$L475))))))</f>
        <v>2.1008947409466656</v>
      </c>
      <c r="AB474" s="12">
        <f t="array" aca="1" ref="AB474:AB475" ca="1">(MMULT(MINVERSE('Useful matrices &amp; checks'!$G474:$H475),MMULT('SS Taylor expansion'!K$7:L$8,MMULT(MINVERSE('Useful matrices &amp; checks'!$G474:$H475),'SS Taylor expansion'!K$4:K$5)))-MMULT(MINVERSE('Useful matrices &amp; checks'!$G474:$H475),MMULT('SS Taylor expansion'!K$7:L$8,MMULT(MINVERSE('Useful matrices &amp; checks'!$G474:$H475),MMULT('SS Taylor expansion'!K$7:L$8,MMULT(MINVERSE('Useful matrices &amp; checks'!$G474:$H475),'Useful matrices &amp; checks'!$L474:$L475))))))</f>
        <v>-166.34510244052046</v>
      </c>
      <c r="AC474" s="12">
        <f t="array" aca="1" ref="AC474:AC475" ca="1">(MMULT(MINVERSE('Useful matrices &amp; checks'!$G474:$H475),MMULT('SS Taylor expansion'!M$7:N$8,MMULT(MINVERSE('Useful matrices &amp; checks'!$G474:$H475),'SS Taylor expansion'!M$4:M$5)))-MMULT(MINVERSE('Useful matrices &amp; checks'!$G474:$H475),MMULT('SS Taylor expansion'!M$7:N$8,MMULT(MINVERSE('Useful matrices &amp; checks'!$G474:$H475),MMULT('SS Taylor expansion'!M$7:N$8,MMULT(MINVERSE('Useful matrices &amp; checks'!$G474:$H475),'Useful matrices &amp; checks'!$L474:$L475))))))</f>
        <v>-47.992669847100757</v>
      </c>
      <c r="AD474" s="12"/>
      <c r="AE474" s="12">
        <f t="array" aca="1" ref="AE474:AE475" ca="1">Q472:Q473*(INDEX('Flow probs &amp; rates'!AE$6:AE$5999-'Flow probs &amp; rates'!AE$5:AE$5999,'Useful matrices &amp; checks'!$A472))+X472:X473*(INDEX('Flow probs &amp; rates'!AE$6:AE$5999-'Flow probs &amp; rates'!AE$5:AE$5999,'Useful matrices &amp; checks'!$A472))^2</f>
        <v>4.7573537384844721E-3</v>
      </c>
      <c r="AF474" s="12">
        <f t="array" aca="1" ref="AF474:AF475" ca="1">R472:R473*(INDEX('Flow probs &amp; rates'!AF$6:AF$5999-'Flow probs &amp; rates'!AF$5:AF$5999,'Useful matrices &amp; checks'!$A472))+Y472:Y473*(INDEX('Flow probs &amp; rates'!AF$6:AF$5999-'Flow probs &amp; rates'!AF$5:AF$5999,'Useful matrices &amp; checks'!$A472))^2</f>
        <v>8.6590280634764854E-3</v>
      </c>
      <c r="AG474" s="12">
        <f t="array" aca="1" ref="AG474:AG475" ca="1">S472:S473*(INDEX('Flow probs &amp; rates'!AG$6:AG$5999-'Flow probs &amp; rates'!AG$5:AG$5999,'Useful matrices &amp; checks'!$A472))+Z472:Z473*(INDEX('Flow probs &amp; rates'!AG$6:AG$5999-'Flow probs &amp; rates'!AG$5:AG$5999,'Useful matrices &amp; checks'!$A472))^2</f>
        <v>-6.292788671445386E-3</v>
      </c>
      <c r="AH474" s="12">
        <f t="array" aca="1" ref="AH474:AH475" ca="1">T472:T473*(INDEX('Flow probs &amp; rates'!AI$6:AI$5999-'Flow probs &amp; rates'!AI$5:AI$5999,'Useful matrices &amp; checks'!$A472))+AA472:AA473*(INDEX('Flow probs &amp; rates'!AI$6:AI$5999-'Flow probs &amp; rates'!AI$5:AI$5999,'Useful matrices &amp; checks'!$A472))^2</f>
        <v>2.9722546497498838E-3</v>
      </c>
      <c r="AI474" s="12">
        <f t="array" aca="1" ref="AI474:AI475" ca="1">U472:U473*(INDEX('Flow probs &amp; rates'!AJ$6:AJ$5999-'Flow probs &amp; rates'!AJ$5:AJ$5999,'Useful matrices &amp; checks'!$A472))+AB472:AB473*(INDEX('Flow probs &amp; rates'!AJ$6:AJ$5999-'Flow probs &amp; rates'!AJ$5:AJ$5999,'Useful matrices &amp; checks'!$A472))^2</f>
        <v>1.4186352721541076E-2</v>
      </c>
      <c r="AJ474" s="12">
        <f t="array" aca="1" ref="AJ474:AJ475" ca="1">V472:V473*(INDEX('Flow probs &amp; rates'!AK$6:AK$5999-'Flow probs &amp; rates'!AK$5:AK$5999,'Useful matrices &amp; checks'!$A472))+AC472:AC473*(INDEX('Flow probs &amp; rates'!AK$6:AK$5999-'Flow probs &amp; rates'!AK$5:AK$5999,'Useful matrices &amp; checks'!$A472))^2</f>
        <v>7.5797045483772347E-3</v>
      </c>
      <c r="AK474" s="12"/>
      <c r="AL474" s="12"/>
      <c r="AM474" s="12">
        <f ca="1">'Useful matrices &amp; checks'!AO474</f>
        <v>3.1285667307307308E-2</v>
      </c>
      <c r="AN474" s="12">
        <f t="shared" ca="1" si="16"/>
        <v>3.1861905050183763E-2</v>
      </c>
      <c r="AO474" s="12">
        <f t="shared" ca="1" si="17"/>
        <v>-5.7623774287645507E-4</v>
      </c>
    </row>
    <row r="475" spans="1:41" x14ac:dyDescent="0.35">
      <c r="Q475" s="12">
        <f ca="1"/>
        <v>1.9626319466989088</v>
      </c>
      <c r="R475" s="12">
        <f ca="1"/>
        <v>0.26616768667774643</v>
      </c>
      <c r="S475" s="12">
        <f ca="1"/>
        <v>-0.24673082484269745</v>
      </c>
      <c r="T475" s="12">
        <f ca="1"/>
        <v>-0.21326975080335397</v>
      </c>
      <c r="U475" s="12">
        <f ca="1"/>
        <v>-0.18144620473422496</v>
      </c>
      <c r="V475" s="12">
        <f ca="1"/>
        <v>1.1564777275942379</v>
      </c>
      <c r="W475" s="12"/>
      <c r="X475" s="12">
        <f ca="1"/>
        <v>-22.358131358630047</v>
      </c>
      <c r="Y475" s="12">
        <f ca="1"/>
        <v>-5.6541449544639981</v>
      </c>
      <c r="Z475" s="12">
        <f ca="1"/>
        <v>0.87522497439939562</v>
      </c>
      <c r="AA475" s="12">
        <f ca="1"/>
        <v>0.65393021336288648</v>
      </c>
      <c r="AB475" s="12">
        <f ca="1"/>
        <v>3.7671348614265892</v>
      </c>
      <c r="AC475" s="12">
        <f ca="1"/>
        <v>-14.938328999208956</v>
      </c>
      <c r="AD475" s="12"/>
      <c r="AE475" s="12">
        <f ca="1"/>
        <v>-1.3960501965182305E-3</v>
      </c>
      <c r="AF475" s="12">
        <f ca="1"/>
        <v>-1.1793268437414243E-4</v>
      </c>
      <c r="AG475" s="12">
        <f ca="1"/>
        <v>1.8466251080622056E-3</v>
      </c>
      <c r="AH475" s="12">
        <f ca="1"/>
        <v>8.6344355056020407E-4</v>
      </c>
      <c r="AI475" s="12">
        <f ca="1"/>
        <v>-1.9321275386397806E-4</v>
      </c>
      <c r="AJ475" s="12">
        <f ca="1"/>
        <v>2.2019132876111075E-3</v>
      </c>
      <c r="AK475" s="12"/>
      <c r="AL475" s="12"/>
      <c r="AM475" s="12">
        <f ca="1">'Useful matrices &amp; checks'!AO475</f>
        <v>3.0683012310684377E-3</v>
      </c>
      <c r="AN475" s="12">
        <f t="shared" ca="1" si="16"/>
        <v>3.2047863114771659E-3</v>
      </c>
      <c r="AO475" s="12">
        <f t="shared" ca="1" si="17"/>
        <v>-1.3648508040872828E-4</v>
      </c>
    </row>
    <row r="476" spans="1:41" x14ac:dyDescent="0.35">
      <c r="A476">
        <v>237</v>
      </c>
      <c r="P476" s="56" t="str">
        <f>INDEX('Flow probs &amp; rates'!$A$5:$A$5999,$A476)</f>
        <v>2010,1</v>
      </c>
      <c r="Q476" s="12">
        <f t="array" aca="1" ref="Q476:Q477" ca="1">-1*(MMULT(MINVERSE('Useful matrices &amp; checks'!$G476:$H477),'SS Taylor expansion'!C$4:C$5)-MMULT(MINVERSE('Useful matrices &amp; checks'!$G476:$H477),MMULT('SS Taylor expansion'!C$7:D$8,MMULT(MINVERSE('Useful matrices &amp; checks'!$G476:$H477),'Useful matrices &amp; checks'!$L476:$L477))))</f>
        <v>-6.5180399639311002</v>
      </c>
      <c r="R476" s="12">
        <f t="array" aca="1" ref="R476:R477" ca="1">-1*(MMULT(MINVERSE('Useful matrices &amp; checks'!$G476:$H477),'SS Taylor expansion'!E$4:E$5)-MMULT(MINVERSE('Useful matrices &amp; checks'!$G476:$H477),MMULT('SS Taylor expansion'!E$7:F$8,MMULT(MINVERSE('Useful matrices &amp; checks'!$G476:$H477),'Useful matrices &amp; checks'!$L476:$L477))))</f>
        <v>-12.359090442762987</v>
      </c>
      <c r="S476" s="12">
        <f t="array" aca="1" ref="S476:S477" ca="1">-1*(MMULT(MINVERSE('Useful matrices &amp; checks'!$G476:$H477),'SS Taylor expansion'!G$4:G$5)-MMULT(MINVERSE('Useful matrices &amp; checks'!$G476:$H477),MMULT('SS Taylor expansion'!G$7:H$8,MMULT(MINVERSE('Useful matrices &amp; checks'!$G476:$H477),'Useful matrices &amp; checks'!$L476:$L477))))</f>
        <v>0.69169583611001906</v>
      </c>
      <c r="T476" s="12">
        <f t="array" aca="1" ref="T476:T477" ca="1">-1*(MMULT(MINVERSE('Useful matrices &amp; checks'!$G476:$H477),'SS Taylor expansion'!I$4:I$5)-MMULT(MINVERSE('Useful matrices &amp; checks'!$G476:$H477),MMULT('SS Taylor expansion'!I$7:J$8,MMULT(MINVERSE('Useful matrices &amp; checks'!$G476:$H477),'Useful matrices &amp; checks'!$L476:$L477))))</f>
        <v>-0.61985356289220161</v>
      </c>
      <c r="U476" s="12">
        <f t="array" aca="1" ref="U476:U477" ca="1">-1*(MMULT(MINVERSE('Useful matrices &amp; checks'!$G476:$H477),'SS Taylor expansion'!K$4:K$5)-MMULT(MINVERSE('Useful matrices &amp; checks'!$G476:$H477),MMULT('SS Taylor expansion'!K$7:L$8,MMULT(MINVERSE('Useful matrices &amp; checks'!$G476:$H477),'Useful matrices &amp; checks'!$L476:$L477))))</f>
        <v>7.2957119744030177</v>
      </c>
      <c r="V476" s="12">
        <f t="array" aca="1" ref="V476:V477" ca="1">-1*(MMULT(MINVERSE('Useful matrices &amp; checks'!$G476:$H477),'SS Taylor expansion'!M$4:M$5)-MMULT(MINVERSE('Useful matrices &amp; checks'!$G476:$H477),MMULT('SS Taylor expansion'!M$7:N$8,MMULT(MINVERSE('Useful matrices &amp; checks'!$G476:$H477),'Useful matrices &amp; checks'!$L476:$L477))))</f>
        <v>3.4480386820423163</v>
      </c>
      <c r="W476" s="12"/>
      <c r="X476" s="12">
        <f t="array" aca="1" ref="X476:X477" ca="1">(MMULT(MINVERSE('Useful matrices &amp; checks'!$G476:$H477),MMULT('SS Taylor expansion'!C$7:D$8,MMULT(MINVERSE('Useful matrices &amp; checks'!$G476:$H477),'SS Taylor expansion'!C$4:C$5)))-MMULT(MINVERSE('Useful matrices &amp; checks'!$G476:$H477),MMULT('SS Taylor expansion'!C$7:D$8,MMULT(MINVERSE('Useful matrices &amp; checks'!$G476:$H477),MMULT('SS Taylor expansion'!C$7:D$8,MMULT(MINVERSE('Useful matrices &amp; checks'!$G476:$H477),'Useful matrices &amp; checks'!$L476:$L477))))))</f>
        <v>72.072634361810188</v>
      </c>
      <c r="Y476" s="12">
        <f t="array" aca="1" ref="Y476:Y477" ca="1">(MMULT(MINVERSE('Useful matrices &amp; checks'!$G476:$H477),MMULT('SS Taylor expansion'!E$7:F$8,MMULT(MINVERSE('Useful matrices &amp; checks'!$G476:$H477),'SS Taylor expansion'!E$4:E$5)))-MMULT(MINVERSE('Useful matrices &amp; checks'!$G476:$H477),MMULT('SS Taylor expansion'!E$7:F$8,MMULT(MINVERSE('Useful matrices &amp; checks'!$G476:$H477),MMULT('SS Taylor expansion'!E$7:F$8,MMULT(MINVERSE('Useful matrices &amp; checks'!$G476:$H477),'Useful matrices &amp; checks'!$L476:$L477))))))</f>
        <v>259.12503835081111</v>
      </c>
      <c r="Z476" s="12">
        <f t="array" aca="1" ref="Z476:Z477" ca="1">(MMULT(MINVERSE('Useful matrices &amp; checks'!$G476:$H477),MMULT('SS Taylor expansion'!G$7:H$8,MMULT(MINVERSE('Useful matrices &amp; checks'!$G476:$H477),'SS Taylor expansion'!G$4:G$5)))-MMULT(MINVERSE('Useful matrices &amp; checks'!$G476:$H477),MMULT('SS Taylor expansion'!G$7:H$8,MMULT(MINVERSE('Useful matrices &amp; checks'!$G476:$H477),MMULT('SS Taylor expansion'!G$7:H$8,MMULT(MINVERSE('Useful matrices &amp; checks'!$G476:$H477),'Useful matrices &amp; checks'!$L476:$L477))))))</f>
        <v>-2.3602316867859647</v>
      </c>
      <c r="AA476" s="12">
        <f t="array" aca="1" ref="AA476:AA477" ca="1">(MMULT(MINVERSE('Useful matrices &amp; checks'!$G476:$H477),MMULT('SS Taylor expansion'!I$7:J$8,MMULT(MINVERSE('Useful matrices &amp; checks'!$G476:$H477),'SS Taylor expansion'!I$4:I$5)))-MMULT(MINVERSE('Useful matrices &amp; checks'!$G476:$H477),MMULT('SS Taylor expansion'!I$7:J$8,MMULT(MINVERSE('Useful matrices &amp; checks'!$G476:$H477),MMULT('SS Taylor expansion'!I$7:J$8,MMULT(MINVERSE('Useful matrices &amp; checks'!$G476:$H477),'Useful matrices &amp; checks'!$L476:$L477))))))</f>
        <v>1.7592785540253002</v>
      </c>
      <c r="AB476" s="12">
        <f t="array" aca="1" ref="AB476:AB477" ca="1">(MMULT(MINVERSE('Useful matrices &amp; checks'!$G476:$H477),MMULT('SS Taylor expansion'!K$7:L$8,MMULT(MINVERSE('Useful matrices &amp; checks'!$G476:$H477),'SS Taylor expansion'!K$4:K$5)))-MMULT(MINVERSE('Useful matrices &amp; checks'!$G476:$H477),MMULT('SS Taylor expansion'!K$7:L$8,MMULT(MINVERSE('Useful matrices &amp; checks'!$G476:$H477),MMULT('SS Taylor expansion'!K$7:L$8,MMULT(MINVERSE('Useful matrices &amp; checks'!$G476:$H477),'Useful matrices &amp; checks'!$L476:$L477))))))</f>
        <v>-148.77655863707565</v>
      </c>
      <c r="AC476" s="12">
        <f t="array" aca="1" ref="AC476:AC477" ca="1">(MMULT(MINVERSE('Useful matrices &amp; checks'!$G476:$H477),MMULT('SS Taylor expansion'!M$7:N$8,MMULT(MINVERSE('Useful matrices &amp; checks'!$G476:$H477),'SS Taylor expansion'!M$4:M$5)))-MMULT(MINVERSE('Useful matrices &amp; checks'!$G476:$H477),MMULT('SS Taylor expansion'!M$7:N$8,MMULT(MINVERSE('Useful matrices &amp; checks'!$G476:$H477),MMULT('SS Taylor expansion'!M$7:N$8,MMULT(MINVERSE('Useful matrices &amp; checks'!$G476:$H477),'Useful matrices &amp; checks'!$L476:$L477))))))</f>
        <v>-43.952697779529586</v>
      </c>
      <c r="AD476" s="12"/>
      <c r="AE476" s="12">
        <f t="array" aca="1" ref="AE476:AE477" ca="1">Q474:Q475*(INDEX('Flow probs &amp; rates'!AE$6:AE$5999-'Flow probs &amp; rates'!AE$5:AE$5999,'Useful matrices &amp; checks'!$A474))+X474:X475*(INDEX('Flow probs &amp; rates'!AE$6:AE$5999-'Flow probs &amp; rates'!AE$5:AE$5999,'Useful matrices &amp; checks'!$A474))^2</f>
        <v>1.0055386485169763E-2</v>
      </c>
      <c r="AF476" s="12">
        <f t="array" aca="1" ref="AF476:AF477" ca="1">R474:R475*(INDEX('Flow probs &amp; rates'!AF$6:AF$5999-'Flow probs &amp; rates'!AF$5:AF$5999,'Useful matrices &amp; checks'!$A474))+Y474:Y475*(INDEX('Flow probs &amp; rates'!AF$6:AF$5999-'Flow probs &amp; rates'!AF$5:AF$5999,'Useful matrices &amp; checks'!$A474))^2</f>
        <v>5.4826994512240856E-3</v>
      </c>
      <c r="AG476" s="12">
        <f t="array" aca="1" ref="AG476:AG477" ca="1">S474:S475*(INDEX('Flow probs &amp; rates'!AG$6:AG$5999-'Flow probs &amp; rates'!AG$5:AG$5999,'Useful matrices &amp; checks'!$A474))+Z474:Z475*(INDEX('Flow probs &amp; rates'!AG$6:AG$5999-'Flow probs &amp; rates'!AG$5:AG$5999,'Useful matrices &amp; checks'!$A474))^2</f>
        <v>9.6024623309095558E-3</v>
      </c>
      <c r="AH476" s="12">
        <f t="array" aca="1" ref="AH476:AH477" ca="1">T474:T475*(INDEX('Flow probs &amp; rates'!AI$6:AI$5999-'Flow probs &amp; rates'!AI$5:AI$5999,'Useful matrices &amp; checks'!$A474))+AA474:AA475*(INDEX('Flow probs &amp; rates'!AI$6:AI$5999-'Flow probs &amp; rates'!AI$5:AI$5999,'Useful matrices &amp; checks'!$A474))^2</f>
        <v>-3.0646861566922109E-3</v>
      </c>
      <c r="AI476" s="12">
        <f t="array" aca="1" ref="AI476:AI477" ca="1">U474:U475*(INDEX('Flow probs &amp; rates'!AJ$6:AJ$5999-'Flow probs &amp; rates'!AJ$5:AJ$5999,'Useful matrices &amp; checks'!$A474))+AB474:AB475*(INDEX('Flow probs &amp; rates'!AJ$6:AJ$5999-'Flow probs &amp; rates'!AJ$5:AJ$5999,'Useful matrices &amp; checks'!$A474))^2</f>
        <v>1.3002223579128565E-2</v>
      </c>
      <c r="AJ476" s="12">
        <f t="array" aca="1" ref="AJ476:AJ477" ca="1">V474:V475*(INDEX('Flow probs &amp; rates'!AK$6:AK$5999-'Flow probs &amp; rates'!AK$5:AK$5999,'Useful matrices &amp; checks'!$A474))+AC474:AC475*(INDEX('Flow probs &amp; rates'!AK$6:AK$5999-'Flow probs &amp; rates'!AK$5:AK$5999,'Useful matrices &amp; checks'!$A474))^2</f>
        <v>1.3034645789515875E-3</v>
      </c>
      <c r="AK476" s="12"/>
      <c r="AL476" s="12"/>
      <c r="AM476" s="12">
        <f ca="1">'Useful matrices &amp; checks'!AO476</f>
        <v>3.619568113574001E-2</v>
      </c>
      <c r="AN476" s="12">
        <f t="shared" ca="1" si="16"/>
        <v>3.6381550268691346E-2</v>
      </c>
      <c r="AO476" s="12">
        <f t="shared" ca="1" si="17"/>
        <v>-1.8586913295133567E-4</v>
      </c>
    </row>
    <row r="477" spans="1:41" x14ac:dyDescent="0.35">
      <c r="P477" s="56"/>
      <c r="Q477" s="12">
        <f ca="1"/>
        <v>2.0114216328904102</v>
      </c>
      <c r="R477" s="12">
        <f ca="1"/>
        <v>0.33837075520620336</v>
      </c>
      <c r="S477" s="12">
        <f ca="1"/>
        <v>-0.2134525065557912</v>
      </c>
      <c r="T477" s="12">
        <f ca="1"/>
        <v>-0.17754452751106384</v>
      </c>
      <c r="U477" s="12">
        <f ca="1"/>
        <v>-0.19974411401700198</v>
      </c>
      <c r="V477" s="12">
        <f ca="1"/>
        <v>0.98762100484939586</v>
      </c>
      <c r="W477" s="12"/>
      <c r="X477" s="12">
        <f ca="1"/>
        <v>-22.24111185217614</v>
      </c>
      <c r="Y477" s="12">
        <f ca="1"/>
        <v>-7.0944002979557954</v>
      </c>
      <c r="Z477" s="12">
        <f ca="1"/>
        <v>0.72835102265489826</v>
      </c>
      <c r="AA477" s="12">
        <f ca="1"/>
        <v>0.50390979149552817</v>
      </c>
      <c r="AB477" s="12">
        <f ca="1"/>
        <v>4.0732476824364889</v>
      </c>
      <c r="AC477" s="12">
        <f ca="1"/>
        <v>-12.58936211270964</v>
      </c>
      <c r="AD477" s="12"/>
      <c r="AE477" s="12">
        <f ca="1"/>
        <v>-3.1311106767617177E-3</v>
      </c>
      <c r="AF477" s="12">
        <f ca="1"/>
        <v>-1.2416396956932291E-4</v>
      </c>
      <c r="AG477" s="12">
        <f ca="1"/>
        <v>-2.9900762513560926E-3</v>
      </c>
      <c r="AH477" s="12">
        <f ca="1"/>
        <v>-9.5392255179475415E-4</v>
      </c>
      <c r="AI477" s="12">
        <f ca="1"/>
        <v>-2.9445489528921991E-4</v>
      </c>
      <c r="AJ477" s="12">
        <f ca="1"/>
        <v>4.0571993142345428E-4</v>
      </c>
      <c r="AK477" s="12"/>
      <c r="AL477" s="12"/>
      <c r="AM477" s="12">
        <f ca="1">'Useful matrices &amp; checks'!AO477</f>
        <v>-6.9998373861538399E-3</v>
      </c>
      <c r="AN477" s="12">
        <f t="shared" ca="1" si="16"/>
        <v>-7.0880084133476528E-3</v>
      </c>
      <c r="AO477" s="12">
        <f t="shared" ca="1" si="17"/>
        <v>8.8171027193812909E-5</v>
      </c>
    </row>
    <row r="478" spans="1:41" x14ac:dyDescent="0.35">
      <c r="A478">
        <v>238</v>
      </c>
      <c r="P478" s="56" t="str">
        <f>INDEX('Flow probs &amp; rates'!$A$5:$A$5999,$A478)</f>
        <v>2010,2</v>
      </c>
      <c r="Q478" s="12">
        <f t="array" aca="1" ref="Q478:Q479" ca="1">-1*(MMULT(MINVERSE('Useful matrices &amp; checks'!$G478:$H479),'SS Taylor expansion'!C$4:C$5)-MMULT(MINVERSE('Useful matrices &amp; checks'!$G478:$H479),MMULT('SS Taylor expansion'!C$7:D$8,MMULT(MINVERSE('Useful matrices &amp; checks'!$G478:$H479),'Useful matrices &amp; checks'!$L478:$L479))))</f>
        <v>-6.0372402438116382</v>
      </c>
      <c r="R478" s="12">
        <f t="array" aca="1" ref="R478:R479" ca="1">-1*(MMULT(MINVERSE('Useful matrices &amp; checks'!$G478:$H479),'SS Taylor expansion'!E$4:E$5)-MMULT(MINVERSE('Useful matrices &amp; checks'!$G478:$H479),MMULT('SS Taylor expansion'!E$7:F$8,MMULT(MINVERSE('Useful matrices &amp; checks'!$G478:$H479),'Useful matrices &amp; checks'!$L478:$L479))))</f>
        <v>-10.769701979514382</v>
      </c>
      <c r="S478" s="12">
        <f t="array" aca="1" ref="S478:S479" ca="1">-1*(MMULT(MINVERSE('Useful matrices &amp; checks'!$G478:$H479),'SS Taylor expansion'!G$4:G$5)-MMULT(MINVERSE('Useful matrices &amp; checks'!$G478:$H479),MMULT('SS Taylor expansion'!G$7:H$8,MMULT(MINVERSE('Useful matrices &amp; checks'!$G478:$H479),'Useful matrices &amp; checks'!$L478:$L479))))</f>
        <v>0.74714533862738775</v>
      </c>
      <c r="T478" s="12">
        <f t="array" aca="1" ref="T478:T479" ca="1">-1*(MMULT(MINVERSE('Useful matrices &amp; checks'!$G478:$H479),'SS Taylor expansion'!I$4:I$5)-MMULT(MINVERSE('Useful matrices &amp; checks'!$G478:$H479),MMULT('SS Taylor expansion'!I$7:J$8,MMULT(MINVERSE('Useful matrices &amp; checks'!$G478:$H479),'Useful matrices &amp; checks'!$L478:$L479))))</f>
        <v>-0.58567103233751971</v>
      </c>
      <c r="U478" s="12">
        <f t="array" aca="1" ref="U478:U479" ca="1">-1*(MMULT(MINVERSE('Useful matrices &amp; checks'!$G478:$H479),'SS Taylor expansion'!K$4:K$5)-MMULT(MINVERSE('Useful matrices &amp; checks'!$G478:$H479),MMULT('SS Taylor expansion'!K$7:L$8,MMULT(MINVERSE('Useful matrices &amp; checks'!$G478:$H479),'Useful matrices &amp; checks'!$L478:$L479))))</f>
        <v>8.9243022321164673</v>
      </c>
      <c r="V478" s="12">
        <f t="array" aca="1" ref="V478:V479" ca="1">-1*(MMULT(MINVERSE('Useful matrices &amp; checks'!$G478:$H479),'SS Taylor expansion'!M$4:M$5)-MMULT(MINVERSE('Useful matrices &amp; checks'!$G478:$H479),MMULT('SS Taylor expansion'!M$7:N$8,MMULT(MINVERSE('Useful matrices &amp; checks'!$G478:$H479),'Useful matrices &amp; checks'!$L478:$L479))))</f>
        <v>3.9215494459988891</v>
      </c>
      <c r="W478" s="12"/>
      <c r="X478" s="12">
        <f t="array" aca="1" ref="X478:X479" ca="1">(MMULT(MINVERSE('Useful matrices &amp; checks'!$G478:$H479),MMULT('SS Taylor expansion'!C$7:D$8,MMULT(MINVERSE('Useful matrices &amp; checks'!$G478:$H479),'SS Taylor expansion'!C$4:C$5)))-MMULT(MINVERSE('Useful matrices &amp; checks'!$G478:$H479),MMULT('SS Taylor expansion'!C$7:D$8,MMULT(MINVERSE('Useful matrices &amp; checks'!$G478:$H479),MMULT('SS Taylor expansion'!C$7:D$8,MMULT(MINVERSE('Useful matrices &amp; checks'!$G478:$H479),'Useful matrices &amp; checks'!$L478:$L479))))))</f>
        <v>71.161786118026185</v>
      </c>
      <c r="Y478" s="12">
        <f t="array" aca="1" ref="Y478:Y479" ca="1">(MMULT(MINVERSE('Useful matrices &amp; checks'!$G478:$H479),MMULT('SS Taylor expansion'!E$7:F$8,MMULT(MINVERSE('Useful matrices &amp; checks'!$G478:$H479),'SS Taylor expansion'!E$4:E$5)))-MMULT(MINVERSE('Useful matrices &amp; checks'!$G478:$H479),MMULT('SS Taylor expansion'!E$7:F$8,MMULT(MINVERSE('Useful matrices &amp; checks'!$G478:$H479),MMULT('SS Taylor expansion'!E$7:F$8,MMULT(MINVERSE('Useful matrices &amp; checks'!$G478:$H479),'Useful matrices &amp; checks'!$L478:$L479))))))</f>
        <v>226.45259125127527</v>
      </c>
      <c r="Z478" s="12">
        <f t="array" aca="1" ref="Z478:Z479" ca="1">(MMULT(MINVERSE('Useful matrices &amp; checks'!$G478:$H479),MMULT('SS Taylor expansion'!G$7:H$8,MMULT(MINVERSE('Useful matrices &amp; checks'!$G478:$H479),'SS Taylor expansion'!G$4:G$5)))-MMULT(MINVERSE('Useful matrices &amp; checks'!$G478:$H479),MMULT('SS Taylor expansion'!G$7:H$8,MMULT(MINVERSE('Useful matrices &amp; checks'!$G478:$H479),MMULT('SS Taylor expansion'!G$7:H$8,MMULT(MINVERSE('Useful matrices &amp; checks'!$G478:$H479),'Useful matrices &amp; checks'!$L478:$L479))))))</f>
        <v>-2.4650004316138823</v>
      </c>
      <c r="AA478" s="12">
        <f t="array" aca="1" ref="AA478:AA479" ca="1">(MMULT(MINVERSE('Useful matrices &amp; checks'!$G478:$H479),MMULT('SS Taylor expansion'!I$7:J$8,MMULT(MINVERSE('Useful matrices &amp; checks'!$G478:$H479),'SS Taylor expansion'!I$4:I$5)))-MMULT(MINVERSE('Useful matrices &amp; checks'!$G478:$H479),MMULT('SS Taylor expansion'!I$7:J$8,MMULT(MINVERSE('Useful matrices &amp; checks'!$G478:$H479),MMULT('SS Taylor expansion'!I$7:J$8,MMULT(MINVERSE('Useful matrices &amp; checks'!$G478:$H479),'Useful matrices &amp; checks'!$L478:$L479))))))</f>
        <v>1.7370105017926176</v>
      </c>
      <c r="AB478" s="12">
        <f t="array" aca="1" ref="AB478:AB479" ca="1">(MMULT(MINVERSE('Useful matrices &amp; checks'!$G478:$H479),MMULT('SS Taylor expansion'!K$7:L$8,MMULT(MINVERSE('Useful matrices &amp; checks'!$G478:$H479),'SS Taylor expansion'!K$4:K$5)))-MMULT(MINVERSE('Useful matrices &amp; checks'!$G478:$H479),MMULT('SS Taylor expansion'!K$7:L$8,MMULT(MINVERSE('Useful matrices &amp; checks'!$G478:$H479),MMULT('SS Taylor expansion'!K$7:L$8,MMULT(MINVERSE('Useful matrices &amp; checks'!$G478:$H479),'Useful matrices &amp; checks'!$L478:$L479))))))</f>
        <v>-184.67453497265433</v>
      </c>
      <c r="AC478" s="12">
        <f t="array" aca="1" ref="AC478:AC479" ca="1">(MMULT(MINVERSE('Useful matrices &amp; checks'!$G478:$H479),MMULT('SS Taylor expansion'!M$7:N$8,MMULT(MINVERSE('Useful matrices &amp; checks'!$G478:$H479),'SS Taylor expansion'!M$4:M$5)))-MMULT(MINVERSE('Useful matrices &amp; checks'!$G478:$H479),MMULT('SS Taylor expansion'!M$7:N$8,MMULT(MINVERSE('Useful matrices &amp; checks'!$G478:$H479),MMULT('SS Taylor expansion'!M$7:N$8,MMULT(MINVERSE('Useful matrices &amp; checks'!$G478:$H479),'Useful matrices &amp; checks'!$L478:$L479))))))</f>
        <v>-47.86458517272699</v>
      </c>
      <c r="AD478" s="12"/>
      <c r="AE478" s="12">
        <f t="array" aca="1" ref="AE478:AE479" ca="1">Q476:Q477*(INDEX('Flow probs &amp; rates'!AE$6:AE$5999-'Flow probs &amp; rates'!AE$5:AE$5999,'Useful matrices &amp; checks'!$A476))+X476:X477*(INDEX('Flow probs &amp; rates'!AE$6:AE$5999-'Flow probs &amp; rates'!AE$5:AE$5999,'Useful matrices &amp; checks'!$A476))^2</f>
        <v>-8.8476041649208845E-3</v>
      </c>
      <c r="AF478" s="12">
        <f t="array" aca="1" ref="AF478:AF479" ca="1">R476:R477*(INDEX('Flow probs &amp; rates'!AF$6:AF$5999-'Flow probs &amp; rates'!AF$5:AF$5999,'Useful matrices &amp; checks'!$A476))+Y476:Y477*(INDEX('Flow probs &amp; rates'!AF$6:AF$5999-'Flow probs &amp; rates'!AF$5:AF$5999,'Useful matrices &amp; checks'!$A476))^2</f>
        <v>-2.7041512511357398E-2</v>
      </c>
      <c r="AG478" s="12">
        <f t="array" aca="1" ref="AG478:AG479" ca="1">S476:S477*(INDEX('Flow probs &amp; rates'!AG$6:AG$5999-'Flow probs &amp; rates'!AG$5:AG$5999,'Useful matrices &amp; checks'!$A476))+Z476:Z477*(INDEX('Flow probs &amp; rates'!AG$6:AG$5999-'Flow probs &amp; rates'!AG$5:AG$5999,'Useful matrices &amp; checks'!$A476))^2</f>
        <v>-9.1602981037206752E-3</v>
      </c>
      <c r="AH478" s="12">
        <f t="array" aca="1" ref="AH478:AH479" ca="1">T476:T477*(INDEX('Flow probs &amp; rates'!AI$6:AI$5999-'Flow probs &amp; rates'!AI$5:AI$5999,'Useful matrices &amp; checks'!$A476))+AA476:AA477*(INDEX('Flow probs &amp; rates'!AI$6:AI$5999-'Flow probs &amp; rates'!AI$5:AI$5999,'Useful matrices &amp; checks'!$A476))^2</f>
        <v>-8.7502306767823085E-3</v>
      </c>
      <c r="AI478" s="12">
        <f t="array" aca="1" ref="AI478:AI479" ca="1">U476:U477*(INDEX('Flow probs &amp; rates'!AJ$6:AJ$5999-'Flow probs &amp; rates'!AJ$5:AJ$5999,'Useful matrices &amp; checks'!$A476))+AB476:AB477*(INDEX('Flow probs &amp; rates'!AJ$6:AJ$5999-'Flow probs &amp; rates'!AJ$5:AJ$5999,'Useful matrices &amp; checks'!$A476))^2</f>
        <v>-1.4333390360637407E-2</v>
      </c>
      <c r="AJ478" s="12">
        <f t="array" aca="1" ref="AJ478:AJ479" ca="1">V476:V477*(INDEX('Flow probs &amp; rates'!AK$6:AK$5999-'Flow probs &amp; rates'!AK$5:AK$5999,'Useful matrices &amp; checks'!$A476))+AC476:AC477*(INDEX('Flow probs &amp; rates'!AK$6:AK$5999-'Flow probs &amp; rates'!AK$5:AK$5999,'Useful matrices &amp; checks'!$A476))^2</f>
        <v>-8.2801826064232541E-3</v>
      </c>
      <c r="AK478" s="12"/>
      <c r="AL478" s="12"/>
      <c r="AM478" s="12">
        <f ca="1">'Useful matrices &amp; checks'!AO478</f>
        <v>-7.728382611839768E-2</v>
      </c>
      <c r="AN478" s="12">
        <f t="shared" ca="1" si="16"/>
        <v>-7.6413218423841925E-2</v>
      </c>
      <c r="AO478" s="12">
        <f t="shared" ca="1" si="17"/>
        <v>-8.706076945557556E-4</v>
      </c>
    </row>
    <row r="479" spans="1:41" x14ac:dyDescent="0.35">
      <c r="Q479" s="12">
        <f ca="1"/>
        <v>1.6898259885412579</v>
      </c>
      <c r="R479" s="12">
        <f ca="1"/>
        <v>0.17075252661685172</v>
      </c>
      <c r="S479" s="12">
        <f ca="1"/>
        <v>-0.20912628277865331</v>
      </c>
      <c r="T479" s="12">
        <f ca="1"/>
        <v>-0.18799461513441798</v>
      </c>
      <c r="U479" s="12">
        <f ca="1"/>
        <v>-0.14149390181129307</v>
      </c>
      <c r="V479" s="12">
        <f ca="1"/>
        <v>1.2587786284883022</v>
      </c>
      <c r="W479" s="12"/>
      <c r="X479" s="12">
        <f ca="1"/>
        <v>-19.918212745718755</v>
      </c>
      <c r="Y479" s="12">
        <f ca="1"/>
        <v>-3.5903827411974478</v>
      </c>
      <c r="Z479" s="12">
        <f ca="1"/>
        <v>0.68995461881382725</v>
      </c>
      <c r="AA479" s="12">
        <f ca="1"/>
        <v>0.55756320995701358</v>
      </c>
      <c r="AB479" s="12">
        <f ca="1"/>
        <v>2.9279959193257783</v>
      </c>
      <c r="AC479" s="12">
        <f ca="1"/>
        <v>-15.364058953371124</v>
      </c>
      <c r="AD479" s="12"/>
      <c r="AE479" s="12">
        <f ca="1"/>
        <v>2.7303088835067589E-3</v>
      </c>
      <c r="AF479" s="12">
        <f ca="1"/>
        <v>7.403503561011583E-4</v>
      </c>
      <c r="AG479" s="12">
        <f ca="1"/>
        <v>2.82680405022192E-3</v>
      </c>
      <c r="AH479" s="12">
        <f ca="1"/>
        <v>-2.5063267586513966E-3</v>
      </c>
      <c r="AI479" s="12">
        <f ca="1"/>
        <v>3.9242370977503197E-4</v>
      </c>
      <c r="AJ479" s="12">
        <f ca="1"/>
        <v>-2.3716909873089014E-3</v>
      </c>
      <c r="AK479" s="12"/>
      <c r="AL479" s="12"/>
      <c r="AM479" s="12">
        <f ca="1">'Useful matrices &amp; checks'!AO479</f>
        <v>8.3152611404385679E-4</v>
      </c>
      <c r="AN479" s="12">
        <f t="shared" ca="1" si="16"/>
        <v>1.8118692536445704E-3</v>
      </c>
      <c r="AO479" s="12">
        <f t="shared" ca="1" si="17"/>
        <v>-9.8034313960071364E-4</v>
      </c>
    </row>
    <row r="480" spans="1:41" x14ac:dyDescent="0.35">
      <c r="A480">
        <v>239</v>
      </c>
      <c r="P480" s="56" t="str">
        <f>INDEX('Flow probs &amp; rates'!$A$5:$A$5999,$A480)</f>
        <v>2010,3</v>
      </c>
      <c r="Q480" s="12">
        <f t="array" aca="1" ref="Q480:Q481" ca="1">-1*(MMULT(MINVERSE('Useful matrices &amp; checks'!$G480:$H481),'SS Taylor expansion'!C$4:C$5)-MMULT(MINVERSE('Useful matrices &amp; checks'!$G480:$H481),MMULT('SS Taylor expansion'!C$7:D$8,MMULT(MINVERSE('Useful matrices &amp; checks'!$G480:$H481),'Useful matrices &amp; checks'!$L480:$L481))))</f>
        <v>-6.3934924451123871</v>
      </c>
      <c r="R480" s="12">
        <f t="array" aca="1" ref="R480:R481" ca="1">-1*(MMULT(MINVERSE('Useful matrices &amp; checks'!$G480:$H481),'SS Taylor expansion'!E$4:E$5)-MMULT(MINVERSE('Useful matrices &amp; checks'!$G480:$H481),MMULT('SS Taylor expansion'!E$7:F$8,MMULT(MINVERSE('Useful matrices &amp; checks'!$G480:$H481),'Useful matrices &amp; checks'!$L480:$L481))))</f>
        <v>-12.168440736441864</v>
      </c>
      <c r="S480" s="12">
        <f t="array" aca="1" ref="S480:S481" ca="1">-1*(MMULT(MINVERSE('Useful matrices &amp; checks'!$G480:$H481),'SS Taylor expansion'!G$4:G$5)-MMULT(MINVERSE('Useful matrices &amp; checks'!$G480:$H481),MMULT('SS Taylor expansion'!G$7:H$8,MMULT(MINVERSE('Useful matrices &amp; checks'!$G480:$H481),'Useful matrices &amp; checks'!$L480:$L481))))</f>
        <v>0.63495562735319988</v>
      </c>
      <c r="T480" s="12">
        <f t="array" aca="1" ref="T480:T481" ca="1">-1*(MMULT(MINVERSE('Useful matrices &amp; checks'!$G480:$H481),'SS Taylor expansion'!I$4:I$5)-MMULT(MINVERSE('Useful matrices &amp; checks'!$G480:$H481),MMULT('SS Taylor expansion'!I$7:J$8,MMULT(MINVERSE('Useful matrices &amp; checks'!$G480:$H481),'Useful matrices &amp; checks'!$L480:$L481))))</f>
        <v>-0.57352627640259002</v>
      </c>
      <c r="U480" s="12">
        <f t="array" aca="1" ref="U480:U481" ca="1">-1*(MMULT(MINVERSE('Useful matrices &amp; checks'!$G480:$H481),'SS Taylor expansion'!K$4:K$5)-MMULT(MINVERSE('Useful matrices &amp; checks'!$G480:$H481),MMULT('SS Taylor expansion'!K$7:L$8,MMULT(MINVERSE('Useful matrices &amp; checks'!$G480:$H481),'Useful matrices &amp; checks'!$L480:$L481))))</f>
        <v>6.2098253179609664</v>
      </c>
      <c r="V480" s="12">
        <f t="array" aca="1" ref="V480:V481" ca="1">-1*(MMULT(MINVERSE('Useful matrices &amp; checks'!$G480:$H481),'SS Taylor expansion'!M$4:M$5)-MMULT(MINVERSE('Useful matrices &amp; checks'!$G480:$H481),MMULT('SS Taylor expansion'!M$7:N$8,MMULT(MINVERSE('Useful matrices &amp; checks'!$G480:$H481),'Useful matrices &amp; checks'!$L480:$L481))))</f>
        <v>2.947084255587157</v>
      </c>
      <c r="W480" s="12"/>
      <c r="X480" s="12">
        <f t="array" aca="1" ref="X480:X481" ca="1">(MMULT(MINVERSE('Useful matrices &amp; checks'!$G480:$H481),MMULT('SS Taylor expansion'!C$7:D$8,MMULT(MINVERSE('Useful matrices &amp; checks'!$G480:$H481),'SS Taylor expansion'!C$4:C$5)))-MMULT(MINVERSE('Useful matrices &amp; checks'!$G480:$H481),MMULT('SS Taylor expansion'!C$7:D$8,MMULT(MINVERSE('Useful matrices &amp; checks'!$G480:$H481),MMULT('SS Taylor expansion'!C$7:D$8,MMULT(MINVERSE('Useful matrices &amp; checks'!$G480:$H481),'Useful matrices &amp; checks'!$L480:$L481))))))</f>
        <v>65.79663998481837</v>
      </c>
      <c r="Y480" s="12">
        <f t="array" aca="1" ref="Y480:Y481" ca="1">(MMULT(MINVERSE('Useful matrices &amp; checks'!$G480:$H481),MMULT('SS Taylor expansion'!E$7:F$8,MMULT(MINVERSE('Useful matrices &amp; checks'!$G480:$H481),'SS Taylor expansion'!E$4:E$5)))-MMULT(MINVERSE('Useful matrices &amp; checks'!$G480:$H481),MMULT('SS Taylor expansion'!E$7:F$8,MMULT(MINVERSE('Useful matrices &amp; checks'!$G480:$H481),MMULT('SS Taylor expansion'!E$7:F$8,MMULT(MINVERSE('Useful matrices &amp; checks'!$G480:$H481),'Useful matrices &amp; checks'!$L480:$L481))))))</f>
        <v>238.34018174847688</v>
      </c>
      <c r="Z480" s="12">
        <f t="array" aca="1" ref="Z480:Z481" ca="1">(MMULT(MINVERSE('Useful matrices &amp; checks'!$G480:$H481),MMULT('SS Taylor expansion'!G$7:H$8,MMULT(MINVERSE('Useful matrices &amp; checks'!$G480:$H481),'SS Taylor expansion'!G$4:G$5)))-MMULT(MINVERSE('Useful matrices &amp; checks'!$G480:$H481),MMULT('SS Taylor expansion'!G$7:H$8,MMULT(MINVERSE('Useful matrices &amp; checks'!$G480:$H481),MMULT('SS Taylor expansion'!G$7:H$8,MMULT(MINVERSE('Useful matrices &amp; checks'!$G480:$H481),'Useful matrices &amp; checks'!$L480:$L481))))))</f>
        <v>-2.1215700077220765</v>
      </c>
      <c r="AA480" s="12">
        <f t="array" aca="1" ref="AA480:AA481" ca="1">(MMULT(MINVERSE('Useful matrices &amp; checks'!$G480:$H481),MMULT('SS Taylor expansion'!I$7:J$8,MMULT(MINVERSE('Useful matrices &amp; checks'!$G480:$H481),'SS Taylor expansion'!I$4:I$5)))-MMULT(MINVERSE('Useful matrices &amp; checks'!$G480:$H481),MMULT('SS Taylor expansion'!I$7:J$8,MMULT(MINVERSE('Useful matrices &amp; checks'!$G480:$H481),MMULT('SS Taylor expansion'!I$7:J$8,MMULT(MINVERSE('Useful matrices &amp; checks'!$G480:$H481),'Useful matrices &amp; checks'!$L480:$L481))))))</f>
        <v>1.5157791151745965</v>
      </c>
      <c r="AB480" s="12">
        <f t="array" aca="1" ref="AB480:AB481" ca="1">(MMULT(MINVERSE('Useful matrices &amp; checks'!$G480:$H481),MMULT('SS Taylor expansion'!K$7:L$8,MMULT(MINVERSE('Useful matrices &amp; checks'!$G480:$H481),'SS Taylor expansion'!K$4:K$5)))-MMULT(MINVERSE('Useful matrices &amp; checks'!$G480:$H481),MMULT('SS Taylor expansion'!K$7:L$8,MMULT(MINVERSE('Useful matrices &amp; checks'!$G480:$H481),MMULT('SS Taylor expansion'!K$7:L$8,MMULT(MINVERSE('Useful matrices &amp; checks'!$G480:$H481),'Useful matrices &amp; checks'!$L480:$L481))))))</f>
        <v>-117.2934826605601</v>
      </c>
      <c r="AC480" s="12">
        <f t="array" aca="1" ref="AC480:AC481" ca="1">(MMULT(MINVERSE('Useful matrices &amp; checks'!$G480:$H481),MMULT('SS Taylor expansion'!M$7:N$8,MMULT(MINVERSE('Useful matrices &amp; checks'!$G480:$H481),'SS Taylor expansion'!M$4:M$5)))-MMULT(MINVERSE('Useful matrices &amp; checks'!$G480:$H481),MMULT('SS Taylor expansion'!M$7:N$8,MMULT(MINVERSE('Useful matrices &amp; checks'!$G480:$H481),MMULT('SS Taylor expansion'!M$7:N$8,MMULT(MINVERSE('Useful matrices &amp; checks'!$G480:$H481),'Useful matrices &amp; checks'!$L480:$L481))))))</f>
        <v>-35.18367753367103</v>
      </c>
      <c r="AD480" s="12"/>
      <c r="AE480" s="12">
        <f t="array" aca="1" ref="AE480:AE481" ca="1">Q478:Q479*(INDEX('Flow probs &amp; rates'!AE$6:AE$5999-'Flow probs &amp; rates'!AE$5:AE$5999,'Useful matrices &amp; checks'!$A478))+X478:X479*(INDEX('Flow probs &amp; rates'!AE$6:AE$5999-'Flow probs &amp; rates'!AE$5:AE$5999,'Useful matrices &amp; checks'!$A478))^2</f>
        <v>1.0329135305612551E-2</v>
      </c>
      <c r="AF480" s="12">
        <f t="array" aca="1" ref="AF480:AF481" ca="1">R478:R479*(INDEX('Flow probs &amp; rates'!AF$6:AF$5999-'Flow probs &amp; rates'!AF$5:AF$5999,'Useful matrices &amp; checks'!$A478))+Y478:Y479*(INDEX('Flow probs &amp; rates'!AF$6:AF$5999-'Flow probs &amp; rates'!AF$5:AF$5999,'Useful matrices &amp; checks'!$A478))^2</f>
        <v>2.6590868366292739E-2</v>
      </c>
      <c r="AG480" s="12">
        <f t="array" aca="1" ref="AG480:AG481" ca="1">S478:S479*(INDEX('Flow probs &amp; rates'!AG$6:AG$5999-'Flow probs &amp; rates'!AG$5:AG$5999,'Useful matrices &amp; checks'!$A478))+Z478:Z479*(INDEX('Flow probs &amp; rates'!AG$6:AG$5999-'Flow probs &amp; rates'!AG$5:AG$5999,'Useful matrices &amp; checks'!$A478))^2</f>
        <v>1.5529623467042765E-2</v>
      </c>
      <c r="AH480" s="12">
        <f t="array" aca="1" ref="AH480:AH481" ca="1">T478:T479*(INDEX('Flow probs &amp; rates'!AI$6:AI$5999-'Flow probs &amp; rates'!AI$5:AI$5999,'Useful matrices &amp; checks'!$A478))+AA478:AA479*(INDEX('Flow probs &amp; rates'!AI$6:AI$5999-'Flow probs &amp; rates'!AI$5:AI$5999,'Useful matrices &amp; checks'!$A478))^2</f>
        <v>7.7542085140424148E-3</v>
      </c>
      <c r="AI480" s="12">
        <f t="array" aca="1" ref="AI480:AI481" ca="1">U478:U479*(INDEX('Flow probs &amp; rates'!AJ$6:AJ$5999-'Flow probs &amp; rates'!AJ$5:AJ$5999,'Useful matrices &amp; checks'!$A478))+AB478:AB479*(INDEX('Flow probs &amp; rates'!AJ$6:AJ$5999-'Flow probs &amp; rates'!AJ$5:AJ$5999,'Useful matrices &amp; checks'!$A478))^2</f>
        <v>3.3309914733968292E-2</v>
      </c>
      <c r="AJ480" s="12">
        <f t="array" aca="1" ref="AJ480:AJ481" ca="1">V478:V479*(INDEX('Flow probs &amp; rates'!AK$6:AK$5999-'Flow probs &amp; rates'!AK$5:AK$5999,'Useful matrices &amp; checks'!$A478))+AC478:AC479*(INDEX('Flow probs &amp; rates'!AK$6:AK$5999-'Flow probs &amp; rates'!AK$5:AK$5999,'Useful matrices &amp; checks'!$A478))^2</f>
        <v>1.9151763670962749E-2</v>
      </c>
      <c r="AK480" s="12"/>
      <c r="AL480" s="12"/>
      <c r="AM480" s="12">
        <f ca="1">'Useful matrices &amp; checks'!AO480</f>
        <v>0.10907006254297147</v>
      </c>
      <c r="AN480" s="12">
        <f t="shared" ca="1" si="16"/>
        <v>0.1126655140579215</v>
      </c>
      <c r="AO480" s="12">
        <f t="shared" ca="1" si="17"/>
        <v>-3.5954515149500266E-3</v>
      </c>
    </row>
    <row r="481" spans="1:41" x14ac:dyDescent="0.35">
      <c r="P481" s="56"/>
      <c r="Q481" s="12">
        <f ca="1"/>
        <v>2.0758051598450526</v>
      </c>
      <c r="R481" s="12">
        <f ca="1"/>
        <v>0.43387305301214329</v>
      </c>
      <c r="S481" s="12">
        <f ca="1"/>
        <v>-0.20615401970796504</v>
      </c>
      <c r="T481" s="12">
        <f ca="1"/>
        <v>-0.16306487258969846</v>
      </c>
      <c r="U481" s="12">
        <f ca="1"/>
        <v>-0.22141504632611236</v>
      </c>
      <c r="V481" s="12">
        <f ca="1"/>
        <v>0.83791438757217485</v>
      </c>
      <c r="W481" s="12"/>
      <c r="X481" s="12">
        <f ca="1"/>
        <v>-21.362503507040959</v>
      </c>
      <c r="Y481" s="12">
        <f ca="1"/>
        <v>-8.4981621351856447</v>
      </c>
      <c r="Z481" s="12">
        <f ca="1"/>
        <v>0.68882007866743944</v>
      </c>
      <c r="AA481" s="12">
        <f ca="1"/>
        <v>0.43096600532486995</v>
      </c>
      <c r="AB481" s="12">
        <f ca="1"/>
        <v>4.182169476156302</v>
      </c>
      <c r="AC481" s="12">
        <f ca="1"/>
        <v>-10.003415938065626</v>
      </c>
      <c r="AD481" s="12"/>
      <c r="AE481" s="12">
        <f ca="1"/>
        <v>-2.8911291539995432E-3</v>
      </c>
      <c r="AF481" s="12">
        <f ca="1"/>
        <v>-4.2159550627466258E-4</v>
      </c>
      <c r="AG481" s="12">
        <f ca="1"/>
        <v>-4.3467478959062968E-3</v>
      </c>
      <c r="AH481" s="12">
        <f ca="1"/>
        <v>2.4890243238619597E-3</v>
      </c>
      <c r="AI481" s="12">
        <f ca="1"/>
        <v>-5.2812530124194312E-4</v>
      </c>
      <c r="AJ481" s="12">
        <f ca="1"/>
        <v>6.1475269249667407E-3</v>
      </c>
      <c r="AK481" s="12"/>
      <c r="AL481" s="12"/>
      <c r="AM481" s="12">
        <f ca="1">'Useful matrices &amp; checks'!AO481</f>
        <v>-1.687534705258488E-3</v>
      </c>
      <c r="AN481" s="12">
        <f t="shared" ca="1" si="16"/>
        <v>4.4895339140625396E-4</v>
      </c>
      <c r="AO481" s="12">
        <f t="shared" ca="1" si="17"/>
        <v>-2.1364880966647419E-3</v>
      </c>
    </row>
    <row r="482" spans="1:41" x14ac:dyDescent="0.35">
      <c r="A482">
        <v>240</v>
      </c>
      <c r="P482" s="56" t="str">
        <f>INDEX('Flow probs &amp; rates'!$A$5:$A$5999,$A482)</f>
        <v>2010,4</v>
      </c>
      <c r="Q482" s="12">
        <f t="array" aca="1" ref="Q482:Q483" ca="1">-1*(MMULT(MINVERSE('Useful matrices &amp; checks'!$G482:$H483),'SS Taylor expansion'!C$4:C$5)-MMULT(MINVERSE('Useful matrices &amp; checks'!$G482:$H483),MMULT('SS Taylor expansion'!C$7:D$8,MMULT(MINVERSE('Useful matrices &amp; checks'!$G482:$H483),'Useful matrices &amp; checks'!$L482:$L483))))</f>
        <v>-6.1536300665354444</v>
      </c>
      <c r="R482" s="12">
        <f t="array" aca="1" ref="R482:R483" ca="1">-1*(MMULT(MINVERSE('Useful matrices &amp; checks'!$G482:$H483),'SS Taylor expansion'!E$4:E$5)-MMULT(MINVERSE('Useful matrices &amp; checks'!$G482:$H483),MMULT('SS Taylor expansion'!E$7:F$8,MMULT(MINVERSE('Useful matrices &amp; checks'!$G482:$H483),'Useful matrices &amp; checks'!$L482:$L483))))</f>
        <v>-11.842133104349195</v>
      </c>
      <c r="S482" s="12">
        <f t="array" aca="1" ref="S482:S483" ca="1">-1*(MMULT(MINVERSE('Useful matrices &amp; checks'!$G482:$H483),'SS Taylor expansion'!G$4:G$5)-MMULT(MINVERSE('Useful matrices &amp; checks'!$G482:$H483),MMULT('SS Taylor expansion'!G$7:H$8,MMULT(MINVERSE('Useful matrices &amp; checks'!$G482:$H483),'Useful matrices &amp; checks'!$L482:$L483))))</f>
        <v>0.66805678997914186</v>
      </c>
      <c r="T482" s="12">
        <f t="array" aca="1" ref="T482:T483" ca="1">-1*(MMULT(MINVERSE('Useful matrices &amp; checks'!$G482:$H483),'SS Taylor expansion'!I$4:I$5)-MMULT(MINVERSE('Useful matrices &amp; checks'!$G482:$H483),MMULT('SS Taylor expansion'!I$7:J$8,MMULT(MINVERSE('Useful matrices &amp; checks'!$G482:$H483),'Useful matrices &amp; checks'!$L482:$L483))))</f>
        <v>-0.61756118553418737</v>
      </c>
      <c r="U482" s="12">
        <f t="array" aca="1" ref="U482:U483" ca="1">-1*(MMULT(MINVERSE('Useful matrices &amp; checks'!$G482:$H483),'SS Taylor expansion'!K$4:K$5)-MMULT(MINVERSE('Useful matrices &amp; checks'!$G482:$H483),MMULT('SS Taylor expansion'!K$7:L$8,MMULT(MINVERSE('Useful matrices &amp; checks'!$G482:$H483),'Useful matrices &amp; checks'!$L482:$L483))))</f>
        <v>6.9142197701697103</v>
      </c>
      <c r="V482" s="12">
        <f t="array" aca="1" ref="V482:V483" ca="1">-1*(MMULT(MINVERSE('Useful matrices &amp; checks'!$G482:$H483),'SS Taylor expansion'!M$4:M$5)-MMULT(MINVERSE('Useful matrices &amp; checks'!$G482:$H483),MMULT('SS Taylor expansion'!M$7:N$8,MMULT(MINVERSE('Useful matrices &amp; checks'!$G482:$H483),'Useful matrices &amp; checks'!$L482:$L483))))</f>
        <v>3.3213239388668248</v>
      </c>
      <c r="W482" s="12"/>
      <c r="X482" s="12">
        <f t="array" aca="1" ref="X482:X483" ca="1">(MMULT(MINVERSE('Useful matrices &amp; checks'!$G482:$H483),MMULT('SS Taylor expansion'!C$7:D$8,MMULT(MINVERSE('Useful matrices &amp; checks'!$G482:$H483),'SS Taylor expansion'!C$4:C$5)))-MMULT(MINVERSE('Useful matrices &amp; checks'!$G482:$H483),MMULT('SS Taylor expansion'!C$7:D$8,MMULT(MINVERSE('Useful matrices &amp; checks'!$G482:$H483),MMULT('SS Taylor expansion'!C$7:D$8,MMULT(MINVERSE('Useful matrices &amp; checks'!$G482:$H483),'Useful matrices &amp; checks'!$L482:$L483))))))</f>
        <v>64.087489158173128</v>
      </c>
      <c r="Y482" s="12">
        <f t="array" aca="1" ref="Y482:Y483" ca="1">(MMULT(MINVERSE('Useful matrices &amp; checks'!$G482:$H483),MMULT('SS Taylor expansion'!E$7:F$8,MMULT(MINVERSE('Useful matrices &amp; checks'!$G482:$H483),'SS Taylor expansion'!E$4:E$5)))-MMULT(MINVERSE('Useful matrices &amp; checks'!$G482:$H483),MMULT('SS Taylor expansion'!E$7:F$8,MMULT(MINVERSE('Useful matrices &amp; checks'!$G482:$H483),MMULT('SS Taylor expansion'!E$7:F$8,MMULT(MINVERSE('Useful matrices &amp; checks'!$G482:$H483),'Useful matrices &amp; checks'!$L482:$L483))))))</f>
        <v>237.33968647956831</v>
      </c>
      <c r="Z482" s="12">
        <f t="array" aca="1" ref="Z482:Z483" ca="1">(MMULT(MINVERSE('Useful matrices &amp; checks'!$G482:$H483),MMULT('SS Taylor expansion'!G$7:H$8,MMULT(MINVERSE('Useful matrices &amp; checks'!$G482:$H483),'SS Taylor expansion'!G$4:G$5)))-MMULT(MINVERSE('Useful matrices &amp; checks'!$G482:$H483),MMULT('SS Taylor expansion'!G$7:H$8,MMULT(MINVERSE('Useful matrices &amp; checks'!$G482:$H483),MMULT('SS Taylor expansion'!G$7:H$8,MMULT(MINVERSE('Useful matrices &amp; checks'!$G482:$H483),'Useful matrices &amp; checks'!$L482:$L483))))))</f>
        <v>-2.2126102112760258</v>
      </c>
      <c r="AA482" s="12">
        <f t="array" aca="1" ref="AA482:AA483" ca="1">(MMULT(MINVERSE('Useful matrices &amp; checks'!$G482:$H483),MMULT('SS Taylor expansion'!I$7:J$8,MMULT(MINVERSE('Useful matrices &amp; checks'!$G482:$H483),'SS Taylor expansion'!I$4:I$5)))-MMULT(MINVERSE('Useful matrices &amp; checks'!$G482:$H483),MMULT('SS Taylor expansion'!I$7:J$8,MMULT(MINVERSE('Useful matrices &amp; checks'!$G482:$H483),MMULT('SS Taylor expansion'!I$7:J$8,MMULT(MINVERSE('Useful matrices &amp; checks'!$G482:$H483),'Useful matrices &amp; checks'!$L482:$L483))))))</f>
        <v>1.6198158810169805</v>
      </c>
      <c r="AB482" s="12">
        <f t="array" aca="1" ref="AB482:AB483" ca="1">(MMULT(MINVERSE('Useful matrices &amp; checks'!$G482:$H483),MMULT('SS Taylor expansion'!K$7:L$8,MMULT(MINVERSE('Useful matrices &amp; checks'!$G482:$H483),'SS Taylor expansion'!K$4:K$5)))-MMULT(MINVERSE('Useful matrices &amp; checks'!$G482:$H483),MMULT('SS Taylor expansion'!K$7:L$8,MMULT(MINVERSE('Useful matrices &amp; checks'!$G482:$H483),MMULT('SS Taylor expansion'!K$7:L$8,MMULT(MINVERSE('Useful matrices &amp; checks'!$G482:$H483),'Useful matrices &amp; checks'!$L482:$L483))))))</f>
        <v>-133.81010286401121</v>
      </c>
      <c r="AC482" s="12">
        <f t="array" aca="1" ref="AC482:AC483" ca="1">(MMULT(MINVERSE('Useful matrices &amp; checks'!$G482:$H483),MMULT('SS Taylor expansion'!M$7:N$8,MMULT(MINVERSE('Useful matrices &amp; checks'!$G482:$H483),'SS Taylor expansion'!M$4:M$5)))-MMULT(MINVERSE('Useful matrices &amp; checks'!$G482:$H483),MMULT('SS Taylor expansion'!M$7:N$8,MMULT(MINVERSE('Useful matrices &amp; checks'!$G482:$H483),MMULT('SS Taylor expansion'!M$7:N$8,MMULT(MINVERSE('Useful matrices &amp; checks'!$G482:$H483),'Useful matrices &amp; checks'!$L482:$L483))))))</f>
        <v>-40.687254107219459</v>
      </c>
      <c r="AD482" s="12"/>
      <c r="AE482" s="12">
        <f t="array" aca="1" ref="AE482:AE483" ca="1">Q480:Q481*(INDEX('Flow probs &amp; rates'!AE$6:AE$5999-'Flow probs &amp; rates'!AE$5:AE$5999,'Useful matrices &amp; checks'!$A480))+X480:X481*(INDEX('Flow probs &amp; rates'!AE$6:AE$5999-'Flow probs &amp; rates'!AE$5:AE$5999,'Useful matrices &amp; checks'!$A480))^2</f>
        <v>-4.758249443360632E-3</v>
      </c>
      <c r="AF482" s="12">
        <f t="array" aca="1" ref="AF482:AF483" ca="1">R480:R481*(INDEX('Flow probs &amp; rates'!AF$6:AF$5999-'Flow probs &amp; rates'!AF$5:AF$5999,'Useful matrices &amp; checks'!$A480))+Y480:Y481*(INDEX('Flow probs &amp; rates'!AF$6:AF$5999-'Flow probs &amp; rates'!AF$5:AF$5999,'Useful matrices &amp; checks'!$A480))^2</f>
        <v>-9.3593002433966215E-3</v>
      </c>
      <c r="AG482" s="12">
        <f t="array" aca="1" ref="AG482:AG483" ca="1">S480:S481*(INDEX('Flow probs &amp; rates'!AG$6:AG$5999-'Flow probs &amp; rates'!AG$5:AG$5999,'Useful matrices &amp; checks'!$A480))+Z480:Z481*(INDEX('Flow probs &amp; rates'!AG$6:AG$5999-'Flow probs &amp; rates'!AG$5:AG$5999,'Useful matrices &amp; checks'!$A480))^2</f>
        <v>2.9534845813437291E-4</v>
      </c>
      <c r="AH482" s="12">
        <f t="array" aca="1" ref="AH482:AH483" ca="1">T480:T481*(INDEX('Flow probs &amp; rates'!AI$6:AI$5999-'Flow probs &amp; rates'!AI$5:AI$5999,'Useful matrices &amp; checks'!$A480))+AA480:AA481*(INDEX('Flow probs &amp; rates'!AI$6:AI$5999-'Flow probs &amp; rates'!AI$5:AI$5999,'Useful matrices &amp; checks'!$A480))^2</f>
        <v>-8.3189348995693429E-4</v>
      </c>
      <c r="AI482" s="12">
        <f t="array" aca="1" ref="AI482:AI483" ca="1">U480:U481*(INDEX('Flow probs &amp; rates'!AJ$6:AJ$5999-'Flow probs &amp; rates'!AJ$5:AJ$5999,'Useful matrices &amp; checks'!$A480))+AB480:AB481*(INDEX('Flow probs &amp; rates'!AJ$6:AJ$5999-'Flow probs &amp; rates'!AJ$5:AJ$5999,'Useful matrices &amp; checks'!$A480))^2</f>
        <v>-1.6888799332501741E-2</v>
      </c>
      <c r="AJ482" s="12">
        <f t="array" aca="1" ref="AJ482:AJ483" ca="1">V480:V481*(INDEX('Flow probs &amp; rates'!AK$6:AK$5999-'Flow probs &amp; rates'!AK$5:AK$5999,'Useful matrices &amp; checks'!$A480))+AC480:AC481*(INDEX('Flow probs &amp; rates'!AK$6:AK$5999-'Flow probs &amp; rates'!AK$5:AK$5999,'Useful matrices &amp; checks'!$A480))^2</f>
        <v>1.178350625303023E-3</v>
      </c>
      <c r="AK482" s="12"/>
      <c r="AL482" s="12"/>
      <c r="AM482" s="12">
        <f ca="1">'Useful matrices &amp; checks'!AO482</f>
        <v>-3.0392165130480819E-2</v>
      </c>
      <c r="AN482" s="12">
        <f t="shared" ca="1" si="16"/>
        <v>-3.0364543425778535E-2</v>
      </c>
      <c r="AO482" s="12">
        <f t="shared" ca="1" si="17"/>
        <v>-2.7621704702284616E-5</v>
      </c>
    </row>
    <row r="483" spans="1:41" x14ac:dyDescent="0.35">
      <c r="Q483" s="12">
        <f ca="1"/>
        <v>1.9569559136895232</v>
      </c>
      <c r="R483" s="12">
        <f ca="1"/>
        <v>0.4071576415206335</v>
      </c>
      <c r="S483" s="12">
        <f ca="1"/>
        <v>-0.21245308406492763</v>
      </c>
      <c r="T483" s="12">
        <f ca="1"/>
        <v>-0.16825081254897123</v>
      </c>
      <c r="U483" s="12">
        <f ca="1"/>
        <v>-0.23772553388575923</v>
      </c>
      <c r="V483" s="12">
        <f ca="1"/>
        <v>0.9048746335463429</v>
      </c>
      <c r="W483" s="12"/>
      <c r="X483" s="12">
        <f ca="1"/>
        <v>-20.380879179532929</v>
      </c>
      <c r="Y483" s="12">
        <f ca="1"/>
        <v>-8.1602415827244119</v>
      </c>
      <c r="Z483" s="12">
        <f ca="1"/>
        <v>0.70364656159518957</v>
      </c>
      <c r="AA483" s="12">
        <f ca="1"/>
        <v>0.44130904685192118</v>
      </c>
      <c r="AB483" s="12">
        <f ca="1"/>
        <v>4.6006750146842155</v>
      </c>
      <c r="AC483" s="12">
        <f ca="1"/>
        <v>-11.084996473676814</v>
      </c>
      <c r="AD483" s="12"/>
      <c r="AE483" s="12">
        <f ca="1"/>
        <v>1.5448831497265067E-3</v>
      </c>
      <c r="AF483" s="12">
        <f ca="1"/>
        <v>3.3371146382779506E-4</v>
      </c>
      <c r="AG483" s="12">
        <f ca="1"/>
        <v>-9.5892168264982551E-5</v>
      </c>
      <c r="AH483" s="12">
        <f ca="1"/>
        <v>-2.3652378544693735E-4</v>
      </c>
      <c r="AI483" s="12">
        <f ca="1"/>
        <v>6.0218026999608973E-4</v>
      </c>
      <c r="AJ483" s="12">
        <f ca="1"/>
        <v>3.3502840669526684E-4</v>
      </c>
      <c r="AK483" s="12"/>
      <c r="AL483" s="12"/>
      <c r="AM483" s="12">
        <f ca="1">'Useful matrices &amp; checks'!AO483</f>
        <v>2.4473289015290653E-3</v>
      </c>
      <c r="AN483" s="12">
        <f t="shared" ca="1" si="16"/>
        <v>2.4833873365337385E-3</v>
      </c>
      <c r="AO483" s="12">
        <f t="shared" ca="1" si="17"/>
        <v>-3.6058435004673178E-5</v>
      </c>
    </row>
    <row r="484" spans="1:41" x14ac:dyDescent="0.35">
      <c r="A484">
        <v>241</v>
      </c>
      <c r="P484" s="56" t="str">
        <f>INDEX('Flow probs &amp; rates'!$A$5:$A$5999,$A484)</f>
        <v>2010,5</v>
      </c>
      <c r="Q484" s="12">
        <f t="array" aca="1" ref="Q484:Q485" ca="1">-1*(MMULT(MINVERSE('Useful matrices &amp; checks'!$G484:$H485),'SS Taylor expansion'!C$4:C$5)-MMULT(MINVERSE('Useful matrices &amp; checks'!$G484:$H485),MMULT('SS Taylor expansion'!C$7:D$8,MMULT(MINVERSE('Useful matrices &amp; checks'!$G484:$H485),'Useful matrices &amp; checks'!$L484:$L485))))</f>
        <v>-6.0656261703814849</v>
      </c>
      <c r="R484" s="12">
        <f t="array" aca="1" ref="R484:R485" ca="1">-1*(MMULT(MINVERSE('Useful matrices &amp; checks'!$G484:$H485),'SS Taylor expansion'!E$4:E$5)-MMULT(MINVERSE('Useful matrices &amp; checks'!$G484:$H485),MMULT('SS Taylor expansion'!E$7:F$8,MMULT(MINVERSE('Useful matrices &amp; checks'!$G484:$H485),'Useful matrices &amp; checks'!$L484:$L485))))</f>
        <v>-11.742999042245128</v>
      </c>
      <c r="S484" s="12">
        <f t="array" aca="1" ref="S484:S485" ca="1">-1*(MMULT(MINVERSE('Useful matrices &amp; checks'!$G484:$H485),'SS Taylor expansion'!G$4:G$5)-MMULT(MINVERSE('Useful matrices &amp; checks'!$G484:$H485),MMULT('SS Taylor expansion'!G$7:H$8,MMULT(MINVERSE('Useful matrices &amp; checks'!$G484:$H485),'Useful matrices &amp; checks'!$L484:$L485))))</f>
        <v>0.65881148425748826</v>
      </c>
      <c r="T484" s="12">
        <f t="array" aca="1" ref="T484:T485" ca="1">-1*(MMULT(MINVERSE('Useful matrices &amp; checks'!$G484:$H485),'SS Taylor expansion'!I$4:I$5)-MMULT(MINVERSE('Useful matrices &amp; checks'!$G484:$H485),MMULT('SS Taylor expansion'!I$7:J$8,MMULT(MINVERSE('Useful matrices &amp; checks'!$G484:$H485),'Useful matrices &amp; checks'!$L484:$L485))))</f>
        <v>-0.61664176843929142</v>
      </c>
      <c r="U484" s="12">
        <f t="array" aca="1" ref="U484:U485" ca="1">-1*(MMULT(MINVERSE('Useful matrices &amp; checks'!$G484:$H485),'SS Taylor expansion'!K$4:K$5)-MMULT(MINVERSE('Useful matrices &amp; checks'!$G484:$H485),MMULT('SS Taylor expansion'!K$7:L$8,MMULT(MINVERSE('Useful matrices &amp; checks'!$G484:$H485),'Useful matrices &amp; checks'!$L484:$L485))))</f>
        <v>6.7382076021223956</v>
      </c>
      <c r="V484" s="12">
        <f t="array" aca="1" ref="V484:V485" ca="1">-1*(MMULT(MINVERSE('Useful matrices &amp; checks'!$G484:$H485),'SS Taylor expansion'!M$4:M$5)-MMULT(MINVERSE('Useful matrices &amp; checks'!$G484:$H485),MMULT('SS Taylor expansion'!M$7:N$8,MMULT(MINVERSE('Useful matrices &amp; checks'!$G484:$H485),'Useful matrices &amp; checks'!$L484:$L485))))</f>
        <v>3.2577126939764343</v>
      </c>
      <c r="W484" s="12"/>
      <c r="X484" s="12">
        <f t="array" aca="1" ref="X484:X485" ca="1">(MMULT(MINVERSE('Useful matrices &amp; checks'!$G484:$H485),MMULT('SS Taylor expansion'!C$7:D$8,MMULT(MINVERSE('Useful matrices &amp; checks'!$G484:$H485),'SS Taylor expansion'!C$4:C$5)))-MMULT(MINVERSE('Useful matrices &amp; checks'!$G484:$H485),MMULT('SS Taylor expansion'!C$7:D$8,MMULT(MINVERSE('Useful matrices &amp; checks'!$G484:$H485),MMULT('SS Taylor expansion'!C$7:D$8,MMULT(MINVERSE('Useful matrices &amp; checks'!$G484:$H485),'Useful matrices &amp; checks'!$L484:$L485))))))</f>
        <v>61.899306019806488</v>
      </c>
      <c r="Y484" s="12">
        <f t="array" aca="1" ref="Y484:Y485" ca="1">(MMULT(MINVERSE('Useful matrices &amp; checks'!$G484:$H485),MMULT('SS Taylor expansion'!E$7:F$8,MMULT(MINVERSE('Useful matrices &amp; checks'!$G484:$H485),'SS Taylor expansion'!E$4:E$5)))-MMULT(MINVERSE('Useful matrices &amp; checks'!$G484:$H485),MMULT('SS Taylor expansion'!E$7:F$8,MMULT(MINVERSE('Useful matrices &amp; checks'!$G484:$H485),MMULT('SS Taylor expansion'!E$7:F$8,MMULT(MINVERSE('Useful matrices &amp; checks'!$G484:$H485),'Useful matrices &amp; checks'!$L484:$L485))))))</f>
        <v>232.00243824918883</v>
      </c>
      <c r="Z484" s="12">
        <f t="array" aca="1" ref="Z484:Z485" ca="1">(MMULT(MINVERSE('Useful matrices &amp; checks'!$G484:$H485),MMULT('SS Taylor expansion'!G$7:H$8,MMULT(MINVERSE('Useful matrices &amp; checks'!$G484:$H485),'SS Taylor expansion'!G$4:G$5)))-MMULT(MINVERSE('Useful matrices &amp; checks'!$G484:$H485),MMULT('SS Taylor expansion'!G$7:H$8,MMULT(MINVERSE('Useful matrices &amp; checks'!$G484:$H485),MMULT('SS Taylor expansion'!G$7:H$8,MMULT(MINVERSE('Useful matrices &amp; checks'!$G484:$H485),'Useful matrices &amp; checks'!$L484:$L485))))))</f>
        <v>-2.1543488426359514</v>
      </c>
      <c r="AA484" s="12">
        <f t="array" aca="1" ref="AA484:AA485" ca="1">(MMULT(MINVERSE('Useful matrices &amp; checks'!$G484:$H485),MMULT('SS Taylor expansion'!I$7:J$8,MMULT(MINVERSE('Useful matrices &amp; checks'!$G484:$H485),'SS Taylor expansion'!I$4:I$5)))-MMULT(MINVERSE('Useful matrices &amp; checks'!$G484:$H485),MMULT('SS Taylor expansion'!I$7:J$8,MMULT(MINVERSE('Useful matrices &amp; checks'!$G484:$H485),MMULT('SS Taylor expansion'!I$7:J$8,MMULT(MINVERSE('Useful matrices &amp; checks'!$G484:$H485),'Useful matrices &amp; checks'!$L484:$L485))))))</f>
        <v>1.5701303858453945</v>
      </c>
      <c r="AB484" s="12">
        <f t="array" aca="1" ref="AB484:AB485" ca="1">(MMULT(MINVERSE('Useful matrices &amp; checks'!$G484:$H485),MMULT('SS Taylor expansion'!K$7:L$8,MMULT(MINVERSE('Useful matrices &amp; checks'!$G484:$H485),'SS Taylor expansion'!K$4:K$5)))-MMULT(MINVERSE('Useful matrices &amp; checks'!$G484:$H485),MMULT('SS Taylor expansion'!K$7:L$8,MMULT(MINVERSE('Useful matrices &amp; checks'!$G484:$H485),MMULT('SS Taylor expansion'!K$7:L$8,MMULT(MINVERSE('Useful matrices &amp; checks'!$G484:$H485),'Useful matrices &amp; checks'!$L484:$L485))))))</f>
        <v>-128.24740588360928</v>
      </c>
      <c r="AC484" s="12">
        <f t="array" aca="1" ref="AC484:AC485" ca="1">(MMULT(MINVERSE('Useful matrices &amp; checks'!$G484:$H485),MMULT('SS Taylor expansion'!M$7:N$8,MMULT(MINVERSE('Useful matrices &amp; checks'!$G484:$H485),'SS Taylor expansion'!M$4:M$5)))-MMULT(MINVERSE('Useful matrices &amp; checks'!$G484:$H485),MMULT('SS Taylor expansion'!M$7:N$8,MMULT(MINVERSE('Useful matrices &amp; checks'!$G484:$H485),MMULT('SS Taylor expansion'!M$7:N$8,MMULT(MINVERSE('Useful matrices &amp; checks'!$G484:$H485),'Useful matrices &amp; checks'!$L484:$L485))))))</f>
        <v>-39.411767526123327</v>
      </c>
      <c r="AD484" s="12"/>
      <c r="AE484" s="12">
        <f t="array" aca="1" ref="AE484:AE485" ca="1">Q482:Q483*(INDEX('Flow probs &amp; rates'!AE$6:AE$5999-'Flow probs &amp; rates'!AE$5:AE$5999,'Useful matrices &amp; checks'!$A482))+X482:X483*(INDEX('Flow probs &amp; rates'!AE$6:AE$5999-'Flow probs &amp; rates'!AE$5:AE$5999,'Useful matrices &amp; checks'!$A482))^2</f>
        <v>-1.2671497278009067E-3</v>
      </c>
      <c r="AF484" s="12">
        <f t="array" aca="1" ref="AF484:AF485" ca="1">R482:R483*(INDEX('Flow probs &amp; rates'!AF$6:AF$5999-'Flow probs &amp; rates'!AF$5:AF$5999,'Useful matrices &amp; checks'!$A482))+Y482:Y483*(INDEX('Flow probs &amp; rates'!AF$6:AF$5999-'Flow probs &amp; rates'!AF$5:AF$5999,'Useful matrices &amp; checks'!$A482))^2</f>
        <v>-7.4475329157528498E-4</v>
      </c>
      <c r="AG484" s="12">
        <f t="array" aca="1" ref="AG484:AG485" ca="1">S482:S483*(INDEX('Flow probs &amp; rates'!AG$6:AG$5999-'Flow probs &amp; rates'!AG$5:AG$5999,'Useful matrices &amp; checks'!$A482))+Z482:Z483*(INDEX('Flow probs &amp; rates'!AG$6:AG$5999-'Flow probs &amp; rates'!AG$5:AG$5999,'Useful matrices &amp; checks'!$A482))^2</f>
        <v>2.7939358861843728E-3</v>
      </c>
      <c r="AH484" s="12">
        <f t="array" aca="1" ref="AH484:AH485" ca="1">T482:T483*(INDEX('Flow probs &amp; rates'!AI$6:AI$5999-'Flow probs &amp; rates'!AI$5:AI$5999,'Useful matrices &amp; checks'!$A482))+AA482:AA483*(INDEX('Flow probs &amp; rates'!AI$6:AI$5999-'Flow probs &amp; rates'!AI$5:AI$5999,'Useful matrices &amp; checks'!$A482))^2</f>
        <v>-7.9467767403320667E-4</v>
      </c>
      <c r="AI484" s="12">
        <f t="array" aca="1" ref="AI484:AI485" ca="1">U482:U483*(INDEX('Flow probs &amp; rates'!AJ$6:AJ$5999-'Flow probs &amp; rates'!AJ$5:AJ$5999,'Useful matrices &amp; checks'!$A482))+AB482:AB483*(INDEX('Flow probs &amp; rates'!AJ$6:AJ$5999-'Flow probs &amp; rates'!AJ$5:AJ$5999,'Useful matrices &amp; checks'!$A482))^2</f>
        <v>-5.0746537718777452E-4</v>
      </c>
      <c r="AJ484" s="12">
        <f t="array" aca="1" ref="AJ484:AJ485" ca="1">V482:V483*(INDEX('Flow probs &amp; rates'!AK$6:AK$5999-'Flow probs &amp; rates'!AK$5:AK$5999,'Useful matrices &amp; checks'!$A482))+AC482:AC483*(INDEX('Flow probs &amp; rates'!AK$6:AK$5999-'Flow probs &amp; rates'!AK$5:AK$5999,'Useful matrices &amp; checks'!$A482))^2</f>
        <v>3.9799846046178009E-3</v>
      </c>
      <c r="AK484" s="12"/>
      <c r="AL484" s="12"/>
      <c r="AM484" s="12">
        <f ca="1">'Useful matrices &amp; checks'!AO484</f>
        <v>3.5151021715322806E-3</v>
      </c>
      <c r="AN484" s="12">
        <f t="shared" ca="1" si="16"/>
        <v>3.4598744202050009E-3</v>
      </c>
      <c r="AO484" s="12">
        <f t="shared" ca="1" si="17"/>
        <v>5.5227751327279612E-5</v>
      </c>
    </row>
    <row r="485" spans="1:41" x14ac:dyDescent="0.35">
      <c r="P485" s="56"/>
      <c r="Q485" s="12">
        <f ca="1"/>
        <v>1.9436603190904485</v>
      </c>
      <c r="R485" s="12">
        <f ca="1"/>
        <v>0.43020960847411621</v>
      </c>
      <c r="S485" s="12">
        <f ca="1"/>
        <v>-0.21110858199027899</v>
      </c>
      <c r="T485" s="12">
        <f ca="1"/>
        <v>-0.1643818265425657</v>
      </c>
      <c r="U485" s="12">
        <f ca="1"/>
        <v>-0.24685701190112369</v>
      </c>
      <c r="V485" s="12">
        <f ca="1"/>
        <v>0.86842765183116133</v>
      </c>
      <c r="W485" s="12"/>
      <c r="X485" s="12">
        <f ca="1"/>
        <v>-19.834922481279076</v>
      </c>
      <c r="Y485" s="12">
        <f ca="1"/>
        <v>-8.499504919072308</v>
      </c>
      <c r="Z485" s="12">
        <f ca="1"/>
        <v>0.69033637109993196</v>
      </c>
      <c r="AA485" s="12">
        <f ca="1"/>
        <v>0.41855890071880447</v>
      </c>
      <c r="AB485" s="12">
        <f ca="1"/>
        <v>4.6983965573465731</v>
      </c>
      <c r="AC485" s="12">
        <f ca="1"/>
        <v>-10.506226896715557</v>
      </c>
      <c r="AD485" s="12"/>
      <c r="AE485" s="12">
        <f ca="1"/>
        <v>4.0297452504261145E-4</v>
      </c>
      <c r="AF485" s="12">
        <f ca="1"/>
        <v>2.5606197045797046E-5</v>
      </c>
      <c r="AG485" s="12">
        <f ca="1"/>
        <v>-8.885177197556505E-4</v>
      </c>
      <c r="AH485" s="12">
        <f ca="1"/>
        <v>-2.1650512937428088E-4</v>
      </c>
      <c r="AI485" s="12">
        <f ca="1"/>
        <v>1.7447735497354722E-5</v>
      </c>
      <c r="AJ485" s="12">
        <f ca="1"/>
        <v>1.0843227510811085E-3</v>
      </c>
      <c r="AK485" s="12"/>
      <c r="AL485" s="12"/>
      <c r="AM485" s="12">
        <f ca="1">'Useful matrices &amp; checks'!AO485</f>
        <v>4.1185680922563306E-4</v>
      </c>
      <c r="AN485" s="12">
        <f t="shared" ca="1" si="16"/>
        <v>4.2532835953694036E-4</v>
      </c>
      <c r="AO485" s="12">
        <f t="shared" ca="1" si="17"/>
        <v>-1.34715503113073E-5</v>
      </c>
    </row>
    <row r="486" spans="1:41" x14ac:dyDescent="0.35">
      <c r="A486">
        <v>242</v>
      </c>
      <c r="P486" s="56" t="str">
        <f>INDEX('Flow probs &amp; rates'!$A$5:$A$5999,$A486)</f>
        <v>2010,6</v>
      </c>
      <c r="Q486" s="12">
        <f t="array" aca="1" ref="Q486:Q487" ca="1">-1*(MMULT(MINVERSE('Useful matrices &amp; checks'!$G486:$H487),'SS Taylor expansion'!C$4:C$5)-MMULT(MINVERSE('Useful matrices &amp; checks'!$G486:$H487),MMULT('SS Taylor expansion'!C$7:D$8,MMULT(MINVERSE('Useful matrices &amp; checks'!$G486:$H487),'Useful matrices &amp; checks'!$L486:$L487))))</f>
        <v>-6.543373244816542</v>
      </c>
      <c r="R486" s="12">
        <f t="array" aca="1" ref="R486:R487" ca="1">-1*(MMULT(MINVERSE('Useful matrices &amp; checks'!$G486:$H487),'SS Taylor expansion'!E$4:E$5)-MMULT(MINVERSE('Useful matrices &amp; checks'!$G486:$H487),MMULT('SS Taylor expansion'!E$7:F$8,MMULT(MINVERSE('Useful matrices &amp; checks'!$G486:$H487),'Useful matrices &amp; checks'!$L486:$L487))))</f>
        <v>-12.654396354744312</v>
      </c>
      <c r="S486" s="12">
        <f t="array" aca="1" ref="S486:S487" ca="1">-1*(MMULT(MINVERSE('Useful matrices &amp; checks'!$G486:$H487),'SS Taylor expansion'!G$4:G$5)-MMULT(MINVERSE('Useful matrices &amp; checks'!$G486:$H487),MMULT('SS Taylor expansion'!G$7:H$8,MMULT(MINVERSE('Useful matrices &amp; checks'!$G486:$H487),'Useful matrices &amp; checks'!$L486:$L487))))</f>
        <v>0.66584188430745606</v>
      </c>
      <c r="T486" s="12">
        <f t="array" aca="1" ref="T486:T487" ca="1">-1*(MMULT(MINVERSE('Useful matrices &amp; checks'!$G486:$H487),'SS Taylor expansion'!I$4:I$5)-MMULT(MINVERSE('Useful matrices &amp; checks'!$G486:$H487),MMULT('SS Taylor expansion'!I$7:J$8,MMULT(MINVERSE('Useful matrices &amp; checks'!$G486:$H487),'Useful matrices &amp; checks'!$L486:$L487))))</f>
        <v>-0.62184671274621728</v>
      </c>
      <c r="U486" s="12">
        <f t="array" aca="1" ref="U486:U487" ca="1">-1*(MMULT(MINVERSE('Useful matrices &amp; checks'!$G486:$H487),'SS Taylor expansion'!K$4:K$5)-MMULT(MINVERSE('Useful matrices &amp; checks'!$G486:$H487),MMULT('SS Taylor expansion'!K$7:L$8,MMULT(MINVERSE('Useful matrices &amp; checks'!$G486:$H487),'Useful matrices &amp; checks'!$L486:$L487))))</f>
        <v>6.1930457674737429</v>
      </c>
      <c r="V486" s="12">
        <f t="array" aca="1" ref="V486:V487" ca="1">-1*(MMULT(MINVERSE('Useful matrices &amp; checks'!$G486:$H487),'SS Taylor expansion'!M$4:M$5)-MMULT(MINVERSE('Useful matrices &amp; checks'!$G486:$H487),MMULT('SS Taylor expansion'!M$7:N$8,MMULT(MINVERSE('Useful matrices &amp; checks'!$G486:$H487),'Useful matrices &amp; checks'!$L486:$L487))))</f>
        <v>2.9907270757868636</v>
      </c>
      <c r="W486" s="12"/>
      <c r="X486" s="12">
        <f t="array" aca="1" ref="X486:X487" ca="1">(MMULT(MINVERSE('Useful matrices &amp; checks'!$G486:$H487),MMULT('SS Taylor expansion'!C$7:D$8,MMULT(MINVERSE('Useful matrices &amp; checks'!$G486:$H487),'SS Taylor expansion'!C$4:C$5)))-MMULT(MINVERSE('Useful matrices &amp; checks'!$G486:$H487),MMULT('SS Taylor expansion'!C$7:D$8,MMULT(MINVERSE('Useful matrices &amp; checks'!$G486:$H487),MMULT('SS Taylor expansion'!C$7:D$8,MMULT(MINVERSE('Useful matrices &amp; checks'!$G486:$H487),'Useful matrices &amp; checks'!$L486:$L487))))))</f>
        <v>68.126551840596434</v>
      </c>
      <c r="Y486" s="12">
        <f t="array" aca="1" ref="Y486:Y487" ca="1">(MMULT(MINVERSE('Useful matrices &amp; checks'!$G486:$H487),MMULT('SS Taylor expansion'!E$7:F$8,MMULT(MINVERSE('Useful matrices &amp; checks'!$G486:$H487),'SS Taylor expansion'!E$4:E$5)))-MMULT(MINVERSE('Useful matrices &amp; checks'!$G486:$H487),MMULT('SS Taylor expansion'!E$7:F$8,MMULT(MINVERSE('Useful matrices &amp; checks'!$G486:$H487),MMULT('SS Taylor expansion'!E$7:F$8,MMULT(MINVERSE('Useful matrices &amp; checks'!$G486:$H487),'Useful matrices &amp; checks'!$L486:$L487))))))</f>
        <v>254.79792477625239</v>
      </c>
      <c r="Z486" s="12">
        <f t="array" aca="1" ref="Z486:Z487" ca="1">(MMULT(MINVERSE('Useful matrices &amp; checks'!$G486:$H487),MMULT('SS Taylor expansion'!G$7:H$8,MMULT(MINVERSE('Useful matrices &amp; checks'!$G486:$H487),'SS Taylor expansion'!G$4:G$5)))-MMULT(MINVERSE('Useful matrices &amp; checks'!$G486:$H487),MMULT('SS Taylor expansion'!G$7:H$8,MMULT(MINVERSE('Useful matrices &amp; checks'!$G486:$H487),MMULT('SS Taylor expansion'!G$7:H$8,MMULT(MINVERSE('Useful matrices &amp; checks'!$G486:$H487),'Useful matrices &amp; checks'!$L486:$L487))))))</f>
        <v>-2.2521814603278805</v>
      </c>
      <c r="AA486" s="12">
        <f t="array" aca="1" ref="AA486:AA487" ca="1">(MMULT(MINVERSE('Useful matrices &amp; checks'!$G486:$H487),MMULT('SS Taylor expansion'!I$7:J$8,MMULT(MINVERSE('Useful matrices &amp; checks'!$G486:$H487),'SS Taylor expansion'!I$4:I$5)))-MMULT(MINVERSE('Useful matrices &amp; checks'!$G486:$H487),MMULT('SS Taylor expansion'!I$7:J$8,MMULT(MINVERSE('Useful matrices &amp; checks'!$G486:$H487),MMULT('SS Taylor expansion'!I$7:J$8,MMULT(MINVERSE('Useful matrices &amp; checks'!$G486:$H487),'Useful matrices &amp; checks'!$L486:$L487))))))</f>
        <v>1.5756450680521272</v>
      </c>
      <c r="AB486" s="12">
        <f t="array" aca="1" ref="AB486:AB487" ca="1">(MMULT(MINVERSE('Useful matrices &amp; checks'!$G486:$H487),MMULT('SS Taylor expansion'!K$7:L$8,MMULT(MINVERSE('Useful matrices &amp; checks'!$G486:$H487),'SS Taylor expansion'!K$4:K$5)))-MMULT(MINVERSE('Useful matrices &amp; checks'!$G486:$H487),MMULT('SS Taylor expansion'!K$7:L$8,MMULT(MINVERSE('Useful matrices &amp; checks'!$G486:$H487),MMULT('SS Taylor expansion'!K$7:L$8,MMULT(MINVERSE('Useful matrices &amp; checks'!$G486:$H487),'Useful matrices &amp; checks'!$L486:$L487))))))</f>
        <v>-119.44211347020791</v>
      </c>
      <c r="AC486" s="12">
        <f t="array" aca="1" ref="AC486:AC487" ca="1">(MMULT(MINVERSE('Useful matrices &amp; checks'!$G486:$H487),MMULT('SS Taylor expansion'!M$7:N$8,MMULT(MINVERSE('Useful matrices &amp; checks'!$G486:$H487),'SS Taylor expansion'!M$4:M$5)))-MMULT(MINVERSE('Useful matrices &amp; checks'!$G486:$H487),MMULT('SS Taylor expansion'!M$7:N$8,MMULT(MINVERSE('Useful matrices &amp; checks'!$G486:$H487),MMULT('SS Taylor expansion'!M$7:N$8,MMULT(MINVERSE('Useful matrices &amp; checks'!$G486:$H487),'Useful matrices &amp; checks'!$L486:$L487))))))</f>
        <v>-36.658576238942643</v>
      </c>
      <c r="AD486" s="12"/>
      <c r="AE486" s="12">
        <f t="array" aca="1" ref="AE486:AE487" ca="1">Q484:Q485*(INDEX('Flow probs &amp; rates'!AE$6:AE$5999-'Flow probs &amp; rates'!AE$5:AE$5999,'Useful matrices &amp; checks'!$A484))+X484:X485*(INDEX('Flow probs &amp; rates'!AE$6:AE$5999-'Flow probs &amp; rates'!AE$5:AE$5999,'Useful matrices &amp; checks'!$A484))^2</f>
        <v>4.6072805891221721E-3</v>
      </c>
      <c r="AF486" s="12">
        <f t="array" aca="1" ref="AF486:AF487" ca="1">R484:R485*(INDEX('Flow probs &amp; rates'!AF$6:AF$5999-'Flow probs &amp; rates'!AF$5:AF$5999,'Useful matrices &amp; checks'!$A484))+Y484:Y485*(INDEX('Flow probs &amp; rates'!AF$6:AF$5999-'Flow probs &amp; rates'!AF$5:AF$5999,'Useful matrices &amp; checks'!$A484))^2</f>
        <v>2.0617999154942297E-2</v>
      </c>
      <c r="AG486" s="12">
        <f t="array" aca="1" ref="AG486:AG487" ca="1">S484:S485*(INDEX('Flow probs &amp; rates'!AG$6:AG$5999-'Flow probs &amp; rates'!AG$5:AG$5999,'Useful matrices &amp; checks'!$A484))+Z484:Z485*(INDEX('Flow probs &amp; rates'!AG$6:AG$5999-'Flow probs &amp; rates'!AG$5:AG$5999,'Useful matrices &amp; checks'!$A484))^2</f>
        <v>-1.443661801316102E-3</v>
      </c>
      <c r="AH486" s="12">
        <f t="array" aca="1" ref="AH486:AH487" ca="1">T484:T485*(INDEX('Flow probs &amp; rates'!AI$6:AI$5999-'Flow probs &amp; rates'!AI$5:AI$5999,'Useful matrices &amp; checks'!$A484))+AA484:AA485*(INDEX('Flow probs &amp; rates'!AI$6:AI$5999-'Flow probs &amp; rates'!AI$5:AI$5999,'Useful matrices &amp; checks'!$A484))^2</f>
        <v>2.6833773933772512E-3</v>
      </c>
      <c r="AI486" s="12">
        <f t="array" aca="1" ref="AI486:AI487" ca="1">U484:U485*(INDEX('Flow probs &amp; rates'!AJ$6:AJ$5999-'Flow probs &amp; rates'!AJ$5:AJ$5999,'Useful matrices &amp; checks'!$A484))+AB484:AB485*(INDEX('Flow probs &amp; rates'!AJ$6:AJ$5999-'Flow probs &amp; rates'!AJ$5:AJ$5999,'Useful matrices &amp; checks'!$A484))^2</f>
        <v>4.6691411715217091E-3</v>
      </c>
      <c r="AJ486" s="12">
        <f t="array" aca="1" ref="AJ486:AJ487" ca="1">V484:V485*(INDEX('Flow probs &amp; rates'!AK$6:AK$5999-'Flow probs &amp; rates'!AK$5:AK$5999,'Useful matrices &amp; checks'!$A484))+AC484:AC485*(INDEX('Flow probs &amp; rates'!AK$6:AK$5999-'Flow probs &amp; rates'!AK$5:AK$5999,'Useful matrices &amp; checks'!$A484))^2</f>
        <v>2.9471769051917442E-3</v>
      </c>
      <c r="AK486" s="12"/>
      <c r="AL486" s="12"/>
      <c r="AM486" s="12">
        <f ca="1">'Useful matrices &amp; checks'!AO486</f>
        <v>3.4091715324871652E-2</v>
      </c>
      <c r="AN486" s="12">
        <f t="shared" ca="1" si="16"/>
        <v>3.408131341283907E-2</v>
      </c>
      <c r="AO486" s="12">
        <f t="shared" ca="1" si="17"/>
        <v>1.0401912032581562E-5</v>
      </c>
    </row>
    <row r="487" spans="1:41" x14ac:dyDescent="0.35">
      <c r="Q487" s="12">
        <f ca="1"/>
        <v>2.125784558667509</v>
      </c>
      <c r="R487" s="12">
        <f ca="1"/>
        <v>0.53334839685469926</v>
      </c>
      <c r="S487" s="12">
        <f ca="1"/>
        <v>-0.21631601059837641</v>
      </c>
      <c r="T487" s="12">
        <f ca="1"/>
        <v>-0.16204343768112561</v>
      </c>
      <c r="U487" s="12">
        <f ca="1"/>
        <v>-0.26102003913379412</v>
      </c>
      <c r="V487" s="12">
        <f ca="1"/>
        <v>0.77933626823610114</v>
      </c>
      <c r="W487" s="12"/>
      <c r="X487" s="12">
        <f ca="1"/>
        <v>-22.132677828324294</v>
      </c>
      <c r="Y487" s="12">
        <f ca="1"/>
        <v>-10.739039689583384</v>
      </c>
      <c r="Z487" s="12">
        <f ca="1"/>
        <v>0.73167957757489666</v>
      </c>
      <c r="AA487" s="12">
        <f ca="1"/>
        <v>0.41058823365795938</v>
      </c>
      <c r="AB487" s="12">
        <f ca="1"/>
        <v>5.0341602989532444</v>
      </c>
      <c r="AC487" s="12">
        <f ca="1"/>
        <v>-9.5526463234327466</v>
      </c>
      <c r="AD487" s="12"/>
      <c r="AE487" s="12">
        <f ca="1"/>
        <v>-1.4763502082801826E-3</v>
      </c>
      <c r="AF487" s="12">
        <f ca="1"/>
        <v>-7.553488944397912E-4</v>
      </c>
      <c r="AG487" s="12">
        <f ca="1"/>
        <v>4.6260486198546421E-4</v>
      </c>
      <c r="AH487" s="12">
        <f ca="1"/>
        <v>7.1532370948986033E-4</v>
      </c>
      <c r="AI487" s="12">
        <f ca="1"/>
        <v>-1.7105591068213938E-4</v>
      </c>
      <c r="AJ487" s="12">
        <f ca="1"/>
        <v>7.8564629841025807E-4</v>
      </c>
      <c r="AK487" s="12"/>
      <c r="AL487" s="12"/>
      <c r="AM487" s="12">
        <f ca="1">'Useful matrices &amp; checks'!AO487</f>
        <v>-6.0580826866414583E-4</v>
      </c>
      <c r="AN487" s="12">
        <f t="shared" ca="1" si="16"/>
        <v>-4.3918014351653053E-4</v>
      </c>
      <c r="AO487" s="12">
        <f t="shared" ca="1" si="17"/>
        <v>-1.666281251476153E-4</v>
      </c>
    </row>
    <row r="488" spans="1:41" x14ac:dyDescent="0.35">
      <c r="A488">
        <v>243</v>
      </c>
      <c r="P488" s="56" t="str">
        <f>INDEX('Flow probs &amp; rates'!$A$5:$A$5999,$A488)</f>
        <v>2010,7</v>
      </c>
      <c r="Q488" s="12">
        <f t="array" aca="1" ref="Q488:Q489" ca="1">-1*(MMULT(MINVERSE('Useful matrices &amp; checks'!$G488:$H489),'SS Taylor expansion'!C$4:C$5)-MMULT(MINVERSE('Useful matrices &amp; checks'!$G488:$H489),MMULT('SS Taylor expansion'!C$7:D$8,MMULT(MINVERSE('Useful matrices &amp; checks'!$G488:$H489),'Useful matrices &amp; checks'!$L488:$L489))))</f>
        <v>-6.4881450654201593</v>
      </c>
      <c r="R488" s="12">
        <f t="array" aca="1" ref="R488:R489" ca="1">-1*(MMULT(MINVERSE('Useful matrices &amp; checks'!$G488:$H489),'SS Taylor expansion'!E$4:E$5)-MMULT(MINVERSE('Useful matrices &amp; checks'!$G488:$H489),MMULT('SS Taylor expansion'!E$7:F$8,MMULT(MINVERSE('Useful matrices &amp; checks'!$G488:$H489),'Useful matrices &amp; checks'!$L488:$L489))))</f>
        <v>-11.844116822586932</v>
      </c>
      <c r="S488" s="12">
        <f t="array" aca="1" ref="S488:S489" ca="1">-1*(MMULT(MINVERSE('Useful matrices &amp; checks'!$G488:$H489),'SS Taylor expansion'!G$4:G$5)-MMULT(MINVERSE('Useful matrices &amp; checks'!$G488:$H489),MMULT('SS Taylor expansion'!G$7:H$8,MMULT(MINVERSE('Useful matrices &amp; checks'!$G488:$H489),'Useful matrices &amp; checks'!$L488:$L489))))</f>
        <v>0.68763409877271231</v>
      </c>
      <c r="T488" s="12">
        <f t="array" aca="1" ref="T488:T489" ca="1">-1*(MMULT(MINVERSE('Useful matrices &amp; checks'!$G488:$H489),'SS Taylor expansion'!I$4:I$5)-MMULT(MINVERSE('Useful matrices &amp; checks'!$G488:$H489),MMULT('SS Taylor expansion'!I$7:J$8,MMULT(MINVERSE('Useful matrices &amp; checks'!$G488:$H489),'Useful matrices &amp; checks'!$L488:$L489))))</f>
        <v>-0.5676427970022544</v>
      </c>
      <c r="U488" s="12">
        <f t="array" aca="1" ref="U488:U489" ca="1">-1*(MMULT(MINVERSE('Useful matrices &amp; checks'!$G488:$H489),'SS Taylor expansion'!K$4:K$5)-MMULT(MINVERSE('Useful matrices &amp; checks'!$G488:$H489),MMULT('SS Taylor expansion'!K$7:L$8,MMULT(MINVERSE('Useful matrices &amp; checks'!$G488:$H489),'Useful matrices &amp; checks'!$L488:$L489))))</f>
        <v>8.3298552862472039</v>
      </c>
      <c r="V488" s="12">
        <f t="array" aca="1" ref="V488:V489" ca="1">-1*(MMULT(MINVERSE('Useful matrices &amp; checks'!$G488:$H489),'SS Taylor expansion'!M$4:M$5)-MMULT(MINVERSE('Useful matrices &amp; checks'!$G488:$H489),MMULT('SS Taylor expansion'!M$7:N$8,MMULT(MINVERSE('Useful matrices &amp; checks'!$G488:$H489),'Useful matrices &amp; checks'!$L488:$L489))))</f>
        <v>3.7668042558771297</v>
      </c>
      <c r="W488" s="12"/>
      <c r="X488" s="12">
        <f t="array" aca="1" ref="X488:X489" ca="1">(MMULT(MINVERSE('Useful matrices &amp; checks'!$G488:$H489),MMULT('SS Taylor expansion'!C$7:D$8,MMULT(MINVERSE('Useful matrices &amp; checks'!$G488:$H489),'SS Taylor expansion'!C$4:C$5)))-MMULT(MINVERSE('Useful matrices &amp; checks'!$G488:$H489),MMULT('SS Taylor expansion'!C$7:D$8,MMULT(MINVERSE('Useful matrices &amp; checks'!$G488:$H489),MMULT('SS Taylor expansion'!C$7:D$8,MMULT(MINVERSE('Useful matrices &amp; checks'!$G488:$H489),'Useful matrices &amp; checks'!$L488:$L489))))))</f>
        <v>76.163233200658752</v>
      </c>
      <c r="Y488" s="12">
        <f t="array" aca="1" ref="Y488:Y489" ca="1">(MMULT(MINVERSE('Useful matrices &amp; checks'!$G488:$H489),MMULT('SS Taylor expansion'!E$7:F$8,MMULT(MINVERSE('Useful matrices &amp; checks'!$G488:$H489),'SS Taylor expansion'!E$4:E$5)))-MMULT(MINVERSE('Useful matrices &amp; checks'!$G488:$H489),MMULT('SS Taylor expansion'!E$7:F$8,MMULT(MINVERSE('Useful matrices &amp; checks'!$G488:$H489),MMULT('SS Taylor expansion'!E$7:F$8,MMULT(MINVERSE('Useful matrices &amp; checks'!$G488:$H489),'Useful matrices &amp; checks'!$L488:$L489))))))</f>
        <v>253.81052863089491</v>
      </c>
      <c r="Z488" s="12">
        <f t="array" aca="1" ref="Z488:Z489" ca="1">(MMULT(MINVERSE('Useful matrices &amp; checks'!$G488:$H489),MMULT('SS Taylor expansion'!G$7:H$8,MMULT(MINVERSE('Useful matrices &amp; checks'!$G488:$H489),'SS Taylor expansion'!G$4:G$5)))-MMULT(MINVERSE('Useful matrices &amp; checks'!$G488:$H489),MMULT('SS Taylor expansion'!G$7:H$8,MMULT(MINVERSE('Useful matrices &amp; checks'!$G488:$H489),MMULT('SS Taylor expansion'!G$7:H$8,MMULT(MINVERSE('Useful matrices &amp; checks'!$G488:$H489),'Useful matrices &amp; checks'!$L488:$L489))))))</f>
        <v>-2.1430912843844405</v>
      </c>
      <c r="AA488" s="12">
        <f t="array" aca="1" ref="AA488:AA489" ca="1">(MMULT(MINVERSE('Useful matrices &amp; checks'!$G488:$H489),MMULT('SS Taylor expansion'!I$7:J$8,MMULT(MINVERSE('Useful matrices &amp; checks'!$G488:$H489),'SS Taylor expansion'!I$4:I$5)))-MMULT(MINVERSE('Useful matrices &amp; checks'!$G488:$H489),MMULT('SS Taylor expansion'!I$7:J$8,MMULT(MINVERSE('Useful matrices &amp; checks'!$G488:$H489),MMULT('SS Taylor expansion'!I$7:J$8,MMULT(MINVERSE('Useful matrices &amp; checks'!$G488:$H489),'Useful matrices &amp; checks'!$L488:$L489))))))</f>
        <v>1.458364248035189</v>
      </c>
      <c r="AB488" s="12">
        <f t="array" aca="1" ref="AB488:AB489" ca="1">(MMULT(MINVERSE('Useful matrices &amp; checks'!$G488:$H489),MMULT('SS Taylor expansion'!K$7:L$8,MMULT(MINVERSE('Useful matrices &amp; checks'!$G488:$H489),'SS Taylor expansion'!K$4:K$5)))-MMULT(MINVERSE('Useful matrices &amp; checks'!$G488:$H489),MMULT('SS Taylor expansion'!K$7:L$8,MMULT(MINVERSE('Useful matrices &amp; checks'!$G488:$H489),MMULT('SS Taylor expansion'!K$7:L$8,MMULT(MINVERSE('Useful matrices &amp; checks'!$G488:$H489),'Useful matrices &amp; checks'!$L488:$L489))))))</f>
        <v>-173.9423021577104</v>
      </c>
      <c r="AC488" s="12">
        <f t="array" aca="1" ref="AC488:AC489" ca="1">(MMULT(MINVERSE('Useful matrices &amp; checks'!$G488:$H489),MMULT('SS Taylor expansion'!M$7:N$8,MMULT(MINVERSE('Useful matrices &amp; checks'!$G488:$H489),'SS Taylor expansion'!M$4:M$5)))-MMULT(MINVERSE('Useful matrices &amp; checks'!$G488:$H489),MMULT('SS Taylor expansion'!M$7:N$8,MMULT(MINVERSE('Useful matrices &amp; checks'!$G488:$H489),MMULT('SS Taylor expansion'!M$7:N$8,MMULT(MINVERSE('Useful matrices &amp; checks'!$G488:$H489),'Useful matrices &amp; checks'!$L488:$L489))))))</f>
        <v>-46.179427529877245</v>
      </c>
      <c r="AD488" s="12"/>
      <c r="AE488" s="12">
        <f t="array" aca="1" ref="AE488:AE489" ca="1">Q486:Q487*(INDEX('Flow probs &amp; rates'!AE$6:AE$5999-'Flow probs &amp; rates'!AE$5:AE$5999,'Useful matrices &amp; checks'!$A486))+X486:X487*(INDEX('Flow probs &amp; rates'!AE$6:AE$5999-'Flow probs &amp; rates'!AE$5:AE$5999,'Useful matrices &amp; checks'!$A486))^2</f>
        <v>-2.1746668708399132E-3</v>
      </c>
      <c r="AF488" s="12">
        <f t="array" aca="1" ref="AF488:AF489" ca="1">R486:R487*(INDEX('Flow probs &amp; rates'!AF$6:AF$5999-'Flow probs &amp; rates'!AF$5:AF$5999,'Useful matrices &amp; checks'!$A486))+Y486:Y487*(INDEX('Flow probs &amp; rates'!AF$6:AF$5999-'Flow probs &amp; rates'!AF$5:AF$5999,'Useful matrices &amp; checks'!$A486))^2</f>
        <v>-2.1185578321873743E-2</v>
      </c>
      <c r="AG488" s="12">
        <f t="array" aca="1" ref="AG488:AG489" ca="1">S486:S487*(INDEX('Flow probs &amp; rates'!AG$6:AG$5999-'Flow probs &amp; rates'!AG$5:AG$5999,'Useful matrices &amp; checks'!$A486))+Z486:Z487*(INDEX('Flow probs &amp; rates'!AG$6:AG$5999-'Flow probs &amp; rates'!AG$5:AG$5999,'Useful matrices &amp; checks'!$A486))^2</f>
        <v>-3.9139842937639746E-3</v>
      </c>
      <c r="AH488" s="12">
        <f t="array" aca="1" ref="AH488:AH489" ca="1">T486:T487*(INDEX('Flow probs &amp; rates'!AI$6:AI$5999-'Flow probs &amp; rates'!AI$5:AI$5999,'Useful matrices &amp; checks'!$A486))+AA486:AA487*(INDEX('Flow probs &amp; rates'!AI$6:AI$5999-'Flow probs &amp; rates'!AI$5:AI$5999,'Useful matrices &amp; checks'!$A486))^2</f>
        <v>-1.50962142558984E-2</v>
      </c>
      <c r="AI488" s="12">
        <f t="array" aca="1" ref="AI488:AI489" ca="1">U486:U487*(INDEX('Flow probs &amp; rates'!AJ$6:AJ$5999-'Flow probs &amp; rates'!AJ$5:AJ$5999,'Useful matrices &amp; checks'!$A486))+AB486:AB487*(INDEX('Flow probs &amp; rates'!AJ$6:AJ$5999-'Flow probs &amp; rates'!AJ$5:AJ$5999,'Useful matrices &amp; checks'!$A486))^2</f>
        <v>-1.4569291013664555E-2</v>
      </c>
      <c r="AJ488" s="12">
        <f t="array" aca="1" ref="AJ488:AJ489" ca="1">V486:V487*(INDEX('Flow probs &amp; rates'!AK$6:AK$5999-'Flow probs &amp; rates'!AK$5:AK$5999,'Useful matrices &amp; checks'!$A486))+AC486:AC487*(INDEX('Flow probs &amp; rates'!AK$6:AK$5999-'Flow probs &amp; rates'!AK$5:AK$5999,'Useful matrices &amp; checks'!$A486))^2</f>
        <v>-1.5584141940192423E-2</v>
      </c>
      <c r="AK488" s="12"/>
      <c r="AL488" s="12"/>
      <c r="AM488" s="12">
        <f ca="1">'Useful matrices &amp; checks'!AO488</f>
        <v>-7.57655388631302E-2</v>
      </c>
      <c r="AN488" s="12">
        <f t="shared" ca="1" si="16"/>
        <v>-7.2523876696233003E-2</v>
      </c>
      <c r="AO488" s="12">
        <f t="shared" ca="1" si="17"/>
        <v>-3.2416621668971968E-3</v>
      </c>
    </row>
    <row r="489" spans="1:41" x14ac:dyDescent="0.35">
      <c r="P489" s="56"/>
      <c r="Q489" s="12">
        <f ca="1"/>
        <v>1.7225783975725397</v>
      </c>
      <c r="R489" s="12">
        <f ca="1"/>
        <v>0.30258407268155213</v>
      </c>
      <c r="S489" s="12">
        <f ca="1"/>
        <v>-0.18256429719692621</v>
      </c>
      <c r="T489" s="12">
        <f ca="1"/>
        <v>-0.15049548183854428</v>
      </c>
      <c r="U489" s="12">
        <f ca="1"/>
        <v>-0.21280451511201187</v>
      </c>
      <c r="V489" s="12">
        <f ca="1"/>
        <v>0.9986685719848154</v>
      </c>
      <c r="W489" s="12"/>
      <c r="X489" s="12">
        <f ca="1"/>
        <v>-20.221055305926381</v>
      </c>
      <c r="Y489" s="12">
        <f ca="1"/>
        <v>-6.484149438321718</v>
      </c>
      <c r="Z489" s="12">
        <f ca="1"/>
        <v>0.56898276984926854</v>
      </c>
      <c r="AA489" s="12">
        <f ca="1"/>
        <v>0.38664672812414891</v>
      </c>
      <c r="AB489" s="12">
        <f ca="1"/>
        <v>4.443739536418172</v>
      </c>
      <c r="AC489" s="12">
        <f ca="1"/>
        <v>-12.243254444237071</v>
      </c>
      <c r="AD489" s="12"/>
      <c r="AE489" s="12">
        <f ca="1"/>
        <v>7.0649695215527794E-4</v>
      </c>
      <c r="AF489" s="12">
        <f ca="1"/>
        <v>8.9291451900625558E-4</v>
      </c>
      <c r="AG489" s="12">
        <f ca="1"/>
        <v>1.2715593415279626E-3</v>
      </c>
      <c r="AH489" s="12">
        <f ca="1"/>
        <v>-3.9338351459532956E-3</v>
      </c>
      <c r="AI489" s="12">
        <f ca="1"/>
        <v>6.1405599979759569E-4</v>
      </c>
      <c r="AJ489" s="12">
        <f ca="1"/>
        <v>-4.0609813986907635E-3</v>
      </c>
      <c r="AK489" s="12"/>
      <c r="AL489" s="12"/>
      <c r="AM489" s="12">
        <f ca="1">'Useful matrices &amp; checks'!AO489</f>
        <v>-5.3745973818084547E-3</v>
      </c>
      <c r="AN489" s="12">
        <f t="shared" ca="1" si="16"/>
        <v>-4.5097897321569672E-3</v>
      </c>
      <c r="AO489" s="12">
        <f t="shared" ca="1" si="17"/>
        <v>-8.6480764965148754E-4</v>
      </c>
    </row>
    <row r="490" spans="1:41" x14ac:dyDescent="0.35">
      <c r="A490">
        <v>244</v>
      </c>
      <c r="P490" s="56" t="str">
        <f>INDEX('Flow probs &amp; rates'!$A$5:$A$5999,$A490)</f>
        <v>2010,8</v>
      </c>
      <c r="Q490" s="12">
        <f t="array" aca="1" ref="Q490:Q491" ca="1">-1*(MMULT(MINVERSE('Useful matrices &amp; checks'!$G490:$H491),'SS Taylor expansion'!C$4:C$5)-MMULT(MINVERSE('Useful matrices &amp; checks'!$G490:$H491),MMULT('SS Taylor expansion'!C$7:D$8,MMULT(MINVERSE('Useful matrices &amp; checks'!$G490:$H491),'Useful matrices &amp; checks'!$L490:$L491))))</f>
        <v>-6.6596231443552956</v>
      </c>
      <c r="R490" s="12">
        <f t="array" aca="1" ref="R490:R491" ca="1">-1*(MMULT(MINVERSE('Useful matrices &amp; checks'!$G490:$H491),'SS Taylor expansion'!E$4:E$5)-MMULT(MINVERSE('Useful matrices &amp; checks'!$G490:$H491),MMULT('SS Taylor expansion'!E$7:F$8,MMULT(MINVERSE('Useful matrices &amp; checks'!$G490:$H491),'Useful matrices &amp; checks'!$L490:$L491))))</f>
        <v>-11.90680961182823</v>
      </c>
      <c r="S490" s="12">
        <f t="array" aca="1" ref="S490:S491" ca="1">-1*(MMULT(MINVERSE('Useful matrices &amp; checks'!$G490:$H491),'SS Taylor expansion'!G$4:G$5)-MMULT(MINVERSE('Useful matrices &amp; checks'!$G490:$H491),MMULT('SS Taylor expansion'!G$7:H$8,MMULT(MINVERSE('Useful matrices &amp; checks'!$G490:$H491),'Useful matrices &amp; checks'!$L490:$L491))))</f>
        <v>0.70010564680344567</v>
      </c>
      <c r="T490" s="12">
        <f t="array" aca="1" ref="T490:T491" ca="1">-1*(MMULT(MINVERSE('Useful matrices &amp; checks'!$G490:$H491),'SS Taylor expansion'!I$4:I$5)-MMULT(MINVERSE('Useful matrices &amp; checks'!$G490:$H491),MMULT('SS Taylor expansion'!I$7:J$8,MMULT(MINVERSE('Useful matrices &amp; checks'!$G490:$H491),'Useful matrices &amp; checks'!$L490:$L491))))</f>
        <v>-0.55162053408715184</v>
      </c>
      <c r="U490" s="12">
        <f t="array" aca="1" ref="U490:U491" ca="1">-1*(MMULT(MINVERSE('Useful matrices &amp; checks'!$G490:$H491),'SS Taylor expansion'!K$4:K$5)-MMULT(MINVERSE('Useful matrices &amp; checks'!$G490:$H491),MMULT('SS Taylor expansion'!K$7:L$8,MMULT(MINVERSE('Useful matrices &amp; checks'!$G490:$H491),'Useful matrices &amp; checks'!$L490:$L491))))</f>
        <v>8.4476619313582457</v>
      </c>
      <c r="V490" s="12">
        <f t="array" aca="1" ref="V490:V491" ca="1">-1*(MMULT(MINVERSE('Useful matrices &amp; checks'!$G490:$H491),'SS Taylor expansion'!M$4:M$5)-MMULT(MINVERSE('Useful matrices &amp; checks'!$G490:$H491),MMULT('SS Taylor expansion'!M$7:N$8,MMULT(MINVERSE('Useful matrices &amp; checks'!$G490:$H491),'Useful matrices &amp; checks'!$L490:$L491))))</f>
        <v>3.7227820728715892</v>
      </c>
      <c r="W490" s="12"/>
      <c r="X490" s="12">
        <f t="array" aca="1" ref="X490:X491" ca="1">(MMULT(MINVERSE('Useful matrices &amp; checks'!$G490:$H491),MMULT('SS Taylor expansion'!C$7:D$8,MMULT(MINVERSE('Useful matrices &amp; checks'!$G490:$H491),'SS Taylor expansion'!C$4:C$5)))-MMULT(MINVERSE('Useful matrices &amp; checks'!$G490:$H491),MMULT('SS Taylor expansion'!C$7:D$8,MMULT(MINVERSE('Useful matrices &amp; checks'!$G490:$H491),MMULT('SS Taylor expansion'!C$7:D$8,MMULT(MINVERSE('Useful matrices &amp; checks'!$G490:$H491),'Useful matrices &amp; checks'!$L490:$L491))))))</f>
        <v>80.478939453654689</v>
      </c>
      <c r="Y490" s="12">
        <f t="array" aca="1" ref="Y490:Y491" ca="1">(MMULT(MINVERSE('Useful matrices &amp; checks'!$G490:$H491),MMULT('SS Taylor expansion'!E$7:F$8,MMULT(MINVERSE('Useful matrices &amp; checks'!$G490:$H491),'SS Taylor expansion'!E$4:E$5)))-MMULT(MINVERSE('Useful matrices &amp; checks'!$G490:$H491),MMULT('SS Taylor expansion'!E$7:F$8,MMULT(MINVERSE('Useful matrices &amp; checks'!$G490:$H491),MMULT('SS Taylor expansion'!E$7:F$8,MMULT(MINVERSE('Useful matrices &amp; checks'!$G490:$H491),'Useful matrices &amp; checks'!$L490:$L491))))))</f>
        <v>257.26088273610213</v>
      </c>
      <c r="Z490" s="12">
        <f t="array" aca="1" ref="Z490:Z491" ca="1">(MMULT(MINVERSE('Useful matrices &amp; checks'!$G490:$H491),MMULT('SS Taylor expansion'!G$7:H$8,MMULT(MINVERSE('Useful matrices &amp; checks'!$G490:$H491),'SS Taylor expansion'!G$4:G$5)))-MMULT(MINVERSE('Useful matrices &amp; checks'!$G490:$H491),MMULT('SS Taylor expansion'!G$7:H$8,MMULT(MINVERSE('Useful matrices &amp; checks'!$G490:$H491),MMULT('SS Taylor expansion'!G$7:H$8,MMULT(MINVERSE('Useful matrices &amp; checks'!$G490:$H491),'Useful matrices &amp; checks'!$L490:$L491))))))</f>
        <v>-2.1601387527388658</v>
      </c>
      <c r="AA490" s="12">
        <f t="array" aca="1" ref="AA490:AA491" ca="1">(MMULT(MINVERSE('Useful matrices &amp; checks'!$G490:$H491),MMULT('SS Taylor expansion'!I$7:J$8,MMULT(MINVERSE('Useful matrices &amp; checks'!$G490:$H491),'SS Taylor expansion'!I$4:I$5)))-MMULT(MINVERSE('Useful matrices &amp; checks'!$G490:$H491),MMULT('SS Taylor expansion'!I$7:J$8,MMULT(MINVERSE('Useful matrices &amp; checks'!$G490:$H491),MMULT('SS Taylor expansion'!I$7:J$8,MMULT(MINVERSE('Useful matrices &amp; checks'!$G490:$H491),'Useful matrices &amp; checks'!$L490:$L491))))))</f>
        <v>1.4180237964874349</v>
      </c>
      <c r="AB490" s="12">
        <f t="array" aca="1" ref="AB490:AB491" ca="1">(MMULT(MINVERSE('Useful matrices &amp; checks'!$G490:$H491),MMULT('SS Taylor expansion'!K$7:L$8,MMULT(MINVERSE('Useful matrices &amp; checks'!$G490:$H491),'SS Taylor expansion'!K$4:K$5)))-MMULT(MINVERSE('Useful matrices &amp; checks'!$G490:$H491),MMULT('SS Taylor expansion'!K$7:L$8,MMULT(MINVERSE('Useful matrices &amp; checks'!$G490:$H491),MMULT('SS Taylor expansion'!K$7:L$8,MMULT(MINVERSE('Useful matrices &amp; checks'!$G490:$H491),'Useful matrices &amp; checks'!$L490:$L491))))))</f>
        <v>-178.17303156782322</v>
      </c>
      <c r="AC490" s="12">
        <f t="array" aca="1" ref="AC490:AC491" ca="1">(MMULT(MINVERSE('Useful matrices &amp; checks'!$G490:$H491),MMULT('SS Taylor expansion'!M$7:N$8,MMULT(MINVERSE('Useful matrices &amp; checks'!$G490:$H491),'SS Taylor expansion'!M$4:M$5)))-MMULT(MINVERSE('Useful matrices &amp; checks'!$G490:$H491),MMULT('SS Taylor expansion'!M$7:N$8,MMULT(MINVERSE('Useful matrices &amp; checks'!$G490:$H491),MMULT('SS Taylor expansion'!M$7:N$8,MMULT(MINVERSE('Useful matrices &amp; checks'!$G490:$H491),'Useful matrices &amp; checks'!$L490:$L491))))))</f>
        <v>-45.016774022731568</v>
      </c>
      <c r="AD490" s="12"/>
      <c r="AE490" s="12">
        <f t="array" aca="1" ref="AE490:AE491" ca="1">Q488:Q489*(INDEX('Flow probs &amp; rates'!AE$6:AE$5999-'Flow probs &amp; rates'!AE$5:AE$5999,'Useful matrices &amp; checks'!$A488))+X488:X489*(INDEX('Flow probs &amp; rates'!AE$6:AE$5999-'Flow probs &amp; rates'!AE$5:AE$5999,'Useful matrices &amp; checks'!$A488))^2</f>
        <v>-9.4569392105513217E-4</v>
      </c>
      <c r="AF490" s="12">
        <f t="array" aca="1" ref="AF490:AF491" ca="1">R488:R489*(INDEX('Flow probs &amp; rates'!AF$6:AF$5999-'Flow probs &amp; rates'!AF$5:AF$5999,'Useful matrices &amp; checks'!$A488))+Y488:Y489*(INDEX('Flow probs &amp; rates'!AF$6:AF$5999-'Flow probs &amp; rates'!AF$5:AF$5999,'Useful matrices &amp; checks'!$A488))^2</f>
        <v>4.4194473571525445E-3</v>
      </c>
      <c r="AG490" s="12">
        <f t="array" aca="1" ref="AG490:AG491" ca="1">S488:S489*(INDEX('Flow probs &amp; rates'!AG$6:AG$5999-'Flow probs &amp; rates'!AG$5:AG$5999,'Useful matrices &amp; checks'!$A488))+Z488:Z489*(INDEX('Flow probs &amp; rates'!AG$6:AG$5999-'Flow probs &amp; rates'!AG$5:AG$5999,'Useful matrices &amp; checks'!$A488))^2</f>
        <v>-1.9594417366486337E-3</v>
      </c>
      <c r="AH490" s="12">
        <f t="array" aca="1" ref="AH490:AH491" ca="1">T488:T489*(INDEX('Flow probs &amp; rates'!AI$6:AI$5999-'Flow probs &amp; rates'!AI$5:AI$5999,'Useful matrices &amp; checks'!$A488))+AA488:AA489*(INDEX('Flow probs &amp; rates'!AI$6:AI$5999-'Flow probs &amp; rates'!AI$5:AI$5999,'Useful matrices &amp; checks'!$A488))^2</f>
        <v>-3.1710718564822273E-3</v>
      </c>
      <c r="AI490" s="12">
        <f t="array" aca="1" ref="AI490:AI491" ca="1">U488:U489*(INDEX('Flow probs &amp; rates'!AJ$6:AJ$5999-'Flow probs &amp; rates'!AJ$5:AJ$5999,'Useful matrices &amp; checks'!$A488))+AB488:AB489*(INDEX('Flow probs &amp; rates'!AJ$6:AJ$5999-'Flow probs &amp; rates'!AJ$5:AJ$5999,'Useful matrices &amp; checks'!$A488))^2</f>
        <v>1.5774212496051194E-3</v>
      </c>
      <c r="AJ490" s="12">
        <f t="array" aca="1" ref="AJ490:AJ491" ca="1">V488:V489*(INDEX('Flow probs &amp; rates'!AK$6:AK$5999-'Flow probs &amp; rates'!AK$5:AK$5999,'Useful matrices &amp; checks'!$A488))+AC488:AC489*(INDEX('Flow probs &amp; rates'!AK$6:AK$5999-'Flow probs &amp; rates'!AK$5:AK$5999,'Useful matrices &amp; checks'!$A488))^2</f>
        <v>-1.5402612746783742E-3</v>
      </c>
      <c r="AK490" s="12"/>
      <c r="AL490" s="12"/>
      <c r="AM490" s="12">
        <f ca="1">'Useful matrices &amp; checks'!AO490</f>
        <v>-1.6249124264590131E-3</v>
      </c>
      <c r="AN490" s="12">
        <f t="shared" ca="1" si="16"/>
        <v>-1.6196001821067038E-3</v>
      </c>
      <c r="AO490" s="12">
        <f t="shared" ca="1" si="17"/>
        <v>-5.3122443523093751E-6</v>
      </c>
    </row>
    <row r="491" spans="1:41" x14ac:dyDescent="0.35">
      <c r="Q491" s="12">
        <f ca="1"/>
        <v>1.7003374916711396</v>
      </c>
      <c r="R491" s="12">
        <f ca="1"/>
        <v>0.28369534685117431</v>
      </c>
      <c r="S491" s="12">
        <f ca="1"/>
        <v>-0.17875123765818032</v>
      </c>
      <c r="T491" s="12">
        <f ca="1"/>
        <v>-0.14892722059338334</v>
      </c>
      <c r="U491" s="12">
        <f ca="1"/>
        <v>-0.20127661899602328</v>
      </c>
      <c r="V491" s="12">
        <f ca="1"/>
        <v>1.0050814875938709</v>
      </c>
      <c r="W491" s="12"/>
      <c r="X491" s="12">
        <f ca="1"/>
        <v>-20.547913159165418</v>
      </c>
      <c r="Y491" s="12">
        <f ca="1"/>
        <v>-6.1295777574670982</v>
      </c>
      <c r="Z491" s="12">
        <f ca="1"/>
        <v>0.551527440649076</v>
      </c>
      <c r="AA491" s="12">
        <f ca="1"/>
        <v>0.38283988665437524</v>
      </c>
      <c r="AB491" s="12">
        <f ca="1"/>
        <v>4.2452060323485448</v>
      </c>
      <c r="AC491" s="12">
        <f ca="1"/>
        <v>-12.153686494612284</v>
      </c>
      <c r="AD491" s="12"/>
      <c r="AE491" s="12">
        <f ca="1"/>
        <v>2.5107822077029171E-4</v>
      </c>
      <c r="AF491" s="12">
        <f ca="1"/>
        <v>-1.1290452469860583E-4</v>
      </c>
      <c r="AG491" s="12">
        <f ca="1"/>
        <v>5.2022449757516034E-4</v>
      </c>
      <c r="AH491" s="12">
        <f ca="1"/>
        <v>-8.4072587462788613E-4</v>
      </c>
      <c r="AI491" s="12">
        <f ca="1"/>
        <v>-4.0298702992334226E-5</v>
      </c>
      <c r="AJ491" s="12">
        <f ca="1"/>
        <v>-4.0835955976915476E-4</v>
      </c>
      <c r="AK491" s="12"/>
      <c r="AL491" s="12"/>
      <c r="AM491" s="12">
        <f ca="1">'Useful matrices &amp; checks'!AO491</f>
        <v>-6.4407307926719198E-4</v>
      </c>
      <c r="AN491" s="12">
        <f t="shared" ca="1" si="16"/>
        <v>-6.3098594374252893E-4</v>
      </c>
      <c r="AO491" s="12">
        <f t="shared" ca="1" si="17"/>
        <v>-1.3087135524663058E-5</v>
      </c>
    </row>
    <row r="492" spans="1:41" x14ac:dyDescent="0.35">
      <c r="A492">
        <v>245</v>
      </c>
      <c r="P492" s="56" t="str">
        <f>INDEX('Flow probs &amp; rates'!$A$5:$A$5999,$A492)</f>
        <v>2010,9</v>
      </c>
      <c r="Q492" s="12">
        <f t="array" aca="1" ref="Q492:Q493" ca="1">-1*(MMULT(MINVERSE('Useful matrices &amp; checks'!$G492:$H493),'SS Taylor expansion'!C$4:C$5)-MMULT(MINVERSE('Useful matrices &amp; checks'!$G492:$H493),MMULT('SS Taylor expansion'!C$7:D$8,MMULT(MINVERSE('Useful matrices &amp; checks'!$G492:$H493),'Useful matrices &amp; checks'!$L492:$L493))))</f>
        <v>-6.6737102249020248</v>
      </c>
      <c r="R492" s="12">
        <f t="array" aca="1" ref="R492:R493" ca="1">-1*(MMULT(MINVERSE('Useful matrices &amp; checks'!$G492:$H493),'SS Taylor expansion'!E$4:E$5)-MMULT(MINVERSE('Useful matrices &amp; checks'!$G492:$H493),MMULT('SS Taylor expansion'!E$7:F$8,MMULT(MINVERSE('Useful matrices &amp; checks'!$G492:$H493),'Useful matrices &amp; checks'!$L492:$L493))))</f>
        <v>-12.0656982340479</v>
      </c>
      <c r="S492" s="12">
        <f t="array" aca="1" ref="S492:S493" ca="1">-1*(MMULT(MINVERSE('Useful matrices &amp; checks'!$G492:$H493),'SS Taylor expansion'!G$4:G$5)-MMULT(MINVERSE('Useful matrices &amp; checks'!$G492:$H493),MMULT('SS Taylor expansion'!G$7:H$8,MMULT(MINVERSE('Useful matrices &amp; checks'!$G492:$H493),'Useful matrices &amp; checks'!$L492:$L493))))</f>
        <v>0.70777837236224028</v>
      </c>
      <c r="T492" s="12">
        <f t="array" aca="1" ref="T492:T493" ca="1">-1*(MMULT(MINVERSE('Useful matrices &amp; checks'!$G492:$H493),'SS Taylor expansion'!I$4:I$5)-MMULT(MINVERSE('Useful matrices &amp; checks'!$G492:$H493),MMULT('SS Taylor expansion'!I$7:J$8,MMULT(MINVERSE('Useful matrices &amp; checks'!$G492:$H493),'Useful matrices &amp; checks'!$L492:$L493))))</f>
        <v>-0.57184570026278159</v>
      </c>
      <c r="U492" s="12">
        <f t="array" aca="1" ref="U492:U493" ca="1">-1*(MMULT(MINVERSE('Useful matrices &amp; checks'!$G492:$H493),'SS Taylor expansion'!K$4:K$5)-MMULT(MINVERSE('Useful matrices &amp; checks'!$G492:$H493),MMULT('SS Taylor expansion'!K$7:L$8,MMULT(MINVERSE('Useful matrices &amp; checks'!$G492:$H493),'Useful matrices &amp; checks'!$L492:$L493))))</f>
        <v>7.4825075517872541</v>
      </c>
      <c r="V492" s="12">
        <f t="array" aca="1" ref="V492:V493" ca="1">-1*(MMULT(MINVERSE('Useful matrices &amp; checks'!$G492:$H493),'SS Taylor expansion'!M$4:M$5)-MMULT(MINVERSE('Useful matrices &amp; checks'!$G492:$H493),MMULT('SS Taylor expansion'!M$7:N$8,MMULT(MINVERSE('Useful matrices &amp; checks'!$G492:$H493),'Useful matrices &amp; checks'!$L492:$L493))))</f>
        <v>3.3438256298943472</v>
      </c>
      <c r="W492" s="12"/>
      <c r="X492" s="12">
        <f t="array" aca="1" ref="X492:X493" ca="1">(MMULT(MINVERSE('Useful matrices &amp; checks'!$G492:$H493),MMULT('SS Taylor expansion'!C$7:D$8,MMULT(MINVERSE('Useful matrices &amp; checks'!$G492:$H493),'SS Taylor expansion'!C$4:C$5)))-MMULT(MINVERSE('Useful matrices &amp; checks'!$G492:$H493),MMULT('SS Taylor expansion'!C$7:D$8,MMULT(MINVERSE('Useful matrices &amp; checks'!$G492:$H493),MMULT('SS Taylor expansion'!C$7:D$8,MMULT(MINVERSE('Useful matrices &amp; checks'!$G492:$H493),'Useful matrices &amp; checks'!$L492:$L493))))))</f>
        <v>76.882279786314086</v>
      </c>
      <c r="Y492" s="12">
        <f t="array" aca="1" ref="Y492:Y493" ca="1">(MMULT(MINVERSE('Useful matrices &amp; checks'!$G492:$H493),MMULT('SS Taylor expansion'!E$7:F$8,MMULT(MINVERSE('Useful matrices &amp; checks'!$G492:$H493),'SS Taylor expansion'!E$4:E$5)))-MMULT(MINVERSE('Useful matrices &amp; checks'!$G492:$H493),MMULT('SS Taylor expansion'!E$7:F$8,MMULT(MINVERSE('Useful matrices &amp; checks'!$G492:$H493),MMULT('SS Taylor expansion'!E$7:F$8,MMULT(MINVERSE('Useful matrices &amp; checks'!$G492:$H493),'Useful matrices &amp; checks'!$L492:$L493))))))</f>
        <v>251.3023099422731</v>
      </c>
      <c r="Z492" s="12">
        <f t="array" aca="1" ref="Z492:Z493" ca="1">(MMULT(MINVERSE('Useful matrices &amp; checks'!$G492:$H493),MMULT('SS Taylor expansion'!G$7:H$8,MMULT(MINVERSE('Useful matrices &amp; checks'!$G492:$H493),'SS Taylor expansion'!G$4:G$5)))-MMULT(MINVERSE('Useful matrices &amp; checks'!$G492:$H493),MMULT('SS Taylor expansion'!G$7:H$8,MMULT(MINVERSE('Useful matrices &amp; checks'!$G492:$H493),MMULT('SS Taylor expansion'!G$7:H$8,MMULT(MINVERSE('Useful matrices &amp; checks'!$G492:$H493),'Useful matrices &amp; checks'!$L492:$L493))))))</f>
        <v>-2.2683652696032528</v>
      </c>
      <c r="AA492" s="12">
        <f t="array" aca="1" ref="AA492:AA493" ca="1">(MMULT(MINVERSE('Useful matrices &amp; checks'!$G492:$H493),MMULT('SS Taylor expansion'!I$7:J$8,MMULT(MINVERSE('Useful matrices &amp; checks'!$G492:$H493),'SS Taylor expansion'!I$4:I$5)))-MMULT(MINVERSE('Useful matrices &amp; checks'!$G492:$H493),MMULT('SS Taylor expansion'!I$7:J$8,MMULT(MINVERSE('Useful matrices &amp; checks'!$G492:$H493),MMULT('SS Taylor expansion'!I$7:J$8,MMULT(MINVERSE('Useful matrices &amp; checks'!$G492:$H493),'Useful matrices &amp; checks'!$L492:$L493))))))</f>
        <v>1.4783289771216246</v>
      </c>
      <c r="AB492" s="12">
        <f t="array" aca="1" ref="AB492:AB493" ca="1">(MMULT(MINVERSE('Useful matrices &amp; checks'!$G492:$H493),MMULT('SS Taylor expansion'!K$7:L$8,MMULT(MINVERSE('Useful matrices &amp; checks'!$G492:$H493),'SS Taylor expansion'!K$4:K$5)))-MMULT(MINVERSE('Useful matrices &amp; checks'!$G492:$H493),MMULT('SS Taylor expansion'!K$7:L$8,MMULT(MINVERSE('Useful matrices &amp; checks'!$G492:$H493),MMULT('SS Taylor expansion'!K$7:L$8,MMULT(MINVERSE('Useful matrices &amp; checks'!$G492:$H493),'Useful matrices &amp; checks'!$L492:$L493))))))</f>
        <v>-151.20733158682344</v>
      </c>
      <c r="AC492" s="12">
        <f t="array" aca="1" ref="AC492:AC493" ca="1">(MMULT(MINVERSE('Useful matrices &amp; checks'!$G492:$H493),MMULT('SS Taylor expansion'!M$7:N$8,MMULT(MINVERSE('Useful matrices &amp; checks'!$G492:$H493),'SS Taylor expansion'!M$4:M$5)))-MMULT(MINVERSE('Useful matrices &amp; checks'!$G492:$H493),MMULT('SS Taylor expansion'!M$7:N$8,MMULT(MINVERSE('Useful matrices &amp; checks'!$G492:$H493),MMULT('SS Taylor expansion'!M$7:N$8,MMULT(MINVERSE('Useful matrices &amp; checks'!$G492:$H493),'Useful matrices &amp; checks'!$L492:$L493))))))</f>
        <v>-39.767609704181652</v>
      </c>
      <c r="AD492" s="12"/>
      <c r="AE492" s="12">
        <f t="array" aca="1" ref="AE492:AE493" ca="1">Q490:Q491*(INDEX('Flow probs &amp; rates'!AE$6:AE$5999-'Flow probs &amp; rates'!AE$5:AE$5999,'Useful matrices &amp; checks'!$A490))+X490:X491*(INDEX('Flow probs &amp; rates'!AE$6:AE$5999-'Flow probs &amp; rates'!AE$5:AE$5999,'Useful matrices &amp; checks'!$A490))^2</f>
        <v>-1.373919639237834E-3</v>
      </c>
      <c r="AF492" s="12">
        <f t="array" aca="1" ref="AF492:AF493" ca="1">R490:R491*(INDEX('Flow probs &amp; rates'!AF$6:AF$5999-'Flow probs &amp; rates'!AF$5:AF$5999,'Useful matrices &amp; checks'!$A490))+Y490:Y491*(INDEX('Flow probs &amp; rates'!AF$6:AF$5999-'Flow probs &amp; rates'!AF$5:AF$5999,'Useful matrices &amp; checks'!$A490))^2</f>
        <v>7.0944370670594182E-3</v>
      </c>
      <c r="AG492" s="12">
        <f t="array" aca="1" ref="AG492:AG493" ca="1">S490:S491*(INDEX('Flow probs &amp; rates'!AG$6:AG$5999-'Flow probs &amp; rates'!AG$5:AG$5999,'Useful matrices &amp; checks'!$A490))+Z490:Z491*(INDEX('Flow probs &amp; rates'!AG$6:AG$5999-'Flow probs &amp; rates'!AG$5:AG$5999,'Useful matrices &amp; checks'!$A490))^2</f>
        <v>-1.2067517843628261E-4</v>
      </c>
      <c r="AH492" s="12">
        <f t="array" aca="1" ref="AH492:AH493" ca="1">T490:T491*(INDEX('Flow probs &amp; rates'!AI$6:AI$5999-'Flow probs &amp; rates'!AI$5:AI$5999,'Useful matrices &amp; checks'!$A490))+AA490:AA491*(INDEX('Flow probs &amp; rates'!AI$6:AI$5999-'Flow probs &amp; rates'!AI$5:AI$5999,'Useful matrices &amp; checks'!$A490))^2</f>
        <v>5.6485934820026205E-3</v>
      </c>
      <c r="AI492" s="12">
        <f t="array" aca="1" ref="AI492:AI493" ca="1">U490:U491*(INDEX('Flow probs &amp; rates'!AJ$6:AJ$5999-'Flow probs &amp; rates'!AJ$5:AJ$5999,'Useful matrices &amp; checks'!$A490))+AB490:AB491*(INDEX('Flow probs &amp; rates'!AJ$6:AJ$5999-'Flow probs &amp; rates'!AJ$5:AJ$5999,'Useful matrices &amp; checks'!$A490))^2</f>
        <v>1.0030826098765022E-2</v>
      </c>
      <c r="AJ492" s="12">
        <f t="array" aca="1" ref="AJ492:AJ493" ca="1">V490:V491*(INDEX('Flow probs &amp; rates'!AK$6:AK$5999-'Flow probs &amp; rates'!AK$5:AK$5999,'Useful matrices &amp; checks'!$A490))+AC490:AC491*(INDEX('Flow probs &amp; rates'!AK$6:AK$5999-'Flow probs &amp; rates'!AK$5:AK$5999,'Useful matrices &amp; checks'!$A490))^2</f>
        <v>7.569009139030471E-3</v>
      </c>
      <c r="AK492" s="12"/>
      <c r="AL492" s="12"/>
      <c r="AM492" s="12">
        <f ca="1">'Useful matrices &amp; checks'!AO492</f>
        <v>2.8223486238771467E-2</v>
      </c>
      <c r="AN492" s="12">
        <f t="shared" ca="1" si="16"/>
        <v>2.8848270969183416E-2</v>
      </c>
      <c r="AO492" s="12">
        <f t="shared" ca="1" si="17"/>
        <v>-6.2478473041194943E-4</v>
      </c>
    </row>
    <row r="493" spans="1:41" x14ac:dyDescent="0.35">
      <c r="P493" s="56"/>
      <c r="Q493" s="12">
        <f ca="1"/>
        <v>1.8566247670702232</v>
      </c>
      <c r="R493" s="12">
        <f ca="1"/>
        <v>0.35900808950133789</v>
      </c>
      <c r="S493" s="12">
        <f ca="1"/>
        <v>-0.19690379285889323</v>
      </c>
      <c r="T493" s="12">
        <f ca="1"/>
        <v>-0.1588292956618165</v>
      </c>
      <c r="U493" s="12">
        <f ca="1"/>
        <v>-0.22263781910823238</v>
      </c>
      <c r="V493" s="12">
        <f ca="1"/>
        <v>0.92874261250542345</v>
      </c>
      <c r="W493" s="12"/>
      <c r="X493" s="12">
        <f ca="1"/>
        <v>-21.388633906739436</v>
      </c>
      <c r="Y493" s="12">
        <f ca="1"/>
        <v>-7.4773594059447088</v>
      </c>
      <c r="Z493" s="12">
        <f ca="1"/>
        <v>0.63105873620234243</v>
      </c>
      <c r="AA493" s="12">
        <f ca="1"/>
        <v>0.41060368222543631</v>
      </c>
      <c r="AB493" s="12">
        <f ca="1"/>
        <v>4.4990894168392384</v>
      </c>
      <c r="AC493" s="12">
        <f ca="1"/>
        <v>-11.045394652030545</v>
      </c>
      <c r="AD493" s="12"/>
      <c r="AE493" s="12">
        <f ca="1"/>
        <v>3.5078968021178193E-4</v>
      </c>
      <c r="AF493" s="12">
        <f ca="1"/>
        <v>-1.6903426275111289E-4</v>
      </c>
      <c r="AG493" s="12">
        <f ca="1"/>
        <v>3.0810832048842584E-5</v>
      </c>
      <c r="AH493" s="12">
        <f ca="1"/>
        <v>1.5250145263875255E-3</v>
      </c>
      <c r="AI493" s="12">
        <f ca="1"/>
        <v>-2.3899758054970799E-4</v>
      </c>
      <c r="AJ493" s="12">
        <f ca="1"/>
        <v>2.0434908130951336E-3</v>
      </c>
      <c r="AK493" s="12"/>
      <c r="AL493" s="12"/>
      <c r="AM493" s="12">
        <f ca="1">'Useful matrices &amp; checks'!AO493</f>
        <v>3.5045222648535934E-3</v>
      </c>
      <c r="AN493" s="12">
        <f t="shared" ca="1" si="16"/>
        <v>3.5420740084424625E-3</v>
      </c>
      <c r="AO493" s="12">
        <f t="shared" ca="1" si="17"/>
        <v>-3.7551743588869115E-5</v>
      </c>
    </row>
    <row r="494" spans="1:41" x14ac:dyDescent="0.35">
      <c r="A494">
        <v>246</v>
      </c>
      <c r="P494" s="56" t="str">
        <f>INDEX('Flow probs &amp; rates'!$A$5:$A$5999,$A494)</f>
        <v>2010,10</v>
      </c>
      <c r="Q494" s="12">
        <f t="array" aca="1" ref="Q494:Q495" ca="1">-1*(MMULT(MINVERSE('Useful matrices &amp; checks'!$G494:$H495),'SS Taylor expansion'!C$4:C$5)-MMULT(MINVERSE('Useful matrices &amp; checks'!$G494:$H495),MMULT('SS Taylor expansion'!C$7:D$8,MMULT(MINVERSE('Useful matrices &amp; checks'!$G494:$H495),'Useful matrices &amp; checks'!$L494:$L495))))</f>
        <v>-6.5506661747613002</v>
      </c>
      <c r="R494" s="12">
        <f t="array" aca="1" ref="R494:R495" ca="1">-1*(MMULT(MINVERSE('Useful matrices &amp; checks'!$G494:$H495),'SS Taylor expansion'!E$4:E$5)-MMULT(MINVERSE('Useful matrices &amp; checks'!$G494:$H495),MMULT('SS Taylor expansion'!E$7:F$8,MMULT(MINVERSE('Useful matrices &amp; checks'!$G494:$H495),'Useful matrices &amp; checks'!$L494:$L495))))</f>
        <v>-12.048008284006249</v>
      </c>
      <c r="S494" s="12">
        <f t="array" aca="1" ref="S494:S495" ca="1">-1*(MMULT(MINVERSE('Useful matrices &amp; checks'!$G494:$H495),'SS Taylor expansion'!G$4:G$5)-MMULT(MINVERSE('Useful matrices &amp; checks'!$G494:$H495),MMULT('SS Taylor expansion'!G$7:H$8,MMULT(MINVERSE('Useful matrices &amp; checks'!$G494:$H495),'Useful matrices &amp; checks'!$L494:$L495))))</f>
        <v>0.67736413776127735</v>
      </c>
      <c r="T494" s="12">
        <f t="array" aca="1" ref="T494:T495" ca="1">-1*(MMULT(MINVERSE('Useful matrices &amp; checks'!$G494:$H495),'SS Taylor expansion'!I$4:I$5)-MMULT(MINVERSE('Useful matrices &amp; checks'!$G494:$H495),MMULT('SS Taylor expansion'!I$7:J$8,MMULT(MINVERSE('Useful matrices &amp; checks'!$G494:$H495),'Useful matrices &amp; checks'!$L494:$L495))))</f>
        <v>-0.56844636842498764</v>
      </c>
      <c r="U494" s="12">
        <f t="array" aca="1" ref="U494:U495" ca="1">-1*(MMULT(MINVERSE('Useful matrices &amp; checks'!$G494:$H495),'SS Taylor expansion'!K$4:K$5)-MMULT(MINVERSE('Useful matrices &amp; checks'!$G494:$H495),MMULT('SS Taylor expansion'!K$7:L$8,MMULT(MINVERSE('Useful matrices &amp; checks'!$G494:$H495),'Useful matrices &amp; checks'!$L494:$L495))))</f>
        <v>6.735522025549443</v>
      </c>
      <c r="V494" s="12">
        <f t="array" aca="1" ref="V494:V495" ca="1">-1*(MMULT(MINVERSE('Useful matrices &amp; checks'!$G494:$H495),'SS Taylor expansion'!M$4:M$5)-MMULT(MINVERSE('Useful matrices &amp; checks'!$G494:$H495),MMULT('SS Taylor expansion'!M$7:N$8,MMULT(MINVERSE('Useful matrices &amp; checks'!$G494:$H495),'Useful matrices &amp; checks'!$L494:$L495))))</f>
        <v>3.0733269753768191</v>
      </c>
      <c r="W494" s="12"/>
      <c r="X494" s="12">
        <f t="array" aca="1" ref="X494:X495" ca="1">(MMULT(MINVERSE('Useful matrices &amp; checks'!$G494:$H495),MMULT('SS Taylor expansion'!C$7:D$8,MMULT(MINVERSE('Useful matrices &amp; checks'!$G494:$H495),'SS Taylor expansion'!C$4:C$5)))-MMULT(MINVERSE('Useful matrices &amp; checks'!$G494:$H495),MMULT('SS Taylor expansion'!C$7:D$8,MMULT(MINVERSE('Useful matrices &amp; checks'!$G494:$H495),MMULT('SS Taylor expansion'!C$7:D$8,MMULT(MINVERSE('Useful matrices &amp; checks'!$G494:$H495),'Useful matrices &amp; checks'!$L494:$L495))))))</f>
        <v>71.338230918935082</v>
      </c>
      <c r="Y494" s="12">
        <f t="array" aca="1" ref="Y494:Y495" ca="1">(MMULT(MINVERSE('Useful matrices &amp; checks'!$G494:$H495),MMULT('SS Taylor expansion'!E$7:F$8,MMULT(MINVERSE('Useful matrices &amp; checks'!$G494:$H495),'SS Taylor expansion'!E$4:E$5)))-MMULT(MINVERSE('Useful matrices &amp; checks'!$G494:$H495),MMULT('SS Taylor expansion'!E$7:F$8,MMULT(MINVERSE('Useful matrices &amp; checks'!$G494:$H495),MMULT('SS Taylor expansion'!E$7:F$8,MMULT(MINVERSE('Useful matrices &amp; checks'!$G494:$H495),'Useful matrices &amp; checks'!$L494:$L495))))))</f>
        <v>241.31366407124358</v>
      </c>
      <c r="Z494" s="12">
        <f t="array" aca="1" ref="Z494:Z495" ca="1">(MMULT(MINVERSE('Useful matrices &amp; checks'!$G494:$H495),MMULT('SS Taylor expansion'!G$7:H$8,MMULT(MINVERSE('Useful matrices &amp; checks'!$G494:$H495),'SS Taylor expansion'!G$4:G$5)))-MMULT(MINVERSE('Useful matrices &amp; checks'!$G494:$H495),MMULT('SS Taylor expansion'!G$7:H$8,MMULT(MINVERSE('Useful matrices &amp; checks'!$G494:$H495),MMULT('SS Taylor expansion'!G$7:H$8,MMULT(MINVERSE('Useful matrices &amp; checks'!$G494:$H495),'Useful matrices &amp; checks'!$L494:$L495))))))</f>
        <v>-2.2355587898516274</v>
      </c>
      <c r="AA494" s="12">
        <f t="array" aca="1" ref="AA494:AA495" ca="1">(MMULT(MINVERSE('Useful matrices &amp; checks'!$G494:$H495),MMULT('SS Taylor expansion'!I$7:J$8,MMULT(MINVERSE('Useful matrices &amp; checks'!$G494:$H495),'SS Taylor expansion'!I$4:I$5)))-MMULT(MINVERSE('Useful matrices &amp; checks'!$G494:$H495),MMULT('SS Taylor expansion'!I$7:J$8,MMULT(MINVERSE('Useful matrices &amp; checks'!$G494:$H495),MMULT('SS Taylor expansion'!I$7:J$8,MMULT(MINVERSE('Useful matrices &amp; checks'!$G494:$H495),'Useful matrices &amp; checks'!$L494:$L495))))))</f>
        <v>1.4662010126795879</v>
      </c>
      <c r="AB494" s="12">
        <f t="array" aca="1" ref="AB494:AB495" ca="1">(MMULT(MINVERSE('Useful matrices &amp; checks'!$G494:$H495),MMULT('SS Taylor expansion'!K$7:L$8,MMULT(MINVERSE('Useful matrices &amp; checks'!$G494:$H495),'SS Taylor expansion'!K$4:K$5)))-MMULT(MINVERSE('Useful matrices &amp; checks'!$G494:$H495),MMULT('SS Taylor expansion'!K$7:L$8,MMULT(MINVERSE('Useful matrices &amp; checks'!$G494:$H495),MMULT('SS Taylor expansion'!K$7:L$8,MMULT(MINVERSE('Useful matrices &amp; checks'!$G494:$H495),'Useful matrices &amp; checks'!$L494:$L495))))))</f>
        <v>-130.05130504974488</v>
      </c>
      <c r="AC494" s="12">
        <f t="array" aca="1" ref="AC494:AC495" ca="1">(MMULT(MINVERSE('Useful matrices &amp; checks'!$G494:$H495),MMULT('SS Taylor expansion'!M$7:N$8,MMULT(MINVERSE('Useful matrices &amp; checks'!$G494:$H495),'SS Taylor expansion'!M$4:M$5)))-MMULT(MINVERSE('Useful matrices &amp; checks'!$G494:$H495),MMULT('SS Taylor expansion'!M$7:N$8,MMULT(MINVERSE('Useful matrices &amp; checks'!$G494:$H495),MMULT('SS Taylor expansion'!M$7:N$8,MMULT(MINVERSE('Useful matrices &amp; checks'!$G494:$H495),'Useful matrices &amp; checks'!$L494:$L495))))))</f>
        <v>-36.014561759059816</v>
      </c>
      <c r="AD494" s="12"/>
      <c r="AE494" s="12">
        <f t="array" aca="1" ref="AE494:AE495" ca="1">Q492:Q493*(INDEX('Flow probs &amp; rates'!AE$6:AE$5999-'Flow probs &amp; rates'!AE$5:AE$5999,'Useful matrices &amp; checks'!$A492))+X492:X493*(INDEX('Flow probs &amp; rates'!AE$6:AE$5999-'Flow probs &amp; rates'!AE$5:AE$5999,'Useful matrices &amp; checks'!$A492))^2</f>
        <v>4.2914746819825329E-3</v>
      </c>
      <c r="AF494" s="12">
        <f t="array" aca="1" ref="AF494:AF495" ca="1">R492:R493*(INDEX('Flow probs &amp; rates'!AF$6:AF$5999-'Flow probs &amp; rates'!AF$5:AF$5999,'Useful matrices &amp; checks'!$A492))+Y492:Y493*(INDEX('Flow probs &amp; rates'!AF$6:AF$5999-'Flow probs &amp; rates'!AF$5:AF$5999,'Useful matrices &amp; checks'!$A492))^2</f>
        <v>-2.4515671207969293E-3</v>
      </c>
      <c r="AG494" s="12">
        <f t="array" aca="1" ref="AG494:AG495" ca="1">S492:S493*(INDEX('Flow probs &amp; rates'!AG$6:AG$5999-'Flow probs &amp; rates'!AG$5:AG$5999,'Useful matrices &amp; checks'!$A492))+Z492:Z493*(INDEX('Flow probs &amp; rates'!AG$6:AG$5999-'Flow probs &amp; rates'!AG$5:AG$5999,'Useful matrices &amp; checks'!$A492))^2</f>
        <v>1.4752385550741882E-3</v>
      </c>
      <c r="AH494" s="12">
        <f t="array" aca="1" ref="AH494:AH495" ca="1">T492:T493*(INDEX('Flow probs &amp; rates'!AI$6:AI$5999-'Flow probs &amp; rates'!AI$5:AI$5999,'Useful matrices &amp; checks'!$A492))+AA492:AA493*(INDEX('Flow probs &amp; rates'!AI$6:AI$5999-'Flow probs &amp; rates'!AI$5:AI$5999,'Useful matrices &amp; checks'!$A492))^2</f>
        <v>5.2615642444171747E-3</v>
      </c>
      <c r="AI494" s="12">
        <f t="array" aca="1" ref="AI494:AI495" ca="1">U492:U493*(INDEX('Flow probs &amp; rates'!AJ$6:AJ$5999-'Flow probs &amp; rates'!AJ$5:AJ$5999,'Useful matrices &amp; checks'!$A492))+AB492:AB493*(INDEX('Flow probs &amp; rates'!AJ$6:AJ$5999-'Flow probs &amp; rates'!AJ$5:AJ$5999,'Useful matrices &amp; checks'!$A492))^2</f>
        <v>9.7977489967699758E-3</v>
      </c>
      <c r="AJ494" s="12">
        <f t="array" aca="1" ref="AJ494:AJ495" ca="1">V492:V493*(INDEX('Flow probs &amp; rates'!AK$6:AK$5999-'Flow probs &amp; rates'!AK$5:AK$5999,'Useful matrices &amp; checks'!$A492))+AC492:AC493*(INDEX('Flow probs &amp; rates'!AK$6:AK$5999-'Flow probs &amp; rates'!AK$5:AK$5999,'Useful matrices &amp; checks'!$A492))^2</f>
        <v>4.4228856766538628E-3</v>
      </c>
      <c r="AK494" s="12"/>
      <c r="AL494" s="12"/>
      <c r="AM494" s="12">
        <f ca="1">'Useful matrices &amp; checks'!AO494</f>
        <v>2.2211414026706788E-2</v>
      </c>
      <c r="AN494" s="12">
        <f t="shared" ca="1" si="16"/>
        <v>2.2797345034100806E-2</v>
      </c>
      <c r="AO494" s="12">
        <f t="shared" ca="1" si="17"/>
        <v>-5.8593100739401729E-4</v>
      </c>
    </row>
    <row r="495" spans="1:41" x14ac:dyDescent="0.35">
      <c r="Q495" s="12">
        <f ca="1"/>
        <v>1.9852376204450739</v>
      </c>
      <c r="R495" s="12">
        <f ca="1"/>
        <v>0.43373461996413226</v>
      </c>
      <c r="S495" s="12">
        <f ca="1"/>
        <v>-0.2052812237944682</v>
      </c>
      <c r="T495" s="12">
        <f ca="1"/>
        <v>-0.16043139187948355</v>
      </c>
      <c r="U495" s="12">
        <f ca="1"/>
        <v>-0.24248232713202333</v>
      </c>
      <c r="V495" s="12">
        <f ca="1"/>
        <v>0.86737844016243471</v>
      </c>
      <c r="W495" s="12"/>
      <c r="X495" s="12">
        <f ca="1"/>
        <v>-21.619685085147616</v>
      </c>
      <c r="Y495" s="12">
        <f ca="1"/>
        <v>-8.6874185268479209</v>
      </c>
      <c r="Z495" s="12">
        <f ca="1"/>
        <v>0.67750596564201115</v>
      </c>
      <c r="AA495" s="12">
        <f ca="1"/>
        <v>0.41380274781425563</v>
      </c>
      <c r="AB495" s="12">
        <f ca="1"/>
        <v>4.6819152213293158</v>
      </c>
      <c r="AC495" s="12">
        <f ca="1"/>
        <v>-10.164312047492722</v>
      </c>
      <c r="AD495" s="12"/>
      <c r="AE495" s="12">
        <f ca="1"/>
        <v>-1.1938873450173739E-3</v>
      </c>
      <c r="AF495" s="12">
        <f ca="1"/>
        <v>7.2945005854528749E-5</v>
      </c>
      <c r="AG495" s="12">
        <f ca="1"/>
        <v>-4.104110526806455E-4</v>
      </c>
      <c r="AH495" s="12">
        <f ca="1"/>
        <v>1.4613916702287885E-3</v>
      </c>
      <c r="AI495" s="12">
        <f ca="1"/>
        <v>-2.9152653087395912E-4</v>
      </c>
      <c r="AJ495" s="12">
        <f ca="1"/>
        <v>1.2284499411167309E-3</v>
      </c>
      <c r="AK495" s="12"/>
      <c r="AL495" s="12"/>
      <c r="AM495" s="12">
        <f ca="1">'Useful matrices &amp; checks'!AO495</f>
        <v>7.6109101939107748E-4</v>
      </c>
      <c r="AN495" s="12">
        <f t="shared" ca="1" si="16"/>
        <v>8.6696168862806968E-4</v>
      </c>
      <c r="AO495" s="12">
        <f t="shared" ca="1" si="17"/>
        <v>-1.058706692369922E-4</v>
      </c>
    </row>
    <row r="496" spans="1:41" x14ac:dyDescent="0.35">
      <c r="A496">
        <v>247</v>
      </c>
      <c r="P496" s="56" t="str">
        <f>INDEX('Flow probs &amp; rates'!$A$5:$A$5999,$A496)</f>
        <v>2010,11</v>
      </c>
      <c r="Q496" s="12">
        <f t="array" aca="1" ref="Q496:Q497" ca="1">-1*(MMULT(MINVERSE('Useful matrices &amp; checks'!$G496:$H497),'SS Taylor expansion'!C$4:C$5)-MMULT(MINVERSE('Useful matrices &amp; checks'!$G496:$H497),MMULT('SS Taylor expansion'!C$7:D$8,MMULT(MINVERSE('Useful matrices &amp; checks'!$G496:$H497),'Useful matrices &amp; checks'!$L496:$L497))))</f>
        <v>-6.3342008960622014</v>
      </c>
      <c r="R496" s="12">
        <f t="array" aca="1" ref="R496:R497" ca="1">-1*(MMULT(MINVERSE('Useful matrices &amp; checks'!$G496:$H497),'SS Taylor expansion'!E$4:E$5)-MMULT(MINVERSE('Useful matrices &amp; checks'!$G496:$H497),MMULT('SS Taylor expansion'!E$7:F$8,MMULT(MINVERSE('Useful matrices &amp; checks'!$G496:$H497),'Useful matrices &amp; checks'!$L496:$L497))))</f>
        <v>-11.566609631569063</v>
      </c>
      <c r="S496" s="12">
        <f t="array" aca="1" ref="S496:S497" ca="1">-1*(MMULT(MINVERSE('Useful matrices &amp; checks'!$G496:$H497),'SS Taylor expansion'!G$4:G$5)-MMULT(MINVERSE('Useful matrices &amp; checks'!$G496:$H497),MMULT('SS Taylor expansion'!G$7:H$8,MMULT(MINVERSE('Useful matrices &amp; checks'!$G496:$H497),'Useful matrices &amp; checks'!$L496:$L497))))</f>
        <v>0.67945083759426894</v>
      </c>
      <c r="T496" s="12">
        <f t="array" aca="1" ref="T496:T497" ca="1">-1*(MMULT(MINVERSE('Useful matrices &amp; checks'!$G496:$H497),'SS Taylor expansion'!I$4:I$5)-MMULT(MINVERSE('Useful matrices &amp; checks'!$G496:$H497),MMULT('SS Taylor expansion'!I$7:J$8,MMULT(MINVERSE('Useful matrices &amp; checks'!$G496:$H497),'Useful matrices &amp; checks'!$L496:$L497))))</f>
        <v>-0.56126487876092712</v>
      </c>
      <c r="U496" s="12">
        <f t="array" aca="1" ref="U496:U497" ca="1">-1*(MMULT(MINVERSE('Useful matrices &amp; checks'!$G496:$H497),'SS Taylor expansion'!K$4:K$5)-MMULT(MINVERSE('Useful matrices &amp; checks'!$G496:$H497),MMULT('SS Taylor expansion'!K$7:L$8,MMULT(MINVERSE('Useful matrices &amp; checks'!$G496:$H497),'Useful matrices &amp; checks'!$L496:$L497))))</f>
        <v>7.5795385506121793</v>
      </c>
      <c r="V496" s="12">
        <f t="array" aca="1" ref="V496:V497" ca="1">-1*(MMULT(MINVERSE('Useful matrices &amp; checks'!$G496:$H497),'SS Taylor expansion'!M$4:M$5)-MMULT(MINVERSE('Useful matrices &amp; checks'!$G496:$H497),MMULT('SS Taylor expansion'!M$7:N$8,MMULT(MINVERSE('Useful matrices &amp; checks'!$G496:$H497),'Useful matrices &amp; checks'!$L496:$L497))))</f>
        <v>3.4287699668787246</v>
      </c>
      <c r="W496" s="12"/>
      <c r="X496" s="12">
        <f t="array" aca="1" ref="X496:X497" ca="1">(MMULT(MINVERSE('Useful matrices &amp; checks'!$G496:$H497),MMULT('SS Taylor expansion'!C$7:D$8,MMULT(MINVERSE('Useful matrices &amp; checks'!$G496:$H497),'SS Taylor expansion'!C$4:C$5)))-MMULT(MINVERSE('Useful matrices &amp; checks'!$G496:$H497),MMULT('SS Taylor expansion'!C$7:D$8,MMULT(MINVERSE('Useful matrices &amp; checks'!$G496:$H497),MMULT('SS Taylor expansion'!C$7:D$8,MMULT(MINVERSE('Useful matrices &amp; checks'!$G496:$H497),'Useful matrices &amp; checks'!$L496:$L497))))))</f>
        <v>70.717681178426304</v>
      </c>
      <c r="Y496" s="12">
        <f t="array" aca="1" ref="Y496:Y497" ca="1">(MMULT(MINVERSE('Useful matrices &amp; checks'!$G496:$H497),MMULT('SS Taylor expansion'!E$7:F$8,MMULT(MINVERSE('Useful matrices &amp; checks'!$G496:$H497),'SS Taylor expansion'!E$4:E$5)))-MMULT(MINVERSE('Useful matrices &amp; checks'!$G496:$H497),MMULT('SS Taylor expansion'!E$7:F$8,MMULT(MINVERSE('Useful matrices &amp; checks'!$G496:$H497),MMULT('SS Taylor expansion'!E$7:F$8,MMULT(MINVERSE('Useful matrices &amp; checks'!$G496:$H497),'Useful matrices &amp; checks'!$L496:$L497))))))</f>
        <v>235.80689632629921</v>
      </c>
      <c r="Z496" s="12">
        <f t="array" aca="1" ref="Z496:Z497" ca="1">(MMULT(MINVERSE('Useful matrices &amp; checks'!$G496:$H497),MMULT('SS Taylor expansion'!G$7:H$8,MMULT(MINVERSE('Useful matrices &amp; checks'!$G496:$H497),'SS Taylor expansion'!G$4:G$5)))-MMULT(MINVERSE('Useful matrices &amp; checks'!$G496:$H497),MMULT('SS Taylor expansion'!G$7:H$8,MMULT(MINVERSE('Useful matrices &amp; checks'!$G496:$H497),MMULT('SS Taylor expansion'!G$7:H$8,MMULT(MINVERSE('Useful matrices &amp; checks'!$G496:$H497),'Useful matrices &amp; checks'!$L496:$L497))))))</f>
        <v>-2.1601671720631748</v>
      </c>
      <c r="AA496" s="12">
        <f t="array" aca="1" ref="AA496:AA497" ca="1">(MMULT(MINVERSE('Useful matrices &amp; checks'!$G496:$H497),MMULT('SS Taylor expansion'!I$7:J$8,MMULT(MINVERSE('Useful matrices &amp; checks'!$G496:$H497),'SS Taylor expansion'!I$4:I$5)))-MMULT(MINVERSE('Useful matrices &amp; checks'!$G496:$H497),MMULT('SS Taylor expansion'!I$7:J$8,MMULT(MINVERSE('Useful matrices &amp; checks'!$G496:$H497),MMULT('SS Taylor expansion'!I$7:J$8,MMULT(MINVERSE('Useful matrices &amp; checks'!$G496:$H497),'Useful matrices &amp; checks'!$L496:$L497))))))</f>
        <v>1.4561446750878577</v>
      </c>
      <c r="AB496" s="12">
        <f t="array" aca="1" ref="AB496:AB497" ca="1">(MMULT(MINVERSE('Useful matrices &amp; checks'!$G496:$H497),MMULT('SS Taylor expansion'!K$7:L$8,MMULT(MINVERSE('Useful matrices &amp; checks'!$G496:$H497),'SS Taylor expansion'!K$4:K$5)))-MMULT(MINVERSE('Useful matrices &amp; checks'!$G496:$H497),MMULT('SS Taylor expansion'!K$7:L$8,MMULT(MINVERSE('Useful matrices &amp; checks'!$G496:$H497),MMULT('SS Taylor expansion'!K$7:L$8,MMULT(MINVERSE('Useful matrices &amp; checks'!$G496:$H497),'Useful matrices &amp; checks'!$L496:$L497))))))</f>
        <v>-150.08985756163563</v>
      </c>
      <c r="AC496" s="12">
        <f t="array" aca="1" ref="AC496:AC497" ca="1">(MMULT(MINVERSE('Useful matrices &amp; checks'!$G496:$H497),MMULT('SS Taylor expansion'!M$7:N$8,MMULT(MINVERSE('Useful matrices &amp; checks'!$G496:$H497),'SS Taylor expansion'!M$4:M$5)))-MMULT(MINVERSE('Useful matrices &amp; checks'!$G496:$H497),MMULT('SS Taylor expansion'!M$7:N$8,MMULT(MINVERSE('Useful matrices &amp; checks'!$G496:$H497),MMULT('SS Taylor expansion'!M$7:N$8,MMULT(MINVERSE('Useful matrices &amp; checks'!$G496:$H497),'Useful matrices &amp; checks'!$L496:$L497))))))</f>
        <v>-40.517232715142924</v>
      </c>
      <c r="AD496" s="12"/>
      <c r="AE496" s="12">
        <f t="array" aca="1" ref="AE496:AE497" ca="1">Q494:Q495*(INDEX('Flow probs &amp; rates'!AE$6:AE$5999-'Flow probs &amp; rates'!AE$5:AE$5999,'Useful matrices &amp; checks'!$A494))+X494:X495*(INDEX('Flow probs &amp; rates'!AE$6:AE$5999-'Flow probs &amp; rates'!AE$5:AE$5999,'Useful matrices &amp; checks'!$A494))^2</f>
        <v>-3.2007885056921028E-3</v>
      </c>
      <c r="AF496" s="12">
        <f t="array" aca="1" ref="AF496:AF497" ca="1">R494:R495*(INDEX('Flow probs &amp; rates'!AF$6:AF$5999-'Flow probs &amp; rates'!AF$5:AF$5999,'Useful matrices &amp; checks'!$A494))+Y494:Y495*(INDEX('Flow probs &amp; rates'!AF$6:AF$5999-'Flow probs &amp; rates'!AF$5:AF$5999,'Useful matrices &amp; checks'!$A494))^2</f>
        <v>-1.1729865847576548E-2</v>
      </c>
      <c r="AG496" s="12">
        <f t="array" aca="1" ref="AG496:AG497" ca="1">S494:S495*(INDEX('Flow probs &amp; rates'!AG$6:AG$5999-'Flow probs &amp; rates'!AG$5:AG$5999,'Useful matrices &amp; checks'!$A494))+Z494:Z495*(INDEX('Flow probs &amp; rates'!AG$6:AG$5999-'Flow probs &amp; rates'!AG$5:AG$5999,'Useful matrices &amp; checks'!$A494))^2</f>
        <v>5.888298381212726E-5</v>
      </c>
      <c r="AH496" s="12">
        <f t="array" aca="1" ref="AH496:AH497" ca="1">T494:T495*(INDEX('Flow probs &amp; rates'!AI$6:AI$5999-'Flow probs &amp; rates'!AI$5:AI$5999,'Useful matrices &amp; checks'!$A494))+AA494:AA495*(INDEX('Flow probs &amp; rates'!AI$6:AI$5999-'Flow probs &amp; rates'!AI$5:AI$5999,'Useful matrices &amp; checks'!$A494))^2</f>
        <v>-4.2898786357489704E-3</v>
      </c>
      <c r="AI496" s="12">
        <f t="array" aca="1" ref="AI496:AI497" ca="1">U494:U495*(INDEX('Flow probs &amp; rates'!AJ$6:AJ$5999-'Flow probs &amp; rates'!AJ$5:AJ$5999,'Useful matrices &amp; checks'!$A494))+AB494:AB495*(INDEX('Flow probs &amp; rates'!AJ$6:AJ$5999-'Flow probs &amp; rates'!AJ$5:AJ$5999,'Useful matrices &amp; checks'!$A494))^2</f>
        <v>-8.6333302542917177E-3</v>
      </c>
      <c r="AJ496" s="12">
        <f t="array" aca="1" ref="AJ496:AJ497" ca="1">V494:V495*(INDEX('Flow probs &amp; rates'!AK$6:AK$5999-'Flow probs &amp; rates'!AK$5:AK$5999,'Useful matrices &amp; checks'!$A494))+AC494:AC495*(INDEX('Flow probs &amp; rates'!AK$6:AK$5999-'Flow probs &amp; rates'!AK$5:AK$5999,'Useful matrices &amp; checks'!$A494))^2</f>
        <v>-5.8165661187295024E-3</v>
      </c>
      <c r="AK496" s="12"/>
      <c r="AL496" s="12"/>
      <c r="AM496" s="12">
        <f ca="1">'Useful matrices &amp; checks'!AO496</f>
        <v>-3.4161959010721055E-2</v>
      </c>
      <c r="AN496" s="12">
        <f t="shared" ca="1" si="16"/>
        <v>-3.3611546378226713E-2</v>
      </c>
      <c r="AO496" s="12">
        <f t="shared" ca="1" si="17"/>
        <v>-5.5041263249434175E-4</v>
      </c>
    </row>
    <row r="497" spans="1:41" x14ac:dyDescent="0.35">
      <c r="P497" s="56"/>
      <c r="Q497" s="12">
        <f ca="1"/>
        <v>1.8037858612842537</v>
      </c>
      <c r="R497" s="12">
        <f ca="1"/>
        <v>0.33183838143814648</v>
      </c>
      <c r="S497" s="12">
        <f ca="1"/>
        <v>-0.19348672932874578</v>
      </c>
      <c r="T497" s="12">
        <f ca="1"/>
        <v>-0.15789141590030015</v>
      </c>
      <c r="U497" s="12">
        <f ca="1"/>
        <v>-0.21745194873858503</v>
      </c>
      <c r="V497" s="12">
        <f ca="1"/>
        <v>0.964559453750369</v>
      </c>
      <c r="W497" s="12"/>
      <c r="X497" s="12">
        <f ca="1"/>
        <v>-20.138223517942606</v>
      </c>
      <c r="Y497" s="12">
        <f ca="1"/>
        <v>-6.7651439186901126</v>
      </c>
      <c r="Z497" s="12">
        <f ca="1"/>
        <v>0.61514926143253179</v>
      </c>
      <c r="AA497" s="12">
        <f ca="1"/>
        <v>0.40963322881144776</v>
      </c>
      <c r="AB497" s="12">
        <f ca="1"/>
        <v>4.3059787604138897</v>
      </c>
      <c r="AC497" s="12">
        <f ca="1"/>
        <v>-11.398046597675751</v>
      </c>
      <c r="AD497" s="12"/>
      <c r="AE497" s="12">
        <f ca="1"/>
        <v>9.7002741203182732E-4</v>
      </c>
      <c r="AF497" s="12">
        <f ca="1"/>
        <v>4.2228132531936676E-4</v>
      </c>
      <c r="AG497" s="12">
        <f ca="1"/>
        <v>-1.7845011720835083E-5</v>
      </c>
      <c r="AH497" s="12">
        <f ca="1"/>
        <v>-1.2107231900067746E-3</v>
      </c>
      <c r="AI497" s="12">
        <f ca="1"/>
        <v>3.1080441917034478E-4</v>
      </c>
      <c r="AJ497" s="12">
        <f ca="1"/>
        <v>-1.6415969038070469E-3</v>
      </c>
      <c r="AK497" s="12"/>
      <c r="AL497" s="12"/>
      <c r="AM497" s="12">
        <f ca="1">'Useful matrices &amp; checks'!AO497</f>
        <v>-1.3406901142480124E-3</v>
      </c>
      <c r="AN497" s="12">
        <f t="shared" ca="1" si="16"/>
        <v>-1.1670519490131178E-3</v>
      </c>
      <c r="AO497" s="12">
        <f t="shared" ca="1" si="17"/>
        <v>-1.7363816523489461E-4</v>
      </c>
    </row>
    <row r="498" spans="1:41" x14ac:dyDescent="0.35">
      <c r="A498">
        <v>248</v>
      </c>
      <c r="P498" s="56" t="str">
        <f>INDEX('Flow probs &amp; rates'!$A$5:$A$5999,$A498)</f>
        <v>2010,12</v>
      </c>
      <c r="Q498" s="12">
        <f t="array" aca="1" ref="Q498:Q499" ca="1">-1*(MMULT(MINVERSE('Useful matrices &amp; checks'!$G498:$H499),'SS Taylor expansion'!C$4:C$5)-MMULT(MINVERSE('Useful matrices &amp; checks'!$G498:$H499),MMULT('SS Taylor expansion'!C$7:D$8,MMULT(MINVERSE('Useful matrices &amp; checks'!$G498:$H499),'Useful matrices &amp; checks'!$L498:$L499))))</f>
        <v>-6.0727692264174733</v>
      </c>
      <c r="R498" s="12">
        <f t="array" aca="1" ref="R498:R499" ca="1">-1*(MMULT(MINVERSE('Useful matrices &amp; checks'!$G498:$H499),'SS Taylor expansion'!E$4:E$5)-MMULT(MINVERSE('Useful matrices &amp; checks'!$G498:$H499),MMULT('SS Taylor expansion'!E$7:F$8,MMULT(MINVERSE('Useful matrices &amp; checks'!$G498:$H499),'Useful matrices &amp; checks'!$L498:$L499))))</f>
        <v>-11.006061031378533</v>
      </c>
      <c r="S498" s="12">
        <f t="array" aca="1" ref="S498:S499" ca="1">-1*(MMULT(MINVERSE('Useful matrices &amp; checks'!$G498:$H499),'SS Taylor expansion'!G$4:G$5)-MMULT(MINVERSE('Useful matrices &amp; checks'!$G498:$H499),MMULT('SS Taylor expansion'!G$7:H$8,MMULT(MINVERSE('Useful matrices &amp; checks'!$G498:$H499),'Useful matrices &amp; checks'!$L498:$L499))))</f>
        <v>0.67624001235156461</v>
      </c>
      <c r="T498" s="12">
        <f t="array" aca="1" ref="T498:T499" ca="1">-1*(MMULT(MINVERSE('Useful matrices &amp; checks'!$G498:$H499),'SS Taylor expansion'!I$4:I$5)-MMULT(MINVERSE('Useful matrices &amp; checks'!$G498:$H499),MMULT('SS Taylor expansion'!I$7:J$8,MMULT(MINVERSE('Useful matrices &amp; checks'!$G498:$H499),'Useful matrices &amp; checks'!$L498:$L499))))</f>
        <v>-0.54935222906351222</v>
      </c>
      <c r="U498" s="12">
        <f t="array" aca="1" ref="U498:U499" ca="1">-1*(MMULT(MINVERSE('Useful matrices &amp; checks'!$G498:$H499),'SS Taylor expansion'!K$4:K$5)-MMULT(MINVERSE('Useful matrices &amp; checks'!$G498:$H499),MMULT('SS Taylor expansion'!K$7:L$8,MMULT(MINVERSE('Useful matrices &amp; checks'!$G498:$H499),'Useful matrices &amp; checks'!$L498:$L499))))</f>
        <v>7.866408903256767</v>
      </c>
      <c r="V498" s="12">
        <f t="array" aca="1" ref="V498:V499" ca="1">-1*(MMULT(MINVERSE('Useful matrices &amp; checks'!$G498:$H499),'SS Taylor expansion'!M$4:M$5)-MMULT(MINVERSE('Useful matrices &amp; checks'!$G498:$H499),MMULT('SS Taylor expansion'!M$7:N$8,MMULT(MINVERSE('Useful matrices &amp; checks'!$G498:$H499),'Useful matrices &amp; checks'!$L498:$L499))))</f>
        <v>3.5259926749696229</v>
      </c>
      <c r="W498" s="12"/>
      <c r="X498" s="12">
        <f t="array" aca="1" ref="X498:X499" ca="1">(MMULT(MINVERSE('Useful matrices &amp; checks'!$G498:$H499),MMULT('SS Taylor expansion'!C$7:D$8,MMULT(MINVERSE('Useful matrices &amp; checks'!$G498:$H499),'SS Taylor expansion'!C$4:C$5)))-MMULT(MINVERSE('Useful matrices &amp; checks'!$G498:$H499),MMULT('SS Taylor expansion'!C$7:D$8,MMULT(MINVERSE('Useful matrices &amp; checks'!$G498:$H499),MMULT('SS Taylor expansion'!C$7:D$8,MMULT(MINVERSE('Useful matrices &amp; checks'!$G498:$H499),'Useful matrices &amp; checks'!$L498:$L499))))))</f>
        <v>67.343521714988995</v>
      </c>
      <c r="Y498" s="12">
        <f t="array" aca="1" ref="Y498:Y499" ca="1">(MMULT(MINVERSE('Useful matrices &amp; checks'!$G498:$H499),MMULT('SS Taylor expansion'!E$7:F$8,MMULT(MINVERSE('Useful matrices &amp; checks'!$G498:$H499),'SS Taylor expansion'!E$4:E$5)))-MMULT(MINVERSE('Useful matrices &amp; checks'!$G498:$H499),MMULT('SS Taylor expansion'!E$7:F$8,MMULT(MINVERSE('Useful matrices &amp; checks'!$G498:$H499),MMULT('SS Taylor expansion'!E$7:F$8,MMULT(MINVERSE('Useful matrices &amp; checks'!$G498:$H499),'Useful matrices &amp; checks'!$L498:$L499))))))</f>
        <v>221.20049892205088</v>
      </c>
      <c r="Z498" s="12">
        <f t="array" aca="1" ref="Z498:Z499" ca="1">(MMULT(MINVERSE('Useful matrices &amp; checks'!$G498:$H499),MMULT('SS Taylor expansion'!G$7:H$8,MMULT(MINVERSE('Useful matrices &amp; checks'!$G498:$H499),'SS Taylor expansion'!G$4:G$5)))-MMULT(MINVERSE('Useful matrices &amp; checks'!$G498:$H499),MMULT('SS Taylor expansion'!G$7:H$8,MMULT(MINVERSE('Useful matrices &amp; checks'!$G498:$H499),MMULT('SS Taylor expansion'!G$7:H$8,MMULT(MINVERSE('Useful matrices &amp; checks'!$G498:$H499),'Useful matrices &amp; checks'!$L498:$L499))))))</f>
        <v>-2.0936216568024664</v>
      </c>
      <c r="AA498" s="12">
        <f t="array" aca="1" ref="AA498:AA499" ca="1">(MMULT(MINVERSE('Useful matrices &amp; checks'!$G498:$H499),MMULT('SS Taylor expansion'!I$7:J$8,MMULT(MINVERSE('Useful matrices &amp; checks'!$G498:$H499),'SS Taylor expansion'!I$4:I$5)))-MMULT(MINVERSE('Useful matrices &amp; checks'!$G498:$H499),MMULT('SS Taylor expansion'!I$7:J$8,MMULT(MINVERSE('Useful matrices &amp; checks'!$G498:$H499),MMULT('SS Taylor expansion'!I$7:J$8,MMULT(MINVERSE('Useful matrices &amp; checks'!$G498:$H499),'Useful matrices &amp; checks'!$L498:$L499))))))</f>
        <v>1.4358332720363813</v>
      </c>
      <c r="AB498" s="12">
        <f t="array" aca="1" ref="AB498:AB499" ca="1">(MMULT(MINVERSE('Useful matrices &amp; checks'!$G498:$H499),MMULT('SS Taylor expansion'!K$7:L$8,MMULT(MINVERSE('Useful matrices &amp; checks'!$G498:$H499),'SS Taylor expansion'!K$4:K$5)))-MMULT(MINVERSE('Useful matrices &amp; checks'!$G498:$H499),MMULT('SS Taylor expansion'!K$7:L$8,MMULT(MINVERSE('Useful matrices &amp; checks'!$G498:$H499),MMULT('SS Taylor expansion'!K$7:L$8,MMULT(MINVERSE('Useful matrices &amp; checks'!$G498:$H499),'Useful matrices &amp; checks'!$L498:$L499))))))</f>
        <v>-154.3056850322584</v>
      </c>
      <c r="AC498" s="12">
        <f t="array" aca="1" ref="AC498:AC499" ca="1">(MMULT(MINVERSE('Useful matrices &amp; checks'!$G498:$H499),MMULT('SS Taylor expansion'!M$7:N$8,MMULT(MINVERSE('Useful matrices &amp; checks'!$G498:$H499),'SS Taylor expansion'!M$4:M$5)))-MMULT(MINVERSE('Useful matrices &amp; checks'!$G498:$H499),MMULT('SS Taylor expansion'!M$7:N$8,MMULT(MINVERSE('Useful matrices &amp; checks'!$G498:$H499),MMULT('SS Taylor expansion'!M$7:N$8,MMULT(MINVERSE('Useful matrices &amp; checks'!$G498:$H499),'Useful matrices &amp; checks'!$L498:$L499))))))</f>
        <v>-40.980218588295479</v>
      </c>
      <c r="AD498" s="12"/>
      <c r="AE498" s="12">
        <f t="array" aca="1" ref="AE498:AE499" ca="1">Q496:Q497*(INDEX('Flow probs &amp; rates'!AE$6:AE$5999-'Flow probs &amp; rates'!AE$5:AE$5999,'Useful matrices &amp; checks'!$A496))+X496:X497*(INDEX('Flow probs &amp; rates'!AE$6:AE$5999-'Flow probs &amp; rates'!AE$5:AE$5999,'Useful matrices &amp; checks'!$A496))^2</f>
        <v>-4.8200816538944546E-3</v>
      </c>
      <c r="AF498" s="12">
        <f t="array" aca="1" ref="AF498:AF499" ca="1">R496:R497*(INDEX('Flow probs &amp; rates'!AF$6:AF$5999-'Flow probs &amp; rates'!AF$5:AF$5999,'Useful matrices &amp; checks'!$A496))+Y496:Y497*(INDEX('Flow probs &amp; rates'!AF$6:AF$5999-'Flow probs &amp; rates'!AF$5:AF$5999,'Useful matrices &amp; checks'!$A496))^2</f>
        <v>-9.0286764566603773E-3</v>
      </c>
      <c r="AG498" s="12">
        <f t="array" aca="1" ref="AG498:AG499" ca="1">S496:S497*(INDEX('Flow probs &amp; rates'!AG$6:AG$5999-'Flow probs &amp; rates'!AG$5:AG$5999,'Useful matrices &amp; checks'!$A496))+Z496:Z497*(INDEX('Flow probs &amp; rates'!AG$6:AG$5999-'Flow probs &amp; rates'!AG$5:AG$5999,'Useful matrices &amp; checks'!$A496))^2</f>
        <v>3.2937063011117842E-5</v>
      </c>
      <c r="AH498" s="12">
        <f t="array" aca="1" ref="AH498:AH499" ca="1">T496:T497*(INDEX('Flow probs &amp; rates'!AI$6:AI$5999-'Flow probs &amp; rates'!AI$5:AI$5999,'Useful matrices &amp; checks'!$A496))+AA496:AA497*(INDEX('Flow probs &amp; rates'!AI$6:AI$5999-'Flow probs &amp; rates'!AI$5:AI$5999,'Useful matrices &amp; checks'!$A496))^2</f>
        <v>-2.4075422689578663E-3</v>
      </c>
      <c r="AI498" s="12">
        <f t="array" aca="1" ref="AI498:AI499" ca="1">U496:U497*(INDEX('Flow probs &amp; rates'!AJ$6:AJ$5999-'Flow probs &amp; rates'!AJ$5:AJ$5999,'Useful matrices &amp; checks'!$A496))+AB496:AB497*(INDEX('Flow probs &amp; rates'!AJ$6:AJ$5999-'Flow probs &amp; rates'!AJ$5:AJ$5999,'Useful matrices &amp; checks'!$A496))^2</f>
        <v>-8.9347299627422856E-4</v>
      </c>
      <c r="AJ498" s="12">
        <f t="array" aca="1" ref="AJ498:AJ499" ca="1">V496:V497*(INDEX('Flow probs &amp; rates'!AK$6:AK$5999-'Flow probs &amp; rates'!AK$5:AK$5999,'Useful matrices &amp; checks'!$A496))+AC496:AC497*(INDEX('Flow probs &amp; rates'!AK$6:AK$5999-'Flow probs &amp; rates'!AK$5:AK$5999,'Useful matrices &amp; checks'!$A496))^2</f>
        <v>-2.7249484208410482E-3</v>
      </c>
      <c r="AK498" s="12"/>
      <c r="AL498" s="12"/>
      <c r="AM498" s="12">
        <f ca="1">'Useful matrices &amp; checks'!AO498</f>
        <v>-1.9737982973395907E-2</v>
      </c>
      <c r="AN498" s="12">
        <f t="shared" ca="1" si="16"/>
        <v>-1.9841784733616856E-2</v>
      </c>
      <c r="AO498" s="12">
        <f t="shared" ca="1" si="17"/>
        <v>1.0380176022094928E-4</v>
      </c>
    </row>
    <row r="499" spans="1:41" x14ac:dyDescent="0.35">
      <c r="Q499" s="12">
        <f ca="1"/>
        <v>1.6954112846403828</v>
      </c>
      <c r="R499" s="12">
        <f ca="1"/>
        <v>0.26411068535885018</v>
      </c>
      <c r="S499" s="12">
        <f ca="1"/>
        <v>-0.18879442068681337</v>
      </c>
      <c r="T499" s="12">
        <f ca="1"/>
        <v>-0.15938407979121302</v>
      </c>
      <c r="U499" s="12">
        <f ca="1"/>
        <v>-0.18876895565350882</v>
      </c>
      <c r="V499" s="12">
        <f ca="1"/>
        <v>1.0229995768081577</v>
      </c>
      <c r="W499" s="12"/>
      <c r="X499" s="12">
        <f ca="1"/>
        <v>-18.801137077025498</v>
      </c>
      <c r="Y499" s="12">
        <f ca="1"/>
        <v>-5.3081129757014489</v>
      </c>
      <c r="Z499" s="12">
        <f ca="1"/>
        <v>0.5845026626846469</v>
      </c>
      <c r="AA499" s="12">
        <f ca="1"/>
        <v>0.41657965998835911</v>
      </c>
      <c r="AB499" s="12">
        <f ca="1"/>
        <v>3.7028488314254009</v>
      </c>
      <c r="AC499" s="12">
        <f ca="1"/>
        <v>-11.889629428595804</v>
      </c>
      <c r="AD499" s="12"/>
      <c r="AE499" s="12">
        <f ca="1"/>
        <v>1.3726112070325247E-3</v>
      </c>
      <c r="AF499" s="12">
        <f ca="1"/>
        <v>2.590267569616638E-4</v>
      </c>
      <c r="AG499" s="12">
        <f ca="1"/>
        <v>-9.3794638892204017E-6</v>
      </c>
      <c r="AH499" s="12">
        <f ca="1"/>
        <v>-6.7727426402444939E-4</v>
      </c>
      <c r="AI499" s="12">
        <f ca="1"/>
        <v>2.5633149417709796E-5</v>
      </c>
      <c r="AJ499" s="12">
        <f ca="1"/>
        <v>-7.6656491560938168E-4</v>
      </c>
      <c r="AK499" s="12"/>
      <c r="AL499" s="12"/>
      <c r="AM499" s="12">
        <f ca="1">'Useful matrices &amp; checks'!AO499</f>
        <v>1.2203114885241118E-4</v>
      </c>
      <c r="AN499" s="12">
        <f t="shared" ca="1" si="16"/>
        <v>2.0405246988884694E-4</v>
      </c>
      <c r="AO499" s="12">
        <f t="shared" ca="1" si="17"/>
        <v>-8.2021321036435764E-5</v>
      </c>
    </row>
    <row r="500" spans="1:41" x14ac:dyDescent="0.35">
      <c r="A500">
        <v>249</v>
      </c>
      <c r="P500" s="56" t="str">
        <f>INDEX('Flow probs &amp; rates'!$A$5:$A$5999,$A500)</f>
        <v>2011,1</v>
      </c>
      <c r="Q500" s="12">
        <f t="array" aca="1" ref="Q500:Q501" ca="1">-1*(MMULT(MINVERSE('Useful matrices &amp; checks'!$G500:$H501),'SS Taylor expansion'!C$4:C$5)-MMULT(MINVERSE('Useful matrices &amp; checks'!$G500:$H501),MMULT('SS Taylor expansion'!C$7:D$8,MMULT(MINVERSE('Useful matrices &amp; checks'!$G500:$H501),'Useful matrices &amp; checks'!$L500:$L501))))</f>
        <v>-6.3840672683628208</v>
      </c>
      <c r="R500" s="12">
        <f t="array" aca="1" ref="R500:R501" ca="1">-1*(MMULT(MINVERSE('Useful matrices &amp; checks'!$G500:$H501),'SS Taylor expansion'!E$4:E$5)-MMULT(MINVERSE('Useful matrices &amp; checks'!$G500:$H501),MMULT('SS Taylor expansion'!E$7:F$8,MMULT(MINVERSE('Useful matrices &amp; checks'!$G500:$H501),'Useful matrices &amp; checks'!$L500:$L501))))</f>
        <v>-11.330536020567543</v>
      </c>
      <c r="S500" s="12">
        <f t="array" aca="1" ref="S500:S501" ca="1">-1*(MMULT(MINVERSE('Useful matrices &amp; checks'!$G500:$H501),'SS Taylor expansion'!G$4:G$5)-MMULT(MINVERSE('Useful matrices &amp; checks'!$G500:$H501),MMULT('SS Taylor expansion'!G$7:H$8,MMULT(MINVERSE('Useful matrices &amp; checks'!$G500:$H501),'Useful matrices &amp; checks'!$L500:$L501))))</f>
        <v>0.74793459904781479</v>
      </c>
      <c r="T500" s="12">
        <f t="array" aca="1" ref="T500:T501" ca="1">-1*(MMULT(MINVERSE('Useful matrices &amp; checks'!$G500:$H501),'SS Taylor expansion'!I$4:I$5)-MMULT(MINVERSE('Useful matrices &amp; checks'!$G500:$H501),MMULT('SS Taylor expansion'!I$7:J$8,MMULT(MINVERSE('Useful matrices &amp; checks'!$G500:$H501),'Useful matrices &amp; checks'!$L500:$L501))))</f>
        <v>-0.57951067358216402</v>
      </c>
      <c r="U500" s="12">
        <f t="array" aca="1" ref="U500:U501" ca="1">-1*(MMULT(MINVERSE('Useful matrices &amp; checks'!$G500:$H501),'SS Taylor expansion'!K$4:K$5)-MMULT(MINVERSE('Useful matrices &amp; checks'!$G500:$H501),MMULT('SS Taylor expansion'!K$7:L$8,MMULT(MINVERSE('Useful matrices &amp; checks'!$G500:$H501),'Useful matrices &amp; checks'!$L500:$L501))))</f>
        <v>6.6256118084680438</v>
      </c>
      <c r="V500" s="12">
        <f t="array" aca="1" ref="V500:V501" ca="1">-1*(MMULT(MINVERSE('Useful matrices &amp; checks'!$G500:$H501),'SS Taylor expansion'!M$4:M$5)-MMULT(MINVERSE('Useful matrices &amp; checks'!$G500:$H501),MMULT('SS Taylor expansion'!M$7:N$8,MMULT(MINVERSE('Useful matrices &amp; checks'!$G500:$H501),'Useful matrices &amp; checks'!$L500:$L501))))</f>
        <v>2.8924829077225063</v>
      </c>
      <c r="W500" s="12"/>
      <c r="X500" s="12">
        <f t="array" aca="1" ref="X500:X501" ca="1">(MMULT(MINVERSE('Useful matrices &amp; checks'!$G500:$H501),MMULT('SS Taylor expansion'!C$7:D$8,MMULT(MINVERSE('Useful matrices &amp; checks'!$G500:$H501),'SS Taylor expansion'!C$4:C$5)))-MMULT(MINVERSE('Useful matrices &amp; checks'!$G500:$H501),MMULT('SS Taylor expansion'!C$7:D$8,MMULT(MINVERSE('Useful matrices &amp; checks'!$G500:$H501),MMULT('SS Taylor expansion'!C$7:D$8,MMULT(MINVERSE('Useful matrices &amp; checks'!$G500:$H501),'Useful matrices &amp; checks'!$L500:$L501))))))</f>
        <v>69.363725703467622</v>
      </c>
      <c r="Y500" s="12">
        <f t="array" aca="1" ref="Y500:Y501" ca="1">(MMULT(MINVERSE('Useful matrices &amp; checks'!$G500:$H501),MMULT('SS Taylor expansion'!E$7:F$8,MMULT(MINVERSE('Useful matrices &amp; checks'!$G500:$H501),'SS Taylor expansion'!E$4:E$5)))-MMULT(MINVERSE('Useful matrices &amp; checks'!$G500:$H501),MMULT('SS Taylor expansion'!E$7:F$8,MMULT(MINVERSE('Useful matrices &amp; checks'!$G500:$H501),MMULT('SS Taylor expansion'!E$7:F$8,MMULT(MINVERSE('Useful matrices &amp; checks'!$G500:$H501),'Useful matrices &amp; checks'!$L500:$L501))))))</f>
        <v>218.49344624438947</v>
      </c>
      <c r="Z500" s="12">
        <f t="array" aca="1" ref="Z500:Z501" ca="1">(MMULT(MINVERSE('Useful matrices &amp; checks'!$G500:$H501),MMULT('SS Taylor expansion'!G$7:H$8,MMULT(MINVERSE('Useful matrices &amp; checks'!$G500:$H501),'SS Taylor expansion'!G$4:G$5)))-MMULT(MINVERSE('Useful matrices &amp; checks'!$G500:$H501),MMULT('SS Taylor expansion'!G$7:H$8,MMULT(MINVERSE('Useful matrices &amp; checks'!$G500:$H501),MMULT('SS Taylor expansion'!G$7:H$8,MMULT(MINVERSE('Useful matrices &amp; checks'!$G500:$H501),'Useful matrices &amp; checks'!$L500:$L501))))))</f>
        <v>-2.4989450032387768</v>
      </c>
      <c r="AA500" s="12">
        <f t="array" aca="1" ref="AA500:AA501" ca="1">(MMULT(MINVERSE('Useful matrices &amp; checks'!$G500:$H501),MMULT('SS Taylor expansion'!I$7:J$8,MMULT(MINVERSE('Useful matrices &amp; checks'!$G500:$H501),'SS Taylor expansion'!I$4:I$5)))-MMULT(MINVERSE('Useful matrices &amp; checks'!$G500:$H501),MMULT('SS Taylor expansion'!I$7:J$8,MMULT(MINVERSE('Useful matrices &amp; checks'!$G500:$H501),MMULT('SS Taylor expansion'!I$7:J$8,MMULT(MINVERSE('Useful matrices &amp; checks'!$G500:$H501),'Useful matrices &amp; checks'!$L500:$L501))))))</f>
        <v>1.5660929897860676</v>
      </c>
      <c r="AB500" s="12">
        <f t="array" aca="1" ref="AB500:AB501" ca="1">(MMULT(MINVERSE('Useful matrices &amp; checks'!$G500:$H501),MMULT('SS Taylor expansion'!K$7:L$8,MMULT(MINVERSE('Useful matrices &amp; checks'!$G500:$H501),'SS Taylor expansion'!K$4:K$5)))-MMULT(MINVERSE('Useful matrices &amp; checks'!$G500:$H501),MMULT('SS Taylor expansion'!K$7:L$8,MMULT(MINVERSE('Useful matrices &amp; checks'!$G500:$H501),MMULT('SS Taylor expansion'!K$7:L$8,MMULT(MINVERSE('Useful matrices &amp; checks'!$G500:$H501),'Useful matrices &amp; checks'!$L500:$L501))))))</f>
        <v>-123.53390731468647</v>
      </c>
      <c r="AC500" s="12">
        <f t="array" aca="1" ref="AC500:AC501" ca="1">(MMULT(MINVERSE('Useful matrices &amp; checks'!$G500:$H501),MMULT('SS Taylor expansion'!M$7:N$8,MMULT(MINVERSE('Useful matrices &amp; checks'!$G500:$H501),'SS Taylor expansion'!M$4:M$5)))-MMULT(MINVERSE('Useful matrices &amp; checks'!$G500:$H501),MMULT('SS Taylor expansion'!M$7:N$8,MMULT(MINVERSE('Useful matrices &amp; checks'!$G500:$H501),MMULT('SS Taylor expansion'!M$7:N$8,MMULT(MINVERSE('Useful matrices &amp; checks'!$G500:$H501),'Useful matrices &amp; checks'!$L500:$L501))))))</f>
        <v>-32.167020742036378</v>
      </c>
      <c r="AD500" s="12"/>
      <c r="AE500" s="12">
        <f t="array" aca="1" ref="AE500:AE501" ca="1">Q498:Q499*(INDEX('Flow probs &amp; rates'!AE$6:AE$5999-'Flow probs &amp; rates'!AE$5:AE$5999,'Useful matrices &amp; checks'!$A498))+X498:X499*(INDEX('Flow probs &amp; rates'!AE$6:AE$5999-'Flow probs &amp; rates'!AE$5:AE$5999,'Useful matrices &amp; checks'!$A498))^2</f>
        <v>-4.7881574687223573E-3</v>
      </c>
      <c r="AF500" s="12">
        <f t="array" aca="1" ref="AF500:AF501" ca="1">R498:R499*(INDEX('Flow probs &amp; rates'!AF$6:AF$5999-'Flow probs &amp; rates'!AF$5:AF$5999,'Useful matrices &amp; checks'!$A498))+Y498:Y499*(INDEX('Flow probs &amp; rates'!AF$6:AF$5999-'Flow probs &amp; rates'!AF$5:AF$5999,'Useful matrices &amp; checks'!$A498))^2</f>
        <v>2.0247978642580097E-2</v>
      </c>
      <c r="AG500" s="12">
        <f t="array" aca="1" ref="AG500:AG501" ca="1">S498:S499*(INDEX('Flow probs &amp; rates'!AG$6:AG$5999-'Flow probs &amp; rates'!AG$5:AG$5999,'Useful matrices &amp; checks'!$A498))+Z498:Z499*(INDEX('Flow probs &amp; rates'!AG$6:AG$5999-'Flow probs &amp; rates'!AG$5:AG$5999,'Useful matrices &amp; checks'!$A498))^2</f>
        <v>-6.9188408472242603E-3</v>
      </c>
      <c r="AH500" s="12">
        <f t="array" aca="1" ref="AH500:AH501" ca="1">T498:T499*(INDEX('Flow probs &amp; rates'!AI$6:AI$5999-'Flow probs &amp; rates'!AI$5:AI$5999,'Useful matrices &amp; checks'!$A498))+AA498:AA499*(INDEX('Flow probs &amp; rates'!AI$6:AI$5999-'Flow probs &amp; rates'!AI$5:AI$5999,'Useful matrices &amp; checks'!$A498))^2</f>
        <v>6.4754180320700837E-3</v>
      </c>
      <c r="AI500" s="12">
        <f t="array" aca="1" ref="AI500:AI501" ca="1">U498:U499*(INDEX('Flow probs &amp; rates'!AJ$6:AJ$5999-'Flow probs &amp; rates'!AJ$5:AJ$5999,'Useful matrices &amp; checks'!$A498))+AB498:AB499*(INDEX('Flow probs &amp; rates'!AJ$6:AJ$5999-'Flow probs &amp; rates'!AJ$5:AJ$5999,'Useful matrices &amp; checks'!$A498))^2</f>
        <v>1.5356555193102691E-2</v>
      </c>
      <c r="AJ500" s="12">
        <f t="array" aca="1" ref="AJ500:AJ501" ca="1">V498:V499*(INDEX('Flow probs &amp; rates'!AK$6:AK$5999-'Flow probs &amp; rates'!AK$5:AK$5999,'Useful matrices &amp; checks'!$A498))+AC498:AC499*(INDEX('Flow probs &amp; rates'!AK$6:AK$5999-'Flow probs &amp; rates'!AK$5:AK$5999,'Useful matrices &amp; checks'!$A498))^2</f>
        <v>1.1596622034052808E-2</v>
      </c>
      <c r="AK500" s="12"/>
      <c r="AL500" s="12"/>
      <c r="AM500" s="12">
        <f ca="1">'Useful matrices &amp; checks'!AO500</f>
        <v>3.9955879989231891E-2</v>
      </c>
      <c r="AN500" s="12">
        <f t="shared" ca="1" si="16"/>
        <v>4.1969575585859065E-2</v>
      </c>
      <c r="AO500" s="12">
        <f t="shared" ca="1" si="17"/>
        <v>-2.0136955966271741E-3</v>
      </c>
    </row>
    <row r="501" spans="1:41" x14ac:dyDescent="0.35">
      <c r="P501" s="56"/>
      <c r="Q501" s="12">
        <f ca="1"/>
        <v>1.9631594331328734</v>
      </c>
      <c r="R501" s="12">
        <f ca="1"/>
        <v>0.37527605323394275</v>
      </c>
      <c r="S501" s="12">
        <f ca="1"/>
        <v>-0.22999677192682796</v>
      </c>
      <c r="T501" s="12">
        <f ca="1"/>
        <v>-0.18603076520902037</v>
      </c>
      <c r="U501" s="12">
        <f ca="1"/>
        <v>-0.21944535061965664</v>
      </c>
      <c r="V501" s="12">
        <f ca="1"/>
        <v>0.92852613973699083</v>
      </c>
      <c r="W501" s="12"/>
      <c r="X501" s="12">
        <f ca="1"/>
        <v>-21.329983959728018</v>
      </c>
      <c r="Y501" s="12">
        <f ca="1"/>
        <v>-7.2366707113623381</v>
      </c>
      <c r="Z501" s="12">
        <f ca="1"/>
        <v>0.76844858454108245</v>
      </c>
      <c r="AA501" s="12">
        <f ca="1"/>
        <v>0.50273703412138759</v>
      </c>
      <c r="AB501" s="12">
        <f ca="1"/>
        <v>4.0915378666525895</v>
      </c>
      <c r="AC501" s="12">
        <f ca="1"/>
        <v>-10.326048778611543</v>
      </c>
      <c r="AD501" s="12"/>
      <c r="AE501" s="12">
        <f ca="1"/>
        <v>1.3367700800802588E-3</v>
      </c>
      <c r="AF501" s="12">
        <f ca="1"/>
        <v>-4.858875033653506E-4</v>
      </c>
      <c r="AG501" s="12">
        <f ca="1"/>
        <v>1.9316197292639291E-3</v>
      </c>
      <c r="AH501" s="12">
        <f ca="1"/>
        <v>1.8787191344691828E-3</v>
      </c>
      <c r="AI501" s="12">
        <f ca="1"/>
        <v>-3.6850879758326764E-4</v>
      </c>
      <c r="AJ501" s="12">
        <f ca="1"/>
        <v>3.3645388765143661E-3</v>
      </c>
      <c r="AK501" s="12"/>
      <c r="AL501" s="12"/>
      <c r="AM501" s="12">
        <f ca="1">'Useful matrices &amp; checks'!AO501</f>
        <v>7.8574494639573472E-3</v>
      </c>
      <c r="AN501" s="12">
        <f t="shared" ca="1" si="16"/>
        <v>7.6572515193791182E-3</v>
      </c>
      <c r="AO501" s="12">
        <f t="shared" ca="1" si="17"/>
        <v>2.0019794457822905E-4</v>
      </c>
    </row>
    <row r="502" spans="1:41" x14ac:dyDescent="0.35">
      <c r="A502">
        <v>250</v>
      </c>
      <c r="P502" s="56" t="str">
        <f>INDEX('Flow probs &amp; rates'!$A$5:$A$5999,$A502)</f>
        <v>2011,2</v>
      </c>
      <c r="Q502" s="12">
        <f t="array" aca="1" ref="Q502:Q503" ca="1">-1*(MMULT(MINVERSE('Useful matrices &amp; checks'!$G502:$H503),'SS Taylor expansion'!C$4:C$5)-MMULT(MINVERSE('Useful matrices &amp; checks'!$G502:$H503),MMULT('SS Taylor expansion'!C$7:D$8,MMULT(MINVERSE('Useful matrices &amp; checks'!$G502:$H503),'Useful matrices &amp; checks'!$L502:$L503))))</f>
        <v>-6.7327998567609972</v>
      </c>
      <c r="R502" s="12">
        <f t="array" aca="1" ref="R502:R503" ca="1">-1*(MMULT(MINVERSE('Useful matrices &amp; checks'!$G502:$H503),'SS Taylor expansion'!E$4:E$5)-MMULT(MINVERSE('Useful matrices &amp; checks'!$G502:$H503),MMULT('SS Taylor expansion'!E$7:F$8,MMULT(MINVERSE('Useful matrices &amp; checks'!$G502:$H503),'Useful matrices &amp; checks'!$L502:$L503))))</f>
        <v>-11.833287039265626</v>
      </c>
      <c r="S502" s="12">
        <f t="array" aca="1" ref="S502:S503" ca="1">-1*(MMULT(MINVERSE('Useful matrices &amp; checks'!$G502:$H503),'SS Taylor expansion'!G$4:G$5)-MMULT(MINVERSE('Useful matrices &amp; checks'!$G502:$H503),MMULT('SS Taylor expansion'!G$7:H$8,MMULT(MINVERSE('Useful matrices &amp; checks'!$G502:$H503),'Useful matrices &amp; checks'!$L502:$L503))))</f>
        <v>0.63295168648575684</v>
      </c>
      <c r="T502" s="12">
        <f t="array" aca="1" ref="T502:T503" ca="1">-1*(MMULT(MINVERSE('Useful matrices &amp; checks'!$G502:$H503),'SS Taylor expansion'!I$4:I$5)-MMULT(MINVERSE('Useful matrices &amp; checks'!$G502:$H503),MMULT('SS Taylor expansion'!I$7:J$8,MMULT(MINVERSE('Useful matrices &amp; checks'!$G502:$H503),'Useful matrices &amp; checks'!$L502:$L503))))</f>
        <v>-0.47949768784874947</v>
      </c>
      <c r="U502" s="12">
        <f t="array" aca="1" ref="U502:U503" ca="1">-1*(MMULT(MINVERSE('Useful matrices &amp; checks'!$G502:$H503),'SS Taylor expansion'!K$4:K$5)-MMULT(MINVERSE('Useful matrices &amp; checks'!$G502:$H503),MMULT('SS Taylor expansion'!K$7:L$8,MMULT(MINVERSE('Useful matrices &amp; checks'!$G502:$H503),'Useful matrices &amp; checks'!$L502:$L503))))</f>
        <v>7.8707596451696205</v>
      </c>
      <c r="V502" s="12">
        <f t="array" aca="1" ref="V502:V503" ca="1">-1*(MMULT(MINVERSE('Useful matrices &amp; checks'!$G502:$H503),'SS Taylor expansion'!M$4:M$5)-MMULT(MINVERSE('Useful matrices &amp; checks'!$G502:$H503),MMULT('SS Taylor expansion'!M$7:N$8,MMULT(MINVERSE('Useful matrices &amp; checks'!$G502:$H503),'Useful matrices &amp; checks'!$L502:$L503))))</f>
        <v>3.3925238653936773</v>
      </c>
      <c r="W502" s="12"/>
      <c r="X502" s="12">
        <f t="array" aca="1" ref="X502:X503" ca="1">(MMULT(MINVERSE('Useful matrices &amp; checks'!$G502:$H503),MMULT('SS Taylor expansion'!C$7:D$8,MMULT(MINVERSE('Useful matrices &amp; checks'!$G502:$H503),'SS Taylor expansion'!C$4:C$5)))-MMULT(MINVERSE('Useful matrices &amp; checks'!$G502:$H503),MMULT('SS Taylor expansion'!C$7:D$8,MMULT(MINVERSE('Useful matrices &amp; checks'!$G502:$H503),MMULT('SS Taylor expansion'!C$7:D$8,MMULT(MINVERSE('Useful matrices &amp; checks'!$G502:$H503),'Useful matrices &amp; checks'!$L502:$L503))))))</f>
        <v>79.743196151926298</v>
      </c>
      <c r="Y502" s="12">
        <f t="array" aca="1" ref="Y502:Y503" ca="1">(MMULT(MINVERSE('Useful matrices &amp; checks'!$G502:$H503),MMULT('SS Taylor expansion'!E$7:F$8,MMULT(MINVERSE('Useful matrices &amp; checks'!$G502:$H503),'SS Taylor expansion'!E$4:E$5)))-MMULT(MINVERSE('Useful matrices &amp; checks'!$G502:$H503),MMULT('SS Taylor expansion'!E$7:F$8,MMULT(MINVERSE('Useful matrices &amp; checks'!$G502:$H503),MMULT('SS Taylor expansion'!E$7:F$8,MMULT(MINVERSE('Useful matrices &amp; checks'!$G502:$H503),'Useful matrices &amp; checks'!$L502:$L503))))))</f>
        <v>246.32757301516412</v>
      </c>
      <c r="Z502" s="12">
        <f t="array" aca="1" ref="Z502:Z503" ca="1">(MMULT(MINVERSE('Useful matrices &amp; checks'!$G502:$H503),MMULT('SS Taylor expansion'!G$7:H$8,MMULT(MINVERSE('Useful matrices &amp; checks'!$G502:$H503),'SS Taylor expansion'!G$4:G$5)))-MMULT(MINVERSE('Useful matrices &amp; checks'!$G502:$H503),MMULT('SS Taylor expansion'!G$7:H$8,MMULT(MINVERSE('Useful matrices &amp; checks'!$G502:$H503),MMULT('SS Taylor expansion'!G$7:H$8,MMULT(MINVERSE('Useful matrices &amp; checks'!$G502:$H503),'Useful matrices &amp; checks'!$L502:$L503))))))</f>
        <v>-1.9172318916350146</v>
      </c>
      <c r="AA502" s="12">
        <f t="array" aca="1" ref="AA502:AA503" ca="1">(MMULT(MINVERSE('Useful matrices &amp; checks'!$G502:$H503),MMULT('SS Taylor expansion'!I$7:J$8,MMULT(MINVERSE('Useful matrices &amp; checks'!$G502:$H503),'SS Taylor expansion'!I$4:I$5)))-MMULT(MINVERSE('Useful matrices &amp; checks'!$G502:$H503),MMULT('SS Taylor expansion'!I$7:J$8,MMULT(MINVERSE('Useful matrices &amp; checks'!$G502:$H503),MMULT('SS Taylor expansion'!I$7:J$8,MMULT(MINVERSE('Useful matrices &amp; checks'!$G502:$H503),'Useful matrices &amp; checks'!$L502:$L503))))))</f>
        <v>1.1894674556260252</v>
      </c>
      <c r="AB502" s="12">
        <f t="array" aca="1" ref="AB502:AB503" ca="1">(MMULT(MINVERSE('Useful matrices &amp; checks'!$G502:$H503),MMULT('SS Taylor expansion'!K$7:L$8,MMULT(MINVERSE('Useful matrices &amp; checks'!$G502:$H503),'SS Taylor expansion'!K$4:K$5)))-MMULT(MINVERSE('Useful matrices &amp; checks'!$G502:$H503),MMULT('SS Taylor expansion'!K$7:L$8,MMULT(MINVERSE('Useful matrices &amp; checks'!$G502:$H503),MMULT('SS Taylor expansion'!K$7:L$8,MMULT(MINVERSE('Useful matrices &amp; checks'!$G502:$H503),'Useful matrices &amp; checks'!$L502:$L503))))))</f>
        <v>-159.52546693473613</v>
      </c>
      <c r="AC502" s="12">
        <f t="array" aca="1" ref="AC502:AC503" ca="1">(MMULT(MINVERSE('Useful matrices &amp; checks'!$G502:$H503),MMULT('SS Taylor expansion'!M$7:N$8,MMULT(MINVERSE('Useful matrices &amp; checks'!$G502:$H503),'SS Taylor expansion'!M$4:M$5)))-MMULT(MINVERSE('Useful matrices &amp; checks'!$G502:$H503),MMULT('SS Taylor expansion'!M$7:N$8,MMULT(MINVERSE('Useful matrices &amp; checks'!$G502:$H503),MMULT('SS Taylor expansion'!M$7:N$8,MMULT(MINVERSE('Useful matrices &amp; checks'!$G502:$H503),'Useful matrices &amp; checks'!$L502:$L503))))))</f>
        <v>-38.855125072977707</v>
      </c>
      <c r="AD502" s="12"/>
      <c r="AE502" s="12">
        <f t="array" aca="1" ref="AE502:AE503" ca="1">Q500:Q501*(INDEX('Flow probs &amp; rates'!AE$6:AE$5999-'Flow probs &amp; rates'!AE$5:AE$5999,'Useful matrices &amp; checks'!$A500))+X500:X501*(INDEX('Flow probs &amp; rates'!AE$6:AE$5999-'Flow probs &amp; rates'!AE$5:AE$5999,'Useful matrices &amp; checks'!$A500))^2</f>
        <v>1.9936718823122642E-2</v>
      </c>
      <c r="AF502" s="12">
        <f t="array" aca="1" ref="AF502:AF503" ca="1">R500:R501*(INDEX('Flow probs &amp; rates'!AF$6:AF$5999-'Flow probs &amp; rates'!AF$5:AF$5999,'Useful matrices &amp; checks'!$A500))+Y500:Y501*(INDEX('Flow probs &amp; rates'!AF$6:AF$5999-'Flow probs &amp; rates'!AF$5:AF$5999,'Useful matrices &amp; checks'!$A500))^2</f>
        <v>-1.0690435116576203E-2</v>
      </c>
      <c r="AG502" s="12">
        <f t="array" aca="1" ref="AG502:AG503" ca="1">S500:S501*(INDEX('Flow probs &amp; rates'!AG$6:AG$5999-'Flow probs &amp; rates'!AG$5:AG$5999,'Useful matrices &amp; checks'!$A500))+Z500:Z501*(INDEX('Flow probs &amp; rates'!AG$6:AG$5999-'Flow probs &amp; rates'!AG$5:AG$5999,'Useful matrices &amp; checks'!$A500))^2</f>
        <v>8.0079436840709249E-3</v>
      </c>
      <c r="AH502" s="12">
        <f t="array" aca="1" ref="AH502:AH503" ca="1">T500:T501*(INDEX('Flow probs &amp; rates'!AI$6:AI$5999-'Flow probs &amp; rates'!AI$5:AI$5999,'Useful matrices &amp; checks'!$A500))+AA500:AA501*(INDEX('Flow probs &amp; rates'!AI$6:AI$5999-'Flow probs &amp; rates'!AI$5:AI$5999,'Useful matrices &amp; checks'!$A500))^2</f>
        <v>-1.3978603354347145E-2</v>
      </c>
      <c r="AI502" s="12">
        <f t="array" aca="1" ref="AI502:AI503" ca="1">U500:U501*(INDEX('Flow probs &amp; rates'!AJ$6:AJ$5999-'Flow probs &amp; rates'!AJ$5:AJ$5999,'Useful matrices &amp; checks'!$A500))+AB500:AB501*(INDEX('Flow probs &amp; rates'!AJ$6:AJ$5999-'Flow probs &amp; rates'!AJ$5:AJ$5999,'Useful matrices &amp; checks'!$A500))^2</f>
        <v>-7.3384612981010188E-3</v>
      </c>
      <c r="AJ502" s="12">
        <f t="array" aca="1" ref="AJ502:AJ503" ca="1">V500:V501*(INDEX('Flow probs &amp; rates'!AK$6:AK$5999-'Flow probs &amp; rates'!AK$5:AK$5999,'Useful matrices &amp; checks'!$A500))+AC500:AC501*(INDEX('Flow probs &amp; rates'!AK$6:AK$5999-'Flow probs &amp; rates'!AK$5:AK$5999,'Useful matrices &amp; checks'!$A500))^2</f>
        <v>-1.3468622656963173E-2</v>
      </c>
      <c r="AK502" s="12"/>
      <c r="AL502" s="12"/>
      <c r="AM502" s="12">
        <f ca="1">'Useful matrices &amp; checks'!AO502</f>
        <v>-1.9116701978198258E-2</v>
      </c>
      <c r="AN502" s="12">
        <f t="shared" ca="1" si="16"/>
        <v>-1.7531459918793974E-2</v>
      </c>
      <c r="AO502" s="12">
        <f t="shared" ca="1" si="17"/>
        <v>-1.5852420594042842E-3</v>
      </c>
    </row>
    <row r="503" spans="1:41" x14ac:dyDescent="0.35">
      <c r="Q503" s="12">
        <f ca="1"/>
        <v>1.7218759250010509</v>
      </c>
      <c r="R503" s="12">
        <f ca="1"/>
        <v>0.31173077712348701</v>
      </c>
      <c r="S503" s="12">
        <f ca="1"/>
        <v>-0.16187385542943308</v>
      </c>
      <c r="T503" s="12">
        <f ca="1"/>
        <v>-0.13256799081031928</v>
      </c>
      <c r="U503" s="12">
        <f ca="1"/>
        <v>-0.20734374249516851</v>
      </c>
      <c r="V503" s="12">
        <f ca="1"/>
        <v>0.93794002350468419</v>
      </c>
      <c r="W503" s="12"/>
      <c r="X503" s="12">
        <f ca="1"/>
        <v>-20.393876627530428</v>
      </c>
      <c r="Y503" s="12">
        <f ca="1"/>
        <v>-6.4891424933883002</v>
      </c>
      <c r="Z503" s="12">
        <f ca="1"/>
        <v>0.4903213383857673</v>
      </c>
      <c r="AA503" s="12">
        <f ca="1"/>
        <v>0.32885520560913378</v>
      </c>
      <c r="AB503" s="12">
        <f ca="1"/>
        <v>4.2024669572824465</v>
      </c>
      <c r="AC503" s="12">
        <f ca="1"/>
        <v>-10.742378939756446</v>
      </c>
      <c r="AD503" s="12"/>
      <c r="AE503" s="12">
        <f ca="1"/>
        <v>-6.1307245018062013E-3</v>
      </c>
      <c r="AF503" s="12">
        <f ca="1"/>
        <v>3.5407541978771357E-4</v>
      </c>
      <c r="AG503" s="12">
        <f ca="1"/>
        <v>-2.4625163743633664E-3</v>
      </c>
      <c r="AH503" s="12">
        <f ca="1"/>
        <v>-4.4873207640650677E-3</v>
      </c>
      <c r="AI503" s="12">
        <f ca="1"/>
        <v>2.430554730828562E-4</v>
      </c>
      <c r="AJ503" s="12">
        <f ca="1"/>
        <v>-4.3236100617414473E-3</v>
      </c>
      <c r="AK503" s="12"/>
      <c r="AL503" s="12"/>
      <c r="AM503" s="12">
        <f ca="1">'Useful matrices &amp; checks'!AO503</f>
        <v>-1.5397306720238466E-2</v>
      </c>
      <c r="AN503" s="12">
        <f t="shared" ca="1" si="16"/>
        <v>-1.6807040809105514E-2</v>
      </c>
      <c r="AO503" s="12">
        <f t="shared" ca="1" si="17"/>
        <v>1.4097340888670484E-3</v>
      </c>
    </row>
    <row r="504" spans="1:41" x14ac:dyDescent="0.35">
      <c r="A504">
        <v>251</v>
      </c>
      <c r="P504" s="56" t="str">
        <f>INDEX('Flow probs &amp; rates'!$A$5:$A$5999,$A504)</f>
        <v>2011,3</v>
      </c>
      <c r="Q504" s="12">
        <f t="array" aca="1" ref="Q504:Q505" ca="1">-1*(MMULT(MINVERSE('Useful matrices &amp; checks'!$G504:$H505),'SS Taylor expansion'!C$4:C$5)-MMULT(MINVERSE('Useful matrices &amp; checks'!$G504:$H505),MMULT('SS Taylor expansion'!C$7:D$8,MMULT(MINVERSE('Useful matrices &amp; checks'!$G504:$H505),'Useful matrices &amp; checks'!$L504:$L505))))</f>
        <v>-6.8730132370181245</v>
      </c>
      <c r="R504" s="12">
        <f t="array" aca="1" ref="R504:R505" ca="1">-1*(MMULT(MINVERSE('Useful matrices &amp; checks'!$G504:$H505),'SS Taylor expansion'!E$4:E$5)-MMULT(MINVERSE('Useful matrices &amp; checks'!$G504:$H505),MMULT('SS Taylor expansion'!E$7:F$8,MMULT(MINVERSE('Useful matrices &amp; checks'!$G504:$H505),'Useful matrices &amp; checks'!$L504:$L505))))</f>
        <v>-12.102728806611609</v>
      </c>
      <c r="S504" s="12">
        <f t="array" aca="1" ref="S504:S505" ca="1">-1*(MMULT(MINVERSE('Useful matrices &amp; checks'!$G504:$H505),'SS Taylor expansion'!G$4:G$5)-MMULT(MINVERSE('Useful matrices &amp; checks'!$G504:$H505),MMULT('SS Taylor expansion'!G$7:H$8,MMULT(MINVERSE('Useful matrices &amp; checks'!$G504:$H505),'Useful matrices &amp; checks'!$L504:$L505))))</f>
        <v>0.665541136146789</v>
      </c>
      <c r="T504" s="12">
        <f t="array" aca="1" ref="T504:T505" ca="1">-1*(MMULT(MINVERSE('Useful matrices &amp; checks'!$G504:$H505),'SS Taylor expansion'!I$4:I$5)-MMULT(MINVERSE('Useful matrices &amp; checks'!$G504:$H505),MMULT('SS Taylor expansion'!I$7:J$8,MMULT(MINVERSE('Useful matrices &amp; checks'!$G504:$H505),'Useful matrices &amp; checks'!$L504:$L505))))</f>
        <v>-0.50641410424838107</v>
      </c>
      <c r="U504" s="12">
        <f t="array" aca="1" ref="U504:U505" ca="1">-1*(MMULT(MINVERSE('Useful matrices &amp; checks'!$G504:$H505),'SS Taylor expansion'!K$4:K$5)-MMULT(MINVERSE('Useful matrices &amp; checks'!$G504:$H505),MMULT('SS Taylor expansion'!K$7:L$8,MMULT(MINVERSE('Useful matrices &amp; checks'!$G504:$H505),'Useful matrices &amp; checks'!$L504:$L505))))</f>
        <v>7.7390398890267473</v>
      </c>
      <c r="V504" s="12">
        <f t="array" aca="1" ref="V504:V505" ca="1">-1*(MMULT(MINVERSE('Useful matrices &amp; checks'!$G504:$H505),'SS Taylor expansion'!M$4:M$5)-MMULT(MINVERSE('Useful matrices &amp; checks'!$G504:$H505),MMULT('SS Taylor expansion'!M$7:N$8,MMULT(MINVERSE('Useful matrices &amp; checks'!$G504:$H505),'Useful matrices &amp; checks'!$L504:$L505))))</f>
        <v>3.3441199954210488</v>
      </c>
      <c r="W504" s="12"/>
      <c r="X504" s="12">
        <f t="array" aca="1" ref="X504:X505" ca="1">(MMULT(MINVERSE('Useful matrices &amp; checks'!$G504:$H505),MMULT('SS Taylor expansion'!C$7:D$8,MMULT(MINVERSE('Useful matrices &amp; checks'!$G504:$H505),'SS Taylor expansion'!C$4:C$5)))-MMULT(MINVERSE('Useful matrices &amp; checks'!$G504:$H505),MMULT('SS Taylor expansion'!C$7:D$8,MMULT(MINVERSE('Useful matrices &amp; checks'!$G504:$H505),MMULT('SS Taylor expansion'!C$7:D$8,MMULT(MINVERSE('Useful matrices &amp; checks'!$G504:$H505),'Useful matrices &amp; checks'!$L504:$L505))))))</f>
        <v>82.018926599129571</v>
      </c>
      <c r="Y504" s="12">
        <f t="array" aca="1" ref="Y504:Y505" ca="1">(MMULT(MINVERSE('Useful matrices &amp; checks'!$G504:$H505),MMULT('SS Taylor expansion'!E$7:F$8,MMULT(MINVERSE('Useful matrices &amp; checks'!$G504:$H505),'SS Taylor expansion'!E$4:E$5)))-MMULT(MINVERSE('Useful matrices &amp; checks'!$G504:$H505),MMULT('SS Taylor expansion'!E$7:F$8,MMULT(MINVERSE('Useful matrices &amp; checks'!$G504:$H505),MMULT('SS Taylor expansion'!E$7:F$8,MMULT(MINVERSE('Useful matrices &amp; checks'!$G504:$H505),'Useful matrices &amp; checks'!$L504:$L505))))))</f>
        <v>254.32340201481682</v>
      </c>
      <c r="Z504" s="12">
        <f t="array" aca="1" ref="Z504:Z505" ca="1">(MMULT(MINVERSE('Useful matrices &amp; checks'!$G504:$H505),MMULT('SS Taylor expansion'!G$7:H$8,MMULT(MINVERSE('Useful matrices &amp; checks'!$G504:$H505),'SS Taylor expansion'!G$4:G$5)))-MMULT(MINVERSE('Useful matrices &amp; checks'!$G504:$H505),MMULT('SS Taylor expansion'!G$7:H$8,MMULT(MINVERSE('Useful matrices &amp; checks'!$G504:$H505),MMULT('SS Taylor expansion'!G$7:H$8,MMULT(MINVERSE('Useful matrices &amp; checks'!$G504:$H505),'Useful matrices &amp; checks'!$L504:$L505))))))</f>
        <v>-2.0961055275192484</v>
      </c>
      <c r="AA504" s="12">
        <f t="array" aca="1" ref="AA504:AA505" ca="1">(MMULT(MINVERSE('Useful matrices &amp; checks'!$G504:$H505),MMULT('SS Taylor expansion'!I$7:J$8,MMULT(MINVERSE('Useful matrices &amp; checks'!$G504:$H505),'SS Taylor expansion'!I$4:I$5)))-MMULT(MINVERSE('Useful matrices &amp; checks'!$G504:$H505),MMULT('SS Taylor expansion'!I$7:J$8,MMULT(MINVERSE('Useful matrices &amp; checks'!$G504:$H505),MMULT('SS Taylor expansion'!I$7:J$8,MMULT(MINVERSE('Useful matrices &amp; checks'!$G504:$H505),'Useful matrices &amp; checks'!$L504:$L505))))))</f>
        <v>1.277305842649967</v>
      </c>
      <c r="AB504" s="12">
        <f t="array" aca="1" ref="AB504:AB505" ca="1">(MMULT(MINVERSE('Useful matrices &amp; checks'!$G504:$H505),MMULT('SS Taylor expansion'!K$7:L$8,MMULT(MINVERSE('Useful matrices &amp; checks'!$G504:$H505),'SS Taylor expansion'!K$4:K$5)))-MMULT(MINVERSE('Useful matrices &amp; checks'!$G504:$H505),MMULT('SS Taylor expansion'!K$7:L$8,MMULT(MINVERSE('Useful matrices &amp; checks'!$G504:$H505),MMULT('SS Taylor expansion'!K$7:L$8,MMULT(MINVERSE('Useful matrices &amp; checks'!$G504:$H505),'Useful matrices &amp; checks'!$L504:$L505))))))</f>
        <v>-157.77196813562853</v>
      </c>
      <c r="AC504" s="12">
        <f t="array" aca="1" ref="AC504:AC505" ca="1">(MMULT(MINVERSE('Useful matrices &amp; checks'!$G504:$H505),MMULT('SS Taylor expansion'!M$7:N$8,MMULT(MINVERSE('Useful matrices &amp; checks'!$G504:$H505),'SS Taylor expansion'!M$4:M$5)))-MMULT(MINVERSE('Useful matrices &amp; checks'!$G504:$H505),MMULT('SS Taylor expansion'!M$7:N$8,MMULT(MINVERSE('Useful matrices &amp; checks'!$G504:$H505),MMULT('SS Taylor expansion'!M$7:N$8,MMULT(MINVERSE('Useful matrices &amp; checks'!$G504:$H505),'Useful matrices &amp; checks'!$L504:$L505))))))</f>
        <v>-38.80017008115145</v>
      </c>
      <c r="AD504" s="12"/>
      <c r="AE504" s="12">
        <f t="array" aca="1" ref="AE504:AE505" ca="1">Q502:Q503*(INDEX('Flow probs &amp; rates'!AE$6:AE$5999-'Flow probs &amp; rates'!AE$5:AE$5999,'Useful matrices &amp; checks'!$A502))+X502:X503*(INDEX('Flow probs &amp; rates'!AE$6:AE$5999-'Flow probs &amp; rates'!AE$5:AE$5999,'Useful matrices &amp; checks'!$A502))^2</f>
        <v>3.3675293711893134E-4</v>
      </c>
      <c r="AF504" s="12">
        <f t="array" aca="1" ref="AF504:AF505" ca="1">R502:R503*(INDEX('Flow probs &amp; rates'!AF$6:AF$5999-'Flow probs &amp; rates'!AF$5:AF$5999,'Useful matrices &amp; checks'!$A502))+Y502:Y503*(INDEX('Flow probs &amp; rates'!AF$6:AF$5999-'Flow probs &amp; rates'!AF$5:AF$5999,'Useful matrices &amp; checks'!$A502))^2</f>
        <v>6.0473129435342065E-3</v>
      </c>
      <c r="AG504" s="12">
        <f t="array" aca="1" ref="AG504:AG505" ca="1">S502:S503*(INDEX('Flow probs &amp; rates'!AG$6:AG$5999-'Flow probs &amp; rates'!AG$5:AG$5999,'Useful matrices &amp; checks'!$A502))+Z502:Z503*(INDEX('Flow probs &amp; rates'!AG$6:AG$5999-'Flow probs &amp; rates'!AG$5:AG$5999,'Useful matrices &amp; checks'!$A502))^2</f>
        <v>-2.742473564954509E-3</v>
      </c>
      <c r="AH504" s="12">
        <f t="array" aca="1" ref="AH504:AH505" ca="1">T502:T503*(INDEX('Flow probs &amp; rates'!AI$6:AI$5999-'Flow probs &amp; rates'!AI$5:AI$5999,'Useful matrices &amp; checks'!$A502))+AA502:AA503*(INDEX('Flow probs &amp; rates'!AI$6:AI$5999-'Flow probs &amp; rates'!AI$5:AI$5999,'Useful matrices &amp; checks'!$A502))^2</f>
        <v>3.2715454109142408E-3</v>
      </c>
      <c r="AI504" s="12">
        <f t="array" aca="1" ref="AI504:AI505" ca="1">U502:U503*(INDEX('Flow probs &amp; rates'!AJ$6:AJ$5999-'Flow probs &amp; rates'!AJ$5:AJ$5999,'Useful matrices &amp; checks'!$A502))+AB502:AB503*(INDEX('Flow probs &amp; rates'!AJ$6:AJ$5999-'Flow probs &amp; rates'!AJ$5:AJ$5999,'Useful matrices &amp; checks'!$A502))^2</f>
        <v>-2.6419516171545801E-3</v>
      </c>
      <c r="AJ504" s="12">
        <f t="array" aca="1" ref="AJ504:AJ505" ca="1">V502:V503*(INDEX('Flow probs &amp; rates'!AK$6:AK$5999-'Flow probs &amp; rates'!AK$5:AK$5999,'Useful matrices &amp; checks'!$A502))+AC502:AC503*(INDEX('Flow probs &amp; rates'!AK$6:AK$5999-'Flow probs &amp; rates'!AK$5:AK$5999,'Useful matrices &amp; checks'!$A502))^2</f>
        <v>3.154420439302274E-3</v>
      </c>
      <c r="AK504" s="12"/>
      <c r="AL504" s="12"/>
      <c r="AM504" s="12">
        <f ca="1">'Useful matrices &amp; checks'!AO504</f>
        <v>7.486829139949136E-3</v>
      </c>
      <c r="AN504" s="12">
        <f t="shared" ca="1" si="16"/>
        <v>7.4256065487605634E-3</v>
      </c>
      <c r="AO504" s="12">
        <f t="shared" ca="1" si="17"/>
        <v>6.1222591188572588E-5</v>
      </c>
    </row>
    <row r="505" spans="1:41" x14ac:dyDescent="0.35">
      <c r="P505" s="56"/>
      <c r="Q505" s="12">
        <f ca="1"/>
        <v>1.8139216271187457</v>
      </c>
      <c r="R505" s="12">
        <f ca="1"/>
        <v>0.36124354053176316</v>
      </c>
      <c r="S505" s="12">
        <f ca="1"/>
        <v>-0.17564922676005298</v>
      </c>
      <c r="T505" s="12">
        <f ca="1"/>
        <v>-0.14066858172123939</v>
      </c>
      <c r="U505" s="12">
        <f ca="1"/>
        <v>-0.23099568820391253</v>
      </c>
      <c r="V505" s="12">
        <f ca="1"/>
        <v>0.92890899545482064</v>
      </c>
      <c r="W505" s="12"/>
      <c r="X505" s="12">
        <f ca="1"/>
        <v>-21.646387059160229</v>
      </c>
      <c r="Y505" s="12">
        <f ca="1"/>
        <v>-7.5910720344098088</v>
      </c>
      <c r="Z505" s="12">
        <f ca="1"/>
        <v>0.55320294286816973</v>
      </c>
      <c r="AA505" s="12">
        <f ca="1"/>
        <v>0.35480212695991048</v>
      </c>
      <c r="AB505" s="12">
        <f ca="1"/>
        <v>4.7091945359333831</v>
      </c>
      <c r="AC505" s="12">
        <f ca="1"/>
        <v>-10.777671573660339</v>
      </c>
      <c r="AD505" s="12"/>
      <c r="AE505" s="12">
        <f ca="1"/>
        <v>-8.6122681118495657E-5</v>
      </c>
      <c r="AF505" s="12">
        <f ca="1"/>
        <v>-1.5930768493500785E-4</v>
      </c>
      <c r="AG505" s="12">
        <f ca="1"/>
        <v>7.0137228298937143E-4</v>
      </c>
      <c r="AH505" s="12">
        <f ca="1"/>
        <v>9.0449279101930996E-4</v>
      </c>
      <c r="AI505" s="12">
        <f ca="1"/>
        <v>6.959838192088357E-5</v>
      </c>
      <c r="AJ505" s="12">
        <f ca="1"/>
        <v>8.7211094110888467E-4</v>
      </c>
      <c r="AK505" s="12"/>
      <c r="AL505" s="12"/>
      <c r="AM505" s="12">
        <f ca="1">'Useful matrices &amp; checks'!AO505</f>
        <v>2.3301847170785692E-3</v>
      </c>
      <c r="AN505" s="12">
        <f t="shared" ca="1" si="16"/>
        <v>2.3021440309849458E-3</v>
      </c>
      <c r="AO505" s="12">
        <f t="shared" ca="1" si="17"/>
        <v>2.804068609362333E-5</v>
      </c>
    </row>
    <row r="506" spans="1:41" x14ac:dyDescent="0.35">
      <c r="A506">
        <v>252</v>
      </c>
      <c r="P506" s="56" t="str">
        <f>INDEX('Flow probs &amp; rates'!$A$5:$A$5999,$A506)</f>
        <v>2011,4</v>
      </c>
      <c r="Q506" s="12">
        <f t="array" aca="1" ref="Q506:Q507" ca="1">-1*(MMULT(MINVERSE('Useful matrices &amp; checks'!$G506:$H507),'SS Taylor expansion'!C$4:C$5)-MMULT(MINVERSE('Useful matrices &amp; checks'!$G506:$H507),MMULT('SS Taylor expansion'!C$7:D$8,MMULT(MINVERSE('Useful matrices &amp; checks'!$G506:$H507),'Useful matrices &amp; checks'!$L506:$L507))))</f>
        <v>-6.9500212131664538</v>
      </c>
      <c r="R506" s="12">
        <f t="array" aca="1" ref="R506:R507" ca="1">-1*(MMULT(MINVERSE('Useful matrices &amp; checks'!$G506:$H507),'SS Taylor expansion'!E$4:E$5)-MMULT(MINVERSE('Useful matrices &amp; checks'!$G506:$H507),MMULT('SS Taylor expansion'!E$7:F$8,MMULT(MINVERSE('Useful matrices &amp; checks'!$G506:$H507),'Useful matrices &amp; checks'!$L506:$L507))))</f>
        <v>-12.344364801506657</v>
      </c>
      <c r="S506" s="12">
        <f t="array" aca="1" ref="S506:S507" ca="1">-1*(MMULT(MINVERSE('Useful matrices &amp; checks'!$G506:$H507),'SS Taylor expansion'!G$4:G$5)-MMULT(MINVERSE('Useful matrices &amp; checks'!$G506:$H507),MMULT('SS Taylor expansion'!G$7:H$8,MMULT(MINVERSE('Useful matrices &amp; checks'!$G506:$H507),'Useful matrices &amp; checks'!$L506:$L507))))</f>
        <v>0.66984354890261699</v>
      </c>
      <c r="T506" s="12">
        <f t="array" aca="1" ref="T506:T507" ca="1">-1*(MMULT(MINVERSE('Useful matrices &amp; checks'!$G506:$H507),'SS Taylor expansion'!I$4:I$5)-MMULT(MINVERSE('Useful matrices &amp; checks'!$G506:$H507),MMULT('SS Taylor expansion'!I$7:J$8,MMULT(MINVERSE('Useful matrices &amp; checks'!$G506:$H507),'Useful matrices &amp; checks'!$L506:$L507))))</f>
        <v>-0.51990722652307075</v>
      </c>
      <c r="U506" s="12">
        <f t="array" aca="1" ref="U506:U507" ca="1">-1*(MMULT(MINVERSE('Useful matrices &amp; checks'!$G506:$H507),'SS Taylor expansion'!K$4:K$5)-MMULT(MINVERSE('Useful matrices &amp; checks'!$G506:$H507),MMULT('SS Taylor expansion'!K$7:L$8,MMULT(MINVERSE('Useful matrices &amp; checks'!$G506:$H507),'Useful matrices &amp; checks'!$L506:$L507))))</f>
        <v>7.7186749041000251</v>
      </c>
      <c r="V506" s="12">
        <f t="array" aca="1" ref="V506:V507" ca="1">-1*(MMULT(MINVERSE('Useful matrices &amp; checks'!$G506:$H507),'SS Taylor expansion'!M$4:M$5)-MMULT(MINVERSE('Useful matrices &amp; checks'!$G506:$H507),MMULT('SS Taylor expansion'!M$7:N$8,MMULT(MINVERSE('Useful matrices &amp; checks'!$G506:$H507),'Useful matrices &amp; checks'!$L506:$L507))))</f>
        <v>3.3729709992313648</v>
      </c>
      <c r="W506" s="12"/>
      <c r="X506" s="12">
        <f t="array" aca="1" ref="X506:X507" ca="1">(MMULT(MINVERSE('Useful matrices &amp; checks'!$G506:$H507),MMULT('SS Taylor expansion'!C$7:D$8,MMULT(MINVERSE('Useful matrices &amp; checks'!$G506:$H507),'SS Taylor expansion'!C$4:C$5)))-MMULT(MINVERSE('Useful matrices &amp; checks'!$G506:$H507),MMULT('SS Taylor expansion'!C$7:D$8,MMULT(MINVERSE('Useful matrices &amp; checks'!$G506:$H507),MMULT('SS Taylor expansion'!C$7:D$8,MMULT(MINVERSE('Useful matrices &amp; checks'!$G506:$H507),'Useful matrices &amp; checks'!$L506:$L507))))))</f>
        <v>83.160956062817093</v>
      </c>
      <c r="Y506" s="12">
        <f t="array" aca="1" ref="Y506:Y507" ca="1">(MMULT(MINVERSE('Useful matrices &amp; checks'!$G506:$H507),MMULT('SS Taylor expansion'!E$7:F$8,MMULT(MINVERSE('Useful matrices &amp; checks'!$G506:$H507),'SS Taylor expansion'!E$4:E$5)))-MMULT(MINVERSE('Useful matrices &amp; checks'!$G506:$H507),MMULT('SS Taylor expansion'!E$7:F$8,MMULT(MINVERSE('Useful matrices &amp; checks'!$G506:$H507),MMULT('SS Taylor expansion'!E$7:F$8,MMULT(MINVERSE('Useful matrices &amp; checks'!$G506:$H507),'Useful matrices &amp; checks'!$L506:$L507))))))</f>
        <v>262.35219874785173</v>
      </c>
      <c r="Z506" s="12">
        <f t="array" aca="1" ref="Z506:Z507" ca="1">(MMULT(MINVERSE('Useful matrices &amp; checks'!$G506:$H507),MMULT('SS Taylor expansion'!G$7:H$8,MMULT(MINVERSE('Useful matrices &amp; checks'!$G506:$H507),'SS Taylor expansion'!G$4:G$5)))-MMULT(MINVERSE('Useful matrices &amp; checks'!$G506:$H507),MMULT('SS Taylor expansion'!G$7:H$8,MMULT(MINVERSE('Useful matrices &amp; checks'!$G506:$H507),MMULT('SS Taylor expansion'!G$7:H$8,MMULT(MINVERSE('Useful matrices &amp; checks'!$G506:$H507),'Useful matrices &amp; checks'!$L506:$L507))))))</f>
        <v>-2.1142365121252014</v>
      </c>
      <c r="AA506" s="12">
        <f t="array" aca="1" ref="AA506:AA507" ca="1">(MMULT(MINVERSE('Useful matrices &amp; checks'!$G506:$H507),MMULT('SS Taylor expansion'!I$7:J$8,MMULT(MINVERSE('Useful matrices &amp; checks'!$G506:$H507),'SS Taylor expansion'!I$4:I$5)))-MMULT(MINVERSE('Useful matrices &amp; checks'!$G506:$H507),MMULT('SS Taylor expansion'!I$7:J$8,MMULT(MINVERSE('Useful matrices &amp; checks'!$G506:$H507),MMULT('SS Taylor expansion'!I$7:J$8,MMULT(MINVERSE('Useful matrices &amp; checks'!$G506:$H507),'Useful matrices &amp; checks'!$L506:$L507))))))</f>
        <v>1.305070849375126</v>
      </c>
      <c r="AB506" s="12">
        <f t="array" aca="1" ref="AB506:AB507" ca="1">(MMULT(MINVERSE('Useful matrices &amp; checks'!$G506:$H507),MMULT('SS Taylor expansion'!K$7:L$8,MMULT(MINVERSE('Useful matrices &amp; checks'!$G506:$H507),'SS Taylor expansion'!K$4:K$5)))-MMULT(MINVERSE('Useful matrices &amp; checks'!$G506:$H507),MMULT('SS Taylor expansion'!K$7:L$8,MMULT(MINVERSE('Useful matrices &amp; checks'!$G506:$H507),MMULT('SS Taylor expansion'!K$7:L$8,MMULT(MINVERSE('Useful matrices &amp; checks'!$G506:$H507),'Useful matrices &amp; checks'!$L506:$L507))))))</f>
        <v>-159.05623327386849</v>
      </c>
      <c r="AC506" s="12">
        <f t="array" aca="1" ref="AC506:AC507" ca="1">(MMULT(MINVERSE('Useful matrices &amp; checks'!$G506:$H507),MMULT('SS Taylor expansion'!M$7:N$8,MMULT(MINVERSE('Useful matrices &amp; checks'!$G506:$H507),'SS Taylor expansion'!M$4:M$5)))-MMULT(MINVERSE('Useful matrices &amp; checks'!$G506:$H507),MMULT('SS Taylor expansion'!M$7:N$8,MMULT(MINVERSE('Useful matrices &amp; checks'!$G506:$H507),MMULT('SS Taylor expansion'!M$7:N$8,MMULT(MINVERSE('Useful matrices &amp; checks'!$G506:$H507),'Useful matrices &amp; checks'!$L506:$L507))))))</f>
        <v>-39.792359888805748</v>
      </c>
      <c r="AD506" s="12"/>
      <c r="AE506" s="12">
        <f t="array" aca="1" ref="AE506:AE507" ca="1">Q504:Q505*(INDEX('Flow probs &amp; rates'!AE$6:AE$5999-'Flow probs &amp; rates'!AE$5:AE$5999,'Useful matrices &amp; checks'!$A504))+X504:X505*(INDEX('Flow probs &amp; rates'!AE$6:AE$5999-'Flow probs &amp; rates'!AE$5:AE$5999,'Useful matrices &amp; checks'!$A504))^2</f>
        <v>-3.3321423135857154E-4</v>
      </c>
      <c r="AF506" s="12">
        <f t="array" aca="1" ref="AF506:AF507" ca="1">R504:R505*(INDEX('Flow probs &amp; rates'!AF$6:AF$5999-'Flow probs &amp; rates'!AF$5:AF$5999,'Useful matrices &amp; checks'!$A504))+Y504:Y505*(INDEX('Flow probs &amp; rates'!AF$6:AF$5999-'Flow probs &amp; rates'!AF$5:AF$5999,'Useful matrices &amp; checks'!$A504))^2</f>
        <v>4.9944610395024859E-3</v>
      </c>
      <c r="AG506" s="12">
        <f t="array" aca="1" ref="AG506:AG507" ca="1">S504:S505*(INDEX('Flow probs &amp; rates'!AG$6:AG$5999-'Flow probs &amp; rates'!AG$5:AG$5999,'Useful matrices &amp; checks'!$A504))+Z504:Z505*(INDEX('Flow probs &amp; rates'!AG$6:AG$5999-'Flow probs &amp; rates'!AG$5:AG$5999,'Useful matrices &amp; checks'!$A504))^2</f>
        <v>9.7589317404167542E-4</v>
      </c>
      <c r="AH506" s="12">
        <f t="array" aca="1" ref="AH506:AH507" ca="1">T504:T505*(INDEX('Flow probs &amp; rates'!AI$6:AI$5999-'Flow probs &amp; rates'!AI$5:AI$5999,'Useful matrices &amp; checks'!$A504))+AA504:AA505*(INDEX('Flow probs &amp; rates'!AI$6:AI$5999-'Flow probs &amp; rates'!AI$5:AI$5999,'Useful matrices &amp; checks'!$A504))^2</f>
        <v>8.2770401730928537E-4</v>
      </c>
      <c r="AI506" s="12">
        <f t="array" aca="1" ref="AI506:AI507" ca="1">U504:U505*(INDEX('Flow probs &amp; rates'!AJ$6:AJ$5999-'Flow probs &amp; rates'!AJ$5:AJ$5999,'Useful matrices &amp; checks'!$A504))+AB504:AB505*(INDEX('Flow probs &amp; rates'!AJ$6:AJ$5999-'Flow probs &amp; rates'!AJ$5:AJ$5999,'Useful matrices &amp; checks'!$A504))^2</f>
        <v>-2.4503147933893688E-3</v>
      </c>
      <c r="AJ506" s="12">
        <f t="array" aca="1" ref="AJ506:AJ507" ca="1">V504:V505*(INDEX('Flow probs &amp; rates'!AK$6:AK$5999-'Flow probs &amp; rates'!AK$5:AK$5999,'Useful matrices &amp; checks'!$A504))+AC504:AC505*(INDEX('Flow probs &amp; rates'!AK$6:AK$5999-'Flow probs &amp; rates'!AK$5:AK$5999,'Useful matrices &amp; checks'!$A504))^2</f>
        <v>8.3184584168229765E-4</v>
      </c>
      <c r="AK506" s="12"/>
      <c r="AL506" s="12"/>
      <c r="AM506" s="12">
        <f ca="1">'Useful matrices &amp; checks'!AO506</f>
        <v>4.8909834266492869E-3</v>
      </c>
      <c r="AN506" s="12">
        <f t="shared" ca="1" si="16"/>
        <v>4.846375047787805E-3</v>
      </c>
      <c r="AO506" s="12">
        <f t="shared" ca="1" si="17"/>
        <v>4.4608378861481918E-5</v>
      </c>
    </row>
    <row r="507" spans="1:41" x14ac:dyDescent="0.35">
      <c r="Q507" s="12">
        <f ca="1"/>
        <v>1.8332976269633672</v>
      </c>
      <c r="R507" s="12">
        <f ca="1"/>
        <v>0.37528588368616295</v>
      </c>
      <c r="S507" s="12">
        <f ca="1"/>
        <v>-0.17669335833298794</v>
      </c>
      <c r="T507" s="12">
        <f ca="1"/>
        <v>-0.14052327762803091</v>
      </c>
      <c r="U507" s="12">
        <f ca="1"/>
        <v>-0.23465846796084938</v>
      </c>
      <c r="V507" s="12">
        <f ca="1"/>
        <v>0.91166445853441713</v>
      </c>
      <c r="W507" s="12"/>
      <c r="X507" s="12">
        <f ca="1"/>
        <v>-21.936448642364162</v>
      </c>
      <c r="Y507" s="12">
        <f ca="1"/>
        <v>-7.9758722564711055</v>
      </c>
      <c r="Z507" s="12">
        <f ca="1"/>
        <v>0.55769970502759192</v>
      </c>
      <c r="AA507" s="12">
        <f ca="1"/>
        <v>0.35274145835103693</v>
      </c>
      <c r="AB507" s="12">
        <f ca="1"/>
        <v>4.8355310313488733</v>
      </c>
      <c r="AC507" s="12">
        <f ca="1"/>
        <v>-10.755289695672346</v>
      </c>
      <c r="AD507" s="12"/>
      <c r="AE507" s="12">
        <f ca="1"/>
        <v>8.7941704734340577E-5</v>
      </c>
      <c r="AF507" s="12">
        <f ca="1"/>
        <v>-1.4907520591324837E-4</v>
      </c>
      <c r="AG507" s="12">
        <f ca="1"/>
        <v>-2.5755715478874253E-4</v>
      </c>
      <c r="AH507" s="12">
        <f ca="1"/>
        <v>2.2991450914005928E-4</v>
      </c>
      <c r="AI507" s="12">
        <f ca="1"/>
        <v>7.3137257351232746E-5</v>
      </c>
      <c r="AJ507" s="12">
        <f ca="1"/>
        <v>2.3106499953004324E-4</v>
      </c>
      <c r="AK507" s="12"/>
      <c r="AL507" s="12"/>
      <c r="AM507" s="12">
        <f ca="1">'Useful matrices &amp; checks'!AO507</f>
        <v>2.0997562268077613E-4</v>
      </c>
      <c r="AN507" s="12">
        <f t="shared" ca="1" si="16"/>
        <v>2.1542611005368495E-4</v>
      </c>
      <c r="AO507" s="12">
        <f t="shared" ca="1" si="17"/>
        <v>-5.450487372908819E-6</v>
      </c>
    </row>
    <row r="508" spans="1:41" x14ac:dyDescent="0.35">
      <c r="A508">
        <v>253</v>
      </c>
      <c r="P508" s="56" t="str">
        <f>INDEX('Flow probs &amp; rates'!$A$5:$A$5999,$A508)</f>
        <v>2011,5</v>
      </c>
      <c r="Q508" s="12">
        <f t="array" aca="1" ref="Q508:Q509" ca="1">-1*(MMULT(MINVERSE('Useful matrices &amp; checks'!$G508:$H509),'SS Taylor expansion'!C$4:C$5)-MMULT(MINVERSE('Useful matrices &amp; checks'!$G508:$H509),MMULT('SS Taylor expansion'!C$7:D$8,MMULT(MINVERSE('Useful matrices &amp; checks'!$G508:$H509),'Useful matrices &amp; checks'!$L508:$L509))))</f>
        <v>-6.8818526519354828</v>
      </c>
      <c r="R508" s="12">
        <f t="array" aca="1" ref="R508:R509" ca="1">-1*(MMULT(MINVERSE('Useful matrices &amp; checks'!$G508:$H509),'SS Taylor expansion'!E$4:E$5)-MMULT(MINVERSE('Useful matrices &amp; checks'!$G508:$H509),MMULT('SS Taylor expansion'!E$7:F$8,MMULT(MINVERSE('Useful matrices &amp; checks'!$G508:$H509),'Useful matrices &amp; checks'!$L508:$L509))))</f>
        <v>-12.436398875418622</v>
      </c>
      <c r="S508" s="12">
        <f t="array" aca="1" ref="S508:S509" ca="1">-1*(MMULT(MINVERSE('Useful matrices &amp; checks'!$G508:$H509),'SS Taylor expansion'!G$4:G$5)-MMULT(MINVERSE('Useful matrices &amp; checks'!$G508:$H509),MMULT('SS Taylor expansion'!G$7:H$8,MMULT(MINVERSE('Useful matrices &amp; checks'!$G508:$H509),'Useful matrices &amp; checks'!$L508:$L509))))</f>
        <v>0.65171822891252773</v>
      </c>
      <c r="T508" s="12">
        <f t="array" aca="1" ref="T508:T509" ca="1">-1*(MMULT(MINVERSE('Useful matrices &amp; checks'!$G508:$H509),'SS Taylor expansion'!I$4:I$5)-MMULT(MINVERSE('Useful matrices &amp; checks'!$G508:$H509),MMULT('SS Taylor expansion'!I$7:J$8,MMULT(MINVERSE('Useful matrices &amp; checks'!$G508:$H509),'Useful matrices &amp; checks'!$L508:$L509))))</f>
        <v>-0.52602100194096668</v>
      </c>
      <c r="U508" s="12">
        <f t="array" aca="1" ref="U508:U509" ca="1">-1*(MMULT(MINVERSE('Useful matrices &amp; checks'!$G508:$H509),'SS Taylor expansion'!K$4:K$5)-MMULT(MINVERSE('Useful matrices &amp; checks'!$G508:$H509),MMULT('SS Taylor expansion'!K$7:L$8,MMULT(MINVERSE('Useful matrices &amp; checks'!$G508:$H509),'Useful matrices &amp; checks'!$L508:$L509))))</f>
        <v>7.3137251652518813</v>
      </c>
      <c r="V508" s="12">
        <f t="array" aca="1" ref="V508:V509" ca="1">-1*(MMULT(MINVERSE('Useful matrices &amp; checks'!$G508:$H509),'SS Taylor expansion'!M$4:M$5)-MMULT(MINVERSE('Useful matrices &amp; checks'!$G508:$H509),MMULT('SS Taylor expansion'!M$7:N$8,MMULT(MINVERSE('Useful matrices &amp; checks'!$G508:$H509),'Useful matrices &amp; checks'!$L508:$L509))))</f>
        <v>3.2665745850706305</v>
      </c>
      <c r="W508" s="12"/>
      <c r="X508" s="12">
        <f t="array" aca="1" ref="X508:X509" ca="1">(MMULT(MINVERSE('Useful matrices &amp; checks'!$G508:$H509),MMULT('SS Taylor expansion'!C$7:D$8,MMULT(MINVERSE('Useful matrices &amp; checks'!$G508:$H509),'SS Taylor expansion'!C$4:C$5)))-MMULT(MINVERSE('Useful matrices &amp; checks'!$G508:$H509),MMULT('SS Taylor expansion'!C$7:D$8,MMULT(MINVERSE('Useful matrices &amp; checks'!$G508:$H509),MMULT('SS Taylor expansion'!C$7:D$8,MMULT(MINVERSE('Useful matrices &amp; checks'!$G508:$H509),'Useful matrices &amp; checks'!$L508:$L509))))))</f>
        <v>79.696818697910388</v>
      </c>
      <c r="Y508" s="12">
        <f t="array" aca="1" ref="Y508:Y509" ca="1">(MMULT(MINVERSE('Useful matrices &amp; checks'!$G508:$H509),MMULT('SS Taylor expansion'!E$7:F$8,MMULT(MINVERSE('Useful matrices &amp; checks'!$G508:$H509),'SS Taylor expansion'!E$4:E$5)))-MMULT(MINVERSE('Useful matrices &amp; checks'!$G508:$H509),MMULT('SS Taylor expansion'!E$7:F$8,MMULT(MINVERSE('Useful matrices &amp; checks'!$G508:$H509),MMULT('SS Taylor expansion'!E$7:F$8,MMULT(MINVERSE('Useful matrices &amp; checks'!$G508:$H509),'Useful matrices &amp; checks'!$L508:$L509))))))</f>
        <v>260.2672552548957</v>
      </c>
      <c r="Z508" s="12">
        <f t="array" aca="1" ref="Z508:Z509" ca="1">(MMULT(MINVERSE('Useful matrices &amp; checks'!$G508:$H509),MMULT('SS Taylor expansion'!G$7:H$8,MMULT(MINVERSE('Useful matrices &amp; checks'!$G508:$H509),'SS Taylor expansion'!G$4:G$5)))-MMULT(MINVERSE('Useful matrices &amp; checks'!$G508:$H509),MMULT('SS Taylor expansion'!G$7:H$8,MMULT(MINVERSE('Useful matrices &amp; checks'!$G508:$H509),MMULT('SS Taylor expansion'!G$7:H$8,MMULT(MINVERSE('Useful matrices &amp; checks'!$G508:$H509),'Useful matrices &amp; checks'!$L508:$L509))))))</f>
        <v>-2.0457399447565092</v>
      </c>
      <c r="AA508" s="12">
        <f t="array" aca="1" ref="AA508:AA509" ca="1">(MMULT(MINVERSE('Useful matrices &amp; checks'!$G508:$H509),MMULT('SS Taylor expansion'!I$7:J$8,MMULT(MINVERSE('Useful matrices &amp; checks'!$G508:$H509),'SS Taylor expansion'!I$4:I$5)))-MMULT(MINVERSE('Useful matrices &amp; checks'!$G508:$H509),MMULT('SS Taylor expansion'!I$7:J$8,MMULT(MINVERSE('Useful matrices &amp; checks'!$G508:$H509),MMULT('SS Taylor expansion'!I$7:J$8,MMULT(MINVERSE('Useful matrices &amp; checks'!$G508:$H509),'Useful matrices &amp; checks'!$L508:$L509))))))</f>
        <v>1.3151864900733801</v>
      </c>
      <c r="AB508" s="12">
        <f t="array" aca="1" ref="AB508:AB509" ca="1">(MMULT(MINVERSE('Useful matrices &amp; checks'!$G508:$H509),MMULT('SS Taylor expansion'!K$7:L$8,MMULT(MINVERSE('Useful matrices &amp; checks'!$G508:$H509),'SS Taylor expansion'!K$4:K$5)))-MMULT(MINVERSE('Useful matrices &amp; checks'!$G508:$H509),MMULT('SS Taylor expansion'!K$7:L$8,MMULT(MINVERSE('Useful matrices &amp; checks'!$G508:$H509),MMULT('SS Taylor expansion'!K$7:L$8,MMULT(MINVERSE('Useful matrices &amp; checks'!$G508:$H509),'Useful matrices &amp; checks'!$L508:$L509))))))</f>
        <v>-148.38907292417883</v>
      </c>
      <c r="AC508" s="12">
        <f t="array" aca="1" ref="AC508:AC509" ca="1">(MMULT(MINVERSE('Useful matrices &amp; checks'!$G508:$H509),MMULT('SS Taylor expansion'!M$7:N$8,MMULT(MINVERSE('Useful matrices &amp; checks'!$G508:$H509),'SS Taylor expansion'!M$4:M$5)))-MMULT(MINVERSE('Useful matrices &amp; checks'!$G508:$H509),MMULT('SS Taylor expansion'!M$7:N$8,MMULT(MINVERSE('Useful matrices &amp; checks'!$G508:$H509),MMULT('SS Taylor expansion'!M$7:N$8,MMULT(MINVERSE('Useful matrices &amp; checks'!$G508:$H509),'Useful matrices &amp; checks'!$L508:$L509))))))</f>
        <v>-38.700404388078042</v>
      </c>
      <c r="AD508" s="12"/>
      <c r="AE508" s="12">
        <f t="array" aca="1" ref="AE508:AE509" ca="1">Q506:Q507*(INDEX('Flow probs &amp; rates'!AE$6:AE$5999-'Flow probs &amp; rates'!AE$5:AE$5999,'Useful matrices &amp; checks'!$A506))+X506:X507*(INDEX('Flow probs &amp; rates'!AE$6:AE$5999-'Flow probs &amp; rates'!AE$5:AE$5999,'Useful matrices &amp; checks'!$A506))^2</f>
        <v>-1.8974483548256415E-3</v>
      </c>
      <c r="AF508" s="12">
        <f t="array" aca="1" ref="AF508:AF509" ca="1">R506:R507*(INDEX('Flow probs &amp; rates'!AF$6:AF$5999-'Flow probs &amp; rates'!AF$5:AF$5999,'Useful matrices &amp; checks'!$A506))+Y506:Y507*(INDEX('Flow probs &amp; rates'!AF$6:AF$5999-'Flow probs &amp; rates'!AF$5:AF$5999,'Useful matrices &amp; checks'!$A506))^2</f>
        <v>4.1901195875254744E-3</v>
      </c>
      <c r="AG508" s="12">
        <f t="array" aca="1" ref="AG508:AG509" ca="1">S506:S507*(INDEX('Flow probs &amp; rates'!AG$6:AG$5999-'Flow probs &amp; rates'!AG$5:AG$5999,'Useful matrices &amp; checks'!$A506))+Z506:Z507*(INDEX('Flow probs &amp; rates'!AG$6:AG$5999-'Flow probs &amp; rates'!AG$5:AG$5999,'Useful matrices &amp; checks'!$A506))^2</f>
        <v>2.9807792043851085E-3</v>
      </c>
      <c r="AH508" s="12">
        <f t="array" aca="1" ref="AH508:AH509" ca="1">T506:T507*(INDEX('Flow probs &amp; rates'!AI$6:AI$5999-'Flow probs &amp; rates'!AI$5:AI$5999,'Useful matrices &amp; checks'!$A506))+AA506:AA507*(INDEX('Flow probs &amp; rates'!AI$6:AI$5999-'Flow probs &amp; rates'!AI$5:AI$5999,'Useful matrices &amp; checks'!$A506))^2</f>
        <v>2.0782377172762164E-3</v>
      </c>
      <c r="AI508" s="12">
        <f t="array" aca="1" ref="AI508:AI509" ca="1">U506:U507*(INDEX('Flow probs &amp; rates'!AJ$6:AJ$5999-'Flow probs &amp; rates'!AJ$5:AJ$5999,'Useful matrices &amp; checks'!$A506))+AB506:AB507*(INDEX('Flow probs &amp; rates'!AJ$6:AJ$5999-'Flow probs &amp; rates'!AJ$5:AJ$5999,'Useful matrices &amp; checks'!$A506))^2</f>
        <v>5.004095846689427E-3</v>
      </c>
      <c r="AJ508" s="12">
        <f t="array" aca="1" ref="AJ508:AJ509" ca="1">V506:V507*(INDEX('Flow probs &amp; rates'!AK$6:AK$5999-'Flow probs &amp; rates'!AK$5:AK$5999,'Useful matrices &amp; checks'!$A506))+AC506:AC507*(INDEX('Flow probs &amp; rates'!AK$6:AK$5999-'Flow probs &amp; rates'!AK$5:AK$5999,'Useful matrices &amp; checks'!$A506))^2</f>
        <v>1.1563794775898762E-3</v>
      </c>
      <c r="AK508" s="12"/>
      <c r="AL508" s="12"/>
      <c r="AM508" s="12">
        <f ca="1">'Useful matrices &amp; checks'!AO508</f>
        <v>1.3415759158538876E-2</v>
      </c>
      <c r="AN508" s="12">
        <f t="shared" ca="1" si="16"/>
        <v>1.3512163478640461E-2</v>
      </c>
      <c r="AO508" s="12">
        <f t="shared" ca="1" si="17"/>
        <v>-9.640432010158545E-5</v>
      </c>
    </row>
    <row r="509" spans="1:41" x14ac:dyDescent="0.35">
      <c r="P509" s="56"/>
      <c r="Q509" s="12">
        <f ca="1"/>
        <v>1.8653499083173453</v>
      </c>
      <c r="R509" s="12">
        <f ca="1"/>
        <v>0.37957161756235053</v>
      </c>
      <c r="S509" s="12">
        <f ca="1"/>
        <v>-0.17665047481201482</v>
      </c>
      <c r="T509" s="12">
        <f ca="1"/>
        <v>-0.14070466852195629</v>
      </c>
      <c r="U509" s="12">
        <f ca="1"/>
        <v>-0.22322237483619473</v>
      </c>
      <c r="V509" s="12">
        <f ca="1"/>
        <v>0.87377175530757922</v>
      </c>
      <c r="W509" s="12"/>
      <c r="X509" s="12">
        <f ca="1"/>
        <v>-21.602097715579646</v>
      </c>
      <c r="Y509" s="12">
        <f ca="1"/>
        <v>-7.9436229140960686</v>
      </c>
      <c r="Z509" s="12">
        <f ca="1"/>
        <v>0.55450487120200842</v>
      </c>
      <c r="AA509" s="12">
        <f ca="1"/>
        <v>0.35179751083607474</v>
      </c>
      <c r="AB509" s="12">
        <f ca="1"/>
        <v>4.5289863249510987</v>
      </c>
      <c r="AC509" s="12">
        <f ca="1"/>
        <v>-10.351920457543429</v>
      </c>
      <c r="AD509" s="12"/>
      <c r="AE509" s="12">
        <f ca="1"/>
        <v>5.0051466887574253E-4</v>
      </c>
      <c r="AF509" s="12">
        <f ca="1"/>
        <v>-1.2738547162534212E-4</v>
      </c>
      <c r="AG509" s="12">
        <f ca="1"/>
        <v>-7.862789586236754E-4</v>
      </c>
      <c r="AH509" s="12">
        <f ca="1"/>
        <v>5.617170926338176E-4</v>
      </c>
      <c r="AI509" s="12">
        <f ca="1"/>
        <v>-1.5213148364230853E-4</v>
      </c>
      <c r="AJ509" s="12">
        <f ca="1"/>
        <v>3.1255236719720543E-4</v>
      </c>
      <c r="AK509" s="12"/>
      <c r="AL509" s="12"/>
      <c r="AM509" s="12">
        <f ca="1">'Useful matrices &amp; checks'!AO509</f>
        <v>2.9521311604061018E-4</v>
      </c>
      <c r="AN509" s="12">
        <f t="shared" ca="1" si="16"/>
        <v>3.0898821481543947E-4</v>
      </c>
      <c r="AO509" s="12">
        <f t="shared" ca="1" si="17"/>
        <v>-1.3775098774829295E-5</v>
      </c>
    </row>
    <row r="510" spans="1:41" x14ac:dyDescent="0.35">
      <c r="A510">
        <v>254</v>
      </c>
      <c r="P510" s="56" t="str">
        <f>INDEX('Flow probs &amp; rates'!$A$5:$A$5999,$A510)</f>
        <v>2011,6</v>
      </c>
      <c r="Q510" s="12">
        <f t="array" aca="1" ref="Q510:Q511" ca="1">-1*(MMULT(MINVERSE('Useful matrices &amp; checks'!$G510:$H511),'SS Taylor expansion'!C$4:C$5)-MMULT(MINVERSE('Useful matrices &amp; checks'!$G510:$H511),MMULT('SS Taylor expansion'!C$7:D$8,MMULT(MINVERSE('Useful matrices &amp; checks'!$G510:$H511),'Useful matrices &amp; checks'!$L510:$L511))))</f>
        <v>-6.591803003500849</v>
      </c>
      <c r="R510" s="12">
        <f t="array" aca="1" ref="R510:R511" ca="1">-1*(MMULT(MINVERSE('Useful matrices &amp; checks'!$G510:$H511),'SS Taylor expansion'!E$4:E$5)-MMULT(MINVERSE('Useful matrices &amp; checks'!$G510:$H511),MMULT('SS Taylor expansion'!E$7:F$8,MMULT(MINVERSE('Useful matrices &amp; checks'!$G510:$H511),'Useful matrices &amp; checks'!$L510:$L511))))</f>
        <v>-11.869734298935708</v>
      </c>
      <c r="S510" s="12">
        <f t="array" aca="1" ref="S510:S511" ca="1">-1*(MMULT(MINVERSE('Useful matrices &amp; checks'!$G510:$H511),'SS Taylor expansion'!G$4:G$5)-MMULT(MINVERSE('Useful matrices &amp; checks'!$G510:$H511),MMULT('SS Taylor expansion'!G$7:H$8,MMULT(MINVERSE('Useful matrices &amp; checks'!$G510:$H511),'Useful matrices &amp; checks'!$L510:$L511))))</f>
        <v>0.6882404767041006</v>
      </c>
      <c r="T510" s="12">
        <f t="array" aca="1" ref="T510:T511" ca="1">-1*(MMULT(MINVERSE('Useful matrices &amp; checks'!$G510:$H511),'SS Taylor expansion'!I$4:I$5)-MMULT(MINVERSE('Useful matrices &amp; checks'!$G510:$H511),MMULT('SS Taylor expansion'!I$7:J$8,MMULT(MINVERSE('Useful matrices &amp; checks'!$G510:$H511),'Useful matrices &amp; checks'!$L510:$L511))))</f>
        <v>-0.55106106005479782</v>
      </c>
      <c r="U510" s="12">
        <f t="array" aca="1" ref="U510:U511" ca="1">-1*(MMULT(MINVERSE('Useful matrices &amp; checks'!$G510:$H511),'SS Taylor expansion'!K$4:K$5)-MMULT(MINVERSE('Useful matrices &amp; checks'!$G510:$H511),MMULT('SS Taylor expansion'!K$7:L$8,MMULT(MINVERSE('Useful matrices &amp; checks'!$G510:$H511),'Useful matrices &amp; checks'!$L510:$L511))))</f>
        <v>7.3515332174204033</v>
      </c>
      <c r="V510" s="12">
        <f t="array" aca="1" ref="V510:V511" ca="1">-1*(MMULT(MINVERSE('Useful matrices &amp; checks'!$G510:$H511),'SS Taylor expansion'!M$4:M$5)-MMULT(MINVERSE('Useful matrices &amp; checks'!$G510:$H511),MMULT('SS Taylor expansion'!M$7:N$8,MMULT(MINVERSE('Useful matrices &amp; checks'!$G510:$H511),'Useful matrices &amp; checks'!$L510:$L511))))</f>
        <v>3.2688926525618287</v>
      </c>
      <c r="W510" s="12"/>
      <c r="X510" s="12">
        <f t="array" aca="1" ref="X510:X511" ca="1">(MMULT(MINVERSE('Useful matrices &amp; checks'!$G510:$H511),MMULT('SS Taylor expansion'!C$7:D$8,MMULT(MINVERSE('Useful matrices &amp; checks'!$G510:$H511),'SS Taylor expansion'!C$4:C$5)))-MMULT(MINVERSE('Useful matrices &amp; checks'!$G510:$H511),MMULT('SS Taylor expansion'!C$7:D$8,MMULT(MINVERSE('Useful matrices &amp; checks'!$G510:$H511),MMULT('SS Taylor expansion'!C$7:D$8,MMULT(MINVERSE('Useful matrices &amp; checks'!$G510:$H511),'Useful matrices &amp; checks'!$L510:$L511))))))</f>
        <v>74.900574816080919</v>
      </c>
      <c r="Y510" s="12">
        <f t="array" aca="1" ref="Y510:Y511" ca="1">(MMULT(MINVERSE('Useful matrices &amp; checks'!$G510:$H511),MMULT('SS Taylor expansion'!E$7:F$8,MMULT(MINVERSE('Useful matrices &amp; checks'!$G510:$H511),'SS Taylor expansion'!E$4:E$5)))-MMULT(MINVERSE('Useful matrices &amp; checks'!$G510:$H511),MMULT('SS Taylor expansion'!E$7:F$8,MMULT(MINVERSE('Useful matrices &amp; checks'!$G510:$H511),MMULT('SS Taylor expansion'!E$7:F$8,MMULT(MINVERSE('Useful matrices &amp; checks'!$G510:$H511),'Useful matrices &amp; checks'!$L510:$L511))))))</f>
        <v>242.8615182655017</v>
      </c>
      <c r="Z510" s="12">
        <f t="array" aca="1" ref="Z510:Z511" ca="1">(MMULT(MINVERSE('Useful matrices &amp; checks'!$G510:$H511),MMULT('SS Taylor expansion'!G$7:H$8,MMULT(MINVERSE('Useful matrices &amp; checks'!$G510:$H511),'SS Taylor expansion'!G$4:G$5)))-MMULT(MINVERSE('Useful matrices &amp; checks'!$G510:$H511),MMULT('SS Taylor expansion'!G$7:H$8,MMULT(MINVERSE('Useful matrices &amp; checks'!$G510:$H511),MMULT('SS Taylor expansion'!G$7:H$8,MMULT(MINVERSE('Useful matrices &amp; checks'!$G510:$H511),'Useful matrices &amp; checks'!$L510:$L511))))))</f>
        <v>-2.215026846963239</v>
      </c>
      <c r="AA510" s="12">
        <f t="array" aca="1" ref="AA510:AA511" ca="1">(MMULT(MINVERSE('Useful matrices &amp; checks'!$G510:$H511),MMULT('SS Taylor expansion'!I$7:J$8,MMULT(MINVERSE('Useful matrices &amp; checks'!$G510:$H511),'SS Taylor expansion'!I$4:I$5)))-MMULT(MINVERSE('Useful matrices &amp; checks'!$G510:$H511),MMULT('SS Taylor expansion'!I$7:J$8,MMULT(MINVERSE('Useful matrices &amp; checks'!$G510:$H511),MMULT('SS Taylor expansion'!I$7:J$8,MMULT(MINVERSE('Useful matrices &amp; checks'!$G510:$H511),'Useful matrices &amp; checks'!$L510:$L511))))))</f>
        <v>1.3711696323787002</v>
      </c>
      <c r="AB510" s="12">
        <f t="array" aca="1" ref="AB510:AB511" ca="1">(MMULT(MINVERSE('Useful matrices &amp; checks'!$G510:$H511),MMULT('SS Taylor expansion'!K$7:L$8,MMULT(MINVERSE('Useful matrices &amp; checks'!$G510:$H511),'SS Taylor expansion'!K$4:K$5)))-MMULT(MINVERSE('Useful matrices &amp; checks'!$G510:$H511),MMULT('SS Taylor expansion'!K$7:L$8,MMULT(MINVERSE('Useful matrices &amp; checks'!$G510:$H511),MMULT('SS Taylor expansion'!K$7:L$8,MMULT(MINVERSE('Useful matrices &amp; checks'!$G510:$H511),'Useful matrices &amp; checks'!$L510:$L511))))))</f>
        <v>-145.04879099516279</v>
      </c>
      <c r="AC510" s="12">
        <f t="array" aca="1" ref="AC510:AC511" ca="1">(MMULT(MINVERSE('Useful matrices &amp; checks'!$G510:$H511),MMULT('SS Taylor expansion'!M$7:N$8,MMULT(MINVERSE('Useful matrices &amp; checks'!$G510:$H511),'SS Taylor expansion'!M$4:M$5)))-MMULT(MINVERSE('Useful matrices &amp; checks'!$G510:$H511),MMULT('SS Taylor expansion'!M$7:N$8,MMULT(MINVERSE('Useful matrices &amp; checks'!$G510:$H511),MMULT('SS Taylor expansion'!M$7:N$8,MMULT(MINVERSE('Useful matrices &amp; checks'!$G510:$H511),'Useful matrices &amp; checks'!$L510:$L511))))))</f>
        <v>-37.873783845036272</v>
      </c>
      <c r="AD510" s="12"/>
      <c r="AE510" s="12">
        <f t="array" aca="1" ref="AE510:AE511" ca="1">Q508:Q509*(INDEX('Flow probs &amp; rates'!AE$6:AE$5999-'Flow probs &amp; rates'!AE$5:AE$5999,'Useful matrices &amp; checks'!$A508))+X508:X509*(INDEX('Flow probs &amp; rates'!AE$6:AE$5999-'Flow probs &amp; rates'!AE$5:AE$5999,'Useful matrices &amp; checks'!$A508))^2</f>
        <v>-3.0745026978167096E-3</v>
      </c>
      <c r="AF510" s="12">
        <f t="array" aca="1" ref="AF510:AF511" ca="1">R508:R509*(INDEX('Flow probs &amp; rates'!AF$6:AF$5999-'Flow probs &amp; rates'!AF$5:AF$5999,'Useful matrices &amp; checks'!$A508))+Y508:Y509*(INDEX('Flow probs &amp; rates'!AF$6:AF$5999-'Flow probs &amp; rates'!AF$5:AF$5999,'Useful matrices &amp; checks'!$A508))^2</f>
        <v>-1.0412280880083632E-2</v>
      </c>
      <c r="AG510" s="12">
        <f t="array" aca="1" ref="AG510:AG511" ca="1">S508:S509*(INDEX('Flow probs &amp; rates'!AG$6:AG$5999-'Flow probs &amp; rates'!AG$5:AG$5999,'Useful matrices &amp; checks'!$A508))+Z508:Z509*(INDEX('Flow probs &amp; rates'!AG$6:AG$5999-'Flow probs &amp; rates'!AG$5:AG$5999,'Useful matrices &amp; checks'!$A508))^2</f>
        <v>-2.1209683331538452E-3</v>
      </c>
      <c r="AH510" s="12">
        <f t="array" aca="1" ref="AH510:AH511" ca="1">T508:T509*(INDEX('Flow probs &amp; rates'!AI$6:AI$5999-'Flow probs &amp; rates'!AI$5:AI$5999,'Useful matrices &amp; checks'!$A508))+AA508:AA509*(INDEX('Flow probs &amp; rates'!AI$6:AI$5999-'Flow probs &amp; rates'!AI$5:AI$5999,'Useful matrices &amp; checks'!$A508))^2</f>
        <v>1.2961508735815255E-3</v>
      </c>
      <c r="AI510" s="12">
        <f t="array" aca="1" ref="AI510:AI511" ca="1">U508:U509*(INDEX('Flow probs &amp; rates'!AJ$6:AJ$5999-'Flow probs &amp; rates'!AJ$5:AJ$5999,'Useful matrices &amp; checks'!$A508))+AB508:AB509*(INDEX('Flow probs &amp; rates'!AJ$6:AJ$5999-'Flow probs &amp; rates'!AJ$5:AJ$5999,'Useful matrices &amp; checks'!$A508))^2</f>
        <v>-7.1395731258282573E-3</v>
      </c>
      <c r="AJ510" s="12">
        <f t="array" aca="1" ref="AJ510:AJ511" ca="1">V508:V509*(INDEX('Flow probs &amp; rates'!AK$6:AK$5999-'Flow probs &amp; rates'!AK$5:AK$5999,'Useful matrices &amp; checks'!$A508))+AC508:AC509*(INDEX('Flow probs &amp; rates'!AK$6:AK$5999-'Flow probs &amp; rates'!AK$5:AK$5999,'Useful matrices &amp; checks'!$A508))^2</f>
        <v>6.9330933262033365E-3</v>
      </c>
      <c r="AK510" s="12"/>
      <c r="AL510" s="12"/>
      <c r="AM510" s="12">
        <f ca="1">'Useful matrices &amp; checks'!AO510</f>
        <v>-1.4123489252025112E-2</v>
      </c>
      <c r="AN510" s="12">
        <f t="shared" ca="1" si="16"/>
        <v>-1.4518080837097581E-2</v>
      </c>
      <c r="AO510" s="12">
        <f t="shared" ca="1" si="17"/>
        <v>3.9459158507246933E-4</v>
      </c>
    </row>
    <row r="511" spans="1:41" x14ac:dyDescent="0.35">
      <c r="Q511" s="12">
        <f ca="1"/>
        <v>1.8670763290784589</v>
      </c>
      <c r="R511" s="12">
        <f ca="1"/>
        <v>0.42358309627035712</v>
      </c>
      <c r="S511" s="12">
        <f ca="1"/>
        <v>-0.19493869918221915</v>
      </c>
      <c r="T511" s="12">
        <f ca="1"/>
        <v>-0.15071300980010593</v>
      </c>
      <c r="U511" s="12">
        <f ca="1"/>
        <v>-0.26234666456253608</v>
      </c>
      <c r="V511" s="12">
        <f ca="1"/>
        <v>0.89402914866104743</v>
      </c>
      <c r="W511" s="12"/>
      <c r="X511" s="12">
        <f ca="1"/>
        <v>-21.214998415335579</v>
      </c>
      <c r="Y511" s="12">
        <f ca="1"/>
        <v>-8.6667511909719046</v>
      </c>
      <c r="Z511" s="12">
        <f ca="1"/>
        <v>0.62738892409890967</v>
      </c>
      <c r="AA511" s="12">
        <f ca="1"/>
        <v>0.37500944490933369</v>
      </c>
      <c r="AB511" s="12">
        <f ca="1"/>
        <v>5.1762081991601061</v>
      </c>
      <c r="AC511" s="12">
        <f ca="1"/>
        <v>-10.358329356889115</v>
      </c>
      <c r="AD511" s="12"/>
      <c r="AE511" s="12">
        <f ca="1"/>
        <v>8.3335456534090226E-4</v>
      </c>
      <c r="AF511" s="12">
        <f ca="1"/>
        <v>3.1779346543625906E-4</v>
      </c>
      <c r="AG511" s="12">
        <f ca="1"/>
        <v>5.7489578546553405E-4</v>
      </c>
      <c r="AH511" s="12">
        <f ca="1"/>
        <v>3.4670569872455358E-4</v>
      </c>
      <c r="AI511" s="12">
        <f ca="1"/>
        <v>2.1790707641516512E-4</v>
      </c>
      <c r="AJ511" s="12">
        <f ca="1"/>
        <v>1.8545240488415072E-3</v>
      </c>
      <c r="AK511" s="12"/>
      <c r="AL511" s="12"/>
      <c r="AM511" s="12">
        <f ca="1">'Useful matrices &amp; checks'!AO511</f>
        <v>4.2941043122887226E-3</v>
      </c>
      <c r="AN511" s="12">
        <f t="shared" ca="1" si="16"/>
        <v>4.1451806402239217E-3</v>
      </c>
      <c r="AO511" s="12">
        <f t="shared" ca="1" si="17"/>
        <v>1.4892367206480097E-4</v>
      </c>
    </row>
    <row r="512" spans="1:41" x14ac:dyDescent="0.35">
      <c r="A512">
        <v>255</v>
      </c>
      <c r="P512" s="56" t="str">
        <f>INDEX('Flow probs &amp; rates'!$A$5:$A$5999,$A512)</f>
        <v>2011,7</v>
      </c>
      <c r="Q512" s="12">
        <f t="array" aca="1" ref="Q512:Q513" ca="1">-1*(MMULT(MINVERSE('Useful matrices &amp; checks'!$G512:$H513),'SS Taylor expansion'!C$4:C$5)-MMULT(MINVERSE('Useful matrices &amp; checks'!$G512:$H513),MMULT('SS Taylor expansion'!C$7:D$8,MMULT(MINVERSE('Useful matrices &amp; checks'!$G512:$H513),'Useful matrices &amp; checks'!$L512:$L513))))</f>
        <v>-6.4390540943478856</v>
      </c>
      <c r="R512" s="12">
        <f t="array" aca="1" ref="R512:R513" ca="1">-1*(MMULT(MINVERSE('Useful matrices &amp; checks'!$G512:$H513),'SS Taylor expansion'!E$4:E$5)-MMULT(MINVERSE('Useful matrices &amp; checks'!$G512:$H513),MMULT('SS Taylor expansion'!E$7:F$8,MMULT(MINVERSE('Useful matrices &amp; checks'!$G512:$H513),'Useful matrices &amp; checks'!$L512:$L513))))</f>
        <v>-11.55792616841136</v>
      </c>
      <c r="S512" s="12">
        <f t="array" aca="1" ref="S512:S513" ca="1">-1*(MMULT(MINVERSE('Useful matrices &amp; checks'!$G512:$H513),'SS Taylor expansion'!G$4:G$5)-MMULT(MINVERSE('Useful matrices &amp; checks'!$G512:$H513),MMULT('SS Taylor expansion'!G$7:H$8,MMULT(MINVERSE('Useful matrices &amp; checks'!$G512:$H513),'Useful matrices &amp; checks'!$L512:$L513))))</f>
        <v>0.64063424727775309</v>
      </c>
      <c r="T512" s="12">
        <f t="array" aca="1" ref="T512:T513" ca="1">-1*(MMULT(MINVERSE('Useful matrices &amp; checks'!$G512:$H513),'SS Taylor expansion'!I$4:I$5)-MMULT(MINVERSE('Useful matrices &amp; checks'!$G512:$H513),MMULT('SS Taylor expansion'!I$7:J$8,MMULT(MINVERSE('Useful matrices &amp; checks'!$G512:$H513),'Useful matrices &amp; checks'!$L512:$L513))))</f>
        <v>-0.5092867228677751</v>
      </c>
      <c r="U512" s="12">
        <f t="array" aca="1" ref="U512:U513" ca="1">-1*(MMULT(MINVERSE('Useful matrices &amp; checks'!$G512:$H513),'SS Taylor expansion'!K$4:K$5)-MMULT(MINVERSE('Useful matrices &amp; checks'!$G512:$H513),MMULT('SS Taylor expansion'!K$7:L$8,MMULT(MINVERSE('Useful matrices &amp; checks'!$G512:$H513),'Useful matrices &amp; checks'!$L512:$L513))))</f>
        <v>7.4137362543348875</v>
      </c>
      <c r="V512" s="12">
        <f t="array" aca="1" ref="V512:V513" ca="1">-1*(MMULT(MINVERSE('Useful matrices &amp; checks'!$G512:$H513),'SS Taylor expansion'!M$4:M$5)-MMULT(MINVERSE('Useful matrices &amp; checks'!$G512:$H513),MMULT('SS Taylor expansion'!M$7:N$8,MMULT(MINVERSE('Useful matrices &amp; checks'!$G512:$H513),'Useful matrices &amp; checks'!$L512:$L513))))</f>
        <v>3.2834582020870471</v>
      </c>
      <c r="W512" s="12"/>
      <c r="X512" s="12">
        <f t="array" aca="1" ref="X512:X513" ca="1">(MMULT(MINVERSE('Useful matrices &amp; checks'!$G512:$H513),MMULT('SS Taylor expansion'!C$7:D$8,MMULT(MINVERSE('Useful matrices &amp; checks'!$G512:$H513),'SS Taylor expansion'!C$4:C$5)))-MMULT(MINVERSE('Useful matrices &amp; checks'!$G512:$H513),MMULT('SS Taylor expansion'!C$7:D$8,MMULT(MINVERSE('Useful matrices &amp; checks'!$G512:$H513),MMULT('SS Taylor expansion'!C$7:D$8,MMULT(MINVERSE('Useful matrices &amp; checks'!$G512:$H513),'Useful matrices &amp; checks'!$L512:$L513))))))</f>
        <v>72.181580005973245</v>
      </c>
      <c r="Y512" s="12">
        <f t="array" aca="1" ref="Y512:Y513" ca="1">(MMULT(MINVERSE('Useful matrices &amp; checks'!$G512:$H513),MMULT('SS Taylor expansion'!E$7:F$8,MMULT(MINVERSE('Useful matrices &amp; checks'!$G512:$H513),'SS Taylor expansion'!E$4:E$5)))-MMULT(MINVERSE('Useful matrices &amp; checks'!$G512:$H513),MMULT('SS Taylor expansion'!E$7:F$8,MMULT(MINVERSE('Useful matrices &amp; checks'!$G512:$H513),MMULT('SS Taylor expansion'!E$7:F$8,MMULT(MINVERSE('Useful matrices &amp; checks'!$G512:$H513),'Useful matrices &amp; checks'!$L512:$L513))))))</f>
        <v>232.56377524657529</v>
      </c>
      <c r="Z512" s="12">
        <f t="array" aca="1" ref="Z512:Z513" ca="1">(MMULT(MINVERSE('Useful matrices &amp; checks'!$G512:$H513),MMULT('SS Taylor expansion'!G$7:H$8,MMULT(MINVERSE('Useful matrices &amp; checks'!$G512:$H513),'SS Taylor expansion'!G$4:G$5)))-MMULT(MINVERSE('Useful matrices &amp; checks'!$G512:$H513),MMULT('SS Taylor expansion'!G$7:H$8,MMULT(MINVERSE('Useful matrices &amp; checks'!$G512:$H513),MMULT('SS Taylor expansion'!G$7:H$8,MMULT(MINVERSE('Useful matrices &amp; checks'!$G512:$H513),'Useful matrices &amp; checks'!$L512:$L513))))))</f>
        <v>-1.9959475290918343</v>
      </c>
      <c r="AA512" s="12">
        <f t="array" aca="1" ref="AA512:AA513" ca="1">(MMULT(MINVERSE('Useful matrices &amp; checks'!$G512:$H513),MMULT('SS Taylor expansion'!I$7:J$8,MMULT(MINVERSE('Useful matrices &amp; checks'!$G512:$H513),'SS Taylor expansion'!I$4:I$5)))-MMULT(MINVERSE('Useful matrices &amp; checks'!$G512:$H513),MMULT('SS Taylor expansion'!I$7:J$8,MMULT(MINVERSE('Useful matrices &amp; checks'!$G512:$H513),MMULT('SS Taylor expansion'!I$7:J$8,MMULT(MINVERSE('Useful matrices &amp; checks'!$G512:$H513),'Useful matrices &amp; checks'!$L512:$L513))))))</f>
        <v>1.2382634309721658</v>
      </c>
      <c r="AB512" s="12">
        <f t="array" aca="1" ref="AB512:AB513" ca="1">(MMULT(MINVERSE('Useful matrices &amp; checks'!$G512:$H513),MMULT('SS Taylor expansion'!K$7:L$8,MMULT(MINVERSE('Useful matrices &amp; checks'!$G512:$H513),'SS Taylor expansion'!K$4:K$5)))-MMULT(MINVERSE('Useful matrices &amp; checks'!$G512:$H513),MMULT('SS Taylor expansion'!K$7:L$8,MMULT(MINVERSE('Useful matrices &amp; checks'!$G512:$H513),MMULT('SS Taylor expansion'!K$7:L$8,MMULT(MINVERSE('Useful matrices &amp; checks'!$G512:$H513),'Useful matrices &amp; checks'!$L512:$L513))))))</f>
        <v>-144.1035415899203</v>
      </c>
      <c r="AC512" s="12">
        <f t="array" aca="1" ref="AC512:AC513" ca="1">(MMULT(MINVERSE('Useful matrices &amp; checks'!$G512:$H513),MMULT('SS Taylor expansion'!M$7:N$8,MMULT(MINVERSE('Useful matrices &amp; checks'!$G512:$H513),'SS Taylor expansion'!M$4:M$5)))-MMULT(MINVERSE('Useful matrices &amp; checks'!$G512:$H513),MMULT('SS Taylor expansion'!M$7:N$8,MMULT(MINVERSE('Useful matrices &amp; checks'!$G512:$H513),MMULT('SS Taylor expansion'!M$7:N$8,MMULT(MINVERSE('Useful matrices &amp; checks'!$G512:$H513),'Useful matrices &amp; checks'!$L512:$L513))))))</f>
        <v>-37.244217067779296</v>
      </c>
      <c r="AD512" s="12"/>
      <c r="AE512" s="12">
        <f t="array" aca="1" ref="AE512:AE513" ca="1">Q510:Q511*(INDEX('Flow probs &amp; rates'!AE$6:AE$5999-'Flow probs &amp; rates'!AE$5:AE$5999,'Useful matrices &amp; checks'!$A510))+X510:X511*(INDEX('Flow probs &amp; rates'!AE$6:AE$5999-'Flow probs &amp; rates'!AE$5:AE$5999,'Useful matrices &amp; checks'!$A510))^2</f>
        <v>3.9748242706940514E-3</v>
      </c>
      <c r="AF512" s="12">
        <f t="array" aca="1" ref="AF512:AF513" ca="1">R510:R511*(INDEX('Flow probs &amp; rates'!AF$6:AF$5999-'Flow probs &amp; rates'!AF$5:AF$5999,'Useful matrices &amp; checks'!$A510))+Y510:Y511*(INDEX('Flow probs &amp; rates'!AF$6:AF$5999-'Flow probs &amp; rates'!AF$5:AF$5999,'Useful matrices &amp; checks'!$A510))^2</f>
        <v>-1.0887866687599808E-2</v>
      </c>
      <c r="AG512" s="12">
        <f t="array" aca="1" ref="AG512:AG513" ca="1">S510:S511*(INDEX('Flow probs &amp; rates'!AG$6:AG$5999-'Flow probs &amp; rates'!AG$5:AG$5999,'Useful matrices &amp; checks'!$A510))+Z510:Z511*(INDEX('Flow probs &amp; rates'!AG$6:AG$5999-'Flow probs &amp; rates'!AG$5:AG$5999,'Useful matrices &amp; checks'!$A510))^2</f>
        <v>3.0610286740830176E-3</v>
      </c>
      <c r="AH512" s="12">
        <f t="array" aca="1" ref="AH512:AH513" ca="1">T510:T511*(INDEX('Flow probs &amp; rates'!AI$6:AI$5999-'Flow probs &amp; rates'!AI$5:AI$5999,'Useful matrices &amp; checks'!$A510))+AA510:AA511*(INDEX('Flow probs &amp; rates'!AI$6:AI$5999-'Flow probs &amp; rates'!AI$5:AI$5999,'Useful matrices &amp; checks'!$A510))^2</f>
        <v>-3.5470039619992849E-3</v>
      </c>
      <c r="AI512" s="12">
        <f t="array" aca="1" ref="AI512:AI513" ca="1">U510:U511*(INDEX('Flow probs &amp; rates'!AJ$6:AJ$5999-'Flow probs &amp; rates'!AJ$5:AJ$5999,'Useful matrices &amp; checks'!$A510))+AB510:AB511*(INDEX('Flow probs &amp; rates'!AJ$6:AJ$5999-'Flow probs &amp; rates'!AJ$5:AJ$5999,'Useful matrices &amp; checks'!$A510))^2</f>
        <v>4.5069557996211575E-3</v>
      </c>
      <c r="AJ512" s="12">
        <f t="array" aca="1" ref="AJ512:AJ513" ca="1">V510:V511*(INDEX('Flow probs &amp; rates'!AK$6:AK$5999-'Flow probs &amp; rates'!AK$5:AK$5999,'Useful matrices &amp; checks'!$A510))+AC510:AC511*(INDEX('Flow probs &amp; rates'!AK$6:AK$5999-'Flow probs &amp; rates'!AK$5:AK$5999,'Useful matrices &amp; checks'!$A510))^2</f>
        <v>-2.8053944218269086E-3</v>
      </c>
      <c r="AK512" s="12"/>
      <c r="AL512" s="12"/>
      <c r="AM512" s="12">
        <f ca="1">'Useful matrices &amp; checks'!AO512</f>
        <v>-5.722874726401872E-3</v>
      </c>
      <c r="AN512" s="12">
        <f t="shared" ca="1" si="16"/>
        <v>-5.6974563270277756E-3</v>
      </c>
      <c r="AO512" s="12">
        <f t="shared" ca="1" si="17"/>
        <v>-2.5418399374096436E-5</v>
      </c>
    </row>
    <row r="513" spans="1:41" x14ac:dyDescent="0.35">
      <c r="P513" s="56"/>
      <c r="Q513" s="12">
        <f ca="1"/>
        <v>1.7896031329907154</v>
      </c>
      <c r="R513" s="12">
        <f ca="1"/>
        <v>0.39301465084360487</v>
      </c>
      <c r="S513" s="12">
        <f ca="1"/>
        <v>-0.17805116081192435</v>
      </c>
      <c r="T513" s="12">
        <f ca="1"/>
        <v>-0.13894935465792269</v>
      </c>
      <c r="U513" s="12">
        <f ca="1"/>
        <v>-0.25209600087318179</v>
      </c>
      <c r="V513" s="12">
        <f ca="1"/>
        <v>0.89583014388676574</v>
      </c>
      <c r="W513" s="12"/>
      <c r="X513" s="12">
        <f ca="1"/>
        <v>-20.061390979196609</v>
      </c>
      <c r="Y513" s="12">
        <f ca="1"/>
        <v>-7.9080770715778392</v>
      </c>
      <c r="Z513" s="12">
        <f ca="1"/>
        <v>0.55473271368899302</v>
      </c>
      <c r="AA513" s="12">
        <f ca="1"/>
        <v>0.33783701185306203</v>
      </c>
      <c r="AB513" s="12">
        <f ca="1"/>
        <v>4.9000834802074085</v>
      </c>
      <c r="AC513" s="12">
        <f ca="1"/>
        <v>-10.161387866479117</v>
      </c>
      <c r="AD513" s="12"/>
      <c r="AE513" s="12">
        <f ca="1"/>
        <v>-1.1258376963204188E-3</v>
      </c>
      <c r="AF513" s="12">
        <f ca="1"/>
        <v>3.8854418870403265E-4</v>
      </c>
      <c r="AG513" s="12">
        <f ca="1"/>
        <v>-8.6701228434398652E-4</v>
      </c>
      <c r="AH513" s="12">
        <f ca="1"/>
        <v>-9.7009148647275842E-4</v>
      </c>
      <c r="AI513" s="12">
        <f ca="1"/>
        <v>-1.6083513280734088E-4</v>
      </c>
      <c r="AJ513" s="12">
        <f ca="1"/>
        <v>-7.672642246721571E-4</v>
      </c>
      <c r="AK513" s="12"/>
      <c r="AL513" s="12"/>
      <c r="AM513" s="12">
        <f ca="1">'Useful matrices &amp; checks'!AO513</f>
        <v>-3.4216057035586986E-3</v>
      </c>
      <c r="AN513" s="12">
        <f t="shared" ca="1" si="16"/>
        <v>-3.5024966359126289E-3</v>
      </c>
      <c r="AO513" s="12">
        <f t="shared" ca="1" si="17"/>
        <v>8.08909323539303E-5</v>
      </c>
    </row>
    <row r="514" spans="1:41" x14ac:dyDescent="0.35">
      <c r="A514">
        <v>256</v>
      </c>
      <c r="P514" s="56" t="str">
        <f>INDEX('Flow probs &amp; rates'!$A$5:$A$5999,$A514)</f>
        <v>2011,8</v>
      </c>
      <c r="Q514" s="12">
        <f t="array" aca="1" ref="Q514:Q515" ca="1">-1*(MMULT(MINVERSE('Useful matrices &amp; checks'!$G514:$H515),'SS Taylor expansion'!C$4:C$5)-MMULT(MINVERSE('Useful matrices &amp; checks'!$G514:$H515),MMULT('SS Taylor expansion'!C$7:D$8,MMULT(MINVERSE('Useful matrices &amp; checks'!$G514:$H515),'Useful matrices &amp; checks'!$L514:$L515))))</f>
        <v>-6.4334396248109034</v>
      </c>
      <c r="R514" s="12">
        <f t="array" aca="1" ref="R514:R515" ca="1">-1*(MMULT(MINVERSE('Useful matrices &amp; checks'!$G514:$H515),'SS Taylor expansion'!E$4:E$5)-MMULT(MINVERSE('Useful matrices &amp; checks'!$G514:$H515),MMULT('SS Taylor expansion'!E$7:F$8,MMULT(MINVERSE('Useful matrices &amp; checks'!$G514:$H515),'Useful matrices &amp; checks'!$L514:$L515))))</f>
        <v>-11.436616748079118</v>
      </c>
      <c r="S514" s="12">
        <f t="array" aca="1" ref="S514:S515" ca="1">-1*(MMULT(MINVERSE('Useful matrices &amp; checks'!$G514:$H515),'SS Taylor expansion'!G$4:G$5)-MMULT(MINVERSE('Useful matrices &amp; checks'!$G514:$H515),MMULT('SS Taylor expansion'!G$7:H$8,MMULT(MINVERSE('Useful matrices &amp; checks'!$G514:$H515),'Useful matrices &amp; checks'!$L514:$L515))))</f>
        <v>0.69507543752510292</v>
      </c>
      <c r="T514" s="12">
        <f t="array" aca="1" ref="T514:T515" ca="1">-1*(MMULT(MINVERSE('Useful matrices &amp; checks'!$G514:$H515),'SS Taylor expansion'!I$4:I$5)-MMULT(MINVERSE('Useful matrices &amp; checks'!$G514:$H515),MMULT('SS Taylor expansion'!I$7:J$8,MMULT(MINVERSE('Useful matrices &amp; checks'!$G514:$H515),'Useful matrices &amp; checks'!$L514:$L515))))</f>
        <v>-0.54054840501801626</v>
      </c>
      <c r="U514" s="12">
        <f t="array" aca="1" ref="U514:U515" ca="1">-1*(MMULT(MINVERSE('Useful matrices &amp; checks'!$G514:$H515),'SS Taylor expansion'!K$4:K$5)-MMULT(MINVERSE('Useful matrices &amp; checks'!$G514:$H515),MMULT('SS Taylor expansion'!K$7:L$8,MMULT(MINVERSE('Useful matrices &amp; checks'!$G514:$H515),'Useful matrices &amp; checks'!$L514:$L515))))</f>
        <v>7.8638172383867211</v>
      </c>
      <c r="V514" s="12">
        <f t="array" aca="1" ref="V514:V515" ca="1">-1*(MMULT(MINVERSE('Useful matrices &amp; checks'!$G514:$H515),'SS Taylor expansion'!M$4:M$5)-MMULT(MINVERSE('Useful matrices &amp; checks'!$G514:$H515),MMULT('SS Taylor expansion'!M$7:N$8,MMULT(MINVERSE('Useful matrices &amp; checks'!$G514:$H515),'Useful matrices &amp; checks'!$L514:$L515))))</f>
        <v>3.4401843985256262</v>
      </c>
      <c r="W514" s="12"/>
      <c r="X514" s="12">
        <f t="array" aca="1" ref="X514:X515" ca="1">(MMULT(MINVERSE('Useful matrices &amp; checks'!$G514:$H515),MMULT('SS Taylor expansion'!C$7:D$8,MMULT(MINVERSE('Useful matrices &amp; checks'!$G514:$H515),'SS Taylor expansion'!C$4:C$5)))-MMULT(MINVERSE('Useful matrices &amp; checks'!$G514:$H515),MMULT('SS Taylor expansion'!C$7:D$8,MMULT(MINVERSE('Useful matrices &amp; checks'!$G514:$H515),MMULT('SS Taylor expansion'!C$7:D$8,MMULT(MINVERSE('Useful matrices &amp; checks'!$G514:$H515),'Useful matrices &amp; checks'!$L514:$L515))))))</f>
        <v>74.320046065670994</v>
      </c>
      <c r="Y514" s="12">
        <f t="array" aca="1" ref="Y514:Y515" ca="1">(MMULT(MINVERSE('Useful matrices &amp; checks'!$G514:$H515),MMULT('SS Taylor expansion'!E$7:F$8,MMULT(MINVERSE('Useful matrices &amp; checks'!$G514:$H515),'SS Taylor expansion'!E$4:E$5)))-MMULT(MINVERSE('Useful matrices &amp; checks'!$G514:$H515),MMULT('SS Taylor expansion'!E$7:F$8,MMULT(MINVERSE('Useful matrices &amp; checks'!$G514:$H515),MMULT('SS Taylor expansion'!E$7:F$8,MMULT(MINVERSE('Useful matrices &amp; checks'!$G514:$H515),'Useful matrices &amp; checks'!$L514:$L515))))))</f>
        <v>234.86302290676511</v>
      </c>
      <c r="Z514" s="12">
        <f t="array" aca="1" ref="Z514:Z515" ca="1">(MMULT(MINVERSE('Useful matrices &amp; checks'!$G514:$H515),MMULT('SS Taylor expansion'!G$7:H$8,MMULT(MINVERSE('Useful matrices &amp; checks'!$G514:$H515),'SS Taylor expansion'!G$4:G$5)))-MMULT(MINVERSE('Useful matrices &amp; checks'!$G514:$H515),MMULT('SS Taylor expansion'!G$7:H$8,MMULT(MINVERSE('Useful matrices &amp; checks'!$G514:$H515),MMULT('SS Taylor expansion'!G$7:H$8,MMULT(MINVERSE('Useful matrices &amp; checks'!$G514:$H515),'Useful matrices &amp; checks'!$L514:$L515))))))</f>
        <v>-2.2383122067373931</v>
      </c>
      <c r="AA514" s="12">
        <f t="array" aca="1" ref="AA514:AA515" ca="1">(MMULT(MINVERSE('Useful matrices &amp; checks'!$G514:$H515),MMULT('SS Taylor expansion'!I$7:J$8,MMULT(MINVERSE('Useful matrices &amp; checks'!$G514:$H515),'SS Taylor expansion'!I$4:I$5)))-MMULT(MINVERSE('Useful matrices &amp; checks'!$G514:$H515),MMULT('SS Taylor expansion'!I$7:J$8,MMULT(MINVERSE('Useful matrices &amp; checks'!$G514:$H515),MMULT('SS Taylor expansion'!I$7:J$8,MMULT(MINVERSE('Useful matrices &amp; checks'!$G514:$H515),'Useful matrices &amp; checks'!$L514:$L515))))))</f>
        <v>1.3414821735829265</v>
      </c>
      <c r="AB514" s="12">
        <f t="array" aca="1" ref="AB514:AB515" ca="1">(MMULT(MINVERSE('Useful matrices &amp; checks'!$G514:$H515),MMULT('SS Taylor expansion'!K$7:L$8,MMULT(MINVERSE('Useful matrices &amp; checks'!$G514:$H515),'SS Taylor expansion'!K$4:K$5)))-MMULT(MINVERSE('Useful matrices &amp; checks'!$G514:$H515),MMULT('SS Taylor expansion'!K$7:L$8,MMULT(MINVERSE('Useful matrices &amp; checks'!$G514:$H515),MMULT('SS Taylor expansion'!K$7:L$8,MMULT(MINVERSE('Useful matrices &amp; checks'!$G514:$H515),'Useful matrices &amp; checks'!$L514:$L515))))))</f>
        <v>-155.68408043279507</v>
      </c>
      <c r="AC514" s="12">
        <f t="array" aca="1" ref="AC514:AC515" ca="1">(MMULT(MINVERSE('Useful matrices &amp; checks'!$G514:$H515),MMULT('SS Taylor expansion'!M$7:N$8,MMULT(MINVERSE('Useful matrices &amp; checks'!$G514:$H515),'SS Taylor expansion'!M$4:M$5)))-MMULT(MINVERSE('Useful matrices &amp; checks'!$G514:$H515),MMULT('SS Taylor expansion'!M$7:N$8,MMULT(MINVERSE('Useful matrices &amp; checks'!$G514:$H515),MMULT('SS Taylor expansion'!M$7:N$8,MMULT(MINVERSE('Useful matrices &amp; checks'!$G514:$H515),'Useful matrices &amp; checks'!$L514:$L515))))))</f>
        <v>-39.443832735344834</v>
      </c>
      <c r="AD514" s="12"/>
      <c r="AE514" s="12">
        <f t="array" aca="1" ref="AE514:AE515" ca="1">Q512:Q513*(INDEX('Flow probs &amp; rates'!AE$6:AE$5999-'Flow probs &amp; rates'!AE$5:AE$5999,'Useful matrices &amp; checks'!$A512))+X512:X513*(INDEX('Flow probs &amp; rates'!AE$6:AE$5999-'Flow probs &amp; rates'!AE$5:AE$5999,'Useful matrices &amp; checks'!$A512))^2</f>
        <v>-1.0496177267826387E-3</v>
      </c>
      <c r="AF514" s="12">
        <f t="array" aca="1" ref="AF514:AF515" ca="1">R512:R513*(INDEX('Flow probs &amp; rates'!AF$6:AF$5999-'Flow probs &amp; rates'!AF$5:AF$5999,'Useful matrices &amp; checks'!$A512))+Y512:Y513*(INDEX('Flow probs &amp; rates'!AF$6:AF$5999-'Flow probs &amp; rates'!AF$5:AF$5999,'Useful matrices &amp; checks'!$A512))^2</f>
        <v>-2.8617650467687591E-3</v>
      </c>
      <c r="AG514" s="12">
        <f t="array" aca="1" ref="AG514:AG515" ca="1">S512:S513*(INDEX('Flow probs &amp; rates'!AG$6:AG$5999-'Flow probs &amp; rates'!AG$5:AG$5999,'Useful matrices &amp; checks'!$A512))+Z512:Z513*(INDEX('Flow probs &amp; rates'!AG$6:AG$5999-'Flow probs &amp; rates'!AG$5:AG$5999,'Useful matrices &amp; checks'!$A512))^2</f>
        <v>-4.9263285653731717E-3</v>
      </c>
      <c r="AH514" s="12">
        <f t="array" aca="1" ref="AH514:AH515" ca="1">T512:T513*(INDEX('Flow probs &amp; rates'!AI$6:AI$5999-'Flow probs &amp; rates'!AI$5:AI$5999,'Useful matrices &amp; checks'!$A512))+AA512:AA513*(INDEX('Flow probs &amp; rates'!AI$6:AI$5999-'Flow probs &amp; rates'!AI$5:AI$5999,'Useful matrices &amp; checks'!$A512))^2</f>
        <v>1.1339448627385529E-3</v>
      </c>
      <c r="AI514" s="12">
        <f t="array" aca="1" ref="AI514:AI515" ca="1">U512:U513*(INDEX('Flow probs &amp; rates'!AJ$6:AJ$5999-'Flow probs &amp; rates'!AJ$5:AJ$5999,'Useful matrices &amp; checks'!$A512))+AB512:AB513*(INDEX('Flow probs &amp; rates'!AJ$6:AJ$5999-'Flow probs &amp; rates'!AJ$5:AJ$5999,'Useful matrices &amp; checks'!$A512))^2</f>
        <v>-1.1576947303367448E-2</v>
      </c>
      <c r="AJ514" s="12">
        <f t="array" aca="1" ref="AJ514:AJ515" ca="1">V512:V513*(INDEX('Flow probs &amp; rates'!AK$6:AK$5999-'Flow probs &amp; rates'!AK$5:AK$5999,'Useful matrices &amp; checks'!$A512))+AC512:AC513*(INDEX('Flow probs &amp; rates'!AK$6:AK$5999-'Flow probs &amp; rates'!AK$5:AK$5999,'Useful matrices &amp; checks'!$A512))^2</f>
        <v>1.793536741666508E-3</v>
      </c>
      <c r="AK514" s="12"/>
      <c r="AL514" s="12"/>
      <c r="AM514" s="12">
        <f ca="1">'Useful matrices &amp; checks'!AO514</f>
        <v>-1.7500211863861082E-2</v>
      </c>
      <c r="AN514" s="12">
        <f t="shared" ca="1" si="16"/>
        <v>-1.7487177037886957E-2</v>
      </c>
      <c r="AO514" s="12">
        <f t="shared" ca="1" si="17"/>
        <v>-1.3034825974124475E-5</v>
      </c>
    </row>
    <row r="515" spans="1:41" x14ac:dyDescent="0.35">
      <c r="Q515" s="12">
        <f ca="1"/>
        <v>1.7933671508712925</v>
      </c>
      <c r="R515" s="12">
        <f ca="1"/>
        <v>0.4112947172443458</v>
      </c>
      <c r="S515" s="12">
        <f ca="1"/>
        <v>-0.19375723248069643</v>
      </c>
      <c r="T515" s="12">
        <f ca="1"/>
        <v>-0.14932052797851034</v>
      </c>
      <c r="U515" s="12">
        <f ca="1"/>
        <v>-0.28280623184008646</v>
      </c>
      <c r="V515" s="12">
        <f ca="1"/>
        <v>0.95031295248047098</v>
      </c>
      <c r="W515" s="12"/>
      <c r="X515" s="12">
        <f ca="1"/>
        <v>-20.717242569806992</v>
      </c>
      <c r="Y515" s="12">
        <f ca="1"/>
        <v>-8.4463720980957735</v>
      </c>
      <c r="Z515" s="12">
        <f ca="1"/>
        <v>0.62394548158599683</v>
      </c>
      <c r="AA515" s="12">
        <f ca="1"/>
        <v>0.37056963737870241</v>
      </c>
      <c r="AB515" s="12">
        <f ca="1"/>
        <v>5.5988620805892779</v>
      </c>
      <c r="AC515" s="12">
        <f ca="1"/>
        <v>-10.895923241770433</v>
      </c>
      <c r="AD515" s="12"/>
      <c r="AE515" s="12">
        <f ca="1"/>
        <v>2.9171973783255467E-4</v>
      </c>
      <c r="AF515" s="12">
        <f ca="1"/>
        <v>9.7311193570883407E-5</v>
      </c>
      <c r="AG515" s="12">
        <f ca="1"/>
        <v>1.3691720717911345E-3</v>
      </c>
      <c r="AH515" s="12">
        <f ca="1"/>
        <v>3.0937564209011553E-4</v>
      </c>
      <c r="AI515" s="12">
        <f ca="1"/>
        <v>3.9366144375476287E-4</v>
      </c>
      <c r="AJ515" s="12">
        <f ca="1"/>
        <v>4.8933294668774771E-4</v>
      </c>
      <c r="AK515" s="12"/>
      <c r="AL515" s="12"/>
      <c r="AM515" s="12">
        <f ca="1">'Useful matrices &amp; checks'!AO515</f>
        <v>3.0198700147907737E-3</v>
      </c>
      <c r="AN515" s="12">
        <f t="shared" ca="1" si="16"/>
        <v>2.9505730357271987E-3</v>
      </c>
      <c r="AO515" s="12">
        <f t="shared" ca="1" si="17"/>
        <v>6.9296979063574946E-5</v>
      </c>
    </row>
    <row r="516" spans="1:41" x14ac:dyDescent="0.35">
      <c r="A516">
        <v>257</v>
      </c>
      <c r="P516" s="56" t="str">
        <f>INDEX('Flow probs &amp; rates'!$A$5:$A$5999,$A516)</f>
        <v>2011,9</v>
      </c>
      <c r="Q516" s="12">
        <f t="array" aca="1" ref="Q516:Q517" ca="1">-1*(MMULT(MINVERSE('Useful matrices &amp; checks'!$G516:$H517),'SS Taylor expansion'!C$4:C$5)-MMULT(MINVERSE('Useful matrices &amp; checks'!$G516:$H517),MMULT('SS Taylor expansion'!C$7:D$8,MMULT(MINVERSE('Useful matrices &amp; checks'!$G516:$H517),'Useful matrices &amp; checks'!$L516:$L517))))</f>
        <v>-6.7323023333276675</v>
      </c>
      <c r="R516" s="12">
        <f t="array" aca="1" ref="R516:R517" ca="1">-1*(MMULT(MINVERSE('Useful matrices &amp; checks'!$G516:$H517),'SS Taylor expansion'!E$4:E$5)-MMULT(MINVERSE('Useful matrices &amp; checks'!$G516:$H517),MMULT('SS Taylor expansion'!E$7:F$8,MMULT(MINVERSE('Useful matrices &amp; checks'!$G516:$H517),'Useful matrices &amp; checks'!$L516:$L517))))</f>
        <v>-11.805101519345966</v>
      </c>
      <c r="S516" s="12">
        <f t="array" aca="1" ref="S516:S517" ca="1">-1*(MMULT(MINVERSE('Useful matrices &amp; checks'!$G516:$H517),'SS Taylor expansion'!G$4:G$5)-MMULT(MINVERSE('Useful matrices &amp; checks'!$G516:$H517),MMULT('SS Taylor expansion'!G$7:H$8,MMULT(MINVERSE('Useful matrices &amp; checks'!$G516:$H517),'Useful matrices &amp; checks'!$L516:$L517))))</f>
        <v>0.64875112687649772</v>
      </c>
      <c r="T516" s="12">
        <f t="array" aca="1" ref="T516:T517" ca="1">-1*(MMULT(MINVERSE('Useful matrices &amp; checks'!$G516:$H517),'SS Taylor expansion'!I$4:I$5)-MMULT(MINVERSE('Useful matrices &amp; checks'!$G516:$H517),MMULT('SS Taylor expansion'!I$7:J$8,MMULT(MINVERSE('Useful matrices &amp; checks'!$G516:$H517),'Useful matrices &amp; checks'!$L516:$L517))))</f>
        <v>-0.48883487778851287</v>
      </c>
      <c r="U516" s="12">
        <f t="array" aca="1" ref="U516:U517" ca="1">-1*(MMULT(MINVERSE('Useful matrices &amp; checks'!$G516:$H517),'SS Taylor expansion'!K$4:K$5)-MMULT(MINVERSE('Useful matrices &amp; checks'!$G516:$H517),MMULT('SS Taylor expansion'!K$7:L$8,MMULT(MINVERSE('Useful matrices &amp; checks'!$G516:$H517),'Useful matrices &amp; checks'!$L516:$L517))))</f>
        <v>7.5020200093896765</v>
      </c>
      <c r="V516" s="12">
        <f t="array" aca="1" ref="V516:V517" ca="1">-1*(MMULT(MINVERSE('Useful matrices &amp; checks'!$G516:$H517),'SS Taylor expansion'!M$4:M$5)-MMULT(MINVERSE('Useful matrices &amp; checks'!$G516:$H517),MMULT('SS Taylor expansion'!M$7:N$8,MMULT(MINVERSE('Useful matrices &amp; checks'!$G516:$H517),'Useful matrices &amp; checks'!$L516:$L517))))</f>
        <v>3.2237114551500579</v>
      </c>
      <c r="W516" s="12"/>
      <c r="X516" s="12">
        <f t="array" aca="1" ref="X516:X517" ca="1">(MMULT(MINVERSE('Useful matrices &amp; checks'!$G516:$H517),MMULT('SS Taylor expansion'!C$7:D$8,MMULT(MINVERSE('Useful matrices &amp; checks'!$G516:$H517),'SS Taylor expansion'!C$4:C$5)))-MMULT(MINVERSE('Useful matrices &amp; checks'!$G516:$H517),MMULT('SS Taylor expansion'!C$7:D$8,MMULT(MINVERSE('Useful matrices &amp; checks'!$G516:$H517),MMULT('SS Taylor expansion'!C$7:D$8,MMULT(MINVERSE('Useful matrices &amp; checks'!$G516:$H517),'Useful matrices &amp; checks'!$L516:$L517))))))</f>
        <v>78.494350094951869</v>
      </c>
      <c r="Y516" s="12">
        <f t="array" aca="1" ref="Y516:Y517" ca="1">(MMULT(MINVERSE('Useful matrices &amp; checks'!$G516:$H517),MMULT('SS Taylor expansion'!E$7:F$8,MMULT(MINVERSE('Useful matrices &amp; checks'!$G516:$H517),'SS Taylor expansion'!E$4:E$5)))-MMULT(MINVERSE('Useful matrices &amp; checks'!$G516:$H517),MMULT('SS Taylor expansion'!E$7:F$8,MMULT(MINVERSE('Useful matrices &amp; checks'!$G516:$H517),MMULT('SS Taylor expansion'!E$7:F$8,MMULT(MINVERSE('Useful matrices &amp; checks'!$G516:$H517),'Useful matrices &amp; checks'!$L516:$L517))))))</f>
        <v>241.35184796513195</v>
      </c>
      <c r="Z516" s="12">
        <f t="array" aca="1" ref="Z516:Z517" ca="1">(MMULT(MINVERSE('Useful matrices &amp; checks'!$G516:$H517),MMULT('SS Taylor expansion'!G$7:H$8,MMULT(MINVERSE('Useful matrices &amp; checks'!$G516:$H517),'SS Taylor expansion'!G$4:G$5)))-MMULT(MINVERSE('Useful matrices &amp; checks'!$G516:$H517),MMULT('SS Taylor expansion'!G$7:H$8,MMULT(MINVERSE('Useful matrices &amp; checks'!$G516:$H517),MMULT('SS Taylor expansion'!G$7:H$8,MMULT(MINVERSE('Useful matrices &amp; checks'!$G516:$H517),'Useful matrices &amp; checks'!$L516:$L517))))))</f>
        <v>-1.9598797379668147</v>
      </c>
      <c r="AA516" s="12">
        <f t="array" aca="1" ref="AA516:AA517" ca="1">(MMULT(MINVERSE('Useful matrices &amp; checks'!$G516:$H517),MMULT('SS Taylor expansion'!I$7:J$8,MMULT(MINVERSE('Useful matrices &amp; checks'!$G516:$H517),'SS Taylor expansion'!I$4:I$5)))-MMULT(MINVERSE('Useful matrices &amp; checks'!$G516:$H517),MMULT('SS Taylor expansion'!I$7:J$8,MMULT(MINVERSE('Useful matrices &amp; checks'!$G516:$H517),MMULT('SS Taylor expansion'!I$7:J$8,MMULT(MINVERSE('Useful matrices &amp; checks'!$G516:$H517),'Useful matrices &amp; checks'!$L516:$L517))))))</f>
        <v>1.1755874025211315</v>
      </c>
      <c r="AB516" s="12">
        <f t="array" aca="1" ref="AB516:AB517" ca="1">(MMULT(MINVERSE('Useful matrices &amp; checks'!$G516:$H517),MMULT('SS Taylor expansion'!K$7:L$8,MMULT(MINVERSE('Useful matrices &amp; checks'!$G516:$H517),'SS Taylor expansion'!K$4:K$5)))-MMULT(MINVERSE('Useful matrices &amp; checks'!$G516:$H517),MMULT('SS Taylor expansion'!K$7:L$8,MMULT(MINVERSE('Useful matrices &amp; checks'!$G516:$H517),MMULT('SS Taylor expansion'!K$7:L$8,MMULT(MINVERSE('Useful matrices &amp; checks'!$G516:$H517),'Useful matrices &amp; checks'!$L516:$L517))))))</f>
        <v>-148.75440265034212</v>
      </c>
      <c r="AC516" s="12">
        <f t="array" aca="1" ref="AC516:AC517" ca="1">(MMULT(MINVERSE('Useful matrices &amp; checks'!$G516:$H517),MMULT('SS Taylor expansion'!M$7:N$8,MMULT(MINVERSE('Useful matrices &amp; checks'!$G516:$H517),'SS Taylor expansion'!M$4:M$5)))-MMULT(MINVERSE('Useful matrices &amp; checks'!$G516:$H517),MMULT('SS Taylor expansion'!M$7:N$8,MMULT(MINVERSE('Useful matrices &amp; checks'!$G516:$H517),MMULT('SS Taylor expansion'!M$7:N$8,MMULT(MINVERSE('Useful matrices &amp; checks'!$G516:$H517),'Useful matrices &amp; checks'!$L516:$L517))))))</f>
        <v>-36.074046199566197</v>
      </c>
      <c r="AD516" s="12"/>
      <c r="AE516" s="12">
        <f t="array" aca="1" ref="AE516:AE517" ca="1">Q514:Q515*(INDEX('Flow probs &amp; rates'!AE$6:AE$5999-'Flow probs &amp; rates'!AE$5:AE$5999,'Useful matrices &amp; checks'!$A514))+X514:X515*(INDEX('Flow probs &amp; rates'!AE$6:AE$5999-'Flow probs &amp; rates'!AE$5:AE$5999,'Useful matrices &amp; checks'!$A514))^2</f>
        <v>-1.9333326078113827E-3</v>
      </c>
      <c r="AF516" s="12">
        <f t="array" aca="1" ref="AF516:AF517" ca="1">R514:R515*(INDEX('Flow probs &amp; rates'!AF$6:AF$5999-'Flow probs &amp; rates'!AF$5:AF$5999,'Useful matrices &amp; checks'!$A514))+Y514:Y515*(INDEX('Flow probs &amp; rates'!AF$6:AF$5999-'Flow probs &amp; rates'!AF$5:AF$5999,'Useful matrices &amp; checks'!$A514))^2</f>
        <v>1.4076488809385477E-2</v>
      </c>
      <c r="AG516" s="12">
        <f t="array" aca="1" ref="AG516:AG517" ca="1">S514:S515*(INDEX('Flow probs &amp; rates'!AG$6:AG$5999-'Flow probs &amp; rates'!AG$5:AG$5999,'Useful matrices &amp; checks'!$A514))+Z514:Z515*(INDEX('Flow probs &amp; rates'!AG$6:AG$5999-'Flow probs &amp; rates'!AG$5:AG$5999,'Useful matrices &amp; checks'!$A514))^2</f>
        <v>4.6671427426382651E-3</v>
      </c>
      <c r="AH516" s="12">
        <f t="array" aca="1" ref="AH516:AH517" ca="1">T514:T515*(INDEX('Flow probs &amp; rates'!AI$6:AI$5999-'Flow probs &amp; rates'!AI$5:AI$5999,'Useful matrices &amp; checks'!$A514))+AA514:AA515*(INDEX('Flow probs &amp; rates'!AI$6:AI$5999-'Flow probs &amp; rates'!AI$5:AI$5999,'Useful matrices &amp; checks'!$A514))^2</f>
        <v>-6.5047506920700646E-3</v>
      </c>
      <c r="AI516" s="12">
        <f t="array" aca="1" ref="AI516:AI517" ca="1">U514:U515*(INDEX('Flow probs &amp; rates'!AJ$6:AJ$5999-'Flow probs &amp; rates'!AJ$5:AJ$5999,'Useful matrices &amp; checks'!$A514))+AB514:AB515*(INDEX('Flow probs &amp; rates'!AJ$6:AJ$5999-'Flow probs &amp; rates'!AJ$5:AJ$5999,'Useful matrices &amp; checks'!$A514))^2</f>
        <v>1.420172706793673E-2</v>
      </c>
      <c r="AJ516" s="12">
        <f t="array" aca="1" ref="AJ516:AJ517" ca="1">V514:V515*(INDEX('Flow probs &amp; rates'!AK$6:AK$5999-'Flow probs &amp; rates'!AK$5:AK$5999,'Useful matrices &amp; checks'!$A514))+AC514:AC515*(INDEX('Flow probs &amp; rates'!AK$6:AK$5999-'Flow probs &amp; rates'!AK$5:AK$5999,'Useful matrices &amp; checks'!$A514))^2</f>
        <v>-4.2976560883126996E-3</v>
      </c>
      <c r="AK516" s="12"/>
      <c r="AL516" s="12"/>
      <c r="AM516" s="12">
        <f ca="1">'Useful matrices &amp; checks'!AO516</f>
        <v>2.0511818689278094E-2</v>
      </c>
      <c r="AN516" s="12">
        <f t="shared" ca="1" si="16"/>
        <v>2.0209619231766326E-2</v>
      </c>
      <c r="AO516" s="12">
        <f t="shared" ca="1" si="17"/>
        <v>3.0219945751176758E-4</v>
      </c>
    </row>
    <row r="517" spans="1:41" x14ac:dyDescent="0.35">
      <c r="P517" s="56"/>
      <c r="Q517" s="12">
        <f ca="1"/>
        <v>1.7443760761013505</v>
      </c>
      <c r="R517" s="12">
        <f ca="1"/>
        <v>0.35576200164319804</v>
      </c>
      <c r="S517" s="12">
        <f ca="1"/>
        <v>-0.16809493825981969</v>
      </c>
      <c r="T517" s="12">
        <f ca="1"/>
        <v>-0.13381231278661371</v>
      </c>
      <c r="U517" s="12">
        <f ca="1"/>
        <v>-0.22608307523099225</v>
      </c>
      <c r="V517" s="12">
        <f ca="1"/>
        <v>0.88244989294105958</v>
      </c>
      <c r="W517" s="12"/>
      <c r="X517" s="12">
        <f ca="1"/>
        <v>-20.338312160600587</v>
      </c>
      <c r="Y517" s="12">
        <f ca="1"/>
        <v>-7.2734500750923861</v>
      </c>
      <c r="Z517" s="12">
        <f ca="1"/>
        <v>0.50781547792659132</v>
      </c>
      <c r="AA517" s="12">
        <f ca="1"/>
        <v>0.32180205701733378</v>
      </c>
      <c r="AB517" s="12">
        <f ca="1"/>
        <v>4.4829063056677496</v>
      </c>
      <c r="AC517" s="12">
        <f ca="1"/>
        <v>-9.8748100286401836</v>
      </c>
      <c r="AD517" s="12"/>
      <c r="AE517" s="12">
        <f ca="1"/>
        <v>5.3893024459045506E-4</v>
      </c>
      <c r="AF517" s="12">
        <f ca="1"/>
        <v>-5.0623235981233782E-4</v>
      </c>
      <c r="AG517" s="12">
        <f ca="1"/>
        <v>-1.3009993053787038E-3</v>
      </c>
      <c r="AH517" s="12">
        <f ca="1"/>
        <v>-1.796865551154683E-3</v>
      </c>
      <c r="AI517" s="12">
        <f ca="1"/>
        <v>-5.1073629968141361E-4</v>
      </c>
      <c r="AJ517" s="12">
        <f ca="1"/>
        <v>-1.1871800383085455E-3</v>
      </c>
      <c r="AK517" s="12"/>
      <c r="AL517" s="12"/>
      <c r="AM517" s="12">
        <f ca="1">'Useful matrices &amp; checks'!AO517</f>
        <v>-4.5264246141103054E-3</v>
      </c>
      <c r="AN517" s="12">
        <f t="shared" ca="1" si="16"/>
        <v>-4.763083309745229E-3</v>
      </c>
      <c r="AO517" s="12">
        <f t="shared" ca="1" si="17"/>
        <v>2.3665869563492363E-4</v>
      </c>
    </row>
    <row r="518" spans="1:41" x14ac:dyDescent="0.35">
      <c r="A518">
        <v>258</v>
      </c>
      <c r="P518" s="56" t="str">
        <f>INDEX('Flow probs &amp; rates'!$A$5:$A$5999,$A518)</f>
        <v>2011,10</v>
      </c>
      <c r="Q518" s="12">
        <f t="array" aca="1" ref="Q518:Q519" ca="1">-1*(MMULT(MINVERSE('Useful matrices &amp; checks'!$G518:$H519),'SS Taylor expansion'!C$4:C$5)-MMULT(MINVERSE('Useful matrices &amp; checks'!$G518:$H519),MMULT('SS Taylor expansion'!C$7:D$8,MMULT(MINVERSE('Useful matrices &amp; checks'!$G518:$H519),'Useful matrices &amp; checks'!$L518:$L519))))</f>
        <v>-6.7238891691826073</v>
      </c>
      <c r="R518" s="12">
        <f t="array" aca="1" ref="R518:R519" ca="1">-1*(MMULT(MINVERSE('Useful matrices &amp; checks'!$G518:$H519),'SS Taylor expansion'!E$4:E$5)-MMULT(MINVERSE('Useful matrices &amp; checks'!$G518:$H519),MMULT('SS Taylor expansion'!E$7:F$8,MMULT(MINVERSE('Useful matrices &amp; checks'!$G518:$H519),'Useful matrices &amp; checks'!$L518:$L519))))</f>
        <v>-12.443117277591382</v>
      </c>
      <c r="S518" s="12">
        <f t="array" aca="1" ref="S518:S519" ca="1">-1*(MMULT(MINVERSE('Useful matrices &amp; checks'!$G518:$H519),'SS Taylor expansion'!G$4:G$5)-MMULT(MINVERSE('Useful matrices &amp; checks'!$G518:$H519),MMULT('SS Taylor expansion'!G$7:H$8,MMULT(MINVERSE('Useful matrices &amp; checks'!$G518:$H519),'Useful matrices &amp; checks'!$L518:$L519))))</f>
        <v>0.62949599030786807</v>
      </c>
      <c r="T518" s="12">
        <f t="array" aca="1" ref="T518:T519" ca="1">-1*(MMULT(MINVERSE('Useful matrices &amp; checks'!$G518:$H519),'SS Taylor expansion'!I$4:I$5)-MMULT(MINVERSE('Useful matrices &amp; checks'!$G518:$H519),MMULT('SS Taylor expansion'!I$7:J$8,MMULT(MINVERSE('Useful matrices &amp; checks'!$G518:$H519),'Useful matrices &amp; checks'!$L518:$L519))))</f>
        <v>-0.53543880205524563</v>
      </c>
      <c r="U518" s="12">
        <f t="array" aca="1" ref="U518:U519" ca="1">-1*(MMULT(MINVERSE('Useful matrices &amp; checks'!$G518:$H519),'SS Taylor expansion'!K$4:K$5)-MMULT(MINVERSE('Useful matrices &amp; checks'!$G518:$H519),MMULT('SS Taylor expansion'!K$7:L$8,MMULT(MINVERSE('Useful matrices &amp; checks'!$G518:$H519),'Useful matrices &amp; checks'!$L518:$L519))))</f>
        <v>6.7881189376614532</v>
      </c>
      <c r="V518" s="12">
        <f t="array" aca="1" ref="V518:V519" ca="1">-1*(MMULT(MINVERSE('Useful matrices &amp; checks'!$G518:$H519),'SS Taylor expansion'!M$4:M$5)-MMULT(MINVERSE('Useful matrices &amp; checks'!$G518:$H519),MMULT('SS Taylor expansion'!M$7:N$8,MMULT(MINVERSE('Useful matrices &amp; checks'!$G518:$H519),'Useful matrices &amp; checks'!$L518:$L519))))</f>
        <v>3.1200220785036459</v>
      </c>
      <c r="W518" s="12"/>
      <c r="X518" s="12">
        <f t="array" aca="1" ref="X518:X519" ca="1">(MMULT(MINVERSE('Useful matrices &amp; checks'!$G518:$H519),MMULT('SS Taylor expansion'!C$7:D$8,MMULT(MINVERSE('Useful matrices &amp; checks'!$G518:$H519),'SS Taylor expansion'!C$4:C$5)))-MMULT(MINVERSE('Useful matrices &amp; checks'!$G518:$H519),MMULT('SS Taylor expansion'!C$7:D$8,MMULT(MINVERSE('Useful matrices &amp; checks'!$G518:$H519),MMULT('SS Taylor expansion'!C$7:D$8,MMULT(MINVERSE('Useful matrices &amp; checks'!$G518:$H519),'Useful matrices &amp; checks'!$L518:$L519))))))</f>
        <v>74.107223573530035</v>
      </c>
      <c r="Y518" s="12">
        <f t="array" aca="1" ref="Y518:Y519" ca="1">(MMULT(MINVERSE('Useful matrices &amp; checks'!$G518:$H519),MMULT('SS Taylor expansion'!E$7:F$8,MMULT(MINVERSE('Useful matrices &amp; checks'!$G518:$H519),'SS Taylor expansion'!E$4:E$5)))-MMULT(MINVERSE('Useful matrices &amp; checks'!$G518:$H519),MMULT('SS Taylor expansion'!E$7:F$8,MMULT(MINVERSE('Useful matrices &amp; checks'!$G518:$H519),MMULT('SS Taylor expansion'!E$7:F$8,MMULT(MINVERSE('Useful matrices &amp; checks'!$G518:$H519),'Useful matrices &amp; checks'!$L518:$L519))))))</f>
        <v>253.79194786157441</v>
      </c>
      <c r="Z518" s="12">
        <f t="array" aca="1" ref="Z518:Z519" ca="1">(MMULT(MINVERSE('Useful matrices &amp; checks'!$G518:$H519),MMULT('SS Taylor expansion'!G$7:H$8,MMULT(MINVERSE('Useful matrices &amp; checks'!$G518:$H519),'SS Taylor expansion'!G$4:G$5)))-MMULT(MINVERSE('Useful matrices &amp; checks'!$G518:$H519),MMULT('SS Taylor expansion'!G$7:H$8,MMULT(MINVERSE('Useful matrices &amp; checks'!$G518:$H519),MMULT('SS Taylor expansion'!G$7:H$8,MMULT(MINVERSE('Useful matrices &amp; checks'!$G518:$H519),'Useful matrices &amp; checks'!$L518:$L519))))))</f>
        <v>-1.9748933227018397</v>
      </c>
      <c r="AA518" s="12">
        <f t="array" aca="1" ref="AA518:AA519" ca="1">(MMULT(MINVERSE('Useful matrices &amp; checks'!$G518:$H519),MMULT('SS Taylor expansion'!I$7:J$8,MMULT(MINVERSE('Useful matrices &amp; checks'!$G518:$H519),'SS Taylor expansion'!I$4:I$5)))-MMULT(MINVERSE('Useful matrices &amp; checks'!$G518:$H519),MMULT('SS Taylor expansion'!I$7:J$8,MMULT(MINVERSE('Useful matrices &amp; checks'!$G518:$H519),MMULT('SS Taylor expansion'!I$7:J$8,MMULT(MINVERSE('Useful matrices &amp; checks'!$G518:$H519),'Useful matrices &amp; checks'!$L518:$L519))))))</f>
        <v>1.316224045209168</v>
      </c>
      <c r="AB518" s="12">
        <f t="array" aca="1" ref="AB518:AB519" ca="1">(MMULT(MINVERSE('Useful matrices &amp; checks'!$G518:$H519),MMULT('SS Taylor expansion'!K$7:L$8,MMULT(MINVERSE('Useful matrices &amp; checks'!$G518:$H519),'SS Taylor expansion'!K$4:K$5)))-MMULT(MINVERSE('Useful matrices &amp; checks'!$G518:$H519),MMULT('SS Taylor expansion'!K$7:L$8,MMULT(MINVERSE('Useful matrices &amp; checks'!$G518:$H519),MMULT('SS Taylor expansion'!K$7:L$8,MMULT(MINVERSE('Useful matrices &amp; checks'!$G518:$H519),'Useful matrices &amp; checks'!$L518:$L519))))))</f>
        <v>-133.84219299593673</v>
      </c>
      <c r="AC518" s="12">
        <f t="array" aca="1" ref="AC518:AC519" ca="1">(MMULT(MINVERSE('Useful matrices &amp; checks'!$G518:$H519),MMULT('SS Taylor expansion'!M$7:N$8,MMULT(MINVERSE('Useful matrices &amp; checks'!$G518:$H519),'SS Taylor expansion'!M$4:M$5)))-MMULT(MINVERSE('Useful matrices &amp; checks'!$G518:$H519),MMULT('SS Taylor expansion'!M$7:N$8,MMULT(MINVERSE('Useful matrices &amp; checks'!$G518:$H519),MMULT('SS Taylor expansion'!M$7:N$8,MMULT(MINVERSE('Useful matrices &amp; checks'!$G518:$H519),'Useful matrices &amp; checks'!$L518:$L519))))))</f>
        <v>-36.918923740273996</v>
      </c>
      <c r="AD518" s="12"/>
      <c r="AE518" s="12">
        <f t="array" aca="1" ref="AE518:AE519" ca="1">Q516:Q517*(INDEX('Flow probs &amp; rates'!AE$6:AE$5999-'Flow probs &amp; rates'!AE$5:AE$5999,'Useful matrices &amp; checks'!$A516))+X516:X517*(INDEX('Flow probs &amp; rates'!AE$6:AE$5999-'Flow probs &amp; rates'!AE$5:AE$5999,'Useful matrices &amp; checks'!$A516))^2</f>
        <v>9.5356920015591835E-4</v>
      </c>
      <c r="AF518" s="12">
        <f t="array" aca="1" ref="AF518:AF519" ca="1">R516:R517*(INDEX('Flow probs &amp; rates'!AF$6:AF$5999-'Flow probs &amp; rates'!AF$5:AF$5999,'Useful matrices &amp; checks'!$A516))+Y516:Y517*(INDEX('Flow probs &amp; rates'!AF$6:AF$5999-'Flow probs &amp; rates'!AF$5:AF$5999,'Useful matrices &amp; checks'!$A516))^2</f>
        <v>1.1980204021440774E-2</v>
      </c>
      <c r="AG518" s="12">
        <f t="array" aca="1" ref="AG518:AG519" ca="1">S516:S517*(INDEX('Flow probs &amp; rates'!AG$6:AG$5999-'Flow probs &amp; rates'!AG$5:AG$5999,'Useful matrices &amp; checks'!$A516))+Z516:Z517*(INDEX('Flow probs &amp; rates'!AG$6:AG$5999-'Flow probs &amp; rates'!AG$5:AG$5999,'Useful matrices &amp; checks'!$A516))^2</f>
        <v>3.5266472154806775E-3</v>
      </c>
      <c r="AH518" s="12">
        <f t="array" aca="1" ref="AH518:AH519" ca="1">T516:T517*(INDEX('Flow probs &amp; rates'!AI$6:AI$5999-'Flow probs &amp; rates'!AI$5:AI$5999,'Useful matrices &amp; checks'!$A516))+AA516:AA517*(INDEX('Flow probs &amp; rates'!AI$6:AI$5999-'Flow probs &amp; rates'!AI$5:AI$5999,'Useful matrices &amp; checks'!$A516))^2</f>
        <v>1.0102769758874029E-2</v>
      </c>
      <c r="AI518" s="12">
        <f t="array" aca="1" ref="AI518:AI519" ca="1">U516:U517*(INDEX('Flow probs &amp; rates'!AJ$6:AJ$5999-'Flow probs &amp; rates'!AJ$5:AJ$5999,'Useful matrices &amp; checks'!$A516))+AB516:AB517*(INDEX('Flow probs &amp; rates'!AJ$6:AJ$5999-'Flow probs &amp; rates'!AJ$5:AJ$5999,'Useful matrices &amp; checks'!$A516))^2</f>
        <v>4.2979950575311411E-3</v>
      </c>
      <c r="AJ518" s="12">
        <f t="array" aca="1" ref="AJ518:AJ519" ca="1">V516:V517*(INDEX('Flow probs &amp; rates'!AK$6:AK$5999-'Flow probs &amp; rates'!AK$5:AK$5999,'Useful matrices &amp; checks'!$A516))+AC516:AC517*(INDEX('Flow probs &amp; rates'!AK$6:AK$5999-'Flow probs &amp; rates'!AK$5:AK$5999,'Useful matrices &amp; checks'!$A516))^2</f>
        <v>1.8820891618656079E-3</v>
      </c>
      <c r="AK518" s="12"/>
      <c r="AL518" s="12"/>
      <c r="AM518" s="12">
        <f ca="1">'Useful matrices &amp; checks'!AO518</f>
        <v>3.265522363095863E-2</v>
      </c>
      <c r="AN518" s="12">
        <f t="shared" ca="1" si="16"/>
        <v>3.2743274415348154E-2</v>
      </c>
      <c r="AO518" s="12">
        <f t="shared" ca="1" si="17"/>
        <v>-8.8050784389524794E-5</v>
      </c>
    </row>
    <row r="519" spans="1:41" x14ac:dyDescent="0.35">
      <c r="Q519" s="12">
        <f ca="1"/>
        <v>1.9139527986870459</v>
      </c>
      <c r="R519" s="12">
        <f ca="1"/>
        <v>0.41426613345751095</v>
      </c>
      <c r="S519" s="12">
        <f ca="1"/>
        <v>-0.17918582268340427</v>
      </c>
      <c r="T519" s="12">
        <f ca="1"/>
        <v>-0.1404018892528732</v>
      </c>
      <c r="U519" s="12">
        <f ca="1"/>
        <v>-0.2259954417386198</v>
      </c>
      <c r="V519" s="12">
        <f ca="1"/>
        <v>0.81812709996200494</v>
      </c>
      <c r="W519" s="12"/>
      <c r="X519" s="12">
        <f ca="1"/>
        <v>-21.094596355270831</v>
      </c>
      <c r="Y519" s="12">
        <f ca="1"/>
        <v>-8.449442900663243</v>
      </c>
      <c r="Z519" s="12">
        <f ca="1"/>
        <v>0.5621527224775843</v>
      </c>
      <c r="AA519" s="12">
        <f ca="1"/>
        <v>0.34513812207498368</v>
      </c>
      <c r="AB519" s="12">
        <f ca="1"/>
        <v>4.4559804869598896</v>
      </c>
      <c r="AC519" s="12">
        <f ca="1"/>
        <v>-9.6808199600416671</v>
      </c>
      <c r="AD519" s="12"/>
      <c r="AE519" s="12">
        <f ca="1"/>
        <v>-2.4707495553559028E-4</v>
      </c>
      <c r="AF519" s="12">
        <f ca="1"/>
        <v>-3.6103894200121986E-4</v>
      </c>
      <c r="AG519" s="12">
        <f ca="1"/>
        <v>-9.1377343543827506E-4</v>
      </c>
      <c r="AH519" s="12">
        <f ca="1"/>
        <v>2.7655043623349275E-3</v>
      </c>
      <c r="AI519" s="12">
        <f ca="1"/>
        <v>-1.2952563959014264E-4</v>
      </c>
      <c r="AJ519" s="12">
        <f ca="1"/>
        <v>5.1519790232482977E-4</v>
      </c>
      <c r="AK519" s="12"/>
      <c r="AL519" s="12"/>
      <c r="AM519" s="12">
        <f ca="1">'Useful matrices &amp; checks'!AO519</f>
        <v>1.473289316155757E-3</v>
      </c>
      <c r="AN519" s="12">
        <f t="shared" ca="1" si="16"/>
        <v>1.6292892920945295E-3</v>
      </c>
      <c r="AO519" s="12">
        <f t="shared" ca="1" si="17"/>
        <v>-1.5599997593877249E-4</v>
      </c>
    </row>
    <row r="520" spans="1:41" x14ac:dyDescent="0.35">
      <c r="A520">
        <v>259</v>
      </c>
      <c r="P520" s="56" t="str">
        <f>INDEX('Flow probs &amp; rates'!$A$5:$A$5999,$A520)</f>
        <v>2011,11</v>
      </c>
      <c r="Q520" s="12">
        <f t="array" aca="1" ref="Q520:Q521" ca="1">-1*(MMULT(MINVERSE('Useful matrices &amp; checks'!$G520:$H521),'SS Taylor expansion'!C$4:C$5)-MMULT(MINVERSE('Useful matrices &amp; checks'!$G520:$H521),MMULT('SS Taylor expansion'!C$7:D$8,MMULT(MINVERSE('Useful matrices &amp; checks'!$G520:$H521),'Useful matrices &amp; checks'!$L520:$L521))))</f>
        <v>-6.4391223315970816</v>
      </c>
      <c r="R520" s="12">
        <f t="array" aca="1" ref="R520:R521" ca="1">-1*(MMULT(MINVERSE('Useful matrices &amp; checks'!$G520:$H521),'SS Taylor expansion'!E$4:E$5)-MMULT(MINVERSE('Useful matrices &amp; checks'!$G520:$H521),MMULT('SS Taylor expansion'!E$7:F$8,MMULT(MINVERSE('Useful matrices &amp; checks'!$G520:$H521),'Useful matrices &amp; checks'!$L520:$L521))))</f>
        <v>-11.887918335648116</v>
      </c>
      <c r="S520" s="12">
        <f t="array" aca="1" ref="S520:S521" ca="1">-1*(MMULT(MINVERSE('Useful matrices &amp; checks'!$G520:$H521),'SS Taylor expansion'!G$4:G$5)-MMULT(MINVERSE('Useful matrices &amp; checks'!$G520:$H521),MMULT('SS Taylor expansion'!G$7:H$8,MMULT(MINVERSE('Useful matrices &amp; checks'!$G520:$H521),'Useful matrices &amp; checks'!$L520:$L521))))</f>
        <v>0.63303948960701972</v>
      </c>
      <c r="T520" s="12">
        <f t="array" aca="1" ref="T520:T521" ca="1">-1*(MMULT(MINVERSE('Useful matrices &amp; checks'!$G520:$H521),'SS Taylor expansion'!I$4:I$5)-MMULT(MINVERSE('Useful matrices &amp; checks'!$G520:$H521),MMULT('SS Taylor expansion'!I$7:J$8,MMULT(MINVERSE('Useful matrices &amp; checks'!$G520:$H521),'Useful matrices &amp; checks'!$L520:$L521))))</f>
        <v>-0.53567906676525445</v>
      </c>
      <c r="U520" s="12">
        <f t="array" aca="1" ref="U520:U521" ca="1">-1*(MMULT(MINVERSE('Useful matrices &amp; checks'!$G520:$H521),'SS Taylor expansion'!K$4:K$5)-MMULT(MINVERSE('Useful matrices &amp; checks'!$G520:$H521),MMULT('SS Taylor expansion'!K$7:L$8,MMULT(MINVERSE('Useful matrices &amp; checks'!$G520:$H521),'Useful matrices &amp; checks'!$L520:$L521))))</f>
        <v>6.8082174281525436</v>
      </c>
      <c r="V520" s="12">
        <f t="array" aca="1" ref="V520:V521" ca="1">-1*(MMULT(MINVERSE('Useful matrices &amp; checks'!$G520:$H521),'SS Taylor expansion'!M$4:M$5)-MMULT(MINVERSE('Useful matrices &amp; checks'!$G520:$H521),MMULT('SS Taylor expansion'!M$7:N$8,MMULT(MINVERSE('Useful matrices &amp; checks'!$G520:$H521),'Useful matrices &amp; checks'!$L520:$L521))))</f>
        <v>3.1205284953873909</v>
      </c>
      <c r="W520" s="12"/>
      <c r="X520" s="12">
        <f t="array" aca="1" ref="X520:X521" ca="1">(MMULT(MINVERSE('Useful matrices &amp; checks'!$G520:$H521),MMULT('SS Taylor expansion'!C$7:D$8,MMULT(MINVERSE('Useful matrices &amp; checks'!$G520:$H521),'SS Taylor expansion'!C$4:C$5)))-MMULT(MINVERSE('Useful matrices &amp; checks'!$G520:$H521),MMULT('SS Taylor expansion'!C$7:D$8,MMULT(MINVERSE('Useful matrices &amp; checks'!$G520:$H521),MMULT('SS Taylor expansion'!C$7:D$8,MMULT(MINVERSE('Useful matrices &amp; checks'!$G520:$H521),'Useful matrices &amp; checks'!$L520:$L521))))))</f>
        <v>69.28399527453513</v>
      </c>
      <c r="Y520" s="12">
        <f t="array" aca="1" ref="Y520:Y521" ca="1">(MMULT(MINVERSE('Useful matrices &amp; checks'!$G520:$H521),MMULT('SS Taylor expansion'!E$7:F$8,MMULT(MINVERSE('Useful matrices &amp; checks'!$G520:$H521),'SS Taylor expansion'!E$4:E$5)))-MMULT(MINVERSE('Useful matrices &amp; checks'!$G520:$H521),MMULT('SS Taylor expansion'!E$7:F$8,MMULT(MINVERSE('Useful matrices &amp; checks'!$G520:$H521),MMULT('SS Taylor expansion'!E$7:F$8,MMULT(MINVERSE('Useful matrices &amp; checks'!$G520:$H521),'Useful matrices &amp; checks'!$L520:$L521))))))</f>
        <v>236.15176590776252</v>
      </c>
      <c r="Z520" s="12">
        <f t="array" aca="1" ref="Z520:Z521" ca="1">(MMULT(MINVERSE('Useful matrices &amp; checks'!$G520:$H521),MMULT('SS Taylor expansion'!G$7:H$8,MMULT(MINVERSE('Useful matrices &amp; checks'!$G520:$H521),'SS Taylor expansion'!G$4:G$5)))-MMULT(MINVERSE('Useful matrices &amp; checks'!$G520:$H521),MMULT('SS Taylor expansion'!G$7:H$8,MMULT(MINVERSE('Useful matrices &amp; checks'!$G520:$H521),MMULT('SS Taylor expansion'!G$7:H$8,MMULT(MINVERSE('Useful matrices &amp; checks'!$G520:$H521),'Useful matrices &amp; checks'!$L520:$L521))))))</f>
        <v>-1.9609891334751006</v>
      </c>
      <c r="AA520" s="12">
        <f t="array" aca="1" ref="AA520:AA521" ca="1">(MMULT(MINVERSE('Useful matrices &amp; checks'!$G520:$H521),MMULT('SS Taylor expansion'!I$7:J$8,MMULT(MINVERSE('Useful matrices &amp; checks'!$G520:$H521),'SS Taylor expansion'!I$4:I$5)))-MMULT(MINVERSE('Useful matrices &amp; checks'!$G520:$H521),MMULT('SS Taylor expansion'!I$7:J$8,MMULT(MINVERSE('Useful matrices &amp; checks'!$G520:$H521),MMULT('SS Taylor expansion'!I$7:J$8,MMULT(MINVERSE('Useful matrices &amp; checks'!$G520:$H521),'Useful matrices &amp; checks'!$L520:$L521))))))</f>
        <v>1.361123436662067</v>
      </c>
      <c r="AB520" s="12">
        <f t="array" aca="1" ref="AB520:AB521" ca="1">(MMULT(MINVERSE('Useful matrices &amp; checks'!$G520:$H521),MMULT('SS Taylor expansion'!K$7:L$8,MMULT(MINVERSE('Useful matrices &amp; checks'!$G520:$H521),'SS Taylor expansion'!K$4:K$5)))-MMULT(MINVERSE('Useful matrices &amp; checks'!$G520:$H521),MMULT('SS Taylor expansion'!K$7:L$8,MMULT(MINVERSE('Useful matrices &amp; checks'!$G520:$H521),MMULT('SS Taylor expansion'!K$7:L$8,MMULT(MINVERSE('Useful matrices &amp; checks'!$G520:$H521),'Useful matrices &amp; checks'!$L520:$L521))))))</f>
        <v>-131.4533973770931</v>
      </c>
      <c r="AC520" s="12">
        <f t="array" aca="1" ref="AC520:AC521" ca="1">(MMULT(MINVERSE('Useful matrices &amp; checks'!$G520:$H521),MMULT('SS Taylor expansion'!M$7:N$8,MMULT(MINVERSE('Useful matrices &amp; checks'!$G520:$H521),'SS Taylor expansion'!M$4:M$5)))-MMULT(MINVERSE('Useful matrices &amp; checks'!$G520:$H521),MMULT('SS Taylor expansion'!M$7:N$8,MMULT(MINVERSE('Useful matrices &amp; checks'!$G520:$H521),MMULT('SS Taylor expansion'!M$7:N$8,MMULT(MINVERSE('Useful matrices &amp; checks'!$G520:$H521),'Useful matrices &amp; checks'!$L520:$L521))))))</f>
        <v>-36.341470027691102</v>
      </c>
      <c r="AD520" s="12"/>
      <c r="AE520" s="12">
        <f t="array" aca="1" ref="AE520:AE521" ca="1">Q518:Q519*(INDEX('Flow probs &amp; rates'!AE$6:AE$5999-'Flow probs &amp; rates'!AE$5:AE$5999,'Useful matrices &amp; checks'!$A518))+X518:X519*(INDEX('Flow probs &amp; rates'!AE$6:AE$5999-'Flow probs &amp; rates'!AE$5:AE$5999,'Useful matrices &amp; checks'!$A518))^2</f>
        <v>-7.2064382698653444E-3</v>
      </c>
      <c r="AF520" s="12">
        <f t="array" aca="1" ref="AF520:AF521" ca="1">R518:R519*(INDEX('Flow probs &amp; rates'!AF$6:AF$5999-'Flow probs &amp; rates'!AF$5:AF$5999,'Useful matrices &amp; checks'!$A518))+Y518:Y519*(INDEX('Flow probs &amp; rates'!AF$6:AF$5999-'Flow probs &amp; rates'!AF$5:AF$5999,'Useful matrices &amp; checks'!$A518))^2</f>
        <v>-6.0225919704938674E-3</v>
      </c>
      <c r="AG520" s="12">
        <f t="array" aca="1" ref="AG520:AG521" ca="1">S518:S519*(INDEX('Flow probs &amp; rates'!AG$6:AG$5999-'Flow probs &amp; rates'!AG$5:AG$5999,'Useful matrices &amp; checks'!$A518))+Z518:Z519*(INDEX('Flow probs &amp; rates'!AG$6:AG$5999-'Flow probs &amp; rates'!AG$5:AG$5999,'Useful matrices &amp; checks'!$A518))^2</f>
        <v>-8.3673821190290046E-4</v>
      </c>
      <c r="AH520" s="12">
        <f t="array" aca="1" ref="AH520:AH521" ca="1">T518:T519*(INDEX('Flow probs &amp; rates'!AI$6:AI$5999-'Flow probs &amp; rates'!AI$5:AI$5999,'Useful matrices &amp; checks'!$A518))+AA518:AA519*(INDEX('Flow probs &amp; rates'!AI$6:AI$5999-'Flow probs &amp; rates'!AI$5:AI$5999,'Useful matrices &amp; checks'!$A518))^2</f>
        <v>5.908206175088567E-4</v>
      </c>
      <c r="AI520" s="12">
        <f t="array" aca="1" ref="AI520:AI521" ca="1">U518:U519*(INDEX('Flow probs &amp; rates'!AJ$6:AJ$5999-'Flow probs &amp; rates'!AJ$5:AJ$5999,'Useful matrices &amp; checks'!$A518))+AB518:AB519*(INDEX('Flow probs &amp; rates'!AJ$6:AJ$5999-'Flow probs &amp; rates'!AJ$5:AJ$5999,'Useful matrices &amp; checks'!$A518))^2</f>
        <v>4.4664221533718849E-3</v>
      </c>
      <c r="AJ520" s="12">
        <f t="array" aca="1" ref="AJ520:AJ521" ca="1">V518:V519*(INDEX('Flow probs &amp; rates'!AK$6:AK$5999-'Flow probs &amp; rates'!AK$5:AK$5999,'Useful matrices &amp; checks'!$A518))+AC518:AC519*(INDEX('Flow probs &amp; rates'!AK$6:AK$5999-'Flow probs &amp; rates'!AK$5:AK$5999,'Useful matrices &amp; checks'!$A518))^2</f>
        <v>-2.8650277440845241E-3</v>
      </c>
      <c r="AK520" s="12"/>
      <c r="AL520" s="12"/>
      <c r="AM520" s="12">
        <f ca="1">'Useful matrices &amp; checks'!AO520</f>
        <v>-1.1631492959793599E-2</v>
      </c>
      <c r="AN520" s="12">
        <f t="shared" ca="1" si="16"/>
        <v>-1.1873553425465892E-2</v>
      </c>
      <c r="AO520" s="12">
        <f t="shared" ca="1" si="17"/>
        <v>2.4206046567229293E-4</v>
      </c>
    </row>
    <row r="521" spans="1:41" x14ac:dyDescent="0.35">
      <c r="P521" s="56"/>
      <c r="Q521" s="12">
        <f ca="1"/>
        <v>1.8538082607115394</v>
      </c>
      <c r="R521" s="12">
        <f ca="1"/>
        <v>0.3332142863702573</v>
      </c>
      <c r="S521" s="12">
        <f ca="1"/>
        <v>-0.1822505886293731</v>
      </c>
      <c r="T521" s="12">
        <f ca="1"/>
        <v>-0.14949180708883411</v>
      </c>
      <c r="U521" s="12">
        <f ca="1"/>
        <v>-0.19083200672506279</v>
      </c>
      <c r="V521" s="12">
        <f ca="1"/>
        <v>0.87084501297507022</v>
      </c>
      <c r="W521" s="12"/>
      <c r="X521" s="12">
        <f ca="1"/>
        <v>-19.946700211731489</v>
      </c>
      <c r="Y521" s="12">
        <f ca="1"/>
        <v>-6.619253256145547</v>
      </c>
      <c r="Z521" s="12">
        <f ca="1"/>
        <v>0.56456418555105314</v>
      </c>
      <c r="AA521" s="12">
        <f ca="1"/>
        <v>0.37984833614329816</v>
      </c>
      <c r="AB521" s="12">
        <f ca="1"/>
        <v>3.6845937834721738</v>
      </c>
      <c r="AC521" s="12">
        <f ca="1"/>
        <v>-10.141803859371244</v>
      </c>
      <c r="AD521" s="12"/>
      <c r="AE521" s="12">
        <f ca="1"/>
        <v>2.0513102384837399E-3</v>
      </c>
      <c r="AF521" s="12">
        <f ca="1"/>
        <v>2.0050891053658026E-4</v>
      </c>
      <c r="AG521" s="12">
        <f ca="1"/>
        <v>2.3817725160907652E-4</v>
      </c>
      <c r="AH521" s="12">
        <f ca="1"/>
        <v>1.549240185608248E-4</v>
      </c>
      <c r="AI521" s="12">
        <f ca="1"/>
        <v>-1.4869967023444313E-4</v>
      </c>
      <c r="AJ521" s="12">
        <f ca="1"/>
        <v>-7.5126290154418158E-4</v>
      </c>
      <c r="AK521" s="12"/>
      <c r="AL521" s="12"/>
      <c r="AM521" s="12">
        <f ca="1">'Useful matrices &amp; checks'!AO521</f>
        <v>1.7181153736226529E-3</v>
      </c>
      <c r="AN521" s="12">
        <f t="shared" ca="1" si="16"/>
        <v>1.7449578474115967E-3</v>
      </c>
      <c r="AO521" s="12">
        <f t="shared" ca="1" si="17"/>
        <v>-2.6842473788943853E-5</v>
      </c>
    </row>
    <row r="522" spans="1:41" x14ac:dyDescent="0.35">
      <c r="A522">
        <v>260</v>
      </c>
      <c r="P522" s="56" t="str">
        <f>INDEX('Flow probs &amp; rates'!$A$5:$A$5999,$A522)</f>
        <v>2011,12</v>
      </c>
      <c r="Q522" s="12">
        <f t="array" aca="1" ref="Q522:Q523" ca="1">-1*(MMULT(MINVERSE('Useful matrices &amp; checks'!$G522:$H523),'SS Taylor expansion'!C$4:C$5)-MMULT(MINVERSE('Useful matrices &amp; checks'!$G522:$H523),MMULT('SS Taylor expansion'!C$7:D$8,MMULT(MINVERSE('Useful matrices &amp; checks'!$G522:$H523),'Useful matrices &amp; checks'!$L522:$L523))))</f>
        <v>-6.1292433667206883</v>
      </c>
      <c r="R522" s="12">
        <f t="array" aca="1" ref="R522:R523" ca="1">-1*(MMULT(MINVERSE('Useful matrices &amp; checks'!$G522:$H523),'SS Taylor expansion'!E$4:E$5)-MMULT(MINVERSE('Useful matrices &amp; checks'!$G522:$H523),MMULT('SS Taylor expansion'!E$7:F$8,MMULT(MINVERSE('Useful matrices &amp; checks'!$G522:$H523),'Useful matrices &amp; checks'!$L522:$L523))))</f>
        <v>-11.748948992672736</v>
      </c>
      <c r="S522" s="12">
        <f t="array" aca="1" ref="S522:S523" ca="1">-1*(MMULT(MINVERSE('Useful matrices &amp; checks'!$G522:$H523),'SS Taylor expansion'!G$4:G$5)-MMULT(MINVERSE('Useful matrices &amp; checks'!$G522:$H523),MMULT('SS Taylor expansion'!G$7:H$8,MMULT(MINVERSE('Useful matrices &amp; checks'!$G522:$H523),'Useful matrices &amp; checks'!$L522:$L523))))</f>
        <v>0.56865977504568965</v>
      </c>
      <c r="T522" s="12">
        <f t="array" aca="1" ref="T522:T523" ca="1">-1*(MMULT(MINVERSE('Useful matrices &amp; checks'!$G522:$H523),'SS Taylor expansion'!I$4:I$5)-MMULT(MINVERSE('Useful matrices &amp; checks'!$G522:$H523),MMULT('SS Taylor expansion'!I$7:J$8,MMULT(MINVERSE('Useful matrices &amp; checks'!$G522:$H523),'Useful matrices &amp; checks'!$L522:$L523))))</f>
        <v>-0.52138581320302091</v>
      </c>
      <c r="U522" s="12">
        <f t="array" aca="1" ref="U522:U523" ca="1">-1*(MMULT(MINVERSE('Useful matrices &amp; checks'!$G522:$H523),'SS Taylor expansion'!K$4:K$5)-MMULT(MINVERSE('Useful matrices &amp; checks'!$G522:$H523),MMULT('SS Taylor expansion'!K$7:L$8,MMULT(MINVERSE('Useful matrices &amp; checks'!$G522:$H523),'Useful matrices &amp; checks'!$L522:$L523))))</f>
        <v>7.5914196462708947</v>
      </c>
      <c r="V522" s="12">
        <f t="array" aca="1" ref="V522:V523" ca="1">-1*(MMULT(MINVERSE('Useful matrices &amp; checks'!$G522:$H523),'SS Taylor expansion'!M$4:M$5)-MMULT(MINVERSE('Useful matrices &amp; checks'!$G522:$H523),MMULT('SS Taylor expansion'!M$7:N$8,MMULT(MINVERSE('Useful matrices &amp; checks'!$G522:$H523),'Useful matrices &amp; checks'!$L522:$L523))))</f>
        <v>3.6310944682556228</v>
      </c>
      <c r="W522" s="12"/>
      <c r="X522" s="12">
        <f t="array" aca="1" ref="X522:X523" ca="1">(MMULT(MINVERSE('Useful matrices &amp; checks'!$G522:$H523),MMULT('SS Taylor expansion'!C$7:D$8,MMULT(MINVERSE('Useful matrices &amp; checks'!$G522:$H523),'SS Taylor expansion'!C$4:C$5)))-MMULT(MINVERSE('Useful matrices &amp; checks'!$G522:$H523),MMULT('SS Taylor expansion'!C$7:D$8,MMULT(MINVERSE('Useful matrices &amp; checks'!$G522:$H523),MMULT('SS Taylor expansion'!C$7:D$8,MMULT(MINVERSE('Useful matrices &amp; checks'!$G522:$H523),'Useful matrices &amp; checks'!$L522:$L523))))))</f>
        <v>65.326875230016256</v>
      </c>
      <c r="Y522" s="12">
        <f t="array" aca="1" ref="Y522:Y523" ca="1">(MMULT(MINVERSE('Useful matrices &amp; checks'!$G522:$H523),MMULT('SS Taylor expansion'!E$7:F$8,MMULT(MINVERSE('Useful matrices &amp; checks'!$G522:$H523),'SS Taylor expansion'!E$4:E$5)))-MMULT(MINVERSE('Useful matrices &amp; checks'!$G522:$H523),MMULT('SS Taylor expansion'!E$7:F$8,MMULT(MINVERSE('Useful matrices &amp; checks'!$G522:$H523),MMULT('SS Taylor expansion'!E$7:F$8,MMULT(MINVERSE('Useful matrices &amp; checks'!$G522:$H523),'Useful matrices &amp; checks'!$L522:$L523))))))</f>
        <v>240.03589465445816</v>
      </c>
      <c r="Z522" s="12">
        <f t="array" aca="1" ref="Z522:Z523" ca="1">(MMULT(MINVERSE('Useful matrices &amp; checks'!$G522:$H523),MMULT('SS Taylor expansion'!G$7:H$8,MMULT(MINVERSE('Useful matrices &amp; checks'!$G522:$H523),'SS Taylor expansion'!G$4:G$5)))-MMULT(MINVERSE('Useful matrices &amp; checks'!$G522:$H523),MMULT('SS Taylor expansion'!G$7:H$8,MMULT(MINVERSE('Useful matrices &amp; checks'!$G522:$H523),MMULT('SS Taylor expansion'!G$7:H$8,MMULT(MINVERSE('Useful matrices &amp; checks'!$G522:$H523),'Useful matrices &amp; checks'!$L522:$L523))))))</f>
        <v>-1.7058877592584358</v>
      </c>
      <c r="AA522" s="12">
        <f t="array" aca="1" ref="AA522:AA523" ca="1">(MMULT(MINVERSE('Useful matrices &amp; checks'!$G522:$H523),MMULT('SS Taylor expansion'!I$7:J$8,MMULT(MINVERSE('Useful matrices &amp; checks'!$G522:$H523),'SS Taylor expansion'!I$4:I$5)))-MMULT(MINVERSE('Useful matrices &amp; checks'!$G522:$H523),MMULT('SS Taylor expansion'!I$7:J$8,MMULT(MINVERSE('Useful matrices &amp; checks'!$G522:$H523),MMULT('SS Taylor expansion'!I$7:J$8,MMULT(MINVERSE('Useful matrices &amp; checks'!$G522:$H523),'Useful matrices &amp; checks'!$L522:$L523))))))</f>
        <v>1.3000341983127812</v>
      </c>
      <c r="AB522" s="12">
        <f t="array" aca="1" ref="AB522:AB523" ca="1">(MMULT(MINVERSE('Useful matrices &amp; checks'!$G522:$H523),MMULT('SS Taylor expansion'!K$7:L$8,MMULT(MINVERSE('Useful matrices &amp; checks'!$G522:$H523),'SS Taylor expansion'!K$4:K$5)))-MMULT(MINVERSE('Useful matrices &amp; checks'!$G522:$H523),MMULT('SS Taylor expansion'!K$7:L$8,MMULT(MINVERSE('Useful matrices &amp; checks'!$G522:$H523),MMULT('SS Taylor expansion'!K$7:L$8,MMULT(MINVERSE('Useful matrices &amp; checks'!$G522:$H523),'Useful matrices &amp; checks'!$L522:$L523))))))</f>
        <v>-151.25141454593586</v>
      </c>
      <c r="AC522" s="12">
        <f t="array" aca="1" ref="AC522:AC523" ca="1">(MMULT(MINVERSE('Useful matrices &amp; checks'!$G522:$H523),MMULT('SS Taylor expansion'!M$7:N$8,MMULT(MINVERSE('Useful matrices &amp; checks'!$G522:$H523),'SS Taylor expansion'!M$4:M$5)))-MMULT(MINVERSE('Useful matrices &amp; checks'!$G522:$H523),MMULT('SS Taylor expansion'!M$7:N$8,MMULT(MINVERSE('Useful matrices &amp; checks'!$G522:$H523),MMULT('SS Taylor expansion'!M$7:N$8,MMULT(MINVERSE('Useful matrices &amp; checks'!$G522:$H523),'Useful matrices &amp; checks'!$L522:$L523))))))</f>
        <v>-44.537576434193284</v>
      </c>
      <c r="AD522" s="12"/>
      <c r="AE522" s="12">
        <f t="array" aca="1" ref="AE522:AE523" ca="1">Q520:Q521*(INDEX('Flow probs &amp; rates'!AE$6:AE$5999-'Flow probs &amp; rates'!AE$5:AE$5999,'Useful matrices &amp; checks'!$A520))+X520:X521*(INDEX('Flow probs &amp; rates'!AE$6:AE$5999-'Flow probs &amp; rates'!AE$5:AE$5999,'Useful matrices &amp; checks'!$A520))^2</f>
        <v>8.9021457090009259E-3</v>
      </c>
      <c r="AF522" s="12">
        <f t="array" aca="1" ref="AF522:AF523" ca="1">R520:R521*(INDEX('Flow probs &amp; rates'!AF$6:AF$5999-'Flow probs &amp; rates'!AF$5:AF$5999,'Useful matrices &amp; checks'!$A520))+Y520:Y521*(INDEX('Flow probs &amp; rates'!AF$6:AF$5999-'Flow probs &amp; rates'!AF$5:AF$5999,'Useful matrices &amp; checks'!$A520))^2</f>
        <v>-1.8803170306116439E-2</v>
      </c>
      <c r="AG522" s="12">
        <f t="array" aca="1" ref="AG522:AG523" ca="1">S520:S521*(INDEX('Flow probs &amp; rates'!AG$6:AG$5999-'Flow probs &amp; rates'!AG$5:AG$5999,'Useful matrices &amp; checks'!$A520))+Z520:Z521*(INDEX('Flow probs &amp; rates'!AG$6:AG$5999-'Flow probs &amp; rates'!AG$5:AG$5999,'Useful matrices &amp; checks'!$A520))^2</f>
        <v>5.8481585692912166E-3</v>
      </c>
      <c r="AH522" s="12">
        <f t="array" aca="1" ref="AH522:AH523" ca="1">T520:T521*(INDEX('Flow probs &amp; rates'!AI$6:AI$5999-'Flow probs &amp; rates'!AI$5:AI$5999,'Useful matrices &amp; checks'!$A520))+AA520:AA521*(INDEX('Flow probs &amp; rates'!AI$6:AI$5999-'Flow probs &amp; rates'!AI$5:AI$5999,'Useful matrices &amp; checks'!$A520))^2</f>
        <v>-3.8252871633723132E-4</v>
      </c>
      <c r="AI522" s="12">
        <f t="array" aca="1" ref="AI522:AI523" ca="1">U520:U521*(INDEX('Flow probs &amp; rates'!AJ$6:AJ$5999-'Flow probs &amp; rates'!AJ$5:AJ$5999,'Useful matrices &amp; checks'!$A520))+AB520:AB521*(INDEX('Flow probs &amp; rates'!AJ$6:AJ$5999-'Flow probs &amp; rates'!AJ$5:AJ$5999,'Useful matrices &amp; checks'!$A520))^2</f>
        <v>-9.8257831630858064E-3</v>
      </c>
      <c r="AJ522" s="12">
        <f t="array" aca="1" ref="AJ522:AJ523" ca="1">V520:V521*(INDEX('Flow probs &amp; rates'!AK$6:AK$5999-'Flow probs &amp; rates'!AK$5:AK$5999,'Useful matrices &amp; checks'!$A520))+AC520:AC521*(INDEX('Flow probs &amp; rates'!AK$6:AK$5999-'Flow probs &amp; rates'!AK$5:AK$5999,'Useful matrices &amp; checks'!$A520))^2</f>
        <v>-7.4550668729398894E-3</v>
      </c>
      <c r="AK522" s="12"/>
      <c r="AL522" s="12"/>
      <c r="AM522" s="12">
        <f ca="1">'Useful matrices &amp; checks'!AO522</f>
        <v>-2.3368242253322347E-2</v>
      </c>
      <c r="AN522" s="12">
        <f t="shared" ca="1" si="16"/>
        <v>-2.1716244780187223E-2</v>
      </c>
      <c r="AO522" s="12">
        <f t="shared" ca="1" si="17"/>
        <v>-1.6519974731351236E-3</v>
      </c>
    </row>
    <row r="523" spans="1:41" x14ac:dyDescent="0.35">
      <c r="Q523" s="12">
        <f ca="1"/>
        <v>1.7251219071966781</v>
      </c>
      <c r="R523" s="12">
        <f ca="1"/>
        <v>0.2912266996087573</v>
      </c>
      <c r="S523" s="12">
        <f ca="1"/>
        <v>-0.16005359503251698</v>
      </c>
      <c r="T523" s="12">
        <f ca="1"/>
        <v>-0.13303412467080741</v>
      </c>
      <c r="U523" s="12">
        <f ca="1"/>
        <v>-0.18817207311967554</v>
      </c>
      <c r="V523" s="12">
        <f ca="1"/>
        <v>0.9264914041558332</v>
      </c>
      <c r="W523" s="12"/>
      <c r="X523" s="12">
        <f ca="1"/>
        <v>-18.386743166359363</v>
      </c>
      <c r="Y523" s="12">
        <f ca="1"/>
        <v>-5.949882107025025</v>
      </c>
      <c r="Z523" s="12">
        <f ca="1"/>
        <v>0.48013501318840485</v>
      </c>
      <c r="AA523" s="12">
        <f ca="1"/>
        <v>0.33171004510495117</v>
      </c>
      <c r="AB523" s="12">
        <f ca="1"/>
        <v>3.749139629156601</v>
      </c>
      <c r="AC523" s="12">
        <f ca="1"/>
        <v>-11.363979122260776</v>
      </c>
      <c r="AD523" s="12"/>
      <c r="AE523" s="12">
        <f ca="1"/>
        <v>-2.5629069310305415E-3</v>
      </c>
      <c r="AF523" s="12">
        <f ca="1"/>
        <v>5.2704643472043281E-4</v>
      </c>
      <c r="AG523" s="12">
        <f ca="1"/>
        <v>-1.6836711755737169E-3</v>
      </c>
      <c r="AH523" s="12">
        <f ca="1"/>
        <v>-1.0675218170077259E-4</v>
      </c>
      <c r="AI523" s="12">
        <f ca="1"/>
        <v>2.7541334254446882E-4</v>
      </c>
      <c r="AJ523" s="12">
        <f ca="1"/>
        <v>-2.0804834236546185E-3</v>
      </c>
      <c r="AK523" s="12"/>
      <c r="AL523" s="12"/>
      <c r="AM523" s="12">
        <f ca="1">'Useful matrices &amp; checks'!AO523</f>
        <v>-5.4794203238311828E-3</v>
      </c>
      <c r="AN523" s="12">
        <f t="shared" ref="AN523:AN586" ca="1" si="18">SUM(AE523:AJ523)</f>
        <v>-5.6313539346947482E-3</v>
      </c>
      <c r="AO523" s="12">
        <f t="shared" ca="1" si="17"/>
        <v>1.5193361086356539E-4</v>
      </c>
    </row>
    <row r="524" spans="1:41" x14ac:dyDescent="0.35">
      <c r="A524">
        <v>261</v>
      </c>
      <c r="P524" s="56" t="str">
        <f>INDEX('Flow probs &amp; rates'!$A$5:$A$5999,$A524)</f>
        <v>2012,1</v>
      </c>
      <c r="Q524" s="12">
        <f t="array" aca="1" ref="Q524:Q525" ca="1">-1*(MMULT(MINVERSE('Useful matrices &amp; checks'!$G524:$H525),'SS Taylor expansion'!C$4:C$5)-MMULT(MINVERSE('Useful matrices &amp; checks'!$G524:$H525),MMULT('SS Taylor expansion'!C$7:D$8,MMULT(MINVERSE('Useful matrices &amp; checks'!$G524:$H525),'Useful matrices &amp; checks'!$L524:$L525))))</f>
        <v>-6.3200322385270251</v>
      </c>
      <c r="R524" s="12">
        <f t="array" aca="1" ref="R524:R525" ca="1">-1*(MMULT(MINVERSE('Useful matrices &amp; checks'!$G524:$H525),'SS Taylor expansion'!E$4:E$5)-MMULT(MINVERSE('Useful matrices &amp; checks'!$G524:$H525),MMULT('SS Taylor expansion'!E$7:F$8,MMULT(MINVERSE('Useful matrices &amp; checks'!$G524:$H525),'Useful matrices &amp; checks'!$L524:$L525))))</f>
        <v>-12.101288386219217</v>
      </c>
      <c r="S524" s="12">
        <f t="array" aca="1" ref="S524:S525" ca="1">-1*(MMULT(MINVERSE('Useful matrices &amp; checks'!$G524:$H525),'SS Taylor expansion'!G$4:G$5)-MMULT(MINVERSE('Useful matrices &amp; checks'!$G524:$H525),MMULT('SS Taylor expansion'!G$7:H$8,MMULT(MINVERSE('Useful matrices &amp; checks'!$G524:$H525),'Useful matrices &amp; checks'!$L524:$L525))))</f>
        <v>0.54537650316901154</v>
      </c>
      <c r="T524" s="12">
        <f t="array" aca="1" ref="T524:T525" ca="1">-1*(MMULT(MINVERSE('Useful matrices &amp; checks'!$G524:$H525),'SS Taylor expansion'!I$4:I$5)-MMULT(MINVERSE('Useful matrices &amp; checks'!$G524:$H525),MMULT('SS Taylor expansion'!I$7:J$8,MMULT(MINVERSE('Useful matrices &amp; checks'!$G524:$H525),'Useful matrices &amp; checks'!$L524:$L525))))</f>
        <v>-0.49888373077153181</v>
      </c>
      <c r="U524" s="12">
        <f t="array" aca="1" ref="U524:U525" ca="1">-1*(MMULT(MINVERSE('Useful matrices &amp; checks'!$G524:$H525),'SS Taylor expansion'!K$4:K$5)-MMULT(MINVERSE('Useful matrices &amp; checks'!$G524:$H525),MMULT('SS Taylor expansion'!K$7:L$8,MMULT(MINVERSE('Useful matrices &amp; checks'!$G524:$H525),'Useful matrices &amp; checks'!$L524:$L525))))</f>
        <v>6.926458702274596</v>
      </c>
      <c r="V524" s="12">
        <f t="array" aca="1" ref="V524:V525" ca="1">-1*(MMULT(MINVERSE('Useful matrices &amp; checks'!$G524:$H525),'SS Taylor expansion'!M$4:M$5)-MMULT(MINVERSE('Useful matrices &amp; checks'!$G524:$H525),MMULT('SS Taylor expansion'!M$7:N$8,MMULT(MINVERSE('Useful matrices &amp; checks'!$G524:$H525),'Useful matrices &amp; checks'!$L524:$L525))))</f>
        <v>3.3090387301125919</v>
      </c>
      <c r="W524" s="12"/>
      <c r="X524" s="12">
        <f t="array" aca="1" ref="X524:X525" ca="1">(MMULT(MINVERSE('Useful matrices &amp; checks'!$G524:$H525),MMULT('SS Taylor expansion'!C$7:D$8,MMULT(MINVERSE('Useful matrices &amp; checks'!$G524:$H525),'SS Taylor expansion'!C$4:C$5)))-MMULT(MINVERSE('Useful matrices &amp; checks'!$G524:$H525),MMULT('SS Taylor expansion'!C$7:D$8,MMULT(MINVERSE('Useful matrices &amp; checks'!$G524:$H525),MMULT('SS Taylor expansion'!C$7:D$8,MMULT(MINVERSE('Useful matrices &amp; checks'!$G524:$H525),'Useful matrices &amp; checks'!$L524:$L525))))))</f>
        <v>66.251815422539607</v>
      </c>
      <c r="Y524" s="12">
        <f t="array" aca="1" ref="Y524:Y525" ca="1">(MMULT(MINVERSE('Useful matrices &amp; checks'!$G524:$H525),MMULT('SS Taylor expansion'!E$7:F$8,MMULT(MINVERSE('Useful matrices &amp; checks'!$G524:$H525),'SS Taylor expansion'!E$4:E$5)))-MMULT(MINVERSE('Useful matrices &amp; checks'!$G524:$H525),MMULT('SS Taylor expansion'!E$7:F$8,MMULT(MINVERSE('Useful matrices &amp; checks'!$G524:$H525),MMULT('SS Taylor expansion'!E$7:F$8,MMULT(MINVERSE('Useful matrices &amp; checks'!$G524:$H525),'Useful matrices &amp; checks'!$L524:$L525))))))</f>
        <v>242.89714909908196</v>
      </c>
      <c r="Z524" s="12">
        <f t="array" aca="1" ref="Z524:Z525" ca="1">(MMULT(MINVERSE('Useful matrices &amp; checks'!$G524:$H525),MMULT('SS Taylor expansion'!G$7:H$8,MMULT(MINVERSE('Useful matrices &amp; checks'!$G524:$H525),'SS Taylor expansion'!G$4:G$5)))-MMULT(MINVERSE('Useful matrices &amp; checks'!$G524:$H525),MMULT('SS Taylor expansion'!G$7:H$8,MMULT(MINVERSE('Useful matrices &amp; checks'!$G524:$H525),MMULT('SS Taylor expansion'!G$7:H$8,MMULT(MINVERSE('Useful matrices &amp; checks'!$G524:$H525),'Useful matrices &amp; checks'!$L524:$L525))))))</f>
        <v>-1.6203788215628121</v>
      </c>
      <c r="AA524" s="12">
        <f t="array" aca="1" ref="AA524:AA525" ca="1">(MMULT(MINVERSE('Useful matrices &amp; checks'!$G524:$H525),MMULT('SS Taylor expansion'!I$7:J$8,MMULT(MINVERSE('Useful matrices &amp; checks'!$G524:$H525),'SS Taylor expansion'!I$4:I$5)))-MMULT(MINVERSE('Useful matrices &amp; checks'!$G524:$H525),MMULT('SS Taylor expansion'!I$7:J$8,MMULT(MINVERSE('Useful matrices &amp; checks'!$G524:$H525),MMULT('SS Taylor expansion'!I$7:J$8,MMULT(MINVERSE('Useful matrices &amp; checks'!$G524:$H525),'Useful matrices &amp; checks'!$L524:$L525))))))</f>
        <v>1.1464127898564387</v>
      </c>
      <c r="AB524" s="12">
        <f t="array" aca="1" ref="AB524:AB525" ca="1">(MMULT(MINVERSE('Useful matrices &amp; checks'!$G524:$H525),MMULT('SS Taylor expansion'!K$7:L$8,MMULT(MINVERSE('Useful matrices &amp; checks'!$G524:$H525),'SS Taylor expansion'!K$4:K$5)))-MMULT(MINVERSE('Useful matrices &amp; checks'!$G524:$H525),MMULT('SS Taylor expansion'!K$7:L$8,MMULT(MINVERSE('Useful matrices &amp; checks'!$G524:$H525),MMULT('SS Taylor expansion'!K$7:L$8,MMULT(MINVERSE('Useful matrices &amp; checks'!$G524:$H525),'Useful matrices &amp; checks'!$L524:$L525))))))</f>
        <v>-134.36528886178309</v>
      </c>
      <c r="AC524" s="12">
        <f t="array" aca="1" ref="AC524:AC525" ca="1">(MMULT(MINVERSE('Useful matrices &amp; checks'!$G524:$H525),MMULT('SS Taylor expansion'!M$7:N$8,MMULT(MINVERSE('Useful matrices &amp; checks'!$G524:$H525),'SS Taylor expansion'!M$4:M$5)))-MMULT(MINVERSE('Useful matrices &amp; checks'!$G524:$H525),MMULT('SS Taylor expansion'!M$7:N$8,MMULT(MINVERSE('Useful matrices &amp; checks'!$G524:$H525),MMULT('SS Taylor expansion'!M$7:N$8,MMULT(MINVERSE('Useful matrices &amp; checks'!$G524:$H525),'Useful matrices &amp; checks'!$L524:$L525))))))</f>
        <v>-39.33498832847647</v>
      </c>
      <c r="AD524" s="12"/>
      <c r="AE524" s="12">
        <f t="array" aca="1" ref="AE524:AE525" ca="1">Q522:Q523*(INDEX('Flow probs &amp; rates'!AE$6:AE$5999-'Flow probs &amp; rates'!AE$5:AE$5999,'Useful matrices &amp; checks'!$A522))+X522:X523*(INDEX('Flow probs &amp; rates'!AE$6:AE$5999-'Flow probs &amp; rates'!AE$5:AE$5999,'Useful matrices &amp; checks'!$A522))^2</f>
        <v>5.4226931962666411E-3</v>
      </c>
      <c r="AF524" s="12">
        <f t="array" aca="1" ref="AF524:AF525" ca="1">R522:R523*(INDEX('Flow probs &amp; rates'!AF$6:AF$5999-'Flow probs &amp; rates'!AF$5:AF$5999,'Useful matrices &amp; checks'!$A522))+Y522:Y523*(INDEX('Flow probs &amp; rates'!AF$6:AF$5999-'Flow probs &amp; rates'!AF$5:AF$5999,'Useful matrices &amp; checks'!$A522))^2</f>
        <v>6.7266233963837524E-3</v>
      </c>
      <c r="AG524" s="12">
        <f t="array" aca="1" ref="AG524:AG525" ca="1">S522:S523*(INDEX('Flow probs &amp; rates'!AG$6:AG$5999-'Flow probs &amp; rates'!AG$5:AG$5999,'Useful matrices &amp; checks'!$A522))+Z522:Z523*(INDEX('Flow probs &amp; rates'!AG$6:AG$5999-'Flow probs &amp; rates'!AG$5:AG$5999,'Useful matrices &amp; checks'!$A522))^2</f>
        <v>4.4741766276549973E-3</v>
      </c>
      <c r="AH524" s="12">
        <f t="array" aca="1" ref="AH524:AH525" ca="1">T522:T523*(INDEX('Flow probs &amp; rates'!AI$6:AI$5999-'Flow probs &amp; rates'!AI$5:AI$5999,'Useful matrices &amp; checks'!$A522))+AA522:AA523*(INDEX('Flow probs &amp; rates'!AI$6:AI$5999-'Flow probs &amp; rates'!AI$5:AI$5999,'Useful matrices &amp; checks'!$A522))^2</f>
        <v>-2.7127783036874917E-3</v>
      </c>
      <c r="AI524" s="12">
        <f t="array" aca="1" ref="AI524:AI525" ca="1">U522:U523*(INDEX('Flow probs &amp; rates'!AJ$6:AJ$5999-'Flow probs &amp; rates'!AJ$5:AJ$5999,'Useful matrices &amp; checks'!$A522))+AB522:AB523*(INDEX('Flow probs &amp; rates'!AJ$6:AJ$5999-'Flow probs &amp; rates'!AJ$5:AJ$5999,'Useful matrices &amp; checks'!$A522))^2</f>
        <v>4.0116133762032246E-3</v>
      </c>
      <c r="AJ524" s="12">
        <f t="array" aca="1" ref="AJ524:AJ525" ca="1">V522:V523*(INDEX('Flow probs &amp; rates'!AK$6:AK$5999-'Flow probs &amp; rates'!AK$5:AK$5999,'Useful matrices &amp; checks'!$A522))+AC522:AC523*(INDEX('Flow probs &amp; rates'!AK$6:AK$5999-'Flow probs &amp; rates'!AK$5:AK$5999,'Useful matrices &amp; checks'!$A522))^2</f>
        <v>1.0038490518788174E-2</v>
      </c>
      <c r="AK524" s="12"/>
      <c r="AL524" s="12"/>
      <c r="AM524" s="12">
        <f ca="1">'Useful matrices &amp; checks'!AO524</f>
        <v>2.7822279135395034E-2</v>
      </c>
      <c r="AN524" s="12">
        <f t="shared" ca="1" si="18"/>
        <v>2.7960818811609299E-2</v>
      </c>
      <c r="AO524" s="12">
        <f t="shared" ref="AO524:AO587" ca="1" si="19">AM524-AN524</f>
        <v>-1.3853967621426516E-4</v>
      </c>
    </row>
    <row r="525" spans="1:41" x14ac:dyDescent="0.35">
      <c r="P525" s="56"/>
      <c r="Q525" s="12">
        <f ca="1"/>
        <v>1.7912695333485367</v>
      </c>
      <c r="R525" s="12">
        <f ca="1"/>
        <v>0.40584623971547695</v>
      </c>
      <c r="S525" s="12">
        <f ca="1"/>
        <v>-0.15457457770159988</v>
      </c>
      <c r="T525" s="12">
        <f ca="1"/>
        <v>-0.11955276219707875</v>
      </c>
      <c r="U525" s="12">
        <f ca="1"/>
        <v>-0.23229569688330903</v>
      </c>
      <c r="V525" s="12">
        <f ca="1"/>
        <v>0.79297979870032043</v>
      </c>
      <c r="W525" s="12"/>
      <c r="X525" s="12">
        <f ca="1"/>
        <v>-18.777571698445133</v>
      </c>
      <c r="Y525" s="12">
        <f ca="1"/>
        <v>-8.1461486953515028</v>
      </c>
      <c r="Z525" s="12">
        <f ca="1"/>
        <v>0.45925955849635791</v>
      </c>
      <c r="AA525" s="12">
        <f ca="1"/>
        <v>0.27472696981606481</v>
      </c>
      <c r="AB525" s="12">
        <f ca="1"/>
        <v>4.5062678859003498</v>
      </c>
      <c r="AC525" s="12">
        <f ca="1"/>
        <v>-9.426257493678051</v>
      </c>
      <c r="AD525" s="12"/>
      <c r="AE525" s="12">
        <f ca="1"/>
        <v>-1.5262580173727111E-3</v>
      </c>
      <c r="AF525" s="12">
        <f ca="1"/>
        <v>-1.6673596357100607E-4</v>
      </c>
      <c r="AG525" s="12">
        <f ca="1"/>
        <v>-1.2592908545520191E-3</v>
      </c>
      <c r="AH525" s="12">
        <f ca="1"/>
        <v>-6.9217857087434129E-4</v>
      </c>
      <c r="AI525" s="12">
        <f ca="1"/>
        <v>-9.9437739017048718E-5</v>
      </c>
      <c r="AJ525" s="12">
        <f ca="1"/>
        <v>2.5613696525017896E-3</v>
      </c>
      <c r="AK525" s="12"/>
      <c r="AL525" s="12"/>
      <c r="AM525" s="12">
        <f ca="1">'Useful matrices &amp; checks'!AO525</f>
        <v>-1.3283619145130626E-3</v>
      </c>
      <c r="AN525" s="12">
        <f t="shared" ca="1" si="18"/>
        <v>-1.1825314928853368E-3</v>
      </c>
      <c r="AO525" s="12">
        <f t="shared" ca="1" si="19"/>
        <v>-1.4583042162772579E-4</v>
      </c>
    </row>
    <row r="526" spans="1:41" x14ac:dyDescent="0.35">
      <c r="A526">
        <v>262</v>
      </c>
      <c r="P526" s="56" t="str">
        <f>INDEX('Flow probs &amp; rates'!$A$5:$A$5999,$A526)</f>
        <v>2012,2</v>
      </c>
      <c r="Q526" s="12">
        <f t="array" aca="1" ref="Q526:Q527" ca="1">-1*(MMULT(MINVERSE('Useful matrices &amp; checks'!$G526:$H527),'SS Taylor expansion'!C$4:C$5)-MMULT(MINVERSE('Useful matrices &amp; checks'!$G526:$H527),MMULT('SS Taylor expansion'!C$7:D$8,MMULT(MINVERSE('Useful matrices &amp; checks'!$G526:$H527),'Useful matrices &amp; checks'!$L526:$L527))))</f>
        <v>-6.4378569386381486</v>
      </c>
      <c r="R526" s="12">
        <f t="array" aca="1" ref="R526:R527" ca="1">-1*(MMULT(MINVERSE('Useful matrices &amp; checks'!$G526:$H527),'SS Taylor expansion'!E$4:E$5)-MMULT(MINVERSE('Useful matrices &amp; checks'!$G526:$H527),MMULT('SS Taylor expansion'!E$7:F$8,MMULT(MINVERSE('Useful matrices &amp; checks'!$G526:$H527),'Useful matrices &amp; checks'!$L526:$L527))))</f>
        <v>-12.007599443762331</v>
      </c>
      <c r="S526" s="12">
        <f t="array" aca="1" ref="S526:S527" ca="1">-1*(MMULT(MINVERSE('Useful matrices &amp; checks'!$G526:$H527),'SS Taylor expansion'!G$4:G$5)-MMULT(MINVERSE('Useful matrices &amp; checks'!$G526:$H527),MMULT('SS Taylor expansion'!G$7:H$8,MMULT(MINVERSE('Useful matrices &amp; checks'!$G526:$H527),'Useful matrices &amp; checks'!$L526:$L527))))</f>
        <v>0.59028027710492736</v>
      </c>
      <c r="T526" s="12">
        <f t="array" aca="1" ref="T526:T527" ca="1">-1*(MMULT(MINVERSE('Useful matrices &amp; checks'!$G526:$H527),'SS Taylor expansion'!I$4:I$5)-MMULT(MINVERSE('Useful matrices &amp; checks'!$G526:$H527),MMULT('SS Taylor expansion'!I$7:J$8,MMULT(MINVERSE('Useful matrices &amp; checks'!$G526:$H527),'Useful matrices &amp; checks'!$L526:$L527))))</f>
        <v>-0.5106837850956143</v>
      </c>
      <c r="U526" s="12">
        <f t="array" aca="1" ref="U526:U527" ca="1">-1*(MMULT(MINVERSE('Useful matrices &amp; checks'!$G526:$H527),'SS Taylor expansion'!K$4:K$5)-MMULT(MINVERSE('Useful matrices &amp; checks'!$G526:$H527),MMULT('SS Taylor expansion'!K$7:L$8,MMULT(MINVERSE('Useful matrices &amp; checks'!$G526:$H527),'Useful matrices &amp; checks'!$L526:$L527))))</f>
        <v>7.7286217545050935</v>
      </c>
      <c r="V526" s="12">
        <f t="array" aca="1" ref="V526:V527" ca="1">-1*(MMULT(MINVERSE('Useful matrices &amp; checks'!$G526:$H527),'SS Taylor expansion'!M$4:M$5)-MMULT(MINVERSE('Useful matrices &amp; checks'!$G526:$H527),MMULT('SS Taylor expansion'!M$7:N$8,MMULT(MINVERSE('Useful matrices &amp; checks'!$G526:$H527),'Useful matrices &amp; checks'!$L526:$L527))))</f>
        <v>3.584932466618552</v>
      </c>
      <c r="W526" s="12"/>
      <c r="X526" s="12">
        <f t="array" aca="1" ref="X526:X527" ca="1">(MMULT(MINVERSE('Useful matrices &amp; checks'!$G526:$H527),MMULT('SS Taylor expansion'!C$7:D$8,MMULT(MINVERSE('Useful matrices &amp; checks'!$G526:$H527),'SS Taylor expansion'!C$4:C$5)))-MMULT(MINVERSE('Useful matrices &amp; checks'!$G526:$H527),MMULT('SS Taylor expansion'!C$7:D$8,MMULT(MINVERSE('Useful matrices &amp; checks'!$G526:$H527),MMULT('SS Taylor expansion'!C$7:D$8,MMULT(MINVERSE('Useful matrices &amp; checks'!$G526:$H527),'Useful matrices &amp; checks'!$L526:$L527))))))</f>
        <v>71.922620773653506</v>
      </c>
      <c r="Y526" s="12">
        <f t="array" aca="1" ref="Y526:Y527" ca="1">(MMULT(MINVERSE('Useful matrices &amp; checks'!$G526:$H527),MMULT('SS Taylor expansion'!E$7:F$8,MMULT(MINVERSE('Useful matrices &amp; checks'!$G526:$H527),'SS Taylor expansion'!E$4:E$5)))-MMULT(MINVERSE('Useful matrices &amp; checks'!$G526:$H527),MMULT('SS Taylor expansion'!E$7:F$8,MMULT(MINVERSE('Useful matrices &amp; checks'!$G526:$H527),MMULT('SS Taylor expansion'!E$7:F$8,MMULT(MINVERSE('Useful matrices &amp; checks'!$G526:$H527),'Useful matrices &amp; checks'!$L526:$L527))))))</f>
        <v>250.20457414316778</v>
      </c>
      <c r="Z526" s="12">
        <f t="array" aca="1" ref="Z526:Z527" ca="1">(MMULT(MINVERSE('Useful matrices &amp; checks'!$G526:$H527),MMULT('SS Taylor expansion'!G$7:H$8,MMULT(MINVERSE('Useful matrices &amp; checks'!$G526:$H527),'SS Taylor expansion'!G$4:G$5)))-MMULT(MINVERSE('Useful matrices &amp; checks'!$G526:$H527),MMULT('SS Taylor expansion'!G$7:H$8,MMULT(MINVERSE('Useful matrices &amp; checks'!$G526:$H527),MMULT('SS Taylor expansion'!G$7:H$8,MMULT(MINVERSE('Useful matrices &amp; checks'!$G526:$H527),'Useful matrices &amp; checks'!$L526:$L527))))))</f>
        <v>-1.7573035932806773</v>
      </c>
      <c r="AA526" s="12">
        <f t="array" aca="1" ref="AA526:AA527" ca="1">(MMULT(MINVERSE('Useful matrices &amp; checks'!$G526:$H527),MMULT('SS Taylor expansion'!I$7:J$8,MMULT(MINVERSE('Useful matrices &amp; checks'!$G526:$H527),'SS Taylor expansion'!I$4:I$5)))-MMULT(MINVERSE('Useful matrices &amp; checks'!$G526:$H527),MMULT('SS Taylor expansion'!I$7:J$8,MMULT(MINVERSE('Useful matrices &amp; checks'!$G526:$H527),MMULT('SS Taylor expansion'!I$7:J$8,MMULT(MINVERSE('Useful matrices &amp; checks'!$G526:$H527),'Useful matrices &amp; checks'!$L526:$L527))))))</f>
        <v>1.1508043460974522</v>
      </c>
      <c r="AB526" s="12">
        <f t="array" aca="1" ref="AB526:AB527" ca="1">(MMULT(MINVERSE('Useful matrices &amp; checks'!$G526:$H527),MMULT('SS Taylor expansion'!K$7:L$8,MMULT(MINVERSE('Useful matrices &amp; checks'!$G526:$H527),'SS Taylor expansion'!K$4:K$5)))-MMULT(MINVERSE('Useful matrices &amp; checks'!$G526:$H527),MMULT('SS Taylor expansion'!K$7:L$8,MMULT(MINVERSE('Useful matrices &amp; checks'!$G526:$H527),MMULT('SS Taylor expansion'!K$7:L$8,MMULT(MINVERSE('Useful matrices &amp; checks'!$G526:$H527),'Useful matrices &amp; checks'!$L526:$L527))))))</f>
        <v>-155.45022576613923</v>
      </c>
      <c r="AC526" s="12">
        <f t="array" aca="1" ref="AC526:AC527" ca="1">(MMULT(MINVERSE('Useful matrices &amp; checks'!$G526:$H527),MMULT('SS Taylor expansion'!M$7:N$8,MMULT(MINVERSE('Useful matrices &amp; checks'!$G526:$H527),'SS Taylor expansion'!M$4:M$5)))-MMULT(MINVERSE('Useful matrices &amp; checks'!$G526:$H527),MMULT('SS Taylor expansion'!M$7:N$8,MMULT(MINVERSE('Useful matrices &amp; checks'!$G526:$H527),MMULT('SS Taylor expansion'!M$7:N$8,MMULT(MINVERSE('Useful matrices &amp; checks'!$G526:$H527),'Useful matrices &amp; checks'!$L526:$L527))))))</f>
        <v>-42.728152348708548</v>
      </c>
      <c r="AD526" s="12"/>
      <c r="AE526" s="12">
        <f t="array" aca="1" ref="AE526:AE527" ca="1">Q524:Q525*(INDEX('Flow probs &amp; rates'!AE$6:AE$5999-'Flow probs &amp; rates'!AE$5:AE$5999,'Useful matrices &amp; checks'!$A524))+X524:X525*(INDEX('Flow probs &amp; rates'!AE$6:AE$5999-'Flow probs &amp; rates'!AE$5:AE$5999,'Useful matrices &amp; checks'!$A524))^2</f>
        <v>3.3350928277960058E-4</v>
      </c>
      <c r="AF526" s="12">
        <f t="array" aca="1" ref="AF526:AF527" ca="1">R524:R525*(INDEX('Flow probs &amp; rates'!AF$6:AF$5999-'Flow probs &amp; rates'!AF$5:AF$5999,'Useful matrices &amp; checks'!$A524))+Y524:Y525*(INDEX('Flow probs &amp; rates'!AF$6:AF$5999-'Flow probs &amp; rates'!AF$5:AF$5999,'Useful matrices &amp; checks'!$A524))^2</f>
        <v>-4.5018428596939261E-3</v>
      </c>
      <c r="AG526" s="12">
        <f t="array" aca="1" ref="AG526:AG527" ca="1">S524:S525*(INDEX('Flow probs &amp; rates'!AG$6:AG$5999-'Flow probs &amp; rates'!AG$5:AG$5999,'Useful matrices &amp; checks'!$A524))+Z524:Z525*(INDEX('Flow probs &amp; rates'!AG$6:AG$5999-'Flow probs &amp; rates'!AG$5:AG$5999,'Useful matrices &amp; checks'!$A524))^2</f>
        <v>-3.0349615085815589E-3</v>
      </c>
      <c r="AH526" s="12">
        <f t="array" aca="1" ref="AH526:AH527" ca="1">T524:T525*(INDEX('Flow probs &amp; rates'!AI$6:AI$5999-'Flow probs &amp; rates'!AI$5:AI$5999,'Useful matrices &amp; checks'!$A524))+AA524:AA525*(INDEX('Flow probs &amp; rates'!AI$6:AI$5999-'Flow probs &amp; rates'!AI$5:AI$5999,'Useful matrices &amp; checks'!$A524))^2</f>
        <v>-4.5919826174896138E-3</v>
      </c>
      <c r="AI526" s="12">
        <f t="array" aca="1" ref="AI526:AI527" ca="1">U524:U525*(INDEX('Flow probs &amp; rates'!AJ$6:AJ$5999-'Flow probs &amp; rates'!AJ$5:AJ$5999,'Useful matrices &amp; checks'!$A524))+AB524:AB525*(INDEX('Flow probs &amp; rates'!AJ$6:AJ$5999-'Flow probs &amp; rates'!AJ$5:AJ$5999,'Useful matrices &amp; checks'!$A524))^2</f>
        <v>-1.6315311549219835E-2</v>
      </c>
      <c r="AJ526" s="12">
        <f t="array" aca="1" ref="AJ526:AJ527" ca="1">V524:V525*(INDEX('Flow probs &amp; rates'!AK$6:AK$5999-'Flow probs &amp; rates'!AK$5:AK$5999,'Useful matrices &amp; checks'!$A524))+AC524:AC525*(INDEX('Flow probs &amp; rates'!AK$6:AK$5999-'Flow probs &amp; rates'!AK$5:AK$5999,'Useful matrices &amp; checks'!$A524))^2</f>
        <v>1.831541180841138E-3</v>
      </c>
      <c r="AK526" s="12"/>
      <c r="AL526" s="12"/>
      <c r="AM526" s="12">
        <f ca="1">'Useful matrices &amp; checks'!AO526</f>
        <v>-2.6635553492123432E-2</v>
      </c>
      <c r="AN526" s="12">
        <f t="shared" ca="1" si="18"/>
        <v>-2.6279048071364192E-2</v>
      </c>
      <c r="AO526" s="12">
        <f t="shared" ca="1" si="19"/>
        <v>-3.5650542075923997E-4</v>
      </c>
    </row>
    <row r="527" spans="1:41" x14ac:dyDescent="0.35">
      <c r="Q527" s="12">
        <f ca="1"/>
        <v>1.7155590201417112</v>
      </c>
      <c r="R527" s="12">
        <f ca="1"/>
        <v>0.41698543702254309</v>
      </c>
      <c r="S527" s="12">
        <f ca="1"/>
        <v>-0.157297787672387</v>
      </c>
      <c r="T527" s="12">
        <f ca="1"/>
        <v>-0.11906483505159553</v>
      </c>
      <c r="U527" s="12">
        <f ca="1"/>
        <v>-0.26839025860063725</v>
      </c>
      <c r="V527" s="12">
        <f ca="1"/>
        <v>0.83581935684355257</v>
      </c>
      <c r="W527" s="12"/>
      <c r="X527" s="12">
        <f ca="1"/>
        <v>-19.165927729760025</v>
      </c>
      <c r="Y527" s="12">
        <f ca="1"/>
        <v>-8.6888028021559265</v>
      </c>
      <c r="Z527" s="12">
        <f ca="1"/>
        <v>0.4682859621322748</v>
      </c>
      <c r="AA527" s="12">
        <f ca="1"/>
        <v>0.26830757827781504</v>
      </c>
      <c r="AB527" s="12">
        <f ca="1"/>
        <v>5.3982880283385271</v>
      </c>
      <c r="AC527" s="12">
        <f ca="1"/>
        <v>-9.9619775679893934</v>
      </c>
      <c r="AD527" s="12"/>
      <c r="AE527" s="12">
        <f ca="1"/>
        <v>-9.4525628159019355E-5</v>
      </c>
      <c r="AF527" s="12">
        <f ca="1"/>
        <v>1.5098028722936442E-4</v>
      </c>
      <c r="AG527" s="12">
        <f ca="1"/>
        <v>8.6019087878493148E-4</v>
      </c>
      <c r="AH527" s="12">
        <f ca="1"/>
        <v>-1.1004251532372924E-3</v>
      </c>
      <c r="AI527" s="12">
        <f ca="1"/>
        <v>5.4717379098062375E-4</v>
      </c>
      <c r="AJ527" s="12">
        <f ca="1"/>
        <v>4.3891150130035946E-4</v>
      </c>
      <c r="AK527" s="12"/>
      <c r="AL527" s="12"/>
      <c r="AM527" s="12">
        <f ca="1">'Useful matrices &amp; checks'!AO527</f>
        <v>8.1080578300189721E-4</v>
      </c>
      <c r="AN527" s="12">
        <f t="shared" ca="1" si="18"/>
        <v>8.0230567689896744E-4</v>
      </c>
      <c r="AO527" s="12">
        <f t="shared" ca="1" si="19"/>
        <v>8.5001061029297631E-6</v>
      </c>
    </row>
    <row r="528" spans="1:41" x14ac:dyDescent="0.35">
      <c r="A528">
        <v>263</v>
      </c>
      <c r="P528" s="56" t="str">
        <f>INDEX('Flow probs &amp; rates'!$A$5:$A$5999,$A528)</f>
        <v>2012,3</v>
      </c>
      <c r="Q528" s="12">
        <f t="array" aca="1" ref="Q528:Q529" ca="1">-1*(MMULT(MINVERSE('Useful matrices &amp; checks'!$G528:$H529),'SS Taylor expansion'!C$4:C$5)-MMULT(MINVERSE('Useful matrices &amp; checks'!$G528:$H529),MMULT('SS Taylor expansion'!C$7:D$8,MMULT(MINVERSE('Useful matrices &amp; checks'!$G528:$H529),'Useful matrices &amp; checks'!$L528:$L529))))</f>
        <v>-6.5842410165334879</v>
      </c>
      <c r="R528" s="12">
        <f t="array" aca="1" ref="R528:R529" ca="1">-1*(MMULT(MINVERSE('Useful matrices &amp; checks'!$G528:$H529),'SS Taylor expansion'!E$4:E$5)-MMULT(MINVERSE('Useful matrices &amp; checks'!$G528:$H529),MMULT('SS Taylor expansion'!E$7:F$8,MMULT(MINVERSE('Useful matrices &amp; checks'!$G528:$H529),'Useful matrices &amp; checks'!$L528:$L529))))</f>
        <v>-11.886277652198348</v>
      </c>
      <c r="S528" s="12">
        <f t="array" aca="1" ref="S528:S529" ca="1">-1*(MMULT(MINVERSE('Useful matrices &amp; checks'!$G528:$H529),'SS Taylor expansion'!G$4:G$5)-MMULT(MINVERSE('Useful matrices &amp; checks'!$G528:$H529),MMULT('SS Taylor expansion'!G$7:H$8,MMULT(MINVERSE('Useful matrices &amp; checks'!$G528:$H529),'Useful matrices &amp; checks'!$L528:$L529))))</f>
        <v>0.61115139338711932</v>
      </c>
      <c r="T528" s="12">
        <f t="array" aca="1" ref="T528:T529" ca="1">-1*(MMULT(MINVERSE('Useful matrices &amp; checks'!$G528:$H529),'SS Taylor expansion'!I$4:I$5)-MMULT(MINVERSE('Useful matrices &amp; checks'!$G528:$H529),MMULT('SS Taylor expansion'!I$7:J$8,MMULT(MINVERSE('Useful matrices &amp; checks'!$G528:$H529),'Useful matrices &amp; checks'!$L528:$L529))))</f>
        <v>-0.492136765580026</v>
      </c>
      <c r="U528" s="12">
        <f t="array" aca="1" ref="U528:U529" ca="1">-1*(MMULT(MINVERSE('Useful matrices &amp; checks'!$G528:$H529),'SS Taylor expansion'!K$4:K$5)-MMULT(MINVERSE('Useful matrices &amp; checks'!$G528:$H529),MMULT('SS Taylor expansion'!K$7:L$8,MMULT(MINVERSE('Useful matrices &amp; checks'!$G528:$H529),'Useful matrices &amp; checks'!$L528:$L529))))</f>
        <v>8.9750182151565117</v>
      </c>
      <c r="V528" s="12">
        <f t="array" aca="1" ref="V528:V529" ca="1">-1*(MMULT(MINVERSE('Useful matrices &amp; checks'!$G528:$H529),'SS Taylor expansion'!M$4:M$5)-MMULT(MINVERSE('Useful matrices &amp; checks'!$G528:$H529),MMULT('SS Taylor expansion'!M$7:N$8,MMULT(MINVERSE('Useful matrices &amp; checks'!$G528:$H529),'Useful matrices &amp; checks'!$L528:$L529))))</f>
        <v>4.0034295660019632</v>
      </c>
      <c r="W528" s="12"/>
      <c r="X528" s="12">
        <f t="array" aca="1" ref="X528:X529" ca="1">(MMULT(MINVERSE('Useful matrices &amp; checks'!$G528:$H529),MMULT('SS Taylor expansion'!C$7:D$8,MMULT(MINVERSE('Useful matrices &amp; checks'!$G528:$H529),'SS Taylor expansion'!C$4:C$5)))-MMULT(MINVERSE('Useful matrices &amp; checks'!$G528:$H529),MMULT('SS Taylor expansion'!C$7:D$8,MMULT(MINVERSE('Useful matrices &amp; checks'!$G528:$H529),MMULT('SS Taylor expansion'!C$7:D$8,MMULT(MINVERSE('Useful matrices &amp; checks'!$G528:$H529),'Useful matrices &amp; checks'!$L528:$L529))))))</f>
        <v>80.110335736548677</v>
      </c>
      <c r="Y528" s="12">
        <f t="array" aca="1" ref="Y528:Y529" ca="1">(MMULT(MINVERSE('Useful matrices &amp; checks'!$G528:$H529),MMULT('SS Taylor expansion'!E$7:F$8,MMULT(MINVERSE('Useful matrices &amp; checks'!$G528:$H529),'SS Taylor expansion'!E$4:E$5)))-MMULT(MINVERSE('Useful matrices &amp; checks'!$G528:$H529),MMULT('SS Taylor expansion'!E$7:F$8,MMULT(MINVERSE('Useful matrices &amp; checks'!$G528:$H529),MMULT('SS Taylor expansion'!E$7:F$8,MMULT(MINVERSE('Useful matrices &amp; checks'!$G528:$H529),'Useful matrices &amp; checks'!$L528:$L529))))))</f>
        <v>261.07714425190409</v>
      </c>
      <c r="Z528" s="12">
        <f t="array" aca="1" ref="Z528:Z529" ca="1">(MMULT(MINVERSE('Useful matrices &amp; checks'!$G528:$H529),MMULT('SS Taylor expansion'!G$7:H$8,MMULT(MINVERSE('Useful matrices &amp; checks'!$G528:$H529),'SS Taylor expansion'!G$4:G$5)))-MMULT(MINVERSE('Useful matrices &amp; checks'!$G528:$H529),MMULT('SS Taylor expansion'!G$7:H$8,MMULT(MINVERSE('Useful matrices &amp; checks'!$G528:$H529),MMULT('SS Taylor expansion'!G$7:H$8,MMULT(MINVERSE('Useful matrices &amp; checks'!$G528:$H529),'Useful matrices &amp; checks'!$L528:$L529))))))</f>
        <v>-1.740930939228871</v>
      </c>
      <c r="AA528" s="12">
        <f t="array" aca="1" ref="AA528:AA529" ca="1">(MMULT(MINVERSE('Useful matrices &amp; checks'!$G528:$H529),MMULT('SS Taylor expansion'!I$7:J$8,MMULT(MINVERSE('Useful matrices &amp; checks'!$G528:$H529),'SS Taylor expansion'!I$4:I$5)))-MMULT(MINVERSE('Useful matrices &amp; checks'!$G528:$H529),MMULT('SS Taylor expansion'!I$7:J$8,MMULT(MINVERSE('Useful matrices &amp; checks'!$G528:$H529),MMULT('SS Taylor expansion'!I$7:J$8,MMULT(MINVERSE('Useful matrices &amp; checks'!$G528:$H529),'Useful matrices &amp; checks'!$L528:$L529))))))</f>
        <v>1.1036258466295168</v>
      </c>
      <c r="AB528" s="12">
        <f t="array" aca="1" ref="AB528:AB529" ca="1">(MMULT(MINVERSE('Useful matrices &amp; checks'!$G528:$H529),MMULT('SS Taylor expansion'!K$7:L$8,MMULT(MINVERSE('Useful matrices &amp; checks'!$G528:$H529),'SS Taylor expansion'!K$4:K$5)))-MMULT(MINVERSE('Useful matrices &amp; checks'!$G528:$H529),MMULT('SS Taylor expansion'!K$7:L$8,MMULT(MINVERSE('Useful matrices &amp; checks'!$G528:$H529),MMULT('SS Taylor expansion'!K$7:L$8,MMULT(MINVERSE('Useful matrices &amp; checks'!$G528:$H529),'Useful matrices &amp; checks'!$L528:$L529))))))</f>
        <v>-191.69287544573473</v>
      </c>
      <c r="AC528" s="12">
        <f t="array" aca="1" ref="AC528:AC529" ca="1">(MMULT(MINVERSE('Useful matrices &amp; checks'!$G528:$H529),MMULT('SS Taylor expansion'!M$7:N$8,MMULT(MINVERSE('Useful matrices &amp; checks'!$G528:$H529),'SS Taylor expansion'!M$4:M$5)))-MMULT(MINVERSE('Useful matrices &amp; checks'!$G528:$H529),MMULT('SS Taylor expansion'!M$7:N$8,MMULT(MINVERSE('Useful matrices &amp; checks'!$G528:$H529),MMULT('SS Taylor expansion'!M$7:N$8,MMULT(MINVERSE('Useful matrices &amp; checks'!$G528:$H529),'Useful matrices &amp; checks'!$L528:$L529))))))</f>
        <v>-48.201778628624282</v>
      </c>
      <c r="AD528" s="12"/>
      <c r="AE528" s="12">
        <f t="array" aca="1" ref="AE528:AE529" ca="1">Q526:Q527*(INDEX('Flow probs &amp; rates'!AE$6:AE$5999-'Flow probs &amp; rates'!AE$5:AE$5999,'Useful matrices &amp; checks'!$A526))+X526:X527*(INDEX('Flow probs &amp; rates'!AE$6:AE$5999-'Flow probs &amp; rates'!AE$5:AE$5999,'Useful matrices &amp; checks'!$A526))^2</f>
        <v>-1.4569116530856044E-3</v>
      </c>
      <c r="AF528" s="12">
        <f t="array" aca="1" ref="AF528:AF529" ca="1">R526:R527*(INDEX('Flow probs &amp; rates'!AF$6:AF$5999-'Flow probs &amp; rates'!AF$5:AF$5999,'Useful matrices &amp; checks'!$A526))+Y526:Y527*(INDEX('Flow probs &amp; rates'!AF$6:AF$5999-'Flow probs &amp; rates'!AF$5:AF$5999,'Useful matrices &amp; checks'!$A526))^2</f>
        <v>-1.9950377124611559E-3</v>
      </c>
      <c r="AG528" s="12">
        <f t="array" aca="1" ref="AG528:AG529" ca="1">S526:S527*(INDEX('Flow probs &amp; rates'!AG$6:AG$5999-'Flow probs &amp; rates'!AG$5:AG$5999,'Useful matrices &amp; checks'!$A526))+Z526:Z527*(INDEX('Flow probs &amp; rates'!AG$6:AG$5999-'Flow probs &amp; rates'!AG$5:AG$5999,'Useful matrices &amp; checks'!$A526))^2</f>
        <v>-1.8932964948835914E-3</v>
      </c>
      <c r="AH528" s="12">
        <f t="array" aca="1" ref="AH528:AH529" ca="1">T526:T527*(INDEX('Flow probs &amp; rates'!AI$6:AI$5999-'Flow probs &amp; rates'!AI$5:AI$5999,'Useful matrices &amp; checks'!$A526))+AA526:AA527*(INDEX('Flow probs &amp; rates'!AI$6:AI$5999-'Flow probs &amp; rates'!AI$5:AI$5999,'Useful matrices &amp; checks'!$A526))^2</f>
        <v>-8.3957566847574494E-3</v>
      </c>
      <c r="AI528" s="12">
        <f t="array" aca="1" ref="AI528:AI529" ca="1">U526:U527*(INDEX('Flow probs &amp; rates'!AJ$6:AJ$5999-'Flow probs &amp; rates'!AJ$5:AJ$5999,'Useful matrices &amp; checks'!$A526))+AB526:AB527*(INDEX('Flow probs &amp; rates'!AJ$6:AJ$5999-'Flow probs &amp; rates'!AJ$5:AJ$5999,'Useful matrices &amp; checks'!$A526))^2</f>
        <v>-1.2218660033271824E-2</v>
      </c>
      <c r="AJ528" s="12">
        <f t="array" aca="1" ref="AJ528:AJ529" ca="1">V526:V527*(INDEX('Flow probs &amp; rates'!AK$6:AK$5999-'Flow probs &amp; rates'!AK$5:AK$5999,'Useful matrices &amp; checks'!$A526))+AC526:AC527*(INDEX('Flow probs &amp; rates'!AK$6:AK$5999-'Flow probs &amp; rates'!AK$5:AK$5999,'Useful matrices &amp; checks'!$A526))^2</f>
        <v>-8.1115747195390428E-3</v>
      </c>
      <c r="AK528" s="12"/>
      <c r="AL528" s="12"/>
      <c r="AM528" s="12">
        <f ca="1">'Useful matrices &amp; checks'!AO528</f>
        <v>-3.5101716704874386E-2</v>
      </c>
      <c r="AN528" s="12">
        <f t="shared" ca="1" si="18"/>
        <v>-3.4071237297998672E-2</v>
      </c>
      <c r="AO528" s="12">
        <f t="shared" ca="1" si="19"/>
        <v>-1.0304794068757145E-3</v>
      </c>
    </row>
    <row r="529" spans="1:41" x14ac:dyDescent="0.35">
      <c r="P529" s="56"/>
      <c r="Q529" s="12">
        <f ca="1"/>
        <v>1.5415429347926404</v>
      </c>
      <c r="R529" s="12">
        <f ca="1"/>
        <v>0.32798939819860762</v>
      </c>
      <c r="S529" s="12">
        <f ca="1"/>
        <v>-0.14308651676007489</v>
      </c>
      <c r="T529" s="12">
        <f ca="1"/>
        <v>-0.11264243410545532</v>
      </c>
      <c r="U529" s="12">
        <f ca="1"/>
        <v>-0.24765623934977582</v>
      </c>
      <c r="V529" s="12">
        <f ca="1"/>
        <v>0.91632262131994313</v>
      </c>
      <c r="W529" s="12"/>
      <c r="X529" s="12">
        <f ca="1"/>
        <v>-18.755923689373184</v>
      </c>
      <c r="Y529" s="12">
        <f ca="1"/>
        <v>-7.2041506964761046</v>
      </c>
      <c r="Z529" s="12">
        <f ca="1"/>
        <v>0.40759744100970396</v>
      </c>
      <c r="AA529" s="12">
        <f ca="1"/>
        <v>0.25260275273180721</v>
      </c>
      <c r="AB529" s="12">
        <f ca="1"/>
        <v>5.2895643780270332</v>
      </c>
      <c r="AC529" s="12">
        <f ca="1"/>
        <v>-11.032635748197638</v>
      </c>
      <c r="AD529" s="12"/>
      <c r="AE529" s="12">
        <f ca="1"/>
        <v>3.8823756908914819E-4</v>
      </c>
      <c r="AF529" s="12">
        <f ca="1"/>
        <v>6.9281264444511715E-5</v>
      </c>
      <c r="AG529" s="12">
        <f ca="1"/>
        <v>5.0452532738127587E-4</v>
      </c>
      <c r="AH529" s="12">
        <f ca="1"/>
        <v>-1.9574527603550512E-3</v>
      </c>
      <c r="AI529" s="12">
        <f ca="1"/>
        <v>4.2431489471864983E-4</v>
      </c>
      <c r="AJ529" s="12">
        <f ca="1"/>
        <v>-1.891196341410728E-3</v>
      </c>
      <c r="AK529" s="12"/>
      <c r="AL529" s="12"/>
      <c r="AM529" s="12">
        <f ca="1">'Useful matrices &amp; checks'!AO529</f>
        <v>-2.6061825128046723E-3</v>
      </c>
      <c r="AN529" s="12">
        <f t="shared" ca="1" si="18"/>
        <v>-2.4622900461321933E-3</v>
      </c>
      <c r="AO529" s="12">
        <f t="shared" ca="1" si="19"/>
        <v>-1.4389246667247894E-4</v>
      </c>
    </row>
    <row r="530" spans="1:41" x14ac:dyDescent="0.35">
      <c r="A530">
        <v>264</v>
      </c>
      <c r="P530" s="56" t="str">
        <f>INDEX('Flow probs &amp; rates'!$A$5:$A$5999,$A530)</f>
        <v>2012,4</v>
      </c>
      <c r="Q530" s="12">
        <f t="array" aca="1" ref="Q530:Q531" ca="1">-1*(MMULT(MINVERSE('Useful matrices &amp; checks'!$G530:$H531),'SS Taylor expansion'!C$4:C$5)-MMULT(MINVERSE('Useful matrices &amp; checks'!$G530:$H531),MMULT('SS Taylor expansion'!C$7:D$8,MMULT(MINVERSE('Useful matrices &amp; checks'!$G530:$H531),'Useful matrices &amp; checks'!$L530:$L531))))</f>
        <v>-6.7940383227286629</v>
      </c>
      <c r="R530" s="12">
        <f t="array" aca="1" ref="R530:R531" ca="1">-1*(MMULT(MINVERSE('Useful matrices &amp; checks'!$G530:$H531),'SS Taylor expansion'!E$4:E$5)-MMULT(MINVERSE('Useful matrices &amp; checks'!$G530:$H531),MMULT('SS Taylor expansion'!E$7:F$8,MMULT(MINVERSE('Useful matrices &amp; checks'!$G530:$H531),'Useful matrices &amp; checks'!$L530:$L531))))</f>
        <v>-12.656822911010655</v>
      </c>
      <c r="S530" s="12">
        <f t="array" aca="1" ref="S530:S531" ca="1">-1*(MMULT(MINVERSE('Useful matrices &amp; checks'!$G530:$H531),'SS Taylor expansion'!G$4:G$5)-MMULT(MINVERSE('Useful matrices &amp; checks'!$G530:$H531),MMULT('SS Taylor expansion'!G$7:H$8,MMULT(MINVERSE('Useful matrices &amp; checks'!$G530:$H531),'Useful matrices &amp; checks'!$L530:$L531))))</f>
        <v>0.59369959635566472</v>
      </c>
      <c r="T530" s="12">
        <f t="array" aca="1" ref="T530:T531" ca="1">-1*(MMULT(MINVERSE('Useful matrices &amp; checks'!$G530:$H531),'SS Taylor expansion'!I$4:I$5)-MMULT(MINVERSE('Useful matrices &amp; checks'!$G530:$H531),MMULT('SS Taylor expansion'!I$7:J$8,MMULT(MINVERSE('Useful matrices &amp; checks'!$G530:$H531),'Useful matrices &amp; checks'!$L530:$L531))))</f>
        <v>-0.51232163821314403</v>
      </c>
      <c r="U530" s="12">
        <f t="array" aca="1" ref="U530:U531" ca="1">-1*(MMULT(MINVERSE('Useful matrices &amp; checks'!$G530:$H531),'SS Taylor expansion'!K$4:K$5)-MMULT(MINVERSE('Useful matrices &amp; checks'!$G530:$H531),MMULT('SS Taylor expansion'!K$7:L$8,MMULT(MINVERSE('Useful matrices &amp; checks'!$G530:$H531),'Useful matrices &amp; checks'!$L530:$L531))))</f>
        <v>7.228892732986683</v>
      </c>
      <c r="V530" s="12">
        <f t="array" aca="1" ref="V530:V531" ca="1">-1*(MMULT(MINVERSE('Useful matrices &amp; checks'!$G530:$H531),'SS Taylor expansion'!M$4:M$5)-MMULT(MINVERSE('Useful matrices &amp; checks'!$G530:$H531),MMULT('SS Taylor expansion'!M$7:N$8,MMULT(MINVERSE('Useful matrices &amp; checks'!$G530:$H531),'Useful matrices &amp; checks'!$L530:$L531))))</f>
        <v>3.3485054822430023</v>
      </c>
      <c r="W530" s="12"/>
      <c r="X530" s="12">
        <f t="array" aca="1" ref="X530:X531" ca="1">(MMULT(MINVERSE('Useful matrices &amp; checks'!$G530:$H531),MMULT('SS Taylor expansion'!C$7:D$8,MMULT(MINVERSE('Useful matrices &amp; checks'!$G530:$H531),'SS Taylor expansion'!C$4:C$5)))-MMULT(MINVERSE('Useful matrices &amp; checks'!$G530:$H531),MMULT('SS Taylor expansion'!C$7:D$8,MMULT(MINVERSE('Useful matrices &amp; checks'!$G530:$H531),MMULT('SS Taylor expansion'!C$7:D$8,MMULT(MINVERSE('Useful matrices &amp; checks'!$G530:$H531),'Useful matrices &amp; checks'!$L530:$L531))))))</f>
        <v>76.556074229114927</v>
      </c>
      <c r="Y530" s="12">
        <f t="array" aca="1" ref="Y530:Y531" ca="1">(MMULT(MINVERSE('Useful matrices &amp; checks'!$G530:$H531),MMULT('SS Taylor expansion'!E$7:F$8,MMULT(MINVERSE('Useful matrices &amp; checks'!$G530:$H531),'SS Taylor expansion'!E$4:E$5)))-MMULT(MINVERSE('Useful matrices &amp; checks'!$G530:$H531),MMULT('SS Taylor expansion'!E$7:F$8,MMULT(MINVERSE('Useful matrices &amp; checks'!$G530:$H531),MMULT('SS Taylor expansion'!E$7:F$8,MMULT(MINVERSE('Useful matrices &amp; checks'!$G530:$H531),'Useful matrices &amp; checks'!$L530:$L531))))))</f>
        <v>265.68869626654333</v>
      </c>
      <c r="Z530" s="12">
        <f t="array" aca="1" ref="Z530:Z531" ca="1">(MMULT(MINVERSE('Useful matrices &amp; checks'!$G530:$H531),MMULT('SS Taylor expansion'!G$7:H$8,MMULT(MINVERSE('Useful matrices &amp; checks'!$G530:$H531),'SS Taylor expansion'!G$4:G$5)))-MMULT(MINVERSE('Useful matrices &amp; checks'!$G530:$H531),MMULT('SS Taylor expansion'!G$7:H$8,MMULT(MINVERSE('Useful matrices &amp; checks'!$G530:$H531),MMULT('SS Taylor expansion'!G$7:H$8,MMULT(MINVERSE('Useful matrices &amp; checks'!$G530:$H531),'Useful matrices &amp; checks'!$L530:$L531))))))</f>
        <v>-1.8008012448394703</v>
      </c>
      <c r="AA530" s="12">
        <f t="array" aca="1" ref="AA530:AA531" ca="1">(MMULT(MINVERSE('Useful matrices &amp; checks'!$G530:$H531),MMULT('SS Taylor expansion'!I$7:J$8,MMULT(MINVERSE('Useful matrices &amp; checks'!$G530:$H531),'SS Taylor expansion'!I$4:I$5)))-MMULT(MINVERSE('Useful matrices &amp; checks'!$G530:$H531),MMULT('SS Taylor expansion'!I$7:J$8,MMULT(MINVERSE('Useful matrices &amp; checks'!$G530:$H531),MMULT('SS Taylor expansion'!I$7:J$8,MMULT(MINVERSE('Useful matrices &amp; checks'!$G530:$H531),'Useful matrices &amp; checks'!$L530:$L531))))))</f>
        <v>1.1585561918488461</v>
      </c>
      <c r="AB530" s="12">
        <f t="array" aca="1" ref="AB530:AB531" ca="1">(MMULT(MINVERSE('Useful matrices &amp; checks'!$G530:$H531),MMULT('SS Taylor expansion'!K$7:L$8,MMULT(MINVERSE('Useful matrices &amp; checks'!$G530:$H531),'SS Taylor expansion'!K$4:K$5)))-MMULT(MINVERSE('Useful matrices &amp; checks'!$G530:$H531),MMULT('SS Taylor expansion'!K$7:L$8,MMULT(MINVERSE('Useful matrices &amp; checks'!$G530:$H531),MMULT('SS Taylor expansion'!K$7:L$8,MMULT(MINVERSE('Useful matrices &amp; checks'!$G530:$H531),'Useful matrices &amp; checks'!$L530:$L531))))))</f>
        <v>-146.16774435867848</v>
      </c>
      <c r="AC530" s="12">
        <f t="array" aca="1" ref="AC530:AC531" ca="1">(MMULT(MINVERSE('Useful matrices &amp; checks'!$G530:$H531),MMULT('SS Taylor expansion'!M$7:N$8,MMULT(MINVERSE('Useful matrices &amp; checks'!$G530:$H531),'SS Taylor expansion'!M$4:M$5)))-MMULT(MINVERSE('Useful matrices &amp; checks'!$G530:$H531),MMULT('SS Taylor expansion'!M$7:N$8,MMULT(MINVERSE('Useful matrices &amp; checks'!$G530:$H531),MMULT('SS Taylor expansion'!M$7:N$8,MMULT(MINVERSE('Useful matrices &amp; checks'!$G530:$H531),'Useful matrices &amp; checks'!$L530:$L531))))))</f>
        <v>-40.131825380072527</v>
      </c>
      <c r="AD530" s="12"/>
      <c r="AE530" s="12">
        <f t="array" aca="1" ref="AE530:AE531" ca="1">Q528:Q529*(INDEX('Flow probs &amp; rates'!AE$6:AE$5999-'Flow probs &amp; rates'!AE$5:AE$5999,'Useful matrices &amp; checks'!$A528))+X528:X529*(INDEX('Flow probs &amp; rates'!AE$6:AE$5999-'Flow probs &amp; rates'!AE$5:AE$5999,'Useful matrices &amp; checks'!$A528))^2</f>
        <v>2.6887877376203587E-3</v>
      </c>
      <c r="AF530" s="12">
        <f t="array" aca="1" ref="AF530:AF531" ca="1">R528:R529*(INDEX('Flow probs &amp; rates'!AF$6:AF$5999-'Flow probs &amp; rates'!AF$5:AF$5999,'Useful matrices &amp; checks'!$A528))+Y528:Y529*(INDEX('Flow probs &amp; rates'!AF$6:AF$5999-'Flow probs &amp; rates'!AF$5:AF$5999,'Useful matrices &amp; checks'!$A528))^2</f>
        <v>1.8426214946201967E-2</v>
      </c>
      <c r="AG530" s="12">
        <f t="array" aca="1" ref="AG530:AG531" ca="1">S528:S529*(INDEX('Flow probs &amp; rates'!AG$6:AG$5999-'Flow probs &amp; rates'!AG$5:AG$5999,'Useful matrices &amp; checks'!$A528))+Z528:Z529*(INDEX('Flow probs &amp; rates'!AG$6:AG$5999-'Flow probs &amp; rates'!AG$5:AG$5999,'Useful matrices &amp; checks'!$A528))^2</f>
        <v>1.0786243730126872E-3</v>
      </c>
      <c r="AH530" s="12">
        <f t="array" aca="1" ref="AH530:AH531" ca="1">T528:T529*(INDEX('Flow probs &amp; rates'!AI$6:AI$5999-'Flow probs &amp; rates'!AI$5:AI$5999,'Useful matrices &amp; checks'!$A528))+AA528:AA529*(INDEX('Flow probs &amp; rates'!AI$6:AI$5999-'Flow probs &amp; rates'!AI$5:AI$5999,'Useful matrices &amp; checks'!$A528))^2</f>
        <v>1.0571686643217983E-2</v>
      </c>
      <c r="AI530" s="12">
        <f t="array" aca="1" ref="AI530:AI531" ca="1">U528:U529*(INDEX('Flow probs &amp; rates'!AJ$6:AJ$5999-'Flow probs &amp; rates'!AJ$5:AJ$5999,'Useful matrices &amp; checks'!$A528))+AB528:AB529*(INDEX('Flow probs &amp; rates'!AJ$6:AJ$5999-'Flow probs &amp; rates'!AJ$5:AJ$5999,'Useful matrices &amp; checks'!$A528))^2</f>
        <v>2.0534277696869812E-2</v>
      </c>
      <c r="AJ530" s="12">
        <f t="array" aca="1" ref="AJ530:AJ531" ca="1">V528:V529*(INDEX('Flow probs &amp; rates'!AK$6:AK$5999-'Flow probs &amp; rates'!AK$5:AK$5999,'Useful matrices &amp; checks'!$A528))+AC528:AC529*(INDEX('Flow probs &amp; rates'!AK$6:AK$5999-'Flow probs &amp; rates'!AK$5:AK$5999,'Useful matrices &amp; checks'!$A528))^2</f>
        <v>1.0277029912088927E-2</v>
      </c>
      <c r="AK530" s="12"/>
      <c r="AL530" s="12"/>
      <c r="AM530" s="12">
        <f ca="1">'Useful matrices &amp; checks'!AO530</f>
        <v>6.1786589375970813E-2</v>
      </c>
      <c r="AN530" s="12">
        <f t="shared" ca="1" si="18"/>
        <v>6.3576621309011733E-2</v>
      </c>
      <c r="AO530" s="12">
        <f t="shared" ca="1" si="19"/>
        <v>-1.7900319330409198E-3</v>
      </c>
    </row>
    <row r="531" spans="1:41" x14ac:dyDescent="0.35">
      <c r="Q531" s="12">
        <f ca="1"/>
        <v>1.8288385102080069</v>
      </c>
      <c r="R531" s="12">
        <f ca="1"/>
        <v>0.46535235248299278</v>
      </c>
      <c r="S531" s="12">
        <f ca="1"/>
        <v>-0.15981374165609813</v>
      </c>
      <c r="T531" s="12">
        <f ca="1"/>
        <v>-0.11914875115876006</v>
      </c>
      <c r="U531" s="12">
        <f ca="1"/>
        <v>-0.26578409627712396</v>
      </c>
      <c r="V531" s="12">
        <f ca="1"/>
        <v>0.7787495524277066</v>
      </c>
      <c r="W531" s="12"/>
      <c r="X531" s="12">
        <f ca="1"/>
        <v>-20.607581248425596</v>
      </c>
      <c r="Y531" s="12">
        <f ca="1"/>
        <v>-9.7685541391447508</v>
      </c>
      <c r="Z531" s="12">
        <f ca="1"/>
        <v>0.48474478790844322</v>
      </c>
      <c r="AA531" s="12">
        <f ca="1"/>
        <v>0.26944113445508827</v>
      </c>
      <c r="AB531" s="12">
        <f ca="1"/>
        <v>5.3741372675184493</v>
      </c>
      <c r="AC531" s="12">
        <f ca="1"/>
        <v>-9.3333104032739165</v>
      </c>
      <c r="AD531" s="12"/>
      <c r="AE531" s="12">
        <f ca="1"/>
        <v>-6.2951549459955433E-4</v>
      </c>
      <c r="AF531" s="12">
        <f ca="1"/>
        <v>-5.0845212674004961E-4</v>
      </c>
      <c r="AG531" s="12">
        <f ca="1"/>
        <v>-2.5253416108820734E-4</v>
      </c>
      <c r="AH531" s="12">
        <f ca="1"/>
        <v>2.4196942788631492E-3</v>
      </c>
      <c r="AI531" s="12">
        <f ca="1"/>
        <v>-5.6662191321046483E-4</v>
      </c>
      <c r="AJ531" s="12">
        <f ca="1"/>
        <v>2.3522519462814426E-3</v>
      </c>
      <c r="AK531" s="12"/>
      <c r="AL531" s="12"/>
      <c r="AM531" s="12">
        <f ca="1">'Useful matrices &amp; checks'!AO531</f>
        <v>2.4580863770230707E-3</v>
      </c>
      <c r="AN531" s="12">
        <f t="shared" ca="1" si="18"/>
        <v>2.8148225295063153E-3</v>
      </c>
      <c r="AO531" s="12">
        <f t="shared" ca="1" si="19"/>
        <v>-3.5673615248324464E-4</v>
      </c>
    </row>
    <row r="532" spans="1:41" x14ac:dyDescent="0.35">
      <c r="A532">
        <v>265</v>
      </c>
      <c r="P532" s="56" t="str">
        <f>INDEX('Flow probs &amp; rates'!$A$5:$A$5999,$A532)</f>
        <v>2012,5</v>
      </c>
      <c r="Q532" s="12">
        <f t="array" aca="1" ref="Q532:Q533" ca="1">-1*(MMULT(MINVERSE('Useful matrices &amp; checks'!$G532:$H533),'SS Taylor expansion'!C$4:C$5)-MMULT(MINVERSE('Useful matrices &amp; checks'!$G532:$H533),MMULT('SS Taylor expansion'!C$7:D$8,MMULT(MINVERSE('Useful matrices &amp; checks'!$G532:$H533),'Useful matrices &amp; checks'!$L532:$L533))))</f>
        <v>-6.7309729824897069</v>
      </c>
      <c r="R532" s="12">
        <f t="array" aca="1" ref="R532:R533" ca="1">-1*(MMULT(MINVERSE('Useful matrices &amp; checks'!$G532:$H533),'SS Taylor expansion'!E$4:E$5)-MMULT(MINVERSE('Useful matrices &amp; checks'!$G532:$H533),MMULT('SS Taylor expansion'!E$7:F$8,MMULT(MINVERSE('Useful matrices &amp; checks'!$G532:$H533),'Useful matrices &amp; checks'!$L532:$L533))))</f>
        <v>-12.294037522791823</v>
      </c>
      <c r="S532" s="12">
        <f t="array" aca="1" ref="S532:S533" ca="1">-1*(MMULT(MINVERSE('Useful matrices &amp; checks'!$G532:$H533),'SS Taylor expansion'!G$4:G$5)-MMULT(MINVERSE('Useful matrices &amp; checks'!$G532:$H533),MMULT('SS Taylor expansion'!G$7:H$8,MMULT(MINVERSE('Useful matrices &amp; checks'!$G532:$H533),'Useful matrices &amp; checks'!$L532:$L533))))</f>
        <v>0.58890062520952158</v>
      </c>
      <c r="T532" s="12">
        <f t="array" aca="1" ref="T532:T533" ca="1">-1*(MMULT(MINVERSE('Useful matrices &amp; checks'!$G532:$H533),'SS Taylor expansion'!I$4:I$5)-MMULT(MINVERSE('Useful matrices &amp; checks'!$G532:$H533),MMULT('SS Taylor expansion'!I$7:J$8,MMULT(MINVERSE('Useful matrices &amp; checks'!$G532:$H533),'Useful matrices &amp; checks'!$L532:$L533))))</f>
        <v>-0.48671896238291679</v>
      </c>
      <c r="U532" s="12">
        <f t="array" aca="1" ref="U532:U533" ca="1">-1*(MMULT(MINVERSE('Useful matrices &amp; checks'!$G532:$H533),'SS Taylor expansion'!K$4:K$5)-MMULT(MINVERSE('Useful matrices &amp; checks'!$G532:$H533),MMULT('SS Taylor expansion'!K$7:L$8,MMULT(MINVERSE('Useful matrices &amp; checks'!$G532:$H533),'Useful matrices &amp; checks'!$L532:$L533))))</f>
        <v>7.557685752167842</v>
      </c>
      <c r="V532" s="12">
        <f t="array" aca="1" ref="V532:V533" ca="1">-1*(MMULT(MINVERSE('Useful matrices &amp; checks'!$G532:$H533),'SS Taylor expansion'!M$4:M$5)-MMULT(MINVERSE('Useful matrices &amp; checks'!$G532:$H533),MMULT('SS Taylor expansion'!M$7:N$8,MMULT(MINVERSE('Useful matrices &amp; checks'!$G532:$H533),'Useful matrices &amp; checks'!$L532:$L533))))</f>
        <v>3.4198605248020915</v>
      </c>
      <c r="W532" s="12"/>
      <c r="X532" s="12">
        <f t="array" aca="1" ref="X532:X533" ca="1">(MMULT(MINVERSE('Useful matrices &amp; checks'!$G532:$H533),MMULT('SS Taylor expansion'!C$7:D$8,MMULT(MINVERSE('Useful matrices &amp; checks'!$G532:$H533),'SS Taylor expansion'!C$4:C$5)))-MMULT(MINVERSE('Useful matrices &amp; checks'!$G532:$H533),MMULT('SS Taylor expansion'!C$7:D$8,MMULT(MINVERSE('Useful matrices &amp; checks'!$G532:$H533),MMULT('SS Taylor expansion'!C$7:D$8,MMULT(MINVERSE('Useful matrices &amp; checks'!$G532:$H533),'Useful matrices &amp; checks'!$L532:$L533))))))</f>
        <v>77.121461300326146</v>
      </c>
      <c r="Y532" s="12">
        <f t="array" aca="1" ref="Y532:Y533" ca="1">(MMULT(MINVERSE('Useful matrices &amp; checks'!$G532:$H533),MMULT('SS Taylor expansion'!E$7:F$8,MMULT(MINVERSE('Useful matrices &amp; checks'!$G532:$H533),'SS Taylor expansion'!E$4:E$5)))-MMULT(MINVERSE('Useful matrices &amp; checks'!$G532:$H533),MMULT('SS Taylor expansion'!E$7:F$8,MMULT(MINVERSE('Useful matrices &amp; checks'!$G532:$H533),MMULT('SS Taylor expansion'!E$7:F$8,MMULT(MINVERSE('Useful matrices &amp; checks'!$G532:$H533),'Useful matrices &amp; checks'!$L532:$L533))))))</f>
        <v>257.28153840454519</v>
      </c>
      <c r="Z532" s="12">
        <f t="array" aca="1" ref="Z532:Z533" ca="1">(MMULT(MINVERSE('Useful matrices &amp; checks'!$G532:$H533),MMULT('SS Taylor expansion'!G$7:H$8,MMULT(MINVERSE('Useful matrices &amp; checks'!$G532:$H533),'SS Taylor expansion'!G$4:G$5)))-MMULT(MINVERSE('Useful matrices &amp; checks'!$G532:$H533),MMULT('SS Taylor expansion'!G$7:H$8,MMULT(MINVERSE('Useful matrices &amp; checks'!$G532:$H533),MMULT('SS Taylor expansion'!G$7:H$8,MMULT(MINVERSE('Useful matrices &amp; checks'!$G532:$H533),'Useful matrices &amp; checks'!$L532:$L533))))))</f>
        <v>-1.7560392703863958</v>
      </c>
      <c r="AA532" s="12">
        <f t="array" aca="1" ref="AA532:AA533" ca="1">(MMULT(MINVERSE('Useful matrices &amp; checks'!$G532:$H533),MMULT('SS Taylor expansion'!I$7:J$8,MMULT(MINVERSE('Useful matrices &amp; checks'!$G532:$H533),'SS Taylor expansion'!I$4:I$5)))-MMULT(MINVERSE('Useful matrices &amp; checks'!$G532:$H533),MMULT('SS Taylor expansion'!I$7:J$8,MMULT(MINVERSE('Useful matrices &amp; checks'!$G532:$H533),MMULT('SS Taylor expansion'!I$7:J$8,MMULT(MINVERSE('Useful matrices &amp; checks'!$G532:$H533),'Useful matrices &amp; checks'!$L532:$L533))))))</f>
        <v>1.1045219923517076</v>
      </c>
      <c r="AB532" s="12">
        <f t="array" aca="1" ref="AB532:AB533" ca="1">(MMULT(MINVERSE('Useful matrices &amp; checks'!$G532:$H533),MMULT('SS Taylor expansion'!K$7:L$8,MMULT(MINVERSE('Useful matrices &amp; checks'!$G532:$H533),'SS Taylor expansion'!K$4:K$5)))-MMULT(MINVERSE('Useful matrices &amp; checks'!$G532:$H533),MMULT('SS Taylor expansion'!K$7:L$8,MMULT(MINVERSE('Useful matrices &amp; checks'!$G532:$H533),MMULT('SS Taylor expansion'!K$7:L$8,MMULT(MINVERSE('Useful matrices &amp; checks'!$G532:$H533),'Useful matrices &amp; checks'!$L532:$L533))))))</f>
        <v>-152.77688447094579</v>
      </c>
      <c r="AC532" s="12">
        <f t="array" aca="1" ref="AC532:AC533" ca="1">(MMULT(MINVERSE('Useful matrices &amp; checks'!$G532:$H533),MMULT('SS Taylor expansion'!M$7:N$8,MMULT(MINVERSE('Useful matrices &amp; checks'!$G532:$H533),'SS Taylor expansion'!M$4:M$5)))-MMULT(MINVERSE('Useful matrices &amp; checks'!$G532:$H533),MMULT('SS Taylor expansion'!M$7:N$8,MMULT(MINVERSE('Useful matrices &amp; checks'!$G532:$H533),MMULT('SS Taylor expansion'!M$7:N$8,MMULT(MINVERSE('Useful matrices &amp; checks'!$G532:$H533),'Useful matrices &amp; checks'!$L532:$L533))))))</f>
        <v>-40.145626120291894</v>
      </c>
      <c r="AD532" s="12"/>
      <c r="AE532" s="12">
        <f t="array" aca="1" ref="AE532:AE533" ca="1">Q530:Q531*(INDEX('Flow probs &amp; rates'!AE$6:AE$5999-'Flow probs &amp; rates'!AE$5:AE$5999,'Useful matrices &amp; checks'!$A530))+X530:X531*(INDEX('Flow probs &amp; rates'!AE$6:AE$5999-'Flow probs &amp; rates'!AE$5:AE$5999,'Useful matrices &amp; checks'!$A530))^2</f>
        <v>9.0380895674581254E-4</v>
      </c>
      <c r="AF532" s="12">
        <f t="array" aca="1" ref="AF532:AF533" ca="1">R530:R531*(INDEX('Flow probs &amp; rates'!AF$6:AF$5999-'Flow probs &amp; rates'!AF$5:AF$5999,'Useful matrices &amp; checks'!$A530))+Y530:Y531*(INDEX('Flow probs &amp; rates'!AF$6:AF$5999-'Flow probs &amp; rates'!AF$5:AF$5999,'Useful matrices &amp; checks'!$A530))^2</f>
        <v>-8.9121284638850311E-3</v>
      </c>
      <c r="AG532" s="12">
        <f t="array" aca="1" ref="AG532:AG533" ca="1">S530:S531*(INDEX('Flow probs &amp; rates'!AG$6:AG$5999-'Flow probs &amp; rates'!AG$5:AG$5999,'Useful matrices &amp; checks'!$A530))+Z530:Z531*(INDEX('Flow probs &amp; rates'!AG$6:AG$5999-'Flow probs &amp; rates'!AG$5:AG$5999,'Useful matrices &amp; checks'!$A530))^2</f>
        <v>-1.2897036116611216E-3</v>
      </c>
      <c r="AH532" s="12">
        <f t="array" aca="1" ref="AH532:AH533" ca="1">T530:T531*(INDEX('Flow probs &amp; rates'!AI$6:AI$5999-'Flow probs &amp; rates'!AI$5:AI$5999,'Useful matrices &amp; checks'!$A530))+AA530:AA531*(INDEX('Flow probs &amp; rates'!AI$6:AI$5999-'Flow probs &amp; rates'!AI$5:AI$5999,'Useful matrices &amp; checks'!$A530))^2</f>
        <v>-3.6234389407252235E-3</v>
      </c>
      <c r="AI532" s="12">
        <f t="array" aca="1" ref="AI532:AI533" ca="1">U530:U531*(INDEX('Flow probs &amp; rates'!AJ$6:AJ$5999-'Flow probs &amp; rates'!AJ$5:AJ$5999,'Useful matrices &amp; checks'!$A530))+AB530:AB531*(INDEX('Flow probs &amp; rates'!AJ$6:AJ$5999-'Flow probs &amp; rates'!AJ$5:AJ$5999,'Useful matrices &amp; checks'!$A530))^2</f>
        <v>8.8549800315575373E-4</v>
      </c>
      <c r="AJ532" s="12">
        <f t="array" aca="1" ref="AJ532:AJ533" ca="1">V530:V531*(INDEX('Flow probs &amp; rates'!AK$6:AK$5999-'Flow probs &amp; rates'!AK$5:AK$5999,'Useful matrices &amp; checks'!$A530))+AC530:AC531*(INDEX('Flow probs &amp; rates'!AK$6:AK$5999-'Flow probs &amp; rates'!AK$5:AK$5999,'Useful matrices &amp; checks'!$A530))^2</f>
        <v>-3.5060590101563044E-3</v>
      </c>
      <c r="AK532" s="12"/>
      <c r="AL532" s="12"/>
      <c r="AM532" s="12">
        <f ca="1">'Useful matrices &amp; checks'!AO532</f>
        <v>-1.5480200362759766E-2</v>
      </c>
      <c r="AN532" s="12">
        <f t="shared" ca="1" si="18"/>
        <v>-1.5542023066526113E-2</v>
      </c>
      <c r="AO532" s="12">
        <f t="shared" ca="1" si="19"/>
        <v>6.1822703766346854E-5</v>
      </c>
    </row>
    <row r="533" spans="1:41" x14ac:dyDescent="0.35">
      <c r="P533" s="56"/>
      <c r="Q533" s="12">
        <f ca="1"/>
        <v>1.7517521254919926</v>
      </c>
      <c r="R533" s="12">
        <f ca="1"/>
        <v>0.41860971138823766</v>
      </c>
      <c r="S533" s="12">
        <f ca="1"/>
        <v>-0.15326282316063664</v>
      </c>
      <c r="T533" s="12">
        <f ca="1"/>
        <v>-0.11663817448107443</v>
      </c>
      <c r="U533" s="12">
        <f ca="1"/>
        <v>-0.2573378066898509</v>
      </c>
      <c r="V533" s="12">
        <f ca="1"/>
        <v>0.81954129471329074</v>
      </c>
      <c r="W533" s="12"/>
      <c r="X533" s="12">
        <f ca="1"/>
        <v>-20.071048287572204</v>
      </c>
      <c r="Y533" s="12">
        <f ca="1"/>
        <v>-8.7603889558156318</v>
      </c>
      <c r="Z533" s="12">
        <f ca="1"/>
        <v>0.45701350047745215</v>
      </c>
      <c r="AA533" s="12">
        <f ca="1"/>
        <v>0.26468956177784653</v>
      </c>
      <c r="AB533" s="12">
        <f ca="1"/>
        <v>5.2020247535940189</v>
      </c>
      <c r="AC533" s="12">
        <f ca="1"/>
        <v>-9.6205673211201237</v>
      </c>
      <c r="AD533" s="12"/>
      <c r="AE533" s="12">
        <f ca="1"/>
        <v>-2.4328985905746391E-4</v>
      </c>
      <c r="AF533" s="12">
        <f ca="1"/>
        <v>3.2767148402555767E-4</v>
      </c>
      <c r="AG533" s="12">
        <f ca="1"/>
        <v>3.471660770398646E-4</v>
      </c>
      <c r="AH533" s="12">
        <f ca="1"/>
        <v>-8.4268981141065241E-4</v>
      </c>
      <c r="AI533" s="12">
        <f ca="1"/>
        <v>-3.2557031237993251E-5</v>
      </c>
      <c r="AJ533" s="12">
        <f ca="1"/>
        <v>-8.1539119449654479E-4</v>
      </c>
      <c r="AK533" s="12"/>
      <c r="AL533" s="12"/>
      <c r="AM533" s="12">
        <f ca="1">'Useful matrices &amp; checks'!AO533</f>
        <v>-1.2905999988095662E-3</v>
      </c>
      <c r="AN533" s="12">
        <f t="shared" ca="1" si="18"/>
        <v>-1.259090335137232E-3</v>
      </c>
      <c r="AO533" s="12">
        <f t="shared" ca="1" si="19"/>
        <v>-3.1509663672334197E-5</v>
      </c>
    </row>
    <row r="534" spans="1:41" x14ac:dyDescent="0.35">
      <c r="A534">
        <v>266</v>
      </c>
      <c r="P534" s="56" t="str">
        <f>INDEX('Flow probs &amp; rates'!$A$5:$A$5999,$A534)</f>
        <v>2012,6</v>
      </c>
      <c r="Q534" s="12">
        <f t="array" aca="1" ref="Q534:Q535" ca="1">-1*(MMULT(MINVERSE('Useful matrices &amp; checks'!$G534:$H535),'SS Taylor expansion'!C$4:C$5)-MMULT(MINVERSE('Useful matrices &amp; checks'!$G534:$H535),MMULT('SS Taylor expansion'!C$7:D$8,MMULT(MINVERSE('Useful matrices &amp; checks'!$G534:$H535),'Useful matrices &amp; checks'!$L534:$L535))))</f>
        <v>-6.6480153892852751</v>
      </c>
      <c r="R534" s="12">
        <f t="array" aca="1" ref="R534:R535" ca="1">-1*(MMULT(MINVERSE('Useful matrices &amp; checks'!$G534:$H535),'SS Taylor expansion'!E$4:E$5)-MMULT(MINVERSE('Useful matrices &amp; checks'!$G534:$H535),MMULT('SS Taylor expansion'!E$7:F$8,MMULT(MINVERSE('Useful matrices &amp; checks'!$G534:$H535),'Useful matrices &amp; checks'!$L534:$L535))))</f>
        <v>-11.814019599133117</v>
      </c>
      <c r="S534" s="12">
        <f t="array" aca="1" ref="S534:S535" ca="1">-1*(MMULT(MINVERSE('Useful matrices &amp; checks'!$G534:$H535),'SS Taylor expansion'!G$4:G$5)-MMULT(MINVERSE('Useful matrices &amp; checks'!$G534:$H535),MMULT('SS Taylor expansion'!G$7:H$8,MMULT(MINVERSE('Useful matrices &amp; checks'!$G534:$H535),'Useful matrices &amp; checks'!$L534:$L535))))</f>
        <v>0.61684073087039593</v>
      </c>
      <c r="T534" s="12">
        <f t="array" aca="1" ref="T534:T535" ca="1">-1*(MMULT(MINVERSE('Useful matrices &amp; checks'!$G534:$H535),'SS Taylor expansion'!I$4:I$5)-MMULT(MINVERSE('Useful matrices &amp; checks'!$G534:$H535),MMULT('SS Taylor expansion'!I$7:J$8,MMULT(MINVERSE('Useful matrices &amp; checks'!$G534:$H535),'Useful matrices &amp; checks'!$L534:$L535))))</f>
        <v>-0.47933129300783317</v>
      </c>
      <c r="U534" s="12">
        <f t="array" aca="1" ref="U534:U535" ca="1">-1*(MMULT(MINVERSE('Useful matrices &amp; checks'!$G534:$H535),'SS Taylor expansion'!K$4:K$5)-MMULT(MINVERSE('Useful matrices &amp; checks'!$G534:$H535),MMULT('SS Taylor expansion'!K$7:L$8,MMULT(MINVERSE('Useful matrices &amp; checks'!$G534:$H535),'Useful matrices &amp; checks'!$L534:$L535))))</f>
        <v>8.1471419732048531</v>
      </c>
      <c r="V534" s="12">
        <f t="array" aca="1" ref="V534:V535" ca="1">-1*(MMULT(MINVERSE('Useful matrices &amp; checks'!$G534:$H535),'SS Taylor expansion'!M$4:M$5)-MMULT(MINVERSE('Useful matrices &amp; checks'!$G534:$H535),MMULT('SS Taylor expansion'!M$7:N$8,MMULT(MINVERSE('Useful matrices &amp; checks'!$G534:$H535),'Useful matrices &amp; checks'!$L534:$L535))))</f>
        <v>3.5625613601396644</v>
      </c>
      <c r="W534" s="12"/>
      <c r="X534" s="12">
        <f t="array" aca="1" ref="X534:X535" ca="1">(MMULT(MINVERSE('Useful matrices &amp; checks'!$G534:$H535),MMULT('SS Taylor expansion'!C$7:D$8,MMULT(MINVERSE('Useful matrices &amp; checks'!$G534:$H535),'SS Taylor expansion'!C$4:C$5)))-MMULT(MINVERSE('Useful matrices &amp; checks'!$G534:$H535),MMULT('SS Taylor expansion'!C$7:D$8,MMULT(MINVERSE('Useful matrices &amp; checks'!$G534:$H535),MMULT('SS Taylor expansion'!C$7:D$8,MMULT(MINVERSE('Useful matrices &amp; checks'!$G534:$H535),'Useful matrices &amp; checks'!$L534:$L535))))))</f>
        <v>78.775237756814505</v>
      </c>
      <c r="Y534" s="12">
        <f t="array" aca="1" ref="Y534:Y535" ca="1">(MMULT(MINVERSE('Useful matrices &amp; checks'!$G534:$H535),MMULT('SS Taylor expansion'!E$7:F$8,MMULT(MINVERSE('Useful matrices &amp; checks'!$G534:$H535),'SS Taylor expansion'!E$4:E$5)))-MMULT(MINVERSE('Useful matrices &amp; checks'!$G534:$H535),MMULT('SS Taylor expansion'!E$7:F$8,MMULT(MINVERSE('Useful matrices &amp; checks'!$G534:$H535),MMULT('SS Taylor expansion'!E$7:F$8,MMULT(MINVERSE('Useful matrices &amp; checks'!$G534:$H535),'Useful matrices &amp; checks'!$L534:$L535))))))</f>
        <v>248.77175181118241</v>
      </c>
      <c r="Z534" s="12">
        <f t="array" aca="1" ref="Z534:Z535" ca="1">(MMULT(MINVERSE('Useful matrices &amp; checks'!$G534:$H535),MMULT('SS Taylor expansion'!G$7:H$8,MMULT(MINVERSE('Useful matrices &amp; checks'!$G534:$H535),'SS Taylor expansion'!G$4:G$5)))-MMULT(MINVERSE('Useful matrices &amp; checks'!$G534:$H535),MMULT('SS Taylor expansion'!G$7:H$8,MMULT(MINVERSE('Useful matrices &amp; checks'!$G534:$H535),MMULT('SS Taylor expansion'!G$7:H$8,MMULT(MINVERSE('Useful matrices &amp; checks'!$G534:$H535),'Useful matrices &amp; checks'!$L534:$L535))))))</f>
        <v>-1.8507394209335326</v>
      </c>
      <c r="AA534" s="12">
        <f t="array" aca="1" ref="AA534:AA535" ca="1">(MMULT(MINVERSE('Useful matrices &amp; checks'!$G534:$H535),MMULT('SS Taylor expansion'!I$7:J$8,MMULT(MINVERSE('Useful matrices &amp; checks'!$G534:$H535),'SS Taylor expansion'!I$4:I$5)))-MMULT(MINVERSE('Useful matrices &amp; checks'!$G534:$H535),MMULT('SS Taylor expansion'!I$7:J$8,MMULT(MINVERSE('Useful matrices &amp; checks'!$G534:$H535),MMULT('SS Taylor expansion'!I$7:J$8,MMULT(MINVERSE('Useful matrices &amp; checks'!$G534:$H535),'Useful matrices &amp; checks'!$L534:$L535))))))</f>
        <v>1.1191018918804314</v>
      </c>
      <c r="AB534" s="12">
        <f t="array" aca="1" ref="AB534:AB535" ca="1">(MMULT(MINVERSE('Useful matrices &amp; checks'!$G534:$H535),MMULT('SS Taylor expansion'!K$7:L$8,MMULT(MINVERSE('Useful matrices &amp; checks'!$G534:$H535),'SS Taylor expansion'!K$4:K$5)))-MMULT(MINVERSE('Useful matrices &amp; checks'!$G534:$H535),MMULT('SS Taylor expansion'!K$7:L$8,MMULT(MINVERSE('Useful matrices &amp; checks'!$G534:$H535),MMULT('SS Taylor expansion'!K$7:L$8,MMULT(MINVERSE('Useful matrices &amp; checks'!$G534:$H535),'Useful matrices &amp; checks'!$L534:$L535))))))</f>
        <v>-166.13404476436716</v>
      </c>
      <c r="AC534" s="12">
        <f t="array" aca="1" ref="AC534:AC535" ca="1">(MMULT(MINVERSE('Useful matrices &amp; checks'!$G534:$H535),MMULT('SS Taylor expansion'!M$7:N$8,MMULT(MINVERSE('Useful matrices &amp; checks'!$G534:$H535),'SS Taylor expansion'!M$4:M$5)))-MMULT(MINVERSE('Useful matrices &amp; checks'!$G534:$H535),MMULT('SS Taylor expansion'!M$7:N$8,MMULT(MINVERSE('Useful matrices &amp; checks'!$G534:$H535),MMULT('SS Taylor expansion'!M$7:N$8,MMULT(MINVERSE('Useful matrices &amp; checks'!$G534:$H535),'Useful matrices &amp; checks'!$L534:$L535))))))</f>
        <v>-41.121262513730485</v>
      </c>
      <c r="AD534" s="12"/>
      <c r="AE534" s="12">
        <f t="array" aca="1" ref="AE534:AE535" ca="1">Q532:Q533*(INDEX('Flow probs &amp; rates'!AE$6:AE$5999-'Flow probs &amp; rates'!AE$5:AE$5999,'Useful matrices &amp; checks'!$A532))+X532:X533*(INDEX('Flow probs &amp; rates'!AE$6:AE$5999-'Flow probs &amp; rates'!AE$5:AE$5999,'Useful matrices &amp; checks'!$A532))^2</f>
        <v>-8.6881102324354656E-4</v>
      </c>
      <c r="AF534" s="12">
        <f t="array" aca="1" ref="AF534:AF535" ca="1">R532:R533*(INDEX('Flow probs &amp; rates'!AF$6:AF$5999-'Flow probs &amp; rates'!AF$5:AF$5999,'Useful matrices &amp; checks'!$A532))+Y532:Y533*(INDEX('Flow probs &amp; rates'!AF$6:AF$5999-'Flow probs &amp; rates'!AF$5:AF$5999,'Useful matrices &amp; checks'!$A532))^2</f>
        <v>-1.0156736778339535E-2</v>
      </c>
      <c r="AG534" s="12">
        <f t="array" aca="1" ref="AG534:AG535" ca="1">S532:S533*(INDEX('Flow probs &amp; rates'!AG$6:AG$5999-'Flow probs &amp; rates'!AG$5:AG$5999,'Useful matrices &amp; checks'!$A532))+Z532:Z533*(INDEX('Flow probs &amp; rates'!AG$6:AG$5999-'Flow probs &amp; rates'!AG$5:AG$5999,'Useful matrices &amp; checks'!$A532))^2</f>
        <v>-5.2219417309256003E-3</v>
      </c>
      <c r="AH534" s="12">
        <f t="array" aca="1" ref="AH534:AH535" ca="1">T532:T533*(INDEX('Flow probs &amp; rates'!AI$6:AI$5999-'Flow probs &amp; rates'!AI$5:AI$5999,'Useful matrices &amp; checks'!$A532))+AA532:AA533*(INDEX('Flow probs &amp; rates'!AI$6:AI$5999-'Flow probs &amp; rates'!AI$5:AI$5999,'Useful matrices &amp; checks'!$A532))^2</f>
        <v>-2.2227372007313354E-3</v>
      </c>
      <c r="AI534" s="12">
        <f t="array" aca="1" ref="AI534:AI535" ca="1">U532:U533*(INDEX('Flow probs &amp; rates'!AJ$6:AJ$5999-'Flow probs &amp; rates'!AJ$5:AJ$5999,'Useful matrices &amp; checks'!$A532))+AB532:AB533*(INDEX('Flow probs &amp; rates'!AJ$6:AJ$5999-'Flow probs &amp; rates'!AJ$5:AJ$5999,'Useful matrices &amp; checks'!$A532))^2</f>
        <v>-4.4702378797124827E-3</v>
      </c>
      <c r="AJ534" s="12">
        <f t="array" aca="1" ref="AJ534:AJ535" ca="1">V532:V533*(INDEX('Flow probs &amp; rates'!AK$6:AK$5999-'Flow probs &amp; rates'!AK$5:AK$5999,'Useful matrices &amp; checks'!$A532))+AC532:AC533*(INDEX('Flow probs &amp; rates'!AK$6:AK$5999-'Flow probs &amp; rates'!AK$5:AK$5999,'Useful matrices &amp; checks'!$A532))^2</f>
        <v>-3.3545439352209334E-3</v>
      </c>
      <c r="AK534" s="12"/>
      <c r="AL534" s="12"/>
      <c r="AM534" s="12">
        <f ca="1">'Useful matrices &amp; checks'!AO534</f>
        <v>-2.6422274902931586E-2</v>
      </c>
      <c r="AN534" s="12">
        <f t="shared" ca="1" si="18"/>
        <v>-2.6295008548173432E-2</v>
      </c>
      <c r="AO534" s="12">
        <f t="shared" ca="1" si="19"/>
        <v>-1.2726635475815429E-4</v>
      </c>
    </row>
    <row r="535" spans="1:41" x14ac:dyDescent="0.35">
      <c r="Q535" s="12">
        <f ca="1"/>
        <v>1.6833194522448536</v>
      </c>
      <c r="R535" s="12">
        <f ca="1"/>
        <v>0.37344956917212035</v>
      </c>
      <c r="S535" s="12">
        <f ca="1"/>
        <v>-0.15618796594312656</v>
      </c>
      <c r="T535" s="12">
        <f ca="1"/>
        <v>-0.1215371879737135</v>
      </c>
      <c r="U535" s="12">
        <f ca="1"/>
        <v>-0.25753695720131575</v>
      </c>
      <c r="V535" s="12">
        <f ca="1"/>
        <v>0.90330778735138217</v>
      </c>
      <c r="W535" s="12"/>
      <c r="X535" s="12">
        <f ca="1"/>
        <v>-19.946387351175385</v>
      </c>
      <c r="Y535" s="12">
        <f ca="1"/>
        <v>-7.8638521594205555</v>
      </c>
      <c r="Z535" s="12">
        <f ca="1"/>
        <v>0.46861890141152712</v>
      </c>
      <c r="AA535" s="12">
        <f ca="1"/>
        <v>0.28375467861011883</v>
      </c>
      <c r="AB535" s="12">
        <f ca="1"/>
        <v>5.2516154151824175</v>
      </c>
      <c r="AC535" s="12">
        <f ca="1"/>
        <v>-10.426531054307791</v>
      </c>
      <c r="AD535" s="12"/>
      <c r="AE535" s="12">
        <f ca="1"/>
        <v>2.2611018653276595E-4</v>
      </c>
      <c r="AF535" s="12">
        <f ca="1"/>
        <v>3.4583501502617032E-4</v>
      </c>
      <c r="AG535" s="12">
        <f ca="1"/>
        <v>1.3590230639970102E-3</v>
      </c>
      <c r="AH535" s="12">
        <f ca="1"/>
        <v>-5.3266058954266047E-4</v>
      </c>
      <c r="AI535" s="12">
        <f ca="1"/>
        <v>1.5221077576785071E-4</v>
      </c>
      <c r="AJ535" s="12">
        <f ca="1"/>
        <v>-8.0388871414651558E-4</v>
      </c>
      <c r="AK535" s="12"/>
      <c r="AL535" s="12"/>
      <c r="AM535" s="12">
        <f ca="1">'Useful matrices &amp; checks'!AO535</f>
        <v>6.5873474534366289E-4</v>
      </c>
      <c r="AN535" s="12">
        <f t="shared" ca="1" si="18"/>
        <v>7.4662973763462109E-4</v>
      </c>
      <c r="AO535" s="12">
        <f t="shared" ca="1" si="19"/>
        <v>-8.7894992290958205E-5</v>
      </c>
    </row>
    <row r="536" spans="1:41" x14ac:dyDescent="0.35">
      <c r="A536">
        <v>267</v>
      </c>
      <c r="P536" s="56" t="str">
        <f>INDEX('Flow probs &amp; rates'!$A$5:$A$5999,$A536)</f>
        <v>2012,7</v>
      </c>
      <c r="Q536" s="12">
        <f t="array" aca="1" ref="Q536:Q537" ca="1">-1*(MMULT(MINVERSE('Useful matrices &amp; checks'!$G536:$H537),'SS Taylor expansion'!C$4:C$5)-MMULT(MINVERSE('Useful matrices &amp; checks'!$G536:$H537),MMULT('SS Taylor expansion'!C$7:D$8,MMULT(MINVERSE('Useful matrices &amp; checks'!$G536:$H537),'Useful matrices &amp; checks'!$L536:$L537))))</f>
        <v>-6.7714816670945046</v>
      </c>
      <c r="R536" s="12">
        <f t="array" aca="1" ref="R536:R537" ca="1">-1*(MMULT(MINVERSE('Useful matrices &amp; checks'!$G536:$H537),'SS Taylor expansion'!E$4:E$5)-MMULT(MINVERSE('Useful matrices &amp; checks'!$G536:$H537),MMULT('SS Taylor expansion'!E$7:F$8,MMULT(MINVERSE('Useful matrices &amp; checks'!$G536:$H537),'Useful matrices &amp; checks'!$L536:$L537))))</f>
        <v>-12.318432409576944</v>
      </c>
      <c r="S536" s="12">
        <f t="array" aca="1" ref="S536:S537" ca="1">-1*(MMULT(MINVERSE('Useful matrices &amp; checks'!$G536:$H537),'SS Taylor expansion'!G$4:G$5)-MMULT(MINVERSE('Useful matrices &amp; checks'!$G536:$H537),MMULT('SS Taylor expansion'!G$7:H$8,MMULT(MINVERSE('Useful matrices &amp; checks'!$G536:$H537),'Useful matrices &amp; checks'!$L536:$L537))))</f>
        <v>0.58179886674319392</v>
      </c>
      <c r="T536" s="12">
        <f t="array" aca="1" ref="T536:T537" ca="1">-1*(MMULT(MINVERSE('Useful matrices &amp; checks'!$G536:$H537),'SS Taylor expansion'!I$4:I$5)-MMULT(MINVERSE('Useful matrices &amp; checks'!$G536:$H537),MMULT('SS Taylor expansion'!I$7:J$8,MMULT(MINVERSE('Useful matrices &amp; checks'!$G536:$H537),'Useful matrices &amp; checks'!$L536:$L537))))</f>
        <v>-0.47658840627731136</v>
      </c>
      <c r="U536" s="12">
        <f t="array" aca="1" ref="U536:U537" ca="1">-1*(MMULT(MINVERSE('Useful matrices &amp; checks'!$G536:$H537),'SS Taylor expansion'!K$4:K$5)-MMULT(MINVERSE('Useful matrices &amp; checks'!$G536:$H537),MMULT('SS Taylor expansion'!K$7:L$8,MMULT(MINVERSE('Useful matrices &amp; checks'!$G536:$H537),'Useful matrices &amp; checks'!$L536:$L537))))</f>
        <v>7.1377885264007261</v>
      </c>
      <c r="V536" s="12">
        <f t="array" aca="1" ref="V536:V537" ca="1">-1*(MMULT(MINVERSE('Useful matrices &amp; checks'!$G536:$H537),'SS Taylor expansion'!M$4:M$5)-MMULT(MINVERSE('Useful matrices &amp; checks'!$G536:$H537),MMULT('SS Taylor expansion'!M$7:N$8,MMULT(MINVERSE('Useful matrices &amp; checks'!$G536:$H537),'Useful matrices &amp; checks'!$L536:$L537))))</f>
        <v>3.2141233599999026</v>
      </c>
      <c r="W536" s="12"/>
      <c r="X536" s="12">
        <f t="array" aca="1" ref="X536:X537" ca="1">(MMULT(MINVERSE('Useful matrices &amp; checks'!$G536:$H537),MMULT('SS Taylor expansion'!C$7:D$8,MMULT(MINVERSE('Useful matrices &amp; checks'!$G536:$H537),'SS Taylor expansion'!C$4:C$5)))-MMULT(MINVERSE('Useful matrices &amp; checks'!$G536:$H537),MMULT('SS Taylor expansion'!C$7:D$8,MMULT(MINVERSE('Useful matrices &amp; checks'!$G536:$H537),MMULT('SS Taylor expansion'!C$7:D$8,MMULT(MINVERSE('Useful matrices &amp; checks'!$G536:$H537),'Useful matrices &amp; checks'!$L536:$L537))))))</f>
        <v>76.36163106998535</v>
      </c>
      <c r="Y536" s="12">
        <f t="array" aca="1" ref="Y536:Y537" ca="1">(MMULT(MINVERSE('Useful matrices &amp; checks'!$G536:$H537),MMULT('SS Taylor expansion'!E$7:F$8,MMULT(MINVERSE('Useful matrices &amp; checks'!$G536:$H537),'SS Taylor expansion'!E$4:E$5)))-MMULT(MINVERSE('Useful matrices &amp; checks'!$G536:$H537),MMULT('SS Taylor expansion'!E$7:F$8,MMULT(MINVERSE('Useful matrices &amp; checks'!$G536:$H537),MMULT('SS Taylor expansion'!E$7:F$8,MMULT(MINVERSE('Useful matrices &amp; checks'!$G536:$H537),'Useful matrices &amp; checks'!$L536:$L537))))))</f>
        <v>252.70781463149638</v>
      </c>
      <c r="Z536" s="12">
        <f t="array" aca="1" ref="Z536:Z537" ca="1">(MMULT(MINVERSE('Useful matrices &amp; checks'!$G536:$H537),MMULT('SS Taylor expansion'!G$7:H$8,MMULT(MINVERSE('Useful matrices &amp; checks'!$G536:$H537),'SS Taylor expansion'!G$4:G$5)))-MMULT(MINVERSE('Useful matrices &amp; checks'!$G536:$H537),MMULT('SS Taylor expansion'!G$7:H$8,MMULT(MINVERSE('Useful matrices &amp; checks'!$G536:$H537),MMULT('SS Taylor expansion'!G$7:H$8,MMULT(MINVERSE('Useful matrices &amp; checks'!$G536:$H537),'Useful matrices &amp; checks'!$L536:$L537))))))</f>
        <v>-1.7499373419300013</v>
      </c>
      <c r="AA536" s="12">
        <f t="array" aca="1" ref="AA536:AA537" ca="1">(MMULT(MINVERSE('Useful matrices &amp; checks'!$G536:$H537),MMULT('SS Taylor expansion'!I$7:J$8,MMULT(MINVERSE('Useful matrices &amp; checks'!$G536:$H537),'SS Taylor expansion'!I$4:I$5)))-MMULT(MINVERSE('Useful matrices &amp; checks'!$G536:$H537),MMULT('SS Taylor expansion'!I$7:J$8,MMULT(MINVERSE('Useful matrices &amp; checks'!$G536:$H537),MMULT('SS Taylor expansion'!I$7:J$8,MMULT(MINVERSE('Useful matrices &amp; checks'!$G536:$H537),'Useful matrices &amp; checks'!$L536:$L537))))))</f>
        <v>1.0971805851280652</v>
      </c>
      <c r="AB536" s="12">
        <f t="array" aca="1" ref="AB536:AB537" ca="1">(MMULT(MINVERSE('Useful matrices &amp; checks'!$G536:$H537),MMULT('SS Taylor expansion'!K$7:L$8,MMULT(MINVERSE('Useful matrices &amp; checks'!$G536:$H537),'SS Taylor expansion'!K$4:K$5)))-MMULT(MINVERSE('Useful matrices &amp; checks'!$G536:$H537),MMULT('SS Taylor expansion'!K$7:L$8,MMULT(MINVERSE('Useful matrices &amp; checks'!$G536:$H537),MMULT('SS Taylor expansion'!K$7:L$8,MMULT(MINVERSE('Useful matrices &amp; checks'!$G536:$H537),'Useful matrices &amp; checks'!$L536:$L537))))))</f>
        <v>-141.39216009430106</v>
      </c>
      <c r="AC536" s="12">
        <f t="array" aca="1" ref="AC536:AC537" ca="1">(MMULT(MINVERSE('Useful matrices &amp; checks'!$G536:$H537),MMULT('SS Taylor expansion'!M$7:N$8,MMULT(MINVERSE('Useful matrices &amp; checks'!$G536:$H537),'SS Taylor expansion'!M$4:M$5)))-MMULT(MINVERSE('Useful matrices &amp; checks'!$G536:$H537),MMULT('SS Taylor expansion'!M$7:N$8,MMULT(MINVERSE('Useful matrices &amp; checks'!$G536:$H537),MMULT('SS Taylor expansion'!M$7:N$8,MMULT(MINVERSE('Useful matrices &amp; checks'!$G536:$H537),'Useful matrices &amp; checks'!$L536:$L537))))))</f>
        <v>-37.09039839188334</v>
      </c>
      <c r="AD536" s="12"/>
      <c r="AE536" s="12">
        <f t="array" aca="1" ref="AE536:AE537" ca="1">Q534:Q535*(INDEX('Flow probs &amp; rates'!AE$6:AE$5999-'Flow probs &amp; rates'!AE$5:AE$5999,'Useful matrices &amp; checks'!$A534))+X534:X535*(INDEX('Flow probs &amp; rates'!AE$6:AE$5999-'Flow probs &amp; rates'!AE$5:AE$5999,'Useful matrices &amp; checks'!$A534))^2</f>
        <v>6.2530816319156875E-4</v>
      </c>
      <c r="AF536" s="12">
        <f t="array" aca="1" ref="AF536:AF537" ca="1">R534:R535*(INDEX('Flow probs &amp; rates'!AF$6:AF$5999-'Flow probs &amp; rates'!AF$5:AF$5999,'Useful matrices &amp; checks'!$A534))+Y534:Y535*(INDEX('Flow probs &amp; rates'!AF$6:AF$5999-'Flow probs &amp; rates'!AF$5:AF$5999,'Useful matrices &amp; checks'!$A534))^2</f>
        <v>1.3662884536851445E-2</v>
      </c>
      <c r="AG536" s="12">
        <f t="array" aca="1" ref="AG536:AG537" ca="1">S534:S535*(INDEX('Flow probs &amp; rates'!AG$6:AG$5999-'Flow probs &amp; rates'!AG$5:AG$5999,'Useful matrices &amp; checks'!$A534))+Z534:Z535*(INDEX('Flow probs &amp; rates'!AG$6:AG$5999-'Flow probs &amp; rates'!AG$5:AG$5999,'Useful matrices &amp; checks'!$A534))^2</f>
        <v>4.3305484036130432E-3</v>
      </c>
      <c r="AH536" s="12">
        <f t="array" aca="1" ref="AH536:AH537" ca="1">T534:T535*(INDEX('Flow probs &amp; rates'!AI$6:AI$5999-'Flow probs &amp; rates'!AI$5:AI$5999,'Useful matrices &amp; checks'!$A534))+AA534:AA535*(INDEX('Flow probs &amp; rates'!AI$6:AI$5999-'Flow probs &amp; rates'!AI$5:AI$5999,'Useful matrices &amp; checks'!$A534))^2</f>
        <v>3.5674482963567559E-3</v>
      </c>
      <c r="AI536" s="12">
        <f t="array" aca="1" ref="AI536:AI537" ca="1">U534:U535*(INDEX('Flow probs &amp; rates'!AJ$6:AJ$5999-'Flow probs &amp; rates'!AJ$5:AJ$5999,'Useful matrices &amp; checks'!$A534))+AB534:AB535*(INDEX('Flow probs &amp; rates'!AJ$6:AJ$5999-'Flow probs &amp; rates'!AJ$5:AJ$5999,'Useful matrices &amp; checks'!$A534))^2</f>
        <v>1.4368618353874704E-2</v>
      </c>
      <c r="AJ536" s="12">
        <f t="array" aca="1" ref="AJ536:AJ537" ca="1">V534:V535*(INDEX('Flow probs &amp; rates'!AK$6:AK$5999-'Flow probs &amp; rates'!AK$5:AK$5999,'Useful matrices &amp; checks'!$A534))+AC534:AC535*(INDEX('Flow probs &amp; rates'!AK$6:AK$5999-'Flow probs &amp; rates'!AK$5:AK$5999,'Useful matrices &amp; checks'!$A534))^2</f>
        <v>3.5099749887854575E-3</v>
      </c>
      <c r="AK536" s="12"/>
      <c r="AL536" s="12"/>
      <c r="AM536" s="12">
        <f ca="1">'Useful matrices &amp; checks'!AO536</f>
        <v>3.9430623904004314E-2</v>
      </c>
      <c r="AN536" s="12">
        <f t="shared" ca="1" si="18"/>
        <v>4.0064782742672972E-2</v>
      </c>
      <c r="AO536" s="12">
        <f t="shared" ca="1" si="19"/>
        <v>-6.3415883866865808E-4</v>
      </c>
    </row>
    <row r="537" spans="1:41" x14ac:dyDescent="0.35">
      <c r="P537" s="56"/>
      <c r="Q537" s="12">
        <f ca="1"/>
        <v>1.8061002196257836</v>
      </c>
      <c r="R537" s="12">
        <f ca="1"/>
        <v>0.42372207652352767</v>
      </c>
      <c r="S537" s="12">
        <f ca="1"/>
        <v>-0.15517830700319749</v>
      </c>
      <c r="T537" s="12">
        <f ca="1"/>
        <v>-0.11877253407857874</v>
      </c>
      <c r="U537" s="12">
        <f ca="1"/>
        <v>-0.24552138418529468</v>
      </c>
      <c r="V537" s="12">
        <f ca="1"/>
        <v>0.80100474808070898</v>
      </c>
      <c r="W537" s="12"/>
      <c r="X537" s="12">
        <f ca="1"/>
        <v>-20.367294105908829</v>
      </c>
      <c r="Y537" s="12">
        <f ca="1"/>
        <v>-8.6924923893833146</v>
      </c>
      <c r="Z537" s="12">
        <f ca="1"/>
        <v>0.46674603476365367</v>
      </c>
      <c r="AA537" s="12">
        <f ca="1"/>
        <v>0.27343283370106164</v>
      </c>
      <c r="AB537" s="12">
        <f ca="1"/>
        <v>4.8635230269012659</v>
      </c>
      <c r="AC537" s="12">
        <f ca="1"/>
        <v>-9.2434489571378968</v>
      </c>
      <c r="AD537" s="12"/>
      <c r="AE537" s="12">
        <f ca="1"/>
        <v>-1.5833197324488006E-4</v>
      </c>
      <c r="AF537" s="12">
        <f ca="1"/>
        <v>-4.3189350594187252E-4</v>
      </c>
      <c r="AG537" s="12">
        <f ca="1"/>
        <v>-1.0965221859201267E-3</v>
      </c>
      <c r="AH537" s="12">
        <f ca="1"/>
        <v>9.0454689795045281E-4</v>
      </c>
      <c r="AI537" s="12">
        <f ca="1"/>
        <v>-4.5420225426465936E-4</v>
      </c>
      <c r="AJ537" s="12">
        <f ca="1"/>
        <v>8.8997421244533636E-4</v>
      </c>
      <c r="AK537" s="12"/>
      <c r="AL537" s="12"/>
      <c r="AM537" s="12">
        <f ca="1">'Useful matrices &amp; checks'!AO537</f>
        <v>-4.6466120519394333E-4</v>
      </c>
      <c r="AN537" s="12">
        <f t="shared" ca="1" si="18"/>
        <v>-3.4642880897574953E-4</v>
      </c>
      <c r="AO537" s="12">
        <f t="shared" ca="1" si="19"/>
        <v>-1.182323962181938E-4</v>
      </c>
    </row>
    <row r="538" spans="1:41" x14ac:dyDescent="0.35">
      <c r="A538">
        <v>268</v>
      </c>
      <c r="P538" s="56" t="str">
        <f>INDEX('Flow probs &amp; rates'!$A$5:$A$5999,$A538)</f>
        <v>2012,8</v>
      </c>
      <c r="Q538" s="12">
        <f t="array" aca="1" ref="Q538:Q539" ca="1">-1*(MMULT(MINVERSE('Useful matrices &amp; checks'!$G538:$H539),'SS Taylor expansion'!C$4:C$5)-MMULT(MINVERSE('Useful matrices &amp; checks'!$G538:$H539),MMULT('SS Taylor expansion'!C$7:D$8,MMULT(MINVERSE('Useful matrices &amp; checks'!$G538:$H539),'Useful matrices &amp; checks'!$L538:$L539))))</f>
        <v>-6.5523212067482222</v>
      </c>
      <c r="R538" s="12">
        <f t="array" aca="1" ref="R538:R539" ca="1">-1*(MMULT(MINVERSE('Useful matrices &amp; checks'!$G538:$H539),'SS Taylor expansion'!E$4:E$5)-MMULT(MINVERSE('Useful matrices &amp; checks'!$G538:$H539),MMULT('SS Taylor expansion'!E$7:F$8,MMULT(MINVERSE('Useful matrices &amp; checks'!$G538:$H539),'Useful matrices &amp; checks'!$L538:$L539))))</f>
        <v>-11.690444302489631</v>
      </c>
      <c r="S538" s="12">
        <f t="array" aca="1" ref="S538:S539" ca="1">-1*(MMULT(MINVERSE('Useful matrices &amp; checks'!$G538:$H539),'SS Taylor expansion'!G$4:G$5)-MMULT(MINVERSE('Useful matrices &amp; checks'!$G538:$H539),MMULT('SS Taylor expansion'!G$7:H$8,MMULT(MINVERSE('Useful matrices &amp; checks'!$G538:$H539),'Useful matrices &amp; checks'!$L538:$L539))))</f>
        <v>0.57818848364747122</v>
      </c>
      <c r="T538" s="12">
        <f t="array" aca="1" ref="T538:T539" ca="1">-1*(MMULT(MINVERSE('Useful matrices &amp; checks'!$G538:$H539),'SS Taylor expansion'!I$4:I$5)-MMULT(MINVERSE('Useful matrices &amp; checks'!$G538:$H539),MMULT('SS Taylor expansion'!I$7:J$8,MMULT(MINVERSE('Useful matrices &amp; checks'!$G538:$H539),'Useful matrices &amp; checks'!$L538:$L539))))</f>
        <v>-0.45339712565695811</v>
      </c>
      <c r="U538" s="12">
        <f t="array" aca="1" ref="U538:U539" ca="1">-1*(MMULT(MINVERSE('Useful matrices &amp; checks'!$G538:$H539),'SS Taylor expansion'!K$4:K$5)-MMULT(MINVERSE('Useful matrices &amp; checks'!$G538:$H539),MMULT('SS Taylor expansion'!K$7:L$8,MMULT(MINVERSE('Useful matrices &amp; checks'!$G538:$H539),'Useful matrices &amp; checks'!$L538:$L539))))</f>
        <v>7.0118502846896789</v>
      </c>
      <c r="V538" s="12">
        <f t="array" aca="1" ref="V538:V539" ca="1">-1*(MMULT(MINVERSE('Useful matrices &amp; checks'!$G538:$H539),'SS Taylor expansion'!M$4:M$5)-MMULT(MINVERSE('Useful matrices &amp; checks'!$G538:$H539),MMULT('SS Taylor expansion'!M$7:N$8,MMULT(MINVERSE('Useful matrices &amp; checks'!$G538:$H539),'Useful matrices &amp; checks'!$L538:$L539))))</f>
        <v>3.0818118592783028</v>
      </c>
      <c r="W538" s="12"/>
      <c r="X538" s="12">
        <f t="array" aca="1" ref="X538:X539" ca="1">(MMULT(MINVERSE('Useful matrices &amp; checks'!$G538:$H539),MMULT('SS Taylor expansion'!C$7:D$8,MMULT(MINVERSE('Useful matrices &amp; checks'!$G538:$H539),'SS Taylor expansion'!C$4:C$5)))-MMULT(MINVERSE('Useful matrices &amp; checks'!$G538:$H539),MMULT('SS Taylor expansion'!C$7:D$8,MMULT(MINVERSE('Useful matrices &amp; checks'!$G538:$H539),MMULT('SS Taylor expansion'!C$7:D$8,MMULT(MINVERSE('Useful matrices &amp; checks'!$G538:$H539),'Useful matrices &amp; checks'!$L538:$L539))))))</f>
        <v>72.472263977461751</v>
      </c>
      <c r="Y538" s="12">
        <f t="array" aca="1" ref="Y538:Y539" ca="1">(MMULT(MINVERSE('Useful matrices &amp; checks'!$G538:$H539),MMULT('SS Taylor expansion'!E$7:F$8,MMULT(MINVERSE('Useful matrices &amp; checks'!$G538:$H539),'SS Taylor expansion'!E$4:E$5)))-MMULT(MINVERSE('Useful matrices &amp; checks'!$G538:$H539),MMULT('SS Taylor expansion'!E$7:F$8,MMULT(MINVERSE('Useful matrices &amp; checks'!$G538:$H539),MMULT('SS Taylor expansion'!E$7:F$8,MMULT(MINVERSE('Useful matrices &amp; checks'!$G538:$H539),'Useful matrices &amp; checks'!$L538:$L539))))))</f>
        <v>230.6978273089963</v>
      </c>
      <c r="Z538" s="12">
        <f t="array" aca="1" ref="Z538:Z539" ca="1">(MMULT(MINVERSE('Useful matrices &amp; checks'!$G538:$H539),MMULT('SS Taylor expansion'!G$7:H$8,MMULT(MINVERSE('Useful matrices &amp; checks'!$G538:$H539),'SS Taylor expansion'!G$4:G$5)))-MMULT(MINVERSE('Useful matrices &amp; checks'!$G538:$H539),MMULT('SS Taylor expansion'!G$7:H$8,MMULT(MINVERSE('Useful matrices &amp; checks'!$G538:$H539),MMULT('SS Taylor expansion'!G$7:H$8,MMULT(MINVERSE('Useful matrices &amp; checks'!$G538:$H539),'Useful matrices &amp; checks'!$L538:$L539))))))</f>
        <v>-1.7136451834845743</v>
      </c>
      <c r="AA538" s="12">
        <f t="array" aca="1" ref="AA538:AA539" ca="1">(MMULT(MINVERSE('Useful matrices &amp; checks'!$G538:$H539),MMULT('SS Taylor expansion'!I$7:J$8,MMULT(MINVERSE('Useful matrices &amp; checks'!$G538:$H539),'SS Taylor expansion'!I$4:I$5)))-MMULT(MINVERSE('Useful matrices &amp; checks'!$G538:$H539),MMULT('SS Taylor expansion'!I$7:J$8,MMULT(MINVERSE('Useful matrices &amp; checks'!$G538:$H539),MMULT('SS Taylor expansion'!I$7:J$8,MMULT(MINVERSE('Useful matrices &amp; checks'!$G538:$H539),'Useful matrices &amp; checks'!$L538:$L539))))))</f>
        <v>1.0544443437731015</v>
      </c>
      <c r="AB538" s="12">
        <f t="array" aca="1" ref="AB538:AB539" ca="1">(MMULT(MINVERSE('Useful matrices &amp; checks'!$G538:$H539),MMULT('SS Taylor expansion'!K$7:L$8,MMULT(MINVERSE('Useful matrices &amp; checks'!$G538:$H539),'SS Taylor expansion'!K$4:K$5)))-MMULT(MINVERSE('Useful matrices &amp; checks'!$G538:$H539),MMULT('SS Taylor expansion'!K$7:L$8,MMULT(MINVERSE('Useful matrices &amp; checks'!$G538:$H539),MMULT('SS Taylor expansion'!K$7:L$8,MMULT(MINVERSE('Useful matrices &amp; checks'!$G538:$H539),'Useful matrices &amp; checks'!$L538:$L539))))))</f>
        <v>-133.8962984448348</v>
      </c>
      <c r="AC538" s="12">
        <f t="array" aca="1" ref="AC538:AC539" ca="1">(MMULT(MINVERSE('Useful matrices &amp; checks'!$G538:$H539),MMULT('SS Taylor expansion'!M$7:N$8,MMULT(MINVERSE('Useful matrices &amp; checks'!$G538:$H539),'SS Taylor expansion'!M$4:M$5)))-MMULT(MINVERSE('Useful matrices &amp; checks'!$G538:$H539),MMULT('SS Taylor expansion'!M$7:N$8,MMULT(MINVERSE('Useful matrices &amp; checks'!$G538:$H539),MMULT('SS Taylor expansion'!M$7:N$8,MMULT(MINVERSE('Useful matrices &amp; checks'!$G538:$H539),'Useful matrices &amp; checks'!$L538:$L539))))))</f>
        <v>-33.89680237819681</v>
      </c>
      <c r="AD538" s="12"/>
      <c r="AE538" s="12">
        <f t="array" aca="1" ref="AE538:AE539" ca="1">Q536:Q537*(INDEX('Flow probs &amp; rates'!AE$6:AE$5999-'Flow probs &amp; rates'!AE$5:AE$5999,'Useful matrices &amp; checks'!$A536))+X536:X537*(INDEX('Flow probs &amp; rates'!AE$6:AE$5999-'Flow probs &amp; rates'!AE$5:AE$5999,'Useful matrices &amp; checks'!$A536))^2</f>
        <v>-3.7275474210329063E-3</v>
      </c>
      <c r="AF538" s="12">
        <f t="array" aca="1" ref="AF538:AF539" ca="1">R536:R537*(INDEX('Flow probs &amp; rates'!AF$6:AF$5999-'Flow probs &amp; rates'!AF$5:AF$5999,'Useful matrices &amp; checks'!$A536))+Y536:Y537*(INDEX('Flow probs &amp; rates'!AF$6:AF$5999-'Flow probs &amp; rates'!AF$5:AF$5999,'Useful matrices &amp; checks'!$A536))^2</f>
        <v>-8.6548620492259629E-3</v>
      </c>
      <c r="AG538" s="12">
        <f t="array" aca="1" ref="AG538:AG539" ca="1">S536:S537*(INDEX('Flow probs &amp; rates'!AG$6:AG$5999-'Flow probs &amp; rates'!AG$5:AG$5999,'Useful matrices &amp; checks'!$A536))+Z536:Z537*(INDEX('Flow probs &amp; rates'!AG$6:AG$5999-'Flow probs &amp; rates'!AG$5:AG$5999,'Useful matrices &amp; checks'!$A536))^2</f>
        <v>-1.2348568534406169E-3</v>
      </c>
      <c r="AH538" s="12">
        <f t="array" aca="1" ref="AH538:AH539" ca="1">T536:T537*(INDEX('Flow probs &amp; rates'!AI$6:AI$5999-'Flow probs &amp; rates'!AI$5:AI$5999,'Useful matrices &amp; checks'!$A536))+AA536:AA537*(INDEX('Flow probs &amp; rates'!AI$6:AI$5999-'Flow probs &amp; rates'!AI$5:AI$5999,'Useful matrices &amp; checks'!$A536))^2</f>
        <v>-2.0256485361297076E-3</v>
      </c>
      <c r="AI538" s="12">
        <f t="array" aca="1" ref="AI538:AI539" ca="1">U536:U537*(INDEX('Flow probs &amp; rates'!AJ$6:AJ$5999-'Flow probs &amp; rates'!AJ$5:AJ$5999,'Useful matrices &amp; checks'!$A536))+AB536:AB537*(INDEX('Flow probs &amp; rates'!AJ$6:AJ$5999-'Flow probs &amp; rates'!AJ$5:AJ$5999,'Useful matrices &amp; checks'!$A536))^2</f>
        <v>7.8159121474510023E-3</v>
      </c>
      <c r="AJ538" s="12">
        <f t="array" aca="1" ref="AJ538:AJ539" ca="1">V536:V537*(INDEX('Flow probs &amp; rates'!AK$6:AK$5999-'Flow probs &amp; rates'!AK$5:AK$5999,'Useful matrices &amp; checks'!$A536))+AC536:AC537*(INDEX('Flow probs &amp; rates'!AK$6:AK$5999-'Flow probs &amp; rates'!AK$5:AK$5999,'Useful matrices &amp; checks'!$A536))^2</f>
        <v>-5.3680890082324049E-4</v>
      </c>
      <c r="AK538" s="12"/>
      <c r="AL538" s="12"/>
      <c r="AM538" s="12">
        <f ca="1">'Useful matrices &amp; checks'!AO538</f>
        <v>-8.0665019178681741E-3</v>
      </c>
      <c r="AN538" s="12">
        <f t="shared" ca="1" si="18"/>
        <v>-8.3638116132014294E-3</v>
      </c>
      <c r="AO538" s="12">
        <f t="shared" ca="1" si="19"/>
        <v>2.9730969533325532E-4</v>
      </c>
    </row>
    <row r="539" spans="1:41" x14ac:dyDescent="0.35">
      <c r="Q539" s="12">
        <f ca="1"/>
        <v>1.7557795941158039</v>
      </c>
      <c r="R539" s="12">
        <f ca="1"/>
        <v>0.37805177183970934</v>
      </c>
      <c r="S539" s="12">
        <f ca="1"/>
        <v>-0.15493311593080417</v>
      </c>
      <c r="T539" s="12">
        <f ca="1"/>
        <v>-0.12157315481120569</v>
      </c>
      <c r="U539" s="12">
        <f ca="1"/>
        <v>-0.22675292361960719</v>
      </c>
      <c r="V539" s="12">
        <f ca="1"/>
        <v>0.82635193093509818</v>
      </c>
      <c r="W539" s="12"/>
      <c r="X539" s="12">
        <f ca="1"/>
        <v>-19.419884681470055</v>
      </c>
      <c r="Y539" s="12">
        <f ca="1"/>
        <v>-7.4604283735532286</v>
      </c>
      <c r="Z539" s="12">
        <f ca="1"/>
        <v>0.45919349033412898</v>
      </c>
      <c r="AA539" s="12">
        <f ca="1"/>
        <v>0.28273696102413776</v>
      </c>
      <c r="AB539" s="12">
        <f ca="1"/>
        <v>4.3300093272817843</v>
      </c>
      <c r="AC539" s="12">
        <f ca="1"/>
        <v>-9.0890324837376326</v>
      </c>
      <c r="AD539" s="12"/>
      <c r="AE539" s="12">
        <f ca="1"/>
        <v>9.942172993701317E-4</v>
      </c>
      <c r="AF539" s="12">
        <f ca="1"/>
        <v>2.9770477261957431E-4</v>
      </c>
      <c r="AG539" s="12">
        <f ca="1"/>
        <v>3.2936295833795926E-4</v>
      </c>
      <c r="AH539" s="12">
        <f ca="1"/>
        <v>-5.0482010602812791E-4</v>
      </c>
      <c r="AI539" s="12">
        <f ca="1"/>
        <v>-2.6884707525518182E-4</v>
      </c>
      <c r="AJ539" s="12">
        <f ca="1"/>
        <v>-1.3378032832299722E-4</v>
      </c>
      <c r="AK539" s="12"/>
      <c r="AL539" s="12"/>
      <c r="AM539" s="12">
        <f ca="1">'Useful matrices &amp; checks'!AO539</f>
        <v>6.8296577631925953E-4</v>
      </c>
      <c r="AN539" s="12">
        <f t="shared" ca="1" si="18"/>
        <v>7.1383752072135811E-4</v>
      </c>
      <c r="AO539" s="12">
        <f t="shared" ca="1" si="19"/>
        <v>-3.087174440209858E-5</v>
      </c>
    </row>
    <row r="540" spans="1:41" x14ac:dyDescent="0.35">
      <c r="A540">
        <v>269</v>
      </c>
      <c r="P540" s="56" t="str">
        <f>INDEX('Flow probs &amp; rates'!$A$5:$A$5999,$A540)</f>
        <v>2012,9</v>
      </c>
      <c r="Q540" s="12">
        <f t="array" aca="1" ref="Q540:Q541" ca="1">-1*(MMULT(MINVERSE('Useful matrices &amp; checks'!$G540:$H541),'SS Taylor expansion'!C$4:C$5)-MMULT(MINVERSE('Useful matrices &amp; checks'!$G540:$H541),MMULT('SS Taylor expansion'!C$7:D$8,MMULT(MINVERSE('Useful matrices &amp; checks'!$G540:$H541),'Useful matrices &amp; checks'!$L540:$L541))))</f>
        <v>-6.5247862992627654</v>
      </c>
      <c r="R540" s="12">
        <f t="array" aca="1" ref="R540:R541" ca="1">-1*(MMULT(MINVERSE('Useful matrices &amp; checks'!$G540:$H541),'SS Taylor expansion'!E$4:E$5)-MMULT(MINVERSE('Useful matrices &amp; checks'!$G540:$H541),MMULT('SS Taylor expansion'!E$7:F$8,MMULT(MINVERSE('Useful matrices &amp; checks'!$G540:$H541),'Useful matrices &amp; checks'!$L540:$L541))))</f>
        <v>-11.310786271109667</v>
      </c>
      <c r="S540" s="12">
        <f t="array" aca="1" ref="S540:S541" ca="1">-1*(MMULT(MINVERSE('Useful matrices &amp; checks'!$G540:$H541),'SS Taylor expansion'!G$4:G$5)-MMULT(MINVERSE('Useful matrices &amp; checks'!$G540:$H541),MMULT('SS Taylor expansion'!G$7:H$8,MMULT(MINVERSE('Useful matrices &amp; checks'!$G540:$H541),'Useful matrices &amp; checks'!$L540:$L541))))</f>
        <v>0.60267632227584045</v>
      </c>
      <c r="T540" s="12">
        <f t="array" aca="1" ref="T540:T541" ca="1">-1*(MMULT(MINVERSE('Useful matrices &amp; checks'!$G540:$H541),'SS Taylor expansion'!I$4:I$5)-MMULT(MINVERSE('Useful matrices &amp; checks'!$G540:$H541),MMULT('SS Taylor expansion'!I$7:J$8,MMULT(MINVERSE('Useful matrices &amp; checks'!$G540:$H541),'Useful matrices &amp; checks'!$L540:$L541))))</f>
        <v>-0.4420694761713308</v>
      </c>
      <c r="U540" s="12">
        <f t="array" aca="1" ref="U540:U541" ca="1">-1*(MMULT(MINVERSE('Useful matrices &amp; checks'!$G540:$H541),'SS Taylor expansion'!K$4:K$5)-MMULT(MINVERSE('Useful matrices &amp; checks'!$G540:$H541),MMULT('SS Taylor expansion'!K$7:L$8,MMULT(MINVERSE('Useful matrices &amp; checks'!$G540:$H541),'Useful matrices &amp; checks'!$L540:$L541))))</f>
        <v>7.6548576603575018</v>
      </c>
      <c r="V540" s="12">
        <f t="array" aca="1" ref="V540:V541" ca="1">-1*(MMULT(MINVERSE('Useful matrices &amp; checks'!$G540:$H541),'SS Taylor expansion'!M$4:M$5)-MMULT(MINVERSE('Useful matrices &amp; checks'!$G540:$H541),MMULT('SS Taylor expansion'!M$7:N$8,MMULT(MINVERSE('Useful matrices &amp; checks'!$G540:$H541),'Useful matrices &amp; checks'!$L540:$L541))))</f>
        <v>3.2390452501556091</v>
      </c>
      <c r="W540" s="12"/>
      <c r="X540" s="12">
        <f t="array" aca="1" ref="X540:X541" ca="1">(MMULT(MINVERSE('Useful matrices &amp; checks'!$G540:$H541),MMULT('SS Taylor expansion'!C$7:D$8,MMULT(MINVERSE('Useful matrices &amp; checks'!$G540:$H541),'SS Taylor expansion'!C$4:C$5)))-MMULT(MINVERSE('Useful matrices &amp; checks'!$G540:$H541),MMULT('SS Taylor expansion'!C$7:D$8,MMULT(MINVERSE('Useful matrices &amp; checks'!$G540:$H541),MMULT('SS Taylor expansion'!C$7:D$8,MMULT(MINVERSE('Useful matrices &amp; checks'!$G540:$H541),'Useful matrices &amp; checks'!$L540:$L541))))))</f>
        <v>75.317402775722371</v>
      </c>
      <c r="Y540" s="12">
        <f t="array" aca="1" ref="Y540:Y541" ca="1">(MMULT(MINVERSE('Useful matrices &amp; checks'!$G540:$H541),MMULT('SS Taylor expansion'!E$7:F$8,MMULT(MINVERSE('Useful matrices &amp; checks'!$G540:$H541),'SS Taylor expansion'!E$4:E$5)))-MMULT(MINVERSE('Useful matrices &amp; checks'!$G540:$H541),MMULT('SS Taylor expansion'!E$7:F$8,MMULT(MINVERSE('Useful matrices &amp; checks'!$G540:$H541),MMULT('SS Taylor expansion'!E$7:F$8,MMULT(MINVERSE('Useful matrices &amp; checks'!$G540:$H541),'Useful matrices &amp; checks'!$L540:$L541))))))</f>
        <v>226.333241436669</v>
      </c>
      <c r="Z540" s="12">
        <f t="array" aca="1" ref="Z540:Z541" ca="1">(MMULT(MINVERSE('Useful matrices &amp; checks'!$G540:$H541),MMULT('SS Taylor expansion'!G$7:H$8,MMULT(MINVERSE('Useful matrices &amp; checks'!$G540:$H541),'SS Taylor expansion'!G$4:G$5)))-MMULT(MINVERSE('Useful matrices &amp; checks'!$G540:$H541),MMULT('SS Taylor expansion'!G$7:H$8,MMULT(MINVERSE('Useful matrices &amp; checks'!$G540:$H541),MMULT('SS Taylor expansion'!G$7:H$8,MMULT(MINVERSE('Useful matrices &amp; checks'!$G540:$H541),'Useful matrices &amp; checks'!$L540:$L541))))))</f>
        <v>-1.7280800299780776</v>
      </c>
      <c r="AA540" s="12">
        <f t="array" aca="1" ref="AA540:AA541" ca="1">(MMULT(MINVERSE('Useful matrices &amp; checks'!$G540:$H541),MMULT('SS Taylor expansion'!I$7:J$8,MMULT(MINVERSE('Useful matrices &amp; checks'!$G540:$H541),'SS Taylor expansion'!I$4:I$5)))-MMULT(MINVERSE('Useful matrices &amp; checks'!$G540:$H541),MMULT('SS Taylor expansion'!I$7:J$8,MMULT(MINVERSE('Useful matrices &amp; checks'!$G540:$H541),MMULT('SS Taylor expansion'!I$7:J$8,MMULT(MINVERSE('Useful matrices &amp; checks'!$G540:$H541),'Useful matrices &amp; checks'!$L540:$L541))))))</f>
        <v>1.0156048851799064</v>
      </c>
      <c r="AB540" s="12">
        <f t="array" aca="1" ref="AB540:AB541" ca="1">(MMULT(MINVERSE('Useful matrices &amp; checks'!$G540:$H541),MMULT('SS Taylor expansion'!K$7:L$8,MMULT(MINVERSE('Useful matrices &amp; checks'!$G540:$H541),'SS Taylor expansion'!K$4:K$5)))-MMULT(MINVERSE('Useful matrices &amp; checks'!$G540:$H541),MMULT('SS Taylor expansion'!K$7:L$8,MMULT(MINVERSE('Useful matrices &amp; checks'!$G540:$H541),MMULT('SS Taylor expansion'!K$7:L$8,MMULT(MINVERSE('Useful matrices &amp; checks'!$G540:$H541),'Useful matrices &amp; checks'!$L540:$L541))))))</f>
        <v>-148.81375306473029</v>
      </c>
      <c r="AC540" s="12">
        <f t="array" aca="1" ref="AC540:AC541" ca="1">(MMULT(MINVERSE('Useful matrices &amp; checks'!$G540:$H541),MMULT('SS Taylor expansion'!M$7:N$8,MMULT(MINVERSE('Useful matrices &amp; checks'!$G540:$H541),'SS Taylor expansion'!M$4:M$5)))-MMULT(MINVERSE('Useful matrices &amp; checks'!$G540:$H541),MMULT('SS Taylor expansion'!M$7:N$8,MMULT(MINVERSE('Useful matrices &amp; checks'!$G540:$H541),MMULT('SS Taylor expansion'!M$7:N$8,MMULT(MINVERSE('Useful matrices &amp; checks'!$G540:$H541),'Useful matrices &amp; checks'!$L540:$L541))))))</f>
        <v>-34.866709689583978</v>
      </c>
      <c r="AD540" s="12"/>
      <c r="AE540" s="12">
        <f t="array" aca="1" ref="AE540:AE541" ca="1">Q538:Q539*(INDEX('Flow probs &amp; rates'!AE$6:AE$5999-'Flow probs &amp; rates'!AE$5:AE$5999,'Useful matrices &amp; checks'!$A538))+X538:X539*(INDEX('Flow probs &amp; rates'!AE$6:AE$5999-'Flow probs &amp; rates'!AE$5:AE$5999,'Useful matrices &amp; checks'!$A538))^2</f>
        <v>-4.4748370463205843E-3</v>
      </c>
      <c r="AF540" s="12">
        <f t="array" aca="1" ref="AF540:AF541" ca="1">R538:R539*(INDEX('Flow probs &amp; rates'!AF$6:AF$5999-'Flow probs &amp; rates'!AF$5:AF$5999,'Useful matrices &amp; checks'!$A538))+Y538:Y539*(INDEX('Flow probs &amp; rates'!AF$6:AF$5999-'Flow probs &amp; rates'!AF$5:AF$5999,'Useful matrices &amp; checks'!$A538))^2</f>
        <v>-4.9745611387000911E-3</v>
      </c>
      <c r="AG540" s="12">
        <f t="array" aca="1" ref="AG540:AG541" ca="1">S538:S539*(INDEX('Flow probs &amp; rates'!AG$6:AG$5999-'Flow probs &amp; rates'!AG$5:AG$5999,'Useful matrices &amp; checks'!$A538))+Z538:Z539*(INDEX('Flow probs &amp; rates'!AG$6:AG$5999-'Flow probs &amp; rates'!AG$5:AG$5999,'Useful matrices &amp; checks'!$A538))^2</f>
        <v>-1.7935028910321994E-3</v>
      </c>
      <c r="AH540" s="12">
        <f t="array" aca="1" ref="AH540:AH541" ca="1">T538:T539*(INDEX('Flow probs &amp; rates'!AI$6:AI$5999-'Flow probs &amp; rates'!AI$5:AI$5999,'Useful matrices &amp; checks'!$A538))+AA538:AA539*(INDEX('Flow probs &amp; rates'!AI$6:AI$5999-'Flow probs &amp; rates'!AI$5:AI$5999,'Useful matrices &amp; checks'!$A538))^2</f>
        <v>-6.0514111951528874E-3</v>
      </c>
      <c r="AI540" s="12">
        <f t="array" aca="1" ref="AI540:AI541" ca="1">U538:U539*(INDEX('Flow probs &amp; rates'!AJ$6:AJ$5999-'Flow probs &amp; rates'!AJ$5:AJ$5999,'Useful matrices &amp; checks'!$A538))+AB538:AB539*(INDEX('Flow probs &amp; rates'!AJ$6:AJ$5999-'Flow probs &amp; rates'!AJ$5:AJ$5999,'Useful matrices &amp; checks'!$A538))^2</f>
        <v>-7.9587325199430778E-3</v>
      </c>
      <c r="AJ540" s="12">
        <f t="array" aca="1" ref="AJ540:AJ541" ca="1">V538:V539*(INDEX('Flow probs &amp; rates'!AK$6:AK$5999-'Flow probs &amp; rates'!AK$5:AK$5999,'Useful matrices &amp; checks'!$A538))+AC538:AC539*(INDEX('Flow probs &amp; rates'!AK$6:AK$5999-'Flow probs &amp; rates'!AK$5:AK$5999,'Useful matrices &amp; checks'!$A538))^2</f>
        <v>-1.5502445454076337E-3</v>
      </c>
      <c r="AK540" s="12"/>
      <c r="AL540" s="12"/>
      <c r="AM540" s="12">
        <f ca="1">'Useful matrices &amp; checks'!AO540</f>
        <v>-2.7159070806383023E-2</v>
      </c>
      <c r="AN540" s="12">
        <f t="shared" ca="1" si="18"/>
        <v>-2.6803289336556475E-2</v>
      </c>
      <c r="AO540" s="12">
        <f t="shared" ca="1" si="19"/>
        <v>-3.5578146982654865E-4</v>
      </c>
    </row>
    <row r="541" spans="1:41" x14ac:dyDescent="0.35">
      <c r="P541" s="56"/>
      <c r="Q541" s="12">
        <f ca="1"/>
        <v>1.6207535101796935</v>
      </c>
      <c r="R541" s="12">
        <f ca="1"/>
        <v>0.32216516405539641</v>
      </c>
      <c r="S541" s="12">
        <f ca="1"/>
        <v>-0.14970448379912826</v>
      </c>
      <c r="T541" s="12">
        <f ca="1"/>
        <v>-0.11994698564777312</v>
      </c>
      <c r="U541" s="12">
        <f ca="1"/>
        <v>-0.21803333692802934</v>
      </c>
      <c r="V541" s="12">
        <f ca="1"/>
        <v>0.87885216029330238</v>
      </c>
      <c r="W541" s="12"/>
      <c r="X541" s="12">
        <f ca="1"/>
        <v>-18.708803526663026</v>
      </c>
      <c r="Y541" s="12">
        <f ca="1"/>
        <v>-6.4466504901502724</v>
      </c>
      <c r="Z541" s="12">
        <f ca="1"/>
        <v>0.42925417722490922</v>
      </c>
      <c r="AA541" s="12">
        <f ca="1"/>
        <v>0.27556470453813869</v>
      </c>
      <c r="AB541" s="12">
        <f ca="1"/>
        <v>4.2386626376500853</v>
      </c>
      <c r="AC541" s="12">
        <f ca="1"/>
        <v>-9.4604060043737146</v>
      </c>
      <c r="AD541" s="12"/>
      <c r="AE541" s="12">
        <f ca="1"/>
        <v>1.1990907229687377E-3</v>
      </c>
      <c r="AF541" s="12">
        <f ca="1"/>
        <v>1.6086998953581471E-4</v>
      </c>
      <c r="AG541" s="12">
        <f ca="1"/>
        <v>4.8059240057079182E-4</v>
      </c>
      <c r="AH541" s="12">
        <f ca="1"/>
        <v>-1.6226153815787757E-3</v>
      </c>
      <c r="AI541" s="12">
        <f ca="1"/>
        <v>2.5737370222293695E-4</v>
      </c>
      <c r="AJ541" s="12">
        <f ca="1"/>
        <v>-4.156800064424428E-4</v>
      </c>
      <c r="AK541" s="12"/>
      <c r="AL541" s="12"/>
      <c r="AM541" s="12">
        <f ca="1">'Useful matrices &amp; checks'!AO541</f>
        <v>-6.4681648272862935E-5</v>
      </c>
      <c r="AN541" s="12">
        <f t="shared" ca="1" si="18"/>
        <v>5.9631427277062621E-5</v>
      </c>
      <c r="AO541" s="12">
        <f t="shared" ca="1" si="19"/>
        <v>-1.2431307554992556E-4</v>
      </c>
    </row>
    <row r="542" spans="1:41" x14ac:dyDescent="0.35">
      <c r="A542">
        <v>270</v>
      </c>
      <c r="P542" s="56" t="str">
        <f>INDEX('Flow probs &amp; rates'!$A$5:$A$5999,$A542)</f>
        <v>2012,10</v>
      </c>
      <c r="Q542" s="12">
        <f t="array" aca="1" ref="Q542:Q543" ca="1">-1*(MMULT(MINVERSE('Useful matrices &amp; checks'!$G542:$H543),'SS Taylor expansion'!C$4:C$5)-MMULT(MINVERSE('Useful matrices &amp; checks'!$G542:$H543),MMULT('SS Taylor expansion'!C$7:D$8,MMULT(MINVERSE('Useful matrices &amp; checks'!$G542:$H543),'Useful matrices &amp; checks'!$L542:$L543))))</f>
        <v>-6.6801652587348093</v>
      </c>
      <c r="R542" s="12">
        <f t="array" aca="1" ref="R542:R543" ca="1">-1*(MMULT(MINVERSE('Useful matrices &amp; checks'!$G542:$H543),'SS Taylor expansion'!E$4:E$5)-MMULT(MINVERSE('Useful matrices &amp; checks'!$G542:$H543),MMULT('SS Taylor expansion'!E$7:F$8,MMULT(MINVERSE('Useful matrices &amp; checks'!$G542:$H543),'Useful matrices &amp; checks'!$L542:$L543))))</f>
        <v>-11.542483988149797</v>
      </c>
      <c r="S542" s="12">
        <f t="array" aca="1" ref="S542:S543" ca="1">-1*(MMULT(MINVERSE('Useful matrices &amp; checks'!$G542:$H543),'SS Taylor expansion'!G$4:G$5)-MMULT(MINVERSE('Useful matrices &amp; checks'!$G542:$H543),MMULT('SS Taylor expansion'!G$7:H$8,MMULT(MINVERSE('Useful matrices &amp; checks'!$G542:$H543),'Useful matrices &amp; checks'!$L542:$L543))))</f>
        <v>0.5914339494598333</v>
      </c>
      <c r="T542" s="12">
        <f t="array" aca="1" ref="T542:T543" ca="1">-1*(MMULT(MINVERSE('Useful matrices &amp; checks'!$G542:$H543),'SS Taylor expansion'!I$4:I$5)-MMULT(MINVERSE('Useful matrices &amp; checks'!$G542:$H543),MMULT('SS Taylor expansion'!I$7:J$8,MMULT(MINVERSE('Useful matrices &amp; checks'!$G542:$H543),'Useful matrices &amp; checks'!$L542:$L543))))</f>
        <v>-0.43048940531975344</v>
      </c>
      <c r="U542" s="12">
        <f t="array" aca="1" ref="U542:U543" ca="1">-1*(MMULT(MINVERSE('Useful matrices &amp; checks'!$G542:$H543),'SS Taylor expansion'!K$4:K$5)-MMULT(MINVERSE('Useful matrices &amp; checks'!$G542:$H543),MMULT('SS Taylor expansion'!K$7:L$8,MMULT(MINVERSE('Useful matrices &amp; checks'!$G542:$H543),'Useful matrices &amp; checks'!$L542:$L543))))</f>
        <v>7.7969579941323683</v>
      </c>
      <c r="V542" s="12">
        <f t="array" aca="1" ref="V542:V543" ca="1">-1*(MMULT(MINVERSE('Useful matrices &amp; checks'!$G542:$H543),'SS Taylor expansion'!M$4:M$5)-MMULT(MINVERSE('Useful matrices &amp; checks'!$G542:$H543),MMULT('SS Taylor expansion'!M$7:N$8,MMULT(MINVERSE('Useful matrices &amp; checks'!$G542:$H543),'Useful matrices &amp; checks'!$L542:$L543))))</f>
        <v>3.2845005395938802</v>
      </c>
      <c r="W542" s="12"/>
      <c r="X542" s="12">
        <f t="array" aca="1" ref="X542:X543" ca="1">(MMULT(MINVERSE('Useful matrices &amp; checks'!$G542:$H543),MMULT('SS Taylor expansion'!C$7:D$8,MMULT(MINVERSE('Useful matrices &amp; checks'!$G542:$H543),'SS Taylor expansion'!C$4:C$5)))-MMULT(MINVERSE('Useful matrices &amp; checks'!$G542:$H543),MMULT('SS Taylor expansion'!C$7:D$8,MMULT(MINVERSE('Useful matrices &amp; checks'!$G542:$H543),MMULT('SS Taylor expansion'!C$7:D$8,MMULT(MINVERSE('Useful matrices &amp; checks'!$G542:$H543),'Useful matrices &amp; checks'!$L542:$L543))))))</f>
        <v>78.719445925352318</v>
      </c>
      <c r="Y542" s="12">
        <f t="array" aca="1" ref="Y542:Y543" ca="1">(MMULT(MINVERSE('Useful matrices &amp; checks'!$G542:$H543),MMULT('SS Taylor expansion'!E$7:F$8,MMULT(MINVERSE('Useful matrices &amp; checks'!$G542:$H543),'SS Taylor expansion'!E$4:E$5)))-MMULT(MINVERSE('Useful matrices &amp; checks'!$G542:$H543),MMULT('SS Taylor expansion'!E$7:F$8,MMULT(MINVERSE('Useful matrices &amp; checks'!$G542:$H543),MMULT('SS Taylor expansion'!E$7:F$8,MMULT(MINVERSE('Useful matrices &amp; checks'!$G542:$H543),'Useful matrices &amp; checks'!$L542:$L543))))))</f>
        <v>235.02073337990356</v>
      </c>
      <c r="Z542" s="12">
        <f t="array" aca="1" ref="Z542:Z543" ca="1">(MMULT(MINVERSE('Useful matrices &amp; checks'!$G542:$H543),MMULT('SS Taylor expansion'!G$7:H$8,MMULT(MINVERSE('Useful matrices &amp; checks'!$G542:$H543),'SS Taylor expansion'!G$4:G$5)))-MMULT(MINVERSE('Useful matrices &amp; checks'!$G542:$H543),MMULT('SS Taylor expansion'!G$7:H$8,MMULT(MINVERSE('Useful matrices &amp; checks'!$G542:$H543),MMULT('SS Taylor expansion'!G$7:H$8,MMULT(MINVERSE('Useful matrices &amp; checks'!$G542:$H543),'Useful matrices &amp; checks'!$L542:$L543))))))</f>
        <v>-1.6384630729442691</v>
      </c>
      <c r="AA542" s="12">
        <f t="array" aca="1" ref="AA542:AA543" ca="1">(MMULT(MINVERSE('Useful matrices &amp; checks'!$G542:$H543),MMULT('SS Taylor expansion'!I$7:J$8,MMULT(MINVERSE('Useful matrices &amp; checks'!$G542:$H543),'SS Taylor expansion'!I$4:I$5)))-MMULT(MINVERSE('Useful matrices &amp; checks'!$G542:$H543),MMULT('SS Taylor expansion'!I$7:J$8,MMULT(MINVERSE('Useful matrices &amp; checks'!$G542:$H543),MMULT('SS Taylor expansion'!I$7:J$8,MMULT(MINVERSE('Useful matrices &amp; checks'!$G542:$H543),'Useful matrices &amp; checks'!$L542:$L543))))))</f>
        <v>0.91941336230482196</v>
      </c>
      <c r="AB542" s="12">
        <f t="array" aca="1" ref="AB542:AB543" ca="1">(MMULT(MINVERSE('Useful matrices &amp; checks'!$G542:$H543),MMULT('SS Taylor expansion'!K$7:L$8,MMULT(MINVERSE('Useful matrices &amp; checks'!$G542:$H543),'SS Taylor expansion'!K$4:K$5)))-MMULT(MINVERSE('Useful matrices &amp; checks'!$G542:$H543),MMULT('SS Taylor expansion'!K$7:L$8,MMULT(MINVERSE('Useful matrices &amp; checks'!$G542:$H543),MMULT('SS Taylor expansion'!K$7:L$8,MMULT(MINVERSE('Useful matrices &amp; checks'!$G542:$H543),'Useful matrices &amp; checks'!$L542:$L543))))))</f>
        <v>-153.80889179162924</v>
      </c>
      <c r="AC542" s="12">
        <f t="array" aca="1" ref="AC542:AC543" ca="1">(MMULT(MINVERSE('Useful matrices &amp; checks'!$G542:$H543),MMULT('SS Taylor expansion'!M$7:N$8,MMULT(MINVERSE('Useful matrices &amp; checks'!$G542:$H543),'SS Taylor expansion'!M$4:M$5)))-MMULT(MINVERSE('Useful matrices &amp; checks'!$G542:$H543),MMULT('SS Taylor expansion'!M$7:N$8,MMULT(MINVERSE('Useful matrices &amp; checks'!$G542:$H543),MMULT('SS Taylor expansion'!M$7:N$8,MMULT(MINVERSE('Useful matrices &amp; checks'!$G542:$H543),'Useful matrices &amp; checks'!$L542:$L543))))))</f>
        <v>-35.18701353952919</v>
      </c>
      <c r="AD542" s="12"/>
      <c r="AE542" s="12">
        <f t="array" aca="1" ref="AE542:AE543" ca="1">Q540:Q541*(INDEX('Flow probs &amp; rates'!AE$6:AE$5999-'Flow probs &amp; rates'!AE$5:AE$5999,'Useful matrices &amp; checks'!$A540))+X540:X541*(INDEX('Flow probs &amp; rates'!AE$6:AE$5999-'Flow probs &amp; rates'!AE$5:AE$5999,'Useful matrices &amp; checks'!$A540))^2</f>
        <v>2.7571260363009318E-3</v>
      </c>
      <c r="AF542" s="12">
        <f t="array" aca="1" ref="AF542:AF543" ca="1">R540:R541*(INDEX('Flow probs &amp; rates'!AF$6:AF$5999-'Flow probs &amp; rates'!AF$5:AF$5999,'Useful matrices &amp; checks'!$A540))+Y540:Y541*(INDEX('Flow probs &amp; rates'!AF$6:AF$5999-'Flow probs &amp; rates'!AF$5:AF$5999,'Useful matrices &amp; checks'!$A540))^2</f>
        <v>2.7390534256279912E-3</v>
      </c>
      <c r="AG542" s="12">
        <f t="array" aca="1" ref="AG542:AG543" ca="1">S540:S541*(INDEX('Flow probs &amp; rates'!AG$6:AG$5999-'Flow probs &amp; rates'!AG$5:AG$5999,'Useful matrices &amp; checks'!$A540))+Z540:Z541*(INDEX('Flow probs &amp; rates'!AG$6:AG$5999-'Flow probs &amp; rates'!AG$5:AG$5999,'Useful matrices &amp; checks'!$A540))^2</f>
        <v>4.5379706584323942E-3</v>
      </c>
      <c r="AH542" s="12">
        <f t="array" aca="1" ref="AH542:AH543" ca="1">T540:T541*(INDEX('Flow probs &amp; rates'!AI$6:AI$5999-'Flow probs &amp; rates'!AI$5:AI$5999,'Useful matrices &amp; checks'!$A540))+AA540:AA541*(INDEX('Flow probs &amp; rates'!AI$6:AI$5999-'Flow probs &amp; rates'!AI$5:AI$5999,'Useful matrices &amp; checks'!$A540))^2</f>
        <v>-5.6512936341841782E-3</v>
      </c>
      <c r="AI542" s="12">
        <f t="array" aca="1" ref="AI542:AI543" ca="1">U540:U541*(INDEX('Flow probs &amp; rates'!AJ$6:AJ$5999-'Flow probs &amp; rates'!AJ$5:AJ$5999,'Useful matrices &amp; checks'!$A540))+AB540:AB541*(INDEX('Flow probs &amp; rates'!AJ$6:AJ$5999-'Flow probs &amp; rates'!AJ$5:AJ$5999,'Useful matrices &amp; checks'!$A540))^2</f>
        <v>-7.1337145929799596E-3</v>
      </c>
      <c r="AJ542" s="12">
        <f t="array" aca="1" ref="AJ542:AJ543" ca="1">V540:V541*(INDEX('Flow probs &amp; rates'!AK$6:AK$5999-'Flow probs &amp; rates'!AK$5:AK$5999,'Useful matrices &amp; checks'!$A540))+AC540:AC541*(INDEX('Flow probs &amp; rates'!AK$6:AK$5999-'Flow probs &amp; rates'!AK$5:AK$5999,'Useful matrices &amp; checks'!$A540))^2</f>
        <v>4.2419551147113025E-3</v>
      </c>
      <c r="AK542" s="12"/>
      <c r="AL542" s="12"/>
      <c r="AM542" s="12">
        <f ca="1">'Useful matrices &amp; checks'!AO542</f>
        <v>1.6359547675758312E-3</v>
      </c>
      <c r="AN542" s="12">
        <f t="shared" ca="1" si="18"/>
        <v>1.4910970079084814E-3</v>
      </c>
      <c r="AO542" s="12">
        <f t="shared" ca="1" si="19"/>
        <v>1.4485775966734983E-4</v>
      </c>
    </row>
    <row r="543" spans="1:41" x14ac:dyDescent="0.35">
      <c r="Q543" s="12">
        <f ca="1"/>
        <v>1.5704452199433658</v>
      </c>
      <c r="R543" s="12">
        <f ca="1"/>
        <v>0.35973355134631818</v>
      </c>
      <c r="S543" s="12">
        <f ca="1"/>
        <v>-0.13904066484387159</v>
      </c>
      <c r="T543" s="12">
        <f ca="1"/>
        <v>-0.10719135771067349</v>
      </c>
      <c r="U543" s="12">
        <f ca="1"/>
        <v>-0.24300032746910505</v>
      </c>
      <c r="V543" s="12">
        <f ca="1"/>
        <v>0.81783678736298193</v>
      </c>
      <c r="W543" s="12"/>
      <c r="X543" s="12">
        <f ca="1"/>
        <v>-18.506215457531013</v>
      </c>
      <c r="Y543" s="12">
        <f ca="1"/>
        <v>-7.3246662629610464</v>
      </c>
      <c r="Z543" s="12">
        <f ca="1"/>
        <v>0.38518755169933944</v>
      </c>
      <c r="AA543" s="12">
        <f ca="1"/>
        <v>0.22893285034410346</v>
      </c>
      <c r="AB543" s="12">
        <f ca="1"/>
        <v>4.793614522632188</v>
      </c>
      <c r="AC543" s="12">
        <f ca="1"/>
        <v>-8.7615251582892171</v>
      </c>
      <c r="AD543" s="12"/>
      <c r="AE543" s="12">
        <f ca="1"/>
        <v>-6.848686679359091E-4</v>
      </c>
      <c r="AF543" s="12">
        <f ca="1"/>
        <v>-7.8016468092749572E-5</v>
      </c>
      <c r="AG543" s="12">
        <f ca="1"/>
        <v>-1.1272295423035987E-3</v>
      </c>
      <c r="AH543" s="12">
        <f ca="1"/>
        <v>-1.5333690131732324E-3</v>
      </c>
      <c r="AI543" s="12">
        <f ca="1"/>
        <v>2.0318961715703001E-4</v>
      </c>
      <c r="AJ543" s="12">
        <f ca="1"/>
        <v>1.15097231699747E-3</v>
      </c>
      <c r="AK543" s="12"/>
      <c r="AL543" s="12"/>
      <c r="AM543" s="12">
        <f ca="1">'Useful matrices &amp; checks'!AO543</f>
        <v>-2.020833976743068E-3</v>
      </c>
      <c r="AN543" s="12">
        <f t="shared" ca="1" si="18"/>
        <v>-2.0693217573509899E-3</v>
      </c>
      <c r="AO543" s="12">
        <f t="shared" ca="1" si="19"/>
        <v>4.8487780607921888E-5</v>
      </c>
    </row>
    <row r="544" spans="1:41" x14ac:dyDescent="0.35">
      <c r="A544">
        <v>271</v>
      </c>
      <c r="P544" s="56" t="str">
        <f>INDEX('Flow probs &amp; rates'!$A$5:$A$5999,$A544)</f>
        <v>2012,11</v>
      </c>
      <c r="Q544" s="12">
        <f t="array" aca="1" ref="Q544:Q545" ca="1">-1*(MMULT(MINVERSE('Useful matrices &amp; checks'!$G544:$H545),'SS Taylor expansion'!C$4:C$5)-MMULT(MINVERSE('Useful matrices &amp; checks'!$G544:$H545),MMULT('SS Taylor expansion'!C$7:D$8,MMULT(MINVERSE('Useful matrices &amp; checks'!$G544:$H545),'Useful matrices &amp; checks'!$L544:$L545))))</f>
        <v>-7.0025076435460951</v>
      </c>
      <c r="R544" s="12">
        <f t="array" aca="1" ref="R544:R545" ca="1">-1*(MMULT(MINVERSE('Useful matrices &amp; checks'!$G544:$H545),'SS Taylor expansion'!E$4:E$5)-MMULT(MINVERSE('Useful matrices &amp; checks'!$G544:$H545),MMULT('SS Taylor expansion'!E$7:F$8,MMULT(MINVERSE('Useful matrices &amp; checks'!$G544:$H545),'Useful matrices &amp; checks'!$L544:$L545))))</f>
        <v>-12.624798666985489</v>
      </c>
      <c r="S544" s="12">
        <f t="array" aca="1" ref="S544:S545" ca="1">-1*(MMULT(MINVERSE('Useful matrices &amp; checks'!$G544:$H545),'SS Taylor expansion'!G$4:G$5)-MMULT(MINVERSE('Useful matrices &amp; checks'!$G544:$H545),MMULT('SS Taylor expansion'!G$7:H$8,MMULT(MINVERSE('Useful matrices &amp; checks'!$G544:$H545),'Useful matrices &amp; checks'!$L544:$L545))))</f>
        <v>0.51224376659508941</v>
      </c>
      <c r="T544" s="12">
        <f t="array" aca="1" ref="T544:T545" ca="1">-1*(MMULT(MINVERSE('Useful matrices &amp; checks'!$G544:$H545),'SS Taylor expansion'!I$4:I$5)-MMULT(MINVERSE('Useful matrices &amp; checks'!$G544:$H545),MMULT('SS Taylor expansion'!I$7:J$8,MMULT(MINVERSE('Useful matrices &amp; checks'!$G544:$H545),'Useful matrices &amp; checks'!$L544:$L545))))</f>
        <v>-0.41127888427150955</v>
      </c>
      <c r="U544" s="12">
        <f t="array" aca="1" ref="U544:U545" ca="1">-1*(MMULT(MINVERSE('Useful matrices &amp; checks'!$G544:$H545),'SS Taylor expansion'!K$4:K$5)-MMULT(MINVERSE('Useful matrices &amp; checks'!$G544:$H545),MMULT('SS Taylor expansion'!K$7:L$8,MMULT(MINVERSE('Useful matrices &amp; checks'!$G544:$H545),'Useful matrices &amp; checks'!$L544:$L545))))</f>
        <v>6.6576648747430003</v>
      </c>
      <c r="V544" s="12">
        <f t="array" aca="1" ref="V544:V545" ca="1">-1*(MMULT(MINVERSE('Useful matrices &amp; checks'!$G544:$H545),'SS Taylor expansion'!M$4:M$5)-MMULT(MINVERSE('Useful matrices &amp; checks'!$G544:$H545),MMULT('SS Taylor expansion'!M$7:N$8,MMULT(MINVERSE('Useful matrices &amp; checks'!$G544:$H545),'Useful matrices &amp; checks'!$L544:$L545))))</f>
        <v>2.964905061038337</v>
      </c>
      <c r="W544" s="12"/>
      <c r="X544" s="12">
        <f t="array" aca="1" ref="X544:X545" ca="1">(MMULT(MINVERSE('Useful matrices &amp; checks'!$G544:$H545),MMULT('SS Taylor expansion'!C$7:D$8,MMULT(MINVERSE('Useful matrices &amp; checks'!$G544:$H545),'SS Taylor expansion'!C$4:C$5)))-MMULT(MINVERSE('Useful matrices &amp; checks'!$G544:$H545),MMULT('SS Taylor expansion'!C$7:D$8,MMULT(MINVERSE('Useful matrices &amp; checks'!$G544:$H545),MMULT('SS Taylor expansion'!C$7:D$8,MMULT(MINVERSE('Useful matrices &amp; checks'!$G544:$H545),'Useful matrices &amp; checks'!$L544:$L545))))))</f>
        <v>78.480683010109175</v>
      </c>
      <c r="Y544" s="12">
        <f t="array" aca="1" ref="Y544:Y545" ca="1">(MMULT(MINVERSE('Useful matrices &amp; checks'!$G544:$H545),MMULT('SS Taylor expansion'!E$7:F$8,MMULT(MINVERSE('Useful matrices &amp; checks'!$G544:$H545),'SS Taylor expansion'!E$4:E$5)))-MMULT(MINVERSE('Useful matrices &amp; checks'!$G544:$H545),MMULT('SS Taylor expansion'!E$7:F$8,MMULT(MINVERSE('Useful matrices &amp; checks'!$G544:$H545),MMULT('SS Taylor expansion'!E$7:F$8,MMULT(MINVERSE('Useful matrices &amp; checks'!$G544:$H545),'Useful matrices &amp; checks'!$L544:$L545))))))</f>
        <v>255.09650754940165</v>
      </c>
      <c r="Z544" s="12">
        <f t="array" aca="1" ref="Z544:Z545" ca="1">(MMULT(MINVERSE('Useful matrices &amp; checks'!$G544:$H545),MMULT('SS Taylor expansion'!G$7:H$8,MMULT(MINVERSE('Useful matrices &amp; checks'!$G544:$H545),'SS Taylor expansion'!G$4:G$5)))-MMULT(MINVERSE('Useful matrices &amp; checks'!$G544:$H545),MMULT('SS Taylor expansion'!G$7:H$8,MMULT(MINVERSE('Useful matrices &amp; checks'!$G544:$H545),MMULT('SS Taylor expansion'!G$7:H$8,MMULT(MINVERSE('Useful matrices &amp; checks'!$G544:$H545),'Useful matrices &amp; checks'!$L544:$L545))))))</f>
        <v>-1.3982499905757608</v>
      </c>
      <c r="AA544" s="12">
        <f t="array" aca="1" ref="AA544:AA545" ca="1">(MMULT(MINVERSE('Useful matrices &amp; checks'!$G544:$H545),MMULT('SS Taylor expansion'!I$7:J$8,MMULT(MINVERSE('Useful matrices &amp; checks'!$G544:$H545),'SS Taylor expansion'!I$4:I$5)))-MMULT(MINVERSE('Useful matrices &amp; checks'!$G544:$H545),MMULT('SS Taylor expansion'!I$7:J$8,MMULT(MINVERSE('Useful matrices &amp; checks'!$G544:$H545),MMULT('SS Taylor expansion'!I$7:J$8,MMULT(MINVERSE('Useful matrices &amp; checks'!$G544:$H545),'Useful matrices &amp; checks'!$L544:$L545))))))</f>
        <v>0.80860922949461989</v>
      </c>
      <c r="AB544" s="12">
        <f t="array" aca="1" ref="AB544:AB545" ca="1">(MMULT(MINVERSE('Useful matrices &amp; checks'!$G544:$H545),MMULT('SS Taylor expansion'!K$7:L$8,MMULT(MINVERSE('Useful matrices &amp; checks'!$G544:$H545),'SS Taylor expansion'!K$4:K$5)))-MMULT(MINVERSE('Useful matrices &amp; checks'!$G544:$H545),MMULT('SS Taylor expansion'!K$7:L$8,MMULT(MINVERSE('Useful matrices &amp; checks'!$G544:$H545),MMULT('SS Taylor expansion'!K$7:L$8,MMULT(MINVERSE('Useful matrices &amp; checks'!$G544:$H545),'Useful matrices &amp; checks'!$L544:$L545))))))</f>
        <v>-129.44107510091538</v>
      </c>
      <c r="AC544" s="12">
        <f t="array" aca="1" ref="AC544:AC545" ca="1">(MMULT(MINVERSE('Useful matrices &amp; checks'!$G544:$H545),MMULT('SS Taylor expansion'!M$7:N$8,MMULT(MINVERSE('Useful matrices &amp; checks'!$G544:$H545),'SS Taylor expansion'!M$4:M$5)))-MMULT(MINVERSE('Useful matrices &amp; checks'!$G544:$H545),MMULT('SS Taylor expansion'!M$7:N$8,MMULT(MINVERSE('Useful matrices &amp; checks'!$G544:$H545),MMULT('SS Taylor expansion'!M$7:N$8,MMULT(MINVERSE('Useful matrices &amp; checks'!$G544:$H545),'Useful matrices &amp; checks'!$L544:$L545))))))</f>
        <v>-32.508879230305965</v>
      </c>
      <c r="AD544" s="12"/>
      <c r="AE544" s="12">
        <f t="array" aca="1" ref="AE544:AE545" ca="1">Q542:Q543*(INDEX('Flow probs &amp; rates'!AE$6:AE$5999-'Flow probs &amp; rates'!AE$5:AE$5999,'Useful matrices &amp; checks'!$A542))+X542:X543*(INDEX('Flow probs &amp; rates'!AE$6:AE$5999-'Flow probs &amp; rates'!AE$5:AE$5999,'Useful matrices &amp; checks'!$A542))^2</f>
        <v>1.0871768538907806E-2</v>
      </c>
      <c r="AF544" s="12">
        <f t="array" aca="1" ref="AF544:AF545" ca="1">R542:R543*(INDEX('Flow probs &amp; rates'!AF$6:AF$5999-'Flow probs &amp; rates'!AF$5:AF$5999,'Useful matrices &amp; checks'!$A542))+Y542:Y543*(INDEX('Flow probs &amp; rates'!AF$6:AF$5999-'Flow probs &amp; rates'!AF$5:AF$5999,'Useful matrices &amp; checks'!$A542))^2</f>
        <v>1.7222645278844366E-2</v>
      </c>
      <c r="AG544" s="12">
        <f t="array" aca="1" ref="AG544:AG545" ca="1">S542:S543*(INDEX('Flow probs &amp; rates'!AG$6:AG$5999-'Flow probs &amp; rates'!AG$5:AG$5999,'Useful matrices &amp; checks'!$A542))+Z542:Z543*(INDEX('Flow probs &amp; rates'!AG$6:AG$5999-'Flow probs &amp; rates'!AG$5:AG$5999,'Useful matrices &amp; checks'!$A542))^2</f>
        <v>1.085781929380899E-2</v>
      </c>
      <c r="AH544" s="12">
        <f t="array" aca="1" ref="AH544:AH545" ca="1">T542:T543*(INDEX('Flow probs &amp; rates'!AI$6:AI$5999-'Flow probs &amp; rates'!AI$5:AI$5999,'Useful matrices &amp; checks'!$A542))+AA542:AA543*(INDEX('Flow probs &amp; rates'!AI$6:AI$5999-'Flow probs &amp; rates'!AI$5:AI$5999,'Useful matrices &amp; checks'!$A542))^2</f>
        <v>1.6187367924908208E-3</v>
      </c>
      <c r="AI544" s="12">
        <f t="array" aca="1" ref="AI544:AI545" ca="1">U542:U543*(INDEX('Flow probs &amp; rates'!AJ$6:AJ$5999-'Flow probs &amp; rates'!AJ$5:AJ$5999,'Useful matrices &amp; checks'!$A542))+AB542:AB543*(INDEX('Flow probs &amp; rates'!AJ$6:AJ$5999-'Flow probs &amp; rates'!AJ$5:AJ$5999,'Useful matrices &amp; checks'!$A542))^2</f>
        <v>1.2010264689842053E-2</v>
      </c>
      <c r="AJ544" s="12">
        <f t="array" aca="1" ref="AJ544:AJ545" ca="1">V542:V543*(INDEX('Flow probs &amp; rates'!AK$6:AK$5999-'Flow probs &amp; rates'!AK$5:AK$5999,'Useful matrices &amp; checks'!$A542))+AC542:AC543*(INDEX('Flow probs &amp; rates'!AK$6:AK$5999-'Flow probs &amp; rates'!AK$5:AK$5999,'Useful matrices &amp; checks'!$A542))^2</f>
        <v>5.8605432273941011E-3</v>
      </c>
      <c r="AK544" s="12"/>
      <c r="AL544" s="12"/>
      <c r="AM544" s="12">
        <f ca="1">'Useful matrices &amp; checks'!AO544</f>
        <v>5.7923243661151536E-2</v>
      </c>
      <c r="AN544" s="12">
        <f t="shared" ca="1" si="18"/>
        <v>5.8441777821288128E-2</v>
      </c>
      <c r="AO544" s="12">
        <f t="shared" ca="1" si="19"/>
        <v>-5.1853416013659254E-4</v>
      </c>
    </row>
    <row r="545" spans="1:41" x14ac:dyDescent="0.35">
      <c r="P545" s="56"/>
      <c r="Q545" s="12">
        <f ca="1"/>
        <v>1.7055032522360385</v>
      </c>
      <c r="R545" s="12">
        <f ca="1"/>
        <v>0.47708378441018456</v>
      </c>
      <c r="S545" s="12">
        <f ca="1"/>
        <v>-0.12476007943679333</v>
      </c>
      <c r="T545" s="12">
        <f ca="1"/>
        <v>-8.9860696651692079E-2</v>
      </c>
      <c r="U545" s="12">
        <f ca="1"/>
        <v>-0.25158927580233381</v>
      </c>
      <c r="V545" s="12">
        <f ca="1"/>
        <v>0.64780479737721564</v>
      </c>
      <c r="W545" s="12"/>
      <c r="X545" s="12">
        <f ca="1"/>
        <v>-19.114446841741</v>
      </c>
      <c r="Y545" s="12">
        <f ca="1"/>
        <v>-9.639948360503201</v>
      </c>
      <c r="Z545" s="12">
        <f ca="1"/>
        <v>0.34055227466461424</v>
      </c>
      <c r="AA545" s="12">
        <f ca="1"/>
        <v>0.17667376434868434</v>
      </c>
      <c r="AB545" s="12">
        <f ca="1"/>
        <v>4.8915027951105632</v>
      </c>
      <c r="AC545" s="12">
        <f ca="1"/>
        <v>-7.1028945241752623</v>
      </c>
      <c r="AD545" s="12"/>
      <c r="AE545" s="12">
        <f ca="1"/>
        <v>-2.5558524786394397E-3</v>
      </c>
      <c r="AF545" s="12">
        <f ca="1"/>
        <v>-5.3676170190899281E-4</v>
      </c>
      <c r="AG545" s="12">
        <f ca="1"/>
        <v>-2.5525731398149082E-3</v>
      </c>
      <c r="AH545" s="12">
        <f ca="1"/>
        <v>4.0306356537260388E-4</v>
      </c>
      <c r="AI545" s="12">
        <f ca="1"/>
        <v>-3.7431242477111917E-4</v>
      </c>
      <c r="AJ545" s="12">
        <f ca="1"/>
        <v>1.4592683994159158E-3</v>
      </c>
      <c r="AK545" s="12"/>
      <c r="AL545" s="12"/>
      <c r="AM545" s="12">
        <f ca="1">'Useful matrices &amp; checks'!AO545</f>
        <v>-4.4839349761841354E-3</v>
      </c>
      <c r="AN545" s="12">
        <f t="shared" ca="1" si="18"/>
        <v>-4.1571677803459404E-3</v>
      </c>
      <c r="AO545" s="12">
        <f t="shared" ca="1" si="19"/>
        <v>-3.26767195838195E-4</v>
      </c>
    </row>
    <row r="546" spans="1:41" x14ac:dyDescent="0.35">
      <c r="A546">
        <v>272</v>
      </c>
      <c r="P546" s="56" t="str">
        <f>INDEX('Flow probs &amp; rates'!$A$5:$A$5999,$A546)</f>
        <v>2012,12</v>
      </c>
      <c r="Q546" s="12">
        <f t="array" aca="1" ref="Q546:Q547" ca="1">-1*(MMULT(MINVERSE('Useful matrices &amp; checks'!$G546:$H547),'SS Taylor expansion'!C$4:C$5)-MMULT(MINVERSE('Useful matrices &amp; checks'!$G546:$H547),MMULT('SS Taylor expansion'!C$7:D$8,MMULT(MINVERSE('Useful matrices &amp; checks'!$G546:$H547),'Useful matrices &amp; checks'!$L546:$L547))))</f>
        <v>-6.781799403139587</v>
      </c>
      <c r="R546" s="12">
        <f t="array" aca="1" ref="R546:R547" ca="1">-1*(MMULT(MINVERSE('Useful matrices &amp; checks'!$G546:$H547),'SS Taylor expansion'!E$4:E$5)-MMULT(MINVERSE('Useful matrices &amp; checks'!$G546:$H547),MMULT('SS Taylor expansion'!E$7:F$8,MMULT(MINVERSE('Useful matrices &amp; checks'!$G546:$H547),'Useful matrices &amp; checks'!$L546:$L547))))</f>
        <v>-12.05663507225352</v>
      </c>
      <c r="S546" s="12">
        <f t="array" aca="1" ref="S546:S547" ca="1">-1*(MMULT(MINVERSE('Useful matrices &amp; checks'!$G546:$H547),'SS Taylor expansion'!G$4:G$5)-MMULT(MINVERSE('Useful matrices &amp; checks'!$G546:$H547),MMULT('SS Taylor expansion'!G$7:H$8,MMULT(MINVERSE('Useful matrices &amp; checks'!$G546:$H547),'Useful matrices &amp; checks'!$L546:$L547))))</f>
        <v>0.54582014622059005</v>
      </c>
      <c r="T546" s="12">
        <f t="array" aca="1" ref="T546:T547" ca="1">-1*(MMULT(MINVERSE('Useful matrices &amp; checks'!$G546:$H547),'SS Taylor expansion'!I$4:I$5)-MMULT(MINVERSE('Useful matrices &amp; checks'!$G546:$H547),MMULT('SS Taylor expansion'!I$7:J$8,MMULT(MINVERSE('Useful matrices &amp; checks'!$G546:$H547),'Useful matrices &amp; checks'!$L546:$L547))))</f>
        <v>-0.42453505405548958</v>
      </c>
      <c r="U546" s="12">
        <f t="array" aca="1" ref="U546:U547" ca="1">-1*(MMULT(MINVERSE('Useful matrices &amp; checks'!$G546:$H547),'SS Taylor expansion'!K$4:K$5)-MMULT(MINVERSE('Useful matrices &amp; checks'!$G546:$H547),MMULT('SS Taylor expansion'!K$7:L$8,MMULT(MINVERSE('Useful matrices &amp; checks'!$G546:$H547),'Useful matrices &amp; checks'!$L546:$L547))))</f>
        <v>6.8252659090313923</v>
      </c>
      <c r="V546" s="12">
        <f t="array" aca="1" ref="V546:V547" ca="1">-1*(MMULT(MINVERSE('Useful matrices &amp; checks'!$G546:$H547),'SS Taylor expansion'!M$4:M$5)-MMULT(MINVERSE('Useful matrices &amp; checks'!$G546:$H547),MMULT('SS Taylor expansion'!M$7:N$8,MMULT(MINVERSE('Useful matrices &amp; checks'!$G546:$H547),'Useful matrices &amp; checks'!$L546:$L547))))</f>
        <v>2.986086569958438</v>
      </c>
      <c r="W546" s="12"/>
      <c r="X546" s="12">
        <f t="array" aca="1" ref="X546:X547" ca="1">(MMULT(MINVERSE('Useful matrices &amp; checks'!$G546:$H547),MMULT('SS Taylor expansion'!C$7:D$8,MMULT(MINVERSE('Useful matrices &amp; checks'!$G546:$H547),'SS Taylor expansion'!C$4:C$5)))-MMULT(MINVERSE('Useful matrices &amp; checks'!$G546:$H547),MMULT('SS Taylor expansion'!C$7:D$8,MMULT(MINVERSE('Useful matrices &amp; checks'!$G546:$H547),MMULT('SS Taylor expansion'!C$7:D$8,MMULT(MINVERSE('Useful matrices &amp; checks'!$G546:$H547),'Useful matrices &amp; checks'!$L546:$L547))))))</f>
        <v>75.730990036555625</v>
      </c>
      <c r="Y546" s="12">
        <f t="array" aca="1" ref="Y546:Y547" ca="1">(MMULT(MINVERSE('Useful matrices &amp; checks'!$G546:$H547),MMULT('SS Taylor expansion'!E$7:F$8,MMULT(MINVERSE('Useful matrices &amp; checks'!$G546:$H547),'SS Taylor expansion'!E$4:E$5)))-MMULT(MINVERSE('Useful matrices &amp; checks'!$G546:$H547),MMULT('SS Taylor expansion'!E$7:F$8,MMULT(MINVERSE('Useful matrices &amp; checks'!$G546:$H547),MMULT('SS Taylor expansion'!E$7:F$8,MMULT(MINVERSE('Useful matrices &amp; checks'!$G546:$H547),'Useful matrices &amp; checks'!$L546:$L547))))))</f>
        <v>239.35140814197001</v>
      </c>
      <c r="Z546" s="12">
        <f t="array" aca="1" ref="Z546:Z547" ca="1">(MMULT(MINVERSE('Useful matrices &amp; checks'!$G546:$H547),MMULT('SS Taylor expansion'!G$7:H$8,MMULT(MINVERSE('Useful matrices &amp; checks'!$G546:$H547),'SS Taylor expansion'!G$4:G$5)))-MMULT(MINVERSE('Useful matrices &amp; checks'!$G546:$H547),MMULT('SS Taylor expansion'!G$7:H$8,MMULT(MINVERSE('Useful matrices &amp; checks'!$G546:$H547),MMULT('SS Taylor expansion'!G$7:H$8,MMULT(MINVERSE('Useful matrices &amp; checks'!$G546:$H547),'Useful matrices &amp; checks'!$L546:$L547))))))</f>
        <v>-1.5184726240665212</v>
      </c>
      <c r="AA546" s="12">
        <f t="array" aca="1" ref="AA546:AA547" ca="1">(MMULT(MINVERSE('Useful matrices &amp; checks'!$G546:$H547),MMULT('SS Taylor expansion'!I$7:J$8,MMULT(MINVERSE('Useful matrices &amp; checks'!$G546:$H547),'SS Taylor expansion'!I$4:I$5)))-MMULT(MINVERSE('Useful matrices &amp; checks'!$G546:$H547),MMULT('SS Taylor expansion'!I$7:J$8,MMULT(MINVERSE('Useful matrices &amp; checks'!$G546:$H547),MMULT('SS Taylor expansion'!I$7:J$8,MMULT(MINVERSE('Useful matrices &amp; checks'!$G546:$H547),'Useful matrices &amp; checks'!$L546:$L547))))))</f>
        <v>0.87051577582581374</v>
      </c>
      <c r="AB546" s="12">
        <f t="array" aca="1" ref="AB546:AB547" ca="1">(MMULT(MINVERSE('Useful matrices &amp; checks'!$G546:$H547),MMULT('SS Taylor expansion'!K$7:L$8,MMULT(MINVERSE('Useful matrices &amp; checks'!$G546:$H547),'SS Taylor expansion'!K$4:K$5)))-MMULT(MINVERSE('Useful matrices &amp; checks'!$G546:$H547),MMULT('SS Taylor expansion'!K$7:L$8,MMULT(MINVERSE('Useful matrices &amp; checks'!$G546:$H547),MMULT('SS Taylor expansion'!K$7:L$8,MMULT(MINVERSE('Useful matrices &amp; checks'!$G546:$H547),'Useful matrices &amp; checks'!$L546:$L547))))))</f>
        <v>-130.50433997226247</v>
      </c>
      <c r="AC546" s="12">
        <f t="array" aca="1" ref="AC546:AC547" ca="1">(MMULT(MINVERSE('Useful matrices &amp; checks'!$G546:$H547),MMULT('SS Taylor expansion'!M$7:N$8,MMULT(MINVERSE('Useful matrices &amp; checks'!$G546:$H547),'SS Taylor expansion'!M$4:M$5)))-MMULT(MINVERSE('Useful matrices &amp; checks'!$G546:$H547),MMULT('SS Taylor expansion'!M$7:N$8,MMULT(MINVERSE('Useful matrices &amp; checks'!$G546:$H547),MMULT('SS Taylor expansion'!M$7:N$8,MMULT(MINVERSE('Useful matrices &amp; checks'!$G546:$H547),'Useful matrices &amp; checks'!$L546:$L547))))))</f>
        <v>-32.058544645609942</v>
      </c>
      <c r="AD546" s="12"/>
      <c r="AE546" s="12">
        <f t="array" aca="1" ref="AE546:AE547" ca="1">Q544:Q545*(INDEX('Flow probs &amp; rates'!AE$6:AE$5999-'Flow probs &amp; rates'!AE$5:AE$5999,'Useful matrices &amp; checks'!$A544))+X544:X545*(INDEX('Flow probs &amp; rates'!AE$6:AE$5999-'Flow probs &amp; rates'!AE$5:AE$5999,'Useful matrices &amp; checks'!$A544))^2</f>
        <v>-5.8587800118038869E-3</v>
      </c>
      <c r="AF546" s="12">
        <f t="array" aca="1" ref="AF546:AF547" ca="1">R544:R545*(INDEX('Flow probs &amp; rates'!AF$6:AF$5999-'Flow probs &amp; rates'!AF$5:AF$5999,'Useful matrices &amp; checks'!$A544))+Y544:Y545*(INDEX('Flow probs &amp; rates'!AF$6:AF$5999-'Flow probs &amp; rates'!AF$5:AF$5999,'Useful matrices &amp; checks'!$A544))^2</f>
        <v>-7.846293264225054E-3</v>
      </c>
      <c r="AG546" s="12">
        <f t="array" aca="1" ref="AG546:AG547" ca="1">S544:S545*(INDEX('Flow probs &amp; rates'!AG$6:AG$5999-'Flow probs &amp; rates'!AG$5:AG$5999,'Useful matrices &amp; checks'!$A544))+Z544:Z545*(INDEX('Flow probs &amp; rates'!AG$6:AG$5999-'Flow probs &amp; rates'!AG$5:AG$5999,'Useful matrices &amp; checks'!$A544))^2</f>
        <v>-4.5335726759339733E-3</v>
      </c>
      <c r="AH546" s="12">
        <f t="array" aca="1" ref="AH546:AH547" ca="1">T544:T545*(INDEX('Flow probs &amp; rates'!AI$6:AI$5999-'Flow probs &amp; rates'!AI$5:AI$5999,'Useful matrices &amp; checks'!$A544))+AA544:AA545*(INDEX('Flow probs &amp; rates'!AI$6:AI$5999-'Flow probs &amp; rates'!AI$5:AI$5999,'Useful matrices &amp; checks'!$A544))^2</f>
        <v>1.2984571081877056E-3</v>
      </c>
      <c r="AI546" s="12">
        <f t="array" aca="1" ref="AI546:AI547" ca="1">U544:U545*(INDEX('Flow probs &amp; rates'!AJ$6:AJ$5999-'Flow probs &amp; rates'!AJ$5:AJ$5999,'Useful matrices &amp; checks'!$A544))+AB544:AB545*(INDEX('Flow probs &amp; rates'!AJ$6:AJ$5999-'Flow probs &amp; rates'!AJ$5:AJ$5999,'Useful matrices &amp; checks'!$A544))^2</f>
        <v>-6.3484036658937627E-4</v>
      </c>
      <c r="AJ546" s="12">
        <f t="array" aca="1" ref="AJ546:AJ547" ca="1">V544:V545*(INDEX('Flow probs &amp; rates'!AK$6:AK$5999-'Flow probs &amp; rates'!AK$5:AK$5999,'Useful matrices &amp; checks'!$A544))+AC544:AC545*(INDEX('Flow probs &amp; rates'!AK$6:AK$5999-'Flow probs &amp; rates'!AK$5:AK$5999,'Useful matrices &amp; checks'!$A544))^2</f>
        <v>4.8854077472867877E-6</v>
      </c>
      <c r="AK546" s="12"/>
      <c r="AL546" s="12"/>
      <c r="AM546" s="12">
        <f ca="1">'Useful matrices &amp; checks'!AO546</f>
        <v>-1.7486745909885526E-2</v>
      </c>
      <c r="AN546" s="12">
        <f t="shared" ca="1" si="18"/>
        <v>-1.7570143802617299E-2</v>
      </c>
      <c r="AO546" s="12">
        <f t="shared" ca="1" si="19"/>
        <v>8.3397892731772866E-5</v>
      </c>
    </row>
    <row r="547" spans="1:41" x14ac:dyDescent="0.35">
      <c r="Q547" s="12">
        <f ca="1"/>
        <v>1.689560121098195</v>
      </c>
      <c r="R547" s="12">
        <f ca="1"/>
        <v>0.4442447888952703</v>
      </c>
      <c r="S547" s="12">
        <f ca="1"/>
        <v>-0.13598101293284648</v>
      </c>
      <c r="T547" s="12">
        <f ca="1"/>
        <v>-0.100226821276824</v>
      </c>
      <c r="U547" s="12">
        <f ca="1"/>
        <v>-0.25148715165889191</v>
      </c>
      <c r="V547" s="12">
        <f ca="1"/>
        <v>0.70497350479150334</v>
      </c>
      <c r="W547" s="12"/>
      <c r="X547" s="12">
        <f ca="1"/>
        <v>-18.866978082220271</v>
      </c>
      <c r="Y547" s="12">
        <f ca="1"/>
        <v>-8.8192613564723885</v>
      </c>
      <c r="Z547" s="12">
        <f ca="1"/>
        <v>0.37829942145065831</v>
      </c>
      <c r="AA547" s="12">
        <f ca="1"/>
        <v>0.2055166664068819</v>
      </c>
      <c r="AB547" s="12">
        <f ca="1"/>
        <v>4.808627997235881</v>
      </c>
      <c r="AC547" s="12">
        <f ca="1"/>
        <v>-7.568576478894613</v>
      </c>
      <c r="AD547" s="12"/>
      <c r="AE547" s="12">
        <f ca="1"/>
        <v>1.4269414433951198E-3</v>
      </c>
      <c r="AF547" s="12">
        <f ca="1"/>
        <v>2.9650684995695468E-4</v>
      </c>
      <c r="AG547" s="12">
        <f ca="1"/>
        <v>1.104179150761813E-3</v>
      </c>
      <c r="AH547" s="12">
        <f ca="1"/>
        <v>2.8370107189130863E-4</v>
      </c>
      <c r="AI547" s="12">
        <f ca="1"/>
        <v>2.3990247494467763E-5</v>
      </c>
      <c r="AJ547" s="12">
        <f ca="1"/>
        <v>1.0674171721127077E-6</v>
      </c>
      <c r="AK547" s="12"/>
      <c r="AL547" s="12"/>
      <c r="AM547" s="12">
        <f ca="1">'Useful matrices &amp; checks'!AO547</f>
        <v>3.1734388246040801E-3</v>
      </c>
      <c r="AN547" s="12">
        <f t="shared" ca="1" si="18"/>
        <v>3.1363861806717767E-3</v>
      </c>
      <c r="AO547" s="12">
        <f t="shared" ca="1" si="19"/>
        <v>3.7052643932303404E-5</v>
      </c>
    </row>
    <row r="548" spans="1:41" x14ac:dyDescent="0.35">
      <c r="A548">
        <v>273</v>
      </c>
      <c r="P548" s="56" t="str">
        <f>INDEX('Flow probs &amp; rates'!$A$5:$A$5999,$A548)</f>
        <v>2013,1</v>
      </c>
      <c r="Q548" s="12">
        <f t="array" aca="1" ref="Q548:Q549" ca="1">-1*(MMULT(MINVERSE('Useful matrices &amp; checks'!$G548:$H549),'SS Taylor expansion'!C$4:C$5)-MMULT(MINVERSE('Useful matrices &amp; checks'!$G548:$H549),MMULT('SS Taylor expansion'!C$7:D$8,MMULT(MINVERSE('Useful matrices &amp; checks'!$G548:$H549),'Useful matrices &amp; checks'!$L548:$L549))))</f>
        <v>-6.6702291614526441</v>
      </c>
      <c r="R548" s="12">
        <f t="array" aca="1" ref="R548:R549" ca="1">-1*(MMULT(MINVERSE('Useful matrices &amp; checks'!$G548:$H549),'SS Taylor expansion'!E$4:E$5)-MMULT(MINVERSE('Useful matrices &amp; checks'!$G548:$H549),MMULT('SS Taylor expansion'!E$7:F$8,MMULT(MINVERSE('Useful matrices &amp; checks'!$G548:$H549),'Useful matrices &amp; checks'!$L548:$L549))))</f>
        <v>-11.835040121155169</v>
      </c>
      <c r="S548" s="12">
        <f t="array" aca="1" ref="S548:S549" ca="1">-1*(MMULT(MINVERSE('Useful matrices &amp; checks'!$G548:$H549),'SS Taylor expansion'!G$4:G$5)-MMULT(MINVERSE('Useful matrices &amp; checks'!$G548:$H549),MMULT('SS Taylor expansion'!G$7:H$8,MMULT(MINVERSE('Useful matrices &amp; checks'!$G548:$H549),'Useful matrices &amp; checks'!$L548:$L549))))</f>
        <v>0.57155347240393639</v>
      </c>
      <c r="T548" s="12">
        <f t="array" aca="1" ref="T548:T549" ca="1">-1*(MMULT(MINVERSE('Useful matrices &amp; checks'!$G548:$H549),'SS Taylor expansion'!I$4:I$5)-MMULT(MINVERSE('Useful matrices &amp; checks'!$G548:$H549),MMULT('SS Taylor expansion'!I$7:J$8,MMULT(MINVERSE('Useful matrices &amp; checks'!$G548:$H549),'Useful matrices &amp; checks'!$L548:$L549))))</f>
        <v>-0.44255835397490378</v>
      </c>
      <c r="U548" s="12">
        <f t="array" aca="1" ref="U548:U549" ca="1">-1*(MMULT(MINVERSE('Useful matrices &amp; checks'!$G548:$H549),'SS Taylor expansion'!K$4:K$5)-MMULT(MINVERSE('Useful matrices &amp; checks'!$G548:$H549),MMULT('SS Taylor expansion'!K$7:L$8,MMULT(MINVERSE('Useful matrices &amp; checks'!$G548:$H549),'Useful matrices &amp; checks'!$L548:$L549))))</f>
        <v>7.99553809914085</v>
      </c>
      <c r="V548" s="12">
        <f t="array" aca="1" ref="V548:V549" ca="1">-1*(MMULT(MINVERSE('Useful matrices &amp; checks'!$G548:$H549),'SS Taylor expansion'!M$4:M$5)-MMULT(MINVERSE('Useful matrices &amp; checks'!$G548:$H549),MMULT('SS Taylor expansion'!M$7:N$8,MMULT(MINVERSE('Useful matrices &amp; checks'!$G548:$H549),'Useful matrices &amp; checks'!$L548:$L549))))</f>
        <v>3.489252455456068</v>
      </c>
      <c r="W548" s="12"/>
      <c r="X548" s="12">
        <f t="array" aca="1" ref="X548:X549" ca="1">(MMULT(MINVERSE('Useful matrices &amp; checks'!$G548:$H549),MMULT('SS Taylor expansion'!C$7:D$8,MMULT(MINVERSE('Useful matrices &amp; checks'!$G548:$H549),'SS Taylor expansion'!C$4:C$5)))-MMULT(MINVERSE('Useful matrices &amp; checks'!$G548:$H549),MMULT('SS Taylor expansion'!C$7:D$8,MMULT(MINVERSE('Useful matrices &amp; checks'!$G548:$H549),MMULT('SS Taylor expansion'!C$7:D$8,MMULT(MINVERSE('Useful matrices &amp; checks'!$G548:$H549),'Useful matrices &amp; checks'!$L548:$L549))))))</f>
        <v>78.362307615593124</v>
      </c>
      <c r="Y548" s="12">
        <f t="array" aca="1" ref="Y548:Y549" ca="1">(MMULT(MINVERSE('Useful matrices &amp; checks'!$G548:$H549),MMULT('SS Taylor expansion'!E$7:F$8,MMULT(MINVERSE('Useful matrices &amp; checks'!$G548:$H549),'SS Taylor expansion'!E$4:E$5)))-MMULT(MINVERSE('Useful matrices &amp; checks'!$G548:$H549),MMULT('SS Taylor expansion'!E$7:F$8,MMULT(MINVERSE('Useful matrices &amp; checks'!$G548:$H549),MMULT('SS Taylor expansion'!E$7:F$8,MMULT(MINVERSE('Useful matrices &amp; checks'!$G548:$H549),'Useful matrices &amp; checks'!$L548:$L549))))))</f>
        <v>246.69774301544078</v>
      </c>
      <c r="Z548" s="12">
        <f t="array" aca="1" ref="Z548:Z549" ca="1">(MMULT(MINVERSE('Useful matrices &amp; checks'!$G548:$H549),MMULT('SS Taylor expansion'!G$7:H$8,MMULT(MINVERSE('Useful matrices &amp; checks'!$G548:$H549),'SS Taylor expansion'!G$4:G$5)))-MMULT(MINVERSE('Useful matrices &amp; checks'!$G548:$H549),MMULT('SS Taylor expansion'!G$7:H$8,MMULT(MINVERSE('Useful matrices &amp; checks'!$G548:$H549),MMULT('SS Taylor expansion'!G$7:H$8,MMULT(MINVERSE('Useful matrices &amp; checks'!$G548:$H549),'Useful matrices &amp; checks'!$L548:$L549))))))</f>
        <v>-1.5826227486161402</v>
      </c>
      <c r="AA548" s="12">
        <f t="array" aca="1" ref="AA548:AA549" ca="1">(MMULT(MINVERSE('Useful matrices &amp; checks'!$G548:$H549),MMULT('SS Taylor expansion'!I$7:J$8,MMULT(MINVERSE('Useful matrices &amp; checks'!$G548:$H549),'SS Taylor expansion'!I$4:I$5)))-MMULT(MINVERSE('Useful matrices &amp; checks'!$G548:$H549),MMULT('SS Taylor expansion'!I$7:J$8,MMULT(MINVERSE('Useful matrices &amp; checks'!$G548:$H549),MMULT('SS Taylor expansion'!I$7:J$8,MMULT(MINVERSE('Useful matrices &amp; checks'!$G548:$H549),'Useful matrices &amp; checks'!$L548:$L549))))))</f>
        <v>0.97039954868310274</v>
      </c>
      <c r="AB548" s="12">
        <f t="array" aca="1" ref="AB548:AB549" ca="1">(MMULT(MINVERSE('Useful matrices &amp; checks'!$G548:$H549),MMULT('SS Taylor expansion'!K$7:L$8,MMULT(MINVERSE('Useful matrices &amp; checks'!$G548:$H549),'SS Taylor expansion'!K$4:K$5)))-MMULT(MINVERSE('Useful matrices &amp; checks'!$G548:$H549),MMULT('SS Taylor expansion'!K$7:L$8,MMULT(MINVERSE('Useful matrices &amp; checks'!$G548:$H549),MMULT('SS Taylor expansion'!K$7:L$8,MMULT(MINVERSE('Useful matrices &amp; checks'!$G548:$H549),'Useful matrices &amp; checks'!$L548:$L549))))))</f>
        <v>-162.05684151081709</v>
      </c>
      <c r="AC548" s="12">
        <f t="array" aca="1" ref="AC548:AC549" ca="1">(MMULT(MINVERSE('Useful matrices &amp; checks'!$G548:$H549),MMULT('SS Taylor expansion'!M$7:N$8,MMULT(MINVERSE('Useful matrices &amp; checks'!$G548:$H549),'SS Taylor expansion'!M$4:M$5)))-MMULT(MINVERSE('Useful matrices &amp; checks'!$G548:$H549),MMULT('SS Taylor expansion'!M$7:N$8,MMULT(MINVERSE('Useful matrices &amp; checks'!$G548:$H549),MMULT('SS Taylor expansion'!M$7:N$8,MMULT(MINVERSE('Useful matrices &amp; checks'!$G548:$H549),'Useful matrices &amp; checks'!$L548:$L549))))))</f>
        <v>-39.391308257144878</v>
      </c>
      <c r="AD548" s="12"/>
      <c r="AE548" s="12">
        <f t="array" aca="1" ref="AE548:AE549" ca="1">Q546:Q547*(INDEX('Flow probs &amp; rates'!AE$6:AE$5999-'Flow probs &amp; rates'!AE$5:AE$5999,'Useful matrices &amp; checks'!$A546))+X546:X547*(INDEX('Flow probs &amp; rates'!AE$6:AE$5999-'Flow probs &amp; rates'!AE$5:AE$5999,'Useful matrices &amp; checks'!$A546))^2</f>
        <v>-3.3727357112350812E-3</v>
      </c>
      <c r="AF548" s="12">
        <f t="array" aca="1" ref="AF548:AF549" ca="1">R546:R547*(INDEX('Flow probs &amp; rates'!AF$6:AF$5999-'Flow probs &amp; rates'!AF$5:AF$5999,'Useful matrices &amp; checks'!$A546))+Y546:Y547*(INDEX('Flow probs &amp; rates'!AF$6:AF$5999-'Flow probs &amp; rates'!AF$5:AF$5999,'Useful matrices &amp; checks'!$A546))^2</f>
        <v>-7.8238172248171929E-3</v>
      </c>
      <c r="AG548" s="12">
        <f t="array" aca="1" ref="AG548:AG549" ca="1">S546:S547*(INDEX('Flow probs &amp; rates'!AG$6:AG$5999-'Flow probs &amp; rates'!AG$5:AG$5999,'Useful matrices &amp; checks'!$A546))+Z546:Z547*(INDEX('Flow probs &amp; rates'!AG$6:AG$5999-'Flow probs &amp; rates'!AG$5:AG$5999,'Useful matrices &amp; checks'!$A546))^2</f>
        <v>-4.2956000230361486E-3</v>
      </c>
      <c r="AH548" s="12">
        <f t="array" aca="1" ref="AH548:AH549" ca="1">T546:T547*(INDEX('Flow probs &amp; rates'!AI$6:AI$5999-'Flow probs &amp; rates'!AI$5:AI$5999,'Useful matrices &amp; checks'!$A546))+AA546:AA547*(INDEX('Flow probs &amp; rates'!AI$6:AI$5999-'Flow probs &amp; rates'!AI$5:AI$5999,'Useful matrices &amp; checks'!$A546))^2</f>
        <v>5.4221880013732534E-4</v>
      </c>
      <c r="AI548" s="12">
        <f t="array" aca="1" ref="AI548:AI549" ca="1">U546:U547*(INDEX('Flow probs &amp; rates'!AJ$6:AJ$5999-'Flow probs &amp; rates'!AJ$5:AJ$5999,'Useful matrices &amp; checks'!$A546))+AB546:AB547*(INDEX('Flow probs &amp; rates'!AJ$6:AJ$5999-'Flow probs &amp; rates'!AJ$5:AJ$5999,'Useful matrices &amp; checks'!$A546))^2</f>
        <v>-1.191960939077976E-2</v>
      </c>
      <c r="AJ548" s="12">
        <f t="array" aca="1" ref="AJ548:AJ549" ca="1">V546:V547*(INDEX('Flow probs &amp; rates'!AK$6:AK$5999-'Flow probs &amp; rates'!AK$5:AK$5999,'Useful matrices &amp; checks'!$A546))+AC546:AC547*(INDEX('Flow probs &amp; rates'!AK$6:AK$5999-'Flow probs &amp; rates'!AK$5:AK$5999,'Useful matrices &amp; checks'!$A546))^2</f>
        <v>-1.1591583858439787E-2</v>
      </c>
      <c r="AK548" s="12"/>
      <c r="AL548" s="12"/>
      <c r="AM548" s="12">
        <f ca="1">'Useful matrices &amp; checks'!AO548</f>
        <v>-3.95457081372661E-2</v>
      </c>
      <c r="AN548" s="12">
        <f t="shared" ca="1" si="18"/>
        <v>-3.8461127408170648E-2</v>
      </c>
      <c r="AO548" s="12">
        <f t="shared" ca="1" si="19"/>
        <v>-1.0845807290954523E-3</v>
      </c>
    </row>
    <row r="549" spans="1:41" x14ac:dyDescent="0.35">
      <c r="P549" s="56"/>
      <c r="Q549" s="12">
        <f ca="1"/>
        <v>1.5721530740568188</v>
      </c>
      <c r="R549" s="12">
        <f ca="1"/>
        <v>0.32719611956112038</v>
      </c>
      <c r="S549" s="12">
        <f ca="1"/>
        <v>-0.13471344490239476</v>
      </c>
      <c r="T549" s="12">
        <f ca="1"/>
        <v>-0.1066769151572121</v>
      </c>
      <c r="U549" s="12">
        <f ca="1"/>
        <v>-0.2210477542163698</v>
      </c>
      <c r="V549" s="12">
        <f ca="1"/>
        <v>0.84107030137293193</v>
      </c>
      <c r="W549" s="12"/>
      <c r="X549" s="12">
        <f ca="1"/>
        <v>-18.46976165676605</v>
      </c>
      <c r="Y549" s="12">
        <f ca="1"/>
        <v>-6.8203016967263235</v>
      </c>
      <c r="Z549" s="12">
        <f ca="1"/>
        <v>0.37301945091902239</v>
      </c>
      <c r="AA549" s="12">
        <f ca="1"/>
        <v>0.23391091681738888</v>
      </c>
      <c r="AB549" s="12">
        <f ca="1"/>
        <v>4.4802864331562038</v>
      </c>
      <c r="AC549" s="12">
        <f ca="1"/>
        <v>-9.4951167707870763</v>
      </c>
      <c r="AD549" s="12"/>
      <c r="AE549" s="12">
        <f ca="1"/>
        <v>8.4025483768636648E-4</v>
      </c>
      <c r="AF549" s="12">
        <f ca="1"/>
        <v>2.8828027144927498E-4</v>
      </c>
      <c r="AG549" s="12">
        <f ca="1"/>
        <v>1.0701694437836771E-3</v>
      </c>
      <c r="AH549" s="12">
        <f ca="1"/>
        <v>1.2801031682814685E-4</v>
      </c>
      <c r="AI549" s="12">
        <f ca="1"/>
        <v>4.3919587229667226E-4</v>
      </c>
      <c r="AJ549" s="12">
        <f ca="1"/>
        <v>-2.7366117181534537E-3</v>
      </c>
      <c r="AK549" s="12"/>
      <c r="AL549" s="12"/>
      <c r="AM549" s="12">
        <f ca="1">'Useful matrices &amp; checks'!AO549</f>
        <v>-2.2799030964183037E-4</v>
      </c>
      <c r="AN549" s="12">
        <f t="shared" ca="1" si="18"/>
        <v>2.9299023890684128E-5</v>
      </c>
      <c r="AO549" s="12">
        <f t="shared" ca="1" si="19"/>
        <v>-2.572893335325145E-4</v>
      </c>
    </row>
    <row r="550" spans="1:41" x14ac:dyDescent="0.35">
      <c r="A550">
        <v>274</v>
      </c>
      <c r="P550" s="56" t="str">
        <f>INDEX('Flow probs &amp; rates'!$A$5:$A$5999,$A550)</f>
        <v>2013,2</v>
      </c>
      <c r="Q550" s="12">
        <f t="array" aca="1" ref="Q550:Q551" ca="1">-1*(MMULT(MINVERSE('Useful matrices &amp; checks'!$G550:$H551),'SS Taylor expansion'!C$4:C$5)-MMULT(MINVERSE('Useful matrices &amp; checks'!$G550:$H551),MMULT('SS Taylor expansion'!C$7:D$8,MMULT(MINVERSE('Useful matrices &amp; checks'!$G550:$H551),'Useful matrices &amp; checks'!$L550:$L551))))</f>
        <v>-6.5948496432375139</v>
      </c>
      <c r="R550" s="12">
        <f t="array" aca="1" ref="R550:R551" ca="1">-1*(MMULT(MINVERSE('Useful matrices &amp; checks'!$G550:$H551),'SS Taylor expansion'!E$4:E$5)-MMULT(MINVERSE('Useful matrices &amp; checks'!$G550:$H551),MMULT('SS Taylor expansion'!E$7:F$8,MMULT(MINVERSE('Useful matrices &amp; checks'!$G550:$H551),'Useful matrices &amp; checks'!$L550:$L551))))</f>
        <v>-11.92766894385074</v>
      </c>
      <c r="S550" s="12">
        <f t="array" aca="1" ref="S550:S551" ca="1">-1*(MMULT(MINVERSE('Useful matrices &amp; checks'!$G550:$H551),'SS Taylor expansion'!G$4:G$5)-MMULT(MINVERSE('Useful matrices &amp; checks'!$G550:$H551),MMULT('SS Taylor expansion'!G$7:H$8,MMULT(MINVERSE('Useful matrices &amp; checks'!$G550:$H551),'Useful matrices &amp; checks'!$L550:$L551))))</f>
        <v>0.59570638199627435</v>
      </c>
      <c r="T550" s="12">
        <f t="array" aca="1" ref="T550:T551" ca="1">-1*(MMULT(MINVERSE('Useful matrices &amp; checks'!$G550:$H551),'SS Taylor expansion'!I$4:I$5)-MMULT(MINVERSE('Useful matrices &amp; checks'!$G550:$H551),MMULT('SS Taylor expansion'!I$7:J$8,MMULT(MINVERSE('Useful matrices &amp; checks'!$G550:$H551),'Useful matrices &amp; checks'!$L550:$L551))))</f>
        <v>-0.48170840326371256</v>
      </c>
      <c r="U550" s="12">
        <f t="array" aca="1" ref="U550:U551" ca="1">-1*(MMULT(MINVERSE('Useful matrices &amp; checks'!$G550:$H551),'SS Taylor expansion'!K$4:K$5)-MMULT(MINVERSE('Useful matrices &amp; checks'!$G550:$H551),MMULT('SS Taylor expansion'!K$7:L$8,MMULT(MINVERSE('Useful matrices &amp; checks'!$G550:$H551),'Useful matrices &amp; checks'!$L550:$L551))))</f>
        <v>7.3976537883816071</v>
      </c>
      <c r="V550" s="12">
        <f t="array" aca="1" ref="V550:V551" ca="1">-1*(MMULT(MINVERSE('Useful matrices &amp; checks'!$G550:$H551),'SS Taylor expansion'!M$4:M$5)-MMULT(MINVERSE('Useful matrices &amp; checks'!$G550:$H551),MMULT('SS Taylor expansion'!M$7:N$8,MMULT(MINVERSE('Useful matrices &amp; checks'!$G550:$H551),'Useful matrices &amp; checks'!$L550:$L551))))</f>
        <v>3.3074652799006845</v>
      </c>
      <c r="W550" s="12"/>
      <c r="X550" s="12">
        <f t="array" aca="1" ref="X550:X551" ca="1">(MMULT(MINVERSE('Useful matrices &amp; checks'!$G550:$H551),MMULT('SS Taylor expansion'!C$7:D$8,MMULT(MINVERSE('Useful matrices &amp; checks'!$G550:$H551),'SS Taylor expansion'!C$4:C$5)))-MMULT(MINVERSE('Useful matrices &amp; checks'!$G550:$H551),MMULT('SS Taylor expansion'!C$7:D$8,MMULT(MINVERSE('Useful matrices &amp; checks'!$G550:$H551),MMULT('SS Taylor expansion'!C$7:D$8,MMULT(MINVERSE('Useful matrices &amp; checks'!$G550:$H551),'Useful matrices &amp; checks'!$L550:$L551))))))</f>
        <v>74.394814063621993</v>
      </c>
      <c r="Y550" s="12">
        <f t="array" aca="1" ref="Y550:Y551" ca="1">(MMULT(MINVERSE('Useful matrices &amp; checks'!$G550:$H551),MMULT('SS Taylor expansion'!E$7:F$8,MMULT(MINVERSE('Useful matrices &amp; checks'!$G550:$H551),'SS Taylor expansion'!E$4:E$5)))-MMULT(MINVERSE('Useful matrices &amp; checks'!$G550:$H551),MMULT('SS Taylor expansion'!E$7:F$8,MMULT(MINVERSE('Useful matrices &amp; checks'!$G550:$H551),MMULT('SS Taylor expansion'!E$7:F$8,MMULT(MINVERSE('Useful matrices &amp; checks'!$G550:$H551),'Useful matrices &amp; checks'!$L550:$L551))))))</f>
        <v>243.35709865693167</v>
      </c>
      <c r="Z550" s="12">
        <f t="array" aca="1" ref="Z550:Z551" ca="1">(MMULT(MINVERSE('Useful matrices &amp; checks'!$G550:$H551),MMULT('SS Taylor expansion'!G$7:H$8,MMULT(MINVERSE('Useful matrices &amp; checks'!$G550:$H551),'SS Taylor expansion'!G$4:G$5)))-MMULT(MINVERSE('Useful matrices &amp; checks'!$G550:$H551),MMULT('SS Taylor expansion'!G$7:H$8,MMULT(MINVERSE('Useful matrices &amp; checks'!$G550:$H551),MMULT('SS Taylor expansion'!G$7:H$8,MMULT(MINVERSE('Useful matrices &amp; checks'!$G550:$H551),'Useful matrices &amp; checks'!$L550:$L551))))))</f>
        <v>-1.75194638010189</v>
      </c>
      <c r="AA550" s="12">
        <f t="array" aca="1" ref="AA550:AA551" ca="1">(MMULT(MINVERSE('Useful matrices &amp; checks'!$G550:$H551),MMULT('SS Taylor expansion'!I$7:J$8,MMULT(MINVERSE('Useful matrices &amp; checks'!$G550:$H551),'SS Taylor expansion'!I$4:I$5)))-MMULT(MINVERSE('Useful matrices &amp; checks'!$G550:$H551),MMULT('SS Taylor expansion'!I$7:J$8,MMULT(MINVERSE('Useful matrices &amp; checks'!$G550:$H551),MMULT('SS Taylor expansion'!I$7:J$8,MMULT(MINVERSE('Useful matrices &amp; checks'!$G550:$H551),'Useful matrices &amp; checks'!$L550:$L551))))))</f>
        <v>1.0946401905819505</v>
      </c>
      <c r="AB550" s="12">
        <f t="array" aca="1" ref="AB550:AB551" ca="1">(MMULT(MINVERSE('Useful matrices &amp; checks'!$G550:$H551),MMULT('SS Taylor expansion'!K$7:L$8,MMULT(MINVERSE('Useful matrices &amp; checks'!$G550:$H551),'SS Taylor expansion'!K$4:K$5)))-MMULT(MINVERSE('Useful matrices &amp; checks'!$G550:$H551),MMULT('SS Taylor expansion'!K$7:L$8,MMULT(MINVERSE('Useful matrices &amp; checks'!$G550:$H551),MMULT('SS Taylor expansion'!K$7:L$8,MMULT(MINVERSE('Useful matrices &amp; checks'!$G550:$H551),'Useful matrices &amp; checks'!$L550:$L551))))))</f>
        <v>-145.98673352495013</v>
      </c>
      <c r="AC550" s="12">
        <f t="array" aca="1" ref="AC550:AC551" ca="1">(MMULT(MINVERSE('Useful matrices &amp; checks'!$G550:$H551),MMULT('SS Taylor expansion'!M$7:N$8,MMULT(MINVERSE('Useful matrices &amp; checks'!$G550:$H551),'SS Taylor expansion'!M$4:M$5)))-MMULT(MINVERSE('Useful matrices &amp; checks'!$G550:$H551),MMULT('SS Taylor expansion'!M$7:N$8,MMULT(MINVERSE('Useful matrices &amp; checks'!$G550:$H551),MMULT('SS Taylor expansion'!M$7:N$8,MMULT(MINVERSE('Useful matrices &amp; checks'!$G550:$H551),'Useful matrices &amp; checks'!$L550:$L551))))))</f>
        <v>-37.68660047910771</v>
      </c>
      <c r="AD550" s="12"/>
      <c r="AE550" s="12">
        <f t="array" aca="1" ref="AE550:AE551" ca="1">Q548:Q549*(INDEX('Flow probs &amp; rates'!AE$6:AE$5999-'Flow probs &amp; rates'!AE$5:AE$5999,'Useful matrices &amp; checks'!$A548))+X548:X549*(INDEX('Flow probs &amp; rates'!AE$6:AE$5999-'Flow probs &amp; rates'!AE$5:AE$5999,'Useful matrices &amp; checks'!$A548))^2</f>
        <v>-1.5160972637716446E-3</v>
      </c>
      <c r="AF550" s="12">
        <f t="array" aca="1" ref="AF550:AF551" ca="1">R548:R549*(INDEX('Flow probs &amp; rates'!AF$6:AF$5999-'Flow probs &amp; rates'!AF$5:AF$5999,'Useful matrices &amp; checks'!$A548))+Y548:Y549*(INDEX('Flow probs &amp; rates'!AF$6:AF$5999-'Flow probs &amp; rates'!AF$5:AF$5999,'Useful matrices &amp; checks'!$A548))^2</f>
        <v>4.0710180070407465E-3</v>
      </c>
      <c r="AG550" s="12">
        <f t="array" aca="1" ref="AG550:AG551" ca="1">S548:S549*(INDEX('Flow probs &amp; rates'!AG$6:AG$5999-'Flow probs &amp; rates'!AG$5:AG$5999,'Useful matrices &amp; checks'!$A548))+Z548:Z549*(INDEX('Flow probs &amp; rates'!AG$6:AG$5999-'Flow probs &amp; rates'!AG$5:AG$5999,'Useful matrices &amp; checks'!$A548))^2</f>
        <v>-2.4727337982992327E-3</v>
      </c>
      <c r="AH550" s="12">
        <f t="array" aca="1" ref="AH550:AH551" ca="1">T548:T549*(INDEX('Flow probs &amp; rates'!AI$6:AI$5999-'Flow probs &amp; rates'!AI$5:AI$5999,'Useful matrices &amp; checks'!$A548))+AA548:AA549*(INDEX('Flow probs &amp; rates'!AI$6:AI$5999-'Flow probs &amp; rates'!AI$5:AI$5999,'Useful matrices &amp; checks'!$A548))^2</f>
        <v>8.0951751937805017E-3</v>
      </c>
      <c r="AI550" s="12">
        <f t="array" aca="1" ref="AI550:AI551" ca="1">U548:U549*(INDEX('Flow probs &amp; rates'!AJ$6:AJ$5999-'Flow probs &amp; rates'!AJ$5:AJ$5999,'Useful matrices &amp; checks'!$A548))+AB548:AB549*(INDEX('Flow probs &amp; rates'!AJ$6:AJ$5999-'Flow probs &amp; rates'!AJ$5:AJ$5999,'Useful matrices &amp; checks'!$A548))^2</f>
        <v>3.104876085315776E-3</v>
      </c>
      <c r="AJ550" s="12">
        <f t="array" aca="1" ref="AJ550:AJ551" ca="1">V548:V549*(INDEX('Flow probs &amp; rates'!AK$6:AK$5999-'Flow probs &amp; rates'!AK$5:AK$5999,'Useful matrices &amp; checks'!$A548))+AC548:AC549*(INDEX('Flow probs &amp; rates'!AK$6:AK$5999-'Flow probs &amp; rates'!AK$5:AK$5999,'Useful matrices &amp; checks'!$A548))^2</f>
        <v>5.6845208972432287E-3</v>
      </c>
      <c r="AK550" s="12"/>
      <c r="AL550" s="12"/>
      <c r="AM550" s="12">
        <f ca="1">'Useful matrices &amp; checks'!AO550</f>
        <v>1.6838783502226784E-2</v>
      </c>
      <c r="AN550" s="12">
        <f t="shared" ca="1" si="18"/>
        <v>1.6966759121309377E-2</v>
      </c>
      <c r="AO550" s="12">
        <f t="shared" ca="1" si="19"/>
        <v>-1.2797561908259314E-4</v>
      </c>
    </row>
    <row r="551" spans="1:41" x14ac:dyDescent="0.35">
      <c r="Q551" s="12">
        <f ca="1"/>
        <v>1.7193159473701458</v>
      </c>
      <c r="R551" s="12">
        <f ca="1"/>
        <v>0.39083814759412694</v>
      </c>
      <c r="S551" s="12">
        <f ca="1"/>
        <v>-0.15530414458601166</v>
      </c>
      <c r="T551" s="12">
        <f ca="1"/>
        <v>-0.12000011319112365</v>
      </c>
      <c r="U551" s="12">
        <f ca="1"/>
        <v>-0.24240153854071655</v>
      </c>
      <c r="V551" s="12">
        <f ca="1"/>
        <v>0.82393457385154178</v>
      </c>
      <c r="W551" s="12"/>
      <c r="X551" s="12">
        <f ca="1"/>
        <v>-19.395163975024303</v>
      </c>
      <c r="Y551" s="12">
        <f ca="1"/>
        <v>-7.9741681371859006</v>
      </c>
      <c r="Z551" s="12">
        <f ca="1"/>
        <v>0.45674268758125436</v>
      </c>
      <c r="AA551" s="12">
        <f ca="1"/>
        <v>0.2726897556351649</v>
      </c>
      <c r="AB551" s="12">
        <f ca="1"/>
        <v>4.7835989389716023</v>
      </c>
      <c r="AC551" s="12">
        <f ca="1"/>
        <v>-9.3882446157074426</v>
      </c>
      <c r="AD551" s="12"/>
      <c r="AE551" s="12">
        <f ca="1"/>
        <v>3.5733959300562255E-4</v>
      </c>
      <c r="AF551" s="12">
        <f ca="1"/>
        <v>-1.1254894625884589E-4</v>
      </c>
      <c r="AG551" s="12">
        <f ca="1"/>
        <v>5.8281596452283019E-4</v>
      </c>
      <c r="AH551" s="12">
        <f ca="1"/>
        <v>1.9513094930271298E-3</v>
      </c>
      <c r="AI551" s="12">
        <f ca="1"/>
        <v>-8.5838611143997212E-5</v>
      </c>
      <c r="AJ551" s="12">
        <f ca="1"/>
        <v>1.370230949247888E-3</v>
      </c>
      <c r="AK551" s="12"/>
      <c r="AL551" s="12"/>
      <c r="AM551" s="12">
        <f ca="1">'Useful matrices &amp; checks'!AO551</f>
        <v>4.1565169228032009E-3</v>
      </c>
      <c r="AN551" s="12">
        <f t="shared" ca="1" si="18"/>
        <v>4.0633084424006273E-3</v>
      </c>
      <c r="AO551" s="12">
        <f t="shared" ca="1" si="19"/>
        <v>9.320848040257363E-5</v>
      </c>
    </row>
    <row r="552" spans="1:41" x14ac:dyDescent="0.35">
      <c r="A552">
        <v>275</v>
      </c>
      <c r="P552" s="56" t="str">
        <f>INDEX('Flow probs &amp; rates'!$A$5:$A$5999,$A552)</f>
        <v>2013,3</v>
      </c>
      <c r="Q552" s="12">
        <f t="array" aca="1" ref="Q552:Q553" ca="1">-1*(MMULT(MINVERSE('Useful matrices &amp; checks'!$G552:$H553),'SS Taylor expansion'!C$4:C$5)-MMULT(MINVERSE('Useful matrices &amp; checks'!$G552:$H553),MMULT('SS Taylor expansion'!C$7:D$8,MMULT(MINVERSE('Useful matrices &amp; checks'!$G552:$H553),'Useful matrices &amp; checks'!$L552:$L553))))</f>
        <v>-6.4198428888348111</v>
      </c>
      <c r="R552" s="12">
        <f t="array" aca="1" ref="R552:R553" ca="1">-1*(MMULT(MINVERSE('Useful matrices &amp; checks'!$G552:$H553),'SS Taylor expansion'!E$4:E$5)-MMULT(MINVERSE('Useful matrices &amp; checks'!$G552:$H553),MMULT('SS Taylor expansion'!E$7:F$8,MMULT(MINVERSE('Useful matrices &amp; checks'!$G552:$H553),'Useful matrices &amp; checks'!$L552:$L553))))</f>
        <v>-11.551022734996115</v>
      </c>
      <c r="S552" s="12">
        <f t="array" aca="1" ref="S552:S553" ca="1">-1*(MMULT(MINVERSE('Useful matrices &amp; checks'!$G552:$H553),'SS Taylor expansion'!G$4:G$5)-MMULT(MINVERSE('Useful matrices &amp; checks'!$G552:$H553),MMULT('SS Taylor expansion'!G$7:H$8,MMULT(MINVERSE('Useful matrices &amp; checks'!$G552:$H553),'Useful matrices &amp; checks'!$L552:$L553))))</f>
        <v>0.58675748703002195</v>
      </c>
      <c r="T552" s="12">
        <f t="array" aca="1" ref="T552:T553" ca="1">-1*(MMULT(MINVERSE('Useful matrices &amp; checks'!$G552:$H553),'SS Taylor expansion'!I$4:I$5)-MMULT(MINVERSE('Useful matrices &amp; checks'!$G552:$H553),MMULT('SS Taylor expansion'!I$7:J$8,MMULT(MINVERSE('Useful matrices &amp; checks'!$G552:$H553),'Useful matrices &amp; checks'!$L552:$L553))))</f>
        <v>-0.46897692734333385</v>
      </c>
      <c r="U552" s="12">
        <f t="array" aca="1" ref="U552:U553" ca="1">-1*(MMULT(MINVERSE('Useful matrices &amp; checks'!$G552:$H553),'SS Taylor expansion'!K$4:K$5)-MMULT(MINVERSE('Useful matrices &amp; checks'!$G552:$H553),MMULT('SS Taylor expansion'!K$7:L$8,MMULT(MINVERSE('Useful matrices &amp; checks'!$G552:$H553),'Useful matrices &amp; checks'!$L552:$L553))))</f>
        <v>7.6413703272164799</v>
      </c>
      <c r="V552" s="12">
        <f t="array" aca="1" ref="V552:V553" ca="1">-1*(MMULT(MINVERSE('Useful matrices &amp; checks'!$G552:$H553),'SS Taylor expansion'!M$4:M$5)-MMULT(MINVERSE('Useful matrices &amp; checks'!$G552:$H553),MMULT('SS Taylor expansion'!M$7:N$8,MMULT(MINVERSE('Useful matrices &amp; checks'!$G552:$H553),'Useful matrices &amp; checks'!$L552:$L553))))</f>
        <v>3.3944392907544048</v>
      </c>
      <c r="W552" s="12"/>
      <c r="X552" s="12">
        <f t="array" aca="1" ref="X552:X553" ca="1">(MMULT(MINVERSE('Useful matrices &amp; checks'!$G552:$H553),MMULT('SS Taylor expansion'!C$7:D$8,MMULT(MINVERSE('Useful matrices &amp; checks'!$G552:$H553),'SS Taylor expansion'!C$4:C$5)))-MMULT(MINVERSE('Useful matrices &amp; checks'!$G552:$H553),MMULT('SS Taylor expansion'!C$7:D$8,MMULT(MINVERSE('Useful matrices &amp; checks'!$G552:$H553),MMULT('SS Taylor expansion'!C$7:D$8,MMULT(MINVERSE('Useful matrices &amp; checks'!$G552:$H553),'Useful matrices &amp; checks'!$L552:$L553))))))</f>
        <v>72.245903611706069</v>
      </c>
      <c r="Y552" s="12">
        <f t="array" aca="1" ref="Y552:Y553" ca="1">(MMULT(MINVERSE('Useful matrices &amp; checks'!$G552:$H553),MMULT('SS Taylor expansion'!E$7:F$8,MMULT(MINVERSE('Useful matrices &amp; checks'!$G552:$H553),'SS Taylor expansion'!E$4:E$5)))-MMULT(MINVERSE('Useful matrices &amp; checks'!$G552:$H553),MMULT('SS Taylor expansion'!E$7:F$8,MMULT(MINVERSE('Useful matrices &amp; checks'!$G552:$H553),MMULT('SS Taylor expansion'!E$7:F$8,MMULT(MINVERSE('Useful matrices &amp; checks'!$G552:$H553),'Useful matrices &amp; checks'!$L552:$L553))))))</f>
        <v>233.88658082314382</v>
      </c>
      <c r="Z552" s="12">
        <f t="array" aca="1" ref="Z552:Z553" ca="1">(MMULT(MINVERSE('Useful matrices &amp; checks'!$G552:$H553),MMULT('SS Taylor expansion'!G$7:H$8,MMULT(MINVERSE('Useful matrices &amp; checks'!$G552:$H553),'SS Taylor expansion'!G$4:G$5)))-MMULT(MINVERSE('Useful matrices &amp; checks'!$G552:$H553),MMULT('SS Taylor expansion'!G$7:H$8,MMULT(MINVERSE('Useful matrices &amp; checks'!$G552:$H553),MMULT('SS Taylor expansion'!G$7:H$8,MMULT(MINVERSE('Useful matrices &amp; checks'!$G552:$H553),'Useful matrices &amp; checks'!$L552:$L553))))))</f>
        <v>-1.7467573869216404</v>
      </c>
      <c r="AA552" s="12">
        <f t="array" aca="1" ref="AA552:AA553" ca="1">(MMULT(MINVERSE('Useful matrices &amp; checks'!$G552:$H553),MMULT('SS Taylor expansion'!I$7:J$8,MMULT(MINVERSE('Useful matrices &amp; checks'!$G552:$H553),'SS Taylor expansion'!I$4:I$5)))-MMULT(MINVERSE('Useful matrices &amp; checks'!$G552:$H553),MMULT('SS Taylor expansion'!I$7:J$8,MMULT(MINVERSE('Useful matrices &amp; checks'!$G552:$H553),MMULT('SS Taylor expansion'!I$7:J$8,MMULT(MINVERSE('Useful matrices &amp; checks'!$G552:$H553),'Useful matrices &amp; checks'!$L552:$L553))))))</f>
        <v>1.0958944087096869</v>
      </c>
      <c r="AB552" s="12">
        <f t="array" aca="1" ref="AB552:AB553" ca="1">(MMULT(MINVERSE('Useful matrices &amp; checks'!$G552:$H553),MMULT('SS Taylor expansion'!K$7:L$8,MMULT(MINVERSE('Useful matrices &amp; checks'!$G552:$H553),'SS Taylor expansion'!K$4:K$5)))-MMULT(MINVERSE('Useful matrices &amp; checks'!$G552:$H553),MMULT('SS Taylor expansion'!K$7:L$8,MMULT(MINVERSE('Useful matrices &amp; checks'!$G552:$H553),MMULT('SS Taylor expansion'!K$7:L$8,MMULT(MINVERSE('Useful matrices &amp; checks'!$G552:$H553),'Useful matrices &amp; checks'!$L552:$L553))))))</f>
        <v>-149.83151393054234</v>
      </c>
      <c r="AC552" s="12">
        <f t="array" aca="1" ref="AC552:AC553" ca="1">(MMULT(MINVERSE('Useful matrices &amp; checks'!$G552:$H553),MMULT('SS Taylor expansion'!M$7:N$8,MMULT(MINVERSE('Useful matrices &amp; checks'!$G552:$H553),'SS Taylor expansion'!M$4:M$5)))-MMULT(MINVERSE('Useful matrices &amp; checks'!$G552:$H553),MMULT('SS Taylor expansion'!M$7:N$8,MMULT(MINVERSE('Useful matrices &amp; checks'!$G552:$H553),MMULT('SS Taylor expansion'!M$7:N$8,MMULT(MINVERSE('Useful matrices &amp; checks'!$G552:$H553),'Useful matrices &amp; checks'!$L552:$L553))))))</f>
        <v>-38.463657305966208</v>
      </c>
      <c r="AD552" s="12"/>
      <c r="AE552" s="12">
        <f t="array" aca="1" ref="AE552:AE553" ca="1">Q550:Q551*(INDEX('Flow probs &amp; rates'!AE$6:AE$5999-'Flow probs &amp; rates'!AE$5:AE$5999,'Useful matrices &amp; checks'!$A550))+X550:X551*(INDEX('Flow probs &amp; rates'!AE$6:AE$5999-'Flow probs &amp; rates'!AE$5:AE$5999,'Useful matrices &amp; checks'!$A550))^2</f>
        <v>3.5348937195052912E-3</v>
      </c>
      <c r="AF552" s="12">
        <f t="array" aca="1" ref="AF552:AF553" ca="1">R550:R551*(INDEX('Flow probs &amp; rates'!AF$6:AF$5999-'Flow probs &amp; rates'!AF$5:AF$5999,'Useful matrices &amp; checks'!$A550))+Y550:Y551*(INDEX('Flow probs &amp; rates'!AF$6:AF$5999-'Flow probs &amp; rates'!AF$5:AF$5999,'Useful matrices &amp; checks'!$A550))^2</f>
        <v>-1.2893534672630314E-2</v>
      </c>
      <c r="AG552" s="12">
        <f t="array" aca="1" ref="AG552:AG553" ca="1">S550:S551*(INDEX('Flow probs &amp; rates'!AG$6:AG$5999-'Flow probs &amp; rates'!AG$5:AG$5999,'Useful matrices &amp; checks'!$A550))+Z550:Z551*(INDEX('Flow probs &amp; rates'!AG$6:AG$5999-'Flow probs &amp; rates'!AG$5:AG$5999,'Useful matrices &amp; checks'!$A550))^2</f>
        <v>-2.572009578725045E-3</v>
      </c>
      <c r="AH552" s="12">
        <f t="array" aca="1" ref="AH552:AH553" ca="1">T550:T551*(INDEX('Flow probs &amp; rates'!AI$6:AI$5999-'Flow probs &amp; rates'!AI$5:AI$5999,'Useful matrices &amp; checks'!$A550))+AA550:AA551*(INDEX('Flow probs &amp; rates'!AI$6:AI$5999-'Flow probs &amp; rates'!AI$5:AI$5999,'Useful matrices &amp; checks'!$A550))^2</f>
        <v>9.2772451083259573E-4</v>
      </c>
      <c r="AI552" s="12">
        <f t="array" aca="1" ref="AI552:AI553" ca="1">U550:U551*(INDEX('Flow probs &amp; rates'!AJ$6:AJ$5999-'Flow probs &amp; rates'!AJ$5:AJ$5999,'Useful matrices &amp; checks'!$A550))+AB550:AB551*(INDEX('Flow probs &amp; rates'!AJ$6:AJ$5999-'Flow probs &amp; rates'!AJ$5:AJ$5999,'Useful matrices &amp; checks'!$A550))^2</f>
        <v>1.0355019460939513E-3</v>
      </c>
      <c r="AJ552" s="12">
        <f t="array" aca="1" ref="AJ552:AJ553" ca="1">V550:V551*(INDEX('Flow probs &amp; rates'!AK$6:AK$5999-'Flow probs &amp; rates'!AK$5:AK$5999,'Useful matrices &amp; checks'!$A550))+AC550:AC551*(INDEX('Flow probs &amp; rates'!AK$6:AK$5999-'Flow probs &amp; rates'!AK$5:AK$5999,'Useful matrices &amp; checks'!$A550))^2</f>
        <v>-4.0705454161896679E-3</v>
      </c>
      <c r="AK552" s="12"/>
      <c r="AL552" s="12"/>
      <c r="AM552" s="12">
        <f ca="1">'Useful matrices &amp; checks'!AO552</f>
        <v>-1.4137576278574926E-2</v>
      </c>
      <c r="AN552" s="12">
        <f t="shared" ca="1" si="18"/>
        <v>-1.4037969491113189E-2</v>
      </c>
      <c r="AO552" s="12">
        <f t="shared" ca="1" si="19"/>
        <v>-9.960678746173679E-5</v>
      </c>
    </row>
    <row r="553" spans="1:41" x14ac:dyDescent="0.35">
      <c r="P553" s="56"/>
      <c r="Q553" s="12">
        <f ca="1"/>
        <v>1.6982808829795972</v>
      </c>
      <c r="R553" s="12">
        <f ca="1"/>
        <v>0.36521133856472821</v>
      </c>
      <c r="S553" s="12">
        <f ca="1"/>
        <v>-0.15521859964848678</v>
      </c>
      <c r="T553" s="12">
        <f ca="1"/>
        <v>-0.12183920221435365</v>
      </c>
      <c r="U553" s="12">
        <f ca="1"/>
        <v>-0.24159896051598106</v>
      </c>
      <c r="V553" s="12">
        <f ca="1"/>
        <v>0.88186806437024989</v>
      </c>
      <c r="W553" s="12"/>
      <c r="X553" s="12">
        <f ca="1"/>
        <v>-19.111657263565178</v>
      </c>
      <c r="Y553" s="12">
        <f ca="1"/>
        <v>-7.3948457391532072</v>
      </c>
      <c r="Z553" s="12">
        <f ca="1"/>
        <v>0.46208057249681833</v>
      </c>
      <c r="AA553" s="12">
        <f ca="1"/>
        <v>0.28471102240517721</v>
      </c>
      <c r="AB553" s="12">
        <f ca="1"/>
        <v>4.7372573855272115</v>
      </c>
      <c r="AC553" s="12">
        <f ca="1"/>
        <v>-9.9927758641617785</v>
      </c>
      <c r="AD553" s="12"/>
      <c r="AE553" s="12">
        <f ca="1"/>
        <v>-9.215675069159622E-4</v>
      </c>
      <c r="AF553" s="12">
        <f ca="1"/>
        <v>4.224870115957957E-4</v>
      </c>
      <c r="AG553" s="12">
        <f ca="1"/>
        <v>6.7053796897784373E-4</v>
      </c>
      <c r="AH553" s="12">
        <f ca="1"/>
        <v>2.3110879020548251E-4</v>
      </c>
      <c r="AI553" s="12">
        <f ca="1"/>
        <v>-3.3930658567625816E-5</v>
      </c>
      <c r="AJ553" s="12">
        <f ca="1"/>
        <v>-1.0140282116377316E-3</v>
      </c>
      <c r="AK553" s="12"/>
      <c r="AL553" s="12"/>
      <c r="AM553" s="12">
        <f ca="1">'Useful matrices &amp; checks'!AO553</f>
        <v>-6.6750973416395548E-4</v>
      </c>
      <c r="AN553" s="12">
        <f t="shared" ca="1" si="18"/>
        <v>-6.4539260634219765E-4</v>
      </c>
      <c r="AO553" s="12">
        <f t="shared" ca="1" si="19"/>
        <v>-2.2117127821757836E-5</v>
      </c>
    </row>
    <row r="554" spans="1:41" x14ac:dyDescent="0.35">
      <c r="A554">
        <v>276</v>
      </c>
      <c r="P554" s="56" t="str">
        <f>INDEX('Flow probs &amp; rates'!$A$5:$A$5999,$A554)</f>
        <v>2013,4</v>
      </c>
      <c r="Q554" s="12">
        <f t="array" aca="1" ref="Q554:Q555" ca="1">-1*(MMULT(MINVERSE('Useful matrices &amp; checks'!$G554:$H555),'SS Taylor expansion'!C$4:C$5)-MMULT(MINVERSE('Useful matrices &amp; checks'!$G554:$H555),MMULT('SS Taylor expansion'!C$7:D$8,MMULT(MINVERSE('Useful matrices &amp; checks'!$G554:$H555),'Useful matrices &amp; checks'!$L554:$L555))))</f>
        <v>-6.3237244463274962</v>
      </c>
      <c r="R554" s="12">
        <f t="array" aca="1" ref="R554:R555" ca="1">-1*(MMULT(MINVERSE('Useful matrices &amp; checks'!$G554:$H555),'SS Taylor expansion'!E$4:E$5)-MMULT(MINVERSE('Useful matrices &amp; checks'!$G554:$H555),MMULT('SS Taylor expansion'!E$7:F$8,MMULT(MINVERSE('Useful matrices &amp; checks'!$G554:$H555),'Useful matrices &amp; checks'!$L554:$L555))))</f>
        <v>-11.348276995357294</v>
      </c>
      <c r="S554" s="12">
        <f t="array" aca="1" ref="S554:S555" ca="1">-1*(MMULT(MINVERSE('Useful matrices &amp; checks'!$G554:$H555),'SS Taylor expansion'!G$4:G$5)-MMULT(MINVERSE('Useful matrices &amp; checks'!$G554:$H555),MMULT('SS Taylor expansion'!G$7:H$8,MMULT(MINVERSE('Useful matrices &amp; checks'!$G554:$H555),'Useful matrices &amp; checks'!$L554:$L555))))</f>
        <v>0.50345181408957829</v>
      </c>
      <c r="T554" s="12">
        <f t="array" aca="1" ref="T554:T555" ca="1">-1*(MMULT(MINVERSE('Useful matrices &amp; checks'!$G554:$H555),'SS Taylor expansion'!I$4:I$5)-MMULT(MINVERSE('Useful matrices &amp; checks'!$G554:$H555),MMULT('SS Taylor expansion'!I$7:J$8,MMULT(MINVERSE('Useful matrices &amp; checks'!$G554:$H555),'Useful matrices &amp; checks'!$L554:$L555))))</f>
        <v>-0.4000206076763107</v>
      </c>
      <c r="U554" s="12">
        <f t="array" aca="1" ref="U554:U555" ca="1">-1*(MMULT(MINVERSE('Useful matrices &amp; checks'!$G554:$H555),'SS Taylor expansion'!K$4:K$5)-MMULT(MINVERSE('Useful matrices &amp; checks'!$G554:$H555),MMULT('SS Taylor expansion'!K$7:L$8,MMULT(MINVERSE('Useful matrices &amp; checks'!$G554:$H555),'Useful matrices &amp; checks'!$L554:$L555))))</f>
        <v>7.6676032343844618</v>
      </c>
      <c r="V554" s="12">
        <f t="array" aca="1" ref="V554:V555" ca="1">-1*(MMULT(MINVERSE('Useful matrices &amp; checks'!$G554:$H555),'SS Taylor expansion'!M$4:M$5)-MMULT(MINVERSE('Useful matrices &amp; checks'!$G554:$H555),MMULT('SS Taylor expansion'!M$7:N$8,MMULT(MINVERSE('Useful matrices &amp; checks'!$G554:$H555),'Useful matrices &amp; checks'!$L554:$L555))))</f>
        <v>3.3949008639846463</v>
      </c>
      <c r="W554" s="12"/>
      <c r="X554" s="12">
        <f t="array" aca="1" ref="X554:X555" ca="1">(MMULT(MINVERSE('Useful matrices &amp; checks'!$G554:$H555),MMULT('SS Taylor expansion'!C$7:D$8,MMULT(MINVERSE('Useful matrices &amp; checks'!$G554:$H555),'SS Taylor expansion'!C$4:C$5)))-MMULT(MINVERSE('Useful matrices &amp; checks'!$G554:$H555),MMULT('SS Taylor expansion'!C$7:D$8,MMULT(MINVERSE('Useful matrices &amp; checks'!$G554:$H555),MMULT('SS Taylor expansion'!C$7:D$8,MMULT(MINVERSE('Useful matrices &amp; checks'!$G554:$H555),'Useful matrices &amp; checks'!$L554:$L555))))))</f>
        <v>70.19257384896494</v>
      </c>
      <c r="Y554" s="12">
        <f t="array" aca="1" ref="Y554:Y555" ca="1">(MMULT(MINVERSE('Useful matrices &amp; checks'!$G554:$H555),MMULT('SS Taylor expansion'!E$7:F$8,MMULT(MINVERSE('Useful matrices &amp; checks'!$G554:$H555),'SS Taylor expansion'!E$4:E$5)))-MMULT(MINVERSE('Useful matrices &amp; checks'!$G554:$H555),MMULT('SS Taylor expansion'!E$7:F$8,MMULT(MINVERSE('Useful matrices &amp; checks'!$G554:$H555),MMULT('SS Taylor expansion'!E$7:F$8,MMULT(MINVERSE('Useful matrices &amp; checks'!$G554:$H555),'Useful matrices &amp; checks'!$L554:$L555))))))</f>
        <v>226.05033145751352</v>
      </c>
      <c r="Z554" s="12">
        <f t="array" aca="1" ref="Z554:Z555" ca="1">(MMULT(MINVERSE('Useful matrices &amp; checks'!$G554:$H555),MMULT('SS Taylor expansion'!G$7:H$8,MMULT(MINVERSE('Useful matrices &amp; checks'!$G554:$H555),'SS Taylor expansion'!G$4:G$5)))-MMULT(MINVERSE('Useful matrices &amp; checks'!$G554:$H555),MMULT('SS Taylor expansion'!G$7:H$8,MMULT(MINVERSE('Useful matrices &amp; checks'!$G554:$H555),MMULT('SS Taylor expansion'!G$7:H$8,MMULT(MINVERSE('Useful matrices &amp; checks'!$G554:$H555),'Useful matrices &amp; checks'!$L554:$L555))))))</f>
        <v>-1.3971286973300494</v>
      </c>
      <c r="AA554" s="12">
        <f t="array" aca="1" ref="AA554:AA555" ca="1">(MMULT(MINVERSE('Useful matrices &amp; checks'!$G554:$H555),MMULT('SS Taylor expansion'!I$7:J$8,MMULT(MINVERSE('Useful matrices &amp; checks'!$G554:$H555),'SS Taylor expansion'!I$4:I$5)))-MMULT(MINVERSE('Useful matrices &amp; checks'!$G554:$H555),MMULT('SS Taylor expansion'!I$7:J$8,MMULT(MINVERSE('Useful matrices &amp; checks'!$G554:$H555),MMULT('SS Taylor expansion'!I$7:J$8,MMULT(MINVERSE('Useful matrices &amp; checks'!$G554:$H555),'Useful matrices &amp; checks'!$L554:$L555))))))</f>
        <v>0.90143621333249146</v>
      </c>
      <c r="AB554" s="12">
        <f t="array" aca="1" ref="AB554:AB555" ca="1">(MMULT(MINVERSE('Useful matrices &amp; checks'!$G554:$H555),MMULT('SS Taylor expansion'!K$7:L$8,MMULT(MINVERSE('Useful matrices &amp; checks'!$G554:$H555),'SS Taylor expansion'!K$4:K$5)))-MMULT(MINVERSE('Useful matrices &amp; checks'!$G554:$H555),MMULT('SS Taylor expansion'!K$7:L$8,MMULT(MINVERSE('Useful matrices &amp; checks'!$G554:$H555),MMULT('SS Taylor expansion'!K$7:L$8,MMULT(MINVERSE('Useful matrices &amp; checks'!$G554:$H555),'Useful matrices &amp; checks'!$L554:$L555))))))</f>
        <v>-148.73408153567013</v>
      </c>
      <c r="AC554" s="12">
        <f t="array" aca="1" ref="AC554:AC555" ca="1">(MMULT(MINVERSE('Useful matrices &amp; checks'!$G554:$H555),MMULT('SS Taylor expansion'!M$7:N$8,MMULT(MINVERSE('Useful matrices &amp; checks'!$G554:$H555),'SS Taylor expansion'!M$4:M$5)))-MMULT(MINVERSE('Useful matrices &amp; checks'!$G554:$H555),MMULT('SS Taylor expansion'!M$7:N$8,MMULT(MINVERSE('Useful matrices &amp; checks'!$G554:$H555),MMULT('SS Taylor expansion'!M$7:N$8,MMULT(MINVERSE('Useful matrices &amp; checks'!$G554:$H555),'Useful matrices &amp; checks'!$L554:$L555))))))</f>
        <v>-37.591562282992399</v>
      </c>
      <c r="AD554" s="12"/>
      <c r="AE554" s="12">
        <f t="array" aca="1" ref="AE554:AE555" ca="1">Q552:Q553*(INDEX('Flow probs &amp; rates'!AE$6:AE$5999-'Flow probs &amp; rates'!AE$5:AE$5999,'Useful matrices &amp; checks'!$A552))+X552:X553*(INDEX('Flow probs &amp; rates'!AE$6:AE$5999-'Flow probs &amp; rates'!AE$5:AE$5999,'Useful matrices &amp; checks'!$A552))^2</f>
        <v>6.4258589494359053E-3</v>
      </c>
      <c r="AF554" s="12">
        <f t="array" aca="1" ref="AF554:AF555" ca="1">R552:R553*(INDEX('Flow probs &amp; rates'!AF$6:AF$5999-'Flow probs &amp; rates'!AF$5:AF$5999,'Useful matrices &amp; checks'!$A552))+Y552:Y553*(INDEX('Flow probs &amp; rates'!AF$6:AF$5999-'Flow probs &amp; rates'!AF$5:AF$5999,'Useful matrices &amp; checks'!$A552))^2</f>
        <v>-1.0412904041129878E-2</v>
      </c>
      <c r="AG554" s="12">
        <f t="array" aca="1" ref="AG554:AG555" ca="1">S552:S553*(INDEX('Flow probs &amp; rates'!AG$6:AG$5999-'Flow probs &amp; rates'!AG$5:AG$5999,'Useful matrices &amp; checks'!$A552))+Z552:Z553*(INDEX('Flow probs &amp; rates'!AG$6:AG$5999-'Flow probs &amp; rates'!AG$5:AG$5999,'Useful matrices &amp; checks'!$A552))^2</f>
        <v>5.867979818414101E-3</v>
      </c>
      <c r="AH554" s="12">
        <f t="array" aca="1" ref="AH554:AH555" ca="1">T552:T553*(INDEX('Flow probs &amp; rates'!AI$6:AI$5999-'Flow probs &amp; rates'!AI$5:AI$5999,'Useful matrices &amp; checks'!$A552))+AA552:AA553*(INDEX('Flow probs &amp; rates'!AI$6:AI$5999-'Flow probs &amp; rates'!AI$5:AI$5999,'Useful matrices &amp; checks'!$A552))^2</f>
        <v>-5.9955667694704413E-3</v>
      </c>
      <c r="AI554" s="12">
        <f t="array" aca="1" ref="AI554:AI555" ca="1">U552:U553*(INDEX('Flow probs &amp; rates'!AJ$6:AJ$5999-'Flow probs &amp; rates'!AJ$5:AJ$5999,'Useful matrices &amp; checks'!$A552))+AB552:AB553*(INDEX('Flow probs &amp; rates'!AJ$6:AJ$5999-'Flow probs &amp; rates'!AJ$5:AJ$5999,'Useful matrices &amp; checks'!$A552))^2</f>
        <v>1.1684665401121336E-2</v>
      </c>
      <c r="AJ554" s="12">
        <f t="array" aca="1" ref="AJ554:AJ555" ca="1">V552:V553*(INDEX('Flow probs &amp; rates'!AK$6:AK$5999-'Flow probs &amp; rates'!AK$5:AK$5999,'Useful matrices &amp; checks'!$A552))+AC552:AC553*(INDEX('Flow probs &amp; rates'!AK$6:AK$5999-'Flow probs &amp; rates'!AK$5:AK$5999,'Useful matrices &amp; checks'!$A552))^2</f>
        <v>-8.7689158825371514E-3</v>
      </c>
      <c r="AK554" s="12"/>
      <c r="AL554" s="12"/>
      <c r="AM554" s="12">
        <f ca="1">'Useful matrices &amp; checks'!AO554</f>
        <v>-7.6249327762401009E-4</v>
      </c>
      <c r="AN554" s="12">
        <f t="shared" ca="1" si="18"/>
        <v>-1.1988825241661281E-3</v>
      </c>
      <c r="AO554" s="12">
        <f t="shared" ca="1" si="19"/>
        <v>4.3638924654211802E-4</v>
      </c>
    </row>
    <row r="555" spans="1:41" x14ac:dyDescent="0.35">
      <c r="Q555" s="12">
        <f ca="1"/>
        <v>1.5810048802401662</v>
      </c>
      <c r="R555" s="12">
        <f ca="1"/>
        <v>0.29717540290661748</v>
      </c>
      <c r="S555" s="12">
        <f ca="1"/>
        <v>-0.12586882647988273</v>
      </c>
      <c r="T555" s="12">
        <f ca="1"/>
        <v>-0.10220974756745069</v>
      </c>
      <c r="U555" s="12">
        <f ca="1"/>
        <v>-0.20079022405238217</v>
      </c>
      <c r="V555" s="12">
        <f ca="1"/>
        <v>0.86743521125084255</v>
      </c>
      <c r="W555" s="12"/>
      <c r="X555" s="12">
        <f ca="1"/>
        <v>-17.548962285395035</v>
      </c>
      <c r="Y555" s="12">
        <f ca="1"/>
        <v>-5.9195416498507836</v>
      </c>
      <c r="Z555" s="12">
        <f ca="1"/>
        <v>0.3492984723717989</v>
      </c>
      <c r="AA555" s="12">
        <f ca="1"/>
        <v>0.23032705326878303</v>
      </c>
      <c r="AB555" s="12">
        <f ca="1"/>
        <v>3.8948741403114511</v>
      </c>
      <c r="AC555" s="12">
        <f ca="1"/>
        <v>-9.605065383830949</v>
      </c>
      <c r="AD555" s="12"/>
      <c r="AE555" s="12">
        <f ca="1"/>
        <v>-1.6998723488279989E-3</v>
      </c>
      <c r="AF555" s="12">
        <f ca="1"/>
        <v>3.2922717844589106E-4</v>
      </c>
      <c r="AG555" s="12">
        <f ca="1"/>
        <v>-1.5522931199226703E-3</v>
      </c>
      <c r="AH555" s="12">
        <f ca="1"/>
        <v>-1.5576354174890552E-3</v>
      </c>
      <c r="AI555" s="12">
        <f ca="1"/>
        <v>-3.6943674943134159E-4</v>
      </c>
      <c r="AJ555" s="12">
        <f ca="1"/>
        <v>-2.2781455826950247E-3</v>
      </c>
      <c r="AK555" s="12"/>
      <c r="AL555" s="12"/>
      <c r="AM555" s="12">
        <f ca="1">'Useful matrices &amp; checks'!AO555</f>
        <v>-6.7833389733328933E-3</v>
      </c>
      <c r="AN555" s="12">
        <f t="shared" ca="1" si="18"/>
        <v>-7.1281560399202E-3</v>
      </c>
      <c r="AO555" s="12">
        <f t="shared" ca="1" si="19"/>
        <v>3.4481706658730672E-4</v>
      </c>
    </row>
    <row r="556" spans="1:41" x14ac:dyDescent="0.35">
      <c r="A556">
        <v>277</v>
      </c>
      <c r="P556" s="56" t="str">
        <f>INDEX('Flow probs &amp; rates'!$A$5:$A$5999,$A556)</f>
        <v>2013,5</v>
      </c>
      <c r="Q556" s="12">
        <f t="array" aca="1" ref="Q556:Q557" ca="1">-1*(MMULT(MINVERSE('Useful matrices &amp; checks'!$G556:$H557),'SS Taylor expansion'!C$4:C$5)-MMULT(MINVERSE('Useful matrices &amp; checks'!$G556:$H557),MMULT('SS Taylor expansion'!C$7:D$8,MMULT(MINVERSE('Useful matrices &amp; checks'!$G556:$H557),'Useful matrices &amp; checks'!$L556:$L557))))</f>
        <v>-6.3049293773087189</v>
      </c>
      <c r="R556" s="12">
        <f t="array" aca="1" ref="R556:R557" ca="1">-1*(MMULT(MINVERSE('Useful matrices &amp; checks'!$G556:$H557),'SS Taylor expansion'!E$4:E$5)-MMULT(MINVERSE('Useful matrices &amp; checks'!$G556:$H557),MMULT('SS Taylor expansion'!E$7:F$8,MMULT(MINVERSE('Useful matrices &amp; checks'!$G556:$H557),'Useful matrices &amp; checks'!$L556:$L557))))</f>
        <v>-11.456660046628947</v>
      </c>
      <c r="S556" s="12">
        <f t="array" aca="1" ref="S556:S557" ca="1">-1*(MMULT(MINVERSE('Useful matrices &amp; checks'!$G556:$H557),'SS Taylor expansion'!G$4:G$5)-MMULT(MINVERSE('Useful matrices &amp; checks'!$G556:$H557),MMULT('SS Taylor expansion'!G$7:H$8,MMULT(MINVERSE('Useful matrices &amp; checks'!$G556:$H557),'Useful matrices &amp; checks'!$L556:$L557))))</f>
        <v>0.50950658794099901</v>
      </c>
      <c r="T556" s="12">
        <f t="array" aca="1" ref="T556:T557" ca="1">-1*(MMULT(MINVERSE('Useful matrices &amp; checks'!$G556:$H557),'SS Taylor expansion'!I$4:I$5)-MMULT(MINVERSE('Useful matrices &amp; checks'!$G556:$H557),MMULT('SS Taylor expansion'!I$7:J$8,MMULT(MINVERSE('Useful matrices &amp; checks'!$G556:$H557),'Useful matrices &amp; checks'!$L556:$L557))))</f>
        <v>-0.4163156410225759</v>
      </c>
      <c r="U556" s="12">
        <f t="array" aca="1" ref="U556:U557" ca="1">-1*(MMULT(MINVERSE('Useful matrices &amp; checks'!$G556:$H557),'SS Taylor expansion'!K$4:K$5)-MMULT(MINVERSE('Useful matrices &amp; checks'!$G556:$H557),MMULT('SS Taylor expansion'!K$7:L$8,MMULT(MINVERSE('Useful matrices &amp; checks'!$G556:$H557),'Useful matrices &amp; checks'!$L556:$L557))))</f>
        <v>7.8496889017431659</v>
      </c>
      <c r="V556" s="12">
        <f t="array" aca="1" ref="V556:V557" ca="1">-1*(MMULT(MINVERSE('Useful matrices &amp; checks'!$G556:$H557),'SS Taylor expansion'!M$4:M$5)-MMULT(MINVERSE('Useful matrices &amp; checks'!$G556:$H557),MMULT('SS Taylor expansion'!M$7:N$8,MMULT(MINVERSE('Useful matrices &amp; checks'!$G556:$H557),'Useful matrices &amp; checks'!$L556:$L557))))</f>
        <v>3.5297794379114853</v>
      </c>
      <c r="W556" s="12"/>
      <c r="X556" s="12">
        <f t="array" aca="1" ref="X556:X557" ca="1">(MMULT(MINVERSE('Useful matrices &amp; checks'!$G556:$H557),MMULT('SS Taylor expansion'!C$7:D$8,MMULT(MINVERSE('Useful matrices &amp; checks'!$G556:$H557),'SS Taylor expansion'!C$4:C$5)))-MMULT(MINVERSE('Useful matrices &amp; checks'!$G556:$H557),MMULT('SS Taylor expansion'!C$7:D$8,MMULT(MINVERSE('Useful matrices &amp; checks'!$G556:$H557),MMULT('SS Taylor expansion'!C$7:D$8,MMULT(MINVERSE('Useful matrices &amp; checks'!$G556:$H557),'Useful matrices &amp; checks'!$L556:$L557))))))</f>
        <v>70.201261592918371</v>
      </c>
      <c r="Y556" s="12">
        <f t="array" aca="1" ref="Y556:Y557" ca="1">(MMULT(MINVERSE('Useful matrices &amp; checks'!$G556:$H557),MMULT('SS Taylor expansion'!E$7:F$8,MMULT(MINVERSE('Useful matrices &amp; checks'!$G556:$H557),'SS Taylor expansion'!E$4:E$5)))-MMULT(MINVERSE('Useful matrices &amp; checks'!$G556:$H557),MMULT('SS Taylor expansion'!E$7:F$8,MMULT(MINVERSE('Useful matrices &amp; checks'!$G556:$H557),MMULT('SS Taylor expansion'!E$7:F$8,MMULT(MINVERSE('Useful matrices &amp; checks'!$G556:$H557),'Useful matrices &amp; checks'!$L556:$L557))))))</f>
        <v>231.7931071839395</v>
      </c>
      <c r="Z556" s="12">
        <f t="array" aca="1" ref="Z556:Z557" ca="1">(MMULT(MINVERSE('Useful matrices &amp; checks'!$G556:$H557),MMULT('SS Taylor expansion'!G$7:H$8,MMULT(MINVERSE('Useful matrices &amp; checks'!$G556:$H557),'SS Taylor expansion'!G$4:G$5)))-MMULT(MINVERSE('Useful matrices &amp; checks'!$G556:$H557),MMULT('SS Taylor expansion'!G$7:H$8,MMULT(MINVERSE('Useful matrices &amp; checks'!$G556:$H557),MMULT('SS Taylor expansion'!G$7:H$8,MMULT(MINVERSE('Useful matrices &amp; checks'!$G556:$H557),'Useful matrices &amp; checks'!$L556:$L557))))))</f>
        <v>-1.4204748263447147</v>
      </c>
      <c r="AA556" s="12">
        <f t="array" aca="1" ref="AA556:AA557" ca="1">(MMULT(MINVERSE('Useful matrices &amp; checks'!$G556:$H557),MMULT('SS Taylor expansion'!I$7:J$8,MMULT(MINVERSE('Useful matrices &amp; checks'!$G556:$H557),'SS Taylor expansion'!I$4:I$5)))-MMULT(MINVERSE('Useful matrices &amp; checks'!$G556:$H557),MMULT('SS Taylor expansion'!I$7:J$8,MMULT(MINVERSE('Useful matrices &amp; checks'!$G556:$H557),MMULT('SS Taylor expansion'!I$7:J$8,MMULT(MINVERSE('Useful matrices &amp; checks'!$G556:$H557),'Useful matrices &amp; checks'!$L556:$L557))))))</f>
        <v>0.96380918412282945</v>
      </c>
      <c r="AB556" s="12">
        <f t="array" aca="1" ref="AB556:AB557" ca="1">(MMULT(MINVERSE('Useful matrices &amp; checks'!$G556:$H557),MMULT('SS Taylor expansion'!K$7:L$8,MMULT(MINVERSE('Useful matrices &amp; checks'!$G556:$H557),'SS Taylor expansion'!K$4:K$5)))-MMULT(MINVERSE('Useful matrices &amp; checks'!$G556:$H557),MMULT('SS Taylor expansion'!K$7:L$8,MMULT(MINVERSE('Useful matrices &amp; checks'!$G556:$H557),MMULT('SS Taylor expansion'!K$7:L$8,MMULT(MINVERSE('Useful matrices &amp; checks'!$G556:$H557),'Useful matrices &amp; checks'!$L556:$L557))))))</f>
        <v>-155.10452727220635</v>
      </c>
      <c r="AC556" s="12">
        <f t="array" aca="1" ref="AC556:AC557" ca="1">(MMULT(MINVERSE('Useful matrices &amp; checks'!$G556:$H557),MMULT('SS Taylor expansion'!M$7:N$8,MMULT(MINVERSE('Useful matrices &amp; checks'!$G556:$H557),'SS Taylor expansion'!M$4:M$5)))-MMULT(MINVERSE('Useful matrices &amp; checks'!$G556:$H557),MMULT('SS Taylor expansion'!M$7:N$8,MMULT(MINVERSE('Useful matrices &amp; checks'!$G556:$H557),MMULT('SS Taylor expansion'!M$7:N$8,MMULT(MINVERSE('Useful matrices &amp; checks'!$G556:$H557),'Useful matrices &amp; checks'!$L556:$L557))))))</f>
        <v>-40.285083870630331</v>
      </c>
      <c r="AD556" s="12"/>
      <c r="AE556" s="12">
        <f t="array" aca="1" ref="AE556:AE557" ca="1">Q554:Q555*(INDEX('Flow probs &amp; rates'!AE$6:AE$5999-'Flow probs &amp; rates'!AE$5:AE$5999,'Useful matrices &amp; checks'!$A554))+X554:X555*(INDEX('Flow probs &amp; rates'!AE$6:AE$5999-'Flow probs &amp; rates'!AE$5:AE$5999,'Useful matrices &amp; checks'!$A554))^2</f>
        <v>-2.3426297082240876E-3</v>
      </c>
      <c r="AF556" s="12">
        <f t="array" aca="1" ref="AF556:AF557" ca="1">R554:R555*(INDEX('Flow probs &amp; rates'!AF$6:AF$5999-'Flow probs &amp; rates'!AF$5:AF$5999,'Useful matrices &amp; checks'!$A554))+Y554:Y555*(INDEX('Flow probs &amp; rates'!AF$6:AF$5999-'Flow probs &amp; rates'!AF$5:AF$5999,'Useful matrices &amp; checks'!$A554))^2</f>
        <v>3.1179744919664965E-3</v>
      </c>
      <c r="AG556" s="12">
        <f t="array" aca="1" ref="AG556:AG557" ca="1">S554:S555*(INDEX('Flow probs &amp; rates'!AG$6:AG$5999-'Flow probs &amp; rates'!AG$5:AG$5999,'Useful matrices &amp; checks'!$A554))+Z554:Z555*(INDEX('Flow probs &amp; rates'!AG$6:AG$5999-'Flow probs &amp; rates'!AG$5:AG$5999,'Useful matrices &amp; checks'!$A554))^2</f>
        <v>-3.4467130622719698E-4</v>
      </c>
      <c r="AH556" s="12">
        <f t="array" aca="1" ref="AH556:AH557" ca="1">T554:T555*(INDEX('Flow probs &amp; rates'!AI$6:AI$5999-'Flow probs &amp; rates'!AI$5:AI$5999,'Useful matrices &amp; checks'!$A554))+AA554:AA555*(INDEX('Flow probs &amp; rates'!AI$6:AI$5999-'Flow probs &amp; rates'!AI$5:AI$5999,'Useful matrices &amp; checks'!$A554))^2</f>
        <v>2.1404098135632457E-3</v>
      </c>
      <c r="AI556" s="12">
        <f t="array" aca="1" ref="AI556:AI557" ca="1">U554:U555*(INDEX('Flow probs &amp; rates'!AJ$6:AJ$5999-'Flow probs &amp; rates'!AJ$5:AJ$5999,'Useful matrices &amp; checks'!$A554))+AB554:AB555*(INDEX('Flow probs &amp; rates'!AJ$6:AJ$5999-'Flow probs &amp; rates'!AJ$5:AJ$5999,'Useful matrices &amp; checks'!$A554))^2</f>
        <v>-2.8240274101081217E-3</v>
      </c>
      <c r="AJ556" s="12">
        <f t="array" aca="1" ref="AJ556:AJ557" ca="1">V554:V555*(INDEX('Flow probs &amp; rates'!AK$6:AK$5999-'Flow probs &amp; rates'!AK$5:AK$5999,'Useful matrices &amp; checks'!$A554))+AC554:AC555*(INDEX('Flow probs &amp; rates'!AK$6:AK$5999-'Flow probs &amp; rates'!AK$5:AK$5999,'Useful matrices &amp; checks'!$A554))^2</f>
        <v>-3.1635917915195542E-3</v>
      </c>
      <c r="AK556" s="12"/>
      <c r="AL556" s="12"/>
      <c r="AM556" s="12">
        <f ca="1">'Useful matrices &amp; checks'!AO556</f>
        <v>-3.4515893189718261E-3</v>
      </c>
      <c r="AN556" s="12">
        <f t="shared" ca="1" si="18"/>
        <v>-3.4165359105492185E-3</v>
      </c>
      <c r="AO556" s="12">
        <f t="shared" ca="1" si="19"/>
        <v>-3.5053408422607533E-5</v>
      </c>
    </row>
    <row r="557" spans="1:41" x14ac:dyDescent="0.35">
      <c r="P557" s="56"/>
      <c r="Q557" s="12">
        <f ca="1"/>
        <v>1.5786987803199071</v>
      </c>
      <c r="R557" s="12">
        <f ca="1"/>
        <v>0.2677556007799044</v>
      </c>
      <c r="S557" s="12">
        <f ca="1"/>
        <v>-0.12757596172960714</v>
      </c>
      <c r="T557" s="12">
        <f ca="1"/>
        <v>-0.10593840888937307</v>
      </c>
      <c r="U557" s="12">
        <f ca="1"/>
        <v>-0.18345644884872281</v>
      </c>
      <c r="V557" s="12">
        <f ca="1"/>
        <v>0.89821082980278999</v>
      </c>
      <c r="W557" s="12"/>
      <c r="X557" s="12">
        <f ca="1"/>
        <v>-17.577777548551335</v>
      </c>
      <c r="Y557" s="12">
        <f ca="1"/>
        <v>-5.4172771486693829</v>
      </c>
      <c r="Z557" s="12">
        <f ca="1"/>
        <v>0.35567438453731781</v>
      </c>
      <c r="AA557" s="12">
        <f ca="1"/>
        <v>0.24525720721936667</v>
      </c>
      <c r="AB557" s="12">
        <f ca="1"/>
        <v>3.6249749677850192</v>
      </c>
      <c r="AC557" s="12">
        <f ca="1"/>
        <v>-10.251206696791133</v>
      </c>
      <c r="AD557" s="12"/>
      <c r="AE557" s="12">
        <f ca="1"/>
        <v>5.8568475472532786E-4</v>
      </c>
      <c r="AF557" s="12">
        <f ca="1"/>
        <v>-8.1649868634839977E-5</v>
      </c>
      <c r="AG557" s="12">
        <f ca="1"/>
        <v>8.6171847279085297E-5</v>
      </c>
      <c r="AH557" s="12">
        <f ca="1"/>
        <v>5.4689869105998352E-4</v>
      </c>
      <c r="AI557" s="12">
        <f ca="1"/>
        <v>7.3952326310113098E-5</v>
      </c>
      <c r="AJ557" s="12">
        <f ca="1"/>
        <v>-8.0833315137434519E-4</v>
      </c>
      <c r="AK557" s="12"/>
      <c r="AL557" s="12"/>
      <c r="AM557" s="12">
        <f ca="1">'Useful matrices &amp; checks'!AO557</f>
        <v>4.0338967565396733E-4</v>
      </c>
      <c r="AN557" s="12">
        <f t="shared" ca="1" si="18"/>
        <v>4.0272459936532465E-4</v>
      </c>
      <c r="AO557" s="12">
        <f t="shared" ca="1" si="19"/>
        <v>6.6507628864267455E-7</v>
      </c>
    </row>
    <row r="558" spans="1:41" x14ac:dyDescent="0.35">
      <c r="A558">
        <v>278</v>
      </c>
      <c r="P558" s="56" t="str">
        <f>INDEX('Flow probs &amp; rates'!$A$5:$A$5999,$A558)</f>
        <v>2013,6</v>
      </c>
      <c r="Q558" s="12">
        <f t="array" aca="1" ref="Q558:Q559" ca="1">-1*(MMULT(MINVERSE('Useful matrices &amp; checks'!$G558:$H559),'SS Taylor expansion'!C$4:C$5)-MMULT(MINVERSE('Useful matrices &amp; checks'!$G558:$H559),MMULT('SS Taylor expansion'!C$7:D$8,MMULT(MINVERSE('Useful matrices &amp; checks'!$G558:$H559),'Useful matrices &amp; checks'!$L558:$L559))))</f>
        <v>-6.2100266873110819</v>
      </c>
      <c r="R558" s="12">
        <f t="array" aca="1" ref="R558:R559" ca="1">-1*(MMULT(MINVERSE('Useful matrices &amp; checks'!$G558:$H559),'SS Taylor expansion'!E$4:E$5)-MMULT(MINVERSE('Useful matrices &amp; checks'!$G558:$H559),MMULT('SS Taylor expansion'!E$7:F$8,MMULT(MINVERSE('Useful matrices &amp; checks'!$G558:$H559),'Useful matrices &amp; checks'!$L558:$L559))))</f>
        <v>-11.8218377292268</v>
      </c>
      <c r="S558" s="12">
        <f t="array" aca="1" ref="S558:S559" ca="1">-1*(MMULT(MINVERSE('Useful matrices &amp; checks'!$G558:$H559),'SS Taylor expansion'!G$4:G$5)-MMULT(MINVERSE('Useful matrices &amp; checks'!$G558:$H559),MMULT('SS Taylor expansion'!G$7:H$8,MMULT(MINVERSE('Useful matrices &amp; checks'!$G558:$H559),'Useful matrices &amp; checks'!$L558:$L559))))</f>
        <v>0.49559851719685322</v>
      </c>
      <c r="T558" s="12">
        <f t="array" aca="1" ref="T558:T559" ca="1">-1*(MMULT(MINVERSE('Useful matrices &amp; checks'!$G558:$H559),'SS Taylor expansion'!I$4:I$5)-MMULT(MINVERSE('Useful matrices &amp; checks'!$G558:$H559),MMULT('SS Taylor expansion'!I$7:J$8,MMULT(MINVERSE('Useful matrices &amp; checks'!$G558:$H559),'Useful matrices &amp; checks'!$L558:$L559))))</f>
        <v>-0.44785721079833374</v>
      </c>
      <c r="U558" s="12">
        <f t="array" aca="1" ref="U558:U559" ca="1">-1*(MMULT(MINVERSE('Useful matrices &amp; checks'!$G558:$H559),'SS Taylor expansion'!K$4:K$5)-MMULT(MINVERSE('Useful matrices &amp; checks'!$G558:$H559),MMULT('SS Taylor expansion'!K$7:L$8,MMULT(MINVERSE('Useful matrices &amp; checks'!$G558:$H559),'Useful matrices &amp; checks'!$L558:$L559))))</f>
        <v>6.9159720883403164</v>
      </c>
      <c r="V558" s="12">
        <f t="array" aca="1" ref="V558:V559" ca="1">-1*(MMULT(MINVERSE('Useful matrices &amp; checks'!$G558:$H559),'SS Taylor expansion'!M$4:M$5)-MMULT(MINVERSE('Useful matrices &amp; checks'!$G558:$H559),MMULT('SS Taylor expansion'!M$7:N$8,MMULT(MINVERSE('Useful matrices &amp; checks'!$G558:$H559),'Useful matrices &amp; checks'!$L558:$L559))))</f>
        <v>3.2830029831129739</v>
      </c>
      <c r="W558" s="12"/>
      <c r="X558" s="12">
        <f t="array" aca="1" ref="X558:X559" ca="1">(MMULT(MINVERSE('Useful matrices &amp; checks'!$G558:$H559),MMULT('SS Taylor expansion'!C$7:D$8,MMULT(MINVERSE('Useful matrices &amp; checks'!$G558:$H559),'SS Taylor expansion'!C$4:C$5)))-MMULT(MINVERSE('Useful matrices &amp; checks'!$G558:$H559),MMULT('SS Taylor expansion'!C$7:D$8,MMULT(MINVERSE('Useful matrices &amp; checks'!$G558:$H559),MMULT('SS Taylor expansion'!C$7:D$8,MMULT(MINVERSE('Useful matrices &amp; checks'!$G558:$H559),'Useful matrices &amp; checks'!$L558:$L559))))))</f>
        <v>64.202946572738568</v>
      </c>
      <c r="Y558" s="12">
        <f t="array" aca="1" ref="Y558:Y559" ca="1">(MMULT(MINVERSE('Useful matrices &amp; checks'!$G558:$H559),MMULT('SS Taylor expansion'!E$7:F$8,MMULT(MINVERSE('Useful matrices &amp; checks'!$G558:$H559),'SS Taylor expansion'!E$4:E$5)))-MMULT(MINVERSE('Useful matrices &amp; checks'!$G558:$H559),MMULT('SS Taylor expansion'!E$7:F$8,MMULT(MINVERSE('Useful matrices &amp; checks'!$G558:$H559),MMULT('SS Taylor expansion'!E$7:F$8,MMULT(MINVERSE('Useful matrices &amp; checks'!$G558:$H559),'Useful matrices &amp; checks'!$L558:$L559))))))</f>
        <v>232.66872758545995</v>
      </c>
      <c r="Z558" s="12">
        <f t="array" aca="1" ref="Z558:Z559" ca="1">(MMULT(MINVERSE('Useful matrices &amp; checks'!$G558:$H559),MMULT('SS Taylor expansion'!G$7:H$8,MMULT(MINVERSE('Useful matrices &amp; checks'!$G558:$H559),'SS Taylor expansion'!G$4:G$5)))-MMULT(MINVERSE('Useful matrices &amp; checks'!$G558:$H559),MMULT('SS Taylor expansion'!G$7:H$8,MMULT(MINVERSE('Useful matrices &amp; checks'!$G558:$H559),MMULT('SS Taylor expansion'!G$7:H$8,MMULT(MINVERSE('Useful matrices &amp; checks'!$G558:$H559),'Useful matrices &amp; checks'!$L558:$L559))))))</f>
        <v>-1.4036752329936282</v>
      </c>
      <c r="AA558" s="12">
        <f t="array" aca="1" ref="AA558:AA559" ca="1">(MMULT(MINVERSE('Useful matrices &amp; checks'!$G558:$H559),MMULT('SS Taylor expansion'!I$7:J$8,MMULT(MINVERSE('Useful matrices &amp; checks'!$G558:$H559),'SS Taylor expansion'!I$4:I$5)))-MMULT(MINVERSE('Useful matrices &amp; checks'!$G558:$H559),MMULT('SS Taylor expansion'!I$7:J$8,MMULT(MINVERSE('Useful matrices &amp; checks'!$G558:$H559),MMULT('SS Taylor expansion'!I$7:J$8,MMULT(MINVERSE('Useful matrices &amp; checks'!$G558:$H559),'Useful matrices &amp; checks'!$L558:$L559))))))</f>
        <v>1.0285953588686303</v>
      </c>
      <c r="AB558" s="12">
        <f t="array" aca="1" ref="AB558:AB559" ca="1">(MMULT(MINVERSE('Useful matrices &amp; checks'!$G558:$H559),MMULT('SS Taylor expansion'!K$7:L$8,MMULT(MINVERSE('Useful matrices &amp; checks'!$G558:$H559),'SS Taylor expansion'!K$4:K$5)))-MMULT(MINVERSE('Useful matrices &amp; checks'!$G558:$H559),MMULT('SS Taylor expansion'!K$7:L$8,MMULT(MINVERSE('Useful matrices &amp; checks'!$G558:$H559),MMULT('SS Taylor expansion'!K$7:L$8,MMULT(MINVERSE('Useful matrices &amp; checks'!$G558:$H559),'Useful matrices &amp; checks'!$L558:$L559))))))</f>
        <v>-132.41103270125356</v>
      </c>
      <c r="AC558" s="12">
        <f t="array" aca="1" ref="AC558:AC559" ca="1">(MMULT(MINVERSE('Useful matrices &amp; checks'!$G558:$H559),MMULT('SS Taylor expansion'!M$7:N$8,MMULT(MINVERSE('Useful matrices &amp; checks'!$G558:$H559),'SS Taylor expansion'!M$4:M$5)))-MMULT(MINVERSE('Useful matrices &amp; checks'!$G558:$H559),MMULT('SS Taylor expansion'!M$7:N$8,MMULT(MINVERSE('Useful matrices &amp; checks'!$G558:$H559),MMULT('SS Taylor expansion'!M$7:N$8,MMULT(MINVERSE('Useful matrices &amp; checks'!$G558:$H559),'Useful matrices &amp; checks'!$L558:$L559))))))</f>
        <v>-38.212102971306464</v>
      </c>
      <c r="AD558" s="12"/>
      <c r="AE558" s="12">
        <f t="array" aca="1" ref="AE558:AE559" ca="1">Q556:Q557*(INDEX('Flow probs &amp; rates'!AE$6:AE$5999-'Flow probs &amp; rates'!AE$5:AE$5999,'Useful matrices &amp; checks'!$A556))+X556:X557*(INDEX('Flow probs &amp; rates'!AE$6:AE$5999-'Flow probs &amp; rates'!AE$5:AE$5999,'Useful matrices &amp; checks'!$A556))^2</f>
        <v>-2.7537017075104616E-3</v>
      </c>
      <c r="AF558" s="12">
        <f t="array" aca="1" ref="AF558:AF559" ca="1">R556:R557*(INDEX('Flow probs &amp; rates'!AF$6:AF$5999-'Flow probs &amp; rates'!AF$5:AF$5999,'Useful matrices &amp; checks'!$A556))+Y556:Y557*(INDEX('Flow probs &amp; rates'!AF$6:AF$5999-'Flow probs &amp; rates'!AF$5:AF$5999,'Useful matrices &amp; checks'!$A556))^2</f>
        <v>1.1996969717684639E-2</v>
      </c>
      <c r="AG558" s="12">
        <f t="array" aca="1" ref="AG558:AG559" ca="1">S556:S557*(INDEX('Flow probs &amp; rates'!AG$6:AG$5999-'Flow probs &amp; rates'!AG$5:AG$5999,'Useful matrices &amp; checks'!$A556))+Z556:Z557*(INDEX('Flow probs &amp; rates'!AG$6:AG$5999-'Flow probs &amp; rates'!AG$5:AG$5999,'Useful matrices &amp; checks'!$A556))^2</f>
        <v>4.5941588074833355E-3</v>
      </c>
      <c r="AH558" s="12">
        <f t="array" aca="1" ref="AH558:AH559" ca="1">T556:T557*(INDEX('Flow probs &amp; rates'!AI$6:AI$5999-'Flow probs &amp; rates'!AI$5:AI$5999,'Useful matrices &amp; checks'!$A556))+AA556:AA557*(INDEX('Flow probs &amp; rates'!AI$6:AI$5999-'Flow probs &amp; rates'!AI$5:AI$5999,'Useful matrices &amp; checks'!$A556))^2</f>
        <v>6.3360794191110424E-3</v>
      </c>
      <c r="AI558" s="12">
        <f t="array" aca="1" ref="AI558:AI559" ca="1">U556:U557*(INDEX('Flow probs &amp; rates'!AJ$6:AJ$5999-'Flow probs &amp; rates'!AJ$5:AJ$5999,'Useful matrices &amp; checks'!$A556))+AB556:AB557*(INDEX('Flow probs &amp; rates'!AJ$6:AJ$5999-'Flow probs &amp; rates'!AJ$5:AJ$5999,'Useful matrices &amp; checks'!$A556))^2</f>
        <v>8.1778582150656802E-3</v>
      </c>
      <c r="AJ558" s="12">
        <f t="array" aca="1" ref="AJ558:AJ559" ca="1">V556:V557*(INDEX('Flow probs &amp; rates'!AK$6:AK$5999-'Flow probs &amp; rates'!AK$5:AK$5999,'Useful matrices &amp; checks'!$A556))+AC556:AC557*(INDEX('Flow probs &amp; rates'!AK$6:AK$5999-'Flow probs &amp; rates'!AK$5:AK$5999,'Useful matrices &amp; checks'!$A556))^2</f>
        <v>6.4281320901145795E-3</v>
      </c>
      <c r="AK558" s="12"/>
      <c r="AL558" s="12"/>
      <c r="AM558" s="12">
        <f ca="1">'Useful matrices &amp; checks'!AO558</f>
        <v>3.4404965140784838E-2</v>
      </c>
      <c r="AN558" s="12">
        <f t="shared" ca="1" si="18"/>
        <v>3.4779496541948812E-2</v>
      </c>
      <c r="AO558" s="12">
        <f t="shared" ca="1" si="19"/>
        <v>-3.7453140116397443E-4</v>
      </c>
    </row>
    <row r="559" spans="1:41" x14ac:dyDescent="0.35">
      <c r="Q559" s="12">
        <f ca="1"/>
        <v>1.7012518541985879</v>
      </c>
      <c r="R559" s="12">
        <f ca="1"/>
        <v>0.32170338977357005</v>
      </c>
      <c r="S559" s="12">
        <f ca="1"/>
        <v>-0.1357704143272036</v>
      </c>
      <c r="T559" s="12">
        <f ca="1"/>
        <v>-0.1100964951998097</v>
      </c>
      <c r="U559" s="12">
        <f ca="1"/>
        <v>-0.18820184436282172</v>
      </c>
      <c r="V559" s="12">
        <f ca="1"/>
        <v>0.80705884254259574</v>
      </c>
      <c r="W559" s="12"/>
      <c r="X559" s="12">
        <f ca="1"/>
        <v>-17.588552739244111</v>
      </c>
      <c r="Y559" s="12">
        <f ca="1"/>
        <v>-6.3315298410411645</v>
      </c>
      <c r="Z559" s="12">
        <f ca="1"/>
        <v>0.38454023035077201</v>
      </c>
      <c r="AA559" s="12">
        <f ca="1"/>
        <v>0.25285903913071045</v>
      </c>
      <c r="AB559" s="12">
        <f ca="1"/>
        <v>3.6032534906227598</v>
      </c>
      <c r="AC559" s="12">
        <f ca="1"/>
        <v>-9.3936605460829767</v>
      </c>
      <c r="AD559" s="12"/>
      <c r="AE559" s="12">
        <f ca="1"/>
        <v>6.8950265210857237E-4</v>
      </c>
      <c r="AF559" s="12">
        <f ca="1"/>
        <v>-2.803832723693462E-4</v>
      </c>
      <c r="AG559" s="12">
        <f ca="1"/>
        <v>-1.1503368986292728E-3</v>
      </c>
      <c r="AH559" s="12">
        <f ca="1"/>
        <v>1.6123203312962422E-3</v>
      </c>
      <c r="AI559" s="12">
        <f ca="1"/>
        <v>-1.9112615112570132E-4</v>
      </c>
      <c r="AJ559" s="12">
        <f ca="1"/>
        <v>1.6357446577908664E-3</v>
      </c>
      <c r="AK559" s="12"/>
      <c r="AL559" s="12"/>
      <c r="AM559" s="12">
        <f ca="1">'Useful matrices &amp; checks'!AO559</f>
        <v>2.1768360500186365E-3</v>
      </c>
      <c r="AN559" s="12">
        <f t="shared" ca="1" si="18"/>
        <v>2.3157213190713607E-3</v>
      </c>
      <c r="AO559" s="12">
        <f t="shared" ca="1" si="19"/>
        <v>-1.3888526905272416E-4</v>
      </c>
    </row>
    <row r="560" spans="1:41" x14ac:dyDescent="0.35">
      <c r="A560">
        <v>279</v>
      </c>
      <c r="P560" s="56" t="str">
        <f>INDEX('Flow probs &amp; rates'!$A$5:$A$5999,$A560)</f>
        <v>2013,7</v>
      </c>
      <c r="Q560" s="12">
        <f t="array" aca="1" ref="Q560:Q561" ca="1">-1*(MMULT(MINVERSE('Useful matrices &amp; checks'!$G560:$H561),'SS Taylor expansion'!C$4:C$5)-MMULT(MINVERSE('Useful matrices &amp; checks'!$G560:$H561),MMULT('SS Taylor expansion'!C$7:D$8,MMULT(MINVERSE('Useful matrices &amp; checks'!$G560:$H561),'Useful matrices &amp; checks'!$L560:$L561))))</f>
        <v>-6.2521694234228065</v>
      </c>
      <c r="R560" s="12">
        <f t="array" aca="1" ref="R560:R561" ca="1">-1*(MMULT(MINVERSE('Useful matrices &amp; checks'!$G560:$H561),'SS Taylor expansion'!E$4:E$5)-MMULT(MINVERSE('Useful matrices &amp; checks'!$G560:$H561),MMULT('SS Taylor expansion'!E$7:F$8,MMULT(MINVERSE('Useful matrices &amp; checks'!$G560:$H561),'Useful matrices &amp; checks'!$L560:$L561))))</f>
        <v>-11.866168526238033</v>
      </c>
      <c r="S560" s="12">
        <f t="array" aca="1" ref="S560:S561" ca="1">-1*(MMULT(MINVERSE('Useful matrices &amp; checks'!$G560:$H561),'SS Taylor expansion'!G$4:G$5)-MMULT(MINVERSE('Useful matrices &amp; checks'!$G560:$H561),MMULT('SS Taylor expansion'!G$7:H$8,MMULT(MINVERSE('Useful matrices &amp; checks'!$G560:$H561),'Useful matrices &amp; checks'!$L560:$L561))))</f>
        <v>0.49126656466119584</v>
      </c>
      <c r="T560" s="12">
        <f t="array" aca="1" ref="T560:T561" ca="1">-1*(MMULT(MINVERSE('Useful matrices &amp; checks'!$G560:$H561),'SS Taylor expansion'!I$4:I$5)-MMULT(MINVERSE('Useful matrices &amp; checks'!$G560:$H561),MMULT('SS Taylor expansion'!I$7:J$8,MMULT(MINVERSE('Useful matrices &amp; checks'!$G560:$H561),'Useful matrices &amp; checks'!$L560:$L561))))</f>
        <v>-0.44112209162450938</v>
      </c>
      <c r="U560" s="12">
        <f t="array" aca="1" ref="U560:U561" ca="1">-1*(MMULT(MINVERSE('Useful matrices &amp; checks'!$G560:$H561),'SS Taylor expansion'!K$4:K$5)-MMULT(MINVERSE('Useful matrices &amp; checks'!$G560:$H561),MMULT('SS Taylor expansion'!K$7:L$8,MMULT(MINVERSE('Useful matrices &amp; checks'!$G560:$H561),'Useful matrices &amp; checks'!$L560:$L561))))</f>
        <v>7.2890092474174608</v>
      </c>
      <c r="V560" s="12">
        <f t="array" aca="1" ref="V560:V561" ca="1">-1*(MMULT(MINVERSE('Useful matrices &amp; checks'!$G560:$H561),'SS Taylor expansion'!M$4:M$5)-MMULT(MINVERSE('Useful matrices &amp; checks'!$G560:$H561),MMULT('SS Taylor expansion'!M$7:N$8,MMULT(MINVERSE('Useful matrices &amp; checks'!$G560:$H561),'Useful matrices &amp; checks'!$L560:$L561))))</f>
        <v>3.4485007763821685</v>
      </c>
      <c r="W560" s="12"/>
      <c r="X560" s="12">
        <f t="array" aca="1" ref="X560:X561" ca="1">(MMULT(MINVERSE('Useful matrices &amp; checks'!$G560:$H561),MMULT('SS Taylor expansion'!C$7:D$8,MMULT(MINVERSE('Useful matrices &amp; checks'!$G560:$H561),'SS Taylor expansion'!C$4:C$5)))-MMULT(MINVERSE('Useful matrices &amp; checks'!$G560:$H561),MMULT('SS Taylor expansion'!C$7:D$8,MMULT(MINVERSE('Useful matrices &amp; checks'!$G560:$H561),MMULT('SS Taylor expansion'!C$7:D$8,MMULT(MINVERSE('Useful matrices &amp; checks'!$G560:$H561),'Useful matrices &amp; checks'!$L560:$L561))))))</f>
        <v>66.172613926510877</v>
      </c>
      <c r="Y560" s="12">
        <f t="array" aca="1" ref="Y560:Y561" ca="1">(MMULT(MINVERSE('Useful matrices &amp; checks'!$G560:$H561),MMULT('SS Taylor expansion'!E$7:F$8,MMULT(MINVERSE('Useful matrices &amp; checks'!$G560:$H561),'SS Taylor expansion'!E$4:E$5)))-MMULT(MINVERSE('Useful matrices &amp; checks'!$G560:$H561),MMULT('SS Taylor expansion'!E$7:F$8,MMULT(MINVERSE('Useful matrices &amp; checks'!$G560:$H561),MMULT('SS Taylor expansion'!E$7:F$8,MMULT(MINVERSE('Useful matrices &amp; checks'!$G560:$H561),'Useful matrices &amp; checks'!$L560:$L561))))))</f>
        <v>238.36244853968392</v>
      </c>
      <c r="Z560" s="12">
        <f t="array" aca="1" ref="Z560:Z561" ca="1">(MMULT(MINVERSE('Useful matrices &amp; checks'!$G560:$H561),MMULT('SS Taylor expansion'!G$7:H$8,MMULT(MINVERSE('Useful matrices &amp; checks'!$G560:$H561),'SS Taylor expansion'!G$4:G$5)))-MMULT(MINVERSE('Useful matrices &amp; checks'!$G560:$H561),MMULT('SS Taylor expansion'!G$7:H$8,MMULT(MINVERSE('Useful matrices &amp; checks'!$G560:$H561),MMULT('SS Taylor expansion'!G$7:H$8,MMULT(MINVERSE('Useful matrices &amp; checks'!$G560:$H561),'Useful matrices &amp; checks'!$L560:$L561))))))</f>
        <v>-1.3482235464021017</v>
      </c>
      <c r="AA560" s="12">
        <f t="array" aca="1" ref="AA560:AA561" ca="1">(MMULT(MINVERSE('Useful matrices &amp; checks'!$G560:$H561),MMULT('SS Taylor expansion'!I$7:J$8,MMULT(MINVERSE('Useful matrices &amp; checks'!$G560:$H561),'SS Taylor expansion'!I$4:I$5)))-MMULT(MINVERSE('Useful matrices &amp; checks'!$G560:$H561),MMULT('SS Taylor expansion'!I$7:J$8,MMULT(MINVERSE('Useful matrices &amp; checks'!$G560:$H561),MMULT('SS Taylor expansion'!I$7:J$8,MMULT(MINVERSE('Useful matrices &amp; checks'!$G560:$H561),'Useful matrices &amp; checks'!$L560:$L561))))))</f>
        <v>0.97636971166223807</v>
      </c>
      <c r="AB560" s="12">
        <f t="array" aca="1" ref="AB560:AB561" ca="1">(MMULT(MINVERSE('Useful matrices &amp; checks'!$G560:$H561),MMULT('SS Taylor expansion'!K$7:L$8,MMULT(MINVERSE('Useful matrices &amp; checks'!$G560:$H561),'SS Taylor expansion'!K$4:K$5)))-MMULT(MINVERSE('Useful matrices &amp; checks'!$G560:$H561),MMULT('SS Taylor expansion'!K$7:L$8,MMULT(MINVERSE('Useful matrices &amp; checks'!$G560:$H561),MMULT('SS Taylor expansion'!K$7:L$8,MMULT(MINVERSE('Useful matrices &amp; checks'!$G560:$H561),'Useful matrices &amp; checks'!$L560:$L561))))))</f>
        <v>-142.54795437630588</v>
      </c>
      <c r="AC560" s="12">
        <f t="array" aca="1" ref="AC560:AC561" ca="1">(MMULT(MINVERSE('Useful matrices &amp; checks'!$G560:$H561),MMULT('SS Taylor expansion'!M$7:N$8,MMULT(MINVERSE('Useful matrices &amp; checks'!$G560:$H561),'SS Taylor expansion'!M$4:M$5)))-MMULT(MINVERSE('Useful matrices &amp; checks'!$G560:$H561),MMULT('SS Taylor expansion'!M$7:N$8,MMULT(MINVERSE('Useful matrices &amp; checks'!$G560:$H561),MMULT('SS Taylor expansion'!M$7:N$8,MMULT(MINVERSE('Useful matrices &amp; checks'!$G560:$H561),'Useful matrices &amp; checks'!$L560:$L561))))))</f>
        <v>-40.406081766585984</v>
      </c>
      <c r="AD560" s="12"/>
      <c r="AE560" s="12">
        <f t="array" aca="1" ref="AE560:AE561" ca="1">Q558:Q559*(INDEX('Flow probs &amp; rates'!AE$6:AE$5999-'Flow probs &amp; rates'!AE$5:AE$5999,'Useful matrices &amp; checks'!$A558))+X558:X559*(INDEX('Flow probs &amp; rates'!AE$6:AE$5999-'Flow probs &amp; rates'!AE$5:AE$5999,'Useful matrices &amp; checks'!$A558))^2</f>
        <v>5.4963768787418162E-4</v>
      </c>
      <c r="AF560" s="12">
        <f t="array" aca="1" ref="AF560:AF561" ca="1">R558:R559*(INDEX('Flow probs &amp; rates'!AF$6:AF$5999-'Flow probs &amp; rates'!AF$5:AF$5999,'Useful matrices &amp; checks'!$A558))+Y558:Y559*(INDEX('Flow probs &amp; rates'!AF$6:AF$5999-'Flow probs &amp; rates'!AF$5:AF$5999,'Useful matrices &amp; checks'!$A558))^2</f>
        <v>-1.2747224716319265E-3</v>
      </c>
      <c r="AG560" s="12">
        <f t="array" aca="1" ref="AG560:AG561" ca="1">S558:S559*(INDEX('Flow probs &amp; rates'!AG$6:AG$5999-'Flow probs &amp; rates'!AG$5:AG$5999,'Useful matrices &amp; checks'!$A558))+Z558:Z559*(INDEX('Flow probs &amp; rates'!AG$6:AG$5999-'Flow probs &amp; rates'!AG$5:AG$5999,'Useful matrices &amp; checks'!$A558))^2</f>
        <v>2.354514082914743E-3</v>
      </c>
      <c r="AH560" s="12">
        <f t="array" aca="1" ref="AH560:AH561" ca="1">T558:T559*(INDEX('Flow probs &amp; rates'!AI$6:AI$5999-'Flow probs &amp; rates'!AI$5:AI$5999,'Useful matrices &amp; checks'!$A558))+AA558:AA559*(INDEX('Flow probs &amp; rates'!AI$6:AI$5999-'Flow probs &amp; rates'!AI$5:AI$5999,'Useful matrices &amp; checks'!$A558))^2</f>
        <v>-3.9246600129961041E-3</v>
      </c>
      <c r="AI560" s="12">
        <f t="array" aca="1" ref="AI560:AI561" ca="1">U558:U559*(INDEX('Flow probs &amp; rates'!AJ$6:AJ$5999-'Flow probs &amp; rates'!AJ$5:AJ$5999,'Useful matrices &amp; checks'!$A558))+AB558:AB559*(INDEX('Flow probs &amp; rates'!AJ$6:AJ$5999-'Flow probs &amp; rates'!AJ$5:AJ$5999,'Useful matrices &amp; checks'!$A558))^2</f>
        <v>-7.4640413533326976E-3</v>
      </c>
      <c r="AJ560" s="12">
        <f t="array" aca="1" ref="AJ560:AJ561" ca="1">V558:V559*(INDEX('Flow probs &amp; rates'!AK$6:AK$5999-'Flow probs &amp; rates'!AK$5:AK$5999,'Useful matrices &amp; checks'!$A558))+AC558:AC559*(INDEX('Flow probs &amp; rates'!AK$6:AK$5999-'Flow probs &amp; rates'!AK$5:AK$5999,'Useful matrices &amp; checks'!$A558))^2</f>
        <v>-9.9920264668046328E-5</v>
      </c>
      <c r="AK560" s="12"/>
      <c r="AL560" s="12"/>
      <c r="AM560" s="12">
        <f ca="1">'Useful matrices &amp; checks'!AO560</f>
        <v>-9.9424549707615162E-3</v>
      </c>
      <c r="AN560" s="12">
        <f t="shared" ca="1" si="18"/>
        <v>-9.85919233183985E-3</v>
      </c>
      <c r="AO560" s="12">
        <f t="shared" ca="1" si="19"/>
        <v>-8.3262638921666188E-5</v>
      </c>
    </row>
    <row r="561" spans="1:41" x14ac:dyDescent="0.35">
      <c r="P561" s="56"/>
      <c r="Q561" s="12">
        <f ca="1"/>
        <v>1.6211674914230456</v>
      </c>
      <c r="R561" s="12">
        <f ca="1"/>
        <v>0.31367658653123526</v>
      </c>
      <c r="S561" s="12">
        <f ca="1"/>
        <v>-0.12738384556056992</v>
      </c>
      <c r="T561" s="12">
        <f ca="1"/>
        <v>-0.1027365897612401</v>
      </c>
      <c r="U561" s="12">
        <f ca="1"/>
        <v>-0.19268153278532429</v>
      </c>
      <c r="V561" s="12">
        <f ca="1"/>
        <v>0.8031500037773398</v>
      </c>
      <c r="W561" s="12"/>
      <c r="X561" s="12">
        <f ca="1"/>
        <v>-17.158346688151269</v>
      </c>
      <c r="Y561" s="12">
        <f ca="1"/>
        <v>-6.3009992694633858</v>
      </c>
      <c r="Z561" s="12">
        <f ca="1"/>
        <v>0.34959004412289235</v>
      </c>
      <c r="AA561" s="12">
        <f ca="1"/>
        <v>0.22739485604300286</v>
      </c>
      <c r="AB561" s="12">
        <f ca="1"/>
        <v>3.7681881600535192</v>
      </c>
      <c r="AC561" s="12">
        <f ca="1"/>
        <v>-9.4105081679890681</v>
      </c>
      <c r="AD561" s="12"/>
      <c r="AE561" s="12">
        <f ca="1"/>
        <v>-1.5057457603910216E-4</v>
      </c>
      <c r="AF561" s="12">
        <f ca="1"/>
        <v>3.4688561079695634E-5</v>
      </c>
      <c r="AG561" s="12">
        <f ca="1"/>
        <v>-6.4502483660497986E-4</v>
      </c>
      <c r="AH561" s="12">
        <f ca="1"/>
        <v>-9.6479704214537604E-4</v>
      </c>
      <c r="AI561" s="12">
        <f ca="1"/>
        <v>2.0311625483073549E-4</v>
      </c>
      <c r="AJ561" s="12">
        <f ca="1"/>
        <v>-2.4563344463695322E-5</v>
      </c>
      <c r="AK561" s="12"/>
      <c r="AL561" s="12"/>
      <c r="AM561" s="12">
        <f ca="1">'Useful matrices &amp; checks'!AO561</f>
        <v>-1.5205332142947114E-3</v>
      </c>
      <c r="AN561" s="12">
        <f t="shared" ca="1" si="18"/>
        <v>-1.5471549833427222E-3</v>
      </c>
      <c r="AO561" s="12">
        <f t="shared" ca="1" si="19"/>
        <v>2.6621769048010713E-5</v>
      </c>
    </row>
    <row r="562" spans="1:41" x14ac:dyDescent="0.35">
      <c r="A562">
        <v>280</v>
      </c>
      <c r="P562" s="56" t="str">
        <f>INDEX('Flow probs &amp; rates'!$A$5:$A$5999,$A562)</f>
        <v>2013,8</v>
      </c>
      <c r="Q562" s="12">
        <f t="array" aca="1" ref="Q562:Q563" ca="1">-1*(MMULT(MINVERSE('Useful matrices &amp; checks'!$G562:$H563),'SS Taylor expansion'!C$4:C$5)-MMULT(MINVERSE('Useful matrices &amp; checks'!$G562:$H563),MMULT('SS Taylor expansion'!C$7:D$8,MMULT(MINVERSE('Useful matrices &amp; checks'!$G562:$H563),'Useful matrices &amp; checks'!$L562:$L563))))</f>
        <v>-6.2479228373279767</v>
      </c>
      <c r="R562" s="12">
        <f t="array" aca="1" ref="R562:R563" ca="1">-1*(MMULT(MINVERSE('Useful matrices &amp; checks'!$G562:$H563),'SS Taylor expansion'!E$4:E$5)-MMULT(MINVERSE('Useful matrices &amp; checks'!$G562:$H563),MMULT('SS Taylor expansion'!E$7:F$8,MMULT(MINVERSE('Useful matrices &amp; checks'!$G562:$H563),'Useful matrices &amp; checks'!$L562:$L563))))</f>
        <v>-11.622420396823424</v>
      </c>
      <c r="S562" s="12">
        <f t="array" aca="1" ref="S562:S563" ca="1">-1*(MMULT(MINVERSE('Useful matrices &amp; checks'!$G562:$H563),'SS Taylor expansion'!G$4:G$5)-MMULT(MINVERSE('Useful matrices &amp; checks'!$G562:$H563),MMULT('SS Taylor expansion'!G$7:H$8,MMULT(MINVERSE('Useful matrices &amp; checks'!$G562:$H563),'Useful matrices &amp; checks'!$L562:$L563))))</f>
        <v>0.5095505343360891</v>
      </c>
      <c r="T562" s="12">
        <f t="array" aca="1" ref="T562:T563" ca="1">-1*(MMULT(MINVERSE('Useful matrices &amp; checks'!$G562:$H563),'SS Taylor expansion'!I$4:I$5)-MMULT(MINVERSE('Useful matrices &amp; checks'!$G562:$H563),MMULT('SS Taylor expansion'!I$7:J$8,MMULT(MINVERSE('Useful matrices &amp; checks'!$G562:$H563),'Useful matrices &amp; checks'!$L562:$L563))))</f>
        <v>-0.43831816981915689</v>
      </c>
      <c r="U562" s="12">
        <f t="array" aca="1" ref="U562:U563" ca="1">-1*(MMULT(MINVERSE('Useful matrices &amp; checks'!$G562:$H563),'SS Taylor expansion'!K$4:K$5)-MMULT(MINVERSE('Useful matrices &amp; checks'!$G562:$H563),MMULT('SS Taylor expansion'!K$7:L$8,MMULT(MINVERSE('Useful matrices &amp; checks'!$G562:$H563),'Useful matrices &amp; checks'!$L562:$L563))))</f>
        <v>6.995283400870445</v>
      </c>
      <c r="V562" s="12">
        <f t="array" aca="1" ref="V562:V563" ca="1">-1*(MMULT(MINVERSE('Useful matrices &amp; checks'!$G562:$H563),'SS Taylor expansion'!M$4:M$5)-MMULT(MINVERSE('Useful matrices &amp; checks'!$G562:$H563),MMULT('SS Taylor expansion'!M$7:N$8,MMULT(MINVERSE('Useful matrices &amp; checks'!$G562:$H563),'Useful matrices &amp; checks'!$L562:$L563))))</f>
        <v>3.2347938107825449</v>
      </c>
      <c r="W562" s="12"/>
      <c r="X562" s="12">
        <f t="array" aca="1" ref="X562:X563" ca="1">(MMULT(MINVERSE('Useful matrices &amp; checks'!$G562:$H563),MMULT('SS Taylor expansion'!C$7:D$8,MMULT(MINVERSE('Useful matrices &amp; checks'!$G562:$H563),'SS Taylor expansion'!C$4:C$5)))-MMULT(MINVERSE('Useful matrices &amp; checks'!$G562:$H563),MMULT('SS Taylor expansion'!C$7:D$8,MMULT(MINVERSE('Useful matrices &amp; checks'!$G562:$H563),MMULT('SS Taylor expansion'!C$7:D$8,MMULT(MINVERSE('Useful matrices &amp; checks'!$G562:$H563),'Useful matrices &amp; checks'!$L562:$L563))))))</f>
        <v>65.715420990899901</v>
      </c>
      <c r="Y562" s="12">
        <f t="array" aca="1" ref="Y562:Y563" ca="1">(MMULT(MINVERSE('Useful matrices &amp; checks'!$G562:$H563),MMULT('SS Taylor expansion'!E$7:F$8,MMULT(MINVERSE('Useful matrices &amp; checks'!$G562:$H563),'SS Taylor expansion'!E$4:E$5)))-MMULT(MINVERSE('Useful matrices &amp; checks'!$G562:$H563),MMULT('SS Taylor expansion'!E$7:F$8,MMULT(MINVERSE('Useful matrices &amp; checks'!$G562:$H563),MMULT('SS Taylor expansion'!E$7:F$8,MMULT(MINVERSE('Useful matrices &amp; checks'!$G562:$H563),'Useful matrices &amp; checks'!$L562:$L563))))))</f>
        <v>227.39930892101864</v>
      </c>
      <c r="Z562" s="12">
        <f t="array" aca="1" ref="Z562:Z563" ca="1">(MMULT(MINVERSE('Useful matrices &amp; checks'!$G562:$H563),MMULT('SS Taylor expansion'!G$7:H$8,MMULT(MINVERSE('Useful matrices &amp; checks'!$G562:$H563),'SS Taylor expansion'!G$4:G$5)))-MMULT(MINVERSE('Useful matrices &amp; checks'!$G562:$H563),MMULT('SS Taylor expansion'!G$7:H$8,MMULT(MINVERSE('Useful matrices &amp; checks'!$G562:$H563),MMULT('SS Taylor expansion'!G$7:H$8,MMULT(MINVERSE('Useful matrices &amp; checks'!$G562:$H563),'Useful matrices &amp; checks'!$L562:$L563))))))</f>
        <v>-1.4094486775722663</v>
      </c>
      <c r="AA562" s="12">
        <f t="array" aca="1" ref="AA562:AA563" ca="1">(MMULT(MINVERSE('Useful matrices &amp; checks'!$G562:$H563),MMULT('SS Taylor expansion'!I$7:J$8,MMULT(MINVERSE('Useful matrices &amp; checks'!$G562:$H563),'SS Taylor expansion'!I$4:I$5)))-MMULT(MINVERSE('Useful matrices &amp; checks'!$G562:$H563),MMULT('SS Taylor expansion'!I$7:J$8,MMULT(MINVERSE('Useful matrices &amp; checks'!$G562:$H563),MMULT('SS Taylor expansion'!I$7:J$8,MMULT(MINVERSE('Useful matrices &amp; checks'!$G562:$H563),'Useful matrices &amp; checks'!$L562:$L563))))))</f>
        <v>0.96689119286626024</v>
      </c>
      <c r="AB562" s="12">
        <f t="array" aca="1" ref="AB562:AB563" ca="1">(MMULT(MINVERSE('Useful matrices &amp; checks'!$G562:$H563),MMULT('SS Taylor expansion'!K$7:L$8,MMULT(MINVERSE('Useful matrices &amp; checks'!$G562:$H563),'SS Taylor expansion'!K$4:K$5)))-MMULT(MINVERSE('Useful matrices &amp; checks'!$G562:$H563),MMULT('SS Taylor expansion'!K$7:L$8,MMULT(MINVERSE('Useful matrices &amp; checks'!$G562:$H563),MMULT('SS Taylor expansion'!K$7:L$8,MMULT(MINVERSE('Useful matrices &amp; checks'!$G562:$H563),'Useful matrices &amp; checks'!$L562:$L563))))))</f>
        <v>-132.94831045341365</v>
      </c>
      <c r="AC562" s="12">
        <f t="array" aca="1" ref="AC562:AC563" ca="1">(MMULT(MINVERSE('Useful matrices &amp; checks'!$G562:$H563),MMULT('SS Taylor expansion'!M$7:N$8,MMULT(MINVERSE('Useful matrices &amp; checks'!$G562:$H563),'SS Taylor expansion'!M$4:M$5)))-MMULT(MINVERSE('Useful matrices &amp; checks'!$G562:$H563),MMULT('SS Taylor expansion'!M$7:N$8,MMULT(MINVERSE('Useful matrices &amp; checks'!$G562:$H563),MMULT('SS Taylor expansion'!M$7:N$8,MMULT(MINVERSE('Useful matrices &amp; checks'!$G562:$H563),'Useful matrices &amp; checks'!$L562:$L563))))))</f>
        <v>-36.402820958374562</v>
      </c>
      <c r="AD562" s="12"/>
      <c r="AE562" s="12">
        <f t="array" aca="1" ref="AE562:AE563" ca="1">Q560:Q561*(INDEX('Flow probs &amp; rates'!AE$6:AE$5999-'Flow probs &amp; rates'!AE$5:AE$5999,'Useful matrices &amp; checks'!$A560))+X560:X561*(INDEX('Flow probs &amp; rates'!AE$6:AE$5999-'Flow probs &amp; rates'!AE$5:AE$5999,'Useful matrices &amp; checks'!$A560))^2</f>
        <v>-3.0804218474641885E-3</v>
      </c>
      <c r="AF562" s="12">
        <f t="array" aca="1" ref="AF562:AF563" ca="1">R560:R561*(INDEX('Flow probs &amp; rates'!AF$6:AF$5999-'Flow probs &amp; rates'!AF$5:AF$5999,'Useful matrices &amp; checks'!$A560))+Y560:Y561*(INDEX('Flow probs &amp; rates'!AF$6:AF$5999-'Flow probs &amp; rates'!AF$5:AF$5999,'Useful matrices &amp; checks'!$A560))^2</f>
        <v>5.4354704252821957E-4</v>
      </c>
      <c r="AG562" s="12">
        <f t="array" aca="1" ref="AG562:AG563" ca="1">S560:S561*(INDEX('Flow probs &amp; rates'!AG$6:AG$5999-'Flow probs &amp; rates'!AG$5:AG$5999,'Useful matrices &amp; checks'!$A560))+Z560:Z561*(INDEX('Flow probs &amp; rates'!AG$6:AG$5999-'Flow probs &amp; rates'!AG$5:AG$5999,'Useful matrices &amp; checks'!$A560))^2</f>
        <v>-1.8756844958239291E-3</v>
      </c>
      <c r="AH562" s="12">
        <f t="array" aca="1" ref="AH562:AH563" ca="1">T560:T561*(INDEX('Flow probs &amp; rates'!AI$6:AI$5999-'Flow probs &amp; rates'!AI$5:AI$5999,'Useful matrices &amp; checks'!$A560))+AA560:AA561*(INDEX('Flow probs &amp; rates'!AI$6:AI$5999-'Flow probs &amp; rates'!AI$5:AI$5999,'Useful matrices &amp; checks'!$A560))^2</f>
        <v>-1.026414454221139E-3</v>
      </c>
      <c r="AI562" s="12">
        <f t="array" aca="1" ref="AI562:AI563" ca="1">U560:U561*(INDEX('Flow probs &amp; rates'!AJ$6:AJ$5999-'Flow probs &amp; rates'!AJ$5:AJ$5999,'Useful matrices &amp; checks'!$A560))+AB560:AB561*(INDEX('Flow probs &amp; rates'!AJ$6:AJ$5999-'Flow probs &amp; rates'!AJ$5:AJ$5999,'Useful matrices &amp; checks'!$A560))^2</f>
        <v>4.1948843224523507E-3</v>
      </c>
      <c r="AJ562" s="12">
        <f t="array" aca="1" ref="AJ562:AJ563" ca="1">V560:V561*(INDEX('Flow probs &amp; rates'!AK$6:AK$5999-'Flow probs &amp; rates'!AK$5:AK$5999,'Useful matrices &amp; checks'!$A560))+AC560:AC561*(INDEX('Flow probs &amp; rates'!AK$6:AK$5999-'Flow probs &amp; rates'!AK$5:AK$5999,'Useful matrices &amp; checks'!$A560))^2</f>
        <v>4.6962049688897061E-3</v>
      </c>
      <c r="AK562" s="12"/>
      <c r="AL562" s="12"/>
      <c r="AM562" s="12">
        <f ca="1">'Useful matrices &amp; checks'!AO562</f>
        <v>3.3019834509796508E-3</v>
      </c>
      <c r="AN562" s="12">
        <f t="shared" ca="1" si="18"/>
        <v>3.4521155363610202E-3</v>
      </c>
      <c r="AO562" s="12">
        <f t="shared" ca="1" si="19"/>
        <v>-1.5013208538136938E-4</v>
      </c>
    </row>
    <row r="563" spans="1:41" x14ac:dyDescent="0.35">
      <c r="Q563" s="12">
        <f ca="1"/>
        <v>1.6431076789432282</v>
      </c>
      <c r="R563" s="12">
        <f ca="1"/>
        <v>0.33274308329611563</v>
      </c>
      <c r="S563" s="12">
        <f ca="1"/>
        <v>-0.13400395900780923</v>
      </c>
      <c r="T563" s="12">
        <f ca="1"/>
        <v>-0.10686703361602828</v>
      </c>
      <c r="U563" s="12">
        <f ca="1"/>
        <v>-0.20027086337127725</v>
      </c>
      <c r="V563" s="12">
        <f ca="1"/>
        <v>0.78868010208302763</v>
      </c>
      <c r="W563" s="12"/>
      <c r="X563" s="12">
        <f ca="1"/>
        <v>-17.282145709295115</v>
      </c>
      <c r="Y563" s="12">
        <f ca="1"/>
        <v>-6.5103089207189697</v>
      </c>
      <c r="Z563" s="12">
        <f ca="1"/>
        <v>0.37066333971976356</v>
      </c>
      <c r="AA563" s="12">
        <f ca="1"/>
        <v>0.23573924314776215</v>
      </c>
      <c r="AB563" s="12">
        <f ca="1"/>
        <v>3.8062321985331771</v>
      </c>
      <c r="AC563" s="12">
        <f ca="1"/>
        <v>-8.8754283051554381</v>
      </c>
      <c r="AD563" s="12"/>
      <c r="AE563" s="12">
        <f ca="1"/>
        <v>7.9874351137533919E-4</v>
      </c>
      <c r="AF563" s="12">
        <f ca="1"/>
        <v>-1.4368410539796503E-5</v>
      </c>
      <c r="AG563" s="12">
        <f ca="1"/>
        <v>4.8635897763807981E-4</v>
      </c>
      <c r="AH563" s="12">
        <f ca="1"/>
        <v>-2.3905019202276865E-4</v>
      </c>
      <c r="AI563" s="12">
        <f ca="1"/>
        <v>-1.1088979498738085E-4</v>
      </c>
      <c r="AJ563" s="12">
        <f ca="1"/>
        <v>1.0937382019266615E-3</v>
      </c>
      <c r="AK563" s="12"/>
      <c r="AL563" s="12"/>
      <c r="AM563" s="12">
        <f ca="1">'Useful matrices &amp; checks'!AO563</f>
        <v>2.0295356278522136E-3</v>
      </c>
      <c r="AN563" s="12">
        <f t="shared" ca="1" si="18"/>
        <v>2.0145322933901345E-3</v>
      </c>
      <c r="AO563" s="12">
        <f t="shared" ca="1" si="19"/>
        <v>1.5003334462079104E-5</v>
      </c>
    </row>
    <row r="564" spans="1:41" x14ac:dyDescent="0.35">
      <c r="A564">
        <v>281</v>
      </c>
      <c r="P564" s="56" t="str">
        <f>INDEX('Flow probs &amp; rates'!$A$5:$A$5999,$A564)</f>
        <v>2013,9</v>
      </c>
      <c r="Q564" s="12">
        <f t="array" aca="1" ref="Q564:Q565" ca="1">-1*(MMULT(MINVERSE('Useful matrices &amp; checks'!$G564:$H565),'SS Taylor expansion'!C$4:C$5)-MMULT(MINVERSE('Useful matrices &amp; checks'!$G564:$H565),MMULT('SS Taylor expansion'!C$7:D$8,MMULT(MINVERSE('Useful matrices &amp; checks'!$G564:$H565),'Useful matrices &amp; checks'!$L564:$L565))))</f>
        <v>-6.4944204424508518</v>
      </c>
      <c r="R564" s="12">
        <f t="array" aca="1" ref="R564:R565" ca="1">-1*(MMULT(MINVERSE('Useful matrices &amp; checks'!$G564:$H565),'SS Taylor expansion'!E$4:E$5)-MMULT(MINVERSE('Useful matrices &amp; checks'!$G564:$H565),MMULT('SS Taylor expansion'!E$7:F$8,MMULT(MINVERSE('Useful matrices &amp; checks'!$G564:$H565),'Useful matrices &amp; checks'!$L564:$L565))))</f>
        <v>-11.939281137768281</v>
      </c>
      <c r="S564" s="12">
        <f t="array" aca="1" ref="S564:S565" ca="1">-1*(MMULT(MINVERSE('Useful matrices &amp; checks'!$G564:$H565),'SS Taylor expansion'!G$4:G$5)-MMULT(MINVERSE('Useful matrices &amp; checks'!$G564:$H565),MMULT('SS Taylor expansion'!G$7:H$8,MMULT(MINVERSE('Useful matrices &amp; checks'!$G564:$H565),'Useful matrices &amp; checks'!$L564:$L565))))</f>
        <v>0.4776580040109748</v>
      </c>
      <c r="T564" s="12">
        <f t="array" aca="1" ref="T564:T565" ca="1">-1*(MMULT(MINVERSE('Useful matrices &amp; checks'!$G564:$H565),'SS Taylor expansion'!I$4:I$5)-MMULT(MINVERSE('Useful matrices &amp; checks'!$G564:$H565),MMULT('SS Taylor expansion'!I$7:J$8,MMULT(MINVERSE('Useful matrices &amp; checks'!$G564:$H565),'Useful matrices &amp; checks'!$L564:$L565))))</f>
        <v>-0.40046395438815385</v>
      </c>
      <c r="U564" s="12">
        <f t="array" aca="1" ref="U564:U565" ca="1">-1*(MMULT(MINVERSE('Useful matrices &amp; checks'!$G564:$H565),'SS Taylor expansion'!K$4:K$5)-MMULT(MINVERSE('Useful matrices &amp; checks'!$G564:$H565),MMULT('SS Taylor expansion'!K$7:L$8,MMULT(MINVERSE('Useful matrices &amp; checks'!$G564:$H565),'Useful matrices &amp; checks'!$L564:$L565))))</f>
        <v>7.5393838780823366</v>
      </c>
      <c r="V564" s="12">
        <f t="array" aca="1" ref="V564:V565" ca="1">-1*(MMULT(MINVERSE('Useful matrices &amp; checks'!$G564:$H565),'SS Taylor expansion'!M$4:M$5)-MMULT(MINVERSE('Useful matrices &amp; checks'!$G564:$H565),MMULT('SS Taylor expansion'!M$7:N$8,MMULT(MINVERSE('Useful matrices &amp; checks'!$G564:$H565),'Useful matrices &amp; checks'!$L564:$L565))))</f>
        <v>3.4383054114390124</v>
      </c>
      <c r="W564" s="12"/>
      <c r="X564" s="12">
        <f t="array" aca="1" ref="X564:X565" ca="1">(MMULT(MINVERSE('Useful matrices &amp; checks'!$G564:$H565),MMULT('SS Taylor expansion'!C$7:D$8,MMULT(MINVERSE('Useful matrices &amp; checks'!$G564:$H565),'SS Taylor expansion'!C$4:C$5)))-MMULT(MINVERSE('Useful matrices &amp; checks'!$G564:$H565),MMULT('SS Taylor expansion'!C$7:D$8,MMULT(MINVERSE('Useful matrices &amp; checks'!$G564:$H565),MMULT('SS Taylor expansion'!C$7:D$8,MMULT(MINVERSE('Useful matrices &amp; checks'!$G564:$H565),'Useful matrices &amp; checks'!$L564:$L565))))))</f>
        <v>71.913736618936056</v>
      </c>
      <c r="Y564" s="12">
        <f t="array" aca="1" ref="Y564:Y565" ca="1">(MMULT(MINVERSE('Useful matrices &amp; checks'!$G564:$H565),MMULT('SS Taylor expansion'!E$7:F$8,MMULT(MINVERSE('Useful matrices &amp; checks'!$G564:$H565),'SS Taylor expansion'!E$4:E$5)))-MMULT(MINVERSE('Useful matrices &amp; checks'!$G564:$H565),MMULT('SS Taylor expansion'!E$7:F$8,MMULT(MINVERSE('Useful matrices &amp; checks'!$G564:$H565),MMULT('SS Taylor expansion'!E$7:F$8,MMULT(MINVERSE('Useful matrices &amp; checks'!$G564:$H565),'Useful matrices &amp; checks'!$L564:$L565))))))</f>
        <v>243.04540274722706</v>
      </c>
      <c r="Z564" s="12">
        <f t="array" aca="1" ref="Z564:Z565" ca="1">(MMULT(MINVERSE('Useful matrices &amp; checks'!$G564:$H565),MMULT('SS Taylor expansion'!G$7:H$8,MMULT(MINVERSE('Useful matrices &amp; checks'!$G564:$H565),'SS Taylor expansion'!G$4:G$5)))-MMULT(MINVERSE('Useful matrices &amp; checks'!$G564:$H565),MMULT('SS Taylor expansion'!G$7:H$8,MMULT(MINVERSE('Useful matrices &amp; checks'!$G564:$H565),MMULT('SS Taylor expansion'!G$7:H$8,MMULT(MINVERSE('Useful matrices &amp; checks'!$G564:$H565),'Useful matrices &amp; checks'!$L564:$L565))))))</f>
        <v>-1.2720549331202189</v>
      </c>
      <c r="AA564" s="12">
        <f t="array" aca="1" ref="AA564:AA565" ca="1">(MMULT(MINVERSE('Useful matrices &amp; checks'!$G564:$H565),MMULT('SS Taylor expansion'!I$7:J$8,MMULT(MINVERSE('Useful matrices &amp; checks'!$G564:$H565),'SS Taylor expansion'!I$4:I$5)))-MMULT(MINVERSE('Useful matrices &amp; checks'!$G564:$H565),MMULT('SS Taylor expansion'!I$7:J$8,MMULT(MINVERSE('Useful matrices &amp; checks'!$G564:$H565),MMULT('SS Taylor expansion'!I$7:J$8,MMULT(MINVERSE('Useful matrices &amp; checks'!$G564:$H565),'Useful matrices &amp; checks'!$L564:$L565))))))</f>
        <v>0.86082546448586017</v>
      </c>
      <c r="AB564" s="12">
        <f t="array" aca="1" ref="AB564:AB565" ca="1">(MMULT(MINVERSE('Useful matrices &amp; checks'!$G564:$H565),MMULT('SS Taylor expansion'!K$7:L$8,MMULT(MINVERSE('Useful matrices &amp; checks'!$G564:$H565),'SS Taylor expansion'!K$4:K$5)))-MMULT(MINVERSE('Useful matrices &amp; checks'!$G564:$H565),MMULT('SS Taylor expansion'!K$7:L$8,MMULT(MINVERSE('Useful matrices &amp; checks'!$G564:$H565),MMULT('SS Taylor expansion'!K$7:L$8,MMULT(MINVERSE('Useful matrices &amp; checks'!$G564:$H565),'Useful matrices &amp; checks'!$L564:$L565))))))</f>
        <v>-149.60587317169777</v>
      </c>
      <c r="AC564" s="12">
        <f t="array" aca="1" ref="AC564:AC565" ca="1">(MMULT(MINVERSE('Useful matrices &amp; checks'!$G564:$H565),MMULT('SS Taylor expansion'!M$7:N$8,MMULT(MINVERSE('Useful matrices &amp; checks'!$G564:$H565),'SS Taylor expansion'!M$4:M$5)))-MMULT(MINVERSE('Useful matrices &amp; checks'!$G564:$H565),MMULT('SS Taylor expansion'!M$7:N$8,MMULT(MINVERSE('Useful matrices &amp; checks'!$G564:$H565),MMULT('SS Taylor expansion'!M$7:N$8,MMULT(MINVERSE('Useful matrices &amp; checks'!$G564:$H565),'Useful matrices &amp; checks'!$L564:$L565))))))</f>
        <v>-39.310835031642739</v>
      </c>
      <c r="AD564" s="12"/>
      <c r="AE564" s="12">
        <f t="array" aca="1" ref="AE564:AE565" ca="1">Q562:Q563*(INDEX('Flow probs &amp; rates'!AE$6:AE$5999-'Flow probs &amp; rates'!AE$5:AE$5999,'Useful matrices &amp; checks'!$A562))+X562:X563*(INDEX('Flow probs &amp; rates'!AE$6:AE$5999-'Flow probs &amp; rates'!AE$5:AE$5999,'Useful matrices &amp; checks'!$A562))^2</f>
        <v>7.7116554639282001E-3</v>
      </c>
      <c r="AF564" s="12">
        <f t="array" aca="1" ref="AF564:AF565" ca="1">R562:R563*(INDEX('Flow probs &amp; rates'!AF$6:AF$5999-'Flow probs &amp; rates'!AF$5:AF$5999,'Useful matrices &amp; checks'!$A562))+Y562:Y563*(INDEX('Flow probs &amp; rates'!AF$6:AF$5999-'Flow probs &amp; rates'!AF$5:AF$5999,'Useful matrices &amp; checks'!$A562))^2</f>
        <v>-1.5147729339166963E-3</v>
      </c>
      <c r="AG564" s="12">
        <f t="array" aca="1" ref="AG564:AG565" ca="1">S562:S563*(INDEX('Flow probs &amp; rates'!AG$6:AG$5999-'Flow probs &amp; rates'!AG$5:AG$5999,'Useful matrices &amp; checks'!$A562))+Z562:Z563*(INDEX('Flow probs &amp; rates'!AG$6:AG$5999-'Flow probs &amp; rates'!AG$5:AG$5999,'Useful matrices &amp; checks'!$A562))^2</f>
        <v>1.6953368128340533E-3</v>
      </c>
      <c r="AH564" s="12">
        <f t="array" aca="1" ref="AH564:AH565" ca="1">T562:T563*(INDEX('Flow probs &amp; rates'!AI$6:AI$5999-'Flow probs &amp; rates'!AI$5:AI$5999,'Useful matrices &amp; checks'!$A562))+AA562:AA563*(INDEX('Flow probs &amp; rates'!AI$6:AI$5999-'Flow probs &amp; rates'!AI$5:AI$5999,'Useful matrices &amp; checks'!$A562))^2</f>
        <v>-5.4135027440346982E-3</v>
      </c>
      <c r="AI564" s="12">
        <f t="array" aca="1" ref="AI564:AI565" ca="1">U562:U563*(INDEX('Flow probs &amp; rates'!AJ$6:AJ$5999-'Flow probs &amp; rates'!AJ$5:AJ$5999,'Useful matrices &amp; checks'!$A562))+AB562:AB563*(INDEX('Flow probs &amp; rates'!AJ$6:AJ$5999-'Flow probs &amp; rates'!AJ$5:AJ$5999,'Useful matrices &amp; checks'!$A562))^2</f>
        <v>-2.4919463851900019E-3</v>
      </c>
      <c r="AJ564" s="12">
        <f t="array" aca="1" ref="AJ564:AJ565" ca="1">V562:V563*(INDEX('Flow probs &amp; rates'!AK$6:AK$5999-'Flow probs &amp; rates'!AK$5:AK$5999,'Useful matrices &amp; checks'!$A562))+AC562:AC563*(INDEX('Flow probs &amp; rates'!AK$6:AK$5999-'Flow probs &amp; rates'!AK$5:AK$5999,'Useful matrices &amp; checks'!$A562))^2</f>
        <v>-7.4644022453651789E-3</v>
      </c>
      <c r="AK564" s="12"/>
      <c r="AL564" s="12"/>
      <c r="AM564" s="12">
        <f ca="1">'Useful matrices &amp; checks'!AO564</f>
        <v>-7.5227822354271279E-3</v>
      </c>
      <c r="AN564" s="12">
        <f t="shared" ca="1" si="18"/>
        <v>-7.4776320317443204E-3</v>
      </c>
      <c r="AO564" s="12">
        <f t="shared" ca="1" si="19"/>
        <v>-4.5150203682807477E-5</v>
      </c>
    </row>
    <row r="565" spans="1:41" x14ac:dyDescent="0.35">
      <c r="P565" s="56"/>
      <c r="Q565" s="12">
        <f ca="1"/>
        <v>1.5619162879905382</v>
      </c>
      <c r="R565" s="12">
        <f ca="1"/>
        <v>0.30119054482069207</v>
      </c>
      <c r="S565" s="12">
        <f ca="1"/>
        <v>-0.11487735097610094</v>
      </c>
      <c r="T565" s="12">
        <f ca="1"/>
        <v>-9.2725093397326458E-2</v>
      </c>
      <c r="U565" s="12">
        <f ca="1"/>
        <v>-0.19019496330215602</v>
      </c>
      <c r="V565" s="12">
        <f ca="1"/>
        <v>0.79611956809275908</v>
      </c>
      <c r="W565" s="12"/>
      <c r="X565" s="12">
        <f ca="1"/>
        <v>-17.295344142053963</v>
      </c>
      <c r="Y565" s="12">
        <f ca="1"/>
        <v>-6.1312717595730497</v>
      </c>
      <c r="Z565" s="12">
        <f ca="1"/>
        <v>0.30593081197394628</v>
      </c>
      <c r="AA565" s="12">
        <f ca="1"/>
        <v>0.19931911653622097</v>
      </c>
      <c r="AB565" s="12">
        <f ca="1"/>
        <v>3.7740860550153457</v>
      </c>
      <c r="AC565" s="12">
        <f ca="1"/>
        <v>-9.1021946167542325</v>
      </c>
      <c r="AD565" s="12"/>
      <c r="AE565" s="12">
        <f ca="1"/>
        <v>-2.0280468629417193E-3</v>
      </c>
      <c r="AF565" s="12">
        <f ca="1"/>
        <v>4.3367061189999932E-5</v>
      </c>
      <c r="AG565" s="12">
        <f ca="1"/>
        <v>-4.4584752534397289E-4</v>
      </c>
      <c r="AH565" s="12">
        <f ca="1"/>
        <v>-1.3198745102579426E-3</v>
      </c>
      <c r="AI565" s="12">
        <f ca="1"/>
        <v>7.1342964314331439E-5</v>
      </c>
      <c r="AJ565" s="12">
        <f ca="1"/>
        <v>-1.81990750237006E-3</v>
      </c>
      <c r="AK565" s="12"/>
      <c r="AL565" s="12"/>
      <c r="AM565" s="12">
        <f ca="1">'Useful matrices &amp; checks'!AO565</f>
        <v>-5.3091737496223576E-3</v>
      </c>
      <c r="AN565" s="12">
        <f t="shared" ca="1" si="18"/>
        <v>-5.4989663754093634E-3</v>
      </c>
      <c r="AO565" s="12">
        <f t="shared" ca="1" si="19"/>
        <v>1.8979262578700581E-4</v>
      </c>
    </row>
    <row r="566" spans="1:41" x14ac:dyDescent="0.35">
      <c r="A566">
        <v>282</v>
      </c>
      <c r="P566" s="56" t="str">
        <f>INDEX('Flow probs &amp; rates'!$A$5:$A$5999,$A566)</f>
        <v>2013,10</v>
      </c>
      <c r="Q566" s="12">
        <f t="array" aca="1" ref="Q566:Q567" ca="1">-1*(MMULT(MINVERSE('Useful matrices &amp; checks'!$G566:$H567),'SS Taylor expansion'!C$4:C$5)-MMULT(MINVERSE('Useful matrices &amp; checks'!$G566:$H567),MMULT('SS Taylor expansion'!C$7:D$8,MMULT(MINVERSE('Useful matrices &amp; checks'!$G566:$H567),'Useful matrices &amp; checks'!$L566:$L567))))</f>
        <v>-6.3409942657351781</v>
      </c>
      <c r="R566" s="12">
        <f t="array" aca="1" ref="R566:R567" ca="1">-1*(MMULT(MINVERSE('Useful matrices &amp; checks'!$G566:$H567),'SS Taylor expansion'!E$4:E$5)-MMULT(MINVERSE('Useful matrices &amp; checks'!$G566:$H567),MMULT('SS Taylor expansion'!E$7:F$8,MMULT(MINVERSE('Useful matrices &amp; checks'!$G566:$H567),'Useful matrices &amp; checks'!$L566:$L567))))</f>
        <v>-11.373513889134408</v>
      </c>
      <c r="S566" s="12">
        <f t="array" aca="1" ref="S566:S567" ca="1">-1*(MMULT(MINVERSE('Useful matrices &amp; checks'!$G566:$H567),'SS Taylor expansion'!G$4:G$5)-MMULT(MINVERSE('Useful matrices &amp; checks'!$G566:$H567),MMULT('SS Taylor expansion'!G$7:H$8,MMULT(MINVERSE('Useful matrices &amp; checks'!$G566:$H567),'Useful matrices &amp; checks'!$L566:$L567))))</f>
        <v>0.50387506966601325</v>
      </c>
      <c r="T566" s="12">
        <f t="array" aca="1" ref="T566:T567" ca="1">-1*(MMULT(MINVERSE('Useful matrices &amp; checks'!$G566:$H567),'SS Taylor expansion'!I$4:I$5)-MMULT(MINVERSE('Useful matrices &amp; checks'!$G566:$H567),MMULT('SS Taylor expansion'!I$7:J$8,MMULT(MINVERSE('Useful matrices &amp; checks'!$G566:$H567),'Useful matrices &amp; checks'!$L566:$L567))))</f>
        <v>-0.39989961661664875</v>
      </c>
      <c r="U566" s="12">
        <f t="array" aca="1" ref="U566:U567" ca="1">-1*(MMULT(MINVERSE('Useful matrices &amp; checks'!$G566:$H567),'SS Taylor expansion'!K$4:K$5)-MMULT(MINVERSE('Useful matrices &amp; checks'!$G566:$H567),MMULT('SS Taylor expansion'!K$7:L$8,MMULT(MINVERSE('Useful matrices &amp; checks'!$G566:$H567),'Useful matrices &amp; checks'!$L566:$L567))))</f>
        <v>7.5765526638320821</v>
      </c>
      <c r="V566" s="12">
        <f t="array" aca="1" ref="V566:V567" ca="1">-1*(MMULT(MINVERSE('Useful matrices &amp; checks'!$G566:$H567),'SS Taylor expansion'!M$4:M$5)-MMULT(MINVERSE('Useful matrices &amp; checks'!$G566:$H567),MMULT('SS Taylor expansion'!M$7:N$8,MMULT(MINVERSE('Useful matrices &amp; checks'!$G566:$H567),'Useful matrices &amp; checks'!$L566:$L567))))</f>
        <v>3.3524511712144678</v>
      </c>
      <c r="W566" s="12"/>
      <c r="X566" s="12">
        <f t="array" aca="1" ref="X566:X567" ca="1">(MMULT(MINVERSE('Useful matrices &amp; checks'!$G566:$H567),MMULT('SS Taylor expansion'!C$7:D$8,MMULT(MINVERSE('Useful matrices &amp; checks'!$G566:$H567),'SS Taylor expansion'!C$4:C$5)))-MMULT(MINVERSE('Useful matrices &amp; checks'!$G566:$H567),MMULT('SS Taylor expansion'!C$7:D$8,MMULT(MINVERSE('Useful matrices &amp; checks'!$G566:$H567),MMULT('SS Taylor expansion'!C$7:D$8,MMULT(MINVERSE('Useful matrices &amp; checks'!$G566:$H567),'Useful matrices &amp; checks'!$L566:$L567))))))</f>
        <v>70.188280548057207</v>
      </c>
      <c r="Y566" s="12">
        <f t="array" aca="1" ref="Y566:Y567" ca="1">(MMULT(MINVERSE('Useful matrices &amp; checks'!$G566:$H567),MMULT('SS Taylor expansion'!E$7:F$8,MMULT(MINVERSE('Useful matrices &amp; checks'!$G566:$H567),'SS Taylor expansion'!E$4:E$5)))-MMULT(MINVERSE('Useful matrices &amp; checks'!$G566:$H567),MMULT('SS Taylor expansion'!E$7:F$8,MMULT(MINVERSE('Useful matrices &amp; checks'!$G566:$H567),MMULT('SS Taylor expansion'!E$7:F$8,MMULT(MINVERSE('Useful matrices &amp; checks'!$G566:$H567),'Useful matrices &amp; checks'!$L566:$L567))))))</f>
        <v>225.80793908726972</v>
      </c>
      <c r="Z566" s="12">
        <f t="array" aca="1" ref="Z566:Z567" ca="1">(MMULT(MINVERSE('Useful matrices &amp; checks'!$G566:$H567),MMULT('SS Taylor expansion'!G$7:H$8,MMULT(MINVERSE('Useful matrices &amp; checks'!$G566:$H567),'SS Taylor expansion'!G$4:G$5)))-MMULT(MINVERSE('Useful matrices &amp; checks'!$G566:$H567),MMULT('SS Taylor expansion'!G$7:H$8,MMULT(MINVERSE('Useful matrices &amp; checks'!$G566:$H567),MMULT('SS Taylor expansion'!G$7:H$8,MMULT(MINVERSE('Useful matrices &amp; checks'!$G566:$H567),'Useful matrices &amp; checks'!$L566:$L567))))))</f>
        <v>-1.3533350858008646</v>
      </c>
      <c r="AA566" s="12">
        <f t="array" aca="1" ref="AA566:AA567" ca="1">(MMULT(MINVERSE('Useful matrices &amp; checks'!$G566:$H567),MMULT('SS Taylor expansion'!I$7:J$8,MMULT(MINVERSE('Useful matrices &amp; checks'!$G566:$H567),'SS Taylor expansion'!I$4:I$5)))-MMULT(MINVERSE('Useful matrices &amp; checks'!$G566:$H567),MMULT('SS Taylor expansion'!I$7:J$8,MMULT(MINVERSE('Useful matrices &amp; checks'!$G566:$H567),MMULT('SS Taylor expansion'!I$7:J$8,MMULT(MINVERSE('Useful matrices &amp; checks'!$G566:$H567),'Useful matrices &amp; checks'!$L566:$L567))))))</f>
        <v>0.88268572349081287</v>
      </c>
      <c r="AB566" s="12">
        <f t="array" aca="1" ref="AB566:AB567" ca="1">(MMULT(MINVERSE('Useful matrices &amp; checks'!$G566:$H567),MMULT('SS Taylor expansion'!K$7:L$8,MMULT(MINVERSE('Useful matrices &amp; checks'!$G566:$H567),'SS Taylor expansion'!K$4:K$5)))-MMULT(MINVERSE('Useful matrices &amp; checks'!$G566:$H567),MMULT('SS Taylor expansion'!K$7:L$8,MMULT(MINVERSE('Useful matrices &amp; checks'!$G566:$H567),MMULT('SS Taylor expansion'!K$7:L$8,MMULT(MINVERSE('Useful matrices &amp; checks'!$G566:$H567),'Useful matrices &amp; checks'!$L566:$L567))))))</f>
        <v>-146.79764029963857</v>
      </c>
      <c r="AC566" s="12">
        <f t="array" aca="1" ref="AC566:AC567" ca="1">(MMULT(MINVERSE('Useful matrices &amp; checks'!$G566:$H567),MMULT('SS Taylor expansion'!M$7:N$8,MMULT(MINVERSE('Useful matrices &amp; checks'!$G566:$H567),'SS Taylor expansion'!M$4:M$5)))-MMULT(MINVERSE('Useful matrices &amp; checks'!$G566:$H567),MMULT('SS Taylor expansion'!M$7:N$8,MMULT(MINVERSE('Useful matrices &amp; checks'!$G566:$H567),MMULT('SS Taylor expansion'!M$7:N$8,MMULT(MINVERSE('Useful matrices &amp; checks'!$G566:$H567),'Useful matrices &amp; checks'!$L566:$L567))))))</f>
        <v>-36.850608100035423</v>
      </c>
      <c r="AD566" s="12"/>
      <c r="AE566" s="12">
        <f t="array" aca="1" ref="AE566:AE567" ca="1">Q564:Q565*(INDEX('Flow probs &amp; rates'!AE$6:AE$5999-'Flow probs &amp; rates'!AE$5:AE$5999,'Useful matrices &amp; checks'!$A564))+X564:X565*(INDEX('Flow probs &amp; rates'!AE$6:AE$5999-'Flow probs &amp; rates'!AE$5:AE$5999,'Useful matrices &amp; checks'!$A564))^2</f>
        <v>-5.414930312699952E-3</v>
      </c>
      <c r="AF566" s="12">
        <f t="array" aca="1" ref="AF566:AF567" ca="1">R564:R565*(INDEX('Flow probs &amp; rates'!AF$6:AF$5999-'Flow probs &amp; rates'!AF$5:AF$5999,'Useful matrices &amp; checks'!$A564))+Y564:Y565*(INDEX('Flow probs &amp; rates'!AF$6:AF$5999-'Flow probs &amp; rates'!AF$5:AF$5999,'Useful matrices &amp; checks'!$A564))^2</f>
        <v>-6.4481805495207392E-3</v>
      </c>
      <c r="AG566" s="12">
        <f t="array" aca="1" ref="AG566:AG567" ca="1">S564:S565*(INDEX('Flow probs &amp; rates'!AG$6:AG$5999-'Flow probs &amp; rates'!AG$5:AG$5999,'Useful matrices &amp; checks'!$A564))+Z564:Z565*(INDEX('Flow probs &amp; rates'!AG$6:AG$5999-'Flow probs &amp; rates'!AG$5:AG$5999,'Useful matrices &amp; checks'!$A564))^2</f>
        <v>-3.9647100578335233E-3</v>
      </c>
      <c r="AH566" s="12">
        <f t="array" aca="1" ref="AH566:AH567" ca="1">T564:T565*(INDEX('Flow probs &amp; rates'!AI$6:AI$5999-'Flow probs &amp; rates'!AI$5:AI$5999,'Useful matrices &amp; checks'!$A564))+AA564:AA565*(INDEX('Flow probs &amp; rates'!AI$6:AI$5999-'Flow probs &amp; rates'!AI$5:AI$5999,'Useful matrices &amp; checks'!$A564))^2</f>
        <v>-7.1218279222956722E-4</v>
      </c>
      <c r="AI566" s="12">
        <f t="array" aca="1" ref="AI566:AI567" ca="1">U564:U565*(INDEX('Flow probs &amp; rates'!AJ$6:AJ$5999-'Flow probs &amp; rates'!AJ$5:AJ$5999,'Useful matrices &amp; checks'!$A564))+AB564:AB565*(INDEX('Flow probs &amp; rates'!AJ$6:AJ$5999-'Flow probs &amp; rates'!AJ$5:AJ$5999,'Useful matrices &amp; checks'!$A564))^2</f>
        <v>2.0517234529826129E-3</v>
      </c>
      <c r="AJ566" s="12">
        <f t="array" aca="1" ref="AJ566:AJ567" ca="1">V564:V565*(INDEX('Flow probs &amp; rates'!AK$6:AK$5999-'Flow probs &amp; rates'!AK$5:AK$5999,'Useful matrices &amp; checks'!$A564))+AC564:AC565*(INDEX('Flow probs &amp; rates'!AK$6:AK$5999-'Flow probs &amp; rates'!AK$5:AK$5999,'Useful matrices &amp; checks'!$A564))^2</f>
        <v>7.6746233624618119E-4</v>
      </c>
      <c r="AK566" s="12"/>
      <c r="AL566" s="12"/>
      <c r="AM566" s="12">
        <f ca="1">'Useful matrices &amp; checks'!AO566</f>
        <v>-1.3639121007596899E-2</v>
      </c>
      <c r="AN566" s="12">
        <f t="shared" ca="1" si="18"/>
        <v>-1.3720817923054986E-2</v>
      </c>
      <c r="AO566" s="12">
        <f t="shared" ca="1" si="19"/>
        <v>8.1696915458086966E-5</v>
      </c>
    </row>
    <row r="567" spans="1:41" x14ac:dyDescent="0.35">
      <c r="Q567" s="12">
        <f ca="1"/>
        <v>1.5386243017353409</v>
      </c>
      <c r="R567" s="12">
        <f ca="1"/>
        <v>0.27416390348514003</v>
      </c>
      <c r="S567" s="12">
        <f ca="1"/>
        <v>-0.12226385874784107</v>
      </c>
      <c r="T567" s="12">
        <f ca="1"/>
        <v>-0.10047794471303875</v>
      </c>
      <c r="U567" s="12">
        <f ca="1"/>
        <v>-0.18263636669590666</v>
      </c>
      <c r="V567" s="12">
        <f ca="1"/>
        <v>0.84232989839887118</v>
      </c>
      <c r="W567" s="12"/>
      <c r="X567" s="12">
        <f ca="1"/>
        <v>-17.030987511189295</v>
      </c>
      <c r="Y567" s="12">
        <f ca="1"/>
        <v>-5.4432066133267973</v>
      </c>
      <c r="Z567" s="12">
        <f ca="1"/>
        <v>0.32838292610612752</v>
      </c>
      <c r="AA567" s="12">
        <f ca="1"/>
        <v>0.22178177632242849</v>
      </c>
      <c r="AB567" s="12">
        <f ca="1"/>
        <v>3.5386261870577815</v>
      </c>
      <c r="AC567" s="12">
        <f ca="1"/>
        <v>-9.2590070344245134</v>
      </c>
      <c r="AD567" s="12"/>
      <c r="AE567" s="12">
        <f ca="1"/>
        <v>1.3022975535208828E-3</v>
      </c>
      <c r="AF567" s="12">
        <f ca="1"/>
        <v>1.6266733234622269E-4</v>
      </c>
      <c r="AG567" s="12">
        <f ca="1"/>
        <v>9.5351775749109901E-4</v>
      </c>
      <c r="AH567" s="12">
        <f ca="1"/>
        <v>-1.6490177256115317E-4</v>
      </c>
      <c r="AI567" s="12">
        <f ca="1"/>
        <v>-5.1758535333454386E-5</v>
      </c>
      <c r="AJ567" s="12">
        <f ca="1"/>
        <v>1.7770142862441504E-4</v>
      </c>
      <c r="AK567" s="12"/>
      <c r="AL567" s="12"/>
      <c r="AM567" s="12">
        <f ca="1">'Useful matrices &amp; checks'!AO567</f>
        <v>2.3848322862093721E-3</v>
      </c>
      <c r="AN567" s="12">
        <f t="shared" ca="1" si="18"/>
        <v>2.3795237640880118E-3</v>
      </c>
      <c r="AO567" s="12">
        <f t="shared" ca="1" si="19"/>
        <v>5.3085221213603449E-6</v>
      </c>
    </row>
    <row r="568" spans="1:41" x14ac:dyDescent="0.35">
      <c r="A568">
        <v>283</v>
      </c>
      <c r="P568" s="56" t="str">
        <f>INDEX('Flow probs &amp; rates'!$A$5:$A$5999,$A568)</f>
        <v>2013,11</v>
      </c>
      <c r="Q568" s="12">
        <f t="array" aca="1" ref="Q568:Q569" ca="1">-1*(MMULT(MINVERSE('Useful matrices &amp; checks'!$G568:$H569),'SS Taylor expansion'!C$4:C$5)-MMULT(MINVERSE('Useful matrices &amp; checks'!$G568:$H569),MMULT('SS Taylor expansion'!C$7:D$8,MMULT(MINVERSE('Useful matrices &amp; checks'!$G568:$H569),'Useful matrices &amp; checks'!$L568:$L569))))</f>
        <v>-6.6749086231416763</v>
      </c>
      <c r="R568" s="12">
        <f t="array" aca="1" ref="R568:R569" ca="1">-1*(MMULT(MINVERSE('Useful matrices &amp; checks'!$G568:$H569),'SS Taylor expansion'!E$4:E$5)-MMULT(MINVERSE('Useful matrices &amp; checks'!$G568:$H569),MMULT('SS Taylor expansion'!E$7:F$8,MMULT(MINVERSE('Useful matrices &amp; checks'!$G568:$H569),'Useful matrices &amp; checks'!$L568:$L569))))</f>
        <v>-12.127601688188983</v>
      </c>
      <c r="S568" s="12">
        <f t="array" aca="1" ref="S568:S569" ca="1">-1*(MMULT(MINVERSE('Useful matrices &amp; checks'!$G568:$H569),'SS Taylor expansion'!G$4:G$5)-MMULT(MINVERSE('Useful matrices &amp; checks'!$G568:$H569),MMULT('SS Taylor expansion'!G$7:H$8,MMULT(MINVERSE('Useful matrices &amp; checks'!$G568:$H569),'Useful matrices &amp; checks'!$L568:$L569))))</f>
        <v>0.5187228263847603</v>
      </c>
      <c r="T568" s="12">
        <f t="array" aca="1" ref="T568:T569" ca="1">-1*(MMULT(MINVERSE('Useful matrices &amp; checks'!$G568:$H569),'SS Taylor expansion'!I$4:I$5)-MMULT(MINVERSE('Useful matrices &amp; checks'!$G568:$H569),MMULT('SS Taylor expansion'!I$7:J$8,MMULT(MINVERSE('Useful matrices &amp; checks'!$G568:$H569),'Useful matrices &amp; checks'!$L568:$L569))))</f>
        <v>-0.4237415847617495</v>
      </c>
      <c r="U568" s="12">
        <f t="array" aca="1" ref="U568:U569" ca="1">-1*(MMULT(MINVERSE('Useful matrices &amp; checks'!$G568:$H569),'SS Taylor expansion'!K$4:K$5)-MMULT(MINVERSE('Useful matrices &amp; checks'!$G568:$H569),MMULT('SS Taylor expansion'!K$7:L$8,MMULT(MINVERSE('Useful matrices &amp; checks'!$G568:$H569),'Useful matrices &amp; checks'!$L568:$L569))))</f>
        <v>7.471724357868732</v>
      </c>
      <c r="V568" s="12">
        <f t="array" aca="1" ref="V568:V569" ca="1">-1*(MMULT(MINVERSE('Useful matrices &amp; checks'!$G568:$H569),'SS Taylor expansion'!M$4:M$5)-MMULT(MINVERSE('Useful matrices &amp; checks'!$G568:$H569),MMULT('SS Taylor expansion'!M$7:N$8,MMULT(MINVERSE('Useful matrices &amp; checks'!$G568:$H569),'Useful matrices &amp; checks'!$L568:$L569))))</f>
        <v>3.3593632638655482</v>
      </c>
      <c r="W568" s="12"/>
      <c r="X568" s="12">
        <f t="array" aca="1" ref="X568:X569" ca="1">(MMULT(MINVERSE('Useful matrices &amp; checks'!$G568:$H569),MMULT('SS Taylor expansion'!C$7:D$8,MMULT(MINVERSE('Useful matrices &amp; checks'!$G568:$H569),'SS Taylor expansion'!C$4:C$5)))-MMULT(MINVERSE('Useful matrices &amp; checks'!$G568:$H569),MMULT('SS Taylor expansion'!C$7:D$8,MMULT(MINVERSE('Useful matrices &amp; checks'!$G568:$H569),MMULT('SS Taylor expansion'!C$7:D$8,MMULT(MINVERSE('Useful matrices &amp; checks'!$G568:$H569),'Useful matrices &amp; checks'!$L568:$L569))))))</f>
        <v>75.466467121981353</v>
      </c>
      <c r="Y568" s="12">
        <f t="array" aca="1" ref="Y568:Y569" ca="1">(MMULT(MINVERSE('Useful matrices &amp; checks'!$G568:$H569),MMULT('SS Taylor expansion'!E$7:F$8,MMULT(MINVERSE('Useful matrices &amp; checks'!$G568:$H569),'SS Taylor expansion'!E$4:E$5)))-MMULT(MINVERSE('Useful matrices &amp; checks'!$G568:$H569),MMULT('SS Taylor expansion'!E$7:F$8,MMULT(MINVERSE('Useful matrices &amp; checks'!$G568:$H569),MMULT('SS Taylor expansion'!E$7:F$8,MMULT(MINVERSE('Useful matrices &amp; checks'!$G568:$H569),'Useful matrices &amp; checks'!$L568:$L569))))))</f>
        <v>249.12265262721431</v>
      </c>
      <c r="Z568" s="12">
        <f t="array" aca="1" ref="Z568:Z569" ca="1">(MMULT(MINVERSE('Useful matrices &amp; checks'!$G568:$H569),MMULT('SS Taylor expansion'!G$7:H$8,MMULT(MINVERSE('Useful matrices &amp; checks'!$G568:$H569),'SS Taylor expansion'!G$4:G$5)))-MMULT(MINVERSE('Useful matrices &amp; checks'!$G568:$H569),MMULT('SS Taylor expansion'!G$7:H$8,MMULT(MINVERSE('Useful matrices &amp; checks'!$G568:$H569),MMULT('SS Taylor expansion'!G$7:H$8,MMULT(MINVERSE('Useful matrices &amp; checks'!$G568:$H569),'Useful matrices &amp; checks'!$L568:$L569))))))</f>
        <v>-1.4672709803937467</v>
      </c>
      <c r="AA568" s="12">
        <f t="array" aca="1" ref="AA568:AA569" ca="1">(MMULT(MINVERSE('Useful matrices &amp; checks'!$G568:$H569),MMULT('SS Taylor expansion'!I$7:J$8,MMULT(MINVERSE('Useful matrices &amp; checks'!$G568:$H569),'SS Taylor expansion'!I$4:I$5)))-MMULT(MINVERSE('Useful matrices &amp; checks'!$G568:$H569),MMULT('SS Taylor expansion'!I$7:J$8,MMULT(MINVERSE('Useful matrices &amp; checks'!$G568:$H569),MMULT('SS Taylor expansion'!I$7:J$8,MMULT(MINVERSE('Useful matrices &amp; checks'!$G568:$H569),'Useful matrices &amp; checks'!$L568:$L569))))))</f>
        <v>0.95873355535318594</v>
      </c>
      <c r="AB568" s="12">
        <f t="array" aca="1" ref="AB568:AB569" ca="1">(MMULT(MINVERSE('Useful matrices &amp; checks'!$G568:$H569),MMULT('SS Taylor expansion'!K$7:L$8,MMULT(MINVERSE('Useful matrices &amp; checks'!$G568:$H569),'SS Taylor expansion'!K$4:K$5)))-MMULT(MINVERSE('Useful matrices &amp; checks'!$G568:$H569),MMULT('SS Taylor expansion'!K$7:L$8,MMULT(MINVERSE('Useful matrices &amp; checks'!$G568:$H569),MMULT('SS Taylor expansion'!K$7:L$8,MMULT(MINVERSE('Useful matrices &amp; checks'!$G568:$H569),'Useful matrices &amp; checks'!$L568:$L569))))))</f>
        <v>-149.25300722351943</v>
      </c>
      <c r="AC568" s="12">
        <f t="array" aca="1" ref="AC568:AC569" ca="1">(MMULT(MINVERSE('Useful matrices &amp; checks'!$G568:$H569),MMULT('SS Taylor expansion'!M$7:N$8,MMULT(MINVERSE('Useful matrices &amp; checks'!$G568:$H569),'SS Taylor expansion'!M$4:M$5)))-MMULT(MINVERSE('Useful matrices &amp; checks'!$G568:$H569),MMULT('SS Taylor expansion'!M$7:N$8,MMULT(MINVERSE('Useful matrices &amp; checks'!$G568:$H569),MMULT('SS Taylor expansion'!M$7:N$8,MMULT(MINVERSE('Useful matrices &amp; checks'!$G568:$H569),'Useful matrices &amp; checks'!$L568:$L569))))))</f>
        <v>-38.627104052409706</v>
      </c>
      <c r="AD568" s="12"/>
      <c r="AE568" s="12">
        <f t="array" aca="1" ref="AE568:AE569" ca="1">Q566:Q567*(INDEX('Flow probs &amp; rates'!AE$6:AE$5999-'Flow probs &amp; rates'!AE$5:AE$5999,'Useful matrices &amp; checks'!$A566))+X566:X567*(INDEX('Flow probs &amp; rates'!AE$6:AE$5999-'Flow probs &amp; rates'!AE$5:AE$5999,'Useful matrices &amp; checks'!$A566))^2</f>
        <v>5.2366274018354805E-3</v>
      </c>
      <c r="AF568" s="12">
        <f t="array" aca="1" ref="AF568:AF569" ca="1">R566:R567*(INDEX('Flow probs &amp; rates'!AF$6:AF$5999-'Flow probs &amp; rates'!AF$5:AF$5999,'Useful matrices &amp; checks'!$A566))+Y566:Y567*(INDEX('Flow probs &amp; rates'!AF$6:AF$5999-'Flow probs &amp; rates'!AF$5:AF$5999,'Useful matrices &amp; checks'!$A566))^2</f>
        <v>1.1827798295788011E-2</v>
      </c>
      <c r="AG568" s="12">
        <f t="array" aca="1" ref="AG568:AG569" ca="1">S566:S567*(INDEX('Flow probs &amp; rates'!AG$6:AG$5999-'Flow probs &amp; rates'!AG$5:AG$5999,'Useful matrices &amp; checks'!$A566))+Z566:Z567*(INDEX('Flow probs &amp; rates'!AG$6:AG$5999-'Flow probs &amp; rates'!AG$5:AG$5999,'Useful matrices &amp; checks'!$A566))^2</f>
        <v>-2.3733201417956277E-3</v>
      </c>
      <c r="AH568" s="12">
        <f t="array" aca="1" ref="AH568:AH569" ca="1">T566:T567*(INDEX('Flow probs &amp; rates'!AI$6:AI$5999-'Flow probs &amp; rates'!AI$5:AI$5999,'Useful matrices &amp; checks'!$A566))+AA566:AA567*(INDEX('Flow probs &amp; rates'!AI$6:AI$5999-'Flow probs &amp; rates'!AI$5:AI$5999,'Useful matrices &amp; checks'!$A566))^2</f>
        <v>4.7627629659883755E-3</v>
      </c>
      <c r="AI568" s="12">
        <f t="array" aca="1" ref="AI568:AI569" ca="1">U566:U567*(INDEX('Flow probs &amp; rates'!AJ$6:AJ$5999-'Flow probs &amp; rates'!AJ$5:AJ$5999,'Useful matrices &amp; checks'!$A566))+AB566:AB567*(INDEX('Flow probs &amp; rates'!AJ$6:AJ$5999-'Flow probs &amp; rates'!AJ$5:AJ$5999,'Useful matrices &amp; checks'!$A566))^2</f>
        <v>-2.7643081826579739E-3</v>
      </c>
      <c r="AJ568" s="12">
        <f t="array" aca="1" ref="AJ568:AJ569" ca="1">V566:V567*(INDEX('Flow probs &amp; rates'!AK$6:AK$5999-'Flow probs &amp; rates'!AK$5:AK$5999,'Useful matrices &amp; checks'!$A566))+AC566:AC567*(INDEX('Flow probs &amp; rates'!AK$6:AK$5999-'Flow probs &amp; rates'!AK$5:AK$5999,'Useful matrices &amp; checks'!$A566))^2</f>
        <v>5.5191422268649774E-4</v>
      </c>
      <c r="AK568" s="12"/>
      <c r="AL568" s="12"/>
      <c r="AM568" s="12">
        <f ca="1">'Useful matrices &amp; checks'!AO568</f>
        <v>1.7524652572422195E-2</v>
      </c>
      <c r="AN568" s="12">
        <f t="shared" ca="1" si="18"/>
        <v>1.7241474561844761E-2</v>
      </c>
      <c r="AO568" s="12">
        <f t="shared" ca="1" si="19"/>
        <v>2.8317801057743328E-4</v>
      </c>
    </row>
    <row r="569" spans="1:41" x14ac:dyDescent="0.35">
      <c r="P569" s="56"/>
      <c r="Q569" s="12">
        <f ca="1"/>
        <v>1.6699812639933265</v>
      </c>
      <c r="R569" s="12">
        <f ca="1"/>
        <v>0.33420577094302389</v>
      </c>
      <c r="S569" s="12">
        <f ca="1"/>
        <v>-0.12977816629053596</v>
      </c>
      <c r="T569" s="12">
        <f ca="1"/>
        <v>-0.10380625088533783</v>
      </c>
      <c r="U569" s="12">
        <f ca="1"/>
        <v>-0.20590166658649395</v>
      </c>
      <c r="V569" s="12">
        <f ca="1"/>
        <v>0.82296125356657024</v>
      </c>
      <c r="W569" s="12"/>
      <c r="X569" s="12">
        <f ca="1"/>
        <v>-18.880795718542721</v>
      </c>
      <c r="Y569" s="12">
        <f ca="1"/>
        <v>-6.8651849162999889</v>
      </c>
      <c r="Z569" s="12">
        <f ca="1"/>
        <v>0.3670934217681302</v>
      </c>
      <c r="AA569" s="12">
        <f ca="1"/>
        <v>0.23486610603757879</v>
      </c>
      <c r="AB569" s="12">
        <f ca="1"/>
        <v>4.113032207619427</v>
      </c>
      <c r="AC569" s="12">
        <f ca="1"/>
        <v>-9.4626890501978522</v>
      </c>
      <c r="AD569" s="12"/>
      <c r="AE569" s="12">
        <f ca="1"/>
        <v>-1.270652809628919E-3</v>
      </c>
      <c r="AF569" s="12">
        <f ca="1"/>
        <v>-2.851146428463122E-4</v>
      </c>
      <c r="AG569" s="12">
        <f ca="1"/>
        <v>5.7587941148237981E-4</v>
      </c>
      <c r="AH569" s="12">
        <f ca="1"/>
        <v>1.1966819023901138E-3</v>
      </c>
      <c r="AI569" s="12">
        <f ca="1"/>
        <v>6.6634949337640657E-5</v>
      </c>
      <c r="AJ569" s="12">
        <f ca="1"/>
        <v>1.3867281800020845E-4</v>
      </c>
      <c r="AK569" s="12"/>
      <c r="AL569" s="12"/>
      <c r="AM569" s="12">
        <f ca="1">'Useful matrices &amp; checks'!AO569</f>
        <v>3.5894203296715776E-4</v>
      </c>
      <c r="AN569" s="12">
        <f t="shared" ca="1" si="18"/>
        <v>4.2210162873511153E-4</v>
      </c>
      <c r="AO569" s="12">
        <f t="shared" ca="1" si="19"/>
        <v>-6.3159595767953765E-5</v>
      </c>
    </row>
    <row r="570" spans="1:41" x14ac:dyDescent="0.35">
      <c r="A570">
        <v>284</v>
      </c>
      <c r="P570" s="56" t="str">
        <f>INDEX('Flow probs &amp; rates'!$A$5:$A$5999,$A570)</f>
        <v>2013,12</v>
      </c>
      <c r="Q570" s="12">
        <f t="array" aca="1" ref="Q570:Q571" ca="1">-1*(MMULT(MINVERSE('Useful matrices &amp; checks'!$G570:$H571),'SS Taylor expansion'!C$4:C$5)-MMULT(MINVERSE('Useful matrices &amp; checks'!$G570:$H571),MMULT('SS Taylor expansion'!C$7:D$8,MMULT(MINVERSE('Useful matrices &amp; checks'!$G570:$H571),'Useful matrices &amp; checks'!$L570:$L571))))</f>
        <v>-6.1643652821743631</v>
      </c>
      <c r="R570" s="12">
        <f t="array" aca="1" ref="R570:R571" ca="1">-1*(MMULT(MINVERSE('Useful matrices &amp; checks'!$G570:$H571),'SS Taylor expansion'!E$4:E$5)-MMULT(MINVERSE('Useful matrices &amp; checks'!$G570:$H571),MMULT('SS Taylor expansion'!E$7:F$8,MMULT(MINVERSE('Useful matrices &amp; checks'!$G570:$H571),'Useful matrices &amp; checks'!$L570:$L571))))</f>
        <v>-10.522102821355151</v>
      </c>
      <c r="S570" s="12">
        <f t="array" aca="1" ref="S570:S571" ca="1">-1*(MMULT(MINVERSE('Useful matrices &amp; checks'!$G570:$H571),'SS Taylor expansion'!G$4:G$5)-MMULT(MINVERSE('Useful matrices &amp; checks'!$G570:$H571),MMULT('SS Taylor expansion'!G$7:H$8,MMULT(MINVERSE('Useful matrices &amp; checks'!$G570:$H571),'Useful matrices &amp; checks'!$L570:$L571))))</f>
        <v>0.57787410774001402</v>
      </c>
      <c r="T570" s="12">
        <f t="array" aca="1" ref="T570:T571" ca="1">-1*(MMULT(MINVERSE('Useful matrices &amp; checks'!$G570:$H571),'SS Taylor expansion'!I$4:I$5)-MMULT(MINVERSE('Useful matrices &amp; checks'!$G570:$H571),MMULT('SS Taylor expansion'!I$7:J$8,MMULT(MINVERSE('Useful matrices &amp; checks'!$G570:$H571),'Useful matrices &amp; checks'!$L570:$L571))))</f>
        <v>-0.40851305478299083</v>
      </c>
      <c r="U570" s="12">
        <f t="array" aca="1" ref="U570:U571" ca="1">-1*(MMULT(MINVERSE('Useful matrices &amp; checks'!$G570:$H571),'SS Taylor expansion'!K$4:K$5)-MMULT(MINVERSE('Useful matrices &amp; checks'!$G570:$H571),MMULT('SS Taylor expansion'!K$7:L$8,MMULT(MINVERSE('Useful matrices &amp; checks'!$G570:$H571),'Useful matrices &amp; checks'!$L570:$L571))))</f>
        <v>10.024264901729385</v>
      </c>
      <c r="V570" s="12">
        <f t="array" aca="1" ref="V570:V571" ca="1">-1*(MMULT(MINVERSE('Useful matrices &amp; checks'!$G570:$H571),'SS Taylor expansion'!M$4:M$5)-MMULT(MINVERSE('Useful matrices &amp; checks'!$G570:$H571),MMULT('SS Taylor expansion'!M$7:N$8,MMULT(MINVERSE('Useful matrices &amp; checks'!$G570:$H571),'Useful matrices &amp; checks'!$L570:$L571))))</f>
        <v>4.1515575552351969</v>
      </c>
      <c r="W570" s="12"/>
      <c r="X570" s="12">
        <f t="array" aca="1" ref="X570:X571" ca="1">(MMULT(MINVERSE('Useful matrices &amp; checks'!$G570:$H571),MMULT('SS Taylor expansion'!C$7:D$8,MMULT(MINVERSE('Useful matrices &amp; checks'!$G570:$H571),'SS Taylor expansion'!C$4:C$5)))-MMULT(MINVERSE('Useful matrices &amp; checks'!$G570:$H571),MMULT('SS Taylor expansion'!C$7:D$8,MMULT(MINVERSE('Useful matrices &amp; checks'!$G570:$H571),MMULT('SS Taylor expansion'!C$7:D$8,MMULT(MINVERSE('Useful matrices &amp; checks'!$G570:$H571),'Useful matrices &amp; checks'!$L570:$L571))))))</f>
        <v>77.763139698395747</v>
      </c>
      <c r="Y570" s="12">
        <f t="array" aca="1" ref="Y570:Y571" ca="1">(MMULT(MINVERSE('Useful matrices &amp; checks'!$G570:$H571),MMULT('SS Taylor expansion'!E$7:F$8,MMULT(MINVERSE('Useful matrices &amp; checks'!$G570:$H571),'SS Taylor expansion'!E$4:E$5)))-MMULT(MINVERSE('Useful matrices &amp; checks'!$G570:$H571),MMULT('SS Taylor expansion'!E$7:F$8,MMULT(MINVERSE('Useful matrices &amp; checks'!$G570:$H571),MMULT('SS Taylor expansion'!E$7:F$8,MMULT(MINVERSE('Useful matrices &amp; checks'!$G570:$H571),'Useful matrices &amp; checks'!$L570:$L571))))))</f>
        <v>226.56986093340004</v>
      </c>
      <c r="Z570" s="12">
        <f t="array" aca="1" ref="Z570:Z571" ca="1">(MMULT(MINVERSE('Useful matrices &amp; checks'!$G570:$H571),MMULT('SS Taylor expansion'!G$7:H$8,MMULT(MINVERSE('Useful matrices &amp; checks'!$G570:$H571),'SS Taylor expansion'!G$4:G$5)))-MMULT(MINVERSE('Useful matrices &amp; checks'!$G570:$H571),MMULT('SS Taylor expansion'!G$7:H$8,MMULT(MINVERSE('Useful matrices &amp; checks'!$G570:$H571),MMULT('SS Taylor expansion'!G$7:H$8,MMULT(MINVERSE('Useful matrices &amp; checks'!$G570:$H571),'Useful matrices &amp; checks'!$L570:$L571))))))</f>
        <v>-1.5472277251924196</v>
      </c>
      <c r="AA570" s="12">
        <f t="array" aca="1" ref="AA570:AA571" ca="1">(MMULT(MINVERSE('Useful matrices &amp; checks'!$G570:$H571),MMULT('SS Taylor expansion'!I$7:J$8,MMULT(MINVERSE('Useful matrices &amp; checks'!$G570:$H571),'SS Taylor expansion'!I$4:I$5)))-MMULT(MINVERSE('Useful matrices &amp; checks'!$G570:$H571),MMULT('SS Taylor expansion'!I$7:J$8,MMULT(MINVERSE('Useful matrices &amp; checks'!$G570:$H571),MMULT('SS Taylor expansion'!I$7:J$8,MMULT(MINVERSE('Useful matrices &amp; checks'!$G570:$H571),'Useful matrices &amp; checks'!$L570:$L571))))))</f>
        <v>0.93256700620157751</v>
      </c>
      <c r="AB570" s="12">
        <f t="array" aca="1" ref="AB570:AB571" ca="1">(MMULT(MINVERSE('Useful matrices &amp; checks'!$G570:$H571),MMULT('SS Taylor expansion'!K$7:L$8,MMULT(MINVERSE('Useful matrices &amp; checks'!$G570:$H571),'SS Taylor expansion'!K$4:K$5)))-MMULT(MINVERSE('Useful matrices &amp; checks'!$G570:$H571),MMULT('SS Taylor expansion'!K$7:L$8,MMULT(MINVERSE('Useful matrices &amp; checks'!$G570:$H571),MMULT('SS Taylor expansion'!K$7:L$8,MMULT(MINVERSE('Useful matrices &amp; checks'!$G570:$H571),'Useful matrices &amp; checks'!$L570:$L571))))))</f>
        <v>-211.89431445529922</v>
      </c>
      <c r="AC570" s="12">
        <f t="array" aca="1" ref="AC570:AC571" ca="1">(MMULT(MINVERSE('Useful matrices &amp; checks'!$G570:$H571),MMULT('SS Taylor expansion'!M$7:N$8,MMULT(MINVERSE('Useful matrices &amp; checks'!$G570:$H571),'SS Taylor expansion'!M$4:M$5)))-MMULT(MINVERSE('Useful matrices &amp; checks'!$G570:$H571),MMULT('SS Taylor expansion'!M$7:N$8,MMULT(MINVERSE('Useful matrices &amp; checks'!$G570:$H571),MMULT('SS Taylor expansion'!M$7:N$8,MMULT(MINVERSE('Useful matrices &amp; checks'!$G570:$H571),'Useful matrices &amp; checks'!$L570:$L571))))))</f>
        <v>-46.500105612168163</v>
      </c>
      <c r="AD570" s="12"/>
      <c r="AE570" s="12">
        <f t="array" aca="1" ref="AE570:AE571" ca="1">Q568:Q569*(INDEX('Flow probs &amp; rates'!AE$6:AE$5999-'Flow probs &amp; rates'!AE$5:AE$5999,'Useful matrices &amp; checks'!$A568))+X568:X569*(INDEX('Flow probs &amp; rates'!AE$6:AE$5999-'Flow probs &amp; rates'!AE$5:AE$5999,'Useful matrices &amp; checks'!$A568))^2</f>
        <v>-7.5895072976077706E-3</v>
      </c>
      <c r="AF570" s="12">
        <f t="array" aca="1" ref="AF570:AF571" ca="1">R568:R569*(INDEX('Flow probs &amp; rates'!AF$6:AF$5999-'Flow probs &amp; rates'!AF$5:AF$5999,'Useful matrices &amp; checks'!$A568))+Y568:Y569*(INDEX('Flow probs &amp; rates'!AF$6:AF$5999-'Flow probs &amp; rates'!AF$5:AF$5999,'Useful matrices &amp; checks'!$A568))^2</f>
        <v>-3.0329858623008958E-2</v>
      </c>
      <c r="AG570" s="12">
        <f t="array" aca="1" ref="AG570:AG571" ca="1">S568:S569*(INDEX('Flow probs &amp; rates'!AG$6:AG$5999-'Flow probs &amp; rates'!AG$5:AG$5999,'Useful matrices &amp; checks'!$A568))+Z568:Z569*(INDEX('Flow probs &amp; rates'!AG$6:AG$5999-'Flow probs &amp; rates'!AG$5:AG$5999,'Useful matrices &amp; checks'!$A568))^2</f>
        <v>-7.2941807388800265E-3</v>
      </c>
      <c r="AH570" s="12">
        <f t="array" aca="1" ref="AH570:AH571" ca="1">T568:T569*(INDEX('Flow probs &amp; rates'!AI$6:AI$5999-'Flow probs &amp; rates'!AI$5:AI$5999,'Useful matrices &amp; checks'!$A568))+AA568:AA569*(INDEX('Flow probs &amp; rates'!AI$6:AI$5999-'Flow probs &amp; rates'!AI$5:AI$5999,'Useful matrices &amp; checks'!$A568))^2</f>
        <v>-1.0870438015541963E-2</v>
      </c>
      <c r="AI570" s="12">
        <f t="array" aca="1" ref="AI570:AI571" ca="1">U568:U569*(INDEX('Flow probs &amp; rates'!AJ$6:AJ$5999-'Flow probs &amp; rates'!AJ$5:AJ$5999,'Useful matrices &amp; checks'!$A568))+AB568:AB569*(INDEX('Flow probs &amp; rates'!AJ$6:AJ$5999-'Flow probs &amp; rates'!AJ$5:AJ$5999,'Useful matrices &amp; checks'!$A568))^2</f>
        <v>-3.4163520721968051E-2</v>
      </c>
      <c r="AJ570" s="12">
        <f t="array" aca="1" ref="AJ570:AJ571" ca="1">V568:V569*(INDEX('Flow probs &amp; rates'!AK$6:AK$5999-'Flow probs &amp; rates'!AK$5:AK$5999,'Useful matrices &amp; checks'!$A568))+AC568:AC569*(INDEX('Flow probs &amp; rates'!AK$6:AK$5999-'Flow probs &amp; rates'!AK$5:AK$5999,'Useful matrices &amp; checks'!$A568))^2</f>
        <v>-7.9475600527229035E-3</v>
      </c>
      <c r="AK570" s="12"/>
      <c r="AL570" s="12"/>
      <c r="AM570" s="12">
        <f ca="1">'Useful matrices &amp; checks'!AO570</f>
        <v>-0.10173111542843738</v>
      </c>
      <c r="AN570" s="12">
        <f t="shared" ca="1" si="18"/>
        <v>-9.8195065449729668E-2</v>
      </c>
      <c r="AO570" s="12">
        <f t="shared" ca="1" si="19"/>
        <v>-3.5360499787077115E-3</v>
      </c>
    </row>
    <row r="571" spans="1:41" x14ac:dyDescent="0.35">
      <c r="Q571" s="12">
        <f ca="1"/>
        <v>1.3083500274161501</v>
      </c>
      <c r="R571" s="12">
        <f ca="1"/>
        <v>0.1928308235235966</v>
      </c>
      <c r="S571" s="12">
        <f ca="1"/>
        <v>-0.12265035735164032</v>
      </c>
      <c r="T571" s="12">
        <f ca="1"/>
        <v>-0.10457356680019445</v>
      </c>
      <c r="U571" s="12">
        <f ca="1"/>
        <v>-0.18370731488159048</v>
      </c>
      <c r="V571" s="12">
        <f ca="1"/>
        <v>1.0627400428068672</v>
      </c>
      <c r="W571" s="12"/>
      <c r="X571" s="12">
        <f ca="1"/>
        <v>-16.504765908433424</v>
      </c>
      <c r="Y571" s="12">
        <f ca="1"/>
        <v>-4.1521788573234497</v>
      </c>
      <c r="Z571" s="12">
        <f ca="1"/>
        <v>0.32838992240260145</v>
      </c>
      <c r="AA571" s="12">
        <f ca="1"/>
        <v>0.23872396971617785</v>
      </c>
      <c r="AB571" s="12">
        <f ca="1"/>
        <v>3.8832309330275985</v>
      </c>
      <c r="AC571" s="12">
        <f ca="1"/>
        <v>-11.903369656162653</v>
      </c>
      <c r="AD571" s="12"/>
      <c r="AE571" s="12">
        <f ca="1"/>
        <v>1.8988027710228302E-3</v>
      </c>
      <c r="AF571" s="12">
        <f ca="1"/>
        <v>8.3581354700719087E-4</v>
      </c>
      <c r="AG571" s="12">
        <f ca="1"/>
        <v>1.8249156442200626E-3</v>
      </c>
      <c r="AH571" s="12">
        <f ca="1"/>
        <v>-2.6629895588589012E-3</v>
      </c>
      <c r="AI571" s="12">
        <f ca="1"/>
        <v>9.4145949665653151E-4</v>
      </c>
      <c r="AJ571" s="12">
        <f ca="1"/>
        <v>-1.9469564527708693E-3</v>
      </c>
      <c r="AK571" s="12"/>
      <c r="AL571" s="12"/>
      <c r="AM571" s="12">
        <f ca="1">'Useful matrices &amp; checks'!AO571</f>
        <v>-7.1660009635807209E-5</v>
      </c>
      <c r="AN571" s="12">
        <f t="shared" ca="1" si="18"/>
        <v>8.9104544727684472E-4</v>
      </c>
      <c r="AO571" s="12">
        <f t="shared" ca="1" si="19"/>
        <v>-9.6270545691265193E-4</v>
      </c>
    </row>
    <row r="572" spans="1:41" x14ac:dyDescent="0.35">
      <c r="A572">
        <v>285</v>
      </c>
      <c r="P572" s="56" t="str">
        <f>INDEX('Flow probs &amp; rates'!$A$5:$A$5999,$A572)</f>
        <v>2014,1</v>
      </c>
      <c r="Q572" s="12">
        <f t="array" aca="1" ref="Q572:Q573" ca="1">-1*(MMULT(MINVERSE('Useful matrices &amp; checks'!$G572:$H573),'SS Taylor expansion'!C$4:C$5)-MMULT(MINVERSE('Useful matrices &amp; checks'!$G572:$H573),MMULT('SS Taylor expansion'!C$7:D$8,MMULT(MINVERSE('Useful matrices &amp; checks'!$G572:$H573),'Useful matrices &amp; checks'!$L572:$L573))))</f>
        <v>-6.8320838333438543</v>
      </c>
      <c r="R572" s="12">
        <f t="array" aca="1" ref="R572:R573" ca="1">-1*(MMULT(MINVERSE('Useful matrices &amp; checks'!$G572:$H573),'SS Taylor expansion'!E$4:E$5)-MMULT(MINVERSE('Useful matrices &amp; checks'!$G572:$H573),MMULT('SS Taylor expansion'!E$7:F$8,MMULT(MINVERSE('Useful matrices &amp; checks'!$G572:$H573),'Useful matrices &amp; checks'!$L572:$L573))))</f>
        <v>-13.029474019189584</v>
      </c>
      <c r="S572" s="12">
        <f t="array" aca="1" ref="S572:S573" ca="1">-1*(MMULT(MINVERSE('Useful matrices &amp; checks'!$G572:$H573),'SS Taylor expansion'!G$4:G$5)-MMULT(MINVERSE('Useful matrices &amp; checks'!$G572:$H573),MMULT('SS Taylor expansion'!G$7:H$8,MMULT(MINVERSE('Useful matrices &amp; checks'!$G572:$H573),'Useful matrices &amp; checks'!$L572:$L573))))</f>
        <v>0.41536566347109422</v>
      </c>
      <c r="T572" s="12">
        <f t="array" aca="1" ref="T572:T573" ca="1">-1*(MMULT(MINVERSE('Useful matrices &amp; checks'!$G572:$H573),'SS Taylor expansion'!I$4:I$5)-MMULT(MINVERSE('Useful matrices &amp; checks'!$G572:$H573),MMULT('SS Taylor expansion'!I$7:J$8,MMULT(MINVERSE('Useful matrices &amp; checks'!$G572:$H573),'Useful matrices &amp; checks'!$L572:$L573))))</f>
        <v>-0.37677861529886508</v>
      </c>
      <c r="U572" s="12">
        <f t="array" aca="1" ref="U572:U573" ca="1">-1*(MMULT(MINVERSE('Useful matrices &amp; checks'!$G572:$H573),'SS Taylor expansion'!K$4:K$5)-MMULT(MINVERSE('Useful matrices &amp; checks'!$G572:$H573),MMULT('SS Taylor expansion'!K$7:L$8,MMULT(MINVERSE('Useful matrices &amp; checks'!$G572:$H573),'Useful matrices &amp; checks'!$L572:$L573))))</f>
        <v>6.3904044220493663</v>
      </c>
      <c r="V572" s="12">
        <f t="array" aca="1" ref="V572:V573" ca="1">-1*(MMULT(MINVERSE('Useful matrices &amp; checks'!$G572:$H573),'SS Taylor expansion'!M$4:M$5)-MMULT(MINVERSE('Useful matrices &amp; checks'!$G572:$H573),MMULT('SS Taylor expansion'!M$7:N$8,MMULT(MINVERSE('Useful matrices &amp; checks'!$G572:$H573),'Useful matrices &amp; checks'!$L572:$L573))))</f>
        <v>3.0395570527609985</v>
      </c>
      <c r="W572" s="12"/>
      <c r="X572" s="12">
        <f t="array" aca="1" ref="X572:X573" ca="1">(MMULT(MINVERSE('Useful matrices &amp; checks'!$G572:$H573),MMULT('SS Taylor expansion'!C$7:D$8,MMULT(MINVERSE('Useful matrices &amp; checks'!$G572:$H573),'SS Taylor expansion'!C$4:C$5)))-MMULT(MINVERSE('Useful matrices &amp; checks'!$G572:$H573),MMULT('SS Taylor expansion'!C$7:D$8,MMULT(MINVERSE('Useful matrices &amp; checks'!$G572:$H573),MMULT('SS Taylor expansion'!C$7:D$8,MMULT(MINVERSE('Useful matrices &amp; checks'!$G572:$H573),'Useful matrices &amp; checks'!$L572:$L573))))))</f>
        <v>72.408452679883311</v>
      </c>
      <c r="Y572" s="12">
        <f t="array" aca="1" ref="Y572:Y573" ca="1">(MMULT(MINVERSE('Useful matrices &amp; checks'!$G572:$H573),MMULT('SS Taylor expansion'!E$7:F$8,MMULT(MINVERSE('Useful matrices &amp; checks'!$G572:$H573),'SS Taylor expansion'!E$4:E$5)))-MMULT(MINVERSE('Useful matrices &amp; checks'!$G572:$H573),MMULT('SS Taylor expansion'!E$7:F$8,MMULT(MINVERSE('Useful matrices &amp; checks'!$G572:$H573),MMULT('SS Taylor expansion'!E$7:F$8,MMULT(MINVERSE('Useful matrices &amp; checks'!$G572:$H573),'Useful matrices &amp; checks'!$L572:$L573))))))</f>
        <v>263.35202490562568</v>
      </c>
      <c r="Z572" s="12">
        <f t="array" aca="1" ref="Z572:Z573" ca="1">(MMULT(MINVERSE('Useful matrices &amp; checks'!$G572:$H573),MMULT('SS Taylor expansion'!G$7:H$8,MMULT(MINVERSE('Useful matrices &amp; checks'!$G572:$H573),'SS Taylor expansion'!G$4:G$5)))-MMULT(MINVERSE('Useful matrices &amp; checks'!$G572:$H573),MMULT('SS Taylor expansion'!G$7:H$8,MMULT(MINVERSE('Useful matrices &amp; checks'!$G572:$H573),MMULT('SS Taylor expansion'!G$7:H$8,MMULT(MINVERSE('Useful matrices &amp; checks'!$G572:$H573),'Useful matrices &amp; checks'!$L572:$L573))))))</f>
        <v>-1.0889311770166561</v>
      </c>
      <c r="AA572" s="12">
        <f t="array" aca="1" ref="AA572:AA573" ca="1">(MMULT(MINVERSE('Useful matrices &amp; checks'!$G572:$H573),MMULT('SS Taylor expansion'!I$7:J$8,MMULT(MINVERSE('Useful matrices &amp; checks'!$G572:$H573),'SS Taylor expansion'!I$4:I$5)))-MMULT(MINVERSE('Useful matrices &amp; checks'!$G572:$H573),MMULT('SS Taylor expansion'!I$7:J$8,MMULT(MINVERSE('Useful matrices &amp; checks'!$G572:$H573),MMULT('SS Taylor expansion'!I$7:J$8,MMULT(MINVERSE('Useful matrices &amp; checks'!$G572:$H573),'Useful matrices &amp; checks'!$L572:$L573))))))</f>
        <v>0.75433806858933183</v>
      </c>
      <c r="AB572" s="12">
        <f t="array" aca="1" ref="AB572:AB573" ca="1">(MMULT(MINVERSE('Useful matrices &amp; checks'!$G572:$H573),MMULT('SS Taylor expansion'!K$7:L$8,MMULT(MINVERSE('Useful matrices &amp; checks'!$G572:$H573),'SS Taylor expansion'!K$4:K$5)))-MMULT(MINVERSE('Useful matrices &amp; checks'!$G572:$H573),MMULT('SS Taylor expansion'!K$7:L$8,MMULT(MINVERSE('Useful matrices &amp; checks'!$G572:$H573),MMULT('SS Taylor expansion'!K$7:L$8,MMULT(MINVERSE('Useful matrices &amp; checks'!$G572:$H573),'Useful matrices &amp; checks'!$L572:$L573))))))</f>
        <v>-125.20383588947664</v>
      </c>
      <c r="AC572" s="12">
        <f t="array" aca="1" ref="AC572:AC573" ca="1">(MMULT(MINVERSE('Useful matrices &amp; checks'!$G572:$H573),MMULT('SS Taylor expansion'!M$7:N$8,MMULT(MINVERSE('Useful matrices &amp; checks'!$G572:$H573),'SS Taylor expansion'!M$4:M$5)))-MMULT(MINVERSE('Useful matrices &amp; checks'!$G572:$H573),MMULT('SS Taylor expansion'!M$7:N$8,MMULT(MINVERSE('Useful matrices &amp; checks'!$G572:$H573),MMULT('SS Taylor expansion'!M$7:N$8,MMULT(MINVERSE('Useful matrices &amp; checks'!$G572:$H573),'Useful matrices &amp; checks'!$L572:$L573))))))</f>
        <v>-35.306881522155408</v>
      </c>
      <c r="AD572" s="12"/>
      <c r="AE572" s="12">
        <f t="array" aca="1" ref="AE572:AE573" ca="1">Q570:Q571*(INDEX('Flow probs &amp; rates'!AE$6:AE$5999-'Flow probs &amp; rates'!AE$5:AE$5999,'Useful matrices &amp; checks'!$A570))+X570:X571*(INDEX('Flow probs &amp; rates'!AE$6:AE$5999-'Flow probs &amp; rates'!AE$5:AE$5999,'Useful matrices &amp; checks'!$A570))^2</f>
        <v>1.6381721050262317E-2</v>
      </c>
      <c r="AF572" s="12">
        <f t="array" aca="1" ref="AF572:AF573" ca="1">R570:R571*(INDEX('Flow probs &amp; rates'!AF$6:AF$5999-'Flow probs &amp; rates'!AF$5:AF$5999,'Useful matrices &amp; checks'!$A570))+Y570:Y571*(INDEX('Flow probs &amp; rates'!AF$6:AF$5999-'Flow probs &amp; rates'!AF$5:AF$5999,'Useful matrices &amp; checks'!$A570))^2</f>
        <v>4.4482970726893493E-2</v>
      </c>
      <c r="AG572" s="12">
        <f t="array" aca="1" ref="AG572:AG573" ca="1">S570:S571*(INDEX('Flow probs &amp; rates'!AG$6:AG$5999-'Flow probs &amp; rates'!AG$5:AG$5999,'Useful matrices &amp; checks'!$A570))+Z570:Z571*(INDEX('Flow probs &amp; rates'!AG$6:AG$5999-'Flow probs &amp; rates'!AG$5:AG$5999,'Useful matrices &amp; checks'!$A570))^2</f>
        <v>2.2456477569328184E-2</v>
      </c>
      <c r="AH572" s="12">
        <f t="array" aca="1" ref="AH572:AH573" ca="1">T570:T571*(INDEX('Flow probs &amp; rates'!AI$6:AI$5999-'Flow probs &amp; rates'!AI$5:AI$5999,'Useful matrices &amp; checks'!$A570))+AA570:AA571*(INDEX('Flow probs &amp; rates'!AI$6:AI$5999-'Flow probs &amp; rates'!AI$5:AI$5999,'Useful matrices &amp; checks'!$A570))^2</f>
        <v>8.8685115852603566E-3</v>
      </c>
      <c r="AI572" s="12">
        <f t="array" aca="1" ref="AI572:AI573" ca="1">U570:U571*(INDEX('Flow probs &amp; rates'!AJ$6:AJ$5999-'Flow probs &amp; rates'!AJ$5:AJ$5999,'Useful matrices &amp; checks'!$A570))+AB570:AB571*(INDEX('Flow probs &amp; rates'!AJ$6:AJ$5999-'Flow probs &amp; rates'!AJ$5:AJ$5999,'Useful matrices &amp; checks'!$A570))^2</f>
        <v>5.4472485089415823E-2</v>
      </c>
      <c r="AJ572" s="12">
        <f t="array" aca="1" ref="AJ572:AJ573" ca="1">V570:V571*(INDEX('Flow probs &amp; rates'!AK$6:AK$5999-'Flow probs &amp; rates'!AK$5:AK$5999,'Useful matrices &amp; checks'!$A570))+AC570:AC571*(INDEX('Flow probs &amp; rates'!AK$6:AK$5999-'Flow probs &amp; rates'!AK$5:AK$5999,'Useful matrices &amp; checks'!$A570))^2</f>
        <v>1.3118873010138225E-2</v>
      </c>
      <c r="AK572" s="12"/>
      <c r="AL572" s="12"/>
      <c r="AM572" s="12">
        <f ca="1">'Useful matrices &amp; checks'!AO572</f>
        <v>0.15598411431657466</v>
      </c>
      <c r="AN572" s="12">
        <f t="shared" ca="1" si="18"/>
        <v>0.15978103903129839</v>
      </c>
      <c r="AO572" s="12">
        <f t="shared" ca="1" si="19"/>
        <v>-3.7969247147237317E-3</v>
      </c>
    </row>
    <row r="573" spans="1:41" x14ac:dyDescent="0.35">
      <c r="P573" s="56"/>
      <c r="Q573" s="12">
        <f ca="1"/>
        <v>1.690000940478438</v>
      </c>
      <c r="R573" s="12">
        <f ca="1"/>
        <v>0.39938541176622816</v>
      </c>
      <c r="S573" s="12">
        <f ca="1"/>
        <v>-0.10274586480959975</v>
      </c>
      <c r="T573" s="12">
        <f ca="1"/>
        <v>-7.8464695171527141E-2</v>
      </c>
      <c r="U573" s="12">
        <f ca="1"/>
        <v>-0.19588160640207158</v>
      </c>
      <c r="V573" s="12">
        <f ca="1"/>
        <v>0.63299218139590518</v>
      </c>
      <c r="W573" s="12"/>
      <c r="X573" s="12">
        <f ca="1"/>
        <v>-17.91113167118429</v>
      </c>
      <c r="Y573" s="12">
        <f ca="1"/>
        <v>-8.0723870166591194</v>
      </c>
      <c r="Z573" s="12">
        <f ca="1"/>
        <v>0.26936067503927841</v>
      </c>
      <c r="AA573" s="12">
        <f ca="1"/>
        <v>0.15709200099159329</v>
      </c>
      <c r="AB573" s="12">
        <f ca="1"/>
        <v>3.8378053847595091</v>
      </c>
      <c r="AC573" s="12">
        <f ca="1"/>
        <v>-7.3527094787364202</v>
      </c>
      <c r="AD573" s="12"/>
      <c r="AE573" s="12">
        <f ca="1"/>
        <v>-3.4769232847399224E-3</v>
      </c>
      <c r="AF573" s="12">
        <f ca="1"/>
        <v>-8.1520662016665074E-4</v>
      </c>
      <c r="AG573" s="12">
        <f ca="1"/>
        <v>-4.7662543828254659E-3</v>
      </c>
      <c r="AH573" s="12">
        <f ca="1"/>
        <v>2.2702135900459271E-3</v>
      </c>
      <c r="AI573" s="12">
        <f ca="1"/>
        <v>-9.9827708752765016E-4</v>
      </c>
      <c r="AJ573" s="12">
        <f ca="1"/>
        <v>3.3582460266728263E-3</v>
      </c>
      <c r="AK573" s="12"/>
      <c r="AL573" s="12"/>
      <c r="AM573" s="12">
        <f ca="1">'Useful matrices &amp; checks'!AO573</f>
        <v>-6.6169469175009973E-3</v>
      </c>
      <c r="AN573" s="12">
        <f t="shared" ca="1" si="18"/>
        <v>-4.4282017585409363E-3</v>
      </c>
      <c r="AO573" s="12">
        <f t="shared" ca="1" si="19"/>
        <v>-2.188745158960061E-3</v>
      </c>
    </row>
    <row r="574" spans="1:41" x14ac:dyDescent="0.35">
      <c r="A574">
        <v>286</v>
      </c>
      <c r="P574" s="56" t="str">
        <f>INDEX('Flow probs &amp; rates'!$A$5:$A$5999,$A574)</f>
        <v>2014,2</v>
      </c>
      <c r="Q574" s="12">
        <f t="array" aca="1" ref="Q574:Q575" ca="1">-1*(MMULT(MINVERSE('Useful matrices &amp; checks'!$G574:$H575),'SS Taylor expansion'!C$4:C$5)-MMULT(MINVERSE('Useful matrices &amp; checks'!$G574:$H575),MMULT('SS Taylor expansion'!C$7:D$8,MMULT(MINVERSE('Useful matrices &amp; checks'!$G574:$H575),'Useful matrices &amp; checks'!$L574:$L575))))</f>
        <v>-6.048531913873628</v>
      </c>
      <c r="R574" s="12">
        <f t="array" aca="1" ref="R574:R575" ca="1">-1*(MMULT(MINVERSE('Useful matrices &amp; checks'!$G574:$H575),'SS Taylor expansion'!E$4:E$5)-MMULT(MINVERSE('Useful matrices &amp; checks'!$G574:$H575),MMULT('SS Taylor expansion'!E$7:F$8,MMULT(MINVERSE('Useful matrices &amp; checks'!$G574:$H575),'Useful matrices &amp; checks'!$L574:$L575))))</f>
        <v>-11.499646497758441</v>
      </c>
      <c r="S574" s="12">
        <f t="array" aca="1" ref="S574:S575" ca="1">-1*(MMULT(MINVERSE('Useful matrices &amp; checks'!$G574:$H575),'SS Taylor expansion'!G$4:G$5)-MMULT(MINVERSE('Useful matrices &amp; checks'!$G574:$H575),MMULT('SS Taylor expansion'!G$7:H$8,MMULT(MINVERSE('Useful matrices &amp; checks'!$G574:$H575),'Useful matrices &amp; checks'!$L574:$L575))))</f>
        <v>0.41787420461509428</v>
      </c>
      <c r="T574" s="12">
        <f t="array" aca="1" ref="T574:T575" ca="1">-1*(MMULT(MINVERSE('Useful matrices &amp; checks'!$G574:$H575),'SS Taylor expansion'!I$4:I$5)-MMULT(MINVERSE('Useful matrices &amp; checks'!$G574:$H575),MMULT('SS Taylor expansion'!I$7:J$8,MMULT(MINVERSE('Useful matrices &amp; checks'!$G574:$H575),'Useful matrices &amp; checks'!$L574:$L575))))</f>
        <v>-0.37660050462522843</v>
      </c>
      <c r="U574" s="12">
        <f t="array" aca="1" ref="U574:U575" ca="1">-1*(MMULT(MINVERSE('Useful matrices &amp; checks'!$G574:$H575),'SS Taylor expansion'!K$4:K$5)-MMULT(MINVERSE('Useful matrices &amp; checks'!$G574:$H575),MMULT('SS Taylor expansion'!K$7:L$8,MMULT(MINVERSE('Useful matrices &amp; checks'!$G574:$H575),'Useful matrices &amp; checks'!$L574:$L575))))</f>
        <v>7.7876695045209559</v>
      </c>
      <c r="V574" s="12">
        <f t="array" aca="1" ref="V574:V575" ca="1">-1*(MMULT(MINVERSE('Useful matrices &amp; checks'!$G574:$H575),'SS Taylor expansion'!M$4:M$5)-MMULT(MINVERSE('Useful matrices &amp; checks'!$G574:$H575),MMULT('SS Taylor expansion'!M$7:N$8,MMULT(MINVERSE('Useful matrices &amp; checks'!$G574:$H575),'Useful matrices &amp; checks'!$L574:$L575))))</f>
        <v>3.6915464156958233</v>
      </c>
      <c r="W574" s="12"/>
      <c r="X574" s="12">
        <f t="array" aca="1" ref="X574:X575" ca="1">(MMULT(MINVERSE('Useful matrices &amp; checks'!$G574:$H575),MMULT('SS Taylor expansion'!C$7:D$8,MMULT(MINVERSE('Useful matrices &amp; checks'!$G574:$H575),'SS Taylor expansion'!C$4:C$5)))-MMULT(MINVERSE('Useful matrices &amp; checks'!$G574:$H575),MMULT('SS Taylor expansion'!C$7:D$8,MMULT(MINVERSE('Useful matrices &amp; checks'!$G574:$H575),MMULT('SS Taylor expansion'!C$7:D$8,MMULT(MINVERSE('Useful matrices &amp; checks'!$G574:$H575),'Useful matrices &amp; checks'!$L574:$L575))))))</f>
        <v>63.887795001660166</v>
      </c>
      <c r="Y574" s="12">
        <f t="array" aca="1" ref="Y574:Y575" ca="1">(MMULT(MINVERSE('Useful matrices &amp; checks'!$G574:$H575),MMULT('SS Taylor expansion'!E$7:F$8,MMULT(MINVERSE('Useful matrices &amp; checks'!$G574:$H575),'SS Taylor expansion'!E$4:E$5)))-MMULT(MINVERSE('Useful matrices &amp; checks'!$G574:$H575),MMULT('SS Taylor expansion'!E$7:F$8,MMULT(MINVERSE('Useful matrices &amp; checks'!$G574:$H575),MMULT('SS Taylor expansion'!E$7:F$8,MMULT(MINVERSE('Useful matrices &amp; checks'!$G574:$H575),'Useful matrices &amp; checks'!$L574:$L575))))))</f>
        <v>230.93349422444572</v>
      </c>
      <c r="Z574" s="12">
        <f t="array" aca="1" ref="Z574:Z575" ca="1">(MMULT(MINVERSE('Useful matrices &amp; checks'!$G574:$H575),MMULT('SS Taylor expansion'!G$7:H$8,MMULT(MINVERSE('Useful matrices &amp; checks'!$G574:$H575),'SS Taylor expansion'!G$4:G$5)))-MMULT(MINVERSE('Useful matrices &amp; checks'!$G574:$H575),MMULT('SS Taylor expansion'!G$7:H$8,MMULT(MINVERSE('Useful matrices &amp; checks'!$G574:$H575),MMULT('SS Taylor expansion'!G$7:H$8,MMULT(MINVERSE('Useful matrices &amp; checks'!$G574:$H575),'Useful matrices &amp; checks'!$L574:$L575))))))</f>
        <v>-1.0088286572860838</v>
      </c>
      <c r="AA574" s="12">
        <f t="array" aca="1" ref="AA574:AA575" ca="1">(MMULT(MINVERSE('Useful matrices &amp; checks'!$G574:$H575),MMULT('SS Taylor expansion'!I$7:J$8,MMULT(MINVERSE('Useful matrices &amp; checks'!$G574:$H575),'SS Taylor expansion'!I$4:I$5)))-MMULT(MINVERSE('Useful matrices &amp; checks'!$G574:$H575),MMULT('SS Taylor expansion'!I$7:J$8,MMULT(MINVERSE('Useful matrices &amp; checks'!$G574:$H575),MMULT('SS Taylor expansion'!I$7:J$8,MMULT(MINVERSE('Useful matrices &amp; checks'!$G574:$H575),'Useful matrices &amp; checks'!$L574:$L575))))))</f>
        <v>0.75809780767021118</v>
      </c>
      <c r="AB574" s="12">
        <f t="array" aca="1" ref="AB574:AB575" ca="1">(MMULT(MINVERSE('Useful matrices &amp; checks'!$G574:$H575),MMULT('SS Taylor expansion'!K$7:L$8,MMULT(MINVERSE('Useful matrices &amp; checks'!$G574:$H575),'SS Taylor expansion'!K$4:K$5)))-MMULT(MINVERSE('Useful matrices &amp; checks'!$G574:$H575),MMULT('SS Taylor expansion'!K$7:L$8,MMULT(MINVERSE('Useful matrices &amp; checks'!$G574:$H575),MMULT('SS Taylor expansion'!K$7:L$8,MMULT(MINVERSE('Useful matrices &amp; checks'!$G574:$H575),'Useful matrices &amp; checks'!$L574:$L575))))))</f>
        <v>-153.26601714720607</v>
      </c>
      <c r="AC574" s="12">
        <f t="array" aca="1" ref="AC574:AC575" ca="1">(MMULT(MINVERSE('Useful matrices &amp; checks'!$G574:$H575),MMULT('SS Taylor expansion'!M$7:N$8,MMULT(MINVERSE('Useful matrices &amp; checks'!$G574:$H575),'SS Taylor expansion'!M$4:M$5)))-MMULT(MINVERSE('Useful matrices &amp; checks'!$G574:$H575),MMULT('SS Taylor expansion'!M$7:N$8,MMULT(MINVERSE('Useful matrices &amp; checks'!$G574:$H575),MMULT('SS Taylor expansion'!M$7:N$8,MMULT(MINVERSE('Useful matrices &amp; checks'!$G574:$H575),'Useful matrices &amp; checks'!$L574:$L575))))))</f>
        <v>-42.571888343211299</v>
      </c>
      <c r="AD574" s="12"/>
      <c r="AE574" s="12">
        <f t="array" aca="1" ref="AE574:AE575" ca="1">Q572:Q573*(INDEX('Flow probs &amp; rates'!AE$6:AE$5999-'Flow probs &amp; rates'!AE$5:AE$5999,'Useful matrices &amp; checks'!$A572))+X572:X573*(INDEX('Flow probs &amp; rates'!AE$6:AE$5999-'Flow probs &amp; rates'!AE$5:AE$5999,'Useful matrices &amp; checks'!$A572))^2</f>
        <v>-1.1802031944552425E-2</v>
      </c>
      <c r="AF574" s="12">
        <f t="array" aca="1" ref="AF574:AF575" ca="1">R572:R573*(INDEX('Flow probs &amp; rates'!AF$6:AF$5999-'Flow probs &amp; rates'!AF$5:AF$5999,'Useful matrices &amp; checks'!$A572))+Y572:Y573*(INDEX('Flow probs &amp; rates'!AF$6:AF$5999-'Flow probs &amp; rates'!AF$5:AF$5999,'Useful matrices &amp; checks'!$A572))^2</f>
        <v>-3.3880012635792635E-2</v>
      </c>
      <c r="AG574" s="12">
        <f t="array" aca="1" ref="AG574:AG575" ca="1">S572:S573*(INDEX('Flow probs &amp; rates'!AG$6:AG$5999-'Flow probs &amp; rates'!AG$5:AG$5999,'Useful matrices &amp; checks'!$A572))+Z572:Z573*(INDEX('Flow probs &amp; rates'!AG$6:AG$5999-'Flow probs &amp; rates'!AG$5:AG$5999,'Useful matrices &amp; checks'!$A572))^2</f>
        <v>2.4199985874877408E-3</v>
      </c>
      <c r="AH574" s="12">
        <f t="array" aca="1" ref="AH574:AH575" ca="1">T572:T573*(INDEX('Flow probs &amp; rates'!AI$6:AI$5999-'Flow probs &amp; rates'!AI$5:AI$5999,'Useful matrices &amp; checks'!$A572))+AA572:AA573*(INDEX('Flow probs &amp; rates'!AI$6:AI$5999-'Flow probs &amp; rates'!AI$5:AI$5999,'Useful matrices &amp; checks'!$A572))^2</f>
        <v>-5.5150717185967393E-3</v>
      </c>
      <c r="AI574" s="12">
        <f t="array" aca="1" ref="AI574:AI575" ca="1">U572:U573*(INDEX('Flow probs &amp; rates'!AJ$6:AJ$5999-'Flow probs &amp; rates'!AJ$5:AJ$5999,'Useful matrices &amp; checks'!$A572))+AB572:AB573*(INDEX('Flow probs &amp; rates'!AJ$6:AJ$5999-'Flow probs &amp; rates'!AJ$5:AJ$5999,'Useful matrices &amp; checks'!$A572))^2</f>
        <v>-1.4271849251092716E-2</v>
      </c>
      <c r="AJ574" s="12">
        <f t="array" aca="1" ref="AJ574:AJ575" ca="1">V572:V573*(INDEX('Flow probs &amp; rates'!AK$6:AK$5999-'Flow probs &amp; rates'!AK$5:AK$5999,'Useful matrices &amp; checks'!$A572))+AC572:AC573*(INDEX('Flow probs &amp; rates'!AK$6:AK$5999-'Flow probs &amp; rates'!AK$5:AK$5999,'Useful matrices &amp; checks'!$A572))^2</f>
        <v>-7.8773837645291812E-3</v>
      </c>
      <c r="AK574" s="12"/>
      <c r="AL574" s="12"/>
      <c r="AM574" s="12">
        <f ca="1">'Useful matrices &amp; checks'!AO574</f>
        <v>-7.1999295680377995E-2</v>
      </c>
      <c r="AN574" s="12">
        <f t="shared" ca="1" si="18"/>
        <v>-7.0926350727075954E-2</v>
      </c>
      <c r="AO574" s="12">
        <f t="shared" ca="1" si="19"/>
        <v>-1.0729449533020408E-3</v>
      </c>
    </row>
    <row r="575" spans="1:41" x14ac:dyDescent="0.35">
      <c r="Q575" s="12">
        <f ca="1"/>
        <v>1.382464223662943</v>
      </c>
      <c r="R575" s="12">
        <f ca="1"/>
        <v>0.22973740664967554</v>
      </c>
      <c r="S575" s="12">
        <f ca="1"/>
        <v>-9.5510141319896796E-2</v>
      </c>
      <c r="T575" s="12">
        <f ca="1"/>
        <v>-7.9638300443292079E-2</v>
      </c>
      <c r="U575" s="12">
        <f ca="1"/>
        <v>-0.15558034728825365</v>
      </c>
      <c r="V575" s="12">
        <f ca="1"/>
        <v>0.78063751626170208</v>
      </c>
      <c r="W575" s="12"/>
      <c r="X575" s="12">
        <f ca="1"/>
        <v>-14.602318740506309</v>
      </c>
      <c r="Y575" s="12">
        <f ca="1"/>
        <v>-4.6135385189460827</v>
      </c>
      <c r="Z575" s="12">
        <f ca="1"/>
        <v>0.23057984092056388</v>
      </c>
      <c r="AA575" s="12">
        <f ca="1"/>
        <v>0.16031210853719316</v>
      </c>
      <c r="AB575" s="12">
        <f ca="1"/>
        <v>3.0619147565785862</v>
      </c>
      <c r="AC575" s="12">
        <f ca="1"/>
        <v>-9.0025180335029908</v>
      </c>
      <c r="AD575" s="12"/>
      <c r="AE575" s="12">
        <f ca="1"/>
        <v>2.9193794415265815E-3</v>
      </c>
      <c r="AF575" s="12">
        <f ca="1"/>
        <v>1.0385056816002367E-3</v>
      </c>
      <c r="AG575" s="12">
        <f ca="1"/>
        <v>-5.986167600652944E-4</v>
      </c>
      <c r="AH575" s="12">
        <f ca="1"/>
        <v>-1.1485217145499364E-3</v>
      </c>
      <c r="AI575" s="12">
        <f ca="1"/>
        <v>4.3746726701464583E-4</v>
      </c>
      <c r="AJ575" s="12">
        <f ca="1"/>
        <v>-1.6404766373023531E-3</v>
      </c>
      <c r="AK575" s="12"/>
      <c r="AL575" s="12"/>
      <c r="AM575" s="12">
        <f ca="1">'Useful matrices &amp; checks'!AO575</f>
        <v>3.7020847410607072E-4</v>
      </c>
      <c r="AN575" s="12">
        <f t="shared" ca="1" si="18"/>
        <v>1.0077372782238807E-3</v>
      </c>
      <c r="AO575" s="12">
        <f t="shared" ca="1" si="19"/>
        <v>-6.3752880411780993E-4</v>
      </c>
    </row>
    <row r="576" spans="1:41" x14ac:dyDescent="0.35">
      <c r="A576">
        <v>287</v>
      </c>
      <c r="P576" s="56" t="str">
        <f>INDEX('Flow probs &amp; rates'!$A$5:$A$5999,$A576)</f>
        <v>2014,3</v>
      </c>
      <c r="Q576" s="12">
        <f t="array" aca="1" ref="Q576:Q577" ca="1">-1*(MMULT(MINVERSE('Useful matrices &amp; checks'!$G576:$H577),'SS Taylor expansion'!C$4:C$5)-MMULT(MINVERSE('Useful matrices &amp; checks'!$G576:$H577),MMULT('SS Taylor expansion'!C$7:D$8,MMULT(MINVERSE('Useful matrices &amp; checks'!$G576:$H577),'Useful matrices &amp; checks'!$L576:$L577))))</f>
        <v>-5.8993896089263833</v>
      </c>
      <c r="R576" s="12">
        <f t="array" aca="1" ref="R576:R577" ca="1">-1*(MMULT(MINVERSE('Useful matrices &amp; checks'!$G576:$H577),'SS Taylor expansion'!E$4:E$5)-MMULT(MINVERSE('Useful matrices &amp; checks'!$G576:$H577),MMULT('SS Taylor expansion'!E$7:F$8,MMULT(MINVERSE('Useful matrices &amp; checks'!$G576:$H577),'Useful matrices &amp; checks'!$L576:$L577))))</f>
        <v>-11.611758051840043</v>
      </c>
      <c r="S576" s="12">
        <f t="array" aca="1" ref="S576:S577" ca="1">-1*(MMULT(MINVERSE('Useful matrices &amp; checks'!$G576:$H577),'SS Taylor expansion'!G$4:G$5)-MMULT(MINVERSE('Useful matrices &amp; checks'!$G576:$H577),MMULT('SS Taylor expansion'!G$7:H$8,MMULT(MINVERSE('Useful matrices &amp; checks'!$G576:$H577),'Useful matrices &amp; checks'!$L576:$L577))))</f>
        <v>0.38598595798114049</v>
      </c>
      <c r="T576" s="12">
        <f t="array" aca="1" ref="T576:T577" ca="1">-1*(MMULT(MINVERSE('Useful matrices &amp; checks'!$G576:$H577),'SS Taylor expansion'!I$4:I$5)-MMULT(MINVERSE('Useful matrices &amp; checks'!$G576:$H577),MMULT('SS Taylor expansion'!I$7:J$8,MMULT(MINVERSE('Useful matrices &amp; checks'!$G576:$H577),'Useful matrices &amp; checks'!$L576:$L577))))</f>
        <v>-0.37374951510967053</v>
      </c>
      <c r="U576" s="12">
        <f t="array" aca="1" ref="U576:U577" ca="1">-1*(MMULT(MINVERSE('Useful matrices &amp; checks'!$G576:$H577),'SS Taylor expansion'!K$4:K$5)-MMULT(MINVERSE('Useful matrices &amp; checks'!$G576:$H577),MMULT('SS Taylor expansion'!K$7:L$8,MMULT(MINVERSE('Useful matrices &amp; checks'!$G576:$H577),'Useful matrices &amp; checks'!$L576:$L577))))</f>
        <v>6.8870368980761612</v>
      </c>
      <c r="V576" s="12">
        <f t="array" aca="1" ref="V576:V577" ca="1">-1*(MMULT(MINVERSE('Useful matrices &amp; checks'!$G576:$H577),'SS Taylor expansion'!M$4:M$5)-MMULT(MINVERSE('Useful matrices &amp; checks'!$G576:$H577),MMULT('SS Taylor expansion'!M$7:N$8,MMULT(MINVERSE('Useful matrices &amp; checks'!$G576:$H577),'Useful matrices &amp; checks'!$L576:$L577))))</f>
        <v>3.388056491197565</v>
      </c>
      <c r="W576" s="12"/>
      <c r="X576" s="12">
        <f t="array" aca="1" ref="X576:X577" ca="1">(MMULT(MINVERSE('Useful matrices &amp; checks'!$G576:$H577),MMULT('SS Taylor expansion'!C$7:D$8,MMULT(MINVERSE('Useful matrices &amp; checks'!$G576:$H577),'SS Taylor expansion'!C$4:C$5)))-MMULT(MINVERSE('Useful matrices &amp; checks'!$G576:$H577),MMULT('SS Taylor expansion'!C$7:D$8,MMULT(MINVERSE('Useful matrices &amp; checks'!$G576:$H577),MMULT('SS Taylor expansion'!C$7:D$8,MMULT(MINVERSE('Useful matrices &amp; checks'!$G576:$H577),'Useful matrices &amp; checks'!$L576:$L577))))))</f>
        <v>57.721727961790634</v>
      </c>
      <c r="Y576" s="12">
        <f t="array" aca="1" ref="Y576:Y577" ca="1">(MMULT(MINVERSE('Useful matrices &amp; checks'!$G576:$H577),MMULT('SS Taylor expansion'!E$7:F$8,MMULT(MINVERSE('Useful matrices &amp; checks'!$G576:$H577),'SS Taylor expansion'!E$4:E$5)))-MMULT(MINVERSE('Useful matrices &amp; checks'!$G576:$H577),MMULT('SS Taylor expansion'!E$7:F$8,MMULT(MINVERSE('Useful matrices &amp; checks'!$G576:$H577),MMULT('SS Taylor expansion'!E$7:F$8,MMULT(MINVERSE('Useful matrices &amp; checks'!$G576:$H577),'Useful matrices &amp; checks'!$L576:$L577))))))</f>
        <v>223.62539570595817</v>
      </c>
      <c r="Z576" s="12">
        <f t="array" aca="1" ref="Z576:Z577" ca="1">(MMULT(MINVERSE('Useful matrices &amp; checks'!$G576:$H577),MMULT('SS Taylor expansion'!G$7:H$8,MMULT(MINVERSE('Useful matrices &amp; checks'!$G576:$H577),'SS Taylor expansion'!G$4:G$5)))-MMULT(MINVERSE('Useful matrices &amp; checks'!$G576:$H577),MMULT('SS Taylor expansion'!G$7:H$8,MMULT(MINVERSE('Useful matrices &amp; checks'!$G576:$H577),MMULT('SS Taylor expansion'!G$7:H$8,MMULT(MINVERSE('Useful matrices &amp; checks'!$G576:$H577),'Useful matrices &amp; checks'!$L576:$L577))))))</f>
        <v>-0.92103014145919548</v>
      </c>
      <c r="AA576" s="12">
        <f t="array" aca="1" ref="AA576:AA577" ca="1">(MMULT(MINVERSE('Useful matrices &amp; checks'!$G576:$H577),MMULT('SS Taylor expansion'!I$7:J$8,MMULT(MINVERSE('Useful matrices &amp; checks'!$G576:$H577),'SS Taylor expansion'!I$4:I$5)))-MMULT(MINVERSE('Useful matrices &amp; checks'!$G576:$H577),MMULT('SS Taylor expansion'!I$7:J$8,MMULT(MINVERSE('Useful matrices &amp; checks'!$G576:$H577),MMULT('SS Taylor expansion'!I$7:J$8,MMULT(MINVERSE('Useful matrices &amp; checks'!$G576:$H577),'Useful matrices &amp; checks'!$L576:$L577))))))</f>
        <v>0.73630047794298747</v>
      </c>
      <c r="AB576" s="12">
        <f t="array" aca="1" ref="AB576:AB577" ca="1">(MMULT(MINVERSE('Useful matrices &amp; checks'!$G576:$H577),MMULT('SS Taylor expansion'!K$7:L$8,MMULT(MINVERSE('Useful matrices &amp; checks'!$G576:$H577),'SS Taylor expansion'!K$4:K$5)))-MMULT(MINVERSE('Useful matrices &amp; checks'!$G576:$H577),MMULT('SS Taylor expansion'!K$7:L$8,MMULT(MINVERSE('Useful matrices &amp; checks'!$G576:$H577),MMULT('SS Taylor expansion'!K$7:L$8,MMULT(MINVERSE('Useful matrices &amp; checks'!$G576:$H577),'Useful matrices &amp; checks'!$L576:$L577))))))</f>
        <v>-129.76825203819058</v>
      </c>
      <c r="AC576" s="12">
        <f t="array" aca="1" ref="AC576:AC577" ca="1">(MMULT(MINVERSE('Useful matrices &amp; checks'!$G576:$H577),MMULT('SS Taylor expansion'!M$7:N$8,MMULT(MINVERSE('Useful matrices &amp; checks'!$G576:$H577),'SS Taylor expansion'!M$4:M$5)))-MMULT(MINVERSE('Useful matrices &amp; checks'!$G576:$H577),MMULT('SS Taylor expansion'!M$7:N$8,MMULT(MINVERSE('Useful matrices &amp; checks'!$G576:$H577),MMULT('SS Taylor expansion'!M$7:N$8,MMULT(MINVERSE('Useful matrices &amp; checks'!$G576:$H577),'Useful matrices &amp; checks'!$L576:$L577))))))</f>
        <v>-38.773635833967958</v>
      </c>
      <c r="AD576" s="12"/>
      <c r="AE576" s="12">
        <f t="array" aca="1" ref="AE576:AE577" ca="1">Q574:Q575*(INDEX('Flow probs &amp; rates'!AE$6:AE$5999-'Flow probs &amp; rates'!AE$5:AE$5999,'Useful matrices &amp; checks'!$A574))+X574:X575*(INDEX('Flow probs &amp; rates'!AE$6:AE$5999-'Flow probs &amp; rates'!AE$5:AE$5999,'Useful matrices &amp; checks'!$A574))^2</f>
        <v>-6.8231224773553361E-4</v>
      </c>
      <c r="AF576" s="12">
        <f t="array" aca="1" ref="AF576:AF577" ca="1">R574:R575*(INDEX('Flow probs &amp; rates'!AF$6:AF$5999-'Flow probs &amp; rates'!AF$5:AF$5999,'Useful matrices &amp; checks'!$A574))+Y574:Y575*(INDEX('Flow probs &amp; rates'!AF$6:AF$5999-'Flow probs &amp; rates'!AF$5:AF$5999,'Useful matrices &amp; checks'!$A574))^2</f>
        <v>5.4399900837244497E-3</v>
      </c>
      <c r="AG576" s="12">
        <f t="array" aca="1" ref="AG576:AG577" ca="1">S574:S575*(INDEX('Flow probs &amp; rates'!AG$6:AG$5999-'Flow probs &amp; rates'!AG$5:AG$5999,'Useful matrices &amp; checks'!$A574))+Z574:Z575*(INDEX('Flow probs &amp; rates'!AG$6:AG$5999-'Flow probs &amp; rates'!AG$5:AG$5999,'Useful matrices &amp; checks'!$A574))^2</f>
        <v>5.2413928168824455E-3</v>
      </c>
      <c r="AH576" s="12">
        <f t="array" aca="1" ref="AH576:AH577" ca="1">T574:T575*(INDEX('Flow probs &amp; rates'!AI$6:AI$5999-'Flow probs &amp; rates'!AI$5:AI$5999,'Useful matrices &amp; checks'!$A574))+AA574:AA575*(INDEX('Flow probs &amp; rates'!AI$6:AI$5999-'Flow probs &amp; rates'!AI$5:AI$5999,'Useful matrices &amp; checks'!$A574))^2</f>
        <v>3.0601549045567952E-3</v>
      </c>
      <c r="AI576" s="12">
        <f t="array" aca="1" ref="AI576:AI577" ca="1">U574:U575*(INDEX('Flow probs &amp; rates'!AJ$6:AJ$5999-'Flow probs &amp; rates'!AJ$5:AJ$5999,'Useful matrices &amp; checks'!$A574))+AB574:AB575*(INDEX('Flow probs &amp; rates'!AJ$6:AJ$5999-'Flow probs &amp; rates'!AJ$5:AJ$5999,'Useful matrices &amp; checks'!$A574))^2</f>
        <v>1.4205914465370352E-2</v>
      </c>
      <c r="AJ576" s="12">
        <f t="array" aca="1" ref="AJ576:AJ577" ca="1">V574:V575*(INDEX('Flow probs &amp; rates'!AK$6:AK$5999-'Flow probs &amp; rates'!AK$5:AK$5999,'Useful matrices &amp; checks'!$A574))+AC574:AC575*(INDEX('Flow probs &amp; rates'!AK$6:AK$5999-'Flow probs &amp; rates'!AK$5:AK$5999,'Useful matrices &amp; checks'!$A574))^2</f>
        <v>3.5806071682358736E-3</v>
      </c>
      <c r="AK576" s="12"/>
      <c r="AL576" s="12"/>
      <c r="AM576" s="12">
        <f ca="1">'Useful matrices &amp; checks'!AO576</f>
        <v>3.0300532661926782E-2</v>
      </c>
      <c r="AN576" s="12">
        <f t="shared" ca="1" si="18"/>
        <v>3.0845747191034379E-2</v>
      </c>
      <c r="AO576" s="12">
        <f t="shared" ca="1" si="19"/>
        <v>-5.4521452910759674E-4</v>
      </c>
    </row>
    <row r="577" spans="1:41" x14ac:dyDescent="0.35">
      <c r="P577" s="56"/>
      <c r="Q577" s="12">
        <f ca="1"/>
        <v>1.4387229510326376</v>
      </c>
      <c r="R577" s="12">
        <f ca="1"/>
        <v>0.25090665666116463</v>
      </c>
      <c r="S577" s="12">
        <f ca="1"/>
        <v>-9.413293464861508E-2</v>
      </c>
      <c r="T577" s="12">
        <f ca="1"/>
        <v>-7.7716584372534633E-2</v>
      </c>
      <c r="U577" s="12">
        <f ca="1"/>
        <v>-0.14881496795608323</v>
      </c>
      <c r="V577" s="12">
        <f ca="1"/>
        <v>0.70450440070753206</v>
      </c>
      <c r="W577" s="12"/>
      <c r="X577" s="12">
        <f ca="1"/>
        <v>-14.076977500559385</v>
      </c>
      <c r="Y577" s="12">
        <f ca="1"/>
        <v>-4.8320934806440148</v>
      </c>
      <c r="Z577" s="12">
        <f ca="1"/>
        <v>0.2246176792773879</v>
      </c>
      <c r="AA577" s="12">
        <f ca="1"/>
        <v>0.15310456844553419</v>
      </c>
      <c r="AB577" s="12">
        <f ca="1"/>
        <v>2.804030028381983</v>
      </c>
      <c r="AC577" s="12">
        <f ca="1"/>
        <v>-8.0624975254784879</v>
      </c>
      <c r="AD577" s="12"/>
      <c r="AE577" s="12">
        <f ca="1"/>
        <v>1.5595061500755603E-4</v>
      </c>
      <c r="AF577" s="12">
        <f ca="1"/>
        <v>-1.0867892454593423E-4</v>
      </c>
      <c r="AG577" s="12">
        <f ca="1"/>
        <v>-1.1979829410974168E-3</v>
      </c>
      <c r="AH577" s="12">
        <f ca="1"/>
        <v>6.4711951444310946E-4</v>
      </c>
      <c r="AI577" s="12">
        <f ca="1"/>
        <v>-2.838026324546113E-4</v>
      </c>
      <c r="AJ577" s="12">
        <f ca="1"/>
        <v>7.5717760845047831E-4</v>
      </c>
      <c r="AK577" s="12"/>
      <c r="AL577" s="12"/>
      <c r="AM577" s="12">
        <f ca="1">'Useful matrices &amp; checks'!AO577</f>
        <v>-1.1264917172207345E-4</v>
      </c>
      <c r="AN577" s="12">
        <f t="shared" ca="1" si="18"/>
        <v>-3.0216760196818482E-5</v>
      </c>
      <c r="AO577" s="12">
        <f t="shared" ca="1" si="19"/>
        <v>-8.2432411525254967E-5</v>
      </c>
    </row>
    <row r="578" spans="1:41" x14ac:dyDescent="0.35">
      <c r="A578">
        <v>288</v>
      </c>
      <c r="P578" s="56" t="str">
        <f>INDEX('Flow probs &amp; rates'!$A$5:$A$5999,$A578)</f>
        <v>2014,4</v>
      </c>
      <c r="Q578" s="12">
        <f t="array" aca="1" ref="Q578:Q579" ca="1">-1*(MMULT(MINVERSE('Useful matrices &amp; checks'!$G578:$H579),'SS Taylor expansion'!C$4:C$5)-MMULT(MINVERSE('Useful matrices &amp; checks'!$G578:$H579),MMULT('SS Taylor expansion'!C$7:D$8,MMULT(MINVERSE('Useful matrices &amp; checks'!$G578:$H579),'Useful matrices &amp; checks'!$L578:$L579))))</f>
        <v>-5.9789214673962219</v>
      </c>
      <c r="R578" s="12">
        <f t="array" aca="1" ref="R578:R579" ca="1">-1*(MMULT(MINVERSE('Useful matrices &amp; checks'!$G578:$H579),'SS Taylor expansion'!E$4:E$5)-MMULT(MINVERSE('Useful matrices &amp; checks'!$G578:$H579),MMULT('SS Taylor expansion'!E$7:F$8,MMULT(MINVERSE('Useful matrices &amp; checks'!$G578:$H579),'Useful matrices &amp; checks'!$L578:$L579))))</f>
        <v>-11.796469556962389</v>
      </c>
      <c r="S578" s="12">
        <f t="array" aca="1" ref="S578:S579" ca="1">-1*(MMULT(MINVERSE('Useful matrices &amp; checks'!$G578:$H579),'SS Taylor expansion'!G$4:G$5)-MMULT(MINVERSE('Useful matrices &amp; checks'!$G578:$H579),MMULT('SS Taylor expansion'!G$7:H$8,MMULT(MINVERSE('Useful matrices &amp; checks'!$G578:$H579),'Useful matrices &amp; checks'!$L578:$L579))))</f>
        <v>0.43417543059843566</v>
      </c>
      <c r="T578" s="12">
        <f t="array" aca="1" ref="T578:T579" ca="1">-1*(MMULT(MINVERSE('Useful matrices &amp; checks'!$G578:$H579),'SS Taylor expansion'!I$4:I$5)-MMULT(MINVERSE('Useful matrices &amp; checks'!$G578:$H579),MMULT('SS Taylor expansion'!I$7:J$8,MMULT(MINVERSE('Useful matrices &amp; checks'!$G578:$H579),'Useful matrices &amp; checks'!$L578:$L579))))</f>
        <v>-0.42245686961907547</v>
      </c>
      <c r="U578" s="12">
        <f t="array" aca="1" ref="U578:U579" ca="1">-1*(MMULT(MINVERSE('Useful matrices &amp; checks'!$G578:$H579),'SS Taylor expansion'!K$4:K$5)-MMULT(MINVERSE('Useful matrices &amp; checks'!$G578:$H579),MMULT('SS Taylor expansion'!K$7:L$8,MMULT(MINVERSE('Useful matrices &amp; checks'!$G578:$H579),'Useful matrices &amp; checks'!$L578:$L579))))</f>
        <v>7.2090570993323695</v>
      </c>
      <c r="V578" s="12">
        <f t="array" aca="1" ref="V578:V579" ca="1">-1*(MMULT(MINVERSE('Useful matrices &amp; checks'!$G578:$H579),'SS Taylor expansion'!M$4:M$5)-MMULT(MINVERSE('Useful matrices &amp; checks'!$G578:$H579),MMULT('SS Taylor expansion'!M$7:N$8,MMULT(MINVERSE('Useful matrices &amp; checks'!$G578:$H579),'Useful matrices &amp; checks'!$L578:$L579))))</f>
        <v>3.5552193097503162</v>
      </c>
      <c r="W578" s="12"/>
      <c r="X578" s="12">
        <f t="array" aca="1" ref="X578:X579" ca="1">(MMULT(MINVERSE('Useful matrices &amp; checks'!$G578:$H579),MMULT('SS Taylor expansion'!C$7:D$8,MMULT(MINVERSE('Useful matrices &amp; checks'!$G578:$H579),'SS Taylor expansion'!C$4:C$5)))-MMULT(MINVERSE('Useful matrices &amp; checks'!$G578:$H579),MMULT('SS Taylor expansion'!C$7:D$8,MMULT(MINVERSE('Useful matrices &amp; checks'!$G578:$H579),MMULT('SS Taylor expansion'!C$7:D$8,MMULT(MINVERSE('Useful matrices &amp; checks'!$G578:$H579),'Useful matrices &amp; checks'!$L578:$L579))))))</f>
        <v>60.189411914428078</v>
      </c>
      <c r="Y578" s="12">
        <f t="array" aca="1" ref="Y578:Y579" ca="1">(MMULT(MINVERSE('Useful matrices &amp; checks'!$G578:$H579),MMULT('SS Taylor expansion'!E$7:F$8,MMULT(MINVERSE('Useful matrices &amp; checks'!$G578:$H579),'SS Taylor expansion'!E$4:E$5)))-MMULT(MINVERSE('Useful matrices &amp; checks'!$G578:$H579),MMULT('SS Taylor expansion'!E$7:F$8,MMULT(MINVERSE('Useful matrices &amp; checks'!$G578:$H579),MMULT('SS Taylor expansion'!E$7:F$8,MMULT(MINVERSE('Useful matrices &amp; checks'!$G578:$H579),'Useful matrices &amp; checks'!$L578:$L579))))))</f>
        <v>234.30335346604485</v>
      </c>
      <c r="Z578" s="12">
        <f t="array" aca="1" ref="Z578:Z579" ca="1">(MMULT(MINVERSE('Useful matrices &amp; checks'!$G578:$H579),MMULT('SS Taylor expansion'!G$7:H$8,MMULT(MINVERSE('Useful matrices &amp; checks'!$G578:$H579),'SS Taylor expansion'!G$4:G$5)))-MMULT(MINVERSE('Useful matrices &amp; checks'!$G578:$H579),MMULT('SS Taylor expansion'!G$7:H$8,MMULT(MINVERSE('Useful matrices &amp; checks'!$G578:$H579),MMULT('SS Taylor expansion'!G$7:H$8,MMULT(MINVERSE('Useful matrices &amp; checks'!$G578:$H579),'Useful matrices &amp; checks'!$L578:$L579))))))</f>
        <v>-1.0960444137088434</v>
      </c>
      <c r="AA578" s="12">
        <f t="array" aca="1" ref="AA578:AA579" ca="1">(MMULT(MINVERSE('Useful matrices &amp; checks'!$G578:$H579),MMULT('SS Taylor expansion'!I$7:J$8,MMULT(MINVERSE('Useful matrices &amp; checks'!$G578:$H579),'SS Taylor expansion'!I$4:I$5)))-MMULT(MINVERSE('Useful matrices &amp; checks'!$G578:$H579),MMULT('SS Taylor expansion'!I$7:J$8,MMULT(MINVERSE('Useful matrices &amp; checks'!$G578:$H579),MMULT('SS Taylor expansion'!I$7:J$8,MMULT(MINVERSE('Useful matrices &amp; checks'!$G578:$H579),'Useful matrices &amp; checks'!$L578:$L579))))))</f>
        <v>0.86266658393977957</v>
      </c>
      <c r="AB578" s="12">
        <f t="array" aca="1" ref="AB578:AB579" ca="1">(MMULT(MINVERSE('Useful matrices &amp; checks'!$G578:$H579),MMULT('SS Taylor expansion'!K$7:L$8,MMULT(MINVERSE('Useful matrices &amp; checks'!$G578:$H579),'SS Taylor expansion'!K$4:K$5)))-MMULT(MINVERSE('Useful matrices &amp; checks'!$G578:$H579),MMULT('SS Taylor expansion'!K$7:L$8,MMULT(MINVERSE('Useful matrices &amp; checks'!$G578:$H579),MMULT('SS Taylor expansion'!K$7:L$8,MMULT(MINVERSE('Useful matrices &amp; checks'!$G578:$H579),'Useful matrices &amp; checks'!$L578:$L579))))))</f>
        <v>-139.70975513821838</v>
      </c>
      <c r="AC578" s="12">
        <f t="array" aca="1" ref="AC578:AC579" ca="1">(MMULT(MINVERSE('Useful matrices &amp; checks'!$G578:$H579),MMULT('SS Taylor expansion'!M$7:N$8,MMULT(MINVERSE('Useful matrices &amp; checks'!$G578:$H579),'SS Taylor expansion'!M$4:M$5)))-MMULT(MINVERSE('Useful matrices &amp; checks'!$G578:$H579),MMULT('SS Taylor expansion'!M$7:N$8,MMULT(MINVERSE('Useful matrices &amp; checks'!$G578:$H579),MMULT('SS Taylor expansion'!M$7:N$8,MMULT(MINVERSE('Useful matrices &amp; checks'!$G578:$H579),'Useful matrices &amp; checks'!$L578:$L579))))))</f>
        <v>-42.08400955709385</v>
      </c>
      <c r="AD578" s="12"/>
      <c r="AE578" s="12">
        <f t="array" aca="1" ref="AE578:AE579" ca="1">Q576:Q577*(INDEX('Flow probs &amp; rates'!AE$6:AE$5999-'Flow probs &amp; rates'!AE$5:AE$5999,'Useful matrices &amp; checks'!$A576))+X576:X577*(INDEX('Flow probs &amp; rates'!AE$6:AE$5999-'Flow probs &amp; rates'!AE$5:AE$5999,'Useful matrices &amp; checks'!$A576))^2</f>
        <v>-2.3289371082815544E-3</v>
      </c>
      <c r="AF578" s="12">
        <f t="array" aca="1" ref="AF578:AF579" ca="1">R576:R577*(INDEX('Flow probs &amp; rates'!AF$6:AF$5999-'Flow probs &amp; rates'!AF$5:AF$5999,'Useful matrices &amp; checks'!$A576))+Y576:Y577*(INDEX('Flow probs &amp; rates'!AF$6:AF$5999-'Flow probs &amp; rates'!AF$5:AF$5999,'Useful matrices &amp; checks'!$A576))^2</f>
        <v>4.1607270736061493E-3</v>
      </c>
      <c r="AG578" s="12">
        <f t="array" aca="1" ref="AG578:AG579" ca="1">S576:S577*(INDEX('Flow probs &amp; rates'!AG$6:AG$5999-'Flow probs &amp; rates'!AG$5:AG$5999,'Useful matrices &amp; checks'!$A576))+Z576:Z577*(INDEX('Flow probs &amp; rates'!AG$6:AG$5999-'Flow probs &amp; rates'!AG$5:AG$5999,'Useful matrices &amp; checks'!$A576))^2</f>
        <v>-4.7182500811480304E-3</v>
      </c>
      <c r="AH578" s="12">
        <f t="array" aca="1" ref="AH578:AH579" ca="1">T576:T577*(INDEX('Flow probs &amp; rates'!AI$6:AI$5999-'Flow probs &amp; rates'!AI$5:AI$5999,'Useful matrices &amp; checks'!$A576))+AA576:AA577*(INDEX('Flow probs &amp; rates'!AI$6:AI$5999-'Flow probs &amp; rates'!AI$5:AI$5999,'Useful matrices &amp; checks'!$A576))^2</f>
        <v>3.9812863486545389E-3</v>
      </c>
      <c r="AI578" s="12">
        <f t="array" aca="1" ref="AI578:AI579" ca="1">U576:U577*(INDEX('Flow probs &amp; rates'!AJ$6:AJ$5999-'Flow probs &amp; rates'!AJ$5:AJ$5999,'Useful matrices &amp; checks'!$A576))+AB576:AB577*(INDEX('Flow probs &amp; rates'!AJ$6:AJ$5999-'Flow probs &amp; rates'!AJ$5:AJ$5999,'Useful matrices &amp; checks'!$A576))^2</f>
        <v>-1.417561006094982E-2</v>
      </c>
      <c r="AJ578" s="12">
        <f t="array" aca="1" ref="AJ578:AJ579" ca="1">V576:V577*(INDEX('Flow probs &amp; rates'!AK$6:AK$5999-'Flow probs &amp; rates'!AK$5:AK$5999,'Useful matrices &amp; checks'!$A576))+AC576:AC577*(INDEX('Flow probs &amp; rates'!AK$6:AK$5999-'Flow probs &amp; rates'!AK$5:AK$5999,'Useful matrices &amp; checks'!$A576))^2</f>
        <v>3.7238809048749455E-3</v>
      </c>
      <c r="AK578" s="12"/>
      <c r="AL578" s="12"/>
      <c r="AM578" s="12">
        <f ca="1">'Useful matrices &amp; checks'!AO578</f>
        <v>-9.024240582819143E-3</v>
      </c>
      <c r="AN578" s="12">
        <f t="shared" ca="1" si="18"/>
        <v>-9.3569029232437699E-3</v>
      </c>
      <c r="AO578" s="12">
        <f t="shared" ca="1" si="19"/>
        <v>3.3266234042462692E-4</v>
      </c>
    </row>
    <row r="579" spans="1:41" x14ac:dyDescent="0.35">
      <c r="Q579" s="12">
        <f ca="1"/>
        <v>1.4992998835819229</v>
      </c>
      <c r="R579" s="12">
        <f ca="1"/>
        <v>0.28650823680152693</v>
      </c>
      <c r="S579" s="12">
        <f ca="1"/>
        <v>-0.10887568537237434</v>
      </c>
      <c r="T579" s="12">
        <f ca="1"/>
        <v>-8.8070120729714027E-2</v>
      </c>
      <c r="U579" s="12">
        <f ca="1"/>
        <v>-0.17509088024664099</v>
      </c>
      <c r="V579" s="12">
        <f ca="1"/>
        <v>0.7411610896815275</v>
      </c>
      <c r="W579" s="12"/>
      <c r="X579" s="12">
        <f ca="1"/>
        <v>-15.093354005110584</v>
      </c>
      <c r="Y579" s="12">
        <f ca="1"/>
        <v>-5.6906721417019872</v>
      </c>
      <c r="Z579" s="12">
        <f ca="1"/>
        <v>0.27484877846872463</v>
      </c>
      <c r="AA579" s="12">
        <f ca="1"/>
        <v>0.1798411995657031</v>
      </c>
      <c r="AB579" s="12">
        <f ca="1"/>
        <v>3.3932182349420899</v>
      </c>
      <c r="AC579" s="12">
        <f ca="1"/>
        <v>-8.7733069788299609</v>
      </c>
      <c r="AD579" s="12"/>
      <c r="AE579" s="12">
        <f ca="1"/>
        <v>5.679732127076856E-4</v>
      </c>
      <c r="AF579" s="12">
        <f ca="1"/>
        <v>-8.9904914885191001E-5</v>
      </c>
      <c r="AG579" s="12">
        <f ca="1"/>
        <v>1.1506706846735378E-3</v>
      </c>
      <c r="AH579" s="12">
        <f ca="1"/>
        <v>8.278592049427517E-4</v>
      </c>
      <c r="AI579" s="12">
        <f ca="1"/>
        <v>3.0630632421433122E-4</v>
      </c>
      <c r="AJ579" s="12">
        <f ca="1"/>
        <v>7.7433492977793574E-4</v>
      </c>
      <c r="AK579" s="12"/>
      <c r="AL579" s="12"/>
      <c r="AM579" s="12">
        <f ca="1">'Useful matrices &amp; checks'!AO579</f>
        <v>3.6795650668804622E-3</v>
      </c>
      <c r="AN579" s="12">
        <f t="shared" ca="1" si="18"/>
        <v>3.5372394414310512E-3</v>
      </c>
      <c r="AO579" s="12">
        <f t="shared" ca="1" si="19"/>
        <v>1.4232562544941102E-4</v>
      </c>
    </row>
    <row r="580" spans="1:41" x14ac:dyDescent="0.35">
      <c r="A580">
        <v>289</v>
      </c>
      <c r="P580" s="56" t="str">
        <f>INDEX('Flow probs &amp; rates'!$A$5:$A$5999,$A580)</f>
        <v>2014,5</v>
      </c>
      <c r="Q580" s="12">
        <f t="array" aca="1" ref="Q580:Q581" ca="1">-1*(MMULT(MINVERSE('Useful matrices &amp; checks'!$G580:$H581),'SS Taylor expansion'!C$4:C$5)-MMULT(MINVERSE('Useful matrices &amp; checks'!$G580:$H581),MMULT('SS Taylor expansion'!C$7:D$8,MMULT(MINVERSE('Useful matrices &amp; checks'!$G580:$H581),'Useful matrices &amp; checks'!$L580:$L581))))</f>
        <v>-6.3074596400831702</v>
      </c>
      <c r="R580" s="12">
        <f t="array" aca="1" ref="R580:R581" ca="1">-1*(MMULT(MINVERSE('Useful matrices &amp; checks'!$G580:$H581),'SS Taylor expansion'!E$4:E$5)-MMULT(MINVERSE('Useful matrices &amp; checks'!$G580:$H581),MMULT('SS Taylor expansion'!E$7:F$8,MMULT(MINVERSE('Useful matrices &amp; checks'!$G580:$H581),'Useful matrices &amp; checks'!$L580:$L581))))</f>
        <v>-12.236280633846006</v>
      </c>
      <c r="S580" s="12">
        <f t="array" aca="1" ref="S580:S581" ca="1">-1*(MMULT(MINVERSE('Useful matrices &amp; checks'!$G580:$H581),'SS Taylor expansion'!G$4:G$5)-MMULT(MINVERSE('Useful matrices &amp; checks'!$G580:$H581),MMULT('SS Taylor expansion'!G$7:H$8,MMULT(MINVERSE('Useful matrices &amp; checks'!$G580:$H581),'Useful matrices &amp; checks'!$L580:$L581))))</f>
        <v>0.41447421207706742</v>
      </c>
      <c r="T580" s="12">
        <f t="array" aca="1" ref="T580:T581" ca="1">-1*(MMULT(MINVERSE('Useful matrices &amp; checks'!$G580:$H581),'SS Taylor expansion'!I$4:I$5)-MMULT(MINVERSE('Useful matrices &amp; checks'!$G580:$H581),MMULT('SS Taylor expansion'!I$7:J$8,MMULT(MINVERSE('Useful matrices &amp; checks'!$G580:$H581),'Useful matrices &amp; checks'!$L580:$L581))))</f>
        <v>-0.38959320394532476</v>
      </c>
      <c r="U580" s="12">
        <f t="array" aca="1" ref="U580:U581" ca="1">-1*(MMULT(MINVERSE('Useful matrices &amp; checks'!$G580:$H581),'SS Taylor expansion'!K$4:K$5)-MMULT(MINVERSE('Useful matrices &amp; checks'!$G580:$H581),MMULT('SS Taylor expansion'!K$7:L$8,MMULT(MINVERSE('Useful matrices &amp; checks'!$G580:$H581),'Useful matrices &amp; checks'!$L580:$L581))))</f>
        <v>6.4406451006395731</v>
      </c>
      <c r="V580" s="12">
        <f t="array" aca="1" ref="V580:V581" ca="1">-1*(MMULT(MINVERSE('Useful matrices &amp; checks'!$G580:$H581),'SS Taylor expansion'!M$4:M$5)-MMULT(MINVERSE('Useful matrices &amp; checks'!$G580:$H581),MMULT('SS Taylor expansion'!M$7:N$8,MMULT(MINVERSE('Useful matrices &amp; checks'!$G580:$H581),'Useful matrices &amp; checks'!$L580:$L581))))</f>
        <v>3.1206731055534416</v>
      </c>
      <c r="W580" s="12"/>
      <c r="X580" s="12">
        <f t="array" aca="1" ref="X580:X581" ca="1">(MMULT(MINVERSE('Useful matrices &amp; checks'!$G580:$H581),MMULT('SS Taylor expansion'!C$7:D$8,MMULT(MINVERSE('Useful matrices &amp; checks'!$G580:$H581),'SS Taylor expansion'!C$4:C$5)))-MMULT(MINVERSE('Useful matrices &amp; checks'!$G580:$H581),MMULT('SS Taylor expansion'!C$7:D$8,MMULT(MINVERSE('Useful matrices &amp; checks'!$G580:$H581),MMULT('SS Taylor expansion'!C$7:D$8,MMULT(MINVERSE('Useful matrices &amp; checks'!$G580:$H581),'Useful matrices &amp; checks'!$L580:$L581))))))</f>
        <v>63.33891584102166</v>
      </c>
      <c r="Y580" s="12">
        <f t="array" aca="1" ref="Y580:Y581" ca="1">(MMULT(MINVERSE('Useful matrices &amp; checks'!$G580:$H581),MMULT('SS Taylor expansion'!E$7:F$8,MMULT(MINVERSE('Useful matrices &amp; checks'!$G580:$H581),'SS Taylor expansion'!E$4:E$5)))-MMULT(MINVERSE('Useful matrices &amp; checks'!$G580:$H581),MMULT('SS Taylor expansion'!E$7:F$8,MMULT(MINVERSE('Useful matrices &amp; checks'!$G580:$H581),MMULT('SS Taylor expansion'!E$7:F$8,MMULT(MINVERSE('Useful matrices &amp; checks'!$G580:$H581),'Useful matrices &amp; checks'!$L580:$L581))))))</f>
        <v>238.37489921564736</v>
      </c>
      <c r="Z580" s="12">
        <f t="array" aca="1" ref="Z580:Z581" ca="1">(MMULT(MINVERSE('Useful matrices &amp; checks'!$G580:$H581),MMULT('SS Taylor expansion'!G$7:H$8,MMULT(MINVERSE('Useful matrices &amp; checks'!$G580:$H581),'SS Taylor expansion'!G$4:G$5)))-MMULT(MINVERSE('Useful matrices &amp; checks'!$G580:$H581),MMULT('SS Taylor expansion'!G$7:H$8,MMULT(MINVERSE('Useful matrices &amp; checks'!$G580:$H581),MMULT('SS Taylor expansion'!G$7:H$8,MMULT(MINVERSE('Useful matrices &amp; checks'!$G580:$H581),'Useful matrices &amp; checks'!$L580:$L581))))))</f>
        <v>-1.0369948501333353</v>
      </c>
      <c r="AA580" s="12">
        <f t="array" aca="1" ref="AA580:AA581" ca="1">(MMULT(MINVERSE('Useful matrices &amp; checks'!$G580:$H581),MMULT('SS Taylor expansion'!I$7:J$8,MMULT(MINVERSE('Useful matrices &amp; checks'!$G580:$H581),'SS Taylor expansion'!I$4:I$5)))-MMULT(MINVERSE('Useful matrices &amp; checks'!$G580:$H581),MMULT('SS Taylor expansion'!I$7:J$8,MMULT(MINVERSE('Useful matrices &amp; checks'!$G580:$H581),MMULT('SS Taylor expansion'!I$7:J$8,MMULT(MINVERSE('Useful matrices &amp; checks'!$G580:$H581),'Useful matrices &amp; checks'!$L580:$L581))))))</f>
        <v>0.7667711396584318</v>
      </c>
      <c r="AB580" s="12">
        <f t="array" aca="1" ref="AB580:AB581" ca="1">(MMULT(MINVERSE('Useful matrices &amp; checks'!$G580:$H581),MMULT('SS Taylor expansion'!K$7:L$8,MMULT(MINVERSE('Useful matrices &amp; checks'!$G580:$H581),'SS Taylor expansion'!K$4:K$5)))-MMULT(MINVERSE('Useful matrices &amp; checks'!$G580:$H581),MMULT('SS Taylor expansion'!K$7:L$8,MMULT(MINVERSE('Useful matrices &amp; checks'!$G580:$H581),MMULT('SS Taylor expansion'!K$7:L$8,MMULT(MINVERSE('Useful matrices &amp; checks'!$G580:$H581),'Useful matrices &amp; checks'!$L580:$L581))))))</f>
        <v>-122.03201854598842</v>
      </c>
      <c r="AC580" s="12">
        <f t="array" aca="1" ref="AC580:AC581" ca="1">(MMULT(MINVERSE('Useful matrices &amp; checks'!$G580:$H581),MMULT('SS Taylor expansion'!M$7:N$8,MMULT(MINVERSE('Useful matrices &amp; checks'!$G580:$H581),'SS Taylor expansion'!M$4:M$5)))-MMULT(MINVERSE('Useful matrices &amp; checks'!$G580:$H581),MMULT('SS Taylor expansion'!M$7:N$8,MMULT(MINVERSE('Useful matrices &amp; checks'!$G580:$H581),MMULT('SS Taylor expansion'!M$7:N$8,MMULT(MINVERSE('Useful matrices &amp; checks'!$G580:$H581),'Useful matrices &amp; checks'!$L580:$L581))))))</f>
        <v>-35.598204795670682</v>
      </c>
      <c r="AD580" s="12"/>
      <c r="AE580" s="12">
        <f t="array" aca="1" ref="AE580:AE581" ca="1">Q578:Q579*(INDEX('Flow probs &amp; rates'!AE$6:AE$5999-'Flow probs &amp; rates'!AE$5:AE$5999,'Useful matrices &amp; checks'!$A578))+X578:X579*(INDEX('Flow probs &amp; rates'!AE$6:AE$5999-'Flow probs &amp; rates'!AE$5:AE$5999,'Useful matrices &amp; checks'!$A578))^2</f>
        <v>3.8009498855309178E-3</v>
      </c>
      <c r="AF580" s="12">
        <f t="array" aca="1" ref="AF580:AF581" ca="1">R578:R579*(INDEX('Flow probs &amp; rates'!AF$6:AF$5999-'Flow probs &amp; rates'!AF$5:AF$5999,'Useful matrices &amp; checks'!$A578))+Y578:Y579*(INDEX('Flow probs &amp; rates'!AF$6:AF$5999-'Flow probs &amp; rates'!AF$5:AF$5999,'Useful matrices &amp; checks'!$A578))^2</f>
        <v>1.3946085777473144E-2</v>
      </c>
      <c r="AG580" s="12">
        <f t="array" aca="1" ref="AG580:AG581" ca="1">S578:S579*(INDEX('Flow probs &amp; rates'!AG$6:AG$5999-'Flow probs &amp; rates'!AG$5:AG$5999,'Useful matrices &amp; checks'!$A578))+Z578:Z579*(INDEX('Flow probs &amp; rates'!AG$6:AG$5999-'Flow probs &amp; rates'!AG$5:AG$5999,'Useful matrices &amp; checks'!$A578))^2</f>
        <v>1.4418638145954846E-3</v>
      </c>
      <c r="AH580" s="12">
        <f t="array" aca="1" ref="AH580:AH581" ca="1">T578:T579*(INDEX('Flow probs &amp; rates'!AI$6:AI$5999-'Flow probs &amp; rates'!AI$5:AI$5999,'Useful matrices &amp; checks'!$A578))+AA578:AA579*(INDEX('Flow probs &amp; rates'!AI$6:AI$5999-'Flow probs &amp; rates'!AI$5:AI$5999,'Useful matrices &amp; checks'!$A578))^2</f>
        <v>-2.5436671228454004E-3</v>
      </c>
      <c r="AI580" s="12">
        <f t="array" aca="1" ref="AI580:AI581" ca="1">U578:U579*(INDEX('Flow probs &amp; rates'!AJ$6:AJ$5999-'Flow probs &amp; rates'!AJ$5:AJ$5999,'Useful matrices &amp; checks'!$A578))+AB578:AB579*(INDEX('Flow probs &amp; rates'!AJ$6:AJ$5999-'Flow probs &amp; rates'!AJ$5:AJ$5999,'Useful matrices &amp; checks'!$A578))^2</f>
        <v>1.4281604753347306E-2</v>
      </c>
      <c r="AJ580" s="12">
        <f t="array" aca="1" ref="AJ580:AJ581" ca="1">V578:V579*(INDEX('Flow probs &amp; rates'!AK$6:AK$5999-'Flow probs &amp; rates'!AK$5:AK$5999,'Useful matrices &amp; checks'!$A578))+AC578:AC579*(INDEX('Flow probs &amp; rates'!AK$6:AK$5999-'Flow probs &amp; rates'!AK$5:AK$5999,'Useful matrices &amp; checks'!$A578))^2</f>
        <v>3.5865608438460355E-3</v>
      </c>
      <c r="AK580" s="12"/>
      <c r="AL580" s="12"/>
      <c r="AM580" s="12">
        <f ca="1">'Useful matrices &amp; checks'!AO580</f>
        <v>3.4197016607160124E-2</v>
      </c>
      <c r="AN580" s="12">
        <f t="shared" ca="1" si="18"/>
        <v>3.4513397951947487E-2</v>
      </c>
      <c r="AO580" s="12">
        <f t="shared" ca="1" si="19"/>
        <v>-3.1638134478736285E-4</v>
      </c>
    </row>
    <row r="581" spans="1:41" x14ac:dyDescent="0.35">
      <c r="P581" s="56"/>
      <c r="Q581" s="12">
        <f ca="1"/>
        <v>1.5715109814514086</v>
      </c>
      <c r="R581" s="12">
        <f ca="1"/>
        <v>0.33529964789303024</v>
      </c>
      <c r="S581" s="12">
        <f ca="1"/>
        <v>-0.10326673700268699</v>
      </c>
      <c r="T581" s="12">
        <f ca="1"/>
        <v>-8.1233610308221238E-2</v>
      </c>
      <c r="U581" s="12">
        <f ca="1"/>
        <v>-0.1764871286520705</v>
      </c>
      <c r="V581" s="12">
        <f ca="1"/>
        <v>0.65068779534319421</v>
      </c>
      <c r="W581" s="12"/>
      <c r="X581" s="12">
        <f ca="1"/>
        <v>-15.780965313648778</v>
      </c>
      <c r="Y581" s="12">
        <f ca="1"/>
        <v>-6.531970143971856</v>
      </c>
      <c r="Z581" s="12">
        <f ca="1"/>
        <v>0.25836848552099584</v>
      </c>
      <c r="AA581" s="12">
        <f ca="1"/>
        <v>0.15987852797182039</v>
      </c>
      <c r="AB581" s="12">
        <f ca="1"/>
        <v>3.3439322024837281</v>
      </c>
      <c r="AC581" s="12">
        <f ca="1"/>
        <v>-7.4225388604304143</v>
      </c>
      <c r="AD581" s="12"/>
      <c r="AE581" s="12">
        <f ca="1"/>
        <v>-9.5314242743499346E-4</v>
      </c>
      <c r="AF581" s="12">
        <f ca="1"/>
        <v>-3.3871731089480078E-4</v>
      </c>
      <c r="AG581" s="12">
        <f ca="1"/>
        <v>-3.6156792845540411E-4</v>
      </c>
      <c r="AH581" s="12">
        <f ca="1"/>
        <v>-5.3028151916950953E-4</v>
      </c>
      <c r="AI581" s="12">
        <f ca="1"/>
        <v>-3.4686627018528824E-4</v>
      </c>
      <c r="AJ581" s="12">
        <f ca="1"/>
        <v>7.4769489914272363E-4</v>
      </c>
      <c r="AK581" s="12"/>
      <c r="AL581" s="12"/>
      <c r="AM581" s="12">
        <f ca="1">'Useful matrices &amp; checks'!AO581</f>
        <v>-1.8544042754118292E-3</v>
      </c>
      <c r="AN581" s="12">
        <f t="shared" ca="1" si="18"/>
        <v>-1.7828805569972727E-3</v>
      </c>
      <c r="AO581" s="12">
        <f t="shared" ca="1" si="19"/>
        <v>-7.1523718414556563E-5</v>
      </c>
    </row>
    <row r="582" spans="1:41" x14ac:dyDescent="0.35">
      <c r="A582">
        <v>290</v>
      </c>
      <c r="P582" s="56" t="str">
        <f>INDEX('Flow probs &amp; rates'!$A$5:$A$5999,$A582)</f>
        <v>2014,6</v>
      </c>
      <c r="Q582" s="12">
        <f t="array" aca="1" ref="Q582:Q583" ca="1">-1*(MMULT(MINVERSE('Useful matrices &amp; checks'!$G582:$H583),'SS Taylor expansion'!C$4:C$5)-MMULT(MINVERSE('Useful matrices &amp; checks'!$G582:$H583),MMULT('SS Taylor expansion'!C$7:D$8,MMULT(MINVERSE('Useful matrices &amp; checks'!$G582:$H583),'Useful matrices &amp; checks'!$L582:$L583))))</f>
        <v>-6.3274215685020865</v>
      </c>
      <c r="R582" s="12">
        <f t="array" aca="1" ref="R582:R583" ca="1">-1*(MMULT(MINVERSE('Useful matrices &amp; checks'!$G582:$H583),'SS Taylor expansion'!E$4:E$5)-MMULT(MINVERSE('Useful matrices &amp; checks'!$G582:$H583),MMULT('SS Taylor expansion'!E$7:F$8,MMULT(MINVERSE('Useful matrices &amp; checks'!$G582:$H583),'Useful matrices &amp; checks'!$L582:$L583))))</f>
        <v>-11.588351973393372</v>
      </c>
      <c r="S582" s="12">
        <f t="array" aca="1" ref="S582:S583" ca="1">-1*(MMULT(MINVERSE('Useful matrices &amp; checks'!$G582:$H583),'SS Taylor expansion'!G$4:G$5)-MMULT(MINVERSE('Useful matrices &amp; checks'!$G582:$H583),MMULT('SS Taylor expansion'!G$7:H$8,MMULT(MINVERSE('Useful matrices &amp; checks'!$G582:$H583),'Useful matrices &amp; checks'!$L582:$L583))))</f>
        <v>0.40931097801490013</v>
      </c>
      <c r="T582" s="12">
        <f t="array" aca="1" ref="T582:T583" ca="1">-1*(MMULT(MINVERSE('Useful matrices &amp; checks'!$G582:$H583),'SS Taylor expansion'!I$4:I$5)-MMULT(MINVERSE('Useful matrices &amp; checks'!$G582:$H583),MMULT('SS Taylor expansion'!I$7:J$8,MMULT(MINVERSE('Useful matrices &amp; checks'!$G582:$H583),'Useful matrices &amp; checks'!$L582:$L583))))</f>
        <v>-0.34032133721163582</v>
      </c>
      <c r="U582" s="12">
        <f t="array" aca="1" ref="U582:U583" ca="1">-1*(MMULT(MINVERSE('Useful matrices &amp; checks'!$G582:$H583),'SS Taylor expansion'!K$4:K$5)-MMULT(MINVERSE('Useful matrices &amp; checks'!$G582:$H583),MMULT('SS Taylor expansion'!K$7:L$8,MMULT(MINVERSE('Useful matrices &amp; checks'!$G582:$H583),'Useful matrices &amp; checks'!$L582:$L583))))</f>
        <v>8.9833843042114534</v>
      </c>
      <c r="V582" s="12">
        <f t="array" aca="1" ref="V582:V583" ca="1">-1*(MMULT(MINVERSE('Useful matrices &amp; checks'!$G582:$H583),'SS Taylor expansion'!M$4:M$5)-MMULT(MINVERSE('Useful matrices &amp; checks'!$G582:$H583),MMULT('SS Taylor expansion'!M$7:N$8,MMULT(MINVERSE('Useful matrices &amp; checks'!$G582:$H583),'Useful matrices &amp; checks'!$L582:$L583))))</f>
        <v>4.0783158583169907</v>
      </c>
      <c r="W582" s="12"/>
      <c r="X582" s="12">
        <f t="array" aca="1" ref="X582:X583" ca="1">(MMULT(MINVERSE('Useful matrices &amp; checks'!$G582:$H583),MMULT('SS Taylor expansion'!C$7:D$8,MMULT(MINVERSE('Useful matrices &amp; checks'!$G582:$H583),'SS Taylor expansion'!C$4:C$5)))-MMULT(MINVERSE('Useful matrices &amp; checks'!$G582:$H583),MMULT('SS Taylor expansion'!C$7:D$8,MMULT(MINVERSE('Useful matrices &amp; checks'!$G582:$H583),MMULT('SS Taylor expansion'!C$7:D$8,MMULT(MINVERSE('Useful matrices &amp; checks'!$G582:$H583),'Useful matrices &amp; checks'!$L582:$L583))))))</f>
        <v>73.662582695593215</v>
      </c>
      <c r="Y582" s="12">
        <f t="array" aca="1" ref="Y582:Y583" ca="1">(MMULT(MINVERSE('Useful matrices &amp; checks'!$G582:$H583),MMULT('SS Taylor expansion'!E$7:F$8,MMULT(MINVERSE('Useful matrices &amp; checks'!$G582:$H583),'SS Taylor expansion'!E$4:E$5)))-MMULT(MINVERSE('Useful matrices &amp; checks'!$G582:$H583),MMULT('SS Taylor expansion'!E$7:F$8,MMULT(MINVERSE('Useful matrices &amp; checks'!$G582:$H583),MMULT('SS Taylor expansion'!E$7:F$8,MMULT(MINVERSE('Useful matrices &amp; checks'!$G582:$H583),'Useful matrices &amp; checks'!$L582:$L583))))))</f>
        <v>247.0795238081848</v>
      </c>
      <c r="Z582" s="12">
        <f t="array" aca="1" ref="Z582:Z583" ca="1">(MMULT(MINVERSE('Useful matrices &amp; checks'!$G582:$H583),MMULT('SS Taylor expansion'!G$7:H$8,MMULT(MINVERSE('Useful matrices &amp; checks'!$G582:$H583),'SS Taylor expansion'!G$4:G$5)))-MMULT(MINVERSE('Useful matrices &amp; checks'!$G582:$H583),MMULT('SS Taylor expansion'!G$7:H$8,MMULT(MINVERSE('Useful matrices &amp; checks'!$G582:$H583),MMULT('SS Taylor expansion'!G$7:H$8,MMULT(MINVERSE('Useful matrices &amp; checks'!$G582:$H583),'Useful matrices &amp; checks'!$L582:$L583))))))</f>
        <v>-0.90826303982910006</v>
      </c>
      <c r="AA582" s="12">
        <f t="array" aca="1" ref="AA582:AA583" ca="1">(MMULT(MINVERSE('Useful matrices &amp; checks'!$G582:$H583),MMULT('SS Taylor expansion'!I$7:J$8,MMULT(MINVERSE('Useful matrices &amp; checks'!$G582:$H583),'SS Taylor expansion'!I$4:I$5)))-MMULT(MINVERSE('Useful matrices &amp; checks'!$G582:$H583),MMULT('SS Taylor expansion'!I$7:J$8,MMULT(MINVERSE('Useful matrices &amp; checks'!$G582:$H583),MMULT('SS Taylor expansion'!I$7:J$8,MMULT(MINVERSE('Useful matrices &amp; checks'!$G582:$H583),'Useful matrices &amp; checks'!$L582:$L583))))))</f>
        <v>0.65445212767907257</v>
      </c>
      <c r="AB582" s="12">
        <f t="array" aca="1" ref="AB582:AB583" ca="1">(MMULT(MINVERSE('Useful matrices &amp; checks'!$G582:$H583),MMULT('SS Taylor expansion'!K$7:L$8,MMULT(MINVERSE('Useful matrices &amp; checks'!$G582:$H583),'SS Taylor expansion'!K$4:K$5)))-MMULT(MINVERSE('Useful matrices &amp; checks'!$G582:$H583),MMULT('SS Taylor expansion'!K$7:L$8,MMULT(MINVERSE('Useful matrices &amp; checks'!$G582:$H583),MMULT('SS Taylor expansion'!K$7:L$8,MMULT(MINVERSE('Useful matrices &amp; checks'!$G582:$H583),'Useful matrices &amp; checks'!$L582:$L583))))))</f>
        <v>-188.87929749376292</v>
      </c>
      <c r="AC582" s="12">
        <f t="array" aca="1" ref="AC582:AC583" ca="1">(MMULT(MINVERSE('Useful matrices &amp; checks'!$G582:$H583),MMULT('SS Taylor expansion'!M$7:N$8,MMULT(MINVERSE('Useful matrices &amp; checks'!$G582:$H583),'SS Taylor expansion'!M$4:M$5)))-MMULT(MINVERSE('Useful matrices &amp; checks'!$G582:$H583),MMULT('SS Taylor expansion'!M$7:N$8,MMULT(MINVERSE('Useful matrices &amp; checks'!$G582:$H583),MMULT('SS Taylor expansion'!M$7:N$8,MMULT(MINVERSE('Useful matrices &amp; checks'!$G582:$H583),'Useful matrices &amp; checks'!$L582:$L583))))))</f>
        <v>-47.319105565536262</v>
      </c>
      <c r="AD582" s="12"/>
      <c r="AE582" s="12">
        <f t="array" aca="1" ref="AE582:AE583" ca="1">Q580:Q581*(INDEX('Flow probs &amp; rates'!AE$6:AE$5999-'Flow probs &amp; rates'!AE$5:AE$5999,'Useful matrices &amp; checks'!$A580))+X580:X581*(INDEX('Flow probs &amp; rates'!AE$6:AE$5999-'Flow probs &amp; rates'!AE$5:AE$5999,'Useful matrices &amp; checks'!$A580))^2</f>
        <v>-3.1421294074283592E-4</v>
      </c>
      <c r="AF582" s="12">
        <f t="array" aca="1" ref="AF582:AF583" ca="1">R580:R581*(INDEX('Flow probs &amp; rates'!AF$6:AF$5999-'Flow probs &amp; rates'!AF$5:AF$5999,'Useful matrices &amp; checks'!$A580))+Y580:Y581*(INDEX('Flow probs &amp; rates'!AF$6:AF$5999-'Flow probs &amp; rates'!AF$5:AF$5999,'Useful matrices &amp; checks'!$A580))^2</f>
        <v>-2.2011508850212008E-2</v>
      </c>
      <c r="AG582" s="12">
        <f t="array" aca="1" ref="AG582:AG583" ca="1">S580:S581*(INDEX('Flow probs &amp; rates'!AG$6:AG$5999-'Flow probs &amp; rates'!AG$5:AG$5999,'Useful matrices &amp; checks'!$A580))+Z580:Z581*(INDEX('Flow probs &amp; rates'!AG$6:AG$5999-'Flow probs &amp; rates'!AG$5:AG$5999,'Useful matrices &amp; checks'!$A580))^2</f>
        <v>-1.5770040396829497E-4</v>
      </c>
      <c r="AH582" s="12">
        <f t="array" aca="1" ref="AH582:AH583" ca="1">T580:T581*(INDEX('Flow probs &amp; rates'!AI$6:AI$5999-'Flow probs &amp; rates'!AI$5:AI$5999,'Useful matrices &amp; checks'!$A580))+AA580:AA581*(INDEX('Flow probs &amp; rates'!AI$6:AI$5999-'Flow probs &amp; rates'!AI$5:AI$5999,'Useful matrices &amp; checks'!$A580))^2</f>
        <v>-1.5289476845429856E-2</v>
      </c>
      <c r="AI582" s="12">
        <f t="array" aca="1" ref="AI582:AI583" ca="1">U580:U581*(INDEX('Flow probs &amp; rates'!AJ$6:AJ$5999-'Flow probs &amp; rates'!AJ$5:AJ$5999,'Useful matrices &amp; checks'!$A580))+AB580:AB581*(INDEX('Flow probs &amp; rates'!AJ$6:AJ$5999-'Flow probs &amp; rates'!AJ$5:AJ$5999,'Useful matrices &amp; checks'!$A580))^2</f>
        <v>-2.3657496702149314E-2</v>
      </c>
      <c r="AJ582" s="12">
        <f t="array" aca="1" ref="AJ582:AJ583" ca="1">V580:V581*(INDEX('Flow probs &amp; rates'!AK$6:AK$5999-'Flow probs &amp; rates'!AK$5:AK$5999,'Useful matrices &amp; checks'!$A580))+AC580:AC581*(INDEX('Flow probs &amp; rates'!AK$6:AK$5999-'Flow probs &amp; rates'!AK$5:AK$5999,'Useful matrices &amp; checks'!$A580))^2</f>
        <v>-1.8272029741723209E-2</v>
      </c>
      <c r="AK582" s="12"/>
      <c r="AL582" s="12"/>
      <c r="AM582" s="12">
        <f ca="1">'Useful matrices &amp; checks'!AO582</f>
        <v>-8.4604975752052503E-2</v>
      </c>
      <c r="AN582" s="12">
        <f t="shared" ca="1" si="18"/>
        <v>-7.9702425484225514E-2</v>
      </c>
      <c r="AO582" s="12">
        <f t="shared" ca="1" si="19"/>
        <v>-4.9025502678269883E-3</v>
      </c>
    </row>
    <row r="583" spans="1:41" x14ac:dyDescent="0.35">
      <c r="Q583" s="12">
        <f ca="1"/>
        <v>1.2060487094691441</v>
      </c>
      <c r="R583" s="12">
        <f ca="1"/>
        <v>0.16085856858965045</v>
      </c>
      <c r="S583" s="12">
        <f ca="1"/>
        <v>-7.8017399577706148E-2</v>
      </c>
      <c r="T583" s="12">
        <f ca="1"/>
        <v>-6.7611711049022652E-2</v>
      </c>
      <c r="U583" s="12">
        <f ca="1"/>
        <v>-0.1246988651694394</v>
      </c>
      <c r="V583" s="12">
        <f ca="1"/>
        <v>0.81023986223849187</v>
      </c>
      <c r="W583" s="12"/>
      <c r="X583" s="12">
        <f ca="1"/>
        <v>-14.04057906279443</v>
      </c>
      <c r="Y583" s="12">
        <f ca="1"/>
        <v>-3.4297248322151819</v>
      </c>
      <c r="Z583" s="12">
        <f ca="1"/>
        <v>0.17312098699055517</v>
      </c>
      <c r="AA583" s="12">
        <f ca="1"/>
        <v>0.13002014071347698</v>
      </c>
      <c r="AB583" s="12">
        <f ca="1"/>
        <v>2.6218442019041088</v>
      </c>
      <c r="AC583" s="12">
        <f ca="1"/>
        <v>-9.400896572657949</v>
      </c>
      <c r="AD583" s="12"/>
      <c r="AE583" s="12">
        <f ca="1"/>
        <v>7.8286523429105319E-5</v>
      </c>
      <c r="AF583" s="12">
        <f ca="1"/>
        <v>6.0316131902498249E-4</v>
      </c>
      <c r="AG583" s="12">
        <f ca="1"/>
        <v>3.9291240968167492E-5</v>
      </c>
      <c r="AH583" s="12">
        <f ca="1"/>
        <v>-3.1879904251423362E-3</v>
      </c>
      <c r="AI583" s="12">
        <f ca="1"/>
        <v>6.4826482422444722E-4</v>
      </c>
      <c r="AJ583" s="12">
        <f ca="1"/>
        <v>-3.8098789417991938E-3</v>
      </c>
      <c r="AK583" s="12"/>
      <c r="AL583" s="12"/>
      <c r="AM583" s="12">
        <f ca="1">'Useful matrices &amp; checks'!AO583</f>
        <v>-6.1157236444282365E-3</v>
      </c>
      <c r="AN583" s="12">
        <f t="shared" ca="1" si="18"/>
        <v>-5.6288654592948273E-3</v>
      </c>
      <c r="AO583" s="12">
        <f t="shared" ca="1" si="19"/>
        <v>-4.8685818513340921E-4</v>
      </c>
    </row>
    <row r="584" spans="1:41" x14ac:dyDescent="0.35">
      <c r="A584">
        <v>291</v>
      </c>
      <c r="P584" s="56" t="str">
        <f>INDEX('Flow probs &amp; rates'!$A$5:$A$5999,$A584)</f>
        <v>2014,7</v>
      </c>
      <c r="Q584" s="12">
        <f t="array" aca="1" ref="Q584:Q585" ca="1">-1*(MMULT(MINVERSE('Useful matrices &amp; checks'!$G584:$H585),'SS Taylor expansion'!C$4:C$5)-MMULT(MINVERSE('Useful matrices &amp; checks'!$G584:$H585),MMULT('SS Taylor expansion'!C$7:D$8,MMULT(MINVERSE('Useful matrices &amp; checks'!$G584:$H585),'Useful matrices &amp; checks'!$L584:$L585))))</f>
        <v>-6.4383894145955747</v>
      </c>
      <c r="R584" s="12">
        <f t="array" aca="1" ref="R584:R585" ca="1">-1*(MMULT(MINVERSE('Useful matrices &amp; checks'!$G584:$H585),'SS Taylor expansion'!E$4:E$5)-MMULT(MINVERSE('Useful matrices &amp; checks'!$G584:$H585),MMULT('SS Taylor expansion'!E$7:F$8,MMULT(MINVERSE('Useful matrices &amp; checks'!$G584:$H585),'Useful matrices &amp; checks'!$L584:$L585))))</f>
        <v>-11.882709000497272</v>
      </c>
      <c r="S584" s="12">
        <f t="array" aca="1" ref="S584:S585" ca="1">-1*(MMULT(MINVERSE('Useful matrices &amp; checks'!$G584:$H585),'SS Taylor expansion'!G$4:G$5)-MMULT(MINVERSE('Useful matrices &amp; checks'!$G584:$H585),MMULT('SS Taylor expansion'!G$7:H$8,MMULT(MINVERSE('Useful matrices &amp; checks'!$G584:$H585),'Useful matrices &amp; checks'!$L584:$L585))))</f>
        <v>0.42917271466432966</v>
      </c>
      <c r="T584" s="12">
        <f t="array" aca="1" ref="T584:T585" ca="1">-1*(MMULT(MINVERSE('Useful matrices &amp; checks'!$G584:$H585),'SS Taylor expansion'!I$4:I$5)-MMULT(MINVERSE('Useful matrices &amp; checks'!$G584:$H585),MMULT('SS Taylor expansion'!I$7:J$8,MMULT(MINVERSE('Useful matrices &amp; checks'!$G584:$H585),'Useful matrices &amp; checks'!$L584:$L585))))</f>
        <v>-0.36290961383676729</v>
      </c>
      <c r="U584" s="12">
        <f t="array" aca="1" ref="U584:U585" ca="1">-1*(MMULT(MINVERSE('Useful matrices &amp; checks'!$G584:$H585),'SS Taylor expansion'!K$4:K$5)-MMULT(MINVERSE('Useful matrices &amp; checks'!$G584:$H585),MMULT('SS Taylor expansion'!K$7:L$8,MMULT(MINVERSE('Useful matrices &amp; checks'!$G584:$H585),'Useful matrices &amp; checks'!$L584:$L585))))</f>
        <v>7.4714792857124603</v>
      </c>
      <c r="V584" s="12">
        <f t="array" aca="1" ref="V584:V585" ca="1">-1*(MMULT(MINVERSE('Useful matrices &amp; checks'!$G584:$H585),'SS Taylor expansion'!M$4:M$5)-MMULT(MINVERSE('Useful matrices &amp; checks'!$G584:$H585),MMULT('SS Taylor expansion'!M$7:N$8,MMULT(MINVERSE('Useful matrices &amp; checks'!$G584:$H585),'Useful matrices &amp; checks'!$L584:$L585))))</f>
        <v>3.423219487169205</v>
      </c>
      <c r="W584" s="12"/>
      <c r="X584" s="12">
        <f t="array" aca="1" ref="X584:X585" ca="1">(MMULT(MINVERSE('Useful matrices &amp; checks'!$G584:$H585),MMULT('SS Taylor expansion'!C$7:D$8,MMULT(MINVERSE('Useful matrices &amp; checks'!$G584:$H585),'SS Taylor expansion'!C$4:C$5)))-MMULT(MINVERSE('Useful matrices &amp; checks'!$G584:$H585),MMULT('SS Taylor expansion'!C$7:D$8,MMULT(MINVERSE('Useful matrices &amp; checks'!$G584:$H585),MMULT('SS Taylor expansion'!C$7:D$8,MMULT(MINVERSE('Useful matrices &amp; checks'!$G584:$H585),'Useful matrices &amp; checks'!$L584:$L585))))))</f>
        <v>70.280312351578118</v>
      </c>
      <c r="Y584" s="12">
        <f t="array" aca="1" ref="Y584:Y585" ca="1">(MMULT(MINVERSE('Useful matrices &amp; checks'!$G584:$H585),MMULT('SS Taylor expansion'!E$7:F$8,MMULT(MINVERSE('Useful matrices &amp; checks'!$G584:$H585),'SS Taylor expansion'!E$4:E$5)))-MMULT(MINVERSE('Useful matrices &amp; checks'!$G584:$H585),MMULT('SS Taylor expansion'!E$7:F$8,MMULT(MINVERSE('Useful matrices &amp; checks'!$G584:$H585),MMULT('SS Taylor expansion'!E$7:F$8,MMULT(MINVERSE('Useful matrices &amp; checks'!$G584:$H585),'Useful matrices &amp; checks'!$L584:$L585))))))</f>
        <v>239.39227115987808</v>
      </c>
      <c r="Z584" s="12">
        <f t="array" aca="1" ref="Z584:Z585" ca="1">(MMULT(MINVERSE('Useful matrices &amp; checks'!$G584:$H585),MMULT('SS Taylor expansion'!G$7:H$8,MMULT(MINVERSE('Useful matrices &amp; checks'!$G584:$H585),'SS Taylor expansion'!G$4:G$5)))-MMULT(MINVERSE('Useful matrices &amp; checks'!$G584:$H585),MMULT('SS Taylor expansion'!G$7:H$8,MMULT(MINVERSE('Useful matrices &amp; checks'!$G584:$H585),MMULT('SS Taylor expansion'!G$7:H$8,MMULT(MINVERSE('Useful matrices &amp; checks'!$G584:$H585),'Useful matrices &amp; checks'!$L584:$L585))))))</f>
        <v>-1.0204765353496477</v>
      </c>
      <c r="AA584" s="12">
        <f t="array" aca="1" ref="AA584:AA585" ca="1">(MMULT(MINVERSE('Useful matrices &amp; checks'!$G584:$H585),MMULT('SS Taylor expansion'!I$7:J$8,MMULT(MINVERSE('Useful matrices &amp; checks'!$G584:$H585),'SS Taylor expansion'!I$4:I$5)))-MMULT(MINVERSE('Useful matrices &amp; checks'!$G584:$H585),MMULT('SS Taylor expansion'!I$7:J$8,MMULT(MINVERSE('Useful matrices &amp; checks'!$G584:$H585),MMULT('SS Taylor expansion'!I$7:J$8,MMULT(MINVERSE('Useful matrices &amp; checks'!$G584:$H585),'Useful matrices &amp; checks'!$L584:$L585))))))</f>
        <v>0.71955861182253844</v>
      </c>
      <c r="AB584" s="12">
        <f t="array" aca="1" ref="AB584:AB585" ca="1">(MMULT(MINVERSE('Useful matrices &amp; checks'!$G584:$H585),MMULT('SS Taylor expansion'!K$7:L$8,MMULT(MINVERSE('Useful matrices &amp; checks'!$G584:$H585),'SS Taylor expansion'!K$4:K$5)))-MMULT(MINVERSE('Useful matrices &amp; checks'!$G584:$H585),MMULT('SS Taylor expansion'!K$7:L$8,MMULT(MINVERSE('Useful matrices &amp; checks'!$G584:$H585),MMULT('SS Taylor expansion'!K$7:L$8,MMULT(MINVERSE('Useful matrices &amp; checks'!$G584:$H585),'Useful matrices &amp; checks'!$L584:$L585))))))</f>
        <v>-147.5710070467824</v>
      </c>
      <c r="AC584" s="12">
        <f t="array" aca="1" ref="AC584:AC585" ca="1">(MMULT(MINVERSE('Useful matrices &amp; checks'!$G584:$H585),MMULT('SS Taylor expansion'!M$7:N$8,MMULT(MINVERSE('Useful matrices &amp; checks'!$G584:$H585),'SS Taylor expansion'!M$4:M$5)))-MMULT(MINVERSE('Useful matrices &amp; checks'!$G584:$H585),MMULT('SS Taylor expansion'!M$7:N$8,MMULT(MINVERSE('Useful matrices &amp; checks'!$G584:$H585),MMULT('SS Taylor expansion'!M$7:N$8,MMULT(MINVERSE('Useful matrices &amp; checks'!$G584:$H585),'Useful matrices &amp; checks'!$L584:$L585))))))</f>
        <v>-38.385236249506519</v>
      </c>
      <c r="AD584" s="12"/>
      <c r="AE584" s="12">
        <f t="array" aca="1" ref="AE584:AE585" ca="1">Q582:Q583*(INDEX('Flow probs &amp; rates'!AE$6:AE$5999-'Flow probs &amp; rates'!AE$5:AE$5999,'Useful matrices &amp; checks'!$A582))+X582:X583*(INDEX('Flow probs &amp; rates'!AE$6:AE$5999-'Flow probs &amp; rates'!AE$5:AE$5999,'Useful matrices &amp; checks'!$A582))^2</f>
        <v>-2.7986865271626498E-3</v>
      </c>
      <c r="AF584" s="12">
        <f t="array" aca="1" ref="AF584:AF585" ca="1">R582:R583*(INDEX('Flow probs &amp; rates'!AF$6:AF$5999-'Flow probs &amp; rates'!AF$5:AF$5999,'Useful matrices &amp; checks'!$A582))+Y582:Y583*(INDEX('Flow probs &amp; rates'!AF$6:AF$5999-'Flow probs &amp; rates'!AF$5:AF$5999,'Useful matrices &amp; checks'!$A582))^2</f>
        <v>1.4655144430051758E-2</v>
      </c>
      <c r="AG584" s="12">
        <f t="array" aca="1" ref="AG584:AG585" ca="1">S582:S583*(INDEX('Flow probs &amp; rates'!AG$6:AG$5999-'Flow probs &amp; rates'!AG$5:AG$5999,'Useful matrices &amp; checks'!$A582))+Z582:Z583*(INDEX('Flow probs &amp; rates'!AG$6:AG$5999-'Flow probs &amp; rates'!AG$5:AG$5999,'Useful matrices &amp; checks'!$A582))^2</f>
        <v>-2.6881712748324563E-3</v>
      </c>
      <c r="AH584" s="12">
        <f t="array" aca="1" ref="AH584:AH585" ca="1">T582:T583*(INDEX('Flow probs &amp; rates'!AI$6:AI$5999-'Flow probs &amp; rates'!AI$5:AI$5999,'Useful matrices &amp; checks'!$A582))+AA582:AA583*(INDEX('Flow probs &amp; rates'!AI$6:AI$5999-'Flow probs &amp; rates'!AI$5:AI$5999,'Useful matrices &amp; checks'!$A582))^2</f>
        <v>7.1311363551329072E-3</v>
      </c>
      <c r="AI584" s="12">
        <f t="array" aca="1" ref="AI584:AI585" ca="1">U582:U583*(INDEX('Flow probs &amp; rates'!AJ$6:AJ$5999-'Flow probs &amp; rates'!AJ$5:AJ$5999,'Useful matrices &amp; checks'!$A582))+AB582:AB583*(INDEX('Flow probs &amp; rates'!AJ$6:AJ$5999-'Flow probs &amp; rates'!AJ$5:AJ$5999,'Useful matrices &amp; checks'!$A582))^2</f>
        <v>2.0749191386328272E-2</v>
      </c>
      <c r="AJ584" s="12">
        <f t="array" aca="1" ref="AJ584:AJ585" ca="1">V582:V583*(INDEX('Flow probs &amp; rates'!AK$6:AK$5999-'Flow probs &amp; rates'!AK$5:AK$5999,'Useful matrices &amp; checks'!$A582))+AC582:AC583*(INDEX('Flow probs &amp; rates'!AK$6:AK$5999-'Flow probs &amp; rates'!AK$5:AK$5999,'Useful matrices &amp; checks'!$A582))^2</f>
        <v>1.0894937369290567E-2</v>
      </c>
      <c r="AK584" s="12"/>
      <c r="AL584" s="12"/>
      <c r="AM584" s="12">
        <f ca="1">'Useful matrices &amp; checks'!AO584</f>
        <v>4.6312946217692219E-2</v>
      </c>
      <c r="AN584" s="12">
        <f t="shared" ca="1" si="18"/>
        <v>4.794355173880839E-2</v>
      </c>
      <c r="AO584" s="12">
        <f t="shared" ca="1" si="19"/>
        <v>-1.6306055211161713E-3</v>
      </c>
    </row>
    <row r="585" spans="1:41" x14ac:dyDescent="0.35">
      <c r="P585" s="56"/>
      <c r="Q585" s="12">
        <f ca="1"/>
        <v>1.4024639874429674</v>
      </c>
      <c r="R585" s="12">
        <f ca="1"/>
        <v>0.23299556297926524</v>
      </c>
      <c r="S585" s="12">
        <f ca="1"/>
        <v>-9.3486000605271985E-2</v>
      </c>
      <c r="T585" s="12">
        <f ca="1"/>
        <v>-7.7954889976599911E-2</v>
      </c>
      <c r="U585" s="12">
        <f ca="1"/>
        <v>-0.14650039165224385</v>
      </c>
      <c r="V585" s="12">
        <f ca="1"/>
        <v>0.73532551443527572</v>
      </c>
      <c r="W585" s="12"/>
      <c r="X585" s="12">
        <f ca="1"/>
        <v>-15.309047147084199</v>
      </c>
      <c r="Y585" s="12">
        <f ca="1"/>
        <v>-4.6939916638071777</v>
      </c>
      <c r="Z585" s="12">
        <f ca="1"/>
        <v>0.22228875867837666</v>
      </c>
      <c r="AA585" s="12">
        <f ca="1"/>
        <v>0.15456496680622797</v>
      </c>
      <c r="AB585" s="12">
        <f ca="1"/>
        <v>2.8935649156133749</v>
      </c>
      <c r="AC585" s="12">
        <f ca="1"/>
        <v>-8.2453502317576692</v>
      </c>
      <c r="AD585" s="12"/>
      <c r="AE585" s="12">
        <f ca="1"/>
        <v>5.3344829924019963E-4</v>
      </c>
      <c r="AF585" s="12">
        <f ca="1"/>
        <v>-2.0342888798211093E-4</v>
      </c>
      <c r="AG585" s="12">
        <f ca="1"/>
        <v>5.1238335580210332E-4</v>
      </c>
      <c r="AH585" s="12">
        <f ca="1"/>
        <v>1.4167443471068428E-3</v>
      </c>
      <c r="AI585" s="12">
        <f ca="1"/>
        <v>-2.880206981511029E-4</v>
      </c>
      <c r="AJ585" s="12">
        <f ca="1"/>
        <v>2.1644994796538048E-3</v>
      </c>
      <c r="AK585" s="12"/>
      <c r="AL585" s="12"/>
      <c r="AM585" s="12">
        <f ca="1">'Useful matrices &amp; checks'!AO585</f>
        <v>4.1578400028185608E-3</v>
      </c>
      <c r="AN585" s="12">
        <f t="shared" ca="1" si="18"/>
        <v>4.1356258956697367E-3</v>
      </c>
      <c r="AO585" s="12">
        <f t="shared" ca="1" si="19"/>
        <v>2.2214107148824103E-5</v>
      </c>
    </row>
    <row r="586" spans="1:41" x14ac:dyDescent="0.35">
      <c r="A586">
        <v>292</v>
      </c>
      <c r="P586" s="56" t="str">
        <f>INDEX('Flow probs &amp; rates'!$A$5:$A$5999,$A586)</f>
        <v>2014,8</v>
      </c>
      <c r="Q586" s="12">
        <f t="array" aca="1" ref="Q586:Q587" ca="1">-1*(MMULT(MINVERSE('Useful matrices &amp; checks'!$G586:$H587),'SS Taylor expansion'!C$4:C$5)-MMULT(MINVERSE('Useful matrices &amp; checks'!$G586:$H587),MMULT('SS Taylor expansion'!C$7:D$8,MMULT(MINVERSE('Useful matrices &amp; checks'!$G586:$H587),'Useful matrices &amp; checks'!$L586:$L587))))</f>
        <v>-6.5012598243036317</v>
      </c>
      <c r="R586" s="12">
        <f t="array" aca="1" ref="R586:R587" ca="1">-1*(MMULT(MINVERSE('Useful matrices &amp; checks'!$G586:$H587),'SS Taylor expansion'!E$4:E$5)-MMULT(MINVERSE('Useful matrices &amp; checks'!$G586:$H587),MMULT('SS Taylor expansion'!E$7:F$8,MMULT(MINVERSE('Useful matrices &amp; checks'!$G586:$H587),'Useful matrices &amp; checks'!$L586:$L587))))</f>
        <v>-12.387772036236845</v>
      </c>
      <c r="S586" s="12">
        <f t="array" aca="1" ref="S586:S587" ca="1">-1*(MMULT(MINVERSE('Useful matrices &amp; checks'!$G586:$H587),'SS Taylor expansion'!G$4:G$5)-MMULT(MINVERSE('Useful matrices &amp; checks'!$G586:$H587),MMULT('SS Taylor expansion'!G$7:H$8,MMULT(MINVERSE('Useful matrices &amp; checks'!$G586:$H587),'Useful matrices &amp; checks'!$L586:$L587))))</f>
        <v>0.38979123342347455</v>
      </c>
      <c r="T586" s="12">
        <f t="array" aca="1" ref="T586:T587" ca="1">-1*(MMULT(MINVERSE('Useful matrices &amp; checks'!$G586:$H587),'SS Taylor expansion'!I$4:I$5)-MMULT(MINVERSE('Useful matrices &amp; checks'!$G586:$H587),MMULT('SS Taylor expansion'!I$7:J$8,MMULT(MINVERSE('Useful matrices &amp; checks'!$G586:$H587),'Useful matrices &amp; checks'!$L586:$L587))))</f>
        <v>-0.35293326488417409</v>
      </c>
      <c r="U586" s="12">
        <f t="array" aca="1" ref="U586:U587" ca="1">-1*(MMULT(MINVERSE('Useful matrices &amp; checks'!$G586:$H587),'SS Taylor expansion'!K$4:K$5)-MMULT(MINVERSE('Useful matrices &amp; checks'!$G586:$H587),MMULT('SS Taylor expansion'!K$7:L$8,MMULT(MINVERSE('Useful matrices &amp; checks'!$G586:$H587),'Useful matrices &amp; checks'!$L586:$L587))))</f>
        <v>7.3494048296141532</v>
      </c>
      <c r="V586" s="12">
        <f t="array" aca="1" ref="V586:V587" ca="1">-1*(MMULT(MINVERSE('Useful matrices &amp; checks'!$G586:$H587),'SS Taylor expansion'!M$4:M$5)-MMULT(MINVERSE('Useful matrices &amp; checks'!$G586:$H587),MMULT('SS Taylor expansion'!M$7:N$8,MMULT(MINVERSE('Useful matrices &amp; checks'!$G586:$H587),'Useful matrices &amp; checks'!$L586:$L587))))</f>
        <v>3.4923439948211126</v>
      </c>
      <c r="W586" s="12"/>
      <c r="X586" s="12">
        <f t="array" aca="1" ref="X586:X587" ca="1">(MMULT(MINVERSE('Useful matrices &amp; checks'!$G586:$H587),MMULT('SS Taylor expansion'!C$7:D$8,MMULT(MINVERSE('Useful matrices &amp; checks'!$G586:$H587),'SS Taylor expansion'!C$4:C$5)))-MMULT(MINVERSE('Useful matrices &amp; checks'!$G586:$H587),MMULT('SS Taylor expansion'!C$7:D$8,MMULT(MINVERSE('Useful matrices &amp; checks'!$G586:$H587),MMULT('SS Taylor expansion'!C$7:D$8,MMULT(MINVERSE('Useful matrices &amp; checks'!$G586:$H587),'Useful matrices &amp; checks'!$L586:$L587))))))</f>
        <v>69.876268033961281</v>
      </c>
      <c r="Y586" s="12">
        <f t="array" aca="1" ref="Y586:Y587" ca="1">(MMULT(MINVERSE('Useful matrices &amp; checks'!$G586:$H587),MMULT('SS Taylor expansion'!E$7:F$8,MMULT(MINVERSE('Useful matrices &amp; checks'!$G586:$H587),'SS Taylor expansion'!E$4:E$5)))-MMULT(MINVERSE('Useful matrices &amp; checks'!$G586:$H587),MMULT('SS Taylor expansion'!E$7:F$8,MMULT(MINVERSE('Useful matrices &amp; checks'!$G586:$H587),MMULT('SS Taylor expansion'!E$7:F$8,MMULT(MINVERSE('Useful matrices &amp; checks'!$G586:$H587),'Useful matrices &amp; checks'!$L586:$L587))))))</f>
        <v>253.70034942381329</v>
      </c>
      <c r="Z586" s="12">
        <f t="array" aca="1" ref="Z586:Z587" ca="1">(MMULT(MINVERSE('Useful matrices &amp; checks'!$G586:$H587),MMULT('SS Taylor expansion'!G$7:H$8,MMULT(MINVERSE('Useful matrices &amp; checks'!$G586:$H587),'SS Taylor expansion'!G$4:G$5)))-MMULT(MINVERSE('Useful matrices &amp; checks'!$G586:$H587),MMULT('SS Taylor expansion'!G$7:H$8,MMULT(MINVERSE('Useful matrices &amp; checks'!$G586:$H587),MMULT('SS Taylor expansion'!G$7:H$8,MMULT(MINVERSE('Useful matrices &amp; checks'!$G586:$H587),'Useful matrices &amp; checks'!$L586:$L587))))))</f>
        <v>-0.8839910350518001</v>
      </c>
      <c r="AA586" s="12">
        <f t="array" aca="1" ref="AA586:AA587" ca="1">(MMULT(MINVERSE('Useful matrices &amp; checks'!$G586:$H587),MMULT('SS Taylor expansion'!I$7:J$8,MMULT(MINVERSE('Useful matrices &amp; checks'!$G586:$H587),'SS Taylor expansion'!I$4:I$5)))-MMULT(MINVERSE('Useful matrices &amp; checks'!$G586:$H587),MMULT('SS Taylor expansion'!I$7:J$8,MMULT(MINVERSE('Useful matrices &amp; checks'!$G586:$H587),MMULT('SS Taylor expansion'!I$7:J$8,MMULT(MINVERSE('Useful matrices &amp; checks'!$G586:$H587),'Useful matrices &amp; checks'!$L586:$L587))))))</f>
        <v>0.6710424704534429</v>
      </c>
      <c r="AB586" s="12">
        <f t="array" aca="1" ref="AB586:AB587" ca="1">(MMULT(MINVERSE('Useful matrices &amp; checks'!$G586:$H587),MMULT('SS Taylor expansion'!K$7:L$8,MMULT(MINVERSE('Useful matrices &amp; checks'!$G586:$H587),'SS Taylor expansion'!K$4:K$5)))-MMULT(MINVERSE('Useful matrices &amp; checks'!$G586:$H587),MMULT('SS Taylor expansion'!K$7:L$8,MMULT(MINVERSE('Useful matrices &amp; checks'!$G586:$H587),MMULT('SS Taylor expansion'!K$7:L$8,MMULT(MINVERSE('Useful matrices &amp; checks'!$G586:$H587),'Useful matrices &amp; checks'!$L586:$L587))))))</f>
        <v>-147.82132303933719</v>
      </c>
      <c r="AC586" s="12">
        <f t="array" aca="1" ref="AC586:AC587" ca="1">(MMULT(MINVERSE('Useful matrices &amp; checks'!$G586:$H587),MMULT('SS Taylor expansion'!M$7:N$8,MMULT(MINVERSE('Useful matrices &amp; checks'!$G586:$H587),'SS Taylor expansion'!M$4:M$5)))-MMULT(MINVERSE('Useful matrices &amp; checks'!$G586:$H587),MMULT('SS Taylor expansion'!M$7:N$8,MMULT(MINVERSE('Useful matrices &amp; checks'!$G586:$H587),MMULT('SS Taylor expansion'!M$7:N$8,MMULT(MINVERSE('Useful matrices &amp; checks'!$G586:$H587),'Useful matrices &amp; checks'!$L586:$L587))))))</f>
        <v>-40.626853601176308</v>
      </c>
      <c r="AD586" s="12"/>
      <c r="AE586" s="12">
        <f t="array" aca="1" ref="AE586:AE587" ca="1">Q584:Q585*(INDEX('Flow probs &amp; rates'!AE$6:AE$5999-'Flow probs &amp; rates'!AE$5:AE$5999,'Useful matrices &amp; checks'!$A584))+X584:X585*(INDEX('Flow probs &amp; rates'!AE$6:AE$5999-'Flow probs &amp; rates'!AE$5:AE$5999,'Useful matrices &amp; checks'!$A584))^2</f>
        <v>2.5045046573266027E-3</v>
      </c>
      <c r="AF586" s="12">
        <f t="array" aca="1" ref="AF586:AF587" ca="1">R584:R585*(INDEX('Flow probs &amp; rates'!AF$6:AF$5999-'Flow probs &amp; rates'!AF$5:AF$5999,'Useful matrices &amp; checks'!$A584))+Y584:Y585*(INDEX('Flow probs &amp; rates'!AF$6:AF$5999-'Flow probs &amp; rates'!AF$5:AF$5999,'Useful matrices &amp; checks'!$A584))^2</f>
        <v>7.4282874844094782E-3</v>
      </c>
      <c r="AG586" s="12">
        <f t="array" aca="1" ref="AG586:AG587" ca="1">S584:S585*(INDEX('Flow probs &amp; rates'!AG$6:AG$5999-'Flow probs &amp; rates'!AG$5:AG$5999,'Useful matrices &amp; checks'!$A584))+Z584:Z585*(INDEX('Flow probs &amp; rates'!AG$6:AG$5999-'Flow probs &amp; rates'!AG$5:AG$5999,'Useful matrices &amp; checks'!$A584))^2</f>
        <v>7.1789513211499021E-3</v>
      </c>
      <c r="AH586" s="12">
        <f t="array" aca="1" ref="AH586:AH587" ca="1">T584:T585*(INDEX('Flow probs &amp; rates'!AI$6:AI$5999-'Flow probs &amp; rates'!AI$5:AI$5999,'Useful matrices &amp; checks'!$A584))+AA584:AA585*(INDEX('Flow probs &amp; rates'!AI$6:AI$5999-'Flow probs &amp; rates'!AI$5:AI$5999,'Useful matrices &amp; checks'!$A584))^2</f>
        <v>-1.0907655442947569E-3</v>
      </c>
      <c r="AI586" s="12">
        <f t="array" aca="1" ref="AI586:AI587" ca="1">U584:U585*(INDEX('Flow probs &amp; rates'!AJ$6:AJ$5999-'Flow probs &amp; rates'!AJ$5:AJ$5999,'Useful matrices &amp; checks'!$A584))+AB584:AB585*(INDEX('Flow probs &amp; rates'!AJ$6:AJ$5999-'Flow probs &amp; rates'!AJ$5:AJ$5999,'Useful matrices &amp; checks'!$A584))^2</f>
        <v>1.8634518488548375E-3</v>
      </c>
      <c r="AJ586" s="12">
        <f t="array" aca="1" ref="AJ586:AJ587" ca="1">V584:V585*(INDEX('Flow probs &amp; rates'!AK$6:AK$5999-'Flow probs &amp; rates'!AK$5:AK$5999,'Useful matrices &amp; checks'!$A584))+AC584:AC585*(INDEX('Flow probs &amp; rates'!AK$6:AK$5999-'Flow probs &amp; rates'!AK$5:AK$5999,'Useful matrices &amp; checks'!$A584))^2</f>
        <v>-2.8553626484522348E-3</v>
      </c>
      <c r="AK586" s="12"/>
      <c r="AL586" s="12"/>
      <c r="AM586" s="12">
        <f ca="1">'Useful matrices &amp; checks'!AO586</f>
        <v>1.5052824277122734E-2</v>
      </c>
      <c r="AN586" s="12">
        <f t="shared" ca="1" si="18"/>
        <v>1.5029067118993831E-2</v>
      </c>
      <c r="AO586" s="12">
        <f t="shared" ca="1" si="19"/>
        <v>2.3757158128903319E-5</v>
      </c>
    </row>
    <row r="587" spans="1:41" x14ac:dyDescent="0.35">
      <c r="Q587" s="12">
        <f ca="1"/>
        <v>1.3717694836544361</v>
      </c>
      <c r="R587" s="12">
        <f ca="1"/>
        <v>0.22170350037122058</v>
      </c>
      <c r="S587" s="12">
        <f ca="1"/>
        <v>-8.2246169735820246E-2</v>
      </c>
      <c r="T587" s="12">
        <f ca="1"/>
        <v>-6.8953656715352515E-2</v>
      </c>
      <c r="U587" s="12">
        <f ca="1"/>
        <v>-0.13153202784199661</v>
      </c>
      <c r="V587" s="12">
        <f ca="1"/>
        <v>0.68230998013136279</v>
      </c>
      <c r="W587" s="12"/>
      <c r="X587" s="12">
        <f ca="1"/>
        <v>-14.743931901062465</v>
      </c>
      <c r="Y587" s="12">
        <f ca="1"/>
        <v>-4.540465819691307</v>
      </c>
      <c r="Z587" s="12">
        <f ca="1"/>
        <v>0.18652260615319227</v>
      </c>
      <c r="AA587" s="12">
        <f ca="1"/>
        <v>0.13110362992917085</v>
      </c>
      <c r="AB587" s="12">
        <f ca="1"/>
        <v>2.6455527799074385</v>
      </c>
      <c r="AC587" s="12">
        <f ca="1"/>
        <v>-7.937393256370294</v>
      </c>
      <c r="AD587" s="12"/>
      <c r="AE587" s="12">
        <f ca="1"/>
        <v>-5.4555221222268749E-4</v>
      </c>
      <c r="AF587" s="12">
        <f ca="1"/>
        <v>-1.4565348897540006E-4</v>
      </c>
      <c r="AG587" s="12">
        <f ca="1"/>
        <v>-1.563779393755617E-3</v>
      </c>
      <c r="AH587" s="12">
        <f ca="1"/>
        <v>-2.3430216437862037E-4</v>
      </c>
      <c r="AI587" s="12">
        <f ca="1"/>
        <v>-3.6538470528102309E-5</v>
      </c>
      <c r="AJ587" s="12">
        <f ca="1"/>
        <v>-6.1334688477970498E-4</v>
      </c>
      <c r="AK587" s="12"/>
      <c r="AL587" s="12"/>
      <c r="AM587" s="12">
        <f ca="1">'Useful matrices &amp; checks'!AO587</f>
        <v>-3.0505541482172896E-3</v>
      </c>
      <c r="AN587" s="12">
        <f t="shared" ref="AN587:AN625" ca="1" si="20">SUM(AE587:AJ587)</f>
        <v>-3.1391726146401326E-3</v>
      </c>
      <c r="AO587" s="12">
        <f t="shared" ca="1" si="19"/>
        <v>8.8618466422843E-5</v>
      </c>
    </row>
    <row r="588" spans="1:41" x14ac:dyDescent="0.35">
      <c r="A588">
        <v>293</v>
      </c>
      <c r="P588" s="56" t="str">
        <f>INDEX('Flow probs &amp; rates'!$A$5:$A$5999,$A588)</f>
        <v>2014,9</v>
      </c>
      <c r="Q588" s="12">
        <f t="array" aca="1" ref="Q588:Q589" ca="1">-1*(MMULT(MINVERSE('Useful matrices &amp; checks'!$G588:$H589),'SS Taylor expansion'!C$4:C$5)-MMULT(MINVERSE('Useful matrices &amp; checks'!$G588:$H589),MMULT('SS Taylor expansion'!C$7:D$8,MMULT(MINVERSE('Useful matrices &amp; checks'!$G588:$H589),'Useful matrices &amp; checks'!$L588:$L589))))</f>
        <v>-6.2324883113984582</v>
      </c>
      <c r="R588" s="12">
        <f t="array" aca="1" ref="R588:R589" ca="1">-1*(MMULT(MINVERSE('Useful matrices &amp; checks'!$G588:$H589),'SS Taylor expansion'!E$4:E$5)-MMULT(MINVERSE('Useful matrices &amp; checks'!$G588:$H589),MMULT('SS Taylor expansion'!E$7:F$8,MMULT(MINVERSE('Useful matrices &amp; checks'!$G588:$H589),'Useful matrices &amp; checks'!$L588:$L589))))</f>
        <v>-12.032069608677023</v>
      </c>
      <c r="S588" s="12">
        <f t="array" aca="1" ref="S588:S589" ca="1">-1*(MMULT(MINVERSE('Useful matrices &amp; checks'!$G588:$H589),'SS Taylor expansion'!G$4:G$5)-MMULT(MINVERSE('Useful matrices &amp; checks'!$G588:$H589),MMULT('SS Taylor expansion'!G$7:H$8,MMULT(MINVERSE('Useful matrices &amp; checks'!$G588:$H589),'Useful matrices &amp; checks'!$L588:$L589))))</f>
        <v>0.4098854811808656</v>
      </c>
      <c r="T588" s="12">
        <f t="array" aca="1" ref="T588:T589" ca="1">-1*(MMULT(MINVERSE('Useful matrices &amp; checks'!$G588:$H589),'SS Taylor expansion'!I$4:I$5)-MMULT(MINVERSE('Useful matrices &amp; checks'!$G588:$H589),MMULT('SS Taylor expansion'!I$7:J$8,MMULT(MINVERSE('Useful matrices &amp; checks'!$G588:$H589),'Useful matrices &amp; checks'!$L588:$L589))))</f>
        <v>-0.38141494246126878</v>
      </c>
      <c r="U588" s="12">
        <f t="array" aca="1" ref="U588:U589" ca="1">-1*(MMULT(MINVERSE('Useful matrices &amp; checks'!$G588:$H589),'SS Taylor expansion'!K$4:K$5)-MMULT(MINVERSE('Useful matrices &amp; checks'!$G588:$H589),MMULT('SS Taylor expansion'!K$7:L$8,MMULT(MINVERSE('Useful matrices &amp; checks'!$G588:$H589),'Useful matrices &amp; checks'!$L588:$L589))))</f>
        <v>7.0653956780478318</v>
      </c>
      <c r="V588" s="12">
        <f t="array" aca="1" ref="V588:V589" ca="1">-1*(MMULT(MINVERSE('Useful matrices &amp; checks'!$G588:$H589),'SS Taylor expansion'!M$4:M$5)-MMULT(MINVERSE('Useful matrices &amp; checks'!$G588:$H589),MMULT('SS Taylor expansion'!M$7:N$8,MMULT(MINVERSE('Useful matrices &amp; checks'!$G588:$H589),'Useful matrices &amp; checks'!$L588:$L589))))</f>
        <v>3.4055933821001663</v>
      </c>
      <c r="W588" s="12"/>
      <c r="X588" s="12">
        <f t="array" aca="1" ref="X588:X589" ca="1">(MMULT(MINVERSE('Useful matrices &amp; checks'!$G588:$H589),MMULT('SS Taylor expansion'!C$7:D$8,MMULT(MINVERSE('Useful matrices &amp; checks'!$G588:$H589),'SS Taylor expansion'!C$4:C$5)))-MMULT(MINVERSE('Useful matrices &amp; checks'!$G588:$H589),MMULT('SS Taylor expansion'!C$7:D$8,MMULT(MINVERSE('Useful matrices &amp; checks'!$G588:$H589),MMULT('SS Taylor expansion'!C$7:D$8,MMULT(MINVERSE('Useful matrices &amp; checks'!$G588:$H589),'Useful matrices &amp; checks'!$L588:$L589))))))</f>
        <v>64.208192053713148</v>
      </c>
      <c r="Y588" s="12">
        <f t="array" aca="1" ref="Y588:Y589" ca="1">(MMULT(MINVERSE('Useful matrices &amp; checks'!$G588:$H589),MMULT('SS Taylor expansion'!E$7:F$8,MMULT(MINVERSE('Useful matrices &amp; checks'!$G588:$H589),'SS Taylor expansion'!E$4:E$5)))-MMULT(MINVERSE('Useful matrices &amp; checks'!$G588:$H589),MMULT('SS Taylor expansion'!E$7:F$8,MMULT(MINVERSE('Useful matrices &amp; checks'!$G588:$H589),MMULT('SS Taylor expansion'!E$7:F$8,MMULT(MINVERSE('Useful matrices &amp; checks'!$G588:$H589),'Useful matrices &amp; checks'!$L588:$L589))))))</f>
        <v>239.30301345780435</v>
      </c>
      <c r="Z588" s="12">
        <f t="array" aca="1" ref="Z588:Z589" ca="1">(MMULT(MINVERSE('Useful matrices &amp; checks'!$G588:$H589),MMULT('SS Taylor expansion'!G$7:H$8,MMULT(MINVERSE('Useful matrices &amp; checks'!$G588:$H589),'SS Taylor expansion'!G$4:G$5)))-MMULT(MINVERSE('Useful matrices &amp; checks'!$G588:$H589),MMULT('SS Taylor expansion'!G$7:H$8,MMULT(MINVERSE('Useful matrices &amp; checks'!$G588:$H589),MMULT('SS Taylor expansion'!G$7:H$8,MMULT(MINVERSE('Useful matrices &amp; checks'!$G588:$H589),'Useful matrices &amp; checks'!$L588:$L589))))))</f>
        <v>-0.98931237282509021</v>
      </c>
      <c r="AA588" s="12">
        <f t="array" aca="1" ref="AA588:AA589" ca="1">(MMULT(MINVERSE('Useful matrices &amp; checks'!$G588:$H589),MMULT('SS Taylor expansion'!I$7:J$8,MMULT(MINVERSE('Useful matrices &amp; checks'!$G588:$H589),'SS Taylor expansion'!I$4:I$5)))-MMULT(MINVERSE('Useful matrices &amp; checks'!$G588:$H589),MMULT('SS Taylor expansion'!I$7:J$8,MMULT(MINVERSE('Useful matrices &amp; checks'!$G588:$H589),MMULT('SS Taylor expansion'!I$7:J$8,MMULT(MINVERSE('Useful matrices &amp; checks'!$G588:$H589),'Useful matrices &amp; checks'!$L588:$L589))))))</f>
        <v>0.75221660383991074</v>
      </c>
      <c r="AB588" s="12">
        <f t="array" aca="1" ref="AB588:AB589" ca="1">(MMULT(MINVERSE('Useful matrices &amp; checks'!$G588:$H589),MMULT('SS Taylor expansion'!K$7:L$8,MMULT(MINVERSE('Useful matrices &amp; checks'!$G588:$H589),'SS Taylor expansion'!K$4:K$5)))-MMULT(MINVERSE('Useful matrices &amp; checks'!$G588:$H589),MMULT('SS Taylor expansion'!K$7:L$8,MMULT(MINVERSE('Useful matrices &amp; checks'!$G588:$H589),MMULT('SS Taylor expansion'!K$7:L$8,MMULT(MINVERSE('Useful matrices &amp; checks'!$G588:$H589),'Useful matrices &amp; checks'!$L588:$L589))))))</f>
        <v>-137.40292918732158</v>
      </c>
      <c r="AC588" s="12">
        <f t="array" aca="1" ref="AC588:AC589" ca="1">(MMULT(MINVERSE('Useful matrices &amp; checks'!$G588:$H589),MMULT('SS Taylor expansion'!M$7:N$8,MMULT(MINVERSE('Useful matrices &amp; checks'!$G588:$H589),'SS Taylor expansion'!M$4:M$5)))-MMULT(MINVERSE('Useful matrices &amp; checks'!$G588:$H589),MMULT('SS Taylor expansion'!M$7:N$8,MMULT(MINVERSE('Useful matrices &amp; checks'!$G588:$H589),MMULT('SS Taylor expansion'!M$7:N$8,MMULT(MINVERSE('Useful matrices &amp; checks'!$G588:$H589),'Useful matrices &amp; checks'!$L588:$L589))))))</f>
        <v>-39.364448637811208</v>
      </c>
      <c r="AD588" s="12"/>
      <c r="AE588" s="12">
        <f t="array" aca="1" ref="AE588:AE589" ca="1">Q586:Q587*(INDEX('Flow probs &amp; rates'!AE$6:AE$5999-'Flow probs &amp; rates'!AE$5:AE$5999,'Useful matrices &amp; checks'!$A586))+X586:X587*(INDEX('Flow probs &amp; rates'!AE$6:AE$5999-'Flow probs &amp; rates'!AE$5:AE$5999,'Useful matrices &amp; checks'!$A586))^2</f>
        <v>-8.4343653198395638E-4</v>
      </c>
      <c r="AF588" s="12">
        <f t="array" aca="1" ref="AF588:AF589" ca="1">R586:R587*(INDEX('Flow probs &amp; rates'!AF$6:AF$5999-'Flow probs &amp; rates'!AF$5:AF$5999,'Useful matrices &amp; checks'!$A586))+Y586:Y587*(INDEX('Flow probs &amp; rates'!AF$6:AF$5999-'Flow probs &amp; rates'!AF$5:AF$5999,'Useful matrices &amp; checks'!$A586))^2</f>
        <v>-7.310068924534118E-3</v>
      </c>
      <c r="AG588" s="12">
        <f t="array" aca="1" ref="AG588:AG589" ca="1">S586:S587*(INDEX('Flow probs &amp; rates'!AG$6:AG$5999-'Flow probs &amp; rates'!AG$5:AG$5999,'Useful matrices &amp; checks'!$A586))+Z586:Z587*(INDEX('Flow probs &amp; rates'!AG$6:AG$5999-'Flow probs &amp; rates'!AG$5:AG$5999,'Useful matrices &amp; checks'!$A586))^2</f>
        <v>-3.3456663049487899E-3</v>
      </c>
      <c r="AH588" s="12">
        <f t="array" aca="1" ref="AH588:AH589" ca="1">T586:T587*(INDEX('Flow probs &amp; rates'!AI$6:AI$5999-'Flow probs &amp; rates'!AI$5:AI$5999,'Useful matrices &amp; checks'!$A586))+AA586:AA587*(INDEX('Flow probs &amp; rates'!AI$6:AI$5999-'Flow probs &amp; rates'!AI$5:AI$5999,'Useful matrices &amp; checks'!$A586))^2</f>
        <v>6.3370503102920077E-3</v>
      </c>
      <c r="AI588" s="12">
        <f t="array" aca="1" ref="AI588:AI589" ca="1">U586:U587*(INDEX('Flow probs &amp; rates'!AJ$6:AJ$5999-'Flow probs &amp; rates'!AJ$5:AJ$5999,'Useful matrices &amp; checks'!$A586))+AB586:AB587*(INDEX('Flow probs &amp; rates'!AJ$6:AJ$5999-'Flow probs &amp; rates'!AJ$5:AJ$5999,'Useful matrices &amp; checks'!$A586))^2</f>
        <v>-5.5284308693418361E-4</v>
      </c>
      <c r="AJ588" s="12">
        <f t="array" aca="1" ref="AJ588:AJ589" ca="1">V586:V587*(INDEX('Flow probs &amp; rates'!AK$6:AK$5999-'Flow probs &amp; rates'!AK$5:AK$5999,'Useful matrices &amp; checks'!$A586))+AC586:AC587*(INDEX('Flow probs &amp; rates'!AK$6:AK$5999-'Flow probs &amp; rates'!AK$5:AK$5999,'Useful matrices &amp; checks'!$A586))^2</f>
        <v>5.7042219931791923E-3</v>
      </c>
      <c r="AK588" s="12"/>
      <c r="AL588" s="12"/>
      <c r="AM588" s="12">
        <f ca="1">'Useful matrices &amp; checks'!AO588</f>
        <v>9.3545845987197396E-5</v>
      </c>
      <c r="AN588" s="12">
        <f t="shared" ca="1" si="20"/>
        <v>-1.074254492984799E-5</v>
      </c>
      <c r="AO588" s="12">
        <f t="shared" ref="AO588:AO625" ca="1" si="21">AM588-AN588</f>
        <v>1.0428839091704539E-4</v>
      </c>
    </row>
    <row r="589" spans="1:41" x14ac:dyDescent="0.35">
      <c r="P589" s="56"/>
      <c r="Q589" s="12">
        <f ca="1"/>
        <v>1.4601699597633246</v>
      </c>
      <c r="R589" s="12">
        <f ca="1"/>
        <v>0.26706756806603726</v>
      </c>
      <c r="S589" s="12">
        <f ca="1"/>
        <v>-9.6029456720977346E-2</v>
      </c>
      <c r="T589" s="12">
        <f ca="1"/>
        <v>-7.8465505827664109E-2</v>
      </c>
      <c r="U589" s="12">
        <f ca="1"/>
        <v>-0.15682572512710069</v>
      </c>
      <c r="V589" s="12">
        <f ca="1"/>
        <v>0.70060602672106964</v>
      </c>
      <c r="W589" s="12"/>
      <c r="X589" s="12">
        <f ca="1"/>
        <v>-15.042928044659138</v>
      </c>
      <c r="Y589" s="12">
        <f ca="1"/>
        <v>-5.3116442901029037</v>
      </c>
      <c r="Z589" s="12">
        <f ca="1"/>
        <v>0.23177968981978514</v>
      </c>
      <c r="AA589" s="12">
        <f ca="1"/>
        <v>0.15474762454609337</v>
      </c>
      <c r="AB589" s="12">
        <f ca="1"/>
        <v>3.049838251994851</v>
      </c>
      <c r="AC589" s="12">
        <f ca="1"/>
        <v>-8.0981394018316699</v>
      </c>
      <c r="AD589" s="12"/>
      <c r="AE589" s="12">
        <f ca="1"/>
        <v>1.7796558317046646E-4</v>
      </c>
      <c r="AF589" s="12">
        <f ca="1"/>
        <v>1.3082803459599538E-4</v>
      </c>
      <c r="AG589" s="12">
        <f ca="1"/>
        <v>7.0593747422042759E-4</v>
      </c>
      <c r="AH589" s="12">
        <f ca="1"/>
        <v>1.2380889963069818E-3</v>
      </c>
      <c r="AI589" s="12">
        <f ca="1"/>
        <v>9.8942123870865932E-6</v>
      </c>
      <c r="AJ589" s="12">
        <f ca="1"/>
        <v>1.1144513829687442E-3</v>
      </c>
      <c r="AK589" s="12"/>
      <c r="AL589" s="12"/>
      <c r="AM589" s="12">
        <f ca="1">'Useful matrices &amp; checks'!AO589</f>
        <v>3.5202819213818876E-3</v>
      </c>
      <c r="AN589" s="12">
        <f t="shared" ca="1" si="20"/>
        <v>3.3771656836497021E-3</v>
      </c>
      <c r="AO589" s="12">
        <f t="shared" ca="1" si="21"/>
        <v>1.4311623773218549E-4</v>
      </c>
    </row>
    <row r="590" spans="1:41" x14ac:dyDescent="0.35">
      <c r="A590">
        <v>294</v>
      </c>
      <c r="P590" s="56" t="str">
        <f>INDEX('Flow probs &amp; rates'!$A$5:$A$5999,$A590)</f>
        <v>2014,10</v>
      </c>
      <c r="Q590" s="12">
        <f t="array" aca="1" ref="Q590:Q591" ca="1">-1*(MMULT(MINVERSE('Useful matrices &amp; checks'!$G590:$H591),'SS Taylor expansion'!C$4:C$5)-MMULT(MINVERSE('Useful matrices &amp; checks'!$G590:$H591),MMULT('SS Taylor expansion'!C$7:D$8,MMULT(MINVERSE('Useful matrices &amp; checks'!$G590:$H591),'Useful matrices &amp; checks'!$L590:$L591))))</f>
        <v>-5.8934715693614192</v>
      </c>
      <c r="R590" s="12">
        <f t="array" aca="1" ref="R590:R591" ca="1">-1*(MMULT(MINVERSE('Useful matrices &amp; checks'!$G590:$H591),'SS Taylor expansion'!E$4:E$5)-MMULT(MINVERSE('Useful matrices &amp; checks'!$G590:$H591),MMULT('SS Taylor expansion'!E$7:F$8,MMULT(MINVERSE('Useful matrices &amp; checks'!$G590:$H591),'Useful matrices &amp; checks'!$L590:$L591))))</f>
        <v>-11.43107319496726</v>
      </c>
      <c r="S590" s="12">
        <f t="array" aca="1" ref="S590:S591" ca="1">-1*(MMULT(MINVERSE('Useful matrices &amp; checks'!$G590:$H591),'SS Taylor expansion'!G$4:G$5)-MMULT(MINVERSE('Useful matrices &amp; checks'!$G590:$H591),MMULT('SS Taylor expansion'!G$7:H$8,MMULT(MINVERSE('Useful matrices &amp; checks'!$G590:$H591),'Useful matrices &amp; checks'!$L590:$L591))))</f>
        <v>0.39208062147958811</v>
      </c>
      <c r="T590" s="12">
        <f t="array" aca="1" ref="T590:T591" ca="1">-1*(MMULT(MINVERSE('Useful matrices &amp; checks'!$G590:$H591),'SS Taylor expansion'!I$4:I$5)-MMULT(MINVERSE('Useful matrices &amp; checks'!$G590:$H591),MMULT('SS Taylor expansion'!I$7:J$8,MMULT(MINVERSE('Useful matrices &amp; checks'!$G590:$H591),'Useful matrices &amp; checks'!$L590:$L591))))</f>
        <v>-0.36840532126452119</v>
      </c>
      <c r="U590" s="12">
        <f t="array" aca="1" ref="U590:U591" ca="1">-1*(MMULT(MINVERSE('Useful matrices &amp; checks'!$G590:$H591),'SS Taylor expansion'!K$4:K$5)-MMULT(MINVERSE('Useful matrices &amp; checks'!$G590:$H591),MMULT('SS Taylor expansion'!K$7:L$8,MMULT(MINVERSE('Useful matrices &amp; checks'!$G590:$H591),'Useful matrices &amp; checks'!$L590:$L591))))</f>
        <v>7.4836786521637855</v>
      </c>
      <c r="V590" s="12">
        <f t="array" aca="1" ref="V590:V591" ca="1">-1*(MMULT(MINVERSE('Useful matrices &amp; checks'!$G590:$H591),'SS Taylor expansion'!M$4:M$5)-MMULT(MINVERSE('Useful matrices &amp; checks'!$G590:$H591),MMULT('SS Taylor expansion'!M$7:N$8,MMULT(MINVERSE('Useful matrices &amp; checks'!$G590:$H591),'Useful matrices &amp; checks'!$L590:$L591))))</f>
        <v>3.6253491131505786</v>
      </c>
      <c r="W590" s="12"/>
      <c r="X590" s="12">
        <f t="array" aca="1" ref="X590:X591" ca="1">(MMULT(MINVERSE('Useful matrices &amp; checks'!$G590:$H591),MMULT('SS Taylor expansion'!C$7:D$8,MMULT(MINVERSE('Useful matrices &amp; checks'!$G590:$H591),'SS Taylor expansion'!C$4:C$5)))-MMULT(MINVERSE('Useful matrices &amp; checks'!$G590:$H591),MMULT('SS Taylor expansion'!C$7:D$8,MMULT(MINVERSE('Useful matrices &amp; checks'!$G590:$H591),MMULT('SS Taylor expansion'!C$7:D$8,MMULT(MINVERSE('Useful matrices &amp; checks'!$G590:$H591),'Useful matrices &amp; checks'!$L590:$L591))))))</f>
        <v>59.782678577860544</v>
      </c>
      <c r="Y590" s="12">
        <f t="array" aca="1" ref="Y590:Y591" ca="1">(MMULT(MINVERSE('Useful matrices &amp; checks'!$G590:$H591),MMULT('SS Taylor expansion'!E$7:F$8,MMULT(MINVERSE('Useful matrices &amp; checks'!$G590:$H591),'SS Taylor expansion'!E$4:E$5)))-MMULT(MINVERSE('Useful matrices &amp; checks'!$G590:$H591),MMULT('SS Taylor expansion'!E$7:F$8,MMULT(MINVERSE('Useful matrices &amp; checks'!$G590:$H591),MMULT('SS Taylor expansion'!E$7:F$8,MMULT(MINVERSE('Useful matrices &amp; checks'!$G590:$H591),'Useful matrices &amp; checks'!$L590:$L591))))))</f>
        <v>224.90908330444876</v>
      </c>
      <c r="Z590" s="12">
        <f t="array" aca="1" ref="Z590:Z591" ca="1">(MMULT(MINVERSE('Useful matrices &amp; checks'!$G590:$H591),MMULT('SS Taylor expansion'!G$7:H$8,MMULT(MINVERSE('Useful matrices &amp; checks'!$G590:$H591),'SS Taylor expansion'!G$4:G$5)))-MMULT(MINVERSE('Useful matrices &amp; checks'!$G590:$H591),MMULT('SS Taylor expansion'!G$7:H$8,MMULT(MINVERSE('Useful matrices &amp; checks'!$G590:$H591),MMULT('SS Taylor expansion'!G$7:H$8,MMULT(MINVERSE('Useful matrices &amp; checks'!$G590:$H591),'Useful matrices &amp; checks'!$L590:$L591))))))</f>
        <v>-0.91318379243387771</v>
      </c>
      <c r="AA590" s="12">
        <f t="array" aca="1" ref="AA590:AA591" ca="1">(MMULT(MINVERSE('Useful matrices &amp; checks'!$G590:$H591),MMULT('SS Taylor expansion'!I$7:J$8,MMULT(MINVERSE('Useful matrices &amp; checks'!$G590:$H591),'SS Taylor expansion'!I$4:I$5)))-MMULT(MINVERSE('Useful matrices &amp; checks'!$G590:$H591),MMULT('SS Taylor expansion'!I$7:J$8,MMULT(MINVERSE('Useful matrices &amp; checks'!$G590:$H591),MMULT('SS Taylor expansion'!I$7:J$8,MMULT(MINVERSE('Useful matrices &amp; checks'!$G590:$H591),'Useful matrices &amp; checks'!$L590:$L591))))))</f>
        <v>0.7082644633494769</v>
      </c>
      <c r="AB590" s="12">
        <f t="array" aca="1" ref="AB590:AB591" ca="1">(MMULT(MINVERSE('Useful matrices &amp; checks'!$G590:$H591),MMULT('SS Taylor expansion'!K$7:L$8,MMULT(MINVERSE('Useful matrices &amp; checks'!$G590:$H591),'SS Taylor expansion'!K$4:K$5)))-MMULT(MINVERSE('Useful matrices &amp; checks'!$G590:$H591),MMULT('SS Taylor expansion'!K$7:L$8,MMULT(MINVERSE('Useful matrices &amp; checks'!$G590:$H591),MMULT('SS Taylor expansion'!K$7:L$8,MMULT(MINVERSE('Useful matrices &amp; checks'!$G590:$H591),'Useful matrices &amp; checks'!$L590:$L591))))))</f>
        <v>-144.20061304242185</v>
      </c>
      <c r="AC590" s="12">
        <f t="array" aca="1" ref="AC590:AC591" ca="1">(MMULT(MINVERSE('Useful matrices &amp; checks'!$G590:$H591),MMULT('SS Taylor expansion'!M$7:N$8,MMULT(MINVERSE('Useful matrices &amp; checks'!$G590:$H591),'SS Taylor expansion'!M$4:M$5)))-MMULT(MINVERSE('Useful matrices &amp; checks'!$G590:$H591),MMULT('SS Taylor expansion'!M$7:N$8,MMULT(MINVERSE('Useful matrices &amp; checks'!$G590:$H591),MMULT('SS Taylor expansion'!M$7:N$8,MMULT(MINVERSE('Useful matrices &amp; checks'!$G590:$H591),'Useful matrices &amp; checks'!$L590:$L591))))))</f>
        <v>-41.524278407640594</v>
      </c>
      <c r="AD590" s="12"/>
      <c r="AE590" s="12">
        <f t="array" aca="1" ref="AE590:AE591" ca="1">Q588:Q589*(INDEX('Flow probs &amp; rates'!AE$6:AE$5999-'Flow probs &amp; rates'!AE$5:AE$5999,'Useful matrices &amp; checks'!$A588))+X588:X589*(INDEX('Flow probs &amp; rates'!AE$6:AE$5999-'Flow probs &amp; rates'!AE$5:AE$5999,'Useful matrices &amp; checks'!$A588))^2</f>
        <v>2.7812393666987336E-4</v>
      </c>
      <c r="AF590" s="12">
        <f t="array" aca="1" ref="AF590:AF591" ca="1">R588:R589*(INDEX('Flow probs &amp; rates'!AF$6:AF$5999-'Flow probs &amp; rates'!AF$5:AF$5999,'Useful matrices &amp; checks'!$A588))+Y588:Y589*(INDEX('Flow probs &amp; rates'!AF$6:AF$5999-'Flow probs &amp; rates'!AF$5:AF$5999,'Useful matrices &amp; checks'!$A588))^2</f>
        <v>-1.7416526403020587E-2</v>
      </c>
      <c r="AG590" s="12">
        <f t="array" aca="1" ref="AG590:AG591" ca="1">S588:S589*(INDEX('Flow probs &amp; rates'!AG$6:AG$5999-'Flow probs &amp; rates'!AG$5:AG$5999,'Useful matrices &amp; checks'!$A588))+Z588:Z589*(INDEX('Flow probs &amp; rates'!AG$6:AG$5999-'Flow probs &amp; rates'!AG$5:AG$5999,'Useful matrices &amp; checks'!$A588))^2</f>
        <v>2.9129208390917456E-3</v>
      </c>
      <c r="AH590" s="12">
        <f t="array" aca="1" ref="AH590:AH591" ca="1">T588:T589*(INDEX('Flow probs &amp; rates'!AI$6:AI$5999-'Flow probs &amp; rates'!AI$5:AI$5999,'Useful matrices &amp; checks'!$A588))+AA588:AA589*(INDEX('Flow probs &amp; rates'!AI$6:AI$5999-'Flow probs &amp; rates'!AI$5:AI$5999,'Useful matrices &amp; checks'!$A588))^2</f>
        <v>-2.7680224419697882E-3</v>
      </c>
      <c r="AI590" s="12">
        <f t="array" aca="1" ref="AI590:AI591" ca="1">U588:U589*(INDEX('Flow probs &amp; rates'!AJ$6:AJ$5999-'Flow probs &amp; rates'!AJ$5:AJ$5999,'Useful matrices &amp; checks'!$A588))+AB588:AB589*(INDEX('Flow probs &amp; rates'!AJ$6:AJ$5999-'Flow probs &amp; rates'!AJ$5:AJ$5999,'Useful matrices &amp; checks'!$A588))^2</f>
        <v>-5.2151845035196464E-3</v>
      </c>
      <c r="AJ590" s="12">
        <f t="array" aca="1" ref="AJ590:AJ591" ca="1">V588:V589*(INDEX('Flow probs &amp; rates'!AK$6:AK$5999-'Flow probs &amp; rates'!AK$5:AK$5999,'Useful matrices &amp; checks'!$A588))+AC588:AC589*(INDEX('Flow probs &amp; rates'!AK$6:AK$5999-'Flow probs &amp; rates'!AK$5:AK$5999,'Useful matrices &amp; checks'!$A588))^2</f>
        <v>-1.5540206290286468E-3</v>
      </c>
      <c r="AK590" s="12"/>
      <c r="AL590" s="12"/>
      <c r="AM590" s="12">
        <f ca="1">'Useful matrices &amp; checks'!AO590</f>
        <v>-2.3980336590767704E-2</v>
      </c>
      <c r="AN590" s="12">
        <f t="shared" ca="1" si="20"/>
        <v>-2.3762709201777053E-2</v>
      </c>
      <c r="AO590" s="12">
        <f t="shared" ca="1" si="21"/>
        <v>-2.1762738899065021E-4</v>
      </c>
    </row>
    <row r="591" spans="1:41" x14ac:dyDescent="0.35">
      <c r="Q591" s="12">
        <f ca="1"/>
        <v>1.3531621229613437</v>
      </c>
      <c r="R591" s="12">
        <f ca="1"/>
        <v>0.23620481697772064</v>
      </c>
      <c r="S591" s="12">
        <f ca="1"/>
        <v>-9.0023111147511561E-2</v>
      </c>
      <c r="T591" s="12">
        <f ca="1"/>
        <v>-7.4308887307261179E-2</v>
      </c>
      <c r="U591" s="12">
        <f ca="1"/>
        <v>-0.15463823179197872</v>
      </c>
      <c r="V591" s="12">
        <f ca="1"/>
        <v>0.73124801176570142</v>
      </c>
      <c r="W591" s="12"/>
      <c r="X591" s="12">
        <f ca="1"/>
        <v>-13.726316536638315</v>
      </c>
      <c r="Y591" s="12">
        <f ca="1"/>
        <v>-4.6473859411505929</v>
      </c>
      <c r="Z591" s="12">
        <f ca="1"/>
        <v>0.20967026050447352</v>
      </c>
      <c r="AA591" s="12">
        <f ca="1"/>
        <v>0.14285989141015862</v>
      </c>
      <c r="AB591" s="12">
        <f ca="1"/>
        <v>2.9796746841544417</v>
      </c>
      <c r="AC591" s="12">
        <f ca="1"/>
        <v>-8.3756198583602295</v>
      </c>
      <c r="AD591" s="12"/>
      <c r="AE591" s="12">
        <f ca="1"/>
        <v>-6.5159884323207507E-5</v>
      </c>
      <c r="AF591" s="12">
        <f ca="1"/>
        <v>3.8658264969297125E-4</v>
      </c>
      <c r="AG591" s="12">
        <f ca="1"/>
        <v>-6.8244965604371361E-4</v>
      </c>
      <c r="AH591" s="12">
        <f ca="1"/>
        <v>-5.694435557504167E-4</v>
      </c>
      <c r="AI591" s="12">
        <f ca="1"/>
        <v>1.1575786108868936E-4</v>
      </c>
      <c r="AJ591" s="12">
        <f ca="1"/>
        <v>-3.1969648052197053E-4</v>
      </c>
      <c r="AK591" s="12"/>
      <c r="AL591" s="12"/>
      <c r="AM591" s="12">
        <f ca="1">'Useful matrices &amp; checks'!AO591</f>
        <v>-1.1343697581049569E-3</v>
      </c>
      <c r="AN591" s="12">
        <f t="shared" ca="1" si="20"/>
        <v>-1.1344090658576477E-3</v>
      </c>
      <c r="AO591" s="12">
        <f t="shared" ca="1" si="21"/>
        <v>3.9307752690807829E-8</v>
      </c>
    </row>
    <row r="592" spans="1:41" x14ac:dyDescent="0.35">
      <c r="A592">
        <v>295</v>
      </c>
      <c r="P592" s="56" t="str">
        <f>INDEX('Flow probs &amp; rates'!$A$5:$A$5999,$A592)</f>
        <v>2014,11</v>
      </c>
      <c r="Q592" s="12">
        <f t="array" aca="1" ref="Q592:Q593" ca="1">-1*(MMULT(MINVERSE('Useful matrices &amp; checks'!$G592:$H593),'SS Taylor expansion'!C$4:C$5)-MMULT(MINVERSE('Useful matrices &amp; checks'!$G592:$H593),MMULT('SS Taylor expansion'!C$7:D$8,MMULT(MINVERSE('Useful matrices &amp; checks'!$G592:$H593),'Useful matrices &amp; checks'!$L592:$L593))))</f>
        <v>-5.8932303522797929</v>
      </c>
      <c r="R592" s="12">
        <f t="array" aca="1" ref="R592:R593" ca="1">-1*(MMULT(MINVERSE('Useful matrices &amp; checks'!$G592:$H593),'SS Taylor expansion'!E$4:E$5)-MMULT(MINVERSE('Useful matrices &amp; checks'!$G592:$H593),MMULT('SS Taylor expansion'!E$7:F$8,MMULT(MINVERSE('Useful matrices &amp; checks'!$G592:$H593),'Useful matrices &amp; checks'!$L592:$L593))))</f>
        <v>-11.57053028664885</v>
      </c>
      <c r="S592" s="12">
        <f t="array" aca="1" ref="S592:S593" ca="1">-1*(MMULT(MINVERSE('Useful matrices &amp; checks'!$G592:$H593),'SS Taylor expansion'!G$4:G$5)-MMULT(MINVERSE('Useful matrices &amp; checks'!$G592:$H593),MMULT('SS Taylor expansion'!G$7:H$8,MMULT(MINVERSE('Useful matrices &amp; checks'!$G592:$H593),'Useful matrices &amp; checks'!$L592:$L593))))</f>
        <v>0.34788847016579588</v>
      </c>
      <c r="T592" s="12">
        <f t="array" aca="1" ref="T592:T593" ca="1">-1*(MMULT(MINVERSE('Useful matrices &amp; checks'!$G592:$H593),'SS Taylor expansion'!I$4:I$5)-MMULT(MINVERSE('Useful matrices &amp; checks'!$G592:$H593),MMULT('SS Taylor expansion'!I$7:J$8,MMULT(MINVERSE('Useful matrices &amp; checks'!$G592:$H593),'Useful matrices &amp; checks'!$L592:$L593))))</f>
        <v>-0.33514169153017598</v>
      </c>
      <c r="U592" s="12">
        <f t="array" aca="1" ref="U592:U593" ca="1">-1*(MMULT(MINVERSE('Useful matrices &amp; checks'!$G592:$H593),'SS Taylor expansion'!K$4:K$5)-MMULT(MINVERSE('Useful matrices &amp; checks'!$G592:$H593),MMULT('SS Taylor expansion'!K$7:L$8,MMULT(MINVERSE('Useful matrices &amp; checks'!$G592:$H593),'Useful matrices &amp; checks'!$L592:$L593))))</f>
        <v>7.1334194794977268</v>
      </c>
      <c r="V592" s="12">
        <f t="array" aca="1" ref="V592:V593" ca="1">-1*(MMULT(MINVERSE('Useful matrices &amp; checks'!$G592:$H593),'SS Taylor expansion'!M$4:M$5)-MMULT(MINVERSE('Useful matrices &amp; checks'!$G592:$H593),MMULT('SS Taylor expansion'!M$7:N$8,MMULT(MINVERSE('Useful matrices &amp; checks'!$G592:$H593),'Useful matrices &amp; checks'!$L592:$L593))))</f>
        <v>3.5001474383166684</v>
      </c>
      <c r="W592" s="12"/>
      <c r="X592" s="12">
        <f t="array" aca="1" ref="X592:X593" ca="1">(MMULT(MINVERSE('Useful matrices &amp; checks'!$G592:$H593),MMULT('SS Taylor expansion'!C$7:D$8,MMULT(MINVERSE('Useful matrices &amp; checks'!$G592:$H593),'SS Taylor expansion'!C$4:C$5)))-MMULT(MINVERSE('Useful matrices &amp; checks'!$G592:$H593),MMULT('SS Taylor expansion'!C$7:D$8,MMULT(MINVERSE('Useful matrices &amp; checks'!$G592:$H593),MMULT('SS Taylor expansion'!C$7:D$8,MMULT(MINVERSE('Useful matrices &amp; checks'!$G592:$H593),'Useful matrices &amp; checks'!$L592:$L593))))))</f>
        <v>58.192059947798839</v>
      </c>
      <c r="Y592" s="12">
        <f t="array" aca="1" ref="Y592:Y593" ca="1">(MMULT(MINVERSE('Useful matrices &amp; checks'!$G592:$H593),MMULT('SS Taylor expansion'!E$7:F$8,MMULT(MINVERSE('Useful matrices &amp; checks'!$G592:$H593),'SS Taylor expansion'!E$4:E$5)))-MMULT(MINVERSE('Useful matrices &amp; checks'!$G592:$H593),MMULT('SS Taylor expansion'!E$7:F$8,MMULT(MINVERSE('Useful matrices &amp; checks'!$G592:$H593),MMULT('SS Taylor expansion'!E$7:F$8,MMULT(MINVERSE('Useful matrices &amp; checks'!$G592:$H593),'Useful matrices &amp; checks'!$L592:$L593))))))</f>
        <v>224.31763842175556</v>
      </c>
      <c r="Z592" s="12">
        <f t="array" aca="1" ref="Z592:Z593" ca="1">(MMULT(MINVERSE('Useful matrices &amp; checks'!$G592:$H593),MMULT('SS Taylor expansion'!G$7:H$8,MMULT(MINVERSE('Useful matrices &amp; checks'!$G592:$H593),'SS Taylor expansion'!G$4:G$5)))-MMULT(MINVERSE('Useful matrices &amp; checks'!$G592:$H593),MMULT('SS Taylor expansion'!G$7:H$8,MMULT(MINVERSE('Useful matrices &amp; checks'!$G592:$H593),MMULT('SS Taylor expansion'!G$7:H$8,MMULT(MINVERSE('Useful matrices &amp; checks'!$G592:$H593),'Useful matrices &amp; checks'!$L592:$L593))))))</f>
        <v>-0.77103415066087488</v>
      </c>
      <c r="AA592" s="12">
        <f t="array" aca="1" ref="AA592:AA593" ca="1">(MMULT(MINVERSE('Useful matrices &amp; checks'!$G592:$H593),MMULT('SS Taylor expansion'!I$7:J$8,MMULT(MINVERSE('Useful matrices &amp; checks'!$G592:$H593),'SS Taylor expansion'!I$4:I$5)))-MMULT(MINVERSE('Useful matrices &amp; checks'!$G592:$H593),MMULT('SS Taylor expansion'!I$7:J$8,MMULT(MINVERSE('Useful matrices &amp; checks'!$G592:$H593),MMULT('SS Taylor expansion'!I$7:J$8,MMULT(MINVERSE('Useful matrices &amp; checks'!$G592:$H593),'Useful matrices &amp; checks'!$L592:$L593))))))</f>
        <v>0.60514834916651816</v>
      </c>
      <c r="AB592" s="12">
        <f t="array" aca="1" ref="AB592:AB593" ca="1">(MMULT(MINVERSE('Useful matrices &amp; checks'!$G592:$H593),MMULT('SS Taylor expansion'!K$7:L$8,MMULT(MINVERSE('Useful matrices &amp; checks'!$G592:$H593),'SS Taylor expansion'!K$4:K$5)))-MMULT(MINVERSE('Useful matrices &amp; checks'!$G592:$H593),MMULT('SS Taylor expansion'!K$7:L$8,MMULT(MINVERSE('Useful matrices &amp; checks'!$G592:$H593),MMULT('SS Taylor expansion'!K$7:L$8,MMULT(MINVERSE('Useful matrices &amp; checks'!$G592:$H593),'Useful matrices &amp; checks'!$L592:$L593))))))</f>
        <v>-135.36593312193216</v>
      </c>
      <c r="AC592" s="12">
        <f t="array" aca="1" ref="AC592:AC593" ca="1">(MMULT(MINVERSE('Useful matrices &amp; checks'!$G592:$H593),MMULT('SS Taylor expansion'!M$7:N$8,MMULT(MINVERSE('Useful matrices &amp; checks'!$G592:$H593),'SS Taylor expansion'!M$4:M$5)))-MMULT(MINVERSE('Useful matrices &amp; checks'!$G592:$H593),MMULT('SS Taylor expansion'!M$7:N$8,MMULT(MINVERSE('Useful matrices &amp; checks'!$G592:$H593),MMULT('SS Taylor expansion'!M$7:N$8,MMULT(MINVERSE('Useful matrices &amp; checks'!$G592:$H593),'Useful matrices &amp; checks'!$L592:$L593))))))</f>
        <v>-39.6155028961863</v>
      </c>
      <c r="AD592" s="12"/>
      <c r="AE592" s="12">
        <f t="array" aca="1" ref="AE592:AE593" ca="1">Q590:Q591*(INDEX('Flow probs &amp; rates'!AE$6:AE$5999-'Flow probs &amp; rates'!AE$5:AE$5999,'Useful matrices &amp; checks'!$A590))+X590:X591*(INDEX('Flow probs &amp; rates'!AE$6:AE$5999-'Flow probs &amp; rates'!AE$5:AE$5999,'Useful matrices &amp; checks'!$A590))^2</f>
        <v>5.0750854482230915E-3</v>
      </c>
      <c r="AF592" s="12">
        <f t="array" aca="1" ref="AF592:AF593" ca="1">R590:R591*(INDEX('Flow probs &amp; rates'!AF$6:AF$5999-'Flow probs &amp; rates'!AF$5:AF$5999,'Useful matrices &amp; checks'!$A590))+Y590:Y591*(INDEX('Flow probs &amp; rates'!AF$6:AF$5999-'Flow probs &amp; rates'!AF$5:AF$5999,'Useful matrices &amp; checks'!$A590))^2</f>
        <v>-2.6391025386833902E-4</v>
      </c>
      <c r="AG592" s="12">
        <f t="array" aca="1" ref="AG592:AG593" ca="1">S590:S591*(INDEX('Flow probs &amp; rates'!AG$6:AG$5999-'Flow probs &amp; rates'!AG$5:AG$5999,'Useful matrices &amp; checks'!$A590))+Z590:Z591*(INDEX('Flow probs &amp; rates'!AG$6:AG$5999-'Flow probs &amp; rates'!AG$5:AG$5999,'Useful matrices &amp; checks'!$A590))^2</f>
        <v>6.4109621144255585E-3</v>
      </c>
      <c r="AH592" s="12">
        <f t="array" aca="1" ref="AH592:AH593" ca="1">T590:T591*(INDEX('Flow probs &amp; rates'!AI$6:AI$5999-'Flow probs &amp; rates'!AI$5:AI$5999,'Useful matrices &amp; checks'!$A590))+AA590:AA591*(INDEX('Flow probs &amp; rates'!AI$6:AI$5999-'Flow probs &amp; rates'!AI$5:AI$5999,'Useful matrices &amp; checks'!$A590))^2</f>
        <v>-3.4086607639830348E-3</v>
      </c>
      <c r="AI592" s="12">
        <f t="array" aca="1" ref="AI592:AI593" ca="1">U590:U591*(INDEX('Flow probs &amp; rates'!AJ$6:AJ$5999-'Flow probs &amp; rates'!AJ$5:AJ$5999,'Useful matrices &amp; checks'!$A590))+AB590:AB591*(INDEX('Flow probs &amp; rates'!AJ$6:AJ$5999-'Flow probs &amp; rates'!AJ$5:AJ$5999,'Useful matrices &amp; checks'!$A590))^2</f>
        <v>8.2784868356333644E-3</v>
      </c>
      <c r="AJ592" s="12">
        <f t="array" aca="1" ref="AJ592:AJ593" ca="1">V590:V591*(INDEX('Flow probs &amp; rates'!AK$6:AK$5999-'Flow probs &amp; rates'!AK$5:AK$5999,'Useful matrices &amp; checks'!$A590))+AC590:AC591*(INDEX('Flow probs &amp; rates'!AK$6:AK$5999-'Flow probs &amp; rates'!AK$5:AK$5999,'Useful matrices &amp; checks'!$A590))^2</f>
        <v>-1.7882531879610477E-4</v>
      </c>
      <c r="AK592" s="12"/>
      <c r="AL592" s="12"/>
      <c r="AM592" s="12">
        <f ca="1">'Useful matrices &amp; checks'!AO592</f>
        <v>1.5831831210760594E-2</v>
      </c>
      <c r="AN592" s="12">
        <f t="shared" ca="1" si="20"/>
        <v>1.5913138061634535E-2</v>
      </c>
      <c r="AO592" s="12">
        <f t="shared" ca="1" si="21"/>
        <v>-8.1306850873940489E-5</v>
      </c>
    </row>
    <row r="593" spans="1:41" x14ac:dyDescent="0.35">
      <c r="P593" s="56"/>
      <c r="Q593" s="12">
        <f ca="1"/>
        <v>1.3227466844318592</v>
      </c>
      <c r="R593" s="12">
        <f ca="1"/>
        <v>0.24509974860857278</v>
      </c>
      <c r="S593" s="12">
        <f ca="1"/>
        <v>-7.8084224263499619E-2</v>
      </c>
      <c r="T593" s="12">
        <f ca="1"/>
        <v>-6.3615525182617455E-2</v>
      </c>
      <c r="U593" s="12">
        <f ca="1"/>
        <v>-0.15110796807315341</v>
      </c>
      <c r="V593" s="12">
        <f ca="1"/>
        <v>0.6643868045437118</v>
      </c>
      <c r="W593" s="12"/>
      <c r="X593" s="12">
        <f ca="1"/>
        <v>-13.061317775646391</v>
      </c>
      <c r="Y593" s="12">
        <f ca="1"/>
        <v>-4.7517439065936555</v>
      </c>
      <c r="Z593" s="12">
        <f ca="1"/>
        <v>0.17306007154053726</v>
      </c>
      <c r="AA593" s="12">
        <f ca="1"/>
        <v>0.11486732632354629</v>
      </c>
      <c r="AB593" s="12">
        <f ca="1"/>
        <v>2.8674706652498445</v>
      </c>
      <c r="AC593" s="12">
        <f ca="1"/>
        <v>-7.5196881969770715</v>
      </c>
      <c r="AD593" s="12"/>
      <c r="AE593" s="12">
        <f ca="1"/>
        <v>-1.1652577463900267E-3</v>
      </c>
      <c r="AF593" s="12">
        <f ca="1"/>
        <v>5.4532826577437864E-6</v>
      </c>
      <c r="AG593" s="12">
        <f ca="1"/>
        <v>-1.4719798005101454E-3</v>
      </c>
      <c r="AH593" s="12">
        <f ca="1"/>
        <v>-6.8754106946687925E-4</v>
      </c>
      <c r="AI593" s="12">
        <f ca="1"/>
        <v>-1.7106166975854525E-4</v>
      </c>
      <c r="AJ593" s="12">
        <f ca="1"/>
        <v>-3.6069811414487077E-5</v>
      </c>
      <c r="AK593" s="12"/>
      <c r="AL593" s="12"/>
      <c r="AM593" s="12">
        <f ca="1">'Useful matrices &amp; checks'!AO593</f>
        <v>-3.4205460657351361E-3</v>
      </c>
      <c r="AN593" s="12">
        <f t="shared" ca="1" si="20"/>
        <v>-3.5264568148823394E-3</v>
      </c>
      <c r="AO593" s="12">
        <f t="shared" ca="1" si="21"/>
        <v>1.0591074914720333E-4</v>
      </c>
    </row>
    <row r="594" spans="1:41" x14ac:dyDescent="0.35">
      <c r="A594">
        <v>296</v>
      </c>
      <c r="P594" s="56" t="str">
        <f>INDEX('Flow probs &amp; rates'!$A$5:$A$5999,$A594)</f>
        <v>2014,12</v>
      </c>
      <c r="Q594" s="12">
        <f t="array" aca="1" ref="Q594:Q595" ca="1">-1*(MMULT(MINVERSE('Useful matrices &amp; checks'!$G594:$H595),'SS Taylor expansion'!C$4:C$5)-MMULT(MINVERSE('Useful matrices &amp; checks'!$G594:$H595),MMULT('SS Taylor expansion'!C$7:D$8,MMULT(MINVERSE('Useful matrices &amp; checks'!$G594:$H595),'Useful matrices &amp; checks'!$L594:$L595))))</f>
        <v>-5.8667707198731129</v>
      </c>
      <c r="R594" s="12">
        <f t="array" aca="1" ref="R594:R595" ca="1">-1*(MMULT(MINVERSE('Useful matrices &amp; checks'!$G594:$H595),'SS Taylor expansion'!E$4:E$5)-MMULT(MINVERSE('Useful matrices &amp; checks'!$G594:$H595),MMULT('SS Taylor expansion'!E$7:F$8,MMULT(MINVERSE('Useful matrices &amp; checks'!$G594:$H595),'Useful matrices &amp; checks'!$L594:$L595))))</f>
        <v>-11.528695011152507</v>
      </c>
      <c r="S594" s="12">
        <f t="array" aca="1" ref="S594:S595" ca="1">-1*(MMULT(MINVERSE('Useful matrices &amp; checks'!$G594:$H595),'SS Taylor expansion'!G$4:G$5)-MMULT(MINVERSE('Useful matrices &amp; checks'!$G594:$H595),MMULT('SS Taylor expansion'!G$7:H$8,MMULT(MINVERSE('Useful matrices &amp; checks'!$G594:$H595),'Useful matrices &amp; checks'!$L594:$L595))))</f>
        <v>0.32473955785172803</v>
      </c>
      <c r="T594" s="12">
        <f t="array" aca="1" ref="T594:T595" ca="1">-1*(MMULT(MINVERSE('Useful matrices &amp; checks'!$G594:$H595),'SS Taylor expansion'!I$4:I$5)-MMULT(MINVERSE('Useful matrices &amp; checks'!$G594:$H595),MMULT('SS Taylor expansion'!I$7:J$8,MMULT(MINVERSE('Useful matrices &amp; checks'!$G594:$H595),'Useful matrices &amp; checks'!$L594:$L595))))</f>
        <v>-0.31340082623508347</v>
      </c>
      <c r="U594" s="12">
        <f t="array" aca="1" ref="U594:U595" ca="1">-1*(MMULT(MINVERSE('Useful matrices &amp; checks'!$G594:$H595),'SS Taylor expansion'!K$4:K$5)-MMULT(MINVERSE('Useful matrices &amp; checks'!$G594:$H595),MMULT('SS Taylor expansion'!K$7:L$8,MMULT(MINVERSE('Useful matrices &amp; checks'!$G594:$H595),'Useful matrices &amp; checks'!$L594:$L595))))</f>
        <v>6.6807691354805883</v>
      </c>
      <c r="V594" s="12">
        <f t="array" aca="1" ref="V594:V595" ca="1">-1*(MMULT(MINVERSE('Useful matrices &amp; checks'!$G594:$H595),'SS Taylor expansion'!M$4:M$5)-MMULT(MINVERSE('Useful matrices &amp; checks'!$G594:$H595),MMULT('SS Taylor expansion'!M$7:N$8,MMULT(MINVERSE('Useful matrices &amp; checks'!$G594:$H595),'Useful matrices &amp; checks'!$L594:$L595))))</f>
        <v>3.2810312889720343</v>
      </c>
      <c r="W594" s="12"/>
      <c r="X594" s="12">
        <f t="array" aca="1" ref="X594:X595" ca="1">(MMULT(MINVERSE('Useful matrices &amp; checks'!$G594:$H595),MMULT('SS Taylor expansion'!C$7:D$8,MMULT(MINVERSE('Useful matrices &amp; checks'!$G594:$H595),'SS Taylor expansion'!C$4:C$5)))-MMULT(MINVERSE('Useful matrices &amp; checks'!$G594:$H595),MMULT('SS Taylor expansion'!C$7:D$8,MMULT(MINVERSE('Useful matrices &amp; checks'!$G594:$H595),MMULT('SS Taylor expansion'!C$7:D$8,MMULT(MINVERSE('Useful matrices &amp; checks'!$G594:$H595),'Useful matrices &amp; checks'!$L594:$L595))))))</f>
        <v>56.269653662290395</v>
      </c>
      <c r="Y594" s="12">
        <f t="array" aca="1" ref="Y594:Y595" ca="1">(MMULT(MINVERSE('Useful matrices &amp; checks'!$G594:$H595),MMULT('SS Taylor expansion'!E$7:F$8,MMULT(MINVERSE('Useful matrices &amp; checks'!$G594:$H595),'SS Taylor expansion'!E$4:E$5)))-MMULT(MINVERSE('Useful matrices &amp; checks'!$G594:$H595),MMULT('SS Taylor expansion'!E$7:F$8,MMULT(MINVERSE('Useful matrices &amp; checks'!$G594:$H595),MMULT('SS Taylor expansion'!E$7:F$8,MMULT(MINVERSE('Useful matrices &amp; checks'!$G594:$H595),'Useful matrices &amp; checks'!$L594:$L595))))))</f>
        <v>217.28828432548596</v>
      </c>
      <c r="Z594" s="12">
        <f t="array" aca="1" ref="Z594:Z595" ca="1">(MMULT(MINVERSE('Useful matrices &amp; checks'!$G594:$H595),MMULT('SS Taylor expansion'!G$7:H$8,MMULT(MINVERSE('Useful matrices &amp; checks'!$G594:$H595),'SS Taylor expansion'!G$4:G$5)))-MMULT(MINVERSE('Useful matrices &amp; checks'!$G594:$H595),MMULT('SS Taylor expansion'!G$7:H$8,MMULT(MINVERSE('Useful matrices &amp; checks'!$G594:$H595),MMULT('SS Taylor expansion'!G$7:H$8,MMULT(MINVERSE('Useful matrices &amp; checks'!$G594:$H595),'Useful matrices &amp; checks'!$L594:$L595))))))</f>
        <v>-0.69443576284105213</v>
      </c>
      <c r="AA594" s="12">
        <f t="array" aca="1" ref="AA594:AA595" ca="1">(MMULT(MINVERSE('Useful matrices &amp; checks'!$G594:$H595),MMULT('SS Taylor expansion'!I$7:J$8,MMULT(MINVERSE('Useful matrices &amp; checks'!$G594:$H595),'SS Taylor expansion'!I$4:I$5)))-MMULT(MINVERSE('Useful matrices &amp; checks'!$G594:$H595),MMULT('SS Taylor expansion'!I$7:J$8,MMULT(MINVERSE('Useful matrices &amp; checks'!$G594:$H595),MMULT('SS Taylor expansion'!I$7:J$8,MMULT(MINVERSE('Useful matrices &amp; checks'!$G594:$H595),'Useful matrices &amp; checks'!$L594:$L595))))))</f>
        <v>0.54305873200349841</v>
      </c>
      <c r="AB594" s="12">
        <f t="array" aca="1" ref="AB594:AB595" ca="1">(MMULT(MINVERSE('Useful matrices &amp; checks'!$G594:$H595),MMULT('SS Taylor expansion'!K$7:L$8,MMULT(MINVERSE('Useful matrices &amp; checks'!$G594:$H595),'SS Taylor expansion'!K$4:K$5)))-MMULT(MINVERSE('Useful matrices &amp; checks'!$G594:$H595),MMULT('SS Taylor expansion'!K$7:L$8,MMULT(MINVERSE('Useful matrices &amp; checks'!$G594:$H595),MMULT('SS Taylor expansion'!K$7:L$8,MMULT(MINVERSE('Useful matrices &amp; checks'!$G594:$H595),'Useful matrices &amp; checks'!$L594:$L595))))))</f>
        <v>-123.20646623242487</v>
      </c>
      <c r="AC594" s="12">
        <f t="array" aca="1" ref="AC594:AC595" ca="1">(MMULT(MINVERSE('Useful matrices &amp; checks'!$G594:$H595),MMULT('SS Taylor expansion'!M$7:N$8,MMULT(MINVERSE('Useful matrices &amp; checks'!$G594:$H595),'SS Taylor expansion'!M$4:M$5)))-MMULT(MINVERSE('Useful matrices &amp; checks'!$G594:$H595),MMULT('SS Taylor expansion'!M$7:N$8,MMULT(MINVERSE('Useful matrices &amp; checks'!$G594:$H595),MMULT('SS Taylor expansion'!M$7:N$8,MMULT(MINVERSE('Useful matrices &amp; checks'!$G594:$H595),'Useful matrices &amp; checks'!$L594:$L595))))))</f>
        <v>-36.055742770816053</v>
      </c>
      <c r="AD594" s="12"/>
      <c r="AE594" s="12">
        <f t="array" aca="1" ref="AE594:AE595" ca="1">Q592:Q593*(INDEX('Flow probs &amp; rates'!AE$6:AE$5999-'Flow probs &amp; rates'!AE$5:AE$5999,'Useful matrices &amp; checks'!$A592))+X592:X593*(INDEX('Flow probs &amp; rates'!AE$6:AE$5999-'Flow probs &amp; rates'!AE$5:AE$5999,'Useful matrices &amp; checks'!$A592))^2</f>
        <v>5.8386780730571659E-4</v>
      </c>
      <c r="AF594" s="12">
        <f t="array" aca="1" ref="AF594:AF595" ca="1">R592:R593*(INDEX('Flow probs &amp; rates'!AF$6:AF$5999-'Flow probs &amp; rates'!AF$5:AF$5999,'Useful matrices &amp; checks'!$A592))+Y592:Y593*(INDEX('Flow probs &amp; rates'!AF$6:AF$5999-'Flow probs &amp; rates'!AF$5:AF$5999,'Useful matrices &amp; checks'!$A592))^2</f>
        <v>1.589018157015305E-3</v>
      </c>
      <c r="AG594" s="12">
        <f t="array" aca="1" ref="AG594:AG595" ca="1">S592:S593*(INDEX('Flow probs &amp; rates'!AG$6:AG$5999-'Flow probs &amp; rates'!AG$5:AG$5999,'Useful matrices &amp; checks'!$A592))+Z592:Z593*(INDEX('Flow probs &amp; rates'!AG$6:AG$5999-'Flow probs &amp; rates'!AG$5:AG$5999,'Useful matrices &amp; checks'!$A592))^2</f>
        <v>3.7860009094056427E-3</v>
      </c>
      <c r="AH594" s="12">
        <f t="array" aca="1" ref="AH594:AH595" ca="1">T592:T593*(INDEX('Flow probs &amp; rates'!AI$6:AI$5999-'Flow probs &amp; rates'!AI$5:AI$5999,'Useful matrices &amp; checks'!$A592))+AA592:AA593*(INDEX('Flow probs &amp; rates'!AI$6:AI$5999-'Flow probs &amp; rates'!AI$5:AI$5999,'Useful matrices &amp; checks'!$A592))^2</f>
        <v>-2.5550274232782168E-3</v>
      </c>
      <c r="AI594" s="12">
        <f t="array" aca="1" ref="AI594:AI595" ca="1">U592:U593*(INDEX('Flow probs &amp; rates'!AJ$6:AJ$5999-'Flow probs &amp; rates'!AJ$5:AJ$5999,'Useful matrices &amp; checks'!$A592))+AB592:AB593*(INDEX('Flow probs &amp; rates'!AJ$6:AJ$5999-'Flow probs &amp; rates'!AJ$5:AJ$5999,'Useful matrices &amp; checks'!$A592))^2</f>
        <v>9.8532293932448653E-3</v>
      </c>
      <c r="AJ594" s="12">
        <f t="array" aca="1" ref="AJ594:AJ595" ca="1">V592:V593*(INDEX('Flow probs &amp; rates'!AK$6:AK$5999-'Flow probs &amp; rates'!AK$5:AK$5999,'Useful matrices &amp; checks'!$A592))+AC592:AC593*(INDEX('Flow probs &amp; rates'!AK$6:AK$5999-'Flow probs &amp; rates'!AK$5:AK$5999,'Useful matrices &amp; checks'!$A592))^2</f>
        <v>1.6956281142338902E-3</v>
      </c>
      <c r="AK594" s="12"/>
      <c r="AL594" s="12"/>
      <c r="AM594" s="12">
        <f ca="1">'Useful matrices &amp; checks'!AO594</f>
        <v>1.485995484209035E-2</v>
      </c>
      <c r="AN594" s="12">
        <f t="shared" ca="1" si="20"/>
        <v>1.4952716957927204E-2</v>
      </c>
      <c r="AO594" s="12">
        <f t="shared" ca="1" si="21"/>
        <v>-9.2762115836853704E-5</v>
      </c>
    </row>
    <row r="595" spans="1:41" x14ac:dyDescent="0.35">
      <c r="Q595" s="12">
        <f ca="1"/>
        <v>1.3080395424595264</v>
      </c>
      <c r="R595" s="12">
        <f ca="1"/>
        <v>0.24812548125967701</v>
      </c>
      <c r="S595" s="12">
        <f ca="1"/>
        <v>-7.2403065153374579E-2</v>
      </c>
      <c r="T595" s="12">
        <f ca="1"/>
        <v>-5.8668736180355258E-2</v>
      </c>
      <c r="U595" s="12">
        <f ca="1"/>
        <v>-0.14378635702673537</v>
      </c>
      <c r="V595" s="12">
        <f ca="1"/>
        <v>0.61421012000715214</v>
      </c>
      <c r="W595" s="12"/>
      <c r="X595" s="12">
        <f ca="1"/>
        <v>-12.54573180803804</v>
      </c>
      <c r="Y595" s="12">
        <f ca="1"/>
        <v>-4.6765709447769455</v>
      </c>
      <c r="Z595" s="12">
        <f ca="1"/>
        <v>0.15482954437220411</v>
      </c>
      <c r="AA595" s="12">
        <f ca="1"/>
        <v>0.10166077052538697</v>
      </c>
      <c r="AB595" s="12">
        <f ca="1"/>
        <v>2.6517020095207169</v>
      </c>
      <c r="AC595" s="12">
        <f ca="1"/>
        <v>-6.7496467249930845</v>
      </c>
      <c r="AD595" s="12"/>
      <c r="AE595" s="12">
        <f ca="1"/>
        <v>-1.3105023223152458E-4</v>
      </c>
      <c r="AF595" s="12">
        <f ca="1"/>
        <v>-3.3660337181634027E-5</v>
      </c>
      <c r="AG595" s="12">
        <f ca="1"/>
        <v>-8.4977505558305659E-4</v>
      </c>
      <c r="AH595" s="12">
        <f ca="1"/>
        <v>-4.8498714273869633E-4</v>
      </c>
      <c r="AI595" s="12">
        <f ca="1"/>
        <v>-2.0872198485609558E-4</v>
      </c>
      <c r="AJ595" s="12">
        <f ca="1"/>
        <v>3.2185871148677353E-4</v>
      </c>
      <c r="AK595" s="12"/>
      <c r="AL595" s="12"/>
      <c r="AM595" s="12">
        <f ca="1">'Useful matrices &amp; checks'!AO595</f>
        <v>-1.3734814454766098E-3</v>
      </c>
      <c r="AN595" s="12">
        <f t="shared" ca="1" si="20"/>
        <v>-1.3863360411042337E-3</v>
      </c>
      <c r="AO595" s="12">
        <f t="shared" ca="1" si="21"/>
        <v>1.2854595627623906E-5</v>
      </c>
    </row>
    <row r="596" spans="1:41" x14ac:dyDescent="0.35">
      <c r="A596">
        <v>297</v>
      </c>
      <c r="P596" s="56" t="str">
        <f>INDEX('Flow probs &amp; rates'!$A$5:$A$5999,$A596)</f>
        <v>2015,1</v>
      </c>
      <c r="Q596" s="12">
        <f t="array" aca="1" ref="Q596:Q597" ca="1">-1*(MMULT(MINVERSE('Useful matrices &amp; checks'!$G596:$H597),'SS Taylor expansion'!C$4:C$5)-MMULT(MINVERSE('Useful matrices &amp; checks'!$G596:$H597),MMULT('SS Taylor expansion'!C$7:D$8,MMULT(MINVERSE('Useful matrices &amp; checks'!$G596:$H597),'Useful matrices &amp; checks'!$L596:$L597))))</f>
        <v>-5.7524845847513983</v>
      </c>
      <c r="R596" s="12">
        <f t="array" aca="1" ref="R596:R597" ca="1">-1*(MMULT(MINVERSE('Useful matrices &amp; checks'!$G596:$H597),'SS Taylor expansion'!E$4:E$5)-MMULT(MINVERSE('Useful matrices &amp; checks'!$G596:$H597),MMULT('SS Taylor expansion'!E$7:F$8,MMULT(MINVERSE('Useful matrices &amp; checks'!$G596:$H597),'Useful matrices &amp; checks'!$L596:$L597))))</f>
        <v>-10.778390009998331</v>
      </c>
      <c r="S596" s="12">
        <f t="array" aca="1" ref="S596:S597" ca="1">-1*(MMULT(MINVERSE('Useful matrices &amp; checks'!$G596:$H597),'SS Taylor expansion'!G$4:G$5)-MMULT(MINVERSE('Useful matrices &amp; checks'!$G596:$H597),MMULT('SS Taylor expansion'!G$7:H$8,MMULT(MINVERSE('Useful matrices &amp; checks'!$G596:$H597),'Useful matrices &amp; checks'!$L596:$L597))))</f>
        <v>0.36091375020260785</v>
      </c>
      <c r="T596" s="12">
        <f t="array" aca="1" ref="T596:T597" ca="1">-1*(MMULT(MINVERSE('Useful matrices &amp; checks'!$G596:$H597),'SS Taylor expansion'!I$4:I$5)-MMULT(MINVERSE('Useful matrices &amp; checks'!$G596:$H597),MMULT('SS Taylor expansion'!I$7:J$8,MMULT(MINVERSE('Useful matrices &amp; checks'!$G596:$H597),'Useful matrices &amp; checks'!$L596:$L597))))</f>
        <v>-0.31532781156820688</v>
      </c>
      <c r="U596" s="12">
        <f t="array" aca="1" ref="U596:U597" ca="1">-1*(MMULT(MINVERSE('Useful matrices &amp; checks'!$G596:$H597),'SS Taylor expansion'!K$4:K$5)-MMULT(MINVERSE('Useful matrices &amp; checks'!$G596:$H597),MMULT('SS Taylor expansion'!K$7:L$8,MMULT(MINVERSE('Useful matrices &amp; checks'!$G596:$H597),'Useful matrices &amp; checks'!$L596:$L597))))</f>
        <v>6.8952208940150896</v>
      </c>
      <c r="V596" s="12">
        <f t="array" aca="1" ref="V596:V597" ca="1">-1*(MMULT(MINVERSE('Useful matrices &amp; checks'!$G596:$H597),'SS Taylor expansion'!M$4:M$5)-MMULT(MINVERSE('Useful matrices &amp; checks'!$G596:$H597),MMULT('SS Taylor expansion'!M$7:N$8,MMULT(MINVERSE('Useful matrices &amp; checks'!$G596:$H597),'Useful matrices &amp; checks'!$L596:$L597))))</f>
        <v>3.2152045033961256</v>
      </c>
      <c r="W596" s="12"/>
      <c r="X596" s="12">
        <f t="array" aca="1" ref="X596:X597" ca="1">(MMULT(MINVERSE('Useful matrices &amp; checks'!$G596:$H597),MMULT('SS Taylor expansion'!C$7:D$8,MMULT(MINVERSE('Useful matrices &amp; checks'!$G596:$H597),'SS Taylor expansion'!C$4:C$5)))-MMULT(MINVERSE('Useful matrices &amp; checks'!$G596:$H597),MMULT('SS Taylor expansion'!C$7:D$8,MMULT(MINVERSE('Useful matrices &amp; checks'!$G596:$H597),MMULT('SS Taylor expansion'!C$7:D$8,MMULT(MINVERSE('Useful matrices &amp; checks'!$G596:$H597),'Useful matrices &amp; checks'!$L596:$L597))))))</f>
        <v>56.336467240935846</v>
      </c>
      <c r="Y596" s="12">
        <f t="array" aca="1" ref="Y596:Y597" ca="1">(MMULT(MINVERSE('Useful matrices &amp; checks'!$G596:$H597),MMULT('SS Taylor expansion'!E$7:F$8,MMULT(MINVERSE('Useful matrices &amp; checks'!$G596:$H597),'SS Taylor expansion'!E$4:E$5)))-MMULT(MINVERSE('Useful matrices &amp; checks'!$G596:$H597),MMULT('SS Taylor expansion'!E$7:F$8,MMULT(MINVERSE('Useful matrices &amp; checks'!$G596:$H597),MMULT('SS Taylor expansion'!E$7:F$8,MMULT(MINVERSE('Useful matrices &amp; checks'!$G596:$H597),'Useful matrices &amp; checks'!$L596:$L597))))))</f>
        <v>197.78186650215204</v>
      </c>
      <c r="Z596" s="12">
        <f t="array" aca="1" ref="Z596:Z597" ca="1">(MMULT(MINVERSE('Useful matrices &amp; checks'!$G596:$H597),MMULT('SS Taylor expansion'!G$7:H$8,MMULT(MINVERSE('Useful matrices &amp; checks'!$G596:$H597),'SS Taylor expansion'!G$4:G$5)))-MMULT(MINVERSE('Useful matrices &amp; checks'!$G596:$H597),MMULT('SS Taylor expansion'!G$7:H$8,MMULT(MINVERSE('Useful matrices &amp; checks'!$G596:$H597),MMULT('SS Taylor expansion'!G$7:H$8,MMULT(MINVERSE('Useful matrices &amp; checks'!$G596:$H597),'Useful matrices &amp; checks'!$L596:$L597))))))</f>
        <v>-0.81208611979148249</v>
      </c>
      <c r="AA596" s="12">
        <f t="array" aca="1" ref="AA596:AA597" ca="1">(MMULT(MINVERSE('Useful matrices &amp; checks'!$G596:$H597),MMULT('SS Taylor expansion'!I$7:J$8,MMULT(MINVERSE('Useful matrices &amp; checks'!$G596:$H597),'SS Taylor expansion'!I$4:I$5)))-MMULT(MINVERSE('Useful matrices &amp; checks'!$G596:$H597),MMULT('SS Taylor expansion'!I$7:J$8,MMULT(MINVERSE('Useful matrices &amp; checks'!$G596:$H597),MMULT('SS Taylor expansion'!I$7:J$8,MMULT(MINVERSE('Useful matrices &amp; checks'!$G596:$H597),'Useful matrices &amp; checks'!$L596:$L597))))))</f>
        <v>0.58570023475184085</v>
      </c>
      <c r="AB596" s="12">
        <f t="array" aca="1" ref="AB596:AB597" ca="1">(MMULT(MINVERSE('Useful matrices &amp; checks'!$G596:$H597),MMULT('SS Taylor expansion'!K$7:L$8,MMULT(MINVERSE('Useful matrices &amp; checks'!$G596:$H597),'SS Taylor expansion'!K$4:K$5)))-MMULT(MINVERSE('Useful matrices &amp; checks'!$G596:$H597),MMULT('SS Taylor expansion'!K$7:L$8,MMULT(MINVERSE('Useful matrices &amp; checks'!$G596:$H597),MMULT('SS Taylor expansion'!K$7:L$8,MMULT(MINVERSE('Useful matrices &amp; checks'!$G596:$H597),'Useful matrices &amp; checks'!$L596:$L597))))))</f>
        <v>-123.81887226696369</v>
      </c>
      <c r="AC596" s="12">
        <f t="array" aca="1" ref="AC596:AC597" ca="1">(MMULT(MINVERSE('Useful matrices &amp; checks'!$G596:$H597),MMULT('SS Taylor expansion'!M$7:N$8,MMULT(MINVERSE('Useful matrices &amp; checks'!$G596:$H597),'SS Taylor expansion'!M$4:M$5)))-MMULT(MINVERSE('Useful matrices &amp; checks'!$G596:$H597),MMULT('SS Taylor expansion'!M$7:N$8,MMULT(MINVERSE('Useful matrices &amp; checks'!$G596:$H597),MMULT('SS Taylor expansion'!M$7:N$8,MMULT(MINVERSE('Useful matrices &amp; checks'!$G596:$H597),'Useful matrices &amp; checks'!$L596:$L597))))))</f>
        <v>-33.482723609504959</v>
      </c>
      <c r="AD596" s="12"/>
      <c r="AE596" s="12">
        <f t="array" aca="1" ref="AE596:AE597" ca="1">Q594:Q595*(INDEX('Flow probs &amp; rates'!AE$6:AE$5999-'Flow probs &amp; rates'!AE$5:AE$5999,'Useful matrices &amp; checks'!$A594))+X594:X595*(INDEX('Flow probs &amp; rates'!AE$6:AE$5999-'Flow probs &amp; rates'!AE$5:AE$5999,'Useful matrices &amp; checks'!$A594))^2</f>
        <v>-3.120593069263614E-3</v>
      </c>
      <c r="AF596" s="12">
        <f t="array" aca="1" ref="AF596:AF597" ca="1">R594:R595*(INDEX('Flow probs &amp; rates'!AF$6:AF$5999-'Flow probs &amp; rates'!AF$5:AF$5999,'Useful matrices &amp; checks'!$A594))+Y594:Y595*(INDEX('Flow probs &amp; rates'!AF$6:AF$5999-'Flow probs &amp; rates'!AF$5:AF$5999,'Useful matrices &amp; checks'!$A594))^2</f>
        <v>-1.4290951857444913E-2</v>
      </c>
      <c r="AG596" s="12">
        <f t="array" aca="1" ref="AG596:AG597" ca="1">S594:S595*(INDEX('Flow probs &amp; rates'!AG$6:AG$5999-'Flow probs &amp; rates'!AG$5:AG$5999,'Useful matrices &amp; checks'!$A594))+Z594:Z595*(INDEX('Flow probs &amp; rates'!AG$6:AG$5999-'Flow probs &amp; rates'!AG$5:AG$5999,'Useful matrices &amp; checks'!$A594))^2</f>
        <v>-8.7202696210473881E-3</v>
      </c>
      <c r="AH596" s="12">
        <f t="array" aca="1" ref="AH596:AH597" ca="1">T594:T595*(INDEX('Flow probs &amp; rates'!AI$6:AI$5999-'Flow probs &amp; rates'!AI$5:AI$5999,'Useful matrices &amp; checks'!$A594))+AA594:AA595*(INDEX('Flow probs &amp; rates'!AI$6:AI$5999-'Flow probs &amp; rates'!AI$5:AI$5999,'Useful matrices &amp; checks'!$A594))^2</f>
        <v>6.099960626849214E-4</v>
      </c>
      <c r="AI596" s="12">
        <f t="array" aca="1" ref="AI596:AI597" ca="1">U594:U595*(INDEX('Flow probs &amp; rates'!AJ$6:AJ$5999-'Flow probs &amp; rates'!AJ$5:AJ$5999,'Useful matrices &amp; checks'!$A594))+AB594:AB595*(INDEX('Flow probs &amp; rates'!AJ$6:AJ$5999-'Flow probs &amp; rates'!AJ$5:AJ$5999,'Useful matrices &amp; checks'!$A594))^2</f>
        <v>1.4354807897026128E-3</v>
      </c>
      <c r="AJ596" s="12">
        <f t="array" aca="1" ref="AJ596:AJ597" ca="1">V594:V595*(INDEX('Flow probs &amp; rates'!AK$6:AK$5999-'Flow probs &amp; rates'!AK$5:AK$5999,'Useful matrices &amp; checks'!$A594))+AC594:AC595*(INDEX('Flow probs &amp; rates'!AK$6:AK$5999-'Flow probs &amp; rates'!AK$5:AK$5999,'Useful matrices &amp; checks'!$A594))^2</f>
        <v>-3.8999972027097923E-4</v>
      </c>
      <c r="AK596" s="12"/>
      <c r="AL596" s="12"/>
      <c r="AM596" s="12">
        <f ca="1">'Useful matrices &amp; checks'!AO596</f>
        <v>-2.4296665218533464E-2</v>
      </c>
      <c r="AN596" s="12">
        <f t="shared" ca="1" si="20"/>
        <v>-2.4476337415639361E-2</v>
      </c>
      <c r="AO596" s="12">
        <f t="shared" ca="1" si="21"/>
        <v>1.7967219710589635E-4</v>
      </c>
    </row>
    <row r="597" spans="1:41" x14ac:dyDescent="0.35">
      <c r="P597" s="56"/>
      <c r="Q597" s="12">
        <f ca="1"/>
        <v>1.3216607012629986</v>
      </c>
      <c r="R597" s="12">
        <f ca="1"/>
        <v>0.23063636312538691</v>
      </c>
      <c r="S597" s="12">
        <f ca="1"/>
        <v>-8.2921651185763584E-2</v>
      </c>
      <c r="T597" s="12">
        <f ca="1"/>
        <v>-6.8451410801404308E-2</v>
      </c>
      <c r="U597" s="12">
        <f ca="1"/>
        <v>-0.14754417575042503</v>
      </c>
      <c r="V597" s="12">
        <f ca="1"/>
        <v>0.69795709797354122</v>
      </c>
      <c r="W597" s="12"/>
      <c r="X597" s="12">
        <f ca="1"/>
        <v>-12.943571373960149</v>
      </c>
      <c r="Y597" s="12">
        <f ca="1"/>
        <v>-4.2321432365958893</v>
      </c>
      <c r="Z597" s="12">
        <f ca="1"/>
        <v>0.18658064958829304</v>
      </c>
      <c r="AA597" s="12">
        <f ca="1"/>
        <v>0.12714389884003338</v>
      </c>
      <c r="AB597" s="12">
        <f ca="1"/>
        <v>2.6494805216223352</v>
      </c>
      <c r="AC597" s="12">
        <f ca="1"/>
        <v>-7.2684348936609613</v>
      </c>
      <c r="AD597" s="12"/>
      <c r="AE597" s="12">
        <f ca="1"/>
        <v>6.9575910248120788E-4</v>
      </c>
      <c r="AF597" s="12">
        <f ca="1"/>
        <v>3.0757594886994164E-4</v>
      </c>
      <c r="AG597" s="12">
        <f ca="1"/>
        <v>1.9442480420447101E-3</v>
      </c>
      <c r="AH597" s="12">
        <f ca="1"/>
        <v>1.1419146050965599E-4</v>
      </c>
      <c r="AI597" s="12">
        <f ca="1"/>
        <v>-3.0895028573435672E-5</v>
      </c>
      <c r="AJ597" s="12">
        <f ca="1"/>
        <v>-7.3008073953919448E-5</v>
      </c>
      <c r="AK597" s="12"/>
      <c r="AL597" s="12"/>
      <c r="AM597" s="12">
        <f ca="1">'Useful matrices &amp; checks'!AO597</f>
        <v>2.994793522030248E-3</v>
      </c>
      <c r="AN597" s="12">
        <f t="shared" ca="1" si="20"/>
        <v>2.9578714513781605E-3</v>
      </c>
      <c r="AO597" s="12">
        <f t="shared" ca="1" si="21"/>
        <v>3.6922070652087476E-5</v>
      </c>
    </row>
    <row r="598" spans="1:41" x14ac:dyDescent="0.35">
      <c r="A598">
        <v>298</v>
      </c>
      <c r="P598" s="56" t="str">
        <f>INDEX('Flow probs &amp; rates'!$A$5:$A$5999,$A598)</f>
        <v>2015,2</v>
      </c>
      <c r="Q598" s="12">
        <f t="array" aca="1" ref="Q598:Q599" ca="1">-1*(MMULT(MINVERSE('Useful matrices &amp; checks'!$G598:$H599),'SS Taylor expansion'!C$4:C$5)-MMULT(MINVERSE('Useful matrices &amp; checks'!$G598:$H599),MMULT('SS Taylor expansion'!C$7:D$8,MMULT(MINVERSE('Useful matrices &amp; checks'!$G598:$H599),'Useful matrices &amp; checks'!$L598:$L599))))</f>
        <v>-5.6467068262577511</v>
      </c>
      <c r="R598" s="12">
        <f t="array" aca="1" ref="R598:R599" ca="1">-1*(MMULT(MINVERSE('Useful matrices &amp; checks'!$G598:$H599),'SS Taylor expansion'!E$4:E$5)-MMULT(MINVERSE('Useful matrices &amp; checks'!$G598:$H599),MMULT('SS Taylor expansion'!E$7:F$8,MMULT(MINVERSE('Useful matrices &amp; checks'!$G598:$H599),'Useful matrices &amp; checks'!$L598:$L599))))</f>
        <v>-10.391135849001792</v>
      </c>
      <c r="S598" s="12">
        <f t="array" aca="1" ref="S598:S599" ca="1">-1*(MMULT(MINVERSE('Useful matrices &amp; checks'!$G598:$H599),'SS Taylor expansion'!G$4:G$5)-MMULT(MINVERSE('Useful matrices &amp; checks'!$G598:$H599),MMULT('SS Taylor expansion'!G$7:H$8,MMULT(MINVERSE('Useful matrices &amp; checks'!$G598:$H599),'Useful matrices &amp; checks'!$L598:$L599))))</f>
        <v>0.32425429217463703</v>
      </c>
      <c r="T598" s="12">
        <f t="array" aca="1" ref="T598:T599" ca="1">-1*(MMULT(MINVERSE('Useful matrices &amp; checks'!$G598:$H599),'SS Taylor expansion'!I$4:I$5)-MMULT(MINVERSE('Useful matrices &amp; checks'!$G598:$H599),MMULT('SS Taylor expansion'!I$7:J$8,MMULT(MINVERSE('Useful matrices &amp; checks'!$G598:$H599),'Useful matrices &amp; checks'!$L598:$L599))))</f>
        <v>-0.27244224321846372</v>
      </c>
      <c r="U598" s="12">
        <f t="array" aca="1" ref="U598:U599" ca="1">-1*(MMULT(MINVERSE('Useful matrices &amp; checks'!$G598:$H599),'SS Taylor expansion'!K$4:K$5)-MMULT(MINVERSE('Useful matrices &amp; checks'!$G598:$H599),MMULT('SS Taylor expansion'!K$7:L$8,MMULT(MINVERSE('Useful matrices &amp; checks'!$G598:$H599),'Useful matrices &amp; checks'!$L598:$L599))))</f>
        <v>7.0470156516729769</v>
      </c>
      <c r="V598" s="12">
        <f t="array" aca="1" ref="V598:V599" ca="1">-1*(MMULT(MINVERSE('Useful matrices &amp; checks'!$G598:$H599),'SS Taylor expansion'!M$4:M$5)-MMULT(MINVERSE('Useful matrices &amp; checks'!$G598:$H599),MMULT('SS Taylor expansion'!M$7:N$8,MMULT(MINVERSE('Useful matrices &amp; checks'!$G598:$H599),'Useful matrices &amp; checks'!$L598:$L599))))</f>
        <v>3.2175563930040019</v>
      </c>
      <c r="W598" s="12"/>
      <c r="X598" s="12">
        <f t="array" aca="1" ref="X598:X599" ca="1">(MMULT(MINVERSE('Useful matrices &amp; checks'!$G598:$H599),MMULT('SS Taylor expansion'!C$7:D$8,MMULT(MINVERSE('Useful matrices &amp; checks'!$G598:$H599),'SS Taylor expansion'!C$4:C$5)))-MMULT(MINVERSE('Useful matrices &amp; checks'!$G598:$H599),MMULT('SS Taylor expansion'!C$7:D$8,MMULT(MINVERSE('Useful matrices &amp; checks'!$G598:$H599),MMULT('SS Taylor expansion'!C$7:D$8,MMULT(MINVERSE('Useful matrices &amp; checks'!$G598:$H599),'Useful matrices &amp; checks'!$L598:$L599))))))</f>
        <v>55.340100643573834</v>
      </c>
      <c r="Y598" s="12">
        <f t="array" aca="1" ref="Y598:Y599" ca="1">(MMULT(MINVERSE('Useful matrices &amp; checks'!$G598:$H599),MMULT('SS Taylor expansion'!E$7:F$8,MMULT(MINVERSE('Useful matrices &amp; checks'!$G598:$H599),'SS Taylor expansion'!E$4:E$5)))-MMULT(MINVERSE('Useful matrices &amp; checks'!$G598:$H599),MMULT('SS Taylor expansion'!E$7:F$8,MMULT(MINVERSE('Useful matrices &amp; checks'!$G598:$H599),MMULT('SS Taylor expansion'!E$7:F$8,MMULT(MINVERSE('Useful matrices &amp; checks'!$G598:$H599),'Useful matrices &amp; checks'!$L598:$L599))))))</f>
        <v>187.40255595888442</v>
      </c>
      <c r="Z598" s="12">
        <f t="array" aca="1" ref="Z598:Z599" ca="1">(MMULT(MINVERSE('Useful matrices &amp; checks'!$G598:$H599),MMULT('SS Taylor expansion'!G$7:H$8,MMULT(MINVERSE('Useful matrices &amp; checks'!$G598:$H599),'SS Taylor expansion'!G$4:G$5)))-MMULT(MINVERSE('Useful matrices &amp; checks'!$G598:$H599),MMULT('SS Taylor expansion'!G$7:H$8,MMULT(MINVERSE('Useful matrices &amp; checks'!$G598:$H599),MMULT('SS Taylor expansion'!G$7:H$8,MMULT(MINVERSE('Useful matrices &amp; checks'!$G598:$H599),'Useful matrices &amp; checks'!$L598:$L599))))))</f>
        <v>-0.69298001647038265</v>
      </c>
      <c r="AA598" s="12">
        <f t="array" aca="1" ref="AA598:AA599" ca="1">(MMULT(MINVERSE('Useful matrices &amp; checks'!$G598:$H599),MMULT('SS Taylor expansion'!I$7:J$8,MMULT(MINVERSE('Useful matrices &amp; checks'!$G598:$H599),'SS Taylor expansion'!I$4:I$5)))-MMULT(MINVERSE('Useful matrices &amp; checks'!$G598:$H599),MMULT('SS Taylor expansion'!I$7:J$8,MMULT(MINVERSE('Useful matrices &amp; checks'!$G598:$H599),MMULT('SS Taylor expansion'!I$7:J$8,MMULT(MINVERSE('Useful matrices &amp; checks'!$G598:$H599),'Useful matrices &amp; checks'!$L598:$L599))))))</f>
        <v>0.49507812988429517</v>
      </c>
      <c r="AB598" s="12">
        <f t="array" aca="1" ref="AB598:AB599" ca="1">(MMULT(MINVERSE('Useful matrices &amp; checks'!$G598:$H599),MMULT('SS Taylor expansion'!K$7:L$8,MMULT(MINVERSE('Useful matrices &amp; checks'!$G598:$H599),'SS Taylor expansion'!K$4:K$5)))-MMULT(MINVERSE('Useful matrices &amp; checks'!$G598:$H599),MMULT('SS Taylor expansion'!K$7:L$8,MMULT(MINVERSE('Useful matrices &amp; checks'!$G598:$H599),MMULT('SS Taylor expansion'!K$7:L$8,MMULT(MINVERSE('Useful matrices &amp; checks'!$G598:$H599),'Useful matrices &amp; checks'!$L598:$L599))))))</f>
        <v>-124.83706343270234</v>
      </c>
      <c r="AC598" s="12">
        <f t="array" aca="1" ref="AC598:AC599" ca="1">(MMULT(MINVERSE('Useful matrices &amp; checks'!$G598:$H599),MMULT('SS Taylor expansion'!M$7:N$8,MMULT(MINVERSE('Useful matrices &amp; checks'!$G598:$H599),'SS Taylor expansion'!M$4:M$5)))-MMULT(MINVERSE('Useful matrices &amp; checks'!$G598:$H599),MMULT('SS Taylor expansion'!M$7:N$8,MMULT(MINVERSE('Useful matrices &amp; checks'!$G598:$H599),MMULT('SS Taylor expansion'!M$7:N$8,MMULT(MINVERSE('Useful matrices &amp; checks'!$G598:$H599),'Useful matrices &amp; checks'!$L598:$L599))))))</f>
        <v>-32.34163260385553</v>
      </c>
      <c r="AD598" s="12"/>
      <c r="AE598" s="12">
        <f t="array" aca="1" ref="AE598:AE599" ca="1">Q596:Q597*(INDEX('Flow probs &amp; rates'!AE$6:AE$5999-'Flow probs &amp; rates'!AE$5:AE$5999,'Useful matrices &amp; checks'!$A596))+X596:X597*(INDEX('Flow probs &amp; rates'!AE$6:AE$5999-'Flow probs &amp; rates'!AE$5:AE$5999,'Useful matrices &amp; checks'!$A596))^2</f>
        <v>4.1195078165897694E-3</v>
      </c>
      <c r="AF598" s="12">
        <f t="array" aca="1" ref="AF598:AF599" ca="1">R596:R597*(INDEX('Flow probs &amp; rates'!AF$6:AF$5999-'Flow probs &amp; rates'!AF$5:AF$5999,'Useful matrices &amp; checks'!$A596))+Y596:Y597*(INDEX('Flow probs &amp; rates'!AF$6:AF$5999-'Flow probs &amp; rates'!AF$5:AF$5999,'Useful matrices &amp; checks'!$A596))^2</f>
        <v>-1.3344912908645847E-2</v>
      </c>
      <c r="AG598" s="12">
        <f t="array" aca="1" ref="AG598:AG599" ca="1">S596:S597*(INDEX('Flow probs &amp; rates'!AG$6:AG$5999-'Flow probs &amp; rates'!AG$5:AG$5999,'Useful matrices &amp; checks'!$A596))+Z596:Z597*(INDEX('Flow probs &amp; rates'!AG$6:AG$5999-'Flow probs &amp; rates'!AG$5:AG$5999,'Useful matrices &amp; checks'!$A596))^2</f>
        <v>1.8563909689993268E-3</v>
      </c>
      <c r="AH598" s="12">
        <f t="array" aca="1" ref="AH598:AH599" ca="1">T596:T597*(INDEX('Flow probs &amp; rates'!AI$6:AI$5999-'Flow probs &amp; rates'!AI$5:AI$5999,'Useful matrices &amp; checks'!$A596))+AA596:AA597*(INDEX('Flow probs &amp; rates'!AI$6:AI$5999-'Flow probs &amp; rates'!AI$5:AI$5999,'Useful matrices &amp; checks'!$A596))^2</f>
        <v>-4.9661408758302893E-3</v>
      </c>
      <c r="AI598" s="12">
        <f t="array" aca="1" ref="AI598:AI599" ca="1">U596:U597*(INDEX('Flow probs &amp; rates'!AJ$6:AJ$5999-'Flow probs &amp; rates'!AJ$5:AJ$5999,'Useful matrices &amp; checks'!$A596))+AB596:AB597*(INDEX('Flow probs &amp; rates'!AJ$6:AJ$5999-'Flow probs &amp; rates'!AJ$5:AJ$5999,'Useful matrices &amp; checks'!$A596))^2</f>
        <v>7.8269067221185783E-3</v>
      </c>
      <c r="AJ598" s="12">
        <f t="array" aca="1" ref="AJ598:AJ599" ca="1">V596:V597*(INDEX('Flow probs &amp; rates'!AK$6:AK$5999-'Flow probs &amp; rates'!AK$5:AK$5999,'Useful matrices &amp; checks'!$A596))+AC596:AC597*(INDEX('Flow probs &amp; rates'!AK$6:AK$5999-'Flow probs &amp; rates'!AK$5:AK$5999,'Useful matrices &amp; checks'!$A596))^2</f>
        <v>-7.1046276329271938E-3</v>
      </c>
      <c r="AK598" s="12"/>
      <c r="AL598" s="12"/>
      <c r="AM598" s="12">
        <f ca="1">'Useful matrices &amp; checks'!AO598</f>
        <v>-1.1213065802249234E-2</v>
      </c>
      <c r="AN598" s="12">
        <f t="shared" ca="1" si="20"/>
        <v>-1.1612875909695656E-2</v>
      </c>
      <c r="AO598" s="12">
        <f t="shared" ca="1" si="21"/>
        <v>3.9981010744642199E-4</v>
      </c>
    </row>
    <row r="599" spans="1:41" x14ac:dyDescent="0.35">
      <c r="Q599" s="12">
        <f ca="1"/>
        <v>1.23136133576637</v>
      </c>
      <c r="R599" s="12">
        <f ca="1"/>
        <v>0.18435374659260245</v>
      </c>
      <c r="S599" s="12">
        <f ca="1"/>
        <v>-7.0709213462876258E-2</v>
      </c>
      <c r="T599" s="12">
        <f ca="1"/>
        <v>-6.0122955764290713E-2</v>
      </c>
      <c r="U599" s="12">
        <f ca="1"/>
        <v>-0.12502422801136059</v>
      </c>
      <c r="V599" s="12">
        <f ca="1"/>
        <v>0.71005508690724262</v>
      </c>
      <c r="W599" s="12"/>
      <c r="X599" s="12">
        <f ca="1"/>
        <v>-12.067858726619489</v>
      </c>
      <c r="Y599" s="12">
        <f ca="1"/>
        <v>-3.3247918046773499</v>
      </c>
      <c r="Z599" s="12">
        <f ca="1"/>
        <v>0.15111618594618731</v>
      </c>
      <c r="AA599" s="12">
        <f ca="1"/>
        <v>0.10925457135893971</v>
      </c>
      <c r="AB599" s="12">
        <f ca="1"/>
        <v>2.2147896718767148</v>
      </c>
      <c r="AC599" s="12">
        <f ca="1"/>
        <v>-7.1371991487653741</v>
      </c>
      <c r="AD599" s="12"/>
      <c r="AE599" s="12">
        <f ca="1"/>
        <v>-9.4647651975719889E-4</v>
      </c>
      <c r="AF599" s="12">
        <f ca="1"/>
        <v>2.8555490909310519E-4</v>
      </c>
      <c r="AG599" s="12">
        <f ca="1"/>
        <v>-4.2651465705961225E-4</v>
      </c>
      <c r="AH599" s="12">
        <f ca="1"/>
        <v>-1.0780506403748483E-3</v>
      </c>
      <c r="AI599" s="12">
        <f ca="1"/>
        <v>-1.6748042140213402E-4</v>
      </c>
      <c r="AJ599" s="12">
        <f ca="1"/>
        <v>-1.5422736810746373E-3</v>
      </c>
      <c r="AK599" s="12"/>
      <c r="AL599" s="12"/>
      <c r="AM599" s="12">
        <f ca="1">'Useful matrices &amp; checks'!AO599</f>
        <v>-3.7669440456526565E-3</v>
      </c>
      <c r="AN599" s="12">
        <f t="shared" ca="1" si="20"/>
        <v>-3.8752410105753251E-3</v>
      </c>
      <c r="AO599" s="12">
        <f t="shared" ca="1" si="21"/>
        <v>1.0829696492266859E-4</v>
      </c>
    </row>
    <row r="600" spans="1:41" x14ac:dyDescent="0.35">
      <c r="A600">
        <v>299</v>
      </c>
      <c r="P600" s="56" t="str">
        <f>INDEX('Flow probs &amp; rates'!$A$5:$A$5999,$A600)</f>
        <v>2015,3</v>
      </c>
      <c r="Q600" s="12">
        <f t="array" aca="1" ref="Q600:Q601" ca="1">-1*(MMULT(MINVERSE('Useful matrices &amp; checks'!$G600:$H601),'SS Taylor expansion'!C$4:C$5)-MMULT(MINVERSE('Useful matrices &amp; checks'!$G600:$H601),MMULT('SS Taylor expansion'!C$7:D$8,MMULT(MINVERSE('Useful matrices &amp; checks'!$G600:$H601),'Useful matrices &amp; checks'!$L600:$L601))))</f>
        <v>-5.7214357097362285</v>
      </c>
      <c r="R600" s="12">
        <f t="array" aca="1" ref="R600:R601" ca="1">-1*(MMULT(MINVERSE('Useful matrices &amp; checks'!$G600:$H601),'SS Taylor expansion'!E$4:E$5)-MMULT(MINVERSE('Useful matrices &amp; checks'!$G600:$H601),MMULT('SS Taylor expansion'!E$7:F$8,MMULT(MINVERSE('Useful matrices &amp; checks'!$G600:$H601),'Useful matrices &amp; checks'!$L600:$L601))))</f>
        <v>-10.606442242820782</v>
      </c>
      <c r="S600" s="12">
        <f t="array" aca="1" ref="S600:S601" ca="1">-1*(MMULT(MINVERSE('Useful matrices &amp; checks'!$G600:$H601),'SS Taylor expansion'!G$4:G$5)-MMULT(MINVERSE('Useful matrices &amp; checks'!$G600:$H601),MMULT('SS Taylor expansion'!G$7:H$8,MMULT(MINVERSE('Useful matrices &amp; checks'!$G600:$H601),'Useful matrices &amp; checks'!$L600:$L601))))</f>
        <v>0.33793659053366026</v>
      </c>
      <c r="T600" s="12">
        <f t="array" aca="1" ref="T600:T601" ca="1">-1*(MMULT(MINVERSE('Useful matrices &amp; checks'!$G600:$H601),'SS Taylor expansion'!I$4:I$5)-MMULT(MINVERSE('Useful matrices &amp; checks'!$G600:$H601),MMULT('SS Taylor expansion'!I$7:J$8,MMULT(MINVERSE('Useful matrices &amp; checks'!$G600:$H601),'Useful matrices &amp; checks'!$L600:$L601))))</f>
        <v>-0.2885329026272247</v>
      </c>
      <c r="U600" s="12">
        <f t="array" aca="1" ref="U600:U601" ca="1">-1*(MMULT(MINVERSE('Useful matrices &amp; checks'!$G600:$H601),'SS Taylor expansion'!K$4:K$5)-MMULT(MINVERSE('Useful matrices &amp; checks'!$G600:$H601),MMULT('SS Taylor expansion'!K$7:L$8,MMULT(MINVERSE('Useful matrices &amp; checks'!$G600:$H601),'Useful matrices &amp; checks'!$L600:$L601))))</f>
        <v>5.9820127222668198</v>
      </c>
      <c r="V600" s="12">
        <f t="array" aca="1" ref="V600:V601" ca="1">-1*(MMULT(MINVERSE('Useful matrices &amp; checks'!$G600:$H601),'SS Taylor expansion'!M$4:M$5)-MMULT(MINVERSE('Useful matrices &amp; checks'!$G600:$H601),MMULT('SS Taylor expansion'!M$7:N$8,MMULT(MINVERSE('Useful matrices &amp; checks'!$G600:$H601),'Useful matrices &amp; checks'!$L600:$L601))))</f>
        <v>2.7551341496294892</v>
      </c>
      <c r="W600" s="12"/>
      <c r="X600" s="12">
        <f t="array" aca="1" ref="X600:X601" ca="1">(MMULT(MINVERSE('Useful matrices &amp; checks'!$G600:$H601),MMULT('SS Taylor expansion'!C$7:D$8,MMULT(MINVERSE('Useful matrices &amp; checks'!$G600:$H601),'SS Taylor expansion'!C$4:C$5)))-MMULT(MINVERSE('Useful matrices &amp; checks'!$G600:$H601),MMULT('SS Taylor expansion'!C$7:D$8,MMULT(MINVERSE('Useful matrices &amp; checks'!$G600:$H601),MMULT('SS Taylor expansion'!C$7:D$8,MMULT(MINVERSE('Useful matrices &amp; checks'!$G600:$H601),'Useful matrices &amp; checks'!$L600:$L601))))))</f>
        <v>53.130687353820598</v>
      </c>
      <c r="Y600" s="12">
        <f t="array" aca="1" ref="Y600:Y601" ca="1">(MMULT(MINVERSE('Useful matrices &amp; checks'!$G600:$H601),MMULT('SS Taylor expansion'!E$7:F$8,MMULT(MINVERSE('Useful matrices &amp; checks'!$G600:$H601),'SS Taylor expansion'!E$4:E$5)))-MMULT(MINVERSE('Useful matrices &amp; checks'!$G600:$H601),MMULT('SS Taylor expansion'!E$7:F$8,MMULT(MINVERSE('Useful matrices &amp; checks'!$G600:$H601),MMULT('SS Taylor expansion'!E$7:F$8,MMULT(MINVERSE('Useful matrices &amp; checks'!$G600:$H601),'Useful matrices &amp; checks'!$L600:$L601))))))</f>
        <v>182.5891019809354</v>
      </c>
      <c r="Z600" s="12">
        <f t="array" aca="1" ref="Z600:Z601" ca="1">(MMULT(MINVERSE('Useful matrices &amp; checks'!$G600:$H601),MMULT('SS Taylor expansion'!G$7:H$8,MMULT(MINVERSE('Useful matrices &amp; checks'!$G600:$H601),'SS Taylor expansion'!G$4:G$5)))-MMULT(MINVERSE('Useful matrices &amp; checks'!$G600:$H601),MMULT('SS Taylor expansion'!G$7:H$8,MMULT(MINVERSE('Useful matrices &amp; checks'!$G600:$H601),MMULT('SS Taylor expansion'!G$7:H$8,MMULT(MINVERSE('Useful matrices &amp; checks'!$G600:$H601),'Useful matrices &amp; checks'!$L600:$L601))))))</f>
        <v>-0.76278272140110714</v>
      </c>
      <c r="AA600" s="12">
        <f t="array" aca="1" ref="AA600:AA601" ca="1">(MMULT(MINVERSE('Useful matrices &amp; checks'!$G600:$H601),MMULT('SS Taylor expansion'!I$7:J$8,MMULT(MINVERSE('Useful matrices &amp; checks'!$G600:$H601),'SS Taylor expansion'!I$4:I$5)))-MMULT(MINVERSE('Useful matrices &amp; checks'!$G600:$H601),MMULT('SS Taylor expansion'!I$7:J$8,MMULT(MINVERSE('Useful matrices &amp; checks'!$G600:$H601),MMULT('SS Taylor expansion'!I$7:J$8,MMULT(MINVERSE('Useful matrices &amp; checks'!$G600:$H601),'Useful matrices &amp; checks'!$L600:$L601))))))</f>
        <v>0.53642887088062985</v>
      </c>
      <c r="AB600" s="12">
        <f t="array" aca="1" ref="AB600:AB601" ca="1">(MMULT(MINVERSE('Useful matrices &amp; checks'!$G600:$H601),MMULT('SS Taylor expansion'!K$7:L$8,MMULT(MINVERSE('Useful matrices &amp; checks'!$G600:$H601),'SS Taylor expansion'!K$4:K$5)))-MMULT(MINVERSE('Useful matrices &amp; checks'!$G600:$H601),MMULT('SS Taylor expansion'!K$7:L$8,MMULT(MINVERSE('Useful matrices &amp; checks'!$G600:$H601),MMULT('SS Taylor expansion'!K$7:L$8,MMULT(MINVERSE('Useful matrices &amp; checks'!$G600:$H601),'Useful matrices &amp; checks'!$L600:$L601))))))</f>
        <v>-100.59895480038188</v>
      </c>
      <c r="AC600" s="12">
        <f t="array" aca="1" ref="AC600:AC601" ca="1">(MMULT(MINVERSE('Useful matrices &amp; checks'!$G600:$H601),MMULT('SS Taylor expansion'!M$7:N$8,MMULT(MINVERSE('Useful matrices &amp; checks'!$G600:$H601),'SS Taylor expansion'!M$4:M$5)))-MMULT(MINVERSE('Useful matrices &amp; checks'!$G600:$H601),MMULT('SS Taylor expansion'!M$7:N$8,MMULT(MINVERSE('Useful matrices &amp; checks'!$G600:$H601),MMULT('SS Taylor expansion'!M$7:N$8,MMULT(MINVERSE('Useful matrices &amp; checks'!$G600:$H601),'Useful matrices &amp; checks'!$L600:$L601))))))</f>
        <v>-26.966794940302883</v>
      </c>
      <c r="AD600" s="12"/>
      <c r="AE600" s="12">
        <f t="array" aca="1" ref="AE600:AE601" ca="1">Q598:Q599*(INDEX('Flow probs &amp; rates'!AE$6:AE$5999-'Flow probs &amp; rates'!AE$5:AE$5999,'Useful matrices &amp; checks'!$A598))+X598:X599*(INDEX('Flow probs &amp; rates'!AE$6:AE$5999-'Flow probs &amp; rates'!AE$5:AE$5999,'Useful matrices &amp; checks'!$A598))^2</f>
        <v>-2.5262740112432474E-3</v>
      </c>
      <c r="AF600" s="12">
        <f t="array" aca="1" ref="AF600:AF601" ca="1">R598:R599*(INDEX('Flow probs &amp; rates'!AF$6:AF$5999-'Flow probs &amp; rates'!AF$5:AF$5999,'Useful matrices &amp; checks'!$A598))+Y598:Y599*(INDEX('Flow probs &amp; rates'!AF$6:AF$5999-'Flow probs &amp; rates'!AF$5:AF$5999,'Useful matrices &amp; checks'!$A598))^2</f>
        <v>1.4825520840379065E-2</v>
      </c>
      <c r="AG600" s="12">
        <f t="array" aca="1" ref="AG600:AG601" ca="1">S598:S599*(INDEX('Flow probs &amp; rates'!AG$6:AG$5999-'Flow probs &amp; rates'!AG$5:AG$5999,'Useful matrices &amp; checks'!$A598))+Z598:Z599*(INDEX('Flow probs &amp; rates'!AG$6:AG$5999-'Flow probs &amp; rates'!AG$5:AG$5999,'Useful matrices &amp; checks'!$A598))^2</f>
        <v>-1.4965382653486653E-3</v>
      </c>
      <c r="AH600" s="12">
        <f t="array" aca="1" ref="AH600:AH601" ca="1">T598:T599*(INDEX('Flow probs &amp; rates'!AI$6:AI$5999-'Flow probs &amp; rates'!AI$5:AI$5999,'Useful matrices &amp; checks'!$A598))+AA598:AA599*(INDEX('Flow probs &amp; rates'!AI$6:AI$5999-'Flow probs &amp; rates'!AI$5:AI$5999,'Useful matrices &amp; checks'!$A598))^2</f>
        <v>5.0389378663855313E-3</v>
      </c>
      <c r="AI600" s="12">
        <f t="array" aca="1" ref="AI600:AI601" ca="1">U598:U599*(INDEX('Flow probs &amp; rates'!AJ$6:AJ$5999-'Flow probs &amp; rates'!AJ$5:AJ$5999,'Useful matrices &amp; checks'!$A598))+AB598:AB599*(INDEX('Flow probs &amp; rates'!AJ$6:AJ$5999-'Flow probs &amp; rates'!AJ$5:AJ$5999,'Useful matrices &amp; checks'!$A598))^2</f>
        <v>1.6810262462003168E-2</v>
      </c>
      <c r="AJ600" s="12">
        <f t="array" aca="1" ref="AJ600:AJ601" ca="1">V598:V599*(INDEX('Flow probs &amp; rates'!AK$6:AK$5999-'Flow probs &amp; rates'!AK$5:AK$5999,'Useful matrices &amp; checks'!$A598))+AC598:AC599*(INDEX('Flow probs &amp; rates'!AK$6:AK$5999-'Flow probs &amp; rates'!AK$5:AK$5999,'Useful matrices &amp; checks'!$A598))^2</f>
        <v>8.5506202887894369E-3</v>
      </c>
      <c r="AK600" s="12"/>
      <c r="AL600" s="12"/>
      <c r="AM600" s="12">
        <f ca="1">'Useful matrices &amp; checks'!AO600</f>
        <v>3.9949152705448077E-2</v>
      </c>
      <c r="AN600" s="12">
        <f t="shared" ca="1" si="20"/>
        <v>4.1202529180965293E-2</v>
      </c>
      <c r="AO600" s="12">
        <f t="shared" ca="1" si="21"/>
        <v>-1.2533764755172164E-3</v>
      </c>
    </row>
    <row r="601" spans="1:41" x14ac:dyDescent="0.35">
      <c r="P601" s="56"/>
      <c r="Q601" s="12">
        <f ca="1"/>
        <v>1.3906897020831566</v>
      </c>
      <c r="R601" s="12">
        <f ca="1"/>
        <v>0.24522579575795483</v>
      </c>
      <c r="S601" s="12">
        <f ca="1"/>
        <v>-8.2141084905054368E-2</v>
      </c>
      <c r="T601" s="12">
        <f ca="1"/>
        <v>-6.7656823692728782E-2</v>
      </c>
      <c r="U601" s="12">
        <f ca="1"/>
        <v>-0.13830687015196125</v>
      </c>
      <c r="V601" s="12">
        <f ca="1"/>
        <v>0.64603940733971021</v>
      </c>
      <c r="W601" s="12"/>
      <c r="X601" s="12">
        <f ca="1"/>
        <v>-12.914293459912791</v>
      </c>
      <c r="Y601" s="12">
        <f ca="1"/>
        <v>-4.2215435491870643</v>
      </c>
      <c r="Z601" s="12">
        <f ca="1"/>
        <v>0.18540697289918337</v>
      </c>
      <c r="AA601" s="12">
        <f ca="1"/>
        <v>0.1257848696297553</v>
      </c>
      <c r="AB601" s="12">
        <f ca="1"/>
        <v>2.3258938462650169</v>
      </c>
      <c r="AC601" s="12">
        <f ca="1"/>
        <v>-6.323326297352029</v>
      </c>
      <c r="AD601" s="12"/>
      <c r="AE601" s="12">
        <f ca="1"/>
        <v>5.5089740564022622E-4</v>
      </c>
      <c r="AF601" s="12">
        <f ca="1"/>
        <v>-2.6302613610552916E-4</v>
      </c>
      <c r="AG601" s="12">
        <f ca="1"/>
        <v>3.2634585328144021E-4</v>
      </c>
      <c r="AH601" s="12">
        <f ca="1"/>
        <v>1.1120002348416098E-3</v>
      </c>
      <c r="AI601" s="12">
        <f ca="1"/>
        <v>-2.9823831687976368E-4</v>
      </c>
      <c r="AJ601" s="12">
        <f ca="1"/>
        <v>1.8869634874056622E-3</v>
      </c>
      <c r="AK601" s="12"/>
      <c r="AL601" s="12"/>
      <c r="AM601" s="12">
        <f ca="1">'Useful matrices &amp; checks'!AO601</f>
        <v>3.3053149456804196E-3</v>
      </c>
      <c r="AN601" s="12">
        <f t="shared" ca="1" si="20"/>
        <v>3.3149425281836457E-3</v>
      </c>
      <c r="AO601" s="12">
        <f t="shared" ca="1" si="21"/>
        <v>-9.6275825032261092E-6</v>
      </c>
    </row>
    <row r="602" spans="1:41" x14ac:dyDescent="0.35">
      <c r="A602">
        <v>300</v>
      </c>
      <c r="P602" s="56" t="str">
        <f>INDEX('Flow probs &amp; rates'!$A$5:$A$5999,$A602)</f>
        <v>2015,4</v>
      </c>
      <c r="Q602" s="12">
        <f t="array" aca="1" ref="Q602:Q603" ca="1">-1*(MMULT(MINVERSE('Useful matrices &amp; checks'!$G602:$H603),'SS Taylor expansion'!C$4:C$5)-MMULT(MINVERSE('Useful matrices &amp; checks'!$G602:$H603),MMULT('SS Taylor expansion'!C$7:D$8,MMULT(MINVERSE('Useful matrices &amp; checks'!$G602:$H603),'Useful matrices &amp; checks'!$L602:$L603))))</f>
        <v>-5.6963149575007428</v>
      </c>
      <c r="R602" s="12">
        <f t="array" aca="1" ref="R602:R603" ca="1">-1*(MMULT(MINVERSE('Useful matrices &amp; checks'!$G602:$H603),'SS Taylor expansion'!E$4:E$5)-MMULT(MINVERSE('Useful matrices &amp; checks'!$G602:$H603),MMULT('SS Taylor expansion'!E$7:F$8,MMULT(MINVERSE('Useful matrices &amp; checks'!$G602:$H603),'Useful matrices &amp; checks'!$L602:$L603))))</f>
        <v>-10.520782526857232</v>
      </c>
      <c r="S602" s="12">
        <f t="array" aca="1" ref="S602:S603" ca="1">-1*(MMULT(MINVERSE('Useful matrices &amp; checks'!$G602:$H603),'SS Taylor expansion'!G$4:G$5)-MMULT(MINVERSE('Useful matrices &amp; checks'!$G602:$H603),MMULT('SS Taylor expansion'!G$7:H$8,MMULT(MINVERSE('Useful matrices &amp; checks'!$G602:$H603),'Useful matrices &amp; checks'!$L602:$L603))))</f>
        <v>0.32203824573806755</v>
      </c>
      <c r="T602" s="12">
        <f t="array" aca="1" ref="T602:T603" ca="1">-1*(MMULT(MINVERSE('Useful matrices &amp; checks'!$G602:$H603),'SS Taylor expansion'!I$4:I$5)-MMULT(MINVERSE('Useful matrices &amp; checks'!$G602:$H603),MMULT('SS Taylor expansion'!I$7:J$8,MMULT(MINVERSE('Useful matrices &amp; checks'!$G602:$H603),'Useful matrices &amp; checks'!$L602:$L603))))</f>
        <v>-0.27274880062766621</v>
      </c>
      <c r="U602" s="12">
        <f t="array" aca="1" ref="U602:U603" ca="1">-1*(MMULT(MINVERSE('Useful matrices &amp; checks'!$G602:$H603),'SS Taylor expansion'!K$4:K$5)-MMULT(MINVERSE('Useful matrices &amp; checks'!$G602:$H603),MMULT('SS Taylor expansion'!K$7:L$8,MMULT(MINVERSE('Useful matrices &amp; checks'!$G602:$H603),'Useful matrices &amp; checks'!$L602:$L603))))</f>
        <v>6.852515925731403</v>
      </c>
      <c r="V602" s="12">
        <f t="array" aca="1" ref="V602:V603" ca="1">-1*(MMULT(MINVERSE('Useful matrices &amp; checks'!$G602:$H603),'SS Taylor expansion'!M$4:M$5)-MMULT(MINVERSE('Useful matrices &amp; checks'!$G602:$H603),MMULT('SS Taylor expansion'!M$7:N$8,MMULT(MINVERSE('Useful matrices &amp; checks'!$G602:$H603),'Useful matrices &amp; checks'!$L602:$L603))))</f>
        <v>3.1423271765000189</v>
      </c>
      <c r="W602" s="12"/>
      <c r="X602" s="12">
        <f t="array" aca="1" ref="X602:X603" ca="1">(MMULT(MINVERSE('Useful matrices &amp; checks'!$G602:$H603),MMULT('SS Taylor expansion'!C$7:D$8,MMULT(MINVERSE('Useful matrices &amp; checks'!$G602:$H603),'SS Taylor expansion'!C$4:C$5)))-MMULT(MINVERSE('Useful matrices &amp; checks'!$G602:$H603),MMULT('SS Taylor expansion'!C$7:D$8,MMULT(MINVERSE('Useful matrices &amp; checks'!$G602:$H603),MMULT('SS Taylor expansion'!C$7:D$8,MMULT(MINVERSE('Useful matrices &amp; checks'!$G602:$H603),'Useful matrices &amp; checks'!$L602:$L603))))))</f>
        <v>55.416839038529453</v>
      </c>
      <c r="Y602" s="12">
        <f t="array" aca="1" ref="Y602:Y603" ca="1">(MMULT(MINVERSE('Useful matrices &amp; checks'!$G602:$H603),MMULT('SS Taylor expansion'!E$7:F$8,MMULT(MINVERSE('Useful matrices &amp; checks'!$G602:$H603),'SS Taylor expansion'!E$4:E$5)))-MMULT(MINVERSE('Useful matrices &amp; checks'!$G602:$H603),MMULT('SS Taylor expansion'!E$7:F$8,MMULT(MINVERSE('Useful matrices &amp; checks'!$G602:$H603),MMULT('SS Taylor expansion'!E$7:F$8,MMULT(MINVERSE('Useful matrices &amp; checks'!$G602:$H603),'Useful matrices &amp; checks'!$L602:$L603))))))</f>
        <v>189.03831995847594</v>
      </c>
      <c r="Z602" s="12">
        <f t="array" aca="1" ref="Z602:Z603" ca="1">(MMULT(MINVERSE('Useful matrices &amp; checks'!$G602:$H603),MMULT('SS Taylor expansion'!G$7:H$8,MMULT(MINVERSE('Useful matrices &amp; checks'!$G602:$H603),'SS Taylor expansion'!G$4:G$5)))-MMULT(MINVERSE('Useful matrices &amp; checks'!$G602:$H603),MMULT('SS Taylor expansion'!G$7:H$8,MMULT(MINVERSE('Useful matrices &amp; checks'!$G602:$H603),MMULT('SS Taylor expansion'!G$7:H$8,MMULT(MINVERSE('Useful matrices &amp; checks'!$G602:$H603),'Useful matrices &amp; checks'!$L602:$L603))))))</f>
        <v>-0.66409793412499363</v>
      </c>
      <c r="AA602" s="12">
        <f t="array" aca="1" ref="AA602:AA603" ca="1">(MMULT(MINVERSE('Useful matrices &amp; checks'!$G602:$H603),MMULT('SS Taylor expansion'!I$7:J$8,MMULT(MINVERSE('Useful matrices &amp; checks'!$G602:$H603),'SS Taylor expansion'!I$4:I$5)))-MMULT(MINVERSE('Useful matrices &amp; checks'!$G602:$H603),MMULT('SS Taylor expansion'!I$7:J$8,MMULT(MINVERSE('Useful matrices &amp; checks'!$G602:$H603),MMULT('SS Taylor expansion'!I$7:J$8,MMULT(MINVERSE('Useful matrices &amp; checks'!$G602:$H603),'Useful matrices &amp; checks'!$L602:$L603))))))</f>
        <v>0.48166074540176518</v>
      </c>
      <c r="AB602" s="12">
        <f t="array" aca="1" ref="AB602:AB603" ca="1">(MMULT(MINVERSE('Useful matrices &amp; checks'!$G602:$H603),MMULT('SS Taylor expansion'!K$7:L$8,MMULT(MINVERSE('Useful matrices &amp; checks'!$G602:$H603),'SS Taylor expansion'!K$4:K$5)))-MMULT(MINVERSE('Useful matrices &amp; checks'!$G602:$H603),MMULT('SS Taylor expansion'!K$7:L$8,MMULT(MINVERSE('Useful matrices &amp; checks'!$G602:$H603),MMULT('SS Taylor expansion'!K$7:L$8,MMULT(MINVERSE('Useful matrices &amp; checks'!$G602:$H603),'Useful matrices &amp; checks'!$L602:$L603))))))</f>
        <v>-121.09673287876632</v>
      </c>
      <c r="AC602" s="12">
        <f t="array" aca="1" ref="AC602:AC603" ca="1">(MMULT(MINVERSE('Useful matrices &amp; checks'!$G602:$H603),MMULT('SS Taylor expansion'!M$7:N$8,MMULT(MINVERSE('Useful matrices &amp; checks'!$G602:$H603),'SS Taylor expansion'!M$4:M$5)))-MMULT(MINVERSE('Useful matrices &amp; checks'!$G602:$H603),MMULT('SS Taylor expansion'!M$7:N$8,MMULT(MINVERSE('Useful matrices &amp; checks'!$G602:$H603),MMULT('SS Taylor expansion'!M$7:N$8,MMULT(MINVERSE('Useful matrices &amp; checks'!$G602:$H603),'Useful matrices &amp; checks'!$L602:$L603))))))</f>
        <v>-31.440534296165723</v>
      </c>
      <c r="AD602" s="12"/>
      <c r="AE602" s="12">
        <f t="array" aca="1" ref="AE602:AE603" ca="1">Q600:Q601*(INDEX('Flow probs &amp; rates'!AE$6:AE$5999-'Flow probs &amp; rates'!AE$5:AE$5999,'Useful matrices &amp; checks'!$A600))+X600:X601*(INDEX('Flow probs &amp; rates'!AE$6:AE$5999-'Flow probs &amp; rates'!AE$5:AE$5999,'Useful matrices &amp; checks'!$A600))^2</f>
        <v>-1.9467697412067695E-3</v>
      </c>
      <c r="AF602" s="12">
        <f t="array" aca="1" ref="AF602:AF603" ca="1">R600:R601*(INDEX('Flow probs &amp; rates'!AF$6:AF$5999-'Flow probs &amp; rates'!AF$5:AF$5999,'Useful matrices &amp; checks'!$A600))+Y600:Y601*(INDEX('Flow probs &amp; rates'!AF$6:AF$5999-'Flow probs &amp; rates'!AF$5:AF$5999,'Useful matrices &amp; checks'!$A600))^2</f>
        <v>-5.8417802584194963E-3</v>
      </c>
      <c r="AG602" s="12">
        <f t="array" aca="1" ref="AG602:AG603" ca="1">S600:S601*(INDEX('Flow probs &amp; rates'!AG$6:AG$5999-'Flow probs &amp; rates'!AG$5:AG$5999,'Useful matrices &amp; checks'!$A600))+Z600:Z601*(INDEX('Flow probs &amp; rates'!AG$6:AG$5999-'Flow probs &amp; rates'!AG$5:AG$5999,'Useful matrices &amp; checks'!$A600))^2</f>
        <v>4.4337994378602875E-3</v>
      </c>
      <c r="AH602" s="12">
        <f t="array" aca="1" ref="AH602:AH603" ca="1">T600:T601*(INDEX('Flow probs &amp; rates'!AI$6:AI$5999-'Flow probs &amp; rates'!AI$5:AI$5999,'Useful matrices &amp; checks'!$A600))+AA600:AA601*(INDEX('Flow probs &amp; rates'!AI$6:AI$5999-'Flow probs &amp; rates'!AI$5:AI$5999,'Useful matrices &amp; checks'!$A600))^2</f>
        <v>-6.8768383019689903E-3</v>
      </c>
      <c r="AI602" s="12">
        <f t="array" aca="1" ref="AI602:AI603" ca="1">U600:U601*(INDEX('Flow probs &amp; rates'!AJ$6:AJ$5999-'Flow probs &amp; rates'!AJ$5:AJ$5999,'Useful matrices &amp; checks'!$A600))+AB600:AB601*(INDEX('Flow probs &amp; rates'!AJ$6:AJ$5999-'Flow probs &amp; rates'!AJ$5:AJ$5999,'Useful matrices &amp; checks'!$A600))^2</f>
        <v>-1.2966940338300042E-2</v>
      </c>
      <c r="AJ602" s="12">
        <f t="array" aca="1" ref="AJ602:AJ603" ca="1">V600:V601*(INDEX('Flow probs &amp; rates'!AK$6:AK$5999-'Flow probs &amp; rates'!AK$5:AK$5999,'Useful matrices &amp; checks'!$A600))+AC600:AC601*(INDEX('Flow probs &amp; rates'!AK$6:AK$5999-'Flow probs &amp; rates'!AK$5:AK$5999,'Useful matrices &amp; checks'!$A600))^2</f>
        <v>-6.5077373000599356E-3</v>
      </c>
      <c r="AK602" s="12"/>
      <c r="AL602" s="12"/>
      <c r="AM602" s="12">
        <f ca="1">'Useful matrices &amp; checks'!AO602</f>
        <v>-3.0592939465223123E-2</v>
      </c>
      <c r="AN602" s="12">
        <f t="shared" ca="1" si="20"/>
        <v>-2.9706266502094944E-2</v>
      </c>
      <c r="AO602" s="12">
        <f t="shared" ca="1" si="21"/>
        <v>-8.8667296312817945E-4</v>
      </c>
    </row>
    <row r="603" spans="1:41" x14ac:dyDescent="0.35">
      <c r="Q603" s="12">
        <f ca="1"/>
        <v>1.2074548910241902</v>
      </c>
      <c r="R603" s="12">
        <f ca="1"/>
        <v>0.17344512184836378</v>
      </c>
      <c r="S603" s="12">
        <f ca="1"/>
        <v>-6.8262843226612288E-2</v>
      </c>
      <c r="T603" s="12">
        <f ca="1"/>
        <v>-5.845721218468352E-2</v>
      </c>
      <c r="U603" s="12">
        <f ca="1"/>
        <v>-0.1129702526092777</v>
      </c>
      <c r="V603" s="12">
        <f ca="1"/>
        <v>0.67348302206145916</v>
      </c>
      <c r="W603" s="12"/>
      <c r="X603" s="12">
        <f ca="1"/>
        <v>-11.746775563044164</v>
      </c>
      <c r="Y603" s="12">
        <f ca="1"/>
        <v>-3.116476778747959</v>
      </c>
      <c r="Z603" s="12">
        <f ca="1"/>
        <v>0.14076965628847593</v>
      </c>
      <c r="AA603" s="12">
        <f ca="1"/>
        <v>0.10323251405758065</v>
      </c>
      <c r="AB603" s="12">
        <f ca="1"/>
        <v>1.9963949959025138</v>
      </c>
      <c r="AC603" s="12">
        <f ca="1"/>
        <v>-6.7385300332072244</v>
      </c>
      <c r="AD603" s="12"/>
      <c r="AE603" s="12">
        <f ca="1"/>
        <v>4.7319462609991667E-4</v>
      </c>
      <c r="AF603" s="12">
        <f ca="1"/>
        <v>1.3506463144922045E-4</v>
      </c>
      <c r="AG603" s="12">
        <f ca="1"/>
        <v>-1.077708381629033E-3</v>
      </c>
      <c r="AH603" s="12">
        <f ca="1"/>
        <v>-1.61251986280687E-3</v>
      </c>
      <c r="AI603" s="12">
        <f ca="1"/>
        <v>2.9980159135433869E-4</v>
      </c>
      <c r="AJ603" s="12">
        <f ca="1"/>
        <v>-1.5259709764109438E-3</v>
      </c>
      <c r="AK603" s="12"/>
      <c r="AL603" s="12"/>
      <c r="AM603" s="12">
        <f ca="1">'Useful matrices &amp; checks'!AO603</f>
        <v>-3.2886520789321E-3</v>
      </c>
      <c r="AN603" s="12">
        <f t="shared" ca="1" si="20"/>
        <v>-3.308138371943371E-3</v>
      </c>
      <c r="AO603" s="12">
        <f t="shared" ca="1" si="21"/>
        <v>1.9486293011271045E-5</v>
      </c>
    </row>
    <row r="604" spans="1:41" x14ac:dyDescent="0.35">
      <c r="A604">
        <v>301</v>
      </c>
      <c r="P604" s="56" t="str">
        <f>INDEX('Flow probs &amp; rates'!$A$5:$A$5999,$A604)</f>
        <v>2015,5</v>
      </c>
      <c r="Q604" s="12">
        <f t="array" aca="1" ref="Q604:Q605" ca="1">-1*(MMULT(MINVERSE('Useful matrices &amp; checks'!$G604:$H605),'SS Taylor expansion'!C$4:C$5)-MMULT(MINVERSE('Useful matrices &amp; checks'!$G604:$H605),MMULT('SS Taylor expansion'!C$7:D$8,MMULT(MINVERSE('Useful matrices &amp; checks'!$G604:$H605),'Useful matrices &amp; checks'!$L604:$L605))))</f>
        <v>-5.6532988307413738</v>
      </c>
      <c r="R604" s="12">
        <f t="array" aca="1" ref="R604:R605" ca="1">-1*(MMULT(MINVERSE('Useful matrices &amp; checks'!$G604:$H605),'SS Taylor expansion'!E$4:E$5)-MMULT(MINVERSE('Useful matrices &amp; checks'!$G604:$H605),MMULT('SS Taylor expansion'!E$7:F$8,MMULT(MINVERSE('Useful matrices &amp; checks'!$G604:$H605),'Useful matrices &amp; checks'!$L604:$L605))))</f>
        <v>-10.702081454887251</v>
      </c>
      <c r="S604" s="12">
        <f t="array" aca="1" ref="S604:S605" ca="1">-1*(MMULT(MINVERSE('Useful matrices &amp; checks'!$G604:$H605),'SS Taylor expansion'!G$4:G$5)-MMULT(MINVERSE('Useful matrices &amp; checks'!$G604:$H605),MMULT('SS Taylor expansion'!G$7:H$8,MMULT(MINVERSE('Useful matrices &amp; checks'!$G604:$H605),'Useful matrices &amp; checks'!$L604:$L605))))</f>
        <v>0.32337660087530329</v>
      </c>
      <c r="T604" s="12">
        <f t="array" aca="1" ref="T604:T605" ca="1">-1*(MMULT(MINVERSE('Useful matrices &amp; checks'!$G604:$H605),'SS Taylor expansion'!I$4:I$5)-MMULT(MINVERSE('Useful matrices &amp; checks'!$G604:$H605),MMULT('SS Taylor expansion'!I$7:J$8,MMULT(MINVERSE('Useful matrices &amp; checks'!$G604:$H605),'Useful matrices &amp; checks'!$L604:$L605))))</f>
        <v>-0.28879742826905908</v>
      </c>
      <c r="U604" s="12">
        <f t="array" aca="1" ref="U604:U605" ca="1">-1*(MMULT(MINVERSE('Useful matrices &amp; checks'!$G604:$H605),'SS Taylor expansion'!K$4:K$5)-MMULT(MINVERSE('Useful matrices &amp; checks'!$G604:$H605),MMULT('SS Taylor expansion'!K$7:L$8,MMULT(MINVERSE('Useful matrices &amp; checks'!$G604:$H605),'Useful matrices &amp; checks'!$L604:$L605))))</f>
        <v>6.8399788551833414</v>
      </c>
      <c r="V604" s="12">
        <f t="array" aca="1" ref="V604:V605" ca="1">-1*(MMULT(MINVERSE('Useful matrices &amp; checks'!$G604:$H605),'SS Taylor expansion'!M$4:M$5)-MMULT(MINVERSE('Useful matrices &amp; checks'!$G604:$H605),MMULT('SS Taylor expansion'!M$7:N$8,MMULT(MINVERSE('Useful matrices &amp; checks'!$G604:$H605),'Useful matrices &amp; checks'!$L604:$L605))))</f>
        <v>3.2268084053690922</v>
      </c>
      <c r="W604" s="12"/>
      <c r="X604" s="12">
        <f t="array" aca="1" ref="X604:X605" ca="1">(MMULT(MINVERSE('Useful matrices &amp; checks'!$G604:$H605),MMULT('SS Taylor expansion'!C$7:D$8,MMULT(MINVERSE('Useful matrices &amp; checks'!$G604:$H605),'SS Taylor expansion'!C$4:C$5)))-MMULT(MINVERSE('Useful matrices &amp; checks'!$G604:$H605),MMULT('SS Taylor expansion'!C$7:D$8,MMULT(MINVERSE('Useful matrices &amp; checks'!$G604:$H605),MMULT('SS Taylor expansion'!C$7:D$8,MMULT(MINVERSE('Useful matrices &amp; checks'!$G604:$H605),'Useful matrices &amp; checks'!$L604:$L605))))))</f>
        <v>54.214264508483431</v>
      </c>
      <c r="Y604" s="12">
        <f t="array" aca="1" ref="Y604:Y605" ca="1">(MMULT(MINVERSE('Useful matrices &amp; checks'!$G604:$H605),MMULT('SS Taylor expansion'!E$7:F$8,MMULT(MINVERSE('Useful matrices &amp; checks'!$G604:$H605),'SS Taylor expansion'!E$4:E$5)))-MMULT(MINVERSE('Useful matrices &amp; checks'!$G604:$H605),MMULT('SS Taylor expansion'!E$7:F$8,MMULT(MINVERSE('Useful matrices &amp; checks'!$G604:$H605),MMULT('SS Taylor expansion'!E$7:F$8,MMULT(MINVERSE('Useful matrices &amp; checks'!$G604:$H605),'Useful matrices &amp; checks'!$L604:$L605))))))</f>
        <v>194.28809464938968</v>
      </c>
      <c r="Z604" s="12">
        <f t="array" aca="1" ref="Z604:Z605" ca="1">(MMULT(MINVERSE('Useful matrices &amp; checks'!$G604:$H605),MMULT('SS Taylor expansion'!G$7:H$8,MMULT(MINVERSE('Useful matrices &amp; checks'!$G604:$H605),'SS Taylor expansion'!G$4:G$5)))-MMULT(MINVERSE('Useful matrices &amp; checks'!$G604:$H605),MMULT('SS Taylor expansion'!G$7:H$8,MMULT(MINVERSE('Useful matrices &amp; checks'!$G604:$H605),MMULT('SS Taylor expansion'!G$7:H$8,MMULT(MINVERSE('Useful matrices &amp; checks'!$G604:$H605),'Useful matrices &amp; checks'!$L604:$L605))))))</f>
        <v>-0.68190249364752276</v>
      </c>
      <c r="AA604" s="12">
        <f t="array" aca="1" ref="AA604:AA605" ca="1">(MMULT(MINVERSE('Useful matrices &amp; checks'!$G604:$H605),MMULT('SS Taylor expansion'!I$7:J$8,MMULT(MINVERSE('Useful matrices &amp; checks'!$G604:$H605),'SS Taylor expansion'!I$4:I$5)))-MMULT(MINVERSE('Useful matrices &amp; checks'!$G604:$H605),MMULT('SS Taylor expansion'!I$7:J$8,MMULT(MINVERSE('Useful matrices &amp; checks'!$G604:$H605),MMULT('SS Taylor expansion'!I$7:J$8,MMULT(MINVERSE('Useful matrices &amp; checks'!$G604:$H605),'Useful matrices &amp; checks'!$L604:$L605))))))</f>
        <v>0.51364764219277959</v>
      </c>
      <c r="AB604" s="12">
        <f t="array" aca="1" ref="AB604:AB605" ca="1">(MMULT(MINVERSE('Useful matrices &amp; checks'!$G604:$H605),MMULT('SS Taylor expansion'!K$7:L$8,MMULT(MINVERSE('Useful matrices &amp; checks'!$G604:$H605),'SS Taylor expansion'!K$4:K$5)))-MMULT(MINVERSE('Useful matrices &amp; checks'!$G604:$H605),MMULT('SS Taylor expansion'!K$7:L$8,MMULT(MINVERSE('Useful matrices &amp; checks'!$G604:$H605),MMULT('SS Taylor expansion'!K$7:L$8,MMULT(MINVERSE('Useful matrices &amp; checks'!$G604:$H605),'Useful matrices &amp; checks'!$L604:$L605))))))</f>
        <v>-121.91656212039553</v>
      </c>
      <c r="AC604" s="12">
        <f t="array" aca="1" ref="AC604:AC605" ca="1">(MMULT(MINVERSE('Useful matrices &amp; checks'!$G604:$H605),MMULT('SS Taylor expansion'!M$7:N$8,MMULT(MINVERSE('Useful matrices &amp; checks'!$G604:$H605),'SS Taylor expansion'!M$4:M$5)))-MMULT(MINVERSE('Useful matrices &amp; checks'!$G604:$H605),MMULT('SS Taylor expansion'!M$7:N$8,MMULT(MINVERSE('Useful matrices &amp; checks'!$G604:$H605),MMULT('SS Taylor expansion'!M$7:N$8,MMULT(MINVERSE('Useful matrices &amp; checks'!$G604:$H605),'Useful matrices &amp; checks'!$L604:$L605))))))</f>
        <v>-33.37475869806449</v>
      </c>
      <c r="AD604" s="12"/>
      <c r="AE604" s="12">
        <f t="array" aca="1" ref="AE604:AE605" ca="1">Q602:Q603*(INDEX('Flow probs &amp; rates'!AE$6:AE$5999-'Flow probs &amp; rates'!AE$5:AE$5999,'Useful matrices &amp; checks'!$A602))+X602:X603*(INDEX('Flow probs &amp; rates'!AE$6:AE$5999-'Flow probs &amp; rates'!AE$5:AE$5999,'Useful matrices &amp; checks'!$A602))^2</f>
        <v>1.364889968570324E-3</v>
      </c>
      <c r="AF604" s="12">
        <f t="array" aca="1" ref="AF604:AF605" ca="1">R602:R603*(INDEX('Flow probs &amp; rates'!AF$6:AF$5999-'Flow probs &amp; rates'!AF$5:AF$5999,'Useful matrices &amp; checks'!$A602))+Y602:Y603*(INDEX('Flow probs &amp; rates'!AF$6:AF$5999-'Flow probs &amp; rates'!AF$5:AF$5999,'Useful matrices &amp; checks'!$A602))^2</f>
        <v>1.5550378278548459E-3</v>
      </c>
      <c r="AG604" s="12">
        <f t="array" aca="1" ref="AG604:AG605" ca="1">S602:S603*(INDEX('Flow probs &amp; rates'!AG$6:AG$5999-'Flow probs &amp; rates'!AG$5:AG$5999,'Useful matrices &amp; checks'!$A602))+Z602:Z603*(INDEX('Flow probs &amp; rates'!AG$6:AG$5999-'Flow probs &amp; rates'!AG$5:AG$5999,'Useful matrices &amp; checks'!$A602))^2</f>
        <v>6.8021496659698231E-4</v>
      </c>
      <c r="AH604" s="12">
        <f t="array" aca="1" ref="AH604:AH605" ca="1">T602:T603*(INDEX('Flow probs &amp; rates'!AI$6:AI$5999-'Flow probs &amp; rates'!AI$5:AI$5999,'Useful matrices &amp; checks'!$A602))+AA602:AA603*(INDEX('Flow probs &amp; rates'!AI$6:AI$5999-'Flow probs &amp; rates'!AI$5:AI$5999,'Useful matrices &amp; checks'!$A602))^2</f>
        <v>3.1878156588993384E-3</v>
      </c>
      <c r="AI604" s="12">
        <f t="array" aca="1" ref="AI604:AI605" ca="1">U602:U603*(INDEX('Flow probs &amp; rates'!AJ$6:AJ$5999-'Flow probs &amp; rates'!AJ$5:AJ$5999,'Useful matrices &amp; checks'!$A602))+AB602:AB603*(INDEX('Flow probs &amp; rates'!AJ$6:AJ$5999-'Flow probs &amp; rates'!AJ$5:AJ$5999,'Useful matrices &amp; checks'!$A602))^2</f>
        <v>-4.4630558406661049E-3</v>
      </c>
      <c r="AJ604" s="12">
        <f t="array" aca="1" ref="AJ604:AJ605" ca="1">V602:V603*(INDEX('Flow probs &amp; rates'!AK$6:AK$5999-'Flow probs &amp; rates'!AK$5:AK$5999,'Useful matrices &amp; checks'!$A602))+AC602:AC603*(INDEX('Flow probs &amp; rates'!AK$6:AK$5999-'Flow probs &amp; rates'!AK$5:AK$5999,'Useful matrices &amp; checks'!$A602))^2</f>
        <v>1.5420090715919143E-3</v>
      </c>
      <c r="AK604" s="12"/>
      <c r="AL604" s="12"/>
      <c r="AM604" s="12">
        <f ca="1">'Useful matrices &amp; checks'!AO604</f>
        <v>3.9827583691904866E-3</v>
      </c>
      <c r="AN604" s="12">
        <f t="shared" ca="1" si="20"/>
        <v>3.8669116528473003E-3</v>
      </c>
      <c r="AO604" s="12">
        <f t="shared" ca="1" si="21"/>
        <v>1.1584671634318634E-4</v>
      </c>
    </row>
    <row r="605" spans="1:41" x14ac:dyDescent="0.35">
      <c r="P605" s="56"/>
      <c r="Q605" s="12">
        <f ca="1"/>
        <v>1.2430940905833112</v>
      </c>
      <c r="R605" s="12">
        <f ca="1"/>
        <v>0.19460891992234833</v>
      </c>
      <c r="S605" s="12">
        <f ca="1"/>
        <v>-7.1106720804336249E-2</v>
      </c>
      <c r="T605" s="12">
        <f ca="1"/>
        <v>-5.9974818368488864E-2</v>
      </c>
      <c r="U605" s="12">
        <f ca="1"/>
        <v>-0.1243796267959684</v>
      </c>
      <c r="V605" s="12">
        <f ca="1"/>
        <v>0.67011416681184643</v>
      </c>
      <c r="W605" s="12"/>
      <c r="X605" s="12">
        <f ca="1"/>
        <v>-11.921080744811491</v>
      </c>
      <c r="Y605" s="12">
        <f ca="1"/>
        <v>-3.5329759367718294</v>
      </c>
      <c r="Z605" s="12">
        <f ca="1"/>
        <v>0.14994235853902244</v>
      </c>
      <c r="AA605" s="12">
        <f ca="1"/>
        <v>0.10666966195147025</v>
      </c>
      <c r="AB605" s="12">
        <f ca="1"/>
        <v>2.2169566336145974</v>
      </c>
      <c r="AC605" s="12">
        <f ca="1"/>
        <v>-6.930965774195613</v>
      </c>
      <c r="AD605" s="12"/>
      <c r="AE605" s="12">
        <f ca="1"/>
        <v>-2.8931740617502117E-4</v>
      </c>
      <c r="AF605" s="12">
        <f ca="1"/>
        <v>-2.5636279891023234E-5</v>
      </c>
      <c r="AG605" s="12">
        <f ca="1"/>
        <v>-1.4418600349404496E-4</v>
      </c>
      <c r="AH605" s="12">
        <f ca="1"/>
        <v>6.8323239533627075E-4</v>
      </c>
      <c r="AI605" s="12">
        <f ca="1"/>
        <v>7.3577726953702357E-5</v>
      </c>
      <c r="AJ605" s="12">
        <f ca="1"/>
        <v>3.3049293445586603E-4</v>
      </c>
      <c r="AK605" s="12"/>
      <c r="AL605" s="12"/>
      <c r="AM605" s="12">
        <f ca="1">'Useful matrices &amp; checks'!AO605</f>
        <v>6.183134008376362E-4</v>
      </c>
      <c r="AN605" s="12">
        <f t="shared" ca="1" si="20"/>
        <v>6.2816336718574974E-4</v>
      </c>
      <c r="AO605" s="12">
        <f t="shared" ca="1" si="21"/>
        <v>-9.8499663481135423E-6</v>
      </c>
    </row>
    <row r="606" spans="1:41" x14ac:dyDescent="0.35">
      <c r="A606">
        <v>302</v>
      </c>
      <c r="P606" s="56" t="str">
        <f>INDEX('Flow probs &amp; rates'!$A$5:$A$5999,$A606)</f>
        <v>2015,6</v>
      </c>
      <c r="Q606" s="12">
        <f t="array" aca="1" ref="Q606:Q607" ca="1">-1*(MMULT(MINVERSE('Useful matrices &amp; checks'!$G606:$H607),'SS Taylor expansion'!C$4:C$5)-MMULT(MINVERSE('Useful matrices &amp; checks'!$G606:$H607),MMULT('SS Taylor expansion'!C$7:D$8,MMULT(MINVERSE('Useful matrices &amp; checks'!$G606:$H607),'Useful matrices &amp; checks'!$L606:$L607))))</f>
        <v>-5.4647112681103547</v>
      </c>
      <c r="R606" s="12">
        <f t="array" aca="1" ref="R606:R607" ca="1">-1*(MMULT(MINVERSE('Useful matrices &amp; checks'!$G606:$H607),'SS Taylor expansion'!E$4:E$5)-MMULT(MINVERSE('Useful matrices &amp; checks'!$G606:$H607),MMULT('SS Taylor expansion'!E$7:F$8,MMULT(MINVERSE('Useful matrices &amp; checks'!$G606:$H607),'Useful matrices &amp; checks'!$L606:$L607))))</f>
        <v>-10.601613421246681</v>
      </c>
      <c r="S606" s="12">
        <f t="array" aca="1" ref="S606:S607" ca="1">-1*(MMULT(MINVERSE('Useful matrices &amp; checks'!$G606:$H607),'SS Taylor expansion'!G$4:G$5)-MMULT(MINVERSE('Useful matrices &amp; checks'!$G606:$H607),MMULT('SS Taylor expansion'!G$7:H$8,MMULT(MINVERSE('Useful matrices &amp; checks'!$G606:$H607),'Useful matrices &amp; checks'!$L606:$L607))))</f>
        <v>0.30921118849676932</v>
      </c>
      <c r="T606" s="12">
        <f t="array" aca="1" ref="T606:T607" ca="1">-1*(MMULT(MINVERSE('Useful matrices &amp; checks'!$G606:$H607),'SS Taylor expansion'!I$4:I$5)-MMULT(MINVERSE('Useful matrices &amp; checks'!$G606:$H607),MMULT('SS Taylor expansion'!I$7:J$8,MMULT(MINVERSE('Useful matrices &amp; checks'!$G606:$H607),'Useful matrices &amp; checks'!$L606:$L607))))</f>
        <v>-0.29066267951465719</v>
      </c>
      <c r="U606" s="12">
        <f t="array" aca="1" ref="U606:U607" ca="1">-1*(MMULT(MINVERSE('Useful matrices &amp; checks'!$G606:$H607),'SS Taylor expansion'!K$4:K$5)-MMULT(MINVERSE('Useful matrices &amp; checks'!$G606:$H607),MMULT('SS Taylor expansion'!K$7:L$8,MMULT(MINVERSE('Useful matrices &amp; checks'!$G606:$H607),'Useful matrices &amp; checks'!$L606:$L607))))</f>
        <v>6.5699751819938932</v>
      </c>
      <c r="V606" s="12">
        <f t="array" aca="1" ref="V606:V607" ca="1">-1*(MMULT(MINVERSE('Useful matrices &amp; checks'!$G606:$H607),'SS Taylor expansion'!M$4:M$5)-MMULT(MINVERSE('Useful matrices &amp; checks'!$G606:$H607),MMULT('SS Taylor expansion'!M$7:N$8,MMULT(MINVERSE('Useful matrices &amp; checks'!$G606:$H607),'Useful matrices &amp; checks'!$L606:$L607))))</f>
        <v>3.183413535037948</v>
      </c>
      <c r="W606" s="12"/>
      <c r="X606" s="12">
        <f t="array" aca="1" ref="X606:X607" ca="1">(MMULT(MINVERSE('Useful matrices &amp; checks'!$G606:$H607),MMULT('SS Taylor expansion'!C$7:D$8,MMULT(MINVERSE('Useful matrices &amp; checks'!$G606:$H607),'SS Taylor expansion'!C$4:C$5)))-MMULT(MINVERSE('Useful matrices &amp; checks'!$G606:$H607),MMULT('SS Taylor expansion'!C$7:D$8,MMULT(MINVERSE('Useful matrices &amp; checks'!$G606:$H607),MMULT('SS Taylor expansion'!C$7:D$8,MMULT(MINVERSE('Useful matrices &amp; checks'!$G606:$H607),'Useful matrices &amp; checks'!$L606:$L607))))))</f>
        <v>50.05940070208689</v>
      </c>
      <c r="Y606" s="12">
        <f t="array" aca="1" ref="Y606:Y607" ca="1">(MMULT(MINVERSE('Useful matrices &amp; checks'!$G606:$H607),MMULT('SS Taylor expansion'!E$7:F$8,MMULT(MINVERSE('Useful matrices &amp; checks'!$G606:$H607),'SS Taylor expansion'!E$4:E$5)))-MMULT(MINVERSE('Useful matrices &amp; checks'!$G606:$H607),MMULT('SS Taylor expansion'!E$7:F$8,MMULT(MINVERSE('Useful matrices &amp; checks'!$G606:$H607),MMULT('SS Taylor expansion'!E$7:F$8,MMULT(MINVERSE('Useful matrices &amp; checks'!$G606:$H607),'Useful matrices &amp; checks'!$L606:$L607))))))</f>
        <v>188.40617505040692</v>
      </c>
      <c r="Z606" s="12">
        <f t="array" aca="1" ref="Z606:Z607" ca="1">(MMULT(MINVERSE('Useful matrices &amp; checks'!$G606:$H607),MMULT('SS Taylor expansion'!G$7:H$8,MMULT(MINVERSE('Useful matrices &amp; checks'!$G606:$H607),'SS Taylor expansion'!G$4:G$5)))-MMULT(MINVERSE('Useful matrices &amp; checks'!$G606:$H607),MMULT('SS Taylor expansion'!G$7:H$8,MMULT(MINVERSE('Useful matrices &amp; checks'!$G606:$H607),MMULT('SS Taylor expansion'!G$7:H$8,MMULT(MINVERSE('Useful matrices &amp; checks'!$G606:$H607),'Useful matrices &amp; checks'!$L606:$L607))))))</f>
        <v>-0.65511835012455955</v>
      </c>
      <c r="AA606" s="12">
        <f t="array" aca="1" ref="AA606:AA607" ca="1">(MMULT(MINVERSE('Useful matrices &amp; checks'!$G606:$H607),MMULT('SS Taylor expansion'!I$7:J$8,MMULT(MINVERSE('Useful matrices &amp; checks'!$G606:$H607),'SS Taylor expansion'!I$4:I$5)))-MMULT(MINVERSE('Useful matrices &amp; checks'!$G606:$H607),MMULT('SS Taylor expansion'!I$7:J$8,MMULT(MINVERSE('Useful matrices &amp; checks'!$G606:$H607),MMULT('SS Taylor expansion'!I$7:J$8,MMULT(MINVERSE('Useful matrices &amp; checks'!$G606:$H607),'Useful matrices &amp; checks'!$L606:$L607))))))</f>
        <v>0.52057469132819068</v>
      </c>
      <c r="AB606" s="12">
        <f t="array" aca="1" ref="AB606:AB607" ca="1">(MMULT(MINVERSE('Useful matrices &amp; checks'!$G606:$H607),MMULT('SS Taylor expansion'!K$7:L$8,MMULT(MINVERSE('Useful matrices &amp; checks'!$G606:$H607),'SS Taylor expansion'!K$4:K$5)))-MMULT(MINVERSE('Useful matrices &amp; checks'!$G606:$H607),MMULT('SS Taylor expansion'!K$7:L$8,MMULT(MINVERSE('Useful matrices &amp; checks'!$G606:$H607),MMULT('SS Taylor expansion'!K$7:L$8,MMULT(MINVERSE('Useful matrices &amp; checks'!$G606:$H607),'Useful matrices &amp; checks'!$L606:$L607))))))</f>
        <v>-114.60519464396177</v>
      </c>
      <c r="AC606" s="12">
        <f t="array" aca="1" ref="AC606:AC607" ca="1">(MMULT(MINVERSE('Useful matrices &amp; checks'!$G606:$H607),MMULT('SS Taylor expansion'!M$7:N$8,MMULT(MINVERSE('Useful matrices &amp; checks'!$G606:$H607),'SS Taylor expansion'!M$4:M$5)))-MMULT(MINVERSE('Useful matrices &amp; checks'!$G606:$H607),MMULT('SS Taylor expansion'!M$7:N$8,MMULT(MINVERSE('Useful matrices &amp; checks'!$G606:$H607),MMULT('SS Taylor expansion'!M$7:N$8,MMULT(MINVERSE('Useful matrices &amp; checks'!$G606:$H607),'Useful matrices &amp; checks'!$L606:$L607))))))</f>
        <v>-33.11377498584767</v>
      </c>
      <c r="AD606" s="12"/>
      <c r="AE606" s="12">
        <f t="array" aca="1" ref="AE606:AE607" ca="1">Q604:Q605*(INDEX('Flow probs &amp; rates'!AE$6:AE$5999-'Flow probs &amp; rates'!AE$5:AE$5999,'Useful matrices &amp; checks'!$A604))+X604:X605*(INDEX('Flow probs &amp; rates'!AE$6:AE$5999-'Flow probs &amp; rates'!AE$5:AE$5999,'Useful matrices &amp; checks'!$A604))^2</f>
        <v>4.3598962859215604E-4</v>
      </c>
      <c r="AF606" s="12">
        <f t="array" aca="1" ref="AF606:AF607" ca="1">R604:R605*(INDEX('Flow probs &amp; rates'!AF$6:AF$5999-'Flow probs &amp; rates'!AF$5:AF$5999,'Useful matrices &amp; checks'!$A604))+Y604:Y605*(INDEX('Flow probs &amp; rates'!AF$6:AF$5999-'Flow probs &amp; rates'!AF$5:AF$5999,'Useful matrices &amp; checks'!$A604))^2</f>
        <v>-3.2343402829057835E-3</v>
      </c>
      <c r="AG606" s="12">
        <f t="array" aca="1" ref="AG606:AG607" ca="1">S604:S605*(INDEX('Flow probs &amp; rates'!AG$6:AG$5999-'Flow probs &amp; rates'!AG$5:AG$5999,'Useful matrices &amp; checks'!$A604))+Z604:Z605*(INDEX('Flow probs &amp; rates'!AG$6:AG$5999-'Flow probs &amp; rates'!AG$5:AG$5999,'Useful matrices &amp; checks'!$A604))^2</f>
        <v>1.7373226988751593E-3</v>
      </c>
      <c r="AH606" s="12">
        <f t="array" aca="1" ref="AH606:AH607" ca="1">T604:T605*(INDEX('Flow probs &amp; rates'!AI$6:AI$5999-'Flow probs &amp; rates'!AI$5:AI$5999,'Useful matrices &amp; checks'!$A604))+AA604:AA605*(INDEX('Flow probs &amp; rates'!AI$6:AI$5999-'Flow probs &amp; rates'!AI$5:AI$5999,'Useful matrices &amp; checks'!$A604))^2</f>
        <v>2.7935757518122179E-3</v>
      </c>
      <c r="AI606" s="12">
        <f t="array" aca="1" ref="AI606:AI607" ca="1">U604:U605*(INDEX('Flow probs &amp; rates'!AJ$6:AJ$5999-'Flow probs &amp; rates'!AJ$5:AJ$5999,'Useful matrices &amp; checks'!$A604))+AB604:AB605*(INDEX('Flow probs &amp; rates'!AJ$6:AJ$5999-'Flow probs &amp; rates'!AJ$5:AJ$5999,'Useful matrices &amp; checks'!$A604))^2</f>
        <v>5.4755513767221139E-3</v>
      </c>
      <c r="AJ606" s="12">
        <f t="array" aca="1" ref="AJ606:AJ607" ca="1">V604:V605*(INDEX('Flow probs &amp; rates'!AK$6:AK$5999-'Flow probs &amp; rates'!AK$5:AK$5999,'Useful matrices &amp; checks'!$A604))+AC604:AC605*(INDEX('Flow probs &amp; rates'!AK$6:AK$5999-'Flow probs &amp; rates'!AK$5:AK$5999,'Useful matrices &amp; checks'!$A604))^2</f>
        <v>-6.7923960142062014E-5</v>
      </c>
      <c r="AK606" s="12"/>
      <c r="AL606" s="12"/>
      <c r="AM606" s="12">
        <f ca="1">'Useful matrices &amp; checks'!AO606</f>
        <v>7.043841372828874E-3</v>
      </c>
      <c r="AN606" s="12">
        <f t="shared" ca="1" si="20"/>
        <v>7.1401752129538016E-3</v>
      </c>
      <c r="AO606" s="12">
        <f t="shared" ca="1" si="21"/>
        <v>-9.6333840124927621E-5</v>
      </c>
    </row>
    <row r="607" spans="1:41" x14ac:dyDescent="0.35">
      <c r="Q607" s="12">
        <f ca="1"/>
        <v>1.2639018791463434</v>
      </c>
      <c r="R607" s="12">
        <f ca="1"/>
        <v>0.19548049265426454</v>
      </c>
      <c r="S607" s="12">
        <f ca="1"/>
        <v>-7.1515690952374894E-2</v>
      </c>
      <c r="T607" s="12">
        <f ca="1"/>
        <v>-6.0454767054293021E-2</v>
      </c>
      <c r="U607" s="12">
        <f ca="1"/>
        <v>-0.12114212566255145</v>
      </c>
      <c r="V607" s="12">
        <f ca="1"/>
        <v>0.66211638872784095</v>
      </c>
      <c r="W607" s="12"/>
      <c r="X607" s="12">
        <f ca="1"/>
        <v>-11.577953072383568</v>
      </c>
      <c r="Y607" s="12">
        <f ca="1"/>
        <v>-3.4739742390671147</v>
      </c>
      <c r="Z607" s="12">
        <f ca="1"/>
        <v>0.15151858408651098</v>
      </c>
      <c r="AA607" s="12">
        <f ca="1"/>
        <v>0.10827403693916358</v>
      </c>
      <c r="AB607" s="12">
        <f ca="1"/>
        <v>2.113176459051179</v>
      </c>
      <c r="AC607" s="12">
        <f ca="1"/>
        <v>-6.8873154145568485</v>
      </c>
      <c r="AD607" s="12"/>
      <c r="AE607" s="12">
        <f ca="1"/>
        <v>-9.5869004467157628E-5</v>
      </c>
      <c r="AF607" s="12">
        <f ca="1"/>
        <v>5.8813929960344172E-5</v>
      </c>
      <c r="AG607" s="12">
        <f ca="1"/>
        <v>-3.8201687989041649E-4</v>
      </c>
      <c r="AH607" s="12">
        <f ca="1"/>
        <v>5.801443569554899E-4</v>
      </c>
      <c r="AI607" s="12">
        <f ca="1"/>
        <v>-9.9568588026079861E-5</v>
      </c>
      <c r="AJ607" s="12">
        <f ca="1"/>
        <v>-1.4105829116294434E-5</v>
      </c>
      <c r="AK607" s="12"/>
      <c r="AL607" s="12"/>
      <c r="AM607" s="12">
        <f ca="1">'Useful matrices &amp; checks'!AO607</f>
        <v>3.4166325146398058E-5</v>
      </c>
      <c r="AN607" s="12">
        <f t="shared" ca="1" si="20"/>
        <v>4.7397985415885657E-5</v>
      </c>
      <c r="AO607" s="12">
        <f t="shared" ca="1" si="21"/>
        <v>-1.3231660269487599E-5</v>
      </c>
    </row>
    <row r="608" spans="1:41" x14ac:dyDescent="0.35">
      <c r="A608">
        <v>303</v>
      </c>
      <c r="P608" s="56" t="str">
        <f>INDEX('Flow probs &amp; rates'!$A$5:$A$5999,$A608)</f>
        <v>2015,7</v>
      </c>
      <c r="Q608" s="12">
        <f t="array" aca="1" ref="Q608:Q609" ca="1">-1*(MMULT(MINVERSE('Useful matrices &amp; checks'!$G608:$H609),'SS Taylor expansion'!C$4:C$5)-MMULT(MINVERSE('Useful matrices &amp; checks'!$G608:$H609),MMULT('SS Taylor expansion'!C$7:D$8,MMULT(MINVERSE('Useful matrices &amp; checks'!$G608:$H609),'Useful matrices &amp; checks'!$L608:$L609))))</f>
        <v>-5.5366714008278359</v>
      </c>
      <c r="R608" s="12">
        <f t="array" aca="1" ref="R608:R609" ca="1">-1*(MMULT(MINVERSE('Useful matrices &amp; checks'!$G608:$H609),'SS Taylor expansion'!E$4:E$5)-MMULT(MINVERSE('Useful matrices &amp; checks'!$G608:$H609),MMULT('SS Taylor expansion'!E$7:F$8,MMULT(MINVERSE('Useful matrices &amp; checks'!$G608:$H609),'Useful matrices &amp; checks'!$L608:$L609))))</f>
        <v>-10.521822016472608</v>
      </c>
      <c r="S608" s="12">
        <f t="array" aca="1" ref="S608:S609" ca="1">-1*(MMULT(MINVERSE('Useful matrices &amp; checks'!$G608:$H609),'SS Taylor expansion'!G$4:G$5)-MMULT(MINVERSE('Useful matrices &amp; checks'!$G608:$H609),MMULT('SS Taylor expansion'!G$7:H$8,MMULT(MINVERSE('Useful matrices &amp; checks'!$G608:$H609),'Useful matrices &amp; checks'!$L608:$L609))))</f>
        <v>0.31762589198373287</v>
      </c>
      <c r="T608" s="12">
        <f t="array" aca="1" ref="T608:T609" ca="1">-1*(MMULT(MINVERSE('Useful matrices &amp; checks'!$G608:$H609),'SS Taylor expansion'!I$4:I$5)-MMULT(MINVERSE('Useful matrices &amp; checks'!$G608:$H609),MMULT('SS Taylor expansion'!I$7:J$8,MMULT(MINVERSE('Useful matrices &amp; checks'!$G608:$H609),'Useful matrices &amp; checks'!$L608:$L609))))</f>
        <v>-0.28598643414718022</v>
      </c>
      <c r="U608" s="12">
        <f t="array" aca="1" ref="U608:U609" ca="1">-1*(MMULT(MINVERSE('Useful matrices &amp; checks'!$G608:$H609),'SS Taylor expansion'!K$4:K$5)-MMULT(MINVERSE('Useful matrices &amp; checks'!$G608:$H609),MMULT('SS Taylor expansion'!K$7:L$8,MMULT(MINVERSE('Useful matrices &amp; checks'!$G608:$H609),'Useful matrices &amp; checks'!$L608:$L609))))</f>
        <v>6.2557399227664838</v>
      </c>
      <c r="V608" s="12">
        <f t="array" aca="1" ref="V608:V609" ca="1">-1*(MMULT(MINVERSE('Useful matrices &amp; checks'!$G608:$H609),'SS Taylor expansion'!M$4:M$5)-MMULT(MINVERSE('Useful matrices &amp; checks'!$G608:$H609),MMULT('SS Taylor expansion'!M$7:N$8,MMULT(MINVERSE('Useful matrices &amp; checks'!$G608:$H609),'Useful matrices &amp; checks'!$L608:$L609))))</f>
        <v>2.9639168652035242</v>
      </c>
      <c r="W608" s="12"/>
      <c r="X608" s="12">
        <f t="array" aca="1" ref="X608:X609" ca="1">(MMULT(MINVERSE('Useful matrices &amp; checks'!$G608:$H609),MMULT('SS Taylor expansion'!C$7:D$8,MMULT(MINVERSE('Useful matrices &amp; checks'!$G608:$H609),'SS Taylor expansion'!C$4:C$5)))-MMULT(MINVERSE('Useful matrices &amp; checks'!$G608:$H609),MMULT('SS Taylor expansion'!C$7:D$8,MMULT(MINVERSE('Useful matrices &amp; checks'!$G608:$H609),MMULT('SS Taylor expansion'!C$7:D$8,MMULT(MINVERSE('Useful matrices &amp; checks'!$G608:$H609),'Useful matrices &amp; checks'!$L608:$L609))))))</f>
        <v>50.639062972448116</v>
      </c>
      <c r="Y608" s="12">
        <f t="array" aca="1" ref="Y608:Y609" ca="1">(MMULT(MINVERSE('Useful matrices &amp; checks'!$G608:$H609),MMULT('SS Taylor expansion'!E$7:F$8,MMULT(MINVERSE('Useful matrices &amp; checks'!$G608:$H609),'SS Taylor expansion'!E$4:E$5)))-MMULT(MINVERSE('Useful matrices &amp; checks'!$G608:$H609),MMULT('SS Taylor expansion'!E$7:F$8,MMULT(MINVERSE('Useful matrices &amp; checks'!$G608:$H609),MMULT('SS Taylor expansion'!E$7:F$8,MMULT(MINVERSE('Useful matrices &amp; checks'!$G608:$H609),'Useful matrices &amp; checks'!$L608:$L609))))))</f>
        <v>182.88162205751726</v>
      </c>
      <c r="Z608" s="12">
        <f t="array" aca="1" ref="Z608:Z609" ca="1">(MMULT(MINVERSE('Useful matrices &amp; checks'!$G608:$H609),MMULT('SS Taylor expansion'!G$7:H$8,MMULT(MINVERSE('Useful matrices &amp; checks'!$G608:$H609),'SS Taylor expansion'!G$4:G$5)))-MMULT(MINVERSE('Useful matrices &amp; checks'!$G608:$H609),MMULT('SS Taylor expansion'!G$7:H$8,MMULT(MINVERSE('Useful matrices &amp; checks'!$G608:$H609),MMULT('SS Taylor expansion'!G$7:H$8,MMULT(MINVERSE('Useful matrices &amp; checks'!$G608:$H609),'Useful matrices &amp; checks'!$L608:$L609))))))</f>
        <v>-0.69910514287440417</v>
      </c>
      <c r="AA608" s="12">
        <f t="array" aca="1" ref="AA608:AA609" ca="1">(MMULT(MINVERSE('Useful matrices &amp; checks'!$G608:$H609),MMULT('SS Taylor expansion'!I$7:J$8,MMULT(MINVERSE('Useful matrices &amp; checks'!$G608:$H609),'SS Taylor expansion'!I$4:I$5)))-MMULT(MINVERSE('Useful matrices &amp; checks'!$G608:$H609),MMULT('SS Taylor expansion'!I$7:J$8,MMULT(MINVERSE('Useful matrices &amp; checks'!$G608:$H609),MMULT('SS Taylor expansion'!I$7:J$8,MMULT(MINVERSE('Useful matrices &amp; checks'!$G608:$H609),'Useful matrices &amp; checks'!$L608:$L609))))))</f>
        <v>0.52705394972557928</v>
      </c>
      <c r="AB608" s="12">
        <f t="array" aca="1" ref="AB608:AB609" ca="1">(MMULT(MINVERSE('Useful matrices &amp; checks'!$G608:$H609),MMULT('SS Taylor expansion'!K$7:L$8,MMULT(MINVERSE('Useful matrices &amp; checks'!$G608:$H609),'SS Taylor expansion'!K$4:K$5)))-MMULT(MINVERSE('Useful matrices &amp; checks'!$G608:$H609),MMULT('SS Taylor expansion'!K$7:L$8,MMULT(MINVERSE('Useful matrices &amp; checks'!$G608:$H609),MMULT('SS Taylor expansion'!K$7:L$8,MMULT(MINVERSE('Useful matrices &amp; checks'!$G608:$H609),'Useful matrices &amp; checks'!$L608:$L609))))))</f>
        <v>-106.49192631791553</v>
      </c>
      <c r="AC608" s="12">
        <f t="array" aca="1" ref="AC608:AC609" ca="1">(MMULT(MINVERSE('Useful matrices &amp; checks'!$G608:$H609),MMULT('SS Taylor expansion'!M$7:N$8,MMULT(MINVERSE('Useful matrices &amp; checks'!$G608:$H609),'SS Taylor expansion'!M$4:M$5)))-MMULT(MINVERSE('Useful matrices &amp; checks'!$G608:$H609),MMULT('SS Taylor expansion'!M$7:N$8,MMULT(MINVERSE('Useful matrices &amp; checks'!$G608:$H609),MMULT('SS Taylor expansion'!M$7:N$8,MMULT(MINVERSE('Useful matrices &amp; checks'!$G608:$H609),'Useful matrices &amp; checks'!$L608:$L609))))))</f>
        <v>-29.870316552488092</v>
      </c>
      <c r="AD608" s="12"/>
      <c r="AE608" s="12">
        <f t="array" aca="1" ref="AE608:AE609" ca="1">Q606:Q607*(INDEX('Flow probs &amp; rates'!AE$6:AE$5999-'Flow probs &amp; rates'!AE$5:AE$5999,'Useful matrices &amp; checks'!$A606))+X606:X607*(INDEX('Flow probs &amp; rates'!AE$6:AE$5999-'Flow probs &amp; rates'!AE$5:AE$5999,'Useful matrices &amp; checks'!$A606))^2</f>
        <v>1.5424929302830747E-3</v>
      </c>
      <c r="AF608" s="12">
        <f t="array" aca="1" ref="AF608:AF609" ca="1">R606:R607*(INDEX('Flow probs &amp; rates'!AF$6:AF$5999-'Flow probs &amp; rates'!AF$5:AF$5999,'Useful matrices &amp; checks'!$A606))+Y606:Y607*(INDEX('Flow probs &amp; rates'!AF$6:AF$5999-'Flow probs &amp; rates'!AF$5:AF$5999,'Useful matrices &amp; checks'!$A606))^2</f>
        <v>-6.6585940947213375E-5</v>
      </c>
      <c r="AG608" s="12">
        <f t="array" aca="1" ref="AG608:AG609" ca="1">S606:S607*(INDEX('Flow probs &amp; rates'!AG$6:AG$5999-'Flow probs &amp; rates'!AG$5:AG$5999,'Useful matrices &amp; checks'!$A606))+Z606:Z607*(INDEX('Flow probs &amp; rates'!AG$6:AG$5999-'Flow probs &amp; rates'!AG$5:AG$5999,'Useful matrices &amp; checks'!$A606))^2</f>
        <v>-3.748883732372919E-3</v>
      </c>
      <c r="AH608" s="12">
        <f t="array" aca="1" ref="AH608:AH609" ca="1">T606:T607*(INDEX('Flow probs &amp; rates'!AI$6:AI$5999-'Flow probs &amp; rates'!AI$5:AI$5999,'Useful matrices &amp; checks'!$A606))+AA606:AA607*(INDEX('Flow probs &amp; rates'!AI$6:AI$5999-'Flow probs &amp; rates'!AI$5:AI$5999,'Useful matrices &amp; checks'!$A606))^2</f>
        <v>1.3723245050001991E-3</v>
      </c>
      <c r="AI608" s="12">
        <f t="array" aca="1" ref="AI608:AI609" ca="1">U606:U607*(INDEX('Flow probs &amp; rates'!AJ$6:AJ$5999-'Flow probs &amp; rates'!AJ$5:AJ$5999,'Useful matrices &amp; checks'!$A606))+AB606:AB607*(INDEX('Flow probs &amp; rates'!AJ$6:AJ$5999-'Flow probs &amp; rates'!AJ$5:AJ$5999,'Useful matrices &amp; checks'!$A606))^2</f>
        <v>8.1644727063432589E-3</v>
      </c>
      <c r="AJ608" s="12">
        <f t="array" aca="1" ref="AJ608:AJ609" ca="1">V606:V607*(INDEX('Flow probs &amp; rates'!AK$6:AK$5999-'Flow probs &amp; rates'!AK$5:AK$5999,'Useful matrices &amp; checks'!$A606))+AC606:AC607*(INDEX('Flow probs &amp; rates'!AK$6:AK$5999-'Flow probs &amp; rates'!AK$5:AK$5999,'Useful matrices &amp; checks'!$A606))^2</f>
        <v>1.578566869890192E-3</v>
      </c>
      <c r="AK608" s="12"/>
      <c r="AL608" s="12"/>
      <c r="AM608" s="12">
        <f ca="1">'Useful matrices &amp; checks'!AO608</f>
        <v>8.8047024285748954E-3</v>
      </c>
      <c r="AN608" s="12">
        <f t="shared" ca="1" si="20"/>
        <v>8.8423873381965924E-3</v>
      </c>
      <c r="AO608" s="12">
        <f t="shared" ca="1" si="21"/>
        <v>-3.7684909621697044E-5</v>
      </c>
    </row>
    <row r="609" spans="1:41" x14ac:dyDescent="0.35">
      <c r="P609" s="56"/>
      <c r="Q609" s="12">
        <f ca="1"/>
        <v>1.3324116968066879</v>
      </c>
      <c r="R609" s="12">
        <f ca="1"/>
        <v>0.21677837629558452</v>
      </c>
      <c r="S609" s="12">
        <f ca="1"/>
        <v>-7.6437343495679683E-2</v>
      </c>
      <c r="T609" s="12">
        <f ca="1"/>
        <v>-6.4001274935899286E-2</v>
      </c>
      <c r="U609" s="12">
        <f ca="1"/>
        <v>-0.12888539084406722</v>
      </c>
      <c r="V609" s="12">
        <f ca="1"/>
        <v>0.66329879856963792</v>
      </c>
      <c r="W609" s="12"/>
      <c r="X609" s="12">
        <f ca="1"/>
        <v>-12.186397735240703</v>
      </c>
      <c r="Y609" s="12">
        <f ca="1"/>
        <v>-3.7678627353575092</v>
      </c>
      <c r="Z609" s="12">
        <f ca="1"/>
        <v>0.16824113302521271</v>
      </c>
      <c r="AA609" s="12">
        <f ca="1"/>
        <v>0.11795008683900902</v>
      </c>
      <c r="AB609" s="12">
        <f ca="1"/>
        <v>2.1940256012357393</v>
      </c>
      <c r="AC609" s="12">
        <f ca="1"/>
        <v>-6.6847168740677958</v>
      </c>
      <c r="AD609" s="12"/>
      <c r="AE609" s="12">
        <f ca="1"/>
        <v>-3.5675438600599061E-4</v>
      </c>
      <c r="AF609" s="12">
        <f ca="1"/>
        <v>1.2277614758262343E-6</v>
      </c>
      <c r="AG609" s="12">
        <f ca="1"/>
        <v>8.6705792155890435E-4</v>
      </c>
      <c r="AH609" s="12">
        <f ca="1"/>
        <v>2.8542900110607917E-4</v>
      </c>
      <c r="AI609" s="12">
        <f ca="1"/>
        <v>-1.505426658643999E-4</v>
      </c>
      <c r="AJ609" s="12">
        <f ca="1"/>
        <v>3.2832523445454478E-4</v>
      </c>
      <c r="AK609" s="12"/>
      <c r="AL609" s="12"/>
      <c r="AM609" s="12">
        <f ca="1">'Useful matrices &amp; checks'!AO609</f>
        <v>9.7304104270545116E-4</v>
      </c>
      <c r="AN609" s="12">
        <f t="shared" ca="1" si="20"/>
        <v>9.7474286672496395E-4</v>
      </c>
      <c r="AO609" s="12">
        <f t="shared" ca="1" si="21"/>
        <v>-1.7018240195127831E-6</v>
      </c>
    </row>
    <row r="610" spans="1:41" x14ac:dyDescent="0.35">
      <c r="A610">
        <v>304</v>
      </c>
      <c r="P610" s="56" t="str">
        <f>INDEX('Flow probs &amp; rates'!$A$5:$A$5999,$A610)</f>
        <v>2015,8</v>
      </c>
      <c r="Q610" s="12">
        <f t="array" aca="1" ref="Q610:Q611" ca="1">-1*(MMULT(MINVERSE('Useful matrices &amp; checks'!$G610:$H611),'SS Taylor expansion'!C$4:C$5)-MMULT(MINVERSE('Useful matrices &amp; checks'!$G610:$H611),MMULT('SS Taylor expansion'!C$7:D$8,MMULT(MINVERSE('Useful matrices &amp; checks'!$G610:$H611),'Useful matrices &amp; checks'!$L610:$L611))))</f>
        <v>-5.3403021618899436</v>
      </c>
      <c r="R610" s="12">
        <f t="array" aca="1" ref="R610:R611" ca="1">-1*(MMULT(MINVERSE('Useful matrices &amp; checks'!$G610:$H611),'SS Taylor expansion'!E$4:E$5)-MMULT(MINVERSE('Useful matrices &amp; checks'!$G610:$H611),MMULT('SS Taylor expansion'!E$7:F$8,MMULT(MINVERSE('Useful matrices &amp; checks'!$G610:$H611),'Useful matrices &amp; checks'!$L610:$L611))))</f>
        <v>-10.091280896741203</v>
      </c>
      <c r="S610" s="12">
        <f t="array" aca="1" ref="S610:S611" ca="1">-1*(MMULT(MINVERSE('Useful matrices &amp; checks'!$G610:$H611),'SS Taylor expansion'!G$4:G$5)-MMULT(MINVERSE('Useful matrices &amp; checks'!$G610:$H611),MMULT('SS Taylor expansion'!G$7:H$8,MMULT(MINVERSE('Useful matrices &amp; checks'!$G610:$H611),'Useful matrices &amp; checks'!$L610:$L611))))</f>
        <v>0.29218286345783334</v>
      </c>
      <c r="T610" s="12">
        <f t="array" aca="1" ref="T610:T611" ca="1">-1*(MMULT(MINVERSE('Useful matrices &amp; checks'!$G610:$H611),'SS Taylor expansion'!I$4:I$5)-MMULT(MINVERSE('Useful matrices &amp; checks'!$G610:$H611),MMULT('SS Taylor expansion'!I$7:J$8,MMULT(MINVERSE('Useful matrices &amp; checks'!$G610:$H611),'Useful matrices &amp; checks'!$L610:$L611))))</f>
        <v>-0.25993933093943972</v>
      </c>
      <c r="U610" s="12">
        <f t="array" aca="1" ref="U610:U611" ca="1">-1*(MMULT(MINVERSE('Useful matrices &amp; checks'!$G610:$H611),'SS Taylor expansion'!K$4:K$5)-MMULT(MINVERSE('Useful matrices &amp; checks'!$G610:$H611),MMULT('SS Taylor expansion'!K$7:L$8,MMULT(MINVERSE('Useful matrices &amp; checks'!$G610:$H611),'Useful matrices &amp; checks'!$L610:$L611))))</f>
        <v>7.0279342796629578</v>
      </c>
      <c r="V610" s="12">
        <f t="array" aca="1" ref="V610:V611" ca="1">-1*(MMULT(MINVERSE('Useful matrices &amp; checks'!$G610:$H611),'SS Taylor expansion'!M$4:M$5)-MMULT(MINVERSE('Useful matrices &amp; checks'!$G610:$H611),MMULT('SS Taylor expansion'!M$7:N$8,MMULT(MINVERSE('Useful matrices &amp; checks'!$G610:$H611),'Useful matrices &amp; checks'!$L610:$L611))))</f>
        <v>3.3087540277858558</v>
      </c>
      <c r="W610" s="12"/>
      <c r="X610" s="12">
        <f t="array" aca="1" ref="X610:X611" ca="1">(MMULT(MINVERSE('Useful matrices &amp; checks'!$G610:$H611),MMULT('SS Taylor expansion'!C$7:D$8,MMULT(MINVERSE('Useful matrices &amp; checks'!$G610:$H611),'SS Taylor expansion'!C$4:C$5)))-MMULT(MINVERSE('Useful matrices &amp; checks'!$G610:$H611),MMULT('SS Taylor expansion'!C$7:D$8,MMULT(MINVERSE('Useful matrices &amp; checks'!$G610:$H611),MMULT('SS Taylor expansion'!C$7:D$8,MMULT(MINVERSE('Useful matrices &amp; checks'!$G610:$H611),'Useful matrices &amp; checks'!$L610:$L611))))))</f>
        <v>49.940718297235144</v>
      </c>
      <c r="Y610" s="12">
        <f t="array" aca="1" ref="Y610:Y611" ca="1">(MMULT(MINVERSE('Useful matrices &amp; checks'!$G610:$H611),MMULT('SS Taylor expansion'!E$7:F$8,MMULT(MINVERSE('Useful matrices &amp; checks'!$G610:$H611),'SS Taylor expansion'!E$4:E$5)))-MMULT(MINVERSE('Useful matrices &amp; checks'!$G610:$H611),MMULT('SS Taylor expansion'!E$7:F$8,MMULT(MINVERSE('Useful matrices &amp; checks'!$G610:$H611),MMULT('SS Taylor expansion'!E$7:F$8,MMULT(MINVERSE('Useful matrices &amp; checks'!$G610:$H611),'Useful matrices &amp; checks'!$L610:$L611))))))</f>
        <v>178.32642922983746</v>
      </c>
      <c r="Z610" s="12">
        <f t="array" aca="1" ref="Z610:Z611" ca="1">(MMULT(MINVERSE('Useful matrices &amp; checks'!$G610:$H611),MMULT('SS Taylor expansion'!G$7:H$8,MMULT(MINVERSE('Useful matrices &amp; checks'!$G610:$H611),'SS Taylor expansion'!G$4:G$5)))-MMULT(MINVERSE('Useful matrices &amp; checks'!$G610:$H611),MMULT('SS Taylor expansion'!G$7:H$8,MMULT(MINVERSE('Useful matrices &amp; checks'!$G610:$H611),MMULT('SS Taylor expansion'!G$7:H$8,MMULT(MINVERSE('Useful matrices &amp; checks'!$G610:$H611),'Useful matrices &amp; checks'!$L610:$L611))))))</f>
        <v>-0.59487050831757415</v>
      </c>
      <c r="AA610" s="12">
        <f t="array" aca="1" ref="AA610:AA611" ca="1">(MMULT(MINVERSE('Useful matrices &amp; checks'!$G610:$H611),MMULT('SS Taylor expansion'!I$7:J$8,MMULT(MINVERSE('Useful matrices &amp; checks'!$G610:$H611),'SS Taylor expansion'!I$4:I$5)))-MMULT(MINVERSE('Useful matrices &amp; checks'!$G610:$H611),MMULT('SS Taylor expansion'!I$7:J$8,MMULT(MINVERSE('Useful matrices &amp; checks'!$G610:$H611),MMULT('SS Taylor expansion'!I$7:J$8,MMULT(MINVERSE('Useful matrices &amp; checks'!$G610:$H611),'Useful matrices &amp; checks'!$L610:$L611))))))</f>
        <v>0.45571362252683045</v>
      </c>
      <c r="AB610" s="12">
        <f t="array" aca="1" ref="AB610:AB611" ca="1">(MMULT(MINVERSE('Useful matrices &amp; checks'!$G610:$H611),MMULT('SS Taylor expansion'!K$7:L$8,MMULT(MINVERSE('Useful matrices &amp; checks'!$G610:$H611),'SS Taylor expansion'!K$4:K$5)))-MMULT(MINVERSE('Useful matrices &amp; checks'!$G610:$H611),MMULT('SS Taylor expansion'!K$7:L$8,MMULT(MINVERSE('Useful matrices &amp; checks'!$G610:$H611),MMULT('SS Taylor expansion'!K$7:L$8,MMULT(MINVERSE('Useful matrices &amp; checks'!$G610:$H611),'Useful matrices &amp; checks'!$L610:$L611))))))</f>
        <v>-122.20550505693427</v>
      </c>
      <c r="AC610" s="12">
        <f t="array" aca="1" ref="AC610:AC611" ca="1">(MMULT(MINVERSE('Useful matrices &amp; checks'!$G610:$H611),MMULT('SS Taylor expansion'!M$7:N$8,MMULT(MINVERSE('Useful matrices &amp; checks'!$G610:$H611),'SS Taylor expansion'!M$4:M$5)))-MMULT(MINVERSE('Useful matrices &amp; checks'!$G610:$H611),MMULT('SS Taylor expansion'!M$7:N$8,MMULT(MINVERSE('Useful matrices &amp; checks'!$G610:$H611),MMULT('SS Taylor expansion'!M$7:N$8,MMULT(MINVERSE('Useful matrices &amp; checks'!$G610:$H611),'Useful matrices &amp; checks'!$L610:$L611))))))</f>
        <v>-33.32850320481753</v>
      </c>
      <c r="AD610" s="12"/>
      <c r="AE610" s="12">
        <f t="array" aca="1" ref="AE610:AE611" ca="1">Q608:Q609*(INDEX('Flow probs &amp; rates'!AE$6:AE$5999-'Flow probs &amp; rates'!AE$5:AE$5999,'Useful matrices &amp; checks'!$A608))+X608:X609*(INDEX('Flow probs &amp; rates'!AE$6:AE$5999-'Flow probs &amp; rates'!AE$5:AE$5999,'Useful matrices &amp; checks'!$A608))^2</f>
        <v>1.6147897907515258E-3</v>
      </c>
      <c r="AF610" s="12">
        <f t="array" aca="1" ref="AF610:AF611" ca="1">R608:R609*(INDEX('Flow probs &amp; rates'!AF$6:AF$5999-'Flow probs &amp; rates'!AF$5:AF$5999,'Useful matrices &amp; checks'!$A608))+Y608:Y609*(INDEX('Flow probs &amp; rates'!AF$6:AF$5999-'Flow probs &amp; rates'!AF$5:AF$5999,'Useful matrices &amp; checks'!$A608))^2</f>
        <v>-1.7188180134119713E-2</v>
      </c>
      <c r="AG610" s="12">
        <f t="array" aca="1" ref="AG610:AG611" ca="1">S608:S609*(INDEX('Flow probs &amp; rates'!AG$6:AG$5999-'Flow probs &amp; rates'!AG$5:AG$5999,'Useful matrices &amp; checks'!$A608))+Z608:Z609*(INDEX('Flow probs &amp; rates'!AG$6:AG$5999-'Flow probs &amp; rates'!AG$5:AG$5999,'Useful matrices &amp; checks'!$A608))^2</f>
        <v>3.9199763488023129E-3</v>
      </c>
      <c r="AH610" s="12">
        <f t="array" aca="1" ref="AH610:AH611" ca="1">T608:T609*(INDEX('Flow probs &amp; rates'!AI$6:AI$5999-'Flow probs &amp; rates'!AI$5:AI$5999,'Useful matrices &amp; checks'!$A608))+AA608:AA609*(INDEX('Flow probs &amp; rates'!AI$6:AI$5999-'Flow probs &amp; rates'!AI$5:AI$5999,'Useful matrices &amp; checks'!$A608))^2</f>
        <v>-6.1985297435489476E-3</v>
      </c>
      <c r="AI610" s="12">
        <f t="array" aca="1" ref="AI610:AI611" ca="1">U608:U609*(INDEX('Flow probs &amp; rates'!AJ$6:AJ$5999-'Flow probs &amp; rates'!AJ$5:AJ$5999,'Useful matrices &amp; checks'!$A608))+AB608:AB609*(INDEX('Flow probs &amp; rates'!AJ$6:AJ$5999-'Flow probs &amp; rates'!AJ$5:AJ$5999,'Useful matrices &amp; checks'!$A608))^2</f>
        <v>-9.496451670607909E-3</v>
      </c>
      <c r="AJ610" s="12">
        <f t="array" aca="1" ref="AJ610:AJ611" ca="1">V608:V609*(INDEX('Flow probs &amp; rates'!AK$6:AK$5999-'Flow probs &amp; rates'!AK$5:AK$5999,'Useful matrices &amp; checks'!$A608))+AC608:AC609*(INDEX('Flow probs &amp; rates'!AK$6:AK$5999-'Flow probs &amp; rates'!AK$5:AK$5999,'Useful matrices &amp; checks'!$A608))^2</f>
        <v>-6.1824466136311367E-3</v>
      </c>
      <c r="AK610" s="12"/>
      <c r="AL610" s="12"/>
      <c r="AM610" s="12">
        <f ca="1">'Useful matrices &amp; checks'!AO610</f>
        <v>-3.4303770147661838E-2</v>
      </c>
      <c r="AN610" s="12">
        <f t="shared" ca="1" si="20"/>
        <v>-3.3530842022353867E-2</v>
      </c>
      <c r="AO610" s="12">
        <f t="shared" ca="1" si="21"/>
        <v>-7.7292812530797145E-4</v>
      </c>
    </row>
    <row r="611" spans="1:41" x14ac:dyDescent="0.35">
      <c r="Q611" s="12">
        <f ca="1"/>
        <v>1.1626381636163075</v>
      </c>
      <c r="R611" s="12">
        <f ca="1"/>
        <v>0.16149337460215796</v>
      </c>
      <c r="S611" s="12">
        <f ca="1"/>
        <v>-6.3611184819277744E-2</v>
      </c>
      <c r="T611" s="12">
        <f ca="1"/>
        <v>-5.4775430738271215E-2</v>
      </c>
      <c r="U611" s="12">
        <f ca="1"/>
        <v>-0.11246984747709018</v>
      </c>
      <c r="V611" s="12">
        <f ca="1"/>
        <v>0.69723356763269018</v>
      </c>
      <c r="W611" s="12"/>
      <c r="X611" s="12">
        <f ca="1"/>
        <v>-10.872602944667122</v>
      </c>
      <c r="Y611" s="12">
        <f ca="1"/>
        <v>-2.8538039057439488</v>
      </c>
      <c r="Z611" s="12">
        <f ca="1"/>
        <v>0.12950936752520353</v>
      </c>
      <c r="AA611" s="12">
        <f ca="1"/>
        <v>9.6029753854451005E-2</v>
      </c>
      <c r="AB611" s="12">
        <f ca="1"/>
        <v>1.95568626109482</v>
      </c>
      <c r="AC611" s="12">
        <f ca="1"/>
        <v>-7.0231123251257976</v>
      </c>
      <c r="AD611" s="12"/>
      <c r="AE611" s="12">
        <f ca="1"/>
        <v>-3.8860258254800126E-4</v>
      </c>
      <c r="AF611" s="12">
        <f ca="1"/>
        <v>3.5412362755396872E-4</v>
      </c>
      <c r="AG611" s="12">
        <f ca="1"/>
        <v>-9.4335060909860676E-4</v>
      </c>
      <c r="AH611" s="12">
        <f ca="1"/>
        <v>-1.3871770089313414E-3</v>
      </c>
      <c r="AI611" s="12">
        <f ca="1"/>
        <v>1.9565293639266652E-4</v>
      </c>
      <c r="AJ611" s="12">
        <f ca="1"/>
        <v>-1.3835777444320685E-3</v>
      </c>
      <c r="AK611" s="12"/>
      <c r="AL611" s="12"/>
      <c r="AM611" s="12">
        <f ca="1">'Useful matrices &amp; checks'!AO611</f>
        <v>-3.4839976458998154E-3</v>
      </c>
      <c r="AN611" s="12">
        <f t="shared" ca="1" si="20"/>
        <v>-3.5529313810633827E-3</v>
      </c>
      <c r="AO611" s="12">
        <f t="shared" ca="1" si="21"/>
        <v>6.8933735163567364E-5</v>
      </c>
    </row>
    <row r="612" spans="1:41" x14ac:dyDescent="0.35">
      <c r="A612">
        <v>305</v>
      </c>
      <c r="P612" s="56" t="str">
        <f>INDEX('Flow probs &amp; rates'!$A$5:$A$5999,$A612)</f>
        <v>2015,9</v>
      </c>
      <c r="Q612" s="12">
        <f t="array" aca="1" ref="Q612:Q613" ca="1">-1*(MMULT(MINVERSE('Useful matrices &amp; checks'!$G612:$H613),'SS Taylor expansion'!C$4:C$5)-MMULT(MINVERSE('Useful matrices &amp; checks'!$G612:$H613),MMULT('SS Taylor expansion'!C$7:D$8,MMULT(MINVERSE('Useful matrices &amp; checks'!$G612:$H613),'Useful matrices &amp; checks'!$L612:$L613))))</f>
        <v>-5.5462473379922681</v>
      </c>
      <c r="R612" s="12">
        <f t="array" aca="1" ref="R612:R613" ca="1">-1*(MMULT(MINVERSE('Useful matrices &amp; checks'!$G612:$H613),'SS Taylor expansion'!E$4:E$5)-MMULT(MINVERSE('Useful matrices &amp; checks'!$G612:$H613),MMULT('SS Taylor expansion'!E$7:F$8,MMULT(MINVERSE('Useful matrices &amp; checks'!$G612:$H613),'Useful matrices &amp; checks'!$L612:$L613))))</f>
        <v>-10.647151138458902</v>
      </c>
      <c r="S612" s="12">
        <f t="array" aca="1" ref="S612:S613" ca="1">-1*(MMULT(MINVERSE('Useful matrices &amp; checks'!$G612:$H613),'SS Taylor expansion'!G$4:G$5)-MMULT(MINVERSE('Useful matrices &amp; checks'!$G612:$H613),MMULT('SS Taylor expansion'!G$7:H$8,MMULT(MINVERSE('Useful matrices &amp; checks'!$G612:$H613),'Useful matrices &amp; checks'!$L612:$L613))))</f>
        <v>0.30585455566947306</v>
      </c>
      <c r="T612" s="12">
        <f t="array" aca="1" ref="T612:T613" ca="1">-1*(MMULT(MINVERSE('Useful matrices &amp; checks'!$G612:$H613),'SS Taylor expansion'!I$4:I$5)-MMULT(MINVERSE('Useful matrices &amp; checks'!$G612:$H613),MMULT('SS Taylor expansion'!I$7:J$8,MMULT(MINVERSE('Useful matrices &amp; checks'!$G612:$H613),'Useful matrices &amp; checks'!$L612:$L613))))</f>
        <v>-0.28129554459596362</v>
      </c>
      <c r="U612" s="12">
        <f t="array" aca="1" ref="U612:U613" ca="1">-1*(MMULT(MINVERSE('Useful matrices &amp; checks'!$G612:$H613),'SS Taylor expansion'!K$4:K$5)-MMULT(MINVERSE('Useful matrices &amp; checks'!$G612:$H613),MMULT('SS Taylor expansion'!K$7:L$8,MMULT(MINVERSE('Useful matrices &amp; checks'!$G612:$H613),'Useful matrices &amp; checks'!$L612:$L613))))</f>
        <v>6.6924419229413221</v>
      </c>
      <c r="V612" s="12">
        <f t="array" aca="1" ref="V612:V613" ca="1">-1*(MMULT(MINVERSE('Useful matrices &amp; checks'!$G612:$H613),'SS Taylor expansion'!M$4:M$5)-MMULT(MINVERSE('Useful matrices &amp; checks'!$G612:$H613),MMULT('SS Taylor expansion'!M$7:N$8,MMULT(MINVERSE('Useful matrices &amp; checks'!$G612:$H613),'Useful matrices &amp; checks'!$L612:$L613))))</f>
        <v>3.2062569597443291</v>
      </c>
      <c r="W612" s="12"/>
      <c r="X612" s="12">
        <f t="array" aca="1" ref="X612:X613" ca="1">(MMULT(MINVERSE('Useful matrices &amp; checks'!$G612:$H613),MMULT('SS Taylor expansion'!C$7:D$8,MMULT(MINVERSE('Useful matrices &amp; checks'!$G612:$H613),'SS Taylor expansion'!C$4:C$5)))-MMULT(MINVERSE('Useful matrices &amp; checks'!$G612:$H613),MMULT('SS Taylor expansion'!C$7:D$8,MMULT(MINVERSE('Useful matrices &amp; checks'!$G612:$H613),MMULT('SS Taylor expansion'!C$7:D$8,MMULT(MINVERSE('Useful matrices &amp; checks'!$G612:$H613),'Useful matrices &amp; checks'!$L612:$L613))))))</f>
        <v>51.792448621260952</v>
      </c>
      <c r="Y612" s="12">
        <f t="array" aca="1" ref="Y612:Y613" ca="1">(MMULT(MINVERSE('Useful matrices &amp; checks'!$G612:$H613),MMULT('SS Taylor expansion'!E$7:F$8,MMULT(MINVERSE('Useful matrices &amp; checks'!$G612:$H613),'SS Taylor expansion'!E$4:E$5)))-MMULT(MINVERSE('Useful matrices &amp; checks'!$G612:$H613),MMULT('SS Taylor expansion'!E$7:F$8,MMULT(MINVERSE('Useful matrices &amp; checks'!$G612:$H613),MMULT('SS Taylor expansion'!E$7:F$8,MMULT(MINVERSE('Useful matrices &amp; checks'!$G612:$H613),'Useful matrices &amp; checks'!$L612:$L613))))))</f>
        <v>190.8687438625889</v>
      </c>
      <c r="Z612" s="12">
        <f t="array" aca="1" ref="Z612:Z613" ca="1">(MMULT(MINVERSE('Useful matrices &amp; checks'!$G612:$H613),MMULT('SS Taylor expansion'!G$7:H$8,MMULT(MINVERSE('Useful matrices &amp; checks'!$G612:$H613),'SS Taylor expansion'!G$4:G$5)))-MMULT(MINVERSE('Useful matrices &amp; checks'!$G612:$H613),MMULT('SS Taylor expansion'!G$7:H$8,MMULT(MINVERSE('Useful matrices &amp; checks'!$G612:$H613),MMULT('SS Taylor expansion'!G$7:H$8,MMULT(MINVERSE('Useful matrices &amp; checks'!$G612:$H613),'Useful matrices &amp; checks'!$L612:$L613))))))</f>
        <v>-0.64322170179077498</v>
      </c>
      <c r="AA612" s="12">
        <f t="array" aca="1" ref="AA612:AA613" ca="1">(MMULT(MINVERSE('Useful matrices &amp; checks'!$G612:$H613),MMULT('SS Taylor expansion'!I$7:J$8,MMULT(MINVERSE('Useful matrices &amp; checks'!$G612:$H613),'SS Taylor expansion'!I$4:I$5)))-MMULT(MINVERSE('Useful matrices &amp; checks'!$G612:$H613),MMULT('SS Taylor expansion'!I$7:J$8,MMULT(MINVERSE('Useful matrices &amp; checks'!$G612:$H613),MMULT('SS Taylor expansion'!I$7:J$8,MMULT(MINVERSE('Useful matrices &amp; checks'!$G612:$H613),'Useful matrices &amp; checks'!$L612:$L613))))))</f>
        <v>0.49525905269090686</v>
      </c>
      <c r="AB612" s="12">
        <f t="array" aca="1" ref="AB612:AB613" ca="1">(MMULT(MINVERSE('Useful matrices &amp; checks'!$G612:$H613),MMULT('SS Taylor expansion'!K$7:L$8,MMULT(MINVERSE('Useful matrices &amp; checks'!$G612:$H613),'SS Taylor expansion'!K$4:K$5)))-MMULT(MINVERSE('Useful matrices &amp; checks'!$G612:$H613),MMULT('SS Taylor expansion'!K$7:L$8,MMULT(MINVERSE('Useful matrices &amp; checks'!$G612:$H613),MMULT('SS Taylor expansion'!K$7:L$8,MMULT(MINVERSE('Useful matrices &amp; checks'!$G612:$H613),'Useful matrices &amp; checks'!$L612:$L613))))))</f>
        <v>-117.68222662909884</v>
      </c>
      <c r="AC612" s="12">
        <f t="array" aca="1" ref="AC612:AC613" ca="1">(MMULT(MINVERSE('Useful matrices &amp; checks'!$G612:$H613),MMULT('SS Taylor expansion'!M$7:N$8,MMULT(MINVERSE('Useful matrices &amp; checks'!$G612:$H613),'SS Taylor expansion'!M$4:M$5)))-MMULT(MINVERSE('Useful matrices &amp; checks'!$G612:$H613),MMULT('SS Taylor expansion'!M$7:N$8,MMULT(MINVERSE('Useful matrices &amp; checks'!$G612:$H613),MMULT('SS Taylor expansion'!M$7:N$8,MMULT(MINVERSE('Useful matrices &amp; checks'!$G612:$H613),'Useful matrices &amp; checks'!$L612:$L613))))))</f>
        <v>-33.181849118027863</v>
      </c>
      <c r="AE612" s="12">
        <f t="array" aca="1" ref="AE612:AE613" ca="1">Q610:Q611*(INDEX('Flow probs &amp; rates'!AE$6:AE$5999-'Flow probs &amp; rates'!AE$5:AE$5999,'Useful matrices &amp; checks'!$A610))+X610:X611*(INDEX('Flow probs &amp; rates'!AE$6:AE$5999-'Flow probs &amp; rates'!AE$5:AE$5999,'Useful matrices &amp; checks'!$A610))^2</f>
        <v>-3.3676898834019466E-4</v>
      </c>
      <c r="AF612" s="12">
        <f t="array" aca="1" ref="AF612:AF613" ca="1">R610:R611*(INDEX('Flow probs &amp; rates'!AF$6:AF$5999-'Flow probs &amp; rates'!AF$5:AF$5999,'Useful matrices &amp; checks'!$A610))+Y610:Y611*(INDEX('Flow probs &amp; rates'!AF$6:AF$5999-'Flow probs &amp; rates'!AF$5:AF$5999,'Useful matrices &amp; checks'!$A610))^2</f>
        <v>1.6042940673905923E-2</v>
      </c>
      <c r="AG612" s="12">
        <f t="array" aca="1" ref="AG612:AG613" ca="1">S610:S611*(INDEX('Flow probs &amp; rates'!AG$6:AG$5999-'Flow probs &amp; rates'!AG$5:AG$5999,'Useful matrices &amp; checks'!$A610))+Z610:Z611*(INDEX('Flow probs &amp; rates'!AG$6:AG$5999-'Flow probs &amp; rates'!AG$5:AG$5999,'Useful matrices &amp; checks'!$A610))^2</f>
        <v>-2.2050012126961294E-4</v>
      </c>
      <c r="AH612" s="12">
        <f t="array" aca="1" ref="AH612:AH613" ca="1">T610:T611*(INDEX('Flow probs &amp; rates'!AI$6:AI$5999-'Flow probs &amp; rates'!AI$5:AI$5999,'Useful matrices &amp; checks'!$A610))+AA610:AA611*(INDEX('Flow probs &amp; rates'!AI$6:AI$5999-'Flow probs &amp; rates'!AI$5:AI$5999,'Useful matrices &amp; checks'!$A610))^2</f>
        <v>3.0009117376313182E-3</v>
      </c>
      <c r="AI612" s="12">
        <f t="array" aca="1" ref="AI612:AI613" ca="1">U610:U611*(INDEX('Flow probs &amp; rates'!AJ$6:AJ$5999-'Flow probs &amp; rates'!AJ$5:AJ$5999,'Useful matrices &amp; checks'!$A610))+AB610:AB611*(INDEX('Flow probs &amp; rates'!AJ$6:AJ$5999-'Flow probs &amp; rates'!AJ$5:AJ$5999,'Useful matrices &amp; checks'!$A610))^2</f>
        <v>-5.7624200841373469E-4</v>
      </c>
      <c r="AJ612" s="12">
        <f t="array" aca="1" ref="AJ612:AJ613" ca="1">V610:V611*(INDEX('Flow probs &amp; rates'!AK$6:AK$5999-'Flow probs &amp; rates'!AK$5:AK$5999,'Useful matrices &amp; checks'!$A610))+AC610:AC611*(INDEX('Flow probs &amp; rates'!AK$6:AK$5999-'Flow probs &amp; rates'!AK$5:AK$5999,'Useful matrices &amp; checks'!$A610))^2</f>
        <v>4.8969471773901586E-3</v>
      </c>
      <c r="AM612" s="12">
        <f ca="1">'Useful matrices &amp; checks'!AO612</f>
        <v>2.287196512003975E-2</v>
      </c>
      <c r="AN612" s="12">
        <f t="shared" ca="1" si="20"/>
        <v>2.2807288470903853E-2</v>
      </c>
      <c r="AO612" s="12">
        <f t="shared" ca="1" si="21"/>
        <v>6.4676649135897435E-5</v>
      </c>
    </row>
    <row r="613" spans="1:41" x14ac:dyDescent="0.35">
      <c r="P613" s="56"/>
      <c r="Q613" s="12">
        <f ca="1"/>
        <v>1.2490440582221374</v>
      </c>
      <c r="R613" s="12">
        <f ca="1"/>
        <v>0.20335734016212048</v>
      </c>
      <c r="S613" s="12">
        <f ca="1"/>
        <v>-6.8880053873944233E-2</v>
      </c>
      <c r="T613" s="12">
        <f ca="1"/>
        <v>-5.7665665995612299E-2</v>
      </c>
      <c r="U613" s="12">
        <f ca="1"/>
        <v>-0.12782360003539903</v>
      </c>
      <c r="V613" s="12">
        <f ca="1"/>
        <v>0.65728358123229547</v>
      </c>
      <c r="W613" s="12"/>
      <c r="X613" s="12">
        <f ca="1"/>
        <v>-11.66393171253328</v>
      </c>
      <c r="Y613" s="12">
        <f ca="1"/>
        <v>-3.6455348071258111</v>
      </c>
      <c r="Z613" s="12">
        <f ca="1"/>
        <v>0.14485690878548751</v>
      </c>
      <c r="AA613" s="12">
        <f ca="1"/>
        <v>0.10152824551415592</v>
      </c>
      <c r="AB613" s="12">
        <f ca="1"/>
        <v>2.247694644364119</v>
      </c>
      <c r="AC613" s="12">
        <f ca="1"/>
        <v>-6.8022884297914104</v>
      </c>
      <c r="AE613" s="12">
        <f ca="1"/>
        <v>7.3318038249018975E-5</v>
      </c>
      <c r="AF613" s="12">
        <f ca="1"/>
        <v>-2.5673932323179574E-4</v>
      </c>
      <c r="AG613" s="12">
        <f ca="1"/>
        <v>4.8005121863619224E-5</v>
      </c>
      <c r="AH613" s="12">
        <f ca="1"/>
        <v>6.3236383829342669E-4</v>
      </c>
      <c r="AI613" s="12">
        <f ca="1"/>
        <v>9.2217496944625632E-6</v>
      </c>
      <c r="AJ613" s="12">
        <f ca="1"/>
        <v>1.0319038291538873E-3</v>
      </c>
      <c r="AM613" s="12">
        <f ca="1">'Useful matrices &amp; checks'!AO613</f>
        <v>1.5088085195018724E-3</v>
      </c>
      <c r="AN613" s="12">
        <f t="shared" ca="1" si="20"/>
        <v>1.538073254022619E-3</v>
      </c>
      <c r="AO613" s="12">
        <f t="shared" ca="1" si="21"/>
        <v>-2.9264734520746509E-5</v>
      </c>
    </row>
    <row r="614" spans="1:41" x14ac:dyDescent="0.35">
      <c r="A614">
        <v>306</v>
      </c>
      <c r="P614" s="56" t="str">
        <f>INDEX('Flow probs &amp; rates'!$A$5:$A$5999,$A614)</f>
        <v>2015,10</v>
      </c>
      <c r="Q614" s="12">
        <f t="array" aca="1" ref="Q614:Q615" ca="1">-1*(MMULT(MINVERSE('Useful matrices &amp; checks'!$G614:$H615),'SS Taylor expansion'!C$4:C$5)-MMULT(MINVERSE('Useful matrices &amp; checks'!$G614:$H615),MMULT('SS Taylor expansion'!C$7:D$8,MMULT(MINVERSE('Useful matrices &amp; checks'!$G614:$H615),'Useful matrices &amp; checks'!$L614:$L615))))</f>
        <v>-5.4394193319553432</v>
      </c>
      <c r="R614" s="12">
        <f t="array" aca="1" ref="R614:R615" ca="1">-1*(MMULT(MINVERSE('Useful matrices &amp; checks'!$G614:$H615),'SS Taylor expansion'!E$4:E$5)-MMULT(MINVERSE('Useful matrices &amp; checks'!$G614:$H615),MMULT('SS Taylor expansion'!E$7:F$8,MMULT(MINVERSE('Useful matrices &amp; checks'!$G614:$H615),'Useful matrices &amp; checks'!$L614:$L615))))</f>
        <v>-10.809555264308328</v>
      </c>
      <c r="S614" s="12">
        <f t="array" aca="1" ref="S614:S615" ca="1">-1*(MMULT(MINVERSE('Useful matrices &amp; checks'!$G614:$H615),'SS Taylor expansion'!G$4:G$5)-MMULT(MINVERSE('Useful matrices &amp; checks'!$G614:$H615),MMULT('SS Taylor expansion'!G$7:H$8,MMULT(MINVERSE('Useful matrices &amp; checks'!$G614:$H615),'Useful matrices &amp; checks'!$L614:$L615))))</f>
        <v>0.28371189600731489</v>
      </c>
      <c r="T614" s="12">
        <f t="array" aca="1" ref="T614:T615" ca="1">-1*(MMULT(MINVERSE('Useful matrices &amp; checks'!$G614:$H615),'SS Taylor expansion'!I$4:I$5)-MMULT(MINVERSE('Useful matrices &amp; checks'!$G614:$H615),MMULT('SS Taylor expansion'!I$7:J$8,MMULT(MINVERSE('Useful matrices &amp; checks'!$G614:$H615),'Useful matrices &amp; checks'!$L614:$L615))))</f>
        <v>-0.28009817853796298</v>
      </c>
      <c r="U614" s="12">
        <f t="array" aca="1" ref="U614:U615" ca="1">-1*(MMULT(MINVERSE('Useful matrices &amp; checks'!$G614:$H615),'SS Taylor expansion'!K$4:K$5)-MMULT(MINVERSE('Useful matrices &amp; checks'!$G614:$H615),MMULT('SS Taylor expansion'!K$7:L$8,MMULT(MINVERSE('Useful matrices &amp; checks'!$G614:$H615),'Useful matrices &amp; checks'!$L614:$L615))))</f>
        <v>7.002819258608314</v>
      </c>
      <c r="V614" s="12">
        <f t="array" aca="1" ref="V614:V615" ca="1">-1*(MMULT(MINVERSE('Useful matrices &amp; checks'!$G614:$H615),'SS Taylor expansion'!M$4:M$5)-MMULT(MINVERSE('Useful matrices &amp; checks'!$G614:$H615),MMULT('SS Taylor expansion'!M$7:N$8,MMULT(MINVERSE('Useful matrices &amp; checks'!$G614:$H615),'Useful matrices &amp; checks'!$L614:$L615))))</f>
        <v>3.4789674883846669</v>
      </c>
      <c r="W614" s="12"/>
      <c r="X614" s="12">
        <f t="array" aca="1" ref="X614:X615" ca="1">(MMULT(MINVERSE('Useful matrices &amp; checks'!$G614:$H615),MMULT('SS Taylor expansion'!C$7:D$8,MMULT(MINVERSE('Useful matrices &amp; checks'!$G614:$H615),'SS Taylor expansion'!C$4:C$5)))-MMULT(MINVERSE('Useful matrices &amp; checks'!$G614:$H615),MMULT('SS Taylor expansion'!C$7:D$8,MMULT(MINVERSE('Useful matrices &amp; checks'!$G614:$H615),MMULT('SS Taylor expansion'!C$7:D$8,MMULT(MINVERSE('Useful matrices &amp; checks'!$G614:$H615),'Useful matrices &amp; checks'!$L614:$L615))))))</f>
        <v>50.298218082596968</v>
      </c>
      <c r="Y614" s="12">
        <f t="array" aca="1" ref="Y614:Y615" ca="1">(MMULT(MINVERSE('Useful matrices &amp; checks'!$G614:$H615),MMULT('SS Taylor expansion'!E$7:F$8,MMULT(MINVERSE('Useful matrices &amp; checks'!$G614:$H615),'SS Taylor expansion'!E$4:E$5)))-MMULT(MINVERSE('Useful matrices &amp; checks'!$G614:$H615),MMULT('SS Taylor expansion'!E$7:F$8,MMULT(MINVERSE('Useful matrices &amp; checks'!$G614:$H615),MMULT('SS Taylor expansion'!E$7:F$8,MMULT(MINVERSE('Useful matrices &amp; checks'!$G614:$H615),'Useful matrices &amp; checks'!$L614:$L615))))))</f>
        <v>198.63838295339607</v>
      </c>
      <c r="Z614" s="12">
        <f t="array" aca="1" ref="Z614:Z615" ca="1">(MMULT(MINVERSE('Useful matrices &amp; checks'!$G614:$H615),MMULT('SS Taylor expansion'!G$7:H$8,MMULT(MINVERSE('Useful matrices &amp; checks'!$G614:$H615),'SS Taylor expansion'!G$4:G$5)))-MMULT(MINVERSE('Useful matrices &amp; checks'!$G614:$H615),MMULT('SS Taylor expansion'!G$7:H$8,MMULT(MINVERSE('Useful matrices &amp; checks'!$G614:$H615),MMULT('SS Taylor expansion'!G$7:H$8,MMULT(MINVERSE('Useful matrices &amp; checks'!$G614:$H615),'Useful matrices &amp; checks'!$L614:$L615))))))</f>
        <v>-0.57445468653463627</v>
      </c>
      <c r="AA614" s="12">
        <f t="array" aca="1" ref="AA614:AA615" ca="1">(MMULT(MINVERSE('Useful matrices &amp; checks'!$G614:$H615),MMULT('SS Taylor expansion'!I$7:J$8,MMULT(MINVERSE('Useful matrices &amp; checks'!$G614:$H615),'SS Taylor expansion'!I$4:I$5)))-MMULT(MINVERSE('Useful matrices &amp; checks'!$G614:$H615),MMULT('SS Taylor expansion'!I$7:J$8,MMULT(MINVERSE('Useful matrices &amp; checks'!$G614:$H615),MMULT('SS Taylor expansion'!I$7:J$8,MMULT(MINVERSE('Useful matrices &amp; checks'!$G614:$H615),'Useful matrices &amp; checks'!$L614:$L615))))))</f>
        <v>0.47977366295659785</v>
      </c>
      <c r="AB614" s="12">
        <f t="array" aca="1" ref="AB614:AB615" ca="1">(MMULT(MINVERSE('Useful matrices &amp; checks'!$G614:$H615),MMULT('SS Taylor expansion'!K$7:L$8,MMULT(MINVERSE('Useful matrices &amp; checks'!$G614:$H615),'SS Taylor expansion'!K$4:K$5)))-MMULT(MINVERSE('Useful matrices &amp; checks'!$G614:$H615),MMULT('SS Taylor expansion'!K$7:L$8,MMULT(MINVERSE('Useful matrices &amp; checks'!$G614:$H615),MMULT('SS Taylor expansion'!K$7:L$8,MMULT(MINVERSE('Useful matrices &amp; checks'!$G614:$H615),'Useful matrices &amp; checks'!$L614:$L615))))))</f>
        <v>-126.50088476297745</v>
      </c>
      <c r="AC614" s="12">
        <f t="array" aca="1" ref="AC614:AC615" ca="1">(MMULT(MINVERSE('Useful matrices &amp; checks'!$G614:$H615),MMULT('SS Taylor expansion'!M$7:N$8,MMULT(MINVERSE('Useful matrices &amp; checks'!$G614:$H615),'SS Taylor expansion'!M$4:M$5)))-MMULT(MINVERSE('Useful matrices &amp; checks'!$G614:$H615),MMULT('SS Taylor expansion'!M$7:N$8,MMULT(MINVERSE('Useful matrices &amp; checks'!$G614:$H615),MMULT('SS Taylor expansion'!M$7:N$8,MMULT(MINVERSE('Useful matrices &amp; checks'!$G614:$H615),'Useful matrices &amp; checks'!$L614:$L615))))))</f>
        <v>-37.719238148503855</v>
      </c>
      <c r="AE614" s="12">
        <f t="array" aca="1" ref="AE614:AE615" ca="1">Q612:Q613*(INDEX('Flow probs &amp; rates'!AE$6:AE$5999-'Flow probs &amp; rates'!AE$5:AE$5999,'Useful matrices &amp; checks'!$A612))+X612:X613*(INDEX('Flow probs &amp; rates'!AE$6:AE$5999-'Flow probs &amp; rates'!AE$5:AE$5999,'Useful matrices &amp; checks'!$A612))^2</f>
        <v>1.6854622570211223E-3</v>
      </c>
      <c r="AF614" s="12">
        <f t="array" aca="1" ref="AF614:AF615" ca="1">R612:R613*(INDEX('Flow probs &amp; rates'!AF$6:AF$5999-'Flow probs &amp; rates'!AF$5:AF$5999,'Useful matrices &amp; checks'!$A612))+Y612:Y613*(INDEX('Flow probs &amp; rates'!AF$6:AF$5999-'Flow probs &amp; rates'!AF$5:AF$5999,'Useful matrices &amp; checks'!$A612))^2</f>
        <v>-1.4659019592407117E-3</v>
      </c>
      <c r="AG614" s="12">
        <f t="array" aca="1" ref="AG614:AG615" ca="1">S612:S613*(INDEX('Flow probs &amp; rates'!AG$6:AG$5999-'Flow probs &amp; rates'!AG$5:AG$5999,'Useful matrices &amp; checks'!$A612))+Z612:Z613*(INDEX('Flow probs &amp; rates'!AG$6:AG$5999-'Flow probs &amp; rates'!AG$5:AG$5999,'Useful matrices &amp; checks'!$A612))^2</f>
        <v>4.7566180365625037E-3</v>
      </c>
      <c r="AH614" s="12">
        <f t="array" aca="1" ref="AH614:AH615" ca="1">T612:T613*(INDEX('Flow probs &amp; rates'!AI$6:AI$5999-'Flow probs &amp; rates'!AI$5:AI$5999,'Useful matrices &amp; checks'!$A612))+AA612:AA613*(INDEX('Flow probs &amp; rates'!AI$6:AI$5999-'Flow probs &amp; rates'!AI$5:AI$5999,'Useful matrices &amp; checks'!$A612))^2</f>
        <v>-2.4001529493324327E-4</v>
      </c>
      <c r="AI614" s="12">
        <f t="array" aca="1" ref="AI614:AI615" ca="1">U612:U613*(INDEX('Flow probs &amp; rates'!AJ$6:AJ$5999-'Flow probs &amp; rates'!AJ$5:AJ$5999,'Useful matrices &amp; checks'!$A612))+AB612:AB613*(INDEX('Flow probs &amp; rates'!AJ$6:AJ$5999-'Flow probs &amp; rates'!AJ$5:AJ$5999,'Useful matrices &amp; checks'!$A612))^2</f>
        <v>-6.5298703900958741E-3</v>
      </c>
      <c r="AJ614" s="12">
        <f t="array" aca="1" ref="AJ614:AJ615" ca="1">V612:V613*(INDEX('Flow probs &amp; rates'!AK$6:AK$5999-'Flow probs &amp; rates'!AK$5:AK$5999,'Useful matrices &amp; checks'!$A612))+AC612:AC613*(INDEX('Flow probs &amp; rates'!AK$6:AK$5999-'Flow probs &amp; rates'!AK$5:AK$5999,'Useful matrices &amp; checks'!$A612))^2</f>
        <v>-3.6964425738087491E-3</v>
      </c>
      <c r="AM614" s="12">
        <f ca="1">'Useful matrices &amp; checks'!AO614</f>
        <v>-5.688375311550864E-3</v>
      </c>
      <c r="AN614" s="12">
        <f t="shared" ca="1" si="20"/>
        <v>-5.4901499244949525E-3</v>
      </c>
      <c r="AO614" s="12">
        <f t="shared" ca="1" si="21"/>
        <v>-1.9822538705591142E-4</v>
      </c>
    </row>
    <row r="615" spans="1:41" x14ac:dyDescent="0.35">
      <c r="Q615" s="12">
        <f ca="1"/>
        <v>1.1910519708593852</v>
      </c>
      <c r="R615" s="12">
        <f ca="1"/>
        <v>0.18347414678037699</v>
      </c>
      <c r="S615" s="12">
        <f ca="1"/>
        <v>-6.2123471693125126E-2</v>
      </c>
      <c r="T615" s="12">
        <f ca="1"/>
        <v>-5.2553737338286735E-2</v>
      </c>
      <c r="U615" s="12">
        <f ca="1"/>
        <v>-0.11886116099269192</v>
      </c>
      <c r="V615" s="12">
        <f ca="1"/>
        <v>0.65274520722464002</v>
      </c>
      <c r="W615" s="12"/>
      <c r="X615" s="12">
        <f ca="1"/>
        <v>-11.013637324493025</v>
      </c>
      <c r="Y615" s="12">
        <f ca="1"/>
        <v>-3.3715547900980312</v>
      </c>
      <c r="Z615" s="12">
        <f ca="1"/>
        <v>0.12578647550611491</v>
      </c>
      <c r="AA615" s="12">
        <f ca="1"/>
        <v>9.0018075792061586E-2</v>
      </c>
      <c r="AB615" s="12">
        <f ca="1"/>
        <v>2.1471412404435495</v>
      </c>
      <c r="AC615" s="12">
        <f ca="1"/>
        <v>-7.0771146910121292</v>
      </c>
      <c r="AE615" s="12">
        <f ca="1"/>
        <v>-3.7957496108566817E-4</v>
      </c>
      <c r="AF615" s="12">
        <f ca="1"/>
        <v>2.7998280431358692E-5</v>
      </c>
      <c r="AG615" s="12">
        <f ca="1"/>
        <v>-1.0712153883045824E-3</v>
      </c>
      <c r="AH615" s="12">
        <f ca="1"/>
        <v>-4.9203203169601094E-5</v>
      </c>
      <c r="AI615" s="12">
        <f ca="1"/>
        <v>1.2471853333017384E-4</v>
      </c>
      <c r="AJ615" s="12">
        <f ca="1"/>
        <v>-7.5777177039680513E-4</v>
      </c>
      <c r="AM615" s="12">
        <f ca="1">'Useful matrices &amp; checks'!AO615</f>
        <v>-2.0711844497092562E-3</v>
      </c>
      <c r="AN615" s="12">
        <f t="shared" ca="1" si="20"/>
        <v>-2.1050485091951244E-3</v>
      </c>
      <c r="AO615" s="12">
        <f t="shared" ca="1" si="21"/>
        <v>3.3864059485868257E-5</v>
      </c>
    </row>
    <row r="616" spans="1:41" x14ac:dyDescent="0.35">
      <c r="A616">
        <v>307</v>
      </c>
      <c r="P616" s="56" t="str">
        <f>INDEX('Flow probs &amp; rates'!$A$5:$A$5999,$A616)</f>
        <v>2015,11</v>
      </c>
      <c r="Q616" s="12">
        <f t="array" aca="1" ref="Q616:Q617" ca="1">-1*(MMULT(MINVERSE('Useful matrices &amp; checks'!$G616:$H617),'SS Taylor expansion'!C$4:C$5)-MMULT(MINVERSE('Useful matrices &amp; checks'!$G616:$H617),MMULT('SS Taylor expansion'!C$7:D$8,MMULT(MINVERSE('Useful matrices &amp; checks'!$G616:$H617),'Useful matrices &amp; checks'!$L616:$L617))))</f>
        <v>-5.4101108622060217</v>
      </c>
      <c r="R616" s="12">
        <f t="array" aca="1" ref="R616:R617" ca="1">-1*(MMULT(MINVERSE('Useful matrices &amp; checks'!$G616:$H617),'SS Taylor expansion'!E$4:E$5)-MMULT(MINVERSE('Useful matrices &amp; checks'!$G616:$H617),MMULT('SS Taylor expansion'!E$7:F$8,MMULT(MINVERSE('Useful matrices &amp; checks'!$G616:$H617),'Useful matrices &amp; checks'!$L616:$L617))))</f>
        <v>-10.764754667338369</v>
      </c>
      <c r="S616" s="12">
        <f t="array" aca="1" ref="S616:S617" ca="1">-1*(MMULT(MINVERSE('Useful matrices &amp; checks'!$G616:$H617),'SS Taylor expansion'!G$4:G$5)-MMULT(MINVERSE('Useful matrices &amp; checks'!$G616:$H617),MMULT('SS Taylor expansion'!G$7:H$8,MMULT(MINVERSE('Useful matrices &amp; checks'!$G616:$H617),'Useful matrices &amp; checks'!$L616:$L617))))</f>
        <v>0.2958485559719104</v>
      </c>
      <c r="T616" s="12">
        <f t="array" aca="1" ref="T616:T617" ca="1">-1*(MMULT(MINVERSE('Useful matrices &amp; checks'!$G616:$H617),'SS Taylor expansion'!I$4:I$5)-MMULT(MINVERSE('Useful matrices &amp; checks'!$G616:$H617),MMULT('SS Taylor expansion'!I$7:J$8,MMULT(MINVERSE('Useful matrices &amp; checks'!$G616:$H617),'Useful matrices &amp; checks'!$L616:$L617))))</f>
        <v>-0.29281537436857319</v>
      </c>
      <c r="U616" s="12">
        <f t="array" aca="1" ref="U616:U617" ca="1">-1*(MMULT(MINVERSE('Useful matrices &amp; checks'!$G616:$H617),'SS Taylor expansion'!K$4:K$5)-MMULT(MINVERSE('Useful matrices &amp; checks'!$G616:$H617),MMULT('SS Taylor expansion'!K$7:L$8,MMULT(MINVERSE('Useful matrices &amp; checks'!$G616:$H617),'Useful matrices &amp; checks'!$L616:$L617))))</f>
        <v>7.4788990778701656</v>
      </c>
      <c r="V616" s="12">
        <f t="array" aca="1" ref="V616:V617" ca="1">-1*(MMULT(MINVERSE('Useful matrices &amp; checks'!$G616:$H617),'SS Taylor expansion'!M$4:M$5)-MMULT(MINVERSE('Useful matrices &amp; checks'!$G616:$H617),MMULT('SS Taylor expansion'!M$7:N$8,MMULT(MINVERSE('Useful matrices &amp; checks'!$G616:$H617),'Useful matrices &amp; checks'!$L616:$L617))))</f>
        <v>3.7201814490054943</v>
      </c>
      <c r="W616" s="12"/>
      <c r="X616" s="12">
        <f t="array" aca="1" ref="X616:X617" ca="1">(MMULT(MINVERSE('Useful matrices &amp; checks'!$G616:$H617),MMULT('SS Taylor expansion'!C$7:D$8,MMULT(MINVERSE('Useful matrices &amp; checks'!$G616:$H617),'SS Taylor expansion'!C$4:C$5)))-MMULT(MINVERSE('Useful matrices &amp; checks'!$G616:$H617),MMULT('SS Taylor expansion'!C$7:D$8,MMULT(MINVERSE('Useful matrices &amp; checks'!$G616:$H617),MMULT('SS Taylor expansion'!C$7:D$8,MMULT(MINVERSE('Useful matrices &amp; checks'!$G616:$H617),'Useful matrices &amp; checks'!$L616:$L617))))))</f>
        <v>51.204952099477197</v>
      </c>
      <c r="Y616" s="12">
        <f t="array" aca="1" ref="Y616:Y617" ca="1">(MMULT(MINVERSE('Useful matrices &amp; checks'!$G616:$H617),MMULT('SS Taylor expansion'!E$7:F$8,MMULT(MINVERSE('Useful matrices &amp; checks'!$G616:$H617),'SS Taylor expansion'!E$4:E$5)))-MMULT(MINVERSE('Useful matrices &amp; checks'!$G616:$H617),MMULT('SS Taylor expansion'!E$7:F$8,MMULT(MINVERSE('Useful matrices &amp; checks'!$G616:$H617),MMULT('SS Taylor expansion'!E$7:F$8,MMULT(MINVERSE('Useful matrices &amp; checks'!$G616:$H617),'Useful matrices &amp; checks'!$L616:$L617))))))</f>
        <v>202.72527959466515</v>
      </c>
      <c r="Z616" s="12">
        <f t="array" aca="1" ref="Z616:Z617" ca="1">(MMULT(MINVERSE('Useful matrices &amp; checks'!$G616:$H617),MMULT('SS Taylor expansion'!G$7:H$8,MMULT(MINVERSE('Useful matrices &amp; checks'!$G616:$H617),'SS Taylor expansion'!G$4:G$5)))-MMULT(MINVERSE('Useful matrices &amp; checks'!$G616:$H617),MMULT('SS Taylor expansion'!G$7:H$8,MMULT(MINVERSE('Useful matrices &amp; checks'!$G616:$H617),MMULT('SS Taylor expansion'!G$7:H$8,MMULT(MINVERSE('Useful matrices &amp; checks'!$G616:$H617),'Useful matrices &amp; checks'!$L616:$L617))))))</f>
        <v>-0.60681943358581114</v>
      </c>
      <c r="AA616" s="12">
        <f t="array" aca="1" ref="AA616:AA617" ca="1">(MMULT(MINVERSE('Useful matrices &amp; checks'!$G616:$H617),MMULT('SS Taylor expansion'!I$7:J$8,MMULT(MINVERSE('Useful matrices &amp; checks'!$G616:$H617),'SS Taylor expansion'!I$4:I$5)))-MMULT(MINVERSE('Useful matrices &amp; checks'!$G616:$H617),MMULT('SS Taylor expansion'!I$7:J$8,MMULT(MINVERSE('Useful matrices &amp; checks'!$G616:$H617),MMULT('SS Taylor expansion'!I$7:J$8,MMULT(MINVERSE('Useful matrices &amp; checks'!$G616:$H617),'Useful matrices &amp; checks'!$L616:$L617))))))</f>
        <v>0.52154247686948008</v>
      </c>
      <c r="AB616" s="12">
        <f t="array" aca="1" ref="AB616:AB617" ca="1">(MMULT(MINVERSE('Useful matrices &amp; checks'!$G616:$H617),MMULT('SS Taylor expansion'!K$7:L$8,MMULT(MINVERSE('Useful matrices &amp; checks'!$G616:$H617),'SS Taylor expansion'!K$4:K$5)))-MMULT(MINVERSE('Useful matrices &amp; checks'!$G616:$H617),MMULT('SS Taylor expansion'!K$7:L$8,MMULT(MINVERSE('Useful matrices &amp; checks'!$G616:$H617),MMULT('SS Taylor expansion'!K$7:L$8,MMULT(MINVERSE('Useful matrices &amp; checks'!$G616:$H617),'Useful matrices &amp; checks'!$L616:$L617))))))</f>
        <v>-138.82581800839358</v>
      </c>
      <c r="AC616" s="12">
        <f t="array" aca="1" ref="AC616:AC617" ca="1">(MMULT(MINVERSE('Useful matrices &amp; checks'!$G616:$H617),MMULT('SS Taylor expansion'!M$7:N$8,MMULT(MINVERSE('Useful matrices &amp; checks'!$G616:$H617),'SS Taylor expansion'!M$4:M$5)))-MMULT(MINVERSE('Useful matrices &amp; checks'!$G616:$H617),MMULT('SS Taylor expansion'!M$7:N$8,MMULT(MINVERSE('Useful matrices &amp; checks'!$G616:$H617),MMULT('SS Taylor expansion'!M$7:N$8,MMULT(MINVERSE('Useful matrices &amp; checks'!$G616:$H617),'Useful matrices &amp; checks'!$L616:$L617))))))</f>
        <v>-41.475452582331727</v>
      </c>
      <c r="AE616" s="12">
        <f t="array" aca="1" ref="AE616:AE617" ca="1">Q614:Q615*(INDEX('Flow probs &amp; rates'!AE$6:AE$5999-'Flow probs &amp; rates'!AE$5:AE$5999,'Useful matrices &amp; checks'!$A614))+X614:X615*(INDEX('Flow probs &amp; rates'!AE$6:AE$5999-'Flow probs &amp; rates'!AE$5:AE$5999,'Useful matrices &amp; checks'!$A614))^2</f>
        <v>-2.3204310428617822E-3</v>
      </c>
      <c r="AF616" s="12">
        <f t="array" aca="1" ref="AF616:AF617" ca="1">R614:R615*(INDEX('Flow probs &amp; rates'!AF$6:AF$5999-'Flow probs &amp; rates'!AF$5:AF$5999,'Useful matrices &amp; checks'!$A614))+Y614:Y615*(INDEX('Flow probs &amp; rates'!AF$6:AF$5999-'Flow probs &amp; rates'!AF$5:AF$5999,'Useful matrices &amp; checks'!$A614))^2</f>
        <v>-1.4327196183985015E-3</v>
      </c>
      <c r="AG616" s="12">
        <f t="array" aca="1" ref="AG616:AG617" ca="1">S614:S615*(INDEX('Flow probs &amp; rates'!AG$6:AG$5999-'Flow probs &amp; rates'!AG$5:AG$5999,'Useful matrices &amp; checks'!$A614))+Z614:Z615*(INDEX('Flow probs &amp; rates'!AG$6:AG$5999-'Flow probs &amp; rates'!AG$5:AG$5999,'Useful matrices &amp; checks'!$A614))^2</f>
        <v>-2.1218816414263794E-3</v>
      </c>
      <c r="AH616" s="12">
        <f t="array" aca="1" ref="AH616:AH617" ca="1">T614:T615*(INDEX('Flow probs &amp; rates'!AI$6:AI$5999-'Flow probs &amp; rates'!AI$5:AI$5999,'Useful matrices &amp; checks'!$A614))+AA614:AA615*(INDEX('Flow probs &amp; rates'!AI$6:AI$5999-'Flow probs &amp; rates'!AI$5:AI$5999,'Useful matrices &amp; checks'!$A614))^2</f>
        <v>1.34432676742284E-3</v>
      </c>
      <c r="AI616" s="12">
        <f t="array" aca="1" ref="AI616:AI617" ca="1">U614:U615*(INDEX('Flow probs &amp; rates'!AJ$6:AJ$5999-'Flow probs &amp; rates'!AJ$5:AJ$5999,'Useful matrices &amp; checks'!$A614))+AB614:AB615*(INDEX('Flow probs &amp; rates'!AJ$6:AJ$5999-'Flow probs &amp; rates'!AJ$5:AJ$5999,'Useful matrices &amp; checks'!$A614))^2</f>
        <v>-7.767036266972901E-3</v>
      </c>
      <c r="AJ616" s="12">
        <f t="array" aca="1" ref="AJ616:AJ617" ca="1">V614:V615*(INDEX('Flow probs &amp; rates'!AK$6:AK$5999-'Flow probs &amp; rates'!AK$5:AK$5999,'Useful matrices &amp; checks'!$A614))+AC614:AC615*(INDEX('Flow probs &amp; rates'!AK$6:AK$5999-'Flow probs &amp; rates'!AK$5:AK$5999,'Useful matrices &amp; checks'!$A614))^2</f>
        <v>-4.137344551196187E-3</v>
      </c>
      <c r="AM616" s="12">
        <f ca="1">'Useful matrices &amp; checks'!AO616</f>
        <v>-1.6626473932508268E-2</v>
      </c>
      <c r="AN616" s="12">
        <f t="shared" ca="1" si="20"/>
        <v>-1.6435086353432909E-2</v>
      </c>
      <c r="AO616" s="12">
        <f t="shared" ca="1" si="21"/>
        <v>-1.9138757907535831E-4</v>
      </c>
    </row>
    <row r="617" spans="1:41" x14ac:dyDescent="0.35">
      <c r="P617" s="56"/>
      <c r="Q617" s="12">
        <f ca="1"/>
        <v>1.1724393659870547</v>
      </c>
      <c r="R617" s="12">
        <f ca="1"/>
        <v>0.15432591685648592</v>
      </c>
      <c r="S617" s="12">
        <f ca="1"/>
        <v>-6.4114119327021532E-2</v>
      </c>
      <c r="T617" s="12">
        <f ca="1"/>
        <v>-5.5674902310234684E-2</v>
      </c>
      <c r="U617" s="12">
        <f ca="1"/>
        <v>-0.10721916039307361</v>
      </c>
      <c r="V617" s="12">
        <f ca="1"/>
        <v>0.7073424310330807</v>
      </c>
      <c r="W617" s="12"/>
      <c r="X617" s="12">
        <f ca="1"/>
        <v>-11.096759956306858</v>
      </c>
      <c r="Y617" s="12">
        <f ca="1"/>
        <v>-2.9063146918117075</v>
      </c>
      <c r="Z617" s="12">
        <f ca="1"/>
        <v>0.13150543678357607</v>
      </c>
      <c r="AA617" s="12">
        <f ca="1"/>
        <v>9.9164282315985355E-2</v>
      </c>
      <c r="AB617" s="12">
        <f ca="1"/>
        <v>1.9902378000774505</v>
      </c>
      <c r="AC617" s="12">
        <f ca="1"/>
        <v>-7.8859990728749132</v>
      </c>
      <c r="AE617" s="12">
        <f ca="1"/>
        <v>5.0809724313906118E-4</v>
      </c>
      <c r="AF617" s="12">
        <f ca="1"/>
        <v>2.4318022632172784E-5</v>
      </c>
      <c r="AG617" s="12">
        <f ca="1"/>
        <v>4.6462152607064069E-4</v>
      </c>
      <c r="AH617" s="12">
        <f ca="1"/>
        <v>2.5223082920688316E-4</v>
      </c>
      <c r="AI617" s="12">
        <f ca="1"/>
        <v>1.3183246833479067E-4</v>
      </c>
      <c r="AJ617" s="12">
        <f ca="1"/>
        <v>-7.7627394778679909E-4</v>
      </c>
      <c r="AM617" s="12">
        <f ca="1">'Useful matrices &amp; checks'!AO617</f>
        <v>5.7661409414567696E-4</v>
      </c>
      <c r="AN617" s="12">
        <f t="shared" ca="1" si="20"/>
        <v>6.0482614159674934E-4</v>
      </c>
      <c r="AO617" s="12">
        <f t="shared" ca="1" si="21"/>
        <v>-2.8212047451072375E-5</v>
      </c>
    </row>
    <row r="618" spans="1:41" x14ac:dyDescent="0.35">
      <c r="A618">
        <v>308</v>
      </c>
      <c r="P618" s="56" t="str">
        <f>INDEX('Flow probs &amp; rates'!$A$5:$A$5999,$A618)</f>
        <v>2015,12</v>
      </c>
      <c r="Q618" s="12">
        <f t="array" aca="1" ref="Q618:Q619" ca="1">-1*(MMULT(MINVERSE('Useful matrices &amp; checks'!$G618:$H619),'SS Taylor expansion'!C$4:C$5)-MMULT(MINVERSE('Useful matrices &amp; checks'!$G618:$H619),MMULT('SS Taylor expansion'!C$7:D$8,MMULT(MINVERSE('Useful matrices &amp; checks'!$G618:$H619),'Useful matrices &amp; checks'!$L618:$L619))))</f>
        <v>-5.3554438089365721</v>
      </c>
      <c r="R618" s="12">
        <f t="array" aca="1" ref="R618:R619" ca="1">-1*(MMULT(MINVERSE('Useful matrices &amp; checks'!$G618:$H619),'SS Taylor expansion'!E$4:E$5)-MMULT(MINVERSE('Useful matrices &amp; checks'!$G618:$H619),MMULT('SS Taylor expansion'!E$7:F$8,MMULT(MINVERSE('Useful matrices &amp; checks'!$G618:$H619),'Useful matrices &amp; checks'!$L618:$L619))))</f>
        <v>-11.021935452921904</v>
      </c>
      <c r="S618" s="12">
        <f t="array" aca="1" ref="S618:S619" ca="1">-1*(MMULT(MINVERSE('Useful matrices &amp; checks'!$G618:$H619),'SS Taylor expansion'!G$4:G$5)-MMULT(MINVERSE('Useful matrices &amp; checks'!$G618:$H619),MMULT('SS Taylor expansion'!G$7:H$8,MMULT(MINVERSE('Useful matrices &amp; checks'!$G618:$H619),'Useful matrices &amp; checks'!$L618:$L619))))</f>
        <v>0.27712367771975177</v>
      </c>
      <c r="T618" s="12">
        <f t="array" aca="1" ref="T618:T619" ca="1">-1*(MMULT(MINVERSE('Useful matrices &amp; checks'!$G618:$H619),'SS Taylor expansion'!I$4:I$5)-MMULT(MINVERSE('Useful matrices &amp; checks'!$G618:$H619),MMULT('SS Taylor expansion'!I$7:J$8,MMULT(MINVERSE('Useful matrices &amp; checks'!$G618:$H619),'Useful matrices &amp; checks'!$L618:$L619))))</f>
        <v>-0.2932192102415645</v>
      </c>
      <c r="U618" s="12">
        <f t="array" aca="1" ref="U618:U619" ca="1">-1*(MMULT(MINVERSE('Useful matrices &amp; checks'!$G618:$H619),'SS Taylor expansion'!K$4:K$5)-MMULT(MINVERSE('Useful matrices &amp; checks'!$G618:$H619),MMULT('SS Taylor expansion'!K$7:L$8,MMULT(MINVERSE('Useful matrices &amp; checks'!$G618:$H619),'Useful matrices &amp; checks'!$L618:$L619))))</f>
        <v>6.7510301760283298</v>
      </c>
      <c r="V618" s="12">
        <f t="array" aca="1" ref="V618:V619" ca="1">-1*(MMULT(MINVERSE('Useful matrices &amp; checks'!$G618:$H619),'SS Taylor expansion'!M$4:M$5)-MMULT(MINVERSE('Useful matrices &amp; checks'!$G618:$H619),MMULT('SS Taylor expansion'!M$7:N$8,MMULT(MINVERSE('Useful matrices &amp; checks'!$G618:$H619),'Useful matrices &amp; checks'!$L618:$L619))))</f>
        <v>3.4707748239095411</v>
      </c>
      <c r="W618" s="12"/>
      <c r="X618" s="12">
        <f t="array" aca="1" ref="X618:X619" ca="1">(MMULT(MINVERSE('Useful matrices &amp; checks'!$G618:$H619),MMULT('SS Taylor expansion'!C$7:D$8,MMULT(MINVERSE('Useful matrices &amp; checks'!$G618:$H619),'SS Taylor expansion'!C$4:C$5)))-MMULT(MINVERSE('Useful matrices &amp; checks'!$G618:$H619),MMULT('SS Taylor expansion'!C$7:D$8,MMULT(MINVERSE('Useful matrices &amp; checks'!$G618:$H619),MMULT('SS Taylor expansion'!C$7:D$8,MMULT(MINVERSE('Useful matrices &amp; checks'!$G618:$H619),'Useful matrices &amp; checks'!$L618:$L619))))))</f>
        <v>47.732121892066651</v>
      </c>
      <c r="Y618" s="12">
        <f t="array" aca="1" ref="Y618:Y619" ca="1">(MMULT(MINVERSE('Useful matrices &amp; checks'!$G618:$H619),MMULT('SS Taylor expansion'!E$7:F$8,MMULT(MINVERSE('Useful matrices &amp; checks'!$G618:$H619),'SS Taylor expansion'!E$4:E$5)))-MMULT(MINVERSE('Useful matrices &amp; checks'!$G618:$H619),MMULT('SS Taylor expansion'!E$7:F$8,MMULT(MINVERSE('Useful matrices &amp; checks'!$G618:$H619),MMULT('SS Taylor expansion'!E$7:F$8,MMULT(MINVERSE('Useful matrices &amp; checks'!$G618:$H619),'Useful matrices &amp; checks'!$L618:$L619))))))</f>
        <v>202.17876246643169</v>
      </c>
      <c r="Z618" s="12">
        <f t="array" aca="1" ref="Z618:Z619" ca="1">(MMULT(MINVERSE('Useful matrices &amp; checks'!$G618:$H619),MMULT('SS Taylor expansion'!G$7:H$8,MMULT(MINVERSE('Useful matrices &amp; checks'!$G618:$H619),'SS Taylor expansion'!G$4:G$5)))-MMULT(MINVERSE('Useful matrices &amp; checks'!$G618:$H619),MMULT('SS Taylor expansion'!G$7:H$8,MMULT(MINVERSE('Useful matrices &amp; checks'!$G618:$H619),MMULT('SS Taylor expansion'!G$7:H$8,MMULT(MINVERSE('Useful matrices &amp; checks'!$G618:$H619),'Useful matrices &amp; checks'!$L618:$L619))))))</f>
        <v>-0.57294865273819873</v>
      </c>
      <c r="AA618" s="12">
        <f t="array" aca="1" ref="AA618:AA619" ca="1">(MMULT(MINVERSE('Useful matrices &amp; checks'!$G618:$H619),MMULT('SS Taylor expansion'!I$7:J$8,MMULT(MINVERSE('Useful matrices &amp; checks'!$G618:$H619),'SS Taylor expansion'!I$4:I$5)))-MMULT(MINVERSE('Useful matrices &amp; checks'!$G618:$H619),MMULT('SS Taylor expansion'!I$7:J$8,MMULT(MINVERSE('Useful matrices &amp; checks'!$G618:$H619),MMULT('SS Taylor expansion'!I$7:J$8,MMULT(MINVERSE('Useful matrices &amp; checks'!$G618:$H619),'Useful matrices &amp; checks'!$L618:$L619))))))</f>
        <v>0.52764243712806846</v>
      </c>
      <c r="AB618" s="12">
        <f t="array" aca="1" ref="AB618:AB619" ca="1">(MMULT(MINVERSE('Useful matrices &amp; checks'!$G618:$H619),MMULT('SS Taylor expansion'!K$7:L$8,MMULT(MINVERSE('Useful matrices &amp; checks'!$G618:$H619),'SS Taylor expansion'!K$4:K$5)))-MMULT(MINVERSE('Useful matrices &amp; checks'!$G618:$H619),MMULT('SS Taylor expansion'!K$7:L$8,MMULT(MINVERSE('Useful matrices &amp; checks'!$G618:$H619),MMULT('SS Taylor expansion'!K$7:L$8,MMULT(MINVERSE('Useful matrices &amp; checks'!$G618:$H619),'Useful matrices &amp; checks'!$L618:$L619))))))</f>
        <v>-122.02693674367853</v>
      </c>
      <c r="AC618" s="12">
        <f t="array" aca="1" ref="AC618:AC619" ca="1">(MMULT(MINVERSE('Useful matrices &amp; checks'!$G618:$H619),MMULT('SS Taylor expansion'!M$7:N$8,MMULT(MINVERSE('Useful matrices &amp; checks'!$G618:$H619),'SS Taylor expansion'!M$4:M$5)))-MMULT(MINVERSE('Useful matrices &amp; checks'!$G618:$H619),MMULT('SS Taylor expansion'!M$7:N$8,MMULT(MINVERSE('Useful matrices &amp; checks'!$G618:$H619),MMULT('SS Taylor expansion'!M$7:N$8,MMULT(MINVERSE('Useful matrices &amp; checks'!$G618:$H619),'Useful matrices &amp; checks'!$L618:$L619))))))</f>
        <v>-38.976686086938685</v>
      </c>
      <c r="AE618" s="12">
        <f t="array" aca="1" ref="AE618:AE619" ca="1">Q616:Q617*(INDEX('Flow probs &amp; rates'!AE$6:AE$5999-'Flow probs &amp; rates'!AE$5:AE$5999,'Useful matrices &amp; checks'!$A616))+X616:X617*(INDEX('Flow probs &amp; rates'!AE$6:AE$5999-'Flow probs &amp; rates'!AE$5:AE$5999,'Useful matrices &amp; checks'!$A616))^2</f>
        <v>3.9621979756157745E-4</v>
      </c>
      <c r="AF618" s="12">
        <f t="array" aca="1" ref="AF618:AF619" ca="1">R616:R617*(INDEX('Flow probs &amp; rates'!AF$6:AF$5999-'Flow probs &amp; rates'!AF$5:AF$5999,'Useful matrices &amp; checks'!$A616))+Y616:Y617*(INDEX('Flow probs &amp; rates'!AF$6:AF$5999-'Flow probs &amp; rates'!AF$5:AF$5999,'Useful matrices &amp; checks'!$A616))^2</f>
        <v>8.0136066855859226E-3</v>
      </c>
      <c r="AG618" s="12">
        <f t="array" aca="1" ref="AG618:AG619" ca="1">S616:S617*(INDEX('Flow probs &amp; rates'!AG$6:AG$5999-'Flow probs &amp; rates'!AG$5:AG$5999,'Useful matrices &amp; checks'!$A616))+Z616:Z617*(INDEX('Flow probs &amp; rates'!AG$6:AG$5999-'Flow probs &amp; rates'!AG$5:AG$5999,'Useful matrices &amp; checks'!$A616))^2</f>
        <v>2.2578384531826397E-3</v>
      </c>
      <c r="AH618" s="12">
        <f t="array" aca="1" ref="AH618:AH619" ca="1">T616:T617*(INDEX('Flow probs &amp; rates'!AI$6:AI$5999-'Flow probs &amp; rates'!AI$5:AI$5999,'Useful matrices &amp; checks'!$A616))+AA616:AA617*(INDEX('Flow probs &amp; rates'!AI$6:AI$5999-'Flow probs &amp; rates'!AI$5:AI$5999,'Useful matrices &amp; checks'!$A616))^2</f>
        <v>4.0860732318241432E-3</v>
      </c>
      <c r="AI618" s="12">
        <f t="array" aca="1" ref="AI618:AI619" ca="1">U616:U617*(INDEX('Flow probs &amp; rates'!AJ$6:AJ$5999-'Flow probs &amp; rates'!AJ$5:AJ$5999,'Useful matrices &amp; checks'!$A616))+AB616:AB617*(INDEX('Flow probs &amp; rates'!AJ$6:AJ$5999-'Flow probs &amp; rates'!AJ$5:AJ$5999,'Useful matrices &amp; checks'!$A616))^2</f>
        <v>1.4878000954144819E-2</v>
      </c>
      <c r="AJ618" s="12">
        <f t="array" aca="1" ref="AJ618:AJ619" ca="1">V616:V617*(INDEX('Flow probs &amp; rates'!AK$6:AK$5999-'Flow probs &amp; rates'!AK$5:AK$5999,'Useful matrices &amp; checks'!$A616))+AC616:AC617*(INDEX('Flow probs &amp; rates'!AK$6:AK$5999-'Flow probs &amp; rates'!AK$5:AK$5999,'Useful matrices &amp; checks'!$A616))^2</f>
        <v>-5.9687409746606104E-5</v>
      </c>
      <c r="AM618" s="12">
        <f ca="1">'Useful matrices &amp; checks'!AO618</f>
        <v>2.925882549401071E-2</v>
      </c>
      <c r="AN618" s="12">
        <f t="shared" ca="1" si="20"/>
        <v>2.9572051712552491E-2</v>
      </c>
      <c r="AO618" s="12">
        <f t="shared" ca="1" si="21"/>
        <v>-3.1322621854178168E-4</v>
      </c>
    </row>
    <row r="619" spans="1:41" x14ac:dyDescent="0.35">
      <c r="Q619" s="12">
        <f ca="1"/>
        <v>1.2422879179507877</v>
      </c>
      <c r="R619" s="12">
        <f ca="1"/>
        <v>0.16103450633869082</v>
      </c>
      <c r="S619" s="12">
        <f ca="1"/>
        <v>-6.4283635286184929E-2</v>
      </c>
      <c r="T619" s="12">
        <f ca="1"/>
        <v>-5.5950717188548466E-2</v>
      </c>
      <c r="U619" s="12">
        <f ca="1"/>
        <v>-9.8635018896442994E-2</v>
      </c>
      <c r="V619" s="12">
        <f ca="1"/>
        <v>0.66227700578592463</v>
      </c>
      <c r="W619" s="12"/>
      <c r="X619" s="12">
        <f ca="1"/>
        <v>-11.072292127446165</v>
      </c>
      <c r="Y619" s="12">
        <f ca="1"/>
        <v>-2.9539056316391541</v>
      </c>
      <c r="Z619" s="12">
        <f ca="1"/>
        <v>0.13290536028314356</v>
      </c>
      <c r="AA619" s="12">
        <f ca="1"/>
        <v>0.1006822600473815</v>
      </c>
      <c r="AB619" s="12">
        <f ca="1"/>
        <v>1.7828581561264345</v>
      </c>
      <c r="AC619" s="12">
        <f ca="1"/>
        <v>-7.4373487958054962</v>
      </c>
      <c r="AE619" s="12">
        <f ca="1"/>
        <v>-8.5865835299203671E-5</v>
      </c>
      <c r="AF619" s="12">
        <f ca="1"/>
        <v>-1.1488484756950746E-4</v>
      </c>
      <c r="AG619" s="12">
        <f ca="1"/>
        <v>-4.8930211449885793E-4</v>
      </c>
      <c r="AH619" s="12">
        <f ca="1"/>
        <v>7.7691182884381338E-4</v>
      </c>
      <c r="AI619" s="12">
        <f ca="1"/>
        <v>-2.1329433035818386E-4</v>
      </c>
      <c r="AJ619" s="12">
        <f ca="1"/>
        <v>-1.1348757605228734E-5</v>
      </c>
      <c r="AM619" s="12">
        <f ca="1">'Useful matrices &amp; checks'!AO619</f>
        <v>-1.6548308351045996E-4</v>
      </c>
      <c r="AN619" s="12">
        <f t="shared" ca="1" si="20"/>
        <v>-1.3778405648716836E-4</v>
      </c>
      <c r="AO619" s="12">
        <f t="shared" ca="1" si="21"/>
        <v>-2.7699027023291598E-5</v>
      </c>
    </row>
    <row r="620" spans="1:41" x14ac:dyDescent="0.35">
      <c r="A620">
        <v>309</v>
      </c>
      <c r="P620" s="56" t="str">
        <f>INDEX('Flow probs &amp; rates'!$A$5:$A$5999,$A620)</f>
        <v>2016,1</v>
      </c>
      <c r="Q620" s="12">
        <f t="array" aca="1" ref="Q620:Q621" ca="1">-1*(MMULT(MINVERSE('Useful matrices &amp; checks'!$G620:$H621),'SS Taylor expansion'!C$4:C$5)-MMULT(MINVERSE('Useful matrices &amp; checks'!$G620:$H621),MMULT('SS Taylor expansion'!C$7:D$8,MMULT(MINVERSE('Useful matrices &amp; checks'!$G620:$H621),'Useful matrices &amp; checks'!$L620:$L621))))</f>
        <v>-5.2501175420017807</v>
      </c>
      <c r="R620" s="12">
        <f t="array" aca="1" ref="R620:R621" ca="1">-1*(MMULT(MINVERSE('Useful matrices &amp; checks'!$G620:$H621),'SS Taylor expansion'!E$4:E$5)-MMULT(MINVERSE('Useful matrices &amp; checks'!$G620:$H621),MMULT('SS Taylor expansion'!E$7:F$8,MMULT(MINVERSE('Useful matrices &amp; checks'!$G620:$H621),'Useful matrices &amp; checks'!$L620:$L621))))</f>
        <v>-10.902832387942734</v>
      </c>
      <c r="S620" s="12">
        <f t="array" aca="1" ref="S620:S621" ca="1">-1*(MMULT(MINVERSE('Useful matrices &amp; checks'!$G620:$H621),'SS Taylor expansion'!G$4:G$5)-MMULT(MINVERSE('Useful matrices &amp; checks'!$G620:$H621),MMULT('SS Taylor expansion'!G$7:H$8,MMULT(MINVERSE('Useful matrices &amp; checks'!$G620:$H621),'Useful matrices &amp; checks'!$L620:$L621))))</f>
        <v>0.27372769018529536</v>
      </c>
      <c r="T620" s="12">
        <f t="array" aca="1" ref="T620:T621" ca="1">-1*(MMULT(MINVERSE('Useful matrices &amp; checks'!$G620:$H621),'SS Taylor expansion'!I$4:I$5)-MMULT(MINVERSE('Useful matrices &amp; checks'!$G620:$H621),MMULT('SS Taylor expansion'!I$7:J$8,MMULT(MINVERSE('Useful matrices &amp; checks'!$G620:$H621),'Useful matrices &amp; checks'!$L620:$L621))))</f>
        <v>-0.29471808310516107</v>
      </c>
      <c r="U620" s="12">
        <f t="array" aca="1" ref="U620:U621" ca="1">-1*(MMULT(MINVERSE('Useful matrices &amp; checks'!$G620:$H621),'SS Taylor expansion'!K$4:K$5)-MMULT(MINVERSE('Useful matrices &amp; checks'!$G620:$H621),MMULT('SS Taylor expansion'!K$7:L$8,MMULT(MINVERSE('Useful matrices &amp; checks'!$G620:$H621),'Useful matrices &amp; checks'!$L620:$L621))))</f>
        <v>6.6087460355771448</v>
      </c>
      <c r="V620" s="12">
        <f t="array" aca="1" ref="V620:V621" ca="1">-1*(MMULT(MINVERSE('Useful matrices &amp; checks'!$G620:$H621),'SS Taylor expansion'!M$4:M$5)-MMULT(MINVERSE('Useful matrices &amp; checks'!$G620:$H621),MMULT('SS Taylor expansion'!M$7:N$8,MMULT(MINVERSE('Useful matrices &amp; checks'!$G620:$H621),'Useful matrices &amp; checks'!$L620:$L621))))</f>
        <v>3.4263900882924005</v>
      </c>
      <c r="W620" s="12"/>
      <c r="X620" s="12">
        <f t="array" aca="1" ref="X620:X621" ca="1">(MMULT(MINVERSE('Useful matrices &amp; checks'!$G620:$H621),MMULT('SS Taylor expansion'!C$7:D$8,MMULT(MINVERSE('Useful matrices &amp; checks'!$G620:$H621),'SS Taylor expansion'!C$4:C$5)))-MMULT(MINVERSE('Useful matrices &amp; checks'!$G620:$H621),MMULT('SS Taylor expansion'!C$7:D$8,MMULT(MINVERSE('Useful matrices &amp; checks'!$G620:$H621),MMULT('SS Taylor expansion'!C$7:D$8,MMULT(MINVERSE('Useful matrices &amp; checks'!$G620:$H621),'Useful matrices &amp; checks'!$L620:$L621))))))</f>
        <v>45.708579536541606</v>
      </c>
      <c r="Y620" s="12">
        <f t="array" aca="1" ref="Y620:Y621" ca="1">(MMULT(MINVERSE('Useful matrices &amp; checks'!$G620:$H621),MMULT('SS Taylor expansion'!E$7:F$8,MMULT(MINVERSE('Useful matrices &amp; checks'!$G620:$H621),'SS Taylor expansion'!E$4:E$5)))-MMULT(MINVERSE('Useful matrices &amp; checks'!$G620:$H621),MMULT('SS Taylor expansion'!E$7:F$8,MMULT(MINVERSE('Useful matrices &amp; checks'!$G620:$H621),MMULT('SS Taylor expansion'!E$7:F$8,MMULT(MINVERSE('Useful matrices &amp; checks'!$G620:$H621),'Useful matrices &amp; checks'!$L620:$L621))))))</f>
        <v>197.12347338777204</v>
      </c>
      <c r="Z620" s="12">
        <f t="array" aca="1" ref="Z620:Z621" ca="1">(MMULT(MINVERSE('Useful matrices &amp; checks'!$G620:$H621),MMULT('SS Taylor expansion'!G$7:H$8,MMULT(MINVERSE('Useful matrices &amp; checks'!$G620:$H621),'SS Taylor expansion'!G$4:G$5)))-MMULT(MINVERSE('Useful matrices &amp; checks'!$G620:$H621),MMULT('SS Taylor expansion'!G$7:H$8,MMULT(MINVERSE('Useful matrices &amp; checks'!$G620:$H621),MMULT('SS Taylor expansion'!G$7:H$8,MMULT(MINVERSE('Useful matrices &amp; checks'!$G620:$H621),'Useful matrices &amp; checks'!$L620:$L621))))))</f>
        <v>-0.57045915410860426</v>
      </c>
      <c r="AA620" s="12">
        <f t="array" aca="1" ref="AA620:AA621" ca="1">(MMULT(MINVERSE('Useful matrices &amp; checks'!$G620:$H621),MMULT('SS Taylor expansion'!I$7:J$8,MMULT(MINVERSE('Useful matrices &amp; checks'!$G620:$H621),'SS Taylor expansion'!I$4:I$5)))-MMULT(MINVERSE('Useful matrices &amp; checks'!$G620:$H621),MMULT('SS Taylor expansion'!I$7:J$8,MMULT(MINVERSE('Useful matrices &amp; checks'!$G620:$H621),MMULT('SS Taylor expansion'!I$7:J$8,MMULT(MINVERSE('Useful matrices &amp; checks'!$G620:$H621),'Useful matrices &amp; checks'!$L620:$L621))))))</f>
        <v>0.53375778516859418</v>
      </c>
      <c r="AB620" s="12">
        <f t="array" aca="1" ref="AB620:AB621" ca="1">(MMULT(MINVERSE('Useful matrices &amp; checks'!$G620:$H621),MMULT('SS Taylor expansion'!K$7:L$8,MMULT(MINVERSE('Useful matrices &amp; checks'!$G620:$H621),'SS Taylor expansion'!K$4:K$5)))-MMULT(MINVERSE('Useful matrices &amp; checks'!$G620:$H621),MMULT('SS Taylor expansion'!K$7:L$8,MMULT(MINVERSE('Useful matrices &amp; checks'!$G620:$H621),MMULT('SS Taylor expansion'!K$7:L$8,MMULT(MINVERSE('Useful matrices &amp; checks'!$G620:$H621),'Useful matrices &amp; checks'!$L620:$L621))))))</f>
        <v>-117.6823667921922</v>
      </c>
      <c r="AC620" s="12">
        <f t="array" aca="1" ref="AC620:AC621" ca="1">(MMULT(MINVERSE('Useful matrices &amp; checks'!$G620:$H621),MMULT('SS Taylor expansion'!M$7:N$8,MMULT(MINVERSE('Useful matrices &amp; checks'!$G620:$H621),'SS Taylor expansion'!M$4:M$5)))-MMULT(MINVERSE('Useful matrices &amp; checks'!$G620:$H621),MMULT('SS Taylor expansion'!M$7:N$8,MMULT(MINVERSE('Useful matrices &amp; checks'!$G620:$H621),MMULT('SS Taylor expansion'!M$7:N$8,MMULT(MINVERSE('Useful matrices &amp; checks'!$G620:$H621),'Useful matrices &amp; checks'!$L620:$L621))))))</f>
        <v>-38.323838037796634</v>
      </c>
      <c r="AE620" s="12">
        <f t="array" aca="1" ref="AE620:AE621" ca="1">Q618:Q619*(INDEX('Flow probs &amp; rates'!AE$6:AE$5999-'Flow probs &amp; rates'!AE$5:AE$5999,'Useful matrices &amp; checks'!$A618))+X618:X619*(INDEX('Flow probs &amp; rates'!AE$6:AE$5999-'Flow probs &amp; rates'!AE$5:AE$5999,'Useful matrices &amp; checks'!$A618))^2</f>
        <v>3.7902829984130351E-5</v>
      </c>
      <c r="AF620" s="12">
        <f t="array" aca="1" ref="AF620:AF621" ca="1">R618:R619*(INDEX('Flow probs &amp; rates'!AF$6:AF$5999-'Flow probs &amp; rates'!AF$5:AF$5999,'Useful matrices &amp; checks'!$A618))+Y618:Y619*(INDEX('Flow probs &amp; rates'!AF$6:AF$5999-'Flow probs &amp; rates'!AF$5:AF$5999,'Useful matrices &amp; checks'!$A618))^2</f>
        <v>-2.8238523324733492E-3</v>
      </c>
      <c r="AG620" s="12">
        <f t="array" aca="1" ref="AG620:AG621" ca="1">S618:S619*(INDEX('Flow probs &amp; rates'!AG$6:AG$5999-'Flow probs &amp; rates'!AG$5:AG$5999,'Useful matrices &amp; checks'!$A618))+Z618:Z619*(INDEX('Flow probs &amp; rates'!AG$6:AG$5999-'Flow probs &amp; rates'!AG$5:AG$5999,'Useful matrices &amp; checks'!$A618))^2</f>
        <v>1.5420039822387091E-4</v>
      </c>
      <c r="AH620" s="12">
        <f t="array" aca="1" ref="AH620:AH621" ca="1">T618:T619*(INDEX('Flow probs &amp; rates'!AI$6:AI$5999-'Flow probs &amp; rates'!AI$5:AI$5999,'Useful matrices &amp; checks'!$A618))+AA618:AA619*(INDEX('Flow probs &amp; rates'!AI$6:AI$5999-'Flow probs &amp; rates'!AI$5:AI$5999,'Useful matrices &amp; checks'!$A618))^2</f>
        <v>1.4178362395455633E-3</v>
      </c>
      <c r="AI620" s="12">
        <f t="array" aca="1" ref="AI620:AI621" ca="1">U618:U619*(INDEX('Flow probs &amp; rates'!AJ$6:AJ$5999-'Flow probs &amp; rates'!AJ$5:AJ$5999,'Useful matrices &amp; checks'!$A618))+AB618:AB619*(INDEX('Flow probs &amp; rates'!AJ$6:AJ$5999-'Flow probs &amp; rates'!AJ$5:AJ$5999,'Useful matrices &amp; checks'!$A618))^2</f>
        <v>2.7614635691066707E-3</v>
      </c>
      <c r="AJ620" s="12">
        <f t="array" aca="1" ref="AJ620:AJ621" ca="1">V618:V619*(INDEX('Flow probs &amp; rates'!AK$6:AK$5999-'Flow probs &amp; rates'!AK$5:AK$5999,'Useful matrices &amp; checks'!$A618))+AC618:AC619*(INDEX('Flow probs &amp; rates'!AK$6:AK$5999-'Flow probs &amp; rates'!AK$5:AK$5999,'Useful matrices &amp; checks'!$A618))^2</f>
        <v>6.3411021581784657E-4</v>
      </c>
      <c r="AM620" s="12">
        <f ca="1">'Useful matrices &amp; checks'!AO620</f>
        <v>2.1624121943543129E-3</v>
      </c>
      <c r="AN620" s="12">
        <f t="shared" ca="1" si="20"/>
        <v>2.1816609202047325E-3</v>
      </c>
      <c r="AO620" s="12">
        <f t="shared" ca="1" si="21"/>
        <v>-1.9248725850419621E-5</v>
      </c>
    </row>
    <row r="621" spans="1:41" x14ac:dyDescent="0.35">
      <c r="P621" s="56"/>
      <c r="Q621" s="12">
        <f ca="1"/>
        <v>1.2567420573980495</v>
      </c>
      <c r="R621" s="12">
        <f ca="1"/>
        <v>0.1646034319894504</v>
      </c>
      <c r="S621" s="12">
        <f ca="1"/>
        <v>-6.552331405500697E-2</v>
      </c>
      <c r="T621" s="12">
        <f ca="1"/>
        <v>-5.69413124379793E-2</v>
      </c>
      <c r="U621" s="12">
        <f ca="1"/>
        <v>-9.9774282488803323E-2</v>
      </c>
      <c r="V621" s="12">
        <f ca="1"/>
        <v>0.66199924516418784</v>
      </c>
      <c r="W621" s="12"/>
      <c r="X621" s="12">
        <f ca="1"/>
        <v>-10.941449182410739</v>
      </c>
      <c r="Y621" s="12">
        <f ca="1"/>
        <v>-2.9760340332472879</v>
      </c>
      <c r="Z621" s="12">
        <f ca="1"/>
        <v>0.13655313528897656</v>
      </c>
      <c r="AA621" s="12">
        <f ca="1"/>
        <v>0.10312522560973633</v>
      </c>
      <c r="AB621" s="12">
        <f ca="1"/>
        <v>1.7766870817951999</v>
      </c>
      <c r="AC621" s="12">
        <f ca="1"/>
        <v>-7.4043968138664908</v>
      </c>
      <c r="AE621" s="12">
        <f ca="1"/>
        <v>-8.7922176807934565E-6</v>
      </c>
      <c r="AF621" s="12">
        <f ca="1"/>
        <v>4.1257514914284484E-5</v>
      </c>
      <c r="AG621" s="12">
        <f ca="1"/>
        <v>-3.5769452260344642E-5</v>
      </c>
      <c r="AH621" s="12">
        <f ca="1"/>
        <v>2.7054487457740177E-4</v>
      </c>
      <c r="AI621" s="12">
        <f ca="1"/>
        <v>-4.0345992273569769E-5</v>
      </c>
      <c r="AJ621" s="12">
        <f ca="1"/>
        <v>1.2099794321922143E-4</v>
      </c>
      <c r="AM621" s="12">
        <f ca="1">'Useful matrices &amp; checks'!AO621</f>
        <v>3.4784822155279824E-4</v>
      </c>
      <c r="AN621" s="12">
        <f t="shared" ca="1" si="20"/>
        <v>3.4789267049619978E-4</v>
      </c>
      <c r="AO621" s="12">
        <f t="shared" ca="1" si="21"/>
        <v>-4.4448943401539497E-8</v>
      </c>
    </row>
    <row r="622" spans="1:41" x14ac:dyDescent="0.35">
      <c r="A622">
        <v>310</v>
      </c>
      <c r="P622" s="56" t="str">
        <f>INDEX('Flow probs &amp; rates'!$A$5:$A$5999,$A622)</f>
        <v>2016,2</v>
      </c>
      <c r="Q622" s="12">
        <f t="array" aca="1" ref="Q622:Q623" ca="1">-1*(MMULT(MINVERSE('Useful matrices &amp; checks'!$G622:$H623),'SS Taylor expansion'!C$4:C$5)-MMULT(MINVERSE('Useful matrices &amp; checks'!$G622:$H623),MMULT('SS Taylor expansion'!C$7:D$8,MMULT(MINVERSE('Useful matrices &amp; checks'!$G622:$H623),'Useful matrices &amp; checks'!$L622:$L623))))</f>
        <v>-5.6053233971972194</v>
      </c>
      <c r="R622" s="12">
        <f t="array" aca="1" ref="R622:R623" ca="1">-1*(MMULT(MINVERSE('Useful matrices &amp; checks'!$G622:$H623),'SS Taylor expansion'!E$4:E$5)-MMULT(MINVERSE('Useful matrices &amp; checks'!$G622:$H623),MMULT('SS Taylor expansion'!E$7:F$8,MMULT(MINVERSE('Useful matrices &amp; checks'!$G622:$H623),'Useful matrices &amp; checks'!$L622:$L623))))</f>
        <v>-11.173854146802629</v>
      </c>
      <c r="S622" s="12">
        <f t="array" aca="1" ref="S622:S623" ca="1">-1*(MMULT(MINVERSE('Useful matrices &amp; checks'!$G622:$H623),'SS Taylor expansion'!G$4:G$5)-MMULT(MINVERSE('Useful matrices &amp; checks'!$G622:$H623),MMULT('SS Taylor expansion'!G$7:H$8,MMULT(MINVERSE('Useful matrices &amp; checks'!$G622:$H623),'Useful matrices &amp; checks'!$L622:$L623))))</f>
        <v>0.27799958979535594</v>
      </c>
      <c r="T622" s="12">
        <f t="array" aca="1" ref="T622:T623" ca="1">-1*(MMULT(MINVERSE('Useful matrices &amp; checks'!$G622:$H623),'SS Taylor expansion'!I$4:I$5)-MMULT(MINVERSE('Useful matrices &amp; checks'!$G622:$H623),MMULT('SS Taylor expansion'!I$7:J$8,MMULT(MINVERSE('Useful matrices &amp; checks'!$G622:$H623),'Useful matrices &amp; checks'!$L622:$L623))))</f>
        <v>-0.27617483496620138</v>
      </c>
      <c r="U622" s="12">
        <f t="array" aca="1" ref="U622:U623" ca="1">-1*(MMULT(MINVERSE('Useful matrices &amp; checks'!$G622:$H623),'SS Taylor expansion'!K$4:K$5)-MMULT(MINVERSE('Useful matrices &amp; checks'!$G622:$H623),MMULT('SS Taylor expansion'!K$7:L$8,MMULT(MINVERSE('Useful matrices &amp; checks'!$G622:$H623),'Useful matrices &amp; checks'!$L622:$L623))))</f>
        <v>6.2897927835603635</v>
      </c>
      <c r="V622" s="12">
        <f t="array" aca="1" ref="V622:V623" ca="1">-1*(MMULT(MINVERSE('Useful matrices &amp; checks'!$G622:$H623),'SS Taylor expansion'!M$4:M$5)-MMULT(MINVERSE('Useful matrices &amp; checks'!$G622:$H623),MMULT('SS Taylor expansion'!M$7:N$8,MMULT(MINVERSE('Useful matrices &amp; checks'!$G622:$H623),'Useful matrices &amp; checks'!$L622:$L623))))</f>
        <v>3.1345410512561935</v>
      </c>
      <c r="W622" s="12"/>
      <c r="X622" s="12">
        <f t="array" aca="1" ref="X622:X623" ca="1">(MMULT(MINVERSE('Useful matrices &amp; checks'!$G622:$H623),MMULT('SS Taylor expansion'!C$7:D$8,MMULT(MINVERSE('Useful matrices &amp; checks'!$G622:$H623),'SS Taylor expansion'!C$4:C$5)))-MMULT(MINVERSE('Useful matrices &amp; checks'!$G622:$H623),MMULT('SS Taylor expansion'!C$7:D$8,MMULT(MINVERSE('Useful matrices &amp; checks'!$G622:$H623),MMULT('SS Taylor expansion'!C$7:D$8,MMULT(MINVERSE('Useful matrices &amp; checks'!$G622:$H623),'Useful matrices &amp; checks'!$L622:$L623))))))</f>
        <v>50.664134351389336</v>
      </c>
      <c r="Y622" s="12">
        <f t="array" aca="1" ref="Y622:Y623" ca="1">(MMULT(MINVERSE('Useful matrices &amp; checks'!$G622:$H623),MMULT('SS Taylor expansion'!E$7:F$8,MMULT(MINVERSE('Useful matrices &amp; checks'!$G622:$H623),'SS Taylor expansion'!E$4:E$5)))-MMULT(MINVERSE('Useful matrices &amp; checks'!$G622:$H623),MMULT('SS Taylor expansion'!E$7:F$8,MMULT(MINVERSE('Useful matrices &amp; checks'!$G622:$H623),MMULT('SS Taylor expansion'!E$7:F$8,MMULT(MINVERSE('Useful matrices &amp; checks'!$G622:$H623),'Useful matrices &amp; checks'!$L622:$L623))))))</f>
        <v>201.32850786530742</v>
      </c>
      <c r="Z622" s="12">
        <f t="array" aca="1" ref="Z622:Z623" ca="1">(MMULT(MINVERSE('Useful matrices &amp; checks'!$G622:$H623),MMULT('SS Taylor expansion'!G$7:H$8,MMULT(MINVERSE('Useful matrices &amp; checks'!$G622:$H623),'SS Taylor expansion'!G$4:G$5)))-MMULT(MINVERSE('Useful matrices &amp; checks'!$G622:$H623),MMULT('SS Taylor expansion'!G$7:H$8,MMULT(MINVERSE('Useful matrices &amp; checks'!$G622:$H623),MMULT('SS Taylor expansion'!G$7:H$8,MMULT(MINVERSE('Useful matrices &amp; checks'!$G622:$H623),'Useful matrices &amp; checks'!$L622:$L623))))))</f>
        <v>-0.58987063889225289</v>
      </c>
      <c r="AA622" s="12">
        <f t="array" aca="1" ref="AA622:AA623" ca="1">(MMULT(MINVERSE('Useful matrices &amp; checks'!$G622:$H623),MMULT('SS Taylor expansion'!I$7:J$8,MMULT(MINVERSE('Useful matrices &amp; checks'!$G622:$H623),'SS Taylor expansion'!I$4:I$5)))-MMULT(MINVERSE('Useful matrices &amp; checks'!$G622:$H623),MMULT('SS Taylor expansion'!I$7:J$8,MMULT(MINVERSE('Useful matrices &amp; checks'!$G622:$H623),MMULT('SS Taylor expansion'!I$7:J$8,MMULT(MINVERSE('Useful matrices &amp; checks'!$G622:$H623),'Useful matrices &amp; checks'!$L622:$L623))))))</f>
        <v>0.49670203237499178</v>
      </c>
      <c r="AB622" s="12">
        <f t="array" aca="1" ref="AB622:AB623" ca="1">(MMULT(MINVERSE('Useful matrices &amp; checks'!$G622:$H623),MMULT('SS Taylor expansion'!K$7:L$8,MMULT(MINVERSE('Useful matrices &amp; checks'!$G622:$H623),'SS Taylor expansion'!K$4:K$5)))-MMULT(MINVERSE('Useful matrices &amp; checks'!$G622:$H623),MMULT('SS Taylor expansion'!K$7:L$8,MMULT(MINVERSE('Useful matrices &amp; checks'!$G622:$H623),MMULT('SS Taylor expansion'!K$7:L$8,MMULT(MINVERSE('Useful matrices &amp; checks'!$G622:$H623),'Useful matrices &amp; checks'!$L622:$L623))))))</f>
        <v>-111.29465762901509</v>
      </c>
      <c r="AC622" s="12">
        <f t="array" aca="1" ref="AC622:AC623" ca="1">(MMULT(MINVERSE('Useful matrices &amp; checks'!$G622:$H623),MMULT('SS Taylor expansion'!M$7:N$8,MMULT(MINVERSE('Useful matrices &amp; checks'!$G622:$H623),'SS Taylor expansion'!M$4:M$5)))-MMULT(MINVERSE('Useful matrices &amp; checks'!$G622:$H623),MMULT('SS Taylor expansion'!M$7:N$8,MMULT(MINVERSE('Useful matrices &amp; checks'!$G622:$H623),MMULT('SS Taylor expansion'!M$7:N$8,MMULT(MINVERSE('Useful matrices &amp; checks'!$G622:$H623),'Useful matrices &amp; checks'!$L622:$L623))))))</f>
        <v>-33.783307335452854</v>
      </c>
      <c r="AE622" s="12">
        <f t="array" aca="1" ref="AE622:AE623" ca="1">Q620:Q621*(INDEX('Flow probs &amp; rates'!AE$6:AE$5999-'Flow probs &amp; rates'!AE$5:AE$5999,'Useful matrices &amp; checks'!$A620))+X620:X621*(INDEX('Flow probs &amp; rates'!AE$6:AE$5999-'Flow probs &amp; rates'!AE$5:AE$5999,'Useful matrices &amp; checks'!$A620))^2</f>
        <v>4.3131263304217659E-3</v>
      </c>
      <c r="AF622" s="12">
        <f t="array" aca="1" ref="AF622:AF623" ca="1">R620:R621*(INDEX('Flow probs &amp; rates'!AF$6:AF$5999-'Flow probs &amp; rates'!AF$5:AF$5999,'Useful matrices &amp; checks'!$A620))+Y620:Y621*(INDEX('Flow probs &amp; rates'!AF$6:AF$5999-'Flow probs &amp; rates'!AF$5:AF$5999,'Useful matrices &amp; checks'!$A620))^2</f>
        <v>8.0355005534289252E-3</v>
      </c>
      <c r="AG622" s="12">
        <f t="array" aca="1" ref="AG622:AG623" ca="1">S620:S621*(INDEX('Flow probs &amp; rates'!AG$6:AG$5999-'Flow probs &amp; rates'!AG$5:AG$5999,'Useful matrices &amp; checks'!$A620))+Z620:Z621*(INDEX('Flow probs &amp; rates'!AG$6:AG$5999-'Flow probs &amp; rates'!AG$5:AG$5999,'Useful matrices &amp; checks'!$A620))^2</f>
        <v>-2.8047870369485527E-3</v>
      </c>
      <c r="AH622" s="12">
        <f t="array" aca="1" ref="AH622:AH623" ca="1">T620:T621*(INDEX('Flow probs &amp; rates'!AI$6:AI$5999-'Flow probs &amp; rates'!AI$5:AI$5999,'Useful matrices &amp; checks'!$A620))+AA620:AA621*(INDEX('Flow probs &amp; rates'!AI$6:AI$5999-'Flow probs &amp; rates'!AI$5:AI$5999,'Useful matrices &amp; checks'!$A620))^2</f>
        <v>-2.2051829879450179E-3</v>
      </c>
      <c r="AI622" s="12">
        <f t="array" aca="1" ref="AI622:AI623" ca="1">U620:U621*(INDEX('Flow probs &amp; rates'!AJ$6:AJ$5999-'Flow probs &amp; rates'!AJ$5:AJ$5999,'Useful matrices &amp; checks'!$A620))+AB620:AB621*(INDEX('Flow probs &amp; rates'!AJ$6:AJ$5999-'Flow probs &amp; rates'!AJ$5:AJ$5999,'Useful matrices &amp; checks'!$A620))^2</f>
        <v>7.6293922993030984E-3</v>
      </c>
      <c r="AJ622" s="12">
        <f t="array" aca="1" ref="AJ622:AJ623" ca="1">V620:V621*(INDEX('Flow probs &amp; rates'!AK$6:AK$5999-'Flow probs &amp; rates'!AK$5:AK$5999,'Useful matrices &amp; checks'!$A620))+AC620:AC621*(INDEX('Flow probs &amp; rates'!AK$6:AK$5999-'Flow probs &amp; rates'!AK$5:AK$5999,'Useful matrices &amp; checks'!$A620))^2</f>
        <v>2.0750743243998621E-3</v>
      </c>
      <c r="AM622" s="12">
        <f ca="1">'Useful matrices &amp; checks'!AO622</f>
        <v>1.7123716246238541E-2</v>
      </c>
      <c r="AN622" s="12">
        <f t="shared" ca="1" si="20"/>
        <v>1.7043123482660082E-2</v>
      </c>
      <c r="AO622" s="12">
        <f t="shared" ca="1" si="21"/>
        <v>8.0592763578458265E-5</v>
      </c>
    </row>
    <row r="623" spans="1:41" x14ac:dyDescent="0.35">
      <c r="Q623" s="12">
        <f ca="1"/>
        <v>1.3158710914439329</v>
      </c>
      <c r="R623" s="12">
        <f ca="1"/>
        <v>0.20051753755929175</v>
      </c>
      <c r="S623" s="12">
        <f ca="1"/>
        <v>-6.5261466239020946E-2</v>
      </c>
      <c r="T623" s="12">
        <f ca="1"/>
        <v>-5.5316671043772969E-2</v>
      </c>
      <c r="U623" s="12">
        <f ca="1"/>
        <v>-0.11287186535172564</v>
      </c>
      <c r="V623" s="12">
        <f ca="1"/>
        <v>0.62783553840725981</v>
      </c>
      <c r="W623" s="12"/>
      <c r="X623" s="12">
        <f ca="1"/>
        <v>-11.893599180978548</v>
      </c>
      <c r="Y623" s="12">
        <f ca="1"/>
        <v>-3.6128891703127959</v>
      </c>
      <c r="Z623" s="12">
        <f ca="1"/>
        <v>0.13847438700824863</v>
      </c>
      <c r="AA623" s="12">
        <f ca="1"/>
        <v>9.9487351680769262E-2</v>
      </c>
      <c r="AB623" s="12">
        <f ca="1"/>
        <v>1.9972097718548056</v>
      </c>
      <c r="AC623" s="12">
        <f ca="1"/>
        <v>-6.7666559803489381</v>
      </c>
      <c r="AE623" s="12">
        <f ca="1"/>
        <v>-1.0324506479992464E-3</v>
      </c>
      <c r="AF623" s="12">
        <f ca="1"/>
        <v>-1.2131443663302115E-4</v>
      </c>
      <c r="AG623" s="12">
        <f ca="1"/>
        <v>6.7139331704069247E-4</v>
      </c>
      <c r="AH623" s="12">
        <f ca="1"/>
        <v>-4.2605466273574273E-4</v>
      </c>
      <c r="AI623" s="12">
        <f ca="1"/>
        <v>-1.1518329474164618E-4</v>
      </c>
      <c r="AJ623" s="12">
        <f ca="1"/>
        <v>4.0091688366309194E-4</v>
      </c>
      <c r="AM623" s="12">
        <f ca="1">'Useful matrices &amp; checks'!AO623</f>
        <v>-6.8352644774924767E-4</v>
      </c>
      <c r="AN623" s="12">
        <f t="shared" ca="1" si="20"/>
        <v>-6.2269284140587205E-4</v>
      </c>
      <c r="AO623" s="12">
        <f t="shared" ca="1" si="21"/>
        <v>-6.083360634337562E-5</v>
      </c>
    </row>
    <row r="624" spans="1:41" x14ac:dyDescent="0.35">
      <c r="A624">
        <v>311</v>
      </c>
      <c r="P624" s="56" t="str">
        <f>INDEX('Flow probs &amp; rates'!$A$5:$A$5999,$A624)</f>
        <v>2016,3</v>
      </c>
      <c r="Q624" s="12">
        <f t="array" aca="1" ref="Q624:Q625" ca="1">-1*(MMULT(MINVERSE('Useful matrices &amp; checks'!$G624:$H625),'SS Taylor expansion'!C$4:C$5)-MMULT(MINVERSE('Useful matrices &amp; checks'!$G624:$H625),MMULT('SS Taylor expansion'!C$7:D$8,MMULT(MINVERSE('Useful matrices &amp; checks'!$G624:$H625),'Useful matrices &amp; checks'!$L624:$L625))))</f>
        <v>-5.7275459738609991</v>
      </c>
      <c r="R624" s="12">
        <f t="array" aca="1" ref="R624:R625" ca="1">-1*(MMULT(MINVERSE('Useful matrices &amp; checks'!$G624:$H625),'SS Taylor expansion'!E$4:E$5)-MMULT(MINVERSE('Useful matrices &amp; checks'!$G624:$H625),MMULT('SS Taylor expansion'!E$7:F$8,MMULT(MINVERSE('Useful matrices &amp; checks'!$G624:$H625),'Useful matrices &amp; checks'!$L624:$L625))))</f>
        <v>-11.244029390128148</v>
      </c>
      <c r="S624" s="12">
        <f t="array" aca="1" ref="S624:S625" ca="1">-1*(MMULT(MINVERSE('Useful matrices &amp; checks'!$G624:$H625),'SS Taylor expansion'!G$4:G$5)-MMULT(MINVERSE('Useful matrices &amp; checks'!$G624:$H625),MMULT('SS Taylor expansion'!G$7:H$8,MMULT(MINVERSE('Useful matrices &amp; checks'!$G624:$H625),'Useful matrices &amp; checks'!$L624:$L625))))</f>
        <v>0.27701472331249682</v>
      </c>
      <c r="T624" s="12">
        <f t="array" aca="1" ref="T624:T625" ca="1">-1*(MMULT(MINVERSE('Useful matrices &amp; checks'!$G624:$H625),'SS Taylor expansion'!I$4:I$5)-MMULT(MINVERSE('Useful matrices &amp; checks'!$G624:$H625),MMULT('SS Taylor expansion'!I$7:J$8,MMULT(MINVERSE('Useful matrices &amp; checks'!$G624:$H625),'Useful matrices &amp; checks'!$L624:$L625))))</f>
        <v>-0.26680661040335257</v>
      </c>
      <c r="U624" s="12">
        <f t="array" aca="1" ref="U624:U625" ca="1">-1*(MMULT(MINVERSE('Useful matrices &amp; checks'!$G624:$H625),'SS Taylor expansion'!K$4:K$5)-MMULT(MINVERSE('Useful matrices &amp; checks'!$G624:$H625),MMULT('SS Taylor expansion'!K$7:L$8,MMULT(MINVERSE('Useful matrices &amp; checks'!$G624:$H625),'Useful matrices &amp; checks'!$L624:$L625))))</f>
        <v>6.4679687823045544</v>
      </c>
      <c r="V624" s="12">
        <f t="array" aca="1" ref="V624:V625" ca="1">-1*(MMULT(MINVERSE('Useful matrices &amp; checks'!$G624:$H625),'SS Taylor expansion'!M$4:M$5)-MMULT(MINVERSE('Useful matrices &amp; checks'!$G624:$H625),MMULT('SS Taylor expansion'!M$7:N$8,MMULT(MINVERSE('Useful matrices &amp; checks'!$G624:$H625),'Useful matrices &amp; checks'!$L624:$L625))))</f>
        <v>3.1732790164923301</v>
      </c>
      <c r="W624" s="12"/>
      <c r="X624" s="12">
        <f t="array" aca="1" ref="X624:X625" ca="1">(MMULT(MINVERSE('Useful matrices &amp; checks'!$G624:$H625),MMULT('SS Taylor expansion'!C$7:D$8,MMULT(MINVERSE('Useful matrices &amp; checks'!$G624:$H625),'SS Taylor expansion'!C$4:C$5)))-MMULT(MINVERSE('Useful matrices &amp; checks'!$G624:$H625),MMULT('SS Taylor expansion'!C$7:D$8,MMULT(MINVERSE('Useful matrices &amp; checks'!$G624:$H625),MMULT('SS Taylor expansion'!C$7:D$8,MMULT(MINVERSE('Useful matrices &amp; checks'!$G624:$H625),'Useful matrices &amp; checks'!$L624:$L625))))))</f>
        <v>53.261884549198889</v>
      </c>
      <c r="Y624" s="12">
        <f t="array" aca="1" ref="Y624:Y625" ca="1">(MMULT(MINVERSE('Useful matrices &amp; checks'!$G624:$H625),MMULT('SS Taylor expansion'!E$7:F$8,MMULT(MINVERSE('Useful matrices &amp; checks'!$G624:$H625),'SS Taylor expansion'!E$4:E$5)))-MMULT(MINVERSE('Useful matrices &amp; checks'!$G624:$H625),MMULT('SS Taylor expansion'!E$7:F$8,MMULT(MINVERSE('Useful matrices &amp; checks'!$G624:$H625),MMULT('SS Taylor expansion'!E$7:F$8,MMULT(MINVERSE('Useful matrices &amp; checks'!$G624:$H625),'Useful matrices &amp; checks'!$L624:$L625))))))</f>
        <v>205.26897106800905</v>
      </c>
      <c r="Z624" s="12">
        <f t="array" aca="1" ref="Z624:Z625" ca="1">(MMULT(MINVERSE('Useful matrices &amp; checks'!$G624:$H625),MMULT('SS Taylor expansion'!G$7:H$8,MMULT(MINVERSE('Useful matrices &amp; checks'!$G624:$H625),'SS Taylor expansion'!G$4:G$5)))-MMULT(MINVERSE('Useful matrices &amp; checks'!$G624:$H625),MMULT('SS Taylor expansion'!G$7:H$8,MMULT(MINVERSE('Useful matrices &amp; checks'!$G624:$H625),MMULT('SS Taylor expansion'!G$7:H$8,MMULT(MINVERSE('Useful matrices &amp; checks'!$G624:$H625),'Useful matrices &amp; checks'!$L624:$L625))))))</f>
        <v>-0.58928640538255117</v>
      </c>
      <c r="AA624" s="12">
        <f t="array" aca="1" ref="AA624:AA625" ca="1">(MMULT(MINVERSE('Useful matrices &amp; checks'!$G624:$H625),MMULT('SS Taylor expansion'!I$7:J$8,MMULT(MINVERSE('Useful matrices &amp; checks'!$G624:$H625),'SS Taylor expansion'!I$4:I$5)))-MMULT(MINVERSE('Useful matrices &amp; checks'!$G624:$H625),MMULT('SS Taylor expansion'!I$7:J$8,MMULT(MINVERSE('Useful matrices &amp; checks'!$G624:$H625),MMULT('SS Taylor expansion'!I$7:J$8,MMULT(MINVERSE('Useful matrices &amp; checks'!$G624:$H625),'Useful matrices &amp; checks'!$L624:$L625))))))</f>
        <v>0.49268945338715181</v>
      </c>
      <c r="AB624" s="12">
        <f t="array" aca="1" ref="AB624:AB625" ca="1">(MMULT(MINVERSE('Useful matrices &amp; checks'!$G624:$H625),MMULT('SS Taylor expansion'!K$7:L$8,MMULT(MINVERSE('Useful matrices &amp; checks'!$G624:$H625),'SS Taylor expansion'!K$4:K$5)))-MMULT(MINVERSE('Useful matrices &amp; checks'!$G624:$H625),MMULT('SS Taylor expansion'!K$7:L$8,MMULT(MINVERSE('Useful matrices &amp; checks'!$G624:$H625),MMULT('SS Taylor expansion'!K$7:L$8,MMULT(MINVERSE('Useful matrices &amp; checks'!$G624:$H625),'Useful matrices &amp; checks'!$L624:$L625))))))</f>
        <v>-116.26278148434193</v>
      </c>
      <c r="AC624" s="12">
        <f t="array" aca="1" ref="AC624:AC625" ca="1">(MMULT(MINVERSE('Useful matrices &amp; checks'!$G624:$H625),MMULT('SS Taylor expansion'!M$7:N$8,MMULT(MINVERSE('Useful matrices &amp; checks'!$G624:$H625),'SS Taylor expansion'!M$4:M$5)))-MMULT(MINVERSE('Useful matrices &amp; checks'!$G624:$H625),MMULT('SS Taylor expansion'!M$7:N$8,MMULT(MINVERSE('Useful matrices &amp; checks'!$G624:$H625),MMULT('SS Taylor expansion'!M$7:N$8,MMULT(MINVERSE('Useful matrices &amp; checks'!$G624:$H625),'Useful matrices &amp; checks'!$L624:$L625))))))</f>
        <v>-34.281521570878233</v>
      </c>
      <c r="AE624" s="12">
        <f t="array" aca="1" ref="AE624:AE625" ca="1">Q622:Q623*(INDEX('Flow probs &amp; rates'!AE$6:AE$5999-'Flow probs &amp; rates'!AE$5:AE$5999,'Useful matrices &amp; checks'!$A622))+X622:X623*(INDEX('Flow probs &amp; rates'!AE$6:AE$5999-'Flow probs &amp; rates'!AE$5:AE$5999,'Useful matrices &amp; checks'!$A622))^2</f>
        <v>1.0125739851876037E-3</v>
      </c>
      <c r="AF624" s="12">
        <f t="array" aca="1" ref="AF624:AF625" ca="1">R622:R623*(INDEX('Flow probs &amp; rates'!AF$6:AF$5999-'Flow probs &amp; rates'!AF$5:AF$5999,'Useful matrices &amp; checks'!$A622))+Y622:Y623*(INDEX('Flow probs &amp; rates'!AF$6:AF$5999-'Flow probs &amp; rates'!AF$5:AF$5999,'Useful matrices &amp; checks'!$A622))^2</f>
        <v>5.0563225975195551E-4</v>
      </c>
      <c r="AG624" s="12">
        <f t="array" aca="1" ref="AG624:AG625" ca="1">S622:S623*(INDEX('Flow probs &amp; rates'!AG$6:AG$5999-'Flow probs &amp; rates'!AG$5:AG$5999,'Useful matrices &amp; checks'!$A622))+Z622:Z623*(INDEX('Flow probs &amp; rates'!AG$6:AG$5999-'Flow probs &amp; rates'!AG$5:AG$5999,'Useful matrices &amp; checks'!$A622))^2</f>
        <v>-1.9169356002995122E-3</v>
      </c>
      <c r="AH624" s="12">
        <f t="array" aca="1" ref="AH624:AH625" ca="1">T622:T623*(INDEX('Flow probs &amp; rates'!AI$6:AI$5999-'Flow probs &amp; rates'!AI$5:AI$5999,'Useful matrices &amp; checks'!$A622))+AA622:AA623*(INDEX('Flow probs &amp; rates'!AI$6:AI$5999-'Flow probs &amp; rates'!AI$5:AI$5999,'Useful matrices &amp; checks'!$A622))^2</f>
        <v>-5.6217641746461112E-4</v>
      </c>
      <c r="AI624" s="12">
        <f t="array" aca="1" ref="AI624:AI625" ca="1">U622:U623*(INDEX('Flow probs &amp; rates'!AJ$6:AJ$5999-'Flow probs &amp; rates'!AJ$5:AJ$5999,'Useful matrices &amp; checks'!$A622))+AB622:AB623*(INDEX('Flow probs &amp; rates'!AJ$6:AJ$5999-'Flow probs &amp; rates'!AJ$5:AJ$5999,'Useful matrices &amp; checks'!$A622))^2</f>
        <v>1.6562633651152859E-3</v>
      </c>
      <c r="AJ624" s="12">
        <f t="array" aca="1" ref="AJ624:AJ625" ca="1">V622:V623*(INDEX('Flow probs &amp; rates'!AK$6:AK$5999-'Flow probs &amp; rates'!AK$5:AK$5999,'Useful matrices &amp; checks'!$A622))+AC622:AC623*(INDEX('Flow probs &amp; rates'!AK$6:AK$5999-'Flow probs &amp; rates'!AK$5:AK$5999,'Useful matrices &amp; checks'!$A622))^2</f>
        <v>-5.069895743609271E-3</v>
      </c>
      <c r="AM624" s="12">
        <f ca="1">'Useful matrices &amp; checks'!AO624</f>
        <v>-4.240875651266296E-3</v>
      </c>
      <c r="AN624" s="12">
        <f t="shared" ca="1" si="20"/>
        <v>-4.3745381513185487E-3</v>
      </c>
      <c r="AO624" s="12">
        <f t="shared" ca="1" si="21"/>
        <v>1.3366250005225275E-4</v>
      </c>
    </row>
    <row r="625" spans="1:41" x14ac:dyDescent="0.35">
      <c r="P625" s="56"/>
      <c r="Q625" s="12">
        <f ca="1"/>
        <v>1.3102199522490343</v>
      </c>
      <c r="R625" s="12">
        <f ca="1"/>
        <v>0.17286160538856687</v>
      </c>
      <c r="S625" s="12">
        <f ca="1"/>
        <v>-6.3369236878619173E-2</v>
      </c>
      <c r="T625" s="12">
        <f ca="1"/>
        <v>-5.500872611072604E-2</v>
      </c>
      <c r="U625" s="12">
        <f ca="1"/>
        <v>-9.9436192179817584E-2</v>
      </c>
      <c r="V625" s="12">
        <f ca="1"/>
        <v>0.6542492932511963</v>
      </c>
      <c r="W625" s="12"/>
      <c r="X625" s="12">
        <f ca="1"/>
        <v>-12.184063497564964</v>
      </c>
      <c r="Y625" s="12">
        <f ca="1"/>
        <v>-3.1557302675167529</v>
      </c>
      <c r="Z625" s="12">
        <f ca="1"/>
        <v>0.13480377275799571</v>
      </c>
      <c r="AA625" s="12">
        <f ca="1"/>
        <v>0.10158001392111163</v>
      </c>
      <c r="AB625" s="12">
        <f ca="1"/>
        <v>1.7873815833288611</v>
      </c>
      <c r="AC625" s="12">
        <f ca="1"/>
        <v>-7.0679764189519165</v>
      </c>
      <c r="AE625" s="12">
        <f ca="1"/>
        <v>-2.3770561315387823E-4</v>
      </c>
      <c r="AF625" s="12">
        <f ca="1"/>
        <v>-9.0736942064895541E-6</v>
      </c>
      <c r="AG625" s="12">
        <f ca="1"/>
        <v>4.5000795883697319E-4</v>
      </c>
      <c r="AH625" s="12">
        <f ca="1"/>
        <v>-1.1260159875631848E-4</v>
      </c>
      <c r="AI625" s="12">
        <f ca="1"/>
        <v>-2.9722049989136089E-5</v>
      </c>
      <c r="AJ625" s="12">
        <f ca="1"/>
        <v>-1.0154790356253153E-3</v>
      </c>
      <c r="AM625" s="12">
        <f ca="1">'Useful matrices &amp; checks'!AO625</f>
        <v>-9.6808604212849855E-4</v>
      </c>
      <c r="AN625" s="12">
        <f t="shared" ca="1" si="20"/>
        <v>-9.5457403289416452E-4</v>
      </c>
      <c r="AO625" s="12">
        <f t="shared" ca="1" si="21"/>
        <v>-1.351200923433403E-5</v>
      </c>
    </row>
    <row r="626" spans="1:41" x14ac:dyDescent="0.35">
      <c r="A626">
        <v>312</v>
      </c>
      <c r="P626" s="56"/>
      <c r="Q626" s="12"/>
      <c r="R626" s="12"/>
      <c r="S626" s="12"/>
      <c r="T626" s="12"/>
      <c r="U626" s="12"/>
      <c r="V626" s="12"/>
      <c r="W626" s="12"/>
      <c r="X626" s="12"/>
      <c r="Y626" s="12"/>
      <c r="Z626" s="12"/>
      <c r="AA626" s="12"/>
      <c r="AB626" s="12"/>
      <c r="AC626" s="12"/>
    </row>
    <row r="627" spans="1:41" x14ac:dyDescent="0.35">
      <c r="Q627" s="12"/>
      <c r="R627" s="12"/>
      <c r="S627" s="12"/>
      <c r="T627" s="12"/>
      <c r="U627" s="12"/>
      <c r="V627" s="12"/>
      <c r="W627" s="12"/>
      <c r="X627" s="12"/>
      <c r="Y627" s="12"/>
      <c r="Z627" s="12"/>
      <c r="AA627" s="12"/>
      <c r="AB627" s="12"/>
      <c r="AC627" s="12"/>
    </row>
    <row r="628" spans="1:41" x14ac:dyDescent="0.35">
      <c r="A628">
        <v>313</v>
      </c>
      <c r="P628" s="56"/>
      <c r="Q628" s="12"/>
      <c r="R628" s="12"/>
      <c r="S628" s="12"/>
      <c r="T628" s="12"/>
      <c r="U628" s="12"/>
      <c r="V628" s="12"/>
      <c r="W628" s="12"/>
      <c r="X628" s="12"/>
      <c r="Y628" s="12"/>
      <c r="Z628" s="12"/>
      <c r="AA628" s="12"/>
      <c r="AB628" s="12"/>
      <c r="AC628" s="12"/>
    </row>
    <row r="629" spans="1:41" x14ac:dyDescent="0.35">
      <c r="P629" s="56"/>
      <c r="Q629" s="12"/>
      <c r="R629" s="12"/>
      <c r="S629" s="12"/>
      <c r="T629" s="12"/>
      <c r="U629" s="12"/>
      <c r="V629" s="12"/>
      <c r="W629" s="12"/>
      <c r="X629" s="12"/>
      <c r="Y629" s="12"/>
      <c r="Z629" s="12"/>
      <c r="AA629" s="12"/>
      <c r="AB629" s="12"/>
      <c r="AC629" s="12"/>
    </row>
    <row r="630" spans="1:41" x14ac:dyDescent="0.35">
      <c r="A630">
        <v>314</v>
      </c>
      <c r="P630" s="56"/>
      <c r="Q630" s="12"/>
      <c r="R630" s="12"/>
      <c r="S630" s="12"/>
      <c r="T630" s="12"/>
      <c r="U630" s="12"/>
      <c r="V630" s="12"/>
      <c r="W630" s="12"/>
      <c r="X630" s="12"/>
      <c r="Y630" s="12"/>
      <c r="Z630" s="12"/>
      <c r="AA630" s="12"/>
      <c r="AB630" s="12"/>
      <c r="AC630" s="12"/>
    </row>
    <row r="631" spans="1:41" x14ac:dyDescent="0.35">
      <c r="Q631" s="12"/>
      <c r="R631" s="12"/>
      <c r="S631" s="12"/>
      <c r="T631" s="12"/>
      <c r="U631" s="12"/>
      <c r="V631" s="12"/>
      <c r="W631" s="12"/>
      <c r="X631" s="12"/>
      <c r="Y631" s="12"/>
      <c r="Z631" s="12"/>
      <c r="AA631" s="12"/>
      <c r="AB631" s="12"/>
      <c r="AC631" s="12"/>
    </row>
    <row r="632" spans="1:41" x14ac:dyDescent="0.35">
      <c r="A632">
        <v>315</v>
      </c>
      <c r="P632" s="50"/>
    </row>
    <row r="633" spans="1:41" x14ac:dyDescent="0.35">
      <c r="P633" s="50"/>
    </row>
    <row r="634" spans="1:41" x14ac:dyDescent="0.35">
      <c r="A634">
        <v>316</v>
      </c>
      <c r="P634" s="50"/>
    </row>
    <row r="636" spans="1:41" x14ac:dyDescent="0.35">
      <c r="A636">
        <v>317</v>
      </c>
      <c r="P636" s="50"/>
    </row>
    <row r="637" spans="1:41" x14ac:dyDescent="0.35">
      <c r="P637" s="50"/>
    </row>
    <row r="638" spans="1:41" x14ac:dyDescent="0.35">
      <c r="A638">
        <v>318</v>
      </c>
      <c r="P638" s="50"/>
    </row>
    <row r="640" spans="1:41" x14ac:dyDescent="0.35">
      <c r="A640">
        <v>319</v>
      </c>
      <c r="P640" s="50"/>
    </row>
    <row r="641" spans="1:16" x14ac:dyDescent="0.35">
      <c r="P641" s="50"/>
    </row>
    <row r="642" spans="1:16" x14ac:dyDescent="0.35">
      <c r="A642">
        <v>320</v>
      </c>
    </row>
    <row r="644" spans="1:16" x14ac:dyDescent="0.35">
      <c r="A644">
        <v>321</v>
      </c>
    </row>
    <row r="646" spans="1:16" x14ac:dyDescent="0.35">
      <c r="A646">
        <v>322</v>
      </c>
    </row>
    <row r="648" spans="1:16" x14ac:dyDescent="0.35">
      <c r="A648">
        <v>323</v>
      </c>
    </row>
    <row r="650" spans="1:16" x14ac:dyDescent="0.35">
      <c r="A650">
        <v>324</v>
      </c>
    </row>
    <row r="652" spans="1:16" x14ac:dyDescent="0.35">
      <c r="A652">
        <v>325</v>
      </c>
    </row>
    <row r="654" spans="1:16" x14ac:dyDescent="0.35">
      <c r="A654">
        <v>326</v>
      </c>
    </row>
    <row r="656" spans="1:16" x14ac:dyDescent="0.35">
      <c r="A656">
        <v>327</v>
      </c>
    </row>
    <row r="658" spans="1:1" x14ac:dyDescent="0.35">
      <c r="A658">
        <v>328</v>
      </c>
    </row>
    <row r="660" spans="1:1" x14ac:dyDescent="0.35">
      <c r="A660">
        <v>329</v>
      </c>
    </row>
    <row r="662" spans="1:1" x14ac:dyDescent="0.35">
      <c r="A662">
        <v>330</v>
      </c>
    </row>
    <row r="664" spans="1:1" x14ac:dyDescent="0.35">
      <c r="A664">
        <v>331</v>
      </c>
    </row>
    <row r="666" spans="1:1" x14ac:dyDescent="0.35">
      <c r="A666">
        <v>332</v>
      </c>
    </row>
    <row r="668" spans="1:1" x14ac:dyDescent="0.35">
      <c r="A668">
        <v>333</v>
      </c>
    </row>
    <row r="670" spans="1:1" x14ac:dyDescent="0.35">
      <c r="A670">
        <v>334</v>
      </c>
    </row>
    <row r="672" spans="1:1" x14ac:dyDescent="0.35">
      <c r="A672">
        <v>335</v>
      </c>
    </row>
    <row r="674" spans="1:1" x14ac:dyDescent="0.35">
      <c r="A674">
        <v>336</v>
      </c>
    </row>
    <row r="676" spans="1:1" x14ac:dyDescent="0.35">
      <c r="A676">
        <v>337</v>
      </c>
    </row>
    <row r="678" spans="1:1" x14ac:dyDescent="0.35">
      <c r="A678">
        <v>338</v>
      </c>
    </row>
    <row r="680" spans="1:1" x14ac:dyDescent="0.35">
      <c r="A680">
        <v>339</v>
      </c>
    </row>
    <row r="682" spans="1:1" x14ac:dyDescent="0.35">
      <c r="A682">
        <v>340</v>
      </c>
    </row>
    <row r="684" spans="1:1" x14ac:dyDescent="0.35">
      <c r="A684">
        <v>341</v>
      </c>
    </row>
    <row r="686" spans="1:1" x14ac:dyDescent="0.35">
      <c r="A686">
        <v>342</v>
      </c>
    </row>
    <row r="688" spans="1:1" x14ac:dyDescent="0.35">
      <c r="A688">
        <v>343</v>
      </c>
    </row>
    <row r="690" spans="1:1" x14ac:dyDescent="0.35">
      <c r="A690">
        <v>344</v>
      </c>
    </row>
    <row r="692" spans="1:1" x14ac:dyDescent="0.35">
      <c r="A692">
        <v>345</v>
      </c>
    </row>
    <row r="694" spans="1:1" x14ac:dyDescent="0.35">
      <c r="A694">
        <v>346</v>
      </c>
    </row>
    <row r="696" spans="1:1" x14ac:dyDescent="0.35">
      <c r="A696">
        <v>347</v>
      </c>
    </row>
    <row r="698" spans="1:1" x14ac:dyDescent="0.35">
      <c r="A698">
        <v>348</v>
      </c>
    </row>
    <row r="700" spans="1:1" x14ac:dyDescent="0.35">
      <c r="A700">
        <v>349</v>
      </c>
    </row>
    <row r="702" spans="1:1" x14ac:dyDescent="0.35">
      <c r="A702">
        <v>350</v>
      </c>
    </row>
    <row r="704" spans="1:1" x14ac:dyDescent="0.35">
      <c r="A704">
        <v>351</v>
      </c>
    </row>
    <row r="706" spans="1:1" x14ac:dyDescent="0.35">
      <c r="A706">
        <v>352</v>
      </c>
    </row>
    <row r="708" spans="1:1" x14ac:dyDescent="0.35">
      <c r="A708">
        <v>353</v>
      </c>
    </row>
    <row r="710" spans="1:1" x14ac:dyDescent="0.35">
      <c r="A710">
        <v>354</v>
      </c>
    </row>
    <row r="712" spans="1:1" x14ac:dyDescent="0.35">
      <c r="A712">
        <v>355</v>
      </c>
    </row>
    <row r="714" spans="1:1" x14ac:dyDescent="0.35">
      <c r="A714">
        <v>356</v>
      </c>
    </row>
    <row r="716" spans="1:1" x14ac:dyDescent="0.35">
      <c r="A716">
        <v>357</v>
      </c>
    </row>
    <row r="718" spans="1:1" x14ac:dyDescent="0.35">
      <c r="A718">
        <v>358</v>
      </c>
    </row>
    <row r="720" spans="1:1" x14ac:dyDescent="0.35">
      <c r="A720">
        <v>359</v>
      </c>
    </row>
    <row r="722" spans="1:1" x14ac:dyDescent="0.35">
      <c r="A722">
        <v>360</v>
      </c>
    </row>
    <row r="724" spans="1:1" x14ac:dyDescent="0.35">
      <c r="A724">
        <v>361</v>
      </c>
    </row>
    <row r="726" spans="1:1" x14ac:dyDescent="0.35">
      <c r="A726">
        <v>362</v>
      </c>
    </row>
    <row r="728" spans="1:1" x14ac:dyDescent="0.35">
      <c r="A728">
        <v>363</v>
      </c>
    </row>
    <row r="730" spans="1:1" x14ac:dyDescent="0.35">
      <c r="A730">
        <v>364</v>
      </c>
    </row>
    <row r="732" spans="1:1" x14ac:dyDescent="0.35">
      <c r="A732">
        <v>365</v>
      </c>
    </row>
    <row r="734" spans="1:1" x14ac:dyDescent="0.35">
      <c r="A734">
        <v>366</v>
      </c>
    </row>
    <row r="736" spans="1:1" x14ac:dyDescent="0.35">
      <c r="A736">
        <v>367</v>
      </c>
    </row>
    <row r="738" spans="1:1" x14ac:dyDescent="0.35">
      <c r="A738">
        <v>368</v>
      </c>
    </row>
    <row r="740" spans="1:1" x14ac:dyDescent="0.35">
      <c r="A740">
        <v>369</v>
      </c>
    </row>
    <row r="742" spans="1:1" x14ac:dyDescent="0.35">
      <c r="A742">
        <v>370</v>
      </c>
    </row>
    <row r="744" spans="1:1" x14ac:dyDescent="0.35">
      <c r="A744">
        <v>371</v>
      </c>
    </row>
    <row r="746" spans="1:1" x14ac:dyDescent="0.35">
      <c r="A746">
        <v>372</v>
      </c>
    </row>
    <row r="748" spans="1:1" x14ac:dyDescent="0.35">
      <c r="A748">
        <v>373</v>
      </c>
    </row>
    <row r="750" spans="1:1" x14ac:dyDescent="0.35">
      <c r="A750">
        <v>374</v>
      </c>
    </row>
    <row r="752" spans="1:1" x14ac:dyDescent="0.35">
      <c r="A752">
        <v>375</v>
      </c>
    </row>
    <row r="754" spans="1:1" x14ac:dyDescent="0.35">
      <c r="A754">
        <v>376</v>
      </c>
    </row>
    <row r="756" spans="1:1" x14ac:dyDescent="0.35">
      <c r="A756">
        <v>377</v>
      </c>
    </row>
    <row r="758" spans="1:1" x14ac:dyDescent="0.35">
      <c r="A758">
        <v>378</v>
      </c>
    </row>
    <row r="760" spans="1:1" x14ac:dyDescent="0.35">
      <c r="A760">
        <v>379</v>
      </c>
    </row>
    <row r="762" spans="1:1" x14ac:dyDescent="0.35">
      <c r="A762">
        <v>380</v>
      </c>
    </row>
    <row r="764" spans="1:1" x14ac:dyDescent="0.35">
      <c r="A764">
        <v>381</v>
      </c>
    </row>
    <row r="766" spans="1:1" x14ac:dyDescent="0.35">
      <c r="A766">
        <v>382</v>
      </c>
    </row>
    <row r="768" spans="1:1" x14ac:dyDescent="0.35">
      <c r="A768">
        <v>383</v>
      </c>
    </row>
    <row r="770" spans="1:1" x14ac:dyDescent="0.35">
      <c r="A770">
        <v>384</v>
      </c>
    </row>
    <row r="772" spans="1:1" x14ac:dyDescent="0.35">
      <c r="A772">
        <v>385</v>
      </c>
    </row>
    <row r="774" spans="1:1" x14ac:dyDescent="0.35">
      <c r="A774">
        <v>386</v>
      </c>
    </row>
    <row r="776" spans="1:1" x14ac:dyDescent="0.35">
      <c r="A776">
        <v>387</v>
      </c>
    </row>
    <row r="778" spans="1:1" x14ac:dyDescent="0.35">
      <c r="A778">
        <v>388</v>
      </c>
    </row>
    <row r="780" spans="1:1" x14ac:dyDescent="0.35">
      <c r="A780">
        <v>389</v>
      </c>
    </row>
    <row r="782" spans="1:1" x14ac:dyDescent="0.35">
      <c r="A782">
        <v>390</v>
      </c>
    </row>
    <row r="784" spans="1:1" x14ac:dyDescent="0.35">
      <c r="A784">
        <v>391</v>
      </c>
    </row>
    <row r="786" spans="1:1" x14ac:dyDescent="0.35">
      <c r="A786">
        <v>392</v>
      </c>
    </row>
    <row r="788" spans="1:1" x14ac:dyDescent="0.35">
      <c r="A788">
        <v>393</v>
      </c>
    </row>
    <row r="790" spans="1:1" x14ac:dyDescent="0.35">
      <c r="A790">
        <v>394</v>
      </c>
    </row>
    <row r="792" spans="1:1" x14ac:dyDescent="0.35">
      <c r="A792">
        <v>395</v>
      </c>
    </row>
    <row r="794" spans="1:1" x14ac:dyDescent="0.35">
      <c r="A794">
        <v>396</v>
      </c>
    </row>
    <row r="796" spans="1:1" x14ac:dyDescent="0.35">
      <c r="A796">
        <v>397</v>
      </c>
    </row>
    <row r="798" spans="1:1" x14ac:dyDescent="0.35">
      <c r="A798">
        <v>398</v>
      </c>
    </row>
    <row r="800" spans="1:1" x14ac:dyDescent="0.35">
      <c r="A800">
        <v>399</v>
      </c>
    </row>
    <row r="802" spans="1:1" x14ac:dyDescent="0.35">
      <c r="A802">
        <v>400</v>
      </c>
    </row>
    <row r="804" spans="1:1" x14ac:dyDescent="0.35">
      <c r="A804">
        <v>401</v>
      </c>
    </row>
    <row r="806" spans="1:1" x14ac:dyDescent="0.35">
      <c r="A806">
        <v>402</v>
      </c>
    </row>
    <row r="808" spans="1:1" x14ac:dyDescent="0.35">
      <c r="A808">
        <v>403</v>
      </c>
    </row>
    <row r="810" spans="1:1" x14ac:dyDescent="0.35">
      <c r="A810">
        <v>404</v>
      </c>
    </row>
    <row r="812" spans="1:1" x14ac:dyDescent="0.35">
      <c r="A812">
        <v>405</v>
      </c>
    </row>
    <row r="814" spans="1:1" x14ac:dyDescent="0.35">
      <c r="A814">
        <v>406</v>
      </c>
    </row>
    <row r="816" spans="1:1" x14ac:dyDescent="0.35">
      <c r="A816">
        <v>407</v>
      </c>
    </row>
    <row r="818" spans="1:1" x14ac:dyDescent="0.35">
      <c r="A818">
        <v>408</v>
      </c>
    </row>
    <row r="820" spans="1:1" x14ac:dyDescent="0.35">
      <c r="A820">
        <v>409</v>
      </c>
    </row>
    <row r="822" spans="1:1" x14ac:dyDescent="0.35">
      <c r="A822">
        <v>410</v>
      </c>
    </row>
    <row r="824" spans="1:1" x14ac:dyDescent="0.35">
      <c r="A824">
        <v>411</v>
      </c>
    </row>
    <row r="826" spans="1:1" x14ac:dyDescent="0.35">
      <c r="A826">
        <v>412</v>
      </c>
    </row>
    <row r="828" spans="1:1" x14ac:dyDescent="0.35">
      <c r="A828">
        <v>413</v>
      </c>
    </row>
    <row r="830" spans="1:1" x14ac:dyDescent="0.35">
      <c r="A830">
        <v>414</v>
      </c>
    </row>
    <row r="832" spans="1:1" x14ac:dyDescent="0.35">
      <c r="A832">
        <v>415</v>
      </c>
    </row>
    <row r="834" spans="1:1" x14ac:dyDescent="0.35">
      <c r="A834">
        <v>416</v>
      </c>
    </row>
    <row r="836" spans="1:1" x14ac:dyDescent="0.35">
      <c r="A836">
        <v>417</v>
      </c>
    </row>
    <row r="838" spans="1:1" x14ac:dyDescent="0.35">
      <c r="A838">
        <v>418</v>
      </c>
    </row>
    <row r="840" spans="1:1" x14ac:dyDescent="0.35">
      <c r="A840">
        <v>419</v>
      </c>
    </row>
    <row r="842" spans="1:1" x14ac:dyDescent="0.35">
      <c r="A842">
        <v>420</v>
      </c>
    </row>
    <row r="844" spans="1:1" x14ac:dyDescent="0.35">
      <c r="A844">
        <v>421</v>
      </c>
    </row>
    <row r="846" spans="1:1" x14ac:dyDescent="0.35">
      <c r="A846">
        <v>422</v>
      </c>
    </row>
    <row r="848" spans="1:1" x14ac:dyDescent="0.35">
      <c r="A848">
        <v>423</v>
      </c>
    </row>
    <row r="850" spans="1:1" x14ac:dyDescent="0.35">
      <c r="A850">
        <v>424</v>
      </c>
    </row>
    <row r="852" spans="1:1" x14ac:dyDescent="0.35">
      <c r="A852">
        <v>425</v>
      </c>
    </row>
    <row r="854" spans="1:1" x14ac:dyDescent="0.35">
      <c r="A854">
        <v>426</v>
      </c>
    </row>
    <row r="856" spans="1:1" x14ac:dyDescent="0.35">
      <c r="A856">
        <v>427</v>
      </c>
    </row>
    <row r="858" spans="1:1" x14ac:dyDescent="0.35">
      <c r="A858">
        <v>428</v>
      </c>
    </row>
    <row r="860" spans="1:1" x14ac:dyDescent="0.35">
      <c r="A860">
        <v>429</v>
      </c>
    </row>
    <row r="862" spans="1:1" x14ac:dyDescent="0.35">
      <c r="A862">
        <v>430</v>
      </c>
    </row>
    <row r="864" spans="1:1" x14ac:dyDescent="0.35">
      <c r="A864">
        <v>431</v>
      </c>
    </row>
    <row r="866" spans="1:1" x14ac:dyDescent="0.35">
      <c r="A866">
        <v>432</v>
      </c>
    </row>
    <row r="868" spans="1:1" x14ac:dyDescent="0.35">
      <c r="A868">
        <v>433</v>
      </c>
    </row>
    <row r="870" spans="1:1" x14ac:dyDescent="0.35">
      <c r="A870">
        <v>434</v>
      </c>
    </row>
    <row r="872" spans="1:1" x14ac:dyDescent="0.35">
      <c r="A872">
        <v>435</v>
      </c>
    </row>
    <row r="874" spans="1:1" x14ac:dyDescent="0.35">
      <c r="A874">
        <v>436</v>
      </c>
    </row>
    <row r="876" spans="1:1" x14ac:dyDescent="0.35">
      <c r="A876">
        <v>437</v>
      </c>
    </row>
    <row r="878" spans="1:1" x14ac:dyDescent="0.35">
      <c r="A878">
        <v>438</v>
      </c>
    </row>
    <row r="880" spans="1:1" x14ac:dyDescent="0.35">
      <c r="A880">
        <v>439</v>
      </c>
    </row>
    <row r="882" spans="1:1" x14ac:dyDescent="0.35">
      <c r="A882">
        <v>440</v>
      </c>
    </row>
    <row r="884" spans="1:1" x14ac:dyDescent="0.35">
      <c r="A884">
        <v>441</v>
      </c>
    </row>
    <row r="886" spans="1:1" x14ac:dyDescent="0.35">
      <c r="A886">
        <v>442</v>
      </c>
    </row>
    <row r="888" spans="1:1" x14ac:dyDescent="0.35">
      <c r="A888">
        <v>443</v>
      </c>
    </row>
    <row r="890" spans="1:1" x14ac:dyDescent="0.35">
      <c r="A890">
        <v>444</v>
      </c>
    </row>
    <row r="892" spans="1:1" x14ac:dyDescent="0.35">
      <c r="A892">
        <v>445</v>
      </c>
    </row>
    <row r="894" spans="1:1" x14ac:dyDescent="0.35">
      <c r="A894">
        <v>446</v>
      </c>
    </row>
    <row r="896" spans="1:1" x14ac:dyDescent="0.35">
      <c r="A896">
        <v>447</v>
      </c>
    </row>
    <row r="898" spans="1:1" x14ac:dyDescent="0.35">
      <c r="A898">
        <v>448</v>
      </c>
    </row>
    <row r="900" spans="1:1" x14ac:dyDescent="0.35">
      <c r="A900">
        <v>449</v>
      </c>
    </row>
    <row r="902" spans="1:1" x14ac:dyDescent="0.35">
      <c r="A902">
        <v>450</v>
      </c>
    </row>
    <row r="904" spans="1:1" x14ac:dyDescent="0.35">
      <c r="A904">
        <v>451</v>
      </c>
    </row>
    <row r="906" spans="1:1" x14ac:dyDescent="0.35">
      <c r="A906">
        <v>452</v>
      </c>
    </row>
    <row r="908" spans="1:1" x14ac:dyDescent="0.35">
      <c r="A908">
        <v>453</v>
      </c>
    </row>
    <row r="910" spans="1:1" x14ac:dyDescent="0.35">
      <c r="A910">
        <v>454</v>
      </c>
    </row>
    <row r="912" spans="1:1" x14ac:dyDescent="0.35">
      <c r="A912">
        <v>455</v>
      </c>
    </row>
    <row r="914" spans="1:1" x14ac:dyDescent="0.35">
      <c r="A914">
        <v>456</v>
      </c>
    </row>
    <row r="916" spans="1:1" x14ac:dyDescent="0.35">
      <c r="A916">
        <v>457</v>
      </c>
    </row>
    <row r="918" spans="1:1" x14ac:dyDescent="0.35">
      <c r="A918">
        <v>458</v>
      </c>
    </row>
    <row r="920" spans="1:1" x14ac:dyDescent="0.35">
      <c r="A920">
        <v>459</v>
      </c>
    </row>
    <row r="922" spans="1:1" x14ac:dyDescent="0.35">
      <c r="A922">
        <v>460</v>
      </c>
    </row>
    <row r="924" spans="1:1" x14ac:dyDescent="0.35">
      <c r="A924">
        <v>461</v>
      </c>
    </row>
    <row r="926" spans="1:1" x14ac:dyDescent="0.35">
      <c r="A926">
        <v>462</v>
      </c>
    </row>
    <row r="928" spans="1:1" x14ac:dyDescent="0.35">
      <c r="A928">
        <v>463</v>
      </c>
    </row>
    <row r="930" spans="1:1" x14ac:dyDescent="0.35">
      <c r="A930">
        <v>464</v>
      </c>
    </row>
    <row r="932" spans="1:1" x14ac:dyDescent="0.35">
      <c r="A932">
        <v>465</v>
      </c>
    </row>
    <row r="934" spans="1:1" x14ac:dyDescent="0.35">
      <c r="A934">
        <v>466</v>
      </c>
    </row>
    <row r="936" spans="1:1" x14ac:dyDescent="0.35">
      <c r="A936">
        <v>467</v>
      </c>
    </row>
    <row r="938" spans="1:1" x14ac:dyDescent="0.35">
      <c r="A938">
        <v>468</v>
      </c>
    </row>
    <row r="940" spans="1:1" x14ac:dyDescent="0.35">
      <c r="A940">
        <v>469</v>
      </c>
    </row>
    <row r="942" spans="1:1" x14ac:dyDescent="0.35">
      <c r="A942">
        <v>470</v>
      </c>
    </row>
    <row r="944" spans="1:1" x14ac:dyDescent="0.35">
      <c r="A944">
        <v>471</v>
      </c>
    </row>
    <row r="946" spans="1:1" x14ac:dyDescent="0.35">
      <c r="A946">
        <v>472</v>
      </c>
    </row>
    <row r="948" spans="1:1" x14ac:dyDescent="0.35">
      <c r="A948">
        <v>473</v>
      </c>
    </row>
    <row r="950" spans="1:1" x14ac:dyDescent="0.35">
      <c r="A950">
        <v>474</v>
      </c>
    </row>
    <row r="952" spans="1:1" x14ac:dyDescent="0.35">
      <c r="A952">
        <v>475</v>
      </c>
    </row>
    <row r="954" spans="1:1" x14ac:dyDescent="0.35">
      <c r="A954">
        <v>476</v>
      </c>
    </row>
    <row r="956" spans="1:1" x14ac:dyDescent="0.35">
      <c r="A956">
        <v>477</v>
      </c>
    </row>
    <row r="958" spans="1:1" x14ac:dyDescent="0.35">
      <c r="A958">
        <v>478</v>
      </c>
    </row>
    <row r="960" spans="1:1" x14ac:dyDescent="0.35">
      <c r="A960">
        <v>479</v>
      </c>
    </row>
    <row r="962" spans="1:1" x14ac:dyDescent="0.35">
      <c r="A962">
        <v>480</v>
      </c>
    </row>
    <row r="964" spans="1:1" x14ac:dyDescent="0.35">
      <c r="A964">
        <v>481</v>
      </c>
    </row>
    <row r="966" spans="1:1" x14ac:dyDescent="0.35">
      <c r="A966">
        <v>482</v>
      </c>
    </row>
    <row r="968" spans="1:1" x14ac:dyDescent="0.35">
      <c r="A968">
        <v>483</v>
      </c>
    </row>
    <row r="970" spans="1:1" x14ac:dyDescent="0.35">
      <c r="A970">
        <v>484</v>
      </c>
    </row>
    <row r="972" spans="1:1" x14ac:dyDescent="0.35">
      <c r="A972">
        <v>485</v>
      </c>
    </row>
    <row r="974" spans="1:1" x14ac:dyDescent="0.35">
      <c r="A974">
        <v>486</v>
      </c>
    </row>
    <row r="976" spans="1:1" x14ac:dyDescent="0.35">
      <c r="A976">
        <v>487</v>
      </c>
    </row>
    <row r="978" spans="1:1" x14ac:dyDescent="0.35">
      <c r="A978">
        <v>488</v>
      </c>
    </row>
    <row r="980" spans="1:1" x14ac:dyDescent="0.35">
      <c r="A980">
        <v>489</v>
      </c>
    </row>
    <row r="982" spans="1:1" x14ac:dyDescent="0.35">
      <c r="A982">
        <v>490</v>
      </c>
    </row>
    <row r="984" spans="1:1" x14ac:dyDescent="0.35">
      <c r="A984">
        <v>491</v>
      </c>
    </row>
    <row r="986" spans="1:1" x14ac:dyDescent="0.35">
      <c r="A986">
        <v>492</v>
      </c>
    </row>
    <row r="988" spans="1:1" x14ac:dyDescent="0.35">
      <c r="A988">
        <v>493</v>
      </c>
    </row>
    <row r="990" spans="1:1" x14ac:dyDescent="0.35">
      <c r="A990">
        <v>494</v>
      </c>
    </row>
    <row r="992" spans="1:1" x14ac:dyDescent="0.35">
      <c r="A992">
        <v>495</v>
      </c>
    </row>
    <row r="994" spans="1:1" x14ac:dyDescent="0.35">
      <c r="A994">
        <v>496</v>
      </c>
    </row>
    <row r="996" spans="1:1" x14ac:dyDescent="0.35">
      <c r="A996">
        <v>497</v>
      </c>
    </row>
    <row r="998" spans="1:1" x14ac:dyDescent="0.35">
      <c r="A998">
        <v>498</v>
      </c>
    </row>
    <row r="1000" spans="1:1" x14ac:dyDescent="0.35">
      <c r="A1000">
        <v>499</v>
      </c>
    </row>
    <row r="1002" spans="1:1" x14ac:dyDescent="0.35">
      <c r="A1002">
        <v>500</v>
      </c>
    </row>
    <row r="1004" spans="1:1" x14ac:dyDescent="0.35">
      <c r="A1004">
        <v>501</v>
      </c>
    </row>
    <row r="1006" spans="1:1" x14ac:dyDescent="0.35">
      <c r="A1006">
        <v>502</v>
      </c>
    </row>
    <row r="1008" spans="1:1" x14ac:dyDescent="0.35">
      <c r="A1008">
        <v>503</v>
      </c>
    </row>
    <row r="1010" spans="1:1" x14ac:dyDescent="0.35">
      <c r="A1010">
        <v>504</v>
      </c>
    </row>
    <row r="1012" spans="1:1" x14ac:dyDescent="0.35">
      <c r="A1012">
        <v>505</v>
      </c>
    </row>
    <row r="1014" spans="1:1" x14ac:dyDescent="0.35">
      <c r="A1014">
        <v>506</v>
      </c>
    </row>
    <row r="1016" spans="1:1" x14ac:dyDescent="0.35">
      <c r="A1016">
        <v>507</v>
      </c>
    </row>
    <row r="1018" spans="1:1" x14ac:dyDescent="0.35">
      <c r="A1018">
        <v>508</v>
      </c>
    </row>
    <row r="1020" spans="1:1" x14ac:dyDescent="0.35">
      <c r="A1020">
        <v>509</v>
      </c>
    </row>
    <row r="1022" spans="1:1" x14ac:dyDescent="0.35">
      <c r="A1022">
        <v>510</v>
      </c>
    </row>
    <row r="1024" spans="1:1" x14ac:dyDescent="0.35">
      <c r="A1024">
        <v>511</v>
      </c>
    </row>
    <row r="1026" spans="1:1" x14ac:dyDescent="0.35">
      <c r="A1026">
        <v>512</v>
      </c>
    </row>
    <row r="1028" spans="1:1" x14ac:dyDescent="0.35">
      <c r="A1028">
        <v>513</v>
      </c>
    </row>
    <row r="1030" spans="1:1" x14ac:dyDescent="0.35">
      <c r="A1030">
        <v>514</v>
      </c>
    </row>
    <row r="1032" spans="1:1" x14ac:dyDescent="0.35">
      <c r="A1032">
        <v>515</v>
      </c>
    </row>
    <row r="1034" spans="1:1" x14ac:dyDescent="0.35">
      <c r="A1034">
        <v>516</v>
      </c>
    </row>
    <row r="1036" spans="1:1" x14ac:dyDescent="0.35">
      <c r="A1036">
        <v>517</v>
      </c>
    </row>
    <row r="1038" spans="1:1" x14ac:dyDescent="0.35">
      <c r="A1038">
        <v>518</v>
      </c>
    </row>
    <row r="1040" spans="1:1" x14ac:dyDescent="0.35">
      <c r="A1040">
        <v>519</v>
      </c>
    </row>
    <row r="1042" spans="1:1" x14ac:dyDescent="0.35">
      <c r="A1042">
        <v>520</v>
      </c>
    </row>
    <row r="1044" spans="1:1" x14ac:dyDescent="0.35">
      <c r="A1044">
        <v>521</v>
      </c>
    </row>
    <row r="1046" spans="1:1" x14ac:dyDescent="0.35">
      <c r="A1046">
        <v>522</v>
      </c>
    </row>
    <row r="1048" spans="1:1" x14ac:dyDescent="0.35">
      <c r="A1048">
        <v>523</v>
      </c>
    </row>
    <row r="1050" spans="1:1" x14ac:dyDescent="0.35">
      <c r="A1050">
        <v>524</v>
      </c>
    </row>
    <row r="1052" spans="1:1" x14ac:dyDescent="0.35">
      <c r="A1052">
        <v>525</v>
      </c>
    </row>
    <row r="1054" spans="1:1" x14ac:dyDescent="0.35">
      <c r="A1054">
        <v>526</v>
      </c>
    </row>
    <row r="1056" spans="1:1" x14ac:dyDescent="0.35">
      <c r="A1056">
        <v>527</v>
      </c>
    </row>
    <row r="1058" spans="1:1" x14ac:dyDescent="0.35">
      <c r="A1058">
        <v>528</v>
      </c>
    </row>
    <row r="1060" spans="1:1" x14ac:dyDescent="0.35">
      <c r="A1060">
        <v>529</v>
      </c>
    </row>
    <row r="1062" spans="1:1" x14ac:dyDescent="0.35">
      <c r="A1062">
        <v>530</v>
      </c>
    </row>
    <row r="1064" spans="1:1" x14ac:dyDescent="0.35">
      <c r="A1064">
        <v>531</v>
      </c>
    </row>
    <row r="1066" spans="1:1" x14ac:dyDescent="0.35">
      <c r="A1066">
        <v>532</v>
      </c>
    </row>
    <row r="1068" spans="1:1" x14ac:dyDescent="0.35">
      <c r="A1068">
        <v>533</v>
      </c>
    </row>
    <row r="1070" spans="1:1" x14ac:dyDescent="0.35">
      <c r="A1070">
        <v>534</v>
      </c>
    </row>
    <row r="1072" spans="1:1" x14ac:dyDescent="0.35">
      <c r="A1072">
        <v>535</v>
      </c>
    </row>
    <row r="1074" spans="1:1" x14ac:dyDescent="0.35">
      <c r="A1074">
        <v>536</v>
      </c>
    </row>
    <row r="1076" spans="1:1" x14ac:dyDescent="0.35">
      <c r="A1076">
        <v>537</v>
      </c>
    </row>
    <row r="1078" spans="1:1" x14ac:dyDescent="0.35">
      <c r="A1078">
        <v>538</v>
      </c>
    </row>
    <row r="1080" spans="1:1" x14ac:dyDescent="0.35">
      <c r="A1080">
        <v>539</v>
      </c>
    </row>
    <row r="1082" spans="1:1" x14ac:dyDescent="0.35">
      <c r="A1082">
        <v>540</v>
      </c>
    </row>
    <row r="1084" spans="1:1" x14ac:dyDescent="0.35">
      <c r="A1084">
        <v>541</v>
      </c>
    </row>
    <row r="1086" spans="1:1" x14ac:dyDescent="0.35">
      <c r="A1086">
        <v>542</v>
      </c>
    </row>
    <row r="1088" spans="1:1" x14ac:dyDescent="0.35">
      <c r="A1088">
        <v>543</v>
      </c>
    </row>
    <row r="1090" spans="1:1" x14ac:dyDescent="0.35">
      <c r="A1090">
        <v>544</v>
      </c>
    </row>
    <row r="1092" spans="1:1" x14ac:dyDescent="0.35">
      <c r="A1092">
        <v>545</v>
      </c>
    </row>
    <row r="1094" spans="1:1" x14ac:dyDescent="0.35">
      <c r="A1094">
        <v>546</v>
      </c>
    </row>
    <row r="1096" spans="1:1" x14ac:dyDescent="0.35">
      <c r="A1096">
        <v>547</v>
      </c>
    </row>
    <row r="1098" spans="1:1" x14ac:dyDescent="0.35">
      <c r="A1098">
        <v>548</v>
      </c>
    </row>
    <row r="1100" spans="1:1" x14ac:dyDescent="0.35">
      <c r="A1100">
        <v>549</v>
      </c>
    </row>
    <row r="1102" spans="1:1" x14ac:dyDescent="0.35">
      <c r="A1102">
        <v>550</v>
      </c>
    </row>
    <row r="1104" spans="1:1" x14ac:dyDescent="0.35">
      <c r="A1104">
        <v>551</v>
      </c>
    </row>
    <row r="1106" spans="1:1" x14ac:dyDescent="0.35">
      <c r="A1106">
        <v>552</v>
      </c>
    </row>
    <row r="1108" spans="1:1" x14ac:dyDescent="0.35">
      <c r="A1108">
        <v>553</v>
      </c>
    </row>
    <row r="1110" spans="1:1" x14ac:dyDescent="0.35">
      <c r="A1110">
        <v>554</v>
      </c>
    </row>
    <row r="1112" spans="1:1" x14ac:dyDescent="0.35">
      <c r="A1112">
        <v>555</v>
      </c>
    </row>
    <row r="1114" spans="1:1" x14ac:dyDescent="0.35">
      <c r="A1114">
        <v>556</v>
      </c>
    </row>
    <row r="1116" spans="1:1" x14ac:dyDescent="0.35">
      <c r="A1116">
        <v>557</v>
      </c>
    </row>
    <row r="1118" spans="1:1" x14ac:dyDescent="0.35">
      <c r="A1118">
        <v>558</v>
      </c>
    </row>
    <row r="1120" spans="1:1" x14ac:dyDescent="0.35">
      <c r="A1120">
        <v>559</v>
      </c>
    </row>
    <row r="1122" spans="1:1" x14ac:dyDescent="0.35">
      <c r="A1122">
        <v>560</v>
      </c>
    </row>
    <row r="1124" spans="1:1" x14ac:dyDescent="0.35">
      <c r="A1124">
        <v>561</v>
      </c>
    </row>
    <row r="1126" spans="1:1" x14ac:dyDescent="0.35">
      <c r="A1126">
        <v>562</v>
      </c>
    </row>
    <row r="1128" spans="1:1" x14ac:dyDescent="0.35">
      <c r="A1128">
        <v>563</v>
      </c>
    </row>
    <row r="1130" spans="1:1" x14ac:dyDescent="0.35">
      <c r="A1130">
        <v>564</v>
      </c>
    </row>
    <row r="1132" spans="1:1" x14ac:dyDescent="0.35">
      <c r="A1132">
        <v>565</v>
      </c>
    </row>
    <row r="1134" spans="1:1" x14ac:dyDescent="0.35">
      <c r="A1134">
        <v>566</v>
      </c>
    </row>
    <row r="1136" spans="1:1" x14ac:dyDescent="0.35">
      <c r="A1136">
        <v>567</v>
      </c>
    </row>
    <row r="1138" spans="1:1" x14ac:dyDescent="0.35">
      <c r="A1138">
        <v>568</v>
      </c>
    </row>
    <row r="1140" spans="1:1" x14ac:dyDescent="0.35">
      <c r="A1140">
        <v>569</v>
      </c>
    </row>
    <row r="1142" spans="1:1" x14ac:dyDescent="0.35">
      <c r="A1142">
        <v>570</v>
      </c>
    </row>
    <row r="1144" spans="1:1" x14ac:dyDescent="0.35">
      <c r="A1144">
        <v>571</v>
      </c>
    </row>
    <row r="1146" spans="1:1" x14ac:dyDescent="0.35">
      <c r="A1146">
        <v>572</v>
      </c>
    </row>
    <row r="1148" spans="1:1" x14ac:dyDescent="0.35">
      <c r="A1148">
        <v>573</v>
      </c>
    </row>
    <row r="1150" spans="1:1" x14ac:dyDescent="0.35">
      <c r="A1150">
        <v>574</v>
      </c>
    </row>
    <row r="1152" spans="1:1" x14ac:dyDescent="0.35">
      <c r="A1152">
        <v>575</v>
      </c>
    </row>
    <row r="1154" spans="1:1" x14ac:dyDescent="0.35">
      <c r="A1154">
        <v>576</v>
      </c>
    </row>
    <row r="1156" spans="1:1" x14ac:dyDescent="0.35">
      <c r="A1156">
        <v>577</v>
      </c>
    </row>
    <row r="1158" spans="1:1" x14ac:dyDescent="0.35">
      <c r="A1158">
        <v>578</v>
      </c>
    </row>
    <row r="1160" spans="1:1" x14ac:dyDescent="0.35">
      <c r="A1160">
        <v>579</v>
      </c>
    </row>
    <row r="1162" spans="1:1" x14ac:dyDescent="0.35">
      <c r="A1162">
        <v>580</v>
      </c>
    </row>
    <row r="1164" spans="1:1" x14ac:dyDescent="0.35">
      <c r="A1164">
        <v>581</v>
      </c>
    </row>
    <row r="1166" spans="1:1" x14ac:dyDescent="0.35">
      <c r="A1166">
        <v>582</v>
      </c>
    </row>
    <row r="1168" spans="1:1" x14ac:dyDescent="0.35">
      <c r="A1168">
        <v>583</v>
      </c>
    </row>
    <row r="1170" spans="1:1" x14ac:dyDescent="0.35">
      <c r="A1170">
        <v>584</v>
      </c>
    </row>
    <row r="1172" spans="1:1" x14ac:dyDescent="0.35">
      <c r="A1172">
        <v>585</v>
      </c>
    </row>
    <row r="1174" spans="1:1" x14ac:dyDescent="0.35">
      <c r="A1174">
        <v>586</v>
      </c>
    </row>
    <row r="1176" spans="1:1" x14ac:dyDescent="0.35">
      <c r="A1176">
        <v>587</v>
      </c>
    </row>
    <row r="1178" spans="1:1" x14ac:dyDescent="0.35">
      <c r="A1178">
        <v>588</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theme="0"/>
  </sheetPr>
  <dimension ref="A1:O3572"/>
  <sheetViews>
    <sheetView zoomScale="115" zoomScaleNormal="115" workbookViewId="0">
      <selection activeCell="L1" sqref="L1"/>
    </sheetView>
  </sheetViews>
  <sheetFormatPr defaultRowHeight="14.5" x14ac:dyDescent="0.35"/>
  <cols>
    <col min="1" max="1" width="0.453125" customWidth="1"/>
    <col min="2" max="2" width="61.54296875" hidden="1" customWidth="1"/>
    <col min="3" max="3" width="0.7265625" customWidth="1"/>
    <col min="4" max="4" width="6.26953125" hidden="1" customWidth="1"/>
    <col min="5" max="5" width="7" hidden="1" customWidth="1"/>
    <col min="6" max="6" width="9.1796875" hidden="1" customWidth="1"/>
    <col min="7" max="7" width="8.81640625" hidden="1" customWidth="1"/>
    <col min="8" max="9" width="5.453125" hidden="1" customWidth="1"/>
    <col min="10" max="10" width="9.453125" hidden="1" customWidth="1"/>
    <col min="11" max="11" width="4.453125" hidden="1" customWidth="1"/>
    <col min="12" max="12" width="61.54296875" customWidth="1"/>
    <col min="13" max="13" width="0.81640625" customWidth="1"/>
    <col min="14" max="14" width="67.81640625" hidden="1" customWidth="1"/>
    <col min="15" max="15" width="0.7265625" customWidth="1"/>
  </cols>
  <sheetData>
    <row r="1" spans="1:15" x14ac:dyDescent="0.35">
      <c r="A1" t="s">
        <v>457</v>
      </c>
    </row>
    <row r="4" spans="1:15" x14ac:dyDescent="0.35">
      <c r="A4">
        <v>1</v>
      </c>
      <c r="C4">
        <v>0</v>
      </c>
      <c r="E4">
        <v>1</v>
      </c>
      <c r="G4">
        <v>1</v>
      </c>
      <c r="I4">
        <v>1</v>
      </c>
      <c r="K4">
        <v>1</v>
      </c>
      <c r="M4">
        <v>0</v>
      </c>
      <c r="O4">
        <v>0</v>
      </c>
    </row>
    <row r="5" spans="1:15" x14ac:dyDescent="0.35">
      <c r="C5">
        <v>3</v>
      </c>
      <c r="M5">
        <v>8</v>
      </c>
      <c r="O5">
        <v>2</v>
      </c>
    </row>
    <row r="6" spans="1:15" x14ac:dyDescent="0.35">
      <c r="C6">
        <v>6</v>
      </c>
      <c r="G6">
        <v>2</v>
      </c>
      <c r="M6">
        <v>16</v>
      </c>
      <c r="O6">
        <v>4</v>
      </c>
    </row>
    <row r="7" spans="1:15" x14ac:dyDescent="0.35">
      <c r="A7">
        <v>2</v>
      </c>
      <c r="C7">
        <v>9</v>
      </c>
      <c r="M7">
        <v>24</v>
      </c>
      <c r="O7">
        <v>6</v>
      </c>
    </row>
    <row r="8" spans="1:15" x14ac:dyDescent="0.35">
      <c r="C8">
        <v>12</v>
      </c>
      <c r="G8">
        <v>3</v>
      </c>
      <c r="M8">
        <v>32</v>
      </c>
      <c r="O8">
        <v>8</v>
      </c>
    </row>
    <row r="9" spans="1:15" x14ac:dyDescent="0.35">
      <c r="C9">
        <v>15</v>
      </c>
      <c r="M9">
        <v>40</v>
      </c>
      <c r="O9">
        <v>10</v>
      </c>
    </row>
    <row r="10" spans="1:15" x14ac:dyDescent="0.35">
      <c r="A10">
        <v>3</v>
      </c>
      <c r="C10">
        <v>18</v>
      </c>
      <c r="E10">
        <v>2</v>
      </c>
      <c r="G10">
        <v>4</v>
      </c>
      <c r="M10">
        <v>48</v>
      </c>
      <c r="O10">
        <v>12</v>
      </c>
    </row>
    <row r="11" spans="1:15" x14ac:dyDescent="0.35">
      <c r="C11">
        <v>21</v>
      </c>
      <c r="M11">
        <v>56</v>
      </c>
      <c r="O11">
        <v>14</v>
      </c>
    </row>
    <row r="12" spans="1:15" x14ac:dyDescent="0.35">
      <c r="C12">
        <v>24</v>
      </c>
      <c r="G12">
        <v>5</v>
      </c>
      <c r="I12">
        <v>7</v>
      </c>
      <c r="K12">
        <v>3</v>
      </c>
      <c r="M12">
        <v>64</v>
      </c>
      <c r="O12">
        <v>16</v>
      </c>
    </row>
    <row r="13" spans="1:15" x14ac:dyDescent="0.35">
      <c r="A13">
        <v>4</v>
      </c>
      <c r="C13">
        <v>27</v>
      </c>
      <c r="M13">
        <v>72</v>
      </c>
      <c r="O13">
        <v>18</v>
      </c>
    </row>
    <row r="14" spans="1:15" x14ac:dyDescent="0.35">
      <c r="C14">
        <v>30</v>
      </c>
      <c r="G14">
        <v>6</v>
      </c>
      <c r="M14">
        <v>80</v>
      </c>
      <c r="O14">
        <v>20</v>
      </c>
    </row>
    <row r="15" spans="1:15" x14ac:dyDescent="0.35">
      <c r="C15">
        <v>33</v>
      </c>
      <c r="M15">
        <v>88</v>
      </c>
      <c r="O15">
        <v>22</v>
      </c>
    </row>
    <row r="16" spans="1:15" x14ac:dyDescent="0.35">
      <c r="A16">
        <v>5</v>
      </c>
      <c r="C16">
        <v>36</v>
      </c>
      <c r="E16">
        <v>3</v>
      </c>
      <c r="G16">
        <v>7</v>
      </c>
      <c r="M16">
        <v>96</v>
      </c>
      <c r="O16">
        <v>24</v>
      </c>
    </row>
    <row r="17" spans="1:15" x14ac:dyDescent="0.35">
      <c r="C17">
        <v>39</v>
      </c>
      <c r="M17">
        <v>104</v>
      </c>
      <c r="O17">
        <v>26</v>
      </c>
    </row>
    <row r="18" spans="1:15" x14ac:dyDescent="0.35">
      <c r="C18">
        <v>42</v>
      </c>
      <c r="G18">
        <v>8</v>
      </c>
      <c r="M18">
        <v>112</v>
      </c>
      <c r="O18">
        <v>28</v>
      </c>
    </row>
    <row r="19" spans="1:15" x14ac:dyDescent="0.35">
      <c r="A19">
        <v>6</v>
      </c>
      <c r="C19">
        <v>45</v>
      </c>
      <c r="M19">
        <v>120</v>
      </c>
      <c r="O19">
        <v>30</v>
      </c>
    </row>
    <row r="20" spans="1:15" x14ac:dyDescent="0.35">
      <c r="C20">
        <v>48</v>
      </c>
      <c r="G20">
        <v>9</v>
      </c>
      <c r="I20">
        <v>13</v>
      </c>
      <c r="K20">
        <v>5</v>
      </c>
      <c r="M20">
        <v>128</v>
      </c>
      <c r="O20">
        <v>32</v>
      </c>
    </row>
    <row r="21" spans="1:15" x14ac:dyDescent="0.35">
      <c r="C21">
        <v>51</v>
      </c>
      <c r="M21">
        <v>136</v>
      </c>
      <c r="O21">
        <v>34</v>
      </c>
    </row>
    <row r="22" spans="1:15" x14ac:dyDescent="0.35">
      <c r="A22">
        <v>7</v>
      </c>
      <c r="C22">
        <v>54</v>
      </c>
      <c r="E22">
        <v>4</v>
      </c>
      <c r="G22">
        <v>10</v>
      </c>
      <c r="M22">
        <v>144</v>
      </c>
      <c r="O22">
        <v>36</v>
      </c>
    </row>
    <row r="23" spans="1:15" x14ac:dyDescent="0.35">
      <c r="C23">
        <v>57</v>
      </c>
      <c r="M23">
        <v>152</v>
      </c>
      <c r="O23">
        <v>38</v>
      </c>
    </row>
    <row r="24" spans="1:15" x14ac:dyDescent="0.35">
      <c r="C24">
        <v>60</v>
      </c>
      <c r="G24">
        <v>11</v>
      </c>
      <c r="M24">
        <v>160</v>
      </c>
      <c r="O24">
        <v>40</v>
      </c>
    </row>
    <row r="25" spans="1:15" x14ac:dyDescent="0.35">
      <c r="A25">
        <v>8</v>
      </c>
      <c r="C25">
        <v>63</v>
      </c>
      <c r="M25">
        <v>168</v>
      </c>
      <c r="O25">
        <v>42</v>
      </c>
    </row>
    <row r="26" spans="1:15" x14ac:dyDescent="0.35">
      <c r="C26">
        <v>66</v>
      </c>
      <c r="G26">
        <v>12</v>
      </c>
      <c r="M26">
        <v>176</v>
      </c>
      <c r="O26">
        <v>44</v>
      </c>
    </row>
    <row r="27" spans="1:15" x14ac:dyDescent="0.35">
      <c r="C27">
        <v>69</v>
      </c>
      <c r="M27">
        <v>184</v>
      </c>
      <c r="O27">
        <v>46</v>
      </c>
    </row>
    <row r="28" spans="1:15" x14ac:dyDescent="0.35">
      <c r="A28">
        <v>9</v>
      </c>
      <c r="C28">
        <v>72</v>
      </c>
      <c r="E28">
        <v>5</v>
      </c>
      <c r="G28">
        <v>13</v>
      </c>
      <c r="I28">
        <v>19</v>
      </c>
      <c r="K28">
        <v>7</v>
      </c>
      <c r="M28">
        <v>192</v>
      </c>
      <c r="O28">
        <v>48</v>
      </c>
    </row>
    <row r="29" spans="1:15" x14ac:dyDescent="0.35">
      <c r="C29">
        <v>75</v>
      </c>
      <c r="M29">
        <v>200</v>
      </c>
      <c r="O29">
        <v>50</v>
      </c>
    </row>
    <row r="30" spans="1:15" x14ac:dyDescent="0.35">
      <c r="C30">
        <v>78</v>
      </c>
      <c r="G30">
        <v>14</v>
      </c>
      <c r="M30">
        <v>208</v>
      </c>
      <c r="O30">
        <v>52</v>
      </c>
    </row>
    <row r="31" spans="1:15" x14ac:dyDescent="0.35">
      <c r="A31">
        <v>10</v>
      </c>
      <c r="C31">
        <v>81</v>
      </c>
      <c r="M31">
        <v>216</v>
      </c>
      <c r="O31">
        <v>54</v>
      </c>
    </row>
    <row r="32" spans="1:15" x14ac:dyDescent="0.35">
      <c r="C32">
        <v>84</v>
      </c>
      <c r="G32">
        <v>15</v>
      </c>
      <c r="M32">
        <v>224</v>
      </c>
      <c r="O32">
        <v>56</v>
      </c>
    </row>
    <row r="33" spans="1:15" x14ac:dyDescent="0.35">
      <c r="C33">
        <v>87</v>
      </c>
      <c r="M33">
        <v>232</v>
      </c>
      <c r="O33">
        <v>58</v>
      </c>
    </row>
    <row r="34" spans="1:15" x14ac:dyDescent="0.35">
      <c r="A34">
        <v>11</v>
      </c>
      <c r="C34">
        <v>90</v>
      </c>
      <c r="E34">
        <v>6</v>
      </c>
      <c r="G34">
        <v>16</v>
      </c>
      <c r="M34">
        <v>240</v>
      </c>
      <c r="O34">
        <v>60</v>
      </c>
    </row>
    <row r="35" spans="1:15" x14ac:dyDescent="0.35">
      <c r="C35">
        <v>93</v>
      </c>
      <c r="M35">
        <v>248</v>
      </c>
      <c r="O35">
        <v>62</v>
      </c>
    </row>
    <row r="36" spans="1:15" x14ac:dyDescent="0.35">
      <c r="C36">
        <v>96</v>
      </c>
      <c r="G36">
        <v>17</v>
      </c>
      <c r="I36">
        <v>25</v>
      </c>
      <c r="K36">
        <v>9</v>
      </c>
      <c r="M36">
        <v>256</v>
      </c>
      <c r="O36">
        <v>64</v>
      </c>
    </row>
    <row r="37" spans="1:15" x14ac:dyDescent="0.35">
      <c r="A37">
        <v>12</v>
      </c>
      <c r="C37">
        <v>99</v>
      </c>
      <c r="M37">
        <v>264</v>
      </c>
      <c r="O37">
        <v>66</v>
      </c>
    </row>
    <row r="38" spans="1:15" x14ac:dyDescent="0.35">
      <c r="C38">
        <v>102</v>
      </c>
      <c r="G38">
        <v>18</v>
      </c>
      <c r="M38">
        <v>272</v>
      </c>
      <c r="O38">
        <v>68</v>
      </c>
    </row>
    <row r="39" spans="1:15" x14ac:dyDescent="0.35">
      <c r="C39">
        <v>105</v>
      </c>
      <c r="M39">
        <v>280</v>
      </c>
      <c r="O39">
        <v>70</v>
      </c>
    </row>
    <row r="40" spans="1:15" x14ac:dyDescent="0.35">
      <c r="A40">
        <v>13</v>
      </c>
      <c r="C40">
        <v>108</v>
      </c>
      <c r="E40">
        <v>7</v>
      </c>
      <c r="G40">
        <v>19</v>
      </c>
      <c r="M40">
        <v>288</v>
      </c>
      <c r="O40">
        <v>72</v>
      </c>
    </row>
    <row r="41" spans="1:15" x14ac:dyDescent="0.35">
      <c r="C41">
        <v>111</v>
      </c>
      <c r="M41">
        <v>296</v>
      </c>
      <c r="O41">
        <v>74</v>
      </c>
    </row>
    <row r="42" spans="1:15" x14ac:dyDescent="0.35">
      <c r="C42">
        <v>114</v>
      </c>
      <c r="G42">
        <v>20</v>
      </c>
      <c r="M42">
        <v>304</v>
      </c>
      <c r="O42">
        <v>76</v>
      </c>
    </row>
    <row r="43" spans="1:15" x14ac:dyDescent="0.35">
      <c r="A43">
        <v>14</v>
      </c>
      <c r="C43">
        <v>117</v>
      </c>
      <c r="M43">
        <v>312</v>
      </c>
      <c r="O43">
        <v>78</v>
      </c>
    </row>
    <row r="44" spans="1:15" x14ac:dyDescent="0.35">
      <c r="C44">
        <v>120</v>
      </c>
      <c r="G44">
        <v>21</v>
      </c>
      <c r="I44">
        <v>31</v>
      </c>
      <c r="K44">
        <v>11</v>
      </c>
      <c r="M44">
        <v>320</v>
      </c>
      <c r="O44">
        <v>80</v>
      </c>
    </row>
    <row r="45" spans="1:15" x14ac:dyDescent="0.35">
      <c r="C45">
        <v>123</v>
      </c>
      <c r="M45">
        <v>328</v>
      </c>
      <c r="O45">
        <v>82</v>
      </c>
    </row>
    <row r="46" spans="1:15" x14ac:dyDescent="0.35">
      <c r="A46">
        <v>15</v>
      </c>
      <c r="C46">
        <v>126</v>
      </c>
      <c r="E46">
        <v>8</v>
      </c>
      <c r="G46">
        <v>22</v>
      </c>
      <c r="M46">
        <v>336</v>
      </c>
      <c r="O46">
        <v>84</v>
      </c>
    </row>
    <row r="47" spans="1:15" x14ac:dyDescent="0.35">
      <c r="C47">
        <v>129</v>
      </c>
      <c r="M47">
        <v>344</v>
      </c>
      <c r="O47">
        <v>86</v>
      </c>
    </row>
    <row r="48" spans="1:15" x14ac:dyDescent="0.35">
      <c r="C48">
        <v>132</v>
      </c>
      <c r="G48">
        <v>23</v>
      </c>
      <c r="M48">
        <v>352</v>
      </c>
      <c r="O48">
        <v>88</v>
      </c>
    </row>
    <row r="49" spans="1:15" x14ac:dyDescent="0.35">
      <c r="A49">
        <v>16</v>
      </c>
      <c r="C49">
        <v>135</v>
      </c>
      <c r="M49">
        <v>360</v>
      </c>
      <c r="O49">
        <v>90</v>
      </c>
    </row>
    <row r="50" spans="1:15" x14ac:dyDescent="0.35">
      <c r="C50">
        <v>138</v>
      </c>
      <c r="G50">
        <v>24</v>
      </c>
      <c r="M50">
        <v>368</v>
      </c>
      <c r="O50">
        <v>92</v>
      </c>
    </row>
    <row r="51" spans="1:15" x14ac:dyDescent="0.35">
      <c r="C51">
        <v>141</v>
      </c>
      <c r="M51">
        <v>376</v>
      </c>
      <c r="O51">
        <v>94</v>
      </c>
    </row>
    <row r="52" spans="1:15" x14ac:dyDescent="0.35">
      <c r="A52">
        <v>17</v>
      </c>
      <c r="C52">
        <v>144</v>
      </c>
      <c r="E52">
        <v>9</v>
      </c>
      <c r="G52">
        <v>25</v>
      </c>
      <c r="I52">
        <v>37</v>
      </c>
      <c r="K52">
        <v>13</v>
      </c>
      <c r="M52">
        <v>384</v>
      </c>
      <c r="O52">
        <v>96</v>
      </c>
    </row>
    <row r="53" spans="1:15" x14ac:dyDescent="0.35">
      <c r="C53">
        <v>147</v>
      </c>
      <c r="M53">
        <v>392</v>
      </c>
      <c r="O53">
        <v>98</v>
      </c>
    </row>
    <row r="54" spans="1:15" x14ac:dyDescent="0.35">
      <c r="C54">
        <v>150</v>
      </c>
      <c r="G54">
        <v>26</v>
      </c>
      <c r="M54">
        <v>400</v>
      </c>
      <c r="O54">
        <v>100</v>
      </c>
    </row>
    <row r="55" spans="1:15" x14ac:dyDescent="0.35">
      <c r="A55">
        <v>18</v>
      </c>
      <c r="C55">
        <v>153</v>
      </c>
      <c r="M55">
        <v>408</v>
      </c>
      <c r="O55">
        <v>102</v>
      </c>
    </row>
    <row r="56" spans="1:15" x14ac:dyDescent="0.35">
      <c r="C56">
        <v>156</v>
      </c>
      <c r="G56">
        <v>27</v>
      </c>
      <c r="M56">
        <v>416</v>
      </c>
      <c r="O56">
        <v>104</v>
      </c>
    </row>
    <row r="57" spans="1:15" x14ac:dyDescent="0.35">
      <c r="C57">
        <v>159</v>
      </c>
      <c r="M57">
        <v>424</v>
      </c>
      <c r="O57">
        <v>106</v>
      </c>
    </row>
    <row r="58" spans="1:15" x14ac:dyDescent="0.35">
      <c r="A58">
        <v>19</v>
      </c>
      <c r="C58">
        <v>162</v>
      </c>
      <c r="E58">
        <v>10</v>
      </c>
      <c r="G58">
        <v>28</v>
      </c>
      <c r="M58">
        <v>432</v>
      </c>
      <c r="O58">
        <v>108</v>
      </c>
    </row>
    <row r="59" spans="1:15" x14ac:dyDescent="0.35">
      <c r="C59">
        <v>165</v>
      </c>
      <c r="M59">
        <v>440</v>
      </c>
      <c r="O59">
        <v>110</v>
      </c>
    </row>
    <row r="60" spans="1:15" x14ac:dyDescent="0.35">
      <c r="C60">
        <v>168</v>
      </c>
      <c r="G60">
        <v>29</v>
      </c>
      <c r="I60">
        <v>43</v>
      </c>
      <c r="K60">
        <v>15</v>
      </c>
      <c r="M60">
        <v>448</v>
      </c>
      <c r="O60">
        <v>112</v>
      </c>
    </row>
    <row r="61" spans="1:15" x14ac:dyDescent="0.35">
      <c r="A61">
        <v>20</v>
      </c>
      <c r="C61">
        <v>171</v>
      </c>
      <c r="M61">
        <v>456</v>
      </c>
      <c r="O61">
        <v>114</v>
      </c>
    </row>
    <row r="62" spans="1:15" x14ac:dyDescent="0.35">
      <c r="C62">
        <v>174</v>
      </c>
      <c r="G62">
        <v>30</v>
      </c>
      <c r="M62">
        <v>464</v>
      </c>
      <c r="O62">
        <v>116</v>
      </c>
    </row>
    <row r="63" spans="1:15" x14ac:dyDescent="0.35">
      <c r="C63">
        <v>177</v>
      </c>
      <c r="M63">
        <v>472</v>
      </c>
      <c r="O63">
        <v>118</v>
      </c>
    </row>
    <row r="64" spans="1:15" x14ac:dyDescent="0.35">
      <c r="A64">
        <v>21</v>
      </c>
      <c r="C64">
        <v>180</v>
      </c>
      <c r="E64">
        <v>11</v>
      </c>
      <c r="G64">
        <v>31</v>
      </c>
      <c r="M64">
        <v>480</v>
      </c>
      <c r="O64">
        <v>120</v>
      </c>
    </row>
    <row r="65" spans="1:15" x14ac:dyDescent="0.35">
      <c r="C65">
        <v>183</v>
      </c>
      <c r="M65">
        <v>488</v>
      </c>
      <c r="O65">
        <v>122</v>
      </c>
    </row>
    <row r="66" spans="1:15" x14ac:dyDescent="0.35">
      <c r="C66">
        <v>186</v>
      </c>
      <c r="G66">
        <v>32</v>
      </c>
      <c r="M66">
        <v>496</v>
      </c>
      <c r="O66">
        <v>124</v>
      </c>
    </row>
    <row r="67" spans="1:15" x14ac:dyDescent="0.35">
      <c r="A67">
        <v>22</v>
      </c>
      <c r="C67">
        <v>189</v>
      </c>
      <c r="M67">
        <v>504</v>
      </c>
      <c r="O67">
        <v>126</v>
      </c>
    </row>
    <row r="68" spans="1:15" x14ac:dyDescent="0.35">
      <c r="C68">
        <v>192</v>
      </c>
      <c r="G68">
        <v>33</v>
      </c>
      <c r="I68">
        <v>49</v>
      </c>
      <c r="K68">
        <v>17</v>
      </c>
      <c r="M68">
        <v>512</v>
      </c>
      <c r="O68">
        <v>128</v>
      </c>
    </row>
    <row r="69" spans="1:15" x14ac:dyDescent="0.35">
      <c r="C69">
        <v>195</v>
      </c>
      <c r="M69">
        <v>520</v>
      </c>
      <c r="O69">
        <v>130</v>
      </c>
    </row>
    <row r="70" spans="1:15" x14ac:dyDescent="0.35">
      <c r="A70">
        <v>23</v>
      </c>
      <c r="C70">
        <v>198</v>
      </c>
      <c r="E70">
        <v>12</v>
      </c>
      <c r="G70">
        <v>34</v>
      </c>
      <c r="M70">
        <v>528</v>
      </c>
      <c r="O70">
        <v>132</v>
      </c>
    </row>
    <row r="71" spans="1:15" x14ac:dyDescent="0.35">
      <c r="C71">
        <v>201</v>
      </c>
      <c r="M71">
        <v>536</v>
      </c>
      <c r="O71">
        <v>134</v>
      </c>
    </row>
    <row r="72" spans="1:15" x14ac:dyDescent="0.35">
      <c r="C72">
        <v>204</v>
      </c>
      <c r="G72">
        <v>35</v>
      </c>
      <c r="M72">
        <v>544</v>
      </c>
      <c r="O72">
        <v>136</v>
      </c>
    </row>
    <row r="73" spans="1:15" x14ac:dyDescent="0.35">
      <c r="A73">
        <v>24</v>
      </c>
      <c r="C73">
        <v>207</v>
      </c>
      <c r="M73">
        <v>552</v>
      </c>
      <c r="O73">
        <v>138</v>
      </c>
    </row>
    <row r="74" spans="1:15" x14ac:dyDescent="0.35">
      <c r="C74">
        <v>210</v>
      </c>
      <c r="G74">
        <v>36</v>
      </c>
      <c r="M74">
        <v>560</v>
      </c>
      <c r="O74">
        <v>140</v>
      </c>
    </row>
    <row r="75" spans="1:15" x14ac:dyDescent="0.35">
      <c r="C75">
        <v>213</v>
      </c>
      <c r="M75">
        <v>568</v>
      </c>
      <c r="O75">
        <v>142</v>
      </c>
    </row>
    <row r="76" spans="1:15" x14ac:dyDescent="0.35">
      <c r="A76">
        <v>25</v>
      </c>
      <c r="C76">
        <v>216</v>
      </c>
      <c r="E76">
        <v>13</v>
      </c>
      <c r="G76">
        <v>37</v>
      </c>
      <c r="I76">
        <v>55</v>
      </c>
      <c r="K76">
        <v>19</v>
      </c>
      <c r="M76">
        <v>576</v>
      </c>
      <c r="O76">
        <v>144</v>
      </c>
    </row>
    <row r="77" spans="1:15" x14ac:dyDescent="0.35">
      <c r="C77">
        <v>219</v>
      </c>
      <c r="M77">
        <v>584</v>
      </c>
      <c r="O77">
        <v>146</v>
      </c>
    </row>
    <row r="78" spans="1:15" x14ac:dyDescent="0.35">
      <c r="C78">
        <v>222</v>
      </c>
      <c r="G78">
        <v>38</v>
      </c>
      <c r="M78">
        <v>592</v>
      </c>
      <c r="O78">
        <v>148</v>
      </c>
    </row>
    <row r="79" spans="1:15" x14ac:dyDescent="0.35">
      <c r="A79">
        <v>26</v>
      </c>
      <c r="C79">
        <v>225</v>
      </c>
      <c r="M79">
        <v>600</v>
      </c>
      <c r="O79">
        <v>150</v>
      </c>
    </row>
    <row r="80" spans="1:15" x14ac:dyDescent="0.35">
      <c r="C80">
        <v>228</v>
      </c>
      <c r="G80">
        <v>39</v>
      </c>
      <c r="M80">
        <v>608</v>
      </c>
      <c r="O80">
        <v>152</v>
      </c>
    </row>
    <row r="81" spans="1:15" x14ac:dyDescent="0.35">
      <c r="C81">
        <v>231</v>
      </c>
      <c r="M81">
        <v>616</v>
      </c>
      <c r="O81">
        <v>154</v>
      </c>
    </row>
    <row r="82" spans="1:15" x14ac:dyDescent="0.35">
      <c r="A82">
        <v>27</v>
      </c>
      <c r="C82">
        <v>234</v>
      </c>
      <c r="E82">
        <v>14</v>
      </c>
      <c r="G82">
        <v>40</v>
      </c>
      <c r="M82">
        <v>624</v>
      </c>
      <c r="O82">
        <v>156</v>
      </c>
    </row>
    <row r="83" spans="1:15" x14ac:dyDescent="0.35">
      <c r="C83">
        <v>237</v>
      </c>
      <c r="M83">
        <v>632</v>
      </c>
      <c r="O83">
        <v>158</v>
      </c>
    </row>
    <row r="84" spans="1:15" x14ac:dyDescent="0.35">
      <c r="C84">
        <v>240</v>
      </c>
      <c r="G84">
        <v>41</v>
      </c>
      <c r="I84">
        <v>61</v>
      </c>
      <c r="K84">
        <v>21</v>
      </c>
      <c r="M84">
        <v>640</v>
      </c>
      <c r="O84">
        <v>160</v>
      </c>
    </row>
    <row r="85" spans="1:15" x14ac:dyDescent="0.35">
      <c r="A85">
        <v>28</v>
      </c>
      <c r="C85">
        <v>243</v>
      </c>
      <c r="M85">
        <v>648</v>
      </c>
      <c r="O85">
        <v>162</v>
      </c>
    </row>
    <row r="86" spans="1:15" x14ac:dyDescent="0.35">
      <c r="C86">
        <v>246</v>
      </c>
      <c r="G86">
        <v>42</v>
      </c>
      <c r="M86">
        <v>656</v>
      </c>
      <c r="O86">
        <v>164</v>
      </c>
    </row>
    <row r="87" spans="1:15" x14ac:dyDescent="0.35">
      <c r="C87">
        <v>249</v>
      </c>
      <c r="M87">
        <v>664</v>
      </c>
      <c r="O87">
        <v>166</v>
      </c>
    </row>
    <row r="88" spans="1:15" x14ac:dyDescent="0.35">
      <c r="A88">
        <v>29</v>
      </c>
      <c r="C88">
        <v>252</v>
      </c>
      <c r="E88">
        <v>15</v>
      </c>
      <c r="G88">
        <v>43</v>
      </c>
      <c r="M88">
        <v>672</v>
      </c>
      <c r="O88">
        <v>168</v>
      </c>
    </row>
    <row r="89" spans="1:15" x14ac:dyDescent="0.35">
      <c r="C89">
        <v>255</v>
      </c>
      <c r="M89">
        <v>680</v>
      </c>
      <c r="O89">
        <v>170</v>
      </c>
    </row>
    <row r="90" spans="1:15" x14ac:dyDescent="0.35">
      <c r="C90">
        <v>258</v>
      </c>
      <c r="G90">
        <v>44</v>
      </c>
      <c r="M90">
        <v>688</v>
      </c>
      <c r="O90">
        <v>172</v>
      </c>
    </row>
    <row r="91" spans="1:15" x14ac:dyDescent="0.35">
      <c r="A91">
        <v>30</v>
      </c>
      <c r="C91">
        <v>261</v>
      </c>
      <c r="M91">
        <v>696</v>
      </c>
      <c r="O91">
        <v>174</v>
      </c>
    </row>
    <row r="92" spans="1:15" x14ac:dyDescent="0.35">
      <c r="C92">
        <v>264</v>
      </c>
      <c r="G92">
        <v>45</v>
      </c>
      <c r="I92">
        <v>67</v>
      </c>
      <c r="K92">
        <v>23</v>
      </c>
      <c r="M92">
        <v>704</v>
      </c>
      <c r="O92">
        <v>176</v>
      </c>
    </row>
    <row r="93" spans="1:15" x14ac:dyDescent="0.35">
      <c r="C93">
        <v>267</v>
      </c>
      <c r="M93">
        <v>712</v>
      </c>
      <c r="O93">
        <v>178</v>
      </c>
    </row>
    <row r="94" spans="1:15" x14ac:dyDescent="0.35">
      <c r="A94">
        <v>31</v>
      </c>
      <c r="C94">
        <v>270</v>
      </c>
      <c r="E94">
        <v>16</v>
      </c>
      <c r="G94">
        <v>46</v>
      </c>
      <c r="M94">
        <v>720</v>
      </c>
      <c r="O94">
        <v>180</v>
      </c>
    </row>
    <row r="95" spans="1:15" x14ac:dyDescent="0.35">
      <c r="C95">
        <v>273</v>
      </c>
      <c r="M95">
        <v>728</v>
      </c>
      <c r="O95">
        <v>182</v>
      </c>
    </row>
    <row r="96" spans="1:15" x14ac:dyDescent="0.35">
      <c r="C96">
        <v>276</v>
      </c>
      <c r="G96">
        <v>47</v>
      </c>
      <c r="M96">
        <v>736</v>
      </c>
      <c r="O96">
        <v>184</v>
      </c>
    </row>
    <row r="97" spans="1:15" x14ac:dyDescent="0.35">
      <c r="A97">
        <v>32</v>
      </c>
      <c r="C97">
        <v>279</v>
      </c>
      <c r="M97">
        <v>744</v>
      </c>
      <c r="O97">
        <v>186</v>
      </c>
    </row>
    <row r="98" spans="1:15" x14ac:dyDescent="0.35">
      <c r="C98">
        <v>282</v>
      </c>
      <c r="G98">
        <v>48</v>
      </c>
      <c r="M98">
        <v>752</v>
      </c>
      <c r="O98">
        <v>188</v>
      </c>
    </row>
    <row r="99" spans="1:15" x14ac:dyDescent="0.35">
      <c r="C99">
        <v>285</v>
      </c>
      <c r="M99">
        <v>760</v>
      </c>
      <c r="O99">
        <v>190</v>
      </c>
    </row>
    <row r="100" spans="1:15" x14ac:dyDescent="0.35">
      <c r="A100">
        <v>33</v>
      </c>
      <c r="C100">
        <v>288</v>
      </c>
      <c r="E100">
        <v>17</v>
      </c>
      <c r="G100">
        <v>49</v>
      </c>
      <c r="I100">
        <v>73</v>
      </c>
      <c r="K100">
        <v>25</v>
      </c>
      <c r="M100">
        <v>768</v>
      </c>
      <c r="O100">
        <v>192</v>
      </c>
    </row>
    <row r="101" spans="1:15" x14ac:dyDescent="0.35">
      <c r="C101">
        <v>291</v>
      </c>
      <c r="M101">
        <v>776</v>
      </c>
      <c r="O101">
        <v>194</v>
      </c>
    </row>
    <row r="102" spans="1:15" x14ac:dyDescent="0.35">
      <c r="C102">
        <v>294</v>
      </c>
      <c r="G102">
        <v>50</v>
      </c>
      <c r="M102">
        <v>784</v>
      </c>
      <c r="O102">
        <v>196</v>
      </c>
    </row>
    <row r="103" spans="1:15" x14ac:dyDescent="0.35">
      <c r="A103">
        <v>34</v>
      </c>
      <c r="C103">
        <v>297</v>
      </c>
      <c r="M103">
        <v>792</v>
      </c>
      <c r="O103">
        <v>198</v>
      </c>
    </row>
    <row r="104" spans="1:15" x14ac:dyDescent="0.35">
      <c r="C104">
        <v>300</v>
      </c>
      <c r="G104">
        <v>51</v>
      </c>
      <c r="M104">
        <v>800</v>
      </c>
      <c r="O104">
        <v>200</v>
      </c>
    </row>
    <row r="105" spans="1:15" x14ac:dyDescent="0.35">
      <c r="C105">
        <v>303</v>
      </c>
      <c r="M105">
        <v>808</v>
      </c>
      <c r="O105">
        <v>202</v>
      </c>
    </row>
    <row r="106" spans="1:15" x14ac:dyDescent="0.35">
      <c r="A106">
        <v>35</v>
      </c>
      <c r="C106">
        <v>306</v>
      </c>
      <c r="E106">
        <v>18</v>
      </c>
      <c r="G106">
        <v>52</v>
      </c>
      <c r="M106">
        <v>816</v>
      </c>
      <c r="O106">
        <v>204</v>
      </c>
    </row>
    <row r="107" spans="1:15" x14ac:dyDescent="0.35">
      <c r="C107">
        <v>309</v>
      </c>
      <c r="M107">
        <v>824</v>
      </c>
      <c r="O107">
        <v>206</v>
      </c>
    </row>
    <row r="108" spans="1:15" x14ac:dyDescent="0.35">
      <c r="C108">
        <v>312</v>
      </c>
      <c r="G108">
        <v>53</v>
      </c>
      <c r="I108">
        <v>79</v>
      </c>
      <c r="K108">
        <v>27</v>
      </c>
      <c r="M108">
        <v>832</v>
      </c>
      <c r="O108">
        <v>208</v>
      </c>
    </row>
    <row r="109" spans="1:15" x14ac:dyDescent="0.35">
      <c r="A109">
        <v>36</v>
      </c>
      <c r="C109">
        <v>315</v>
      </c>
      <c r="M109">
        <v>840</v>
      </c>
      <c r="O109">
        <v>210</v>
      </c>
    </row>
    <row r="110" spans="1:15" x14ac:dyDescent="0.35">
      <c r="C110">
        <v>318</v>
      </c>
      <c r="G110">
        <v>54</v>
      </c>
      <c r="M110">
        <v>848</v>
      </c>
      <c r="O110">
        <v>212</v>
      </c>
    </row>
    <row r="111" spans="1:15" x14ac:dyDescent="0.35">
      <c r="C111">
        <v>321</v>
      </c>
      <c r="M111">
        <v>856</v>
      </c>
      <c r="O111">
        <v>214</v>
      </c>
    </row>
    <row r="112" spans="1:15" x14ac:dyDescent="0.35">
      <c r="A112">
        <v>37</v>
      </c>
      <c r="C112">
        <v>324</v>
      </c>
      <c r="E112">
        <v>19</v>
      </c>
      <c r="G112">
        <v>55</v>
      </c>
      <c r="M112">
        <v>864</v>
      </c>
      <c r="O112">
        <v>216</v>
      </c>
    </row>
    <row r="113" spans="1:15" x14ac:dyDescent="0.35">
      <c r="C113">
        <v>327</v>
      </c>
      <c r="M113">
        <v>872</v>
      </c>
      <c r="O113">
        <v>218</v>
      </c>
    </row>
    <row r="114" spans="1:15" x14ac:dyDescent="0.35">
      <c r="C114">
        <v>330</v>
      </c>
      <c r="G114">
        <v>56</v>
      </c>
      <c r="M114">
        <v>880</v>
      </c>
      <c r="O114">
        <v>220</v>
      </c>
    </row>
    <row r="115" spans="1:15" x14ac:dyDescent="0.35">
      <c r="A115">
        <v>38</v>
      </c>
      <c r="C115">
        <v>333</v>
      </c>
      <c r="M115">
        <v>888</v>
      </c>
      <c r="O115">
        <v>222</v>
      </c>
    </row>
    <row r="116" spans="1:15" x14ac:dyDescent="0.35">
      <c r="C116">
        <v>336</v>
      </c>
      <c r="G116">
        <v>57</v>
      </c>
      <c r="I116">
        <v>85</v>
      </c>
      <c r="K116">
        <v>29</v>
      </c>
      <c r="M116">
        <v>896</v>
      </c>
      <c r="O116">
        <v>224</v>
      </c>
    </row>
    <row r="117" spans="1:15" x14ac:dyDescent="0.35">
      <c r="C117">
        <v>339</v>
      </c>
      <c r="M117">
        <v>904</v>
      </c>
      <c r="O117">
        <v>226</v>
      </c>
    </row>
    <row r="118" spans="1:15" x14ac:dyDescent="0.35">
      <c r="A118">
        <v>39</v>
      </c>
      <c r="C118">
        <v>342</v>
      </c>
      <c r="E118">
        <v>20</v>
      </c>
      <c r="G118">
        <v>58</v>
      </c>
      <c r="M118">
        <v>912</v>
      </c>
      <c r="O118">
        <v>228</v>
      </c>
    </row>
    <row r="119" spans="1:15" x14ac:dyDescent="0.35">
      <c r="C119">
        <v>345</v>
      </c>
      <c r="M119">
        <v>920</v>
      </c>
      <c r="O119">
        <v>230</v>
      </c>
    </row>
    <row r="120" spans="1:15" x14ac:dyDescent="0.35">
      <c r="C120">
        <v>348</v>
      </c>
      <c r="G120">
        <v>59</v>
      </c>
      <c r="M120">
        <v>928</v>
      </c>
      <c r="O120">
        <v>232</v>
      </c>
    </row>
    <row r="121" spans="1:15" x14ac:dyDescent="0.35">
      <c r="A121">
        <v>40</v>
      </c>
      <c r="C121">
        <v>351</v>
      </c>
      <c r="M121">
        <v>936</v>
      </c>
      <c r="O121">
        <v>234</v>
      </c>
    </row>
    <row r="122" spans="1:15" x14ac:dyDescent="0.35">
      <c r="C122">
        <v>354</v>
      </c>
      <c r="G122">
        <v>60</v>
      </c>
      <c r="M122">
        <v>944</v>
      </c>
      <c r="O122">
        <v>236</v>
      </c>
    </row>
    <row r="123" spans="1:15" x14ac:dyDescent="0.35">
      <c r="C123">
        <v>357</v>
      </c>
      <c r="M123">
        <v>952</v>
      </c>
      <c r="O123">
        <v>238</v>
      </c>
    </row>
    <row r="124" spans="1:15" x14ac:dyDescent="0.35">
      <c r="A124">
        <v>41</v>
      </c>
      <c r="C124">
        <v>360</v>
      </c>
      <c r="E124">
        <v>21</v>
      </c>
      <c r="G124">
        <v>61</v>
      </c>
      <c r="I124">
        <v>91</v>
      </c>
      <c r="K124">
        <v>31</v>
      </c>
      <c r="M124">
        <v>960</v>
      </c>
      <c r="O124">
        <v>240</v>
      </c>
    </row>
    <row r="125" spans="1:15" x14ac:dyDescent="0.35">
      <c r="C125">
        <v>363</v>
      </c>
      <c r="M125">
        <v>968</v>
      </c>
      <c r="O125">
        <v>242</v>
      </c>
    </row>
    <row r="126" spans="1:15" x14ac:dyDescent="0.35">
      <c r="C126">
        <v>366</v>
      </c>
      <c r="G126">
        <v>62</v>
      </c>
      <c r="M126">
        <v>976</v>
      </c>
      <c r="O126">
        <v>244</v>
      </c>
    </row>
    <row r="127" spans="1:15" x14ac:dyDescent="0.35">
      <c r="A127">
        <v>42</v>
      </c>
      <c r="C127">
        <v>369</v>
      </c>
      <c r="M127">
        <v>984</v>
      </c>
      <c r="O127">
        <v>246</v>
      </c>
    </row>
    <row r="128" spans="1:15" x14ac:dyDescent="0.35">
      <c r="C128">
        <v>372</v>
      </c>
      <c r="G128">
        <v>63</v>
      </c>
      <c r="M128">
        <v>992</v>
      </c>
      <c r="O128">
        <v>248</v>
      </c>
    </row>
    <row r="129" spans="1:15" x14ac:dyDescent="0.35">
      <c r="C129">
        <v>375</v>
      </c>
      <c r="M129">
        <v>1000</v>
      </c>
      <c r="O129">
        <v>250</v>
      </c>
    </row>
    <row r="130" spans="1:15" x14ac:dyDescent="0.35">
      <c r="A130">
        <v>43</v>
      </c>
      <c r="C130">
        <v>378</v>
      </c>
      <c r="E130">
        <v>22</v>
      </c>
      <c r="G130">
        <v>64</v>
      </c>
      <c r="M130">
        <v>1008</v>
      </c>
      <c r="O130">
        <v>252</v>
      </c>
    </row>
    <row r="131" spans="1:15" x14ac:dyDescent="0.35">
      <c r="C131">
        <v>381</v>
      </c>
      <c r="M131">
        <v>1016</v>
      </c>
      <c r="O131">
        <v>254</v>
      </c>
    </row>
    <row r="132" spans="1:15" x14ac:dyDescent="0.35">
      <c r="C132">
        <v>384</v>
      </c>
      <c r="G132">
        <v>65</v>
      </c>
      <c r="I132">
        <v>97</v>
      </c>
      <c r="K132">
        <v>33</v>
      </c>
      <c r="M132">
        <v>1024</v>
      </c>
      <c r="O132">
        <v>256</v>
      </c>
    </row>
    <row r="133" spans="1:15" x14ac:dyDescent="0.35">
      <c r="A133">
        <v>44</v>
      </c>
      <c r="C133">
        <v>387</v>
      </c>
      <c r="M133">
        <v>1032</v>
      </c>
      <c r="O133">
        <v>258</v>
      </c>
    </row>
    <row r="134" spans="1:15" x14ac:dyDescent="0.35">
      <c r="C134">
        <v>390</v>
      </c>
      <c r="G134">
        <v>66</v>
      </c>
      <c r="M134">
        <v>1040</v>
      </c>
      <c r="O134">
        <v>260</v>
      </c>
    </row>
    <row r="135" spans="1:15" x14ac:dyDescent="0.35">
      <c r="C135">
        <v>393</v>
      </c>
      <c r="M135">
        <v>1048</v>
      </c>
      <c r="O135">
        <v>262</v>
      </c>
    </row>
    <row r="136" spans="1:15" x14ac:dyDescent="0.35">
      <c r="A136">
        <v>45</v>
      </c>
      <c r="C136">
        <v>396</v>
      </c>
      <c r="E136">
        <v>23</v>
      </c>
      <c r="G136">
        <v>67</v>
      </c>
      <c r="M136">
        <v>1056</v>
      </c>
      <c r="O136">
        <v>264</v>
      </c>
    </row>
    <row r="137" spans="1:15" x14ac:dyDescent="0.35">
      <c r="C137">
        <v>399</v>
      </c>
      <c r="M137">
        <v>1064</v>
      </c>
      <c r="O137">
        <v>266</v>
      </c>
    </row>
    <row r="138" spans="1:15" x14ac:dyDescent="0.35">
      <c r="C138">
        <v>402</v>
      </c>
      <c r="G138">
        <v>68</v>
      </c>
      <c r="M138">
        <v>1072</v>
      </c>
      <c r="O138">
        <v>268</v>
      </c>
    </row>
    <row r="139" spans="1:15" x14ac:dyDescent="0.35">
      <c r="A139">
        <v>46</v>
      </c>
      <c r="C139">
        <v>405</v>
      </c>
      <c r="M139">
        <v>1080</v>
      </c>
      <c r="O139">
        <v>270</v>
      </c>
    </row>
    <row r="140" spans="1:15" x14ac:dyDescent="0.35">
      <c r="C140">
        <v>408</v>
      </c>
      <c r="G140">
        <v>69</v>
      </c>
      <c r="I140">
        <v>103</v>
      </c>
      <c r="K140">
        <v>35</v>
      </c>
      <c r="M140">
        <v>1088</v>
      </c>
      <c r="O140">
        <v>272</v>
      </c>
    </row>
    <row r="141" spans="1:15" x14ac:dyDescent="0.35">
      <c r="C141">
        <v>411</v>
      </c>
      <c r="M141">
        <v>1096</v>
      </c>
      <c r="O141">
        <v>274</v>
      </c>
    </row>
    <row r="142" spans="1:15" x14ac:dyDescent="0.35">
      <c r="A142">
        <v>47</v>
      </c>
      <c r="C142">
        <v>414</v>
      </c>
      <c r="E142">
        <v>24</v>
      </c>
      <c r="G142">
        <v>70</v>
      </c>
      <c r="M142">
        <v>1104</v>
      </c>
      <c r="O142">
        <v>276</v>
      </c>
    </row>
    <row r="143" spans="1:15" x14ac:dyDescent="0.35">
      <c r="C143">
        <v>417</v>
      </c>
      <c r="M143">
        <v>1112</v>
      </c>
      <c r="O143">
        <v>278</v>
      </c>
    </row>
    <row r="144" spans="1:15" x14ac:dyDescent="0.35">
      <c r="C144">
        <v>420</v>
      </c>
      <c r="G144">
        <v>71</v>
      </c>
      <c r="M144">
        <v>1120</v>
      </c>
      <c r="O144">
        <v>280</v>
      </c>
    </row>
    <row r="145" spans="1:15" x14ac:dyDescent="0.35">
      <c r="A145">
        <v>48</v>
      </c>
      <c r="C145">
        <v>423</v>
      </c>
      <c r="M145">
        <v>1128</v>
      </c>
      <c r="O145">
        <v>282</v>
      </c>
    </row>
    <row r="146" spans="1:15" x14ac:dyDescent="0.35">
      <c r="C146">
        <v>426</v>
      </c>
      <c r="G146">
        <v>72</v>
      </c>
      <c r="M146">
        <v>1136</v>
      </c>
      <c r="O146">
        <v>284</v>
      </c>
    </row>
    <row r="147" spans="1:15" x14ac:dyDescent="0.35">
      <c r="C147">
        <v>429</v>
      </c>
      <c r="M147">
        <v>1144</v>
      </c>
      <c r="O147">
        <v>286</v>
      </c>
    </row>
    <row r="148" spans="1:15" x14ac:dyDescent="0.35">
      <c r="A148">
        <v>49</v>
      </c>
      <c r="C148">
        <v>432</v>
      </c>
      <c r="E148">
        <v>25</v>
      </c>
      <c r="G148">
        <v>73</v>
      </c>
      <c r="I148">
        <v>109</v>
      </c>
      <c r="K148">
        <v>37</v>
      </c>
      <c r="M148">
        <v>1152</v>
      </c>
      <c r="O148">
        <v>288</v>
      </c>
    </row>
    <row r="149" spans="1:15" x14ac:dyDescent="0.35">
      <c r="C149">
        <v>435</v>
      </c>
      <c r="M149">
        <v>1160</v>
      </c>
      <c r="O149">
        <v>290</v>
      </c>
    </row>
    <row r="150" spans="1:15" x14ac:dyDescent="0.35">
      <c r="C150">
        <v>438</v>
      </c>
      <c r="G150">
        <v>74</v>
      </c>
      <c r="M150">
        <v>1168</v>
      </c>
      <c r="O150">
        <v>292</v>
      </c>
    </row>
    <row r="151" spans="1:15" x14ac:dyDescent="0.35">
      <c r="A151">
        <v>50</v>
      </c>
      <c r="C151">
        <v>441</v>
      </c>
      <c r="M151">
        <v>1176</v>
      </c>
      <c r="O151">
        <v>294</v>
      </c>
    </row>
    <row r="152" spans="1:15" x14ac:dyDescent="0.35">
      <c r="C152">
        <v>444</v>
      </c>
      <c r="G152">
        <v>75</v>
      </c>
      <c r="M152">
        <v>1184</v>
      </c>
      <c r="O152">
        <v>296</v>
      </c>
    </row>
    <row r="153" spans="1:15" x14ac:dyDescent="0.35">
      <c r="C153">
        <v>447</v>
      </c>
      <c r="M153">
        <v>1192</v>
      </c>
      <c r="O153">
        <v>298</v>
      </c>
    </row>
    <row r="154" spans="1:15" x14ac:dyDescent="0.35">
      <c r="A154">
        <v>51</v>
      </c>
      <c r="C154">
        <v>450</v>
      </c>
      <c r="E154">
        <v>26</v>
      </c>
      <c r="G154">
        <v>76</v>
      </c>
      <c r="M154">
        <v>1200</v>
      </c>
      <c r="O154">
        <v>300</v>
      </c>
    </row>
    <row r="155" spans="1:15" x14ac:dyDescent="0.35">
      <c r="C155">
        <v>453</v>
      </c>
      <c r="M155">
        <v>1208</v>
      </c>
      <c r="O155">
        <v>302</v>
      </c>
    </row>
    <row r="156" spans="1:15" x14ac:dyDescent="0.35">
      <c r="C156">
        <v>456</v>
      </c>
      <c r="G156">
        <v>77</v>
      </c>
      <c r="I156">
        <v>115</v>
      </c>
      <c r="K156">
        <v>39</v>
      </c>
      <c r="M156">
        <v>1216</v>
      </c>
      <c r="O156">
        <v>304</v>
      </c>
    </row>
    <row r="157" spans="1:15" x14ac:dyDescent="0.35">
      <c r="A157">
        <v>52</v>
      </c>
      <c r="C157">
        <v>459</v>
      </c>
      <c r="M157">
        <v>1224</v>
      </c>
      <c r="O157">
        <v>306</v>
      </c>
    </row>
    <row r="158" spans="1:15" x14ac:dyDescent="0.35">
      <c r="C158">
        <v>462</v>
      </c>
      <c r="G158">
        <v>78</v>
      </c>
      <c r="M158">
        <v>1232</v>
      </c>
      <c r="O158">
        <v>308</v>
      </c>
    </row>
    <row r="159" spans="1:15" x14ac:dyDescent="0.35">
      <c r="C159">
        <v>465</v>
      </c>
      <c r="M159">
        <v>1240</v>
      </c>
      <c r="O159">
        <v>310</v>
      </c>
    </row>
    <row r="160" spans="1:15" x14ac:dyDescent="0.35">
      <c r="A160">
        <v>53</v>
      </c>
      <c r="C160">
        <v>468</v>
      </c>
      <c r="E160">
        <v>27</v>
      </c>
      <c r="G160">
        <v>79</v>
      </c>
      <c r="M160">
        <v>1248</v>
      </c>
      <c r="O160">
        <v>312</v>
      </c>
    </row>
    <row r="161" spans="1:15" x14ac:dyDescent="0.35">
      <c r="C161">
        <v>471</v>
      </c>
      <c r="M161">
        <v>1256</v>
      </c>
      <c r="O161">
        <v>314</v>
      </c>
    </row>
    <row r="162" spans="1:15" x14ac:dyDescent="0.35">
      <c r="C162">
        <v>474</v>
      </c>
      <c r="G162">
        <v>80</v>
      </c>
      <c r="M162">
        <v>1264</v>
      </c>
      <c r="O162">
        <v>316</v>
      </c>
    </row>
    <row r="163" spans="1:15" x14ac:dyDescent="0.35">
      <c r="A163">
        <v>54</v>
      </c>
      <c r="C163">
        <v>477</v>
      </c>
      <c r="M163">
        <v>1272</v>
      </c>
      <c r="O163">
        <v>318</v>
      </c>
    </row>
    <row r="164" spans="1:15" x14ac:dyDescent="0.35">
      <c r="C164">
        <v>480</v>
      </c>
      <c r="G164">
        <v>81</v>
      </c>
      <c r="I164">
        <v>121</v>
      </c>
      <c r="K164">
        <v>41</v>
      </c>
      <c r="M164">
        <v>1280</v>
      </c>
      <c r="O164">
        <v>320</v>
      </c>
    </row>
    <row r="165" spans="1:15" x14ac:dyDescent="0.35">
      <c r="C165">
        <v>483</v>
      </c>
      <c r="M165">
        <v>1288</v>
      </c>
      <c r="O165">
        <v>322</v>
      </c>
    </row>
    <row r="166" spans="1:15" x14ac:dyDescent="0.35">
      <c r="A166">
        <v>55</v>
      </c>
      <c r="C166">
        <v>486</v>
      </c>
      <c r="E166">
        <v>28</v>
      </c>
      <c r="G166">
        <v>82</v>
      </c>
      <c r="M166">
        <v>1296</v>
      </c>
      <c r="O166">
        <v>324</v>
      </c>
    </row>
    <row r="167" spans="1:15" x14ac:dyDescent="0.35">
      <c r="C167">
        <v>489</v>
      </c>
      <c r="M167">
        <v>1304</v>
      </c>
      <c r="O167">
        <v>326</v>
      </c>
    </row>
    <row r="168" spans="1:15" x14ac:dyDescent="0.35">
      <c r="C168">
        <v>492</v>
      </c>
      <c r="G168">
        <v>83</v>
      </c>
      <c r="M168">
        <v>1312</v>
      </c>
      <c r="O168">
        <v>328</v>
      </c>
    </row>
    <row r="169" spans="1:15" x14ac:dyDescent="0.35">
      <c r="A169">
        <v>56</v>
      </c>
      <c r="C169">
        <v>495</v>
      </c>
      <c r="M169">
        <v>1320</v>
      </c>
      <c r="O169">
        <v>330</v>
      </c>
    </row>
    <row r="170" spans="1:15" x14ac:dyDescent="0.35">
      <c r="C170">
        <v>498</v>
      </c>
      <c r="G170">
        <v>84</v>
      </c>
      <c r="M170">
        <v>1328</v>
      </c>
      <c r="O170">
        <v>332</v>
      </c>
    </row>
    <row r="171" spans="1:15" x14ac:dyDescent="0.35">
      <c r="C171">
        <v>501</v>
      </c>
      <c r="M171">
        <v>1336</v>
      </c>
      <c r="O171">
        <v>334</v>
      </c>
    </row>
    <row r="172" spans="1:15" x14ac:dyDescent="0.35">
      <c r="A172">
        <v>57</v>
      </c>
      <c r="C172">
        <v>504</v>
      </c>
      <c r="E172">
        <v>29</v>
      </c>
      <c r="G172">
        <v>85</v>
      </c>
      <c r="I172">
        <v>127</v>
      </c>
      <c r="K172">
        <v>43</v>
      </c>
      <c r="M172">
        <v>1344</v>
      </c>
      <c r="O172">
        <v>336</v>
      </c>
    </row>
    <row r="173" spans="1:15" x14ac:dyDescent="0.35">
      <c r="C173">
        <v>507</v>
      </c>
      <c r="M173">
        <v>1352</v>
      </c>
      <c r="O173">
        <v>338</v>
      </c>
    </row>
    <row r="174" spans="1:15" x14ac:dyDescent="0.35">
      <c r="C174">
        <v>510</v>
      </c>
      <c r="G174">
        <v>86</v>
      </c>
      <c r="M174">
        <v>1360</v>
      </c>
      <c r="O174">
        <v>340</v>
      </c>
    </row>
    <row r="175" spans="1:15" x14ac:dyDescent="0.35">
      <c r="A175">
        <v>58</v>
      </c>
      <c r="C175">
        <v>513</v>
      </c>
      <c r="M175">
        <v>1368</v>
      </c>
      <c r="O175">
        <v>342</v>
      </c>
    </row>
    <row r="176" spans="1:15" x14ac:dyDescent="0.35">
      <c r="C176">
        <v>516</v>
      </c>
      <c r="G176">
        <v>87</v>
      </c>
      <c r="M176">
        <v>1376</v>
      </c>
      <c r="O176">
        <v>344</v>
      </c>
    </row>
    <row r="177" spans="1:15" x14ac:dyDescent="0.35">
      <c r="C177">
        <v>519</v>
      </c>
      <c r="M177">
        <v>1384</v>
      </c>
      <c r="O177">
        <v>346</v>
      </c>
    </row>
    <row r="178" spans="1:15" x14ac:dyDescent="0.35">
      <c r="A178">
        <v>59</v>
      </c>
      <c r="C178">
        <v>522</v>
      </c>
      <c r="E178">
        <v>30</v>
      </c>
      <c r="G178">
        <v>88</v>
      </c>
      <c r="M178">
        <v>1392</v>
      </c>
      <c r="O178">
        <v>348</v>
      </c>
    </row>
    <row r="179" spans="1:15" x14ac:dyDescent="0.35">
      <c r="C179">
        <v>525</v>
      </c>
      <c r="M179">
        <v>1400</v>
      </c>
      <c r="O179">
        <v>350</v>
      </c>
    </row>
    <row r="180" spans="1:15" x14ac:dyDescent="0.35">
      <c r="C180">
        <v>528</v>
      </c>
      <c r="G180">
        <v>89</v>
      </c>
      <c r="I180">
        <v>133</v>
      </c>
      <c r="K180">
        <v>45</v>
      </c>
      <c r="M180">
        <v>1408</v>
      </c>
      <c r="O180">
        <v>352</v>
      </c>
    </row>
    <row r="181" spans="1:15" x14ac:dyDescent="0.35">
      <c r="A181">
        <v>60</v>
      </c>
      <c r="C181">
        <v>531</v>
      </c>
      <c r="M181">
        <v>1416</v>
      </c>
      <c r="O181">
        <v>354</v>
      </c>
    </row>
    <row r="182" spans="1:15" x14ac:dyDescent="0.35">
      <c r="C182">
        <v>534</v>
      </c>
      <c r="G182">
        <v>90</v>
      </c>
      <c r="M182">
        <v>1424</v>
      </c>
      <c r="O182">
        <v>356</v>
      </c>
    </row>
    <row r="183" spans="1:15" x14ac:dyDescent="0.35">
      <c r="C183">
        <v>537</v>
      </c>
      <c r="M183">
        <v>1432</v>
      </c>
      <c r="O183">
        <v>358</v>
      </c>
    </row>
    <row r="184" spans="1:15" x14ac:dyDescent="0.35">
      <c r="A184">
        <v>61</v>
      </c>
      <c r="C184">
        <v>540</v>
      </c>
      <c r="E184">
        <v>31</v>
      </c>
      <c r="G184">
        <v>91</v>
      </c>
      <c r="M184">
        <v>1440</v>
      </c>
      <c r="O184">
        <v>360</v>
      </c>
    </row>
    <row r="185" spans="1:15" x14ac:dyDescent="0.35">
      <c r="C185">
        <v>543</v>
      </c>
      <c r="M185">
        <v>1448</v>
      </c>
      <c r="O185">
        <v>362</v>
      </c>
    </row>
    <row r="186" spans="1:15" x14ac:dyDescent="0.35">
      <c r="C186">
        <v>546</v>
      </c>
      <c r="G186">
        <v>92</v>
      </c>
      <c r="M186">
        <v>1456</v>
      </c>
      <c r="O186">
        <v>364</v>
      </c>
    </row>
    <row r="187" spans="1:15" x14ac:dyDescent="0.35">
      <c r="A187">
        <v>62</v>
      </c>
      <c r="C187">
        <v>549</v>
      </c>
      <c r="M187">
        <v>1464</v>
      </c>
      <c r="O187">
        <v>366</v>
      </c>
    </row>
    <row r="188" spans="1:15" x14ac:dyDescent="0.35">
      <c r="C188">
        <v>552</v>
      </c>
      <c r="G188">
        <v>93</v>
      </c>
      <c r="I188">
        <v>139</v>
      </c>
      <c r="K188">
        <v>47</v>
      </c>
      <c r="M188">
        <v>1472</v>
      </c>
      <c r="O188">
        <v>368</v>
      </c>
    </row>
    <row r="189" spans="1:15" x14ac:dyDescent="0.35">
      <c r="C189">
        <v>555</v>
      </c>
      <c r="M189">
        <v>1480</v>
      </c>
      <c r="O189">
        <v>370</v>
      </c>
    </row>
    <row r="190" spans="1:15" x14ac:dyDescent="0.35">
      <c r="A190">
        <v>63</v>
      </c>
      <c r="C190">
        <v>558</v>
      </c>
      <c r="E190">
        <v>32</v>
      </c>
      <c r="G190">
        <v>94</v>
      </c>
      <c r="M190">
        <v>1488</v>
      </c>
      <c r="O190">
        <v>372</v>
      </c>
    </row>
    <row r="191" spans="1:15" x14ac:dyDescent="0.35">
      <c r="C191">
        <v>561</v>
      </c>
      <c r="M191">
        <v>1496</v>
      </c>
      <c r="O191">
        <v>374</v>
      </c>
    </row>
    <row r="192" spans="1:15" x14ac:dyDescent="0.35">
      <c r="C192">
        <v>564</v>
      </c>
      <c r="G192">
        <v>95</v>
      </c>
      <c r="M192">
        <v>1504</v>
      </c>
      <c r="O192">
        <v>376</v>
      </c>
    </row>
    <row r="193" spans="1:15" x14ac:dyDescent="0.35">
      <c r="A193">
        <v>64</v>
      </c>
      <c r="C193">
        <v>567</v>
      </c>
      <c r="M193">
        <v>1512</v>
      </c>
      <c r="O193">
        <v>378</v>
      </c>
    </row>
    <row r="194" spans="1:15" x14ac:dyDescent="0.35">
      <c r="C194">
        <v>570</v>
      </c>
      <c r="G194">
        <v>96</v>
      </c>
      <c r="M194">
        <v>1520</v>
      </c>
      <c r="O194">
        <v>380</v>
      </c>
    </row>
    <row r="195" spans="1:15" x14ac:dyDescent="0.35">
      <c r="C195">
        <v>573</v>
      </c>
      <c r="M195">
        <v>1528</v>
      </c>
      <c r="O195">
        <v>382</v>
      </c>
    </row>
    <row r="196" spans="1:15" x14ac:dyDescent="0.35">
      <c r="A196">
        <v>65</v>
      </c>
      <c r="C196">
        <v>576</v>
      </c>
      <c r="E196">
        <v>33</v>
      </c>
      <c r="G196">
        <v>97</v>
      </c>
      <c r="I196">
        <v>145</v>
      </c>
      <c r="K196">
        <v>49</v>
      </c>
      <c r="M196">
        <v>1536</v>
      </c>
      <c r="O196">
        <v>384</v>
      </c>
    </row>
    <row r="197" spans="1:15" x14ac:dyDescent="0.35">
      <c r="C197">
        <v>579</v>
      </c>
      <c r="M197">
        <v>1544</v>
      </c>
      <c r="O197">
        <v>386</v>
      </c>
    </row>
    <row r="198" spans="1:15" x14ac:dyDescent="0.35">
      <c r="C198">
        <v>582</v>
      </c>
      <c r="G198">
        <v>98</v>
      </c>
      <c r="M198">
        <v>1552</v>
      </c>
      <c r="O198">
        <v>388</v>
      </c>
    </row>
    <row r="199" spans="1:15" x14ac:dyDescent="0.35">
      <c r="A199">
        <v>66</v>
      </c>
      <c r="C199">
        <v>585</v>
      </c>
      <c r="M199">
        <v>1560</v>
      </c>
      <c r="O199">
        <v>390</v>
      </c>
    </row>
    <row r="200" spans="1:15" x14ac:dyDescent="0.35">
      <c r="C200">
        <v>588</v>
      </c>
      <c r="G200">
        <v>99</v>
      </c>
      <c r="M200">
        <v>1568</v>
      </c>
      <c r="O200">
        <v>392</v>
      </c>
    </row>
    <row r="201" spans="1:15" x14ac:dyDescent="0.35">
      <c r="C201">
        <v>591</v>
      </c>
      <c r="M201">
        <v>1576</v>
      </c>
      <c r="O201">
        <v>394</v>
      </c>
    </row>
    <row r="202" spans="1:15" x14ac:dyDescent="0.35">
      <c r="A202">
        <v>67</v>
      </c>
      <c r="C202">
        <v>594</v>
      </c>
      <c r="E202">
        <v>34</v>
      </c>
      <c r="G202">
        <v>100</v>
      </c>
      <c r="M202">
        <v>1584</v>
      </c>
      <c r="O202">
        <v>396</v>
      </c>
    </row>
    <row r="203" spans="1:15" x14ac:dyDescent="0.35">
      <c r="C203">
        <v>597</v>
      </c>
      <c r="M203">
        <v>1592</v>
      </c>
      <c r="O203">
        <v>398</v>
      </c>
    </row>
    <row r="204" spans="1:15" x14ac:dyDescent="0.35">
      <c r="C204">
        <v>600</v>
      </c>
      <c r="G204">
        <v>101</v>
      </c>
      <c r="I204">
        <v>151</v>
      </c>
      <c r="K204">
        <v>51</v>
      </c>
      <c r="M204">
        <v>1600</v>
      </c>
      <c r="O204">
        <v>400</v>
      </c>
    </row>
    <row r="205" spans="1:15" x14ac:dyDescent="0.35">
      <c r="A205">
        <v>68</v>
      </c>
      <c r="C205">
        <v>603</v>
      </c>
      <c r="M205">
        <v>1608</v>
      </c>
      <c r="O205">
        <v>402</v>
      </c>
    </row>
    <row r="206" spans="1:15" x14ac:dyDescent="0.35">
      <c r="C206">
        <v>606</v>
      </c>
      <c r="G206">
        <v>102</v>
      </c>
      <c r="M206">
        <v>1616</v>
      </c>
      <c r="O206">
        <v>404</v>
      </c>
    </row>
    <row r="207" spans="1:15" x14ac:dyDescent="0.35">
      <c r="C207">
        <v>609</v>
      </c>
      <c r="M207">
        <v>1624</v>
      </c>
      <c r="O207">
        <v>406</v>
      </c>
    </row>
    <row r="208" spans="1:15" x14ac:dyDescent="0.35">
      <c r="A208">
        <v>69</v>
      </c>
      <c r="C208">
        <v>612</v>
      </c>
      <c r="E208">
        <v>35</v>
      </c>
      <c r="G208">
        <v>103</v>
      </c>
      <c r="M208">
        <v>1632</v>
      </c>
      <c r="O208">
        <v>408</v>
      </c>
    </row>
    <row r="209" spans="1:15" x14ac:dyDescent="0.35">
      <c r="C209">
        <v>615</v>
      </c>
      <c r="M209">
        <v>1640</v>
      </c>
      <c r="O209">
        <v>410</v>
      </c>
    </row>
    <row r="210" spans="1:15" x14ac:dyDescent="0.35">
      <c r="C210">
        <v>618</v>
      </c>
      <c r="G210">
        <v>104</v>
      </c>
      <c r="M210">
        <v>1648</v>
      </c>
      <c r="O210">
        <v>412</v>
      </c>
    </row>
    <row r="211" spans="1:15" x14ac:dyDescent="0.35">
      <c r="A211">
        <v>70</v>
      </c>
      <c r="C211">
        <v>621</v>
      </c>
      <c r="M211">
        <v>1656</v>
      </c>
      <c r="O211">
        <v>414</v>
      </c>
    </row>
    <row r="212" spans="1:15" x14ac:dyDescent="0.35">
      <c r="C212">
        <v>624</v>
      </c>
      <c r="G212">
        <v>105</v>
      </c>
      <c r="I212">
        <v>157</v>
      </c>
      <c r="K212">
        <v>53</v>
      </c>
      <c r="M212">
        <v>1664</v>
      </c>
      <c r="O212">
        <v>416</v>
      </c>
    </row>
    <row r="213" spans="1:15" x14ac:dyDescent="0.35">
      <c r="C213">
        <v>627</v>
      </c>
      <c r="M213">
        <v>1672</v>
      </c>
      <c r="O213">
        <v>418</v>
      </c>
    </row>
    <row r="214" spans="1:15" x14ac:dyDescent="0.35">
      <c r="A214">
        <v>71</v>
      </c>
      <c r="C214">
        <v>630</v>
      </c>
      <c r="E214">
        <v>36</v>
      </c>
      <c r="G214">
        <v>106</v>
      </c>
      <c r="M214">
        <v>1680</v>
      </c>
      <c r="O214">
        <v>420</v>
      </c>
    </row>
    <row r="215" spans="1:15" x14ac:dyDescent="0.35">
      <c r="C215">
        <v>633</v>
      </c>
      <c r="M215">
        <v>1688</v>
      </c>
      <c r="O215">
        <v>422</v>
      </c>
    </row>
    <row r="216" spans="1:15" x14ac:dyDescent="0.35">
      <c r="C216">
        <v>636</v>
      </c>
      <c r="G216">
        <v>107</v>
      </c>
      <c r="M216">
        <v>1696</v>
      </c>
      <c r="O216">
        <v>424</v>
      </c>
    </row>
    <row r="217" spans="1:15" x14ac:dyDescent="0.35">
      <c r="A217">
        <v>72</v>
      </c>
      <c r="C217">
        <v>639</v>
      </c>
      <c r="M217">
        <v>1704</v>
      </c>
      <c r="O217">
        <v>426</v>
      </c>
    </row>
    <row r="218" spans="1:15" x14ac:dyDescent="0.35">
      <c r="C218">
        <v>642</v>
      </c>
      <c r="G218">
        <v>108</v>
      </c>
      <c r="M218">
        <v>1712</v>
      </c>
      <c r="O218">
        <v>428</v>
      </c>
    </row>
    <row r="219" spans="1:15" x14ac:dyDescent="0.35">
      <c r="C219">
        <v>645</v>
      </c>
      <c r="M219">
        <v>1720</v>
      </c>
      <c r="O219">
        <v>430</v>
      </c>
    </row>
    <row r="220" spans="1:15" x14ac:dyDescent="0.35">
      <c r="A220">
        <v>73</v>
      </c>
      <c r="C220">
        <v>648</v>
      </c>
      <c r="E220">
        <v>37</v>
      </c>
      <c r="G220">
        <v>109</v>
      </c>
      <c r="I220">
        <v>163</v>
      </c>
      <c r="K220">
        <v>55</v>
      </c>
      <c r="M220">
        <v>1728</v>
      </c>
      <c r="O220">
        <v>432</v>
      </c>
    </row>
    <row r="221" spans="1:15" x14ac:dyDescent="0.35">
      <c r="C221">
        <v>651</v>
      </c>
      <c r="M221">
        <v>1736</v>
      </c>
      <c r="O221">
        <v>434</v>
      </c>
    </row>
    <row r="222" spans="1:15" x14ac:dyDescent="0.35">
      <c r="C222">
        <v>654</v>
      </c>
      <c r="G222">
        <v>110</v>
      </c>
      <c r="M222">
        <v>1744</v>
      </c>
      <c r="O222">
        <v>436</v>
      </c>
    </row>
    <row r="223" spans="1:15" x14ac:dyDescent="0.35">
      <c r="A223">
        <v>74</v>
      </c>
      <c r="C223">
        <v>657</v>
      </c>
      <c r="M223">
        <v>1752</v>
      </c>
      <c r="O223">
        <v>438</v>
      </c>
    </row>
    <row r="224" spans="1:15" x14ac:dyDescent="0.35">
      <c r="C224">
        <v>660</v>
      </c>
      <c r="G224">
        <v>111</v>
      </c>
      <c r="M224">
        <v>1760</v>
      </c>
      <c r="O224">
        <v>440</v>
      </c>
    </row>
    <row r="225" spans="1:15" x14ac:dyDescent="0.35">
      <c r="C225">
        <v>663</v>
      </c>
      <c r="M225">
        <v>1768</v>
      </c>
      <c r="O225">
        <v>442</v>
      </c>
    </row>
    <row r="226" spans="1:15" x14ac:dyDescent="0.35">
      <c r="A226">
        <v>75</v>
      </c>
      <c r="C226">
        <v>666</v>
      </c>
      <c r="E226">
        <v>38</v>
      </c>
      <c r="G226">
        <v>112</v>
      </c>
      <c r="M226">
        <v>1776</v>
      </c>
      <c r="O226">
        <v>444</v>
      </c>
    </row>
    <row r="227" spans="1:15" x14ac:dyDescent="0.35">
      <c r="C227">
        <v>669</v>
      </c>
      <c r="M227">
        <v>1784</v>
      </c>
      <c r="O227">
        <v>446</v>
      </c>
    </row>
    <row r="228" spans="1:15" x14ac:dyDescent="0.35">
      <c r="C228">
        <v>672</v>
      </c>
      <c r="G228">
        <v>113</v>
      </c>
      <c r="I228">
        <v>169</v>
      </c>
      <c r="K228">
        <v>57</v>
      </c>
      <c r="M228">
        <v>1792</v>
      </c>
      <c r="O228">
        <v>448</v>
      </c>
    </row>
    <row r="229" spans="1:15" x14ac:dyDescent="0.35">
      <c r="A229">
        <v>76</v>
      </c>
      <c r="C229">
        <v>675</v>
      </c>
      <c r="M229">
        <v>1800</v>
      </c>
      <c r="O229">
        <v>450</v>
      </c>
    </row>
    <row r="230" spans="1:15" x14ac:dyDescent="0.35">
      <c r="C230">
        <v>678</v>
      </c>
      <c r="G230">
        <v>114</v>
      </c>
      <c r="M230">
        <v>1808</v>
      </c>
      <c r="O230">
        <v>452</v>
      </c>
    </row>
    <row r="231" spans="1:15" x14ac:dyDescent="0.35">
      <c r="C231">
        <v>681</v>
      </c>
      <c r="M231">
        <v>1816</v>
      </c>
      <c r="O231">
        <v>454</v>
      </c>
    </row>
    <row r="232" spans="1:15" x14ac:dyDescent="0.35">
      <c r="A232">
        <v>77</v>
      </c>
      <c r="C232">
        <v>684</v>
      </c>
      <c r="E232">
        <v>39</v>
      </c>
      <c r="G232">
        <v>115</v>
      </c>
      <c r="M232">
        <v>1824</v>
      </c>
      <c r="O232">
        <v>456</v>
      </c>
    </row>
    <row r="233" spans="1:15" x14ac:dyDescent="0.35">
      <c r="C233">
        <v>687</v>
      </c>
      <c r="M233">
        <v>1832</v>
      </c>
      <c r="O233">
        <v>458</v>
      </c>
    </row>
    <row r="234" spans="1:15" x14ac:dyDescent="0.35">
      <c r="C234">
        <v>690</v>
      </c>
      <c r="G234">
        <v>116</v>
      </c>
      <c r="M234">
        <v>1840</v>
      </c>
      <c r="O234">
        <v>460</v>
      </c>
    </row>
    <row r="235" spans="1:15" x14ac:dyDescent="0.35">
      <c r="A235">
        <v>78</v>
      </c>
      <c r="C235">
        <v>693</v>
      </c>
      <c r="M235">
        <v>1848</v>
      </c>
      <c r="O235">
        <v>462</v>
      </c>
    </row>
    <row r="236" spans="1:15" x14ac:dyDescent="0.35">
      <c r="C236">
        <v>696</v>
      </c>
      <c r="G236">
        <v>117</v>
      </c>
      <c r="I236">
        <v>175</v>
      </c>
      <c r="K236">
        <v>59</v>
      </c>
      <c r="M236">
        <v>1856</v>
      </c>
      <c r="O236">
        <v>464</v>
      </c>
    </row>
    <row r="237" spans="1:15" x14ac:dyDescent="0.35">
      <c r="C237">
        <v>699</v>
      </c>
      <c r="M237">
        <v>1864</v>
      </c>
      <c r="O237">
        <v>466</v>
      </c>
    </row>
    <row r="238" spans="1:15" x14ac:dyDescent="0.35">
      <c r="A238">
        <v>79</v>
      </c>
      <c r="C238">
        <v>702</v>
      </c>
      <c r="E238">
        <v>40</v>
      </c>
      <c r="G238">
        <v>118</v>
      </c>
      <c r="M238">
        <v>1872</v>
      </c>
      <c r="O238">
        <v>468</v>
      </c>
    </row>
    <row r="239" spans="1:15" x14ac:dyDescent="0.35">
      <c r="C239">
        <v>705</v>
      </c>
      <c r="M239">
        <v>1880</v>
      </c>
      <c r="O239">
        <v>470</v>
      </c>
    </row>
    <row r="240" spans="1:15" x14ac:dyDescent="0.35">
      <c r="C240">
        <v>708</v>
      </c>
      <c r="G240">
        <v>119</v>
      </c>
      <c r="M240">
        <v>1888</v>
      </c>
      <c r="O240">
        <v>472</v>
      </c>
    </row>
    <row r="241" spans="1:15" x14ac:dyDescent="0.35">
      <c r="A241">
        <v>80</v>
      </c>
      <c r="C241">
        <v>711</v>
      </c>
      <c r="M241">
        <v>1896</v>
      </c>
      <c r="O241">
        <v>474</v>
      </c>
    </row>
    <row r="242" spans="1:15" x14ac:dyDescent="0.35">
      <c r="C242">
        <v>714</v>
      </c>
      <c r="G242">
        <v>120</v>
      </c>
      <c r="M242">
        <v>1904</v>
      </c>
      <c r="O242">
        <v>476</v>
      </c>
    </row>
    <row r="243" spans="1:15" x14ac:dyDescent="0.35">
      <c r="C243">
        <v>717</v>
      </c>
      <c r="M243">
        <v>1912</v>
      </c>
      <c r="O243">
        <v>478</v>
      </c>
    </row>
    <row r="244" spans="1:15" x14ac:dyDescent="0.35">
      <c r="A244">
        <v>81</v>
      </c>
      <c r="C244">
        <v>720</v>
      </c>
      <c r="E244">
        <v>41</v>
      </c>
      <c r="G244">
        <v>121</v>
      </c>
      <c r="I244">
        <v>181</v>
      </c>
      <c r="K244">
        <v>61</v>
      </c>
      <c r="M244">
        <v>1920</v>
      </c>
      <c r="O244">
        <v>480</v>
      </c>
    </row>
    <row r="245" spans="1:15" x14ac:dyDescent="0.35">
      <c r="C245">
        <v>723</v>
      </c>
      <c r="M245">
        <v>1928</v>
      </c>
      <c r="O245">
        <v>482</v>
      </c>
    </row>
    <row r="246" spans="1:15" x14ac:dyDescent="0.35">
      <c r="C246">
        <v>726</v>
      </c>
      <c r="G246">
        <v>122</v>
      </c>
      <c r="M246">
        <v>1936</v>
      </c>
      <c r="O246">
        <v>484</v>
      </c>
    </row>
    <row r="247" spans="1:15" x14ac:dyDescent="0.35">
      <c r="A247">
        <v>82</v>
      </c>
      <c r="C247">
        <v>729</v>
      </c>
      <c r="M247">
        <v>1944</v>
      </c>
      <c r="O247">
        <v>486</v>
      </c>
    </row>
    <row r="248" spans="1:15" x14ac:dyDescent="0.35">
      <c r="C248">
        <v>732</v>
      </c>
      <c r="G248">
        <v>123</v>
      </c>
      <c r="M248">
        <v>1952</v>
      </c>
      <c r="O248">
        <v>488</v>
      </c>
    </row>
    <row r="249" spans="1:15" x14ac:dyDescent="0.35">
      <c r="C249">
        <v>735</v>
      </c>
      <c r="M249">
        <v>1960</v>
      </c>
      <c r="O249">
        <v>490</v>
      </c>
    </row>
    <row r="250" spans="1:15" x14ac:dyDescent="0.35">
      <c r="A250">
        <v>83</v>
      </c>
      <c r="C250">
        <v>738</v>
      </c>
      <c r="E250">
        <v>42</v>
      </c>
      <c r="G250">
        <v>124</v>
      </c>
      <c r="M250">
        <v>1968</v>
      </c>
      <c r="O250">
        <v>492</v>
      </c>
    </row>
    <row r="251" spans="1:15" x14ac:dyDescent="0.35">
      <c r="C251">
        <v>741</v>
      </c>
      <c r="M251">
        <v>1976</v>
      </c>
      <c r="O251">
        <v>494</v>
      </c>
    </row>
    <row r="252" spans="1:15" x14ac:dyDescent="0.35">
      <c r="C252">
        <v>744</v>
      </c>
      <c r="G252">
        <v>125</v>
      </c>
      <c r="I252">
        <v>187</v>
      </c>
      <c r="K252">
        <v>63</v>
      </c>
      <c r="M252">
        <v>1984</v>
      </c>
      <c r="O252">
        <v>496</v>
      </c>
    </row>
    <row r="253" spans="1:15" x14ac:dyDescent="0.35">
      <c r="A253">
        <v>84</v>
      </c>
      <c r="C253">
        <v>747</v>
      </c>
      <c r="M253">
        <v>1992</v>
      </c>
      <c r="O253">
        <v>498</v>
      </c>
    </row>
    <row r="254" spans="1:15" x14ac:dyDescent="0.35">
      <c r="C254">
        <v>750</v>
      </c>
      <c r="G254">
        <v>126</v>
      </c>
      <c r="M254">
        <v>2000</v>
      </c>
      <c r="O254">
        <v>500</v>
      </c>
    </row>
    <row r="255" spans="1:15" x14ac:dyDescent="0.35">
      <c r="C255">
        <v>753</v>
      </c>
      <c r="M255">
        <v>2008</v>
      </c>
      <c r="O255">
        <v>502</v>
      </c>
    </row>
    <row r="256" spans="1:15" x14ac:dyDescent="0.35">
      <c r="A256">
        <v>85</v>
      </c>
      <c r="C256">
        <v>756</v>
      </c>
      <c r="E256">
        <v>43</v>
      </c>
      <c r="G256">
        <v>127</v>
      </c>
      <c r="M256">
        <v>2016</v>
      </c>
      <c r="O256">
        <v>504</v>
      </c>
    </row>
    <row r="257" spans="1:15" x14ac:dyDescent="0.35">
      <c r="C257">
        <v>759</v>
      </c>
      <c r="M257">
        <v>2024</v>
      </c>
      <c r="O257">
        <v>506</v>
      </c>
    </row>
    <row r="258" spans="1:15" x14ac:dyDescent="0.35">
      <c r="C258">
        <v>762</v>
      </c>
      <c r="G258">
        <v>128</v>
      </c>
      <c r="M258">
        <v>2032</v>
      </c>
      <c r="O258">
        <v>508</v>
      </c>
    </row>
    <row r="259" spans="1:15" x14ac:dyDescent="0.35">
      <c r="A259">
        <v>86</v>
      </c>
      <c r="C259">
        <v>765</v>
      </c>
      <c r="M259">
        <v>2040</v>
      </c>
      <c r="O259">
        <v>510</v>
      </c>
    </row>
    <row r="260" spans="1:15" x14ac:dyDescent="0.35">
      <c r="C260">
        <v>768</v>
      </c>
      <c r="G260">
        <v>129</v>
      </c>
      <c r="I260">
        <v>193</v>
      </c>
      <c r="K260">
        <v>65</v>
      </c>
      <c r="M260">
        <v>2048</v>
      </c>
      <c r="O260">
        <v>512</v>
      </c>
    </row>
    <row r="261" spans="1:15" x14ac:dyDescent="0.35">
      <c r="C261">
        <v>771</v>
      </c>
      <c r="M261">
        <v>2056</v>
      </c>
      <c r="O261">
        <v>514</v>
      </c>
    </row>
    <row r="262" spans="1:15" x14ac:dyDescent="0.35">
      <c r="A262">
        <v>87</v>
      </c>
      <c r="C262">
        <v>774</v>
      </c>
      <c r="E262">
        <v>44</v>
      </c>
      <c r="G262">
        <v>130</v>
      </c>
      <c r="M262">
        <v>2064</v>
      </c>
      <c r="O262">
        <v>516</v>
      </c>
    </row>
    <row r="263" spans="1:15" x14ac:dyDescent="0.35">
      <c r="C263">
        <v>777</v>
      </c>
      <c r="M263">
        <v>2072</v>
      </c>
      <c r="O263">
        <v>518</v>
      </c>
    </row>
    <row r="264" spans="1:15" x14ac:dyDescent="0.35">
      <c r="C264">
        <v>780</v>
      </c>
      <c r="G264">
        <v>131</v>
      </c>
      <c r="M264">
        <v>2080</v>
      </c>
      <c r="O264">
        <v>520</v>
      </c>
    </row>
    <row r="265" spans="1:15" x14ac:dyDescent="0.35">
      <c r="A265">
        <v>88</v>
      </c>
      <c r="C265">
        <v>783</v>
      </c>
      <c r="M265">
        <v>2088</v>
      </c>
      <c r="O265">
        <v>522</v>
      </c>
    </row>
    <row r="266" spans="1:15" x14ac:dyDescent="0.35">
      <c r="C266">
        <v>786</v>
      </c>
      <c r="G266">
        <v>132</v>
      </c>
      <c r="M266">
        <v>2096</v>
      </c>
      <c r="O266">
        <v>524</v>
      </c>
    </row>
    <row r="267" spans="1:15" x14ac:dyDescent="0.35">
      <c r="C267">
        <v>789</v>
      </c>
      <c r="M267">
        <v>2104</v>
      </c>
      <c r="O267">
        <v>526</v>
      </c>
    </row>
    <row r="268" spans="1:15" x14ac:dyDescent="0.35">
      <c r="A268">
        <v>89</v>
      </c>
      <c r="C268">
        <v>792</v>
      </c>
      <c r="E268">
        <v>45</v>
      </c>
      <c r="G268">
        <v>133</v>
      </c>
      <c r="I268">
        <v>199</v>
      </c>
      <c r="K268">
        <v>67</v>
      </c>
      <c r="M268">
        <v>2112</v>
      </c>
      <c r="O268">
        <v>528</v>
      </c>
    </row>
    <row r="269" spans="1:15" x14ac:dyDescent="0.35">
      <c r="C269">
        <v>795</v>
      </c>
      <c r="M269">
        <v>2120</v>
      </c>
      <c r="O269">
        <v>530</v>
      </c>
    </row>
    <row r="270" spans="1:15" x14ac:dyDescent="0.35">
      <c r="C270">
        <v>798</v>
      </c>
      <c r="G270">
        <v>134</v>
      </c>
      <c r="M270">
        <v>2128</v>
      </c>
      <c r="O270">
        <v>532</v>
      </c>
    </row>
    <row r="271" spans="1:15" x14ac:dyDescent="0.35">
      <c r="A271">
        <v>90</v>
      </c>
      <c r="C271">
        <v>801</v>
      </c>
      <c r="M271">
        <v>2136</v>
      </c>
      <c r="O271">
        <v>534</v>
      </c>
    </row>
    <row r="272" spans="1:15" x14ac:dyDescent="0.35">
      <c r="C272">
        <v>804</v>
      </c>
      <c r="G272">
        <v>135</v>
      </c>
      <c r="M272">
        <v>2144</v>
      </c>
      <c r="O272">
        <v>536</v>
      </c>
    </row>
    <row r="273" spans="1:15" x14ac:dyDescent="0.35">
      <c r="C273">
        <v>807</v>
      </c>
      <c r="M273">
        <v>2152</v>
      </c>
      <c r="O273">
        <v>538</v>
      </c>
    </row>
    <row r="274" spans="1:15" x14ac:dyDescent="0.35">
      <c r="A274">
        <v>91</v>
      </c>
      <c r="C274">
        <v>810</v>
      </c>
      <c r="E274">
        <v>46</v>
      </c>
      <c r="G274">
        <v>136</v>
      </c>
      <c r="M274">
        <v>2160</v>
      </c>
      <c r="O274">
        <v>540</v>
      </c>
    </row>
    <row r="275" spans="1:15" x14ac:dyDescent="0.35">
      <c r="C275">
        <v>813</v>
      </c>
      <c r="M275">
        <v>2168</v>
      </c>
      <c r="O275">
        <v>542</v>
      </c>
    </row>
    <row r="276" spans="1:15" x14ac:dyDescent="0.35">
      <c r="C276">
        <v>816</v>
      </c>
      <c r="G276">
        <v>137</v>
      </c>
      <c r="I276">
        <v>205</v>
      </c>
      <c r="K276">
        <v>69</v>
      </c>
      <c r="M276">
        <v>2176</v>
      </c>
      <c r="O276">
        <v>544</v>
      </c>
    </row>
    <row r="277" spans="1:15" x14ac:dyDescent="0.35">
      <c r="A277">
        <v>92</v>
      </c>
      <c r="C277">
        <v>819</v>
      </c>
      <c r="M277">
        <v>2184</v>
      </c>
      <c r="O277">
        <v>546</v>
      </c>
    </row>
    <row r="278" spans="1:15" x14ac:dyDescent="0.35">
      <c r="C278">
        <v>822</v>
      </c>
      <c r="G278">
        <v>138</v>
      </c>
      <c r="M278">
        <v>2192</v>
      </c>
      <c r="O278">
        <v>548</v>
      </c>
    </row>
    <row r="279" spans="1:15" x14ac:dyDescent="0.35">
      <c r="C279">
        <v>825</v>
      </c>
      <c r="M279">
        <v>2200</v>
      </c>
      <c r="O279">
        <v>550</v>
      </c>
    </row>
    <row r="280" spans="1:15" x14ac:dyDescent="0.35">
      <c r="A280">
        <v>93</v>
      </c>
      <c r="C280">
        <v>828</v>
      </c>
      <c r="E280">
        <v>47</v>
      </c>
      <c r="G280">
        <v>139</v>
      </c>
      <c r="M280">
        <v>2208</v>
      </c>
      <c r="O280">
        <v>552</v>
      </c>
    </row>
    <row r="281" spans="1:15" x14ac:dyDescent="0.35">
      <c r="C281">
        <v>831</v>
      </c>
      <c r="M281">
        <v>2216</v>
      </c>
      <c r="O281">
        <v>554</v>
      </c>
    </row>
    <row r="282" spans="1:15" x14ac:dyDescent="0.35">
      <c r="C282">
        <v>834</v>
      </c>
      <c r="G282">
        <v>140</v>
      </c>
      <c r="M282">
        <v>2224</v>
      </c>
      <c r="O282">
        <v>556</v>
      </c>
    </row>
    <row r="283" spans="1:15" x14ac:dyDescent="0.35">
      <c r="A283">
        <v>94</v>
      </c>
      <c r="C283">
        <v>837</v>
      </c>
      <c r="M283">
        <v>2232</v>
      </c>
      <c r="O283">
        <v>558</v>
      </c>
    </row>
    <row r="284" spans="1:15" x14ac:dyDescent="0.35">
      <c r="C284">
        <v>840</v>
      </c>
      <c r="G284">
        <v>141</v>
      </c>
      <c r="I284">
        <v>211</v>
      </c>
      <c r="K284">
        <v>71</v>
      </c>
      <c r="M284">
        <v>2240</v>
      </c>
      <c r="O284">
        <v>560</v>
      </c>
    </row>
    <row r="285" spans="1:15" x14ac:dyDescent="0.35">
      <c r="C285">
        <v>843</v>
      </c>
      <c r="M285">
        <v>2248</v>
      </c>
      <c r="O285">
        <v>562</v>
      </c>
    </row>
    <row r="286" spans="1:15" x14ac:dyDescent="0.35">
      <c r="A286">
        <v>95</v>
      </c>
      <c r="C286">
        <v>846</v>
      </c>
      <c r="E286">
        <v>48</v>
      </c>
      <c r="G286">
        <v>142</v>
      </c>
      <c r="M286">
        <v>2256</v>
      </c>
      <c r="O286">
        <v>564</v>
      </c>
    </row>
    <row r="287" spans="1:15" x14ac:dyDescent="0.35">
      <c r="C287">
        <v>849</v>
      </c>
      <c r="M287">
        <v>2264</v>
      </c>
      <c r="O287">
        <v>566</v>
      </c>
    </row>
    <row r="288" spans="1:15" x14ac:dyDescent="0.35">
      <c r="C288">
        <v>852</v>
      </c>
      <c r="G288">
        <v>143</v>
      </c>
      <c r="M288">
        <v>2272</v>
      </c>
      <c r="O288">
        <v>568</v>
      </c>
    </row>
    <row r="289" spans="1:15" x14ac:dyDescent="0.35">
      <c r="A289">
        <v>96</v>
      </c>
      <c r="C289">
        <v>855</v>
      </c>
      <c r="M289">
        <v>2280</v>
      </c>
      <c r="O289">
        <v>570</v>
      </c>
    </row>
    <row r="290" spans="1:15" x14ac:dyDescent="0.35">
      <c r="C290">
        <v>858</v>
      </c>
      <c r="G290">
        <v>144</v>
      </c>
      <c r="M290">
        <v>2288</v>
      </c>
      <c r="O290">
        <v>572</v>
      </c>
    </row>
    <row r="291" spans="1:15" x14ac:dyDescent="0.35">
      <c r="C291">
        <v>861</v>
      </c>
      <c r="M291">
        <v>2296</v>
      </c>
      <c r="O291">
        <v>574</v>
      </c>
    </row>
    <row r="292" spans="1:15" x14ac:dyDescent="0.35">
      <c r="A292">
        <v>97</v>
      </c>
      <c r="C292">
        <v>864</v>
      </c>
      <c r="E292">
        <v>49</v>
      </c>
      <c r="G292">
        <v>145</v>
      </c>
      <c r="I292">
        <v>217</v>
      </c>
      <c r="K292">
        <v>73</v>
      </c>
      <c r="M292">
        <v>2304</v>
      </c>
      <c r="O292">
        <v>576</v>
      </c>
    </row>
    <row r="293" spans="1:15" x14ac:dyDescent="0.35">
      <c r="C293">
        <v>867</v>
      </c>
      <c r="M293">
        <v>2312</v>
      </c>
      <c r="O293">
        <v>578</v>
      </c>
    </row>
    <row r="294" spans="1:15" x14ac:dyDescent="0.35">
      <c r="C294">
        <v>870</v>
      </c>
      <c r="G294">
        <v>146</v>
      </c>
      <c r="M294">
        <v>2320</v>
      </c>
      <c r="O294">
        <v>580</v>
      </c>
    </row>
    <row r="295" spans="1:15" x14ac:dyDescent="0.35">
      <c r="A295">
        <v>98</v>
      </c>
      <c r="C295">
        <v>873</v>
      </c>
      <c r="M295">
        <v>2328</v>
      </c>
      <c r="O295">
        <v>582</v>
      </c>
    </row>
    <row r="296" spans="1:15" x14ac:dyDescent="0.35">
      <c r="C296">
        <v>876</v>
      </c>
      <c r="G296">
        <v>147</v>
      </c>
      <c r="M296">
        <v>2336</v>
      </c>
      <c r="O296">
        <v>584</v>
      </c>
    </row>
    <row r="297" spans="1:15" x14ac:dyDescent="0.35">
      <c r="C297">
        <v>879</v>
      </c>
      <c r="M297">
        <v>2344</v>
      </c>
      <c r="O297">
        <v>586</v>
      </c>
    </row>
    <row r="298" spans="1:15" x14ac:dyDescent="0.35">
      <c r="A298">
        <v>99</v>
      </c>
      <c r="C298">
        <v>882</v>
      </c>
      <c r="E298">
        <v>50</v>
      </c>
      <c r="G298">
        <v>148</v>
      </c>
      <c r="M298">
        <v>2352</v>
      </c>
      <c r="O298">
        <v>588</v>
      </c>
    </row>
    <row r="299" spans="1:15" x14ac:dyDescent="0.35">
      <c r="C299">
        <v>885</v>
      </c>
      <c r="M299">
        <v>2360</v>
      </c>
      <c r="O299">
        <v>590</v>
      </c>
    </row>
    <row r="300" spans="1:15" x14ac:dyDescent="0.35">
      <c r="C300">
        <v>888</v>
      </c>
      <c r="G300">
        <v>149</v>
      </c>
      <c r="I300">
        <v>223</v>
      </c>
      <c r="K300">
        <v>75</v>
      </c>
      <c r="M300">
        <v>2368</v>
      </c>
      <c r="O300">
        <v>592</v>
      </c>
    </row>
    <row r="301" spans="1:15" x14ac:dyDescent="0.35">
      <c r="A301">
        <v>100</v>
      </c>
      <c r="C301">
        <v>891</v>
      </c>
      <c r="M301">
        <v>2376</v>
      </c>
      <c r="O301">
        <v>594</v>
      </c>
    </row>
    <row r="302" spans="1:15" x14ac:dyDescent="0.35">
      <c r="C302">
        <v>894</v>
      </c>
      <c r="G302">
        <v>150</v>
      </c>
      <c r="M302">
        <v>2384</v>
      </c>
      <c r="O302">
        <v>596</v>
      </c>
    </row>
    <row r="303" spans="1:15" x14ac:dyDescent="0.35">
      <c r="C303">
        <v>897</v>
      </c>
      <c r="M303">
        <v>2392</v>
      </c>
      <c r="O303">
        <v>598</v>
      </c>
    </row>
    <row r="304" spans="1:15" x14ac:dyDescent="0.35">
      <c r="A304">
        <v>101</v>
      </c>
      <c r="C304">
        <v>900</v>
      </c>
      <c r="E304">
        <v>51</v>
      </c>
      <c r="G304">
        <v>151</v>
      </c>
      <c r="M304">
        <v>2400</v>
      </c>
      <c r="O304">
        <v>600</v>
      </c>
    </row>
    <row r="305" spans="1:15" x14ac:dyDescent="0.35">
      <c r="C305">
        <v>903</v>
      </c>
      <c r="M305">
        <v>2408</v>
      </c>
      <c r="O305">
        <v>602</v>
      </c>
    </row>
    <row r="306" spans="1:15" x14ac:dyDescent="0.35">
      <c r="C306">
        <v>906</v>
      </c>
      <c r="G306">
        <v>152</v>
      </c>
      <c r="M306">
        <v>2416</v>
      </c>
      <c r="O306">
        <v>604</v>
      </c>
    </row>
    <row r="307" spans="1:15" x14ac:dyDescent="0.35">
      <c r="A307">
        <v>102</v>
      </c>
      <c r="C307">
        <v>909</v>
      </c>
      <c r="M307">
        <v>2424</v>
      </c>
      <c r="O307">
        <v>606</v>
      </c>
    </row>
    <row r="308" spans="1:15" x14ac:dyDescent="0.35">
      <c r="C308">
        <v>912</v>
      </c>
      <c r="G308">
        <v>153</v>
      </c>
      <c r="I308">
        <v>229</v>
      </c>
      <c r="K308">
        <v>77</v>
      </c>
      <c r="M308">
        <v>2432</v>
      </c>
      <c r="O308">
        <v>608</v>
      </c>
    </row>
    <row r="309" spans="1:15" x14ac:dyDescent="0.35">
      <c r="C309">
        <v>915</v>
      </c>
      <c r="M309">
        <v>2440</v>
      </c>
      <c r="O309">
        <v>610</v>
      </c>
    </row>
    <row r="310" spans="1:15" x14ac:dyDescent="0.35">
      <c r="A310">
        <v>103</v>
      </c>
      <c r="C310">
        <v>918</v>
      </c>
      <c r="E310">
        <v>52</v>
      </c>
      <c r="G310">
        <v>154</v>
      </c>
      <c r="M310">
        <v>2448</v>
      </c>
      <c r="O310">
        <v>612</v>
      </c>
    </row>
    <row r="311" spans="1:15" x14ac:dyDescent="0.35">
      <c r="C311">
        <v>921</v>
      </c>
      <c r="M311">
        <v>2456</v>
      </c>
      <c r="O311">
        <v>614</v>
      </c>
    </row>
    <row r="312" spans="1:15" x14ac:dyDescent="0.35">
      <c r="C312">
        <v>924</v>
      </c>
      <c r="G312">
        <v>155</v>
      </c>
      <c r="M312">
        <v>2464</v>
      </c>
      <c r="O312">
        <v>616</v>
      </c>
    </row>
    <row r="313" spans="1:15" x14ac:dyDescent="0.35">
      <c r="A313">
        <v>104</v>
      </c>
      <c r="C313">
        <v>927</v>
      </c>
      <c r="M313">
        <v>2472</v>
      </c>
      <c r="O313">
        <v>618</v>
      </c>
    </row>
    <row r="314" spans="1:15" x14ac:dyDescent="0.35">
      <c r="C314">
        <v>930</v>
      </c>
      <c r="G314">
        <v>156</v>
      </c>
      <c r="M314">
        <v>2480</v>
      </c>
      <c r="O314">
        <v>620</v>
      </c>
    </row>
    <row r="315" spans="1:15" x14ac:dyDescent="0.35">
      <c r="C315">
        <v>933</v>
      </c>
      <c r="M315">
        <v>2488</v>
      </c>
      <c r="O315">
        <v>622</v>
      </c>
    </row>
    <row r="316" spans="1:15" x14ac:dyDescent="0.35">
      <c r="A316">
        <v>105</v>
      </c>
      <c r="C316">
        <v>936</v>
      </c>
      <c r="E316">
        <v>53</v>
      </c>
      <c r="G316">
        <v>157</v>
      </c>
      <c r="I316">
        <v>235</v>
      </c>
      <c r="K316">
        <v>79</v>
      </c>
      <c r="M316">
        <v>2496</v>
      </c>
      <c r="O316">
        <v>624</v>
      </c>
    </row>
    <row r="317" spans="1:15" x14ac:dyDescent="0.35">
      <c r="C317">
        <v>939</v>
      </c>
      <c r="M317">
        <v>2504</v>
      </c>
      <c r="O317">
        <v>626</v>
      </c>
    </row>
    <row r="318" spans="1:15" x14ac:dyDescent="0.35">
      <c r="C318">
        <v>942</v>
      </c>
      <c r="G318">
        <v>158</v>
      </c>
      <c r="M318">
        <v>2512</v>
      </c>
      <c r="O318">
        <v>628</v>
      </c>
    </row>
    <row r="319" spans="1:15" x14ac:dyDescent="0.35">
      <c r="A319">
        <v>106</v>
      </c>
      <c r="C319">
        <v>945</v>
      </c>
      <c r="M319">
        <v>2520</v>
      </c>
      <c r="O319">
        <v>630</v>
      </c>
    </row>
    <row r="320" spans="1:15" x14ac:dyDescent="0.35">
      <c r="C320">
        <v>948</v>
      </c>
      <c r="G320">
        <v>159</v>
      </c>
      <c r="M320">
        <v>2528</v>
      </c>
      <c r="O320">
        <v>632</v>
      </c>
    </row>
    <row r="321" spans="1:15" x14ac:dyDescent="0.35">
      <c r="C321">
        <v>951</v>
      </c>
      <c r="M321">
        <v>2536</v>
      </c>
      <c r="O321">
        <v>634</v>
      </c>
    </row>
    <row r="322" spans="1:15" x14ac:dyDescent="0.35">
      <c r="A322">
        <v>107</v>
      </c>
      <c r="C322">
        <v>954</v>
      </c>
      <c r="E322">
        <v>54</v>
      </c>
      <c r="G322">
        <v>160</v>
      </c>
      <c r="M322">
        <v>2544</v>
      </c>
      <c r="O322">
        <v>636</v>
      </c>
    </row>
    <row r="323" spans="1:15" x14ac:dyDescent="0.35">
      <c r="C323">
        <v>957</v>
      </c>
      <c r="M323">
        <v>2552</v>
      </c>
      <c r="O323">
        <v>638</v>
      </c>
    </row>
    <row r="324" spans="1:15" x14ac:dyDescent="0.35">
      <c r="C324">
        <v>960</v>
      </c>
      <c r="G324">
        <v>161</v>
      </c>
      <c r="I324">
        <v>241</v>
      </c>
      <c r="K324">
        <v>81</v>
      </c>
      <c r="M324">
        <v>2560</v>
      </c>
      <c r="O324">
        <v>640</v>
      </c>
    </row>
    <row r="325" spans="1:15" x14ac:dyDescent="0.35">
      <c r="A325">
        <v>108</v>
      </c>
      <c r="C325">
        <v>963</v>
      </c>
      <c r="M325">
        <v>2568</v>
      </c>
      <c r="O325">
        <v>642</v>
      </c>
    </row>
    <row r="326" spans="1:15" x14ac:dyDescent="0.35">
      <c r="C326">
        <v>966</v>
      </c>
      <c r="G326">
        <v>162</v>
      </c>
      <c r="M326">
        <v>2576</v>
      </c>
      <c r="O326">
        <v>644</v>
      </c>
    </row>
    <row r="327" spans="1:15" x14ac:dyDescent="0.35">
      <c r="C327">
        <v>969</v>
      </c>
      <c r="M327">
        <v>2584</v>
      </c>
      <c r="O327">
        <v>646</v>
      </c>
    </row>
    <row r="328" spans="1:15" x14ac:dyDescent="0.35">
      <c r="A328">
        <v>109</v>
      </c>
      <c r="C328">
        <v>972</v>
      </c>
      <c r="E328">
        <v>55</v>
      </c>
      <c r="G328">
        <v>163</v>
      </c>
      <c r="M328">
        <v>2592</v>
      </c>
      <c r="O328">
        <v>648</v>
      </c>
    </row>
    <row r="329" spans="1:15" x14ac:dyDescent="0.35">
      <c r="C329">
        <v>975</v>
      </c>
      <c r="M329">
        <v>2600</v>
      </c>
      <c r="O329">
        <v>650</v>
      </c>
    </row>
    <row r="330" spans="1:15" x14ac:dyDescent="0.35">
      <c r="C330">
        <v>978</v>
      </c>
      <c r="G330">
        <v>164</v>
      </c>
      <c r="M330">
        <v>2608</v>
      </c>
      <c r="O330">
        <v>652</v>
      </c>
    </row>
    <row r="331" spans="1:15" x14ac:dyDescent="0.35">
      <c r="A331">
        <v>110</v>
      </c>
      <c r="C331">
        <v>981</v>
      </c>
      <c r="M331">
        <v>2616</v>
      </c>
      <c r="O331">
        <v>654</v>
      </c>
    </row>
    <row r="332" spans="1:15" x14ac:dyDescent="0.35">
      <c r="C332">
        <v>984</v>
      </c>
      <c r="G332">
        <v>165</v>
      </c>
      <c r="I332">
        <v>247</v>
      </c>
      <c r="K332">
        <v>83</v>
      </c>
      <c r="M332">
        <v>2624</v>
      </c>
      <c r="O332">
        <v>656</v>
      </c>
    </row>
    <row r="333" spans="1:15" x14ac:dyDescent="0.35">
      <c r="C333">
        <v>987</v>
      </c>
      <c r="M333">
        <v>2632</v>
      </c>
      <c r="O333">
        <v>658</v>
      </c>
    </row>
    <row r="334" spans="1:15" x14ac:dyDescent="0.35">
      <c r="A334">
        <v>111</v>
      </c>
      <c r="C334">
        <v>990</v>
      </c>
      <c r="E334">
        <v>56</v>
      </c>
      <c r="G334">
        <v>166</v>
      </c>
      <c r="M334">
        <v>2640</v>
      </c>
      <c r="O334">
        <v>660</v>
      </c>
    </row>
    <row r="335" spans="1:15" x14ac:dyDescent="0.35">
      <c r="C335">
        <v>993</v>
      </c>
      <c r="M335">
        <v>2648</v>
      </c>
      <c r="O335">
        <v>662</v>
      </c>
    </row>
    <row r="336" spans="1:15" x14ac:dyDescent="0.35">
      <c r="C336">
        <v>996</v>
      </c>
      <c r="G336">
        <v>167</v>
      </c>
      <c r="M336">
        <v>2656</v>
      </c>
      <c r="O336">
        <v>664</v>
      </c>
    </row>
    <row r="337" spans="1:15" x14ac:dyDescent="0.35">
      <c r="A337">
        <v>112</v>
      </c>
      <c r="C337">
        <v>999</v>
      </c>
      <c r="M337">
        <v>2664</v>
      </c>
      <c r="O337">
        <v>666</v>
      </c>
    </row>
    <row r="338" spans="1:15" x14ac:dyDescent="0.35">
      <c r="C338">
        <v>1002</v>
      </c>
      <c r="G338">
        <v>168</v>
      </c>
      <c r="M338">
        <v>2672</v>
      </c>
      <c r="O338">
        <v>668</v>
      </c>
    </row>
    <row r="339" spans="1:15" x14ac:dyDescent="0.35">
      <c r="C339">
        <v>1005</v>
      </c>
      <c r="M339">
        <v>2680</v>
      </c>
      <c r="O339">
        <v>670</v>
      </c>
    </row>
    <row r="340" spans="1:15" x14ac:dyDescent="0.35">
      <c r="A340">
        <v>113</v>
      </c>
      <c r="C340">
        <v>1008</v>
      </c>
      <c r="E340">
        <v>57</v>
      </c>
      <c r="G340">
        <v>169</v>
      </c>
      <c r="I340">
        <v>253</v>
      </c>
      <c r="K340">
        <v>85</v>
      </c>
      <c r="M340">
        <v>2688</v>
      </c>
      <c r="O340">
        <v>672</v>
      </c>
    </row>
    <row r="341" spans="1:15" x14ac:dyDescent="0.35">
      <c r="C341">
        <v>1011</v>
      </c>
      <c r="M341">
        <v>2696</v>
      </c>
      <c r="O341">
        <v>674</v>
      </c>
    </row>
    <row r="342" spans="1:15" x14ac:dyDescent="0.35">
      <c r="C342">
        <v>1014</v>
      </c>
      <c r="G342">
        <v>170</v>
      </c>
      <c r="M342">
        <v>2704</v>
      </c>
      <c r="O342">
        <v>676</v>
      </c>
    </row>
    <row r="343" spans="1:15" x14ac:dyDescent="0.35">
      <c r="A343">
        <v>114</v>
      </c>
      <c r="C343">
        <v>1017</v>
      </c>
      <c r="M343">
        <v>2712</v>
      </c>
      <c r="O343">
        <v>678</v>
      </c>
    </row>
    <row r="344" spans="1:15" x14ac:dyDescent="0.35">
      <c r="C344">
        <v>1020</v>
      </c>
      <c r="G344">
        <v>171</v>
      </c>
      <c r="M344">
        <v>2720</v>
      </c>
      <c r="O344">
        <v>680</v>
      </c>
    </row>
    <row r="345" spans="1:15" x14ac:dyDescent="0.35">
      <c r="C345">
        <v>1023</v>
      </c>
      <c r="M345">
        <v>2728</v>
      </c>
      <c r="O345">
        <v>682</v>
      </c>
    </row>
    <row r="346" spans="1:15" x14ac:dyDescent="0.35">
      <c r="A346">
        <v>115</v>
      </c>
      <c r="C346">
        <v>1026</v>
      </c>
      <c r="E346">
        <v>58</v>
      </c>
      <c r="G346">
        <v>172</v>
      </c>
      <c r="M346">
        <v>2736</v>
      </c>
      <c r="O346">
        <v>684</v>
      </c>
    </row>
    <row r="347" spans="1:15" x14ac:dyDescent="0.35">
      <c r="C347">
        <v>1029</v>
      </c>
      <c r="M347">
        <v>2744</v>
      </c>
      <c r="O347">
        <v>686</v>
      </c>
    </row>
    <row r="348" spans="1:15" x14ac:dyDescent="0.35">
      <c r="C348">
        <v>1032</v>
      </c>
      <c r="G348">
        <v>173</v>
      </c>
      <c r="I348">
        <v>259</v>
      </c>
      <c r="K348">
        <v>87</v>
      </c>
      <c r="M348">
        <v>2752</v>
      </c>
      <c r="O348">
        <v>688</v>
      </c>
    </row>
    <row r="349" spans="1:15" x14ac:dyDescent="0.35">
      <c r="A349">
        <v>116</v>
      </c>
      <c r="C349">
        <v>1035</v>
      </c>
      <c r="M349">
        <v>2760</v>
      </c>
      <c r="O349">
        <v>690</v>
      </c>
    </row>
    <row r="350" spans="1:15" x14ac:dyDescent="0.35">
      <c r="C350">
        <v>1038</v>
      </c>
      <c r="G350">
        <v>174</v>
      </c>
      <c r="M350">
        <v>2768</v>
      </c>
      <c r="O350">
        <v>692</v>
      </c>
    </row>
    <row r="351" spans="1:15" x14ac:dyDescent="0.35">
      <c r="C351">
        <v>1041</v>
      </c>
      <c r="M351">
        <v>2776</v>
      </c>
      <c r="O351">
        <v>694</v>
      </c>
    </row>
    <row r="352" spans="1:15" x14ac:dyDescent="0.35">
      <c r="A352">
        <v>117</v>
      </c>
      <c r="C352">
        <v>1044</v>
      </c>
      <c r="E352">
        <v>59</v>
      </c>
      <c r="G352">
        <v>175</v>
      </c>
      <c r="M352">
        <v>2784</v>
      </c>
      <c r="O352">
        <v>696</v>
      </c>
    </row>
    <row r="353" spans="1:15" x14ac:dyDescent="0.35">
      <c r="C353">
        <v>1047</v>
      </c>
      <c r="M353">
        <v>2792</v>
      </c>
      <c r="O353">
        <v>698</v>
      </c>
    </row>
    <row r="354" spans="1:15" x14ac:dyDescent="0.35">
      <c r="C354">
        <v>1050</v>
      </c>
      <c r="G354">
        <v>176</v>
      </c>
      <c r="M354">
        <v>2800</v>
      </c>
      <c r="O354">
        <v>700</v>
      </c>
    </row>
    <row r="355" spans="1:15" x14ac:dyDescent="0.35">
      <c r="A355">
        <v>118</v>
      </c>
      <c r="C355">
        <v>1053</v>
      </c>
      <c r="M355">
        <v>2808</v>
      </c>
      <c r="O355">
        <v>702</v>
      </c>
    </row>
    <row r="356" spans="1:15" x14ac:dyDescent="0.35">
      <c r="C356">
        <v>1056</v>
      </c>
      <c r="G356">
        <v>177</v>
      </c>
      <c r="I356">
        <v>265</v>
      </c>
      <c r="K356">
        <v>89</v>
      </c>
      <c r="M356">
        <v>2816</v>
      </c>
      <c r="O356">
        <v>704</v>
      </c>
    </row>
    <row r="357" spans="1:15" x14ac:dyDescent="0.35">
      <c r="C357">
        <v>1059</v>
      </c>
      <c r="M357">
        <v>2824</v>
      </c>
      <c r="O357">
        <v>706</v>
      </c>
    </row>
    <row r="358" spans="1:15" x14ac:dyDescent="0.35">
      <c r="A358">
        <v>119</v>
      </c>
      <c r="C358">
        <v>1062</v>
      </c>
      <c r="E358">
        <v>60</v>
      </c>
      <c r="G358">
        <v>178</v>
      </c>
      <c r="M358">
        <v>2832</v>
      </c>
      <c r="O358">
        <v>708</v>
      </c>
    </row>
    <row r="359" spans="1:15" x14ac:dyDescent="0.35">
      <c r="C359">
        <v>1065</v>
      </c>
      <c r="M359">
        <v>2840</v>
      </c>
      <c r="O359">
        <v>710</v>
      </c>
    </row>
    <row r="360" spans="1:15" x14ac:dyDescent="0.35">
      <c r="C360">
        <v>1068</v>
      </c>
      <c r="G360">
        <v>179</v>
      </c>
      <c r="M360">
        <v>2848</v>
      </c>
      <c r="O360">
        <v>712</v>
      </c>
    </row>
    <row r="361" spans="1:15" x14ac:dyDescent="0.35">
      <c r="A361">
        <v>120</v>
      </c>
      <c r="C361">
        <v>1071</v>
      </c>
      <c r="M361">
        <v>2856</v>
      </c>
      <c r="O361">
        <v>714</v>
      </c>
    </row>
    <row r="362" spans="1:15" x14ac:dyDescent="0.35">
      <c r="C362">
        <v>1074</v>
      </c>
      <c r="G362">
        <v>180</v>
      </c>
      <c r="M362">
        <v>2864</v>
      </c>
      <c r="O362">
        <v>716</v>
      </c>
    </row>
    <row r="363" spans="1:15" x14ac:dyDescent="0.35">
      <c r="C363">
        <v>1077</v>
      </c>
      <c r="M363">
        <v>2872</v>
      </c>
      <c r="O363">
        <v>718</v>
      </c>
    </row>
    <row r="364" spans="1:15" x14ac:dyDescent="0.35">
      <c r="A364">
        <v>121</v>
      </c>
      <c r="C364">
        <v>1080</v>
      </c>
      <c r="E364">
        <v>61</v>
      </c>
      <c r="G364">
        <v>181</v>
      </c>
      <c r="I364">
        <v>271</v>
      </c>
      <c r="K364">
        <v>91</v>
      </c>
      <c r="M364">
        <v>2880</v>
      </c>
      <c r="O364">
        <v>720</v>
      </c>
    </row>
    <row r="365" spans="1:15" x14ac:dyDescent="0.35">
      <c r="C365">
        <v>1083</v>
      </c>
      <c r="M365">
        <v>2888</v>
      </c>
      <c r="O365">
        <v>722</v>
      </c>
    </row>
    <row r="366" spans="1:15" x14ac:dyDescent="0.35">
      <c r="C366">
        <v>1086</v>
      </c>
      <c r="G366">
        <v>182</v>
      </c>
      <c r="M366">
        <v>2896</v>
      </c>
      <c r="O366">
        <v>724</v>
      </c>
    </row>
    <row r="367" spans="1:15" x14ac:dyDescent="0.35">
      <c r="A367">
        <v>122</v>
      </c>
      <c r="C367">
        <v>1089</v>
      </c>
      <c r="M367">
        <v>2904</v>
      </c>
      <c r="O367">
        <v>726</v>
      </c>
    </row>
    <row r="368" spans="1:15" x14ac:dyDescent="0.35">
      <c r="C368">
        <v>1092</v>
      </c>
      <c r="G368">
        <v>183</v>
      </c>
      <c r="M368">
        <v>2912</v>
      </c>
      <c r="O368">
        <v>728</v>
      </c>
    </row>
    <row r="369" spans="1:15" x14ac:dyDescent="0.35">
      <c r="C369">
        <v>1095</v>
      </c>
      <c r="M369">
        <v>2920</v>
      </c>
      <c r="O369">
        <v>730</v>
      </c>
    </row>
    <row r="370" spans="1:15" x14ac:dyDescent="0.35">
      <c r="A370">
        <v>123</v>
      </c>
      <c r="C370">
        <v>1098</v>
      </c>
      <c r="E370">
        <v>62</v>
      </c>
      <c r="G370">
        <v>184</v>
      </c>
      <c r="M370">
        <v>2928</v>
      </c>
      <c r="O370">
        <v>732</v>
      </c>
    </row>
    <row r="371" spans="1:15" x14ac:dyDescent="0.35">
      <c r="C371">
        <v>1101</v>
      </c>
      <c r="M371">
        <v>2936</v>
      </c>
      <c r="O371">
        <v>734</v>
      </c>
    </row>
    <row r="372" spans="1:15" x14ac:dyDescent="0.35">
      <c r="C372">
        <v>1104</v>
      </c>
      <c r="G372">
        <v>185</v>
      </c>
      <c r="I372">
        <v>277</v>
      </c>
      <c r="K372">
        <v>93</v>
      </c>
      <c r="M372">
        <v>2944</v>
      </c>
      <c r="O372">
        <v>736</v>
      </c>
    </row>
    <row r="373" spans="1:15" x14ac:dyDescent="0.35">
      <c r="A373">
        <v>124</v>
      </c>
      <c r="C373">
        <v>1107</v>
      </c>
      <c r="M373">
        <v>2952</v>
      </c>
      <c r="O373">
        <v>738</v>
      </c>
    </row>
    <row r="374" spans="1:15" x14ac:dyDescent="0.35">
      <c r="C374">
        <v>1110</v>
      </c>
      <c r="G374">
        <v>186</v>
      </c>
      <c r="M374">
        <v>2960</v>
      </c>
      <c r="O374">
        <v>740</v>
      </c>
    </row>
    <row r="375" spans="1:15" x14ac:dyDescent="0.35">
      <c r="C375">
        <v>1113</v>
      </c>
      <c r="M375">
        <v>2968</v>
      </c>
      <c r="O375">
        <v>742</v>
      </c>
    </row>
    <row r="376" spans="1:15" x14ac:dyDescent="0.35">
      <c r="A376">
        <v>125</v>
      </c>
      <c r="C376">
        <v>1116</v>
      </c>
      <c r="E376">
        <v>63</v>
      </c>
      <c r="G376">
        <v>187</v>
      </c>
      <c r="M376">
        <v>2976</v>
      </c>
      <c r="O376">
        <v>744</v>
      </c>
    </row>
    <row r="377" spans="1:15" x14ac:dyDescent="0.35">
      <c r="C377">
        <v>1119</v>
      </c>
      <c r="M377">
        <v>2984</v>
      </c>
      <c r="O377">
        <v>746</v>
      </c>
    </row>
    <row r="378" spans="1:15" x14ac:dyDescent="0.35">
      <c r="C378">
        <v>1122</v>
      </c>
      <c r="G378">
        <v>188</v>
      </c>
      <c r="M378">
        <v>2992</v>
      </c>
      <c r="O378">
        <v>748</v>
      </c>
    </row>
    <row r="379" spans="1:15" x14ac:dyDescent="0.35">
      <c r="A379">
        <v>126</v>
      </c>
      <c r="C379">
        <v>1125</v>
      </c>
      <c r="M379">
        <v>3000</v>
      </c>
      <c r="O379">
        <v>750</v>
      </c>
    </row>
    <row r="380" spans="1:15" x14ac:dyDescent="0.35">
      <c r="C380">
        <v>1128</v>
      </c>
      <c r="G380">
        <v>189</v>
      </c>
      <c r="I380">
        <v>283</v>
      </c>
      <c r="K380">
        <v>95</v>
      </c>
      <c r="M380">
        <v>3008</v>
      </c>
      <c r="O380">
        <v>752</v>
      </c>
    </row>
    <row r="381" spans="1:15" x14ac:dyDescent="0.35">
      <c r="C381">
        <v>1131</v>
      </c>
      <c r="M381">
        <v>3016</v>
      </c>
      <c r="O381">
        <v>754</v>
      </c>
    </row>
    <row r="382" spans="1:15" x14ac:dyDescent="0.35">
      <c r="A382">
        <v>127</v>
      </c>
      <c r="C382">
        <v>1134</v>
      </c>
      <c r="E382">
        <v>64</v>
      </c>
      <c r="G382">
        <v>190</v>
      </c>
      <c r="M382">
        <v>3024</v>
      </c>
      <c r="O382">
        <v>756</v>
      </c>
    </row>
    <row r="383" spans="1:15" x14ac:dyDescent="0.35">
      <c r="C383">
        <v>1137</v>
      </c>
      <c r="M383">
        <v>3032</v>
      </c>
      <c r="O383">
        <v>758</v>
      </c>
    </row>
    <row r="384" spans="1:15" x14ac:dyDescent="0.35">
      <c r="C384">
        <v>1140</v>
      </c>
      <c r="G384">
        <v>191</v>
      </c>
      <c r="M384">
        <v>3040</v>
      </c>
      <c r="O384">
        <v>760</v>
      </c>
    </row>
    <row r="385" spans="1:15" x14ac:dyDescent="0.35">
      <c r="A385">
        <v>128</v>
      </c>
      <c r="C385">
        <v>1143</v>
      </c>
      <c r="M385">
        <v>3048</v>
      </c>
      <c r="O385">
        <v>762</v>
      </c>
    </row>
    <row r="386" spans="1:15" x14ac:dyDescent="0.35">
      <c r="C386">
        <v>1146</v>
      </c>
      <c r="G386">
        <v>192</v>
      </c>
      <c r="M386">
        <v>3056</v>
      </c>
      <c r="O386">
        <v>764</v>
      </c>
    </row>
    <row r="387" spans="1:15" x14ac:dyDescent="0.35">
      <c r="C387">
        <v>1149</v>
      </c>
      <c r="M387">
        <v>3064</v>
      </c>
      <c r="O387">
        <v>766</v>
      </c>
    </row>
    <row r="388" spans="1:15" x14ac:dyDescent="0.35">
      <c r="A388">
        <v>129</v>
      </c>
      <c r="C388">
        <v>1152</v>
      </c>
      <c r="E388">
        <v>65</v>
      </c>
      <c r="G388">
        <v>193</v>
      </c>
      <c r="I388">
        <v>289</v>
      </c>
      <c r="K388">
        <v>97</v>
      </c>
      <c r="M388">
        <v>3072</v>
      </c>
      <c r="O388">
        <v>768</v>
      </c>
    </row>
    <row r="389" spans="1:15" x14ac:dyDescent="0.35">
      <c r="C389">
        <v>1155</v>
      </c>
      <c r="M389">
        <v>3080</v>
      </c>
      <c r="O389">
        <v>770</v>
      </c>
    </row>
    <row r="390" spans="1:15" x14ac:dyDescent="0.35">
      <c r="C390">
        <v>1158</v>
      </c>
      <c r="G390">
        <v>194</v>
      </c>
      <c r="M390">
        <v>3088</v>
      </c>
      <c r="O390">
        <v>772</v>
      </c>
    </row>
    <row r="391" spans="1:15" x14ac:dyDescent="0.35">
      <c r="A391">
        <v>130</v>
      </c>
      <c r="C391">
        <v>1161</v>
      </c>
      <c r="M391">
        <v>3096</v>
      </c>
      <c r="O391">
        <v>774</v>
      </c>
    </row>
    <row r="392" spans="1:15" x14ac:dyDescent="0.35">
      <c r="C392">
        <v>1164</v>
      </c>
      <c r="G392">
        <v>195</v>
      </c>
      <c r="M392">
        <v>3104</v>
      </c>
      <c r="O392">
        <v>776</v>
      </c>
    </row>
    <row r="393" spans="1:15" x14ac:dyDescent="0.35">
      <c r="C393">
        <v>1167</v>
      </c>
      <c r="M393">
        <v>3112</v>
      </c>
      <c r="O393">
        <v>778</v>
      </c>
    </row>
    <row r="394" spans="1:15" x14ac:dyDescent="0.35">
      <c r="A394">
        <v>131</v>
      </c>
      <c r="C394">
        <v>1170</v>
      </c>
      <c r="E394">
        <v>66</v>
      </c>
      <c r="G394">
        <v>196</v>
      </c>
      <c r="M394">
        <v>3120</v>
      </c>
      <c r="O394">
        <v>780</v>
      </c>
    </row>
    <row r="395" spans="1:15" x14ac:dyDescent="0.35">
      <c r="C395">
        <v>1173</v>
      </c>
      <c r="M395">
        <v>3128</v>
      </c>
      <c r="O395">
        <v>782</v>
      </c>
    </row>
    <row r="396" spans="1:15" x14ac:dyDescent="0.35">
      <c r="C396">
        <v>1176</v>
      </c>
      <c r="G396">
        <v>197</v>
      </c>
      <c r="I396">
        <v>295</v>
      </c>
      <c r="K396">
        <v>99</v>
      </c>
      <c r="M396">
        <v>3136</v>
      </c>
      <c r="O396">
        <v>784</v>
      </c>
    </row>
    <row r="397" spans="1:15" x14ac:dyDescent="0.35">
      <c r="A397">
        <v>132</v>
      </c>
      <c r="C397">
        <v>1179</v>
      </c>
      <c r="M397">
        <v>3144</v>
      </c>
      <c r="O397">
        <v>786</v>
      </c>
    </row>
    <row r="398" spans="1:15" x14ac:dyDescent="0.35">
      <c r="C398">
        <v>1182</v>
      </c>
      <c r="G398">
        <v>198</v>
      </c>
      <c r="M398">
        <v>3152</v>
      </c>
      <c r="O398">
        <v>788</v>
      </c>
    </row>
    <row r="399" spans="1:15" x14ac:dyDescent="0.35">
      <c r="C399">
        <v>1185</v>
      </c>
      <c r="M399">
        <v>3160</v>
      </c>
      <c r="O399">
        <v>790</v>
      </c>
    </row>
    <row r="400" spans="1:15" x14ac:dyDescent="0.35">
      <c r="A400">
        <v>133</v>
      </c>
      <c r="C400">
        <v>1188</v>
      </c>
      <c r="E400">
        <v>67</v>
      </c>
      <c r="G400">
        <v>199</v>
      </c>
      <c r="M400">
        <v>3168</v>
      </c>
      <c r="O400">
        <v>792</v>
      </c>
    </row>
    <row r="401" spans="1:15" x14ac:dyDescent="0.35">
      <c r="C401">
        <v>1191</v>
      </c>
      <c r="M401">
        <v>3176</v>
      </c>
      <c r="O401">
        <v>794</v>
      </c>
    </row>
    <row r="402" spans="1:15" x14ac:dyDescent="0.35">
      <c r="C402">
        <v>1194</v>
      </c>
      <c r="G402">
        <v>200</v>
      </c>
      <c r="M402">
        <v>3184</v>
      </c>
      <c r="O402">
        <v>796</v>
      </c>
    </row>
    <row r="403" spans="1:15" x14ac:dyDescent="0.35">
      <c r="A403">
        <v>134</v>
      </c>
      <c r="C403">
        <v>1197</v>
      </c>
      <c r="M403">
        <v>3192</v>
      </c>
      <c r="O403">
        <v>798</v>
      </c>
    </row>
    <row r="404" spans="1:15" x14ac:dyDescent="0.35">
      <c r="C404">
        <v>1200</v>
      </c>
      <c r="G404">
        <v>201</v>
      </c>
      <c r="I404">
        <v>301</v>
      </c>
      <c r="K404">
        <v>101</v>
      </c>
      <c r="M404">
        <v>3200</v>
      </c>
      <c r="O404">
        <v>800</v>
      </c>
    </row>
    <row r="405" spans="1:15" x14ac:dyDescent="0.35">
      <c r="C405">
        <v>1203</v>
      </c>
      <c r="M405">
        <v>3208</v>
      </c>
      <c r="O405">
        <v>802</v>
      </c>
    </row>
    <row r="406" spans="1:15" x14ac:dyDescent="0.35">
      <c r="A406">
        <v>135</v>
      </c>
      <c r="C406">
        <v>1206</v>
      </c>
      <c r="E406">
        <v>68</v>
      </c>
      <c r="G406">
        <v>202</v>
      </c>
      <c r="M406">
        <v>3216</v>
      </c>
      <c r="O406">
        <v>804</v>
      </c>
    </row>
    <row r="407" spans="1:15" x14ac:dyDescent="0.35">
      <c r="C407">
        <v>1209</v>
      </c>
      <c r="M407">
        <v>3224</v>
      </c>
      <c r="O407">
        <v>806</v>
      </c>
    </row>
    <row r="408" spans="1:15" x14ac:dyDescent="0.35">
      <c r="C408">
        <v>1212</v>
      </c>
      <c r="G408">
        <v>203</v>
      </c>
      <c r="M408">
        <v>3232</v>
      </c>
      <c r="O408">
        <v>808</v>
      </c>
    </row>
    <row r="409" spans="1:15" x14ac:dyDescent="0.35">
      <c r="A409">
        <v>136</v>
      </c>
      <c r="C409">
        <v>1215</v>
      </c>
      <c r="M409">
        <v>3240</v>
      </c>
      <c r="O409">
        <v>810</v>
      </c>
    </row>
    <row r="410" spans="1:15" x14ac:dyDescent="0.35">
      <c r="C410">
        <v>1218</v>
      </c>
      <c r="G410">
        <v>204</v>
      </c>
      <c r="M410">
        <v>3248</v>
      </c>
      <c r="O410">
        <v>812</v>
      </c>
    </row>
    <row r="411" spans="1:15" x14ac:dyDescent="0.35">
      <c r="C411">
        <v>1221</v>
      </c>
      <c r="M411">
        <v>3256</v>
      </c>
      <c r="O411">
        <v>814</v>
      </c>
    </row>
    <row r="412" spans="1:15" x14ac:dyDescent="0.35">
      <c r="A412">
        <v>137</v>
      </c>
      <c r="C412">
        <v>1224</v>
      </c>
      <c r="E412">
        <v>69</v>
      </c>
      <c r="G412">
        <v>205</v>
      </c>
      <c r="I412">
        <v>307</v>
      </c>
      <c r="K412">
        <v>103</v>
      </c>
      <c r="M412">
        <v>3264</v>
      </c>
      <c r="O412">
        <v>816</v>
      </c>
    </row>
    <row r="413" spans="1:15" x14ac:dyDescent="0.35">
      <c r="C413">
        <v>1227</v>
      </c>
      <c r="M413">
        <v>3272</v>
      </c>
      <c r="O413">
        <v>818</v>
      </c>
    </row>
    <row r="414" spans="1:15" x14ac:dyDescent="0.35">
      <c r="C414">
        <v>1230</v>
      </c>
      <c r="G414">
        <v>206</v>
      </c>
      <c r="M414">
        <v>3280</v>
      </c>
      <c r="O414">
        <v>820</v>
      </c>
    </row>
    <row r="415" spans="1:15" x14ac:dyDescent="0.35">
      <c r="A415">
        <v>138</v>
      </c>
      <c r="C415">
        <v>1233</v>
      </c>
      <c r="M415">
        <v>3288</v>
      </c>
      <c r="O415">
        <v>822</v>
      </c>
    </row>
    <row r="416" spans="1:15" x14ac:dyDescent="0.35">
      <c r="C416">
        <v>1236</v>
      </c>
      <c r="G416">
        <v>207</v>
      </c>
      <c r="M416">
        <v>3296</v>
      </c>
      <c r="O416">
        <v>824</v>
      </c>
    </row>
    <row r="417" spans="1:15" x14ac:dyDescent="0.35">
      <c r="C417">
        <v>1239</v>
      </c>
      <c r="M417">
        <v>3304</v>
      </c>
      <c r="O417">
        <v>826</v>
      </c>
    </row>
    <row r="418" spans="1:15" x14ac:dyDescent="0.35">
      <c r="A418">
        <v>139</v>
      </c>
      <c r="C418">
        <v>1242</v>
      </c>
      <c r="E418">
        <v>70</v>
      </c>
      <c r="G418">
        <v>208</v>
      </c>
      <c r="M418">
        <v>3312</v>
      </c>
      <c r="O418">
        <v>828</v>
      </c>
    </row>
    <row r="419" spans="1:15" x14ac:dyDescent="0.35">
      <c r="C419">
        <v>1245</v>
      </c>
      <c r="M419">
        <v>3320</v>
      </c>
      <c r="O419">
        <v>830</v>
      </c>
    </row>
    <row r="420" spans="1:15" x14ac:dyDescent="0.35">
      <c r="C420">
        <v>1248</v>
      </c>
      <c r="G420">
        <v>209</v>
      </c>
      <c r="I420">
        <v>313</v>
      </c>
      <c r="K420">
        <v>105</v>
      </c>
      <c r="M420">
        <v>3328</v>
      </c>
      <c r="O420">
        <v>832</v>
      </c>
    </row>
    <row r="421" spans="1:15" x14ac:dyDescent="0.35">
      <c r="A421">
        <v>140</v>
      </c>
      <c r="C421">
        <v>1251</v>
      </c>
      <c r="M421">
        <v>3336</v>
      </c>
      <c r="O421">
        <v>834</v>
      </c>
    </row>
    <row r="422" spans="1:15" x14ac:dyDescent="0.35">
      <c r="C422">
        <v>1254</v>
      </c>
      <c r="G422">
        <v>210</v>
      </c>
      <c r="M422">
        <v>3344</v>
      </c>
      <c r="O422">
        <v>836</v>
      </c>
    </row>
    <row r="423" spans="1:15" x14ac:dyDescent="0.35">
      <c r="C423">
        <v>1257</v>
      </c>
      <c r="M423">
        <v>3352</v>
      </c>
      <c r="O423">
        <v>838</v>
      </c>
    </row>
    <row r="424" spans="1:15" x14ac:dyDescent="0.35">
      <c r="A424">
        <v>141</v>
      </c>
      <c r="C424">
        <v>1260</v>
      </c>
      <c r="E424">
        <v>71</v>
      </c>
      <c r="G424">
        <v>211</v>
      </c>
      <c r="M424">
        <v>3360</v>
      </c>
      <c r="O424">
        <v>840</v>
      </c>
    </row>
    <row r="425" spans="1:15" x14ac:dyDescent="0.35">
      <c r="C425">
        <v>1263</v>
      </c>
      <c r="M425">
        <v>3368</v>
      </c>
      <c r="O425">
        <v>842</v>
      </c>
    </row>
    <row r="426" spans="1:15" x14ac:dyDescent="0.35">
      <c r="C426">
        <v>1266</v>
      </c>
      <c r="G426">
        <v>212</v>
      </c>
      <c r="M426">
        <v>3376</v>
      </c>
      <c r="O426">
        <v>844</v>
      </c>
    </row>
    <row r="427" spans="1:15" x14ac:dyDescent="0.35">
      <c r="A427">
        <v>142</v>
      </c>
      <c r="C427">
        <v>1269</v>
      </c>
      <c r="M427">
        <v>3384</v>
      </c>
      <c r="O427">
        <v>846</v>
      </c>
    </row>
    <row r="428" spans="1:15" x14ac:dyDescent="0.35">
      <c r="C428">
        <v>1272</v>
      </c>
      <c r="G428">
        <v>213</v>
      </c>
      <c r="I428">
        <v>319</v>
      </c>
      <c r="K428">
        <v>107</v>
      </c>
      <c r="M428">
        <v>3392</v>
      </c>
      <c r="O428">
        <v>848</v>
      </c>
    </row>
    <row r="429" spans="1:15" x14ac:dyDescent="0.35">
      <c r="C429">
        <v>1275</v>
      </c>
      <c r="M429">
        <v>3400</v>
      </c>
      <c r="O429">
        <v>850</v>
      </c>
    </row>
    <row r="430" spans="1:15" x14ac:dyDescent="0.35">
      <c r="A430">
        <v>143</v>
      </c>
      <c r="C430">
        <v>1278</v>
      </c>
      <c r="E430">
        <v>72</v>
      </c>
      <c r="G430">
        <v>214</v>
      </c>
      <c r="M430">
        <v>3408</v>
      </c>
      <c r="O430">
        <v>852</v>
      </c>
    </row>
    <row r="431" spans="1:15" x14ac:dyDescent="0.35">
      <c r="C431">
        <v>1281</v>
      </c>
      <c r="M431">
        <v>3416</v>
      </c>
      <c r="O431">
        <v>854</v>
      </c>
    </row>
    <row r="432" spans="1:15" x14ac:dyDescent="0.35">
      <c r="C432">
        <v>1284</v>
      </c>
      <c r="G432">
        <v>215</v>
      </c>
      <c r="M432">
        <v>3424</v>
      </c>
      <c r="O432">
        <v>856</v>
      </c>
    </row>
    <row r="433" spans="1:15" x14ac:dyDescent="0.35">
      <c r="A433">
        <v>144</v>
      </c>
      <c r="C433">
        <v>1287</v>
      </c>
      <c r="M433">
        <v>3432</v>
      </c>
      <c r="O433">
        <v>858</v>
      </c>
    </row>
    <row r="434" spans="1:15" x14ac:dyDescent="0.35">
      <c r="C434">
        <v>1290</v>
      </c>
      <c r="G434">
        <v>216</v>
      </c>
      <c r="M434">
        <v>3440</v>
      </c>
      <c r="O434">
        <v>860</v>
      </c>
    </row>
    <row r="435" spans="1:15" x14ac:dyDescent="0.35">
      <c r="C435">
        <v>1293</v>
      </c>
      <c r="M435">
        <v>3448</v>
      </c>
      <c r="O435">
        <v>862</v>
      </c>
    </row>
    <row r="436" spans="1:15" x14ac:dyDescent="0.35">
      <c r="A436">
        <v>145</v>
      </c>
      <c r="C436">
        <v>1296</v>
      </c>
      <c r="E436">
        <v>73</v>
      </c>
      <c r="G436">
        <v>217</v>
      </c>
      <c r="I436">
        <v>325</v>
      </c>
      <c r="K436">
        <v>109</v>
      </c>
      <c r="M436">
        <v>3456</v>
      </c>
      <c r="O436">
        <v>864</v>
      </c>
    </row>
    <row r="437" spans="1:15" x14ac:dyDescent="0.35">
      <c r="C437">
        <v>1299</v>
      </c>
      <c r="M437">
        <v>3464</v>
      </c>
      <c r="O437">
        <v>866</v>
      </c>
    </row>
    <row r="438" spans="1:15" x14ac:dyDescent="0.35">
      <c r="C438">
        <v>1302</v>
      </c>
      <c r="G438">
        <v>218</v>
      </c>
      <c r="M438">
        <v>3472</v>
      </c>
      <c r="O438">
        <v>868</v>
      </c>
    </row>
    <row r="439" spans="1:15" x14ac:dyDescent="0.35">
      <c r="A439">
        <v>146</v>
      </c>
      <c r="C439">
        <v>1305</v>
      </c>
      <c r="M439">
        <v>3480</v>
      </c>
      <c r="O439">
        <v>870</v>
      </c>
    </row>
    <row r="440" spans="1:15" x14ac:dyDescent="0.35">
      <c r="C440">
        <v>1308</v>
      </c>
      <c r="G440">
        <v>219</v>
      </c>
      <c r="M440">
        <v>3488</v>
      </c>
      <c r="O440">
        <v>872</v>
      </c>
    </row>
    <row r="441" spans="1:15" x14ac:dyDescent="0.35">
      <c r="C441">
        <v>1311</v>
      </c>
      <c r="M441">
        <v>3496</v>
      </c>
      <c r="O441">
        <v>874</v>
      </c>
    </row>
    <row r="442" spans="1:15" x14ac:dyDescent="0.35">
      <c r="A442">
        <v>147</v>
      </c>
      <c r="C442">
        <v>1314</v>
      </c>
      <c r="E442">
        <v>74</v>
      </c>
      <c r="G442">
        <v>220</v>
      </c>
      <c r="M442">
        <v>3504</v>
      </c>
      <c r="O442">
        <v>876</v>
      </c>
    </row>
    <row r="443" spans="1:15" x14ac:dyDescent="0.35">
      <c r="C443">
        <v>1317</v>
      </c>
      <c r="M443">
        <v>3512</v>
      </c>
      <c r="O443">
        <v>878</v>
      </c>
    </row>
    <row r="444" spans="1:15" x14ac:dyDescent="0.35">
      <c r="C444">
        <v>1320</v>
      </c>
      <c r="G444">
        <v>221</v>
      </c>
      <c r="I444">
        <v>331</v>
      </c>
      <c r="K444">
        <v>111</v>
      </c>
      <c r="M444">
        <v>3520</v>
      </c>
      <c r="O444">
        <v>880</v>
      </c>
    </row>
    <row r="445" spans="1:15" x14ac:dyDescent="0.35">
      <c r="A445">
        <v>148</v>
      </c>
      <c r="C445">
        <v>1323</v>
      </c>
      <c r="M445">
        <v>3528</v>
      </c>
      <c r="O445">
        <v>882</v>
      </c>
    </row>
    <row r="446" spans="1:15" x14ac:dyDescent="0.35">
      <c r="C446">
        <v>1326</v>
      </c>
      <c r="G446">
        <v>222</v>
      </c>
      <c r="M446">
        <v>3536</v>
      </c>
      <c r="O446">
        <v>884</v>
      </c>
    </row>
    <row r="447" spans="1:15" x14ac:dyDescent="0.35">
      <c r="C447">
        <v>1329</v>
      </c>
      <c r="M447">
        <v>3544</v>
      </c>
      <c r="O447">
        <v>886</v>
      </c>
    </row>
    <row r="448" spans="1:15" x14ac:dyDescent="0.35">
      <c r="A448">
        <v>149</v>
      </c>
      <c r="C448">
        <v>1332</v>
      </c>
      <c r="E448">
        <v>75</v>
      </c>
      <c r="G448">
        <v>223</v>
      </c>
      <c r="M448">
        <v>3552</v>
      </c>
      <c r="O448">
        <v>888</v>
      </c>
    </row>
    <row r="449" spans="1:15" x14ac:dyDescent="0.35">
      <c r="C449">
        <v>1335</v>
      </c>
      <c r="M449">
        <v>3560</v>
      </c>
      <c r="O449">
        <v>890</v>
      </c>
    </row>
    <row r="450" spans="1:15" x14ac:dyDescent="0.35">
      <c r="C450">
        <v>1338</v>
      </c>
      <c r="G450">
        <v>224</v>
      </c>
      <c r="M450">
        <v>3568</v>
      </c>
      <c r="O450">
        <v>892</v>
      </c>
    </row>
    <row r="451" spans="1:15" x14ac:dyDescent="0.35">
      <c r="A451">
        <v>150</v>
      </c>
      <c r="C451">
        <v>1341</v>
      </c>
      <c r="M451">
        <v>3576</v>
      </c>
      <c r="O451">
        <v>894</v>
      </c>
    </row>
    <row r="452" spans="1:15" x14ac:dyDescent="0.35">
      <c r="C452">
        <v>1344</v>
      </c>
      <c r="G452">
        <v>225</v>
      </c>
      <c r="I452">
        <v>337</v>
      </c>
      <c r="K452">
        <v>113</v>
      </c>
      <c r="M452">
        <v>3584</v>
      </c>
      <c r="O452">
        <v>896</v>
      </c>
    </row>
    <row r="453" spans="1:15" x14ac:dyDescent="0.35">
      <c r="C453">
        <v>1347</v>
      </c>
      <c r="M453">
        <v>3592</v>
      </c>
      <c r="O453">
        <v>898</v>
      </c>
    </row>
    <row r="454" spans="1:15" x14ac:dyDescent="0.35">
      <c r="A454">
        <v>151</v>
      </c>
      <c r="C454">
        <v>1350</v>
      </c>
      <c r="E454">
        <v>76</v>
      </c>
      <c r="G454">
        <v>226</v>
      </c>
      <c r="M454">
        <v>3600</v>
      </c>
      <c r="O454">
        <v>900</v>
      </c>
    </row>
    <row r="455" spans="1:15" x14ac:dyDescent="0.35">
      <c r="C455">
        <v>1353</v>
      </c>
      <c r="M455">
        <v>3608</v>
      </c>
      <c r="O455">
        <v>902</v>
      </c>
    </row>
    <row r="456" spans="1:15" x14ac:dyDescent="0.35">
      <c r="C456">
        <v>1356</v>
      </c>
      <c r="G456">
        <v>227</v>
      </c>
      <c r="M456">
        <v>3616</v>
      </c>
      <c r="O456">
        <v>904</v>
      </c>
    </row>
    <row r="457" spans="1:15" x14ac:dyDescent="0.35">
      <c r="A457">
        <v>152</v>
      </c>
      <c r="C457">
        <v>1359</v>
      </c>
      <c r="M457">
        <v>3624</v>
      </c>
      <c r="O457">
        <v>906</v>
      </c>
    </row>
    <row r="458" spans="1:15" x14ac:dyDescent="0.35">
      <c r="C458">
        <v>1362</v>
      </c>
      <c r="G458">
        <v>228</v>
      </c>
      <c r="M458">
        <v>3632</v>
      </c>
      <c r="O458">
        <v>908</v>
      </c>
    </row>
    <row r="459" spans="1:15" x14ac:dyDescent="0.35">
      <c r="C459">
        <v>1365</v>
      </c>
      <c r="M459">
        <v>3640</v>
      </c>
      <c r="O459">
        <v>910</v>
      </c>
    </row>
    <row r="460" spans="1:15" x14ac:dyDescent="0.35">
      <c r="A460">
        <v>153</v>
      </c>
      <c r="C460">
        <v>1368</v>
      </c>
      <c r="E460">
        <v>77</v>
      </c>
      <c r="G460">
        <v>229</v>
      </c>
      <c r="I460">
        <v>343</v>
      </c>
      <c r="K460">
        <v>115</v>
      </c>
      <c r="M460">
        <v>3648</v>
      </c>
      <c r="O460">
        <v>912</v>
      </c>
    </row>
    <row r="461" spans="1:15" x14ac:dyDescent="0.35">
      <c r="C461">
        <v>1371</v>
      </c>
      <c r="M461">
        <v>3656</v>
      </c>
      <c r="O461">
        <v>914</v>
      </c>
    </row>
    <row r="462" spans="1:15" x14ac:dyDescent="0.35">
      <c r="C462">
        <v>1374</v>
      </c>
      <c r="G462">
        <v>230</v>
      </c>
      <c r="M462">
        <v>3664</v>
      </c>
      <c r="O462">
        <v>916</v>
      </c>
    </row>
    <row r="463" spans="1:15" x14ac:dyDescent="0.35">
      <c r="A463">
        <v>154</v>
      </c>
      <c r="C463">
        <v>1377</v>
      </c>
      <c r="M463">
        <v>3672</v>
      </c>
      <c r="O463">
        <v>918</v>
      </c>
    </row>
    <row r="464" spans="1:15" x14ac:dyDescent="0.35">
      <c r="C464">
        <v>1380</v>
      </c>
      <c r="G464">
        <v>231</v>
      </c>
      <c r="M464">
        <v>3680</v>
      </c>
      <c r="O464">
        <v>920</v>
      </c>
    </row>
    <row r="465" spans="1:15" x14ac:dyDescent="0.35">
      <c r="C465">
        <v>1383</v>
      </c>
      <c r="M465">
        <v>3688</v>
      </c>
      <c r="O465">
        <v>922</v>
      </c>
    </row>
    <row r="466" spans="1:15" x14ac:dyDescent="0.35">
      <c r="A466">
        <v>155</v>
      </c>
      <c r="C466">
        <v>1386</v>
      </c>
      <c r="E466">
        <v>78</v>
      </c>
      <c r="G466">
        <v>232</v>
      </c>
      <c r="M466">
        <v>3696</v>
      </c>
      <c r="O466">
        <v>924</v>
      </c>
    </row>
    <row r="467" spans="1:15" x14ac:dyDescent="0.35">
      <c r="C467">
        <v>1389</v>
      </c>
      <c r="M467">
        <v>3704</v>
      </c>
      <c r="O467">
        <v>926</v>
      </c>
    </row>
    <row r="468" spans="1:15" x14ac:dyDescent="0.35">
      <c r="C468">
        <v>1392</v>
      </c>
      <c r="G468">
        <v>233</v>
      </c>
      <c r="I468">
        <v>349</v>
      </c>
      <c r="K468">
        <v>117</v>
      </c>
      <c r="M468">
        <v>3712</v>
      </c>
      <c r="O468">
        <v>928</v>
      </c>
    </row>
    <row r="469" spans="1:15" x14ac:dyDescent="0.35">
      <c r="A469">
        <v>156</v>
      </c>
      <c r="C469">
        <v>1395</v>
      </c>
      <c r="M469">
        <v>3720</v>
      </c>
      <c r="O469">
        <v>930</v>
      </c>
    </row>
    <row r="470" spans="1:15" x14ac:dyDescent="0.35">
      <c r="C470">
        <v>1398</v>
      </c>
      <c r="G470">
        <v>234</v>
      </c>
      <c r="M470">
        <v>3728</v>
      </c>
      <c r="O470">
        <v>932</v>
      </c>
    </row>
    <row r="471" spans="1:15" x14ac:dyDescent="0.35">
      <c r="C471">
        <v>1401</v>
      </c>
      <c r="M471">
        <v>3736</v>
      </c>
      <c r="O471">
        <v>934</v>
      </c>
    </row>
    <row r="472" spans="1:15" x14ac:dyDescent="0.35">
      <c r="A472">
        <v>157</v>
      </c>
      <c r="C472">
        <v>1404</v>
      </c>
      <c r="E472">
        <v>79</v>
      </c>
      <c r="G472">
        <v>235</v>
      </c>
      <c r="M472">
        <v>3744</v>
      </c>
      <c r="O472">
        <v>936</v>
      </c>
    </row>
    <row r="473" spans="1:15" x14ac:dyDescent="0.35">
      <c r="C473">
        <v>1407</v>
      </c>
      <c r="M473">
        <v>3752</v>
      </c>
      <c r="O473">
        <v>938</v>
      </c>
    </row>
    <row r="474" spans="1:15" x14ac:dyDescent="0.35">
      <c r="C474">
        <v>1410</v>
      </c>
      <c r="G474">
        <v>236</v>
      </c>
      <c r="M474">
        <v>3760</v>
      </c>
      <c r="O474">
        <v>940</v>
      </c>
    </row>
    <row r="475" spans="1:15" x14ac:dyDescent="0.35">
      <c r="A475">
        <v>158</v>
      </c>
      <c r="C475">
        <v>1413</v>
      </c>
      <c r="M475">
        <v>3768</v>
      </c>
      <c r="O475">
        <v>942</v>
      </c>
    </row>
    <row r="476" spans="1:15" x14ac:dyDescent="0.35">
      <c r="C476">
        <v>1416</v>
      </c>
      <c r="G476">
        <v>237</v>
      </c>
      <c r="I476">
        <v>355</v>
      </c>
      <c r="K476">
        <v>119</v>
      </c>
      <c r="M476">
        <v>3776</v>
      </c>
      <c r="O476">
        <v>944</v>
      </c>
    </row>
    <row r="477" spans="1:15" x14ac:dyDescent="0.35">
      <c r="C477">
        <v>1419</v>
      </c>
      <c r="M477">
        <v>3784</v>
      </c>
      <c r="O477">
        <v>946</v>
      </c>
    </row>
    <row r="478" spans="1:15" x14ac:dyDescent="0.35">
      <c r="A478">
        <v>159</v>
      </c>
      <c r="C478">
        <v>1422</v>
      </c>
      <c r="E478">
        <v>80</v>
      </c>
      <c r="G478">
        <v>238</v>
      </c>
      <c r="M478">
        <v>3792</v>
      </c>
      <c r="O478">
        <v>948</v>
      </c>
    </row>
    <row r="479" spans="1:15" x14ac:dyDescent="0.35">
      <c r="C479">
        <v>1425</v>
      </c>
      <c r="M479">
        <v>3800</v>
      </c>
      <c r="O479">
        <v>950</v>
      </c>
    </row>
    <row r="480" spans="1:15" x14ac:dyDescent="0.35">
      <c r="C480">
        <v>1428</v>
      </c>
      <c r="G480">
        <v>239</v>
      </c>
      <c r="M480">
        <v>3808</v>
      </c>
      <c r="O480">
        <v>952</v>
      </c>
    </row>
    <row r="481" spans="1:15" x14ac:dyDescent="0.35">
      <c r="A481">
        <v>160</v>
      </c>
      <c r="C481">
        <v>1431</v>
      </c>
      <c r="M481">
        <v>3816</v>
      </c>
      <c r="O481">
        <v>954</v>
      </c>
    </row>
    <row r="482" spans="1:15" x14ac:dyDescent="0.35">
      <c r="C482">
        <v>1434</v>
      </c>
      <c r="G482">
        <v>240</v>
      </c>
      <c r="M482">
        <v>3824</v>
      </c>
      <c r="O482">
        <v>956</v>
      </c>
    </row>
    <row r="483" spans="1:15" x14ac:dyDescent="0.35">
      <c r="C483">
        <v>1437</v>
      </c>
      <c r="M483">
        <v>3832</v>
      </c>
      <c r="O483">
        <v>958</v>
      </c>
    </row>
    <row r="484" spans="1:15" x14ac:dyDescent="0.35">
      <c r="A484">
        <v>161</v>
      </c>
      <c r="C484">
        <v>1440</v>
      </c>
      <c r="E484">
        <v>81</v>
      </c>
      <c r="G484">
        <v>241</v>
      </c>
      <c r="I484">
        <v>361</v>
      </c>
      <c r="K484">
        <v>121</v>
      </c>
      <c r="M484">
        <v>3840</v>
      </c>
      <c r="O484">
        <v>960</v>
      </c>
    </row>
    <row r="485" spans="1:15" x14ac:dyDescent="0.35">
      <c r="C485">
        <v>1443</v>
      </c>
      <c r="M485">
        <v>3848</v>
      </c>
      <c r="O485">
        <v>962</v>
      </c>
    </row>
    <row r="486" spans="1:15" x14ac:dyDescent="0.35">
      <c r="C486">
        <v>1446</v>
      </c>
      <c r="G486">
        <v>242</v>
      </c>
      <c r="M486">
        <v>3856</v>
      </c>
      <c r="O486">
        <v>964</v>
      </c>
    </row>
    <row r="487" spans="1:15" x14ac:dyDescent="0.35">
      <c r="A487">
        <v>162</v>
      </c>
      <c r="C487">
        <v>1449</v>
      </c>
      <c r="M487">
        <v>3864</v>
      </c>
      <c r="O487">
        <v>966</v>
      </c>
    </row>
    <row r="488" spans="1:15" x14ac:dyDescent="0.35">
      <c r="C488">
        <v>1452</v>
      </c>
      <c r="G488">
        <v>243</v>
      </c>
      <c r="M488">
        <v>3872</v>
      </c>
      <c r="O488">
        <v>968</v>
      </c>
    </row>
    <row r="489" spans="1:15" x14ac:dyDescent="0.35">
      <c r="C489">
        <v>1455</v>
      </c>
      <c r="M489">
        <v>3880</v>
      </c>
      <c r="O489">
        <v>970</v>
      </c>
    </row>
    <row r="490" spans="1:15" x14ac:dyDescent="0.35">
      <c r="A490">
        <v>163</v>
      </c>
      <c r="C490">
        <v>1458</v>
      </c>
      <c r="E490">
        <v>82</v>
      </c>
      <c r="G490">
        <v>244</v>
      </c>
      <c r="M490">
        <v>3888</v>
      </c>
      <c r="O490">
        <v>972</v>
      </c>
    </row>
    <row r="491" spans="1:15" x14ac:dyDescent="0.35">
      <c r="C491">
        <v>1461</v>
      </c>
      <c r="M491">
        <v>3896</v>
      </c>
      <c r="O491">
        <v>974</v>
      </c>
    </row>
    <row r="492" spans="1:15" x14ac:dyDescent="0.35">
      <c r="C492">
        <v>1464</v>
      </c>
      <c r="G492">
        <v>245</v>
      </c>
      <c r="I492">
        <v>367</v>
      </c>
      <c r="K492">
        <v>123</v>
      </c>
      <c r="M492">
        <v>3904</v>
      </c>
      <c r="O492">
        <v>976</v>
      </c>
    </row>
    <row r="493" spans="1:15" x14ac:dyDescent="0.35">
      <c r="A493">
        <v>164</v>
      </c>
      <c r="C493">
        <v>1467</v>
      </c>
      <c r="M493">
        <v>3912</v>
      </c>
      <c r="O493">
        <v>978</v>
      </c>
    </row>
    <row r="494" spans="1:15" x14ac:dyDescent="0.35">
      <c r="C494">
        <v>1470</v>
      </c>
      <c r="G494">
        <v>246</v>
      </c>
      <c r="M494">
        <v>3920</v>
      </c>
      <c r="O494">
        <v>980</v>
      </c>
    </row>
    <row r="495" spans="1:15" x14ac:dyDescent="0.35">
      <c r="C495">
        <v>1473</v>
      </c>
      <c r="M495">
        <v>3928</v>
      </c>
      <c r="O495">
        <v>982</v>
      </c>
    </row>
    <row r="496" spans="1:15" x14ac:dyDescent="0.35">
      <c r="A496">
        <v>165</v>
      </c>
      <c r="C496">
        <v>1476</v>
      </c>
      <c r="E496">
        <v>83</v>
      </c>
      <c r="G496">
        <v>247</v>
      </c>
      <c r="M496">
        <v>3936</v>
      </c>
      <c r="O496">
        <v>984</v>
      </c>
    </row>
    <row r="497" spans="1:15" x14ac:dyDescent="0.35">
      <c r="C497">
        <v>1479</v>
      </c>
      <c r="M497">
        <v>3944</v>
      </c>
      <c r="O497">
        <v>986</v>
      </c>
    </row>
    <row r="498" spans="1:15" x14ac:dyDescent="0.35">
      <c r="C498">
        <v>1482</v>
      </c>
      <c r="G498">
        <v>248</v>
      </c>
      <c r="M498">
        <v>3952</v>
      </c>
      <c r="O498">
        <v>988</v>
      </c>
    </row>
    <row r="499" spans="1:15" x14ac:dyDescent="0.35">
      <c r="A499">
        <v>166</v>
      </c>
      <c r="C499">
        <v>1485</v>
      </c>
      <c r="M499">
        <v>3960</v>
      </c>
      <c r="O499">
        <v>990</v>
      </c>
    </row>
    <row r="500" spans="1:15" x14ac:dyDescent="0.35">
      <c r="C500">
        <v>1488</v>
      </c>
      <c r="G500">
        <v>249</v>
      </c>
      <c r="I500">
        <v>373</v>
      </c>
      <c r="K500">
        <v>125</v>
      </c>
      <c r="M500">
        <v>3968</v>
      </c>
      <c r="O500">
        <v>992</v>
      </c>
    </row>
    <row r="501" spans="1:15" x14ac:dyDescent="0.35">
      <c r="C501">
        <v>1491</v>
      </c>
      <c r="M501">
        <v>3976</v>
      </c>
      <c r="O501">
        <v>994</v>
      </c>
    </row>
    <row r="502" spans="1:15" x14ac:dyDescent="0.35">
      <c r="A502">
        <v>167</v>
      </c>
      <c r="C502">
        <v>1494</v>
      </c>
      <c r="E502">
        <v>84</v>
      </c>
      <c r="G502">
        <v>250</v>
      </c>
      <c r="M502">
        <v>3984</v>
      </c>
      <c r="O502">
        <v>996</v>
      </c>
    </row>
    <row r="503" spans="1:15" x14ac:dyDescent="0.35">
      <c r="C503">
        <v>1497</v>
      </c>
      <c r="M503">
        <v>3992</v>
      </c>
      <c r="O503">
        <v>998</v>
      </c>
    </row>
    <row r="504" spans="1:15" x14ac:dyDescent="0.35">
      <c r="C504">
        <v>1500</v>
      </c>
      <c r="G504">
        <v>251</v>
      </c>
      <c r="M504">
        <v>4000</v>
      </c>
      <c r="O504">
        <v>1000</v>
      </c>
    </row>
    <row r="505" spans="1:15" x14ac:dyDescent="0.35">
      <c r="A505">
        <v>168</v>
      </c>
      <c r="C505">
        <v>1503</v>
      </c>
      <c r="M505">
        <v>4008</v>
      </c>
      <c r="O505">
        <v>1002</v>
      </c>
    </row>
    <row r="506" spans="1:15" x14ac:dyDescent="0.35">
      <c r="C506">
        <v>1506</v>
      </c>
      <c r="G506">
        <v>252</v>
      </c>
      <c r="M506">
        <v>4016</v>
      </c>
      <c r="O506">
        <v>1004</v>
      </c>
    </row>
    <row r="507" spans="1:15" x14ac:dyDescent="0.35">
      <c r="C507">
        <v>1509</v>
      </c>
      <c r="M507">
        <v>4024</v>
      </c>
      <c r="O507">
        <v>1006</v>
      </c>
    </row>
    <row r="508" spans="1:15" x14ac:dyDescent="0.35">
      <c r="A508">
        <v>169</v>
      </c>
      <c r="C508">
        <v>1512</v>
      </c>
      <c r="E508">
        <v>85</v>
      </c>
      <c r="G508">
        <v>253</v>
      </c>
      <c r="I508">
        <v>379</v>
      </c>
      <c r="K508">
        <v>127</v>
      </c>
      <c r="M508">
        <v>4032</v>
      </c>
      <c r="O508">
        <v>1008</v>
      </c>
    </row>
    <row r="509" spans="1:15" x14ac:dyDescent="0.35">
      <c r="C509">
        <v>1515</v>
      </c>
      <c r="M509">
        <v>4040</v>
      </c>
      <c r="O509">
        <v>1010</v>
      </c>
    </row>
    <row r="510" spans="1:15" x14ac:dyDescent="0.35">
      <c r="C510">
        <v>1518</v>
      </c>
      <c r="G510">
        <v>254</v>
      </c>
      <c r="M510">
        <v>4048</v>
      </c>
      <c r="O510">
        <v>1012</v>
      </c>
    </row>
    <row r="511" spans="1:15" x14ac:dyDescent="0.35">
      <c r="A511">
        <v>170</v>
      </c>
      <c r="C511">
        <v>1521</v>
      </c>
      <c r="M511">
        <v>4056</v>
      </c>
      <c r="O511">
        <v>1014</v>
      </c>
    </row>
    <row r="512" spans="1:15" x14ac:dyDescent="0.35">
      <c r="C512">
        <v>1524</v>
      </c>
      <c r="G512">
        <v>255</v>
      </c>
      <c r="M512">
        <v>4064</v>
      </c>
      <c r="O512">
        <v>1016</v>
      </c>
    </row>
    <row r="513" spans="1:15" x14ac:dyDescent="0.35">
      <c r="C513">
        <v>1527</v>
      </c>
      <c r="M513">
        <v>4072</v>
      </c>
      <c r="O513">
        <v>1018</v>
      </c>
    </row>
    <row r="514" spans="1:15" x14ac:dyDescent="0.35">
      <c r="A514">
        <v>171</v>
      </c>
      <c r="C514">
        <v>1530</v>
      </c>
      <c r="E514">
        <v>86</v>
      </c>
      <c r="G514">
        <v>256</v>
      </c>
      <c r="M514">
        <v>4080</v>
      </c>
      <c r="O514">
        <v>1020</v>
      </c>
    </row>
    <row r="515" spans="1:15" x14ac:dyDescent="0.35">
      <c r="C515">
        <v>1533</v>
      </c>
      <c r="M515">
        <v>4088</v>
      </c>
      <c r="O515">
        <v>1022</v>
      </c>
    </row>
    <row r="516" spans="1:15" x14ac:dyDescent="0.35">
      <c r="C516">
        <v>1536</v>
      </c>
      <c r="G516">
        <v>257</v>
      </c>
      <c r="I516">
        <v>385</v>
      </c>
      <c r="K516">
        <v>129</v>
      </c>
      <c r="M516">
        <v>4096</v>
      </c>
      <c r="O516">
        <v>1024</v>
      </c>
    </row>
    <row r="517" spans="1:15" x14ac:dyDescent="0.35">
      <c r="A517">
        <v>172</v>
      </c>
      <c r="C517">
        <v>1539</v>
      </c>
      <c r="M517">
        <v>4104</v>
      </c>
      <c r="O517">
        <v>1026</v>
      </c>
    </row>
    <row r="518" spans="1:15" x14ac:dyDescent="0.35">
      <c r="C518">
        <v>1542</v>
      </c>
      <c r="G518">
        <v>258</v>
      </c>
      <c r="M518">
        <v>4112</v>
      </c>
      <c r="O518">
        <v>1028</v>
      </c>
    </row>
    <row r="519" spans="1:15" x14ac:dyDescent="0.35">
      <c r="C519">
        <v>1545</v>
      </c>
      <c r="M519">
        <v>4120</v>
      </c>
      <c r="O519">
        <v>1030</v>
      </c>
    </row>
    <row r="520" spans="1:15" x14ac:dyDescent="0.35">
      <c r="A520">
        <v>173</v>
      </c>
      <c r="C520">
        <v>1548</v>
      </c>
      <c r="E520">
        <v>87</v>
      </c>
      <c r="G520">
        <v>259</v>
      </c>
      <c r="M520">
        <v>4128</v>
      </c>
      <c r="O520">
        <v>1032</v>
      </c>
    </row>
    <row r="521" spans="1:15" x14ac:dyDescent="0.35">
      <c r="C521">
        <v>1551</v>
      </c>
      <c r="M521">
        <v>4136</v>
      </c>
      <c r="O521">
        <v>1034</v>
      </c>
    </row>
    <row r="522" spans="1:15" x14ac:dyDescent="0.35">
      <c r="C522">
        <v>1554</v>
      </c>
      <c r="G522">
        <v>260</v>
      </c>
      <c r="M522">
        <v>4144</v>
      </c>
      <c r="O522">
        <v>1036</v>
      </c>
    </row>
    <row r="523" spans="1:15" x14ac:dyDescent="0.35">
      <c r="A523">
        <v>174</v>
      </c>
      <c r="C523">
        <v>1557</v>
      </c>
      <c r="M523">
        <v>4152</v>
      </c>
      <c r="O523">
        <v>1038</v>
      </c>
    </row>
    <row r="524" spans="1:15" x14ac:dyDescent="0.35">
      <c r="C524">
        <v>1560</v>
      </c>
      <c r="G524">
        <v>261</v>
      </c>
      <c r="I524">
        <v>391</v>
      </c>
      <c r="K524">
        <v>131</v>
      </c>
      <c r="M524">
        <v>4160</v>
      </c>
      <c r="O524">
        <v>1040</v>
      </c>
    </row>
    <row r="525" spans="1:15" x14ac:dyDescent="0.35">
      <c r="C525">
        <v>1563</v>
      </c>
      <c r="M525">
        <v>4168</v>
      </c>
      <c r="O525">
        <v>1042</v>
      </c>
    </row>
    <row r="526" spans="1:15" x14ac:dyDescent="0.35">
      <c r="A526">
        <v>175</v>
      </c>
      <c r="C526">
        <v>1566</v>
      </c>
      <c r="E526">
        <v>88</v>
      </c>
      <c r="G526">
        <v>262</v>
      </c>
      <c r="M526">
        <v>4176</v>
      </c>
      <c r="O526">
        <v>1044</v>
      </c>
    </row>
    <row r="527" spans="1:15" x14ac:dyDescent="0.35">
      <c r="C527">
        <v>1569</v>
      </c>
      <c r="M527">
        <v>4184</v>
      </c>
      <c r="O527">
        <v>1046</v>
      </c>
    </row>
    <row r="528" spans="1:15" x14ac:dyDescent="0.35">
      <c r="C528">
        <v>1572</v>
      </c>
      <c r="G528">
        <v>263</v>
      </c>
      <c r="M528">
        <v>4192</v>
      </c>
      <c r="O528">
        <v>1048</v>
      </c>
    </row>
    <row r="529" spans="1:15" x14ac:dyDescent="0.35">
      <c r="A529">
        <v>176</v>
      </c>
      <c r="C529">
        <v>1575</v>
      </c>
      <c r="M529">
        <v>4200</v>
      </c>
      <c r="O529">
        <v>1050</v>
      </c>
    </row>
    <row r="530" spans="1:15" x14ac:dyDescent="0.35">
      <c r="C530">
        <v>1578</v>
      </c>
      <c r="G530">
        <v>264</v>
      </c>
      <c r="M530">
        <v>4208</v>
      </c>
      <c r="O530">
        <v>1052</v>
      </c>
    </row>
    <row r="531" spans="1:15" x14ac:dyDescent="0.35">
      <c r="C531">
        <v>1581</v>
      </c>
      <c r="M531">
        <v>4216</v>
      </c>
      <c r="O531">
        <v>1054</v>
      </c>
    </row>
    <row r="532" spans="1:15" x14ac:dyDescent="0.35">
      <c r="A532">
        <v>177</v>
      </c>
      <c r="C532">
        <v>1584</v>
      </c>
      <c r="E532">
        <v>89</v>
      </c>
      <c r="G532">
        <v>265</v>
      </c>
      <c r="I532">
        <v>397</v>
      </c>
      <c r="K532">
        <v>133</v>
      </c>
      <c r="M532">
        <v>4224</v>
      </c>
      <c r="O532">
        <v>1056</v>
      </c>
    </row>
    <row r="533" spans="1:15" x14ac:dyDescent="0.35">
      <c r="C533">
        <v>1587</v>
      </c>
      <c r="M533">
        <v>4232</v>
      </c>
      <c r="O533">
        <v>1058</v>
      </c>
    </row>
    <row r="534" spans="1:15" x14ac:dyDescent="0.35">
      <c r="C534">
        <v>1590</v>
      </c>
      <c r="G534">
        <v>266</v>
      </c>
      <c r="M534">
        <v>4240</v>
      </c>
      <c r="O534">
        <v>1060</v>
      </c>
    </row>
    <row r="535" spans="1:15" x14ac:dyDescent="0.35">
      <c r="A535">
        <v>178</v>
      </c>
      <c r="C535">
        <v>1593</v>
      </c>
      <c r="M535">
        <v>4248</v>
      </c>
      <c r="O535">
        <v>1062</v>
      </c>
    </row>
    <row r="536" spans="1:15" x14ac:dyDescent="0.35">
      <c r="C536">
        <v>1596</v>
      </c>
      <c r="G536">
        <v>267</v>
      </c>
      <c r="M536">
        <v>4256</v>
      </c>
      <c r="O536">
        <v>1064</v>
      </c>
    </row>
    <row r="537" spans="1:15" x14ac:dyDescent="0.35">
      <c r="C537">
        <v>1599</v>
      </c>
      <c r="M537">
        <v>4264</v>
      </c>
      <c r="O537">
        <v>1066</v>
      </c>
    </row>
    <row r="538" spans="1:15" x14ac:dyDescent="0.35">
      <c r="A538">
        <v>179</v>
      </c>
      <c r="C538">
        <v>1602</v>
      </c>
      <c r="E538">
        <v>90</v>
      </c>
      <c r="G538">
        <v>268</v>
      </c>
      <c r="M538">
        <v>4272</v>
      </c>
      <c r="O538">
        <v>1068</v>
      </c>
    </row>
    <row r="539" spans="1:15" x14ac:dyDescent="0.35">
      <c r="C539">
        <v>1605</v>
      </c>
      <c r="M539">
        <v>4280</v>
      </c>
      <c r="O539">
        <v>1070</v>
      </c>
    </row>
    <row r="540" spans="1:15" x14ac:dyDescent="0.35">
      <c r="C540">
        <v>1608</v>
      </c>
      <c r="G540">
        <v>269</v>
      </c>
      <c r="I540">
        <v>403</v>
      </c>
      <c r="K540">
        <v>135</v>
      </c>
      <c r="M540">
        <v>4288</v>
      </c>
      <c r="O540">
        <v>1072</v>
      </c>
    </row>
    <row r="541" spans="1:15" x14ac:dyDescent="0.35">
      <c r="A541">
        <v>180</v>
      </c>
      <c r="C541">
        <v>1611</v>
      </c>
      <c r="M541">
        <v>4296</v>
      </c>
      <c r="O541">
        <v>1074</v>
      </c>
    </row>
    <row r="542" spans="1:15" x14ac:dyDescent="0.35">
      <c r="C542">
        <v>1614</v>
      </c>
      <c r="G542">
        <v>270</v>
      </c>
      <c r="M542">
        <v>4304</v>
      </c>
      <c r="O542">
        <v>1076</v>
      </c>
    </row>
    <row r="543" spans="1:15" x14ac:dyDescent="0.35">
      <c r="C543">
        <v>1617</v>
      </c>
      <c r="M543">
        <v>4312</v>
      </c>
      <c r="O543">
        <v>1078</v>
      </c>
    </row>
    <row r="544" spans="1:15" x14ac:dyDescent="0.35">
      <c r="A544">
        <v>181</v>
      </c>
      <c r="C544">
        <v>1620</v>
      </c>
      <c r="E544">
        <v>91</v>
      </c>
      <c r="G544">
        <v>271</v>
      </c>
      <c r="M544">
        <v>4320</v>
      </c>
      <c r="O544">
        <v>1080</v>
      </c>
    </row>
    <row r="545" spans="1:15" x14ac:dyDescent="0.35">
      <c r="C545">
        <v>1623</v>
      </c>
      <c r="M545">
        <v>4328</v>
      </c>
      <c r="O545">
        <v>1082</v>
      </c>
    </row>
    <row r="546" spans="1:15" x14ac:dyDescent="0.35">
      <c r="C546">
        <v>1626</v>
      </c>
      <c r="G546">
        <v>272</v>
      </c>
      <c r="M546">
        <v>4336</v>
      </c>
      <c r="O546">
        <v>1084</v>
      </c>
    </row>
    <row r="547" spans="1:15" x14ac:dyDescent="0.35">
      <c r="A547">
        <v>182</v>
      </c>
      <c r="C547">
        <v>1629</v>
      </c>
      <c r="M547">
        <v>4344</v>
      </c>
      <c r="O547">
        <v>1086</v>
      </c>
    </row>
    <row r="548" spans="1:15" x14ac:dyDescent="0.35">
      <c r="C548">
        <v>1632</v>
      </c>
      <c r="G548">
        <v>273</v>
      </c>
      <c r="I548">
        <v>409</v>
      </c>
      <c r="K548">
        <v>137</v>
      </c>
      <c r="M548">
        <v>4352</v>
      </c>
      <c r="O548">
        <v>1088</v>
      </c>
    </row>
    <row r="549" spans="1:15" x14ac:dyDescent="0.35">
      <c r="C549">
        <v>1635</v>
      </c>
      <c r="M549">
        <v>4360</v>
      </c>
      <c r="O549">
        <v>1090</v>
      </c>
    </row>
    <row r="550" spans="1:15" x14ac:dyDescent="0.35">
      <c r="A550">
        <v>183</v>
      </c>
      <c r="C550">
        <v>1638</v>
      </c>
      <c r="E550">
        <v>92</v>
      </c>
      <c r="G550">
        <v>274</v>
      </c>
      <c r="M550">
        <v>4368</v>
      </c>
      <c r="O550">
        <v>1092</v>
      </c>
    </row>
    <row r="551" spans="1:15" x14ac:dyDescent="0.35">
      <c r="C551">
        <v>1641</v>
      </c>
      <c r="M551">
        <v>4376</v>
      </c>
      <c r="O551">
        <v>1094</v>
      </c>
    </row>
    <row r="552" spans="1:15" x14ac:dyDescent="0.35">
      <c r="C552">
        <v>1644</v>
      </c>
      <c r="G552">
        <v>275</v>
      </c>
      <c r="M552">
        <v>4384</v>
      </c>
      <c r="O552">
        <v>1096</v>
      </c>
    </row>
    <row r="553" spans="1:15" x14ac:dyDescent="0.35">
      <c r="A553">
        <v>184</v>
      </c>
      <c r="C553">
        <v>1647</v>
      </c>
      <c r="M553">
        <v>4392</v>
      </c>
      <c r="O553">
        <v>1098</v>
      </c>
    </row>
    <row r="554" spans="1:15" x14ac:dyDescent="0.35">
      <c r="C554">
        <v>1650</v>
      </c>
      <c r="G554">
        <v>276</v>
      </c>
      <c r="M554">
        <v>4400</v>
      </c>
      <c r="O554">
        <v>1100</v>
      </c>
    </row>
    <row r="555" spans="1:15" x14ac:dyDescent="0.35">
      <c r="C555">
        <v>1653</v>
      </c>
      <c r="M555">
        <v>4408</v>
      </c>
      <c r="O555">
        <v>1102</v>
      </c>
    </row>
    <row r="556" spans="1:15" x14ac:dyDescent="0.35">
      <c r="A556">
        <v>185</v>
      </c>
      <c r="C556">
        <v>1656</v>
      </c>
      <c r="E556">
        <v>93</v>
      </c>
      <c r="G556">
        <v>277</v>
      </c>
      <c r="I556">
        <v>415</v>
      </c>
      <c r="K556">
        <v>139</v>
      </c>
      <c r="M556">
        <v>4416</v>
      </c>
      <c r="O556">
        <v>1104</v>
      </c>
    </row>
    <row r="557" spans="1:15" x14ac:dyDescent="0.35">
      <c r="C557">
        <v>1659</v>
      </c>
      <c r="M557">
        <v>4424</v>
      </c>
      <c r="O557">
        <v>1106</v>
      </c>
    </row>
    <row r="558" spans="1:15" x14ac:dyDescent="0.35">
      <c r="C558">
        <v>1662</v>
      </c>
      <c r="G558">
        <v>278</v>
      </c>
      <c r="M558">
        <v>4432</v>
      </c>
      <c r="O558">
        <v>1108</v>
      </c>
    </row>
    <row r="559" spans="1:15" x14ac:dyDescent="0.35">
      <c r="A559">
        <v>186</v>
      </c>
      <c r="C559">
        <v>1665</v>
      </c>
      <c r="M559">
        <v>4440</v>
      </c>
      <c r="O559">
        <v>1110</v>
      </c>
    </row>
    <row r="560" spans="1:15" x14ac:dyDescent="0.35">
      <c r="C560">
        <v>1668</v>
      </c>
      <c r="G560">
        <v>279</v>
      </c>
      <c r="M560">
        <v>4448</v>
      </c>
      <c r="O560">
        <v>1112</v>
      </c>
    </row>
    <row r="561" spans="1:15" x14ac:dyDescent="0.35">
      <c r="C561">
        <v>1671</v>
      </c>
      <c r="M561">
        <v>4456</v>
      </c>
      <c r="O561">
        <v>1114</v>
      </c>
    </row>
    <row r="562" spans="1:15" x14ac:dyDescent="0.35">
      <c r="A562">
        <v>187</v>
      </c>
      <c r="C562">
        <v>1674</v>
      </c>
      <c r="E562">
        <v>94</v>
      </c>
      <c r="G562">
        <v>280</v>
      </c>
      <c r="M562">
        <v>4464</v>
      </c>
      <c r="O562">
        <v>1116</v>
      </c>
    </row>
    <row r="563" spans="1:15" x14ac:dyDescent="0.35">
      <c r="C563">
        <v>1677</v>
      </c>
      <c r="M563">
        <v>4472</v>
      </c>
      <c r="O563">
        <v>1118</v>
      </c>
    </row>
    <row r="564" spans="1:15" x14ac:dyDescent="0.35">
      <c r="C564">
        <v>1680</v>
      </c>
      <c r="G564">
        <v>281</v>
      </c>
      <c r="I564">
        <v>421</v>
      </c>
      <c r="K564">
        <v>141</v>
      </c>
      <c r="M564">
        <v>4480</v>
      </c>
      <c r="O564">
        <v>1120</v>
      </c>
    </row>
    <row r="565" spans="1:15" x14ac:dyDescent="0.35">
      <c r="A565">
        <v>188</v>
      </c>
      <c r="C565">
        <v>1683</v>
      </c>
      <c r="M565">
        <v>4488</v>
      </c>
      <c r="O565">
        <v>1122</v>
      </c>
    </row>
    <row r="566" spans="1:15" x14ac:dyDescent="0.35">
      <c r="C566">
        <v>1686</v>
      </c>
      <c r="G566">
        <v>282</v>
      </c>
      <c r="M566">
        <v>4496</v>
      </c>
      <c r="O566">
        <v>1124</v>
      </c>
    </row>
    <row r="567" spans="1:15" x14ac:dyDescent="0.35">
      <c r="C567">
        <v>1689</v>
      </c>
      <c r="M567">
        <v>4504</v>
      </c>
      <c r="O567">
        <v>1126</v>
      </c>
    </row>
    <row r="568" spans="1:15" x14ac:dyDescent="0.35">
      <c r="A568">
        <v>189</v>
      </c>
      <c r="C568">
        <v>1692</v>
      </c>
      <c r="E568">
        <v>95</v>
      </c>
      <c r="G568">
        <v>283</v>
      </c>
      <c r="M568">
        <v>4512</v>
      </c>
      <c r="O568">
        <v>1128</v>
      </c>
    </row>
    <row r="569" spans="1:15" x14ac:dyDescent="0.35">
      <c r="C569">
        <v>1695</v>
      </c>
      <c r="M569">
        <v>4520</v>
      </c>
      <c r="O569">
        <v>1130</v>
      </c>
    </row>
    <row r="570" spans="1:15" x14ac:dyDescent="0.35">
      <c r="C570">
        <v>1698</v>
      </c>
      <c r="G570">
        <v>284</v>
      </c>
      <c r="M570">
        <v>4528</v>
      </c>
      <c r="O570">
        <v>1132</v>
      </c>
    </row>
    <row r="571" spans="1:15" x14ac:dyDescent="0.35">
      <c r="A571">
        <v>190</v>
      </c>
      <c r="C571">
        <v>1701</v>
      </c>
      <c r="M571">
        <v>4536</v>
      </c>
      <c r="O571">
        <v>1134</v>
      </c>
    </row>
    <row r="572" spans="1:15" x14ac:dyDescent="0.35">
      <c r="C572">
        <v>1704</v>
      </c>
      <c r="G572">
        <v>285</v>
      </c>
      <c r="I572">
        <v>427</v>
      </c>
      <c r="K572">
        <v>143</v>
      </c>
      <c r="M572">
        <v>4544</v>
      </c>
      <c r="O572">
        <v>1136</v>
      </c>
    </row>
    <row r="573" spans="1:15" x14ac:dyDescent="0.35">
      <c r="C573">
        <v>1707</v>
      </c>
      <c r="M573">
        <v>4552</v>
      </c>
      <c r="O573">
        <v>1138</v>
      </c>
    </row>
    <row r="574" spans="1:15" x14ac:dyDescent="0.35">
      <c r="A574">
        <v>191</v>
      </c>
      <c r="C574">
        <v>1710</v>
      </c>
      <c r="E574">
        <v>96</v>
      </c>
      <c r="G574">
        <v>286</v>
      </c>
      <c r="M574">
        <v>4560</v>
      </c>
      <c r="O574">
        <v>1140</v>
      </c>
    </row>
    <row r="575" spans="1:15" x14ac:dyDescent="0.35">
      <c r="C575">
        <v>1713</v>
      </c>
      <c r="M575">
        <v>4568</v>
      </c>
      <c r="O575">
        <v>1142</v>
      </c>
    </row>
    <row r="576" spans="1:15" x14ac:dyDescent="0.35">
      <c r="C576">
        <v>1716</v>
      </c>
      <c r="G576">
        <v>287</v>
      </c>
      <c r="M576">
        <v>4576</v>
      </c>
      <c r="O576">
        <v>1144</v>
      </c>
    </row>
    <row r="577" spans="1:15" x14ac:dyDescent="0.35">
      <c r="A577">
        <v>192</v>
      </c>
      <c r="C577">
        <v>1719</v>
      </c>
      <c r="M577">
        <v>4584</v>
      </c>
      <c r="O577">
        <v>1146</v>
      </c>
    </row>
    <row r="578" spans="1:15" x14ac:dyDescent="0.35">
      <c r="C578">
        <v>1722</v>
      </c>
      <c r="G578">
        <v>288</v>
      </c>
      <c r="M578">
        <v>4592</v>
      </c>
      <c r="O578">
        <v>1148</v>
      </c>
    </row>
    <row r="579" spans="1:15" x14ac:dyDescent="0.35">
      <c r="C579">
        <v>1725</v>
      </c>
      <c r="M579">
        <v>4600</v>
      </c>
      <c r="O579">
        <v>1150</v>
      </c>
    </row>
    <row r="580" spans="1:15" x14ac:dyDescent="0.35">
      <c r="A580">
        <v>193</v>
      </c>
      <c r="C580">
        <v>1728</v>
      </c>
      <c r="E580">
        <v>97</v>
      </c>
      <c r="G580">
        <v>289</v>
      </c>
      <c r="I580">
        <v>433</v>
      </c>
      <c r="K580">
        <v>145</v>
      </c>
      <c r="M580">
        <v>4608</v>
      </c>
      <c r="O580">
        <v>1152</v>
      </c>
    </row>
    <row r="581" spans="1:15" x14ac:dyDescent="0.35">
      <c r="C581">
        <v>1731</v>
      </c>
      <c r="M581">
        <v>4616</v>
      </c>
      <c r="O581">
        <v>1154</v>
      </c>
    </row>
    <row r="582" spans="1:15" x14ac:dyDescent="0.35">
      <c r="C582">
        <v>1734</v>
      </c>
      <c r="G582">
        <v>290</v>
      </c>
      <c r="M582">
        <v>4624</v>
      </c>
      <c r="O582">
        <v>1156</v>
      </c>
    </row>
    <row r="583" spans="1:15" x14ac:dyDescent="0.35">
      <c r="A583">
        <v>194</v>
      </c>
      <c r="C583">
        <v>1737</v>
      </c>
      <c r="M583">
        <v>4632</v>
      </c>
      <c r="O583">
        <v>1158</v>
      </c>
    </row>
    <row r="584" spans="1:15" x14ac:dyDescent="0.35">
      <c r="C584">
        <v>1740</v>
      </c>
      <c r="G584">
        <v>291</v>
      </c>
      <c r="M584">
        <v>4640</v>
      </c>
      <c r="O584">
        <v>1160</v>
      </c>
    </row>
    <row r="585" spans="1:15" x14ac:dyDescent="0.35">
      <c r="C585">
        <v>1743</v>
      </c>
      <c r="M585">
        <v>4648</v>
      </c>
      <c r="O585">
        <v>1162</v>
      </c>
    </row>
    <row r="586" spans="1:15" x14ac:dyDescent="0.35">
      <c r="A586">
        <v>195</v>
      </c>
      <c r="C586">
        <v>1746</v>
      </c>
      <c r="E586">
        <v>98</v>
      </c>
      <c r="G586">
        <v>292</v>
      </c>
      <c r="M586">
        <v>4656</v>
      </c>
      <c r="O586">
        <v>1164</v>
      </c>
    </row>
    <row r="587" spans="1:15" x14ac:dyDescent="0.35">
      <c r="C587">
        <v>1749</v>
      </c>
      <c r="M587">
        <v>4664</v>
      </c>
      <c r="O587">
        <v>1166</v>
      </c>
    </row>
    <row r="588" spans="1:15" x14ac:dyDescent="0.35">
      <c r="C588">
        <v>1752</v>
      </c>
      <c r="G588">
        <v>293</v>
      </c>
      <c r="I588">
        <v>439</v>
      </c>
      <c r="K588">
        <v>147</v>
      </c>
      <c r="M588">
        <v>4672</v>
      </c>
      <c r="O588">
        <v>1168</v>
      </c>
    </row>
    <row r="589" spans="1:15" x14ac:dyDescent="0.35">
      <c r="A589">
        <v>196</v>
      </c>
      <c r="C589">
        <v>1755</v>
      </c>
      <c r="M589">
        <v>4680</v>
      </c>
      <c r="O589">
        <v>1170</v>
      </c>
    </row>
    <row r="590" spans="1:15" x14ac:dyDescent="0.35">
      <c r="C590">
        <v>1758</v>
      </c>
      <c r="G590">
        <v>294</v>
      </c>
      <c r="M590">
        <v>4688</v>
      </c>
      <c r="O590">
        <v>1172</v>
      </c>
    </row>
    <row r="591" spans="1:15" x14ac:dyDescent="0.35">
      <c r="C591">
        <v>1761</v>
      </c>
      <c r="M591">
        <v>4696</v>
      </c>
      <c r="O591">
        <v>1174</v>
      </c>
    </row>
    <row r="592" spans="1:15" x14ac:dyDescent="0.35">
      <c r="A592">
        <v>197</v>
      </c>
      <c r="C592">
        <v>1764</v>
      </c>
      <c r="E592">
        <v>99</v>
      </c>
      <c r="G592">
        <v>295</v>
      </c>
      <c r="M592">
        <v>4704</v>
      </c>
      <c r="O592">
        <v>1176</v>
      </c>
    </row>
    <row r="593" spans="1:15" x14ac:dyDescent="0.35">
      <c r="C593">
        <v>1767</v>
      </c>
      <c r="M593">
        <v>4712</v>
      </c>
      <c r="O593">
        <v>1178</v>
      </c>
    </row>
    <row r="594" spans="1:15" x14ac:dyDescent="0.35">
      <c r="C594">
        <v>1770</v>
      </c>
      <c r="G594">
        <v>296</v>
      </c>
      <c r="M594">
        <v>4720</v>
      </c>
      <c r="O594">
        <v>1180</v>
      </c>
    </row>
    <row r="595" spans="1:15" x14ac:dyDescent="0.35">
      <c r="A595">
        <v>198</v>
      </c>
      <c r="C595">
        <v>1773</v>
      </c>
      <c r="M595">
        <v>4728</v>
      </c>
      <c r="O595">
        <v>1182</v>
      </c>
    </row>
    <row r="596" spans="1:15" x14ac:dyDescent="0.35">
      <c r="C596">
        <v>1776</v>
      </c>
      <c r="G596">
        <v>297</v>
      </c>
      <c r="I596">
        <v>445</v>
      </c>
      <c r="K596">
        <v>149</v>
      </c>
      <c r="M596">
        <v>4736</v>
      </c>
      <c r="O596">
        <v>1184</v>
      </c>
    </row>
    <row r="597" spans="1:15" x14ac:dyDescent="0.35">
      <c r="C597">
        <v>1779</v>
      </c>
      <c r="M597">
        <v>4744</v>
      </c>
      <c r="O597">
        <v>1186</v>
      </c>
    </row>
    <row r="598" spans="1:15" x14ac:dyDescent="0.35">
      <c r="A598">
        <v>199</v>
      </c>
      <c r="C598">
        <v>1782</v>
      </c>
      <c r="E598">
        <v>100</v>
      </c>
      <c r="G598">
        <v>298</v>
      </c>
      <c r="M598">
        <v>4752</v>
      </c>
      <c r="O598">
        <v>1188</v>
      </c>
    </row>
    <row r="599" spans="1:15" x14ac:dyDescent="0.35">
      <c r="C599">
        <v>1785</v>
      </c>
      <c r="M599">
        <v>4760</v>
      </c>
      <c r="O599">
        <v>1190</v>
      </c>
    </row>
    <row r="600" spans="1:15" x14ac:dyDescent="0.35">
      <c r="C600">
        <v>1788</v>
      </c>
      <c r="G600">
        <v>299</v>
      </c>
      <c r="M600">
        <v>4768</v>
      </c>
      <c r="O600">
        <v>1192</v>
      </c>
    </row>
    <row r="601" spans="1:15" x14ac:dyDescent="0.35">
      <c r="A601">
        <v>200</v>
      </c>
      <c r="C601">
        <v>1791</v>
      </c>
      <c r="M601">
        <v>4776</v>
      </c>
      <c r="O601">
        <v>1194</v>
      </c>
    </row>
    <row r="602" spans="1:15" x14ac:dyDescent="0.35">
      <c r="C602">
        <v>1794</v>
      </c>
      <c r="G602">
        <v>300</v>
      </c>
      <c r="M602">
        <v>4784</v>
      </c>
      <c r="O602">
        <v>1196</v>
      </c>
    </row>
    <row r="603" spans="1:15" x14ac:dyDescent="0.35">
      <c r="C603">
        <v>1797</v>
      </c>
      <c r="M603">
        <v>4792</v>
      </c>
      <c r="O603">
        <v>1198</v>
      </c>
    </row>
    <row r="604" spans="1:15" x14ac:dyDescent="0.35">
      <c r="A604">
        <v>201</v>
      </c>
      <c r="C604">
        <v>1800</v>
      </c>
      <c r="E604">
        <v>101</v>
      </c>
      <c r="G604">
        <v>301</v>
      </c>
      <c r="I604">
        <v>451</v>
      </c>
      <c r="K604">
        <v>151</v>
      </c>
      <c r="M604">
        <v>4800</v>
      </c>
      <c r="O604">
        <v>1200</v>
      </c>
    </row>
    <row r="605" spans="1:15" x14ac:dyDescent="0.35">
      <c r="C605">
        <v>1803</v>
      </c>
      <c r="M605">
        <v>4808</v>
      </c>
      <c r="O605">
        <v>1202</v>
      </c>
    </row>
    <row r="606" spans="1:15" x14ac:dyDescent="0.35">
      <c r="C606">
        <v>1806</v>
      </c>
      <c r="G606">
        <v>302</v>
      </c>
      <c r="M606">
        <v>4816</v>
      </c>
      <c r="O606">
        <v>1204</v>
      </c>
    </row>
    <row r="607" spans="1:15" x14ac:dyDescent="0.35">
      <c r="A607">
        <v>202</v>
      </c>
      <c r="C607">
        <v>1809</v>
      </c>
      <c r="M607">
        <v>4824</v>
      </c>
      <c r="O607">
        <v>1206</v>
      </c>
    </row>
    <row r="608" spans="1:15" x14ac:dyDescent="0.35">
      <c r="C608">
        <v>1812</v>
      </c>
      <c r="G608">
        <v>303</v>
      </c>
      <c r="M608">
        <v>4832</v>
      </c>
      <c r="O608">
        <v>1208</v>
      </c>
    </row>
    <row r="609" spans="1:15" x14ac:dyDescent="0.35">
      <c r="C609">
        <v>1815</v>
      </c>
      <c r="M609">
        <v>4840</v>
      </c>
      <c r="O609">
        <v>1210</v>
      </c>
    </row>
    <row r="610" spans="1:15" x14ac:dyDescent="0.35">
      <c r="A610">
        <v>203</v>
      </c>
      <c r="C610">
        <v>1818</v>
      </c>
      <c r="E610">
        <v>102</v>
      </c>
      <c r="G610">
        <v>304</v>
      </c>
      <c r="M610">
        <v>4848</v>
      </c>
      <c r="O610">
        <v>1212</v>
      </c>
    </row>
    <row r="611" spans="1:15" x14ac:dyDescent="0.35">
      <c r="C611">
        <v>1821</v>
      </c>
      <c r="M611">
        <v>4856</v>
      </c>
      <c r="O611">
        <v>1214</v>
      </c>
    </row>
    <row r="612" spans="1:15" x14ac:dyDescent="0.35">
      <c r="C612">
        <v>1824</v>
      </c>
      <c r="G612">
        <v>305</v>
      </c>
      <c r="I612">
        <v>457</v>
      </c>
      <c r="K612">
        <v>153</v>
      </c>
      <c r="M612">
        <v>4864</v>
      </c>
      <c r="O612">
        <v>1216</v>
      </c>
    </row>
    <row r="613" spans="1:15" x14ac:dyDescent="0.35">
      <c r="A613">
        <v>204</v>
      </c>
      <c r="C613">
        <v>1827</v>
      </c>
      <c r="M613">
        <v>4872</v>
      </c>
      <c r="O613">
        <v>1218</v>
      </c>
    </row>
    <row r="614" spans="1:15" x14ac:dyDescent="0.35">
      <c r="C614">
        <v>1830</v>
      </c>
      <c r="G614">
        <v>306</v>
      </c>
      <c r="M614">
        <v>4880</v>
      </c>
      <c r="O614">
        <v>1220</v>
      </c>
    </row>
    <row r="615" spans="1:15" x14ac:dyDescent="0.35">
      <c r="C615">
        <v>1833</v>
      </c>
      <c r="M615">
        <v>4888</v>
      </c>
      <c r="O615">
        <v>1222</v>
      </c>
    </row>
    <row r="616" spans="1:15" x14ac:dyDescent="0.35">
      <c r="A616">
        <v>205</v>
      </c>
      <c r="C616">
        <v>1836</v>
      </c>
      <c r="E616">
        <v>103</v>
      </c>
      <c r="G616">
        <v>307</v>
      </c>
      <c r="M616">
        <v>4896</v>
      </c>
      <c r="O616">
        <v>1224</v>
      </c>
    </row>
    <row r="617" spans="1:15" x14ac:dyDescent="0.35">
      <c r="C617">
        <v>1839</v>
      </c>
      <c r="M617">
        <v>4904</v>
      </c>
      <c r="O617">
        <v>1226</v>
      </c>
    </row>
    <row r="618" spans="1:15" x14ac:dyDescent="0.35">
      <c r="C618">
        <v>1842</v>
      </c>
      <c r="G618">
        <v>308</v>
      </c>
      <c r="M618">
        <v>4912</v>
      </c>
      <c r="O618">
        <v>1228</v>
      </c>
    </row>
    <row r="619" spans="1:15" x14ac:dyDescent="0.35">
      <c r="A619">
        <v>206</v>
      </c>
      <c r="C619">
        <v>1845</v>
      </c>
      <c r="M619">
        <v>4920</v>
      </c>
      <c r="O619">
        <v>1230</v>
      </c>
    </row>
    <row r="620" spans="1:15" x14ac:dyDescent="0.35">
      <c r="C620">
        <v>1848</v>
      </c>
      <c r="G620">
        <v>309</v>
      </c>
      <c r="I620">
        <v>463</v>
      </c>
      <c r="K620">
        <v>155</v>
      </c>
      <c r="M620">
        <v>4928</v>
      </c>
      <c r="O620">
        <v>1232</v>
      </c>
    </row>
    <row r="621" spans="1:15" x14ac:dyDescent="0.35">
      <c r="C621">
        <v>1851</v>
      </c>
      <c r="M621">
        <v>4936</v>
      </c>
      <c r="O621">
        <v>1234</v>
      </c>
    </row>
    <row r="622" spans="1:15" x14ac:dyDescent="0.35">
      <c r="A622">
        <v>207</v>
      </c>
      <c r="C622">
        <v>1854</v>
      </c>
      <c r="E622">
        <v>104</v>
      </c>
      <c r="G622">
        <v>310</v>
      </c>
      <c r="M622">
        <v>4944</v>
      </c>
      <c r="O622">
        <v>1236</v>
      </c>
    </row>
    <row r="623" spans="1:15" x14ac:dyDescent="0.35">
      <c r="C623">
        <v>1857</v>
      </c>
      <c r="M623">
        <v>4952</v>
      </c>
      <c r="O623">
        <v>1238</v>
      </c>
    </row>
    <row r="624" spans="1:15" x14ac:dyDescent="0.35">
      <c r="C624">
        <v>1860</v>
      </c>
      <c r="G624">
        <v>311</v>
      </c>
      <c r="M624">
        <v>4960</v>
      </c>
      <c r="O624">
        <v>1240</v>
      </c>
    </row>
    <row r="625" spans="1:15" x14ac:dyDescent="0.35">
      <c r="A625">
        <v>208</v>
      </c>
      <c r="C625">
        <v>1863</v>
      </c>
      <c r="M625">
        <v>4968</v>
      </c>
      <c r="O625">
        <v>1242</v>
      </c>
    </row>
    <row r="626" spans="1:15" x14ac:dyDescent="0.35">
      <c r="C626">
        <v>1866</v>
      </c>
      <c r="G626">
        <v>312</v>
      </c>
      <c r="M626">
        <v>4976</v>
      </c>
      <c r="O626">
        <v>1244</v>
      </c>
    </row>
    <row r="627" spans="1:15" x14ac:dyDescent="0.35">
      <c r="C627">
        <v>1869</v>
      </c>
      <c r="M627">
        <v>4984</v>
      </c>
      <c r="O627">
        <v>1246</v>
      </c>
    </row>
    <row r="628" spans="1:15" x14ac:dyDescent="0.35">
      <c r="A628">
        <v>209</v>
      </c>
      <c r="C628">
        <v>1872</v>
      </c>
      <c r="E628">
        <v>105</v>
      </c>
      <c r="G628">
        <v>313</v>
      </c>
      <c r="I628">
        <v>469</v>
      </c>
      <c r="K628">
        <v>157</v>
      </c>
      <c r="M628">
        <v>4992</v>
      </c>
      <c r="O628">
        <v>1248</v>
      </c>
    </row>
    <row r="629" spans="1:15" x14ac:dyDescent="0.35">
      <c r="C629">
        <v>1875</v>
      </c>
      <c r="M629">
        <v>5000</v>
      </c>
      <c r="O629">
        <v>1250</v>
      </c>
    </row>
    <row r="630" spans="1:15" x14ac:dyDescent="0.35">
      <c r="C630">
        <v>1878</v>
      </c>
      <c r="G630">
        <v>314</v>
      </c>
      <c r="M630">
        <v>5008</v>
      </c>
      <c r="O630">
        <v>1252</v>
      </c>
    </row>
    <row r="631" spans="1:15" x14ac:dyDescent="0.35">
      <c r="A631">
        <v>210</v>
      </c>
      <c r="C631">
        <v>1881</v>
      </c>
      <c r="M631">
        <v>5016</v>
      </c>
      <c r="O631">
        <v>1254</v>
      </c>
    </row>
    <row r="632" spans="1:15" x14ac:dyDescent="0.35">
      <c r="C632">
        <v>1884</v>
      </c>
      <c r="G632">
        <v>315</v>
      </c>
      <c r="M632">
        <v>5024</v>
      </c>
      <c r="O632">
        <v>1256</v>
      </c>
    </row>
    <row r="633" spans="1:15" x14ac:dyDescent="0.35">
      <c r="C633">
        <v>1887</v>
      </c>
      <c r="M633">
        <v>5032</v>
      </c>
      <c r="O633">
        <v>1258</v>
      </c>
    </row>
    <row r="634" spans="1:15" x14ac:dyDescent="0.35">
      <c r="A634">
        <v>211</v>
      </c>
      <c r="C634">
        <v>1890</v>
      </c>
      <c r="E634">
        <v>106</v>
      </c>
      <c r="G634">
        <v>316</v>
      </c>
      <c r="M634">
        <v>5040</v>
      </c>
      <c r="O634">
        <v>1260</v>
      </c>
    </row>
    <row r="635" spans="1:15" x14ac:dyDescent="0.35">
      <c r="C635">
        <v>1893</v>
      </c>
      <c r="M635">
        <v>5048</v>
      </c>
      <c r="O635">
        <v>1262</v>
      </c>
    </row>
    <row r="636" spans="1:15" x14ac:dyDescent="0.35">
      <c r="C636">
        <v>1896</v>
      </c>
      <c r="G636">
        <v>317</v>
      </c>
      <c r="I636">
        <v>475</v>
      </c>
      <c r="K636">
        <v>159</v>
      </c>
      <c r="M636">
        <v>5056</v>
      </c>
      <c r="O636">
        <v>1264</v>
      </c>
    </row>
    <row r="637" spans="1:15" x14ac:dyDescent="0.35">
      <c r="A637">
        <v>212</v>
      </c>
      <c r="C637">
        <v>1899</v>
      </c>
      <c r="M637">
        <v>5064</v>
      </c>
      <c r="O637">
        <v>1266</v>
      </c>
    </row>
    <row r="638" spans="1:15" x14ac:dyDescent="0.35">
      <c r="C638">
        <v>1902</v>
      </c>
      <c r="G638">
        <v>318</v>
      </c>
      <c r="M638">
        <v>5072</v>
      </c>
      <c r="O638">
        <v>1268</v>
      </c>
    </row>
    <row r="639" spans="1:15" x14ac:dyDescent="0.35">
      <c r="C639">
        <v>1905</v>
      </c>
      <c r="M639">
        <v>5080</v>
      </c>
      <c r="O639">
        <v>1270</v>
      </c>
    </row>
    <row r="640" spans="1:15" x14ac:dyDescent="0.35">
      <c r="A640">
        <v>213</v>
      </c>
      <c r="C640">
        <v>1908</v>
      </c>
      <c r="E640">
        <v>107</v>
      </c>
      <c r="G640">
        <v>319</v>
      </c>
      <c r="M640">
        <v>5088</v>
      </c>
      <c r="O640">
        <v>1272</v>
      </c>
    </row>
    <row r="641" spans="1:15" x14ac:dyDescent="0.35">
      <c r="C641">
        <v>1911</v>
      </c>
      <c r="M641">
        <v>5096</v>
      </c>
      <c r="O641">
        <v>1274</v>
      </c>
    </row>
    <row r="642" spans="1:15" x14ac:dyDescent="0.35">
      <c r="C642">
        <v>1914</v>
      </c>
      <c r="G642">
        <v>320</v>
      </c>
      <c r="M642">
        <v>5104</v>
      </c>
      <c r="O642">
        <v>1276</v>
      </c>
    </row>
    <row r="643" spans="1:15" x14ac:dyDescent="0.35">
      <c r="A643">
        <v>214</v>
      </c>
      <c r="C643">
        <v>1917</v>
      </c>
      <c r="M643">
        <v>5112</v>
      </c>
      <c r="O643">
        <v>1278</v>
      </c>
    </row>
    <row r="644" spans="1:15" x14ac:dyDescent="0.35">
      <c r="C644">
        <v>1920</v>
      </c>
      <c r="G644">
        <v>321</v>
      </c>
      <c r="I644">
        <v>481</v>
      </c>
      <c r="K644">
        <v>161</v>
      </c>
      <c r="M644">
        <v>5120</v>
      </c>
      <c r="O644">
        <v>1280</v>
      </c>
    </row>
    <row r="645" spans="1:15" x14ac:dyDescent="0.35">
      <c r="C645">
        <v>1923</v>
      </c>
      <c r="M645">
        <v>5128</v>
      </c>
      <c r="O645">
        <v>1282</v>
      </c>
    </row>
    <row r="646" spans="1:15" x14ac:dyDescent="0.35">
      <c r="A646">
        <v>215</v>
      </c>
      <c r="C646">
        <v>1926</v>
      </c>
      <c r="E646">
        <v>108</v>
      </c>
      <c r="G646">
        <v>322</v>
      </c>
      <c r="M646">
        <v>5136</v>
      </c>
      <c r="O646">
        <v>1284</v>
      </c>
    </row>
    <row r="647" spans="1:15" x14ac:dyDescent="0.35">
      <c r="C647">
        <v>1929</v>
      </c>
      <c r="M647">
        <v>5144</v>
      </c>
      <c r="O647">
        <v>1286</v>
      </c>
    </row>
    <row r="648" spans="1:15" x14ac:dyDescent="0.35">
      <c r="C648">
        <v>1932</v>
      </c>
      <c r="G648">
        <v>323</v>
      </c>
      <c r="M648">
        <v>5152</v>
      </c>
      <c r="O648">
        <v>1288</v>
      </c>
    </row>
    <row r="649" spans="1:15" x14ac:dyDescent="0.35">
      <c r="A649">
        <v>216</v>
      </c>
      <c r="C649">
        <v>1935</v>
      </c>
      <c r="M649">
        <v>5160</v>
      </c>
      <c r="O649">
        <v>1290</v>
      </c>
    </row>
    <row r="650" spans="1:15" x14ac:dyDescent="0.35">
      <c r="C650">
        <v>1938</v>
      </c>
      <c r="G650">
        <v>324</v>
      </c>
      <c r="M650">
        <v>5168</v>
      </c>
      <c r="O650">
        <v>1292</v>
      </c>
    </row>
    <row r="651" spans="1:15" x14ac:dyDescent="0.35">
      <c r="C651">
        <v>1941</v>
      </c>
      <c r="M651">
        <v>5176</v>
      </c>
      <c r="O651">
        <v>1294</v>
      </c>
    </row>
    <row r="652" spans="1:15" x14ac:dyDescent="0.35">
      <c r="A652">
        <v>217</v>
      </c>
      <c r="C652">
        <v>1944</v>
      </c>
      <c r="E652">
        <v>109</v>
      </c>
      <c r="G652">
        <v>325</v>
      </c>
      <c r="I652">
        <v>487</v>
      </c>
      <c r="K652">
        <v>163</v>
      </c>
      <c r="M652">
        <v>5184</v>
      </c>
      <c r="O652">
        <v>1296</v>
      </c>
    </row>
    <row r="653" spans="1:15" x14ac:dyDescent="0.35">
      <c r="C653">
        <v>1947</v>
      </c>
      <c r="M653">
        <v>5192</v>
      </c>
      <c r="O653">
        <v>1298</v>
      </c>
    </row>
    <row r="654" spans="1:15" x14ac:dyDescent="0.35">
      <c r="C654">
        <v>1950</v>
      </c>
      <c r="G654">
        <v>326</v>
      </c>
      <c r="M654">
        <v>5200</v>
      </c>
      <c r="O654">
        <v>1300</v>
      </c>
    </row>
    <row r="655" spans="1:15" x14ac:dyDescent="0.35">
      <c r="A655">
        <v>218</v>
      </c>
      <c r="C655">
        <v>1953</v>
      </c>
      <c r="M655">
        <v>5208</v>
      </c>
      <c r="O655">
        <v>1302</v>
      </c>
    </row>
    <row r="656" spans="1:15" x14ac:dyDescent="0.35">
      <c r="C656">
        <v>1956</v>
      </c>
      <c r="G656">
        <v>327</v>
      </c>
      <c r="M656">
        <v>5216</v>
      </c>
      <c r="O656">
        <v>1304</v>
      </c>
    </row>
    <row r="657" spans="1:15" x14ac:dyDescent="0.35">
      <c r="C657">
        <v>1959</v>
      </c>
      <c r="M657">
        <v>5224</v>
      </c>
      <c r="O657">
        <v>1306</v>
      </c>
    </row>
    <row r="658" spans="1:15" x14ac:dyDescent="0.35">
      <c r="A658">
        <v>219</v>
      </c>
      <c r="C658">
        <v>1962</v>
      </c>
      <c r="E658">
        <v>110</v>
      </c>
      <c r="G658">
        <v>328</v>
      </c>
      <c r="M658">
        <v>5232</v>
      </c>
      <c r="O658">
        <v>1308</v>
      </c>
    </row>
    <row r="659" spans="1:15" x14ac:dyDescent="0.35">
      <c r="C659">
        <v>1965</v>
      </c>
      <c r="M659">
        <v>5240</v>
      </c>
      <c r="O659">
        <v>1310</v>
      </c>
    </row>
    <row r="660" spans="1:15" x14ac:dyDescent="0.35">
      <c r="C660">
        <v>1968</v>
      </c>
      <c r="G660">
        <v>329</v>
      </c>
      <c r="I660">
        <v>493</v>
      </c>
      <c r="K660">
        <v>165</v>
      </c>
      <c r="M660">
        <v>5248</v>
      </c>
      <c r="O660">
        <v>1312</v>
      </c>
    </row>
    <row r="661" spans="1:15" x14ac:dyDescent="0.35">
      <c r="A661">
        <v>220</v>
      </c>
      <c r="C661">
        <v>1971</v>
      </c>
      <c r="M661">
        <v>5256</v>
      </c>
      <c r="O661">
        <v>1314</v>
      </c>
    </row>
    <row r="662" spans="1:15" x14ac:dyDescent="0.35">
      <c r="C662">
        <v>1974</v>
      </c>
      <c r="G662">
        <v>330</v>
      </c>
      <c r="M662">
        <v>5264</v>
      </c>
      <c r="O662">
        <v>1316</v>
      </c>
    </row>
    <row r="663" spans="1:15" x14ac:dyDescent="0.35">
      <c r="C663">
        <v>1977</v>
      </c>
      <c r="M663">
        <v>5272</v>
      </c>
      <c r="O663">
        <v>1318</v>
      </c>
    </row>
    <row r="664" spans="1:15" x14ac:dyDescent="0.35">
      <c r="A664">
        <v>221</v>
      </c>
      <c r="C664">
        <v>1980</v>
      </c>
      <c r="E664">
        <v>111</v>
      </c>
      <c r="G664">
        <v>331</v>
      </c>
      <c r="M664">
        <v>5280</v>
      </c>
      <c r="O664">
        <v>1320</v>
      </c>
    </row>
    <row r="665" spans="1:15" x14ac:dyDescent="0.35">
      <c r="C665">
        <v>1983</v>
      </c>
      <c r="M665">
        <v>5288</v>
      </c>
      <c r="O665">
        <v>1322</v>
      </c>
    </row>
    <row r="666" spans="1:15" x14ac:dyDescent="0.35">
      <c r="C666">
        <v>1986</v>
      </c>
      <c r="G666">
        <v>332</v>
      </c>
      <c r="M666">
        <v>5296</v>
      </c>
      <c r="O666">
        <v>1324</v>
      </c>
    </row>
    <row r="667" spans="1:15" x14ac:dyDescent="0.35">
      <c r="A667">
        <v>222</v>
      </c>
      <c r="C667">
        <v>1989</v>
      </c>
      <c r="M667">
        <v>5304</v>
      </c>
      <c r="O667">
        <v>1326</v>
      </c>
    </row>
    <row r="668" spans="1:15" x14ac:dyDescent="0.35">
      <c r="C668">
        <v>1992</v>
      </c>
      <c r="G668">
        <v>333</v>
      </c>
      <c r="I668">
        <v>499</v>
      </c>
      <c r="K668">
        <v>167</v>
      </c>
      <c r="M668">
        <v>5312</v>
      </c>
      <c r="O668">
        <v>1328</v>
      </c>
    </row>
    <row r="669" spans="1:15" x14ac:dyDescent="0.35">
      <c r="C669">
        <v>1995</v>
      </c>
      <c r="M669">
        <v>5320</v>
      </c>
      <c r="O669">
        <v>1330</v>
      </c>
    </row>
    <row r="670" spans="1:15" x14ac:dyDescent="0.35">
      <c r="A670">
        <v>223</v>
      </c>
      <c r="C670">
        <v>1998</v>
      </c>
      <c r="E670">
        <v>112</v>
      </c>
      <c r="G670">
        <v>334</v>
      </c>
      <c r="M670">
        <v>5328</v>
      </c>
      <c r="O670">
        <v>1332</v>
      </c>
    </row>
    <row r="671" spans="1:15" x14ac:dyDescent="0.35">
      <c r="C671">
        <v>2001</v>
      </c>
      <c r="M671">
        <v>5336</v>
      </c>
      <c r="O671">
        <v>1334</v>
      </c>
    </row>
    <row r="672" spans="1:15" x14ac:dyDescent="0.35">
      <c r="C672">
        <v>2004</v>
      </c>
      <c r="G672">
        <v>335</v>
      </c>
      <c r="M672">
        <v>5344</v>
      </c>
      <c r="O672">
        <v>1336</v>
      </c>
    </row>
    <row r="673" spans="1:15" x14ac:dyDescent="0.35">
      <c r="A673">
        <v>224</v>
      </c>
      <c r="C673">
        <v>2007</v>
      </c>
      <c r="M673">
        <v>5352</v>
      </c>
      <c r="O673">
        <v>1338</v>
      </c>
    </row>
    <row r="674" spans="1:15" x14ac:dyDescent="0.35">
      <c r="C674">
        <v>2010</v>
      </c>
      <c r="G674">
        <v>336</v>
      </c>
      <c r="M674">
        <v>5360</v>
      </c>
      <c r="O674">
        <v>1340</v>
      </c>
    </row>
    <row r="675" spans="1:15" x14ac:dyDescent="0.35">
      <c r="C675">
        <v>2013</v>
      </c>
      <c r="M675">
        <v>5368</v>
      </c>
      <c r="O675">
        <v>1342</v>
      </c>
    </row>
    <row r="676" spans="1:15" x14ac:dyDescent="0.35">
      <c r="A676">
        <v>225</v>
      </c>
      <c r="C676">
        <v>2016</v>
      </c>
      <c r="E676">
        <v>113</v>
      </c>
      <c r="G676">
        <v>337</v>
      </c>
      <c r="I676">
        <v>505</v>
      </c>
      <c r="K676">
        <v>169</v>
      </c>
      <c r="M676">
        <v>5376</v>
      </c>
      <c r="O676">
        <v>1344</v>
      </c>
    </row>
    <row r="677" spans="1:15" x14ac:dyDescent="0.35">
      <c r="C677">
        <v>2019</v>
      </c>
      <c r="M677">
        <v>5384</v>
      </c>
      <c r="O677">
        <v>1346</v>
      </c>
    </row>
    <row r="678" spans="1:15" x14ac:dyDescent="0.35">
      <c r="C678">
        <v>2022</v>
      </c>
      <c r="G678">
        <v>338</v>
      </c>
      <c r="M678">
        <v>5392</v>
      </c>
      <c r="O678">
        <v>1348</v>
      </c>
    </row>
    <row r="679" spans="1:15" x14ac:dyDescent="0.35">
      <c r="A679">
        <v>226</v>
      </c>
      <c r="C679">
        <v>2025</v>
      </c>
      <c r="M679">
        <v>5400</v>
      </c>
      <c r="O679">
        <v>1350</v>
      </c>
    </row>
    <row r="680" spans="1:15" x14ac:dyDescent="0.35">
      <c r="C680">
        <v>2028</v>
      </c>
      <c r="G680">
        <v>339</v>
      </c>
      <c r="M680">
        <v>5408</v>
      </c>
      <c r="O680">
        <v>1352</v>
      </c>
    </row>
    <row r="681" spans="1:15" x14ac:dyDescent="0.35">
      <c r="C681">
        <v>2031</v>
      </c>
      <c r="M681">
        <v>5416</v>
      </c>
      <c r="O681">
        <v>1354</v>
      </c>
    </row>
    <row r="682" spans="1:15" x14ac:dyDescent="0.35">
      <c r="A682">
        <v>227</v>
      </c>
      <c r="C682">
        <v>2034</v>
      </c>
      <c r="E682">
        <v>114</v>
      </c>
      <c r="G682">
        <v>340</v>
      </c>
      <c r="M682">
        <v>5424</v>
      </c>
      <c r="O682">
        <v>1356</v>
      </c>
    </row>
    <row r="683" spans="1:15" x14ac:dyDescent="0.35">
      <c r="C683">
        <v>2037</v>
      </c>
      <c r="M683">
        <v>5432</v>
      </c>
      <c r="O683">
        <v>1358</v>
      </c>
    </row>
    <row r="684" spans="1:15" x14ac:dyDescent="0.35">
      <c r="C684">
        <v>2040</v>
      </c>
      <c r="G684">
        <v>341</v>
      </c>
      <c r="I684">
        <v>511</v>
      </c>
      <c r="K684">
        <v>171</v>
      </c>
      <c r="M684">
        <v>5440</v>
      </c>
      <c r="O684">
        <v>1360</v>
      </c>
    </row>
    <row r="685" spans="1:15" x14ac:dyDescent="0.35">
      <c r="A685">
        <v>228</v>
      </c>
      <c r="C685">
        <v>2043</v>
      </c>
      <c r="M685">
        <v>5448</v>
      </c>
      <c r="O685">
        <v>1362</v>
      </c>
    </row>
    <row r="686" spans="1:15" x14ac:dyDescent="0.35">
      <c r="C686">
        <v>2046</v>
      </c>
      <c r="G686">
        <v>342</v>
      </c>
      <c r="M686">
        <v>5456</v>
      </c>
      <c r="O686">
        <v>1364</v>
      </c>
    </row>
    <row r="687" spans="1:15" x14ac:dyDescent="0.35">
      <c r="C687">
        <v>2049</v>
      </c>
      <c r="M687">
        <v>5464</v>
      </c>
      <c r="O687">
        <v>1366</v>
      </c>
    </row>
    <row r="688" spans="1:15" x14ac:dyDescent="0.35">
      <c r="A688">
        <v>229</v>
      </c>
      <c r="C688">
        <v>2052</v>
      </c>
      <c r="E688">
        <v>115</v>
      </c>
      <c r="G688">
        <v>343</v>
      </c>
      <c r="M688">
        <v>5472</v>
      </c>
      <c r="O688">
        <v>1368</v>
      </c>
    </row>
    <row r="689" spans="1:15" x14ac:dyDescent="0.35">
      <c r="C689">
        <v>2055</v>
      </c>
      <c r="M689">
        <v>5480</v>
      </c>
      <c r="O689">
        <v>1370</v>
      </c>
    </row>
    <row r="690" spans="1:15" x14ac:dyDescent="0.35">
      <c r="C690">
        <v>2058</v>
      </c>
      <c r="G690">
        <v>344</v>
      </c>
      <c r="M690">
        <v>5488</v>
      </c>
      <c r="O690">
        <v>1372</v>
      </c>
    </row>
    <row r="691" spans="1:15" x14ac:dyDescent="0.35">
      <c r="A691">
        <v>230</v>
      </c>
      <c r="C691">
        <v>2061</v>
      </c>
      <c r="M691">
        <v>5496</v>
      </c>
      <c r="O691">
        <v>1374</v>
      </c>
    </row>
    <row r="692" spans="1:15" x14ac:dyDescent="0.35">
      <c r="C692">
        <v>2064</v>
      </c>
      <c r="G692">
        <v>345</v>
      </c>
      <c r="I692">
        <v>517</v>
      </c>
      <c r="K692">
        <v>173</v>
      </c>
      <c r="M692">
        <v>5504</v>
      </c>
      <c r="O692">
        <v>1376</v>
      </c>
    </row>
    <row r="693" spans="1:15" x14ac:dyDescent="0.35">
      <c r="C693">
        <v>2067</v>
      </c>
      <c r="M693">
        <v>5512</v>
      </c>
      <c r="O693">
        <v>1378</v>
      </c>
    </row>
    <row r="694" spans="1:15" x14ac:dyDescent="0.35">
      <c r="A694">
        <v>231</v>
      </c>
      <c r="C694">
        <v>2070</v>
      </c>
      <c r="E694">
        <v>116</v>
      </c>
      <c r="G694">
        <v>346</v>
      </c>
      <c r="M694">
        <v>5520</v>
      </c>
      <c r="O694">
        <v>1380</v>
      </c>
    </row>
    <row r="695" spans="1:15" x14ac:dyDescent="0.35">
      <c r="C695">
        <v>2073</v>
      </c>
      <c r="M695">
        <v>5528</v>
      </c>
      <c r="O695">
        <v>1382</v>
      </c>
    </row>
    <row r="696" spans="1:15" x14ac:dyDescent="0.35">
      <c r="C696">
        <v>2076</v>
      </c>
      <c r="G696">
        <v>347</v>
      </c>
      <c r="M696">
        <v>5536</v>
      </c>
      <c r="O696">
        <v>1384</v>
      </c>
    </row>
    <row r="697" spans="1:15" x14ac:dyDescent="0.35">
      <c r="A697">
        <v>232</v>
      </c>
      <c r="C697">
        <v>2079</v>
      </c>
      <c r="M697">
        <v>5544</v>
      </c>
      <c r="O697">
        <v>1386</v>
      </c>
    </row>
    <row r="698" spans="1:15" x14ac:dyDescent="0.35">
      <c r="C698">
        <v>2082</v>
      </c>
      <c r="G698">
        <v>348</v>
      </c>
      <c r="M698">
        <v>5552</v>
      </c>
      <c r="O698">
        <v>1388</v>
      </c>
    </row>
    <row r="699" spans="1:15" x14ac:dyDescent="0.35">
      <c r="C699">
        <v>2085</v>
      </c>
      <c r="M699">
        <v>5560</v>
      </c>
      <c r="O699">
        <v>1390</v>
      </c>
    </row>
    <row r="700" spans="1:15" x14ac:dyDescent="0.35">
      <c r="A700">
        <v>233</v>
      </c>
      <c r="C700">
        <v>2088</v>
      </c>
      <c r="E700">
        <v>117</v>
      </c>
      <c r="G700">
        <v>349</v>
      </c>
      <c r="I700">
        <v>523</v>
      </c>
      <c r="K700">
        <v>175</v>
      </c>
      <c r="M700">
        <v>5568</v>
      </c>
      <c r="O700">
        <v>1392</v>
      </c>
    </row>
    <row r="701" spans="1:15" x14ac:dyDescent="0.35">
      <c r="C701">
        <v>2091</v>
      </c>
      <c r="M701">
        <v>5576</v>
      </c>
      <c r="O701">
        <v>1394</v>
      </c>
    </row>
    <row r="702" spans="1:15" x14ac:dyDescent="0.35">
      <c r="C702">
        <v>2094</v>
      </c>
      <c r="G702">
        <v>350</v>
      </c>
      <c r="M702">
        <v>5584</v>
      </c>
      <c r="O702">
        <v>1396</v>
      </c>
    </row>
    <row r="703" spans="1:15" x14ac:dyDescent="0.35">
      <c r="A703">
        <v>234</v>
      </c>
      <c r="C703">
        <v>2097</v>
      </c>
      <c r="M703">
        <v>5592</v>
      </c>
      <c r="O703">
        <v>1398</v>
      </c>
    </row>
    <row r="704" spans="1:15" x14ac:dyDescent="0.35">
      <c r="C704">
        <v>2100</v>
      </c>
      <c r="G704">
        <v>351</v>
      </c>
      <c r="M704">
        <v>5600</v>
      </c>
      <c r="O704">
        <v>1400</v>
      </c>
    </row>
    <row r="705" spans="1:15" x14ac:dyDescent="0.35">
      <c r="C705">
        <v>2103</v>
      </c>
      <c r="M705">
        <v>5608</v>
      </c>
      <c r="O705">
        <v>1402</v>
      </c>
    </row>
    <row r="706" spans="1:15" x14ac:dyDescent="0.35">
      <c r="A706">
        <v>235</v>
      </c>
      <c r="C706">
        <v>2106</v>
      </c>
      <c r="E706">
        <v>118</v>
      </c>
      <c r="G706">
        <v>352</v>
      </c>
      <c r="M706">
        <v>5616</v>
      </c>
      <c r="O706">
        <v>1404</v>
      </c>
    </row>
    <row r="707" spans="1:15" x14ac:dyDescent="0.35">
      <c r="C707">
        <v>2109</v>
      </c>
      <c r="M707">
        <v>5624</v>
      </c>
      <c r="O707">
        <v>1406</v>
      </c>
    </row>
    <row r="708" spans="1:15" x14ac:dyDescent="0.35">
      <c r="C708">
        <v>2112</v>
      </c>
      <c r="G708">
        <v>353</v>
      </c>
      <c r="I708">
        <v>529</v>
      </c>
      <c r="K708">
        <v>177</v>
      </c>
      <c r="M708">
        <v>5632</v>
      </c>
      <c r="O708">
        <v>1408</v>
      </c>
    </row>
    <row r="709" spans="1:15" x14ac:dyDescent="0.35">
      <c r="A709">
        <v>236</v>
      </c>
      <c r="C709">
        <v>2115</v>
      </c>
      <c r="M709">
        <v>5640</v>
      </c>
      <c r="O709">
        <v>1410</v>
      </c>
    </row>
    <row r="710" spans="1:15" x14ac:dyDescent="0.35">
      <c r="C710">
        <v>2118</v>
      </c>
      <c r="G710">
        <v>354</v>
      </c>
      <c r="M710">
        <v>5648</v>
      </c>
      <c r="O710">
        <v>1412</v>
      </c>
    </row>
    <row r="711" spans="1:15" x14ac:dyDescent="0.35">
      <c r="C711">
        <v>2121</v>
      </c>
      <c r="M711">
        <v>5656</v>
      </c>
      <c r="O711">
        <v>1414</v>
      </c>
    </row>
    <row r="712" spans="1:15" x14ac:dyDescent="0.35">
      <c r="A712">
        <v>237</v>
      </c>
      <c r="C712">
        <v>2124</v>
      </c>
      <c r="E712">
        <v>119</v>
      </c>
      <c r="G712">
        <v>355</v>
      </c>
      <c r="M712">
        <v>5664</v>
      </c>
      <c r="O712">
        <v>1416</v>
      </c>
    </row>
    <row r="713" spans="1:15" x14ac:dyDescent="0.35">
      <c r="C713">
        <v>2127</v>
      </c>
      <c r="M713">
        <v>5672</v>
      </c>
      <c r="O713">
        <v>1418</v>
      </c>
    </row>
    <row r="714" spans="1:15" x14ac:dyDescent="0.35">
      <c r="C714">
        <v>2130</v>
      </c>
      <c r="G714">
        <v>356</v>
      </c>
      <c r="M714">
        <v>5680</v>
      </c>
      <c r="O714">
        <v>1420</v>
      </c>
    </row>
    <row r="715" spans="1:15" x14ac:dyDescent="0.35">
      <c r="A715">
        <v>238</v>
      </c>
      <c r="C715">
        <v>2133</v>
      </c>
      <c r="M715">
        <v>5688</v>
      </c>
      <c r="O715">
        <v>1422</v>
      </c>
    </row>
    <row r="716" spans="1:15" x14ac:dyDescent="0.35">
      <c r="C716">
        <v>2136</v>
      </c>
      <c r="G716">
        <v>357</v>
      </c>
      <c r="I716">
        <v>535</v>
      </c>
      <c r="K716">
        <v>179</v>
      </c>
      <c r="M716">
        <v>5696</v>
      </c>
      <c r="O716">
        <v>1424</v>
      </c>
    </row>
    <row r="717" spans="1:15" x14ac:dyDescent="0.35">
      <c r="C717">
        <v>2139</v>
      </c>
      <c r="M717">
        <v>5704</v>
      </c>
      <c r="O717">
        <v>1426</v>
      </c>
    </row>
    <row r="718" spans="1:15" x14ac:dyDescent="0.35">
      <c r="A718">
        <v>239</v>
      </c>
      <c r="C718">
        <v>2142</v>
      </c>
      <c r="E718">
        <v>120</v>
      </c>
      <c r="G718">
        <v>358</v>
      </c>
      <c r="M718">
        <v>5712</v>
      </c>
      <c r="O718">
        <v>1428</v>
      </c>
    </row>
    <row r="719" spans="1:15" x14ac:dyDescent="0.35">
      <c r="C719">
        <v>2145</v>
      </c>
      <c r="M719">
        <v>5720</v>
      </c>
      <c r="O719">
        <v>1430</v>
      </c>
    </row>
    <row r="720" spans="1:15" x14ac:dyDescent="0.35">
      <c r="C720">
        <v>2148</v>
      </c>
      <c r="G720">
        <v>359</v>
      </c>
      <c r="M720">
        <v>5728</v>
      </c>
      <c r="O720">
        <v>1432</v>
      </c>
    </row>
    <row r="721" spans="1:15" x14ac:dyDescent="0.35">
      <c r="A721">
        <v>240</v>
      </c>
      <c r="C721">
        <v>2151</v>
      </c>
      <c r="M721">
        <v>5736</v>
      </c>
      <c r="O721">
        <v>1434</v>
      </c>
    </row>
    <row r="722" spans="1:15" x14ac:dyDescent="0.35">
      <c r="C722">
        <v>2154</v>
      </c>
      <c r="G722">
        <v>360</v>
      </c>
      <c r="M722">
        <v>5744</v>
      </c>
      <c r="O722">
        <v>1436</v>
      </c>
    </row>
    <row r="723" spans="1:15" x14ac:dyDescent="0.35">
      <c r="C723">
        <v>2157</v>
      </c>
      <c r="M723">
        <v>5752</v>
      </c>
      <c r="O723">
        <v>1438</v>
      </c>
    </row>
    <row r="724" spans="1:15" x14ac:dyDescent="0.35">
      <c r="A724">
        <v>241</v>
      </c>
      <c r="C724">
        <v>2160</v>
      </c>
      <c r="E724">
        <v>121</v>
      </c>
      <c r="G724">
        <v>361</v>
      </c>
      <c r="I724">
        <v>541</v>
      </c>
      <c r="K724">
        <v>181</v>
      </c>
      <c r="M724">
        <v>5760</v>
      </c>
      <c r="O724">
        <v>1440</v>
      </c>
    </row>
    <row r="725" spans="1:15" x14ac:dyDescent="0.35">
      <c r="C725">
        <v>2163</v>
      </c>
      <c r="M725">
        <v>5768</v>
      </c>
      <c r="O725">
        <v>1442</v>
      </c>
    </row>
    <row r="726" spans="1:15" x14ac:dyDescent="0.35">
      <c r="C726">
        <v>2166</v>
      </c>
      <c r="G726">
        <v>362</v>
      </c>
      <c r="M726">
        <v>5776</v>
      </c>
      <c r="O726">
        <v>1444</v>
      </c>
    </row>
    <row r="727" spans="1:15" x14ac:dyDescent="0.35">
      <c r="A727">
        <v>242</v>
      </c>
      <c r="C727">
        <v>2169</v>
      </c>
      <c r="M727">
        <v>5784</v>
      </c>
      <c r="O727">
        <v>1446</v>
      </c>
    </row>
    <row r="728" spans="1:15" x14ac:dyDescent="0.35">
      <c r="C728">
        <v>2172</v>
      </c>
      <c r="G728">
        <v>363</v>
      </c>
      <c r="M728">
        <v>5792</v>
      </c>
      <c r="O728">
        <v>1448</v>
      </c>
    </row>
    <row r="729" spans="1:15" x14ac:dyDescent="0.35">
      <c r="C729">
        <v>2175</v>
      </c>
      <c r="M729">
        <v>5800</v>
      </c>
      <c r="O729">
        <v>1450</v>
      </c>
    </row>
    <row r="730" spans="1:15" x14ac:dyDescent="0.35">
      <c r="A730">
        <v>243</v>
      </c>
      <c r="C730">
        <v>2178</v>
      </c>
      <c r="E730">
        <v>122</v>
      </c>
      <c r="G730">
        <v>364</v>
      </c>
      <c r="M730">
        <v>5808</v>
      </c>
      <c r="O730">
        <v>1452</v>
      </c>
    </row>
    <row r="731" spans="1:15" x14ac:dyDescent="0.35">
      <c r="C731">
        <v>2181</v>
      </c>
      <c r="M731">
        <v>5816</v>
      </c>
      <c r="O731">
        <v>1454</v>
      </c>
    </row>
    <row r="732" spans="1:15" x14ac:dyDescent="0.35">
      <c r="C732">
        <v>2184</v>
      </c>
      <c r="G732">
        <v>365</v>
      </c>
      <c r="I732">
        <v>547</v>
      </c>
      <c r="K732">
        <v>183</v>
      </c>
      <c r="M732">
        <v>5824</v>
      </c>
      <c r="O732">
        <v>1456</v>
      </c>
    </row>
    <row r="733" spans="1:15" x14ac:dyDescent="0.35">
      <c r="A733">
        <v>244</v>
      </c>
      <c r="C733">
        <v>2187</v>
      </c>
      <c r="M733">
        <v>5832</v>
      </c>
      <c r="O733">
        <v>1458</v>
      </c>
    </row>
    <row r="734" spans="1:15" x14ac:dyDescent="0.35">
      <c r="C734">
        <v>2190</v>
      </c>
      <c r="G734">
        <v>366</v>
      </c>
      <c r="M734">
        <v>5840</v>
      </c>
      <c r="O734">
        <v>1460</v>
      </c>
    </row>
    <row r="735" spans="1:15" x14ac:dyDescent="0.35">
      <c r="C735">
        <v>2193</v>
      </c>
      <c r="M735">
        <v>5848</v>
      </c>
      <c r="O735">
        <v>1462</v>
      </c>
    </row>
    <row r="736" spans="1:15" x14ac:dyDescent="0.35">
      <c r="A736">
        <v>245</v>
      </c>
      <c r="C736">
        <v>2196</v>
      </c>
      <c r="E736">
        <v>123</v>
      </c>
      <c r="G736">
        <v>367</v>
      </c>
      <c r="M736">
        <v>5856</v>
      </c>
      <c r="O736">
        <v>1464</v>
      </c>
    </row>
    <row r="737" spans="1:15" x14ac:dyDescent="0.35">
      <c r="C737">
        <v>2199</v>
      </c>
      <c r="M737">
        <v>5864</v>
      </c>
      <c r="O737">
        <v>1466</v>
      </c>
    </row>
    <row r="738" spans="1:15" x14ac:dyDescent="0.35">
      <c r="C738">
        <v>2202</v>
      </c>
      <c r="G738">
        <v>368</v>
      </c>
      <c r="M738">
        <v>5872</v>
      </c>
      <c r="O738">
        <v>1468</v>
      </c>
    </row>
    <row r="739" spans="1:15" x14ac:dyDescent="0.35">
      <c r="A739">
        <v>246</v>
      </c>
      <c r="C739">
        <v>2205</v>
      </c>
      <c r="M739">
        <v>5880</v>
      </c>
      <c r="O739">
        <v>1470</v>
      </c>
    </row>
    <row r="740" spans="1:15" x14ac:dyDescent="0.35">
      <c r="C740">
        <v>2208</v>
      </c>
      <c r="G740">
        <v>369</v>
      </c>
      <c r="I740">
        <v>553</v>
      </c>
      <c r="K740">
        <v>185</v>
      </c>
      <c r="M740">
        <v>5888</v>
      </c>
      <c r="O740">
        <v>1472</v>
      </c>
    </row>
    <row r="741" spans="1:15" x14ac:dyDescent="0.35">
      <c r="C741">
        <v>2211</v>
      </c>
      <c r="M741">
        <v>5896</v>
      </c>
      <c r="O741">
        <v>1474</v>
      </c>
    </row>
    <row r="742" spans="1:15" x14ac:dyDescent="0.35">
      <c r="A742">
        <v>247</v>
      </c>
      <c r="C742">
        <v>2214</v>
      </c>
      <c r="E742">
        <v>124</v>
      </c>
      <c r="G742">
        <v>370</v>
      </c>
      <c r="M742">
        <v>5904</v>
      </c>
      <c r="O742">
        <v>1476</v>
      </c>
    </row>
    <row r="743" spans="1:15" x14ac:dyDescent="0.35">
      <c r="C743">
        <v>2217</v>
      </c>
      <c r="M743">
        <v>5912</v>
      </c>
      <c r="O743">
        <v>1478</v>
      </c>
    </row>
    <row r="744" spans="1:15" x14ac:dyDescent="0.35">
      <c r="C744">
        <v>2220</v>
      </c>
      <c r="G744">
        <v>371</v>
      </c>
      <c r="M744">
        <v>5920</v>
      </c>
      <c r="O744">
        <v>1480</v>
      </c>
    </row>
    <row r="745" spans="1:15" x14ac:dyDescent="0.35">
      <c r="A745">
        <v>248</v>
      </c>
      <c r="C745">
        <v>2223</v>
      </c>
      <c r="M745">
        <v>5928</v>
      </c>
      <c r="O745">
        <v>1482</v>
      </c>
    </row>
    <row r="746" spans="1:15" x14ac:dyDescent="0.35">
      <c r="C746">
        <v>2226</v>
      </c>
      <c r="G746">
        <v>372</v>
      </c>
      <c r="M746">
        <v>5936</v>
      </c>
      <c r="O746">
        <v>1484</v>
      </c>
    </row>
    <row r="747" spans="1:15" x14ac:dyDescent="0.35">
      <c r="C747">
        <v>2229</v>
      </c>
      <c r="M747">
        <v>5944</v>
      </c>
      <c r="O747">
        <v>1486</v>
      </c>
    </row>
    <row r="748" spans="1:15" x14ac:dyDescent="0.35">
      <c r="A748">
        <v>249</v>
      </c>
      <c r="C748">
        <v>2232</v>
      </c>
      <c r="E748">
        <v>125</v>
      </c>
      <c r="G748">
        <v>373</v>
      </c>
      <c r="I748">
        <v>559</v>
      </c>
      <c r="K748">
        <v>187</v>
      </c>
      <c r="M748">
        <v>5952</v>
      </c>
      <c r="O748">
        <v>1488</v>
      </c>
    </row>
    <row r="749" spans="1:15" x14ac:dyDescent="0.35">
      <c r="C749">
        <v>2235</v>
      </c>
      <c r="M749">
        <v>5960</v>
      </c>
      <c r="O749">
        <v>1490</v>
      </c>
    </row>
    <row r="750" spans="1:15" x14ac:dyDescent="0.35">
      <c r="C750">
        <v>2238</v>
      </c>
      <c r="G750">
        <v>374</v>
      </c>
      <c r="M750">
        <v>5968</v>
      </c>
      <c r="O750">
        <v>1492</v>
      </c>
    </row>
    <row r="751" spans="1:15" x14ac:dyDescent="0.35">
      <c r="A751">
        <v>250</v>
      </c>
      <c r="C751">
        <v>2241</v>
      </c>
      <c r="M751">
        <v>5976</v>
      </c>
      <c r="O751">
        <v>1494</v>
      </c>
    </row>
    <row r="752" spans="1:15" x14ac:dyDescent="0.35">
      <c r="C752">
        <v>2244</v>
      </c>
      <c r="G752">
        <v>375</v>
      </c>
      <c r="M752">
        <v>5984</v>
      </c>
      <c r="O752">
        <v>1496</v>
      </c>
    </row>
    <row r="753" spans="1:15" x14ac:dyDescent="0.35">
      <c r="C753">
        <v>2247</v>
      </c>
      <c r="M753">
        <v>5992</v>
      </c>
      <c r="O753">
        <v>1498</v>
      </c>
    </row>
    <row r="754" spans="1:15" x14ac:dyDescent="0.35">
      <c r="A754">
        <v>251</v>
      </c>
      <c r="C754">
        <v>2250</v>
      </c>
      <c r="E754">
        <v>126</v>
      </c>
      <c r="G754">
        <v>376</v>
      </c>
      <c r="M754">
        <v>6000</v>
      </c>
      <c r="O754">
        <v>1500</v>
      </c>
    </row>
    <row r="755" spans="1:15" x14ac:dyDescent="0.35">
      <c r="C755">
        <v>2253</v>
      </c>
      <c r="M755">
        <v>6008</v>
      </c>
      <c r="O755">
        <v>1502</v>
      </c>
    </row>
    <row r="756" spans="1:15" x14ac:dyDescent="0.35">
      <c r="C756">
        <v>2256</v>
      </c>
      <c r="G756">
        <v>377</v>
      </c>
      <c r="I756">
        <v>565</v>
      </c>
      <c r="K756">
        <v>189</v>
      </c>
      <c r="M756">
        <v>6016</v>
      </c>
      <c r="O756">
        <v>1504</v>
      </c>
    </row>
    <row r="757" spans="1:15" x14ac:dyDescent="0.35">
      <c r="A757">
        <v>252</v>
      </c>
      <c r="C757">
        <v>2259</v>
      </c>
      <c r="M757">
        <v>6024</v>
      </c>
      <c r="O757">
        <v>1506</v>
      </c>
    </row>
    <row r="758" spans="1:15" x14ac:dyDescent="0.35">
      <c r="C758">
        <v>2262</v>
      </c>
      <c r="G758">
        <v>378</v>
      </c>
      <c r="M758">
        <v>6032</v>
      </c>
      <c r="O758">
        <v>1508</v>
      </c>
    </row>
    <row r="759" spans="1:15" x14ac:dyDescent="0.35">
      <c r="C759">
        <v>2265</v>
      </c>
      <c r="M759">
        <v>6040</v>
      </c>
      <c r="O759">
        <v>1510</v>
      </c>
    </row>
    <row r="760" spans="1:15" x14ac:dyDescent="0.35">
      <c r="A760">
        <v>253</v>
      </c>
      <c r="C760">
        <v>2268</v>
      </c>
      <c r="E760">
        <v>127</v>
      </c>
      <c r="G760">
        <v>379</v>
      </c>
      <c r="M760">
        <v>6048</v>
      </c>
      <c r="O760">
        <v>1512</v>
      </c>
    </row>
    <row r="761" spans="1:15" x14ac:dyDescent="0.35">
      <c r="C761">
        <v>2271</v>
      </c>
      <c r="M761">
        <v>6056</v>
      </c>
      <c r="O761">
        <v>1514</v>
      </c>
    </row>
    <row r="762" spans="1:15" x14ac:dyDescent="0.35">
      <c r="C762">
        <v>2274</v>
      </c>
      <c r="G762">
        <v>380</v>
      </c>
      <c r="M762">
        <v>6064</v>
      </c>
      <c r="O762">
        <v>1516</v>
      </c>
    </row>
    <row r="763" spans="1:15" x14ac:dyDescent="0.35">
      <c r="A763">
        <v>254</v>
      </c>
      <c r="C763">
        <v>2277</v>
      </c>
      <c r="M763">
        <v>6072</v>
      </c>
      <c r="O763">
        <v>1518</v>
      </c>
    </row>
    <row r="764" spans="1:15" x14ac:dyDescent="0.35">
      <c r="C764">
        <v>2280</v>
      </c>
      <c r="G764">
        <v>381</v>
      </c>
      <c r="I764">
        <v>571</v>
      </c>
      <c r="K764">
        <v>191</v>
      </c>
      <c r="M764">
        <v>6080</v>
      </c>
      <c r="O764">
        <v>1520</v>
      </c>
    </row>
    <row r="765" spans="1:15" x14ac:dyDescent="0.35">
      <c r="C765">
        <v>2283</v>
      </c>
      <c r="M765">
        <v>6088</v>
      </c>
      <c r="O765">
        <v>1522</v>
      </c>
    </row>
    <row r="766" spans="1:15" x14ac:dyDescent="0.35">
      <c r="A766">
        <v>255</v>
      </c>
      <c r="C766">
        <v>2286</v>
      </c>
      <c r="E766">
        <v>128</v>
      </c>
      <c r="G766">
        <v>382</v>
      </c>
      <c r="M766">
        <v>6096</v>
      </c>
      <c r="O766">
        <v>1524</v>
      </c>
    </row>
    <row r="767" spans="1:15" x14ac:dyDescent="0.35">
      <c r="C767">
        <v>2289</v>
      </c>
      <c r="M767">
        <v>6104</v>
      </c>
      <c r="O767">
        <v>1526</v>
      </c>
    </row>
    <row r="768" spans="1:15" x14ac:dyDescent="0.35">
      <c r="C768">
        <v>2292</v>
      </c>
      <c r="G768">
        <v>383</v>
      </c>
      <c r="M768">
        <v>6112</v>
      </c>
      <c r="O768">
        <v>1528</v>
      </c>
    </row>
    <row r="769" spans="1:15" x14ac:dyDescent="0.35">
      <c r="A769">
        <v>256</v>
      </c>
      <c r="C769">
        <v>2295</v>
      </c>
      <c r="M769">
        <v>6120</v>
      </c>
      <c r="O769">
        <v>1530</v>
      </c>
    </row>
    <row r="770" spans="1:15" x14ac:dyDescent="0.35">
      <c r="C770">
        <v>2298</v>
      </c>
      <c r="G770">
        <v>384</v>
      </c>
      <c r="M770">
        <v>6128</v>
      </c>
      <c r="O770">
        <v>1532</v>
      </c>
    </row>
    <row r="771" spans="1:15" x14ac:dyDescent="0.35">
      <c r="C771">
        <v>2301</v>
      </c>
      <c r="M771">
        <v>6136</v>
      </c>
      <c r="O771">
        <v>1534</v>
      </c>
    </row>
    <row r="772" spans="1:15" x14ac:dyDescent="0.35">
      <c r="A772">
        <v>257</v>
      </c>
      <c r="C772">
        <v>2304</v>
      </c>
      <c r="E772">
        <v>129</v>
      </c>
      <c r="G772">
        <v>385</v>
      </c>
      <c r="I772">
        <v>577</v>
      </c>
      <c r="K772">
        <v>193</v>
      </c>
      <c r="M772">
        <v>6144</v>
      </c>
      <c r="O772">
        <v>1536</v>
      </c>
    </row>
    <row r="773" spans="1:15" x14ac:dyDescent="0.35">
      <c r="C773">
        <v>2307</v>
      </c>
      <c r="M773">
        <v>6152</v>
      </c>
      <c r="O773">
        <v>1538</v>
      </c>
    </row>
    <row r="774" spans="1:15" x14ac:dyDescent="0.35">
      <c r="C774">
        <v>2310</v>
      </c>
      <c r="G774">
        <v>386</v>
      </c>
      <c r="M774">
        <v>6160</v>
      </c>
      <c r="O774">
        <v>1540</v>
      </c>
    </row>
    <row r="775" spans="1:15" x14ac:dyDescent="0.35">
      <c r="A775">
        <v>258</v>
      </c>
      <c r="C775">
        <v>2313</v>
      </c>
      <c r="M775">
        <v>6168</v>
      </c>
      <c r="O775">
        <v>1542</v>
      </c>
    </row>
    <row r="776" spans="1:15" x14ac:dyDescent="0.35">
      <c r="C776">
        <v>2316</v>
      </c>
      <c r="G776">
        <v>387</v>
      </c>
      <c r="M776">
        <v>6176</v>
      </c>
      <c r="O776">
        <v>1544</v>
      </c>
    </row>
    <row r="777" spans="1:15" x14ac:dyDescent="0.35">
      <c r="C777">
        <v>2319</v>
      </c>
      <c r="M777">
        <v>6184</v>
      </c>
      <c r="O777">
        <v>1546</v>
      </c>
    </row>
    <row r="778" spans="1:15" x14ac:dyDescent="0.35">
      <c r="A778">
        <v>259</v>
      </c>
      <c r="C778">
        <v>2322</v>
      </c>
      <c r="E778">
        <v>130</v>
      </c>
      <c r="G778">
        <v>388</v>
      </c>
      <c r="M778">
        <v>6192</v>
      </c>
      <c r="O778">
        <v>1548</v>
      </c>
    </row>
    <row r="779" spans="1:15" x14ac:dyDescent="0.35">
      <c r="C779">
        <v>2325</v>
      </c>
      <c r="M779">
        <v>6200</v>
      </c>
      <c r="O779">
        <v>1550</v>
      </c>
    </row>
    <row r="780" spans="1:15" x14ac:dyDescent="0.35">
      <c r="C780">
        <v>2328</v>
      </c>
      <c r="G780">
        <v>389</v>
      </c>
      <c r="I780">
        <v>583</v>
      </c>
      <c r="K780">
        <v>195</v>
      </c>
      <c r="M780">
        <v>6208</v>
      </c>
      <c r="O780">
        <v>1552</v>
      </c>
    </row>
    <row r="781" spans="1:15" x14ac:dyDescent="0.35">
      <c r="A781">
        <v>260</v>
      </c>
      <c r="C781">
        <v>2331</v>
      </c>
      <c r="M781">
        <v>6216</v>
      </c>
      <c r="O781">
        <v>1554</v>
      </c>
    </row>
    <row r="782" spans="1:15" x14ac:dyDescent="0.35">
      <c r="C782">
        <v>2334</v>
      </c>
      <c r="G782">
        <v>390</v>
      </c>
      <c r="M782">
        <v>6224</v>
      </c>
      <c r="O782">
        <v>1556</v>
      </c>
    </row>
    <row r="783" spans="1:15" x14ac:dyDescent="0.35">
      <c r="C783">
        <v>2337</v>
      </c>
      <c r="M783">
        <v>6232</v>
      </c>
      <c r="O783">
        <v>1558</v>
      </c>
    </row>
    <row r="784" spans="1:15" x14ac:dyDescent="0.35">
      <c r="A784">
        <v>261</v>
      </c>
      <c r="C784">
        <v>2340</v>
      </c>
      <c r="E784">
        <v>131</v>
      </c>
      <c r="G784">
        <v>391</v>
      </c>
      <c r="M784">
        <v>6240</v>
      </c>
      <c r="O784">
        <v>1560</v>
      </c>
    </row>
    <row r="785" spans="1:15" x14ac:dyDescent="0.35">
      <c r="C785">
        <v>2343</v>
      </c>
      <c r="M785">
        <v>6248</v>
      </c>
      <c r="O785">
        <v>1562</v>
      </c>
    </row>
    <row r="786" spans="1:15" x14ac:dyDescent="0.35">
      <c r="C786">
        <v>2346</v>
      </c>
      <c r="G786">
        <v>392</v>
      </c>
      <c r="M786">
        <v>6256</v>
      </c>
      <c r="O786">
        <v>1564</v>
      </c>
    </row>
    <row r="787" spans="1:15" x14ac:dyDescent="0.35">
      <c r="A787">
        <v>262</v>
      </c>
      <c r="C787">
        <v>2349</v>
      </c>
      <c r="M787">
        <v>6264</v>
      </c>
      <c r="O787">
        <v>1566</v>
      </c>
    </row>
    <row r="788" spans="1:15" x14ac:dyDescent="0.35">
      <c r="C788">
        <v>2352</v>
      </c>
      <c r="G788">
        <v>393</v>
      </c>
      <c r="I788">
        <v>589</v>
      </c>
      <c r="K788">
        <v>197</v>
      </c>
      <c r="M788">
        <v>6272</v>
      </c>
      <c r="O788">
        <v>1568</v>
      </c>
    </row>
    <row r="789" spans="1:15" x14ac:dyDescent="0.35">
      <c r="C789">
        <v>2355</v>
      </c>
      <c r="M789">
        <v>6280</v>
      </c>
      <c r="O789">
        <v>1570</v>
      </c>
    </row>
    <row r="790" spans="1:15" x14ac:dyDescent="0.35">
      <c r="A790">
        <v>263</v>
      </c>
      <c r="C790">
        <v>2358</v>
      </c>
      <c r="E790">
        <v>132</v>
      </c>
      <c r="G790">
        <v>394</v>
      </c>
      <c r="M790">
        <v>6288</v>
      </c>
      <c r="O790">
        <v>1572</v>
      </c>
    </row>
    <row r="791" spans="1:15" x14ac:dyDescent="0.35">
      <c r="C791">
        <v>2361</v>
      </c>
      <c r="M791">
        <v>6296</v>
      </c>
      <c r="O791">
        <v>1574</v>
      </c>
    </row>
    <row r="792" spans="1:15" x14ac:dyDescent="0.35">
      <c r="C792">
        <v>2364</v>
      </c>
      <c r="G792">
        <v>395</v>
      </c>
      <c r="M792">
        <v>6304</v>
      </c>
      <c r="O792">
        <v>1576</v>
      </c>
    </row>
    <row r="793" spans="1:15" x14ac:dyDescent="0.35">
      <c r="A793">
        <v>264</v>
      </c>
      <c r="C793">
        <v>2367</v>
      </c>
      <c r="M793">
        <v>6312</v>
      </c>
      <c r="O793">
        <v>1578</v>
      </c>
    </row>
    <row r="794" spans="1:15" x14ac:dyDescent="0.35">
      <c r="C794">
        <v>2370</v>
      </c>
      <c r="G794">
        <v>396</v>
      </c>
      <c r="M794">
        <v>6320</v>
      </c>
      <c r="O794">
        <v>1580</v>
      </c>
    </row>
    <row r="795" spans="1:15" x14ac:dyDescent="0.35">
      <c r="C795">
        <v>2373</v>
      </c>
      <c r="M795">
        <v>6328</v>
      </c>
      <c r="O795">
        <v>1582</v>
      </c>
    </row>
    <row r="796" spans="1:15" x14ac:dyDescent="0.35">
      <c r="A796">
        <v>265</v>
      </c>
      <c r="C796">
        <v>2376</v>
      </c>
      <c r="E796">
        <v>133</v>
      </c>
      <c r="G796">
        <v>397</v>
      </c>
      <c r="I796">
        <v>595</v>
      </c>
      <c r="K796">
        <v>199</v>
      </c>
      <c r="M796">
        <v>6336</v>
      </c>
      <c r="O796">
        <v>1584</v>
      </c>
    </row>
    <row r="797" spans="1:15" x14ac:dyDescent="0.35">
      <c r="C797">
        <v>2379</v>
      </c>
      <c r="M797">
        <v>6344</v>
      </c>
      <c r="O797">
        <v>1586</v>
      </c>
    </row>
    <row r="798" spans="1:15" x14ac:dyDescent="0.35">
      <c r="C798">
        <v>2382</v>
      </c>
      <c r="G798">
        <v>398</v>
      </c>
      <c r="M798">
        <v>6352</v>
      </c>
      <c r="O798">
        <v>1588</v>
      </c>
    </row>
    <row r="799" spans="1:15" x14ac:dyDescent="0.35">
      <c r="A799">
        <v>266</v>
      </c>
      <c r="C799">
        <v>2385</v>
      </c>
      <c r="M799">
        <v>6360</v>
      </c>
      <c r="O799">
        <v>1590</v>
      </c>
    </row>
    <row r="800" spans="1:15" x14ac:dyDescent="0.35">
      <c r="C800">
        <v>2388</v>
      </c>
      <c r="G800">
        <v>399</v>
      </c>
      <c r="M800">
        <v>6368</v>
      </c>
      <c r="O800">
        <v>1592</v>
      </c>
    </row>
    <row r="801" spans="1:15" x14ac:dyDescent="0.35">
      <c r="C801">
        <v>2391</v>
      </c>
      <c r="M801">
        <v>6376</v>
      </c>
      <c r="O801">
        <v>1594</v>
      </c>
    </row>
    <row r="802" spans="1:15" x14ac:dyDescent="0.35">
      <c r="A802">
        <v>267</v>
      </c>
      <c r="C802">
        <v>2394</v>
      </c>
      <c r="E802">
        <v>134</v>
      </c>
      <c r="G802">
        <v>400</v>
      </c>
      <c r="M802">
        <v>6384</v>
      </c>
      <c r="O802">
        <v>1596</v>
      </c>
    </row>
    <row r="803" spans="1:15" x14ac:dyDescent="0.35">
      <c r="C803">
        <v>2397</v>
      </c>
      <c r="M803">
        <v>6392</v>
      </c>
      <c r="O803">
        <v>1598</v>
      </c>
    </row>
    <row r="804" spans="1:15" x14ac:dyDescent="0.35">
      <c r="C804">
        <v>2400</v>
      </c>
      <c r="G804">
        <v>401</v>
      </c>
      <c r="I804">
        <v>601</v>
      </c>
      <c r="K804">
        <v>201</v>
      </c>
      <c r="M804">
        <v>6400</v>
      </c>
      <c r="O804">
        <v>1600</v>
      </c>
    </row>
    <row r="805" spans="1:15" x14ac:dyDescent="0.35">
      <c r="A805">
        <v>268</v>
      </c>
      <c r="C805">
        <v>2403</v>
      </c>
      <c r="M805">
        <v>6408</v>
      </c>
      <c r="O805">
        <v>1602</v>
      </c>
    </row>
    <row r="806" spans="1:15" x14ac:dyDescent="0.35">
      <c r="C806">
        <v>2406</v>
      </c>
      <c r="G806">
        <v>402</v>
      </c>
      <c r="M806">
        <v>6416</v>
      </c>
      <c r="O806">
        <v>1604</v>
      </c>
    </row>
    <row r="807" spans="1:15" x14ac:dyDescent="0.35">
      <c r="C807">
        <v>2409</v>
      </c>
      <c r="M807">
        <v>6424</v>
      </c>
      <c r="O807">
        <v>1606</v>
      </c>
    </row>
    <row r="808" spans="1:15" x14ac:dyDescent="0.35">
      <c r="A808">
        <v>269</v>
      </c>
      <c r="C808">
        <v>2412</v>
      </c>
      <c r="E808">
        <v>135</v>
      </c>
      <c r="G808">
        <v>403</v>
      </c>
      <c r="M808">
        <v>6432</v>
      </c>
      <c r="O808">
        <v>1608</v>
      </c>
    </row>
    <row r="809" spans="1:15" x14ac:dyDescent="0.35">
      <c r="C809">
        <v>2415</v>
      </c>
      <c r="M809">
        <v>6440</v>
      </c>
      <c r="O809">
        <v>1610</v>
      </c>
    </row>
    <row r="810" spans="1:15" x14ac:dyDescent="0.35">
      <c r="C810">
        <v>2418</v>
      </c>
      <c r="G810">
        <v>404</v>
      </c>
      <c r="M810">
        <v>6448</v>
      </c>
      <c r="O810">
        <v>1612</v>
      </c>
    </row>
    <row r="811" spans="1:15" x14ac:dyDescent="0.35">
      <c r="A811">
        <v>270</v>
      </c>
      <c r="C811">
        <v>2421</v>
      </c>
      <c r="M811">
        <v>6456</v>
      </c>
      <c r="O811">
        <v>1614</v>
      </c>
    </row>
    <row r="812" spans="1:15" x14ac:dyDescent="0.35">
      <c r="C812">
        <v>2424</v>
      </c>
      <c r="G812">
        <v>405</v>
      </c>
      <c r="I812">
        <v>607</v>
      </c>
      <c r="K812">
        <v>203</v>
      </c>
      <c r="M812">
        <v>6464</v>
      </c>
      <c r="O812">
        <v>1616</v>
      </c>
    </row>
    <row r="813" spans="1:15" x14ac:dyDescent="0.35">
      <c r="C813">
        <v>2427</v>
      </c>
      <c r="M813">
        <v>6472</v>
      </c>
      <c r="O813">
        <v>1618</v>
      </c>
    </row>
    <row r="814" spans="1:15" x14ac:dyDescent="0.35">
      <c r="A814">
        <v>271</v>
      </c>
      <c r="C814">
        <v>2430</v>
      </c>
      <c r="E814">
        <v>136</v>
      </c>
      <c r="G814">
        <v>406</v>
      </c>
      <c r="M814">
        <v>6480</v>
      </c>
      <c r="O814">
        <v>1620</v>
      </c>
    </row>
    <row r="815" spans="1:15" x14ac:dyDescent="0.35">
      <c r="C815">
        <v>2433</v>
      </c>
      <c r="M815">
        <v>6488</v>
      </c>
      <c r="O815">
        <v>1622</v>
      </c>
    </row>
    <row r="816" spans="1:15" x14ac:dyDescent="0.35">
      <c r="C816">
        <v>2436</v>
      </c>
      <c r="G816">
        <v>407</v>
      </c>
      <c r="M816">
        <v>6496</v>
      </c>
      <c r="O816">
        <v>1624</v>
      </c>
    </row>
    <row r="817" spans="1:15" x14ac:dyDescent="0.35">
      <c r="A817">
        <v>272</v>
      </c>
      <c r="C817">
        <v>2439</v>
      </c>
      <c r="M817">
        <v>6504</v>
      </c>
      <c r="O817">
        <v>1626</v>
      </c>
    </row>
    <row r="818" spans="1:15" x14ac:dyDescent="0.35">
      <c r="C818">
        <v>2442</v>
      </c>
      <c r="G818">
        <v>408</v>
      </c>
      <c r="M818">
        <v>6512</v>
      </c>
      <c r="O818">
        <v>1628</v>
      </c>
    </row>
    <row r="819" spans="1:15" x14ac:dyDescent="0.35">
      <c r="C819">
        <v>2445</v>
      </c>
      <c r="M819">
        <v>6520</v>
      </c>
      <c r="O819">
        <v>1630</v>
      </c>
    </row>
    <row r="820" spans="1:15" x14ac:dyDescent="0.35">
      <c r="A820">
        <v>273</v>
      </c>
      <c r="C820">
        <v>2448</v>
      </c>
      <c r="E820">
        <v>137</v>
      </c>
      <c r="G820">
        <v>409</v>
      </c>
      <c r="I820">
        <v>613</v>
      </c>
      <c r="K820">
        <v>205</v>
      </c>
      <c r="M820">
        <v>6528</v>
      </c>
      <c r="O820">
        <v>1632</v>
      </c>
    </row>
    <row r="821" spans="1:15" x14ac:dyDescent="0.35">
      <c r="C821">
        <v>2451</v>
      </c>
      <c r="M821">
        <v>6536</v>
      </c>
      <c r="O821">
        <v>1634</v>
      </c>
    </row>
    <row r="822" spans="1:15" x14ac:dyDescent="0.35">
      <c r="C822">
        <v>2454</v>
      </c>
      <c r="G822">
        <v>410</v>
      </c>
      <c r="M822">
        <v>6544</v>
      </c>
      <c r="O822">
        <v>1636</v>
      </c>
    </row>
    <row r="823" spans="1:15" x14ac:dyDescent="0.35">
      <c r="A823">
        <v>274</v>
      </c>
      <c r="C823">
        <v>2457</v>
      </c>
      <c r="M823">
        <v>6552</v>
      </c>
      <c r="O823">
        <v>1638</v>
      </c>
    </row>
    <row r="824" spans="1:15" x14ac:dyDescent="0.35">
      <c r="C824">
        <v>2460</v>
      </c>
      <c r="G824">
        <v>411</v>
      </c>
      <c r="M824">
        <v>6560</v>
      </c>
      <c r="O824">
        <v>1640</v>
      </c>
    </row>
    <row r="825" spans="1:15" x14ac:dyDescent="0.35">
      <c r="C825">
        <v>2463</v>
      </c>
      <c r="M825">
        <v>6568</v>
      </c>
      <c r="O825">
        <v>1642</v>
      </c>
    </row>
    <row r="826" spans="1:15" x14ac:dyDescent="0.35">
      <c r="A826">
        <v>275</v>
      </c>
      <c r="C826">
        <v>2466</v>
      </c>
      <c r="E826">
        <v>138</v>
      </c>
      <c r="G826">
        <v>412</v>
      </c>
      <c r="M826">
        <v>6576</v>
      </c>
      <c r="O826">
        <v>1644</v>
      </c>
    </row>
    <row r="827" spans="1:15" x14ac:dyDescent="0.35">
      <c r="C827">
        <v>2469</v>
      </c>
      <c r="M827">
        <v>6584</v>
      </c>
      <c r="O827">
        <v>1646</v>
      </c>
    </row>
    <row r="828" spans="1:15" x14ac:dyDescent="0.35">
      <c r="C828">
        <v>2472</v>
      </c>
      <c r="G828">
        <v>413</v>
      </c>
      <c r="I828">
        <v>619</v>
      </c>
      <c r="K828">
        <v>207</v>
      </c>
      <c r="M828">
        <v>6592</v>
      </c>
      <c r="O828">
        <v>1648</v>
      </c>
    </row>
    <row r="829" spans="1:15" x14ac:dyDescent="0.35">
      <c r="A829">
        <v>276</v>
      </c>
      <c r="C829">
        <v>2475</v>
      </c>
      <c r="M829">
        <v>6600</v>
      </c>
      <c r="O829">
        <v>1650</v>
      </c>
    </row>
    <row r="830" spans="1:15" x14ac:dyDescent="0.35">
      <c r="C830">
        <v>2478</v>
      </c>
      <c r="G830">
        <v>414</v>
      </c>
      <c r="M830">
        <v>6608</v>
      </c>
      <c r="O830">
        <v>1652</v>
      </c>
    </row>
    <row r="831" spans="1:15" x14ac:dyDescent="0.35">
      <c r="C831">
        <v>2481</v>
      </c>
      <c r="M831">
        <v>6616</v>
      </c>
      <c r="O831">
        <v>1654</v>
      </c>
    </row>
    <row r="832" spans="1:15" x14ac:dyDescent="0.35">
      <c r="A832">
        <v>277</v>
      </c>
      <c r="C832">
        <v>2484</v>
      </c>
      <c r="E832">
        <v>139</v>
      </c>
      <c r="G832">
        <v>415</v>
      </c>
      <c r="M832">
        <v>6624</v>
      </c>
      <c r="O832">
        <v>1656</v>
      </c>
    </row>
    <row r="833" spans="1:15" x14ac:dyDescent="0.35">
      <c r="C833">
        <v>2487</v>
      </c>
      <c r="M833">
        <v>6632</v>
      </c>
      <c r="O833">
        <v>1658</v>
      </c>
    </row>
    <row r="834" spans="1:15" x14ac:dyDescent="0.35">
      <c r="C834">
        <v>2490</v>
      </c>
      <c r="G834">
        <v>416</v>
      </c>
      <c r="M834">
        <v>6640</v>
      </c>
      <c r="O834">
        <v>1660</v>
      </c>
    </row>
    <row r="835" spans="1:15" x14ac:dyDescent="0.35">
      <c r="A835">
        <v>278</v>
      </c>
      <c r="C835">
        <v>2493</v>
      </c>
      <c r="M835">
        <v>6648</v>
      </c>
      <c r="O835">
        <v>1662</v>
      </c>
    </row>
    <row r="836" spans="1:15" x14ac:dyDescent="0.35">
      <c r="C836">
        <v>2496</v>
      </c>
      <c r="G836">
        <v>417</v>
      </c>
      <c r="I836">
        <v>625</v>
      </c>
      <c r="K836">
        <v>209</v>
      </c>
      <c r="M836">
        <v>6656</v>
      </c>
      <c r="O836">
        <v>1664</v>
      </c>
    </row>
    <row r="837" spans="1:15" x14ac:dyDescent="0.35">
      <c r="C837">
        <v>2499</v>
      </c>
      <c r="M837">
        <v>6664</v>
      </c>
      <c r="O837">
        <v>1666</v>
      </c>
    </row>
    <row r="838" spans="1:15" x14ac:dyDescent="0.35">
      <c r="A838">
        <v>279</v>
      </c>
      <c r="C838">
        <v>2502</v>
      </c>
      <c r="E838">
        <v>140</v>
      </c>
      <c r="G838">
        <v>418</v>
      </c>
      <c r="M838">
        <v>6672</v>
      </c>
      <c r="O838">
        <v>1668</v>
      </c>
    </row>
    <row r="839" spans="1:15" x14ac:dyDescent="0.35">
      <c r="C839">
        <v>2505</v>
      </c>
      <c r="M839">
        <v>6680</v>
      </c>
      <c r="O839">
        <v>1670</v>
      </c>
    </row>
    <row r="840" spans="1:15" x14ac:dyDescent="0.35">
      <c r="C840">
        <v>2508</v>
      </c>
      <c r="G840">
        <v>419</v>
      </c>
      <c r="M840">
        <v>6688</v>
      </c>
      <c r="O840">
        <v>1672</v>
      </c>
    </row>
    <row r="841" spans="1:15" x14ac:dyDescent="0.35">
      <c r="A841">
        <v>280</v>
      </c>
      <c r="C841">
        <v>2511</v>
      </c>
      <c r="M841">
        <v>6696</v>
      </c>
      <c r="O841">
        <v>1674</v>
      </c>
    </row>
    <row r="842" spans="1:15" x14ac:dyDescent="0.35">
      <c r="C842">
        <v>2514</v>
      </c>
      <c r="G842">
        <v>420</v>
      </c>
      <c r="M842">
        <v>6704</v>
      </c>
      <c r="O842">
        <v>1676</v>
      </c>
    </row>
    <row r="843" spans="1:15" x14ac:dyDescent="0.35">
      <c r="C843">
        <v>2517</v>
      </c>
      <c r="M843">
        <v>6712</v>
      </c>
      <c r="O843">
        <v>1678</v>
      </c>
    </row>
    <row r="844" spans="1:15" x14ac:dyDescent="0.35">
      <c r="A844">
        <v>281</v>
      </c>
      <c r="C844">
        <v>2520</v>
      </c>
      <c r="E844">
        <v>141</v>
      </c>
      <c r="G844">
        <v>421</v>
      </c>
      <c r="I844">
        <v>631</v>
      </c>
      <c r="K844">
        <v>211</v>
      </c>
      <c r="M844">
        <v>6720</v>
      </c>
      <c r="O844">
        <v>1680</v>
      </c>
    </row>
    <row r="845" spans="1:15" x14ac:dyDescent="0.35">
      <c r="C845">
        <v>2523</v>
      </c>
      <c r="M845">
        <v>6728</v>
      </c>
      <c r="O845">
        <v>1682</v>
      </c>
    </row>
    <row r="846" spans="1:15" x14ac:dyDescent="0.35">
      <c r="C846">
        <v>2526</v>
      </c>
      <c r="G846">
        <v>422</v>
      </c>
      <c r="M846">
        <v>6736</v>
      </c>
      <c r="O846">
        <v>1684</v>
      </c>
    </row>
    <row r="847" spans="1:15" x14ac:dyDescent="0.35">
      <c r="A847">
        <v>282</v>
      </c>
      <c r="C847">
        <v>2529</v>
      </c>
      <c r="M847">
        <v>6744</v>
      </c>
      <c r="O847">
        <v>1686</v>
      </c>
    </row>
    <row r="848" spans="1:15" x14ac:dyDescent="0.35">
      <c r="C848">
        <v>2532</v>
      </c>
      <c r="G848">
        <v>423</v>
      </c>
      <c r="M848">
        <v>6752</v>
      </c>
      <c r="O848">
        <v>1688</v>
      </c>
    </row>
    <row r="849" spans="1:15" x14ac:dyDescent="0.35">
      <c r="C849">
        <v>2535</v>
      </c>
      <c r="M849">
        <v>6760</v>
      </c>
      <c r="O849">
        <v>1690</v>
      </c>
    </row>
    <row r="850" spans="1:15" x14ac:dyDescent="0.35">
      <c r="A850">
        <v>283</v>
      </c>
      <c r="C850">
        <v>2538</v>
      </c>
      <c r="E850">
        <v>142</v>
      </c>
      <c r="G850">
        <v>424</v>
      </c>
      <c r="M850">
        <v>6768</v>
      </c>
      <c r="O850">
        <v>1692</v>
      </c>
    </row>
    <row r="851" spans="1:15" x14ac:dyDescent="0.35">
      <c r="C851">
        <v>2541</v>
      </c>
      <c r="M851">
        <v>6776</v>
      </c>
      <c r="O851">
        <v>1694</v>
      </c>
    </row>
    <row r="852" spans="1:15" x14ac:dyDescent="0.35">
      <c r="C852">
        <v>2544</v>
      </c>
      <c r="G852">
        <v>425</v>
      </c>
      <c r="I852">
        <v>637</v>
      </c>
      <c r="K852">
        <v>213</v>
      </c>
      <c r="M852">
        <v>6784</v>
      </c>
      <c r="O852">
        <v>1696</v>
      </c>
    </row>
    <row r="853" spans="1:15" x14ac:dyDescent="0.35">
      <c r="A853">
        <v>284</v>
      </c>
      <c r="C853">
        <v>2547</v>
      </c>
      <c r="M853">
        <v>6792</v>
      </c>
      <c r="O853">
        <v>1698</v>
      </c>
    </row>
    <row r="854" spans="1:15" x14ac:dyDescent="0.35">
      <c r="C854">
        <v>2550</v>
      </c>
      <c r="G854">
        <v>426</v>
      </c>
      <c r="M854">
        <v>6800</v>
      </c>
      <c r="O854">
        <v>1700</v>
      </c>
    </row>
    <row r="855" spans="1:15" x14ac:dyDescent="0.35">
      <c r="C855">
        <v>2553</v>
      </c>
      <c r="M855">
        <v>6808</v>
      </c>
      <c r="O855">
        <v>1702</v>
      </c>
    </row>
    <row r="856" spans="1:15" x14ac:dyDescent="0.35">
      <c r="A856">
        <v>285</v>
      </c>
      <c r="C856">
        <v>2556</v>
      </c>
      <c r="E856">
        <v>143</v>
      </c>
      <c r="G856">
        <v>427</v>
      </c>
      <c r="M856">
        <v>6816</v>
      </c>
      <c r="O856">
        <v>1704</v>
      </c>
    </row>
    <row r="857" spans="1:15" x14ac:dyDescent="0.35">
      <c r="C857">
        <v>2559</v>
      </c>
      <c r="M857">
        <v>6824</v>
      </c>
      <c r="O857">
        <v>1706</v>
      </c>
    </row>
    <row r="858" spans="1:15" x14ac:dyDescent="0.35">
      <c r="C858">
        <v>2562</v>
      </c>
      <c r="G858">
        <v>428</v>
      </c>
      <c r="M858">
        <v>6832</v>
      </c>
      <c r="O858">
        <v>1708</v>
      </c>
    </row>
    <row r="859" spans="1:15" x14ac:dyDescent="0.35">
      <c r="A859">
        <v>286</v>
      </c>
      <c r="C859">
        <v>2565</v>
      </c>
      <c r="M859">
        <v>6840</v>
      </c>
      <c r="O859">
        <v>1710</v>
      </c>
    </row>
    <row r="860" spans="1:15" x14ac:dyDescent="0.35">
      <c r="C860">
        <v>2568</v>
      </c>
      <c r="G860">
        <v>429</v>
      </c>
      <c r="I860">
        <v>643</v>
      </c>
      <c r="K860">
        <v>215</v>
      </c>
      <c r="M860">
        <v>6848</v>
      </c>
      <c r="O860">
        <v>1712</v>
      </c>
    </row>
    <row r="861" spans="1:15" x14ac:dyDescent="0.35">
      <c r="C861">
        <v>2571</v>
      </c>
      <c r="M861">
        <v>6856</v>
      </c>
      <c r="O861">
        <v>1714</v>
      </c>
    </row>
    <row r="862" spans="1:15" x14ac:dyDescent="0.35">
      <c r="A862">
        <v>287</v>
      </c>
      <c r="C862">
        <v>2574</v>
      </c>
      <c r="E862">
        <v>144</v>
      </c>
      <c r="G862">
        <v>430</v>
      </c>
      <c r="M862">
        <v>6864</v>
      </c>
      <c r="O862">
        <v>1716</v>
      </c>
    </row>
    <row r="863" spans="1:15" x14ac:dyDescent="0.35">
      <c r="C863">
        <v>2577</v>
      </c>
      <c r="M863">
        <v>6872</v>
      </c>
      <c r="O863">
        <v>1718</v>
      </c>
    </row>
    <row r="864" spans="1:15" x14ac:dyDescent="0.35">
      <c r="C864">
        <v>2580</v>
      </c>
      <c r="G864">
        <v>431</v>
      </c>
      <c r="M864">
        <v>6880</v>
      </c>
      <c r="O864">
        <v>1720</v>
      </c>
    </row>
    <row r="865" spans="1:15" x14ac:dyDescent="0.35">
      <c r="A865">
        <v>288</v>
      </c>
      <c r="C865">
        <v>2583</v>
      </c>
      <c r="M865">
        <v>6888</v>
      </c>
      <c r="O865">
        <v>1722</v>
      </c>
    </row>
    <row r="866" spans="1:15" x14ac:dyDescent="0.35">
      <c r="C866">
        <v>2586</v>
      </c>
      <c r="G866">
        <v>432</v>
      </c>
      <c r="M866">
        <v>6896</v>
      </c>
      <c r="O866">
        <v>1724</v>
      </c>
    </row>
    <row r="867" spans="1:15" x14ac:dyDescent="0.35">
      <c r="C867">
        <v>2589</v>
      </c>
      <c r="M867">
        <v>6904</v>
      </c>
      <c r="O867">
        <v>1726</v>
      </c>
    </row>
    <row r="868" spans="1:15" x14ac:dyDescent="0.35">
      <c r="A868">
        <v>289</v>
      </c>
      <c r="C868">
        <v>2592</v>
      </c>
      <c r="E868">
        <v>145</v>
      </c>
      <c r="G868">
        <v>433</v>
      </c>
      <c r="I868">
        <v>649</v>
      </c>
      <c r="K868">
        <v>217</v>
      </c>
      <c r="M868">
        <v>6912</v>
      </c>
      <c r="O868">
        <v>1728</v>
      </c>
    </row>
    <row r="869" spans="1:15" x14ac:dyDescent="0.35">
      <c r="C869">
        <v>2595</v>
      </c>
      <c r="M869">
        <v>6920</v>
      </c>
      <c r="O869">
        <v>1730</v>
      </c>
    </row>
    <row r="870" spans="1:15" x14ac:dyDescent="0.35">
      <c r="C870">
        <v>2598</v>
      </c>
      <c r="G870">
        <v>434</v>
      </c>
      <c r="M870">
        <v>6928</v>
      </c>
      <c r="O870">
        <v>1732</v>
      </c>
    </row>
    <row r="871" spans="1:15" x14ac:dyDescent="0.35">
      <c r="A871">
        <v>290</v>
      </c>
      <c r="C871">
        <v>2601</v>
      </c>
      <c r="M871">
        <v>6936</v>
      </c>
      <c r="O871">
        <v>1734</v>
      </c>
    </row>
    <row r="872" spans="1:15" x14ac:dyDescent="0.35">
      <c r="C872">
        <v>2604</v>
      </c>
      <c r="G872">
        <v>435</v>
      </c>
      <c r="M872">
        <v>6944</v>
      </c>
      <c r="O872">
        <v>1736</v>
      </c>
    </row>
    <row r="873" spans="1:15" x14ac:dyDescent="0.35">
      <c r="C873">
        <v>2607</v>
      </c>
      <c r="M873">
        <v>6952</v>
      </c>
      <c r="O873">
        <v>1738</v>
      </c>
    </row>
    <row r="874" spans="1:15" x14ac:dyDescent="0.35">
      <c r="A874">
        <v>291</v>
      </c>
      <c r="C874">
        <v>2610</v>
      </c>
      <c r="E874">
        <v>146</v>
      </c>
      <c r="G874">
        <v>436</v>
      </c>
      <c r="M874">
        <v>6960</v>
      </c>
      <c r="O874">
        <v>1740</v>
      </c>
    </row>
    <row r="875" spans="1:15" x14ac:dyDescent="0.35">
      <c r="C875">
        <v>2613</v>
      </c>
      <c r="M875">
        <v>6968</v>
      </c>
      <c r="O875">
        <v>1742</v>
      </c>
    </row>
    <row r="876" spans="1:15" x14ac:dyDescent="0.35">
      <c r="C876">
        <v>2616</v>
      </c>
      <c r="G876">
        <v>437</v>
      </c>
      <c r="I876">
        <v>655</v>
      </c>
      <c r="K876">
        <v>219</v>
      </c>
      <c r="M876">
        <v>6976</v>
      </c>
      <c r="O876">
        <v>1744</v>
      </c>
    </row>
    <row r="877" spans="1:15" x14ac:dyDescent="0.35">
      <c r="A877">
        <v>292</v>
      </c>
      <c r="C877">
        <v>2619</v>
      </c>
      <c r="M877">
        <v>6984</v>
      </c>
      <c r="O877">
        <v>1746</v>
      </c>
    </row>
    <row r="878" spans="1:15" x14ac:dyDescent="0.35">
      <c r="C878">
        <v>2622</v>
      </c>
      <c r="G878">
        <v>438</v>
      </c>
      <c r="M878">
        <v>6992</v>
      </c>
      <c r="O878">
        <v>1748</v>
      </c>
    </row>
    <row r="879" spans="1:15" x14ac:dyDescent="0.35">
      <c r="C879">
        <v>2625</v>
      </c>
      <c r="M879">
        <v>7000</v>
      </c>
      <c r="O879">
        <v>1750</v>
      </c>
    </row>
    <row r="880" spans="1:15" x14ac:dyDescent="0.35">
      <c r="A880">
        <v>293</v>
      </c>
      <c r="C880">
        <v>2628</v>
      </c>
      <c r="E880">
        <v>147</v>
      </c>
      <c r="G880">
        <v>439</v>
      </c>
      <c r="M880">
        <v>7008</v>
      </c>
      <c r="O880">
        <v>1752</v>
      </c>
    </row>
    <row r="881" spans="1:15" x14ac:dyDescent="0.35">
      <c r="C881">
        <v>2631</v>
      </c>
      <c r="M881">
        <v>7016</v>
      </c>
      <c r="O881">
        <v>1754</v>
      </c>
    </row>
    <row r="882" spans="1:15" x14ac:dyDescent="0.35">
      <c r="C882">
        <v>2634</v>
      </c>
      <c r="G882">
        <v>440</v>
      </c>
      <c r="M882">
        <v>7024</v>
      </c>
      <c r="O882">
        <v>1756</v>
      </c>
    </row>
    <row r="883" spans="1:15" x14ac:dyDescent="0.35">
      <c r="A883">
        <v>294</v>
      </c>
      <c r="C883">
        <v>2637</v>
      </c>
      <c r="M883">
        <v>7032</v>
      </c>
      <c r="O883">
        <v>1758</v>
      </c>
    </row>
    <row r="884" spans="1:15" x14ac:dyDescent="0.35">
      <c r="C884">
        <v>2640</v>
      </c>
      <c r="G884">
        <v>441</v>
      </c>
      <c r="I884">
        <v>661</v>
      </c>
      <c r="K884">
        <v>221</v>
      </c>
      <c r="M884">
        <v>7040</v>
      </c>
      <c r="O884">
        <v>1760</v>
      </c>
    </row>
    <row r="885" spans="1:15" x14ac:dyDescent="0.35">
      <c r="C885">
        <v>2643</v>
      </c>
      <c r="M885">
        <v>7048</v>
      </c>
      <c r="O885">
        <v>1762</v>
      </c>
    </row>
    <row r="886" spans="1:15" x14ac:dyDescent="0.35">
      <c r="A886">
        <v>295</v>
      </c>
      <c r="C886">
        <v>2646</v>
      </c>
      <c r="E886">
        <v>148</v>
      </c>
      <c r="G886">
        <v>442</v>
      </c>
      <c r="M886">
        <v>7056</v>
      </c>
      <c r="O886">
        <v>1764</v>
      </c>
    </row>
    <row r="887" spans="1:15" x14ac:dyDescent="0.35">
      <c r="C887">
        <v>2649</v>
      </c>
      <c r="M887">
        <v>7064</v>
      </c>
      <c r="O887">
        <v>1766</v>
      </c>
    </row>
    <row r="888" spans="1:15" x14ac:dyDescent="0.35">
      <c r="C888">
        <v>2652</v>
      </c>
      <c r="G888">
        <v>443</v>
      </c>
      <c r="M888">
        <v>7072</v>
      </c>
      <c r="O888">
        <v>1768</v>
      </c>
    </row>
    <row r="889" spans="1:15" x14ac:dyDescent="0.35">
      <c r="A889">
        <v>296</v>
      </c>
      <c r="C889">
        <v>2655</v>
      </c>
      <c r="M889">
        <v>7080</v>
      </c>
      <c r="O889">
        <v>1770</v>
      </c>
    </row>
    <row r="890" spans="1:15" x14ac:dyDescent="0.35">
      <c r="C890">
        <v>2658</v>
      </c>
      <c r="G890">
        <v>444</v>
      </c>
      <c r="M890">
        <v>7088</v>
      </c>
      <c r="O890">
        <v>1772</v>
      </c>
    </row>
    <row r="891" spans="1:15" x14ac:dyDescent="0.35">
      <c r="C891">
        <v>2661</v>
      </c>
      <c r="M891">
        <v>7096</v>
      </c>
      <c r="O891">
        <v>1774</v>
      </c>
    </row>
    <row r="892" spans="1:15" x14ac:dyDescent="0.35">
      <c r="A892">
        <v>297</v>
      </c>
      <c r="C892">
        <v>2664</v>
      </c>
      <c r="E892">
        <v>149</v>
      </c>
      <c r="G892">
        <v>445</v>
      </c>
      <c r="I892">
        <v>667</v>
      </c>
      <c r="K892">
        <v>223</v>
      </c>
      <c r="M892">
        <v>7104</v>
      </c>
      <c r="O892">
        <v>1776</v>
      </c>
    </row>
    <row r="893" spans="1:15" x14ac:dyDescent="0.35">
      <c r="C893">
        <v>2667</v>
      </c>
      <c r="M893">
        <v>7112</v>
      </c>
      <c r="O893">
        <v>1778</v>
      </c>
    </row>
    <row r="894" spans="1:15" x14ac:dyDescent="0.35">
      <c r="C894">
        <v>2670</v>
      </c>
      <c r="G894">
        <v>446</v>
      </c>
      <c r="M894">
        <v>7120</v>
      </c>
      <c r="O894">
        <v>1780</v>
      </c>
    </row>
    <row r="895" spans="1:15" x14ac:dyDescent="0.35">
      <c r="A895">
        <v>298</v>
      </c>
      <c r="C895">
        <v>2673</v>
      </c>
      <c r="M895">
        <v>7128</v>
      </c>
      <c r="O895">
        <v>1782</v>
      </c>
    </row>
    <row r="896" spans="1:15" x14ac:dyDescent="0.35">
      <c r="C896">
        <v>2676</v>
      </c>
      <c r="G896">
        <v>447</v>
      </c>
      <c r="M896">
        <v>7136</v>
      </c>
      <c r="O896">
        <v>1784</v>
      </c>
    </row>
    <row r="897" spans="1:15" x14ac:dyDescent="0.35">
      <c r="C897">
        <v>2679</v>
      </c>
      <c r="M897">
        <v>7144</v>
      </c>
      <c r="O897">
        <v>1786</v>
      </c>
    </row>
    <row r="898" spans="1:15" x14ac:dyDescent="0.35">
      <c r="A898">
        <v>299</v>
      </c>
      <c r="C898">
        <v>2682</v>
      </c>
      <c r="E898">
        <v>150</v>
      </c>
      <c r="G898">
        <v>448</v>
      </c>
      <c r="M898">
        <v>7152</v>
      </c>
      <c r="O898">
        <v>1788</v>
      </c>
    </row>
    <row r="899" spans="1:15" x14ac:dyDescent="0.35">
      <c r="C899">
        <v>2685</v>
      </c>
      <c r="M899">
        <v>7160</v>
      </c>
      <c r="O899">
        <v>1790</v>
      </c>
    </row>
    <row r="900" spans="1:15" x14ac:dyDescent="0.35">
      <c r="C900">
        <v>2688</v>
      </c>
      <c r="G900">
        <v>449</v>
      </c>
      <c r="I900">
        <v>673</v>
      </c>
      <c r="K900">
        <v>225</v>
      </c>
      <c r="M900">
        <v>7168</v>
      </c>
      <c r="O900">
        <v>1792</v>
      </c>
    </row>
    <row r="901" spans="1:15" x14ac:dyDescent="0.35">
      <c r="A901">
        <v>300</v>
      </c>
      <c r="C901">
        <v>2691</v>
      </c>
      <c r="M901">
        <v>7176</v>
      </c>
      <c r="O901">
        <v>1794</v>
      </c>
    </row>
    <row r="902" spans="1:15" x14ac:dyDescent="0.35">
      <c r="C902">
        <v>2694</v>
      </c>
      <c r="G902">
        <v>450</v>
      </c>
      <c r="M902">
        <v>7184</v>
      </c>
      <c r="O902">
        <v>1796</v>
      </c>
    </row>
    <row r="903" spans="1:15" x14ac:dyDescent="0.35">
      <c r="C903">
        <v>2697</v>
      </c>
      <c r="M903">
        <v>7192</v>
      </c>
      <c r="O903">
        <v>1798</v>
      </c>
    </row>
    <row r="904" spans="1:15" x14ac:dyDescent="0.35">
      <c r="A904">
        <v>301</v>
      </c>
      <c r="C904">
        <v>2700</v>
      </c>
      <c r="E904">
        <v>151</v>
      </c>
      <c r="G904">
        <v>451</v>
      </c>
      <c r="M904">
        <v>7200</v>
      </c>
      <c r="O904">
        <v>1800</v>
      </c>
    </row>
    <row r="905" spans="1:15" x14ac:dyDescent="0.35">
      <c r="C905">
        <v>2703</v>
      </c>
      <c r="M905">
        <v>7208</v>
      </c>
      <c r="O905">
        <v>1802</v>
      </c>
    </row>
    <row r="906" spans="1:15" x14ac:dyDescent="0.35">
      <c r="C906">
        <v>2706</v>
      </c>
      <c r="G906">
        <v>452</v>
      </c>
      <c r="M906">
        <v>7216</v>
      </c>
      <c r="O906">
        <v>1804</v>
      </c>
    </row>
    <row r="907" spans="1:15" x14ac:dyDescent="0.35">
      <c r="A907">
        <v>302</v>
      </c>
      <c r="C907">
        <v>2709</v>
      </c>
      <c r="M907">
        <v>7224</v>
      </c>
      <c r="O907">
        <v>1806</v>
      </c>
    </row>
    <row r="908" spans="1:15" x14ac:dyDescent="0.35">
      <c r="C908">
        <v>2712</v>
      </c>
      <c r="G908">
        <v>453</v>
      </c>
      <c r="I908">
        <v>679</v>
      </c>
      <c r="K908">
        <v>227</v>
      </c>
      <c r="M908">
        <v>7232</v>
      </c>
      <c r="O908">
        <v>1808</v>
      </c>
    </row>
    <row r="909" spans="1:15" x14ac:dyDescent="0.35">
      <c r="C909">
        <v>2715</v>
      </c>
      <c r="M909">
        <v>7240</v>
      </c>
      <c r="O909">
        <v>1810</v>
      </c>
    </row>
    <row r="910" spans="1:15" x14ac:dyDescent="0.35">
      <c r="A910">
        <v>303</v>
      </c>
      <c r="C910">
        <v>2718</v>
      </c>
      <c r="E910">
        <v>152</v>
      </c>
      <c r="G910">
        <v>454</v>
      </c>
      <c r="M910">
        <v>7248</v>
      </c>
      <c r="O910">
        <v>1812</v>
      </c>
    </row>
    <row r="911" spans="1:15" x14ac:dyDescent="0.35">
      <c r="C911">
        <v>2721</v>
      </c>
      <c r="M911">
        <v>7256</v>
      </c>
      <c r="O911">
        <v>1814</v>
      </c>
    </row>
    <row r="912" spans="1:15" x14ac:dyDescent="0.35">
      <c r="C912">
        <v>2724</v>
      </c>
      <c r="G912">
        <v>455</v>
      </c>
      <c r="M912">
        <v>7264</v>
      </c>
      <c r="O912">
        <v>1816</v>
      </c>
    </row>
    <row r="913" spans="1:15" x14ac:dyDescent="0.35">
      <c r="A913">
        <v>304</v>
      </c>
      <c r="C913">
        <v>2727</v>
      </c>
      <c r="M913">
        <v>7272</v>
      </c>
      <c r="O913">
        <v>1818</v>
      </c>
    </row>
    <row r="914" spans="1:15" x14ac:dyDescent="0.35">
      <c r="C914">
        <v>2730</v>
      </c>
      <c r="G914">
        <v>456</v>
      </c>
      <c r="M914">
        <v>7280</v>
      </c>
      <c r="O914">
        <v>1820</v>
      </c>
    </row>
    <row r="915" spans="1:15" x14ac:dyDescent="0.35">
      <c r="C915">
        <v>2733</v>
      </c>
      <c r="M915">
        <v>7288</v>
      </c>
      <c r="O915">
        <v>1822</v>
      </c>
    </row>
    <row r="916" spans="1:15" x14ac:dyDescent="0.35">
      <c r="A916">
        <v>305</v>
      </c>
      <c r="C916">
        <v>2736</v>
      </c>
      <c r="E916">
        <v>153</v>
      </c>
      <c r="G916">
        <v>457</v>
      </c>
      <c r="I916">
        <v>685</v>
      </c>
      <c r="K916">
        <v>229</v>
      </c>
      <c r="M916">
        <v>7296</v>
      </c>
      <c r="O916">
        <v>1824</v>
      </c>
    </row>
    <row r="917" spans="1:15" x14ac:dyDescent="0.35">
      <c r="C917">
        <v>2739</v>
      </c>
      <c r="M917">
        <v>7304</v>
      </c>
      <c r="O917">
        <v>1826</v>
      </c>
    </row>
    <row r="918" spans="1:15" x14ac:dyDescent="0.35">
      <c r="C918">
        <v>2742</v>
      </c>
      <c r="G918">
        <v>458</v>
      </c>
      <c r="M918">
        <v>7312</v>
      </c>
      <c r="O918">
        <v>1828</v>
      </c>
    </row>
    <row r="919" spans="1:15" x14ac:dyDescent="0.35">
      <c r="A919">
        <v>306</v>
      </c>
      <c r="C919">
        <v>2745</v>
      </c>
      <c r="M919">
        <v>7320</v>
      </c>
      <c r="O919">
        <v>1830</v>
      </c>
    </row>
    <row r="920" spans="1:15" x14ac:dyDescent="0.35">
      <c r="C920">
        <v>2748</v>
      </c>
      <c r="G920">
        <v>459</v>
      </c>
      <c r="M920">
        <v>7328</v>
      </c>
      <c r="O920">
        <v>1832</v>
      </c>
    </row>
    <row r="921" spans="1:15" x14ac:dyDescent="0.35">
      <c r="C921">
        <v>2751</v>
      </c>
      <c r="M921">
        <v>7336</v>
      </c>
      <c r="O921">
        <v>1834</v>
      </c>
    </row>
    <row r="922" spans="1:15" x14ac:dyDescent="0.35">
      <c r="A922">
        <v>307</v>
      </c>
      <c r="C922">
        <v>2754</v>
      </c>
      <c r="E922">
        <v>154</v>
      </c>
      <c r="G922">
        <v>460</v>
      </c>
      <c r="M922">
        <v>7344</v>
      </c>
      <c r="O922">
        <v>1836</v>
      </c>
    </row>
    <row r="923" spans="1:15" x14ac:dyDescent="0.35">
      <c r="C923">
        <v>2757</v>
      </c>
      <c r="M923">
        <v>7352</v>
      </c>
      <c r="O923">
        <v>1838</v>
      </c>
    </row>
    <row r="924" spans="1:15" x14ac:dyDescent="0.35">
      <c r="C924">
        <v>2760</v>
      </c>
      <c r="G924">
        <v>461</v>
      </c>
      <c r="I924">
        <v>691</v>
      </c>
      <c r="K924">
        <v>231</v>
      </c>
      <c r="M924">
        <v>7360</v>
      </c>
      <c r="O924">
        <v>1840</v>
      </c>
    </row>
    <row r="925" spans="1:15" x14ac:dyDescent="0.35">
      <c r="A925">
        <v>308</v>
      </c>
      <c r="C925">
        <v>2763</v>
      </c>
      <c r="M925">
        <v>7368</v>
      </c>
      <c r="O925">
        <v>1842</v>
      </c>
    </row>
    <row r="926" spans="1:15" x14ac:dyDescent="0.35">
      <c r="C926">
        <v>2766</v>
      </c>
      <c r="G926">
        <v>462</v>
      </c>
      <c r="M926">
        <v>7376</v>
      </c>
      <c r="O926">
        <v>1844</v>
      </c>
    </row>
    <row r="927" spans="1:15" x14ac:dyDescent="0.35">
      <c r="C927">
        <v>2769</v>
      </c>
      <c r="M927">
        <v>7384</v>
      </c>
      <c r="O927">
        <v>1846</v>
      </c>
    </row>
    <row r="928" spans="1:15" x14ac:dyDescent="0.35">
      <c r="A928">
        <v>309</v>
      </c>
      <c r="C928">
        <v>2772</v>
      </c>
      <c r="E928">
        <v>155</v>
      </c>
      <c r="G928">
        <v>463</v>
      </c>
      <c r="M928">
        <v>7392</v>
      </c>
      <c r="O928">
        <v>1848</v>
      </c>
    </row>
    <row r="929" spans="1:15" x14ac:dyDescent="0.35">
      <c r="C929">
        <v>2775</v>
      </c>
      <c r="M929">
        <v>7400</v>
      </c>
      <c r="O929">
        <v>1850</v>
      </c>
    </row>
    <row r="930" spans="1:15" x14ac:dyDescent="0.35">
      <c r="C930">
        <v>2778</v>
      </c>
      <c r="G930">
        <v>464</v>
      </c>
      <c r="M930">
        <v>7408</v>
      </c>
      <c r="O930">
        <v>1852</v>
      </c>
    </row>
    <row r="931" spans="1:15" x14ac:dyDescent="0.35">
      <c r="A931">
        <v>310</v>
      </c>
      <c r="C931">
        <v>2781</v>
      </c>
      <c r="M931">
        <v>7416</v>
      </c>
      <c r="O931">
        <v>1854</v>
      </c>
    </row>
    <row r="932" spans="1:15" x14ac:dyDescent="0.35">
      <c r="C932">
        <v>2784</v>
      </c>
      <c r="G932">
        <v>465</v>
      </c>
      <c r="I932">
        <v>697</v>
      </c>
      <c r="K932">
        <v>233</v>
      </c>
      <c r="M932">
        <v>7424</v>
      </c>
      <c r="O932">
        <v>1856</v>
      </c>
    </row>
    <row r="933" spans="1:15" x14ac:dyDescent="0.35">
      <c r="C933">
        <v>2787</v>
      </c>
      <c r="M933">
        <v>7432</v>
      </c>
      <c r="O933">
        <v>1858</v>
      </c>
    </row>
    <row r="934" spans="1:15" x14ac:dyDescent="0.35">
      <c r="A934">
        <v>311</v>
      </c>
      <c r="C934">
        <v>2790</v>
      </c>
      <c r="E934">
        <v>156</v>
      </c>
      <c r="G934">
        <v>466</v>
      </c>
      <c r="M934">
        <v>7440</v>
      </c>
      <c r="O934">
        <v>1860</v>
      </c>
    </row>
    <row r="935" spans="1:15" x14ac:dyDescent="0.35">
      <c r="C935">
        <v>2793</v>
      </c>
      <c r="M935">
        <v>7448</v>
      </c>
      <c r="O935">
        <v>1862</v>
      </c>
    </row>
    <row r="936" spans="1:15" x14ac:dyDescent="0.35">
      <c r="C936">
        <v>2796</v>
      </c>
      <c r="G936">
        <v>467</v>
      </c>
      <c r="M936">
        <v>7456</v>
      </c>
      <c r="O936">
        <v>1864</v>
      </c>
    </row>
    <row r="937" spans="1:15" x14ac:dyDescent="0.35">
      <c r="A937">
        <v>312</v>
      </c>
      <c r="C937">
        <v>2799</v>
      </c>
      <c r="M937">
        <v>7464</v>
      </c>
      <c r="O937">
        <v>1866</v>
      </c>
    </row>
    <row r="938" spans="1:15" x14ac:dyDescent="0.35">
      <c r="C938">
        <v>2802</v>
      </c>
      <c r="G938">
        <v>468</v>
      </c>
      <c r="M938">
        <v>7472</v>
      </c>
      <c r="O938">
        <v>1868</v>
      </c>
    </row>
    <row r="939" spans="1:15" x14ac:dyDescent="0.35">
      <c r="C939">
        <v>2805</v>
      </c>
      <c r="M939">
        <v>7480</v>
      </c>
      <c r="O939">
        <v>1870</v>
      </c>
    </row>
    <row r="940" spans="1:15" x14ac:dyDescent="0.35">
      <c r="A940">
        <v>313</v>
      </c>
      <c r="C940">
        <v>2808</v>
      </c>
      <c r="E940">
        <v>157</v>
      </c>
      <c r="G940">
        <v>469</v>
      </c>
      <c r="I940">
        <v>703</v>
      </c>
      <c r="K940">
        <v>235</v>
      </c>
      <c r="M940">
        <v>7488</v>
      </c>
      <c r="O940">
        <v>1872</v>
      </c>
    </row>
    <row r="941" spans="1:15" x14ac:dyDescent="0.35">
      <c r="C941">
        <v>2811</v>
      </c>
      <c r="M941">
        <v>7496</v>
      </c>
      <c r="O941">
        <v>1874</v>
      </c>
    </row>
    <row r="942" spans="1:15" x14ac:dyDescent="0.35">
      <c r="C942">
        <v>2814</v>
      </c>
      <c r="G942">
        <v>470</v>
      </c>
      <c r="M942">
        <v>7504</v>
      </c>
      <c r="O942">
        <v>1876</v>
      </c>
    </row>
    <row r="943" spans="1:15" x14ac:dyDescent="0.35">
      <c r="A943">
        <v>314</v>
      </c>
      <c r="C943">
        <v>2817</v>
      </c>
      <c r="M943">
        <v>7512</v>
      </c>
      <c r="O943">
        <v>1878</v>
      </c>
    </row>
    <row r="944" spans="1:15" x14ac:dyDescent="0.35">
      <c r="C944">
        <v>2820</v>
      </c>
      <c r="G944">
        <v>471</v>
      </c>
      <c r="M944">
        <v>7520</v>
      </c>
      <c r="O944">
        <v>1880</v>
      </c>
    </row>
    <row r="945" spans="1:15" x14ac:dyDescent="0.35">
      <c r="C945">
        <v>2823</v>
      </c>
      <c r="M945">
        <v>7528</v>
      </c>
      <c r="O945">
        <v>1882</v>
      </c>
    </row>
    <row r="946" spans="1:15" x14ac:dyDescent="0.35">
      <c r="A946">
        <v>315</v>
      </c>
      <c r="C946">
        <v>2826</v>
      </c>
      <c r="E946">
        <v>158</v>
      </c>
      <c r="G946">
        <v>472</v>
      </c>
      <c r="M946">
        <v>7536</v>
      </c>
      <c r="O946">
        <v>1884</v>
      </c>
    </row>
    <row r="947" spans="1:15" x14ac:dyDescent="0.35">
      <c r="C947">
        <v>2829</v>
      </c>
      <c r="M947">
        <v>7544</v>
      </c>
      <c r="O947">
        <v>1886</v>
      </c>
    </row>
    <row r="948" spans="1:15" x14ac:dyDescent="0.35">
      <c r="C948">
        <v>2832</v>
      </c>
      <c r="G948">
        <v>473</v>
      </c>
      <c r="I948">
        <v>709</v>
      </c>
      <c r="K948">
        <v>237</v>
      </c>
      <c r="M948">
        <v>7552</v>
      </c>
      <c r="O948">
        <v>1888</v>
      </c>
    </row>
    <row r="949" spans="1:15" x14ac:dyDescent="0.35">
      <c r="A949">
        <v>316</v>
      </c>
      <c r="C949">
        <v>2835</v>
      </c>
      <c r="M949">
        <v>7560</v>
      </c>
      <c r="O949">
        <v>1890</v>
      </c>
    </row>
    <row r="950" spans="1:15" x14ac:dyDescent="0.35">
      <c r="C950">
        <v>2838</v>
      </c>
      <c r="G950">
        <v>474</v>
      </c>
      <c r="M950">
        <v>7568</v>
      </c>
      <c r="O950">
        <v>1892</v>
      </c>
    </row>
    <row r="951" spans="1:15" x14ac:dyDescent="0.35">
      <c r="C951">
        <v>2841</v>
      </c>
      <c r="M951">
        <v>7576</v>
      </c>
      <c r="O951">
        <v>1894</v>
      </c>
    </row>
    <row r="952" spans="1:15" x14ac:dyDescent="0.35">
      <c r="A952">
        <v>317</v>
      </c>
      <c r="C952">
        <v>2844</v>
      </c>
      <c r="E952">
        <v>159</v>
      </c>
      <c r="G952">
        <v>475</v>
      </c>
      <c r="M952">
        <v>7584</v>
      </c>
      <c r="O952">
        <v>1896</v>
      </c>
    </row>
    <row r="953" spans="1:15" x14ac:dyDescent="0.35">
      <c r="C953">
        <v>2847</v>
      </c>
      <c r="M953">
        <v>7592</v>
      </c>
      <c r="O953">
        <v>1898</v>
      </c>
    </row>
    <row r="954" spans="1:15" x14ac:dyDescent="0.35">
      <c r="C954">
        <v>2850</v>
      </c>
      <c r="G954">
        <v>476</v>
      </c>
      <c r="M954">
        <v>7600</v>
      </c>
      <c r="O954">
        <v>1900</v>
      </c>
    </row>
    <row r="955" spans="1:15" x14ac:dyDescent="0.35">
      <c r="A955">
        <v>318</v>
      </c>
      <c r="C955">
        <v>2853</v>
      </c>
      <c r="M955">
        <v>7608</v>
      </c>
      <c r="O955">
        <v>1902</v>
      </c>
    </row>
    <row r="956" spans="1:15" x14ac:dyDescent="0.35">
      <c r="C956">
        <v>2856</v>
      </c>
      <c r="G956">
        <v>477</v>
      </c>
      <c r="I956">
        <v>715</v>
      </c>
      <c r="K956">
        <v>239</v>
      </c>
      <c r="M956">
        <v>7616</v>
      </c>
      <c r="O956">
        <v>1904</v>
      </c>
    </row>
    <row r="957" spans="1:15" x14ac:dyDescent="0.35">
      <c r="C957">
        <v>2859</v>
      </c>
      <c r="M957">
        <v>7624</v>
      </c>
      <c r="O957">
        <v>1906</v>
      </c>
    </row>
    <row r="958" spans="1:15" x14ac:dyDescent="0.35">
      <c r="A958">
        <v>319</v>
      </c>
      <c r="C958">
        <v>2862</v>
      </c>
      <c r="E958">
        <v>160</v>
      </c>
      <c r="G958">
        <v>478</v>
      </c>
      <c r="M958">
        <v>7632</v>
      </c>
      <c r="O958">
        <v>1908</v>
      </c>
    </row>
    <row r="959" spans="1:15" x14ac:dyDescent="0.35">
      <c r="C959">
        <v>2865</v>
      </c>
      <c r="M959">
        <v>7640</v>
      </c>
      <c r="O959">
        <v>1910</v>
      </c>
    </row>
    <row r="960" spans="1:15" x14ac:dyDescent="0.35">
      <c r="C960">
        <v>2868</v>
      </c>
      <c r="G960">
        <v>479</v>
      </c>
      <c r="M960">
        <v>7648</v>
      </c>
      <c r="O960">
        <v>1912</v>
      </c>
    </row>
    <row r="961" spans="1:15" x14ac:dyDescent="0.35">
      <c r="A961">
        <v>320</v>
      </c>
      <c r="C961">
        <v>2871</v>
      </c>
      <c r="M961">
        <v>7656</v>
      </c>
      <c r="O961">
        <v>1914</v>
      </c>
    </row>
    <row r="962" spans="1:15" x14ac:dyDescent="0.35">
      <c r="C962">
        <v>2874</v>
      </c>
      <c r="G962">
        <v>480</v>
      </c>
      <c r="M962">
        <v>7664</v>
      </c>
      <c r="O962">
        <v>1916</v>
      </c>
    </row>
    <row r="963" spans="1:15" x14ac:dyDescent="0.35">
      <c r="C963">
        <v>2877</v>
      </c>
      <c r="M963">
        <v>7672</v>
      </c>
      <c r="O963">
        <v>1918</v>
      </c>
    </row>
    <row r="964" spans="1:15" x14ac:dyDescent="0.35">
      <c r="A964">
        <v>321</v>
      </c>
      <c r="C964">
        <v>2880</v>
      </c>
      <c r="E964">
        <v>161</v>
      </c>
      <c r="G964">
        <v>481</v>
      </c>
      <c r="I964">
        <v>721</v>
      </c>
      <c r="K964">
        <v>241</v>
      </c>
      <c r="M964">
        <v>7680</v>
      </c>
      <c r="O964">
        <v>1920</v>
      </c>
    </row>
    <row r="965" spans="1:15" x14ac:dyDescent="0.35">
      <c r="C965">
        <v>2883</v>
      </c>
      <c r="M965">
        <v>7688</v>
      </c>
      <c r="O965">
        <v>1922</v>
      </c>
    </row>
    <row r="966" spans="1:15" x14ac:dyDescent="0.35">
      <c r="C966">
        <v>2886</v>
      </c>
      <c r="G966">
        <v>482</v>
      </c>
      <c r="M966">
        <v>7696</v>
      </c>
      <c r="O966">
        <v>1924</v>
      </c>
    </row>
    <row r="967" spans="1:15" x14ac:dyDescent="0.35">
      <c r="A967">
        <v>322</v>
      </c>
      <c r="C967">
        <v>2889</v>
      </c>
      <c r="M967">
        <v>7704</v>
      </c>
      <c r="O967">
        <v>1926</v>
      </c>
    </row>
    <row r="968" spans="1:15" x14ac:dyDescent="0.35">
      <c r="C968">
        <v>2892</v>
      </c>
      <c r="G968">
        <v>483</v>
      </c>
      <c r="M968">
        <v>7712</v>
      </c>
      <c r="O968">
        <v>1928</v>
      </c>
    </row>
    <row r="969" spans="1:15" x14ac:dyDescent="0.35">
      <c r="C969">
        <v>2895</v>
      </c>
      <c r="M969">
        <v>7720</v>
      </c>
      <c r="O969">
        <v>1930</v>
      </c>
    </row>
    <row r="970" spans="1:15" x14ac:dyDescent="0.35">
      <c r="A970">
        <v>323</v>
      </c>
      <c r="C970">
        <v>2898</v>
      </c>
      <c r="E970">
        <v>162</v>
      </c>
      <c r="G970">
        <v>484</v>
      </c>
      <c r="M970">
        <v>7728</v>
      </c>
      <c r="O970">
        <v>1932</v>
      </c>
    </row>
    <row r="971" spans="1:15" x14ac:dyDescent="0.35">
      <c r="C971">
        <v>2901</v>
      </c>
      <c r="M971">
        <v>7736</v>
      </c>
      <c r="O971">
        <v>1934</v>
      </c>
    </row>
    <row r="972" spans="1:15" x14ac:dyDescent="0.35">
      <c r="C972">
        <v>2904</v>
      </c>
      <c r="G972">
        <v>485</v>
      </c>
      <c r="I972">
        <v>727</v>
      </c>
      <c r="K972">
        <v>243</v>
      </c>
      <c r="M972">
        <v>7744</v>
      </c>
      <c r="O972">
        <v>1936</v>
      </c>
    </row>
    <row r="973" spans="1:15" x14ac:dyDescent="0.35">
      <c r="A973">
        <v>324</v>
      </c>
      <c r="C973">
        <v>2907</v>
      </c>
      <c r="M973">
        <v>7752</v>
      </c>
      <c r="O973">
        <v>1938</v>
      </c>
    </row>
    <row r="974" spans="1:15" x14ac:dyDescent="0.35">
      <c r="C974">
        <v>2910</v>
      </c>
      <c r="G974">
        <v>486</v>
      </c>
      <c r="M974">
        <v>7760</v>
      </c>
      <c r="O974">
        <v>1940</v>
      </c>
    </row>
    <row r="975" spans="1:15" x14ac:dyDescent="0.35">
      <c r="C975">
        <v>2913</v>
      </c>
      <c r="M975">
        <v>7768</v>
      </c>
      <c r="O975">
        <v>1942</v>
      </c>
    </row>
    <row r="976" spans="1:15" x14ac:dyDescent="0.35">
      <c r="A976">
        <v>325</v>
      </c>
      <c r="C976">
        <v>2916</v>
      </c>
      <c r="E976">
        <v>163</v>
      </c>
      <c r="G976">
        <v>487</v>
      </c>
      <c r="M976">
        <v>7776</v>
      </c>
      <c r="O976">
        <v>1944</v>
      </c>
    </row>
    <row r="977" spans="1:15" x14ac:dyDescent="0.35">
      <c r="C977">
        <v>2919</v>
      </c>
      <c r="M977">
        <v>7784</v>
      </c>
      <c r="O977">
        <v>1946</v>
      </c>
    </row>
    <row r="978" spans="1:15" x14ac:dyDescent="0.35">
      <c r="C978">
        <v>2922</v>
      </c>
      <c r="G978">
        <v>488</v>
      </c>
      <c r="M978">
        <v>7792</v>
      </c>
      <c r="O978">
        <v>1948</v>
      </c>
    </row>
    <row r="979" spans="1:15" x14ac:dyDescent="0.35">
      <c r="A979">
        <v>326</v>
      </c>
      <c r="C979">
        <v>2925</v>
      </c>
      <c r="M979">
        <v>7800</v>
      </c>
      <c r="O979">
        <v>1950</v>
      </c>
    </row>
    <row r="980" spans="1:15" x14ac:dyDescent="0.35">
      <c r="C980">
        <v>2928</v>
      </c>
      <c r="G980">
        <v>489</v>
      </c>
      <c r="I980">
        <v>733</v>
      </c>
      <c r="K980">
        <v>245</v>
      </c>
      <c r="M980">
        <v>7808</v>
      </c>
      <c r="O980">
        <v>1952</v>
      </c>
    </row>
    <row r="981" spans="1:15" x14ac:dyDescent="0.35">
      <c r="C981">
        <v>2931</v>
      </c>
      <c r="M981">
        <v>7816</v>
      </c>
      <c r="O981">
        <v>1954</v>
      </c>
    </row>
    <row r="982" spans="1:15" x14ac:dyDescent="0.35">
      <c r="A982">
        <v>327</v>
      </c>
      <c r="C982">
        <v>2934</v>
      </c>
      <c r="E982">
        <v>164</v>
      </c>
      <c r="G982">
        <v>490</v>
      </c>
      <c r="M982">
        <v>7824</v>
      </c>
      <c r="O982">
        <v>1956</v>
      </c>
    </row>
    <row r="983" spans="1:15" x14ac:dyDescent="0.35">
      <c r="C983">
        <v>2937</v>
      </c>
      <c r="M983">
        <v>7832</v>
      </c>
      <c r="O983">
        <v>1958</v>
      </c>
    </row>
    <row r="984" spans="1:15" x14ac:dyDescent="0.35">
      <c r="C984">
        <v>2940</v>
      </c>
      <c r="G984">
        <v>491</v>
      </c>
      <c r="M984">
        <v>7840</v>
      </c>
      <c r="O984">
        <v>1960</v>
      </c>
    </row>
    <row r="985" spans="1:15" x14ac:dyDescent="0.35">
      <c r="A985">
        <v>328</v>
      </c>
      <c r="C985">
        <v>2943</v>
      </c>
      <c r="M985">
        <v>7848</v>
      </c>
      <c r="O985">
        <v>1962</v>
      </c>
    </row>
    <row r="986" spans="1:15" x14ac:dyDescent="0.35">
      <c r="C986">
        <v>2946</v>
      </c>
      <c r="G986">
        <v>492</v>
      </c>
      <c r="M986">
        <v>7856</v>
      </c>
      <c r="O986">
        <v>1964</v>
      </c>
    </row>
    <row r="987" spans="1:15" x14ac:dyDescent="0.35">
      <c r="C987">
        <v>2949</v>
      </c>
      <c r="M987">
        <v>7864</v>
      </c>
      <c r="O987">
        <v>1966</v>
      </c>
    </row>
    <row r="988" spans="1:15" x14ac:dyDescent="0.35">
      <c r="A988">
        <v>329</v>
      </c>
      <c r="C988">
        <v>2952</v>
      </c>
      <c r="E988">
        <v>165</v>
      </c>
      <c r="G988">
        <v>493</v>
      </c>
      <c r="I988">
        <v>739</v>
      </c>
      <c r="K988">
        <v>247</v>
      </c>
      <c r="M988">
        <v>7872</v>
      </c>
      <c r="O988">
        <v>1968</v>
      </c>
    </row>
    <row r="989" spans="1:15" x14ac:dyDescent="0.35">
      <c r="C989">
        <v>2955</v>
      </c>
      <c r="M989">
        <v>7880</v>
      </c>
      <c r="O989">
        <v>1970</v>
      </c>
    </row>
    <row r="990" spans="1:15" x14ac:dyDescent="0.35">
      <c r="C990">
        <v>2958</v>
      </c>
      <c r="G990">
        <v>494</v>
      </c>
      <c r="M990">
        <v>7888</v>
      </c>
      <c r="O990">
        <v>1972</v>
      </c>
    </row>
    <row r="991" spans="1:15" x14ac:dyDescent="0.35">
      <c r="A991">
        <v>330</v>
      </c>
      <c r="C991">
        <v>2961</v>
      </c>
      <c r="M991">
        <v>7896</v>
      </c>
      <c r="O991">
        <v>1974</v>
      </c>
    </row>
    <row r="992" spans="1:15" x14ac:dyDescent="0.35">
      <c r="C992">
        <v>2964</v>
      </c>
      <c r="G992">
        <v>495</v>
      </c>
      <c r="M992">
        <v>7904</v>
      </c>
      <c r="O992">
        <v>1976</v>
      </c>
    </row>
    <row r="993" spans="1:15" x14ac:dyDescent="0.35">
      <c r="C993">
        <v>2967</v>
      </c>
      <c r="M993">
        <v>7912</v>
      </c>
      <c r="O993">
        <v>1978</v>
      </c>
    </row>
    <row r="994" spans="1:15" x14ac:dyDescent="0.35">
      <c r="A994">
        <v>331</v>
      </c>
      <c r="C994">
        <v>2970</v>
      </c>
      <c r="E994">
        <v>166</v>
      </c>
      <c r="G994">
        <v>496</v>
      </c>
      <c r="M994">
        <v>7920</v>
      </c>
      <c r="O994">
        <v>1980</v>
      </c>
    </row>
    <row r="995" spans="1:15" x14ac:dyDescent="0.35">
      <c r="C995">
        <v>2973</v>
      </c>
      <c r="M995">
        <v>7928</v>
      </c>
      <c r="O995">
        <v>1982</v>
      </c>
    </row>
    <row r="996" spans="1:15" x14ac:dyDescent="0.35">
      <c r="C996">
        <v>2976</v>
      </c>
      <c r="G996">
        <v>497</v>
      </c>
      <c r="I996">
        <v>745</v>
      </c>
      <c r="K996">
        <v>249</v>
      </c>
      <c r="M996">
        <v>7936</v>
      </c>
      <c r="O996">
        <v>1984</v>
      </c>
    </row>
    <row r="997" spans="1:15" x14ac:dyDescent="0.35">
      <c r="A997">
        <v>332</v>
      </c>
      <c r="C997">
        <v>2979</v>
      </c>
      <c r="M997">
        <v>7944</v>
      </c>
      <c r="O997">
        <v>1986</v>
      </c>
    </row>
    <row r="998" spans="1:15" x14ac:dyDescent="0.35">
      <c r="C998">
        <v>2982</v>
      </c>
      <c r="G998">
        <v>498</v>
      </c>
      <c r="M998">
        <v>7952</v>
      </c>
      <c r="O998">
        <v>1988</v>
      </c>
    </row>
    <row r="999" spans="1:15" x14ac:dyDescent="0.35">
      <c r="C999">
        <v>2985</v>
      </c>
      <c r="M999">
        <v>7960</v>
      </c>
      <c r="O999">
        <v>1990</v>
      </c>
    </row>
    <row r="1000" spans="1:15" x14ac:dyDescent="0.35">
      <c r="A1000">
        <v>333</v>
      </c>
      <c r="C1000">
        <v>2988</v>
      </c>
      <c r="E1000">
        <v>167</v>
      </c>
      <c r="G1000">
        <v>499</v>
      </c>
      <c r="M1000">
        <v>7968</v>
      </c>
      <c r="O1000">
        <v>1992</v>
      </c>
    </row>
    <row r="1001" spans="1:15" x14ac:dyDescent="0.35">
      <c r="C1001">
        <v>2991</v>
      </c>
      <c r="M1001">
        <v>7976</v>
      </c>
      <c r="O1001">
        <v>1994</v>
      </c>
    </row>
    <row r="1002" spans="1:15" x14ac:dyDescent="0.35">
      <c r="C1002">
        <v>2994</v>
      </c>
      <c r="G1002">
        <v>500</v>
      </c>
      <c r="M1002">
        <v>7984</v>
      </c>
      <c r="O1002">
        <v>1996</v>
      </c>
    </row>
    <row r="1003" spans="1:15" x14ac:dyDescent="0.35">
      <c r="C1003">
        <v>2997</v>
      </c>
      <c r="M1003">
        <v>7992</v>
      </c>
      <c r="O1003">
        <v>1998</v>
      </c>
    </row>
    <row r="1004" spans="1:15" x14ac:dyDescent="0.35">
      <c r="C1004">
        <v>3000</v>
      </c>
      <c r="G1004">
        <v>501</v>
      </c>
      <c r="I1004">
        <v>751</v>
      </c>
      <c r="K1004">
        <v>251</v>
      </c>
      <c r="M1004">
        <v>8000</v>
      </c>
      <c r="O1004">
        <v>2000</v>
      </c>
    </row>
    <row r="1005" spans="1:15" x14ac:dyDescent="0.35">
      <c r="C1005">
        <v>3003</v>
      </c>
      <c r="M1005">
        <v>8008</v>
      </c>
      <c r="O1005">
        <v>2002</v>
      </c>
    </row>
    <row r="1006" spans="1:15" x14ac:dyDescent="0.35">
      <c r="C1006">
        <v>3006</v>
      </c>
      <c r="E1006">
        <v>168</v>
      </c>
      <c r="G1006">
        <v>502</v>
      </c>
      <c r="M1006">
        <v>8016</v>
      </c>
      <c r="O1006">
        <v>2004</v>
      </c>
    </row>
    <row r="1007" spans="1:15" x14ac:dyDescent="0.35">
      <c r="C1007">
        <v>3009</v>
      </c>
      <c r="M1007">
        <v>8024</v>
      </c>
      <c r="O1007">
        <v>2006</v>
      </c>
    </row>
    <row r="1008" spans="1:15" x14ac:dyDescent="0.35">
      <c r="C1008">
        <v>3012</v>
      </c>
      <c r="G1008">
        <v>503</v>
      </c>
      <c r="M1008">
        <v>8032</v>
      </c>
      <c r="O1008">
        <v>2008</v>
      </c>
    </row>
    <row r="1009" spans="3:15" x14ac:dyDescent="0.35">
      <c r="C1009">
        <v>3015</v>
      </c>
      <c r="M1009">
        <v>8040</v>
      </c>
      <c r="O1009">
        <v>2010</v>
      </c>
    </row>
    <row r="1010" spans="3:15" x14ac:dyDescent="0.35">
      <c r="C1010">
        <v>3018</v>
      </c>
      <c r="G1010">
        <v>504</v>
      </c>
      <c r="M1010">
        <v>8048</v>
      </c>
      <c r="O1010">
        <v>2012</v>
      </c>
    </row>
    <row r="1011" spans="3:15" x14ac:dyDescent="0.35">
      <c r="C1011">
        <v>3021</v>
      </c>
      <c r="M1011">
        <v>8056</v>
      </c>
      <c r="O1011">
        <v>2014</v>
      </c>
    </row>
    <row r="1012" spans="3:15" x14ac:dyDescent="0.35">
      <c r="C1012">
        <v>3024</v>
      </c>
      <c r="E1012">
        <v>169</v>
      </c>
      <c r="G1012">
        <v>505</v>
      </c>
      <c r="I1012">
        <v>757</v>
      </c>
      <c r="K1012">
        <v>253</v>
      </c>
      <c r="M1012">
        <v>8064</v>
      </c>
      <c r="O1012">
        <v>2016</v>
      </c>
    </row>
    <row r="1013" spans="3:15" x14ac:dyDescent="0.35">
      <c r="C1013">
        <v>3027</v>
      </c>
      <c r="M1013">
        <v>8072</v>
      </c>
      <c r="O1013">
        <v>2018</v>
      </c>
    </row>
    <row r="1014" spans="3:15" x14ac:dyDescent="0.35">
      <c r="C1014">
        <v>3030</v>
      </c>
      <c r="G1014">
        <v>506</v>
      </c>
      <c r="M1014">
        <v>8080</v>
      </c>
      <c r="O1014">
        <v>2020</v>
      </c>
    </row>
    <row r="1015" spans="3:15" x14ac:dyDescent="0.35">
      <c r="C1015">
        <v>3033</v>
      </c>
      <c r="M1015">
        <v>8088</v>
      </c>
      <c r="O1015">
        <v>2022</v>
      </c>
    </row>
    <row r="1016" spans="3:15" x14ac:dyDescent="0.35">
      <c r="C1016">
        <v>3036</v>
      </c>
      <c r="G1016">
        <v>507</v>
      </c>
      <c r="M1016">
        <v>8096</v>
      </c>
      <c r="O1016">
        <v>2024</v>
      </c>
    </row>
    <row r="1017" spans="3:15" x14ac:dyDescent="0.35">
      <c r="C1017">
        <v>3039</v>
      </c>
      <c r="M1017">
        <v>8104</v>
      </c>
      <c r="O1017">
        <v>2026</v>
      </c>
    </row>
    <row r="1018" spans="3:15" x14ac:dyDescent="0.35">
      <c r="C1018">
        <v>3042</v>
      </c>
      <c r="E1018">
        <v>170</v>
      </c>
      <c r="G1018">
        <v>508</v>
      </c>
      <c r="M1018">
        <v>8112</v>
      </c>
      <c r="O1018">
        <v>2028</v>
      </c>
    </row>
    <row r="1019" spans="3:15" x14ac:dyDescent="0.35">
      <c r="C1019">
        <v>3045</v>
      </c>
      <c r="M1019">
        <v>8120</v>
      </c>
      <c r="O1019">
        <v>2030</v>
      </c>
    </row>
    <row r="1020" spans="3:15" x14ac:dyDescent="0.35">
      <c r="C1020">
        <v>3048</v>
      </c>
      <c r="G1020">
        <v>509</v>
      </c>
      <c r="I1020">
        <v>763</v>
      </c>
      <c r="K1020">
        <v>255</v>
      </c>
      <c r="M1020">
        <v>8128</v>
      </c>
      <c r="O1020">
        <v>2032</v>
      </c>
    </row>
    <row r="1021" spans="3:15" x14ac:dyDescent="0.35">
      <c r="C1021">
        <v>3051</v>
      </c>
      <c r="M1021">
        <v>8136</v>
      </c>
      <c r="O1021">
        <v>2034</v>
      </c>
    </row>
    <row r="1022" spans="3:15" x14ac:dyDescent="0.35">
      <c r="C1022">
        <v>3054</v>
      </c>
      <c r="G1022">
        <v>510</v>
      </c>
      <c r="M1022">
        <v>8144</v>
      </c>
      <c r="O1022">
        <v>2036</v>
      </c>
    </row>
    <row r="1023" spans="3:15" x14ac:dyDescent="0.35">
      <c r="C1023">
        <v>3057</v>
      </c>
      <c r="M1023">
        <v>8152</v>
      </c>
      <c r="O1023">
        <v>2038</v>
      </c>
    </row>
    <row r="1024" spans="3:15" x14ac:dyDescent="0.35">
      <c r="C1024">
        <v>3060</v>
      </c>
      <c r="E1024">
        <v>171</v>
      </c>
      <c r="G1024">
        <v>511</v>
      </c>
      <c r="M1024">
        <v>8160</v>
      </c>
      <c r="O1024">
        <v>2040</v>
      </c>
    </row>
    <row r="1025" spans="3:15" x14ac:dyDescent="0.35">
      <c r="C1025">
        <v>3063</v>
      </c>
      <c r="M1025">
        <v>8168</v>
      </c>
      <c r="O1025">
        <v>2042</v>
      </c>
    </row>
    <row r="1026" spans="3:15" x14ac:dyDescent="0.35">
      <c r="C1026">
        <v>3066</v>
      </c>
      <c r="G1026">
        <v>512</v>
      </c>
      <c r="M1026">
        <v>8176</v>
      </c>
      <c r="O1026">
        <v>2044</v>
      </c>
    </row>
    <row r="1027" spans="3:15" x14ac:dyDescent="0.35">
      <c r="C1027">
        <v>3069</v>
      </c>
      <c r="M1027">
        <v>8184</v>
      </c>
      <c r="O1027">
        <v>2046</v>
      </c>
    </row>
    <row r="1028" spans="3:15" x14ac:dyDescent="0.35">
      <c r="C1028">
        <v>3072</v>
      </c>
      <c r="G1028">
        <v>513</v>
      </c>
      <c r="I1028">
        <v>769</v>
      </c>
      <c r="K1028">
        <v>257</v>
      </c>
      <c r="M1028">
        <v>8192</v>
      </c>
      <c r="O1028">
        <v>2048</v>
      </c>
    </row>
    <row r="1029" spans="3:15" x14ac:dyDescent="0.35">
      <c r="C1029">
        <v>3075</v>
      </c>
      <c r="M1029">
        <v>8200</v>
      </c>
      <c r="O1029">
        <v>2050</v>
      </c>
    </row>
    <row r="1030" spans="3:15" x14ac:dyDescent="0.35">
      <c r="C1030">
        <v>3078</v>
      </c>
      <c r="E1030">
        <v>172</v>
      </c>
      <c r="G1030">
        <v>514</v>
      </c>
      <c r="M1030">
        <v>8208</v>
      </c>
      <c r="O1030">
        <v>2052</v>
      </c>
    </row>
    <row r="1031" spans="3:15" x14ac:dyDescent="0.35">
      <c r="C1031">
        <v>3081</v>
      </c>
      <c r="M1031">
        <v>8216</v>
      </c>
      <c r="O1031">
        <v>2054</v>
      </c>
    </row>
    <row r="1032" spans="3:15" x14ac:dyDescent="0.35">
      <c r="C1032">
        <v>3084</v>
      </c>
      <c r="G1032">
        <v>515</v>
      </c>
      <c r="M1032">
        <v>8224</v>
      </c>
      <c r="O1032">
        <v>2056</v>
      </c>
    </row>
    <row r="1033" spans="3:15" x14ac:dyDescent="0.35">
      <c r="C1033">
        <v>3087</v>
      </c>
      <c r="M1033">
        <v>8232</v>
      </c>
      <c r="O1033">
        <v>2058</v>
      </c>
    </row>
    <row r="1034" spans="3:15" x14ac:dyDescent="0.35">
      <c r="C1034">
        <v>3090</v>
      </c>
      <c r="G1034">
        <v>516</v>
      </c>
      <c r="M1034">
        <v>8240</v>
      </c>
      <c r="O1034">
        <v>2060</v>
      </c>
    </row>
    <row r="1035" spans="3:15" x14ac:dyDescent="0.35">
      <c r="C1035">
        <v>3093</v>
      </c>
      <c r="M1035">
        <v>8248</v>
      </c>
      <c r="O1035">
        <v>2062</v>
      </c>
    </row>
    <row r="1036" spans="3:15" x14ac:dyDescent="0.35">
      <c r="C1036">
        <v>3096</v>
      </c>
      <c r="E1036">
        <v>173</v>
      </c>
      <c r="G1036">
        <v>517</v>
      </c>
      <c r="I1036">
        <v>775</v>
      </c>
      <c r="K1036">
        <v>259</v>
      </c>
      <c r="M1036">
        <v>8256</v>
      </c>
      <c r="O1036">
        <v>2064</v>
      </c>
    </row>
    <row r="1037" spans="3:15" x14ac:dyDescent="0.35">
      <c r="C1037">
        <v>3099</v>
      </c>
      <c r="M1037">
        <v>8264</v>
      </c>
      <c r="O1037">
        <v>2066</v>
      </c>
    </row>
    <row r="1038" spans="3:15" x14ac:dyDescent="0.35">
      <c r="C1038">
        <v>3102</v>
      </c>
      <c r="G1038">
        <v>518</v>
      </c>
      <c r="M1038">
        <v>8272</v>
      </c>
      <c r="O1038">
        <v>2068</v>
      </c>
    </row>
    <row r="1039" spans="3:15" x14ac:dyDescent="0.35">
      <c r="C1039">
        <v>3105</v>
      </c>
      <c r="M1039">
        <v>8280</v>
      </c>
      <c r="O1039">
        <v>2070</v>
      </c>
    </row>
    <row r="1040" spans="3:15" x14ac:dyDescent="0.35">
      <c r="C1040">
        <v>3108</v>
      </c>
      <c r="G1040">
        <v>519</v>
      </c>
      <c r="M1040">
        <v>8288</v>
      </c>
      <c r="O1040">
        <v>2072</v>
      </c>
    </row>
    <row r="1041" spans="3:15" x14ac:dyDescent="0.35">
      <c r="C1041">
        <v>3111</v>
      </c>
      <c r="M1041">
        <v>8296</v>
      </c>
      <c r="O1041">
        <v>2074</v>
      </c>
    </row>
    <row r="1042" spans="3:15" x14ac:dyDescent="0.35">
      <c r="C1042">
        <v>3114</v>
      </c>
      <c r="E1042">
        <v>174</v>
      </c>
      <c r="G1042">
        <v>520</v>
      </c>
      <c r="M1042">
        <v>8304</v>
      </c>
      <c r="O1042">
        <v>2076</v>
      </c>
    </row>
    <row r="1043" spans="3:15" x14ac:dyDescent="0.35">
      <c r="C1043">
        <v>3117</v>
      </c>
      <c r="M1043">
        <v>8312</v>
      </c>
      <c r="O1043">
        <v>2078</v>
      </c>
    </row>
    <row r="1044" spans="3:15" x14ac:dyDescent="0.35">
      <c r="C1044">
        <v>3120</v>
      </c>
      <c r="G1044">
        <v>521</v>
      </c>
      <c r="I1044">
        <v>781</v>
      </c>
      <c r="K1044">
        <v>261</v>
      </c>
      <c r="M1044">
        <v>8320</v>
      </c>
      <c r="O1044">
        <v>2080</v>
      </c>
    </row>
    <row r="1045" spans="3:15" x14ac:dyDescent="0.35">
      <c r="C1045">
        <v>3123</v>
      </c>
      <c r="M1045">
        <v>8328</v>
      </c>
      <c r="O1045">
        <v>2082</v>
      </c>
    </row>
    <row r="1046" spans="3:15" x14ac:dyDescent="0.35">
      <c r="C1046">
        <v>3126</v>
      </c>
      <c r="G1046">
        <v>522</v>
      </c>
      <c r="M1046">
        <v>8336</v>
      </c>
      <c r="O1046">
        <v>2084</v>
      </c>
    </row>
    <row r="1047" spans="3:15" x14ac:dyDescent="0.35">
      <c r="C1047">
        <v>3129</v>
      </c>
      <c r="M1047">
        <v>8344</v>
      </c>
      <c r="O1047">
        <v>2086</v>
      </c>
    </row>
    <row r="1048" spans="3:15" x14ac:dyDescent="0.35">
      <c r="C1048">
        <v>3132</v>
      </c>
      <c r="E1048">
        <v>175</v>
      </c>
      <c r="G1048">
        <v>523</v>
      </c>
      <c r="M1048">
        <v>8352</v>
      </c>
      <c r="O1048">
        <v>2088</v>
      </c>
    </row>
    <row r="1049" spans="3:15" x14ac:dyDescent="0.35">
      <c r="C1049">
        <v>3135</v>
      </c>
      <c r="M1049">
        <v>8360</v>
      </c>
      <c r="O1049">
        <v>2090</v>
      </c>
    </row>
    <row r="1050" spans="3:15" x14ac:dyDescent="0.35">
      <c r="C1050">
        <v>3138</v>
      </c>
      <c r="G1050">
        <v>524</v>
      </c>
      <c r="M1050">
        <v>8368</v>
      </c>
      <c r="O1050">
        <v>2092</v>
      </c>
    </row>
    <row r="1051" spans="3:15" x14ac:dyDescent="0.35">
      <c r="C1051">
        <v>3141</v>
      </c>
      <c r="M1051">
        <v>8376</v>
      </c>
      <c r="O1051">
        <v>2094</v>
      </c>
    </row>
    <row r="1052" spans="3:15" x14ac:dyDescent="0.35">
      <c r="C1052">
        <v>3144</v>
      </c>
      <c r="G1052">
        <v>525</v>
      </c>
      <c r="I1052">
        <v>787</v>
      </c>
      <c r="K1052">
        <v>263</v>
      </c>
      <c r="M1052">
        <v>8384</v>
      </c>
      <c r="O1052">
        <v>2096</v>
      </c>
    </row>
    <row r="1053" spans="3:15" x14ac:dyDescent="0.35">
      <c r="C1053">
        <v>3147</v>
      </c>
      <c r="M1053">
        <v>8392</v>
      </c>
      <c r="O1053">
        <v>2098</v>
      </c>
    </row>
    <row r="1054" spans="3:15" x14ac:dyDescent="0.35">
      <c r="C1054">
        <v>3150</v>
      </c>
      <c r="E1054">
        <v>176</v>
      </c>
      <c r="G1054">
        <v>526</v>
      </c>
      <c r="M1054">
        <v>8400</v>
      </c>
      <c r="O1054">
        <v>2100</v>
      </c>
    </row>
    <row r="1055" spans="3:15" x14ac:dyDescent="0.35">
      <c r="C1055">
        <v>3153</v>
      </c>
      <c r="M1055">
        <v>8408</v>
      </c>
      <c r="O1055">
        <v>2102</v>
      </c>
    </row>
    <row r="1056" spans="3:15" x14ac:dyDescent="0.35">
      <c r="C1056">
        <v>3156</v>
      </c>
      <c r="G1056">
        <v>527</v>
      </c>
      <c r="M1056">
        <v>8416</v>
      </c>
      <c r="O1056">
        <v>2104</v>
      </c>
    </row>
    <row r="1057" spans="5:15" x14ac:dyDescent="0.35">
      <c r="M1057">
        <v>8424</v>
      </c>
      <c r="O1057">
        <v>2106</v>
      </c>
    </row>
    <row r="1058" spans="5:15" x14ac:dyDescent="0.35">
      <c r="G1058">
        <v>528</v>
      </c>
      <c r="M1058">
        <v>8432</v>
      </c>
      <c r="O1058">
        <v>2108</v>
      </c>
    </row>
    <row r="1059" spans="5:15" x14ac:dyDescent="0.35">
      <c r="M1059">
        <v>8440</v>
      </c>
      <c r="O1059">
        <v>2110</v>
      </c>
    </row>
    <row r="1060" spans="5:15" x14ac:dyDescent="0.35">
      <c r="E1060">
        <v>177</v>
      </c>
      <c r="G1060">
        <v>529</v>
      </c>
      <c r="I1060">
        <v>793</v>
      </c>
      <c r="K1060">
        <v>265</v>
      </c>
      <c r="M1060">
        <v>8448</v>
      </c>
      <c r="O1060">
        <v>2112</v>
      </c>
    </row>
    <row r="1061" spans="5:15" x14ac:dyDescent="0.35">
      <c r="M1061">
        <v>8456</v>
      </c>
      <c r="O1061">
        <v>2114</v>
      </c>
    </row>
    <row r="1062" spans="5:15" x14ac:dyDescent="0.35">
      <c r="G1062">
        <v>530</v>
      </c>
      <c r="M1062">
        <v>8464</v>
      </c>
      <c r="O1062">
        <v>2116</v>
      </c>
    </row>
    <row r="1063" spans="5:15" x14ac:dyDescent="0.35">
      <c r="M1063">
        <v>8472</v>
      </c>
      <c r="O1063">
        <v>2118</v>
      </c>
    </row>
    <row r="1064" spans="5:15" x14ac:dyDescent="0.35">
      <c r="G1064">
        <v>531</v>
      </c>
      <c r="M1064">
        <v>8480</v>
      </c>
      <c r="O1064">
        <v>2120</v>
      </c>
    </row>
    <row r="1065" spans="5:15" x14ac:dyDescent="0.35">
      <c r="M1065">
        <v>8488</v>
      </c>
      <c r="O1065">
        <v>2122</v>
      </c>
    </row>
    <row r="1066" spans="5:15" x14ac:dyDescent="0.35">
      <c r="E1066">
        <v>178</v>
      </c>
      <c r="G1066">
        <v>532</v>
      </c>
      <c r="M1066">
        <v>8496</v>
      </c>
      <c r="O1066">
        <v>2124</v>
      </c>
    </row>
    <row r="1067" spans="5:15" x14ac:dyDescent="0.35">
      <c r="M1067">
        <v>8504</v>
      </c>
      <c r="O1067">
        <v>2126</v>
      </c>
    </row>
    <row r="1068" spans="5:15" x14ac:dyDescent="0.35">
      <c r="G1068">
        <v>533</v>
      </c>
      <c r="I1068">
        <v>799</v>
      </c>
      <c r="K1068">
        <v>267</v>
      </c>
      <c r="M1068">
        <v>8512</v>
      </c>
      <c r="O1068">
        <v>2128</v>
      </c>
    </row>
    <row r="1069" spans="5:15" x14ac:dyDescent="0.35">
      <c r="M1069">
        <v>8520</v>
      </c>
      <c r="O1069">
        <v>2130</v>
      </c>
    </row>
    <row r="1070" spans="5:15" x14ac:dyDescent="0.35">
      <c r="G1070">
        <v>534</v>
      </c>
      <c r="M1070">
        <v>8528</v>
      </c>
      <c r="O1070">
        <v>2132</v>
      </c>
    </row>
    <row r="1071" spans="5:15" x14ac:dyDescent="0.35">
      <c r="M1071">
        <v>8536</v>
      </c>
      <c r="O1071">
        <v>2134</v>
      </c>
    </row>
    <row r="1072" spans="5:15" x14ac:dyDescent="0.35">
      <c r="E1072">
        <v>179</v>
      </c>
      <c r="G1072">
        <v>535</v>
      </c>
      <c r="M1072">
        <v>8544</v>
      </c>
      <c r="O1072">
        <v>2136</v>
      </c>
    </row>
    <row r="1073" spans="5:15" x14ac:dyDescent="0.35">
      <c r="M1073">
        <v>8552</v>
      </c>
      <c r="O1073">
        <v>2138</v>
      </c>
    </row>
    <row r="1074" spans="5:15" x14ac:dyDescent="0.35">
      <c r="G1074">
        <v>536</v>
      </c>
      <c r="M1074">
        <v>8560</v>
      </c>
      <c r="O1074">
        <v>2140</v>
      </c>
    </row>
    <row r="1075" spans="5:15" x14ac:dyDescent="0.35">
      <c r="M1075">
        <v>8568</v>
      </c>
      <c r="O1075">
        <v>2142</v>
      </c>
    </row>
    <row r="1076" spans="5:15" x14ac:dyDescent="0.35">
      <c r="G1076">
        <v>537</v>
      </c>
      <c r="I1076">
        <v>805</v>
      </c>
      <c r="K1076">
        <v>269</v>
      </c>
      <c r="M1076">
        <v>8576</v>
      </c>
      <c r="O1076">
        <v>2144</v>
      </c>
    </row>
    <row r="1077" spans="5:15" x14ac:dyDescent="0.35">
      <c r="M1077">
        <v>8584</v>
      </c>
      <c r="O1077">
        <v>2146</v>
      </c>
    </row>
    <row r="1078" spans="5:15" x14ac:dyDescent="0.35">
      <c r="E1078">
        <v>180</v>
      </c>
      <c r="G1078">
        <v>538</v>
      </c>
      <c r="M1078">
        <v>8592</v>
      </c>
      <c r="O1078">
        <v>2148</v>
      </c>
    </row>
    <row r="1079" spans="5:15" x14ac:dyDescent="0.35">
      <c r="M1079">
        <v>8600</v>
      </c>
      <c r="O1079">
        <v>2150</v>
      </c>
    </row>
    <row r="1080" spans="5:15" x14ac:dyDescent="0.35">
      <c r="G1080">
        <v>539</v>
      </c>
      <c r="M1080">
        <v>8608</v>
      </c>
      <c r="O1080">
        <v>2152</v>
      </c>
    </row>
    <row r="1081" spans="5:15" x14ac:dyDescent="0.35">
      <c r="M1081">
        <v>8616</v>
      </c>
      <c r="O1081">
        <v>2154</v>
      </c>
    </row>
    <row r="1082" spans="5:15" x14ac:dyDescent="0.35">
      <c r="G1082">
        <v>540</v>
      </c>
      <c r="M1082">
        <v>8624</v>
      </c>
      <c r="O1082">
        <v>2156</v>
      </c>
    </row>
    <row r="1083" spans="5:15" x14ac:dyDescent="0.35">
      <c r="M1083">
        <v>8632</v>
      </c>
      <c r="O1083">
        <v>2158</v>
      </c>
    </row>
    <row r="1084" spans="5:15" x14ac:dyDescent="0.35">
      <c r="E1084">
        <v>181</v>
      </c>
      <c r="G1084">
        <v>541</v>
      </c>
      <c r="I1084">
        <v>811</v>
      </c>
      <c r="K1084">
        <v>271</v>
      </c>
      <c r="M1084">
        <v>8640</v>
      </c>
      <c r="O1084">
        <v>2160</v>
      </c>
    </row>
    <row r="1085" spans="5:15" x14ac:dyDescent="0.35">
      <c r="M1085">
        <v>8648</v>
      </c>
      <c r="O1085">
        <v>2162</v>
      </c>
    </row>
    <row r="1086" spans="5:15" x14ac:dyDescent="0.35">
      <c r="G1086">
        <v>542</v>
      </c>
      <c r="M1086">
        <v>8656</v>
      </c>
      <c r="O1086">
        <v>2164</v>
      </c>
    </row>
    <row r="1087" spans="5:15" x14ac:dyDescent="0.35">
      <c r="M1087">
        <v>8664</v>
      </c>
      <c r="O1087">
        <v>2166</v>
      </c>
    </row>
    <row r="1088" spans="5:15" x14ac:dyDescent="0.35">
      <c r="G1088">
        <v>543</v>
      </c>
      <c r="M1088">
        <v>8672</v>
      </c>
      <c r="O1088">
        <v>2168</v>
      </c>
    </row>
    <row r="1089" spans="5:15" x14ac:dyDescent="0.35">
      <c r="M1089">
        <v>8680</v>
      </c>
      <c r="O1089">
        <v>2170</v>
      </c>
    </row>
    <row r="1090" spans="5:15" x14ac:dyDescent="0.35">
      <c r="E1090">
        <v>182</v>
      </c>
      <c r="G1090">
        <v>544</v>
      </c>
      <c r="M1090">
        <v>8688</v>
      </c>
      <c r="O1090">
        <v>2172</v>
      </c>
    </row>
    <row r="1091" spans="5:15" x14ac:dyDescent="0.35">
      <c r="M1091">
        <v>8696</v>
      </c>
      <c r="O1091">
        <v>2174</v>
      </c>
    </row>
    <row r="1092" spans="5:15" x14ac:dyDescent="0.35">
      <c r="G1092">
        <v>545</v>
      </c>
      <c r="I1092">
        <v>817</v>
      </c>
      <c r="K1092">
        <v>273</v>
      </c>
      <c r="M1092">
        <v>8704</v>
      </c>
      <c r="O1092">
        <v>2176</v>
      </c>
    </row>
    <row r="1093" spans="5:15" x14ac:dyDescent="0.35">
      <c r="M1093">
        <v>8712</v>
      </c>
      <c r="O1093">
        <v>2178</v>
      </c>
    </row>
    <row r="1094" spans="5:15" x14ac:dyDescent="0.35">
      <c r="G1094">
        <v>546</v>
      </c>
      <c r="M1094">
        <v>8720</v>
      </c>
      <c r="O1094">
        <v>2180</v>
      </c>
    </row>
    <row r="1095" spans="5:15" x14ac:dyDescent="0.35">
      <c r="M1095">
        <v>8728</v>
      </c>
      <c r="O1095">
        <v>2182</v>
      </c>
    </row>
    <row r="1096" spans="5:15" x14ac:dyDescent="0.35">
      <c r="E1096">
        <v>183</v>
      </c>
      <c r="G1096">
        <v>547</v>
      </c>
      <c r="M1096">
        <v>8736</v>
      </c>
      <c r="O1096">
        <v>2184</v>
      </c>
    </row>
    <row r="1097" spans="5:15" x14ac:dyDescent="0.35">
      <c r="M1097">
        <v>8744</v>
      </c>
      <c r="O1097">
        <v>2186</v>
      </c>
    </row>
    <row r="1098" spans="5:15" x14ac:dyDescent="0.35">
      <c r="G1098">
        <v>548</v>
      </c>
      <c r="M1098">
        <v>8752</v>
      </c>
      <c r="O1098">
        <v>2188</v>
      </c>
    </row>
    <row r="1099" spans="5:15" x14ac:dyDescent="0.35">
      <c r="M1099">
        <v>8760</v>
      </c>
      <c r="O1099">
        <v>2190</v>
      </c>
    </row>
    <row r="1100" spans="5:15" x14ac:dyDescent="0.35">
      <c r="G1100">
        <v>549</v>
      </c>
      <c r="I1100">
        <v>823</v>
      </c>
      <c r="K1100">
        <v>275</v>
      </c>
      <c r="M1100">
        <v>8768</v>
      </c>
      <c r="O1100">
        <v>2192</v>
      </c>
    </row>
    <row r="1101" spans="5:15" x14ac:dyDescent="0.35">
      <c r="M1101">
        <v>8776</v>
      </c>
      <c r="O1101">
        <v>2194</v>
      </c>
    </row>
    <row r="1102" spans="5:15" x14ac:dyDescent="0.35">
      <c r="E1102">
        <v>184</v>
      </c>
      <c r="G1102">
        <v>550</v>
      </c>
      <c r="M1102">
        <v>8784</v>
      </c>
      <c r="O1102">
        <v>2196</v>
      </c>
    </row>
    <row r="1103" spans="5:15" x14ac:dyDescent="0.35">
      <c r="M1103">
        <v>8792</v>
      </c>
      <c r="O1103">
        <v>2198</v>
      </c>
    </row>
    <row r="1104" spans="5:15" x14ac:dyDescent="0.35">
      <c r="G1104">
        <v>551</v>
      </c>
      <c r="M1104">
        <v>8800</v>
      </c>
      <c r="O1104">
        <v>2200</v>
      </c>
    </row>
    <row r="1105" spans="5:15" x14ac:dyDescent="0.35">
      <c r="M1105">
        <v>8808</v>
      </c>
      <c r="O1105">
        <v>2202</v>
      </c>
    </row>
    <row r="1106" spans="5:15" x14ac:dyDescent="0.35">
      <c r="G1106">
        <v>552</v>
      </c>
      <c r="M1106">
        <v>8816</v>
      </c>
      <c r="O1106">
        <v>2204</v>
      </c>
    </row>
    <row r="1107" spans="5:15" x14ac:dyDescent="0.35">
      <c r="M1107">
        <v>8824</v>
      </c>
      <c r="O1107">
        <v>2206</v>
      </c>
    </row>
    <row r="1108" spans="5:15" x14ac:dyDescent="0.35">
      <c r="E1108">
        <v>185</v>
      </c>
      <c r="G1108">
        <v>553</v>
      </c>
      <c r="I1108">
        <v>829</v>
      </c>
      <c r="K1108">
        <v>277</v>
      </c>
      <c r="M1108">
        <v>8832</v>
      </c>
      <c r="O1108">
        <v>2208</v>
      </c>
    </row>
    <row r="1109" spans="5:15" x14ac:dyDescent="0.35">
      <c r="M1109">
        <v>8840</v>
      </c>
      <c r="O1109">
        <v>2210</v>
      </c>
    </row>
    <row r="1110" spans="5:15" x14ac:dyDescent="0.35">
      <c r="G1110">
        <v>554</v>
      </c>
      <c r="M1110">
        <v>8848</v>
      </c>
      <c r="O1110">
        <v>2212</v>
      </c>
    </row>
    <row r="1111" spans="5:15" x14ac:dyDescent="0.35">
      <c r="M1111">
        <v>8856</v>
      </c>
      <c r="O1111">
        <v>2214</v>
      </c>
    </row>
    <row r="1112" spans="5:15" x14ac:dyDescent="0.35">
      <c r="G1112">
        <v>555</v>
      </c>
      <c r="M1112">
        <v>8864</v>
      </c>
      <c r="O1112">
        <v>2216</v>
      </c>
    </row>
    <row r="1113" spans="5:15" x14ac:dyDescent="0.35">
      <c r="M1113">
        <v>8872</v>
      </c>
      <c r="O1113">
        <v>2218</v>
      </c>
    </row>
    <row r="1114" spans="5:15" x14ac:dyDescent="0.35">
      <c r="E1114">
        <v>186</v>
      </c>
      <c r="G1114">
        <v>556</v>
      </c>
      <c r="M1114">
        <v>8880</v>
      </c>
      <c r="O1114">
        <v>2220</v>
      </c>
    </row>
    <row r="1115" spans="5:15" x14ac:dyDescent="0.35">
      <c r="M1115">
        <v>8888</v>
      </c>
      <c r="O1115">
        <v>2222</v>
      </c>
    </row>
    <row r="1116" spans="5:15" x14ac:dyDescent="0.35">
      <c r="G1116">
        <v>557</v>
      </c>
      <c r="I1116">
        <v>835</v>
      </c>
      <c r="K1116">
        <v>279</v>
      </c>
      <c r="M1116">
        <v>8896</v>
      </c>
      <c r="O1116">
        <v>2224</v>
      </c>
    </row>
    <row r="1117" spans="5:15" x14ac:dyDescent="0.35">
      <c r="M1117">
        <v>8904</v>
      </c>
      <c r="O1117">
        <v>2226</v>
      </c>
    </row>
    <row r="1118" spans="5:15" x14ac:dyDescent="0.35">
      <c r="G1118">
        <v>558</v>
      </c>
      <c r="M1118">
        <v>8912</v>
      </c>
      <c r="O1118">
        <v>2228</v>
      </c>
    </row>
    <row r="1119" spans="5:15" x14ac:dyDescent="0.35">
      <c r="M1119">
        <v>8920</v>
      </c>
      <c r="O1119">
        <v>2230</v>
      </c>
    </row>
    <row r="1120" spans="5:15" x14ac:dyDescent="0.35">
      <c r="E1120">
        <v>187</v>
      </c>
      <c r="G1120">
        <v>559</v>
      </c>
      <c r="M1120">
        <v>8928</v>
      </c>
      <c r="O1120">
        <v>2232</v>
      </c>
    </row>
    <row r="1121" spans="5:15" x14ac:dyDescent="0.35">
      <c r="M1121">
        <v>8936</v>
      </c>
      <c r="O1121">
        <v>2234</v>
      </c>
    </row>
    <row r="1122" spans="5:15" x14ac:dyDescent="0.35">
      <c r="G1122">
        <v>560</v>
      </c>
      <c r="M1122">
        <v>8944</v>
      </c>
      <c r="O1122">
        <v>2236</v>
      </c>
    </row>
    <row r="1123" spans="5:15" x14ac:dyDescent="0.35">
      <c r="M1123">
        <v>8952</v>
      </c>
      <c r="O1123">
        <v>2238</v>
      </c>
    </row>
    <row r="1124" spans="5:15" x14ac:dyDescent="0.35">
      <c r="G1124">
        <v>561</v>
      </c>
      <c r="I1124">
        <v>841</v>
      </c>
      <c r="K1124">
        <v>281</v>
      </c>
      <c r="M1124">
        <v>8960</v>
      </c>
      <c r="O1124">
        <v>2240</v>
      </c>
    </row>
    <row r="1125" spans="5:15" x14ac:dyDescent="0.35">
      <c r="M1125">
        <v>8968</v>
      </c>
      <c r="O1125">
        <v>2242</v>
      </c>
    </row>
    <row r="1126" spans="5:15" x14ac:dyDescent="0.35">
      <c r="E1126">
        <v>188</v>
      </c>
      <c r="G1126">
        <v>562</v>
      </c>
      <c r="M1126">
        <v>8976</v>
      </c>
      <c r="O1126">
        <v>2244</v>
      </c>
    </row>
    <row r="1127" spans="5:15" x14ac:dyDescent="0.35">
      <c r="M1127">
        <v>8984</v>
      </c>
      <c r="O1127">
        <v>2246</v>
      </c>
    </row>
    <row r="1128" spans="5:15" x14ac:dyDescent="0.35">
      <c r="G1128">
        <v>563</v>
      </c>
      <c r="M1128">
        <v>8992</v>
      </c>
      <c r="O1128">
        <v>2248</v>
      </c>
    </row>
    <row r="1129" spans="5:15" x14ac:dyDescent="0.35">
      <c r="M1129">
        <v>9000</v>
      </c>
      <c r="O1129">
        <v>2250</v>
      </c>
    </row>
    <row r="1130" spans="5:15" x14ac:dyDescent="0.35">
      <c r="G1130">
        <v>564</v>
      </c>
      <c r="M1130">
        <v>9008</v>
      </c>
      <c r="O1130">
        <v>2252</v>
      </c>
    </row>
    <row r="1131" spans="5:15" x14ac:dyDescent="0.35">
      <c r="M1131">
        <v>9016</v>
      </c>
      <c r="O1131">
        <v>2254</v>
      </c>
    </row>
    <row r="1132" spans="5:15" x14ac:dyDescent="0.35">
      <c r="E1132">
        <v>189</v>
      </c>
      <c r="G1132">
        <v>565</v>
      </c>
      <c r="I1132">
        <v>847</v>
      </c>
      <c r="K1132">
        <v>283</v>
      </c>
      <c r="M1132">
        <v>9024</v>
      </c>
      <c r="O1132">
        <v>2256</v>
      </c>
    </row>
    <row r="1133" spans="5:15" x14ac:dyDescent="0.35">
      <c r="M1133">
        <v>9032</v>
      </c>
      <c r="O1133">
        <v>2258</v>
      </c>
    </row>
    <row r="1134" spans="5:15" x14ac:dyDescent="0.35">
      <c r="G1134">
        <v>566</v>
      </c>
      <c r="M1134">
        <v>9040</v>
      </c>
      <c r="O1134">
        <v>2260</v>
      </c>
    </row>
    <row r="1135" spans="5:15" x14ac:dyDescent="0.35">
      <c r="M1135">
        <v>9048</v>
      </c>
      <c r="O1135">
        <v>2262</v>
      </c>
    </row>
    <row r="1136" spans="5:15" x14ac:dyDescent="0.35">
      <c r="G1136">
        <v>567</v>
      </c>
      <c r="M1136">
        <v>9056</v>
      </c>
      <c r="O1136">
        <v>2264</v>
      </c>
    </row>
    <row r="1137" spans="5:15" x14ac:dyDescent="0.35">
      <c r="M1137">
        <v>9064</v>
      </c>
      <c r="O1137">
        <v>2266</v>
      </c>
    </row>
    <row r="1138" spans="5:15" x14ac:dyDescent="0.35">
      <c r="E1138">
        <v>190</v>
      </c>
      <c r="G1138">
        <v>568</v>
      </c>
      <c r="M1138">
        <v>9072</v>
      </c>
      <c r="O1138">
        <v>2268</v>
      </c>
    </row>
    <row r="1139" spans="5:15" x14ac:dyDescent="0.35">
      <c r="M1139">
        <v>9080</v>
      </c>
      <c r="O1139">
        <v>2270</v>
      </c>
    </row>
    <row r="1140" spans="5:15" x14ac:dyDescent="0.35">
      <c r="G1140">
        <v>569</v>
      </c>
      <c r="I1140">
        <v>853</v>
      </c>
      <c r="K1140">
        <v>285</v>
      </c>
      <c r="M1140">
        <v>9088</v>
      </c>
      <c r="O1140">
        <v>2272</v>
      </c>
    </row>
    <row r="1141" spans="5:15" x14ac:dyDescent="0.35">
      <c r="M1141">
        <v>9096</v>
      </c>
      <c r="O1141">
        <v>2274</v>
      </c>
    </row>
    <row r="1142" spans="5:15" x14ac:dyDescent="0.35">
      <c r="G1142">
        <v>570</v>
      </c>
      <c r="M1142">
        <v>9104</v>
      </c>
      <c r="O1142">
        <v>2276</v>
      </c>
    </row>
    <row r="1143" spans="5:15" x14ac:dyDescent="0.35">
      <c r="M1143">
        <v>9112</v>
      </c>
      <c r="O1143">
        <v>2278</v>
      </c>
    </row>
    <row r="1144" spans="5:15" x14ac:dyDescent="0.35">
      <c r="E1144">
        <v>191</v>
      </c>
      <c r="G1144">
        <v>571</v>
      </c>
      <c r="M1144">
        <v>9120</v>
      </c>
      <c r="O1144">
        <v>2280</v>
      </c>
    </row>
    <row r="1145" spans="5:15" x14ac:dyDescent="0.35">
      <c r="M1145">
        <v>9128</v>
      </c>
      <c r="O1145">
        <v>2282</v>
      </c>
    </row>
    <row r="1146" spans="5:15" x14ac:dyDescent="0.35">
      <c r="G1146">
        <v>572</v>
      </c>
      <c r="M1146">
        <v>9136</v>
      </c>
      <c r="O1146">
        <v>2284</v>
      </c>
    </row>
    <row r="1147" spans="5:15" x14ac:dyDescent="0.35">
      <c r="M1147">
        <v>9144</v>
      </c>
      <c r="O1147">
        <v>2286</v>
      </c>
    </row>
    <row r="1148" spans="5:15" x14ac:dyDescent="0.35">
      <c r="G1148">
        <v>573</v>
      </c>
      <c r="I1148">
        <v>859</v>
      </c>
      <c r="K1148">
        <v>287</v>
      </c>
      <c r="M1148">
        <v>9152</v>
      </c>
      <c r="O1148">
        <v>2288</v>
      </c>
    </row>
    <row r="1149" spans="5:15" x14ac:dyDescent="0.35">
      <c r="M1149">
        <v>9160</v>
      </c>
      <c r="O1149">
        <v>2290</v>
      </c>
    </row>
    <row r="1150" spans="5:15" x14ac:dyDescent="0.35">
      <c r="E1150">
        <v>192</v>
      </c>
      <c r="G1150">
        <v>574</v>
      </c>
      <c r="M1150">
        <v>9168</v>
      </c>
      <c r="O1150">
        <v>2292</v>
      </c>
    </row>
    <row r="1151" spans="5:15" x14ac:dyDescent="0.35">
      <c r="M1151">
        <v>9176</v>
      </c>
      <c r="O1151">
        <v>2294</v>
      </c>
    </row>
    <row r="1152" spans="5:15" x14ac:dyDescent="0.35">
      <c r="G1152">
        <v>575</v>
      </c>
      <c r="M1152">
        <v>9184</v>
      </c>
      <c r="O1152">
        <v>2296</v>
      </c>
    </row>
    <row r="1153" spans="5:15" x14ac:dyDescent="0.35">
      <c r="M1153">
        <v>9192</v>
      </c>
      <c r="O1153">
        <v>2298</v>
      </c>
    </row>
    <row r="1154" spans="5:15" x14ac:dyDescent="0.35">
      <c r="G1154">
        <v>576</v>
      </c>
      <c r="M1154">
        <v>9200</v>
      </c>
      <c r="O1154">
        <v>2300</v>
      </c>
    </row>
    <row r="1155" spans="5:15" x14ac:dyDescent="0.35">
      <c r="M1155">
        <v>9208</v>
      </c>
      <c r="O1155">
        <v>2302</v>
      </c>
    </row>
    <row r="1156" spans="5:15" x14ac:dyDescent="0.35">
      <c r="E1156">
        <v>193</v>
      </c>
      <c r="G1156">
        <v>577</v>
      </c>
      <c r="I1156">
        <v>865</v>
      </c>
      <c r="K1156">
        <v>289</v>
      </c>
      <c r="M1156">
        <v>9216</v>
      </c>
      <c r="O1156">
        <v>2304</v>
      </c>
    </row>
    <row r="1157" spans="5:15" x14ac:dyDescent="0.35">
      <c r="M1157">
        <v>9224</v>
      </c>
      <c r="O1157">
        <v>2306</v>
      </c>
    </row>
    <row r="1158" spans="5:15" x14ac:dyDescent="0.35">
      <c r="G1158">
        <v>578</v>
      </c>
      <c r="M1158">
        <v>9232</v>
      </c>
      <c r="O1158">
        <v>2308</v>
      </c>
    </row>
    <row r="1159" spans="5:15" x14ac:dyDescent="0.35">
      <c r="M1159">
        <v>9240</v>
      </c>
      <c r="O1159">
        <v>2310</v>
      </c>
    </row>
    <row r="1160" spans="5:15" x14ac:dyDescent="0.35">
      <c r="G1160">
        <v>579</v>
      </c>
      <c r="M1160">
        <v>9248</v>
      </c>
      <c r="O1160">
        <v>2312</v>
      </c>
    </row>
    <row r="1161" spans="5:15" x14ac:dyDescent="0.35">
      <c r="M1161">
        <v>9256</v>
      </c>
      <c r="O1161">
        <v>2314</v>
      </c>
    </row>
    <row r="1162" spans="5:15" x14ac:dyDescent="0.35">
      <c r="E1162">
        <v>194</v>
      </c>
      <c r="G1162">
        <v>580</v>
      </c>
      <c r="M1162">
        <v>9264</v>
      </c>
      <c r="O1162">
        <v>2316</v>
      </c>
    </row>
    <row r="1163" spans="5:15" x14ac:dyDescent="0.35">
      <c r="M1163">
        <v>9272</v>
      </c>
      <c r="O1163">
        <v>2318</v>
      </c>
    </row>
    <row r="1164" spans="5:15" x14ac:dyDescent="0.35">
      <c r="G1164">
        <v>581</v>
      </c>
      <c r="I1164">
        <v>871</v>
      </c>
      <c r="K1164">
        <v>291</v>
      </c>
      <c r="M1164">
        <v>9280</v>
      </c>
      <c r="O1164">
        <v>2320</v>
      </c>
    </row>
    <row r="1165" spans="5:15" x14ac:dyDescent="0.35">
      <c r="M1165">
        <v>9288</v>
      </c>
      <c r="O1165">
        <v>2322</v>
      </c>
    </row>
    <row r="1166" spans="5:15" x14ac:dyDescent="0.35">
      <c r="G1166">
        <v>582</v>
      </c>
      <c r="M1166">
        <v>9296</v>
      </c>
      <c r="O1166">
        <v>2324</v>
      </c>
    </row>
    <row r="1167" spans="5:15" x14ac:dyDescent="0.35">
      <c r="M1167">
        <v>9304</v>
      </c>
      <c r="O1167">
        <v>2326</v>
      </c>
    </row>
    <row r="1168" spans="5:15" x14ac:dyDescent="0.35">
      <c r="E1168">
        <v>195</v>
      </c>
      <c r="G1168">
        <v>583</v>
      </c>
      <c r="M1168">
        <v>9312</v>
      </c>
      <c r="O1168">
        <v>2328</v>
      </c>
    </row>
    <row r="1169" spans="5:15" x14ac:dyDescent="0.35">
      <c r="M1169">
        <v>9320</v>
      </c>
      <c r="O1169">
        <v>2330</v>
      </c>
    </row>
    <row r="1170" spans="5:15" x14ac:dyDescent="0.35">
      <c r="G1170">
        <v>584</v>
      </c>
      <c r="M1170">
        <v>9328</v>
      </c>
      <c r="O1170">
        <v>2332</v>
      </c>
    </row>
    <row r="1171" spans="5:15" x14ac:dyDescent="0.35">
      <c r="M1171">
        <v>9336</v>
      </c>
      <c r="O1171">
        <v>2334</v>
      </c>
    </row>
    <row r="1172" spans="5:15" x14ac:dyDescent="0.35">
      <c r="G1172">
        <v>585</v>
      </c>
      <c r="I1172">
        <v>877</v>
      </c>
      <c r="K1172">
        <v>293</v>
      </c>
      <c r="M1172">
        <v>9344</v>
      </c>
      <c r="O1172">
        <v>2336</v>
      </c>
    </row>
    <row r="1173" spans="5:15" x14ac:dyDescent="0.35">
      <c r="M1173">
        <v>9352</v>
      </c>
      <c r="O1173">
        <v>2338</v>
      </c>
    </row>
    <row r="1174" spans="5:15" x14ac:dyDescent="0.35">
      <c r="E1174">
        <v>196</v>
      </c>
      <c r="G1174">
        <v>586</v>
      </c>
      <c r="M1174">
        <v>9360</v>
      </c>
      <c r="O1174">
        <v>2340</v>
      </c>
    </row>
    <row r="1175" spans="5:15" x14ac:dyDescent="0.35">
      <c r="M1175">
        <v>9368</v>
      </c>
      <c r="O1175">
        <v>2342</v>
      </c>
    </row>
    <row r="1176" spans="5:15" x14ac:dyDescent="0.35">
      <c r="G1176">
        <v>587</v>
      </c>
      <c r="M1176">
        <v>9376</v>
      </c>
      <c r="O1176">
        <v>2344</v>
      </c>
    </row>
    <row r="1177" spans="5:15" x14ac:dyDescent="0.35">
      <c r="M1177">
        <v>9384</v>
      </c>
      <c r="O1177">
        <v>2346</v>
      </c>
    </row>
    <row r="1178" spans="5:15" x14ac:dyDescent="0.35">
      <c r="G1178">
        <v>588</v>
      </c>
      <c r="M1178">
        <v>9392</v>
      </c>
      <c r="O1178">
        <v>2348</v>
      </c>
    </row>
    <row r="1179" spans="5:15" x14ac:dyDescent="0.35">
      <c r="M1179">
        <v>9400</v>
      </c>
      <c r="O1179">
        <v>2350</v>
      </c>
    </row>
    <row r="1180" spans="5:15" x14ac:dyDescent="0.35">
      <c r="E1180">
        <v>197</v>
      </c>
      <c r="G1180">
        <v>589</v>
      </c>
      <c r="I1180">
        <v>883</v>
      </c>
      <c r="K1180">
        <v>295</v>
      </c>
      <c r="M1180">
        <v>9408</v>
      </c>
      <c r="O1180">
        <v>2352</v>
      </c>
    </row>
    <row r="1181" spans="5:15" x14ac:dyDescent="0.35">
      <c r="M1181">
        <v>9416</v>
      </c>
      <c r="O1181">
        <v>2354</v>
      </c>
    </row>
    <row r="1182" spans="5:15" x14ac:dyDescent="0.35">
      <c r="G1182">
        <v>590</v>
      </c>
      <c r="M1182">
        <v>9424</v>
      </c>
      <c r="O1182">
        <v>2356</v>
      </c>
    </row>
    <row r="1183" spans="5:15" x14ac:dyDescent="0.35">
      <c r="O1183">
        <v>2358</v>
      </c>
    </row>
    <row r="1184" spans="5:15" x14ac:dyDescent="0.35">
      <c r="G1184">
        <v>591</v>
      </c>
      <c r="O1184">
        <v>2360</v>
      </c>
    </row>
    <row r="1185" spans="5:15" x14ac:dyDescent="0.35">
      <c r="O1185">
        <v>2362</v>
      </c>
    </row>
    <row r="1186" spans="5:15" x14ac:dyDescent="0.35">
      <c r="E1186">
        <v>198</v>
      </c>
      <c r="G1186">
        <v>592</v>
      </c>
      <c r="O1186">
        <v>2364</v>
      </c>
    </row>
    <row r="1187" spans="5:15" x14ac:dyDescent="0.35">
      <c r="O1187">
        <v>2366</v>
      </c>
    </row>
    <row r="1188" spans="5:15" x14ac:dyDescent="0.35">
      <c r="G1188">
        <v>593</v>
      </c>
      <c r="I1188">
        <v>889</v>
      </c>
      <c r="K1188">
        <v>297</v>
      </c>
      <c r="O1188">
        <v>2368</v>
      </c>
    </row>
    <row r="1189" spans="5:15" x14ac:dyDescent="0.35">
      <c r="O1189">
        <v>2370</v>
      </c>
    </row>
    <row r="1190" spans="5:15" x14ac:dyDescent="0.35">
      <c r="G1190">
        <v>594</v>
      </c>
      <c r="O1190">
        <v>2372</v>
      </c>
    </row>
    <row r="1191" spans="5:15" x14ac:dyDescent="0.35">
      <c r="O1191">
        <v>2374</v>
      </c>
    </row>
    <row r="1192" spans="5:15" x14ac:dyDescent="0.35">
      <c r="E1192">
        <v>199</v>
      </c>
      <c r="G1192">
        <v>595</v>
      </c>
      <c r="O1192">
        <v>2376</v>
      </c>
    </row>
    <row r="1193" spans="5:15" x14ac:dyDescent="0.35">
      <c r="O1193">
        <v>2378</v>
      </c>
    </row>
    <row r="1194" spans="5:15" x14ac:dyDescent="0.35">
      <c r="G1194">
        <v>596</v>
      </c>
      <c r="O1194">
        <v>2380</v>
      </c>
    </row>
    <row r="1195" spans="5:15" x14ac:dyDescent="0.35">
      <c r="O1195">
        <v>2382</v>
      </c>
    </row>
    <row r="1196" spans="5:15" x14ac:dyDescent="0.35">
      <c r="G1196">
        <v>597</v>
      </c>
      <c r="I1196">
        <v>895</v>
      </c>
      <c r="K1196">
        <v>299</v>
      </c>
      <c r="O1196">
        <v>2384</v>
      </c>
    </row>
    <row r="1197" spans="5:15" x14ac:dyDescent="0.35">
      <c r="O1197">
        <v>2386</v>
      </c>
    </row>
    <row r="1198" spans="5:15" x14ac:dyDescent="0.35">
      <c r="E1198">
        <v>200</v>
      </c>
      <c r="G1198">
        <v>598</v>
      </c>
      <c r="O1198">
        <v>2388</v>
      </c>
    </row>
    <row r="1199" spans="5:15" x14ac:dyDescent="0.35">
      <c r="O1199">
        <v>2390</v>
      </c>
    </row>
    <row r="1200" spans="5:15" x14ac:dyDescent="0.35">
      <c r="G1200">
        <v>599</v>
      </c>
      <c r="O1200">
        <v>2392</v>
      </c>
    </row>
    <row r="1201" spans="5:15" x14ac:dyDescent="0.35">
      <c r="O1201">
        <v>2394</v>
      </c>
    </row>
    <row r="1202" spans="5:15" x14ac:dyDescent="0.35">
      <c r="G1202">
        <v>600</v>
      </c>
      <c r="O1202">
        <v>2396</v>
      </c>
    </row>
    <row r="1203" spans="5:15" x14ac:dyDescent="0.35">
      <c r="O1203">
        <v>2398</v>
      </c>
    </row>
    <row r="1204" spans="5:15" x14ac:dyDescent="0.35">
      <c r="E1204">
        <v>201</v>
      </c>
      <c r="G1204">
        <v>601</v>
      </c>
      <c r="I1204">
        <v>901</v>
      </c>
      <c r="K1204">
        <v>301</v>
      </c>
      <c r="O1204">
        <v>2400</v>
      </c>
    </row>
    <row r="1205" spans="5:15" x14ac:dyDescent="0.35">
      <c r="O1205">
        <v>2402</v>
      </c>
    </row>
    <row r="1206" spans="5:15" x14ac:dyDescent="0.35">
      <c r="G1206">
        <v>602</v>
      </c>
      <c r="O1206">
        <v>2404</v>
      </c>
    </row>
    <row r="1207" spans="5:15" x14ac:dyDescent="0.35">
      <c r="O1207">
        <v>2406</v>
      </c>
    </row>
    <row r="1208" spans="5:15" x14ac:dyDescent="0.35">
      <c r="G1208">
        <v>603</v>
      </c>
      <c r="O1208">
        <v>2408</v>
      </c>
    </row>
    <row r="1209" spans="5:15" x14ac:dyDescent="0.35">
      <c r="O1209">
        <v>2410</v>
      </c>
    </row>
    <row r="1210" spans="5:15" x14ac:dyDescent="0.35">
      <c r="E1210">
        <v>202</v>
      </c>
      <c r="G1210">
        <v>604</v>
      </c>
      <c r="O1210">
        <v>2412</v>
      </c>
    </row>
    <row r="1211" spans="5:15" x14ac:dyDescent="0.35">
      <c r="O1211">
        <v>2414</v>
      </c>
    </row>
    <row r="1212" spans="5:15" x14ac:dyDescent="0.35">
      <c r="G1212">
        <v>605</v>
      </c>
      <c r="I1212">
        <v>907</v>
      </c>
      <c r="K1212">
        <v>303</v>
      </c>
      <c r="O1212">
        <v>2416</v>
      </c>
    </row>
    <row r="1213" spans="5:15" x14ac:dyDescent="0.35">
      <c r="O1213">
        <v>2418</v>
      </c>
    </row>
    <row r="1214" spans="5:15" x14ac:dyDescent="0.35">
      <c r="G1214">
        <v>606</v>
      </c>
      <c r="O1214">
        <v>2420</v>
      </c>
    </row>
    <row r="1215" spans="5:15" x14ac:dyDescent="0.35">
      <c r="O1215">
        <v>2422</v>
      </c>
    </row>
    <row r="1216" spans="5:15" x14ac:dyDescent="0.35">
      <c r="E1216">
        <v>203</v>
      </c>
      <c r="G1216">
        <v>607</v>
      </c>
      <c r="O1216">
        <v>2424</v>
      </c>
    </row>
    <row r="1217" spans="5:15" x14ac:dyDescent="0.35">
      <c r="O1217">
        <v>2426</v>
      </c>
    </row>
    <row r="1218" spans="5:15" x14ac:dyDescent="0.35">
      <c r="G1218">
        <v>608</v>
      </c>
      <c r="O1218">
        <v>2428</v>
      </c>
    </row>
    <row r="1219" spans="5:15" x14ac:dyDescent="0.35">
      <c r="O1219">
        <v>2430</v>
      </c>
    </row>
    <row r="1220" spans="5:15" x14ac:dyDescent="0.35">
      <c r="G1220">
        <v>609</v>
      </c>
      <c r="I1220">
        <v>913</v>
      </c>
      <c r="K1220">
        <v>305</v>
      </c>
      <c r="O1220">
        <v>2432</v>
      </c>
    </row>
    <row r="1221" spans="5:15" x14ac:dyDescent="0.35">
      <c r="O1221">
        <v>2434</v>
      </c>
    </row>
    <row r="1222" spans="5:15" x14ac:dyDescent="0.35">
      <c r="E1222">
        <v>204</v>
      </c>
      <c r="G1222">
        <v>610</v>
      </c>
      <c r="O1222">
        <v>2436</v>
      </c>
    </row>
    <row r="1223" spans="5:15" x14ac:dyDescent="0.35">
      <c r="O1223">
        <v>2438</v>
      </c>
    </row>
    <row r="1224" spans="5:15" x14ac:dyDescent="0.35">
      <c r="G1224">
        <v>611</v>
      </c>
      <c r="O1224">
        <v>2440</v>
      </c>
    </row>
    <row r="1225" spans="5:15" x14ac:dyDescent="0.35">
      <c r="O1225">
        <v>2442</v>
      </c>
    </row>
    <row r="1226" spans="5:15" x14ac:dyDescent="0.35">
      <c r="G1226">
        <v>612</v>
      </c>
      <c r="O1226">
        <v>2444</v>
      </c>
    </row>
    <row r="1227" spans="5:15" x14ac:dyDescent="0.35">
      <c r="O1227">
        <v>2446</v>
      </c>
    </row>
    <row r="1228" spans="5:15" x14ac:dyDescent="0.35">
      <c r="E1228">
        <v>205</v>
      </c>
      <c r="G1228">
        <v>613</v>
      </c>
      <c r="I1228">
        <v>919</v>
      </c>
      <c r="K1228">
        <v>307</v>
      </c>
      <c r="O1228">
        <v>2448</v>
      </c>
    </row>
    <row r="1229" spans="5:15" x14ac:dyDescent="0.35">
      <c r="O1229">
        <v>2450</v>
      </c>
    </row>
    <row r="1230" spans="5:15" x14ac:dyDescent="0.35">
      <c r="G1230">
        <v>614</v>
      </c>
      <c r="O1230">
        <v>2452</v>
      </c>
    </row>
    <row r="1231" spans="5:15" x14ac:dyDescent="0.35">
      <c r="O1231">
        <v>2454</v>
      </c>
    </row>
    <row r="1232" spans="5:15" x14ac:dyDescent="0.35">
      <c r="G1232">
        <v>615</v>
      </c>
      <c r="O1232">
        <v>2456</v>
      </c>
    </row>
    <row r="1233" spans="5:15" x14ac:dyDescent="0.35">
      <c r="O1233">
        <v>2458</v>
      </c>
    </row>
    <row r="1234" spans="5:15" x14ac:dyDescent="0.35">
      <c r="E1234">
        <v>206</v>
      </c>
      <c r="G1234">
        <v>616</v>
      </c>
      <c r="O1234">
        <v>2460</v>
      </c>
    </row>
    <row r="1235" spans="5:15" x14ac:dyDescent="0.35">
      <c r="O1235">
        <v>2462</v>
      </c>
    </row>
    <row r="1236" spans="5:15" x14ac:dyDescent="0.35">
      <c r="G1236">
        <v>617</v>
      </c>
      <c r="I1236">
        <v>925</v>
      </c>
      <c r="K1236">
        <v>309</v>
      </c>
      <c r="O1236">
        <v>2464</v>
      </c>
    </row>
    <row r="1237" spans="5:15" x14ac:dyDescent="0.35">
      <c r="O1237">
        <v>2466</v>
      </c>
    </row>
    <row r="1238" spans="5:15" x14ac:dyDescent="0.35">
      <c r="G1238">
        <v>618</v>
      </c>
      <c r="O1238">
        <v>2468</v>
      </c>
    </row>
    <row r="1239" spans="5:15" x14ac:dyDescent="0.35">
      <c r="O1239">
        <v>2470</v>
      </c>
    </row>
    <row r="1240" spans="5:15" x14ac:dyDescent="0.35">
      <c r="E1240">
        <v>207</v>
      </c>
      <c r="G1240">
        <v>619</v>
      </c>
      <c r="O1240">
        <v>2472</v>
      </c>
    </row>
    <row r="1241" spans="5:15" x14ac:dyDescent="0.35">
      <c r="O1241">
        <v>2474</v>
      </c>
    </row>
    <row r="1242" spans="5:15" x14ac:dyDescent="0.35">
      <c r="G1242">
        <v>620</v>
      </c>
      <c r="O1242">
        <v>2476</v>
      </c>
    </row>
    <row r="1243" spans="5:15" x14ac:dyDescent="0.35">
      <c r="O1243">
        <v>2478</v>
      </c>
    </row>
    <row r="1244" spans="5:15" x14ac:dyDescent="0.35">
      <c r="G1244">
        <v>621</v>
      </c>
      <c r="I1244">
        <v>931</v>
      </c>
      <c r="K1244">
        <v>311</v>
      </c>
      <c r="O1244">
        <v>2480</v>
      </c>
    </row>
    <row r="1245" spans="5:15" x14ac:dyDescent="0.35">
      <c r="O1245">
        <v>2482</v>
      </c>
    </row>
    <row r="1246" spans="5:15" x14ac:dyDescent="0.35">
      <c r="E1246">
        <v>208</v>
      </c>
      <c r="G1246">
        <v>622</v>
      </c>
      <c r="O1246">
        <v>2484</v>
      </c>
    </row>
    <row r="1247" spans="5:15" x14ac:dyDescent="0.35">
      <c r="O1247">
        <v>2486</v>
      </c>
    </row>
    <row r="1248" spans="5:15" x14ac:dyDescent="0.35">
      <c r="G1248">
        <v>623</v>
      </c>
      <c r="O1248">
        <v>2488</v>
      </c>
    </row>
    <row r="1249" spans="5:15" x14ac:dyDescent="0.35">
      <c r="O1249">
        <v>2490</v>
      </c>
    </row>
    <row r="1250" spans="5:15" x14ac:dyDescent="0.35">
      <c r="G1250">
        <v>624</v>
      </c>
      <c r="O1250">
        <v>2492</v>
      </c>
    </row>
    <row r="1251" spans="5:15" x14ac:dyDescent="0.35">
      <c r="O1251">
        <v>2494</v>
      </c>
    </row>
    <row r="1252" spans="5:15" x14ac:dyDescent="0.35">
      <c r="E1252">
        <v>209</v>
      </c>
      <c r="G1252">
        <v>625</v>
      </c>
      <c r="I1252">
        <v>937</v>
      </c>
      <c r="K1252">
        <v>313</v>
      </c>
      <c r="O1252">
        <v>2496</v>
      </c>
    </row>
    <row r="1253" spans="5:15" x14ac:dyDescent="0.35">
      <c r="O1253">
        <v>2498</v>
      </c>
    </row>
    <row r="1254" spans="5:15" x14ac:dyDescent="0.35">
      <c r="G1254">
        <v>626</v>
      </c>
      <c r="O1254">
        <v>2500</v>
      </c>
    </row>
    <row r="1255" spans="5:15" x14ac:dyDescent="0.35">
      <c r="O1255">
        <v>2502</v>
      </c>
    </row>
    <row r="1256" spans="5:15" x14ac:dyDescent="0.35">
      <c r="G1256">
        <v>627</v>
      </c>
      <c r="O1256">
        <v>2504</v>
      </c>
    </row>
    <row r="1257" spans="5:15" x14ac:dyDescent="0.35">
      <c r="O1257">
        <v>2506</v>
      </c>
    </row>
    <row r="1258" spans="5:15" x14ac:dyDescent="0.35">
      <c r="E1258">
        <v>210</v>
      </c>
      <c r="G1258">
        <v>628</v>
      </c>
      <c r="O1258">
        <v>2508</v>
      </c>
    </row>
    <row r="1259" spans="5:15" x14ac:dyDescent="0.35">
      <c r="O1259">
        <v>2510</v>
      </c>
    </row>
    <row r="1260" spans="5:15" x14ac:dyDescent="0.35">
      <c r="G1260">
        <v>629</v>
      </c>
      <c r="I1260">
        <v>943</v>
      </c>
      <c r="K1260">
        <v>315</v>
      </c>
      <c r="O1260">
        <v>2512</v>
      </c>
    </row>
    <row r="1261" spans="5:15" x14ac:dyDescent="0.35">
      <c r="O1261">
        <v>2514</v>
      </c>
    </row>
    <row r="1262" spans="5:15" x14ac:dyDescent="0.35">
      <c r="G1262">
        <v>630</v>
      </c>
      <c r="O1262">
        <v>2516</v>
      </c>
    </row>
    <row r="1263" spans="5:15" x14ac:dyDescent="0.35">
      <c r="O1263">
        <v>2518</v>
      </c>
    </row>
    <row r="1264" spans="5:15" x14ac:dyDescent="0.35">
      <c r="E1264">
        <v>211</v>
      </c>
      <c r="G1264">
        <v>631</v>
      </c>
      <c r="O1264">
        <v>2520</v>
      </c>
    </row>
    <row r="1265" spans="5:15" x14ac:dyDescent="0.35">
      <c r="O1265">
        <v>2522</v>
      </c>
    </row>
    <row r="1266" spans="5:15" x14ac:dyDescent="0.35">
      <c r="G1266">
        <v>632</v>
      </c>
      <c r="O1266">
        <v>2524</v>
      </c>
    </row>
    <row r="1267" spans="5:15" x14ac:dyDescent="0.35">
      <c r="O1267">
        <v>2526</v>
      </c>
    </row>
    <row r="1268" spans="5:15" x14ac:dyDescent="0.35">
      <c r="G1268">
        <v>633</v>
      </c>
      <c r="I1268">
        <v>949</v>
      </c>
      <c r="K1268">
        <v>317</v>
      </c>
      <c r="O1268">
        <v>2528</v>
      </c>
    </row>
    <row r="1269" spans="5:15" x14ac:dyDescent="0.35">
      <c r="O1269">
        <v>2530</v>
      </c>
    </row>
    <row r="1270" spans="5:15" x14ac:dyDescent="0.35">
      <c r="E1270">
        <v>212</v>
      </c>
      <c r="G1270">
        <v>634</v>
      </c>
      <c r="O1270">
        <v>2532</v>
      </c>
    </row>
    <row r="1271" spans="5:15" x14ac:dyDescent="0.35">
      <c r="O1271">
        <v>2534</v>
      </c>
    </row>
    <row r="1272" spans="5:15" x14ac:dyDescent="0.35">
      <c r="G1272">
        <v>635</v>
      </c>
      <c r="O1272">
        <v>2536</v>
      </c>
    </row>
    <row r="1273" spans="5:15" x14ac:dyDescent="0.35">
      <c r="O1273">
        <v>2538</v>
      </c>
    </row>
    <row r="1274" spans="5:15" x14ac:dyDescent="0.35">
      <c r="G1274">
        <v>636</v>
      </c>
      <c r="O1274">
        <v>2540</v>
      </c>
    </row>
    <row r="1275" spans="5:15" x14ac:dyDescent="0.35">
      <c r="O1275">
        <v>2542</v>
      </c>
    </row>
    <row r="1276" spans="5:15" x14ac:dyDescent="0.35">
      <c r="E1276">
        <v>213</v>
      </c>
      <c r="G1276">
        <v>637</v>
      </c>
      <c r="I1276">
        <v>955</v>
      </c>
      <c r="K1276">
        <v>319</v>
      </c>
      <c r="O1276">
        <v>2544</v>
      </c>
    </row>
    <row r="1277" spans="5:15" x14ac:dyDescent="0.35">
      <c r="O1277">
        <v>2546</v>
      </c>
    </row>
    <row r="1278" spans="5:15" x14ac:dyDescent="0.35">
      <c r="G1278">
        <v>638</v>
      </c>
      <c r="O1278">
        <v>2548</v>
      </c>
    </row>
    <row r="1279" spans="5:15" x14ac:dyDescent="0.35">
      <c r="O1279">
        <v>2550</v>
      </c>
    </row>
    <row r="1280" spans="5:15" x14ac:dyDescent="0.35">
      <c r="G1280">
        <v>639</v>
      </c>
      <c r="O1280">
        <v>2552</v>
      </c>
    </row>
    <row r="1281" spans="5:15" x14ac:dyDescent="0.35">
      <c r="O1281">
        <v>2554</v>
      </c>
    </row>
    <row r="1282" spans="5:15" x14ac:dyDescent="0.35">
      <c r="E1282">
        <v>214</v>
      </c>
      <c r="G1282">
        <v>640</v>
      </c>
      <c r="O1282">
        <v>2556</v>
      </c>
    </row>
    <row r="1283" spans="5:15" x14ac:dyDescent="0.35">
      <c r="O1283">
        <v>2558</v>
      </c>
    </row>
    <row r="1284" spans="5:15" x14ac:dyDescent="0.35">
      <c r="G1284">
        <v>641</v>
      </c>
      <c r="I1284">
        <v>961</v>
      </c>
      <c r="K1284">
        <v>321</v>
      </c>
      <c r="O1284">
        <v>2560</v>
      </c>
    </row>
    <row r="1285" spans="5:15" x14ac:dyDescent="0.35">
      <c r="O1285">
        <v>2562</v>
      </c>
    </row>
    <row r="1286" spans="5:15" x14ac:dyDescent="0.35">
      <c r="G1286">
        <v>642</v>
      </c>
      <c r="O1286">
        <v>2564</v>
      </c>
    </row>
    <row r="1287" spans="5:15" x14ac:dyDescent="0.35">
      <c r="O1287">
        <v>2566</v>
      </c>
    </row>
    <row r="1288" spans="5:15" x14ac:dyDescent="0.35">
      <c r="E1288">
        <v>215</v>
      </c>
      <c r="G1288">
        <v>643</v>
      </c>
      <c r="O1288">
        <v>2568</v>
      </c>
    </row>
    <row r="1289" spans="5:15" x14ac:dyDescent="0.35">
      <c r="O1289">
        <v>2570</v>
      </c>
    </row>
    <row r="1290" spans="5:15" x14ac:dyDescent="0.35">
      <c r="G1290">
        <v>644</v>
      </c>
      <c r="O1290">
        <v>2572</v>
      </c>
    </row>
    <row r="1291" spans="5:15" x14ac:dyDescent="0.35">
      <c r="O1291">
        <v>2574</v>
      </c>
    </row>
    <row r="1292" spans="5:15" x14ac:dyDescent="0.35">
      <c r="G1292">
        <v>645</v>
      </c>
      <c r="I1292">
        <v>967</v>
      </c>
      <c r="K1292">
        <v>323</v>
      </c>
      <c r="O1292">
        <v>2576</v>
      </c>
    </row>
    <row r="1293" spans="5:15" x14ac:dyDescent="0.35">
      <c r="O1293">
        <v>2578</v>
      </c>
    </row>
    <row r="1294" spans="5:15" x14ac:dyDescent="0.35">
      <c r="E1294">
        <v>216</v>
      </c>
      <c r="G1294">
        <v>646</v>
      </c>
      <c r="O1294">
        <v>2580</v>
      </c>
    </row>
    <row r="1295" spans="5:15" x14ac:dyDescent="0.35">
      <c r="O1295">
        <v>2582</v>
      </c>
    </row>
    <row r="1296" spans="5:15" x14ac:dyDescent="0.35">
      <c r="G1296">
        <v>647</v>
      </c>
      <c r="O1296">
        <v>2584</v>
      </c>
    </row>
    <row r="1297" spans="5:15" x14ac:dyDescent="0.35">
      <c r="O1297">
        <v>2586</v>
      </c>
    </row>
    <row r="1298" spans="5:15" x14ac:dyDescent="0.35">
      <c r="G1298">
        <v>648</v>
      </c>
      <c r="O1298">
        <v>2588</v>
      </c>
    </row>
    <row r="1299" spans="5:15" x14ac:dyDescent="0.35">
      <c r="O1299">
        <v>2590</v>
      </c>
    </row>
    <row r="1300" spans="5:15" x14ac:dyDescent="0.35">
      <c r="E1300">
        <v>217</v>
      </c>
      <c r="G1300">
        <v>649</v>
      </c>
      <c r="I1300">
        <v>973</v>
      </c>
      <c r="K1300">
        <v>325</v>
      </c>
      <c r="O1300">
        <v>2592</v>
      </c>
    </row>
    <row r="1301" spans="5:15" x14ac:dyDescent="0.35">
      <c r="O1301">
        <v>2594</v>
      </c>
    </row>
    <row r="1302" spans="5:15" x14ac:dyDescent="0.35">
      <c r="G1302">
        <v>650</v>
      </c>
      <c r="O1302">
        <v>2596</v>
      </c>
    </row>
    <row r="1303" spans="5:15" x14ac:dyDescent="0.35">
      <c r="O1303">
        <v>2598</v>
      </c>
    </row>
    <row r="1304" spans="5:15" x14ac:dyDescent="0.35">
      <c r="G1304">
        <v>651</v>
      </c>
      <c r="O1304">
        <v>2600</v>
      </c>
    </row>
    <row r="1305" spans="5:15" x14ac:dyDescent="0.35">
      <c r="O1305">
        <v>2602</v>
      </c>
    </row>
    <row r="1306" spans="5:15" x14ac:dyDescent="0.35">
      <c r="E1306">
        <v>218</v>
      </c>
      <c r="G1306">
        <v>652</v>
      </c>
      <c r="O1306">
        <v>2604</v>
      </c>
    </row>
    <row r="1307" spans="5:15" x14ac:dyDescent="0.35">
      <c r="O1307">
        <v>2606</v>
      </c>
    </row>
    <row r="1308" spans="5:15" x14ac:dyDescent="0.35">
      <c r="G1308">
        <v>653</v>
      </c>
      <c r="I1308">
        <v>979</v>
      </c>
      <c r="K1308">
        <v>327</v>
      </c>
      <c r="O1308">
        <v>2608</v>
      </c>
    </row>
    <row r="1309" spans="5:15" x14ac:dyDescent="0.35">
      <c r="O1309">
        <v>2610</v>
      </c>
    </row>
    <row r="1310" spans="5:15" x14ac:dyDescent="0.35">
      <c r="G1310">
        <v>654</v>
      </c>
      <c r="O1310">
        <v>2612</v>
      </c>
    </row>
    <row r="1311" spans="5:15" x14ac:dyDescent="0.35">
      <c r="O1311">
        <v>2614</v>
      </c>
    </row>
    <row r="1312" spans="5:15" x14ac:dyDescent="0.35">
      <c r="E1312">
        <v>219</v>
      </c>
      <c r="G1312">
        <v>655</v>
      </c>
      <c r="O1312">
        <v>2616</v>
      </c>
    </row>
    <row r="1313" spans="5:15" x14ac:dyDescent="0.35">
      <c r="O1313">
        <v>2618</v>
      </c>
    </row>
    <row r="1314" spans="5:15" x14ac:dyDescent="0.35">
      <c r="G1314">
        <v>656</v>
      </c>
      <c r="O1314">
        <v>2620</v>
      </c>
    </row>
    <row r="1315" spans="5:15" x14ac:dyDescent="0.35">
      <c r="O1315">
        <v>2622</v>
      </c>
    </row>
    <row r="1316" spans="5:15" x14ac:dyDescent="0.35">
      <c r="G1316">
        <v>657</v>
      </c>
      <c r="I1316">
        <v>985</v>
      </c>
      <c r="K1316">
        <v>329</v>
      </c>
      <c r="O1316">
        <v>2624</v>
      </c>
    </row>
    <row r="1317" spans="5:15" x14ac:dyDescent="0.35">
      <c r="O1317">
        <v>2626</v>
      </c>
    </row>
    <row r="1318" spans="5:15" x14ac:dyDescent="0.35">
      <c r="E1318">
        <v>220</v>
      </c>
      <c r="G1318">
        <v>658</v>
      </c>
      <c r="O1318">
        <v>2628</v>
      </c>
    </row>
    <row r="1319" spans="5:15" x14ac:dyDescent="0.35">
      <c r="O1319">
        <v>2630</v>
      </c>
    </row>
    <row r="1320" spans="5:15" x14ac:dyDescent="0.35">
      <c r="G1320">
        <v>659</v>
      </c>
      <c r="O1320">
        <v>2632</v>
      </c>
    </row>
    <row r="1321" spans="5:15" x14ac:dyDescent="0.35">
      <c r="O1321">
        <v>2634</v>
      </c>
    </row>
    <row r="1322" spans="5:15" x14ac:dyDescent="0.35">
      <c r="G1322">
        <v>660</v>
      </c>
      <c r="O1322">
        <v>2636</v>
      </c>
    </row>
    <row r="1323" spans="5:15" x14ac:dyDescent="0.35">
      <c r="O1323">
        <v>2638</v>
      </c>
    </row>
    <row r="1324" spans="5:15" x14ac:dyDescent="0.35">
      <c r="E1324">
        <v>221</v>
      </c>
      <c r="G1324">
        <v>661</v>
      </c>
      <c r="I1324">
        <v>991</v>
      </c>
      <c r="K1324">
        <v>331</v>
      </c>
      <c r="O1324">
        <v>2640</v>
      </c>
    </row>
    <row r="1325" spans="5:15" x14ac:dyDescent="0.35">
      <c r="O1325">
        <v>2642</v>
      </c>
    </row>
    <row r="1326" spans="5:15" x14ac:dyDescent="0.35">
      <c r="G1326">
        <v>662</v>
      </c>
      <c r="O1326">
        <v>2644</v>
      </c>
    </row>
    <row r="1327" spans="5:15" x14ac:dyDescent="0.35">
      <c r="O1327">
        <v>2646</v>
      </c>
    </row>
    <row r="1328" spans="5:15" x14ac:dyDescent="0.35">
      <c r="G1328">
        <v>663</v>
      </c>
      <c r="O1328">
        <v>2648</v>
      </c>
    </row>
    <row r="1329" spans="5:15" x14ac:dyDescent="0.35">
      <c r="O1329">
        <v>2650</v>
      </c>
    </row>
    <row r="1330" spans="5:15" x14ac:dyDescent="0.35">
      <c r="E1330">
        <v>222</v>
      </c>
      <c r="G1330">
        <v>664</v>
      </c>
      <c r="O1330">
        <v>2652</v>
      </c>
    </row>
    <row r="1331" spans="5:15" x14ac:dyDescent="0.35">
      <c r="O1331">
        <v>2654</v>
      </c>
    </row>
    <row r="1332" spans="5:15" x14ac:dyDescent="0.35">
      <c r="G1332">
        <v>665</v>
      </c>
      <c r="I1332">
        <v>997</v>
      </c>
      <c r="K1332">
        <v>333</v>
      </c>
    </row>
    <row r="1334" spans="5:15" x14ac:dyDescent="0.35">
      <c r="G1334">
        <v>666</v>
      </c>
    </row>
    <row r="1336" spans="5:15" x14ac:dyDescent="0.35">
      <c r="E1336">
        <v>223</v>
      </c>
      <c r="G1336">
        <v>667</v>
      </c>
    </row>
    <row r="1338" spans="5:15" x14ac:dyDescent="0.35">
      <c r="G1338">
        <v>668</v>
      </c>
    </row>
    <row r="1340" spans="5:15" x14ac:dyDescent="0.35">
      <c r="G1340">
        <v>669</v>
      </c>
      <c r="I1340">
        <v>1003</v>
      </c>
      <c r="K1340">
        <v>335</v>
      </c>
    </row>
    <row r="1342" spans="5:15" x14ac:dyDescent="0.35">
      <c r="E1342">
        <v>224</v>
      </c>
      <c r="G1342">
        <v>670</v>
      </c>
    </row>
    <row r="1344" spans="5:15" x14ac:dyDescent="0.35">
      <c r="G1344">
        <v>671</v>
      </c>
    </row>
    <row r="1346" spans="5:11" x14ac:dyDescent="0.35">
      <c r="G1346">
        <v>672</v>
      </c>
    </row>
    <row r="1348" spans="5:11" x14ac:dyDescent="0.35">
      <c r="E1348">
        <v>225</v>
      </c>
      <c r="G1348">
        <v>673</v>
      </c>
      <c r="I1348">
        <v>1009</v>
      </c>
      <c r="K1348">
        <v>337</v>
      </c>
    </row>
    <row r="1350" spans="5:11" x14ac:dyDescent="0.35">
      <c r="G1350">
        <v>674</v>
      </c>
    </row>
    <row r="1352" spans="5:11" x14ac:dyDescent="0.35">
      <c r="G1352">
        <v>675</v>
      </c>
    </row>
    <row r="1354" spans="5:11" x14ac:dyDescent="0.35">
      <c r="E1354">
        <v>226</v>
      </c>
      <c r="G1354">
        <v>676</v>
      </c>
    </row>
    <row r="1356" spans="5:11" x14ac:dyDescent="0.35">
      <c r="G1356">
        <v>677</v>
      </c>
      <c r="I1356">
        <v>1015</v>
      </c>
      <c r="K1356">
        <v>339</v>
      </c>
    </row>
    <row r="1358" spans="5:11" x14ac:dyDescent="0.35">
      <c r="G1358">
        <v>678</v>
      </c>
    </row>
    <row r="1360" spans="5:11" x14ac:dyDescent="0.35">
      <c r="E1360">
        <v>227</v>
      </c>
      <c r="G1360">
        <v>679</v>
      </c>
    </row>
    <row r="1362" spans="5:11" x14ac:dyDescent="0.35">
      <c r="G1362">
        <v>680</v>
      </c>
    </row>
    <row r="1364" spans="5:11" x14ac:dyDescent="0.35">
      <c r="G1364">
        <v>681</v>
      </c>
      <c r="I1364">
        <v>1021</v>
      </c>
      <c r="K1364">
        <v>341</v>
      </c>
    </row>
    <row r="1366" spans="5:11" x14ac:dyDescent="0.35">
      <c r="E1366">
        <v>228</v>
      </c>
      <c r="G1366">
        <v>682</v>
      </c>
    </row>
    <row r="1368" spans="5:11" x14ac:dyDescent="0.35">
      <c r="G1368">
        <v>683</v>
      </c>
    </row>
    <row r="1370" spans="5:11" x14ac:dyDescent="0.35">
      <c r="G1370">
        <v>684</v>
      </c>
    </row>
    <row r="1372" spans="5:11" x14ac:dyDescent="0.35">
      <c r="E1372">
        <v>229</v>
      </c>
      <c r="G1372">
        <v>685</v>
      </c>
      <c r="I1372">
        <v>1027</v>
      </c>
      <c r="K1372">
        <v>343</v>
      </c>
    </row>
    <row r="1374" spans="5:11" x14ac:dyDescent="0.35">
      <c r="G1374">
        <v>686</v>
      </c>
    </row>
    <row r="1376" spans="5:11" x14ac:dyDescent="0.35">
      <c r="G1376">
        <v>687</v>
      </c>
    </row>
    <row r="1378" spans="5:11" x14ac:dyDescent="0.35">
      <c r="E1378">
        <v>230</v>
      </c>
      <c r="G1378">
        <v>688</v>
      </c>
    </row>
    <row r="1380" spans="5:11" x14ac:dyDescent="0.35">
      <c r="G1380">
        <v>689</v>
      </c>
      <c r="I1380">
        <v>1033</v>
      </c>
      <c r="K1380">
        <v>345</v>
      </c>
    </row>
    <row r="1382" spans="5:11" x14ac:dyDescent="0.35">
      <c r="G1382">
        <v>690</v>
      </c>
    </row>
    <row r="1384" spans="5:11" x14ac:dyDescent="0.35">
      <c r="E1384">
        <v>231</v>
      </c>
      <c r="G1384">
        <v>691</v>
      </c>
    </row>
    <row r="1386" spans="5:11" x14ac:dyDescent="0.35">
      <c r="G1386">
        <v>692</v>
      </c>
    </row>
    <row r="1388" spans="5:11" x14ac:dyDescent="0.35">
      <c r="G1388">
        <v>693</v>
      </c>
      <c r="I1388">
        <v>1039</v>
      </c>
      <c r="K1388">
        <v>347</v>
      </c>
    </row>
    <row r="1390" spans="5:11" x14ac:dyDescent="0.35">
      <c r="E1390">
        <v>232</v>
      </c>
      <c r="G1390">
        <v>694</v>
      </c>
    </row>
    <row r="1392" spans="5:11" x14ac:dyDescent="0.35">
      <c r="G1392">
        <v>695</v>
      </c>
    </row>
    <row r="1394" spans="5:11" x14ac:dyDescent="0.35">
      <c r="G1394">
        <v>696</v>
      </c>
    </row>
    <row r="1396" spans="5:11" x14ac:dyDescent="0.35">
      <c r="E1396">
        <v>233</v>
      </c>
      <c r="G1396">
        <v>697</v>
      </c>
      <c r="I1396">
        <v>1045</v>
      </c>
      <c r="K1396">
        <v>349</v>
      </c>
    </row>
    <row r="1398" spans="5:11" x14ac:dyDescent="0.35">
      <c r="G1398">
        <v>698</v>
      </c>
    </row>
    <row r="1400" spans="5:11" x14ac:dyDescent="0.35">
      <c r="G1400">
        <v>699</v>
      </c>
    </row>
    <row r="1402" spans="5:11" x14ac:dyDescent="0.35">
      <c r="E1402">
        <v>234</v>
      </c>
      <c r="G1402">
        <v>700</v>
      </c>
    </row>
    <row r="1404" spans="5:11" x14ac:dyDescent="0.35">
      <c r="G1404">
        <v>701</v>
      </c>
      <c r="I1404">
        <v>1051</v>
      </c>
      <c r="K1404">
        <v>351</v>
      </c>
    </row>
    <row r="1406" spans="5:11" x14ac:dyDescent="0.35">
      <c r="G1406">
        <v>702</v>
      </c>
    </row>
    <row r="1408" spans="5:11" x14ac:dyDescent="0.35">
      <c r="E1408">
        <v>235</v>
      </c>
      <c r="G1408">
        <v>703</v>
      </c>
    </row>
    <row r="1410" spans="5:11" x14ac:dyDescent="0.35">
      <c r="G1410">
        <v>704</v>
      </c>
    </row>
    <row r="1412" spans="5:11" x14ac:dyDescent="0.35">
      <c r="G1412">
        <v>705</v>
      </c>
      <c r="I1412">
        <v>1057</v>
      </c>
      <c r="K1412">
        <v>353</v>
      </c>
    </row>
    <row r="1414" spans="5:11" x14ac:dyDescent="0.35">
      <c r="E1414">
        <v>236</v>
      </c>
      <c r="G1414">
        <v>706</v>
      </c>
    </row>
    <row r="1416" spans="5:11" x14ac:dyDescent="0.35">
      <c r="G1416">
        <v>707</v>
      </c>
    </row>
    <row r="1418" spans="5:11" x14ac:dyDescent="0.35">
      <c r="G1418">
        <v>708</v>
      </c>
    </row>
    <row r="1420" spans="5:11" x14ac:dyDescent="0.35">
      <c r="E1420">
        <v>237</v>
      </c>
      <c r="G1420">
        <v>709</v>
      </c>
      <c r="I1420">
        <v>1063</v>
      </c>
      <c r="K1420">
        <v>355</v>
      </c>
    </row>
    <row r="1422" spans="5:11" x14ac:dyDescent="0.35">
      <c r="G1422">
        <v>710</v>
      </c>
    </row>
    <row r="1424" spans="5:11" x14ac:dyDescent="0.35">
      <c r="G1424">
        <v>711</v>
      </c>
    </row>
    <row r="1426" spans="5:11" x14ac:dyDescent="0.35">
      <c r="E1426">
        <v>238</v>
      </c>
      <c r="G1426">
        <v>712</v>
      </c>
    </row>
    <row r="1428" spans="5:11" x14ac:dyDescent="0.35">
      <c r="G1428">
        <v>713</v>
      </c>
      <c r="I1428">
        <v>1069</v>
      </c>
      <c r="K1428">
        <v>357</v>
      </c>
    </row>
    <row r="1430" spans="5:11" x14ac:dyDescent="0.35">
      <c r="G1430">
        <v>714</v>
      </c>
    </row>
    <row r="1432" spans="5:11" x14ac:dyDescent="0.35">
      <c r="E1432">
        <v>239</v>
      </c>
      <c r="G1432">
        <v>715</v>
      </c>
    </row>
    <row r="1434" spans="5:11" x14ac:dyDescent="0.35">
      <c r="G1434">
        <v>716</v>
      </c>
    </row>
    <row r="1436" spans="5:11" x14ac:dyDescent="0.35">
      <c r="G1436">
        <v>717</v>
      </c>
      <c r="I1436">
        <v>1075</v>
      </c>
      <c r="K1436">
        <v>359</v>
      </c>
    </row>
    <row r="1438" spans="5:11" x14ac:dyDescent="0.35">
      <c r="E1438">
        <v>240</v>
      </c>
      <c r="G1438">
        <v>718</v>
      </c>
    </row>
    <row r="1440" spans="5:11" x14ac:dyDescent="0.35">
      <c r="G1440">
        <v>719</v>
      </c>
    </row>
    <row r="1442" spans="5:11" x14ac:dyDescent="0.35">
      <c r="G1442">
        <v>720</v>
      </c>
    </row>
    <row r="1444" spans="5:11" x14ac:dyDescent="0.35">
      <c r="E1444">
        <v>241</v>
      </c>
      <c r="G1444">
        <v>721</v>
      </c>
      <c r="I1444">
        <v>1081</v>
      </c>
      <c r="K1444">
        <v>361</v>
      </c>
    </row>
    <row r="1446" spans="5:11" x14ac:dyDescent="0.35">
      <c r="G1446">
        <v>722</v>
      </c>
    </row>
    <row r="1448" spans="5:11" x14ac:dyDescent="0.35">
      <c r="G1448">
        <v>723</v>
      </c>
    </row>
    <row r="1450" spans="5:11" x14ac:dyDescent="0.35">
      <c r="E1450">
        <v>242</v>
      </c>
      <c r="G1450">
        <v>724</v>
      </c>
    </row>
    <row r="1452" spans="5:11" x14ac:dyDescent="0.35">
      <c r="G1452">
        <v>725</v>
      </c>
      <c r="I1452">
        <v>1087</v>
      </c>
      <c r="K1452">
        <v>363</v>
      </c>
    </row>
    <row r="1454" spans="5:11" x14ac:dyDescent="0.35">
      <c r="G1454">
        <v>726</v>
      </c>
    </row>
    <row r="1456" spans="5:11" x14ac:dyDescent="0.35">
      <c r="E1456">
        <v>243</v>
      </c>
      <c r="G1456">
        <v>727</v>
      </c>
    </row>
    <row r="1458" spans="5:11" x14ac:dyDescent="0.35">
      <c r="G1458">
        <v>728</v>
      </c>
    </row>
    <row r="1460" spans="5:11" x14ac:dyDescent="0.35">
      <c r="G1460">
        <v>729</v>
      </c>
      <c r="I1460">
        <v>1093</v>
      </c>
      <c r="K1460">
        <v>365</v>
      </c>
    </row>
    <row r="1462" spans="5:11" x14ac:dyDescent="0.35">
      <c r="E1462">
        <v>244</v>
      </c>
      <c r="G1462">
        <v>730</v>
      </c>
    </row>
    <row r="1464" spans="5:11" x14ac:dyDescent="0.35">
      <c r="G1464">
        <v>731</v>
      </c>
    </row>
    <row r="1466" spans="5:11" x14ac:dyDescent="0.35">
      <c r="G1466">
        <v>732</v>
      </c>
    </row>
    <row r="1468" spans="5:11" x14ac:dyDescent="0.35">
      <c r="E1468">
        <v>245</v>
      </c>
      <c r="G1468">
        <v>733</v>
      </c>
      <c r="I1468">
        <v>1099</v>
      </c>
      <c r="K1468">
        <v>367</v>
      </c>
    </row>
    <row r="1470" spans="5:11" x14ac:dyDescent="0.35">
      <c r="G1470">
        <v>734</v>
      </c>
    </row>
    <row r="1472" spans="5:11" x14ac:dyDescent="0.35">
      <c r="G1472">
        <v>735</v>
      </c>
    </row>
    <row r="1474" spans="5:11" x14ac:dyDescent="0.35">
      <c r="E1474">
        <v>246</v>
      </c>
      <c r="G1474">
        <v>736</v>
      </c>
    </row>
    <row r="1476" spans="5:11" x14ac:dyDescent="0.35">
      <c r="G1476">
        <v>737</v>
      </c>
      <c r="I1476">
        <v>1105</v>
      </c>
      <c r="K1476">
        <v>369</v>
      </c>
    </row>
    <row r="1478" spans="5:11" x14ac:dyDescent="0.35">
      <c r="G1478">
        <v>738</v>
      </c>
    </row>
    <row r="1480" spans="5:11" x14ac:dyDescent="0.35">
      <c r="E1480">
        <v>247</v>
      </c>
      <c r="G1480">
        <v>739</v>
      </c>
    </row>
    <row r="1482" spans="5:11" x14ac:dyDescent="0.35">
      <c r="G1482">
        <v>740</v>
      </c>
    </row>
    <row r="1484" spans="5:11" x14ac:dyDescent="0.35">
      <c r="G1484">
        <v>741</v>
      </c>
      <c r="I1484">
        <v>1111</v>
      </c>
      <c r="K1484">
        <v>371</v>
      </c>
    </row>
    <row r="1486" spans="5:11" x14ac:dyDescent="0.35">
      <c r="E1486">
        <v>248</v>
      </c>
      <c r="G1486">
        <v>742</v>
      </c>
    </row>
    <row r="1488" spans="5:11" x14ac:dyDescent="0.35">
      <c r="G1488">
        <v>743</v>
      </c>
    </row>
    <row r="1490" spans="5:11" x14ac:dyDescent="0.35">
      <c r="G1490">
        <v>744</v>
      </c>
    </row>
    <row r="1492" spans="5:11" x14ac:dyDescent="0.35">
      <c r="E1492">
        <v>249</v>
      </c>
      <c r="G1492">
        <v>745</v>
      </c>
      <c r="I1492">
        <v>1117</v>
      </c>
      <c r="K1492">
        <v>373</v>
      </c>
    </row>
    <row r="1494" spans="5:11" x14ac:dyDescent="0.35">
      <c r="G1494">
        <v>746</v>
      </c>
    </row>
    <row r="1496" spans="5:11" x14ac:dyDescent="0.35">
      <c r="G1496">
        <v>747</v>
      </c>
    </row>
    <row r="1498" spans="5:11" x14ac:dyDescent="0.35">
      <c r="E1498">
        <v>250</v>
      </c>
      <c r="G1498">
        <v>748</v>
      </c>
    </row>
    <row r="1500" spans="5:11" x14ac:dyDescent="0.35">
      <c r="G1500">
        <v>749</v>
      </c>
      <c r="I1500">
        <v>1123</v>
      </c>
      <c r="K1500">
        <v>375</v>
      </c>
    </row>
    <row r="1502" spans="5:11" x14ac:dyDescent="0.35">
      <c r="G1502">
        <v>750</v>
      </c>
    </row>
    <row r="1504" spans="5:11" x14ac:dyDescent="0.35">
      <c r="E1504">
        <v>251</v>
      </c>
      <c r="G1504">
        <v>751</v>
      </c>
    </row>
    <row r="1506" spans="5:11" x14ac:dyDescent="0.35">
      <c r="G1506">
        <v>752</v>
      </c>
    </row>
    <row r="1508" spans="5:11" x14ac:dyDescent="0.35">
      <c r="G1508">
        <v>753</v>
      </c>
      <c r="I1508">
        <v>1129</v>
      </c>
      <c r="K1508">
        <v>377</v>
      </c>
    </row>
    <row r="1510" spans="5:11" x14ac:dyDescent="0.35">
      <c r="E1510">
        <v>252</v>
      </c>
      <c r="G1510">
        <v>754</v>
      </c>
    </row>
    <row r="1512" spans="5:11" x14ac:dyDescent="0.35">
      <c r="G1512">
        <v>755</v>
      </c>
    </row>
    <row r="1514" spans="5:11" x14ac:dyDescent="0.35">
      <c r="G1514">
        <v>756</v>
      </c>
    </row>
    <row r="1516" spans="5:11" x14ac:dyDescent="0.35">
      <c r="E1516">
        <v>253</v>
      </c>
      <c r="G1516">
        <v>757</v>
      </c>
      <c r="I1516">
        <v>1135</v>
      </c>
      <c r="K1516">
        <v>379</v>
      </c>
    </row>
    <row r="1518" spans="5:11" x14ac:dyDescent="0.35">
      <c r="G1518">
        <v>758</v>
      </c>
    </row>
    <row r="1520" spans="5:11" x14ac:dyDescent="0.35">
      <c r="G1520">
        <v>759</v>
      </c>
    </row>
    <row r="1522" spans="5:11" x14ac:dyDescent="0.35">
      <c r="E1522">
        <v>254</v>
      </c>
      <c r="G1522">
        <v>760</v>
      </c>
    </row>
    <row r="1524" spans="5:11" x14ac:dyDescent="0.35">
      <c r="G1524">
        <v>761</v>
      </c>
      <c r="I1524">
        <v>1141</v>
      </c>
      <c r="K1524">
        <v>381</v>
      </c>
    </row>
    <row r="1526" spans="5:11" x14ac:dyDescent="0.35">
      <c r="G1526">
        <v>762</v>
      </c>
    </row>
    <row r="1528" spans="5:11" x14ac:dyDescent="0.35">
      <c r="E1528">
        <v>255</v>
      </c>
      <c r="G1528">
        <v>763</v>
      </c>
    </row>
    <row r="1530" spans="5:11" x14ac:dyDescent="0.35">
      <c r="G1530">
        <v>764</v>
      </c>
    </row>
    <row r="1532" spans="5:11" x14ac:dyDescent="0.35">
      <c r="G1532">
        <v>765</v>
      </c>
      <c r="I1532">
        <v>1147</v>
      </c>
      <c r="K1532">
        <v>383</v>
      </c>
    </row>
    <row r="1534" spans="5:11" x14ac:dyDescent="0.35">
      <c r="E1534">
        <v>256</v>
      </c>
      <c r="G1534">
        <v>766</v>
      </c>
    </row>
    <row r="1536" spans="5:11" x14ac:dyDescent="0.35">
      <c r="G1536">
        <v>767</v>
      </c>
    </row>
    <row r="1538" spans="5:11" x14ac:dyDescent="0.35">
      <c r="G1538">
        <v>768</v>
      </c>
    </row>
    <row r="1540" spans="5:11" x14ac:dyDescent="0.35">
      <c r="E1540">
        <v>257</v>
      </c>
      <c r="G1540">
        <v>769</v>
      </c>
      <c r="I1540">
        <v>1153</v>
      </c>
      <c r="K1540">
        <v>385</v>
      </c>
    </row>
    <row r="1542" spans="5:11" x14ac:dyDescent="0.35">
      <c r="G1542">
        <v>770</v>
      </c>
    </row>
    <row r="1544" spans="5:11" x14ac:dyDescent="0.35">
      <c r="G1544">
        <v>771</v>
      </c>
    </row>
    <row r="1546" spans="5:11" x14ac:dyDescent="0.35">
      <c r="E1546">
        <v>258</v>
      </c>
      <c r="G1546">
        <v>772</v>
      </c>
    </row>
    <row r="1548" spans="5:11" x14ac:dyDescent="0.35">
      <c r="G1548">
        <v>773</v>
      </c>
      <c r="I1548">
        <v>1159</v>
      </c>
      <c r="K1548">
        <v>387</v>
      </c>
    </row>
    <row r="1550" spans="5:11" x14ac:dyDescent="0.35">
      <c r="G1550">
        <v>774</v>
      </c>
    </row>
    <row r="1552" spans="5:11" x14ac:dyDescent="0.35">
      <c r="E1552">
        <v>259</v>
      </c>
      <c r="G1552">
        <v>775</v>
      </c>
    </row>
    <row r="1554" spans="5:11" x14ac:dyDescent="0.35">
      <c r="G1554">
        <v>776</v>
      </c>
    </row>
    <row r="1556" spans="5:11" x14ac:dyDescent="0.35">
      <c r="G1556">
        <v>777</v>
      </c>
      <c r="I1556">
        <v>1165</v>
      </c>
      <c r="K1556">
        <v>389</v>
      </c>
    </row>
    <row r="1558" spans="5:11" x14ac:dyDescent="0.35">
      <c r="E1558">
        <v>260</v>
      </c>
      <c r="G1558">
        <v>778</v>
      </c>
    </row>
    <row r="1560" spans="5:11" x14ac:dyDescent="0.35">
      <c r="G1560">
        <v>779</v>
      </c>
    </row>
    <row r="1562" spans="5:11" x14ac:dyDescent="0.35">
      <c r="G1562">
        <v>780</v>
      </c>
    </row>
    <row r="1564" spans="5:11" x14ac:dyDescent="0.35">
      <c r="E1564">
        <v>261</v>
      </c>
      <c r="G1564">
        <v>781</v>
      </c>
      <c r="I1564">
        <v>1171</v>
      </c>
      <c r="K1564">
        <v>391</v>
      </c>
    </row>
    <row r="1566" spans="5:11" x14ac:dyDescent="0.35">
      <c r="G1566">
        <v>782</v>
      </c>
    </row>
    <row r="1568" spans="5:11" x14ac:dyDescent="0.35">
      <c r="G1568">
        <v>783</v>
      </c>
    </row>
    <row r="1570" spans="5:11" x14ac:dyDescent="0.35">
      <c r="E1570">
        <v>262</v>
      </c>
      <c r="G1570">
        <v>784</v>
      </c>
    </row>
    <row r="1572" spans="5:11" x14ac:dyDescent="0.35">
      <c r="G1572">
        <v>785</v>
      </c>
      <c r="I1572">
        <v>1177</v>
      </c>
      <c r="K1572">
        <v>393</v>
      </c>
    </row>
    <row r="1574" spans="5:11" x14ac:dyDescent="0.35">
      <c r="G1574">
        <v>786</v>
      </c>
    </row>
    <row r="1576" spans="5:11" x14ac:dyDescent="0.35">
      <c r="E1576">
        <v>263</v>
      </c>
      <c r="G1576">
        <v>787</v>
      </c>
    </row>
    <row r="1578" spans="5:11" x14ac:dyDescent="0.35">
      <c r="G1578">
        <v>788</v>
      </c>
    </row>
    <row r="1580" spans="5:11" x14ac:dyDescent="0.35">
      <c r="G1580">
        <v>789</v>
      </c>
      <c r="I1580">
        <v>1183</v>
      </c>
      <c r="K1580">
        <v>395</v>
      </c>
    </row>
    <row r="1582" spans="5:11" x14ac:dyDescent="0.35">
      <c r="E1582">
        <v>264</v>
      </c>
      <c r="G1582">
        <v>790</v>
      </c>
    </row>
    <row r="1584" spans="5:11" x14ac:dyDescent="0.35">
      <c r="G1584">
        <v>791</v>
      </c>
    </row>
    <row r="1586" spans="5:11" x14ac:dyDescent="0.35">
      <c r="G1586">
        <v>792</v>
      </c>
    </row>
    <row r="1588" spans="5:11" x14ac:dyDescent="0.35">
      <c r="E1588">
        <v>265</v>
      </c>
      <c r="G1588">
        <v>793</v>
      </c>
      <c r="I1588">
        <v>1189</v>
      </c>
      <c r="K1588">
        <v>397</v>
      </c>
    </row>
    <row r="1590" spans="5:11" x14ac:dyDescent="0.35">
      <c r="G1590">
        <v>794</v>
      </c>
    </row>
    <row r="1592" spans="5:11" x14ac:dyDescent="0.35">
      <c r="G1592">
        <v>795</v>
      </c>
    </row>
    <row r="1594" spans="5:11" x14ac:dyDescent="0.35">
      <c r="E1594">
        <v>266</v>
      </c>
      <c r="G1594">
        <v>796</v>
      </c>
    </row>
    <row r="1596" spans="5:11" x14ac:dyDescent="0.35">
      <c r="G1596">
        <v>797</v>
      </c>
      <c r="I1596">
        <v>1195</v>
      </c>
      <c r="K1596">
        <v>399</v>
      </c>
    </row>
    <row r="1598" spans="5:11" x14ac:dyDescent="0.35">
      <c r="G1598">
        <v>798</v>
      </c>
    </row>
    <row r="1600" spans="5:11" x14ac:dyDescent="0.35">
      <c r="E1600">
        <v>267</v>
      </c>
      <c r="G1600">
        <v>799</v>
      </c>
    </row>
    <row r="1602" spans="5:11" x14ac:dyDescent="0.35">
      <c r="G1602">
        <v>800</v>
      </c>
    </row>
    <row r="1604" spans="5:11" x14ac:dyDescent="0.35">
      <c r="G1604">
        <v>801</v>
      </c>
      <c r="I1604">
        <v>1201</v>
      </c>
      <c r="K1604">
        <v>401</v>
      </c>
    </row>
    <row r="1606" spans="5:11" x14ac:dyDescent="0.35">
      <c r="E1606">
        <v>268</v>
      </c>
      <c r="G1606">
        <v>802</v>
      </c>
    </row>
    <row r="1608" spans="5:11" x14ac:dyDescent="0.35">
      <c r="G1608">
        <v>803</v>
      </c>
    </row>
    <row r="1610" spans="5:11" x14ac:dyDescent="0.35">
      <c r="G1610">
        <v>804</v>
      </c>
    </row>
    <row r="1612" spans="5:11" x14ac:dyDescent="0.35">
      <c r="E1612">
        <v>269</v>
      </c>
      <c r="G1612">
        <v>805</v>
      </c>
      <c r="I1612">
        <v>1207</v>
      </c>
      <c r="K1612">
        <v>403</v>
      </c>
    </row>
    <row r="1614" spans="5:11" x14ac:dyDescent="0.35">
      <c r="G1614">
        <v>806</v>
      </c>
    </row>
    <row r="1616" spans="5:11" x14ac:dyDescent="0.35">
      <c r="G1616">
        <v>807</v>
      </c>
    </row>
    <row r="1618" spans="5:11" x14ac:dyDescent="0.35">
      <c r="E1618">
        <v>270</v>
      </c>
      <c r="G1618">
        <v>808</v>
      </c>
    </row>
    <row r="1620" spans="5:11" x14ac:dyDescent="0.35">
      <c r="G1620">
        <v>809</v>
      </c>
      <c r="I1620">
        <v>1213</v>
      </c>
      <c r="K1620">
        <v>405</v>
      </c>
    </row>
    <row r="1622" spans="5:11" x14ac:dyDescent="0.35">
      <c r="G1622">
        <v>810</v>
      </c>
    </row>
    <row r="1624" spans="5:11" x14ac:dyDescent="0.35">
      <c r="E1624">
        <v>271</v>
      </c>
      <c r="G1624">
        <v>811</v>
      </c>
    </row>
    <row r="1626" spans="5:11" x14ac:dyDescent="0.35">
      <c r="G1626">
        <v>812</v>
      </c>
    </row>
    <row r="1628" spans="5:11" x14ac:dyDescent="0.35">
      <c r="G1628">
        <v>813</v>
      </c>
      <c r="I1628">
        <v>1219</v>
      </c>
      <c r="K1628">
        <v>407</v>
      </c>
    </row>
    <row r="1630" spans="5:11" x14ac:dyDescent="0.35">
      <c r="E1630">
        <v>272</v>
      </c>
      <c r="G1630">
        <v>814</v>
      </c>
    </row>
    <row r="1632" spans="5:11" x14ac:dyDescent="0.35">
      <c r="G1632">
        <v>815</v>
      </c>
    </row>
    <row r="1634" spans="5:11" x14ac:dyDescent="0.35">
      <c r="G1634">
        <v>816</v>
      </c>
    </row>
    <row r="1636" spans="5:11" x14ac:dyDescent="0.35">
      <c r="E1636">
        <v>273</v>
      </c>
      <c r="G1636">
        <v>817</v>
      </c>
      <c r="I1636">
        <v>1225</v>
      </c>
      <c r="K1636">
        <v>409</v>
      </c>
    </row>
    <row r="1638" spans="5:11" x14ac:dyDescent="0.35">
      <c r="G1638">
        <v>818</v>
      </c>
    </row>
    <row r="1640" spans="5:11" x14ac:dyDescent="0.35">
      <c r="G1640">
        <v>819</v>
      </c>
    </row>
    <row r="1642" spans="5:11" x14ac:dyDescent="0.35">
      <c r="E1642">
        <v>274</v>
      </c>
      <c r="G1642">
        <v>820</v>
      </c>
    </row>
    <row r="1644" spans="5:11" x14ac:dyDescent="0.35">
      <c r="G1644">
        <v>821</v>
      </c>
      <c r="I1644">
        <v>1231</v>
      </c>
      <c r="K1644">
        <v>411</v>
      </c>
    </row>
    <row r="1646" spans="5:11" x14ac:dyDescent="0.35">
      <c r="G1646">
        <v>822</v>
      </c>
    </row>
    <row r="1648" spans="5:11" x14ac:dyDescent="0.35">
      <c r="E1648">
        <v>275</v>
      </c>
      <c r="G1648">
        <v>823</v>
      </c>
    </row>
    <row r="1650" spans="5:11" x14ac:dyDescent="0.35">
      <c r="G1650">
        <v>824</v>
      </c>
    </row>
    <row r="1652" spans="5:11" x14ac:dyDescent="0.35">
      <c r="G1652">
        <v>825</v>
      </c>
      <c r="I1652">
        <v>1237</v>
      </c>
      <c r="K1652">
        <v>413</v>
      </c>
    </row>
    <row r="1654" spans="5:11" x14ac:dyDescent="0.35">
      <c r="E1654">
        <v>276</v>
      </c>
      <c r="G1654">
        <v>826</v>
      </c>
    </row>
    <row r="1656" spans="5:11" x14ac:dyDescent="0.35">
      <c r="G1656">
        <v>827</v>
      </c>
    </row>
    <row r="1658" spans="5:11" x14ac:dyDescent="0.35">
      <c r="G1658">
        <v>828</v>
      </c>
    </row>
    <row r="1660" spans="5:11" x14ac:dyDescent="0.35">
      <c r="E1660">
        <v>277</v>
      </c>
      <c r="G1660">
        <v>829</v>
      </c>
      <c r="I1660">
        <v>1243</v>
      </c>
      <c r="K1660">
        <v>415</v>
      </c>
    </row>
    <row r="1662" spans="5:11" x14ac:dyDescent="0.35">
      <c r="G1662">
        <v>830</v>
      </c>
    </row>
    <row r="1664" spans="5:11" x14ac:dyDescent="0.35">
      <c r="G1664">
        <v>831</v>
      </c>
    </row>
    <row r="1666" spans="5:11" x14ac:dyDescent="0.35">
      <c r="E1666">
        <v>278</v>
      </c>
      <c r="G1666">
        <v>832</v>
      </c>
    </row>
    <row r="1668" spans="5:11" x14ac:dyDescent="0.35">
      <c r="G1668">
        <v>833</v>
      </c>
      <c r="I1668">
        <v>1249</v>
      </c>
      <c r="K1668">
        <v>417</v>
      </c>
    </row>
    <row r="1670" spans="5:11" x14ac:dyDescent="0.35">
      <c r="G1670">
        <v>834</v>
      </c>
    </row>
    <row r="1672" spans="5:11" x14ac:dyDescent="0.35">
      <c r="E1672">
        <v>279</v>
      </c>
      <c r="G1672">
        <v>835</v>
      </c>
    </row>
    <row r="1674" spans="5:11" x14ac:dyDescent="0.35">
      <c r="G1674">
        <v>836</v>
      </c>
    </row>
    <row r="1676" spans="5:11" x14ac:dyDescent="0.35">
      <c r="G1676">
        <v>837</v>
      </c>
      <c r="I1676">
        <v>1255</v>
      </c>
      <c r="K1676">
        <v>419</v>
      </c>
    </row>
    <row r="1678" spans="5:11" x14ac:dyDescent="0.35">
      <c r="E1678">
        <v>280</v>
      </c>
      <c r="G1678">
        <v>838</v>
      </c>
    </row>
    <row r="1680" spans="5:11" x14ac:dyDescent="0.35">
      <c r="G1680">
        <v>839</v>
      </c>
    </row>
    <row r="1682" spans="5:11" x14ac:dyDescent="0.35">
      <c r="G1682">
        <v>840</v>
      </c>
    </row>
    <row r="1684" spans="5:11" x14ac:dyDescent="0.35">
      <c r="E1684">
        <v>281</v>
      </c>
      <c r="G1684">
        <v>841</v>
      </c>
      <c r="I1684">
        <v>1261</v>
      </c>
      <c r="K1684">
        <v>421</v>
      </c>
    </row>
    <row r="1686" spans="5:11" x14ac:dyDescent="0.35">
      <c r="G1686">
        <v>842</v>
      </c>
    </row>
    <row r="1688" spans="5:11" x14ac:dyDescent="0.35">
      <c r="G1688">
        <v>843</v>
      </c>
    </row>
    <row r="1690" spans="5:11" x14ac:dyDescent="0.35">
      <c r="E1690">
        <v>282</v>
      </c>
      <c r="G1690">
        <v>844</v>
      </c>
    </row>
    <row r="1692" spans="5:11" x14ac:dyDescent="0.35">
      <c r="G1692">
        <v>845</v>
      </c>
      <c r="I1692">
        <v>1267</v>
      </c>
      <c r="K1692">
        <v>423</v>
      </c>
    </row>
    <row r="1694" spans="5:11" x14ac:dyDescent="0.35">
      <c r="G1694">
        <v>846</v>
      </c>
    </row>
    <row r="1696" spans="5:11" x14ac:dyDescent="0.35">
      <c r="E1696">
        <v>283</v>
      </c>
      <c r="G1696">
        <v>847</v>
      </c>
    </row>
    <row r="1698" spans="5:11" x14ac:dyDescent="0.35">
      <c r="G1698">
        <v>848</v>
      </c>
    </row>
    <row r="1700" spans="5:11" x14ac:dyDescent="0.35">
      <c r="G1700">
        <v>849</v>
      </c>
      <c r="I1700">
        <v>1273</v>
      </c>
      <c r="K1700">
        <v>425</v>
      </c>
    </row>
    <row r="1702" spans="5:11" x14ac:dyDescent="0.35">
      <c r="E1702">
        <v>284</v>
      </c>
      <c r="G1702">
        <v>850</v>
      </c>
    </row>
    <row r="1704" spans="5:11" x14ac:dyDescent="0.35">
      <c r="G1704">
        <v>851</v>
      </c>
    </row>
    <row r="1706" spans="5:11" x14ac:dyDescent="0.35">
      <c r="G1706">
        <v>852</v>
      </c>
    </row>
    <row r="1708" spans="5:11" x14ac:dyDescent="0.35">
      <c r="E1708">
        <v>285</v>
      </c>
      <c r="G1708">
        <v>853</v>
      </c>
      <c r="I1708">
        <v>1279</v>
      </c>
      <c r="K1708">
        <v>427</v>
      </c>
    </row>
    <row r="1710" spans="5:11" x14ac:dyDescent="0.35">
      <c r="G1710">
        <v>854</v>
      </c>
    </row>
    <row r="1712" spans="5:11" x14ac:dyDescent="0.35">
      <c r="G1712">
        <v>855</v>
      </c>
    </row>
    <row r="1714" spans="5:11" x14ac:dyDescent="0.35">
      <c r="E1714">
        <v>286</v>
      </c>
      <c r="G1714">
        <v>856</v>
      </c>
    </row>
    <row r="1716" spans="5:11" x14ac:dyDescent="0.35">
      <c r="G1716">
        <v>857</v>
      </c>
      <c r="I1716">
        <v>1285</v>
      </c>
      <c r="K1716">
        <v>429</v>
      </c>
    </row>
    <row r="1718" spans="5:11" x14ac:dyDescent="0.35">
      <c r="G1718">
        <v>858</v>
      </c>
    </row>
    <row r="1720" spans="5:11" x14ac:dyDescent="0.35">
      <c r="E1720">
        <v>287</v>
      </c>
      <c r="G1720">
        <v>859</v>
      </c>
    </row>
    <row r="1722" spans="5:11" x14ac:dyDescent="0.35">
      <c r="G1722">
        <v>860</v>
      </c>
    </row>
    <row r="1724" spans="5:11" x14ac:dyDescent="0.35">
      <c r="G1724">
        <v>861</v>
      </c>
      <c r="I1724">
        <v>1291</v>
      </c>
      <c r="K1724">
        <v>431</v>
      </c>
    </row>
    <row r="1726" spans="5:11" x14ac:dyDescent="0.35">
      <c r="E1726">
        <v>288</v>
      </c>
      <c r="G1726">
        <v>862</v>
      </c>
    </row>
    <row r="1728" spans="5:11" x14ac:dyDescent="0.35">
      <c r="G1728">
        <v>863</v>
      </c>
    </row>
    <row r="1730" spans="5:11" x14ac:dyDescent="0.35">
      <c r="G1730">
        <v>864</v>
      </c>
    </row>
    <row r="1732" spans="5:11" x14ac:dyDescent="0.35">
      <c r="E1732">
        <v>289</v>
      </c>
      <c r="G1732">
        <v>865</v>
      </c>
      <c r="I1732">
        <v>1297</v>
      </c>
      <c r="K1732">
        <v>433</v>
      </c>
    </row>
    <row r="1734" spans="5:11" x14ac:dyDescent="0.35">
      <c r="G1734">
        <v>866</v>
      </c>
    </row>
    <row r="1736" spans="5:11" x14ac:dyDescent="0.35">
      <c r="G1736">
        <v>867</v>
      </c>
    </row>
    <row r="1738" spans="5:11" x14ac:dyDescent="0.35">
      <c r="E1738">
        <v>290</v>
      </c>
      <c r="G1738">
        <v>868</v>
      </c>
    </row>
    <row r="1740" spans="5:11" x14ac:dyDescent="0.35">
      <c r="G1740">
        <v>869</v>
      </c>
      <c r="I1740">
        <v>1303</v>
      </c>
      <c r="K1740">
        <v>435</v>
      </c>
    </row>
    <row r="1742" spans="5:11" x14ac:dyDescent="0.35">
      <c r="G1742">
        <v>870</v>
      </c>
    </row>
    <row r="1744" spans="5:11" x14ac:dyDescent="0.35">
      <c r="E1744">
        <v>291</v>
      </c>
      <c r="G1744">
        <v>871</v>
      </c>
    </row>
    <row r="1746" spans="5:11" x14ac:dyDescent="0.35">
      <c r="G1746">
        <v>872</v>
      </c>
    </row>
    <row r="1748" spans="5:11" x14ac:dyDescent="0.35">
      <c r="G1748">
        <v>873</v>
      </c>
      <c r="I1748">
        <v>1309</v>
      </c>
      <c r="K1748">
        <v>437</v>
      </c>
    </row>
    <row r="1750" spans="5:11" x14ac:dyDescent="0.35">
      <c r="E1750">
        <v>292</v>
      </c>
      <c r="G1750">
        <v>874</v>
      </c>
    </row>
    <row r="1752" spans="5:11" x14ac:dyDescent="0.35">
      <c r="G1752">
        <v>875</v>
      </c>
    </row>
    <row r="1754" spans="5:11" x14ac:dyDescent="0.35">
      <c r="G1754">
        <v>876</v>
      </c>
    </row>
    <row r="1756" spans="5:11" x14ac:dyDescent="0.35">
      <c r="E1756">
        <v>293</v>
      </c>
      <c r="G1756">
        <v>877</v>
      </c>
      <c r="I1756">
        <v>1315</v>
      </c>
      <c r="K1756">
        <v>439</v>
      </c>
    </row>
    <row r="1758" spans="5:11" x14ac:dyDescent="0.35">
      <c r="G1758">
        <v>878</v>
      </c>
    </row>
    <row r="1760" spans="5:11" x14ac:dyDescent="0.35">
      <c r="G1760">
        <v>879</v>
      </c>
    </row>
    <row r="1762" spans="5:11" x14ac:dyDescent="0.35">
      <c r="E1762">
        <v>294</v>
      </c>
      <c r="G1762">
        <v>880</v>
      </c>
    </row>
    <row r="1764" spans="5:11" x14ac:dyDescent="0.35">
      <c r="G1764">
        <v>881</v>
      </c>
      <c r="I1764">
        <v>1321</v>
      </c>
      <c r="K1764">
        <v>441</v>
      </c>
    </row>
    <row r="1766" spans="5:11" x14ac:dyDescent="0.35">
      <c r="G1766">
        <v>882</v>
      </c>
    </row>
    <row r="1768" spans="5:11" x14ac:dyDescent="0.35">
      <c r="E1768">
        <v>295</v>
      </c>
      <c r="G1768">
        <v>883</v>
      </c>
    </row>
    <row r="1770" spans="5:11" x14ac:dyDescent="0.35">
      <c r="G1770">
        <v>884</v>
      </c>
    </row>
    <row r="1772" spans="5:11" x14ac:dyDescent="0.35">
      <c r="G1772">
        <v>885</v>
      </c>
      <c r="I1772">
        <v>1327</v>
      </c>
      <c r="K1772">
        <v>443</v>
      </c>
    </row>
    <row r="1774" spans="5:11" x14ac:dyDescent="0.35">
      <c r="E1774">
        <v>296</v>
      </c>
      <c r="G1774">
        <v>886</v>
      </c>
    </row>
    <row r="1776" spans="5:11" x14ac:dyDescent="0.35">
      <c r="G1776">
        <v>887</v>
      </c>
    </row>
    <row r="1778" spans="5:11" x14ac:dyDescent="0.35">
      <c r="G1778">
        <v>888</v>
      </c>
    </row>
    <row r="1780" spans="5:11" x14ac:dyDescent="0.35">
      <c r="E1780">
        <v>297</v>
      </c>
      <c r="G1780">
        <v>889</v>
      </c>
      <c r="I1780">
        <v>1333</v>
      </c>
      <c r="K1780">
        <v>445</v>
      </c>
    </row>
    <row r="1782" spans="5:11" x14ac:dyDescent="0.35">
      <c r="G1782">
        <v>890</v>
      </c>
    </row>
    <row r="1784" spans="5:11" x14ac:dyDescent="0.35">
      <c r="G1784">
        <v>891</v>
      </c>
    </row>
    <row r="1786" spans="5:11" x14ac:dyDescent="0.35">
      <c r="E1786">
        <v>298</v>
      </c>
      <c r="G1786">
        <v>892</v>
      </c>
    </row>
    <row r="1788" spans="5:11" x14ac:dyDescent="0.35">
      <c r="G1788">
        <v>893</v>
      </c>
      <c r="I1788">
        <v>1339</v>
      </c>
      <c r="K1788">
        <v>447</v>
      </c>
    </row>
    <row r="1790" spans="5:11" x14ac:dyDescent="0.35">
      <c r="G1790">
        <v>894</v>
      </c>
    </row>
    <row r="1792" spans="5:11" x14ac:dyDescent="0.35">
      <c r="E1792">
        <v>299</v>
      </c>
      <c r="G1792">
        <v>895</v>
      </c>
    </row>
    <row r="1794" spans="5:11" x14ac:dyDescent="0.35">
      <c r="G1794">
        <v>896</v>
      </c>
    </row>
    <row r="1796" spans="5:11" x14ac:dyDescent="0.35">
      <c r="G1796">
        <v>897</v>
      </c>
      <c r="I1796">
        <v>1345</v>
      </c>
      <c r="K1796">
        <v>449</v>
      </c>
    </row>
    <row r="1798" spans="5:11" x14ac:dyDescent="0.35">
      <c r="E1798">
        <v>300</v>
      </c>
      <c r="G1798">
        <v>898</v>
      </c>
    </row>
    <row r="1800" spans="5:11" x14ac:dyDescent="0.35">
      <c r="G1800">
        <v>899</v>
      </c>
    </row>
    <row r="1802" spans="5:11" x14ac:dyDescent="0.35">
      <c r="G1802">
        <v>900</v>
      </c>
    </row>
    <row r="1804" spans="5:11" x14ac:dyDescent="0.35">
      <c r="E1804">
        <v>301</v>
      </c>
      <c r="G1804">
        <v>901</v>
      </c>
      <c r="I1804">
        <v>1351</v>
      </c>
      <c r="K1804">
        <v>451</v>
      </c>
    </row>
    <row r="1806" spans="5:11" x14ac:dyDescent="0.35">
      <c r="G1806">
        <v>902</v>
      </c>
    </row>
    <row r="1808" spans="5:11" x14ac:dyDescent="0.35">
      <c r="G1808">
        <v>903</v>
      </c>
    </row>
    <row r="1810" spans="5:11" x14ac:dyDescent="0.35">
      <c r="E1810">
        <v>302</v>
      </c>
      <c r="G1810">
        <v>904</v>
      </c>
    </row>
    <row r="1812" spans="5:11" x14ac:dyDescent="0.35">
      <c r="G1812">
        <v>905</v>
      </c>
      <c r="I1812">
        <v>1357</v>
      </c>
      <c r="K1812">
        <v>453</v>
      </c>
    </row>
    <row r="1814" spans="5:11" x14ac:dyDescent="0.35">
      <c r="G1814">
        <v>906</v>
      </c>
    </row>
    <row r="1816" spans="5:11" x14ac:dyDescent="0.35">
      <c r="E1816">
        <v>303</v>
      </c>
      <c r="G1816">
        <v>907</v>
      </c>
    </row>
    <row r="1818" spans="5:11" x14ac:dyDescent="0.35">
      <c r="G1818">
        <v>908</v>
      </c>
    </row>
    <row r="1820" spans="5:11" x14ac:dyDescent="0.35">
      <c r="G1820">
        <v>909</v>
      </c>
      <c r="I1820">
        <v>1363</v>
      </c>
      <c r="K1820">
        <v>455</v>
      </c>
    </row>
    <row r="1822" spans="5:11" x14ac:dyDescent="0.35">
      <c r="E1822">
        <v>304</v>
      </c>
      <c r="G1822">
        <v>910</v>
      </c>
    </row>
    <row r="1824" spans="5:11" x14ac:dyDescent="0.35">
      <c r="G1824">
        <v>911</v>
      </c>
    </row>
    <row r="1826" spans="5:11" x14ac:dyDescent="0.35">
      <c r="G1826">
        <v>912</v>
      </c>
    </row>
    <row r="1828" spans="5:11" x14ac:dyDescent="0.35">
      <c r="E1828">
        <v>305</v>
      </c>
      <c r="G1828">
        <v>913</v>
      </c>
      <c r="I1828">
        <v>1369</v>
      </c>
      <c r="K1828">
        <v>457</v>
      </c>
    </row>
    <row r="1830" spans="5:11" x14ac:dyDescent="0.35">
      <c r="G1830">
        <v>914</v>
      </c>
    </row>
    <row r="1832" spans="5:11" x14ac:dyDescent="0.35">
      <c r="G1832">
        <v>915</v>
      </c>
    </row>
    <row r="1834" spans="5:11" x14ac:dyDescent="0.35">
      <c r="E1834">
        <v>306</v>
      </c>
      <c r="G1834">
        <v>916</v>
      </c>
    </row>
    <row r="1836" spans="5:11" x14ac:dyDescent="0.35">
      <c r="G1836">
        <v>917</v>
      </c>
      <c r="I1836">
        <v>1375</v>
      </c>
      <c r="K1836">
        <v>459</v>
      </c>
    </row>
    <row r="1838" spans="5:11" x14ac:dyDescent="0.35">
      <c r="G1838">
        <v>918</v>
      </c>
    </row>
    <row r="1840" spans="5:11" x14ac:dyDescent="0.35">
      <c r="E1840">
        <v>307</v>
      </c>
      <c r="G1840">
        <v>919</v>
      </c>
    </row>
    <row r="1842" spans="5:11" x14ac:dyDescent="0.35">
      <c r="G1842">
        <v>920</v>
      </c>
    </row>
    <row r="1844" spans="5:11" x14ac:dyDescent="0.35">
      <c r="G1844">
        <v>921</v>
      </c>
      <c r="I1844">
        <v>1381</v>
      </c>
      <c r="K1844">
        <v>461</v>
      </c>
    </row>
    <row r="1846" spans="5:11" x14ac:dyDescent="0.35">
      <c r="E1846">
        <v>308</v>
      </c>
      <c r="G1846">
        <v>922</v>
      </c>
    </row>
    <row r="1848" spans="5:11" x14ac:dyDescent="0.35">
      <c r="G1848">
        <v>923</v>
      </c>
    </row>
    <row r="1850" spans="5:11" x14ac:dyDescent="0.35">
      <c r="G1850">
        <v>924</v>
      </c>
    </row>
    <row r="1852" spans="5:11" x14ac:dyDescent="0.35">
      <c r="E1852">
        <v>309</v>
      </c>
      <c r="G1852">
        <v>925</v>
      </c>
      <c r="I1852">
        <v>1387</v>
      </c>
      <c r="K1852">
        <v>463</v>
      </c>
    </row>
    <row r="1854" spans="5:11" x14ac:dyDescent="0.35">
      <c r="G1854">
        <v>926</v>
      </c>
    </row>
    <row r="1856" spans="5:11" x14ac:dyDescent="0.35">
      <c r="G1856">
        <v>927</v>
      </c>
    </row>
    <row r="1858" spans="5:11" x14ac:dyDescent="0.35">
      <c r="E1858">
        <v>310</v>
      </c>
      <c r="G1858">
        <v>928</v>
      </c>
    </row>
    <row r="1860" spans="5:11" x14ac:dyDescent="0.35">
      <c r="G1860">
        <v>929</v>
      </c>
      <c r="I1860">
        <v>1393</v>
      </c>
      <c r="K1860">
        <v>465</v>
      </c>
    </row>
    <row r="1862" spans="5:11" x14ac:dyDescent="0.35">
      <c r="G1862">
        <v>930</v>
      </c>
    </row>
    <row r="1864" spans="5:11" x14ac:dyDescent="0.35">
      <c r="E1864">
        <v>311</v>
      </c>
      <c r="G1864">
        <v>931</v>
      </c>
    </row>
    <row r="1866" spans="5:11" x14ac:dyDescent="0.35">
      <c r="G1866">
        <v>932</v>
      </c>
    </row>
    <row r="1868" spans="5:11" x14ac:dyDescent="0.35">
      <c r="G1868">
        <v>933</v>
      </c>
      <c r="I1868">
        <v>1399</v>
      </c>
      <c r="K1868">
        <v>467</v>
      </c>
    </row>
    <row r="1870" spans="5:11" x14ac:dyDescent="0.35">
      <c r="E1870">
        <v>312</v>
      </c>
      <c r="G1870">
        <v>934</v>
      </c>
    </row>
    <row r="1872" spans="5:11" x14ac:dyDescent="0.35">
      <c r="G1872">
        <v>935</v>
      </c>
    </row>
    <row r="1874" spans="5:11" x14ac:dyDescent="0.35">
      <c r="G1874">
        <v>936</v>
      </c>
    </row>
    <row r="1876" spans="5:11" x14ac:dyDescent="0.35">
      <c r="E1876">
        <v>313</v>
      </c>
      <c r="G1876">
        <v>937</v>
      </c>
      <c r="I1876">
        <v>1405</v>
      </c>
      <c r="K1876">
        <v>469</v>
      </c>
    </row>
    <row r="1878" spans="5:11" x14ac:dyDescent="0.35">
      <c r="G1878">
        <v>938</v>
      </c>
    </row>
    <row r="1880" spans="5:11" x14ac:dyDescent="0.35">
      <c r="G1880">
        <v>939</v>
      </c>
    </row>
    <row r="1882" spans="5:11" x14ac:dyDescent="0.35">
      <c r="E1882">
        <v>314</v>
      </c>
      <c r="G1882">
        <v>940</v>
      </c>
    </row>
    <row r="1884" spans="5:11" x14ac:dyDescent="0.35">
      <c r="G1884">
        <v>941</v>
      </c>
      <c r="I1884">
        <v>1411</v>
      </c>
      <c r="K1884">
        <v>471</v>
      </c>
    </row>
    <row r="1886" spans="5:11" x14ac:dyDescent="0.35">
      <c r="G1886">
        <v>942</v>
      </c>
    </row>
    <row r="1888" spans="5:11" x14ac:dyDescent="0.35">
      <c r="E1888">
        <v>315</v>
      </c>
      <c r="G1888">
        <v>943</v>
      </c>
    </row>
    <row r="1890" spans="5:11" x14ac:dyDescent="0.35">
      <c r="G1890">
        <v>944</v>
      </c>
    </row>
    <row r="1892" spans="5:11" x14ac:dyDescent="0.35">
      <c r="G1892">
        <v>945</v>
      </c>
      <c r="I1892">
        <v>1417</v>
      </c>
      <c r="K1892">
        <v>473</v>
      </c>
    </row>
    <row r="1894" spans="5:11" x14ac:dyDescent="0.35">
      <c r="E1894">
        <v>316</v>
      </c>
      <c r="G1894">
        <v>946</v>
      </c>
    </row>
    <row r="1896" spans="5:11" x14ac:dyDescent="0.35">
      <c r="G1896">
        <v>947</v>
      </c>
    </row>
    <row r="1898" spans="5:11" x14ac:dyDescent="0.35">
      <c r="G1898">
        <v>948</v>
      </c>
    </row>
    <row r="1900" spans="5:11" x14ac:dyDescent="0.35">
      <c r="E1900">
        <v>317</v>
      </c>
      <c r="G1900">
        <v>949</v>
      </c>
      <c r="I1900">
        <v>1423</v>
      </c>
      <c r="K1900">
        <v>475</v>
      </c>
    </row>
    <row r="1902" spans="5:11" x14ac:dyDescent="0.35">
      <c r="G1902">
        <v>950</v>
      </c>
    </row>
    <row r="1904" spans="5:11" x14ac:dyDescent="0.35">
      <c r="G1904">
        <v>951</v>
      </c>
    </row>
    <row r="1906" spans="5:11" x14ac:dyDescent="0.35">
      <c r="E1906">
        <v>318</v>
      </c>
      <c r="G1906">
        <v>952</v>
      </c>
    </row>
    <row r="1908" spans="5:11" x14ac:dyDescent="0.35">
      <c r="G1908">
        <v>953</v>
      </c>
      <c r="I1908">
        <v>1429</v>
      </c>
      <c r="K1908">
        <v>477</v>
      </c>
    </row>
    <row r="1910" spans="5:11" x14ac:dyDescent="0.35">
      <c r="G1910">
        <v>954</v>
      </c>
    </row>
    <row r="1912" spans="5:11" x14ac:dyDescent="0.35">
      <c r="E1912">
        <v>319</v>
      </c>
      <c r="G1912">
        <v>955</v>
      </c>
    </row>
    <row r="1914" spans="5:11" x14ac:dyDescent="0.35">
      <c r="G1914">
        <v>956</v>
      </c>
    </row>
    <row r="1916" spans="5:11" x14ac:dyDescent="0.35">
      <c r="G1916">
        <v>957</v>
      </c>
      <c r="I1916">
        <v>1435</v>
      </c>
      <c r="K1916">
        <v>479</v>
      </c>
    </row>
    <row r="1918" spans="5:11" x14ac:dyDescent="0.35">
      <c r="E1918">
        <v>320</v>
      </c>
      <c r="G1918">
        <v>958</v>
      </c>
    </row>
    <row r="1920" spans="5:11" x14ac:dyDescent="0.35">
      <c r="G1920">
        <v>959</v>
      </c>
    </row>
    <row r="1922" spans="5:11" x14ac:dyDescent="0.35">
      <c r="G1922">
        <v>960</v>
      </c>
    </row>
    <row r="1924" spans="5:11" x14ac:dyDescent="0.35">
      <c r="E1924">
        <v>321</v>
      </c>
      <c r="G1924">
        <v>961</v>
      </c>
      <c r="I1924">
        <v>1441</v>
      </c>
      <c r="K1924">
        <v>481</v>
      </c>
    </row>
    <row r="1926" spans="5:11" x14ac:dyDescent="0.35">
      <c r="G1926">
        <v>962</v>
      </c>
    </row>
    <row r="1928" spans="5:11" x14ac:dyDescent="0.35">
      <c r="G1928">
        <v>963</v>
      </c>
    </row>
    <row r="1930" spans="5:11" x14ac:dyDescent="0.35">
      <c r="E1930">
        <v>322</v>
      </c>
      <c r="G1930">
        <v>964</v>
      </c>
    </row>
    <row r="1932" spans="5:11" x14ac:dyDescent="0.35">
      <c r="G1932">
        <v>965</v>
      </c>
      <c r="I1932">
        <v>1447</v>
      </c>
      <c r="K1932">
        <v>483</v>
      </c>
    </row>
    <row r="1934" spans="5:11" x14ac:dyDescent="0.35">
      <c r="G1934">
        <v>966</v>
      </c>
    </row>
    <row r="1936" spans="5:11" x14ac:dyDescent="0.35">
      <c r="E1936">
        <v>323</v>
      </c>
      <c r="G1936">
        <v>967</v>
      </c>
    </row>
    <row r="1938" spans="5:11" x14ac:dyDescent="0.35">
      <c r="G1938">
        <v>968</v>
      </c>
    </row>
    <row r="1940" spans="5:11" x14ac:dyDescent="0.35">
      <c r="G1940">
        <v>969</v>
      </c>
      <c r="I1940">
        <v>1453</v>
      </c>
      <c r="K1940">
        <v>485</v>
      </c>
    </row>
    <row r="1942" spans="5:11" x14ac:dyDescent="0.35">
      <c r="E1942">
        <v>324</v>
      </c>
      <c r="G1942">
        <v>970</v>
      </c>
    </row>
    <row r="1944" spans="5:11" x14ac:dyDescent="0.35">
      <c r="G1944">
        <v>971</v>
      </c>
    </row>
    <row r="1946" spans="5:11" x14ac:dyDescent="0.35">
      <c r="G1946">
        <v>972</v>
      </c>
    </row>
    <row r="1948" spans="5:11" x14ac:dyDescent="0.35">
      <c r="E1948">
        <v>325</v>
      </c>
      <c r="G1948">
        <v>973</v>
      </c>
      <c r="I1948">
        <v>1459</v>
      </c>
      <c r="K1948">
        <v>487</v>
      </c>
    </row>
    <row r="1950" spans="5:11" x14ac:dyDescent="0.35">
      <c r="G1950">
        <v>974</v>
      </c>
    </row>
    <row r="1952" spans="5:11" x14ac:dyDescent="0.35">
      <c r="G1952">
        <v>975</v>
      </c>
    </row>
    <row r="1954" spans="5:11" x14ac:dyDescent="0.35">
      <c r="E1954">
        <v>326</v>
      </c>
      <c r="G1954">
        <v>976</v>
      </c>
    </row>
    <row r="1956" spans="5:11" x14ac:dyDescent="0.35">
      <c r="G1956">
        <v>977</v>
      </c>
      <c r="I1956">
        <v>1465</v>
      </c>
      <c r="K1956">
        <v>489</v>
      </c>
    </row>
    <row r="1958" spans="5:11" x14ac:dyDescent="0.35">
      <c r="G1958">
        <v>978</v>
      </c>
    </row>
    <row r="1960" spans="5:11" x14ac:dyDescent="0.35">
      <c r="E1960">
        <v>327</v>
      </c>
      <c r="G1960">
        <v>979</v>
      </c>
    </row>
    <row r="1962" spans="5:11" x14ac:dyDescent="0.35">
      <c r="G1962">
        <v>980</v>
      </c>
    </row>
    <row r="1964" spans="5:11" x14ac:dyDescent="0.35">
      <c r="G1964">
        <v>981</v>
      </c>
      <c r="I1964">
        <v>1471</v>
      </c>
      <c r="K1964">
        <v>491</v>
      </c>
    </row>
    <row r="1966" spans="5:11" x14ac:dyDescent="0.35">
      <c r="E1966">
        <v>328</v>
      </c>
      <c r="G1966">
        <v>982</v>
      </c>
    </row>
    <row r="1968" spans="5:11" x14ac:dyDescent="0.35">
      <c r="G1968">
        <v>983</v>
      </c>
    </row>
    <row r="1970" spans="5:11" x14ac:dyDescent="0.35">
      <c r="G1970">
        <v>984</v>
      </c>
    </row>
    <row r="1972" spans="5:11" x14ac:dyDescent="0.35">
      <c r="E1972">
        <v>329</v>
      </c>
      <c r="G1972">
        <v>985</v>
      </c>
      <c r="I1972">
        <v>1477</v>
      </c>
      <c r="K1972">
        <v>493</v>
      </c>
    </row>
    <row r="1974" spans="5:11" x14ac:dyDescent="0.35">
      <c r="G1974">
        <v>986</v>
      </c>
    </row>
    <row r="1976" spans="5:11" x14ac:dyDescent="0.35">
      <c r="G1976">
        <v>987</v>
      </c>
    </row>
    <row r="1978" spans="5:11" x14ac:dyDescent="0.35">
      <c r="E1978">
        <v>330</v>
      </c>
      <c r="G1978">
        <v>988</v>
      </c>
    </row>
    <row r="1980" spans="5:11" x14ac:dyDescent="0.35">
      <c r="G1980">
        <v>989</v>
      </c>
      <c r="I1980">
        <v>1483</v>
      </c>
      <c r="K1980">
        <v>495</v>
      </c>
    </row>
    <row r="1982" spans="5:11" x14ac:dyDescent="0.35">
      <c r="G1982">
        <v>990</v>
      </c>
    </row>
    <row r="1984" spans="5:11" x14ac:dyDescent="0.35">
      <c r="E1984">
        <v>331</v>
      </c>
    </row>
    <row r="1988" spans="5:11" x14ac:dyDescent="0.35">
      <c r="I1988">
        <v>1489</v>
      </c>
      <c r="K1988">
        <v>497</v>
      </c>
    </row>
    <row r="1990" spans="5:11" x14ac:dyDescent="0.35">
      <c r="E1990">
        <v>332</v>
      </c>
    </row>
    <row r="1996" spans="5:11" x14ac:dyDescent="0.35">
      <c r="E1996">
        <v>333</v>
      </c>
      <c r="I1996">
        <v>1495</v>
      </c>
      <c r="K1996">
        <v>499</v>
      </c>
    </row>
    <row r="2002" spans="5:11" x14ac:dyDescent="0.35">
      <c r="E2002">
        <v>334</v>
      </c>
    </row>
    <row r="2004" spans="5:11" x14ac:dyDescent="0.35">
      <c r="I2004">
        <v>1501</v>
      </c>
      <c r="K2004">
        <v>501</v>
      </c>
    </row>
    <row r="2008" spans="5:11" x14ac:dyDescent="0.35">
      <c r="E2008">
        <v>335</v>
      </c>
    </row>
    <row r="2012" spans="5:11" x14ac:dyDescent="0.35">
      <c r="I2012">
        <v>1507</v>
      </c>
      <c r="K2012">
        <v>503</v>
      </c>
    </row>
    <row r="2014" spans="5:11" x14ac:dyDescent="0.35">
      <c r="E2014">
        <v>336</v>
      </c>
    </row>
    <row r="2020" spans="5:11" x14ac:dyDescent="0.35">
      <c r="E2020">
        <v>337</v>
      </c>
      <c r="I2020">
        <v>1513</v>
      </c>
      <c r="K2020">
        <v>505</v>
      </c>
    </row>
    <row r="2026" spans="5:11" x14ac:dyDescent="0.35">
      <c r="E2026">
        <v>338</v>
      </c>
    </row>
    <row r="2028" spans="5:11" x14ac:dyDescent="0.35">
      <c r="I2028">
        <v>1519</v>
      </c>
      <c r="K2028">
        <v>507</v>
      </c>
    </row>
    <row r="2032" spans="5:11" x14ac:dyDescent="0.35">
      <c r="E2032">
        <v>339</v>
      </c>
    </row>
    <row r="2036" spans="5:11" x14ac:dyDescent="0.35">
      <c r="I2036">
        <v>1525</v>
      </c>
      <c r="K2036">
        <v>509</v>
      </c>
    </row>
    <row r="2038" spans="5:11" x14ac:dyDescent="0.35">
      <c r="E2038">
        <v>340</v>
      </c>
    </row>
    <row r="2044" spans="5:11" x14ac:dyDescent="0.35">
      <c r="E2044">
        <v>341</v>
      </c>
      <c r="I2044">
        <v>1531</v>
      </c>
      <c r="K2044">
        <v>511</v>
      </c>
    </row>
    <row r="2050" spans="5:11" x14ac:dyDescent="0.35">
      <c r="E2050">
        <v>342</v>
      </c>
    </row>
    <row r="2052" spans="5:11" x14ac:dyDescent="0.35">
      <c r="I2052">
        <v>1537</v>
      </c>
      <c r="K2052">
        <v>513</v>
      </c>
    </row>
    <row r="2056" spans="5:11" x14ac:dyDescent="0.35">
      <c r="E2056">
        <v>343</v>
      </c>
    </row>
    <row r="2060" spans="5:11" x14ac:dyDescent="0.35">
      <c r="I2060">
        <v>1543</v>
      </c>
      <c r="K2060">
        <v>515</v>
      </c>
    </row>
    <row r="2062" spans="5:11" x14ac:dyDescent="0.35">
      <c r="E2062">
        <v>344</v>
      </c>
    </row>
    <row r="2068" spans="5:11" x14ac:dyDescent="0.35">
      <c r="E2068">
        <v>345</v>
      </c>
      <c r="I2068">
        <v>1549</v>
      </c>
      <c r="K2068">
        <v>517</v>
      </c>
    </row>
    <row r="2074" spans="5:11" x14ac:dyDescent="0.35">
      <c r="E2074">
        <v>346</v>
      </c>
    </row>
    <row r="2076" spans="5:11" x14ac:dyDescent="0.35">
      <c r="I2076">
        <v>1555</v>
      </c>
      <c r="K2076">
        <v>519</v>
      </c>
    </row>
    <row r="2080" spans="5:11" x14ac:dyDescent="0.35">
      <c r="E2080">
        <v>347</v>
      </c>
    </row>
    <row r="2084" spans="5:11" x14ac:dyDescent="0.35">
      <c r="I2084">
        <v>1561</v>
      </c>
      <c r="K2084">
        <v>521</v>
      </c>
    </row>
    <row r="2086" spans="5:11" x14ac:dyDescent="0.35">
      <c r="E2086">
        <v>348</v>
      </c>
    </row>
    <row r="2092" spans="5:11" x14ac:dyDescent="0.35">
      <c r="E2092">
        <v>349</v>
      </c>
      <c r="I2092">
        <v>1567</v>
      </c>
      <c r="K2092">
        <v>523</v>
      </c>
    </row>
    <row r="2098" spans="5:11" x14ac:dyDescent="0.35">
      <c r="E2098">
        <v>350</v>
      </c>
    </row>
    <row r="2100" spans="5:11" x14ac:dyDescent="0.35">
      <c r="I2100">
        <v>1573</v>
      </c>
      <c r="K2100">
        <v>525</v>
      </c>
    </row>
    <row r="2104" spans="5:11" x14ac:dyDescent="0.35">
      <c r="E2104">
        <v>351</v>
      </c>
    </row>
    <row r="2108" spans="5:11" x14ac:dyDescent="0.35">
      <c r="I2108">
        <v>1579</v>
      </c>
      <c r="K2108">
        <v>527</v>
      </c>
    </row>
    <row r="2110" spans="5:11" x14ac:dyDescent="0.35">
      <c r="E2110">
        <v>352</v>
      </c>
    </row>
    <row r="2116" spans="5:11" x14ac:dyDescent="0.35">
      <c r="E2116">
        <v>353</v>
      </c>
      <c r="I2116">
        <v>1585</v>
      </c>
      <c r="K2116">
        <v>529</v>
      </c>
    </row>
    <row r="2122" spans="5:11" x14ac:dyDescent="0.35">
      <c r="E2122">
        <v>354</v>
      </c>
    </row>
    <row r="2124" spans="5:11" x14ac:dyDescent="0.35">
      <c r="I2124">
        <v>1591</v>
      </c>
      <c r="K2124">
        <v>531</v>
      </c>
    </row>
    <row r="2128" spans="5:11" x14ac:dyDescent="0.35">
      <c r="E2128">
        <v>355</v>
      </c>
    </row>
    <row r="2132" spans="5:11" x14ac:dyDescent="0.35">
      <c r="I2132">
        <v>1597</v>
      </c>
      <c r="K2132">
        <v>533</v>
      </c>
    </row>
    <row r="2134" spans="5:11" x14ac:dyDescent="0.35">
      <c r="E2134">
        <v>356</v>
      </c>
    </row>
    <row r="2140" spans="5:11" x14ac:dyDescent="0.35">
      <c r="E2140">
        <v>357</v>
      </c>
      <c r="I2140">
        <v>1603</v>
      </c>
      <c r="K2140">
        <v>535</v>
      </c>
    </row>
    <row r="2146" spans="5:11" x14ac:dyDescent="0.35">
      <c r="E2146">
        <v>358</v>
      </c>
    </row>
    <row r="2148" spans="5:11" x14ac:dyDescent="0.35">
      <c r="I2148">
        <v>1609</v>
      </c>
      <c r="K2148">
        <v>537</v>
      </c>
    </row>
    <row r="2152" spans="5:11" x14ac:dyDescent="0.35">
      <c r="E2152">
        <v>359</v>
      </c>
    </row>
    <row r="2156" spans="5:11" x14ac:dyDescent="0.35">
      <c r="I2156">
        <v>1615</v>
      </c>
      <c r="K2156">
        <v>539</v>
      </c>
    </row>
    <row r="2158" spans="5:11" x14ac:dyDescent="0.35">
      <c r="E2158">
        <v>360</v>
      </c>
    </row>
    <row r="2164" spans="5:11" x14ac:dyDescent="0.35">
      <c r="E2164">
        <v>361</v>
      </c>
      <c r="I2164">
        <v>1621</v>
      </c>
      <c r="K2164">
        <v>541</v>
      </c>
    </row>
    <row r="2170" spans="5:11" x14ac:dyDescent="0.35">
      <c r="E2170">
        <v>362</v>
      </c>
    </row>
    <row r="2172" spans="5:11" x14ac:dyDescent="0.35">
      <c r="I2172">
        <v>1627</v>
      </c>
      <c r="K2172">
        <v>543</v>
      </c>
    </row>
    <row r="2176" spans="5:11" x14ac:dyDescent="0.35">
      <c r="E2176">
        <v>363</v>
      </c>
    </row>
    <row r="2180" spans="5:11" x14ac:dyDescent="0.35">
      <c r="I2180">
        <v>1633</v>
      </c>
      <c r="K2180">
        <v>545</v>
      </c>
    </row>
    <row r="2182" spans="5:11" x14ac:dyDescent="0.35">
      <c r="E2182">
        <v>364</v>
      </c>
    </row>
    <row r="2188" spans="5:11" x14ac:dyDescent="0.35">
      <c r="E2188">
        <v>365</v>
      </c>
      <c r="I2188">
        <v>1639</v>
      </c>
      <c r="K2188">
        <v>547</v>
      </c>
    </row>
    <row r="2194" spans="5:11" x14ac:dyDescent="0.35">
      <c r="E2194">
        <v>366</v>
      </c>
    </row>
    <row r="2196" spans="5:11" x14ac:dyDescent="0.35">
      <c r="I2196">
        <v>1645</v>
      </c>
      <c r="K2196">
        <v>549</v>
      </c>
    </row>
    <row r="2200" spans="5:11" x14ac:dyDescent="0.35">
      <c r="E2200">
        <v>367</v>
      </c>
    </row>
    <row r="2204" spans="5:11" x14ac:dyDescent="0.35">
      <c r="I2204">
        <v>1651</v>
      </c>
      <c r="K2204">
        <v>551</v>
      </c>
    </row>
    <row r="2206" spans="5:11" x14ac:dyDescent="0.35">
      <c r="E2206">
        <v>368</v>
      </c>
    </row>
    <row r="2212" spans="5:11" x14ac:dyDescent="0.35">
      <c r="E2212">
        <v>369</v>
      </c>
      <c r="I2212">
        <v>1657</v>
      </c>
      <c r="K2212">
        <v>553</v>
      </c>
    </row>
    <row r="2218" spans="5:11" x14ac:dyDescent="0.35">
      <c r="E2218">
        <v>370</v>
      </c>
    </row>
    <row r="2220" spans="5:11" x14ac:dyDescent="0.35">
      <c r="I2220">
        <v>1663</v>
      </c>
      <c r="K2220">
        <v>555</v>
      </c>
    </row>
    <row r="2224" spans="5:11" x14ac:dyDescent="0.35">
      <c r="E2224">
        <v>371</v>
      </c>
    </row>
    <row r="2228" spans="5:11" x14ac:dyDescent="0.35">
      <c r="I2228">
        <v>1669</v>
      </c>
      <c r="K2228">
        <v>557</v>
      </c>
    </row>
    <row r="2230" spans="5:11" x14ac:dyDescent="0.35">
      <c r="E2230">
        <v>372</v>
      </c>
    </row>
    <row r="2236" spans="5:11" x14ac:dyDescent="0.35">
      <c r="E2236">
        <v>373</v>
      </c>
      <c r="I2236">
        <v>1675</v>
      </c>
      <c r="K2236">
        <v>559</v>
      </c>
    </row>
    <row r="2242" spans="5:11" x14ac:dyDescent="0.35">
      <c r="E2242">
        <v>374</v>
      </c>
    </row>
    <row r="2244" spans="5:11" x14ac:dyDescent="0.35">
      <c r="I2244">
        <v>1681</v>
      </c>
      <c r="K2244">
        <v>561</v>
      </c>
    </row>
    <row r="2248" spans="5:11" x14ac:dyDescent="0.35">
      <c r="E2248">
        <v>375</v>
      </c>
    </row>
    <row r="2252" spans="5:11" x14ac:dyDescent="0.35">
      <c r="I2252">
        <v>1687</v>
      </c>
      <c r="K2252">
        <v>563</v>
      </c>
    </row>
    <row r="2254" spans="5:11" x14ac:dyDescent="0.35">
      <c r="E2254">
        <v>376</v>
      </c>
    </row>
    <row r="2260" spans="5:11" x14ac:dyDescent="0.35">
      <c r="E2260">
        <v>377</v>
      </c>
      <c r="I2260">
        <v>1693</v>
      </c>
      <c r="K2260">
        <v>565</v>
      </c>
    </row>
    <row r="2266" spans="5:11" x14ac:dyDescent="0.35">
      <c r="E2266">
        <v>378</v>
      </c>
    </row>
    <row r="2268" spans="5:11" x14ac:dyDescent="0.35">
      <c r="I2268">
        <v>1699</v>
      </c>
      <c r="K2268">
        <v>567</v>
      </c>
    </row>
    <row r="2272" spans="5:11" x14ac:dyDescent="0.35">
      <c r="E2272">
        <v>379</v>
      </c>
    </row>
    <row r="2276" spans="5:11" x14ac:dyDescent="0.35">
      <c r="I2276">
        <v>1705</v>
      </c>
      <c r="K2276">
        <v>569</v>
      </c>
    </row>
    <row r="2278" spans="5:11" x14ac:dyDescent="0.35">
      <c r="E2278">
        <v>380</v>
      </c>
    </row>
    <row r="2284" spans="5:11" x14ac:dyDescent="0.35">
      <c r="E2284">
        <v>381</v>
      </c>
      <c r="I2284">
        <v>1711</v>
      </c>
      <c r="K2284">
        <v>571</v>
      </c>
    </row>
    <row r="2290" spans="5:11" x14ac:dyDescent="0.35">
      <c r="E2290">
        <v>382</v>
      </c>
    </row>
    <row r="2292" spans="5:11" x14ac:dyDescent="0.35">
      <c r="I2292">
        <v>1717</v>
      </c>
      <c r="K2292">
        <v>573</v>
      </c>
    </row>
    <row r="2296" spans="5:11" x14ac:dyDescent="0.35">
      <c r="E2296">
        <v>383</v>
      </c>
    </row>
    <row r="2300" spans="5:11" x14ac:dyDescent="0.35">
      <c r="I2300">
        <v>1723</v>
      </c>
      <c r="K2300">
        <v>575</v>
      </c>
    </row>
    <row r="2302" spans="5:11" x14ac:dyDescent="0.35">
      <c r="E2302">
        <v>384</v>
      </c>
    </row>
    <row r="2308" spans="5:11" x14ac:dyDescent="0.35">
      <c r="E2308">
        <v>385</v>
      </c>
      <c r="I2308">
        <v>1729</v>
      </c>
      <c r="K2308">
        <v>577</v>
      </c>
    </row>
    <row r="2314" spans="5:11" x14ac:dyDescent="0.35">
      <c r="E2314">
        <v>386</v>
      </c>
    </row>
    <row r="2316" spans="5:11" x14ac:dyDescent="0.35">
      <c r="I2316">
        <v>1735</v>
      </c>
      <c r="K2316">
        <v>579</v>
      </c>
    </row>
    <row r="2320" spans="5:11" x14ac:dyDescent="0.35">
      <c r="E2320">
        <v>387</v>
      </c>
    </row>
    <row r="2324" spans="5:11" x14ac:dyDescent="0.35">
      <c r="I2324">
        <v>1741</v>
      </c>
      <c r="K2324">
        <v>581</v>
      </c>
    </row>
    <row r="2326" spans="5:11" x14ac:dyDescent="0.35">
      <c r="E2326">
        <v>388</v>
      </c>
    </row>
    <row r="2332" spans="5:11" x14ac:dyDescent="0.35">
      <c r="E2332">
        <v>389</v>
      </c>
      <c r="I2332">
        <v>1747</v>
      </c>
      <c r="K2332">
        <v>583</v>
      </c>
    </row>
    <row r="2338" spans="5:11" x14ac:dyDescent="0.35">
      <c r="E2338">
        <v>390</v>
      </c>
    </row>
    <row r="2340" spans="5:11" x14ac:dyDescent="0.35">
      <c r="I2340">
        <v>1753</v>
      </c>
      <c r="K2340">
        <v>585</v>
      </c>
    </row>
    <row r="2344" spans="5:11" x14ac:dyDescent="0.35">
      <c r="E2344">
        <v>391</v>
      </c>
    </row>
    <row r="2348" spans="5:11" x14ac:dyDescent="0.35">
      <c r="I2348">
        <v>1759</v>
      </c>
      <c r="K2348">
        <v>587</v>
      </c>
    </row>
    <row r="2350" spans="5:11" x14ac:dyDescent="0.35">
      <c r="E2350">
        <v>392</v>
      </c>
    </row>
    <row r="2356" spans="5:11" x14ac:dyDescent="0.35">
      <c r="E2356">
        <v>393</v>
      </c>
      <c r="I2356">
        <v>1765</v>
      </c>
      <c r="K2356">
        <v>589</v>
      </c>
    </row>
    <row r="2362" spans="5:11" x14ac:dyDescent="0.35">
      <c r="E2362">
        <v>394</v>
      </c>
    </row>
    <row r="2364" spans="5:11" x14ac:dyDescent="0.35">
      <c r="I2364">
        <v>1771</v>
      </c>
      <c r="K2364">
        <v>591</v>
      </c>
    </row>
    <row r="2368" spans="5:11" x14ac:dyDescent="0.35">
      <c r="E2368">
        <v>395</v>
      </c>
    </row>
    <row r="2372" spans="5:11" x14ac:dyDescent="0.35">
      <c r="I2372">
        <v>1777</v>
      </c>
      <c r="K2372">
        <v>593</v>
      </c>
    </row>
    <row r="2374" spans="5:11" x14ac:dyDescent="0.35">
      <c r="E2374">
        <v>396</v>
      </c>
    </row>
    <row r="2380" spans="5:11" x14ac:dyDescent="0.35">
      <c r="E2380">
        <v>397</v>
      </c>
      <c r="I2380">
        <v>1783</v>
      </c>
      <c r="K2380">
        <v>595</v>
      </c>
    </row>
    <row r="2386" spans="5:11" x14ac:dyDescent="0.35">
      <c r="E2386">
        <v>398</v>
      </c>
    </row>
    <row r="2388" spans="5:11" x14ac:dyDescent="0.35">
      <c r="I2388">
        <v>1789</v>
      </c>
      <c r="K2388">
        <v>597</v>
      </c>
    </row>
    <row r="2392" spans="5:11" x14ac:dyDescent="0.35">
      <c r="E2392">
        <v>399</v>
      </c>
    </row>
    <row r="2396" spans="5:11" x14ac:dyDescent="0.35">
      <c r="I2396">
        <v>1795</v>
      </c>
      <c r="K2396">
        <v>599</v>
      </c>
    </row>
    <row r="2398" spans="5:11" x14ac:dyDescent="0.35">
      <c r="E2398">
        <v>400</v>
      </c>
    </row>
    <row r="2404" spans="5:11" x14ac:dyDescent="0.35">
      <c r="E2404">
        <v>401</v>
      </c>
      <c r="I2404">
        <v>1801</v>
      </c>
      <c r="K2404">
        <v>601</v>
      </c>
    </row>
    <row r="2410" spans="5:11" x14ac:dyDescent="0.35">
      <c r="E2410">
        <v>402</v>
      </c>
    </row>
    <row r="2412" spans="5:11" x14ac:dyDescent="0.35">
      <c r="I2412">
        <v>1807</v>
      </c>
      <c r="K2412">
        <v>603</v>
      </c>
    </row>
    <row r="2416" spans="5:11" x14ac:dyDescent="0.35">
      <c r="E2416">
        <v>403</v>
      </c>
    </row>
    <row r="2420" spans="5:11" x14ac:dyDescent="0.35">
      <c r="I2420">
        <v>1813</v>
      </c>
      <c r="K2420">
        <v>605</v>
      </c>
    </row>
    <row r="2422" spans="5:11" x14ac:dyDescent="0.35">
      <c r="E2422">
        <v>404</v>
      </c>
    </row>
    <row r="2428" spans="5:11" x14ac:dyDescent="0.35">
      <c r="E2428">
        <v>405</v>
      </c>
      <c r="I2428">
        <v>1819</v>
      </c>
      <c r="K2428">
        <v>607</v>
      </c>
    </row>
    <row r="2434" spans="5:11" x14ac:dyDescent="0.35">
      <c r="E2434">
        <v>406</v>
      </c>
    </row>
    <row r="2436" spans="5:11" x14ac:dyDescent="0.35">
      <c r="I2436">
        <v>1825</v>
      </c>
      <c r="K2436">
        <v>609</v>
      </c>
    </row>
    <row r="2440" spans="5:11" x14ac:dyDescent="0.35">
      <c r="E2440">
        <v>407</v>
      </c>
    </row>
    <row r="2444" spans="5:11" x14ac:dyDescent="0.35">
      <c r="I2444">
        <v>1831</v>
      </c>
      <c r="K2444">
        <v>611</v>
      </c>
    </row>
    <row r="2446" spans="5:11" x14ac:dyDescent="0.35">
      <c r="E2446">
        <v>408</v>
      </c>
    </row>
    <row r="2452" spans="5:11" x14ac:dyDescent="0.35">
      <c r="E2452">
        <v>409</v>
      </c>
      <c r="I2452">
        <v>1837</v>
      </c>
      <c r="K2452">
        <v>613</v>
      </c>
    </row>
    <row r="2458" spans="5:11" x14ac:dyDescent="0.35">
      <c r="E2458">
        <v>410</v>
      </c>
    </row>
    <row r="2460" spans="5:11" x14ac:dyDescent="0.35">
      <c r="I2460">
        <v>1843</v>
      </c>
      <c r="K2460">
        <v>615</v>
      </c>
    </row>
    <row r="2464" spans="5:11" x14ac:dyDescent="0.35">
      <c r="E2464">
        <v>411</v>
      </c>
    </row>
    <row r="2468" spans="5:11" x14ac:dyDescent="0.35">
      <c r="I2468">
        <v>1849</v>
      </c>
      <c r="K2468">
        <v>617</v>
      </c>
    </row>
    <row r="2470" spans="5:11" x14ac:dyDescent="0.35">
      <c r="E2470">
        <v>412</v>
      </c>
    </row>
    <row r="2476" spans="5:11" x14ac:dyDescent="0.35">
      <c r="E2476">
        <v>413</v>
      </c>
      <c r="I2476">
        <v>1855</v>
      </c>
      <c r="K2476">
        <v>619</v>
      </c>
    </row>
    <row r="2482" spans="5:11" x14ac:dyDescent="0.35">
      <c r="E2482">
        <v>414</v>
      </c>
    </row>
    <row r="2484" spans="5:11" x14ac:dyDescent="0.35">
      <c r="I2484">
        <v>1861</v>
      </c>
      <c r="K2484">
        <v>621</v>
      </c>
    </row>
    <row r="2488" spans="5:11" x14ac:dyDescent="0.35">
      <c r="E2488">
        <v>415</v>
      </c>
    </row>
    <row r="2492" spans="5:11" x14ac:dyDescent="0.35">
      <c r="I2492">
        <v>1867</v>
      </c>
      <c r="K2492">
        <v>623</v>
      </c>
    </row>
    <row r="2494" spans="5:11" x14ac:dyDescent="0.35">
      <c r="E2494">
        <v>416</v>
      </c>
    </row>
    <row r="2500" spans="5:11" x14ac:dyDescent="0.35">
      <c r="E2500">
        <v>417</v>
      </c>
      <c r="I2500">
        <v>1873</v>
      </c>
      <c r="K2500">
        <v>625</v>
      </c>
    </row>
    <row r="2506" spans="5:11" x14ac:dyDescent="0.35">
      <c r="E2506">
        <v>418</v>
      </c>
    </row>
    <row r="2508" spans="5:11" x14ac:dyDescent="0.35">
      <c r="I2508">
        <v>1879</v>
      </c>
      <c r="K2508">
        <v>627</v>
      </c>
    </row>
    <row r="2512" spans="5:11" x14ac:dyDescent="0.35">
      <c r="E2512">
        <v>419</v>
      </c>
    </row>
    <row r="2516" spans="5:11" x14ac:dyDescent="0.35">
      <c r="I2516">
        <v>1885</v>
      </c>
      <c r="K2516">
        <v>629</v>
      </c>
    </row>
    <row r="2518" spans="5:11" x14ac:dyDescent="0.35">
      <c r="E2518">
        <v>420</v>
      </c>
    </row>
    <row r="2524" spans="5:11" x14ac:dyDescent="0.35">
      <c r="E2524">
        <v>421</v>
      </c>
      <c r="I2524">
        <v>1891</v>
      </c>
      <c r="K2524">
        <v>631</v>
      </c>
    </row>
    <row r="2530" spans="5:11" x14ac:dyDescent="0.35">
      <c r="E2530">
        <v>422</v>
      </c>
    </row>
    <row r="2532" spans="5:11" x14ac:dyDescent="0.35">
      <c r="I2532">
        <v>1897</v>
      </c>
      <c r="K2532">
        <v>633</v>
      </c>
    </row>
    <row r="2536" spans="5:11" x14ac:dyDescent="0.35">
      <c r="E2536">
        <v>423</v>
      </c>
    </row>
    <row r="2540" spans="5:11" x14ac:dyDescent="0.35">
      <c r="I2540">
        <v>1903</v>
      </c>
      <c r="K2540">
        <v>635</v>
      </c>
    </row>
    <row r="2542" spans="5:11" x14ac:dyDescent="0.35">
      <c r="E2542">
        <v>424</v>
      </c>
    </row>
    <row r="2548" spans="5:11" x14ac:dyDescent="0.35">
      <c r="E2548">
        <v>425</v>
      </c>
      <c r="I2548">
        <v>1909</v>
      </c>
      <c r="K2548">
        <v>637</v>
      </c>
    </row>
    <row r="2554" spans="5:11" x14ac:dyDescent="0.35">
      <c r="E2554">
        <v>426</v>
      </c>
    </row>
    <row r="2556" spans="5:11" x14ac:dyDescent="0.35">
      <c r="I2556">
        <v>1915</v>
      </c>
      <c r="K2556">
        <v>639</v>
      </c>
    </row>
    <row r="2560" spans="5:11" x14ac:dyDescent="0.35">
      <c r="E2560">
        <v>427</v>
      </c>
    </row>
    <row r="2564" spans="5:11" x14ac:dyDescent="0.35">
      <c r="I2564">
        <v>1921</v>
      </c>
      <c r="K2564">
        <v>641</v>
      </c>
    </row>
    <row r="2566" spans="5:11" x14ac:dyDescent="0.35">
      <c r="E2566">
        <v>428</v>
      </c>
    </row>
    <row r="2572" spans="5:11" x14ac:dyDescent="0.35">
      <c r="E2572">
        <v>429</v>
      </c>
      <c r="I2572">
        <v>1927</v>
      </c>
      <c r="K2572">
        <v>643</v>
      </c>
    </row>
    <row r="2578" spans="5:11" x14ac:dyDescent="0.35">
      <c r="E2578">
        <v>430</v>
      </c>
    </row>
    <row r="2580" spans="5:11" x14ac:dyDescent="0.35">
      <c r="I2580">
        <v>1933</v>
      </c>
      <c r="K2580">
        <v>645</v>
      </c>
    </row>
    <row r="2584" spans="5:11" x14ac:dyDescent="0.35">
      <c r="E2584">
        <v>431</v>
      </c>
    </row>
    <row r="2588" spans="5:11" x14ac:dyDescent="0.35">
      <c r="I2588">
        <v>1939</v>
      </c>
      <c r="K2588">
        <v>647</v>
      </c>
    </row>
    <row r="2590" spans="5:11" x14ac:dyDescent="0.35">
      <c r="E2590">
        <v>432</v>
      </c>
    </row>
    <row r="2596" spans="5:11" x14ac:dyDescent="0.35">
      <c r="E2596">
        <v>433</v>
      </c>
      <c r="I2596">
        <v>1945</v>
      </c>
      <c r="K2596">
        <v>649</v>
      </c>
    </row>
    <row r="2602" spans="5:11" x14ac:dyDescent="0.35">
      <c r="E2602">
        <v>434</v>
      </c>
    </row>
    <row r="2604" spans="5:11" x14ac:dyDescent="0.35">
      <c r="I2604">
        <v>1951</v>
      </c>
      <c r="K2604">
        <v>651</v>
      </c>
    </row>
    <row r="2608" spans="5:11" x14ac:dyDescent="0.35">
      <c r="E2608">
        <v>435</v>
      </c>
    </row>
    <row r="2612" spans="5:11" x14ac:dyDescent="0.35">
      <c r="I2612">
        <v>1957</v>
      </c>
      <c r="K2612">
        <v>653</v>
      </c>
    </row>
    <row r="2614" spans="5:11" x14ac:dyDescent="0.35">
      <c r="E2614">
        <v>436</v>
      </c>
    </row>
    <row r="2620" spans="5:11" x14ac:dyDescent="0.35">
      <c r="E2620">
        <v>437</v>
      </c>
      <c r="I2620">
        <v>1963</v>
      </c>
      <c r="K2620">
        <v>655</v>
      </c>
    </row>
    <row r="2626" spans="5:11" x14ac:dyDescent="0.35">
      <c r="E2626">
        <v>438</v>
      </c>
    </row>
    <row r="2628" spans="5:11" x14ac:dyDescent="0.35">
      <c r="I2628">
        <v>1969</v>
      </c>
      <c r="K2628">
        <v>657</v>
      </c>
    </row>
    <row r="2632" spans="5:11" x14ac:dyDescent="0.35">
      <c r="E2632">
        <v>439</v>
      </c>
    </row>
    <row r="2636" spans="5:11" x14ac:dyDescent="0.35">
      <c r="I2636">
        <v>1975</v>
      </c>
      <c r="K2636">
        <v>659</v>
      </c>
    </row>
    <row r="2638" spans="5:11" x14ac:dyDescent="0.35">
      <c r="E2638">
        <v>440</v>
      </c>
    </row>
    <row r="2644" spans="5:11" x14ac:dyDescent="0.35">
      <c r="E2644">
        <v>441</v>
      </c>
      <c r="I2644">
        <v>1981</v>
      </c>
      <c r="K2644">
        <v>661</v>
      </c>
    </row>
    <row r="2650" spans="5:11" x14ac:dyDescent="0.35">
      <c r="E2650">
        <v>442</v>
      </c>
    </row>
    <row r="2652" spans="5:11" x14ac:dyDescent="0.35">
      <c r="I2652">
        <v>1987</v>
      </c>
      <c r="K2652">
        <v>663</v>
      </c>
    </row>
    <row r="2656" spans="5:11" x14ac:dyDescent="0.35">
      <c r="E2656">
        <v>443</v>
      </c>
    </row>
    <row r="2660" spans="5:11" x14ac:dyDescent="0.35">
      <c r="I2660">
        <v>1993</v>
      </c>
      <c r="K2660">
        <v>665</v>
      </c>
    </row>
    <row r="2662" spans="5:11" x14ac:dyDescent="0.35">
      <c r="E2662">
        <v>444</v>
      </c>
    </row>
    <row r="2668" spans="5:11" x14ac:dyDescent="0.35">
      <c r="E2668">
        <v>445</v>
      </c>
      <c r="I2668">
        <v>1999</v>
      </c>
      <c r="K2668">
        <v>667</v>
      </c>
    </row>
    <row r="2674" spans="5:11" x14ac:dyDescent="0.35">
      <c r="E2674">
        <v>446</v>
      </c>
    </row>
    <row r="2676" spans="5:11" x14ac:dyDescent="0.35">
      <c r="I2676">
        <v>2005</v>
      </c>
      <c r="K2676">
        <v>669</v>
      </c>
    </row>
    <row r="2680" spans="5:11" x14ac:dyDescent="0.35">
      <c r="E2680">
        <v>447</v>
      </c>
    </row>
    <row r="2684" spans="5:11" x14ac:dyDescent="0.35">
      <c r="I2684">
        <v>2011</v>
      </c>
      <c r="K2684">
        <v>671</v>
      </c>
    </row>
    <row r="2686" spans="5:11" x14ac:dyDescent="0.35">
      <c r="E2686">
        <v>448</v>
      </c>
    </row>
    <row r="2692" spans="5:11" x14ac:dyDescent="0.35">
      <c r="E2692">
        <v>449</v>
      </c>
      <c r="I2692">
        <v>2017</v>
      </c>
      <c r="K2692">
        <v>673</v>
      </c>
    </row>
    <row r="2698" spans="5:11" x14ac:dyDescent="0.35">
      <c r="E2698">
        <v>450</v>
      </c>
    </row>
    <row r="2700" spans="5:11" x14ac:dyDescent="0.35">
      <c r="I2700">
        <v>2023</v>
      </c>
      <c r="K2700">
        <v>675</v>
      </c>
    </row>
    <row r="2704" spans="5:11" x14ac:dyDescent="0.35">
      <c r="E2704">
        <v>451</v>
      </c>
    </row>
    <row r="2708" spans="5:11" x14ac:dyDescent="0.35">
      <c r="I2708">
        <v>2029</v>
      </c>
      <c r="K2708">
        <v>677</v>
      </c>
    </row>
    <row r="2710" spans="5:11" x14ac:dyDescent="0.35">
      <c r="E2710">
        <v>452</v>
      </c>
    </row>
    <row r="2716" spans="5:11" x14ac:dyDescent="0.35">
      <c r="E2716">
        <v>453</v>
      </c>
      <c r="I2716">
        <v>2035</v>
      </c>
      <c r="K2716">
        <v>679</v>
      </c>
    </row>
    <row r="2722" spans="5:11" x14ac:dyDescent="0.35">
      <c r="E2722">
        <v>454</v>
      </c>
    </row>
    <row r="2724" spans="5:11" x14ac:dyDescent="0.35">
      <c r="I2724">
        <v>2041</v>
      </c>
      <c r="K2724">
        <v>681</v>
      </c>
    </row>
    <row r="2728" spans="5:11" x14ac:dyDescent="0.35">
      <c r="E2728">
        <v>455</v>
      </c>
    </row>
    <row r="2732" spans="5:11" x14ac:dyDescent="0.35">
      <c r="I2732">
        <v>2047</v>
      </c>
      <c r="K2732">
        <v>683</v>
      </c>
    </row>
    <row r="2734" spans="5:11" x14ac:dyDescent="0.35">
      <c r="E2734">
        <v>456</v>
      </c>
    </row>
    <row r="2740" spans="5:11" x14ac:dyDescent="0.35">
      <c r="E2740">
        <v>457</v>
      </c>
      <c r="I2740">
        <v>2053</v>
      </c>
      <c r="K2740">
        <v>685</v>
      </c>
    </row>
    <row r="2746" spans="5:11" x14ac:dyDescent="0.35">
      <c r="E2746">
        <v>458</v>
      </c>
    </row>
    <row r="2748" spans="5:11" x14ac:dyDescent="0.35">
      <c r="I2748">
        <v>2059</v>
      </c>
      <c r="K2748">
        <v>687</v>
      </c>
    </row>
    <row r="2752" spans="5:11" x14ac:dyDescent="0.35">
      <c r="E2752">
        <v>459</v>
      </c>
    </row>
    <row r="2756" spans="5:11" x14ac:dyDescent="0.35">
      <c r="I2756">
        <v>2065</v>
      </c>
      <c r="K2756">
        <v>689</v>
      </c>
    </row>
    <row r="2758" spans="5:11" x14ac:dyDescent="0.35">
      <c r="E2758">
        <v>460</v>
      </c>
    </row>
    <row r="2764" spans="5:11" x14ac:dyDescent="0.35">
      <c r="E2764">
        <v>461</v>
      </c>
      <c r="I2764">
        <v>2071</v>
      </c>
      <c r="K2764">
        <v>691</v>
      </c>
    </row>
    <row r="2770" spans="5:11" x14ac:dyDescent="0.35">
      <c r="E2770">
        <v>462</v>
      </c>
    </row>
    <row r="2772" spans="5:11" x14ac:dyDescent="0.35">
      <c r="I2772">
        <v>2077</v>
      </c>
      <c r="K2772">
        <v>693</v>
      </c>
    </row>
    <row r="2776" spans="5:11" x14ac:dyDescent="0.35">
      <c r="E2776">
        <v>463</v>
      </c>
    </row>
    <row r="2780" spans="5:11" x14ac:dyDescent="0.35">
      <c r="I2780">
        <v>2083</v>
      </c>
      <c r="K2780">
        <v>695</v>
      </c>
    </row>
    <row r="2782" spans="5:11" x14ac:dyDescent="0.35">
      <c r="E2782">
        <v>464</v>
      </c>
    </row>
    <row r="2788" spans="5:11" x14ac:dyDescent="0.35">
      <c r="E2788">
        <v>465</v>
      </c>
      <c r="I2788">
        <v>2089</v>
      </c>
      <c r="K2788">
        <v>697</v>
      </c>
    </row>
    <row r="2794" spans="5:11" x14ac:dyDescent="0.35">
      <c r="E2794">
        <v>466</v>
      </c>
    </row>
    <row r="2796" spans="5:11" x14ac:dyDescent="0.35">
      <c r="I2796">
        <v>2095</v>
      </c>
      <c r="K2796">
        <v>699</v>
      </c>
    </row>
    <row r="2800" spans="5:11" x14ac:dyDescent="0.35">
      <c r="E2800">
        <v>467</v>
      </c>
    </row>
    <row r="2804" spans="5:11" x14ac:dyDescent="0.35">
      <c r="I2804">
        <v>2101</v>
      </c>
      <c r="K2804">
        <v>701</v>
      </c>
    </row>
    <row r="2806" spans="5:11" x14ac:dyDescent="0.35">
      <c r="E2806">
        <v>468</v>
      </c>
    </row>
    <row r="2812" spans="5:11" x14ac:dyDescent="0.35">
      <c r="E2812">
        <v>469</v>
      </c>
      <c r="I2812">
        <v>2107</v>
      </c>
      <c r="K2812">
        <v>703</v>
      </c>
    </row>
    <row r="2818" spans="5:11" x14ac:dyDescent="0.35">
      <c r="E2818">
        <v>470</v>
      </c>
    </row>
    <row r="2820" spans="5:11" x14ac:dyDescent="0.35">
      <c r="I2820">
        <v>2113</v>
      </c>
      <c r="K2820">
        <v>705</v>
      </c>
    </row>
    <row r="2824" spans="5:11" x14ac:dyDescent="0.35">
      <c r="E2824">
        <v>471</v>
      </c>
    </row>
    <row r="2828" spans="5:11" x14ac:dyDescent="0.35">
      <c r="I2828">
        <v>2119</v>
      </c>
      <c r="K2828">
        <v>707</v>
      </c>
    </row>
    <row r="2830" spans="5:11" x14ac:dyDescent="0.35">
      <c r="E2830">
        <v>472</v>
      </c>
    </row>
    <row r="2836" spans="5:11" x14ac:dyDescent="0.35">
      <c r="E2836">
        <v>473</v>
      </c>
      <c r="I2836">
        <v>2125</v>
      </c>
      <c r="K2836">
        <v>709</v>
      </c>
    </row>
    <row r="2842" spans="5:11" x14ac:dyDescent="0.35">
      <c r="E2842">
        <v>474</v>
      </c>
    </row>
    <row r="2844" spans="5:11" x14ac:dyDescent="0.35">
      <c r="I2844">
        <v>2131</v>
      </c>
      <c r="K2844">
        <v>711</v>
      </c>
    </row>
    <row r="2848" spans="5:11" x14ac:dyDescent="0.35">
      <c r="E2848">
        <v>475</v>
      </c>
    </row>
    <row r="2852" spans="5:11" x14ac:dyDescent="0.35">
      <c r="I2852">
        <v>2137</v>
      </c>
      <c r="K2852">
        <v>713</v>
      </c>
    </row>
    <row r="2854" spans="5:11" x14ac:dyDescent="0.35">
      <c r="E2854">
        <v>476</v>
      </c>
    </row>
    <row r="2860" spans="5:11" x14ac:dyDescent="0.35">
      <c r="E2860">
        <v>477</v>
      </c>
      <c r="I2860">
        <v>2143</v>
      </c>
      <c r="K2860">
        <v>715</v>
      </c>
    </row>
    <row r="2866" spans="5:11" x14ac:dyDescent="0.35">
      <c r="E2866">
        <v>478</v>
      </c>
    </row>
    <row r="2868" spans="5:11" x14ac:dyDescent="0.35">
      <c r="I2868">
        <v>2149</v>
      </c>
      <c r="K2868">
        <v>717</v>
      </c>
    </row>
    <row r="2872" spans="5:11" x14ac:dyDescent="0.35">
      <c r="E2872">
        <v>479</v>
      </c>
    </row>
    <row r="2876" spans="5:11" x14ac:dyDescent="0.35">
      <c r="I2876">
        <v>2155</v>
      </c>
      <c r="K2876">
        <v>719</v>
      </c>
    </row>
    <row r="2878" spans="5:11" x14ac:dyDescent="0.35">
      <c r="E2878">
        <v>480</v>
      </c>
    </row>
    <row r="2884" spans="5:11" x14ac:dyDescent="0.35">
      <c r="E2884">
        <v>481</v>
      </c>
      <c r="I2884">
        <v>2161</v>
      </c>
      <c r="K2884">
        <v>721</v>
      </c>
    </row>
    <row r="2890" spans="5:11" x14ac:dyDescent="0.35">
      <c r="E2890">
        <v>482</v>
      </c>
    </row>
    <row r="2892" spans="5:11" x14ac:dyDescent="0.35">
      <c r="I2892">
        <v>2167</v>
      </c>
      <c r="K2892">
        <v>723</v>
      </c>
    </row>
    <row r="2896" spans="5:11" x14ac:dyDescent="0.35">
      <c r="E2896">
        <v>483</v>
      </c>
    </row>
    <row r="2900" spans="5:11" x14ac:dyDescent="0.35">
      <c r="I2900">
        <v>2173</v>
      </c>
      <c r="K2900">
        <v>725</v>
      </c>
    </row>
    <row r="2902" spans="5:11" x14ac:dyDescent="0.35">
      <c r="E2902">
        <v>484</v>
      </c>
    </row>
    <row r="2908" spans="5:11" x14ac:dyDescent="0.35">
      <c r="E2908">
        <v>485</v>
      </c>
      <c r="I2908">
        <v>2179</v>
      </c>
      <c r="K2908">
        <v>727</v>
      </c>
    </row>
    <row r="2914" spans="5:11" x14ac:dyDescent="0.35">
      <c r="E2914">
        <v>486</v>
      </c>
    </row>
    <row r="2916" spans="5:11" x14ac:dyDescent="0.35">
      <c r="I2916">
        <v>2185</v>
      </c>
      <c r="K2916">
        <v>729</v>
      </c>
    </row>
    <row r="2920" spans="5:11" x14ac:dyDescent="0.35">
      <c r="E2920">
        <v>487</v>
      </c>
    </row>
    <row r="2924" spans="5:11" x14ac:dyDescent="0.35">
      <c r="I2924">
        <v>2191</v>
      </c>
      <c r="K2924">
        <v>731</v>
      </c>
    </row>
    <row r="2926" spans="5:11" x14ac:dyDescent="0.35">
      <c r="E2926">
        <v>488</v>
      </c>
    </row>
    <row r="2932" spans="5:11" x14ac:dyDescent="0.35">
      <c r="E2932">
        <v>489</v>
      </c>
      <c r="I2932">
        <v>2197</v>
      </c>
      <c r="K2932">
        <v>733</v>
      </c>
    </row>
    <row r="2938" spans="5:11" x14ac:dyDescent="0.35">
      <c r="E2938">
        <v>490</v>
      </c>
    </row>
    <row r="2940" spans="5:11" x14ac:dyDescent="0.35">
      <c r="I2940">
        <v>2203</v>
      </c>
      <c r="K2940">
        <v>735</v>
      </c>
    </row>
    <row r="2944" spans="5:11" x14ac:dyDescent="0.35">
      <c r="E2944">
        <v>491</v>
      </c>
    </row>
    <row r="2948" spans="5:11" x14ac:dyDescent="0.35">
      <c r="I2948">
        <v>2209</v>
      </c>
      <c r="K2948">
        <v>737</v>
      </c>
    </row>
    <row r="2950" spans="5:11" x14ac:dyDescent="0.35">
      <c r="E2950">
        <v>492</v>
      </c>
    </row>
    <row r="2956" spans="5:11" x14ac:dyDescent="0.35">
      <c r="E2956">
        <v>493</v>
      </c>
      <c r="I2956">
        <v>2215</v>
      </c>
      <c r="K2956">
        <v>739</v>
      </c>
    </row>
    <row r="2962" spans="5:11" x14ac:dyDescent="0.35">
      <c r="E2962">
        <v>494</v>
      </c>
    </row>
    <row r="2964" spans="5:11" x14ac:dyDescent="0.35">
      <c r="I2964">
        <v>2221</v>
      </c>
      <c r="K2964">
        <v>741</v>
      </c>
    </row>
    <row r="2968" spans="5:11" x14ac:dyDescent="0.35">
      <c r="E2968">
        <v>495</v>
      </c>
    </row>
    <row r="2972" spans="5:11" x14ac:dyDescent="0.35">
      <c r="I2972">
        <v>2227</v>
      </c>
      <c r="K2972">
        <v>743</v>
      </c>
    </row>
    <row r="2974" spans="5:11" x14ac:dyDescent="0.35">
      <c r="E2974">
        <v>496</v>
      </c>
    </row>
    <row r="2980" spans="5:11" x14ac:dyDescent="0.35">
      <c r="E2980">
        <v>497</v>
      </c>
      <c r="I2980">
        <v>2233</v>
      </c>
      <c r="K2980">
        <v>745</v>
      </c>
    </row>
    <row r="2986" spans="5:11" x14ac:dyDescent="0.35">
      <c r="E2986">
        <v>498</v>
      </c>
    </row>
    <row r="2988" spans="5:11" x14ac:dyDescent="0.35">
      <c r="I2988">
        <v>2239</v>
      </c>
      <c r="K2988">
        <v>747</v>
      </c>
    </row>
    <row r="2992" spans="5:11" x14ac:dyDescent="0.35">
      <c r="E2992">
        <v>499</v>
      </c>
    </row>
    <row r="2996" spans="5:11" x14ac:dyDescent="0.35">
      <c r="I2996">
        <v>2245</v>
      </c>
      <c r="K2996">
        <v>749</v>
      </c>
    </row>
    <row r="2998" spans="5:11" x14ac:dyDescent="0.35">
      <c r="E2998">
        <v>500</v>
      </c>
    </row>
    <row r="3004" spans="5:11" x14ac:dyDescent="0.35">
      <c r="E3004">
        <v>501</v>
      </c>
      <c r="I3004">
        <v>2251</v>
      </c>
      <c r="K3004">
        <v>751</v>
      </c>
    </row>
    <row r="3010" spans="5:11" x14ac:dyDescent="0.35">
      <c r="E3010">
        <v>502</v>
      </c>
    </row>
    <row r="3012" spans="5:11" x14ac:dyDescent="0.35">
      <c r="I3012">
        <v>2257</v>
      </c>
      <c r="K3012">
        <v>753</v>
      </c>
    </row>
    <row r="3020" spans="5:11" x14ac:dyDescent="0.35">
      <c r="K3020">
        <v>755</v>
      </c>
    </row>
    <row r="3028" spans="11:11" x14ac:dyDescent="0.35">
      <c r="K3028">
        <v>757</v>
      </c>
    </row>
    <row r="3036" spans="11:11" x14ac:dyDescent="0.35">
      <c r="K3036">
        <v>759</v>
      </c>
    </row>
    <row r="3044" spans="11:11" x14ac:dyDescent="0.35">
      <c r="K3044">
        <v>761</v>
      </c>
    </row>
    <row r="3052" spans="11:11" x14ac:dyDescent="0.35">
      <c r="K3052">
        <v>763</v>
      </c>
    </row>
    <row r="3060" spans="11:11" x14ac:dyDescent="0.35">
      <c r="K3060">
        <v>765</v>
      </c>
    </row>
    <row r="3068" spans="11:11" x14ac:dyDescent="0.35">
      <c r="K3068">
        <v>767</v>
      </c>
    </row>
    <row r="3076" spans="11:11" x14ac:dyDescent="0.35">
      <c r="K3076">
        <v>769</v>
      </c>
    </row>
    <row r="3084" spans="11:11" x14ac:dyDescent="0.35">
      <c r="K3084">
        <v>771</v>
      </c>
    </row>
    <row r="3092" spans="11:11" x14ac:dyDescent="0.35">
      <c r="K3092">
        <v>773</v>
      </c>
    </row>
    <row r="3100" spans="11:11" x14ac:dyDescent="0.35">
      <c r="K3100">
        <v>775</v>
      </c>
    </row>
    <row r="3108" spans="11:11" x14ac:dyDescent="0.35">
      <c r="K3108">
        <v>777</v>
      </c>
    </row>
    <row r="3116" spans="11:11" x14ac:dyDescent="0.35">
      <c r="K3116">
        <v>779</v>
      </c>
    </row>
    <row r="3124" spans="11:11" x14ac:dyDescent="0.35">
      <c r="K3124">
        <v>781</v>
      </c>
    </row>
    <row r="3132" spans="11:11" x14ac:dyDescent="0.35">
      <c r="K3132">
        <v>783</v>
      </c>
    </row>
    <row r="3140" spans="11:11" x14ac:dyDescent="0.35">
      <c r="K3140">
        <v>785</v>
      </c>
    </row>
    <row r="3148" spans="11:11" x14ac:dyDescent="0.35">
      <c r="K3148">
        <v>787</v>
      </c>
    </row>
    <row r="3156" spans="11:11" x14ac:dyDescent="0.35">
      <c r="K3156">
        <v>789</v>
      </c>
    </row>
    <row r="3164" spans="11:11" x14ac:dyDescent="0.35">
      <c r="K3164">
        <v>791</v>
      </c>
    </row>
    <row r="3172" spans="11:11" x14ac:dyDescent="0.35">
      <c r="K3172">
        <v>793</v>
      </c>
    </row>
    <row r="3180" spans="11:11" x14ac:dyDescent="0.35">
      <c r="K3180">
        <v>795</v>
      </c>
    </row>
    <row r="3188" spans="11:11" x14ac:dyDescent="0.35">
      <c r="K3188">
        <v>797</v>
      </c>
    </row>
    <row r="3196" spans="11:11" x14ac:dyDescent="0.35">
      <c r="K3196">
        <v>799</v>
      </c>
    </row>
    <row r="3204" spans="11:11" x14ac:dyDescent="0.35">
      <c r="K3204">
        <v>801</v>
      </c>
    </row>
    <row r="3212" spans="11:11" x14ac:dyDescent="0.35">
      <c r="K3212">
        <v>803</v>
      </c>
    </row>
    <row r="3220" spans="11:11" x14ac:dyDescent="0.35">
      <c r="K3220">
        <v>805</v>
      </c>
    </row>
    <row r="3228" spans="11:11" x14ac:dyDescent="0.35">
      <c r="K3228">
        <v>807</v>
      </c>
    </row>
    <row r="3236" spans="11:11" x14ac:dyDescent="0.35">
      <c r="K3236">
        <v>809</v>
      </c>
    </row>
    <row r="3244" spans="11:11" x14ac:dyDescent="0.35">
      <c r="K3244">
        <v>811</v>
      </c>
    </row>
    <row r="3252" spans="11:11" x14ac:dyDescent="0.35">
      <c r="K3252">
        <v>813</v>
      </c>
    </row>
    <row r="3260" spans="11:11" x14ac:dyDescent="0.35">
      <c r="K3260">
        <v>815</v>
      </c>
    </row>
    <row r="3268" spans="11:11" x14ac:dyDescent="0.35">
      <c r="K3268">
        <v>817</v>
      </c>
    </row>
    <row r="3276" spans="11:11" x14ac:dyDescent="0.35">
      <c r="K3276">
        <v>819</v>
      </c>
    </row>
    <row r="3284" spans="11:11" x14ac:dyDescent="0.35">
      <c r="K3284">
        <v>821</v>
      </c>
    </row>
    <row r="3292" spans="11:11" x14ac:dyDescent="0.35">
      <c r="K3292">
        <v>823</v>
      </c>
    </row>
    <row r="3300" spans="11:11" x14ac:dyDescent="0.35">
      <c r="K3300">
        <v>825</v>
      </c>
    </row>
    <row r="3308" spans="11:11" x14ac:dyDescent="0.35">
      <c r="K3308">
        <v>827</v>
      </c>
    </row>
    <row r="3316" spans="11:11" x14ac:dyDescent="0.35">
      <c r="K3316">
        <v>829</v>
      </c>
    </row>
    <row r="3324" spans="11:11" x14ac:dyDescent="0.35">
      <c r="K3324">
        <v>831</v>
      </c>
    </row>
    <row r="3332" spans="11:11" x14ac:dyDescent="0.35">
      <c r="K3332">
        <v>833</v>
      </c>
    </row>
    <row r="3340" spans="11:11" x14ac:dyDescent="0.35">
      <c r="K3340">
        <v>835</v>
      </c>
    </row>
    <row r="3348" spans="11:11" x14ac:dyDescent="0.35">
      <c r="K3348">
        <v>837</v>
      </c>
    </row>
    <row r="3356" spans="11:11" x14ac:dyDescent="0.35">
      <c r="K3356">
        <v>839</v>
      </c>
    </row>
    <row r="3364" spans="11:11" x14ac:dyDescent="0.35">
      <c r="K3364">
        <v>841</v>
      </c>
    </row>
    <row r="3372" spans="11:11" x14ac:dyDescent="0.35">
      <c r="K3372">
        <v>843</v>
      </c>
    </row>
    <row r="3380" spans="11:11" x14ac:dyDescent="0.35">
      <c r="K3380">
        <v>845</v>
      </c>
    </row>
    <row r="3388" spans="11:11" x14ac:dyDescent="0.35">
      <c r="K3388">
        <v>847</v>
      </c>
    </row>
    <row r="3396" spans="11:11" x14ac:dyDescent="0.35">
      <c r="K3396">
        <v>849</v>
      </c>
    </row>
    <row r="3404" spans="11:11" x14ac:dyDescent="0.35">
      <c r="K3404">
        <v>851</v>
      </c>
    </row>
    <row r="3412" spans="11:11" x14ac:dyDescent="0.35">
      <c r="K3412">
        <v>853</v>
      </c>
    </row>
    <row r="3420" spans="11:11" x14ac:dyDescent="0.35">
      <c r="K3420">
        <v>855</v>
      </c>
    </row>
    <row r="3428" spans="11:11" x14ac:dyDescent="0.35">
      <c r="K3428">
        <v>857</v>
      </c>
    </row>
    <row r="3436" spans="11:11" x14ac:dyDescent="0.35">
      <c r="K3436">
        <v>859</v>
      </c>
    </row>
    <row r="3444" spans="11:11" x14ac:dyDescent="0.35">
      <c r="K3444">
        <v>861</v>
      </c>
    </row>
    <row r="3452" spans="11:11" x14ac:dyDescent="0.35">
      <c r="K3452">
        <v>863</v>
      </c>
    </row>
    <row r="3460" spans="11:11" x14ac:dyDescent="0.35">
      <c r="K3460">
        <v>865</v>
      </c>
    </row>
    <row r="3468" spans="11:11" x14ac:dyDescent="0.35">
      <c r="K3468">
        <v>867</v>
      </c>
    </row>
    <row r="3476" spans="11:11" x14ac:dyDescent="0.35">
      <c r="K3476">
        <v>869</v>
      </c>
    </row>
    <row r="3484" spans="11:11" x14ac:dyDescent="0.35">
      <c r="K3484">
        <v>871</v>
      </c>
    </row>
    <row r="3492" spans="11:11" x14ac:dyDescent="0.35">
      <c r="K3492">
        <v>873</v>
      </c>
    </row>
    <row r="3500" spans="11:11" x14ac:dyDescent="0.35">
      <c r="K3500">
        <v>875</v>
      </c>
    </row>
    <row r="3508" spans="11:11" x14ac:dyDescent="0.35">
      <c r="K3508">
        <v>877</v>
      </c>
    </row>
    <row r="3516" spans="11:11" x14ac:dyDescent="0.35">
      <c r="K3516">
        <v>879</v>
      </c>
    </row>
    <row r="3524" spans="11:11" x14ac:dyDescent="0.35">
      <c r="K3524">
        <v>881</v>
      </c>
    </row>
    <row r="3532" spans="11:11" x14ac:dyDescent="0.35">
      <c r="K3532">
        <v>883</v>
      </c>
    </row>
    <row r="3540" spans="11:11" x14ac:dyDescent="0.35">
      <c r="K3540">
        <v>885</v>
      </c>
    </row>
    <row r="3548" spans="11:11" x14ac:dyDescent="0.35">
      <c r="K3548">
        <v>887</v>
      </c>
    </row>
    <row r="3556" spans="11:11" x14ac:dyDescent="0.35">
      <c r="K3556">
        <v>889</v>
      </c>
    </row>
    <row r="3564" spans="11:11" x14ac:dyDescent="0.35">
      <c r="K3564">
        <v>891</v>
      </c>
    </row>
    <row r="3572" spans="11:11" x14ac:dyDescent="0.35">
      <c r="K3572">
        <v>893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tint="-0.499984740745262"/>
  </sheetPr>
  <dimension ref="A1:AR317"/>
  <sheetViews>
    <sheetView zoomScale="85" zoomScaleNormal="85" workbookViewId="0">
      <pane ySplit="1" topLeftCell="A279" activePane="bottomLeft" state="frozen"/>
      <selection pane="bottomLeft" activeCell="A7" sqref="A7:A317"/>
    </sheetView>
  </sheetViews>
  <sheetFormatPr defaultRowHeight="14.5" x14ac:dyDescent="0.35"/>
  <cols>
    <col min="36" max="36" width="11.54296875" bestFit="1" customWidth="1"/>
    <col min="37" max="39" width="9.54296875" bestFit="1" customWidth="1"/>
    <col min="40" max="40" width="10.54296875" bestFit="1" customWidth="1"/>
    <col min="41" max="43" width="9.54296875" bestFit="1" customWidth="1"/>
    <col min="44" max="44" width="10.54296875" bestFit="1" customWidth="1"/>
  </cols>
  <sheetData>
    <row r="1" spans="1:44" x14ac:dyDescent="0.35">
      <c r="A1" t="s">
        <v>461</v>
      </c>
      <c r="I1" s="1"/>
      <c r="J1" s="1"/>
      <c r="K1" s="1"/>
      <c r="L1" s="1"/>
      <c r="M1" s="1"/>
      <c r="N1" s="1"/>
      <c r="O1" s="1"/>
      <c r="P1" s="1"/>
      <c r="Q1" s="1"/>
    </row>
    <row r="2" spans="1:44" x14ac:dyDescent="0.35">
      <c r="B2" s="71" t="s">
        <v>38</v>
      </c>
      <c r="C2" s="71"/>
      <c r="D2" s="71"/>
      <c r="E2" s="71"/>
      <c r="F2" s="71"/>
      <c r="G2" s="71"/>
      <c r="H2" s="71"/>
      <c r="I2" s="72" t="s">
        <v>39</v>
      </c>
      <c r="J2" s="72"/>
      <c r="K2" s="72"/>
      <c r="L2" s="72"/>
      <c r="M2" s="72"/>
      <c r="N2" s="72"/>
      <c r="O2" s="72"/>
      <c r="P2" s="72"/>
      <c r="Q2" s="72"/>
      <c r="S2" s="71" t="s">
        <v>40</v>
      </c>
      <c r="T2" s="71"/>
      <c r="U2" s="71"/>
      <c r="V2" s="71"/>
      <c r="W2" s="71"/>
      <c r="X2" s="71"/>
      <c r="Y2" s="71"/>
      <c r="Z2" s="71"/>
      <c r="AA2" s="71"/>
      <c r="AB2" s="71"/>
      <c r="AC2" s="71"/>
      <c r="AD2" s="71"/>
      <c r="AE2" s="71"/>
      <c r="AF2" s="71"/>
      <c r="AG2" s="71"/>
      <c r="AH2" s="71"/>
      <c r="AJ2" s="71" t="s">
        <v>41</v>
      </c>
      <c r="AK2" s="71"/>
      <c r="AL2" s="71"/>
      <c r="AM2" s="71"/>
      <c r="AN2" s="71"/>
      <c r="AO2" s="71"/>
      <c r="AP2" s="71"/>
      <c r="AQ2" s="71"/>
      <c r="AR2" s="71"/>
    </row>
    <row r="3" spans="1:44" x14ac:dyDescent="0.35">
      <c r="A3" s="2" t="s">
        <v>42</v>
      </c>
      <c r="B3" s="2" t="s">
        <v>10</v>
      </c>
      <c r="C3" s="2" t="s">
        <v>43</v>
      </c>
      <c r="D3" s="2" t="s">
        <v>14</v>
      </c>
      <c r="E3" s="2" t="s">
        <v>44</v>
      </c>
      <c r="F3" s="2" t="s">
        <v>45</v>
      </c>
      <c r="G3" s="2" t="s">
        <v>46</v>
      </c>
      <c r="H3" s="2" t="s">
        <v>47</v>
      </c>
      <c r="I3" s="51" t="s">
        <v>48</v>
      </c>
      <c r="J3" s="51" t="s">
        <v>49</v>
      </c>
      <c r="K3" s="51" t="s">
        <v>50</v>
      </c>
      <c r="L3" s="51" t="s">
        <v>51</v>
      </c>
      <c r="M3" s="51" t="s">
        <v>52</v>
      </c>
      <c r="N3" s="51" t="s">
        <v>53</v>
      </c>
      <c r="O3" s="51" t="s">
        <v>54</v>
      </c>
      <c r="P3" s="51" t="s">
        <v>55</v>
      </c>
      <c r="Q3" s="51" t="s">
        <v>56</v>
      </c>
      <c r="S3" s="2" t="s">
        <v>10</v>
      </c>
      <c r="T3" s="2" t="s">
        <v>43</v>
      </c>
      <c r="U3" s="2" t="s">
        <v>14</v>
      </c>
      <c r="V3" s="2" t="s">
        <v>44</v>
      </c>
      <c r="W3" s="2" t="s">
        <v>45</v>
      </c>
      <c r="X3" s="2" t="s">
        <v>46</v>
      </c>
      <c r="Y3" s="2" t="s">
        <v>47</v>
      </c>
      <c r="Z3" s="51" t="s">
        <v>48</v>
      </c>
      <c r="AA3" s="51" t="s">
        <v>49</v>
      </c>
      <c r="AB3" s="51" t="s">
        <v>50</v>
      </c>
      <c r="AC3" s="51" t="s">
        <v>51</v>
      </c>
      <c r="AD3" s="51" t="s">
        <v>52</v>
      </c>
      <c r="AE3" s="51" t="s">
        <v>53</v>
      </c>
      <c r="AF3" s="51" t="s">
        <v>54</v>
      </c>
      <c r="AG3" s="51" t="s">
        <v>55</v>
      </c>
      <c r="AH3" s="51" t="s">
        <v>56</v>
      </c>
      <c r="AJ3" s="51" t="s">
        <v>48</v>
      </c>
      <c r="AK3" s="51" t="s">
        <v>49</v>
      </c>
      <c r="AL3" s="51" t="s">
        <v>50</v>
      </c>
      <c r="AM3" s="51" t="s">
        <v>51</v>
      </c>
      <c r="AN3" s="51" t="s">
        <v>52</v>
      </c>
      <c r="AO3" s="51" t="s">
        <v>53</v>
      </c>
      <c r="AP3" s="51" t="s">
        <v>54</v>
      </c>
      <c r="AQ3" s="51" t="s">
        <v>55</v>
      </c>
      <c r="AR3" s="51" t="s">
        <v>56</v>
      </c>
    </row>
    <row r="4" spans="1:44" x14ac:dyDescent="0.35">
      <c r="A4" s="2" t="s">
        <v>57</v>
      </c>
      <c r="B4" s="58">
        <v>119059</v>
      </c>
      <c r="C4" s="62">
        <v>6651</v>
      </c>
      <c r="D4" s="66">
        <v>62806</v>
      </c>
      <c r="E4" s="12">
        <f>B4/($B4+$C4+$D4)</f>
        <v>0.63155912495491096</v>
      </c>
      <c r="F4" s="12">
        <f t="shared" ref="F4:G4" si="0">C4/($B4+$C4+$D4)</f>
        <v>3.5280824969763841E-2</v>
      </c>
      <c r="G4" s="12">
        <f t="shared" si="0"/>
        <v>0.33316005007532518</v>
      </c>
      <c r="H4" s="13">
        <f>C4/(B4+C4)</f>
        <v>5.2907485482459632E-2</v>
      </c>
      <c r="I4" s="59">
        <v>113650</v>
      </c>
      <c r="J4" s="63">
        <v>1823</v>
      </c>
      <c r="K4" s="67">
        <v>3583</v>
      </c>
      <c r="L4" s="60">
        <v>2152</v>
      </c>
      <c r="M4" s="64">
        <v>3238</v>
      </c>
      <c r="N4" s="68">
        <v>1360</v>
      </c>
      <c r="O4" s="61">
        <v>3204</v>
      </c>
      <c r="P4" s="65">
        <v>1573</v>
      </c>
      <c r="Q4" s="69">
        <v>57654</v>
      </c>
    </row>
    <row r="5" spans="1:44" x14ac:dyDescent="0.35">
      <c r="A5" s="3" t="s">
        <v>58</v>
      </c>
      <c r="B5" s="58">
        <v>119203</v>
      </c>
      <c r="C5" s="62">
        <v>6598</v>
      </c>
      <c r="D5" s="66">
        <v>62829</v>
      </c>
      <c r="E5">
        <f t="shared" ref="E5:E68" si="1">B5/($B5+$C5+$D5)</f>
        <v>0.63194083655834177</v>
      </c>
      <c r="F5">
        <f t="shared" ref="F5:F68" si="2">C5/($B5+$C5+$D5)</f>
        <v>3.4978529396172402E-2</v>
      </c>
      <c r="G5">
        <f t="shared" ref="G5:G68" si="3">D5/($B5+$C5+$D5)</f>
        <v>0.33308063404548588</v>
      </c>
      <c r="H5" s="6">
        <f t="shared" ref="H5:H68" si="4">C5/(B5+C5)</f>
        <v>5.2447913768570997E-2</v>
      </c>
      <c r="I5" s="59">
        <v>113910</v>
      </c>
      <c r="J5" s="63">
        <v>1764</v>
      </c>
      <c r="K5" s="67">
        <v>3367</v>
      </c>
      <c r="L5" s="60">
        <v>1964</v>
      </c>
      <c r="M5" s="64">
        <v>3219</v>
      </c>
      <c r="N5" s="68">
        <v>1466</v>
      </c>
      <c r="O5" s="61">
        <v>3244</v>
      </c>
      <c r="P5" s="65">
        <v>1604</v>
      </c>
      <c r="Q5" s="69">
        <v>57812</v>
      </c>
    </row>
    <row r="6" spans="1:44" x14ac:dyDescent="0.35">
      <c r="A6" s="3" t="s">
        <v>59</v>
      </c>
      <c r="B6" s="58">
        <v>118852</v>
      </c>
      <c r="C6" s="62">
        <v>6797</v>
      </c>
      <c r="D6" s="66">
        <v>63129</v>
      </c>
      <c r="E6">
        <f t="shared" si="1"/>
        <v>0.629586074648529</v>
      </c>
      <c r="F6">
        <f t="shared" si="2"/>
        <v>3.6005254849611715E-2</v>
      </c>
      <c r="G6">
        <f t="shared" si="3"/>
        <v>0.33440867050185935</v>
      </c>
      <c r="H6" s="6">
        <f t="shared" si="4"/>
        <v>5.4095138043279291E-2</v>
      </c>
      <c r="I6" s="59">
        <v>113817</v>
      </c>
      <c r="J6" s="63">
        <v>1873</v>
      </c>
      <c r="K6" s="67">
        <v>3495</v>
      </c>
      <c r="L6" s="60">
        <v>1801</v>
      </c>
      <c r="M6" s="64">
        <v>3402</v>
      </c>
      <c r="N6" s="68">
        <v>1394</v>
      </c>
      <c r="O6" s="61">
        <v>3148</v>
      </c>
      <c r="P6" s="65">
        <v>1510</v>
      </c>
      <c r="Q6" s="69">
        <v>58024</v>
      </c>
      <c r="S6" s="4">
        <f>AVERAGE(B4:B6)</f>
        <v>119038</v>
      </c>
      <c r="T6" s="4">
        <f t="shared" ref="T6:AH6" si="5">AVERAGE(C4:C6)</f>
        <v>6682</v>
      </c>
      <c r="U6" s="4">
        <f t="shared" si="5"/>
        <v>62921.333333333336</v>
      </c>
      <c r="V6" s="9">
        <f>B4/($B4+$C4+$D4)</f>
        <v>0.63155912495491096</v>
      </c>
      <c r="W6" s="9">
        <f t="shared" ref="W6:X6" si="6">C4/($B4+$C4+$D4)</f>
        <v>3.5280824969763841E-2</v>
      </c>
      <c r="X6" s="9">
        <f t="shared" si="6"/>
        <v>0.33316005007532518</v>
      </c>
      <c r="Y6" s="10">
        <f>T6/(S6+T6)</f>
        <v>5.3149856824689784E-2</v>
      </c>
      <c r="Z6" s="4">
        <f t="shared" si="5"/>
        <v>113792.33333333333</v>
      </c>
      <c r="AA6" s="4">
        <f t="shared" si="5"/>
        <v>1820</v>
      </c>
      <c r="AB6" s="4">
        <f t="shared" si="5"/>
        <v>3481.6666666666665</v>
      </c>
      <c r="AC6" s="4">
        <f t="shared" si="5"/>
        <v>1972.3333333333333</v>
      </c>
      <c r="AD6" s="4">
        <f t="shared" si="5"/>
        <v>3286.3333333333335</v>
      </c>
      <c r="AE6" s="4">
        <f t="shared" si="5"/>
        <v>1406.6666666666667</v>
      </c>
      <c r="AF6" s="4">
        <f t="shared" si="5"/>
        <v>3198.6666666666665</v>
      </c>
      <c r="AG6" s="4">
        <f t="shared" si="5"/>
        <v>1562.3333333333333</v>
      </c>
      <c r="AH6" s="4">
        <f t="shared" si="5"/>
        <v>57830</v>
      </c>
      <c r="AJ6" s="30">
        <f ca="1">OFFSET('A&amp;Z correction'!$K$5,UsefulSeries!$C4,0)</f>
        <v>116529.00368181133</v>
      </c>
      <c r="AK6" s="30">
        <f ca="1">OFFSET('A&amp;Z correction'!$K$6,UsefulSeries!$C4,0)</f>
        <v>1749.6647148181007</v>
      </c>
      <c r="AL6" s="30">
        <f ca="1">OFFSET('A&amp;Z correction'!$K$7,UsefulSeries!$C4,0)</f>
        <v>1851.3651324556588</v>
      </c>
      <c r="AM6" s="30">
        <f ca="1">OFFSET('A&amp;Z correction'!$L$5,UsefulSeries!$C4,0)</f>
        <v>1925.6943803593749</v>
      </c>
      <c r="AN6" s="30">
        <f ca="1">OFFSET('A&amp;Z correction'!$L$6,UsefulSeries!$C4,0)</f>
        <v>4173.6511959363097</v>
      </c>
      <c r="AO6" s="30">
        <f ca="1">OFFSET('A&amp;Z correction'!$L$7,UsefulSeries!$C4,0)</f>
        <v>981.96701016531574</v>
      </c>
      <c r="AP6" s="30">
        <f ca="1">OFFSET('A&amp;Z correction'!$M$5,UsefulSeries!$C4,0)</f>
        <v>1542.3302739038982</v>
      </c>
      <c r="AQ6" s="30">
        <f ca="1">OFFSET('A&amp;Z correction'!$M$6,UsefulSeries!$C4,0)</f>
        <v>1161.5892519341089</v>
      </c>
      <c r="AR6" s="30">
        <f ca="1">OFFSET('A&amp;Z correction'!$M$7,UsefulSeries!$C4,0)</f>
        <v>58459.079232845703</v>
      </c>
    </row>
    <row r="7" spans="1:44" x14ac:dyDescent="0.35">
      <c r="A7" s="3" t="s">
        <v>60</v>
      </c>
      <c r="B7" s="58">
        <v>119151</v>
      </c>
      <c r="C7" s="62">
        <v>6742</v>
      </c>
      <c r="D7" s="66">
        <v>63020</v>
      </c>
      <c r="E7">
        <f t="shared" si="1"/>
        <v>0.63071890235187622</v>
      </c>
      <c r="F7">
        <f t="shared" si="2"/>
        <v>3.5688385659007053E-2</v>
      </c>
      <c r="G7">
        <f t="shared" si="3"/>
        <v>0.33359271198911666</v>
      </c>
      <c r="H7" s="6">
        <f t="shared" si="4"/>
        <v>5.3553414407473014E-2</v>
      </c>
      <c r="I7" s="59">
        <v>114028</v>
      </c>
      <c r="J7" s="63">
        <v>1676</v>
      </c>
      <c r="K7" s="67">
        <v>3125</v>
      </c>
      <c r="L7" s="60">
        <v>1931</v>
      </c>
      <c r="M7" s="64">
        <v>3551</v>
      </c>
      <c r="N7" s="68">
        <v>1313</v>
      </c>
      <c r="O7" s="61">
        <v>3119</v>
      </c>
      <c r="P7" s="65">
        <v>1496</v>
      </c>
      <c r="Q7" s="69">
        <v>58364</v>
      </c>
      <c r="S7" s="4">
        <f t="shared" ref="S7:S70" si="7">AVERAGE(B5:B7)</f>
        <v>119068.66666666667</v>
      </c>
      <c r="T7" s="4">
        <f t="shared" ref="T7:T70" si="8">AVERAGE(C5:C7)</f>
        <v>6712.333333333333</v>
      </c>
      <c r="U7" s="4">
        <f t="shared" ref="U7:U70" si="9">AVERAGE(D5:D7)</f>
        <v>62992.666666666664</v>
      </c>
      <c r="V7" s="9">
        <f t="shared" ref="V7:V70" si="10">B5/($B5+$C5+$D5)</f>
        <v>0.63194083655834177</v>
      </c>
      <c r="W7" s="9">
        <f t="shared" ref="W7:W70" si="11">C5/($B5+$C5+$D5)</f>
        <v>3.4978529396172402E-2</v>
      </c>
      <c r="X7" s="9">
        <f t="shared" ref="X7:X70" si="12">D5/($B5+$C5+$D5)</f>
        <v>0.33308063404548588</v>
      </c>
      <c r="Y7" s="10">
        <f t="shared" ref="Y7:Y70" si="13">T7/(S7+T7)</f>
        <v>5.3365240643128399E-2</v>
      </c>
      <c r="Z7" s="4">
        <f t="shared" ref="Z7:Z70" si="14">AVERAGE(I5:I7)</f>
        <v>113918.33333333333</v>
      </c>
      <c r="AA7" s="4">
        <f t="shared" ref="AA7:AA70" si="15">AVERAGE(J5:J7)</f>
        <v>1771</v>
      </c>
      <c r="AB7" s="4">
        <f t="shared" ref="AB7:AB70" si="16">AVERAGE(K5:K7)</f>
        <v>3329</v>
      </c>
      <c r="AC7" s="4">
        <f t="shared" ref="AC7:AC70" si="17">AVERAGE(L5:L7)</f>
        <v>1898.6666666666667</v>
      </c>
      <c r="AD7" s="4">
        <f t="shared" ref="AD7:AD70" si="18">AVERAGE(M5:M7)</f>
        <v>3390.6666666666665</v>
      </c>
      <c r="AE7" s="4">
        <f t="shared" ref="AE7:AE70" si="19">AVERAGE(N5:N7)</f>
        <v>1391</v>
      </c>
      <c r="AF7" s="4">
        <f t="shared" ref="AF7:AF70" si="20">AVERAGE(O5:O7)</f>
        <v>3170.3333333333335</v>
      </c>
      <c r="AG7" s="4">
        <f t="shared" ref="AG7:AG70" si="21">AVERAGE(P5:P7)</f>
        <v>1536.6666666666667</v>
      </c>
      <c r="AH7" s="4">
        <f t="shared" ref="AH7:AH70" si="22">AVERAGE(Q5:Q7)</f>
        <v>58066.666666666664</v>
      </c>
      <c r="AJ7" s="30">
        <f ca="1">OFFSET('A&amp;Z correction'!$K$5,UsefulSeries!$C5,0)</f>
        <v>116661.77533742637</v>
      </c>
      <c r="AK7" s="30">
        <f ca="1">OFFSET('A&amp;Z correction'!$K$6,UsefulSeries!$C5,0)</f>
        <v>1691.5202576768704</v>
      </c>
      <c r="AL7" s="30">
        <f ca="1">OFFSET('A&amp;Z correction'!$K$7,UsefulSeries!$C5,0)</f>
        <v>1698.9030343733916</v>
      </c>
      <c r="AM7" s="30">
        <f ca="1">OFFSET('A&amp;Z correction'!$L$5,UsefulSeries!$C5,0)</f>
        <v>1838.871436525324</v>
      </c>
      <c r="AN7" s="30">
        <f ca="1">OFFSET('A&amp;Z correction'!$L$6,UsefulSeries!$C5,0)</f>
        <v>4307.1801859807665</v>
      </c>
      <c r="AO7" s="30">
        <f ca="1">OFFSET('A&amp;Z correction'!$L$7,UsefulSeries!$C5,0)</f>
        <v>951.74592640624348</v>
      </c>
      <c r="AP7" s="30">
        <f ca="1">OFFSET('A&amp;Z correction'!$M$5,UsefulSeries!$C5,0)</f>
        <v>1519.7173833399077</v>
      </c>
      <c r="AQ7" s="30">
        <f ca="1">OFFSET('A&amp;Z correction'!$M$6,UsefulSeries!$C5,0)</f>
        <v>1119.4323829512593</v>
      </c>
      <c r="AR7" s="30">
        <f ca="1">OFFSET('A&amp;Z correction'!$M$7,UsefulSeries!$C5,0)</f>
        <v>58707.19347831409</v>
      </c>
    </row>
    <row r="8" spans="1:44" x14ac:dyDescent="0.35">
      <c r="A8" s="3" t="s">
        <v>61</v>
      </c>
      <c r="B8" s="58">
        <v>118983</v>
      </c>
      <c r="C8" s="62">
        <v>6590</v>
      </c>
      <c r="D8" s="66">
        <v>63485</v>
      </c>
      <c r="E8">
        <f t="shared" si="1"/>
        <v>0.62934654973605986</v>
      </c>
      <c r="F8">
        <f t="shared" si="2"/>
        <v>3.485702800198881E-2</v>
      </c>
      <c r="G8">
        <f t="shared" si="3"/>
        <v>0.33579642226195133</v>
      </c>
      <c r="H8" s="6">
        <f t="shared" si="4"/>
        <v>5.2479434273291235E-2</v>
      </c>
      <c r="I8" s="59">
        <v>113970</v>
      </c>
      <c r="J8" s="63">
        <v>1771</v>
      </c>
      <c r="K8" s="67">
        <v>3389</v>
      </c>
      <c r="L8" s="60">
        <v>1945</v>
      </c>
      <c r="M8" s="64">
        <v>3402</v>
      </c>
      <c r="N8" s="68">
        <v>1393</v>
      </c>
      <c r="O8" s="61">
        <v>2986</v>
      </c>
      <c r="P8" s="65">
        <v>1381</v>
      </c>
      <c r="Q8" s="69">
        <v>58502</v>
      </c>
      <c r="S8" s="4">
        <f t="shared" si="7"/>
        <v>118995.33333333333</v>
      </c>
      <c r="T8" s="4">
        <f t="shared" si="8"/>
        <v>6709.666666666667</v>
      </c>
      <c r="U8" s="4">
        <f t="shared" si="9"/>
        <v>63211.333333333336</v>
      </c>
      <c r="V8" s="9">
        <f t="shared" si="10"/>
        <v>0.629586074648529</v>
      </c>
      <c r="W8" s="9">
        <f t="shared" si="11"/>
        <v>3.6005254849611715E-2</v>
      </c>
      <c r="X8" s="9">
        <f t="shared" si="12"/>
        <v>0.33440867050185935</v>
      </c>
      <c r="Y8" s="10">
        <f t="shared" si="13"/>
        <v>5.3376291051801174E-2</v>
      </c>
      <c r="Z8" s="4">
        <f t="shared" si="14"/>
        <v>113938.33333333333</v>
      </c>
      <c r="AA8" s="4">
        <f t="shared" si="15"/>
        <v>1773.3333333333333</v>
      </c>
      <c r="AB8" s="4">
        <f t="shared" si="16"/>
        <v>3336.3333333333335</v>
      </c>
      <c r="AC8" s="4">
        <f t="shared" si="17"/>
        <v>1892.3333333333333</v>
      </c>
      <c r="AD8" s="4">
        <f t="shared" si="18"/>
        <v>3451.6666666666665</v>
      </c>
      <c r="AE8" s="4">
        <f t="shared" si="19"/>
        <v>1366.6666666666667</v>
      </c>
      <c r="AF8" s="4">
        <f t="shared" si="20"/>
        <v>3084.3333333333335</v>
      </c>
      <c r="AG8" s="4">
        <f t="shared" si="21"/>
        <v>1462.3333333333333</v>
      </c>
      <c r="AH8" s="4">
        <f t="shared" si="22"/>
        <v>58296.666666666664</v>
      </c>
      <c r="AJ8" s="30">
        <f ca="1">OFFSET('A&amp;Z correction'!$K$5,UsefulSeries!$C6,0)</f>
        <v>116682.78668310517</v>
      </c>
      <c r="AK8" s="30">
        <f ca="1">OFFSET('A&amp;Z correction'!$K$6,UsefulSeries!$C6,0)</f>
        <v>1693.0802296300599</v>
      </c>
      <c r="AL8" s="30">
        <f ca="1">OFFSET('A&amp;Z correction'!$K$7,UsefulSeries!$C6,0)</f>
        <v>1705.3726187880218</v>
      </c>
      <c r="AM8" s="30">
        <f ca="1">OFFSET('A&amp;Z correction'!$L$5,UsefulSeries!$C6,0)</f>
        <v>1830.5452638503675</v>
      </c>
      <c r="AN8" s="30">
        <f ca="1">OFFSET('A&amp;Z correction'!$L$6,UsefulSeries!$C6,0)</f>
        <v>4385.3729579565907</v>
      </c>
      <c r="AO8" s="30">
        <f ca="1">OFFSET('A&amp;Z correction'!$L$7,UsefulSeries!$C6,0)</f>
        <v>915.84908155171479</v>
      </c>
      <c r="AP8" s="30">
        <f ca="1">OFFSET('A&amp;Z correction'!$M$5,UsefulSeries!$C6,0)</f>
        <v>1432.9616297141351</v>
      </c>
      <c r="AQ8" s="30">
        <f ca="1">OFFSET('A&amp;Z correction'!$M$6,UsefulSeries!$C6,0)</f>
        <v>1026.701213458286</v>
      </c>
      <c r="AR8" s="30">
        <f ca="1">OFFSET('A&amp;Z correction'!$M$7,UsefulSeries!$C6,0)</f>
        <v>58953.331908428605</v>
      </c>
    </row>
    <row r="9" spans="1:44" x14ac:dyDescent="0.35">
      <c r="A9" s="3" t="s">
        <v>62</v>
      </c>
      <c r="B9" s="58">
        <v>118810</v>
      </c>
      <c r="C9" s="62">
        <v>6922</v>
      </c>
      <c r="D9" s="66">
        <v>63456</v>
      </c>
      <c r="E9">
        <f t="shared" si="1"/>
        <v>0.62799966171215937</v>
      </c>
      <c r="F9">
        <f t="shared" si="2"/>
        <v>3.6587944267078253E-2</v>
      </c>
      <c r="G9">
        <f t="shared" si="3"/>
        <v>0.33541239402076239</v>
      </c>
      <c r="H9" s="6">
        <f t="shared" si="4"/>
        <v>5.5053606082779247E-2</v>
      </c>
      <c r="I9" s="59">
        <v>113702</v>
      </c>
      <c r="J9" s="63">
        <v>1941</v>
      </c>
      <c r="K9" s="67">
        <v>3297</v>
      </c>
      <c r="L9" s="60">
        <v>1818</v>
      </c>
      <c r="M9" s="64">
        <v>3379</v>
      </c>
      <c r="N9" s="68">
        <v>1391</v>
      </c>
      <c r="O9" s="61">
        <v>3193</v>
      </c>
      <c r="P9" s="65">
        <v>1566</v>
      </c>
      <c r="Q9" s="69">
        <v>58571</v>
      </c>
      <c r="S9" s="4">
        <f t="shared" si="7"/>
        <v>118981.33333333333</v>
      </c>
      <c r="T9" s="4">
        <f t="shared" si="8"/>
        <v>6751.333333333333</v>
      </c>
      <c r="U9" s="4">
        <f t="shared" si="9"/>
        <v>63320.333333333336</v>
      </c>
      <c r="V9" s="9">
        <f t="shared" si="10"/>
        <v>0.63071890235187622</v>
      </c>
      <c r="W9" s="9">
        <f t="shared" si="11"/>
        <v>3.5688385659007053E-2</v>
      </c>
      <c r="X9" s="9">
        <f t="shared" si="12"/>
        <v>0.33359271198911666</v>
      </c>
      <c r="Y9" s="10">
        <f t="shared" si="13"/>
        <v>5.3695936881955897E-2</v>
      </c>
      <c r="Z9" s="4">
        <f t="shared" si="14"/>
        <v>113900</v>
      </c>
      <c r="AA9" s="4">
        <f t="shared" si="15"/>
        <v>1796</v>
      </c>
      <c r="AB9" s="4">
        <f t="shared" si="16"/>
        <v>3270.3333333333335</v>
      </c>
      <c r="AC9" s="4">
        <f t="shared" si="17"/>
        <v>1898</v>
      </c>
      <c r="AD9" s="4">
        <f t="shared" si="18"/>
        <v>3444</v>
      </c>
      <c r="AE9" s="4">
        <f t="shared" si="19"/>
        <v>1365.6666666666667</v>
      </c>
      <c r="AF9" s="4">
        <f t="shared" si="20"/>
        <v>3099.3333333333335</v>
      </c>
      <c r="AG9" s="4">
        <f t="shared" si="21"/>
        <v>1481</v>
      </c>
      <c r="AH9" s="4">
        <f t="shared" si="22"/>
        <v>58479</v>
      </c>
      <c r="AJ9" s="30">
        <f ca="1">OFFSET('A&amp;Z correction'!$K$5,UsefulSeries!$C7,0)</f>
        <v>116643.14606913608</v>
      </c>
      <c r="AK9" s="30">
        <f ca="1">OFFSET('A&amp;Z correction'!$K$6,UsefulSeries!$C7,0)</f>
        <v>1719.3794976541978</v>
      </c>
      <c r="AL9" s="30">
        <f ca="1">OFFSET('A&amp;Z correction'!$K$7,UsefulSeries!$C7,0)</f>
        <v>1635.0024077630967</v>
      </c>
      <c r="AM9" s="30">
        <f ca="1">OFFSET('A&amp;Z correction'!$L$5,UsefulSeries!$C7,0)</f>
        <v>1837.2483541925412</v>
      </c>
      <c r="AN9" s="30">
        <f ca="1">OFFSET('A&amp;Z correction'!$L$6,UsefulSeries!$C7,0)</f>
        <v>4375.4639974426627</v>
      </c>
      <c r="AO9" s="30">
        <f ca="1">OFFSET('A&amp;Z correction'!$L$7,UsefulSeries!$C7,0)</f>
        <v>915.12163840805351</v>
      </c>
      <c r="AP9" s="30">
        <f ca="1">OFFSET('A&amp;Z correction'!$M$5,UsefulSeries!$C7,0)</f>
        <v>1446.7105896717117</v>
      </c>
      <c r="AQ9" s="30">
        <f ca="1">OFFSET('A&amp;Z correction'!$M$6,UsefulSeries!$C7,0)</f>
        <v>1047.9944403877521</v>
      </c>
      <c r="AR9" s="30">
        <f ca="1">OFFSET('A&amp;Z correction'!$M$7,UsefulSeries!$C7,0)</f>
        <v>59137.257635544513</v>
      </c>
    </row>
    <row r="10" spans="1:44" x14ac:dyDescent="0.35">
      <c r="A10" s="3" t="s">
        <v>63</v>
      </c>
      <c r="B10" s="58">
        <v>118802</v>
      </c>
      <c r="C10" s="62">
        <v>7188</v>
      </c>
      <c r="D10" s="66">
        <v>63352</v>
      </c>
      <c r="E10">
        <f t="shared" si="1"/>
        <v>0.6274466309640756</v>
      </c>
      <c r="F10">
        <f t="shared" si="2"/>
        <v>3.7963050987102703E-2</v>
      </c>
      <c r="G10">
        <f t="shared" si="3"/>
        <v>0.33459031804882172</v>
      </c>
      <c r="H10" s="6">
        <f t="shared" si="4"/>
        <v>5.7052146995793314E-2</v>
      </c>
      <c r="I10" s="59">
        <v>113809</v>
      </c>
      <c r="J10" s="63">
        <v>1877</v>
      </c>
      <c r="K10" s="67">
        <v>3106</v>
      </c>
      <c r="L10" s="60">
        <v>1940</v>
      </c>
      <c r="M10" s="64">
        <v>3625</v>
      </c>
      <c r="N10" s="68">
        <v>1355</v>
      </c>
      <c r="O10" s="61">
        <v>2961</v>
      </c>
      <c r="P10" s="65">
        <v>1658</v>
      </c>
      <c r="Q10" s="69">
        <v>58690</v>
      </c>
      <c r="S10" s="4">
        <f t="shared" si="7"/>
        <v>118865</v>
      </c>
      <c r="T10" s="4">
        <f t="shared" si="8"/>
        <v>6900</v>
      </c>
      <c r="U10" s="4">
        <f t="shared" si="9"/>
        <v>63431</v>
      </c>
      <c r="V10" s="9">
        <f t="shared" si="10"/>
        <v>0.62934654973605986</v>
      </c>
      <c r="W10" s="9">
        <f t="shared" si="11"/>
        <v>3.485702800198881E-2</v>
      </c>
      <c r="X10" s="9">
        <f t="shared" si="12"/>
        <v>0.33579642226195133</v>
      </c>
      <c r="Y10" s="10">
        <f t="shared" si="13"/>
        <v>5.4864230906850074E-2</v>
      </c>
      <c r="Z10" s="4">
        <f t="shared" si="14"/>
        <v>113827</v>
      </c>
      <c r="AA10" s="4">
        <f t="shared" si="15"/>
        <v>1863</v>
      </c>
      <c r="AB10" s="4">
        <f t="shared" si="16"/>
        <v>3264</v>
      </c>
      <c r="AC10" s="4">
        <f t="shared" si="17"/>
        <v>1901</v>
      </c>
      <c r="AD10" s="4">
        <f t="shared" si="18"/>
        <v>3468.6666666666665</v>
      </c>
      <c r="AE10" s="4">
        <f t="shared" si="19"/>
        <v>1379.6666666666667</v>
      </c>
      <c r="AF10" s="4">
        <f t="shared" si="20"/>
        <v>3046.6666666666665</v>
      </c>
      <c r="AG10" s="4">
        <f t="shared" si="21"/>
        <v>1535</v>
      </c>
      <c r="AH10" s="4">
        <f t="shared" si="22"/>
        <v>58587.666666666664</v>
      </c>
      <c r="AJ10" s="30">
        <f ca="1">OFFSET('A&amp;Z correction'!$K$5,UsefulSeries!$C8,0)</f>
        <v>116567.13160566152</v>
      </c>
      <c r="AK10" s="30">
        <f ca="1">OFFSET('A&amp;Z correction'!$K$6,UsefulSeries!$C8,0)</f>
        <v>1795.2665059883866</v>
      </c>
      <c r="AL10" s="30">
        <f ca="1">OFFSET('A&amp;Z correction'!$K$7,UsefulSeries!$C8,0)</f>
        <v>1621.1939028645354</v>
      </c>
      <c r="AM10" s="30">
        <f ca="1">OFFSET('A&amp;Z correction'!$L$5,UsefulSeries!$C8,0)</f>
        <v>1840.3394665521464</v>
      </c>
      <c r="AN10" s="30">
        <f ca="1">OFFSET('A&amp;Z correction'!$L$6,UsefulSeries!$C8,0)</f>
        <v>4406.5177952205759</v>
      </c>
      <c r="AO10" s="30">
        <f ca="1">OFFSET('A&amp;Z correction'!$L$7,UsefulSeries!$C8,0)</f>
        <v>927.70028482714042</v>
      </c>
      <c r="AP10" s="30">
        <f ca="1">OFFSET('A&amp;Z correction'!$M$5,UsefulSeries!$C8,0)</f>
        <v>1391.7456473816578</v>
      </c>
      <c r="AQ10" s="30">
        <f ca="1">OFFSET('A&amp;Z correction'!$M$6,UsefulSeries!$C8,0)</f>
        <v>1105.4494970184485</v>
      </c>
      <c r="AR10" s="30">
        <f ca="1">OFFSET('A&amp;Z correction'!$M$7,UsefulSeries!$C8,0)</f>
        <v>59241.299076354328</v>
      </c>
    </row>
    <row r="11" spans="1:44" x14ac:dyDescent="0.35">
      <c r="A11" s="3" t="s">
        <v>64</v>
      </c>
      <c r="B11" s="58">
        <v>118524</v>
      </c>
      <c r="C11" s="62">
        <v>7368</v>
      </c>
      <c r="D11" s="66">
        <v>63636</v>
      </c>
      <c r="E11">
        <f t="shared" si="1"/>
        <v>0.62536406230214003</v>
      </c>
      <c r="F11">
        <f t="shared" si="2"/>
        <v>3.8875522350259595E-2</v>
      </c>
      <c r="G11">
        <f t="shared" si="3"/>
        <v>0.33576041534760037</v>
      </c>
      <c r="H11" s="6">
        <f t="shared" si="4"/>
        <v>5.8526355924125438E-2</v>
      </c>
      <c r="I11" s="59">
        <v>113676</v>
      </c>
      <c r="J11" s="63">
        <v>1752</v>
      </c>
      <c r="K11" s="67">
        <v>3356</v>
      </c>
      <c r="L11" s="60">
        <v>1764</v>
      </c>
      <c r="M11" s="64">
        <v>4045</v>
      </c>
      <c r="N11" s="68">
        <v>1378</v>
      </c>
      <c r="O11" s="61">
        <v>2975</v>
      </c>
      <c r="P11" s="65">
        <v>1559</v>
      </c>
      <c r="Q11" s="69">
        <v>58671</v>
      </c>
      <c r="S11" s="4">
        <f t="shared" si="7"/>
        <v>118712</v>
      </c>
      <c r="T11" s="4">
        <f t="shared" si="8"/>
        <v>7159.333333333333</v>
      </c>
      <c r="U11" s="4">
        <f t="shared" si="9"/>
        <v>63481.333333333336</v>
      </c>
      <c r="V11" s="9">
        <f t="shared" si="10"/>
        <v>0.62799966171215937</v>
      </c>
      <c r="W11" s="9">
        <f t="shared" si="11"/>
        <v>3.6587944267078253E-2</v>
      </c>
      <c r="X11" s="9">
        <f t="shared" si="12"/>
        <v>0.33541239402076239</v>
      </c>
      <c r="Y11" s="10">
        <f t="shared" si="13"/>
        <v>5.6878187779054803E-2</v>
      </c>
      <c r="Z11" s="4">
        <f t="shared" si="14"/>
        <v>113729</v>
      </c>
      <c r="AA11" s="4">
        <f t="shared" si="15"/>
        <v>1856.6666666666667</v>
      </c>
      <c r="AB11" s="4">
        <f t="shared" si="16"/>
        <v>3253</v>
      </c>
      <c r="AC11" s="4">
        <f t="shared" si="17"/>
        <v>1840.6666666666667</v>
      </c>
      <c r="AD11" s="4">
        <f t="shared" si="18"/>
        <v>3683</v>
      </c>
      <c r="AE11" s="4">
        <f t="shared" si="19"/>
        <v>1374.6666666666667</v>
      </c>
      <c r="AF11" s="4">
        <f t="shared" si="20"/>
        <v>3043</v>
      </c>
      <c r="AG11" s="4">
        <f t="shared" si="21"/>
        <v>1594.3333333333333</v>
      </c>
      <c r="AH11" s="4">
        <f t="shared" si="22"/>
        <v>58644</v>
      </c>
      <c r="AJ11" s="30">
        <f ca="1">OFFSET('A&amp;Z correction'!$K$5,UsefulSeries!$C9,0)</f>
        <v>116468.29415322639</v>
      </c>
      <c r="AK11" s="30">
        <f ca="1">OFFSET('A&amp;Z correction'!$K$6,UsefulSeries!$C9,0)</f>
        <v>1782.7677777051006</v>
      </c>
      <c r="AL11" s="30">
        <f ca="1">OFFSET('A&amp;Z correction'!$K$7,UsefulSeries!$C9,0)</f>
        <v>1612.0149526206028</v>
      </c>
      <c r="AM11" s="30">
        <f ca="1">OFFSET('A&amp;Z correction'!$L$5,UsefulSeries!$C9,0)</f>
        <v>1766.4402677246617</v>
      </c>
      <c r="AN11" s="30">
        <f ca="1">OFFSET('A&amp;Z correction'!$L$6,UsefulSeries!$C9,0)</f>
        <v>4679.8831701190902</v>
      </c>
      <c r="AO11" s="30">
        <f ca="1">OFFSET('A&amp;Z correction'!$L$7,UsefulSeries!$C9,0)</f>
        <v>896.37924017883108</v>
      </c>
      <c r="AP11" s="30">
        <f ca="1">OFFSET('A&amp;Z correction'!$M$5,UsefulSeries!$C9,0)</f>
        <v>1394.5616088259205</v>
      </c>
      <c r="AQ11" s="30">
        <f ca="1">OFFSET('A&amp;Z correction'!$M$6,UsefulSeries!$C9,0)</f>
        <v>1146.7157729221603</v>
      </c>
      <c r="AR11" s="30">
        <f ca="1">OFFSET('A&amp;Z correction'!$M$7,UsefulSeries!$C9,0)</f>
        <v>59295.224462618957</v>
      </c>
    </row>
    <row r="12" spans="1:44" x14ac:dyDescent="0.35">
      <c r="A12" s="2" t="s">
        <v>65</v>
      </c>
      <c r="B12" s="58">
        <v>118536</v>
      </c>
      <c r="C12" s="62">
        <v>7459</v>
      </c>
      <c r="D12" s="66">
        <v>63715</v>
      </c>
      <c r="E12">
        <f t="shared" si="1"/>
        <v>0.62482736808813455</v>
      </c>
      <c r="F12">
        <f t="shared" si="2"/>
        <v>3.9317906278003266E-2</v>
      </c>
      <c r="G12">
        <f t="shared" si="3"/>
        <v>0.33585472563386221</v>
      </c>
      <c r="H12" s="6">
        <f t="shared" si="4"/>
        <v>5.9200761934997417E-2</v>
      </c>
      <c r="I12" s="59">
        <v>113367</v>
      </c>
      <c r="J12" s="63">
        <v>1902</v>
      </c>
      <c r="K12" s="67">
        <v>3236</v>
      </c>
      <c r="L12" s="60">
        <v>2029</v>
      </c>
      <c r="M12" s="64">
        <v>3924</v>
      </c>
      <c r="N12" s="68">
        <v>1413</v>
      </c>
      <c r="O12" s="61">
        <v>3032</v>
      </c>
      <c r="P12" s="65">
        <v>1613</v>
      </c>
      <c r="Q12" s="69">
        <v>58843</v>
      </c>
      <c r="S12" s="4">
        <f t="shared" si="7"/>
        <v>118620.66666666667</v>
      </c>
      <c r="T12" s="4">
        <f t="shared" si="8"/>
        <v>7338.333333333333</v>
      </c>
      <c r="U12" s="4">
        <f t="shared" si="9"/>
        <v>63567.666666666664</v>
      </c>
      <c r="V12" s="9">
        <f t="shared" si="10"/>
        <v>0.6274466309640756</v>
      </c>
      <c r="W12" s="9">
        <f t="shared" si="11"/>
        <v>3.7963050987102703E-2</v>
      </c>
      <c r="X12" s="9">
        <f t="shared" si="12"/>
        <v>0.33459031804882172</v>
      </c>
      <c r="Y12" s="10">
        <f t="shared" si="13"/>
        <v>5.825969826160364E-2</v>
      </c>
      <c r="Z12" s="4">
        <f t="shared" si="14"/>
        <v>113617.33333333333</v>
      </c>
      <c r="AA12" s="4">
        <f t="shared" si="15"/>
        <v>1843.6666666666667</v>
      </c>
      <c r="AB12" s="4">
        <f t="shared" si="16"/>
        <v>3232.6666666666665</v>
      </c>
      <c r="AC12" s="4">
        <f t="shared" si="17"/>
        <v>1911</v>
      </c>
      <c r="AD12" s="4">
        <f t="shared" si="18"/>
        <v>3864.6666666666665</v>
      </c>
      <c r="AE12" s="4">
        <f t="shared" si="19"/>
        <v>1382</v>
      </c>
      <c r="AF12" s="4">
        <f t="shared" si="20"/>
        <v>2989.3333333333335</v>
      </c>
      <c r="AG12" s="4">
        <f t="shared" si="21"/>
        <v>1610</v>
      </c>
      <c r="AH12" s="4">
        <f t="shared" si="22"/>
        <v>58734.666666666664</v>
      </c>
      <c r="AJ12" s="30">
        <f ca="1">OFFSET('A&amp;Z correction'!$K$5,UsefulSeries!$C10,0)</f>
        <v>116353.0603306929</v>
      </c>
      <c r="AK12" s="30">
        <f ca="1">OFFSET('A&amp;Z correction'!$K$6,UsefulSeries!$C10,0)</f>
        <v>1763.7455064070141</v>
      </c>
      <c r="AL12" s="30">
        <f ca="1">OFFSET('A&amp;Z correction'!$K$7,UsefulSeries!$C10,0)</f>
        <v>1593.6683993856209</v>
      </c>
      <c r="AM12" s="30">
        <f ca="1">OFFSET('A&amp;Z correction'!$L$5,UsefulSeries!$C10,0)</f>
        <v>1842.8655521114488</v>
      </c>
      <c r="AN12" s="30">
        <f ca="1">OFFSET('A&amp;Z correction'!$L$6,UsefulSeries!$C10,0)</f>
        <v>4911.4101911076777</v>
      </c>
      <c r="AO12" s="30">
        <f ca="1">OFFSET('A&amp;Z correction'!$L$7,UsefulSeries!$C10,0)</f>
        <v>881.45816970695842</v>
      </c>
      <c r="AP12" s="30">
        <f ca="1">OFFSET('A&amp;Z correction'!$M$5,UsefulSeries!$C10,0)</f>
        <v>1332.8604506957977</v>
      </c>
      <c r="AQ12" s="30">
        <f ca="1">OFFSET('A&amp;Z correction'!$M$6,UsefulSeries!$C10,0)</f>
        <v>1142.3406507820773</v>
      </c>
      <c r="AR12" s="30">
        <f ca="1">OFFSET('A&amp;Z correction'!$M$7,UsefulSeries!$C10,0)</f>
        <v>59387.846844970212</v>
      </c>
    </row>
    <row r="13" spans="1:44" x14ac:dyDescent="0.35">
      <c r="A13" s="2" t="s">
        <v>66</v>
      </c>
      <c r="B13" s="58">
        <v>118306</v>
      </c>
      <c r="C13" s="62">
        <v>7764</v>
      </c>
      <c r="D13" s="66">
        <v>63802</v>
      </c>
      <c r="E13">
        <f t="shared" si="1"/>
        <v>0.62308291901912871</v>
      </c>
      <c r="F13">
        <f t="shared" si="2"/>
        <v>4.0890705317266372E-2</v>
      </c>
      <c r="G13">
        <f t="shared" si="3"/>
        <v>0.33602637566360494</v>
      </c>
      <c r="H13" s="6">
        <f t="shared" si="4"/>
        <v>6.1584833822479576E-2</v>
      </c>
      <c r="I13" s="59">
        <v>113166</v>
      </c>
      <c r="J13" s="63">
        <v>2034</v>
      </c>
      <c r="K13" s="67">
        <v>3308</v>
      </c>
      <c r="L13" s="60">
        <v>1975</v>
      </c>
      <c r="M13" s="64">
        <v>4027</v>
      </c>
      <c r="N13" s="68">
        <v>1455</v>
      </c>
      <c r="O13" s="61">
        <v>3092</v>
      </c>
      <c r="P13" s="65">
        <v>1668</v>
      </c>
      <c r="Q13" s="69">
        <v>58804</v>
      </c>
      <c r="S13" s="4">
        <f t="shared" si="7"/>
        <v>118455.33333333333</v>
      </c>
      <c r="T13" s="4">
        <f t="shared" si="8"/>
        <v>7530.333333333333</v>
      </c>
      <c r="U13" s="4">
        <f t="shared" si="9"/>
        <v>63717.666666666664</v>
      </c>
      <c r="V13" s="9">
        <f t="shared" si="10"/>
        <v>0.62536406230214003</v>
      </c>
      <c r="W13" s="9">
        <f t="shared" si="11"/>
        <v>3.8875522350259595E-2</v>
      </c>
      <c r="X13" s="9">
        <f t="shared" si="12"/>
        <v>0.33576041534760037</v>
      </c>
      <c r="Y13" s="10">
        <f t="shared" si="13"/>
        <v>5.9771349650886214E-2</v>
      </c>
      <c r="Z13" s="4">
        <f t="shared" si="14"/>
        <v>113403</v>
      </c>
      <c r="AA13" s="4">
        <f t="shared" si="15"/>
        <v>1896</v>
      </c>
      <c r="AB13" s="4">
        <f t="shared" si="16"/>
        <v>3300</v>
      </c>
      <c r="AC13" s="4">
        <f t="shared" si="17"/>
        <v>1922.6666666666667</v>
      </c>
      <c r="AD13" s="4">
        <f t="shared" si="18"/>
        <v>3998.6666666666665</v>
      </c>
      <c r="AE13" s="4">
        <f t="shared" si="19"/>
        <v>1415.3333333333333</v>
      </c>
      <c r="AF13" s="4">
        <f t="shared" si="20"/>
        <v>3033</v>
      </c>
      <c r="AG13" s="4">
        <f t="shared" si="21"/>
        <v>1613.3333333333333</v>
      </c>
      <c r="AH13" s="4">
        <f t="shared" si="22"/>
        <v>58772.666666666664</v>
      </c>
      <c r="AJ13" s="30">
        <f ca="1">OFFSET('A&amp;Z correction'!$K$5,UsefulSeries!$C11,0)</f>
        <v>116131.4799416631</v>
      </c>
      <c r="AK13" s="30">
        <f ca="1">OFFSET('A&amp;Z correction'!$K$6,UsefulSeries!$C11,0)</f>
        <v>1820.5660606458634</v>
      </c>
      <c r="AL13" s="30">
        <f ca="1">OFFSET('A&amp;Z correction'!$K$7,UsefulSeries!$C11,0)</f>
        <v>1658.3219760659235</v>
      </c>
      <c r="AM13" s="30">
        <f ca="1">OFFSET('A&amp;Z correction'!$L$5,UsefulSeries!$C11,0)</f>
        <v>1853.0917246576228</v>
      </c>
      <c r="AN13" s="30">
        <f ca="1">OFFSET('A&amp;Z correction'!$L$6,UsefulSeries!$C11,0)</f>
        <v>5082.0653085492177</v>
      </c>
      <c r="AO13" s="30">
        <f ca="1">OFFSET('A&amp;Z correction'!$L$7,UsefulSeries!$C11,0)</f>
        <v>902.66089944529381</v>
      </c>
      <c r="AP13" s="30">
        <f ca="1">OFFSET('A&amp;Z correction'!$M$5,UsefulSeries!$C11,0)</f>
        <v>1378.4770346776309</v>
      </c>
      <c r="AQ13" s="30">
        <f ca="1">OFFSET('A&amp;Z correction'!$M$6,UsefulSeries!$C11,0)</f>
        <v>1128.9546677674189</v>
      </c>
      <c r="AR13" s="30">
        <f ca="1">OFFSET('A&amp;Z correction'!$M$7,UsefulSeries!$C11,0)</f>
        <v>59422.945233547718</v>
      </c>
    </row>
    <row r="14" spans="1:44" x14ac:dyDescent="0.35">
      <c r="A14" s="2" t="s">
        <v>67</v>
      </c>
      <c r="B14" s="58">
        <v>118241</v>
      </c>
      <c r="C14" s="62">
        <v>7901</v>
      </c>
      <c r="D14" s="66">
        <v>63875</v>
      </c>
      <c r="E14">
        <f t="shared" si="1"/>
        <v>0.62226537625580869</v>
      </c>
      <c r="F14">
        <f t="shared" si="2"/>
        <v>4.1580490166669301E-2</v>
      </c>
      <c r="G14">
        <f t="shared" si="3"/>
        <v>0.336154133577522</v>
      </c>
      <c r="H14" s="6">
        <f t="shared" si="4"/>
        <v>6.2635759699386409E-2</v>
      </c>
      <c r="I14" s="59">
        <v>113229</v>
      </c>
      <c r="J14" s="63">
        <v>1874</v>
      </c>
      <c r="K14" s="67">
        <v>3185</v>
      </c>
      <c r="L14" s="60">
        <v>1963</v>
      </c>
      <c r="M14" s="64">
        <v>4310</v>
      </c>
      <c r="N14" s="68">
        <v>1490</v>
      </c>
      <c r="O14" s="61">
        <v>2962</v>
      </c>
      <c r="P14" s="65">
        <v>1692</v>
      </c>
      <c r="Q14" s="69">
        <v>58998</v>
      </c>
      <c r="S14" s="4">
        <f t="shared" si="7"/>
        <v>118361</v>
      </c>
      <c r="T14" s="4">
        <f t="shared" si="8"/>
        <v>7708</v>
      </c>
      <c r="U14" s="4">
        <f t="shared" si="9"/>
        <v>63797.333333333336</v>
      </c>
      <c r="V14" s="9">
        <f t="shared" si="10"/>
        <v>0.62482736808813455</v>
      </c>
      <c r="W14" s="9">
        <f t="shared" si="11"/>
        <v>3.9317906278003266E-2</v>
      </c>
      <c r="X14" s="9">
        <f t="shared" si="12"/>
        <v>0.33585472563386221</v>
      </c>
      <c r="Y14" s="10">
        <f t="shared" si="13"/>
        <v>6.1141121132078466E-2</v>
      </c>
      <c r="Z14" s="4">
        <f t="shared" si="14"/>
        <v>113254</v>
      </c>
      <c r="AA14" s="4">
        <f t="shared" si="15"/>
        <v>1936.6666666666667</v>
      </c>
      <c r="AB14" s="4">
        <f t="shared" si="16"/>
        <v>3243</v>
      </c>
      <c r="AC14" s="4">
        <f t="shared" si="17"/>
        <v>1989</v>
      </c>
      <c r="AD14" s="4">
        <f t="shared" si="18"/>
        <v>4087</v>
      </c>
      <c r="AE14" s="4">
        <f t="shared" si="19"/>
        <v>1452.6666666666667</v>
      </c>
      <c r="AF14" s="4">
        <f t="shared" si="20"/>
        <v>3028.6666666666665</v>
      </c>
      <c r="AG14" s="4">
        <f t="shared" si="21"/>
        <v>1657.6666666666667</v>
      </c>
      <c r="AH14" s="4">
        <f t="shared" si="22"/>
        <v>58881.666666666664</v>
      </c>
      <c r="AJ14" s="30">
        <f ca="1">OFFSET('A&amp;Z correction'!$K$5,UsefulSeries!$C12,0)</f>
        <v>115976.80718387892</v>
      </c>
      <c r="AK14" s="30">
        <f ca="1">OFFSET('A&amp;Z correction'!$K$6,UsefulSeries!$C12,0)</f>
        <v>1865.1943097002954</v>
      </c>
      <c r="AL14" s="30">
        <f ca="1">OFFSET('A&amp;Z correction'!$K$7,UsefulSeries!$C12,0)</f>
        <v>1596.1216472861711</v>
      </c>
      <c r="AM14" s="30">
        <f ca="1">OFFSET('A&amp;Z correction'!$L$5,UsefulSeries!$C12,0)</f>
        <v>1926.9330189662173</v>
      </c>
      <c r="AN14" s="30">
        <f ca="1">OFFSET('A&amp;Z correction'!$L$6,UsefulSeries!$C12,0)</f>
        <v>5194.1999489287055</v>
      </c>
      <c r="AO14" s="30">
        <f ca="1">OFFSET('A&amp;Z correction'!$L$7,UsefulSeries!$C12,0)</f>
        <v>933.39054134917797</v>
      </c>
      <c r="AP14" s="30">
        <f ca="1">OFFSET('A&amp;Z correction'!$M$5,UsefulSeries!$C12,0)</f>
        <v>1367.0697965205518</v>
      </c>
      <c r="AQ14" s="30">
        <f ca="1">OFFSET('A&amp;Z correction'!$M$6,UsefulSeries!$C12,0)</f>
        <v>1167.8492556429369</v>
      </c>
      <c r="AR14" s="30">
        <f ca="1">OFFSET('A&amp;Z correction'!$M$7,UsefulSeries!$C12,0)</f>
        <v>59526.637364606293</v>
      </c>
    </row>
    <row r="15" spans="1:44" x14ac:dyDescent="0.35">
      <c r="A15" s="2" t="s">
        <v>68</v>
      </c>
      <c r="B15" s="58">
        <v>117940</v>
      </c>
      <c r="C15" s="62">
        <v>8015</v>
      </c>
      <c r="D15" s="66">
        <v>64208</v>
      </c>
      <c r="E15">
        <f t="shared" si="1"/>
        <v>0.62020477169586097</v>
      </c>
      <c r="F15">
        <f t="shared" si="2"/>
        <v>4.2148051934393124E-2</v>
      </c>
      <c r="G15">
        <f t="shared" si="3"/>
        <v>0.33764717636974595</v>
      </c>
      <c r="H15" s="6">
        <f t="shared" si="4"/>
        <v>6.3633837481640268E-2</v>
      </c>
      <c r="I15" s="59">
        <v>113007</v>
      </c>
      <c r="J15" s="63">
        <v>1978</v>
      </c>
      <c r="K15" s="67">
        <v>3237</v>
      </c>
      <c r="L15" s="60">
        <v>2016</v>
      </c>
      <c r="M15" s="64">
        <v>4302</v>
      </c>
      <c r="N15" s="68">
        <v>1582</v>
      </c>
      <c r="O15" s="61">
        <v>2836</v>
      </c>
      <c r="P15" s="65">
        <v>1698</v>
      </c>
      <c r="Q15" s="69">
        <v>59193</v>
      </c>
      <c r="S15" s="4">
        <f t="shared" si="7"/>
        <v>118162.33333333333</v>
      </c>
      <c r="T15" s="4">
        <f t="shared" si="8"/>
        <v>7893.333333333333</v>
      </c>
      <c r="U15" s="4">
        <f t="shared" si="9"/>
        <v>63961.666666666664</v>
      </c>
      <c r="V15" s="9">
        <f t="shared" si="10"/>
        <v>0.62308291901912871</v>
      </c>
      <c r="W15" s="9">
        <f t="shared" si="11"/>
        <v>4.0890705317266372E-2</v>
      </c>
      <c r="X15" s="9">
        <f t="shared" si="12"/>
        <v>0.33602637566360494</v>
      </c>
      <c r="Y15" s="10">
        <f t="shared" si="13"/>
        <v>6.2617838150869853E-2</v>
      </c>
      <c r="Z15" s="4">
        <f t="shared" si="14"/>
        <v>113134</v>
      </c>
      <c r="AA15" s="4">
        <f t="shared" si="15"/>
        <v>1962</v>
      </c>
      <c r="AB15" s="4">
        <f t="shared" si="16"/>
        <v>3243.3333333333335</v>
      </c>
      <c r="AC15" s="4">
        <f t="shared" si="17"/>
        <v>1984.6666666666667</v>
      </c>
      <c r="AD15" s="4">
        <f t="shared" si="18"/>
        <v>4213</v>
      </c>
      <c r="AE15" s="4">
        <f t="shared" si="19"/>
        <v>1509</v>
      </c>
      <c r="AF15" s="4">
        <f t="shared" si="20"/>
        <v>2963.3333333333335</v>
      </c>
      <c r="AG15" s="4">
        <f t="shared" si="21"/>
        <v>1686</v>
      </c>
      <c r="AH15" s="4">
        <f t="shared" si="22"/>
        <v>58998.333333333336</v>
      </c>
      <c r="AJ15" s="30">
        <f ca="1">OFFSET('A&amp;Z correction'!$K$5,UsefulSeries!$C13,0)</f>
        <v>115853.7507001732</v>
      </c>
      <c r="AK15" s="30">
        <f ca="1">OFFSET('A&amp;Z correction'!$K$6,UsefulSeries!$C13,0)</f>
        <v>1891.2215004473246</v>
      </c>
      <c r="AL15" s="30">
        <f ca="1">OFFSET('A&amp;Z correction'!$K$7,UsefulSeries!$C13,0)</f>
        <v>1593.4401881298181</v>
      </c>
      <c r="AM15" s="30">
        <f ca="1">OFFSET('A&amp;Z correction'!$L$5,UsefulSeries!$C13,0)</f>
        <v>1919.0957673353025</v>
      </c>
      <c r="AN15" s="30">
        <f ca="1">OFFSET('A&amp;Z correction'!$L$6,UsefulSeries!$C13,0)</f>
        <v>5354.569768888583</v>
      </c>
      <c r="AO15" s="30">
        <f ca="1">OFFSET('A&amp;Z correction'!$L$7,UsefulSeries!$C13,0)</f>
        <v>981.82761742687126</v>
      </c>
      <c r="AP15" s="30">
        <f ca="1">OFFSET('A&amp;Z correction'!$M$5,UsefulSeries!$C13,0)</f>
        <v>1301.22571377033</v>
      </c>
      <c r="AQ15" s="30">
        <f ca="1">OFFSET('A&amp;Z correction'!$M$6,UsefulSeries!$C13,0)</f>
        <v>1184.1923408435009</v>
      </c>
      <c r="AR15" s="30">
        <f ca="1">OFFSET('A&amp;Z correction'!$M$7,UsefulSeries!$C13,0)</f>
        <v>59638.183159571206</v>
      </c>
    </row>
    <row r="16" spans="1:44" x14ac:dyDescent="0.35">
      <c r="A16" s="2" t="s">
        <v>69</v>
      </c>
      <c r="B16" s="58">
        <v>117755</v>
      </c>
      <c r="C16" s="62">
        <v>8265</v>
      </c>
      <c r="D16" s="66">
        <v>64251</v>
      </c>
      <c r="E16">
        <f t="shared" si="1"/>
        <v>0.61888043895286193</v>
      </c>
      <c r="F16">
        <f t="shared" si="2"/>
        <v>4.3438043632503115E-2</v>
      </c>
      <c r="G16">
        <f t="shared" si="3"/>
        <v>0.33768151741463492</v>
      </c>
      <c r="H16" s="6">
        <f t="shared" si="4"/>
        <v>6.5584827805110296E-2</v>
      </c>
      <c r="I16" s="59">
        <v>112786</v>
      </c>
      <c r="J16" s="63">
        <v>2084</v>
      </c>
      <c r="K16" s="67">
        <v>3022</v>
      </c>
      <c r="L16" s="60">
        <v>2043</v>
      </c>
      <c r="M16" s="64">
        <v>4446</v>
      </c>
      <c r="N16" s="68">
        <v>1522</v>
      </c>
      <c r="O16" s="61">
        <v>2857</v>
      </c>
      <c r="P16" s="65">
        <v>1718</v>
      </c>
      <c r="Q16" s="69">
        <v>59474</v>
      </c>
      <c r="S16" s="4">
        <f t="shared" si="7"/>
        <v>117978.66666666667</v>
      </c>
      <c r="T16" s="4">
        <f t="shared" si="8"/>
        <v>8060.333333333333</v>
      </c>
      <c r="U16" s="4">
        <f t="shared" si="9"/>
        <v>64111.333333333336</v>
      </c>
      <c r="V16" s="9">
        <f t="shared" si="10"/>
        <v>0.62226537625580869</v>
      </c>
      <c r="W16" s="9">
        <f t="shared" si="11"/>
        <v>4.1580490166669301E-2</v>
      </c>
      <c r="X16" s="9">
        <f t="shared" si="12"/>
        <v>0.336154133577522</v>
      </c>
      <c r="Y16" s="10">
        <f t="shared" si="13"/>
        <v>6.3951105081231474E-2</v>
      </c>
      <c r="Z16" s="4">
        <f t="shared" si="14"/>
        <v>113007.33333333333</v>
      </c>
      <c r="AA16" s="4">
        <f t="shared" si="15"/>
        <v>1978.6666666666667</v>
      </c>
      <c r="AB16" s="4">
        <f t="shared" si="16"/>
        <v>3148</v>
      </c>
      <c r="AC16" s="4">
        <f t="shared" si="17"/>
        <v>2007.3333333333333</v>
      </c>
      <c r="AD16" s="4">
        <f t="shared" si="18"/>
        <v>4352.666666666667</v>
      </c>
      <c r="AE16" s="4">
        <f t="shared" si="19"/>
        <v>1531.3333333333333</v>
      </c>
      <c r="AF16" s="4">
        <f t="shared" si="20"/>
        <v>2885</v>
      </c>
      <c r="AG16" s="4">
        <f t="shared" si="21"/>
        <v>1702.6666666666667</v>
      </c>
      <c r="AH16" s="4">
        <f t="shared" si="22"/>
        <v>59221.666666666664</v>
      </c>
      <c r="AJ16" s="30">
        <f ca="1">OFFSET('A&amp;Z correction'!$K$5,UsefulSeries!$C14,0)</f>
        <v>115724.02395466679</v>
      </c>
      <c r="AK16" s="30">
        <f ca="1">OFFSET('A&amp;Z correction'!$K$6,UsefulSeries!$C14,0)</f>
        <v>1907.4089799868989</v>
      </c>
      <c r="AL16" s="30">
        <f ca="1">OFFSET('A&amp;Z correction'!$K$7,UsefulSeries!$C14,0)</f>
        <v>1494.331723366</v>
      </c>
      <c r="AM16" s="30">
        <f ca="1">OFFSET('A&amp;Z correction'!$L$5,UsefulSeries!$C14,0)</f>
        <v>1942.0545140789911</v>
      </c>
      <c r="AN16" s="30">
        <f ca="1">OFFSET('A&amp;Z correction'!$L$6,UsefulSeries!$C14,0)</f>
        <v>5532.5017630407528</v>
      </c>
      <c r="AO16" s="30">
        <f ca="1">OFFSET('A&amp;Z correction'!$L$7,UsefulSeries!$C14,0)</f>
        <v>989.39400939808002</v>
      </c>
      <c r="AP16" s="30">
        <f ca="1">OFFSET('A&amp;Z correction'!$M$5,UsefulSeries!$C14,0)</f>
        <v>1218.9376716175416</v>
      </c>
      <c r="AQ16" s="30">
        <f ca="1">OFFSET('A&amp;Z correction'!$M$6,UsefulSeries!$C14,0)</f>
        <v>1185.3431848659832</v>
      </c>
      <c r="AR16" s="30">
        <f ca="1">OFFSET('A&amp;Z correction'!$M$7,UsefulSeries!$C14,0)</f>
        <v>59864.47078648521</v>
      </c>
    </row>
    <row r="17" spans="1:44" x14ac:dyDescent="0.35">
      <c r="A17" s="2" t="s">
        <v>70</v>
      </c>
      <c r="B17" s="58">
        <v>117652</v>
      </c>
      <c r="C17" s="62">
        <v>8586</v>
      </c>
      <c r="D17" s="66">
        <v>64143</v>
      </c>
      <c r="E17">
        <f t="shared" si="1"/>
        <v>0.61798183642275228</v>
      </c>
      <c r="F17">
        <f t="shared" si="2"/>
        <v>4.5099038244362621E-2</v>
      </c>
      <c r="G17">
        <f t="shared" si="3"/>
        <v>0.33691912533288509</v>
      </c>
      <c r="H17" s="6">
        <f t="shared" si="4"/>
        <v>6.8014385525752938E-2</v>
      </c>
      <c r="I17" s="59">
        <v>112522</v>
      </c>
      <c r="J17" s="63">
        <v>2130</v>
      </c>
      <c r="K17" s="67">
        <v>3082</v>
      </c>
      <c r="L17" s="60">
        <v>2091</v>
      </c>
      <c r="M17" s="64">
        <v>4662</v>
      </c>
      <c r="N17" s="68">
        <v>1510</v>
      </c>
      <c r="O17" s="61">
        <v>2982</v>
      </c>
      <c r="P17" s="65">
        <v>1774</v>
      </c>
      <c r="Q17" s="69">
        <v>59345</v>
      </c>
      <c r="S17" s="4">
        <f t="shared" si="7"/>
        <v>117782.33333333333</v>
      </c>
      <c r="T17" s="4">
        <f t="shared" si="8"/>
        <v>8288.6666666666661</v>
      </c>
      <c r="U17" s="4">
        <f t="shared" si="9"/>
        <v>64200.666666666664</v>
      </c>
      <c r="V17" s="9">
        <f t="shared" si="10"/>
        <v>0.62020477169586097</v>
      </c>
      <c r="W17" s="9">
        <f t="shared" si="11"/>
        <v>4.2148051934393124E-2</v>
      </c>
      <c r="X17" s="9">
        <f t="shared" si="12"/>
        <v>0.33764717636974595</v>
      </c>
      <c r="Y17" s="10">
        <f t="shared" si="13"/>
        <v>6.5746021421791423E-2</v>
      </c>
      <c r="Z17" s="4">
        <f t="shared" si="14"/>
        <v>112771.66666666667</v>
      </c>
      <c r="AA17" s="4">
        <f t="shared" si="15"/>
        <v>2064</v>
      </c>
      <c r="AB17" s="4">
        <f t="shared" si="16"/>
        <v>3113.6666666666665</v>
      </c>
      <c r="AC17" s="4">
        <f t="shared" si="17"/>
        <v>2050</v>
      </c>
      <c r="AD17" s="4">
        <f t="shared" si="18"/>
        <v>4470</v>
      </c>
      <c r="AE17" s="4">
        <f t="shared" si="19"/>
        <v>1538</v>
      </c>
      <c r="AF17" s="4">
        <f t="shared" si="20"/>
        <v>2891.6666666666665</v>
      </c>
      <c r="AG17" s="4">
        <f t="shared" si="21"/>
        <v>1730</v>
      </c>
      <c r="AH17" s="4">
        <f t="shared" si="22"/>
        <v>59337.333333333336</v>
      </c>
      <c r="AJ17" s="30">
        <f ca="1">OFFSET('A&amp;Z correction'!$K$5,UsefulSeries!$C15,0)</f>
        <v>115479.89821171241</v>
      </c>
      <c r="AK17" s="30">
        <f ca="1">OFFSET('A&amp;Z correction'!$K$6,UsefulSeries!$C15,0)</f>
        <v>2002.6120839872585</v>
      </c>
      <c r="AL17" s="30">
        <f ca="1">OFFSET('A&amp;Z correction'!$K$7,UsefulSeries!$C15,0)</f>
        <v>1451.9627225913046</v>
      </c>
      <c r="AM17" s="30">
        <f ca="1">OFFSET('A&amp;Z correction'!$L$5,UsefulSeries!$C15,0)</f>
        <v>1988.4521601812444</v>
      </c>
      <c r="AN17" s="30">
        <f ca="1">OFFSET('A&amp;Z correction'!$L$6,UsefulSeries!$C15,0)</f>
        <v>5681.7594591297739</v>
      </c>
      <c r="AO17" s="30">
        <f ca="1">OFFSET('A&amp;Z correction'!$L$7,UsefulSeries!$C15,0)</f>
        <v>981.86575243013772</v>
      </c>
      <c r="AP17" s="30">
        <f ca="1">OFFSET('A&amp;Z correction'!$M$5,UsefulSeries!$C15,0)</f>
        <v>1222.6490864270236</v>
      </c>
      <c r="AQ17" s="30">
        <f ca="1">OFFSET('A&amp;Z correction'!$M$6,UsefulSeries!$C15,0)</f>
        <v>1200.7523847290604</v>
      </c>
      <c r="AR17" s="30">
        <f ca="1">OFFSET('A&amp;Z correction'!$M$7,UsefulSeries!$C15,0)</f>
        <v>59980.142864593785</v>
      </c>
    </row>
    <row r="18" spans="1:44" x14ac:dyDescent="0.35">
      <c r="A18" s="2" t="s">
        <v>71</v>
      </c>
      <c r="B18" s="58">
        <v>118109</v>
      </c>
      <c r="C18" s="62">
        <v>8439</v>
      </c>
      <c r="D18" s="66">
        <v>63969</v>
      </c>
      <c r="E18">
        <f t="shared" si="1"/>
        <v>0.61993942797755586</v>
      </c>
      <c r="F18">
        <f t="shared" si="2"/>
        <v>4.4295259740600577E-2</v>
      </c>
      <c r="G18">
        <f t="shared" si="3"/>
        <v>0.33576531228184364</v>
      </c>
      <c r="H18" s="6">
        <f t="shared" si="4"/>
        <v>6.6686158611752061E-2</v>
      </c>
      <c r="I18" s="59">
        <v>112720</v>
      </c>
      <c r="J18" s="63">
        <v>1956</v>
      </c>
      <c r="K18" s="67">
        <v>2958</v>
      </c>
      <c r="L18" s="60">
        <v>2341</v>
      </c>
      <c r="M18" s="64">
        <v>4751</v>
      </c>
      <c r="N18" s="68">
        <v>1493</v>
      </c>
      <c r="O18" s="61">
        <v>2972</v>
      </c>
      <c r="P18" s="65">
        <v>1705</v>
      </c>
      <c r="Q18" s="69">
        <v>59318</v>
      </c>
      <c r="S18" s="4">
        <f t="shared" si="7"/>
        <v>117838.66666666667</v>
      </c>
      <c r="T18" s="4">
        <f t="shared" si="8"/>
        <v>8430</v>
      </c>
      <c r="U18" s="4">
        <f t="shared" si="9"/>
        <v>64121</v>
      </c>
      <c r="V18" s="9">
        <f t="shared" si="10"/>
        <v>0.61888043895286193</v>
      </c>
      <c r="W18" s="9">
        <f t="shared" si="11"/>
        <v>4.3438043632503115E-2</v>
      </c>
      <c r="X18" s="9">
        <f t="shared" si="12"/>
        <v>0.33768151741463492</v>
      </c>
      <c r="Y18" s="10">
        <f t="shared" si="13"/>
        <v>6.6762406086492823E-2</v>
      </c>
      <c r="Z18" s="4">
        <f t="shared" si="14"/>
        <v>112676</v>
      </c>
      <c r="AA18" s="4">
        <f t="shared" si="15"/>
        <v>2056.6666666666665</v>
      </c>
      <c r="AB18" s="4">
        <f t="shared" si="16"/>
        <v>3020.6666666666665</v>
      </c>
      <c r="AC18" s="4">
        <f t="shared" si="17"/>
        <v>2158.3333333333335</v>
      </c>
      <c r="AD18" s="4">
        <f t="shared" si="18"/>
        <v>4619.666666666667</v>
      </c>
      <c r="AE18" s="4">
        <f t="shared" si="19"/>
        <v>1508.3333333333333</v>
      </c>
      <c r="AF18" s="4">
        <f t="shared" si="20"/>
        <v>2937</v>
      </c>
      <c r="AG18" s="4">
        <f t="shared" si="21"/>
        <v>1732.3333333333333</v>
      </c>
      <c r="AH18" s="4">
        <f t="shared" si="22"/>
        <v>59379</v>
      </c>
      <c r="AJ18" s="30">
        <f ca="1">OFFSET('A&amp;Z correction'!$K$5,UsefulSeries!$C16,0)</f>
        <v>115379.96818663784</v>
      </c>
      <c r="AK18" s="30">
        <f ca="1">OFFSET('A&amp;Z correction'!$K$6,UsefulSeries!$C16,0)</f>
        <v>1991.123673583965</v>
      </c>
      <c r="AL18" s="30">
        <f ca="1">OFFSET('A&amp;Z correction'!$K$7,UsefulSeries!$C16,0)</f>
        <v>1359.6207212700513</v>
      </c>
      <c r="AM18" s="30">
        <f ca="1">OFFSET('A&amp;Z correction'!$L$5,UsefulSeries!$C16,0)</f>
        <v>2108.9456976595893</v>
      </c>
      <c r="AN18" s="30">
        <f ca="1">OFFSET('A&amp;Z correction'!$L$6,UsefulSeries!$C16,0)</f>
        <v>5872.5526036194406</v>
      </c>
      <c r="AO18" s="30">
        <f ca="1">OFFSET('A&amp;Z correction'!$L$7,UsefulSeries!$C16,0)</f>
        <v>928.58436131955739</v>
      </c>
      <c r="AP18" s="30">
        <f ca="1">OFFSET('A&amp;Z correction'!$M$5,UsefulSeries!$C16,0)</f>
        <v>1258.1253235434945</v>
      </c>
      <c r="AQ18" s="30">
        <f ca="1">OFFSET('A&amp;Z correction'!$M$6,UsefulSeries!$C16,0)</f>
        <v>1184.9891748823927</v>
      </c>
      <c r="AR18" s="30">
        <f ca="1">OFFSET('A&amp;Z correction'!$M$7,UsefulSeries!$C16,0)</f>
        <v>60027.836878862901</v>
      </c>
    </row>
    <row r="19" spans="1:44" x14ac:dyDescent="0.35">
      <c r="A19" s="2" t="s">
        <v>72</v>
      </c>
      <c r="B19" s="58">
        <v>117440</v>
      </c>
      <c r="C19" s="62">
        <v>8736</v>
      </c>
      <c r="D19" s="66">
        <v>64474</v>
      </c>
      <c r="E19">
        <f t="shared" si="1"/>
        <v>0.61599790191450299</v>
      </c>
      <c r="F19">
        <f t="shared" si="2"/>
        <v>4.5822187254130606E-2</v>
      </c>
      <c r="G19">
        <f t="shared" si="3"/>
        <v>0.33817991083136639</v>
      </c>
      <c r="H19" s="6">
        <f t="shared" si="4"/>
        <v>6.9236621861526751E-2</v>
      </c>
      <c r="I19" s="59">
        <v>112657</v>
      </c>
      <c r="J19" s="63">
        <v>2077</v>
      </c>
      <c r="K19" s="67">
        <v>3356</v>
      </c>
      <c r="L19" s="60">
        <v>1979</v>
      </c>
      <c r="M19" s="64">
        <v>4846</v>
      </c>
      <c r="N19" s="68">
        <v>1613</v>
      </c>
      <c r="O19" s="61">
        <v>2736</v>
      </c>
      <c r="P19" s="65">
        <v>1789</v>
      </c>
      <c r="Q19" s="69">
        <v>59294</v>
      </c>
      <c r="S19" s="4">
        <f t="shared" si="7"/>
        <v>117733.66666666667</v>
      </c>
      <c r="T19" s="4">
        <f t="shared" si="8"/>
        <v>8587</v>
      </c>
      <c r="U19" s="4">
        <f t="shared" si="9"/>
        <v>64195.333333333336</v>
      </c>
      <c r="V19" s="9">
        <f t="shared" si="10"/>
        <v>0.61798183642275228</v>
      </c>
      <c r="W19" s="9">
        <f t="shared" si="11"/>
        <v>4.5099038244362621E-2</v>
      </c>
      <c r="X19" s="9">
        <f t="shared" si="12"/>
        <v>0.33691912533288509</v>
      </c>
      <c r="Y19" s="10">
        <f t="shared" si="13"/>
        <v>6.7977791968587872E-2</v>
      </c>
      <c r="Z19" s="4">
        <f t="shared" si="14"/>
        <v>112633</v>
      </c>
      <c r="AA19" s="4">
        <f t="shared" si="15"/>
        <v>2054.3333333333335</v>
      </c>
      <c r="AB19" s="4">
        <f t="shared" si="16"/>
        <v>3132</v>
      </c>
      <c r="AC19" s="4">
        <f t="shared" si="17"/>
        <v>2137</v>
      </c>
      <c r="AD19" s="4">
        <f t="shared" si="18"/>
        <v>4753</v>
      </c>
      <c r="AE19" s="4">
        <f t="shared" si="19"/>
        <v>1538.6666666666667</v>
      </c>
      <c r="AF19" s="4">
        <f t="shared" si="20"/>
        <v>2896.6666666666665</v>
      </c>
      <c r="AG19" s="4">
        <f t="shared" si="21"/>
        <v>1756</v>
      </c>
      <c r="AH19" s="4">
        <f t="shared" si="22"/>
        <v>59319</v>
      </c>
      <c r="AJ19" s="30">
        <f ca="1">OFFSET('A&amp;Z correction'!$K$5,UsefulSeries!$C17,0)</f>
        <v>115336.10408301592</v>
      </c>
      <c r="AK19" s="30">
        <f ca="1">OFFSET('A&amp;Z correction'!$K$6,UsefulSeries!$C17,0)</f>
        <v>1984.8313554460974</v>
      </c>
      <c r="AL19" s="30">
        <f ca="1">OFFSET('A&amp;Z correction'!$K$7,UsefulSeries!$C17,0)</f>
        <v>1473.9498741452085</v>
      </c>
      <c r="AM19" s="30">
        <f ca="1">OFFSET('A&amp;Z correction'!$L$5,UsefulSeries!$C17,0)</f>
        <v>2081.3962053728114</v>
      </c>
      <c r="AN19" s="30">
        <f ca="1">OFFSET('A&amp;Z correction'!$L$6,UsefulSeries!$C17,0)</f>
        <v>6042.4926120966929</v>
      </c>
      <c r="AO19" s="30">
        <f ca="1">OFFSET('A&amp;Z correction'!$L$7,UsefulSeries!$C17,0)</f>
        <v>947.06793229348671</v>
      </c>
      <c r="AP19" s="30">
        <f ca="1">OFFSET('A&amp;Z correction'!$M$5,UsefulSeries!$C17,0)</f>
        <v>1219.8609047335276</v>
      </c>
      <c r="AQ19" s="30">
        <f ca="1">OFFSET('A&amp;Z correction'!$M$6,UsefulSeries!$C17,0)</f>
        <v>1195.9718296514152</v>
      </c>
      <c r="AR19" s="30">
        <f ca="1">OFFSET('A&amp;Z correction'!$M$7,UsefulSeries!$C17,0)</f>
        <v>59961.733941201004</v>
      </c>
    </row>
    <row r="20" spans="1:44" x14ac:dyDescent="0.35">
      <c r="A20" s="2" t="s">
        <v>73</v>
      </c>
      <c r="B20" s="58">
        <v>117639</v>
      </c>
      <c r="C20" s="62">
        <v>8692</v>
      </c>
      <c r="D20" s="66">
        <v>64469</v>
      </c>
      <c r="E20">
        <f t="shared" si="1"/>
        <v>0.6165566037735849</v>
      </c>
      <c r="F20">
        <f t="shared" si="2"/>
        <v>4.5555555555555557E-2</v>
      </c>
      <c r="G20">
        <f t="shared" si="3"/>
        <v>0.33788784067085953</v>
      </c>
      <c r="H20" s="6">
        <f t="shared" si="4"/>
        <v>6.8803381592799862E-2</v>
      </c>
      <c r="I20" s="59">
        <v>112342</v>
      </c>
      <c r="J20" s="63">
        <v>1909</v>
      </c>
      <c r="K20" s="67">
        <v>3170</v>
      </c>
      <c r="L20" s="60">
        <v>2199</v>
      </c>
      <c r="M20" s="64">
        <v>4924</v>
      </c>
      <c r="N20" s="68">
        <v>1612</v>
      </c>
      <c r="O20" s="61">
        <v>2993</v>
      </c>
      <c r="P20" s="65">
        <v>1834</v>
      </c>
      <c r="Q20" s="69">
        <v>59498</v>
      </c>
      <c r="S20" s="4">
        <f t="shared" si="7"/>
        <v>117729.33333333333</v>
      </c>
      <c r="T20" s="4">
        <f t="shared" si="8"/>
        <v>8622.3333333333339</v>
      </c>
      <c r="U20" s="4">
        <f t="shared" si="9"/>
        <v>64304</v>
      </c>
      <c r="V20" s="9">
        <f t="shared" si="10"/>
        <v>0.61993942797755586</v>
      </c>
      <c r="W20" s="9">
        <f t="shared" si="11"/>
        <v>4.4295259740600577E-2</v>
      </c>
      <c r="X20" s="9">
        <f t="shared" si="12"/>
        <v>0.33576531228184364</v>
      </c>
      <c r="Y20" s="10">
        <f t="shared" si="13"/>
        <v>6.8240756618432694E-2</v>
      </c>
      <c r="Z20" s="4">
        <f t="shared" si="14"/>
        <v>112573</v>
      </c>
      <c r="AA20" s="4">
        <f t="shared" si="15"/>
        <v>1980.6666666666667</v>
      </c>
      <c r="AB20" s="4">
        <f t="shared" si="16"/>
        <v>3161.3333333333335</v>
      </c>
      <c r="AC20" s="4">
        <f t="shared" si="17"/>
        <v>2173</v>
      </c>
      <c r="AD20" s="4">
        <f t="shared" si="18"/>
        <v>4840.333333333333</v>
      </c>
      <c r="AE20" s="4">
        <f t="shared" si="19"/>
        <v>1572.6666666666667</v>
      </c>
      <c r="AF20" s="4">
        <f t="shared" si="20"/>
        <v>2900.3333333333335</v>
      </c>
      <c r="AG20" s="4">
        <f t="shared" si="21"/>
        <v>1776</v>
      </c>
      <c r="AH20" s="4">
        <f t="shared" si="22"/>
        <v>59370</v>
      </c>
      <c r="AJ20" s="30">
        <f ca="1">OFFSET('A&amp;Z correction'!$K$5,UsefulSeries!$C18,0)</f>
        <v>115275.29198794809</v>
      </c>
      <c r="AK20" s="30">
        <f ca="1">OFFSET('A&amp;Z correction'!$K$6,UsefulSeries!$C18,0)</f>
        <v>1898.4094883413272</v>
      </c>
      <c r="AL20" s="30">
        <f ca="1">OFFSET('A&amp;Z correction'!$K$7,UsefulSeries!$C18,0)</f>
        <v>1511.8201123490728</v>
      </c>
      <c r="AM20" s="30">
        <f ca="1">OFFSET('A&amp;Z correction'!$L$5,UsefulSeries!$C18,0)</f>
        <v>2120.3786110535571</v>
      </c>
      <c r="AN20" s="30">
        <f ca="1">OFFSET('A&amp;Z correction'!$L$6,UsefulSeries!$C18,0)</f>
        <v>6153.7854857655257</v>
      </c>
      <c r="AO20" s="30">
        <f ca="1">OFFSET('A&amp;Z correction'!$L$7,UsefulSeries!$C18,0)</f>
        <v>974.46175089752705</v>
      </c>
      <c r="AP20" s="30">
        <f ca="1">OFFSET('A&amp;Z correction'!$M$5,UsefulSeries!$C18,0)</f>
        <v>1219.8051081671395</v>
      </c>
      <c r="AQ20" s="30">
        <f ca="1">OFFSET('A&amp;Z correction'!$M$6,UsefulSeries!$C18,0)</f>
        <v>1208.7817734846276</v>
      </c>
      <c r="AR20" s="30">
        <f ca="1">OFFSET('A&amp;Z correction'!$M$7,UsefulSeries!$C18,0)</f>
        <v>60008.327962303127</v>
      </c>
    </row>
    <row r="21" spans="1:44" x14ac:dyDescent="0.35">
      <c r="A21" s="2" t="s">
        <v>74</v>
      </c>
      <c r="B21" s="58">
        <v>117568</v>
      </c>
      <c r="C21" s="62">
        <v>8586</v>
      </c>
      <c r="D21" s="66">
        <v>64792</v>
      </c>
      <c r="E21">
        <f t="shared" si="1"/>
        <v>0.61571334303939329</v>
      </c>
      <c r="F21">
        <f t="shared" si="2"/>
        <v>4.4965592366428206E-2</v>
      </c>
      <c r="G21">
        <f t="shared" si="3"/>
        <v>0.33932106459417843</v>
      </c>
      <c r="H21" s="6">
        <f t="shared" si="4"/>
        <v>6.8059673097959641E-2</v>
      </c>
      <c r="I21" s="59">
        <v>112517</v>
      </c>
      <c r="J21" s="63">
        <v>1947</v>
      </c>
      <c r="K21" s="67">
        <v>3156</v>
      </c>
      <c r="L21" s="60">
        <v>2057</v>
      </c>
      <c r="M21" s="64">
        <v>4969</v>
      </c>
      <c r="N21" s="68">
        <v>1665</v>
      </c>
      <c r="O21" s="61">
        <v>2891</v>
      </c>
      <c r="P21" s="65">
        <v>1648</v>
      </c>
      <c r="Q21" s="69">
        <v>59782</v>
      </c>
      <c r="S21" s="4">
        <f t="shared" si="7"/>
        <v>117549</v>
      </c>
      <c r="T21" s="4">
        <f t="shared" si="8"/>
        <v>8671.3333333333339</v>
      </c>
      <c r="U21" s="4">
        <f t="shared" si="9"/>
        <v>64578.333333333336</v>
      </c>
      <c r="V21" s="9">
        <f t="shared" si="10"/>
        <v>0.61599790191450299</v>
      </c>
      <c r="W21" s="9">
        <f t="shared" si="11"/>
        <v>4.5822187254130606E-2</v>
      </c>
      <c r="X21" s="9">
        <f t="shared" si="12"/>
        <v>0.33817991083136639</v>
      </c>
      <c r="Y21" s="10">
        <f t="shared" si="13"/>
        <v>6.8699971742534893E-2</v>
      </c>
      <c r="Z21" s="4">
        <f t="shared" si="14"/>
        <v>112505.33333333333</v>
      </c>
      <c r="AA21" s="4">
        <f t="shared" si="15"/>
        <v>1977.6666666666667</v>
      </c>
      <c r="AB21" s="4">
        <f t="shared" si="16"/>
        <v>3227.3333333333335</v>
      </c>
      <c r="AC21" s="4">
        <f t="shared" si="17"/>
        <v>2078.3333333333335</v>
      </c>
      <c r="AD21" s="4">
        <f t="shared" si="18"/>
        <v>4913</v>
      </c>
      <c r="AE21" s="4">
        <f t="shared" si="19"/>
        <v>1630</v>
      </c>
      <c r="AF21" s="4">
        <f t="shared" si="20"/>
        <v>2873.3333333333335</v>
      </c>
      <c r="AG21" s="4">
        <f t="shared" si="21"/>
        <v>1757</v>
      </c>
      <c r="AH21" s="4">
        <f t="shared" si="22"/>
        <v>59524.666666666664</v>
      </c>
      <c r="AJ21" s="30">
        <f ca="1">OFFSET('A&amp;Z correction'!$K$5,UsefulSeries!$C19,0)</f>
        <v>115207.87832667465</v>
      </c>
      <c r="AK21" s="30">
        <f ca="1">OFFSET('A&amp;Z correction'!$K$6,UsefulSeries!$C19,0)</f>
        <v>1893.2606429167326</v>
      </c>
      <c r="AL21" s="30">
        <f ca="1">OFFSET('A&amp;Z correction'!$K$7,UsefulSeries!$C19,0)</f>
        <v>1578.3511406864284</v>
      </c>
      <c r="AM21" s="30">
        <f ca="1">OFFSET('A&amp;Z correction'!$L$5,UsefulSeries!$C19,0)</f>
        <v>2010.2837873945018</v>
      </c>
      <c r="AN21" s="30">
        <f ca="1">OFFSET('A&amp;Z correction'!$L$6,UsefulSeries!$C19,0)</f>
        <v>6246.5653053990163</v>
      </c>
      <c r="AO21" s="30">
        <f ca="1">OFFSET('A&amp;Z correction'!$L$7,UsefulSeries!$C19,0)</f>
        <v>1031.324695602877</v>
      </c>
      <c r="AP21" s="30">
        <f ca="1">OFFSET('A&amp;Z correction'!$M$5,UsefulSeries!$C19,0)</f>
        <v>1203.1378630867048</v>
      </c>
      <c r="AQ21" s="30">
        <f ca="1">OFFSET('A&amp;Z correction'!$M$6,UsefulSeries!$C19,0)</f>
        <v>1177.8438394676455</v>
      </c>
      <c r="AR21" s="30">
        <f ca="1">OFFSET('A&amp;Z correction'!$M$7,UsefulSeries!$C19,0)</f>
        <v>60161.729992368069</v>
      </c>
    </row>
    <row r="22" spans="1:44" x14ac:dyDescent="0.35">
      <c r="A22" s="2" t="s">
        <v>75</v>
      </c>
      <c r="B22" s="58">
        <v>117484</v>
      </c>
      <c r="C22" s="62">
        <v>8666</v>
      </c>
      <c r="D22" s="66">
        <v>64966</v>
      </c>
      <c r="E22">
        <f t="shared" si="1"/>
        <v>0.61472613491282779</v>
      </c>
      <c r="F22">
        <f t="shared" si="2"/>
        <v>4.5344188869587056E-2</v>
      </c>
      <c r="G22">
        <f t="shared" si="3"/>
        <v>0.33992967621758513</v>
      </c>
      <c r="H22" s="6">
        <f t="shared" si="4"/>
        <v>6.8695996829171616E-2</v>
      </c>
      <c r="I22" s="59">
        <v>112404</v>
      </c>
      <c r="J22" s="63">
        <v>2043</v>
      </c>
      <c r="K22" s="67">
        <v>3082</v>
      </c>
      <c r="L22" s="60">
        <v>2148</v>
      </c>
      <c r="M22" s="64">
        <v>4825</v>
      </c>
      <c r="N22" s="68">
        <v>1610</v>
      </c>
      <c r="O22" s="61">
        <v>2868</v>
      </c>
      <c r="P22" s="65">
        <v>1773</v>
      </c>
      <c r="Q22" s="69">
        <v>59992</v>
      </c>
      <c r="S22" s="4">
        <f t="shared" si="7"/>
        <v>117563.66666666667</v>
      </c>
      <c r="T22" s="4">
        <f t="shared" si="8"/>
        <v>8648</v>
      </c>
      <c r="U22" s="4">
        <f t="shared" si="9"/>
        <v>64742.333333333336</v>
      </c>
      <c r="V22" s="9">
        <f t="shared" si="10"/>
        <v>0.6165566037735849</v>
      </c>
      <c r="W22" s="9">
        <f t="shared" si="11"/>
        <v>4.5555555555555557E-2</v>
      </c>
      <c r="X22" s="9">
        <f t="shared" si="12"/>
        <v>0.33788784067085953</v>
      </c>
      <c r="Y22" s="10">
        <f t="shared" si="13"/>
        <v>6.8519814597171422E-2</v>
      </c>
      <c r="Z22" s="4">
        <f t="shared" si="14"/>
        <v>112421</v>
      </c>
      <c r="AA22" s="4">
        <f t="shared" si="15"/>
        <v>1966.3333333333333</v>
      </c>
      <c r="AB22" s="4">
        <f t="shared" si="16"/>
        <v>3136</v>
      </c>
      <c r="AC22" s="4">
        <f t="shared" si="17"/>
        <v>2134.6666666666665</v>
      </c>
      <c r="AD22" s="4">
        <f t="shared" si="18"/>
        <v>4906</v>
      </c>
      <c r="AE22" s="4">
        <f t="shared" si="19"/>
        <v>1629</v>
      </c>
      <c r="AF22" s="4">
        <f t="shared" si="20"/>
        <v>2917.3333333333335</v>
      </c>
      <c r="AG22" s="4">
        <f t="shared" si="21"/>
        <v>1751.6666666666667</v>
      </c>
      <c r="AH22" s="4">
        <f t="shared" si="22"/>
        <v>59757.333333333336</v>
      </c>
      <c r="AJ22" s="30">
        <f ca="1">OFFSET('A&amp;Z correction'!$K$5,UsefulSeries!$C20,0)</f>
        <v>115120.70694703011</v>
      </c>
      <c r="AK22" s="30">
        <f ca="1">OFFSET('A&amp;Z correction'!$K$6,UsefulSeries!$C20,0)</f>
        <v>1880.9834712471593</v>
      </c>
      <c r="AL22" s="30">
        <f ca="1">OFFSET('A&amp;Z correction'!$K$7,UsefulSeries!$C20,0)</f>
        <v>1486.067632818821</v>
      </c>
      <c r="AM22" s="30">
        <f ca="1">OFFSET('A&amp;Z correction'!$L$5,UsefulSeries!$C20,0)</f>
        <v>2074.9032528034768</v>
      </c>
      <c r="AN22" s="30">
        <f ca="1">OFFSET('A&amp;Z correction'!$L$6,UsefulSeries!$C20,0)</f>
        <v>6237.5582808657209</v>
      </c>
      <c r="AO22" s="30">
        <f ca="1">OFFSET('A&amp;Z correction'!$L$7,UsefulSeries!$C20,0)</f>
        <v>1029.7941130528957</v>
      </c>
      <c r="AP22" s="30">
        <f ca="1">OFFSET('A&amp;Z correction'!$M$5,UsefulSeries!$C20,0)</f>
        <v>1241.6767098093026</v>
      </c>
      <c r="AQ22" s="30">
        <f ca="1">OFFSET('A&amp;Z correction'!$M$6,UsefulSeries!$C20,0)</f>
        <v>1171.9022843645946</v>
      </c>
      <c r="AR22" s="30">
        <f ca="1">OFFSET('A&amp;Z correction'!$M$7,UsefulSeries!$C20,0)</f>
        <v>60399.431994630264</v>
      </c>
    </row>
    <row r="23" spans="1:44" x14ac:dyDescent="0.35">
      <c r="A23" s="2" t="s">
        <v>76</v>
      </c>
      <c r="B23" s="58">
        <v>117928</v>
      </c>
      <c r="C23" s="62">
        <v>8722</v>
      </c>
      <c r="D23" s="66">
        <v>64652</v>
      </c>
      <c r="E23">
        <f t="shared" si="1"/>
        <v>0.61644938369698177</v>
      </c>
      <c r="F23">
        <f t="shared" si="2"/>
        <v>4.5592832275668835E-2</v>
      </c>
      <c r="G23">
        <f t="shared" si="3"/>
        <v>0.33795778402734944</v>
      </c>
      <c r="H23" s="6">
        <f t="shared" si="4"/>
        <v>6.886695617844453E-2</v>
      </c>
      <c r="I23" s="59">
        <v>112548</v>
      </c>
      <c r="J23" s="63">
        <v>1959</v>
      </c>
      <c r="K23" s="67">
        <v>2958</v>
      </c>
      <c r="L23" s="60">
        <v>2247</v>
      </c>
      <c r="M23" s="64">
        <v>4829</v>
      </c>
      <c r="N23" s="68">
        <v>1588</v>
      </c>
      <c r="O23" s="61">
        <v>3047</v>
      </c>
      <c r="P23" s="65">
        <v>1906</v>
      </c>
      <c r="Q23" s="69">
        <v>59864</v>
      </c>
      <c r="S23" s="4">
        <f t="shared" si="7"/>
        <v>117660</v>
      </c>
      <c r="T23" s="4">
        <f t="shared" si="8"/>
        <v>8658</v>
      </c>
      <c r="U23" s="4">
        <f t="shared" si="9"/>
        <v>64803.333333333336</v>
      </c>
      <c r="V23" s="9">
        <f t="shared" si="10"/>
        <v>0.61571334303939329</v>
      </c>
      <c r="W23" s="9">
        <f t="shared" si="11"/>
        <v>4.4965592366428206E-2</v>
      </c>
      <c r="X23" s="9">
        <f t="shared" si="12"/>
        <v>0.33932106459417843</v>
      </c>
      <c r="Y23" s="10">
        <f t="shared" si="13"/>
        <v>6.8541300527240778E-2</v>
      </c>
      <c r="Z23" s="4">
        <f t="shared" si="14"/>
        <v>112489.66666666667</v>
      </c>
      <c r="AA23" s="4">
        <f t="shared" si="15"/>
        <v>1983</v>
      </c>
      <c r="AB23" s="4">
        <f t="shared" si="16"/>
        <v>3065.3333333333335</v>
      </c>
      <c r="AC23" s="4">
        <f t="shared" si="17"/>
        <v>2150.6666666666665</v>
      </c>
      <c r="AD23" s="4">
        <f t="shared" si="18"/>
        <v>4874.333333333333</v>
      </c>
      <c r="AE23" s="4">
        <f t="shared" si="19"/>
        <v>1621</v>
      </c>
      <c r="AF23" s="4">
        <f t="shared" si="20"/>
        <v>2935.3333333333335</v>
      </c>
      <c r="AG23" s="4">
        <f t="shared" si="21"/>
        <v>1775.6666666666667</v>
      </c>
      <c r="AH23" s="4">
        <f t="shared" si="22"/>
        <v>59879.333333333336</v>
      </c>
      <c r="AJ23" s="30">
        <f ca="1">OFFSET('A&amp;Z correction'!$K$5,UsefulSeries!$C21,0)</f>
        <v>115190.64799487934</v>
      </c>
      <c r="AK23" s="30">
        <f ca="1">OFFSET('A&amp;Z correction'!$K$6,UsefulSeries!$C21,0)</f>
        <v>1900.7638104671194</v>
      </c>
      <c r="AL23" s="30">
        <f ca="1">OFFSET('A&amp;Z correction'!$K$7,UsefulSeries!$C21,0)</f>
        <v>1410.8796800651469</v>
      </c>
      <c r="AM23" s="30">
        <f ca="1">OFFSET('A&amp;Z correction'!$L$5,UsefulSeries!$C21,0)</f>
        <v>2093.8093348276693</v>
      </c>
      <c r="AN23" s="30">
        <f ca="1">OFFSET('A&amp;Z correction'!$L$6,UsefulSeries!$C21,0)</f>
        <v>6197.0297243173272</v>
      </c>
      <c r="AO23" s="30">
        <f ca="1">OFFSET('A&amp;Z correction'!$L$7,UsefulSeries!$C21,0)</f>
        <v>1024.1187593417326</v>
      </c>
      <c r="AP23" s="30">
        <f ca="1">OFFSET('A&amp;Z correction'!$M$5,UsefulSeries!$C21,0)</f>
        <v>1256.370587659168</v>
      </c>
      <c r="AQ23" s="30">
        <f ca="1">OFFSET('A&amp;Z correction'!$M$6,UsefulSeries!$C21,0)</f>
        <v>1202.4671120220546</v>
      </c>
      <c r="AR23" s="30">
        <f ca="1">OFFSET('A&amp;Z correction'!$M$7,UsefulSeries!$C21,0)</f>
        <v>60521.949489787548</v>
      </c>
    </row>
    <row r="24" spans="1:44" x14ac:dyDescent="0.35">
      <c r="A24" s="2" t="s">
        <v>77</v>
      </c>
      <c r="B24" s="58">
        <v>117800</v>
      </c>
      <c r="C24" s="62">
        <v>8842</v>
      </c>
      <c r="D24" s="66">
        <v>64855</v>
      </c>
      <c r="E24">
        <f t="shared" si="1"/>
        <v>0.61515323999853788</v>
      </c>
      <c r="F24">
        <f t="shared" si="2"/>
        <v>4.6173047097343559E-2</v>
      </c>
      <c r="G24">
        <f t="shared" si="3"/>
        <v>0.33867371290411863</v>
      </c>
      <c r="H24" s="6">
        <f t="shared" si="4"/>
        <v>6.9818859462105781E-2</v>
      </c>
      <c r="I24" s="59">
        <v>112804</v>
      </c>
      <c r="J24" s="63">
        <v>2019</v>
      </c>
      <c r="K24" s="67">
        <v>3086</v>
      </c>
      <c r="L24" s="60">
        <v>2110</v>
      </c>
      <c r="M24" s="64">
        <v>4936</v>
      </c>
      <c r="N24" s="68">
        <v>1675</v>
      </c>
      <c r="O24" s="61">
        <v>2806</v>
      </c>
      <c r="P24" s="65">
        <v>1855</v>
      </c>
      <c r="Q24" s="69">
        <v>59843</v>
      </c>
      <c r="S24" s="4">
        <f t="shared" si="7"/>
        <v>117737.33333333333</v>
      </c>
      <c r="T24" s="4">
        <f t="shared" si="8"/>
        <v>8743.3333333333339</v>
      </c>
      <c r="U24" s="4">
        <f t="shared" si="9"/>
        <v>64824.333333333336</v>
      </c>
      <c r="V24" s="9">
        <f t="shared" si="10"/>
        <v>0.61472613491282779</v>
      </c>
      <c r="W24" s="9">
        <f t="shared" si="11"/>
        <v>4.5344188869587056E-2</v>
      </c>
      <c r="X24" s="9">
        <f t="shared" si="12"/>
        <v>0.33992967621758513</v>
      </c>
      <c r="Y24" s="10">
        <f t="shared" si="13"/>
        <v>6.9127824542354305E-2</v>
      </c>
      <c r="Z24" s="4">
        <f t="shared" si="14"/>
        <v>112585.33333333333</v>
      </c>
      <c r="AA24" s="4">
        <f t="shared" si="15"/>
        <v>2007</v>
      </c>
      <c r="AB24" s="4">
        <f t="shared" si="16"/>
        <v>3042</v>
      </c>
      <c r="AC24" s="4">
        <f t="shared" si="17"/>
        <v>2168.3333333333335</v>
      </c>
      <c r="AD24" s="4">
        <f t="shared" si="18"/>
        <v>4863.333333333333</v>
      </c>
      <c r="AE24" s="4">
        <f t="shared" si="19"/>
        <v>1624.3333333333333</v>
      </c>
      <c r="AF24" s="4">
        <f t="shared" si="20"/>
        <v>2907</v>
      </c>
      <c r="AG24" s="4">
        <f t="shared" si="21"/>
        <v>1844.6666666666667</v>
      </c>
      <c r="AH24" s="4">
        <f t="shared" si="22"/>
        <v>59899.666666666664</v>
      </c>
      <c r="AJ24" s="30">
        <f ca="1">OFFSET('A&amp;Z correction'!$K$5,UsefulSeries!$C22,0)</f>
        <v>115288.07881357842</v>
      </c>
      <c r="AK24" s="30">
        <f ca="1">OFFSET('A&amp;Z correction'!$K$6,UsefulSeries!$C22,0)</f>
        <v>1927.9623231301846</v>
      </c>
      <c r="AL24" s="30">
        <f ca="1">OFFSET('A&amp;Z correction'!$K$7,UsefulSeries!$C22,0)</f>
        <v>1383.2716361108155</v>
      </c>
      <c r="AM24" s="30">
        <f ca="1">OFFSET('A&amp;Z correction'!$L$5,UsefulSeries!$C22,0)</f>
        <v>2114.1610874324419</v>
      </c>
      <c r="AN24" s="30">
        <f ca="1">OFFSET('A&amp;Z correction'!$L$6,UsefulSeries!$C22,0)</f>
        <v>6182.6336872793681</v>
      </c>
      <c r="AO24" s="30">
        <f ca="1">OFFSET('A&amp;Z correction'!$L$7,UsefulSeries!$C22,0)</f>
        <v>1029.0638305346174</v>
      </c>
      <c r="AP24" s="30">
        <f ca="1">OFFSET('A&amp;Z correction'!$M$5,UsefulSeries!$C22,0)</f>
        <v>1222.9077559085715</v>
      </c>
      <c r="AQ24" s="30">
        <f ca="1">OFFSET('A&amp;Z correction'!$M$6,UsefulSeries!$C22,0)</f>
        <v>1282.1089623646055</v>
      </c>
      <c r="AR24" s="30">
        <f ca="1">OFFSET('A&amp;Z correction'!$M$7,UsefulSeries!$C22,0)</f>
        <v>60535.199863489775</v>
      </c>
    </row>
    <row r="25" spans="1:44" x14ac:dyDescent="0.35">
      <c r="A25" s="2" t="s">
        <v>78</v>
      </c>
      <c r="B25" s="58">
        <v>117770</v>
      </c>
      <c r="C25" s="62">
        <v>8931</v>
      </c>
      <c r="D25" s="66">
        <v>64956</v>
      </c>
      <c r="E25">
        <f t="shared" si="1"/>
        <v>0.61448316523789892</v>
      </c>
      <c r="F25">
        <f t="shared" si="2"/>
        <v>4.6598871943106697E-2</v>
      </c>
      <c r="G25">
        <f t="shared" si="3"/>
        <v>0.33891796281899433</v>
      </c>
      <c r="H25" s="6">
        <f t="shared" si="4"/>
        <v>7.0488788565204699E-2</v>
      </c>
      <c r="I25" s="59">
        <v>112846</v>
      </c>
      <c r="J25" s="63">
        <v>1935</v>
      </c>
      <c r="K25" s="67">
        <v>3000</v>
      </c>
      <c r="L25" s="60">
        <v>2123</v>
      </c>
      <c r="M25" s="64">
        <v>5123</v>
      </c>
      <c r="N25" s="68">
        <v>1595</v>
      </c>
      <c r="O25" s="61">
        <v>2722</v>
      </c>
      <c r="P25" s="65">
        <v>1849</v>
      </c>
      <c r="Q25" s="69">
        <v>60135</v>
      </c>
      <c r="S25" s="4">
        <f t="shared" si="7"/>
        <v>117832.66666666667</v>
      </c>
      <c r="T25" s="4">
        <f t="shared" si="8"/>
        <v>8831.6666666666661</v>
      </c>
      <c r="U25" s="4">
        <f t="shared" si="9"/>
        <v>64821</v>
      </c>
      <c r="V25" s="9">
        <f t="shared" si="10"/>
        <v>0.61644938369698177</v>
      </c>
      <c r="W25" s="9">
        <f t="shared" si="11"/>
        <v>4.5592832275668835E-2</v>
      </c>
      <c r="X25" s="9">
        <f t="shared" si="12"/>
        <v>0.33795778402734944</v>
      </c>
      <c r="Y25" s="10">
        <f t="shared" si="13"/>
        <v>6.9724968617842956E-2</v>
      </c>
      <c r="Z25" s="4">
        <f t="shared" si="14"/>
        <v>112732.66666666667</v>
      </c>
      <c r="AA25" s="4">
        <f t="shared" si="15"/>
        <v>1971</v>
      </c>
      <c r="AB25" s="4">
        <f t="shared" si="16"/>
        <v>3014.6666666666665</v>
      </c>
      <c r="AC25" s="4">
        <f t="shared" si="17"/>
        <v>2160</v>
      </c>
      <c r="AD25" s="4">
        <f t="shared" si="18"/>
        <v>4962.666666666667</v>
      </c>
      <c r="AE25" s="4">
        <f t="shared" si="19"/>
        <v>1619.3333333333333</v>
      </c>
      <c r="AF25" s="4">
        <f t="shared" si="20"/>
        <v>2858.3333333333335</v>
      </c>
      <c r="AG25" s="4">
        <f t="shared" si="21"/>
        <v>1870</v>
      </c>
      <c r="AH25" s="4">
        <f t="shared" si="22"/>
        <v>59947.333333333336</v>
      </c>
      <c r="AJ25" s="30">
        <f ca="1">OFFSET('A&amp;Z correction'!$K$5,UsefulSeries!$C23,0)</f>
        <v>115440.49312148624</v>
      </c>
      <c r="AK25" s="30">
        <f ca="1">OFFSET('A&amp;Z correction'!$K$6,UsefulSeries!$C23,0)</f>
        <v>1884.0521494510003</v>
      </c>
      <c r="AL25" s="30">
        <f ca="1">OFFSET('A&amp;Z correction'!$K$7,UsefulSeries!$C23,0)</f>
        <v>1357.8741652860281</v>
      </c>
      <c r="AM25" s="30">
        <f ca="1">OFFSET('A&amp;Z correction'!$L$5,UsefulSeries!$C23,0)</f>
        <v>2102.1326794260704</v>
      </c>
      <c r="AN25" s="30">
        <f ca="1">OFFSET('A&amp;Z correction'!$L$6,UsefulSeries!$C23,0)</f>
        <v>6309.3748666691081</v>
      </c>
      <c r="AO25" s="30">
        <f ca="1">OFFSET('A&amp;Z correction'!$L$7,UsefulSeries!$C23,0)</f>
        <v>1011.2322869866961</v>
      </c>
      <c r="AP25" s="30">
        <f ca="1">OFFSET('A&amp;Z correction'!$M$5,UsefulSeries!$C23,0)</f>
        <v>1172.0292377201506</v>
      </c>
      <c r="AQ25" s="30">
        <f ca="1">OFFSET('A&amp;Z correction'!$M$6,UsefulSeries!$C23,0)</f>
        <v>1299.1846614699286</v>
      </c>
      <c r="AR25" s="30">
        <f ca="1">OFFSET('A&amp;Z correction'!$M$7,UsefulSeries!$C23,0)</f>
        <v>60583.365384547324</v>
      </c>
    </row>
    <row r="26" spans="1:44" x14ac:dyDescent="0.35">
      <c r="A26" s="2" t="s">
        <v>79</v>
      </c>
      <c r="B26" s="58">
        <v>117466</v>
      </c>
      <c r="C26" s="62">
        <v>9198</v>
      </c>
      <c r="D26" s="66">
        <v>65134</v>
      </c>
      <c r="E26">
        <f t="shared" si="1"/>
        <v>0.61244642801280513</v>
      </c>
      <c r="F26">
        <f t="shared" si="2"/>
        <v>4.7956704449472885E-2</v>
      </c>
      <c r="G26">
        <f t="shared" si="3"/>
        <v>0.339596867537722</v>
      </c>
      <c r="H26" s="6">
        <f t="shared" si="4"/>
        <v>7.2617318259331778E-2</v>
      </c>
      <c r="I26" s="59">
        <v>112766</v>
      </c>
      <c r="J26" s="63">
        <v>1975</v>
      </c>
      <c r="K26" s="67">
        <v>3011</v>
      </c>
      <c r="L26" s="60">
        <v>1936</v>
      </c>
      <c r="M26" s="64">
        <v>5321</v>
      </c>
      <c r="N26" s="68">
        <v>1673</v>
      </c>
      <c r="O26" s="61">
        <v>2661</v>
      </c>
      <c r="P26" s="65">
        <v>1884</v>
      </c>
      <c r="Q26" s="69">
        <v>60262</v>
      </c>
      <c r="S26" s="4">
        <f t="shared" si="7"/>
        <v>117678.66666666667</v>
      </c>
      <c r="T26" s="4">
        <f t="shared" si="8"/>
        <v>8990.3333333333339</v>
      </c>
      <c r="U26" s="4">
        <f t="shared" si="9"/>
        <v>64981.666666666664</v>
      </c>
      <c r="V26" s="9">
        <f t="shared" si="10"/>
        <v>0.61515323999853788</v>
      </c>
      <c r="W26" s="9">
        <f t="shared" si="11"/>
        <v>4.6173047097343559E-2</v>
      </c>
      <c r="X26" s="9">
        <f t="shared" si="12"/>
        <v>0.33867371290411863</v>
      </c>
      <c r="Y26" s="10">
        <f t="shared" si="13"/>
        <v>7.0975008355109254E-2</v>
      </c>
      <c r="Z26" s="4">
        <f t="shared" si="14"/>
        <v>112805.33333333333</v>
      </c>
      <c r="AA26" s="4">
        <f t="shared" si="15"/>
        <v>1976.3333333333333</v>
      </c>
      <c r="AB26" s="4">
        <f t="shared" si="16"/>
        <v>3032.3333333333335</v>
      </c>
      <c r="AC26" s="4">
        <f t="shared" si="17"/>
        <v>2056.3333333333335</v>
      </c>
      <c r="AD26" s="4">
        <f t="shared" si="18"/>
        <v>5126.666666666667</v>
      </c>
      <c r="AE26" s="4">
        <f t="shared" si="19"/>
        <v>1647.6666666666667</v>
      </c>
      <c r="AF26" s="4">
        <f t="shared" si="20"/>
        <v>2729.6666666666665</v>
      </c>
      <c r="AG26" s="4">
        <f t="shared" si="21"/>
        <v>1862.6666666666667</v>
      </c>
      <c r="AH26" s="4">
        <f t="shared" si="22"/>
        <v>60080</v>
      </c>
      <c r="AJ26" s="30">
        <f ca="1">OFFSET('A&amp;Z correction'!$K$5,UsefulSeries!$C24,0)</f>
        <v>115517.74538614495</v>
      </c>
      <c r="AK26" s="30">
        <f ca="1">OFFSET('A&amp;Z correction'!$K$6,UsefulSeries!$C24,0)</f>
        <v>1886.0394132635863</v>
      </c>
      <c r="AL26" s="30">
        <f ca="1">OFFSET('A&amp;Z correction'!$K$7,UsefulSeries!$C24,0)</f>
        <v>1373.6282784502273</v>
      </c>
      <c r="AM26" s="30">
        <f ca="1">OFFSET('A&amp;Z correction'!$L$5,UsefulSeries!$C24,0)</f>
        <v>1979.7666539233203</v>
      </c>
      <c r="AN26" s="30">
        <f ca="1">OFFSET('A&amp;Z correction'!$L$6,UsefulSeries!$C24,0)</f>
        <v>6518.7295767786964</v>
      </c>
      <c r="AO26" s="30">
        <f ca="1">OFFSET('A&amp;Z correction'!$L$7,UsefulSeries!$C24,0)</f>
        <v>1024.1931052752698</v>
      </c>
      <c r="AP26" s="30">
        <f ca="1">OFFSET('A&amp;Z correction'!$M$5,UsefulSeries!$C24,0)</f>
        <v>1051.1477391723649</v>
      </c>
      <c r="AQ26" s="30">
        <f ca="1">OFFSET('A&amp;Z correction'!$M$6,UsefulSeries!$C24,0)</f>
        <v>1270.5485329186595</v>
      </c>
      <c r="AR26" s="30">
        <f ca="1">OFFSET('A&amp;Z correction'!$M$7,UsefulSeries!$C24,0)</f>
        <v>60718.932766181169</v>
      </c>
    </row>
    <row r="27" spans="1:44" x14ac:dyDescent="0.35">
      <c r="A27" s="2" t="s">
        <v>80</v>
      </c>
      <c r="B27" s="58">
        <v>117978</v>
      </c>
      <c r="C27" s="62">
        <v>9283</v>
      </c>
      <c r="D27" s="66">
        <v>64692</v>
      </c>
      <c r="E27">
        <f t="shared" si="1"/>
        <v>0.61461920365922906</v>
      </c>
      <c r="F27">
        <f t="shared" si="2"/>
        <v>4.8360796653347436E-2</v>
      </c>
      <c r="G27">
        <f t="shared" si="3"/>
        <v>0.33701999968742347</v>
      </c>
      <c r="H27" s="6">
        <f t="shared" si="4"/>
        <v>7.2944578464729959E-2</v>
      </c>
      <c r="I27" s="59">
        <v>112354</v>
      </c>
      <c r="J27" s="63">
        <v>2150</v>
      </c>
      <c r="K27" s="67">
        <v>2934</v>
      </c>
      <c r="L27" s="60">
        <v>2425</v>
      </c>
      <c r="M27" s="64">
        <v>5155</v>
      </c>
      <c r="N27" s="68">
        <v>1616</v>
      </c>
      <c r="O27" s="61">
        <v>3133</v>
      </c>
      <c r="P27" s="65">
        <v>1951</v>
      </c>
      <c r="Q27" s="69">
        <v>59898</v>
      </c>
      <c r="S27" s="4">
        <f t="shared" si="7"/>
        <v>117738</v>
      </c>
      <c r="T27" s="4">
        <f t="shared" si="8"/>
        <v>9137.3333333333339</v>
      </c>
      <c r="U27" s="4">
        <f t="shared" si="9"/>
        <v>64927.333333333336</v>
      </c>
      <c r="V27" s="9">
        <f t="shared" si="10"/>
        <v>0.61448316523789892</v>
      </c>
      <c r="W27" s="9">
        <f t="shared" si="11"/>
        <v>4.6598871943106697E-2</v>
      </c>
      <c r="X27" s="9">
        <f t="shared" si="12"/>
        <v>0.33891796281899433</v>
      </c>
      <c r="Y27" s="10">
        <f t="shared" si="13"/>
        <v>7.2018201594215847E-2</v>
      </c>
      <c r="Z27" s="4">
        <f t="shared" si="14"/>
        <v>112655.33333333333</v>
      </c>
      <c r="AA27" s="4">
        <f t="shared" si="15"/>
        <v>2020</v>
      </c>
      <c r="AB27" s="4">
        <f t="shared" si="16"/>
        <v>2981.6666666666665</v>
      </c>
      <c r="AC27" s="4">
        <f t="shared" si="17"/>
        <v>2161.3333333333335</v>
      </c>
      <c r="AD27" s="4">
        <f t="shared" si="18"/>
        <v>5199.666666666667</v>
      </c>
      <c r="AE27" s="4">
        <f t="shared" si="19"/>
        <v>1628</v>
      </c>
      <c r="AF27" s="4">
        <f t="shared" si="20"/>
        <v>2838.6666666666665</v>
      </c>
      <c r="AG27" s="4">
        <f t="shared" si="21"/>
        <v>1894.6666666666667</v>
      </c>
      <c r="AH27" s="4">
        <f t="shared" si="22"/>
        <v>60098.333333333336</v>
      </c>
      <c r="AJ27" s="30">
        <f ca="1">OFFSET('A&amp;Z correction'!$K$5,UsefulSeries!$C25,0)</f>
        <v>115360.52205610857</v>
      </c>
      <c r="AK27" s="30">
        <f ca="1">OFFSET('A&amp;Z correction'!$K$6,UsefulSeries!$C25,0)</f>
        <v>1934.5153719136079</v>
      </c>
      <c r="AL27" s="30">
        <f ca="1">OFFSET('A&amp;Z correction'!$K$7,UsefulSeries!$C25,0)</f>
        <v>1319.2323023098049</v>
      </c>
      <c r="AM27" s="30">
        <f ca="1">OFFSET('A&amp;Z correction'!$L$5,UsefulSeries!$C25,0)</f>
        <v>2098.1387377348592</v>
      </c>
      <c r="AN27" s="30">
        <f ca="1">OFFSET('A&amp;Z correction'!$L$6,UsefulSeries!$C25,0)</f>
        <v>6611.466517285081</v>
      </c>
      <c r="AO27" s="30">
        <f ca="1">OFFSET('A&amp;Z correction'!$L$7,UsefulSeries!$C25,0)</f>
        <v>991.7184905709139</v>
      </c>
      <c r="AP27" s="30">
        <f ca="1">OFFSET('A&amp;Z correction'!$M$5,UsefulSeries!$C25,0)</f>
        <v>1151.8763238979409</v>
      </c>
      <c r="AQ27" s="30">
        <f ca="1">OFFSET('A&amp;Z correction'!$M$6,UsefulSeries!$C25,0)</f>
        <v>1297.2933560197209</v>
      </c>
      <c r="AR27" s="30">
        <f ca="1">OFFSET('A&amp;Z correction'!$M$7,UsefulSeries!$C25,0)</f>
        <v>60736.624837905743</v>
      </c>
    </row>
    <row r="28" spans="1:44" x14ac:dyDescent="0.35">
      <c r="A28" s="2" t="s">
        <v>81</v>
      </c>
      <c r="B28" s="58">
        <v>117753</v>
      </c>
      <c r="C28" s="62">
        <v>9454</v>
      </c>
      <c r="D28" s="66">
        <v>64860</v>
      </c>
      <c r="E28">
        <f t="shared" si="1"/>
        <v>0.61308293460094654</v>
      </c>
      <c r="F28">
        <f t="shared" si="2"/>
        <v>4.9222406764306205E-2</v>
      </c>
      <c r="G28">
        <f t="shared" si="3"/>
        <v>0.33769465863474724</v>
      </c>
      <c r="H28" s="6">
        <f t="shared" si="4"/>
        <v>7.4319809444448812E-2</v>
      </c>
      <c r="I28" s="59">
        <v>112941</v>
      </c>
      <c r="J28" s="63">
        <v>2035</v>
      </c>
      <c r="K28" s="67">
        <v>2978</v>
      </c>
      <c r="L28" s="60">
        <v>2044</v>
      </c>
      <c r="M28" s="64">
        <v>5696</v>
      </c>
      <c r="N28" s="68">
        <v>1542</v>
      </c>
      <c r="O28" s="61">
        <v>2708</v>
      </c>
      <c r="P28" s="65">
        <v>1698</v>
      </c>
      <c r="Q28" s="69">
        <v>60135</v>
      </c>
      <c r="S28" s="4">
        <f t="shared" si="7"/>
        <v>117732.33333333333</v>
      </c>
      <c r="T28" s="4">
        <f t="shared" si="8"/>
        <v>9311.6666666666661</v>
      </c>
      <c r="U28" s="4">
        <f t="shared" si="9"/>
        <v>64895.333333333336</v>
      </c>
      <c r="V28" s="9">
        <f t="shared" si="10"/>
        <v>0.61244642801280513</v>
      </c>
      <c r="W28" s="9">
        <f t="shared" si="11"/>
        <v>4.7956704449472885E-2</v>
      </c>
      <c r="X28" s="9">
        <f t="shared" si="12"/>
        <v>0.339596867537722</v>
      </c>
      <c r="Y28" s="10">
        <f t="shared" si="13"/>
        <v>7.3294816494023057E-2</v>
      </c>
      <c r="Z28" s="4">
        <f t="shared" si="14"/>
        <v>112687</v>
      </c>
      <c r="AA28" s="4">
        <f t="shared" si="15"/>
        <v>2053.3333333333335</v>
      </c>
      <c r="AB28" s="4">
        <f t="shared" si="16"/>
        <v>2974.3333333333335</v>
      </c>
      <c r="AC28" s="4">
        <f t="shared" si="17"/>
        <v>2135</v>
      </c>
      <c r="AD28" s="4">
        <f t="shared" si="18"/>
        <v>5390.666666666667</v>
      </c>
      <c r="AE28" s="4">
        <f t="shared" si="19"/>
        <v>1610.3333333333333</v>
      </c>
      <c r="AF28" s="4">
        <f t="shared" si="20"/>
        <v>2834</v>
      </c>
      <c r="AG28" s="4">
        <f t="shared" si="21"/>
        <v>1844.3333333333333</v>
      </c>
      <c r="AH28" s="4">
        <f t="shared" si="22"/>
        <v>60098.333333333336</v>
      </c>
      <c r="AJ28" s="30">
        <f ca="1">OFFSET('A&amp;Z correction'!$K$5,UsefulSeries!$C26,0)</f>
        <v>115392.97124950407</v>
      </c>
      <c r="AK28" s="30">
        <f ca="1">OFFSET('A&amp;Z correction'!$K$6,UsefulSeries!$C26,0)</f>
        <v>1968.2826404312598</v>
      </c>
      <c r="AL28" s="30">
        <f ca="1">OFFSET('A&amp;Z correction'!$K$7,UsefulSeries!$C26,0)</f>
        <v>1308.5506198232656</v>
      </c>
      <c r="AM28" s="30">
        <f ca="1">OFFSET('A&amp;Z correction'!$L$5,UsefulSeries!$C26,0)</f>
        <v>2063.4825488194242</v>
      </c>
      <c r="AN28" s="30">
        <f ca="1">OFFSET('A&amp;Z correction'!$L$6,UsefulSeries!$C26,0)</f>
        <v>6855.3529738204261</v>
      </c>
      <c r="AO28" s="30">
        <f ca="1">OFFSET('A&amp;Z correction'!$L$7,UsefulSeries!$C26,0)</f>
        <v>948.57791008526044</v>
      </c>
      <c r="AP28" s="30">
        <f ca="1">OFFSET('A&amp;Z correction'!$M$5,UsefulSeries!$C26,0)</f>
        <v>1151.1828262536433</v>
      </c>
      <c r="AQ28" s="30">
        <f ca="1">OFFSET('A&amp;Z correction'!$M$6,UsefulSeries!$C26,0)</f>
        <v>1216.2478710792334</v>
      </c>
      <c r="AR28" s="30">
        <f ca="1">OFFSET('A&amp;Z correction'!$M$7,UsefulSeries!$C26,0)</f>
        <v>60746.411283700458</v>
      </c>
    </row>
    <row r="29" spans="1:44" x14ac:dyDescent="0.35">
      <c r="A29" s="2" t="s">
        <v>82</v>
      </c>
      <c r="B29" s="58">
        <v>118144</v>
      </c>
      <c r="C29" s="62">
        <v>9460</v>
      </c>
      <c r="D29" s="66">
        <v>64600</v>
      </c>
      <c r="E29">
        <f t="shared" si="1"/>
        <v>0.61468023558302631</v>
      </c>
      <c r="F29">
        <f t="shared" si="2"/>
        <v>4.9218538636032552E-2</v>
      </c>
      <c r="G29">
        <f t="shared" si="3"/>
        <v>0.33610122578094109</v>
      </c>
      <c r="H29" s="6">
        <f t="shared" si="4"/>
        <v>7.4135607034262252E-2</v>
      </c>
      <c r="I29" s="59">
        <v>113012</v>
      </c>
      <c r="J29" s="63">
        <v>1773</v>
      </c>
      <c r="K29" s="67">
        <v>2949</v>
      </c>
      <c r="L29" s="60">
        <v>2117</v>
      </c>
      <c r="M29" s="64">
        <v>5713</v>
      </c>
      <c r="N29" s="68">
        <v>1623</v>
      </c>
      <c r="O29" s="61">
        <v>2921</v>
      </c>
      <c r="P29" s="65">
        <v>1959</v>
      </c>
      <c r="Q29" s="69">
        <v>59830</v>
      </c>
      <c r="S29" s="4">
        <f t="shared" si="7"/>
        <v>117958.33333333333</v>
      </c>
      <c r="T29" s="4">
        <f t="shared" si="8"/>
        <v>9399</v>
      </c>
      <c r="U29" s="4">
        <f t="shared" si="9"/>
        <v>64717.333333333336</v>
      </c>
      <c r="V29" s="9">
        <f t="shared" si="10"/>
        <v>0.61461920365922906</v>
      </c>
      <c r="W29" s="9">
        <f t="shared" si="11"/>
        <v>4.8360796653347436E-2</v>
      </c>
      <c r="X29" s="9">
        <f t="shared" si="12"/>
        <v>0.33701999968742347</v>
      </c>
      <c r="Y29" s="10">
        <f t="shared" si="13"/>
        <v>7.38002261353881E-2</v>
      </c>
      <c r="Z29" s="4">
        <f t="shared" si="14"/>
        <v>112769</v>
      </c>
      <c r="AA29" s="4">
        <f t="shared" si="15"/>
        <v>1986</v>
      </c>
      <c r="AB29" s="4">
        <f t="shared" si="16"/>
        <v>2953.6666666666665</v>
      </c>
      <c r="AC29" s="4">
        <f t="shared" si="17"/>
        <v>2195.3333333333335</v>
      </c>
      <c r="AD29" s="4">
        <f t="shared" si="18"/>
        <v>5521.333333333333</v>
      </c>
      <c r="AE29" s="4">
        <f t="shared" si="19"/>
        <v>1593.6666666666667</v>
      </c>
      <c r="AF29" s="4">
        <f t="shared" si="20"/>
        <v>2920.6666666666665</v>
      </c>
      <c r="AG29" s="4">
        <f t="shared" si="21"/>
        <v>1869.3333333333333</v>
      </c>
      <c r="AH29" s="4">
        <f t="shared" si="22"/>
        <v>59954.333333333336</v>
      </c>
      <c r="AJ29" s="30">
        <f ca="1">OFFSET('A&amp;Z correction'!$K$5,UsefulSeries!$C27,0)</f>
        <v>115476.89500380636</v>
      </c>
      <c r="AK29" s="30">
        <f ca="1">OFFSET('A&amp;Z correction'!$K$6,UsefulSeries!$C27,0)</f>
        <v>1887.9031858799008</v>
      </c>
      <c r="AL29" s="30">
        <f ca="1">OFFSET('A&amp;Z correction'!$K$7,UsefulSeries!$C27,0)</f>
        <v>1295.3912257542963</v>
      </c>
      <c r="AM29" s="30">
        <f ca="1">OFFSET('A&amp;Z correction'!$L$5,UsefulSeries!$C27,0)</f>
        <v>2128.965853698413</v>
      </c>
      <c r="AN29" s="30">
        <f ca="1">OFFSET('A&amp;Z correction'!$L$6,UsefulSeries!$C27,0)</f>
        <v>7022.0224728899111</v>
      </c>
      <c r="AO29" s="30">
        <f ca="1">OFFSET('A&amp;Z correction'!$L$7,UsefulSeries!$C27,0)</f>
        <v>913.45062851437672</v>
      </c>
      <c r="AP29" s="30">
        <f ca="1">OFFSET('A&amp;Z correction'!$M$5,UsefulSeries!$C27,0)</f>
        <v>1232.6666143896837</v>
      </c>
      <c r="AQ29" s="30">
        <f ca="1">OFFSET('A&amp;Z correction'!$M$6,UsefulSeries!$C27,0)</f>
        <v>1229.851053996098</v>
      </c>
      <c r="AR29" s="30">
        <f ca="1">OFFSET('A&amp;Z correction'!$M$7,UsefulSeries!$C27,0)</f>
        <v>60599.936011324047</v>
      </c>
    </row>
    <row r="30" spans="1:44" x14ac:dyDescent="0.35">
      <c r="A30" s="2" t="s">
        <v>83</v>
      </c>
      <c r="B30" s="58">
        <v>118426</v>
      </c>
      <c r="C30" s="62">
        <v>9415</v>
      </c>
      <c r="D30" s="66">
        <v>64513</v>
      </c>
      <c r="E30">
        <f t="shared" si="1"/>
        <v>0.61566694739906636</v>
      </c>
      <c r="F30">
        <f t="shared" si="2"/>
        <v>4.8946213751728584E-2</v>
      </c>
      <c r="G30">
        <f t="shared" si="3"/>
        <v>0.33538683884920512</v>
      </c>
      <c r="H30" s="6">
        <f t="shared" si="4"/>
        <v>7.3646169851612556E-2</v>
      </c>
      <c r="I30" s="59">
        <v>113342</v>
      </c>
      <c r="J30" s="63">
        <v>1915</v>
      </c>
      <c r="K30" s="67">
        <v>2869</v>
      </c>
      <c r="L30" s="60">
        <v>2181</v>
      </c>
      <c r="M30" s="64">
        <v>5538</v>
      </c>
      <c r="N30" s="68">
        <v>1740</v>
      </c>
      <c r="O30" s="61">
        <v>2836</v>
      </c>
      <c r="P30" s="65">
        <v>1921</v>
      </c>
      <c r="Q30" s="69">
        <v>59693</v>
      </c>
      <c r="S30" s="4">
        <f t="shared" si="7"/>
        <v>118107.66666666667</v>
      </c>
      <c r="T30" s="4">
        <f t="shared" si="8"/>
        <v>9443</v>
      </c>
      <c r="U30" s="4">
        <f t="shared" si="9"/>
        <v>64657.666666666664</v>
      </c>
      <c r="V30" s="9">
        <f t="shared" si="10"/>
        <v>0.61308293460094654</v>
      </c>
      <c r="W30" s="9">
        <f t="shared" si="11"/>
        <v>4.9222406764306205E-2</v>
      </c>
      <c r="X30" s="9">
        <f t="shared" si="12"/>
        <v>0.33769465863474724</v>
      </c>
      <c r="Y30" s="10">
        <f t="shared" si="13"/>
        <v>7.4033325319088877E-2</v>
      </c>
      <c r="Z30" s="4">
        <f t="shared" si="14"/>
        <v>113098.33333333333</v>
      </c>
      <c r="AA30" s="4">
        <f t="shared" si="15"/>
        <v>1907.6666666666667</v>
      </c>
      <c r="AB30" s="4">
        <f t="shared" si="16"/>
        <v>2932</v>
      </c>
      <c r="AC30" s="4">
        <f t="shared" si="17"/>
        <v>2114</v>
      </c>
      <c r="AD30" s="4">
        <f t="shared" si="18"/>
        <v>5649</v>
      </c>
      <c r="AE30" s="4">
        <f t="shared" si="19"/>
        <v>1635</v>
      </c>
      <c r="AF30" s="4">
        <f t="shared" si="20"/>
        <v>2821.6666666666665</v>
      </c>
      <c r="AG30" s="4">
        <f t="shared" si="21"/>
        <v>1859.3333333333333</v>
      </c>
      <c r="AH30" s="4">
        <f t="shared" si="22"/>
        <v>59886</v>
      </c>
      <c r="AJ30" s="30">
        <f ca="1">OFFSET('A&amp;Z correction'!$K$5,UsefulSeries!$C28,0)</f>
        <v>115818.59156016391</v>
      </c>
      <c r="AK30" s="30">
        <f ca="1">OFFSET('A&amp;Z correction'!$K$6,UsefulSeries!$C28,0)</f>
        <v>1794.7104876923522</v>
      </c>
      <c r="AL30" s="30">
        <f ca="1">OFFSET('A&amp;Z correction'!$K$7,UsefulSeries!$C28,0)</f>
        <v>1278.1355060039625</v>
      </c>
      <c r="AM30" s="30">
        <f ca="1">OFFSET('A&amp;Z correction'!$L$5,UsefulSeries!$C28,0)</f>
        <v>2032.3054402380931</v>
      </c>
      <c r="AN30" s="30">
        <f ca="1">OFFSET('A&amp;Z correction'!$L$6,UsefulSeries!$C28,0)</f>
        <v>7185.1290664138141</v>
      </c>
      <c r="AO30" s="30">
        <f ca="1">OFFSET('A&amp;Z correction'!$L$7,UsefulSeries!$C28,0)</f>
        <v>946.12924281602056</v>
      </c>
      <c r="AP30" s="30">
        <f ca="1">OFFSET('A&amp;Z correction'!$M$5,UsefulSeries!$C28,0)</f>
        <v>1137.9263353483366</v>
      </c>
      <c r="AQ30" s="30">
        <f ca="1">OFFSET('A&amp;Z correction'!$M$6,UsefulSeries!$C28,0)</f>
        <v>1204.2114192355625</v>
      </c>
      <c r="AR30" s="30">
        <f ca="1">OFFSET('A&amp;Z correction'!$M$7,UsefulSeries!$C28,0)</f>
        <v>60529.647809990965</v>
      </c>
    </row>
    <row r="31" spans="1:44" x14ac:dyDescent="0.35">
      <c r="A31" s="2" t="s">
        <v>84</v>
      </c>
      <c r="B31" s="58">
        <v>118375</v>
      </c>
      <c r="C31" s="62">
        <v>9744</v>
      </c>
      <c r="D31" s="66">
        <v>64384</v>
      </c>
      <c r="E31">
        <f t="shared" si="1"/>
        <v>0.61492548168080496</v>
      </c>
      <c r="F31">
        <f t="shared" si="2"/>
        <v>5.0617392975693884E-2</v>
      </c>
      <c r="G31">
        <f t="shared" si="3"/>
        <v>0.33445712534350114</v>
      </c>
      <c r="H31" s="6">
        <f t="shared" si="4"/>
        <v>7.6054293274221627E-2</v>
      </c>
      <c r="I31" s="59">
        <v>113225</v>
      </c>
      <c r="J31" s="63">
        <v>2028</v>
      </c>
      <c r="K31" s="67">
        <v>3154</v>
      </c>
      <c r="L31" s="60">
        <v>2161</v>
      </c>
      <c r="M31" s="64">
        <v>5620</v>
      </c>
      <c r="N31" s="68">
        <v>1633</v>
      </c>
      <c r="O31" s="61">
        <v>2912</v>
      </c>
      <c r="P31" s="65">
        <v>2067</v>
      </c>
      <c r="Q31" s="69">
        <v>59384</v>
      </c>
      <c r="S31" s="4">
        <f t="shared" si="7"/>
        <v>118315</v>
      </c>
      <c r="T31" s="4">
        <f t="shared" si="8"/>
        <v>9539.6666666666661</v>
      </c>
      <c r="U31" s="4">
        <f t="shared" si="9"/>
        <v>64499</v>
      </c>
      <c r="V31" s="9">
        <f t="shared" si="10"/>
        <v>0.61468023558302631</v>
      </c>
      <c r="W31" s="9">
        <f t="shared" si="11"/>
        <v>4.9218538636032552E-2</v>
      </c>
      <c r="X31" s="9">
        <f t="shared" si="12"/>
        <v>0.33610122578094109</v>
      </c>
      <c r="Y31" s="10">
        <f t="shared" si="13"/>
        <v>7.4613363089341009E-2</v>
      </c>
      <c r="Z31" s="4">
        <f t="shared" si="14"/>
        <v>113193</v>
      </c>
      <c r="AA31" s="4">
        <f t="shared" si="15"/>
        <v>1905.3333333333333</v>
      </c>
      <c r="AB31" s="4">
        <f t="shared" si="16"/>
        <v>2990.6666666666665</v>
      </c>
      <c r="AC31" s="4">
        <f t="shared" si="17"/>
        <v>2153</v>
      </c>
      <c r="AD31" s="4">
        <f t="shared" si="18"/>
        <v>5623.666666666667</v>
      </c>
      <c r="AE31" s="4">
        <f t="shared" si="19"/>
        <v>1665.3333333333333</v>
      </c>
      <c r="AF31" s="4">
        <f t="shared" si="20"/>
        <v>2889.6666666666665</v>
      </c>
      <c r="AG31" s="4">
        <f t="shared" si="21"/>
        <v>1982.3333333333333</v>
      </c>
      <c r="AH31" s="4">
        <f t="shared" si="22"/>
        <v>59635.666666666664</v>
      </c>
      <c r="AJ31" s="30">
        <f ca="1">OFFSET('A&amp;Z correction'!$K$5,UsefulSeries!$C29,0)</f>
        <v>115914.19040628048</v>
      </c>
      <c r="AK31" s="30">
        <f ca="1">OFFSET('A&amp;Z correction'!$K$6,UsefulSeries!$C29,0)</f>
        <v>1791.5622039735572</v>
      </c>
      <c r="AL31" s="30">
        <f ca="1">OFFSET('A&amp;Z correction'!$K$7,UsefulSeries!$C29,0)</f>
        <v>1337.9354848323476</v>
      </c>
      <c r="AM31" s="30">
        <f ca="1">OFFSET('A&amp;Z correction'!$L$5,UsefulSeries!$C29,0)</f>
        <v>2076.9228876425295</v>
      </c>
      <c r="AN31" s="30">
        <f ca="1">OFFSET('A&amp;Z correction'!$L$6,UsefulSeries!$C29,0)</f>
        <v>7152.157253648109</v>
      </c>
      <c r="AO31" s="30">
        <f ca="1">OFFSET('A&amp;Z correction'!$L$7,UsefulSeries!$C29,0)</f>
        <v>984.07346593047816</v>
      </c>
      <c r="AP31" s="30">
        <f ca="1">OFFSET('A&amp;Z correction'!$M$5,UsefulSeries!$C29,0)</f>
        <v>1200.6787955220698</v>
      </c>
      <c r="AQ31" s="30">
        <f ca="1">OFFSET('A&amp;Z correction'!$M$6,UsefulSeries!$C29,0)</f>
        <v>1348.1280928887754</v>
      </c>
      <c r="AR31" s="30">
        <f ca="1">OFFSET('A&amp;Z correction'!$M$7,UsefulSeries!$C29,0)</f>
        <v>60256.840464824854</v>
      </c>
    </row>
    <row r="32" spans="1:44" x14ac:dyDescent="0.35">
      <c r="A32" s="2" t="s">
        <v>85</v>
      </c>
      <c r="B32" s="58">
        <v>118419</v>
      </c>
      <c r="C32" s="62">
        <v>10040</v>
      </c>
      <c r="D32" s="66">
        <v>64204</v>
      </c>
      <c r="E32">
        <f t="shared" si="1"/>
        <v>0.61464318525093042</v>
      </c>
      <c r="F32">
        <f t="shared" si="2"/>
        <v>5.2111718389104292E-2</v>
      </c>
      <c r="G32">
        <f t="shared" si="3"/>
        <v>0.33324509635996535</v>
      </c>
      <c r="H32" s="6">
        <f t="shared" si="4"/>
        <v>7.8157233047120092E-2</v>
      </c>
      <c r="I32" s="59">
        <v>113310</v>
      </c>
      <c r="J32" s="63">
        <v>2057</v>
      </c>
      <c r="K32" s="67">
        <v>2990</v>
      </c>
      <c r="L32" s="60">
        <v>2217</v>
      </c>
      <c r="M32" s="64">
        <v>5899</v>
      </c>
      <c r="N32" s="68">
        <v>1627</v>
      </c>
      <c r="O32" s="61">
        <v>2800</v>
      </c>
      <c r="P32" s="65">
        <v>2050</v>
      </c>
      <c r="Q32" s="69">
        <v>59385</v>
      </c>
      <c r="S32" s="4">
        <f t="shared" si="7"/>
        <v>118406.66666666667</v>
      </c>
      <c r="T32" s="4">
        <f t="shared" si="8"/>
        <v>9733</v>
      </c>
      <c r="U32" s="4">
        <f t="shared" si="9"/>
        <v>64367</v>
      </c>
      <c r="V32" s="9">
        <f t="shared" si="10"/>
        <v>0.61566694739906636</v>
      </c>
      <c r="W32" s="9">
        <f t="shared" si="11"/>
        <v>4.8946213751728584E-2</v>
      </c>
      <c r="X32" s="9">
        <f t="shared" si="12"/>
        <v>0.33538683884920512</v>
      </c>
      <c r="Y32" s="10">
        <f t="shared" si="13"/>
        <v>7.5956183227155777E-2</v>
      </c>
      <c r="Z32" s="4">
        <f t="shared" si="14"/>
        <v>113292.33333333333</v>
      </c>
      <c r="AA32" s="4">
        <f t="shared" si="15"/>
        <v>2000</v>
      </c>
      <c r="AB32" s="4">
        <f t="shared" si="16"/>
        <v>3004.3333333333335</v>
      </c>
      <c r="AC32" s="4">
        <f t="shared" si="17"/>
        <v>2186.3333333333335</v>
      </c>
      <c r="AD32" s="4">
        <f t="shared" si="18"/>
        <v>5685.666666666667</v>
      </c>
      <c r="AE32" s="4">
        <f t="shared" si="19"/>
        <v>1666.6666666666667</v>
      </c>
      <c r="AF32" s="4">
        <f t="shared" si="20"/>
        <v>2849.3333333333335</v>
      </c>
      <c r="AG32" s="4">
        <f t="shared" si="21"/>
        <v>2012.6666666666667</v>
      </c>
      <c r="AH32" s="4">
        <f t="shared" si="22"/>
        <v>59487.333333333336</v>
      </c>
      <c r="AJ32" s="30">
        <f ca="1">OFFSET('A&amp;Z correction'!$K$5,UsefulSeries!$C30,0)</f>
        <v>116013.41554021351</v>
      </c>
      <c r="AK32" s="30">
        <f ca="1">OFFSET('A&amp;Z correction'!$K$6,UsefulSeries!$C30,0)</f>
        <v>1897.8995429512338</v>
      </c>
      <c r="AL32" s="30">
        <f ca="1">OFFSET('A&amp;Z correction'!$K$7,UsefulSeries!$C30,0)</f>
        <v>1341.3732710331212</v>
      </c>
      <c r="AM32" s="30">
        <f ca="1">OFFSET('A&amp;Z correction'!$L$5,UsefulSeries!$C30,0)</f>
        <v>2113.475784780368</v>
      </c>
      <c r="AN32" s="30">
        <f ca="1">OFFSET('A&amp;Z correction'!$L$6,UsefulSeries!$C30,0)</f>
        <v>7230.8360371061153</v>
      </c>
      <c r="AO32" s="30">
        <f ca="1">OFFSET('A&amp;Z correction'!$L$7,UsefulSeries!$C30,0)</f>
        <v>978.12624650305986</v>
      </c>
      <c r="AP32" s="30">
        <f ca="1">OFFSET('A&amp;Z correction'!$M$5,UsefulSeries!$C30,0)</f>
        <v>1155.0833774432758</v>
      </c>
      <c r="AQ32" s="30">
        <f ca="1">OFFSET('A&amp;Z correction'!$M$6,UsefulSeries!$C30,0)</f>
        <v>1374.5813307495707</v>
      </c>
      <c r="AR32" s="30">
        <f ca="1">OFFSET('A&amp;Z correction'!$M$7,UsefulSeries!$C30,0)</f>
        <v>60103.727842057895</v>
      </c>
    </row>
    <row r="33" spans="1:44" x14ac:dyDescent="0.35">
      <c r="A33" s="2" t="s">
        <v>86</v>
      </c>
      <c r="B33" s="58">
        <v>118713</v>
      </c>
      <c r="C33" s="62">
        <v>9850</v>
      </c>
      <c r="D33" s="66">
        <v>64263</v>
      </c>
      <c r="E33">
        <f t="shared" si="1"/>
        <v>0.61564830468920162</v>
      </c>
      <c r="F33">
        <f t="shared" si="2"/>
        <v>5.1082322923257234E-2</v>
      </c>
      <c r="G33">
        <f t="shared" si="3"/>
        <v>0.33326937238754112</v>
      </c>
      <c r="H33" s="6">
        <f t="shared" si="4"/>
        <v>7.6616133724321925E-2</v>
      </c>
      <c r="I33" s="59">
        <v>113440</v>
      </c>
      <c r="J33" s="63">
        <v>1940</v>
      </c>
      <c r="K33" s="67">
        <v>2970</v>
      </c>
      <c r="L33" s="60">
        <v>2301</v>
      </c>
      <c r="M33" s="64">
        <v>5894</v>
      </c>
      <c r="N33" s="68">
        <v>1839</v>
      </c>
      <c r="O33" s="61">
        <v>2933</v>
      </c>
      <c r="P33" s="65">
        <v>1972</v>
      </c>
      <c r="Q33" s="69">
        <v>59128</v>
      </c>
      <c r="S33" s="4">
        <f t="shared" si="7"/>
        <v>118502.33333333333</v>
      </c>
      <c r="T33" s="4">
        <f t="shared" si="8"/>
        <v>9878</v>
      </c>
      <c r="U33" s="4">
        <f t="shared" si="9"/>
        <v>64283.666666666664</v>
      </c>
      <c r="V33" s="9">
        <f t="shared" si="10"/>
        <v>0.61492548168080496</v>
      </c>
      <c r="W33" s="9">
        <f t="shared" si="11"/>
        <v>5.0617392975693884E-2</v>
      </c>
      <c r="X33" s="9">
        <f t="shared" si="12"/>
        <v>0.33445712534350114</v>
      </c>
      <c r="Y33" s="10">
        <f t="shared" si="13"/>
        <v>7.6943249355430871E-2</v>
      </c>
      <c r="Z33" s="4">
        <f t="shared" si="14"/>
        <v>113325</v>
      </c>
      <c r="AA33" s="4">
        <f t="shared" si="15"/>
        <v>2008.3333333333333</v>
      </c>
      <c r="AB33" s="4">
        <f t="shared" si="16"/>
        <v>3038</v>
      </c>
      <c r="AC33" s="4">
        <f t="shared" si="17"/>
        <v>2226.3333333333335</v>
      </c>
      <c r="AD33" s="4">
        <f t="shared" si="18"/>
        <v>5804.333333333333</v>
      </c>
      <c r="AE33" s="4">
        <f t="shared" si="19"/>
        <v>1699.6666666666667</v>
      </c>
      <c r="AF33" s="4">
        <f t="shared" si="20"/>
        <v>2881.6666666666665</v>
      </c>
      <c r="AG33" s="4">
        <f t="shared" si="21"/>
        <v>2029.6666666666667</v>
      </c>
      <c r="AH33" s="4">
        <f t="shared" si="22"/>
        <v>59299</v>
      </c>
      <c r="AJ33" s="30">
        <f ca="1">OFFSET('A&amp;Z correction'!$K$5,UsefulSeries!$C31,0)</f>
        <v>116045.57583228644</v>
      </c>
      <c r="AK33" s="30">
        <f ca="1">OFFSET('A&amp;Z correction'!$K$6,UsefulSeries!$C31,0)</f>
        <v>1904.300418516184</v>
      </c>
      <c r="AL33" s="30">
        <f ca="1">OFFSET('A&amp;Z correction'!$K$7,UsefulSeries!$C31,0)</f>
        <v>1375.0307356601638</v>
      </c>
      <c r="AM33" s="30">
        <f ca="1">OFFSET('A&amp;Z correction'!$L$5,UsefulSeries!$C31,0)</f>
        <v>2155.9983966913292</v>
      </c>
      <c r="AN33" s="30">
        <f ca="1">OFFSET('A&amp;Z correction'!$L$6,UsefulSeries!$C31,0)</f>
        <v>7381.9156556290445</v>
      </c>
      <c r="AO33" s="30">
        <f ca="1">OFFSET('A&amp;Z correction'!$L$7,UsefulSeries!$C31,0)</f>
        <v>1001.3121559780586</v>
      </c>
      <c r="AP33" s="30">
        <f ca="1">OFFSET('A&amp;Z correction'!$M$5,UsefulSeries!$C31,0)</f>
        <v>1184.2573733259837</v>
      </c>
      <c r="AQ33" s="30">
        <f ca="1">OFFSET('A&amp;Z correction'!$M$6,UsefulSeries!$C31,0)</f>
        <v>1379.9299115793178</v>
      </c>
      <c r="AR33" s="30">
        <f ca="1">OFFSET('A&amp;Z correction'!$M$7,UsefulSeries!$C31,0)</f>
        <v>59907.549433736574</v>
      </c>
    </row>
    <row r="34" spans="1:44" x14ac:dyDescent="0.35">
      <c r="A34" s="2" t="s">
        <v>87</v>
      </c>
      <c r="B34" s="58">
        <v>118826</v>
      </c>
      <c r="C34" s="62">
        <v>9787</v>
      </c>
      <c r="D34" s="66">
        <v>64405</v>
      </c>
      <c r="E34">
        <f t="shared" si="1"/>
        <v>0.61562134101482768</v>
      </c>
      <c r="F34">
        <f t="shared" si="2"/>
        <v>5.070511558507497E-2</v>
      </c>
      <c r="G34">
        <f t="shared" si="3"/>
        <v>0.33367354340009742</v>
      </c>
      <c r="H34" s="6">
        <f t="shared" si="4"/>
        <v>7.609650657398552E-2</v>
      </c>
      <c r="I34" s="59">
        <v>113661</v>
      </c>
      <c r="J34" s="63">
        <v>1950</v>
      </c>
      <c r="K34" s="67">
        <v>3083</v>
      </c>
      <c r="L34" s="60">
        <v>2188</v>
      </c>
      <c r="M34" s="64">
        <v>5939</v>
      </c>
      <c r="N34" s="68">
        <v>1721</v>
      </c>
      <c r="O34" s="61">
        <v>2848</v>
      </c>
      <c r="P34" s="65">
        <v>1867</v>
      </c>
      <c r="Q34" s="69">
        <v>59398</v>
      </c>
      <c r="S34" s="4">
        <f t="shared" si="7"/>
        <v>118652.66666666667</v>
      </c>
      <c r="T34" s="4">
        <f t="shared" si="8"/>
        <v>9892.3333333333339</v>
      </c>
      <c r="U34" s="4">
        <f t="shared" si="9"/>
        <v>64290.666666666664</v>
      </c>
      <c r="V34" s="9">
        <f t="shared" si="10"/>
        <v>0.61464318525093042</v>
      </c>
      <c r="W34" s="9">
        <f t="shared" si="11"/>
        <v>5.2111718389104292E-2</v>
      </c>
      <c r="X34" s="9">
        <f t="shared" si="12"/>
        <v>0.33324509635996535</v>
      </c>
      <c r="Y34" s="10">
        <f t="shared" si="13"/>
        <v>7.6956189142583023E-2</v>
      </c>
      <c r="Z34" s="4">
        <f t="shared" si="14"/>
        <v>113470.33333333333</v>
      </c>
      <c r="AA34" s="4">
        <f t="shared" si="15"/>
        <v>1982.3333333333333</v>
      </c>
      <c r="AB34" s="4">
        <f t="shared" si="16"/>
        <v>3014.3333333333335</v>
      </c>
      <c r="AC34" s="4">
        <f t="shared" si="17"/>
        <v>2235.3333333333335</v>
      </c>
      <c r="AD34" s="4">
        <f t="shared" si="18"/>
        <v>5910.666666666667</v>
      </c>
      <c r="AE34" s="4">
        <f t="shared" si="19"/>
        <v>1729</v>
      </c>
      <c r="AF34" s="4">
        <f t="shared" si="20"/>
        <v>2860.3333333333335</v>
      </c>
      <c r="AG34" s="4">
        <f t="shared" si="21"/>
        <v>1963</v>
      </c>
      <c r="AH34" s="4">
        <f t="shared" si="22"/>
        <v>59303.666666666664</v>
      </c>
      <c r="AJ34" s="30">
        <f ca="1">OFFSET('A&amp;Z correction'!$K$5,UsefulSeries!$C32,0)</f>
        <v>116195.18855579234</v>
      </c>
      <c r="AK34" s="30">
        <f ca="1">OFFSET('A&amp;Z correction'!$K$6,UsefulSeries!$C32,0)</f>
        <v>1872.1752469710855</v>
      </c>
      <c r="AL34" s="30">
        <f ca="1">OFFSET('A&amp;Z correction'!$K$7,UsefulSeries!$C32,0)</f>
        <v>1351.7549647040009</v>
      </c>
      <c r="AM34" s="30">
        <f ca="1">OFFSET('A&amp;Z correction'!$L$5,UsefulSeries!$C32,0)</f>
        <v>2163.3332055596293</v>
      </c>
      <c r="AN34" s="30">
        <f ca="1">OFFSET('A&amp;Z correction'!$L$6,UsefulSeries!$C32,0)</f>
        <v>7517.7380233286422</v>
      </c>
      <c r="AO34" s="30">
        <f ca="1">OFFSET('A&amp;Z correction'!$L$7,UsefulSeries!$C32,0)</f>
        <v>1021.6298359668247</v>
      </c>
      <c r="AP34" s="30">
        <f ca="1">OFFSET('A&amp;Z correction'!$M$5,UsefulSeries!$C32,0)</f>
        <v>1161.6365268915406</v>
      </c>
      <c r="AQ34" s="30">
        <f ca="1">OFFSET('A&amp;Z correction'!$M$6,UsefulSeries!$C32,0)</f>
        <v>1291.362115745681</v>
      </c>
      <c r="AR34" s="30">
        <f ca="1">OFFSET('A&amp;Z correction'!$M$7,UsefulSeries!$C32,0)</f>
        <v>59918.074290793928</v>
      </c>
    </row>
    <row r="35" spans="1:44" x14ac:dyDescent="0.35">
      <c r="A35" s="2" t="s">
        <v>88</v>
      </c>
      <c r="B35" s="58">
        <v>118720</v>
      </c>
      <c r="C35" s="62">
        <v>9781</v>
      </c>
      <c r="D35" s="66">
        <v>64728</v>
      </c>
      <c r="E35">
        <f t="shared" si="1"/>
        <v>0.6144005299411579</v>
      </c>
      <c r="F35">
        <f t="shared" si="2"/>
        <v>5.0618695951435859E-2</v>
      </c>
      <c r="G35">
        <f t="shared" si="3"/>
        <v>0.33498077410740623</v>
      </c>
      <c r="H35" s="6">
        <f t="shared" si="4"/>
        <v>7.6116139174014205E-2</v>
      </c>
      <c r="I35" s="59">
        <v>113569</v>
      </c>
      <c r="J35" s="63">
        <v>2087</v>
      </c>
      <c r="K35" s="67">
        <v>3152</v>
      </c>
      <c r="L35" s="60">
        <v>2241</v>
      </c>
      <c r="M35" s="64">
        <v>5741</v>
      </c>
      <c r="N35" s="68">
        <v>1803</v>
      </c>
      <c r="O35" s="61">
        <v>2767</v>
      </c>
      <c r="P35" s="65">
        <v>1931</v>
      </c>
      <c r="Q35" s="69">
        <v>59557</v>
      </c>
      <c r="S35" s="4">
        <f t="shared" si="7"/>
        <v>118753</v>
      </c>
      <c r="T35" s="4">
        <f t="shared" si="8"/>
        <v>9806</v>
      </c>
      <c r="U35" s="4">
        <f t="shared" si="9"/>
        <v>64465.333333333336</v>
      </c>
      <c r="V35" s="9">
        <f t="shared" si="10"/>
        <v>0.61564830468920162</v>
      </c>
      <c r="W35" s="9">
        <f t="shared" si="11"/>
        <v>5.1082322923257234E-2</v>
      </c>
      <c r="X35" s="9">
        <f t="shared" si="12"/>
        <v>0.33326937238754112</v>
      </c>
      <c r="Y35" s="10">
        <f t="shared" si="13"/>
        <v>7.6276262260907446E-2</v>
      </c>
      <c r="Z35" s="4">
        <f t="shared" si="14"/>
        <v>113556.66666666667</v>
      </c>
      <c r="AA35" s="4">
        <f t="shared" si="15"/>
        <v>1992.3333333333333</v>
      </c>
      <c r="AB35" s="4">
        <f t="shared" si="16"/>
        <v>3068.3333333333335</v>
      </c>
      <c r="AC35" s="4">
        <f t="shared" si="17"/>
        <v>2243.3333333333335</v>
      </c>
      <c r="AD35" s="4">
        <f t="shared" si="18"/>
        <v>5858</v>
      </c>
      <c r="AE35" s="4">
        <f t="shared" si="19"/>
        <v>1787.6666666666667</v>
      </c>
      <c r="AF35" s="4">
        <f t="shared" si="20"/>
        <v>2849.3333333333335</v>
      </c>
      <c r="AG35" s="4">
        <f t="shared" si="21"/>
        <v>1923.3333333333333</v>
      </c>
      <c r="AH35" s="4">
        <f t="shared" si="22"/>
        <v>59361</v>
      </c>
      <c r="AJ35" s="30">
        <f ca="1">OFFSET('A&amp;Z correction'!$K$5,UsefulSeries!$C33,0)</f>
        <v>116283.05575591348</v>
      </c>
      <c r="AK35" s="30">
        <f ca="1">OFFSET('A&amp;Z correction'!$K$6,UsefulSeries!$C33,0)</f>
        <v>1884.7510272703159</v>
      </c>
      <c r="AL35" s="30">
        <f ca="1">OFFSET('A&amp;Z correction'!$K$7,UsefulSeries!$C33,0)</f>
        <v>1403.1928747967177</v>
      </c>
      <c r="AM35" s="30">
        <f ca="1">OFFSET('A&amp;Z correction'!$L$5,UsefulSeries!$C33,0)</f>
        <v>2173.2726524509335</v>
      </c>
      <c r="AN35" s="30">
        <f ca="1">OFFSET('A&amp;Z correction'!$L$6,UsefulSeries!$C33,0)</f>
        <v>7450.443145897355</v>
      </c>
      <c r="AO35" s="30">
        <f ca="1">OFFSET('A&amp;Z correction'!$L$7,UsefulSeries!$C33,0)</f>
        <v>1094.4723448095178</v>
      </c>
      <c r="AP35" s="30">
        <f ca="1">OFFSET('A&amp;Z correction'!$M$5,UsefulSeries!$C33,0)</f>
        <v>1149.1049811101855</v>
      </c>
      <c r="AQ35" s="30">
        <f ca="1">OFFSET('A&amp;Z correction'!$M$6,UsefulSeries!$C33,0)</f>
        <v>1252.36309447638</v>
      </c>
      <c r="AR35" s="30">
        <f ca="1">OFFSET('A&amp;Z correction'!$M$7,UsefulSeries!$C33,0)</f>
        <v>59973.260603749288</v>
      </c>
    </row>
    <row r="36" spans="1:44" x14ac:dyDescent="0.35">
      <c r="A36" s="2" t="s">
        <v>89</v>
      </c>
      <c r="B36" s="58">
        <v>118628</v>
      </c>
      <c r="C36" s="62">
        <v>9398</v>
      </c>
      <c r="D36" s="66">
        <v>65416</v>
      </c>
      <c r="E36">
        <f t="shared" si="1"/>
        <v>0.61324841554574494</v>
      </c>
      <c r="F36">
        <f t="shared" si="2"/>
        <v>4.8583037809782778E-2</v>
      </c>
      <c r="G36">
        <f t="shared" si="3"/>
        <v>0.33816854664447227</v>
      </c>
      <c r="H36" s="6">
        <f t="shared" si="4"/>
        <v>7.3406964210394762E-2</v>
      </c>
      <c r="I36" s="59">
        <v>113468</v>
      </c>
      <c r="J36" s="63">
        <v>1923</v>
      </c>
      <c r="K36" s="67">
        <v>3311</v>
      </c>
      <c r="L36" s="60">
        <v>2264</v>
      </c>
      <c r="M36" s="64">
        <v>5607</v>
      </c>
      <c r="N36" s="68">
        <v>1909</v>
      </c>
      <c r="O36" s="61">
        <v>2814</v>
      </c>
      <c r="P36" s="65">
        <v>1848</v>
      </c>
      <c r="Q36" s="69">
        <v>59915</v>
      </c>
      <c r="S36" s="4">
        <f t="shared" si="7"/>
        <v>118724.66666666667</v>
      </c>
      <c r="T36" s="4">
        <f t="shared" si="8"/>
        <v>9655.3333333333339</v>
      </c>
      <c r="U36" s="4">
        <f t="shared" si="9"/>
        <v>64849.666666666664</v>
      </c>
      <c r="V36" s="9">
        <f t="shared" si="10"/>
        <v>0.61562134101482768</v>
      </c>
      <c r="W36" s="9">
        <f t="shared" si="11"/>
        <v>5.070511558507497E-2</v>
      </c>
      <c r="X36" s="9">
        <f t="shared" si="12"/>
        <v>0.33367354340009742</v>
      </c>
      <c r="Y36" s="10">
        <f t="shared" si="13"/>
        <v>7.5209014903671392E-2</v>
      </c>
      <c r="Z36" s="4">
        <f t="shared" si="14"/>
        <v>113566</v>
      </c>
      <c r="AA36" s="4">
        <f t="shared" si="15"/>
        <v>1986.6666666666667</v>
      </c>
      <c r="AB36" s="4">
        <f t="shared" si="16"/>
        <v>3182</v>
      </c>
      <c r="AC36" s="4">
        <f t="shared" si="17"/>
        <v>2231</v>
      </c>
      <c r="AD36" s="4">
        <f t="shared" si="18"/>
        <v>5762.333333333333</v>
      </c>
      <c r="AE36" s="4">
        <f t="shared" si="19"/>
        <v>1811</v>
      </c>
      <c r="AF36" s="4">
        <f t="shared" si="20"/>
        <v>2809.6666666666665</v>
      </c>
      <c r="AG36" s="4">
        <f t="shared" si="21"/>
        <v>1882</v>
      </c>
      <c r="AH36" s="4">
        <f t="shared" si="22"/>
        <v>59623.333333333336</v>
      </c>
      <c r="AJ36" s="30">
        <f ca="1">OFFSET('A&amp;Z correction'!$K$5,UsefulSeries!$C34,0)</f>
        <v>116292.59454233754</v>
      </c>
      <c r="AK36" s="30">
        <f ca="1">OFFSET('A&amp;Z correction'!$K$6,UsefulSeries!$C34,0)</f>
        <v>1880.414202908539</v>
      </c>
      <c r="AL36" s="30">
        <f ca="1">OFFSET('A&amp;Z correction'!$K$7,UsefulSeries!$C34,0)</f>
        <v>1517.6737669829049</v>
      </c>
      <c r="AM36" s="30">
        <f ca="1">OFFSET('A&amp;Z correction'!$L$5,UsefulSeries!$C34,0)</f>
        <v>2161.4526229304465</v>
      </c>
      <c r="AN36" s="30">
        <f ca="1">OFFSET('A&amp;Z correction'!$L$6,UsefulSeries!$C34,0)</f>
        <v>7328.5171515055572</v>
      </c>
      <c r="AO36" s="30">
        <f ca="1">OFFSET('A&amp;Z correction'!$L$7,UsefulSeries!$C34,0)</f>
        <v>1131.7563221017101</v>
      </c>
      <c r="AP36" s="30">
        <f ca="1">OFFSET('A&amp;Z correction'!$M$5,UsefulSeries!$C34,0)</f>
        <v>1109.2144737094143</v>
      </c>
      <c r="AQ36" s="30">
        <f ca="1">OFFSET('A&amp;Z correction'!$M$6,UsefulSeries!$C34,0)</f>
        <v>1216.2629462314828</v>
      </c>
      <c r="AR36" s="30">
        <f ca="1">OFFSET('A&amp;Z correction'!$M$7,UsefulSeries!$C34,0)</f>
        <v>60240.038202781543</v>
      </c>
    </row>
    <row r="37" spans="1:44" x14ac:dyDescent="0.35">
      <c r="A37" s="2" t="s">
        <v>90</v>
      </c>
      <c r="B37" s="58">
        <v>118876</v>
      </c>
      <c r="C37" s="62">
        <v>9565</v>
      </c>
      <c r="D37" s="66">
        <v>65180</v>
      </c>
      <c r="E37">
        <f t="shared" si="1"/>
        <v>0.61396232846643706</v>
      </c>
      <c r="F37">
        <f t="shared" si="2"/>
        <v>4.9400633195779385E-2</v>
      </c>
      <c r="G37">
        <f t="shared" si="3"/>
        <v>0.33663703833778363</v>
      </c>
      <c r="H37" s="6">
        <f t="shared" si="4"/>
        <v>7.4469990112191589E-2</v>
      </c>
      <c r="I37" s="59">
        <v>113572</v>
      </c>
      <c r="J37" s="63">
        <v>1994</v>
      </c>
      <c r="K37" s="67">
        <v>3043</v>
      </c>
      <c r="L37" s="60">
        <v>2252</v>
      </c>
      <c r="M37" s="64">
        <v>5536</v>
      </c>
      <c r="N37" s="68">
        <v>1609</v>
      </c>
      <c r="O37" s="61">
        <v>2964</v>
      </c>
      <c r="P37" s="65">
        <v>2010</v>
      </c>
      <c r="Q37" s="69">
        <v>60291</v>
      </c>
      <c r="S37" s="4">
        <f t="shared" si="7"/>
        <v>118741.33333333333</v>
      </c>
      <c r="T37" s="4">
        <f t="shared" si="8"/>
        <v>9581.3333333333339</v>
      </c>
      <c r="U37" s="4">
        <f t="shared" si="9"/>
        <v>65108</v>
      </c>
      <c r="V37" s="9">
        <f t="shared" si="10"/>
        <v>0.6144005299411579</v>
      </c>
      <c r="W37" s="9">
        <f t="shared" si="11"/>
        <v>5.0618695951435859E-2</v>
      </c>
      <c r="X37" s="9">
        <f t="shared" si="12"/>
        <v>0.33498077410740623</v>
      </c>
      <c r="Y37" s="10">
        <f t="shared" si="13"/>
        <v>7.4665946260468408E-2</v>
      </c>
      <c r="Z37" s="4">
        <f t="shared" si="14"/>
        <v>113536.33333333333</v>
      </c>
      <c r="AA37" s="4">
        <f t="shared" si="15"/>
        <v>2001.3333333333333</v>
      </c>
      <c r="AB37" s="4">
        <f t="shared" si="16"/>
        <v>3168.6666666666665</v>
      </c>
      <c r="AC37" s="4">
        <f t="shared" si="17"/>
        <v>2252.3333333333335</v>
      </c>
      <c r="AD37" s="4">
        <f t="shared" si="18"/>
        <v>5628</v>
      </c>
      <c r="AE37" s="4">
        <f t="shared" si="19"/>
        <v>1773.6666666666667</v>
      </c>
      <c r="AF37" s="4">
        <f t="shared" si="20"/>
        <v>2848.3333333333335</v>
      </c>
      <c r="AG37" s="4">
        <f t="shared" si="21"/>
        <v>1929.6666666666667</v>
      </c>
      <c r="AH37" s="4">
        <f t="shared" si="22"/>
        <v>59921</v>
      </c>
      <c r="AJ37" s="30">
        <f ca="1">OFFSET('A&amp;Z correction'!$K$5,UsefulSeries!$C35,0)</f>
        <v>116261.22752672233</v>
      </c>
      <c r="AK37" s="30">
        <f ca="1">OFFSET('A&amp;Z correction'!$K$6,UsefulSeries!$C35,0)</f>
        <v>1900.2534282924112</v>
      </c>
      <c r="AL37" s="30">
        <f ca="1">OFFSET('A&amp;Z correction'!$K$7,UsefulSeries!$C35,0)</f>
        <v>1501.777903805086</v>
      </c>
      <c r="AM37" s="30">
        <f ca="1">OFFSET('A&amp;Z correction'!$L$5,UsefulSeries!$C35,0)</f>
        <v>2189.2309304235023</v>
      </c>
      <c r="AN37" s="30">
        <f ca="1">OFFSET('A&amp;Z correction'!$L$6,UsefulSeries!$C35,0)</f>
        <v>7157.037069650105</v>
      </c>
      <c r="AO37" s="30">
        <f ca="1">OFFSET('A&amp;Z correction'!$L$7,UsefulSeries!$C35,0)</f>
        <v>1104.4606991516425</v>
      </c>
      <c r="AP37" s="30">
        <f ca="1">OFFSET('A&amp;Z correction'!$M$5,UsefulSeries!$C35,0)</f>
        <v>1143.7988188110482</v>
      </c>
      <c r="AQ37" s="30">
        <f ca="1">OFFSET('A&amp;Z correction'!$M$6,UsefulSeries!$C35,0)</f>
        <v>1285.7112046078603</v>
      </c>
      <c r="AR37" s="30">
        <f ca="1">OFFSET('A&amp;Z correction'!$M$7,UsefulSeries!$C35,0)</f>
        <v>60539.760340870511</v>
      </c>
    </row>
    <row r="38" spans="1:44" x14ac:dyDescent="0.35">
      <c r="A38" s="2" t="s">
        <v>91</v>
      </c>
      <c r="B38" s="58">
        <v>118997</v>
      </c>
      <c r="C38" s="62">
        <v>9557</v>
      </c>
      <c r="D38" s="66">
        <v>65230</v>
      </c>
      <c r="E38">
        <f t="shared" si="1"/>
        <v>0.61407030508194693</v>
      </c>
      <c r="F38">
        <f t="shared" si="2"/>
        <v>4.9317797134954384E-2</v>
      </c>
      <c r="G38">
        <f t="shared" si="3"/>
        <v>0.33661189778309869</v>
      </c>
      <c r="H38" s="6">
        <f t="shared" si="4"/>
        <v>7.4342299733963932E-2</v>
      </c>
      <c r="I38" s="59">
        <v>113726</v>
      </c>
      <c r="J38" s="63">
        <v>2019</v>
      </c>
      <c r="K38" s="67">
        <v>3111</v>
      </c>
      <c r="L38" s="60">
        <v>2247</v>
      </c>
      <c r="M38" s="64">
        <v>5504</v>
      </c>
      <c r="N38" s="68">
        <v>1813</v>
      </c>
      <c r="O38" s="61">
        <v>2880</v>
      </c>
      <c r="P38" s="65">
        <v>2022</v>
      </c>
      <c r="Q38" s="69">
        <v>60128</v>
      </c>
      <c r="S38" s="4">
        <f t="shared" si="7"/>
        <v>118833.66666666667</v>
      </c>
      <c r="T38" s="4">
        <f t="shared" si="8"/>
        <v>9506.6666666666661</v>
      </c>
      <c r="U38" s="4">
        <f t="shared" si="9"/>
        <v>65275.333333333336</v>
      </c>
      <c r="V38" s="9">
        <f t="shared" si="10"/>
        <v>0.61324841554574494</v>
      </c>
      <c r="W38" s="9">
        <f t="shared" si="11"/>
        <v>4.8583037809782778E-2</v>
      </c>
      <c r="X38" s="9">
        <f t="shared" si="12"/>
        <v>0.33816854664447227</v>
      </c>
      <c r="Y38" s="10">
        <f t="shared" si="13"/>
        <v>7.4073881684375648E-2</v>
      </c>
      <c r="Z38" s="4">
        <f t="shared" si="14"/>
        <v>113588.66666666667</v>
      </c>
      <c r="AA38" s="4">
        <f t="shared" si="15"/>
        <v>1978.6666666666667</v>
      </c>
      <c r="AB38" s="4">
        <f t="shared" si="16"/>
        <v>3155</v>
      </c>
      <c r="AC38" s="4">
        <f t="shared" si="17"/>
        <v>2254.3333333333335</v>
      </c>
      <c r="AD38" s="4">
        <f t="shared" si="18"/>
        <v>5549</v>
      </c>
      <c r="AE38" s="4">
        <f t="shared" si="19"/>
        <v>1777</v>
      </c>
      <c r="AF38" s="4">
        <f t="shared" si="20"/>
        <v>2886</v>
      </c>
      <c r="AG38" s="4">
        <f t="shared" si="21"/>
        <v>1960</v>
      </c>
      <c r="AH38" s="4">
        <f t="shared" si="22"/>
        <v>60111.333333333336</v>
      </c>
      <c r="AJ38" s="30">
        <f ca="1">OFFSET('A&amp;Z correction'!$K$5,UsefulSeries!$C36,0)</f>
        <v>116315.16688864998</v>
      </c>
      <c r="AK38" s="30">
        <f ca="1">OFFSET('A&amp;Z correction'!$K$6,UsefulSeries!$C36,0)</f>
        <v>1876.0033320867128</v>
      </c>
      <c r="AL38" s="30">
        <f ca="1">OFFSET('A&amp;Z correction'!$K$7,UsefulSeries!$C36,0)</f>
        <v>1488.5594990553127</v>
      </c>
      <c r="AM38" s="30">
        <f ca="1">OFFSET('A&amp;Z correction'!$L$5,UsefulSeries!$C36,0)</f>
        <v>2193.1701348992992</v>
      </c>
      <c r="AN38" s="30">
        <f ca="1">OFFSET('A&amp;Z correction'!$L$6,UsefulSeries!$C36,0)</f>
        <v>7056.1850468219727</v>
      </c>
      <c r="AO38" s="30">
        <f ca="1">OFFSET('A&amp;Z correction'!$L$7,UsefulSeries!$C36,0)</f>
        <v>1117.2886228412287</v>
      </c>
      <c r="AP38" s="30">
        <f ca="1">OFFSET('A&amp;Z correction'!$M$5,UsefulSeries!$C36,0)</f>
        <v>1179.6818500502682</v>
      </c>
      <c r="AQ38" s="30">
        <f ca="1">OFFSET('A&amp;Z correction'!$M$6,UsefulSeries!$C36,0)</f>
        <v>1329.4649969194641</v>
      </c>
      <c r="AR38" s="30">
        <f ca="1">OFFSET('A&amp;Z correction'!$M$7,UsefulSeries!$C36,0)</f>
        <v>60728.415240383409</v>
      </c>
    </row>
    <row r="39" spans="1:44" x14ac:dyDescent="0.35">
      <c r="A39" s="2" t="s">
        <v>92</v>
      </c>
      <c r="B39" s="58">
        <v>119075</v>
      </c>
      <c r="C39" s="62">
        <v>9325</v>
      </c>
      <c r="D39" s="66">
        <v>65562</v>
      </c>
      <c r="E39">
        <f t="shared" si="1"/>
        <v>0.613908909992679</v>
      </c>
      <c r="F39">
        <f t="shared" si="2"/>
        <v>4.8076427341438015E-2</v>
      </c>
      <c r="G39">
        <f t="shared" si="3"/>
        <v>0.33801466266588298</v>
      </c>
      <c r="H39" s="6">
        <f t="shared" si="4"/>
        <v>7.2624610591900313E-2</v>
      </c>
      <c r="I39" s="59">
        <v>113968</v>
      </c>
      <c r="J39" s="63">
        <v>1818</v>
      </c>
      <c r="K39" s="67">
        <v>3187</v>
      </c>
      <c r="L39" s="60">
        <v>2180</v>
      </c>
      <c r="M39" s="64">
        <v>5628</v>
      </c>
      <c r="N39" s="68">
        <v>1747</v>
      </c>
      <c r="O39" s="61">
        <v>2870</v>
      </c>
      <c r="P39" s="65">
        <v>1849</v>
      </c>
      <c r="Q39" s="69">
        <v>60356</v>
      </c>
      <c r="S39" s="4">
        <f t="shared" si="7"/>
        <v>118982.66666666667</v>
      </c>
      <c r="T39" s="4">
        <f t="shared" si="8"/>
        <v>9482.3333333333339</v>
      </c>
      <c r="U39" s="4">
        <f t="shared" si="9"/>
        <v>65324</v>
      </c>
      <c r="V39" s="9">
        <f t="shared" si="10"/>
        <v>0.61396232846643706</v>
      </c>
      <c r="W39" s="9">
        <f t="shared" si="11"/>
        <v>4.9400633195779385E-2</v>
      </c>
      <c r="X39" s="9">
        <f t="shared" si="12"/>
        <v>0.33663703833778363</v>
      </c>
      <c r="Y39" s="10">
        <f t="shared" si="13"/>
        <v>7.381258189649581E-2</v>
      </c>
      <c r="Z39" s="4">
        <f t="shared" si="14"/>
        <v>113755.33333333333</v>
      </c>
      <c r="AA39" s="4">
        <f t="shared" si="15"/>
        <v>1943.6666666666667</v>
      </c>
      <c r="AB39" s="4">
        <f t="shared" si="16"/>
        <v>3113.6666666666665</v>
      </c>
      <c r="AC39" s="4">
        <f t="shared" si="17"/>
        <v>2226.3333333333335</v>
      </c>
      <c r="AD39" s="4">
        <f t="shared" si="18"/>
        <v>5556</v>
      </c>
      <c r="AE39" s="4">
        <f t="shared" si="19"/>
        <v>1723</v>
      </c>
      <c r="AF39" s="4">
        <f t="shared" si="20"/>
        <v>2904.6666666666665</v>
      </c>
      <c r="AG39" s="4">
        <f t="shared" si="21"/>
        <v>1960.3333333333333</v>
      </c>
      <c r="AH39" s="4">
        <f t="shared" si="22"/>
        <v>60258.333333333336</v>
      </c>
      <c r="AJ39" s="30">
        <f ca="1">OFFSET('A&amp;Z correction'!$K$5,UsefulSeries!$C37,0)</f>
        <v>116487.48156496977</v>
      </c>
      <c r="AK39" s="30">
        <f ca="1">OFFSET('A&amp;Z correction'!$K$6,UsefulSeries!$C37,0)</f>
        <v>1835.6044585892594</v>
      </c>
      <c r="AL39" s="30">
        <f ca="1">OFFSET('A&amp;Z correction'!$K$7,UsefulSeries!$C37,0)</f>
        <v>1448.8783605142473</v>
      </c>
      <c r="AM39" s="30">
        <f ca="1">OFFSET('A&amp;Z correction'!$L$5,UsefulSeries!$C37,0)</f>
        <v>2160.8880302543243</v>
      </c>
      <c r="AN39" s="30">
        <f ca="1">OFFSET('A&amp;Z correction'!$L$6,UsefulSeries!$C37,0)</f>
        <v>7065.4602387838613</v>
      </c>
      <c r="AO39" s="30">
        <f ca="1">OFFSET('A&amp;Z correction'!$L$7,UsefulSeries!$C37,0)</f>
        <v>1054.8545476473055</v>
      </c>
      <c r="AP39" s="30">
        <f ca="1">OFFSET('A&amp;Z correction'!$M$5,UsefulSeries!$C37,0)</f>
        <v>1199.2860374799714</v>
      </c>
      <c r="AQ39" s="30">
        <f ca="1">OFFSET('A&amp;Z correction'!$M$6,UsefulSeries!$C37,0)</f>
        <v>1328.8481205085559</v>
      </c>
      <c r="AR39" s="30">
        <f ca="1">OFFSET('A&amp;Z correction'!$M$7,UsefulSeries!$C37,0)</f>
        <v>60883.992771712874</v>
      </c>
    </row>
    <row r="40" spans="1:44" x14ac:dyDescent="0.35">
      <c r="A40" s="2" t="s">
        <v>93</v>
      </c>
      <c r="B40" s="58">
        <v>119275</v>
      </c>
      <c r="C40" s="62">
        <v>9183</v>
      </c>
      <c r="D40" s="66">
        <v>65650</v>
      </c>
      <c r="E40">
        <f t="shared" si="1"/>
        <v>0.61447750736703277</v>
      </c>
      <c r="F40">
        <f t="shared" si="2"/>
        <v>4.730871473612628E-2</v>
      </c>
      <c r="G40">
        <f t="shared" si="3"/>
        <v>0.33821377789684093</v>
      </c>
      <c r="H40" s="6">
        <f t="shared" si="4"/>
        <v>7.1486400224197791E-2</v>
      </c>
      <c r="I40" s="59">
        <v>113917</v>
      </c>
      <c r="J40" s="63">
        <v>1903</v>
      </c>
      <c r="K40" s="67">
        <v>3235</v>
      </c>
      <c r="L40" s="60">
        <v>2102</v>
      </c>
      <c r="M40" s="64">
        <v>5376</v>
      </c>
      <c r="N40" s="68">
        <v>1846</v>
      </c>
      <c r="O40" s="61">
        <v>3167</v>
      </c>
      <c r="P40" s="65">
        <v>1896</v>
      </c>
      <c r="Q40" s="69">
        <v>60348</v>
      </c>
      <c r="S40" s="4">
        <f t="shared" si="7"/>
        <v>119115.66666666667</v>
      </c>
      <c r="T40" s="4">
        <f t="shared" si="8"/>
        <v>9355</v>
      </c>
      <c r="U40" s="4">
        <f t="shared" si="9"/>
        <v>65480.666666666664</v>
      </c>
      <c r="V40" s="9">
        <f t="shared" si="10"/>
        <v>0.61407030508194693</v>
      </c>
      <c r="W40" s="9">
        <f t="shared" si="11"/>
        <v>4.9317797134954384E-2</v>
      </c>
      <c r="X40" s="9">
        <f t="shared" si="12"/>
        <v>0.33661189778309869</v>
      </c>
      <c r="Y40" s="10">
        <f t="shared" si="13"/>
        <v>7.2818178987680712E-2</v>
      </c>
      <c r="Z40" s="4">
        <f t="shared" si="14"/>
        <v>113870.33333333333</v>
      </c>
      <c r="AA40" s="4">
        <f t="shared" si="15"/>
        <v>1913.3333333333333</v>
      </c>
      <c r="AB40" s="4">
        <f t="shared" si="16"/>
        <v>3177.6666666666665</v>
      </c>
      <c r="AC40" s="4">
        <f t="shared" si="17"/>
        <v>2176.3333333333335</v>
      </c>
      <c r="AD40" s="4">
        <f t="shared" si="18"/>
        <v>5502.666666666667</v>
      </c>
      <c r="AE40" s="4">
        <f t="shared" si="19"/>
        <v>1802</v>
      </c>
      <c r="AF40" s="4">
        <f t="shared" si="20"/>
        <v>2972.3333333333335</v>
      </c>
      <c r="AG40" s="4">
        <f t="shared" si="21"/>
        <v>1922.3333333333333</v>
      </c>
      <c r="AH40" s="4">
        <f t="shared" si="22"/>
        <v>60277.333333333336</v>
      </c>
      <c r="AJ40" s="30">
        <f ca="1">OFFSET('A&amp;Z correction'!$K$5,UsefulSeries!$C38,0)</f>
        <v>116606.40153732413</v>
      </c>
      <c r="AK40" s="30">
        <f ca="1">OFFSET('A&amp;Z correction'!$K$6,UsefulSeries!$C38,0)</f>
        <v>1801.9726282886536</v>
      </c>
      <c r="AL40" s="30">
        <f ca="1">OFFSET('A&amp;Z correction'!$K$7,UsefulSeries!$C38,0)</f>
        <v>1514.3912899422678</v>
      </c>
      <c r="AM40" s="30">
        <f ca="1">OFFSET('A&amp;Z correction'!$L$5,UsefulSeries!$C38,0)</f>
        <v>2104.0816994024549</v>
      </c>
      <c r="AN40" s="30">
        <f ca="1">OFFSET('A&amp;Z correction'!$L$6,UsefulSeries!$C38,0)</f>
        <v>6997.458205466728</v>
      </c>
      <c r="AO40" s="30">
        <f ca="1">OFFSET('A&amp;Z correction'!$L$7,UsefulSeries!$C38,0)</f>
        <v>1151.7129527908783</v>
      </c>
      <c r="AP40" s="30">
        <f ca="1">OFFSET('A&amp;Z correction'!$M$5,UsefulSeries!$C38,0)</f>
        <v>1273.2755274039216</v>
      </c>
      <c r="AQ40" s="30">
        <f ca="1">OFFSET('A&amp;Z correction'!$M$6,UsefulSeries!$C38,0)</f>
        <v>1292.2607847745353</v>
      </c>
      <c r="AR40" s="30">
        <f ca="1">OFFSET('A&amp;Z correction'!$M$7,UsefulSeries!$C38,0)</f>
        <v>60896.768194297692</v>
      </c>
    </row>
    <row r="41" spans="1:44" x14ac:dyDescent="0.35">
      <c r="A41" s="2" t="s">
        <v>94</v>
      </c>
      <c r="B41" s="58">
        <v>119542</v>
      </c>
      <c r="C41" s="62">
        <v>9056</v>
      </c>
      <c r="D41" s="66">
        <v>65650</v>
      </c>
      <c r="E41">
        <f t="shared" si="1"/>
        <v>0.61540916766195786</v>
      </c>
      <c r="F41">
        <f t="shared" si="2"/>
        <v>4.6620814628722043E-2</v>
      </c>
      <c r="G41">
        <f t="shared" si="3"/>
        <v>0.33797001770932006</v>
      </c>
      <c r="H41" s="6">
        <f t="shared" si="4"/>
        <v>7.0421001881833312E-2</v>
      </c>
      <c r="I41" s="59">
        <v>114269</v>
      </c>
      <c r="J41" s="63">
        <v>1930</v>
      </c>
      <c r="K41" s="67">
        <v>3057</v>
      </c>
      <c r="L41" s="60">
        <v>2181</v>
      </c>
      <c r="M41" s="64">
        <v>5269</v>
      </c>
      <c r="N41" s="68">
        <v>1732</v>
      </c>
      <c r="O41" s="61">
        <v>2989</v>
      </c>
      <c r="P41" s="65">
        <v>1822</v>
      </c>
      <c r="Q41" s="69">
        <v>60688</v>
      </c>
      <c r="S41" s="4">
        <f t="shared" si="7"/>
        <v>119297.33333333333</v>
      </c>
      <c r="T41" s="4">
        <f t="shared" si="8"/>
        <v>9188</v>
      </c>
      <c r="U41" s="4">
        <f t="shared" si="9"/>
        <v>65620.666666666672</v>
      </c>
      <c r="V41" s="9">
        <f t="shared" si="10"/>
        <v>0.613908909992679</v>
      </c>
      <c r="W41" s="9">
        <f t="shared" si="11"/>
        <v>4.8076427341438015E-2</v>
      </c>
      <c r="X41" s="9">
        <f t="shared" si="12"/>
        <v>0.33801466266588298</v>
      </c>
      <c r="Y41" s="10">
        <f t="shared" si="13"/>
        <v>7.1510107509028267E-2</v>
      </c>
      <c r="Z41" s="4">
        <f t="shared" si="14"/>
        <v>114051.33333333333</v>
      </c>
      <c r="AA41" s="4">
        <f t="shared" si="15"/>
        <v>1883.6666666666667</v>
      </c>
      <c r="AB41" s="4">
        <f t="shared" si="16"/>
        <v>3159.6666666666665</v>
      </c>
      <c r="AC41" s="4">
        <f t="shared" si="17"/>
        <v>2154.3333333333335</v>
      </c>
      <c r="AD41" s="4">
        <f t="shared" si="18"/>
        <v>5424.333333333333</v>
      </c>
      <c r="AE41" s="4">
        <f t="shared" si="19"/>
        <v>1775</v>
      </c>
      <c r="AF41" s="4">
        <f t="shared" si="20"/>
        <v>3008.6666666666665</v>
      </c>
      <c r="AG41" s="4">
        <f t="shared" si="21"/>
        <v>1855.6666666666667</v>
      </c>
      <c r="AH41" s="4">
        <f t="shared" si="22"/>
        <v>60464</v>
      </c>
      <c r="AJ41" s="30">
        <f ca="1">OFFSET('A&amp;Z correction'!$K$5,UsefulSeries!$C39,0)</f>
        <v>116792.91294106227</v>
      </c>
      <c r="AK41" s="30">
        <f ca="1">OFFSET('A&amp;Z correction'!$K$6,UsefulSeries!$C39,0)</f>
        <v>1770.0017628601724</v>
      </c>
      <c r="AL41" s="30">
        <f ca="1">OFFSET('A&amp;Z correction'!$K$7,UsefulSeries!$C39,0)</f>
        <v>1496.7848165241346</v>
      </c>
      <c r="AM41" s="30">
        <f ca="1">OFFSET('A&amp;Z correction'!$L$5,UsefulSeries!$C39,0)</f>
        <v>2080.4671437657926</v>
      </c>
      <c r="AN41" s="30">
        <f ca="1">OFFSET('A&amp;Z correction'!$L$6,UsefulSeries!$C39,0)</f>
        <v>6898.0012661708588</v>
      </c>
      <c r="AO41" s="30">
        <f ca="1">OFFSET('A&amp;Z correction'!$L$7,UsefulSeries!$C39,0)</f>
        <v>1130.181346858755</v>
      </c>
      <c r="AP41" s="30">
        <f ca="1">OFFSET('A&amp;Z correction'!$M$5,UsefulSeries!$C39,0)</f>
        <v>1311.1658680769719</v>
      </c>
      <c r="AQ41" s="30">
        <f ca="1">OFFSET('A&amp;Z correction'!$M$6,UsefulSeries!$C39,0)</f>
        <v>1225.5469169198036</v>
      </c>
      <c r="AR41" s="30">
        <f ca="1">OFFSET('A&amp;Z correction'!$M$7,UsefulSeries!$C39,0)</f>
        <v>61095.627861046087</v>
      </c>
    </row>
    <row r="42" spans="1:44" x14ac:dyDescent="0.35">
      <c r="A42" s="2" t="s">
        <v>95</v>
      </c>
      <c r="B42" s="58">
        <v>119474</v>
      </c>
      <c r="C42" s="62">
        <v>9110</v>
      </c>
      <c r="D42" s="66">
        <v>65814</v>
      </c>
      <c r="E42">
        <f t="shared" si="1"/>
        <v>0.61458451218633936</v>
      </c>
      <c r="F42">
        <f t="shared" si="2"/>
        <v>4.6862622043436664E-2</v>
      </c>
      <c r="G42">
        <f t="shared" si="3"/>
        <v>0.33855286577022398</v>
      </c>
      <c r="H42" s="6">
        <f t="shared" si="4"/>
        <v>7.0848628134137989E-2</v>
      </c>
      <c r="I42" s="59">
        <v>114401</v>
      </c>
      <c r="J42" s="63">
        <v>1894</v>
      </c>
      <c r="K42" s="67">
        <v>3228</v>
      </c>
      <c r="L42" s="60">
        <v>2139</v>
      </c>
      <c r="M42" s="64">
        <v>5265</v>
      </c>
      <c r="N42" s="68">
        <v>1651</v>
      </c>
      <c r="O42" s="61">
        <v>2871</v>
      </c>
      <c r="P42" s="65">
        <v>1920</v>
      </c>
      <c r="Q42" s="69">
        <v>60707</v>
      </c>
      <c r="S42" s="4">
        <f t="shared" si="7"/>
        <v>119430.33333333333</v>
      </c>
      <c r="T42" s="4">
        <f t="shared" si="8"/>
        <v>9116.3333333333339</v>
      </c>
      <c r="U42" s="4">
        <f t="shared" si="9"/>
        <v>65704.666666666672</v>
      </c>
      <c r="V42" s="9">
        <f t="shared" si="10"/>
        <v>0.61447750736703277</v>
      </c>
      <c r="W42" s="9">
        <f t="shared" si="11"/>
        <v>4.730871473612628E-2</v>
      </c>
      <c r="X42" s="9">
        <f t="shared" si="12"/>
        <v>0.33821377789684093</v>
      </c>
      <c r="Y42" s="10">
        <f t="shared" si="13"/>
        <v>7.0918473187428693E-2</v>
      </c>
      <c r="Z42" s="4">
        <f t="shared" si="14"/>
        <v>114195.66666666667</v>
      </c>
      <c r="AA42" s="4">
        <f t="shared" si="15"/>
        <v>1909</v>
      </c>
      <c r="AB42" s="4">
        <f t="shared" si="16"/>
        <v>3173.3333333333335</v>
      </c>
      <c r="AC42" s="4">
        <f t="shared" si="17"/>
        <v>2140.6666666666665</v>
      </c>
      <c r="AD42" s="4">
        <f t="shared" si="18"/>
        <v>5303.333333333333</v>
      </c>
      <c r="AE42" s="4">
        <f t="shared" si="19"/>
        <v>1743</v>
      </c>
      <c r="AF42" s="4">
        <f t="shared" si="20"/>
        <v>3009</v>
      </c>
      <c r="AG42" s="4">
        <f t="shared" si="21"/>
        <v>1879.3333333333333</v>
      </c>
      <c r="AH42" s="4">
        <f t="shared" si="22"/>
        <v>60581</v>
      </c>
      <c r="AJ42" s="30">
        <f ca="1">OFFSET('A&amp;Z correction'!$K$5,UsefulSeries!$C40,0)</f>
        <v>116940.48451116543</v>
      </c>
      <c r="AK42" s="30">
        <f ca="1">OFFSET('A&amp;Z correction'!$K$6,UsefulSeries!$C40,0)</f>
        <v>1801.403304071918</v>
      </c>
      <c r="AL42" s="30">
        <f ca="1">OFFSET('A&amp;Z correction'!$K$7,UsefulSeries!$C40,0)</f>
        <v>1506.2787244678459</v>
      </c>
      <c r="AM42" s="30">
        <f ca="1">OFFSET('A&amp;Z correction'!$L$5,UsefulSeries!$C40,0)</f>
        <v>2067.6392081865442</v>
      </c>
      <c r="AN42" s="30">
        <f ca="1">OFFSET('A&amp;Z correction'!$L$6,UsefulSeries!$C40,0)</f>
        <v>6743.653575122069</v>
      </c>
      <c r="AO42" s="30">
        <f ca="1">OFFSET('A&amp;Z correction'!$L$7,UsefulSeries!$C40,0)</f>
        <v>1108.2792779577983</v>
      </c>
      <c r="AP42" s="30">
        <f ca="1">OFFSET('A&amp;Z correction'!$M$5,UsefulSeries!$C40,0)</f>
        <v>1310.1025709935889</v>
      </c>
      <c r="AQ42" s="30">
        <f ca="1">OFFSET('A&amp;Z correction'!$M$6,UsefulSeries!$C40,0)</f>
        <v>1266.5861027446354</v>
      </c>
      <c r="AR42" s="30">
        <f ca="1">OFFSET('A&amp;Z correction'!$M$7,UsefulSeries!$C40,0)</f>
        <v>61213.961528501655</v>
      </c>
    </row>
    <row r="43" spans="1:44" x14ac:dyDescent="0.35">
      <c r="A43" s="2" t="s">
        <v>96</v>
      </c>
      <c r="B43" s="58">
        <v>120115</v>
      </c>
      <c r="C43" s="62">
        <v>9149</v>
      </c>
      <c r="D43" s="66">
        <v>65285</v>
      </c>
      <c r="E43">
        <f t="shared" si="1"/>
        <v>0.6174022996777162</v>
      </c>
      <c r="F43">
        <f t="shared" si="2"/>
        <v>4.7026713064574989E-2</v>
      </c>
      <c r="G43">
        <f t="shared" si="3"/>
        <v>0.33557098725770884</v>
      </c>
      <c r="H43" s="6">
        <f t="shared" si="4"/>
        <v>7.0777633370466636E-2</v>
      </c>
      <c r="I43" s="59">
        <v>114531</v>
      </c>
      <c r="J43" s="63">
        <v>1895</v>
      </c>
      <c r="K43" s="67">
        <v>3028</v>
      </c>
      <c r="L43" s="60">
        <v>2217</v>
      </c>
      <c r="M43" s="64">
        <v>5360</v>
      </c>
      <c r="N43" s="68">
        <v>1532</v>
      </c>
      <c r="O43" s="61">
        <v>3271</v>
      </c>
      <c r="P43" s="65">
        <v>1869</v>
      </c>
      <c r="Q43" s="69">
        <v>60523</v>
      </c>
      <c r="S43" s="4">
        <f t="shared" si="7"/>
        <v>119710.33333333333</v>
      </c>
      <c r="T43" s="4">
        <f t="shared" si="8"/>
        <v>9105</v>
      </c>
      <c r="U43" s="4">
        <f t="shared" si="9"/>
        <v>65583</v>
      </c>
      <c r="V43" s="9">
        <f t="shared" si="10"/>
        <v>0.61540916766195786</v>
      </c>
      <c r="W43" s="9">
        <f t="shared" si="11"/>
        <v>4.6620814628722043E-2</v>
      </c>
      <c r="X43" s="9">
        <f t="shared" si="12"/>
        <v>0.33797001770932006</v>
      </c>
      <c r="Y43" s="10">
        <f t="shared" si="13"/>
        <v>7.0682579196058443E-2</v>
      </c>
      <c r="Z43" s="4">
        <f t="shared" si="14"/>
        <v>114400.33333333333</v>
      </c>
      <c r="AA43" s="4">
        <f t="shared" si="15"/>
        <v>1906.3333333333333</v>
      </c>
      <c r="AB43" s="4">
        <f t="shared" si="16"/>
        <v>3104.3333333333335</v>
      </c>
      <c r="AC43" s="4">
        <f t="shared" si="17"/>
        <v>2179</v>
      </c>
      <c r="AD43" s="4">
        <f t="shared" si="18"/>
        <v>5298</v>
      </c>
      <c r="AE43" s="4">
        <f t="shared" si="19"/>
        <v>1638.3333333333333</v>
      </c>
      <c r="AF43" s="4">
        <f t="shared" si="20"/>
        <v>3043.6666666666665</v>
      </c>
      <c r="AG43" s="4">
        <f t="shared" si="21"/>
        <v>1870.3333333333333</v>
      </c>
      <c r="AH43" s="4">
        <f t="shared" si="22"/>
        <v>60639.333333333336</v>
      </c>
      <c r="AJ43" s="30">
        <f ca="1">OFFSET('A&amp;Z correction'!$K$5,UsefulSeries!$C41,0)</f>
        <v>117149.66902625612</v>
      </c>
      <c r="AK43" s="30">
        <f ca="1">OFFSET('A&amp;Z correction'!$K$6,UsefulSeries!$C41,0)</f>
        <v>1798.3396628295548</v>
      </c>
      <c r="AL43" s="30">
        <f ca="1">OFFSET('A&amp;Z correction'!$K$7,UsefulSeries!$C41,0)</f>
        <v>1435.9360604350322</v>
      </c>
      <c r="AM43" s="30">
        <f ca="1">OFFSET('A&amp;Z correction'!$L$5,UsefulSeries!$C41,0)</f>
        <v>2111.6621313110954</v>
      </c>
      <c r="AN43" s="30">
        <f ca="1">OFFSET('A&amp;Z correction'!$L$6,UsefulSeries!$C41,0)</f>
        <v>6737.1923472217786</v>
      </c>
      <c r="AO43" s="30">
        <f ca="1">OFFSET('A&amp;Z correction'!$L$7,UsefulSeries!$C41,0)</f>
        <v>989.2325880135636</v>
      </c>
      <c r="AP43" s="30">
        <f ca="1">OFFSET('A&amp;Z correction'!$M$5,UsefulSeries!$C41,0)</f>
        <v>1338.980722279377</v>
      </c>
      <c r="AQ43" s="30">
        <f ca="1">OFFSET('A&amp;Z correction'!$M$6,UsefulSeries!$C41,0)</f>
        <v>1256.7277052521345</v>
      </c>
      <c r="AR43" s="30">
        <f ca="1">OFFSET('A&amp;Z correction'!$M$7,UsefulSeries!$C41,0)</f>
        <v>61286.023677234232</v>
      </c>
    </row>
    <row r="44" spans="1:44" x14ac:dyDescent="0.35">
      <c r="A44" s="2" t="s">
        <v>97</v>
      </c>
      <c r="B44" s="58">
        <v>120290</v>
      </c>
      <c r="C44" s="62">
        <v>9121</v>
      </c>
      <c r="D44" s="66">
        <v>65308</v>
      </c>
      <c r="E44">
        <f t="shared" si="1"/>
        <v>0.61776200576214957</v>
      </c>
      <c r="F44">
        <f t="shared" si="2"/>
        <v>4.6841859294675915E-2</v>
      </c>
      <c r="G44">
        <f t="shared" si="3"/>
        <v>0.33539613494317455</v>
      </c>
      <c r="H44" s="6">
        <f t="shared" si="4"/>
        <v>7.048087102332877E-2</v>
      </c>
      <c r="I44" s="59">
        <v>115236</v>
      </c>
      <c r="J44" s="63">
        <v>1872</v>
      </c>
      <c r="K44" s="67">
        <v>2988</v>
      </c>
      <c r="L44" s="60">
        <v>2119</v>
      </c>
      <c r="M44" s="64">
        <v>5451</v>
      </c>
      <c r="N44" s="68">
        <v>1578</v>
      </c>
      <c r="O44" s="61">
        <v>2842</v>
      </c>
      <c r="P44" s="65">
        <v>1768</v>
      </c>
      <c r="Q44" s="69">
        <v>60523</v>
      </c>
      <c r="S44" s="4">
        <f t="shared" si="7"/>
        <v>119959.66666666667</v>
      </c>
      <c r="T44" s="4">
        <f t="shared" si="8"/>
        <v>9126.6666666666661</v>
      </c>
      <c r="U44" s="4">
        <f t="shared" si="9"/>
        <v>65469</v>
      </c>
      <c r="V44" s="9">
        <f t="shared" si="10"/>
        <v>0.61458451218633936</v>
      </c>
      <c r="W44" s="9">
        <f t="shared" si="11"/>
        <v>4.6862622043436664E-2</v>
      </c>
      <c r="X44" s="9">
        <f t="shared" si="12"/>
        <v>0.33855286577022398</v>
      </c>
      <c r="Y44" s="10">
        <f t="shared" si="13"/>
        <v>7.0702036621485873E-2</v>
      </c>
      <c r="Z44" s="4">
        <f t="shared" si="14"/>
        <v>114722.66666666667</v>
      </c>
      <c r="AA44" s="4">
        <f t="shared" si="15"/>
        <v>1887</v>
      </c>
      <c r="AB44" s="4">
        <f t="shared" si="16"/>
        <v>3081.3333333333335</v>
      </c>
      <c r="AC44" s="4">
        <f t="shared" si="17"/>
        <v>2158.3333333333335</v>
      </c>
      <c r="AD44" s="4">
        <f t="shared" si="18"/>
        <v>5358.666666666667</v>
      </c>
      <c r="AE44" s="4">
        <f t="shared" si="19"/>
        <v>1587</v>
      </c>
      <c r="AF44" s="4">
        <f t="shared" si="20"/>
        <v>2994.6666666666665</v>
      </c>
      <c r="AG44" s="4">
        <f t="shared" si="21"/>
        <v>1852.3333333333333</v>
      </c>
      <c r="AH44" s="4">
        <f t="shared" si="22"/>
        <v>60584.333333333336</v>
      </c>
      <c r="AJ44" s="30">
        <f ca="1">OFFSET('A&amp;Z correction'!$K$5,UsefulSeries!$C42,0)</f>
        <v>117481.32155416992</v>
      </c>
      <c r="AK44" s="30">
        <f ca="1">OFFSET('A&amp;Z correction'!$K$6,UsefulSeries!$C42,0)</f>
        <v>1774.2858592103883</v>
      </c>
      <c r="AL44" s="30">
        <f ca="1">OFFSET('A&amp;Z correction'!$K$7,UsefulSeries!$C42,0)</f>
        <v>1412.7104877115039</v>
      </c>
      <c r="AM44" s="30">
        <f ca="1">OFFSET('A&amp;Z correction'!$L$5,UsefulSeries!$C42,0)</f>
        <v>2086.3627148073629</v>
      </c>
      <c r="AN44" s="30">
        <f ca="1">OFFSET('A&amp;Z correction'!$L$6,UsefulSeries!$C42,0)</f>
        <v>6814.9313432306881</v>
      </c>
      <c r="AO44" s="30">
        <f ca="1">OFFSET('A&amp;Z correction'!$L$7,UsefulSeries!$C42,0)</f>
        <v>923.82494261259819</v>
      </c>
      <c r="AP44" s="30">
        <f ca="1">OFFSET('A&amp;Z correction'!$M$5,UsefulSeries!$C42,0)</f>
        <v>1288.6262065208282</v>
      </c>
      <c r="AQ44" s="30">
        <f ca="1">OFFSET('A&amp;Z correction'!$M$6,UsefulSeries!$C42,0)</f>
        <v>1229.3082177487531</v>
      </c>
      <c r="AR44" s="30">
        <f ca="1">OFFSET('A&amp;Z correction'!$M$7,UsefulSeries!$C42,0)</f>
        <v>61239.113295345727</v>
      </c>
    </row>
    <row r="45" spans="1:44" x14ac:dyDescent="0.35">
      <c r="A45" s="2" t="s">
        <v>98</v>
      </c>
      <c r="B45" s="58">
        <v>120467</v>
      </c>
      <c r="C45" s="62">
        <v>8930</v>
      </c>
      <c r="D45" s="66">
        <v>65485</v>
      </c>
      <c r="E45">
        <f t="shared" si="1"/>
        <v>0.61815354932728528</v>
      </c>
      <c r="F45">
        <f t="shared" si="2"/>
        <v>4.5822600342771524E-2</v>
      </c>
      <c r="G45">
        <f t="shared" si="3"/>
        <v>0.33602385032994325</v>
      </c>
      <c r="H45" s="6">
        <f t="shared" si="4"/>
        <v>6.9012419144184184E-2</v>
      </c>
      <c r="I45" s="59">
        <v>115319</v>
      </c>
      <c r="J45" s="63">
        <v>1925</v>
      </c>
      <c r="K45" s="67">
        <v>3027</v>
      </c>
      <c r="L45" s="60">
        <v>2243</v>
      </c>
      <c r="M45" s="64">
        <v>5152</v>
      </c>
      <c r="N45" s="68">
        <v>1725</v>
      </c>
      <c r="O45" s="61">
        <v>2825</v>
      </c>
      <c r="P45" s="65">
        <v>1816</v>
      </c>
      <c r="Q45" s="69">
        <v>60515</v>
      </c>
      <c r="S45" s="4">
        <f t="shared" si="7"/>
        <v>120290.66666666667</v>
      </c>
      <c r="T45" s="4">
        <f t="shared" si="8"/>
        <v>9066.6666666666661</v>
      </c>
      <c r="U45" s="4">
        <f t="shared" si="9"/>
        <v>65359.333333333336</v>
      </c>
      <c r="V45" s="9">
        <f t="shared" si="10"/>
        <v>0.6174022996777162</v>
      </c>
      <c r="W45" s="9">
        <f t="shared" si="11"/>
        <v>4.7026713064574989E-2</v>
      </c>
      <c r="X45" s="9">
        <f t="shared" si="12"/>
        <v>0.33557098725770884</v>
      </c>
      <c r="Y45" s="10">
        <f t="shared" si="13"/>
        <v>7.0090086375724087E-2</v>
      </c>
      <c r="Z45" s="4">
        <f t="shared" si="14"/>
        <v>115028.66666666667</v>
      </c>
      <c r="AA45" s="4">
        <f t="shared" si="15"/>
        <v>1897.3333333333333</v>
      </c>
      <c r="AB45" s="4">
        <f t="shared" si="16"/>
        <v>3014.3333333333335</v>
      </c>
      <c r="AC45" s="4">
        <f t="shared" si="17"/>
        <v>2193</v>
      </c>
      <c r="AD45" s="4">
        <f t="shared" si="18"/>
        <v>5321</v>
      </c>
      <c r="AE45" s="4">
        <f t="shared" si="19"/>
        <v>1611.6666666666667</v>
      </c>
      <c r="AF45" s="4">
        <f t="shared" si="20"/>
        <v>2979.3333333333335</v>
      </c>
      <c r="AG45" s="4">
        <f t="shared" si="21"/>
        <v>1817.6666666666667</v>
      </c>
      <c r="AH45" s="4">
        <f t="shared" si="22"/>
        <v>60520.333333333336</v>
      </c>
      <c r="AJ45" s="30">
        <f ca="1">OFFSET('A&amp;Z correction'!$K$5,UsefulSeries!$C43,0)</f>
        <v>117794.41378565865</v>
      </c>
      <c r="AK45" s="30">
        <f ca="1">OFFSET('A&amp;Z correction'!$K$6,UsefulSeries!$C43,0)</f>
        <v>1786.80344709571</v>
      </c>
      <c r="AL45" s="30">
        <f ca="1">OFFSET('A&amp;Z correction'!$K$7,UsefulSeries!$C43,0)</f>
        <v>1339.6808025359578</v>
      </c>
      <c r="AM45" s="30">
        <f ca="1">OFFSET('A&amp;Z correction'!$L$5,UsefulSeries!$C43,0)</f>
        <v>2126.1898138776487</v>
      </c>
      <c r="AN45" s="30">
        <f ca="1">OFFSET('A&amp;Z correction'!$L$6,UsefulSeries!$C43,0)</f>
        <v>6766.8160906405692</v>
      </c>
      <c r="AO45" s="30">
        <f ca="1">OFFSET('A&amp;Z correction'!$L$7,UsefulSeries!$C43,0)</f>
        <v>956.45905566039528</v>
      </c>
      <c r="AP45" s="30">
        <f ca="1">OFFSET('A&amp;Z correction'!$M$5,UsefulSeries!$C43,0)</f>
        <v>1266.9753443113666</v>
      </c>
      <c r="AQ45" s="30">
        <f ca="1">OFFSET('A&amp;Z correction'!$M$6,UsefulSeries!$C43,0)</f>
        <v>1194.5729303340686</v>
      </c>
      <c r="AR45" s="30">
        <f ca="1">OFFSET('A&amp;Z correction'!$M$7,UsefulSeries!$C43,0)</f>
        <v>61175.631732972732</v>
      </c>
    </row>
    <row r="46" spans="1:44" x14ac:dyDescent="0.35">
      <c r="A46" s="2" t="s">
        <v>99</v>
      </c>
      <c r="B46" s="58">
        <v>120856</v>
      </c>
      <c r="C46" s="62">
        <v>8763</v>
      </c>
      <c r="D46" s="66">
        <v>65444</v>
      </c>
      <c r="E46">
        <f t="shared" si="1"/>
        <v>0.61957418885180682</v>
      </c>
      <c r="F46">
        <f t="shared" si="2"/>
        <v>4.4923947647683059E-2</v>
      </c>
      <c r="G46">
        <f t="shared" si="3"/>
        <v>0.33550186350051009</v>
      </c>
      <c r="H46" s="6">
        <f t="shared" si="4"/>
        <v>6.7605829392295883E-2</v>
      </c>
      <c r="I46" s="59">
        <v>115536</v>
      </c>
      <c r="J46" s="63">
        <v>1807</v>
      </c>
      <c r="K46" s="67">
        <v>3105</v>
      </c>
      <c r="L46" s="60">
        <v>2109</v>
      </c>
      <c r="M46" s="64">
        <v>5131</v>
      </c>
      <c r="N46" s="68">
        <v>1689</v>
      </c>
      <c r="O46" s="61">
        <v>3099</v>
      </c>
      <c r="P46" s="65">
        <v>1801</v>
      </c>
      <c r="Q46" s="69">
        <v>60433</v>
      </c>
      <c r="S46" s="4">
        <f t="shared" si="7"/>
        <v>120537.66666666667</v>
      </c>
      <c r="T46" s="4">
        <f t="shared" si="8"/>
        <v>8938</v>
      </c>
      <c r="U46" s="4">
        <f t="shared" si="9"/>
        <v>65412.333333333336</v>
      </c>
      <c r="V46" s="9">
        <f t="shared" si="10"/>
        <v>0.61776200576214957</v>
      </c>
      <c r="W46" s="9">
        <f t="shared" si="11"/>
        <v>4.6841859294675915E-2</v>
      </c>
      <c r="X46" s="9">
        <f t="shared" si="12"/>
        <v>0.33539613494317455</v>
      </c>
      <c r="Y46" s="10">
        <f t="shared" si="13"/>
        <v>6.9032276335064244E-2</v>
      </c>
      <c r="Z46" s="4">
        <f t="shared" si="14"/>
        <v>115363.66666666667</v>
      </c>
      <c r="AA46" s="4">
        <f t="shared" si="15"/>
        <v>1868</v>
      </c>
      <c r="AB46" s="4">
        <f t="shared" si="16"/>
        <v>3040</v>
      </c>
      <c r="AC46" s="4">
        <f t="shared" si="17"/>
        <v>2157</v>
      </c>
      <c r="AD46" s="4">
        <f t="shared" si="18"/>
        <v>5244.666666666667</v>
      </c>
      <c r="AE46" s="4">
        <f t="shared" si="19"/>
        <v>1664</v>
      </c>
      <c r="AF46" s="4">
        <f t="shared" si="20"/>
        <v>2922</v>
      </c>
      <c r="AG46" s="4">
        <f t="shared" si="21"/>
        <v>1795</v>
      </c>
      <c r="AH46" s="4">
        <f t="shared" si="22"/>
        <v>60490.333333333336</v>
      </c>
      <c r="AJ46" s="30">
        <f ca="1">OFFSET('A&amp;Z correction'!$K$5,UsefulSeries!$C44,0)</f>
        <v>118139.33956585886</v>
      </c>
      <c r="AK46" s="30">
        <f ca="1">OFFSET('A&amp;Z correction'!$K$6,UsefulSeries!$C44,0)</f>
        <v>1754.4545295549231</v>
      </c>
      <c r="AL46" s="30">
        <f ca="1">OFFSET('A&amp;Z correction'!$K$7,UsefulSeries!$C44,0)</f>
        <v>1364.4261419797108</v>
      </c>
      <c r="AM46" s="30">
        <f ca="1">OFFSET('A&amp;Z correction'!$L$5,UsefulSeries!$C44,0)</f>
        <v>2086.0630577437009</v>
      </c>
      <c r="AN46" s="30">
        <f ca="1">OFFSET('A&amp;Z correction'!$L$6,UsefulSeries!$C44,0)</f>
        <v>6669.4811751617135</v>
      </c>
      <c r="AO46" s="30">
        <f ca="1">OFFSET('A&amp;Z correction'!$L$7,UsefulSeries!$C44,0)</f>
        <v>1025.8413317253326</v>
      </c>
      <c r="AP46" s="30">
        <f ca="1">OFFSET('A&amp;Z correction'!$M$5,UsefulSeries!$C44,0)</f>
        <v>1209.3747688425731</v>
      </c>
      <c r="AQ46" s="30">
        <f ca="1">OFFSET('A&amp;Z correction'!$M$6,UsefulSeries!$C44,0)</f>
        <v>1178.6606520166411</v>
      </c>
      <c r="AR46" s="30">
        <f ca="1">OFFSET('A&amp;Z correction'!$M$7,UsefulSeries!$C44,0)</f>
        <v>61141.293562152801</v>
      </c>
    </row>
    <row r="47" spans="1:44" x14ac:dyDescent="0.35">
      <c r="A47" s="2" t="s">
        <v>100</v>
      </c>
      <c r="B47" s="58">
        <v>120554</v>
      </c>
      <c r="C47" s="62">
        <v>8714</v>
      </c>
      <c r="D47" s="66">
        <v>65991</v>
      </c>
      <c r="E47">
        <f t="shared" si="1"/>
        <v>0.61740559974188125</v>
      </c>
      <c r="F47">
        <f t="shared" si="2"/>
        <v>4.4627904475593956E-2</v>
      </c>
      <c r="G47">
        <f t="shared" si="3"/>
        <v>0.33796649578252475</v>
      </c>
      <c r="H47" s="6">
        <f t="shared" si="4"/>
        <v>6.7410341306433141E-2</v>
      </c>
      <c r="I47" s="59">
        <v>115549</v>
      </c>
      <c r="J47" s="63">
        <v>1852</v>
      </c>
      <c r="K47" s="67">
        <v>3435</v>
      </c>
      <c r="L47" s="60">
        <v>2023</v>
      </c>
      <c r="M47" s="64">
        <v>5021</v>
      </c>
      <c r="N47" s="68">
        <v>1718</v>
      </c>
      <c r="O47" s="61">
        <v>2891</v>
      </c>
      <c r="P47" s="65">
        <v>1803</v>
      </c>
      <c r="Q47" s="69">
        <v>60598</v>
      </c>
      <c r="S47" s="4">
        <f t="shared" si="7"/>
        <v>120625.66666666667</v>
      </c>
      <c r="T47" s="4">
        <f t="shared" si="8"/>
        <v>8802.3333333333339</v>
      </c>
      <c r="U47" s="4">
        <f t="shared" si="9"/>
        <v>65640</v>
      </c>
      <c r="V47" s="9">
        <f t="shared" si="10"/>
        <v>0.61815354932728528</v>
      </c>
      <c r="W47" s="9">
        <f t="shared" si="11"/>
        <v>4.5822600342771524E-2</v>
      </c>
      <c r="X47" s="9">
        <f t="shared" si="12"/>
        <v>0.33602385032994325</v>
      </c>
      <c r="Y47" s="10">
        <f t="shared" si="13"/>
        <v>6.8009498202346738E-2</v>
      </c>
      <c r="Z47" s="4">
        <f t="shared" si="14"/>
        <v>115468</v>
      </c>
      <c r="AA47" s="4">
        <f t="shared" si="15"/>
        <v>1861.3333333333333</v>
      </c>
      <c r="AB47" s="4">
        <f t="shared" si="16"/>
        <v>3189</v>
      </c>
      <c r="AC47" s="4">
        <f t="shared" si="17"/>
        <v>2125</v>
      </c>
      <c r="AD47" s="4">
        <f t="shared" si="18"/>
        <v>5101.333333333333</v>
      </c>
      <c r="AE47" s="4">
        <f t="shared" si="19"/>
        <v>1710.6666666666667</v>
      </c>
      <c r="AF47" s="4">
        <f t="shared" si="20"/>
        <v>2938.3333333333335</v>
      </c>
      <c r="AG47" s="4">
        <f t="shared" si="21"/>
        <v>1806.6666666666667</v>
      </c>
      <c r="AH47" s="4">
        <f t="shared" si="22"/>
        <v>60515.333333333336</v>
      </c>
      <c r="AJ47" s="30">
        <f ca="1">OFFSET('A&amp;Z correction'!$K$5,UsefulSeries!$C45,0)</f>
        <v>118246.21702259123</v>
      </c>
      <c r="AK47" s="30">
        <f ca="1">OFFSET('A&amp;Z correction'!$K$6,UsefulSeries!$C45,0)</f>
        <v>1749.5037861410265</v>
      </c>
      <c r="AL47" s="30">
        <f ca="1">OFFSET('A&amp;Z correction'!$K$7,UsefulSeries!$C45,0)</f>
        <v>1514.7181783101173</v>
      </c>
      <c r="AM47" s="30">
        <f ca="1">OFFSET('A&amp;Z correction'!$L$5,UsefulSeries!$C45,0)</f>
        <v>2052.3864573116907</v>
      </c>
      <c r="AN47" s="30">
        <f ca="1">OFFSET('A&amp;Z correction'!$L$6,UsefulSeries!$C45,0)</f>
        <v>6486.5109875865119</v>
      </c>
      <c r="AO47" s="30">
        <f ca="1">OFFSET('A&amp;Z correction'!$L$7,UsefulSeries!$C45,0)</f>
        <v>1096.4888176151917</v>
      </c>
      <c r="AP47" s="30">
        <f ca="1">OFFSET('A&amp;Z correction'!$M$5,UsefulSeries!$C45,0)</f>
        <v>1227.7875506242765</v>
      </c>
      <c r="AQ47" s="30">
        <f ca="1">OFFSET('A&amp;Z correction'!$M$6,UsefulSeries!$C45,0)</f>
        <v>1209.4350790360411</v>
      </c>
      <c r="AR47" s="30">
        <f ca="1">OFFSET('A&amp;Z correction'!$M$7,UsefulSeries!$C45,0)</f>
        <v>61156.921287990153</v>
      </c>
    </row>
    <row r="48" spans="1:44" x14ac:dyDescent="0.35">
      <c r="A48" s="2" t="s">
        <v>101</v>
      </c>
      <c r="B48" s="58">
        <v>120823</v>
      </c>
      <c r="C48" s="62">
        <v>8750</v>
      </c>
      <c r="D48" s="66">
        <v>65871</v>
      </c>
      <c r="E48">
        <f t="shared" si="1"/>
        <v>0.61819753996029558</v>
      </c>
      <c r="F48">
        <f t="shared" si="2"/>
        <v>4.4769857350443094E-2</v>
      </c>
      <c r="G48">
        <f t="shared" si="3"/>
        <v>0.33703260268926138</v>
      </c>
      <c r="H48" s="6">
        <f t="shared" si="4"/>
        <v>6.7529500744753918E-2</v>
      </c>
      <c r="I48" s="59">
        <v>115671</v>
      </c>
      <c r="J48" s="63">
        <v>1852</v>
      </c>
      <c r="K48" s="67">
        <v>3011</v>
      </c>
      <c r="L48" s="60">
        <v>2115</v>
      </c>
      <c r="M48" s="64">
        <v>4969</v>
      </c>
      <c r="N48" s="68">
        <v>1629</v>
      </c>
      <c r="O48" s="61">
        <v>2971</v>
      </c>
      <c r="P48" s="65">
        <v>1905</v>
      </c>
      <c r="Q48" s="69">
        <v>60963</v>
      </c>
      <c r="S48" s="4">
        <f t="shared" si="7"/>
        <v>120744.33333333333</v>
      </c>
      <c r="T48" s="4">
        <f t="shared" si="8"/>
        <v>8742.3333333333339</v>
      </c>
      <c r="U48" s="4">
        <f t="shared" si="9"/>
        <v>65768.666666666672</v>
      </c>
      <c r="V48" s="9">
        <f t="shared" si="10"/>
        <v>0.61957418885180682</v>
      </c>
      <c r="W48" s="9">
        <f t="shared" si="11"/>
        <v>4.4923947647683059E-2</v>
      </c>
      <c r="X48" s="9">
        <f t="shared" si="12"/>
        <v>0.33550186350051009</v>
      </c>
      <c r="Y48" s="10">
        <f t="shared" si="13"/>
        <v>6.7515316892344135E-2</v>
      </c>
      <c r="Z48" s="4">
        <f t="shared" si="14"/>
        <v>115585.33333333333</v>
      </c>
      <c r="AA48" s="4">
        <f t="shared" si="15"/>
        <v>1837</v>
      </c>
      <c r="AB48" s="4">
        <f t="shared" si="16"/>
        <v>3183.6666666666665</v>
      </c>
      <c r="AC48" s="4">
        <f t="shared" si="17"/>
        <v>2082.3333333333335</v>
      </c>
      <c r="AD48" s="4">
        <f t="shared" si="18"/>
        <v>5040.333333333333</v>
      </c>
      <c r="AE48" s="4">
        <f t="shared" si="19"/>
        <v>1678.6666666666667</v>
      </c>
      <c r="AF48" s="4">
        <f t="shared" si="20"/>
        <v>2987</v>
      </c>
      <c r="AG48" s="4">
        <f t="shared" si="21"/>
        <v>1836.3333333333333</v>
      </c>
      <c r="AH48" s="4">
        <f t="shared" si="22"/>
        <v>60664.666666666664</v>
      </c>
      <c r="AJ48" s="30">
        <f ca="1">OFFSET('A&amp;Z correction'!$K$5,UsefulSeries!$C46,0)</f>
        <v>118367.68728441688</v>
      </c>
      <c r="AK48" s="30">
        <f ca="1">OFFSET('A&amp;Z correction'!$K$6,UsefulSeries!$C46,0)</f>
        <v>1722.7528744133995</v>
      </c>
      <c r="AL48" s="30">
        <f ca="1">OFFSET('A&amp;Z correction'!$K$7,UsefulSeries!$C46,0)</f>
        <v>1510.509424447946</v>
      </c>
      <c r="AM48" s="30">
        <f ca="1">OFFSET('A&amp;Z correction'!$L$5,UsefulSeries!$C46,0)</f>
        <v>2004.8470418311447</v>
      </c>
      <c r="AN48" s="30">
        <f ca="1">OFFSET('A&amp;Z correction'!$L$6,UsefulSeries!$C46,0)</f>
        <v>6408.8603920872392</v>
      </c>
      <c r="AO48" s="30">
        <f ca="1">OFFSET('A&amp;Z correction'!$L$7,UsefulSeries!$C46,0)</f>
        <v>1067.5189115922717</v>
      </c>
      <c r="AP48" s="30">
        <f ca="1">OFFSET('A&amp;Z correction'!$M$5,UsefulSeries!$C46,0)</f>
        <v>1279.3574124234663</v>
      </c>
      <c r="AQ48" s="30">
        <f ca="1">OFFSET('A&amp;Z correction'!$M$6,UsefulSeries!$C46,0)</f>
        <v>1250.3430876846214</v>
      </c>
      <c r="AR48" s="30">
        <f ca="1">OFFSET('A&amp;Z correction'!$M$7,UsefulSeries!$C46,0)</f>
        <v>61307.781004891658</v>
      </c>
    </row>
    <row r="49" spans="1:44" x14ac:dyDescent="0.35">
      <c r="A49" s="2" t="s">
        <v>102</v>
      </c>
      <c r="B49" s="58">
        <v>121169</v>
      </c>
      <c r="C49" s="62">
        <v>8542</v>
      </c>
      <c r="D49" s="66">
        <v>65914</v>
      </c>
      <c r="E49">
        <f t="shared" si="1"/>
        <v>0.61939424920127795</v>
      </c>
      <c r="F49">
        <f t="shared" si="2"/>
        <v>4.3665175718849841E-2</v>
      </c>
      <c r="G49">
        <f t="shared" si="3"/>
        <v>0.33694057507987218</v>
      </c>
      <c r="H49" s="6">
        <f t="shared" si="4"/>
        <v>6.585409101772402E-2</v>
      </c>
      <c r="I49" s="59">
        <v>115909</v>
      </c>
      <c r="J49" s="63">
        <v>1807</v>
      </c>
      <c r="K49" s="67">
        <v>3088</v>
      </c>
      <c r="L49" s="60">
        <v>2163</v>
      </c>
      <c r="M49" s="64">
        <v>4895</v>
      </c>
      <c r="N49" s="68">
        <v>1690</v>
      </c>
      <c r="O49" s="61">
        <v>3011</v>
      </c>
      <c r="P49" s="65">
        <v>1815</v>
      </c>
      <c r="Q49" s="69">
        <v>60892</v>
      </c>
      <c r="S49" s="4">
        <f t="shared" si="7"/>
        <v>120848.66666666667</v>
      </c>
      <c r="T49" s="4">
        <f t="shared" si="8"/>
        <v>8668.6666666666661</v>
      </c>
      <c r="U49" s="4">
        <f t="shared" si="9"/>
        <v>65925.333333333328</v>
      </c>
      <c r="V49" s="9">
        <f t="shared" si="10"/>
        <v>0.61740559974188125</v>
      </c>
      <c r="W49" s="9">
        <f t="shared" si="11"/>
        <v>4.4627904475593956E-2</v>
      </c>
      <c r="X49" s="9">
        <f t="shared" si="12"/>
        <v>0.33796649578252475</v>
      </c>
      <c r="Y49" s="10">
        <f t="shared" si="13"/>
        <v>6.6930552409973434E-2</v>
      </c>
      <c r="Z49" s="4">
        <f t="shared" si="14"/>
        <v>115709.66666666667</v>
      </c>
      <c r="AA49" s="4">
        <f t="shared" si="15"/>
        <v>1837</v>
      </c>
      <c r="AB49" s="4">
        <f t="shared" si="16"/>
        <v>3178</v>
      </c>
      <c r="AC49" s="4">
        <f t="shared" si="17"/>
        <v>2100.3333333333335</v>
      </c>
      <c r="AD49" s="4">
        <f t="shared" si="18"/>
        <v>4961.666666666667</v>
      </c>
      <c r="AE49" s="4">
        <f t="shared" si="19"/>
        <v>1679</v>
      </c>
      <c r="AF49" s="4">
        <f t="shared" si="20"/>
        <v>2957.6666666666665</v>
      </c>
      <c r="AG49" s="4">
        <f t="shared" si="21"/>
        <v>1841</v>
      </c>
      <c r="AH49" s="4">
        <f t="shared" si="22"/>
        <v>60817.666666666664</v>
      </c>
      <c r="AJ49" s="30">
        <f ca="1">OFFSET('A&amp;Z correction'!$K$5,UsefulSeries!$C47,0)</f>
        <v>118494.89313664922</v>
      </c>
      <c r="AK49" s="30">
        <f ca="1">OFFSET('A&amp;Z correction'!$K$6,UsefulSeries!$C47,0)</f>
        <v>1724.3852129937136</v>
      </c>
      <c r="AL49" s="30">
        <f ca="1">OFFSET('A&amp;Z correction'!$K$7,UsefulSeries!$C47,0)</f>
        <v>1502.4648211726887</v>
      </c>
      <c r="AM49" s="30">
        <f ca="1">OFFSET('A&amp;Z correction'!$L$5,UsefulSeries!$C47,0)</f>
        <v>2027.1656902752609</v>
      </c>
      <c r="AN49" s="30">
        <f ca="1">OFFSET('A&amp;Z correction'!$L$6,UsefulSeries!$C47,0)</f>
        <v>6308.451264517118</v>
      </c>
      <c r="AO49" s="30">
        <f ca="1">OFFSET('A&amp;Z correction'!$L$7,UsefulSeries!$C47,0)</f>
        <v>1076.8057291310704</v>
      </c>
      <c r="AP49" s="30">
        <f ca="1">OFFSET('A&amp;Z correction'!$M$5,UsefulSeries!$C47,0)</f>
        <v>1245.0828649873736</v>
      </c>
      <c r="AQ49" s="30">
        <f ca="1">OFFSET('A&amp;Z correction'!$M$6,UsefulSeries!$C47,0)</f>
        <v>1264.8261955537221</v>
      </c>
      <c r="AR49" s="30">
        <f ca="1">OFFSET('A&amp;Z correction'!$M$7,UsefulSeries!$C47,0)</f>
        <v>61462.272788257178</v>
      </c>
    </row>
    <row r="50" spans="1:44" x14ac:dyDescent="0.35">
      <c r="A50" s="2" t="s">
        <v>103</v>
      </c>
      <c r="B50" s="58">
        <v>121464</v>
      </c>
      <c r="C50" s="62">
        <v>8477</v>
      </c>
      <c r="D50" s="66">
        <v>65853</v>
      </c>
      <c r="E50">
        <f t="shared" si="1"/>
        <v>0.62036630335965348</v>
      </c>
      <c r="F50">
        <f t="shared" si="2"/>
        <v>4.329550445876789E-2</v>
      </c>
      <c r="G50">
        <f t="shared" si="3"/>
        <v>0.33633819218157862</v>
      </c>
      <c r="H50" s="6">
        <f t="shared" si="4"/>
        <v>6.5237300005387064E-2</v>
      </c>
      <c r="I50" s="59">
        <v>116040</v>
      </c>
      <c r="J50" s="63">
        <v>1932</v>
      </c>
      <c r="K50" s="67">
        <v>3178</v>
      </c>
      <c r="L50" s="60">
        <v>2212</v>
      </c>
      <c r="M50" s="64">
        <v>4644</v>
      </c>
      <c r="N50" s="68">
        <v>1684</v>
      </c>
      <c r="O50" s="61">
        <v>3093</v>
      </c>
      <c r="P50" s="65">
        <v>1884</v>
      </c>
      <c r="Q50" s="69">
        <v>60785</v>
      </c>
      <c r="S50" s="4">
        <f t="shared" si="7"/>
        <v>121152</v>
      </c>
      <c r="T50" s="4">
        <f t="shared" si="8"/>
        <v>8589.6666666666661</v>
      </c>
      <c r="U50" s="4">
        <f t="shared" si="9"/>
        <v>65879.333333333328</v>
      </c>
      <c r="V50" s="9">
        <f t="shared" si="10"/>
        <v>0.61819753996029558</v>
      </c>
      <c r="W50" s="9">
        <f t="shared" si="11"/>
        <v>4.4769857350443094E-2</v>
      </c>
      <c r="X50" s="9">
        <f t="shared" si="12"/>
        <v>0.33703260268926138</v>
      </c>
      <c r="Y50" s="10">
        <f t="shared" si="13"/>
        <v>6.6205922024535929E-2</v>
      </c>
      <c r="Z50" s="4">
        <f t="shared" si="14"/>
        <v>115873.33333333333</v>
      </c>
      <c r="AA50" s="4">
        <f t="shared" si="15"/>
        <v>1863.6666666666667</v>
      </c>
      <c r="AB50" s="4">
        <f t="shared" si="16"/>
        <v>3092.3333333333335</v>
      </c>
      <c r="AC50" s="4">
        <f t="shared" si="17"/>
        <v>2163.3333333333335</v>
      </c>
      <c r="AD50" s="4">
        <f t="shared" si="18"/>
        <v>4836</v>
      </c>
      <c r="AE50" s="4">
        <f t="shared" si="19"/>
        <v>1667.6666666666667</v>
      </c>
      <c r="AF50" s="4">
        <f t="shared" si="20"/>
        <v>3025</v>
      </c>
      <c r="AG50" s="4">
        <f t="shared" si="21"/>
        <v>1868</v>
      </c>
      <c r="AH50" s="4">
        <f t="shared" si="22"/>
        <v>60880</v>
      </c>
      <c r="AJ50" s="30">
        <f ca="1">OFFSET('A&amp;Z correction'!$K$5,UsefulSeries!$C48,0)</f>
        <v>118660.76479959942</v>
      </c>
      <c r="AK50" s="30">
        <f ca="1">OFFSET('A&amp;Z correction'!$K$6,UsefulSeries!$C48,0)</f>
        <v>1757.7005840552395</v>
      </c>
      <c r="AL50" s="30">
        <f ca="1">OFFSET('A&amp;Z correction'!$K$7,UsefulSeries!$C48,0)</f>
        <v>1410.049227497243</v>
      </c>
      <c r="AM50" s="30">
        <f ca="1">OFFSET('A&amp;Z correction'!$L$5,UsefulSeries!$C48,0)</f>
        <v>2101.7361965106625</v>
      </c>
      <c r="AN50" s="30">
        <f ca="1">OFFSET('A&amp;Z correction'!$L$6,UsefulSeries!$C48,0)</f>
        <v>6147.8822938990243</v>
      </c>
      <c r="AO50" s="30">
        <f ca="1">OFFSET('A&amp;Z correction'!$L$7,UsefulSeries!$C48,0)</f>
        <v>1078.5050496501503</v>
      </c>
      <c r="AP50" s="30">
        <f ca="1">OFFSET('A&amp;Z correction'!$M$5,UsefulSeries!$C48,0)</f>
        <v>1304.0229522823026</v>
      </c>
      <c r="AQ50" s="30">
        <f ca="1">OFFSET('A&amp;Z correction'!$M$6,UsefulSeries!$C48,0)</f>
        <v>1310.2819811484549</v>
      </c>
      <c r="AR50" s="30">
        <f ca="1">OFFSET('A&amp;Z correction'!$M$7,UsefulSeries!$C48,0)</f>
        <v>61522.778565939137</v>
      </c>
    </row>
    <row r="51" spans="1:44" x14ac:dyDescent="0.35">
      <c r="A51" s="2" t="s">
        <v>104</v>
      </c>
      <c r="B51" s="58">
        <v>121966</v>
      </c>
      <c r="C51" s="62">
        <v>8630</v>
      </c>
      <c r="D51" s="66">
        <v>65357</v>
      </c>
      <c r="E51">
        <f t="shared" si="1"/>
        <v>0.62242476512224876</v>
      </c>
      <c r="F51">
        <f t="shared" si="2"/>
        <v>4.4041173138456673E-2</v>
      </c>
      <c r="G51">
        <f t="shared" si="3"/>
        <v>0.33353406173929462</v>
      </c>
      <c r="H51" s="6">
        <f t="shared" si="4"/>
        <v>6.6081656406015502E-2</v>
      </c>
      <c r="I51" s="59">
        <v>116484</v>
      </c>
      <c r="J51" s="63">
        <v>1884</v>
      </c>
      <c r="K51" s="67">
        <v>3077</v>
      </c>
      <c r="L51" s="60">
        <v>2171</v>
      </c>
      <c r="M51" s="64">
        <v>4641</v>
      </c>
      <c r="N51" s="68">
        <v>1663</v>
      </c>
      <c r="O51" s="61">
        <v>3228</v>
      </c>
      <c r="P51" s="65">
        <v>2076</v>
      </c>
      <c r="Q51" s="69">
        <v>60397</v>
      </c>
      <c r="S51" s="4">
        <f t="shared" si="7"/>
        <v>121533</v>
      </c>
      <c r="T51" s="4">
        <f t="shared" si="8"/>
        <v>8549.6666666666661</v>
      </c>
      <c r="U51" s="4">
        <f t="shared" si="9"/>
        <v>65708</v>
      </c>
      <c r="V51" s="9">
        <f t="shared" si="10"/>
        <v>0.61939424920127795</v>
      </c>
      <c r="W51" s="9">
        <f t="shared" si="11"/>
        <v>4.3665175718849841E-2</v>
      </c>
      <c r="X51" s="9">
        <f t="shared" si="12"/>
        <v>0.33694057507987218</v>
      </c>
      <c r="Y51" s="10">
        <f t="shared" si="13"/>
        <v>6.5724872388839908E-2</v>
      </c>
      <c r="Z51" s="4">
        <f t="shared" si="14"/>
        <v>116144.33333333333</v>
      </c>
      <c r="AA51" s="4">
        <f t="shared" si="15"/>
        <v>1874.3333333333333</v>
      </c>
      <c r="AB51" s="4">
        <f t="shared" si="16"/>
        <v>3114.3333333333335</v>
      </c>
      <c r="AC51" s="4">
        <f t="shared" si="17"/>
        <v>2182</v>
      </c>
      <c r="AD51" s="4">
        <f t="shared" si="18"/>
        <v>4726.666666666667</v>
      </c>
      <c r="AE51" s="4">
        <f t="shared" si="19"/>
        <v>1679</v>
      </c>
      <c r="AF51" s="4">
        <f t="shared" si="20"/>
        <v>3110.6666666666665</v>
      </c>
      <c r="AG51" s="4">
        <f t="shared" si="21"/>
        <v>1925</v>
      </c>
      <c r="AH51" s="4">
        <f t="shared" si="22"/>
        <v>60691.333333333336</v>
      </c>
      <c r="AJ51" s="30">
        <f ca="1">OFFSET('A&amp;Z correction'!$K$5,UsefulSeries!$C49,0)</f>
        <v>118937.321568446</v>
      </c>
      <c r="AK51" s="30">
        <f ca="1">OFFSET('A&amp;Z correction'!$K$6,UsefulSeries!$C49,0)</f>
        <v>1771.5733959287709</v>
      </c>
      <c r="AL51" s="30">
        <f ca="1">OFFSET('A&amp;Z correction'!$K$7,UsefulSeries!$C49,0)</f>
        <v>1429.0131716804972</v>
      </c>
      <c r="AM51" s="30">
        <f ca="1">OFFSET('A&amp;Z correction'!$L$5,UsefulSeries!$C49,0)</f>
        <v>2124.8070346860345</v>
      </c>
      <c r="AN51" s="30">
        <f ca="1">OFFSET('A&amp;Z correction'!$L$6,UsefulSeries!$C49,0)</f>
        <v>6008.0896696747914</v>
      </c>
      <c r="AO51" s="30">
        <f ca="1">OFFSET('A&amp;Z correction'!$L$7,UsefulSeries!$C49,0)</f>
        <v>1105.1631173411074</v>
      </c>
      <c r="AP51" s="30">
        <f ca="1">OFFSET('A&amp;Z correction'!$M$5,UsefulSeries!$C49,0)</f>
        <v>1386.0963100833244</v>
      </c>
      <c r="AQ51" s="30">
        <f ca="1">OFFSET('A&amp;Z correction'!$M$6,UsefulSeries!$C49,0)</f>
        <v>1388.894500016263</v>
      </c>
      <c r="AR51" s="30">
        <f ca="1">OFFSET('A&amp;Z correction'!$M$7,UsefulSeries!$C49,0)</f>
        <v>61321.165322741581</v>
      </c>
    </row>
    <row r="52" spans="1:44" x14ac:dyDescent="0.35">
      <c r="A52" s="2" t="s">
        <v>105</v>
      </c>
      <c r="B52" s="58">
        <v>122086</v>
      </c>
      <c r="C52" s="62">
        <v>8583</v>
      </c>
      <c r="D52" s="66">
        <v>65421</v>
      </c>
      <c r="E52">
        <f t="shared" si="1"/>
        <v>0.62260186648987714</v>
      </c>
      <c r="F52">
        <f t="shared" si="2"/>
        <v>4.377071752766587E-2</v>
      </c>
      <c r="G52">
        <f t="shared" si="3"/>
        <v>0.33362741598245704</v>
      </c>
      <c r="H52" s="6">
        <f t="shared" si="4"/>
        <v>6.5685051542446943E-2</v>
      </c>
      <c r="I52" s="59">
        <v>116518</v>
      </c>
      <c r="J52" s="63">
        <v>1898</v>
      </c>
      <c r="K52" s="67">
        <v>3531</v>
      </c>
      <c r="L52" s="60">
        <v>2208</v>
      </c>
      <c r="M52" s="64">
        <v>4638</v>
      </c>
      <c r="N52" s="68">
        <v>1782</v>
      </c>
      <c r="O52" s="61">
        <v>3260</v>
      </c>
      <c r="P52" s="65">
        <v>2029</v>
      </c>
      <c r="Q52" s="69">
        <v>59916</v>
      </c>
      <c r="S52" s="4">
        <f t="shared" si="7"/>
        <v>121838.66666666667</v>
      </c>
      <c r="T52" s="4">
        <f t="shared" si="8"/>
        <v>8563.3333333333339</v>
      </c>
      <c r="U52" s="4">
        <f t="shared" si="9"/>
        <v>65543.666666666672</v>
      </c>
      <c r="V52" s="9">
        <f t="shared" si="10"/>
        <v>0.62036630335965348</v>
      </c>
      <c r="W52" s="9">
        <f t="shared" si="11"/>
        <v>4.329550445876789E-2</v>
      </c>
      <c r="X52" s="9">
        <f t="shared" si="12"/>
        <v>0.33633819218157862</v>
      </c>
      <c r="Y52" s="10">
        <f t="shared" si="13"/>
        <v>6.5668726962265403E-2</v>
      </c>
      <c r="Z52" s="4">
        <f t="shared" si="14"/>
        <v>116347.33333333333</v>
      </c>
      <c r="AA52" s="4">
        <f t="shared" si="15"/>
        <v>1904.6666666666667</v>
      </c>
      <c r="AB52" s="4">
        <f t="shared" si="16"/>
        <v>3262</v>
      </c>
      <c r="AC52" s="4">
        <f t="shared" si="17"/>
        <v>2197</v>
      </c>
      <c r="AD52" s="4">
        <f t="shared" si="18"/>
        <v>4641</v>
      </c>
      <c r="AE52" s="4">
        <f t="shared" si="19"/>
        <v>1709.6666666666667</v>
      </c>
      <c r="AF52" s="4">
        <f t="shared" si="20"/>
        <v>3193.6666666666665</v>
      </c>
      <c r="AG52" s="4">
        <f t="shared" si="21"/>
        <v>1996.3333333333333</v>
      </c>
      <c r="AH52" s="4">
        <f t="shared" si="22"/>
        <v>60366</v>
      </c>
      <c r="AJ52" s="30">
        <f ca="1">OFFSET('A&amp;Z correction'!$K$5,UsefulSeries!$C50,0)</f>
        <v>119143.21399434077</v>
      </c>
      <c r="AK52" s="30">
        <f ca="1">OFFSET('A&amp;Z correction'!$K$6,UsefulSeries!$C50,0)</f>
        <v>1807.0038123529173</v>
      </c>
      <c r="AL52" s="30">
        <f ca="1">OFFSET('A&amp;Z correction'!$K$7,UsefulSeries!$C50,0)</f>
        <v>1575.1648780099772</v>
      </c>
      <c r="AM52" s="30">
        <f ca="1">OFFSET('A&amp;Z correction'!$L$5,UsefulSeries!$C50,0)</f>
        <v>2143.1549357504477</v>
      </c>
      <c r="AN52" s="30">
        <f ca="1">OFFSET('A&amp;Z correction'!$L$6,UsefulSeries!$C50,0)</f>
        <v>5898.3248259528491</v>
      </c>
      <c r="AO52" s="30">
        <f ca="1">OFFSET('A&amp;Z correction'!$L$7,UsefulSeries!$C50,0)</f>
        <v>1151.1957223756228</v>
      </c>
      <c r="AP52" s="30">
        <f ca="1">OFFSET('A&amp;Z correction'!$M$5,UsefulSeries!$C50,0)</f>
        <v>1467.0218830526387</v>
      </c>
      <c r="AQ52" s="30">
        <f ca="1">OFFSET('A&amp;Z correction'!$M$6,UsefulSeries!$C50,0)</f>
        <v>1481.1782920022958</v>
      </c>
      <c r="AR52" s="30">
        <f ca="1">OFFSET('A&amp;Z correction'!$M$7,UsefulSeries!$C50,0)</f>
        <v>60975.935008746754</v>
      </c>
    </row>
    <row r="53" spans="1:44" x14ac:dyDescent="0.35">
      <c r="A53" s="2" t="s">
        <v>106</v>
      </c>
      <c r="B53" s="58">
        <v>121930</v>
      </c>
      <c r="C53" s="62">
        <v>8470</v>
      </c>
      <c r="D53" s="66">
        <v>65813</v>
      </c>
      <c r="E53">
        <f t="shared" si="1"/>
        <v>0.62141652184106044</v>
      </c>
      <c r="F53">
        <f t="shared" si="2"/>
        <v>4.3167374231065217E-2</v>
      </c>
      <c r="G53">
        <f t="shared" si="3"/>
        <v>0.3354161039278743</v>
      </c>
      <c r="H53" s="6">
        <f t="shared" si="4"/>
        <v>6.4953987730061349E-2</v>
      </c>
      <c r="I53" s="59">
        <v>116623</v>
      </c>
      <c r="J53" s="63">
        <v>1852</v>
      </c>
      <c r="K53" s="67">
        <v>3592</v>
      </c>
      <c r="L53" s="60">
        <v>2194</v>
      </c>
      <c r="M53" s="64">
        <v>4477</v>
      </c>
      <c r="N53" s="68">
        <v>1911</v>
      </c>
      <c r="O53" s="61">
        <v>3012</v>
      </c>
      <c r="P53" s="65">
        <v>2117</v>
      </c>
      <c r="Q53" s="69">
        <v>60139</v>
      </c>
      <c r="S53" s="4">
        <f t="shared" si="7"/>
        <v>121994</v>
      </c>
      <c r="T53" s="4">
        <f t="shared" si="8"/>
        <v>8561</v>
      </c>
      <c r="U53" s="4">
        <f t="shared" si="9"/>
        <v>65530.333333333336</v>
      </c>
      <c r="V53" s="9">
        <f t="shared" si="10"/>
        <v>0.62242476512224876</v>
      </c>
      <c r="W53" s="9">
        <f t="shared" si="11"/>
        <v>4.4041173138456673E-2</v>
      </c>
      <c r="X53" s="9">
        <f t="shared" si="12"/>
        <v>0.33353406173929462</v>
      </c>
      <c r="Y53" s="10">
        <f t="shared" si="13"/>
        <v>6.5573896059132164E-2</v>
      </c>
      <c r="Z53" s="4">
        <f t="shared" si="14"/>
        <v>116541.66666666667</v>
      </c>
      <c r="AA53" s="4">
        <f t="shared" si="15"/>
        <v>1878</v>
      </c>
      <c r="AB53" s="4">
        <f t="shared" si="16"/>
        <v>3400</v>
      </c>
      <c r="AC53" s="4">
        <f t="shared" si="17"/>
        <v>2191</v>
      </c>
      <c r="AD53" s="4">
        <f t="shared" si="18"/>
        <v>4585.333333333333</v>
      </c>
      <c r="AE53" s="4">
        <f t="shared" si="19"/>
        <v>1785.3333333333333</v>
      </c>
      <c r="AF53" s="4">
        <f t="shared" si="20"/>
        <v>3166.6666666666665</v>
      </c>
      <c r="AG53" s="4">
        <f t="shared" si="21"/>
        <v>2074</v>
      </c>
      <c r="AH53" s="4">
        <f t="shared" si="22"/>
        <v>60150.666666666664</v>
      </c>
      <c r="AJ53" s="30">
        <f ca="1">OFFSET('A&amp;Z correction'!$K$5,UsefulSeries!$C51,0)</f>
        <v>119342.5367048208</v>
      </c>
      <c r="AK53" s="30">
        <f ca="1">OFFSET('A&amp;Z correction'!$K$6,UsefulSeries!$C51,0)</f>
        <v>1776.5501403387518</v>
      </c>
      <c r="AL53" s="30">
        <f ca="1">OFFSET('A&amp;Z correction'!$K$7,UsefulSeries!$C51,0)</f>
        <v>1716.3174398233666</v>
      </c>
      <c r="AM53" s="30">
        <f ca="1">OFFSET('A&amp;Z correction'!$L$5,UsefulSeries!$C51,0)</f>
        <v>2136.8957438221942</v>
      </c>
      <c r="AN53" s="30">
        <f ca="1">OFFSET('A&amp;Z correction'!$L$6,UsefulSeries!$C51,0)</f>
        <v>5826.8173837112017</v>
      </c>
      <c r="AO53" s="30">
        <f ca="1">OFFSET('A&amp;Z correction'!$L$7,UsefulSeries!$C51,0)</f>
        <v>1244.6973581006455</v>
      </c>
      <c r="AP53" s="30">
        <f ca="1">OFFSET('A&amp;Z correction'!$M$5,UsefulSeries!$C51,0)</f>
        <v>1437.426705060635</v>
      </c>
      <c r="AQ53" s="30">
        <f ca="1">OFFSET('A&amp;Z correction'!$M$6,UsefulSeries!$C51,0)</f>
        <v>1577.5445837980346</v>
      </c>
      <c r="AR53" s="30">
        <f ca="1">OFFSET('A&amp;Z correction'!$M$7,UsefulSeries!$C51,0)</f>
        <v>60738.454640109521</v>
      </c>
    </row>
    <row r="54" spans="1:44" x14ac:dyDescent="0.35">
      <c r="A54" s="2" t="s">
        <v>107</v>
      </c>
      <c r="B54" s="58">
        <v>122290</v>
      </c>
      <c r="C54" s="62">
        <v>8331</v>
      </c>
      <c r="D54" s="66">
        <v>65742</v>
      </c>
      <c r="E54">
        <f t="shared" si="1"/>
        <v>0.62277516640100228</v>
      </c>
      <c r="F54">
        <f t="shared" si="2"/>
        <v>4.2426526382261423E-2</v>
      </c>
      <c r="G54">
        <f t="shared" si="3"/>
        <v>0.33479830721673637</v>
      </c>
      <c r="H54" s="6">
        <f t="shared" si="4"/>
        <v>6.3779943500662226E-2</v>
      </c>
      <c r="I54" s="59">
        <v>116882</v>
      </c>
      <c r="J54" s="63">
        <v>1898</v>
      </c>
      <c r="K54" s="67">
        <v>3131</v>
      </c>
      <c r="L54" s="60">
        <v>2199</v>
      </c>
      <c r="M54" s="64">
        <v>4361</v>
      </c>
      <c r="N54" s="68">
        <v>1909</v>
      </c>
      <c r="O54" s="61">
        <v>3102</v>
      </c>
      <c r="P54" s="65">
        <v>2051</v>
      </c>
      <c r="Q54" s="69">
        <v>60507</v>
      </c>
      <c r="S54" s="4">
        <f t="shared" si="7"/>
        <v>122102</v>
      </c>
      <c r="T54" s="4">
        <f t="shared" si="8"/>
        <v>8461.3333333333339</v>
      </c>
      <c r="U54" s="4">
        <f t="shared" si="9"/>
        <v>65658.666666666672</v>
      </c>
      <c r="V54" s="9">
        <f t="shared" si="10"/>
        <v>0.62260186648987714</v>
      </c>
      <c r="W54" s="9">
        <f t="shared" si="11"/>
        <v>4.377071752766587E-2</v>
      </c>
      <c r="X54" s="9">
        <f t="shared" si="12"/>
        <v>0.33362741598245704</v>
      </c>
      <c r="Y54" s="10">
        <f t="shared" si="13"/>
        <v>6.4806351962010775E-2</v>
      </c>
      <c r="Z54" s="4">
        <f t="shared" si="14"/>
        <v>116674.33333333333</v>
      </c>
      <c r="AA54" s="4">
        <f t="shared" si="15"/>
        <v>1882.6666666666667</v>
      </c>
      <c r="AB54" s="4">
        <f t="shared" si="16"/>
        <v>3418</v>
      </c>
      <c r="AC54" s="4">
        <f t="shared" si="17"/>
        <v>2200.3333333333335</v>
      </c>
      <c r="AD54" s="4">
        <f t="shared" si="18"/>
        <v>4492</v>
      </c>
      <c r="AE54" s="4">
        <f t="shared" si="19"/>
        <v>1867.3333333333333</v>
      </c>
      <c r="AF54" s="4">
        <f t="shared" si="20"/>
        <v>3124.6666666666665</v>
      </c>
      <c r="AG54" s="4">
        <f t="shared" si="21"/>
        <v>2065.6666666666665</v>
      </c>
      <c r="AH54" s="4">
        <f t="shared" si="22"/>
        <v>60187.333333333336</v>
      </c>
      <c r="AJ54" s="30">
        <f ca="1">OFFSET('A&amp;Z correction'!$K$5,UsefulSeries!$C52,0)</f>
        <v>119478.3124047898</v>
      </c>
      <c r="AK54" s="30">
        <f ca="1">OFFSET('A&amp;Z correction'!$K$6,UsefulSeries!$C52,0)</f>
        <v>1783.8528702874673</v>
      </c>
      <c r="AL54" s="30">
        <f ca="1">OFFSET('A&amp;Z correction'!$K$7,UsefulSeries!$C52,0)</f>
        <v>1730.6300498588234</v>
      </c>
      <c r="AM54" s="30">
        <f ca="1">OFFSET('A&amp;Z correction'!$L$5,UsefulSeries!$C52,0)</f>
        <v>2149.2145801388224</v>
      </c>
      <c r="AN54" s="30">
        <f ca="1">OFFSET('A&amp;Z correction'!$L$6,UsefulSeries!$C52,0)</f>
        <v>5707.4514196725941</v>
      </c>
      <c r="AO54" s="30">
        <f ca="1">OFFSET('A&amp;Z correction'!$L$7,UsefulSeries!$C52,0)</f>
        <v>1349.2174397676802</v>
      </c>
      <c r="AP54" s="30">
        <f ca="1">OFFSET('A&amp;Z correction'!$M$5,UsefulSeries!$C52,0)</f>
        <v>1391.9663782829659</v>
      </c>
      <c r="AQ54" s="30">
        <f ca="1">OFFSET('A&amp;Z correction'!$M$6,UsefulSeries!$C52,0)</f>
        <v>1579.3999160832307</v>
      </c>
      <c r="AR54" s="30">
        <f ca="1">OFFSET('A&amp;Z correction'!$M$7,UsefulSeries!$C52,0)</f>
        <v>60766.888308537607</v>
      </c>
    </row>
    <row r="55" spans="1:44" x14ac:dyDescent="0.35">
      <c r="A55" s="2" t="s">
        <v>108</v>
      </c>
      <c r="B55" s="58">
        <v>122864</v>
      </c>
      <c r="C55" s="62">
        <v>7915</v>
      </c>
      <c r="D55" s="66">
        <v>65731</v>
      </c>
      <c r="E55">
        <f t="shared" si="1"/>
        <v>0.62523026817973637</v>
      </c>
      <c r="F55">
        <f t="shared" si="2"/>
        <v>4.0277848455549339E-2</v>
      </c>
      <c r="G55">
        <f t="shared" si="3"/>
        <v>0.33449188336471425</v>
      </c>
      <c r="H55" s="6">
        <f t="shared" si="4"/>
        <v>6.0521949242615405E-2</v>
      </c>
      <c r="I55" s="59">
        <v>117303</v>
      </c>
      <c r="J55" s="63">
        <v>1776</v>
      </c>
      <c r="K55" s="67">
        <v>3192</v>
      </c>
      <c r="L55" s="60">
        <v>2249</v>
      </c>
      <c r="M55" s="64">
        <v>4181</v>
      </c>
      <c r="N55" s="68">
        <v>1899</v>
      </c>
      <c r="O55" s="61">
        <v>3179</v>
      </c>
      <c r="P55" s="65">
        <v>1937</v>
      </c>
      <c r="Q55" s="69">
        <v>60473</v>
      </c>
      <c r="S55" s="4">
        <f t="shared" si="7"/>
        <v>122361.33333333333</v>
      </c>
      <c r="T55" s="4">
        <f t="shared" si="8"/>
        <v>8238.6666666666661</v>
      </c>
      <c r="U55" s="4">
        <f t="shared" si="9"/>
        <v>65762</v>
      </c>
      <c r="V55" s="9">
        <f t="shared" si="10"/>
        <v>0.62141652184106044</v>
      </c>
      <c r="W55" s="9">
        <f t="shared" si="11"/>
        <v>4.3167374231065217E-2</v>
      </c>
      <c r="X55" s="9">
        <f t="shared" si="12"/>
        <v>0.3354161039278743</v>
      </c>
      <c r="Y55" s="10">
        <f t="shared" si="13"/>
        <v>6.3083205717202648E-2</v>
      </c>
      <c r="Z55" s="4">
        <f t="shared" si="14"/>
        <v>116936</v>
      </c>
      <c r="AA55" s="4">
        <f t="shared" si="15"/>
        <v>1842</v>
      </c>
      <c r="AB55" s="4">
        <f t="shared" si="16"/>
        <v>3305</v>
      </c>
      <c r="AC55" s="4">
        <f t="shared" si="17"/>
        <v>2214</v>
      </c>
      <c r="AD55" s="4">
        <f t="shared" si="18"/>
        <v>4339.666666666667</v>
      </c>
      <c r="AE55" s="4">
        <f t="shared" si="19"/>
        <v>1906.3333333333333</v>
      </c>
      <c r="AF55" s="4">
        <f t="shared" si="20"/>
        <v>3097.6666666666665</v>
      </c>
      <c r="AG55" s="4">
        <f t="shared" si="21"/>
        <v>2035</v>
      </c>
      <c r="AH55" s="4">
        <f t="shared" si="22"/>
        <v>60373</v>
      </c>
      <c r="AJ55" s="30">
        <f ca="1">OFFSET('A&amp;Z correction'!$K$5,UsefulSeries!$C53,0)</f>
        <v>119747.76390342746</v>
      </c>
      <c r="AK55" s="30">
        <f ca="1">OFFSET('A&amp;Z correction'!$K$6,UsefulSeries!$C53,0)</f>
        <v>1741.034856263512</v>
      </c>
      <c r="AL55" s="30">
        <f ca="1">OFFSET('A&amp;Z correction'!$K$7,UsefulSeries!$C53,0)</f>
        <v>1614.8441381576638</v>
      </c>
      <c r="AM55" s="30">
        <f ca="1">OFFSET('A&amp;Z correction'!$L$5,UsefulSeries!$C53,0)</f>
        <v>2167.8354938331272</v>
      </c>
      <c r="AN55" s="30">
        <f ca="1">OFFSET('A&amp;Z correction'!$L$6,UsefulSeries!$C53,0)</f>
        <v>5513.1599097464004</v>
      </c>
      <c r="AO55" s="30">
        <f ca="1">OFFSET('A&amp;Z correction'!$L$7,UsefulSeries!$C53,0)</f>
        <v>1411.6817390732936</v>
      </c>
      <c r="AP55" s="30">
        <f ca="1">OFFSET('A&amp;Z correction'!$M$5,UsefulSeries!$C53,0)</f>
        <v>1359.5433643660867</v>
      </c>
      <c r="AQ55" s="30">
        <f ca="1">OFFSET('A&amp;Z correction'!$M$6,UsefulSeries!$C53,0)</f>
        <v>1563.0152140031009</v>
      </c>
      <c r="AR55" s="30">
        <f ca="1">OFFSET('A&amp;Z correction'!$M$7,UsefulSeries!$C53,0)</f>
        <v>60954.424728884296</v>
      </c>
    </row>
    <row r="56" spans="1:44" x14ac:dyDescent="0.35">
      <c r="A56" s="2" t="s">
        <v>109</v>
      </c>
      <c r="B56" s="58">
        <v>122634</v>
      </c>
      <c r="C56" s="62">
        <v>7927</v>
      </c>
      <c r="D56" s="66">
        <v>66132</v>
      </c>
      <c r="E56">
        <f t="shared" si="1"/>
        <v>0.62347922905238107</v>
      </c>
      <c r="F56">
        <f t="shared" si="2"/>
        <v>4.0301383374090588E-2</v>
      </c>
      <c r="G56">
        <f t="shared" si="3"/>
        <v>0.33621938757352832</v>
      </c>
      <c r="H56" s="6">
        <f t="shared" si="4"/>
        <v>6.0714914867379996E-2</v>
      </c>
      <c r="I56" s="59">
        <v>117629</v>
      </c>
      <c r="J56" s="63">
        <v>1875</v>
      </c>
      <c r="K56" s="67">
        <v>3341</v>
      </c>
      <c r="L56" s="60">
        <v>2039</v>
      </c>
      <c r="M56" s="64">
        <v>3913</v>
      </c>
      <c r="N56" s="68">
        <v>1961</v>
      </c>
      <c r="O56" s="61">
        <v>2855</v>
      </c>
      <c r="P56" s="65">
        <v>2111</v>
      </c>
      <c r="Q56" s="69">
        <v>60611</v>
      </c>
      <c r="S56" s="4">
        <f t="shared" si="7"/>
        <v>122596</v>
      </c>
      <c r="T56" s="4">
        <f t="shared" si="8"/>
        <v>8057.666666666667</v>
      </c>
      <c r="U56" s="4">
        <f t="shared" si="9"/>
        <v>65868.333333333328</v>
      </c>
      <c r="V56" s="9">
        <f t="shared" si="10"/>
        <v>0.62277516640100228</v>
      </c>
      <c r="W56" s="9">
        <f t="shared" si="11"/>
        <v>4.2426526382261423E-2</v>
      </c>
      <c r="X56" s="9">
        <f t="shared" si="12"/>
        <v>0.33479830721673637</v>
      </c>
      <c r="Y56" s="10">
        <f t="shared" si="13"/>
        <v>6.1671952056454593E-2</v>
      </c>
      <c r="Z56" s="4">
        <f t="shared" si="14"/>
        <v>117271.33333333333</v>
      </c>
      <c r="AA56" s="4">
        <f t="shared" si="15"/>
        <v>1849.6666666666667</v>
      </c>
      <c r="AB56" s="4">
        <f t="shared" si="16"/>
        <v>3221.3333333333335</v>
      </c>
      <c r="AC56" s="4">
        <f t="shared" si="17"/>
        <v>2162.3333333333335</v>
      </c>
      <c r="AD56" s="4">
        <f t="shared" si="18"/>
        <v>4151.666666666667</v>
      </c>
      <c r="AE56" s="4">
        <f t="shared" si="19"/>
        <v>1923</v>
      </c>
      <c r="AF56" s="4">
        <f t="shared" si="20"/>
        <v>3045.3333333333335</v>
      </c>
      <c r="AG56" s="4">
        <f t="shared" si="21"/>
        <v>2033</v>
      </c>
      <c r="AH56" s="4">
        <f t="shared" si="22"/>
        <v>60530.333333333336</v>
      </c>
      <c r="AJ56" s="30">
        <f ca="1">OFFSET('A&amp;Z correction'!$K$5,UsefulSeries!$C54,0)</f>
        <v>120093.05643557248</v>
      </c>
      <c r="AK56" s="30">
        <f ca="1">OFFSET('A&amp;Z correction'!$K$6,UsefulSeries!$C54,0)</f>
        <v>1753.9267418802353</v>
      </c>
      <c r="AL56" s="30">
        <f ca="1">OFFSET('A&amp;Z correction'!$K$7,UsefulSeries!$C54,0)</f>
        <v>1523.4830534465948</v>
      </c>
      <c r="AM56" s="30">
        <f ca="1">OFFSET('A&amp;Z correction'!$L$5,UsefulSeries!$C54,0)</f>
        <v>2112.669937498576</v>
      </c>
      <c r="AN56" s="30">
        <f ca="1">OFFSET('A&amp;Z correction'!$L$6,UsefulSeries!$C54,0)</f>
        <v>5273.3854635752987</v>
      </c>
      <c r="AO56" s="30">
        <f ca="1">OFFSET('A&amp;Z correction'!$L$7,UsefulSeries!$C54,0)</f>
        <v>1453.8855087214981</v>
      </c>
      <c r="AP56" s="30">
        <f ca="1">OFFSET('A&amp;Z correction'!$M$5,UsefulSeries!$C54,0)</f>
        <v>1307.0893373420363</v>
      </c>
      <c r="AQ56" s="30">
        <f ca="1">OFFSET('A&amp;Z correction'!$M$6,UsefulSeries!$C54,0)</f>
        <v>1583.1975836218273</v>
      </c>
      <c r="AR56" s="30">
        <f ca="1">OFFSET('A&amp;Z correction'!$M$7,UsefulSeries!$C54,0)</f>
        <v>61111.993065605006</v>
      </c>
    </row>
    <row r="57" spans="1:44" x14ac:dyDescent="0.35">
      <c r="A57" s="2" t="s">
        <v>110</v>
      </c>
      <c r="B57" s="58">
        <v>122706</v>
      </c>
      <c r="C57" s="62">
        <v>7946</v>
      </c>
      <c r="D57" s="66">
        <v>66207</v>
      </c>
      <c r="E57">
        <f t="shared" si="1"/>
        <v>0.62331922848333066</v>
      </c>
      <c r="F57">
        <f t="shared" si="2"/>
        <v>4.0363915289623541E-2</v>
      </c>
      <c r="G57">
        <f t="shared" si="3"/>
        <v>0.33631685622704577</v>
      </c>
      <c r="H57" s="6">
        <f t="shared" si="4"/>
        <v>6.0818051005725134E-2</v>
      </c>
      <c r="I57" s="59">
        <v>117389</v>
      </c>
      <c r="J57" s="63">
        <v>1910</v>
      </c>
      <c r="K57" s="67">
        <v>3315</v>
      </c>
      <c r="L57" s="60">
        <v>2141</v>
      </c>
      <c r="M57" s="64">
        <v>3952</v>
      </c>
      <c r="N57" s="68">
        <v>1832</v>
      </c>
      <c r="O57" s="61">
        <v>3061</v>
      </c>
      <c r="P57" s="65">
        <v>2056</v>
      </c>
      <c r="Q57" s="69">
        <v>60862</v>
      </c>
      <c r="S57" s="4">
        <f t="shared" si="7"/>
        <v>122734.66666666667</v>
      </c>
      <c r="T57" s="4">
        <f t="shared" si="8"/>
        <v>7929.333333333333</v>
      </c>
      <c r="U57" s="4">
        <f t="shared" si="9"/>
        <v>66023.333333333328</v>
      </c>
      <c r="V57" s="9">
        <f t="shared" si="10"/>
        <v>0.62523026817973637</v>
      </c>
      <c r="W57" s="9">
        <f t="shared" si="11"/>
        <v>4.0277848455549339E-2</v>
      </c>
      <c r="X57" s="9">
        <f t="shared" si="12"/>
        <v>0.33449188336471425</v>
      </c>
      <c r="Y57" s="10">
        <f t="shared" si="13"/>
        <v>6.0684911936978302E-2</v>
      </c>
      <c r="Z57" s="4">
        <f t="shared" si="14"/>
        <v>117440.33333333333</v>
      </c>
      <c r="AA57" s="4">
        <f t="shared" si="15"/>
        <v>1853.6666666666667</v>
      </c>
      <c r="AB57" s="4">
        <f t="shared" si="16"/>
        <v>3282.6666666666665</v>
      </c>
      <c r="AC57" s="4">
        <f t="shared" si="17"/>
        <v>2143</v>
      </c>
      <c r="AD57" s="4">
        <f t="shared" si="18"/>
        <v>4015.3333333333335</v>
      </c>
      <c r="AE57" s="4">
        <f t="shared" si="19"/>
        <v>1897.3333333333333</v>
      </c>
      <c r="AF57" s="4">
        <f t="shared" si="20"/>
        <v>3031.6666666666665</v>
      </c>
      <c r="AG57" s="4">
        <f t="shared" si="21"/>
        <v>2034.6666666666667</v>
      </c>
      <c r="AH57" s="4">
        <f t="shared" si="22"/>
        <v>60648.666666666664</v>
      </c>
      <c r="AJ57" s="30">
        <f ca="1">OFFSET('A&amp;Z correction'!$K$5,UsefulSeries!$C55,0)</f>
        <v>120266.31391936564</v>
      </c>
      <c r="AK57" s="30">
        <f ca="1">OFFSET('A&amp;Z correction'!$K$6,UsefulSeries!$C55,0)</f>
        <v>1761.218276110053</v>
      </c>
      <c r="AL57" s="30">
        <f ca="1">OFFSET('A&amp;Z correction'!$K$7,UsefulSeries!$C55,0)</f>
        <v>1583.5251708525077</v>
      </c>
      <c r="AM57" s="30">
        <f ca="1">OFFSET('A&amp;Z correction'!$L$5,UsefulSeries!$C55,0)</f>
        <v>2093.6889980054329</v>
      </c>
      <c r="AN57" s="30">
        <f ca="1">OFFSET('A&amp;Z correction'!$L$6,UsefulSeries!$C55,0)</f>
        <v>5099.5980611813993</v>
      </c>
      <c r="AO57" s="30">
        <f ca="1">OFFSET('A&amp;Z correction'!$L$7,UsefulSeries!$C55,0)</f>
        <v>1441.0211883825593</v>
      </c>
      <c r="AP57" s="30">
        <f ca="1">OFFSET('A&amp;Z correction'!$M$5,UsefulSeries!$C55,0)</f>
        <v>1292.5281100111906</v>
      </c>
      <c r="AQ57" s="30">
        <f ca="1">OFFSET('A&amp;Z correction'!$M$6,UsefulSeries!$C55,0)</f>
        <v>1601.3308981398209</v>
      </c>
      <c r="AR57" s="30">
        <f ca="1">OFFSET('A&amp;Z correction'!$M$7,UsefulSeries!$C55,0)</f>
        <v>61232.833867460933</v>
      </c>
    </row>
    <row r="58" spans="1:44" x14ac:dyDescent="0.35">
      <c r="A58" s="2" t="s">
        <v>111</v>
      </c>
      <c r="B58" s="58">
        <v>123342</v>
      </c>
      <c r="C58" s="62">
        <v>7933</v>
      </c>
      <c r="D58" s="66">
        <v>65768</v>
      </c>
      <c r="E58">
        <f t="shared" si="1"/>
        <v>0.62596489091213592</v>
      </c>
      <c r="F58">
        <f t="shared" si="2"/>
        <v>4.0260247763178596E-2</v>
      </c>
      <c r="G58">
        <f t="shared" si="3"/>
        <v>0.33377486132468548</v>
      </c>
      <c r="H58" s="6">
        <f t="shared" si="4"/>
        <v>6.0430394210626549E-2</v>
      </c>
      <c r="I58" s="59">
        <v>117700</v>
      </c>
      <c r="J58" s="63">
        <v>1848</v>
      </c>
      <c r="K58" s="67">
        <v>3139</v>
      </c>
      <c r="L58" s="60">
        <v>2212</v>
      </c>
      <c r="M58" s="64">
        <v>3955</v>
      </c>
      <c r="N58" s="68">
        <v>1778</v>
      </c>
      <c r="O58" s="61">
        <v>3308</v>
      </c>
      <c r="P58" s="65">
        <v>2099</v>
      </c>
      <c r="Q58" s="69">
        <v>60648</v>
      </c>
      <c r="S58" s="4">
        <f t="shared" si="7"/>
        <v>122894</v>
      </c>
      <c r="T58" s="4">
        <f t="shared" si="8"/>
        <v>7935.333333333333</v>
      </c>
      <c r="U58" s="4">
        <f t="shared" si="9"/>
        <v>66035.666666666672</v>
      </c>
      <c r="V58" s="9">
        <f t="shared" si="10"/>
        <v>0.62347922905238107</v>
      </c>
      <c r="W58" s="9">
        <f t="shared" si="11"/>
        <v>4.0301383374090588E-2</v>
      </c>
      <c r="X58" s="9">
        <f t="shared" si="12"/>
        <v>0.33621938757352832</v>
      </c>
      <c r="Y58" s="10">
        <f t="shared" si="13"/>
        <v>6.0654083691730705E-2</v>
      </c>
      <c r="Z58" s="4">
        <f t="shared" si="14"/>
        <v>117572.66666666667</v>
      </c>
      <c r="AA58" s="4">
        <f t="shared" si="15"/>
        <v>1877.6666666666667</v>
      </c>
      <c r="AB58" s="4">
        <f t="shared" si="16"/>
        <v>3265</v>
      </c>
      <c r="AC58" s="4">
        <f t="shared" si="17"/>
        <v>2130.6666666666665</v>
      </c>
      <c r="AD58" s="4">
        <f t="shared" si="18"/>
        <v>3940</v>
      </c>
      <c r="AE58" s="4">
        <f t="shared" si="19"/>
        <v>1857</v>
      </c>
      <c r="AF58" s="4">
        <f t="shared" si="20"/>
        <v>3074.6666666666665</v>
      </c>
      <c r="AG58" s="4">
        <f t="shared" si="21"/>
        <v>2088.6666666666665</v>
      </c>
      <c r="AH58" s="4">
        <f t="shared" si="22"/>
        <v>60707</v>
      </c>
      <c r="AJ58" s="30">
        <f ca="1">OFFSET('A&amp;Z correction'!$K$5,UsefulSeries!$C56,0)</f>
        <v>120401.54876145089</v>
      </c>
      <c r="AK58" s="30">
        <f ca="1">OFFSET('A&amp;Z correction'!$K$6,UsefulSeries!$C56,0)</f>
        <v>1789.9522321579473</v>
      </c>
      <c r="AL58" s="30">
        <f ca="1">OFFSET('A&amp;Z correction'!$K$7,UsefulSeries!$C56,0)</f>
        <v>1561.9042353546095</v>
      </c>
      <c r="AM58" s="30">
        <f ca="1">OFFSET('A&amp;Z correction'!$L$5,UsefulSeries!$C56,0)</f>
        <v>2081.2181858676586</v>
      </c>
      <c r="AN58" s="30">
        <f ca="1">OFFSET('A&amp;Z correction'!$L$6,UsefulSeries!$C56,0)</f>
        <v>5003.4227774881365</v>
      </c>
      <c r="AO58" s="30">
        <f ca="1">OFFSET('A&amp;Z correction'!$L$7,UsefulSeries!$C56,0)</f>
        <v>1404.3048301728336</v>
      </c>
      <c r="AP58" s="30">
        <f ca="1">OFFSET('A&amp;Z correction'!$M$5,UsefulSeries!$C56,0)</f>
        <v>1334.7471976007341</v>
      </c>
      <c r="AQ58" s="30">
        <f ca="1">OFFSET('A&amp;Z correction'!$M$6,UsefulSeries!$C56,0)</f>
        <v>1671.4559842951398</v>
      </c>
      <c r="AR58" s="30">
        <f ca="1">OFFSET('A&amp;Z correction'!$M$7,UsefulSeries!$C56,0)</f>
        <v>61289.535016867267</v>
      </c>
    </row>
    <row r="59" spans="1:44" x14ac:dyDescent="0.35">
      <c r="A59" s="2" t="s">
        <v>112</v>
      </c>
      <c r="B59" s="58">
        <v>123687</v>
      </c>
      <c r="C59" s="62">
        <v>7734</v>
      </c>
      <c r="D59" s="66">
        <v>65827</v>
      </c>
      <c r="E59">
        <f t="shared" si="1"/>
        <v>0.62706339227774177</v>
      </c>
      <c r="F59">
        <f t="shared" si="2"/>
        <v>3.9209523036988971E-2</v>
      </c>
      <c r="G59">
        <f t="shared" si="3"/>
        <v>0.33372708468526929</v>
      </c>
      <c r="H59" s="6">
        <f t="shared" si="4"/>
        <v>5.8849042390485537E-2</v>
      </c>
      <c r="I59" s="59">
        <v>118344</v>
      </c>
      <c r="J59" s="63">
        <v>1783</v>
      </c>
      <c r="K59" s="67">
        <v>3196</v>
      </c>
      <c r="L59" s="60">
        <v>2166</v>
      </c>
      <c r="M59" s="64">
        <v>3994</v>
      </c>
      <c r="N59" s="68">
        <v>1772</v>
      </c>
      <c r="O59" s="61">
        <v>3071</v>
      </c>
      <c r="P59" s="65">
        <v>1930</v>
      </c>
      <c r="Q59" s="69">
        <v>60614</v>
      </c>
      <c r="S59" s="4">
        <f t="shared" si="7"/>
        <v>123245</v>
      </c>
      <c r="T59" s="4">
        <f t="shared" si="8"/>
        <v>7871</v>
      </c>
      <c r="U59" s="4">
        <f t="shared" si="9"/>
        <v>65934</v>
      </c>
      <c r="V59" s="9">
        <f t="shared" si="10"/>
        <v>0.62331922848333066</v>
      </c>
      <c r="W59" s="9">
        <f t="shared" si="11"/>
        <v>4.0363915289623541E-2</v>
      </c>
      <c r="X59" s="9">
        <f t="shared" si="12"/>
        <v>0.33631685622704577</v>
      </c>
      <c r="Y59" s="10">
        <f t="shared" si="13"/>
        <v>6.0030812410384694E-2</v>
      </c>
      <c r="Z59" s="4">
        <f t="shared" si="14"/>
        <v>117811</v>
      </c>
      <c r="AA59" s="4">
        <f t="shared" si="15"/>
        <v>1847</v>
      </c>
      <c r="AB59" s="4">
        <f t="shared" si="16"/>
        <v>3216.6666666666665</v>
      </c>
      <c r="AC59" s="4">
        <f t="shared" si="17"/>
        <v>2173</v>
      </c>
      <c r="AD59" s="4">
        <f t="shared" si="18"/>
        <v>3967</v>
      </c>
      <c r="AE59" s="4">
        <f t="shared" si="19"/>
        <v>1794</v>
      </c>
      <c r="AF59" s="4">
        <f t="shared" si="20"/>
        <v>3146.6666666666665</v>
      </c>
      <c r="AG59" s="4">
        <f t="shared" si="21"/>
        <v>2028.3333333333333</v>
      </c>
      <c r="AH59" s="4">
        <f t="shared" si="22"/>
        <v>60708</v>
      </c>
      <c r="AJ59" s="30">
        <f ca="1">OFFSET('A&amp;Z correction'!$K$5,UsefulSeries!$C57,0)</f>
        <v>120645.47646016235</v>
      </c>
      <c r="AK59" s="30">
        <f ca="1">OFFSET('A&amp;Z correction'!$K$6,UsefulSeries!$C57,0)</f>
        <v>1754.2499402789681</v>
      </c>
      <c r="AL59" s="30">
        <f ca="1">OFFSET('A&amp;Z correction'!$K$7,UsefulSeries!$C57,0)</f>
        <v>1514.820295871054</v>
      </c>
      <c r="AM59" s="30">
        <f ca="1">OFFSET('A&amp;Z correction'!$L$5,UsefulSeries!$C57,0)</f>
        <v>2128.6014467783984</v>
      </c>
      <c r="AN59" s="30">
        <f ca="1">OFFSET('A&amp;Z correction'!$L$6,UsefulSeries!$C57,0)</f>
        <v>5038.2983431809635</v>
      </c>
      <c r="AO59" s="30">
        <f ca="1">OFFSET('A&amp;Z correction'!$L$7,UsefulSeries!$C57,0)</f>
        <v>1328.8397640122021</v>
      </c>
      <c r="AP59" s="30">
        <f ca="1">OFFSET('A&amp;Z correction'!$M$5,UsefulSeries!$C57,0)</f>
        <v>1402.4339493900507</v>
      </c>
      <c r="AQ59" s="30">
        <f ca="1">OFFSET('A&amp;Z correction'!$M$6,UsefulSeries!$C57,0)</f>
        <v>1599.64388864537</v>
      </c>
      <c r="AR59" s="30">
        <f ca="1">OFFSET('A&amp;Z correction'!$M$7,UsefulSeries!$C57,0)</f>
        <v>61304.110477747803</v>
      </c>
    </row>
    <row r="60" spans="1:44" x14ac:dyDescent="0.35">
      <c r="A60" s="2" t="s">
        <v>113</v>
      </c>
      <c r="B60" s="58">
        <v>124112</v>
      </c>
      <c r="C60" s="62">
        <v>7632</v>
      </c>
      <c r="D60" s="66">
        <v>65686</v>
      </c>
      <c r="E60">
        <f t="shared" si="1"/>
        <v>0.62863799827787059</v>
      </c>
      <c r="F60">
        <f t="shared" si="2"/>
        <v>3.865673909740161E-2</v>
      </c>
      <c r="G60">
        <f t="shared" si="3"/>
        <v>0.33270526262472777</v>
      </c>
      <c r="H60" s="6">
        <f t="shared" si="4"/>
        <v>5.7930531940733547E-2</v>
      </c>
      <c r="I60" s="59">
        <v>118833</v>
      </c>
      <c r="J60" s="63">
        <v>1606</v>
      </c>
      <c r="K60" s="67">
        <v>3229</v>
      </c>
      <c r="L60" s="60">
        <v>2013</v>
      </c>
      <c r="M60" s="64">
        <v>3997</v>
      </c>
      <c r="N60" s="68">
        <v>1723</v>
      </c>
      <c r="O60" s="61">
        <v>3125</v>
      </c>
      <c r="P60" s="65">
        <v>2007</v>
      </c>
      <c r="Q60" s="69">
        <v>60541</v>
      </c>
      <c r="S60" s="4">
        <f t="shared" si="7"/>
        <v>123713.66666666667</v>
      </c>
      <c r="T60" s="4">
        <f t="shared" si="8"/>
        <v>7766.333333333333</v>
      </c>
      <c r="U60" s="4">
        <f t="shared" si="9"/>
        <v>65760.333333333328</v>
      </c>
      <c r="V60" s="9">
        <f t="shared" si="10"/>
        <v>0.62596489091213592</v>
      </c>
      <c r="W60" s="9">
        <f t="shared" si="11"/>
        <v>4.0260247763178596E-2</v>
      </c>
      <c r="X60" s="9">
        <f t="shared" si="12"/>
        <v>0.33377486132468548</v>
      </c>
      <c r="Y60" s="10">
        <f t="shared" si="13"/>
        <v>5.9068552885102932E-2</v>
      </c>
      <c r="Z60" s="4">
        <f t="shared" si="14"/>
        <v>118292.33333333333</v>
      </c>
      <c r="AA60" s="4">
        <f t="shared" si="15"/>
        <v>1745.6666666666667</v>
      </c>
      <c r="AB60" s="4">
        <f t="shared" si="16"/>
        <v>3188</v>
      </c>
      <c r="AC60" s="4">
        <f t="shared" si="17"/>
        <v>2130.3333333333335</v>
      </c>
      <c r="AD60" s="4">
        <f t="shared" si="18"/>
        <v>3982</v>
      </c>
      <c r="AE60" s="4">
        <f t="shared" si="19"/>
        <v>1757.6666666666667</v>
      </c>
      <c r="AF60" s="4">
        <f t="shared" si="20"/>
        <v>3168</v>
      </c>
      <c r="AG60" s="4">
        <f t="shared" si="21"/>
        <v>2012</v>
      </c>
      <c r="AH60" s="4">
        <f t="shared" si="22"/>
        <v>60601</v>
      </c>
      <c r="AJ60" s="30">
        <f ca="1">OFFSET('A&amp;Z correction'!$K$5,UsefulSeries!$C58,0)</f>
        <v>121142.00179810471</v>
      </c>
      <c r="AK60" s="30">
        <f ca="1">OFFSET('A&amp;Z correction'!$K$6,UsefulSeries!$C58,0)</f>
        <v>1637.2108320749328</v>
      </c>
      <c r="AL60" s="30">
        <f ca="1">OFFSET('A&amp;Z correction'!$K$7,UsefulSeries!$C58,0)</f>
        <v>1492.9651122377047</v>
      </c>
      <c r="AM60" s="30">
        <f ca="1">OFFSET('A&amp;Z correction'!$L$5,UsefulSeries!$C58,0)</f>
        <v>2078.5933082213451</v>
      </c>
      <c r="AN60" s="30">
        <f ca="1">OFFSET('A&amp;Z correction'!$L$6,UsefulSeries!$C58,0)</f>
        <v>5057.9588248976324</v>
      </c>
      <c r="AO60" s="30">
        <f ca="1">OFFSET('A&amp;Z correction'!$L$7,UsefulSeries!$C58,0)</f>
        <v>1286.5224394855577</v>
      </c>
      <c r="AP60" s="30">
        <f ca="1">OFFSET('A&amp;Z correction'!$M$5,UsefulSeries!$C58,0)</f>
        <v>1424.7425848948747</v>
      </c>
      <c r="AQ60" s="30">
        <f ca="1">OFFSET('A&amp;Z correction'!$M$6,UsefulSeries!$C58,0)</f>
        <v>1580.6893165709951</v>
      </c>
      <c r="AR60" s="30">
        <f ca="1">OFFSET('A&amp;Z correction'!$M$7,UsefulSeries!$C58,0)</f>
        <v>61201.206323635575</v>
      </c>
    </row>
    <row r="61" spans="1:44" x14ac:dyDescent="0.35">
      <c r="A61" s="2" t="s">
        <v>114</v>
      </c>
      <c r="B61" s="58">
        <v>124516</v>
      </c>
      <c r="C61" s="62">
        <v>7375</v>
      </c>
      <c r="D61" s="66">
        <v>65716</v>
      </c>
      <c r="E61">
        <f t="shared" si="1"/>
        <v>0.63011937836210252</v>
      </c>
      <c r="F61">
        <f t="shared" si="2"/>
        <v>3.7321552374156783E-2</v>
      </c>
      <c r="G61">
        <f t="shared" si="3"/>
        <v>0.33255906926374068</v>
      </c>
      <c r="H61" s="6">
        <f t="shared" si="4"/>
        <v>5.5917386326587867E-2</v>
      </c>
      <c r="I61" s="59">
        <v>119002</v>
      </c>
      <c r="J61" s="63">
        <v>1791</v>
      </c>
      <c r="K61" s="67">
        <v>3300</v>
      </c>
      <c r="L61" s="60">
        <v>2111</v>
      </c>
      <c r="M61" s="64">
        <v>3700</v>
      </c>
      <c r="N61" s="68">
        <v>1820</v>
      </c>
      <c r="O61" s="61">
        <v>3274</v>
      </c>
      <c r="P61" s="65">
        <v>1858</v>
      </c>
      <c r="Q61" s="69">
        <v>60400</v>
      </c>
      <c r="S61" s="4">
        <f t="shared" si="7"/>
        <v>124105</v>
      </c>
      <c r="T61" s="4">
        <f t="shared" si="8"/>
        <v>7580.333333333333</v>
      </c>
      <c r="U61" s="4">
        <f t="shared" si="9"/>
        <v>65743</v>
      </c>
      <c r="V61" s="9">
        <f t="shared" si="10"/>
        <v>0.62706339227774177</v>
      </c>
      <c r="W61" s="9">
        <f t="shared" si="11"/>
        <v>3.9209523036988971E-2</v>
      </c>
      <c r="X61" s="9">
        <f t="shared" si="12"/>
        <v>0.33372708468526929</v>
      </c>
      <c r="Y61" s="10">
        <f t="shared" si="13"/>
        <v>5.7563990927868444E-2</v>
      </c>
      <c r="Z61" s="4">
        <f t="shared" si="14"/>
        <v>118726.33333333333</v>
      </c>
      <c r="AA61" s="4">
        <f t="shared" si="15"/>
        <v>1726.6666666666667</v>
      </c>
      <c r="AB61" s="4">
        <f t="shared" si="16"/>
        <v>3241.6666666666665</v>
      </c>
      <c r="AC61" s="4">
        <f t="shared" si="17"/>
        <v>2096.6666666666665</v>
      </c>
      <c r="AD61" s="4">
        <f t="shared" si="18"/>
        <v>3897</v>
      </c>
      <c r="AE61" s="4">
        <f t="shared" si="19"/>
        <v>1771.6666666666667</v>
      </c>
      <c r="AF61" s="4">
        <f t="shared" si="20"/>
        <v>3156.6666666666665</v>
      </c>
      <c r="AG61" s="4">
        <f t="shared" si="21"/>
        <v>1931.6666666666667</v>
      </c>
      <c r="AH61" s="4">
        <f t="shared" si="22"/>
        <v>60518.333333333336</v>
      </c>
      <c r="AJ61" s="30">
        <f ca="1">OFFSET('A&amp;Z correction'!$K$5,UsefulSeries!$C59,0)</f>
        <v>121587.74018891582</v>
      </c>
      <c r="AK61" s="30">
        <f ca="1">OFFSET('A&amp;Z correction'!$K$6,UsefulSeries!$C59,0)</f>
        <v>1616.9156383381751</v>
      </c>
      <c r="AL61" s="30">
        <f ca="1">OFFSET('A&amp;Z correction'!$K$7,UsefulSeries!$C59,0)</f>
        <v>1545.1715124663015</v>
      </c>
      <c r="AM61" s="30">
        <f ca="1">OFFSET('A&amp;Z correction'!$L$5,UsefulSeries!$C59,0)</f>
        <v>2041.2010384165922</v>
      </c>
      <c r="AN61" s="30">
        <f ca="1">OFFSET('A&amp;Z correction'!$L$6,UsefulSeries!$C59,0)</f>
        <v>4949.8964928279875</v>
      </c>
      <c r="AO61" s="30">
        <f ca="1">OFFSET('A&amp;Z correction'!$L$7,UsefulSeries!$C59,0)</f>
        <v>1313.3830518162024</v>
      </c>
      <c r="AP61" s="30">
        <f ca="1">OFFSET('A&amp;Z correction'!$M$5,UsefulSeries!$C59,0)</f>
        <v>1414.2813103542233</v>
      </c>
      <c r="AQ61" s="30">
        <f ca="1">OFFSET('A&amp;Z correction'!$M$6,UsefulSeries!$C59,0)</f>
        <v>1500.112033360452</v>
      </c>
      <c r="AR61" s="30">
        <f ca="1">OFFSET('A&amp;Z correction'!$M$7,UsefulSeries!$C59,0)</f>
        <v>61122.943489281242</v>
      </c>
    </row>
    <row r="62" spans="1:44" x14ac:dyDescent="0.35">
      <c r="A62" s="2" t="s">
        <v>115</v>
      </c>
      <c r="B62" s="58">
        <v>124721</v>
      </c>
      <c r="C62" s="62">
        <v>7230</v>
      </c>
      <c r="D62" s="66">
        <v>65814</v>
      </c>
      <c r="E62">
        <f t="shared" si="1"/>
        <v>0.63065254215862265</v>
      </c>
      <c r="F62">
        <f t="shared" si="2"/>
        <v>3.6558541703537027E-2</v>
      </c>
      <c r="G62">
        <f t="shared" si="3"/>
        <v>0.33278891613784034</v>
      </c>
      <c r="H62" s="6">
        <f t="shared" si="4"/>
        <v>5.4793067123401866E-2</v>
      </c>
      <c r="I62" s="59">
        <v>119098</v>
      </c>
      <c r="J62" s="63">
        <v>1867</v>
      </c>
      <c r="K62" s="67">
        <v>3532</v>
      </c>
      <c r="L62" s="60">
        <v>2235</v>
      </c>
      <c r="M62" s="64">
        <v>3431</v>
      </c>
      <c r="N62" s="68">
        <v>1708</v>
      </c>
      <c r="O62" s="61">
        <v>3262</v>
      </c>
      <c r="P62" s="65">
        <v>1907</v>
      </c>
      <c r="Q62" s="69">
        <v>60393</v>
      </c>
      <c r="S62" s="4">
        <f t="shared" si="7"/>
        <v>124449.66666666667</v>
      </c>
      <c r="T62" s="4">
        <f t="shared" si="8"/>
        <v>7412.333333333333</v>
      </c>
      <c r="U62" s="4">
        <f t="shared" si="9"/>
        <v>65738.666666666672</v>
      </c>
      <c r="V62" s="9">
        <f t="shared" si="10"/>
        <v>0.62863799827787059</v>
      </c>
      <c r="W62" s="9">
        <f t="shared" si="11"/>
        <v>3.865673909740161E-2</v>
      </c>
      <c r="X62" s="9">
        <f t="shared" si="12"/>
        <v>0.33270526262472777</v>
      </c>
      <c r="Y62" s="10">
        <f t="shared" si="13"/>
        <v>5.6212808340032255E-2</v>
      </c>
      <c r="Z62" s="4">
        <f t="shared" si="14"/>
        <v>118977.66666666667</v>
      </c>
      <c r="AA62" s="4">
        <f t="shared" si="15"/>
        <v>1754.6666666666667</v>
      </c>
      <c r="AB62" s="4">
        <f t="shared" si="16"/>
        <v>3353.6666666666665</v>
      </c>
      <c r="AC62" s="4">
        <f t="shared" si="17"/>
        <v>2119.6666666666665</v>
      </c>
      <c r="AD62" s="4">
        <f t="shared" si="18"/>
        <v>3709.3333333333335</v>
      </c>
      <c r="AE62" s="4">
        <f t="shared" si="19"/>
        <v>1750.3333333333333</v>
      </c>
      <c r="AF62" s="4">
        <f t="shared" si="20"/>
        <v>3220.3333333333335</v>
      </c>
      <c r="AG62" s="4">
        <f t="shared" si="21"/>
        <v>1924</v>
      </c>
      <c r="AH62" s="4">
        <f t="shared" si="22"/>
        <v>60444.666666666664</v>
      </c>
      <c r="AJ62" s="30">
        <f ca="1">OFFSET('A&amp;Z correction'!$K$5,UsefulSeries!$C60,0)</f>
        <v>121843.28076845469</v>
      </c>
      <c r="AK62" s="30">
        <f ca="1">OFFSET('A&amp;Z correction'!$K$6,UsefulSeries!$C60,0)</f>
        <v>1652.6009569693729</v>
      </c>
      <c r="AL62" s="30">
        <f ca="1">OFFSET('A&amp;Z correction'!$K$7,UsefulSeries!$C60,0)</f>
        <v>1654.2227321728537</v>
      </c>
      <c r="AM62" s="30">
        <f ca="1">OFFSET('A&amp;Z correction'!$L$5,UsefulSeries!$C60,0)</f>
        <v>2071.4093792912145</v>
      </c>
      <c r="AN62" s="30">
        <f ca="1">OFFSET('A&amp;Z correction'!$L$6,UsefulSeries!$C60,0)</f>
        <v>4710.4916688189742</v>
      </c>
      <c r="AO62" s="30">
        <f ca="1">OFFSET('A&amp;Z correction'!$L$7,UsefulSeries!$C60,0)</f>
        <v>1311.7714177170692</v>
      </c>
      <c r="AP62" s="30">
        <f ca="1">OFFSET('A&amp;Z correction'!$M$5,UsefulSeries!$C60,0)</f>
        <v>1474.2404298293227</v>
      </c>
      <c r="AQ62" s="30">
        <f ca="1">OFFSET('A&amp;Z correction'!$M$6,UsefulSeries!$C60,0)</f>
        <v>1514.100834297572</v>
      </c>
      <c r="AR62" s="30">
        <f ca="1">OFFSET('A&amp;Z correction'!$M$7,UsefulSeries!$C60,0)</f>
        <v>61047.267830852972</v>
      </c>
    </row>
    <row r="63" spans="1:44" x14ac:dyDescent="0.35">
      <c r="A63" s="2" t="s">
        <v>116</v>
      </c>
      <c r="B63" s="58">
        <v>124663</v>
      </c>
      <c r="C63" s="62">
        <v>7375</v>
      </c>
      <c r="D63" s="66">
        <v>65715</v>
      </c>
      <c r="E63">
        <f t="shared" si="1"/>
        <v>0.6303975160933083</v>
      </c>
      <c r="F63">
        <f t="shared" si="2"/>
        <v>3.7293998068297321E-2</v>
      </c>
      <c r="G63">
        <f t="shared" si="3"/>
        <v>0.33230848583839434</v>
      </c>
      <c r="H63" s="6">
        <f t="shared" si="4"/>
        <v>5.5855132613338583E-2</v>
      </c>
      <c r="I63" s="59">
        <v>119303</v>
      </c>
      <c r="J63" s="63">
        <v>1969</v>
      </c>
      <c r="K63" s="67">
        <v>3317</v>
      </c>
      <c r="L63" s="60">
        <v>2062</v>
      </c>
      <c r="M63" s="64">
        <v>3483</v>
      </c>
      <c r="N63" s="68">
        <v>1678</v>
      </c>
      <c r="O63" s="61">
        <v>3214</v>
      </c>
      <c r="P63" s="65">
        <v>1892</v>
      </c>
      <c r="Q63" s="69">
        <v>60515</v>
      </c>
      <c r="S63" s="4">
        <f t="shared" si="7"/>
        <v>124633.33333333333</v>
      </c>
      <c r="T63" s="4">
        <f t="shared" si="8"/>
        <v>7326.666666666667</v>
      </c>
      <c r="U63" s="4">
        <f t="shared" si="9"/>
        <v>65748.333333333328</v>
      </c>
      <c r="V63" s="9">
        <f t="shared" si="10"/>
        <v>0.63011937836210252</v>
      </c>
      <c r="W63" s="9">
        <f t="shared" si="11"/>
        <v>3.7321552374156783E-2</v>
      </c>
      <c r="X63" s="9">
        <f t="shared" si="12"/>
        <v>0.33255906926374068</v>
      </c>
      <c r="Y63" s="10">
        <f t="shared" si="13"/>
        <v>5.5521875315752249E-2</v>
      </c>
      <c r="Z63" s="4">
        <f t="shared" si="14"/>
        <v>119134.33333333333</v>
      </c>
      <c r="AA63" s="4">
        <f t="shared" si="15"/>
        <v>1875.6666666666667</v>
      </c>
      <c r="AB63" s="4">
        <f t="shared" si="16"/>
        <v>3383</v>
      </c>
      <c r="AC63" s="4">
        <f t="shared" si="17"/>
        <v>2136</v>
      </c>
      <c r="AD63" s="4">
        <f t="shared" si="18"/>
        <v>3538</v>
      </c>
      <c r="AE63" s="4">
        <f t="shared" si="19"/>
        <v>1735.3333333333333</v>
      </c>
      <c r="AF63" s="4">
        <f t="shared" si="20"/>
        <v>3250</v>
      </c>
      <c r="AG63" s="4">
        <f t="shared" si="21"/>
        <v>1885.6666666666667</v>
      </c>
      <c r="AH63" s="4">
        <f t="shared" si="22"/>
        <v>60436</v>
      </c>
      <c r="AJ63" s="30">
        <f ca="1">OFFSET('A&amp;Z correction'!$K$5,UsefulSeries!$C61,0)</f>
        <v>122000.52509931428</v>
      </c>
      <c r="AK63" s="30">
        <f ca="1">OFFSET('A&amp;Z correction'!$K$6,UsefulSeries!$C61,0)</f>
        <v>1794.8839453783476</v>
      </c>
      <c r="AL63" s="30">
        <f ca="1">OFFSET('A&amp;Z correction'!$K$7,UsefulSeries!$C61,0)</f>
        <v>1669.2377470056219</v>
      </c>
      <c r="AM63" s="30">
        <f ca="1">OFFSET('A&amp;Z correction'!$L$5,UsefulSeries!$C61,0)</f>
        <v>2093.8749118926717</v>
      </c>
      <c r="AN63" s="30">
        <f ca="1">OFFSET('A&amp;Z correction'!$L$6,UsefulSeries!$C61,0)</f>
        <v>4491.8151583783929</v>
      </c>
      <c r="AO63" s="30">
        <f ca="1">OFFSET('A&amp;Z correction'!$L$7,UsefulSeries!$C61,0)</f>
        <v>1315.4142464644449</v>
      </c>
      <c r="AP63" s="30">
        <f ca="1">OFFSET('A&amp;Z correction'!$M$5,UsefulSeries!$C61,0)</f>
        <v>1501.5938200227313</v>
      </c>
      <c r="AQ63" s="30">
        <f ca="1">OFFSET('A&amp;Z correction'!$M$6,UsefulSeries!$C61,0)</f>
        <v>1489.9353995785875</v>
      </c>
      <c r="AR63" s="30">
        <f ca="1">OFFSET('A&amp;Z correction'!$M$7,UsefulSeries!$C61,0)</f>
        <v>61041.824516021959</v>
      </c>
    </row>
    <row r="64" spans="1:44" x14ac:dyDescent="0.35">
      <c r="A64" s="2" t="s">
        <v>117</v>
      </c>
      <c r="B64" s="58">
        <v>124928</v>
      </c>
      <c r="C64" s="62">
        <v>7187</v>
      </c>
      <c r="D64" s="66">
        <v>65770</v>
      </c>
      <c r="E64">
        <f t="shared" si="1"/>
        <v>0.63131616848169392</v>
      </c>
      <c r="F64">
        <f t="shared" si="2"/>
        <v>3.63190742097683E-2</v>
      </c>
      <c r="G64">
        <f t="shared" si="3"/>
        <v>0.33236475730853776</v>
      </c>
      <c r="H64" s="6">
        <f t="shared" si="4"/>
        <v>5.4399576126859174E-2</v>
      </c>
      <c r="I64" s="59">
        <v>119850</v>
      </c>
      <c r="J64" s="63">
        <v>1700</v>
      </c>
      <c r="K64" s="67">
        <v>3093</v>
      </c>
      <c r="L64" s="60">
        <v>2085</v>
      </c>
      <c r="M64" s="64">
        <v>3603</v>
      </c>
      <c r="N64" s="68">
        <v>1686</v>
      </c>
      <c r="O64" s="61">
        <v>2919</v>
      </c>
      <c r="P64" s="65">
        <v>1851</v>
      </c>
      <c r="Q64" s="69">
        <v>60791</v>
      </c>
      <c r="S64" s="4">
        <f t="shared" si="7"/>
        <v>124770.66666666667</v>
      </c>
      <c r="T64" s="4">
        <f t="shared" si="8"/>
        <v>7264</v>
      </c>
      <c r="U64" s="4">
        <f t="shared" si="9"/>
        <v>65766.333333333328</v>
      </c>
      <c r="V64" s="9">
        <f t="shared" si="10"/>
        <v>0.63065254215862265</v>
      </c>
      <c r="W64" s="9">
        <f t="shared" si="11"/>
        <v>3.6558541703537027E-2</v>
      </c>
      <c r="X64" s="9">
        <f t="shared" si="12"/>
        <v>0.33278891613784034</v>
      </c>
      <c r="Y64" s="10">
        <f t="shared" si="13"/>
        <v>5.5015854422070964E-2</v>
      </c>
      <c r="Z64" s="4">
        <f t="shared" si="14"/>
        <v>119417</v>
      </c>
      <c r="AA64" s="4">
        <f t="shared" si="15"/>
        <v>1845.3333333333333</v>
      </c>
      <c r="AB64" s="4">
        <f t="shared" si="16"/>
        <v>3314</v>
      </c>
      <c r="AC64" s="4">
        <f t="shared" si="17"/>
        <v>2127.3333333333335</v>
      </c>
      <c r="AD64" s="4">
        <f t="shared" si="18"/>
        <v>3505.6666666666665</v>
      </c>
      <c r="AE64" s="4">
        <f t="shared" si="19"/>
        <v>1690.6666666666667</v>
      </c>
      <c r="AF64" s="4">
        <f t="shared" si="20"/>
        <v>3131.6666666666665</v>
      </c>
      <c r="AG64" s="4">
        <f t="shared" si="21"/>
        <v>1883.3333333333333</v>
      </c>
      <c r="AH64" s="4">
        <f t="shared" si="22"/>
        <v>60566.333333333336</v>
      </c>
      <c r="AJ64" s="30">
        <f ca="1">OFFSET('A&amp;Z correction'!$K$5,UsefulSeries!$C62,0)</f>
        <v>122292.04968697911</v>
      </c>
      <c r="AK64" s="30">
        <f ca="1">OFFSET('A&amp;Z correction'!$K$6,UsefulSeries!$C62,0)</f>
        <v>1760.636781936932</v>
      </c>
      <c r="AL64" s="30">
        <f ca="1">OFFSET('A&amp;Z correction'!$K$7,UsefulSeries!$C62,0)</f>
        <v>1599.3790897884323</v>
      </c>
      <c r="AM64" s="30">
        <f ca="1">OFFSET('A&amp;Z correction'!$L$5,UsefulSeries!$C62,0)</f>
        <v>2084.8115114863253</v>
      </c>
      <c r="AN64" s="30">
        <f ca="1">OFFSET('A&amp;Z correction'!$L$6,UsefulSeries!$C62,0)</f>
        <v>4450.8342420897652</v>
      </c>
      <c r="AO64" s="30">
        <f ca="1">OFFSET('A&amp;Z correction'!$L$7,UsefulSeries!$C62,0)</f>
        <v>1268.2987770047894</v>
      </c>
      <c r="AP64" s="30">
        <f ca="1">OFFSET('A&amp;Z correction'!$M$5,UsefulSeries!$C62,0)</f>
        <v>1378.0651989479638</v>
      </c>
      <c r="AQ64" s="30">
        <f ca="1">OFFSET('A&amp;Z correction'!$M$6,UsefulSeries!$C62,0)</f>
        <v>1491.3760502950959</v>
      </c>
      <c r="AR64" s="30">
        <f ca="1">OFFSET('A&amp;Z correction'!$M$7,UsefulSeries!$C62,0)</f>
        <v>61181.021471080028</v>
      </c>
    </row>
    <row r="65" spans="1:44" x14ac:dyDescent="0.35">
      <c r="A65" s="2" t="s">
        <v>118</v>
      </c>
      <c r="B65" s="58">
        <v>124955</v>
      </c>
      <c r="C65" s="62">
        <v>7153</v>
      </c>
      <c r="D65" s="66">
        <v>65899</v>
      </c>
      <c r="E65">
        <f t="shared" si="1"/>
        <v>0.63106354825839495</v>
      </c>
      <c r="F65">
        <f t="shared" si="2"/>
        <v>3.6124985480311303E-2</v>
      </c>
      <c r="G65">
        <f t="shared" si="3"/>
        <v>0.33281146626129382</v>
      </c>
      <c r="H65" s="6">
        <f t="shared" si="4"/>
        <v>5.4145093408423411E-2</v>
      </c>
      <c r="I65" s="59">
        <v>119777</v>
      </c>
      <c r="J65" s="63">
        <v>1829</v>
      </c>
      <c r="K65" s="67">
        <v>3303</v>
      </c>
      <c r="L65" s="60">
        <v>2044</v>
      </c>
      <c r="M65" s="64">
        <v>3566</v>
      </c>
      <c r="N65" s="68">
        <v>1576</v>
      </c>
      <c r="O65" s="61">
        <v>3043</v>
      </c>
      <c r="P65" s="65">
        <v>1731</v>
      </c>
      <c r="Q65" s="69">
        <v>60843</v>
      </c>
      <c r="S65" s="4">
        <f t="shared" si="7"/>
        <v>124848.66666666667</v>
      </c>
      <c r="T65" s="4">
        <f t="shared" si="8"/>
        <v>7238.333333333333</v>
      </c>
      <c r="U65" s="4">
        <f t="shared" si="9"/>
        <v>65794.666666666672</v>
      </c>
      <c r="V65" s="9">
        <f t="shared" si="10"/>
        <v>0.6303975160933083</v>
      </c>
      <c r="W65" s="9">
        <f t="shared" si="11"/>
        <v>3.7293998068297321E-2</v>
      </c>
      <c r="X65" s="9">
        <f t="shared" si="12"/>
        <v>0.33230848583839434</v>
      </c>
      <c r="Y65" s="10">
        <f t="shared" si="13"/>
        <v>5.4799740575025041E-2</v>
      </c>
      <c r="Z65" s="4">
        <f t="shared" si="14"/>
        <v>119643.33333333333</v>
      </c>
      <c r="AA65" s="4">
        <f t="shared" si="15"/>
        <v>1832.6666666666667</v>
      </c>
      <c r="AB65" s="4">
        <f t="shared" si="16"/>
        <v>3237.6666666666665</v>
      </c>
      <c r="AC65" s="4">
        <f t="shared" si="17"/>
        <v>2063.6666666666665</v>
      </c>
      <c r="AD65" s="4">
        <f t="shared" si="18"/>
        <v>3550.6666666666665</v>
      </c>
      <c r="AE65" s="4">
        <f t="shared" si="19"/>
        <v>1646.6666666666667</v>
      </c>
      <c r="AF65" s="4">
        <f t="shared" si="20"/>
        <v>3058.6666666666665</v>
      </c>
      <c r="AG65" s="4">
        <f t="shared" si="21"/>
        <v>1824.6666666666667</v>
      </c>
      <c r="AH65" s="4">
        <f t="shared" si="22"/>
        <v>60716.333333333336</v>
      </c>
      <c r="AJ65" s="30">
        <f ca="1">OFFSET('A&amp;Z correction'!$K$5,UsefulSeries!$C63,0)</f>
        <v>122526.47085690896</v>
      </c>
      <c r="AK65" s="30">
        <f ca="1">OFFSET('A&amp;Z correction'!$K$6,UsefulSeries!$C63,0)</f>
        <v>1745.1908022458424</v>
      </c>
      <c r="AL65" s="30">
        <f ca="1">OFFSET('A&amp;Z correction'!$K$7,UsefulSeries!$C63,0)</f>
        <v>1520.7112376888178</v>
      </c>
      <c r="AM65" s="30">
        <f ca="1">OFFSET('A&amp;Z correction'!$L$5,UsefulSeries!$C63,0)</f>
        <v>2010.9535409701068</v>
      </c>
      <c r="AN65" s="30">
        <f ca="1">OFFSET('A&amp;Z correction'!$L$6,UsefulSeries!$C63,0)</f>
        <v>4508.7962886098394</v>
      </c>
      <c r="AO65" s="30">
        <f ca="1">OFFSET('A&amp;Z correction'!$L$7,UsefulSeries!$C63,0)</f>
        <v>1213.0703067496765</v>
      </c>
      <c r="AP65" s="30">
        <f ca="1">OFFSET('A&amp;Z correction'!$M$5,UsefulSeries!$C63,0)</f>
        <v>1308.7188894485034</v>
      </c>
      <c r="AQ65" s="30">
        <f ca="1">OFFSET('A&amp;Z correction'!$M$6,UsefulSeries!$C63,0)</f>
        <v>1418.8372030425237</v>
      </c>
      <c r="AR65" s="30">
        <f ca="1">OFFSET('A&amp;Z correction'!$M$7,UsefulSeries!$C63,0)</f>
        <v>61346.74683402275</v>
      </c>
    </row>
    <row r="66" spans="1:44" x14ac:dyDescent="0.35">
      <c r="A66" s="2" t="s">
        <v>119</v>
      </c>
      <c r="B66" s="58">
        <v>124945</v>
      </c>
      <c r="C66" s="62">
        <v>7645</v>
      </c>
      <c r="D66" s="66">
        <v>65558</v>
      </c>
      <c r="E66">
        <f t="shared" si="1"/>
        <v>0.63056402285160584</v>
      </c>
      <c r="F66">
        <f t="shared" si="2"/>
        <v>3.8582271837212585E-2</v>
      </c>
      <c r="G66">
        <f t="shared" si="3"/>
        <v>0.33085370531118152</v>
      </c>
      <c r="H66" s="6">
        <f t="shared" si="4"/>
        <v>5.7658948638660536E-2</v>
      </c>
      <c r="I66" s="59">
        <v>119671</v>
      </c>
      <c r="J66" s="63">
        <v>1873</v>
      </c>
      <c r="K66" s="67">
        <v>3392</v>
      </c>
      <c r="L66" s="60">
        <v>2009</v>
      </c>
      <c r="M66" s="64">
        <v>3609</v>
      </c>
      <c r="N66" s="68">
        <v>1534</v>
      </c>
      <c r="O66" s="61">
        <v>3150</v>
      </c>
      <c r="P66" s="65">
        <v>2144</v>
      </c>
      <c r="Q66" s="69">
        <v>60451</v>
      </c>
      <c r="S66" s="4">
        <f t="shared" si="7"/>
        <v>124942.66666666667</v>
      </c>
      <c r="T66" s="4">
        <f t="shared" si="8"/>
        <v>7328.333333333333</v>
      </c>
      <c r="U66" s="4">
        <f t="shared" si="9"/>
        <v>65742.333333333328</v>
      </c>
      <c r="V66" s="9">
        <f t="shared" si="10"/>
        <v>0.63131616848169392</v>
      </c>
      <c r="W66" s="9">
        <f t="shared" si="11"/>
        <v>3.63190742097683E-2</v>
      </c>
      <c r="X66" s="9">
        <f t="shared" si="12"/>
        <v>0.33236475730853776</v>
      </c>
      <c r="Y66" s="10">
        <f t="shared" si="13"/>
        <v>5.5403930818798776E-2</v>
      </c>
      <c r="Z66" s="4">
        <f t="shared" si="14"/>
        <v>119766</v>
      </c>
      <c r="AA66" s="4">
        <f t="shared" si="15"/>
        <v>1800.6666666666667</v>
      </c>
      <c r="AB66" s="4">
        <f t="shared" si="16"/>
        <v>3262.6666666666665</v>
      </c>
      <c r="AC66" s="4">
        <f t="shared" si="17"/>
        <v>2046</v>
      </c>
      <c r="AD66" s="4">
        <f t="shared" si="18"/>
        <v>3592.6666666666665</v>
      </c>
      <c r="AE66" s="4">
        <f t="shared" si="19"/>
        <v>1598.6666666666667</v>
      </c>
      <c r="AF66" s="4">
        <f t="shared" si="20"/>
        <v>3037.3333333333335</v>
      </c>
      <c r="AG66" s="4">
        <f t="shared" si="21"/>
        <v>1908.6666666666667</v>
      </c>
      <c r="AH66" s="4">
        <f t="shared" si="22"/>
        <v>60695</v>
      </c>
      <c r="AJ66" s="30">
        <f ca="1">OFFSET('A&amp;Z correction'!$K$5,UsefulSeries!$C64,0)</f>
        <v>122653.28323897287</v>
      </c>
      <c r="AK66" s="30">
        <f ca="1">OFFSET('A&amp;Z correction'!$K$6,UsefulSeries!$C64,0)</f>
        <v>1706.7712559910444</v>
      </c>
      <c r="AL66" s="30">
        <f ca="1">OFFSET('A&amp;Z correction'!$K$7,UsefulSeries!$C64,0)</f>
        <v>1549.732443337421</v>
      </c>
      <c r="AM66" s="30">
        <f ca="1">OFFSET('A&amp;Z correction'!$L$5,UsefulSeries!$C64,0)</f>
        <v>1989.8391083432914</v>
      </c>
      <c r="AN66" s="30">
        <f ca="1">OFFSET('A&amp;Z correction'!$L$6,UsefulSeries!$C64,0)</f>
        <v>4562.353692424067</v>
      </c>
      <c r="AO66" s="30">
        <f ca="1">OFFSET('A&amp;Z correction'!$L$7,UsefulSeries!$C64,0)</f>
        <v>1153.52483231623</v>
      </c>
      <c r="AP66" s="30">
        <f ca="1">OFFSET('A&amp;Z correction'!$M$5,UsefulSeries!$C64,0)</f>
        <v>1285.963330663551</v>
      </c>
      <c r="AQ66" s="30">
        <f ca="1">OFFSET('A&amp;Z correction'!$M$6,UsefulSeries!$C64,0)</f>
        <v>1509.8401931116953</v>
      </c>
      <c r="AR66" s="30">
        <f ca="1">OFFSET('A&amp;Z correction'!$M$7,UsefulSeries!$C64,0)</f>
        <v>61321.541232235264</v>
      </c>
    </row>
    <row r="67" spans="1:44" x14ac:dyDescent="0.35">
      <c r="A67" s="2" t="s">
        <v>120</v>
      </c>
      <c r="B67" s="58">
        <v>124421</v>
      </c>
      <c r="C67" s="62">
        <v>7430</v>
      </c>
      <c r="D67" s="66">
        <v>66435</v>
      </c>
      <c r="E67">
        <f t="shared" si="1"/>
        <v>0.62748252524131809</v>
      </c>
      <c r="F67">
        <f t="shared" si="2"/>
        <v>3.7471127563216765E-2</v>
      </c>
      <c r="G67">
        <f t="shared" si="3"/>
        <v>0.33504634719546511</v>
      </c>
      <c r="H67" s="6">
        <f t="shared" si="4"/>
        <v>5.6351487664105693E-2</v>
      </c>
      <c r="I67" s="59">
        <v>119596</v>
      </c>
      <c r="J67" s="63">
        <v>1784</v>
      </c>
      <c r="K67" s="67">
        <v>3545</v>
      </c>
      <c r="L67" s="60">
        <v>2035</v>
      </c>
      <c r="M67" s="64">
        <v>3775</v>
      </c>
      <c r="N67" s="68">
        <v>1834</v>
      </c>
      <c r="O67" s="61">
        <v>2675</v>
      </c>
      <c r="P67" s="65">
        <v>1849</v>
      </c>
      <c r="Q67" s="69">
        <v>60880</v>
      </c>
      <c r="S67" s="4">
        <f t="shared" si="7"/>
        <v>124773.66666666667</v>
      </c>
      <c r="T67" s="4">
        <f t="shared" si="8"/>
        <v>7409.333333333333</v>
      </c>
      <c r="U67" s="4">
        <f t="shared" si="9"/>
        <v>65964</v>
      </c>
      <c r="V67" s="9">
        <f t="shared" si="10"/>
        <v>0.63106354825839495</v>
      </c>
      <c r="W67" s="9">
        <f t="shared" si="11"/>
        <v>3.6124985480311303E-2</v>
      </c>
      <c r="X67" s="9">
        <f t="shared" si="12"/>
        <v>0.33281146626129382</v>
      </c>
      <c r="Y67" s="10">
        <f t="shared" si="13"/>
        <v>5.6053602455182081E-2</v>
      </c>
      <c r="Z67" s="4">
        <f t="shared" si="14"/>
        <v>119681.33333333333</v>
      </c>
      <c r="AA67" s="4">
        <f t="shared" si="15"/>
        <v>1828.6666666666667</v>
      </c>
      <c r="AB67" s="4">
        <f t="shared" si="16"/>
        <v>3413.3333333333335</v>
      </c>
      <c r="AC67" s="4">
        <f t="shared" si="17"/>
        <v>2029.3333333333333</v>
      </c>
      <c r="AD67" s="4">
        <f t="shared" si="18"/>
        <v>3650</v>
      </c>
      <c r="AE67" s="4">
        <f t="shared" si="19"/>
        <v>1648</v>
      </c>
      <c r="AF67" s="4">
        <f t="shared" si="20"/>
        <v>2956</v>
      </c>
      <c r="AG67" s="4">
        <f t="shared" si="21"/>
        <v>1908</v>
      </c>
      <c r="AH67" s="4">
        <f t="shared" si="22"/>
        <v>60724.666666666664</v>
      </c>
      <c r="AJ67" s="30">
        <f ca="1">OFFSET('A&amp;Z correction'!$K$5,UsefulSeries!$C65,0)</f>
        <v>122565.93046902599</v>
      </c>
      <c r="AK67" s="30">
        <f ca="1">OFFSET('A&amp;Z correction'!$K$6,UsefulSeries!$C65,0)</f>
        <v>1737.0881645735537</v>
      </c>
      <c r="AL67" s="30">
        <f ca="1">OFFSET('A&amp;Z correction'!$K$7,UsefulSeries!$C65,0)</f>
        <v>1700.2766677722434</v>
      </c>
      <c r="AM67" s="30">
        <f ca="1">OFFSET('A&amp;Z correction'!$L$5,UsefulSeries!$C65,0)</f>
        <v>1969.5688892503283</v>
      </c>
      <c r="AN67" s="30">
        <f ca="1">OFFSET('A&amp;Z correction'!$L$6,UsefulSeries!$C65,0)</f>
        <v>4635.2847237044352</v>
      </c>
      <c r="AO67" s="30">
        <f ca="1">OFFSET('A&amp;Z correction'!$L$7,UsefulSeries!$C65,0)</f>
        <v>1202.4943088691398</v>
      </c>
      <c r="AP67" s="30">
        <f ca="1">OFFSET('A&amp;Z correction'!$M$5,UsefulSeries!$C65,0)</f>
        <v>1205.6779148496746</v>
      </c>
      <c r="AQ67" s="30">
        <f ca="1">OFFSET('A&amp;Z correction'!$M$6,UsefulSeries!$C65,0)</f>
        <v>1501.8356544318647</v>
      </c>
      <c r="AR67" s="30">
        <f ca="1">OFFSET('A&amp;Z correction'!$M$7,UsefulSeries!$C65,0)</f>
        <v>61346.349762454214</v>
      </c>
    </row>
    <row r="68" spans="1:44" x14ac:dyDescent="0.35">
      <c r="A68" s="2" t="s">
        <v>121</v>
      </c>
      <c r="B68" s="58">
        <v>124522</v>
      </c>
      <c r="C68" s="62">
        <v>7427</v>
      </c>
      <c r="D68" s="66">
        <v>66504</v>
      </c>
      <c r="E68">
        <f t="shared" si="1"/>
        <v>0.62746342962817392</v>
      </c>
      <c r="F68">
        <f t="shared" si="2"/>
        <v>3.7424478339959585E-2</v>
      </c>
      <c r="G68">
        <f t="shared" si="3"/>
        <v>0.33511209203186648</v>
      </c>
      <c r="H68" s="6">
        <f t="shared" si="4"/>
        <v>5.6286898726022931E-2</v>
      </c>
      <c r="I68" s="59">
        <v>119107</v>
      </c>
      <c r="J68" s="63">
        <v>1871</v>
      </c>
      <c r="K68" s="67">
        <v>3424</v>
      </c>
      <c r="L68" s="60">
        <v>2075</v>
      </c>
      <c r="M68" s="64">
        <v>3658</v>
      </c>
      <c r="N68" s="68">
        <v>1695</v>
      </c>
      <c r="O68" s="61">
        <v>3215</v>
      </c>
      <c r="P68" s="65">
        <v>1864</v>
      </c>
      <c r="Q68" s="69">
        <v>61202</v>
      </c>
      <c r="S68" s="4">
        <f t="shared" si="7"/>
        <v>124629.33333333333</v>
      </c>
      <c r="T68" s="4">
        <f t="shared" si="8"/>
        <v>7500.666666666667</v>
      </c>
      <c r="U68" s="4">
        <f t="shared" si="9"/>
        <v>66165.666666666672</v>
      </c>
      <c r="V68" s="9">
        <f t="shared" si="10"/>
        <v>0.63056402285160584</v>
      </c>
      <c r="W68" s="9">
        <f t="shared" si="11"/>
        <v>3.8582271837212585E-2</v>
      </c>
      <c r="X68" s="9">
        <f t="shared" si="12"/>
        <v>0.33085370531118152</v>
      </c>
      <c r="Y68" s="10">
        <f t="shared" si="13"/>
        <v>5.6767325109109715E-2</v>
      </c>
      <c r="Z68" s="4">
        <f t="shared" si="14"/>
        <v>119458</v>
      </c>
      <c r="AA68" s="4">
        <f t="shared" si="15"/>
        <v>1842.6666666666667</v>
      </c>
      <c r="AB68" s="4">
        <f t="shared" si="16"/>
        <v>3453.6666666666665</v>
      </c>
      <c r="AC68" s="4">
        <f t="shared" si="17"/>
        <v>2039.6666666666667</v>
      </c>
      <c r="AD68" s="4">
        <f t="shared" si="18"/>
        <v>3680.6666666666665</v>
      </c>
      <c r="AE68" s="4">
        <f t="shared" si="19"/>
        <v>1687.6666666666667</v>
      </c>
      <c r="AF68" s="4">
        <f t="shared" si="20"/>
        <v>3013.3333333333335</v>
      </c>
      <c r="AG68" s="4">
        <f t="shared" si="21"/>
        <v>1952.3333333333333</v>
      </c>
      <c r="AH68" s="4">
        <f t="shared" si="22"/>
        <v>60844.333333333336</v>
      </c>
      <c r="AJ68" s="30">
        <f ca="1">OFFSET('A&amp;Z correction'!$K$5,UsefulSeries!$C66,0)</f>
        <v>122336.00814841499</v>
      </c>
      <c r="AK68" s="30">
        <f ca="1">OFFSET('A&amp;Z correction'!$K$6,UsefulSeries!$C66,0)</f>
        <v>1752.4363352099051</v>
      </c>
      <c r="AL68" s="30">
        <f ca="1">OFFSET('A&amp;Z correction'!$K$7,UsefulSeries!$C66,0)</f>
        <v>1740.8920317402547</v>
      </c>
      <c r="AM68" s="30">
        <f ca="1">OFFSET('A&amp;Z correction'!$L$5,UsefulSeries!$C66,0)</f>
        <v>1980.6944544908804</v>
      </c>
      <c r="AN68" s="30">
        <f ca="1">OFFSET('A&amp;Z correction'!$L$6,UsefulSeries!$C66,0)</f>
        <v>4674.037889811244</v>
      </c>
      <c r="AO68" s="30">
        <f ca="1">OFFSET('A&amp;Z correction'!$L$7,UsefulSeries!$C66,0)</f>
        <v>1243.3390368554815</v>
      </c>
      <c r="AP68" s="30">
        <f ca="1">OFFSET('A&amp;Z correction'!$M$5,UsefulSeries!$C66,0)</f>
        <v>1263.9468889750588</v>
      </c>
      <c r="AQ68" s="30">
        <f ca="1">OFFSET('A&amp;Z correction'!$M$6,UsefulSeries!$C66,0)</f>
        <v>1547.914592059996</v>
      </c>
      <c r="AR68" s="30">
        <f ca="1">OFFSET('A&amp;Z correction'!$M$7,UsefulSeries!$C66,0)</f>
        <v>61458.203731016147</v>
      </c>
    </row>
    <row r="69" spans="1:44" x14ac:dyDescent="0.35">
      <c r="A69" s="2" t="s">
        <v>122</v>
      </c>
      <c r="B69" s="58">
        <v>124816</v>
      </c>
      <c r="C69" s="62">
        <v>7527</v>
      </c>
      <c r="D69" s="66">
        <v>66272</v>
      </c>
      <c r="E69">
        <f t="shared" ref="E69:E132" si="23">B69/($B69+$C69+$D69)</f>
        <v>0.62843189084409534</v>
      </c>
      <c r="F69">
        <f t="shared" ref="F69:F132" si="24">C69/($B69+$C69+$D69)</f>
        <v>3.7897439770410088E-2</v>
      </c>
      <c r="G69">
        <f t="shared" ref="G69:G132" si="25">D69/($B69+$C69+$D69)</f>
        <v>0.33367066938549456</v>
      </c>
      <c r="H69" s="6">
        <f t="shared" ref="H69:H132" si="26">C69/(B69+C69)</f>
        <v>5.6874938606499774E-2</v>
      </c>
      <c r="I69" s="59">
        <v>119431</v>
      </c>
      <c r="J69" s="63">
        <v>1820</v>
      </c>
      <c r="K69" s="67">
        <v>3252</v>
      </c>
      <c r="L69" s="60">
        <v>2060</v>
      </c>
      <c r="M69" s="64">
        <v>3705</v>
      </c>
      <c r="N69" s="68">
        <v>1661</v>
      </c>
      <c r="O69" s="61">
        <v>3211</v>
      </c>
      <c r="P69" s="65">
        <v>1976</v>
      </c>
      <c r="Q69" s="69">
        <v>61161</v>
      </c>
      <c r="S69" s="4">
        <f t="shared" si="7"/>
        <v>124586.33333333333</v>
      </c>
      <c r="T69" s="4">
        <f t="shared" si="8"/>
        <v>7461.333333333333</v>
      </c>
      <c r="U69" s="4">
        <f t="shared" si="9"/>
        <v>66403.666666666672</v>
      </c>
      <c r="V69" s="9">
        <f t="shared" si="10"/>
        <v>0.62748252524131809</v>
      </c>
      <c r="W69" s="9">
        <f t="shared" si="11"/>
        <v>3.7471127563216765E-2</v>
      </c>
      <c r="X69" s="9">
        <f t="shared" si="12"/>
        <v>0.33504634719546511</v>
      </c>
      <c r="Y69" s="10">
        <f t="shared" si="13"/>
        <v>5.6504847996809236E-2</v>
      </c>
      <c r="Z69" s="4">
        <f t="shared" si="14"/>
        <v>119378</v>
      </c>
      <c r="AA69" s="4">
        <f t="shared" si="15"/>
        <v>1825</v>
      </c>
      <c r="AB69" s="4">
        <f t="shared" si="16"/>
        <v>3407</v>
      </c>
      <c r="AC69" s="4">
        <f t="shared" si="17"/>
        <v>2056.6666666666665</v>
      </c>
      <c r="AD69" s="4">
        <f t="shared" si="18"/>
        <v>3712.6666666666665</v>
      </c>
      <c r="AE69" s="4">
        <f t="shared" si="19"/>
        <v>1730</v>
      </c>
      <c r="AF69" s="4">
        <f t="shared" si="20"/>
        <v>3033.6666666666665</v>
      </c>
      <c r="AG69" s="4">
        <f t="shared" si="21"/>
        <v>1896.3333333333333</v>
      </c>
      <c r="AH69" s="4">
        <f t="shared" si="22"/>
        <v>61081</v>
      </c>
      <c r="AJ69" s="30">
        <f ca="1">OFFSET('A&amp;Z correction'!$K$5,UsefulSeries!$C67,0)</f>
        <v>122254.17284079696</v>
      </c>
      <c r="AK69" s="30">
        <f ca="1">OFFSET('A&amp;Z correction'!$K$6,UsefulSeries!$C67,0)</f>
        <v>1732.1110195914948</v>
      </c>
      <c r="AL69" s="30">
        <f ca="1">OFFSET('A&amp;Z correction'!$K$7,UsefulSeries!$C67,0)</f>
        <v>1693.9576251150054</v>
      </c>
      <c r="AM69" s="30">
        <f ca="1">OFFSET('A&amp;Z correction'!$L$5,UsefulSeries!$C67,0)</f>
        <v>1999.2183763327514</v>
      </c>
      <c r="AN69" s="30">
        <f ca="1">OFFSET('A&amp;Z correction'!$L$6,UsefulSeries!$C67,0)</f>
        <v>4714.9131580125568</v>
      </c>
      <c r="AO69" s="30">
        <f ca="1">OFFSET('A&amp;Z correction'!$L$7,UsefulSeries!$C67,0)</f>
        <v>1286.728492405156</v>
      </c>
      <c r="AP69" s="30">
        <f ca="1">OFFSET('A&amp;Z correction'!$M$5,UsefulSeries!$C67,0)</f>
        <v>1283.768681058835</v>
      </c>
      <c r="AQ69" s="30">
        <f ca="1">OFFSET('A&amp;Z correction'!$M$6,UsefulSeries!$C67,0)</f>
        <v>1479.6239531074766</v>
      </c>
      <c r="AR69" s="30">
        <f ca="1">OFFSET('A&amp;Z correction'!$M$7,UsefulSeries!$C67,0)</f>
        <v>61700.959704509711</v>
      </c>
    </row>
    <row r="70" spans="1:44" x14ac:dyDescent="0.35">
      <c r="A70" s="2" t="s">
        <v>123</v>
      </c>
      <c r="B70" s="58">
        <v>124852</v>
      </c>
      <c r="C70" s="62">
        <v>7484</v>
      </c>
      <c r="D70" s="66">
        <v>66465</v>
      </c>
      <c r="E70">
        <f t="shared" si="23"/>
        <v>0.62802500993455768</v>
      </c>
      <c r="F70">
        <f t="shared" si="24"/>
        <v>3.7645685886891919E-2</v>
      </c>
      <c r="G70">
        <f t="shared" si="25"/>
        <v>0.33432930417855039</v>
      </c>
      <c r="H70" s="6">
        <f t="shared" si="26"/>
        <v>5.6553016563897954E-2</v>
      </c>
      <c r="I70" s="59">
        <v>119491</v>
      </c>
      <c r="J70" s="63">
        <v>1910</v>
      </c>
      <c r="K70" s="67">
        <v>3396</v>
      </c>
      <c r="L70" s="60">
        <v>2182</v>
      </c>
      <c r="M70" s="64">
        <v>3650</v>
      </c>
      <c r="N70" s="68">
        <v>1693</v>
      </c>
      <c r="O70" s="61">
        <v>3039</v>
      </c>
      <c r="P70" s="65">
        <v>1898</v>
      </c>
      <c r="Q70" s="69">
        <v>61180</v>
      </c>
      <c r="S70" s="4">
        <f t="shared" si="7"/>
        <v>124730</v>
      </c>
      <c r="T70" s="4">
        <f t="shared" si="8"/>
        <v>7479.333333333333</v>
      </c>
      <c r="U70" s="4">
        <f t="shared" si="9"/>
        <v>66413.666666666672</v>
      </c>
      <c r="V70" s="9">
        <f t="shared" si="10"/>
        <v>0.62746342962817392</v>
      </c>
      <c r="W70" s="9">
        <f t="shared" si="11"/>
        <v>3.7424478339959585E-2</v>
      </c>
      <c r="X70" s="9">
        <f t="shared" si="12"/>
        <v>0.33511209203186648</v>
      </c>
      <c r="Y70" s="10">
        <f t="shared" si="13"/>
        <v>5.6571901126496356E-2</v>
      </c>
      <c r="Z70" s="4">
        <f t="shared" si="14"/>
        <v>119343</v>
      </c>
      <c r="AA70" s="4">
        <f t="shared" si="15"/>
        <v>1867</v>
      </c>
      <c r="AB70" s="4">
        <f t="shared" si="16"/>
        <v>3357.3333333333335</v>
      </c>
      <c r="AC70" s="4">
        <f t="shared" si="17"/>
        <v>2105.6666666666665</v>
      </c>
      <c r="AD70" s="4">
        <f t="shared" si="18"/>
        <v>3671</v>
      </c>
      <c r="AE70" s="4">
        <f t="shared" si="19"/>
        <v>1683</v>
      </c>
      <c r="AF70" s="4">
        <f t="shared" si="20"/>
        <v>3155</v>
      </c>
      <c r="AG70" s="4">
        <f t="shared" si="21"/>
        <v>1912.6666666666667</v>
      </c>
      <c r="AH70" s="4">
        <f t="shared" si="22"/>
        <v>61181</v>
      </c>
      <c r="AJ70" s="30">
        <f ca="1">OFFSET('A&amp;Z correction'!$K$5,UsefulSeries!$C68,0)</f>
        <v>122215.9495011165</v>
      </c>
      <c r="AK70" s="30">
        <f ca="1">OFFSET('A&amp;Z correction'!$K$6,UsefulSeries!$C68,0)</f>
        <v>1781.2859697967076</v>
      </c>
      <c r="AL70" s="30">
        <f ca="1">OFFSET('A&amp;Z correction'!$K$7,UsefulSeries!$C68,0)</f>
        <v>1639.4513177501879</v>
      </c>
      <c r="AM70" s="30">
        <f ca="1">OFFSET('A&amp;Z correction'!$L$5,UsefulSeries!$C68,0)</f>
        <v>2056.1909507901073</v>
      </c>
      <c r="AN70" s="30">
        <f ca="1">OFFSET('A&amp;Z correction'!$L$6,UsefulSeries!$C68,0)</f>
        <v>4661.6683803512778</v>
      </c>
      <c r="AO70" s="30">
        <f ca="1">OFFSET('A&amp;Z correction'!$L$7,UsefulSeries!$C68,0)</f>
        <v>1237.5090812834524</v>
      </c>
      <c r="AP70" s="30">
        <f ca="1">OFFSET('A&amp;Z correction'!$M$5,UsefulSeries!$C68,0)</f>
        <v>1401.6611210899769</v>
      </c>
      <c r="AQ70" s="30">
        <f ca="1">OFFSET('A&amp;Z correction'!$M$6,UsefulSeries!$C68,0)</f>
        <v>1502.2379713024036</v>
      </c>
      <c r="AR70" s="30">
        <f ca="1">OFFSET('A&amp;Z correction'!$M$7,UsefulSeries!$C68,0)</f>
        <v>61804.842199862695</v>
      </c>
    </row>
    <row r="71" spans="1:44" x14ac:dyDescent="0.35">
      <c r="A71" s="2" t="s">
        <v>124</v>
      </c>
      <c r="B71" s="58">
        <v>125133</v>
      </c>
      <c r="C71" s="62">
        <v>7478</v>
      </c>
      <c r="D71" s="66">
        <v>66394</v>
      </c>
      <c r="E71">
        <f t="shared" si="23"/>
        <v>0.62879324640084422</v>
      </c>
      <c r="F71">
        <f t="shared" si="24"/>
        <v>3.7576945302881838E-2</v>
      </c>
      <c r="G71">
        <f t="shared" si="25"/>
        <v>0.33362980829627398</v>
      </c>
      <c r="H71" s="6">
        <f t="shared" si="26"/>
        <v>5.6390495509422295E-2</v>
      </c>
      <c r="I71" s="59">
        <v>119646</v>
      </c>
      <c r="J71" s="63">
        <v>1895</v>
      </c>
      <c r="K71" s="67">
        <v>3292</v>
      </c>
      <c r="L71" s="60">
        <v>2062</v>
      </c>
      <c r="M71" s="64">
        <v>3636</v>
      </c>
      <c r="N71" s="68">
        <v>1785</v>
      </c>
      <c r="O71" s="61">
        <v>3297</v>
      </c>
      <c r="P71" s="65">
        <v>1923</v>
      </c>
      <c r="Q71" s="69">
        <v>61090</v>
      </c>
      <c r="S71" s="4">
        <f t="shared" ref="S71:S132" si="27">AVERAGE(B69:B71)</f>
        <v>124933.66666666667</v>
      </c>
      <c r="T71" s="4">
        <f t="shared" ref="T71:T132" si="28">AVERAGE(C69:C71)</f>
        <v>7496.333333333333</v>
      </c>
      <c r="U71" s="4">
        <f t="shared" ref="U71:U132" si="29">AVERAGE(D69:D71)</f>
        <v>66377</v>
      </c>
      <c r="V71" s="9">
        <f t="shared" ref="V71:V134" si="30">B69/($B69+$C69+$D69)</f>
        <v>0.62843189084409534</v>
      </c>
      <c r="W71" s="9">
        <f t="shared" ref="W71:W134" si="31">C69/($B69+$C69+$D69)</f>
        <v>3.7897439770410088E-2</v>
      </c>
      <c r="X71" s="9">
        <f t="shared" ref="X71:X134" si="32">D69/($B69+$C69+$D69)</f>
        <v>0.33367066938549456</v>
      </c>
      <c r="Y71" s="10">
        <f t="shared" ref="Y71:Y134" si="33">T71/(S71+T71)</f>
        <v>5.6606005688539858E-2</v>
      </c>
      <c r="Z71" s="4">
        <f t="shared" ref="Z71:Z132" si="34">AVERAGE(I69:I71)</f>
        <v>119522.66666666667</v>
      </c>
      <c r="AA71" s="4">
        <f t="shared" ref="AA71:AA132" si="35">AVERAGE(J69:J71)</f>
        <v>1875</v>
      </c>
      <c r="AB71" s="4">
        <f t="shared" ref="AB71:AB132" si="36">AVERAGE(K69:K71)</f>
        <v>3313.3333333333335</v>
      </c>
      <c r="AC71" s="4">
        <f t="shared" ref="AC71:AC132" si="37">AVERAGE(L69:L71)</f>
        <v>2101.3333333333335</v>
      </c>
      <c r="AD71" s="4">
        <f t="shared" ref="AD71:AD132" si="38">AVERAGE(M69:M71)</f>
        <v>3663.6666666666665</v>
      </c>
      <c r="AE71" s="4">
        <f t="shared" ref="AE71:AE132" si="39">AVERAGE(N69:N71)</f>
        <v>1713</v>
      </c>
      <c r="AF71" s="4">
        <f t="shared" ref="AF71:AF132" si="40">AVERAGE(O69:O71)</f>
        <v>3182.3333333333335</v>
      </c>
      <c r="AG71" s="4">
        <f t="shared" ref="AG71:AG132" si="41">AVERAGE(P69:P71)</f>
        <v>1932.3333333333333</v>
      </c>
      <c r="AH71" s="4">
        <f t="shared" ref="AH71:AH132" si="42">AVERAGE(Q69:Q71)</f>
        <v>61143.666666666664</v>
      </c>
      <c r="AJ71" s="30">
        <f ca="1">OFFSET('A&amp;Z correction'!$K$5,UsefulSeries!$C69,0)</f>
        <v>122400.12188506433</v>
      </c>
      <c r="AK71" s="30">
        <f ca="1">OFFSET('A&amp;Z correction'!$K$6,UsefulSeries!$C69,0)</f>
        <v>1790.2784257849071</v>
      </c>
      <c r="AL71" s="30">
        <f ca="1">OFFSET('A&amp;Z correction'!$K$7,UsefulSeries!$C69,0)</f>
        <v>1591.320001641292</v>
      </c>
      <c r="AM71" s="30">
        <f ca="1">OFFSET('A&amp;Z correction'!$L$5,UsefulSeries!$C69,0)</f>
        <v>2050.7827894702941</v>
      </c>
      <c r="AN71" s="30">
        <f ca="1">OFFSET('A&amp;Z correction'!$L$6,UsefulSeries!$C69,0)</f>
        <v>4652.120807174284</v>
      </c>
      <c r="AO71" s="30">
        <f ca="1">OFFSET('A&amp;Z correction'!$L$7,UsefulSeries!$C69,0)</f>
        <v>1272.8482515872213</v>
      </c>
      <c r="AP71" s="30">
        <f ca="1">OFFSET('A&amp;Z correction'!$M$5,UsefulSeries!$C69,0)</f>
        <v>1427.9293766396913</v>
      </c>
      <c r="AQ71" s="30">
        <f ca="1">OFFSET('A&amp;Z correction'!$M$6,UsefulSeries!$C69,0)</f>
        <v>1525.5182242716357</v>
      </c>
      <c r="AR71" s="30">
        <f ca="1">OFFSET('A&amp;Z correction'!$M$7,UsefulSeries!$C69,0)</f>
        <v>61761.578403134801</v>
      </c>
    </row>
    <row r="72" spans="1:44" x14ac:dyDescent="0.35">
      <c r="A72" s="2" t="s">
        <v>125</v>
      </c>
      <c r="B72" s="58">
        <v>125388</v>
      </c>
      <c r="C72" s="62">
        <v>7328</v>
      </c>
      <c r="D72" s="66">
        <v>66476</v>
      </c>
      <c r="E72">
        <f t="shared" si="23"/>
        <v>0.62948311177155714</v>
      </c>
      <c r="F72">
        <f t="shared" si="24"/>
        <v>3.6788626049238923E-2</v>
      </c>
      <c r="G72">
        <f t="shared" si="25"/>
        <v>0.33372826217920398</v>
      </c>
      <c r="H72" s="6">
        <f t="shared" si="26"/>
        <v>5.5215648452334308E-2</v>
      </c>
      <c r="I72" s="59">
        <v>119880</v>
      </c>
      <c r="J72" s="63">
        <v>1857</v>
      </c>
      <c r="K72" s="67">
        <v>3376</v>
      </c>
      <c r="L72" s="60">
        <v>2158</v>
      </c>
      <c r="M72" s="64">
        <v>3508</v>
      </c>
      <c r="N72" s="68">
        <v>1811</v>
      </c>
      <c r="O72" s="61">
        <v>3215</v>
      </c>
      <c r="P72" s="65">
        <v>1907</v>
      </c>
      <c r="Q72" s="69">
        <v>61117</v>
      </c>
      <c r="S72" s="4">
        <f t="shared" si="27"/>
        <v>125124.33333333333</v>
      </c>
      <c r="T72" s="4">
        <f t="shared" si="28"/>
        <v>7430</v>
      </c>
      <c r="U72" s="4">
        <f t="shared" si="29"/>
        <v>66445</v>
      </c>
      <c r="V72" s="9">
        <f t="shared" si="30"/>
        <v>0.62802500993455768</v>
      </c>
      <c r="W72" s="9">
        <f t="shared" si="31"/>
        <v>3.7645685886891919E-2</v>
      </c>
      <c r="X72" s="9">
        <f t="shared" si="32"/>
        <v>0.33432930417855039</v>
      </c>
      <c r="Y72" s="10">
        <f t="shared" si="33"/>
        <v>5.6052486653271748E-2</v>
      </c>
      <c r="Z72" s="4">
        <f t="shared" si="34"/>
        <v>119672.33333333333</v>
      </c>
      <c r="AA72" s="4">
        <f t="shared" si="35"/>
        <v>1887.3333333333333</v>
      </c>
      <c r="AB72" s="4">
        <f t="shared" si="36"/>
        <v>3354.6666666666665</v>
      </c>
      <c r="AC72" s="4">
        <f t="shared" si="37"/>
        <v>2134</v>
      </c>
      <c r="AD72" s="4">
        <f t="shared" si="38"/>
        <v>3598</v>
      </c>
      <c r="AE72" s="4">
        <f t="shared" si="39"/>
        <v>1763</v>
      </c>
      <c r="AF72" s="4">
        <f t="shared" si="40"/>
        <v>3183.6666666666665</v>
      </c>
      <c r="AG72" s="4">
        <f t="shared" si="41"/>
        <v>1909.3333333333333</v>
      </c>
      <c r="AH72" s="4">
        <f t="shared" si="42"/>
        <v>61129</v>
      </c>
      <c r="AJ72" s="30">
        <f ca="1">OFFSET('A&amp;Z correction'!$K$5,UsefulSeries!$C70,0)</f>
        <v>122552.32102993131</v>
      </c>
      <c r="AK72" s="30">
        <f ca="1">OFFSET('A&amp;Z correction'!$K$6,UsefulSeries!$C70,0)</f>
        <v>1805.6519397647482</v>
      </c>
      <c r="AL72" s="30">
        <f ca="1">OFFSET('A&amp;Z correction'!$K$7,UsefulSeries!$C70,0)</f>
        <v>1629.4469521430485</v>
      </c>
      <c r="AM72" s="30">
        <f ca="1">OFFSET('A&amp;Z correction'!$L$5,UsefulSeries!$C70,0)</f>
        <v>2089.1196161034759</v>
      </c>
      <c r="AN72" s="30">
        <f ca="1">OFFSET('A&amp;Z correction'!$L$6,UsefulSeries!$C70,0)</f>
        <v>4568.1504698973486</v>
      </c>
      <c r="AO72" s="30">
        <f ca="1">OFFSET('A&amp;Z correction'!$L$7,UsefulSeries!$C70,0)</f>
        <v>1337.3942877803177</v>
      </c>
      <c r="AP72" s="30">
        <f ca="1">OFFSET('A&amp;Z correction'!$M$5,UsefulSeries!$C70,0)</f>
        <v>1424.5993014084338</v>
      </c>
      <c r="AQ72" s="30">
        <f ca="1">OFFSET('A&amp;Z correction'!$M$6,UsefulSeries!$C70,0)</f>
        <v>1507.2780281976097</v>
      </c>
      <c r="AR72" s="30">
        <f ca="1">OFFSET('A&amp;Z correction'!$M$7,UsefulSeries!$C70,0)</f>
        <v>61742.575828570749</v>
      </c>
    </row>
    <row r="73" spans="1:44" x14ac:dyDescent="0.35">
      <c r="A73" s="2" t="s">
        <v>126</v>
      </c>
      <c r="B73" s="58">
        <v>125188</v>
      </c>
      <c r="C73" s="62">
        <v>7426</v>
      </c>
      <c r="D73" s="66">
        <v>66741</v>
      </c>
      <c r="E73">
        <f t="shared" si="23"/>
        <v>0.62796518773043064</v>
      </c>
      <c r="F73">
        <f t="shared" si="24"/>
        <v>3.7250131674650751E-2</v>
      </c>
      <c r="G73">
        <f t="shared" si="25"/>
        <v>0.33478468059491862</v>
      </c>
      <c r="H73" s="6">
        <f t="shared" si="26"/>
        <v>5.5997104378119958E-2</v>
      </c>
      <c r="I73" s="59">
        <v>120119</v>
      </c>
      <c r="J73" s="63">
        <v>1798</v>
      </c>
      <c r="K73" s="67">
        <v>3452</v>
      </c>
      <c r="L73" s="60">
        <v>1969</v>
      </c>
      <c r="M73" s="64">
        <v>3663</v>
      </c>
      <c r="N73" s="68">
        <v>1694</v>
      </c>
      <c r="O73" s="61">
        <v>3012</v>
      </c>
      <c r="P73" s="65">
        <v>1940</v>
      </c>
      <c r="Q73" s="69">
        <v>61368</v>
      </c>
      <c r="S73" s="4">
        <f t="shared" si="27"/>
        <v>125236.33333333333</v>
      </c>
      <c r="T73" s="4">
        <f t="shared" si="28"/>
        <v>7410.666666666667</v>
      </c>
      <c r="U73" s="4">
        <f t="shared" si="29"/>
        <v>66537</v>
      </c>
      <c r="V73" s="9">
        <f t="shared" si="30"/>
        <v>0.62879324640084422</v>
      </c>
      <c r="W73" s="9">
        <f t="shared" si="31"/>
        <v>3.7576945302881838E-2</v>
      </c>
      <c r="X73" s="9">
        <f t="shared" si="32"/>
        <v>0.33362980829627398</v>
      </c>
      <c r="Y73" s="10">
        <f t="shared" si="33"/>
        <v>5.5867578359606075E-2</v>
      </c>
      <c r="Z73" s="4">
        <f t="shared" si="34"/>
        <v>119881.66666666667</v>
      </c>
      <c r="AA73" s="4">
        <f t="shared" si="35"/>
        <v>1850</v>
      </c>
      <c r="AB73" s="4">
        <f t="shared" si="36"/>
        <v>3373.3333333333335</v>
      </c>
      <c r="AC73" s="4">
        <f t="shared" si="37"/>
        <v>2063</v>
      </c>
      <c r="AD73" s="4">
        <f t="shared" si="38"/>
        <v>3602.3333333333335</v>
      </c>
      <c r="AE73" s="4">
        <f t="shared" si="39"/>
        <v>1763.3333333333333</v>
      </c>
      <c r="AF73" s="4">
        <f t="shared" si="40"/>
        <v>3174.6666666666665</v>
      </c>
      <c r="AG73" s="4">
        <f t="shared" si="41"/>
        <v>1923.3333333333333</v>
      </c>
      <c r="AH73" s="4">
        <f t="shared" si="42"/>
        <v>61191.666666666664</v>
      </c>
      <c r="AJ73" s="30">
        <f ca="1">OFFSET('A&amp;Z correction'!$K$5,UsefulSeries!$C71,0)</f>
        <v>122769.18686733094</v>
      </c>
      <c r="AK73" s="30">
        <f ca="1">OFFSET('A&amp;Z correction'!$K$6,UsefulSeries!$C71,0)</f>
        <v>1762.284141001511</v>
      </c>
      <c r="AL73" s="30">
        <f ca="1">OFFSET('A&amp;Z correction'!$K$7,UsefulSeries!$C71,0)</f>
        <v>1650.0808190524208</v>
      </c>
      <c r="AM73" s="30">
        <f ca="1">OFFSET('A&amp;Z correction'!$L$5,UsefulSeries!$C71,0)</f>
        <v>2007.4266501211014</v>
      </c>
      <c r="AN73" s="30">
        <f ca="1">OFFSET('A&amp;Z correction'!$L$6,UsefulSeries!$C71,0)</f>
        <v>4573.8742416416417</v>
      </c>
      <c r="AO73" s="30">
        <f ca="1">OFFSET('A&amp;Z correction'!$L$7,UsefulSeries!$C71,0)</f>
        <v>1337.8266897217582</v>
      </c>
      <c r="AP73" s="30">
        <f ca="1">OFFSET('A&amp;Z correction'!$M$5,UsefulSeries!$C71,0)</f>
        <v>1420.3835331976429</v>
      </c>
      <c r="AQ73" s="30">
        <f ca="1">OFFSET('A&amp;Z correction'!$M$6,UsefulSeries!$C71,0)</f>
        <v>1522.9276765098709</v>
      </c>
      <c r="AR73" s="30">
        <f ca="1">OFFSET('A&amp;Z correction'!$M$7,UsefulSeries!$C71,0)</f>
        <v>61804.579341952391</v>
      </c>
    </row>
    <row r="74" spans="1:44" x14ac:dyDescent="0.35">
      <c r="A74" s="2" t="s">
        <v>127</v>
      </c>
      <c r="B74" s="58">
        <v>125088</v>
      </c>
      <c r="C74" s="62">
        <v>7423</v>
      </c>
      <c r="D74" s="66">
        <v>66997</v>
      </c>
      <c r="E74">
        <f t="shared" si="23"/>
        <v>0.62698237664655054</v>
      </c>
      <c r="F74">
        <f t="shared" si="24"/>
        <v>3.7206528059025204E-2</v>
      </c>
      <c r="G74">
        <f t="shared" si="25"/>
        <v>0.33581109529442427</v>
      </c>
      <c r="H74" s="6">
        <f t="shared" si="26"/>
        <v>5.6017990959241121E-2</v>
      </c>
      <c r="I74" s="59">
        <v>120269</v>
      </c>
      <c r="J74" s="63">
        <v>1657</v>
      </c>
      <c r="K74" s="67">
        <v>3243</v>
      </c>
      <c r="L74" s="60">
        <v>1899</v>
      </c>
      <c r="M74" s="64">
        <v>3808</v>
      </c>
      <c r="N74" s="68">
        <v>1718</v>
      </c>
      <c r="O74" s="61">
        <v>2777</v>
      </c>
      <c r="P74" s="65">
        <v>1947</v>
      </c>
      <c r="Q74" s="69">
        <v>61861</v>
      </c>
      <c r="S74" s="4">
        <f t="shared" si="27"/>
        <v>125221.33333333333</v>
      </c>
      <c r="T74" s="4">
        <f t="shared" si="28"/>
        <v>7392.333333333333</v>
      </c>
      <c r="U74" s="4">
        <f t="shared" si="29"/>
        <v>66738</v>
      </c>
      <c r="V74" s="9">
        <f t="shared" si="30"/>
        <v>0.62948311177155714</v>
      </c>
      <c r="W74" s="9">
        <f t="shared" si="31"/>
        <v>3.6788626049238923E-2</v>
      </c>
      <c r="X74" s="9">
        <f t="shared" si="32"/>
        <v>0.33372826217920398</v>
      </c>
      <c r="Y74" s="10">
        <f t="shared" si="33"/>
        <v>5.5743374865838365E-2</v>
      </c>
      <c r="Z74" s="4">
        <f t="shared" si="34"/>
        <v>120089.33333333333</v>
      </c>
      <c r="AA74" s="4">
        <f t="shared" si="35"/>
        <v>1770.6666666666667</v>
      </c>
      <c r="AB74" s="4">
        <f t="shared" si="36"/>
        <v>3357</v>
      </c>
      <c r="AC74" s="4">
        <f t="shared" si="37"/>
        <v>2008.6666666666667</v>
      </c>
      <c r="AD74" s="4">
        <f t="shared" si="38"/>
        <v>3659.6666666666665</v>
      </c>
      <c r="AE74" s="4">
        <f t="shared" si="39"/>
        <v>1741</v>
      </c>
      <c r="AF74" s="4">
        <f t="shared" si="40"/>
        <v>3001.3333333333335</v>
      </c>
      <c r="AG74" s="4">
        <f t="shared" si="41"/>
        <v>1931.3333333333333</v>
      </c>
      <c r="AH74" s="4">
        <f t="shared" si="42"/>
        <v>61448.666666666664</v>
      </c>
      <c r="AJ74" s="30">
        <f ca="1">OFFSET('A&amp;Z correction'!$K$5,UsefulSeries!$C72,0)</f>
        <v>122985.93348389541</v>
      </c>
      <c r="AK74" s="30">
        <f ca="1">OFFSET('A&amp;Z correction'!$K$6,UsefulSeries!$C72,0)</f>
        <v>1669.7696779272487</v>
      </c>
      <c r="AL74" s="30">
        <f ca="1">OFFSET('A&amp;Z correction'!$K$7,UsefulSeries!$C72,0)</f>
        <v>1639.2134559266942</v>
      </c>
      <c r="AM74" s="30">
        <f ca="1">OFFSET('A&amp;Z correction'!$L$5,UsefulSeries!$C72,0)</f>
        <v>1944.1981895173299</v>
      </c>
      <c r="AN74" s="30">
        <f ca="1">OFFSET('A&amp;Z correction'!$L$6,UsefulSeries!$C72,0)</f>
        <v>4647.372836486099</v>
      </c>
      <c r="AO74" s="30">
        <f ca="1">OFFSET('A&amp;Z correction'!$L$7,UsefulSeries!$C72,0)</f>
        <v>1305.1858744086512</v>
      </c>
      <c r="AP74" s="30">
        <f ca="1">OFFSET('A&amp;Z correction'!$M$5,UsefulSeries!$C72,0)</f>
        <v>1245.8358292365456</v>
      </c>
      <c r="AQ74" s="30">
        <f ca="1">OFFSET('A&amp;Z correction'!$M$6,UsefulSeries!$C72,0)</f>
        <v>1525.4439025970148</v>
      </c>
      <c r="AR74" s="30">
        <f ca="1">OFFSET('A&amp;Z correction'!$M$7,UsefulSeries!$C72,0)</f>
        <v>62069.959275224348</v>
      </c>
    </row>
    <row r="75" spans="1:44" x14ac:dyDescent="0.35">
      <c r="A75" s="2" t="s">
        <v>128</v>
      </c>
      <c r="B75" s="58">
        <v>125125</v>
      </c>
      <c r="C75" s="62">
        <v>7491</v>
      </c>
      <c r="D75" s="66">
        <v>67018</v>
      </c>
      <c r="E75">
        <f t="shared" si="23"/>
        <v>0.62677199274672646</v>
      </c>
      <c r="F75">
        <f t="shared" si="24"/>
        <v>3.7523668313012813E-2</v>
      </c>
      <c r="G75">
        <f t="shared" si="25"/>
        <v>0.33570433894026069</v>
      </c>
      <c r="H75" s="6">
        <f t="shared" si="26"/>
        <v>5.6486396814863969E-2</v>
      </c>
      <c r="I75" s="59">
        <v>120022</v>
      </c>
      <c r="J75" s="63">
        <v>1867</v>
      </c>
      <c r="K75" s="67">
        <v>3174</v>
      </c>
      <c r="L75" s="60">
        <v>2035</v>
      </c>
      <c r="M75" s="64">
        <v>3704</v>
      </c>
      <c r="N75" s="68">
        <v>1682</v>
      </c>
      <c r="O75" s="61">
        <v>2989</v>
      </c>
      <c r="P75" s="65">
        <v>1890</v>
      </c>
      <c r="Q75" s="69">
        <v>61960</v>
      </c>
      <c r="S75" s="4">
        <f t="shared" si="27"/>
        <v>125133.66666666667</v>
      </c>
      <c r="T75" s="4">
        <f t="shared" si="28"/>
        <v>7446.666666666667</v>
      </c>
      <c r="U75" s="4">
        <f t="shared" si="29"/>
        <v>66918.666666666672</v>
      </c>
      <c r="V75" s="9">
        <f t="shared" si="30"/>
        <v>0.62796518773043064</v>
      </c>
      <c r="W75" s="9">
        <f t="shared" si="31"/>
        <v>3.7250131674650751E-2</v>
      </c>
      <c r="X75" s="9">
        <f t="shared" si="32"/>
        <v>0.33478468059491862</v>
      </c>
      <c r="Y75" s="10">
        <f t="shared" si="33"/>
        <v>5.6167204286206349E-2</v>
      </c>
      <c r="Z75" s="4">
        <f t="shared" si="34"/>
        <v>120136.66666666667</v>
      </c>
      <c r="AA75" s="4">
        <f t="shared" si="35"/>
        <v>1774</v>
      </c>
      <c r="AB75" s="4">
        <f t="shared" si="36"/>
        <v>3289.6666666666665</v>
      </c>
      <c r="AC75" s="4">
        <f t="shared" si="37"/>
        <v>1967.6666666666667</v>
      </c>
      <c r="AD75" s="4">
        <f t="shared" si="38"/>
        <v>3725</v>
      </c>
      <c r="AE75" s="4">
        <f t="shared" si="39"/>
        <v>1698</v>
      </c>
      <c r="AF75" s="4">
        <f t="shared" si="40"/>
        <v>2926</v>
      </c>
      <c r="AG75" s="4">
        <f t="shared" si="41"/>
        <v>1925.6666666666667</v>
      </c>
      <c r="AH75" s="4">
        <f t="shared" si="42"/>
        <v>61729.666666666664</v>
      </c>
      <c r="AJ75" s="30">
        <f ca="1">OFFSET('A&amp;Z correction'!$K$5,UsefulSeries!$C73,0)</f>
        <v>123036.0235056993</v>
      </c>
      <c r="AK75" s="30">
        <f ca="1">OFFSET('A&amp;Z correction'!$K$6,UsefulSeries!$C73,0)</f>
        <v>1672.168997291298</v>
      </c>
      <c r="AL75" s="30">
        <f ca="1">OFFSET('A&amp;Z correction'!$K$7,UsefulSeries!$C73,0)</f>
        <v>1569.244473011785</v>
      </c>
      <c r="AM75" s="30">
        <f ca="1">OFFSET('A&amp;Z correction'!$L$5,UsefulSeries!$C73,0)</f>
        <v>1896.1461146684067</v>
      </c>
      <c r="AN75" s="30">
        <f ca="1">OFFSET('A&amp;Z correction'!$L$6,UsefulSeries!$C73,0)</f>
        <v>4730.9847619253505</v>
      </c>
      <c r="AO75" s="30">
        <f ca="1">OFFSET('A&amp;Z correction'!$L$7,UsefulSeries!$C73,0)</f>
        <v>1247.9136653198595</v>
      </c>
      <c r="AP75" s="30">
        <f ca="1">OFFSET('A&amp;Z correction'!$M$5,UsefulSeries!$C73,0)</f>
        <v>1171.7428234519552</v>
      </c>
      <c r="AQ75" s="30">
        <f ca="1">OFFSET('A&amp;Z correction'!$M$6,UsefulSeries!$C73,0)</f>
        <v>1510.1660439529621</v>
      </c>
      <c r="AR75" s="30">
        <f ca="1">OFFSET('A&amp;Z correction'!$M$7,UsefulSeries!$C73,0)</f>
        <v>62363.179852594149</v>
      </c>
    </row>
    <row r="76" spans="1:44" x14ac:dyDescent="0.35">
      <c r="A76" s="2" t="s">
        <v>129</v>
      </c>
      <c r="B76" s="58">
        <v>125639</v>
      </c>
      <c r="C76" s="62">
        <v>7313</v>
      </c>
      <c r="D76" s="66">
        <v>66820</v>
      </c>
      <c r="E76">
        <f t="shared" si="23"/>
        <v>0.62891195963398272</v>
      </c>
      <c r="F76">
        <f t="shared" si="24"/>
        <v>3.6606731674108481E-2</v>
      </c>
      <c r="G76">
        <f t="shared" si="25"/>
        <v>0.33448130869190879</v>
      </c>
      <c r="H76" s="6">
        <f t="shared" si="26"/>
        <v>5.5004813767374691E-2</v>
      </c>
      <c r="I76" s="59">
        <v>120194</v>
      </c>
      <c r="J76" s="63">
        <v>1677</v>
      </c>
      <c r="K76" s="67">
        <v>3234</v>
      </c>
      <c r="L76" s="60">
        <v>2044</v>
      </c>
      <c r="M76" s="64">
        <v>3687</v>
      </c>
      <c r="N76" s="68">
        <v>1759</v>
      </c>
      <c r="O76" s="61">
        <v>3329</v>
      </c>
      <c r="P76" s="65">
        <v>1939</v>
      </c>
      <c r="Q76" s="69">
        <v>61594</v>
      </c>
      <c r="S76" s="4">
        <f t="shared" si="27"/>
        <v>125284</v>
      </c>
      <c r="T76" s="4">
        <f t="shared" si="28"/>
        <v>7409</v>
      </c>
      <c r="U76" s="4">
        <f t="shared" si="29"/>
        <v>66945</v>
      </c>
      <c r="V76" s="9">
        <f t="shared" si="30"/>
        <v>0.62698237664655054</v>
      </c>
      <c r="W76" s="9">
        <f t="shared" si="31"/>
        <v>3.7206528059025204E-2</v>
      </c>
      <c r="X76" s="9">
        <f t="shared" si="32"/>
        <v>0.33581109529442427</v>
      </c>
      <c r="Y76" s="10">
        <f t="shared" si="33"/>
        <v>5.5835650712547008E-2</v>
      </c>
      <c r="Z76" s="4">
        <f t="shared" si="34"/>
        <v>120161.66666666667</v>
      </c>
      <c r="AA76" s="4">
        <f t="shared" si="35"/>
        <v>1733.6666666666667</v>
      </c>
      <c r="AB76" s="4">
        <f t="shared" si="36"/>
        <v>3217</v>
      </c>
      <c r="AC76" s="4">
        <f t="shared" si="37"/>
        <v>1992.6666666666667</v>
      </c>
      <c r="AD76" s="4">
        <f t="shared" si="38"/>
        <v>3733</v>
      </c>
      <c r="AE76" s="4">
        <f t="shared" si="39"/>
        <v>1719.6666666666667</v>
      </c>
      <c r="AF76" s="4">
        <f t="shared" si="40"/>
        <v>3031.6666666666665</v>
      </c>
      <c r="AG76" s="4">
        <f t="shared" si="41"/>
        <v>1925.3333333333333</v>
      </c>
      <c r="AH76" s="4">
        <f t="shared" si="42"/>
        <v>61805</v>
      </c>
      <c r="AJ76" s="30">
        <f ca="1">OFFSET('A&amp;Z correction'!$K$5,UsefulSeries!$C74,0)</f>
        <v>123061.81943869336</v>
      </c>
      <c r="AK76" s="30">
        <f ca="1">OFFSET('A&amp;Z correction'!$K$6,UsefulSeries!$C74,0)</f>
        <v>1626.0531683561633</v>
      </c>
      <c r="AL76" s="30">
        <f ca="1">OFFSET('A&amp;Z correction'!$K$7,UsefulSeries!$C74,0)</f>
        <v>1498.3975077416744</v>
      </c>
      <c r="AM76" s="30">
        <f ca="1">OFFSET('A&amp;Z correction'!$L$5,UsefulSeries!$C74,0)</f>
        <v>1924.0133212468438</v>
      </c>
      <c r="AN76" s="30">
        <f ca="1">OFFSET('A&amp;Z correction'!$L$6,UsefulSeries!$C74,0)</f>
        <v>4741.1468656935776</v>
      </c>
      <c r="AO76" s="30">
        <f ca="1">OFFSET('A&amp;Z correction'!$L$7,UsefulSeries!$C74,0)</f>
        <v>1271.2137616012533</v>
      </c>
      <c r="AP76" s="30">
        <f ca="1">OFFSET('A&amp;Z correction'!$M$5,UsefulSeries!$C74,0)</f>
        <v>1276.2586125497423</v>
      </c>
      <c r="AQ76" s="30">
        <f ca="1">OFFSET('A&amp;Z correction'!$M$6,UsefulSeries!$C74,0)</f>
        <v>1508.8247347679567</v>
      </c>
      <c r="AR76" s="30">
        <f ca="1">OFFSET('A&amp;Z correction'!$M$7,UsefulSeries!$C74,0)</f>
        <v>62437.182861546615</v>
      </c>
    </row>
    <row r="77" spans="1:44" x14ac:dyDescent="0.35">
      <c r="A77" s="2" t="s">
        <v>130</v>
      </c>
      <c r="B77" s="58">
        <v>125862</v>
      </c>
      <c r="C77" s="62">
        <v>7318</v>
      </c>
      <c r="D77" s="66">
        <v>66741</v>
      </c>
      <c r="E77">
        <f t="shared" si="23"/>
        <v>0.62955867567689239</v>
      </c>
      <c r="F77">
        <f t="shared" si="24"/>
        <v>3.6604458761210677E-2</v>
      </c>
      <c r="G77">
        <f t="shared" si="25"/>
        <v>0.33383686556189696</v>
      </c>
      <c r="H77" s="6">
        <f t="shared" si="26"/>
        <v>5.4948190418981829E-2</v>
      </c>
      <c r="I77" s="59">
        <v>120616</v>
      </c>
      <c r="J77" s="63">
        <v>1752</v>
      </c>
      <c r="K77" s="67">
        <v>3251</v>
      </c>
      <c r="L77" s="60">
        <v>2022</v>
      </c>
      <c r="M77" s="64">
        <v>3601</v>
      </c>
      <c r="N77" s="68">
        <v>1689</v>
      </c>
      <c r="O77" s="61">
        <v>3111</v>
      </c>
      <c r="P77" s="65">
        <v>1944</v>
      </c>
      <c r="Q77" s="69">
        <v>61610</v>
      </c>
      <c r="S77" s="4">
        <f t="shared" si="27"/>
        <v>125542</v>
      </c>
      <c r="T77" s="4">
        <f t="shared" si="28"/>
        <v>7374</v>
      </c>
      <c r="U77" s="4">
        <f t="shared" si="29"/>
        <v>66859.666666666672</v>
      </c>
      <c r="V77" s="9">
        <f t="shared" si="30"/>
        <v>0.62677199274672646</v>
      </c>
      <c r="W77" s="9">
        <f t="shared" si="31"/>
        <v>3.7523668313012813E-2</v>
      </c>
      <c r="X77" s="9">
        <f t="shared" si="32"/>
        <v>0.33570433894026069</v>
      </c>
      <c r="Y77" s="10">
        <f t="shared" si="33"/>
        <v>5.5478648168768248E-2</v>
      </c>
      <c r="Z77" s="4">
        <f t="shared" si="34"/>
        <v>120277.33333333333</v>
      </c>
      <c r="AA77" s="4">
        <f t="shared" si="35"/>
        <v>1765.3333333333333</v>
      </c>
      <c r="AB77" s="4">
        <f t="shared" si="36"/>
        <v>3219.6666666666665</v>
      </c>
      <c r="AC77" s="4">
        <f t="shared" si="37"/>
        <v>2033.6666666666667</v>
      </c>
      <c r="AD77" s="4">
        <f t="shared" si="38"/>
        <v>3664</v>
      </c>
      <c r="AE77" s="4">
        <f t="shared" si="39"/>
        <v>1710</v>
      </c>
      <c r="AF77" s="4">
        <f t="shared" si="40"/>
        <v>3143</v>
      </c>
      <c r="AG77" s="4">
        <f t="shared" si="41"/>
        <v>1924.3333333333333</v>
      </c>
      <c r="AH77" s="4">
        <f t="shared" si="42"/>
        <v>61721.333333333336</v>
      </c>
      <c r="AJ77" s="30">
        <f ca="1">OFFSET('A&amp;Z correction'!$K$5,UsefulSeries!$C75,0)</f>
        <v>123178.19955056121</v>
      </c>
      <c r="AK77" s="30">
        <f ca="1">OFFSET('A&amp;Z correction'!$K$6,UsefulSeries!$C75,0)</f>
        <v>1663.6839437692968</v>
      </c>
      <c r="AL77" s="30">
        <f ca="1">OFFSET('A&amp;Z correction'!$K$7,UsefulSeries!$C75,0)</f>
        <v>1496.9321324556181</v>
      </c>
      <c r="AM77" s="30">
        <f ca="1">OFFSET('A&amp;Z correction'!$L$5,UsefulSeries!$C75,0)</f>
        <v>1972.0030993284429</v>
      </c>
      <c r="AN77" s="30">
        <f ca="1">OFFSET('A&amp;Z correction'!$L$6,UsefulSeries!$C75,0)</f>
        <v>4653.0007215761761</v>
      </c>
      <c r="AO77" s="30">
        <f ca="1">OFFSET('A&amp;Z correction'!$L$7,UsefulSeries!$C75,0)</f>
        <v>1268.4410529853803</v>
      </c>
      <c r="AP77" s="30">
        <f ca="1">OFFSET('A&amp;Z correction'!$M$5,UsefulSeries!$C75,0)</f>
        <v>1384.5079819193925</v>
      </c>
      <c r="AQ77" s="30">
        <f ca="1">OFFSET('A&amp;Z correction'!$M$6,UsefulSeries!$C75,0)</f>
        <v>1515.8043966742509</v>
      </c>
      <c r="AR77" s="30">
        <f ca="1">OFFSET('A&amp;Z correction'!$M$7,UsefulSeries!$C75,0)</f>
        <v>62351.379908240728</v>
      </c>
    </row>
    <row r="78" spans="1:44" x14ac:dyDescent="0.35">
      <c r="A78" s="2" t="s">
        <v>131</v>
      </c>
      <c r="B78" s="58">
        <v>125994</v>
      </c>
      <c r="C78" s="62">
        <v>7415</v>
      </c>
      <c r="D78" s="66">
        <v>66692</v>
      </c>
      <c r="E78">
        <f t="shared" si="23"/>
        <v>0.62965202572700785</v>
      </c>
      <c r="F78">
        <f t="shared" si="24"/>
        <v>3.7056286575279485E-2</v>
      </c>
      <c r="G78">
        <f t="shared" si="25"/>
        <v>0.33329168769771267</v>
      </c>
      <c r="H78" s="6">
        <f t="shared" si="26"/>
        <v>5.5580957806444842E-2</v>
      </c>
      <c r="I78" s="59">
        <v>120930</v>
      </c>
      <c r="J78" s="63">
        <v>1750</v>
      </c>
      <c r="K78" s="67">
        <v>3162</v>
      </c>
      <c r="L78" s="60">
        <v>1963</v>
      </c>
      <c r="M78" s="64">
        <v>3713</v>
      </c>
      <c r="N78" s="68">
        <v>1641</v>
      </c>
      <c r="O78" s="61">
        <v>2996</v>
      </c>
      <c r="P78" s="65">
        <v>1935</v>
      </c>
      <c r="Q78" s="69">
        <v>61655</v>
      </c>
      <c r="S78" s="4">
        <f t="shared" si="27"/>
        <v>125831.66666666667</v>
      </c>
      <c r="T78" s="4">
        <f t="shared" si="28"/>
        <v>7348.666666666667</v>
      </c>
      <c r="U78" s="4">
        <f t="shared" si="29"/>
        <v>66751</v>
      </c>
      <c r="V78" s="9">
        <f t="shared" si="30"/>
        <v>0.62891195963398272</v>
      </c>
      <c r="W78" s="9">
        <f t="shared" si="31"/>
        <v>3.6606731674108481E-2</v>
      </c>
      <c r="X78" s="9">
        <f t="shared" si="32"/>
        <v>0.33448130869190879</v>
      </c>
      <c r="Y78" s="10">
        <f t="shared" si="33"/>
        <v>5.5178317118893927E-2</v>
      </c>
      <c r="Z78" s="4">
        <f t="shared" si="34"/>
        <v>120580</v>
      </c>
      <c r="AA78" s="4">
        <f t="shared" si="35"/>
        <v>1726.3333333333333</v>
      </c>
      <c r="AB78" s="4">
        <f t="shared" si="36"/>
        <v>3215.6666666666665</v>
      </c>
      <c r="AC78" s="4">
        <f t="shared" si="37"/>
        <v>2009.6666666666667</v>
      </c>
      <c r="AD78" s="4">
        <f t="shared" si="38"/>
        <v>3667</v>
      </c>
      <c r="AE78" s="4">
        <f t="shared" si="39"/>
        <v>1696.3333333333333</v>
      </c>
      <c r="AF78" s="4">
        <f t="shared" si="40"/>
        <v>3145.3333333333335</v>
      </c>
      <c r="AG78" s="4">
        <f t="shared" si="41"/>
        <v>1939.3333333333333</v>
      </c>
      <c r="AH78" s="4">
        <f t="shared" si="42"/>
        <v>61619.666666666664</v>
      </c>
      <c r="AJ78" s="30">
        <f ca="1">OFFSET('A&amp;Z correction'!$K$5,UsefulSeries!$C76,0)</f>
        <v>123489.81012190854</v>
      </c>
      <c r="AK78" s="30">
        <f ca="1">OFFSET('A&amp;Z correction'!$K$6,UsefulSeries!$C76,0)</f>
        <v>1618.3194078865929</v>
      </c>
      <c r="AL78" s="30">
        <f ca="1">OFFSET('A&amp;Z correction'!$K$7,UsefulSeries!$C76,0)</f>
        <v>1494.7778720981864</v>
      </c>
      <c r="AM78" s="30">
        <f ca="1">OFFSET('A&amp;Z correction'!$L$5,UsefulSeries!$C76,0)</f>
        <v>1943.9344565724482</v>
      </c>
      <c r="AN78" s="30">
        <f ca="1">OFFSET('A&amp;Z correction'!$L$6,UsefulSeries!$C76,0)</f>
        <v>4656.966853556778</v>
      </c>
      <c r="AO78" s="30">
        <f ca="1">OFFSET('A&amp;Z correction'!$L$7,UsefulSeries!$C76,0)</f>
        <v>1253.1386160920999</v>
      </c>
      <c r="AP78" s="30">
        <f ca="1">OFFSET('A&amp;Z correction'!$M$5,UsefulSeries!$C76,0)</f>
        <v>1386.5420190092711</v>
      </c>
      <c r="AQ78" s="30">
        <f ca="1">OFFSET('A&amp;Z correction'!$M$6,UsefulSeries!$C76,0)</f>
        <v>1533.3039314808989</v>
      </c>
      <c r="AR78" s="30">
        <f ca="1">OFFSET('A&amp;Z correction'!$M$7,UsefulSeries!$C76,0)</f>
        <v>62247.88113923034</v>
      </c>
    </row>
    <row r="79" spans="1:44" x14ac:dyDescent="0.35">
      <c r="A79" s="2" t="s">
        <v>132</v>
      </c>
      <c r="B79" s="58">
        <v>126244</v>
      </c>
      <c r="C79" s="62">
        <v>7423</v>
      </c>
      <c r="D79" s="66">
        <v>66611</v>
      </c>
      <c r="E79">
        <f t="shared" si="23"/>
        <v>0.63034382208729867</v>
      </c>
      <c r="F79">
        <f t="shared" si="24"/>
        <v>3.7063481760353109E-2</v>
      </c>
      <c r="G79">
        <f t="shared" si="25"/>
        <v>0.33259269615234821</v>
      </c>
      <c r="H79" s="6">
        <f t="shared" si="26"/>
        <v>5.5533527347812098E-2</v>
      </c>
      <c r="I79" s="59">
        <v>120990</v>
      </c>
      <c r="J79" s="63">
        <v>1787</v>
      </c>
      <c r="K79" s="67">
        <v>3198</v>
      </c>
      <c r="L79" s="60">
        <v>1994</v>
      </c>
      <c r="M79" s="64">
        <v>3666</v>
      </c>
      <c r="N79" s="68">
        <v>1754</v>
      </c>
      <c r="O79" s="61">
        <v>3131</v>
      </c>
      <c r="P79" s="65">
        <v>1950</v>
      </c>
      <c r="Q79" s="69">
        <v>61455</v>
      </c>
      <c r="S79" s="4">
        <f t="shared" si="27"/>
        <v>126033.33333333333</v>
      </c>
      <c r="T79" s="4">
        <f t="shared" si="28"/>
        <v>7385.333333333333</v>
      </c>
      <c r="U79" s="4">
        <f t="shared" si="29"/>
        <v>66681.333333333328</v>
      </c>
      <c r="V79" s="9">
        <f t="shared" si="30"/>
        <v>0.62955867567689239</v>
      </c>
      <c r="W79" s="9">
        <f t="shared" si="31"/>
        <v>3.6604458761210677E-2</v>
      </c>
      <c r="X79" s="9">
        <f t="shared" si="32"/>
        <v>0.33383686556189696</v>
      </c>
      <c r="Y79" s="10">
        <f t="shared" si="33"/>
        <v>5.5354573073233132E-2</v>
      </c>
      <c r="Z79" s="4">
        <f t="shared" si="34"/>
        <v>120845.33333333333</v>
      </c>
      <c r="AA79" s="4">
        <f t="shared" si="35"/>
        <v>1763</v>
      </c>
      <c r="AB79" s="4">
        <f t="shared" si="36"/>
        <v>3203.6666666666665</v>
      </c>
      <c r="AC79" s="4">
        <f t="shared" si="37"/>
        <v>1993</v>
      </c>
      <c r="AD79" s="4">
        <f t="shared" si="38"/>
        <v>3660</v>
      </c>
      <c r="AE79" s="4">
        <f t="shared" si="39"/>
        <v>1694.6666666666667</v>
      </c>
      <c r="AF79" s="4">
        <f t="shared" si="40"/>
        <v>3079.3333333333335</v>
      </c>
      <c r="AG79" s="4">
        <f t="shared" si="41"/>
        <v>1943</v>
      </c>
      <c r="AH79" s="4">
        <f t="shared" si="42"/>
        <v>61573.333333333336</v>
      </c>
      <c r="AJ79" s="30">
        <f ca="1">OFFSET('A&amp;Z correction'!$K$5,UsefulSeries!$C77,0)</f>
        <v>123761.74987309748</v>
      </c>
      <c r="AK79" s="30">
        <f ca="1">OFFSET('A&amp;Z correction'!$K$6,UsefulSeries!$C77,0)</f>
        <v>1659.8892673553089</v>
      </c>
      <c r="AL79" s="30">
        <f ca="1">OFFSET('A&amp;Z correction'!$K$7,UsefulSeries!$C77,0)</f>
        <v>1475.9907381143478</v>
      </c>
      <c r="AM79" s="30">
        <f ca="1">OFFSET('A&amp;Z correction'!$L$5,UsefulSeries!$C77,0)</f>
        <v>1924.7311469336182</v>
      </c>
      <c r="AN79" s="30">
        <f ca="1">OFFSET('A&amp;Z correction'!$L$6,UsefulSeries!$C77,0)</f>
        <v>4647.9842011863684</v>
      </c>
      <c r="AO79" s="30">
        <f ca="1">OFFSET('A&amp;Z correction'!$L$7,UsefulSeries!$C77,0)</f>
        <v>1252.4807298320006</v>
      </c>
      <c r="AP79" s="30">
        <f ca="1">OFFSET('A&amp;Z correction'!$M$5,UsefulSeries!$C77,0)</f>
        <v>1318.3648857653279</v>
      </c>
      <c r="AQ79" s="30">
        <f ca="1">OFFSET('A&amp;Z correction'!$M$6,UsefulSeries!$C77,0)</f>
        <v>1538.1969406625851</v>
      </c>
      <c r="AR79" s="30">
        <f ca="1">OFFSET('A&amp;Z correction'!$M$7,UsefulSeries!$C77,0)</f>
        <v>62201.334560347212</v>
      </c>
    </row>
    <row r="80" spans="1:44" x14ac:dyDescent="0.35">
      <c r="A80" s="2" t="s">
        <v>133</v>
      </c>
      <c r="B80" s="58">
        <v>126602</v>
      </c>
      <c r="C80" s="62">
        <v>7095</v>
      </c>
      <c r="D80" s="66">
        <v>66762</v>
      </c>
      <c r="E80">
        <f t="shared" si="23"/>
        <v>0.63156056849530329</v>
      </c>
      <c r="F80">
        <f t="shared" si="24"/>
        <v>3.5393771294878251E-2</v>
      </c>
      <c r="G80">
        <f t="shared" si="25"/>
        <v>0.33304566020981846</v>
      </c>
      <c r="H80" s="6">
        <f t="shared" si="26"/>
        <v>5.3067757690898075E-2</v>
      </c>
      <c r="I80" s="59">
        <v>121245</v>
      </c>
      <c r="J80" s="63">
        <v>1754</v>
      </c>
      <c r="K80" s="67">
        <v>3225</v>
      </c>
      <c r="L80" s="60">
        <v>2039</v>
      </c>
      <c r="M80" s="64">
        <v>3544</v>
      </c>
      <c r="N80" s="68">
        <v>1839</v>
      </c>
      <c r="O80" s="61">
        <v>3194</v>
      </c>
      <c r="P80" s="65">
        <v>1766</v>
      </c>
      <c r="Q80" s="69">
        <v>61495</v>
      </c>
      <c r="S80" s="4">
        <f t="shared" si="27"/>
        <v>126280</v>
      </c>
      <c r="T80" s="4">
        <f t="shared" si="28"/>
        <v>7311</v>
      </c>
      <c r="U80" s="4">
        <f t="shared" si="29"/>
        <v>66688.333333333328</v>
      </c>
      <c r="V80" s="9">
        <f t="shared" si="30"/>
        <v>0.62965202572700785</v>
      </c>
      <c r="W80" s="9">
        <f t="shared" si="31"/>
        <v>3.7056286575279485E-2</v>
      </c>
      <c r="X80" s="9">
        <f t="shared" si="32"/>
        <v>0.33329168769771267</v>
      </c>
      <c r="Y80" s="10">
        <f t="shared" si="33"/>
        <v>5.4726740573841054E-2</v>
      </c>
      <c r="Z80" s="4">
        <f t="shared" si="34"/>
        <v>121055</v>
      </c>
      <c r="AA80" s="4">
        <f t="shared" si="35"/>
        <v>1763.6666666666667</v>
      </c>
      <c r="AB80" s="4">
        <f t="shared" si="36"/>
        <v>3195</v>
      </c>
      <c r="AC80" s="4">
        <f t="shared" si="37"/>
        <v>1998.6666666666667</v>
      </c>
      <c r="AD80" s="4">
        <f t="shared" si="38"/>
        <v>3641</v>
      </c>
      <c r="AE80" s="4">
        <f t="shared" si="39"/>
        <v>1744.6666666666667</v>
      </c>
      <c r="AF80" s="4">
        <f t="shared" si="40"/>
        <v>3107</v>
      </c>
      <c r="AG80" s="4">
        <f t="shared" si="41"/>
        <v>1883.6666666666667</v>
      </c>
      <c r="AH80" s="4">
        <f t="shared" si="42"/>
        <v>61535</v>
      </c>
      <c r="AJ80" s="30">
        <f ca="1">OFFSET('A&amp;Z correction'!$K$5,UsefulSeries!$C78,0)</f>
        <v>123976.42228700145</v>
      </c>
      <c r="AK80" s="30">
        <f ca="1">OFFSET('A&amp;Z correction'!$K$6,UsefulSeries!$C78,0)</f>
        <v>1661.0489450217265</v>
      </c>
      <c r="AL80" s="30">
        <f ca="1">OFFSET('A&amp;Z correction'!$K$7,UsefulSeries!$C78,0)</f>
        <v>1463.9280581730206</v>
      </c>
      <c r="AM80" s="30">
        <f ca="1">OFFSET('A&amp;Z correction'!$L$5,UsefulSeries!$C78,0)</f>
        <v>1930.8566023984954</v>
      </c>
      <c r="AN80" s="30">
        <f ca="1">OFFSET('A&amp;Z correction'!$L$6,UsefulSeries!$C78,0)</f>
        <v>4623.767592142256</v>
      </c>
      <c r="AO80" s="30">
        <f ca="1">OFFSET('A&amp;Z correction'!$L$7,UsefulSeries!$C78,0)</f>
        <v>1311.8078421868718</v>
      </c>
      <c r="AP80" s="30">
        <f ca="1">OFFSET('A&amp;Z correction'!$M$5,UsefulSeries!$C78,0)</f>
        <v>1345.2504099979533</v>
      </c>
      <c r="AQ80" s="30">
        <f ca="1">OFFSET('A&amp;Z correction'!$M$6,UsefulSeries!$C78,0)</f>
        <v>1473.0318799016854</v>
      </c>
      <c r="AR80" s="30">
        <f ca="1">OFFSET('A&amp;Z correction'!$M$7,UsefulSeries!$C78,0)</f>
        <v>62162.987202937948</v>
      </c>
    </row>
    <row r="81" spans="1:44" x14ac:dyDescent="0.35">
      <c r="A81" s="2" t="s">
        <v>134</v>
      </c>
      <c r="B81" s="58">
        <v>126947</v>
      </c>
      <c r="C81" s="62">
        <v>7337</v>
      </c>
      <c r="D81" s="66">
        <v>66357</v>
      </c>
      <c r="E81">
        <f t="shared" si="23"/>
        <v>0.63270717350890393</v>
      </c>
      <c r="F81">
        <f t="shared" si="24"/>
        <v>3.6567800200357853E-2</v>
      </c>
      <c r="G81">
        <f t="shared" si="25"/>
        <v>0.33072502629073819</v>
      </c>
      <c r="H81" s="6">
        <f t="shared" si="26"/>
        <v>5.4637931548062318E-2</v>
      </c>
      <c r="I81" s="59">
        <v>121504</v>
      </c>
      <c r="J81" s="63">
        <v>1765</v>
      </c>
      <c r="K81" s="67">
        <v>3314</v>
      </c>
      <c r="L81" s="60">
        <v>2007</v>
      </c>
      <c r="M81" s="64">
        <v>3486</v>
      </c>
      <c r="N81" s="68">
        <v>1601</v>
      </c>
      <c r="O81" s="61">
        <v>3310</v>
      </c>
      <c r="P81" s="65">
        <v>2061</v>
      </c>
      <c r="Q81" s="69">
        <v>61235</v>
      </c>
      <c r="S81" s="4">
        <f t="shared" si="27"/>
        <v>126597.66666666667</v>
      </c>
      <c r="T81" s="4">
        <f t="shared" si="28"/>
        <v>7285</v>
      </c>
      <c r="U81" s="4">
        <f t="shared" si="29"/>
        <v>66576.666666666672</v>
      </c>
      <c r="V81" s="9">
        <f t="shared" si="30"/>
        <v>0.63034382208729867</v>
      </c>
      <c r="W81" s="9">
        <f t="shared" si="31"/>
        <v>3.7063481760353109E-2</v>
      </c>
      <c r="X81" s="9">
        <f t="shared" si="32"/>
        <v>0.33259269615234821</v>
      </c>
      <c r="Y81" s="10">
        <f t="shared" si="33"/>
        <v>5.4413317133410341E-2</v>
      </c>
      <c r="Z81" s="4">
        <f t="shared" si="34"/>
        <v>121246.33333333333</v>
      </c>
      <c r="AA81" s="4">
        <f t="shared" si="35"/>
        <v>1768.6666666666667</v>
      </c>
      <c r="AB81" s="4">
        <f t="shared" si="36"/>
        <v>3245.6666666666665</v>
      </c>
      <c r="AC81" s="4">
        <f t="shared" si="37"/>
        <v>2013.3333333333333</v>
      </c>
      <c r="AD81" s="4">
        <f t="shared" si="38"/>
        <v>3565.3333333333335</v>
      </c>
      <c r="AE81" s="4">
        <f t="shared" si="39"/>
        <v>1731.3333333333333</v>
      </c>
      <c r="AF81" s="4">
        <f t="shared" si="40"/>
        <v>3211.6666666666665</v>
      </c>
      <c r="AG81" s="4">
        <f t="shared" si="41"/>
        <v>1925.6666666666667</v>
      </c>
      <c r="AH81" s="4">
        <f t="shared" si="42"/>
        <v>61395</v>
      </c>
      <c r="AJ81" s="30">
        <f ca="1">OFFSET('A&amp;Z correction'!$K$5,UsefulSeries!$C79,0)</f>
        <v>124171.29500249469</v>
      </c>
      <c r="AK81" s="30">
        <f ca="1">OFFSET('A&amp;Z correction'!$K$6,UsefulSeries!$C79,0)</f>
        <v>1667.7845224705834</v>
      </c>
      <c r="AL81" s="30">
        <f ca="1">OFFSET('A&amp;Z correction'!$K$7,UsefulSeries!$C79,0)</f>
        <v>1513.9614945635485</v>
      </c>
      <c r="AM81" s="30">
        <f ca="1">OFFSET('A&amp;Z correction'!$L$5,UsefulSeries!$C79,0)</f>
        <v>1948.7839858746086</v>
      </c>
      <c r="AN81" s="30">
        <f ca="1">OFFSET('A&amp;Z correction'!$L$6,UsefulSeries!$C79,0)</f>
        <v>4527.0920039248258</v>
      </c>
      <c r="AO81" s="30">
        <f ca="1">OFFSET('A&amp;Z correction'!$L$7,UsefulSeries!$C79,0)</f>
        <v>1306.0803946006295</v>
      </c>
      <c r="AP81" s="30">
        <f ca="1">OFFSET('A&amp;Z correction'!$M$5,UsefulSeries!$C79,0)</f>
        <v>1448.1296126884558</v>
      </c>
      <c r="AQ81" s="30">
        <f ca="1">OFFSET('A&amp;Z correction'!$M$6,UsefulSeries!$C79,0)</f>
        <v>1530.3042372243203</v>
      </c>
      <c r="AR81" s="30">
        <f ca="1">OFFSET('A&amp;Z correction'!$M$7,UsefulSeries!$C79,0)</f>
        <v>62015.059629407428</v>
      </c>
    </row>
    <row r="82" spans="1:44" x14ac:dyDescent="0.35">
      <c r="A82" s="2" t="s">
        <v>135</v>
      </c>
      <c r="B82" s="58">
        <v>127172</v>
      </c>
      <c r="C82" s="62">
        <v>6882</v>
      </c>
      <c r="D82" s="66">
        <v>66793</v>
      </c>
      <c r="E82">
        <f t="shared" si="23"/>
        <v>0.63317848909866714</v>
      </c>
      <c r="F82">
        <f t="shared" si="24"/>
        <v>3.4264888198479442E-2</v>
      </c>
      <c r="G82">
        <f t="shared" si="25"/>
        <v>0.33255662270285341</v>
      </c>
      <c r="H82" s="6">
        <f t="shared" si="26"/>
        <v>5.1337520700613183E-2</v>
      </c>
      <c r="I82" s="59">
        <v>121885</v>
      </c>
      <c r="J82" s="63">
        <v>1634</v>
      </c>
      <c r="K82" s="67">
        <v>3408</v>
      </c>
      <c r="L82" s="60">
        <v>2123</v>
      </c>
      <c r="M82" s="64">
        <v>3541</v>
      </c>
      <c r="N82" s="68">
        <v>1671</v>
      </c>
      <c r="O82" s="61">
        <v>3063</v>
      </c>
      <c r="P82" s="65">
        <v>1689</v>
      </c>
      <c r="Q82" s="69">
        <v>61449</v>
      </c>
      <c r="S82" s="4">
        <f t="shared" si="27"/>
        <v>126907</v>
      </c>
      <c r="T82" s="4">
        <f t="shared" si="28"/>
        <v>7104.666666666667</v>
      </c>
      <c r="U82" s="4">
        <f t="shared" si="29"/>
        <v>66637.333333333328</v>
      </c>
      <c r="V82" s="9">
        <f t="shared" si="30"/>
        <v>0.63156056849530329</v>
      </c>
      <c r="W82" s="9">
        <f t="shared" si="31"/>
        <v>3.5393771294878251E-2</v>
      </c>
      <c r="X82" s="9">
        <f t="shared" si="32"/>
        <v>0.33304566020981846</v>
      </c>
      <c r="Y82" s="10">
        <f t="shared" si="33"/>
        <v>5.3015284738890896E-2</v>
      </c>
      <c r="Z82" s="4">
        <f t="shared" si="34"/>
        <v>121544.66666666667</v>
      </c>
      <c r="AA82" s="4">
        <f t="shared" si="35"/>
        <v>1717.6666666666667</v>
      </c>
      <c r="AB82" s="4">
        <f t="shared" si="36"/>
        <v>3315.6666666666665</v>
      </c>
      <c r="AC82" s="4">
        <f t="shared" si="37"/>
        <v>2056.3333333333335</v>
      </c>
      <c r="AD82" s="4">
        <f t="shared" si="38"/>
        <v>3523.6666666666665</v>
      </c>
      <c r="AE82" s="4">
        <f t="shared" si="39"/>
        <v>1703.6666666666667</v>
      </c>
      <c r="AF82" s="4">
        <f t="shared" si="40"/>
        <v>3189</v>
      </c>
      <c r="AG82" s="4">
        <f t="shared" si="41"/>
        <v>1838.6666666666667</v>
      </c>
      <c r="AH82" s="4">
        <f t="shared" si="42"/>
        <v>61393</v>
      </c>
      <c r="AJ82" s="30">
        <f ca="1">OFFSET('A&amp;Z correction'!$K$5,UsefulSeries!$C80,0)</f>
        <v>124476.99792908836</v>
      </c>
      <c r="AK82" s="30">
        <f ca="1">OFFSET('A&amp;Z correction'!$K$6,UsefulSeries!$C80,0)</f>
        <v>1610.1183615189689</v>
      </c>
      <c r="AL82" s="30">
        <f ca="1">OFFSET('A&amp;Z correction'!$K$7,UsefulSeries!$C80,0)</f>
        <v>1588.3604097279922</v>
      </c>
      <c r="AM82" s="30">
        <f ca="1">OFFSET('A&amp;Z correction'!$L$5,UsefulSeries!$C80,0)</f>
        <v>1998.5706269412419</v>
      </c>
      <c r="AN82" s="30">
        <f ca="1">OFFSET('A&amp;Z correction'!$L$6,UsefulSeries!$C80,0)</f>
        <v>4474.385871731829</v>
      </c>
      <c r="AO82" s="30">
        <f ca="1">OFFSET('A&amp;Z correction'!$L$7,UsefulSeries!$C80,0)</f>
        <v>1278.9880453200567</v>
      </c>
      <c r="AP82" s="30">
        <f ca="1">OFFSET('A&amp;Z correction'!$M$5,UsefulSeries!$C80,0)</f>
        <v>1418.9242093912719</v>
      </c>
      <c r="AQ82" s="30">
        <f ca="1">OFFSET('A&amp;Z correction'!$M$6,UsefulSeries!$C80,0)</f>
        <v>1436.9689638056245</v>
      </c>
      <c r="AR82" s="30">
        <f ca="1">OFFSET('A&amp;Z correction'!$M$7,UsefulSeries!$C80,0)</f>
        <v>62024.574667984554</v>
      </c>
    </row>
    <row r="83" spans="1:44" x14ac:dyDescent="0.35">
      <c r="A83" s="2" t="s">
        <v>136</v>
      </c>
      <c r="B83" s="58">
        <v>127536</v>
      </c>
      <c r="C83" s="62">
        <v>6979</v>
      </c>
      <c r="D83" s="66">
        <v>66546</v>
      </c>
      <c r="E83">
        <f t="shared" si="23"/>
        <v>0.63431495914175295</v>
      </c>
      <c r="F83">
        <f t="shared" si="24"/>
        <v>3.4710858893569611E-2</v>
      </c>
      <c r="G83">
        <f t="shared" si="25"/>
        <v>0.33097418196467737</v>
      </c>
      <c r="H83" s="6">
        <f t="shared" si="26"/>
        <v>5.1882689662862878E-2</v>
      </c>
      <c r="I83" s="59">
        <v>122245</v>
      </c>
      <c r="J83" s="63">
        <v>1792</v>
      </c>
      <c r="K83" s="67">
        <v>3115</v>
      </c>
      <c r="L83" s="60">
        <v>1976</v>
      </c>
      <c r="M83" s="64">
        <v>3264</v>
      </c>
      <c r="N83" s="68">
        <v>1640</v>
      </c>
      <c r="O83" s="61">
        <v>3149</v>
      </c>
      <c r="P83" s="65">
        <v>1896</v>
      </c>
      <c r="Q83" s="69">
        <v>61591</v>
      </c>
      <c r="S83" s="4">
        <f t="shared" si="27"/>
        <v>127218.33333333333</v>
      </c>
      <c r="T83" s="4">
        <f t="shared" si="28"/>
        <v>7066</v>
      </c>
      <c r="U83" s="4">
        <f t="shared" si="29"/>
        <v>66565.333333333328</v>
      </c>
      <c r="V83" s="9">
        <f t="shared" si="30"/>
        <v>0.63270717350890393</v>
      </c>
      <c r="W83" s="9">
        <f t="shared" si="31"/>
        <v>3.6567800200357853E-2</v>
      </c>
      <c r="X83" s="9">
        <f t="shared" si="32"/>
        <v>0.33072502629073819</v>
      </c>
      <c r="Y83" s="10">
        <f t="shared" si="33"/>
        <v>5.2619690060642474E-2</v>
      </c>
      <c r="Z83" s="4">
        <f t="shared" si="34"/>
        <v>121878</v>
      </c>
      <c r="AA83" s="4">
        <f t="shared" si="35"/>
        <v>1730.3333333333333</v>
      </c>
      <c r="AB83" s="4">
        <f t="shared" si="36"/>
        <v>3279</v>
      </c>
      <c r="AC83" s="4">
        <f t="shared" si="37"/>
        <v>2035.3333333333333</v>
      </c>
      <c r="AD83" s="4">
        <f t="shared" si="38"/>
        <v>3430.3333333333335</v>
      </c>
      <c r="AE83" s="4">
        <f t="shared" si="39"/>
        <v>1637.3333333333333</v>
      </c>
      <c r="AF83" s="4">
        <f t="shared" si="40"/>
        <v>3174</v>
      </c>
      <c r="AG83" s="4">
        <f t="shared" si="41"/>
        <v>1882</v>
      </c>
      <c r="AH83" s="4">
        <f t="shared" si="42"/>
        <v>61425</v>
      </c>
      <c r="AJ83" s="30">
        <f ca="1">OFFSET('A&amp;Z correction'!$K$5,UsefulSeries!$C81,0)</f>
        <v>124819.07687717592</v>
      </c>
      <c r="AK83" s="30">
        <f ca="1">OFFSET('A&amp;Z correction'!$K$6,UsefulSeries!$C81,0)</f>
        <v>1626.0344677781004</v>
      </c>
      <c r="AL83" s="30">
        <f ca="1">OFFSET('A&amp;Z correction'!$K$7,UsefulSeries!$C81,0)</f>
        <v>1547.1241841298056</v>
      </c>
      <c r="AM83" s="30">
        <f ca="1">OFFSET('A&amp;Z correction'!$L$5,UsefulSeries!$C81,0)</f>
        <v>1976.5499027598794</v>
      </c>
      <c r="AN83" s="30">
        <f ca="1">OFFSET('A&amp;Z correction'!$L$6,UsefulSeries!$C81,0)</f>
        <v>4355.4308855859854</v>
      </c>
      <c r="AO83" s="30">
        <f ca="1">OFFSET('A&amp;Z correction'!$L$7,UsefulSeries!$C81,0)</f>
        <v>1215.0833688966977</v>
      </c>
      <c r="AP83" s="30">
        <f ca="1">OFFSET('A&amp;Z correction'!$M$5,UsefulSeries!$C81,0)</f>
        <v>1401.0856973126843</v>
      </c>
      <c r="AQ83" s="30">
        <f ca="1">OFFSET('A&amp;Z correction'!$M$6,UsefulSeries!$C81,0)</f>
        <v>1497.4753200868279</v>
      </c>
      <c r="AR83" s="30">
        <f ca="1">OFFSET('A&amp;Z correction'!$M$7,UsefulSeries!$C81,0)</f>
        <v>62059.090276217292</v>
      </c>
    </row>
    <row r="84" spans="1:44" x14ac:dyDescent="0.35">
      <c r="A84" s="2" t="s">
        <v>137</v>
      </c>
      <c r="B84" s="58">
        <v>127890</v>
      </c>
      <c r="C84" s="62">
        <v>7031</v>
      </c>
      <c r="D84" s="66">
        <v>66352</v>
      </c>
      <c r="E84">
        <f t="shared" si="23"/>
        <v>0.63540564308178449</v>
      </c>
      <c r="F84">
        <f t="shared" si="24"/>
        <v>3.4932653659457552E-2</v>
      </c>
      <c r="G84">
        <f t="shared" si="25"/>
        <v>0.32966170325875799</v>
      </c>
      <c r="H84" s="6">
        <f t="shared" si="26"/>
        <v>5.211197663818086E-2</v>
      </c>
      <c r="I84" s="59">
        <v>122621</v>
      </c>
      <c r="J84" s="63">
        <v>1666</v>
      </c>
      <c r="K84" s="67">
        <v>3229</v>
      </c>
      <c r="L84" s="60">
        <v>2034</v>
      </c>
      <c r="M84" s="64">
        <v>3479</v>
      </c>
      <c r="N84" s="68">
        <v>1464</v>
      </c>
      <c r="O84" s="61">
        <v>3080</v>
      </c>
      <c r="P84" s="65">
        <v>1867</v>
      </c>
      <c r="Q84" s="69">
        <v>61443</v>
      </c>
      <c r="S84" s="4">
        <f t="shared" si="27"/>
        <v>127532.66666666667</v>
      </c>
      <c r="T84" s="4">
        <f t="shared" si="28"/>
        <v>6964</v>
      </c>
      <c r="U84" s="4">
        <f t="shared" si="29"/>
        <v>66563.666666666672</v>
      </c>
      <c r="V84" s="9">
        <f t="shared" si="30"/>
        <v>0.63317848909866714</v>
      </c>
      <c r="W84" s="9">
        <f t="shared" si="31"/>
        <v>3.4264888198479442E-2</v>
      </c>
      <c r="X84" s="9">
        <f t="shared" si="32"/>
        <v>0.33255662270285341</v>
      </c>
      <c r="Y84" s="10">
        <f t="shared" si="33"/>
        <v>5.1778234900493186E-2</v>
      </c>
      <c r="Z84" s="4">
        <f t="shared" si="34"/>
        <v>122250.33333333333</v>
      </c>
      <c r="AA84" s="4">
        <f t="shared" si="35"/>
        <v>1697.3333333333333</v>
      </c>
      <c r="AB84" s="4">
        <f t="shared" si="36"/>
        <v>3250.6666666666665</v>
      </c>
      <c r="AC84" s="4">
        <f t="shared" si="37"/>
        <v>2044.3333333333333</v>
      </c>
      <c r="AD84" s="4">
        <f t="shared" si="38"/>
        <v>3428</v>
      </c>
      <c r="AE84" s="4">
        <f t="shared" si="39"/>
        <v>1591.6666666666667</v>
      </c>
      <c r="AF84" s="4">
        <f t="shared" si="40"/>
        <v>3097.3333333333335</v>
      </c>
      <c r="AG84" s="4">
        <f t="shared" si="41"/>
        <v>1817.3333333333333</v>
      </c>
      <c r="AH84" s="4">
        <f t="shared" si="42"/>
        <v>61494.333333333336</v>
      </c>
      <c r="AJ84" s="30">
        <f ca="1">OFFSET('A&amp;Z correction'!$K$5,UsefulSeries!$C82,0)</f>
        <v>125201.7750454194</v>
      </c>
      <c r="AK84" s="30">
        <f ca="1">OFFSET('A&amp;Z correction'!$K$6,UsefulSeries!$C82,0)</f>
        <v>1588.0522592264883</v>
      </c>
      <c r="AL84" s="30">
        <f ca="1">OFFSET('A&amp;Z correction'!$K$7,UsefulSeries!$C82,0)</f>
        <v>1518.5092319396836</v>
      </c>
      <c r="AM84" s="30">
        <f ca="1">OFFSET('A&amp;Z correction'!$L$5,UsefulSeries!$C82,0)</f>
        <v>1986.6449630182842</v>
      </c>
      <c r="AN84" s="30">
        <f ca="1">OFFSET('A&amp;Z correction'!$L$6,UsefulSeries!$C82,0)</f>
        <v>4352.920943701999</v>
      </c>
      <c r="AO84" s="30">
        <f ca="1">OFFSET('A&amp;Z correction'!$L$7,UsefulSeries!$C82,0)</f>
        <v>1163.0583644157759</v>
      </c>
      <c r="AP84" s="30">
        <f ca="1">OFFSET('A&amp;Z correction'!$M$5,UsefulSeries!$C82,0)</f>
        <v>1318.9407407905674</v>
      </c>
      <c r="AQ84" s="30">
        <f ca="1">OFFSET('A&amp;Z correction'!$M$6,UsefulSeries!$C82,0)</f>
        <v>1424.4176606630106</v>
      </c>
      <c r="AR84" s="30">
        <f ca="1">OFFSET('A&amp;Z correction'!$M$7,UsefulSeries!$C82,0)</f>
        <v>62142.694441868931</v>
      </c>
    </row>
    <row r="85" spans="1:44" x14ac:dyDescent="0.35">
      <c r="A85" s="2" t="s">
        <v>138</v>
      </c>
      <c r="B85" s="58">
        <v>127771</v>
      </c>
      <c r="C85" s="62">
        <v>7236</v>
      </c>
      <c r="D85" s="66">
        <v>66456</v>
      </c>
      <c r="E85">
        <f t="shared" si="23"/>
        <v>0.6342157120662355</v>
      </c>
      <c r="F85">
        <f t="shared" si="24"/>
        <v>3.5917265205025244E-2</v>
      </c>
      <c r="G85">
        <f t="shared" si="25"/>
        <v>0.32986702272873925</v>
      </c>
      <c r="H85" s="6">
        <f t="shared" si="26"/>
        <v>5.3597220884843005E-2</v>
      </c>
      <c r="I85" s="59">
        <v>122794</v>
      </c>
      <c r="J85" s="63">
        <v>1849</v>
      </c>
      <c r="K85" s="67">
        <v>3227</v>
      </c>
      <c r="L85" s="60">
        <v>1947</v>
      </c>
      <c r="M85" s="64">
        <v>3466</v>
      </c>
      <c r="N85" s="68">
        <v>1617</v>
      </c>
      <c r="O85" s="61">
        <v>2923</v>
      </c>
      <c r="P85" s="65">
        <v>1890</v>
      </c>
      <c r="Q85" s="69">
        <v>61382</v>
      </c>
      <c r="S85" s="4">
        <f t="shared" si="27"/>
        <v>127732.33333333333</v>
      </c>
      <c r="T85" s="4">
        <f t="shared" si="28"/>
        <v>7082</v>
      </c>
      <c r="U85" s="4">
        <f t="shared" si="29"/>
        <v>66451.333333333328</v>
      </c>
      <c r="V85" s="9">
        <f t="shared" si="30"/>
        <v>0.63431495914175295</v>
      </c>
      <c r="W85" s="9">
        <f t="shared" si="31"/>
        <v>3.4710858893569611E-2</v>
      </c>
      <c r="X85" s="9">
        <f t="shared" si="32"/>
        <v>0.33097418196467737</v>
      </c>
      <c r="Y85" s="10">
        <f t="shared" si="33"/>
        <v>5.2531506293841165E-2</v>
      </c>
      <c r="Z85" s="4">
        <f t="shared" si="34"/>
        <v>122553.33333333333</v>
      </c>
      <c r="AA85" s="4">
        <f t="shared" si="35"/>
        <v>1769</v>
      </c>
      <c r="AB85" s="4">
        <f t="shared" si="36"/>
        <v>3190.3333333333335</v>
      </c>
      <c r="AC85" s="4">
        <f t="shared" si="37"/>
        <v>1985.6666666666667</v>
      </c>
      <c r="AD85" s="4">
        <f t="shared" si="38"/>
        <v>3403</v>
      </c>
      <c r="AE85" s="4">
        <f t="shared" si="39"/>
        <v>1573.6666666666667</v>
      </c>
      <c r="AF85" s="4">
        <f t="shared" si="40"/>
        <v>3050.6666666666665</v>
      </c>
      <c r="AG85" s="4">
        <f t="shared" si="41"/>
        <v>1884.3333333333333</v>
      </c>
      <c r="AH85" s="4">
        <f t="shared" si="42"/>
        <v>61472</v>
      </c>
      <c r="AJ85" s="30">
        <f ca="1">OFFSET('A&amp;Z correction'!$K$5,UsefulSeries!$C83,0)</f>
        <v>125512.62096877926</v>
      </c>
      <c r="AK85" s="30">
        <f ca="1">OFFSET('A&amp;Z correction'!$K$6,UsefulSeries!$C83,0)</f>
        <v>1669.7984728574338</v>
      </c>
      <c r="AL85" s="30">
        <f ca="1">OFFSET('A&amp;Z correction'!$K$7,UsefulSeries!$C83,0)</f>
        <v>1446.3671662886086</v>
      </c>
      <c r="AM85" s="30">
        <f ca="1">OFFSET('A&amp;Z correction'!$L$5,UsefulSeries!$C83,0)</f>
        <v>1919.8047195613881</v>
      </c>
      <c r="AN85" s="30">
        <f ca="1">OFFSET('A&amp;Z correction'!$L$6,UsefulSeries!$C83,0)</f>
        <v>4320.8180531879461</v>
      </c>
      <c r="AO85" s="30">
        <f ca="1">OFFSET('A&amp;Z correction'!$L$7,UsefulSeries!$C83,0)</f>
        <v>1146.5380494823576</v>
      </c>
      <c r="AP85" s="30">
        <f ca="1">OFFSET('A&amp;Z correction'!$M$5,UsefulSeries!$C83,0)</f>
        <v>1273.1794513336631</v>
      </c>
      <c r="AQ85" s="30">
        <f ca="1">OFFSET('A&amp;Z correction'!$M$6,UsefulSeries!$C83,0)</f>
        <v>1503.0943727111082</v>
      </c>
      <c r="AR85" s="30">
        <f ca="1">OFFSET('A&amp;Z correction'!$M$7,UsefulSeries!$C83,0)</f>
        <v>62115.51092984678</v>
      </c>
    </row>
    <row r="86" spans="1:44" x14ac:dyDescent="0.35">
      <c r="A86" s="2" t="s">
        <v>139</v>
      </c>
      <c r="B86" s="58">
        <v>127860</v>
      </c>
      <c r="C86" s="62">
        <v>7253</v>
      </c>
      <c r="D86" s="66">
        <v>66523</v>
      </c>
      <c r="E86">
        <f t="shared" si="23"/>
        <v>0.63411295601975837</v>
      </c>
      <c r="F86">
        <f t="shared" si="24"/>
        <v>3.5970759189827214E-2</v>
      </c>
      <c r="G86">
        <f t="shared" si="25"/>
        <v>0.3299162847904144</v>
      </c>
      <c r="H86" s="6">
        <f t="shared" si="26"/>
        <v>5.3680992946644662E-2</v>
      </c>
      <c r="I86" s="59">
        <v>123041</v>
      </c>
      <c r="J86" s="63">
        <v>1604</v>
      </c>
      <c r="K86" s="67">
        <v>3106</v>
      </c>
      <c r="L86" s="60">
        <v>1935</v>
      </c>
      <c r="M86" s="64">
        <v>3707</v>
      </c>
      <c r="N86" s="68">
        <v>1593</v>
      </c>
      <c r="O86" s="61">
        <v>2741</v>
      </c>
      <c r="P86" s="65">
        <v>1922</v>
      </c>
      <c r="Q86" s="69">
        <v>61636</v>
      </c>
      <c r="S86" s="4">
        <f t="shared" si="27"/>
        <v>127840.33333333333</v>
      </c>
      <c r="T86" s="4">
        <f t="shared" si="28"/>
        <v>7173.333333333333</v>
      </c>
      <c r="U86" s="4">
        <f t="shared" si="29"/>
        <v>66443.666666666672</v>
      </c>
      <c r="V86" s="9">
        <f t="shared" si="30"/>
        <v>0.63540564308178449</v>
      </c>
      <c r="W86" s="9">
        <f t="shared" si="31"/>
        <v>3.4932653659457552E-2</v>
      </c>
      <c r="X86" s="9">
        <f t="shared" si="32"/>
        <v>0.32966170325875799</v>
      </c>
      <c r="Y86" s="10">
        <f t="shared" si="33"/>
        <v>5.3130423833636593E-2</v>
      </c>
      <c r="Z86" s="4">
        <f t="shared" si="34"/>
        <v>122818.66666666667</v>
      </c>
      <c r="AA86" s="4">
        <f t="shared" si="35"/>
        <v>1706.3333333333333</v>
      </c>
      <c r="AB86" s="4">
        <f t="shared" si="36"/>
        <v>3187.3333333333335</v>
      </c>
      <c r="AC86" s="4">
        <f t="shared" si="37"/>
        <v>1972</v>
      </c>
      <c r="AD86" s="4">
        <f t="shared" si="38"/>
        <v>3550.6666666666665</v>
      </c>
      <c r="AE86" s="4">
        <f t="shared" si="39"/>
        <v>1558</v>
      </c>
      <c r="AF86" s="4">
        <f t="shared" si="40"/>
        <v>2914.6666666666665</v>
      </c>
      <c r="AG86" s="4">
        <f t="shared" si="41"/>
        <v>1893</v>
      </c>
      <c r="AH86" s="4">
        <f t="shared" si="42"/>
        <v>61487</v>
      </c>
      <c r="AJ86" s="30">
        <f ca="1">OFFSET('A&amp;Z correction'!$K$5,UsefulSeries!$C84,0)</f>
        <v>125787.01930179629</v>
      </c>
      <c r="AK86" s="30">
        <f ca="1">OFFSET('A&amp;Z correction'!$K$6,UsefulSeries!$C84,0)</f>
        <v>1594.0022597839347</v>
      </c>
      <c r="AL86" s="30">
        <f ca="1">OFFSET('A&amp;Z correction'!$K$7,UsefulSeries!$C84,0)</f>
        <v>1447.9901194566523</v>
      </c>
      <c r="AM86" s="30">
        <f ca="1">OFFSET('A&amp;Z correction'!$L$5,UsefulSeries!$C84,0)</f>
        <v>1900.6226916584237</v>
      </c>
      <c r="AN86" s="30">
        <f ca="1">OFFSET('A&amp;Z correction'!$L$6,UsefulSeries!$C84,0)</f>
        <v>4509.3902319314711</v>
      </c>
      <c r="AO86" s="30">
        <f ca="1">OFFSET('A&amp;Z correction'!$L$7,UsefulSeries!$C84,0)</f>
        <v>1110.7629484264237</v>
      </c>
      <c r="AP86" s="30">
        <f ca="1">OFFSET('A&amp;Z correction'!$M$5,UsefulSeries!$C84,0)</f>
        <v>1133.1205661176512</v>
      </c>
      <c r="AQ86" s="30">
        <f ca="1">OFFSET('A&amp;Z correction'!$M$6,UsefulSeries!$C84,0)</f>
        <v>1495.8804274692877</v>
      </c>
      <c r="AR86" s="30">
        <f ca="1">OFFSET('A&amp;Z correction'!$M$7,UsefulSeries!$C84,0)</f>
        <v>62134.641839580385</v>
      </c>
    </row>
    <row r="87" spans="1:44" x14ac:dyDescent="0.35">
      <c r="A87" s="2" t="s">
        <v>140</v>
      </c>
      <c r="B87" s="58">
        <v>128298</v>
      </c>
      <c r="C87" s="62">
        <v>7158</v>
      </c>
      <c r="D87" s="66">
        <v>66829</v>
      </c>
      <c r="E87">
        <f t="shared" si="23"/>
        <v>0.63424376498504587</v>
      </c>
      <c r="F87">
        <f t="shared" si="24"/>
        <v>3.5385718169908792E-2</v>
      </c>
      <c r="G87">
        <f t="shared" si="25"/>
        <v>0.33037051684504537</v>
      </c>
      <c r="H87" s="6">
        <f t="shared" si="26"/>
        <v>5.2843727852586821E-2</v>
      </c>
      <c r="I87" s="59">
        <v>122620</v>
      </c>
      <c r="J87" s="63">
        <v>1863</v>
      </c>
      <c r="K87" s="67">
        <v>3357</v>
      </c>
      <c r="L87" s="60">
        <v>2187</v>
      </c>
      <c r="M87" s="64">
        <v>3418</v>
      </c>
      <c r="N87" s="68">
        <v>1647</v>
      </c>
      <c r="O87" s="61">
        <v>3094</v>
      </c>
      <c r="P87" s="65">
        <v>1841</v>
      </c>
      <c r="Q87" s="69">
        <v>61431</v>
      </c>
      <c r="S87" s="4">
        <f t="shared" si="27"/>
        <v>127976.33333333333</v>
      </c>
      <c r="T87" s="4">
        <f t="shared" si="28"/>
        <v>7215.666666666667</v>
      </c>
      <c r="U87" s="4">
        <f t="shared" si="29"/>
        <v>66602.666666666672</v>
      </c>
      <c r="V87" s="9">
        <f t="shared" si="30"/>
        <v>0.6342157120662355</v>
      </c>
      <c r="W87" s="9">
        <f t="shared" si="31"/>
        <v>3.5917265205025244E-2</v>
      </c>
      <c r="X87" s="9">
        <f t="shared" si="32"/>
        <v>0.32986702272873925</v>
      </c>
      <c r="Y87" s="10">
        <f t="shared" si="33"/>
        <v>5.3373473775568579E-2</v>
      </c>
      <c r="Z87" s="4">
        <f t="shared" si="34"/>
        <v>122818.33333333333</v>
      </c>
      <c r="AA87" s="4">
        <f t="shared" si="35"/>
        <v>1772</v>
      </c>
      <c r="AB87" s="4">
        <f t="shared" si="36"/>
        <v>3230</v>
      </c>
      <c r="AC87" s="4">
        <f t="shared" si="37"/>
        <v>2023</v>
      </c>
      <c r="AD87" s="4">
        <f t="shared" si="38"/>
        <v>3530.3333333333335</v>
      </c>
      <c r="AE87" s="4">
        <f t="shared" si="39"/>
        <v>1619</v>
      </c>
      <c r="AF87" s="4">
        <f t="shared" si="40"/>
        <v>2919.3333333333335</v>
      </c>
      <c r="AG87" s="4">
        <f t="shared" si="41"/>
        <v>1884.3333333333333</v>
      </c>
      <c r="AH87" s="4">
        <f t="shared" si="42"/>
        <v>61483</v>
      </c>
      <c r="AJ87" s="30">
        <f ca="1">OFFSET('A&amp;Z correction'!$K$5,UsefulSeries!$C85,0)</f>
        <v>125783.91747273545</v>
      </c>
      <c r="AK87" s="30">
        <f ca="1">OFFSET('A&amp;Z correction'!$K$6,UsefulSeries!$C85,0)</f>
        <v>1669.4953912502447</v>
      </c>
      <c r="AL87" s="30">
        <f ca="1">OFFSET('A&amp;Z correction'!$K$7,UsefulSeries!$C85,0)</f>
        <v>1483.0308554135236</v>
      </c>
      <c r="AM87" s="30">
        <f ca="1">OFFSET('A&amp;Z correction'!$L$5,UsefulSeries!$C85,0)</f>
        <v>1959.0706507951581</v>
      </c>
      <c r="AN87" s="30">
        <f ca="1">OFFSET('A&amp;Z correction'!$L$6,UsefulSeries!$C85,0)</f>
        <v>4482.9910211517363</v>
      </c>
      <c r="AO87" s="30">
        <f ca="1">OFFSET('A&amp;Z correction'!$L$7,UsefulSeries!$C85,0)</f>
        <v>1182.0605271505135</v>
      </c>
      <c r="AP87" s="30">
        <f ca="1">OFFSET('A&amp;Z correction'!$M$5,UsefulSeries!$C85,0)</f>
        <v>1132.5128847938952</v>
      </c>
      <c r="AQ87" s="30">
        <f ca="1">OFFSET('A&amp;Z correction'!$M$6,UsefulSeries!$C85,0)</f>
        <v>1487.7671305112681</v>
      </c>
      <c r="AR87" s="30">
        <f ca="1">OFFSET('A&amp;Z correction'!$M$7,UsefulSeries!$C85,0)</f>
        <v>62124.267336165125</v>
      </c>
    </row>
    <row r="88" spans="1:44" x14ac:dyDescent="0.35">
      <c r="A88" s="2" t="s">
        <v>141</v>
      </c>
      <c r="B88" s="58">
        <v>128298</v>
      </c>
      <c r="C88" s="62">
        <v>7102</v>
      </c>
      <c r="D88" s="66">
        <v>66988</v>
      </c>
      <c r="E88">
        <f t="shared" si="23"/>
        <v>0.63392098345751724</v>
      </c>
      <c r="F88">
        <f t="shared" si="24"/>
        <v>3.5091013301183867E-2</v>
      </c>
      <c r="G88">
        <f t="shared" si="25"/>
        <v>0.3309880032412989</v>
      </c>
      <c r="H88" s="6">
        <f t="shared" si="26"/>
        <v>5.2451994091580502E-2</v>
      </c>
      <c r="I88" s="59">
        <v>123094</v>
      </c>
      <c r="J88" s="63">
        <v>1789</v>
      </c>
      <c r="K88" s="67">
        <v>3396</v>
      </c>
      <c r="L88" s="60">
        <v>2074</v>
      </c>
      <c r="M88" s="64">
        <v>3474</v>
      </c>
      <c r="N88" s="68">
        <v>1609</v>
      </c>
      <c r="O88" s="61">
        <v>3059</v>
      </c>
      <c r="P88" s="65">
        <v>1810</v>
      </c>
      <c r="Q88" s="69">
        <v>61803</v>
      </c>
      <c r="S88" s="4">
        <f t="shared" si="27"/>
        <v>128152</v>
      </c>
      <c r="T88" s="4">
        <f t="shared" si="28"/>
        <v>7171</v>
      </c>
      <c r="U88" s="4">
        <f t="shared" si="29"/>
        <v>66780</v>
      </c>
      <c r="V88" s="9">
        <f t="shared" si="30"/>
        <v>0.63411295601975837</v>
      </c>
      <c r="W88" s="9">
        <f t="shared" si="31"/>
        <v>3.5970759189827214E-2</v>
      </c>
      <c r="X88" s="9">
        <f t="shared" si="32"/>
        <v>0.3299162847904144</v>
      </c>
      <c r="Y88" s="10">
        <f t="shared" si="33"/>
        <v>5.2991730895708786E-2</v>
      </c>
      <c r="Z88" s="4">
        <f t="shared" si="34"/>
        <v>122918.33333333333</v>
      </c>
      <c r="AA88" s="4">
        <f t="shared" si="35"/>
        <v>1752</v>
      </c>
      <c r="AB88" s="4">
        <f t="shared" si="36"/>
        <v>3286.3333333333335</v>
      </c>
      <c r="AC88" s="4">
        <f t="shared" si="37"/>
        <v>2065.3333333333335</v>
      </c>
      <c r="AD88" s="4">
        <f t="shared" si="38"/>
        <v>3533</v>
      </c>
      <c r="AE88" s="4">
        <f t="shared" si="39"/>
        <v>1616.3333333333333</v>
      </c>
      <c r="AF88" s="4">
        <f t="shared" si="40"/>
        <v>2964.6666666666665</v>
      </c>
      <c r="AG88" s="4">
        <f t="shared" si="41"/>
        <v>1857.6666666666667</v>
      </c>
      <c r="AH88" s="4">
        <f t="shared" si="42"/>
        <v>61623.333333333336</v>
      </c>
      <c r="AJ88" s="30">
        <f ca="1">OFFSET('A&amp;Z correction'!$K$5,UsefulSeries!$C86,0)</f>
        <v>125885.42275660676</v>
      </c>
      <c r="AK88" s="30">
        <f ca="1">OFFSET('A&amp;Z correction'!$K$6,UsefulSeries!$C86,0)</f>
        <v>1646.3248750437256</v>
      </c>
      <c r="AL88" s="30">
        <f ca="1">OFFSET('A&amp;Z correction'!$K$7,UsefulSeries!$C86,0)</f>
        <v>1541.0330936550038</v>
      </c>
      <c r="AM88" s="30">
        <f ca="1">OFFSET('A&amp;Z correction'!$L$5,UsefulSeries!$C86,0)</f>
        <v>2007.0741059704242</v>
      </c>
      <c r="AN88" s="30">
        <f ca="1">OFFSET('A&amp;Z correction'!$L$6,UsefulSeries!$C86,0)</f>
        <v>4486.4533608702168</v>
      </c>
      <c r="AO88" s="30">
        <f ca="1">OFFSET('A&amp;Z correction'!$L$7,UsefulSeries!$C86,0)</f>
        <v>1177.6136014809958</v>
      </c>
      <c r="AP88" s="30">
        <f ca="1">OFFSET('A&amp;Z correction'!$M$5,UsefulSeries!$C86,0)</f>
        <v>1172.9749250436676</v>
      </c>
      <c r="AQ88" s="30">
        <f ca="1">OFFSET('A&amp;Z correction'!$M$6,UsefulSeries!$C86,0)</f>
        <v>1456.7589757539029</v>
      </c>
      <c r="AR88" s="30">
        <f ca="1">OFFSET('A&amp;Z correction'!$M$7,UsefulSeries!$C86,0)</f>
        <v>62269.156871972358</v>
      </c>
    </row>
    <row r="89" spans="1:44" x14ac:dyDescent="0.35">
      <c r="A89" s="2" t="s">
        <v>142</v>
      </c>
      <c r="B89" s="58">
        <v>128891</v>
      </c>
      <c r="C89" s="62">
        <v>7000</v>
      </c>
      <c r="D89" s="66">
        <v>66622</v>
      </c>
      <c r="E89">
        <f t="shared" si="23"/>
        <v>0.63645790640600852</v>
      </c>
      <c r="F89">
        <f t="shared" si="24"/>
        <v>3.4565682203117822E-2</v>
      </c>
      <c r="G89">
        <f t="shared" si="25"/>
        <v>0.32897641139087369</v>
      </c>
      <c r="H89" s="6">
        <f t="shared" si="26"/>
        <v>5.1511873486838715E-2</v>
      </c>
      <c r="I89" s="59">
        <v>123292</v>
      </c>
      <c r="J89" s="63">
        <v>1650</v>
      </c>
      <c r="K89" s="67">
        <v>3336</v>
      </c>
      <c r="L89" s="60">
        <v>2056</v>
      </c>
      <c r="M89" s="64">
        <v>3475</v>
      </c>
      <c r="N89" s="68">
        <v>1569</v>
      </c>
      <c r="O89" s="61">
        <v>3450</v>
      </c>
      <c r="P89" s="65">
        <v>1855</v>
      </c>
      <c r="Q89" s="69">
        <v>61525</v>
      </c>
      <c r="S89" s="4">
        <f t="shared" si="27"/>
        <v>128495.66666666667</v>
      </c>
      <c r="T89" s="4">
        <f t="shared" si="28"/>
        <v>7086.666666666667</v>
      </c>
      <c r="U89" s="4">
        <f t="shared" si="29"/>
        <v>66813</v>
      </c>
      <c r="V89" s="9">
        <f t="shared" si="30"/>
        <v>0.63424376498504587</v>
      </c>
      <c r="W89" s="9">
        <f t="shared" si="31"/>
        <v>3.5385718169908792E-2</v>
      </c>
      <c r="X89" s="9">
        <f t="shared" si="32"/>
        <v>0.33037051684504537</v>
      </c>
      <c r="Y89" s="10">
        <f t="shared" si="33"/>
        <v>5.226836338067644E-2</v>
      </c>
      <c r="Z89" s="4">
        <f t="shared" si="34"/>
        <v>123002</v>
      </c>
      <c r="AA89" s="4">
        <f t="shared" si="35"/>
        <v>1767.3333333333333</v>
      </c>
      <c r="AB89" s="4">
        <f t="shared" si="36"/>
        <v>3363</v>
      </c>
      <c r="AC89" s="4">
        <f t="shared" si="37"/>
        <v>2105.6666666666665</v>
      </c>
      <c r="AD89" s="4">
        <f t="shared" si="38"/>
        <v>3455.6666666666665</v>
      </c>
      <c r="AE89" s="4">
        <f t="shared" si="39"/>
        <v>1608.3333333333333</v>
      </c>
      <c r="AF89" s="4">
        <f t="shared" si="40"/>
        <v>3201</v>
      </c>
      <c r="AG89" s="4">
        <f t="shared" si="41"/>
        <v>1835.3333333333333</v>
      </c>
      <c r="AH89" s="4">
        <f t="shared" si="42"/>
        <v>61586.333333333336</v>
      </c>
      <c r="AJ89" s="30">
        <f ca="1">OFFSET('A&amp;Z correction'!$K$5,UsefulSeries!$C87,0)</f>
        <v>125968.34788358319</v>
      </c>
      <c r="AK89" s="30">
        <f ca="1">OFFSET('A&amp;Z correction'!$K$6,UsefulSeries!$C87,0)</f>
        <v>1665.4214362571274</v>
      </c>
      <c r="AL89" s="30">
        <f ca="1">OFFSET('A&amp;Z correction'!$K$7,UsefulSeries!$C87,0)</f>
        <v>1616.9379985913956</v>
      </c>
      <c r="AM89" s="30">
        <f ca="1">OFFSET('A&amp;Z correction'!$L$5,UsefulSeries!$C87,0)</f>
        <v>2054.1408272850504</v>
      </c>
      <c r="AN89" s="30">
        <f ca="1">OFFSET('A&amp;Z correction'!$L$6,UsefulSeries!$C87,0)</f>
        <v>4387.7904447970877</v>
      </c>
      <c r="AO89" s="30">
        <f ca="1">OFFSET('A&amp;Z correction'!$L$7,UsefulSeries!$C87,0)</f>
        <v>1177.4512781733365</v>
      </c>
      <c r="AP89" s="30">
        <f ca="1">OFFSET('A&amp;Z correction'!$M$5,UsefulSeries!$C87,0)</f>
        <v>1409.4439487349641</v>
      </c>
      <c r="AQ89" s="30">
        <f ca="1">OFFSET('A&amp;Z correction'!$M$6,UsefulSeries!$C87,0)</f>
        <v>1440.2436708310349</v>
      </c>
      <c r="AR89" s="30">
        <f ca="1">OFFSET('A&amp;Z correction'!$M$7,UsefulSeries!$C87,0)</f>
        <v>62230.756182727775</v>
      </c>
    </row>
    <row r="90" spans="1:44" x14ac:dyDescent="0.35">
      <c r="A90" s="2" t="s">
        <v>143</v>
      </c>
      <c r="B90" s="58">
        <v>129143</v>
      </c>
      <c r="C90" s="62">
        <v>6873</v>
      </c>
      <c r="D90" s="66">
        <v>66658</v>
      </c>
      <c r="E90">
        <f t="shared" si="23"/>
        <v>0.63719569357687711</v>
      </c>
      <c r="F90">
        <f t="shared" si="24"/>
        <v>3.391160188282661E-2</v>
      </c>
      <c r="G90">
        <f t="shared" si="25"/>
        <v>0.32889270454029623</v>
      </c>
      <c r="H90" s="6">
        <f t="shared" si="26"/>
        <v>5.0530819903540761E-2</v>
      </c>
      <c r="I90" s="59">
        <v>123816</v>
      </c>
      <c r="J90" s="63">
        <v>1724</v>
      </c>
      <c r="K90" s="67">
        <v>3332</v>
      </c>
      <c r="L90" s="60">
        <v>1976</v>
      </c>
      <c r="M90" s="64">
        <v>3379</v>
      </c>
      <c r="N90" s="68">
        <v>1644</v>
      </c>
      <c r="O90" s="61">
        <v>3215</v>
      </c>
      <c r="P90" s="65">
        <v>1753</v>
      </c>
      <c r="Q90" s="69">
        <v>61497</v>
      </c>
      <c r="S90" s="4">
        <f t="shared" si="27"/>
        <v>128777.33333333333</v>
      </c>
      <c r="T90" s="4">
        <f t="shared" si="28"/>
        <v>6991.666666666667</v>
      </c>
      <c r="U90" s="4">
        <f t="shared" si="29"/>
        <v>66756</v>
      </c>
      <c r="V90" s="9">
        <f t="shared" si="30"/>
        <v>0.63392098345751724</v>
      </c>
      <c r="W90" s="9">
        <f t="shared" si="31"/>
        <v>3.5091013301183867E-2</v>
      </c>
      <c r="X90" s="9">
        <f t="shared" si="32"/>
        <v>0.3309880032412989</v>
      </c>
      <c r="Y90" s="10">
        <f t="shared" si="33"/>
        <v>5.1496782525220539E-2</v>
      </c>
      <c r="Z90" s="4">
        <f t="shared" si="34"/>
        <v>123400.66666666667</v>
      </c>
      <c r="AA90" s="4">
        <f t="shared" si="35"/>
        <v>1721</v>
      </c>
      <c r="AB90" s="4">
        <f t="shared" si="36"/>
        <v>3354.6666666666665</v>
      </c>
      <c r="AC90" s="4">
        <f t="shared" si="37"/>
        <v>2035.3333333333333</v>
      </c>
      <c r="AD90" s="4">
        <f t="shared" si="38"/>
        <v>3442.6666666666665</v>
      </c>
      <c r="AE90" s="4">
        <f t="shared" si="39"/>
        <v>1607.3333333333333</v>
      </c>
      <c r="AF90" s="4">
        <f t="shared" si="40"/>
        <v>3241.3333333333335</v>
      </c>
      <c r="AG90" s="4">
        <f t="shared" si="41"/>
        <v>1806</v>
      </c>
      <c r="AH90" s="4">
        <f t="shared" si="42"/>
        <v>61608.333333333336</v>
      </c>
      <c r="AJ90" s="30">
        <f ca="1">OFFSET('A&amp;Z correction'!$K$5,UsefulSeries!$C88,0)</f>
        <v>126379.33973182035</v>
      </c>
      <c r="AK90" s="30">
        <f ca="1">OFFSET('A&amp;Z correction'!$K$6,UsefulSeries!$C88,0)</f>
        <v>1612.1274369650234</v>
      </c>
      <c r="AL90" s="30">
        <f ca="1">OFFSET('A&amp;Z correction'!$K$7,UsefulSeries!$C88,0)</f>
        <v>1609.19055472953</v>
      </c>
      <c r="AM90" s="30">
        <f ca="1">OFFSET('A&amp;Z correction'!$L$5,UsefulSeries!$C88,0)</f>
        <v>1973.0779053320207</v>
      </c>
      <c r="AN90" s="30">
        <f ca="1">OFFSET('A&amp;Z correction'!$L$6,UsefulSeries!$C88,0)</f>
        <v>4371.5884789881111</v>
      </c>
      <c r="AO90" s="30">
        <f ca="1">OFFSET('A&amp;Z correction'!$L$7,UsefulSeries!$C88,0)</f>
        <v>1178.6531571693397</v>
      </c>
      <c r="AP90" s="30">
        <f ca="1">OFFSET('A&amp;Z correction'!$M$5,UsefulSeries!$C88,0)</f>
        <v>1454.6337462294596</v>
      </c>
      <c r="AQ90" s="30">
        <f ca="1">OFFSET('A&amp;Z correction'!$M$6,UsefulSeries!$C88,0)</f>
        <v>1408.8021323302628</v>
      </c>
      <c r="AR90" s="30">
        <f ca="1">OFFSET('A&amp;Z correction'!$M$7,UsefulSeries!$C88,0)</f>
        <v>62255.859696886517</v>
      </c>
    </row>
    <row r="91" spans="1:44" x14ac:dyDescent="0.35">
      <c r="A91" s="2" t="s">
        <v>144</v>
      </c>
      <c r="B91" s="58">
        <v>129464</v>
      </c>
      <c r="C91" s="62">
        <v>6655</v>
      </c>
      <c r="D91" s="66">
        <v>66713</v>
      </c>
      <c r="E91">
        <f t="shared" si="23"/>
        <v>0.63828192790092297</v>
      </c>
      <c r="F91">
        <f t="shared" si="24"/>
        <v>3.2810404669874574E-2</v>
      </c>
      <c r="G91">
        <f t="shared" si="25"/>
        <v>0.32890766742920247</v>
      </c>
      <c r="H91" s="6">
        <f t="shared" si="26"/>
        <v>4.8891043866028987E-2</v>
      </c>
      <c r="I91" s="59">
        <v>124156</v>
      </c>
      <c r="J91" s="63">
        <v>1639</v>
      </c>
      <c r="K91" s="67">
        <v>3328</v>
      </c>
      <c r="L91" s="60">
        <v>2051</v>
      </c>
      <c r="M91" s="64">
        <v>3228</v>
      </c>
      <c r="N91" s="68">
        <v>1593</v>
      </c>
      <c r="O91" s="61">
        <v>3172</v>
      </c>
      <c r="P91" s="65">
        <v>1764</v>
      </c>
      <c r="Q91" s="69">
        <v>61564</v>
      </c>
      <c r="S91" s="4">
        <f t="shared" si="27"/>
        <v>129166</v>
      </c>
      <c r="T91" s="4">
        <f t="shared" si="28"/>
        <v>6842.666666666667</v>
      </c>
      <c r="U91" s="4">
        <f t="shared" si="29"/>
        <v>66664.333333333328</v>
      </c>
      <c r="V91" s="9">
        <f t="shared" si="30"/>
        <v>0.63645790640600852</v>
      </c>
      <c r="W91" s="9">
        <f t="shared" si="31"/>
        <v>3.4565682203117822E-2</v>
      </c>
      <c r="X91" s="9">
        <f t="shared" si="32"/>
        <v>0.32897641139087369</v>
      </c>
      <c r="Y91" s="10">
        <f t="shared" si="33"/>
        <v>5.0310519427683532E-2</v>
      </c>
      <c r="Z91" s="4">
        <f t="shared" si="34"/>
        <v>123754.66666666667</v>
      </c>
      <c r="AA91" s="4">
        <f t="shared" si="35"/>
        <v>1671</v>
      </c>
      <c r="AB91" s="4">
        <f t="shared" si="36"/>
        <v>3332</v>
      </c>
      <c r="AC91" s="4">
        <f t="shared" si="37"/>
        <v>2027.6666666666667</v>
      </c>
      <c r="AD91" s="4">
        <f t="shared" si="38"/>
        <v>3360.6666666666665</v>
      </c>
      <c r="AE91" s="4">
        <f t="shared" si="39"/>
        <v>1602</v>
      </c>
      <c r="AF91" s="4">
        <f t="shared" si="40"/>
        <v>3279</v>
      </c>
      <c r="AG91" s="4">
        <f t="shared" si="41"/>
        <v>1790.6666666666667</v>
      </c>
      <c r="AH91" s="4">
        <f t="shared" si="42"/>
        <v>61528.666666666664</v>
      </c>
      <c r="AJ91" s="30">
        <f ca="1">OFFSET('A&amp;Z correction'!$K$5,UsefulSeries!$C89,0)</f>
        <v>126743.32861351121</v>
      </c>
      <c r="AK91" s="30">
        <f ca="1">OFFSET('A&amp;Z correction'!$K$6,UsefulSeries!$C89,0)</f>
        <v>1556.3601506008649</v>
      </c>
      <c r="AL91" s="30">
        <f ca="1">OFFSET('A&amp;Z correction'!$K$7,UsefulSeries!$C89,0)</f>
        <v>1588.1507108705741</v>
      </c>
      <c r="AM91" s="30">
        <f ca="1">OFFSET('A&amp;Z correction'!$L$5,UsefulSeries!$C89,0)</f>
        <v>1965.4576946562718</v>
      </c>
      <c r="AN91" s="30">
        <f ca="1">OFFSET('A&amp;Z correction'!$L$6,UsefulSeries!$C89,0)</f>
        <v>4267.1942979886189</v>
      </c>
      <c r="AO91" s="30">
        <f ca="1">OFFSET('A&amp;Z correction'!$L$7,UsefulSeries!$C89,0)</f>
        <v>1182.9885772807922</v>
      </c>
      <c r="AP91" s="30">
        <f ca="1">OFFSET('A&amp;Z correction'!$M$5,UsefulSeries!$C89,0)</f>
        <v>1490.7588203983646</v>
      </c>
      <c r="AQ91" s="30">
        <f ca="1">OFFSET('A&amp;Z correction'!$M$6,UsefulSeries!$C89,0)</f>
        <v>1402.1299259274006</v>
      </c>
      <c r="AR91" s="30">
        <f ca="1">OFFSET('A&amp;Z correction'!$M$7,UsefulSeries!$C89,0)</f>
        <v>62175.972013126287</v>
      </c>
    </row>
    <row r="92" spans="1:44" x14ac:dyDescent="0.35">
      <c r="A92" s="2" t="s">
        <v>145</v>
      </c>
      <c r="B92" s="58">
        <v>129412</v>
      </c>
      <c r="C92" s="62">
        <v>6799</v>
      </c>
      <c r="D92" s="66">
        <v>66789</v>
      </c>
      <c r="E92">
        <f t="shared" si="23"/>
        <v>0.63749753694581279</v>
      </c>
      <c r="F92">
        <f t="shared" si="24"/>
        <v>3.3492610837438423E-2</v>
      </c>
      <c r="G92">
        <f t="shared" si="25"/>
        <v>0.32900985221674878</v>
      </c>
      <c r="H92" s="6">
        <f t="shared" si="26"/>
        <v>4.9915205086226516E-2</v>
      </c>
      <c r="I92" s="59">
        <v>124226</v>
      </c>
      <c r="J92" s="63">
        <v>1865</v>
      </c>
      <c r="K92" s="67">
        <v>3353</v>
      </c>
      <c r="L92" s="60">
        <v>1990</v>
      </c>
      <c r="M92" s="64">
        <v>3126</v>
      </c>
      <c r="N92" s="68">
        <v>1538</v>
      </c>
      <c r="O92" s="61">
        <v>3075</v>
      </c>
      <c r="P92" s="65">
        <v>1781</v>
      </c>
      <c r="Q92" s="69">
        <v>61699</v>
      </c>
      <c r="S92" s="4">
        <f t="shared" si="27"/>
        <v>129339.66666666667</v>
      </c>
      <c r="T92" s="4">
        <f t="shared" si="28"/>
        <v>6775.666666666667</v>
      </c>
      <c r="U92" s="4">
        <f t="shared" si="29"/>
        <v>66720</v>
      </c>
      <c r="V92" s="9">
        <f t="shared" si="30"/>
        <v>0.63719569357687711</v>
      </c>
      <c r="W92" s="9">
        <f t="shared" si="31"/>
        <v>3.391160188282661E-2</v>
      </c>
      <c r="X92" s="9">
        <f t="shared" si="32"/>
        <v>0.32889270454029623</v>
      </c>
      <c r="Y92" s="10">
        <f t="shared" si="33"/>
        <v>4.9778864002586042E-2</v>
      </c>
      <c r="Z92" s="4">
        <f t="shared" si="34"/>
        <v>124066</v>
      </c>
      <c r="AA92" s="4">
        <f t="shared" si="35"/>
        <v>1742.6666666666667</v>
      </c>
      <c r="AB92" s="4">
        <f t="shared" si="36"/>
        <v>3337.6666666666665</v>
      </c>
      <c r="AC92" s="4">
        <f t="shared" si="37"/>
        <v>2005.6666666666667</v>
      </c>
      <c r="AD92" s="4">
        <f t="shared" si="38"/>
        <v>3244.3333333333335</v>
      </c>
      <c r="AE92" s="4">
        <f t="shared" si="39"/>
        <v>1591.6666666666667</v>
      </c>
      <c r="AF92" s="4">
        <f t="shared" si="40"/>
        <v>3154</v>
      </c>
      <c r="AG92" s="4">
        <f t="shared" si="41"/>
        <v>1766</v>
      </c>
      <c r="AH92" s="4">
        <f t="shared" si="42"/>
        <v>61586.666666666664</v>
      </c>
      <c r="AJ92" s="30">
        <f ca="1">OFFSET('A&amp;Z correction'!$K$5,UsefulSeries!$C90,0)</f>
        <v>127061.94068853653</v>
      </c>
      <c r="AK92" s="30">
        <f ca="1">OFFSET('A&amp;Z correction'!$K$6,UsefulSeries!$C90,0)</f>
        <v>1640.5901897115393</v>
      </c>
      <c r="AL92" s="30">
        <f ca="1">OFFSET('A&amp;Z correction'!$K$7,UsefulSeries!$C90,0)</f>
        <v>1582.4702777448604</v>
      </c>
      <c r="AM92" s="30">
        <f ca="1">OFFSET('A&amp;Z correction'!$L$5,UsefulSeries!$C90,0)</f>
        <v>1942.9380333895742</v>
      </c>
      <c r="AN92" s="30">
        <f ca="1">OFFSET('A&amp;Z correction'!$L$6,UsefulSeries!$C90,0)</f>
        <v>4118.8110781789883</v>
      </c>
      <c r="AO92" s="30">
        <f ca="1">OFFSET('A&amp;Z correction'!$L$7,UsefulSeries!$C90,0)</f>
        <v>1185.4930739723288</v>
      </c>
      <c r="AP92" s="30">
        <f ca="1">OFFSET('A&amp;Z correction'!$M$5,UsefulSeries!$C90,0)</f>
        <v>1362.2836316038574</v>
      </c>
      <c r="AQ92" s="30">
        <f ca="1">OFFSET('A&amp;Z correction'!$M$6,UsefulSeries!$C90,0)</f>
        <v>1387.4750313298339</v>
      </c>
      <c r="AR92" s="30">
        <f ca="1">OFFSET('A&amp;Z correction'!$M$7,UsefulSeries!$C90,0)</f>
        <v>62238.728607930665</v>
      </c>
    </row>
    <row r="93" spans="1:44" x14ac:dyDescent="0.35">
      <c r="A93" s="2" t="s">
        <v>146</v>
      </c>
      <c r="B93" s="58">
        <v>129822</v>
      </c>
      <c r="C93" s="62">
        <v>6655</v>
      </c>
      <c r="D93" s="66">
        <v>66689</v>
      </c>
      <c r="E93">
        <f t="shared" si="23"/>
        <v>0.63899471368240746</v>
      </c>
      <c r="F93">
        <f t="shared" si="24"/>
        <v>3.2756465156571477E-2</v>
      </c>
      <c r="G93">
        <f t="shared" si="25"/>
        <v>0.32824882116102105</v>
      </c>
      <c r="H93" s="6">
        <f t="shared" si="26"/>
        <v>4.8762795196260172E-2</v>
      </c>
      <c r="I93" s="59">
        <v>124551</v>
      </c>
      <c r="J93" s="63">
        <v>1685</v>
      </c>
      <c r="K93" s="67">
        <v>3157</v>
      </c>
      <c r="L93" s="60">
        <v>2097</v>
      </c>
      <c r="M93" s="64">
        <v>3162</v>
      </c>
      <c r="N93" s="68">
        <v>1539</v>
      </c>
      <c r="O93" s="61">
        <v>3096</v>
      </c>
      <c r="P93" s="65">
        <v>1788</v>
      </c>
      <c r="Q93" s="69">
        <v>61747</v>
      </c>
      <c r="S93" s="4">
        <f t="shared" si="27"/>
        <v>129566</v>
      </c>
      <c r="T93" s="4">
        <f t="shared" si="28"/>
        <v>6703</v>
      </c>
      <c r="U93" s="4">
        <f t="shared" si="29"/>
        <v>66730.333333333328</v>
      </c>
      <c r="V93" s="9">
        <f t="shared" si="30"/>
        <v>0.63828192790092297</v>
      </c>
      <c r="W93" s="9">
        <f t="shared" si="31"/>
        <v>3.2810404669874574E-2</v>
      </c>
      <c r="X93" s="9">
        <f t="shared" si="32"/>
        <v>0.32890766742920247</v>
      </c>
      <c r="Y93" s="10">
        <f t="shared" si="33"/>
        <v>4.9189470826086636E-2</v>
      </c>
      <c r="Z93" s="4">
        <f t="shared" si="34"/>
        <v>124311</v>
      </c>
      <c r="AA93" s="4">
        <f t="shared" si="35"/>
        <v>1729.6666666666667</v>
      </c>
      <c r="AB93" s="4">
        <f t="shared" si="36"/>
        <v>3279.3333333333335</v>
      </c>
      <c r="AC93" s="4">
        <f t="shared" si="37"/>
        <v>2046</v>
      </c>
      <c r="AD93" s="4">
        <f t="shared" si="38"/>
        <v>3172</v>
      </c>
      <c r="AE93" s="4">
        <f t="shared" si="39"/>
        <v>1556.6666666666667</v>
      </c>
      <c r="AF93" s="4">
        <f t="shared" si="40"/>
        <v>3114.3333333333335</v>
      </c>
      <c r="AG93" s="4">
        <f t="shared" si="41"/>
        <v>1777.6666666666667</v>
      </c>
      <c r="AH93" s="4">
        <f t="shared" si="42"/>
        <v>61670</v>
      </c>
      <c r="AJ93" s="30">
        <f ca="1">OFFSET('A&amp;Z correction'!$K$5,UsefulSeries!$C91,0)</f>
        <v>127312.95292117742</v>
      </c>
      <c r="AK93" s="30">
        <f ca="1">OFFSET('A&amp;Z correction'!$K$6,UsefulSeries!$C91,0)</f>
        <v>1627.0903510221947</v>
      </c>
      <c r="AL93" s="30">
        <f ca="1">OFFSET('A&amp;Z correction'!$K$7,UsefulSeries!$C91,0)</f>
        <v>1521.9580472019379</v>
      </c>
      <c r="AM93" s="30">
        <f ca="1">OFFSET('A&amp;Z correction'!$L$5,UsefulSeries!$C91,0)</f>
        <v>1990.6291293529832</v>
      </c>
      <c r="AN93" s="30">
        <f ca="1">OFFSET('A&amp;Z correction'!$L$6,UsefulSeries!$C91,0)</f>
        <v>4026.5643935507856</v>
      </c>
      <c r="AO93" s="30">
        <f ca="1">OFFSET('A&amp;Z correction'!$L$7,UsefulSeries!$C91,0)</f>
        <v>1153.8468404980047</v>
      </c>
      <c r="AP93" s="30">
        <f ca="1">OFFSET('A&amp;Z correction'!$M$5,UsefulSeries!$C91,0)</f>
        <v>1313.9475340179138</v>
      </c>
      <c r="AQ93" s="30">
        <f ca="1">OFFSET('A&amp;Z correction'!$M$6,UsefulSeries!$C91,0)</f>
        <v>1409.5532779268685</v>
      </c>
      <c r="AR93" s="30">
        <f ca="1">OFFSET('A&amp;Z correction'!$M$7,UsefulSeries!$C91,0)</f>
        <v>62326.230851879416</v>
      </c>
    </row>
    <row r="94" spans="1:44" x14ac:dyDescent="0.35">
      <c r="A94" s="2" t="s">
        <v>147</v>
      </c>
      <c r="B94" s="58">
        <v>130010</v>
      </c>
      <c r="C94" s="62">
        <v>6608</v>
      </c>
      <c r="D94" s="66">
        <v>66746</v>
      </c>
      <c r="E94">
        <f t="shared" si="23"/>
        <v>0.63929702405538835</v>
      </c>
      <c r="F94">
        <f t="shared" si="24"/>
        <v>3.2493460002753681E-2</v>
      </c>
      <c r="G94">
        <f t="shared" si="25"/>
        <v>0.32820951594185793</v>
      </c>
      <c r="H94" s="6">
        <f t="shared" si="26"/>
        <v>4.8368443396916948E-2</v>
      </c>
      <c r="I94" s="59">
        <v>124942</v>
      </c>
      <c r="J94" s="63">
        <v>1578</v>
      </c>
      <c r="K94" s="67">
        <v>3282</v>
      </c>
      <c r="L94" s="60">
        <v>1811</v>
      </c>
      <c r="M94" s="64">
        <v>3165</v>
      </c>
      <c r="N94" s="68">
        <v>1677</v>
      </c>
      <c r="O94" s="61">
        <v>3142</v>
      </c>
      <c r="P94" s="65">
        <v>1836</v>
      </c>
      <c r="Q94" s="69">
        <v>61553</v>
      </c>
      <c r="S94" s="4">
        <f t="shared" si="27"/>
        <v>129748</v>
      </c>
      <c r="T94" s="4">
        <f t="shared" si="28"/>
        <v>6687.333333333333</v>
      </c>
      <c r="U94" s="4">
        <f t="shared" si="29"/>
        <v>66741.333333333328</v>
      </c>
      <c r="V94" s="9">
        <f t="shared" si="30"/>
        <v>0.63749753694581279</v>
      </c>
      <c r="W94" s="9">
        <f t="shared" si="31"/>
        <v>3.3492610837438423E-2</v>
      </c>
      <c r="X94" s="9">
        <f t="shared" si="32"/>
        <v>0.32900985221674878</v>
      </c>
      <c r="Y94" s="10">
        <f t="shared" si="33"/>
        <v>4.9014673618270922E-2</v>
      </c>
      <c r="Z94" s="4">
        <f t="shared" si="34"/>
        <v>124573</v>
      </c>
      <c r="AA94" s="4">
        <f t="shared" si="35"/>
        <v>1709.3333333333333</v>
      </c>
      <c r="AB94" s="4">
        <f t="shared" si="36"/>
        <v>3264</v>
      </c>
      <c r="AC94" s="4">
        <f t="shared" si="37"/>
        <v>1966</v>
      </c>
      <c r="AD94" s="4">
        <f t="shared" si="38"/>
        <v>3151</v>
      </c>
      <c r="AE94" s="4">
        <f t="shared" si="39"/>
        <v>1584.6666666666667</v>
      </c>
      <c r="AF94" s="4">
        <f t="shared" si="40"/>
        <v>3104.3333333333335</v>
      </c>
      <c r="AG94" s="4">
        <f t="shared" si="41"/>
        <v>1801.6666666666667</v>
      </c>
      <c r="AH94" s="4">
        <f t="shared" si="42"/>
        <v>61666.333333333336</v>
      </c>
      <c r="AJ94" s="30">
        <f ca="1">OFFSET('A&amp;Z correction'!$K$5,UsefulSeries!$C92,0)</f>
        <v>127583.80116601416</v>
      </c>
      <c r="AK94" s="30">
        <f ca="1">OFFSET('A&amp;Z correction'!$K$6,UsefulSeries!$C92,0)</f>
        <v>1603.7201613980919</v>
      </c>
      <c r="AL94" s="30">
        <f ca="1">OFFSET('A&amp;Z correction'!$K$7,UsefulSeries!$C92,0)</f>
        <v>1505.1586472803456</v>
      </c>
      <c r="AM94" s="30">
        <f ca="1">OFFSET('A&amp;Z correction'!$L$5,UsefulSeries!$C92,0)</f>
        <v>1898.9917697923843</v>
      </c>
      <c r="AN94" s="30">
        <f ca="1">OFFSET('A&amp;Z correction'!$L$6,UsefulSeries!$C92,0)</f>
        <v>3999.8125935337171</v>
      </c>
      <c r="AO94" s="30">
        <f ca="1">OFFSET('A&amp;Z correction'!$L$7,UsefulSeries!$C92,0)</f>
        <v>1189.2850788694223</v>
      </c>
      <c r="AP94" s="30">
        <f ca="1">OFFSET('A&amp;Z correction'!$M$5,UsefulSeries!$C92,0)</f>
        <v>1309.2274517899261</v>
      </c>
      <c r="AQ94" s="30">
        <f ca="1">OFFSET('A&amp;Z correction'!$M$6,UsefulSeries!$C92,0)</f>
        <v>1439.718119526083</v>
      </c>
      <c r="AR94" s="30">
        <f ca="1">OFFSET('A&amp;Z correction'!$M$7,UsefulSeries!$C92,0)</f>
        <v>62316.765539327411</v>
      </c>
    </row>
    <row r="95" spans="1:44" x14ac:dyDescent="0.35">
      <c r="A95" s="2" t="s">
        <v>148</v>
      </c>
      <c r="B95" s="58">
        <v>130019</v>
      </c>
      <c r="C95" s="62">
        <v>6656</v>
      </c>
      <c r="D95" s="66">
        <v>66895</v>
      </c>
      <c r="E95">
        <f t="shared" si="23"/>
        <v>0.63869430662671312</v>
      </c>
      <c r="F95">
        <f t="shared" si="24"/>
        <v>3.2696369799086307E-2</v>
      </c>
      <c r="G95">
        <f t="shared" si="25"/>
        <v>0.32860932357420053</v>
      </c>
      <c r="H95" s="6">
        <f t="shared" si="26"/>
        <v>4.8699469544539964E-2</v>
      </c>
      <c r="I95" s="59">
        <v>124955</v>
      </c>
      <c r="J95" s="63">
        <v>1667</v>
      </c>
      <c r="K95" s="67">
        <v>3369</v>
      </c>
      <c r="L95" s="60">
        <v>1836</v>
      </c>
      <c r="M95" s="64">
        <v>3237</v>
      </c>
      <c r="N95" s="68">
        <v>1534</v>
      </c>
      <c r="O95" s="61">
        <v>3074</v>
      </c>
      <c r="P95" s="65">
        <v>1741</v>
      </c>
      <c r="Q95" s="69">
        <v>61773</v>
      </c>
      <c r="S95" s="4">
        <f t="shared" si="27"/>
        <v>129950.33333333333</v>
      </c>
      <c r="T95" s="4">
        <f t="shared" si="28"/>
        <v>6639.666666666667</v>
      </c>
      <c r="U95" s="4">
        <f t="shared" si="29"/>
        <v>66776.666666666672</v>
      </c>
      <c r="V95" s="9">
        <f t="shared" si="30"/>
        <v>0.63899471368240746</v>
      </c>
      <c r="W95" s="9">
        <f t="shared" si="31"/>
        <v>3.2756465156571477E-2</v>
      </c>
      <c r="X95" s="9">
        <f t="shared" si="32"/>
        <v>0.32824882116102105</v>
      </c>
      <c r="Y95" s="10">
        <f t="shared" si="33"/>
        <v>4.8610195963589335E-2</v>
      </c>
      <c r="Z95" s="4">
        <f t="shared" si="34"/>
        <v>124816</v>
      </c>
      <c r="AA95" s="4">
        <f t="shared" si="35"/>
        <v>1643.3333333333333</v>
      </c>
      <c r="AB95" s="4">
        <f t="shared" si="36"/>
        <v>3269.3333333333335</v>
      </c>
      <c r="AC95" s="4">
        <f t="shared" si="37"/>
        <v>1914.6666666666667</v>
      </c>
      <c r="AD95" s="4">
        <f t="shared" si="38"/>
        <v>3188</v>
      </c>
      <c r="AE95" s="4">
        <f t="shared" si="39"/>
        <v>1583.3333333333333</v>
      </c>
      <c r="AF95" s="4">
        <f t="shared" si="40"/>
        <v>3104</v>
      </c>
      <c r="AG95" s="4">
        <f t="shared" si="41"/>
        <v>1788.3333333333333</v>
      </c>
      <c r="AH95" s="4">
        <f t="shared" si="42"/>
        <v>61691</v>
      </c>
      <c r="AJ95" s="30">
        <f ca="1">OFFSET('A&amp;Z correction'!$K$5,UsefulSeries!$C93,0)</f>
        <v>127835.40519732922</v>
      </c>
      <c r="AK95" s="30">
        <f ca="1">OFFSET('A&amp;Z correction'!$K$6,UsefulSeries!$C93,0)</f>
        <v>1526.9176993937406</v>
      </c>
      <c r="AL95" s="30">
        <f ca="1">OFFSET('A&amp;Z correction'!$K$7,UsefulSeries!$C93,0)</f>
        <v>1515.2622913352561</v>
      </c>
      <c r="AM95" s="30">
        <f ca="1">OFFSET('A&amp;Z correction'!$L$5,UsefulSeries!$C93,0)</f>
        <v>1838.9098032165077</v>
      </c>
      <c r="AN95" s="30">
        <f ca="1">OFFSET('A&amp;Z correction'!$L$6,UsefulSeries!$C93,0)</f>
        <v>4047.3357501864912</v>
      </c>
      <c r="AO95" s="30">
        <f ca="1">OFFSET('A&amp;Z correction'!$L$7,UsefulSeries!$C93,0)</f>
        <v>1183.7379875771121</v>
      </c>
      <c r="AP95" s="30">
        <f ca="1">OFFSET('A&amp;Z correction'!$M$5,UsefulSeries!$C93,0)</f>
        <v>1312.2013048161957</v>
      </c>
      <c r="AQ95" s="30">
        <f ca="1">OFFSET('A&amp;Z correction'!$M$6,UsefulSeries!$C93,0)</f>
        <v>1420.6948814347129</v>
      </c>
      <c r="AR95" s="30">
        <f ca="1">OFFSET('A&amp;Z correction'!$M$7,UsefulSeries!$C93,0)</f>
        <v>62343.720216506023</v>
      </c>
    </row>
    <row r="96" spans="1:44" x14ac:dyDescent="0.35">
      <c r="A96" s="2" t="s">
        <v>149</v>
      </c>
      <c r="B96" s="58">
        <v>130179</v>
      </c>
      <c r="C96" s="62">
        <v>6454</v>
      </c>
      <c r="D96" s="66">
        <v>67134</v>
      </c>
      <c r="E96">
        <f t="shared" si="23"/>
        <v>0.63886203359719684</v>
      </c>
      <c r="F96">
        <f t="shared" si="24"/>
        <v>3.1673430928462414E-2</v>
      </c>
      <c r="G96">
        <f t="shared" si="25"/>
        <v>0.32946453547434079</v>
      </c>
      <c r="H96" s="6">
        <f t="shared" si="26"/>
        <v>4.7236026435780523E-2</v>
      </c>
      <c r="I96" s="59">
        <v>125004</v>
      </c>
      <c r="J96" s="63">
        <v>1691</v>
      </c>
      <c r="K96" s="67">
        <v>3303</v>
      </c>
      <c r="L96" s="60">
        <v>1953</v>
      </c>
      <c r="M96" s="64">
        <v>3115</v>
      </c>
      <c r="N96" s="68">
        <v>1587</v>
      </c>
      <c r="O96" s="61">
        <v>3113</v>
      </c>
      <c r="P96" s="65">
        <v>1622</v>
      </c>
      <c r="Q96" s="69">
        <v>62001</v>
      </c>
      <c r="S96" s="4">
        <f t="shared" si="27"/>
        <v>130069.33333333333</v>
      </c>
      <c r="T96" s="4">
        <f t="shared" si="28"/>
        <v>6572.666666666667</v>
      </c>
      <c r="U96" s="4">
        <f t="shared" si="29"/>
        <v>66925</v>
      </c>
      <c r="V96" s="9">
        <f t="shared" si="30"/>
        <v>0.63929702405538835</v>
      </c>
      <c r="W96" s="9">
        <f t="shared" si="31"/>
        <v>3.2493460002753681E-2</v>
      </c>
      <c r="X96" s="9">
        <f t="shared" si="32"/>
        <v>0.32820951594185793</v>
      </c>
      <c r="Y96" s="10">
        <f t="shared" si="33"/>
        <v>4.8101364636544158E-2</v>
      </c>
      <c r="Z96" s="4">
        <f t="shared" si="34"/>
        <v>124967</v>
      </c>
      <c r="AA96" s="4">
        <f t="shared" si="35"/>
        <v>1645.3333333333333</v>
      </c>
      <c r="AB96" s="4">
        <f t="shared" si="36"/>
        <v>3318</v>
      </c>
      <c r="AC96" s="4">
        <f t="shared" si="37"/>
        <v>1866.6666666666667</v>
      </c>
      <c r="AD96" s="4">
        <f t="shared" si="38"/>
        <v>3172.3333333333335</v>
      </c>
      <c r="AE96" s="4">
        <f t="shared" si="39"/>
        <v>1599.3333333333333</v>
      </c>
      <c r="AF96" s="4">
        <f t="shared" si="40"/>
        <v>3109.6666666666665</v>
      </c>
      <c r="AG96" s="4">
        <f t="shared" si="41"/>
        <v>1733</v>
      </c>
      <c r="AH96" s="4">
        <f t="shared" si="42"/>
        <v>61775.666666666664</v>
      </c>
      <c r="AJ96" s="30">
        <f ca="1">OFFSET('A&amp;Z correction'!$K$5,UsefulSeries!$C94,0)</f>
        <v>127990.89122253472</v>
      </c>
      <c r="AK96" s="30">
        <f ca="1">OFFSET('A&amp;Z correction'!$K$6,UsefulSeries!$C94,0)</f>
        <v>1529.4253946396198</v>
      </c>
      <c r="AL96" s="30">
        <f ca="1">OFFSET('A&amp;Z correction'!$K$7,UsefulSeries!$C94,0)</f>
        <v>1562.2984102774356</v>
      </c>
      <c r="AM96" s="30">
        <f ca="1">OFFSET('A&amp;Z correction'!$L$5,UsefulSeries!$C94,0)</f>
        <v>1783.977271633996</v>
      </c>
      <c r="AN96" s="30">
        <f ca="1">OFFSET('A&amp;Z correction'!$L$6,UsefulSeries!$C94,0)</f>
        <v>4027.6037856320067</v>
      </c>
      <c r="AO96" s="30">
        <f ca="1">OFFSET('A&amp;Z correction'!$L$7,UsefulSeries!$C94,0)</f>
        <v>1204.0366479134414</v>
      </c>
      <c r="AP96" s="30">
        <f ca="1">OFFSET('A&amp;Z correction'!$M$5,UsefulSeries!$C94,0)</f>
        <v>1322.398486088292</v>
      </c>
      <c r="AQ96" s="30">
        <f ca="1">OFFSET('A&amp;Z correction'!$M$6,UsefulSeries!$C94,0)</f>
        <v>1359.2760808578078</v>
      </c>
      <c r="AR96" s="30">
        <f ca="1">OFFSET('A&amp;Z correction'!$M$7,UsefulSeries!$C94,0)</f>
        <v>62433.3094087145</v>
      </c>
    </row>
    <row r="97" spans="1:44" x14ac:dyDescent="0.35">
      <c r="A97" s="2" t="s">
        <v>150</v>
      </c>
      <c r="B97" s="58">
        <v>130653</v>
      </c>
      <c r="C97" s="62">
        <v>6308</v>
      </c>
      <c r="D97" s="66">
        <v>66980</v>
      </c>
      <c r="E97">
        <f t="shared" si="23"/>
        <v>0.64064116582737163</v>
      </c>
      <c r="F97">
        <f t="shared" si="24"/>
        <v>3.0930514217347174E-2</v>
      </c>
      <c r="G97">
        <f t="shared" si="25"/>
        <v>0.32842831995528121</v>
      </c>
      <c r="H97" s="6">
        <f t="shared" si="26"/>
        <v>4.6056906710669462E-2</v>
      </c>
      <c r="I97" s="59">
        <v>125254</v>
      </c>
      <c r="J97" s="63">
        <v>1596</v>
      </c>
      <c r="K97" s="67">
        <v>3309</v>
      </c>
      <c r="L97" s="60">
        <v>1900</v>
      </c>
      <c r="M97" s="64">
        <v>3041</v>
      </c>
      <c r="N97" s="68">
        <v>1511</v>
      </c>
      <c r="O97" s="61">
        <v>3381</v>
      </c>
      <c r="P97" s="65">
        <v>1649</v>
      </c>
      <c r="Q97" s="69">
        <v>61945</v>
      </c>
      <c r="S97" s="4">
        <f t="shared" si="27"/>
        <v>130283.66666666667</v>
      </c>
      <c r="T97" s="4">
        <f t="shared" si="28"/>
        <v>6472.666666666667</v>
      </c>
      <c r="U97" s="4">
        <f t="shared" si="29"/>
        <v>67003</v>
      </c>
      <c r="V97" s="9">
        <f t="shared" si="30"/>
        <v>0.63869430662671312</v>
      </c>
      <c r="W97" s="9">
        <f t="shared" si="31"/>
        <v>3.2696369799086307E-2</v>
      </c>
      <c r="X97" s="9">
        <f t="shared" si="32"/>
        <v>0.32860932357420053</v>
      </c>
      <c r="Y97" s="10">
        <f t="shared" si="33"/>
        <v>4.7329922563001343E-2</v>
      </c>
      <c r="Z97" s="4">
        <f t="shared" si="34"/>
        <v>125071</v>
      </c>
      <c r="AA97" s="4">
        <f t="shared" si="35"/>
        <v>1651.3333333333333</v>
      </c>
      <c r="AB97" s="4">
        <f t="shared" si="36"/>
        <v>3327</v>
      </c>
      <c r="AC97" s="4">
        <f t="shared" si="37"/>
        <v>1896.3333333333333</v>
      </c>
      <c r="AD97" s="4">
        <f t="shared" si="38"/>
        <v>3131</v>
      </c>
      <c r="AE97" s="4">
        <f t="shared" si="39"/>
        <v>1544</v>
      </c>
      <c r="AF97" s="4">
        <f t="shared" si="40"/>
        <v>3189.3333333333335</v>
      </c>
      <c r="AG97" s="4">
        <f t="shared" si="41"/>
        <v>1670.6666666666667</v>
      </c>
      <c r="AH97" s="4">
        <f t="shared" si="42"/>
        <v>61906.333333333336</v>
      </c>
      <c r="AJ97" s="30">
        <f ca="1">OFFSET('A&amp;Z correction'!$K$5,UsefulSeries!$C95,0)</f>
        <v>128096.24591181814</v>
      </c>
      <c r="AK97" s="30">
        <f ca="1">OFFSET('A&amp;Z correction'!$K$6,UsefulSeries!$C95,0)</f>
        <v>1537.3925075830716</v>
      </c>
      <c r="AL97" s="30">
        <f ca="1">OFFSET('A&amp;Z correction'!$K$7,UsefulSeries!$C95,0)</f>
        <v>1570.1483083562687</v>
      </c>
      <c r="AM97" s="30">
        <f ca="1">OFFSET('A&amp;Z correction'!$L$5,UsefulSeries!$C95,0)</f>
        <v>1818.7296718462464</v>
      </c>
      <c r="AN97" s="30">
        <f ca="1">OFFSET('A&amp;Z correction'!$L$6,UsefulSeries!$C95,0)</f>
        <v>3975.2351273603185</v>
      </c>
      <c r="AO97" s="30">
        <f ca="1">OFFSET('A&amp;Z correction'!$L$7,UsefulSeries!$C95,0)</f>
        <v>1145.2554321242987</v>
      </c>
      <c r="AP97" s="30">
        <f ca="1">OFFSET('A&amp;Z correction'!$M$5,UsefulSeries!$C95,0)</f>
        <v>1399.9439634259384</v>
      </c>
      <c r="AQ97" s="30">
        <f ca="1">OFFSET('A&amp;Z correction'!$M$6,UsefulSeries!$C95,0)</f>
        <v>1292.6597056925871</v>
      </c>
      <c r="AR97" s="30">
        <f ca="1">OFFSET('A&amp;Z correction'!$M$7,UsefulSeries!$C95,0)</f>
        <v>62577.639961458153</v>
      </c>
    </row>
    <row r="98" spans="1:44" x14ac:dyDescent="0.35">
      <c r="A98" s="2" t="s">
        <v>151</v>
      </c>
      <c r="B98" s="58">
        <v>130679</v>
      </c>
      <c r="C98" s="62">
        <v>6476</v>
      </c>
      <c r="D98" s="66">
        <v>66943</v>
      </c>
      <c r="E98">
        <f t="shared" si="23"/>
        <v>0.64027574988485925</v>
      </c>
      <c r="F98">
        <f t="shared" si="24"/>
        <v>3.1729855265607697E-2</v>
      </c>
      <c r="G98">
        <f t="shared" si="25"/>
        <v>0.32799439484953308</v>
      </c>
      <c r="H98" s="6">
        <f t="shared" si="26"/>
        <v>4.7216652692209544E-2</v>
      </c>
      <c r="I98" s="59">
        <v>125186</v>
      </c>
      <c r="J98" s="63">
        <v>1880</v>
      </c>
      <c r="K98" s="67">
        <v>3567</v>
      </c>
      <c r="L98" s="60">
        <v>1997</v>
      </c>
      <c r="M98" s="64">
        <v>2831</v>
      </c>
      <c r="N98" s="68">
        <v>1478</v>
      </c>
      <c r="O98" s="61">
        <v>3402</v>
      </c>
      <c r="P98" s="65">
        <v>1747</v>
      </c>
      <c r="Q98" s="69">
        <v>61672</v>
      </c>
      <c r="S98" s="4">
        <f t="shared" si="27"/>
        <v>130503.66666666667</v>
      </c>
      <c r="T98" s="4">
        <f t="shared" si="28"/>
        <v>6412.666666666667</v>
      </c>
      <c r="U98" s="4">
        <f t="shared" si="29"/>
        <v>67019</v>
      </c>
      <c r="V98" s="9">
        <f t="shared" si="30"/>
        <v>0.63886203359719684</v>
      </c>
      <c r="W98" s="9">
        <f t="shared" si="31"/>
        <v>3.1673430928462414E-2</v>
      </c>
      <c r="X98" s="9">
        <f t="shared" si="32"/>
        <v>0.32946453547434079</v>
      </c>
      <c r="Y98" s="10">
        <f t="shared" si="33"/>
        <v>4.6836389133022842E-2</v>
      </c>
      <c r="Z98" s="4">
        <f t="shared" si="34"/>
        <v>125148</v>
      </c>
      <c r="AA98" s="4">
        <f t="shared" si="35"/>
        <v>1722.3333333333333</v>
      </c>
      <c r="AB98" s="4">
        <f t="shared" si="36"/>
        <v>3393</v>
      </c>
      <c r="AC98" s="4">
        <f t="shared" si="37"/>
        <v>1950</v>
      </c>
      <c r="AD98" s="4">
        <f t="shared" si="38"/>
        <v>2995.6666666666665</v>
      </c>
      <c r="AE98" s="4">
        <f t="shared" si="39"/>
        <v>1525.3333333333333</v>
      </c>
      <c r="AF98" s="4">
        <f t="shared" si="40"/>
        <v>3298.6666666666665</v>
      </c>
      <c r="AG98" s="4">
        <f t="shared" si="41"/>
        <v>1672.6666666666667</v>
      </c>
      <c r="AH98" s="4">
        <f t="shared" si="42"/>
        <v>61872.666666666664</v>
      </c>
      <c r="AJ98" s="30">
        <f ca="1">OFFSET('A&amp;Z correction'!$K$5,UsefulSeries!$C96,0)</f>
        <v>128171.52783065678</v>
      </c>
      <c r="AK98" s="30">
        <f ca="1">OFFSET('A&amp;Z correction'!$K$6,UsefulSeries!$C96,0)</f>
        <v>1621.4479550569642</v>
      </c>
      <c r="AL98" s="30">
        <f ca="1">OFFSET('A&amp;Z correction'!$K$7,UsefulSeries!$C96,0)</f>
        <v>1629.2258419548641</v>
      </c>
      <c r="AM98" s="30">
        <f ca="1">OFFSET('A&amp;Z correction'!$L$5,UsefulSeries!$C96,0)</f>
        <v>1882.9394502412108</v>
      </c>
      <c r="AN98" s="30">
        <f ca="1">OFFSET('A&amp;Z correction'!$L$6,UsefulSeries!$C96,0)</f>
        <v>3802.3749359287199</v>
      </c>
      <c r="AO98" s="30">
        <f ca="1">OFFSET('A&amp;Z correction'!$L$7,UsefulSeries!$C96,0)</f>
        <v>1139.9022806049629</v>
      </c>
      <c r="AP98" s="30">
        <f ca="1">OFFSET('A&amp;Z correction'!$M$5,UsefulSeries!$C96,0)</f>
        <v>1504.7041632350169</v>
      </c>
      <c r="AQ98" s="30">
        <f ca="1">OFFSET('A&amp;Z correction'!$M$6,UsefulSeries!$C96,0)</f>
        <v>1310.5399122576457</v>
      </c>
      <c r="AR98" s="30">
        <f ca="1">OFFSET('A&amp;Z correction'!$M$7,UsefulSeries!$C96,0)</f>
        <v>62541.967818989047</v>
      </c>
    </row>
    <row r="99" spans="1:44" x14ac:dyDescent="0.35">
      <c r="A99" s="2" t="s">
        <v>152</v>
      </c>
      <c r="B99" s="58">
        <v>130726</v>
      </c>
      <c r="C99" s="62">
        <v>6368</v>
      </c>
      <c r="D99" s="66">
        <v>67143</v>
      </c>
      <c r="E99">
        <f t="shared" si="23"/>
        <v>0.64007011462173846</v>
      </c>
      <c r="F99">
        <f t="shared" si="24"/>
        <v>3.1179463074761184E-2</v>
      </c>
      <c r="G99">
        <f t="shared" si="25"/>
        <v>0.32875042230350032</v>
      </c>
      <c r="H99" s="6">
        <f t="shared" si="26"/>
        <v>4.6449881103476448E-2</v>
      </c>
      <c r="I99" s="59">
        <v>125499</v>
      </c>
      <c r="J99" s="63">
        <v>1685</v>
      </c>
      <c r="K99" s="67">
        <v>3453</v>
      </c>
      <c r="L99" s="60">
        <v>1896</v>
      </c>
      <c r="M99" s="64">
        <v>3026</v>
      </c>
      <c r="N99" s="68">
        <v>1552</v>
      </c>
      <c r="O99" s="61">
        <v>3226</v>
      </c>
      <c r="P99" s="65">
        <v>1641</v>
      </c>
      <c r="Q99" s="69">
        <v>61910</v>
      </c>
      <c r="S99" s="4">
        <f t="shared" si="27"/>
        <v>130686</v>
      </c>
      <c r="T99" s="4">
        <f t="shared" si="28"/>
        <v>6384</v>
      </c>
      <c r="U99" s="4">
        <f t="shared" si="29"/>
        <v>67022</v>
      </c>
      <c r="V99" s="9">
        <f t="shared" si="30"/>
        <v>0.64064116582737163</v>
      </c>
      <c r="W99" s="9">
        <f t="shared" si="31"/>
        <v>3.0930514217347174E-2</v>
      </c>
      <c r="X99" s="9">
        <f t="shared" si="32"/>
        <v>0.32842831995528121</v>
      </c>
      <c r="Y99" s="10">
        <f t="shared" si="33"/>
        <v>4.6574742832129569E-2</v>
      </c>
      <c r="Z99" s="4">
        <f t="shared" si="34"/>
        <v>125313</v>
      </c>
      <c r="AA99" s="4">
        <f t="shared" si="35"/>
        <v>1720.3333333333333</v>
      </c>
      <c r="AB99" s="4">
        <f t="shared" si="36"/>
        <v>3443</v>
      </c>
      <c r="AC99" s="4">
        <f t="shared" si="37"/>
        <v>1931</v>
      </c>
      <c r="AD99" s="4">
        <f t="shared" si="38"/>
        <v>2966</v>
      </c>
      <c r="AE99" s="4">
        <f t="shared" si="39"/>
        <v>1513.6666666666667</v>
      </c>
      <c r="AF99" s="4">
        <f t="shared" si="40"/>
        <v>3336.3333333333335</v>
      </c>
      <c r="AG99" s="4">
        <f t="shared" si="41"/>
        <v>1679</v>
      </c>
      <c r="AH99" s="4">
        <f t="shared" si="42"/>
        <v>61842.333333333336</v>
      </c>
      <c r="AJ99" s="30">
        <f ca="1">OFFSET('A&amp;Z correction'!$K$5,UsefulSeries!$C97,0)</f>
        <v>128340.64977271786</v>
      </c>
      <c r="AK99" s="30">
        <f ca="1">OFFSET('A&amp;Z correction'!$K$6,UsefulSeries!$C97,0)</f>
        <v>1619.3318626561036</v>
      </c>
      <c r="AL99" s="30">
        <f ca="1">OFFSET('A&amp;Z correction'!$K$7,UsefulSeries!$C97,0)</f>
        <v>1679.1027556350011</v>
      </c>
      <c r="AM99" s="30">
        <f ca="1">OFFSET('A&amp;Z correction'!$L$5,UsefulSeries!$C97,0)</f>
        <v>1861.5295357626524</v>
      </c>
      <c r="AN99" s="30">
        <f ca="1">OFFSET('A&amp;Z correction'!$L$6,UsefulSeries!$C97,0)</f>
        <v>3764.5993363727134</v>
      </c>
      <c r="AO99" s="30">
        <f ca="1">OFFSET('A&amp;Z correction'!$L$7,UsefulSeries!$C97,0)</f>
        <v>1130.4662489643069</v>
      </c>
      <c r="AP99" s="30">
        <f ca="1">OFFSET('A&amp;Z correction'!$M$5,UsefulSeries!$C97,0)</f>
        <v>1543.4599613976632</v>
      </c>
      <c r="AQ99" s="30">
        <f ca="1">OFFSET('A&amp;Z correction'!$M$6,UsefulSeries!$C97,0)</f>
        <v>1321.4206788922486</v>
      </c>
      <c r="AR99" s="30">
        <f ca="1">OFFSET('A&amp;Z correction'!$M$7,UsefulSeries!$C97,0)</f>
        <v>62510.443703227684</v>
      </c>
    </row>
    <row r="100" spans="1:44" x14ac:dyDescent="0.35">
      <c r="A100" s="2" t="s">
        <v>153</v>
      </c>
      <c r="B100" s="58">
        <v>130807</v>
      </c>
      <c r="C100" s="62">
        <v>6306</v>
      </c>
      <c r="D100" s="66">
        <v>67288</v>
      </c>
      <c r="E100">
        <f t="shared" si="23"/>
        <v>0.63995283780412038</v>
      </c>
      <c r="F100">
        <f t="shared" si="24"/>
        <v>3.0851121080620936E-2</v>
      </c>
      <c r="G100">
        <f t="shared" si="25"/>
        <v>0.32919604111525874</v>
      </c>
      <c r="H100" s="6">
        <f t="shared" si="26"/>
        <v>4.5991262681146207E-2</v>
      </c>
      <c r="I100" s="59">
        <v>125579</v>
      </c>
      <c r="J100" s="63">
        <v>1750</v>
      </c>
      <c r="K100" s="67">
        <v>3377</v>
      </c>
      <c r="L100" s="60">
        <v>1954</v>
      </c>
      <c r="M100" s="64">
        <v>2807</v>
      </c>
      <c r="N100" s="68">
        <v>1606</v>
      </c>
      <c r="O100" s="61">
        <v>3202</v>
      </c>
      <c r="P100" s="65">
        <v>1723</v>
      </c>
      <c r="Q100" s="69">
        <v>62059</v>
      </c>
      <c r="S100" s="4">
        <f t="shared" si="27"/>
        <v>130737.33333333333</v>
      </c>
      <c r="T100" s="4">
        <f t="shared" si="28"/>
        <v>6383.333333333333</v>
      </c>
      <c r="U100" s="4">
        <f t="shared" si="29"/>
        <v>67124.666666666672</v>
      </c>
      <c r="V100" s="9">
        <f t="shared" si="30"/>
        <v>0.64027574988485925</v>
      </c>
      <c r="W100" s="9">
        <f t="shared" si="31"/>
        <v>3.1729855265607697E-2</v>
      </c>
      <c r="X100" s="9">
        <f t="shared" si="32"/>
        <v>0.32799439484953308</v>
      </c>
      <c r="Y100" s="10">
        <f t="shared" si="33"/>
        <v>4.655267136974247E-2</v>
      </c>
      <c r="Z100" s="4">
        <f t="shared" si="34"/>
        <v>125421.33333333333</v>
      </c>
      <c r="AA100" s="4">
        <f t="shared" si="35"/>
        <v>1771.6666666666667</v>
      </c>
      <c r="AB100" s="4">
        <f t="shared" si="36"/>
        <v>3465.6666666666665</v>
      </c>
      <c r="AC100" s="4">
        <f t="shared" si="37"/>
        <v>1949</v>
      </c>
      <c r="AD100" s="4">
        <f t="shared" si="38"/>
        <v>2888</v>
      </c>
      <c r="AE100" s="4">
        <f t="shared" si="39"/>
        <v>1545.3333333333333</v>
      </c>
      <c r="AF100" s="4">
        <f t="shared" si="40"/>
        <v>3276.6666666666665</v>
      </c>
      <c r="AG100" s="4">
        <f t="shared" si="41"/>
        <v>1703.6666666666667</v>
      </c>
      <c r="AH100" s="4">
        <f t="shared" si="42"/>
        <v>61880.333333333336</v>
      </c>
      <c r="AJ100" s="30">
        <f ca="1">OFFSET('A&amp;Z correction'!$K$5,UsefulSeries!$C98,0)</f>
        <v>128450.36154053829</v>
      </c>
      <c r="AK100" s="30">
        <f ca="1">OFFSET('A&amp;Z correction'!$K$6,UsefulSeries!$C98,0)</f>
        <v>1679.4723562894505</v>
      </c>
      <c r="AL100" s="30">
        <f ca="1">OFFSET('A&amp;Z correction'!$K$7,UsefulSeries!$C98,0)</f>
        <v>1694.4515318661288</v>
      </c>
      <c r="AM100" s="30">
        <f ca="1">OFFSET('A&amp;Z correction'!$L$5,UsefulSeries!$C98,0)</f>
        <v>1883.7896361070507</v>
      </c>
      <c r="AN100" s="30">
        <f ca="1">OFFSET('A&amp;Z correction'!$L$6,UsefulSeries!$C98,0)</f>
        <v>3664.7311599376003</v>
      </c>
      <c r="AO100" s="30">
        <f ca="1">OFFSET('A&amp;Z correction'!$L$7,UsefulSeries!$C98,0)</f>
        <v>1175.6966485216772</v>
      </c>
      <c r="AP100" s="30">
        <f ca="1">OFFSET('A&amp;Z correction'!$M$5,UsefulSeries!$C98,0)</f>
        <v>1478.5723965701541</v>
      </c>
      <c r="AQ100" s="30">
        <f ca="1">OFFSET('A&amp;Z correction'!$M$6,UsefulSeries!$C98,0)</f>
        <v>1358.4566652926649</v>
      </c>
      <c r="AR100" s="30">
        <f ca="1">OFFSET('A&amp;Z correction'!$M$7,UsefulSeries!$C98,0)</f>
        <v>62542.49714794023</v>
      </c>
    </row>
    <row r="101" spans="1:44" x14ac:dyDescent="0.35">
      <c r="A101" s="2" t="s">
        <v>154</v>
      </c>
      <c r="B101" s="58">
        <v>130814</v>
      </c>
      <c r="C101" s="62">
        <v>6422</v>
      </c>
      <c r="D101" s="66">
        <v>67311</v>
      </c>
      <c r="E101">
        <f t="shared" si="23"/>
        <v>0.63953027910455784</v>
      </c>
      <c r="F101">
        <f t="shared" si="24"/>
        <v>3.1396207228656492E-2</v>
      </c>
      <c r="G101">
        <f t="shared" si="25"/>
        <v>0.32907351366678561</v>
      </c>
      <c r="H101" s="6">
        <f t="shared" si="26"/>
        <v>4.6795301524381355E-2</v>
      </c>
      <c r="I101" s="59">
        <v>125574</v>
      </c>
      <c r="J101" s="63">
        <v>1781</v>
      </c>
      <c r="K101" s="67">
        <v>3432</v>
      </c>
      <c r="L101" s="60">
        <v>1876</v>
      </c>
      <c r="M101" s="64">
        <v>2842</v>
      </c>
      <c r="N101" s="68">
        <v>1587</v>
      </c>
      <c r="O101" s="61">
        <v>3272</v>
      </c>
      <c r="P101" s="65">
        <v>1780</v>
      </c>
      <c r="Q101" s="69">
        <v>62077</v>
      </c>
      <c r="S101" s="4">
        <f t="shared" si="27"/>
        <v>130782.33333333333</v>
      </c>
      <c r="T101" s="4">
        <f t="shared" si="28"/>
        <v>6365.333333333333</v>
      </c>
      <c r="U101" s="4">
        <f t="shared" si="29"/>
        <v>67247.333333333328</v>
      </c>
      <c r="V101" s="9">
        <f t="shared" si="30"/>
        <v>0.64007011462173846</v>
      </c>
      <c r="W101" s="9">
        <f t="shared" si="31"/>
        <v>3.1179463074761184E-2</v>
      </c>
      <c r="X101" s="9">
        <f t="shared" si="32"/>
        <v>0.32875042230350032</v>
      </c>
      <c r="Y101" s="10">
        <f t="shared" si="33"/>
        <v>4.6412261236671908E-2</v>
      </c>
      <c r="Z101" s="4">
        <f t="shared" si="34"/>
        <v>125550.66666666667</v>
      </c>
      <c r="AA101" s="4">
        <f t="shared" si="35"/>
        <v>1738.6666666666667</v>
      </c>
      <c r="AB101" s="4">
        <f t="shared" si="36"/>
        <v>3420.6666666666665</v>
      </c>
      <c r="AC101" s="4">
        <f t="shared" si="37"/>
        <v>1908.6666666666667</v>
      </c>
      <c r="AD101" s="4">
        <f t="shared" si="38"/>
        <v>2891.6666666666665</v>
      </c>
      <c r="AE101" s="4">
        <f t="shared" si="39"/>
        <v>1581.6666666666667</v>
      </c>
      <c r="AF101" s="4">
        <f t="shared" si="40"/>
        <v>3233.3333333333335</v>
      </c>
      <c r="AG101" s="4">
        <f t="shared" si="41"/>
        <v>1714.6666666666667</v>
      </c>
      <c r="AH101" s="4">
        <f t="shared" si="42"/>
        <v>62015.333333333336</v>
      </c>
      <c r="AJ101" s="30">
        <f ca="1">OFFSET('A&amp;Z correction'!$K$5,UsefulSeries!$C99,0)</f>
        <v>128584.9749672945</v>
      </c>
      <c r="AK101" s="30">
        <f ca="1">OFFSET('A&amp;Z correction'!$K$6,UsefulSeries!$C99,0)</f>
        <v>1641.473600320485</v>
      </c>
      <c r="AL101" s="30">
        <f ca="1">OFFSET('A&amp;Z correction'!$K$7,UsefulSeries!$C99,0)</f>
        <v>1649.3119747987353</v>
      </c>
      <c r="AM101" s="30">
        <f ca="1">OFFSET('A&amp;Z correction'!$L$5,UsefulSeries!$C99,0)</f>
        <v>1837.253963777569</v>
      </c>
      <c r="AN101" s="30">
        <f ca="1">OFFSET('A&amp;Z correction'!$L$6,UsefulSeries!$C99,0)</f>
        <v>3669.4016258685506</v>
      </c>
      <c r="AO101" s="30">
        <f ca="1">OFFSET('A&amp;Z correction'!$L$7,UsefulSeries!$C99,0)</f>
        <v>1216.7389256700012</v>
      </c>
      <c r="AP101" s="30">
        <f ca="1">OFFSET('A&amp;Z correction'!$M$5,UsefulSeries!$C99,0)</f>
        <v>1436.4965431447226</v>
      </c>
      <c r="AQ101" s="30">
        <f ca="1">OFFSET('A&amp;Z correction'!$M$6,UsefulSeries!$C99,0)</f>
        <v>1370.5663925193217</v>
      </c>
      <c r="AR101" s="30">
        <f ca="1">OFFSET('A&amp;Z correction'!$M$7,UsefulSeries!$C99,0)</f>
        <v>62675.487502691343</v>
      </c>
    </row>
    <row r="102" spans="1:44" x14ac:dyDescent="0.35">
      <c r="A102" s="2" t="s">
        <v>155</v>
      </c>
      <c r="B102" s="58">
        <v>131209</v>
      </c>
      <c r="C102" s="62">
        <v>5941</v>
      </c>
      <c r="D102" s="66">
        <v>67581</v>
      </c>
      <c r="E102">
        <f t="shared" si="23"/>
        <v>0.64088486843711989</v>
      </c>
      <c r="F102">
        <f t="shared" si="24"/>
        <v>2.9018565825400158E-2</v>
      </c>
      <c r="G102">
        <f t="shared" si="25"/>
        <v>0.33009656573747992</v>
      </c>
      <c r="H102" s="6">
        <f t="shared" si="26"/>
        <v>4.3317535545023697E-2</v>
      </c>
      <c r="I102" s="59">
        <v>125746</v>
      </c>
      <c r="J102" s="63">
        <v>1586</v>
      </c>
      <c r="K102" s="67">
        <v>3463</v>
      </c>
      <c r="L102" s="60">
        <v>2060</v>
      </c>
      <c r="M102" s="64">
        <v>2778</v>
      </c>
      <c r="N102" s="68">
        <v>1582</v>
      </c>
      <c r="O102" s="61">
        <v>3288</v>
      </c>
      <c r="P102" s="65">
        <v>1557</v>
      </c>
      <c r="Q102" s="69">
        <v>62306</v>
      </c>
      <c r="S102" s="4">
        <f t="shared" si="27"/>
        <v>130943.33333333333</v>
      </c>
      <c r="T102" s="4">
        <f t="shared" si="28"/>
        <v>6223</v>
      </c>
      <c r="U102" s="4">
        <f t="shared" si="29"/>
        <v>67393.333333333328</v>
      </c>
      <c r="V102" s="9">
        <f t="shared" si="30"/>
        <v>0.63995283780412038</v>
      </c>
      <c r="W102" s="9">
        <f t="shared" si="31"/>
        <v>3.0851121080620936E-2</v>
      </c>
      <c r="X102" s="9">
        <f t="shared" si="32"/>
        <v>0.32919604111525874</v>
      </c>
      <c r="Y102" s="10">
        <f t="shared" si="33"/>
        <v>4.5368275500061978E-2</v>
      </c>
      <c r="Z102" s="4">
        <f t="shared" si="34"/>
        <v>125633</v>
      </c>
      <c r="AA102" s="4">
        <f t="shared" si="35"/>
        <v>1705.6666666666667</v>
      </c>
      <c r="AB102" s="4">
        <f t="shared" si="36"/>
        <v>3424</v>
      </c>
      <c r="AC102" s="4">
        <f t="shared" si="37"/>
        <v>1963.3333333333333</v>
      </c>
      <c r="AD102" s="4">
        <f t="shared" si="38"/>
        <v>2809</v>
      </c>
      <c r="AE102" s="4">
        <f t="shared" si="39"/>
        <v>1591.6666666666667</v>
      </c>
      <c r="AF102" s="4">
        <f t="shared" si="40"/>
        <v>3254</v>
      </c>
      <c r="AG102" s="4">
        <f t="shared" si="41"/>
        <v>1686.6666666666667</v>
      </c>
      <c r="AH102" s="4">
        <f t="shared" si="42"/>
        <v>62147.333333333336</v>
      </c>
      <c r="AJ102" s="30">
        <f ca="1">OFFSET('A&amp;Z correction'!$K$5,UsefulSeries!$C100,0)</f>
        <v>128668.74425546659</v>
      </c>
      <c r="AK102" s="30">
        <f ca="1">OFFSET('A&amp;Z correction'!$K$6,UsefulSeries!$C100,0)</f>
        <v>1605.7110611470996</v>
      </c>
      <c r="AL102" s="30">
        <f ca="1">OFFSET('A&amp;Z correction'!$K$7,UsefulSeries!$C100,0)</f>
        <v>1654.3904399465246</v>
      </c>
      <c r="AM102" s="30">
        <f ca="1">OFFSET('A&amp;Z correction'!$L$5,UsefulSeries!$C100,0)</f>
        <v>1901.4576021944972</v>
      </c>
      <c r="AN102" s="30">
        <f ca="1">OFFSET('A&amp;Z correction'!$L$6,UsefulSeries!$C100,0)</f>
        <v>3563.9669991920582</v>
      </c>
      <c r="AO102" s="30">
        <f ca="1">OFFSET('A&amp;Z correction'!$L$7,UsefulSeries!$C100,0)</f>
        <v>1237.1293728774453</v>
      </c>
      <c r="AP102" s="30">
        <f ca="1">OFFSET('A&amp;Z correction'!$M$5,UsefulSeries!$C100,0)</f>
        <v>1450.4866996110484</v>
      </c>
      <c r="AQ102" s="30">
        <f ca="1">OFFSET('A&amp;Z correction'!$M$6,UsefulSeries!$C100,0)</f>
        <v>1348.6985524330678</v>
      </c>
      <c r="AR102" s="30">
        <f ca="1">OFFSET('A&amp;Z correction'!$M$7,UsefulSeries!$C100,0)</f>
        <v>62810.475350542249</v>
      </c>
    </row>
    <row r="103" spans="1:44" x14ac:dyDescent="0.35">
      <c r="A103" s="2" t="s">
        <v>156</v>
      </c>
      <c r="B103" s="58">
        <v>131325</v>
      </c>
      <c r="C103" s="62">
        <v>6047</v>
      </c>
      <c r="D103" s="66">
        <v>67527</v>
      </c>
      <c r="E103">
        <f t="shared" si="23"/>
        <v>0.64092552916314871</v>
      </c>
      <c r="F103">
        <f t="shared" si="24"/>
        <v>2.9512101083948677E-2</v>
      </c>
      <c r="G103">
        <f t="shared" si="25"/>
        <v>0.32956236975290265</v>
      </c>
      <c r="H103" s="6">
        <f t="shared" si="26"/>
        <v>4.4019159654077981E-2</v>
      </c>
      <c r="I103" s="59">
        <v>126116</v>
      </c>
      <c r="J103" s="63">
        <v>1656</v>
      </c>
      <c r="K103" s="67">
        <v>3417</v>
      </c>
      <c r="L103" s="60">
        <v>1759</v>
      </c>
      <c r="M103" s="64">
        <v>2748</v>
      </c>
      <c r="N103" s="68">
        <v>1432</v>
      </c>
      <c r="O103" s="61">
        <v>3331</v>
      </c>
      <c r="P103" s="65">
        <v>1627</v>
      </c>
      <c r="Q103" s="69">
        <v>62464</v>
      </c>
      <c r="S103" s="4">
        <f t="shared" si="27"/>
        <v>131116</v>
      </c>
      <c r="T103" s="4">
        <f t="shared" si="28"/>
        <v>6136.666666666667</v>
      </c>
      <c r="U103" s="4">
        <f t="shared" si="29"/>
        <v>67473</v>
      </c>
      <c r="V103" s="9">
        <f t="shared" si="30"/>
        <v>0.63953027910455784</v>
      </c>
      <c r="W103" s="9">
        <f t="shared" si="31"/>
        <v>3.1396207228656492E-2</v>
      </c>
      <c r="X103" s="9">
        <f t="shared" si="32"/>
        <v>0.32907351366678561</v>
      </c>
      <c r="Y103" s="10">
        <f t="shared" si="33"/>
        <v>4.4710728146144102E-2</v>
      </c>
      <c r="Z103" s="4">
        <f t="shared" si="34"/>
        <v>125812</v>
      </c>
      <c r="AA103" s="4">
        <f t="shared" si="35"/>
        <v>1674.3333333333333</v>
      </c>
      <c r="AB103" s="4">
        <f t="shared" si="36"/>
        <v>3437.3333333333335</v>
      </c>
      <c r="AC103" s="4">
        <f t="shared" si="37"/>
        <v>1898.3333333333333</v>
      </c>
      <c r="AD103" s="4">
        <f t="shared" si="38"/>
        <v>2789.3333333333335</v>
      </c>
      <c r="AE103" s="4">
        <f t="shared" si="39"/>
        <v>1533.6666666666667</v>
      </c>
      <c r="AF103" s="4">
        <f t="shared" si="40"/>
        <v>3297</v>
      </c>
      <c r="AG103" s="4">
        <f t="shared" si="41"/>
        <v>1654.6666666666667</v>
      </c>
      <c r="AH103" s="4">
        <f t="shared" si="42"/>
        <v>62282.333333333336</v>
      </c>
      <c r="AJ103" s="30">
        <f ca="1">OFFSET('A&amp;Z correction'!$K$5,UsefulSeries!$C101,0)</f>
        <v>128854.00019282333</v>
      </c>
      <c r="AK103" s="30">
        <f ca="1">OFFSET('A&amp;Z correction'!$K$6,UsefulSeries!$C101,0)</f>
        <v>1570.1210977280502</v>
      </c>
      <c r="AL103" s="30">
        <f ca="1">OFFSET('A&amp;Z correction'!$K$7,UsefulSeries!$C101,0)</f>
        <v>1670.0478528977055</v>
      </c>
      <c r="AM103" s="30">
        <f ca="1">OFFSET('A&amp;Z correction'!$L$5,UsefulSeries!$C101,0)</f>
        <v>1827.4219135021567</v>
      </c>
      <c r="AN103" s="30">
        <f ca="1">OFFSET('A&amp;Z correction'!$L$6,UsefulSeries!$C101,0)</f>
        <v>3539.4364931341356</v>
      </c>
      <c r="AO103" s="30">
        <f ca="1">OFFSET('A&amp;Z correction'!$L$7,UsefulSeries!$C101,0)</f>
        <v>1173.7472420784147</v>
      </c>
      <c r="AP103" s="30">
        <f ca="1">OFFSET('A&amp;Z correction'!$M$5,UsefulSeries!$C101,0)</f>
        <v>1499.5502576081174</v>
      </c>
      <c r="AQ103" s="30">
        <f ca="1">OFFSET('A&amp;Z correction'!$M$6,UsefulSeries!$C101,0)</f>
        <v>1314.4562407405854</v>
      </c>
      <c r="AR103" s="30">
        <f ca="1">OFFSET('A&amp;Z correction'!$M$7,UsefulSeries!$C101,0)</f>
        <v>62956.644935098244</v>
      </c>
    </row>
    <row r="104" spans="1:44" x14ac:dyDescent="0.35">
      <c r="A104" s="2" t="s">
        <v>157</v>
      </c>
      <c r="B104" s="58">
        <v>131244</v>
      </c>
      <c r="C104" s="62">
        <v>6212</v>
      </c>
      <c r="D104" s="66">
        <v>67630</v>
      </c>
      <c r="E104">
        <f t="shared" si="23"/>
        <v>0.63994616892425615</v>
      </c>
      <c r="F104">
        <f t="shared" si="24"/>
        <v>3.0289732112382124E-2</v>
      </c>
      <c r="G104">
        <f t="shared" si="25"/>
        <v>0.32976409896336173</v>
      </c>
      <c r="H104" s="6">
        <f t="shared" si="26"/>
        <v>4.5192643464090326E-2</v>
      </c>
      <c r="I104" s="59">
        <v>126025</v>
      </c>
      <c r="J104" s="63">
        <v>1661</v>
      </c>
      <c r="K104" s="67">
        <v>3620</v>
      </c>
      <c r="L104" s="60">
        <v>1892</v>
      </c>
      <c r="M104" s="64">
        <v>2823</v>
      </c>
      <c r="N104" s="68">
        <v>1331</v>
      </c>
      <c r="O104" s="61">
        <v>3196</v>
      </c>
      <c r="P104" s="65">
        <v>1704</v>
      </c>
      <c r="Q104" s="69">
        <v>62467</v>
      </c>
      <c r="S104" s="4">
        <f t="shared" si="27"/>
        <v>131259.33333333334</v>
      </c>
      <c r="T104" s="4">
        <f t="shared" si="28"/>
        <v>6066.666666666667</v>
      </c>
      <c r="U104" s="4">
        <f t="shared" si="29"/>
        <v>67579.333333333328</v>
      </c>
      <c r="V104" s="9">
        <f t="shared" si="30"/>
        <v>0.64088486843711989</v>
      </c>
      <c r="W104" s="9">
        <f t="shared" si="31"/>
        <v>2.9018565825400158E-2</v>
      </c>
      <c r="X104" s="9">
        <f t="shared" si="32"/>
        <v>0.33009656573747992</v>
      </c>
      <c r="Y104" s="10">
        <f t="shared" si="33"/>
        <v>4.4177116253780541E-2</v>
      </c>
      <c r="Z104" s="4">
        <f t="shared" si="34"/>
        <v>125962.33333333333</v>
      </c>
      <c r="AA104" s="4">
        <f t="shared" si="35"/>
        <v>1634.3333333333333</v>
      </c>
      <c r="AB104" s="4">
        <f t="shared" si="36"/>
        <v>3500</v>
      </c>
      <c r="AC104" s="4">
        <f t="shared" si="37"/>
        <v>1903.6666666666667</v>
      </c>
      <c r="AD104" s="4">
        <f t="shared" si="38"/>
        <v>2783</v>
      </c>
      <c r="AE104" s="4">
        <f t="shared" si="39"/>
        <v>1448.3333333333333</v>
      </c>
      <c r="AF104" s="4">
        <f t="shared" si="40"/>
        <v>3271.6666666666665</v>
      </c>
      <c r="AG104" s="4">
        <f t="shared" si="41"/>
        <v>1629.3333333333333</v>
      </c>
      <c r="AH104" s="4">
        <f t="shared" si="42"/>
        <v>62412.333333333336</v>
      </c>
      <c r="AJ104" s="30">
        <f ca="1">OFFSET('A&amp;Z correction'!$K$5,UsefulSeries!$C102,0)</f>
        <v>129008.6430322486</v>
      </c>
      <c r="AK104" s="30">
        <f ca="1">OFFSET('A&amp;Z correction'!$K$6,UsefulSeries!$C102,0)</f>
        <v>1524.1568935768887</v>
      </c>
      <c r="AL104" s="30">
        <f ca="1">OFFSET('A&amp;Z correction'!$K$7,UsefulSeries!$C102,0)</f>
        <v>1737.9754499968822</v>
      </c>
      <c r="AM104" s="30">
        <f ca="1">OFFSET('A&amp;Z correction'!$L$5,UsefulSeries!$C102,0)</f>
        <v>1833.9343482499805</v>
      </c>
      <c r="AN104" s="30">
        <f ca="1">OFFSET('A&amp;Z correction'!$L$6,UsefulSeries!$C102,0)</f>
        <v>3531.8502578897437</v>
      </c>
      <c r="AO104" s="30">
        <f ca="1">OFFSET('A&amp;Z correction'!$L$7,UsefulSeries!$C102,0)</f>
        <v>1076.7014687394396</v>
      </c>
      <c r="AP104" s="30">
        <f ca="1">OFFSET('A&amp;Z correction'!$M$5,UsefulSeries!$C102,0)</f>
        <v>1471.350287053484</v>
      </c>
      <c r="AQ104" s="30">
        <f ca="1">OFFSET('A&amp;Z correction'!$M$6,UsefulSeries!$C102,0)</f>
        <v>1286.4412869373457</v>
      </c>
      <c r="AR104" s="30">
        <f ca="1">OFFSET('A&amp;Z correction'!$M$7,UsefulSeries!$C102,0)</f>
        <v>63100.404155525517</v>
      </c>
    </row>
    <row r="105" spans="1:44" x14ac:dyDescent="0.35">
      <c r="A105" s="2" t="s">
        <v>158</v>
      </c>
      <c r="B105" s="58">
        <v>131329</v>
      </c>
      <c r="C105" s="62">
        <v>6259</v>
      </c>
      <c r="D105" s="66">
        <v>67682</v>
      </c>
      <c r="E105">
        <f t="shared" si="23"/>
        <v>0.63978662249719886</v>
      </c>
      <c r="F105">
        <f t="shared" si="24"/>
        <v>3.0491547717640181E-2</v>
      </c>
      <c r="G105">
        <f t="shared" si="25"/>
        <v>0.32972182978516101</v>
      </c>
      <c r="H105" s="6">
        <f t="shared" si="26"/>
        <v>4.5490885833066839E-2</v>
      </c>
      <c r="I105" s="59">
        <v>125954</v>
      </c>
      <c r="J105" s="63">
        <v>1739</v>
      </c>
      <c r="K105" s="67">
        <v>3531</v>
      </c>
      <c r="L105" s="60">
        <v>1883</v>
      </c>
      <c r="M105" s="64">
        <v>2854</v>
      </c>
      <c r="N105" s="68">
        <v>1473</v>
      </c>
      <c r="O105" s="61">
        <v>3391</v>
      </c>
      <c r="P105" s="65">
        <v>1654</v>
      </c>
      <c r="Q105" s="69">
        <v>62426</v>
      </c>
      <c r="S105" s="4">
        <f t="shared" si="27"/>
        <v>131299.33333333334</v>
      </c>
      <c r="T105" s="4">
        <f t="shared" si="28"/>
        <v>6172.666666666667</v>
      </c>
      <c r="U105" s="4">
        <f t="shared" si="29"/>
        <v>67613</v>
      </c>
      <c r="V105" s="9">
        <f t="shared" si="30"/>
        <v>0.64092552916314871</v>
      </c>
      <c r="W105" s="9">
        <f t="shared" si="31"/>
        <v>2.9512101083948677E-2</v>
      </c>
      <c r="X105" s="9">
        <f t="shared" si="32"/>
        <v>0.32956236975290265</v>
      </c>
      <c r="Y105" s="10">
        <f t="shared" si="33"/>
        <v>4.490126474239603E-2</v>
      </c>
      <c r="Z105" s="4">
        <f t="shared" si="34"/>
        <v>126031.66666666667</v>
      </c>
      <c r="AA105" s="4">
        <f t="shared" si="35"/>
        <v>1685.3333333333333</v>
      </c>
      <c r="AB105" s="4">
        <f t="shared" si="36"/>
        <v>3522.6666666666665</v>
      </c>
      <c r="AC105" s="4">
        <f t="shared" si="37"/>
        <v>1844.6666666666667</v>
      </c>
      <c r="AD105" s="4">
        <f t="shared" si="38"/>
        <v>2808.3333333333335</v>
      </c>
      <c r="AE105" s="4">
        <f t="shared" si="39"/>
        <v>1412</v>
      </c>
      <c r="AF105" s="4">
        <f t="shared" si="40"/>
        <v>3306</v>
      </c>
      <c r="AG105" s="4">
        <f t="shared" si="41"/>
        <v>1661.6666666666667</v>
      </c>
      <c r="AH105" s="4">
        <f t="shared" si="42"/>
        <v>62452.333333333336</v>
      </c>
      <c r="AJ105" s="30">
        <f ca="1">OFFSET('A&amp;Z correction'!$K$5,UsefulSeries!$C103,0)</f>
        <v>129079.60604485587</v>
      </c>
      <c r="AK105" s="30">
        <f ca="1">OFFSET('A&amp;Z correction'!$K$6,UsefulSeries!$C103,0)</f>
        <v>1581.4604820690604</v>
      </c>
      <c r="AL105" s="30">
        <f ca="1">OFFSET('A&amp;Z correction'!$K$7,UsefulSeries!$C103,0)</f>
        <v>1755.447924769456</v>
      </c>
      <c r="AM105" s="30">
        <f ca="1">OFFSET('A&amp;Z correction'!$L$5,UsefulSeries!$C103,0)</f>
        <v>1765.8143393227167</v>
      </c>
      <c r="AN105" s="30">
        <f ca="1">OFFSET('A&amp;Z correction'!$L$6,UsefulSeries!$C103,0)</f>
        <v>3564.2010404949269</v>
      </c>
      <c r="AO105" s="30">
        <f ca="1">OFFSET('A&amp;Z correction'!$L$7,UsefulSeries!$C103,0)</f>
        <v>1032.7620588444074</v>
      </c>
      <c r="AP105" s="30">
        <f ca="1">OFFSET('A&amp;Z correction'!$M$5,UsefulSeries!$C103,0)</f>
        <v>1511.2903956984283</v>
      </c>
      <c r="AQ105" s="30">
        <f ca="1">OFFSET('A&amp;Z correction'!$M$6,UsefulSeries!$C103,0)</f>
        <v>1319.3489155077609</v>
      </c>
      <c r="AR105" s="30">
        <f ca="1">OFFSET('A&amp;Z correction'!$M$7,UsefulSeries!$C103,0)</f>
        <v>63141.211496831122</v>
      </c>
    </row>
    <row r="106" spans="1:44" x14ac:dyDescent="0.35">
      <c r="A106" s="2" t="s">
        <v>159</v>
      </c>
      <c r="B106" s="58">
        <v>131390</v>
      </c>
      <c r="C106" s="62">
        <v>6179</v>
      </c>
      <c r="D106" s="66">
        <v>67910</v>
      </c>
      <c r="E106">
        <f t="shared" si="23"/>
        <v>0.63943274008536155</v>
      </c>
      <c r="F106">
        <f t="shared" si="24"/>
        <v>3.0071199489972212E-2</v>
      </c>
      <c r="G106">
        <f t="shared" si="25"/>
        <v>0.33049606042466628</v>
      </c>
      <c r="H106" s="6">
        <f t="shared" si="26"/>
        <v>4.4915642332211472E-2</v>
      </c>
      <c r="I106" s="59">
        <v>125738</v>
      </c>
      <c r="J106" s="63">
        <v>1684</v>
      </c>
      <c r="K106" s="67">
        <v>3887</v>
      </c>
      <c r="L106" s="60">
        <v>1941</v>
      </c>
      <c r="M106" s="64">
        <v>2856</v>
      </c>
      <c r="N106" s="68">
        <v>1461</v>
      </c>
      <c r="O106" s="61">
        <v>3576</v>
      </c>
      <c r="P106" s="65">
        <v>1621</v>
      </c>
      <c r="Q106" s="69">
        <v>62325</v>
      </c>
      <c r="S106" s="4">
        <f t="shared" si="27"/>
        <v>131321</v>
      </c>
      <c r="T106" s="4">
        <f t="shared" si="28"/>
        <v>6216.666666666667</v>
      </c>
      <c r="U106" s="4">
        <f t="shared" si="29"/>
        <v>67740.666666666672</v>
      </c>
      <c r="V106" s="9">
        <f t="shared" si="30"/>
        <v>0.63994616892425615</v>
      </c>
      <c r="W106" s="9">
        <f t="shared" si="31"/>
        <v>3.0289732112382124E-2</v>
      </c>
      <c r="X106" s="9">
        <f t="shared" si="32"/>
        <v>0.32976409896336173</v>
      </c>
      <c r="Y106" s="10">
        <f t="shared" si="33"/>
        <v>4.5199739222952263E-2</v>
      </c>
      <c r="Z106" s="4">
        <f t="shared" si="34"/>
        <v>125905.66666666667</v>
      </c>
      <c r="AA106" s="4">
        <f t="shared" si="35"/>
        <v>1694.6666666666667</v>
      </c>
      <c r="AB106" s="4">
        <f t="shared" si="36"/>
        <v>3679.3333333333335</v>
      </c>
      <c r="AC106" s="4">
        <f t="shared" si="37"/>
        <v>1905.3333333333333</v>
      </c>
      <c r="AD106" s="4">
        <f t="shared" si="38"/>
        <v>2844.3333333333335</v>
      </c>
      <c r="AE106" s="4">
        <f t="shared" si="39"/>
        <v>1421.6666666666667</v>
      </c>
      <c r="AF106" s="4">
        <f t="shared" si="40"/>
        <v>3387.6666666666665</v>
      </c>
      <c r="AG106" s="4">
        <f t="shared" si="41"/>
        <v>1659.6666666666667</v>
      </c>
      <c r="AH106" s="4">
        <f t="shared" si="42"/>
        <v>62406</v>
      </c>
      <c r="AJ106" s="30">
        <f ca="1">OFFSET('A&amp;Z correction'!$K$5,UsefulSeries!$C104,0)</f>
        <v>128947.74195625741</v>
      </c>
      <c r="AK106" s="30">
        <f ca="1">OFFSET('A&amp;Z correction'!$K$6,UsefulSeries!$C104,0)</f>
        <v>1591.0183046654256</v>
      </c>
      <c r="AL106" s="30">
        <f ca="1">OFFSET('A&amp;Z correction'!$K$7,UsefulSeries!$C104,0)</f>
        <v>1915.8066888919525</v>
      </c>
      <c r="AM106" s="30">
        <f ca="1">OFFSET('A&amp;Z correction'!$L$5,UsefulSeries!$C104,0)</f>
        <v>1834.2530920714878</v>
      </c>
      <c r="AN106" s="30">
        <f ca="1">OFFSET('A&amp;Z correction'!$L$6,UsefulSeries!$C104,0)</f>
        <v>3609.9365966591204</v>
      </c>
      <c r="AO106" s="30">
        <f ca="1">OFFSET('A&amp;Z correction'!$L$7,UsefulSeries!$C104,0)</f>
        <v>1038.5018901523597</v>
      </c>
      <c r="AP106" s="30">
        <f ca="1">OFFSET('A&amp;Z correction'!$M$5,UsefulSeries!$C104,0)</f>
        <v>1589.7116362772913</v>
      </c>
      <c r="AQ106" s="30">
        <f ca="1">OFFSET('A&amp;Z correction'!$M$6,UsefulSeries!$C104,0)</f>
        <v>1312.5712247990757</v>
      </c>
      <c r="AR106" s="30">
        <f ca="1">OFFSET('A&amp;Z correction'!$M$7,UsefulSeries!$C104,0)</f>
        <v>63091.273281445225</v>
      </c>
    </row>
    <row r="107" spans="1:44" x14ac:dyDescent="0.35">
      <c r="A107" s="2" t="s">
        <v>160</v>
      </c>
      <c r="B107" s="58">
        <v>131986</v>
      </c>
      <c r="C107" s="62">
        <v>6300</v>
      </c>
      <c r="D107" s="66">
        <v>67413</v>
      </c>
      <c r="E107">
        <f t="shared" si="23"/>
        <v>0.64164628899508502</v>
      </c>
      <c r="F107">
        <f t="shared" si="24"/>
        <v>3.0627275776741743E-2</v>
      </c>
      <c r="G107">
        <f t="shared" si="25"/>
        <v>0.32772643522817319</v>
      </c>
      <c r="H107" s="6">
        <f t="shared" si="26"/>
        <v>4.5557757112072085E-2</v>
      </c>
      <c r="I107" s="59">
        <v>126022</v>
      </c>
      <c r="J107" s="63">
        <v>1758</v>
      </c>
      <c r="K107" s="67">
        <v>3590</v>
      </c>
      <c r="L107" s="60">
        <v>1942</v>
      </c>
      <c r="M107" s="64">
        <v>2788</v>
      </c>
      <c r="N107" s="68">
        <v>1447</v>
      </c>
      <c r="O107" s="61">
        <v>3871</v>
      </c>
      <c r="P107" s="65">
        <v>1737</v>
      </c>
      <c r="Q107" s="69">
        <v>62141</v>
      </c>
      <c r="S107" s="4">
        <f t="shared" si="27"/>
        <v>131568.33333333334</v>
      </c>
      <c r="T107" s="4">
        <f t="shared" si="28"/>
        <v>6246</v>
      </c>
      <c r="U107" s="4">
        <f t="shared" si="29"/>
        <v>67668.333333333328</v>
      </c>
      <c r="V107" s="9">
        <f t="shared" si="30"/>
        <v>0.63978662249719886</v>
      </c>
      <c r="W107" s="9">
        <f t="shared" si="31"/>
        <v>3.0491547717640181E-2</v>
      </c>
      <c r="X107" s="9">
        <f t="shared" si="32"/>
        <v>0.32972182978516101</v>
      </c>
      <c r="Y107" s="10">
        <f t="shared" si="33"/>
        <v>4.5321846058586066E-2</v>
      </c>
      <c r="Z107" s="4">
        <f t="shared" si="34"/>
        <v>125904.66666666667</v>
      </c>
      <c r="AA107" s="4">
        <f t="shared" si="35"/>
        <v>1727</v>
      </c>
      <c r="AB107" s="4">
        <f t="shared" si="36"/>
        <v>3669.3333333333335</v>
      </c>
      <c r="AC107" s="4">
        <f t="shared" si="37"/>
        <v>1922</v>
      </c>
      <c r="AD107" s="4">
        <f t="shared" si="38"/>
        <v>2832.6666666666665</v>
      </c>
      <c r="AE107" s="4">
        <f t="shared" si="39"/>
        <v>1460.3333333333333</v>
      </c>
      <c r="AF107" s="4">
        <f t="shared" si="40"/>
        <v>3612.6666666666665</v>
      </c>
      <c r="AG107" s="4">
        <f t="shared" si="41"/>
        <v>1670.6666666666667</v>
      </c>
      <c r="AH107" s="4">
        <f t="shared" si="42"/>
        <v>62297.333333333336</v>
      </c>
      <c r="AJ107" s="30">
        <f ca="1">OFFSET('A&amp;Z correction'!$K$5,UsefulSeries!$C105,0)</f>
        <v>128944.56079416303</v>
      </c>
      <c r="AK107" s="30">
        <f ca="1">OFFSET('A&amp;Z correction'!$K$6,UsefulSeries!$C105,0)</f>
        <v>1628.2487137029068</v>
      </c>
      <c r="AL107" s="30">
        <f ca="1">OFFSET('A&amp;Z correction'!$K$7,UsefulSeries!$C105,0)</f>
        <v>1901.7843659155674</v>
      </c>
      <c r="AM107" s="30">
        <f ca="1">OFFSET('A&amp;Z correction'!$L$5,UsefulSeries!$C105,0)</f>
        <v>1852.6244256663267</v>
      </c>
      <c r="AN107" s="30">
        <f ca="1">OFFSET('A&amp;Z correction'!$L$6,UsefulSeries!$C105,0)</f>
        <v>3594.7576046891099</v>
      </c>
      <c r="AO107" s="30">
        <f ca="1">OFFSET('A&amp;Z correction'!$L$7,UsefulSeries!$C105,0)</f>
        <v>1084.1683455140751</v>
      </c>
      <c r="AP107" s="30">
        <f ca="1">OFFSET('A&amp;Z correction'!$M$5,UsefulSeries!$C105,0)</f>
        <v>1817.9111902232976</v>
      </c>
      <c r="AQ107" s="30">
        <f ca="1">OFFSET('A&amp;Z correction'!$M$6,UsefulSeries!$C105,0)</f>
        <v>1326.0656223728781</v>
      </c>
      <c r="AR107" s="30">
        <f ca="1">OFFSET('A&amp;Z correction'!$M$7,UsefulSeries!$C105,0)</f>
        <v>62973.053284002235</v>
      </c>
    </row>
    <row r="108" spans="1:44" x14ac:dyDescent="0.35">
      <c r="A108" s="2" t="s">
        <v>161</v>
      </c>
      <c r="B108" s="58">
        <v>131999</v>
      </c>
      <c r="C108" s="62">
        <v>6280</v>
      </c>
      <c r="D108" s="66">
        <v>67640</v>
      </c>
      <c r="E108">
        <f t="shared" si="23"/>
        <v>0.64102389774620117</v>
      </c>
      <c r="F108">
        <f t="shared" si="24"/>
        <v>3.0497428600566243E-2</v>
      </c>
      <c r="G108">
        <f t="shared" si="25"/>
        <v>0.32847867365323258</v>
      </c>
      <c r="H108" s="6">
        <f t="shared" si="26"/>
        <v>4.5415428228436715E-2</v>
      </c>
      <c r="I108" s="59">
        <v>126522</v>
      </c>
      <c r="J108" s="63">
        <v>1684</v>
      </c>
      <c r="K108" s="67">
        <v>3760</v>
      </c>
      <c r="L108" s="60">
        <v>1918</v>
      </c>
      <c r="M108" s="64">
        <v>2870</v>
      </c>
      <c r="N108" s="68">
        <v>1511</v>
      </c>
      <c r="O108" s="61">
        <v>3413</v>
      </c>
      <c r="P108" s="65">
        <v>1703</v>
      </c>
      <c r="Q108" s="69">
        <v>62137</v>
      </c>
      <c r="S108" s="4">
        <f t="shared" si="27"/>
        <v>131791.66666666666</v>
      </c>
      <c r="T108" s="4">
        <f t="shared" si="28"/>
        <v>6253</v>
      </c>
      <c r="U108" s="4">
        <f t="shared" si="29"/>
        <v>67654.333333333328</v>
      </c>
      <c r="V108" s="9">
        <f t="shared" si="30"/>
        <v>0.63943274008536155</v>
      </c>
      <c r="W108" s="9">
        <f t="shared" si="31"/>
        <v>3.0071199489972212E-2</v>
      </c>
      <c r="X108" s="9">
        <f t="shared" si="32"/>
        <v>0.33049606042466628</v>
      </c>
      <c r="Y108" s="10">
        <f t="shared" si="33"/>
        <v>4.5296932876798333E-2</v>
      </c>
      <c r="Z108" s="4">
        <f t="shared" si="34"/>
        <v>126094</v>
      </c>
      <c r="AA108" s="4">
        <f t="shared" si="35"/>
        <v>1708.6666666666667</v>
      </c>
      <c r="AB108" s="4">
        <f t="shared" si="36"/>
        <v>3745.6666666666665</v>
      </c>
      <c r="AC108" s="4">
        <f t="shared" si="37"/>
        <v>1933.6666666666667</v>
      </c>
      <c r="AD108" s="4">
        <f t="shared" si="38"/>
        <v>2838</v>
      </c>
      <c r="AE108" s="4">
        <f t="shared" si="39"/>
        <v>1473</v>
      </c>
      <c r="AF108" s="4">
        <f t="shared" si="40"/>
        <v>3620</v>
      </c>
      <c r="AG108" s="4">
        <f t="shared" si="41"/>
        <v>1687</v>
      </c>
      <c r="AH108" s="4">
        <f t="shared" si="42"/>
        <v>62201</v>
      </c>
      <c r="AJ108" s="30">
        <f ca="1">OFFSET('A&amp;Z correction'!$K$5,UsefulSeries!$C106,0)</f>
        <v>129138.3546608133</v>
      </c>
      <c r="AK108" s="30">
        <f ca="1">OFFSET('A&amp;Z correction'!$K$6,UsefulSeries!$C106,0)</f>
        <v>1606.4208700681218</v>
      </c>
      <c r="AL108" s="30">
        <f ca="1">OFFSET('A&amp;Z correction'!$K$7,UsefulSeries!$C106,0)</f>
        <v>1979.9830001539412</v>
      </c>
      <c r="AM108" s="30">
        <f ca="1">OFFSET('A&amp;Z correction'!$L$5,UsefulSeries!$C106,0)</f>
        <v>1865.3520625611948</v>
      </c>
      <c r="AN108" s="30">
        <f ca="1">OFFSET('A&amp;Z correction'!$L$6,UsefulSeries!$C106,0)</f>
        <v>3601.4688098490237</v>
      </c>
      <c r="AO108" s="30">
        <f ca="1">OFFSET('A&amp;Z correction'!$L$7,UsefulSeries!$C106,0)</f>
        <v>1097.9763440339527</v>
      </c>
      <c r="AP108" s="30">
        <f ca="1">OFFSET('A&amp;Z correction'!$M$5,UsefulSeries!$C106,0)</f>
        <v>1822.3004801408435</v>
      </c>
      <c r="AQ108" s="30">
        <f ca="1">OFFSET('A&amp;Z correction'!$M$6,UsefulSeries!$C106,0)</f>
        <v>1344.5474161508807</v>
      </c>
      <c r="AR108" s="30">
        <f ca="1">OFFSET('A&amp;Z correction'!$M$7,UsefulSeries!$C106,0)</f>
        <v>62871.150141418613</v>
      </c>
    </row>
    <row r="109" spans="1:44" x14ac:dyDescent="0.35">
      <c r="A109" s="2" t="s">
        <v>162</v>
      </c>
      <c r="B109" s="58">
        <v>132280</v>
      </c>
      <c r="C109" s="62">
        <v>6100</v>
      </c>
      <c r="D109" s="66">
        <v>67723</v>
      </c>
      <c r="E109">
        <f t="shared" si="23"/>
        <v>0.64181501482268577</v>
      </c>
      <c r="F109">
        <f t="shared" si="24"/>
        <v>2.9596852059407191E-2</v>
      </c>
      <c r="G109">
        <f t="shared" si="25"/>
        <v>0.32858813311790708</v>
      </c>
      <c r="H109" s="6">
        <f t="shared" si="26"/>
        <v>4.4081514669749966E-2</v>
      </c>
      <c r="I109" s="59">
        <v>126659</v>
      </c>
      <c r="J109" s="63">
        <v>1643</v>
      </c>
      <c r="K109" s="67">
        <v>3677</v>
      </c>
      <c r="L109" s="60">
        <v>1941</v>
      </c>
      <c r="M109" s="64">
        <v>2742</v>
      </c>
      <c r="N109" s="68">
        <v>1595</v>
      </c>
      <c r="O109" s="61">
        <v>3539</v>
      </c>
      <c r="P109" s="65">
        <v>1691</v>
      </c>
      <c r="Q109" s="69">
        <v>62250</v>
      </c>
      <c r="S109" s="4">
        <f t="shared" si="27"/>
        <v>132088.33333333334</v>
      </c>
      <c r="T109" s="4">
        <f t="shared" si="28"/>
        <v>6226.666666666667</v>
      </c>
      <c r="U109" s="4">
        <f t="shared" si="29"/>
        <v>67592</v>
      </c>
      <c r="V109" s="9">
        <f t="shared" si="30"/>
        <v>0.64164628899508502</v>
      </c>
      <c r="W109" s="9">
        <f t="shared" si="31"/>
        <v>3.0627275776741743E-2</v>
      </c>
      <c r="X109" s="9">
        <f t="shared" si="32"/>
        <v>0.32772643522817319</v>
      </c>
      <c r="Y109" s="10">
        <f t="shared" si="33"/>
        <v>4.5018014435648103E-2</v>
      </c>
      <c r="Z109" s="4">
        <f t="shared" si="34"/>
        <v>126401</v>
      </c>
      <c r="AA109" s="4">
        <f t="shared" si="35"/>
        <v>1695</v>
      </c>
      <c r="AB109" s="4">
        <f t="shared" si="36"/>
        <v>3675.6666666666665</v>
      </c>
      <c r="AC109" s="4">
        <f t="shared" si="37"/>
        <v>1933.6666666666667</v>
      </c>
      <c r="AD109" s="4">
        <f t="shared" si="38"/>
        <v>2800</v>
      </c>
      <c r="AE109" s="4">
        <f t="shared" si="39"/>
        <v>1517.6666666666667</v>
      </c>
      <c r="AF109" s="4">
        <f t="shared" si="40"/>
        <v>3607.6666666666665</v>
      </c>
      <c r="AG109" s="4">
        <f t="shared" si="41"/>
        <v>1710.3333333333333</v>
      </c>
      <c r="AH109" s="4">
        <f t="shared" si="42"/>
        <v>62176</v>
      </c>
      <c r="AJ109" s="30">
        <f ca="1">OFFSET('A&amp;Z correction'!$K$5,UsefulSeries!$C107,0)</f>
        <v>129453.74577913836</v>
      </c>
      <c r="AK109" s="30">
        <f ca="1">OFFSET('A&amp;Z correction'!$K$6,UsefulSeries!$C107,0)</f>
        <v>1591.1808159930799</v>
      </c>
      <c r="AL109" s="30">
        <f ca="1">OFFSET('A&amp;Z correction'!$K$7,UsefulSeries!$C107,0)</f>
        <v>1905.9041500750409</v>
      </c>
      <c r="AM109" s="30">
        <f ca="1">OFFSET('A&amp;Z correction'!$L$5,UsefulSeries!$C107,0)</f>
        <v>1865.4235729012519</v>
      </c>
      <c r="AN109" s="30">
        <f ca="1">OFFSET('A&amp;Z correction'!$L$6,UsefulSeries!$C107,0)</f>
        <v>3552.7729132059949</v>
      </c>
      <c r="AO109" s="30">
        <f ca="1">OFFSET('A&amp;Z correction'!$L$7,UsefulSeries!$C107,0)</f>
        <v>1153.7244867600875</v>
      </c>
      <c r="AP109" s="30">
        <f ca="1">OFFSET('A&amp;Z correction'!$M$5,UsefulSeries!$C107,0)</f>
        <v>1806.0592604952308</v>
      </c>
      <c r="AQ109" s="30">
        <f ca="1">OFFSET('A&amp;Z correction'!$M$6,UsefulSeries!$C107,0)</f>
        <v>1376.0501355215667</v>
      </c>
      <c r="AR109" s="30">
        <f ca="1">OFFSET('A&amp;Z correction'!$M$7,UsefulSeries!$C107,0)</f>
        <v>62838.745197307675</v>
      </c>
    </row>
    <row r="110" spans="1:44" x14ac:dyDescent="0.35">
      <c r="A110" s="2" t="s">
        <v>163</v>
      </c>
      <c r="B110" s="58">
        <v>132602</v>
      </c>
      <c r="C110" s="62">
        <v>6032</v>
      </c>
      <c r="D110" s="66">
        <v>67635</v>
      </c>
      <c r="E110">
        <f t="shared" si="23"/>
        <v>0.64285956687626356</v>
      </c>
      <c r="F110">
        <f t="shared" si="24"/>
        <v>2.9243366671676305E-2</v>
      </c>
      <c r="G110">
        <f t="shared" si="25"/>
        <v>0.32789706645206018</v>
      </c>
      <c r="H110" s="6">
        <f t="shared" si="26"/>
        <v>4.3510250010819859E-2</v>
      </c>
      <c r="I110" s="59">
        <v>126880</v>
      </c>
      <c r="J110" s="63">
        <v>1751</v>
      </c>
      <c r="K110" s="67">
        <v>3629</v>
      </c>
      <c r="L110" s="60">
        <v>1882</v>
      </c>
      <c r="M110" s="64">
        <v>2641</v>
      </c>
      <c r="N110" s="68">
        <v>1576</v>
      </c>
      <c r="O110" s="61">
        <v>3683</v>
      </c>
      <c r="P110" s="65">
        <v>1624</v>
      </c>
      <c r="Q110" s="69">
        <v>62256</v>
      </c>
      <c r="S110" s="4">
        <f t="shared" si="27"/>
        <v>132293.66666666666</v>
      </c>
      <c r="T110" s="4">
        <f t="shared" si="28"/>
        <v>6137.333333333333</v>
      </c>
      <c r="U110" s="4">
        <f t="shared" si="29"/>
        <v>67666</v>
      </c>
      <c r="V110" s="9">
        <f t="shared" si="30"/>
        <v>0.64102389774620117</v>
      </c>
      <c r="W110" s="9">
        <f t="shared" si="31"/>
        <v>3.0497428600566243E-2</v>
      </c>
      <c r="X110" s="9">
        <f t="shared" si="32"/>
        <v>0.32847867365323258</v>
      </c>
      <c r="Y110" s="10">
        <f t="shared" si="33"/>
        <v>4.4334963507692157E-2</v>
      </c>
      <c r="Z110" s="4">
        <f t="shared" si="34"/>
        <v>126687</v>
      </c>
      <c r="AA110" s="4">
        <f t="shared" si="35"/>
        <v>1692.6666666666667</v>
      </c>
      <c r="AB110" s="4">
        <f t="shared" si="36"/>
        <v>3688.6666666666665</v>
      </c>
      <c r="AC110" s="4">
        <f t="shared" si="37"/>
        <v>1913.6666666666667</v>
      </c>
      <c r="AD110" s="4">
        <f t="shared" si="38"/>
        <v>2751</v>
      </c>
      <c r="AE110" s="4">
        <f t="shared" si="39"/>
        <v>1560.6666666666667</v>
      </c>
      <c r="AF110" s="4">
        <f t="shared" si="40"/>
        <v>3545</v>
      </c>
      <c r="AG110" s="4">
        <f t="shared" si="41"/>
        <v>1672.6666666666667</v>
      </c>
      <c r="AH110" s="4">
        <f t="shared" si="42"/>
        <v>62214.333333333336</v>
      </c>
      <c r="AJ110" s="30">
        <f ca="1">OFFSET('A&amp;Z correction'!$K$5,UsefulSeries!$C108,0)</f>
        <v>129747.62110220226</v>
      </c>
      <c r="AK110" s="30">
        <f ca="1">OFFSET('A&amp;Z correction'!$K$6,UsefulSeries!$C108,0)</f>
        <v>1589.2782262088735</v>
      </c>
      <c r="AL110" s="30">
        <f ca="1">OFFSET('A&amp;Z correction'!$K$7,UsefulSeries!$C108,0)</f>
        <v>1915.1846816323932</v>
      </c>
      <c r="AM110" s="30">
        <f ca="1">OFFSET('A&amp;Z correction'!$L$5,UsefulSeries!$C108,0)</f>
        <v>1843.1079458597424</v>
      </c>
      <c r="AN110" s="30">
        <f ca="1">OFFSET('A&amp;Z correction'!$L$6,UsefulSeries!$C108,0)</f>
        <v>3490.2984193589682</v>
      </c>
      <c r="AO110" s="30">
        <f ca="1">OFFSET('A&amp;Z correction'!$L$7,UsefulSeries!$C108,0)</f>
        <v>1208.7503978085949</v>
      </c>
      <c r="AP110" s="30">
        <f ca="1">OFFSET('A&amp;Z correction'!$M$5,UsefulSeries!$C108,0)</f>
        <v>1741.8116346018469</v>
      </c>
      <c r="AQ110" s="30">
        <f ca="1">OFFSET('A&amp;Z correction'!$M$6,UsefulSeries!$C108,0)</f>
        <v>1339.1841851076242</v>
      </c>
      <c r="AR110" s="30">
        <f ca="1">OFFSET('A&amp;Z correction'!$M$7,UsefulSeries!$C108,0)</f>
        <v>62877.087238879387</v>
      </c>
    </row>
    <row r="111" spans="1:44" x14ac:dyDescent="0.35">
      <c r="A111" s="2" t="s">
        <v>164</v>
      </c>
      <c r="B111" s="58">
        <v>133027</v>
      </c>
      <c r="C111" s="62">
        <v>5976</v>
      </c>
      <c r="D111" s="66">
        <v>67715</v>
      </c>
      <c r="E111">
        <f t="shared" si="23"/>
        <v>0.64351919039464389</v>
      </c>
      <c r="F111">
        <f t="shared" si="24"/>
        <v>2.8908948422488607E-2</v>
      </c>
      <c r="G111">
        <f t="shared" si="25"/>
        <v>0.32757186118286746</v>
      </c>
      <c r="H111" s="6">
        <f t="shared" si="26"/>
        <v>4.2991877873139427E-2</v>
      </c>
      <c r="I111" s="59">
        <v>127216</v>
      </c>
      <c r="J111" s="63">
        <v>1576</v>
      </c>
      <c r="K111" s="67">
        <v>3665</v>
      </c>
      <c r="L111" s="60">
        <v>1864</v>
      </c>
      <c r="M111" s="64">
        <v>2674</v>
      </c>
      <c r="N111" s="68">
        <v>1488</v>
      </c>
      <c r="O111" s="61">
        <v>3621</v>
      </c>
      <c r="P111" s="65">
        <v>1679</v>
      </c>
      <c r="Q111" s="69">
        <v>62132</v>
      </c>
      <c r="S111" s="4">
        <f t="shared" si="27"/>
        <v>132636.33333333334</v>
      </c>
      <c r="T111" s="4">
        <f t="shared" si="28"/>
        <v>6036</v>
      </c>
      <c r="U111" s="4">
        <f t="shared" si="29"/>
        <v>67691</v>
      </c>
      <c r="V111" s="9">
        <f t="shared" si="30"/>
        <v>0.64181501482268577</v>
      </c>
      <c r="W111" s="9">
        <f t="shared" si="31"/>
        <v>2.9596852059407191E-2</v>
      </c>
      <c r="X111" s="9">
        <f t="shared" si="32"/>
        <v>0.32858813311790708</v>
      </c>
      <c r="Y111" s="10">
        <f t="shared" si="33"/>
        <v>4.3527067403495524E-2</v>
      </c>
      <c r="Z111" s="4">
        <f t="shared" si="34"/>
        <v>126918.33333333333</v>
      </c>
      <c r="AA111" s="4">
        <f t="shared" si="35"/>
        <v>1656.6666666666667</v>
      </c>
      <c r="AB111" s="4">
        <f t="shared" si="36"/>
        <v>3657</v>
      </c>
      <c r="AC111" s="4">
        <f t="shared" si="37"/>
        <v>1895.6666666666667</v>
      </c>
      <c r="AD111" s="4">
        <f t="shared" si="38"/>
        <v>2685.6666666666665</v>
      </c>
      <c r="AE111" s="4">
        <f t="shared" si="39"/>
        <v>1553</v>
      </c>
      <c r="AF111" s="4">
        <f t="shared" si="40"/>
        <v>3614.3333333333335</v>
      </c>
      <c r="AG111" s="4">
        <f t="shared" si="41"/>
        <v>1664.6666666666667</v>
      </c>
      <c r="AH111" s="4">
        <f t="shared" si="42"/>
        <v>62212.666666666664</v>
      </c>
      <c r="AJ111" s="30">
        <f ca="1">OFFSET('A&amp;Z correction'!$K$5,UsefulSeries!$C109,0)</f>
        <v>129985.68724845743</v>
      </c>
      <c r="AK111" s="30">
        <f ca="1">OFFSET('A&amp;Z correction'!$K$6,UsefulSeries!$C109,0)</f>
        <v>1549.3597471107073</v>
      </c>
      <c r="AL111" s="30">
        <f ca="1">OFFSET('A&amp;Z correction'!$K$7,UsefulSeries!$C109,0)</f>
        <v>1884.4006157280194</v>
      </c>
      <c r="AM111" s="30">
        <f ca="1">OFFSET('A&amp;Z correction'!$L$5,UsefulSeries!$C109,0)</f>
        <v>1823.4321936766032</v>
      </c>
      <c r="AN111" s="30">
        <f ca="1">OFFSET('A&amp;Z correction'!$L$6,UsefulSeries!$C109,0)</f>
        <v>3407.1386391533269</v>
      </c>
      <c r="AO111" s="30">
        <f ca="1">OFFSET('A&amp;Z correction'!$L$7,UsefulSeries!$C109,0)</f>
        <v>1208.2765980762738</v>
      </c>
      <c r="AP111" s="30">
        <f ca="1">OFFSET('A&amp;Z correction'!$M$5,UsefulSeries!$C109,0)</f>
        <v>1812.1631747805793</v>
      </c>
      <c r="AQ111" s="30">
        <f ca="1">OFFSET('A&amp;Z correction'!$M$6,UsefulSeries!$C109,0)</f>
        <v>1338.3350341359533</v>
      </c>
      <c r="AR111" s="30">
        <f ca="1">OFFSET('A&amp;Z correction'!$M$7,UsefulSeries!$C109,0)</f>
        <v>62875.909522047048</v>
      </c>
    </row>
    <row r="112" spans="1:44" x14ac:dyDescent="0.35">
      <c r="A112" s="2" t="s">
        <v>165</v>
      </c>
      <c r="B112" s="58">
        <v>132856</v>
      </c>
      <c r="C112" s="62">
        <v>6111</v>
      </c>
      <c r="D112" s="66">
        <v>67906</v>
      </c>
      <c r="E112">
        <f t="shared" si="23"/>
        <v>0.64221043828822511</v>
      </c>
      <c r="F112">
        <f t="shared" si="24"/>
        <v>2.9539862621028361E-2</v>
      </c>
      <c r="G112">
        <f t="shared" si="25"/>
        <v>0.32824969909074647</v>
      </c>
      <c r="H112" s="6">
        <f t="shared" si="26"/>
        <v>4.397446875877007E-2</v>
      </c>
      <c r="I112" s="59">
        <v>127525</v>
      </c>
      <c r="J112" s="63">
        <v>1736</v>
      </c>
      <c r="K112" s="67">
        <v>3740</v>
      </c>
      <c r="L112" s="60">
        <v>1873</v>
      </c>
      <c r="M112" s="64">
        <v>2660</v>
      </c>
      <c r="N112" s="68">
        <v>1442</v>
      </c>
      <c r="O112" s="61">
        <v>3393</v>
      </c>
      <c r="P112" s="65">
        <v>1691</v>
      </c>
      <c r="Q112" s="69">
        <v>62466</v>
      </c>
      <c r="S112" s="4">
        <f t="shared" si="27"/>
        <v>132828.33333333334</v>
      </c>
      <c r="T112" s="4">
        <f t="shared" si="28"/>
        <v>6039.666666666667</v>
      </c>
      <c r="U112" s="4">
        <f t="shared" si="29"/>
        <v>67752</v>
      </c>
      <c r="V112" s="9">
        <f t="shared" si="30"/>
        <v>0.64285956687626356</v>
      </c>
      <c r="W112" s="9">
        <f t="shared" si="31"/>
        <v>2.9243366671676305E-2</v>
      </c>
      <c r="X112" s="9">
        <f t="shared" si="32"/>
        <v>0.32789706645206018</v>
      </c>
      <c r="Y112" s="10">
        <f t="shared" si="33"/>
        <v>4.3492141218039196E-2</v>
      </c>
      <c r="Z112" s="4">
        <f t="shared" si="34"/>
        <v>127207</v>
      </c>
      <c r="AA112" s="4">
        <f t="shared" si="35"/>
        <v>1687.6666666666667</v>
      </c>
      <c r="AB112" s="4">
        <f t="shared" si="36"/>
        <v>3678</v>
      </c>
      <c r="AC112" s="4">
        <f t="shared" si="37"/>
        <v>1873</v>
      </c>
      <c r="AD112" s="4">
        <f t="shared" si="38"/>
        <v>2658.3333333333335</v>
      </c>
      <c r="AE112" s="4">
        <f t="shared" si="39"/>
        <v>1502</v>
      </c>
      <c r="AF112" s="4">
        <f t="shared" si="40"/>
        <v>3565.6666666666665</v>
      </c>
      <c r="AG112" s="4">
        <f t="shared" si="41"/>
        <v>1664.6666666666667</v>
      </c>
      <c r="AH112" s="4">
        <f t="shared" si="42"/>
        <v>62284.666666666664</v>
      </c>
      <c r="AJ112" s="30">
        <f ca="1">OFFSET('A&amp;Z correction'!$K$5,UsefulSeries!$C110,0)</f>
        <v>130281.52731389389</v>
      </c>
      <c r="AK112" s="30">
        <f ca="1">OFFSET('A&amp;Z correction'!$K$6,UsefulSeries!$C110,0)</f>
        <v>1584.8002616576773</v>
      </c>
      <c r="AL112" s="30">
        <f ca="1">OFFSET('A&amp;Z correction'!$K$7,UsefulSeries!$C110,0)</f>
        <v>1900.0876985601576</v>
      </c>
      <c r="AM112" s="30">
        <f ca="1">OFFSET('A&amp;Z correction'!$L$5,UsefulSeries!$C110,0)</f>
        <v>1798.0339198819631</v>
      </c>
      <c r="AN112" s="30">
        <f ca="1">OFFSET('A&amp;Z correction'!$L$6,UsefulSeries!$C110,0)</f>
        <v>3372.4431176869862</v>
      </c>
      <c r="AO112" s="30">
        <f ca="1">OFFSET('A&amp;Z correction'!$L$7,UsefulSeries!$C110,0)</f>
        <v>1153.5273814603138</v>
      </c>
      <c r="AP112" s="30">
        <f ca="1">OFFSET('A&amp;Z correction'!$M$5,UsefulSeries!$C110,0)</f>
        <v>1761.498608397075</v>
      </c>
      <c r="AQ112" s="30">
        <f ca="1">OFFSET('A&amp;Z correction'!$M$6,UsefulSeries!$C110,0)</f>
        <v>1341.1568217914505</v>
      </c>
      <c r="AR112" s="30">
        <f ca="1">OFFSET('A&amp;Z correction'!$M$7,UsefulSeries!$C110,0)</f>
        <v>62954.684321366818</v>
      </c>
    </row>
    <row r="113" spans="1:44" x14ac:dyDescent="0.35">
      <c r="A113" s="2" t="s">
        <v>166</v>
      </c>
      <c r="B113" s="58">
        <v>132947</v>
      </c>
      <c r="C113" s="62">
        <v>5783</v>
      </c>
      <c r="D113" s="66">
        <v>68306</v>
      </c>
      <c r="E113">
        <f t="shared" si="23"/>
        <v>0.64214436136710529</v>
      </c>
      <c r="F113">
        <f t="shared" si="24"/>
        <v>2.7932340269325142E-2</v>
      </c>
      <c r="G113">
        <f t="shared" si="25"/>
        <v>0.32992329836356959</v>
      </c>
      <c r="H113" s="6">
        <f t="shared" si="26"/>
        <v>4.1685287969437039E-2</v>
      </c>
      <c r="I113" s="59">
        <v>127503</v>
      </c>
      <c r="J113" s="63">
        <v>1591</v>
      </c>
      <c r="K113" s="67">
        <v>3722</v>
      </c>
      <c r="L113" s="60">
        <v>2039</v>
      </c>
      <c r="M113" s="64">
        <v>2599</v>
      </c>
      <c r="N113" s="68">
        <v>1471</v>
      </c>
      <c r="O113" s="61">
        <v>3349</v>
      </c>
      <c r="P113" s="65">
        <v>1581</v>
      </c>
      <c r="Q113" s="69">
        <v>62808</v>
      </c>
      <c r="S113" s="4">
        <f t="shared" si="27"/>
        <v>132943.33333333334</v>
      </c>
      <c r="T113" s="4">
        <f t="shared" si="28"/>
        <v>5956.666666666667</v>
      </c>
      <c r="U113" s="4">
        <f t="shared" si="29"/>
        <v>67975.666666666672</v>
      </c>
      <c r="V113" s="9">
        <f t="shared" si="30"/>
        <v>0.64351919039464389</v>
      </c>
      <c r="W113" s="9">
        <f t="shared" si="31"/>
        <v>2.8908948422488607E-2</v>
      </c>
      <c r="X113" s="9">
        <f t="shared" si="32"/>
        <v>0.32757186118286746</v>
      </c>
      <c r="Y113" s="10">
        <f t="shared" si="33"/>
        <v>4.2884569234461246E-2</v>
      </c>
      <c r="Z113" s="4">
        <f t="shared" si="34"/>
        <v>127414.66666666667</v>
      </c>
      <c r="AA113" s="4">
        <f t="shared" si="35"/>
        <v>1634.3333333333333</v>
      </c>
      <c r="AB113" s="4">
        <f t="shared" si="36"/>
        <v>3709</v>
      </c>
      <c r="AC113" s="4">
        <f t="shared" si="37"/>
        <v>1925.3333333333333</v>
      </c>
      <c r="AD113" s="4">
        <f t="shared" si="38"/>
        <v>2644.3333333333335</v>
      </c>
      <c r="AE113" s="4">
        <f t="shared" si="39"/>
        <v>1467</v>
      </c>
      <c r="AF113" s="4">
        <f t="shared" si="40"/>
        <v>3454.3333333333335</v>
      </c>
      <c r="AG113" s="4">
        <f t="shared" si="41"/>
        <v>1650.3333333333333</v>
      </c>
      <c r="AH113" s="4">
        <f t="shared" si="42"/>
        <v>62468.666666666664</v>
      </c>
      <c r="AJ113" s="30">
        <f ca="1">OFFSET('A&amp;Z correction'!$K$5,UsefulSeries!$C111,0)</f>
        <v>130494.81824953711</v>
      </c>
      <c r="AK113" s="30">
        <f ca="1">OFFSET('A&amp;Z correction'!$K$6,UsefulSeries!$C111,0)</f>
        <v>1523.7047454634326</v>
      </c>
      <c r="AL113" s="30">
        <f ca="1">OFFSET('A&amp;Z correction'!$K$7,UsefulSeries!$C111,0)</f>
        <v>1935.1878769360244</v>
      </c>
      <c r="AM113" s="30">
        <f ca="1">OFFSET('A&amp;Z correction'!$L$5,UsefulSeries!$C111,0)</f>
        <v>1858.3585747103814</v>
      </c>
      <c r="AN113" s="30">
        <f ca="1">OFFSET('A&amp;Z correction'!$L$6,UsefulSeries!$C111,0)</f>
        <v>3354.7719653118961</v>
      </c>
      <c r="AO113" s="30">
        <f ca="1">OFFSET('A&amp;Z correction'!$L$7,UsefulSeries!$C111,0)</f>
        <v>1114.0776694237604</v>
      </c>
      <c r="AP113" s="30">
        <f ca="1">OFFSET('A&amp;Z correction'!$M$5,UsefulSeries!$C111,0)</f>
        <v>1639.2522771937602</v>
      </c>
      <c r="AQ113" s="30">
        <f ca="1">OFFSET('A&amp;Z correction'!$M$6,UsefulSeries!$C111,0)</f>
        <v>1326.7858359129559</v>
      </c>
      <c r="AR113" s="30">
        <f ca="1">OFFSET('A&amp;Z correction'!$M$7,UsefulSeries!$C111,0)</f>
        <v>63147.836114559825</v>
      </c>
    </row>
    <row r="114" spans="1:44" x14ac:dyDescent="0.35">
      <c r="A114" s="2" t="s">
        <v>167</v>
      </c>
      <c r="B114" s="58">
        <v>132955</v>
      </c>
      <c r="C114" s="62">
        <v>6004</v>
      </c>
      <c r="D114" s="66">
        <v>68277</v>
      </c>
      <c r="E114">
        <f t="shared" si="23"/>
        <v>0.64156324190777669</v>
      </c>
      <c r="F114">
        <f t="shared" si="24"/>
        <v>2.8971800266362986E-2</v>
      </c>
      <c r="G114">
        <f t="shared" si="25"/>
        <v>0.32946495782586038</v>
      </c>
      <c r="H114" s="6">
        <f t="shared" si="26"/>
        <v>4.3206989111896313E-2</v>
      </c>
      <c r="I114" s="59">
        <v>127485</v>
      </c>
      <c r="J114" s="63">
        <v>1682</v>
      </c>
      <c r="K114" s="67">
        <v>3736</v>
      </c>
      <c r="L114" s="60">
        <v>1658</v>
      </c>
      <c r="M114" s="64">
        <v>2684</v>
      </c>
      <c r="N114" s="68">
        <v>1438</v>
      </c>
      <c r="O114" s="61">
        <v>3736</v>
      </c>
      <c r="P114" s="65">
        <v>1603</v>
      </c>
      <c r="Q114" s="69">
        <v>62792</v>
      </c>
      <c r="S114" s="4">
        <f t="shared" si="27"/>
        <v>132919.33333333334</v>
      </c>
      <c r="T114" s="4">
        <f t="shared" si="28"/>
        <v>5966</v>
      </c>
      <c r="U114" s="4">
        <f t="shared" si="29"/>
        <v>68163</v>
      </c>
      <c r="V114" s="9">
        <f t="shared" si="30"/>
        <v>0.64221043828822511</v>
      </c>
      <c r="W114" s="9">
        <f t="shared" si="31"/>
        <v>2.9539862621028361E-2</v>
      </c>
      <c r="X114" s="9">
        <f t="shared" si="32"/>
        <v>0.32824969909074647</v>
      </c>
      <c r="Y114" s="10">
        <f t="shared" si="33"/>
        <v>4.2956299681271841E-2</v>
      </c>
      <c r="Z114" s="4">
        <f t="shared" si="34"/>
        <v>127504.33333333333</v>
      </c>
      <c r="AA114" s="4">
        <f t="shared" si="35"/>
        <v>1669.6666666666667</v>
      </c>
      <c r="AB114" s="4">
        <f t="shared" si="36"/>
        <v>3732.6666666666665</v>
      </c>
      <c r="AC114" s="4">
        <f t="shared" si="37"/>
        <v>1856.6666666666667</v>
      </c>
      <c r="AD114" s="4">
        <f t="shared" si="38"/>
        <v>2647.6666666666665</v>
      </c>
      <c r="AE114" s="4">
        <f t="shared" si="39"/>
        <v>1450.3333333333333</v>
      </c>
      <c r="AF114" s="4">
        <f t="shared" si="40"/>
        <v>3492.6666666666665</v>
      </c>
      <c r="AG114" s="4">
        <f t="shared" si="41"/>
        <v>1625</v>
      </c>
      <c r="AH114" s="4">
        <f t="shared" si="42"/>
        <v>62688.666666666664</v>
      </c>
      <c r="AJ114" s="30">
        <f ca="1">OFFSET('A&amp;Z correction'!$K$5,UsefulSeries!$C112,0)</f>
        <v>130587.13481944476</v>
      </c>
      <c r="AK114" s="30">
        <f ca="1">OFFSET('A&amp;Z correction'!$K$6,UsefulSeries!$C112,0)</f>
        <v>1563.9098136118425</v>
      </c>
      <c r="AL114" s="30">
        <f ca="1">OFFSET('A&amp;Z correction'!$K$7,UsefulSeries!$C112,0)</f>
        <v>1953.7633628362062</v>
      </c>
      <c r="AM114" s="30">
        <f ca="1">OFFSET('A&amp;Z correction'!$L$5,UsefulSeries!$C112,0)</f>
        <v>1779.5451050678837</v>
      </c>
      <c r="AN114" s="30">
        <f ca="1">OFFSET('A&amp;Z correction'!$L$6,UsefulSeries!$C112,0)</f>
        <v>3359.2596240045395</v>
      </c>
      <c r="AO114" s="30">
        <f ca="1">OFFSET('A&amp;Z correction'!$L$7,UsefulSeries!$C112,0)</f>
        <v>1094.7131336128605</v>
      </c>
      <c r="AP114" s="30">
        <f ca="1">OFFSET('A&amp;Z correction'!$M$5,UsefulSeries!$C112,0)</f>
        <v>1684.4019393023284</v>
      </c>
      <c r="AQ114" s="30">
        <f ca="1">OFFSET('A&amp;Z correction'!$M$6,UsefulSeries!$C112,0)</f>
        <v>1296.2892352393017</v>
      </c>
      <c r="AR114" s="30">
        <f ca="1">OFFSET('A&amp;Z correction'!$M$7,UsefulSeries!$C112,0)</f>
        <v>63375.463916661531</v>
      </c>
    </row>
    <row r="115" spans="1:44" x14ac:dyDescent="0.35">
      <c r="A115" s="2" t="s">
        <v>168</v>
      </c>
      <c r="B115" s="58">
        <v>133311</v>
      </c>
      <c r="C115" s="62">
        <v>5796</v>
      </c>
      <c r="D115" s="66">
        <v>68320</v>
      </c>
      <c r="E115">
        <f t="shared" si="23"/>
        <v>0.64268875315171126</v>
      </c>
      <c r="F115">
        <f t="shared" si="24"/>
        <v>2.7942360444879404E-2</v>
      </c>
      <c r="G115">
        <f t="shared" si="25"/>
        <v>0.32936888640340939</v>
      </c>
      <c r="H115" s="6">
        <f t="shared" si="26"/>
        <v>4.1665768077810604E-2</v>
      </c>
      <c r="I115" s="59">
        <v>127556</v>
      </c>
      <c r="J115" s="63">
        <v>1685</v>
      </c>
      <c r="K115" s="67">
        <v>3693</v>
      </c>
      <c r="L115" s="60">
        <v>1867</v>
      </c>
      <c r="M115" s="64">
        <v>2607</v>
      </c>
      <c r="N115" s="68">
        <v>1528</v>
      </c>
      <c r="O115" s="61">
        <v>3779</v>
      </c>
      <c r="P115" s="65">
        <v>1489</v>
      </c>
      <c r="Q115" s="69">
        <v>62847</v>
      </c>
      <c r="S115" s="4">
        <f t="shared" si="27"/>
        <v>133071</v>
      </c>
      <c r="T115" s="4">
        <f t="shared" si="28"/>
        <v>5861</v>
      </c>
      <c r="U115" s="4">
        <f t="shared" si="29"/>
        <v>68301</v>
      </c>
      <c r="V115" s="9">
        <f t="shared" si="30"/>
        <v>0.64214436136710529</v>
      </c>
      <c r="W115" s="9">
        <f t="shared" si="31"/>
        <v>2.7932340269325142E-2</v>
      </c>
      <c r="X115" s="9">
        <f t="shared" si="32"/>
        <v>0.32992329836356959</v>
      </c>
      <c r="Y115" s="10">
        <f t="shared" si="33"/>
        <v>4.2186105432873634E-2</v>
      </c>
      <c r="Z115" s="4">
        <f t="shared" si="34"/>
        <v>127514.66666666667</v>
      </c>
      <c r="AA115" s="4">
        <f t="shared" si="35"/>
        <v>1652.6666666666667</v>
      </c>
      <c r="AB115" s="4">
        <f t="shared" si="36"/>
        <v>3717</v>
      </c>
      <c r="AC115" s="4">
        <f t="shared" si="37"/>
        <v>1854.6666666666667</v>
      </c>
      <c r="AD115" s="4">
        <f t="shared" si="38"/>
        <v>2630</v>
      </c>
      <c r="AE115" s="4">
        <f t="shared" si="39"/>
        <v>1479</v>
      </c>
      <c r="AF115" s="4">
        <f t="shared" si="40"/>
        <v>3621.3333333333335</v>
      </c>
      <c r="AG115" s="4">
        <f t="shared" si="41"/>
        <v>1557.6666666666667</v>
      </c>
      <c r="AH115" s="4">
        <f t="shared" si="42"/>
        <v>62815.666666666664</v>
      </c>
      <c r="AJ115" s="30">
        <f ca="1">OFFSET('A&amp;Z correction'!$K$5,UsefulSeries!$C113,0)</f>
        <v>130597.5508876683</v>
      </c>
      <c r="AK115" s="30">
        <f ca="1">OFFSET('A&amp;Z correction'!$K$6,UsefulSeries!$C113,0)</f>
        <v>1545.3148301278998</v>
      </c>
      <c r="AL115" s="30">
        <f ca="1">OFFSET('A&amp;Z correction'!$K$7,UsefulSeries!$C113,0)</f>
        <v>1938.1912382121168</v>
      </c>
      <c r="AM115" s="30">
        <f ca="1">OFFSET('A&amp;Z correction'!$L$5,UsefulSeries!$C113,0)</f>
        <v>1777.0663284101913</v>
      </c>
      <c r="AN115" s="30">
        <f ca="1">OFFSET('A&amp;Z correction'!$L$6,UsefulSeries!$C113,0)</f>
        <v>3336.9124335746374</v>
      </c>
      <c r="AO115" s="30">
        <f ca="1">OFFSET('A&amp;Z correction'!$L$7,UsefulSeries!$C113,0)</f>
        <v>1129.1292239130285</v>
      </c>
      <c r="AP115" s="30">
        <f ca="1">OFFSET('A&amp;Z correction'!$M$5,UsefulSeries!$C113,0)</f>
        <v>1816.6363326145929</v>
      </c>
      <c r="AQ115" s="30">
        <f ca="1">OFFSET('A&amp;Z correction'!$M$6,UsefulSeries!$C113,0)</f>
        <v>1221.2878267935751</v>
      </c>
      <c r="AR115" s="30">
        <f ca="1">OFFSET('A&amp;Z correction'!$M$7,UsefulSeries!$C113,0)</f>
        <v>63507.403490427248</v>
      </c>
    </row>
    <row r="116" spans="1:44" x14ac:dyDescent="0.35">
      <c r="A116" s="2" t="s">
        <v>169</v>
      </c>
      <c r="B116" s="58">
        <v>133378</v>
      </c>
      <c r="C116" s="62">
        <v>5951</v>
      </c>
      <c r="D116" s="66">
        <v>68304</v>
      </c>
      <c r="E116">
        <f t="shared" si="23"/>
        <v>0.64237380377878273</v>
      </c>
      <c r="F116">
        <f t="shared" si="24"/>
        <v>2.866114731280673E-2</v>
      </c>
      <c r="G116">
        <f t="shared" si="25"/>
        <v>0.3289650489084105</v>
      </c>
      <c r="H116" s="6">
        <f t="shared" si="26"/>
        <v>4.2711854674906159E-2</v>
      </c>
      <c r="I116" s="59">
        <v>127897</v>
      </c>
      <c r="J116" s="63">
        <v>1662</v>
      </c>
      <c r="K116" s="67">
        <v>3730</v>
      </c>
      <c r="L116" s="60">
        <v>1827</v>
      </c>
      <c r="M116" s="64">
        <v>2653</v>
      </c>
      <c r="N116" s="68">
        <v>1316</v>
      </c>
      <c r="O116" s="61">
        <v>3556</v>
      </c>
      <c r="P116" s="65">
        <v>1606</v>
      </c>
      <c r="Q116" s="69">
        <v>62994</v>
      </c>
      <c r="S116" s="4">
        <f t="shared" si="27"/>
        <v>133214.66666666666</v>
      </c>
      <c r="T116" s="4">
        <f t="shared" si="28"/>
        <v>5917</v>
      </c>
      <c r="U116" s="4">
        <f t="shared" si="29"/>
        <v>68300.333333333328</v>
      </c>
      <c r="V116" s="9">
        <f t="shared" si="30"/>
        <v>0.64156324190777669</v>
      </c>
      <c r="W116" s="9">
        <f t="shared" si="31"/>
        <v>2.8971800266362986E-2</v>
      </c>
      <c r="X116" s="9">
        <f t="shared" si="32"/>
        <v>0.32946495782586038</v>
      </c>
      <c r="Y116" s="10">
        <f t="shared" si="33"/>
        <v>4.2528060949460343E-2</v>
      </c>
      <c r="Z116" s="4">
        <f t="shared" si="34"/>
        <v>127646</v>
      </c>
      <c r="AA116" s="4">
        <f t="shared" si="35"/>
        <v>1676.3333333333333</v>
      </c>
      <c r="AB116" s="4">
        <f t="shared" si="36"/>
        <v>3719.6666666666665</v>
      </c>
      <c r="AC116" s="4">
        <f t="shared" si="37"/>
        <v>1784</v>
      </c>
      <c r="AD116" s="4">
        <f t="shared" si="38"/>
        <v>2648</v>
      </c>
      <c r="AE116" s="4">
        <f t="shared" si="39"/>
        <v>1427.3333333333333</v>
      </c>
      <c r="AF116" s="4">
        <f t="shared" si="40"/>
        <v>3690.3333333333335</v>
      </c>
      <c r="AG116" s="4">
        <f t="shared" si="41"/>
        <v>1566</v>
      </c>
      <c r="AH116" s="4">
        <f t="shared" si="42"/>
        <v>62877.666666666664</v>
      </c>
      <c r="AJ116" s="30">
        <f ca="1">OFFSET('A&amp;Z correction'!$K$5,UsefulSeries!$C114,0)</f>
        <v>130732.82517636981</v>
      </c>
      <c r="AK116" s="30">
        <f ca="1">OFFSET('A&amp;Z correction'!$K$6,UsefulSeries!$C114,0)</f>
        <v>1571.6144619972231</v>
      </c>
      <c r="AL116" s="30">
        <f ca="1">OFFSET('A&amp;Z correction'!$K$7,UsefulSeries!$C114,0)</f>
        <v>1937.7783305028931</v>
      </c>
      <c r="AM116" s="30">
        <f ca="1">OFFSET('A&amp;Z correction'!$L$5,UsefulSeries!$C114,0)</f>
        <v>1695.623865033805</v>
      </c>
      <c r="AN116" s="30">
        <f ca="1">OFFSET('A&amp;Z correction'!$L$6,UsefulSeries!$C114,0)</f>
        <v>3360.144381195762</v>
      </c>
      <c r="AO116" s="30">
        <f ca="1">OFFSET('A&amp;Z correction'!$L$7,UsefulSeries!$C114,0)</f>
        <v>1068.7148632453991</v>
      </c>
      <c r="AP116" s="30">
        <f ca="1">OFFSET('A&amp;Z correction'!$M$5,UsefulSeries!$C114,0)</f>
        <v>1892.9679237129014</v>
      </c>
      <c r="AQ116" s="30">
        <f ca="1">OFFSET('A&amp;Z correction'!$M$6,UsefulSeries!$C114,0)</f>
        <v>1227.9260655321655</v>
      </c>
      <c r="AR116" s="30">
        <f ca="1">OFFSET('A&amp;Z correction'!$M$7,UsefulSeries!$C114,0)</f>
        <v>63574.593321908505</v>
      </c>
    </row>
    <row r="117" spans="1:44" x14ac:dyDescent="0.35">
      <c r="A117" s="2" t="s">
        <v>170</v>
      </c>
      <c r="B117" s="58">
        <v>133414</v>
      </c>
      <c r="C117" s="62">
        <v>6025</v>
      </c>
      <c r="D117" s="66">
        <v>68390</v>
      </c>
      <c r="E117">
        <f t="shared" si="23"/>
        <v>0.64194121128427695</v>
      </c>
      <c r="F117">
        <f t="shared" si="24"/>
        <v>2.899017942635532E-2</v>
      </c>
      <c r="G117">
        <f t="shared" si="25"/>
        <v>0.32906860928936771</v>
      </c>
      <c r="H117" s="6">
        <f t="shared" si="26"/>
        <v>4.320885835383214E-2</v>
      </c>
      <c r="I117" s="59">
        <v>127876</v>
      </c>
      <c r="J117" s="63">
        <v>1611</v>
      </c>
      <c r="K117" s="67">
        <v>3851</v>
      </c>
      <c r="L117" s="60">
        <v>1848</v>
      </c>
      <c r="M117" s="64">
        <v>2741</v>
      </c>
      <c r="N117" s="68">
        <v>1360</v>
      </c>
      <c r="O117" s="61">
        <v>3610</v>
      </c>
      <c r="P117" s="65">
        <v>1647</v>
      </c>
      <c r="Q117" s="69">
        <v>62877</v>
      </c>
      <c r="S117" s="4">
        <f t="shared" si="27"/>
        <v>133367.66666666666</v>
      </c>
      <c r="T117" s="4">
        <f t="shared" si="28"/>
        <v>5924</v>
      </c>
      <c r="U117" s="4">
        <f t="shared" si="29"/>
        <v>68338</v>
      </c>
      <c r="V117" s="9">
        <f t="shared" si="30"/>
        <v>0.64268875315171126</v>
      </c>
      <c r="W117" s="9">
        <f t="shared" si="31"/>
        <v>2.7942360444879404E-2</v>
      </c>
      <c r="X117" s="9">
        <f t="shared" si="32"/>
        <v>0.32936888640340939</v>
      </c>
      <c r="Y117" s="10">
        <f t="shared" si="33"/>
        <v>4.2529464552796895E-2</v>
      </c>
      <c r="Z117" s="4">
        <f t="shared" si="34"/>
        <v>127776.33333333333</v>
      </c>
      <c r="AA117" s="4">
        <f t="shared" si="35"/>
        <v>1652.6666666666667</v>
      </c>
      <c r="AB117" s="4">
        <f t="shared" si="36"/>
        <v>3758</v>
      </c>
      <c r="AC117" s="4">
        <f t="shared" si="37"/>
        <v>1847.3333333333333</v>
      </c>
      <c r="AD117" s="4">
        <f t="shared" si="38"/>
        <v>2667</v>
      </c>
      <c r="AE117" s="4">
        <f t="shared" si="39"/>
        <v>1401.3333333333333</v>
      </c>
      <c r="AF117" s="4">
        <f t="shared" si="40"/>
        <v>3648.3333333333335</v>
      </c>
      <c r="AG117" s="4">
        <f t="shared" si="41"/>
        <v>1580.6666666666667</v>
      </c>
      <c r="AH117" s="4">
        <f t="shared" si="42"/>
        <v>62906</v>
      </c>
      <c r="AJ117" s="30">
        <f ca="1">OFFSET('A&amp;Z correction'!$K$5,UsefulSeries!$C115,0)</f>
        <v>130865.59366905637</v>
      </c>
      <c r="AK117" s="30">
        <f ca="1">OFFSET('A&amp;Z correction'!$K$6,UsefulSeries!$C115,0)</f>
        <v>1543.617383064761</v>
      </c>
      <c r="AL117" s="30">
        <f ca="1">OFFSET('A&amp;Z correction'!$K$7,UsefulSeries!$C115,0)</f>
        <v>1978.619831513799</v>
      </c>
      <c r="AM117" s="30">
        <f ca="1">OFFSET('A&amp;Z correction'!$L$5,UsefulSeries!$C115,0)</f>
        <v>1767.6104442253222</v>
      </c>
      <c r="AN117" s="30">
        <f ca="1">OFFSET('A&amp;Z correction'!$L$6,UsefulSeries!$C115,0)</f>
        <v>3384.3340558982077</v>
      </c>
      <c r="AO117" s="30">
        <f ca="1">OFFSET('A&amp;Z correction'!$L$7,UsefulSeries!$C115,0)</f>
        <v>1035.8746299899617</v>
      </c>
      <c r="AP117" s="30">
        <f ca="1">OFFSET('A&amp;Z correction'!$M$5,UsefulSeries!$C115,0)</f>
        <v>1841.3619512221071</v>
      </c>
      <c r="AQ117" s="30">
        <f ca="1">OFFSET('A&amp;Z correction'!$M$6,UsefulSeries!$C115,0)</f>
        <v>1242.5843609567994</v>
      </c>
      <c r="AR117" s="30">
        <f ca="1">OFFSET('A&amp;Z correction'!$M$7,UsefulSeries!$C115,0)</f>
        <v>63604.955271778199</v>
      </c>
    </row>
    <row r="118" spans="1:44" x14ac:dyDescent="0.35">
      <c r="A118" s="2" t="s">
        <v>171</v>
      </c>
      <c r="B118" s="58">
        <v>133591</v>
      </c>
      <c r="C118" s="62">
        <v>5838</v>
      </c>
      <c r="D118" s="66">
        <v>68609</v>
      </c>
      <c r="E118">
        <f t="shared" si="23"/>
        <v>0.64214710773993211</v>
      </c>
      <c r="F118">
        <f t="shared" si="24"/>
        <v>2.8062180947711474E-2</v>
      </c>
      <c r="G118">
        <f t="shared" si="25"/>
        <v>0.32979071131235638</v>
      </c>
      <c r="H118" s="6">
        <f t="shared" si="26"/>
        <v>4.1870772938197937E-2</v>
      </c>
      <c r="I118" s="59">
        <v>127976</v>
      </c>
      <c r="J118" s="63">
        <v>1603</v>
      </c>
      <c r="K118" s="67">
        <v>3811</v>
      </c>
      <c r="L118" s="60">
        <v>1944</v>
      </c>
      <c r="M118" s="64">
        <v>2666</v>
      </c>
      <c r="N118" s="68">
        <v>1413</v>
      </c>
      <c r="O118" s="61">
        <v>3572</v>
      </c>
      <c r="P118" s="65">
        <v>1552</v>
      </c>
      <c r="Q118" s="69">
        <v>63103</v>
      </c>
      <c r="S118" s="4">
        <f t="shared" si="27"/>
        <v>133461</v>
      </c>
      <c r="T118" s="4">
        <f t="shared" si="28"/>
        <v>5938</v>
      </c>
      <c r="U118" s="4">
        <f t="shared" si="29"/>
        <v>68434.333333333328</v>
      </c>
      <c r="V118" s="9">
        <f t="shared" si="30"/>
        <v>0.64237380377878273</v>
      </c>
      <c r="W118" s="9">
        <f t="shared" si="31"/>
        <v>2.866114731280673E-2</v>
      </c>
      <c r="X118" s="9">
        <f t="shared" si="32"/>
        <v>0.3289650489084105</v>
      </c>
      <c r="Y118" s="10">
        <f t="shared" si="33"/>
        <v>4.25971491904533E-2</v>
      </c>
      <c r="Z118" s="4">
        <f t="shared" si="34"/>
        <v>127916.33333333333</v>
      </c>
      <c r="AA118" s="4">
        <f t="shared" si="35"/>
        <v>1625.3333333333333</v>
      </c>
      <c r="AB118" s="4">
        <f t="shared" si="36"/>
        <v>3797.3333333333335</v>
      </c>
      <c r="AC118" s="4">
        <f t="shared" si="37"/>
        <v>1873</v>
      </c>
      <c r="AD118" s="4">
        <f t="shared" si="38"/>
        <v>2686.6666666666665</v>
      </c>
      <c r="AE118" s="4">
        <f t="shared" si="39"/>
        <v>1363</v>
      </c>
      <c r="AF118" s="4">
        <f t="shared" si="40"/>
        <v>3579.3333333333335</v>
      </c>
      <c r="AG118" s="4">
        <f t="shared" si="41"/>
        <v>1601.6666666666667</v>
      </c>
      <c r="AH118" s="4">
        <f t="shared" si="42"/>
        <v>62991.333333333336</v>
      </c>
      <c r="AJ118" s="30">
        <f ca="1">OFFSET('A&amp;Z correction'!$K$5,UsefulSeries!$C116,0)</f>
        <v>131009.29564982789</v>
      </c>
      <c r="AK118" s="30">
        <f ca="1">OFFSET('A&amp;Z correction'!$K$6,UsefulSeries!$C116,0)</f>
        <v>1511.3504270990989</v>
      </c>
      <c r="AL118" s="30">
        <f ca="1">OFFSET('A&amp;Z correction'!$K$7,UsefulSeries!$C116,0)</f>
        <v>2020.7531553160925</v>
      </c>
      <c r="AM118" s="30">
        <f ca="1">OFFSET('A&amp;Z correction'!$L$5,UsefulSeries!$C116,0)</f>
        <v>1796.6507549034848</v>
      </c>
      <c r="AN118" s="30">
        <f ca="1">OFFSET('A&amp;Z correction'!$L$6,UsefulSeries!$C116,0)</f>
        <v>3409.4914320442344</v>
      </c>
      <c r="AO118" s="30">
        <f ca="1">OFFSET('A&amp;Z correction'!$L$7,UsefulSeries!$C116,0)</f>
        <v>989.15549080686537</v>
      </c>
      <c r="AP118" s="30">
        <f ca="1">OFFSET('A&amp;Z correction'!$M$5,UsefulSeries!$C116,0)</f>
        <v>1765.7843964078802</v>
      </c>
      <c r="AQ118" s="30">
        <f ca="1">OFFSET('A&amp;Z correction'!$M$6,UsefulSeries!$C116,0)</f>
        <v>1264.2702382042419</v>
      </c>
      <c r="AR118" s="30">
        <f ca="1">OFFSET('A&amp;Z correction'!$M$7,UsefulSeries!$C116,0)</f>
        <v>63694.158458300568</v>
      </c>
    </row>
    <row r="119" spans="1:44" x14ac:dyDescent="0.35">
      <c r="A119" s="2" t="s">
        <v>172</v>
      </c>
      <c r="B119" s="58">
        <v>133707</v>
      </c>
      <c r="C119" s="62">
        <v>5915</v>
      </c>
      <c r="D119" s="66">
        <v>68642</v>
      </c>
      <c r="E119">
        <f t="shared" si="23"/>
        <v>0.6420072600161334</v>
      </c>
      <c r="F119">
        <f t="shared" si="24"/>
        <v>2.8401452003226673E-2</v>
      </c>
      <c r="G119">
        <f t="shared" si="25"/>
        <v>0.32959128798063997</v>
      </c>
      <c r="H119" s="6">
        <f t="shared" si="26"/>
        <v>4.2364383836358169E-2</v>
      </c>
      <c r="I119" s="59">
        <v>128243</v>
      </c>
      <c r="J119" s="63">
        <v>1527</v>
      </c>
      <c r="K119" s="67">
        <v>3779</v>
      </c>
      <c r="L119" s="60">
        <v>1871</v>
      </c>
      <c r="M119" s="64">
        <v>2673</v>
      </c>
      <c r="N119" s="68">
        <v>1292</v>
      </c>
      <c r="O119" s="61">
        <v>3497</v>
      </c>
      <c r="P119" s="65">
        <v>1696</v>
      </c>
      <c r="Q119" s="69">
        <v>63246</v>
      </c>
      <c r="S119" s="4">
        <f t="shared" si="27"/>
        <v>133570.66666666666</v>
      </c>
      <c r="T119" s="4">
        <f t="shared" si="28"/>
        <v>5926</v>
      </c>
      <c r="U119" s="4">
        <f t="shared" si="29"/>
        <v>68547</v>
      </c>
      <c r="V119" s="9">
        <f t="shared" si="30"/>
        <v>0.64194121128427695</v>
      </c>
      <c r="W119" s="9">
        <f t="shared" si="31"/>
        <v>2.899017942635532E-2</v>
      </c>
      <c r="X119" s="9">
        <f t="shared" si="32"/>
        <v>0.32906860928936771</v>
      </c>
      <c r="Y119" s="10">
        <f t="shared" si="33"/>
        <v>4.2481301823221587E-2</v>
      </c>
      <c r="Z119" s="4">
        <f t="shared" si="34"/>
        <v>128031.66666666667</v>
      </c>
      <c r="AA119" s="4">
        <f t="shared" si="35"/>
        <v>1580.3333333333333</v>
      </c>
      <c r="AB119" s="4">
        <f t="shared" si="36"/>
        <v>3813.6666666666665</v>
      </c>
      <c r="AC119" s="4">
        <f t="shared" si="37"/>
        <v>1887.6666666666667</v>
      </c>
      <c r="AD119" s="4">
        <f t="shared" si="38"/>
        <v>2693.3333333333335</v>
      </c>
      <c r="AE119" s="4">
        <f t="shared" si="39"/>
        <v>1355</v>
      </c>
      <c r="AF119" s="4">
        <f t="shared" si="40"/>
        <v>3559.6666666666665</v>
      </c>
      <c r="AG119" s="4">
        <f t="shared" si="41"/>
        <v>1631.6666666666667</v>
      </c>
      <c r="AH119" s="4">
        <f t="shared" si="42"/>
        <v>63075.333333333336</v>
      </c>
      <c r="AJ119" s="30">
        <f ca="1">OFFSET('A&amp;Z correction'!$K$5,UsefulSeries!$C117,0)</f>
        <v>131128.19520159467</v>
      </c>
      <c r="AK119" s="30">
        <f ca="1">OFFSET('A&amp;Z correction'!$K$6,UsefulSeries!$C117,0)</f>
        <v>1459.2723278556091</v>
      </c>
      <c r="AL119" s="30">
        <f ca="1">OFFSET('A&amp;Z correction'!$K$7,UsefulSeries!$C117,0)</f>
        <v>2040.9292165964691</v>
      </c>
      <c r="AM119" s="30">
        <f ca="1">OFFSET('A&amp;Z correction'!$L$5,UsefulSeries!$C117,0)</f>
        <v>1813.1382624877176</v>
      </c>
      <c r="AN119" s="30">
        <f ca="1">OFFSET('A&amp;Z correction'!$L$6,UsefulSeries!$C117,0)</f>
        <v>3417.9846960230361</v>
      </c>
      <c r="AO119" s="30">
        <f ca="1">OFFSET('A&amp;Z correction'!$L$7,UsefulSeries!$C117,0)</f>
        <v>978.74979983313699</v>
      </c>
      <c r="AP119" s="30">
        <f ca="1">OFFSET('A&amp;Z correction'!$M$5,UsefulSeries!$C117,0)</f>
        <v>1741.8273735543287</v>
      </c>
      <c r="AQ119" s="30">
        <f ca="1">OFFSET('A&amp;Z correction'!$M$6,UsefulSeries!$C117,0)</f>
        <v>1297.9106128836706</v>
      </c>
      <c r="AR119" s="30">
        <f ca="1">OFFSET('A&amp;Z correction'!$M$7,UsefulSeries!$C117,0)</f>
        <v>63777.255686981109</v>
      </c>
    </row>
    <row r="120" spans="1:44" x14ac:dyDescent="0.35">
      <c r="A120" s="2" t="s">
        <v>173</v>
      </c>
      <c r="B120" s="58">
        <v>133993</v>
      </c>
      <c r="C120" s="62">
        <v>5778</v>
      </c>
      <c r="D120" s="66">
        <v>68712</v>
      </c>
      <c r="E120">
        <f t="shared" si="23"/>
        <v>0.64270468095720035</v>
      </c>
      <c r="F120">
        <f t="shared" si="24"/>
        <v>2.7714489910448333E-2</v>
      </c>
      <c r="G120">
        <f t="shared" si="25"/>
        <v>0.32958082913235132</v>
      </c>
      <c r="H120" s="6">
        <f t="shared" si="26"/>
        <v>4.1339047441887086E-2</v>
      </c>
      <c r="I120" s="59">
        <v>128418</v>
      </c>
      <c r="J120" s="63">
        <v>1613</v>
      </c>
      <c r="K120" s="67">
        <v>3656</v>
      </c>
      <c r="L120" s="60">
        <v>1827</v>
      </c>
      <c r="M120" s="64">
        <v>2630</v>
      </c>
      <c r="N120" s="68">
        <v>1457</v>
      </c>
      <c r="O120" s="61">
        <v>3644</v>
      </c>
      <c r="P120" s="65">
        <v>1525</v>
      </c>
      <c r="Q120" s="69">
        <v>63311</v>
      </c>
      <c r="S120" s="4">
        <f t="shared" si="27"/>
        <v>133763.66666666666</v>
      </c>
      <c r="T120" s="4">
        <f t="shared" si="28"/>
        <v>5843.666666666667</v>
      </c>
      <c r="U120" s="4">
        <f t="shared" si="29"/>
        <v>68654.333333333328</v>
      </c>
      <c r="V120" s="9">
        <f t="shared" si="30"/>
        <v>0.64214710773993211</v>
      </c>
      <c r="W120" s="9">
        <f t="shared" si="31"/>
        <v>2.8062180947711474E-2</v>
      </c>
      <c r="X120" s="9">
        <f t="shared" si="32"/>
        <v>0.32979071131235638</v>
      </c>
      <c r="Y120" s="10">
        <f t="shared" si="33"/>
        <v>4.1857877570901252E-2</v>
      </c>
      <c r="Z120" s="4">
        <f t="shared" si="34"/>
        <v>128212.33333333333</v>
      </c>
      <c r="AA120" s="4">
        <f t="shared" si="35"/>
        <v>1581</v>
      </c>
      <c r="AB120" s="4">
        <f t="shared" si="36"/>
        <v>3748.6666666666665</v>
      </c>
      <c r="AC120" s="4">
        <f t="shared" si="37"/>
        <v>1880.6666666666667</v>
      </c>
      <c r="AD120" s="4">
        <f t="shared" si="38"/>
        <v>2656.3333333333335</v>
      </c>
      <c r="AE120" s="4">
        <f t="shared" si="39"/>
        <v>1387.3333333333333</v>
      </c>
      <c r="AF120" s="4">
        <f t="shared" si="40"/>
        <v>3571</v>
      </c>
      <c r="AG120" s="4">
        <f t="shared" si="41"/>
        <v>1591</v>
      </c>
      <c r="AH120" s="4">
        <f t="shared" si="42"/>
        <v>63220</v>
      </c>
      <c r="AJ120" s="30">
        <f ca="1">OFFSET('A&amp;Z correction'!$K$5,UsefulSeries!$C118,0)</f>
        <v>131313.78194919572</v>
      </c>
      <c r="AK120" s="30">
        <f ca="1">OFFSET('A&amp;Z correction'!$K$6,UsefulSeries!$C118,0)</f>
        <v>1461.0068182862028</v>
      </c>
      <c r="AL120" s="30">
        <f ca="1">OFFSET('A&amp;Z correction'!$K$7,UsefulSeries!$C118,0)</f>
        <v>1971.0743808489945</v>
      </c>
      <c r="AM120" s="30">
        <f ca="1">OFFSET('A&amp;Z correction'!$L$5,UsefulSeries!$C118,0)</f>
        <v>1805.4304217514718</v>
      </c>
      <c r="AN120" s="30">
        <f ca="1">OFFSET('A&amp;Z correction'!$L$6,UsefulSeries!$C118,0)</f>
        <v>3370.832957203982</v>
      </c>
      <c r="AO120" s="30">
        <f ca="1">OFFSET('A&amp;Z correction'!$L$7,UsefulSeries!$C118,0)</f>
        <v>1019.8166873327598</v>
      </c>
      <c r="AP120" s="30">
        <f ca="1">OFFSET('A&amp;Z correction'!$M$5,UsefulSeries!$C118,0)</f>
        <v>1752.3437286966189</v>
      </c>
      <c r="AQ120" s="30">
        <f ca="1">OFFSET('A&amp;Z correction'!$M$6,UsefulSeries!$C118,0)</f>
        <v>1255.6175224244162</v>
      </c>
      <c r="AR120" s="30">
        <f ca="1">OFFSET('A&amp;Z correction'!$M$7,UsefulSeries!$C118,0)</f>
        <v>63925.389296380134</v>
      </c>
    </row>
    <row r="121" spans="1:44" x14ac:dyDescent="0.35">
      <c r="A121" s="2" t="s">
        <v>174</v>
      </c>
      <c r="B121" s="58">
        <v>134309</v>
      </c>
      <c r="C121" s="62">
        <v>5716</v>
      </c>
      <c r="D121" s="66">
        <v>68641</v>
      </c>
      <c r="E121">
        <f t="shared" si="23"/>
        <v>0.64365541103965185</v>
      </c>
      <c r="F121">
        <f t="shared" si="24"/>
        <v>2.7393058763766017E-2</v>
      </c>
      <c r="G121">
        <f t="shared" si="25"/>
        <v>0.32895153019658208</v>
      </c>
      <c r="H121" s="6">
        <f t="shared" si="26"/>
        <v>4.0821281913943935E-2</v>
      </c>
      <c r="I121" s="59">
        <v>128693</v>
      </c>
      <c r="J121" s="63">
        <v>1613</v>
      </c>
      <c r="K121" s="67">
        <v>3666</v>
      </c>
      <c r="L121" s="60">
        <v>1993</v>
      </c>
      <c r="M121" s="64">
        <v>2380</v>
      </c>
      <c r="N121" s="68">
        <v>1404</v>
      </c>
      <c r="O121" s="61">
        <v>3547</v>
      </c>
      <c r="P121" s="65">
        <v>1688</v>
      </c>
      <c r="Q121" s="69">
        <v>63315</v>
      </c>
      <c r="S121" s="4">
        <f t="shared" si="27"/>
        <v>134003</v>
      </c>
      <c r="T121" s="4">
        <f t="shared" si="28"/>
        <v>5803</v>
      </c>
      <c r="U121" s="4">
        <f t="shared" si="29"/>
        <v>68665</v>
      </c>
      <c r="V121" s="9">
        <f t="shared" si="30"/>
        <v>0.6420072600161334</v>
      </c>
      <c r="W121" s="9">
        <f t="shared" si="31"/>
        <v>2.8401452003226673E-2</v>
      </c>
      <c r="X121" s="9">
        <f t="shared" si="32"/>
        <v>0.32959128798063997</v>
      </c>
      <c r="Y121" s="10">
        <f t="shared" si="33"/>
        <v>4.1507517560047495E-2</v>
      </c>
      <c r="Z121" s="4">
        <f t="shared" si="34"/>
        <v>128451.33333333333</v>
      </c>
      <c r="AA121" s="4">
        <f t="shared" si="35"/>
        <v>1584.3333333333333</v>
      </c>
      <c r="AB121" s="4">
        <f t="shared" si="36"/>
        <v>3700.3333333333335</v>
      </c>
      <c r="AC121" s="4">
        <f t="shared" si="37"/>
        <v>1897</v>
      </c>
      <c r="AD121" s="4">
        <f t="shared" si="38"/>
        <v>2561</v>
      </c>
      <c r="AE121" s="4">
        <f t="shared" si="39"/>
        <v>1384.3333333333333</v>
      </c>
      <c r="AF121" s="4">
        <f t="shared" si="40"/>
        <v>3562.6666666666665</v>
      </c>
      <c r="AG121" s="4">
        <f t="shared" si="41"/>
        <v>1636.3333333333333</v>
      </c>
      <c r="AH121" s="4">
        <f t="shared" si="42"/>
        <v>63290.666666666664</v>
      </c>
      <c r="AJ121" s="30">
        <f ca="1">OFFSET('A&amp;Z correction'!$K$5,UsefulSeries!$C119,0)</f>
        <v>131558.59458875746</v>
      </c>
      <c r="AK121" s="30">
        <f ca="1">OFFSET('A&amp;Z correction'!$K$6,UsefulSeries!$C119,0)</f>
        <v>1466.5258818694524</v>
      </c>
      <c r="AL121" s="30">
        <f ca="1">OFFSET('A&amp;Z correction'!$K$7,UsefulSeries!$C119,0)</f>
        <v>1918.3841389021738</v>
      </c>
      <c r="AM121" s="30">
        <f ca="1">OFFSET('A&amp;Z correction'!$L$5,UsefulSeries!$C119,0)</f>
        <v>1825.9592704268837</v>
      </c>
      <c r="AN121" s="30">
        <f ca="1">OFFSET('A&amp;Z correction'!$L$6,UsefulSeries!$C119,0)</f>
        <v>3249.0197980242378</v>
      </c>
      <c r="AO121" s="30">
        <f ca="1">OFFSET('A&amp;Z correction'!$L$7,UsefulSeries!$C119,0)</f>
        <v>1027.7413470922243</v>
      </c>
      <c r="AP121" s="30">
        <f ca="1">OFFSET('A&amp;Z correction'!$M$5,UsefulSeries!$C119,0)</f>
        <v>1737.9960576650892</v>
      </c>
      <c r="AQ121" s="30">
        <f ca="1">OFFSET('A&amp;Z correction'!$M$6,UsefulSeries!$C119,0)</f>
        <v>1318.6410932263489</v>
      </c>
      <c r="AR121" s="30">
        <f ca="1">OFFSET('A&amp;Z correction'!$M$7,UsefulSeries!$C119,0)</f>
        <v>63992.143113902792</v>
      </c>
    </row>
    <row r="122" spans="1:44" x14ac:dyDescent="0.35">
      <c r="A122" s="2" t="s">
        <v>175</v>
      </c>
      <c r="B122" s="58">
        <v>134523</v>
      </c>
      <c r="C122" s="62">
        <v>5653</v>
      </c>
      <c r="D122" s="66">
        <v>68655</v>
      </c>
      <c r="E122">
        <f t="shared" si="23"/>
        <v>0.64417160287505204</v>
      </c>
      <c r="F122">
        <f t="shared" si="24"/>
        <v>2.7069735815084924E-2</v>
      </c>
      <c r="G122">
        <f t="shared" si="25"/>
        <v>0.32875866130986298</v>
      </c>
      <c r="H122" s="6">
        <f t="shared" si="26"/>
        <v>4.0327873530418903E-2</v>
      </c>
      <c r="I122" s="59">
        <v>128956</v>
      </c>
      <c r="J122" s="63">
        <v>1620</v>
      </c>
      <c r="K122" s="67">
        <v>3707</v>
      </c>
      <c r="L122" s="60">
        <v>1944</v>
      </c>
      <c r="M122" s="64">
        <v>2370</v>
      </c>
      <c r="N122" s="68">
        <v>1401</v>
      </c>
      <c r="O122" s="61">
        <v>3561</v>
      </c>
      <c r="P122" s="65">
        <v>1643</v>
      </c>
      <c r="Q122" s="69">
        <v>63270</v>
      </c>
      <c r="S122" s="4">
        <f t="shared" si="27"/>
        <v>134275</v>
      </c>
      <c r="T122" s="4">
        <f t="shared" si="28"/>
        <v>5715.666666666667</v>
      </c>
      <c r="U122" s="4">
        <f t="shared" si="29"/>
        <v>68669.333333333328</v>
      </c>
      <c r="V122" s="9">
        <f t="shared" si="30"/>
        <v>0.64270468095720035</v>
      </c>
      <c r="W122" s="9">
        <f t="shared" si="31"/>
        <v>2.7714489910448333E-2</v>
      </c>
      <c r="X122" s="9">
        <f t="shared" si="32"/>
        <v>0.32958082913235132</v>
      </c>
      <c r="Y122" s="10">
        <f t="shared" si="33"/>
        <v>4.082891240368406E-2</v>
      </c>
      <c r="Z122" s="4">
        <f t="shared" si="34"/>
        <v>128689</v>
      </c>
      <c r="AA122" s="4">
        <f t="shared" si="35"/>
        <v>1615.3333333333333</v>
      </c>
      <c r="AB122" s="4">
        <f t="shared" si="36"/>
        <v>3676.3333333333335</v>
      </c>
      <c r="AC122" s="4">
        <f t="shared" si="37"/>
        <v>1921.3333333333333</v>
      </c>
      <c r="AD122" s="4">
        <f t="shared" si="38"/>
        <v>2460</v>
      </c>
      <c r="AE122" s="4">
        <f t="shared" si="39"/>
        <v>1420.6666666666667</v>
      </c>
      <c r="AF122" s="4">
        <f t="shared" si="40"/>
        <v>3584</v>
      </c>
      <c r="AG122" s="4">
        <f t="shared" si="41"/>
        <v>1618.6666666666667</v>
      </c>
      <c r="AH122" s="4">
        <f t="shared" si="42"/>
        <v>63298.666666666664</v>
      </c>
      <c r="AJ122" s="30">
        <f ca="1">OFFSET('A&amp;Z correction'!$K$5,UsefulSeries!$C120,0)</f>
        <v>131800.98940521383</v>
      </c>
      <c r="AK122" s="30">
        <f ca="1">OFFSET('A&amp;Z correction'!$K$6,UsefulSeries!$C120,0)</f>
        <v>1504.1007163477414</v>
      </c>
      <c r="AL122" s="30">
        <f ca="1">OFFSET('A&amp;Z correction'!$K$7,UsefulSeries!$C120,0)</f>
        <v>1886.9494951811312</v>
      </c>
      <c r="AM122" s="30">
        <f ca="1">OFFSET('A&amp;Z correction'!$L$5,UsefulSeries!$C120,0)</f>
        <v>1855.4483399882263</v>
      </c>
      <c r="AN122" s="30">
        <f ca="1">OFFSET('A&amp;Z correction'!$L$6,UsefulSeries!$C120,0)</f>
        <v>3119.9840676306121</v>
      </c>
      <c r="AO122" s="30">
        <f ca="1">OFFSET('A&amp;Z correction'!$L$7,UsefulSeries!$C120,0)</f>
        <v>1081.2030053623307</v>
      </c>
      <c r="AP122" s="30">
        <f ca="1">OFFSET('A&amp;Z correction'!$M$5,UsefulSeries!$C120,0)</f>
        <v>1754.7590487144405</v>
      </c>
      <c r="AQ122" s="30">
        <f ca="1">OFFSET('A&amp;Z correction'!$M$6,UsefulSeries!$C120,0)</f>
        <v>1310.4504844299731</v>
      </c>
      <c r="AR122" s="30">
        <f ca="1">OFFSET('A&amp;Z correction'!$M$7,UsefulSeries!$C120,0)</f>
        <v>63997.174442762844</v>
      </c>
    </row>
    <row r="123" spans="1:44" x14ac:dyDescent="0.35">
      <c r="A123" s="2" t="s">
        <v>176</v>
      </c>
      <c r="B123" s="58">
        <v>136559</v>
      </c>
      <c r="C123" s="62">
        <v>5708</v>
      </c>
      <c r="D123" s="66">
        <v>69142</v>
      </c>
      <c r="E123">
        <f t="shared" si="23"/>
        <v>0.64594695590064755</v>
      </c>
      <c r="F123">
        <f t="shared" si="24"/>
        <v>2.6999796602793637E-2</v>
      </c>
      <c r="G123">
        <f t="shared" si="25"/>
        <v>0.32705324749655879</v>
      </c>
      <c r="H123" s="6">
        <f t="shared" si="26"/>
        <v>4.0121742920002527E-2</v>
      </c>
      <c r="I123" s="59">
        <v>129298</v>
      </c>
      <c r="J123" s="63">
        <v>1614</v>
      </c>
      <c r="K123" s="67">
        <v>3591</v>
      </c>
      <c r="L123" s="60">
        <v>2005</v>
      </c>
      <c r="M123" s="64">
        <v>2391</v>
      </c>
      <c r="N123" s="68">
        <v>1256</v>
      </c>
      <c r="O123" s="61">
        <v>3629</v>
      </c>
      <c r="P123" s="65">
        <v>1628</v>
      </c>
      <c r="Q123" s="69">
        <v>63235</v>
      </c>
      <c r="S123" s="4">
        <f t="shared" si="27"/>
        <v>135130.33333333334</v>
      </c>
      <c r="T123" s="4">
        <f t="shared" si="28"/>
        <v>5692.333333333333</v>
      </c>
      <c r="U123" s="4">
        <f t="shared" si="29"/>
        <v>68812.666666666672</v>
      </c>
      <c r="V123" s="9">
        <f t="shared" si="30"/>
        <v>0.64365541103965185</v>
      </c>
      <c r="W123" s="9">
        <f t="shared" si="31"/>
        <v>2.7393058763766017E-2</v>
      </c>
      <c r="X123" s="9">
        <f t="shared" si="32"/>
        <v>0.32895153019658208</v>
      </c>
      <c r="Y123" s="10">
        <f t="shared" si="33"/>
        <v>4.0421996458903389E-2</v>
      </c>
      <c r="Z123" s="4">
        <f t="shared" si="34"/>
        <v>128982.33333333333</v>
      </c>
      <c r="AA123" s="4">
        <f t="shared" si="35"/>
        <v>1615.6666666666667</v>
      </c>
      <c r="AB123" s="4">
        <f t="shared" si="36"/>
        <v>3654.6666666666665</v>
      </c>
      <c r="AC123" s="4">
        <f t="shared" si="37"/>
        <v>1980.6666666666667</v>
      </c>
      <c r="AD123" s="4">
        <f t="shared" si="38"/>
        <v>2380.3333333333335</v>
      </c>
      <c r="AE123" s="4">
        <f t="shared" si="39"/>
        <v>1353.6666666666667</v>
      </c>
      <c r="AF123" s="4">
        <f t="shared" si="40"/>
        <v>3579</v>
      </c>
      <c r="AG123" s="4">
        <f t="shared" si="41"/>
        <v>1653</v>
      </c>
      <c r="AH123" s="4">
        <f t="shared" si="42"/>
        <v>63273.333333333336</v>
      </c>
      <c r="AJ123" s="30">
        <f ca="1">OFFSET('A&amp;Z correction'!$K$5,UsefulSeries!$C121,0)</f>
        <v>132100.47709510391</v>
      </c>
      <c r="AK123" s="30">
        <f ca="1">OFFSET('A&amp;Z correction'!$K$6,UsefulSeries!$C121,0)</f>
        <v>1505.6707758726068</v>
      </c>
      <c r="AL123" s="30">
        <f ca="1">OFFSET('A&amp;Z correction'!$K$7,UsefulSeries!$C121,0)</f>
        <v>1863.1452165765081</v>
      </c>
      <c r="AM123" s="30">
        <f ca="1">OFFSET('A&amp;Z correction'!$L$5,UsefulSeries!$C121,0)</f>
        <v>1925.0106448366112</v>
      </c>
      <c r="AN123" s="30">
        <f ca="1">OFFSET('A&amp;Z correction'!$L$6,UsefulSeries!$C121,0)</f>
        <v>3018.3428823660761</v>
      </c>
      <c r="AO123" s="30">
        <f ca="1">OFFSET('A&amp;Z correction'!$L$7,UsefulSeries!$C121,0)</f>
        <v>1014.0867563868073</v>
      </c>
      <c r="AP123" s="30">
        <f ca="1">OFFSET('A&amp;Z correction'!$M$5,UsefulSeries!$C121,0)</f>
        <v>1739.2640553451406</v>
      </c>
      <c r="AQ123" s="30">
        <f ca="1">OFFSET('A&amp;Z correction'!$M$6,UsefulSeries!$C121,0)</f>
        <v>1359.3682122393282</v>
      </c>
      <c r="AR123" s="30">
        <f ca="1">OFFSET('A&amp;Z correction'!$M$7,UsefulSeries!$C121,0)</f>
        <v>63974.423111423195</v>
      </c>
    </row>
    <row r="124" spans="1:44" x14ac:dyDescent="0.35">
      <c r="A124" s="2" t="s">
        <v>177</v>
      </c>
      <c r="B124" s="58">
        <v>136598</v>
      </c>
      <c r="C124" s="62">
        <v>5858</v>
      </c>
      <c r="D124" s="66">
        <v>69120</v>
      </c>
      <c r="E124">
        <f t="shared" si="23"/>
        <v>0.64562143154232998</v>
      </c>
      <c r="F124">
        <f t="shared" si="24"/>
        <v>2.7687450372442999E-2</v>
      </c>
      <c r="G124">
        <f t="shared" si="25"/>
        <v>0.32669111808522705</v>
      </c>
      <c r="H124" s="6">
        <f t="shared" si="26"/>
        <v>4.1121469085191216E-2</v>
      </c>
      <c r="I124" s="59">
        <v>131110</v>
      </c>
      <c r="J124" s="63">
        <v>1678</v>
      </c>
      <c r="K124" s="67">
        <v>3739</v>
      </c>
      <c r="L124" s="60">
        <v>1784</v>
      </c>
      <c r="M124" s="64">
        <v>2527</v>
      </c>
      <c r="N124" s="68">
        <v>1395</v>
      </c>
      <c r="O124" s="61">
        <v>3640</v>
      </c>
      <c r="P124" s="65">
        <v>1628</v>
      </c>
      <c r="Q124" s="69">
        <v>63702</v>
      </c>
      <c r="S124" s="4">
        <f t="shared" si="27"/>
        <v>135893.33333333334</v>
      </c>
      <c r="T124" s="4">
        <f t="shared" si="28"/>
        <v>5739.666666666667</v>
      </c>
      <c r="U124" s="4">
        <f t="shared" si="29"/>
        <v>68972.333333333328</v>
      </c>
      <c r="V124" s="9">
        <f t="shared" si="30"/>
        <v>0.64417160287505204</v>
      </c>
      <c r="W124" s="9">
        <f t="shared" si="31"/>
        <v>2.7069735815084924E-2</v>
      </c>
      <c r="X124" s="9">
        <f t="shared" si="32"/>
        <v>0.32875866130986298</v>
      </c>
      <c r="Y124" s="10">
        <f t="shared" si="33"/>
        <v>4.0524924746822191E-2</v>
      </c>
      <c r="Z124" s="4">
        <f t="shared" si="34"/>
        <v>129788</v>
      </c>
      <c r="AA124" s="4">
        <f t="shared" si="35"/>
        <v>1637.3333333333333</v>
      </c>
      <c r="AB124" s="4">
        <f t="shared" si="36"/>
        <v>3679</v>
      </c>
      <c r="AC124" s="4">
        <f t="shared" si="37"/>
        <v>1911</v>
      </c>
      <c r="AD124" s="4">
        <f t="shared" si="38"/>
        <v>2429.3333333333335</v>
      </c>
      <c r="AE124" s="4">
        <f t="shared" si="39"/>
        <v>1350.6666666666667</v>
      </c>
      <c r="AF124" s="4">
        <f t="shared" si="40"/>
        <v>3610</v>
      </c>
      <c r="AG124" s="4">
        <f t="shared" si="41"/>
        <v>1633</v>
      </c>
      <c r="AH124" s="4">
        <f t="shared" si="42"/>
        <v>63402.333333333336</v>
      </c>
      <c r="AJ124" s="30">
        <f ca="1">OFFSET('A&amp;Z correction'!$K$5,UsefulSeries!$C122,0)</f>
        <v>132927.09210338636</v>
      </c>
      <c r="AK124" s="30">
        <f ca="1">OFFSET('A&amp;Z correction'!$K$6,UsefulSeries!$C122,0)</f>
        <v>1527.6495128925205</v>
      </c>
      <c r="AL124" s="30">
        <f ca="1">OFFSET('A&amp;Z correction'!$K$7,UsefulSeries!$C122,0)</f>
        <v>1876.6955207877388</v>
      </c>
      <c r="AM124" s="30">
        <f ca="1">OFFSET('A&amp;Z correction'!$L$5,UsefulSeries!$C122,0)</f>
        <v>1842.4333539884315</v>
      </c>
      <c r="AN124" s="30">
        <f ca="1">OFFSET('A&amp;Z correction'!$L$6,UsefulSeries!$C122,0)</f>
        <v>3081.0501366269041</v>
      </c>
      <c r="AO124" s="30">
        <f ca="1">OFFSET('A&amp;Z correction'!$L$7,UsefulSeries!$C122,0)</f>
        <v>1005.0338896428372</v>
      </c>
      <c r="AP124" s="30">
        <f ca="1">OFFSET('A&amp;Z correction'!$M$5,UsefulSeries!$C122,0)</f>
        <v>1770.0155504512486</v>
      </c>
      <c r="AQ124" s="30">
        <f ca="1">OFFSET('A&amp;Z correction'!$M$6,UsefulSeries!$C122,0)</f>
        <v>1329.8627369200883</v>
      </c>
      <c r="AR124" s="30">
        <f ca="1">OFFSET('A&amp;Z correction'!$M$7,UsefulSeries!$C122,0)</f>
        <v>64108.119630514084</v>
      </c>
    </row>
    <row r="125" spans="1:44" x14ac:dyDescent="0.35">
      <c r="A125" s="2" t="s">
        <v>178</v>
      </c>
      <c r="B125" s="58">
        <v>136701</v>
      </c>
      <c r="C125" s="62">
        <v>5733</v>
      </c>
      <c r="D125" s="66">
        <v>69338</v>
      </c>
      <c r="E125">
        <f t="shared" si="23"/>
        <v>0.6455102657575128</v>
      </c>
      <c r="F125">
        <f t="shared" si="24"/>
        <v>2.7071567534896021E-2</v>
      </c>
      <c r="G125">
        <f t="shared" si="25"/>
        <v>0.32741816670759116</v>
      </c>
      <c r="H125" s="6">
        <f t="shared" si="26"/>
        <v>4.0250221155061293E-2</v>
      </c>
      <c r="I125" s="59">
        <v>131134</v>
      </c>
      <c r="J125" s="63">
        <v>1646</v>
      </c>
      <c r="K125" s="67">
        <v>3798</v>
      </c>
      <c r="L125" s="60">
        <v>1893</v>
      </c>
      <c r="M125" s="64">
        <v>2513</v>
      </c>
      <c r="N125" s="68">
        <v>1451</v>
      </c>
      <c r="O125" s="61">
        <v>3585</v>
      </c>
      <c r="P125" s="65">
        <v>1541</v>
      </c>
      <c r="Q125" s="69">
        <v>63829</v>
      </c>
      <c r="S125" s="4">
        <f t="shared" si="27"/>
        <v>136619.33333333334</v>
      </c>
      <c r="T125" s="4">
        <f t="shared" si="28"/>
        <v>5766.333333333333</v>
      </c>
      <c r="U125" s="4">
        <f t="shared" si="29"/>
        <v>69200</v>
      </c>
      <c r="V125" s="9">
        <f t="shared" si="30"/>
        <v>0.64594695590064755</v>
      </c>
      <c r="W125" s="9">
        <f t="shared" si="31"/>
        <v>2.6999796602793637E-2</v>
      </c>
      <c r="X125" s="9">
        <f t="shared" si="32"/>
        <v>0.32705324749655879</v>
      </c>
      <c r="Y125" s="10">
        <f t="shared" si="33"/>
        <v>4.0497990200324463E-2</v>
      </c>
      <c r="Z125" s="4">
        <f t="shared" si="34"/>
        <v>130514</v>
      </c>
      <c r="AA125" s="4">
        <f t="shared" si="35"/>
        <v>1646</v>
      </c>
      <c r="AB125" s="4">
        <f t="shared" si="36"/>
        <v>3709.3333333333335</v>
      </c>
      <c r="AC125" s="4">
        <f t="shared" si="37"/>
        <v>1894</v>
      </c>
      <c r="AD125" s="4">
        <f t="shared" si="38"/>
        <v>2477</v>
      </c>
      <c r="AE125" s="4">
        <f t="shared" si="39"/>
        <v>1367.3333333333333</v>
      </c>
      <c r="AF125" s="4">
        <f t="shared" si="40"/>
        <v>3618</v>
      </c>
      <c r="AG125" s="4">
        <f t="shared" si="41"/>
        <v>1599</v>
      </c>
      <c r="AH125" s="4">
        <f t="shared" si="42"/>
        <v>63588.666666666664</v>
      </c>
      <c r="AJ125" s="30">
        <f ca="1">OFFSET('A&amp;Z correction'!$K$5,UsefulSeries!$C123,0)</f>
        <v>133671.27882534286</v>
      </c>
      <c r="AK125" s="30">
        <f ca="1">OFFSET('A&amp;Z correction'!$K$6,UsefulSeries!$C123,0)</f>
        <v>1535.0221108478916</v>
      </c>
      <c r="AL125" s="30">
        <f ca="1">OFFSET('A&amp;Z correction'!$K$7,UsefulSeries!$C123,0)</f>
        <v>1897.9128550795001</v>
      </c>
      <c r="AM125" s="30">
        <f ca="1">OFFSET('A&amp;Z correction'!$L$5,UsefulSeries!$C123,0)</f>
        <v>1820.2398767471225</v>
      </c>
      <c r="AN125" s="30">
        <f ca="1">OFFSET('A&amp;Z correction'!$L$6,UsefulSeries!$C123,0)</f>
        <v>3141.9449685695245</v>
      </c>
      <c r="AO125" s="30">
        <f ca="1">OFFSET('A&amp;Z correction'!$L$7,UsefulSeries!$C123,0)</f>
        <v>1017.7149422084776</v>
      </c>
      <c r="AP125" s="30">
        <f ca="1">OFFSET('A&amp;Z correction'!$M$5,UsefulSeries!$C123,0)</f>
        <v>1772.3660871305503</v>
      </c>
      <c r="AQ125" s="30">
        <f ca="1">OFFSET('A&amp;Z correction'!$M$6,UsefulSeries!$C123,0)</f>
        <v>1284.6013526879633</v>
      </c>
      <c r="AR125" s="30">
        <f ca="1">OFFSET('A&amp;Z correction'!$M$7,UsefulSeries!$C123,0)</f>
        <v>64299.687787864692</v>
      </c>
    </row>
    <row r="126" spans="1:44" x14ac:dyDescent="0.35">
      <c r="A126" s="2" t="s">
        <v>179</v>
      </c>
      <c r="B126" s="58">
        <v>137270</v>
      </c>
      <c r="C126" s="62">
        <v>5481</v>
      </c>
      <c r="D126" s="66">
        <v>69267</v>
      </c>
      <c r="E126">
        <f t="shared" si="23"/>
        <v>0.6474450282523182</v>
      </c>
      <c r="F126">
        <f t="shared" si="24"/>
        <v>2.5851578639549472E-2</v>
      </c>
      <c r="G126">
        <f t="shared" si="25"/>
        <v>0.32670339310813235</v>
      </c>
      <c r="H126" s="6">
        <f t="shared" si="26"/>
        <v>3.8395527877212766E-2</v>
      </c>
      <c r="I126" s="59">
        <v>131601</v>
      </c>
      <c r="J126" s="63">
        <v>1532</v>
      </c>
      <c r="K126" s="67">
        <v>3547</v>
      </c>
      <c r="L126" s="60">
        <v>1940</v>
      </c>
      <c r="M126" s="64">
        <v>2393</v>
      </c>
      <c r="N126" s="68">
        <v>1398</v>
      </c>
      <c r="O126" s="61">
        <v>3611</v>
      </c>
      <c r="P126" s="65">
        <v>1533</v>
      </c>
      <c r="Q126" s="69">
        <v>64029</v>
      </c>
      <c r="S126" s="4">
        <f t="shared" si="27"/>
        <v>136856.33333333334</v>
      </c>
      <c r="T126" s="4">
        <f t="shared" si="28"/>
        <v>5690.666666666667</v>
      </c>
      <c r="U126" s="4">
        <f t="shared" si="29"/>
        <v>69241.666666666672</v>
      </c>
      <c r="V126" s="9">
        <f t="shared" si="30"/>
        <v>0.64562143154232998</v>
      </c>
      <c r="W126" s="9">
        <f t="shared" si="31"/>
        <v>2.7687450372442999E-2</v>
      </c>
      <c r="X126" s="9">
        <f t="shared" si="32"/>
        <v>0.32669111808522705</v>
      </c>
      <c r="Y126" s="10">
        <f t="shared" si="33"/>
        <v>3.9921335886877081E-2</v>
      </c>
      <c r="Z126" s="4">
        <f t="shared" si="34"/>
        <v>131281.66666666666</v>
      </c>
      <c r="AA126" s="4">
        <f t="shared" si="35"/>
        <v>1618.6666666666667</v>
      </c>
      <c r="AB126" s="4">
        <f t="shared" si="36"/>
        <v>3694.6666666666665</v>
      </c>
      <c r="AC126" s="4">
        <f t="shared" si="37"/>
        <v>1872.3333333333333</v>
      </c>
      <c r="AD126" s="4">
        <f t="shared" si="38"/>
        <v>2477.6666666666665</v>
      </c>
      <c r="AE126" s="4">
        <f t="shared" si="39"/>
        <v>1414.6666666666667</v>
      </c>
      <c r="AF126" s="4">
        <f t="shared" si="40"/>
        <v>3612</v>
      </c>
      <c r="AG126" s="4">
        <f t="shared" si="41"/>
        <v>1567.3333333333333</v>
      </c>
      <c r="AH126" s="4">
        <f t="shared" si="42"/>
        <v>63853.333333333336</v>
      </c>
      <c r="AJ126" s="30">
        <f ca="1">OFFSET('A&amp;Z correction'!$K$5,UsefulSeries!$C124,0)</f>
        <v>134459.33742589602</v>
      </c>
      <c r="AK126" s="30">
        <f ca="1">OFFSET('A&amp;Z correction'!$K$6,UsefulSeries!$C124,0)</f>
        <v>1502.4133232180777</v>
      </c>
      <c r="AL126" s="30">
        <f ca="1">OFFSET('A&amp;Z correction'!$K$7,UsefulSeries!$C124,0)</f>
        <v>1875.5324644784737</v>
      </c>
      <c r="AM126" s="30">
        <f ca="1">OFFSET('A&amp;Z correction'!$L$5,UsefulSeries!$C124,0)</f>
        <v>1793.6264511392419</v>
      </c>
      <c r="AN126" s="30">
        <f ca="1">OFFSET('A&amp;Z correction'!$L$6,UsefulSeries!$C124,0)</f>
        <v>3142.8550417713946</v>
      </c>
      <c r="AO126" s="30">
        <f ca="1">OFFSET('A&amp;Z correction'!$L$7,UsefulSeries!$C124,0)</f>
        <v>1070.9420383967149</v>
      </c>
      <c r="AP126" s="30">
        <f ca="1">OFFSET('A&amp;Z correction'!$M$5,UsefulSeries!$C124,0)</f>
        <v>1759.9501769997412</v>
      </c>
      <c r="AQ126" s="30">
        <f ca="1">OFFSET('A&amp;Z correction'!$M$6,UsefulSeries!$C124,0)</f>
        <v>1247.9361299524621</v>
      </c>
      <c r="AR126" s="30">
        <f ca="1">OFFSET('A&amp;Z correction'!$M$7,UsefulSeries!$C124,0)</f>
        <v>64567.323956614608</v>
      </c>
    </row>
    <row r="127" spans="1:44" x14ac:dyDescent="0.35">
      <c r="A127" s="2" t="s">
        <v>180</v>
      </c>
      <c r="B127" s="58">
        <v>136630</v>
      </c>
      <c r="C127" s="62">
        <v>5758</v>
      </c>
      <c r="D127" s="66">
        <v>69853</v>
      </c>
      <c r="E127">
        <f t="shared" si="23"/>
        <v>0.64374932270390739</v>
      </c>
      <c r="F127">
        <f t="shared" si="24"/>
        <v>2.7129536705914503E-2</v>
      </c>
      <c r="G127">
        <f t="shared" si="25"/>
        <v>0.32912114059017816</v>
      </c>
      <c r="H127" s="6">
        <f t="shared" si="26"/>
        <v>4.0438801022558084E-2</v>
      </c>
      <c r="I127" s="59">
        <v>131570</v>
      </c>
      <c r="J127" s="63">
        <v>1688</v>
      </c>
      <c r="K127" s="67">
        <v>3992</v>
      </c>
      <c r="L127" s="60">
        <v>1660</v>
      </c>
      <c r="M127" s="64">
        <v>2440</v>
      </c>
      <c r="N127" s="68">
        <v>1379</v>
      </c>
      <c r="O127" s="61">
        <v>3265</v>
      </c>
      <c r="P127" s="65">
        <v>1619</v>
      </c>
      <c r="Q127" s="69">
        <v>64218</v>
      </c>
      <c r="S127" s="4">
        <f t="shared" si="27"/>
        <v>136867</v>
      </c>
      <c r="T127" s="4">
        <f t="shared" si="28"/>
        <v>5657.333333333333</v>
      </c>
      <c r="U127" s="4">
        <f t="shared" si="29"/>
        <v>69486</v>
      </c>
      <c r="V127" s="9">
        <f t="shared" si="30"/>
        <v>0.6455102657575128</v>
      </c>
      <c r="W127" s="9">
        <f t="shared" si="31"/>
        <v>2.7071567534896021E-2</v>
      </c>
      <c r="X127" s="9">
        <f t="shared" si="32"/>
        <v>0.32741816670759116</v>
      </c>
      <c r="Y127" s="10">
        <f t="shared" si="33"/>
        <v>3.9693806671609287E-2</v>
      </c>
      <c r="Z127" s="4">
        <f t="shared" si="34"/>
        <v>131435</v>
      </c>
      <c r="AA127" s="4">
        <f t="shared" si="35"/>
        <v>1622</v>
      </c>
      <c r="AB127" s="4">
        <f t="shared" si="36"/>
        <v>3779</v>
      </c>
      <c r="AC127" s="4">
        <f t="shared" si="37"/>
        <v>1831</v>
      </c>
      <c r="AD127" s="4">
        <f t="shared" si="38"/>
        <v>2448.6666666666665</v>
      </c>
      <c r="AE127" s="4">
        <f t="shared" si="39"/>
        <v>1409.3333333333333</v>
      </c>
      <c r="AF127" s="4">
        <f t="shared" si="40"/>
        <v>3487</v>
      </c>
      <c r="AG127" s="4">
        <f t="shared" si="41"/>
        <v>1564.3333333333333</v>
      </c>
      <c r="AH127" s="4">
        <f t="shared" si="42"/>
        <v>64025.333333333336</v>
      </c>
      <c r="AJ127" s="30">
        <f ca="1">OFFSET('A&amp;Z correction'!$K$5,UsefulSeries!$C125,0)</f>
        <v>134617.52704344006</v>
      </c>
      <c r="AK127" s="30">
        <f ca="1">OFFSET('A&amp;Z correction'!$K$6,UsefulSeries!$C125,0)</f>
        <v>1506.343677513966</v>
      </c>
      <c r="AL127" s="30">
        <f ca="1">OFFSET('A&amp;Z correction'!$K$7,UsefulSeries!$C125,0)</f>
        <v>1958.8161194473275</v>
      </c>
      <c r="AM127" s="30">
        <f ca="1">OFFSET('A&amp;Z correction'!$L$5,UsefulSeries!$C125,0)</f>
        <v>1747.1955032033527</v>
      </c>
      <c r="AN127" s="30">
        <f ca="1">OFFSET('A&amp;Z correction'!$L$6,UsefulSeries!$C125,0)</f>
        <v>3105.9811765269383</v>
      </c>
      <c r="AO127" s="30">
        <f ca="1">OFFSET('A&amp;Z correction'!$L$7,UsefulSeries!$C125,0)</f>
        <v>1068.1481012018344</v>
      </c>
      <c r="AP127" s="30">
        <f ca="1">OFFSET('A&amp;Z correction'!$M$5,UsefulSeries!$C125,0)</f>
        <v>1634.3908227758216</v>
      </c>
      <c r="AQ127" s="30">
        <f ca="1">OFFSET('A&amp;Z correction'!$M$6,UsefulSeries!$C125,0)</f>
        <v>1247.7027259612871</v>
      </c>
      <c r="AR127" s="30">
        <f ca="1">OFFSET('A&amp;Z correction'!$M$7,UsefulSeries!$C125,0)</f>
        <v>64743.168330441775</v>
      </c>
    </row>
    <row r="128" spans="1:44" x14ac:dyDescent="0.35">
      <c r="A128" s="2" t="s">
        <v>181</v>
      </c>
      <c r="B128" s="58">
        <v>136940</v>
      </c>
      <c r="C128" s="62">
        <v>5651</v>
      </c>
      <c r="D128" s="66">
        <v>69876</v>
      </c>
      <c r="E128">
        <f t="shared" si="23"/>
        <v>0.64452362013865683</v>
      </c>
      <c r="F128">
        <f t="shared" si="24"/>
        <v>2.6597071545228199E-2</v>
      </c>
      <c r="G128">
        <f t="shared" si="25"/>
        <v>0.32887930831611495</v>
      </c>
      <c r="H128" s="6">
        <f t="shared" si="26"/>
        <v>3.9630832240463987E-2</v>
      </c>
      <c r="I128" s="59">
        <v>131306</v>
      </c>
      <c r="J128" s="63">
        <v>1597</v>
      </c>
      <c r="K128" s="67">
        <v>3696</v>
      </c>
      <c r="L128" s="60">
        <v>1850</v>
      </c>
      <c r="M128" s="64">
        <v>2415</v>
      </c>
      <c r="N128" s="68">
        <v>1491</v>
      </c>
      <c r="O128" s="61">
        <v>3660</v>
      </c>
      <c r="P128" s="65">
        <v>1610</v>
      </c>
      <c r="Q128" s="69">
        <v>64415</v>
      </c>
      <c r="S128" s="4">
        <f t="shared" si="27"/>
        <v>136946.66666666666</v>
      </c>
      <c r="T128" s="4">
        <f t="shared" si="28"/>
        <v>5630</v>
      </c>
      <c r="U128" s="4">
        <f t="shared" si="29"/>
        <v>69665.333333333328</v>
      </c>
      <c r="V128" s="9">
        <f t="shared" si="30"/>
        <v>0.6474450282523182</v>
      </c>
      <c r="W128" s="9">
        <f t="shared" si="31"/>
        <v>2.5851578639549472E-2</v>
      </c>
      <c r="X128" s="9">
        <f t="shared" si="32"/>
        <v>0.32670339310813235</v>
      </c>
      <c r="Y128" s="10">
        <f t="shared" si="33"/>
        <v>3.9487527178360182E-2</v>
      </c>
      <c r="Z128" s="4">
        <f t="shared" si="34"/>
        <v>131492.33333333334</v>
      </c>
      <c r="AA128" s="4">
        <f t="shared" si="35"/>
        <v>1605.6666666666667</v>
      </c>
      <c r="AB128" s="4">
        <f t="shared" si="36"/>
        <v>3745</v>
      </c>
      <c r="AC128" s="4">
        <f t="shared" si="37"/>
        <v>1816.6666666666667</v>
      </c>
      <c r="AD128" s="4">
        <f t="shared" si="38"/>
        <v>2416</v>
      </c>
      <c r="AE128" s="4">
        <f t="shared" si="39"/>
        <v>1422.6666666666667</v>
      </c>
      <c r="AF128" s="4">
        <f t="shared" si="40"/>
        <v>3512</v>
      </c>
      <c r="AG128" s="4">
        <f t="shared" si="41"/>
        <v>1587.3333333333333</v>
      </c>
      <c r="AH128" s="4">
        <f t="shared" si="42"/>
        <v>64220.666666666664</v>
      </c>
      <c r="AJ128" s="30">
        <f ca="1">OFFSET('A&amp;Z correction'!$K$5,UsefulSeries!$C126,0)</f>
        <v>134676.99697901457</v>
      </c>
      <c r="AK128" s="30">
        <f ca="1">OFFSET('A&amp;Z correction'!$K$6,UsefulSeries!$C126,0)</f>
        <v>1488.3207561537643</v>
      </c>
      <c r="AL128" s="30">
        <f ca="1">OFFSET('A&amp;Z correction'!$K$7,UsefulSeries!$C126,0)</f>
        <v>1923.9524885501735</v>
      </c>
      <c r="AM128" s="30">
        <f ca="1">OFFSET('A&amp;Z correction'!$L$5,UsefulSeries!$C126,0)</f>
        <v>1731.3180003957632</v>
      </c>
      <c r="AN128" s="30">
        <f ca="1">OFFSET('A&amp;Z correction'!$L$6,UsefulSeries!$C126,0)</f>
        <v>3064.2471861687668</v>
      </c>
      <c r="AO128" s="30">
        <f ca="1">OFFSET('A&amp;Z correction'!$L$7,UsefulSeries!$C126,0)</f>
        <v>1086.9182164864801</v>
      </c>
      <c r="AP128" s="30">
        <f ca="1">OFFSET('A&amp;Z correction'!$M$5,UsefulSeries!$C126,0)</f>
        <v>1659.3236025512865</v>
      </c>
      <c r="AQ128" s="30">
        <f ca="1">OFFSET('A&amp;Z correction'!$M$6,UsefulSeries!$C126,0)</f>
        <v>1277.3796953650769</v>
      </c>
      <c r="AR128" s="30">
        <f ca="1">OFFSET('A&amp;Z correction'!$M$7,UsefulSeries!$C126,0)</f>
        <v>64937.490752758065</v>
      </c>
    </row>
    <row r="129" spans="1:44" x14ac:dyDescent="0.35">
      <c r="A129" s="2" t="s">
        <v>182</v>
      </c>
      <c r="B129" s="58">
        <v>136531</v>
      </c>
      <c r="C129" s="62">
        <v>5747</v>
      </c>
      <c r="D129" s="66">
        <v>70398</v>
      </c>
      <c r="E129">
        <f t="shared" si="23"/>
        <v>0.64196712369990028</v>
      </c>
      <c r="F129">
        <f t="shared" si="24"/>
        <v>2.7022325039026501E-2</v>
      </c>
      <c r="G129">
        <f t="shared" si="25"/>
        <v>0.3310105512610732</v>
      </c>
      <c r="H129" s="6">
        <f t="shared" si="26"/>
        <v>4.0392752217489704E-2</v>
      </c>
      <c r="I129" s="59">
        <v>131248</v>
      </c>
      <c r="J129" s="63">
        <v>1751</v>
      </c>
      <c r="K129" s="67">
        <v>3921</v>
      </c>
      <c r="L129" s="60">
        <v>1887</v>
      </c>
      <c r="M129" s="64">
        <v>2473</v>
      </c>
      <c r="N129" s="68">
        <v>1289</v>
      </c>
      <c r="O129" s="61">
        <v>3276</v>
      </c>
      <c r="P129" s="65">
        <v>1499</v>
      </c>
      <c r="Q129" s="69">
        <v>64936</v>
      </c>
      <c r="S129" s="4">
        <f t="shared" si="27"/>
        <v>136700.33333333334</v>
      </c>
      <c r="T129" s="4">
        <f t="shared" si="28"/>
        <v>5718.666666666667</v>
      </c>
      <c r="U129" s="4">
        <f t="shared" si="29"/>
        <v>70042.333333333328</v>
      </c>
      <c r="V129" s="9">
        <f t="shared" si="30"/>
        <v>0.64374932270390739</v>
      </c>
      <c r="W129" s="9">
        <f t="shared" si="31"/>
        <v>2.7129536705914503E-2</v>
      </c>
      <c r="X129" s="9">
        <f t="shared" si="32"/>
        <v>0.32912114059017816</v>
      </c>
      <c r="Y129" s="10">
        <f t="shared" si="33"/>
        <v>4.0153818427784684E-2</v>
      </c>
      <c r="Z129" s="4">
        <f t="shared" si="34"/>
        <v>131374.66666666666</v>
      </c>
      <c r="AA129" s="4">
        <f t="shared" si="35"/>
        <v>1678.6666666666667</v>
      </c>
      <c r="AB129" s="4">
        <f t="shared" si="36"/>
        <v>3869.6666666666665</v>
      </c>
      <c r="AC129" s="4">
        <f t="shared" si="37"/>
        <v>1799</v>
      </c>
      <c r="AD129" s="4">
        <f t="shared" si="38"/>
        <v>2442.6666666666665</v>
      </c>
      <c r="AE129" s="4">
        <f t="shared" si="39"/>
        <v>1386.3333333333333</v>
      </c>
      <c r="AF129" s="4">
        <f t="shared" si="40"/>
        <v>3400.3333333333335</v>
      </c>
      <c r="AG129" s="4">
        <f t="shared" si="41"/>
        <v>1576</v>
      </c>
      <c r="AH129" s="4">
        <f t="shared" si="42"/>
        <v>64523</v>
      </c>
      <c r="AJ129" s="30">
        <f ca="1">OFFSET('A&amp;Z correction'!$K$5,UsefulSeries!$C127,0)</f>
        <v>134555.13960379697</v>
      </c>
      <c r="AK129" s="30">
        <f ca="1">OFFSET('A&amp;Z correction'!$K$6,UsefulSeries!$C127,0)</f>
        <v>1571.0457898075456</v>
      </c>
      <c r="AL129" s="30">
        <f ca="1">OFFSET('A&amp;Z correction'!$K$7,UsefulSeries!$C127,0)</f>
        <v>2043.7460815460415</v>
      </c>
      <c r="AM129" s="30">
        <f ca="1">OFFSET('A&amp;Z correction'!$L$5,UsefulSeries!$C127,0)</f>
        <v>1711.3035601886347</v>
      </c>
      <c r="AN129" s="30">
        <f ca="1">OFFSET('A&amp;Z correction'!$L$6,UsefulSeries!$C127,0)</f>
        <v>3098.3181793682788</v>
      </c>
      <c r="AO129" s="30">
        <f ca="1">OFFSET('A&amp;Z correction'!$L$7,UsefulSeries!$C127,0)</f>
        <v>1041.2359466584321</v>
      </c>
      <c r="AP129" s="30">
        <f ca="1">OFFSET('A&amp;Z correction'!$M$5,UsefulSeries!$C127,0)</f>
        <v>1547.2602377815454</v>
      </c>
      <c r="AQ129" s="30">
        <f ca="1">OFFSET('A&amp;Z correction'!$M$6,UsefulSeries!$C127,0)</f>
        <v>1259.5739207128147</v>
      </c>
      <c r="AR129" s="30">
        <f ca="1">OFFSET('A&amp;Z correction'!$M$7,UsefulSeries!$C127,0)</f>
        <v>65250.307031409342</v>
      </c>
    </row>
    <row r="130" spans="1:44" x14ac:dyDescent="0.35">
      <c r="A130" s="2" t="s">
        <v>183</v>
      </c>
      <c r="B130" s="58">
        <v>136662</v>
      </c>
      <c r="C130" s="62">
        <v>5853</v>
      </c>
      <c r="D130" s="66">
        <v>70401</v>
      </c>
      <c r="E130">
        <f t="shared" si="23"/>
        <v>0.64185876120160068</v>
      </c>
      <c r="F130">
        <f t="shared" si="24"/>
        <v>2.7489714253508424E-2</v>
      </c>
      <c r="G130">
        <f t="shared" si="25"/>
        <v>0.33065152454489094</v>
      </c>
      <c r="H130" s="6">
        <f t="shared" si="26"/>
        <v>4.1069361119882117E-2</v>
      </c>
      <c r="I130" s="59">
        <v>131097</v>
      </c>
      <c r="J130" s="63">
        <v>1718</v>
      </c>
      <c r="K130" s="67">
        <v>3684</v>
      </c>
      <c r="L130" s="60">
        <v>1831</v>
      </c>
      <c r="M130" s="64">
        <v>2492</v>
      </c>
      <c r="N130" s="68">
        <v>1422</v>
      </c>
      <c r="O130" s="61">
        <v>3639</v>
      </c>
      <c r="P130" s="65">
        <v>1596</v>
      </c>
      <c r="Q130" s="69">
        <v>64993</v>
      </c>
      <c r="S130" s="4">
        <f t="shared" si="27"/>
        <v>136711</v>
      </c>
      <c r="T130" s="4">
        <f t="shared" si="28"/>
        <v>5750.333333333333</v>
      </c>
      <c r="U130" s="4">
        <f t="shared" si="29"/>
        <v>70225</v>
      </c>
      <c r="V130" s="9">
        <f t="shared" si="30"/>
        <v>0.64452362013865683</v>
      </c>
      <c r="W130" s="9">
        <f t="shared" si="31"/>
        <v>2.6597071545228199E-2</v>
      </c>
      <c r="X130" s="9">
        <f t="shared" si="32"/>
        <v>0.32887930831611495</v>
      </c>
      <c r="Y130" s="10">
        <f t="shared" si="33"/>
        <v>4.0364168990884068E-2</v>
      </c>
      <c r="Z130" s="4">
        <f t="shared" si="34"/>
        <v>131217</v>
      </c>
      <c r="AA130" s="4">
        <f t="shared" si="35"/>
        <v>1688.6666666666667</v>
      </c>
      <c r="AB130" s="4">
        <f t="shared" si="36"/>
        <v>3767</v>
      </c>
      <c r="AC130" s="4">
        <f t="shared" si="37"/>
        <v>1856</v>
      </c>
      <c r="AD130" s="4">
        <f t="shared" si="38"/>
        <v>2460</v>
      </c>
      <c r="AE130" s="4">
        <f t="shared" si="39"/>
        <v>1400.6666666666667</v>
      </c>
      <c r="AF130" s="4">
        <f t="shared" si="40"/>
        <v>3525</v>
      </c>
      <c r="AG130" s="4">
        <f t="shared" si="41"/>
        <v>1568.3333333333333</v>
      </c>
      <c r="AH130" s="4">
        <f t="shared" si="42"/>
        <v>64781.333333333336</v>
      </c>
      <c r="AJ130" s="30">
        <f ca="1">OFFSET('A&amp;Z correction'!$K$5,UsefulSeries!$C128,0)</f>
        <v>134391.98373836352</v>
      </c>
      <c r="AK130" s="30">
        <f ca="1">OFFSET('A&amp;Z correction'!$K$6,UsefulSeries!$C128,0)</f>
        <v>1582.7817970732115</v>
      </c>
      <c r="AL130" s="30">
        <f ca="1">OFFSET('A&amp;Z correction'!$K$7,UsefulSeries!$C128,0)</f>
        <v>1937.9220101010274</v>
      </c>
      <c r="AM130" s="30">
        <f ca="1">OFFSET('A&amp;Z correction'!$L$5,UsefulSeries!$C128,0)</f>
        <v>1775.8954378869212</v>
      </c>
      <c r="AN130" s="30">
        <f ca="1">OFFSET('A&amp;Z correction'!$L$6,UsefulSeries!$C128,0)</f>
        <v>3120.2538597028656</v>
      </c>
      <c r="AO130" s="30">
        <f ca="1">OFFSET('A&amp;Z correction'!$L$7,UsefulSeries!$C128,0)</f>
        <v>1054.130522432622</v>
      </c>
      <c r="AP130" s="30">
        <f ca="1">OFFSET('A&amp;Z correction'!$M$5,UsefulSeries!$C128,0)</f>
        <v>1668.8309393482455</v>
      </c>
      <c r="AQ130" s="30">
        <f ca="1">OFFSET('A&amp;Z correction'!$M$6,UsefulSeries!$C128,0)</f>
        <v>1247.5077927452483</v>
      </c>
      <c r="AR130" s="30">
        <f ca="1">OFFSET('A&amp;Z correction'!$M$7,UsefulSeries!$C128,0)</f>
        <v>65512.267498192581</v>
      </c>
    </row>
    <row r="131" spans="1:44" x14ac:dyDescent="0.35">
      <c r="A131" s="2" t="s">
        <v>184</v>
      </c>
      <c r="B131" s="58">
        <v>136893</v>
      </c>
      <c r="C131" s="62">
        <v>5625</v>
      </c>
      <c r="D131" s="66">
        <v>70645</v>
      </c>
      <c r="E131">
        <f t="shared" si="23"/>
        <v>0.64219869301895738</v>
      </c>
      <c r="F131">
        <f t="shared" si="24"/>
        <v>2.6388256873847712E-2</v>
      </c>
      <c r="G131">
        <f t="shared" si="25"/>
        <v>0.33141305010719496</v>
      </c>
      <c r="H131" s="6">
        <f t="shared" si="26"/>
        <v>3.9468698690691702E-2</v>
      </c>
      <c r="I131" s="59">
        <v>131097</v>
      </c>
      <c r="J131" s="63">
        <v>1643</v>
      </c>
      <c r="K131" s="67">
        <v>3901</v>
      </c>
      <c r="L131" s="60">
        <v>1875</v>
      </c>
      <c r="M131" s="64">
        <v>2479</v>
      </c>
      <c r="N131" s="68">
        <v>1497</v>
      </c>
      <c r="O131" s="61">
        <v>3775</v>
      </c>
      <c r="P131" s="65">
        <v>1471</v>
      </c>
      <c r="Q131" s="69">
        <v>64989</v>
      </c>
      <c r="S131" s="4">
        <f t="shared" si="27"/>
        <v>136695.33333333334</v>
      </c>
      <c r="T131" s="4">
        <f t="shared" si="28"/>
        <v>5741.666666666667</v>
      </c>
      <c r="U131" s="4">
        <f t="shared" si="29"/>
        <v>70481.333333333328</v>
      </c>
      <c r="V131" s="9">
        <f t="shared" si="30"/>
        <v>0.64196712369990028</v>
      </c>
      <c r="W131" s="9">
        <f t="shared" si="31"/>
        <v>2.7022325039026501E-2</v>
      </c>
      <c r="X131" s="9">
        <f t="shared" si="32"/>
        <v>0.3310105512610732</v>
      </c>
      <c r="Y131" s="10">
        <f t="shared" si="33"/>
        <v>4.0310219020806864E-2</v>
      </c>
      <c r="Z131" s="4">
        <f t="shared" si="34"/>
        <v>131147.33333333334</v>
      </c>
      <c r="AA131" s="4">
        <f t="shared" si="35"/>
        <v>1704</v>
      </c>
      <c r="AB131" s="4">
        <f t="shared" si="36"/>
        <v>3835.3333333333335</v>
      </c>
      <c r="AC131" s="4">
        <f t="shared" si="37"/>
        <v>1864.3333333333333</v>
      </c>
      <c r="AD131" s="4">
        <f t="shared" si="38"/>
        <v>2481.3333333333335</v>
      </c>
      <c r="AE131" s="4">
        <f t="shared" si="39"/>
        <v>1402.6666666666667</v>
      </c>
      <c r="AF131" s="4">
        <f t="shared" si="40"/>
        <v>3563.3333333333335</v>
      </c>
      <c r="AG131" s="4">
        <f t="shared" si="41"/>
        <v>1522</v>
      </c>
      <c r="AH131" s="4">
        <f t="shared" si="42"/>
        <v>64972.666666666664</v>
      </c>
      <c r="AJ131" s="30">
        <f ca="1">OFFSET('A&amp;Z correction'!$K$5,UsefulSeries!$C129,0)</f>
        <v>134319.52798540177</v>
      </c>
      <c r="AK131" s="30">
        <f ca="1">OFFSET('A&amp;Z correction'!$K$6,UsefulSeries!$C129,0)</f>
        <v>1599.985327822546</v>
      </c>
      <c r="AL131" s="30">
        <f ca="1">OFFSET('A&amp;Z correction'!$K$7,UsefulSeries!$C129,0)</f>
        <v>2005.7428950550388</v>
      </c>
      <c r="AM131" s="30">
        <f ca="1">OFFSET('A&amp;Z correction'!$L$5,UsefulSeries!$C129,0)</f>
        <v>1784.9165037122011</v>
      </c>
      <c r="AN131" s="30">
        <f ca="1">OFFSET('A&amp;Z correction'!$L$6,UsefulSeries!$C129,0)</f>
        <v>3147.5809826489944</v>
      </c>
      <c r="AO131" s="30">
        <f ca="1">OFFSET('A&amp;Z correction'!$L$7,UsefulSeries!$C129,0)</f>
        <v>1052.9173505376216</v>
      </c>
      <c r="AP131" s="30">
        <f ca="1">OFFSET('A&amp;Z correction'!$M$5,UsefulSeries!$C129,0)</f>
        <v>1707.8591570686635</v>
      </c>
      <c r="AQ131" s="30">
        <f ca="1">OFFSET('A&amp;Z correction'!$M$6,UsefulSeries!$C129,0)</f>
        <v>1191.2461920522537</v>
      </c>
      <c r="AR131" s="30">
        <f ca="1">OFFSET('A&amp;Z correction'!$M$7,UsefulSeries!$C129,0)</f>
        <v>65710.796018491092</v>
      </c>
    </row>
    <row r="132" spans="1:44" x14ac:dyDescent="0.35">
      <c r="A132" s="2" t="s">
        <v>185</v>
      </c>
      <c r="B132" s="58">
        <v>137088</v>
      </c>
      <c r="C132" s="62">
        <v>5534</v>
      </c>
      <c r="D132" s="66">
        <v>70782</v>
      </c>
      <c r="E132">
        <f t="shared" si="23"/>
        <v>0.64238720923694026</v>
      </c>
      <c r="F132">
        <f t="shared" si="24"/>
        <v>2.593203501340181E-2</v>
      </c>
      <c r="G132">
        <f t="shared" si="25"/>
        <v>0.33168075574965794</v>
      </c>
      <c r="H132" s="6">
        <f t="shared" si="26"/>
        <v>3.8801867874521459E-2</v>
      </c>
      <c r="I132" s="59">
        <v>131395</v>
      </c>
      <c r="J132" s="63">
        <v>1549</v>
      </c>
      <c r="K132" s="67">
        <v>3929</v>
      </c>
      <c r="L132" s="60">
        <v>1885</v>
      </c>
      <c r="M132" s="64">
        <v>2466</v>
      </c>
      <c r="N132" s="68">
        <v>1273</v>
      </c>
      <c r="O132" s="61">
        <v>3691</v>
      </c>
      <c r="P132" s="65">
        <v>1498</v>
      </c>
      <c r="Q132" s="69">
        <v>65290</v>
      </c>
      <c r="S132" s="4">
        <f t="shared" si="27"/>
        <v>136881</v>
      </c>
      <c r="T132" s="4">
        <f t="shared" si="28"/>
        <v>5670.666666666667</v>
      </c>
      <c r="U132" s="4">
        <f t="shared" si="29"/>
        <v>70609.333333333328</v>
      </c>
      <c r="V132" s="9">
        <f t="shared" si="30"/>
        <v>0.64185876120160068</v>
      </c>
      <c r="W132" s="9">
        <f t="shared" si="31"/>
        <v>2.7489714253508424E-2</v>
      </c>
      <c r="X132" s="9">
        <f t="shared" si="32"/>
        <v>0.33065152454489094</v>
      </c>
      <c r="Y132" s="10">
        <f t="shared" si="33"/>
        <v>3.9779728987150861E-2</v>
      </c>
      <c r="Z132" s="4">
        <f t="shared" si="34"/>
        <v>131196.33333333334</v>
      </c>
      <c r="AA132" s="4">
        <f t="shared" si="35"/>
        <v>1636.6666666666667</v>
      </c>
      <c r="AB132" s="4">
        <f t="shared" si="36"/>
        <v>3838</v>
      </c>
      <c r="AC132" s="4">
        <f t="shared" si="37"/>
        <v>1863.6666666666667</v>
      </c>
      <c r="AD132" s="4">
        <f t="shared" si="38"/>
        <v>2479</v>
      </c>
      <c r="AE132" s="4">
        <f t="shared" si="39"/>
        <v>1397.3333333333333</v>
      </c>
      <c r="AF132" s="4">
        <f t="shared" si="40"/>
        <v>3701.6666666666665</v>
      </c>
      <c r="AG132" s="4">
        <f t="shared" si="41"/>
        <v>1521.6666666666667</v>
      </c>
      <c r="AH132" s="4">
        <f t="shared" si="42"/>
        <v>65090.666666666664</v>
      </c>
      <c r="AJ132" s="30">
        <f ca="1">OFFSET('A&amp;Z correction'!$K$5,UsefulSeries!$C130,0)</f>
        <v>134370.50252969156</v>
      </c>
      <c r="AK132" s="30">
        <f ca="1">OFFSET('A&amp;Z correction'!$K$6,UsefulSeries!$C130,0)</f>
        <v>1522.9413160692059</v>
      </c>
      <c r="AL132" s="30">
        <f ca="1">OFFSET('A&amp;Z correction'!$K$7,UsefulSeries!$C130,0)</f>
        <v>2014.8429840850354</v>
      </c>
      <c r="AM132" s="30">
        <f ca="1">OFFSET('A&amp;Z correction'!$L$5,UsefulSeries!$C130,0)</f>
        <v>1783.6783437367319</v>
      </c>
      <c r="AN132" s="30">
        <f ca="1">OFFSET('A&amp;Z correction'!$L$6,UsefulSeries!$C130,0)</f>
        <v>3144.7833756462223</v>
      </c>
      <c r="AO132" s="30">
        <f ca="1">OFFSET('A&amp;Z correction'!$L$7,UsefulSeries!$C130,0)</f>
        <v>1046.7300662709886</v>
      </c>
      <c r="AP132" s="30">
        <f ca="1">OFFSET('A&amp;Z correction'!$M$5,UsefulSeries!$C130,0)</f>
        <v>1848.0261360663951</v>
      </c>
      <c r="AQ132" s="30">
        <f ca="1">OFFSET('A&amp;Z correction'!$M$6,UsefulSeries!$C130,0)</f>
        <v>1191.2613853174144</v>
      </c>
      <c r="AR132" s="30">
        <f ca="1">OFFSET('A&amp;Z correction'!$M$7,UsefulSeries!$C130,0)</f>
        <v>65829.823568795342</v>
      </c>
    </row>
    <row r="133" spans="1:44" x14ac:dyDescent="0.35">
      <c r="A133" s="2" t="s">
        <v>186</v>
      </c>
      <c r="B133" s="58">
        <v>137322</v>
      </c>
      <c r="C133" s="62">
        <v>5639</v>
      </c>
      <c r="D133" s="66">
        <v>70579</v>
      </c>
      <c r="E133">
        <f t="shared" ref="E133:E196" si="43">B133/($B133+$C133+$D133)</f>
        <v>0.64307389716212415</v>
      </c>
      <c r="F133">
        <f t="shared" ref="F133:F196" si="44">C133/($B133+$C133+$D133)</f>
        <v>2.6407230495457526E-2</v>
      </c>
      <c r="G133">
        <f t="shared" ref="G133:G196" si="45">D133/($B133+$C133+$D133)</f>
        <v>0.33051887234241828</v>
      </c>
      <c r="H133" s="6">
        <f t="shared" ref="H133:H196" si="46">C133/(B133+C133)</f>
        <v>3.944432397646911E-2</v>
      </c>
      <c r="I133" s="59">
        <v>131664</v>
      </c>
      <c r="J133" s="63">
        <v>1444</v>
      </c>
      <c r="K133" s="67">
        <v>3894</v>
      </c>
      <c r="L133" s="60">
        <v>1709</v>
      </c>
      <c r="M133" s="64">
        <v>2578</v>
      </c>
      <c r="N133" s="68">
        <v>1244</v>
      </c>
      <c r="O133" s="61">
        <v>3831</v>
      </c>
      <c r="P133" s="65">
        <v>1596</v>
      </c>
      <c r="Q133" s="69">
        <v>65145</v>
      </c>
      <c r="S133" s="4">
        <f t="shared" ref="S133:S196" si="47">AVERAGE(B131:B133)</f>
        <v>137101</v>
      </c>
      <c r="T133" s="4">
        <f t="shared" ref="T133:T196" si="48">AVERAGE(C131:C133)</f>
        <v>5599.333333333333</v>
      </c>
      <c r="U133" s="4">
        <f t="shared" ref="U133:U196" si="49">AVERAGE(D131:D133)</f>
        <v>70668.666666666672</v>
      </c>
      <c r="V133" s="9">
        <f t="shared" si="30"/>
        <v>0.64219869301895738</v>
      </c>
      <c r="W133" s="9">
        <f t="shared" si="31"/>
        <v>2.6388256873847712E-2</v>
      </c>
      <c r="X133" s="9">
        <f t="shared" si="32"/>
        <v>0.33141305010719496</v>
      </c>
      <c r="Y133" s="10">
        <f t="shared" si="33"/>
        <v>3.9238404021480905E-2</v>
      </c>
      <c r="Z133" s="4">
        <f t="shared" ref="Z133:Z196" si="50">AVERAGE(I131:I133)</f>
        <v>131385.33333333334</v>
      </c>
      <c r="AA133" s="4">
        <f t="shared" ref="AA133:AA196" si="51">AVERAGE(J131:J133)</f>
        <v>1545.3333333333333</v>
      </c>
      <c r="AB133" s="4">
        <f t="shared" ref="AB133:AB196" si="52">AVERAGE(K131:K133)</f>
        <v>3908</v>
      </c>
      <c r="AC133" s="4">
        <f t="shared" ref="AC133:AC196" si="53">AVERAGE(L131:L133)</f>
        <v>1823</v>
      </c>
      <c r="AD133" s="4">
        <f t="shared" ref="AD133:AD196" si="54">AVERAGE(M131:M133)</f>
        <v>2507.6666666666665</v>
      </c>
      <c r="AE133" s="4">
        <f t="shared" ref="AE133:AE196" si="55">AVERAGE(N131:N133)</f>
        <v>1338</v>
      </c>
      <c r="AF133" s="4">
        <f t="shared" ref="AF133:AF196" si="56">AVERAGE(O131:O133)</f>
        <v>3765.6666666666665</v>
      </c>
      <c r="AG133" s="4">
        <f t="shared" ref="AG133:AG196" si="57">AVERAGE(P131:P133)</f>
        <v>1521.6666666666667</v>
      </c>
      <c r="AH133" s="4">
        <f t="shared" ref="AH133:AH196" si="58">AVERAGE(Q131:Q133)</f>
        <v>65141.333333333336</v>
      </c>
      <c r="AJ133" s="30">
        <f ca="1">OFFSET('A&amp;Z correction'!$K$5,UsefulSeries!$C131,0)</f>
        <v>134566.40442464306</v>
      </c>
      <c r="AK133" s="30">
        <f ca="1">OFFSET('A&amp;Z correction'!$K$6,UsefulSeries!$C131,0)</f>
        <v>1417.1873108873317</v>
      </c>
      <c r="AL133" s="30">
        <f ca="1">OFFSET('A&amp;Z correction'!$K$7,UsefulSeries!$C131,0)</f>
        <v>2095.4083004941822</v>
      </c>
      <c r="AM133" s="30">
        <f ca="1">OFFSET('A&amp;Z correction'!$L$5,UsefulSeries!$C131,0)</f>
        <v>1736.2214957203732</v>
      </c>
      <c r="AN133" s="30">
        <f ca="1">OFFSET('A&amp;Z correction'!$L$6,UsefulSeries!$C131,0)</f>
        <v>3181.8765798915647</v>
      </c>
      <c r="AO133" s="30">
        <f ca="1">OFFSET('A&amp;Z correction'!$L$7,UsefulSeries!$C131,0)</f>
        <v>975.80495908206217</v>
      </c>
      <c r="AP133" s="30">
        <f ca="1">OFFSET('A&amp;Z correction'!$M$5,UsefulSeries!$C131,0)</f>
        <v>1915.6009955810755</v>
      </c>
      <c r="AQ133" s="30">
        <f ca="1">OFFSET('A&amp;Z correction'!$M$6,UsefulSeries!$C131,0)</f>
        <v>1188.5012925946235</v>
      </c>
      <c r="AR133" s="30">
        <f ca="1">OFFSET('A&amp;Z correction'!$M$7,UsefulSeries!$C131,0)</f>
        <v>65886.623018136888</v>
      </c>
    </row>
    <row r="134" spans="1:44" x14ac:dyDescent="0.35">
      <c r="A134" s="2" t="s">
        <v>187</v>
      </c>
      <c r="B134" s="58">
        <v>137614</v>
      </c>
      <c r="C134" s="62">
        <v>5634</v>
      </c>
      <c r="D134" s="66">
        <v>70488</v>
      </c>
      <c r="E134">
        <f t="shared" si="43"/>
        <v>0.64385035745031249</v>
      </c>
      <c r="F134">
        <f t="shared" si="44"/>
        <v>2.6359621214956767E-2</v>
      </c>
      <c r="G134">
        <f t="shared" si="45"/>
        <v>0.32979002133473068</v>
      </c>
      <c r="H134" s="6">
        <f t="shared" si="46"/>
        <v>3.9330392047358428E-2</v>
      </c>
      <c r="I134" s="59">
        <v>132007</v>
      </c>
      <c r="J134" s="63">
        <v>1472</v>
      </c>
      <c r="K134" s="67">
        <v>3748</v>
      </c>
      <c r="L134" s="60">
        <v>1699</v>
      </c>
      <c r="M134" s="64">
        <v>2643</v>
      </c>
      <c r="N134" s="68">
        <v>1293</v>
      </c>
      <c r="O134" s="61">
        <v>3768</v>
      </c>
      <c r="P134" s="65">
        <v>1487</v>
      </c>
      <c r="Q134" s="69">
        <v>65132</v>
      </c>
      <c r="S134" s="4">
        <f t="shared" si="47"/>
        <v>137341.33333333334</v>
      </c>
      <c r="T134" s="4">
        <f t="shared" si="48"/>
        <v>5602.333333333333</v>
      </c>
      <c r="U134" s="4">
        <f t="shared" si="49"/>
        <v>70616.333333333328</v>
      </c>
      <c r="V134" s="9">
        <f t="shared" si="30"/>
        <v>0.64238720923694026</v>
      </c>
      <c r="W134" s="9">
        <f t="shared" si="31"/>
        <v>2.593203501340181E-2</v>
      </c>
      <c r="X134" s="9">
        <f t="shared" si="32"/>
        <v>0.33168075574965794</v>
      </c>
      <c r="Y134" s="10">
        <f t="shared" si="33"/>
        <v>3.9192595684547055E-2</v>
      </c>
      <c r="Z134" s="4">
        <f t="shared" si="50"/>
        <v>131688.66666666666</v>
      </c>
      <c r="AA134" s="4">
        <f t="shared" si="51"/>
        <v>1488.3333333333333</v>
      </c>
      <c r="AB134" s="4">
        <f t="shared" si="52"/>
        <v>3857</v>
      </c>
      <c r="AC134" s="4">
        <f t="shared" si="53"/>
        <v>1764.3333333333333</v>
      </c>
      <c r="AD134" s="4">
        <f t="shared" si="54"/>
        <v>2562.3333333333335</v>
      </c>
      <c r="AE134" s="4">
        <f t="shared" si="55"/>
        <v>1270</v>
      </c>
      <c r="AF134" s="4">
        <f t="shared" si="56"/>
        <v>3763.3333333333335</v>
      </c>
      <c r="AG134" s="4">
        <f t="shared" si="57"/>
        <v>1527</v>
      </c>
      <c r="AH134" s="4">
        <f t="shared" si="58"/>
        <v>65189</v>
      </c>
      <c r="AJ134" s="30">
        <f ca="1">OFFSET('A&amp;Z correction'!$K$5,UsefulSeries!$C132,0)</f>
        <v>134880.11765710698</v>
      </c>
      <c r="AK134" s="30">
        <f ca="1">OFFSET('A&amp;Z correction'!$K$6,UsefulSeries!$C132,0)</f>
        <v>1350.2047165504368</v>
      </c>
      <c r="AL134" s="30">
        <f ca="1">OFFSET('A&amp;Z correction'!$K$7,UsefulSeries!$C132,0)</f>
        <v>2047.7503183140018</v>
      </c>
      <c r="AM134" s="30">
        <f ca="1">OFFSET('A&amp;Z correction'!$L$5,UsefulSeries!$C132,0)</f>
        <v>1667.5930803248791</v>
      </c>
      <c r="AN134" s="30">
        <f ca="1">OFFSET('A&amp;Z correction'!$L$6,UsefulSeries!$C132,0)</f>
        <v>3252.1109940980173</v>
      </c>
      <c r="AO134" s="30">
        <f ca="1">OFFSET('A&amp;Z correction'!$L$7,UsefulSeries!$C132,0)</f>
        <v>892.30977718841564</v>
      </c>
      <c r="AP134" s="30">
        <f ca="1">OFFSET('A&amp;Z correction'!$M$5,UsefulSeries!$C132,0)</f>
        <v>1916.1916682783369</v>
      </c>
      <c r="AQ134" s="30">
        <f ca="1">OFFSET('A&amp;Z correction'!$M$6,UsefulSeries!$C132,0)</f>
        <v>1188.3754628361501</v>
      </c>
      <c r="AR134" s="30">
        <f ca="1">OFFSET('A&amp;Z correction'!$M$7,UsefulSeries!$C132,0)</f>
        <v>65943.019174011366</v>
      </c>
    </row>
    <row r="135" spans="1:44" x14ac:dyDescent="0.35">
      <c r="A135" s="2" t="s">
        <v>188</v>
      </c>
      <c r="B135" s="58">
        <v>137778</v>
      </c>
      <c r="C135" s="62">
        <v>6023</v>
      </c>
      <c r="D135" s="66">
        <v>70088</v>
      </c>
      <c r="E135">
        <f t="shared" si="43"/>
        <v>0.64415654849010473</v>
      </c>
      <c r="F135">
        <f t="shared" si="44"/>
        <v>2.815946589118655E-2</v>
      </c>
      <c r="G135">
        <f t="shared" si="45"/>
        <v>0.32768398561870876</v>
      </c>
      <c r="H135" s="6">
        <f t="shared" si="46"/>
        <v>4.1884270623987314E-2</v>
      </c>
      <c r="I135" s="59">
        <v>131941</v>
      </c>
      <c r="J135" s="63">
        <v>1758</v>
      </c>
      <c r="K135" s="67">
        <v>3894</v>
      </c>
      <c r="L135" s="60">
        <v>1784</v>
      </c>
      <c r="M135" s="64">
        <v>2591</v>
      </c>
      <c r="N135" s="68">
        <v>1258</v>
      </c>
      <c r="O135" s="61">
        <v>3972</v>
      </c>
      <c r="P135" s="65">
        <v>1660</v>
      </c>
      <c r="Q135" s="69">
        <v>64689</v>
      </c>
      <c r="S135" s="4">
        <f t="shared" si="47"/>
        <v>137571.33333333334</v>
      </c>
      <c r="T135" s="4">
        <f t="shared" si="48"/>
        <v>5765.333333333333</v>
      </c>
      <c r="U135" s="4">
        <f t="shared" si="49"/>
        <v>70385</v>
      </c>
      <c r="V135" s="9">
        <f t="shared" ref="V135:V198" si="59">B133/($B133+$C133+$D133)</f>
        <v>0.64307389716212415</v>
      </c>
      <c r="W135" s="9">
        <f t="shared" ref="W135:W198" si="60">C133/($B133+$C133+$D133)</f>
        <v>2.6407230495457526E-2</v>
      </c>
      <c r="X135" s="9">
        <f t="shared" ref="X135:X198" si="61">D133/($B133+$C133+$D133)</f>
        <v>0.33051887234241828</v>
      </c>
      <c r="Y135" s="10">
        <f t="shared" ref="Y135:Y198" si="62">T135/(S135+T135)</f>
        <v>4.0222320411153221E-2</v>
      </c>
      <c r="Z135" s="4">
        <f t="shared" si="50"/>
        <v>131870.66666666666</v>
      </c>
      <c r="AA135" s="4">
        <f t="shared" si="51"/>
        <v>1558</v>
      </c>
      <c r="AB135" s="4">
        <f t="shared" si="52"/>
        <v>3845.3333333333335</v>
      </c>
      <c r="AC135" s="4">
        <f t="shared" si="53"/>
        <v>1730.6666666666667</v>
      </c>
      <c r="AD135" s="4">
        <f t="shared" si="54"/>
        <v>2604</v>
      </c>
      <c r="AE135" s="4">
        <f t="shared" si="55"/>
        <v>1265</v>
      </c>
      <c r="AF135" s="4">
        <f t="shared" si="56"/>
        <v>3857</v>
      </c>
      <c r="AG135" s="4">
        <f t="shared" si="57"/>
        <v>1581</v>
      </c>
      <c r="AH135" s="4">
        <f t="shared" si="58"/>
        <v>64988.666666666664</v>
      </c>
      <c r="AJ135" s="30">
        <f ca="1">OFFSET('A&amp;Z correction'!$K$5,UsefulSeries!$C133,0)</f>
        <v>135065.49931551897</v>
      </c>
      <c r="AK135" s="30">
        <f ca="1">OFFSET('A&amp;Z correction'!$K$6,UsefulSeries!$C133,0)</f>
        <v>1428.2209894801122</v>
      </c>
      <c r="AL135" s="30">
        <f ca="1">OFFSET('A&amp;Z correction'!$K$7,UsefulSeries!$C133,0)</f>
        <v>2027.5585935505853</v>
      </c>
      <c r="AM135" s="30">
        <f ca="1">OFFSET('A&amp;Z correction'!$L$5,UsefulSeries!$C133,0)</f>
        <v>1627.4400236309552</v>
      </c>
      <c r="AN135" s="30">
        <f ca="1">OFFSET('A&amp;Z correction'!$L$6,UsefulSeries!$C133,0)</f>
        <v>3304.997866371682</v>
      </c>
      <c r="AO135" s="30">
        <f ca="1">OFFSET('A&amp;Z correction'!$L$7,UsefulSeries!$C133,0)</f>
        <v>882.64791961991045</v>
      </c>
      <c r="AP135" s="30">
        <f ca="1">OFFSET('A&amp;Z correction'!$M$5,UsefulSeries!$C133,0)</f>
        <v>2013.5661370989542</v>
      </c>
      <c r="AQ135" s="30">
        <f ca="1">OFFSET('A&amp;Z correction'!$M$6,UsefulSeries!$C133,0)</f>
        <v>1244.4399508219085</v>
      </c>
      <c r="AR135" s="30">
        <f ca="1">OFFSET('A&amp;Z correction'!$M$7,UsefulSeries!$C133,0)</f>
        <v>65733.683965022719</v>
      </c>
    </row>
    <row r="136" spans="1:44" x14ac:dyDescent="0.35">
      <c r="A136" s="2" t="s">
        <v>189</v>
      </c>
      <c r="B136" s="58">
        <v>137612</v>
      </c>
      <c r="C136" s="62">
        <v>6089</v>
      </c>
      <c r="D136" s="66">
        <v>70409</v>
      </c>
      <c r="E136">
        <f t="shared" si="43"/>
        <v>0.64271636074914762</v>
      </c>
      <c r="F136">
        <f t="shared" si="44"/>
        <v>2.8438653028816964E-2</v>
      </c>
      <c r="G136">
        <f t="shared" si="45"/>
        <v>0.3288449862220354</v>
      </c>
      <c r="H136" s="6">
        <f t="shared" si="46"/>
        <v>4.2372704434903027E-2</v>
      </c>
      <c r="I136" s="59">
        <v>131858</v>
      </c>
      <c r="J136" s="63">
        <v>1729</v>
      </c>
      <c r="K136" s="67">
        <v>4170</v>
      </c>
      <c r="L136" s="60">
        <v>1831</v>
      </c>
      <c r="M136" s="64">
        <v>2754</v>
      </c>
      <c r="N136" s="68">
        <v>1436</v>
      </c>
      <c r="O136" s="61">
        <v>3843</v>
      </c>
      <c r="P136" s="65">
        <v>1573</v>
      </c>
      <c r="Q136" s="69">
        <v>64506</v>
      </c>
      <c r="S136" s="4">
        <f t="shared" si="47"/>
        <v>137668</v>
      </c>
      <c r="T136" s="4">
        <f t="shared" si="48"/>
        <v>5915.333333333333</v>
      </c>
      <c r="U136" s="4">
        <f t="shared" si="49"/>
        <v>70328.333333333328</v>
      </c>
      <c r="V136" s="9">
        <f t="shared" si="59"/>
        <v>0.64385035745031249</v>
      </c>
      <c r="W136" s="9">
        <f t="shared" si="60"/>
        <v>2.6359621214956767E-2</v>
      </c>
      <c r="X136" s="9">
        <f t="shared" si="61"/>
        <v>0.32979002133473068</v>
      </c>
      <c r="Y136" s="10">
        <f t="shared" si="62"/>
        <v>4.1197910621009859E-2</v>
      </c>
      <c r="Z136" s="4">
        <f t="shared" si="50"/>
        <v>131935.33333333334</v>
      </c>
      <c r="AA136" s="4">
        <f t="shared" si="51"/>
        <v>1653</v>
      </c>
      <c r="AB136" s="4">
        <f t="shared" si="52"/>
        <v>3937.3333333333335</v>
      </c>
      <c r="AC136" s="4">
        <f t="shared" si="53"/>
        <v>1771.3333333333333</v>
      </c>
      <c r="AD136" s="4">
        <f t="shared" si="54"/>
        <v>2662.6666666666665</v>
      </c>
      <c r="AE136" s="4">
        <f t="shared" si="55"/>
        <v>1329</v>
      </c>
      <c r="AF136" s="4">
        <f t="shared" si="56"/>
        <v>3861</v>
      </c>
      <c r="AG136" s="4">
        <f t="shared" si="57"/>
        <v>1573.3333333333333</v>
      </c>
      <c r="AH136" s="4">
        <f t="shared" si="58"/>
        <v>64775.666666666664</v>
      </c>
      <c r="AJ136" s="30">
        <f ca="1">OFFSET('A&amp;Z correction'!$K$5,UsefulSeries!$C134,0)</f>
        <v>135128.3980293604</v>
      </c>
      <c r="AK136" s="30">
        <f ca="1">OFFSET('A&amp;Z correction'!$K$6,UsefulSeries!$C134,0)</f>
        <v>1535.0500710876593</v>
      </c>
      <c r="AL136" s="30">
        <f ca="1">OFFSET('A&amp;Z correction'!$K$7,UsefulSeries!$C134,0)</f>
        <v>2110.2494627302058</v>
      </c>
      <c r="AM136" s="30">
        <f ca="1">OFFSET('A&amp;Z correction'!$L$5,UsefulSeries!$C134,0)</f>
        <v>1672.0223847711536</v>
      </c>
      <c r="AN136" s="30">
        <f ca="1">OFFSET('A&amp;Z correction'!$L$6,UsefulSeries!$C134,0)</f>
        <v>3379.3152309839534</v>
      </c>
      <c r="AO136" s="30">
        <f ca="1">OFFSET('A&amp;Z correction'!$L$7,UsefulSeries!$C134,0)</f>
        <v>948.43292745392921</v>
      </c>
      <c r="AP136" s="30">
        <f ca="1">OFFSET('A&amp;Z correction'!$M$5,UsefulSeries!$C134,0)</f>
        <v>2013.9637634795536</v>
      </c>
      <c r="AQ136" s="30">
        <f ca="1">OFFSET('A&amp;Z correction'!$M$6,UsefulSeries!$C134,0)</f>
        <v>1228.1699121398092</v>
      </c>
      <c r="AR136" s="30">
        <f ca="1">OFFSET('A&amp;Z correction'!$M$7,UsefulSeries!$C134,0)</f>
        <v>65510.822341550091</v>
      </c>
    </row>
    <row r="137" spans="1:44" x14ac:dyDescent="0.35">
      <c r="A137" s="2" t="s">
        <v>190</v>
      </c>
      <c r="B137" s="58">
        <v>137783</v>
      </c>
      <c r="C137" s="62">
        <v>6141</v>
      </c>
      <c r="D137" s="66">
        <v>70381</v>
      </c>
      <c r="E137">
        <f t="shared" si="43"/>
        <v>0.64292946968106202</v>
      </c>
      <c r="F137">
        <f t="shared" si="44"/>
        <v>2.8655421012108911E-2</v>
      </c>
      <c r="G137">
        <f t="shared" si="45"/>
        <v>0.32841510930682905</v>
      </c>
      <c r="H137" s="6">
        <f t="shared" si="46"/>
        <v>4.2668352741724799E-2</v>
      </c>
      <c r="I137" s="59">
        <v>131973</v>
      </c>
      <c r="J137" s="63">
        <v>1782</v>
      </c>
      <c r="K137" s="67">
        <v>3836</v>
      </c>
      <c r="L137" s="60">
        <v>1892</v>
      </c>
      <c r="M137" s="64">
        <v>2717</v>
      </c>
      <c r="N137" s="68">
        <v>1478</v>
      </c>
      <c r="O137" s="61">
        <v>3840</v>
      </c>
      <c r="P137" s="65">
        <v>1626</v>
      </c>
      <c r="Q137" s="69">
        <v>64777</v>
      </c>
      <c r="S137" s="4">
        <f t="shared" si="47"/>
        <v>137724.33333333334</v>
      </c>
      <c r="T137" s="4">
        <f t="shared" si="48"/>
        <v>6084.333333333333</v>
      </c>
      <c r="U137" s="4">
        <f t="shared" si="49"/>
        <v>70292.666666666672</v>
      </c>
      <c r="V137" s="9">
        <f t="shared" si="59"/>
        <v>0.64415654849010473</v>
      </c>
      <c r="W137" s="9">
        <f t="shared" si="60"/>
        <v>2.815946589118655E-2</v>
      </c>
      <c r="X137" s="9">
        <f t="shared" si="61"/>
        <v>0.32768398561870876</v>
      </c>
      <c r="Y137" s="10">
        <f t="shared" si="62"/>
        <v>4.2308530315743595E-2</v>
      </c>
      <c r="Z137" s="4">
        <f t="shared" si="50"/>
        <v>131924</v>
      </c>
      <c r="AA137" s="4">
        <f t="shared" si="51"/>
        <v>1756.3333333333333</v>
      </c>
      <c r="AB137" s="4">
        <f t="shared" si="52"/>
        <v>3966.6666666666665</v>
      </c>
      <c r="AC137" s="4">
        <f t="shared" si="53"/>
        <v>1835.6666666666667</v>
      </c>
      <c r="AD137" s="4">
        <f t="shared" si="54"/>
        <v>2687.3333333333335</v>
      </c>
      <c r="AE137" s="4">
        <f t="shared" si="55"/>
        <v>1390.6666666666667</v>
      </c>
      <c r="AF137" s="4">
        <f t="shared" si="56"/>
        <v>3885</v>
      </c>
      <c r="AG137" s="4">
        <f t="shared" si="57"/>
        <v>1619.6666666666667</v>
      </c>
      <c r="AH137" s="4">
        <f t="shared" si="58"/>
        <v>64657.333333333336</v>
      </c>
      <c r="AJ137" s="30">
        <f ca="1">OFFSET('A&amp;Z correction'!$K$5,UsefulSeries!$C135,0)</f>
        <v>135112.91425106558</v>
      </c>
      <c r="AK137" s="30">
        <f ca="1">OFFSET('A&amp;Z correction'!$K$6,UsefulSeries!$C135,0)</f>
        <v>1652.2857050333168</v>
      </c>
      <c r="AL137" s="30">
        <f ca="1">OFFSET('A&amp;Z correction'!$K$7,UsefulSeries!$C135,0)</f>
        <v>2128.3730520848785</v>
      </c>
      <c r="AM137" s="30">
        <f ca="1">OFFSET('A&amp;Z correction'!$L$5,UsefulSeries!$C135,0)</f>
        <v>1744.5926427281049</v>
      </c>
      <c r="AN137" s="30">
        <f ca="1">OFFSET('A&amp;Z correction'!$L$6,UsefulSeries!$C135,0)</f>
        <v>3409.9956336009864</v>
      </c>
      <c r="AO137" s="30">
        <f ca="1">OFFSET('A&amp;Z correction'!$L$7,UsefulSeries!$C135,0)</f>
        <v>1015.2720982091621</v>
      </c>
      <c r="AP137" s="30">
        <f ca="1">OFFSET('A&amp;Z correction'!$M$5,UsefulSeries!$C135,0)</f>
        <v>2031.2597360074012</v>
      </c>
      <c r="AQ137" s="30">
        <f ca="1">OFFSET('A&amp;Z correction'!$M$6,UsefulSeries!$C135,0)</f>
        <v>1277.1001416898985</v>
      </c>
      <c r="AR137" s="30">
        <f ca="1">OFFSET('A&amp;Z correction'!$M$7,UsefulSeries!$C135,0)</f>
        <v>65378.650289081968</v>
      </c>
    </row>
    <row r="138" spans="1:44" x14ac:dyDescent="0.35">
      <c r="A138" s="2" t="s">
        <v>191</v>
      </c>
      <c r="B138" s="58">
        <v>137299</v>
      </c>
      <c r="C138" s="62">
        <v>6271</v>
      </c>
      <c r="D138" s="66">
        <v>70956</v>
      </c>
      <c r="E138">
        <f t="shared" si="43"/>
        <v>0.64001100099754804</v>
      </c>
      <c r="F138">
        <f t="shared" si="44"/>
        <v>2.9231887976282594E-2</v>
      </c>
      <c r="G138">
        <f t="shared" si="45"/>
        <v>0.33075711102616934</v>
      </c>
      <c r="H138" s="6">
        <f t="shared" si="46"/>
        <v>4.3679041582503311E-2</v>
      </c>
      <c r="I138" s="59">
        <v>131739</v>
      </c>
      <c r="J138" s="63">
        <v>1827</v>
      </c>
      <c r="K138" s="67">
        <v>4193</v>
      </c>
      <c r="L138" s="60">
        <v>1859</v>
      </c>
      <c r="M138" s="64">
        <v>2745</v>
      </c>
      <c r="N138" s="68">
        <v>1536</v>
      </c>
      <c r="O138" s="61">
        <v>3594</v>
      </c>
      <c r="P138" s="65">
        <v>1672</v>
      </c>
      <c r="Q138" s="69">
        <v>64947</v>
      </c>
      <c r="S138" s="4">
        <f t="shared" si="47"/>
        <v>137564.66666666666</v>
      </c>
      <c r="T138" s="4">
        <f t="shared" si="48"/>
        <v>6167</v>
      </c>
      <c r="U138" s="4">
        <f t="shared" si="49"/>
        <v>70582</v>
      </c>
      <c r="V138" s="9">
        <f t="shared" si="59"/>
        <v>0.64271636074914762</v>
      </c>
      <c r="W138" s="9">
        <f t="shared" si="60"/>
        <v>2.8438653028816964E-2</v>
      </c>
      <c r="X138" s="9">
        <f t="shared" si="61"/>
        <v>0.3288449862220354</v>
      </c>
      <c r="Y138" s="10">
        <f t="shared" si="62"/>
        <v>4.2906341678358981E-2</v>
      </c>
      <c r="Z138" s="4">
        <f t="shared" si="50"/>
        <v>131856.66666666666</v>
      </c>
      <c r="AA138" s="4">
        <f t="shared" si="51"/>
        <v>1779.3333333333333</v>
      </c>
      <c r="AB138" s="4">
        <f t="shared" si="52"/>
        <v>4066.3333333333335</v>
      </c>
      <c r="AC138" s="4">
        <f t="shared" si="53"/>
        <v>1860.6666666666667</v>
      </c>
      <c r="AD138" s="4">
        <f t="shared" si="54"/>
        <v>2738.6666666666665</v>
      </c>
      <c r="AE138" s="4">
        <f t="shared" si="55"/>
        <v>1483.3333333333333</v>
      </c>
      <c r="AF138" s="4">
        <f t="shared" si="56"/>
        <v>3759</v>
      </c>
      <c r="AG138" s="4">
        <f t="shared" si="57"/>
        <v>1623.6666666666667</v>
      </c>
      <c r="AH138" s="4">
        <f t="shared" si="58"/>
        <v>64743.333333333336</v>
      </c>
      <c r="AJ138" s="30">
        <f ca="1">OFFSET('A&amp;Z correction'!$K$5,UsefulSeries!$C136,0)</f>
        <v>135043.03047168485</v>
      </c>
      <c r="AK138" s="30">
        <f ca="1">OFFSET('A&amp;Z correction'!$K$6,UsefulSeries!$C136,0)</f>
        <v>1677.1425693769111</v>
      </c>
      <c r="AL138" s="30">
        <f ca="1">OFFSET('A&amp;Z correction'!$K$7,UsefulSeries!$C136,0)</f>
        <v>2225.9979719576163</v>
      </c>
      <c r="AM138" s="30">
        <f ca="1">OFFSET('A&amp;Z correction'!$L$5,UsefulSeries!$C136,0)</f>
        <v>1771.9797278774663</v>
      </c>
      <c r="AN138" s="30">
        <f ca="1">OFFSET('A&amp;Z correction'!$L$6,UsefulSeries!$C136,0)</f>
        <v>3475.0105503334044</v>
      </c>
      <c r="AO138" s="30">
        <f ca="1">OFFSET('A&amp;Z correction'!$L$7,UsefulSeries!$C136,0)</f>
        <v>1113.7560289308001</v>
      </c>
      <c r="AP138" s="30">
        <f ca="1">OFFSET('A&amp;Z correction'!$M$5,UsefulSeries!$C136,0)</f>
        <v>1900.2509932660364</v>
      </c>
      <c r="AQ138" s="30">
        <f ca="1">OFFSET('A&amp;Z correction'!$M$6,UsefulSeries!$C136,0)</f>
        <v>1275.1288624849183</v>
      </c>
      <c r="AR138" s="30">
        <f ca="1">OFFSET('A&amp;Z correction'!$M$7,UsefulSeries!$C136,0)</f>
        <v>65456.467616878275</v>
      </c>
    </row>
    <row r="139" spans="1:44" x14ac:dyDescent="0.35">
      <c r="A139" s="2" t="s">
        <v>192</v>
      </c>
      <c r="B139" s="58">
        <v>137092</v>
      </c>
      <c r="C139" s="62">
        <v>6226</v>
      </c>
      <c r="D139" s="66">
        <v>71414</v>
      </c>
      <c r="E139">
        <f t="shared" si="43"/>
        <v>0.6384330234897454</v>
      </c>
      <c r="F139">
        <f t="shared" si="44"/>
        <v>2.8994281243596671E-2</v>
      </c>
      <c r="G139">
        <f t="shared" si="45"/>
        <v>0.33257269526665795</v>
      </c>
      <c r="H139" s="6">
        <f t="shared" si="46"/>
        <v>4.3441856570702909E-2</v>
      </c>
      <c r="I139" s="59">
        <v>131305</v>
      </c>
      <c r="J139" s="63">
        <v>1810</v>
      </c>
      <c r="K139" s="67">
        <v>4163</v>
      </c>
      <c r="L139" s="60">
        <v>2034</v>
      </c>
      <c r="M139" s="64">
        <v>2773</v>
      </c>
      <c r="N139" s="68">
        <v>1462</v>
      </c>
      <c r="O139" s="61">
        <v>3677</v>
      </c>
      <c r="P139" s="65">
        <v>1618</v>
      </c>
      <c r="Q139" s="69">
        <v>65494</v>
      </c>
      <c r="S139" s="4">
        <f t="shared" si="47"/>
        <v>137391.33333333334</v>
      </c>
      <c r="T139" s="4">
        <f t="shared" si="48"/>
        <v>6212.666666666667</v>
      </c>
      <c r="U139" s="4">
        <f t="shared" si="49"/>
        <v>70917</v>
      </c>
      <c r="V139" s="9">
        <f t="shared" si="59"/>
        <v>0.64292946968106202</v>
      </c>
      <c r="W139" s="9">
        <f t="shared" si="60"/>
        <v>2.8655421012108911E-2</v>
      </c>
      <c r="X139" s="9">
        <f t="shared" si="61"/>
        <v>0.32841510930682905</v>
      </c>
      <c r="Y139" s="10">
        <f t="shared" si="62"/>
        <v>4.3262490367027846E-2</v>
      </c>
      <c r="Z139" s="4">
        <f t="shared" si="50"/>
        <v>131672.33333333334</v>
      </c>
      <c r="AA139" s="4">
        <f t="shared" si="51"/>
        <v>1806.3333333333333</v>
      </c>
      <c r="AB139" s="4">
        <f t="shared" si="52"/>
        <v>4064</v>
      </c>
      <c r="AC139" s="4">
        <f t="shared" si="53"/>
        <v>1928.3333333333333</v>
      </c>
      <c r="AD139" s="4">
        <f t="shared" si="54"/>
        <v>2745</v>
      </c>
      <c r="AE139" s="4">
        <f t="shared" si="55"/>
        <v>1492</v>
      </c>
      <c r="AF139" s="4">
        <f t="shared" si="56"/>
        <v>3703.6666666666665</v>
      </c>
      <c r="AG139" s="4">
        <f t="shared" si="57"/>
        <v>1638.6666666666667</v>
      </c>
      <c r="AH139" s="4">
        <f t="shared" si="58"/>
        <v>65072.666666666664</v>
      </c>
      <c r="AJ139" s="30">
        <f ca="1">OFFSET('A&amp;Z correction'!$K$5,UsefulSeries!$C137,0)</f>
        <v>134852.34902482678</v>
      </c>
      <c r="AK139" s="30">
        <f ca="1">OFFSET('A&amp;Z correction'!$K$6,UsefulSeries!$C137,0)</f>
        <v>1708.1732825858926</v>
      </c>
      <c r="AL139" s="30">
        <f ca="1">OFFSET('A&amp;Z correction'!$K$7,UsefulSeries!$C137,0)</f>
        <v>2220.7596606523157</v>
      </c>
      <c r="AM139" s="30">
        <f ca="1">OFFSET('A&amp;Z correction'!$L$5,UsefulSeries!$C137,0)</f>
        <v>1849.7246892956809</v>
      </c>
      <c r="AN139" s="30">
        <f ca="1">OFFSET('A&amp;Z correction'!$L$6,UsefulSeries!$C137,0)</f>
        <v>3482.7877480181455</v>
      </c>
      <c r="AO139" s="30">
        <f ca="1">OFFSET('A&amp;Z correction'!$L$7,UsefulSeries!$C137,0)</f>
        <v>1120.9812880762165</v>
      </c>
      <c r="AP139" s="30">
        <f ca="1">OFFSET('A&amp;Z correction'!$M$5,UsefulSeries!$C137,0)</f>
        <v>1836.3074407763488</v>
      </c>
      <c r="AQ139" s="30">
        <f ca="1">OFFSET('A&amp;Z correction'!$M$6,UsefulSeries!$C137,0)</f>
        <v>1290.1573550207527</v>
      </c>
      <c r="AR139" s="30">
        <f ca="1">OFFSET('A&amp;Z correction'!$M$7,UsefulSeries!$C137,0)</f>
        <v>65789.490128536665</v>
      </c>
    </row>
    <row r="140" spans="1:44" x14ac:dyDescent="0.35">
      <c r="A140" s="2" t="s">
        <v>193</v>
      </c>
      <c r="B140" s="58">
        <v>136873</v>
      </c>
      <c r="C140" s="62">
        <v>6484</v>
      </c>
      <c r="D140" s="66">
        <v>71592</v>
      </c>
      <c r="E140">
        <f t="shared" si="43"/>
        <v>0.63676965233613558</v>
      </c>
      <c r="F140">
        <f t="shared" si="44"/>
        <v>3.0165295023470685E-2</v>
      </c>
      <c r="G140">
        <f t="shared" si="45"/>
        <v>0.33306505264039377</v>
      </c>
      <c r="H140" s="6">
        <f t="shared" si="46"/>
        <v>4.5229741135765958E-2</v>
      </c>
      <c r="I140" s="59">
        <v>131227</v>
      </c>
      <c r="J140" s="63">
        <v>1877</v>
      </c>
      <c r="K140" s="67">
        <v>3958</v>
      </c>
      <c r="L140" s="60">
        <v>1910</v>
      </c>
      <c r="M140" s="64">
        <v>2877</v>
      </c>
      <c r="N140" s="68">
        <v>1437</v>
      </c>
      <c r="O140" s="61">
        <v>3655</v>
      </c>
      <c r="P140" s="65">
        <v>1689</v>
      </c>
      <c r="Q140" s="69">
        <v>65896</v>
      </c>
      <c r="S140" s="4">
        <f t="shared" si="47"/>
        <v>137088</v>
      </c>
      <c r="T140" s="4">
        <f t="shared" si="48"/>
        <v>6327</v>
      </c>
      <c r="U140" s="4">
        <f t="shared" si="49"/>
        <v>71320.666666666672</v>
      </c>
      <c r="V140" s="9">
        <f t="shared" si="59"/>
        <v>0.64001100099754804</v>
      </c>
      <c r="W140" s="9">
        <f t="shared" si="60"/>
        <v>2.9231887976282594E-2</v>
      </c>
      <c r="X140" s="9">
        <f t="shared" si="61"/>
        <v>0.33075711102616934</v>
      </c>
      <c r="Y140" s="10">
        <f t="shared" si="62"/>
        <v>4.4116724192030124E-2</v>
      </c>
      <c r="Z140" s="4">
        <f t="shared" si="50"/>
        <v>131423.66666666666</v>
      </c>
      <c r="AA140" s="4">
        <f t="shared" si="51"/>
        <v>1838</v>
      </c>
      <c r="AB140" s="4">
        <f t="shared" si="52"/>
        <v>4104.666666666667</v>
      </c>
      <c r="AC140" s="4">
        <f t="shared" si="53"/>
        <v>1934.3333333333333</v>
      </c>
      <c r="AD140" s="4">
        <f t="shared" si="54"/>
        <v>2798.3333333333335</v>
      </c>
      <c r="AE140" s="4">
        <f t="shared" si="55"/>
        <v>1478.3333333333333</v>
      </c>
      <c r="AF140" s="4">
        <f t="shared" si="56"/>
        <v>3642</v>
      </c>
      <c r="AG140" s="4">
        <f t="shared" si="57"/>
        <v>1659.6666666666667</v>
      </c>
      <c r="AH140" s="4">
        <f t="shared" si="58"/>
        <v>65445.666666666664</v>
      </c>
      <c r="AJ140" s="30">
        <f ca="1">OFFSET('A&amp;Z correction'!$K$5,UsefulSeries!$C138,0)</f>
        <v>134596.78567425453</v>
      </c>
      <c r="AK140" s="30">
        <f ca="1">OFFSET('A&amp;Z correction'!$K$6,UsefulSeries!$C138,0)</f>
        <v>1743.3609095258396</v>
      </c>
      <c r="AL140" s="30">
        <f ca="1">OFFSET('A&amp;Z correction'!$K$7,UsefulSeries!$C138,0)</f>
        <v>2259.9351874139184</v>
      </c>
      <c r="AM140" s="30">
        <f ca="1">OFFSET('A&amp;Z correction'!$L$5,UsefulSeries!$C138,0)</f>
        <v>1856.1053956438159</v>
      </c>
      <c r="AN140" s="30">
        <f ca="1">OFFSET('A&amp;Z correction'!$L$6,UsefulSeries!$C138,0)</f>
        <v>3550.7120726846333</v>
      </c>
      <c r="AO140" s="30">
        <f ca="1">OFFSET('A&amp;Z correction'!$L$7,UsefulSeries!$C138,0)</f>
        <v>1097.518075206299</v>
      </c>
      <c r="AP140" s="30">
        <f ca="1">OFFSET('A&amp;Z correction'!$M$5,UsefulSeries!$C138,0)</f>
        <v>1773.0716666848728</v>
      </c>
      <c r="AQ140" s="30">
        <f ca="1">OFFSET('A&amp;Z correction'!$M$6,UsefulSeries!$C138,0)</f>
        <v>1306.0697933963345</v>
      </c>
      <c r="AR140" s="30">
        <f ca="1">OFFSET('A&amp;Z correction'!$M$7,UsefulSeries!$C138,0)</f>
        <v>66168.789150339289</v>
      </c>
    </row>
    <row r="141" spans="1:44" x14ac:dyDescent="0.35">
      <c r="A141" s="2" t="s">
        <v>194</v>
      </c>
      <c r="B141" s="58">
        <v>137071</v>
      </c>
      <c r="C141" s="62">
        <v>6583</v>
      </c>
      <c r="D141" s="66">
        <v>71526</v>
      </c>
      <c r="E141">
        <f t="shared" si="43"/>
        <v>0.6370062273445487</v>
      </c>
      <c r="F141">
        <f t="shared" si="44"/>
        <v>3.059299191374663E-2</v>
      </c>
      <c r="G141">
        <f t="shared" si="45"/>
        <v>0.33240078074170459</v>
      </c>
      <c r="H141" s="6">
        <f t="shared" si="46"/>
        <v>4.5825385996909239E-2</v>
      </c>
      <c r="I141" s="59">
        <v>130991</v>
      </c>
      <c r="J141" s="63">
        <v>1833</v>
      </c>
      <c r="K141" s="67">
        <v>4028</v>
      </c>
      <c r="L141" s="60">
        <v>1956</v>
      </c>
      <c r="M141" s="64">
        <v>3071</v>
      </c>
      <c r="N141" s="68">
        <v>1456</v>
      </c>
      <c r="O141" s="61">
        <v>4003</v>
      </c>
      <c r="P141" s="65">
        <v>1661</v>
      </c>
      <c r="Q141" s="69">
        <v>65761</v>
      </c>
      <c r="S141" s="4">
        <f t="shared" si="47"/>
        <v>137012</v>
      </c>
      <c r="T141" s="4">
        <f t="shared" si="48"/>
        <v>6431</v>
      </c>
      <c r="U141" s="4">
        <f t="shared" si="49"/>
        <v>71510.666666666672</v>
      </c>
      <c r="V141" s="9">
        <f t="shared" si="59"/>
        <v>0.6384330234897454</v>
      </c>
      <c r="W141" s="9">
        <f t="shared" si="60"/>
        <v>2.8994281243596671E-2</v>
      </c>
      <c r="X141" s="9">
        <f t="shared" si="61"/>
        <v>0.33257269526665795</v>
      </c>
      <c r="Y141" s="10">
        <f t="shared" si="62"/>
        <v>4.4833139295748135E-2</v>
      </c>
      <c r="Z141" s="4">
        <f t="shared" si="50"/>
        <v>131174.33333333334</v>
      </c>
      <c r="AA141" s="4">
        <f t="shared" si="51"/>
        <v>1840</v>
      </c>
      <c r="AB141" s="4">
        <f t="shared" si="52"/>
        <v>4049.6666666666665</v>
      </c>
      <c r="AC141" s="4">
        <f t="shared" si="53"/>
        <v>1966.6666666666667</v>
      </c>
      <c r="AD141" s="4">
        <f t="shared" si="54"/>
        <v>2907</v>
      </c>
      <c r="AE141" s="4">
        <f t="shared" si="55"/>
        <v>1451.6666666666667</v>
      </c>
      <c r="AF141" s="4">
        <f t="shared" si="56"/>
        <v>3778.3333333333335</v>
      </c>
      <c r="AG141" s="4">
        <f t="shared" si="57"/>
        <v>1656</v>
      </c>
      <c r="AH141" s="4">
        <f t="shared" si="58"/>
        <v>65717</v>
      </c>
      <c r="AJ141" s="30">
        <f ca="1">OFFSET('A&amp;Z correction'!$K$5,UsefulSeries!$C139,0)</f>
        <v>134340.10707137649</v>
      </c>
      <c r="AK141" s="30">
        <f ca="1">OFFSET('A&amp;Z correction'!$K$6,UsefulSeries!$C139,0)</f>
        <v>1743.7551844828024</v>
      </c>
      <c r="AL141" s="30">
        <f ca="1">OFFSET('A&amp;Z correction'!$K$7,UsefulSeries!$C139,0)</f>
        <v>2205.6282799524097</v>
      </c>
      <c r="AM141" s="30">
        <f ca="1">OFFSET('A&amp;Z correction'!$L$5,UsefulSeries!$C139,0)</f>
        <v>1890.6775716032739</v>
      </c>
      <c r="AN141" s="30">
        <f ca="1">OFFSET('A&amp;Z correction'!$L$6,UsefulSeries!$C139,0)</f>
        <v>3689.369718978297</v>
      </c>
      <c r="AO141" s="30">
        <f ca="1">OFFSET('A&amp;Z correction'!$L$7,UsefulSeries!$C139,0)</f>
        <v>1052.7074343133581</v>
      </c>
      <c r="AP141" s="30">
        <f ca="1">OFFSET('A&amp;Z correction'!$M$5,UsefulSeries!$C139,0)</f>
        <v>1910.2479464805988</v>
      </c>
      <c r="AQ141" s="30">
        <f ca="1">OFFSET('A&amp;Z correction'!$M$6,UsefulSeries!$C139,0)</f>
        <v>1287.4078409967537</v>
      </c>
      <c r="AR141" s="30">
        <f ca="1">OFFSET('A&amp;Z correction'!$M$7,UsefulSeries!$C139,0)</f>
        <v>66448.407327394147</v>
      </c>
    </row>
    <row r="142" spans="1:44" x14ac:dyDescent="0.35">
      <c r="A142" s="2" t="s">
        <v>195</v>
      </c>
      <c r="B142" s="58">
        <v>136241</v>
      </c>
      <c r="C142" s="62">
        <v>7042</v>
      </c>
      <c r="D142" s="66">
        <v>72136</v>
      </c>
      <c r="E142">
        <f t="shared" si="43"/>
        <v>0.63244653442825383</v>
      </c>
      <c r="F142">
        <f t="shared" si="44"/>
        <v>3.2689781309912312E-2</v>
      </c>
      <c r="G142">
        <f t="shared" si="45"/>
        <v>0.33486368426183394</v>
      </c>
      <c r="H142" s="6">
        <f t="shared" si="46"/>
        <v>4.9147491328350189E-2</v>
      </c>
      <c r="I142" s="59">
        <v>130580</v>
      </c>
      <c r="J142" s="63">
        <v>1946</v>
      </c>
      <c r="K142" s="67">
        <v>4523</v>
      </c>
      <c r="L142" s="60">
        <v>1914</v>
      </c>
      <c r="M142" s="64">
        <v>3214</v>
      </c>
      <c r="N142" s="68">
        <v>1454</v>
      </c>
      <c r="O142" s="61">
        <v>3663</v>
      </c>
      <c r="P142" s="65">
        <v>1861</v>
      </c>
      <c r="Q142" s="69">
        <v>65834</v>
      </c>
      <c r="S142" s="4">
        <f t="shared" si="47"/>
        <v>136728.33333333334</v>
      </c>
      <c r="T142" s="4">
        <f t="shared" si="48"/>
        <v>6703</v>
      </c>
      <c r="U142" s="4">
        <f t="shared" si="49"/>
        <v>71751.333333333328</v>
      </c>
      <c r="V142" s="9">
        <f t="shared" si="59"/>
        <v>0.63676965233613558</v>
      </c>
      <c r="W142" s="9">
        <f t="shared" si="60"/>
        <v>3.0165295023470685E-2</v>
      </c>
      <c r="X142" s="9">
        <f t="shared" si="61"/>
        <v>0.33306505264039377</v>
      </c>
      <c r="Y142" s="10">
        <f t="shared" si="62"/>
        <v>4.6733163836818546E-2</v>
      </c>
      <c r="Z142" s="4">
        <f t="shared" si="50"/>
        <v>130932.66666666667</v>
      </c>
      <c r="AA142" s="4">
        <f t="shared" si="51"/>
        <v>1885.3333333333333</v>
      </c>
      <c r="AB142" s="4">
        <f t="shared" si="52"/>
        <v>4169.666666666667</v>
      </c>
      <c r="AC142" s="4">
        <f t="shared" si="53"/>
        <v>1926.6666666666667</v>
      </c>
      <c r="AD142" s="4">
        <f t="shared" si="54"/>
        <v>3054</v>
      </c>
      <c r="AE142" s="4">
        <f t="shared" si="55"/>
        <v>1449</v>
      </c>
      <c r="AF142" s="4">
        <f t="shared" si="56"/>
        <v>3773.6666666666665</v>
      </c>
      <c r="AG142" s="4">
        <f t="shared" si="57"/>
        <v>1737</v>
      </c>
      <c r="AH142" s="4">
        <f t="shared" si="58"/>
        <v>65830.333333333328</v>
      </c>
      <c r="AJ142" s="30">
        <f ca="1">OFFSET('A&amp;Z correction'!$K$5,UsefulSeries!$C140,0)</f>
        <v>134091.7637565108</v>
      </c>
      <c r="AK142" s="30">
        <f ca="1">OFFSET('A&amp;Z correction'!$K$6,UsefulSeries!$C140,0)</f>
        <v>1791.6929966747987</v>
      </c>
      <c r="AL142" s="30">
        <f ca="1">OFFSET('A&amp;Z correction'!$K$7,UsefulSeries!$C140,0)</f>
        <v>2325.5484949498905</v>
      </c>
      <c r="AM142" s="30">
        <f ca="1">OFFSET('A&amp;Z correction'!$L$5,UsefulSeries!$C140,0)</f>
        <v>1841.9391963156766</v>
      </c>
      <c r="AN142" s="30">
        <f ca="1">OFFSET('A&amp;Z correction'!$L$6,UsefulSeries!$C140,0)</f>
        <v>3876.5882618525279</v>
      </c>
      <c r="AO142" s="30">
        <f ca="1">OFFSET('A&amp;Z correction'!$L$7,UsefulSeries!$C140,0)</f>
        <v>1031.5916915240532</v>
      </c>
      <c r="AP142" s="30">
        <f ca="1">OFFSET('A&amp;Z correction'!$M$5,UsefulSeries!$C140,0)</f>
        <v>1910.4266211310476</v>
      </c>
      <c r="AQ142" s="30">
        <f ca="1">OFFSET('A&amp;Z correction'!$M$6,UsefulSeries!$C140,0)</f>
        <v>1360.7923242239613</v>
      </c>
      <c r="AR142" s="30">
        <f ca="1">OFFSET('A&amp;Z correction'!$M$7,UsefulSeries!$C140,0)</f>
        <v>66555.593962715153</v>
      </c>
    </row>
    <row r="143" spans="1:44" x14ac:dyDescent="0.35">
      <c r="A143" s="2" t="s">
        <v>196</v>
      </c>
      <c r="B143" s="58">
        <v>136846</v>
      </c>
      <c r="C143" s="62">
        <v>7142</v>
      </c>
      <c r="D143" s="66">
        <v>71676</v>
      </c>
      <c r="E143">
        <f t="shared" si="43"/>
        <v>0.63453334817122931</v>
      </c>
      <c r="F143">
        <f t="shared" si="44"/>
        <v>3.3116329104532979E-2</v>
      </c>
      <c r="G143">
        <f t="shared" si="45"/>
        <v>0.3323503227242377</v>
      </c>
      <c r="H143" s="6">
        <f t="shared" si="46"/>
        <v>4.9601355668527934E-2</v>
      </c>
      <c r="I143" s="59">
        <v>130558</v>
      </c>
      <c r="J143" s="63">
        <v>1823</v>
      </c>
      <c r="K143" s="67">
        <v>3839</v>
      </c>
      <c r="L143" s="60">
        <v>2045</v>
      </c>
      <c r="M143" s="64">
        <v>3446</v>
      </c>
      <c r="N143" s="68">
        <v>1550</v>
      </c>
      <c r="O143" s="61">
        <v>4124</v>
      </c>
      <c r="P143" s="65">
        <v>1856</v>
      </c>
      <c r="Q143" s="69">
        <v>65989</v>
      </c>
      <c r="S143" s="4">
        <f t="shared" si="47"/>
        <v>136719.33333333334</v>
      </c>
      <c r="T143" s="4">
        <f t="shared" si="48"/>
        <v>6922.333333333333</v>
      </c>
      <c r="U143" s="4">
        <f t="shared" si="49"/>
        <v>71779.333333333328</v>
      </c>
      <c r="V143" s="9">
        <f t="shared" si="59"/>
        <v>0.6370062273445487</v>
      </c>
      <c r="W143" s="9">
        <f t="shared" si="60"/>
        <v>3.059299191374663E-2</v>
      </c>
      <c r="X143" s="9">
        <f t="shared" si="61"/>
        <v>0.33240078074170459</v>
      </c>
      <c r="Y143" s="10">
        <f t="shared" si="62"/>
        <v>4.8191680686894466E-2</v>
      </c>
      <c r="Z143" s="4">
        <f t="shared" si="50"/>
        <v>130709.66666666667</v>
      </c>
      <c r="AA143" s="4">
        <f t="shared" si="51"/>
        <v>1867.3333333333333</v>
      </c>
      <c r="AB143" s="4">
        <f t="shared" si="52"/>
        <v>4130</v>
      </c>
      <c r="AC143" s="4">
        <f t="shared" si="53"/>
        <v>1971.6666666666667</v>
      </c>
      <c r="AD143" s="4">
        <f t="shared" si="54"/>
        <v>3243.6666666666665</v>
      </c>
      <c r="AE143" s="4">
        <f t="shared" si="55"/>
        <v>1486.6666666666667</v>
      </c>
      <c r="AF143" s="4">
        <f t="shared" si="56"/>
        <v>3930</v>
      </c>
      <c r="AG143" s="4">
        <f t="shared" si="57"/>
        <v>1792.6666666666667</v>
      </c>
      <c r="AH143" s="4">
        <f t="shared" si="58"/>
        <v>65861.333333333328</v>
      </c>
      <c r="AJ143" s="30">
        <f ca="1">OFFSET('A&amp;Z correction'!$K$5,UsefulSeries!$C141,0)</f>
        <v>133862.09950275041</v>
      </c>
      <c r="AK143" s="30">
        <f ca="1">OFFSET('A&amp;Z correction'!$K$6,UsefulSeries!$C141,0)</f>
        <v>1766.8278618533734</v>
      </c>
      <c r="AL143" s="30">
        <f ca="1">OFFSET('A&amp;Z correction'!$K$7,UsefulSeries!$C141,0)</f>
        <v>2288.8730353739938</v>
      </c>
      <c r="AM143" s="30">
        <f ca="1">OFFSET('A&amp;Z correction'!$L$5,UsefulSeries!$C141,0)</f>
        <v>1888.560492612949</v>
      </c>
      <c r="AN143" s="30">
        <f ca="1">OFFSET('A&amp;Z correction'!$L$6,UsefulSeries!$C141,0)</f>
        <v>4118.1285534304043</v>
      </c>
      <c r="AO143" s="30">
        <f ca="1">OFFSET('A&amp;Z correction'!$L$7,UsefulSeries!$C141,0)</f>
        <v>1050.7893017695192</v>
      </c>
      <c r="AP143" s="30">
        <f ca="1">OFFSET('A&amp;Z correction'!$M$5,UsefulSeries!$C141,0)</f>
        <v>2066.5239511717764</v>
      </c>
      <c r="AQ143" s="30">
        <f ca="1">OFFSET('A&amp;Z correction'!$M$6,UsefulSeries!$C141,0)</f>
        <v>1400.8242333786725</v>
      </c>
      <c r="AR143" s="30">
        <f ca="1">OFFSET('A&amp;Z correction'!$M$7,UsefulSeries!$C141,0)</f>
        <v>66577.945227472548</v>
      </c>
    </row>
    <row r="144" spans="1:44" x14ac:dyDescent="0.35">
      <c r="A144" s="2" t="s">
        <v>197</v>
      </c>
      <c r="B144" s="58">
        <v>136392</v>
      </c>
      <c r="C144" s="62">
        <v>7694</v>
      </c>
      <c r="D144" s="66">
        <v>71817</v>
      </c>
      <c r="E144">
        <f t="shared" si="43"/>
        <v>0.63172813717271181</v>
      </c>
      <c r="F144">
        <f t="shared" si="44"/>
        <v>3.5636373741911878E-2</v>
      </c>
      <c r="G144">
        <f t="shared" si="45"/>
        <v>0.33263548908537632</v>
      </c>
      <c r="H144" s="6">
        <f t="shared" si="46"/>
        <v>5.3398664686367864E-2</v>
      </c>
      <c r="I144" s="59">
        <v>130909</v>
      </c>
      <c r="J144" s="63">
        <v>2025</v>
      </c>
      <c r="K144" s="67">
        <v>3890</v>
      </c>
      <c r="L144" s="60">
        <v>1933</v>
      </c>
      <c r="M144" s="64">
        <v>3646</v>
      </c>
      <c r="N144" s="68">
        <v>1562</v>
      </c>
      <c r="O144" s="61">
        <v>3416</v>
      </c>
      <c r="P144" s="65">
        <v>1989</v>
      </c>
      <c r="Q144" s="69">
        <v>66104</v>
      </c>
      <c r="S144" s="4">
        <f t="shared" si="47"/>
        <v>136493</v>
      </c>
      <c r="T144" s="4">
        <f t="shared" si="48"/>
        <v>7292.666666666667</v>
      </c>
      <c r="U144" s="4">
        <f t="shared" si="49"/>
        <v>71876.333333333328</v>
      </c>
      <c r="V144" s="9">
        <f t="shared" si="59"/>
        <v>0.63244653442825383</v>
      </c>
      <c r="W144" s="9">
        <f t="shared" si="60"/>
        <v>3.2689781309912312E-2</v>
      </c>
      <c r="X144" s="9">
        <f t="shared" si="61"/>
        <v>0.33486368426183394</v>
      </c>
      <c r="Y144" s="10">
        <f t="shared" si="62"/>
        <v>5.0719010007951655E-2</v>
      </c>
      <c r="Z144" s="4">
        <f t="shared" si="50"/>
        <v>130682.33333333333</v>
      </c>
      <c r="AA144" s="4">
        <f t="shared" si="51"/>
        <v>1931.3333333333333</v>
      </c>
      <c r="AB144" s="4">
        <f t="shared" si="52"/>
        <v>4084</v>
      </c>
      <c r="AC144" s="4">
        <f t="shared" si="53"/>
        <v>1964</v>
      </c>
      <c r="AD144" s="4">
        <f t="shared" si="54"/>
        <v>3435.3333333333335</v>
      </c>
      <c r="AE144" s="4">
        <f t="shared" si="55"/>
        <v>1522</v>
      </c>
      <c r="AF144" s="4">
        <f t="shared" si="56"/>
        <v>3734.3333333333335</v>
      </c>
      <c r="AG144" s="4">
        <f t="shared" si="57"/>
        <v>1902</v>
      </c>
      <c r="AH144" s="4">
        <f t="shared" si="58"/>
        <v>65975.666666666672</v>
      </c>
      <c r="AJ144" s="30">
        <f ca="1">OFFSET('A&amp;Z correction'!$K$5,UsefulSeries!$C142,0)</f>
        <v>133834.20597435307</v>
      </c>
      <c r="AK144" s="30">
        <f ca="1">OFFSET('A&amp;Z correction'!$K$6,UsefulSeries!$C142,0)</f>
        <v>1834.9917096990341</v>
      </c>
      <c r="AL144" s="30">
        <f ca="1">OFFSET('A&amp;Z correction'!$K$7,UsefulSeries!$C142,0)</f>
        <v>2234.33942225794</v>
      </c>
      <c r="AM144" s="30">
        <f ca="1">OFFSET('A&amp;Z correction'!$L$5,UsefulSeries!$C142,0)</f>
        <v>1875.7032579040708</v>
      </c>
      <c r="AN144" s="30">
        <f ca="1">OFFSET('A&amp;Z correction'!$L$6,UsefulSeries!$C142,0)</f>
        <v>4361.9615950368361</v>
      </c>
      <c r="AO144" s="30">
        <f ca="1">OFFSET('A&amp;Z correction'!$L$7,UsefulSeries!$C142,0)</f>
        <v>1067.4645096855731</v>
      </c>
      <c r="AP144" s="30">
        <f ca="1">OFFSET('A&amp;Z correction'!$M$5,UsefulSeries!$C142,0)</f>
        <v>1865.4414196555924</v>
      </c>
      <c r="AQ144" s="30">
        <f ca="1">OFFSET('A&amp;Z correction'!$M$6,UsefulSeries!$C142,0)</f>
        <v>1501.208261551792</v>
      </c>
      <c r="AR144" s="30">
        <f ca="1">OFFSET('A&amp;Z correction'!$M$7,UsefulSeries!$C142,0)</f>
        <v>66683.230400289831</v>
      </c>
    </row>
    <row r="145" spans="1:44" x14ac:dyDescent="0.35">
      <c r="A145" s="2" t="s">
        <v>198</v>
      </c>
      <c r="B145" s="58">
        <v>136238</v>
      </c>
      <c r="C145" s="62">
        <v>8003</v>
      </c>
      <c r="D145" s="66">
        <v>71876</v>
      </c>
      <c r="E145">
        <f t="shared" si="43"/>
        <v>0.6303900202205287</v>
      </c>
      <c r="F145">
        <f t="shared" si="44"/>
        <v>3.7030867539342115E-2</v>
      </c>
      <c r="G145">
        <f t="shared" si="45"/>
        <v>0.3325791122401292</v>
      </c>
      <c r="H145" s="6">
        <f t="shared" si="46"/>
        <v>5.5483531034865259E-2</v>
      </c>
      <c r="I145" s="59">
        <v>130534</v>
      </c>
      <c r="J145" s="63">
        <v>2109</v>
      </c>
      <c r="K145" s="67">
        <v>3719</v>
      </c>
      <c r="L145" s="60">
        <v>2121</v>
      </c>
      <c r="M145" s="64">
        <v>3948</v>
      </c>
      <c r="N145" s="68">
        <v>1624</v>
      </c>
      <c r="O145" s="61">
        <v>3528</v>
      </c>
      <c r="P145" s="65">
        <v>1917</v>
      </c>
      <c r="Q145" s="69">
        <v>66199</v>
      </c>
      <c r="S145" s="4">
        <f t="shared" si="47"/>
        <v>136492</v>
      </c>
      <c r="T145" s="4">
        <f t="shared" si="48"/>
        <v>7613</v>
      </c>
      <c r="U145" s="4">
        <f t="shared" si="49"/>
        <v>71789.666666666672</v>
      </c>
      <c r="V145" s="9">
        <f t="shared" si="59"/>
        <v>0.63453334817122931</v>
      </c>
      <c r="W145" s="9">
        <f t="shared" si="60"/>
        <v>3.3116329104532979E-2</v>
      </c>
      <c r="X145" s="9">
        <f t="shared" si="61"/>
        <v>0.3323503227242377</v>
      </c>
      <c r="Y145" s="10">
        <f t="shared" si="62"/>
        <v>5.28295340203324E-2</v>
      </c>
      <c r="Z145" s="4">
        <f t="shared" si="50"/>
        <v>130667</v>
      </c>
      <c r="AA145" s="4">
        <f t="shared" si="51"/>
        <v>1985.6666666666667</v>
      </c>
      <c r="AB145" s="4">
        <f t="shared" si="52"/>
        <v>3816</v>
      </c>
      <c r="AC145" s="4">
        <f t="shared" si="53"/>
        <v>2033</v>
      </c>
      <c r="AD145" s="4">
        <f t="shared" si="54"/>
        <v>3680</v>
      </c>
      <c r="AE145" s="4">
        <f t="shared" si="55"/>
        <v>1578.6666666666667</v>
      </c>
      <c r="AF145" s="4">
        <f t="shared" si="56"/>
        <v>3689.3333333333335</v>
      </c>
      <c r="AG145" s="4">
        <f t="shared" si="57"/>
        <v>1920.6666666666667</v>
      </c>
      <c r="AH145" s="4">
        <f t="shared" si="58"/>
        <v>66097.333333333328</v>
      </c>
      <c r="AJ145" s="30">
        <f ca="1">OFFSET('A&amp;Z correction'!$K$5,UsefulSeries!$C143,0)</f>
        <v>133817.54942420841</v>
      </c>
      <c r="AK145" s="30">
        <f ca="1">OFFSET('A&amp;Z correction'!$K$6,UsefulSeries!$C143,0)</f>
        <v>1892.0649655656382</v>
      </c>
      <c r="AL145" s="30">
        <f ca="1">OFFSET('A&amp;Z correction'!$K$7,UsefulSeries!$C143,0)</f>
        <v>1953.7063971364628</v>
      </c>
      <c r="AM145" s="30">
        <f ca="1">OFFSET('A&amp;Z correction'!$L$5,UsefulSeries!$C143,0)</f>
        <v>1948.5828733353728</v>
      </c>
      <c r="AN145" s="30">
        <f ca="1">OFFSET('A&amp;Z correction'!$L$6,UsefulSeries!$C143,0)</f>
        <v>4673.5084610733038</v>
      </c>
      <c r="AO145" s="30">
        <f ca="1">OFFSET('A&amp;Z correction'!$L$7,UsefulSeries!$C143,0)</f>
        <v>1101.4671937769099</v>
      </c>
      <c r="AP145" s="30">
        <f ca="1">OFFSET('A&amp;Z correction'!$M$5,UsefulSeries!$C143,0)</f>
        <v>1811.6795583297501</v>
      </c>
      <c r="AQ145" s="30">
        <f ca="1">OFFSET('A&amp;Z correction'!$M$6,UsefulSeries!$C143,0)</f>
        <v>1491.6593677895289</v>
      </c>
      <c r="AR145" s="30">
        <f ca="1">OFFSET('A&amp;Z correction'!$M$7,UsefulSeries!$C143,0)</f>
        <v>66804.971200540065</v>
      </c>
    </row>
    <row r="146" spans="1:44" x14ac:dyDescent="0.35">
      <c r="A146" s="2" t="s">
        <v>199</v>
      </c>
      <c r="B146" s="58">
        <v>136047</v>
      </c>
      <c r="C146" s="62">
        <v>8258</v>
      </c>
      <c r="D146" s="66">
        <v>72010</v>
      </c>
      <c r="E146">
        <f t="shared" si="43"/>
        <v>0.62893003259135982</v>
      </c>
      <c r="F146">
        <f t="shared" si="44"/>
        <v>3.8175808427524674E-2</v>
      </c>
      <c r="G146">
        <f t="shared" si="45"/>
        <v>0.33289415898111552</v>
      </c>
      <c r="H146" s="6">
        <f t="shared" si="46"/>
        <v>5.7226014344617306E-2</v>
      </c>
      <c r="I146" s="59">
        <v>130347</v>
      </c>
      <c r="J146" s="63">
        <v>1986</v>
      </c>
      <c r="K146" s="67">
        <v>3883</v>
      </c>
      <c r="L146" s="60">
        <v>2109</v>
      </c>
      <c r="M146" s="64">
        <v>4213</v>
      </c>
      <c r="N146" s="68">
        <v>1680</v>
      </c>
      <c r="O146" s="61">
        <v>3505</v>
      </c>
      <c r="P146" s="65">
        <v>2036</v>
      </c>
      <c r="Q146" s="69">
        <v>66167</v>
      </c>
      <c r="S146" s="4">
        <f t="shared" si="47"/>
        <v>136225.66666666666</v>
      </c>
      <c r="T146" s="4">
        <f t="shared" si="48"/>
        <v>7985</v>
      </c>
      <c r="U146" s="4">
        <f t="shared" si="49"/>
        <v>71901</v>
      </c>
      <c r="V146" s="9">
        <f t="shared" si="59"/>
        <v>0.63172813717271181</v>
      </c>
      <c r="W146" s="9">
        <f t="shared" si="60"/>
        <v>3.5636373741911878E-2</v>
      </c>
      <c r="X146" s="9">
        <f t="shared" si="61"/>
        <v>0.33263548908537632</v>
      </c>
      <c r="Y146" s="10">
        <f t="shared" si="62"/>
        <v>5.5370384067752736E-2</v>
      </c>
      <c r="Z146" s="4">
        <f t="shared" si="50"/>
        <v>130596.66666666667</v>
      </c>
      <c r="AA146" s="4">
        <f t="shared" si="51"/>
        <v>2040</v>
      </c>
      <c r="AB146" s="4">
        <f t="shared" si="52"/>
        <v>3830.6666666666665</v>
      </c>
      <c r="AC146" s="4">
        <f t="shared" si="53"/>
        <v>2054.3333333333335</v>
      </c>
      <c r="AD146" s="4">
        <f t="shared" si="54"/>
        <v>3935.6666666666665</v>
      </c>
      <c r="AE146" s="4">
        <f t="shared" si="55"/>
        <v>1622</v>
      </c>
      <c r="AF146" s="4">
        <f t="shared" si="56"/>
        <v>3483</v>
      </c>
      <c r="AG146" s="4">
        <f t="shared" si="57"/>
        <v>1980.6666666666667</v>
      </c>
      <c r="AH146" s="4">
        <f t="shared" si="58"/>
        <v>66156.666666666672</v>
      </c>
      <c r="AJ146" s="30">
        <f ca="1">OFFSET('A&amp;Z correction'!$K$5,UsefulSeries!$C144,0)</f>
        <v>133744.93049894355</v>
      </c>
      <c r="AK146" s="30">
        <f ca="1">OFFSET('A&amp;Z correction'!$K$6,UsefulSeries!$C144,0)</f>
        <v>1947.8035136337305</v>
      </c>
      <c r="AL146" s="30">
        <f ca="1">OFFSET('A&amp;Z correction'!$K$7,UsefulSeries!$C144,0)</f>
        <v>1962.8477438670016</v>
      </c>
      <c r="AM146" s="30">
        <f ca="1">OFFSET('A&amp;Z correction'!$L$5,UsefulSeries!$C144,0)</f>
        <v>1967.4220510312832</v>
      </c>
      <c r="AN146" s="30">
        <f ca="1">OFFSET('A&amp;Z correction'!$L$6,UsefulSeries!$C144,0)</f>
        <v>4999.0922822763896</v>
      </c>
      <c r="AO146" s="30">
        <f ca="1">OFFSET('A&amp;Z correction'!$L$7,UsefulSeries!$C144,0)</f>
        <v>1119.1349218293431</v>
      </c>
      <c r="AP146" s="30">
        <f ca="1">OFFSET('A&amp;Z correction'!$M$5,UsefulSeries!$C144,0)</f>
        <v>1598.472627651933</v>
      </c>
      <c r="AQ146" s="30">
        <f ca="1">OFFSET('A&amp;Z correction'!$M$6,UsefulSeries!$C144,0)</f>
        <v>1528.3688524660899</v>
      </c>
      <c r="AR146" s="30">
        <f ca="1">OFFSET('A&amp;Z correction'!$M$7,UsefulSeries!$C144,0)</f>
        <v>66859.089478211419</v>
      </c>
    </row>
    <row r="147" spans="1:44" x14ac:dyDescent="0.35">
      <c r="A147" s="2" t="s">
        <v>200</v>
      </c>
      <c r="B147" s="58">
        <v>135701</v>
      </c>
      <c r="C147" s="62">
        <v>8182</v>
      </c>
      <c r="D147" s="66">
        <v>72623</v>
      </c>
      <c r="E147">
        <f t="shared" si="43"/>
        <v>0.62677708700913604</v>
      </c>
      <c r="F147">
        <f t="shared" si="44"/>
        <v>3.7791100477584917E-2</v>
      </c>
      <c r="G147">
        <f t="shared" si="45"/>
        <v>0.33543181251327908</v>
      </c>
      <c r="H147" s="6">
        <f t="shared" si="46"/>
        <v>5.6865647783268351E-2</v>
      </c>
      <c r="I147" s="59">
        <v>129970</v>
      </c>
      <c r="J147" s="63">
        <v>2130</v>
      </c>
      <c r="K147" s="67">
        <v>3897</v>
      </c>
      <c r="L147" s="60">
        <v>2109</v>
      </c>
      <c r="M147" s="64">
        <v>4350</v>
      </c>
      <c r="N147" s="68">
        <v>1796</v>
      </c>
      <c r="O147" s="61">
        <v>3558</v>
      </c>
      <c r="P147" s="65">
        <v>1687</v>
      </c>
      <c r="Q147" s="69">
        <v>66587</v>
      </c>
      <c r="S147" s="4">
        <f t="shared" si="47"/>
        <v>135995.33333333334</v>
      </c>
      <c r="T147" s="4">
        <f t="shared" si="48"/>
        <v>8147.666666666667</v>
      </c>
      <c r="U147" s="4">
        <f t="shared" si="49"/>
        <v>72169.666666666672</v>
      </c>
      <c r="V147" s="9">
        <f t="shared" si="59"/>
        <v>0.6303900202205287</v>
      </c>
      <c r="W147" s="9">
        <f t="shared" si="60"/>
        <v>3.7030867539342115E-2</v>
      </c>
      <c r="X147" s="9">
        <f t="shared" si="61"/>
        <v>0.3325791122401292</v>
      </c>
      <c r="Y147" s="10">
        <f t="shared" si="62"/>
        <v>5.6524886166283948E-2</v>
      </c>
      <c r="Z147" s="4">
        <f t="shared" si="50"/>
        <v>130283.66666666667</v>
      </c>
      <c r="AA147" s="4">
        <f t="shared" si="51"/>
        <v>2075</v>
      </c>
      <c r="AB147" s="4">
        <f t="shared" si="52"/>
        <v>3833</v>
      </c>
      <c r="AC147" s="4">
        <f t="shared" si="53"/>
        <v>2113</v>
      </c>
      <c r="AD147" s="4">
        <f t="shared" si="54"/>
        <v>4170.333333333333</v>
      </c>
      <c r="AE147" s="4">
        <f t="shared" si="55"/>
        <v>1700</v>
      </c>
      <c r="AF147" s="4">
        <f t="shared" si="56"/>
        <v>3530.3333333333335</v>
      </c>
      <c r="AG147" s="4">
        <f t="shared" si="57"/>
        <v>1880</v>
      </c>
      <c r="AH147" s="4">
        <f t="shared" si="58"/>
        <v>66317.666666666672</v>
      </c>
      <c r="AJ147" s="30">
        <f ca="1">OFFSET('A&amp;Z correction'!$K$5,UsefulSeries!$C145,0)</f>
        <v>133421.92881295609</v>
      </c>
      <c r="AK147" s="30">
        <f ca="1">OFFSET('A&amp;Z correction'!$K$6,UsefulSeries!$C145,0)</f>
        <v>1983.4006447250883</v>
      </c>
      <c r="AL147" s="30">
        <f ca="1">OFFSET('A&amp;Z correction'!$K$7,UsefulSeries!$C145,0)</f>
        <v>1962.6745951004023</v>
      </c>
      <c r="AM147" s="30">
        <f ca="1">OFFSET('A&amp;Z correction'!$L$5,UsefulSeries!$C145,0)</f>
        <v>2028.900975522884</v>
      </c>
      <c r="AN147" s="30">
        <f ca="1">OFFSET('A&amp;Z correction'!$L$6,UsefulSeries!$C145,0)</f>
        <v>5298.3163554599696</v>
      </c>
      <c r="AO147" s="30">
        <f ca="1">OFFSET('A&amp;Z correction'!$L$7,UsefulSeries!$C145,0)</f>
        <v>1178.0432488828046</v>
      </c>
      <c r="AP147" s="30">
        <f ca="1">OFFSET('A&amp;Z correction'!$M$5,UsefulSeries!$C145,0)</f>
        <v>1645.5729504968167</v>
      </c>
      <c r="AQ147" s="30">
        <f ca="1">OFFSET('A&amp;Z correction'!$M$6,UsefulSeries!$C145,0)</f>
        <v>1384.0525291028835</v>
      </c>
      <c r="AR147" s="30">
        <f ca="1">OFFSET('A&amp;Z correction'!$M$7,UsefulSeries!$C145,0)</f>
        <v>67027.554994212958</v>
      </c>
    </row>
    <row r="148" spans="1:44" x14ac:dyDescent="0.35">
      <c r="A148" s="2" t="s">
        <v>201</v>
      </c>
      <c r="B148" s="58">
        <v>136438</v>
      </c>
      <c r="C148" s="62">
        <v>8215</v>
      </c>
      <c r="D148" s="66">
        <v>72010</v>
      </c>
      <c r="E148">
        <f t="shared" si="43"/>
        <v>0.62972450303005123</v>
      </c>
      <c r="F148">
        <f t="shared" si="44"/>
        <v>3.7916026271213821E-2</v>
      </c>
      <c r="G148">
        <f t="shared" si="45"/>
        <v>0.33235947069873489</v>
      </c>
      <c r="H148" s="6">
        <f t="shared" si="46"/>
        <v>5.6791079341596787E-2</v>
      </c>
      <c r="I148" s="59">
        <v>130289</v>
      </c>
      <c r="J148" s="63">
        <v>1950</v>
      </c>
      <c r="K148" s="67">
        <v>3419</v>
      </c>
      <c r="L148" s="60">
        <v>2332</v>
      </c>
      <c r="M148" s="64">
        <v>4240</v>
      </c>
      <c r="N148" s="68">
        <v>1608</v>
      </c>
      <c r="O148" s="61">
        <v>3766</v>
      </c>
      <c r="P148" s="65">
        <v>2013</v>
      </c>
      <c r="Q148" s="69">
        <v>66658</v>
      </c>
      <c r="S148" s="4">
        <f t="shared" si="47"/>
        <v>136062</v>
      </c>
      <c r="T148" s="4">
        <f t="shared" si="48"/>
        <v>8218.3333333333339</v>
      </c>
      <c r="U148" s="4">
        <f t="shared" si="49"/>
        <v>72214.333333333328</v>
      </c>
      <c r="V148" s="9">
        <f t="shared" si="59"/>
        <v>0.62893003259135982</v>
      </c>
      <c r="W148" s="9">
        <f t="shared" si="60"/>
        <v>3.8175808427524674E-2</v>
      </c>
      <c r="X148" s="9">
        <f t="shared" si="61"/>
        <v>0.33289415898111552</v>
      </c>
      <c r="Y148" s="10">
        <f t="shared" si="62"/>
        <v>5.6960870157863976E-2</v>
      </c>
      <c r="Z148" s="4">
        <f t="shared" si="50"/>
        <v>130202</v>
      </c>
      <c r="AA148" s="4">
        <f t="shared" si="51"/>
        <v>2022</v>
      </c>
      <c r="AB148" s="4">
        <f t="shared" si="52"/>
        <v>3733</v>
      </c>
      <c r="AC148" s="4">
        <f t="shared" si="53"/>
        <v>2183.3333333333335</v>
      </c>
      <c r="AD148" s="4">
        <f t="shared" si="54"/>
        <v>4267.666666666667</v>
      </c>
      <c r="AE148" s="4">
        <f t="shared" si="55"/>
        <v>1694.6666666666667</v>
      </c>
      <c r="AF148" s="4">
        <f t="shared" si="56"/>
        <v>3609.6666666666665</v>
      </c>
      <c r="AG148" s="4">
        <f t="shared" si="57"/>
        <v>1912</v>
      </c>
      <c r="AH148" s="4">
        <f t="shared" si="58"/>
        <v>66470.666666666672</v>
      </c>
      <c r="AJ148" s="30">
        <f ca="1">OFFSET('A&amp;Z correction'!$K$5,UsefulSeries!$C146,0)</f>
        <v>133337.9999964512</v>
      </c>
      <c r="AK148" s="30">
        <f ca="1">OFFSET('A&amp;Z correction'!$K$6,UsefulSeries!$C146,0)</f>
        <v>1920.7788831170224</v>
      </c>
      <c r="AL148" s="30">
        <f ca="1">OFFSET('A&amp;Z correction'!$K$7,UsefulSeries!$C146,0)</f>
        <v>1866.8417618863198</v>
      </c>
      <c r="AM148" s="30">
        <f ca="1">OFFSET('A&amp;Z correction'!$L$5,UsefulSeries!$C146,0)</f>
        <v>2106.9213639427544</v>
      </c>
      <c r="AN148" s="30">
        <f ca="1">OFFSET('A&amp;Z correction'!$L$6,UsefulSeries!$C146,0)</f>
        <v>5422.3423024465983</v>
      </c>
      <c r="AO148" s="30">
        <f ca="1">OFFSET('A&amp;Z correction'!$L$7,UsefulSeries!$C146,0)</f>
        <v>1158.9566764369856</v>
      </c>
      <c r="AP148" s="30">
        <f ca="1">OFFSET('A&amp;Z correction'!$M$5,UsefulSeries!$C146,0)</f>
        <v>1718.4535455758628</v>
      </c>
      <c r="AQ148" s="30">
        <f ca="1">OFFSET('A&amp;Z correction'!$M$6,UsefulSeries!$C146,0)</f>
        <v>1408.5621002668213</v>
      </c>
      <c r="AR148" s="30">
        <f ca="1">OFFSET('A&amp;Z correction'!$M$7,UsefulSeries!$C146,0)</f>
        <v>67181.570936051212</v>
      </c>
    </row>
    <row r="149" spans="1:44" x14ac:dyDescent="0.35">
      <c r="A149" s="2" t="s">
        <v>202</v>
      </c>
      <c r="B149" s="58">
        <v>136177</v>
      </c>
      <c r="C149" s="62">
        <v>8304</v>
      </c>
      <c r="D149" s="66">
        <v>72343</v>
      </c>
      <c r="E149">
        <f t="shared" si="43"/>
        <v>0.62805316754602813</v>
      </c>
      <c r="F149">
        <f t="shared" si="44"/>
        <v>3.8298343356823965E-2</v>
      </c>
      <c r="G149">
        <f t="shared" si="45"/>
        <v>0.33364848909714789</v>
      </c>
      <c r="H149" s="6">
        <f t="shared" si="46"/>
        <v>5.7474685252732194E-2</v>
      </c>
      <c r="I149" s="59">
        <v>130541</v>
      </c>
      <c r="J149" s="63">
        <v>1884</v>
      </c>
      <c r="K149" s="67">
        <v>3992</v>
      </c>
      <c r="L149" s="60">
        <v>2195</v>
      </c>
      <c r="M149" s="64">
        <v>4364</v>
      </c>
      <c r="N149" s="68">
        <v>1655</v>
      </c>
      <c r="O149" s="61">
        <v>3360</v>
      </c>
      <c r="P149" s="65">
        <v>2029</v>
      </c>
      <c r="Q149" s="69">
        <v>66452</v>
      </c>
      <c r="S149" s="4">
        <f t="shared" si="47"/>
        <v>136105.33333333334</v>
      </c>
      <c r="T149" s="4">
        <f t="shared" si="48"/>
        <v>8233.6666666666661</v>
      </c>
      <c r="U149" s="4">
        <f t="shared" si="49"/>
        <v>72325.333333333328</v>
      </c>
      <c r="V149" s="9">
        <f t="shared" si="59"/>
        <v>0.62677708700913604</v>
      </c>
      <c r="W149" s="9">
        <f t="shared" si="60"/>
        <v>3.7791100477584917E-2</v>
      </c>
      <c r="X149" s="9">
        <f t="shared" si="61"/>
        <v>0.33543181251327908</v>
      </c>
      <c r="Y149" s="10">
        <f t="shared" si="62"/>
        <v>5.7043949775643907E-2</v>
      </c>
      <c r="Z149" s="4">
        <f t="shared" si="50"/>
        <v>130266.66666666667</v>
      </c>
      <c r="AA149" s="4">
        <f t="shared" si="51"/>
        <v>1988</v>
      </c>
      <c r="AB149" s="4">
        <f t="shared" si="52"/>
        <v>3769.3333333333335</v>
      </c>
      <c r="AC149" s="4">
        <f t="shared" si="53"/>
        <v>2212</v>
      </c>
      <c r="AD149" s="4">
        <f t="shared" si="54"/>
        <v>4318</v>
      </c>
      <c r="AE149" s="4">
        <f t="shared" si="55"/>
        <v>1686.3333333333333</v>
      </c>
      <c r="AF149" s="4">
        <f t="shared" si="56"/>
        <v>3561.3333333333335</v>
      </c>
      <c r="AG149" s="4">
        <f t="shared" si="57"/>
        <v>1909.6666666666667</v>
      </c>
      <c r="AH149" s="4">
        <f t="shared" si="58"/>
        <v>66565.666666666672</v>
      </c>
      <c r="AJ149" s="30">
        <f ca="1">OFFSET('A&amp;Z correction'!$K$5,UsefulSeries!$C147,0)</f>
        <v>133404.48613235916</v>
      </c>
      <c r="AK149" s="30">
        <f ca="1">OFFSET('A&amp;Z correction'!$K$6,UsefulSeries!$C147,0)</f>
        <v>1880.4509185735192</v>
      </c>
      <c r="AL149" s="30">
        <f ca="1">OFFSET('A&amp;Z correction'!$K$7,UsefulSeries!$C147,0)</f>
        <v>1906.7958092849028</v>
      </c>
      <c r="AM149" s="30">
        <f ca="1">OFFSET('A&amp;Z correction'!$L$5,UsefulSeries!$C147,0)</f>
        <v>2138.5676334540826</v>
      </c>
      <c r="AN149" s="30">
        <f ca="1">OFFSET('A&amp;Z correction'!$L$6,UsefulSeries!$C147,0)</f>
        <v>5486.6032015942537</v>
      </c>
      <c r="AO149" s="30">
        <f ca="1">OFFSET('A&amp;Z correction'!$L$7,UsefulSeries!$C147,0)</f>
        <v>1142.5854812214634</v>
      </c>
      <c r="AP149" s="30">
        <f ca="1">OFFSET('A&amp;Z correction'!$M$5,UsefulSeries!$C147,0)</f>
        <v>1664.9696455421738</v>
      </c>
      <c r="AQ149" s="30">
        <f ca="1">OFFSET('A&amp;Z correction'!$M$6,UsefulSeries!$C147,0)</f>
        <v>1399.9415047469467</v>
      </c>
      <c r="AR149" s="30">
        <f ca="1">OFFSET('A&amp;Z correction'!$M$7,UsefulSeries!$C147,0)</f>
        <v>67280.038314805803</v>
      </c>
    </row>
    <row r="150" spans="1:44" x14ac:dyDescent="0.35">
      <c r="A150" s="2" t="s">
        <v>203</v>
      </c>
      <c r="B150" s="58">
        <v>136126</v>
      </c>
      <c r="C150" s="62">
        <v>8599</v>
      </c>
      <c r="D150" s="66">
        <v>72281</v>
      </c>
      <c r="E150">
        <f t="shared" si="43"/>
        <v>0.62729141129738353</v>
      </c>
      <c r="F150">
        <f t="shared" si="44"/>
        <v>3.9625632470991587E-2</v>
      </c>
      <c r="G150">
        <f t="shared" si="45"/>
        <v>0.33308295623162493</v>
      </c>
      <c r="H150" s="6">
        <f t="shared" si="46"/>
        <v>5.9416134047331148E-2</v>
      </c>
      <c r="I150" s="59">
        <v>130344</v>
      </c>
      <c r="J150" s="63">
        <v>2008</v>
      </c>
      <c r="K150" s="67">
        <v>3801</v>
      </c>
      <c r="L150" s="60">
        <v>2085</v>
      </c>
      <c r="M150" s="64">
        <v>4567</v>
      </c>
      <c r="N150" s="68">
        <v>1651</v>
      </c>
      <c r="O150" s="61">
        <v>3637</v>
      </c>
      <c r="P150" s="65">
        <v>1992</v>
      </c>
      <c r="Q150" s="69">
        <v>66543</v>
      </c>
      <c r="S150" s="4">
        <f t="shared" si="47"/>
        <v>136247</v>
      </c>
      <c r="T150" s="4">
        <f t="shared" si="48"/>
        <v>8372.6666666666661</v>
      </c>
      <c r="U150" s="4">
        <f t="shared" si="49"/>
        <v>72211.333333333328</v>
      </c>
      <c r="V150" s="9">
        <f t="shared" si="59"/>
        <v>0.62972450303005123</v>
      </c>
      <c r="W150" s="9">
        <f t="shared" si="60"/>
        <v>3.7916026271213821E-2</v>
      </c>
      <c r="X150" s="9">
        <f t="shared" si="61"/>
        <v>0.33235947069873489</v>
      </c>
      <c r="Y150" s="10">
        <f t="shared" si="62"/>
        <v>5.789438504214503E-2</v>
      </c>
      <c r="Z150" s="4">
        <f t="shared" si="50"/>
        <v>130391.33333333333</v>
      </c>
      <c r="AA150" s="4">
        <f t="shared" si="51"/>
        <v>1947.3333333333333</v>
      </c>
      <c r="AB150" s="4">
        <f t="shared" si="52"/>
        <v>3737.3333333333335</v>
      </c>
      <c r="AC150" s="4">
        <f t="shared" si="53"/>
        <v>2204</v>
      </c>
      <c r="AD150" s="4">
        <f t="shared" si="54"/>
        <v>4390.333333333333</v>
      </c>
      <c r="AE150" s="4">
        <f t="shared" si="55"/>
        <v>1638</v>
      </c>
      <c r="AF150" s="4">
        <f t="shared" si="56"/>
        <v>3587.6666666666665</v>
      </c>
      <c r="AG150" s="4">
        <f t="shared" si="57"/>
        <v>2011.3333333333333</v>
      </c>
      <c r="AH150" s="4">
        <f t="shared" si="58"/>
        <v>66551</v>
      </c>
      <c r="AJ150" s="30">
        <f ca="1">OFFSET('A&amp;Z correction'!$K$5,UsefulSeries!$C148,0)</f>
        <v>133533.39044411207</v>
      </c>
      <c r="AK150" s="30">
        <f ca="1">OFFSET('A&amp;Z correction'!$K$6,UsefulSeries!$C148,0)</f>
        <v>1831.4778499317556</v>
      </c>
      <c r="AL150" s="30">
        <f ca="1">OFFSET('A&amp;Z correction'!$K$7,UsefulSeries!$C148,0)</f>
        <v>1878.6125475076915</v>
      </c>
      <c r="AM150" s="30">
        <f ca="1">OFFSET('A&amp;Z correction'!$L$5,UsefulSeries!$C148,0)</f>
        <v>2127.6169538208815</v>
      </c>
      <c r="AN150" s="30">
        <f ca="1">OFFSET('A&amp;Z correction'!$L$6,UsefulSeries!$C148,0)</f>
        <v>5578.7886968433077</v>
      </c>
      <c r="AO150" s="30">
        <f ca="1">OFFSET('A&amp;Z correction'!$L$7,UsefulSeries!$C148,0)</f>
        <v>1078.9424873139847</v>
      </c>
      <c r="AP150" s="30">
        <f ca="1">OFFSET('A&amp;Z correction'!$M$5,UsefulSeries!$C148,0)</f>
        <v>1689.4480858082609</v>
      </c>
      <c r="AQ150" s="30">
        <f ca="1">OFFSET('A&amp;Z correction'!$M$6,UsefulSeries!$C148,0)</f>
        <v>1507.3404998917572</v>
      </c>
      <c r="AR150" s="30">
        <f ca="1">OFFSET('A&amp;Z correction'!$M$7,UsefulSeries!$C148,0)</f>
        <v>67260.173826402242</v>
      </c>
    </row>
    <row r="151" spans="1:44" x14ac:dyDescent="0.35">
      <c r="A151" s="2" t="s">
        <v>204</v>
      </c>
      <c r="B151" s="58">
        <v>136539</v>
      </c>
      <c r="C151" s="62">
        <v>8399</v>
      </c>
      <c r="D151" s="66">
        <v>72260</v>
      </c>
      <c r="E151">
        <f t="shared" si="43"/>
        <v>0.6286383852521662</v>
      </c>
      <c r="F151">
        <f t="shared" si="44"/>
        <v>3.8669785172975812E-2</v>
      </c>
      <c r="G151">
        <f t="shared" si="45"/>
        <v>0.33269182957485799</v>
      </c>
      <c r="H151" s="6">
        <f t="shared" si="46"/>
        <v>5.7948916088258424E-2</v>
      </c>
      <c r="I151" s="59">
        <v>130487</v>
      </c>
      <c r="J151" s="63">
        <v>1797</v>
      </c>
      <c r="K151" s="67">
        <v>3817</v>
      </c>
      <c r="L151" s="60">
        <v>2130</v>
      </c>
      <c r="M151" s="64">
        <v>4653</v>
      </c>
      <c r="N151" s="68">
        <v>1814</v>
      </c>
      <c r="O151" s="61">
        <v>3852</v>
      </c>
      <c r="P151" s="65">
        <v>1927</v>
      </c>
      <c r="Q151" s="69">
        <v>66331</v>
      </c>
      <c r="S151" s="4">
        <f t="shared" si="47"/>
        <v>136280.66666666666</v>
      </c>
      <c r="T151" s="4">
        <f t="shared" si="48"/>
        <v>8434</v>
      </c>
      <c r="U151" s="4">
        <f t="shared" si="49"/>
        <v>72294.666666666672</v>
      </c>
      <c r="V151" s="9">
        <f t="shared" si="59"/>
        <v>0.62805316754602813</v>
      </c>
      <c r="W151" s="9">
        <f t="shared" si="60"/>
        <v>3.8298343356823965E-2</v>
      </c>
      <c r="X151" s="9">
        <f t="shared" si="61"/>
        <v>0.33364848909714789</v>
      </c>
      <c r="Y151" s="10">
        <f t="shared" si="62"/>
        <v>5.8280201960639794E-2</v>
      </c>
      <c r="Z151" s="4">
        <f t="shared" si="50"/>
        <v>130457.33333333333</v>
      </c>
      <c r="AA151" s="4">
        <f t="shared" si="51"/>
        <v>1896.3333333333333</v>
      </c>
      <c r="AB151" s="4">
        <f t="shared" si="52"/>
        <v>3870</v>
      </c>
      <c r="AC151" s="4">
        <f t="shared" si="53"/>
        <v>2136.6666666666665</v>
      </c>
      <c r="AD151" s="4">
        <f t="shared" si="54"/>
        <v>4528</v>
      </c>
      <c r="AE151" s="4">
        <f t="shared" si="55"/>
        <v>1706.6666666666667</v>
      </c>
      <c r="AF151" s="4">
        <f t="shared" si="56"/>
        <v>3616.3333333333335</v>
      </c>
      <c r="AG151" s="4">
        <f t="shared" si="57"/>
        <v>1982.6666666666667</v>
      </c>
      <c r="AH151" s="4">
        <f t="shared" si="58"/>
        <v>66442</v>
      </c>
      <c r="AJ151" s="30">
        <f ca="1">OFFSET('A&amp;Z correction'!$K$5,UsefulSeries!$C149,0)</f>
        <v>133602.83448930053</v>
      </c>
      <c r="AK151" s="30">
        <f ca="1">OFFSET('A&amp;Z correction'!$K$6,UsefulSeries!$C149,0)</f>
        <v>1769.4350569088615</v>
      </c>
      <c r="AL151" s="30">
        <f ca="1">OFFSET('A&amp;Z correction'!$K$7,UsefulSeries!$C149,0)</f>
        <v>2018.3120637894478</v>
      </c>
      <c r="AM151" s="30">
        <f ca="1">OFFSET('A&amp;Z correction'!$L$5,UsefulSeries!$C149,0)</f>
        <v>2046.6843887698528</v>
      </c>
      <c r="AN151" s="30">
        <f ca="1">OFFSET('A&amp;Z correction'!$L$6,UsefulSeries!$C149,0)</f>
        <v>5754.5254792720825</v>
      </c>
      <c r="AO151" s="30">
        <f ca="1">OFFSET('A&amp;Z correction'!$L$7,UsefulSeries!$C149,0)</f>
        <v>1141.1833339247528</v>
      </c>
      <c r="AP151" s="30">
        <f ca="1">OFFSET('A&amp;Z correction'!$M$5,UsefulSeries!$C149,0)</f>
        <v>1726.9166772931073</v>
      </c>
      <c r="AQ151" s="30">
        <f ca="1">OFFSET('A&amp;Z correction'!$M$6,UsefulSeries!$C149,0)</f>
        <v>1458.7890710167226</v>
      </c>
      <c r="AR151" s="30">
        <f ca="1">OFFSET('A&amp;Z correction'!$M$7,UsefulSeries!$C149,0)</f>
        <v>67144.794805412821</v>
      </c>
    </row>
    <row r="152" spans="1:44" x14ac:dyDescent="0.35">
      <c r="A152" s="2" t="s">
        <v>205</v>
      </c>
      <c r="B152" s="58">
        <v>136415</v>
      </c>
      <c r="C152" s="62">
        <v>8393</v>
      </c>
      <c r="D152" s="66">
        <v>72600</v>
      </c>
      <c r="E152">
        <f t="shared" si="43"/>
        <v>0.6274608110097144</v>
      </c>
      <c r="F152">
        <f t="shared" si="44"/>
        <v>3.8604835148660581E-2</v>
      </c>
      <c r="G152">
        <f t="shared" si="45"/>
        <v>0.33393435384162495</v>
      </c>
      <c r="H152" s="6">
        <f t="shared" si="46"/>
        <v>5.7959504999723771E-2</v>
      </c>
      <c r="I152" s="59">
        <v>130541</v>
      </c>
      <c r="J152" s="63">
        <v>1989</v>
      </c>
      <c r="K152" s="67">
        <v>3988</v>
      </c>
      <c r="L152" s="60">
        <v>1997</v>
      </c>
      <c r="M152" s="64">
        <v>4614</v>
      </c>
      <c r="N152" s="68">
        <v>1786</v>
      </c>
      <c r="O152" s="61">
        <v>3765</v>
      </c>
      <c r="P152" s="65">
        <v>1774</v>
      </c>
      <c r="Q152" s="69">
        <v>66551</v>
      </c>
      <c r="S152" s="4">
        <f t="shared" si="47"/>
        <v>136360</v>
      </c>
      <c r="T152" s="4">
        <f t="shared" si="48"/>
        <v>8463.6666666666661</v>
      </c>
      <c r="U152" s="4">
        <f t="shared" si="49"/>
        <v>72380.333333333328</v>
      </c>
      <c r="V152" s="9">
        <f t="shared" si="59"/>
        <v>0.62729141129738353</v>
      </c>
      <c r="W152" s="9">
        <f t="shared" si="60"/>
        <v>3.9625632470991587E-2</v>
      </c>
      <c r="X152" s="9">
        <f t="shared" si="61"/>
        <v>0.33308295623162493</v>
      </c>
      <c r="Y152" s="10">
        <f t="shared" si="62"/>
        <v>5.8441184797144115E-2</v>
      </c>
      <c r="Z152" s="4">
        <f t="shared" si="50"/>
        <v>130457.33333333333</v>
      </c>
      <c r="AA152" s="4">
        <f t="shared" si="51"/>
        <v>1931.3333333333333</v>
      </c>
      <c r="AB152" s="4">
        <f t="shared" si="52"/>
        <v>3868.6666666666665</v>
      </c>
      <c r="AC152" s="4">
        <f t="shared" si="53"/>
        <v>2070.6666666666665</v>
      </c>
      <c r="AD152" s="4">
        <f t="shared" si="54"/>
        <v>4611.333333333333</v>
      </c>
      <c r="AE152" s="4">
        <f t="shared" si="55"/>
        <v>1750.3333333333333</v>
      </c>
      <c r="AF152" s="4">
        <f t="shared" si="56"/>
        <v>3751.3333333333335</v>
      </c>
      <c r="AG152" s="4">
        <f t="shared" si="57"/>
        <v>1897.6666666666667</v>
      </c>
      <c r="AH152" s="4">
        <f t="shared" si="58"/>
        <v>66475</v>
      </c>
      <c r="AJ152" s="30">
        <f ca="1">OFFSET('A&amp;Z correction'!$K$5,UsefulSeries!$C150,0)</f>
        <v>133602.85481480372</v>
      </c>
      <c r="AK152" s="30">
        <f ca="1">OFFSET('A&amp;Z correction'!$K$6,UsefulSeries!$C150,0)</f>
        <v>1807.9440786423186</v>
      </c>
      <c r="AL152" s="30">
        <f ca="1">OFFSET('A&amp;Z correction'!$K$7,UsefulSeries!$C150,0)</f>
        <v>2012.1511470677306</v>
      </c>
      <c r="AM152" s="30">
        <f ca="1">OFFSET('A&amp;Z correction'!$L$5,UsefulSeries!$C150,0)</f>
        <v>1968.5070448345639</v>
      </c>
      <c r="AN152" s="30">
        <f ca="1">OFFSET('A&amp;Z correction'!$L$6,UsefulSeries!$C150,0)</f>
        <v>5861.055611211088</v>
      </c>
      <c r="AO152" s="30">
        <f ca="1">OFFSET('A&amp;Z correction'!$L$7,UsefulSeries!$C150,0)</f>
        <v>1181.3777378730426</v>
      </c>
      <c r="AP152" s="30">
        <f ca="1">OFFSET('A&amp;Z correction'!$M$5,UsefulSeries!$C150,0)</f>
        <v>1873.8427827496776</v>
      </c>
      <c r="AQ152" s="30">
        <f ca="1">OFFSET('A&amp;Z correction'!$M$6,UsefulSeries!$C150,0)</f>
        <v>1351.0144456937107</v>
      </c>
      <c r="AR152" s="30">
        <f ca="1">OFFSET('A&amp;Z correction'!$M$7,UsefulSeries!$C150,0)</f>
        <v>67182.404483230493</v>
      </c>
    </row>
    <row r="153" spans="1:44" x14ac:dyDescent="0.35">
      <c r="A153" s="2" t="s">
        <v>206</v>
      </c>
      <c r="B153" s="58">
        <v>136413</v>
      </c>
      <c r="C153" s="62">
        <v>8390</v>
      </c>
      <c r="D153" s="66">
        <v>72827</v>
      </c>
      <c r="E153">
        <f t="shared" si="43"/>
        <v>0.62681156090612511</v>
      </c>
      <c r="F153">
        <f t="shared" si="44"/>
        <v>3.8551670266047881E-2</v>
      </c>
      <c r="G153">
        <f t="shared" si="45"/>
        <v>0.33463676882782706</v>
      </c>
      <c r="H153" s="6">
        <f t="shared" si="46"/>
        <v>5.7940788519574869E-2</v>
      </c>
      <c r="I153" s="59">
        <v>130737</v>
      </c>
      <c r="J153" s="63">
        <v>1935</v>
      </c>
      <c r="K153" s="67">
        <v>3721</v>
      </c>
      <c r="L153" s="60">
        <v>2022</v>
      </c>
      <c r="M153" s="64">
        <v>4395</v>
      </c>
      <c r="N153" s="68">
        <v>1975</v>
      </c>
      <c r="O153" s="61">
        <v>3562</v>
      </c>
      <c r="P153" s="65">
        <v>2028</v>
      </c>
      <c r="Q153" s="69">
        <v>66840</v>
      </c>
      <c r="S153" s="4">
        <f t="shared" si="47"/>
        <v>136455.66666666666</v>
      </c>
      <c r="T153" s="4">
        <f t="shared" si="48"/>
        <v>8394</v>
      </c>
      <c r="U153" s="4">
        <f t="shared" si="49"/>
        <v>72562.333333333328</v>
      </c>
      <c r="V153" s="9">
        <f t="shared" si="59"/>
        <v>0.6286383852521662</v>
      </c>
      <c r="W153" s="9">
        <f t="shared" si="60"/>
        <v>3.8669785172975812E-2</v>
      </c>
      <c r="X153" s="9">
        <f t="shared" si="61"/>
        <v>0.33269182957485799</v>
      </c>
      <c r="Y153" s="10">
        <f t="shared" si="62"/>
        <v>5.7949736393364155E-2</v>
      </c>
      <c r="Z153" s="4">
        <f t="shared" si="50"/>
        <v>130588.33333333333</v>
      </c>
      <c r="AA153" s="4">
        <f t="shared" si="51"/>
        <v>1907</v>
      </c>
      <c r="AB153" s="4">
        <f t="shared" si="52"/>
        <v>3842</v>
      </c>
      <c r="AC153" s="4">
        <f t="shared" si="53"/>
        <v>2049.6666666666665</v>
      </c>
      <c r="AD153" s="4">
        <f t="shared" si="54"/>
        <v>4554</v>
      </c>
      <c r="AE153" s="4">
        <f t="shared" si="55"/>
        <v>1858.3333333333333</v>
      </c>
      <c r="AF153" s="4">
        <f t="shared" si="56"/>
        <v>3726.3333333333335</v>
      </c>
      <c r="AG153" s="4">
        <f t="shared" si="57"/>
        <v>1909.6666666666667</v>
      </c>
      <c r="AH153" s="4">
        <f t="shared" si="58"/>
        <v>66574</v>
      </c>
      <c r="AJ153" s="30">
        <f ca="1">OFFSET('A&amp;Z correction'!$K$5,UsefulSeries!$C151,0)</f>
        <v>133738.36518361873</v>
      </c>
      <c r="AK153" s="30">
        <f ca="1">OFFSET('A&amp;Z correction'!$K$6,UsefulSeries!$C151,0)</f>
        <v>1781.2578070280567</v>
      </c>
      <c r="AL153" s="30">
        <f ca="1">OFFSET('A&amp;Z correction'!$K$7,UsefulSeries!$C151,0)</f>
        <v>1983.2708537572082</v>
      </c>
      <c r="AM153" s="30">
        <f ca="1">OFFSET('A&amp;Z correction'!$L$5,UsefulSeries!$C151,0)</f>
        <v>1945.0734971383745</v>
      </c>
      <c r="AN153" s="30">
        <f ca="1">OFFSET('A&amp;Z correction'!$L$6,UsefulSeries!$C151,0)</f>
        <v>5787.5770077111774</v>
      </c>
      <c r="AO153" s="30">
        <f ca="1">OFFSET('A&amp;Z correction'!$L$7,UsefulSeries!$C151,0)</f>
        <v>1311.3495455237285</v>
      </c>
      <c r="AP153" s="30">
        <f ca="1">OFFSET('A&amp;Z correction'!$M$5,UsefulSeries!$C151,0)</f>
        <v>1848.4114563593362</v>
      </c>
      <c r="AQ153" s="30">
        <f ca="1">OFFSET('A&amp;Z correction'!$M$6,UsefulSeries!$C151,0)</f>
        <v>1371.7262330765052</v>
      </c>
      <c r="AR153" s="30">
        <f ca="1">OFFSET('A&amp;Z correction'!$M$7,UsefulSeries!$C151,0)</f>
        <v>67269.803886134687</v>
      </c>
    </row>
    <row r="154" spans="1:44" x14ac:dyDescent="0.35">
      <c r="A154" s="2" t="s">
        <v>207</v>
      </c>
      <c r="B154" s="58">
        <v>136705</v>
      </c>
      <c r="C154" s="62">
        <v>8304</v>
      </c>
      <c r="D154" s="66">
        <v>72856</v>
      </c>
      <c r="E154">
        <f t="shared" si="43"/>
        <v>0.62747573038349436</v>
      </c>
      <c r="F154">
        <f t="shared" si="44"/>
        <v>3.8115346659628672E-2</v>
      </c>
      <c r="G154">
        <f t="shared" si="45"/>
        <v>0.33440892295687696</v>
      </c>
      <c r="H154" s="6">
        <f t="shared" si="46"/>
        <v>5.7265411112413712E-2</v>
      </c>
      <c r="I154" s="59">
        <v>130755</v>
      </c>
      <c r="J154" s="63">
        <v>1934</v>
      </c>
      <c r="K154" s="67">
        <v>3682</v>
      </c>
      <c r="L154" s="60">
        <v>2184</v>
      </c>
      <c r="M154" s="64">
        <v>4491</v>
      </c>
      <c r="N154" s="68">
        <v>1713</v>
      </c>
      <c r="O154" s="61">
        <v>3718</v>
      </c>
      <c r="P154" s="65">
        <v>1852</v>
      </c>
      <c r="Q154" s="69">
        <v>67074</v>
      </c>
      <c r="S154" s="4">
        <f t="shared" si="47"/>
        <v>136511</v>
      </c>
      <c r="T154" s="4">
        <f t="shared" si="48"/>
        <v>8362.3333333333339</v>
      </c>
      <c r="U154" s="4">
        <f t="shared" si="49"/>
        <v>72761</v>
      </c>
      <c r="V154" s="9">
        <f t="shared" si="59"/>
        <v>0.6274608110097144</v>
      </c>
      <c r="W154" s="9">
        <f t="shared" si="60"/>
        <v>3.8604835148660581E-2</v>
      </c>
      <c r="X154" s="9">
        <f t="shared" si="61"/>
        <v>0.33393435384162495</v>
      </c>
      <c r="Y154" s="10">
        <f t="shared" si="62"/>
        <v>5.7721687911278817E-2</v>
      </c>
      <c r="Z154" s="4">
        <f t="shared" si="50"/>
        <v>130677.66666666667</v>
      </c>
      <c r="AA154" s="4">
        <f t="shared" si="51"/>
        <v>1952.6666666666667</v>
      </c>
      <c r="AB154" s="4">
        <f t="shared" si="52"/>
        <v>3797</v>
      </c>
      <c r="AC154" s="4">
        <f t="shared" si="53"/>
        <v>2067.6666666666665</v>
      </c>
      <c r="AD154" s="4">
        <f t="shared" si="54"/>
        <v>4500</v>
      </c>
      <c r="AE154" s="4">
        <f t="shared" si="55"/>
        <v>1824.6666666666667</v>
      </c>
      <c r="AF154" s="4">
        <f t="shared" si="56"/>
        <v>3681.6666666666665</v>
      </c>
      <c r="AG154" s="4">
        <f t="shared" si="57"/>
        <v>1884.6666666666667</v>
      </c>
      <c r="AH154" s="4">
        <f t="shared" si="58"/>
        <v>66821.666666666672</v>
      </c>
      <c r="AJ154" s="30">
        <f ca="1">OFFSET('A&amp;Z correction'!$K$5,UsefulSeries!$C152,0)</f>
        <v>133828.99598821765</v>
      </c>
      <c r="AK154" s="30">
        <f ca="1">OFFSET('A&amp;Z correction'!$K$6,UsefulSeries!$C152,0)</f>
        <v>1834.8875270612873</v>
      </c>
      <c r="AL154" s="30">
        <f ca="1">OFFSET('A&amp;Z correction'!$K$7,UsefulSeries!$C152,0)</f>
        <v>1930.7253067194347</v>
      </c>
      <c r="AM154" s="30">
        <f ca="1">OFFSET('A&amp;Z correction'!$L$5,UsefulSeries!$C152,0)</f>
        <v>1967.1163922832841</v>
      </c>
      <c r="AN154" s="30">
        <f ca="1">OFFSET('A&amp;Z correction'!$L$6,UsefulSeries!$C152,0)</f>
        <v>5718.7667797200256</v>
      </c>
      <c r="AO154" s="30">
        <f ca="1">OFFSET('A&amp;Z correction'!$L$7,UsefulSeries!$C152,0)</f>
        <v>1278.6662242293951</v>
      </c>
      <c r="AP154" s="30">
        <f ca="1">OFFSET('A&amp;Z correction'!$M$5,UsefulSeries!$C152,0)</f>
        <v>1799.0510930678058</v>
      </c>
      <c r="AQ154" s="30">
        <f ca="1">OFFSET('A&amp;Z correction'!$M$6,UsefulSeries!$C152,0)</f>
        <v>1348.5807903934585</v>
      </c>
      <c r="AR154" s="30">
        <f ca="1">OFFSET('A&amp;Z correction'!$M$7,UsefulSeries!$C152,0)</f>
        <v>67528.394203913937</v>
      </c>
    </row>
    <row r="155" spans="1:44" x14ac:dyDescent="0.35">
      <c r="A155" s="2" t="s">
        <v>208</v>
      </c>
      <c r="B155" s="58">
        <v>137302</v>
      </c>
      <c r="C155" s="62">
        <v>8251</v>
      </c>
      <c r="D155" s="66">
        <v>72554</v>
      </c>
      <c r="E155">
        <f t="shared" si="43"/>
        <v>0.62951670510345836</v>
      </c>
      <c r="F155">
        <f t="shared" si="44"/>
        <v>3.7830055889998944E-2</v>
      </c>
      <c r="G155">
        <f t="shared" si="45"/>
        <v>0.33265323900654264</v>
      </c>
      <c r="H155" s="6">
        <f t="shared" si="46"/>
        <v>5.6687254814397507E-2</v>
      </c>
      <c r="I155" s="59">
        <v>131393</v>
      </c>
      <c r="J155" s="63">
        <v>1878</v>
      </c>
      <c r="K155" s="67">
        <v>3413</v>
      </c>
      <c r="L155" s="60">
        <v>2178</v>
      </c>
      <c r="M155" s="64">
        <v>4411</v>
      </c>
      <c r="N155" s="68">
        <v>1714</v>
      </c>
      <c r="O155" s="61">
        <v>3611</v>
      </c>
      <c r="P155" s="65">
        <v>1948</v>
      </c>
      <c r="Q155" s="69">
        <v>67128</v>
      </c>
      <c r="S155" s="4">
        <f t="shared" si="47"/>
        <v>136806.66666666666</v>
      </c>
      <c r="T155" s="4">
        <f t="shared" si="48"/>
        <v>8315</v>
      </c>
      <c r="U155" s="4">
        <f t="shared" si="49"/>
        <v>72745.666666666672</v>
      </c>
      <c r="V155" s="9">
        <f t="shared" si="59"/>
        <v>0.62681156090612511</v>
      </c>
      <c r="W155" s="9">
        <f t="shared" si="60"/>
        <v>3.8551670266047881E-2</v>
      </c>
      <c r="X155" s="9">
        <f t="shared" si="61"/>
        <v>0.33463676882782706</v>
      </c>
      <c r="Y155" s="10">
        <f t="shared" si="62"/>
        <v>5.7296751002032784E-2</v>
      </c>
      <c r="Z155" s="4">
        <f t="shared" si="50"/>
        <v>130961.66666666667</v>
      </c>
      <c r="AA155" s="4">
        <f t="shared" si="51"/>
        <v>1915.6666666666667</v>
      </c>
      <c r="AB155" s="4">
        <f t="shared" si="52"/>
        <v>3605.3333333333335</v>
      </c>
      <c r="AC155" s="4">
        <f t="shared" si="53"/>
        <v>2128</v>
      </c>
      <c r="AD155" s="4">
        <f t="shared" si="54"/>
        <v>4432.333333333333</v>
      </c>
      <c r="AE155" s="4">
        <f t="shared" si="55"/>
        <v>1800.6666666666667</v>
      </c>
      <c r="AF155" s="4">
        <f t="shared" si="56"/>
        <v>3630.3333333333335</v>
      </c>
      <c r="AG155" s="4">
        <f t="shared" si="57"/>
        <v>1942.6666666666667</v>
      </c>
      <c r="AH155" s="4">
        <f t="shared" si="58"/>
        <v>67014</v>
      </c>
      <c r="AJ155" s="30">
        <f ca="1">OFFSET('A&amp;Z correction'!$K$5,UsefulSeries!$C153,0)</f>
        <v>134120.82193357716</v>
      </c>
      <c r="AK155" s="30">
        <f ca="1">OFFSET('A&amp;Z correction'!$K$6,UsefulSeries!$C153,0)</f>
        <v>1793.9354001442321</v>
      </c>
      <c r="AL155" s="30">
        <f ca="1">OFFSET('A&amp;Z correction'!$K$7,UsefulSeries!$C153,0)</f>
        <v>1735.566578007709</v>
      </c>
      <c r="AM155" s="30">
        <f ca="1">OFFSET('A&amp;Z correction'!$L$5,UsefulSeries!$C153,0)</f>
        <v>2037.4642831221699</v>
      </c>
      <c r="AN155" s="30">
        <f ca="1">OFFSET('A&amp;Z correction'!$L$6,UsefulSeries!$C153,0)</f>
        <v>5632.269530925284</v>
      </c>
      <c r="AO155" s="30">
        <f ca="1">OFFSET('A&amp;Z correction'!$L$7,UsefulSeries!$C153,0)</f>
        <v>1258.666301858344</v>
      </c>
      <c r="AP155" s="30">
        <f ca="1">OFFSET('A&amp;Z correction'!$M$5,UsefulSeries!$C153,0)</f>
        <v>1734.6631609766623</v>
      </c>
      <c r="AQ155" s="30">
        <f ca="1">OFFSET('A&amp;Z correction'!$M$6,UsefulSeries!$C153,0)</f>
        <v>1422.8023275504127</v>
      </c>
      <c r="AR155" s="30">
        <f ca="1">OFFSET('A&amp;Z correction'!$M$7,UsefulSeries!$C153,0)</f>
        <v>67722.030136625355</v>
      </c>
    </row>
    <row r="156" spans="1:44" x14ac:dyDescent="0.35">
      <c r="A156" s="2" t="s">
        <v>209</v>
      </c>
      <c r="B156" s="58">
        <v>137008</v>
      </c>
      <c r="C156" s="62">
        <v>8307</v>
      </c>
      <c r="D156" s="66">
        <v>73026</v>
      </c>
      <c r="E156">
        <f t="shared" si="43"/>
        <v>0.62749552305796896</v>
      </c>
      <c r="F156">
        <f t="shared" si="44"/>
        <v>3.8045992278133746E-2</v>
      </c>
      <c r="G156">
        <f t="shared" si="45"/>
        <v>0.33445848466389727</v>
      </c>
      <c r="H156" s="6">
        <f t="shared" si="46"/>
        <v>5.7165468120978565E-2</v>
      </c>
      <c r="I156" s="59">
        <v>131300</v>
      </c>
      <c r="J156" s="63">
        <v>2004</v>
      </c>
      <c r="K156" s="67">
        <v>3956</v>
      </c>
      <c r="L156" s="60">
        <v>2041</v>
      </c>
      <c r="M156" s="64">
        <v>4429</v>
      </c>
      <c r="N156" s="68">
        <v>1778</v>
      </c>
      <c r="O156" s="61">
        <v>3604</v>
      </c>
      <c r="P156" s="65">
        <v>1842</v>
      </c>
      <c r="Q156" s="69">
        <v>66931</v>
      </c>
      <c r="S156" s="4">
        <f t="shared" si="47"/>
        <v>137005</v>
      </c>
      <c r="T156" s="4">
        <f t="shared" si="48"/>
        <v>8287.3333333333339</v>
      </c>
      <c r="U156" s="4">
        <f t="shared" si="49"/>
        <v>72812</v>
      </c>
      <c r="V156" s="9">
        <f t="shared" si="59"/>
        <v>0.62747573038349436</v>
      </c>
      <c r="W156" s="9">
        <f t="shared" si="60"/>
        <v>3.8115346659628672E-2</v>
      </c>
      <c r="X156" s="9">
        <f t="shared" si="61"/>
        <v>0.33440892295687696</v>
      </c>
      <c r="Y156" s="10">
        <f t="shared" si="62"/>
        <v>5.7039027064974754E-2</v>
      </c>
      <c r="Z156" s="4">
        <f t="shared" si="50"/>
        <v>131149.33333333334</v>
      </c>
      <c r="AA156" s="4">
        <f t="shared" si="51"/>
        <v>1938.6666666666667</v>
      </c>
      <c r="AB156" s="4">
        <f t="shared" si="52"/>
        <v>3683.6666666666665</v>
      </c>
      <c r="AC156" s="4">
        <f t="shared" si="53"/>
        <v>2134.3333333333335</v>
      </c>
      <c r="AD156" s="4">
        <f t="shared" si="54"/>
        <v>4443.666666666667</v>
      </c>
      <c r="AE156" s="4">
        <f t="shared" si="55"/>
        <v>1735</v>
      </c>
      <c r="AF156" s="4">
        <f t="shared" si="56"/>
        <v>3644.3333333333335</v>
      </c>
      <c r="AG156" s="4">
        <f t="shared" si="57"/>
        <v>1880.6666666666667</v>
      </c>
      <c r="AH156" s="4">
        <f t="shared" si="58"/>
        <v>67044.333333333328</v>
      </c>
      <c r="AJ156" s="30">
        <f ca="1">OFFSET('A&amp;Z correction'!$K$5,UsefulSeries!$C154,0)</f>
        <v>134312.07627364586</v>
      </c>
      <c r="AK156" s="30">
        <f ca="1">OFFSET('A&amp;Z correction'!$K$6,UsefulSeries!$C154,0)</f>
        <v>1819.6670904815869</v>
      </c>
      <c r="AL156" s="30">
        <f ca="1">OFFSET('A&amp;Z correction'!$K$7,UsefulSeries!$C154,0)</f>
        <v>1812.306453369845</v>
      </c>
      <c r="AM156" s="30">
        <f ca="1">OFFSET('A&amp;Z correction'!$L$5,UsefulSeries!$C154,0)</f>
        <v>2044.374509978328</v>
      </c>
      <c r="AN156" s="30">
        <f ca="1">OFFSET('A&amp;Z correction'!$L$6,UsefulSeries!$C154,0)</f>
        <v>5647.1361680870987</v>
      </c>
      <c r="AO156" s="30">
        <f ca="1">OFFSET('A&amp;Z correction'!$L$7,UsefulSeries!$C154,0)</f>
        <v>1182.1498996115106</v>
      </c>
      <c r="AP156" s="30">
        <f ca="1">OFFSET('A&amp;Z correction'!$M$5,UsefulSeries!$C154,0)</f>
        <v>1747.4779925458627</v>
      </c>
      <c r="AQ156" s="30">
        <f ca="1">OFFSET('A&amp;Z correction'!$M$6,UsefulSeries!$C154,0)</f>
        <v>1350.3960405838393</v>
      </c>
      <c r="AR156" s="30">
        <f ca="1">OFFSET('A&amp;Z correction'!$M$7,UsefulSeries!$C154,0)</f>
        <v>67766.019026434646</v>
      </c>
    </row>
    <row r="157" spans="1:44" x14ac:dyDescent="0.35">
      <c r="A157" s="2" t="s">
        <v>210</v>
      </c>
      <c r="B157" s="58">
        <v>136521</v>
      </c>
      <c r="C157" s="62">
        <v>8520</v>
      </c>
      <c r="D157" s="66">
        <v>73508</v>
      </c>
      <c r="E157">
        <f t="shared" si="43"/>
        <v>0.6246699824753259</v>
      </c>
      <c r="F157">
        <f t="shared" si="44"/>
        <v>3.8984392516094792E-2</v>
      </c>
      <c r="G157">
        <f t="shared" si="45"/>
        <v>0.33634562500857929</v>
      </c>
      <c r="H157" s="6">
        <f t="shared" si="46"/>
        <v>5.8742010879682297E-2</v>
      </c>
      <c r="I157" s="59">
        <v>130895</v>
      </c>
      <c r="J157" s="63">
        <v>2050</v>
      </c>
      <c r="K157" s="67">
        <v>4040</v>
      </c>
      <c r="L157" s="60">
        <v>1959</v>
      </c>
      <c r="M157" s="64">
        <v>4527</v>
      </c>
      <c r="N157" s="68">
        <v>1819</v>
      </c>
      <c r="O157" s="61">
        <v>3620</v>
      </c>
      <c r="P157" s="65">
        <v>1890</v>
      </c>
      <c r="Q157" s="69">
        <v>67344</v>
      </c>
      <c r="S157" s="4">
        <f t="shared" si="47"/>
        <v>136943.66666666666</v>
      </c>
      <c r="T157" s="4">
        <f t="shared" si="48"/>
        <v>8359.3333333333339</v>
      </c>
      <c r="U157" s="4">
        <f t="shared" si="49"/>
        <v>73029.333333333328</v>
      </c>
      <c r="V157" s="9">
        <f t="shared" si="59"/>
        <v>0.62951670510345836</v>
      </c>
      <c r="W157" s="9">
        <f t="shared" si="60"/>
        <v>3.7830055889998944E-2</v>
      </c>
      <c r="X157" s="9">
        <f t="shared" si="61"/>
        <v>0.33265323900654264</v>
      </c>
      <c r="Y157" s="10">
        <f t="shared" si="62"/>
        <v>5.753035610643506E-2</v>
      </c>
      <c r="Z157" s="4">
        <f t="shared" si="50"/>
        <v>131196</v>
      </c>
      <c r="AA157" s="4">
        <f t="shared" si="51"/>
        <v>1977.3333333333333</v>
      </c>
      <c r="AB157" s="4">
        <f t="shared" si="52"/>
        <v>3803</v>
      </c>
      <c r="AC157" s="4">
        <f t="shared" si="53"/>
        <v>2059.3333333333335</v>
      </c>
      <c r="AD157" s="4">
        <f t="shared" si="54"/>
        <v>4455.666666666667</v>
      </c>
      <c r="AE157" s="4">
        <f t="shared" si="55"/>
        <v>1770.3333333333333</v>
      </c>
      <c r="AF157" s="4">
        <f t="shared" si="56"/>
        <v>3611.6666666666665</v>
      </c>
      <c r="AG157" s="4">
        <f t="shared" si="57"/>
        <v>1893.3333333333333</v>
      </c>
      <c r="AH157" s="4">
        <f t="shared" si="58"/>
        <v>67134.333333333328</v>
      </c>
      <c r="AJ157" s="30">
        <f ca="1">OFFSET('A&amp;Z correction'!$K$5,UsefulSeries!$C155,0)</f>
        <v>134360.26525186948</v>
      </c>
      <c r="AK157" s="30">
        <f ca="1">OFFSET('A&amp;Z correction'!$K$6,UsefulSeries!$C155,0)</f>
        <v>1863.028903682999</v>
      </c>
      <c r="AL157" s="30">
        <f ca="1">OFFSET('A&amp;Z correction'!$K$7,UsefulSeries!$C155,0)</f>
        <v>1928.2098594796203</v>
      </c>
      <c r="AM157" s="30">
        <f ca="1">OFFSET('A&amp;Z correction'!$L$5,UsefulSeries!$C155,0)</f>
        <v>1958.1407562839995</v>
      </c>
      <c r="AN157" s="30">
        <f ca="1">OFFSET('A&amp;Z correction'!$L$6,UsefulSeries!$C155,0)</f>
        <v>5662.3503593791365</v>
      </c>
      <c r="AO157" s="30">
        <f ca="1">OFFSET('A&amp;Z correction'!$L$7,UsefulSeries!$C155,0)</f>
        <v>1221.2681874031732</v>
      </c>
      <c r="AP157" s="30">
        <f ca="1">OFFSET('A&amp;Z correction'!$M$5,UsefulSeries!$C155,0)</f>
        <v>1721.1869772382747</v>
      </c>
      <c r="AQ157" s="30">
        <f ca="1">OFFSET('A&amp;Z correction'!$M$6,UsefulSeries!$C155,0)</f>
        <v>1362.674255961635</v>
      </c>
      <c r="AR157" s="30">
        <f ca="1">OFFSET('A&amp;Z correction'!$M$7,UsefulSeries!$C155,0)</f>
        <v>67851.493214799091</v>
      </c>
    </row>
    <row r="158" spans="1:44" x14ac:dyDescent="0.35">
      <c r="A158" s="2" t="s">
        <v>211</v>
      </c>
      <c r="B158" s="58">
        <v>136426</v>
      </c>
      <c r="C158" s="62">
        <v>8640</v>
      </c>
      <c r="D158" s="66">
        <v>73675</v>
      </c>
      <c r="E158">
        <f t="shared" si="43"/>
        <v>0.62368737456626788</v>
      </c>
      <c r="F158">
        <f t="shared" si="44"/>
        <v>3.9498767949309913E-2</v>
      </c>
      <c r="G158">
        <f t="shared" si="45"/>
        <v>0.33681385748442222</v>
      </c>
      <c r="H158" s="6">
        <f t="shared" si="46"/>
        <v>5.9559097238498337E-2</v>
      </c>
      <c r="I158" s="59">
        <v>130887</v>
      </c>
      <c r="J158" s="63">
        <v>1911</v>
      </c>
      <c r="K158" s="67">
        <v>3701</v>
      </c>
      <c r="L158" s="60">
        <v>1977</v>
      </c>
      <c r="M158" s="64">
        <v>4764</v>
      </c>
      <c r="N158" s="68">
        <v>1777</v>
      </c>
      <c r="O158" s="61">
        <v>3445</v>
      </c>
      <c r="P158" s="65">
        <v>1951</v>
      </c>
      <c r="Q158" s="69">
        <v>67941</v>
      </c>
      <c r="S158" s="4">
        <f t="shared" si="47"/>
        <v>136651.66666666666</v>
      </c>
      <c r="T158" s="4">
        <f t="shared" si="48"/>
        <v>8489</v>
      </c>
      <c r="U158" s="4">
        <f t="shared" si="49"/>
        <v>73403</v>
      </c>
      <c r="V158" s="9">
        <f t="shared" si="59"/>
        <v>0.62749552305796896</v>
      </c>
      <c r="W158" s="9">
        <f t="shared" si="60"/>
        <v>3.8045992278133746E-2</v>
      </c>
      <c r="X158" s="9">
        <f t="shared" si="61"/>
        <v>0.33445848466389727</v>
      </c>
      <c r="Y158" s="10">
        <f t="shared" si="62"/>
        <v>5.848808741864215E-2</v>
      </c>
      <c r="Z158" s="4">
        <f t="shared" si="50"/>
        <v>131027.33333333333</v>
      </c>
      <c r="AA158" s="4">
        <f t="shared" si="51"/>
        <v>1988.3333333333333</v>
      </c>
      <c r="AB158" s="4">
        <f t="shared" si="52"/>
        <v>3899</v>
      </c>
      <c r="AC158" s="4">
        <f t="shared" si="53"/>
        <v>1992.3333333333333</v>
      </c>
      <c r="AD158" s="4">
        <f t="shared" si="54"/>
        <v>4573.333333333333</v>
      </c>
      <c r="AE158" s="4">
        <f t="shared" si="55"/>
        <v>1791.3333333333333</v>
      </c>
      <c r="AF158" s="4">
        <f t="shared" si="56"/>
        <v>3556.3333333333335</v>
      </c>
      <c r="AG158" s="4">
        <f t="shared" si="57"/>
        <v>1894.3333333333333</v>
      </c>
      <c r="AH158" s="4">
        <f t="shared" si="58"/>
        <v>67405.333333333328</v>
      </c>
      <c r="AJ158" s="30">
        <f ca="1">OFFSET('A&amp;Z correction'!$K$5,UsefulSeries!$C156,0)</f>
        <v>134188.43758182353</v>
      </c>
      <c r="AK158" s="30">
        <f ca="1">OFFSET('A&amp;Z correction'!$K$6,UsefulSeries!$C156,0)</f>
        <v>1872.8003375868939</v>
      </c>
      <c r="AL158" s="30">
        <f ca="1">OFFSET('A&amp;Z correction'!$K$7,UsefulSeries!$C156,0)</f>
        <v>2025.1970412825533</v>
      </c>
      <c r="AM158" s="30">
        <f ca="1">OFFSET('A&amp;Z correction'!$L$5,UsefulSeries!$C156,0)</f>
        <v>1879.1130769464194</v>
      </c>
      <c r="AN158" s="30">
        <f ca="1">OFFSET('A&amp;Z correction'!$L$6,UsefulSeries!$C156,0)</f>
        <v>5812.500875290415</v>
      </c>
      <c r="AO158" s="30">
        <f ca="1">OFFSET('A&amp;Z correction'!$L$7,UsefulSeries!$C156,0)</f>
        <v>1230.4929024562475</v>
      </c>
      <c r="AP158" s="30">
        <f ca="1">OFFSET('A&amp;Z correction'!$M$5,UsefulSeries!$C156,0)</f>
        <v>1672.6880955066465</v>
      </c>
      <c r="AQ158" s="30">
        <f ca="1">OFFSET('A&amp;Z correction'!$M$6,UsefulSeries!$C156,0)</f>
        <v>1348.516932347276</v>
      </c>
      <c r="AR158" s="30">
        <f ca="1">OFFSET('A&amp;Z correction'!$M$7,UsefulSeries!$C156,0)</f>
        <v>68125.501148913769</v>
      </c>
    </row>
    <row r="159" spans="1:44" x14ac:dyDescent="0.35">
      <c r="A159" s="2" t="s">
        <v>212</v>
      </c>
      <c r="B159" s="58">
        <v>137417</v>
      </c>
      <c r="C159" s="62">
        <v>8520</v>
      </c>
      <c r="D159" s="66">
        <v>73960</v>
      </c>
      <c r="E159">
        <f t="shared" si="43"/>
        <v>0.62491530125467831</v>
      </c>
      <c r="F159">
        <f t="shared" si="44"/>
        <v>3.8745412625001703E-2</v>
      </c>
      <c r="G159">
        <f t="shared" si="45"/>
        <v>0.33633928612031999</v>
      </c>
      <c r="H159" s="6">
        <f t="shared" si="46"/>
        <v>5.8381356338694096E-2</v>
      </c>
      <c r="I159" s="59">
        <v>130692</v>
      </c>
      <c r="J159" s="63">
        <v>2008</v>
      </c>
      <c r="K159" s="67">
        <v>3705</v>
      </c>
      <c r="L159" s="60">
        <v>2176</v>
      </c>
      <c r="M159" s="64">
        <v>4475</v>
      </c>
      <c r="N159" s="68">
        <v>1988</v>
      </c>
      <c r="O159" s="61">
        <v>3902</v>
      </c>
      <c r="P159" s="65">
        <v>1958</v>
      </c>
      <c r="Q159" s="69">
        <v>67645</v>
      </c>
      <c r="S159" s="4">
        <f t="shared" si="47"/>
        <v>136788</v>
      </c>
      <c r="T159" s="4">
        <f t="shared" si="48"/>
        <v>8560</v>
      </c>
      <c r="U159" s="4">
        <f t="shared" si="49"/>
        <v>73714.333333333328</v>
      </c>
      <c r="V159" s="9">
        <f t="shared" si="59"/>
        <v>0.6246699824753259</v>
      </c>
      <c r="W159" s="9">
        <f t="shared" si="60"/>
        <v>3.8984392516094792E-2</v>
      </c>
      <c r="X159" s="9">
        <f t="shared" si="61"/>
        <v>0.33634562500857929</v>
      </c>
      <c r="Y159" s="10">
        <f t="shared" si="62"/>
        <v>5.889313922448193E-2</v>
      </c>
      <c r="Z159" s="4">
        <f t="shared" si="50"/>
        <v>130824.66666666667</v>
      </c>
      <c r="AA159" s="4">
        <f t="shared" si="51"/>
        <v>1989.6666666666667</v>
      </c>
      <c r="AB159" s="4">
        <f t="shared" si="52"/>
        <v>3815.3333333333335</v>
      </c>
      <c r="AC159" s="4">
        <f t="shared" si="53"/>
        <v>2037.3333333333333</v>
      </c>
      <c r="AD159" s="4">
        <f t="shared" si="54"/>
        <v>4588.666666666667</v>
      </c>
      <c r="AE159" s="4">
        <f t="shared" si="55"/>
        <v>1861.3333333333333</v>
      </c>
      <c r="AF159" s="4">
        <f t="shared" si="56"/>
        <v>3655.6666666666665</v>
      </c>
      <c r="AG159" s="4">
        <f t="shared" si="57"/>
        <v>1933</v>
      </c>
      <c r="AH159" s="4">
        <f t="shared" si="58"/>
        <v>67643.333333333328</v>
      </c>
      <c r="AJ159" s="30">
        <f ca="1">OFFSET('A&amp;Z correction'!$K$5,UsefulSeries!$C157,0)</f>
        <v>133979.642306555</v>
      </c>
      <c r="AK159" s="30">
        <f ca="1">OFFSET('A&amp;Z correction'!$K$6,UsefulSeries!$C157,0)</f>
        <v>1874.4420184016842</v>
      </c>
      <c r="AL159" s="30">
        <f ca="1">OFFSET('A&amp;Z correction'!$K$7,UsefulSeries!$C157,0)</f>
        <v>1939.1136491758914</v>
      </c>
      <c r="AM159" s="30">
        <f ca="1">OFFSET('A&amp;Z correction'!$L$5,UsefulSeries!$C157,0)</f>
        <v>1929.8934983616052</v>
      </c>
      <c r="AN159" s="30">
        <f ca="1">OFFSET('A&amp;Z correction'!$L$6,UsefulSeries!$C157,0)</f>
        <v>5831.5528754611887</v>
      </c>
      <c r="AO159" s="30">
        <f ca="1">OFFSET('A&amp;Z correction'!$L$7,UsefulSeries!$C157,0)</f>
        <v>1307.2095258150148</v>
      </c>
      <c r="AP159" s="30">
        <f ca="1">OFFSET('A&amp;Z correction'!$M$5,UsefulSeries!$C157,0)</f>
        <v>1769.3141226702319</v>
      </c>
      <c r="AQ159" s="30">
        <f ca="1">OFFSET('A&amp;Z correction'!$M$6,UsefulSeries!$C157,0)</f>
        <v>1389.699242128677</v>
      </c>
      <c r="AR159" s="30">
        <f ca="1">OFFSET('A&amp;Z correction'!$M$7,UsefulSeries!$C157,0)</f>
        <v>68355.678626424473</v>
      </c>
    </row>
    <row r="160" spans="1:44" x14ac:dyDescent="0.35">
      <c r="A160" s="2" t="s">
        <v>213</v>
      </c>
      <c r="B160" s="58">
        <v>137482</v>
      </c>
      <c r="C160" s="62">
        <v>8618</v>
      </c>
      <c r="D160" s="66">
        <v>74015</v>
      </c>
      <c r="E160">
        <f t="shared" si="43"/>
        <v>0.62459169070713039</v>
      </c>
      <c r="F160">
        <f t="shared" si="44"/>
        <v>3.915226131794744E-2</v>
      </c>
      <c r="G160">
        <f t="shared" si="45"/>
        <v>0.3362560479749222</v>
      </c>
      <c r="H160" s="6">
        <f t="shared" si="46"/>
        <v>5.898699520876112E-2</v>
      </c>
      <c r="I160" s="59">
        <v>131799</v>
      </c>
      <c r="J160" s="63">
        <v>1886</v>
      </c>
      <c r="K160" s="67">
        <v>3710</v>
      </c>
      <c r="L160" s="60">
        <v>1966</v>
      </c>
      <c r="M160" s="64">
        <v>4756</v>
      </c>
      <c r="N160" s="68">
        <v>1796</v>
      </c>
      <c r="O160" s="61">
        <v>3623</v>
      </c>
      <c r="P160" s="65">
        <v>1964</v>
      </c>
      <c r="Q160" s="69">
        <v>68202</v>
      </c>
      <c r="S160" s="4">
        <f t="shared" si="47"/>
        <v>137108.33333333334</v>
      </c>
      <c r="T160" s="4">
        <f t="shared" si="48"/>
        <v>8592.6666666666661</v>
      </c>
      <c r="U160" s="4">
        <f t="shared" si="49"/>
        <v>73883.333333333328</v>
      </c>
      <c r="V160" s="9">
        <f t="shared" si="59"/>
        <v>0.62368737456626788</v>
      </c>
      <c r="W160" s="9">
        <f t="shared" si="60"/>
        <v>3.9498767949309913E-2</v>
      </c>
      <c r="X160" s="9">
        <f t="shared" si="61"/>
        <v>0.33681385748442222</v>
      </c>
      <c r="Y160" s="10">
        <f t="shared" si="62"/>
        <v>5.8974658146935616E-2</v>
      </c>
      <c r="Z160" s="4">
        <f t="shared" si="50"/>
        <v>131126</v>
      </c>
      <c r="AA160" s="4">
        <f t="shared" si="51"/>
        <v>1935</v>
      </c>
      <c r="AB160" s="4">
        <f t="shared" si="52"/>
        <v>3705.3333333333335</v>
      </c>
      <c r="AC160" s="4">
        <f t="shared" si="53"/>
        <v>2039.6666666666667</v>
      </c>
      <c r="AD160" s="4">
        <f t="shared" si="54"/>
        <v>4665</v>
      </c>
      <c r="AE160" s="4">
        <f t="shared" si="55"/>
        <v>1853.6666666666667</v>
      </c>
      <c r="AF160" s="4">
        <f t="shared" si="56"/>
        <v>3656.6666666666665</v>
      </c>
      <c r="AG160" s="4">
        <f t="shared" si="57"/>
        <v>1957.6666666666667</v>
      </c>
      <c r="AH160" s="4">
        <f t="shared" si="58"/>
        <v>67929.333333333328</v>
      </c>
      <c r="AJ160" s="30">
        <f ca="1">OFFSET('A&amp;Z correction'!$K$5,UsefulSeries!$C158,0)</f>
        <v>134290.24872021782</v>
      </c>
      <c r="AK160" s="30">
        <f ca="1">OFFSET('A&amp;Z correction'!$K$6,UsefulSeries!$C158,0)</f>
        <v>1809.7080458518924</v>
      </c>
      <c r="AL160" s="30">
        <f ca="1">OFFSET('A&amp;Z correction'!$K$7,UsefulSeries!$C158,0)</f>
        <v>1828.5567675626085</v>
      </c>
      <c r="AM160" s="30">
        <f ca="1">OFFSET('A&amp;Z correction'!$L$5,UsefulSeries!$C158,0)</f>
        <v>1930.1519194646921</v>
      </c>
      <c r="AN160" s="30">
        <f ca="1">OFFSET('A&amp;Z correction'!$L$6,UsefulSeries!$C158,0)</f>
        <v>5928.9877171751214</v>
      </c>
      <c r="AO160" s="30">
        <f ca="1">OFFSET('A&amp;Z correction'!$L$7,UsefulSeries!$C158,0)</f>
        <v>1288.4047200244872</v>
      </c>
      <c r="AP160" s="30">
        <f ca="1">OFFSET('A&amp;Z correction'!$M$5,UsefulSeries!$C158,0)</f>
        <v>1765.1027377097357</v>
      </c>
      <c r="AQ160" s="30">
        <f ca="1">OFFSET('A&amp;Z correction'!$M$6,UsefulSeries!$C158,0)</f>
        <v>1408.1523689536116</v>
      </c>
      <c r="AR160" s="30">
        <f ca="1">OFFSET('A&amp;Z correction'!$M$7,UsefulSeries!$C158,0)</f>
        <v>68646.61039516193</v>
      </c>
    </row>
    <row r="161" spans="1:44" x14ac:dyDescent="0.35">
      <c r="A161" s="2" t="s">
        <v>214</v>
      </c>
      <c r="B161" s="58">
        <v>137434</v>
      </c>
      <c r="C161" s="62">
        <v>8588</v>
      </c>
      <c r="D161" s="66">
        <v>74295</v>
      </c>
      <c r="E161">
        <f t="shared" si="43"/>
        <v>0.62380115923873325</v>
      </c>
      <c r="F161">
        <f t="shared" si="44"/>
        <v>3.8980196716549335E-2</v>
      </c>
      <c r="G161">
        <f t="shared" si="45"/>
        <v>0.33721864404471741</v>
      </c>
      <c r="H161" s="6">
        <f t="shared" si="46"/>
        <v>5.8813055566969363E-2</v>
      </c>
      <c r="I161" s="59">
        <v>131711</v>
      </c>
      <c r="J161" s="63">
        <v>1959</v>
      </c>
      <c r="K161" s="67">
        <v>3790</v>
      </c>
      <c r="L161" s="60">
        <v>1998</v>
      </c>
      <c r="M161" s="64">
        <v>4604</v>
      </c>
      <c r="N161" s="68">
        <v>2015</v>
      </c>
      <c r="O161" s="61">
        <v>3623</v>
      </c>
      <c r="P161" s="65">
        <v>1999</v>
      </c>
      <c r="Q161" s="69">
        <v>68221</v>
      </c>
      <c r="S161" s="4">
        <f t="shared" si="47"/>
        <v>137444.33333333334</v>
      </c>
      <c r="T161" s="4">
        <f t="shared" si="48"/>
        <v>8575.3333333333339</v>
      </c>
      <c r="U161" s="4">
        <f t="shared" si="49"/>
        <v>74090</v>
      </c>
      <c r="V161" s="9">
        <f t="shared" si="59"/>
        <v>0.62491530125467831</v>
      </c>
      <c r="W161" s="9">
        <f t="shared" si="60"/>
        <v>3.8745412625001703E-2</v>
      </c>
      <c r="X161" s="9">
        <f t="shared" si="61"/>
        <v>0.33633928612031999</v>
      </c>
      <c r="Y161" s="10">
        <f t="shared" si="62"/>
        <v>5.8727249069189309E-2</v>
      </c>
      <c r="Z161" s="4">
        <f t="shared" si="50"/>
        <v>131400.66666666666</v>
      </c>
      <c r="AA161" s="4">
        <f t="shared" si="51"/>
        <v>1951</v>
      </c>
      <c r="AB161" s="4">
        <f t="shared" si="52"/>
        <v>3735</v>
      </c>
      <c r="AC161" s="4">
        <f t="shared" si="53"/>
        <v>2046.6666666666667</v>
      </c>
      <c r="AD161" s="4">
        <f t="shared" si="54"/>
        <v>4611.666666666667</v>
      </c>
      <c r="AE161" s="4">
        <f t="shared" si="55"/>
        <v>1933</v>
      </c>
      <c r="AF161" s="4">
        <f t="shared" si="56"/>
        <v>3716</v>
      </c>
      <c r="AG161" s="4">
        <f t="shared" si="57"/>
        <v>1973.6666666666667</v>
      </c>
      <c r="AH161" s="4">
        <f t="shared" si="58"/>
        <v>68022.666666666672</v>
      </c>
      <c r="AJ161" s="30">
        <f ca="1">OFFSET('A&amp;Z correction'!$K$5,UsefulSeries!$C159,0)</f>
        <v>134570.83119193334</v>
      </c>
      <c r="AK161" s="30">
        <f ca="1">OFFSET('A&amp;Z correction'!$K$6,UsefulSeries!$C159,0)</f>
        <v>1828.5418786807529</v>
      </c>
      <c r="AL161" s="30">
        <f ca="1">OFFSET('A&amp;Z correction'!$K$7,UsefulSeries!$C159,0)</f>
        <v>1851.934707730949</v>
      </c>
      <c r="AM161" s="30">
        <f ca="1">OFFSET('A&amp;Z correction'!$L$5,UsefulSeries!$C159,0)</f>
        <v>1938.2304985828503</v>
      </c>
      <c r="AN161" s="30">
        <f ca="1">OFFSET('A&amp;Z correction'!$L$6,UsefulSeries!$C159,0)</f>
        <v>5860.5486874015451</v>
      </c>
      <c r="AO161" s="30">
        <f ca="1">OFFSET('A&amp;Z correction'!$L$7,UsefulSeries!$C159,0)</f>
        <v>1384.8343396648211</v>
      </c>
      <c r="AP161" s="30">
        <f ca="1">OFFSET('A&amp;Z correction'!$M$5,UsefulSeries!$C159,0)</f>
        <v>1821.146877696749</v>
      </c>
      <c r="AQ161" s="30">
        <f ca="1">OFFSET('A&amp;Z correction'!$M$6,UsefulSeries!$C159,0)</f>
        <v>1432.3085108540286</v>
      </c>
      <c r="AR161" s="30">
        <f ca="1">OFFSET('A&amp;Z correction'!$M$7,UsefulSeries!$C159,0)</f>
        <v>68729.613446714618</v>
      </c>
    </row>
    <row r="162" spans="1:44" x14ac:dyDescent="0.35">
      <c r="A162" s="2" t="s">
        <v>215</v>
      </c>
      <c r="B162" s="58">
        <v>137633</v>
      </c>
      <c r="C162" s="62">
        <v>8842</v>
      </c>
      <c r="D162" s="66">
        <v>74066</v>
      </c>
      <c r="E162">
        <f t="shared" si="43"/>
        <v>0.62406990083476543</v>
      </c>
      <c r="F162">
        <f t="shared" si="44"/>
        <v>4.0092318435120906E-2</v>
      </c>
      <c r="G162">
        <f t="shared" si="45"/>
        <v>0.33583778073011367</v>
      </c>
      <c r="H162" s="6">
        <f t="shared" si="46"/>
        <v>6.0365250042669398E-2</v>
      </c>
      <c r="I162" s="59">
        <v>131826</v>
      </c>
      <c r="J162" s="63">
        <v>1978</v>
      </c>
      <c r="K162" s="67">
        <v>3608</v>
      </c>
      <c r="L162" s="60">
        <v>2086</v>
      </c>
      <c r="M162" s="64">
        <v>4722</v>
      </c>
      <c r="N162" s="68">
        <v>1778</v>
      </c>
      <c r="O162" s="61">
        <v>3639</v>
      </c>
      <c r="P162" s="65">
        <v>2124</v>
      </c>
      <c r="Q162" s="69">
        <v>68361</v>
      </c>
      <c r="S162" s="4">
        <f t="shared" si="47"/>
        <v>137516.33333333334</v>
      </c>
      <c r="T162" s="4">
        <f t="shared" si="48"/>
        <v>8682.6666666666661</v>
      </c>
      <c r="U162" s="4">
        <f t="shared" si="49"/>
        <v>74125.333333333328</v>
      </c>
      <c r="V162" s="9">
        <f t="shared" si="59"/>
        <v>0.62459169070713039</v>
      </c>
      <c r="W162" s="9">
        <f t="shared" si="60"/>
        <v>3.915226131794744E-2</v>
      </c>
      <c r="X162" s="9">
        <f t="shared" si="61"/>
        <v>0.3362560479749222</v>
      </c>
      <c r="Y162" s="10">
        <f t="shared" si="62"/>
        <v>5.9389371108329508E-2</v>
      </c>
      <c r="Z162" s="4">
        <f t="shared" si="50"/>
        <v>131778.66666666666</v>
      </c>
      <c r="AA162" s="4">
        <f t="shared" si="51"/>
        <v>1941</v>
      </c>
      <c r="AB162" s="4">
        <f t="shared" si="52"/>
        <v>3702.6666666666665</v>
      </c>
      <c r="AC162" s="4">
        <f t="shared" si="53"/>
        <v>2016.6666666666667</v>
      </c>
      <c r="AD162" s="4">
        <f t="shared" si="54"/>
        <v>4694</v>
      </c>
      <c r="AE162" s="4">
        <f t="shared" si="55"/>
        <v>1863</v>
      </c>
      <c r="AF162" s="4">
        <f t="shared" si="56"/>
        <v>3628.3333333333335</v>
      </c>
      <c r="AG162" s="4">
        <f t="shared" si="57"/>
        <v>2029</v>
      </c>
      <c r="AH162" s="4">
        <f t="shared" si="58"/>
        <v>68261.333333333328</v>
      </c>
      <c r="AJ162" s="30">
        <f ca="1">OFFSET('A&amp;Z correction'!$K$5,UsefulSeries!$C160,0)</f>
        <v>134959.81230962646</v>
      </c>
      <c r="AK162" s="30">
        <f ca="1">OFFSET('A&amp;Z correction'!$K$6,UsefulSeries!$C160,0)</f>
        <v>1814.1420569731779</v>
      </c>
      <c r="AL162" s="30">
        <f ca="1">OFFSET('A&amp;Z correction'!$K$7,UsefulSeries!$C160,0)</f>
        <v>1816.5715219306094</v>
      </c>
      <c r="AM162" s="30">
        <f ca="1">OFFSET('A&amp;Z correction'!$L$5,UsefulSeries!$C160,0)</f>
        <v>1901.8687490790121</v>
      </c>
      <c r="AN162" s="30">
        <f ca="1">OFFSET('A&amp;Z correction'!$L$6,UsefulSeries!$C160,0)</f>
        <v>5965.7266964183655</v>
      </c>
      <c r="AO162" s="30">
        <f ca="1">OFFSET('A&amp;Z correction'!$L$7,UsefulSeries!$C160,0)</f>
        <v>1294.7024428871466</v>
      </c>
      <c r="AP162" s="30">
        <f ca="1">OFFSET('A&amp;Z correction'!$M$5,UsefulSeries!$C160,0)</f>
        <v>1728.7334538531404</v>
      </c>
      <c r="AQ162" s="30">
        <f ca="1">OFFSET('A&amp;Z correction'!$M$6,UsefulSeries!$C160,0)</f>
        <v>1484.7461562205349</v>
      </c>
      <c r="AR162" s="30">
        <f ca="1">OFFSET('A&amp;Z correction'!$M$7,UsefulSeries!$C160,0)</f>
        <v>68976.08002412018</v>
      </c>
    </row>
    <row r="163" spans="1:44" x14ac:dyDescent="0.35">
      <c r="A163" s="2" t="s">
        <v>216</v>
      </c>
      <c r="B163" s="58">
        <v>137544</v>
      </c>
      <c r="C163" s="62">
        <v>8957</v>
      </c>
      <c r="D163" s="66">
        <v>74268</v>
      </c>
      <c r="E163">
        <f t="shared" si="43"/>
        <v>0.6230222540302307</v>
      </c>
      <c r="F163">
        <f t="shared" si="44"/>
        <v>4.057181941305165E-2</v>
      </c>
      <c r="G163">
        <f t="shared" si="45"/>
        <v>0.33640592655671764</v>
      </c>
      <c r="H163" s="6">
        <f t="shared" si="46"/>
        <v>6.1139514406045009E-2</v>
      </c>
      <c r="I163" s="59">
        <v>131944</v>
      </c>
      <c r="J163" s="63">
        <v>2000</v>
      </c>
      <c r="K163" s="67">
        <v>3667</v>
      </c>
      <c r="L163" s="60">
        <v>2048</v>
      </c>
      <c r="M163" s="64">
        <v>4895</v>
      </c>
      <c r="N163" s="68">
        <v>1897</v>
      </c>
      <c r="O163" s="61">
        <v>3478</v>
      </c>
      <c r="P163" s="65">
        <v>2048</v>
      </c>
      <c r="Q163" s="69">
        <v>68368</v>
      </c>
      <c r="S163" s="4">
        <f t="shared" si="47"/>
        <v>137537</v>
      </c>
      <c r="T163" s="4">
        <f t="shared" si="48"/>
        <v>8795.6666666666661</v>
      </c>
      <c r="U163" s="4">
        <f t="shared" si="49"/>
        <v>74209.666666666672</v>
      </c>
      <c r="V163" s="9">
        <f t="shared" si="59"/>
        <v>0.62380115923873325</v>
      </c>
      <c r="W163" s="9">
        <f t="shared" si="60"/>
        <v>3.8980196716549335E-2</v>
      </c>
      <c r="X163" s="9">
        <f t="shared" si="61"/>
        <v>0.33721864404471741</v>
      </c>
      <c r="Y163" s="10">
        <f t="shared" si="62"/>
        <v>6.0107335340935493E-2</v>
      </c>
      <c r="Z163" s="4">
        <f t="shared" si="50"/>
        <v>131827</v>
      </c>
      <c r="AA163" s="4">
        <f t="shared" si="51"/>
        <v>1979</v>
      </c>
      <c r="AB163" s="4">
        <f t="shared" si="52"/>
        <v>3688.3333333333335</v>
      </c>
      <c r="AC163" s="4">
        <f t="shared" si="53"/>
        <v>2044</v>
      </c>
      <c r="AD163" s="4">
        <f t="shared" si="54"/>
        <v>4740.333333333333</v>
      </c>
      <c r="AE163" s="4">
        <f t="shared" si="55"/>
        <v>1896.6666666666667</v>
      </c>
      <c r="AF163" s="4">
        <f t="shared" si="56"/>
        <v>3580</v>
      </c>
      <c r="AG163" s="4">
        <f t="shared" si="57"/>
        <v>2057</v>
      </c>
      <c r="AH163" s="4">
        <f t="shared" si="58"/>
        <v>68316.666666666672</v>
      </c>
      <c r="AJ163" s="30">
        <f ca="1">OFFSET('A&amp;Z correction'!$K$5,UsefulSeries!$C161,0)</f>
        <v>135008.29632351614</v>
      </c>
      <c r="AK163" s="30">
        <f ca="1">OFFSET('A&amp;Z correction'!$K$6,UsefulSeries!$C161,0)</f>
        <v>1856.2741665545202</v>
      </c>
      <c r="AL163" s="30">
        <f ca="1">OFFSET('A&amp;Z correction'!$K$7,UsefulSeries!$C161,0)</f>
        <v>1796.3943845336885</v>
      </c>
      <c r="AM163" s="30">
        <f ca="1">OFFSET('A&amp;Z correction'!$L$5,UsefulSeries!$C161,0)</f>
        <v>1931.8849663116966</v>
      </c>
      <c r="AN163" s="30">
        <f ca="1">OFFSET('A&amp;Z correction'!$L$6,UsefulSeries!$C161,0)</f>
        <v>6024.4537366568447</v>
      </c>
      <c r="AO163" s="30">
        <f ca="1">OFFSET('A&amp;Z correction'!$L$7,UsefulSeries!$C161,0)</f>
        <v>1326.9286843102548</v>
      </c>
      <c r="AP163" s="30">
        <f ca="1">OFFSET('A&amp;Z correction'!$M$5,UsefulSeries!$C161,0)</f>
        <v>1675.1434097093982</v>
      </c>
      <c r="AQ163" s="30">
        <f ca="1">OFFSET('A&amp;Z correction'!$M$6,UsefulSeries!$C161,0)</f>
        <v>1510.4647983571999</v>
      </c>
      <c r="AR163" s="30">
        <f ca="1">OFFSET('A&amp;Z correction'!$M$7,UsefulSeries!$C161,0)</f>
        <v>69026.885808924708</v>
      </c>
    </row>
    <row r="164" spans="1:44" x14ac:dyDescent="0.35">
      <c r="A164" s="2" t="s">
        <v>217</v>
      </c>
      <c r="B164" s="58">
        <v>137790</v>
      </c>
      <c r="C164" s="62">
        <v>9266</v>
      </c>
      <c r="D164" s="66">
        <v>73958</v>
      </c>
      <c r="E164">
        <f t="shared" si="43"/>
        <v>0.62344466866352355</v>
      </c>
      <c r="F164">
        <f t="shared" si="44"/>
        <v>4.1924945931026997E-2</v>
      </c>
      <c r="G164">
        <f t="shared" si="45"/>
        <v>0.33463038540544943</v>
      </c>
      <c r="H164" s="6">
        <f t="shared" si="46"/>
        <v>6.3010009792188015E-2</v>
      </c>
      <c r="I164" s="59">
        <v>131772</v>
      </c>
      <c r="J164" s="63">
        <v>1949</v>
      </c>
      <c r="K164" s="67">
        <v>3801</v>
      </c>
      <c r="L164" s="60">
        <v>2114</v>
      </c>
      <c r="M164" s="64">
        <v>5012</v>
      </c>
      <c r="N164" s="68">
        <v>1828</v>
      </c>
      <c r="O164" s="61">
        <v>3776</v>
      </c>
      <c r="P164" s="65">
        <v>2273</v>
      </c>
      <c r="Q164" s="69">
        <v>68047</v>
      </c>
      <c r="S164" s="4">
        <f t="shared" si="47"/>
        <v>137655.66666666666</v>
      </c>
      <c r="T164" s="4">
        <f t="shared" si="48"/>
        <v>9021.6666666666661</v>
      </c>
      <c r="U164" s="4">
        <f t="shared" si="49"/>
        <v>74097.333333333328</v>
      </c>
      <c r="V164" s="9">
        <f t="shared" si="59"/>
        <v>0.62406990083476543</v>
      </c>
      <c r="W164" s="9">
        <f t="shared" si="60"/>
        <v>4.0092318435120906E-2</v>
      </c>
      <c r="X164" s="9">
        <f t="shared" si="61"/>
        <v>0.33583778073011367</v>
      </c>
      <c r="Y164" s="10">
        <f t="shared" si="62"/>
        <v>6.1506890407970333E-2</v>
      </c>
      <c r="Z164" s="4">
        <f t="shared" si="50"/>
        <v>131847.33333333334</v>
      </c>
      <c r="AA164" s="4">
        <f t="shared" si="51"/>
        <v>1975.6666666666667</v>
      </c>
      <c r="AB164" s="4">
        <f t="shared" si="52"/>
        <v>3692</v>
      </c>
      <c r="AC164" s="4">
        <f t="shared" si="53"/>
        <v>2082.6666666666665</v>
      </c>
      <c r="AD164" s="4">
        <f t="shared" si="54"/>
        <v>4876.333333333333</v>
      </c>
      <c r="AE164" s="4">
        <f t="shared" si="55"/>
        <v>1834.3333333333333</v>
      </c>
      <c r="AF164" s="4">
        <f t="shared" si="56"/>
        <v>3631</v>
      </c>
      <c r="AG164" s="4">
        <f t="shared" si="57"/>
        <v>2148.3333333333335</v>
      </c>
      <c r="AH164" s="4">
        <f t="shared" si="58"/>
        <v>68258.666666666672</v>
      </c>
      <c r="AJ164" s="30">
        <f ca="1">OFFSET('A&amp;Z correction'!$K$5,UsefulSeries!$C162,0)</f>
        <v>135028.16145077057</v>
      </c>
      <c r="AK164" s="30">
        <f ca="1">OFFSET('A&amp;Z correction'!$K$6,UsefulSeries!$C162,0)</f>
        <v>1848.615070770127</v>
      </c>
      <c r="AL164" s="30">
        <f ca="1">OFFSET('A&amp;Z correction'!$K$7,UsefulSeries!$C162,0)</f>
        <v>1802.2973418666859</v>
      </c>
      <c r="AM164" s="30">
        <f ca="1">OFFSET('A&amp;Z correction'!$L$5,UsefulSeries!$C162,0)</f>
        <v>1972.9784257993531</v>
      </c>
      <c r="AN164" s="30">
        <f ca="1">OFFSET('A&amp;Z correction'!$L$6,UsefulSeries!$C162,0)</f>
        <v>6197.7537301036255</v>
      </c>
      <c r="AO164" s="30">
        <f ca="1">OFFSET('A&amp;Z correction'!$L$7,UsefulSeries!$C162,0)</f>
        <v>1239.0945957264721</v>
      </c>
      <c r="AP164" s="30">
        <f ca="1">OFFSET('A&amp;Z correction'!$M$5,UsefulSeries!$C162,0)</f>
        <v>1721.3741887194246</v>
      </c>
      <c r="AQ164" s="30">
        <f ca="1">OFFSET('A&amp;Z correction'!$M$6,UsefulSeries!$C162,0)</f>
        <v>1597.9808243708205</v>
      </c>
      <c r="AR164" s="30">
        <f ca="1">OFFSET('A&amp;Z correction'!$M$7,UsefulSeries!$C162,0)</f>
        <v>68965.816513717495</v>
      </c>
    </row>
    <row r="165" spans="1:44" x14ac:dyDescent="0.35">
      <c r="A165" s="2" t="s">
        <v>218</v>
      </c>
      <c r="B165" s="58">
        <v>137474</v>
      </c>
      <c r="C165" s="62">
        <v>9011</v>
      </c>
      <c r="D165" s="66">
        <v>74767</v>
      </c>
      <c r="E165">
        <f t="shared" si="43"/>
        <v>0.62134579574421922</v>
      </c>
      <c r="F165">
        <f t="shared" si="44"/>
        <v>4.0727315459295282E-2</v>
      </c>
      <c r="G165">
        <f t="shared" si="45"/>
        <v>0.33792688879648547</v>
      </c>
      <c r="H165" s="6">
        <f t="shared" si="46"/>
        <v>6.1514830870054951E-2</v>
      </c>
      <c r="I165" s="59">
        <v>131796</v>
      </c>
      <c r="J165" s="63">
        <v>1882</v>
      </c>
      <c r="K165" s="67">
        <v>4074</v>
      </c>
      <c r="L165" s="60">
        <v>2127</v>
      </c>
      <c r="M165" s="64">
        <v>5132</v>
      </c>
      <c r="N165" s="68">
        <v>2005</v>
      </c>
      <c r="O165" s="61">
        <v>3487</v>
      </c>
      <c r="P165" s="65">
        <v>1972</v>
      </c>
      <c r="Q165" s="69">
        <v>68317</v>
      </c>
      <c r="S165" s="4">
        <f t="shared" si="47"/>
        <v>137602.66666666666</v>
      </c>
      <c r="T165" s="4">
        <f t="shared" si="48"/>
        <v>9078</v>
      </c>
      <c r="U165" s="4">
        <f t="shared" si="49"/>
        <v>74331</v>
      </c>
      <c r="V165" s="9">
        <f t="shared" si="59"/>
        <v>0.6230222540302307</v>
      </c>
      <c r="W165" s="9">
        <f t="shared" si="60"/>
        <v>4.057181941305165E-2</v>
      </c>
      <c r="X165" s="9">
        <f t="shared" si="61"/>
        <v>0.33640592655671764</v>
      </c>
      <c r="Y165" s="10">
        <f t="shared" si="62"/>
        <v>6.1889546906886167E-2</v>
      </c>
      <c r="Z165" s="4">
        <f t="shared" si="50"/>
        <v>131837.33333333334</v>
      </c>
      <c r="AA165" s="4">
        <f t="shared" si="51"/>
        <v>1943.6666666666667</v>
      </c>
      <c r="AB165" s="4">
        <f t="shared" si="52"/>
        <v>3847.3333333333335</v>
      </c>
      <c r="AC165" s="4">
        <f t="shared" si="53"/>
        <v>2096.3333333333335</v>
      </c>
      <c r="AD165" s="4">
        <f t="shared" si="54"/>
        <v>5013</v>
      </c>
      <c r="AE165" s="4">
        <f t="shared" si="55"/>
        <v>1910</v>
      </c>
      <c r="AF165" s="4">
        <f t="shared" si="56"/>
        <v>3580.3333333333335</v>
      </c>
      <c r="AG165" s="4">
        <f t="shared" si="57"/>
        <v>2097.6666666666665</v>
      </c>
      <c r="AH165" s="4">
        <f t="shared" si="58"/>
        <v>68244</v>
      </c>
      <c r="AJ165" s="30">
        <f ca="1">OFFSET('A&amp;Z correction'!$K$5,UsefulSeries!$C163,0)</f>
        <v>135017.83641254884</v>
      </c>
      <c r="AK165" s="30">
        <f ca="1">OFFSET('A&amp;Z correction'!$K$6,UsefulSeries!$C163,0)</f>
        <v>1808.533003153309</v>
      </c>
      <c r="AL165" s="30">
        <f ca="1">OFFSET('A&amp;Z correction'!$K$7,UsefulSeries!$C163,0)</f>
        <v>1963.2196581926078</v>
      </c>
      <c r="AM165" s="30">
        <f ca="1">OFFSET('A&amp;Z correction'!$L$5,UsefulSeries!$C163,0)</f>
        <v>1985.0747522840711</v>
      </c>
      <c r="AN165" s="30">
        <f ca="1">OFFSET('A&amp;Z correction'!$L$6,UsefulSeries!$C163,0)</f>
        <v>6372.0423758791094</v>
      </c>
      <c r="AO165" s="30">
        <f ca="1">OFFSET('A&amp;Z correction'!$L$7,UsefulSeries!$C163,0)</f>
        <v>1308.1184782630737</v>
      </c>
      <c r="AP165" s="30">
        <f ca="1">OFFSET('A&amp;Z correction'!$M$5,UsefulSeries!$C163,0)</f>
        <v>1669.7769746447091</v>
      </c>
      <c r="AQ165" s="30">
        <f ca="1">OFFSET('A&amp;Z correction'!$M$6,UsefulSeries!$C163,0)</f>
        <v>1524.1435279917048</v>
      </c>
      <c r="AR165" s="30">
        <f ca="1">OFFSET('A&amp;Z correction'!$M$7,UsefulSeries!$C163,0)</f>
        <v>68948.666361252239</v>
      </c>
    </row>
    <row r="166" spans="1:44" x14ac:dyDescent="0.35">
      <c r="A166" s="2" t="s">
        <v>219</v>
      </c>
      <c r="B166" s="58">
        <v>137549</v>
      </c>
      <c r="C166" s="62">
        <v>8896</v>
      </c>
      <c r="D166" s="66">
        <v>75062</v>
      </c>
      <c r="E166">
        <f t="shared" si="43"/>
        <v>0.62096908901298831</v>
      </c>
      <c r="F166">
        <f t="shared" si="44"/>
        <v>4.0161259012130544E-2</v>
      </c>
      <c r="G166">
        <f t="shared" si="45"/>
        <v>0.33886965197488117</v>
      </c>
      <c r="H166" s="6">
        <f t="shared" si="46"/>
        <v>6.0746355286967806E-2</v>
      </c>
      <c r="I166" s="59">
        <v>131630</v>
      </c>
      <c r="J166" s="63">
        <v>2041</v>
      </c>
      <c r="K166" s="67">
        <v>3781</v>
      </c>
      <c r="L166" s="60">
        <v>2127</v>
      </c>
      <c r="M166" s="64">
        <v>4866</v>
      </c>
      <c r="N166" s="68">
        <v>2016</v>
      </c>
      <c r="O166" s="61">
        <v>3698</v>
      </c>
      <c r="P166" s="65">
        <v>1973</v>
      </c>
      <c r="Q166" s="69">
        <v>68923</v>
      </c>
      <c r="S166" s="4">
        <f t="shared" si="47"/>
        <v>137604.33333333334</v>
      </c>
      <c r="T166" s="4">
        <f t="shared" si="48"/>
        <v>9057.6666666666661</v>
      </c>
      <c r="U166" s="4">
        <f t="shared" si="49"/>
        <v>74595.666666666672</v>
      </c>
      <c r="V166" s="9">
        <f t="shared" si="59"/>
        <v>0.62344466866352355</v>
      </c>
      <c r="W166" s="9">
        <f t="shared" si="60"/>
        <v>4.1924945931026997E-2</v>
      </c>
      <c r="X166" s="9">
        <f t="shared" si="61"/>
        <v>0.33463038540544943</v>
      </c>
      <c r="Y166" s="10">
        <f t="shared" si="62"/>
        <v>6.1758783234011988E-2</v>
      </c>
      <c r="Z166" s="4">
        <f t="shared" si="50"/>
        <v>131732.66666666666</v>
      </c>
      <c r="AA166" s="4">
        <f t="shared" si="51"/>
        <v>1957.3333333333333</v>
      </c>
      <c r="AB166" s="4">
        <f t="shared" si="52"/>
        <v>3885.3333333333335</v>
      </c>
      <c r="AC166" s="4">
        <f t="shared" si="53"/>
        <v>2122.6666666666665</v>
      </c>
      <c r="AD166" s="4">
        <f t="shared" si="54"/>
        <v>5003.333333333333</v>
      </c>
      <c r="AE166" s="4">
        <f t="shared" si="55"/>
        <v>1949.6666666666667</v>
      </c>
      <c r="AF166" s="4">
        <f t="shared" si="56"/>
        <v>3653.6666666666665</v>
      </c>
      <c r="AG166" s="4">
        <f t="shared" si="57"/>
        <v>2072.6666666666665</v>
      </c>
      <c r="AH166" s="4">
        <f t="shared" si="58"/>
        <v>68429</v>
      </c>
      <c r="AJ166" s="30">
        <f ca="1">OFFSET('A&amp;Z correction'!$K$5,UsefulSeries!$C164,0)</f>
        <v>134909.12051618093</v>
      </c>
      <c r="AK166" s="30">
        <f ca="1">OFFSET('A&amp;Z correction'!$K$6,UsefulSeries!$C164,0)</f>
        <v>1824.6311875290246</v>
      </c>
      <c r="AL166" s="30">
        <f ca="1">OFFSET('A&amp;Z correction'!$K$7,UsefulSeries!$C164,0)</f>
        <v>1999.7915883052058</v>
      </c>
      <c r="AM166" s="30">
        <f ca="1">OFFSET('A&amp;Z correction'!$L$5,UsefulSeries!$C164,0)</f>
        <v>2015.1659693927472</v>
      </c>
      <c r="AN166" s="30">
        <f ca="1">OFFSET('A&amp;Z correction'!$L$6,UsefulSeries!$C164,0)</f>
        <v>6359.5674334835012</v>
      </c>
      <c r="AO166" s="30">
        <f ca="1">OFFSET('A&amp;Z correction'!$L$7,UsefulSeries!$C164,0)</f>
        <v>1353.4700720382816</v>
      </c>
      <c r="AP166" s="30">
        <f ca="1">OFFSET('A&amp;Z correction'!$M$5,UsefulSeries!$C164,0)</f>
        <v>1742.4517774944622</v>
      </c>
      <c r="AQ166" s="30">
        <f ca="1">OFFSET('A&amp;Z correction'!$M$6,UsefulSeries!$C164,0)</f>
        <v>1495.9490995949586</v>
      </c>
      <c r="AR166" s="30">
        <f ca="1">OFFSET('A&amp;Z correction'!$M$7,UsefulSeries!$C164,0)</f>
        <v>69133.924368378503</v>
      </c>
    </row>
    <row r="167" spans="1:44" x14ac:dyDescent="0.35">
      <c r="A167" s="2" t="s">
        <v>220</v>
      </c>
      <c r="B167" s="58">
        <v>137609</v>
      </c>
      <c r="C167" s="62">
        <v>8921</v>
      </c>
      <c r="D167" s="66">
        <v>75249</v>
      </c>
      <c r="E167">
        <f t="shared" si="43"/>
        <v>0.62047804345767632</v>
      </c>
      <c r="F167">
        <f t="shared" si="44"/>
        <v>4.0224728220435657E-2</v>
      </c>
      <c r="G167">
        <f t="shared" si="45"/>
        <v>0.33929722832188802</v>
      </c>
      <c r="H167" s="6">
        <f t="shared" si="46"/>
        <v>6.0881730703610179E-2</v>
      </c>
      <c r="I167" s="59">
        <v>131702</v>
      </c>
      <c r="J167" s="63">
        <v>1931</v>
      </c>
      <c r="K167" s="67">
        <v>3894</v>
      </c>
      <c r="L167" s="60">
        <v>2051</v>
      </c>
      <c r="M167" s="64">
        <v>4932</v>
      </c>
      <c r="N167" s="68">
        <v>1912</v>
      </c>
      <c r="O167" s="61">
        <v>3757</v>
      </c>
      <c r="P167" s="65">
        <v>2040</v>
      </c>
      <c r="Q167" s="69">
        <v>69092</v>
      </c>
      <c r="S167" s="4">
        <f t="shared" si="47"/>
        <v>137544</v>
      </c>
      <c r="T167" s="4">
        <f t="shared" si="48"/>
        <v>8942.6666666666661</v>
      </c>
      <c r="U167" s="4">
        <f t="shared" si="49"/>
        <v>75026</v>
      </c>
      <c r="V167" s="9">
        <f t="shared" si="59"/>
        <v>0.62134579574421922</v>
      </c>
      <c r="W167" s="9">
        <f t="shared" si="60"/>
        <v>4.0727315459295282E-2</v>
      </c>
      <c r="X167" s="9">
        <f t="shared" si="61"/>
        <v>0.33792688879648547</v>
      </c>
      <c r="Y167" s="10">
        <f t="shared" si="62"/>
        <v>6.1047649387885129E-2</v>
      </c>
      <c r="Z167" s="4">
        <f t="shared" si="50"/>
        <v>131709.33333333334</v>
      </c>
      <c r="AA167" s="4">
        <f t="shared" si="51"/>
        <v>1951.3333333333333</v>
      </c>
      <c r="AB167" s="4">
        <f t="shared" si="52"/>
        <v>3916.3333333333335</v>
      </c>
      <c r="AC167" s="4">
        <f t="shared" si="53"/>
        <v>2101.6666666666665</v>
      </c>
      <c r="AD167" s="4">
        <f t="shared" si="54"/>
        <v>4976.666666666667</v>
      </c>
      <c r="AE167" s="4">
        <f t="shared" si="55"/>
        <v>1977.6666666666667</v>
      </c>
      <c r="AF167" s="4">
        <f t="shared" si="56"/>
        <v>3647.3333333333335</v>
      </c>
      <c r="AG167" s="4">
        <f t="shared" si="57"/>
        <v>1995</v>
      </c>
      <c r="AH167" s="4">
        <f t="shared" si="58"/>
        <v>68777.333333333328</v>
      </c>
      <c r="AJ167" s="30">
        <f ca="1">OFFSET('A&amp;Z correction'!$K$5,UsefulSeries!$C165,0)</f>
        <v>134885.65052009278</v>
      </c>
      <c r="AK167" s="30">
        <f ca="1">OFFSET('A&amp;Z correction'!$K$6,UsefulSeries!$C165,0)</f>
        <v>1818.8048697406452</v>
      </c>
      <c r="AL167" s="30">
        <f ca="1">OFFSET('A&amp;Z correction'!$K$7,UsefulSeries!$C165,0)</f>
        <v>2029.8593748828807</v>
      </c>
      <c r="AM167" s="30">
        <f ca="1">OFFSET('A&amp;Z correction'!$L$5,UsefulSeries!$C165,0)</f>
        <v>1991.7036372369255</v>
      </c>
      <c r="AN167" s="30">
        <f ca="1">OFFSET('A&amp;Z correction'!$L$6,UsefulSeries!$C165,0)</f>
        <v>6325.8002186412432</v>
      </c>
      <c r="AO167" s="30">
        <f ca="1">OFFSET('A&amp;Z correction'!$L$7,UsefulSeries!$C165,0)</f>
        <v>1387.6114296268095</v>
      </c>
      <c r="AP167" s="30">
        <f ca="1">OFFSET('A&amp;Z correction'!$M$5,UsefulSeries!$C165,0)</f>
        <v>1738.3807733625451</v>
      </c>
      <c r="AQ167" s="30">
        <f ca="1">OFFSET('A&amp;Z correction'!$M$6,UsefulSeries!$C165,0)</f>
        <v>1409.6881910826849</v>
      </c>
      <c r="AR167" s="30">
        <f ca="1">OFFSET('A&amp;Z correction'!$M$7,UsefulSeries!$C165,0)</f>
        <v>69492.901308113185</v>
      </c>
    </row>
    <row r="168" spans="1:44" x14ac:dyDescent="0.35">
      <c r="A168" s="2" t="s">
        <v>221</v>
      </c>
      <c r="B168" s="58">
        <v>137984</v>
      </c>
      <c r="C168" s="62">
        <v>8732</v>
      </c>
      <c r="D168" s="66">
        <v>75324</v>
      </c>
      <c r="E168">
        <f t="shared" si="43"/>
        <v>0.62143757881462802</v>
      </c>
      <c r="F168">
        <f t="shared" si="44"/>
        <v>3.9326247522968837E-2</v>
      </c>
      <c r="G168">
        <f t="shared" si="45"/>
        <v>0.33923617366240316</v>
      </c>
      <c r="H168" s="6">
        <f t="shared" si="46"/>
        <v>5.9516344502303774E-2</v>
      </c>
      <c r="I168" s="59">
        <v>132061</v>
      </c>
      <c r="J168" s="63">
        <v>1733</v>
      </c>
      <c r="K168" s="67">
        <v>3768</v>
      </c>
      <c r="L168" s="60">
        <v>2064</v>
      </c>
      <c r="M168" s="64">
        <v>4856</v>
      </c>
      <c r="N168" s="68">
        <v>1997</v>
      </c>
      <c r="O168" s="61">
        <v>3800</v>
      </c>
      <c r="P168" s="65">
        <v>2121</v>
      </c>
      <c r="Q168" s="69">
        <v>69137</v>
      </c>
      <c r="S168" s="4">
        <f t="shared" si="47"/>
        <v>137714</v>
      </c>
      <c r="T168" s="4">
        <f t="shared" si="48"/>
        <v>8849.6666666666661</v>
      </c>
      <c r="U168" s="4">
        <f t="shared" si="49"/>
        <v>75211.666666666672</v>
      </c>
      <c r="V168" s="9">
        <f t="shared" si="59"/>
        <v>0.62096908901298831</v>
      </c>
      <c r="W168" s="9">
        <f t="shared" si="60"/>
        <v>4.0161259012130544E-2</v>
      </c>
      <c r="X168" s="9">
        <f t="shared" si="61"/>
        <v>0.33886965197488117</v>
      </c>
      <c r="Y168" s="10">
        <f t="shared" si="62"/>
        <v>6.0381040321498505E-2</v>
      </c>
      <c r="Z168" s="4">
        <f t="shared" si="50"/>
        <v>131797.66666666666</v>
      </c>
      <c r="AA168" s="4">
        <f t="shared" si="51"/>
        <v>1901.6666666666667</v>
      </c>
      <c r="AB168" s="4">
        <f t="shared" si="52"/>
        <v>3814.3333333333335</v>
      </c>
      <c r="AC168" s="4">
        <f t="shared" si="53"/>
        <v>2080.6666666666665</v>
      </c>
      <c r="AD168" s="4">
        <f t="shared" si="54"/>
        <v>4884.666666666667</v>
      </c>
      <c r="AE168" s="4">
        <f t="shared" si="55"/>
        <v>1975</v>
      </c>
      <c r="AF168" s="4">
        <f t="shared" si="56"/>
        <v>3751.6666666666665</v>
      </c>
      <c r="AG168" s="4">
        <f t="shared" si="57"/>
        <v>2044.6666666666667</v>
      </c>
      <c r="AH168" s="4">
        <f t="shared" si="58"/>
        <v>69050.666666666672</v>
      </c>
      <c r="AJ168" s="30">
        <f ca="1">OFFSET('A&amp;Z correction'!$K$5,UsefulSeries!$C166,0)</f>
        <v>134977.67730865735</v>
      </c>
      <c r="AK168" s="30">
        <f ca="1">OFFSET('A&amp;Z correction'!$K$6,UsefulSeries!$C166,0)</f>
        <v>1764.1040477827632</v>
      </c>
      <c r="AL168" s="30">
        <f ca="1">OFFSET('A&amp;Z correction'!$K$7,UsefulSeries!$C166,0)</f>
        <v>1928.7301083937559</v>
      </c>
      <c r="AM168" s="30">
        <f ca="1">OFFSET('A&amp;Z correction'!$L$5,UsefulSeries!$C166,0)</f>
        <v>1969.3938599722069</v>
      </c>
      <c r="AN168" s="30">
        <f ca="1">OFFSET('A&amp;Z correction'!$L$6,UsefulSeries!$C166,0)</f>
        <v>6208.4303396759733</v>
      </c>
      <c r="AO168" s="30">
        <f ca="1">OFFSET('A&amp;Z correction'!$L$7,UsefulSeries!$C166,0)</f>
        <v>1395.3710834919798</v>
      </c>
      <c r="AP168" s="30">
        <f ca="1">OFFSET('A&amp;Z correction'!$M$5,UsefulSeries!$C166,0)</f>
        <v>1843.5841961756732</v>
      </c>
      <c r="AQ168" s="30">
        <f ca="1">OFFSET('A&amp;Z correction'!$M$6,UsefulSeries!$C166,0)</f>
        <v>1476.9416695036757</v>
      </c>
      <c r="AR168" s="30">
        <f ca="1">OFFSET('A&amp;Z correction'!$M$7,UsefulSeries!$C166,0)</f>
        <v>69764.51215325277</v>
      </c>
    </row>
    <row r="169" spans="1:44" x14ac:dyDescent="0.35">
      <c r="A169" s="2" t="s">
        <v>222</v>
      </c>
      <c r="B169" s="58">
        <v>138424</v>
      </c>
      <c r="C169" s="62">
        <v>8576</v>
      </c>
      <c r="D169" s="66">
        <v>75280</v>
      </c>
      <c r="E169">
        <f t="shared" si="43"/>
        <v>0.62274608601763537</v>
      </c>
      <c r="F169">
        <f t="shared" si="44"/>
        <v>3.858196868814108E-2</v>
      </c>
      <c r="G169">
        <f t="shared" si="45"/>
        <v>0.33867194529422351</v>
      </c>
      <c r="H169" s="6">
        <f t="shared" si="46"/>
        <v>5.8340136054421766E-2</v>
      </c>
      <c r="I169" s="59">
        <v>132308</v>
      </c>
      <c r="J169" s="63">
        <v>1832</v>
      </c>
      <c r="K169" s="67">
        <v>3822</v>
      </c>
      <c r="L169" s="60">
        <v>2120</v>
      </c>
      <c r="M169" s="64">
        <v>4765</v>
      </c>
      <c r="N169" s="68">
        <v>1845</v>
      </c>
      <c r="O169" s="61">
        <v>3886</v>
      </c>
      <c r="P169" s="65">
        <v>1959</v>
      </c>
      <c r="Q169" s="69">
        <v>69306</v>
      </c>
      <c r="S169" s="4">
        <f t="shared" si="47"/>
        <v>138005.66666666666</v>
      </c>
      <c r="T169" s="4">
        <f t="shared" si="48"/>
        <v>8743</v>
      </c>
      <c r="U169" s="4">
        <f t="shared" si="49"/>
        <v>75284.333333333328</v>
      </c>
      <c r="V169" s="9">
        <f t="shared" si="59"/>
        <v>0.62047804345767632</v>
      </c>
      <c r="W169" s="9">
        <f t="shared" si="60"/>
        <v>4.0224728220435657E-2</v>
      </c>
      <c r="X169" s="9">
        <f t="shared" si="61"/>
        <v>0.33929722832188802</v>
      </c>
      <c r="Y169" s="10">
        <f t="shared" si="62"/>
        <v>5.9578054087941743E-2</v>
      </c>
      <c r="Z169" s="4">
        <f t="shared" si="50"/>
        <v>132023.66666666666</v>
      </c>
      <c r="AA169" s="4">
        <f t="shared" si="51"/>
        <v>1832</v>
      </c>
      <c r="AB169" s="4">
        <f t="shared" si="52"/>
        <v>3828</v>
      </c>
      <c r="AC169" s="4">
        <f t="shared" si="53"/>
        <v>2078.3333333333335</v>
      </c>
      <c r="AD169" s="4">
        <f t="shared" si="54"/>
        <v>4851</v>
      </c>
      <c r="AE169" s="4">
        <f t="shared" si="55"/>
        <v>1918</v>
      </c>
      <c r="AF169" s="4">
        <f t="shared" si="56"/>
        <v>3814.3333333333335</v>
      </c>
      <c r="AG169" s="4">
        <f t="shared" si="57"/>
        <v>2040</v>
      </c>
      <c r="AH169" s="4">
        <f t="shared" si="58"/>
        <v>69178.333333333328</v>
      </c>
      <c r="AJ169" s="30">
        <f ca="1">OFFSET('A&amp;Z correction'!$K$5,UsefulSeries!$C167,0)</f>
        <v>135210.47998344473</v>
      </c>
      <c r="AK169" s="30">
        <f ca="1">OFFSET('A&amp;Z correction'!$K$6,UsefulSeries!$C167,0)</f>
        <v>1684.7663992122095</v>
      </c>
      <c r="AL169" s="30">
        <f ca="1">OFFSET('A&amp;Z correction'!$K$7,UsefulSeries!$C167,0)</f>
        <v>1948.4477970923288</v>
      </c>
      <c r="AM169" s="30">
        <f ca="1">OFFSET('A&amp;Z correction'!$L$5,UsefulSeries!$C167,0)</f>
        <v>1967.1868187000225</v>
      </c>
      <c r="AN169" s="30">
        <f ca="1">OFFSET('A&amp;Z correction'!$L$6,UsefulSeries!$C167,0)</f>
        <v>6165.879999987088</v>
      </c>
      <c r="AO169" s="30">
        <f ca="1">OFFSET('A&amp;Z correction'!$L$7,UsefulSeries!$C167,0)</f>
        <v>1334.1344646693374</v>
      </c>
      <c r="AP169" s="30">
        <f ca="1">OFFSET('A&amp;Z correction'!$M$5,UsefulSeries!$C167,0)</f>
        <v>1904.7821539542222</v>
      </c>
      <c r="AQ169" s="30">
        <f ca="1">OFFSET('A&amp;Z correction'!$M$6,UsefulSeries!$C167,0)</f>
        <v>1475.9843082703505</v>
      </c>
      <c r="AR169" s="30">
        <f ca="1">OFFSET('A&amp;Z correction'!$M$7,UsefulSeries!$C167,0)</f>
        <v>69899.796003545111</v>
      </c>
    </row>
    <row r="170" spans="1:44" x14ac:dyDescent="0.35">
      <c r="A170" s="2" t="s">
        <v>223</v>
      </c>
      <c r="B170" s="58">
        <v>138411</v>
      </c>
      <c r="C170" s="62">
        <v>8317</v>
      </c>
      <c r="D170" s="66">
        <v>75780</v>
      </c>
      <c r="E170">
        <f t="shared" si="43"/>
        <v>0.62204954428604819</v>
      </c>
      <c r="F170">
        <f t="shared" si="44"/>
        <v>3.7378431337300233E-2</v>
      </c>
      <c r="G170">
        <f t="shared" si="45"/>
        <v>0.34057202437665163</v>
      </c>
      <c r="H170" s="6">
        <f t="shared" si="46"/>
        <v>5.6683114334005781E-2</v>
      </c>
      <c r="I170" s="59">
        <v>132489</v>
      </c>
      <c r="J170" s="63">
        <v>1922</v>
      </c>
      <c r="K170" s="67">
        <v>3991</v>
      </c>
      <c r="L170" s="60">
        <v>2247</v>
      </c>
      <c r="M170" s="64">
        <v>4435</v>
      </c>
      <c r="N170" s="68">
        <v>1892</v>
      </c>
      <c r="O170" s="61">
        <v>3584</v>
      </c>
      <c r="P170" s="65">
        <v>1936</v>
      </c>
      <c r="Q170" s="69">
        <v>69587</v>
      </c>
      <c r="S170" s="4">
        <f t="shared" si="47"/>
        <v>138273</v>
      </c>
      <c r="T170" s="4">
        <f t="shared" si="48"/>
        <v>8541.6666666666661</v>
      </c>
      <c r="U170" s="4">
        <f t="shared" si="49"/>
        <v>75461.333333333328</v>
      </c>
      <c r="V170" s="9">
        <f t="shared" si="59"/>
        <v>0.62143757881462802</v>
      </c>
      <c r="W170" s="9">
        <f t="shared" si="60"/>
        <v>3.9326247522968837E-2</v>
      </c>
      <c r="X170" s="9">
        <f t="shared" si="61"/>
        <v>0.33923617366240316</v>
      </c>
      <c r="Y170" s="10">
        <f t="shared" si="62"/>
        <v>5.8179927527676617E-2</v>
      </c>
      <c r="Z170" s="4">
        <f t="shared" si="50"/>
        <v>132286</v>
      </c>
      <c r="AA170" s="4">
        <f t="shared" si="51"/>
        <v>1829</v>
      </c>
      <c r="AB170" s="4">
        <f t="shared" si="52"/>
        <v>3860.3333333333335</v>
      </c>
      <c r="AC170" s="4">
        <f t="shared" si="53"/>
        <v>2143.6666666666665</v>
      </c>
      <c r="AD170" s="4">
        <f t="shared" si="54"/>
        <v>4685.333333333333</v>
      </c>
      <c r="AE170" s="4">
        <f t="shared" si="55"/>
        <v>1911.3333333333333</v>
      </c>
      <c r="AF170" s="4">
        <f t="shared" si="56"/>
        <v>3756.6666666666665</v>
      </c>
      <c r="AG170" s="4">
        <f t="shared" si="57"/>
        <v>2005.3333333333333</v>
      </c>
      <c r="AH170" s="4">
        <f t="shared" si="58"/>
        <v>69343.333333333328</v>
      </c>
      <c r="AJ170" s="30">
        <f ca="1">OFFSET('A&amp;Z correction'!$K$5,UsefulSeries!$C168,0)</f>
        <v>135478.09210023092</v>
      </c>
      <c r="AK170" s="30">
        <f ca="1">OFFSET('A&amp;Z correction'!$K$6,UsefulSeries!$C168,0)</f>
        <v>1684.8763626269013</v>
      </c>
      <c r="AL170" s="30">
        <f ca="1">OFFSET('A&amp;Z correction'!$K$7,UsefulSeries!$C168,0)</f>
        <v>1977.9599918564002</v>
      </c>
      <c r="AM170" s="30">
        <f ca="1">OFFSET('A&amp;Z correction'!$L$5,UsefulSeries!$C168,0)</f>
        <v>2045.5724988337654</v>
      </c>
      <c r="AN170" s="30">
        <f ca="1">OFFSET('A&amp;Z correction'!$L$6,UsefulSeries!$C168,0)</f>
        <v>5954.5607643506228</v>
      </c>
      <c r="AO170" s="30">
        <f ca="1">OFFSET('A&amp;Z correction'!$L$7,UsefulSeries!$C168,0)</f>
        <v>1345.3954955867921</v>
      </c>
      <c r="AP170" s="30">
        <f ca="1">OFFSET('A&amp;Z correction'!$M$5,UsefulSeries!$C168,0)</f>
        <v>1835.5387076889483</v>
      </c>
      <c r="AQ170" s="30">
        <f ca="1">OFFSET('A&amp;Z correction'!$M$6,UsefulSeries!$C168,0)</f>
        <v>1456.3652273033583</v>
      </c>
      <c r="AR170" s="30">
        <f ca="1">OFFSET('A&amp;Z correction'!$M$7,UsefulSeries!$C168,0)</f>
        <v>70070.487509917482</v>
      </c>
    </row>
    <row r="171" spans="1:44" x14ac:dyDescent="0.35">
      <c r="A171" s="2" t="s">
        <v>224</v>
      </c>
      <c r="B171" s="58">
        <v>138472</v>
      </c>
      <c r="C171" s="62">
        <v>8370</v>
      </c>
      <c r="D171" s="66">
        <v>75319</v>
      </c>
      <c r="E171">
        <f t="shared" si="43"/>
        <v>0.62329571797030081</v>
      </c>
      <c r="F171">
        <f t="shared" si="44"/>
        <v>3.7675379567070726E-2</v>
      </c>
      <c r="G171">
        <f t="shared" si="45"/>
        <v>0.33902890246262846</v>
      </c>
      <c r="H171" s="6">
        <f t="shared" si="46"/>
        <v>5.7000040860244343E-2</v>
      </c>
      <c r="I171" s="59">
        <v>132603</v>
      </c>
      <c r="J171" s="63">
        <v>1729</v>
      </c>
      <c r="K171" s="67">
        <v>3766</v>
      </c>
      <c r="L171" s="60">
        <v>2058</v>
      </c>
      <c r="M171" s="64">
        <v>4579</v>
      </c>
      <c r="N171" s="68">
        <v>1661</v>
      </c>
      <c r="O171" s="61">
        <v>3769</v>
      </c>
      <c r="P171" s="65">
        <v>2049</v>
      </c>
      <c r="Q171" s="69">
        <v>69605</v>
      </c>
      <c r="S171" s="4">
        <f t="shared" si="47"/>
        <v>138435.66666666666</v>
      </c>
      <c r="T171" s="4">
        <f t="shared" si="48"/>
        <v>8421</v>
      </c>
      <c r="U171" s="4">
        <f t="shared" si="49"/>
        <v>75459.666666666672</v>
      </c>
      <c r="V171" s="9">
        <f t="shared" si="59"/>
        <v>0.62274608601763537</v>
      </c>
      <c r="W171" s="9">
        <f t="shared" si="60"/>
        <v>3.858196868814108E-2</v>
      </c>
      <c r="X171" s="9">
        <f t="shared" si="61"/>
        <v>0.33867194529422351</v>
      </c>
      <c r="Y171" s="10">
        <f t="shared" si="62"/>
        <v>5.7341625621354156E-2</v>
      </c>
      <c r="Z171" s="4">
        <f t="shared" si="50"/>
        <v>132466.66666666666</v>
      </c>
      <c r="AA171" s="4">
        <f t="shared" si="51"/>
        <v>1827.6666666666667</v>
      </c>
      <c r="AB171" s="4">
        <f t="shared" si="52"/>
        <v>3859.6666666666665</v>
      </c>
      <c r="AC171" s="4">
        <f t="shared" si="53"/>
        <v>2141.6666666666665</v>
      </c>
      <c r="AD171" s="4">
        <f t="shared" si="54"/>
        <v>4593</v>
      </c>
      <c r="AE171" s="4">
        <f t="shared" si="55"/>
        <v>1799.3333333333333</v>
      </c>
      <c r="AF171" s="4">
        <f t="shared" si="56"/>
        <v>3746.3333333333335</v>
      </c>
      <c r="AG171" s="4">
        <f t="shared" si="57"/>
        <v>1981.3333333333333</v>
      </c>
      <c r="AH171" s="4">
        <f t="shared" si="58"/>
        <v>69499.333333333328</v>
      </c>
      <c r="AJ171" s="30">
        <f ca="1">OFFSET('A&amp;Z correction'!$K$5,UsefulSeries!$C169,0)</f>
        <v>135663.35795453025</v>
      </c>
      <c r="AK171" s="30">
        <f ca="1">OFFSET('A&amp;Z correction'!$K$6,UsefulSeries!$C169,0)</f>
        <v>1685.3352985421727</v>
      </c>
      <c r="AL171" s="30">
        <f ca="1">OFFSET('A&amp;Z correction'!$K$7,UsefulSeries!$C169,0)</f>
        <v>1976.9232658543663</v>
      </c>
      <c r="AM171" s="30">
        <f ca="1">OFFSET('A&amp;Z correction'!$L$5,UsefulSeries!$C169,0)</f>
        <v>2045.8085675495004</v>
      </c>
      <c r="AN171" s="30">
        <f ca="1">OFFSET('A&amp;Z correction'!$L$6,UsefulSeries!$C169,0)</f>
        <v>5837.2910489995802</v>
      </c>
      <c r="AO171" s="30">
        <f ca="1">OFFSET('A&amp;Z correction'!$L$7,UsefulSeries!$C169,0)</f>
        <v>1228.6243964631926</v>
      </c>
      <c r="AP171" s="30">
        <f ca="1">OFFSET('A&amp;Z correction'!$M$5,UsefulSeries!$C169,0)</f>
        <v>1822.769931122531</v>
      </c>
      <c r="AQ171" s="30">
        <f ca="1">OFFSET('A&amp;Z correction'!$M$6,UsefulSeries!$C169,0)</f>
        <v>1439.7943912461592</v>
      </c>
      <c r="AR171" s="30">
        <f ca="1">OFFSET('A&amp;Z correction'!$M$7,UsefulSeries!$C169,0)</f>
        <v>70242.97954435584</v>
      </c>
    </row>
    <row r="172" spans="1:44" x14ac:dyDescent="0.35">
      <c r="A172" s="2" t="s">
        <v>225</v>
      </c>
      <c r="B172" s="58">
        <v>138542</v>
      </c>
      <c r="C172" s="62">
        <v>8167</v>
      </c>
      <c r="D172" s="66">
        <v>75648</v>
      </c>
      <c r="E172">
        <f t="shared" si="43"/>
        <v>0.62306111343470183</v>
      </c>
      <c r="F172">
        <f t="shared" si="44"/>
        <v>3.6729223725810299E-2</v>
      </c>
      <c r="G172">
        <f t="shared" si="45"/>
        <v>0.34020966283948784</v>
      </c>
      <c r="H172" s="6">
        <f t="shared" si="46"/>
        <v>5.5668023093334421E-2</v>
      </c>
      <c r="I172" s="59">
        <v>132898</v>
      </c>
      <c r="J172" s="63">
        <v>1806</v>
      </c>
      <c r="K172" s="67">
        <v>3747</v>
      </c>
      <c r="L172" s="60">
        <v>1984</v>
      </c>
      <c r="M172" s="64">
        <v>4436</v>
      </c>
      <c r="N172" s="68">
        <v>1948</v>
      </c>
      <c r="O172" s="61">
        <v>3549</v>
      </c>
      <c r="P172" s="65">
        <v>1910</v>
      </c>
      <c r="Q172" s="69">
        <v>69687</v>
      </c>
      <c r="S172" s="4">
        <f t="shared" si="47"/>
        <v>138475</v>
      </c>
      <c r="T172" s="4">
        <f t="shared" si="48"/>
        <v>8284.6666666666661</v>
      </c>
      <c r="U172" s="4">
        <f t="shared" si="49"/>
        <v>75582.333333333328</v>
      </c>
      <c r="V172" s="9">
        <f t="shared" si="59"/>
        <v>0.62204954428604819</v>
      </c>
      <c r="W172" s="9">
        <f t="shared" si="60"/>
        <v>3.7378431337300233E-2</v>
      </c>
      <c r="X172" s="9">
        <f t="shared" si="61"/>
        <v>0.34057202437665163</v>
      </c>
      <c r="Y172" s="10">
        <f t="shared" si="62"/>
        <v>5.6450568843846742E-2</v>
      </c>
      <c r="Z172" s="4">
        <f t="shared" si="50"/>
        <v>132663.33333333334</v>
      </c>
      <c r="AA172" s="4">
        <f t="shared" si="51"/>
        <v>1819</v>
      </c>
      <c r="AB172" s="4">
        <f t="shared" si="52"/>
        <v>3834.6666666666665</v>
      </c>
      <c r="AC172" s="4">
        <f t="shared" si="53"/>
        <v>2096.3333333333335</v>
      </c>
      <c r="AD172" s="4">
        <f t="shared" si="54"/>
        <v>4483.333333333333</v>
      </c>
      <c r="AE172" s="4">
        <f t="shared" si="55"/>
        <v>1833.6666666666667</v>
      </c>
      <c r="AF172" s="4">
        <f t="shared" si="56"/>
        <v>3634</v>
      </c>
      <c r="AG172" s="4">
        <f t="shared" si="57"/>
        <v>1965</v>
      </c>
      <c r="AH172" s="4">
        <f t="shared" si="58"/>
        <v>69626.333333333328</v>
      </c>
      <c r="AJ172" s="30">
        <f ca="1">OFFSET('A&amp;Z correction'!$K$5,UsefulSeries!$C170,0)</f>
        <v>135866.76922832357</v>
      </c>
      <c r="AK172" s="30">
        <f ca="1">OFFSET('A&amp;Z correction'!$K$6,UsefulSeries!$C170,0)</f>
        <v>1677.8369102855577</v>
      </c>
      <c r="AL172" s="30">
        <f ca="1">OFFSET('A&amp;Z correction'!$K$7,UsefulSeries!$C170,0)</f>
        <v>1948.636337467984</v>
      </c>
      <c r="AM172" s="30">
        <f ca="1">OFFSET('A&amp;Z correction'!$L$5,UsefulSeries!$C170,0)</f>
        <v>1996.3833306012214</v>
      </c>
      <c r="AN172" s="30">
        <f ca="1">OFFSET('A&amp;Z correction'!$L$6,UsefulSeries!$C170,0)</f>
        <v>5697.4522770369704</v>
      </c>
      <c r="AO172" s="30">
        <f ca="1">OFFSET('A&amp;Z correction'!$L$7,UsefulSeries!$C170,0)</f>
        <v>1281.272359057903</v>
      </c>
      <c r="AP172" s="30">
        <f ca="1">OFFSET('A&amp;Z correction'!$M$5,UsefulSeries!$C170,0)</f>
        <v>1710.4695601682524</v>
      </c>
      <c r="AQ172" s="30">
        <f ca="1">OFFSET('A&amp;Z correction'!$M$6,UsefulSeries!$C170,0)</f>
        <v>1434.5041815249435</v>
      </c>
      <c r="AR172" s="30">
        <f ca="1">OFFSET('A&amp;Z correction'!$M$7,UsefulSeries!$C170,0)</f>
        <v>70370.24780999207</v>
      </c>
    </row>
    <row r="173" spans="1:44" x14ac:dyDescent="0.35">
      <c r="A173" s="2" t="s">
        <v>226</v>
      </c>
      <c r="B173" s="58">
        <v>138453</v>
      </c>
      <c r="C173" s="62">
        <v>8491</v>
      </c>
      <c r="D173" s="66">
        <v>75606</v>
      </c>
      <c r="E173">
        <f t="shared" si="43"/>
        <v>0.62212087171422148</v>
      </c>
      <c r="F173">
        <f t="shared" si="44"/>
        <v>3.8153223994607952E-2</v>
      </c>
      <c r="G173">
        <f t="shared" si="45"/>
        <v>0.3397259042911705</v>
      </c>
      <c r="H173" s="6">
        <f t="shared" si="46"/>
        <v>5.778391768292683E-2</v>
      </c>
      <c r="I173" s="59">
        <v>132753</v>
      </c>
      <c r="J173" s="63">
        <v>1857</v>
      </c>
      <c r="K173" s="67">
        <v>3910</v>
      </c>
      <c r="L173" s="60">
        <v>1925</v>
      </c>
      <c r="M173" s="64">
        <v>4370</v>
      </c>
      <c r="N173" s="68">
        <v>1871</v>
      </c>
      <c r="O173" s="61">
        <v>3704</v>
      </c>
      <c r="P173" s="65">
        <v>2237</v>
      </c>
      <c r="Q173" s="69">
        <v>69534</v>
      </c>
      <c r="S173" s="4">
        <f t="shared" si="47"/>
        <v>138489</v>
      </c>
      <c r="T173" s="4">
        <f t="shared" si="48"/>
        <v>8342.6666666666661</v>
      </c>
      <c r="U173" s="4">
        <f t="shared" si="49"/>
        <v>75524.333333333328</v>
      </c>
      <c r="V173" s="9">
        <f t="shared" si="59"/>
        <v>0.62329571797030081</v>
      </c>
      <c r="W173" s="9">
        <f t="shared" si="60"/>
        <v>3.7675379567070726E-2</v>
      </c>
      <c r="X173" s="9">
        <f t="shared" si="61"/>
        <v>0.33902890246262846</v>
      </c>
      <c r="Y173" s="10">
        <f t="shared" si="62"/>
        <v>5.6817898046515852E-2</v>
      </c>
      <c r="Z173" s="4">
        <f t="shared" si="50"/>
        <v>132751.33333333334</v>
      </c>
      <c r="AA173" s="4">
        <f t="shared" si="51"/>
        <v>1797.3333333333333</v>
      </c>
      <c r="AB173" s="4">
        <f t="shared" si="52"/>
        <v>3807.6666666666665</v>
      </c>
      <c r="AC173" s="4">
        <f t="shared" si="53"/>
        <v>1989</v>
      </c>
      <c r="AD173" s="4">
        <f t="shared" si="54"/>
        <v>4461.666666666667</v>
      </c>
      <c r="AE173" s="4">
        <f t="shared" si="55"/>
        <v>1826.6666666666667</v>
      </c>
      <c r="AF173" s="4">
        <f t="shared" si="56"/>
        <v>3674</v>
      </c>
      <c r="AG173" s="4">
        <f t="shared" si="57"/>
        <v>2065.3333333333335</v>
      </c>
      <c r="AH173" s="4">
        <f t="shared" si="58"/>
        <v>69608.666666666672</v>
      </c>
      <c r="AJ173" s="30">
        <f ca="1">OFFSET('A&amp;Z correction'!$K$5,UsefulSeries!$C171,0)</f>
        <v>135959.68682100298</v>
      </c>
      <c r="AK173" s="30">
        <f ca="1">OFFSET('A&amp;Z correction'!$K$6,UsefulSeries!$C171,0)</f>
        <v>1652.9155846790225</v>
      </c>
      <c r="AL173" s="30">
        <f ca="1">OFFSET('A&amp;Z correction'!$K$7,UsefulSeries!$C171,0)</f>
        <v>1922.7494400225428</v>
      </c>
      <c r="AM173" s="30">
        <f ca="1">OFFSET('A&amp;Z correction'!$L$5,UsefulSeries!$C171,0)</f>
        <v>1873.9004188802853</v>
      </c>
      <c r="AN173" s="30">
        <f ca="1">OFFSET('A&amp;Z correction'!$L$6,UsefulSeries!$C171,0)</f>
        <v>5669.7613088566677</v>
      </c>
      <c r="AO173" s="30">
        <f ca="1">OFFSET('A&amp;Z correction'!$L$7,UsefulSeries!$C171,0)</f>
        <v>1277.3457463052978</v>
      </c>
      <c r="AP173" s="30">
        <f ca="1">OFFSET('A&amp;Z correction'!$M$5,UsefulSeries!$C171,0)</f>
        <v>1760.0147768490551</v>
      </c>
      <c r="AQ173" s="30">
        <f ca="1">OFFSET('A&amp;Z correction'!$M$6,UsefulSeries!$C171,0)</f>
        <v>1551.6207365491728</v>
      </c>
      <c r="AR173" s="30">
        <f ca="1">OFFSET('A&amp;Z correction'!$M$7,UsefulSeries!$C171,0)</f>
        <v>70341.583369311033</v>
      </c>
    </row>
    <row r="174" spans="1:44" x14ac:dyDescent="0.35">
      <c r="A174" s="2" t="s">
        <v>227</v>
      </c>
      <c r="B174" s="58">
        <v>138680</v>
      </c>
      <c r="C174" s="62">
        <v>8170</v>
      </c>
      <c r="D174" s="66">
        <v>75907</v>
      </c>
      <c r="E174">
        <f t="shared" si="43"/>
        <v>0.62256180501622849</v>
      </c>
      <c r="F174">
        <f t="shared" si="44"/>
        <v>3.6676737431371405E-2</v>
      </c>
      <c r="G174">
        <f t="shared" si="45"/>
        <v>0.34076145755240017</v>
      </c>
      <c r="H174" s="6">
        <f t="shared" si="46"/>
        <v>5.5635001702417433E-2</v>
      </c>
      <c r="I174" s="59">
        <v>132799</v>
      </c>
      <c r="J174" s="63">
        <v>1787</v>
      </c>
      <c r="K174" s="67">
        <v>3845</v>
      </c>
      <c r="L174" s="60">
        <v>2147</v>
      </c>
      <c r="M174" s="64">
        <v>4464</v>
      </c>
      <c r="N174" s="68">
        <v>1879</v>
      </c>
      <c r="O174" s="61">
        <v>3656</v>
      </c>
      <c r="P174" s="65">
        <v>1897</v>
      </c>
      <c r="Q174" s="69">
        <v>69880</v>
      </c>
      <c r="S174" s="4">
        <f t="shared" si="47"/>
        <v>138558.33333333334</v>
      </c>
      <c r="T174" s="4">
        <f t="shared" si="48"/>
        <v>8276</v>
      </c>
      <c r="U174" s="4">
        <f t="shared" si="49"/>
        <v>75720.333333333328</v>
      </c>
      <c r="V174" s="9">
        <f t="shared" si="59"/>
        <v>0.62306111343470183</v>
      </c>
      <c r="W174" s="9">
        <f t="shared" si="60"/>
        <v>3.6729223725810299E-2</v>
      </c>
      <c r="X174" s="9">
        <f t="shared" si="61"/>
        <v>0.34020966283948784</v>
      </c>
      <c r="Y174" s="10">
        <f t="shared" si="62"/>
        <v>5.6362839753645262E-2</v>
      </c>
      <c r="Z174" s="4">
        <f t="shared" si="50"/>
        <v>132816.66666666666</v>
      </c>
      <c r="AA174" s="4">
        <f t="shared" si="51"/>
        <v>1816.6666666666667</v>
      </c>
      <c r="AB174" s="4">
        <f t="shared" si="52"/>
        <v>3834</v>
      </c>
      <c r="AC174" s="4">
        <f t="shared" si="53"/>
        <v>2018.6666666666667</v>
      </c>
      <c r="AD174" s="4">
        <f t="shared" si="54"/>
        <v>4423.333333333333</v>
      </c>
      <c r="AE174" s="4">
        <f t="shared" si="55"/>
        <v>1899.3333333333333</v>
      </c>
      <c r="AF174" s="4">
        <f t="shared" si="56"/>
        <v>3636.3333333333335</v>
      </c>
      <c r="AG174" s="4">
        <f t="shared" si="57"/>
        <v>2014.6666666666667</v>
      </c>
      <c r="AH174" s="4">
        <f t="shared" si="58"/>
        <v>69700.333333333328</v>
      </c>
      <c r="AJ174" s="30">
        <f ca="1">OFFSET('A&amp;Z correction'!$K$5,UsefulSeries!$C172,0)</f>
        <v>136025.64491332174</v>
      </c>
      <c r="AK174" s="30">
        <f ca="1">OFFSET('A&amp;Z correction'!$K$6,UsefulSeries!$C172,0)</f>
        <v>1676.0194074177807</v>
      </c>
      <c r="AL174" s="30">
        <f ca="1">OFFSET('A&amp;Z correction'!$K$7,UsefulSeries!$C172,0)</f>
        <v>1944.6957347366747</v>
      </c>
      <c r="AM174" s="30">
        <f ca="1">OFFSET('A&amp;Z correction'!$L$5,UsefulSeries!$C172,0)</f>
        <v>1908.323136888856</v>
      </c>
      <c r="AN174" s="30">
        <f ca="1">OFFSET('A&amp;Z correction'!$L$6,UsefulSeries!$C172,0)</f>
        <v>5620.6686970781839</v>
      </c>
      <c r="AO174" s="30">
        <f ca="1">OFFSET('A&amp;Z correction'!$L$7,UsefulSeries!$C172,0)</f>
        <v>1364.0681341347599</v>
      </c>
      <c r="AP174" s="30">
        <f ca="1">OFFSET('A&amp;Z correction'!$M$5,UsefulSeries!$C172,0)</f>
        <v>1718.2095268692165</v>
      </c>
      <c r="AQ174" s="30">
        <f ca="1">OFFSET('A&amp;Z correction'!$M$6,UsefulSeries!$C172,0)</f>
        <v>1498.1833986610895</v>
      </c>
      <c r="AR174" s="30">
        <f ca="1">OFFSET('A&amp;Z correction'!$M$7,UsefulSeries!$C172,0)</f>
        <v>70432.115544398461</v>
      </c>
    </row>
    <row r="175" spans="1:44" x14ac:dyDescent="0.35">
      <c r="A175" s="2" t="s">
        <v>228</v>
      </c>
      <c r="B175" s="58">
        <v>138852</v>
      </c>
      <c r="C175" s="62">
        <v>8212</v>
      </c>
      <c r="D175" s="66">
        <v>75903</v>
      </c>
      <c r="E175">
        <f t="shared" si="43"/>
        <v>0.62274686388568712</v>
      </c>
      <c r="F175">
        <f t="shared" si="44"/>
        <v>3.6830562370216223E-2</v>
      </c>
      <c r="G175">
        <f t="shared" si="45"/>
        <v>0.34042257374409668</v>
      </c>
      <c r="H175" s="6">
        <f t="shared" si="46"/>
        <v>5.5839634444867538E-2</v>
      </c>
      <c r="I175" s="59">
        <v>132961</v>
      </c>
      <c r="J175" s="63">
        <v>1851</v>
      </c>
      <c r="K175" s="67">
        <v>3846</v>
      </c>
      <c r="L175" s="60">
        <v>2088</v>
      </c>
      <c r="M175" s="64">
        <v>4314</v>
      </c>
      <c r="N175" s="68">
        <v>1766</v>
      </c>
      <c r="O175" s="61">
        <v>3722</v>
      </c>
      <c r="P175" s="65">
        <v>2034</v>
      </c>
      <c r="Q175" s="69">
        <v>69978</v>
      </c>
      <c r="S175" s="4">
        <f t="shared" si="47"/>
        <v>138661.66666666666</v>
      </c>
      <c r="T175" s="4">
        <f t="shared" si="48"/>
        <v>8291</v>
      </c>
      <c r="U175" s="4">
        <f t="shared" si="49"/>
        <v>75805.333333333328</v>
      </c>
      <c r="V175" s="9">
        <f t="shared" si="59"/>
        <v>0.62212087171422148</v>
      </c>
      <c r="W175" s="9">
        <f t="shared" si="60"/>
        <v>3.8153223994607952E-2</v>
      </c>
      <c r="X175" s="9">
        <f t="shared" si="61"/>
        <v>0.3397259042911705</v>
      </c>
      <c r="Y175" s="10">
        <f t="shared" si="62"/>
        <v>5.6419527376161946E-2</v>
      </c>
      <c r="Z175" s="4">
        <f t="shared" si="50"/>
        <v>132837.66666666666</v>
      </c>
      <c r="AA175" s="4">
        <f t="shared" si="51"/>
        <v>1831.6666666666667</v>
      </c>
      <c r="AB175" s="4">
        <f t="shared" si="52"/>
        <v>3867</v>
      </c>
      <c r="AC175" s="4">
        <f t="shared" si="53"/>
        <v>2053.3333333333335</v>
      </c>
      <c r="AD175" s="4">
        <f t="shared" si="54"/>
        <v>4382.666666666667</v>
      </c>
      <c r="AE175" s="4">
        <f t="shared" si="55"/>
        <v>1838.6666666666667</v>
      </c>
      <c r="AF175" s="4">
        <f t="shared" si="56"/>
        <v>3694</v>
      </c>
      <c r="AG175" s="4">
        <f t="shared" si="57"/>
        <v>2056</v>
      </c>
      <c r="AH175" s="4">
        <f t="shared" si="58"/>
        <v>69797.333333333328</v>
      </c>
      <c r="AJ175" s="30">
        <f ca="1">OFFSET('A&amp;Z correction'!$K$5,UsefulSeries!$C173,0)</f>
        <v>136045.61938151286</v>
      </c>
      <c r="AK175" s="30">
        <f ca="1">OFFSET('A&amp;Z correction'!$K$6,UsefulSeries!$C173,0)</f>
        <v>1693.7609963983648</v>
      </c>
      <c r="AL175" s="30">
        <f ca="1">OFFSET('A&amp;Z correction'!$K$7,UsefulSeries!$C173,0)</f>
        <v>1977.2717074986069</v>
      </c>
      <c r="AM175" s="30">
        <f ca="1">OFFSET('A&amp;Z correction'!$L$5,UsefulSeries!$C173,0)</f>
        <v>1949.0580819894324</v>
      </c>
      <c r="AN175" s="30">
        <f ca="1">OFFSET('A&amp;Z correction'!$L$6,UsefulSeries!$C173,0)</f>
        <v>5568.7522441948204</v>
      </c>
      <c r="AO175" s="30">
        <f ca="1">OFFSET('A&amp;Z correction'!$L$7,UsefulSeries!$C173,0)</f>
        <v>1299.1724572769117</v>
      </c>
      <c r="AP175" s="30">
        <f ca="1">OFFSET('A&amp;Z correction'!$M$5,UsefulSeries!$C173,0)</f>
        <v>1771.5625161762314</v>
      </c>
      <c r="AQ175" s="30">
        <f ca="1">OFFSET('A&amp;Z correction'!$M$6,UsefulSeries!$C173,0)</f>
        <v>1549.5971610636707</v>
      </c>
      <c r="AR175" s="30">
        <f ca="1">OFFSET('A&amp;Z correction'!$M$7,UsefulSeries!$C173,0)</f>
        <v>70531.485715972725</v>
      </c>
    </row>
    <row r="176" spans="1:44" x14ac:dyDescent="0.35">
      <c r="A176" s="2" t="s">
        <v>229</v>
      </c>
      <c r="B176" s="58">
        <v>139174</v>
      </c>
      <c r="C176" s="62">
        <v>8286</v>
      </c>
      <c r="D176" s="66">
        <v>75735</v>
      </c>
      <c r="E176">
        <f t="shared" si="43"/>
        <v>0.62355339501332918</v>
      </c>
      <c r="F176">
        <f t="shared" si="44"/>
        <v>3.7124487555724818E-2</v>
      </c>
      <c r="G176">
        <f t="shared" si="45"/>
        <v>0.33932211743094604</v>
      </c>
      <c r="H176" s="6">
        <f t="shared" si="46"/>
        <v>5.6191509561915098E-2</v>
      </c>
      <c r="I176" s="59">
        <v>133433</v>
      </c>
      <c r="J176" s="63">
        <v>1777</v>
      </c>
      <c r="K176" s="67">
        <v>3604</v>
      </c>
      <c r="L176" s="60">
        <v>2032</v>
      </c>
      <c r="M176" s="64">
        <v>4381</v>
      </c>
      <c r="N176" s="68">
        <v>1797</v>
      </c>
      <c r="O176" s="61">
        <v>3630</v>
      </c>
      <c r="P176" s="65">
        <v>2088</v>
      </c>
      <c r="Q176" s="69">
        <v>69999</v>
      </c>
      <c r="S176" s="4">
        <f t="shared" si="47"/>
        <v>138902</v>
      </c>
      <c r="T176" s="4">
        <f t="shared" si="48"/>
        <v>8222.6666666666661</v>
      </c>
      <c r="U176" s="4">
        <f t="shared" si="49"/>
        <v>75848.333333333328</v>
      </c>
      <c r="V176" s="9">
        <f t="shared" si="59"/>
        <v>0.62256180501622849</v>
      </c>
      <c r="W176" s="9">
        <f t="shared" si="60"/>
        <v>3.6676737431371405E-2</v>
      </c>
      <c r="X176" s="9">
        <f t="shared" si="61"/>
        <v>0.34076145755240017</v>
      </c>
      <c r="Y176" s="10">
        <f t="shared" si="62"/>
        <v>5.5889109915853677E-2</v>
      </c>
      <c r="Z176" s="4">
        <f t="shared" si="50"/>
        <v>133064.33333333334</v>
      </c>
      <c r="AA176" s="4">
        <f t="shared" si="51"/>
        <v>1805</v>
      </c>
      <c r="AB176" s="4">
        <f t="shared" si="52"/>
        <v>3765</v>
      </c>
      <c r="AC176" s="4">
        <f t="shared" si="53"/>
        <v>2089</v>
      </c>
      <c r="AD176" s="4">
        <f t="shared" si="54"/>
        <v>4386.333333333333</v>
      </c>
      <c r="AE176" s="4">
        <f t="shared" si="55"/>
        <v>1814</v>
      </c>
      <c r="AF176" s="4">
        <f t="shared" si="56"/>
        <v>3669.3333333333335</v>
      </c>
      <c r="AG176" s="4">
        <f t="shared" si="57"/>
        <v>2006.3333333333333</v>
      </c>
      <c r="AH176" s="4">
        <f t="shared" si="58"/>
        <v>69952.333333333328</v>
      </c>
      <c r="AJ176" s="30">
        <f ca="1">OFFSET('A&amp;Z correction'!$K$5,UsefulSeries!$C174,0)</f>
        <v>136278.41152029391</v>
      </c>
      <c r="AK176" s="30">
        <f ca="1">OFFSET('A&amp;Z correction'!$K$6,UsefulSeries!$C174,0)</f>
        <v>1663.3397955044036</v>
      </c>
      <c r="AL176" s="30">
        <f ca="1">OFFSET('A&amp;Z correction'!$K$7,UsefulSeries!$C174,0)</f>
        <v>1873.4245110220716</v>
      </c>
      <c r="AM176" s="30">
        <f ca="1">OFFSET('A&amp;Z correction'!$L$5,UsefulSeries!$C174,0)</f>
        <v>1989.5098415294246</v>
      </c>
      <c r="AN176" s="30">
        <f ca="1">OFFSET('A&amp;Z correction'!$L$6,UsefulSeries!$C174,0)</f>
        <v>5573.6871500204761</v>
      </c>
      <c r="AO176" s="30">
        <f ca="1">OFFSET('A&amp;Z correction'!$L$7,UsefulSeries!$C174,0)</f>
        <v>1269.8912439101441</v>
      </c>
      <c r="AP176" s="30">
        <f ca="1">OFFSET('A&amp;Z correction'!$M$5,UsefulSeries!$C174,0)</f>
        <v>1740.3699883297704</v>
      </c>
      <c r="AQ176" s="30">
        <f ca="1">OFFSET('A&amp;Z correction'!$M$6,UsefulSeries!$C174,0)</f>
        <v>1492.4329597514704</v>
      </c>
      <c r="AR176" s="30">
        <f ca="1">OFFSET('A&amp;Z correction'!$M$7,UsefulSeries!$C174,0)</f>
        <v>70698.58064023855</v>
      </c>
    </row>
    <row r="177" spans="1:44" x14ac:dyDescent="0.35">
      <c r="A177" s="2" t="s">
        <v>230</v>
      </c>
      <c r="B177" s="58">
        <v>139556</v>
      </c>
      <c r="C177" s="62">
        <v>8136</v>
      </c>
      <c r="D177" s="66">
        <v>75730</v>
      </c>
      <c r="E177">
        <f t="shared" si="43"/>
        <v>0.62462962465647964</v>
      </c>
      <c r="F177">
        <f t="shared" si="44"/>
        <v>3.6415393291618553E-2</v>
      </c>
      <c r="G177">
        <f t="shared" si="45"/>
        <v>0.33895498205190178</v>
      </c>
      <c r="H177" s="6">
        <f t="shared" si="46"/>
        <v>5.5087614765864094E-2</v>
      </c>
      <c r="I177" s="59">
        <v>133431</v>
      </c>
      <c r="J177" s="63">
        <v>1823</v>
      </c>
      <c r="K177" s="67">
        <v>3887</v>
      </c>
      <c r="L177" s="60">
        <v>2151</v>
      </c>
      <c r="M177" s="64">
        <v>4287</v>
      </c>
      <c r="N177" s="68">
        <v>1845</v>
      </c>
      <c r="O177" s="61">
        <v>3903</v>
      </c>
      <c r="P177" s="65">
        <v>1991</v>
      </c>
      <c r="Q177" s="69">
        <v>69663</v>
      </c>
      <c r="S177" s="4">
        <f t="shared" si="47"/>
        <v>139194</v>
      </c>
      <c r="T177" s="4">
        <f t="shared" si="48"/>
        <v>8211.3333333333339</v>
      </c>
      <c r="U177" s="4">
        <f t="shared" si="49"/>
        <v>75789.333333333328</v>
      </c>
      <c r="V177" s="9">
        <f t="shared" si="59"/>
        <v>0.62274686388568712</v>
      </c>
      <c r="W177" s="9">
        <f t="shared" si="60"/>
        <v>3.6830562370216223E-2</v>
      </c>
      <c r="X177" s="9">
        <f t="shared" si="61"/>
        <v>0.34042257374409668</v>
      </c>
      <c r="Y177" s="10">
        <f t="shared" si="62"/>
        <v>5.5705808925954739E-2</v>
      </c>
      <c r="Z177" s="4">
        <f t="shared" si="50"/>
        <v>133275</v>
      </c>
      <c r="AA177" s="4">
        <f t="shared" si="51"/>
        <v>1817</v>
      </c>
      <c r="AB177" s="4">
        <f t="shared" si="52"/>
        <v>3779</v>
      </c>
      <c r="AC177" s="4">
        <f t="shared" si="53"/>
        <v>2090.3333333333335</v>
      </c>
      <c r="AD177" s="4">
        <f t="shared" si="54"/>
        <v>4327.333333333333</v>
      </c>
      <c r="AE177" s="4">
        <f t="shared" si="55"/>
        <v>1802.6666666666667</v>
      </c>
      <c r="AF177" s="4">
        <f t="shared" si="56"/>
        <v>3751.6666666666665</v>
      </c>
      <c r="AG177" s="4">
        <f t="shared" si="57"/>
        <v>2037.6666666666667</v>
      </c>
      <c r="AH177" s="4">
        <f t="shared" si="58"/>
        <v>69880</v>
      </c>
      <c r="AJ177" s="30">
        <f ca="1">OFFSET('A&amp;Z correction'!$K$5,UsefulSeries!$C175,0)</f>
        <v>136493.54759837405</v>
      </c>
      <c r="AK177" s="30">
        <f ca="1">OFFSET('A&amp;Z correction'!$K$6,UsefulSeries!$C175,0)</f>
        <v>1677.8228351873684</v>
      </c>
      <c r="AL177" s="30">
        <f ca="1">OFFSET('A&amp;Z correction'!$K$7,UsefulSeries!$C175,0)</f>
        <v>1884.6989638842272</v>
      </c>
      <c r="AM177" s="30">
        <f ca="1">OFFSET('A&amp;Z correction'!$L$5,UsefulSeries!$C175,0)</f>
        <v>1991.8134826612095</v>
      </c>
      <c r="AN177" s="30">
        <f ca="1">OFFSET('A&amp;Z correction'!$L$6,UsefulSeries!$C175,0)</f>
        <v>5498.3195495240489</v>
      </c>
      <c r="AO177" s="30">
        <f ca="1">OFFSET('A&amp;Z correction'!$L$7,UsefulSeries!$C175,0)</f>
        <v>1264.4085254035397</v>
      </c>
      <c r="AP177" s="30">
        <f ca="1">OFFSET('A&amp;Z correction'!$M$5,UsefulSeries!$C175,0)</f>
        <v>1821.6319261535621</v>
      </c>
      <c r="AQ177" s="30">
        <f ca="1">OFFSET('A&amp;Z correction'!$M$6,UsefulSeries!$C175,0)</f>
        <v>1535.2579073304596</v>
      </c>
      <c r="AR177" s="30">
        <f ca="1">OFFSET('A&amp;Z correction'!$M$7,UsefulSeries!$C175,0)</f>
        <v>70621.200819453166</v>
      </c>
    </row>
    <row r="178" spans="1:44" x14ac:dyDescent="0.35">
      <c r="A178" s="2" t="s">
        <v>231</v>
      </c>
      <c r="B178" s="58">
        <v>139573</v>
      </c>
      <c r="C178" s="62">
        <v>7990</v>
      </c>
      <c r="D178" s="66">
        <v>76113</v>
      </c>
      <c r="E178">
        <f t="shared" si="43"/>
        <v>0.62399631610007333</v>
      </c>
      <c r="F178">
        <f t="shared" si="44"/>
        <v>3.5721311182245745E-2</v>
      </c>
      <c r="G178">
        <f t="shared" si="45"/>
        <v>0.34028237271768091</v>
      </c>
      <c r="H178" s="6">
        <f t="shared" si="46"/>
        <v>5.4146364603593039E-2</v>
      </c>
      <c r="I178" s="59">
        <v>133730</v>
      </c>
      <c r="J178" s="63">
        <v>1858</v>
      </c>
      <c r="K178" s="67">
        <v>3946</v>
      </c>
      <c r="L178" s="60">
        <v>1996</v>
      </c>
      <c r="M178" s="64">
        <v>4164</v>
      </c>
      <c r="N178" s="68">
        <v>1974</v>
      </c>
      <c r="O178" s="61">
        <v>3713</v>
      </c>
      <c r="P178" s="65">
        <v>1946</v>
      </c>
      <c r="Q178" s="69">
        <v>69898</v>
      </c>
      <c r="S178" s="4">
        <f t="shared" si="47"/>
        <v>139434.33333333334</v>
      </c>
      <c r="T178" s="4">
        <f t="shared" si="48"/>
        <v>8137.333333333333</v>
      </c>
      <c r="U178" s="4">
        <f t="shared" si="49"/>
        <v>75859.333333333328</v>
      </c>
      <c r="V178" s="9">
        <f t="shared" si="59"/>
        <v>0.62355339501332918</v>
      </c>
      <c r="W178" s="9">
        <f t="shared" si="60"/>
        <v>3.7124487555724818E-2</v>
      </c>
      <c r="X178" s="9">
        <f t="shared" si="61"/>
        <v>0.33932211743094604</v>
      </c>
      <c r="Y178" s="10">
        <f t="shared" si="62"/>
        <v>5.5141569632833752E-2</v>
      </c>
      <c r="Z178" s="4">
        <f t="shared" si="50"/>
        <v>133531.33333333334</v>
      </c>
      <c r="AA178" s="4">
        <f t="shared" si="51"/>
        <v>1819.3333333333333</v>
      </c>
      <c r="AB178" s="4">
        <f t="shared" si="52"/>
        <v>3812.3333333333335</v>
      </c>
      <c r="AC178" s="4">
        <f t="shared" si="53"/>
        <v>2059.6666666666665</v>
      </c>
      <c r="AD178" s="4">
        <f t="shared" si="54"/>
        <v>4277.333333333333</v>
      </c>
      <c r="AE178" s="4">
        <f t="shared" si="55"/>
        <v>1872</v>
      </c>
      <c r="AF178" s="4">
        <f t="shared" si="56"/>
        <v>3748.6666666666665</v>
      </c>
      <c r="AG178" s="4">
        <f t="shared" si="57"/>
        <v>2008.3333333333333</v>
      </c>
      <c r="AH178" s="4">
        <f t="shared" si="58"/>
        <v>69853.333333333328</v>
      </c>
      <c r="AJ178" s="30">
        <f ca="1">OFFSET('A&amp;Z correction'!$K$5,UsefulSeries!$C176,0)</f>
        <v>136756.73614901063</v>
      </c>
      <c r="AK178" s="30">
        <f ca="1">OFFSET('A&amp;Z correction'!$K$6,UsefulSeries!$C176,0)</f>
        <v>1681.2271361488654</v>
      </c>
      <c r="AL178" s="30">
        <f ca="1">OFFSET('A&amp;Z correction'!$K$7,UsefulSeries!$C176,0)</f>
        <v>1914.3041839993907</v>
      </c>
      <c r="AM178" s="30">
        <f ca="1">OFFSET('A&amp;Z correction'!$L$5,UsefulSeries!$C176,0)</f>
        <v>1957.0365330609486</v>
      </c>
      <c r="AN178" s="30">
        <f ca="1">OFFSET('A&amp;Z correction'!$L$6,UsefulSeries!$C176,0)</f>
        <v>5434.4539576031311</v>
      </c>
      <c r="AO178" s="30">
        <f ca="1">OFFSET('A&amp;Z correction'!$L$7,UsefulSeries!$C176,0)</f>
        <v>1349.8504170182368</v>
      </c>
      <c r="AP178" s="30">
        <f ca="1">OFFSET('A&amp;Z correction'!$M$5,UsefulSeries!$C176,0)</f>
        <v>1819.9401140516861</v>
      </c>
      <c r="AQ178" s="30">
        <f ca="1">OFFSET('A&amp;Z correction'!$M$6,UsefulSeries!$C176,0)</f>
        <v>1508.0512828779374</v>
      </c>
      <c r="AR178" s="30">
        <f ca="1">OFFSET('A&amp;Z correction'!$M$7,UsefulSeries!$C176,0)</f>
        <v>70588.820790021666</v>
      </c>
    </row>
    <row r="179" spans="1:44" x14ac:dyDescent="0.35">
      <c r="A179" s="2" t="s">
        <v>232</v>
      </c>
      <c r="B179" s="58">
        <v>139487</v>
      </c>
      <c r="C179" s="62">
        <v>7927</v>
      </c>
      <c r="D179" s="66">
        <v>76526</v>
      </c>
      <c r="E179">
        <f t="shared" si="43"/>
        <v>0.62287666339198</v>
      </c>
      <c r="F179">
        <f t="shared" si="44"/>
        <v>3.5397874430651066E-2</v>
      </c>
      <c r="G179">
        <f t="shared" si="45"/>
        <v>0.34172546217736893</v>
      </c>
      <c r="H179" s="6">
        <f t="shared" si="46"/>
        <v>5.3773725697694924E-2</v>
      </c>
      <c r="I179" s="59">
        <v>133638</v>
      </c>
      <c r="J179" s="63">
        <v>1907</v>
      </c>
      <c r="K179" s="67">
        <v>4006</v>
      </c>
      <c r="L179" s="60">
        <v>2138</v>
      </c>
      <c r="M179" s="64">
        <v>3966</v>
      </c>
      <c r="N179" s="68">
        <v>1886</v>
      </c>
      <c r="O179" s="61">
        <v>3608</v>
      </c>
      <c r="P179" s="65">
        <v>2025</v>
      </c>
      <c r="Q179" s="69">
        <v>70306</v>
      </c>
      <c r="S179" s="4">
        <f t="shared" si="47"/>
        <v>139538.66666666666</v>
      </c>
      <c r="T179" s="4">
        <f t="shared" si="48"/>
        <v>8017.666666666667</v>
      </c>
      <c r="U179" s="4">
        <f t="shared" si="49"/>
        <v>76123</v>
      </c>
      <c r="V179" s="9">
        <f t="shared" si="59"/>
        <v>0.62462962465647964</v>
      </c>
      <c r="W179" s="9">
        <f t="shared" si="60"/>
        <v>3.6415393291618553E-2</v>
      </c>
      <c r="X179" s="9">
        <f t="shared" si="61"/>
        <v>0.33895498205190178</v>
      </c>
      <c r="Y179" s="10">
        <f t="shared" si="62"/>
        <v>5.433630997426972E-2</v>
      </c>
      <c r="Z179" s="4">
        <f t="shared" si="50"/>
        <v>133599.66666666666</v>
      </c>
      <c r="AA179" s="4">
        <f t="shared" si="51"/>
        <v>1862.6666666666667</v>
      </c>
      <c r="AB179" s="4">
        <f t="shared" si="52"/>
        <v>3946.3333333333335</v>
      </c>
      <c r="AC179" s="4">
        <f t="shared" si="53"/>
        <v>2095</v>
      </c>
      <c r="AD179" s="4">
        <f t="shared" si="54"/>
        <v>4139</v>
      </c>
      <c r="AE179" s="4">
        <f t="shared" si="55"/>
        <v>1901.6666666666667</v>
      </c>
      <c r="AF179" s="4">
        <f t="shared" si="56"/>
        <v>3741.3333333333335</v>
      </c>
      <c r="AG179" s="4">
        <f t="shared" si="57"/>
        <v>1987.3333333333333</v>
      </c>
      <c r="AH179" s="4">
        <f t="shared" si="58"/>
        <v>69955.666666666672</v>
      </c>
      <c r="AJ179" s="30">
        <f ca="1">OFFSET('A&amp;Z correction'!$K$5,UsefulSeries!$C177,0)</f>
        <v>136824.37914803042</v>
      </c>
      <c r="AK179" s="30">
        <f ca="1">OFFSET('A&amp;Z correction'!$K$6,UsefulSeries!$C177,0)</f>
        <v>1733.6436410988715</v>
      </c>
      <c r="AL179" s="30">
        <f ca="1">OFFSET('A&amp;Z correction'!$K$7,UsefulSeries!$C177,0)</f>
        <v>2044.1630931892025</v>
      </c>
      <c r="AM179" s="30">
        <f ca="1">OFFSET('A&amp;Z correction'!$L$5,UsefulSeries!$C177,0)</f>
        <v>2000.4857931722433</v>
      </c>
      <c r="AN179" s="30">
        <f ca="1">OFFSET('A&amp;Z correction'!$L$6,UsefulSeries!$C177,0)</f>
        <v>5257.7788953810959</v>
      </c>
      <c r="AO179" s="30">
        <f ca="1">OFFSET('A&amp;Z correction'!$L$7,UsefulSeries!$C177,0)</f>
        <v>1399.5136523415399</v>
      </c>
      <c r="AP179" s="30">
        <f ca="1">OFFSET('A&amp;Z correction'!$M$5,UsefulSeries!$C177,0)</f>
        <v>1807.5156239868445</v>
      </c>
      <c r="AQ179" s="30">
        <f ca="1">OFFSET('A&amp;Z correction'!$M$6,UsefulSeries!$C177,0)</f>
        <v>1500.2286883102997</v>
      </c>
      <c r="AR179" s="30">
        <f ca="1">OFFSET('A&amp;Z correction'!$M$7,UsefulSeries!$C177,0)</f>
        <v>70689.080219557101</v>
      </c>
    </row>
    <row r="180" spans="1:44" x14ac:dyDescent="0.35">
      <c r="A180" s="2" t="s">
        <v>233</v>
      </c>
      <c r="B180" s="58">
        <v>139732</v>
      </c>
      <c r="C180" s="62">
        <v>8061</v>
      </c>
      <c r="D180" s="66">
        <v>76399</v>
      </c>
      <c r="E180">
        <f t="shared" si="43"/>
        <v>0.62326934056522976</v>
      </c>
      <c r="F180">
        <f t="shared" si="44"/>
        <v>3.5955787896089067E-2</v>
      </c>
      <c r="G180">
        <f t="shared" si="45"/>
        <v>0.34077487153868113</v>
      </c>
      <c r="H180" s="6">
        <f t="shared" si="46"/>
        <v>5.4542502012950543E-2</v>
      </c>
      <c r="I180" s="59">
        <v>133561</v>
      </c>
      <c r="J180" s="63">
        <v>1890</v>
      </c>
      <c r="K180" s="67">
        <v>4014</v>
      </c>
      <c r="L180" s="60">
        <v>2132</v>
      </c>
      <c r="M180" s="64">
        <v>4053</v>
      </c>
      <c r="N180" s="68">
        <v>1740</v>
      </c>
      <c r="O180" s="61">
        <v>3937</v>
      </c>
      <c r="P180" s="65">
        <v>2085</v>
      </c>
      <c r="Q180" s="69">
        <v>70330</v>
      </c>
      <c r="S180" s="4">
        <f t="shared" si="47"/>
        <v>139597.33333333334</v>
      </c>
      <c r="T180" s="4">
        <f t="shared" si="48"/>
        <v>7992.666666666667</v>
      </c>
      <c r="U180" s="4">
        <f t="shared" si="49"/>
        <v>76346</v>
      </c>
      <c r="V180" s="9">
        <f t="shared" si="59"/>
        <v>0.62399631610007333</v>
      </c>
      <c r="W180" s="9">
        <f t="shared" si="60"/>
        <v>3.5721311182245745E-2</v>
      </c>
      <c r="X180" s="9">
        <f t="shared" si="61"/>
        <v>0.34028237271768091</v>
      </c>
      <c r="Y180" s="10">
        <f t="shared" si="62"/>
        <v>5.4154527181155002E-2</v>
      </c>
      <c r="Z180" s="4">
        <f t="shared" si="50"/>
        <v>133643</v>
      </c>
      <c r="AA180" s="4">
        <f t="shared" si="51"/>
        <v>1885</v>
      </c>
      <c r="AB180" s="4">
        <f t="shared" si="52"/>
        <v>3988.6666666666665</v>
      </c>
      <c r="AC180" s="4">
        <f t="shared" si="53"/>
        <v>2088.6666666666665</v>
      </c>
      <c r="AD180" s="4">
        <f t="shared" si="54"/>
        <v>4061</v>
      </c>
      <c r="AE180" s="4">
        <f t="shared" si="55"/>
        <v>1866.6666666666667</v>
      </c>
      <c r="AF180" s="4">
        <f t="shared" si="56"/>
        <v>3752.6666666666665</v>
      </c>
      <c r="AG180" s="4">
        <f t="shared" si="57"/>
        <v>2018.6666666666667</v>
      </c>
      <c r="AH180" s="4">
        <f t="shared" si="58"/>
        <v>70178</v>
      </c>
      <c r="AJ180" s="30">
        <f ca="1">OFFSET('A&amp;Z correction'!$K$5,UsefulSeries!$C178,0)</f>
        <v>136868.14863255355</v>
      </c>
      <c r="AK180" s="30">
        <f ca="1">OFFSET('A&amp;Z correction'!$K$6,UsefulSeries!$C178,0)</f>
        <v>1760.6503800243388</v>
      </c>
      <c r="AL180" s="30">
        <f ca="1">OFFSET('A&amp;Z correction'!$K$7,UsefulSeries!$C178,0)</f>
        <v>2083.9400868376874</v>
      </c>
      <c r="AM180" s="30">
        <f ca="1">OFFSET('A&amp;Z correction'!$L$5,UsefulSeries!$C178,0)</f>
        <v>1995.1993015555583</v>
      </c>
      <c r="AN180" s="30">
        <f ca="1">OFFSET('A&amp;Z correction'!$L$6,UsefulSeries!$C178,0)</f>
        <v>5158.2580011206155</v>
      </c>
      <c r="AO180" s="30">
        <f ca="1">OFFSET('A&amp;Z correction'!$L$7,UsefulSeries!$C178,0)</f>
        <v>1368.448970147628</v>
      </c>
      <c r="AP180" s="30">
        <f ca="1">OFFSET('A&amp;Z correction'!$M$5,UsefulSeries!$C178,0)</f>
        <v>1817.3322123341786</v>
      </c>
      <c r="AQ180" s="30">
        <f ca="1">OFFSET('A&amp;Z correction'!$M$6,UsefulSeries!$C178,0)</f>
        <v>1544.4085982979773</v>
      </c>
      <c r="AR180" s="30">
        <f ca="1">OFFSET('A&amp;Z correction'!$M$7,UsefulSeries!$C178,0)</f>
        <v>70914.085123704863</v>
      </c>
    </row>
    <row r="181" spans="1:44" x14ac:dyDescent="0.35">
      <c r="A181" s="2" t="s">
        <v>234</v>
      </c>
      <c r="B181" s="58">
        <v>140231</v>
      </c>
      <c r="C181" s="62">
        <v>7932</v>
      </c>
      <c r="D181" s="66">
        <v>76259</v>
      </c>
      <c r="E181">
        <f t="shared" si="43"/>
        <v>0.62485406956537237</v>
      </c>
      <c r="F181">
        <f t="shared" si="44"/>
        <v>3.5344128472253163E-2</v>
      </c>
      <c r="G181">
        <f t="shared" si="45"/>
        <v>0.33980180196237447</v>
      </c>
      <c r="H181" s="6">
        <f t="shared" si="46"/>
        <v>5.3535633052786455E-2</v>
      </c>
      <c r="I181" s="59">
        <v>134094</v>
      </c>
      <c r="J181" s="63">
        <v>1801</v>
      </c>
      <c r="K181" s="67">
        <v>3815</v>
      </c>
      <c r="L181" s="60">
        <v>2154</v>
      </c>
      <c r="M181" s="64">
        <v>4125</v>
      </c>
      <c r="N181" s="68">
        <v>1780</v>
      </c>
      <c r="O181" s="61">
        <v>3876</v>
      </c>
      <c r="P181" s="65">
        <v>1992</v>
      </c>
      <c r="Q181" s="69">
        <v>70356</v>
      </c>
      <c r="S181" s="4">
        <f t="shared" si="47"/>
        <v>139816.66666666666</v>
      </c>
      <c r="T181" s="4">
        <f t="shared" si="48"/>
        <v>7973.333333333333</v>
      </c>
      <c r="U181" s="4">
        <f t="shared" si="49"/>
        <v>76394.666666666672</v>
      </c>
      <c r="V181" s="9">
        <f t="shared" si="59"/>
        <v>0.62287666339198</v>
      </c>
      <c r="W181" s="9">
        <f t="shared" si="60"/>
        <v>3.5397874430651066E-2</v>
      </c>
      <c r="X181" s="9">
        <f t="shared" si="61"/>
        <v>0.34172546217736893</v>
      </c>
      <c r="Y181" s="10">
        <f t="shared" si="62"/>
        <v>5.3950425152806909E-2</v>
      </c>
      <c r="Z181" s="4">
        <f t="shared" si="50"/>
        <v>133764.33333333334</v>
      </c>
      <c r="AA181" s="4">
        <f t="shared" si="51"/>
        <v>1866</v>
      </c>
      <c r="AB181" s="4">
        <f t="shared" si="52"/>
        <v>3945</v>
      </c>
      <c r="AC181" s="4">
        <f t="shared" si="53"/>
        <v>2141.3333333333335</v>
      </c>
      <c r="AD181" s="4">
        <f t="shared" si="54"/>
        <v>4048</v>
      </c>
      <c r="AE181" s="4">
        <f t="shared" si="55"/>
        <v>1802</v>
      </c>
      <c r="AF181" s="4">
        <f t="shared" si="56"/>
        <v>3807</v>
      </c>
      <c r="AG181" s="4">
        <f t="shared" si="57"/>
        <v>2034</v>
      </c>
      <c r="AH181" s="4">
        <f t="shared" si="58"/>
        <v>70330.666666666672</v>
      </c>
      <c r="AJ181" s="30">
        <f ca="1">OFFSET('A&amp;Z correction'!$K$5,UsefulSeries!$C179,0)</f>
        <v>136991.7325447278</v>
      </c>
      <c r="AK181" s="30">
        <f ca="1">OFFSET('A&amp;Z correction'!$K$6,UsefulSeries!$C179,0)</f>
        <v>1739.0469228049128</v>
      </c>
      <c r="AL181" s="30">
        <f ca="1">OFFSET('A&amp;Z correction'!$K$7,UsefulSeries!$C179,0)</f>
        <v>2040.7802519348502</v>
      </c>
      <c r="AM181" s="30">
        <f ca="1">OFFSET('A&amp;Z correction'!$L$5,UsefulSeries!$C179,0)</f>
        <v>2055.6770924433704</v>
      </c>
      <c r="AN181" s="30">
        <f ca="1">OFFSET('A&amp;Z correction'!$L$6,UsefulSeries!$C179,0)</f>
        <v>5141.7831742619901</v>
      </c>
      <c r="AO181" s="30">
        <f ca="1">OFFSET('A&amp;Z correction'!$L$7,UsefulSeries!$C179,0)</f>
        <v>1295.3653661238909</v>
      </c>
      <c r="AP181" s="30">
        <f ca="1">OFFSET('A&amp;Z correction'!$M$5,UsefulSeries!$C179,0)</f>
        <v>1864.5885360836912</v>
      </c>
      <c r="AQ181" s="30">
        <f ca="1">OFFSET('A&amp;Z correction'!$M$6,UsefulSeries!$C179,0)</f>
        <v>1563.0525771389971</v>
      </c>
      <c r="AR181" s="30">
        <f ca="1">OFFSET('A&amp;Z correction'!$M$7,UsefulSeries!$C179,0)</f>
        <v>71074.473853685791</v>
      </c>
    </row>
    <row r="182" spans="1:44" x14ac:dyDescent="0.35">
      <c r="A182" s="2" t="s">
        <v>235</v>
      </c>
      <c r="B182" s="58">
        <v>140125</v>
      </c>
      <c r="C182" s="62">
        <v>7934</v>
      </c>
      <c r="D182" s="66">
        <v>76581</v>
      </c>
      <c r="E182">
        <f t="shared" si="43"/>
        <v>0.62377581908831914</v>
      </c>
      <c r="F182">
        <f t="shared" si="44"/>
        <v>3.5318732193732195E-2</v>
      </c>
      <c r="G182">
        <f t="shared" si="45"/>
        <v>0.3409054487179487</v>
      </c>
      <c r="H182" s="6">
        <f t="shared" si="46"/>
        <v>5.3586745824299772E-2</v>
      </c>
      <c r="I182" s="59">
        <v>134242</v>
      </c>
      <c r="J182" s="63">
        <v>1848</v>
      </c>
      <c r="K182" s="67">
        <v>4119</v>
      </c>
      <c r="L182" s="60">
        <v>2080</v>
      </c>
      <c r="M182" s="64">
        <v>4053</v>
      </c>
      <c r="N182" s="68">
        <v>1797</v>
      </c>
      <c r="O182" s="61">
        <v>3726</v>
      </c>
      <c r="P182" s="65">
        <v>2015</v>
      </c>
      <c r="Q182" s="69">
        <v>70343</v>
      </c>
      <c r="S182" s="4">
        <f t="shared" si="47"/>
        <v>140029.33333333334</v>
      </c>
      <c r="T182" s="4">
        <f t="shared" si="48"/>
        <v>7975.666666666667</v>
      </c>
      <c r="U182" s="4">
        <f t="shared" si="49"/>
        <v>76413</v>
      </c>
      <c r="V182" s="9">
        <f t="shared" si="59"/>
        <v>0.62326934056522976</v>
      </c>
      <c r="W182" s="9">
        <f t="shared" si="60"/>
        <v>3.5955787896089067E-2</v>
      </c>
      <c r="X182" s="9">
        <f t="shared" si="61"/>
        <v>0.34077487153868113</v>
      </c>
      <c r="Y182" s="10">
        <f t="shared" si="62"/>
        <v>5.3887819105210413E-2</v>
      </c>
      <c r="Z182" s="4">
        <f t="shared" si="50"/>
        <v>133965.66666666666</v>
      </c>
      <c r="AA182" s="4">
        <f t="shared" si="51"/>
        <v>1846.3333333333333</v>
      </c>
      <c r="AB182" s="4">
        <f t="shared" si="52"/>
        <v>3982.6666666666665</v>
      </c>
      <c r="AC182" s="4">
        <f t="shared" si="53"/>
        <v>2122</v>
      </c>
      <c r="AD182" s="4">
        <f t="shared" si="54"/>
        <v>4077</v>
      </c>
      <c r="AE182" s="4">
        <f t="shared" si="55"/>
        <v>1772.3333333333333</v>
      </c>
      <c r="AF182" s="4">
        <f t="shared" si="56"/>
        <v>3846.3333333333335</v>
      </c>
      <c r="AG182" s="4">
        <f t="shared" si="57"/>
        <v>2030.6666666666667</v>
      </c>
      <c r="AH182" s="4">
        <f t="shared" si="58"/>
        <v>70343</v>
      </c>
      <c r="AJ182" s="30">
        <f ca="1">OFFSET('A&amp;Z correction'!$K$5,UsefulSeries!$C180,0)</f>
        <v>137198.56472139721</v>
      </c>
      <c r="AK182" s="30">
        <f ca="1">OFFSET('A&amp;Z correction'!$K$6,UsefulSeries!$C180,0)</f>
        <v>1715.3393290708782</v>
      </c>
      <c r="AL182" s="30">
        <f ca="1">OFFSET('A&amp;Z correction'!$K$7,UsefulSeries!$C180,0)</f>
        <v>2079.9208526031589</v>
      </c>
      <c r="AM182" s="30">
        <f ca="1">OFFSET('A&amp;Z correction'!$L$5,UsefulSeries!$C180,0)</f>
        <v>2032.4968345446805</v>
      </c>
      <c r="AN182" s="30">
        <f ca="1">OFFSET('A&amp;Z correction'!$L$6,UsefulSeries!$C180,0)</f>
        <v>5178.9903850718547</v>
      </c>
      <c r="AO182" s="30">
        <f ca="1">OFFSET('A&amp;Z correction'!$L$7,UsefulSeries!$C180,0)</f>
        <v>1258.1441730824695</v>
      </c>
      <c r="AP182" s="30">
        <f ca="1">OFFSET('A&amp;Z correction'!$M$5,UsefulSeries!$C180,0)</f>
        <v>1904.8142360768918</v>
      </c>
      <c r="AQ182" s="30">
        <f ca="1">OFFSET('A&amp;Z correction'!$M$6,UsefulSeries!$C180,0)</f>
        <v>1555.812420270327</v>
      </c>
      <c r="AR182" s="30">
        <f ca="1">OFFSET('A&amp;Z correction'!$M$7,UsefulSeries!$C180,0)</f>
        <v>71090.128645966353</v>
      </c>
    </row>
    <row r="183" spans="1:44" x14ac:dyDescent="0.35">
      <c r="A183" s="2" t="s">
        <v>236</v>
      </c>
      <c r="B183" s="58">
        <v>140245</v>
      </c>
      <c r="C183" s="62">
        <v>7784</v>
      </c>
      <c r="D183" s="66">
        <v>76808</v>
      </c>
      <c r="E183">
        <f t="shared" si="43"/>
        <v>0.62376299274585589</v>
      </c>
      <c r="F183">
        <f t="shared" si="44"/>
        <v>3.4620636283174036E-2</v>
      </c>
      <c r="G183">
        <f t="shared" si="45"/>
        <v>0.34161637097097008</v>
      </c>
      <c r="H183" s="6">
        <f t="shared" si="46"/>
        <v>5.2584290915969167E-2</v>
      </c>
      <c r="I183" s="59">
        <v>134291</v>
      </c>
      <c r="J183" s="63">
        <v>1814</v>
      </c>
      <c r="K183" s="67">
        <v>3978</v>
      </c>
      <c r="L183" s="60">
        <v>2040</v>
      </c>
      <c r="M183" s="64">
        <v>4158</v>
      </c>
      <c r="N183" s="68">
        <v>1733</v>
      </c>
      <c r="O183" s="61">
        <v>3865</v>
      </c>
      <c r="P183" s="65">
        <v>1776</v>
      </c>
      <c r="Q183" s="69">
        <v>70751</v>
      </c>
      <c r="S183" s="4">
        <f t="shared" si="47"/>
        <v>140200.33333333334</v>
      </c>
      <c r="T183" s="4">
        <f t="shared" si="48"/>
        <v>7883.333333333333</v>
      </c>
      <c r="U183" s="4">
        <f t="shared" si="49"/>
        <v>76549.333333333328</v>
      </c>
      <c r="V183" s="9">
        <f t="shared" si="59"/>
        <v>0.62485406956537237</v>
      </c>
      <c r="W183" s="9">
        <f t="shared" si="60"/>
        <v>3.5344128472253163E-2</v>
      </c>
      <c r="X183" s="9">
        <f t="shared" si="61"/>
        <v>0.33980180196237447</v>
      </c>
      <c r="Y183" s="10">
        <f t="shared" si="62"/>
        <v>5.3235670825726888E-2</v>
      </c>
      <c r="Z183" s="4">
        <f t="shared" si="50"/>
        <v>134209</v>
      </c>
      <c r="AA183" s="4">
        <f t="shared" si="51"/>
        <v>1821</v>
      </c>
      <c r="AB183" s="4">
        <f t="shared" si="52"/>
        <v>3970.6666666666665</v>
      </c>
      <c r="AC183" s="4">
        <f t="shared" si="53"/>
        <v>2091.3333333333335</v>
      </c>
      <c r="AD183" s="4">
        <f t="shared" si="54"/>
        <v>4112</v>
      </c>
      <c r="AE183" s="4">
        <f t="shared" si="55"/>
        <v>1770</v>
      </c>
      <c r="AF183" s="4">
        <f t="shared" si="56"/>
        <v>3822.3333333333335</v>
      </c>
      <c r="AG183" s="4">
        <f t="shared" si="57"/>
        <v>1927.6666666666667</v>
      </c>
      <c r="AH183" s="4">
        <f t="shared" si="58"/>
        <v>70483.333333333328</v>
      </c>
      <c r="AJ183" s="30">
        <f ca="1">OFFSET('A&amp;Z correction'!$K$5,UsefulSeries!$C181,0)</f>
        <v>137449.38983575944</v>
      </c>
      <c r="AK183" s="30">
        <f ca="1">OFFSET('A&amp;Z correction'!$K$6,UsefulSeries!$C181,0)</f>
        <v>1685.6573382519975</v>
      </c>
      <c r="AL183" s="30">
        <f ca="1">OFFSET('A&amp;Z correction'!$K$7,UsefulSeries!$C181,0)</f>
        <v>2067.2560836063512</v>
      </c>
      <c r="AM183" s="30">
        <f ca="1">OFFSET('A&amp;Z correction'!$L$5,UsefulSeries!$C181,0)</f>
        <v>1996.176390158781</v>
      </c>
      <c r="AN183" s="30">
        <f ca="1">OFFSET('A&amp;Z correction'!$L$6,UsefulSeries!$C181,0)</f>
        <v>5224.1600618497823</v>
      </c>
      <c r="AO183" s="30">
        <f ca="1">OFFSET('A&amp;Z correction'!$L$7,UsefulSeries!$C181,0)</f>
        <v>1251.0894186155588</v>
      </c>
      <c r="AP183" s="30">
        <f ca="1">OFFSET('A&amp;Z correction'!$M$5,UsefulSeries!$C181,0)</f>
        <v>1882.7008352373753</v>
      </c>
      <c r="AQ183" s="30">
        <f ca="1">OFFSET('A&amp;Z correction'!$M$6,UsefulSeries!$C181,0)</f>
        <v>1434.1101066413048</v>
      </c>
      <c r="AR183" s="30">
        <f ca="1">OFFSET('A&amp;Z correction'!$M$7,UsefulSeries!$C181,0)</f>
        <v>71245.044945750662</v>
      </c>
    </row>
    <row r="184" spans="1:44" x14ac:dyDescent="0.35">
      <c r="A184" s="2" t="s">
        <v>237</v>
      </c>
      <c r="B184" s="58">
        <v>140385</v>
      </c>
      <c r="C184" s="62">
        <v>7980</v>
      </c>
      <c r="D184" s="66">
        <v>76677</v>
      </c>
      <c r="E184">
        <f t="shared" si="43"/>
        <v>0.62381688751433062</v>
      </c>
      <c r="F184">
        <f t="shared" si="44"/>
        <v>3.5460047457807876E-2</v>
      </c>
      <c r="G184">
        <f t="shared" si="45"/>
        <v>0.34072306502786148</v>
      </c>
      <c r="H184" s="6">
        <f t="shared" si="46"/>
        <v>5.3786270346779901E-2</v>
      </c>
      <c r="I184" s="59">
        <v>134480</v>
      </c>
      <c r="J184" s="63">
        <v>1853</v>
      </c>
      <c r="K184" s="67">
        <v>3890</v>
      </c>
      <c r="L184" s="60">
        <v>2052</v>
      </c>
      <c r="M184" s="64">
        <v>4083</v>
      </c>
      <c r="N184" s="68">
        <v>1648</v>
      </c>
      <c r="O184" s="61">
        <v>3757</v>
      </c>
      <c r="P184" s="65">
        <v>2030</v>
      </c>
      <c r="Q184" s="69">
        <v>70846</v>
      </c>
      <c r="S184" s="4">
        <f t="shared" si="47"/>
        <v>140251.66666666666</v>
      </c>
      <c r="T184" s="4">
        <f t="shared" si="48"/>
        <v>7899.333333333333</v>
      </c>
      <c r="U184" s="4">
        <f t="shared" si="49"/>
        <v>76688.666666666672</v>
      </c>
      <c r="V184" s="9">
        <f t="shared" si="59"/>
        <v>0.62377581908831914</v>
      </c>
      <c r="W184" s="9">
        <f t="shared" si="60"/>
        <v>3.5318732193732195E-2</v>
      </c>
      <c r="X184" s="9">
        <f t="shared" si="61"/>
        <v>0.3409054487179487</v>
      </c>
      <c r="Y184" s="10">
        <f t="shared" si="62"/>
        <v>5.3319473600133192E-2</v>
      </c>
      <c r="Z184" s="4">
        <f t="shared" si="50"/>
        <v>134337.66666666666</v>
      </c>
      <c r="AA184" s="4">
        <f t="shared" si="51"/>
        <v>1838.3333333333333</v>
      </c>
      <c r="AB184" s="4">
        <f t="shared" si="52"/>
        <v>3995.6666666666665</v>
      </c>
      <c r="AC184" s="4">
        <f t="shared" si="53"/>
        <v>2057.3333333333335</v>
      </c>
      <c r="AD184" s="4">
        <f t="shared" si="54"/>
        <v>4098</v>
      </c>
      <c r="AE184" s="4">
        <f t="shared" si="55"/>
        <v>1726</v>
      </c>
      <c r="AF184" s="4">
        <f t="shared" si="56"/>
        <v>3782.6666666666665</v>
      </c>
      <c r="AG184" s="4">
        <f t="shared" si="57"/>
        <v>1940.3333333333333</v>
      </c>
      <c r="AH184" s="4">
        <f t="shared" si="58"/>
        <v>70646.666666666672</v>
      </c>
      <c r="AJ184" s="30">
        <f ca="1">OFFSET('A&amp;Z correction'!$K$5,UsefulSeries!$C182,0)</f>
        <v>137581.70672653013</v>
      </c>
      <c r="AK184" s="30">
        <f ca="1">OFFSET('A&amp;Z correction'!$K$6,UsefulSeries!$C182,0)</f>
        <v>1705.3933870588332</v>
      </c>
      <c r="AL184" s="30">
        <f ca="1">OFFSET('A&amp;Z correction'!$K$7,UsefulSeries!$C182,0)</f>
        <v>2089.6156149569752</v>
      </c>
      <c r="AM184" s="30">
        <f ca="1">OFFSET('A&amp;Z correction'!$L$5,UsefulSeries!$C182,0)</f>
        <v>1957.7576617072698</v>
      </c>
      <c r="AN184" s="30">
        <f ca="1">OFFSET('A&amp;Z correction'!$L$6,UsefulSeries!$C182,0)</f>
        <v>5206.4576979250633</v>
      </c>
      <c r="AO184" s="30">
        <f ca="1">OFFSET('A&amp;Z correction'!$L$7,UsefulSeries!$C182,0)</f>
        <v>1202.5026839815596</v>
      </c>
      <c r="AP184" s="30">
        <f ca="1">OFFSET('A&amp;Z correction'!$M$5,UsefulSeries!$C182,0)</f>
        <v>1843.432072824829</v>
      </c>
      <c r="AQ184" s="30">
        <f ca="1">OFFSET('A&amp;Z correction'!$M$6,UsefulSeries!$C182,0)</f>
        <v>1449.5632110411</v>
      </c>
      <c r="AR184" s="30">
        <f ca="1">OFFSET('A&amp;Z correction'!$M$7,UsefulSeries!$C182,0)</f>
        <v>71414.512196042764</v>
      </c>
    </row>
    <row r="185" spans="1:44" x14ac:dyDescent="0.35">
      <c r="A185" s="2" t="s">
        <v>238</v>
      </c>
      <c r="B185" s="58">
        <v>140654</v>
      </c>
      <c r="C185" s="62">
        <v>7737</v>
      </c>
      <c r="D185" s="66">
        <v>76846</v>
      </c>
      <c r="E185">
        <f t="shared" si="43"/>
        <v>0.6244711126502307</v>
      </c>
      <c r="F185">
        <f t="shared" si="44"/>
        <v>3.4350484156688288E-2</v>
      </c>
      <c r="G185">
        <f t="shared" si="45"/>
        <v>0.34117840319308107</v>
      </c>
      <c r="H185" s="6">
        <f t="shared" si="46"/>
        <v>5.2139280684138527E-2</v>
      </c>
      <c r="I185" s="59">
        <v>134785</v>
      </c>
      <c r="J185" s="63">
        <v>1730</v>
      </c>
      <c r="K185" s="67">
        <v>3847</v>
      </c>
      <c r="L185" s="60">
        <v>2060</v>
      </c>
      <c r="M185" s="64">
        <v>4065</v>
      </c>
      <c r="N185" s="68">
        <v>1853</v>
      </c>
      <c r="O185" s="61">
        <v>3741</v>
      </c>
      <c r="P185" s="65">
        <v>1929</v>
      </c>
      <c r="Q185" s="69">
        <v>70831</v>
      </c>
      <c r="S185" s="4">
        <f t="shared" si="47"/>
        <v>140428</v>
      </c>
      <c r="T185" s="4">
        <f t="shared" si="48"/>
        <v>7833.666666666667</v>
      </c>
      <c r="U185" s="4">
        <f t="shared" si="49"/>
        <v>76777</v>
      </c>
      <c r="V185" s="9">
        <f t="shared" si="59"/>
        <v>0.62376299274585589</v>
      </c>
      <c r="W185" s="9">
        <f t="shared" si="60"/>
        <v>3.4620636283174036E-2</v>
      </c>
      <c r="X185" s="9">
        <f t="shared" si="61"/>
        <v>0.34161637097097008</v>
      </c>
      <c r="Y185" s="10">
        <f t="shared" si="62"/>
        <v>5.2836763829715486E-2</v>
      </c>
      <c r="Z185" s="4">
        <f t="shared" si="50"/>
        <v>134518.66666666666</v>
      </c>
      <c r="AA185" s="4">
        <f t="shared" si="51"/>
        <v>1799</v>
      </c>
      <c r="AB185" s="4">
        <f t="shared" si="52"/>
        <v>3905</v>
      </c>
      <c r="AC185" s="4">
        <f t="shared" si="53"/>
        <v>2050.6666666666665</v>
      </c>
      <c r="AD185" s="4">
        <f t="shared" si="54"/>
        <v>4102</v>
      </c>
      <c r="AE185" s="4">
        <f t="shared" si="55"/>
        <v>1744.6666666666667</v>
      </c>
      <c r="AF185" s="4">
        <f t="shared" si="56"/>
        <v>3787.6666666666665</v>
      </c>
      <c r="AG185" s="4">
        <f t="shared" si="57"/>
        <v>1911.6666666666667</v>
      </c>
      <c r="AH185" s="4">
        <f t="shared" si="58"/>
        <v>70809.333333333328</v>
      </c>
      <c r="AJ185" s="30">
        <f ca="1">OFFSET('A&amp;Z correction'!$K$5,UsefulSeries!$C183,0)</f>
        <v>137768.67238187639</v>
      </c>
      <c r="AK185" s="30">
        <f ca="1">OFFSET('A&amp;Z correction'!$K$6,UsefulSeries!$C183,0)</f>
        <v>1660.4177300611348</v>
      </c>
      <c r="AL185" s="30">
        <f ca="1">OFFSET('A&amp;Z correction'!$K$7,UsefulSeries!$C183,0)</f>
        <v>1998.2375947733065</v>
      </c>
      <c r="AM185" s="30">
        <f ca="1">OFFSET('A&amp;Z correction'!$L$5,UsefulSeries!$C183,0)</f>
        <v>1949.5424144438066</v>
      </c>
      <c r="AN185" s="30">
        <f ca="1">OFFSET('A&amp;Z correction'!$L$6,UsefulSeries!$C183,0)</f>
        <v>5211.7045595925892</v>
      </c>
      <c r="AO185" s="30">
        <f ca="1">OFFSET('A&amp;Z correction'!$L$7,UsefulSeries!$C183,0)</f>
        <v>1222.9807124135625</v>
      </c>
      <c r="AP185" s="30">
        <f ca="1">OFFSET('A&amp;Z correction'!$M$5,UsefulSeries!$C183,0)</f>
        <v>1847.1706307490631</v>
      </c>
      <c r="AQ185" s="30">
        <f ca="1">OFFSET('A&amp;Z correction'!$M$6,UsefulSeries!$C183,0)</f>
        <v>1416.3415010801625</v>
      </c>
      <c r="AR185" s="30">
        <f ca="1">OFFSET('A&amp;Z correction'!$M$7,UsefulSeries!$C183,0)</f>
        <v>71581.897035303249</v>
      </c>
    </row>
    <row r="186" spans="1:44" x14ac:dyDescent="0.35">
      <c r="A186" s="2" t="s">
        <v>239</v>
      </c>
      <c r="B186" s="58">
        <v>141254</v>
      </c>
      <c r="C186" s="62">
        <v>7672</v>
      </c>
      <c r="D186" s="66">
        <v>76514</v>
      </c>
      <c r="E186">
        <f t="shared" si="43"/>
        <v>0.62657026259758697</v>
      </c>
      <c r="F186">
        <f t="shared" si="44"/>
        <v>3.403122782114975E-2</v>
      </c>
      <c r="G186">
        <f t="shared" si="45"/>
        <v>0.33939850958126333</v>
      </c>
      <c r="H186" s="6">
        <f t="shared" si="46"/>
        <v>5.1515517773927988E-2</v>
      </c>
      <c r="I186" s="59">
        <v>135077</v>
      </c>
      <c r="J186" s="63">
        <v>1692</v>
      </c>
      <c r="K186" s="67">
        <v>3863</v>
      </c>
      <c r="L186" s="60">
        <v>2060</v>
      </c>
      <c r="M186" s="64">
        <v>3959</v>
      </c>
      <c r="N186" s="68">
        <v>1716</v>
      </c>
      <c r="O186" s="61">
        <v>4034</v>
      </c>
      <c r="P186" s="65">
        <v>1983</v>
      </c>
      <c r="Q186" s="69">
        <v>70653</v>
      </c>
      <c r="S186" s="4">
        <f t="shared" si="47"/>
        <v>140764.33333333334</v>
      </c>
      <c r="T186" s="4">
        <f t="shared" si="48"/>
        <v>7796.333333333333</v>
      </c>
      <c r="U186" s="4">
        <f t="shared" si="49"/>
        <v>76679</v>
      </c>
      <c r="V186" s="9">
        <f t="shared" si="59"/>
        <v>0.62381688751433062</v>
      </c>
      <c r="W186" s="9">
        <f t="shared" si="60"/>
        <v>3.5460047457807876E-2</v>
      </c>
      <c r="X186" s="9">
        <f t="shared" si="61"/>
        <v>0.34072306502786148</v>
      </c>
      <c r="Y186" s="10">
        <f t="shared" si="62"/>
        <v>5.2479121885110898E-2</v>
      </c>
      <c r="Z186" s="4">
        <f t="shared" si="50"/>
        <v>134780.66666666666</v>
      </c>
      <c r="AA186" s="4">
        <f t="shared" si="51"/>
        <v>1758.3333333333333</v>
      </c>
      <c r="AB186" s="4">
        <f t="shared" si="52"/>
        <v>3866.6666666666665</v>
      </c>
      <c r="AC186" s="4">
        <f t="shared" si="53"/>
        <v>2057.3333333333335</v>
      </c>
      <c r="AD186" s="4">
        <f t="shared" si="54"/>
        <v>4035.6666666666665</v>
      </c>
      <c r="AE186" s="4">
        <f t="shared" si="55"/>
        <v>1739</v>
      </c>
      <c r="AF186" s="4">
        <f t="shared" si="56"/>
        <v>3844</v>
      </c>
      <c r="AG186" s="4">
        <f t="shared" si="57"/>
        <v>1980.6666666666667</v>
      </c>
      <c r="AH186" s="4">
        <f t="shared" si="58"/>
        <v>70776.666666666672</v>
      </c>
      <c r="AJ186" s="30">
        <f ca="1">OFFSET('A&amp;Z correction'!$K$5,UsefulSeries!$C184,0)</f>
        <v>138037.84952283185</v>
      </c>
      <c r="AK186" s="30">
        <f ca="1">OFFSET('A&amp;Z correction'!$K$6,UsefulSeries!$C184,0)</f>
        <v>1614.7085578136628</v>
      </c>
      <c r="AL186" s="30">
        <f ca="1">OFFSET('A&amp;Z correction'!$K$7,UsefulSeries!$C184,0)</f>
        <v>1960.9974086617228</v>
      </c>
      <c r="AM186" s="30">
        <f ca="1">OFFSET('A&amp;Z correction'!$L$5,UsefulSeries!$C184,0)</f>
        <v>1958.0707663260641</v>
      </c>
      <c r="AN186" s="30">
        <f ca="1">OFFSET('A&amp;Z correction'!$L$6,UsefulSeries!$C184,0)</f>
        <v>5126.9294011342454</v>
      </c>
      <c r="AO186" s="30">
        <f ca="1">OFFSET('A&amp;Z correction'!$L$7,UsefulSeries!$C184,0)</f>
        <v>1224.7624304486694</v>
      </c>
      <c r="AP186" s="30">
        <f ca="1">OFFSET('A&amp;Z correction'!$M$5,UsefulSeries!$C184,0)</f>
        <v>1899.7312116673218</v>
      </c>
      <c r="AQ186" s="30">
        <f ca="1">OFFSET('A&amp;Z correction'!$M$6,UsefulSeries!$C184,0)</f>
        <v>1503.4968392960564</v>
      </c>
      <c r="AR186" s="30">
        <f ca="1">OFFSET('A&amp;Z correction'!$M$7,UsefulSeries!$C184,0)</f>
        <v>71540.803402140911</v>
      </c>
    </row>
    <row r="187" spans="1:44" x14ac:dyDescent="0.35">
      <c r="A187" s="2" t="s">
        <v>240</v>
      </c>
      <c r="B187" s="58">
        <v>141609</v>
      </c>
      <c r="C187" s="62">
        <v>7651</v>
      </c>
      <c r="D187" s="66">
        <v>76409</v>
      </c>
      <c r="E187">
        <f t="shared" si="43"/>
        <v>0.62750754423514088</v>
      </c>
      <c r="F187">
        <f t="shared" si="44"/>
        <v>3.3903637628562189E-2</v>
      </c>
      <c r="G187">
        <f t="shared" si="45"/>
        <v>0.33858881813629699</v>
      </c>
      <c r="H187" s="6">
        <f t="shared" si="46"/>
        <v>5.1259547099021842E-2</v>
      </c>
      <c r="I187" s="59">
        <v>135600</v>
      </c>
      <c r="J187" s="63">
        <v>1738</v>
      </c>
      <c r="K187" s="67">
        <v>3894</v>
      </c>
      <c r="L187" s="60">
        <v>1979</v>
      </c>
      <c r="M187" s="64">
        <v>3915</v>
      </c>
      <c r="N187" s="68">
        <v>1777</v>
      </c>
      <c r="O187" s="61">
        <v>3943</v>
      </c>
      <c r="P187" s="65">
        <v>1964</v>
      </c>
      <c r="Q187" s="69">
        <v>70433</v>
      </c>
      <c r="S187" s="4">
        <f t="shared" si="47"/>
        <v>141172.33333333334</v>
      </c>
      <c r="T187" s="4">
        <f t="shared" si="48"/>
        <v>7686.666666666667</v>
      </c>
      <c r="U187" s="4">
        <f t="shared" si="49"/>
        <v>76589.666666666672</v>
      </c>
      <c r="V187" s="9">
        <f t="shared" si="59"/>
        <v>0.6244711126502307</v>
      </c>
      <c r="W187" s="9">
        <f t="shared" si="60"/>
        <v>3.4350484156688288E-2</v>
      </c>
      <c r="X187" s="9">
        <f t="shared" si="61"/>
        <v>0.34117840319308107</v>
      </c>
      <c r="Y187" s="10">
        <f t="shared" si="62"/>
        <v>5.1637231653219942E-2</v>
      </c>
      <c r="Z187" s="4">
        <f t="shared" si="50"/>
        <v>135154</v>
      </c>
      <c r="AA187" s="4">
        <f t="shared" si="51"/>
        <v>1720</v>
      </c>
      <c r="AB187" s="4">
        <f t="shared" si="52"/>
        <v>3868</v>
      </c>
      <c r="AC187" s="4">
        <f t="shared" si="53"/>
        <v>2033</v>
      </c>
      <c r="AD187" s="4">
        <f t="shared" si="54"/>
        <v>3979.6666666666665</v>
      </c>
      <c r="AE187" s="4">
        <f t="shared" si="55"/>
        <v>1782</v>
      </c>
      <c r="AF187" s="4">
        <f t="shared" si="56"/>
        <v>3906</v>
      </c>
      <c r="AG187" s="4">
        <f t="shared" si="57"/>
        <v>1958.6666666666667</v>
      </c>
      <c r="AH187" s="4">
        <f t="shared" si="58"/>
        <v>70639</v>
      </c>
      <c r="AJ187" s="30">
        <f ca="1">OFFSET('A&amp;Z correction'!$K$5,UsefulSeries!$C185,0)</f>
        <v>138421.53174396095</v>
      </c>
      <c r="AK187" s="30">
        <f ca="1">OFFSET('A&amp;Z correction'!$K$6,UsefulSeries!$C185,0)</f>
        <v>1571.5771938662836</v>
      </c>
      <c r="AL187" s="30">
        <f ca="1">OFFSET('A&amp;Z correction'!$K$7,UsefulSeries!$C185,0)</f>
        <v>1962.290070447573</v>
      </c>
      <c r="AM187" s="30">
        <f ca="1">OFFSET('A&amp;Z correction'!$L$5,UsefulSeries!$C185,0)</f>
        <v>1930.3704491227886</v>
      </c>
      <c r="AN187" s="30">
        <f ca="1">OFFSET('A&amp;Z correction'!$L$6,UsefulSeries!$C185,0)</f>
        <v>5055.5584982392429</v>
      </c>
      <c r="AO187" s="30">
        <f ca="1">OFFSET('A&amp;Z correction'!$L$7,UsefulSeries!$C185,0)</f>
        <v>1281.3056047362579</v>
      </c>
      <c r="AP187" s="30">
        <f ca="1">OFFSET('A&amp;Z correction'!$M$5,UsefulSeries!$C185,0)</f>
        <v>1962.848679149738</v>
      </c>
      <c r="AQ187" s="30">
        <f ca="1">OFFSET('A&amp;Z correction'!$M$6,UsefulSeries!$C185,0)</f>
        <v>1486.0777626166944</v>
      </c>
      <c r="AR187" s="30">
        <f ca="1">OFFSET('A&amp;Z correction'!$M$7,UsefulSeries!$C185,0)</f>
        <v>71397.198961966569</v>
      </c>
    </row>
    <row r="188" spans="1:44" x14ac:dyDescent="0.35">
      <c r="A188" s="2" t="s">
        <v>241</v>
      </c>
      <c r="B188" s="58">
        <v>141714</v>
      </c>
      <c r="C188" s="62">
        <v>7524</v>
      </c>
      <c r="D188" s="66">
        <v>76673</v>
      </c>
      <c r="E188">
        <f t="shared" si="43"/>
        <v>0.62730013146770192</v>
      </c>
      <c r="F188">
        <f t="shared" si="44"/>
        <v>3.3305151143591949E-2</v>
      </c>
      <c r="G188">
        <f t="shared" si="45"/>
        <v>0.33939471738870619</v>
      </c>
      <c r="H188" s="6">
        <f t="shared" si="46"/>
        <v>5.0416113858400675E-2</v>
      </c>
      <c r="I188" s="59">
        <v>135897</v>
      </c>
      <c r="J188" s="63">
        <v>1822</v>
      </c>
      <c r="K188" s="67">
        <v>3863</v>
      </c>
      <c r="L188" s="60">
        <v>1978</v>
      </c>
      <c r="M188" s="64">
        <v>3852</v>
      </c>
      <c r="N188" s="68">
        <v>1819</v>
      </c>
      <c r="O188" s="61">
        <v>3755</v>
      </c>
      <c r="P188" s="65">
        <v>1827</v>
      </c>
      <c r="Q188" s="69">
        <v>70649</v>
      </c>
      <c r="S188" s="4">
        <f t="shared" si="47"/>
        <v>141525.66666666666</v>
      </c>
      <c r="T188" s="4">
        <f t="shared" si="48"/>
        <v>7615.666666666667</v>
      </c>
      <c r="U188" s="4">
        <f t="shared" si="49"/>
        <v>76532</v>
      </c>
      <c r="V188" s="9">
        <f t="shared" si="59"/>
        <v>0.62657026259758697</v>
      </c>
      <c r="W188" s="9">
        <f t="shared" si="60"/>
        <v>3.403122782114975E-2</v>
      </c>
      <c r="X188" s="9">
        <f t="shared" si="61"/>
        <v>0.33939850958126333</v>
      </c>
      <c r="Y188" s="10">
        <f t="shared" si="62"/>
        <v>5.1063420826777291E-2</v>
      </c>
      <c r="Z188" s="4">
        <f t="shared" si="50"/>
        <v>135524.66666666666</v>
      </c>
      <c r="AA188" s="4">
        <f t="shared" si="51"/>
        <v>1750.6666666666667</v>
      </c>
      <c r="AB188" s="4">
        <f t="shared" si="52"/>
        <v>3873.3333333333335</v>
      </c>
      <c r="AC188" s="4">
        <f t="shared" si="53"/>
        <v>2005.6666666666667</v>
      </c>
      <c r="AD188" s="4">
        <f t="shared" si="54"/>
        <v>3908.6666666666665</v>
      </c>
      <c r="AE188" s="4">
        <f t="shared" si="55"/>
        <v>1770.6666666666667</v>
      </c>
      <c r="AF188" s="4">
        <f t="shared" si="56"/>
        <v>3910.6666666666665</v>
      </c>
      <c r="AG188" s="4">
        <f t="shared" si="57"/>
        <v>1924.6666666666667</v>
      </c>
      <c r="AH188" s="4">
        <f t="shared" si="58"/>
        <v>70578.333333333328</v>
      </c>
      <c r="AJ188" s="30">
        <f ca="1">OFFSET('A&amp;Z correction'!$K$5,UsefulSeries!$C186,0)</f>
        <v>138801.31800808344</v>
      </c>
      <c r="AK188" s="30">
        <f ca="1">OFFSET('A&amp;Z correction'!$K$6,UsefulSeries!$C186,0)</f>
        <v>1607.7652815055665</v>
      </c>
      <c r="AL188" s="30">
        <f ca="1">OFFSET('A&amp;Z correction'!$K$7,UsefulSeries!$C186,0)</f>
        <v>1960.8687079688661</v>
      </c>
      <c r="AM188" s="30">
        <f ca="1">OFFSET('A&amp;Z correction'!$L$5,UsefulSeries!$C186,0)</f>
        <v>1900.1096112579919</v>
      </c>
      <c r="AN188" s="30">
        <f ca="1">OFFSET('A&amp;Z correction'!$L$6,UsefulSeries!$C186,0)</f>
        <v>4965.1489976151679</v>
      </c>
      <c r="AO188" s="30">
        <f ca="1">OFFSET('A&amp;Z correction'!$L$7,UsefulSeries!$C186,0)</f>
        <v>1277.5833381151797</v>
      </c>
      <c r="AP188" s="30">
        <f ca="1">OFFSET('A&amp;Z correction'!$M$5,UsefulSeries!$C186,0)</f>
        <v>1967.6097396125542</v>
      </c>
      <c r="AQ188" s="30">
        <f ca="1">OFFSET('A&amp;Z correction'!$M$6,UsefulSeries!$C186,0)</f>
        <v>1455.8623065234167</v>
      </c>
      <c r="AR188" s="30">
        <f ca="1">OFFSET('A&amp;Z correction'!$M$7,UsefulSeries!$C186,0)</f>
        <v>71339.569853573572</v>
      </c>
    </row>
    <row r="189" spans="1:44" x14ac:dyDescent="0.35">
      <c r="A189" s="2" t="s">
        <v>242</v>
      </c>
      <c r="B189" s="58">
        <v>142026</v>
      </c>
      <c r="C189" s="62">
        <v>7406</v>
      </c>
      <c r="D189" s="66">
        <v>76721</v>
      </c>
      <c r="E189">
        <f t="shared" si="43"/>
        <v>0.62800847214054201</v>
      </c>
      <c r="F189">
        <f t="shared" si="44"/>
        <v>3.2747741573182755E-2</v>
      </c>
      <c r="G189">
        <f t="shared" si="45"/>
        <v>0.33924378628627522</v>
      </c>
      <c r="H189" s="6">
        <f t="shared" si="46"/>
        <v>4.9561004336420578E-2</v>
      </c>
      <c r="I189" s="59">
        <v>135916</v>
      </c>
      <c r="J189" s="63">
        <v>1783</v>
      </c>
      <c r="K189" s="67">
        <v>3993</v>
      </c>
      <c r="L189" s="60">
        <v>1944</v>
      </c>
      <c r="M189" s="64">
        <v>3762</v>
      </c>
      <c r="N189" s="68">
        <v>1816</v>
      </c>
      <c r="O189" s="61">
        <v>4062</v>
      </c>
      <c r="P189" s="65">
        <v>1841</v>
      </c>
      <c r="Q189" s="69">
        <v>70593</v>
      </c>
      <c r="S189" s="4">
        <f t="shared" si="47"/>
        <v>141783</v>
      </c>
      <c r="T189" s="4">
        <f t="shared" si="48"/>
        <v>7527</v>
      </c>
      <c r="U189" s="4">
        <f t="shared" si="49"/>
        <v>76601</v>
      </c>
      <c r="V189" s="9">
        <f t="shared" si="59"/>
        <v>0.62750754423514088</v>
      </c>
      <c r="W189" s="9">
        <f t="shared" si="60"/>
        <v>3.3903637628562189E-2</v>
      </c>
      <c r="X189" s="9">
        <f t="shared" si="61"/>
        <v>0.33858881813629699</v>
      </c>
      <c r="Y189" s="10">
        <f t="shared" si="62"/>
        <v>5.0411894715692185E-2</v>
      </c>
      <c r="Z189" s="4">
        <f t="shared" si="50"/>
        <v>135804.33333333334</v>
      </c>
      <c r="AA189" s="4">
        <f t="shared" si="51"/>
        <v>1781</v>
      </c>
      <c r="AB189" s="4">
        <f t="shared" si="52"/>
        <v>3916.6666666666665</v>
      </c>
      <c r="AC189" s="4">
        <f t="shared" si="53"/>
        <v>1967</v>
      </c>
      <c r="AD189" s="4">
        <f t="shared" si="54"/>
        <v>3843</v>
      </c>
      <c r="AE189" s="4">
        <f t="shared" si="55"/>
        <v>1804</v>
      </c>
      <c r="AF189" s="4">
        <f t="shared" si="56"/>
        <v>3920</v>
      </c>
      <c r="AG189" s="4">
        <f t="shared" si="57"/>
        <v>1877.3333333333333</v>
      </c>
      <c r="AH189" s="4">
        <f t="shared" si="58"/>
        <v>70558.333333333328</v>
      </c>
      <c r="AJ189" s="30">
        <f ca="1">OFFSET('A&amp;Z correction'!$K$5,UsefulSeries!$C187,0)</f>
        <v>139087.86631121908</v>
      </c>
      <c r="AK189" s="30">
        <f ca="1">OFFSET('A&amp;Z correction'!$K$6,UsefulSeries!$C187,0)</f>
        <v>1643.5830479044805</v>
      </c>
      <c r="AL189" s="30">
        <f ca="1">OFFSET('A&amp;Z correction'!$K$7,UsefulSeries!$C187,0)</f>
        <v>1998.0648383530631</v>
      </c>
      <c r="AM189" s="30">
        <f ca="1">OFFSET('A&amp;Z correction'!$L$5,UsefulSeries!$C187,0)</f>
        <v>1856.6775918157996</v>
      </c>
      <c r="AN189" s="30">
        <f ca="1">OFFSET('A&amp;Z correction'!$L$6,UsefulSeries!$C187,0)</f>
        <v>4881.4535200272812</v>
      </c>
      <c r="AO189" s="30">
        <f ca="1">OFFSET('A&amp;Z correction'!$L$7,UsefulSeries!$C187,0)</f>
        <v>1323.9915122969662</v>
      </c>
      <c r="AP189" s="30">
        <f ca="1">OFFSET('A&amp;Z correction'!$M$5,UsefulSeries!$C187,0)</f>
        <v>1979.4445738934087</v>
      </c>
      <c r="AQ189" s="30">
        <f ca="1">OFFSET('A&amp;Z correction'!$M$6,UsefulSeries!$C187,0)</f>
        <v>1409.6827787466323</v>
      </c>
      <c r="AR189" s="30">
        <f ca="1">OFFSET('A&amp;Z correction'!$M$7,UsefulSeries!$C187,0)</f>
        <v>71319.466451798697</v>
      </c>
    </row>
    <row r="190" spans="1:44" x14ac:dyDescent="0.35">
      <c r="A190" s="2" t="s">
        <v>243</v>
      </c>
      <c r="B190" s="58">
        <v>142434</v>
      </c>
      <c r="C190" s="62">
        <v>7345</v>
      </c>
      <c r="D190" s="66">
        <v>76642</v>
      </c>
      <c r="E190">
        <f t="shared" si="43"/>
        <v>0.62906709183335463</v>
      </c>
      <c r="F190">
        <f t="shared" si="44"/>
        <v>3.2439570534535223E-2</v>
      </c>
      <c r="G190">
        <f t="shared" si="45"/>
        <v>0.33849333763211009</v>
      </c>
      <c r="H190" s="6">
        <f t="shared" si="46"/>
        <v>4.9038917338211634E-2</v>
      </c>
      <c r="I190" s="59">
        <v>136360</v>
      </c>
      <c r="J190" s="63">
        <v>1769</v>
      </c>
      <c r="K190" s="67">
        <v>3875</v>
      </c>
      <c r="L190" s="60">
        <v>2119</v>
      </c>
      <c r="M190" s="64">
        <v>3565</v>
      </c>
      <c r="N190" s="68">
        <v>1721</v>
      </c>
      <c r="O190" s="61">
        <v>3849</v>
      </c>
      <c r="P190" s="65">
        <v>1986</v>
      </c>
      <c r="Q190" s="69">
        <v>70709</v>
      </c>
      <c r="S190" s="4">
        <f t="shared" si="47"/>
        <v>142058</v>
      </c>
      <c r="T190" s="4">
        <f t="shared" si="48"/>
        <v>7425</v>
      </c>
      <c r="U190" s="4">
        <f t="shared" si="49"/>
        <v>76678.666666666672</v>
      </c>
      <c r="V190" s="9">
        <f t="shared" si="59"/>
        <v>0.62730013146770192</v>
      </c>
      <c r="W190" s="9">
        <f t="shared" si="60"/>
        <v>3.3305151143591949E-2</v>
      </c>
      <c r="X190" s="9">
        <f t="shared" si="61"/>
        <v>0.33939471738870619</v>
      </c>
      <c r="Y190" s="10">
        <f t="shared" si="62"/>
        <v>4.9671200069573131E-2</v>
      </c>
      <c r="Z190" s="4">
        <f t="shared" si="50"/>
        <v>136057.66666666666</v>
      </c>
      <c r="AA190" s="4">
        <f t="shared" si="51"/>
        <v>1791.3333333333333</v>
      </c>
      <c r="AB190" s="4">
        <f t="shared" si="52"/>
        <v>3910.3333333333335</v>
      </c>
      <c r="AC190" s="4">
        <f t="shared" si="53"/>
        <v>2013.6666666666667</v>
      </c>
      <c r="AD190" s="4">
        <f t="shared" si="54"/>
        <v>3726.3333333333335</v>
      </c>
      <c r="AE190" s="4">
        <f t="shared" si="55"/>
        <v>1785.3333333333333</v>
      </c>
      <c r="AF190" s="4">
        <f t="shared" si="56"/>
        <v>3888.6666666666665</v>
      </c>
      <c r="AG190" s="4">
        <f t="shared" si="57"/>
        <v>1884.6666666666667</v>
      </c>
      <c r="AH190" s="4">
        <f t="shared" si="58"/>
        <v>70650.333333333328</v>
      </c>
      <c r="AJ190" s="30">
        <f ca="1">OFFSET('A&amp;Z correction'!$K$5,UsefulSeries!$C188,0)</f>
        <v>139346.4545600042</v>
      </c>
      <c r="AK190" s="30">
        <f ca="1">OFFSET('A&amp;Z correction'!$K$6,UsefulSeries!$C188,0)</f>
        <v>1657.6669594369992</v>
      </c>
      <c r="AL190" s="30">
        <f ca="1">OFFSET('A&amp;Z correction'!$K$7,UsefulSeries!$C188,0)</f>
        <v>1987.4987195201693</v>
      </c>
      <c r="AM190" s="30">
        <f ca="1">OFFSET('A&amp;Z correction'!$L$5,UsefulSeries!$C188,0)</f>
        <v>1912.5405166695612</v>
      </c>
      <c r="AN190" s="30">
        <f ca="1">OFFSET('A&amp;Z correction'!$L$6,UsefulSeries!$C188,0)</f>
        <v>4732.5410182913902</v>
      </c>
      <c r="AO190" s="30">
        <f ca="1">OFFSET('A&amp;Z correction'!$L$7,UsefulSeries!$C188,0)</f>
        <v>1316.1576997099953</v>
      </c>
      <c r="AP190" s="30">
        <f ca="1">OFFSET('A&amp;Z correction'!$M$5,UsefulSeries!$C188,0)</f>
        <v>1938.798836361645</v>
      </c>
      <c r="AQ190" s="30">
        <f ca="1">OFFSET('A&amp;Z correction'!$M$6,UsefulSeries!$C188,0)</f>
        <v>1431.9331951091676</v>
      </c>
      <c r="AR190" s="30">
        <f ca="1">OFFSET('A&amp;Z correction'!$M$7,UsefulSeries!$C188,0)</f>
        <v>71413.359376180786</v>
      </c>
    </row>
    <row r="191" spans="1:44" x14ac:dyDescent="0.35">
      <c r="A191" s="2" t="s">
        <v>244</v>
      </c>
      <c r="B191" s="58">
        <v>142401</v>
      </c>
      <c r="C191" s="62">
        <v>7553</v>
      </c>
      <c r="D191" s="66">
        <v>76739</v>
      </c>
      <c r="E191">
        <f t="shared" si="43"/>
        <v>0.62816672768898907</v>
      </c>
      <c r="F191">
        <f t="shared" si="44"/>
        <v>3.3318188034037223E-2</v>
      </c>
      <c r="G191">
        <f t="shared" si="45"/>
        <v>0.33851508427697369</v>
      </c>
      <c r="H191" s="6">
        <f t="shared" si="46"/>
        <v>5.0368779759126132E-2</v>
      </c>
      <c r="I191" s="59">
        <v>136621</v>
      </c>
      <c r="J191" s="63">
        <v>1853</v>
      </c>
      <c r="K191" s="67">
        <v>3934</v>
      </c>
      <c r="L191" s="60">
        <v>1852</v>
      </c>
      <c r="M191" s="64">
        <v>3712</v>
      </c>
      <c r="N191" s="68">
        <v>1780</v>
      </c>
      <c r="O191" s="61">
        <v>3845</v>
      </c>
      <c r="P191" s="65">
        <v>1950</v>
      </c>
      <c r="Q191" s="69">
        <v>70670</v>
      </c>
      <c r="S191" s="4">
        <f t="shared" si="47"/>
        <v>142287</v>
      </c>
      <c r="T191" s="4">
        <f t="shared" si="48"/>
        <v>7434.666666666667</v>
      </c>
      <c r="U191" s="4">
        <f t="shared" si="49"/>
        <v>76700.666666666672</v>
      </c>
      <c r="V191" s="9">
        <f t="shared" si="59"/>
        <v>0.62800847214054201</v>
      </c>
      <c r="W191" s="9">
        <f t="shared" si="60"/>
        <v>3.2747741573182755E-2</v>
      </c>
      <c r="X191" s="9">
        <f t="shared" si="61"/>
        <v>0.33924378628627522</v>
      </c>
      <c r="Y191" s="10">
        <f t="shared" si="62"/>
        <v>4.9656584996604816E-2</v>
      </c>
      <c r="Z191" s="4">
        <f t="shared" si="50"/>
        <v>136299</v>
      </c>
      <c r="AA191" s="4">
        <f t="shared" si="51"/>
        <v>1801.6666666666667</v>
      </c>
      <c r="AB191" s="4">
        <f t="shared" si="52"/>
        <v>3934</v>
      </c>
      <c r="AC191" s="4">
        <f t="shared" si="53"/>
        <v>1971.6666666666667</v>
      </c>
      <c r="AD191" s="4">
        <f t="shared" si="54"/>
        <v>3679.6666666666665</v>
      </c>
      <c r="AE191" s="4">
        <f t="shared" si="55"/>
        <v>1772.3333333333333</v>
      </c>
      <c r="AF191" s="4">
        <f t="shared" si="56"/>
        <v>3918.6666666666665</v>
      </c>
      <c r="AG191" s="4">
        <f t="shared" si="57"/>
        <v>1925.6666666666667</v>
      </c>
      <c r="AH191" s="4">
        <f t="shared" si="58"/>
        <v>70657.333333333328</v>
      </c>
      <c r="AJ191" s="30">
        <f ca="1">OFFSET('A&amp;Z correction'!$K$5,UsefulSeries!$C189,0)</f>
        <v>139594.22139074013</v>
      </c>
      <c r="AK191" s="30">
        <f ca="1">OFFSET('A&amp;Z correction'!$K$6,UsefulSeries!$C189,0)</f>
        <v>1669.7963001421945</v>
      </c>
      <c r="AL191" s="30">
        <f ca="1">OFFSET('A&amp;Z correction'!$K$7,UsefulSeries!$C189,0)</f>
        <v>2008.1578495880278</v>
      </c>
      <c r="AM191" s="30">
        <f ca="1">OFFSET('A&amp;Z correction'!$L$5,UsefulSeries!$C189,0)</f>
        <v>1865.1189425485493</v>
      </c>
      <c r="AN191" s="30">
        <f ca="1">OFFSET('A&amp;Z correction'!$L$6,UsefulSeries!$C189,0)</f>
        <v>4672.9802872763757</v>
      </c>
      <c r="AO191" s="30">
        <f ca="1">OFFSET('A&amp;Z correction'!$L$7,UsefulSeries!$C189,0)</f>
        <v>1307.4941233857744</v>
      </c>
      <c r="AP191" s="30">
        <f ca="1">OFFSET('A&amp;Z correction'!$M$5,UsefulSeries!$C189,0)</f>
        <v>1970.4766575453466</v>
      </c>
      <c r="AQ191" s="30">
        <f ca="1">OFFSET('A&amp;Z correction'!$M$6,UsefulSeries!$C189,0)</f>
        <v>1484.1142851961183</v>
      </c>
      <c r="AR191" s="30">
        <f ca="1">OFFSET('A&amp;Z correction'!$M$7,UsefulSeries!$C189,0)</f>
        <v>71416.308966888333</v>
      </c>
    </row>
    <row r="192" spans="1:44" x14ac:dyDescent="0.35">
      <c r="A192" s="2" t="s">
        <v>245</v>
      </c>
      <c r="B192" s="58">
        <v>142548</v>
      </c>
      <c r="C192" s="62">
        <v>7453</v>
      </c>
      <c r="D192" s="66">
        <v>76958</v>
      </c>
      <c r="E192">
        <f t="shared" si="43"/>
        <v>0.6280781991461013</v>
      </c>
      <c r="F192">
        <f t="shared" si="44"/>
        <v>3.2838530307236109E-2</v>
      </c>
      <c r="G192">
        <f t="shared" si="45"/>
        <v>0.3390832705466626</v>
      </c>
      <c r="H192" s="6">
        <f t="shared" si="46"/>
        <v>4.9686335424430503E-2</v>
      </c>
      <c r="I192" s="59">
        <v>136599</v>
      </c>
      <c r="J192" s="63">
        <v>1736</v>
      </c>
      <c r="K192" s="67">
        <v>4044</v>
      </c>
      <c r="L192" s="60">
        <v>1954</v>
      </c>
      <c r="M192" s="64">
        <v>3780</v>
      </c>
      <c r="N192" s="68">
        <v>1817</v>
      </c>
      <c r="O192" s="61">
        <v>3882</v>
      </c>
      <c r="P192" s="65">
        <v>1895</v>
      </c>
      <c r="Q192" s="69">
        <v>70786</v>
      </c>
      <c r="S192" s="4">
        <f t="shared" si="47"/>
        <v>142461</v>
      </c>
      <c r="T192" s="4">
        <f t="shared" si="48"/>
        <v>7450.333333333333</v>
      </c>
      <c r="U192" s="4">
        <f t="shared" si="49"/>
        <v>76779.666666666672</v>
      </c>
      <c r="V192" s="9">
        <f t="shared" si="59"/>
        <v>0.62906709183335463</v>
      </c>
      <c r="W192" s="9">
        <f t="shared" si="60"/>
        <v>3.2439570534535223E-2</v>
      </c>
      <c r="X192" s="9">
        <f t="shared" si="61"/>
        <v>0.33849333763211009</v>
      </c>
      <c r="Y192" s="10">
        <f t="shared" si="62"/>
        <v>4.9698266086175377E-2</v>
      </c>
      <c r="Z192" s="4">
        <f t="shared" si="50"/>
        <v>136526.66666666666</v>
      </c>
      <c r="AA192" s="4">
        <f t="shared" si="51"/>
        <v>1786</v>
      </c>
      <c r="AB192" s="4">
        <f t="shared" si="52"/>
        <v>3951</v>
      </c>
      <c r="AC192" s="4">
        <f t="shared" si="53"/>
        <v>1975</v>
      </c>
      <c r="AD192" s="4">
        <f t="shared" si="54"/>
        <v>3685.6666666666665</v>
      </c>
      <c r="AE192" s="4">
        <f t="shared" si="55"/>
        <v>1772.6666666666667</v>
      </c>
      <c r="AF192" s="4">
        <f t="shared" si="56"/>
        <v>3858.6666666666665</v>
      </c>
      <c r="AG192" s="4">
        <f t="shared" si="57"/>
        <v>1943.6666666666667</v>
      </c>
      <c r="AH192" s="4">
        <f t="shared" si="58"/>
        <v>70721.666666666672</v>
      </c>
      <c r="AJ192" s="30">
        <f ca="1">OFFSET('A&amp;Z correction'!$K$5,UsefulSeries!$C190,0)</f>
        <v>139828.0801850314</v>
      </c>
      <c r="AK192" s="30">
        <f ca="1">OFFSET('A&amp;Z correction'!$K$6,UsefulSeries!$C190,0)</f>
        <v>1651.1121949927444</v>
      </c>
      <c r="AL192" s="30">
        <f ca="1">OFFSET('A&amp;Z correction'!$K$7,UsefulSeries!$C190,0)</f>
        <v>2024.537388357827</v>
      </c>
      <c r="AM192" s="30">
        <f ca="1">OFFSET('A&amp;Z correction'!$L$5,UsefulSeries!$C190,0)</f>
        <v>1868.5197052123453</v>
      </c>
      <c r="AN192" s="30">
        <f ca="1">OFFSET('A&amp;Z correction'!$L$6,UsefulSeries!$C190,0)</f>
        <v>4680.595585392959</v>
      </c>
      <c r="AO192" s="30">
        <f ca="1">OFFSET('A&amp;Z correction'!$L$7,UsefulSeries!$C190,0)</f>
        <v>1306.8594441961116</v>
      </c>
      <c r="AP192" s="30">
        <f ca="1">OFFSET('A&amp;Z correction'!$M$5,UsefulSeries!$C190,0)</f>
        <v>1905.7790223778591</v>
      </c>
      <c r="AQ192" s="30">
        <f ca="1">OFFSET('A&amp;Z correction'!$M$6,UsefulSeries!$C190,0)</f>
        <v>1503.9784323443596</v>
      </c>
      <c r="AR192" s="30">
        <f ca="1">OFFSET('A&amp;Z correction'!$M$7,UsefulSeries!$C190,0)</f>
        <v>71480.247254681657</v>
      </c>
    </row>
    <row r="193" spans="1:44" x14ac:dyDescent="0.35">
      <c r="A193" s="2" t="s">
        <v>246</v>
      </c>
      <c r="B193" s="58">
        <v>142499</v>
      </c>
      <c r="C193" s="62">
        <v>7566</v>
      </c>
      <c r="D193" s="66">
        <v>77138</v>
      </c>
      <c r="E193">
        <f t="shared" si="43"/>
        <v>0.62718802128493023</v>
      </c>
      <c r="F193">
        <f t="shared" si="44"/>
        <v>3.330061662918183E-2</v>
      </c>
      <c r="G193">
        <f t="shared" si="45"/>
        <v>0.33951136208588795</v>
      </c>
      <c r="H193" s="6">
        <f t="shared" si="46"/>
        <v>5.0418152134075231E-2</v>
      </c>
      <c r="I193" s="59">
        <v>136768</v>
      </c>
      <c r="J193" s="63">
        <v>1685</v>
      </c>
      <c r="K193" s="67">
        <v>4037</v>
      </c>
      <c r="L193" s="60">
        <v>2052</v>
      </c>
      <c r="M193" s="64">
        <v>3686</v>
      </c>
      <c r="N193" s="68">
        <v>1712</v>
      </c>
      <c r="O193" s="61">
        <v>3625</v>
      </c>
      <c r="P193" s="65">
        <v>2153</v>
      </c>
      <c r="Q193" s="69">
        <v>70989</v>
      </c>
      <c r="S193" s="4">
        <f t="shared" si="47"/>
        <v>142482.66666666666</v>
      </c>
      <c r="T193" s="4">
        <f t="shared" si="48"/>
        <v>7524</v>
      </c>
      <c r="U193" s="4">
        <f t="shared" si="49"/>
        <v>76945</v>
      </c>
      <c r="V193" s="9">
        <f t="shared" si="59"/>
        <v>0.62816672768898907</v>
      </c>
      <c r="W193" s="9">
        <f t="shared" si="60"/>
        <v>3.3318188034037223E-2</v>
      </c>
      <c r="X193" s="9">
        <f t="shared" si="61"/>
        <v>0.33851508427697369</v>
      </c>
      <c r="Y193" s="10">
        <f t="shared" si="62"/>
        <v>5.015777076574375E-2</v>
      </c>
      <c r="Z193" s="4">
        <f t="shared" si="50"/>
        <v>136662.66666666666</v>
      </c>
      <c r="AA193" s="4">
        <f t="shared" si="51"/>
        <v>1758</v>
      </c>
      <c r="AB193" s="4">
        <f t="shared" si="52"/>
        <v>4005</v>
      </c>
      <c r="AC193" s="4">
        <f t="shared" si="53"/>
        <v>1952.6666666666667</v>
      </c>
      <c r="AD193" s="4">
        <f t="shared" si="54"/>
        <v>3726</v>
      </c>
      <c r="AE193" s="4">
        <f t="shared" si="55"/>
        <v>1769.6666666666667</v>
      </c>
      <c r="AF193" s="4">
        <f t="shared" si="56"/>
        <v>3784</v>
      </c>
      <c r="AG193" s="4">
        <f t="shared" si="57"/>
        <v>1999.3333333333333</v>
      </c>
      <c r="AH193" s="4">
        <f t="shared" si="58"/>
        <v>70815</v>
      </c>
      <c r="AJ193" s="30">
        <f ca="1">OFFSET('A&amp;Z correction'!$K$5,UsefulSeries!$C191,0)</f>
        <v>139968.70224184784</v>
      </c>
      <c r="AK193" s="30">
        <f ca="1">OFFSET('A&amp;Z correction'!$K$6,UsefulSeries!$C191,0)</f>
        <v>1617.3483803410925</v>
      </c>
      <c r="AL193" s="30">
        <f ca="1">OFFSET('A&amp;Z correction'!$K$7,UsefulSeries!$C191,0)</f>
        <v>2081.0147853154504</v>
      </c>
      <c r="AM193" s="30">
        <f ca="1">OFFSET('A&amp;Z correction'!$L$5,UsefulSeries!$C191,0)</f>
        <v>1842.0036271681265</v>
      </c>
      <c r="AN193" s="30">
        <f ca="1">OFFSET('A&amp;Z correction'!$L$6,UsefulSeries!$C191,0)</f>
        <v>4731.9676046983459</v>
      </c>
      <c r="AO193" s="30">
        <f ca="1">OFFSET('A&amp;Z correction'!$L$7,UsefulSeries!$C191,0)</f>
        <v>1298.370062592074</v>
      </c>
      <c r="AP193" s="30">
        <f ca="1">OFFSET('A&amp;Z correction'!$M$5,UsefulSeries!$C191,0)</f>
        <v>1828.9970478398836</v>
      </c>
      <c r="AQ193" s="30">
        <f ca="1">OFFSET('A&amp;Z correction'!$M$6,UsefulSeries!$C191,0)</f>
        <v>1562.6153373192201</v>
      </c>
      <c r="AR193" s="30">
        <f ca="1">OFFSET('A&amp;Z correction'!$M$7,UsefulSeries!$C191,0)</f>
        <v>71570.043523356711</v>
      </c>
    </row>
    <row r="194" spans="1:44" x14ac:dyDescent="0.35">
      <c r="A194" s="2" t="s">
        <v>247</v>
      </c>
      <c r="B194" s="58">
        <v>142752</v>
      </c>
      <c r="C194" s="62">
        <v>7279</v>
      </c>
      <c r="D194" s="66">
        <v>77394</v>
      </c>
      <c r="E194">
        <f t="shared" si="43"/>
        <v>0.62768824887325492</v>
      </c>
      <c r="F194">
        <f t="shared" si="44"/>
        <v>3.2006155875563373E-2</v>
      </c>
      <c r="G194">
        <f t="shared" si="45"/>
        <v>0.3403055952511817</v>
      </c>
      <c r="H194" s="6">
        <f t="shared" si="46"/>
        <v>4.8516639894421822E-2</v>
      </c>
      <c r="I194" s="59">
        <v>136650</v>
      </c>
      <c r="J194" s="63">
        <v>1732</v>
      </c>
      <c r="K194" s="67">
        <v>4095</v>
      </c>
      <c r="L194" s="60">
        <v>1968</v>
      </c>
      <c r="M194" s="64">
        <v>3593</v>
      </c>
      <c r="N194" s="68">
        <v>2004</v>
      </c>
      <c r="O194" s="61">
        <v>4067</v>
      </c>
      <c r="P194" s="65">
        <v>1928</v>
      </c>
      <c r="Q194" s="69">
        <v>70967</v>
      </c>
      <c r="S194" s="4">
        <f t="shared" si="47"/>
        <v>142599.66666666666</v>
      </c>
      <c r="T194" s="4">
        <f t="shared" si="48"/>
        <v>7432.666666666667</v>
      </c>
      <c r="U194" s="4">
        <f t="shared" si="49"/>
        <v>77163.333333333328</v>
      </c>
      <c r="V194" s="9">
        <f t="shared" si="59"/>
        <v>0.6280781991461013</v>
      </c>
      <c r="W194" s="9">
        <f t="shared" si="60"/>
        <v>3.2838530307236109E-2</v>
      </c>
      <c r="X194" s="9">
        <f t="shared" si="61"/>
        <v>0.3390832705466626</v>
      </c>
      <c r="Y194" s="10">
        <f t="shared" si="62"/>
        <v>4.9540432395683606E-2</v>
      </c>
      <c r="Z194" s="4">
        <f t="shared" si="50"/>
        <v>136672.33333333334</v>
      </c>
      <c r="AA194" s="4">
        <f t="shared" si="51"/>
        <v>1717.6666666666667</v>
      </c>
      <c r="AB194" s="4">
        <f t="shared" si="52"/>
        <v>4058.6666666666665</v>
      </c>
      <c r="AC194" s="4">
        <f t="shared" si="53"/>
        <v>1991.3333333333333</v>
      </c>
      <c r="AD194" s="4">
        <f t="shared" si="54"/>
        <v>3686.3333333333335</v>
      </c>
      <c r="AE194" s="4">
        <f t="shared" si="55"/>
        <v>1844.3333333333333</v>
      </c>
      <c r="AF194" s="4">
        <f t="shared" si="56"/>
        <v>3858</v>
      </c>
      <c r="AG194" s="4">
        <f t="shared" si="57"/>
        <v>1992</v>
      </c>
      <c r="AH194" s="4">
        <f t="shared" si="58"/>
        <v>70914</v>
      </c>
      <c r="AJ194" s="30">
        <f ca="1">OFFSET('A&amp;Z correction'!$K$5,UsefulSeries!$C192,0)</f>
        <v>139977.98715483613</v>
      </c>
      <c r="AK194" s="30">
        <f ca="1">OFFSET('A&amp;Z correction'!$K$6,UsefulSeries!$C192,0)</f>
        <v>1572.0334851741463</v>
      </c>
      <c r="AL194" s="30">
        <f ca="1">OFFSET('A&amp;Z correction'!$K$7,UsefulSeries!$C192,0)</f>
        <v>2137.9283880924568</v>
      </c>
      <c r="AM194" s="30">
        <f ca="1">OFFSET('A&amp;Z correction'!$L$5,UsefulSeries!$C192,0)</f>
        <v>1886.4813542548961</v>
      </c>
      <c r="AN194" s="30">
        <f ca="1">OFFSET('A&amp;Z correction'!$L$6,UsefulSeries!$C192,0)</f>
        <v>4681.1221937113769</v>
      </c>
      <c r="AO194" s="30">
        <f ca="1">OFFSET('A&amp;Z correction'!$L$7,UsefulSeries!$C192,0)</f>
        <v>1387.3530516566195</v>
      </c>
      <c r="AP194" s="30">
        <f ca="1">OFFSET('A&amp;Z correction'!$M$5,UsefulSeries!$C192,0)</f>
        <v>1899.8043708673827</v>
      </c>
      <c r="AQ194" s="30">
        <f ca="1">OFFSET('A&amp;Z correction'!$M$6,UsefulSeries!$C192,0)</f>
        <v>1559.1368684551335</v>
      </c>
      <c r="AR194" s="30">
        <f ca="1">OFFSET('A&amp;Z correction'!$M$7,UsefulSeries!$C192,0)</f>
        <v>71661.563622029513</v>
      </c>
    </row>
    <row r="195" spans="1:44" x14ac:dyDescent="0.35">
      <c r="A195" s="2" t="s">
        <v>248</v>
      </c>
      <c r="B195" s="58">
        <v>143150</v>
      </c>
      <c r="C195" s="62">
        <v>7064</v>
      </c>
      <c r="D195" s="66">
        <v>77339</v>
      </c>
      <c r="E195">
        <f t="shared" si="43"/>
        <v>0.62908421334809916</v>
      </c>
      <c r="F195">
        <f t="shared" si="44"/>
        <v>3.1043317381005745E-2</v>
      </c>
      <c r="G195">
        <f t="shared" si="45"/>
        <v>0.33987246927089515</v>
      </c>
      <c r="H195" s="6">
        <f t="shared" si="46"/>
        <v>4.7026242560613524E-2</v>
      </c>
      <c r="I195" s="59">
        <v>137122</v>
      </c>
      <c r="J195" s="63">
        <v>1595</v>
      </c>
      <c r="K195" s="67">
        <v>3935</v>
      </c>
      <c r="L195" s="60">
        <v>2033</v>
      </c>
      <c r="M195" s="64">
        <v>3440</v>
      </c>
      <c r="N195" s="68">
        <v>1800</v>
      </c>
      <c r="O195" s="61">
        <v>3968</v>
      </c>
      <c r="P195" s="65">
        <v>1997</v>
      </c>
      <c r="Q195" s="69">
        <v>71212</v>
      </c>
      <c r="S195" s="4">
        <f t="shared" si="47"/>
        <v>142800.33333333334</v>
      </c>
      <c r="T195" s="4">
        <f t="shared" si="48"/>
        <v>7303</v>
      </c>
      <c r="U195" s="4">
        <f t="shared" si="49"/>
        <v>77290.333333333328</v>
      </c>
      <c r="V195" s="9">
        <f t="shared" si="59"/>
        <v>0.62718802128493023</v>
      </c>
      <c r="W195" s="9">
        <f t="shared" si="60"/>
        <v>3.330061662918183E-2</v>
      </c>
      <c r="X195" s="9">
        <f t="shared" si="61"/>
        <v>0.33951136208588795</v>
      </c>
      <c r="Y195" s="10">
        <f t="shared" si="62"/>
        <v>4.8653150052186268E-2</v>
      </c>
      <c r="Z195" s="4">
        <f t="shared" si="50"/>
        <v>136846.66666666666</v>
      </c>
      <c r="AA195" s="4">
        <f t="shared" si="51"/>
        <v>1670.6666666666667</v>
      </c>
      <c r="AB195" s="4">
        <f t="shared" si="52"/>
        <v>4022.3333333333335</v>
      </c>
      <c r="AC195" s="4">
        <f t="shared" si="53"/>
        <v>2017.6666666666667</v>
      </c>
      <c r="AD195" s="4">
        <f t="shared" si="54"/>
        <v>3573</v>
      </c>
      <c r="AE195" s="4">
        <f t="shared" si="55"/>
        <v>1838.6666666666667</v>
      </c>
      <c r="AF195" s="4">
        <f t="shared" si="56"/>
        <v>3886.6666666666665</v>
      </c>
      <c r="AG195" s="4">
        <f t="shared" si="57"/>
        <v>2026</v>
      </c>
      <c r="AH195" s="4">
        <f t="shared" si="58"/>
        <v>71056</v>
      </c>
      <c r="AJ195" s="30">
        <f ca="1">OFFSET('A&amp;Z correction'!$K$5,UsefulSeries!$C193,0)</f>
        <v>140157.12548920856</v>
      </c>
      <c r="AK195" s="30">
        <f ca="1">OFFSET('A&amp;Z correction'!$K$6,UsefulSeries!$C193,0)</f>
        <v>1520.5880487396514</v>
      </c>
      <c r="AL195" s="30">
        <f ca="1">OFFSET('A&amp;Z correction'!$K$7,UsefulSeries!$C193,0)</f>
        <v>2103.3270555656968</v>
      </c>
      <c r="AM195" s="30">
        <f ca="1">OFFSET('A&amp;Z correction'!$L$5,UsefulSeries!$C193,0)</f>
        <v>1918.9007950615251</v>
      </c>
      <c r="AN195" s="30">
        <f ca="1">OFFSET('A&amp;Z correction'!$L$6,UsefulSeries!$C193,0)</f>
        <v>4536.4923591083707</v>
      </c>
      <c r="AO195" s="30">
        <f ca="1">OFFSET('A&amp;Z correction'!$L$7,UsefulSeries!$C193,0)</f>
        <v>1394.0467365120639</v>
      </c>
      <c r="AP195" s="30">
        <f ca="1">OFFSET('A&amp;Z correction'!$M$5,UsefulSeries!$C193,0)</f>
        <v>1922.6370029118989</v>
      </c>
      <c r="AQ195" s="30">
        <f ca="1">OFFSET('A&amp;Z correction'!$M$6,UsefulSeries!$C193,0)</f>
        <v>1611.7268278005677</v>
      </c>
      <c r="AR195" s="30">
        <f ca="1">OFFSET('A&amp;Z correction'!$M$7,UsefulSeries!$C193,0)</f>
        <v>71801.598920575139</v>
      </c>
    </row>
    <row r="196" spans="1:44" x14ac:dyDescent="0.35">
      <c r="A196" s="2" t="s">
        <v>249</v>
      </c>
      <c r="B196" s="58">
        <v>143457</v>
      </c>
      <c r="C196" s="62">
        <v>7184</v>
      </c>
      <c r="D196" s="66">
        <v>77122</v>
      </c>
      <c r="E196">
        <f t="shared" si="43"/>
        <v>0.62985208308636609</v>
      </c>
      <c r="F196">
        <f t="shared" si="44"/>
        <v>3.1541558549896161E-2</v>
      </c>
      <c r="G196">
        <f t="shared" si="45"/>
        <v>0.33860635836373776</v>
      </c>
      <c r="H196" s="6">
        <f t="shared" si="46"/>
        <v>4.7689540032262133E-2</v>
      </c>
      <c r="I196" s="59">
        <v>137643</v>
      </c>
      <c r="J196" s="63">
        <v>1692</v>
      </c>
      <c r="K196" s="67">
        <v>3791</v>
      </c>
      <c r="L196" s="60">
        <v>1824</v>
      </c>
      <c r="M196" s="64">
        <v>3566</v>
      </c>
      <c r="N196" s="68">
        <v>1672</v>
      </c>
      <c r="O196" s="61">
        <v>3942</v>
      </c>
      <c r="P196" s="65">
        <v>1903</v>
      </c>
      <c r="Q196" s="69">
        <v>71316</v>
      </c>
      <c r="S196" s="4">
        <f t="shared" si="47"/>
        <v>143119.66666666666</v>
      </c>
      <c r="T196" s="4">
        <f t="shared" si="48"/>
        <v>7175.666666666667</v>
      </c>
      <c r="U196" s="4">
        <f t="shared" si="49"/>
        <v>77285</v>
      </c>
      <c r="V196" s="9">
        <f t="shared" si="59"/>
        <v>0.62768824887325492</v>
      </c>
      <c r="W196" s="9">
        <f t="shared" si="60"/>
        <v>3.2006155875563373E-2</v>
      </c>
      <c r="X196" s="9">
        <f t="shared" si="61"/>
        <v>0.3403055952511817</v>
      </c>
      <c r="Y196" s="10">
        <f t="shared" si="62"/>
        <v>4.7743775588507967E-2</v>
      </c>
      <c r="Z196" s="4">
        <f t="shared" si="50"/>
        <v>137138.33333333334</v>
      </c>
      <c r="AA196" s="4">
        <f t="shared" si="51"/>
        <v>1673</v>
      </c>
      <c r="AB196" s="4">
        <f t="shared" si="52"/>
        <v>3940.3333333333335</v>
      </c>
      <c r="AC196" s="4">
        <f t="shared" si="53"/>
        <v>1941.6666666666667</v>
      </c>
      <c r="AD196" s="4">
        <f t="shared" si="54"/>
        <v>3533</v>
      </c>
      <c r="AE196" s="4">
        <f t="shared" si="55"/>
        <v>1825.3333333333333</v>
      </c>
      <c r="AF196" s="4">
        <f t="shared" si="56"/>
        <v>3992.3333333333335</v>
      </c>
      <c r="AG196" s="4">
        <f t="shared" si="57"/>
        <v>1942.6666666666667</v>
      </c>
      <c r="AH196" s="4">
        <f t="shared" si="58"/>
        <v>71165</v>
      </c>
      <c r="AJ196" s="30">
        <f ca="1">OFFSET('A&amp;Z correction'!$K$5,UsefulSeries!$C194,0)</f>
        <v>140457.53663334576</v>
      </c>
      <c r="AK196" s="30">
        <f ca="1">OFFSET('A&amp;Z correction'!$K$6,UsefulSeries!$C194,0)</f>
        <v>1524.3668149086307</v>
      </c>
      <c r="AL196" s="30">
        <f ca="1">OFFSET('A&amp;Z correction'!$K$7,UsefulSeries!$C194,0)</f>
        <v>2015.8966299121364</v>
      </c>
      <c r="AM196" s="30">
        <f ca="1">OFFSET('A&amp;Z correction'!$L$5,UsefulSeries!$C194,0)</f>
        <v>1832.0780705025531</v>
      </c>
      <c r="AN196" s="30">
        <f ca="1">OFFSET('A&amp;Z correction'!$L$6,UsefulSeries!$C194,0)</f>
        <v>4485.9965190016919</v>
      </c>
      <c r="AO196" s="30">
        <f ca="1">OFFSET('A&amp;Z correction'!$L$7,UsefulSeries!$C194,0)</f>
        <v>1384.4200604582938</v>
      </c>
      <c r="AP196" s="30">
        <f ca="1">OFFSET('A&amp;Z correction'!$M$5,UsefulSeries!$C194,0)</f>
        <v>2036.9173750408863</v>
      </c>
      <c r="AQ196" s="30">
        <f ca="1">OFFSET('A&amp;Z correction'!$M$6,UsefulSeries!$C194,0)</f>
        <v>1521.0857924744387</v>
      </c>
      <c r="AR196" s="30">
        <f ca="1">OFFSET('A&amp;Z correction'!$M$7,UsefulSeries!$C194,0)</f>
        <v>71922.199799662572</v>
      </c>
    </row>
    <row r="197" spans="1:44" x14ac:dyDescent="0.35">
      <c r="A197" s="2" t="s">
        <v>250</v>
      </c>
      <c r="B197" s="58">
        <v>143741</v>
      </c>
      <c r="C197" s="62">
        <v>7072</v>
      </c>
      <c r="D197" s="66">
        <v>77161</v>
      </c>
      <c r="E197">
        <f t="shared" ref="E197:E260" si="63">B197/($B197+$C197+$D197)</f>
        <v>0.63051488327616312</v>
      </c>
      <c r="F197">
        <f t="shared" ref="F197:F260" si="64">C197/($B197+$C197+$D197)</f>
        <v>3.1021081351382176E-2</v>
      </c>
      <c r="G197">
        <f t="shared" ref="G197:G260" si="65">D197/($B197+$C197+$D197)</f>
        <v>0.33846403537245473</v>
      </c>
      <c r="H197" s="6">
        <f t="shared" ref="H197:H260" si="66">C197/(B197+C197)</f>
        <v>4.6892509266442547E-2</v>
      </c>
      <c r="I197" s="59">
        <v>137695</v>
      </c>
      <c r="J197" s="63">
        <v>1728</v>
      </c>
      <c r="K197" s="67">
        <v>4011</v>
      </c>
      <c r="L197" s="60">
        <v>1952</v>
      </c>
      <c r="M197" s="64">
        <v>3485</v>
      </c>
      <c r="N197" s="68">
        <v>1745</v>
      </c>
      <c r="O197" s="61">
        <v>4015</v>
      </c>
      <c r="P197" s="65">
        <v>1833</v>
      </c>
      <c r="Q197" s="69">
        <v>71097</v>
      </c>
      <c r="S197" s="4">
        <f t="shared" ref="S197:S260" si="67">AVERAGE(B195:B197)</f>
        <v>143449.33333333334</v>
      </c>
      <c r="T197" s="4">
        <f t="shared" ref="T197:T260" si="68">AVERAGE(C195:C197)</f>
        <v>7106.666666666667</v>
      </c>
      <c r="U197" s="4">
        <f t="shared" ref="U197:U260" si="69">AVERAGE(D195:D197)</f>
        <v>77207.333333333328</v>
      </c>
      <c r="V197" s="9">
        <f t="shared" si="59"/>
        <v>0.62908421334809916</v>
      </c>
      <c r="W197" s="9">
        <f t="shared" si="60"/>
        <v>3.1043317381005745E-2</v>
      </c>
      <c r="X197" s="9">
        <f t="shared" si="61"/>
        <v>0.33987246927089515</v>
      </c>
      <c r="Y197" s="10">
        <f t="shared" si="62"/>
        <v>4.7202812685423812E-2</v>
      </c>
      <c r="Z197" s="4">
        <f t="shared" ref="Z197:Z260" si="70">AVERAGE(I195:I197)</f>
        <v>137486.66666666666</v>
      </c>
      <c r="AA197" s="4">
        <f t="shared" ref="AA197:AA260" si="71">AVERAGE(J195:J197)</f>
        <v>1671.6666666666667</v>
      </c>
      <c r="AB197" s="4">
        <f t="shared" ref="AB197:AB260" si="72">AVERAGE(K195:K197)</f>
        <v>3912.3333333333335</v>
      </c>
      <c r="AC197" s="4">
        <f t="shared" ref="AC197:AC260" si="73">AVERAGE(L195:L197)</f>
        <v>1936.3333333333333</v>
      </c>
      <c r="AD197" s="4">
        <f t="shared" ref="AD197:AD260" si="74">AVERAGE(M195:M197)</f>
        <v>3497</v>
      </c>
      <c r="AE197" s="4">
        <f t="shared" ref="AE197:AE260" si="75">AVERAGE(N195:N197)</f>
        <v>1739</v>
      </c>
      <c r="AF197" s="4">
        <f t="shared" ref="AF197:AF260" si="76">AVERAGE(O195:O197)</f>
        <v>3975</v>
      </c>
      <c r="AG197" s="4">
        <f t="shared" ref="AG197:AG260" si="77">AVERAGE(P195:P197)</f>
        <v>1911</v>
      </c>
      <c r="AH197" s="4">
        <f t="shared" ref="AH197:AH260" si="78">AVERAGE(Q195:Q197)</f>
        <v>71208.333333333328</v>
      </c>
      <c r="AJ197" s="30">
        <f ca="1">OFFSET('A&amp;Z correction'!$K$5,UsefulSeries!$C195,0)</f>
        <v>140814.93900190308</v>
      </c>
      <c r="AK197" s="30">
        <f ca="1">OFFSET('A&amp;Z correction'!$K$6,UsefulSeries!$C195,0)</f>
        <v>1523.2619672413036</v>
      </c>
      <c r="AL197" s="30">
        <f ca="1">OFFSET('A&amp;Z correction'!$K$7,UsefulSeries!$C195,0)</f>
        <v>1985.3506233654346</v>
      </c>
      <c r="AM197" s="30">
        <f ca="1">OFFSET('A&amp;Z correction'!$L$5,UsefulSeries!$C195,0)</f>
        <v>1826.678774367002</v>
      </c>
      <c r="AN197" s="30">
        <f ca="1">OFFSET('A&amp;Z correction'!$L$6,UsefulSeries!$C195,0)</f>
        <v>4440.528506369682</v>
      </c>
      <c r="AO197" s="30">
        <f ca="1">OFFSET('A&amp;Z correction'!$L$7,UsefulSeries!$C195,0)</f>
        <v>1290.4670432676314</v>
      </c>
      <c r="AP197" s="30">
        <f ca="1">OFFSET('A&amp;Z correction'!$M$5,UsefulSeries!$C195,0)</f>
        <v>2016.4956325677235</v>
      </c>
      <c r="AQ197" s="30">
        <f ca="1">OFFSET('A&amp;Z correction'!$M$6,UsefulSeries!$C195,0)</f>
        <v>1489.3012367465628</v>
      </c>
      <c r="AR197" s="30">
        <f ca="1">OFFSET('A&amp;Z correction'!$M$7,UsefulSeries!$C195,0)</f>
        <v>71979.207305855642</v>
      </c>
    </row>
    <row r="198" spans="1:44" x14ac:dyDescent="0.35">
      <c r="A198" s="2" t="s">
        <v>251</v>
      </c>
      <c r="B198" s="58">
        <v>143761</v>
      </c>
      <c r="C198" s="62">
        <v>7120</v>
      </c>
      <c r="D198" s="66">
        <v>77318</v>
      </c>
      <c r="E198">
        <f t="shared" si="63"/>
        <v>0.62998085004754623</v>
      </c>
      <c r="F198">
        <f t="shared" si="64"/>
        <v>3.1200837865196604E-2</v>
      </c>
      <c r="G198">
        <f t="shared" si="65"/>
        <v>0.33881831208725716</v>
      </c>
      <c r="H198" s="6">
        <f t="shared" si="66"/>
        <v>4.7189506962440599E-2</v>
      </c>
      <c r="I198" s="59">
        <v>137608</v>
      </c>
      <c r="J198" s="63">
        <v>1882</v>
      </c>
      <c r="K198" s="67">
        <v>4229</v>
      </c>
      <c r="L198" s="60">
        <v>1977</v>
      </c>
      <c r="M198" s="64">
        <v>3362</v>
      </c>
      <c r="N198" s="68">
        <v>1733</v>
      </c>
      <c r="O198" s="61">
        <v>4064</v>
      </c>
      <c r="P198" s="65">
        <v>1866</v>
      </c>
      <c r="Q198" s="69">
        <v>71054</v>
      </c>
      <c r="S198" s="4">
        <f t="shared" si="67"/>
        <v>143653</v>
      </c>
      <c r="T198" s="4">
        <f t="shared" si="68"/>
        <v>7125.333333333333</v>
      </c>
      <c r="U198" s="4">
        <f t="shared" si="69"/>
        <v>77200.333333333328</v>
      </c>
      <c r="V198" s="9">
        <f t="shared" si="59"/>
        <v>0.62985208308636609</v>
      </c>
      <c r="W198" s="9">
        <f t="shared" si="60"/>
        <v>3.1541558549896161E-2</v>
      </c>
      <c r="X198" s="9">
        <f t="shared" si="61"/>
        <v>0.33860635836373776</v>
      </c>
      <c r="Y198" s="10">
        <f t="shared" si="62"/>
        <v>4.7257010843733072E-2</v>
      </c>
      <c r="Z198" s="4">
        <f t="shared" si="70"/>
        <v>137648.66666666666</v>
      </c>
      <c r="AA198" s="4">
        <f t="shared" si="71"/>
        <v>1767.3333333333333</v>
      </c>
      <c r="AB198" s="4">
        <f t="shared" si="72"/>
        <v>4010.3333333333335</v>
      </c>
      <c r="AC198" s="4">
        <f t="shared" si="73"/>
        <v>1917.6666666666667</v>
      </c>
      <c r="AD198" s="4">
        <f t="shared" si="74"/>
        <v>3471</v>
      </c>
      <c r="AE198" s="4">
        <f t="shared" si="75"/>
        <v>1716.6666666666667</v>
      </c>
      <c r="AF198" s="4">
        <f t="shared" si="76"/>
        <v>4007</v>
      </c>
      <c r="AG198" s="4">
        <f t="shared" si="77"/>
        <v>1867.3333333333333</v>
      </c>
      <c r="AH198" s="4">
        <f t="shared" si="78"/>
        <v>71155.666666666672</v>
      </c>
      <c r="AJ198" s="30">
        <f ca="1">OFFSET('A&amp;Z correction'!$K$5,UsefulSeries!$C196,0)</f>
        <v>140978.65186510066</v>
      </c>
      <c r="AK198" s="30">
        <f ca="1">OFFSET('A&amp;Z correction'!$K$6,UsefulSeries!$C196,0)</f>
        <v>1632.869258324215</v>
      </c>
      <c r="AL198" s="30">
        <f ca="1">OFFSET('A&amp;Z correction'!$K$7,UsefulSeries!$C196,0)</f>
        <v>2073.889506328645</v>
      </c>
      <c r="AM198" s="30">
        <f ca="1">OFFSET('A&amp;Z correction'!$L$5,UsefulSeries!$C196,0)</f>
        <v>1805.6484282352242</v>
      </c>
      <c r="AN198" s="30">
        <f ca="1">OFFSET('A&amp;Z correction'!$L$6,UsefulSeries!$C196,0)</f>
        <v>4407.4318394412694</v>
      </c>
      <c r="AO198" s="30">
        <f ca="1">OFFSET('A&amp;Z correction'!$L$7,UsefulSeries!$C196,0)</f>
        <v>1268.4108877421352</v>
      </c>
      <c r="AP198" s="30">
        <f ca="1">OFFSET('A&amp;Z correction'!$M$5,UsefulSeries!$C196,0)</f>
        <v>2050.6748197593292</v>
      </c>
      <c r="AQ198" s="30">
        <f ca="1">OFFSET('A&amp;Z correction'!$M$6,UsefulSeries!$C196,0)</f>
        <v>1441.7366797036534</v>
      </c>
      <c r="AR198" s="30">
        <f ca="1">OFFSET('A&amp;Z correction'!$M$7,UsefulSeries!$C196,0)</f>
        <v>71931.304010819265</v>
      </c>
    </row>
    <row r="199" spans="1:44" x14ac:dyDescent="0.35">
      <c r="A199" s="2" t="s">
        <v>252</v>
      </c>
      <c r="B199" s="58">
        <v>144089</v>
      </c>
      <c r="C199" s="62">
        <v>6980</v>
      </c>
      <c r="D199" s="66">
        <v>77359</v>
      </c>
      <c r="E199">
        <f t="shared" si="63"/>
        <v>0.63078519270842459</v>
      </c>
      <c r="F199">
        <f t="shared" si="64"/>
        <v>3.0556674313131488E-2</v>
      </c>
      <c r="G199">
        <f t="shared" si="65"/>
        <v>0.33865813297844399</v>
      </c>
      <c r="H199" s="6">
        <f t="shared" si="66"/>
        <v>4.6204052452852667E-2</v>
      </c>
      <c r="I199" s="59">
        <v>137853</v>
      </c>
      <c r="J199" s="63">
        <v>1754</v>
      </c>
      <c r="K199" s="67">
        <v>4132</v>
      </c>
      <c r="L199" s="60">
        <v>1997</v>
      </c>
      <c r="M199" s="64">
        <v>3376</v>
      </c>
      <c r="N199" s="68">
        <v>1745</v>
      </c>
      <c r="O199" s="61">
        <v>4122</v>
      </c>
      <c r="P199" s="65">
        <v>1832</v>
      </c>
      <c r="Q199" s="69">
        <v>71187</v>
      </c>
      <c r="S199" s="4">
        <f t="shared" si="67"/>
        <v>143863.66666666666</v>
      </c>
      <c r="T199" s="4">
        <f t="shared" si="68"/>
        <v>7057.333333333333</v>
      </c>
      <c r="U199" s="4">
        <f t="shared" si="69"/>
        <v>77279.333333333328</v>
      </c>
      <c r="V199" s="9">
        <f t="shared" ref="V199:V262" si="79">B197/($B197+$C197+$D197)</f>
        <v>0.63051488327616312</v>
      </c>
      <c r="W199" s="9">
        <f t="shared" ref="W199:W262" si="80">C197/($B197+$C197+$D197)</f>
        <v>3.1021081351382176E-2</v>
      </c>
      <c r="X199" s="9">
        <f t="shared" ref="X199:X262" si="81">D197/($B197+$C197+$D197)</f>
        <v>0.33846403537245473</v>
      </c>
      <c r="Y199" s="10">
        <f t="shared" ref="Y199:Y262" si="82">T199/(S199+T199)</f>
        <v>4.6761771611196143E-2</v>
      </c>
      <c r="Z199" s="4">
        <f t="shared" si="70"/>
        <v>137718.66666666666</v>
      </c>
      <c r="AA199" s="4">
        <f t="shared" si="71"/>
        <v>1788</v>
      </c>
      <c r="AB199" s="4">
        <f t="shared" si="72"/>
        <v>4124</v>
      </c>
      <c r="AC199" s="4">
        <f t="shared" si="73"/>
        <v>1975.3333333333333</v>
      </c>
      <c r="AD199" s="4">
        <f t="shared" si="74"/>
        <v>3407.6666666666665</v>
      </c>
      <c r="AE199" s="4">
        <f t="shared" si="75"/>
        <v>1741</v>
      </c>
      <c r="AF199" s="4">
        <f t="shared" si="76"/>
        <v>4067</v>
      </c>
      <c r="AG199" s="4">
        <f t="shared" si="77"/>
        <v>1843.6666666666667</v>
      </c>
      <c r="AH199" s="4">
        <f t="shared" si="78"/>
        <v>71112.666666666672</v>
      </c>
      <c r="AJ199" s="30">
        <f ca="1">OFFSET('A&amp;Z correction'!$K$5,UsefulSeries!$C197,0)</f>
        <v>141047.80005562757</v>
      </c>
      <c r="AK199" s="30">
        <f ca="1">OFFSET('A&amp;Z correction'!$K$6,UsefulSeries!$C197,0)</f>
        <v>1657.6412381466828</v>
      </c>
      <c r="AL199" s="30">
        <f ca="1">OFFSET('A&amp;Z correction'!$K$7,UsefulSeries!$C197,0)</f>
        <v>2186.488068165761</v>
      </c>
      <c r="AM199" s="30">
        <f ca="1">OFFSET('A&amp;Z correction'!$L$5,UsefulSeries!$C197,0)</f>
        <v>1872.6310945135649</v>
      </c>
      <c r="AN199" s="30">
        <f ca="1">OFFSET('A&amp;Z correction'!$L$6,UsefulSeries!$C197,0)</f>
        <v>4326.459961322048</v>
      </c>
      <c r="AO199" s="30">
        <f ca="1">OFFSET('A&amp;Z correction'!$L$7,UsefulSeries!$C197,0)</f>
        <v>1303.0982377122145</v>
      </c>
      <c r="AP199" s="30">
        <f ca="1">OFFSET('A&amp;Z correction'!$M$5,UsefulSeries!$C197,0)</f>
        <v>2105.4860028950998</v>
      </c>
      <c r="AQ199" s="30">
        <f ca="1">OFFSET('A&amp;Z correction'!$M$6,UsefulSeries!$C197,0)</f>
        <v>1422.3265419070981</v>
      </c>
      <c r="AR199" s="30">
        <f ca="1">OFFSET('A&amp;Z correction'!$M$7,UsefulSeries!$C197,0)</f>
        <v>71885.059173883434</v>
      </c>
    </row>
    <row r="200" spans="1:44" x14ac:dyDescent="0.35">
      <c r="A200" s="2" t="s">
        <v>253</v>
      </c>
      <c r="B200" s="58">
        <v>144353</v>
      </c>
      <c r="C200" s="62">
        <v>7001</v>
      </c>
      <c r="D200" s="66">
        <v>77317</v>
      </c>
      <c r="E200">
        <f t="shared" si="63"/>
        <v>0.63126937827708807</v>
      </c>
      <c r="F200">
        <f t="shared" si="64"/>
        <v>3.0616037888494825E-2</v>
      </c>
      <c r="G200">
        <f t="shared" si="65"/>
        <v>0.33811458383441712</v>
      </c>
      <c r="H200" s="6">
        <f t="shared" si="66"/>
        <v>4.625579766639798E-2</v>
      </c>
      <c r="I200" s="59">
        <v>138172</v>
      </c>
      <c r="J200" s="63">
        <v>1752</v>
      </c>
      <c r="K200" s="67">
        <v>4136</v>
      </c>
      <c r="L200" s="60">
        <v>2022</v>
      </c>
      <c r="M200" s="64">
        <v>3222</v>
      </c>
      <c r="N200" s="68">
        <v>1734</v>
      </c>
      <c r="O200" s="61">
        <v>4089</v>
      </c>
      <c r="P200" s="65">
        <v>1983</v>
      </c>
      <c r="Q200" s="69">
        <v>71107</v>
      </c>
      <c r="S200" s="4">
        <f t="shared" si="67"/>
        <v>144067.66666666666</v>
      </c>
      <c r="T200" s="4">
        <f t="shared" si="68"/>
        <v>7033.666666666667</v>
      </c>
      <c r="U200" s="4">
        <f t="shared" si="69"/>
        <v>77331.333333333328</v>
      </c>
      <c r="V200" s="9">
        <f t="shared" si="79"/>
        <v>0.62998085004754623</v>
      </c>
      <c r="W200" s="9">
        <f t="shared" si="80"/>
        <v>3.1200837865196604E-2</v>
      </c>
      <c r="X200" s="9">
        <f t="shared" si="81"/>
        <v>0.33881831208725716</v>
      </c>
      <c r="Y200" s="10">
        <f t="shared" si="82"/>
        <v>4.6549335545241169E-2</v>
      </c>
      <c r="Z200" s="4">
        <f t="shared" si="70"/>
        <v>137877.66666666666</v>
      </c>
      <c r="AA200" s="4">
        <f t="shared" si="71"/>
        <v>1796</v>
      </c>
      <c r="AB200" s="4">
        <f t="shared" si="72"/>
        <v>4165.666666666667</v>
      </c>
      <c r="AC200" s="4">
        <f t="shared" si="73"/>
        <v>1998.6666666666667</v>
      </c>
      <c r="AD200" s="4">
        <f t="shared" si="74"/>
        <v>3320</v>
      </c>
      <c r="AE200" s="4">
        <f t="shared" si="75"/>
        <v>1737.3333333333333</v>
      </c>
      <c r="AF200" s="4">
        <f t="shared" si="76"/>
        <v>4091.6666666666665</v>
      </c>
      <c r="AG200" s="4">
        <f t="shared" si="77"/>
        <v>1893.6666666666667</v>
      </c>
      <c r="AH200" s="4">
        <f t="shared" si="78"/>
        <v>71116</v>
      </c>
      <c r="AJ200" s="30">
        <f ca="1">OFFSET('A&amp;Z correction'!$K$5,UsefulSeries!$C198,0)</f>
        <v>141209.7326210693</v>
      </c>
      <c r="AK200" s="30">
        <f ca="1">OFFSET('A&amp;Z correction'!$K$6,UsefulSeries!$C198,0)</f>
        <v>1668.1491986317326</v>
      </c>
      <c r="AL200" s="30">
        <f ca="1">OFFSET('A&amp;Z correction'!$K$7,UsefulSeries!$C198,0)</f>
        <v>2226.3813138055716</v>
      </c>
      <c r="AM200" s="30">
        <f ca="1">OFFSET('A&amp;Z correction'!$L$5,UsefulSeries!$C198,0)</f>
        <v>1901.0381610024006</v>
      </c>
      <c r="AN200" s="30">
        <f ca="1">OFFSET('A&amp;Z correction'!$L$6,UsefulSeries!$C198,0)</f>
        <v>4214.3850302626843</v>
      </c>
      <c r="AO200" s="30">
        <f ca="1">OFFSET('A&amp;Z correction'!$L$7,UsefulSeries!$C198,0)</f>
        <v>1309.2874686245414</v>
      </c>
      <c r="AP200" s="30">
        <f ca="1">OFFSET('A&amp;Z correction'!$M$5,UsefulSeries!$C198,0)</f>
        <v>2125.1613785545665</v>
      </c>
      <c r="AQ200" s="30">
        <f ca="1">OFFSET('A&amp;Z correction'!$M$6,UsefulSeries!$C198,0)</f>
        <v>1489.8326441520767</v>
      </c>
      <c r="AR200" s="30">
        <f ca="1">OFFSET('A&amp;Z correction'!$M$7,UsefulSeries!$C198,0)</f>
        <v>71881.731457995877</v>
      </c>
    </row>
    <row r="201" spans="1:44" x14ac:dyDescent="0.35">
      <c r="A201" s="2" t="s">
        <v>254</v>
      </c>
      <c r="B201" s="58">
        <v>144202</v>
      </c>
      <c r="C201" s="62">
        <v>7175</v>
      </c>
      <c r="D201" s="66">
        <v>77535</v>
      </c>
      <c r="E201">
        <f t="shared" si="63"/>
        <v>0.62994513175368705</v>
      </c>
      <c r="F201">
        <f t="shared" si="64"/>
        <v>3.1343922555392464E-2</v>
      </c>
      <c r="G201">
        <f t="shared" si="65"/>
        <v>0.33871094569092053</v>
      </c>
      <c r="H201" s="6">
        <f t="shared" si="66"/>
        <v>4.7398217694894204E-2</v>
      </c>
      <c r="I201" s="59">
        <v>138186</v>
      </c>
      <c r="J201" s="63">
        <v>1900</v>
      </c>
      <c r="K201" s="67">
        <v>4244</v>
      </c>
      <c r="L201" s="60">
        <v>2012</v>
      </c>
      <c r="M201" s="64">
        <v>3276</v>
      </c>
      <c r="N201" s="68">
        <v>1711</v>
      </c>
      <c r="O201" s="61">
        <v>3881</v>
      </c>
      <c r="P201" s="65">
        <v>1974</v>
      </c>
      <c r="Q201" s="69">
        <v>71284</v>
      </c>
      <c r="S201" s="4">
        <f t="shared" si="67"/>
        <v>144214.66666666666</v>
      </c>
      <c r="T201" s="4">
        <f t="shared" si="68"/>
        <v>7052</v>
      </c>
      <c r="U201" s="4">
        <f t="shared" si="69"/>
        <v>77403.666666666672</v>
      </c>
      <c r="V201" s="9">
        <f t="shared" si="79"/>
        <v>0.63078519270842459</v>
      </c>
      <c r="W201" s="9">
        <f t="shared" si="80"/>
        <v>3.0556674313131488E-2</v>
      </c>
      <c r="X201" s="9">
        <f t="shared" si="81"/>
        <v>0.33865813297844399</v>
      </c>
      <c r="Y201" s="10">
        <f t="shared" si="82"/>
        <v>4.6619656236227415E-2</v>
      </c>
      <c r="Z201" s="4">
        <f t="shared" si="70"/>
        <v>138070.33333333334</v>
      </c>
      <c r="AA201" s="4">
        <f t="shared" si="71"/>
        <v>1802</v>
      </c>
      <c r="AB201" s="4">
        <f t="shared" si="72"/>
        <v>4170.666666666667</v>
      </c>
      <c r="AC201" s="4">
        <f t="shared" si="73"/>
        <v>2010.3333333333333</v>
      </c>
      <c r="AD201" s="4">
        <f t="shared" si="74"/>
        <v>3291.3333333333335</v>
      </c>
      <c r="AE201" s="4">
        <f t="shared" si="75"/>
        <v>1730</v>
      </c>
      <c r="AF201" s="4">
        <f t="shared" si="76"/>
        <v>4030.6666666666665</v>
      </c>
      <c r="AG201" s="4">
        <f t="shared" si="77"/>
        <v>1929.6666666666667</v>
      </c>
      <c r="AH201" s="4">
        <f t="shared" si="78"/>
        <v>71192.666666666672</v>
      </c>
      <c r="AJ201" s="30">
        <f ca="1">OFFSET('A&amp;Z correction'!$K$5,UsefulSeries!$C199,0)</f>
        <v>141407.12041112263</v>
      </c>
      <c r="AK201" s="30">
        <f ca="1">OFFSET('A&amp;Z correction'!$K$6,UsefulSeries!$C199,0)</f>
        <v>1675.0838338779631</v>
      </c>
      <c r="AL201" s="30">
        <f ca="1">OFFSET('A&amp;Z correction'!$K$7,UsefulSeries!$C199,0)</f>
        <v>2228.5369976940883</v>
      </c>
      <c r="AM201" s="30">
        <f ca="1">OFFSET('A&amp;Z correction'!$L$5,UsefulSeries!$C199,0)</f>
        <v>1914.9227106649239</v>
      </c>
      <c r="AN201" s="30">
        <f ca="1">OFFSET('A&amp;Z correction'!$L$6,UsefulSeries!$C199,0)</f>
        <v>4177.6706262313537</v>
      </c>
      <c r="AO201" s="30">
        <f ca="1">OFFSET('A&amp;Z correction'!$L$7,UsefulSeries!$C199,0)</f>
        <v>1304.0532504165847</v>
      </c>
      <c r="AP201" s="30">
        <f ca="1">OFFSET('A&amp;Z correction'!$M$5,UsefulSeries!$C199,0)</f>
        <v>2058.3669222934923</v>
      </c>
      <c r="AQ201" s="30">
        <f ca="1">OFFSET('A&amp;Z correction'!$M$6,UsefulSeries!$C199,0)</f>
        <v>1534.1376820685923</v>
      </c>
      <c r="AR201" s="30">
        <f ca="1">OFFSET('A&amp;Z correction'!$M$7,UsefulSeries!$C199,0)</f>
        <v>71956.841933354517</v>
      </c>
    </row>
    <row r="202" spans="1:44" x14ac:dyDescent="0.35">
      <c r="A202" s="2" t="s">
        <v>255</v>
      </c>
      <c r="B202" s="58">
        <v>144625</v>
      </c>
      <c r="C202" s="62">
        <v>7091</v>
      </c>
      <c r="D202" s="66">
        <v>77451</v>
      </c>
      <c r="E202">
        <f t="shared" si="63"/>
        <v>0.63108999114183106</v>
      </c>
      <c r="F202">
        <f t="shared" si="64"/>
        <v>3.0942500447272078E-2</v>
      </c>
      <c r="G202">
        <f t="shared" si="65"/>
        <v>0.33796750841089684</v>
      </c>
      <c r="H202" s="6">
        <f t="shared" si="66"/>
        <v>4.6738643254501833E-2</v>
      </c>
      <c r="I202" s="59">
        <v>138364</v>
      </c>
      <c r="J202" s="63">
        <v>1725</v>
      </c>
      <c r="K202" s="67">
        <v>4086</v>
      </c>
      <c r="L202" s="60">
        <v>2075</v>
      </c>
      <c r="M202" s="64">
        <v>3360</v>
      </c>
      <c r="N202" s="68">
        <v>1738</v>
      </c>
      <c r="O202" s="61">
        <v>4108</v>
      </c>
      <c r="P202" s="65">
        <v>1955</v>
      </c>
      <c r="Q202" s="69">
        <v>71290</v>
      </c>
      <c r="S202" s="4">
        <f t="shared" si="67"/>
        <v>144393.33333333334</v>
      </c>
      <c r="T202" s="4">
        <f t="shared" si="68"/>
        <v>7089</v>
      </c>
      <c r="U202" s="4">
        <f t="shared" si="69"/>
        <v>77434.333333333328</v>
      </c>
      <c r="V202" s="9">
        <f t="shared" si="79"/>
        <v>0.63126937827708807</v>
      </c>
      <c r="W202" s="9">
        <f t="shared" si="80"/>
        <v>3.0616037888494825E-2</v>
      </c>
      <c r="X202" s="9">
        <f t="shared" si="81"/>
        <v>0.33811458383441712</v>
      </c>
      <c r="Y202" s="10">
        <f t="shared" si="82"/>
        <v>4.6797536346372619E-2</v>
      </c>
      <c r="Z202" s="4">
        <f t="shared" si="70"/>
        <v>138240.66666666666</v>
      </c>
      <c r="AA202" s="4">
        <f t="shared" si="71"/>
        <v>1792.3333333333333</v>
      </c>
      <c r="AB202" s="4">
        <f t="shared" si="72"/>
        <v>4155.333333333333</v>
      </c>
      <c r="AC202" s="4">
        <f t="shared" si="73"/>
        <v>2036.3333333333333</v>
      </c>
      <c r="AD202" s="4">
        <f t="shared" si="74"/>
        <v>3286</v>
      </c>
      <c r="AE202" s="4">
        <f t="shared" si="75"/>
        <v>1727.6666666666667</v>
      </c>
      <c r="AF202" s="4">
        <f t="shared" si="76"/>
        <v>4026</v>
      </c>
      <c r="AG202" s="4">
        <f t="shared" si="77"/>
        <v>1970.6666666666667</v>
      </c>
      <c r="AH202" s="4">
        <f t="shared" si="78"/>
        <v>71227</v>
      </c>
      <c r="AJ202" s="30">
        <f ca="1">OFFSET('A&amp;Z correction'!$K$5,UsefulSeries!$C200,0)</f>
        <v>141581.47127566361</v>
      </c>
      <c r="AK202" s="30">
        <f ca="1">OFFSET('A&amp;Z correction'!$K$6,UsefulSeries!$C200,0)</f>
        <v>1663.6284110179408</v>
      </c>
      <c r="AL202" s="30">
        <f ca="1">OFFSET('A&amp;Z correction'!$K$7,UsefulSeries!$C200,0)</f>
        <v>2212.0540437946261</v>
      </c>
      <c r="AM202" s="30">
        <f ca="1">OFFSET('A&amp;Z correction'!$L$5,UsefulSeries!$C200,0)</f>
        <v>1944.4646715494221</v>
      </c>
      <c r="AN202" s="30">
        <f ca="1">OFFSET('A&amp;Z correction'!$L$6,UsefulSeries!$C200,0)</f>
        <v>4170.6870114844469</v>
      </c>
      <c r="AO202" s="30">
        <f ca="1">OFFSET('A&amp;Z correction'!$L$7,UsefulSeries!$C200,0)</f>
        <v>1301.677693964509</v>
      </c>
      <c r="AP202" s="30">
        <f ca="1">OFFSET('A&amp;Z correction'!$M$5,UsefulSeries!$C200,0)</f>
        <v>2047.9053399133059</v>
      </c>
      <c r="AQ202" s="30">
        <f ca="1">OFFSET('A&amp;Z correction'!$M$6,UsefulSeries!$C200,0)</f>
        <v>1581.4984699557135</v>
      </c>
      <c r="AR202" s="30">
        <f ca="1">OFFSET('A&amp;Z correction'!$M$7,UsefulSeries!$C200,0)</f>
        <v>71987.714766343444</v>
      </c>
    </row>
    <row r="203" spans="1:44" x14ac:dyDescent="0.35">
      <c r="A203" s="2" t="s">
        <v>256</v>
      </c>
      <c r="B203" s="58">
        <v>144815</v>
      </c>
      <c r="C203" s="62">
        <v>6847</v>
      </c>
      <c r="D203" s="66">
        <v>77757</v>
      </c>
      <c r="E203">
        <f t="shared" si="63"/>
        <v>0.63122496393062477</v>
      </c>
      <c r="F203">
        <f t="shared" si="64"/>
        <v>2.9844956171895091E-2</v>
      </c>
      <c r="G203">
        <f t="shared" si="65"/>
        <v>0.33893007989748014</v>
      </c>
      <c r="H203" s="6">
        <f t="shared" si="66"/>
        <v>4.5146444066410836E-2</v>
      </c>
      <c r="I203" s="59">
        <v>138687</v>
      </c>
      <c r="J203" s="63">
        <v>1761</v>
      </c>
      <c r="K203" s="67">
        <v>4154</v>
      </c>
      <c r="L203" s="60">
        <v>2081</v>
      </c>
      <c r="M203" s="64">
        <v>3325</v>
      </c>
      <c r="N203" s="68">
        <v>1683</v>
      </c>
      <c r="O203" s="61">
        <v>3933</v>
      </c>
      <c r="P203" s="65">
        <v>1733</v>
      </c>
      <c r="Q203" s="69">
        <v>71607</v>
      </c>
      <c r="S203" s="4">
        <f t="shared" si="67"/>
        <v>144547.33333333334</v>
      </c>
      <c r="T203" s="4">
        <f t="shared" si="68"/>
        <v>7037.666666666667</v>
      </c>
      <c r="U203" s="4">
        <f t="shared" si="69"/>
        <v>77581</v>
      </c>
      <c r="V203" s="9">
        <f t="shared" si="79"/>
        <v>0.62994513175368705</v>
      </c>
      <c r="W203" s="9">
        <f t="shared" si="80"/>
        <v>3.1343922555392464E-2</v>
      </c>
      <c r="X203" s="9">
        <f t="shared" si="81"/>
        <v>0.33871094569092053</v>
      </c>
      <c r="Y203" s="10">
        <f t="shared" si="82"/>
        <v>4.6427197062154348E-2</v>
      </c>
      <c r="Z203" s="4">
        <f t="shared" si="70"/>
        <v>138412.33333333334</v>
      </c>
      <c r="AA203" s="4">
        <f t="shared" si="71"/>
        <v>1795.3333333333333</v>
      </c>
      <c r="AB203" s="4">
        <f t="shared" si="72"/>
        <v>4161.333333333333</v>
      </c>
      <c r="AC203" s="4">
        <f t="shared" si="73"/>
        <v>2056</v>
      </c>
      <c r="AD203" s="4">
        <f t="shared" si="74"/>
        <v>3320.3333333333335</v>
      </c>
      <c r="AE203" s="4">
        <f t="shared" si="75"/>
        <v>1710.6666666666667</v>
      </c>
      <c r="AF203" s="4">
        <f t="shared" si="76"/>
        <v>3974</v>
      </c>
      <c r="AG203" s="4">
        <f t="shared" si="77"/>
        <v>1887.3333333333333</v>
      </c>
      <c r="AH203" s="4">
        <f t="shared" si="78"/>
        <v>71393.666666666672</v>
      </c>
      <c r="AJ203" s="30">
        <f ca="1">OFFSET('A&amp;Z correction'!$K$5,UsefulSeries!$C201,0)</f>
        <v>141757.19144013585</v>
      </c>
      <c r="AK203" s="30">
        <f ca="1">OFFSET('A&amp;Z correction'!$K$6,UsefulSeries!$C201,0)</f>
        <v>1666.3378311026333</v>
      </c>
      <c r="AL203" s="30">
        <f ca="1">OFFSET('A&amp;Z correction'!$K$7,UsefulSeries!$C201,0)</f>
        <v>2215.6108471185776</v>
      </c>
      <c r="AM203" s="30">
        <f ca="1">OFFSET('A&amp;Z correction'!$L$5,UsefulSeries!$C201,0)</f>
        <v>1966.0433096281588</v>
      </c>
      <c r="AN203" s="30">
        <f ca="1">OFFSET('A&amp;Z correction'!$L$6,UsefulSeries!$C201,0)</f>
        <v>4214.8077776274695</v>
      </c>
      <c r="AO203" s="30">
        <f ca="1">OFFSET('A&amp;Z correction'!$L$7,UsefulSeries!$C201,0)</f>
        <v>1277.3012597117847</v>
      </c>
      <c r="AP203" s="30">
        <f ca="1">OFFSET('A&amp;Z correction'!$M$5,UsefulSeries!$C201,0)</f>
        <v>1991.8858336137941</v>
      </c>
      <c r="AQ203" s="30">
        <f ca="1">OFFSET('A&amp;Z correction'!$M$6,UsefulSeries!$C201,0)</f>
        <v>1481.9196273147272</v>
      </c>
      <c r="AR203" s="30">
        <f ca="1">OFFSET('A&amp;Z correction'!$M$7,UsefulSeries!$C201,0)</f>
        <v>72169.03608224522</v>
      </c>
    </row>
    <row r="204" spans="1:44" x14ac:dyDescent="0.35">
      <c r="A204" s="2" t="s">
        <v>257</v>
      </c>
      <c r="B204" s="58">
        <v>145314</v>
      </c>
      <c r="C204" s="62">
        <v>6727</v>
      </c>
      <c r="D204" s="66">
        <v>77634</v>
      </c>
      <c r="E204">
        <f t="shared" si="63"/>
        <v>0.63269402416458043</v>
      </c>
      <c r="F204">
        <f t="shared" si="64"/>
        <v>2.9289213018395557E-2</v>
      </c>
      <c r="G204">
        <f t="shared" si="65"/>
        <v>0.33801676281702403</v>
      </c>
      <c r="H204" s="6">
        <f t="shared" si="66"/>
        <v>4.4244644536671027E-2</v>
      </c>
      <c r="I204" s="59">
        <v>139140</v>
      </c>
      <c r="J204" s="63">
        <v>1749</v>
      </c>
      <c r="K204" s="67">
        <v>3904</v>
      </c>
      <c r="L204" s="60">
        <v>1881</v>
      </c>
      <c r="M204" s="64">
        <v>3226</v>
      </c>
      <c r="N204" s="68">
        <v>1739</v>
      </c>
      <c r="O204" s="61">
        <v>4163</v>
      </c>
      <c r="P204" s="65">
        <v>1713</v>
      </c>
      <c r="Q204" s="69">
        <v>71702</v>
      </c>
      <c r="S204" s="4">
        <f t="shared" si="67"/>
        <v>144918</v>
      </c>
      <c r="T204" s="4">
        <f t="shared" si="68"/>
        <v>6888.333333333333</v>
      </c>
      <c r="U204" s="4">
        <f t="shared" si="69"/>
        <v>77614</v>
      </c>
      <c r="V204" s="9">
        <f t="shared" si="79"/>
        <v>0.63108999114183106</v>
      </c>
      <c r="W204" s="9">
        <f t="shared" si="80"/>
        <v>3.0942500447272078E-2</v>
      </c>
      <c r="X204" s="9">
        <f t="shared" si="81"/>
        <v>0.33796750841089684</v>
      </c>
      <c r="Y204" s="10">
        <f t="shared" si="82"/>
        <v>4.537579679372182E-2</v>
      </c>
      <c r="Z204" s="4">
        <f t="shared" si="70"/>
        <v>138730.33333333334</v>
      </c>
      <c r="AA204" s="4">
        <f t="shared" si="71"/>
        <v>1745</v>
      </c>
      <c r="AB204" s="4">
        <f t="shared" si="72"/>
        <v>4048</v>
      </c>
      <c r="AC204" s="4">
        <f t="shared" si="73"/>
        <v>2012.3333333333333</v>
      </c>
      <c r="AD204" s="4">
        <f t="shared" si="74"/>
        <v>3303.6666666666665</v>
      </c>
      <c r="AE204" s="4">
        <f t="shared" si="75"/>
        <v>1720</v>
      </c>
      <c r="AF204" s="4">
        <f t="shared" si="76"/>
        <v>4068</v>
      </c>
      <c r="AG204" s="4">
        <f t="shared" si="77"/>
        <v>1800.3333333333333</v>
      </c>
      <c r="AH204" s="4">
        <f t="shared" si="78"/>
        <v>71533</v>
      </c>
      <c r="AJ204" s="30">
        <f ca="1">OFFSET('A&amp;Z correction'!$K$5,UsefulSeries!$C202,0)</f>
        <v>142085.26640235214</v>
      </c>
      <c r="AK204" s="30">
        <f ca="1">OFFSET('A&amp;Z correction'!$K$6,UsefulSeries!$C202,0)</f>
        <v>1609.4058207276973</v>
      </c>
      <c r="AL204" s="30">
        <f ca="1">OFFSET('A&amp;Z correction'!$K$7,UsefulSeries!$C202,0)</f>
        <v>2101.1025572204312</v>
      </c>
      <c r="AM204" s="30">
        <f ca="1">OFFSET('A&amp;Z correction'!$L$5,UsefulSeries!$C202,0)</f>
        <v>1915.4862001588347</v>
      </c>
      <c r="AN204" s="30">
        <f ca="1">OFFSET('A&amp;Z correction'!$L$6,UsefulSeries!$C202,0)</f>
        <v>4194.0531607893499</v>
      </c>
      <c r="AO204" s="30">
        <f ca="1">OFFSET('A&amp;Z correction'!$L$7,UsefulSeries!$C202,0)</f>
        <v>1290.2121252471354</v>
      </c>
      <c r="AP204" s="30">
        <f ca="1">OFFSET('A&amp;Z correction'!$M$5,UsefulSeries!$C202,0)</f>
        <v>2090.4177250882062</v>
      </c>
      <c r="AQ204" s="30">
        <f ca="1">OFFSET('A&amp;Z correction'!$M$6,UsefulSeries!$C202,0)</f>
        <v>1384.8038647387887</v>
      </c>
      <c r="AR204" s="30">
        <f ca="1">OFFSET('A&amp;Z correction'!$M$7,UsefulSeries!$C202,0)</f>
        <v>72319.10608400224</v>
      </c>
    </row>
    <row r="205" spans="1:44" x14ac:dyDescent="0.35">
      <c r="A205" s="2" t="s">
        <v>258</v>
      </c>
      <c r="B205" s="58">
        <v>145534</v>
      </c>
      <c r="C205" s="62">
        <v>6872</v>
      </c>
      <c r="D205" s="66">
        <v>77499</v>
      </c>
      <c r="E205">
        <f t="shared" si="63"/>
        <v>0.63301798568974144</v>
      </c>
      <c r="F205">
        <f t="shared" si="64"/>
        <v>2.9890606989843631E-2</v>
      </c>
      <c r="G205">
        <f t="shared" si="65"/>
        <v>0.33709140732041493</v>
      </c>
      <c r="H205" s="6">
        <f t="shared" si="66"/>
        <v>4.5090088316732939E-2</v>
      </c>
      <c r="I205" s="59">
        <v>139289</v>
      </c>
      <c r="J205" s="63">
        <v>1814</v>
      </c>
      <c r="K205" s="67">
        <v>4175</v>
      </c>
      <c r="L205" s="60">
        <v>1932</v>
      </c>
      <c r="M205" s="64">
        <v>3305</v>
      </c>
      <c r="N205" s="68">
        <v>1488</v>
      </c>
      <c r="O205" s="61">
        <v>4225</v>
      </c>
      <c r="P205" s="65">
        <v>1719</v>
      </c>
      <c r="Q205" s="69">
        <v>71503</v>
      </c>
      <c r="S205" s="4">
        <f t="shared" si="67"/>
        <v>145221</v>
      </c>
      <c r="T205" s="4">
        <f t="shared" si="68"/>
        <v>6815.333333333333</v>
      </c>
      <c r="U205" s="4">
        <f t="shared" si="69"/>
        <v>77630</v>
      </c>
      <c r="V205" s="9">
        <f t="shared" si="79"/>
        <v>0.63122496393062477</v>
      </c>
      <c r="W205" s="9">
        <f t="shared" si="80"/>
        <v>2.9844956171895091E-2</v>
      </c>
      <c r="X205" s="9">
        <f t="shared" si="81"/>
        <v>0.33893007989748014</v>
      </c>
      <c r="Y205" s="10">
        <f t="shared" si="82"/>
        <v>4.4827004071395213E-2</v>
      </c>
      <c r="Z205" s="4">
        <f t="shared" si="70"/>
        <v>139038.66666666666</v>
      </c>
      <c r="AA205" s="4">
        <f t="shared" si="71"/>
        <v>1774.6666666666667</v>
      </c>
      <c r="AB205" s="4">
        <f t="shared" si="72"/>
        <v>4077.6666666666665</v>
      </c>
      <c r="AC205" s="4">
        <f t="shared" si="73"/>
        <v>1964.6666666666667</v>
      </c>
      <c r="AD205" s="4">
        <f t="shared" si="74"/>
        <v>3285.3333333333335</v>
      </c>
      <c r="AE205" s="4">
        <f t="shared" si="75"/>
        <v>1636.6666666666667</v>
      </c>
      <c r="AF205" s="4">
        <f t="shared" si="76"/>
        <v>4107</v>
      </c>
      <c r="AG205" s="4">
        <f t="shared" si="77"/>
        <v>1721.6666666666667</v>
      </c>
      <c r="AH205" s="4">
        <f t="shared" si="78"/>
        <v>71604</v>
      </c>
      <c r="AJ205" s="30">
        <f ca="1">OFFSET('A&amp;Z correction'!$K$5,UsefulSeries!$C203,0)</f>
        <v>142401.33376952881</v>
      </c>
      <c r="AK205" s="30">
        <f ca="1">OFFSET('A&amp;Z correction'!$K$6,UsefulSeries!$C203,0)</f>
        <v>1643.4814274442429</v>
      </c>
      <c r="AL205" s="30">
        <f ca="1">OFFSET('A&amp;Z correction'!$K$7,UsefulSeries!$C203,0)</f>
        <v>2126.2539666222929</v>
      </c>
      <c r="AM205" s="30">
        <f ca="1">OFFSET('A&amp;Z correction'!$L$5,UsefulSeries!$C203,0)</f>
        <v>1861.1301306096616</v>
      </c>
      <c r="AN205" s="30">
        <f ca="1">OFFSET('A&amp;Z correction'!$L$6,UsefulSeries!$C203,0)</f>
        <v>4171.3120389348387</v>
      </c>
      <c r="AO205" s="30">
        <f ca="1">OFFSET('A&amp;Z correction'!$L$7,UsefulSeries!$C203,0)</f>
        <v>1197.7924555356453</v>
      </c>
      <c r="AP205" s="30">
        <f ca="1">OFFSET('A&amp;Z correction'!$M$5,UsefulSeries!$C203,0)</f>
        <v>2133.4794203516476</v>
      </c>
      <c r="AQ205" s="30">
        <f ca="1">OFFSET('A&amp;Z correction'!$M$6,UsefulSeries!$C203,0)</f>
        <v>1296.7597839067312</v>
      </c>
      <c r="AR205" s="30">
        <f ca="1">OFFSET('A&amp;Z correction'!$M$7,UsefulSeries!$C203,0)</f>
        <v>72408.045617634503</v>
      </c>
    </row>
    <row r="206" spans="1:44" x14ac:dyDescent="0.35">
      <c r="A206" s="2" t="s">
        <v>259</v>
      </c>
      <c r="B206" s="58">
        <v>145970</v>
      </c>
      <c r="C206" s="62">
        <v>6762</v>
      </c>
      <c r="D206" s="66">
        <v>77376</v>
      </c>
      <c r="E206">
        <f t="shared" si="63"/>
        <v>0.63435430319675978</v>
      </c>
      <c r="F206">
        <f t="shared" si="64"/>
        <v>2.9386201262016097E-2</v>
      </c>
      <c r="G206">
        <f t="shared" si="65"/>
        <v>0.33625949554122414</v>
      </c>
      <c r="H206" s="6">
        <f t="shared" si="66"/>
        <v>4.4273629625749676E-2</v>
      </c>
      <c r="I206" s="59">
        <v>139554</v>
      </c>
      <c r="J206" s="63">
        <v>1820</v>
      </c>
      <c r="K206" s="67">
        <v>4137</v>
      </c>
      <c r="L206" s="60">
        <v>2077</v>
      </c>
      <c r="M206" s="64">
        <v>3194</v>
      </c>
      <c r="N206" s="68">
        <v>1600</v>
      </c>
      <c r="O206" s="61">
        <v>4295</v>
      </c>
      <c r="P206" s="65">
        <v>1740</v>
      </c>
      <c r="Q206" s="69">
        <v>71285</v>
      </c>
      <c r="S206" s="4">
        <f t="shared" si="67"/>
        <v>145606</v>
      </c>
      <c r="T206" s="4">
        <f t="shared" si="68"/>
        <v>6787</v>
      </c>
      <c r="U206" s="4">
        <f t="shared" si="69"/>
        <v>77503</v>
      </c>
      <c r="V206" s="9">
        <f t="shared" si="79"/>
        <v>0.63269402416458043</v>
      </c>
      <c r="W206" s="9">
        <f t="shared" si="80"/>
        <v>2.9289213018395557E-2</v>
      </c>
      <c r="X206" s="9">
        <f t="shared" si="81"/>
        <v>0.33801676281702403</v>
      </c>
      <c r="Y206" s="10">
        <f t="shared" si="82"/>
        <v>4.4536166359347214E-2</v>
      </c>
      <c r="Z206" s="4">
        <f t="shared" si="70"/>
        <v>139327.66666666666</v>
      </c>
      <c r="AA206" s="4">
        <f t="shared" si="71"/>
        <v>1794.3333333333333</v>
      </c>
      <c r="AB206" s="4">
        <f t="shared" si="72"/>
        <v>4072</v>
      </c>
      <c r="AC206" s="4">
        <f t="shared" si="73"/>
        <v>1963.3333333333333</v>
      </c>
      <c r="AD206" s="4">
        <f t="shared" si="74"/>
        <v>3241.6666666666665</v>
      </c>
      <c r="AE206" s="4">
        <f t="shared" si="75"/>
        <v>1609</v>
      </c>
      <c r="AF206" s="4">
        <f t="shared" si="76"/>
        <v>4227.666666666667</v>
      </c>
      <c r="AG206" s="4">
        <f t="shared" si="77"/>
        <v>1724</v>
      </c>
      <c r="AH206" s="4">
        <f t="shared" si="78"/>
        <v>71496.666666666672</v>
      </c>
      <c r="AJ206" s="30">
        <f ca="1">OFFSET('A&amp;Z correction'!$K$5,UsefulSeries!$C204,0)</f>
        <v>142696.56271834526</v>
      </c>
      <c r="AK206" s="30">
        <f ca="1">OFFSET('A&amp;Z correction'!$K$6,UsefulSeries!$C204,0)</f>
        <v>1666.4312463223926</v>
      </c>
      <c r="AL206" s="30">
        <f ca="1">OFFSET('A&amp;Z correction'!$K$7,UsefulSeries!$C204,0)</f>
        <v>2116.342869446034</v>
      </c>
      <c r="AM206" s="30">
        <f ca="1">OFFSET('A&amp;Z correction'!$L$5,UsefulSeries!$C204,0)</f>
        <v>1859.8179676488251</v>
      </c>
      <c r="AN206" s="30">
        <f ca="1">OFFSET('A&amp;Z correction'!$L$6,UsefulSeries!$C204,0)</f>
        <v>4115.6615996796772</v>
      </c>
      <c r="AO206" s="30">
        <f ca="1">OFFSET('A&amp;Z correction'!$L$7,UsefulSeries!$C204,0)</f>
        <v>1172.0169404758249</v>
      </c>
      <c r="AP206" s="30">
        <f ca="1">OFFSET('A&amp;Z correction'!$M$5,UsefulSeries!$C204,0)</f>
        <v>2254.1763011109815</v>
      </c>
      <c r="AQ206" s="30">
        <f ca="1">OFFSET('A&amp;Z correction'!$M$6,UsefulSeries!$C204,0)</f>
        <v>1304.6279186381059</v>
      </c>
      <c r="AR206" s="30">
        <f ca="1">OFFSET('A&amp;Z correction'!$M$7,UsefulSeries!$C204,0)</f>
        <v>72300.023334082667</v>
      </c>
    </row>
    <row r="207" spans="1:44" x14ac:dyDescent="0.35">
      <c r="A207" s="2" t="s">
        <v>260</v>
      </c>
      <c r="B207" s="58">
        <v>146028</v>
      </c>
      <c r="C207" s="62">
        <v>7116</v>
      </c>
      <c r="D207" s="66">
        <v>77506</v>
      </c>
      <c r="E207">
        <f t="shared" si="63"/>
        <v>0.6331151094732278</v>
      </c>
      <c r="F207">
        <f t="shared" si="64"/>
        <v>3.0851940169087363E-2</v>
      </c>
      <c r="G207">
        <f t="shared" si="65"/>
        <v>0.33603295035768482</v>
      </c>
      <c r="H207" s="6">
        <f t="shared" si="66"/>
        <v>4.6466071148722768E-2</v>
      </c>
      <c r="I207" s="59">
        <v>139748</v>
      </c>
      <c r="J207" s="63">
        <v>1917</v>
      </c>
      <c r="K207" s="67">
        <v>4283</v>
      </c>
      <c r="L207" s="60">
        <v>1945</v>
      </c>
      <c r="M207" s="64">
        <v>3272</v>
      </c>
      <c r="N207" s="68">
        <v>1544</v>
      </c>
      <c r="O207" s="61">
        <v>4146</v>
      </c>
      <c r="P207" s="65">
        <v>1905</v>
      </c>
      <c r="Q207" s="69">
        <v>71146</v>
      </c>
      <c r="S207" s="4">
        <f t="shared" si="67"/>
        <v>145844</v>
      </c>
      <c r="T207" s="4">
        <f t="shared" si="68"/>
        <v>6916.666666666667</v>
      </c>
      <c r="U207" s="4">
        <f t="shared" si="69"/>
        <v>77460.333333333328</v>
      </c>
      <c r="V207" s="9">
        <f t="shared" si="79"/>
        <v>0.63301798568974144</v>
      </c>
      <c r="W207" s="9">
        <f t="shared" si="80"/>
        <v>2.9890606989843631E-2</v>
      </c>
      <c r="X207" s="9">
        <f t="shared" si="81"/>
        <v>0.33709140732041493</v>
      </c>
      <c r="Y207" s="10">
        <f t="shared" si="82"/>
        <v>4.5277798386146526E-2</v>
      </c>
      <c r="Z207" s="4">
        <f t="shared" si="70"/>
        <v>139530.33333333334</v>
      </c>
      <c r="AA207" s="4">
        <f t="shared" si="71"/>
        <v>1850.3333333333333</v>
      </c>
      <c r="AB207" s="4">
        <f t="shared" si="72"/>
        <v>4198.333333333333</v>
      </c>
      <c r="AC207" s="4">
        <f t="shared" si="73"/>
        <v>1984.6666666666667</v>
      </c>
      <c r="AD207" s="4">
        <f t="shared" si="74"/>
        <v>3257</v>
      </c>
      <c r="AE207" s="4">
        <f t="shared" si="75"/>
        <v>1544</v>
      </c>
      <c r="AF207" s="4">
        <f t="shared" si="76"/>
        <v>4222</v>
      </c>
      <c r="AG207" s="4">
        <f t="shared" si="77"/>
        <v>1788</v>
      </c>
      <c r="AH207" s="4">
        <f t="shared" si="78"/>
        <v>71311.333333333328</v>
      </c>
      <c r="AJ207" s="30">
        <f ca="1">OFFSET('A&amp;Z correction'!$K$5,UsefulSeries!$C205,0)</f>
        <v>142902.02328059019</v>
      </c>
      <c r="AK207" s="30">
        <f ca="1">OFFSET('A&amp;Z correction'!$K$6,UsefulSeries!$C205,0)</f>
        <v>1728.8912112183468</v>
      </c>
      <c r="AL207" s="30">
        <f ca="1">OFFSET('A&amp;Z correction'!$K$7,UsefulSeries!$C205,0)</f>
        <v>2239.4764435690377</v>
      </c>
      <c r="AM207" s="30">
        <f ca="1">OFFSET('A&amp;Z correction'!$L$5,UsefulSeries!$C205,0)</f>
        <v>1883.8226794201717</v>
      </c>
      <c r="AN207" s="30">
        <f ca="1">OFFSET('A&amp;Z correction'!$L$6,UsefulSeries!$C205,0)</f>
        <v>4135.0481818956459</v>
      </c>
      <c r="AO207" s="30">
        <f ca="1">OFFSET('A&amp;Z correction'!$L$7,UsefulSeries!$C205,0)</f>
        <v>1096.26585489391</v>
      </c>
      <c r="AP207" s="30">
        <f ca="1">OFFSET('A&amp;Z correction'!$M$5,UsefulSeries!$C205,0)</f>
        <v>2243.5249735845414</v>
      </c>
      <c r="AQ207" s="30">
        <f ca="1">OFFSET('A&amp;Z correction'!$M$6,UsefulSeries!$C205,0)</f>
        <v>1375.6058201624467</v>
      </c>
      <c r="AR207" s="30">
        <f ca="1">OFFSET('A&amp;Z correction'!$M$7,UsefulSeries!$C205,0)</f>
        <v>72110.730101832378</v>
      </c>
    </row>
    <row r="208" spans="1:44" x14ac:dyDescent="0.35">
      <c r="A208" s="2" t="s">
        <v>261</v>
      </c>
      <c r="B208" s="58">
        <v>146057</v>
      </c>
      <c r="C208" s="62">
        <v>6927</v>
      </c>
      <c r="D208" s="66">
        <v>77851</v>
      </c>
      <c r="E208">
        <f t="shared" si="63"/>
        <v>0.63273333766543205</v>
      </c>
      <c r="F208">
        <f t="shared" si="64"/>
        <v>3.0008447592436156E-2</v>
      </c>
      <c r="G208">
        <f t="shared" si="65"/>
        <v>0.3372582147421318</v>
      </c>
      <c r="H208" s="6">
        <f t="shared" si="66"/>
        <v>4.5279244888354338E-2</v>
      </c>
      <c r="I208" s="59">
        <v>139839</v>
      </c>
      <c r="J208" s="63">
        <v>1833</v>
      </c>
      <c r="K208" s="67">
        <v>4333</v>
      </c>
      <c r="L208" s="60">
        <v>2125</v>
      </c>
      <c r="M208" s="64">
        <v>3248</v>
      </c>
      <c r="N208" s="68">
        <v>1741</v>
      </c>
      <c r="O208" s="61">
        <v>4044</v>
      </c>
      <c r="P208" s="65">
        <v>1812</v>
      </c>
      <c r="Q208" s="69">
        <v>71471</v>
      </c>
      <c r="S208" s="4">
        <f t="shared" si="67"/>
        <v>146018.33333333334</v>
      </c>
      <c r="T208" s="4">
        <f t="shared" si="68"/>
        <v>6935</v>
      </c>
      <c r="U208" s="4">
        <f t="shared" si="69"/>
        <v>77577.666666666672</v>
      </c>
      <c r="V208" s="9">
        <f t="shared" si="79"/>
        <v>0.63435430319675978</v>
      </c>
      <c r="W208" s="9">
        <f t="shared" si="80"/>
        <v>2.9386201262016097E-2</v>
      </c>
      <c r="X208" s="9">
        <f t="shared" si="81"/>
        <v>0.33625949554122414</v>
      </c>
      <c r="Y208" s="10">
        <f t="shared" si="82"/>
        <v>4.5340626770692581E-2</v>
      </c>
      <c r="Z208" s="4">
        <f t="shared" si="70"/>
        <v>139713.66666666666</v>
      </c>
      <c r="AA208" s="4">
        <f t="shared" si="71"/>
        <v>1856.6666666666667</v>
      </c>
      <c r="AB208" s="4">
        <f t="shared" si="72"/>
        <v>4251</v>
      </c>
      <c r="AC208" s="4">
        <f t="shared" si="73"/>
        <v>2049</v>
      </c>
      <c r="AD208" s="4">
        <f t="shared" si="74"/>
        <v>3238</v>
      </c>
      <c r="AE208" s="4">
        <f t="shared" si="75"/>
        <v>1628.3333333333333</v>
      </c>
      <c r="AF208" s="4">
        <f t="shared" si="76"/>
        <v>4161.666666666667</v>
      </c>
      <c r="AG208" s="4">
        <f t="shared" si="77"/>
        <v>1819</v>
      </c>
      <c r="AH208" s="4">
        <f t="shared" si="78"/>
        <v>71300.666666666672</v>
      </c>
      <c r="AJ208" s="30">
        <f ca="1">OFFSET('A&amp;Z correction'!$K$5,UsefulSeries!$C206,0)</f>
        <v>143088.46637531466</v>
      </c>
      <c r="AK208" s="30">
        <f ca="1">OFFSET('A&amp;Z correction'!$K$6,UsefulSeries!$C206,0)</f>
        <v>1735.8705558501588</v>
      </c>
      <c r="AL208" s="30">
        <f ca="1">OFFSET('A&amp;Z correction'!$K$7,UsefulSeries!$C206,0)</f>
        <v>2288.8619252953695</v>
      </c>
      <c r="AM208" s="30">
        <f ca="1">OFFSET('A&amp;Z correction'!$L$5,UsefulSeries!$C206,0)</f>
        <v>1957.1928988167942</v>
      </c>
      <c r="AN208" s="30">
        <f ca="1">OFFSET('A&amp;Z correction'!$L$6,UsefulSeries!$C206,0)</f>
        <v>4110.2211085340186</v>
      </c>
      <c r="AO208" s="30">
        <f ca="1">OFFSET('A&amp;Z correction'!$L$7,UsefulSeries!$C206,0)</f>
        <v>1193.8230051720045</v>
      </c>
      <c r="AP208" s="30">
        <f ca="1">OFFSET('A&amp;Z correction'!$M$5,UsefulSeries!$C206,0)</f>
        <v>2172.3673460531159</v>
      </c>
      <c r="AQ208" s="30">
        <f ca="1">OFFSET('A&amp;Z correction'!$M$6,UsefulSeries!$C206,0)</f>
        <v>1413.3658682303271</v>
      </c>
      <c r="AR208" s="30">
        <f ca="1">OFFSET('A&amp;Z correction'!$M$7,UsefulSeries!$C206,0)</f>
        <v>72087.26260839653</v>
      </c>
    </row>
    <row r="209" spans="1:44" x14ac:dyDescent="0.35">
      <c r="A209" s="2" t="s">
        <v>262</v>
      </c>
      <c r="B209" s="58">
        <v>146320</v>
      </c>
      <c r="C209" s="62">
        <v>6731</v>
      </c>
      <c r="D209" s="66">
        <v>77982</v>
      </c>
      <c r="E209">
        <f t="shared" si="63"/>
        <v>0.63332943778594397</v>
      </c>
      <c r="F209">
        <f t="shared" si="64"/>
        <v>2.9134366086230105E-2</v>
      </c>
      <c r="G209">
        <f t="shared" si="65"/>
        <v>0.33753619612782587</v>
      </c>
      <c r="H209" s="6">
        <f t="shared" si="66"/>
        <v>4.3978804450803981E-2</v>
      </c>
      <c r="I209" s="59">
        <v>140142</v>
      </c>
      <c r="J209" s="63">
        <v>1701</v>
      </c>
      <c r="K209" s="67">
        <v>4191</v>
      </c>
      <c r="L209" s="60">
        <v>2088</v>
      </c>
      <c r="M209" s="64">
        <v>3207</v>
      </c>
      <c r="N209" s="68">
        <v>1630</v>
      </c>
      <c r="O209" s="61">
        <v>4018</v>
      </c>
      <c r="P209" s="65">
        <v>1788</v>
      </c>
      <c r="Q209" s="69">
        <v>71865</v>
      </c>
      <c r="S209" s="4">
        <f t="shared" si="67"/>
        <v>146135</v>
      </c>
      <c r="T209" s="4">
        <f t="shared" si="68"/>
        <v>6924.666666666667</v>
      </c>
      <c r="U209" s="4">
        <f t="shared" si="69"/>
        <v>77779.666666666672</v>
      </c>
      <c r="V209" s="9">
        <f t="shared" si="79"/>
        <v>0.6331151094732278</v>
      </c>
      <c r="W209" s="9">
        <f t="shared" si="80"/>
        <v>3.0851940169087363E-2</v>
      </c>
      <c r="X209" s="9">
        <f t="shared" si="81"/>
        <v>0.33603295035768482</v>
      </c>
      <c r="Y209" s="10">
        <f t="shared" si="82"/>
        <v>4.5241616014669667E-2</v>
      </c>
      <c r="Z209" s="4">
        <f t="shared" si="70"/>
        <v>139909.66666666666</v>
      </c>
      <c r="AA209" s="4">
        <f t="shared" si="71"/>
        <v>1817</v>
      </c>
      <c r="AB209" s="4">
        <f t="shared" si="72"/>
        <v>4269</v>
      </c>
      <c r="AC209" s="4">
        <f t="shared" si="73"/>
        <v>2052.6666666666665</v>
      </c>
      <c r="AD209" s="4">
        <f t="shared" si="74"/>
        <v>3242.3333333333335</v>
      </c>
      <c r="AE209" s="4">
        <f t="shared" si="75"/>
        <v>1638.3333333333333</v>
      </c>
      <c r="AF209" s="4">
        <f t="shared" si="76"/>
        <v>4069.3333333333335</v>
      </c>
      <c r="AG209" s="4">
        <f t="shared" si="77"/>
        <v>1835</v>
      </c>
      <c r="AH209" s="4">
        <f t="shared" si="78"/>
        <v>71494</v>
      </c>
      <c r="AJ209" s="30">
        <f ca="1">OFFSET('A&amp;Z correction'!$K$5,UsefulSeries!$C207,0)</f>
        <v>143290.53901000897</v>
      </c>
      <c r="AK209" s="30">
        <f ca="1">OFFSET('A&amp;Z correction'!$K$6,UsefulSeries!$C207,0)</f>
        <v>1689.8579572796612</v>
      </c>
      <c r="AL209" s="30">
        <f ca="1">OFFSET('A&amp;Z correction'!$K$7,UsefulSeries!$C207,0)</f>
        <v>2308.3515320788538</v>
      </c>
      <c r="AM209" s="30">
        <f ca="1">OFFSET('A&amp;Z correction'!$L$5,UsefulSeries!$C207,0)</f>
        <v>1961.1334800404472</v>
      </c>
      <c r="AN209" s="30">
        <f ca="1">OFFSET('A&amp;Z correction'!$L$6,UsefulSeries!$C207,0)</f>
        <v>4115.7369752118384</v>
      </c>
      <c r="AO209" s="30">
        <f ca="1">OFFSET('A&amp;Z correction'!$L$7,UsefulSeries!$C207,0)</f>
        <v>1203.9591180810385</v>
      </c>
      <c r="AP209" s="30">
        <f ca="1">OFFSET('A&amp;Z correction'!$M$5,UsefulSeries!$C207,0)</f>
        <v>2074.3391668842528</v>
      </c>
      <c r="AQ209" s="30">
        <f ca="1">OFFSET('A&amp;Z correction'!$M$6,UsefulSeries!$C207,0)</f>
        <v>1431.07631558566</v>
      </c>
      <c r="AR209" s="30">
        <f ca="1">OFFSET('A&amp;Z correction'!$M$7,UsefulSeries!$C207,0)</f>
        <v>72281.799821272827</v>
      </c>
    </row>
    <row r="210" spans="1:44" x14ac:dyDescent="0.35">
      <c r="A210" s="2" t="s">
        <v>263</v>
      </c>
      <c r="B210" s="58">
        <v>145586</v>
      </c>
      <c r="C210" s="62">
        <v>6850</v>
      </c>
      <c r="D210" s="66">
        <v>78818</v>
      </c>
      <c r="E210">
        <f t="shared" si="63"/>
        <v>0.62955019156425407</v>
      </c>
      <c r="F210">
        <f t="shared" si="64"/>
        <v>2.9621109256488535E-2</v>
      </c>
      <c r="G210">
        <f t="shared" si="65"/>
        <v>0.34082869917925745</v>
      </c>
      <c r="H210" s="6">
        <f t="shared" si="66"/>
        <v>4.4936891547928313E-2</v>
      </c>
      <c r="I210" s="59">
        <v>140032</v>
      </c>
      <c r="J210" s="63">
        <v>1763</v>
      </c>
      <c r="K210" s="67">
        <v>4502</v>
      </c>
      <c r="L210" s="60">
        <v>1851</v>
      </c>
      <c r="M210" s="64">
        <v>3377</v>
      </c>
      <c r="N210" s="68">
        <v>1502</v>
      </c>
      <c r="O210" s="61">
        <v>3609</v>
      </c>
      <c r="P210" s="65">
        <v>1683</v>
      </c>
      <c r="Q210" s="69">
        <v>72510</v>
      </c>
      <c r="S210" s="4">
        <f t="shared" si="67"/>
        <v>145987.66666666666</v>
      </c>
      <c r="T210" s="4">
        <f t="shared" si="68"/>
        <v>6836</v>
      </c>
      <c r="U210" s="4">
        <f t="shared" si="69"/>
        <v>78217</v>
      </c>
      <c r="V210" s="9">
        <f t="shared" si="79"/>
        <v>0.63273333766543205</v>
      </c>
      <c r="W210" s="9">
        <f t="shared" si="80"/>
        <v>3.0008447592436156E-2</v>
      </c>
      <c r="X210" s="9">
        <f t="shared" si="81"/>
        <v>0.3372582147421318</v>
      </c>
      <c r="Y210" s="10">
        <f t="shared" si="82"/>
        <v>4.4731291619317257E-2</v>
      </c>
      <c r="Z210" s="4">
        <f t="shared" si="70"/>
        <v>140004.33333333334</v>
      </c>
      <c r="AA210" s="4">
        <f t="shared" si="71"/>
        <v>1765.6666666666667</v>
      </c>
      <c r="AB210" s="4">
        <f t="shared" si="72"/>
        <v>4342</v>
      </c>
      <c r="AC210" s="4">
        <f t="shared" si="73"/>
        <v>2021.3333333333333</v>
      </c>
      <c r="AD210" s="4">
        <f t="shared" si="74"/>
        <v>3277.3333333333335</v>
      </c>
      <c r="AE210" s="4">
        <f t="shared" si="75"/>
        <v>1624.3333333333333</v>
      </c>
      <c r="AF210" s="4">
        <f t="shared" si="76"/>
        <v>3890.3333333333335</v>
      </c>
      <c r="AG210" s="4">
        <f t="shared" si="77"/>
        <v>1761</v>
      </c>
      <c r="AH210" s="4">
        <f t="shared" si="78"/>
        <v>71948.666666666672</v>
      </c>
      <c r="AJ210" s="30">
        <f ca="1">OFFSET('A&amp;Z correction'!$K$5,UsefulSeries!$C208,0)</f>
        <v>143389.9169031161</v>
      </c>
      <c r="AK210" s="30">
        <f ca="1">OFFSET('A&amp;Z correction'!$K$6,UsefulSeries!$C208,0)</f>
        <v>1630.3040259422637</v>
      </c>
      <c r="AL210" s="30">
        <f ca="1">OFFSET('A&amp;Z correction'!$K$7,UsefulSeries!$C208,0)</f>
        <v>2385.5218186947327</v>
      </c>
      <c r="AM210" s="30">
        <f ca="1">OFFSET('A&amp;Z correction'!$L$5,UsefulSeries!$C208,0)</f>
        <v>1924.9452209807216</v>
      </c>
      <c r="AN210" s="30">
        <f ca="1">OFFSET('A&amp;Z correction'!$L$6,UsefulSeries!$C208,0)</f>
        <v>4160.905502057778</v>
      </c>
      <c r="AO210" s="30">
        <f ca="1">OFFSET('A&amp;Z correction'!$L$7,UsefulSeries!$C208,0)</f>
        <v>1182.4050934416628</v>
      </c>
      <c r="AP210" s="30">
        <f ca="1">OFFSET('A&amp;Z correction'!$M$5,UsefulSeries!$C208,0)</f>
        <v>1893.3879746939101</v>
      </c>
      <c r="AQ210" s="30">
        <f ca="1">OFFSET('A&amp;Z correction'!$M$6,UsefulSeries!$C208,0)</f>
        <v>1341.9724375901251</v>
      </c>
      <c r="AR210" s="30">
        <f ca="1">OFFSET('A&amp;Z correction'!$M$7,UsefulSeries!$C208,0)</f>
        <v>72755.100988868187</v>
      </c>
    </row>
    <row r="211" spans="1:44" x14ac:dyDescent="0.35">
      <c r="A211" s="2" t="s">
        <v>264</v>
      </c>
      <c r="B211" s="58">
        <v>145903</v>
      </c>
      <c r="C211" s="62">
        <v>6766</v>
      </c>
      <c r="D211" s="66">
        <v>78810</v>
      </c>
      <c r="E211">
        <f t="shared" si="63"/>
        <v>0.63030771689872511</v>
      </c>
      <c r="F211">
        <f t="shared" si="64"/>
        <v>2.92294333395254E-2</v>
      </c>
      <c r="G211">
        <f t="shared" si="65"/>
        <v>0.34046284976174945</v>
      </c>
      <c r="H211" s="6">
        <f t="shared" si="66"/>
        <v>4.4318099941703951E-2</v>
      </c>
      <c r="I211" s="59">
        <v>139889</v>
      </c>
      <c r="J211" s="63">
        <v>1712</v>
      </c>
      <c r="K211" s="67">
        <v>3961</v>
      </c>
      <c r="L211" s="60">
        <v>1981</v>
      </c>
      <c r="M211" s="64">
        <v>3308</v>
      </c>
      <c r="N211" s="68">
        <v>1559</v>
      </c>
      <c r="O211" s="61">
        <v>3966</v>
      </c>
      <c r="P211" s="65">
        <v>1736</v>
      </c>
      <c r="Q211" s="69">
        <v>72935</v>
      </c>
      <c r="S211" s="4">
        <f t="shared" si="67"/>
        <v>145936.33333333334</v>
      </c>
      <c r="T211" s="4">
        <f t="shared" si="68"/>
        <v>6782.333333333333</v>
      </c>
      <c r="U211" s="4">
        <f t="shared" si="69"/>
        <v>78536.666666666672</v>
      </c>
      <c r="V211" s="9">
        <f t="shared" si="79"/>
        <v>0.63332943778594397</v>
      </c>
      <c r="W211" s="9">
        <f t="shared" si="80"/>
        <v>2.9134366086230105E-2</v>
      </c>
      <c r="X211" s="9">
        <f t="shared" si="81"/>
        <v>0.33753619612782587</v>
      </c>
      <c r="Y211" s="10">
        <f t="shared" si="82"/>
        <v>4.4410637424807262E-2</v>
      </c>
      <c r="Z211" s="4">
        <f t="shared" si="70"/>
        <v>140021</v>
      </c>
      <c r="AA211" s="4">
        <f t="shared" si="71"/>
        <v>1725.3333333333333</v>
      </c>
      <c r="AB211" s="4">
        <f t="shared" si="72"/>
        <v>4218</v>
      </c>
      <c r="AC211" s="4">
        <f t="shared" si="73"/>
        <v>1973.3333333333333</v>
      </c>
      <c r="AD211" s="4">
        <f t="shared" si="74"/>
        <v>3297.3333333333335</v>
      </c>
      <c r="AE211" s="4">
        <f t="shared" si="75"/>
        <v>1563.6666666666667</v>
      </c>
      <c r="AF211" s="4">
        <f t="shared" si="76"/>
        <v>3864.3333333333335</v>
      </c>
      <c r="AG211" s="4">
        <f t="shared" si="77"/>
        <v>1735.6666666666667</v>
      </c>
      <c r="AH211" s="4">
        <f t="shared" si="78"/>
        <v>72436.666666666672</v>
      </c>
      <c r="AJ211" s="30">
        <f ca="1">OFFSET('A&amp;Z correction'!$K$5,UsefulSeries!$C209,0)</f>
        <v>143409.68271031851</v>
      </c>
      <c r="AK211" s="30">
        <f ca="1">OFFSET('A&amp;Z correction'!$K$6,UsefulSeries!$C209,0)</f>
        <v>1584.2266617612356</v>
      </c>
      <c r="AL211" s="30">
        <f ca="1">OFFSET('A&amp;Z correction'!$K$7,UsefulSeries!$C209,0)</f>
        <v>2262.0183274081282</v>
      </c>
      <c r="AM211" s="30">
        <f ca="1">OFFSET('A&amp;Z correction'!$L$5,UsefulSeries!$C209,0)</f>
        <v>1869.9774110528415</v>
      </c>
      <c r="AN211" s="30">
        <f ca="1">OFFSET('A&amp;Z correction'!$L$6,UsefulSeries!$C209,0)</f>
        <v>4186.9445078952176</v>
      </c>
      <c r="AO211" s="30">
        <f ca="1">OFFSET('A&amp;Z correction'!$L$7,UsefulSeries!$C209,0)</f>
        <v>1110.0456769023044</v>
      </c>
      <c r="AP211" s="30">
        <f ca="1">OFFSET('A&amp;Z correction'!$M$5,UsefulSeries!$C209,0)</f>
        <v>1869.9886995854395</v>
      </c>
      <c r="AQ211" s="30">
        <f ca="1">OFFSET('A&amp;Z correction'!$M$6,UsefulSeries!$C209,0)</f>
        <v>1309.5457442482182</v>
      </c>
      <c r="AR211" s="30">
        <f ca="1">OFFSET('A&amp;Z correction'!$M$7,UsefulSeries!$C209,0)</f>
        <v>73262.342717716616</v>
      </c>
    </row>
    <row r="212" spans="1:44" x14ac:dyDescent="0.35">
      <c r="A212" s="2" t="s">
        <v>265</v>
      </c>
      <c r="B212" s="58">
        <v>146063</v>
      </c>
      <c r="C212" s="62">
        <v>6979</v>
      </c>
      <c r="D212" s="66">
        <v>78671</v>
      </c>
      <c r="E212">
        <f t="shared" si="63"/>
        <v>0.63036169744468373</v>
      </c>
      <c r="F212">
        <f t="shared" si="64"/>
        <v>3.0119156024910127E-2</v>
      </c>
      <c r="G212">
        <f t="shared" si="65"/>
        <v>0.33951914653040616</v>
      </c>
      <c r="H212" s="6">
        <f t="shared" si="66"/>
        <v>4.5601860927065772E-2</v>
      </c>
      <c r="I212" s="59">
        <v>140072</v>
      </c>
      <c r="J212" s="63">
        <v>1774</v>
      </c>
      <c r="K212" s="67">
        <v>4035</v>
      </c>
      <c r="L212" s="60">
        <v>1753</v>
      </c>
      <c r="M212" s="64">
        <v>3414</v>
      </c>
      <c r="N212" s="68">
        <v>1598</v>
      </c>
      <c r="O212" s="61">
        <v>4095</v>
      </c>
      <c r="P212" s="65">
        <v>1757</v>
      </c>
      <c r="Q212" s="69">
        <v>72778</v>
      </c>
      <c r="S212" s="4">
        <f t="shared" si="67"/>
        <v>145850.66666666666</v>
      </c>
      <c r="T212" s="4">
        <f t="shared" si="68"/>
        <v>6865</v>
      </c>
      <c r="U212" s="4">
        <f t="shared" si="69"/>
        <v>78766.333333333328</v>
      </c>
      <c r="V212" s="9">
        <f t="shared" si="79"/>
        <v>0.62955019156425407</v>
      </c>
      <c r="W212" s="9">
        <f t="shared" si="80"/>
        <v>2.9621109256488535E-2</v>
      </c>
      <c r="X212" s="9">
        <f t="shared" si="81"/>
        <v>0.34082869917925745</v>
      </c>
      <c r="Y212" s="10">
        <f t="shared" si="82"/>
        <v>4.4952820819518631E-2</v>
      </c>
      <c r="Z212" s="4">
        <f t="shared" si="70"/>
        <v>139997.66666666666</v>
      </c>
      <c r="AA212" s="4">
        <f t="shared" si="71"/>
        <v>1749.6666666666667</v>
      </c>
      <c r="AB212" s="4">
        <f t="shared" si="72"/>
        <v>4166</v>
      </c>
      <c r="AC212" s="4">
        <f t="shared" si="73"/>
        <v>1861.6666666666667</v>
      </c>
      <c r="AD212" s="4">
        <f t="shared" si="74"/>
        <v>3366.3333333333335</v>
      </c>
      <c r="AE212" s="4">
        <f t="shared" si="75"/>
        <v>1553</v>
      </c>
      <c r="AF212" s="4">
        <f t="shared" si="76"/>
        <v>3890</v>
      </c>
      <c r="AG212" s="4">
        <f t="shared" si="77"/>
        <v>1725.3333333333333</v>
      </c>
      <c r="AH212" s="4">
        <f t="shared" si="78"/>
        <v>72741</v>
      </c>
      <c r="AJ212" s="30">
        <f ca="1">OFFSET('A&amp;Z correction'!$K$5,UsefulSeries!$C210,0)</f>
        <v>143387.81885851425</v>
      </c>
      <c r="AK212" s="30">
        <f ca="1">OFFSET('A&amp;Z correction'!$K$6,UsefulSeries!$C210,0)</f>
        <v>1610.6722217284973</v>
      </c>
      <c r="AL212" s="30">
        <f ca="1">OFFSET('A&amp;Z correction'!$K$7,UsefulSeries!$C210,0)</f>
        <v>2205.3242208846168</v>
      </c>
      <c r="AM212" s="30">
        <f ca="1">OFFSET('A&amp;Z correction'!$L$5,UsefulSeries!$C210,0)</f>
        <v>1740.6550880964878</v>
      </c>
      <c r="AN212" s="30">
        <f ca="1">OFFSET('A&amp;Z correction'!$L$6,UsefulSeries!$C210,0)</f>
        <v>4275.2452446250927</v>
      </c>
      <c r="AO212" s="30">
        <f ca="1">OFFSET('A&amp;Z correction'!$L$7,UsefulSeries!$C210,0)</f>
        <v>1089.8682115928952</v>
      </c>
      <c r="AP212" s="30">
        <f ca="1">OFFSET('A&amp;Z correction'!$M$5,UsefulSeries!$C210,0)</f>
        <v>1907.4937697118526</v>
      </c>
      <c r="AQ212" s="30">
        <f ca="1">OFFSET('A&amp;Z correction'!$M$6,UsefulSeries!$C210,0)</f>
        <v>1287.9721413709503</v>
      </c>
      <c r="AR212" s="30">
        <f ca="1">OFFSET('A&amp;Z correction'!$M$7,UsefulSeries!$C210,0)</f>
        <v>73575.039454565573</v>
      </c>
    </row>
    <row r="213" spans="1:44" x14ac:dyDescent="0.35">
      <c r="A213" s="2" t="s">
        <v>266</v>
      </c>
      <c r="B213" s="58">
        <v>145905</v>
      </c>
      <c r="C213" s="62">
        <v>7149</v>
      </c>
      <c r="D213" s="66">
        <v>78904</v>
      </c>
      <c r="E213">
        <f t="shared" si="63"/>
        <v>0.62901473542624098</v>
      </c>
      <c r="F213">
        <f t="shared" si="64"/>
        <v>3.0820234697660782E-2</v>
      </c>
      <c r="G213">
        <f t="shared" si="65"/>
        <v>0.34016502987609826</v>
      </c>
      <c r="H213" s="6">
        <f t="shared" si="66"/>
        <v>4.670900466502019E-2</v>
      </c>
      <c r="I213" s="59">
        <v>140199</v>
      </c>
      <c r="J213" s="63">
        <v>1843</v>
      </c>
      <c r="K213" s="67">
        <v>3998</v>
      </c>
      <c r="L213" s="60">
        <v>1900</v>
      </c>
      <c r="M213" s="64">
        <v>3495</v>
      </c>
      <c r="N213" s="68">
        <v>1582</v>
      </c>
      <c r="O213" s="61">
        <v>3745</v>
      </c>
      <c r="P213" s="65">
        <v>1787</v>
      </c>
      <c r="Q213" s="69">
        <v>72958</v>
      </c>
      <c r="S213" s="4">
        <f t="shared" si="67"/>
        <v>145957</v>
      </c>
      <c r="T213" s="4">
        <f t="shared" si="68"/>
        <v>6964.666666666667</v>
      </c>
      <c r="U213" s="4">
        <f t="shared" si="69"/>
        <v>78795</v>
      </c>
      <c r="V213" s="9">
        <f t="shared" si="79"/>
        <v>0.63030771689872511</v>
      </c>
      <c r="W213" s="9">
        <f t="shared" si="80"/>
        <v>2.92294333395254E-2</v>
      </c>
      <c r="X213" s="9">
        <f t="shared" si="81"/>
        <v>0.34046284976174945</v>
      </c>
      <c r="Y213" s="10">
        <f t="shared" si="82"/>
        <v>4.5544014909594241E-2</v>
      </c>
      <c r="Z213" s="4">
        <f t="shared" si="70"/>
        <v>140053.33333333334</v>
      </c>
      <c r="AA213" s="4">
        <f t="shared" si="71"/>
        <v>1776.3333333333333</v>
      </c>
      <c r="AB213" s="4">
        <f t="shared" si="72"/>
        <v>3998</v>
      </c>
      <c r="AC213" s="4">
        <f t="shared" si="73"/>
        <v>1878</v>
      </c>
      <c r="AD213" s="4">
        <f t="shared" si="74"/>
        <v>3405.6666666666665</v>
      </c>
      <c r="AE213" s="4">
        <f t="shared" si="75"/>
        <v>1579.6666666666667</v>
      </c>
      <c r="AF213" s="4">
        <f t="shared" si="76"/>
        <v>3935.3333333333335</v>
      </c>
      <c r="AG213" s="4">
        <f t="shared" si="77"/>
        <v>1760</v>
      </c>
      <c r="AH213" s="4">
        <f t="shared" si="78"/>
        <v>72890.333333333328</v>
      </c>
      <c r="AJ213" s="30">
        <f ca="1">OFFSET('A&amp;Z correction'!$K$5,UsefulSeries!$C211,0)</f>
        <v>143444.60660736132</v>
      </c>
      <c r="AK213" s="30">
        <f ca="1">OFFSET('A&amp;Z correction'!$K$6,UsefulSeries!$C211,0)</f>
        <v>1640.4736175016367</v>
      </c>
      <c r="AL213" s="30">
        <f ca="1">OFFSET('A&amp;Z correction'!$K$7,UsefulSeries!$C211,0)</f>
        <v>2029.0993226589269</v>
      </c>
      <c r="AM213" s="30">
        <f ca="1">OFFSET('A&amp;Z correction'!$L$5,UsefulSeries!$C211,0)</f>
        <v>1757.973807664054</v>
      </c>
      <c r="AN213" s="30">
        <f ca="1">OFFSET('A&amp;Z correction'!$L$6,UsefulSeries!$C211,0)</f>
        <v>4325.0956539873414</v>
      </c>
      <c r="AO213" s="30">
        <f ca="1">OFFSET('A&amp;Z correction'!$L$7,UsefulSeries!$C211,0)</f>
        <v>1115.1105945007482</v>
      </c>
      <c r="AP213" s="30">
        <f ca="1">OFFSET('A&amp;Z correction'!$M$5,UsefulSeries!$C211,0)</f>
        <v>1950.0025203014534</v>
      </c>
      <c r="AQ213" s="30">
        <f ca="1">OFFSET('A&amp;Z correction'!$M$6,UsefulSeries!$C211,0)</f>
        <v>1321.7572802901268</v>
      </c>
      <c r="AR213" s="30">
        <f ca="1">OFFSET('A&amp;Z correction'!$M$7,UsefulSeries!$C211,0)</f>
        <v>73721.97250420331</v>
      </c>
    </row>
    <row r="214" spans="1:44" x14ac:dyDescent="0.35">
      <c r="A214" s="2" t="s">
        <v>267</v>
      </c>
      <c r="B214" s="58">
        <v>145682</v>
      </c>
      <c r="C214" s="62">
        <v>7067</v>
      </c>
      <c r="D214" s="66">
        <v>79461</v>
      </c>
      <c r="E214">
        <f t="shared" si="63"/>
        <v>0.62737177554799539</v>
      </c>
      <c r="F214">
        <f t="shared" si="64"/>
        <v>3.0433659187804142E-2</v>
      </c>
      <c r="G214">
        <f t="shared" si="65"/>
        <v>0.3421945652642005</v>
      </c>
      <c r="H214" s="6">
        <f t="shared" si="66"/>
        <v>4.6265441999620294E-2</v>
      </c>
      <c r="I214" s="59">
        <v>139756</v>
      </c>
      <c r="J214" s="63">
        <v>1714</v>
      </c>
      <c r="K214" s="67">
        <v>4412</v>
      </c>
      <c r="L214" s="60">
        <v>1975</v>
      </c>
      <c r="M214" s="64">
        <v>3580</v>
      </c>
      <c r="N214" s="68">
        <v>1592</v>
      </c>
      <c r="O214" s="61">
        <v>3888</v>
      </c>
      <c r="P214" s="65">
        <v>1735</v>
      </c>
      <c r="Q214" s="69">
        <v>73101</v>
      </c>
      <c r="S214" s="4">
        <f t="shared" si="67"/>
        <v>145883.33333333334</v>
      </c>
      <c r="T214" s="4">
        <f t="shared" si="68"/>
        <v>7065</v>
      </c>
      <c r="U214" s="4">
        <f t="shared" si="69"/>
        <v>79012</v>
      </c>
      <c r="V214" s="9">
        <f t="shared" si="79"/>
        <v>0.63036169744468373</v>
      </c>
      <c r="W214" s="9">
        <f t="shared" si="80"/>
        <v>3.0119156024910127E-2</v>
      </c>
      <c r="X214" s="9">
        <f t="shared" si="81"/>
        <v>0.33951914653040616</v>
      </c>
      <c r="Y214" s="10">
        <f t="shared" si="82"/>
        <v>4.6192069217273805E-2</v>
      </c>
      <c r="Z214" s="4">
        <f t="shared" si="70"/>
        <v>140009</v>
      </c>
      <c r="AA214" s="4">
        <f t="shared" si="71"/>
        <v>1777</v>
      </c>
      <c r="AB214" s="4">
        <f t="shared" si="72"/>
        <v>4148.333333333333</v>
      </c>
      <c r="AC214" s="4">
        <f t="shared" si="73"/>
        <v>1876</v>
      </c>
      <c r="AD214" s="4">
        <f t="shared" si="74"/>
        <v>3496.3333333333335</v>
      </c>
      <c r="AE214" s="4">
        <f t="shared" si="75"/>
        <v>1590.6666666666667</v>
      </c>
      <c r="AF214" s="4">
        <f t="shared" si="76"/>
        <v>3909.3333333333335</v>
      </c>
      <c r="AG214" s="4">
        <f t="shared" si="77"/>
        <v>1759.6666666666667</v>
      </c>
      <c r="AH214" s="4">
        <f t="shared" si="78"/>
        <v>72945.666666666672</v>
      </c>
      <c r="AJ214" s="30">
        <f ca="1">OFFSET('A&amp;Z correction'!$K$5,UsefulSeries!$C212,0)</f>
        <v>143398.60113876624</v>
      </c>
      <c r="AK214" s="30">
        <f ca="1">OFFSET('A&amp;Z correction'!$K$6,UsefulSeries!$C212,0)</f>
        <v>1638.6487678586741</v>
      </c>
      <c r="AL214" s="30">
        <f ca="1">OFFSET('A&amp;Z correction'!$K$7,UsefulSeries!$C212,0)</f>
        <v>2182.6506443695998</v>
      </c>
      <c r="AM214" s="30">
        <f ca="1">OFFSET('A&amp;Z correction'!$L$5,UsefulSeries!$C212,0)</f>
        <v>1753.6238084910233</v>
      </c>
      <c r="AN214" s="30">
        <f ca="1">OFFSET('A&amp;Z correction'!$L$6,UsefulSeries!$C212,0)</f>
        <v>4440.7194567276129</v>
      </c>
      <c r="AO214" s="30">
        <f ca="1">OFFSET('A&amp;Z correction'!$L$7,UsefulSeries!$C212,0)</f>
        <v>1116.093342231728</v>
      </c>
      <c r="AP214" s="30">
        <f ca="1">OFFSET('A&amp;Z correction'!$M$5,UsefulSeries!$C212,0)</f>
        <v>1924.0905002152838</v>
      </c>
      <c r="AQ214" s="30">
        <f ca="1">OFFSET('A&amp;Z correction'!$M$6,UsefulSeries!$C212,0)</f>
        <v>1310.171178547379</v>
      </c>
      <c r="AR214" s="30">
        <f ca="1">OFFSET('A&amp;Z correction'!$M$7,UsefulSeries!$C212,0)</f>
        <v>73776.829350406289</v>
      </c>
    </row>
    <row r="215" spans="1:44" x14ac:dyDescent="0.35">
      <c r="A215" s="2" t="s">
        <v>268</v>
      </c>
      <c r="B215" s="58">
        <v>146244</v>
      </c>
      <c r="C215" s="62">
        <v>7170</v>
      </c>
      <c r="D215" s="66">
        <v>79047</v>
      </c>
      <c r="E215">
        <f t="shared" si="63"/>
        <v>0.62911198007407698</v>
      </c>
      <c r="F215">
        <f t="shared" si="64"/>
        <v>3.0843883490133828E-2</v>
      </c>
      <c r="G215">
        <f t="shared" si="65"/>
        <v>0.34004413643578923</v>
      </c>
      <c r="H215" s="6">
        <f t="shared" si="66"/>
        <v>4.673628221674684E-2</v>
      </c>
      <c r="I215" s="59">
        <v>140179</v>
      </c>
      <c r="J215" s="63">
        <v>1795</v>
      </c>
      <c r="K215" s="67">
        <v>3685</v>
      </c>
      <c r="L215" s="60">
        <v>1910</v>
      </c>
      <c r="M215" s="64">
        <v>3549</v>
      </c>
      <c r="N215" s="68">
        <v>1606</v>
      </c>
      <c r="O215" s="61">
        <v>4052</v>
      </c>
      <c r="P215" s="65">
        <v>1797</v>
      </c>
      <c r="Q215" s="69">
        <v>73432</v>
      </c>
      <c r="S215" s="4">
        <f t="shared" si="67"/>
        <v>145943.66666666666</v>
      </c>
      <c r="T215" s="4">
        <f t="shared" si="68"/>
        <v>7128.666666666667</v>
      </c>
      <c r="U215" s="4">
        <f t="shared" si="69"/>
        <v>79137.333333333328</v>
      </c>
      <c r="V215" s="9">
        <f t="shared" si="79"/>
        <v>0.62901473542624098</v>
      </c>
      <c r="W215" s="9">
        <f t="shared" si="80"/>
        <v>3.0820234697660782E-2</v>
      </c>
      <c r="X215" s="9">
        <f t="shared" si="81"/>
        <v>0.34016502987609826</v>
      </c>
      <c r="Y215" s="10">
        <f t="shared" si="82"/>
        <v>4.6570575566671102E-2</v>
      </c>
      <c r="Z215" s="4">
        <f t="shared" si="70"/>
        <v>140044.66666666666</v>
      </c>
      <c r="AA215" s="4">
        <f t="shared" si="71"/>
        <v>1784</v>
      </c>
      <c r="AB215" s="4">
        <f t="shared" si="72"/>
        <v>4031.6666666666665</v>
      </c>
      <c r="AC215" s="4">
        <f t="shared" si="73"/>
        <v>1928.3333333333333</v>
      </c>
      <c r="AD215" s="4">
        <f t="shared" si="74"/>
        <v>3541.3333333333335</v>
      </c>
      <c r="AE215" s="4">
        <f t="shared" si="75"/>
        <v>1593.3333333333333</v>
      </c>
      <c r="AF215" s="4">
        <f t="shared" si="76"/>
        <v>3895</v>
      </c>
      <c r="AG215" s="4">
        <f t="shared" si="77"/>
        <v>1773</v>
      </c>
      <c r="AH215" s="4">
        <f t="shared" si="78"/>
        <v>73163.666666666672</v>
      </c>
      <c r="AJ215" s="30">
        <f ca="1">OFFSET('A&amp;Z correction'!$K$5,UsefulSeries!$C213,0)</f>
        <v>143434.57799689006</v>
      </c>
      <c r="AK215" s="30">
        <f ca="1">OFFSET('A&amp;Z correction'!$K$6,UsefulSeries!$C213,0)</f>
        <v>1645.8168209003472</v>
      </c>
      <c r="AL215" s="30">
        <f ca="1">OFFSET('A&amp;Z correction'!$K$7,UsefulSeries!$C213,0)</f>
        <v>2061.3657373499195</v>
      </c>
      <c r="AM215" s="30">
        <f ca="1">OFFSET('A&amp;Z correction'!$L$5,UsefulSeries!$C213,0)</f>
        <v>1812.348025473279</v>
      </c>
      <c r="AN215" s="30">
        <f ca="1">OFFSET('A&amp;Z correction'!$L$6,UsefulSeries!$C213,0)</f>
        <v>4497.9303547284653</v>
      </c>
      <c r="AO215" s="30">
        <f ca="1">OFFSET('A&amp;Z correction'!$L$7,UsefulSeries!$C213,0)</f>
        <v>1112.5444403009806</v>
      </c>
      <c r="AP215" s="30">
        <f ca="1">OFFSET('A&amp;Z correction'!$M$5,UsefulSeries!$C213,0)</f>
        <v>1902.0610238127358</v>
      </c>
      <c r="AQ215" s="30">
        <f ca="1">OFFSET('A&amp;Z correction'!$M$6,UsefulSeries!$C213,0)</f>
        <v>1319.0921593766884</v>
      </c>
      <c r="AR215" s="30">
        <f ca="1">OFFSET('A&amp;Z correction'!$M$7,UsefulSeries!$C213,0)</f>
        <v>73998.691081581856</v>
      </c>
    </row>
    <row r="216" spans="1:44" x14ac:dyDescent="0.35">
      <c r="A216" s="2" t="s">
        <v>269</v>
      </c>
      <c r="B216" s="58">
        <v>145946</v>
      </c>
      <c r="C216" s="62">
        <v>7237</v>
      </c>
      <c r="D216" s="66">
        <v>79532</v>
      </c>
      <c r="E216">
        <f t="shared" si="63"/>
        <v>0.62714479083857932</v>
      </c>
      <c r="F216">
        <f t="shared" si="64"/>
        <v>3.1098124315149432E-2</v>
      </c>
      <c r="G216">
        <f t="shared" si="65"/>
        <v>0.34175708484627121</v>
      </c>
      <c r="H216" s="6">
        <f t="shared" si="66"/>
        <v>4.7244145890862566E-2</v>
      </c>
      <c r="I216" s="59">
        <v>140126</v>
      </c>
      <c r="J216" s="63">
        <v>1818</v>
      </c>
      <c r="K216" s="67">
        <v>4277</v>
      </c>
      <c r="L216" s="60">
        <v>1907</v>
      </c>
      <c r="M216" s="64">
        <v>3624</v>
      </c>
      <c r="N216" s="68">
        <v>1637</v>
      </c>
      <c r="O216" s="61">
        <v>3818</v>
      </c>
      <c r="P216" s="65">
        <v>1774</v>
      </c>
      <c r="Q216" s="69">
        <v>73274</v>
      </c>
      <c r="S216" s="4">
        <f t="shared" si="67"/>
        <v>145957.33333333334</v>
      </c>
      <c r="T216" s="4">
        <f t="shared" si="68"/>
        <v>7158</v>
      </c>
      <c r="U216" s="4">
        <f t="shared" si="69"/>
        <v>79346.666666666672</v>
      </c>
      <c r="V216" s="9">
        <f t="shared" si="79"/>
        <v>0.62737177554799539</v>
      </c>
      <c r="W216" s="9">
        <f t="shared" si="80"/>
        <v>3.0433659187804142E-2</v>
      </c>
      <c r="X216" s="9">
        <f t="shared" si="81"/>
        <v>0.3421945652642005</v>
      </c>
      <c r="Y216" s="10">
        <f t="shared" si="82"/>
        <v>4.67490736830189E-2</v>
      </c>
      <c r="Z216" s="4">
        <f t="shared" si="70"/>
        <v>140020.33333333334</v>
      </c>
      <c r="AA216" s="4">
        <f t="shared" si="71"/>
        <v>1775.6666666666667</v>
      </c>
      <c r="AB216" s="4">
        <f t="shared" si="72"/>
        <v>4124.666666666667</v>
      </c>
      <c r="AC216" s="4">
        <f t="shared" si="73"/>
        <v>1930.6666666666667</v>
      </c>
      <c r="AD216" s="4">
        <f t="shared" si="74"/>
        <v>3584.3333333333335</v>
      </c>
      <c r="AE216" s="4">
        <f t="shared" si="75"/>
        <v>1611.6666666666667</v>
      </c>
      <c r="AF216" s="4">
        <f t="shared" si="76"/>
        <v>3919.3333333333335</v>
      </c>
      <c r="AG216" s="4">
        <f t="shared" si="77"/>
        <v>1768.6666666666667</v>
      </c>
      <c r="AH216" s="4">
        <f t="shared" si="78"/>
        <v>73269</v>
      </c>
      <c r="AJ216" s="30">
        <f ca="1">OFFSET('A&amp;Z correction'!$K$5,UsefulSeries!$C214,0)</f>
        <v>143409.18964229032</v>
      </c>
      <c r="AK216" s="30">
        <f ca="1">OFFSET('A&amp;Z correction'!$K$6,UsefulSeries!$C214,0)</f>
        <v>1635.0216158884596</v>
      </c>
      <c r="AL216" s="30">
        <f ca="1">OFFSET('A&amp;Z correction'!$K$7,UsefulSeries!$C214,0)</f>
        <v>2156.6434916981034</v>
      </c>
      <c r="AM216" s="30">
        <f ca="1">OFFSET('A&amp;Z correction'!$L$5,UsefulSeries!$C214,0)</f>
        <v>1813.8485894223959</v>
      </c>
      <c r="AN216" s="30">
        <f ca="1">OFFSET('A&amp;Z correction'!$L$6,UsefulSeries!$C214,0)</f>
        <v>4552.7469074184364</v>
      </c>
      <c r="AO216" s="30">
        <f ca="1">OFFSET('A&amp;Z correction'!$L$7,UsefulSeries!$C214,0)</f>
        <v>1127.6010456132531</v>
      </c>
      <c r="AP216" s="30">
        <f ca="1">OFFSET('A&amp;Z correction'!$M$5,UsefulSeries!$C214,0)</f>
        <v>1926.5707393477096</v>
      </c>
      <c r="AQ216" s="30">
        <f ca="1">OFFSET('A&amp;Z correction'!$M$6,UsefulSeries!$C214,0)</f>
        <v>1308.6118180363542</v>
      </c>
      <c r="AR216" s="30">
        <f ca="1">OFFSET('A&amp;Z correction'!$M$7,UsefulSeries!$C214,0)</f>
        <v>74103.53309589847</v>
      </c>
    </row>
    <row r="217" spans="1:44" x14ac:dyDescent="0.35">
      <c r="A217" s="2" t="s">
        <v>270</v>
      </c>
      <c r="B217" s="58">
        <v>146595</v>
      </c>
      <c r="C217" s="62">
        <v>7240</v>
      </c>
      <c r="D217" s="66">
        <v>79105</v>
      </c>
      <c r="E217">
        <f t="shared" si="63"/>
        <v>0.62932514810680862</v>
      </c>
      <c r="F217">
        <f t="shared" si="64"/>
        <v>3.1080965055379068E-2</v>
      </c>
      <c r="G217">
        <f t="shared" si="65"/>
        <v>0.33959388683781233</v>
      </c>
      <c r="H217" s="6">
        <f t="shared" si="66"/>
        <v>4.7063412097377057E-2</v>
      </c>
      <c r="I217" s="59">
        <v>140427</v>
      </c>
      <c r="J217" s="63">
        <v>1725</v>
      </c>
      <c r="K217" s="67">
        <v>3772</v>
      </c>
      <c r="L217" s="60">
        <v>1956</v>
      </c>
      <c r="M217" s="64">
        <v>3582</v>
      </c>
      <c r="N217" s="68">
        <v>1697</v>
      </c>
      <c r="O217" s="61">
        <v>4122</v>
      </c>
      <c r="P217" s="65">
        <v>1902</v>
      </c>
      <c r="Q217" s="69">
        <v>73326</v>
      </c>
      <c r="S217" s="4">
        <f t="shared" si="67"/>
        <v>146261.66666666666</v>
      </c>
      <c r="T217" s="4">
        <f t="shared" si="68"/>
        <v>7215.666666666667</v>
      </c>
      <c r="U217" s="4">
        <f t="shared" si="69"/>
        <v>79228</v>
      </c>
      <c r="V217" s="9">
        <f t="shared" si="79"/>
        <v>0.62911198007407698</v>
      </c>
      <c r="W217" s="9">
        <f t="shared" si="80"/>
        <v>3.0843883490133828E-2</v>
      </c>
      <c r="X217" s="9">
        <f t="shared" si="81"/>
        <v>0.34004413643578923</v>
      </c>
      <c r="Y217" s="10">
        <f t="shared" si="82"/>
        <v>4.7014542864092859E-2</v>
      </c>
      <c r="Z217" s="4">
        <f t="shared" si="70"/>
        <v>140244</v>
      </c>
      <c r="AA217" s="4">
        <f t="shared" si="71"/>
        <v>1779.3333333333333</v>
      </c>
      <c r="AB217" s="4">
        <f t="shared" si="72"/>
        <v>3911.3333333333335</v>
      </c>
      <c r="AC217" s="4">
        <f t="shared" si="73"/>
        <v>1924.3333333333333</v>
      </c>
      <c r="AD217" s="4">
        <f t="shared" si="74"/>
        <v>3585</v>
      </c>
      <c r="AE217" s="4">
        <f t="shared" si="75"/>
        <v>1646.6666666666667</v>
      </c>
      <c r="AF217" s="4">
        <f t="shared" si="76"/>
        <v>3997.3333333333335</v>
      </c>
      <c r="AG217" s="4">
        <f t="shared" si="77"/>
        <v>1824.3333333333333</v>
      </c>
      <c r="AH217" s="4">
        <f t="shared" si="78"/>
        <v>73344</v>
      </c>
      <c r="AJ217" s="30">
        <f ca="1">OFFSET('A&amp;Z correction'!$K$5,UsefulSeries!$C215,0)</f>
        <v>143639.21669548831</v>
      </c>
      <c r="AK217" s="30">
        <f ca="1">OFFSET('A&amp;Z correction'!$K$6,UsefulSeries!$C215,0)</f>
        <v>1639.1383314994355</v>
      </c>
      <c r="AL217" s="30">
        <f ca="1">OFFSET('A&amp;Z correction'!$K$7,UsefulSeries!$C215,0)</f>
        <v>1935.0206267071183</v>
      </c>
      <c r="AM217" s="30">
        <f ca="1">OFFSET('A&amp;Z correction'!$L$5,UsefulSeries!$C215,0)</f>
        <v>1805.6760672607697</v>
      </c>
      <c r="AN217" s="30">
        <f ca="1">OFFSET('A&amp;Z correction'!$L$6,UsefulSeries!$C215,0)</f>
        <v>4553.2672269506593</v>
      </c>
      <c r="AO217" s="30">
        <f ca="1">OFFSET('A&amp;Z correction'!$L$7,UsefulSeries!$C215,0)</f>
        <v>1167.6677882629438</v>
      </c>
      <c r="AP217" s="30">
        <f ca="1">OFFSET('A&amp;Z correction'!$M$5,UsefulSeries!$C215,0)</f>
        <v>2002.9904354775381</v>
      </c>
      <c r="AQ217" s="30">
        <f ca="1">OFFSET('A&amp;Z correction'!$M$6,UsefulSeries!$C215,0)</f>
        <v>1371.484471698893</v>
      </c>
      <c r="AR217" s="30">
        <f ca="1">OFFSET('A&amp;Z correction'!$M$7,UsefulSeries!$C215,0)</f>
        <v>74171.336379480665</v>
      </c>
    </row>
    <row r="218" spans="1:44" x14ac:dyDescent="0.35">
      <c r="A218" s="2" t="s">
        <v>271</v>
      </c>
      <c r="B218" s="58">
        <v>146273</v>
      </c>
      <c r="C218" s="62">
        <v>7645</v>
      </c>
      <c r="D218" s="66">
        <v>79238</v>
      </c>
      <c r="E218">
        <f t="shared" si="63"/>
        <v>0.62736108013518843</v>
      </c>
      <c r="F218">
        <f t="shared" si="64"/>
        <v>3.2789205510473672E-2</v>
      </c>
      <c r="G218">
        <f t="shared" si="65"/>
        <v>0.33984971435433786</v>
      </c>
      <c r="H218" s="6">
        <f t="shared" si="66"/>
        <v>4.9669304434828934E-2</v>
      </c>
      <c r="I218" s="59">
        <v>140546</v>
      </c>
      <c r="J218" s="63">
        <v>1866</v>
      </c>
      <c r="K218" s="67">
        <v>4160</v>
      </c>
      <c r="L218" s="60">
        <v>1951</v>
      </c>
      <c r="M218" s="64">
        <v>3792</v>
      </c>
      <c r="N218" s="68">
        <v>1496</v>
      </c>
      <c r="O218" s="61">
        <v>3668</v>
      </c>
      <c r="P218" s="65">
        <v>1974</v>
      </c>
      <c r="Q218" s="69">
        <v>73281</v>
      </c>
      <c r="S218" s="4">
        <f t="shared" si="67"/>
        <v>146271.33333333334</v>
      </c>
      <c r="T218" s="4">
        <f t="shared" si="68"/>
        <v>7374</v>
      </c>
      <c r="U218" s="4">
        <f t="shared" si="69"/>
        <v>79291.666666666672</v>
      </c>
      <c r="V218" s="9">
        <f t="shared" si="79"/>
        <v>0.62714479083857932</v>
      </c>
      <c r="W218" s="9">
        <f t="shared" si="80"/>
        <v>3.1098124315149432E-2</v>
      </c>
      <c r="X218" s="9">
        <f t="shared" si="81"/>
        <v>0.34175708484627121</v>
      </c>
      <c r="Y218" s="10">
        <f t="shared" si="82"/>
        <v>4.7993647708141692E-2</v>
      </c>
      <c r="Z218" s="4">
        <f t="shared" si="70"/>
        <v>140366.33333333334</v>
      </c>
      <c r="AA218" s="4">
        <f t="shared" si="71"/>
        <v>1803</v>
      </c>
      <c r="AB218" s="4">
        <f t="shared" si="72"/>
        <v>4069.6666666666665</v>
      </c>
      <c r="AC218" s="4">
        <f t="shared" si="73"/>
        <v>1938</v>
      </c>
      <c r="AD218" s="4">
        <f t="shared" si="74"/>
        <v>3666</v>
      </c>
      <c r="AE218" s="4">
        <f t="shared" si="75"/>
        <v>1610</v>
      </c>
      <c r="AF218" s="4">
        <f t="shared" si="76"/>
        <v>3869.3333333333335</v>
      </c>
      <c r="AG218" s="4">
        <f t="shared" si="77"/>
        <v>1883.3333333333333</v>
      </c>
      <c r="AH218" s="4">
        <f t="shared" si="78"/>
        <v>73293.666666666672</v>
      </c>
      <c r="AJ218" s="30">
        <f ca="1">OFFSET('A&amp;Z correction'!$K$5,UsefulSeries!$C216,0)</f>
        <v>143763.69139406073</v>
      </c>
      <c r="AK218" s="30">
        <f ca="1">OFFSET('A&amp;Z correction'!$K$6,UsefulSeries!$C216,0)</f>
        <v>1663.1350714705652</v>
      </c>
      <c r="AL218" s="30">
        <f ca="1">OFFSET('A&amp;Z correction'!$K$7,UsefulSeries!$C216,0)</f>
        <v>2094.0480657508824</v>
      </c>
      <c r="AM218" s="30">
        <f ca="1">OFFSET('A&amp;Z correction'!$L$5,UsefulSeries!$C216,0)</f>
        <v>1819.7465918419684</v>
      </c>
      <c r="AN218" s="30">
        <f ca="1">OFFSET('A&amp;Z correction'!$L$6,UsefulSeries!$C216,0)</f>
        <v>4656.426881940054</v>
      </c>
      <c r="AO218" s="30">
        <f ca="1">OFFSET('A&amp;Z correction'!$L$7,UsefulSeries!$C216,0)</f>
        <v>1115.7238434544417</v>
      </c>
      <c r="AP218" s="30">
        <f ca="1">OFFSET('A&amp;Z correction'!$M$5,UsefulSeries!$C216,0)</f>
        <v>1868.7129606299352</v>
      </c>
      <c r="AQ218" s="30">
        <f ca="1">OFFSET('A&amp;Z correction'!$M$6,UsefulSeries!$C216,0)</f>
        <v>1428.932477164007</v>
      </c>
      <c r="AR218" s="30">
        <f ca="1">OFFSET('A&amp;Z correction'!$M$7,UsefulSeries!$C216,0)</f>
        <v>74118.411911931631</v>
      </c>
    </row>
    <row r="219" spans="1:44" x14ac:dyDescent="0.35">
      <c r="A219" s="2" t="s">
        <v>272</v>
      </c>
      <c r="B219" s="58">
        <v>146378</v>
      </c>
      <c r="C219" s="62">
        <v>7685</v>
      </c>
      <c r="D219" s="66">
        <v>78554</v>
      </c>
      <c r="E219">
        <f t="shared" si="63"/>
        <v>0.6292661327418031</v>
      </c>
      <c r="F219">
        <f t="shared" si="64"/>
        <v>3.3037138300296198E-2</v>
      </c>
      <c r="G219">
        <f t="shared" si="65"/>
        <v>0.33769672895790076</v>
      </c>
      <c r="H219" s="6">
        <f t="shared" si="66"/>
        <v>4.9882191051712613E-2</v>
      </c>
      <c r="I219" s="59">
        <v>140343</v>
      </c>
      <c r="J219" s="63">
        <v>1780</v>
      </c>
      <c r="K219" s="67">
        <v>3630</v>
      </c>
      <c r="L219" s="60">
        <v>2034</v>
      </c>
      <c r="M219" s="64">
        <v>4016</v>
      </c>
      <c r="N219" s="68">
        <v>1567</v>
      </c>
      <c r="O219" s="61">
        <v>3964</v>
      </c>
      <c r="P219" s="65">
        <v>1851</v>
      </c>
      <c r="Q219" s="69">
        <v>72994</v>
      </c>
      <c r="S219" s="4">
        <f t="shared" si="67"/>
        <v>146415.33333333334</v>
      </c>
      <c r="T219" s="4">
        <f t="shared" si="68"/>
        <v>7523.333333333333</v>
      </c>
      <c r="U219" s="4">
        <f t="shared" si="69"/>
        <v>78965.666666666672</v>
      </c>
      <c r="V219" s="9">
        <f t="shared" si="79"/>
        <v>0.62932514810680862</v>
      </c>
      <c r="W219" s="9">
        <f t="shared" si="80"/>
        <v>3.1080965055379068E-2</v>
      </c>
      <c r="X219" s="9">
        <f t="shared" si="81"/>
        <v>0.33959388683781233</v>
      </c>
      <c r="Y219" s="10">
        <f t="shared" si="82"/>
        <v>4.8872278136747098E-2</v>
      </c>
      <c r="Z219" s="4">
        <f t="shared" si="70"/>
        <v>140438.66666666666</v>
      </c>
      <c r="AA219" s="4">
        <f t="shared" si="71"/>
        <v>1790.3333333333333</v>
      </c>
      <c r="AB219" s="4">
        <f t="shared" si="72"/>
        <v>3854</v>
      </c>
      <c r="AC219" s="4">
        <f t="shared" si="73"/>
        <v>1980.3333333333333</v>
      </c>
      <c r="AD219" s="4">
        <f t="shared" si="74"/>
        <v>3796.6666666666665</v>
      </c>
      <c r="AE219" s="4">
        <f t="shared" si="75"/>
        <v>1586.6666666666667</v>
      </c>
      <c r="AF219" s="4">
        <f t="shared" si="76"/>
        <v>3918</v>
      </c>
      <c r="AG219" s="4">
        <f t="shared" si="77"/>
        <v>1909</v>
      </c>
      <c r="AH219" s="4">
        <f t="shared" si="78"/>
        <v>73200.333333333328</v>
      </c>
      <c r="AJ219" s="30">
        <f ca="1">OFFSET('A&amp;Z correction'!$K$5,UsefulSeries!$C217,0)</f>
        <v>143838.10568173116</v>
      </c>
      <c r="AK219" s="30">
        <f ca="1">OFFSET('A&amp;Z correction'!$K$6,UsefulSeries!$C217,0)</f>
        <v>1645.9319845919938</v>
      </c>
      <c r="AL219" s="30">
        <f ca="1">OFFSET('A&amp;Z correction'!$K$7,UsefulSeries!$C217,0)</f>
        <v>1875.812499358565</v>
      </c>
      <c r="AM219" s="30">
        <f ca="1">OFFSET('A&amp;Z correction'!$L$5,UsefulSeries!$C217,0)</f>
        <v>1864.8325244803377</v>
      </c>
      <c r="AN219" s="30">
        <f ca="1">OFFSET('A&amp;Z correction'!$L$6,UsefulSeries!$C217,0)</f>
        <v>4823.0338306059421</v>
      </c>
      <c r="AO219" s="30">
        <f ca="1">OFFSET('A&amp;Z correction'!$L$7,UsefulSeries!$C217,0)</f>
        <v>1073.4544161952217</v>
      </c>
      <c r="AP219" s="30">
        <f ca="1">OFFSET('A&amp;Z correction'!$M$5,UsefulSeries!$C217,0)</f>
        <v>1913.2019009546884</v>
      </c>
      <c r="AQ219" s="30">
        <f ca="1">OFFSET('A&amp;Z correction'!$M$6,UsefulSeries!$C217,0)</f>
        <v>1442.5541556816875</v>
      </c>
      <c r="AR219" s="30">
        <f ca="1">OFFSET('A&amp;Z correction'!$M$7,UsefulSeries!$C217,0)</f>
        <v>74026.569167046604</v>
      </c>
    </row>
    <row r="220" spans="1:44" x14ac:dyDescent="0.35">
      <c r="A220" s="2" t="s">
        <v>273</v>
      </c>
      <c r="B220" s="58">
        <v>146156</v>
      </c>
      <c r="C220" s="62">
        <v>7497</v>
      </c>
      <c r="D220" s="66">
        <v>79156</v>
      </c>
      <c r="E220">
        <f t="shared" si="63"/>
        <v>0.62779359904471044</v>
      </c>
      <c r="F220">
        <f t="shared" si="64"/>
        <v>3.2202363310696751E-2</v>
      </c>
      <c r="G220">
        <f t="shared" si="65"/>
        <v>0.3400040376445928</v>
      </c>
      <c r="H220" s="6">
        <f t="shared" si="66"/>
        <v>4.8791758052234582E-2</v>
      </c>
      <c r="I220" s="59">
        <v>140482</v>
      </c>
      <c r="J220" s="63">
        <v>1817</v>
      </c>
      <c r="K220" s="67">
        <v>4048</v>
      </c>
      <c r="L220" s="60">
        <v>1965</v>
      </c>
      <c r="M220" s="64">
        <v>3845</v>
      </c>
      <c r="N220" s="68">
        <v>1873</v>
      </c>
      <c r="O220" s="61">
        <v>3645</v>
      </c>
      <c r="P220" s="65">
        <v>1818</v>
      </c>
      <c r="Q220" s="69">
        <v>72904</v>
      </c>
      <c r="S220" s="4">
        <f t="shared" si="67"/>
        <v>146269</v>
      </c>
      <c r="T220" s="4">
        <f t="shared" si="68"/>
        <v>7609</v>
      </c>
      <c r="U220" s="4">
        <f t="shared" si="69"/>
        <v>78982.666666666672</v>
      </c>
      <c r="V220" s="9">
        <f t="shared" si="79"/>
        <v>0.62736108013518843</v>
      </c>
      <c r="W220" s="9">
        <f t="shared" si="80"/>
        <v>3.2789205510473672E-2</v>
      </c>
      <c r="X220" s="9">
        <f t="shared" si="81"/>
        <v>0.33984971435433786</v>
      </c>
      <c r="Y220" s="10">
        <f t="shared" si="82"/>
        <v>4.9448264209308673E-2</v>
      </c>
      <c r="Z220" s="4">
        <f t="shared" si="70"/>
        <v>140457</v>
      </c>
      <c r="AA220" s="4">
        <f t="shared" si="71"/>
        <v>1821</v>
      </c>
      <c r="AB220" s="4">
        <f t="shared" si="72"/>
        <v>3946</v>
      </c>
      <c r="AC220" s="4">
        <f t="shared" si="73"/>
        <v>1983.3333333333333</v>
      </c>
      <c r="AD220" s="4">
        <f t="shared" si="74"/>
        <v>3884.3333333333335</v>
      </c>
      <c r="AE220" s="4">
        <f t="shared" si="75"/>
        <v>1645.3333333333333</v>
      </c>
      <c r="AF220" s="4">
        <f t="shared" si="76"/>
        <v>3759</v>
      </c>
      <c r="AG220" s="4">
        <f t="shared" si="77"/>
        <v>1881</v>
      </c>
      <c r="AH220" s="4">
        <f t="shared" si="78"/>
        <v>73059.666666666672</v>
      </c>
      <c r="AJ220" s="30">
        <f ca="1">OFFSET('A&amp;Z correction'!$K$5,UsefulSeries!$C218,0)</f>
        <v>143856.55369088263</v>
      </c>
      <c r="AK220" s="30">
        <f ca="1">OFFSET('A&amp;Z correction'!$K$6,UsefulSeries!$C218,0)</f>
        <v>1678.706717020051</v>
      </c>
      <c r="AL220" s="30">
        <f ca="1">OFFSET('A&amp;Z correction'!$K$7,UsefulSeries!$C218,0)</f>
        <v>1965.8179437137669</v>
      </c>
      <c r="AM220" s="30">
        <f ca="1">OFFSET('A&amp;Z correction'!$L$5,UsefulSeries!$C218,0)</f>
        <v>1866.311108322727</v>
      </c>
      <c r="AN220" s="30">
        <f ca="1">OFFSET('A&amp;Z correction'!$L$6,UsefulSeries!$C218,0)</f>
        <v>4934.6731862280067</v>
      </c>
      <c r="AO220" s="30">
        <f ca="1">OFFSET('A&amp;Z correction'!$L$7,UsefulSeries!$C218,0)</f>
        <v>1129.793928643986</v>
      </c>
      <c r="AP220" s="30">
        <f ca="1">OFFSET('A&amp;Z correction'!$M$5,UsefulSeries!$C218,0)</f>
        <v>1751.9239055045082</v>
      </c>
      <c r="AQ220" s="30">
        <f ca="1">OFFSET('A&amp;Z correction'!$M$6,UsefulSeries!$C218,0)</f>
        <v>1400.4158331207327</v>
      </c>
      <c r="AR220" s="30">
        <f ca="1">OFFSET('A&amp;Z correction'!$M$7,UsefulSeries!$C218,0)</f>
        <v>73881.966501370334</v>
      </c>
    </row>
    <row r="221" spans="1:44" x14ac:dyDescent="0.35">
      <c r="A221" s="2" t="s">
        <v>274</v>
      </c>
      <c r="B221" s="58">
        <v>146086</v>
      </c>
      <c r="C221" s="62">
        <v>7822</v>
      </c>
      <c r="D221" s="66">
        <v>79087</v>
      </c>
      <c r="E221">
        <f t="shared" si="63"/>
        <v>0.62699199553638485</v>
      </c>
      <c r="F221">
        <f t="shared" si="64"/>
        <v>3.3571535869868455E-2</v>
      </c>
      <c r="G221">
        <f t="shared" si="65"/>
        <v>0.33943646859374665</v>
      </c>
      <c r="H221" s="6">
        <f t="shared" si="66"/>
        <v>5.0822569327130494E-2</v>
      </c>
      <c r="I221" s="59">
        <v>140171</v>
      </c>
      <c r="J221" s="63">
        <v>2005</v>
      </c>
      <c r="K221" s="67">
        <v>3957</v>
      </c>
      <c r="L221" s="60">
        <v>1996</v>
      </c>
      <c r="M221" s="64">
        <v>3787</v>
      </c>
      <c r="N221" s="68">
        <v>1712</v>
      </c>
      <c r="O221" s="61">
        <v>3830</v>
      </c>
      <c r="P221" s="65">
        <v>2005</v>
      </c>
      <c r="Q221" s="69">
        <v>73140</v>
      </c>
      <c r="S221" s="4">
        <f t="shared" si="67"/>
        <v>146206.66666666666</v>
      </c>
      <c r="T221" s="4">
        <f t="shared" si="68"/>
        <v>7668</v>
      </c>
      <c r="U221" s="4">
        <f t="shared" si="69"/>
        <v>78932.333333333328</v>
      </c>
      <c r="V221" s="9">
        <f t="shared" si="79"/>
        <v>0.6292661327418031</v>
      </c>
      <c r="W221" s="9">
        <f t="shared" si="80"/>
        <v>3.3037138300296198E-2</v>
      </c>
      <c r="X221" s="9">
        <f t="shared" si="81"/>
        <v>0.33769672895790076</v>
      </c>
      <c r="Y221" s="10">
        <f t="shared" si="82"/>
        <v>4.9832764327677942E-2</v>
      </c>
      <c r="Z221" s="4">
        <f t="shared" si="70"/>
        <v>140332</v>
      </c>
      <c r="AA221" s="4">
        <f t="shared" si="71"/>
        <v>1867.3333333333333</v>
      </c>
      <c r="AB221" s="4">
        <f t="shared" si="72"/>
        <v>3878.3333333333335</v>
      </c>
      <c r="AC221" s="4">
        <f t="shared" si="73"/>
        <v>1998.3333333333333</v>
      </c>
      <c r="AD221" s="4">
        <f t="shared" si="74"/>
        <v>3882.6666666666665</v>
      </c>
      <c r="AE221" s="4">
        <f t="shared" si="75"/>
        <v>1717.3333333333333</v>
      </c>
      <c r="AF221" s="4">
        <f t="shared" si="76"/>
        <v>3813</v>
      </c>
      <c r="AG221" s="4">
        <f t="shared" si="77"/>
        <v>1891.3333333333333</v>
      </c>
      <c r="AH221" s="4">
        <f t="shared" si="78"/>
        <v>73012.666666666672</v>
      </c>
      <c r="AJ221" s="30">
        <f ca="1">OFFSET('A&amp;Z correction'!$K$5,UsefulSeries!$C219,0)</f>
        <v>143727.17833797226</v>
      </c>
      <c r="AK221" s="30">
        <f ca="1">OFFSET('A&amp;Z correction'!$K$6,UsefulSeries!$C219,0)</f>
        <v>1732.1572273100603</v>
      </c>
      <c r="AL221" s="30">
        <f ca="1">OFFSET('A&amp;Z correction'!$K$7,UsefulSeries!$C219,0)</f>
        <v>1891.671598935111</v>
      </c>
      <c r="AM221" s="30">
        <f ca="1">OFFSET('A&amp;Z correction'!$L$5,UsefulSeries!$C219,0)</f>
        <v>1883.1712502894898</v>
      </c>
      <c r="AN221" s="30">
        <f ca="1">OFFSET('A&amp;Z correction'!$L$6,UsefulSeries!$C219,0)</f>
        <v>4932.0997323489564</v>
      </c>
      <c r="AO221" s="30">
        <f ca="1">OFFSET('A&amp;Z correction'!$L$7,UsefulSeries!$C219,0)</f>
        <v>1212.127578709923</v>
      </c>
      <c r="AP221" s="30">
        <f ca="1">OFFSET('A&amp;Z correction'!$M$5,UsefulSeries!$C219,0)</f>
        <v>1806.773449270004</v>
      </c>
      <c r="AQ221" s="30">
        <f ca="1">OFFSET('A&amp;Z correction'!$M$6,UsefulSeries!$C219,0)</f>
        <v>1411.9175155646285</v>
      </c>
      <c r="AR221" s="30">
        <f ca="1">OFFSET('A&amp;Z correction'!$M$7,UsefulSeries!$C219,0)</f>
        <v>73825.378685347896</v>
      </c>
    </row>
    <row r="222" spans="1:44" x14ac:dyDescent="0.35">
      <c r="A222" s="2" t="s">
        <v>275</v>
      </c>
      <c r="B222" s="58">
        <v>146132</v>
      </c>
      <c r="C222" s="62">
        <v>7637</v>
      </c>
      <c r="D222" s="66">
        <v>79429</v>
      </c>
      <c r="E222">
        <f t="shared" si="63"/>
        <v>0.62664345320285764</v>
      </c>
      <c r="F222">
        <f t="shared" si="64"/>
        <v>3.2748994416761719E-2</v>
      </c>
      <c r="G222">
        <f t="shared" si="65"/>
        <v>0.3406075523803806</v>
      </c>
      <c r="H222" s="6">
        <f t="shared" si="66"/>
        <v>4.9665407201711656E-2</v>
      </c>
      <c r="I222" s="59">
        <v>140262</v>
      </c>
      <c r="J222" s="63">
        <v>1915</v>
      </c>
      <c r="K222" s="67">
        <v>3886</v>
      </c>
      <c r="L222" s="60">
        <v>2122</v>
      </c>
      <c r="M222" s="64">
        <v>3794</v>
      </c>
      <c r="N222" s="68">
        <v>1905</v>
      </c>
      <c r="O222" s="61">
        <v>3695</v>
      </c>
      <c r="P222" s="65">
        <v>1911</v>
      </c>
      <c r="Q222" s="69">
        <v>73299</v>
      </c>
      <c r="S222" s="4">
        <f t="shared" si="67"/>
        <v>146124.66666666666</v>
      </c>
      <c r="T222" s="4">
        <f t="shared" si="68"/>
        <v>7652</v>
      </c>
      <c r="U222" s="4">
        <f t="shared" si="69"/>
        <v>79224</v>
      </c>
      <c r="V222" s="9">
        <f t="shared" si="79"/>
        <v>0.62779359904471044</v>
      </c>
      <c r="W222" s="9">
        <f t="shared" si="80"/>
        <v>3.2202363310696751E-2</v>
      </c>
      <c r="X222" s="9">
        <f t="shared" si="81"/>
        <v>0.3400040376445928</v>
      </c>
      <c r="Y222" s="10">
        <f t="shared" si="82"/>
        <v>4.9760475147941824E-2</v>
      </c>
      <c r="Z222" s="4">
        <f t="shared" si="70"/>
        <v>140305</v>
      </c>
      <c r="AA222" s="4">
        <f t="shared" si="71"/>
        <v>1912.3333333333333</v>
      </c>
      <c r="AB222" s="4">
        <f t="shared" si="72"/>
        <v>3963.6666666666665</v>
      </c>
      <c r="AC222" s="4">
        <f t="shared" si="73"/>
        <v>2027.6666666666667</v>
      </c>
      <c r="AD222" s="4">
        <f t="shared" si="74"/>
        <v>3808.6666666666665</v>
      </c>
      <c r="AE222" s="4">
        <f t="shared" si="75"/>
        <v>1830</v>
      </c>
      <c r="AF222" s="4">
        <f t="shared" si="76"/>
        <v>3723.3333333333335</v>
      </c>
      <c r="AG222" s="4">
        <f t="shared" si="77"/>
        <v>1911.3333333333333</v>
      </c>
      <c r="AH222" s="4">
        <f t="shared" si="78"/>
        <v>73114.333333333328</v>
      </c>
      <c r="AJ222" s="30">
        <f ca="1">OFFSET('A&amp;Z correction'!$K$5,UsefulSeries!$C220,0)</f>
        <v>143697.90532185373</v>
      </c>
      <c r="AK222" s="30">
        <f ca="1">OFFSET('A&amp;Z correction'!$K$6,UsefulSeries!$C220,0)</f>
        <v>1785.0613166578344</v>
      </c>
      <c r="AL222" s="30">
        <f ca="1">OFFSET('A&amp;Z correction'!$K$7,UsefulSeries!$C220,0)</f>
        <v>1971.0475029979368</v>
      </c>
      <c r="AM222" s="30">
        <f ca="1">OFFSET('A&amp;Z correction'!$L$5,UsefulSeries!$C220,0)</f>
        <v>1918.21207833218</v>
      </c>
      <c r="AN222" s="30">
        <f ca="1">OFFSET('A&amp;Z correction'!$L$6,UsefulSeries!$C220,0)</f>
        <v>4837.039333831206</v>
      </c>
      <c r="AO222" s="30">
        <f ca="1">OFFSET('A&amp;Z correction'!$L$7,UsefulSeries!$C220,0)</f>
        <v>1348.6386622794705</v>
      </c>
      <c r="AP222" s="30">
        <f ca="1">OFFSET('A&amp;Z correction'!$M$5,UsefulSeries!$C220,0)</f>
        <v>1711.2639904183768</v>
      </c>
      <c r="AQ222" s="30">
        <f ca="1">OFFSET('A&amp;Z correction'!$M$6,UsefulSeries!$C220,0)</f>
        <v>1443.1045419287384</v>
      </c>
      <c r="AR222" s="30">
        <f ca="1">OFFSET('A&amp;Z correction'!$M$7,UsefulSeries!$C220,0)</f>
        <v>73913.537287607964</v>
      </c>
    </row>
    <row r="223" spans="1:44" x14ac:dyDescent="0.35">
      <c r="A223" s="2" t="s">
        <v>276</v>
      </c>
      <c r="B223" s="58">
        <v>145908</v>
      </c>
      <c r="C223" s="62">
        <v>8395</v>
      </c>
      <c r="D223" s="66">
        <v>79102</v>
      </c>
      <c r="E223">
        <f t="shared" si="63"/>
        <v>0.62512799640110539</v>
      </c>
      <c r="F223">
        <f t="shared" si="64"/>
        <v>3.5967524260405732E-2</v>
      </c>
      <c r="G223">
        <f t="shared" si="65"/>
        <v>0.33890447933848888</v>
      </c>
      <c r="H223" s="6">
        <f t="shared" si="66"/>
        <v>5.4405941556547828E-2</v>
      </c>
      <c r="I223" s="59">
        <v>140237</v>
      </c>
      <c r="J223" s="63">
        <v>2054</v>
      </c>
      <c r="K223" s="67">
        <v>3819</v>
      </c>
      <c r="L223" s="60">
        <v>1900</v>
      </c>
      <c r="M223" s="64">
        <v>4070</v>
      </c>
      <c r="N223" s="68">
        <v>1666</v>
      </c>
      <c r="O223" s="61">
        <v>3715</v>
      </c>
      <c r="P223" s="65">
        <v>2250</v>
      </c>
      <c r="Q223" s="69">
        <v>73281</v>
      </c>
      <c r="S223" s="4">
        <f t="shared" si="67"/>
        <v>146042</v>
      </c>
      <c r="T223" s="4">
        <f t="shared" si="68"/>
        <v>7951.333333333333</v>
      </c>
      <c r="U223" s="4">
        <f t="shared" si="69"/>
        <v>79206</v>
      </c>
      <c r="V223" s="9">
        <f t="shared" si="79"/>
        <v>0.62699199553638485</v>
      </c>
      <c r="W223" s="9">
        <f t="shared" si="80"/>
        <v>3.3571535869868455E-2</v>
      </c>
      <c r="X223" s="9">
        <f t="shared" si="81"/>
        <v>0.33943646859374665</v>
      </c>
      <c r="Y223" s="10">
        <f t="shared" si="82"/>
        <v>5.1634269881813064E-2</v>
      </c>
      <c r="Z223" s="4">
        <f t="shared" si="70"/>
        <v>140223.33333333334</v>
      </c>
      <c r="AA223" s="4">
        <f t="shared" si="71"/>
        <v>1991.3333333333333</v>
      </c>
      <c r="AB223" s="4">
        <f t="shared" si="72"/>
        <v>3887.3333333333335</v>
      </c>
      <c r="AC223" s="4">
        <f t="shared" si="73"/>
        <v>2006</v>
      </c>
      <c r="AD223" s="4">
        <f t="shared" si="74"/>
        <v>3883.6666666666665</v>
      </c>
      <c r="AE223" s="4">
        <f t="shared" si="75"/>
        <v>1761</v>
      </c>
      <c r="AF223" s="4">
        <f t="shared" si="76"/>
        <v>3746.6666666666665</v>
      </c>
      <c r="AG223" s="4">
        <f t="shared" si="77"/>
        <v>2055.3333333333335</v>
      </c>
      <c r="AH223" s="4">
        <f t="shared" si="78"/>
        <v>73240</v>
      </c>
      <c r="AJ223" s="30">
        <f ca="1">OFFSET('A&amp;Z correction'!$K$5,UsefulSeries!$C221,0)</f>
        <v>143613.27361741153</v>
      </c>
      <c r="AK223" s="30">
        <f ca="1">OFFSET('A&amp;Z correction'!$K$6,UsefulSeries!$C221,0)</f>
        <v>1873.1927836067305</v>
      </c>
      <c r="AL223" s="30">
        <f ca="1">OFFSET('A&amp;Z correction'!$K$7,UsefulSeries!$C221,0)</f>
        <v>1886.4131192976258</v>
      </c>
      <c r="AM223" s="30">
        <f ca="1">OFFSET('A&amp;Z correction'!$L$5,UsefulSeries!$C221,0)</f>
        <v>1892.1298491226466</v>
      </c>
      <c r="AN223" s="30">
        <f ca="1">OFFSET('A&amp;Z correction'!$L$6,UsefulSeries!$C221,0)</f>
        <v>4932.3040948557673</v>
      </c>
      <c r="AO223" s="30">
        <f ca="1">OFFSET('A&amp;Z correction'!$L$7,UsefulSeries!$C221,0)</f>
        <v>1260.9543734189424</v>
      </c>
      <c r="AP223" s="30">
        <f ca="1">OFFSET('A&amp;Z correction'!$M$5,UsefulSeries!$C221,0)</f>
        <v>1734.7283816880458</v>
      </c>
      <c r="AQ223" s="30">
        <f ca="1">OFFSET('A&amp;Z correction'!$M$6,UsefulSeries!$C221,0)</f>
        <v>1596.5192266104877</v>
      </c>
      <c r="AR223" s="30">
        <f ca="1">OFFSET('A&amp;Z correction'!$M$7,UsefulSeries!$C221,0)</f>
        <v>74034.611085658995</v>
      </c>
    </row>
    <row r="224" spans="1:44" x14ac:dyDescent="0.35">
      <c r="A224" s="2" t="s">
        <v>277</v>
      </c>
      <c r="B224" s="58">
        <v>145737</v>
      </c>
      <c r="C224" s="62">
        <v>8575</v>
      </c>
      <c r="D224" s="66">
        <v>79314</v>
      </c>
      <c r="E224">
        <f t="shared" si="63"/>
        <v>0.62380471351647504</v>
      </c>
      <c r="F224">
        <f t="shared" si="64"/>
        <v>3.6703962743872685E-2</v>
      </c>
      <c r="G224">
        <f t="shared" si="65"/>
        <v>0.33949132373965224</v>
      </c>
      <c r="H224" s="6">
        <f t="shared" si="66"/>
        <v>5.5569236352325156E-2</v>
      </c>
      <c r="I224" s="59">
        <v>139857</v>
      </c>
      <c r="J224" s="63">
        <v>1996</v>
      </c>
      <c r="K224" s="67">
        <v>4031</v>
      </c>
      <c r="L224" s="60">
        <v>2016</v>
      </c>
      <c r="M224" s="64">
        <v>4558</v>
      </c>
      <c r="N224" s="68">
        <v>1819</v>
      </c>
      <c r="O224" s="61">
        <v>3765</v>
      </c>
      <c r="P224" s="65">
        <v>2000</v>
      </c>
      <c r="Q224" s="69">
        <v>73156</v>
      </c>
      <c r="S224" s="4">
        <f t="shared" si="67"/>
        <v>145925.66666666666</v>
      </c>
      <c r="T224" s="4">
        <f t="shared" si="68"/>
        <v>8202.3333333333339</v>
      </c>
      <c r="U224" s="4">
        <f t="shared" si="69"/>
        <v>79281.666666666672</v>
      </c>
      <c r="V224" s="9">
        <f t="shared" si="79"/>
        <v>0.62664345320285764</v>
      </c>
      <c r="W224" s="9">
        <f t="shared" si="80"/>
        <v>3.2748994416761719E-2</v>
      </c>
      <c r="X224" s="9">
        <f t="shared" si="81"/>
        <v>0.3406075523803806</v>
      </c>
      <c r="Y224" s="10">
        <f t="shared" si="82"/>
        <v>5.3217671891760965E-2</v>
      </c>
      <c r="Z224" s="4">
        <f t="shared" si="70"/>
        <v>140118.66666666666</v>
      </c>
      <c r="AA224" s="4">
        <f t="shared" si="71"/>
        <v>1988.3333333333333</v>
      </c>
      <c r="AB224" s="4">
        <f t="shared" si="72"/>
        <v>3912</v>
      </c>
      <c r="AC224" s="4">
        <f t="shared" si="73"/>
        <v>2012.6666666666667</v>
      </c>
      <c r="AD224" s="4">
        <f t="shared" si="74"/>
        <v>4140.666666666667</v>
      </c>
      <c r="AE224" s="4">
        <f t="shared" si="75"/>
        <v>1796.6666666666667</v>
      </c>
      <c r="AF224" s="4">
        <f t="shared" si="76"/>
        <v>3725</v>
      </c>
      <c r="AG224" s="4">
        <f t="shared" si="77"/>
        <v>2053.6666666666665</v>
      </c>
      <c r="AH224" s="4">
        <f t="shared" si="78"/>
        <v>73245.333333333328</v>
      </c>
      <c r="AJ224" s="30">
        <f ca="1">OFFSET('A&amp;Z correction'!$K$5,UsefulSeries!$C222,0)</f>
        <v>143506.01215554951</v>
      </c>
      <c r="AK224" s="30">
        <f ca="1">OFFSET('A&amp;Z correction'!$K$6,UsefulSeries!$C222,0)</f>
        <v>1863.7264694051435</v>
      </c>
      <c r="AL224" s="30">
        <f ca="1">OFFSET('A&amp;Z correction'!$K$7,UsefulSeries!$C222,0)</f>
        <v>1912.8149748787764</v>
      </c>
      <c r="AM224" s="30">
        <f ca="1">OFFSET('A&amp;Z correction'!$L$5,UsefulSeries!$C222,0)</f>
        <v>1893.6566775646243</v>
      </c>
      <c r="AN224" s="30">
        <f ca="1">OFFSET('A&amp;Z correction'!$L$6,UsefulSeries!$C222,0)</f>
        <v>5260.0116676586795</v>
      </c>
      <c r="AO224" s="30">
        <f ca="1">OFFSET('A&amp;Z correction'!$L$7,UsefulSeries!$C222,0)</f>
        <v>1270.0287407883702</v>
      </c>
      <c r="AP224" s="30">
        <f ca="1">OFFSET('A&amp;Z correction'!$M$5,UsefulSeries!$C222,0)</f>
        <v>1713.5932129963069</v>
      </c>
      <c r="AQ224" s="30">
        <f ca="1">OFFSET('A&amp;Z correction'!$M$6,UsefulSeries!$C222,0)</f>
        <v>1563.3004224563981</v>
      </c>
      <c r="AR224" s="30">
        <f ca="1">OFFSET('A&amp;Z correction'!$M$7,UsefulSeries!$C222,0)</f>
        <v>74039.293825206667</v>
      </c>
    </row>
    <row r="225" spans="1:44" x14ac:dyDescent="0.35">
      <c r="A225" s="2" t="s">
        <v>278</v>
      </c>
      <c r="B225" s="58">
        <v>145532</v>
      </c>
      <c r="C225" s="62">
        <v>8937</v>
      </c>
      <c r="D225" s="66">
        <v>79395</v>
      </c>
      <c r="E225">
        <f t="shared" si="63"/>
        <v>0.62229329866931204</v>
      </c>
      <c r="F225">
        <f t="shared" si="64"/>
        <v>3.8214517839428044E-2</v>
      </c>
      <c r="G225">
        <f t="shared" si="65"/>
        <v>0.33949218349125987</v>
      </c>
      <c r="H225" s="6">
        <f t="shared" si="66"/>
        <v>5.7856268895377067E-2</v>
      </c>
      <c r="I225" s="59">
        <v>139696</v>
      </c>
      <c r="J225" s="63">
        <v>1967</v>
      </c>
      <c r="K225" s="67">
        <v>3974</v>
      </c>
      <c r="L225" s="60">
        <v>2052</v>
      </c>
      <c r="M225" s="64">
        <v>4781</v>
      </c>
      <c r="N225" s="68">
        <v>1736</v>
      </c>
      <c r="O225" s="61">
        <v>3733</v>
      </c>
      <c r="P225" s="65">
        <v>2153</v>
      </c>
      <c r="Q225" s="69">
        <v>73204</v>
      </c>
      <c r="S225" s="4">
        <f t="shared" si="67"/>
        <v>145725.66666666666</v>
      </c>
      <c r="T225" s="4">
        <f t="shared" si="68"/>
        <v>8635.6666666666661</v>
      </c>
      <c r="U225" s="4">
        <f t="shared" si="69"/>
        <v>79270.333333333328</v>
      </c>
      <c r="V225" s="9">
        <f t="shared" si="79"/>
        <v>0.62512799640110539</v>
      </c>
      <c r="W225" s="9">
        <f t="shared" si="80"/>
        <v>3.5967524260405732E-2</v>
      </c>
      <c r="X225" s="9">
        <f t="shared" si="81"/>
        <v>0.33890447933848888</v>
      </c>
      <c r="Y225" s="10">
        <f t="shared" si="82"/>
        <v>5.5944493871522234E-2</v>
      </c>
      <c r="Z225" s="4">
        <f t="shared" si="70"/>
        <v>139930</v>
      </c>
      <c r="AA225" s="4">
        <f t="shared" si="71"/>
        <v>2005.6666666666667</v>
      </c>
      <c r="AB225" s="4">
        <f t="shared" si="72"/>
        <v>3941.3333333333335</v>
      </c>
      <c r="AC225" s="4">
        <f t="shared" si="73"/>
        <v>1989.3333333333333</v>
      </c>
      <c r="AD225" s="4">
        <f t="shared" si="74"/>
        <v>4469.666666666667</v>
      </c>
      <c r="AE225" s="4">
        <f t="shared" si="75"/>
        <v>1740.3333333333333</v>
      </c>
      <c r="AF225" s="4">
        <f t="shared" si="76"/>
        <v>3737.6666666666665</v>
      </c>
      <c r="AG225" s="4">
        <f t="shared" si="77"/>
        <v>2134.3333333333335</v>
      </c>
      <c r="AH225" s="4">
        <f t="shared" si="78"/>
        <v>73213.666666666672</v>
      </c>
      <c r="AJ225" s="30">
        <f ca="1">OFFSET('A&amp;Z correction'!$K$5,UsefulSeries!$C223,0)</f>
        <v>143312.68745175475</v>
      </c>
      <c r="AK225" s="30">
        <f ca="1">OFFSET('A&amp;Z correction'!$K$6,UsefulSeries!$C223,0)</f>
        <v>1875.4597671561921</v>
      </c>
      <c r="AL225" s="30">
        <f ca="1">OFFSET('A&amp;Z correction'!$K$7,UsefulSeries!$C223,0)</f>
        <v>1945.0008024828319</v>
      </c>
      <c r="AM225" s="30">
        <f ca="1">OFFSET('A&amp;Z correction'!$L$5,UsefulSeries!$C223,0)</f>
        <v>1859.7345864214569</v>
      </c>
      <c r="AN225" s="30">
        <f ca="1">OFFSET('A&amp;Z correction'!$L$6,UsefulSeries!$C223,0)</f>
        <v>5679.6237658396249</v>
      </c>
      <c r="AO225" s="30">
        <f ca="1">OFFSET('A&amp;Z correction'!$L$7,UsefulSeries!$C223,0)</f>
        <v>1166.0287622310766</v>
      </c>
      <c r="AP225" s="30">
        <f ca="1">OFFSET('A&amp;Z correction'!$M$5,UsefulSeries!$C223,0)</f>
        <v>1730.2114920186516</v>
      </c>
      <c r="AQ225" s="30">
        <f ca="1">OFFSET('A&amp;Z correction'!$M$6,UsefulSeries!$C223,0)</f>
        <v>1614.8269417831252</v>
      </c>
      <c r="AR225" s="30">
        <f ca="1">OFFSET('A&amp;Z correction'!$M$7,UsefulSeries!$C223,0)</f>
        <v>74007.828575340565</v>
      </c>
    </row>
    <row r="226" spans="1:44" x14ac:dyDescent="0.35">
      <c r="A226" s="2" t="s">
        <v>279</v>
      </c>
      <c r="B226" s="58">
        <v>145203</v>
      </c>
      <c r="C226" s="62">
        <v>9438</v>
      </c>
      <c r="D226" s="66">
        <v>79466</v>
      </c>
      <c r="E226">
        <f t="shared" si="63"/>
        <v>0.62024202608209067</v>
      </c>
      <c r="F226">
        <f t="shared" si="64"/>
        <v>4.0314898742882528E-2</v>
      </c>
      <c r="G226">
        <f t="shared" si="65"/>
        <v>0.33944307517502681</v>
      </c>
      <c r="H226" s="6">
        <f t="shared" si="66"/>
        <v>6.1031679826178048E-2</v>
      </c>
      <c r="I226" s="59">
        <v>139465</v>
      </c>
      <c r="J226" s="63">
        <v>2288</v>
      </c>
      <c r="K226" s="67">
        <v>3756</v>
      </c>
      <c r="L226" s="60">
        <v>2087</v>
      </c>
      <c r="M226" s="64">
        <v>4930</v>
      </c>
      <c r="N226" s="68">
        <v>1919</v>
      </c>
      <c r="O226" s="61">
        <v>3564</v>
      </c>
      <c r="P226" s="65">
        <v>2189</v>
      </c>
      <c r="Q226" s="69">
        <v>73459</v>
      </c>
      <c r="S226" s="4">
        <f t="shared" si="67"/>
        <v>145490.66666666666</v>
      </c>
      <c r="T226" s="4">
        <f t="shared" si="68"/>
        <v>8983.3333333333339</v>
      </c>
      <c r="U226" s="4">
        <f t="shared" si="69"/>
        <v>79391.666666666672</v>
      </c>
      <c r="V226" s="9">
        <f t="shared" si="79"/>
        <v>0.62380471351647504</v>
      </c>
      <c r="W226" s="9">
        <f t="shared" si="80"/>
        <v>3.6703962743872685E-2</v>
      </c>
      <c r="X226" s="9">
        <f t="shared" si="81"/>
        <v>0.33949132373965224</v>
      </c>
      <c r="Y226" s="10">
        <f t="shared" si="82"/>
        <v>5.8154338809983129E-2</v>
      </c>
      <c r="Z226" s="4">
        <f t="shared" si="70"/>
        <v>139672.66666666666</v>
      </c>
      <c r="AA226" s="4">
        <f t="shared" si="71"/>
        <v>2083.6666666666665</v>
      </c>
      <c r="AB226" s="4">
        <f t="shared" si="72"/>
        <v>3920.3333333333335</v>
      </c>
      <c r="AC226" s="4">
        <f t="shared" si="73"/>
        <v>2051.6666666666665</v>
      </c>
      <c r="AD226" s="4">
        <f t="shared" si="74"/>
        <v>4756.333333333333</v>
      </c>
      <c r="AE226" s="4">
        <f t="shared" si="75"/>
        <v>1824.6666666666667</v>
      </c>
      <c r="AF226" s="4">
        <f t="shared" si="76"/>
        <v>3687.3333333333335</v>
      </c>
      <c r="AG226" s="4">
        <f t="shared" si="77"/>
        <v>2114</v>
      </c>
      <c r="AH226" s="4">
        <f t="shared" si="78"/>
        <v>73273</v>
      </c>
      <c r="AJ226" s="30">
        <f ca="1">OFFSET('A&amp;Z correction'!$K$5,UsefulSeries!$C224,0)</f>
        <v>143046.38805399576</v>
      </c>
      <c r="AK226" s="30">
        <f ca="1">OFFSET('A&amp;Z correction'!$K$6,UsefulSeries!$C224,0)</f>
        <v>1958.4812423675164</v>
      </c>
      <c r="AL226" s="30">
        <f ca="1">OFFSET('A&amp;Z correction'!$K$7,UsefulSeries!$C224,0)</f>
        <v>1916.2570505644915</v>
      </c>
      <c r="AM226" s="30">
        <f ca="1">OFFSET('A&amp;Z correction'!$L$5,UsefulSeries!$C224,0)</f>
        <v>1924.3367656821385</v>
      </c>
      <c r="AN226" s="30">
        <f ca="1">OFFSET('A&amp;Z correction'!$L$6,UsefulSeries!$C224,0)</f>
        <v>6044.7512520686068</v>
      </c>
      <c r="AO226" s="30">
        <f ca="1">OFFSET('A&amp;Z correction'!$L$7,UsefulSeries!$C224,0)</f>
        <v>1226.1757052710564</v>
      </c>
      <c r="AP226" s="30">
        <f ca="1">OFFSET('A&amp;Z correction'!$M$5,UsefulSeries!$C224,0)</f>
        <v>1675.5466827321454</v>
      </c>
      <c r="AQ226" s="30">
        <f ca="1">OFFSET('A&amp;Z correction'!$M$6,UsefulSeries!$C224,0)</f>
        <v>1555.6856089511862</v>
      </c>
      <c r="AR226" s="30">
        <f ca="1">OFFSET('A&amp;Z correction'!$M$7,UsefulSeries!$C224,0)</f>
        <v>74065.39961435477</v>
      </c>
    </row>
    <row r="227" spans="1:44" x14ac:dyDescent="0.35">
      <c r="A227" s="2" t="s">
        <v>280</v>
      </c>
      <c r="B227" s="58">
        <v>145076</v>
      </c>
      <c r="C227" s="62">
        <v>9494</v>
      </c>
      <c r="D227" s="66">
        <v>79790</v>
      </c>
      <c r="E227">
        <f t="shared" si="63"/>
        <v>0.61903055128861584</v>
      </c>
      <c r="F227">
        <f t="shared" si="64"/>
        <v>4.0510325994196961E-2</v>
      </c>
      <c r="G227">
        <f t="shared" si="65"/>
        <v>0.34045912271718726</v>
      </c>
      <c r="H227" s="6">
        <f t="shared" si="66"/>
        <v>6.1422009445558645E-2</v>
      </c>
      <c r="I227" s="59">
        <v>139097</v>
      </c>
      <c r="J227" s="63">
        <v>2140</v>
      </c>
      <c r="K227" s="67">
        <v>3944</v>
      </c>
      <c r="L227" s="60">
        <v>2293</v>
      </c>
      <c r="M227" s="64">
        <v>5052</v>
      </c>
      <c r="N227" s="68">
        <v>2091</v>
      </c>
      <c r="O227" s="61">
        <v>3608</v>
      </c>
      <c r="P227" s="65">
        <v>2281</v>
      </c>
      <c r="Q227" s="69">
        <v>73394</v>
      </c>
      <c r="S227" s="4">
        <f t="shared" si="67"/>
        <v>145270.33333333334</v>
      </c>
      <c r="T227" s="4">
        <f t="shared" si="68"/>
        <v>9289.6666666666661</v>
      </c>
      <c r="U227" s="4">
        <f t="shared" si="69"/>
        <v>79550.333333333328</v>
      </c>
      <c r="V227" s="9">
        <f t="shared" si="79"/>
        <v>0.62229329866931204</v>
      </c>
      <c r="W227" s="9">
        <f t="shared" si="80"/>
        <v>3.8214517839428044E-2</v>
      </c>
      <c r="X227" s="9">
        <f t="shared" si="81"/>
        <v>0.33949218349125987</v>
      </c>
      <c r="Y227" s="10">
        <f t="shared" si="82"/>
        <v>6.0103951000690124E-2</v>
      </c>
      <c r="Z227" s="4">
        <f t="shared" si="70"/>
        <v>139419.33333333334</v>
      </c>
      <c r="AA227" s="4">
        <f t="shared" si="71"/>
        <v>2131.6666666666665</v>
      </c>
      <c r="AB227" s="4">
        <f t="shared" si="72"/>
        <v>3891.3333333333335</v>
      </c>
      <c r="AC227" s="4">
        <f t="shared" si="73"/>
        <v>2144</v>
      </c>
      <c r="AD227" s="4">
        <f t="shared" si="74"/>
        <v>4921</v>
      </c>
      <c r="AE227" s="4">
        <f t="shared" si="75"/>
        <v>1915.3333333333333</v>
      </c>
      <c r="AF227" s="4">
        <f t="shared" si="76"/>
        <v>3635</v>
      </c>
      <c r="AG227" s="4">
        <f t="shared" si="77"/>
        <v>2207.6666666666665</v>
      </c>
      <c r="AH227" s="4">
        <f t="shared" si="78"/>
        <v>73352.333333333328</v>
      </c>
      <c r="AJ227" s="30">
        <f ca="1">OFFSET('A&amp;Z correction'!$K$5,UsefulSeries!$C225,0)</f>
        <v>142784.19795771129</v>
      </c>
      <c r="AK227" s="30">
        <f ca="1">OFFSET('A&amp;Z correction'!$K$6,UsefulSeries!$C225,0)</f>
        <v>2009.5030407912971</v>
      </c>
      <c r="AL227" s="30">
        <f ca="1">OFFSET('A&amp;Z correction'!$K$7,UsefulSeries!$C225,0)</f>
        <v>1882.1397031027977</v>
      </c>
      <c r="AM227" s="30">
        <f ca="1">OFFSET('A&amp;Z correction'!$L$5,UsefulSeries!$C225,0)</f>
        <v>2026.1471213154664</v>
      </c>
      <c r="AN227" s="30">
        <f ca="1">OFFSET('A&amp;Z correction'!$L$6,UsefulSeries!$C225,0)</f>
        <v>6253.8019801997862</v>
      </c>
      <c r="AO227" s="30">
        <f ca="1">OFFSET('A&amp;Z correction'!$L$7,UsefulSeries!$C225,0)</f>
        <v>1308.073276061546</v>
      </c>
      <c r="AP227" s="30">
        <f ca="1">OFFSET('A&amp;Z correction'!$M$5,UsefulSeries!$C225,0)</f>
        <v>1612.6796202052919</v>
      </c>
      <c r="AQ227" s="30">
        <f ca="1">OFFSET('A&amp;Z correction'!$M$6,UsefulSeries!$C225,0)</f>
        <v>1641.573390086623</v>
      </c>
      <c r="AR227" s="30">
        <f ca="1">OFFSET('A&amp;Z correction'!$M$7,UsefulSeries!$C225,0)</f>
        <v>74128.859035890695</v>
      </c>
    </row>
    <row r="228" spans="1:44" x14ac:dyDescent="0.35">
      <c r="A228" s="2" t="s">
        <v>281</v>
      </c>
      <c r="B228" s="58">
        <v>144802</v>
      </c>
      <c r="C228" s="62">
        <v>10074</v>
      </c>
      <c r="D228" s="66">
        <v>79736</v>
      </c>
      <c r="E228">
        <f t="shared" si="63"/>
        <v>0.61719775629550067</v>
      </c>
      <c r="F228">
        <f t="shared" si="64"/>
        <v>4.2938980103319521E-2</v>
      </c>
      <c r="G228">
        <f t="shared" si="65"/>
        <v>0.3398632636011798</v>
      </c>
      <c r="H228" s="6">
        <f t="shared" si="66"/>
        <v>6.5045584854980756E-2</v>
      </c>
      <c r="I228" s="59">
        <v>139089</v>
      </c>
      <c r="J228" s="63">
        <v>2259</v>
      </c>
      <c r="K228" s="67">
        <v>3701</v>
      </c>
      <c r="L228" s="60">
        <v>2139</v>
      </c>
      <c r="M228" s="64">
        <v>5355</v>
      </c>
      <c r="N228" s="68">
        <v>1998</v>
      </c>
      <c r="O228" s="61">
        <v>3517</v>
      </c>
      <c r="P228" s="65">
        <v>2422</v>
      </c>
      <c r="Q228" s="69">
        <v>73666</v>
      </c>
      <c r="S228" s="4">
        <f t="shared" si="67"/>
        <v>145027</v>
      </c>
      <c r="T228" s="4">
        <f t="shared" si="68"/>
        <v>9668.6666666666661</v>
      </c>
      <c r="U228" s="4">
        <f t="shared" si="69"/>
        <v>79664</v>
      </c>
      <c r="V228" s="9">
        <f t="shared" si="79"/>
        <v>0.62024202608209067</v>
      </c>
      <c r="W228" s="9">
        <f t="shared" si="80"/>
        <v>4.0314898742882528E-2</v>
      </c>
      <c r="X228" s="9">
        <f t="shared" si="81"/>
        <v>0.33944307517502681</v>
      </c>
      <c r="Y228" s="10">
        <f t="shared" si="82"/>
        <v>6.2501212057222033E-2</v>
      </c>
      <c r="Z228" s="4">
        <f t="shared" si="70"/>
        <v>139217</v>
      </c>
      <c r="AA228" s="4">
        <f t="shared" si="71"/>
        <v>2229</v>
      </c>
      <c r="AB228" s="4">
        <f t="shared" si="72"/>
        <v>3800.3333333333335</v>
      </c>
      <c r="AC228" s="4">
        <f t="shared" si="73"/>
        <v>2173</v>
      </c>
      <c r="AD228" s="4">
        <f t="shared" si="74"/>
        <v>5112.333333333333</v>
      </c>
      <c r="AE228" s="4">
        <f t="shared" si="75"/>
        <v>2002.6666666666667</v>
      </c>
      <c r="AF228" s="4">
        <f t="shared" si="76"/>
        <v>3563</v>
      </c>
      <c r="AG228" s="4">
        <f t="shared" si="77"/>
        <v>2297.3333333333335</v>
      </c>
      <c r="AH228" s="4">
        <f t="shared" si="78"/>
        <v>73506.333333333328</v>
      </c>
      <c r="AJ228" s="30">
        <f ca="1">OFFSET('A&amp;Z correction'!$K$5,UsefulSeries!$C226,0)</f>
        <v>142575.01657539001</v>
      </c>
      <c r="AK228" s="30">
        <f ca="1">OFFSET('A&amp;Z correction'!$K$6,UsefulSeries!$C226,0)</f>
        <v>2116.4192097832592</v>
      </c>
      <c r="AL228" s="30">
        <f ca="1">OFFSET('A&amp;Z correction'!$K$7,UsefulSeries!$C226,0)</f>
        <v>1778.5294521079732</v>
      </c>
      <c r="AM228" s="30">
        <f ca="1">OFFSET('A&amp;Z correction'!$L$5,UsefulSeries!$C226,0)</f>
        <v>2054.8769740319772</v>
      </c>
      <c r="AN228" s="30">
        <f ca="1">OFFSET('A&amp;Z correction'!$L$6,UsefulSeries!$C226,0)</f>
        <v>6496.929843476868</v>
      </c>
      <c r="AO228" s="30">
        <f ca="1">OFFSET('A&amp;Z correction'!$L$7,UsefulSeries!$C226,0)</f>
        <v>1383.5435573135492</v>
      </c>
      <c r="AP228" s="30">
        <f ca="1">OFFSET('A&amp;Z correction'!$M$5,UsefulSeries!$C226,0)</f>
        <v>1535.9114778183657</v>
      </c>
      <c r="AQ228" s="30">
        <f ca="1">OFFSET('A&amp;Z correction'!$M$6,UsefulSeries!$C226,0)</f>
        <v>1718.8495449318348</v>
      </c>
      <c r="AR228" s="30">
        <f ca="1">OFFSET('A&amp;Z correction'!$M$7,UsefulSeries!$C226,0)</f>
        <v>74270.185516422411</v>
      </c>
    </row>
    <row r="229" spans="1:44" x14ac:dyDescent="0.35">
      <c r="A229" s="2" t="s">
        <v>282</v>
      </c>
      <c r="B229" s="58">
        <v>144100</v>
      </c>
      <c r="C229" s="62">
        <v>10538</v>
      </c>
      <c r="D229" s="66">
        <v>80189</v>
      </c>
      <c r="E229">
        <f t="shared" si="63"/>
        <v>0.61364323523274578</v>
      </c>
      <c r="F229">
        <f t="shared" si="64"/>
        <v>4.4875589263585536E-2</v>
      </c>
      <c r="G229">
        <f t="shared" si="65"/>
        <v>0.34148117550366863</v>
      </c>
      <c r="H229" s="6">
        <f t="shared" si="66"/>
        <v>6.814625124484279E-2</v>
      </c>
      <c r="I229" s="59">
        <v>138406</v>
      </c>
      <c r="J229" s="63">
        <v>2506</v>
      </c>
      <c r="K229" s="67">
        <v>3867</v>
      </c>
      <c r="L229" s="60">
        <v>2098</v>
      </c>
      <c r="M229" s="64">
        <v>5885</v>
      </c>
      <c r="N229" s="68">
        <v>2090</v>
      </c>
      <c r="O229" s="61">
        <v>3481</v>
      </c>
      <c r="P229" s="65">
        <v>2125</v>
      </c>
      <c r="Q229" s="69">
        <v>73948</v>
      </c>
      <c r="S229" s="4">
        <f t="shared" si="67"/>
        <v>144659.33333333334</v>
      </c>
      <c r="T229" s="4">
        <f t="shared" si="68"/>
        <v>10035.333333333334</v>
      </c>
      <c r="U229" s="4">
        <f t="shared" si="69"/>
        <v>79905</v>
      </c>
      <c r="V229" s="9">
        <f t="shared" si="79"/>
        <v>0.61903055128861584</v>
      </c>
      <c r="W229" s="9">
        <f t="shared" si="80"/>
        <v>4.0510325994196961E-2</v>
      </c>
      <c r="X229" s="9">
        <f t="shared" si="81"/>
        <v>0.34045912271718726</v>
      </c>
      <c r="Y229" s="10">
        <f t="shared" si="82"/>
        <v>6.487187664302152E-2</v>
      </c>
      <c r="Z229" s="4">
        <f t="shared" si="70"/>
        <v>138864</v>
      </c>
      <c r="AA229" s="4">
        <f t="shared" si="71"/>
        <v>2301.6666666666665</v>
      </c>
      <c r="AB229" s="4">
        <f t="shared" si="72"/>
        <v>3837.3333333333335</v>
      </c>
      <c r="AC229" s="4">
        <f t="shared" si="73"/>
        <v>2176.6666666666665</v>
      </c>
      <c r="AD229" s="4">
        <f t="shared" si="74"/>
        <v>5430.666666666667</v>
      </c>
      <c r="AE229" s="4">
        <f t="shared" si="75"/>
        <v>2059.6666666666665</v>
      </c>
      <c r="AF229" s="4">
        <f t="shared" si="76"/>
        <v>3535.3333333333335</v>
      </c>
      <c r="AG229" s="4">
        <f t="shared" si="77"/>
        <v>2276</v>
      </c>
      <c r="AH229" s="4">
        <f t="shared" si="78"/>
        <v>73669.333333333328</v>
      </c>
      <c r="AJ229" s="30">
        <f ca="1">OFFSET('A&amp;Z correction'!$K$5,UsefulSeries!$C227,0)</f>
        <v>142211.63703739215</v>
      </c>
      <c r="AK229" s="30">
        <f ca="1">OFFSET('A&amp;Z correction'!$K$6,UsefulSeries!$C227,0)</f>
        <v>2192.5864597160949</v>
      </c>
      <c r="AL229" s="30">
        <f ca="1">OFFSET('A&amp;Z correction'!$K$7,UsefulSeries!$C227,0)</f>
        <v>1810.7004684453468</v>
      </c>
      <c r="AM229" s="30">
        <f ca="1">OFFSET('A&amp;Z correction'!$L$5,UsefulSeries!$C227,0)</f>
        <v>2051.9103859272218</v>
      </c>
      <c r="AN229" s="30">
        <f ca="1">OFFSET('A&amp;Z correction'!$L$6,UsefulSeries!$C227,0)</f>
        <v>6902.7058746581652</v>
      </c>
      <c r="AO229" s="30">
        <f ca="1">OFFSET('A&amp;Z correction'!$L$7,UsefulSeries!$C227,0)</f>
        <v>1408.9118139431096</v>
      </c>
      <c r="AP229" s="30">
        <f ca="1">OFFSET('A&amp;Z correction'!$M$5,UsefulSeries!$C227,0)</f>
        <v>1511.3645399271206</v>
      </c>
      <c r="AQ229" s="30">
        <f ca="1">OFFSET('A&amp;Z correction'!$M$6,UsefulSeries!$C227,0)</f>
        <v>1654.3502243160749</v>
      </c>
      <c r="AR229" s="30">
        <f ca="1">OFFSET('A&amp;Z correction'!$M$7,UsefulSeries!$C227,0)</f>
        <v>74435.697423817866</v>
      </c>
    </row>
    <row r="230" spans="1:44" x14ac:dyDescent="0.35">
      <c r="A230" s="2" t="s">
        <v>283</v>
      </c>
      <c r="B230" s="58">
        <v>143369</v>
      </c>
      <c r="C230" s="62">
        <v>11286</v>
      </c>
      <c r="D230" s="66">
        <v>80380</v>
      </c>
      <c r="E230">
        <f t="shared" si="63"/>
        <v>0.60999000148913995</v>
      </c>
      <c r="F230">
        <f t="shared" si="64"/>
        <v>4.8018380241240666E-2</v>
      </c>
      <c r="G230">
        <f t="shared" si="65"/>
        <v>0.34199161826961944</v>
      </c>
      <c r="H230" s="6">
        <f t="shared" si="66"/>
        <v>7.2975332191005784E-2</v>
      </c>
      <c r="I230" s="59">
        <v>137761</v>
      </c>
      <c r="J230" s="63">
        <v>2519</v>
      </c>
      <c r="K230" s="67">
        <v>3797</v>
      </c>
      <c r="L230" s="60">
        <v>2080</v>
      </c>
      <c r="M230" s="64">
        <v>6217</v>
      </c>
      <c r="N230" s="68">
        <v>2240</v>
      </c>
      <c r="O230" s="61">
        <v>3441</v>
      </c>
      <c r="P230" s="65">
        <v>2515</v>
      </c>
      <c r="Q230" s="69">
        <v>74051</v>
      </c>
      <c r="S230" s="4">
        <f t="shared" si="67"/>
        <v>144090.33333333334</v>
      </c>
      <c r="T230" s="4">
        <f t="shared" si="68"/>
        <v>10632.666666666666</v>
      </c>
      <c r="U230" s="4">
        <f t="shared" si="69"/>
        <v>80101.666666666672</v>
      </c>
      <c r="V230" s="9">
        <f t="shared" si="79"/>
        <v>0.61719775629550067</v>
      </c>
      <c r="W230" s="9">
        <f t="shared" si="80"/>
        <v>4.2938980103319521E-2</v>
      </c>
      <c r="X230" s="9">
        <f t="shared" si="81"/>
        <v>0.3398632636011798</v>
      </c>
      <c r="Y230" s="10">
        <f t="shared" si="82"/>
        <v>6.8720659932050607E-2</v>
      </c>
      <c r="Z230" s="4">
        <f t="shared" si="70"/>
        <v>138418.66666666666</v>
      </c>
      <c r="AA230" s="4">
        <f t="shared" si="71"/>
        <v>2428</v>
      </c>
      <c r="AB230" s="4">
        <f t="shared" si="72"/>
        <v>3788.3333333333335</v>
      </c>
      <c r="AC230" s="4">
        <f t="shared" si="73"/>
        <v>2105.6666666666665</v>
      </c>
      <c r="AD230" s="4">
        <f t="shared" si="74"/>
        <v>5819</v>
      </c>
      <c r="AE230" s="4">
        <f t="shared" si="75"/>
        <v>2109.3333333333335</v>
      </c>
      <c r="AF230" s="4">
        <f t="shared" si="76"/>
        <v>3479.6666666666665</v>
      </c>
      <c r="AG230" s="4">
        <f t="shared" si="77"/>
        <v>2354</v>
      </c>
      <c r="AH230" s="4">
        <f t="shared" si="78"/>
        <v>73888.333333333328</v>
      </c>
      <c r="AJ230" s="30">
        <f ca="1">OFFSET('A&amp;Z correction'!$K$5,UsefulSeries!$C228,0)</f>
        <v>141754.68969639234</v>
      </c>
      <c r="AK230" s="30">
        <f ca="1">OFFSET('A&amp;Z correction'!$K$6,UsefulSeries!$C228,0)</f>
        <v>2328.3454360999044</v>
      </c>
      <c r="AL230" s="30">
        <f ca="1">OFFSET('A&amp;Z correction'!$K$7,UsefulSeries!$C228,0)</f>
        <v>1750.2341321271749</v>
      </c>
      <c r="AM230" s="30">
        <f ca="1">OFFSET('A&amp;Z correction'!$L$5,UsefulSeries!$C228,0)</f>
        <v>1962.2126618295363</v>
      </c>
      <c r="AN230" s="30">
        <f ca="1">OFFSET('A&amp;Z correction'!$L$6,UsefulSeries!$C228,0)</f>
        <v>7397.4830572226929</v>
      </c>
      <c r="AO230" s="30">
        <f ca="1">OFFSET('A&amp;Z correction'!$L$7,UsefulSeries!$C228,0)</f>
        <v>1418.2812177078517</v>
      </c>
      <c r="AP230" s="30">
        <f ca="1">OFFSET('A&amp;Z correction'!$M$5,UsefulSeries!$C228,0)</f>
        <v>1465.1211725924218</v>
      </c>
      <c r="AQ230" s="30">
        <f ca="1">OFFSET('A&amp;Z correction'!$M$6,UsefulSeries!$C228,0)</f>
        <v>1693.6483763275955</v>
      </c>
      <c r="AR230" s="30">
        <f ca="1">OFFSET('A&amp;Z correction'!$M$7,UsefulSeries!$C228,0)</f>
        <v>74650.084361433095</v>
      </c>
    </row>
    <row r="231" spans="1:44" x14ac:dyDescent="0.35">
      <c r="A231" s="2" t="s">
        <v>284</v>
      </c>
      <c r="B231" s="58">
        <v>142152</v>
      </c>
      <c r="C231" s="62">
        <v>12058</v>
      </c>
      <c r="D231" s="66">
        <v>80529</v>
      </c>
      <c r="E231">
        <f t="shared" si="63"/>
        <v>0.60557470211596709</v>
      </c>
      <c r="F231">
        <f t="shared" si="64"/>
        <v>5.1367689220794162E-2</v>
      </c>
      <c r="G231">
        <f t="shared" si="65"/>
        <v>0.34305760866323876</v>
      </c>
      <c r="H231" s="6">
        <f t="shared" si="66"/>
        <v>7.8192075740872835E-2</v>
      </c>
      <c r="I231" s="59">
        <v>136272</v>
      </c>
      <c r="J231" s="63">
        <v>2755</v>
      </c>
      <c r="K231" s="67">
        <v>4038</v>
      </c>
      <c r="L231" s="60">
        <v>2234</v>
      </c>
      <c r="M231" s="64">
        <v>6793</v>
      </c>
      <c r="N231" s="68">
        <v>2235</v>
      </c>
      <c r="O231" s="61">
        <v>3634</v>
      </c>
      <c r="P231" s="65">
        <v>2500</v>
      </c>
      <c r="Q231" s="69">
        <v>73918</v>
      </c>
      <c r="S231" s="4">
        <f t="shared" si="67"/>
        <v>143207</v>
      </c>
      <c r="T231" s="4">
        <f t="shared" si="68"/>
        <v>11294</v>
      </c>
      <c r="U231" s="4">
        <f t="shared" si="69"/>
        <v>80366</v>
      </c>
      <c r="V231" s="9">
        <f t="shared" si="79"/>
        <v>0.61364323523274578</v>
      </c>
      <c r="W231" s="9">
        <f t="shared" si="80"/>
        <v>4.4875589263585536E-2</v>
      </c>
      <c r="X231" s="9">
        <f t="shared" si="81"/>
        <v>0.34148117550366863</v>
      </c>
      <c r="Y231" s="10">
        <f t="shared" si="82"/>
        <v>7.3099850486404619E-2</v>
      </c>
      <c r="Z231" s="4">
        <f t="shared" si="70"/>
        <v>137479.66666666666</v>
      </c>
      <c r="AA231" s="4">
        <f t="shared" si="71"/>
        <v>2593.3333333333335</v>
      </c>
      <c r="AB231" s="4">
        <f t="shared" si="72"/>
        <v>3900.6666666666665</v>
      </c>
      <c r="AC231" s="4">
        <f t="shared" si="73"/>
        <v>2137.3333333333335</v>
      </c>
      <c r="AD231" s="4">
        <f t="shared" si="74"/>
        <v>6298.333333333333</v>
      </c>
      <c r="AE231" s="4">
        <f t="shared" si="75"/>
        <v>2188.3333333333335</v>
      </c>
      <c r="AF231" s="4">
        <f t="shared" si="76"/>
        <v>3518.6666666666665</v>
      </c>
      <c r="AG231" s="4">
        <f t="shared" si="77"/>
        <v>2380</v>
      </c>
      <c r="AH231" s="4">
        <f t="shared" si="78"/>
        <v>73972.333333333328</v>
      </c>
      <c r="AJ231" s="30">
        <f ca="1">OFFSET('A&amp;Z correction'!$K$5,UsefulSeries!$C229,0)</f>
        <v>140787.39004495539</v>
      </c>
      <c r="AK231" s="30">
        <f ca="1">OFFSET('A&amp;Z correction'!$K$6,UsefulSeries!$C229,0)</f>
        <v>2507.2877447794572</v>
      </c>
      <c r="AL231" s="30">
        <f ca="1">OFFSET('A&amp;Z correction'!$K$7,UsefulSeries!$C229,0)</f>
        <v>1855.6201428032857</v>
      </c>
      <c r="AM231" s="30">
        <f ca="1">OFFSET('A&amp;Z correction'!$L$5,UsefulSeries!$C229,0)</f>
        <v>1988.2525120312976</v>
      </c>
      <c r="AN231" s="30">
        <f ca="1">OFFSET('A&amp;Z correction'!$L$6,UsefulSeries!$C229,0)</f>
        <v>8008.1032804491033</v>
      </c>
      <c r="AO231" s="30">
        <f ca="1">OFFSET('A&amp;Z correction'!$L$7,UsefulSeries!$C229,0)</f>
        <v>1448.8459986475432</v>
      </c>
      <c r="AP231" s="30">
        <f ca="1">OFFSET('A&amp;Z correction'!$M$5,UsefulSeries!$C229,0)</f>
        <v>1511.4798776584064</v>
      </c>
      <c r="AQ231" s="30">
        <f ca="1">OFFSET('A&amp;Z correction'!$M$6,UsefulSeries!$C229,0)</f>
        <v>1662.4379117650667</v>
      </c>
      <c r="AR231" s="30">
        <f ca="1">OFFSET('A&amp;Z correction'!$M$7,UsefulSeries!$C229,0)</f>
        <v>74728.191487739925</v>
      </c>
    </row>
    <row r="232" spans="1:44" x14ac:dyDescent="0.35">
      <c r="A232" s="2" t="s">
        <v>285</v>
      </c>
      <c r="B232" s="58">
        <v>141640</v>
      </c>
      <c r="C232" s="62">
        <v>12898</v>
      </c>
      <c r="D232" s="66">
        <v>80374</v>
      </c>
      <c r="E232">
        <f t="shared" si="63"/>
        <v>0.60294918948372156</v>
      </c>
      <c r="F232">
        <f t="shared" si="64"/>
        <v>5.4905666802887887E-2</v>
      </c>
      <c r="G232">
        <f t="shared" si="65"/>
        <v>0.34214514371339055</v>
      </c>
      <c r="H232" s="6">
        <f t="shared" si="66"/>
        <v>8.3461672857161343E-2</v>
      </c>
      <c r="I232" s="59">
        <v>135718</v>
      </c>
      <c r="J232" s="63">
        <v>2834</v>
      </c>
      <c r="K232" s="67">
        <v>3576</v>
      </c>
      <c r="L232" s="60">
        <v>2293</v>
      </c>
      <c r="M232" s="64">
        <v>7456</v>
      </c>
      <c r="N232" s="68">
        <v>2307</v>
      </c>
      <c r="O232" s="61">
        <v>3537</v>
      </c>
      <c r="P232" s="65">
        <v>2587</v>
      </c>
      <c r="Q232" s="69">
        <v>74222</v>
      </c>
      <c r="S232" s="4">
        <f t="shared" si="67"/>
        <v>142387</v>
      </c>
      <c r="T232" s="4">
        <f t="shared" si="68"/>
        <v>12080.666666666666</v>
      </c>
      <c r="U232" s="4">
        <f t="shared" si="69"/>
        <v>80427.666666666672</v>
      </c>
      <c r="V232" s="9">
        <f t="shared" si="79"/>
        <v>0.60999000148913995</v>
      </c>
      <c r="W232" s="9">
        <f t="shared" si="80"/>
        <v>4.8018380241240666E-2</v>
      </c>
      <c r="X232" s="9">
        <f t="shared" si="81"/>
        <v>0.34199161826961944</v>
      </c>
      <c r="Y232" s="10">
        <f t="shared" si="82"/>
        <v>7.8208384494705477E-2</v>
      </c>
      <c r="Z232" s="4">
        <f t="shared" si="70"/>
        <v>136583.66666666666</v>
      </c>
      <c r="AA232" s="4">
        <f t="shared" si="71"/>
        <v>2702.6666666666665</v>
      </c>
      <c r="AB232" s="4">
        <f t="shared" si="72"/>
        <v>3803.6666666666665</v>
      </c>
      <c r="AC232" s="4">
        <f t="shared" si="73"/>
        <v>2202.3333333333335</v>
      </c>
      <c r="AD232" s="4">
        <f t="shared" si="74"/>
        <v>6822</v>
      </c>
      <c r="AE232" s="4">
        <f t="shared" si="75"/>
        <v>2260.6666666666665</v>
      </c>
      <c r="AF232" s="4">
        <f t="shared" si="76"/>
        <v>3537.3333333333335</v>
      </c>
      <c r="AG232" s="4">
        <f t="shared" si="77"/>
        <v>2534</v>
      </c>
      <c r="AH232" s="4">
        <f t="shared" si="78"/>
        <v>74063.666666666672</v>
      </c>
      <c r="AJ232" s="30">
        <f ca="1">OFFSET('A&amp;Z correction'!$K$5,UsefulSeries!$C230,0)</f>
        <v>139865.86096722624</v>
      </c>
      <c r="AK232" s="30">
        <f ca="1">OFFSET('A&amp;Z correction'!$K$6,UsefulSeries!$C230,0)</f>
        <v>2621.009571496837</v>
      </c>
      <c r="AL232" s="30">
        <f ca="1">OFFSET('A&amp;Z correction'!$K$7,UsefulSeries!$C230,0)</f>
        <v>1753.2697037813807</v>
      </c>
      <c r="AM232" s="30">
        <f ca="1">OFFSET('A&amp;Z correction'!$L$5,UsefulSeries!$C230,0)</f>
        <v>2051.3650818701485</v>
      </c>
      <c r="AN232" s="30">
        <f ca="1">OFFSET('A&amp;Z correction'!$L$6,UsefulSeries!$C230,0)</f>
        <v>8674.8769319937419</v>
      </c>
      <c r="AO232" s="30">
        <f ca="1">OFFSET('A&amp;Z correction'!$L$7,UsefulSeries!$C230,0)</f>
        <v>1466.4505982191597</v>
      </c>
      <c r="AP232" s="30">
        <f ca="1">OFFSET('A&amp;Z correction'!$M$5,UsefulSeries!$C230,0)</f>
        <v>1530.2714578707405</v>
      </c>
      <c r="AQ232" s="30">
        <f ca="1">OFFSET('A&amp;Z correction'!$M$6,UsefulSeries!$C230,0)</f>
        <v>1772.2538631682671</v>
      </c>
      <c r="AR232" s="30">
        <f ca="1">OFFSET('A&amp;Z correction'!$M$7,UsefulSeries!$C230,0)</f>
        <v>74803.409189489787</v>
      </c>
    </row>
    <row r="233" spans="1:44" x14ac:dyDescent="0.35">
      <c r="A233" s="2" t="s">
        <v>286</v>
      </c>
      <c r="B233" s="58">
        <v>140707</v>
      </c>
      <c r="C233" s="62">
        <v>13426</v>
      </c>
      <c r="D233" s="66">
        <v>80953</v>
      </c>
      <c r="E233">
        <f t="shared" si="63"/>
        <v>0.59853415345873429</v>
      </c>
      <c r="F233">
        <f t="shared" si="64"/>
        <v>5.7111014692495514E-2</v>
      </c>
      <c r="G233">
        <f t="shared" si="65"/>
        <v>0.34435483184877025</v>
      </c>
      <c r="H233" s="6">
        <f t="shared" si="66"/>
        <v>8.7106589763386172E-2</v>
      </c>
      <c r="I233" s="59">
        <v>135182</v>
      </c>
      <c r="J233" s="63">
        <v>2647</v>
      </c>
      <c r="K233" s="67">
        <v>3789</v>
      </c>
      <c r="L233" s="60">
        <v>2212</v>
      </c>
      <c r="M233" s="64">
        <v>8187</v>
      </c>
      <c r="N233" s="68">
        <v>2498</v>
      </c>
      <c r="O233" s="61">
        <v>3285</v>
      </c>
      <c r="P233" s="65">
        <v>2570</v>
      </c>
      <c r="Q233" s="69">
        <v>74336</v>
      </c>
      <c r="S233" s="4">
        <f t="shared" si="67"/>
        <v>141499.66666666666</v>
      </c>
      <c r="T233" s="4">
        <f t="shared" si="68"/>
        <v>12794</v>
      </c>
      <c r="U233" s="4">
        <f t="shared" si="69"/>
        <v>80618.666666666672</v>
      </c>
      <c r="V233" s="9">
        <f t="shared" si="79"/>
        <v>0.60557470211596709</v>
      </c>
      <c r="W233" s="9">
        <f t="shared" si="80"/>
        <v>5.1367689220794162E-2</v>
      </c>
      <c r="X233" s="9">
        <f t="shared" si="81"/>
        <v>0.34305760866323876</v>
      </c>
      <c r="Y233" s="10">
        <f t="shared" si="82"/>
        <v>8.2919800121413506E-2</v>
      </c>
      <c r="Z233" s="4">
        <f t="shared" si="70"/>
        <v>135724</v>
      </c>
      <c r="AA233" s="4">
        <f t="shared" si="71"/>
        <v>2745.3333333333335</v>
      </c>
      <c r="AB233" s="4">
        <f t="shared" si="72"/>
        <v>3801</v>
      </c>
      <c r="AC233" s="4">
        <f t="shared" si="73"/>
        <v>2246.3333333333335</v>
      </c>
      <c r="AD233" s="4">
        <f t="shared" si="74"/>
        <v>7478.666666666667</v>
      </c>
      <c r="AE233" s="4">
        <f t="shared" si="75"/>
        <v>2346.6666666666665</v>
      </c>
      <c r="AF233" s="4">
        <f t="shared" si="76"/>
        <v>3485.3333333333335</v>
      </c>
      <c r="AG233" s="4">
        <f t="shared" si="77"/>
        <v>2552.3333333333335</v>
      </c>
      <c r="AH233" s="4">
        <f t="shared" si="78"/>
        <v>74158.666666666672</v>
      </c>
      <c r="AJ233" s="30">
        <f ca="1">OFFSET('A&amp;Z correction'!$K$5,UsefulSeries!$C231,0)</f>
        <v>138983.39126159868</v>
      </c>
      <c r="AK233" s="30">
        <f ca="1">OFFSET('A&amp;Z correction'!$K$6,UsefulSeries!$C231,0)</f>
        <v>2655.6826286366299</v>
      </c>
      <c r="AL233" s="30">
        <f ca="1">OFFSET('A&amp;Z correction'!$K$7,UsefulSeries!$C231,0)</f>
        <v>1754.0547342750074</v>
      </c>
      <c r="AM233" s="30">
        <f ca="1">OFFSET('A&amp;Z correction'!$L$5,UsefulSeries!$C231,0)</f>
        <v>2087.3376918269578</v>
      </c>
      <c r="AN233" s="30">
        <f ca="1">OFFSET('A&amp;Z correction'!$L$6,UsefulSeries!$C231,0)</f>
        <v>9511.9666134037489</v>
      </c>
      <c r="AO233" s="30">
        <f ca="1">OFFSET('A&amp;Z correction'!$L$7,UsefulSeries!$C231,0)</f>
        <v>1483.3478736417151</v>
      </c>
      <c r="AP233" s="30">
        <f ca="1">OFFSET('A&amp;Z correction'!$M$5,UsefulSeries!$C231,0)</f>
        <v>1482.0391126119866</v>
      </c>
      <c r="AQ233" s="30">
        <f ca="1">OFFSET('A&amp;Z correction'!$M$6,UsefulSeries!$C231,0)</f>
        <v>1712.2307203027387</v>
      </c>
      <c r="AR233" s="30">
        <f ca="1">OFFSET('A&amp;Z correction'!$M$7,UsefulSeries!$C231,0)</f>
        <v>74896.875896871003</v>
      </c>
    </row>
    <row r="234" spans="1:44" x14ac:dyDescent="0.35">
      <c r="A234" s="2" t="s">
        <v>287</v>
      </c>
      <c r="B234" s="58">
        <v>140656</v>
      </c>
      <c r="C234" s="62">
        <v>13853</v>
      </c>
      <c r="D234" s="66">
        <v>80762</v>
      </c>
      <c r="E234">
        <f t="shared" si="63"/>
        <v>0.59784673844205194</v>
      </c>
      <c r="F234">
        <f t="shared" si="64"/>
        <v>5.8881035061694814E-2</v>
      </c>
      <c r="G234">
        <f t="shared" si="65"/>
        <v>0.34327222649625327</v>
      </c>
      <c r="H234" s="6">
        <f t="shared" si="66"/>
        <v>8.9658207612501539E-2</v>
      </c>
      <c r="I234" s="59">
        <v>134532</v>
      </c>
      <c r="J234" s="63">
        <v>2484</v>
      </c>
      <c r="K234" s="67">
        <v>3667</v>
      </c>
      <c r="L234" s="60">
        <v>2493</v>
      </c>
      <c r="M234" s="64">
        <v>8507</v>
      </c>
      <c r="N234" s="68">
        <v>2425</v>
      </c>
      <c r="O234" s="61">
        <v>3584</v>
      </c>
      <c r="P234" s="65">
        <v>2834</v>
      </c>
      <c r="Q234" s="69">
        <v>74353</v>
      </c>
      <c r="S234" s="4">
        <f t="shared" si="67"/>
        <v>141001</v>
      </c>
      <c r="T234" s="4">
        <f t="shared" si="68"/>
        <v>13392.333333333334</v>
      </c>
      <c r="U234" s="4">
        <f t="shared" si="69"/>
        <v>80696.333333333328</v>
      </c>
      <c r="V234" s="9">
        <f t="shared" si="79"/>
        <v>0.60294918948372156</v>
      </c>
      <c r="W234" s="9">
        <f t="shared" si="80"/>
        <v>5.4905666802887887E-2</v>
      </c>
      <c r="X234" s="9">
        <f t="shared" si="81"/>
        <v>0.34214514371339055</v>
      </c>
      <c r="Y234" s="10">
        <f t="shared" si="82"/>
        <v>8.6741655511896026E-2</v>
      </c>
      <c r="Z234" s="4">
        <f t="shared" si="70"/>
        <v>135144</v>
      </c>
      <c r="AA234" s="4">
        <f t="shared" si="71"/>
        <v>2655</v>
      </c>
      <c r="AB234" s="4">
        <f t="shared" si="72"/>
        <v>3677.3333333333335</v>
      </c>
      <c r="AC234" s="4">
        <f t="shared" si="73"/>
        <v>2332.6666666666665</v>
      </c>
      <c r="AD234" s="4">
        <f t="shared" si="74"/>
        <v>8050</v>
      </c>
      <c r="AE234" s="4">
        <f t="shared" si="75"/>
        <v>2410</v>
      </c>
      <c r="AF234" s="4">
        <f t="shared" si="76"/>
        <v>3468.6666666666665</v>
      </c>
      <c r="AG234" s="4">
        <f t="shared" si="77"/>
        <v>2663.6666666666665</v>
      </c>
      <c r="AH234" s="4">
        <f t="shared" si="78"/>
        <v>74303.666666666672</v>
      </c>
      <c r="AJ234" s="30">
        <f ca="1">OFFSET('A&amp;Z correction'!$K$5,UsefulSeries!$C232,0)</f>
        <v>138389.95249062637</v>
      </c>
      <c r="AK234" s="30">
        <f ca="1">OFFSET('A&amp;Z correction'!$K$6,UsefulSeries!$C232,0)</f>
        <v>2539.6243465985604</v>
      </c>
      <c r="AL234" s="30">
        <f ca="1">OFFSET('A&amp;Z correction'!$K$7,UsefulSeries!$C232,0)</f>
        <v>1643.054370394806</v>
      </c>
      <c r="AM234" s="30">
        <f ca="1">OFFSET('A&amp;Z correction'!$L$5,UsefulSeries!$C232,0)</f>
        <v>2173.2091944766862</v>
      </c>
      <c r="AN234" s="30">
        <f ca="1">OFFSET('A&amp;Z correction'!$L$6,UsefulSeries!$C232,0)</f>
        <v>10240.147521863099</v>
      </c>
      <c r="AO234" s="30">
        <f ca="1">OFFSET('A&amp;Z correction'!$L$7,UsefulSeries!$C232,0)</f>
        <v>1484.4540527565216</v>
      </c>
      <c r="AP234" s="30">
        <f ca="1">OFFSET('A&amp;Z correction'!$M$5,UsefulSeries!$C232,0)</f>
        <v>1459.8257600653385</v>
      </c>
      <c r="AQ234" s="30">
        <f ca="1">OFFSET('A&amp;Z correction'!$M$6,UsefulSeries!$C232,0)</f>
        <v>1769.8602626505335</v>
      </c>
      <c r="AR234" s="30">
        <f ca="1">OFFSET('A&amp;Z correction'!$M$7,UsefulSeries!$C232,0)</f>
        <v>75033.330178533812</v>
      </c>
    </row>
    <row r="235" spans="1:44" x14ac:dyDescent="0.35">
      <c r="A235" s="2" t="s">
        <v>288</v>
      </c>
      <c r="B235" s="58">
        <v>140248</v>
      </c>
      <c r="C235" s="62">
        <v>14499</v>
      </c>
      <c r="D235" s="66">
        <v>80705</v>
      </c>
      <c r="E235">
        <f t="shared" si="63"/>
        <v>0.59565431595399487</v>
      </c>
      <c r="F235">
        <f t="shared" si="64"/>
        <v>6.1579430202334237E-2</v>
      </c>
      <c r="G235">
        <f t="shared" si="65"/>
        <v>0.34276625384367088</v>
      </c>
      <c r="H235" s="6">
        <f t="shared" si="66"/>
        <v>9.3694869690527122E-2</v>
      </c>
      <c r="I235" s="59">
        <v>134523</v>
      </c>
      <c r="J235" s="63">
        <v>2649</v>
      </c>
      <c r="K235" s="67">
        <v>3461</v>
      </c>
      <c r="L235" s="60">
        <v>2247</v>
      </c>
      <c r="M235" s="64">
        <v>9003</v>
      </c>
      <c r="N235" s="68">
        <v>2602</v>
      </c>
      <c r="O235" s="61">
        <v>3398</v>
      </c>
      <c r="P235" s="65">
        <v>2826</v>
      </c>
      <c r="Q235" s="69">
        <v>74355</v>
      </c>
      <c r="S235" s="4">
        <f t="shared" si="67"/>
        <v>140537</v>
      </c>
      <c r="T235" s="4">
        <f t="shared" si="68"/>
        <v>13926</v>
      </c>
      <c r="U235" s="4">
        <f t="shared" si="69"/>
        <v>80806.666666666672</v>
      </c>
      <c r="V235" s="9">
        <f t="shared" si="79"/>
        <v>0.59853415345873429</v>
      </c>
      <c r="W235" s="9">
        <f t="shared" si="80"/>
        <v>5.7111014692495514E-2</v>
      </c>
      <c r="X235" s="9">
        <f t="shared" si="81"/>
        <v>0.34435483184877025</v>
      </c>
      <c r="Y235" s="10">
        <f t="shared" si="82"/>
        <v>9.0157513449822937E-2</v>
      </c>
      <c r="Z235" s="4">
        <f t="shared" si="70"/>
        <v>134745.66666666666</v>
      </c>
      <c r="AA235" s="4">
        <f t="shared" si="71"/>
        <v>2593.3333333333335</v>
      </c>
      <c r="AB235" s="4">
        <f t="shared" si="72"/>
        <v>3639</v>
      </c>
      <c r="AC235" s="4">
        <f t="shared" si="73"/>
        <v>2317.3333333333335</v>
      </c>
      <c r="AD235" s="4">
        <f t="shared" si="74"/>
        <v>8565.6666666666661</v>
      </c>
      <c r="AE235" s="4">
        <f t="shared" si="75"/>
        <v>2508.3333333333335</v>
      </c>
      <c r="AF235" s="4">
        <f t="shared" si="76"/>
        <v>3422.3333333333335</v>
      </c>
      <c r="AG235" s="4">
        <f t="shared" si="77"/>
        <v>2743.3333333333335</v>
      </c>
      <c r="AH235" s="4">
        <f t="shared" si="78"/>
        <v>74348</v>
      </c>
      <c r="AJ235" s="30">
        <f ca="1">OFFSET('A&amp;Z correction'!$K$5,UsefulSeries!$C233,0)</f>
        <v>137983.99122444977</v>
      </c>
      <c r="AK235" s="30">
        <f ca="1">OFFSET('A&amp;Z correction'!$K$6,UsefulSeries!$C233,0)</f>
        <v>2457.2048472522861</v>
      </c>
      <c r="AL235" s="30">
        <f ca="1">OFFSET('A&amp;Z correction'!$K$7,UsefulSeries!$C233,0)</f>
        <v>1613.7230035294624</v>
      </c>
      <c r="AM235" s="30">
        <f ca="1">OFFSET('A&amp;Z correction'!$L$5,UsefulSeries!$C233,0)</f>
        <v>2143.6890555940413</v>
      </c>
      <c r="AN235" s="30">
        <f ca="1">OFFSET('A&amp;Z correction'!$L$6,UsefulSeries!$C233,0)</f>
        <v>10897.471602131447</v>
      </c>
      <c r="AO235" s="30">
        <f ca="1">OFFSET('A&amp;Z correction'!$L$7,UsefulSeries!$C233,0)</f>
        <v>1533.5628572517228</v>
      </c>
      <c r="AP235" s="30">
        <f ca="1">OFFSET('A&amp;Z correction'!$M$5,UsefulSeries!$C233,0)</f>
        <v>1417.6548451763733</v>
      </c>
      <c r="AQ235" s="30">
        <f ca="1">OFFSET('A&amp;Z correction'!$M$6,UsefulSeries!$C233,0)</f>
        <v>1798.2836793320603</v>
      </c>
      <c r="AR235" s="30">
        <f ca="1">OFFSET('A&amp;Z correction'!$M$7,UsefulSeries!$C233,0)</f>
        <v>75065.777530862906</v>
      </c>
    </row>
    <row r="236" spans="1:44" x14ac:dyDescent="0.35">
      <c r="A236" s="2" t="s">
        <v>289</v>
      </c>
      <c r="B236" s="58">
        <v>140009</v>
      </c>
      <c r="C236" s="62">
        <v>14707</v>
      </c>
      <c r="D236" s="66">
        <v>80938</v>
      </c>
      <c r="E236">
        <f t="shared" si="63"/>
        <v>0.59412952888556947</v>
      </c>
      <c r="F236">
        <f t="shared" si="64"/>
        <v>6.240929498332301E-2</v>
      </c>
      <c r="G236">
        <f t="shared" si="65"/>
        <v>0.34346117613110749</v>
      </c>
      <c r="H236" s="6">
        <f t="shared" si="66"/>
        <v>9.505804183148478E-2</v>
      </c>
      <c r="I236" s="59">
        <v>134064</v>
      </c>
      <c r="J236" s="63">
        <v>2550</v>
      </c>
      <c r="K236" s="67">
        <v>3611</v>
      </c>
      <c r="L236" s="60">
        <v>2609</v>
      </c>
      <c r="M236" s="64">
        <v>9323</v>
      </c>
      <c r="N236" s="68">
        <v>2566</v>
      </c>
      <c r="O236" s="61">
        <v>3274</v>
      </c>
      <c r="P236" s="65">
        <v>2801</v>
      </c>
      <c r="Q236" s="69">
        <v>74446</v>
      </c>
      <c r="S236" s="4">
        <f t="shared" si="67"/>
        <v>140304.33333333334</v>
      </c>
      <c r="T236" s="4">
        <f t="shared" si="68"/>
        <v>14353</v>
      </c>
      <c r="U236" s="4">
        <f t="shared" si="69"/>
        <v>80801.666666666672</v>
      </c>
      <c r="V236" s="9">
        <f t="shared" si="79"/>
        <v>0.59784673844205194</v>
      </c>
      <c r="W236" s="9">
        <f t="shared" si="80"/>
        <v>5.8881035061694814E-2</v>
      </c>
      <c r="X236" s="9">
        <f t="shared" si="81"/>
        <v>0.34327222649625327</v>
      </c>
      <c r="Y236" s="10">
        <f t="shared" si="82"/>
        <v>9.2805169277456398E-2</v>
      </c>
      <c r="Z236" s="4">
        <f t="shared" si="70"/>
        <v>134373</v>
      </c>
      <c r="AA236" s="4">
        <f t="shared" si="71"/>
        <v>2561</v>
      </c>
      <c r="AB236" s="4">
        <f t="shared" si="72"/>
        <v>3579.6666666666665</v>
      </c>
      <c r="AC236" s="4">
        <f t="shared" si="73"/>
        <v>2449.6666666666665</v>
      </c>
      <c r="AD236" s="4">
        <f t="shared" si="74"/>
        <v>8944.3333333333339</v>
      </c>
      <c r="AE236" s="4">
        <f t="shared" si="75"/>
        <v>2531</v>
      </c>
      <c r="AF236" s="4">
        <f t="shared" si="76"/>
        <v>3418.6666666666665</v>
      </c>
      <c r="AG236" s="4">
        <f t="shared" si="77"/>
        <v>2820.3333333333335</v>
      </c>
      <c r="AH236" s="4">
        <f t="shared" si="78"/>
        <v>74384.666666666672</v>
      </c>
      <c r="AJ236" s="30">
        <f ca="1">OFFSET('A&amp;Z correction'!$K$5,UsefulSeries!$C234,0)</f>
        <v>137600.34254823939</v>
      </c>
      <c r="AK236" s="30">
        <f ca="1">OFFSET('A&amp;Z correction'!$K$6,UsefulSeries!$C234,0)</f>
        <v>2411.6564786723216</v>
      </c>
      <c r="AL236" s="30">
        <f ca="1">OFFSET('A&amp;Z correction'!$K$7,UsefulSeries!$C234,0)</f>
        <v>1560.854149218866</v>
      </c>
      <c r="AM236" s="30">
        <f ca="1">OFFSET('A&amp;Z correction'!$L$5,UsefulSeries!$C234,0)</f>
        <v>2286.5570587101665</v>
      </c>
      <c r="AN236" s="30">
        <f ca="1">OFFSET('A&amp;Z correction'!$L$6,UsefulSeries!$C234,0)</f>
        <v>11379.918064578082</v>
      </c>
      <c r="AO236" s="30">
        <f ca="1">OFFSET('A&amp;Z correction'!$L$7,UsefulSeries!$C234,0)</f>
        <v>1511.5890372345521</v>
      </c>
      <c r="AP236" s="30">
        <f ca="1">OFFSET('A&amp;Z correction'!$M$5,UsefulSeries!$C234,0)</f>
        <v>1402.3479310919847</v>
      </c>
      <c r="AQ236" s="30">
        <f ca="1">OFFSET('A&amp;Z correction'!$M$6,UsefulSeries!$C234,0)</f>
        <v>1840.0077714264514</v>
      </c>
      <c r="AR236" s="30">
        <f ca="1">OFFSET('A&amp;Z correction'!$M$7,UsefulSeries!$C234,0)</f>
        <v>75097.345128229485</v>
      </c>
    </row>
    <row r="237" spans="1:44" x14ac:dyDescent="0.35">
      <c r="A237" s="2" t="s">
        <v>290</v>
      </c>
      <c r="B237" s="58">
        <v>139901</v>
      </c>
      <c r="C237" s="62">
        <v>14601</v>
      </c>
      <c r="D237" s="66">
        <v>81367</v>
      </c>
      <c r="E237">
        <f t="shared" si="63"/>
        <v>0.59313008492001917</v>
      </c>
      <c r="F237">
        <f t="shared" si="64"/>
        <v>6.1903005481856455E-2</v>
      </c>
      <c r="G237">
        <f t="shared" si="65"/>
        <v>0.34496690959812437</v>
      </c>
      <c r="H237" s="6">
        <f t="shared" si="66"/>
        <v>9.4503631020957657E-2</v>
      </c>
      <c r="I237" s="59">
        <v>133939</v>
      </c>
      <c r="J237" s="63">
        <v>2463</v>
      </c>
      <c r="K237" s="67">
        <v>3499</v>
      </c>
      <c r="L237" s="60">
        <v>2581</v>
      </c>
      <c r="M237" s="64">
        <v>9351</v>
      </c>
      <c r="N237" s="68">
        <v>2764</v>
      </c>
      <c r="O237" s="61">
        <v>3356</v>
      </c>
      <c r="P237" s="65">
        <v>2770</v>
      </c>
      <c r="Q237" s="69">
        <v>74583</v>
      </c>
      <c r="S237" s="4">
        <f t="shared" si="67"/>
        <v>140052.66666666666</v>
      </c>
      <c r="T237" s="4">
        <f t="shared" si="68"/>
        <v>14602.333333333334</v>
      </c>
      <c r="U237" s="4">
        <f t="shared" si="69"/>
        <v>81003.333333333328</v>
      </c>
      <c r="V237" s="9">
        <f t="shared" si="79"/>
        <v>0.59565431595399487</v>
      </c>
      <c r="W237" s="9">
        <f t="shared" si="80"/>
        <v>6.1579430202334237E-2</v>
      </c>
      <c r="X237" s="9">
        <f t="shared" si="81"/>
        <v>0.34276625384367088</v>
      </c>
      <c r="Y237" s="10">
        <f t="shared" si="82"/>
        <v>9.4418760035778565E-2</v>
      </c>
      <c r="Z237" s="4">
        <f t="shared" si="70"/>
        <v>134175.33333333334</v>
      </c>
      <c r="AA237" s="4">
        <f t="shared" si="71"/>
        <v>2554</v>
      </c>
      <c r="AB237" s="4">
        <f t="shared" si="72"/>
        <v>3523.6666666666665</v>
      </c>
      <c r="AC237" s="4">
        <f t="shared" si="73"/>
        <v>2479</v>
      </c>
      <c r="AD237" s="4">
        <f t="shared" si="74"/>
        <v>9225.6666666666661</v>
      </c>
      <c r="AE237" s="4">
        <f t="shared" si="75"/>
        <v>2644</v>
      </c>
      <c r="AF237" s="4">
        <f t="shared" si="76"/>
        <v>3342.6666666666665</v>
      </c>
      <c r="AG237" s="4">
        <f t="shared" si="77"/>
        <v>2799</v>
      </c>
      <c r="AH237" s="4">
        <f t="shared" si="78"/>
        <v>74461.333333333328</v>
      </c>
      <c r="AJ237" s="30">
        <f ca="1">OFFSET('A&amp;Z correction'!$K$5,UsefulSeries!$C235,0)</f>
        <v>137398.05802269356</v>
      </c>
      <c r="AK237" s="30">
        <f ca="1">OFFSET('A&amp;Z correction'!$K$6,UsefulSeries!$C235,0)</f>
        <v>2397.6093425034346</v>
      </c>
      <c r="AL237" s="30">
        <f ca="1">OFFSET('A&amp;Z correction'!$K$7,UsefulSeries!$C235,0)</f>
        <v>1504.3393950146865</v>
      </c>
      <c r="AM237" s="30">
        <f ca="1">OFFSET('A&amp;Z correction'!$L$5,UsefulSeries!$C235,0)</f>
        <v>2313.3482526388302</v>
      </c>
      <c r="AN237" s="30">
        <f ca="1">OFFSET('A&amp;Z correction'!$L$6,UsefulSeries!$C235,0)</f>
        <v>11738.40897383172</v>
      </c>
      <c r="AO237" s="30">
        <f ca="1">OFFSET('A&amp;Z correction'!$L$7,UsefulSeries!$C235,0)</f>
        <v>1605.4145863404053</v>
      </c>
      <c r="AP237" s="30">
        <f ca="1">OFFSET('A&amp;Z correction'!$M$5,UsefulSeries!$C235,0)</f>
        <v>1324.3872513940714</v>
      </c>
      <c r="AQ237" s="30">
        <f ca="1">OFFSET('A&amp;Z correction'!$M$6,UsefulSeries!$C235,0)</f>
        <v>1781.3674527898204</v>
      </c>
      <c r="AR237" s="30">
        <f ca="1">OFFSET('A&amp;Z correction'!$M$7,UsefulSeries!$C235,0)</f>
        <v>75169.965595508213</v>
      </c>
    </row>
    <row r="238" spans="1:44" x14ac:dyDescent="0.35">
      <c r="A238" s="2" t="s">
        <v>291</v>
      </c>
      <c r="B238" s="58">
        <v>139492</v>
      </c>
      <c r="C238" s="62">
        <v>14814</v>
      </c>
      <c r="D238" s="66">
        <v>81780</v>
      </c>
      <c r="E238">
        <f t="shared" si="63"/>
        <v>0.5908524859585067</v>
      </c>
      <c r="F238">
        <f t="shared" si="64"/>
        <v>6.2748320527265491E-2</v>
      </c>
      <c r="G238">
        <f t="shared" si="65"/>
        <v>0.34639919351422788</v>
      </c>
      <c r="H238" s="6">
        <f t="shared" si="66"/>
        <v>9.6004043912744808E-2</v>
      </c>
      <c r="I238" s="59">
        <v>133559</v>
      </c>
      <c r="J238" s="63">
        <v>2560</v>
      </c>
      <c r="K238" s="67">
        <v>3759</v>
      </c>
      <c r="L238" s="60">
        <v>2399</v>
      </c>
      <c r="M238" s="64">
        <v>9335</v>
      </c>
      <c r="N238" s="68">
        <v>2866</v>
      </c>
      <c r="O238" s="61">
        <v>3422</v>
      </c>
      <c r="P238" s="65">
        <v>2911</v>
      </c>
      <c r="Q238" s="69">
        <v>74851</v>
      </c>
      <c r="S238" s="4">
        <f t="shared" si="67"/>
        <v>139800.66666666666</v>
      </c>
      <c r="T238" s="4">
        <f t="shared" si="68"/>
        <v>14707.333333333334</v>
      </c>
      <c r="U238" s="4">
        <f t="shared" si="69"/>
        <v>81361.666666666672</v>
      </c>
      <c r="V238" s="9">
        <f t="shared" si="79"/>
        <v>0.59412952888556947</v>
      </c>
      <c r="W238" s="9">
        <f t="shared" si="80"/>
        <v>6.240929498332301E-2</v>
      </c>
      <c r="X238" s="9">
        <f t="shared" si="81"/>
        <v>0.34346117613110749</v>
      </c>
      <c r="Y238" s="10">
        <f t="shared" si="82"/>
        <v>9.5188167171494906E-2</v>
      </c>
      <c r="Z238" s="4">
        <f t="shared" si="70"/>
        <v>133854</v>
      </c>
      <c r="AA238" s="4">
        <f t="shared" si="71"/>
        <v>2524.3333333333335</v>
      </c>
      <c r="AB238" s="4">
        <f t="shared" si="72"/>
        <v>3623</v>
      </c>
      <c r="AC238" s="4">
        <f t="shared" si="73"/>
        <v>2529.6666666666665</v>
      </c>
      <c r="AD238" s="4">
        <f t="shared" si="74"/>
        <v>9336.3333333333339</v>
      </c>
      <c r="AE238" s="4">
        <f t="shared" si="75"/>
        <v>2732</v>
      </c>
      <c r="AF238" s="4">
        <f t="shared" si="76"/>
        <v>3350.6666666666665</v>
      </c>
      <c r="AG238" s="4">
        <f t="shared" si="77"/>
        <v>2827.3333333333335</v>
      </c>
      <c r="AH238" s="4">
        <f t="shared" si="78"/>
        <v>74626.666666666672</v>
      </c>
      <c r="AJ238" s="30">
        <f ca="1">OFFSET('A&amp;Z correction'!$K$5,UsefulSeries!$C236,0)</f>
        <v>137067.74531435556</v>
      </c>
      <c r="AK238" s="30">
        <f ca="1">OFFSET('A&amp;Z correction'!$K$6,UsefulSeries!$C236,0)</f>
        <v>2361.2015153091734</v>
      </c>
      <c r="AL238" s="30">
        <f ca="1">OFFSET('A&amp;Z correction'!$K$7,UsefulSeries!$C236,0)</f>
        <v>1609.9038707747866</v>
      </c>
      <c r="AM238" s="30">
        <f ca="1">OFFSET('A&amp;Z correction'!$L$5,UsefulSeries!$C236,0)</f>
        <v>2368.7595986219767</v>
      </c>
      <c r="AN238" s="30">
        <f ca="1">OFFSET('A&amp;Z correction'!$L$6,UsefulSeries!$C236,0)</f>
        <v>11879.101923698145</v>
      </c>
      <c r="AO238" s="30">
        <f ca="1">OFFSET('A&amp;Z correction'!$L$7,UsefulSeries!$C236,0)</f>
        <v>1690.7704159718212</v>
      </c>
      <c r="AP238" s="30">
        <f ca="1">OFFSET('A&amp;Z correction'!$M$5,UsefulSeries!$C236,0)</f>
        <v>1329.2154071949712</v>
      </c>
      <c r="AQ238" s="30">
        <f ca="1">OFFSET('A&amp;Z correction'!$M$6,UsefulSeries!$C236,0)</f>
        <v>1799.935849264147</v>
      </c>
      <c r="AR238" s="30">
        <f ca="1">OFFSET('A&amp;Z correction'!$M$7,UsefulSeries!$C236,0)</f>
        <v>75325.545191234007</v>
      </c>
    </row>
    <row r="239" spans="1:44" x14ac:dyDescent="0.35">
      <c r="A239" s="2" t="s">
        <v>292</v>
      </c>
      <c r="B239" s="58">
        <v>138818</v>
      </c>
      <c r="C239" s="62">
        <v>15009</v>
      </c>
      <c r="D239" s="66">
        <v>82495</v>
      </c>
      <c r="E239">
        <f t="shared" si="63"/>
        <v>0.58741039767774472</v>
      </c>
      <c r="F239">
        <f t="shared" si="64"/>
        <v>6.3510803056846171E-2</v>
      </c>
      <c r="G239">
        <f t="shared" si="65"/>
        <v>0.34907879926540908</v>
      </c>
      <c r="H239" s="6">
        <f t="shared" si="66"/>
        <v>9.7570647545619435E-2</v>
      </c>
      <c r="I239" s="59">
        <v>133009</v>
      </c>
      <c r="J239" s="63">
        <v>2621</v>
      </c>
      <c r="K239" s="67">
        <v>3839</v>
      </c>
      <c r="L239" s="60">
        <v>2582</v>
      </c>
      <c r="M239" s="64">
        <v>9574</v>
      </c>
      <c r="N239" s="68">
        <v>2657</v>
      </c>
      <c r="O239" s="61">
        <v>3153</v>
      </c>
      <c r="P239" s="65">
        <v>2778</v>
      </c>
      <c r="Q239" s="69">
        <v>75665</v>
      </c>
      <c r="S239" s="4">
        <f t="shared" si="67"/>
        <v>139403.66666666666</v>
      </c>
      <c r="T239" s="4">
        <f t="shared" si="68"/>
        <v>14808</v>
      </c>
      <c r="U239" s="4">
        <f t="shared" si="69"/>
        <v>81880.666666666672</v>
      </c>
      <c r="V239" s="9">
        <f t="shared" si="79"/>
        <v>0.59313008492001917</v>
      </c>
      <c r="W239" s="9">
        <f t="shared" si="80"/>
        <v>6.1903005481856455E-2</v>
      </c>
      <c r="X239" s="9">
        <f t="shared" si="81"/>
        <v>0.34496690959812437</v>
      </c>
      <c r="Y239" s="10">
        <f t="shared" si="82"/>
        <v>9.6023863304765103E-2</v>
      </c>
      <c r="Z239" s="4">
        <f t="shared" si="70"/>
        <v>133502.33333333334</v>
      </c>
      <c r="AA239" s="4">
        <f t="shared" si="71"/>
        <v>2548</v>
      </c>
      <c r="AB239" s="4">
        <f t="shared" si="72"/>
        <v>3699</v>
      </c>
      <c r="AC239" s="4">
        <f t="shared" si="73"/>
        <v>2520.6666666666665</v>
      </c>
      <c r="AD239" s="4">
        <f t="shared" si="74"/>
        <v>9420</v>
      </c>
      <c r="AE239" s="4">
        <f t="shared" si="75"/>
        <v>2762.3333333333335</v>
      </c>
      <c r="AF239" s="4">
        <f t="shared" si="76"/>
        <v>3310.3333333333335</v>
      </c>
      <c r="AG239" s="4">
        <f t="shared" si="77"/>
        <v>2819.6666666666665</v>
      </c>
      <c r="AH239" s="4">
        <f t="shared" si="78"/>
        <v>75033</v>
      </c>
      <c r="AJ239" s="30">
        <f ca="1">OFFSET('A&amp;Z correction'!$K$5,UsefulSeries!$C237,0)</f>
        <v>136706.82582924183</v>
      </c>
      <c r="AK239" s="30">
        <f ca="1">OFFSET('A&amp;Z correction'!$K$6,UsefulSeries!$C237,0)</f>
        <v>2386.7714011255525</v>
      </c>
      <c r="AL239" s="30">
        <f ca="1">OFFSET('A&amp;Z correction'!$K$7,UsefulSeries!$C237,0)</f>
        <v>1686.0402857187671</v>
      </c>
      <c r="AM239" s="30">
        <f ca="1">OFFSET('A&amp;Z correction'!$L$5,UsefulSeries!$C237,0)</f>
        <v>2357.1463915582317</v>
      </c>
      <c r="AN239" s="30">
        <f ca="1">OFFSET('A&amp;Z correction'!$L$6,UsefulSeries!$C237,0)</f>
        <v>11985.716931430285</v>
      </c>
      <c r="AO239" s="30">
        <f ca="1">OFFSET('A&amp;Z correction'!$L$7,UsefulSeries!$C237,0)</f>
        <v>1713.6901020264959</v>
      </c>
      <c r="AP239" s="30">
        <f ca="1">OFFSET('A&amp;Z correction'!$M$5,UsefulSeries!$C237,0)</f>
        <v>1291.0167227137526</v>
      </c>
      <c r="AQ239" s="30">
        <f ca="1">OFFSET('A&amp;Z correction'!$M$6,UsefulSeries!$C237,0)</f>
        <v>1779.4460300223463</v>
      </c>
      <c r="AR239" s="30">
        <f ca="1">OFFSET('A&amp;Z correction'!$M$7,UsefulSeries!$C237,0)</f>
        <v>75736.791735073799</v>
      </c>
    </row>
    <row r="240" spans="1:44" x14ac:dyDescent="0.35">
      <c r="A240" s="2" t="s">
        <v>293</v>
      </c>
      <c r="B240" s="58">
        <v>138432</v>
      </c>
      <c r="C240" s="62">
        <v>15352</v>
      </c>
      <c r="D240" s="66">
        <v>82766</v>
      </c>
      <c r="E240">
        <f t="shared" si="63"/>
        <v>0.5852124286620165</v>
      </c>
      <c r="F240">
        <f t="shared" si="64"/>
        <v>6.4899598393574301E-2</v>
      </c>
      <c r="G240">
        <f t="shared" si="65"/>
        <v>0.34988797294440921</v>
      </c>
      <c r="H240" s="6">
        <f t="shared" si="66"/>
        <v>9.9828330645580818E-2</v>
      </c>
      <c r="I240" s="59">
        <v>132688</v>
      </c>
      <c r="J240" s="63">
        <v>2516</v>
      </c>
      <c r="K240" s="67">
        <v>3591</v>
      </c>
      <c r="L240" s="60">
        <v>2318</v>
      </c>
      <c r="M240" s="64">
        <v>9906</v>
      </c>
      <c r="N240" s="68">
        <v>2783</v>
      </c>
      <c r="O240" s="61">
        <v>3358</v>
      </c>
      <c r="P240" s="65">
        <v>2920</v>
      </c>
      <c r="Q240" s="69">
        <v>76034</v>
      </c>
      <c r="S240" s="4">
        <f t="shared" si="67"/>
        <v>138914</v>
      </c>
      <c r="T240" s="4">
        <f t="shared" si="68"/>
        <v>15058.333333333334</v>
      </c>
      <c r="U240" s="4">
        <f t="shared" si="69"/>
        <v>82347</v>
      </c>
      <c r="V240" s="9">
        <f t="shared" si="79"/>
        <v>0.5908524859585067</v>
      </c>
      <c r="W240" s="9">
        <f t="shared" si="80"/>
        <v>6.2748320527265491E-2</v>
      </c>
      <c r="X240" s="9">
        <f t="shared" si="81"/>
        <v>0.34639919351422788</v>
      </c>
      <c r="Y240" s="10">
        <f t="shared" si="82"/>
        <v>9.7798955223557471E-2</v>
      </c>
      <c r="Z240" s="4">
        <f t="shared" si="70"/>
        <v>133085.33333333334</v>
      </c>
      <c r="AA240" s="4">
        <f t="shared" si="71"/>
        <v>2565.6666666666665</v>
      </c>
      <c r="AB240" s="4">
        <f t="shared" si="72"/>
        <v>3729.6666666666665</v>
      </c>
      <c r="AC240" s="4">
        <f t="shared" si="73"/>
        <v>2433</v>
      </c>
      <c r="AD240" s="4">
        <f t="shared" si="74"/>
        <v>9605</v>
      </c>
      <c r="AE240" s="4">
        <f t="shared" si="75"/>
        <v>2768.6666666666665</v>
      </c>
      <c r="AF240" s="4">
        <f t="shared" si="76"/>
        <v>3311</v>
      </c>
      <c r="AG240" s="4">
        <f t="shared" si="77"/>
        <v>2869.6666666666665</v>
      </c>
      <c r="AH240" s="4">
        <f t="shared" si="78"/>
        <v>75516.666666666672</v>
      </c>
      <c r="AJ240" s="30">
        <f ca="1">OFFSET('A&amp;Z correction'!$K$5,UsefulSeries!$C238,0)</f>
        <v>136280.83586764152</v>
      </c>
      <c r="AK240" s="30">
        <f ca="1">OFFSET('A&amp;Z correction'!$K$6,UsefulSeries!$C238,0)</f>
        <v>2402.9967419752388</v>
      </c>
      <c r="AL240" s="30">
        <f ca="1">OFFSET('A&amp;Z correction'!$K$7,UsefulSeries!$C238,0)</f>
        <v>1717.6082766676732</v>
      </c>
      <c r="AM240" s="30">
        <f ca="1">OFFSET('A&amp;Z correction'!$L$5,UsefulSeries!$C238,0)</f>
        <v>2253.2794672436894</v>
      </c>
      <c r="AN240" s="30">
        <f ca="1">OFFSET('A&amp;Z correction'!$L$6,UsefulSeries!$C238,0)</f>
        <v>12221.666979680596</v>
      </c>
      <c r="AO240" s="30">
        <f ca="1">OFFSET('A&amp;Z correction'!$L$7,UsefulSeries!$C238,0)</f>
        <v>1697.6701530552721</v>
      </c>
      <c r="AP240" s="30">
        <f ca="1">OFFSET('A&amp;Z correction'!$M$5,UsefulSeries!$C238,0)</f>
        <v>1302.5562865647353</v>
      </c>
      <c r="AQ240" s="30">
        <f ca="1">OFFSET('A&amp;Z correction'!$M$6,UsefulSeries!$C238,0)</f>
        <v>1811.952426691925</v>
      </c>
      <c r="AR240" s="30">
        <f ca="1">OFFSET('A&amp;Z correction'!$M$7,UsefulSeries!$C238,0)</f>
        <v>76224.122915588436</v>
      </c>
    </row>
    <row r="241" spans="1:44" x14ac:dyDescent="0.35">
      <c r="A241" s="2" t="s">
        <v>294</v>
      </c>
      <c r="B241" s="58">
        <v>138659</v>
      </c>
      <c r="C241" s="62">
        <v>15219</v>
      </c>
      <c r="D241" s="66">
        <v>82865</v>
      </c>
      <c r="E241">
        <f t="shared" si="63"/>
        <v>0.58569419159172609</v>
      </c>
      <c r="F241">
        <f t="shared" si="64"/>
        <v>6.4284899659124026E-2</v>
      </c>
      <c r="G241">
        <f t="shared" si="65"/>
        <v>0.35002090874914993</v>
      </c>
      <c r="H241" s="6">
        <f t="shared" si="66"/>
        <v>9.8903027073395808E-2</v>
      </c>
      <c r="I241" s="59">
        <v>132694</v>
      </c>
      <c r="J241" s="63">
        <v>2294</v>
      </c>
      <c r="K241" s="67">
        <v>3421</v>
      </c>
      <c r="L241" s="60">
        <v>2584</v>
      </c>
      <c r="M241" s="64">
        <v>9989</v>
      </c>
      <c r="N241" s="68">
        <v>2778</v>
      </c>
      <c r="O241" s="61">
        <v>3303</v>
      </c>
      <c r="P241" s="65">
        <v>2913</v>
      </c>
      <c r="Q241" s="69">
        <v>76365</v>
      </c>
      <c r="S241" s="4">
        <f t="shared" si="67"/>
        <v>138636.33333333334</v>
      </c>
      <c r="T241" s="4">
        <f t="shared" si="68"/>
        <v>15193.333333333334</v>
      </c>
      <c r="U241" s="4">
        <f t="shared" si="69"/>
        <v>82708.666666666672</v>
      </c>
      <c r="V241" s="9">
        <f t="shared" si="79"/>
        <v>0.58741039767774472</v>
      </c>
      <c r="W241" s="9">
        <f t="shared" si="80"/>
        <v>6.3510803056846171E-2</v>
      </c>
      <c r="X241" s="9">
        <f t="shared" si="81"/>
        <v>0.34907879926540908</v>
      </c>
      <c r="Y241" s="10">
        <f t="shared" si="82"/>
        <v>9.8767251223756139E-2</v>
      </c>
      <c r="Z241" s="4">
        <f t="shared" si="70"/>
        <v>132797</v>
      </c>
      <c r="AA241" s="4">
        <f t="shared" si="71"/>
        <v>2477</v>
      </c>
      <c r="AB241" s="4">
        <f t="shared" si="72"/>
        <v>3617</v>
      </c>
      <c r="AC241" s="4">
        <f t="shared" si="73"/>
        <v>2494.6666666666665</v>
      </c>
      <c r="AD241" s="4">
        <f t="shared" si="74"/>
        <v>9823</v>
      </c>
      <c r="AE241" s="4">
        <f t="shared" si="75"/>
        <v>2739.3333333333335</v>
      </c>
      <c r="AF241" s="4">
        <f t="shared" si="76"/>
        <v>3271.3333333333335</v>
      </c>
      <c r="AG241" s="4">
        <f t="shared" si="77"/>
        <v>2870.3333333333335</v>
      </c>
      <c r="AH241" s="4">
        <f t="shared" si="78"/>
        <v>76021.333333333328</v>
      </c>
      <c r="AJ241" s="30">
        <f ca="1">OFFSET('A&amp;Z correction'!$K$5,UsefulSeries!$C239,0)</f>
        <v>135986.75093995521</v>
      </c>
      <c r="AK241" s="30">
        <f ca="1">OFFSET('A&amp;Z correction'!$K$6,UsefulSeries!$C239,0)</f>
        <v>2297.3349924074068</v>
      </c>
      <c r="AL241" s="30">
        <f ca="1">OFFSET('A&amp;Z correction'!$K$7,UsefulSeries!$C239,0)</f>
        <v>1613.8893870438933</v>
      </c>
      <c r="AM241" s="30">
        <f ca="1">OFFSET('A&amp;Z correction'!$L$5,UsefulSeries!$C239,0)</f>
        <v>2319.4463691618139</v>
      </c>
      <c r="AN241" s="30">
        <f ca="1">OFFSET('A&amp;Z correction'!$L$6,UsefulSeries!$C239,0)</f>
        <v>12499.930776590447</v>
      </c>
      <c r="AO241" s="30">
        <f ca="1">OFFSET('A&amp;Z correction'!$L$7,UsefulSeries!$C239,0)</f>
        <v>1635.4428684808445</v>
      </c>
      <c r="AP241" s="30">
        <f ca="1">OFFSET('A&amp;Z correction'!$M$5,UsefulSeries!$C239,0)</f>
        <v>1256.2020156589024</v>
      </c>
      <c r="AQ241" s="30">
        <f ca="1">OFFSET('A&amp;Z correction'!$M$6,UsefulSeries!$C239,0)</f>
        <v>1785.5134036674424</v>
      </c>
      <c r="AR241" s="30">
        <f ca="1">OFFSET('A&amp;Z correction'!$M$7,UsefulSeries!$C239,0)</f>
        <v>76744.43392463091</v>
      </c>
    </row>
    <row r="242" spans="1:44" x14ac:dyDescent="0.35">
      <c r="A242" s="2" t="s">
        <v>295</v>
      </c>
      <c r="B242" s="58">
        <v>138013</v>
      </c>
      <c r="C242" s="62">
        <v>15098</v>
      </c>
      <c r="D242" s="66">
        <v>83813</v>
      </c>
      <c r="E242">
        <f t="shared" si="63"/>
        <v>0.58252013303844274</v>
      </c>
      <c r="F242">
        <f t="shared" si="64"/>
        <v>6.3725076395806254E-2</v>
      </c>
      <c r="G242">
        <f t="shared" si="65"/>
        <v>0.35375479056575104</v>
      </c>
      <c r="H242" s="6">
        <f t="shared" si="66"/>
        <v>9.8608199280260725E-2</v>
      </c>
      <c r="I242" s="59">
        <v>132395</v>
      </c>
      <c r="J242" s="63">
        <v>2373</v>
      </c>
      <c r="K242" s="67">
        <v>3867</v>
      </c>
      <c r="L242" s="60">
        <v>2355</v>
      </c>
      <c r="M242" s="64">
        <v>9930</v>
      </c>
      <c r="N242" s="68">
        <v>2932</v>
      </c>
      <c r="O242" s="61">
        <v>3226</v>
      </c>
      <c r="P242" s="65">
        <v>2779</v>
      </c>
      <c r="Q242" s="69">
        <v>76676</v>
      </c>
      <c r="S242" s="4">
        <f t="shared" si="67"/>
        <v>138368</v>
      </c>
      <c r="T242" s="4">
        <f t="shared" si="68"/>
        <v>15223</v>
      </c>
      <c r="U242" s="4">
        <f t="shared" si="69"/>
        <v>83148</v>
      </c>
      <c r="V242" s="9">
        <f t="shared" si="79"/>
        <v>0.5852124286620165</v>
      </c>
      <c r="W242" s="9">
        <f t="shared" si="80"/>
        <v>6.4899598393574301E-2</v>
      </c>
      <c r="X242" s="9">
        <f t="shared" si="81"/>
        <v>0.34988797294440921</v>
      </c>
      <c r="Y242" s="10">
        <f t="shared" si="82"/>
        <v>9.9113880370594626E-2</v>
      </c>
      <c r="Z242" s="4">
        <f t="shared" si="70"/>
        <v>132592.33333333334</v>
      </c>
      <c r="AA242" s="4">
        <f t="shared" si="71"/>
        <v>2394.3333333333335</v>
      </c>
      <c r="AB242" s="4">
        <f t="shared" si="72"/>
        <v>3626.3333333333335</v>
      </c>
      <c r="AC242" s="4">
        <f t="shared" si="73"/>
        <v>2419</v>
      </c>
      <c r="AD242" s="4">
        <f t="shared" si="74"/>
        <v>9941.6666666666661</v>
      </c>
      <c r="AE242" s="4">
        <f t="shared" si="75"/>
        <v>2831</v>
      </c>
      <c r="AF242" s="4">
        <f t="shared" si="76"/>
        <v>3295.6666666666665</v>
      </c>
      <c r="AG242" s="4">
        <f t="shared" si="77"/>
        <v>2870.6666666666665</v>
      </c>
      <c r="AH242" s="4">
        <f t="shared" si="78"/>
        <v>76358.333333333328</v>
      </c>
      <c r="AJ242" s="30">
        <f ca="1">OFFSET('A&amp;Z correction'!$K$5,UsefulSeries!$C240,0)</f>
        <v>135780.27316427199</v>
      </c>
      <c r="AK242" s="30">
        <f ca="1">OFFSET('A&amp;Z correction'!$K$6,UsefulSeries!$C240,0)</f>
        <v>2200.3473360452949</v>
      </c>
      <c r="AL242" s="30">
        <f ca="1">OFFSET('A&amp;Z correction'!$K$7,UsefulSeries!$C240,0)</f>
        <v>1631.185139759049</v>
      </c>
      <c r="AM242" s="30">
        <f ca="1">OFFSET('A&amp;Z correction'!$L$5,UsefulSeries!$C240,0)</f>
        <v>2229.8864412757484</v>
      </c>
      <c r="AN242" s="30">
        <f ca="1">OFFSET('A&amp;Z correction'!$L$6,UsefulSeries!$C240,0)</f>
        <v>12651.331163472054</v>
      </c>
      <c r="AO242" s="30">
        <f ca="1">OFFSET('A&amp;Z correction'!$L$7,UsefulSeries!$C240,0)</f>
        <v>1725.0647029810866</v>
      </c>
      <c r="AP242" s="30">
        <f ca="1">OFFSET('A&amp;Z correction'!$M$5,UsefulSeries!$C240,0)</f>
        <v>1290.0526789671599</v>
      </c>
      <c r="AQ242" s="30">
        <f ca="1">OFFSET('A&amp;Z correction'!$M$6,UsefulSeries!$C240,0)</f>
        <v>1771.20409135466</v>
      </c>
      <c r="AR242" s="30">
        <f ca="1">OFFSET('A&amp;Z correction'!$M$7,UsefulSeries!$C240,0)</f>
        <v>77077.878459196028</v>
      </c>
    </row>
    <row r="243" spans="1:44" x14ac:dyDescent="0.35">
      <c r="A243" s="2" t="s">
        <v>296</v>
      </c>
      <c r="B243" s="58">
        <v>138438</v>
      </c>
      <c r="C243" s="62">
        <v>15046</v>
      </c>
      <c r="D243" s="66">
        <v>83349</v>
      </c>
      <c r="E243">
        <f t="shared" si="63"/>
        <v>0.58453847225682232</v>
      </c>
      <c r="F243">
        <f t="shared" si="64"/>
        <v>6.3529997931031576E-2</v>
      </c>
      <c r="G243">
        <f t="shared" si="65"/>
        <v>0.35193152981214609</v>
      </c>
      <c r="H243" s="6">
        <f t="shared" si="66"/>
        <v>9.8029762059888975E-2</v>
      </c>
      <c r="I243" s="59">
        <v>132173</v>
      </c>
      <c r="J243" s="63">
        <v>2228</v>
      </c>
      <c r="K243" s="67">
        <v>3450</v>
      </c>
      <c r="L243" s="60">
        <v>2522</v>
      </c>
      <c r="M243" s="64">
        <v>9729</v>
      </c>
      <c r="N243" s="68">
        <v>2829</v>
      </c>
      <c r="O243" s="61">
        <v>3732</v>
      </c>
      <c r="P243" s="65">
        <v>3071</v>
      </c>
      <c r="Q243" s="69">
        <v>76748</v>
      </c>
      <c r="S243" s="4">
        <f t="shared" si="67"/>
        <v>138370</v>
      </c>
      <c r="T243" s="4">
        <f t="shared" si="68"/>
        <v>15121</v>
      </c>
      <c r="U243" s="4">
        <f t="shared" si="69"/>
        <v>83342.333333333328</v>
      </c>
      <c r="V243" s="9">
        <f t="shared" si="79"/>
        <v>0.58569419159172609</v>
      </c>
      <c r="W243" s="9">
        <f t="shared" si="80"/>
        <v>6.4284899659124026E-2</v>
      </c>
      <c r="X243" s="9">
        <f t="shared" si="81"/>
        <v>0.35002090874914993</v>
      </c>
      <c r="Y243" s="10">
        <f t="shared" si="82"/>
        <v>9.8513919382895415E-2</v>
      </c>
      <c r="Z243" s="4">
        <f t="shared" si="70"/>
        <v>132420.66666666666</v>
      </c>
      <c r="AA243" s="4">
        <f t="shared" si="71"/>
        <v>2298.3333333333335</v>
      </c>
      <c r="AB243" s="4">
        <f t="shared" si="72"/>
        <v>3579.3333333333335</v>
      </c>
      <c r="AC243" s="4">
        <f t="shared" si="73"/>
        <v>2487</v>
      </c>
      <c r="AD243" s="4">
        <f t="shared" si="74"/>
        <v>9882.6666666666661</v>
      </c>
      <c r="AE243" s="4">
        <f t="shared" si="75"/>
        <v>2846.3333333333335</v>
      </c>
      <c r="AF243" s="4">
        <f t="shared" si="76"/>
        <v>3420.3333333333335</v>
      </c>
      <c r="AG243" s="4">
        <f t="shared" si="77"/>
        <v>2921</v>
      </c>
      <c r="AH243" s="4">
        <f t="shared" si="78"/>
        <v>76596.333333333328</v>
      </c>
      <c r="AJ243" s="30">
        <f ca="1">OFFSET('A&amp;Z correction'!$K$5,UsefulSeries!$C241,0)</f>
        <v>135604.5017501254</v>
      </c>
      <c r="AK243" s="30">
        <f ca="1">OFFSET('A&amp;Z correction'!$K$6,UsefulSeries!$C241,0)</f>
        <v>2092.2211386806875</v>
      </c>
      <c r="AL243" s="30">
        <f ca="1">OFFSET('A&amp;Z correction'!$K$7,UsefulSeries!$C241,0)</f>
        <v>1593.8836865029668</v>
      </c>
      <c r="AM243" s="30">
        <f ca="1">OFFSET('A&amp;Z correction'!$L$5,UsefulSeries!$C241,0)</f>
        <v>2308.9151741954802</v>
      </c>
      <c r="AN243" s="30">
        <f ca="1">OFFSET('A&amp;Z correction'!$L$6,UsefulSeries!$C241,0)</f>
        <v>12575.889954901615</v>
      </c>
      <c r="AO243" s="30">
        <f ca="1">OFFSET('A&amp;Z correction'!$L$7,UsefulSeries!$C241,0)</f>
        <v>1748.245835363537</v>
      </c>
      <c r="AP243" s="30">
        <f ca="1">OFFSET('A&amp;Z correction'!$M$5,UsefulSeries!$C241,0)</f>
        <v>1409.2275889013097</v>
      </c>
      <c r="AQ243" s="30">
        <f ca="1">OFFSET('A&amp;Z correction'!$M$6,UsefulSeries!$C241,0)</f>
        <v>1835.8235395362908</v>
      </c>
      <c r="AR243" s="30">
        <f ca="1">OFFSET('A&amp;Z correction'!$M$7,UsefulSeries!$C241,0)</f>
        <v>77311.151300856509</v>
      </c>
    </row>
    <row r="244" spans="1:44" x14ac:dyDescent="0.35">
      <c r="A244" s="2" t="s">
        <v>297</v>
      </c>
      <c r="B244" s="58">
        <v>138581</v>
      </c>
      <c r="C244" s="62">
        <v>15113</v>
      </c>
      <c r="D244" s="66">
        <v>83304</v>
      </c>
      <c r="E244">
        <f t="shared" si="63"/>
        <v>0.58473489227757192</v>
      </c>
      <c r="F244">
        <f t="shared" si="64"/>
        <v>6.3768470620005235E-2</v>
      </c>
      <c r="G244">
        <f t="shared" si="65"/>
        <v>0.35149663710242279</v>
      </c>
      <c r="H244" s="6">
        <f t="shared" si="66"/>
        <v>9.8331750100849741E-2</v>
      </c>
      <c r="I244" s="59">
        <v>132491</v>
      </c>
      <c r="J244" s="63">
        <v>2341</v>
      </c>
      <c r="K244" s="67">
        <v>3583</v>
      </c>
      <c r="L244" s="60">
        <v>2480</v>
      </c>
      <c r="M244" s="64">
        <v>9774</v>
      </c>
      <c r="N244" s="68">
        <v>2791</v>
      </c>
      <c r="O244" s="61">
        <v>3545</v>
      </c>
      <c r="P244" s="65">
        <v>2985</v>
      </c>
      <c r="Q244" s="69">
        <v>76634</v>
      </c>
      <c r="S244" s="4">
        <f t="shared" si="67"/>
        <v>138344</v>
      </c>
      <c r="T244" s="4">
        <f t="shared" si="68"/>
        <v>15085.666666666666</v>
      </c>
      <c r="U244" s="4">
        <f t="shared" si="69"/>
        <v>83488.666666666672</v>
      </c>
      <c r="V244" s="9">
        <f t="shared" si="79"/>
        <v>0.58252013303844274</v>
      </c>
      <c r="W244" s="9">
        <f t="shared" si="80"/>
        <v>6.3725076395806254E-2</v>
      </c>
      <c r="X244" s="9">
        <f t="shared" si="81"/>
        <v>0.35375479056575104</v>
      </c>
      <c r="Y244" s="10">
        <f t="shared" si="82"/>
        <v>9.832301010886639E-2</v>
      </c>
      <c r="Z244" s="4">
        <f t="shared" si="70"/>
        <v>132353</v>
      </c>
      <c r="AA244" s="4">
        <f t="shared" si="71"/>
        <v>2314</v>
      </c>
      <c r="AB244" s="4">
        <f t="shared" si="72"/>
        <v>3633.3333333333335</v>
      </c>
      <c r="AC244" s="4">
        <f t="shared" si="73"/>
        <v>2452.3333333333335</v>
      </c>
      <c r="AD244" s="4">
        <f t="shared" si="74"/>
        <v>9811</v>
      </c>
      <c r="AE244" s="4">
        <f t="shared" si="75"/>
        <v>2850.6666666666665</v>
      </c>
      <c r="AF244" s="4">
        <f t="shared" si="76"/>
        <v>3501</v>
      </c>
      <c r="AG244" s="4">
        <f t="shared" si="77"/>
        <v>2945</v>
      </c>
      <c r="AH244" s="4">
        <f t="shared" si="78"/>
        <v>76686</v>
      </c>
      <c r="AJ244" s="30">
        <f ca="1">OFFSET('A&amp;Z correction'!$K$5,UsefulSeries!$C242,0)</f>
        <v>135534.83598384444</v>
      </c>
      <c r="AK244" s="30">
        <f ca="1">OFFSET('A&amp;Z correction'!$K$6,UsefulSeries!$C242,0)</f>
        <v>2111.6825887717205</v>
      </c>
      <c r="AL244" s="30">
        <f ca="1">OFFSET('A&amp;Z correction'!$K$7,UsefulSeries!$C242,0)</f>
        <v>1647.2981496401128</v>
      </c>
      <c r="AM244" s="30">
        <f ca="1">OFFSET('A&amp;Z correction'!$L$5,UsefulSeries!$C242,0)</f>
        <v>2270.8468049207463</v>
      </c>
      <c r="AN244" s="30">
        <f ca="1">OFFSET('A&amp;Z correction'!$L$6,UsefulSeries!$C242,0)</f>
        <v>12484.407888433736</v>
      </c>
      <c r="AO244" s="30">
        <f ca="1">OFFSET('A&amp;Z correction'!$L$7,UsefulSeries!$C242,0)</f>
        <v>1761.9451276417301</v>
      </c>
      <c r="AP244" s="30">
        <f ca="1">OFFSET('A&amp;Z correction'!$M$5,UsefulSeries!$C242,0)</f>
        <v>1494.9538772581759</v>
      </c>
      <c r="AQ244" s="30">
        <f ca="1">OFFSET('A&amp;Z correction'!$M$6,UsefulSeries!$C242,0)</f>
        <v>1871.2605093360194</v>
      </c>
      <c r="AR244" s="30">
        <f ca="1">OFFSET('A&amp;Z correction'!$M$7,UsefulSeries!$C242,0)</f>
        <v>77396.960493477105</v>
      </c>
    </row>
    <row r="245" spans="1:44" x14ac:dyDescent="0.35">
      <c r="A245" s="2" t="s">
        <v>298</v>
      </c>
      <c r="B245" s="58">
        <v>138751</v>
      </c>
      <c r="C245" s="62">
        <v>15202</v>
      </c>
      <c r="D245" s="66">
        <v>83206</v>
      </c>
      <c r="E245">
        <f t="shared" si="63"/>
        <v>0.58505475229698223</v>
      </c>
      <c r="F245">
        <f t="shared" si="64"/>
        <v>6.4100455812345303E-2</v>
      </c>
      <c r="G245">
        <f t="shared" si="65"/>
        <v>0.35084479189067252</v>
      </c>
      <c r="H245" s="6">
        <f t="shared" si="66"/>
        <v>9.874442199892175E-2</v>
      </c>
      <c r="I245" s="59">
        <v>132520</v>
      </c>
      <c r="J245" s="63">
        <v>2310</v>
      </c>
      <c r="K245" s="67">
        <v>3728</v>
      </c>
      <c r="L245" s="60">
        <v>2613</v>
      </c>
      <c r="M245" s="64">
        <v>9652</v>
      </c>
      <c r="N245" s="68">
        <v>2846</v>
      </c>
      <c r="O245" s="61">
        <v>3536</v>
      </c>
      <c r="P245" s="65">
        <v>3224</v>
      </c>
      <c r="Q245" s="69">
        <v>76360</v>
      </c>
      <c r="S245" s="4">
        <f t="shared" si="67"/>
        <v>138590</v>
      </c>
      <c r="T245" s="4">
        <f t="shared" si="68"/>
        <v>15120.333333333334</v>
      </c>
      <c r="U245" s="4">
        <f t="shared" si="69"/>
        <v>83286.333333333328</v>
      </c>
      <c r="V245" s="9">
        <f t="shared" si="79"/>
        <v>0.58453847225682232</v>
      </c>
      <c r="W245" s="9">
        <f t="shared" si="80"/>
        <v>6.3529997931031576E-2</v>
      </c>
      <c r="X245" s="9">
        <f t="shared" si="81"/>
        <v>0.35193152981214609</v>
      </c>
      <c r="Y245" s="10">
        <f t="shared" si="82"/>
        <v>9.8369010107756796E-2</v>
      </c>
      <c r="Z245" s="4">
        <f t="shared" si="70"/>
        <v>132394.66666666666</v>
      </c>
      <c r="AA245" s="4">
        <f t="shared" si="71"/>
        <v>2293</v>
      </c>
      <c r="AB245" s="4">
        <f t="shared" si="72"/>
        <v>3587</v>
      </c>
      <c r="AC245" s="4">
        <f t="shared" si="73"/>
        <v>2538.3333333333335</v>
      </c>
      <c r="AD245" s="4">
        <f t="shared" si="74"/>
        <v>9718.3333333333339</v>
      </c>
      <c r="AE245" s="4">
        <f t="shared" si="75"/>
        <v>2822</v>
      </c>
      <c r="AF245" s="4">
        <f t="shared" si="76"/>
        <v>3604.3333333333335</v>
      </c>
      <c r="AG245" s="4">
        <f t="shared" si="77"/>
        <v>3093.3333333333335</v>
      </c>
      <c r="AH245" s="4">
        <f t="shared" si="78"/>
        <v>76580.666666666672</v>
      </c>
      <c r="AJ245" s="30">
        <f ca="1">OFFSET('A&amp;Z correction'!$K$5,UsefulSeries!$C243,0)</f>
        <v>135575.82206286915</v>
      </c>
      <c r="AK245" s="30">
        <f ca="1">OFFSET('A&amp;Z correction'!$K$6,UsefulSeries!$C243,0)</f>
        <v>2089.1230842714153</v>
      </c>
      <c r="AL245" s="30">
        <f ca="1">OFFSET('A&amp;Z correction'!$K$7,UsefulSeries!$C243,0)</f>
        <v>1602.9043968337544</v>
      </c>
      <c r="AM245" s="30">
        <f ca="1">OFFSET('A&amp;Z correction'!$L$5,UsefulSeries!$C243,0)</f>
        <v>2371.1570110808389</v>
      </c>
      <c r="AN245" s="30">
        <f ca="1">OFFSET('A&amp;Z correction'!$L$6,UsefulSeries!$C243,0)</f>
        <v>12365.603416409513</v>
      </c>
      <c r="AO245" s="30">
        <f ca="1">OFFSET('A&amp;Z correction'!$L$7,UsefulSeries!$C243,0)</f>
        <v>1740.1125862019323</v>
      </c>
      <c r="AP245" s="30">
        <f ca="1">OFFSET('A&amp;Z correction'!$M$5,UsefulSeries!$C243,0)</f>
        <v>1587.7066287718753</v>
      </c>
      <c r="AQ245" s="30">
        <f ca="1">OFFSET('A&amp;Z correction'!$M$6,UsefulSeries!$C243,0)</f>
        <v>2051.9024536967627</v>
      </c>
      <c r="AR245" s="30">
        <f ca="1">OFFSET('A&amp;Z correction'!$M$7,UsefulSeries!$C243,0)</f>
        <v>77275.21392429783</v>
      </c>
    </row>
    <row r="246" spans="1:44" x14ac:dyDescent="0.35">
      <c r="A246" s="2" t="s">
        <v>299</v>
      </c>
      <c r="B246" s="58">
        <v>139297</v>
      </c>
      <c r="C246" s="62">
        <v>15325</v>
      </c>
      <c r="D246" s="66">
        <v>82707</v>
      </c>
      <c r="E246">
        <f t="shared" si="63"/>
        <v>0.58693627833092454</v>
      </c>
      <c r="F246">
        <f t="shared" si="64"/>
        <v>6.4572808211385876E-2</v>
      </c>
      <c r="G246">
        <f t="shared" si="65"/>
        <v>0.34849091345768951</v>
      </c>
      <c r="H246" s="6">
        <f t="shared" si="66"/>
        <v>9.9112674781079019E-2</v>
      </c>
      <c r="I246" s="59">
        <v>132988</v>
      </c>
      <c r="J246" s="63">
        <v>2274</v>
      </c>
      <c r="K246" s="67">
        <v>3467</v>
      </c>
      <c r="L246" s="60">
        <v>2757</v>
      </c>
      <c r="M246" s="64">
        <v>9707</v>
      </c>
      <c r="N246" s="68">
        <v>2737</v>
      </c>
      <c r="O246" s="61">
        <v>3485</v>
      </c>
      <c r="P246" s="65">
        <v>3326</v>
      </c>
      <c r="Q246" s="69">
        <v>76210</v>
      </c>
      <c r="S246" s="4">
        <f t="shared" si="67"/>
        <v>138876.33333333334</v>
      </c>
      <c r="T246" s="4">
        <f t="shared" si="68"/>
        <v>15213.333333333334</v>
      </c>
      <c r="U246" s="4">
        <f t="shared" si="69"/>
        <v>83072.333333333328</v>
      </c>
      <c r="V246" s="9">
        <f t="shared" si="79"/>
        <v>0.58473489227757192</v>
      </c>
      <c r="W246" s="9">
        <f t="shared" si="80"/>
        <v>6.3768470620005235E-2</v>
      </c>
      <c r="X246" s="9">
        <f t="shared" si="81"/>
        <v>0.35149663710242279</v>
      </c>
      <c r="Y246" s="10">
        <f t="shared" si="82"/>
        <v>9.8730392909755993E-2</v>
      </c>
      <c r="Z246" s="4">
        <f t="shared" si="70"/>
        <v>132666.33333333334</v>
      </c>
      <c r="AA246" s="4">
        <f t="shared" si="71"/>
        <v>2308.3333333333335</v>
      </c>
      <c r="AB246" s="4">
        <f t="shared" si="72"/>
        <v>3592.6666666666665</v>
      </c>
      <c r="AC246" s="4">
        <f t="shared" si="73"/>
        <v>2616.6666666666665</v>
      </c>
      <c r="AD246" s="4">
        <f t="shared" si="74"/>
        <v>9711</v>
      </c>
      <c r="AE246" s="4">
        <f t="shared" si="75"/>
        <v>2791.3333333333335</v>
      </c>
      <c r="AF246" s="4">
        <f t="shared" si="76"/>
        <v>3522</v>
      </c>
      <c r="AG246" s="4">
        <f t="shared" si="77"/>
        <v>3178.3333333333335</v>
      </c>
      <c r="AH246" s="4">
        <f t="shared" si="78"/>
        <v>76401.333333333328</v>
      </c>
      <c r="AJ246" s="30">
        <f ca="1">OFFSET('A&amp;Z correction'!$K$5,UsefulSeries!$C244,0)</f>
        <v>135852.66102651029</v>
      </c>
      <c r="AK246" s="30">
        <f ca="1">OFFSET('A&amp;Z correction'!$K$6,UsefulSeries!$C244,0)</f>
        <v>2105.7711149633483</v>
      </c>
      <c r="AL246" s="30">
        <f ca="1">OFFSET('A&amp;Z correction'!$K$7,UsefulSeries!$C244,0)</f>
        <v>1605.7848174099558</v>
      </c>
      <c r="AM246" s="30">
        <f ca="1">OFFSET('A&amp;Z correction'!$L$5,UsefulSeries!$C244,0)</f>
        <v>2460.803558262844</v>
      </c>
      <c r="AN246" s="30">
        <f ca="1">OFFSET('A&amp;Z correction'!$L$6,UsefulSeries!$C244,0)</f>
        <v>12355.831215108954</v>
      </c>
      <c r="AO246" s="30">
        <f ca="1">OFFSET('A&amp;Z correction'!$L$7,UsefulSeries!$C244,0)</f>
        <v>1705.7907645948878</v>
      </c>
      <c r="AP246" s="30">
        <f ca="1">OFFSET('A&amp;Z correction'!$M$5,UsefulSeries!$C244,0)</f>
        <v>1491.295581938464</v>
      </c>
      <c r="AQ246" s="30">
        <f ca="1">OFFSET('A&amp;Z correction'!$M$6,UsefulSeries!$C244,0)</f>
        <v>2150.1977572528485</v>
      </c>
      <c r="AR246" s="30">
        <f ca="1">OFFSET('A&amp;Z correction'!$M$7,UsefulSeries!$C244,0)</f>
        <v>77087.799703144294</v>
      </c>
    </row>
    <row r="247" spans="1:44" x14ac:dyDescent="0.35">
      <c r="A247" s="2" t="s">
        <v>300</v>
      </c>
      <c r="B247" s="58">
        <v>139241</v>
      </c>
      <c r="C247" s="62">
        <v>14849</v>
      </c>
      <c r="D247" s="66">
        <v>83409</v>
      </c>
      <c r="E247">
        <f t="shared" si="63"/>
        <v>0.58628036328574018</v>
      </c>
      <c r="F247">
        <f t="shared" si="64"/>
        <v>6.2522368515235849E-2</v>
      </c>
      <c r="G247">
        <f t="shared" si="65"/>
        <v>0.35119726819902397</v>
      </c>
      <c r="H247" s="6">
        <f t="shared" si="66"/>
        <v>9.6365760269972095E-2</v>
      </c>
      <c r="I247" s="59">
        <v>133100</v>
      </c>
      <c r="J247" s="63">
        <v>2349</v>
      </c>
      <c r="K247" s="67">
        <v>3824</v>
      </c>
      <c r="L247" s="60">
        <v>2675</v>
      </c>
      <c r="M247" s="64">
        <v>9618</v>
      </c>
      <c r="N247" s="68">
        <v>3030</v>
      </c>
      <c r="O247" s="61">
        <v>3397</v>
      </c>
      <c r="P247" s="65">
        <v>2873</v>
      </c>
      <c r="Q247" s="69">
        <v>76252</v>
      </c>
      <c r="S247" s="4">
        <f t="shared" si="67"/>
        <v>139096.33333333334</v>
      </c>
      <c r="T247" s="4">
        <f t="shared" si="68"/>
        <v>15125.333333333334</v>
      </c>
      <c r="U247" s="4">
        <f t="shared" si="69"/>
        <v>83107.333333333328</v>
      </c>
      <c r="V247" s="9">
        <f t="shared" si="79"/>
        <v>0.58505475229698223</v>
      </c>
      <c r="W247" s="9">
        <f t="shared" si="80"/>
        <v>6.4100455812345303E-2</v>
      </c>
      <c r="X247" s="9">
        <f t="shared" si="81"/>
        <v>0.35084479189067252</v>
      </c>
      <c r="Y247" s="10">
        <f t="shared" si="82"/>
        <v>9.8075281251013141E-2</v>
      </c>
      <c r="Z247" s="4">
        <f t="shared" si="70"/>
        <v>132869.33333333334</v>
      </c>
      <c r="AA247" s="4">
        <f t="shared" si="71"/>
        <v>2311</v>
      </c>
      <c r="AB247" s="4">
        <f t="shared" si="72"/>
        <v>3673</v>
      </c>
      <c r="AC247" s="4">
        <f t="shared" si="73"/>
        <v>2681.6666666666665</v>
      </c>
      <c r="AD247" s="4">
        <f t="shared" si="74"/>
        <v>9659</v>
      </c>
      <c r="AE247" s="4">
        <f t="shared" si="75"/>
        <v>2871</v>
      </c>
      <c r="AF247" s="4">
        <f t="shared" si="76"/>
        <v>3472.6666666666665</v>
      </c>
      <c r="AG247" s="4">
        <f t="shared" si="77"/>
        <v>3141</v>
      </c>
      <c r="AH247" s="4">
        <f t="shared" si="78"/>
        <v>76274</v>
      </c>
      <c r="AJ247" s="30">
        <f ca="1">OFFSET('A&amp;Z correction'!$K$5,UsefulSeries!$C245,0)</f>
        <v>136059.1048146305</v>
      </c>
      <c r="AK247" s="30">
        <f ca="1">OFFSET('A&amp;Z correction'!$K$6,UsefulSeries!$C245,0)</f>
        <v>2109.6055873904716</v>
      </c>
      <c r="AL247" s="30">
        <f ca="1">OFFSET('A&amp;Z correction'!$K$7,UsefulSeries!$C245,0)</f>
        <v>1684.1912384704169</v>
      </c>
      <c r="AM247" s="30">
        <f ca="1">OFFSET('A&amp;Z correction'!$L$5,UsefulSeries!$C245,0)</f>
        <v>2535.6726956650086</v>
      </c>
      <c r="AN247" s="30">
        <f ca="1">OFFSET('A&amp;Z correction'!$L$6,UsefulSeries!$C245,0)</f>
        <v>12289.184905776821</v>
      </c>
      <c r="AO247" s="30">
        <f ca="1">OFFSET('A&amp;Z correction'!$L$7,UsefulSeries!$C245,0)</f>
        <v>1802.3631217413999</v>
      </c>
      <c r="AP247" s="30">
        <f ca="1">OFFSET('A&amp;Z correction'!$M$5,UsefulSeries!$C245,0)</f>
        <v>1433.0712320501109</v>
      </c>
      <c r="AQ247" s="30">
        <f ca="1">OFFSET('A&amp;Z correction'!$M$6,UsefulSeries!$C245,0)</f>
        <v>2114.5744429819497</v>
      </c>
      <c r="AR247" s="30">
        <f ca="1">OFFSET('A&amp;Z correction'!$M$7,UsefulSeries!$C245,0)</f>
        <v>76952.885342407244</v>
      </c>
    </row>
    <row r="248" spans="1:44" x14ac:dyDescent="0.35">
      <c r="A248" s="2" t="s">
        <v>301</v>
      </c>
      <c r="B248" s="58">
        <v>139141</v>
      </c>
      <c r="C248" s="62">
        <v>14474</v>
      </c>
      <c r="D248" s="66">
        <v>84075</v>
      </c>
      <c r="E248">
        <f t="shared" si="63"/>
        <v>0.58538853128023893</v>
      </c>
      <c r="F248">
        <f t="shared" si="64"/>
        <v>6.0894442340864149E-2</v>
      </c>
      <c r="G248">
        <f t="shared" si="65"/>
        <v>0.3537170263788969</v>
      </c>
      <c r="H248" s="6">
        <f t="shared" si="66"/>
        <v>9.4222569410539331E-2</v>
      </c>
      <c r="I248" s="59">
        <v>133476</v>
      </c>
      <c r="J248" s="63">
        <v>2164</v>
      </c>
      <c r="K248" s="67">
        <v>3560</v>
      </c>
      <c r="L248" s="60">
        <v>2371</v>
      </c>
      <c r="M248" s="64">
        <v>9413</v>
      </c>
      <c r="N248" s="68">
        <v>3062</v>
      </c>
      <c r="O248" s="61">
        <v>3267</v>
      </c>
      <c r="P248" s="65">
        <v>2883</v>
      </c>
      <c r="Q248" s="69">
        <v>77064</v>
      </c>
      <c r="S248" s="4">
        <f t="shared" si="67"/>
        <v>139226.33333333334</v>
      </c>
      <c r="T248" s="4">
        <f t="shared" si="68"/>
        <v>14882.666666666666</v>
      </c>
      <c r="U248" s="4">
        <f t="shared" si="69"/>
        <v>83397</v>
      </c>
      <c r="V248" s="9">
        <f t="shared" si="79"/>
        <v>0.58693627833092454</v>
      </c>
      <c r="W248" s="9">
        <f t="shared" si="80"/>
        <v>6.4572808211385876E-2</v>
      </c>
      <c r="X248" s="9">
        <f t="shared" si="81"/>
        <v>0.34849091345768951</v>
      </c>
      <c r="Y248" s="10">
        <f t="shared" si="82"/>
        <v>9.6572339491312428E-2</v>
      </c>
      <c r="Z248" s="4">
        <f t="shared" si="70"/>
        <v>133188</v>
      </c>
      <c r="AA248" s="4">
        <f t="shared" si="71"/>
        <v>2262.3333333333335</v>
      </c>
      <c r="AB248" s="4">
        <f t="shared" si="72"/>
        <v>3617</v>
      </c>
      <c r="AC248" s="4">
        <f t="shared" si="73"/>
        <v>2601</v>
      </c>
      <c r="AD248" s="4">
        <f t="shared" si="74"/>
        <v>9579.3333333333339</v>
      </c>
      <c r="AE248" s="4">
        <f t="shared" si="75"/>
        <v>2943</v>
      </c>
      <c r="AF248" s="4">
        <f t="shared" si="76"/>
        <v>3383</v>
      </c>
      <c r="AG248" s="4">
        <f t="shared" si="77"/>
        <v>3027.3333333333335</v>
      </c>
      <c r="AH248" s="4">
        <f t="shared" si="78"/>
        <v>76508.666666666672</v>
      </c>
      <c r="AJ248" s="30">
        <f ca="1">OFFSET('A&amp;Z correction'!$K$5,UsefulSeries!$C246,0)</f>
        <v>136389.2471970284</v>
      </c>
      <c r="AK248" s="30">
        <f ca="1">OFFSET('A&amp;Z correction'!$K$6,UsefulSeries!$C246,0)</f>
        <v>2056.056304084866</v>
      </c>
      <c r="AL248" s="30">
        <f ca="1">OFFSET('A&amp;Z correction'!$K$7,UsefulSeries!$C246,0)</f>
        <v>1626.01656145995</v>
      </c>
      <c r="AM248" s="30">
        <f ca="1">OFFSET('A&amp;Z correction'!$L$5,UsefulSeries!$C246,0)</f>
        <v>2444.5753413038615</v>
      </c>
      <c r="AN248" s="30">
        <f ca="1">OFFSET('A&amp;Z correction'!$L$6,UsefulSeries!$C246,0)</f>
        <v>12188.011315046911</v>
      </c>
      <c r="AO248" s="30">
        <f ca="1">OFFSET('A&amp;Z correction'!$L$7,UsefulSeries!$C246,0)</f>
        <v>1894.3208421032803</v>
      </c>
      <c r="AP248" s="30">
        <f ca="1">OFFSET('A&amp;Z correction'!$M$5,UsefulSeries!$C246,0)</f>
        <v>1348.1272115542977</v>
      </c>
      <c r="AQ248" s="30">
        <f ca="1">OFFSET('A&amp;Z correction'!$M$6,UsefulSeries!$C246,0)</f>
        <v>1994.8403650262828</v>
      </c>
      <c r="AR248" s="30">
        <f ca="1">OFFSET('A&amp;Z correction'!$M$7,UsefulSeries!$C246,0)</f>
        <v>77196.495492147558</v>
      </c>
    </row>
    <row r="249" spans="1:44" x14ac:dyDescent="0.35">
      <c r="A249" s="2" t="s">
        <v>302</v>
      </c>
      <c r="B249" s="58">
        <v>139179</v>
      </c>
      <c r="C249" s="62">
        <v>14512</v>
      </c>
      <c r="D249" s="66">
        <v>84199</v>
      </c>
      <c r="E249">
        <f t="shared" si="63"/>
        <v>0.58505611837403837</v>
      </c>
      <c r="F249">
        <f t="shared" si="64"/>
        <v>6.1002984572701667E-2</v>
      </c>
      <c r="G249">
        <f t="shared" si="65"/>
        <v>0.35394089705325993</v>
      </c>
      <c r="H249" s="6">
        <f t="shared" si="66"/>
        <v>9.4423225823242737E-2</v>
      </c>
      <c r="I249" s="59">
        <v>133219</v>
      </c>
      <c r="J249" s="63">
        <v>2296</v>
      </c>
      <c r="K249" s="67">
        <v>3562</v>
      </c>
      <c r="L249" s="60">
        <v>2501</v>
      </c>
      <c r="M249" s="64">
        <v>9117</v>
      </c>
      <c r="N249" s="68">
        <v>2850</v>
      </c>
      <c r="O249" s="61">
        <v>3425</v>
      </c>
      <c r="P249" s="65">
        <v>3087</v>
      </c>
      <c r="Q249" s="69">
        <v>77358</v>
      </c>
      <c r="S249" s="4">
        <f t="shared" si="67"/>
        <v>139187</v>
      </c>
      <c r="T249" s="4">
        <f t="shared" si="68"/>
        <v>14611.666666666666</v>
      </c>
      <c r="U249" s="4">
        <f t="shared" si="69"/>
        <v>83894.333333333328</v>
      </c>
      <c r="V249" s="9">
        <f t="shared" si="79"/>
        <v>0.58628036328574018</v>
      </c>
      <c r="W249" s="9">
        <f t="shared" si="80"/>
        <v>6.2522368515235849E-2</v>
      </c>
      <c r="X249" s="9">
        <f t="shared" si="81"/>
        <v>0.35119726819902397</v>
      </c>
      <c r="Y249" s="10">
        <f t="shared" si="82"/>
        <v>9.500515825884924E-2</v>
      </c>
      <c r="Z249" s="4">
        <f t="shared" si="70"/>
        <v>133265</v>
      </c>
      <c r="AA249" s="4">
        <f t="shared" si="71"/>
        <v>2269.6666666666665</v>
      </c>
      <c r="AB249" s="4">
        <f t="shared" si="72"/>
        <v>3648.6666666666665</v>
      </c>
      <c r="AC249" s="4">
        <f t="shared" si="73"/>
        <v>2515.6666666666665</v>
      </c>
      <c r="AD249" s="4">
        <f t="shared" si="74"/>
        <v>9382.6666666666661</v>
      </c>
      <c r="AE249" s="4">
        <f t="shared" si="75"/>
        <v>2980.6666666666665</v>
      </c>
      <c r="AF249" s="4">
        <f t="shared" si="76"/>
        <v>3363</v>
      </c>
      <c r="AG249" s="4">
        <f t="shared" si="77"/>
        <v>2947.6666666666665</v>
      </c>
      <c r="AH249" s="4">
        <f t="shared" si="78"/>
        <v>76891.333333333328</v>
      </c>
      <c r="AJ249" s="30">
        <f ca="1">OFFSET('A&amp;Z correction'!$K$5,UsefulSeries!$C247,0)</f>
        <v>136469.71310876534</v>
      </c>
      <c r="AK249" s="30">
        <f ca="1">OFFSET('A&amp;Z correction'!$K$6,UsefulSeries!$C247,0)</f>
        <v>2069.3666612216016</v>
      </c>
      <c r="AL249" s="30">
        <f ca="1">OFFSET('A&amp;Z correction'!$K$7,UsefulSeries!$C247,0)</f>
        <v>1653.4674175831694</v>
      </c>
      <c r="AM249" s="30">
        <f ca="1">OFFSET('A&amp;Z correction'!$L$5,UsefulSeries!$C247,0)</f>
        <v>2351.4218336027088</v>
      </c>
      <c r="AN249" s="30">
        <f ca="1">OFFSET('A&amp;Z correction'!$L$6,UsefulSeries!$C247,0)</f>
        <v>11937.471945252752</v>
      </c>
      <c r="AO249" s="30">
        <f ca="1">OFFSET('A&amp;Z correction'!$L$7,UsefulSeries!$C247,0)</f>
        <v>1960.8764468011141</v>
      </c>
      <c r="AP249" s="30">
        <f ca="1">OFFSET('A&amp;Z correction'!$M$5,UsefulSeries!$C247,0)</f>
        <v>1335.5861795968922</v>
      </c>
      <c r="AQ249" s="30">
        <f ca="1">OFFSET('A&amp;Z correction'!$M$6,UsefulSeries!$C247,0)</f>
        <v>1926.8189117589964</v>
      </c>
      <c r="AR249" s="30">
        <f ca="1">OFFSET('A&amp;Z correction'!$M$7,UsefulSeries!$C247,0)</f>
        <v>77587.644390884583</v>
      </c>
    </row>
    <row r="250" spans="1:44" x14ac:dyDescent="0.35">
      <c r="A250" s="2" t="s">
        <v>303</v>
      </c>
      <c r="B250" s="58">
        <v>139438</v>
      </c>
      <c r="C250" s="62">
        <v>14648</v>
      </c>
      <c r="D250" s="66">
        <v>84014</v>
      </c>
      <c r="E250">
        <f t="shared" si="63"/>
        <v>0.58562788744225114</v>
      </c>
      <c r="F250">
        <f t="shared" si="64"/>
        <v>6.1520369592608148E-2</v>
      </c>
      <c r="G250">
        <f t="shared" si="65"/>
        <v>0.35285174296514071</v>
      </c>
      <c r="H250" s="6">
        <f t="shared" si="66"/>
        <v>9.5063795542748852E-2</v>
      </c>
      <c r="I250" s="59">
        <v>133241</v>
      </c>
      <c r="J250" s="63">
        <v>2396</v>
      </c>
      <c r="K250" s="67">
        <v>3519</v>
      </c>
      <c r="L250" s="60">
        <v>2465</v>
      </c>
      <c r="M250" s="64">
        <v>9182</v>
      </c>
      <c r="N250" s="68">
        <v>2864</v>
      </c>
      <c r="O250" s="61">
        <v>3634</v>
      </c>
      <c r="P250" s="65">
        <v>3048</v>
      </c>
      <c r="Q250" s="69">
        <v>77332</v>
      </c>
      <c r="S250" s="4">
        <f t="shared" si="67"/>
        <v>139252.66666666666</v>
      </c>
      <c r="T250" s="4">
        <f t="shared" si="68"/>
        <v>14544.666666666666</v>
      </c>
      <c r="U250" s="4">
        <f t="shared" si="69"/>
        <v>84096</v>
      </c>
      <c r="V250" s="9">
        <f t="shared" si="79"/>
        <v>0.58538853128023893</v>
      </c>
      <c r="W250" s="9">
        <f t="shared" si="80"/>
        <v>6.0894442340864149E-2</v>
      </c>
      <c r="X250" s="9">
        <f t="shared" si="81"/>
        <v>0.3537170263788969</v>
      </c>
      <c r="Y250" s="10">
        <f t="shared" si="82"/>
        <v>9.457034365572009E-2</v>
      </c>
      <c r="Z250" s="4">
        <f t="shared" si="70"/>
        <v>133312</v>
      </c>
      <c r="AA250" s="4">
        <f t="shared" si="71"/>
        <v>2285.3333333333335</v>
      </c>
      <c r="AB250" s="4">
        <f t="shared" si="72"/>
        <v>3547</v>
      </c>
      <c r="AC250" s="4">
        <f t="shared" si="73"/>
        <v>2445.6666666666665</v>
      </c>
      <c r="AD250" s="4">
        <f t="shared" si="74"/>
        <v>9237.3333333333339</v>
      </c>
      <c r="AE250" s="4">
        <f t="shared" si="75"/>
        <v>2925.3333333333335</v>
      </c>
      <c r="AF250" s="4">
        <f t="shared" si="76"/>
        <v>3442</v>
      </c>
      <c r="AG250" s="4">
        <f t="shared" si="77"/>
        <v>3006</v>
      </c>
      <c r="AH250" s="4">
        <f t="shared" si="78"/>
        <v>77251.333333333328</v>
      </c>
      <c r="AJ250" s="30">
        <f ca="1">OFFSET('A&amp;Z correction'!$K$5,UsefulSeries!$C248,0)</f>
        <v>136519.12041487763</v>
      </c>
      <c r="AK250" s="30">
        <f ca="1">OFFSET('A&amp;Z correction'!$K$6,UsefulSeries!$C248,0)</f>
        <v>2090.6866950668596</v>
      </c>
      <c r="AL250" s="30">
        <f ca="1">OFFSET('A&amp;Z correction'!$K$7,UsefulSeries!$C248,0)</f>
        <v>1546.5159550181138</v>
      </c>
      <c r="AM250" s="30">
        <f ca="1">OFFSET('A&amp;Z correction'!$L$5,UsefulSeries!$C248,0)</f>
        <v>2274.8368560798767</v>
      </c>
      <c r="AN250" s="30">
        <f ca="1">OFFSET('A&amp;Z correction'!$L$6,UsefulSeries!$C248,0)</f>
        <v>11752.194097205873</v>
      </c>
      <c r="AO250" s="30">
        <f ca="1">OFFSET('A&amp;Z correction'!$L$7,UsefulSeries!$C248,0)</f>
        <v>1915.4697862074149</v>
      </c>
      <c r="AP250" s="30">
        <f ca="1">OFFSET('A&amp;Z correction'!$M$5,UsefulSeries!$C248,0)</f>
        <v>1419.9611557674175</v>
      </c>
      <c r="AQ250" s="30">
        <f ca="1">OFFSET('A&amp;Z correction'!$M$6,UsefulSeries!$C248,0)</f>
        <v>2009.4301134555969</v>
      </c>
      <c r="AR250" s="30">
        <f ca="1">OFFSET('A&amp;Z correction'!$M$7,UsefulSeries!$C248,0)</f>
        <v>77951.820585279187</v>
      </c>
    </row>
    <row r="251" spans="1:44" x14ac:dyDescent="0.35">
      <c r="A251" s="2" t="s">
        <v>304</v>
      </c>
      <c r="B251" s="58">
        <v>139396</v>
      </c>
      <c r="C251" s="62">
        <v>14579</v>
      </c>
      <c r="D251" s="66">
        <v>84347</v>
      </c>
      <c r="E251">
        <f t="shared" si="63"/>
        <v>0.58490613539664826</v>
      </c>
      <c r="F251">
        <f t="shared" si="64"/>
        <v>6.1173538322102032E-2</v>
      </c>
      <c r="G251">
        <f t="shared" si="65"/>
        <v>0.35392032628124975</v>
      </c>
      <c r="H251" s="6">
        <f t="shared" si="66"/>
        <v>9.4684201980841043E-2</v>
      </c>
      <c r="I251" s="59">
        <v>133624</v>
      </c>
      <c r="J251" s="63">
        <v>2231</v>
      </c>
      <c r="K251" s="67">
        <v>3552</v>
      </c>
      <c r="L251" s="60">
        <v>2347</v>
      </c>
      <c r="M251" s="64">
        <v>9338</v>
      </c>
      <c r="N251" s="68">
        <v>2959</v>
      </c>
      <c r="O251" s="61">
        <v>3384</v>
      </c>
      <c r="P251" s="65">
        <v>2989</v>
      </c>
      <c r="Q251" s="69">
        <v>77451</v>
      </c>
      <c r="S251" s="4">
        <f t="shared" si="67"/>
        <v>139337.66666666666</v>
      </c>
      <c r="T251" s="4">
        <f t="shared" si="68"/>
        <v>14579.666666666666</v>
      </c>
      <c r="U251" s="4">
        <f t="shared" si="69"/>
        <v>84186.666666666672</v>
      </c>
      <c r="V251" s="9">
        <f t="shared" si="79"/>
        <v>0.58505611837403837</v>
      </c>
      <c r="W251" s="9">
        <f t="shared" si="80"/>
        <v>6.1002984572701667E-2</v>
      </c>
      <c r="X251" s="9">
        <f t="shared" si="81"/>
        <v>0.35394089705325993</v>
      </c>
      <c r="Y251" s="10">
        <f t="shared" si="82"/>
        <v>9.4724007692440979E-2</v>
      </c>
      <c r="Z251" s="4">
        <f t="shared" si="70"/>
        <v>133361.33333333334</v>
      </c>
      <c r="AA251" s="4">
        <f t="shared" si="71"/>
        <v>2307.6666666666665</v>
      </c>
      <c r="AB251" s="4">
        <f t="shared" si="72"/>
        <v>3544.3333333333335</v>
      </c>
      <c r="AC251" s="4">
        <f t="shared" si="73"/>
        <v>2437.6666666666665</v>
      </c>
      <c r="AD251" s="4">
        <f t="shared" si="74"/>
        <v>9212.3333333333339</v>
      </c>
      <c r="AE251" s="4">
        <f t="shared" si="75"/>
        <v>2891</v>
      </c>
      <c r="AF251" s="4">
        <f t="shared" si="76"/>
        <v>3481</v>
      </c>
      <c r="AG251" s="4">
        <f t="shared" si="77"/>
        <v>3041.3333333333335</v>
      </c>
      <c r="AH251" s="4">
        <f t="shared" si="78"/>
        <v>77380.333333333328</v>
      </c>
      <c r="AJ251" s="30">
        <f ca="1">OFFSET('A&amp;Z correction'!$K$5,UsefulSeries!$C249,0)</f>
        <v>136569.18666764357</v>
      </c>
      <c r="AK251" s="30">
        <f ca="1">OFFSET('A&amp;Z correction'!$K$6,UsefulSeries!$C249,0)</f>
        <v>2116.532508488302</v>
      </c>
      <c r="AL251" s="30">
        <f ca="1">OFFSET('A&amp;Z correction'!$K$7,UsefulSeries!$C249,0)</f>
        <v>1540.8761601431715</v>
      </c>
      <c r="AM251" s="30">
        <f ca="1">OFFSET('A&amp;Z correction'!$L$5,UsefulSeries!$C249,0)</f>
        <v>2266.2600026087634</v>
      </c>
      <c r="AN251" s="30">
        <f ca="1">OFFSET('A&amp;Z correction'!$L$6,UsefulSeries!$C249,0)</f>
        <v>11720.268145944186</v>
      </c>
      <c r="AO251" s="30">
        <f ca="1">OFFSET('A&amp;Z correction'!$L$7,UsefulSeries!$C249,0)</f>
        <v>1879.1133738080136</v>
      </c>
      <c r="AP251" s="30">
        <f ca="1">OFFSET('A&amp;Z correction'!$M$5,UsefulSeries!$C249,0)</f>
        <v>1458.6503806784688</v>
      </c>
      <c r="AQ251" s="30">
        <f ca="1">OFFSET('A&amp;Z correction'!$M$6,UsefulSeries!$C249,0)</f>
        <v>2051.9427570322091</v>
      </c>
      <c r="AR251" s="30">
        <f ca="1">OFFSET('A&amp;Z correction'!$M$7,UsefulSeries!$C249,0)</f>
        <v>78082.220707200147</v>
      </c>
    </row>
    <row r="252" spans="1:44" x14ac:dyDescent="0.35">
      <c r="A252" s="2" t="s">
        <v>305</v>
      </c>
      <c r="B252" s="58">
        <v>139119</v>
      </c>
      <c r="C252" s="62">
        <v>14516</v>
      </c>
      <c r="D252" s="66">
        <v>84895</v>
      </c>
      <c r="E252">
        <f t="shared" si="63"/>
        <v>0.58323481323104009</v>
      </c>
      <c r="F252">
        <f t="shared" si="64"/>
        <v>6.0856076803756341E-2</v>
      </c>
      <c r="G252">
        <f t="shared" si="65"/>
        <v>0.35590910996520353</v>
      </c>
      <c r="H252" s="6">
        <f t="shared" si="66"/>
        <v>9.4483678849220556E-2</v>
      </c>
      <c r="I252" s="59">
        <v>133144</v>
      </c>
      <c r="J252" s="63">
        <v>2232</v>
      </c>
      <c r="K252" s="67">
        <v>3997</v>
      </c>
      <c r="L252" s="60">
        <v>2463</v>
      </c>
      <c r="M252" s="64">
        <v>9239</v>
      </c>
      <c r="N252" s="68">
        <v>2875</v>
      </c>
      <c r="O252" s="61">
        <v>3406</v>
      </c>
      <c r="P252" s="65">
        <v>3019</v>
      </c>
      <c r="Q252" s="69">
        <v>77736</v>
      </c>
      <c r="S252" s="4">
        <f t="shared" si="67"/>
        <v>139317.66666666666</v>
      </c>
      <c r="T252" s="4">
        <f t="shared" si="68"/>
        <v>14581</v>
      </c>
      <c r="U252" s="4">
        <f t="shared" si="69"/>
        <v>84418.666666666672</v>
      </c>
      <c r="V252" s="9">
        <f t="shared" si="79"/>
        <v>0.58562788744225114</v>
      </c>
      <c r="W252" s="9">
        <f t="shared" si="80"/>
        <v>6.1520369592608148E-2</v>
      </c>
      <c r="X252" s="9">
        <f t="shared" si="81"/>
        <v>0.35285174296514071</v>
      </c>
      <c r="Y252" s="10">
        <f t="shared" si="82"/>
        <v>9.4744160659828117E-2</v>
      </c>
      <c r="Z252" s="4">
        <f t="shared" si="70"/>
        <v>133336.33333333334</v>
      </c>
      <c r="AA252" s="4">
        <f t="shared" si="71"/>
        <v>2286.3333333333335</v>
      </c>
      <c r="AB252" s="4">
        <f t="shared" si="72"/>
        <v>3689.3333333333335</v>
      </c>
      <c r="AC252" s="4">
        <f t="shared" si="73"/>
        <v>2425</v>
      </c>
      <c r="AD252" s="4">
        <f t="shared" si="74"/>
        <v>9253</v>
      </c>
      <c r="AE252" s="4">
        <f t="shared" si="75"/>
        <v>2899.3333333333335</v>
      </c>
      <c r="AF252" s="4">
        <f t="shared" si="76"/>
        <v>3474.6666666666665</v>
      </c>
      <c r="AG252" s="4">
        <f t="shared" si="77"/>
        <v>3018.6666666666665</v>
      </c>
      <c r="AH252" s="4">
        <f t="shared" si="78"/>
        <v>77506.333333333328</v>
      </c>
      <c r="AJ252" s="30">
        <f ca="1">OFFSET('A&amp;Z correction'!$K$5,UsefulSeries!$C250,0)</f>
        <v>136543.60609370307</v>
      </c>
      <c r="AK252" s="30">
        <f ca="1">OFFSET('A&amp;Z correction'!$K$6,UsefulSeries!$C250,0)</f>
        <v>2090.8590476001054</v>
      </c>
      <c r="AL252" s="30">
        <f ca="1">OFFSET('A&amp;Z correction'!$K$7,UsefulSeries!$C250,0)</f>
        <v>1690.7594218085871</v>
      </c>
      <c r="AM252" s="30">
        <f ca="1">OFFSET('A&amp;Z correction'!$L$5,UsefulSeries!$C250,0)</f>
        <v>2250.8236800971977</v>
      </c>
      <c r="AN252" s="30">
        <f ca="1">OFFSET('A&amp;Z correction'!$L$6,UsefulSeries!$C250,0)</f>
        <v>11772.277865347025</v>
      </c>
      <c r="AO252" s="30">
        <f ca="1">OFFSET('A&amp;Z correction'!$L$7,UsefulSeries!$C250,0)</f>
        <v>1883.0561039839663</v>
      </c>
      <c r="AP252" s="30">
        <f ca="1">OFFSET('A&amp;Z correction'!$M$5,UsefulSeries!$C250,0)</f>
        <v>1453.7803219104183</v>
      </c>
      <c r="AQ252" s="30">
        <f ca="1">OFFSET('A&amp;Z correction'!$M$6,UsefulSeries!$C250,0)</f>
        <v>2021.0087874653864</v>
      </c>
      <c r="AR252" s="30">
        <f ca="1">OFFSET('A&amp;Z correction'!$M$7,UsefulSeries!$C250,0)</f>
        <v>78210.884656114053</v>
      </c>
    </row>
    <row r="253" spans="1:44" x14ac:dyDescent="0.35">
      <c r="A253" s="2" t="s">
        <v>306</v>
      </c>
      <c r="B253" s="58">
        <v>139044</v>
      </c>
      <c r="C253" s="62">
        <v>15081</v>
      </c>
      <c r="D253" s="66">
        <v>84590</v>
      </c>
      <c r="E253">
        <f t="shared" si="63"/>
        <v>0.58246863414531969</v>
      </c>
      <c r="F253">
        <f t="shared" si="64"/>
        <v>6.3175753513604091E-2</v>
      </c>
      <c r="G253">
        <f t="shared" si="65"/>
        <v>0.35435561234107615</v>
      </c>
      <c r="H253" s="6">
        <f t="shared" si="66"/>
        <v>9.7849148418491488E-2</v>
      </c>
      <c r="I253" s="59">
        <v>132891</v>
      </c>
      <c r="J253" s="63">
        <v>2601</v>
      </c>
      <c r="K253" s="67">
        <v>3603</v>
      </c>
      <c r="L253" s="60">
        <v>2448</v>
      </c>
      <c r="M253" s="64">
        <v>9284</v>
      </c>
      <c r="N253" s="68">
        <v>2783</v>
      </c>
      <c r="O253" s="61">
        <v>3627</v>
      </c>
      <c r="P253" s="65">
        <v>3174</v>
      </c>
      <c r="Q253" s="69">
        <v>77909</v>
      </c>
      <c r="S253" s="4">
        <f t="shared" si="67"/>
        <v>139186.33333333334</v>
      </c>
      <c r="T253" s="4">
        <f t="shared" si="68"/>
        <v>14725.333333333334</v>
      </c>
      <c r="U253" s="4">
        <f t="shared" si="69"/>
        <v>84610.666666666672</v>
      </c>
      <c r="V253" s="9">
        <f t="shared" si="79"/>
        <v>0.58490613539664826</v>
      </c>
      <c r="W253" s="9">
        <f t="shared" si="80"/>
        <v>6.1173538322102032E-2</v>
      </c>
      <c r="X253" s="9">
        <f t="shared" si="81"/>
        <v>0.35392032628124975</v>
      </c>
      <c r="Y253" s="10">
        <f t="shared" si="82"/>
        <v>9.5673925520049372E-2</v>
      </c>
      <c r="Z253" s="4">
        <f t="shared" si="70"/>
        <v>133219.66666666666</v>
      </c>
      <c r="AA253" s="4">
        <f t="shared" si="71"/>
        <v>2354.6666666666665</v>
      </c>
      <c r="AB253" s="4">
        <f t="shared" si="72"/>
        <v>3717.3333333333335</v>
      </c>
      <c r="AC253" s="4">
        <f t="shared" si="73"/>
        <v>2419.3333333333335</v>
      </c>
      <c r="AD253" s="4">
        <f t="shared" si="74"/>
        <v>9287</v>
      </c>
      <c r="AE253" s="4">
        <f t="shared" si="75"/>
        <v>2872.3333333333335</v>
      </c>
      <c r="AF253" s="4">
        <f t="shared" si="76"/>
        <v>3472.3333333333335</v>
      </c>
      <c r="AG253" s="4">
        <f t="shared" si="77"/>
        <v>3060.6666666666665</v>
      </c>
      <c r="AH253" s="4">
        <f t="shared" si="78"/>
        <v>77698.666666666672</v>
      </c>
      <c r="AJ253" s="30">
        <f ca="1">OFFSET('A&amp;Z correction'!$K$5,UsefulSeries!$C251,0)</f>
        <v>136422.55829465121</v>
      </c>
      <c r="AK253" s="30">
        <f ca="1">OFFSET('A&amp;Z correction'!$K$6,UsefulSeries!$C251,0)</f>
        <v>2168.088312539448</v>
      </c>
      <c r="AL253" s="30">
        <f ca="1">OFFSET('A&amp;Z correction'!$K$7,UsefulSeries!$C251,0)</f>
        <v>1712.781795539375</v>
      </c>
      <c r="AM253" s="30">
        <f ca="1">OFFSET('A&amp;Z correction'!$L$5,UsefulSeries!$C251,0)</f>
        <v>2243.9361175981144</v>
      </c>
      <c r="AN253" s="30">
        <f ca="1">OFFSET('A&amp;Z correction'!$L$6,UsefulSeries!$C251,0)</f>
        <v>11815.452825450709</v>
      </c>
      <c r="AO253" s="30">
        <f ca="1">OFFSET('A&amp;Z correction'!$L$7,UsefulSeries!$C251,0)</f>
        <v>1847.5515214626585</v>
      </c>
      <c r="AP253" s="30">
        <f ca="1">OFFSET('A&amp;Z correction'!$M$5,UsefulSeries!$C251,0)</f>
        <v>1451.4382894005714</v>
      </c>
      <c r="AQ253" s="30">
        <f ca="1">OFFSET('A&amp;Z correction'!$M$6,UsefulSeries!$C251,0)</f>
        <v>2063.2452478455202</v>
      </c>
      <c r="AR253" s="30">
        <f ca="1">OFFSET('A&amp;Z correction'!$M$7,UsefulSeries!$C251,0)</f>
        <v>78404.988367397207</v>
      </c>
    </row>
    <row r="254" spans="1:44" x14ac:dyDescent="0.35">
      <c r="A254" s="2" t="s">
        <v>307</v>
      </c>
      <c r="B254" s="58">
        <v>139301</v>
      </c>
      <c r="C254" s="62">
        <v>14348</v>
      </c>
      <c r="D254" s="66">
        <v>85240</v>
      </c>
      <c r="E254">
        <f t="shared" si="63"/>
        <v>0.58312019389758418</v>
      </c>
      <c r="F254">
        <f t="shared" si="64"/>
        <v>6.0061367413317482E-2</v>
      </c>
      <c r="G254">
        <f t="shared" si="65"/>
        <v>0.35681843868909829</v>
      </c>
      <c r="H254" s="6">
        <f t="shared" si="66"/>
        <v>9.3381668608321561E-2</v>
      </c>
      <c r="I254" s="59">
        <v>133115</v>
      </c>
      <c r="J254" s="63">
        <v>2206</v>
      </c>
      <c r="K254" s="67">
        <v>3699</v>
      </c>
      <c r="L254" s="60">
        <v>2612</v>
      </c>
      <c r="M254" s="64">
        <v>9322</v>
      </c>
      <c r="N254" s="68">
        <v>3145</v>
      </c>
      <c r="O254" s="61">
        <v>3541</v>
      </c>
      <c r="P254" s="65">
        <v>2800</v>
      </c>
      <c r="Q254" s="69">
        <v>78064</v>
      </c>
      <c r="S254" s="4">
        <f t="shared" si="67"/>
        <v>139154.66666666666</v>
      </c>
      <c r="T254" s="4">
        <f t="shared" si="68"/>
        <v>14648.333333333334</v>
      </c>
      <c r="U254" s="4">
        <f t="shared" si="69"/>
        <v>84908.333333333328</v>
      </c>
      <c r="V254" s="9">
        <f t="shared" si="79"/>
        <v>0.58323481323104009</v>
      </c>
      <c r="W254" s="9">
        <f t="shared" si="80"/>
        <v>6.0856076803756341E-2</v>
      </c>
      <c r="X254" s="9">
        <f t="shared" si="81"/>
        <v>0.35590910996520353</v>
      </c>
      <c r="Y254" s="10">
        <f t="shared" si="82"/>
        <v>9.524088173399306E-2</v>
      </c>
      <c r="Z254" s="4">
        <f t="shared" si="70"/>
        <v>133050</v>
      </c>
      <c r="AA254" s="4">
        <f t="shared" si="71"/>
        <v>2346.3333333333335</v>
      </c>
      <c r="AB254" s="4">
        <f t="shared" si="72"/>
        <v>3766.3333333333335</v>
      </c>
      <c r="AC254" s="4">
        <f t="shared" si="73"/>
        <v>2507.6666666666665</v>
      </c>
      <c r="AD254" s="4">
        <f t="shared" si="74"/>
        <v>9281.6666666666661</v>
      </c>
      <c r="AE254" s="4">
        <f t="shared" si="75"/>
        <v>2934.3333333333335</v>
      </c>
      <c r="AF254" s="4">
        <f t="shared" si="76"/>
        <v>3524.6666666666665</v>
      </c>
      <c r="AG254" s="4">
        <f t="shared" si="77"/>
        <v>2997.6666666666665</v>
      </c>
      <c r="AH254" s="4">
        <f t="shared" si="78"/>
        <v>77903</v>
      </c>
      <c r="AJ254" s="30">
        <f ca="1">OFFSET('A&amp;Z correction'!$K$5,UsefulSeries!$C252,0)</f>
        <v>136246.40442304776</v>
      </c>
      <c r="AK254" s="30">
        <f ca="1">OFFSET('A&amp;Z correction'!$K$6,UsefulSeries!$C252,0)</f>
        <v>2159.2424758342418</v>
      </c>
      <c r="AL254" s="30">
        <f ca="1">OFFSET('A&amp;Z correction'!$K$7,UsefulSeries!$C252,0)</f>
        <v>1763.0954760012785</v>
      </c>
      <c r="AM254" s="30">
        <f ca="1">OFFSET('A&amp;Z correction'!$L$5,UsefulSeries!$C252,0)</f>
        <v>2344.8930044982658</v>
      </c>
      <c r="AN254" s="30">
        <f ca="1">OFFSET('A&amp;Z correction'!$L$6,UsefulSeries!$C252,0)</f>
        <v>11808.472394456503</v>
      </c>
      <c r="AO254" s="30">
        <f ca="1">OFFSET('A&amp;Z correction'!$L$7,UsefulSeries!$C252,0)</f>
        <v>1916.9787616835533</v>
      </c>
      <c r="AP254" s="30">
        <f ca="1">OFFSET('A&amp;Z correction'!$M$5,UsefulSeries!$C252,0)</f>
        <v>1497.2998124037154</v>
      </c>
      <c r="AQ254" s="30">
        <f ca="1">OFFSET('A&amp;Z correction'!$M$6,UsefulSeries!$C252,0)</f>
        <v>1991.500466565285</v>
      </c>
      <c r="AR254" s="30">
        <f ca="1">OFFSET('A&amp;Z correction'!$M$7,UsefulSeries!$C252,0)</f>
        <v>78611.804223673491</v>
      </c>
    </row>
    <row r="255" spans="1:44" x14ac:dyDescent="0.35">
      <c r="A255" s="2" t="s">
        <v>308</v>
      </c>
      <c r="B255" s="58">
        <v>139250</v>
      </c>
      <c r="C255" s="62">
        <v>14013</v>
      </c>
      <c r="D255" s="66">
        <v>85441</v>
      </c>
      <c r="E255">
        <f t="shared" si="63"/>
        <v>0.5833584690662913</v>
      </c>
      <c r="F255">
        <f t="shared" si="64"/>
        <v>5.870450432334607E-2</v>
      </c>
      <c r="G255">
        <f t="shared" si="65"/>
        <v>0.35793702661036264</v>
      </c>
      <c r="H255" s="6">
        <f t="shared" si="66"/>
        <v>9.1431069468821569E-2</v>
      </c>
      <c r="I255" s="59">
        <v>133256</v>
      </c>
      <c r="J255" s="63">
        <v>2152</v>
      </c>
      <c r="K255" s="67">
        <v>3668</v>
      </c>
      <c r="L255" s="60">
        <v>2376</v>
      </c>
      <c r="M255" s="64">
        <v>8915</v>
      </c>
      <c r="N255" s="68">
        <v>3036</v>
      </c>
      <c r="O255" s="61">
        <v>3591</v>
      </c>
      <c r="P255" s="65">
        <v>2935</v>
      </c>
      <c r="Q255" s="69">
        <v>78376</v>
      </c>
      <c r="S255" s="4">
        <f t="shared" si="67"/>
        <v>139198.33333333334</v>
      </c>
      <c r="T255" s="4">
        <f t="shared" si="68"/>
        <v>14480.666666666666</v>
      </c>
      <c r="U255" s="4">
        <f t="shared" si="69"/>
        <v>85090.333333333328</v>
      </c>
      <c r="V255" s="9">
        <f t="shared" si="79"/>
        <v>0.58246863414531969</v>
      </c>
      <c r="W255" s="9">
        <f t="shared" si="80"/>
        <v>6.3175753513604091E-2</v>
      </c>
      <c r="X255" s="9">
        <f t="shared" si="81"/>
        <v>0.35435561234107615</v>
      </c>
      <c r="Y255" s="10">
        <f t="shared" si="82"/>
        <v>9.4226710654459395E-2</v>
      </c>
      <c r="Z255" s="4">
        <f t="shared" si="70"/>
        <v>133087.33333333334</v>
      </c>
      <c r="AA255" s="4">
        <f t="shared" si="71"/>
        <v>2319.6666666666665</v>
      </c>
      <c r="AB255" s="4">
        <f t="shared" si="72"/>
        <v>3656.6666666666665</v>
      </c>
      <c r="AC255" s="4">
        <f t="shared" si="73"/>
        <v>2478.6666666666665</v>
      </c>
      <c r="AD255" s="4">
        <f t="shared" si="74"/>
        <v>9173.6666666666661</v>
      </c>
      <c r="AE255" s="4">
        <f t="shared" si="75"/>
        <v>2988</v>
      </c>
      <c r="AF255" s="4">
        <f t="shared" si="76"/>
        <v>3586.3333333333335</v>
      </c>
      <c r="AG255" s="4">
        <f t="shared" si="77"/>
        <v>2969.6666666666665</v>
      </c>
      <c r="AH255" s="4">
        <f t="shared" si="78"/>
        <v>78116.333333333328</v>
      </c>
      <c r="AJ255" s="30">
        <f ca="1">OFFSET('A&amp;Z correction'!$K$5,UsefulSeries!$C253,0)</f>
        <v>136286.07666832107</v>
      </c>
      <c r="AK255" s="30">
        <f ca="1">OFFSET('A&amp;Z correction'!$K$6,UsefulSeries!$C253,0)</f>
        <v>2131.8012793603366</v>
      </c>
      <c r="AL255" s="30">
        <f ca="1">OFFSET('A&amp;Z correction'!$K$7,UsefulSeries!$C253,0)</f>
        <v>1651.1659679918141</v>
      </c>
      <c r="AM255" s="30">
        <f ca="1">OFFSET('A&amp;Z correction'!$L$5,UsefulSeries!$C253,0)</f>
        <v>2313.7404410054332</v>
      </c>
      <c r="AN255" s="30">
        <f ca="1">OFFSET('A&amp;Z correction'!$L$6,UsefulSeries!$C253,0)</f>
        <v>11670.735897750326</v>
      </c>
      <c r="AO255" s="30">
        <f ca="1">OFFSET('A&amp;Z correction'!$L$7,UsefulSeries!$C253,0)</f>
        <v>1991.1314596596962</v>
      </c>
      <c r="AP255" s="30">
        <f ca="1">OFFSET('A&amp;Z correction'!$M$5,UsefulSeries!$C253,0)</f>
        <v>1562.3254393321181</v>
      </c>
      <c r="AQ255" s="30">
        <f ca="1">OFFSET('A&amp;Z correction'!$M$6,UsefulSeries!$C253,0)</f>
        <v>1972.2924003885678</v>
      </c>
      <c r="AR255" s="30">
        <f ca="1">OFFSET('A&amp;Z correction'!$M$7,UsefulSeries!$C253,0)</f>
        <v>78825.085535309598</v>
      </c>
    </row>
    <row r="256" spans="1:44" x14ac:dyDescent="0.35">
      <c r="A256" s="2" t="s">
        <v>309</v>
      </c>
      <c r="B256" s="58">
        <v>139394</v>
      </c>
      <c r="C256" s="62">
        <v>13820</v>
      </c>
      <c r="D256" s="66">
        <v>85637</v>
      </c>
      <c r="E256">
        <f t="shared" si="63"/>
        <v>0.58360232948574631</v>
      </c>
      <c r="F256">
        <f t="shared" si="64"/>
        <v>5.7860339709693488E-2</v>
      </c>
      <c r="G256">
        <f t="shared" si="65"/>
        <v>0.35853733080456018</v>
      </c>
      <c r="H256" s="6">
        <f t="shared" si="66"/>
        <v>9.0200634406777447E-2</v>
      </c>
      <c r="I256" s="59">
        <v>133505</v>
      </c>
      <c r="J256" s="63">
        <v>2043</v>
      </c>
      <c r="K256" s="67">
        <v>3679</v>
      </c>
      <c r="L256" s="60">
        <v>2308</v>
      </c>
      <c r="M256" s="64">
        <v>8807</v>
      </c>
      <c r="N256" s="68">
        <v>2896</v>
      </c>
      <c r="O256" s="61">
        <v>3561</v>
      </c>
      <c r="P256" s="65">
        <v>2957</v>
      </c>
      <c r="Q256" s="69">
        <v>78737</v>
      </c>
      <c r="S256" s="4">
        <f t="shared" si="67"/>
        <v>139315</v>
      </c>
      <c r="T256" s="4">
        <f t="shared" si="68"/>
        <v>14060.333333333334</v>
      </c>
      <c r="U256" s="4">
        <f t="shared" si="69"/>
        <v>85439.333333333328</v>
      </c>
      <c r="V256" s="9">
        <f t="shared" si="79"/>
        <v>0.58312019389758418</v>
      </c>
      <c r="W256" s="9">
        <f t="shared" si="80"/>
        <v>6.0061367413317482E-2</v>
      </c>
      <c r="X256" s="9">
        <f t="shared" si="81"/>
        <v>0.35681843868909829</v>
      </c>
      <c r="Y256" s="10">
        <f t="shared" si="82"/>
        <v>9.167271573438579E-2</v>
      </c>
      <c r="Z256" s="4">
        <f t="shared" si="70"/>
        <v>133292</v>
      </c>
      <c r="AA256" s="4">
        <f t="shared" si="71"/>
        <v>2133.6666666666665</v>
      </c>
      <c r="AB256" s="4">
        <f t="shared" si="72"/>
        <v>3682</v>
      </c>
      <c r="AC256" s="4">
        <f t="shared" si="73"/>
        <v>2432</v>
      </c>
      <c r="AD256" s="4">
        <f t="shared" si="74"/>
        <v>9014.6666666666661</v>
      </c>
      <c r="AE256" s="4">
        <f t="shared" si="75"/>
        <v>3025.6666666666665</v>
      </c>
      <c r="AF256" s="4">
        <f t="shared" si="76"/>
        <v>3564.3333333333335</v>
      </c>
      <c r="AG256" s="4">
        <f t="shared" si="77"/>
        <v>2897.3333333333335</v>
      </c>
      <c r="AH256" s="4">
        <f t="shared" si="78"/>
        <v>78392.333333333328</v>
      </c>
      <c r="AJ256" s="30">
        <f ca="1">OFFSET('A&amp;Z correction'!$K$5,UsefulSeries!$C254,0)</f>
        <v>136500.79759794613</v>
      </c>
      <c r="AK256" s="30">
        <f ca="1">OFFSET('A&amp;Z correction'!$K$6,UsefulSeries!$C254,0)</f>
        <v>1922.8467292026191</v>
      </c>
      <c r="AL256" s="30">
        <f ca="1">OFFSET('A&amp;Z correction'!$K$7,UsefulSeries!$C254,0)</f>
        <v>1692.6298165924654</v>
      </c>
      <c r="AM256" s="30">
        <f ca="1">OFFSET('A&amp;Z correction'!$L$5,UsefulSeries!$C254,0)</f>
        <v>2263.6319228652883</v>
      </c>
      <c r="AN256" s="30">
        <f ca="1">OFFSET('A&amp;Z correction'!$L$6,UsefulSeries!$C254,0)</f>
        <v>11468.571689989618</v>
      </c>
      <c r="AO256" s="30">
        <f ca="1">OFFSET('A&amp;Z correction'!$L$7,UsefulSeries!$C254,0)</f>
        <v>2052.9649683286952</v>
      </c>
      <c r="AP256" s="30">
        <f ca="1">OFFSET('A&amp;Z correction'!$M$5,UsefulSeries!$C254,0)</f>
        <v>1542.6035782307367</v>
      </c>
      <c r="AQ256" s="30">
        <f ca="1">OFFSET('A&amp;Z correction'!$M$6,UsefulSeries!$C254,0)</f>
        <v>1910.6430350624689</v>
      </c>
      <c r="AR256" s="30">
        <f ca="1">OFFSET('A&amp;Z correction'!$M$7,UsefulSeries!$C254,0)</f>
        <v>79107.351627498254</v>
      </c>
    </row>
    <row r="257" spans="1:44" x14ac:dyDescent="0.35">
      <c r="A257" s="2" t="s">
        <v>310</v>
      </c>
      <c r="B257" s="58">
        <v>139639</v>
      </c>
      <c r="C257" s="62">
        <v>13737</v>
      </c>
      <c r="D257" s="66">
        <v>85623</v>
      </c>
      <c r="E257">
        <f t="shared" si="63"/>
        <v>0.58426604295415463</v>
      </c>
      <c r="F257">
        <f t="shared" si="64"/>
        <v>5.747722793819221E-2</v>
      </c>
      <c r="G257">
        <f t="shared" si="65"/>
        <v>0.35825672910765316</v>
      </c>
      <c r="H257" s="6">
        <f t="shared" si="66"/>
        <v>8.9564208220321295E-2</v>
      </c>
      <c r="I257" s="59">
        <v>133742</v>
      </c>
      <c r="J257" s="63">
        <v>2132</v>
      </c>
      <c r="K257" s="67">
        <v>3485</v>
      </c>
      <c r="L257" s="60">
        <v>2366</v>
      </c>
      <c r="M257" s="64">
        <v>8680</v>
      </c>
      <c r="N257" s="68">
        <v>2771</v>
      </c>
      <c r="O257" s="61">
        <v>3484</v>
      </c>
      <c r="P257" s="65">
        <v>2894</v>
      </c>
      <c r="Q257" s="69">
        <v>79067</v>
      </c>
      <c r="S257" s="4">
        <f t="shared" si="67"/>
        <v>139427.66666666666</v>
      </c>
      <c r="T257" s="4">
        <f t="shared" si="68"/>
        <v>13856.666666666666</v>
      </c>
      <c r="U257" s="4">
        <f t="shared" si="69"/>
        <v>85567</v>
      </c>
      <c r="V257" s="9">
        <f t="shared" si="79"/>
        <v>0.5833584690662913</v>
      </c>
      <c r="W257" s="9">
        <f t="shared" si="80"/>
        <v>5.870450432334607E-2</v>
      </c>
      <c r="X257" s="9">
        <f t="shared" si="81"/>
        <v>0.35793702661036264</v>
      </c>
      <c r="Y257" s="10">
        <f t="shared" si="82"/>
        <v>9.0398453418809935E-2</v>
      </c>
      <c r="Z257" s="4">
        <f t="shared" si="70"/>
        <v>133501</v>
      </c>
      <c r="AA257" s="4">
        <f t="shared" si="71"/>
        <v>2109</v>
      </c>
      <c r="AB257" s="4">
        <f t="shared" si="72"/>
        <v>3610.6666666666665</v>
      </c>
      <c r="AC257" s="4">
        <f t="shared" si="73"/>
        <v>2350</v>
      </c>
      <c r="AD257" s="4">
        <f t="shared" si="74"/>
        <v>8800.6666666666661</v>
      </c>
      <c r="AE257" s="4">
        <f t="shared" si="75"/>
        <v>2901</v>
      </c>
      <c r="AF257" s="4">
        <f t="shared" si="76"/>
        <v>3545.3333333333335</v>
      </c>
      <c r="AG257" s="4">
        <f t="shared" si="77"/>
        <v>2928.6666666666665</v>
      </c>
      <c r="AH257" s="4">
        <f t="shared" si="78"/>
        <v>78726.666666666672</v>
      </c>
      <c r="AJ257" s="30">
        <f ca="1">OFFSET('A&amp;Z correction'!$K$5,UsefulSeries!$C255,0)</f>
        <v>136717.69249946618</v>
      </c>
      <c r="AK257" s="30">
        <f ca="1">OFFSET('A&amp;Z correction'!$K$6,UsefulSeries!$C255,0)</f>
        <v>1899.4107317858409</v>
      </c>
      <c r="AL257" s="30">
        <f ca="1">OFFSET('A&amp;Z correction'!$K$7,UsefulSeries!$C255,0)</f>
        <v>1620.8078427452529</v>
      </c>
      <c r="AM257" s="30">
        <f ca="1">OFFSET('A&amp;Z correction'!$L$5,UsefulSeries!$C255,0)</f>
        <v>2175.3617786487412</v>
      </c>
      <c r="AN257" s="30">
        <f ca="1">OFFSET('A&amp;Z correction'!$L$6,UsefulSeries!$C255,0)</f>
        <v>11196.176696174916</v>
      </c>
      <c r="AO257" s="30">
        <f ca="1">OFFSET('A&amp;Z correction'!$L$7,UsefulSeries!$C255,0)</f>
        <v>1937.1305394607866</v>
      </c>
      <c r="AP257" s="30">
        <f ca="1">OFFSET('A&amp;Z correction'!$M$5,UsefulSeries!$C255,0)</f>
        <v>1527.0614311266211</v>
      </c>
      <c r="AQ257" s="30">
        <f ca="1">OFFSET('A&amp;Z correction'!$M$6,UsefulSeries!$C255,0)</f>
        <v>1971.6256257070961</v>
      </c>
      <c r="AR257" s="30">
        <f ca="1">OFFSET('A&amp;Z correction'!$M$7,UsefulSeries!$C255,0)</f>
        <v>79455.797290385919</v>
      </c>
    </row>
    <row r="258" spans="1:44" x14ac:dyDescent="0.35">
      <c r="A258" s="2" t="s">
        <v>311</v>
      </c>
      <c r="B258" s="58">
        <v>139586</v>
      </c>
      <c r="C258" s="62">
        <v>13957</v>
      </c>
      <c r="D258" s="66">
        <v>85603</v>
      </c>
      <c r="E258">
        <f t="shared" si="63"/>
        <v>0.58368528012176657</v>
      </c>
      <c r="F258">
        <f t="shared" si="64"/>
        <v>5.8361837538574761E-2</v>
      </c>
      <c r="G258">
        <f t="shared" si="65"/>
        <v>0.35795288233965861</v>
      </c>
      <c r="H258" s="6">
        <f t="shared" si="66"/>
        <v>9.0899617696671292E-2</v>
      </c>
      <c r="I258" s="59">
        <v>133784</v>
      </c>
      <c r="J258" s="63">
        <v>2268</v>
      </c>
      <c r="K258" s="67">
        <v>3564</v>
      </c>
      <c r="L258" s="60">
        <v>2252</v>
      </c>
      <c r="M258" s="64">
        <v>8639</v>
      </c>
      <c r="N258" s="68">
        <v>2845</v>
      </c>
      <c r="O258" s="61">
        <v>3497</v>
      </c>
      <c r="P258" s="65">
        <v>3037</v>
      </c>
      <c r="Q258" s="69">
        <v>78903</v>
      </c>
      <c r="S258" s="4">
        <f t="shared" si="67"/>
        <v>139539.66666666666</v>
      </c>
      <c r="T258" s="4">
        <f t="shared" si="68"/>
        <v>13838</v>
      </c>
      <c r="U258" s="4">
        <f t="shared" si="69"/>
        <v>85621</v>
      </c>
      <c r="V258" s="9">
        <f t="shared" si="79"/>
        <v>0.58360232948574631</v>
      </c>
      <c r="W258" s="9">
        <f t="shared" si="80"/>
        <v>5.7860339709693488E-2</v>
      </c>
      <c r="X258" s="9">
        <f t="shared" si="81"/>
        <v>0.35853733080456018</v>
      </c>
      <c r="Y258" s="10">
        <f t="shared" si="82"/>
        <v>9.0221740235975262E-2</v>
      </c>
      <c r="Z258" s="4">
        <f t="shared" si="70"/>
        <v>133677</v>
      </c>
      <c r="AA258" s="4">
        <f t="shared" si="71"/>
        <v>2147.6666666666665</v>
      </c>
      <c r="AB258" s="4">
        <f t="shared" si="72"/>
        <v>3576</v>
      </c>
      <c r="AC258" s="4">
        <f t="shared" si="73"/>
        <v>2308.6666666666665</v>
      </c>
      <c r="AD258" s="4">
        <f t="shared" si="74"/>
        <v>8708.6666666666661</v>
      </c>
      <c r="AE258" s="4">
        <f t="shared" si="75"/>
        <v>2837.3333333333335</v>
      </c>
      <c r="AF258" s="4">
        <f t="shared" si="76"/>
        <v>3514</v>
      </c>
      <c r="AG258" s="4">
        <f t="shared" si="77"/>
        <v>2962.6666666666665</v>
      </c>
      <c r="AH258" s="4">
        <f t="shared" si="78"/>
        <v>78902.333333333328</v>
      </c>
      <c r="AJ258" s="30">
        <f ca="1">OFFSET('A&amp;Z correction'!$K$5,UsefulSeries!$C256,0)</f>
        <v>136898.4531947342</v>
      </c>
      <c r="AK258" s="30">
        <f ca="1">OFFSET('A&amp;Z correction'!$K$6,UsefulSeries!$C256,0)</f>
        <v>1945.3961551848247</v>
      </c>
      <c r="AL258" s="30">
        <f ca="1">OFFSET('A&amp;Z correction'!$K$7,UsefulSeries!$C256,0)</f>
        <v>1579.6149245414858</v>
      </c>
      <c r="AM258" s="30">
        <f ca="1">OFFSET('A&amp;Z correction'!$L$5,UsefulSeries!$C256,0)</f>
        <v>2130.4223022375995</v>
      </c>
      <c r="AN258" s="30">
        <f ca="1">OFFSET('A&amp;Z correction'!$L$6,UsefulSeries!$C256,0)</f>
        <v>11078.935225931864</v>
      </c>
      <c r="AO258" s="30">
        <f ca="1">OFFSET('A&amp;Z correction'!$L$7,UsefulSeries!$C256,0)</f>
        <v>1875.8545320008031</v>
      </c>
      <c r="AP258" s="30">
        <f ca="1">OFFSET('A&amp;Z correction'!$M$5,UsefulSeries!$C256,0)</f>
        <v>1495.8991504897087</v>
      </c>
      <c r="AQ258" s="30">
        <f ca="1">OFFSET('A&amp;Z correction'!$M$6,UsefulSeries!$C256,0)</f>
        <v>2020.5866274624627</v>
      </c>
      <c r="AR258" s="30">
        <f ca="1">OFFSET('A&amp;Z correction'!$M$7,UsefulSeries!$C256,0)</f>
        <v>79637.264675658022</v>
      </c>
    </row>
    <row r="259" spans="1:44" x14ac:dyDescent="0.35">
      <c r="A259" s="2" t="s">
        <v>312</v>
      </c>
      <c r="B259" s="58">
        <v>139624</v>
      </c>
      <c r="C259" s="62">
        <v>13855</v>
      </c>
      <c r="D259" s="66">
        <v>85834</v>
      </c>
      <c r="E259">
        <f t="shared" si="63"/>
        <v>0.58343675437606812</v>
      </c>
      <c r="F259">
        <f t="shared" si="64"/>
        <v>5.7894890791557498E-2</v>
      </c>
      <c r="G259">
        <f t="shared" si="65"/>
        <v>0.35866835483237436</v>
      </c>
      <c r="H259" s="6">
        <f t="shared" si="66"/>
        <v>9.0272936362629411E-2</v>
      </c>
      <c r="I259" s="59">
        <v>133609</v>
      </c>
      <c r="J259" s="63">
        <v>2212</v>
      </c>
      <c r="K259" s="67">
        <v>3742</v>
      </c>
      <c r="L259" s="60">
        <v>2357</v>
      </c>
      <c r="M259" s="64">
        <v>8733</v>
      </c>
      <c r="N259" s="68">
        <v>2865</v>
      </c>
      <c r="O259" s="61">
        <v>3575</v>
      </c>
      <c r="P259" s="65">
        <v>2887</v>
      </c>
      <c r="Q259" s="69">
        <v>78955</v>
      </c>
      <c r="S259" s="4">
        <f t="shared" si="67"/>
        <v>139616.33333333334</v>
      </c>
      <c r="T259" s="4">
        <f t="shared" si="68"/>
        <v>13849.666666666666</v>
      </c>
      <c r="U259" s="4">
        <f t="shared" si="69"/>
        <v>85686.666666666672</v>
      </c>
      <c r="V259" s="9">
        <f t="shared" si="79"/>
        <v>0.58426604295415463</v>
      </c>
      <c r="W259" s="9">
        <f t="shared" si="80"/>
        <v>5.747722793819221E-2</v>
      </c>
      <c r="X259" s="9">
        <f t="shared" si="81"/>
        <v>0.35825672910765316</v>
      </c>
      <c r="Y259" s="10">
        <f t="shared" si="82"/>
        <v>9.0245830781193664E-2</v>
      </c>
      <c r="Z259" s="4">
        <f t="shared" si="70"/>
        <v>133711.66666666666</v>
      </c>
      <c r="AA259" s="4">
        <f t="shared" si="71"/>
        <v>2204</v>
      </c>
      <c r="AB259" s="4">
        <f t="shared" si="72"/>
        <v>3597</v>
      </c>
      <c r="AC259" s="4">
        <f t="shared" si="73"/>
        <v>2325</v>
      </c>
      <c r="AD259" s="4">
        <f t="shared" si="74"/>
        <v>8684</v>
      </c>
      <c r="AE259" s="4">
        <f t="shared" si="75"/>
        <v>2827</v>
      </c>
      <c r="AF259" s="4">
        <f t="shared" si="76"/>
        <v>3518.6666666666665</v>
      </c>
      <c r="AG259" s="4">
        <f t="shared" si="77"/>
        <v>2939.3333333333335</v>
      </c>
      <c r="AH259" s="4">
        <f t="shared" si="78"/>
        <v>78975</v>
      </c>
      <c r="AJ259" s="30">
        <f ca="1">OFFSET('A&amp;Z correction'!$K$5,UsefulSeries!$C257,0)</f>
        <v>136932.27752347273</v>
      </c>
      <c r="AK259" s="30">
        <f ca="1">OFFSET('A&amp;Z correction'!$K$6,UsefulSeries!$C257,0)</f>
        <v>2010.399578257299</v>
      </c>
      <c r="AL259" s="30">
        <f ca="1">OFFSET('A&amp;Z correction'!$K$7,UsefulSeries!$C257,0)</f>
        <v>1594.3093272589401</v>
      </c>
      <c r="AM259" s="30">
        <f ca="1">OFFSET('A&amp;Z correction'!$L$5,UsefulSeries!$C257,0)</f>
        <v>2149.6671052203478</v>
      </c>
      <c r="AN259" s="30">
        <f ca="1">OFFSET('A&amp;Z correction'!$L$6,UsefulSeries!$C257,0)</f>
        <v>11047.429281545004</v>
      </c>
      <c r="AO259" s="30">
        <f ca="1">OFFSET('A&amp;Z correction'!$L$7,UsefulSeries!$C257,0)</f>
        <v>1866.6301764936491</v>
      </c>
      <c r="AP259" s="30">
        <f ca="1">OFFSET('A&amp;Z correction'!$M$5,UsefulSeries!$C257,0)</f>
        <v>1498.595222249746</v>
      </c>
      <c r="AQ259" s="30">
        <f ca="1">OFFSET('A&amp;Z correction'!$M$6,UsefulSeries!$C257,0)</f>
        <v>1996.1207833498906</v>
      </c>
      <c r="AR259" s="30">
        <f ca="1">OFFSET('A&amp;Z correction'!$M$7,UsefulSeries!$C257,0)</f>
        <v>79714.348052124231</v>
      </c>
    </row>
    <row r="260" spans="1:44" x14ac:dyDescent="0.35">
      <c r="A260" s="2" t="s">
        <v>313</v>
      </c>
      <c r="B260" s="58">
        <v>139384</v>
      </c>
      <c r="C260" s="62">
        <v>13962</v>
      </c>
      <c r="D260" s="66">
        <v>86144</v>
      </c>
      <c r="E260">
        <f t="shared" si="63"/>
        <v>0.58200342394254456</v>
      </c>
      <c r="F260">
        <f t="shared" si="64"/>
        <v>5.8298885130903172E-2</v>
      </c>
      <c r="G260">
        <f t="shared" si="65"/>
        <v>0.35969769092655224</v>
      </c>
      <c r="H260" s="6">
        <f t="shared" si="66"/>
        <v>9.1049000299975216E-2</v>
      </c>
      <c r="I260" s="59">
        <v>133632</v>
      </c>
      <c r="J260" s="63">
        <v>2135</v>
      </c>
      <c r="K260" s="67">
        <v>3825</v>
      </c>
      <c r="L260" s="60">
        <v>2398</v>
      </c>
      <c r="M260" s="64">
        <v>8646</v>
      </c>
      <c r="N260" s="68">
        <v>2809</v>
      </c>
      <c r="O260" s="61">
        <v>3304</v>
      </c>
      <c r="P260" s="65">
        <v>3162</v>
      </c>
      <c r="Q260" s="69">
        <v>79175</v>
      </c>
      <c r="S260" s="4">
        <f t="shared" si="67"/>
        <v>139531.33333333334</v>
      </c>
      <c r="T260" s="4">
        <f t="shared" si="68"/>
        <v>13924.666666666666</v>
      </c>
      <c r="U260" s="4">
        <f t="shared" si="69"/>
        <v>85860.333333333328</v>
      </c>
      <c r="V260" s="9">
        <f t="shared" si="79"/>
        <v>0.58368528012176657</v>
      </c>
      <c r="W260" s="9">
        <f t="shared" si="80"/>
        <v>5.8361837538574761E-2</v>
      </c>
      <c r="X260" s="9">
        <f t="shared" si="81"/>
        <v>0.35795288233965861</v>
      </c>
      <c r="Y260" s="10">
        <f t="shared" si="82"/>
        <v>9.0740451117366977E-2</v>
      </c>
      <c r="Z260" s="4">
        <f t="shared" si="70"/>
        <v>133675</v>
      </c>
      <c r="AA260" s="4">
        <f t="shared" si="71"/>
        <v>2205</v>
      </c>
      <c r="AB260" s="4">
        <f t="shared" si="72"/>
        <v>3710.3333333333335</v>
      </c>
      <c r="AC260" s="4">
        <f t="shared" si="73"/>
        <v>2335.6666666666665</v>
      </c>
      <c r="AD260" s="4">
        <f t="shared" si="74"/>
        <v>8672.6666666666661</v>
      </c>
      <c r="AE260" s="4">
        <f t="shared" si="75"/>
        <v>2839.6666666666665</v>
      </c>
      <c r="AF260" s="4">
        <f t="shared" si="76"/>
        <v>3458.6666666666665</v>
      </c>
      <c r="AG260" s="4">
        <f t="shared" si="77"/>
        <v>3028.6666666666665</v>
      </c>
      <c r="AH260" s="4">
        <f t="shared" si="78"/>
        <v>79011</v>
      </c>
      <c r="AJ260" s="30">
        <f ca="1">OFFSET('A&amp;Z correction'!$K$5,UsefulSeries!$C258,0)</f>
        <v>136894.17583776772</v>
      </c>
      <c r="AK260" s="30">
        <f ca="1">OFFSET('A&amp;Z correction'!$K$6,UsefulSeries!$C258,0)</f>
        <v>2011.0058751048221</v>
      </c>
      <c r="AL260" s="30">
        <f ca="1">OFFSET('A&amp;Z correction'!$K$7,UsefulSeries!$C258,0)</f>
        <v>1709.8491082771088</v>
      </c>
      <c r="AM260" s="30">
        <f ca="1">OFFSET('A&amp;Z correction'!$L$5,UsefulSeries!$C258,0)</f>
        <v>2162.3479942545728</v>
      </c>
      <c r="AN260" s="30">
        <f ca="1">OFFSET('A&amp;Z correction'!$L$6,UsefulSeries!$C258,0)</f>
        <v>11032.566646476387</v>
      </c>
      <c r="AO260" s="30">
        <f ca="1">OFFSET('A&amp;Z correction'!$L$7,UsefulSeries!$C258,0)</f>
        <v>1881.9943532682596</v>
      </c>
      <c r="AP260" s="30">
        <f ca="1">OFFSET('A&amp;Z correction'!$M$5,UsefulSeries!$C258,0)</f>
        <v>1434.443646158323</v>
      </c>
      <c r="AQ260" s="30">
        <f ca="1">OFFSET('A&amp;Z correction'!$M$6,UsefulSeries!$C258,0)</f>
        <v>2099.2444234286122</v>
      </c>
      <c r="AR260" s="30">
        <f ca="1">OFFSET('A&amp;Z correction'!$M$7,UsefulSeries!$C258,0)</f>
        <v>79739.148012819001</v>
      </c>
    </row>
    <row r="261" spans="1:44" x14ac:dyDescent="0.35">
      <c r="A261" s="2" t="s">
        <v>314</v>
      </c>
      <c r="B261" s="58">
        <v>139524</v>
      </c>
      <c r="C261" s="62">
        <v>13763</v>
      </c>
      <c r="D261" s="66">
        <v>86383</v>
      </c>
      <c r="E261">
        <f t="shared" ref="E261:E310" si="83">B261/($B261+$C261+$D261)</f>
        <v>0.58215045687820755</v>
      </c>
      <c r="F261">
        <f t="shared" ref="F261:F310" si="84">C261/($B261+$C261+$D261)</f>
        <v>5.7424792422914844E-2</v>
      </c>
      <c r="G261">
        <f t="shared" ref="G261:G310" si="85">D261/($B261+$C261+$D261)</f>
        <v>0.36042475069887764</v>
      </c>
      <c r="H261" s="6">
        <f t="shared" ref="H261:H310" si="86">C261/(B261+C261)</f>
        <v>8.978582658672947E-2</v>
      </c>
      <c r="I261" s="59">
        <v>133400</v>
      </c>
      <c r="J261" s="63">
        <v>2105</v>
      </c>
      <c r="K261" s="67">
        <v>3825</v>
      </c>
      <c r="L261" s="60">
        <v>2371</v>
      </c>
      <c r="M261" s="64">
        <v>8634</v>
      </c>
      <c r="N261" s="68">
        <v>2952</v>
      </c>
      <c r="O261" s="61">
        <v>3729</v>
      </c>
      <c r="P261" s="65">
        <v>3011</v>
      </c>
      <c r="Q261" s="69">
        <v>79195</v>
      </c>
      <c r="S261" s="4">
        <f t="shared" ref="S261:S310" si="87">AVERAGE(B259:B261)</f>
        <v>139510.66666666666</v>
      </c>
      <c r="T261" s="4">
        <f t="shared" ref="T261:T310" si="88">AVERAGE(C259:C261)</f>
        <v>13860</v>
      </c>
      <c r="U261" s="4">
        <f t="shared" ref="U261:U310" si="89">AVERAGE(D259:D261)</f>
        <v>86120.333333333328</v>
      </c>
      <c r="V261" s="9">
        <f t="shared" si="79"/>
        <v>0.58343675437606812</v>
      </c>
      <c r="W261" s="9">
        <f t="shared" si="80"/>
        <v>5.7894890791557498E-2</v>
      </c>
      <c r="X261" s="9">
        <f t="shared" si="81"/>
        <v>0.35866835483237436</v>
      </c>
      <c r="Y261" s="10">
        <f t="shared" si="82"/>
        <v>9.0369301387488263E-2</v>
      </c>
      <c r="Z261" s="4">
        <f t="shared" ref="Z261:Z310" si="90">AVERAGE(I259:I261)</f>
        <v>133547</v>
      </c>
      <c r="AA261" s="4">
        <f t="shared" ref="AA261:AA310" si="91">AVERAGE(J259:J261)</f>
        <v>2150.6666666666665</v>
      </c>
      <c r="AB261" s="4">
        <f t="shared" ref="AB261:AB310" si="92">AVERAGE(K259:K261)</f>
        <v>3797.3333333333335</v>
      </c>
      <c r="AC261" s="4">
        <f t="shared" ref="AC261:AC310" si="93">AVERAGE(L259:L261)</f>
        <v>2375.3333333333335</v>
      </c>
      <c r="AD261" s="4">
        <f t="shared" ref="AD261:AD310" si="94">AVERAGE(M259:M261)</f>
        <v>8671</v>
      </c>
      <c r="AE261" s="4">
        <f t="shared" ref="AE261:AE310" si="95">AVERAGE(N259:N261)</f>
        <v>2875.3333333333335</v>
      </c>
      <c r="AF261" s="4">
        <f t="shared" ref="AF261:AF310" si="96">AVERAGE(O259:O261)</f>
        <v>3536</v>
      </c>
      <c r="AG261" s="4">
        <f t="shared" ref="AG261:AG310" si="97">AVERAGE(P259:P261)</f>
        <v>3020</v>
      </c>
      <c r="AH261" s="4">
        <f t="shared" ref="AH261:AH310" si="98">AVERAGE(Q259:Q261)</f>
        <v>79108.333333333328</v>
      </c>
      <c r="AJ261" s="30">
        <f ca="1">OFFSET('A&amp;Z correction'!$K$5,UsefulSeries!$C259,0)</f>
        <v>136762.45304454921</v>
      </c>
      <c r="AK261" s="30">
        <f ca="1">OFFSET('A&amp;Z correction'!$K$6,UsefulSeries!$C259,0)</f>
        <v>1948.9440743344469</v>
      </c>
      <c r="AL261" s="30">
        <f ca="1">OFFSET('A&amp;Z correction'!$K$7,UsefulSeries!$C259,0)</f>
        <v>1804.695901514975</v>
      </c>
      <c r="AM261" s="30">
        <f ca="1">OFFSET('A&amp;Z correction'!$L$5,UsefulSeries!$C259,0)</f>
        <v>2207.5480158698142</v>
      </c>
      <c r="AN261" s="30">
        <f ca="1">OFFSET('A&amp;Z correction'!$L$6,UsefulSeries!$C259,0)</f>
        <v>11030.375340424731</v>
      </c>
      <c r="AO261" s="30">
        <f ca="1">OFFSET('A&amp;Z correction'!$L$7,UsefulSeries!$C259,0)</f>
        <v>1921.8394005668554</v>
      </c>
      <c r="AP261" s="30">
        <f ca="1">OFFSET('A&amp;Z correction'!$M$5,UsefulSeries!$C259,0)</f>
        <v>1510.0843657556138</v>
      </c>
      <c r="AQ261" s="30">
        <f ca="1">OFFSET('A&amp;Z correction'!$M$6,UsefulSeries!$C259,0)</f>
        <v>2089.751874649342</v>
      </c>
      <c r="AR261" s="30">
        <f ca="1">OFFSET('A&amp;Z correction'!$M$7,UsefulSeries!$C259,0)</f>
        <v>79833.40623255512</v>
      </c>
    </row>
    <row r="262" spans="1:44" x14ac:dyDescent="0.35">
      <c r="A262" s="2" t="s">
        <v>315</v>
      </c>
      <c r="B262" s="58">
        <v>139942</v>
      </c>
      <c r="C262" s="62">
        <v>13818</v>
      </c>
      <c r="D262" s="66">
        <v>86111</v>
      </c>
      <c r="E262">
        <f t="shared" si="83"/>
        <v>0.58340524698692209</v>
      </c>
      <c r="F262">
        <f t="shared" si="84"/>
        <v>5.7605963205222807E-2</v>
      </c>
      <c r="G262">
        <f t="shared" si="85"/>
        <v>0.35898878980785504</v>
      </c>
      <c r="H262" s="6">
        <f t="shared" si="86"/>
        <v>8.9867325702393336E-2</v>
      </c>
      <c r="I262" s="59">
        <v>133985</v>
      </c>
      <c r="J262" s="63">
        <v>2016</v>
      </c>
      <c r="K262" s="67">
        <v>3500</v>
      </c>
      <c r="L262" s="60">
        <v>2375</v>
      </c>
      <c r="M262" s="64">
        <v>8682</v>
      </c>
      <c r="N262" s="68">
        <v>2705</v>
      </c>
      <c r="O262" s="61">
        <v>3514</v>
      </c>
      <c r="P262" s="65">
        <v>3097</v>
      </c>
      <c r="Q262" s="69">
        <v>79586</v>
      </c>
      <c r="S262" s="4">
        <f t="shared" si="87"/>
        <v>139616.66666666666</v>
      </c>
      <c r="T262" s="4">
        <f t="shared" si="88"/>
        <v>13847.666666666666</v>
      </c>
      <c r="U262" s="4">
        <f t="shared" si="89"/>
        <v>86212.666666666672</v>
      </c>
      <c r="V262" s="9">
        <f t="shared" si="79"/>
        <v>0.58200342394254456</v>
      </c>
      <c r="W262" s="9">
        <f t="shared" si="80"/>
        <v>5.8298885130903172E-2</v>
      </c>
      <c r="X262" s="9">
        <f t="shared" si="81"/>
        <v>0.35969769092655224</v>
      </c>
      <c r="Y262" s="10">
        <f t="shared" si="82"/>
        <v>9.023377853268838E-2</v>
      </c>
      <c r="Z262" s="4">
        <f t="shared" si="90"/>
        <v>133672.33333333334</v>
      </c>
      <c r="AA262" s="4">
        <f t="shared" si="91"/>
        <v>2085.3333333333335</v>
      </c>
      <c r="AB262" s="4">
        <f t="shared" si="92"/>
        <v>3716.6666666666665</v>
      </c>
      <c r="AC262" s="4">
        <f t="shared" si="93"/>
        <v>2381.3333333333335</v>
      </c>
      <c r="AD262" s="4">
        <f t="shared" si="94"/>
        <v>8654</v>
      </c>
      <c r="AE262" s="4">
        <f t="shared" si="95"/>
        <v>2822</v>
      </c>
      <c r="AF262" s="4">
        <f t="shared" si="96"/>
        <v>3515.6666666666665</v>
      </c>
      <c r="AG262" s="4">
        <f t="shared" si="97"/>
        <v>3090</v>
      </c>
      <c r="AH262" s="4">
        <f t="shared" si="98"/>
        <v>79318.666666666672</v>
      </c>
      <c r="AJ262" s="30">
        <f ca="1">OFFSET('A&amp;Z correction'!$K$5,UsefulSeries!$C260,0)</f>
        <v>136892.71841932021</v>
      </c>
      <c r="AK262" s="30">
        <f ca="1">OFFSET('A&amp;Z correction'!$K$6,UsefulSeries!$C260,0)</f>
        <v>1874.2574893170154</v>
      </c>
      <c r="AL262" s="30">
        <f ca="1">OFFSET('A&amp;Z correction'!$K$7,UsefulSeries!$C260,0)</f>
        <v>1728.265610456453</v>
      </c>
      <c r="AM262" s="30">
        <f ca="1">OFFSET('A&amp;Z correction'!$L$5,UsefulSeries!$C260,0)</f>
        <v>2214.9371466588555</v>
      </c>
      <c r="AN262" s="30">
        <f ca="1">OFFSET('A&amp;Z correction'!$L$6,UsefulSeries!$C260,0)</f>
        <v>11008.765033836537</v>
      </c>
      <c r="AO262" s="30">
        <f ca="1">OFFSET('A&amp;Z correction'!$L$7,UsefulSeries!$C260,0)</f>
        <v>1862.5862606084399</v>
      </c>
      <c r="AP262" s="30">
        <f ca="1">OFFSET('A&amp;Z correction'!$M$5,UsefulSeries!$C260,0)</f>
        <v>1484.7018048299401</v>
      </c>
      <c r="AQ262" s="30">
        <f ca="1">OFFSET('A&amp;Z correction'!$M$6,UsefulSeries!$C260,0)</f>
        <v>2171.635564612197</v>
      </c>
      <c r="AR262" s="30">
        <f ca="1">OFFSET('A&amp;Z correction'!$M$7,UsefulSeries!$C260,0)</f>
        <v>80046.24006132214</v>
      </c>
    </row>
    <row r="263" spans="1:44" x14ac:dyDescent="0.35">
      <c r="A263" s="2" t="s">
        <v>316</v>
      </c>
      <c r="B263" s="58">
        <v>140183</v>
      </c>
      <c r="C263" s="62">
        <v>13948</v>
      </c>
      <c r="D263" s="66">
        <v>85940</v>
      </c>
      <c r="E263">
        <f t="shared" si="83"/>
        <v>0.58392308941938009</v>
      </c>
      <c r="F263">
        <f t="shared" si="84"/>
        <v>5.8099478904157523E-2</v>
      </c>
      <c r="G263">
        <f t="shared" si="85"/>
        <v>0.3579774316764624</v>
      </c>
      <c r="H263" s="6">
        <f t="shared" si="86"/>
        <v>9.0494449526701312E-2</v>
      </c>
      <c r="I263" s="59">
        <v>134017</v>
      </c>
      <c r="J263" s="63">
        <v>2408</v>
      </c>
      <c r="K263" s="67">
        <v>3493</v>
      </c>
      <c r="L263" s="60">
        <v>2382</v>
      </c>
      <c r="M263" s="64">
        <v>8445</v>
      </c>
      <c r="N263" s="68">
        <v>2990</v>
      </c>
      <c r="O263" s="61">
        <v>3746</v>
      </c>
      <c r="P263" s="65">
        <v>3084</v>
      </c>
      <c r="Q263" s="69">
        <v>79095</v>
      </c>
      <c r="S263" s="4">
        <f t="shared" si="87"/>
        <v>139883</v>
      </c>
      <c r="T263" s="4">
        <f t="shared" si="88"/>
        <v>13843</v>
      </c>
      <c r="U263" s="4">
        <f t="shared" si="89"/>
        <v>86144.666666666672</v>
      </c>
      <c r="V263" s="9">
        <f t="shared" ref="V263:V310" si="99">B261/($B261+$C261+$D261)</f>
        <v>0.58215045687820755</v>
      </c>
      <c r="W263" s="9">
        <f t="shared" ref="W263:W310" si="100">C261/($B261+$C261+$D261)</f>
        <v>5.7424792422914844E-2</v>
      </c>
      <c r="X263" s="9">
        <f t="shared" ref="X263:X310" si="101">D261/($B261+$C261+$D261)</f>
        <v>0.36042475069887764</v>
      </c>
      <c r="Y263" s="10">
        <f t="shared" ref="Y263:Y310" si="102">T263/(S263+T263)</f>
        <v>9.004982891638369E-2</v>
      </c>
      <c r="Z263" s="4">
        <f t="shared" si="90"/>
        <v>133800.66666666666</v>
      </c>
      <c r="AA263" s="4">
        <f t="shared" si="91"/>
        <v>2176.3333333333335</v>
      </c>
      <c r="AB263" s="4">
        <f t="shared" si="92"/>
        <v>3606</v>
      </c>
      <c r="AC263" s="4">
        <f t="shared" si="93"/>
        <v>2376</v>
      </c>
      <c r="AD263" s="4">
        <f t="shared" si="94"/>
        <v>8587</v>
      </c>
      <c r="AE263" s="4">
        <f t="shared" si="95"/>
        <v>2882.3333333333335</v>
      </c>
      <c r="AF263" s="4">
        <f t="shared" si="96"/>
        <v>3663</v>
      </c>
      <c r="AG263" s="4">
        <f t="shared" si="97"/>
        <v>3064</v>
      </c>
      <c r="AH263" s="4">
        <f t="shared" si="98"/>
        <v>79292</v>
      </c>
      <c r="AJ263" s="30">
        <f ca="1">OFFSET('A&amp;Z correction'!$K$5,UsefulSeries!$C261,0)</f>
        <v>137022.20394008394</v>
      </c>
      <c r="AK263" s="30">
        <f ca="1">OFFSET('A&amp;Z correction'!$K$6,UsefulSeries!$C261,0)</f>
        <v>1980.1861054249391</v>
      </c>
      <c r="AL263" s="30">
        <f ca="1">OFFSET('A&amp;Z correction'!$K$7,UsefulSeries!$C261,0)</f>
        <v>1602.6614731591928</v>
      </c>
      <c r="AM263" s="30">
        <f ca="1">OFFSET('A&amp;Z correction'!$L$5,UsefulSeries!$C261,0)</f>
        <v>2209.3528282689267</v>
      </c>
      <c r="AN263" s="30">
        <f ca="1">OFFSET('A&amp;Z correction'!$L$6,UsefulSeries!$C261,0)</f>
        <v>10922.973354051526</v>
      </c>
      <c r="AO263" s="30">
        <f ca="1">OFFSET('A&amp;Z correction'!$L$7,UsefulSeries!$C261,0)</f>
        <v>1939.8768320329116</v>
      </c>
      <c r="AP263" s="30">
        <f ca="1">OFFSET('A&amp;Z correction'!$M$5,UsefulSeries!$C261,0)</f>
        <v>1634.9410650432105</v>
      </c>
      <c r="AQ263" s="30">
        <f ca="1">OFFSET('A&amp;Z correction'!$M$6,UsefulSeries!$C261,0)</f>
        <v>2148.956654433397</v>
      </c>
      <c r="AR263" s="30">
        <f ca="1">OFFSET('A&amp;Z correction'!$M$7,UsefulSeries!$C261,0)</f>
        <v>80014.326865548399</v>
      </c>
    </row>
    <row r="264" spans="1:44" x14ac:dyDescent="0.35">
      <c r="A264" s="2" t="s">
        <v>317</v>
      </c>
      <c r="B264" s="58">
        <v>140368</v>
      </c>
      <c r="C264" s="62">
        <v>13594</v>
      </c>
      <c r="D264" s="66">
        <v>86308</v>
      </c>
      <c r="E264">
        <f t="shared" si="83"/>
        <v>0.58420943105672785</v>
      </c>
      <c r="F264">
        <f t="shared" si="84"/>
        <v>5.6578016398218668E-2</v>
      </c>
      <c r="G264">
        <f t="shared" si="85"/>
        <v>0.35921255254505347</v>
      </c>
      <c r="H264" s="6">
        <f t="shared" si="86"/>
        <v>8.8294514230784216E-2</v>
      </c>
      <c r="I264" s="59">
        <v>134264</v>
      </c>
      <c r="J264" s="63">
        <v>2123</v>
      </c>
      <c r="K264" s="67">
        <v>3772</v>
      </c>
      <c r="L264" s="60">
        <v>2509</v>
      </c>
      <c r="M264" s="64">
        <v>8732</v>
      </c>
      <c r="N264" s="68">
        <v>2706</v>
      </c>
      <c r="O264" s="61">
        <v>3531</v>
      </c>
      <c r="P264" s="65">
        <v>2719</v>
      </c>
      <c r="Q264" s="69">
        <v>79503</v>
      </c>
      <c r="S264" s="4">
        <f t="shared" si="87"/>
        <v>140164.33333333334</v>
      </c>
      <c r="T264" s="4">
        <f t="shared" si="88"/>
        <v>13786.666666666666</v>
      </c>
      <c r="U264" s="4">
        <f t="shared" si="89"/>
        <v>86119.666666666672</v>
      </c>
      <c r="V264" s="9">
        <f t="shared" si="99"/>
        <v>0.58340524698692209</v>
      </c>
      <c r="W264" s="9">
        <f t="shared" si="100"/>
        <v>5.7605963205222807E-2</v>
      </c>
      <c r="X264" s="9">
        <f t="shared" si="101"/>
        <v>0.35898878980785504</v>
      </c>
      <c r="Y264" s="10">
        <f t="shared" si="102"/>
        <v>8.9552303438539968E-2</v>
      </c>
      <c r="Z264" s="4">
        <f t="shared" si="90"/>
        <v>134088.66666666666</v>
      </c>
      <c r="AA264" s="4">
        <f t="shared" si="91"/>
        <v>2182.3333333333335</v>
      </c>
      <c r="AB264" s="4">
        <f t="shared" si="92"/>
        <v>3588.3333333333335</v>
      </c>
      <c r="AC264" s="4">
        <f t="shared" si="93"/>
        <v>2422</v>
      </c>
      <c r="AD264" s="4">
        <f t="shared" si="94"/>
        <v>8619.6666666666661</v>
      </c>
      <c r="AE264" s="4">
        <f t="shared" si="95"/>
        <v>2800.3333333333335</v>
      </c>
      <c r="AF264" s="4">
        <f t="shared" si="96"/>
        <v>3597</v>
      </c>
      <c r="AG264" s="4">
        <f t="shared" si="97"/>
        <v>2966.6666666666665</v>
      </c>
      <c r="AH264" s="4">
        <f t="shared" si="98"/>
        <v>79394.666666666672</v>
      </c>
      <c r="AJ264" s="30">
        <f ca="1">OFFSET('A&amp;Z correction'!$K$5,UsefulSeries!$C262,0)</f>
        <v>137316.71932757818</v>
      </c>
      <c r="AK264" s="30">
        <f ca="1">OFFSET('A&amp;Z correction'!$K$6,UsefulSeries!$C262,0)</f>
        <v>1986.2816783763701</v>
      </c>
      <c r="AL264" s="30">
        <f ca="1">OFFSET('A&amp;Z correction'!$K$7,UsefulSeries!$C262,0)</f>
        <v>1582.2281944095221</v>
      </c>
      <c r="AM264" s="30">
        <f ca="1">OFFSET('A&amp;Z correction'!$L$5,UsefulSeries!$C262,0)</f>
        <v>2261.2598855173842</v>
      </c>
      <c r="AN264" s="30">
        <f ca="1">OFFSET('A&amp;Z correction'!$L$6,UsefulSeries!$C262,0)</f>
        <v>10965.194184751448</v>
      </c>
      <c r="AO264" s="30">
        <f ca="1">OFFSET('A&amp;Z correction'!$L$7,UsefulSeries!$C262,0)</f>
        <v>1841.6297372032434</v>
      </c>
      <c r="AP264" s="30">
        <f ca="1">OFFSET('A&amp;Z correction'!$M$5,UsefulSeries!$C262,0)</f>
        <v>1561.1165120869593</v>
      </c>
      <c r="AQ264" s="30">
        <f ca="1">OFFSET('A&amp;Z correction'!$M$6,UsefulSeries!$C262,0)</f>
        <v>2033.827666984208</v>
      </c>
      <c r="AR264" s="30">
        <f ca="1">OFFSET('A&amp;Z correction'!$M$7,UsefulSeries!$C262,0)</f>
        <v>80139.610539084708</v>
      </c>
    </row>
    <row r="265" spans="1:44" x14ac:dyDescent="0.35">
      <c r="A265" s="2" t="s">
        <v>318</v>
      </c>
      <c r="B265" s="58">
        <v>140826</v>
      </c>
      <c r="C265" s="62">
        <v>13302</v>
      </c>
      <c r="D265" s="66">
        <v>86312</v>
      </c>
      <c r="E265">
        <f t="shared" si="83"/>
        <v>0.58570121444019296</v>
      </c>
      <c r="F265">
        <f t="shared" si="84"/>
        <v>5.5323573448677422E-2</v>
      </c>
      <c r="G265">
        <f t="shared" si="85"/>
        <v>0.35897521211112959</v>
      </c>
      <c r="H265" s="6">
        <f t="shared" si="86"/>
        <v>8.6304889442541263E-2</v>
      </c>
      <c r="I265" s="59">
        <v>134531</v>
      </c>
      <c r="J265" s="63">
        <v>2139</v>
      </c>
      <c r="K265" s="67">
        <v>3675</v>
      </c>
      <c r="L265" s="60">
        <v>2502</v>
      </c>
      <c r="M265" s="64">
        <v>8383</v>
      </c>
      <c r="N265" s="68">
        <v>2707</v>
      </c>
      <c r="O265" s="61">
        <v>3739</v>
      </c>
      <c r="P265" s="65">
        <v>2763</v>
      </c>
      <c r="Q265" s="69">
        <v>79619</v>
      </c>
      <c r="S265" s="4">
        <f t="shared" si="87"/>
        <v>140459</v>
      </c>
      <c r="T265" s="4">
        <f t="shared" si="88"/>
        <v>13614.666666666666</v>
      </c>
      <c r="U265" s="4">
        <f t="shared" si="89"/>
        <v>86186.666666666672</v>
      </c>
      <c r="V265" s="9">
        <f t="shared" si="99"/>
        <v>0.58392308941938009</v>
      </c>
      <c r="W265" s="9">
        <f t="shared" si="100"/>
        <v>5.8099478904157523E-2</v>
      </c>
      <c r="X265" s="9">
        <f t="shared" si="101"/>
        <v>0.3579774316764624</v>
      </c>
      <c r="Y265" s="10">
        <f t="shared" si="102"/>
        <v>8.8364656733467328E-2</v>
      </c>
      <c r="Z265" s="4">
        <f t="shared" si="90"/>
        <v>134270.66666666666</v>
      </c>
      <c r="AA265" s="4">
        <f t="shared" si="91"/>
        <v>2223.3333333333335</v>
      </c>
      <c r="AB265" s="4">
        <f t="shared" si="92"/>
        <v>3646.6666666666665</v>
      </c>
      <c r="AC265" s="4">
        <f t="shared" si="93"/>
        <v>2464.3333333333335</v>
      </c>
      <c r="AD265" s="4">
        <f t="shared" si="94"/>
        <v>8520</v>
      </c>
      <c r="AE265" s="4">
        <f t="shared" si="95"/>
        <v>2801</v>
      </c>
      <c r="AF265" s="4">
        <f t="shared" si="96"/>
        <v>3672</v>
      </c>
      <c r="AG265" s="4">
        <f t="shared" si="97"/>
        <v>2855.3333333333335</v>
      </c>
      <c r="AH265" s="4">
        <f t="shared" si="98"/>
        <v>79405.666666666672</v>
      </c>
      <c r="AJ265" s="30">
        <f ca="1">OFFSET('A&amp;Z correction'!$K$5,UsefulSeries!$C263,0)</f>
        <v>137500.74286389819</v>
      </c>
      <c r="AK265" s="30">
        <f ca="1">OFFSET('A&amp;Z correction'!$K$6,UsefulSeries!$C263,0)</f>
        <v>2035.6312536332919</v>
      </c>
      <c r="AL265" s="30">
        <f ca="1">OFFSET('A&amp;Z correction'!$K$7,UsefulSeries!$C263,0)</f>
        <v>1635.0413777236929</v>
      </c>
      <c r="AM265" s="30">
        <f ca="1">OFFSET('A&amp;Z correction'!$L$5,UsefulSeries!$C263,0)</f>
        <v>2311.4329283755578</v>
      </c>
      <c r="AN265" s="30">
        <f ca="1">OFFSET('A&amp;Z correction'!$L$6,UsefulSeries!$C263,0)</f>
        <v>10838.276807839755</v>
      </c>
      <c r="AO265" s="30">
        <f ca="1">OFFSET('A&amp;Z correction'!$L$7,UsefulSeries!$C263,0)</f>
        <v>1853.8910599699423</v>
      </c>
      <c r="AP265" s="30">
        <f ca="1">OFFSET('A&amp;Z correction'!$M$5,UsefulSeries!$C263,0)</f>
        <v>1633.2627046092421</v>
      </c>
      <c r="AQ265" s="30">
        <f ca="1">OFFSET('A&amp;Z correction'!$M$6,UsefulSeries!$C263,0)</f>
        <v>1918.5580851841248</v>
      </c>
      <c r="AR265" s="30">
        <f ca="1">OFFSET('A&amp;Z correction'!$M$7,UsefulSeries!$C263,0)</f>
        <v>80160.423229157954</v>
      </c>
    </row>
    <row r="266" spans="1:44" x14ac:dyDescent="0.35">
      <c r="A266" s="2" t="s">
        <v>319</v>
      </c>
      <c r="B266" s="58">
        <v>140902</v>
      </c>
      <c r="C266" s="62">
        <v>13093</v>
      </c>
      <c r="D266" s="66">
        <v>86589</v>
      </c>
      <c r="E266">
        <f t="shared" si="83"/>
        <v>0.58566654474112989</v>
      </c>
      <c r="F266">
        <f t="shared" si="84"/>
        <v>5.4421740431616399E-2</v>
      </c>
      <c r="G266">
        <f t="shared" si="85"/>
        <v>0.3599117148272537</v>
      </c>
      <c r="H266" s="6">
        <f t="shared" si="86"/>
        <v>8.5022240981850059E-2</v>
      </c>
      <c r="I266" s="59">
        <v>134773</v>
      </c>
      <c r="J266" s="63">
        <v>2093</v>
      </c>
      <c r="K266" s="67">
        <v>3937</v>
      </c>
      <c r="L266" s="60">
        <v>2482</v>
      </c>
      <c r="M266" s="64">
        <v>8114</v>
      </c>
      <c r="N266" s="68">
        <v>2704</v>
      </c>
      <c r="O266" s="61">
        <v>3549</v>
      </c>
      <c r="P266" s="65">
        <v>2866</v>
      </c>
      <c r="Q266" s="69">
        <v>79711</v>
      </c>
      <c r="S266" s="4">
        <f t="shared" si="87"/>
        <v>140698.66666666666</v>
      </c>
      <c r="T266" s="4">
        <f t="shared" si="88"/>
        <v>13329.666666666666</v>
      </c>
      <c r="U266" s="4">
        <f t="shared" si="89"/>
        <v>86403</v>
      </c>
      <c r="V266" s="9">
        <f t="shared" si="99"/>
        <v>0.58420943105672785</v>
      </c>
      <c r="W266" s="9">
        <f t="shared" si="100"/>
        <v>5.6578016398218668E-2</v>
      </c>
      <c r="X266" s="9">
        <f t="shared" si="101"/>
        <v>0.35921255254505347</v>
      </c>
      <c r="Y266" s="10">
        <f t="shared" si="102"/>
        <v>8.6540355129467533E-2</v>
      </c>
      <c r="Z266" s="4">
        <f t="shared" si="90"/>
        <v>134522.66666666666</v>
      </c>
      <c r="AA266" s="4">
        <f t="shared" si="91"/>
        <v>2118.3333333333335</v>
      </c>
      <c r="AB266" s="4">
        <f t="shared" si="92"/>
        <v>3794.6666666666665</v>
      </c>
      <c r="AC266" s="4">
        <f t="shared" si="93"/>
        <v>2497.6666666666665</v>
      </c>
      <c r="AD266" s="4">
        <f t="shared" si="94"/>
        <v>8409.6666666666661</v>
      </c>
      <c r="AE266" s="4">
        <f t="shared" si="95"/>
        <v>2705.6666666666665</v>
      </c>
      <c r="AF266" s="4">
        <f t="shared" si="96"/>
        <v>3606.3333333333335</v>
      </c>
      <c r="AG266" s="4">
        <f t="shared" si="97"/>
        <v>2782.6666666666665</v>
      </c>
      <c r="AH266" s="4">
        <f t="shared" si="98"/>
        <v>79611</v>
      </c>
      <c r="AJ266" s="30">
        <f ca="1">OFFSET('A&amp;Z correction'!$K$5,UsefulSeries!$C264,0)</f>
        <v>137760.11455293087</v>
      </c>
      <c r="AK266" s="30">
        <f ca="1">OFFSET('A&amp;Z correction'!$K$6,UsefulSeries!$C264,0)</f>
        <v>1917.6185987305228</v>
      </c>
      <c r="AL266" s="30">
        <f ca="1">OFFSET('A&amp;Z correction'!$K$7,UsefulSeries!$C264,0)</f>
        <v>1795.71020212545</v>
      </c>
      <c r="AM266" s="30">
        <f ca="1">OFFSET('A&amp;Z correction'!$L$5,UsefulSeries!$C264,0)</f>
        <v>2352.4433391148173</v>
      </c>
      <c r="AN266" s="30">
        <f ca="1">OFFSET('A&amp;Z correction'!$L$6,UsefulSeries!$C264,0)</f>
        <v>10698.321944644897</v>
      </c>
      <c r="AO266" s="30">
        <f ca="1">OFFSET('A&amp;Z correction'!$L$7,UsefulSeries!$C264,0)</f>
        <v>1757.3805603019973</v>
      </c>
      <c r="AP266" s="30">
        <f ca="1">OFFSET('A&amp;Z correction'!$M$5,UsefulSeries!$C264,0)</f>
        <v>1560.1378433716047</v>
      </c>
      <c r="AQ266" s="30">
        <f ca="1">OFFSET('A&amp;Z correction'!$M$6,UsefulSeries!$C264,0)</f>
        <v>1849.9391024252909</v>
      </c>
      <c r="AR266" s="30">
        <f ca="1">OFFSET('A&amp;Z correction'!$M$7,UsefulSeries!$C264,0)</f>
        <v>80385.313759328943</v>
      </c>
    </row>
    <row r="267" spans="1:44" x14ac:dyDescent="0.35">
      <c r="A267" s="2" t="s">
        <v>320</v>
      </c>
      <c r="B267" s="58">
        <v>141596</v>
      </c>
      <c r="C267" s="62">
        <v>12755</v>
      </c>
      <c r="D267" s="66">
        <v>87918</v>
      </c>
      <c r="E267">
        <f t="shared" si="83"/>
        <v>0.58445777214583794</v>
      </c>
      <c r="F267">
        <f t="shared" si="84"/>
        <v>5.2648089520326583E-2</v>
      </c>
      <c r="G267">
        <f t="shared" si="85"/>
        <v>0.36289413833383555</v>
      </c>
      <c r="H267" s="6">
        <f t="shared" si="86"/>
        <v>8.2636328886758106E-2</v>
      </c>
      <c r="I267" s="59">
        <v>134922</v>
      </c>
      <c r="J267" s="63">
        <v>1951</v>
      </c>
      <c r="K267" s="67">
        <v>3956</v>
      </c>
      <c r="L267" s="60">
        <v>2396</v>
      </c>
      <c r="M267" s="64">
        <v>7831</v>
      </c>
      <c r="N267" s="68">
        <v>2860</v>
      </c>
      <c r="O267" s="61">
        <v>3400</v>
      </c>
      <c r="P267" s="65">
        <v>2888</v>
      </c>
      <c r="Q267" s="69">
        <v>80091</v>
      </c>
      <c r="S267" s="4">
        <f t="shared" si="87"/>
        <v>141108</v>
      </c>
      <c r="T267" s="4">
        <f t="shared" si="88"/>
        <v>13050</v>
      </c>
      <c r="U267" s="4">
        <f t="shared" si="89"/>
        <v>86939.666666666672</v>
      </c>
      <c r="V267" s="9">
        <f t="shared" si="99"/>
        <v>0.58570121444019296</v>
      </c>
      <c r="W267" s="9">
        <f t="shared" si="100"/>
        <v>5.5323573448677422E-2</v>
      </c>
      <c r="X267" s="9">
        <f t="shared" si="101"/>
        <v>0.35897521211112959</v>
      </c>
      <c r="Y267" s="10">
        <f t="shared" si="102"/>
        <v>8.4653407542910522E-2</v>
      </c>
      <c r="Z267" s="4">
        <f t="shared" si="90"/>
        <v>134742</v>
      </c>
      <c r="AA267" s="4">
        <f t="shared" si="91"/>
        <v>2061</v>
      </c>
      <c r="AB267" s="4">
        <f t="shared" si="92"/>
        <v>3856</v>
      </c>
      <c r="AC267" s="4">
        <f t="shared" si="93"/>
        <v>2460</v>
      </c>
      <c r="AD267" s="4">
        <f t="shared" si="94"/>
        <v>8109.333333333333</v>
      </c>
      <c r="AE267" s="4">
        <f t="shared" si="95"/>
        <v>2757</v>
      </c>
      <c r="AF267" s="4">
        <f t="shared" si="96"/>
        <v>3562.6666666666665</v>
      </c>
      <c r="AG267" s="4">
        <f t="shared" si="97"/>
        <v>2839</v>
      </c>
      <c r="AH267" s="4">
        <f t="shared" si="98"/>
        <v>79807</v>
      </c>
      <c r="AJ267" s="30">
        <f ca="1">OFFSET('A&amp;Z correction'!$K$5,UsefulSeries!$C265,0)</f>
        <v>137986.77782785331</v>
      </c>
      <c r="AK267" s="30">
        <f ca="1">OFFSET('A&amp;Z correction'!$K$6,UsefulSeries!$C265,0)</f>
        <v>1858.310486352088</v>
      </c>
      <c r="AL267" s="30">
        <f ca="1">OFFSET('A&amp;Z correction'!$K$7,UsefulSeries!$C265,0)</f>
        <v>1859.5415601459692</v>
      </c>
      <c r="AM267" s="30">
        <f ca="1">OFFSET('A&amp;Z correction'!$L$5,UsefulSeries!$C265,0)</f>
        <v>2316.002991945275</v>
      </c>
      <c r="AN267" s="30">
        <f ca="1">OFFSET('A&amp;Z correction'!$L$6,UsefulSeries!$C265,0)</f>
        <v>10315.021030241533</v>
      </c>
      <c r="AO267" s="30">
        <f ca="1">OFFSET('A&amp;Z correction'!$L$7,UsefulSeries!$C265,0)</f>
        <v>1852.2043580268758</v>
      </c>
      <c r="AP267" s="30">
        <f ca="1">OFFSET('A&amp;Z correction'!$M$5,UsefulSeries!$C265,0)</f>
        <v>1514.5146285473581</v>
      </c>
      <c r="AQ267" s="30">
        <f ca="1">OFFSET('A&amp;Z correction'!$M$6,UsefulSeries!$C265,0)</f>
        <v>1950.906712242609</v>
      </c>
      <c r="AR267" s="30">
        <f ca="1">OFFSET('A&amp;Z correction'!$M$7,UsefulSeries!$C265,0)</f>
        <v>80569.07121730948</v>
      </c>
    </row>
    <row r="268" spans="1:44" x14ac:dyDescent="0.35">
      <c r="A268" s="2" t="s">
        <v>321</v>
      </c>
      <c r="B268" s="58">
        <v>141877</v>
      </c>
      <c r="C268" s="62">
        <v>12818</v>
      </c>
      <c r="D268" s="66">
        <v>87740</v>
      </c>
      <c r="E268">
        <f t="shared" si="83"/>
        <v>0.58521665601088957</v>
      </c>
      <c r="F268">
        <f t="shared" si="84"/>
        <v>5.2871903809268463E-2</v>
      </c>
      <c r="G268">
        <f t="shared" si="85"/>
        <v>0.361911440179842</v>
      </c>
      <c r="H268" s="6">
        <f t="shared" si="86"/>
        <v>8.2859820937974726E-2</v>
      </c>
      <c r="I268" s="59">
        <v>136027</v>
      </c>
      <c r="J268" s="63">
        <v>1997</v>
      </c>
      <c r="K268" s="67">
        <v>3543</v>
      </c>
      <c r="L268" s="60">
        <v>2331</v>
      </c>
      <c r="M268" s="64">
        <v>7778</v>
      </c>
      <c r="N268" s="68">
        <v>2644</v>
      </c>
      <c r="O268" s="61">
        <v>3502</v>
      </c>
      <c r="P268" s="65">
        <v>3026</v>
      </c>
      <c r="Q268" s="69">
        <v>81199</v>
      </c>
      <c r="S268" s="4">
        <f t="shared" si="87"/>
        <v>141458.33333333334</v>
      </c>
      <c r="T268" s="4">
        <f t="shared" si="88"/>
        <v>12888.666666666666</v>
      </c>
      <c r="U268" s="4">
        <f t="shared" si="89"/>
        <v>87415.666666666672</v>
      </c>
      <c r="V268" s="9">
        <f t="shared" si="99"/>
        <v>0.58566654474112989</v>
      </c>
      <c r="W268" s="9">
        <f t="shared" si="100"/>
        <v>5.4421740431616399E-2</v>
      </c>
      <c r="X268" s="9">
        <f t="shared" si="101"/>
        <v>0.3599117148272537</v>
      </c>
      <c r="Y268" s="10">
        <f t="shared" si="102"/>
        <v>8.3504484484095351E-2</v>
      </c>
      <c r="Z268" s="4">
        <f t="shared" si="90"/>
        <v>135240.66666666666</v>
      </c>
      <c r="AA268" s="4">
        <f t="shared" si="91"/>
        <v>2013.6666666666667</v>
      </c>
      <c r="AB268" s="4">
        <f t="shared" si="92"/>
        <v>3812</v>
      </c>
      <c r="AC268" s="4">
        <f t="shared" si="93"/>
        <v>2403</v>
      </c>
      <c r="AD268" s="4">
        <f t="shared" si="94"/>
        <v>7907.666666666667</v>
      </c>
      <c r="AE268" s="4">
        <f t="shared" si="95"/>
        <v>2736</v>
      </c>
      <c r="AF268" s="4">
        <f t="shared" si="96"/>
        <v>3483.6666666666665</v>
      </c>
      <c r="AG268" s="4">
        <f t="shared" si="97"/>
        <v>2926.6666666666665</v>
      </c>
      <c r="AH268" s="4">
        <f t="shared" si="98"/>
        <v>80333.666666666672</v>
      </c>
      <c r="AJ268" s="30">
        <f ca="1">OFFSET('A&amp;Z correction'!$K$5,UsefulSeries!$C266,0)</f>
        <v>138500.73636889228</v>
      </c>
      <c r="AK268" s="30">
        <f ca="1">OFFSET('A&amp;Z correction'!$K$6,UsefulSeries!$C266,0)</f>
        <v>1807.6641861351372</v>
      </c>
      <c r="AL268" s="30">
        <f ca="1">OFFSET('A&amp;Z correction'!$K$7,UsefulSeries!$C266,0)</f>
        <v>1811.938370892067</v>
      </c>
      <c r="AM268" s="30">
        <f ca="1">OFFSET('A&amp;Z correction'!$L$5,UsefulSeries!$C266,0)</f>
        <v>2255.0464808790989</v>
      </c>
      <c r="AN268" s="30">
        <f ca="1">OFFSET('A&amp;Z correction'!$L$6,UsefulSeries!$C266,0)</f>
        <v>10057.76202995616</v>
      </c>
      <c r="AO268" s="30">
        <f ca="1">OFFSET('A&amp;Z correction'!$L$7,UsefulSeries!$C266,0)</f>
        <v>1851.9585587453271</v>
      </c>
      <c r="AP268" s="30">
        <f ca="1">OFFSET('A&amp;Z correction'!$M$5,UsefulSeries!$C266,0)</f>
        <v>1429.8510559177819</v>
      </c>
      <c r="AQ268" s="30">
        <f ca="1">OFFSET('A&amp;Z correction'!$M$6,UsefulSeries!$C266,0)</f>
        <v>2074.3359191514501</v>
      </c>
      <c r="AR268" s="30">
        <f ca="1">OFFSET('A&amp;Z correction'!$M$7,UsefulSeries!$C266,0)</f>
        <v>81096.136241706481</v>
      </c>
    </row>
    <row r="269" spans="1:44" x14ac:dyDescent="0.35">
      <c r="A269" s="2" t="s">
        <v>322</v>
      </c>
      <c r="B269" s="58">
        <v>142050</v>
      </c>
      <c r="C269" s="62">
        <v>12718</v>
      </c>
      <c r="D269" s="66">
        <v>87837</v>
      </c>
      <c r="E269">
        <f t="shared" si="83"/>
        <v>0.5855196718946436</v>
      </c>
      <c r="F269">
        <f t="shared" si="84"/>
        <v>5.2422662352383506E-2</v>
      </c>
      <c r="G269">
        <f t="shared" si="85"/>
        <v>0.36205766575297293</v>
      </c>
      <c r="H269" s="6">
        <f t="shared" si="86"/>
        <v>8.217460973844723E-2</v>
      </c>
      <c r="I269" s="59">
        <v>136089</v>
      </c>
      <c r="J269" s="63">
        <v>2107</v>
      </c>
      <c r="K269" s="67">
        <v>3658</v>
      </c>
      <c r="L269" s="60">
        <v>2363</v>
      </c>
      <c r="M269" s="64">
        <v>7729</v>
      </c>
      <c r="N269" s="68">
        <v>2724</v>
      </c>
      <c r="O269" s="61">
        <v>3523</v>
      </c>
      <c r="P269" s="65">
        <v>2876</v>
      </c>
      <c r="Q269" s="69">
        <v>81153</v>
      </c>
      <c r="S269" s="4">
        <f t="shared" si="87"/>
        <v>141841</v>
      </c>
      <c r="T269" s="4">
        <f t="shared" si="88"/>
        <v>12763.666666666666</v>
      </c>
      <c r="U269" s="4">
        <f t="shared" si="89"/>
        <v>87831.666666666672</v>
      </c>
      <c r="V269" s="9">
        <f t="shared" si="99"/>
        <v>0.58445777214583794</v>
      </c>
      <c r="W269" s="9">
        <f t="shared" si="100"/>
        <v>5.2648089520326583E-2</v>
      </c>
      <c r="X269" s="9">
        <f t="shared" si="101"/>
        <v>0.36289413833383555</v>
      </c>
      <c r="Y269" s="10">
        <f t="shared" si="102"/>
        <v>8.255680078652218E-2</v>
      </c>
      <c r="Z269" s="4">
        <f t="shared" si="90"/>
        <v>135679.33333333334</v>
      </c>
      <c r="AA269" s="4">
        <f t="shared" si="91"/>
        <v>2018.3333333333333</v>
      </c>
      <c r="AB269" s="4">
        <f t="shared" si="92"/>
        <v>3719</v>
      </c>
      <c r="AC269" s="4">
        <f t="shared" si="93"/>
        <v>2363.3333333333335</v>
      </c>
      <c r="AD269" s="4">
        <f t="shared" si="94"/>
        <v>7779.333333333333</v>
      </c>
      <c r="AE269" s="4">
        <f t="shared" si="95"/>
        <v>2742.6666666666665</v>
      </c>
      <c r="AF269" s="4">
        <f t="shared" si="96"/>
        <v>3475</v>
      </c>
      <c r="AG269" s="4">
        <f t="shared" si="97"/>
        <v>2930</v>
      </c>
      <c r="AH269" s="4">
        <f t="shared" si="98"/>
        <v>80814.333333333328</v>
      </c>
      <c r="AJ269" s="30">
        <f ca="1">OFFSET('A&amp;Z correction'!$K$5,UsefulSeries!$C267,0)</f>
        <v>138951.61513605379</v>
      </c>
      <c r="AK269" s="30">
        <f ca="1">OFFSET('A&amp;Z correction'!$K$6,UsefulSeries!$C267,0)</f>
        <v>1815.4853708629257</v>
      </c>
      <c r="AL269" s="30">
        <f ca="1">OFFSET('A&amp;Z correction'!$K$7,UsefulSeries!$C267,0)</f>
        <v>1709.0148994324175</v>
      </c>
      <c r="AM269" s="30">
        <f ca="1">OFFSET('A&amp;Z correction'!$L$5,UsefulSeries!$C267,0)</f>
        <v>2211.8732991251609</v>
      </c>
      <c r="AN269" s="30">
        <f ca="1">OFFSET('A&amp;Z correction'!$L$6,UsefulSeries!$C267,0)</f>
        <v>9894.1024466896088</v>
      </c>
      <c r="AO269" s="30">
        <f ca="1">OFFSET('A&amp;Z correction'!$L$7,UsefulSeries!$C267,0)</f>
        <v>1874.295956798464</v>
      </c>
      <c r="AP269" s="30">
        <f ca="1">OFFSET('A&amp;Z correction'!$M$5,UsefulSeries!$C267,0)</f>
        <v>1417.9549470886623</v>
      </c>
      <c r="AQ269" s="30">
        <f ca="1">OFFSET('A&amp;Z correction'!$M$6,UsefulSeries!$C267,0)</f>
        <v>2092.1770550147353</v>
      </c>
      <c r="AR269" s="30">
        <f ca="1">OFFSET('A&amp;Z correction'!$M$7,UsefulSeries!$C267,0)</f>
        <v>81583.318588630253</v>
      </c>
    </row>
    <row r="270" spans="1:44" x14ac:dyDescent="0.35">
      <c r="A270" s="2" t="s">
        <v>323</v>
      </c>
      <c r="B270" s="58">
        <v>141916</v>
      </c>
      <c r="C270" s="62">
        <v>12641</v>
      </c>
      <c r="D270" s="66">
        <v>88227</v>
      </c>
      <c r="E270">
        <f t="shared" si="83"/>
        <v>0.58453604850402008</v>
      </c>
      <c r="F270">
        <f t="shared" si="84"/>
        <v>5.2066857783049952E-2</v>
      </c>
      <c r="G270">
        <f t="shared" si="85"/>
        <v>0.36339709371293</v>
      </c>
      <c r="H270" s="6">
        <f t="shared" si="86"/>
        <v>8.1788595793137811E-2</v>
      </c>
      <c r="I270" s="59">
        <v>136067</v>
      </c>
      <c r="J270" s="63">
        <v>1992</v>
      </c>
      <c r="K270" s="67">
        <v>3967</v>
      </c>
      <c r="L270" s="60">
        <v>2249</v>
      </c>
      <c r="M270" s="64">
        <v>7769</v>
      </c>
      <c r="N270" s="68">
        <v>2698</v>
      </c>
      <c r="O270" s="61">
        <v>3528</v>
      </c>
      <c r="P270" s="65">
        <v>2862</v>
      </c>
      <c r="Q270" s="69">
        <v>81257</v>
      </c>
      <c r="S270" s="4">
        <f t="shared" si="87"/>
        <v>141947.66666666666</v>
      </c>
      <c r="T270" s="4">
        <f t="shared" si="88"/>
        <v>12725.666666666666</v>
      </c>
      <c r="U270" s="4">
        <f t="shared" si="89"/>
        <v>87934.666666666672</v>
      </c>
      <c r="V270" s="9">
        <f t="shared" si="99"/>
        <v>0.58521665601088957</v>
      </c>
      <c r="W270" s="9">
        <f t="shared" si="100"/>
        <v>5.2871903809268463E-2</v>
      </c>
      <c r="X270" s="9">
        <f t="shared" si="101"/>
        <v>0.361911440179842</v>
      </c>
      <c r="Y270" s="10">
        <f t="shared" si="102"/>
        <v>8.2274470927977253E-2</v>
      </c>
      <c r="Z270" s="4">
        <f t="shared" si="90"/>
        <v>136061</v>
      </c>
      <c r="AA270" s="4">
        <f t="shared" si="91"/>
        <v>2032</v>
      </c>
      <c r="AB270" s="4">
        <f t="shared" si="92"/>
        <v>3722.6666666666665</v>
      </c>
      <c r="AC270" s="4">
        <f t="shared" si="93"/>
        <v>2314.3333333333335</v>
      </c>
      <c r="AD270" s="4">
        <f t="shared" si="94"/>
        <v>7758.666666666667</v>
      </c>
      <c r="AE270" s="4">
        <f t="shared" si="95"/>
        <v>2688.6666666666665</v>
      </c>
      <c r="AF270" s="4">
        <f t="shared" si="96"/>
        <v>3517.6666666666665</v>
      </c>
      <c r="AG270" s="4">
        <f t="shared" si="97"/>
        <v>2921.3333333333335</v>
      </c>
      <c r="AH270" s="4">
        <f t="shared" si="98"/>
        <v>81203</v>
      </c>
      <c r="AJ270" s="30">
        <f ca="1">OFFSET('A&amp;Z correction'!$K$5,UsefulSeries!$C268,0)</f>
        <v>139343.35730244577</v>
      </c>
      <c r="AK270" s="30">
        <f ca="1">OFFSET('A&amp;Z correction'!$K$6,UsefulSeries!$C268,0)</f>
        <v>1830.8662738723665</v>
      </c>
      <c r="AL270" s="30">
        <f ca="1">OFFSET('A&amp;Z correction'!$K$7,UsefulSeries!$C268,0)</f>
        <v>1706.3980539249933</v>
      </c>
      <c r="AM270" s="30">
        <f ca="1">OFFSET('A&amp;Z correction'!$L$5,UsefulSeries!$C268,0)</f>
        <v>2155.728430210469</v>
      </c>
      <c r="AN270" s="30">
        <f ca="1">OFFSET('A&amp;Z correction'!$L$6,UsefulSeries!$C268,0)</f>
        <v>9868.0587602936757</v>
      </c>
      <c r="AO270" s="30">
        <f ca="1">OFFSET('A&amp;Z correction'!$L$7,UsefulSeries!$C268,0)</f>
        <v>1814.6052340432798</v>
      </c>
      <c r="AP270" s="30">
        <f ca="1">OFFSET('A&amp;Z correction'!$M$5,UsefulSeries!$C268,0)</f>
        <v>1461.0283362865164</v>
      </c>
      <c r="AQ270" s="30">
        <f ca="1">OFFSET('A&amp;Z correction'!$M$6,UsefulSeries!$C268,0)</f>
        <v>2083.2735448126627</v>
      </c>
      <c r="AR270" s="30">
        <f ca="1">OFFSET('A&amp;Z correction'!$M$7,UsefulSeries!$C268,0)</f>
        <v>81984.600077579875</v>
      </c>
    </row>
    <row r="271" spans="1:44" x14ac:dyDescent="0.35">
      <c r="A271" s="2" t="s">
        <v>324</v>
      </c>
      <c r="B271" s="58">
        <v>142204</v>
      </c>
      <c r="C271" s="62">
        <v>12655</v>
      </c>
      <c r="D271" s="66">
        <v>88106</v>
      </c>
      <c r="E271">
        <f t="shared" si="83"/>
        <v>0.58528594653550925</v>
      </c>
      <c r="F271">
        <f t="shared" si="84"/>
        <v>5.2085691354721873E-2</v>
      </c>
      <c r="G271">
        <f t="shared" si="85"/>
        <v>0.3626283621097689</v>
      </c>
      <c r="H271" s="6">
        <f t="shared" si="86"/>
        <v>8.1719499673896898E-2</v>
      </c>
      <c r="I271" s="59">
        <v>136252</v>
      </c>
      <c r="J271" s="63">
        <v>1952</v>
      </c>
      <c r="K271" s="67">
        <v>3689</v>
      </c>
      <c r="L271" s="60">
        <v>2256</v>
      </c>
      <c r="M271" s="64">
        <v>7696</v>
      </c>
      <c r="N271" s="68">
        <v>2687</v>
      </c>
      <c r="O271" s="61">
        <v>3639</v>
      </c>
      <c r="P271" s="65">
        <v>2997</v>
      </c>
      <c r="Q271" s="69">
        <v>81401</v>
      </c>
      <c r="S271" s="4">
        <f t="shared" si="87"/>
        <v>142056.66666666666</v>
      </c>
      <c r="T271" s="4">
        <f t="shared" si="88"/>
        <v>12671.333333333334</v>
      </c>
      <c r="U271" s="4">
        <f t="shared" si="89"/>
        <v>88056.666666666672</v>
      </c>
      <c r="V271" s="9">
        <f t="shared" si="99"/>
        <v>0.5855196718946436</v>
      </c>
      <c r="W271" s="9">
        <f t="shared" si="100"/>
        <v>5.2422662352383506E-2</v>
      </c>
      <c r="X271" s="9">
        <f t="shared" si="101"/>
        <v>0.36205766575297293</v>
      </c>
      <c r="Y271" s="10">
        <f t="shared" si="102"/>
        <v>8.1894248832359587E-2</v>
      </c>
      <c r="Z271" s="4">
        <f t="shared" si="90"/>
        <v>136136</v>
      </c>
      <c r="AA271" s="4">
        <f t="shared" si="91"/>
        <v>2017</v>
      </c>
      <c r="AB271" s="4">
        <f t="shared" si="92"/>
        <v>3771.3333333333335</v>
      </c>
      <c r="AC271" s="4">
        <f t="shared" si="93"/>
        <v>2289.3333333333335</v>
      </c>
      <c r="AD271" s="4">
        <f t="shared" si="94"/>
        <v>7731.333333333333</v>
      </c>
      <c r="AE271" s="4">
        <f t="shared" si="95"/>
        <v>2703</v>
      </c>
      <c r="AF271" s="4">
        <f t="shared" si="96"/>
        <v>3563.3333333333335</v>
      </c>
      <c r="AG271" s="4">
        <f t="shared" si="97"/>
        <v>2911.6666666666665</v>
      </c>
      <c r="AH271" s="4">
        <f t="shared" si="98"/>
        <v>81270.333333333328</v>
      </c>
      <c r="AJ271" s="30">
        <f ca="1">OFFSET('A&amp;Z correction'!$K$5,UsefulSeries!$C269,0)</f>
        <v>139420.60590861397</v>
      </c>
      <c r="AK271" s="30">
        <f ca="1">OFFSET('A&amp;Z correction'!$K$6,UsefulSeries!$C269,0)</f>
        <v>1814.111763869769</v>
      </c>
      <c r="AL271" s="30">
        <f ca="1">OFFSET('A&amp;Z correction'!$K$7,UsefulSeries!$C269,0)</f>
        <v>1756.2186280236624</v>
      </c>
      <c r="AM271" s="30">
        <f ca="1">OFFSET('A&amp;Z correction'!$L$5,UsefulSeries!$C269,0)</f>
        <v>2127.4110658418595</v>
      </c>
      <c r="AN271" s="30">
        <f ca="1">OFFSET('A&amp;Z correction'!$L$6,UsefulSeries!$C269,0)</f>
        <v>9833.2666733909464</v>
      </c>
      <c r="AO271" s="30">
        <f ca="1">OFFSET('A&amp;Z correction'!$L$7,UsefulSeries!$C269,0)</f>
        <v>1834.2328160282618</v>
      </c>
      <c r="AP271" s="30">
        <f ca="1">OFFSET('A&amp;Z correction'!$M$5,UsefulSeries!$C269,0)</f>
        <v>1509.4120105179468</v>
      </c>
      <c r="AQ271" s="30">
        <f ca="1">OFFSET('A&amp;Z correction'!$M$6,UsefulSeries!$C269,0)</f>
        <v>2075.4646032076357</v>
      </c>
      <c r="AR271" s="30">
        <f ca="1">OFFSET('A&amp;Z correction'!$M$7,UsefulSeries!$C269,0)</f>
        <v>82051.213306161764</v>
      </c>
    </row>
    <row r="272" spans="1:44" x14ac:dyDescent="0.35">
      <c r="A272" s="2" t="s">
        <v>325</v>
      </c>
      <c r="B272" s="58">
        <v>142387</v>
      </c>
      <c r="C272" s="62">
        <v>12697</v>
      </c>
      <c r="D272" s="66">
        <v>88071</v>
      </c>
      <c r="E272">
        <f t="shared" si="83"/>
        <v>0.5855812136291666</v>
      </c>
      <c r="F272">
        <f t="shared" si="84"/>
        <v>5.2217721206637743E-2</v>
      </c>
      <c r="G272">
        <f t="shared" si="85"/>
        <v>0.3622010651641957</v>
      </c>
      <c r="H272" s="6">
        <f t="shared" si="86"/>
        <v>8.1871759820484377E-2</v>
      </c>
      <c r="I272" s="59">
        <v>136456</v>
      </c>
      <c r="J272" s="63">
        <v>2033</v>
      </c>
      <c r="K272" s="67">
        <v>3691</v>
      </c>
      <c r="L272" s="60">
        <v>2243</v>
      </c>
      <c r="M272" s="64">
        <v>7728</v>
      </c>
      <c r="N272" s="68">
        <v>2682</v>
      </c>
      <c r="O272" s="61">
        <v>3619</v>
      </c>
      <c r="P272" s="65">
        <v>2908</v>
      </c>
      <c r="Q272" s="69">
        <v>81390</v>
      </c>
      <c r="S272" s="4">
        <f t="shared" si="87"/>
        <v>142169</v>
      </c>
      <c r="T272" s="4">
        <f t="shared" si="88"/>
        <v>12664.333333333334</v>
      </c>
      <c r="U272" s="4">
        <f t="shared" si="89"/>
        <v>88134.666666666672</v>
      </c>
      <c r="V272" s="9">
        <f t="shared" si="99"/>
        <v>0.58453604850402008</v>
      </c>
      <c r="W272" s="9">
        <f t="shared" si="100"/>
        <v>5.2066857783049952E-2</v>
      </c>
      <c r="X272" s="9">
        <f t="shared" si="101"/>
        <v>0.36339709371293</v>
      </c>
      <c r="Y272" s="10">
        <f t="shared" si="102"/>
        <v>8.179332615715823E-2</v>
      </c>
      <c r="Z272" s="4">
        <f t="shared" si="90"/>
        <v>136258.33333333334</v>
      </c>
      <c r="AA272" s="4">
        <f t="shared" si="91"/>
        <v>1992.3333333333333</v>
      </c>
      <c r="AB272" s="4">
        <f t="shared" si="92"/>
        <v>3782.3333333333335</v>
      </c>
      <c r="AC272" s="4">
        <f t="shared" si="93"/>
        <v>2249.3333333333335</v>
      </c>
      <c r="AD272" s="4">
        <f t="shared" si="94"/>
        <v>7731</v>
      </c>
      <c r="AE272" s="4">
        <f t="shared" si="95"/>
        <v>2689</v>
      </c>
      <c r="AF272" s="4">
        <f t="shared" si="96"/>
        <v>3595.3333333333335</v>
      </c>
      <c r="AG272" s="4">
        <f t="shared" si="97"/>
        <v>2922.3333333333335</v>
      </c>
      <c r="AH272" s="4">
        <f t="shared" si="98"/>
        <v>81349.333333333328</v>
      </c>
      <c r="AJ272" s="30">
        <f ca="1">OFFSET('A&amp;Z correction'!$K$5,UsefulSeries!$C270,0)</f>
        <v>139547.17837527615</v>
      </c>
      <c r="AK272" s="30">
        <f ca="1">OFFSET('A&amp;Z correction'!$K$6,UsefulSeries!$C270,0)</f>
        <v>1785.5643310710632</v>
      </c>
      <c r="AL272" s="30">
        <f ca="1">OFFSET('A&amp;Z correction'!$K$7,UsefulSeries!$C270,0)</f>
        <v>1768.7685514242598</v>
      </c>
      <c r="AM272" s="30">
        <f ca="1">OFFSET('A&amp;Z correction'!$L$5,UsefulSeries!$C270,0)</f>
        <v>2081.4025776873796</v>
      </c>
      <c r="AN272" s="30">
        <f ca="1">OFFSET('A&amp;Z correction'!$L$6,UsefulSeries!$C270,0)</f>
        <v>9833.0033035086508</v>
      </c>
      <c r="AO272" s="30">
        <f ca="1">OFFSET('A&amp;Z correction'!$L$7,UsefulSeries!$C270,0)</f>
        <v>1818.5130468610121</v>
      </c>
      <c r="AP272" s="30">
        <f ca="1">OFFSET('A&amp;Z correction'!$M$5,UsefulSeries!$C270,0)</f>
        <v>1544.5386770559862</v>
      </c>
      <c r="AQ272" s="30">
        <f ca="1">OFFSET('A&amp;Z correction'!$M$6,UsefulSeries!$C270,0)</f>
        <v>2087.6022735135393</v>
      </c>
      <c r="AR272" s="30">
        <f ca="1">OFFSET('A&amp;Z correction'!$M$7,UsefulSeries!$C270,0)</f>
        <v>82131.388264552268</v>
      </c>
    </row>
    <row r="273" spans="1:44" x14ac:dyDescent="0.35">
      <c r="A273" s="2" t="s">
        <v>326</v>
      </c>
      <c r="B273" s="58">
        <v>142281</v>
      </c>
      <c r="C273" s="62">
        <v>12662</v>
      </c>
      <c r="D273" s="66">
        <v>88411</v>
      </c>
      <c r="E273">
        <f t="shared" si="83"/>
        <v>0.58466678172538766</v>
      </c>
      <c r="F273">
        <f t="shared" si="84"/>
        <v>5.2031197350362025E-2</v>
      </c>
      <c r="G273">
        <f t="shared" si="85"/>
        <v>0.36330202092425029</v>
      </c>
      <c r="H273" s="6">
        <f t="shared" si="86"/>
        <v>8.1720374589365125E-2</v>
      </c>
      <c r="I273" s="59">
        <v>136286</v>
      </c>
      <c r="J273" s="63">
        <v>2117</v>
      </c>
      <c r="K273" s="67">
        <v>3900</v>
      </c>
      <c r="L273" s="60">
        <v>2282</v>
      </c>
      <c r="M273" s="64">
        <v>7730</v>
      </c>
      <c r="N273" s="68">
        <v>2678</v>
      </c>
      <c r="O273" s="61">
        <v>3678</v>
      </c>
      <c r="P273" s="65">
        <v>2804</v>
      </c>
      <c r="Q273" s="69">
        <v>81364</v>
      </c>
      <c r="S273" s="4">
        <f t="shared" si="87"/>
        <v>142290.66666666666</v>
      </c>
      <c r="T273" s="4">
        <f t="shared" si="88"/>
        <v>12671.333333333334</v>
      </c>
      <c r="U273" s="4">
        <f t="shared" si="89"/>
        <v>88196</v>
      </c>
      <c r="V273" s="9">
        <f t="shared" si="99"/>
        <v>0.58528594653550925</v>
      </c>
      <c r="W273" s="9">
        <f t="shared" si="100"/>
        <v>5.2085691354721873E-2</v>
      </c>
      <c r="X273" s="9">
        <f t="shared" si="101"/>
        <v>0.3626283621097689</v>
      </c>
      <c r="Y273" s="10">
        <f t="shared" si="102"/>
        <v>8.1770584616443612E-2</v>
      </c>
      <c r="Z273" s="4">
        <f t="shared" si="90"/>
        <v>136331.33333333334</v>
      </c>
      <c r="AA273" s="4">
        <f t="shared" si="91"/>
        <v>2034</v>
      </c>
      <c r="AB273" s="4">
        <f t="shared" si="92"/>
        <v>3760</v>
      </c>
      <c r="AC273" s="4">
        <f t="shared" si="93"/>
        <v>2260.3333333333335</v>
      </c>
      <c r="AD273" s="4">
        <f t="shared" si="94"/>
        <v>7718</v>
      </c>
      <c r="AE273" s="4">
        <f t="shared" si="95"/>
        <v>2682.3333333333335</v>
      </c>
      <c r="AF273" s="4">
        <f t="shared" si="96"/>
        <v>3645.3333333333335</v>
      </c>
      <c r="AG273" s="4">
        <f t="shared" si="97"/>
        <v>2903</v>
      </c>
      <c r="AH273" s="4">
        <f t="shared" si="98"/>
        <v>81385</v>
      </c>
      <c r="AJ273" s="30">
        <f ca="1">OFFSET('A&amp;Z correction'!$K$5,UsefulSeries!$C271,0)</f>
        <v>139620.72195273085</v>
      </c>
      <c r="AK273" s="30">
        <f ca="1">OFFSET('A&amp;Z correction'!$K$6,UsefulSeries!$C271,0)</f>
        <v>1833.5588161303583</v>
      </c>
      <c r="AL273" s="30">
        <f ca="1">OFFSET('A&amp;Z correction'!$K$7,UsefulSeries!$C271,0)</f>
        <v>1740.570177734038</v>
      </c>
      <c r="AM273" s="30">
        <f ca="1">OFFSET('A&amp;Z correction'!$L$5,UsefulSeries!$C271,0)</f>
        <v>2094.0162705155153</v>
      </c>
      <c r="AN273" s="30">
        <f ca="1">OFFSET('A&amp;Z correction'!$L$6,UsefulSeries!$C271,0)</f>
        <v>9816.3969571340403</v>
      </c>
      <c r="AO273" s="30">
        <f ca="1">OFFSET('A&amp;Z correction'!$L$7,UsefulSeries!$C271,0)</f>
        <v>1812.3132280147245</v>
      </c>
      <c r="AP273" s="30">
        <f ca="1">OFFSET('A&amp;Z correction'!$M$5,UsefulSeries!$C271,0)</f>
        <v>1593.8236716753631</v>
      </c>
      <c r="AQ273" s="30">
        <f ca="1">OFFSET('A&amp;Z correction'!$M$6,UsefulSeries!$C271,0)</f>
        <v>2066.4673172166504</v>
      </c>
      <c r="AR273" s="30">
        <f ca="1">OFFSET('A&amp;Z correction'!$M$7,UsefulSeries!$C271,0)</f>
        <v>82170.113887258718</v>
      </c>
    </row>
    <row r="274" spans="1:44" x14ac:dyDescent="0.35">
      <c r="A274" s="2" t="s">
        <v>327</v>
      </c>
      <c r="B274" s="58">
        <v>142278</v>
      </c>
      <c r="C274" s="62">
        <v>12475</v>
      </c>
      <c r="D274" s="66">
        <v>88812</v>
      </c>
      <c r="E274">
        <f t="shared" si="83"/>
        <v>0.58414796871471686</v>
      </c>
      <c r="F274">
        <f t="shared" si="84"/>
        <v>5.1218360601892721E-2</v>
      </c>
      <c r="G274">
        <f t="shared" si="85"/>
        <v>0.36463367068339048</v>
      </c>
      <c r="H274" s="6">
        <f t="shared" si="86"/>
        <v>8.0612330617177055E-2</v>
      </c>
      <c r="I274" s="59">
        <v>136128</v>
      </c>
      <c r="J274" s="63">
        <v>2066</v>
      </c>
      <c r="K274" s="67">
        <v>4063</v>
      </c>
      <c r="L274" s="60">
        <v>2234</v>
      </c>
      <c r="M274" s="64">
        <v>7558</v>
      </c>
      <c r="N274" s="68">
        <v>2868</v>
      </c>
      <c r="O274" s="61">
        <v>3860</v>
      </c>
      <c r="P274" s="65">
        <v>2841</v>
      </c>
      <c r="Q274" s="69">
        <v>81520</v>
      </c>
      <c r="S274" s="4">
        <f t="shared" si="87"/>
        <v>142315.33333333334</v>
      </c>
      <c r="T274" s="4">
        <f t="shared" si="88"/>
        <v>12611.333333333334</v>
      </c>
      <c r="U274" s="4">
        <f t="shared" si="89"/>
        <v>88431.333333333328</v>
      </c>
      <c r="V274" s="9">
        <f t="shared" si="99"/>
        <v>0.5855812136291666</v>
      </c>
      <c r="W274" s="9">
        <f t="shared" si="100"/>
        <v>5.2217721206637743E-2</v>
      </c>
      <c r="X274" s="9">
        <f t="shared" si="101"/>
        <v>0.3622010651641957</v>
      </c>
      <c r="Y274" s="10">
        <f t="shared" si="102"/>
        <v>8.1401953612461803E-2</v>
      </c>
      <c r="Z274" s="4">
        <f t="shared" si="90"/>
        <v>136290</v>
      </c>
      <c r="AA274" s="4">
        <f t="shared" si="91"/>
        <v>2072</v>
      </c>
      <c r="AB274" s="4">
        <f t="shared" si="92"/>
        <v>3884.6666666666665</v>
      </c>
      <c r="AC274" s="4">
        <f t="shared" si="93"/>
        <v>2253</v>
      </c>
      <c r="AD274" s="4">
        <f t="shared" si="94"/>
        <v>7672</v>
      </c>
      <c r="AE274" s="4">
        <f t="shared" si="95"/>
        <v>2742.6666666666665</v>
      </c>
      <c r="AF274" s="4">
        <f t="shared" si="96"/>
        <v>3719</v>
      </c>
      <c r="AG274" s="4">
        <f t="shared" si="97"/>
        <v>2851</v>
      </c>
      <c r="AH274" s="4">
        <f t="shared" si="98"/>
        <v>81424.666666666672</v>
      </c>
      <c r="AJ274" s="30">
        <f ca="1">OFFSET('A&amp;Z correction'!$K$5,UsefulSeries!$C272,0)</f>
        <v>139576.66157398539</v>
      </c>
      <c r="AK274" s="30">
        <f ca="1">OFFSET('A&amp;Z correction'!$K$6,UsefulSeries!$C272,0)</f>
        <v>1878.0886389680838</v>
      </c>
      <c r="AL274" s="30">
        <f ca="1">OFFSET('A&amp;Z correction'!$K$7,UsefulSeries!$C272,0)</f>
        <v>1862.4811168923538</v>
      </c>
      <c r="AM274" s="30">
        <f ca="1">OFFSET('A&amp;Z correction'!$L$5,UsefulSeries!$C272,0)</f>
        <v>2086.232465233024</v>
      </c>
      <c r="AN274" s="30">
        <f ca="1">OFFSET('A&amp;Z correction'!$L$6,UsefulSeries!$C272,0)</f>
        <v>9757.6174485423708</v>
      </c>
      <c r="AO274" s="30">
        <f ca="1">OFFSET('A&amp;Z correction'!$L$7,UsefulSeries!$C272,0)</f>
        <v>1886.3344794613411</v>
      </c>
      <c r="AP274" s="30">
        <f ca="1">OFFSET('A&amp;Z correction'!$M$5,UsefulSeries!$C272,0)</f>
        <v>1671.1196018331784</v>
      </c>
      <c r="AQ274" s="30">
        <f ca="1">OFFSET('A&amp;Z correction'!$M$6,UsefulSeries!$C272,0)</f>
        <v>2012.1645473119247</v>
      </c>
      <c r="AR274" s="30">
        <f ca="1">OFFSET('A&amp;Z correction'!$M$7,UsefulSeries!$C272,0)</f>
        <v>82206.963856502829</v>
      </c>
    </row>
    <row r="275" spans="1:44" x14ac:dyDescent="0.35">
      <c r="A275" s="2" t="s">
        <v>328</v>
      </c>
      <c r="B275" s="58">
        <v>143028</v>
      </c>
      <c r="C275" s="62">
        <v>12140</v>
      </c>
      <c r="D275" s="66">
        <v>88605</v>
      </c>
      <c r="E275">
        <f t="shared" si="83"/>
        <v>0.58672617558138107</v>
      </c>
      <c r="F275">
        <f t="shared" si="84"/>
        <v>4.9800429087716848E-2</v>
      </c>
      <c r="G275">
        <f t="shared" si="85"/>
        <v>0.36347339533090212</v>
      </c>
      <c r="H275" s="6">
        <f t="shared" si="86"/>
        <v>7.8237780985770264E-2</v>
      </c>
      <c r="I275" s="59">
        <v>136818</v>
      </c>
      <c r="J275" s="63">
        <v>1946</v>
      </c>
      <c r="K275" s="67">
        <v>3490</v>
      </c>
      <c r="L275" s="60">
        <v>2373</v>
      </c>
      <c r="M275" s="64">
        <v>7278</v>
      </c>
      <c r="N275" s="68">
        <v>2823</v>
      </c>
      <c r="O275" s="61">
        <v>3778</v>
      </c>
      <c r="P275" s="65">
        <v>2902</v>
      </c>
      <c r="Q275" s="69">
        <v>81942</v>
      </c>
      <c r="S275" s="4">
        <f t="shared" si="87"/>
        <v>142529</v>
      </c>
      <c r="T275" s="4">
        <f t="shared" si="88"/>
        <v>12425.666666666666</v>
      </c>
      <c r="U275" s="4">
        <f t="shared" si="89"/>
        <v>88609.333333333328</v>
      </c>
      <c r="V275" s="9">
        <f t="shared" si="99"/>
        <v>0.58466678172538766</v>
      </c>
      <c r="W275" s="9">
        <f t="shared" si="100"/>
        <v>5.2031197350362025E-2</v>
      </c>
      <c r="X275" s="9">
        <f t="shared" si="101"/>
        <v>0.36330202092425029</v>
      </c>
      <c r="Y275" s="10">
        <f t="shared" si="102"/>
        <v>8.0189044537757284E-2</v>
      </c>
      <c r="Z275" s="4">
        <f t="shared" si="90"/>
        <v>136410.66666666666</v>
      </c>
      <c r="AA275" s="4">
        <f t="shared" si="91"/>
        <v>2043</v>
      </c>
      <c r="AB275" s="4">
        <f t="shared" si="92"/>
        <v>3817.6666666666665</v>
      </c>
      <c r="AC275" s="4">
        <f t="shared" si="93"/>
        <v>2296.3333333333335</v>
      </c>
      <c r="AD275" s="4">
        <f t="shared" si="94"/>
        <v>7522</v>
      </c>
      <c r="AE275" s="4">
        <f t="shared" si="95"/>
        <v>2789.6666666666665</v>
      </c>
      <c r="AF275" s="4">
        <f t="shared" si="96"/>
        <v>3772</v>
      </c>
      <c r="AG275" s="4">
        <f t="shared" si="97"/>
        <v>2849</v>
      </c>
      <c r="AH275" s="4">
        <f t="shared" si="98"/>
        <v>81608.666666666672</v>
      </c>
      <c r="AJ275" s="30">
        <f ca="1">OFFSET('A&amp;Z correction'!$K$5,UsefulSeries!$C273,0)</f>
        <v>139700.05357032377</v>
      </c>
      <c r="AK275" s="30">
        <f ca="1">OFFSET('A&amp;Z correction'!$K$6,UsefulSeries!$C273,0)</f>
        <v>1848.5304117773082</v>
      </c>
      <c r="AL275" s="30">
        <f ca="1">OFFSET('A&amp;Z correction'!$K$7,UsefulSeries!$C273,0)</f>
        <v>1793.719178368362</v>
      </c>
      <c r="AM275" s="30">
        <f ca="1">OFFSET('A&amp;Z correction'!$L$5,UsefulSeries!$C273,0)</f>
        <v>2138.7008546794386</v>
      </c>
      <c r="AN275" s="30">
        <f ca="1">OFFSET('A&amp;Z correction'!$L$6,UsefulSeries!$C273,0)</f>
        <v>9566.0719241415154</v>
      </c>
      <c r="AO275" s="30">
        <f ca="1">OFFSET('A&amp;Z correction'!$L$7,UsefulSeries!$C273,0)</f>
        <v>1957.2030999346625</v>
      </c>
      <c r="AP275" s="30">
        <f ca="1">OFFSET('A&amp;Z correction'!$M$5,UsefulSeries!$C273,0)</f>
        <v>1717.9986162272735</v>
      </c>
      <c r="AQ275" s="30">
        <f ca="1">OFFSET('A&amp;Z correction'!$M$6,UsefulSeries!$C273,0)</f>
        <v>2027.8563435070157</v>
      </c>
      <c r="AR275" s="30">
        <f ca="1">OFFSET('A&amp;Z correction'!$M$7,UsefulSeries!$C273,0)</f>
        <v>82387.554509660244</v>
      </c>
    </row>
    <row r="276" spans="1:44" x14ac:dyDescent="0.35">
      <c r="A276" s="2" t="s">
        <v>329</v>
      </c>
      <c r="B276" s="58">
        <v>143404</v>
      </c>
      <c r="C276" s="62">
        <v>12135</v>
      </c>
      <c r="D276" s="66">
        <v>88443</v>
      </c>
      <c r="E276">
        <f t="shared" si="83"/>
        <v>0.58776467116426623</v>
      </c>
      <c r="F276">
        <f t="shared" si="84"/>
        <v>4.9737275700666446E-2</v>
      </c>
      <c r="G276">
        <f t="shared" si="85"/>
        <v>0.36249805313506733</v>
      </c>
      <c r="H276" s="6">
        <f t="shared" si="86"/>
        <v>7.8019017738316432E-2</v>
      </c>
      <c r="I276" s="59">
        <v>137305</v>
      </c>
      <c r="J276" s="63">
        <v>1968</v>
      </c>
      <c r="K276" s="67">
        <v>3731</v>
      </c>
      <c r="L276" s="60">
        <v>2360</v>
      </c>
      <c r="M276" s="64">
        <v>7052</v>
      </c>
      <c r="N276" s="68">
        <v>2726</v>
      </c>
      <c r="O276" s="61">
        <v>3640</v>
      </c>
      <c r="P276" s="65">
        <v>3108</v>
      </c>
      <c r="Q276" s="69">
        <v>81667</v>
      </c>
      <c r="S276" s="4">
        <f t="shared" si="87"/>
        <v>142903.33333333334</v>
      </c>
      <c r="T276" s="4">
        <f t="shared" si="88"/>
        <v>12250</v>
      </c>
      <c r="U276" s="4">
        <f t="shared" si="89"/>
        <v>88620</v>
      </c>
      <c r="V276" s="9">
        <f t="shared" si="99"/>
        <v>0.58414796871471686</v>
      </c>
      <c r="W276" s="9">
        <f t="shared" si="100"/>
        <v>5.1218360601892721E-2</v>
      </c>
      <c r="X276" s="9">
        <f t="shared" si="101"/>
        <v>0.36463367068339048</v>
      </c>
      <c r="Y276" s="10">
        <f t="shared" si="102"/>
        <v>7.8954152881020923E-2</v>
      </c>
      <c r="Z276" s="4">
        <f t="shared" si="90"/>
        <v>136750.33333333334</v>
      </c>
      <c r="AA276" s="4">
        <f t="shared" si="91"/>
        <v>1993.3333333333333</v>
      </c>
      <c r="AB276" s="4">
        <f t="shared" si="92"/>
        <v>3761.3333333333335</v>
      </c>
      <c r="AC276" s="4">
        <f t="shared" si="93"/>
        <v>2322.3333333333335</v>
      </c>
      <c r="AD276" s="4">
        <f t="shared" si="94"/>
        <v>7296</v>
      </c>
      <c r="AE276" s="4">
        <f t="shared" si="95"/>
        <v>2805.6666666666665</v>
      </c>
      <c r="AF276" s="4">
        <f t="shared" si="96"/>
        <v>3759.3333333333335</v>
      </c>
      <c r="AG276" s="4">
        <f t="shared" si="97"/>
        <v>2950.3333333333335</v>
      </c>
      <c r="AH276" s="4">
        <f t="shared" si="98"/>
        <v>81709.666666666672</v>
      </c>
      <c r="AJ276" s="30">
        <f ca="1">OFFSET('A&amp;Z correction'!$K$5,UsefulSeries!$C274,0)</f>
        <v>140049.000085181</v>
      </c>
      <c r="AK276" s="30">
        <f ca="1">OFFSET('A&amp;Z correction'!$K$6,UsefulSeries!$C274,0)</f>
        <v>1796.0899691828656</v>
      </c>
      <c r="AL276" s="30">
        <f ca="1">OFFSET('A&amp;Z correction'!$K$7,UsefulSeries!$C274,0)</f>
        <v>1736.7836025866511</v>
      </c>
      <c r="AM276" s="30">
        <f ca="1">OFFSET('A&amp;Z correction'!$L$5,UsefulSeries!$C274,0)</f>
        <v>2173.1278303096328</v>
      </c>
      <c r="AN276" s="30">
        <f ca="1">OFFSET('A&amp;Z correction'!$L$6,UsefulSeries!$C274,0)</f>
        <v>9277.3944132387442</v>
      </c>
      <c r="AO276" s="30">
        <f ca="1">OFFSET('A&amp;Z correction'!$L$7,UsefulSeries!$C274,0)</f>
        <v>2002.5415285504996</v>
      </c>
      <c r="AP276" s="30">
        <f ca="1">OFFSET('A&amp;Z correction'!$M$5,UsefulSeries!$C274,0)</f>
        <v>1695.4580842530527</v>
      </c>
      <c r="AQ276" s="30">
        <f ca="1">OFFSET('A&amp;Z correction'!$M$6,UsefulSeries!$C274,0)</f>
        <v>2171.1545686360114</v>
      </c>
      <c r="AR276" s="30">
        <f ca="1">OFFSET('A&amp;Z correction'!$M$7,UsefulSeries!$C274,0)</f>
        <v>82475.531796870549</v>
      </c>
    </row>
    <row r="277" spans="1:44" x14ac:dyDescent="0.35">
      <c r="A277" s="2" t="s">
        <v>330</v>
      </c>
      <c r="B277" s="58">
        <v>143345</v>
      </c>
      <c r="C277" s="62">
        <v>12011</v>
      </c>
      <c r="D277" s="66">
        <v>88818</v>
      </c>
      <c r="E277">
        <f t="shared" si="83"/>
        <v>0.58706086643131539</v>
      </c>
      <c r="F277">
        <f t="shared" si="84"/>
        <v>4.9190331484924688E-2</v>
      </c>
      <c r="G277">
        <f t="shared" si="85"/>
        <v>0.36374880208375993</v>
      </c>
      <c r="H277" s="6">
        <f t="shared" si="86"/>
        <v>7.7312752645536706E-2</v>
      </c>
      <c r="I277" s="59">
        <v>137364</v>
      </c>
      <c r="J277" s="63">
        <v>1964</v>
      </c>
      <c r="K277" s="67">
        <v>4052</v>
      </c>
      <c r="L277" s="60">
        <v>2199</v>
      </c>
      <c r="M277" s="64">
        <v>7118</v>
      </c>
      <c r="N277" s="68">
        <v>2817</v>
      </c>
      <c r="O277" s="61">
        <v>3748</v>
      </c>
      <c r="P277" s="65">
        <v>2904</v>
      </c>
      <c r="Q277" s="69">
        <v>81602</v>
      </c>
      <c r="S277" s="4">
        <f t="shared" si="87"/>
        <v>143259</v>
      </c>
      <c r="T277" s="4">
        <f t="shared" si="88"/>
        <v>12095.333333333334</v>
      </c>
      <c r="U277" s="4">
        <f t="shared" si="89"/>
        <v>88622</v>
      </c>
      <c r="V277" s="9">
        <f t="shared" si="99"/>
        <v>0.58672617558138107</v>
      </c>
      <c r="W277" s="9">
        <f t="shared" si="100"/>
        <v>4.9800429087716848E-2</v>
      </c>
      <c r="X277" s="9">
        <f t="shared" si="101"/>
        <v>0.36347339533090212</v>
      </c>
      <c r="Y277" s="10">
        <f t="shared" si="102"/>
        <v>7.7856427135387277E-2</v>
      </c>
      <c r="Z277" s="4">
        <f t="shared" si="90"/>
        <v>137162.33333333334</v>
      </c>
      <c r="AA277" s="4">
        <f t="shared" si="91"/>
        <v>1959.3333333333333</v>
      </c>
      <c r="AB277" s="4">
        <f t="shared" si="92"/>
        <v>3757.6666666666665</v>
      </c>
      <c r="AC277" s="4">
        <f t="shared" si="93"/>
        <v>2310.6666666666665</v>
      </c>
      <c r="AD277" s="4">
        <f t="shared" si="94"/>
        <v>7149.333333333333</v>
      </c>
      <c r="AE277" s="4">
        <f t="shared" si="95"/>
        <v>2788.6666666666665</v>
      </c>
      <c r="AF277" s="4">
        <f t="shared" si="96"/>
        <v>3722</v>
      </c>
      <c r="AG277" s="4">
        <f t="shared" si="97"/>
        <v>2971.3333333333335</v>
      </c>
      <c r="AH277" s="4">
        <f t="shared" si="98"/>
        <v>81737</v>
      </c>
      <c r="AJ277" s="30">
        <f ca="1">OFFSET('A&amp;Z correction'!$K$5,UsefulSeries!$C275,0)</f>
        <v>140472.44436344807</v>
      </c>
      <c r="AK277" s="30">
        <f ca="1">OFFSET('A&amp;Z correction'!$K$6,UsefulSeries!$C275,0)</f>
        <v>1759.7847964109519</v>
      </c>
      <c r="AL277" s="30">
        <f ca="1">OFFSET('A&amp;Z correction'!$K$7,UsefulSeries!$C275,0)</f>
        <v>1732.3552942227618</v>
      </c>
      <c r="AM277" s="30">
        <f ca="1">OFFSET('A&amp;Z correction'!$L$5,UsefulSeries!$C275,0)</f>
        <v>2162.6913885611571</v>
      </c>
      <c r="AN277" s="30">
        <f ca="1">OFFSET('A&amp;Z correction'!$L$6,UsefulSeries!$C275,0)</f>
        <v>9090.3899370366289</v>
      </c>
      <c r="AO277" s="30">
        <f ca="1">OFFSET('A&amp;Z correction'!$L$7,UsefulSeries!$C275,0)</f>
        <v>2001.1577632905241</v>
      </c>
      <c r="AP277" s="30">
        <f ca="1">OFFSET('A&amp;Z correction'!$M$5,UsefulSeries!$C275,0)</f>
        <v>1653.374977531379</v>
      </c>
      <c r="AQ277" s="30">
        <f ca="1">OFFSET('A&amp;Z correction'!$M$6,UsefulSeries!$C275,0)</f>
        <v>2213.3688295048028</v>
      </c>
      <c r="AR277" s="30">
        <f ca="1">OFFSET('A&amp;Z correction'!$M$7,UsefulSeries!$C275,0)</f>
        <v>82501.589888120929</v>
      </c>
    </row>
    <row r="278" spans="1:44" x14ac:dyDescent="0.35">
      <c r="A278" s="2" t="s">
        <v>331</v>
      </c>
      <c r="B278" s="58">
        <v>143298</v>
      </c>
      <c r="C278" s="62">
        <v>12299</v>
      </c>
      <c r="D278" s="66">
        <v>88753</v>
      </c>
      <c r="E278">
        <f t="shared" si="83"/>
        <v>0.58644567219152854</v>
      </c>
      <c r="F278">
        <f t="shared" si="84"/>
        <v>5.0333537957847348E-2</v>
      </c>
      <c r="G278">
        <f t="shared" si="85"/>
        <v>0.36322078985062412</v>
      </c>
      <c r="H278" s="6">
        <f t="shared" si="86"/>
        <v>7.9043940435869584E-2</v>
      </c>
      <c r="I278" s="59">
        <v>137342</v>
      </c>
      <c r="J278" s="63">
        <v>2204</v>
      </c>
      <c r="K278" s="67">
        <v>3774</v>
      </c>
      <c r="L278" s="60">
        <v>2139</v>
      </c>
      <c r="M278" s="64">
        <v>7180</v>
      </c>
      <c r="N278" s="68">
        <v>2690</v>
      </c>
      <c r="O278" s="61">
        <v>3747</v>
      </c>
      <c r="P278" s="65">
        <v>2906</v>
      </c>
      <c r="Q278" s="69">
        <v>81975</v>
      </c>
      <c r="S278" s="4">
        <f t="shared" si="87"/>
        <v>143349</v>
      </c>
      <c r="T278" s="4">
        <f t="shared" si="88"/>
        <v>12148.333333333334</v>
      </c>
      <c r="U278" s="4">
        <f t="shared" si="89"/>
        <v>88671.333333333328</v>
      </c>
      <c r="V278" s="9">
        <f t="shared" si="99"/>
        <v>0.58776467116426623</v>
      </c>
      <c r="W278" s="9">
        <f t="shared" si="100"/>
        <v>4.9737275700666446E-2</v>
      </c>
      <c r="X278" s="9">
        <f t="shared" si="101"/>
        <v>0.36249805313506733</v>
      </c>
      <c r="Y278" s="10">
        <f t="shared" si="102"/>
        <v>7.8125669893588739E-2</v>
      </c>
      <c r="Z278" s="4">
        <f t="shared" si="90"/>
        <v>137337</v>
      </c>
      <c r="AA278" s="4">
        <f t="shared" si="91"/>
        <v>2045.3333333333333</v>
      </c>
      <c r="AB278" s="4">
        <f t="shared" si="92"/>
        <v>3852.3333333333335</v>
      </c>
      <c r="AC278" s="4">
        <f t="shared" si="93"/>
        <v>2232.6666666666665</v>
      </c>
      <c r="AD278" s="4">
        <f t="shared" si="94"/>
        <v>7116.666666666667</v>
      </c>
      <c r="AE278" s="4">
        <f t="shared" si="95"/>
        <v>2744.3333333333335</v>
      </c>
      <c r="AF278" s="4">
        <f t="shared" si="96"/>
        <v>3711.6666666666665</v>
      </c>
      <c r="AG278" s="4">
        <f t="shared" si="97"/>
        <v>2972.6666666666665</v>
      </c>
      <c r="AH278" s="4">
        <f t="shared" si="98"/>
        <v>81748</v>
      </c>
      <c r="AJ278" s="30">
        <f ca="1">OFFSET('A&amp;Z correction'!$K$5,UsefulSeries!$C276,0)</f>
        <v>140650.86253901006</v>
      </c>
      <c r="AK278" s="30">
        <f ca="1">OFFSET('A&amp;Z correction'!$K$6,UsefulSeries!$C276,0)</f>
        <v>1858.2240728487025</v>
      </c>
      <c r="AL278" s="30">
        <f ca="1">OFFSET('A&amp;Z correction'!$K$7,UsefulSeries!$C276,0)</f>
        <v>1818.5601752061032</v>
      </c>
      <c r="AM278" s="30">
        <f ca="1">OFFSET('A&amp;Z correction'!$L$5,UsefulSeries!$C276,0)</f>
        <v>2074.2177728730026</v>
      </c>
      <c r="AN278" s="30">
        <f ca="1">OFFSET('A&amp;Z correction'!$L$6,UsefulSeries!$C276,0)</f>
        <v>9048.8615771368313</v>
      </c>
      <c r="AO278" s="30">
        <f ca="1">OFFSET('A&amp;Z correction'!$L$7,UsefulSeries!$C276,0)</f>
        <v>1955.3607657700941</v>
      </c>
      <c r="AP278" s="30">
        <f ca="1">OFFSET('A&amp;Z correction'!$M$5,UsefulSeries!$C276,0)</f>
        <v>1649.3826867676205</v>
      </c>
      <c r="AQ278" s="30">
        <f ca="1">OFFSET('A&amp;Z correction'!$M$6,UsefulSeries!$C276,0)</f>
        <v>2217.8343211774991</v>
      </c>
      <c r="AR278" s="30">
        <f ca="1">OFFSET('A&amp;Z correction'!$M$7,UsefulSeries!$C276,0)</f>
        <v>82516.23156034667</v>
      </c>
    </row>
    <row r="279" spans="1:44" x14ac:dyDescent="0.35">
      <c r="A279" s="2" t="s">
        <v>332</v>
      </c>
      <c r="B279" s="58">
        <v>143249</v>
      </c>
      <c r="C279" s="62">
        <v>12417</v>
      </c>
      <c r="D279" s="66">
        <v>88997</v>
      </c>
      <c r="E279">
        <f t="shared" si="83"/>
        <v>0.58549515047228229</v>
      </c>
      <c r="F279">
        <f t="shared" si="84"/>
        <v>5.075144177910023E-2</v>
      </c>
      <c r="G279">
        <f t="shared" si="85"/>
        <v>0.36375340774861747</v>
      </c>
      <c r="H279" s="6">
        <f t="shared" si="86"/>
        <v>7.9766936903370042E-2</v>
      </c>
      <c r="I279" s="59">
        <v>137467</v>
      </c>
      <c r="J279" s="63">
        <v>2117</v>
      </c>
      <c r="K279" s="67">
        <v>3690</v>
      </c>
      <c r="L279" s="60">
        <v>2276</v>
      </c>
      <c r="M279" s="64">
        <v>7476</v>
      </c>
      <c r="N279" s="68">
        <v>2545</v>
      </c>
      <c r="O279" s="61">
        <v>3430</v>
      </c>
      <c r="P279" s="65">
        <v>2800</v>
      </c>
      <c r="Q279" s="69">
        <v>82333</v>
      </c>
      <c r="S279" s="4">
        <f t="shared" si="87"/>
        <v>143297.33333333334</v>
      </c>
      <c r="T279" s="4">
        <f t="shared" si="88"/>
        <v>12242.333333333334</v>
      </c>
      <c r="U279" s="4">
        <f t="shared" si="89"/>
        <v>88856</v>
      </c>
      <c r="V279" s="9">
        <f t="shared" si="99"/>
        <v>0.58706086643131539</v>
      </c>
      <c r="W279" s="9">
        <f t="shared" si="100"/>
        <v>4.9190331484924688E-2</v>
      </c>
      <c r="X279" s="9">
        <f t="shared" si="101"/>
        <v>0.36374880208375993</v>
      </c>
      <c r="Y279" s="10">
        <f t="shared" si="102"/>
        <v>7.8708753822711891E-2</v>
      </c>
      <c r="Z279" s="4">
        <f t="shared" si="90"/>
        <v>137391</v>
      </c>
      <c r="AA279" s="4">
        <f t="shared" si="91"/>
        <v>2095</v>
      </c>
      <c r="AB279" s="4">
        <f t="shared" si="92"/>
        <v>3838.6666666666665</v>
      </c>
      <c r="AC279" s="4">
        <f t="shared" si="93"/>
        <v>2204.6666666666665</v>
      </c>
      <c r="AD279" s="4">
        <f t="shared" si="94"/>
        <v>7258</v>
      </c>
      <c r="AE279" s="4">
        <f t="shared" si="95"/>
        <v>2684</v>
      </c>
      <c r="AF279" s="4">
        <f t="shared" si="96"/>
        <v>3641.6666666666665</v>
      </c>
      <c r="AG279" s="4">
        <f t="shared" si="97"/>
        <v>2870</v>
      </c>
      <c r="AH279" s="4">
        <f t="shared" si="98"/>
        <v>81970</v>
      </c>
      <c r="AJ279" s="30">
        <f ca="1">OFFSET('A&amp;Z correction'!$K$5,UsefulSeries!$C277,0)</f>
        <v>140706.22675209187</v>
      </c>
      <c r="AK279" s="30">
        <f ca="1">OFFSET('A&amp;Z correction'!$K$6,UsefulSeries!$C277,0)</f>
        <v>1912.1360958551818</v>
      </c>
      <c r="AL279" s="30">
        <f ca="1">OFFSET('A&amp;Z correction'!$K$7,UsefulSeries!$C277,0)</f>
        <v>1799.0321593773938</v>
      </c>
      <c r="AM279" s="30">
        <f ca="1">OFFSET('A&amp;Z correction'!$L$5,UsefulSeries!$C277,0)</f>
        <v>2039.265601266517</v>
      </c>
      <c r="AN279" s="30">
        <f ca="1">OFFSET('A&amp;Z correction'!$L$6,UsefulSeries!$C277,0)</f>
        <v>9229.7122665048046</v>
      </c>
      <c r="AO279" s="30">
        <f ca="1">OFFSET('A&amp;Z correction'!$L$7,UsefulSeries!$C277,0)</f>
        <v>1868.9749787318383</v>
      </c>
      <c r="AP279" s="30">
        <f ca="1">OFFSET('A&amp;Z correction'!$M$5,UsefulSeries!$C277,0)</f>
        <v>1581.8020285510461</v>
      </c>
      <c r="AQ279" s="30">
        <f ca="1">OFFSET('A&amp;Z correction'!$M$6,UsefulSeries!$C277,0)</f>
        <v>2082.4468332390279</v>
      </c>
      <c r="AR279" s="30">
        <f ca="1">OFFSET('A&amp;Z correction'!$M$7,UsefulSeries!$C277,0)</f>
        <v>82762.276346258965</v>
      </c>
    </row>
    <row r="280" spans="1:44" x14ac:dyDescent="0.35">
      <c r="A280" s="2" t="s">
        <v>333</v>
      </c>
      <c r="B280" s="58">
        <v>143359</v>
      </c>
      <c r="C280" s="62">
        <v>11954</v>
      </c>
      <c r="D280" s="66">
        <v>89514</v>
      </c>
      <c r="E280">
        <f t="shared" si="83"/>
        <v>0.58555224709692966</v>
      </c>
      <c r="F280">
        <f t="shared" si="84"/>
        <v>4.8826314091174584E-2</v>
      </c>
      <c r="G280">
        <f t="shared" si="85"/>
        <v>0.36562143881189574</v>
      </c>
      <c r="H280" s="6">
        <f t="shared" si="86"/>
        <v>7.6967156644968546E-2</v>
      </c>
      <c r="I280" s="59">
        <v>137281</v>
      </c>
      <c r="J280" s="63">
        <v>1846</v>
      </c>
      <c r="K280" s="67">
        <v>4098</v>
      </c>
      <c r="L280" s="60">
        <v>2323</v>
      </c>
      <c r="M280" s="64">
        <v>7306</v>
      </c>
      <c r="N280" s="68">
        <v>2787</v>
      </c>
      <c r="O280" s="61">
        <v>3690</v>
      </c>
      <c r="P280" s="65">
        <v>2793</v>
      </c>
      <c r="Q280" s="69">
        <v>82323</v>
      </c>
      <c r="S280" s="4">
        <f t="shared" si="87"/>
        <v>143302</v>
      </c>
      <c r="T280" s="4">
        <f t="shared" si="88"/>
        <v>12223.333333333334</v>
      </c>
      <c r="U280" s="4">
        <f t="shared" si="89"/>
        <v>89088</v>
      </c>
      <c r="V280" s="9">
        <f t="shared" si="99"/>
        <v>0.58644567219152854</v>
      </c>
      <c r="W280" s="9">
        <f t="shared" si="100"/>
        <v>5.0333537957847348E-2</v>
      </c>
      <c r="X280" s="9">
        <f t="shared" si="101"/>
        <v>0.36322078985062412</v>
      </c>
      <c r="Y280" s="10">
        <f t="shared" si="102"/>
        <v>7.8593841089125885E-2</v>
      </c>
      <c r="Z280" s="4">
        <f t="shared" si="90"/>
        <v>137363.33333333334</v>
      </c>
      <c r="AA280" s="4">
        <f t="shared" si="91"/>
        <v>2055.6666666666665</v>
      </c>
      <c r="AB280" s="4">
        <f t="shared" si="92"/>
        <v>3854</v>
      </c>
      <c r="AC280" s="4">
        <f t="shared" si="93"/>
        <v>2246</v>
      </c>
      <c r="AD280" s="4">
        <f t="shared" si="94"/>
        <v>7320.666666666667</v>
      </c>
      <c r="AE280" s="4">
        <f t="shared" si="95"/>
        <v>2674</v>
      </c>
      <c r="AF280" s="4">
        <f t="shared" si="96"/>
        <v>3622.3333333333335</v>
      </c>
      <c r="AG280" s="4">
        <f t="shared" si="97"/>
        <v>2833</v>
      </c>
      <c r="AH280" s="4">
        <f t="shared" si="98"/>
        <v>82210.333333333328</v>
      </c>
      <c r="AJ280" s="30">
        <f ca="1">OFFSET('A&amp;Z correction'!$K$5,UsefulSeries!$C278,0)</f>
        <v>140677.87411279359</v>
      </c>
      <c r="AK280" s="30">
        <f ca="1">OFFSET('A&amp;Z correction'!$K$6,UsefulSeries!$C278,0)</f>
        <v>1865.8725252236507</v>
      </c>
      <c r="AL280" s="30">
        <f ca="1">OFFSET('A&amp;Z correction'!$K$7,UsefulSeries!$C278,0)</f>
        <v>1818.4072237397718</v>
      </c>
      <c r="AM280" s="30">
        <f ca="1">OFFSET('A&amp;Z correction'!$L$5,UsefulSeries!$C278,0)</f>
        <v>2085.2012037211366</v>
      </c>
      <c r="AN280" s="30">
        <f ca="1">OFFSET('A&amp;Z correction'!$L$6,UsefulSeries!$C278,0)</f>
        <v>9309.8257633415033</v>
      </c>
      <c r="AO280" s="30">
        <f ca="1">OFFSET('A&amp;Z correction'!$L$7,UsefulSeries!$C278,0)</f>
        <v>1848.5975405258087</v>
      </c>
      <c r="AP280" s="30">
        <f ca="1">OFFSET('A&amp;Z correction'!$M$5,UsefulSeries!$C278,0)</f>
        <v>1557.5318117156298</v>
      </c>
      <c r="AQ280" s="30">
        <f ca="1">OFFSET('A&amp;Z correction'!$M$6,UsefulSeries!$C278,0)</f>
        <v>2032.359403178938</v>
      </c>
      <c r="AR280" s="30">
        <f ca="1">OFFSET('A&amp;Z correction'!$M$7,UsefulSeries!$C278,0)</f>
        <v>83012.530618413555</v>
      </c>
    </row>
    <row r="281" spans="1:44" x14ac:dyDescent="0.35">
      <c r="A281" s="2" t="s">
        <v>334</v>
      </c>
      <c r="B281" s="58">
        <v>143352</v>
      </c>
      <c r="C281" s="62">
        <v>11681</v>
      </c>
      <c r="D281" s="66">
        <v>89961</v>
      </c>
      <c r="E281">
        <f t="shared" si="83"/>
        <v>0.58512453366204886</v>
      </c>
      <c r="F281">
        <f t="shared" si="84"/>
        <v>4.7678718662497857E-2</v>
      </c>
      <c r="G281">
        <f t="shared" si="85"/>
        <v>0.36719674767545329</v>
      </c>
      <c r="H281" s="6">
        <f t="shared" si="86"/>
        <v>7.5345249076003179E-2</v>
      </c>
      <c r="I281" s="59">
        <v>137330</v>
      </c>
      <c r="J281" s="63">
        <v>1911</v>
      </c>
      <c r="K281" s="67">
        <v>4095</v>
      </c>
      <c r="L281" s="60">
        <v>2147</v>
      </c>
      <c r="M281" s="64">
        <v>7124</v>
      </c>
      <c r="N281" s="68">
        <v>2682</v>
      </c>
      <c r="O281" s="61">
        <v>3829</v>
      </c>
      <c r="P281" s="65">
        <v>2624</v>
      </c>
      <c r="Q281" s="69">
        <v>82871</v>
      </c>
      <c r="S281" s="4">
        <f t="shared" si="87"/>
        <v>143320</v>
      </c>
      <c r="T281" s="4">
        <f t="shared" si="88"/>
        <v>12017.333333333334</v>
      </c>
      <c r="U281" s="4">
        <f t="shared" si="89"/>
        <v>89490.666666666672</v>
      </c>
      <c r="V281" s="9">
        <f t="shared" si="99"/>
        <v>0.58549515047228229</v>
      </c>
      <c r="W281" s="9">
        <f t="shared" si="100"/>
        <v>5.075144177910023E-2</v>
      </c>
      <c r="X281" s="9">
        <f t="shared" si="101"/>
        <v>0.36375340774861747</v>
      </c>
      <c r="Y281" s="10">
        <f t="shared" si="102"/>
        <v>7.7362814691467177E-2</v>
      </c>
      <c r="Z281" s="4">
        <f t="shared" si="90"/>
        <v>137359.33333333334</v>
      </c>
      <c r="AA281" s="4">
        <f t="shared" si="91"/>
        <v>1958</v>
      </c>
      <c r="AB281" s="4">
        <f t="shared" si="92"/>
        <v>3961</v>
      </c>
      <c r="AC281" s="4">
        <f t="shared" si="93"/>
        <v>2248.6666666666665</v>
      </c>
      <c r="AD281" s="4">
        <f t="shared" si="94"/>
        <v>7302</v>
      </c>
      <c r="AE281" s="4">
        <f t="shared" si="95"/>
        <v>2671.3333333333335</v>
      </c>
      <c r="AF281" s="4">
        <f t="shared" si="96"/>
        <v>3649.6666666666665</v>
      </c>
      <c r="AG281" s="4">
        <f t="shared" si="97"/>
        <v>2739</v>
      </c>
      <c r="AH281" s="4">
        <f t="shared" si="98"/>
        <v>82509</v>
      </c>
      <c r="AJ281" s="30">
        <f ca="1">OFFSET('A&amp;Z correction'!$K$5,UsefulSeries!$C279,0)</f>
        <v>140675.12505758481</v>
      </c>
      <c r="AK281" s="30">
        <f ca="1">OFFSET('A&amp;Z correction'!$K$6,UsefulSeries!$C279,0)</f>
        <v>1754.831456108777</v>
      </c>
      <c r="AL281" s="30">
        <f ca="1">OFFSET('A&amp;Z correction'!$K$7,UsefulSeries!$C279,0)</f>
        <v>1936.8248580531967</v>
      </c>
      <c r="AM281" s="30">
        <f ca="1">OFFSET('A&amp;Z correction'!$L$5,UsefulSeries!$C279,0)</f>
        <v>2088.6269719434099</v>
      </c>
      <c r="AN281" s="30">
        <f ca="1">OFFSET('A&amp;Z correction'!$L$6,UsefulSeries!$C279,0)</f>
        <v>9286.5941872459152</v>
      </c>
      <c r="AO281" s="30">
        <f ca="1">OFFSET('A&amp;Z correction'!$L$7,UsefulSeries!$C279,0)</f>
        <v>1846.5462931750021</v>
      </c>
      <c r="AP281" s="30">
        <f ca="1">OFFSET('A&amp;Z correction'!$M$5,UsefulSeries!$C279,0)</f>
        <v>1585.6253771331758</v>
      </c>
      <c r="AQ281" s="30">
        <f ca="1">OFFSET('A&amp;Z correction'!$M$6,UsefulSeries!$C279,0)</f>
        <v>1927.6814025952924</v>
      </c>
      <c r="AR281" s="30">
        <f ca="1">OFFSET('A&amp;Z correction'!$M$7,UsefulSeries!$C279,0)</f>
        <v>83325.014605286997</v>
      </c>
    </row>
    <row r="282" spans="1:44" x14ac:dyDescent="0.35">
      <c r="A282" s="2" t="s">
        <v>335</v>
      </c>
      <c r="B282" s="58">
        <v>143622</v>
      </c>
      <c r="C282" s="62">
        <v>11743</v>
      </c>
      <c r="D282" s="66">
        <v>89810</v>
      </c>
      <c r="E282">
        <f t="shared" si="83"/>
        <v>0.58579382074028752</v>
      </c>
      <c r="F282">
        <f t="shared" si="84"/>
        <v>4.7896400530233509E-2</v>
      </c>
      <c r="G282">
        <f t="shared" si="85"/>
        <v>0.36630977872947895</v>
      </c>
      <c r="H282" s="6">
        <f t="shared" si="86"/>
        <v>7.5583303832909607E-2</v>
      </c>
      <c r="I282" s="59">
        <v>137394</v>
      </c>
      <c r="J282" s="63">
        <v>2019</v>
      </c>
      <c r="K282" s="67">
        <v>3914</v>
      </c>
      <c r="L282" s="60">
        <v>2199</v>
      </c>
      <c r="M282" s="64">
        <v>7045</v>
      </c>
      <c r="N282" s="68">
        <v>2436</v>
      </c>
      <c r="O282" s="61">
        <v>3932</v>
      </c>
      <c r="P282" s="65">
        <v>2664</v>
      </c>
      <c r="Q282" s="69">
        <v>83174</v>
      </c>
      <c r="S282" s="4">
        <f t="shared" si="87"/>
        <v>143444.33333333334</v>
      </c>
      <c r="T282" s="4">
        <f t="shared" si="88"/>
        <v>11792.666666666666</v>
      </c>
      <c r="U282" s="4">
        <f t="shared" si="89"/>
        <v>89761.666666666672</v>
      </c>
      <c r="V282" s="9">
        <f t="shared" si="99"/>
        <v>0.58555224709692966</v>
      </c>
      <c r="W282" s="9">
        <f t="shared" si="100"/>
        <v>4.8826314091174584E-2</v>
      </c>
      <c r="X282" s="9">
        <f t="shared" si="101"/>
        <v>0.36562143881189574</v>
      </c>
      <c r="Y282" s="10">
        <f t="shared" si="102"/>
        <v>7.5965566628230813E-2</v>
      </c>
      <c r="Z282" s="4">
        <f t="shared" si="90"/>
        <v>137335</v>
      </c>
      <c r="AA282" s="4">
        <f t="shared" si="91"/>
        <v>1925.3333333333333</v>
      </c>
      <c r="AB282" s="4">
        <f t="shared" si="92"/>
        <v>4035.6666666666665</v>
      </c>
      <c r="AC282" s="4">
        <f t="shared" si="93"/>
        <v>2223</v>
      </c>
      <c r="AD282" s="4">
        <f t="shared" si="94"/>
        <v>7158.333333333333</v>
      </c>
      <c r="AE282" s="4">
        <f t="shared" si="95"/>
        <v>2635</v>
      </c>
      <c r="AF282" s="4">
        <f t="shared" si="96"/>
        <v>3817</v>
      </c>
      <c r="AG282" s="4">
        <f t="shared" si="97"/>
        <v>2693.6666666666665</v>
      </c>
      <c r="AH282" s="4">
        <f t="shared" si="98"/>
        <v>82789.333333333328</v>
      </c>
      <c r="AJ282" s="30">
        <f ca="1">OFFSET('A&amp;Z correction'!$K$5,UsefulSeries!$C280,0)</f>
        <v>140650.13820278051</v>
      </c>
      <c r="AK282" s="30">
        <f ca="1">OFFSET('A&amp;Z correction'!$K$6,UsefulSeries!$C280,0)</f>
        <v>1720.9937648798591</v>
      </c>
      <c r="AL282" s="30">
        <f ca="1">OFFSET('A&amp;Z correction'!$K$7,UsefulSeries!$C280,0)</f>
        <v>2015.8844420458242</v>
      </c>
      <c r="AM282" s="30">
        <f ca="1">OFFSET('A&amp;Z correction'!$L$5,UsefulSeries!$C280,0)</f>
        <v>2062.4318852889714</v>
      </c>
      <c r="AN282" s="30">
        <f ca="1">OFFSET('A&amp;Z correction'!$L$6,UsefulSeries!$C280,0)</f>
        <v>9103.766911524388</v>
      </c>
      <c r="AO282" s="30">
        <f ca="1">OFFSET('A&amp;Z correction'!$L$7,UsefulSeries!$C280,0)</f>
        <v>1821.9163102698617</v>
      </c>
      <c r="AP282" s="30">
        <f ca="1">OFFSET('A&amp;Z correction'!$M$5,UsefulSeries!$C280,0)</f>
        <v>1758.7114454706234</v>
      </c>
      <c r="AQ282" s="30">
        <f ca="1">OFFSET('A&amp;Z correction'!$M$6,UsefulSeries!$C280,0)</f>
        <v>1892.6957594533983</v>
      </c>
      <c r="AR282" s="30">
        <f ca="1">OFFSET('A&amp;Z correction'!$M$7,UsefulSeries!$C280,0)</f>
        <v>83614.679034912799</v>
      </c>
    </row>
    <row r="283" spans="1:44" x14ac:dyDescent="0.35">
      <c r="A283" s="2" t="s">
        <v>336</v>
      </c>
      <c r="B283" s="58">
        <v>143842</v>
      </c>
      <c r="C283" s="62">
        <v>11641</v>
      </c>
      <c r="D283" s="66">
        <v>89880</v>
      </c>
      <c r="E283">
        <f t="shared" si="83"/>
        <v>0.58624160937060599</v>
      </c>
      <c r="F283">
        <f t="shared" si="84"/>
        <v>4.7443991147809575E-2</v>
      </c>
      <c r="G283">
        <f t="shared" si="85"/>
        <v>0.36631439948158445</v>
      </c>
      <c r="H283" s="6">
        <f t="shared" si="86"/>
        <v>7.4869921470514467E-2</v>
      </c>
      <c r="I283" s="59">
        <v>137791</v>
      </c>
      <c r="J283" s="63">
        <v>1926</v>
      </c>
      <c r="K283" s="67">
        <v>3880</v>
      </c>
      <c r="L283" s="60">
        <v>2257</v>
      </c>
      <c r="M283" s="64">
        <v>7004</v>
      </c>
      <c r="N283" s="68">
        <v>2481</v>
      </c>
      <c r="O283" s="61">
        <v>3723</v>
      </c>
      <c r="P283" s="65">
        <v>2680</v>
      </c>
      <c r="Q283" s="69">
        <v>83216</v>
      </c>
      <c r="S283" s="4">
        <f t="shared" si="87"/>
        <v>143605.33333333334</v>
      </c>
      <c r="T283" s="4">
        <f t="shared" si="88"/>
        <v>11688.333333333334</v>
      </c>
      <c r="U283" s="4">
        <f t="shared" si="89"/>
        <v>89883.666666666672</v>
      </c>
      <c r="V283" s="9">
        <f t="shared" si="99"/>
        <v>0.58512453366204886</v>
      </c>
      <c r="W283" s="9">
        <f t="shared" si="100"/>
        <v>4.7678718662497857E-2</v>
      </c>
      <c r="X283" s="9">
        <f t="shared" si="101"/>
        <v>0.36719674767545329</v>
      </c>
      <c r="Y283" s="10">
        <f t="shared" si="102"/>
        <v>7.5266001403791943E-2</v>
      </c>
      <c r="Z283" s="4">
        <f t="shared" si="90"/>
        <v>137505</v>
      </c>
      <c r="AA283" s="4">
        <f t="shared" si="91"/>
        <v>1952</v>
      </c>
      <c r="AB283" s="4">
        <f t="shared" si="92"/>
        <v>3963</v>
      </c>
      <c r="AC283" s="4">
        <f t="shared" si="93"/>
        <v>2201</v>
      </c>
      <c r="AD283" s="4">
        <f t="shared" si="94"/>
        <v>7057.666666666667</v>
      </c>
      <c r="AE283" s="4">
        <f t="shared" si="95"/>
        <v>2533</v>
      </c>
      <c r="AF283" s="4">
        <f t="shared" si="96"/>
        <v>3828</v>
      </c>
      <c r="AG283" s="4">
        <f t="shared" si="97"/>
        <v>2656</v>
      </c>
      <c r="AH283" s="4">
        <f t="shared" si="98"/>
        <v>83087</v>
      </c>
      <c r="AJ283" s="30">
        <f ca="1">OFFSET('A&amp;Z correction'!$K$5,UsefulSeries!$C281,0)</f>
        <v>140824.55583804776</v>
      </c>
      <c r="AK283" s="30">
        <f ca="1">OFFSET('A&amp;Z correction'!$K$6,UsefulSeries!$C281,0)</f>
        <v>1754.0130949369891</v>
      </c>
      <c r="AL283" s="30">
        <f ca="1">OFFSET('A&amp;Z correction'!$K$7,UsefulSeries!$C281,0)</f>
        <v>1937.4252853515109</v>
      </c>
      <c r="AM283" s="30">
        <f ca="1">OFFSET('A&amp;Z correction'!$L$5,UsefulSeries!$C281,0)</f>
        <v>2039.8940453903299</v>
      </c>
      <c r="AN283" s="30">
        <f ca="1">OFFSET('A&amp;Z correction'!$L$6,UsefulSeries!$C281,0)</f>
        <v>8975.8632560878996</v>
      </c>
      <c r="AO283" s="30">
        <f ca="1">OFFSET('A&amp;Z correction'!$L$7,UsefulSeries!$C281,0)</f>
        <v>1717.4633742855608</v>
      </c>
      <c r="AP283" s="30">
        <f ca="1">OFFSET('A&amp;Z correction'!$M$5,UsefulSeries!$C281,0)</f>
        <v>1769.5849616914909</v>
      </c>
      <c r="AQ283" s="30">
        <f ca="1">OFFSET('A&amp;Z correction'!$M$6,UsefulSeries!$C281,0)</f>
        <v>1860.735096020489</v>
      </c>
      <c r="AR283" s="30">
        <f ca="1">OFFSET('A&amp;Z correction'!$M$7,UsefulSeries!$C281,0)</f>
        <v>83932.045309515408</v>
      </c>
    </row>
    <row r="284" spans="1:44" x14ac:dyDescent="0.35">
      <c r="A284" s="2" t="s">
        <v>337</v>
      </c>
      <c r="B284" s="58">
        <v>144003</v>
      </c>
      <c r="C284" s="62">
        <v>11750</v>
      </c>
      <c r="D284" s="66">
        <v>89799</v>
      </c>
      <c r="E284">
        <f t="shared" si="83"/>
        <v>0.58644604808757417</v>
      </c>
      <c r="F284">
        <f t="shared" si="84"/>
        <v>4.7851371603570732E-2</v>
      </c>
      <c r="G284">
        <f t="shared" si="85"/>
        <v>0.36570258030885516</v>
      </c>
      <c r="H284" s="6">
        <f t="shared" si="86"/>
        <v>7.5439959422932468E-2</v>
      </c>
      <c r="I284" s="59">
        <v>137740</v>
      </c>
      <c r="J284" s="63">
        <v>2086</v>
      </c>
      <c r="K284" s="67">
        <v>3991</v>
      </c>
      <c r="L284" s="60">
        <v>2297</v>
      </c>
      <c r="M284" s="64">
        <v>6907</v>
      </c>
      <c r="N284" s="68">
        <v>2436</v>
      </c>
      <c r="O284" s="61">
        <v>3902</v>
      </c>
      <c r="P284" s="65">
        <v>2727</v>
      </c>
      <c r="Q284" s="69">
        <v>83060</v>
      </c>
      <c r="S284" s="4">
        <f t="shared" si="87"/>
        <v>143822.33333333334</v>
      </c>
      <c r="T284" s="4">
        <f t="shared" si="88"/>
        <v>11711.333333333334</v>
      </c>
      <c r="U284" s="4">
        <f t="shared" si="89"/>
        <v>89829.666666666672</v>
      </c>
      <c r="V284" s="9">
        <f t="shared" si="99"/>
        <v>0.58579382074028752</v>
      </c>
      <c r="W284" s="9">
        <f t="shared" si="100"/>
        <v>4.7896400530233509E-2</v>
      </c>
      <c r="X284" s="9">
        <f t="shared" si="101"/>
        <v>0.36630977872947895</v>
      </c>
      <c r="Y284" s="10">
        <f t="shared" si="102"/>
        <v>7.5297738324607094E-2</v>
      </c>
      <c r="Z284" s="4">
        <f t="shared" si="90"/>
        <v>137641.66666666666</v>
      </c>
      <c r="AA284" s="4">
        <f t="shared" si="91"/>
        <v>2010.3333333333333</v>
      </c>
      <c r="AB284" s="4">
        <f t="shared" si="92"/>
        <v>3928.3333333333335</v>
      </c>
      <c r="AC284" s="4">
        <f t="shared" si="93"/>
        <v>2251</v>
      </c>
      <c r="AD284" s="4">
        <f t="shared" si="94"/>
        <v>6985.333333333333</v>
      </c>
      <c r="AE284" s="4">
        <f t="shared" si="95"/>
        <v>2451</v>
      </c>
      <c r="AF284" s="4">
        <f t="shared" si="96"/>
        <v>3852.3333333333335</v>
      </c>
      <c r="AG284" s="4">
        <f t="shared" si="97"/>
        <v>2690.3333333333335</v>
      </c>
      <c r="AH284" s="4">
        <f t="shared" si="98"/>
        <v>83150</v>
      </c>
      <c r="AJ284" s="30">
        <f ca="1">OFFSET('A&amp;Z correction'!$K$5,UsefulSeries!$C282,0)</f>
        <v>140962.32564048437</v>
      </c>
      <c r="AK284" s="30">
        <f ca="1">OFFSET('A&amp;Z correction'!$K$6,UsefulSeries!$C282,0)</f>
        <v>1822.0944715899409</v>
      </c>
      <c r="AL284" s="30">
        <f ca="1">OFFSET('A&amp;Z correction'!$K$7,UsefulSeries!$C282,0)</f>
        <v>1895.5242590990215</v>
      </c>
      <c r="AM284" s="30">
        <f ca="1">OFFSET('A&amp;Z correction'!$L$5,UsefulSeries!$C282,0)</f>
        <v>2098.9198140673643</v>
      </c>
      <c r="AN284" s="30">
        <f ca="1">OFFSET('A&amp;Z correction'!$L$6,UsefulSeries!$C282,0)</f>
        <v>8883.5217988998047</v>
      </c>
      <c r="AO284" s="30">
        <f ca="1">OFFSET('A&amp;Z correction'!$L$7,UsefulSeries!$C282,0)</f>
        <v>1632.2209823708031</v>
      </c>
      <c r="AP284" s="30">
        <f ca="1">OFFSET('A&amp;Z correction'!$M$5,UsefulSeries!$C282,0)</f>
        <v>1786.2660060938742</v>
      </c>
      <c r="AQ284" s="30">
        <f ca="1">OFFSET('A&amp;Z correction'!$M$6,UsefulSeries!$C282,0)</f>
        <v>1907.717035914603</v>
      </c>
      <c r="AR284" s="30">
        <f ca="1">OFFSET('A&amp;Z correction'!$M$7,UsefulSeries!$C282,0)</f>
        <v>84000.694660773399</v>
      </c>
    </row>
    <row r="285" spans="1:44" x14ac:dyDescent="0.35">
      <c r="A285" s="2" t="s">
        <v>338</v>
      </c>
      <c r="B285" s="58">
        <v>144300</v>
      </c>
      <c r="C285" s="62">
        <v>11362</v>
      </c>
      <c r="D285" s="66">
        <v>90094</v>
      </c>
      <c r="E285">
        <f t="shared" si="83"/>
        <v>0.58716775989192538</v>
      </c>
      <c r="F285">
        <f t="shared" si="84"/>
        <v>4.6232848841940788E-2</v>
      </c>
      <c r="G285">
        <f t="shared" si="85"/>
        <v>0.36659939126613389</v>
      </c>
      <c r="H285" s="6">
        <f t="shared" si="86"/>
        <v>7.2991481543343908E-2</v>
      </c>
      <c r="I285" s="59">
        <v>138122</v>
      </c>
      <c r="J285" s="63">
        <v>1909</v>
      </c>
      <c r="K285" s="67">
        <v>3880</v>
      </c>
      <c r="L285" s="60">
        <v>2359</v>
      </c>
      <c r="M285" s="64">
        <v>6793</v>
      </c>
      <c r="N285" s="68">
        <v>2590</v>
      </c>
      <c r="O285" s="61">
        <v>3799</v>
      </c>
      <c r="P285" s="65">
        <v>2636</v>
      </c>
      <c r="Q285" s="69">
        <v>83136</v>
      </c>
      <c r="S285" s="4">
        <f t="shared" si="87"/>
        <v>144048.33333333334</v>
      </c>
      <c r="T285" s="4">
        <f t="shared" si="88"/>
        <v>11584.333333333334</v>
      </c>
      <c r="U285" s="4">
        <f t="shared" si="89"/>
        <v>89924.333333333328</v>
      </c>
      <c r="V285" s="9">
        <f t="shared" si="99"/>
        <v>0.58624160937060599</v>
      </c>
      <c r="W285" s="9">
        <f t="shared" si="100"/>
        <v>4.7443991147809575E-2</v>
      </c>
      <c r="X285" s="9">
        <f t="shared" si="101"/>
        <v>0.36631439948158445</v>
      </c>
      <c r="Y285" s="10">
        <f t="shared" si="102"/>
        <v>7.4433816379594675E-2</v>
      </c>
      <c r="Z285" s="4">
        <f t="shared" si="90"/>
        <v>137884.33333333334</v>
      </c>
      <c r="AA285" s="4">
        <f t="shared" si="91"/>
        <v>1973.6666666666667</v>
      </c>
      <c r="AB285" s="4">
        <f t="shared" si="92"/>
        <v>3917</v>
      </c>
      <c r="AC285" s="4">
        <f t="shared" si="93"/>
        <v>2304.3333333333335</v>
      </c>
      <c r="AD285" s="4">
        <f t="shared" si="94"/>
        <v>6901.333333333333</v>
      </c>
      <c r="AE285" s="4">
        <f t="shared" si="95"/>
        <v>2502.3333333333335</v>
      </c>
      <c r="AF285" s="4">
        <f t="shared" si="96"/>
        <v>3808</v>
      </c>
      <c r="AG285" s="4">
        <f t="shared" si="97"/>
        <v>2681</v>
      </c>
      <c r="AH285" s="4">
        <f t="shared" si="98"/>
        <v>83137.333333333328</v>
      </c>
      <c r="AJ285" s="30">
        <f ca="1">OFFSET('A&amp;Z correction'!$K$5,UsefulSeries!$C283,0)</f>
        <v>141210.95930674649</v>
      </c>
      <c r="AK285" s="30">
        <f ca="1">OFFSET('A&amp;Z correction'!$K$6,UsefulSeries!$C283,0)</f>
        <v>1781.7850258204533</v>
      </c>
      <c r="AL285" s="30">
        <f ca="1">OFFSET('A&amp;Z correction'!$K$7,UsefulSeries!$C283,0)</f>
        <v>1884.2079337646944</v>
      </c>
      <c r="AM285" s="30">
        <f ca="1">OFFSET('A&amp;Z correction'!$L$5,UsefulSeries!$C283,0)</f>
        <v>2161.2822251494467</v>
      </c>
      <c r="AN285" s="30">
        <f ca="1">OFFSET('A&amp;Z correction'!$L$6,UsefulSeries!$C283,0)</f>
        <v>8776.1732501871847</v>
      </c>
      <c r="AO285" s="30">
        <f ca="1">OFFSET('A&amp;Z correction'!$L$7,UsefulSeries!$C283,0)</f>
        <v>1700.379634987984</v>
      </c>
      <c r="AP285" s="30">
        <f ca="1">OFFSET('A&amp;Z correction'!$M$5,UsefulSeries!$C283,0)</f>
        <v>1732.7228200076895</v>
      </c>
      <c r="AQ285" s="30">
        <f ca="1">OFFSET('A&amp;Z correction'!$M$6,UsefulSeries!$C283,0)</f>
        <v>1907.9434917228079</v>
      </c>
      <c r="AR285" s="30">
        <f ca="1">OFFSET('A&amp;Z correction'!$M$7,UsefulSeries!$C283,0)</f>
        <v>83982.876424498783</v>
      </c>
    </row>
    <row r="286" spans="1:44" x14ac:dyDescent="0.35">
      <c r="A286" s="2" t="s">
        <v>339</v>
      </c>
      <c r="B286" s="58">
        <v>144284</v>
      </c>
      <c r="C286" s="62">
        <v>11284</v>
      </c>
      <c r="D286" s="66">
        <v>90391</v>
      </c>
      <c r="E286">
        <f t="shared" si="83"/>
        <v>0.58661809488573302</v>
      </c>
      <c r="F286">
        <f t="shared" si="84"/>
        <v>4.5877564960013661E-2</v>
      </c>
      <c r="G286">
        <f t="shared" si="85"/>
        <v>0.36750434015425337</v>
      </c>
      <c r="H286" s="6">
        <f t="shared" si="86"/>
        <v>7.2534197264218864E-2</v>
      </c>
      <c r="I286" s="59">
        <v>138292</v>
      </c>
      <c r="J286" s="63">
        <v>1969</v>
      </c>
      <c r="K286" s="67">
        <v>4015</v>
      </c>
      <c r="L286" s="60">
        <v>2170</v>
      </c>
      <c r="M286" s="64">
        <v>6589</v>
      </c>
      <c r="N286" s="68">
        <v>2601</v>
      </c>
      <c r="O286" s="61">
        <v>3789</v>
      </c>
      <c r="P286" s="65">
        <v>2680</v>
      </c>
      <c r="Q286" s="69">
        <v>83433</v>
      </c>
      <c r="S286" s="4">
        <f t="shared" si="87"/>
        <v>144195.66666666666</v>
      </c>
      <c r="T286" s="4">
        <f t="shared" si="88"/>
        <v>11465.333333333334</v>
      </c>
      <c r="U286" s="4">
        <f t="shared" si="89"/>
        <v>90094.666666666672</v>
      </c>
      <c r="V286" s="9">
        <f t="shared" si="99"/>
        <v>0.58644604808757417</v>
      </c>
      <c r="W286" s="9">
        <f t="shared" si="100"/>
        <v>4.7851371603570732E-2</v>
      </c>
      <c r="X286" s="9">
        <f t="shared" si="101"/>
        <v>0.36570258030885516</v>
      </c>
      <c r="Y286" s="10">
        <f t="shared" si="102"/>
        <v>7.3655786184936067E-2</v>
      </c>
      <c r="Z286" s="4">
        <f t="shared" si="90"/>
        <v>138051.33333333334</v>
      </c>
      <c r="AA286" s="4">
        <f t="shared" si="91"/>
        <v>1988</v>
      </c>
      <c r="AB286" s="4">
        <f t="shared" si="92"/>
        <v>3962</v>
      </c>
      <c r="AC286" s="4">
        <f t="shared" si="93"/>
        <v>2275.3333333333335</v>
      </c>
      <c r="AD286" s="4">
        <f t="shared" si="94"/>
        <v>6763</v>
      </c>
      <c r="AE286" s="4">
        <f t="shared" si="95"/>
        <v>2542.3333333333335</v>
      </c>
      <c r="AF286" s="4">
        <f t="shared" si="96"/>
        <v>3830</v>
      </c>
      <c r="AG286" s="4">
        <f t="shared" si="97"/>
        <v>2681</v>
      </c>
      <c r="AH286" s="4">
        <f t="shared" si="98"/>
        <v>83209.666666666672</v>
      </c>
      <c r="AJ286" s="30">
        <f ca="1">OFFSET('A&amp;Z correction'!$K$5,UsefulSeries!$C284,0)</f>
        <v>141382.05847691369</v>
      </c>
      <c r="AK286" s="30">
        <f ca="1">OFFSET('A&amp;Z correction'!$K$6,UsefulSeries!$C284,0)</f>
        <v>1801.0126251565696</v>
      </c>
      <c r="AL286" s="30">
        <f ca="1">OFFSET('A&amp;Z correction'!$K$7,UsefulSeries!$C284,0)</f>
        <v>1925.2832944939355</v>
      </c>
      <c r="AM286" s="30">
        <f ca="1">OFFSET('A&amp;Z correction'!$L$5,UsefulSeries!$C284,0)</f>
        <v>2130.8063666009079</v>
      </c>
      <c r="AN286" s="30">
        <f ca="1">OFFSET('A&amp;Z correction'!$L$6,UsefulSeries!$C284,0)</f>
        <v>8599.5947320812447</v>
      </c>
      <c r="AO286" s="30">
        <f ca="1">OFFSET('A&amp;Z correction'!$L$7,UsefulSeries!$C284,0)</f>
        <v>1762.846071012535</v>
      </c>
      <c r="AP286" s="30">
        <f ca="1">OFFSET('A&amp;Z correction'!$M$5,UsefulSeries!$C284,0)</f>
        <v>1755.9544745782987</v>
      </c>
      <c r="AQ286" s="30">
        <f ca="1">OFFSET('A&amp;Z correction'!$M$6,UsefulSeries!$C284,0)</f>
        <v>1924.403160917105</v>
      </c>
      <c r="AR286" s="30">
        <f ca="1">OFFSET('A&amp;Z correction'!$M$7,UsefulSeries!$C284,0)</f>
        <v>84049.74376846326</v>
      </c>
    </row>
    <row r="287" spans="1:44" x14ac:dyDescent="0.35">
      <c r="A287" s="2" t="s">
        <v>340</v>
      </c>
      <c r="B287" s="58">
        <v>144447</v>
      </c>
      <c r="C287" s="62">
        <v>11302</v>
      </c>
      <c r="D287" s="66">
        <v>90419</v>
      </c>
      <c r="E287">
        <f t="shared" si="83"/>
        <v>0.58678219752364236</v>
      </c>
      <c r="F287">
        <f t="shared" si="84"/>
        <v>4.5911735075233176E-2</v>
      </c>
      <c r="G287">
        <f t="shared" si="85"/>
        <v>0.36730606740112443</v>
      </c>
      <c r="H287" s="6">
        <f t="shared" si="86"/>
        <v>7.2565473935627192E-2</v>
      </c>
      <c r="I287" s="59">
        <v>138410</v>
      </c>
      <c r="J287" s="63">
        <v>1914</v>
      </c>
      <c r="K287" s="67">
        <v>3936</v>
      </c>
      <c r="L287" s="60">
        <v>2102</v>
      </c>
      <c r="M287" s="64">
        <v>6752</v>
      </c>
      <c r="N287" s="68">
        <v>2428</v>
      </c>
      <c r="O287" s="61">
        <v>3862</v>
      </c>
      <c r="P287" s="65">
        <v>2615</v>
      </c>
      <c r="Q287" s="69">
        <v>83722</v>
      </c>
      <c r="S287" s="4">
        <f t="shared" si="87"/>
        <v>144343.66666666666</v>
      </c>
      <c r="T287" s="4">
        <f t="shared" si="88"/>
        <v>11316</v>
      </c>
      <c r="U287" s="4">
        <f t="shared" si="89"/>
        <v>90301.333333333328</v>
      </c>
      <c r="V287" s="9">
        <f t="shared" si="99"/>
        <v>0.58716775989192538</v>
      </c>
      <c r="W287" s="9">
        <f t="shared" si="100"/>
        <v>4.6232848841940788E-2</v>
      </c>
      <c r="X287" s="9">
        <f t="shared" si="101"/>
        <v>0.36659939126613389</v>
      </c>
      <c r="Y287" s="10">
        <f t="shared" si="102"/>
        <v>7.2697059182532844E-2</v>
      </c>
      <c r="Z287" s="4">
        <f t="shared" si="90"/>
        <v>138274.66666666666</v>
      </c>
      <c r="AA287" s="4">
        <f t="shared" si="91"/>
        <v>1930.6666666666667</v>
      </c>
      <c r="AB287" s="4">
        <f t="shared" si="92"/>
        <v>3943.6666666666665</v>
      </c>
      <c r="AC287" s="4">
        <f t="shared" si="93"/>
        <v>2210.3333333333335</v>
      </c>
      <c r="AD287" s="4">
        <f t="shared" si="94"/>
        <v>6711.333333333333</v>
      </c>
      <c r="AE287" s="4">
        <f t="shared" si="95"/>
        <v>2539.6666666666665</v>
      </c>
      <c r="AF287" s="4">
        <f t="shared" si="96"/>
        <v>3816.6666666666665</v>
      </c>
      <c r="AG287" s="4">
        <f t="shared" si="97"/>
        <v>2643.6666666666665</v>
      </c>
      <c r="AH287" s="4">
        <f t="shared" si="98"/>
        <v>83430.333333333328</v>
      </c>
      <c r="AJ287" s="30">
        <f ca="1">OFFSET('A&amp;Z correction'!$K$5,UsefulSeries!$C285,0)</f>
        <v>141613.76036777472</v>
      </c>
      <c r="AK287" s="30">
        <f ca="1">OFFSET('A&amp;Z correction'!$K$6,UsefulSeries!$C285,0)</f>
        <v>1736.5109380971082</v>
      </c>
      <c r="AL287" s="30">
        <f ca="1">OFFSET('A&amp;Z correction'!$K$7,UsefulSeries!$C285,0)</f>
        <v>1909.2941285557147</v>
      </c>
      <c r="AM287" s="30">
        <f ca="1">OFFSET('A&amp;Z correction'!$L$5,UsefulSeries!$C285,0)</f>
        <v>2057.3216830130596</v>
      </c>
      <c r="AN287" s="30">
        <f ca="1">OFFSET('A&amp;Z correction'!$L$6,UsefulSeries!$C285,0)</f>
        <v>8534.1174327950685</v>
      </c>
      <c r="AO287" s="30">
        <f ca="1">OFFSET('A&amp;Z correction'!$L$7,UsefulSeries!$C285,0)</f>
        <v>1766.1615604362783</v>
      </c>
      <c r="AP287" s="30">
        <f ca="1">OFFSET('A&amp;Z correction'!$M$5,UsefulSeries!$C285,0)</f>
        <v>1746.6737995980204</v>
      </c>
      <c r="AQ287" s="30">
        <f ca="1">OFFSET('A&amp;Z correction'!$M$6,UsefulSeries!$C285,0)</f>
        <v>1888.149214893582</v>
      </c>
      <c r="AR287" s="30">
        <f ca="1">OFFSET('A&amp;Z correction'!$M$7,UsefulSeries!$C285,0)</f>
        <v>84278.077190827258</v>
      </c>
    </row>
    <row r="288" spans="1:44" x14ac:dyDescent="0.35">
      <c r="A288" s="2" t="s">
        <v>341</v>
      </c>
      <c r="B288" s="58">
        <v>143537</v>
      </c>
      <c r="C288" s="62">
        <v>11158</v>
      </c>
      <c r="D288" s="66">
        <v>91686</v>
      </c>
      <c r="E288">
        <f t="shared" si="83"/>
        <v>0.58258144905654252</v>
      </c>
      <c r="F288">
        <f t="shared" si="84"/>
        <v>4.5287583052264581E-2</v>
      </c>
      <c r="G288">
        <f t="shared" si="85"/>
        <v>0.37213096789119293</v>
      </c>
      <c r="H288" s="6">
        <f t="shared" si="86"/>
        <v>7.2129028087527067E-2</v>
      </c>
      <c r="I288" s="59">
        <v>137805</v>
      </c>
      <c r="J288" s="63">
        <v>2187</v>
      </c>
      <c r="K288" s="67">
        <v>4431</v>
      </c>
      <c r="L288" s="60">
        <v>2061</v>
      </c>
      <c r="M288" s="64">
        <v>6508</v>
      </c>
      <c r="N288" s="68">
        <v>2732</v>
      </c>
      <c r="O288" s="61">
        <v>3611</v>
      </c>
      <c r="P288" s="65">
        <v>2454</v>
      </c>
      <c r="Q288" s="69">
        <v>84162</v>
      </c>
      <c r="S288" s="4">
        <f t="shared" si="87"/>
        <v>144089.33333333334</v>
      </c>
      <c r="T288" s="4">
        <f t="shared" si="88"/>
        <v>11248</v>
      </c>
      <c r="U288" s="4">
        <f t="shared" si="89"/>
        <v>90832</v>
      </c>
      <c r="V288" s="9">
        <f t="shared" si="99"/>
        <v>0.58661809488573302</v>
      </c>
      <c r="W288" s="9">
        <f t="shared" si="100"/>
        <v>4.5877564960013661E-2</v>
      </c>
      <c r="X288" s="9">
        <f t="shared" si="101"/>
        <v>0.36750434015425337</v>
      </c>
      <c r="Y288" s="10">
        <f t="shared" si="102"/>
        <v>7.2410152528261065E-2</v>
      </c>
      <c r="Z288" s="4">
        <f t="shared" si="90"/>
        <v>138169</v>
      </c>
      <c r="AA288" s="4">
        <f t="shared" si="91"/>
        <v>2023.3333333333333</v>
      </c>
      <c r="AB288" s="4">
        <f t="shared" si="92"/>
        <v>4127.333333333333</v>
      </c>
      <c r="AC288" s="4">
        <f t="shared" si="93"/>
        <v>2111</v>
      </c>
      <c r="AD288" s="4">
        <f t="shared" si="94"/>
        <v>6616.333333333333</v>
      </c>
      <c r="AE288" s="4">
        <f t="shared" si="95"/>
        <v>2587</v>
      </c>
      <c r="AF288" s="4">
        <f t="shared" si="96"/>
        <v>3754</v>
      </c>
      <c r="AG288" s="4">
        <f t="shared" si="97"/>
        <v>2583</v>
      </c>
      <c r="AH288" s="4">
        <f t="shared" si="98"/>
        <v>83772.333333333328</v>
      </c>
      <c r="AJ288" s="30">
        <f ca="1">OFFSET('A&amp;Z correction'!$K$5,UsefulSeries!$C286,0)</f>
        <v>141504.93836543756</v>
      </c>
      <c r="AK288" s="30">
        <f ca="1">OFFSET('A&amp;Z correction'!$K$6,UsefulSeries!$C286,0)</f>
        <v>1844.7137539449598</v>
      </c>
      <c r="AL288" s="30">
        <f ca="1">OFFSET('A&amp;Z correction'!$K$7,UsefulSeries!$C286,0)</f>
        <v>2084.7202360054143</v>
      </c>
      <c r="AM288" s="30">
        <f ca="1">OFFSET('A&amp;Z correction'!$L$5,UsefulSeries!$C286,0)</f>
        <v>1946.181643842717</v>
      </c>
      <c r="AN288" s="30">
        <f ca="1">OFFSET('A&amp;Z correction'!$L$6,UsefulSeries!$C286,0)</f>
        <v>8412.9993254867695</v>
      </c>
      <c r="AO288" s="30">
        <f ca="1">OFFSET('A&amp;Z correction'!$L$7,UsefulSeries!$C286,0)</f>
        <v>1831.3146670157225</v>
      </c>
      <c r="AP288" s="30">
        <f ca="1">OFFSET('A&amp;Z correction'!$M$5,UsefulSeries!$C286,0)</f>
        <v>1694.0812518685748</v>
      </c>
      <c r="AQ288" s="30">
        <f ca="1">OFFSET('A&amp;Z correction'!$M$6,UsefulSeries!$C286,0)</f>
        <v>1828.5759092061478</v>
      </c>
      <c r="AR288" s="30">
        <f ca="1">OFFSET('A&amp;Z correction'!$M$7,UsefulSeries!$C286,0)</f>
        <v>84624.864722837723</v>
      </c>
    </row>
    <row r="289" spans="1:44" x14ac:dyDescent="0.35">
      <c r="A289" s="2" t="s">
        <v>342</v>
      </c>
      <c r="B289" s="58">
        <v>144555</v>
      </c>
      <c r="C289" s="62">
        <v>10796</v>
      </c>
      <c r="D289" s="66">
        <v>91215</v>
      </c>
      <c r="E289">
        <f t="shared" si="83"/>
        <v>0.58627304656765333</v>
      </c>
      <c r="F289">
        <f t="shared" si="84"/>
        <v>4.3785436759326106E-2</v>
      </c>
      <c r="G289">
        <f t="shared" si="85"/>
        <v>0.36994151667302061</v>
      </c>
      <c r="H289" s="6">
        <f t="shared" si="86"/>
        <v>6.949424207118074E-2</v>
      </c>
      <c r="I289" s="59">
        <v>138518</v>
      </c>
      <c r="J289" s="63">
        <v>1559</v>
      </c>
      <c r="K289" s="67">
        <v>3435</v>
      </c>
      <c r="L289" s="60">
        <v>2190</v>
      </c>
      <c r="M289" s="64">
        <v>6582</v>
      </c>
      <c r="N289" s="68">
        <v>2385</v>
      </c>
      <c r="O289" s="61">
        <v>3791</v>
      </c>
      <c r="P289" s="65">
        <v>2649</v>
      </c>
      <c r="Q289" s="69">
        <v>85054</v>
      </c>
      <c r="S289" s="4">
        <f t="shared" si="87"/>
        <v>144179.66666666666</v>
      </c>
      <c r="T289" s="4">
        <f t="shared" si="88"/>
        <v>11085.333333333334</v>
      </c>
      <c r="U289" s="4">
        <f t="shared" si="89"/>
        <v>91106.666666666672</v>
      </c>
      <c r="V289" s="9">
        <f t="shared" si="99"/>
        <v>0.58678219752364236</v>
      </c>
      <c r="W289" s="9">
        <f t="shared" si="100"/>
        <v>4.5911735075233176E-2</v>
      </c>
      <c r="X289" s="9">
        <f t="shared" si="101"/>
        <v>0.36730606740112443</v>
      </c>
      <c r="Y289" s="10">
        <f t="shared" si="102"/>
        <v>7.1396215073154509E-2</v>
      </c>
      <c r="Z289" s="4">
        <f t="shared" si="90"/>
        <v>138244.33333333334</v>
      </c>
      <c r="AA289" s="4">
        <f t="shared" si="91"/>
        <v>1886.6666666666667</v>
      </c>
      <c r="AB289" s="4">
        <f t="shared" si="92"/>
        <v>3934</v>
      </c>
      <c r="AC289" s="4">
        <f t="shared" si="93"/>
        <v>2117.6666666666665</v>
      </c>
      <c r="AD289" s="4">
        <f t="shared" si="94"/>
        <v>6614</v>
      </c>
      <c r="AE289" s="4">
        <f t="shared" si="95"/>
        <v>2515</v>
      </c>
      <c r="AF289" s="4">
        <f t="shared" si="96"/>
        <v>3754.6666666666665</v>
      </c>
      <c r="AG289" s="4">
        <f t="shared" si="97"/>
        <v>2572.6666666666665</v>
      </c>
      <c r="AH289" s="4">
        <f t="shared" si="98"/>
        <v>84312.666666666672</v>
      </c>
      <c r="AJ289" s="30">
        <f ca="1">OFFSET('A&amp;Z correction'!$K$5,UsefulSeries!$C287,0)</f>
        <v>141585.94729300367</v>
      </c>
      <c r="AK289" s="30">
        <f ca="1">OFFSET('A&amp;Z correction'!$K$6,UsefulSeries!$C287,0)</f>
        <v>1689.044374978386</v>
      </c>
      <c r="AL289" s="30">
        <f ca="1">OFFSET('A&amp;Z correction'!$K$7,UsefulSeries!$C287,0)</f>
        <v>1900.3195596189082</v>
      </c>
      <c r="AM289" s="30">
        <f ca="1">OFFSET('A&amp;Z correction'!$L$5,UsefulSeries!$C287,0)</f>
        <v>1954.1147693132621</v>
      </c>
      <c r="AN289" s="30">
        <f ca="1">OFFSET('A&amp;Z correction'!$L$6,UsefulSeries!$C287,0)</f>
        <v>8410.6308919781604</v>
      </c>
      <c r="AO289" s="30">
        <f ca="1">OFFSET('A&amp;Z correction'!$L$7,UsefulSeries!$C287,0)</f>
        <v>1748.0936157215629</v>
      </c>
      <c r="AP289" s="30">
        <f ca="1">OFFSET('A&amp;Z correction'!$M$5,UsefulSeries!$C287,0)</f>
        <v>1690.6359480600167</v>
      </c>
      <c r="AQ289" s="30">
        <f ca="1">OFFSET('A&amp;Z correction'!$M$6,UsefulSeries!$C287,0)</f>
        <v>1816.8615357147316</v>
      </c>
      <c r="AR289" s="30">
        <f ca="1">OFFSET('A&amp;Z correction'!$M$7,UsefulSeries!$C287,0)</f>
        <v>85185.057863342285</v>
      </c>
    </row>
    <row r="290" spans="1:44" x14ac:dyDescent="0.35">
      <c r="A290" s="2" t="s">
        <v>343</v>
      </c>
      <c r="B290" s="58">
        <v>144684</v>
      </c>
      <c r="C290" s="62">
        <v>10399</v>
      </c>
      <c r="D290" s="66">
        <v>91663</v>
      </c>
      <c r="E290">
        <f t="shared" si="83"/>
        <v>0.58636816807567294</v>
      </c>
      <c r="F290">
        <f t="shared" si="84"/>
        <v>4.2144553508466194E-2</v>
      </c>
      <c r="G290">
        <f t="shared" si="85"/>
        <v>0.37148727841586082</v>
      </c>
      <c r="H290" s="6">
        <f t="shared" si="86"/>
        <v>6.7054416022388014E-2</v>
      </c>
      <c r="I290" s="59">
        <v>138749</v>
      </c>
      <c r="J290" s="63">
        <v>1766</v>
      </c>
      <c r="K290" s="67">
        <v>4016</v>
      </c>
      <c r="L290" s="60">
        <v>2173</v>
      </c>
      <c r="M290" s="64">
        <v>6100</v>
      </c>
      <c r="N290" s="68">
        <v>2522</v>
      </c>
      <c r="O290" s="61">
        <v>3693</v>
      </c>
      <c r="P290" s="65">
        <v>2513</v>
      </c>
      <c r="Q290" s="69">
        <v>84817</v>
      </c>
      <c r="S290" s="4">
        <f t="shared" si="87"/>
        <v>144258.66666666666</v>
      </c>
      <c r="T290" s="4">
        <f t="shared" si="88"/>
        <v>10784.333333333334</v>
      </c>
      <c r="U290" s="4">
        <f t="shared" si="89"/>
        <v>91521.333333333328</v>
      </c>
      <c r="V290" s="9">
        <f t="shared" si="99"/>
        <v>0.58258144905654252</v>
      </c>
      <c r="W290" s="9">
        <f t="shared" si="100"/>
        <v>4.5287583052264581E-2</v>
      </c>
      <c r="X290" s="9">
        <f t="shared" si="101"/>
        <v>0.37213096789119293</v>
      </c>
      <c r="Y290" s="10">
        <f t="shared" si="102"/>
        <v>6.9557047614747736E-2</v>
      </c>
      <c r="Z290" s="4">
        <f t="shared" si="90"/>
        <v>138357.33333333334</v>
      </c>
      <c r="AA290" s="4">
        <f t="shared" si="91"/>
        <v>1837.3333333333333</v>
      </c>
      <c r="AB290" s="4">
        <f t="shared" si="92"/>
        <v>3960.6666666666665</v>
      </c>
      <c r="AC290" s="4">
        <f t="shared" si="93"/>
        <v>2141.3333333333335</v>
      </c>
      <c r="AD290" s="4">
        <f t="shared" si="94"/>
        <v>6396.666666666667</v>
      </c>
      <c r="AE290" s="4">
        <f t="shared" si="95"/>
        <v>2546.3333333333335</v>
      </c>
      <c r="AF290" s="4">
        <f t="shared" si="96"/>
        <v>3698.3333333333335</v>
      </c>
      <c r="AG290" s="4">
        <f t="shared" si="97"/>
        <v>2538.6666666666665</v>
      </c>
      <c r="AH290" s="4">
        <f t="shared" si="98"/>
        <v>84677.666666666672</v>
      </c>
      <c r="AJ290" s="30">
        <f ca="1">OFFSET('A&amp;Z correction'!$K$5,UsefulSeries!$C288,0)</f>
        <v>141702.39181696714</v>
      </c>
      <c r="AK290" s="30">
        <f ca="1">OFFSET('A&amp;Z correction'!$K$6,UsefulSeries!$C288,0)</f>
        <v>1637.7398717640992</v>
      </c>
      <c r="AL290" s="30">
        <f ca="1">OFFSET('A&amp;Z correction'!$K$7,UsefulSeries!$C288,0)</f>
        <v>1928.7203557508137</v>
      </c>
      <c r="AM290" s="30">
        <f ca="1">OFFSET('A&amp;Z correction'!$L$5,UsefulSeries!$C288,0)</f>
        <v>1986.1835753659443</v>
      </c>
      <c r="AN290" s="30">
        <f ca="1">OFFSET('A&amp;Z correction'!$L$6,UsefulSeries!$C288,0)</f>
        <v>8133.4618807255929</v>
      </c>
      <c r="AO290" s="30">
        <f ca="1">OFFSET('A&amp;Z correction'!$L$7,UsefulSeries!$C288,0)</f>
        <v>1808.7631676973242</v>
      </c>
      <c r="AP290" s="30">
        <f ca="1">OFFSET('A&amp;Z correction'!$M$5,UsefulSeries!$C288,0)</f>
        <v>1627.7366852362225</v>
      </c>
      <c r="AQ290" s="30">
        <f ca="1">OFFSET('A&amp;Z correction'!$M$6,UsefulSeries!$C288,0)</f>
        <v>1804.1878012902946</v>
      </c>
      <c r="AR290" s="30">
        <f ca="1">OFFSET('A&amp;Z correction'!$M$7,UsefulSeries!$C288,0)</f>
        <v>85554.205277924193</v>
      </c>
    </row>
    <row r="291" spans="1:44" x14ac:dyDescent="0.35">
      <c r="A291" s="2" t="s">
        <v>344</v>
      </c>
      <c r="B291" s="58">
        <v>145092</v>
      </c>
      <c r="C291" s="62">
        <v>10192</v>
      </c>
      <c r="D291" s="66">
        <v>91630</v>
      </c>
      <c r="E291">
        <f t="shared" si="83"/>
        <v>0.58762160104327821</v>
      </c>
      <c r="F291">
        <f t="shared" si="84"/>
        <v>4.1277529828199294E-2</v>
      </c>
      <c r="G291">
        <f t="shared" si="85"/>
        <v>0.37110086912852247</v>
      </c>
      <c r="H291" s="6">
        <f t="shared" si="86"/>
        <v>6.5634579222585712E-2</v>
      </c>
      <c r="I291" s="59">
        <v>138620</v>
      </c>
      <c r="J291" s="63">
        <v>1966</v>
      </c>
      <c r="K291" s="67">
        <v>4071</v>
      </c>
      <c r="L291" s="60">
        <v>2215</v>
      </c>
      <c r="M291" s="64">
        <v>5727</v>
      </c>
      <c r="N291" s="68">
        <v>2454</v>
      </c>
      <c r="O291" s="61">
        <v>4200</v>
      </c>
      <c r="P291" s="65">
        <v>2486</v>
      </c>
      <c r="Q291" s="69">
        <v>84781</v>
      </c>
      <c r="S291" s="4">
        <f t="shared" si="87"/>
        <v>144777</v>
      </c>
      <c r="T291" s="4">
        <f t="shared" si="88"/>
        <v>10462.333333333334</v>
      </c>
      <c r="U291" s="4">
        <f t="shared" si="89"/>
        <v>91502.666666666672</v>
      </c>
      <c r="V291" s="9">
        <f t="shared" si="99"/>
        <v>0.58627304656765333</v>
      </c>
      <c r="W291" s="9">
        <f t="shared" si="100"/>
        <v>4.3785436759326106E-2</v>
      </c>
      <c r="X291" s="9">
        <f t="shared" si="101"/>
        <v>0.36994151667302061</v>
      </c>
      <c r="Y291" s="10">
        <f t="shared" si="102"/>
        <v>6.7394861267977613E-2</v>
      </c>
      <c r="Z291" s="4">
        <f t="shared" si="90"/>
        <v>138629</v>
      </c>
      <c r="AA291" s="4">
        <f t="shared" si="91"/>
        <v>1763.6666666666667</v>
      </c>
      <c r="AB291" s="4">
        <f t="shared" si="92"/>
        <v>3840.6666666666665</v>
      </c>
      <c r="AC291" s="4">
        <f t="shared" si="93"/>
        <v>2192.6666666666665</v>
      </c>
      <c r="AD291" s="4">
        <f t="shared" si="94"/>
        <v>6136.333333333333</v>
      </c>
      <c r="AE291" s="4">
        <f t="shared" si="95"/>
        <v>2453.6666666666665</v>
      </c>
      <c r="AF291" s="4">
        <f t="shared" si="96"/>
        <v>3894.6666666666665</v>
      </c>
      <c r="AG291" s="4">
        <f t="shared" si="97"/>
        <v>2549.3333333333335</v>
      </c>
      <c r="AH291" s="4">
        <f t="shared" si="98"/>
        <v>84884</v>
      </c>
      <c r="AJ291" s="30">
        <f ca="1">OFFSET('A&amp;Z correction'!$K$5,UsefulSeries!$C289,0)</f>
        <v>141980.83103214874</v>
      </c>
      <c r="AK291" s="30">
        <f ca="1">OFFSET('A&amp;Z correction'!$K$6,UsefulSeries!$C289,0)</f>
        <v>1559.5460293893073</v>
      </c>
      <c r="AL291" s="30">
        <f ca="1">OFFSET('A&amp;Z correction'!$K$7,UsefulSeries!$C289,0)</f>
        <v>1811.8128990187618</v>
      </c>
      <c r="AM291" s="30">
        <f ca="1">OFFSET('A&amp;Z correction'!$L$5,UsefulSeries!$C289,0)</f>
        <v>2050.4600779091302</v>
      </c>
      <c r="AN291" s="30">
        <f ca="1">OFFSET('A&amp;Z correction'!$L$6,UsefulSeries!$C289,0)</f>
        <v>7801.7267378148617</v>
      </c>
      <c r="AO291" s="30">
        <f ca="1">OFFSET('A&amp;Z correction'!$L$7,UsefulSeries!$C289,0)</f>
        <v>1733.9932073048908</v>
      </c>
      <c r="AP291" s="30">
        <f ca="1">OFFSET('A&amp;Z correction'!$M$5,UsefulSeries!$C289,0)</f>
        <v>1817.7598534090084</v>
      </c>
      <c r="AQ291" s="30">
        <f ca="1">OFFSET('A&amp;Z correction'!$M$6,UsefulSeries!$C289,0)</f>
        <v>1847.8906402696323</v>
      </c>
      <c r="AR291" s="30">
        <f ca="1">OFFSET('A&amp;Z correction'!$M$7,UsefulSeries!$C289,0)</f>
        <v>85769.098227019742</v>
      </c>
    </row>
    <row r="292" spans="1:44" x14ac:dyDescent="0.35">
      <c r="A292" s="2" t="s">
        <v>345</v>
      </c>
      <c r="B292" s="58">
        <v>145185</v>
      </c>
      <c r="C292" s="62">
        <v>10375</v>
      </c>
      <c r="D292" s="66">
        <v>91526</v>
      </c>
      <c r="E292">
        <f t="shared" si="83"/>
        <v>0.58758893664554046</v>
      </c>
      <c r="F292">
        <f t="shared" si="84"/>
        <v>4.198942878188161E-2</v>
      </c>
      <c r="G292">
        <f t="shared" si="85"/>
        <v>0.37042163457257798</v>
      </c>
      <c r="H292" s="6">
        <f t="shared" si="86"/>
        <v>6.6694523013628187E-2</v>
      </c>
      <c r="I292" s="59">
        <v>139011</v>
      </c>
      <c r="J292" s="63">
        <v>1994</v>
      </c>
      <c r="K292" s="67">
        <v>4063</v>
      </c>
      <c r="L292" s="60">
        <v>2245</v>
      </c>
      <c r="M292" s="64">
        <v>5839</v>
      </c>
      <c r="N292" s="68">
        <v>2106</v>
      </c>
      <c r="O292" s="61">
        <v>3834</v>
      </c>
      <c r="P292" s="65">
        <v>2529</v>
      </c>
      <c r="Q292" s="69">
        <v>85075</v>
      </c>
      <c r="S292" s="4">
        <f t="shared" si="87"/>
        <v>144987</v>
      </c>
      <c r="T292" s="4">
        <f t="shared" si="88"/>
        <v>10322</v>
      </c>
      <c r="U292" s="4">
        <f t="shared" si="89"/>
        <v>91606.333333333328</v>
      </c>
      <c r="V292" s="9">
        <f t="shared" si="99"/>
        <v>0.58636816807567294</v>
      </c>
      <c r="W292" s="9">
        <f t="shared" si="100"/>
        <v>4.2144553508466194E-2</v>
      </c>
      <c r="X292" s="9">
        <f t="shared" si="101"/>
        <v>0.37148727841586082</v>
      </c>
      <c r="Y292" s="10">
        <f t="shared" si="102"/>
        <v>6.646105505798118E-2</v>
      </c>
      <c r="Z292" s="4">
        <f t="shared" si="90"/>
        <v>138793.33333333334</v>
      </c>
      <c r="AA292" s="4">
        <f t="shared" si="91"/>
        <v>1908.6666666666667</v>
      </c>
      <c r="AB292" s="4">
        <f t="shared" si="92"/>
        <v>4050</v>
      </c>
      <c r="AC292" s="4">
        <f t="shared" si="93"/>
        <v>2211</v>
      </c>
      <c r="AD292" s="4">
        <f t="shared" si="94"/>
        <v>5888.666666666667</v>
      </c>
      <c r="AE292" s="4">
        <f t="shared" si="95"/>
        <v>2360.6666666666665</v>
      </c>
      <c r="AF292" s="4">
        <f t="shared" si="96"/>
        <v>3909</v>
      </c>
      <c r="AG292" s="4">
        <f t="shared" si="97"/>
        <v>2509.3333333333335</v>
      </c>
      <c r="AH292" s="4">
        <f t="shared" si="98"/>
        <v>84891</v>
      </c>
      <c r="AJ292" s="30">
        <f ca="1">OFFSET('A&amp;Z correction'!$K$5,UsefulSeries!$C290,0)</f>
        <v>142144.49048158556</v>
      </c>
      <c r="AK292" s="30">
        <f ca="1">OFFSET('A&amp;Z correction'!$K$6,UsefulSeries!$C290,0)</f>
        <v>1730.4973603858698</v>
      </c>
      <c r="AL292" s="30">
        <f ca="1">OFFSET('A&amp;Z correction'!$K$7,UsefulSeries!$C290,0)</f>
        <v>2009.2954372286817</v>
      </c>
      <c r="AM292" s="30">
        <f ca="1">OFFSET('A&amp;Z correction'!$L$5,UsefulSeries!$C290,0)</f>
        <v>2077.5306730616371</v>
      </c>
      <c r="AN292" s="30">
        <f ca="1">OFFSET('A&amp;Z correction'!$L$6,UsefulSeries!$C290,0)</f>
        <v>7485.9134345572093</v>
      </c>
      <c r="AO292" s="30">
        <f ca="1">OFFSET('A&amp;Z correction'!$L$7,UsefulSeries!$C290,0)</f>
        <v>1657.6916850873413</v>
      </c>
      <c r="AP292" s="30">
        <f ca="1">OFFSET('A&amp;Z correction'!$M$5,UsefulSeries!$C290,0)</f>
        <v>1828.9131956424046</v>
      </c>
      <c r="AQ292" s="30">
        <f ca="1">OFFSET('A&amp;Z correction'!$M$6,UsefulSeries!$C290,0)</f>
        <v>1830.830531385536</v>
      </c>
      <c r="AR292" s="30">
        <f ca="1">OFFSET('A&amp;Z correction'!$M$7,UsefulSeries!$C290,0)</f>
        <v>85785.695968050466</v>
      </c>
    </row>
    <row r="293" spans="1:44" x14ac:dyDescent="0.35">
      <c r="A293" s="2" t="s">
        <v>346</v>
      </c>
      <c r="B293" s="58">
        <v>145772</v>
      </c>
      <c r="C293" s="62">
        <v>10415</v>
      </c>
      <c r="D293" s="66">
        <v>91071</v>
      </c>
      <c r="E293">
        <f t="shared" si="83"/>
        <v>0.58955423080345226</v>
      </c>
      <c r="F293">
        <f t="shared" si="84"/>
        <v>4.212199403052682E-2</v>
      </c>
      <c r="G293">
        <f t="shared" si="85"/>
        <v>0.36832377516602094</v>
      </c>
      <c r="H293" s="6">
        <f t="shared" si="86"/>
        <v>6.6682886539852868E-2</v>
      </c>
      <c r="I293" s="59">
        <v>139288</v>
      </c>
      <c r="J293" s="63">
        <v>1904</v>
      </c>
      <c r="K293" s="67">
        <v>3969</v>
      </c>
      <c r="L293" s="60">
        <v>2273</v>
      </c>
      <c r="M293" s="64">
        <v>5832</v>
      </c>
      <c r="N293" s="68">
        <v>2268</v>
      </c>
      <c r="O293" s="61">
        <v>4133</v>
      </c>
      <c r="P293" s="65">
        <v>2668</v>
      </c>
      <c r="Q293" s="69">
        <v>84532</v>
      </c>
      <c r="S293" s="4">
        <f t="shared" si="87"/>
        <v>145349.66666666666</v>
      </c>
      <c r="T293" s="4">
        <f t="shared" si="88"/>
        <v>10327.333333333334</v>
      </c>
      <c r="U293" s="4">
        <f t="shared" si="89"/>
        <v>91409</v>
      </c>
      <c r="V293" s="9">
        <f t="shared" si="99"/>
        <v>0.58762160104327821</v>
      </c>
      <c r="W293" s="9">
        <f t="shared" si="100"/>
        <v>4.1277529828199294E-2</v>
      </c>
      <c r="X293" s="9">
        <f t="shared" si="101"/>
        <v>0.37110086912852247</v>
      </c>
      <c r="Y293" s="10">
        <f t="shared" si="102"/>
        <v>6.6338208812691243E-2</v>
      </c>
      <c r="Z293" s="4">
        <f t="shared" si="90"/>
        <v>138973</v>
      </c>
      <c r="AA293" s="4">
        <f t="shared" si="91"/>
        <v>1954.6666666666667</v>
      </c>
      <c r="AB293" s="4">
        <f t="shared" si="92"/>
        <v>4034.3333333333335</v>
      </c>
      <c r="AC293" s="4">
        <f t="shared" si="93"/>
        <v>2244.3333333333335</v>
      </c>
      <c r="AD293" s="4">
        <f t="shared" si="94"/>
        <v>5799.333333333333</v>
      </c>
      <c r="AE293" s="4">
        <f t="shared" si="95"/>
        <v>2276</v>
      </c>
      <c r="AF293" s="4">
        <f t="shared" si="96"/>
        <v>4055.6666666666665</v>
      </c>
      <c r="AG293" s="4">
        <f t="shared" si="97"/>
        <v>2561</v>
      </c>
      <c r="AH293" s="4">
        <f t="shared" si="98"/>
        <v>84796</v>
      </c>
      <c r="AJ293" s="30">
        <f ca="1">OFFSET('A&amp;Z correction'!$K$5,UsefulSeries!$C291,0)</f>
        <v>142326.23071909472</v>
      </c>
      <c r="AK293" s="30">
        <f ca="1">OFFSET('A&amp;Z correction'!$K$6,UsefulSeries!$C291,0)</f>
        <v>1784.6320017150629</v>
      </c>
      <c r="AL293" s="30">
        <f ca="1">OFFSET('A&amp;Z correction'!$K$7,UsefulSeries!$C291,0)</f>
        <v>1988.5257225434691</v>
      </c>
      <c r="AM293" s="30">
        <f ca="1">OFFSET('A&amp;Z correction'!$L$5,UsefulSeries!$C291,0)</f>
        <v>2117.4245959424052</v>
      </c>
      <c r="AN293" s="30">
        <f ca="1">OFFSET('A&amp;Z correction'!$L$6,UsefulSeries!$C291,0)</f>
        <v>7371.8970572992866</v>
      </c>
      <c r="AO293" s="30">
        <f ca="1">OFFSET('A&amp;Z correction'!$L$7,UsefulSeries!$C291,0)</f>
        <v>1572.1773645997794</v>
      </c>
      <c r="AP293" s="30">
        <f ca="1">OFFSET('A&amp;Z correction'!$M$5,UsefulSeries!$C291,0)</f>
        <v>1972.2459670758758</v>
      </c>
      <c r="AQ293" s="30">
        <f ca="1">OFFSET('A&amp;Z correction'!$M$6,UsefulSeries!$C291,0)</f>
        <v>1900.0447512342666</v>
      </c>
      <c r="AR293" s="30">
        <f ca="1">OFFSET('A&amp;Z correction'!$M$7,UsefulSeries!$C291,0)</f>
        <v>85690.405259538675</v>
      </c>
    </row>
    <row r="294" spans="1:44" x14ac:dyDescent="0.35">
      <c r="A294" s="2" t="s">
        <v>347</v>
      </c>
      <c r="B294" s="58">
        <v>145677</v>
      </c>
      <c r="C294" s="62">
        <v>9699</v>
      </c>
      <c r="D294" s="66">
        <v>92063</v>
      </c>
      <c r="E294">
        <f t="shared" si="83"/>
        <v>0.58873904275397171</v>
      </c>
      <c r="F294">
        <f t="shared" si="84"/>
        <v>3.9197539595617503E-2</v>
      </c>
      <c r="G294">
        <f t="shared" si="85"/>
        <v>0.37206341765041079</v>
      </c>
      <c r="H294" s="6">
        <f t="shared" si="86"/>
        <v>6.2422767995057152E-2</v>
      </c>
      <c r="I294" s="59">
        <v>139847</v>
      </c>
      <c r="J294" s="63">
        <v>1809</v>
      </c>
      <c r="K294" s="67">
        <v>4081</v>
      </c>
      <c r="L294" s="60">
        <v>2241</v>
      </c>
      <c r="M294" s="64">
        <v>5631</v>
      </c>
      <c r="N294" s="68">
        <v>2541</v>
      </c>
      <c r="O294" s="61">
        <v>3560</v>
      </c>
      <c r="P294" s="65">
        <v>2242</v>
      </c>
      <c r="Q294" s="69">
        <v>85072</v>
      </c>
      <c r="S294" s="4">
        <f t="shared" si="87"/>
        <v>145544.66666666666</v>
      </c>
      <c r="T294" s="4">
        <f t="shared" si="88"/>
        <v>10163</v>
      </c>
      <c r="U294" s="4">
        <f t="shared" si="89"/>
        <v>91553.333333333328</v>
      </c>
      <c r="V294" s="9">
        <f t="shared" si="99"/>
        <v>0.58758893664554046</v>
      </c>
      <c r="W294" s="9">
        <f t="shared" si="100"/>
        <v>4.198942878188161E-2</v>
      </c>
      <c r="X294" s="9">
        <f t="shared" si="101"/>
        <v>0.37042163457257798</v>
      </c>
      <c r="Y294" s="10">
        <f t="shared" si="102"/>
        <v>6.5269746940313372E-2</v>
      </c>
      <c r="Z294" s="4">
        <f t="shared" si="90"/>
        <v>139382</v>
      </c>
      <c r="AA294" s="4">
        <f t="shared" si="91"/>
        <v>1902.3333333333333</v>
      </c>
      <c r="AB294" s="4">
        <f t="shared" si="92"/>
        <v>4037.6666666666665</v>
      </c>
      <c r="AC294" s="4">
        <f t="shared" si="93"/>
        <v>2253</v>
      </c>
      <c r="AD294" s="4">
        <f t="shared" si="94"/>
        <v>5767.333333333333</v>
      </c>
      <c r="AE294" s="4">
        <f t="shared" si="95"/>
        <v>2305</v>
      </c>
      <c r="AF294" s="4">
        <f t="shared" si="96"/>
        <v>3842.3333333333335</v>
      </c>
      <c r="AG294" s="4">
        <f t="shared" si="97"/>
        <v>2479.6666666666665</v>
      </c>
      <c r="AH294" s="4">
        <f t="shared" si="98"/>
        <v>84893</v>
      </c>
      <c r="AJ294" s="30">
        <f ca="1">OFFSET('A&amp;Z correction'!$K$5,UsefulSeries!$C292,0)</f>
        <v>142747.46687984848</v>
      </c>
      <c r="AK294" s="30">
        <f ca="1">OFFSET('A&amp;Z correction'!$K$6,UsefulSeries!$C292,0)</f>
        <v>1725.1740393116841</v>
      </c>
      <c r="AL294" s="30">
        <f ca="1">OFFSET('A&amp;Z correction'!$K$7,UsefulSeries!$C292,0)</f>
        <v>1992.1444240587118</v>
      </c>
      <c r="AM294" s="30">
        <f ca="1">OFFSET('A&amp;Z correction'!$L$5,UsefulSeries!$C292,0)</f>
        <v>2127.8058989426881</v>
      </c>
      <c r="AN294" s="30">
        <f ca="1">OFFSET('A&amp;Z correction'!$L$6,UsefulSeries!$C292,0)</f>
        <v>7331.3718565780664</v>
      </c>
      <c r="AO294" s="30">
        <f ca="1">OFFSET('A&amp;Z correction'!$L$7,UsefulSeries!$C292,0)</f>
        <v>1608.644514959009</v>
      </c>
      <c r="AP294" s="30">
        <f ca="1">OFFSET('A&amp;Z correction'!$M$5,UsefulSeries!$C292,0)</f>
        <v>1750.4216836052697</v>
      </c>
      <c r="AQ294" s="30">
        <f ca="1">OFFSET('A&amp;Z correction'!$M$6,UsefulSeries!$C292,0)</f>
        <v>1812.0709022597944</v>
      </c>
      <c r="AR294" s="30">
        <f ca="1">OFFSET('A&amp;Z correction'!$M$7,UsefulSeries!$C292,0)</f>
        <v>85796.540754275484</v>
      </c>
    </row>
    <row r="295" spans="1:44" x14ac:dyDescent="0.35">
      <c r="A295" s="2" t="s">
        <v>348</v>
      </c>
      <c r="B295" s="58">
        <v>145792</v>
      </c>
      <c r="C295" s="62">
        <v>9719</v>
      </c>
      <c r="D295" s="66">
        <v>92111</v>
      </c>
      <c r="E295">
        <f t="shared" si="83"/>
        <v>0.58876836468488258</v>
      </c>
      <c r="F295">
        <f t="shared" si="84"/>
        <v>3.9249339719411039E-2</v>
      </c>
      <c r="G295">
        <f t="shared" si="85"/>
        <v>0.37198229559570634</v>
      </c>
      <c r="H295" s="6">
        <f t="shared" si="86"/>
        <v>6.2497186694188835E-2</v>
      </c>
      <c r="I295" s="59">
        <v>139708</v>
      </c>
      <c r="J295" s="63">
        <v>1907</v>
      </c>
      <c r="K295" s="67">
        <v>4038</v>
      </c>
      <c r="L295" s="60">
        <v>2033</v>
      </c>
      <c r="M295" s="64">
        <v>5361</v>
      </c>
      <c r="N295" s="68">
        <v>2304</v>
      </c>
      <c r="O295" s="61">
        <v>3980</v>
      </c>
      <c r="P295" s="65">
        <v>2434</v>
      </c>
      <c r="Q295" s="69">
        <v>85457</v>
      </c>
      <c r="S295" s="4">
        <f t="shared" si="87"/>
        <v>145747</v>
      </c>
      <c r="T295" s="4">
        <f t="shared" si="88"/>
        <v>9944.3333333333339</v>
      </c>
      <c r="U295" s="4">
        <f t="shared" si="89"/>
        <v>91748.333333333328</v>
      </c>
      <c r="V295" s="9">
        <f t="shared" si="99"/>
        <v>0.58955423080345226</v>
      </c>
      <c r="W295" s="9">
        <f t="shared" si="100"/>
        <v>4.212199403052682E-2</v>
      </c>
      <c r="X295" s="9">
        <f t="shared" si="101"/>
        <v>0.36832377516602094</v>
      </c>
      <c r="Y295" s="10">
        <f t="shared" si="102"/>
        <v>6.3872105918976435E-2</v>
      </c>
      <c r="Z295" s="4">
        <f t="shared" si="90"/>
        <v>139614.33333333334</v>
      </c>
      <c r="AA295" s="4">
        <f t="shared" si="91"/>
        <v>1873.3333333333333</v>
      </c>
      <c r="AB295" s="4">
        <f t="shared" si="92"/>
        <v>4029.3333333333335</v>
      </c>
      <c r="AC295" s="4">
        <f t="shared" si="93"/>
        <v>2182.3333333333335</v>
      </c>
      <c r="AD295" s="4">
        <f t="shared" si="94"/>
        <v>5608</v>
      </c>
      <c r="AE295" s="4">
        <f t="shared" si="95"/>
        <v>2371</v>
      </c>
      <c r="AF295" s="4">
        <f t="shared" si="96"/>
        <v>3891</v>
      </c>
      <c r="AG295" s="4">
        <f t="shared" si="97"/>
        <v>2448</v>
      </c>
      <c r="AH295" s="4">
        <f t="shared" si="98"/>
        <v>85020.333333333328</v>
      </c>
      <c r="AJ295" s="30">
        <f ca="1">OFFSET('A&amp;Z correction'!$K$5,UsefulSeries!$C293,0)</f>
        <v>142987.49489292479</v>
      </c>
      <c r="AK295" s="30">
        <f ca="1">OFFSET('A&amp;Z correction'!$K$6,UsefulSeries!$C293,0)</f>
        <v>1695.5802821491041</v>
      </c>
      <c r="AL295" s="30">
        <f ca="1">OFFSET('A&amp;Z correction'!$K$7,UsefulSeries!$C293,0)</f>
        <v>1981.9246787018872</v>
      </c>
      <c r="AM295" s="30">
        <f ca="1">OFFSET('A&amp;Z correction'!$L$5,UsefulSeries!$C293,0)</f>
        <v>2049.8147294821174</v>
      </c>
      <c r="AN295" s="30">
        <f ca="1">OFFSET('A&amp;Z correction'!$L$6,UsefulSeries!$C293,0)</f>
        <v>7128.2206771221208</v>
      </c>
      <c r="AO295" s="30">
        <f ca="1">OFFSET('A&amp;Z correction'!$L$7,UsefulSeries!$C293,0)</f>
        <v>1703.6799311344498</v>
      </c>
      <c r="AP295" s="30">
        <f ca="1">OFFSET('A&amp;Z correction'!$M$5,UsefulSeries!$C293,0)</f>
        <v>1805.1108095272848</v>
      </c>
      <c r="AQ295" s="30">
        <f ca="1">OFFSET('A&amp;Z correction'!$M$6,UsefulSeries!$C293,0)</f>
        <v>1795.2997878093249</v>
      </c>
      <c r="AR295" s="30">
        <f ca="1">OFFSET('A&amp;Z correction'!$M$7,UsefulSeries!$C293,0)</f>
        <v>85919.890189969199</v>
      </c>
    </row>
    <row r="296" spans="1:44" x14ac:dyDescent="0.35">
      <c r="A296" s="2" t="s">
        <v>349</v>
      </c>
      <c r="B296" s="58">
        <v>146214</v>
      </c>
      <c r="C296" s="62">
        <v>9470</v>
      </c>
      <c r="D296" s="66">
        <v>92130</v>
      </c>
      <c r="E296">
        <f t="shared" si="83"/>
        <v>0.59001509196413437</v>
      </c>
      <c r="F296">
        <f t="shared" si="84"/>
        <v>3.8214144479327236E-2</v>
      </c>
      <c r="G296">
        <f t="shared" si="85"/>
        <v>0.37177076355653838</v>
      </c>
      <c r="H296" s="6">
        <f t="shared" si="86"/>
        <v>6.0828344595462602E-2</v>
      </c>
      <c r="I296" s="59">
        <v>140012</v>
      </c>
      <c r="J296" s="63">
        <v>1862</v>
      </c>
      <c r="K296" s="67">
        <v>3888</v>
      </c>
      <c r="L296" s="60">
        <v>2145</v>
      </c>
      <c r="M296" s="64">
        <v>5269</v>
      </c>
      <c r="N296" s="68">
        <v>2302</v>
      </c>
      <c r="O296" s="61">
        <v>4007</v>
      </c>
      <c r="P296" s="65">
        <v>2320</v>
      </c>
      <c r="Q296" s="69">
        <v>85588</v>
      </c>
      <c r="S296" s="4">
        <f t="shared" si="87"/>
        <v>145894.33333333334</v>
      </c>
      <c r="T296" s="4">
        <f t="shared" si="88"/>
        <v>9629.3333333333339</v>
      </c>
      <c r="U296" s="4">
        <f t="shared" si="89"/>
        <v>92101.333333333328</v>
      </c>
      <c r="V296" s="9">
        <f t="shared" si="99"/>
        <v>0.58873904275397171</v>
      </c>
      <c r="W296" s="9">
        <f t="shared" si="100"/>
        <v>3.9197539595617503E-2</v>
      </c>
      <c r="X296" s="9">
        <f t="shared" si="101"/>
        <v>0.37206341765041079</v>
      </c>
      <c r="Y296" s="10">
        <f t="shared" si="102"/>
        <v>6.191554983057241E-2</v>
      </c>
      <c r="Z296" s="4">
        <f t="shared" si="90"/>
        <v>139855.66666666666</v>
      </c>
      <c r="AA296" s="4">
        <f t="shared" si="91"/>
        <v>1859.3333333333333</v>
      </c>
      <c r="AB296" s="4">
        <f t="shared" si="92"/>
        <v>4002.3333333333335</v>
      </c>
      <c r="AC296" s="4">
        <f t="shared" si="93"/>
        <v>2139.6666666666665</v>
      </c>
      <c r="AD296" s="4">
        <f t="shared" si="94"/>
        <v>5420.333333333333</v>
      </c>
      <c r="AE296" s="4">
        <f t="shared" si="95"/>
        <v>2382.3333333333335</v>
      </c>
      <c r="AF296" s="4">
        <f t="shared" si="96"/>
        <v>3849</v>
      </c>
      <c r="AG296" s="4">
        <f t="shared" si="97"/>
        <v>2332</v>
      </c>
      <c r="AH296" s="4">
        <f t="shared" si="98"/>
        <v>85372.333333333328</v>
      </c>
      <c r="AJ296" s="30">
        <f ca="1">OFFSET('A&amp;Z correction'!$K$5,UsefulSeries!$C294,0)</f>
        <v>143236.35720783702</v>
      </c>
      <c r="AK296" s="30">
        <f ca="1">OFFSET('A&amp;Z correction'!$K$6,UsefulSeries!$C294,0)</f>
        <v>1684.344405863458</v>
      </c>
      <c r="AL296" s="30">
        <f ca="1">OFFSET('A&amp;Z correction'!$K$7,UsefulSeries!$C294,0)</f>
        <v>1950.8340187541617</v>
      </c>
      <c r="AM296" s="30">
        <f ca="1">OFFSET('A&amp;Z correction'!$L$5,UsefulSeries!$C294,0)</f>
        <v>2005.1160789052619</v>
      </c>
      <c r="AN296" s="30">
        <f ca="1">OFFSET('A&amp;Z correction'!$L$6,UsefulSeries!$C294,0)</f>
        <v>6889.3461729993742</v>
      </c>
      <c r="AO296" s="30">
        <f ca="1">OFFSET('A&amp;Z correction'!$L$7,UsefulSeries!$C294,0)</f>
        <v>1738.855588586649</v>
      </c>
      <c r="AP296" s="30">
        <f ca="1">OFFSET('A&amp;Z correction'!$M$5,UsefulSeries!$C294,0)</f>
        <v>1764.656307929813</v>
      </c>
      <c r="AQ296" s="30">
        <f ca="1">OFFSET('A&amp;Z correction'!$M$6,UsefulSeries!$C294,0)</f>
        <v>1685.1970735181526</v>
      </c>
      <c r="AR296" s="30">
        <f ca="1">OFFSET('A&amp;Z correction'!$M$7,UsefulSeries!$C294,0)</f>
        <v>86287.679479765196</v>
      </c>
    </row>
    <row r="297" spans="1:44" x14ac:dyDescent="0.35">
      <c r="A297" s="2" t="s">
        <v>350</v>
      </c>
      <c r="B297" s="58">
        <v>146438</v>
      </c>
      <c r="C297" s="62">
        <v>9651</v>
      </c>
      <c r="D297" s="66">
        <v>91934</v>
      </c>
      <c r="E297">
        <f t="shared" si="83"/>
        <v>0.59042104966071696</v>
      </c>
      <c r="F297">
        <f t="shared" si="84"/>
        <v>3.8911713832991295E-2</v>
      </c>
      <c r="G297">
        <f t="shared" si="85"/>
        <v>0.37066723650629174</v>
      </c>
      <c r="H297" s="6">
        <f t="shared" si="86"/>
        <v>6.1830109745081331E-2</v>
      </c>
      <c r="I297" s="59">
        <v>140376</v>
      </c>
      <c r="J297" s="63">
        <v>1904</v>
      </c>
      <c r="K297" s="67">
        <v>3838</v>
      </c>
      <c r="L297" s="60">
        <v>2011</v>
      </c>
      <c r="M297" s="64">
        <v>5247</v>
      </c>
      <c r="N297" s="68">
        <v>2206</v>
      </c>
      <c r="O297" s="61">
        <v>4020</v>
      </c>
      <c r="P297" s="65">
        <v>2490</v>
      </c>
      <c r="Q297" s="69">
        <v>85384</v>
      </c>
      <c r="S297" s="4">
        <f t="shared" si="87"/>
        <v>146148</v>
      </c>
      <c r="T297" s="4">
        <f t="shared" si="88"/>
        <v>9613.3333333333339</v>
      </c>
      <c r="U297" s="4">
        <f t="shared" si="89"/>
        <v>92058.333333333328</v>
      </c>
      <c r="V297" s="9">
        <f t="shared" si="99"/>
        <v>0.58876836468488258</v>
      </c>
      <c r="W297" s="9">
        <f t="shared" si="100"/>
        <v>3.9249339719411039E-2</v>
      </c>
      <c r="X297" s="9">
        <f t="shared" si="101"/>
        <v>0.37198229559570634</v>
      </c>
      <c r="Y297" s="10">
        <f t="shared" si="102"/>
        <v>6.1718355432670499E-2</v>
      </c>
      <c r="Z297" s="4">
        <f t="shared" si="90"/>
        <v>140032</v>
      </c>
      <c r="AA297" s="4">
        <f t="shared" si="91"/>
        <v>1891</v>
      </c>
      <c r="AB297" s="4">
        <f t="shared" si="92"/>
        <v>3921.3333333333335</v>
      </c>
      <c r="AC297" s="4">
        <f t="shared" si="93"/>
        <v>2063</v>
      </c>
      <c r="AD297" s="4">
        <f t="shared" si="94"/>
        <v>5292.333333333333</v>
      </c>
      <c r="AE297" s="4">
        <f t="shared" si="95"/>
        <v>2270.6666666666665</v>
      </c>
      <c r="AF297" s="4">
        <f t="shared" si="96"/>
        <v>4002.3333333333335</v>
      </c>
      <c r="AG297" s="4">
        <f t="shared" si="97"/>
        <v>2414.6666666666665</v>
      </c>
      <c r="AH297" s="4">
        <f t="shared" si="98"/>
        <v>85476.333333333328</v>
      </c>
      <c r="AJ297" s="30">
        <f ca="1">OFFSET('A&amp;Z correction'!$K$5,UsefulSeries!$C295,0)</f>
        <v>143417.64815078158</v>
      </c>
      <c r="AK297" s="30">
        <f ca="1">OFFSET('A&amp;Z correction'!$K$6,UsefulSeries!$C295,0)</f>
        <v>1723.0635098852877</v>
      </c>
      <c r="AL297" s="30">
        <f ca="1">OFFSET('A&amp;Z correction'!$K$7,UsefulSeries!$C295,0)</f>
        <v>1864.4437275037021</v>
      </c>
      <c r="AM297" s="30">
        <f ca="1">OFFSET('A&amp;Z correction'!$L$5,UsefulSeries!$C295,0)</f>
        <v>1920.297293274393</v>
      </c>
      <c r="AN297" s="30">
        <f ca="1">OFFSET('A&amp;Z correction'!$L$6,UsefulSeries!$C295,0)</f>
        <v>6726.2756451298073</v>
      </c>
      <c r="AO297" s="30">
        <f ca="1">OFFSET('A&amp;Z correction'!$L$7,UsefulSeries!$C295,0)</f>
        <v>1628.0783508588886</v>
      </c>
      <c r="AP297" s="30">
        <f ca="1">OFFSET('A&amp;Z correction'!$M$5,UsefulSeries!$C295,0)</f>
        <v>1925.0880016871931</v>
      </c>
      <c r="AQ297" s="30">
        <f ca="1">OFFSET('A&amp;Z correction'!$M$6,UsefulSeries!$C295,0)</f>
        <v>1793.8963880770552</v>
      </c>
      <c r="AR297" s="30">
        <f ca="1">OFFSET('A&amp;Z correction'!$M$7,UsefulSeries!$C295,0)</f>
        <v>86394.300984175687</v>
      </c>
    </row>
    <row r="298" spans="1:44" x14ac:dyDescent="0.35">
      <c r="A298" s="2" t="s">
        <v>351</v>
      </c>
      <c r="B298" s="58">
        <v>146464</v>
      </c>
      <c r="C298" s="62">
        <v>9617</v>
      </c>
      <c r="D298" s="66">
        <v>92149</v>
      </c>
      <c r="E298">
        <f t="shared" si="83"/>
        <v>0.59003343673206299</v>
      </c>
      <c r="F298">
        <f t="shared" si="84"/>
        <v>3.8742295451798733E-2</v>
      </c>
      <c r="G298">
        <f t="shared" si="85"/>
        <v>0.37122426781613826</v>
      </c>
      <c r="H298" s="6">
        <f t="shared" si="86"/>
        <v>6.1615443263433732E-2</v>
      </c>
      <c r="I298" s="59">
        <v>140396</v>
      </c>
      <c r="J298" s="63">
        <v>2022</v>
      </c>
      <c r="K298" s="67">
        <v>3996</v>
      </c>
      <c r="L298" s="60">
        <v>2123</v>
      </c>
      <c r="M298" s="64">
        <v>5252</v>
      </c>
      <c r="N298" s="68">
        <v>2274</v>
      </c>
      <c r="O298" s="61">
        <v>3875</v>
      </c>
      <c r="P298" s="65">
        <v>2331</v>
      </c>
      <c r="Q298" s="69">
        <v>85534</v>
      </c>
      <c r="S298" s="4">
        <f t="shared" si="87"/>
        <v>146372</v>
      </c>
      <c r="T298" s="4">
        <f t="shared" si="88"/>
        <v>9579.3333333333339</v>
      </c>
      <c r="U298" s="4">
        <f t="shared" si="89"/>
        <v>92071</v>
      </c>
      <c r="V298" s="9">
        <f t="shared" si="99"/>
        <v>0.59001509196413437</v>
      </c>
      <c r="W298" s="9">
        <f t="shared" si="100"/>
        <v>3.8214144479327236E-2</v>
      </c>
      <c r="X298" s="9">
        <f t="shared" si="101"/>
        <v>0.37177076355653838</v>
      </c>
      <c r="Y298" s="10">
        <f t="shared" si="102"/>
        <v>6.1425145451358756E-2</v>
      </c>
      <c r="Z298" s="4">
        <f t="shared" si="90"/>
        <v>140261.33333333334</v>
      </c>
      <c r="AA298" s="4">
        <f t="shared" si="91"/>
        <v>1929.3333333333333</v>
      </c>
      <c r="AB298" s="4">
        <f t="shared" si="92"/>
        <v>3907.3333333333335</v>
      </c>
      <c r="AC298" s="4">
        <f t="shared" si="93"/>
        <v>2093</v>
      </c>
      <c r="AD298" s="4">
        <f t="shared" si="94"/>
        <v>5256</v>
      </c>
      <c r="AE298" s="4">
        <f t="shared" si="95"/>
        <v>2260.6666666666665</v>
      </c>
      <c r="AF298" s="4">
        <f t="shared" si="96"/>
        <v>3967.3333333333335</v>
      </c>
      <c r="AG298" s="4">
        <f t="shared" si="97"/>
        <v>2380.3333333333335</v>
      </c>
      <c r="AH298" s="4">
        <f t="shared" si="98"/>
        <v>85502</v>
      </c>
      <c r="AJ298" s="30">
        <f ca="1">OFFSET('A&amp;Z correction'!$K$5,UsefulSeries!$C296,0)</f>
        <v>143651.4801861505</v>
      </c>
      <c r="AK298" s="30">
        <f ca="1">OFFSET('A&amp;Z correction'!$K$6,UsefulSeries!$C296,0)</f>
        <v>1767.5442873231946</v>
      </c>
      <c r="AL298" s="30">
        <f ca="1">OFFSET('A&amp;Z correction'!$K$7,UsefulSeries!$C296,0)</f>
        <v>1843.5449455953028</v>
      </c>
      <c r="AM298" s="30">
        <f ca="1">OFFSET('A&amp;Z correction'!$L$5,UsefulSeries!$C296,0)</f>
        <v>1955.1792215363403</v>
      </c>
      <c r="AN298" s="30">
        <f ca="1">OFFSET('A&amp;Z correction'!$L$6,UsefulSeries!$C296,0)</f>
        <v>6679.9364355375938</v>
      </c>
      <c r="AO298" s="30">
        <f ca="1">OFFSET('A&amp;Z correction'!$L$7,UsefulSeries!$C296,0)</f>
        <v>1620.721821336344</v>
      </c>
      <c r="AP298" s="30">
        <f ca="1">OFFSET('A&amp;Z correction'!$M$5,UsefulSeries!$C296,0)</f>
        <v>1884.201939167802</v>
      </c>
      <c r="AQ298" s="30">
        <f ca="1">OFFSET('A&amp;Z correction'!$M$6,UsefulSeries!$C296,0)</f>
        <v>1758.7809631887203</v>
      </c>
      <c r="AR298" s="30">
        <f ca="1">OFFSET('A&amp;Z correction'!$M$7,UsefulSeries!$C296,0)</f>
        <v>86425.417440059333</v>
      </c>
    </row>
    <row r="299" spans="1:44" x14ac:dyDescent="0.35">
      <c r="A299" s="2" t="s">
        <v>352</v>
      </c>
      <c r="B299" s="58">
        <v>146834</v>
      </c>
      <c r="C299" s="62">
        <v>9296</v>
      </c>
      <c r="D299" s="66">
        <v>92317</v>
      </c>
      <c r="E299">
        <f t="shared" si="83"/>
        <v>0.5910073375810535</v>
      </c>
      <c r="F299">
        <f t="shared" si="84"/>
        <v>3.7416430868555464E-2</v>
      </c>
      <c r="G299">
        <f t="shared" si="85"/>
        <v>0.37157623155039105</v>
      </c>
      <c r="H299" s="6">
        <f t="shared" si="86"/>
        <v>5.9540126817395761E-2</v>
      </c>
      <c r="I299" s="59">
        <v>140575</v>
      </c>
      <c r="J299" s="63">
        <v>1693</v>
      </c>
      <c r="K299" s="67">
        <v>4171</v>
      </c>
      <c r="L299" s="60">
        <v>2188</v>
      </c>
      <c r="M299" s="64">
        <v>5245</v>
      </c>
      <c r="N299" s="68">
        <v>2182</v>
      </c>
      <c r="O299" s="61">
        <v>3950</v>
      </c>
      <c r="P299" s="65">
        <v>2343</v>
      </c>
      <c r="Q299" s="69">
        <v>85662</v>
      </c>
      <c r="S299" s="4">
        <f t="shared" si="87"/>
        <v>146578.66666666666</v>
      </c>
      <c r="T299" s="4">
        <f t="shared" si="88"/>
        <v>9521.3333333333339</v>
      </c>
      <c r="U299" s="4">
        <f t="shared" si="89"/>
        <v>92133.333333333328</v>
      </c>
      <c r="V299" s="9">
        <f t="shared" si="99"/>
        <v>0.59042104966071696</v>
      </c>
      <c r="W299" s="9">
        <f t="shared" si="100"/>
        <v>3.8911713832991295E-2</v>
      </c>
      <c r="X299" s="9">
        <f t="shared" si="101"/>
        <v>0.37066723650629174</v>
      </c>
      <c r="Y299" s="10">
        <f t="shared" si="102"/>
        <v>6.0995088618407009E-2</v>
      </c>
      <c r="Z299" s="4">
        <f t="shared" si="90"/>
        <v>140449</v>
      </c>
      <c r="AA299" s="4">
        <f t="shared" si="91"/>
        <v>1873</v>
      </c>
      <c r="AB299" s="4">
        <f t="shared" si="92"/>
        <v>4001.6666666666665</v>
      </c>
      <c r="AC299" s="4">
        <f t="shared" si="93"/>
        <v>2107.3333333333335</v>
      </c>
      <c r="AD299" s="4">
        <f t="shared" si="94"/>
        <v>5248</v>
      </c>
      <c r="AE299" s="4">
        <f t="shared" si="95"/>
        <v>2220.6666666666665</v>
      </c>
      <c r="AF299" s="4">
        <f t="shared" si="96"/>
        <v>3948.3333333333335</v>
      </c>
      <c r="AG299" s="4">
        <f t="shared" si="97"/>
        <v>2388</v>
      </c>
      <c r="AH299" s="4">
        <f t="shared" si="98"/>
        <v>85526.666666666672</v>
      </c>
      <c r="AJ299" s="30">
        <f ca="1">OFFSET('A&amp;Z correction'!$K$5,UsefulSeries!$C297,0)</f>
        <v>143844.36028410902</v>
      </c>
      <c r="AK299" s="30">
        <f ca="1">OFFSET('A&amp;Z correction'!$K$6,UsefulSeries!$C297,0)</f>
        <v>1702.5749932314654</v>
      </c>
      <c r="AL299" s="30">
        <f ca="1">OFFSET('A&amp;Z correction'!$K$7,UsefulSeries!$C297,0)</f>
        <v>1944.7774556065567</v>
      </c>
      <c r="AM299" s="30">
        <f ca="1">OFFSET('A&amp;Z correction'!$L$5,UsefulSeries!$C297,0)</f>
        <v>1971.6677544094807</v>
      </c>
      <c r="AN299" s="30">
        <f ca="1">OFFSET('A&amp;Z correction'!$L$6,UsefulSeries!$C297,0)</f>
        <v>6669.9489492340963</v>
      </c>
      <c r="AO299" s="30">
        <f ca="1">OFFSET('A&amp;Z correction'!$L$7,UsefulSeries!$C297,0)</f>
        <v>1575.6970913240593</v>
      </c>
      <c r="AP299" s="30">
        <f ca="1">OFFSET('A&amp;Z correction'!$M$5,UsefulSeries!$C297,0)</f>
        <v>1860.9378194876699</v>
      </c>
      <c r="AQ299" s="30">
        <f ca="1">OFFSET('A&amp;Z correction'!$M$6,UsefulSeries!$C297,0)</f>
        <v>1769.0988343838169</v>
      </c>
      <c r="AR299" s="30">
        <f ca="1">OFFSET('A&amp;Z correction'!$M$7,UsefulSeries!$C297,0)</f>
        <v>86453.118914295948</v>
      </c>
    </row>
    <row r="300" spans="1:44" x14ac:dyDescent="0.35">
      <c r="A300" s="2" t="s">
        <v>353</v>
      </c>
      <c r="B300" s="58">
        <v>147374</v>
      </c>
      <c r="C300" s="62">
        <v>8989</v>
      </c>
      <c r="D300" s="66">
        <v>92294</v>
      </c>
      <c r="E300">
        <f t="shared" si="83"/>
        <v>0.59267987629545915</v>
      </c>
      <c r="F300">
        <f t="shared" si="84"/>
        <v>3.6150198868320618E-2</v>
      </c>
      <c r="G300">
        <f t="shared" si="85"/>
        <v>0.37116992483622019</v>
      </c>
      <c r="H300" s="6">
        <f t="shared" si="86"/>
        <v>5.7488024660565476E-2</v>
      </c>
      <c r="I300" s="59">
        <v>140919</v>
      </c>
      <c r="J300" s="63">
        <v>1717</v>
      </c>
      <c r="K300" s="67">
        <v>4174</v>
      </c>
      <c r="L300" s="60">
        <v>2249</v>
      </c>
      <c r="M300" s="64">
        <v>4853</v>
      </c>
      <c r="N300" s="68">
        <v>2192</v>
      </c>
      <c r="O300" s="61">
        <v>4146</v>
      </c>
      <c r="P300" s="65">
        <v>2401</v>
      </c>
      <c r="Q300" s="69">
        <v>85577</v>
      </c>
      <c r="S300" s="4">
        <f t="shared" si="87"/>
        <v>146890.66666666666</v>
      </c>
      <c r="T300" s="4">
        <f t="shared" si="88"/>
        <v>9300.6666666666661</v>
      </c>
      <c r="U300" s="4">
        <f t="shared" si="89"/>
        <v>92253.333333333328</v>
      </c>
      <c r="V300" s="9">
        <f t="shared" si="99"/>
        <v>0.59003343673206299</v>
      </c>
      <c r="W300" s="9">
        <f t="shared" si="100"/>
        <v>3.8742295451798733E-2</v>
      </c>
      <c r="X300" s="9">
        <f t="shared" si="101"/>
        <v>0.37122426781613826</v>
      </c>
      <c r="Y300" s="10">
        <f t="shared" si="102"/>
        <v>5.9546624439256131E-2</v>
      </c>
      <c r="Z300" s="4">
        <f t="shared" si="90"/>
        <v>140630</v>
      </c>
      <c r="AA300" s="4">
        <f t="shared" si="91"/>
        <v>1810.6666666666667</v>
      </c>
      <c r="AB300" s="4">
        <f t="shared" si="92"/>
        <v>4113.666666666667</v>
      </c>
      <c r="AC300" s="4">
        <f t="shared" si="93"/>
        <v>2186.6666666666665</v>
      </c>
      <c r="AD300" s="4">
        <f t="shared" si="94"/>
        <v>5116.666666666667</v>
      </c>
      <c r="AE300" s="4">
        <f t="shared" si="95"/>
        <v>2216</v>
      </c>
      <c r="AF300" s="4">
        <f t="shared" si="96"/>
        <v>3990.3333333333335</v>
      </c>
      <c r="AG300" s="4">
        <f t="shared" si="97"/>
        <v>2358.3333333333335</v>
      </c>
      <c r="AH300" s="4">
        <f t="shared" si="98"/>
        <v>85591</v>
      </c>
      <c r="AJ300" s="30">
        <f ca="1">OFFSET('A&amp;Z correction'!$K$5,UsefulSeries!$C298,0)</f>
        <v>144028.67841390605</v>
      </c>
      <c r="AK300" s="30">
        <f ca="1">OFFSET('A&amp;Z correction'!$K$6,UsefulSeries!$C298,0)</f>
        <v>1633.8844364406161</v>
      </c>
      <c r="AL300" s="30">
        <f ca="1">OFFSET('A&amp;Z correction'!$K$7,UsefulSeries!$C298,0)</f>
        <v>2063.5250350873139</v>
      </c>
      <c r="AM300" s="30">
        <f ca="1">OFFSET('A&amp;Z correction'!$L$5,UsefulSeries!$C298,0)</f>
        <v>2065.056897851644</v>
      </c>
      <c r="AN300" s="30">
        <f ca="1">OFFSET('A&amp;Z correction'!$L$6,UsefulSeries!$C298,0)</f>
        <v>6502.5044876093962</v>
      </c>
      <c r="AO300" s="30">
        <f ca="1">OFFSET('A&amp;Z correction'!$L$7,UsefulSeries!$C298,0)</f>
        <v>1585.0405481822597</v>
      </c>
      <c r="AP300" s="30">
        <f ca="1">OFFSET('A&amp;Z correction'!$M$5,UsefulSeries!$C298,0)</f>
        <v>1893.2337869324795</v>
      </c>
      <c r="AQ300" s="30">
        <f ca="1">OFFSET('A&amp;Z correction'!$M$6,UsefulSeries!$C298,0)</f>
        <v>1751.8067602814046</v>
      </c>
      <c r="AR300" s="30">
        <f ca="1">OFFSET('A&amp;Z correction'!$M$7,UsefulSeries!$C298,0)</f>
        <v>86519.172832453769</v>
      </c>
    </row>
    <row r="301" spans="1:44" x14ac:dyDescent="0.35">
      <c r="A301" s="2" t="s">
        <v>354</v>
      </c>
      <c r="B301" s="58">
        <v>147389</v>
      </c>
      <c r="C301" s="62">
        <v>9053</v>
      </c>
      <c r="D301" s="66">
        <v>92402</v>
      </c>
      <c r="E301">
        <f t="shared" si="83"/>
        <v>0.59229477102120209</v>
      </c>
      <c r="F301">
        <f t="shared" si="84"/>
        <v>3.6380222147208693E-2</v>
      </c>
      <c r="G301">
        <f t="shared" si="85"/>
        <v>0.37132500683158925</v>
      </c>
      <c r="H301" s="6">
        <f t="shared" si="86"/>
        <v>5.7868091688932637E-2</v>
      </c>
      <c r="I301" s="59">
        <v>141192</v>
      </c>
      <c r="J301" s="63">
        <v>1961</v>
      </c>
      <c r="K301" s="67">
        <v>4196</v>
      </c>
      <c r="L301" s="60">
        <v>2043</v>
      </c>
      <c r="M301" s="64">
        <v>4734</v>
      </c>
      <c r="N301" s="68">
        <v>2210</v>
      </c>
      <c r="O301" s="61">
        <v>4036</v>
      </c>
      <c r="P301" s="65">
        <v>2346</v>
      </c>
      <c r="Q301" s="69">
        <v>85718</v>
      </c>
      <c r="S301" s="4">
        <f t="shared" si="87"/>
        <v>147199</v>
      </c>
      <c r="T301" s="4">
        <f t="shared" si="88"/>
        <v>9112.6666666666661</v>
      </c>
      <c r="U301" s="4">
        <f t="shared" si="89"/>
        <v>92337.666666666672</v>
      </c>
      <c r="V301" s="9">
        <f t="shared" si="99"/>
        <v>0.5910073375810535</v>
      </c>
      <c r="W301" s="9">
        <f t="shared" si="100"/>
        <v>3.7416430868555464E-2</v>
      </c>
      <c r="X301" s="9">
        <f t="shared" si="101"/>
        <v>0.37157623155039105</v>
      </c>
      <c r="Y301" s="10">
        <f t="shared" si="102"/>
        <v>5.8298058366298103E-2</v>
      </c>
      <c r="Z301" s="4">
        <f t="shared" si="90"/>
        <v>140895.33333333334</v>
      </c>
      <c r="AA301" s="4">
        <f t="shared" si="91"/>
        <v>1790.3333333333333</v>
      </c>
      <c r="AB301" s="4">
        <f t="shared" si="92"/>
        <v>4180.333333333333</v>
      </c>
      <c r="AC301" s="4">
        <f t="shared" si="93"/>
        <v>2160</v>
      </c>
      <c r="AD301" s="4">
        <f t="shared" si="94"/>
        <v>4944</v>
      </c>
      <c r="AE301" s="4">
        <f t="shared" si="95"/>
        <v>2194.6666666666665</v>
      </c>
      <c r="AF301" s="4">
        <f t="shared" si="96"/>
        <v>4044</v>
      </c>
      <c r="AG301" s="4">
        <f t="shared" si="97"/>
        <v>2363.3333333333335</v>
      </c>
      <c r="AH301" s="4">
        <f t="shared" si="98"/>
        <v>85652.333333333328</v>
      </c>
      <c r="AJ301" s="30">
        <f ca="1">OFFSET('A&amp;Z correction'!$K$5,UsefulSeries!$C299,0)</f>
        <v>144300.97601197686</v>
      </c>
      <c r="AK301" s="30">
        <f ca="1">OFFSET('A&amp;Z correction'!$K$6,UsefulSeries!$C299,0)</f>
        <v>1613.9901157472275</v>
      </c>
      <c r="AL301" s="30">
        <f ca="1">OFFSET('A&amp;Z correction'!$K$7,UsefulSeries!$C299,0)</f>
        <v>2130.7868928337703</v>
      </c>
      <c r="AM301" s="30">
        <f ca="1">OFFSET('A&amp;Z correction'!$L$5,UsefulSeries!$C299,0)</f>
        <v>2038.1158858973442</v>
      </c>
      <c r="AN301" s="30">
        <f ca="1">OFFSET('A&amp;Z correction'!$L$6,UsefulSeries!$C299,0)</f>
        <v>6282.4125218733607</v>
      </c>
      <c r="AO301" s="30">
        <f ca="1">OFFSET('A&amp;Z correction'!$L$7,UsefulSeries!$C299,0)</f>
        <v>1581.8136300657366</v>
      </c>
      <c r="AP301" s="30">
        <f ca="1">OFFSET('A&amp;Z correction'!$M$5,UsefulSeries!$C299,0)</f>
        <v>1947.3401408116706</v>
      </c>
      <c r="AQ301" s="30">
        <f ca="1">OFFSET('A&amp;Z correction'!$M$6,UsefulSeries!$C299,0)</f>
        <v>1778.5121633559042</v>
      </c>
      <c r="AR301" s="30">
        <f ca="1">OFFSET('A&amp;Z correction'!$M$7,UsefulSeries!$C299,0)</f>
        <v>86580.017746267651</v>
      </c>
    </row>
    <row r="302" spans="1:44" x14ac:dyDescent="0.35">
      <c r="A302" s="2" t="s">
        <v>355</v>
      </c>
      <c r="B302" s="58">
        <v>147439</v>
      </c>
      <c r="C302" s="62">
        <v>8704</v>
      </c>
      <c r="D302" s="66">
        <v>92885</v>
      </c>
      <c r="E302">
        <f t="shared" si="83"/>
        <v>0.59205792119761635</v>
      </c>
      <c r="F302">
        <f t="shared" si="84"/>
        <v>3.4951892959827813E-2</v>
      </c>
      <c r="G302">
        <f t="shared" si="85"/>
        <v>0.37299018584255583</v>
      </c>
      <c r="H302" s="6">
        <f t="shared" si="86"/>
        <v>5.5743773335980476E-2</v>
      </c>
      <c r="I302" s="59">
        <v>141152</v>
      </c>
      <c r="J302" s="63">
        <v>1748</v>
      </c>
      <c r="K302" s="67">
        <v>4464</v>
      </c>
      <c r="L302" s="60">
        <v>2107</v>
      </c>
      <c r="M302" s="64">
        <v>4701</v>
      </c>
      <c r="N302" s="68">
        <v>2243</v>
      </c>
      <c r="O302" s="61">
        <v>4073</v>
      </c>
      <c r="P302" s="65">
        <v>2245</v>
      </c>
      <c r="Q302" s="69">
        <v>85891</v>
      </c>
      <c r="S302" s="4">
        <f t="shared" si="87"/>
        <v>147400.66666666666</v>
      </c>
      <c r="T302" s="4">
        <f t="shared" si="88"/>
        <v>8915.3333333333339</v>
      </c>
      <c r="U302" s="4">
        <f t="shared" si="89"/>
        <v>92527</v>
      </c>
      <c r="V302" s="9">
        <f t="shared" si="99"/>
        <v>0.59267987629545915</v>
      </c>
      <c r="W302" s="9">
        <f t="shared" si="100"/>
        <v>3.6150198868320618E-2</v>
      </c>
      <c r="X302" s="9">
        <f t="shared" si="101"/>
        <v>0.37116992483622019</v>
      </c>
      <c r="Y302" s="10">
        <f t="shared" si="102"/>
        <v>5.7034042153927517E-2</v>
      </c>
      <c r="Z302" s="4">
        <f t="shared" si="90"/>
        <v>141087.66666666666</v>
      </c>
      <c r="AA302" s="4">
        <f t="shared" si="91"/>
        <v>1808.6666666666667</v>
      </c>
      <c r="AB302" s="4">
        <f t="shared" si="92"/>
        <v>4278</v>
      </c>
      <c r="AC302" s="4">
        <f t="shared" si="93"/>
        <v>2133</v>
      </c>
      <c r="AD302" s="4">
        <f t="shared" si="94"/>
        <v>4762.666666666667</v>
      </c>
      <c r="AE302" s="4">
        <f t="shared" si="95"/>
        <v>2215</v>
      </c>
      <c r="AF302" s="4">
        <f t="shared" si="96"/>
        <v>4085</v>
      </c>
      <c r="AG302" s="4">
        <f t="shared" si="97"/>
        <v>2330.6666666666665</v>
      </c>
      <c r="AH302" s="4">
        <f t="shared" si="98"/>
        <v>85728.666666666672</v>
      </c>
      <c r="AJ302" s="30">
        <f ca="1">OFFSET('A&amp;Z correction'!$K$5,UsefulSeries!$C300,0)</f>
        <v>144497.52277344291</v>
      </c>
      <c r="AK302" s="30">
        <f ca="1">OFFSET('A&amp;Z correction'!$K$6,UsefulSeries!$C300,0)</f>
        <v>1638.783287573684</v>
      </c>
      <c r="AL302" s="30">
        <f ca="1">OFFSET('A&amp;Z correction'!$K$7,UsefulSeries!$C300,0)</f>
        <v>2225.2122832017681</v>
      </c>
      <c r="AM302" s="30">
        <f ca="1">OFFSET('A&amp;Z correction'!$L$5,UsefulSeries!$C300,0)</f>
        <v>2010.9562969721824</v>
      </c>
      <c r="AN302" s="30">
        <f ca="1">OFFSET('A&amp;Z correction'!$L$6,UsefulSeries!$C300,0)</f>
        <v>6051.162396098719</v>
      </c>
      <c r="AO302" s="30">
        <f ca="1">OFFSET('A&amp;Z correction'!$L$7,UsefulSeries!$C300,0)</f>
        <v>1626.981762324589</v>
      </c>
      <c r="AP302" s="30">
        <f ca="1">OFFSET('A&amp;Z correction'!$M$5,UsefulSeries!$C300,0)</f>
        <v>1990.0596877684084</v>
      </c>
      <c r="AQ302" s="30">
        <f ca="1">OFFSET('A&amp;Z correction'!$M$6,UsefulSeries!$C300,0)</f>
        <v>1762.9191131588661</v>
      </c>
      <c r="AR302" s="30">
        <f ca="1">OFFSET('A&amp;Z correction'!$M$7,UsefulSeries!$C300,0)</f>
        <v>86655.42029352719</v>
      </c>
    </row>
    <row r="303" spans="1:44" x14ac:dyDescent="0.35">
      <c r="A303" s="2" t="s">
        <v>356</v>
      </c>
      <c r="B303" s="58">
        <v>148104</v>
      </c>
      <c r="C303" s="62">
        <v>8920</v>
      </c>
      <c r="D303" s="66">
        <v>92699</v>
      </c>
      <c r="E303">
        <f t="shared" si="83"/>
        <v>0.59307312502252496</v>
      </c>
      <c r="F303">
        <f t="shared" si="84"/>
        <v>3.5719577291639139E-2</v>
      </c>
      <c r="G303">
        <f t="shared" si="85"/>
        <v>0.37120729768583588</v>
      </c>
      <c r="H303" s="6">
        <f t="shared" si="86"/>
        <v>5.6806602812308947E-2</v>
      </c>
      <c r="I303" s="59">
        <v>141383</v>
      </c>
      <c r="J303" s="63">
        <v>1693</v>
      </c>
      <c r="K303" s="67">
        <v>4337</v>
      </c>
      <c r="L303" s="60">
        <v>1930</v>
      </c>
      <c r="M303" s="64">
        <v>4737</v>
      </c>
      <c r="N303" s="68">
        <v>2035</v>
      </c>
      <c r="O303" s="61">
        <v>4477</v>
      </c>
      <c r="P303" s="65">
        <v>2443</v>
      </c>
      <c r="Q303" s="69">
        <v>85771</v>
      </c>
      <c r="S303" s="4">
        <f t="shared" si="87"/>
        <v>147644</v>
      </c>
      <c r="T303" s="4">
        <f t="shared" si="88"/>
        <v>8892.3333333333339</v>
      </c>
      <c r="U303" s="4">
        <f t="shared" si="89"/>
        <v>92662</v>
      </c>
      <c r="V303" s="9">
        <f t="shared" si="99"/>
        <v>0.59229477102120209</v>
      </c>
      <c r="W303" s="9">
        <f t="shared" si="100"/>
        <v>3.6380222147208693E-2</v>
      </c>
      <c r="X303" s="9">
        <f t="shared" si="101"/>
        <v>0.37132500683158925</v>
      </c>
      <c r="Y303" s="10">
        <f t="shared" si="102"/>
        <v>5.6806832918449179E-2</v>
      </c>
      <c r="Z303" s="4">
        <f t="shared" si="90"/>
        <v>141242.33333333334</v>
      </c>
      <c r="AA303" s="4">
        <f t="shared" si="91"/>
        <v>1800.6666666666667</v>
      </c>
      <c r="AB303" s="4">
        <f t="shared" si="92"/>
        <v>4332.333333333333</v>
      </c>
      <c r="AC303" s="4">
        <f t="shared" si="93"/>
        <v>2026.6666666666667</v>
      </c>
      <c r="AD303" s="4">
        <f t="shared" si="94"/>
        <v>4724</v>
      </c>
      <c r="AE303" s="4">
        <f t="shared" si="95"/>
        <v>2162.6666666666665</v>
      </c>
      <c r="AF303" s="4">
        <f t="shared" si="96"/>
        <v>4195.333333333333</v>
      </c>
      <c r="AG303" s="4">
        <f t="shared" si="97"/>
        <v>2344.6666666666665</v>
      </c>
      <c r="AH303" s="4">
        <f t="shared" si="98"/>
        <v>85793.333333333328</v>
      </c>
      <c r="AJ303" s="30">
        <f ca="1">OFFSET('A&amp;Z correction'!$K$5,UsefulSeries!$C301,0)</f>
        <v>144657.66643241432</v>
      </c>
      <c r="AK303" s="30">
        <f ca="1">OFFSET('A&amp;Z correction'!$K$6,UsefulSeries!$C301,0)</f>
        <v>1629.9814131120904</v>
      </c>
      <c r="AL303" s="30">
        <f ca="1">OFFSET('A&amp;Z correction'!$K$7,UsefulSeries!$C301,0)</f>
        <v>2280.6362542462239</v>
      </c>
      <c r="AM303" s="30">
        <f ca="1">OFFSET('A&amp;Z correction'!$L$5,UsefulSeries!$C301,0)</f>
        <v>1889.9095338866264</v>
      </c>
      <c r="AN303" s="30">
        <f ca="1">OFFSET('A&amp;Z correction'!$L$6,UsefulSeries!$C301,0)</f>
        <v>6002.2434343019559</v>
      </c>
      <c r="AO303" s="30">
        <f ca="1">OFFSET('A&amp;Z correction'!$L$7,UsefulSeries!$C301,0)</f>
        <v>1573.0288330190647</v>
      </c>
      <c r="AP303" s="30">
        <f ca="1">OFFSET('A&amp;Z correction'!$M$5,UsefulSeries!$C301,0)</f>
        <v>2111.9791094296211</v>
      </c>
      <c r="AQ303" s="30">
        <f ca="1">OFFSET('A&amp;Z correction'!$M$6,UsefulSeries!$C301,0)</f>
        <v>1783.2032441770041</v>
      </c>
      <c r="AR303" s="30">
        <f ca="1">OFFSET('A&amp;Z correction'!$M$7,UsefulSeries!$C301,0)</f>
        <v>86723.073082753966</v>
      </c>
    </row>
    <row r="304" spans="1:44" x14ac:dyDescent="0.35">
      <c r="A304" s="2" t="s">
        <v>357</v>
      </c>
      <c r="B304" s="58">
        <v>148231</v>
      </c>
      <c r="C304" s="62">
        <v>8646</v>
      </c>
      <c r="D304" s="66">
        <v>93022</v>
      </c>
      <c r="E304">
        <f t="shared" si="83"/>
        <v>0.59316363810979633</v>
      </c>
      <c r="F304">
        <f t="shared" si="84"/>
        <v>3.4597977582943508E-2</v>
      </c>
      <c r="G304">
        <f t="shared" si="85"/>
        <v>0.37223838430726014</v>
      </c>
      <c r="H304" s="6">
        <f t="shared" si="86"/>
        <v>5.5113241584171038E-2</v>
      </c>
      <c r="I304" s="59">
        <v>141696</v>
      </c>
      <c r="J304" s="63">
        <v>1843</v>
      </c>
      <c r="K304" s="67">
        <v>4541</v>
      </c>
      <c r="L304" s="60">
        <v>2008</v>
      </c>
      <c r="M304" s="64">
        <v>4632</v>
      </c>
      <c r="N304" s="68">
        <v>2279</v>
      </c>
      <c r="O304" s="61">
        <v>4477</v>
      </c>
      <c r="P304" s="65">
        <v>2158</v>
      </c>
      <c r="Q304" s="69">
        <v>85869</v>
      </c>
      <c r="S304" s="4">
        <f t="shared" si="87"/>
        <v>147924.66666666666</v>
      </c>
      <c r="T304" s="4">
        <f t="shared" si="88"/>
        <v>8756.6666666666661</v>
      </c>
      <c r="U304" s="4">
        <f t="shared" si="89"/>
        <v>92868.666666666672</v>
      </c>
      <c r="V304" s="9">
        <f t="shared" si="99"/>
        <v>0.59205792119761635</v>
      </c>
      <c r="W304" s="9">
        <f t="shared" si="100"/>
        <v>3.4951892959827813E-2</v>
      </c>
      <c r="X304" s="9">
        <f t="shared" si="101"/>
        <v>0.37299018584255583</v>
      </c>
      <c r="Y304" s="10">
        <f t="shared" si="102"/>
        <v>5.5888384917156697E-2</v>
      </c>
      <c r="Z304" s="4">
        <f t="shared" si="90"/>
        <v>141410.33333333334</v>
      </c>
      <c r="AA304" s="4">
        <f t="shared" si="91"/>
        <v>1761.3333333333333</v>
      </c>
      <c r="AB304" s="4">
        <f t="shared" si="92"/>
        <v>4447.333333333333</v>
      </c>
      <c r="AC304" s="4">
        <f t="shared" si="93"/>
        <v>2015</v>
      </c>
      <c r="AD304" s="4">
        <f t="shared" si="94"/>
        <v>4690</v>
      </c>
      <c r="AE304" s="4">
        <f t="shared" si="95"/>
        <v>2185.6666666666665</v>
      </c>
      <c r="AF304" s="4">
        <f t="shared" si="96"/>
        <v>4342.333333333333</v>
      </c>
      <c r="AG304" s="4">
        <f t="shared" si="97"/>
        <v>2282</v>
      </c>
      <c r="AH304" s="4">
        <f t="shared" si="98"/>
        <v>85843.666666666672</v>
      </c>
      <c r="AJ304" s="30">
        <f ca="1">OFFSET('A&amp;Z correction'!$K$5,UsefulSeries!$C302,0)</f>
        <v>144829.61695918423</v>
      </c>
      <c r="AK304" s="30">
        <f ca="1">OFFSET('A&amp;Z correction'!$K$6,UsefulSeries!$C302,0)</f>
        <v>1585.4540969096979</v>
      </c>
      <c r="AL304" s="30">
        <f ca="1">OFFSET('A&amp;Z correction'!$K$7,UsefulSeries!$C302,0)</f>
        <v>2399.7324612231469</v>
      </c>
      <c r="AM304" s="30">
        <f ca="1">OFFSET('A&amp;Z correction'!$L$5,UsefulSeries!$C302,0)</f>
        <v>1876.4172339900795</v>
      </c>
      <c r="AN304" s="30">
        <f ca="1">OFFSET('A&amp;Z correction'!$L$6,UsefulSeries!$C302,0)</f>
        <v>5959.1382560574502</v>
      </c>
      <c r="AO304" s="30">
        <f ca="1">OFFSET('A&amp;Z correction'!$L$7,UsefulSeries!$C302,0)</f>
        <v>1603.0877858529816</v>
      </c>
      <c r="AP304" s="30">
        <f ca="1">OFFSET('A&amp;Z correction'!$M$5,UsefulSeries!$C302,0)</f>
        <v>2262.5918733914073</v>
      </c>
      <c r="AQ304" s="30">
        <f ca="1">OFFSET('A&amp;Z correction'!$M$6,UsefulSeries!$C302,0)</f>
        <v>1715.9926318556097</v>
      </c>
      <c r="AR304" s="30">
        <f ca="1">OFFSET('A&amp;Z correction'!$M$7,UsefulSeries!$C302,0)</f>
        <v>86775.412262864265</v>
      </c>
    </row>
    <row r="305" spans="1:44" x14ac:dyDescent="0.35">
      <c r="A305" s="2" t="s">
        <v>358</v>
      </c>
      <c r="B305" s="58">
        <v>148333</v>
      </c>
      <c r="C305" s="62">
        <v>8557</v>
      </c>
      <c r="D305" s="66">
        <v>93190</v>
      </c>
      <c r="E305">
        <f t="shared" si="83"/>
        <v>0.59314219449776073</v>
      </c>
      <c r="F305">
        <f t="shared" si="84"/>
        <v>3.4217050543825976E-2</v>
      </c>
      <c r="G305">
        <f t="shared" si="85"/>
        <v>0.37264075495841331</v>
      </c>
      <c r="H305" s="6">
        <f t="shared" si="86"/>
        <v>5.4541398432022437E-2</v>
      </c>
      <c r="I305" s="59">
        <v>141961</v>
      </c>
      <c r="J305" s="63">
        <v>1812</v>
      </c>
      <c r="K305" s="67">
        <v>4433</v>
      </c>
      <c r="L305" s="60">
        <v>2012</v>
      </c>
      <c r="M305" s="64">
        <v>4443</v>
      </c>
      <c r="N305" s="68">
        <v>2190</v>
      </c>
      <c r="O305" s="61">
        <v>4275</v>
      </c>
      <c r="P305" s="65">
        <v>2297</v>
      </c>
      <c r="Q305" s="69">
        <v>86255</v>
      </c>
      <c r="S305" s="4">
        <f t="shared" si="87"/>
        <v>148222.66666666666</v>
      </c>
      <c r="T305" s="4">
        <f t="shared" si="88"/>
        <v>8707.6666666666661</v>
      </c>
      <c r="U305" s="4">
        <f t="shared" si="89"/>
        <v>92970.333333333328</v>
      </c>
      <c r="V305" s="9">
        <f t="shared" si="99"/>
        <v>0.59307312502252496</v>
      </c>
      <c r="W305" s="9">
        <f t="shared" si="100"/>
        <v>3.5719577291639139E-2</v>
      </c>
      <c r="X305" s="9">
        <f t="shared" si="101"/>
        <v>0.37120729768583588</v>
      </c>
      <c r="Y305" s="10">
        <f t="shared" si="102"/>
        <v>5.5487466837726297E-2</v>
      </c>
      <c r="Z305" s="4">
        <f t="shared" si="90"/>
        <v>141680</v>
      </c>
      <c r="AA305" s="4">
        <f t="shared" si="91"/>
        <v>1782.6666666666667</v>
      </c>
      <c r="AB305" s="4">
        <f t="shared" si="92"/>
        <v>4437</v>
      </c>
      <c r="AC305" s="4">
        <f t="shared" si="93"/>
        <v>1983.3333333333333</v>
      </c>
      <c r="AD305" s="4">
        <f t="shared" si="94"/>
        <v>4604</v>
      </c>
      <c r="AE305" s="4">
        <f t="shared" si="95"/>
        <v>2168</v>
      </c>
      <c r="AF305" s="4">
        <f t="shared" si="96"/>
        <v>4409.666666666667</v>
      </c>
      <c r="AG305" s="4">
        <f t="shared" si="97"/>
        <v>2299.3333333333335</v>
      </c>
      <c r="AH305" s="4">
        <f t="shared" si="98"/>
        <v>85965</v>
      </c>
      <c r="AJ305" s="30">
        <f ca="1">OFFSET('A&amp;Z correction'!$K$5,UsefulSeries!$C303,0)</f>
        <v>145105.93171284159</v>
      </c>
      <c r="AK305" s="30">
        <f ca="1">OFFSET('A&amp;Z correction'!$K$6,UsefulSeries!$C303,0)</f>
        <v>1611.3001786514089</v>
      </c>
      <c r="AL305" s="30">
        <f ca="1">OFFSET('A&amp;Z correction'!$K$7,UsefulSeries!$C303,0)</f>
        <v>2383.6011277346843</v>
      </c>
      <c r="AM305" s="30">
        <f ca="1">OFFSET('A&amp;Z correction'!$L$5,UsefulSeries!$C303,0)</f>
        <v>1841.6021757147194</v>
      </c>
      <c r="AN305" s="30">
        <f ca="1">OFFSET('A&amp;Z correction'!$L$6,UsefulSeries!$C303,0)</f>
        <v>5849.4597977749645</v>
      </c>
      <c r="AO305" s="30">
        <f ca="1">OFFSET('A&amp;Z correction'!$L$7,UsefulSeries!$C303,0)</f>
        <v>1593.4798588716251</v>
      </c>
      <c r="AP305" s="30">
        <f ca="1">OFFSET('A&amp;Z correction'!$M$5,UsefulSeries!$C303,0)</f>
        <v>2330.7894772894233</v>
      </c>
      <c r="AQ305" s="30">
        <f ca="1">OFFSET('A&amp;Z correction'!$M$6,UsefulSeries!$C303,0)</f>
        <v>1745.4419414757667</v>
      </c>
      <c r="AR305" s="30">
        <f ca="1">OFFSET('A&amp;Z correction'!$M$7,UsefulSeries!$C303,0)</f>
        <v>86897.23019422502</v>
      </c>
    </row>
    <row r="306" spans="1:44" x14ac:dyDescent="0.35">
      <c r="A306" s="2" t="s">
        <v>359</v>
      </c>
      <c r="B306" s="58">
        <v>148509</v>
      </c>
      <c r="C306" s="62">
        <v>8523</v>
      </c>
      <c r="D306" s="66">
        <v>93234</v>
      </c>
      <c r="E306">
        <f t="shared" si="83"/>
        <v>0.5934046174869938</v>
      </c>
      <c r="F306">
        <f t="shared" si="84"/>
        <v>3.4055764666394955E-2</v>
      </c>
      <c r="G306">
        <f t="shared" si="85"/>
        <v>0.37253961784661122</v>
      </c>
      <c r="H306" s="6">
        <f t="shared" si="86"/>
        <v>5.4275561668959194E-2</v>
      </c>
      <c r="I306" s="59">
        <v>142138</v>
      </c>
      <c r="J306" s="63">
        <v>1841</v>
      </c>
      <c r="K306" s="67">
        <v>4330</v>
      </c>
      <c r="L306" s="60">
        <v>2026</v>
      </c>
      <c r="M306" s="64">
        <v>4406</v>
      </c>
      <c r="N306" s="68">
        <v>2124</v>
      </c>
      <c r="O306" s="61">
        <v>4275</v>
      </c>
      <c r="P306" s="65">
        <v>2265</v>
      </c>
      <c r="Q306" s="69">
        <v>86455</v>
      </c>
      <c r="S306" s="4">
        <f t="shared" si="87"/>
        <v>148357.66666666666</v>
      </c>
      <c r="T306" s="4">
        <f t="shared" si="88"/>
        <v>8575.3333333333339</v>
      </c>
      <c r="U306" s="4">
        <f t="shared" si="89"/>
        <v>93148.666666666672</v>
      </c>
      <c r="V306" s="9">
        <f t="shared" si="99"/>
        <v>0.59316363810979633</v>
      </c>
      <c r="W306" s="9">
        <f t="shared" si="100"/>
        <v>3.4597977582943508E-2</v>
      </c>
      <c r="X306" s="9">
        <f t="shared" si="101"/>
        <v>0.37223838430726014</v>
      </c>
      <c r="Y306" s="10">
        <f t="shared" si="102"/>
        <v>5.4643276642473759E-2</v>
      </c>
      <c r="Z306" s="4">
        <f t="shared" si="90"/>
        <v>141931.66666666666</v>
      </c>
      <c r="AA306" s="4">
        <f t="shared" si="91"/>
        <v>1832</v>
      </c>
      <c r="AB306" s="4">
        <f t="shared" si="92"/>
        <v>4434.666666666667</v>
      </c>
      <c r="AC306" s="4">
        <f t="shared" si="93"/>
        <v>2015.3333333333333</v>
      </c>
      <c r="AD306" s="4">
        <f t="shared" si="94"/>
        <v>4493.666666666667</v>
      </c>
      <c r="AE306" s="4">
        <f t="shared" si="95"/>
        <v>2197.6666666666665</v>
      </c>
      <c r="AF306" s="4">
        <f t="shared" si="96"/>
        <v>4342.333333333333</v>
      </c>
      <c r="AG306" s="4">
        <f t="shared" si="97"/>
        <v>2240</v>
      </c>
      <c r="AH306" s="4">
        <f t="shared" si="98"/>
        <v>86193</v>
      </c>
      <c r="AJ306" s="30">
        <f ca="1">OFFSET('A&amp;Z correction'!$K$5,UsefulSeries!$C304,0)</f>
        <v>145362.45468071601</v>
      </c>
      <c r="AK306" s="30">
        <f ca="1">OFFSET('A&amp;Z correction'!$K$6,UsefulSeries!$C304,0)</f>
        <v>1670.202554473311</v>
      </c>
      <c r="AL306" s="30">
        <f ca="1">OFFSET('A&amp;Z correction'!$K$7,UsefulSeries!$C304,0)</f>
        <v>2371.1095568807432</v>
      </c>
      <c r="AM306" s="30">
        <f ca="1">OFFSET('A&amp;Z correction'!$L$5,UsefulSeries!$C304,0)</f>
        <v>1880.388990701661</v>
      </c>
      <c r="AN306" s="30">
        <f ca="1">OFFSET('A&amp;Z correction'!$L$6,UsefulSeries!$C304,0)</f>
        <v>5708.6402124222022</v>
      </c>
      <c r="AO306" s="30">
        <f ca="1">OFFSET('A&amp;Z correction'!$L$7,UsefulSeries!$C304,0)</f>
        <v>1639.6120876152631</v>
      </c>
      <c r="AP306" s="30">
        <f ca="1">OFFSET('A&amp;Z correction'!$M$5,UsefulSeries!$C304,0)</f>
        <v>2255.8054211904328</v>
      </c>
      <c r="AQ306" s="30">
        <f ca="1">OFFSET('A&amp;Z correction'!$M$6,UsefulSeries!$C304,0)</f>
        <v>1690.1766250626151</v>
      </c>
      <c r="AR306" s="30">
        <f ca="1">OFFSET('A&amp;Z correction'!$M$7,UsefulSeries!$C304,0)</f>
        <v>87131.831992235006</v>
      </c>
    </row>
    <row r="307" spans="1:44" x14ac:dyDescent="0.35">
      <c r="A307" s="2" t="s">
        <v>360</v>
      </c>
      <c r="B307" s="58">
        <v>148748</v>
      </c>
      <c r="C307" s="62">
        <v>8619</v>
      </c>
      <c r="D307" s="66">
        <v>93089</v>
      </c>
      <c r="E307">
        <f t="shared" si="83"/>
        <v>0.59390871051202609</v>
      </c>
      <c r="F307">
        <f t="shared" si="84"/>
        <v>3.4413230267991181E-2</v>
      </c>
      <c r="G307">
        <f t="shared" si="85"/>
        <v>0.37167805921998276</v>
      </c>
      <c r="H307" s="6">
        <f t="shared" si="86"/>
        <v>5.4770059796526591E-2</v>
      </c>
      <c r="I307" s="59">
        <v>142266</v>
      </c>
      <c r="J307" s="63">
        <v>1790</v>
      </c>
      <c r="K307" s="67">
        <v>4428</v>
      </c>
      <c r="L307" s="60">
        <v>1983</v>
      </c>
      <c r="M307" s="64">
        <v>4534</v>
      </c>
      <c r="N307" s="68">
        <v>2004</v>
      </c>
      <c r="O307" s="61">
        <v>4373</v>
      </c>
      <c r="P307" s="65">
        <v>2287</v>
      </c>
      <c r="Q307" s="69">
        <v>86379</v>
      </c>
      <c r="S307" s="4">
        <f t="shared" si="87"/>
        <v>148530</v>
      </c>
      <c r="T307" s="4">
        <f t="shared" si="88"/>
        <v>8566.3333333333339</v>
      </c>
      <c r="U307" s="4">
        <f t="shared" si="89"/>
        <v>93171</v>
      </c>
      <c r="V307" s="9">
        <f t="shared" si="99"/>
        <v>0.59314219449776073</v>
      </c>
      <c r="W307" s="9">
        <f t="shared" si="100"/>
        <v>3.4217050543825976E-2</v>
      </c>
      <c r="X307" s="9">
        <f t="shared" si="101"/>
        <v>0.37264075495841331</v>
      </c>
      <c r="Y307" s="10">
        <f t="shared" si="102"/>
        <v>5.4529174243404789E-2</v>
      </c>
      <c r="Z307" s="4">
        <f t="shared" si="90"/>
        <v>142121.66666666666</v>
      </c>
      <c r="AA307" s="4">
        <f t="shared" si="91"/>
        <v>1814.3333333333333</v>
      </c>
      <c r="AB307" s="4">
        <f t="shared" si="92"/>
        <v>4397</v>
      </c>
      <c r="AC307" s="4">
        <f t="shared" si="93"/>
        <v>2007</v>
      </c>
      <c r="AD307" s="4">
        <f t="shared" si="94"/>
        <v>4461</v>
      </c>
      <c r="AE307" s="4">
        <f t="shared" si="95"/>
        <v>2106</v>
      </c>
      <c r="AF307" s="4">
        <f t="shared" si="96"/>
        <v>4307.666666666667</v>
      </c>
      <c r="AG307" s="4">
        <f t="shared" si="97"/>
        <v>2283</v>
      </c>
      <c r="AH307" s="4">
        <f t="shared" si="98"/>
        <v>86363</v>
      </c>
      <c r="AJ307" s="30">
        <f ca="1">OFFSET('A&amp;Z correction'!$K$5,UsefulSeries!$C305,0)</f>
        <v>145558.12593434524</v>
      </c>
      <c r="AK307" s="30">
        <f ca="1">OFFSET('A&amp;Z correction'!$K$6,UsefulSeries!$C305,0)</f>
        <v>1650.2733700052843</v>
      </c>
      <c r="AL307" s="30">
        <f ca="1">OFFSET('A&amp;Z correction'!$K$7,UsefulSeries!$C305,0)</f>
        <v>2333.6550592962085</v>
      </c>
      <c r="AM307" s="30">
        <f ca="1">OFFSET('A&amp;Z correction'!$L$5,UsefulSeries!$C305,0)</f>
        <v>1871.8981069949416</v>
      </c>
      <c r="AN307" s="30">
        <f ca="1">OFFSET('A&amp;Z correction'!$L$6,UsefulSeries!$C305,0)</f>
        <v>5667.2113752925607</v>
      </c>
      <c r="AO307" s="30">
        <f ca="1">OFFSET('A&amp;Z correction'!$L$7,UsefulSeries!$C305,0)</f>
        <v>1538.8313913680599</v>
      </c>
      <c r="AP307" s="30">
        <f ca="1">OFFSET('A&amp;Z correction'!$M$5,UsefulSeries!$C305,0)</f>
        <v>2217.4247626717124</v>
      </c>
      <c r="AQ307" s="30">
        <f ca="1">OFFSET('A&amp;Z correction'!$M$6,UsefulSeries!$C305,0)</f>
        <v>1742.8186924963279</v>
      </c>
      <c r="AR307" s="30">
        <f ca="1">OFFSET('A&amp;Z correction'!$M$7,UsefulSeries!$C305,0)</f>
        <v>87310.345468931846</v>
      </c>
    </row>
    <row r="308" spans="1:44" x14ac:dyDescent="0.35">
      <c r="A308" s="2" t="s">
        <v>361</v>
      </c>
      <c r="B308" s="58">
        <v>148722</v>
      </c>
      <c r="C308" s="62">
        <v>8262</v>
      </c>
      <c r="D308" s="66">
        <v>93679</v>
      </c>
      <c r="E308">
        <f t="shared" si="83"/>
        <v>0.59331452986679323</v>
      </c>
      <c r="F308">
        <f t="shared" si="84"/>
        <v>3.2960588519246957E-2</v>
      </c>
      <c r="G308">
        <f t="shared" si="85"/>
        <v>0.37372488161395978</v>
      </c>
      <c r="H308" s="6">
        <f t="shared" si="86"/>
        <v>5.2629567344442747E-2</v>
      </c>
      <c r="I308" s="59">
        <v>142200</v>
      </c>
      <c r="J308" s="63">
        <v>1766</v>
      </c>
      <c r="K308" s="67">
        <v>4758</v>
      </c>
      <c r="L308" s="60">
        <v>2108</v>
      </c>
      <c r="M308" s="64">
        <v>4368</v>
      </c>
      <c r="N308" s="68">
        <v>2141</v>
      </c>
      <c r="O308" s="61">
        <v>4305</v>
      </c>
      <c r="P308" s="65">
        <v>2112</v>
      </c>
      <c r="Q308" s="69">
        <v>86477</v>
      </c>
      <c r="S308" s="4">
        <f t="shared" si="87"/>
        <v>148659.66666666666</v>
      </c>
      <c r="T308" s="4">
        <f t="shared" si="88"/>
        <v>8468</v>
      </c>
      <c r="U308" s="4">
        <f t="shared" si="89"/>
        <v>93334</v>
      </c>
      <c r="V308" s="9">
        <f t="shared" si="99"/>
        <v>0.5934046174869938</v>
      </c>
      <c r="W308" s="9">
        <f t="shared" si="100"/>
        <v>3.4055764666394955E-2</v>
      </c>
      <c r="X308" s="9">
        <f t="shared" si="101"/>
        <v>0.37253961784661122</v>
      </c>
      <c r="Y308" s="10">
        <f t="shared" si="102"/>
        <v>5.3892482333898338E-2</v>
      </c>
      <c r="Z308" s="4">
        <f t="shared" si="90"/>
        <v>142201.33333333334</v>
      </c>
      <c r="AA308" s="4">
        <f t="shared" si="91"/>
        <v>1799</v>
      </c>
      <c r="AB308" s="4">
        <f t="shared" si="92"/>
        <v>4505.333333333333</v>
      </c>
      <c r="AC308" s="4">
        <f t="shared" si="93"/>
        <v>2039</v>
      </c>
      <c r="AD308" s="4">
        <f t="shared" si="94"/>
        <v>4436</v>
      </c>
      <c r="AE308" s="4">
        <f t="shared" si="95"/>
        <v>2089.6666666666665</v>
      </c>
      <c r="AF308" s="4">
        <f t="shared" si="96"/>
        <v>4317.666666666667</v>
      </c>
      <c r="AG308" s="4">
        <f t="shared" si="97"/>
        <v>2221.3333333333335</v>
      </c>
      <c r="AH308" s="4">
        <f t="shared" si="98"/>
        <v>86437</v>
      </c>
      <c r="AJ308" s="30">
        <f ca="1">OFFSET('A&amp;Z correction'!$K$5,UsefulSeries!$C306,0)</f>
        <v>145638.80641402843</v>
      </c>
      <c r="AK308" s="30">
        <f ca="1">OFFSET('A&amp;Z correction'!$K$6,UsefulSeries!$C306,0)</f>
        <v>1633.169273425355</v>
      </c>
      <c r="AL308" s="30">
        <f ca="1">OFFSET('A&amp;Z correction'!$K$7,UsefulSeries!$C306,0)</f>
        <v>2444.9878887079076</v>
      </c>
      <c r="AM308" s="30">
        <f ca="1">OFFSET('A&amp;Z correction'!$L$5,UsefulSeries!$C306,0)</f>
        <v>1908.9850862695746</v>
      </c>
      <c r="AN308" s="30">
        <f ca="1">OFFSET('A&amp;Z correction'!$L$6,UsefulSeries!$C306,0)</f>
        <v>5635.5738342977702</v>
      </c>
      <c r="AO308" s="30">
        <f ca="1">OFFSET('A&amp;Z correction'!$L$7,UsefulSeries!$C306,0)</f>
        <v>1522.4212008333984</v>
      </c>
      <c r="AP308" s="30">
        <f ca="1">OFFSET('A&amp;Z correction'!$M$5,UsefulSeries!$C306,0)</f>
        <v>2224.1808565062065</v>
      </c>
      <c r="AQ308" s="30">
        <f ca="1">OFFSET('A&amp;Z correction'!$M$6,UsefulSeries!$C306,0)</f>
        <v>1675.5623550379146</v>
      </c>
      <c r="AR308" s="30">
        <f ca="1">OFFSET('A&amp;Z correction'!$M$7,UsefulSeries!$C306,0)</f>
        <v>87392.593861431975</v>
      </c>
    </row>
    <row r="309" spans="1:44" x14ac:dyDescent="0.35">
      <c r="A309" s="2" t="s">
        <v>362</v>
      </c>
      <c r="B309" s="58">
        <v>148866</v>
      </c>
      <c r="C309" s="62">
        <v>8249</v>
      </c>
      <c r="D309" s="66">
        <v>93761</v>
      </c>
      <c r="E309">
        <f t="shared" si="83"/>
        <v>0.59338477973181969</v>
      </c>
      <c r="F309">
        <f t="shared" si="84"/>
        <v>3.2880785726813244E-2</v>
      </c>
      <c r="G309">
        <f t="shared" si="85"/>
        <v>0.37373443454136707</v>
      </c>
      <c r="H309" s="6">
        <f t="shared" si="86"/>
        <v>5.250294370365656E-2</v>
      </c>
      <c r="I309" s="59">
        <v>142444</v>
      </c>
      <c r="J309" s="63">
        <v>1687</v>
      </c>
      <c r="K309" s="67">
        <v>4379</v>
      </c>
      <c r="L309" s="60">
        <v>1847</v>
      </c>
      <c r="M309" s="64">
        <v>4307</v>
      </c>
      <c r="N309" s="68">
        <v>2096</v>
      </c>
      <c r="O309" s="61">
        <v>4512</v>
      </c>
      <c r="P309" s="65">
        <v>2233</v>
      </c>
      <c r="Q309" s="69">
        <v>86629</v>
      </c>
      <c r="S309" s="4">
        <f t="shared" si="87"/>
        <v>148778.66666666666</v>
      </c>
      <c r="T309" s="4">
        <f t="shared" si="88"/>
        <v>8376.6666666666661</v>
      </c>
      <c r="U309" s="4">
        <f t="shared" si="89"/>
        <v>93509.666666666672</v>
      </c>
      <c r="V309" s="9">
        <f t="shared" si="99"/>
        <v>0.59390871051202609</v>
      </c>
      <c r="W309" s="9">
        <f t="shared" si="100"/>
        <v>3.4413230267991181E-2</v>
      </c>
      <c r="X309" s="9">
        <f t="shared" si="101"/>
        <v>0.37167805921998276</v>
      </c>
      <c r="Y309" s="10">
        <f t="shared" si="102"/>
        <v>5.3301828763898142E-2</v>
      </c>
      <c r="Z309" s="4">
        <f t="shared" si="90"/>
        <v>142303.33333333334</v>
      </c>
      <c r="AA309" s="4">
        <f t="shared" si="91"/>
        <v>1747.6666666666667</v>
      </c>
      <c r="AB309" s="4">
        <f t="shared" si="92"/>
        <v>4521.666666666667</v>
      </c>
      <c r="AC309" s="4">
        <f t="shared" si="93"/>
        <v>1979.3333333333333</v>
      </c>
      <c r="AD309" s="4">
        <f t="shared" si="94"/>
        <v>4403</v>
      </c>
      <c r="AE309" s="4">
        <f t="shared" si="95"/>
        <v>2080.3333333333335</v>
      </c>
      <c r="AF309" s="4">
        <f t="shared" si="96"/>
        <v>4396.666666666667</v>
      </c>
      <c r="AG309" s="4">
        <f t="shared" si="97"/>
        <v>2210.6666666666665</v>
      </c>
      <c r="AH309" s="4">
        <f t="shared" si="98"/>
        <v>86495</v>
      </c>
      <c r="AJ309" s="30">
        <f ca="1">OFFSET('A&amp;Z correction'!$K$5,UsefulSeries!$C307,0)</f>
        <v>145745.25101270704</v>
      </c>
      <c r="AK309" s="30">
        <f ca="1">OFFSET('A&amp;Z correction'!$K$6,UsefulSeries!$C307,0)</f>
        <v>1575.0589933464801</v>
      </c>
      <c r="AL309" s="30">
        <f ca="1">OFFSET('A&amp;Z correction'!$K$7,UsefulSeries!$C307,0)</f>
        <v>2466.032799452661</v>
      </c>
      <c r="AM309" s="30">
        <f ca="1">OFFSET('A&amp;Z correction'!$L$5,UsefulSeries!$C307,0)</f>
        <v>1841.1288516006689</v>
      </c>
      <c r="AN309" s="30">
        <f ca="1">OFFSET('A&amp;Z correction'!$L$6,UsefulSeries!$C307,0)</f>
        <v>5593.807049992135</v>
      </c>
      <c r="AO309" s="30">
        <f ca="1">OFFSET('A&amp;Z correction'!$L$7,UsefulSeries!$C307,0)</f>
        <v>1516.2823579042463</v>
      </c>
      <c r="AP309" s="30">
        <f ca="1">OFFSET('A&amp;Z correction'!$M$5,UsefulSeries!$C307,0)</f>
        <v>2310.1411697182011</v>
      </c>
      <c r="AQ309" s="30">
        <f ca="1">OFFSET('A&amp;Z correction'!$M$6,UsefulSeries!$C307,0)</f>
        <v>1667.6765728861942</v>
      </c>
      <c r="AR309" s="30">
        <f ca="1">OFFSET('A&amp;Z correction'!$M$7,UsefulSeries!$C307,0)</f>
        <v>87452.254687990455</v>
      </c>
    </row>
    <row r="310" spans="1:44" x14ac:dyDescent="0.35">
      <c r="A310" s="2" t="s">
        <v>363</v>
      </c>
      <c r="B310" s="58">
        <v>149043</v>
      </c>
      <c r="C310" s="62">
        <v>8018</v>
      </c>
      <c r="D310" s="66">
        <v>94035</v>
      </c>
      <c r="E310">
        <f t="shared" si="83"/>
        <v>0.59356979004046262</v>
      </c>
      <c r="F310">
        <f t="shared" si="84"/>
        <v>3.193201006786249E-2</v>
      </c>
      <c r="G310">
        <f t="shared" si="85"/>
        <v>0.37449819989167488</v>
      </c>
      <c r="H310" s="6">
        <f t="shared" si="86"/>
        <v>5.1050228891959176E-2</v>
      </c>
      <c r="I310" s="59">
        <v>142422</v>
      </c>
      <c r="J310" s="63">
        <v>1702</v>
      </c>
      <c r="K310" s="67">
        <v>4717</v>
      </c>
      <c r="L310" s="60">
        <v>2071</v>
      </c>
      <c r="M310" s="64">
        <v>4157</v>
      </c>
      <c r="N310" s="68">
        <v>2019</v>
      </c>
      <c r="O310" s="61">
        <v>4399</v>
      </c>
      <c r="P310" s="65">
        <v>2148</v>
      </c>
      <c r="Q310" s="69">
        <v>87019</v>
      </c>
      <c r="S310" s="4">
        <f t="shared" si="87"/>
        <v>148877</v>
      </c>
      <c r="T310" s="4">
        <f t="shared" si="88"/>
        <v>8176.333333333333</v>
      </c>
      <c r="U310" s="4">
        <f t="shared" si="89"/>
        <v>93825</v>
      </c>
      <c r="V310" s="9">
        <f t="shared" si="99"/>
        <v>0.59331452986679323</v>
      </c>
      <c r="W310" s="9">
        <f t="shared" si="100"/>
        <v>3.2960588519246957E-2</v>
      </c>
      <c r="X310" s="9">
        <f t="shared" si="101"/>
        <v>0.37372488161395978</v>
      </c>
      <c r="Y310" s="10">
        <f t="shared" si="102"/>
        <v>5.2060871041684345E-2</v>
      </c>
      <c r="Z310" s="4">
        <f t="shared" si="90"/>
        <v>142355.33333333334</v>
      </c>
      <c r="AA310" s="4">
        <f t="shared" si="91"/>
        <v>1718.3333333333333</v>
      </c>
      <c r="AB310" s="4">
        <f t="shared" si="92"/>
        <v>4618</v>
      </c>
      <c r="AC310" s="4">
        <f t="shared" si="93"/>
        <v>2008.6666666666667</v>
      </c>
      <c r="AD310" s="4">
        <f t="shared" si="94"/>
        <v>4277.333333333333</v>
      </c>
      <c r="AE310" s="4">
        <f t="shared" si="95"/>
        <v>2085.3333333333335</v>
      </c>
      <c r="AF310" s="4">
        <f t="shared" si="96"/>
        <v>4405.333333333333</v>
      </c>
      <c r="AG310" s="4">
        <f t="shared" si="97"/>
        <v>2164.3333333333335</v>
      </c>
      <c r="AH310" s="4">
        <f t="shared" si="98"/>
        <v>86708.333333333328</v>
      </c>
      <c r="AJ310" s="30">
        <f ca="1">OFFSET('A&amp;Z correction'!$K$5,UsefulSeries!$C308,0)</f>
        <v>145797.96123560992</v>
      </c>
      <c r="AK310" s="30">
        <f ca="1">OFFSET('A&amp;Z correction'!$K$6,UsefulSeries!$C308,0)</f>
        <v>1544.3797402930766</v>
      </c>
      <c r="AL310" s="30">
        <f ca="1">OFFSET('A&amp;Z correction'!$K$7,UsefulSeries!$C308,0)</f>
        <v>2565.5469087663055</v>
      </c>
      <c r="AM310" s="30">
        <f ca="1">OFFSET('A&amp;Z correction'!$L$5,UsefulSeries!$C308,0)</f>
        <v>1877.5296289447747</v>
      </c>
      <c r="AN310" s="30">
        <f ca="1">OFFSET('A&amp;Z correction'!$L$6,UsefulSeries!$C308,0)</f>
        <v>5433.656924658857</v>
      </c>
      <c r="AO310" s="30">
        <f ca="1">OFFSET('A&amp;Z correction'!$L$7,UsefulSeries!$C308,0)</f>
        <v>1536.0601064405814</v>
      </c>
      <c r="AP310" s="30">
        <f ca="1">OFFSET('A&amp;Z correction'!$M$5,UsefulSeries!$C308,0)</f>
        <v>2314.8558861677575</v>
      </c>
      <c r="AQ310" s="30">
        <f ca="1">OFFSET('A&amp;Z correction'!$M$6,UsefulSeries!$C308,0)</f>
        <v>1629.8895794081873</v>
      </c>
      <c r="AR310" s="30">
        <f ca="1">OFFSET('A&amp;Z correction'!$M$7,UsefulSeries!$C308,0)</f>
        <v>87671.108355194447</v>
      </c>
    </row>
    <row r="311" spans="1:44" x14ac:dyDescent="0.35">
      <c r="A311" s="2" t="s">
        <v>462</v>
      </c>
      <c r="B311" s="58">
        <v>148942</v>
      </c>
      <c r="C311" s="62">
        <v>7925</v>
      </c>
      <c r="D311" s="66">
        <v>94458</v>
      </c>
      <c r="E311">
        <f t="shared" ref="E311:E317" si="103">B311/($B311+$C311+$D311)</f>
        <v>0.59262707649457869</v>
      </c>
      <c r="F311">
        <f t="shared" ref="F311:F317" si="104">C311/($B311+$C311+$D311)</f>
        <v>3.1532875758480058E-2</v>
      </c>
      <c r="G311">
        <f t="shared" ref="G311:G317" si="105">D311/($B311+$C311+$D311)</f>
        <v>0.37584004774694119</v>
      </c>
      <c r="H311" s="6">
        <f t="shared" ref="H311:H317" si="106">C311/(B311+C311)</f>
        <v>5.0520504631311879E-2</v>
      </c>
      <c r="I311" s="59">
        <v>142836</v>
      </c>
      <c r="J311" s="63">
        <v>1743</v>
      </c>
      <c r="K311" s="67">
        <v>4440</v>
      </c>
      <c r="L311" s="60">
        <v>1993</v>
      </c>
      <c r="M311" s="64">
        <v>4018</v>
      </c>
      <c r="N311" s="68">
        <v>2006</v>
      </c>
      <c r="O311" s="61">
        <v>4052</v>
      </c>
      <c r="P311" s="65">
        <v>2140</v>
      </c>
      <c r="Q311" s="69">
        <v>87648</v>
      </c>
      <c r="S311" s="4">
        <f t="shared" ref="S311:S317" si="107">AVERAGE(B309:B311)</f>
        <v>148950.33333333334</v>
      </c>
      <c r="T311" s="4">
        <f t="shared" ref="T311:T317" si="108">AVERAGE(C309:C311)</f>
        <v>8064</v>
      </c>
      <c r="U311" s="4">
        <f t="shared" ref="U311:U317" si="109">AVERAGE(D309:D311)</f>
        <v>94084.666666666672</v>
      </c>
      <c r="V311" s="9">
        <f t="shared" ref="V311:V317" si="110">B309/($B309+$C309+$D309)</f>
        <v>0.59338477973181969</v>
      </c>
      <c r="W311" s="9">
        <f t="shared" ref="W311:W317" si="111">C309/($B309+$C309+$D309)</f>
        <v>3.2880785726813244E-2</v>
      </c>
      <c r="X311" s="9">
        <f t="shared" ref="X311:X317" si="112">D309/($B309+$C309+$D309)</f>
        <v>0.37373443454136707</v>
      </c>
      <c r="Y311" s="10">
        <f t="shared" ref="Y311:Y317" si="113">T311/(S311+T311)</f>
        <v>5.1358368556586126E-2</v>
      </c>
      <c r="Z311" s="4">
        <f t="shared" ref="Z311:Z317" si="114">AVERAGE(I309:I311)</f>
        <v>142567.33333333334</v>
      </c>
      <c r="AA311" s="4">
        <f t="shared" ref="AA311:AA317" si="115">AVERAGE(J309:J311)</f>
        <v>1710.6666666666667</v>
      </c>
      <c r="AB311" s="4">
        <f t="shared" ref="AB311:AB317" si="116">AVERAGE(K309:K311)</f>
        <v>4512</v>
      </c>
      <c r="AC311" s="4">
        <f t="shared" ref="AC311:AC317" si="117">AVERAGE(L309:L311)</f>
        <v>1970.3333333333333</v>
      </c>
      <c r="AD311" s="4">
        <f t="shared" ref="AD311:AD317" si="118">AVERAGE(M309:M311)</f>
        <v>4160.666666666667</v>
      </c>
      <c r="AE311" s="4">
        <f t="shared" ref="AE311:AE317" si="119">AVERAGE(N309:N311)</f>
        <v>2040.3333333333333</v>
      </c>
      <c r="AF311" s="4">
        <f t="shared" ref="AF311:AF317" si="120">AVERAGE(O309:O311)</f>
        <v>4321</v>
      </c>
      <c r="AG311" s="4">
        <f t="shared" ref="AG311:AG317" si="121">AVERAGE(P309:P311)</f>
        <v>2173.6666666666665</v>
      </c>
      <c r="AH311" s="4">
        <f t="shared" ref="AH311:AH317" si="122">AVERAGE(Q309:Q311)</f>
        <v>87098.666666666672</v>
      </c>
      <c r="AJ311" s="30">
        <f ca="1">OFFSET('A&amp;Z correction'!$K$5,UsefulSeries!$C309,0)</f>
        <v>146017.18553751399</v>
      </c>
      <c r="AK311" s="30">
        <f ca="1">OFFSET('A&amp;Z correction'!$K$6,UsefulSeries!$C309,0)</f>
        <v>1538.2849611665424</v>
      </c>
      <c r="AL311" s="30">
        <f ca="1">OFFSET('A&amp;Z correction'!$K$7,UsefulSeries!$C309,0)</f>
        <v>2454.6650222841627</v>
      </c>
      <c r="AM311" s="30">
        <f ca="1">OFFSET('A&amp;Z correction'!$L$5,UsefulSeries!$C309,0)</f>
        <v>1836.6095159513109</v>
      </c>
      <c r="AN311" s="30">
        <f ca="1">OFFSET('A&amp;Z correction'!$L$6,UsefulSeries!$C309,0)</f>
        <v>5285.0723580404119</v>
      </c>
      <c r="AO311" s="30">
        <f ca="1">OFFSET('A&amp;Z correction'!$L$7,UsefulSeries!$C309,0)</f>
        <v>1498.4342614476936</v>
      </c>
      <c r="AP311" s="30">
        <f ca="1">OFFSET('A&amp;Z correction'!$M$5,UsefulSeries!$C309,0)</f>
        <v>2228.2606463655097</v>
      </c>
      <c r="AQ311" s="30">
        <f ca="1">OFFSET('A&amp;Z correction'!$M$6,UsefulSeries!$C309,0)</f>
        <v>1653.7133041287821</v>
      </c>
      <c r="AR311" s="30">
        <f ca="1">OFFSET('A&amp;Z correction'!$M$7,UsefulSeries!$C309,0)</f>
        <v>88072.448818718491</v>
      </c>
    </row>
    <row r="312" spans="1:44" x14ac:dyDescent="0.35">
      <c r="A312" s="2" t="s">
        <v>463</v>
      </c>
      <c r="B312" s="58">
        <v>149197</v>
      </c>
      <c r="C312" s="62">
        <v>7899</v>
      </c>
      <c r="D312" s="66">
        <v>94446</v>
      </c>
      <c r="E312">
        <f t="shared" si="103"/>
        <v>0.59312957677047973</v>
      </c>
      <c r="F312">
        <f t="shared" si="104"/>
        <v>3.1402310548536629E-2</v>
      </c>
      <c r="G312">
        <f t="shared" si="105"/>
        <v>0.37546811268098368</v>
      </c>
      <c r="H312" s="6">
        <f t="shared" si="106"/>
        <v>5.0281356622702042E-2</v>
      </c>
      <c r="I312" s="59">
        <v>142858</v>
      </c>
      <c r="J312" s="63">
        <v>1673</v>
      </c>
      <c r="K312" s="67">
        <v>4377</v>
      </c>
      <c r="L312" s="60">
        <v>1934</v>
      </c>
      <c r="M312" s="64">
        <v>4073</v>
      </c>
      <c r="N312" s="68">
        <v>1916</v>
      </c>
      <c r="O312" s="61">
        <v>4360</v>
      </c>
      <c r="P312" s="65">
        <v>2138</v>
      </c>
      <c r="Q312" s="69">
        <v>87759</v>
      </c>
      <c r="S312" s="4">
        <f t="shared" si="107"/>
        <v>149060.66666666666</v>
      </c>
      <c r="T312" s="4">
        <f t="shared" si="108"/>
        <v>7947.333333333333</v>
      </c>
      <c r="U312" s="4">
        <f t="shared" si="109"/>
        <v>94313</v>
      </c>
      <c r="V312" s="9">
        <f t="shared" si="110"/>
        <v>0.59356979004046262</v>
      </c>
      <c r="W312" s="9">
        <f t="shared" si="111"/>
        <v>3.193201006786249E-2</v>
      </c>
      <c r="X312" s="9">
        <f t="shared" si="112"/>
        <v>0.37449819989167488</v>
      </c>
      <c r="Y312" s="10">
        <f t="shared" si="113"/>
        <v>5.0617378307687082E-2</v>
      </c>
      <c r="Z312" s="4">
        <f t="shared" si="114"/>
        <v>142705.33333333334</v>
      </c>
      <c r="AA312" s="4">
        <f t="shared" si="115"/>
        <v>1706</v>
      </c>
      <c r="AB312" s="4">
        <f t="shared" si="116"/>
        <v>4511.333333333333</v>
      </c>
      <c r="AC312" s="4">
        <f t="shared" si="117"/>
        <v>1999.3333333333333</v>
      </c>
      <c r="AD312" s="4">
        <f t="shared" si="118"/>
        <v>4082.6666666666665</v>
      </c>
      <c r="AE312" s="4">
        <f t="shared" si="119"/>
        <v>1980.3333333333333</v>
      </c>
      <c r="AF312" s="4">
        <f t="shared" si="120"/>
        <v>4270.333333333333</v>
      </c>
      <c r="AG312" s="4">
        <f t="shared" si="121"/>
        <v>2142</v>
      </c>
      <c r="AH312" s="4">
        <f t="shared" si="122"/>
        <v>87475.333333333328</v>
      </c>
      <c r="AJ312" s="30">
        <f ca="1">OFFSET('A&amp;Z correction'!$K$5,UsefulSeries!$C310,0)</f>
        <v>146158.34269038925</v>
      </c>
      <c r="AK312" s="30">
        <f ca="1">OFFSET('A&amp;Z correction'!$K$6,UsefulSeries!$C310,0)</f>
        <v>1534.726843509002</v>
      </c>
      <c r="AL312" s="30">
        <f ca="1">OFFSET('A&amp;Z correction'!$K$7,UsefulSeries!$C310,0)</f>
        <v>2452.2346534428534</v>
      </c>
      <c r="AM312" s="30">
        <f ca="1">OFFSET('A&amp;Z correction'!$L$5,UsefulSeries!$C310,0)</f>
        <v>1871.8781992009519</v>
      </c>
      <c r="AN312" s="30">
        <f ca="1">OFFSET('A&amp;Z correction'!$L$6,UsefulSeries!$C310,0)</f>
        <v>5185.8609009031479</v>
      </c>
      <c r="AO312" s="30">
        <f ca="1">OFFSET('A&amp;Z correction'!$L$7,UsefulSeries!$C310,0)</f>
        <v>1438.0335196242418</v>
      </c>
      <c r="AP312" s="30">
        <f ca="1">OFFSET('A&amp;Z correction'!$M$5,UsefulSeries!$C310,0)</f>
        <v>2170.4712715083024</v>
      </c>
      <c r="AQ312" s="30">
        <f ca="1">OFFSET('A&amp;Z correction'!$M$6,UsefulSeries!$C310,0)</f>
        <v>1626.0735027745895</v>
      </c>
      <c r="AR312" s="30">
        <f ca="1">OFFSET('A&amp;Z correction'!$M$7,UsefulSeries!$C310,0)</f>
        <v>88465.078223365708</v>
      </c>
    </row>
    <row r="313" spans="1:44" x14ac:dyDescent="0.35">
      <c r="A313" s="2" t="s">
        <v>464</v>
      </c>
      <c r="B313" s="58">
        <v>149444</v>
      </c>
      <c r="C313" s="62">
        <v>7924</v>
      </c>
      <c r="D313" s="66">
        <v>94380</v>
      </c>
      <c r="E313">
        <f t="shared" si="103"/>
        <v>0.59362537140314919</v>
      </c>
      <c r="F313">
        <f t="shared" si="104"/>
        <v>3.1475920364809257E-2</v>
      </c>
      <c r="G313">
        <f t="shared" si="105"/>
        <v>0.37489870823204158</v>
      </c>
      <c r="H313" s="6">
        <f t="shared" si="106"/>
        <v>5.0353311982105638E-2</v>
      </c>
      <c r="I313" s="59">
        <v>142953</v>
      </c>
      <c r="J313" s="63">
        <v>1756</v>
      </c>
      <c r="K313" s="67">
        <v>4463</v>
      </c>
      <c r="L313" s="60">
        <v>2003</v>
      </c>
      <c r="M313" s="64">
        <v>4090</v>
      </c>
      <c r="N313" s="68">
        <v>1805</v>
      </c>
      <c r="O313" s="61">
        <v>4396</v>
      </c>
      <c r="P313" s="65">
        <v>2059</v>
      </c>
      <c r="Q313" s="69">
        <v>87795</v>
      </c>
      <c r="S313" s="4">
        <f t="shared" si="107"/>
        <v>149194.33333333334</v>
      </c>
      <c r="T313" s="4">
        <f t="shared" si="108"/>
        <v>7916</v>
      </c>
      <c r="U313" s="4">
        <f t="shared" si="109"/>
        <v>94428</v>
      </c>
      <c r="V313" s="9">
        <f t="shared" si="110"/>
        <v>0.59262707649457869</v>
      </c>
      <c r="W313" s="9">
        <f t="shared" si="111"/>
        <v>3.1532875758480058E-2</v>
      </c>
      <c r="X313" s="9">
        <f t="shared" si="112"/>
        <v>0.37584004774694119</v>
      </c>
      <c r="Y313" s="10">
        <f t="shared" si="113"/>
        <v>5.0384973617266841E-2</v>
      </c>
      <c r="Z313" s="4">
        <f t="shared" si="114"/>
        <v>142882.33333333334</v>
      </c>
      <c r="AA313" s="4">
        <f t="shared" si="115"/>
        <v>1724</v>
      </c>
      <c r="AB313" s="4">
        <f t="shared" si="116"/>
        <v>4426.666666666667</v>
      </c>
      <c r="AC313" s="4">
        <f t="shared" si="117"/>
        <v>1976.6666666666667</v>
      </c>
      <c r="AD313" s="4">
        <f t="shared" si="118"/>
        <v>4060.3333333333335</v>
      </c>
      <c r="AE313" s="4">
        <f t="shared" si="119"/>
        <v>1909</v>
      </c>
      <c r="AF313" s="4">
        <f t="shared" si="120"/>
        <v>4269.333333333333</v>
      </c>
      <c r="AG313" s="4">
        <f t="shared" si="121"/>
        <v>2112.3333333333335</v>
      </c>
      <c r="AH313" s="4">
        <f t="shared" si="122"/>
        <v>87734</v>
      </c>
      <c r="AJ313" s="30">
        <f ca="1">OFFSET('A&amp;Z correction'!$K$5,UsefulSeries!$C311,0)</f>
        <v>146340.29793112271</v>
      </c>
      <c r="AK313" s="30">
        <f ca="1">OFFSET('A&amp;Z correction'!$K$6,UsefulSeries!$C311,0)</f>
        <v>1555.9335644081214</v>
      </c>
      <c r="AL313" s="30">
        <f ca="1">OFFSET('A&amp;Z correction'!$K$7,UsefulSeries!$C311,0)</f>
        <v>2362.1247084563438</v>
      </c>
      <c r="AM313" s="30">
        <f ca="1">OFFSET('A&amp;Z correction'!$L$5,UsefulSeries!$C311,0)</f>
        <v>1846.54478568989</v>
      </c>
      <c r="AN313" s="30">
        <f ca="1">OFFSET('A&amp;Z correction'!$L$6,UsefulSeries!$C311,0)</f>
        <v>5157.7604019082437</v>
      </c>
      <c r="AO313" s="30">
        <f ca="1">OFFSET('A&amp;Z correction'!$L$7,UsefulSeries!$C311,0)</f>
        <v>1359.0987582021953</v>
      </c>
      <c r="AP313" s="30">
        <f ca="1">OFFSET('A&amp;Z correction'!$M$5,UsefulSeries!$C311,0)</f>
        <v>2169.3151905096438</v>
      </c>
      <c r="AQ313" s="30">
        <f ca="1">OFFSET('A&amp;Z correction'!$M$6,UsefulSeries!$C311,0)</f>
        <v>1593.9199534522768</v>
      </c>
      <c r="AR313" s="30">
        <f ca="1">OFFSET('A&amp;Z correction'!$M$7,UsefulSeries!$C311,0)</f>
        <v>88739.731360925391</v>
      </c>
    </row>
    <row r="314" spans="1:44" x14ac:dyDescent="0.35">
      <c r="A314" s="2" t="s">
        <v>465</v>
      </c>
      <c r="B314" s="58">
        <v>149929</v>
      </c>
      <c r="C314" s="62">
        <v>7904</v>
      </c>
      <c r="D314" s="66">
        <v>94103</v>
      </c>
      <c r="E314">
        <f t="shared" si="103"/>
        <v>0.59510748761590249</v>
      </c>
      <c r="F314">
        <f t="shared" si="104"/>
        <v>3.1373047123078875E-2</v>
      </c>
      <c r="G314">
        <f t="shared" si="105"/>
        <v>0.37351946526101865</v>
      </c>
      <c r="H314" s="6">
        <f t="shared" si="106"/>
        <v>5.0078247261345854E-2</v>
      </c>
      <c r="I314" s="59">
        <v>143335</v>
      </c>
      <c r="J314" s="63">
        <v>1780</v>
      </c>
      <c r="K314" s="67">
        <v>4304</v>
      </c>
      <c r="L314" s="60">
        <v>2062</v>
      </c>
      <c r="M314" s="64">
        <v>4026</v>
      </c>
      <c r="N314" s="68">
        <v>1834</v>
      </c>
      <c r="O314" s="61">
        <v>4466</v>
      </c>
      <c r="P314" s="65">
        <v>2079</v>
      </c>
      <c r="Q314" s="69">
        <v>87639</v>
      </c>
      <c r="S314" s="4">
        <f t="shared" si="107"/>
        <v>149523.33333333334</v>
      </c>
      <c r="T314" s="4">
        <f t="shared" si="108"/>
        <v>7909</v>
      </c>
      <c r="U314" s="4">
        <f t="shared" si="109"/>
        <v>94309.666666666672</v>
      </c>
      <c r="V314" s="9">
        <f t="shared" si="110"/>
        <v>0.59312957677047973</v>
      </c>
      <c r="W314" s="9">
        <f t="shared" si="111"/>
        <v>3.1402310548536629E-2</v>
      </c>
      <c r="X314" s="9">
        <f t="shared" si="112"/>
        <v>0.37546811268098368</v>
      </c>
      <c r="Y314" s="10">
        <f t="shared" si="113"/>
        <v>5.0237456515709392E-2</v>
      </c>
      <c r="Z314" s="4">
        <f t="shared" si="114"/>
        <v>143048.66666666666</v>
      </c>
      <c r="AA314" s="4">
        <f t="shared" si="115"/>
        <v>1736.3333333333333</v>
      </c>
      <c r="AB314" s="4">
        <f t="shared" si="116"/>
        <v>4381.333333333333</v>
      </c>
      <c r="AC314" s="4">
        <f t="shared" si="117"/>
        <v>1999.6666666666667</v>
      </c>
      <c r="AD314" s="4">
        <f t="shared" si="118"/>
        <v>4063</v>
      </c>
      <c r="AE314" s="4">
        <f t="shared" si="119"/>
        <v>1851.6666666666667</v>
      </c>
      <c r="AF314" s="4">
        <f t="shared" si="120"/>
        <v>4407.333333333333</v>
      </c>
      <c r="AG314" s="4">
        <f t="shared" si="121"/>
        <v>2092</v>
      </c>
      <c r="AH314" s="4">
        <f t="shared" si="122"/>
        <v>87731</v>
      </c>
      <c r="AJ314" s="30">
        <f ca="1">OFFSET('A&amp;Z correction'!$K$5,UsefulSeries!$C312,0)</f>
        <v>146509.55432648779</v>
      </c>
      <c r="AK314" s="30">
        <f ca="1">OFFSET('A&amp;Z correction'!$K$6,UsefulSeries!$C312,0)</f>
        <v>1569.8969421590766</v>
      </c>
      <c r="AL314" s="30">
        <f ca="1">OFFSET('A&amp;Z correction'!$K$7,UsefulSeries!$C312,0)</f>
        <v>2314.0104076622974</v>
      </c>
      <c r="AM314" s="30">
        <f ca="1">OFFSET('A&amp;Z correction'!$L$5,UsefulSeries!$C312,0)</f>
        <v>1872.3054874704965</v>
      </c>
      <c r="AN314" s="30">
        <f ca="1">OFFSET('A&amp;Z correction'!$L$6,UsefulSeries!$C312,0)</f>
        <v>5161.3713566245615</v>
      </c>
      <c r="AO314" s="30">
        <f ca="1">OFFSET('A&amp;Z correction'!$L$7,UsefulSeries!$C312,0)</f>
        <v>1293.3165886186057</v>
      </c>
      <c r="AP314" s="30">
        <f ca="1">OFFSET('A&amp;Z correction'!$M$5,UsefulSeries!$C312,0)</f>
        <v>2306.3671883877328</v>
      </c>
      <c r="AQ314" s="30">
        <f ca="1">OFFSET('A&amp;Z correction'!$M$6,UsefulSeries!$C312,0)</f>
        <v>1570.0086180151143</v>
      </c>
      <c r="AR314" s="30">
        <f ca="1">OFFSET('A&amp;Z correction'!$M$7,UsefulSeries!$C312,0)</f>
        <v>88744.275788346655</v>
      </c>
    </row>
    <row r="315" spans="1:44" x14ac:dyDescent="0.35">
      <c r="A315" s="2" t="s">
        <v>466</v>
      </c>
      <c r="B315" s="58">
        <v>150544</v>
      </c>
      <c r="C315" s="62">
        <v>7791</v>
      </c>
      <c r="D315" s="66">
        <v>94062</v>
      </c>
      <c r="E315">
        <f t="shared" si="103"/>
        <v>0.59645716866682252</v>
      </c>
      <c r="F315">
        <f t="shared" si="104"/>
        <v>3.0868037258762981E-2</v>
      </c>
      <c r="G315">
        <f t="shared" si="105"/>
        <v>0.37267479407441451</v>
      </c>
      <c r="H315" s="6">
        <f t="shared" si="106"/>
        <v>4.9205797833707016E-2</v>
      </c>
      <c r="I315" s="59">
        <v>143800</v>
      </c>
      <c r="J315" s="63">
        <v>1626</v>
      </c>
      <c r="K315" s="67">
        <v>4479</v>
      </c>
      <c r="L315" s="60">
        <v>1997</v>
      </c>
      <c r="M315" s="64">
        <v>4040</v>
      </c>
      <c r="N315" s="68">
        <v>1865</v>
      </c>
      <c r="O315" s="61">
        <v>4493</v>
      </c>
      <c r="P315" s="65">
        <v>2109</v>
      </c>
      <c r="Q315" s="69">
        <v>87305</v>
      </c>
      <c r="S315" s="4">
        <f t="shared" si="107"/>
        <v>149972.33333333334</v>
      </c>
      <c r="T315" s="4">
        <f t="shared" si="108"/>
        <v>7873</v>
      </c>
      <c r="U315" s="4">
        <f t="shared" si="109"/>
        <v>94181.666666666672</v>
      </c>
      <c r="V315" s="9">
        <f t="shared" si="110"/>
        <v>0.59362537140314919</v>
      </c>
      <c r="W315" s="9">
        <f t="shared" si="111"/>
        <v>3.1475920364809257E-2</v>
      </c>
      <c r="X315" s="9">
        <f t="shared" si="112"/>
        <v>0.37489870823204158</v>
      </c>
      <c r="Y315" s="10">
        <f t="shared" si="113"/>
        <v>4.9877939586430595E-2</v>
      </c>
      <c r="Z315" s="4">
        <f t="shared" si="114"/>
        <v>143362.66666666666</v>
      </c>
      <c r="AA315" s="4">
        <f t="shared" si="115"/>
        <v>1720.6666666666667</v>
      </c>
      <c r="AB315" s="4">
        <f t="shared" si="116"/>
        <v>4415.333333333333</v>
      </c>
      <c r="AC315" s="4">
        <f t="shared" si="117"/>
        <v>2020.6666666666667</v>
      </c>
      <c r="AD315" s="4">
        <f t="shared" si="118"/>
        <v>4052</v>
      </c>
      <c r="AE315" s="4">
        <f t="shared" si="119"/>
        <v>1834.6666666666667</v>
      </c>
      <c r="AF315" s="4">
        <f t="shared" si="120"/>
        <v>4451.666666666667</v>
      </c>
      <c r="AG315" s="4">
        <f t="shared" si="121"/>
        <v>2082.3333333333335</v>
      </c>
      <c r="AH315" s="4">
        <f t="shared" si="122"/>
        <v>87579.666666666672</v>
      </c>
      <c r="AJ315" s="30">
        <f ca="1">OFFSET('A&amp;Z correction'!$K$5,UsefulSeries!$C313,0)</f>
        <v>146830.89013676983</v>
      </c>
      <c r="AK315" s="30">
        <f ca="1">OFFSET('A&amp;Z correction'!$K$6,UsefulSeries!$C313,0)</f>
        <v>1551.5426346081499</v>
      </c>
      <c r="AL315" s="30">
        <f ca="1">OFFSET('A&amp;Z correction'!$K$7,UsefulSeries!$C313,0)</f>
        <v>2348.2663468685346</v>
      </c>
      <c r="AM315" s="30">
        <f ca="1">OFFSET('A&amp;Z correction'!$L$5,UsefulSeries!$C313,0)</f>
        <v>1895.88567394354</v>
      </c>
      <c r="AN315" s="30">
        <f ca="1">OFFSET('A&amp;Z correction'!$L$6,UsefulSeries!$C313,0)</f>
        <v>5147.426285588951</v>
      </c>
      <c r="AO315" s="30">
        <f ca="1">OFFSET('A&amp;Z correction'!$L$7,UsefulSeries!$C313,0)</f>
        <v>1275.4891038734922</v>
      </c>
      <c r="AP315" s="30">
        <f ca="1">OFFSET('A&amp;Z correction'!$M$5,UsefulSeries!$C313,0)</f>
        <v>2346.98700231681</v>
      </c>
      <c r="AQ315" s="30">
        <f ca="1">OFFSET('A&amp;Z correction'!$M$6,UsefulSeries!$C313,0)</f>
        <v>1560.9439903304781</v>
      </c>
      <c r="AR315" s="30">
        <f ca="1">OFFSET('A&amp;Z correction'!$M$7,UsefulSeries!$C313,0)</f>
        <v>88592.414470251068</v>
      </c>
    </row>
    <row r="316" spans="1:44" x14ac:dyDescent="0.35">
      <c r="A316" s="2" t="s">
        <v>467</v>
      </c>
      <c r="B316" s="58">
        <v>151074</v>
      </c>
      <c r="C316" s="62">
        <v>7815</v>
      </c>
      <c r="D316" s="66">
        <v>93688</v>
      </c>
      <c r="E316">
        <f t="shared" si="103"/>
        <v>0.59813047110386142</v>
      </c>
      <c r="F316">
        <f t="shared" si="104"/>
        <v>3.094105955807536E-2</v>
      </c>
      <c r="G316">
        <f t="shared" si="105"/>
        <v>0.37092846933806323</v>
      </c>
      <c r="H316" s="6">
        <f t="shared" si="106"/>
        <v>4.9185280290013782E-2</v>
      </c>
      <c r="I316" s="59">
        <v>144659</v>
      </c>
      <c r="J316" s="63">
        <v>1571</v>
      </c>
      <c r="K316" s="67">
        <v>4289</v>
      </c>
      <c r="L316" s="60">
        <v>1775</v>
      </c>
      <c r="M316" s="64">
        <v>4081</v>
      </c>
      <c r="N316" s="68">
        <v>1933</v>
      </c>
      <c r="O316" s="61">
        <v>4559</v>
      </c>
      <c r="P316" s="65">
        <v>2141</v>
      </c>
      <c r="Q316" s="69">
        <v>87166</v>
      </c>
      <c r="S316" s="4">
        <f t="shared" si="107"/>
        <v>150515.66666666666</v>
      </c>
      <c r="T316" s="4">
        <f t="shared" si="108"/>
        <v>7836.666666666667</v>
      </c>
      <c r="U316" s="4">
        <f t="shared" si="109"/>
        <v>93951</v>
      </c>
      <c r="V316" s="9">
        <f t="shared" si="110"/>
        <v>0.59510748761590249</v>
      </c>
      <c r="W316" s="9">
        <f t="shared" si="111"/>
        <v>3.1373047123078875E-2</v>
      </c>
      <c r="X316" s="9">
        <f t="shared" si="112"/>
        <v>0.37351946526101865</v>
      </c>
      <c r="Y316" s="10">
        <f t="shared" si="113"/>
        <v>4.9488798186322909E-2</v>
      </c>
      <c r="Z316" s="4">
        <f t="shared" si="114"/>
        <v>143931.33333333334</v>
      </c>
      <c r="AA316" s="4">
        <f t="shared" si="115"/>
        <v>1659</v>
      </c>
      <c r="AB316" s="4">
        <f t="shared" si="116"/>
        <v>4357.333333333333</v>
      </c>
      <c r="AC316" s="4">
        <f t="shared" si="117"/>
        <v>1944.6666666666667</v>
      </c>
      <c r="AD316" s="4">
        <f t="shared" si="118"/>
        <v>4049</v>
      </c>
      <c r="AE316" s="4">
        <f t="shared" si="119"/>
        <v>1877.3333333333333</v>
      </c>
      <c r="AF316" s="4">
        <f t="shared" si="120"/>
        <v>4506</v>
      </c>
      <c r="AG316" s="4">
        <f t="shared" si="121"/>
        <v>2109.6666666666665</v>
      </c>
      <c r="AH316" s="4">
        <f t="shared" si="122"/>
        <v>87370</v>
      </c>
      <c r="AJ316" s="30">
        <f ca="1">OFFSET('A&amp;Z correction'!$K$5,UsefulSeries!$C314,0)</f>
        <v>147416.78269745229</v>
      </c>
      <c r="AK316" s="30">
        <f ca="1">OFFSET('A&amp;Z correction'!$K$6,UsefulSeries!$C314,0)</f>
        <v>1479.9681873530546</v>
      </c>
      <c r="AL316" s="30">
        <f ca="1">OFFSET('A&amp;Z correction'!$K$7,UsefulSeries!$C314,0)</f>
        <v>2290.0120395872427</v>
      </c>
      <c r="AM316" s="30">
        <f ca="1">OFFSET('A&amp;Z correction'!$L$5,UsefulSeries!$C314,0)</f>
        <v>1807.457840785363</v>
      </c>
      <c r="AN316" s="30">
        <f ca="1">OFFSET('A&amp;Z correction'!$L$6,UsefulSeries!$C314,0)</f>
        <v>5143.6538230929264</v>
      </c>
      <c r="AO316" s="30">
        <f ca="1">OFFSET('A&amp;Z correction'!$L$7,UsefulSeries!$C314,0)</f>
        <v>1326.1565499822573</v>
      </c>
      <c r="AP316" s="30">
        <f ca="1">OFFSET('A&amp;Z correction'!$M$5,UsefulSeries!$C314,0)</f>
        <v>2405.3155989962238</v>
      </c>
      <c r="AQ316" s="30">
        <f ca="1">OFFSET('A&amp;Z correction'!$M$6,UsefulSeries!$C314,0)</f>
        <v>1593.7512102158287</v>
      </c>
      <c r="AR316" s="30">
        <f ca="1">OFFSET('A&amp;Z correction'!$M$7,UsefulSeries!$C314,0)</f>
        <v>88371.515543606525</v>
      </c>
    </row>
    <row r="317" spans="1:44" x14ac:dyDescent="0.35">
      <c r="A317" s="2" t="s">
        <v>468</v>
      </c>
      <c r="B317" s="58">
        <v>151320</v>
      </c>
      <c r="C317" s="62">
        <v>7966</v>
      </c>
      <c r="D317" s="66">
        <v>93482</v>
      </c>
      <c r="E317">
        <f t="shared" si="103"/>
        <v>0.59865172806684386</v>
      </c>
      <c r="F317">
        <f t="shared" si="104"/>
        <v>3.1515065198126344E-2</v>
      </c>
      <c r="G317">
        <f t="shared" si="105"/>
        <v>0.36983320673502973</v>
      </c>
      <c r="H317" s="6">
        <f t="shared" si="106"/>
        <v>5.0010672626596184E-2</v>
      </c>
      <c r="I317" s="59">
        <v>144896</v>
      </c>
      <c r="J317" s="63">
        <v>1860</v>
      </c>
      <c r="K317" s="67">
        <v>4294</v>
      </c>
      <c r="L317" s="60">
        <v>1863</v>
      </c>
      <c r="M317" s="64">
        <v>4158</v>
      </c>
      <c r="N317" s="68">
        <v>1792</v>
      </c>
      <c r="O317" s="61">
        <v>4484</v>
      </c>
      <c r="P317" s="65">
        <v>1924</v>
      </c>
      <c r="Q317" s="69">
        <v>87083</v>
      </c>
      <c r="S317" s="4">
        <f t="shared" si="107"/>
        <v>150979.33333333334</v>
      </c>
      <c r="T317" s="4">
        <f t="shared" si="108"/>
        <v>7857.333333333333</v>
      </c>
      <c r="U317" s="4">
        <f t="shared" si="109"/>
        <v>93744</v>
      </c>
      <c r="V317" s="9">
        <f t="shared" si="110"/>
        <v>0.59645716866682252</v>
      </c>
      <c r="W317" s="9">
        <f t="shared" si="111"/>
        <v>3.0868037258762981E-2</v>
      </c>
      <c r="X317" s="9">
        <f t="shared" si="112"/>
        <v>0.37267479407441451</v>
      </c>
      <c r="Y317" s="10">
        <f t="shared" si="113"/>
        <v>4.9468006967324916E-2</v>
      </c>
      <c r="Z317" s="4">
        <f t="shared" si="114"/>
        <v>144451.66666666666</v>
      </c>
      <c r="AA317" s="4">
        <f t="shared" si="115"/>
        <v>1685.6666666666667</v>
      </c>
      <c r="AB317" s="4">
        <f t="shared" si="116"/>
        <v>4354</v>
      </c>
      <c r="AC317" s="4">
        <f t="shared" si="117"/>
        <v>1878.3333333333333</v>
      </c>
      <c r="AD317" s="4">
        <f t="shared" si="118"/>
        <v>4093</v>
      </c>
      <c r="AE317" s="4">
        <f t="shared" si="119"/>
        <v>1863.3333333333333</v>
      </c>
      <c r="AF317" s="4">
        <f t="shared" si="120"/>
        <v>4512</v>
      </c>
      <c r="AG317" s="4">
        <f t="shared" si="121"/>
        <v>2058</v>
      </c>
      <c r="AH317" s="4">
        <f t="shared" si="122"/>
        <v>87184.666666666672</v>
      </c>
      <c r="AJ317" s="30">
        <f ca="1">OFFSET('A&amp;Z correction'!$K$5,UsefulSeries!$C315,0)</f>
        <v>147950.99423935675</v>
      </c>
      <c r="AK317" s="30">
        <f ca="1">OFFSET('A&amp;Z correction'!$K$6,UsefulSeries!$C315,0)</f>
        <v>1508.6356709495542</v>
      </c>
      <c r="AL317" s="30">
        <f ca="1">OFFSET('A&amp;Z correction'!$K$7,UsefulSeries!$C315,0)</f>
        <v>2279.5553136966928</v>
      </c>
      <c r="AM317" s="30">
        <f ca="1">OFFSET('A&amp;Z correction'!$L$5,UsefulSeries!$C315,0)</f>
        <v>1729.5355228640774</v>
      </c>
      <c r="AN317" s="30">
        <f ca="1">OFFSET('A&amp;Z correction'!$L$6,UsefulSeries!$C315,0)</f>
        <v>5200.1174483255718</v>
      </c>
      <c r="AO317" s="30">
        <f ca="1">OFFSET('A&amp;Z correction'!$L$7,UsefulSeries!$C315,0)</f>
        <v>1306.2308595683837</v>
      </c>
      <c r="AP317" s="30">
        <f ca="1">OFFSET('A&amp;Z correction'!$M$5,UsefulSeries!$C315,0)</f>
        <v>2415.4200915021947</v>
      </c>
      <c r="AQ317" s="30">
        <f ca="1">OFFSET('A&amp;Z correction'!$M$6,UsefulSeries!$C315,0)</f>
        <v>1529.8185644417001</v>
      </c>
      <c r="AR317" s="30">
        <f ca="1">OFFSET('A&amp;Z correction'!$M$7,UsefulSeries!$C315,0)</f>
        <v>88190.740989959551</v>
      </c>
    </row>
  </sheetData>
  <mergeCells count="4">
    <mergeCell ref="B2:H2"/>
    <mergeCell ref="S2:AH2"/>
    <mergeCell ref="AJ2:AR2"/>
    <mergeCell ref="I2:Q2"/>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AD322"/>
  <sheetViews>
    <sheetView zoomScale="85" zoomScaleNormal="85" workbookViewId="0">
      <selection activeCell="B1" sqref="B1"/>
    </sheetView>
  </sheetViews>
  <sheetFormatPr defaultRowHeight="14.5" x14ac:dyDescent="0.35"/>
  <cols>
    <col min="2" max="2" width="12" bestFit="1" customWidth="1"/>
    <col min="3" max="4" width="9.26953125" bestFit="1" customWidth="1"/>
    <col min="5" max="5" width="12" bestFit="1" customWidth="1"/>
    <col min="8" max="8" width="12" bestFit="1" customWidth="1"/>
    <col min="9" max="9" width="9.26953125" bestFit="1" customWidth="1"/>
    <col min="10" max="10" width="12.26953125" bestFit="1" customWidth="1"/>
    <col min="11" max="11" width="12" bestFit="1" customWidth="1"/>
    <col min="12" max="12" width="12.81640625" bestFit="1" customWidth="1"/>
    <col min="13" max="13" width="12.7265625" bestFit="1" customWidth="1"/>
    <col min="14" max="14" width="9.26953125" bestFit="1" customWidth="1"/>
    <col min="15" max="15" width="12.7265625" bestFit="1" customWidth="1"/>
    <col min="24" max="24" width="12" bestFit="1" customWidth="1"/>
    <col min="27" max="27" width="12.7265625" bestFit="1" customWidth="1"/>
  </cols>
  <sheetData>
    <row r="1" spans="1:30" x14ac:dyDescent="0.35">
      <c r="B1" s="3" t="s">
        <v>364</v>
      </c>
    </row>
    <row r="2" spans="1:30" x14ac:dyDescent="0.35">
      <c r="B2" s="20" t="s">
        <v>365</v>
      </c>
    </row>
    <row r="4" spans="1:30" s="22" customFormat="1" ht="15.75" customHeight="1" x14ac:dyDescent="0.35">
      <c r="B4" s="74" t="s">
        <v>772</v>
      </c>
      <c r="C4" s="74"/>
      <c r="D4" s="74"/>
      <c r="E4" s="74"/>
      <c r="F4" s="74"/>
      <c r="G4" s="74"/>
      <c r="H4" s="74"/>
      <c r="K4" s="26"/>
      <c r="L4" s="26"/>
      <c r="M4" s="26"/>
      <c r="N4" s="26"/>
      <c r="O4" s="26"/>
      <c r="P4" s="26"/>
      <c r="Q4" s="26"/>
      <c r="T4" s="26"/>
      <c r="U4" s="26"/>
      <c r="V4" s="26"/>
      <c r="W4" s="26"/>
      <c r="X4" s="26"/>
      <c r="Y4" s="26"/>
      <c r="Z4" s="26"/>
    </row>
    <row r="5" spans="1:30" s="22" customFormat="1" x14ac:dyDescent="0.35">
      <c r="B5" s="21" t="s">
        <v>366</v>
      </c>
      <c r="I5" s="23"/>
      <c r="J5" s="23"/>
      <c r="K5" s="21" t="s">
        <v>367</v>
      </c>
      <c r="R5" s="23"/>
      <c r="T5" s="21" t="s">
        <v>368</v>
      </c>
      <c r="AA5" s="23"/>
    </row>
    <row r="6" spans="1:30" s="22" customFormat="1" x14ac:dyDescent="0.35">
      <c r="B6" s="21" t="s">
        <v>369</v>
      </c>
      <c r="C6" s="21" t="s">
        <v>370</v>
      </c>
      <c r="D6" s="21" t="s">
        <v>371</v>
      </c>
      <c r="E6" s="21" t="s">
        <v>372</v>
      </c>
      <c r="F6" s="21" t="s">
        <v>373</v>
      </c>
      <c r="G6" s="21" t="s">
        <v>374</v>
      </c>
      <c r="H6" s="21" t="s">
        <v>375</v>
      </c>
      <c r="I6" s="21" t="s">
        <v>376</v>
      </c>
      <c r="J6" s="21"/>
      <c r="K6" s="21" t="s">
        <v>369</v>
      </c>
      <c r="L6" s="21" t="s">
        <v>370</v>
      </c>
      <c r="M6" s="21" t="s">
        <v>371</v>
      </c>
      <c r="N6" s="21" t="s">
        <v>372</v>
      </c>
      <c r="O6" s="21" t="s">
        <v>373</v>
      </c>
      <c r="P6" s="21" t="s">
        <v>374</v>
      </c>
      <c r="Q6" s="21" t="s">
        <v>375</v>
      </c>
      <c r="R6" s="21" t="s">
        <v>376</v>
      </c>
      <c r="T6" s="21" t="s">
        <v>369</v>
      </c>
      <c r="U6" s="21" t="s">
        <v>370</v>
      </c>
      <c r="V6" s="21" t="s">
        <v>371</v>
      </c>
      <c r="W6" s="21" t="s">
        <v>372</v>
      </c>
      <c r="X6" s="21" t="s">
        <v>373</v>
      </c>
      <c r="Y6" s="21" t="s">
        <v>374</v>
      </c>
      <c r="Z6" s="21" t="s">
        <v>375</v>
      </c>
      <c r="AA6" s="21" t="s">
        <v>376</v>
      </c>
    </row>
    <row r="7" spans="1:30" s="22" customFormat="1" x14ac:dyDescent="0.35">
      <c r="B7" s="24">
        <f ca="1">_xlfn.COVARIANCE.S($S13:$S322,$B13:$B322)/VAR($S13:$S322)</f>
        <v>0.24438854244080757</v>
      </c>
      <c r="C7" s="24">
        <f ca="1">_xlfn.COVARIANCE.S($S13:$S322,$D13:$D322)/VAR($S13:$S322)</f>
        <v>0.12044058489050161</v>
      </c>
      <c r="D7" s="24">
        <f ca="1">_xlfn.COVARIANCE.S($S13:$S322,$F13:$F322)/VAR($S13:$S322)</f>
        <v>0.38179074674379659</v>
      </c>
      <c r="E7" s="24">
        <f ca="1">_xlfn.COVARIANCE.S($S13:$S322,$H13:$H322)/VAR($S13:$S322)</f>
        <v>-0.11602067082842053</v>
      </c>
      <c r="F7" s="24">
        <f ca="1">_xlfn.COVARIANCE.S($S13:$S322,$J13:$J322)/VAR($S13:$S322)</f>
        <v>0.36185579649678823</v>
      </c>
      <c r="G7" s="24">
        <f ca="1">_xlfn.COVARIANCE.S($S13:$S322,$L13:$L322)/VAR($S13:$S322)</f>
        <v>1.8909755850388191E-2</v>
      </c>
      <c r="H7" s="24">
        <f ca="1">_xlfn.COVARIANCE.S($S13:$S322,$N13:$N322)/VAR($S13:$S322)</f>
        <v>-2.6144202237693296E-3</v>
      </c>
      <c r="I7" s="24">
        <f ca="1">_xlfn.COVARIANCE.S($S13:$S322,$P13:$P322)/VAR($S13:$S322)</f>
        <v>-8.7503353700928398E-3</v>
      </c>
      <c r="J7" s="57"/>
      <c r="K7" s="24">
        <f ca="1">_xlfn.COVARIANCE.S($T13:$T322,$C13:$C322)/VAR($T13:$T322)</f>
        <v>0.21247498623075298</v>
      </c>
      <c r="L7" s="24">
        <f ca="1">_xlfn.COVARIANCE.S($T13:$T322,$E13:$E322)/VAR($T13:$T322)</f>
        <v>-5.0101204761631244E-3</v>
      </c>
      <c r="M7" s="24">
        <f ca="1">_xlfn.COVARIANCE.S($T13:$T322,$G13:$G322)/VAR($T13:$T322)</f>
        <v>0.31936674081272121</v>
      </c>
      <c r="N7" s="24">
        <f ca="1">_xlfn.COVARIANCE.S($T13:$T322,$I13:$I322)/VAR($T13:$T322)</f>
        <v>0.2680335810940338</v>
      </c>
      <c r="O7" s="24">
        <f ca="1">_xlfn.COVARIANCE.S($T13:$T322,$K13:$K322)/VAR($T13:$T322)</f>
        <v>5.0486513871398622E-3</v>
      </c>
      <c r="P7" s="24">
        <f ca="1">_xlfn.COVARIANCE.S($T13:$T322,$M13:$M322)/VAR($T13:$T322)</f>
        <v>0.19198668300068772</v>
      </c>
      <c r="Q7" s="24">
        <f ca="1">_xlfn.COVARIANCE.S($T13:$T322,$O13:$O322)/VAR($T13:$T322)</f>
        <v>-6.2701309883407032E-4</v>
      </c>
      <c r="R7" s="24">
        <f ca="1">_xlfn.COVARIANCE.S($T13:$T322,$Q13:$Q322)/VAR($T13:$T322)</f>
        <v>8.7264910496623431E-3</v>
      </c>
      <c r="T7" s="24">
        <f t="shared" ref="T7:AA7" ca="1" si="0">_xlfn.COVARIANCE.S($U13:$U322,W13:W322)/VAR($U13:$U322)</f>
        <v>0.22338901362798569</v>
      </c>
      <c r="U7" s="24">
        <f t="shared" ca="1" si="0"/>
        <v>-3.0902829981666439E-2</v>
      </c>
      <c r="V7" s="24">
        <f t="shared" ca="1" si="0"/>
        <v>0.41080337686318202</v>
      </c>
      <c r="W7" s="24">
        <f t="shared" ca="1" si="0"/>
        <v>0.26412384456279042</v>
      </c>
      <c r="X7" s="24">
        <f t="shared" ca="1" si="0"/>
        <v>4.0725146958452633E-2</v>
      </c>
      <c r="Y7" s="24">
        <f t="shared" ca="1" si="0"/>
        <v>9.847109701319702E-2</v>
      </c>
      <c r="Z7" s="24">
        <f t="shared" ca="1" si="0"/>
        <v>-1.5467538690947325E-3</v>
      </c>
      <c r="AA7" s="24">
        <f t="shared" ca="1" si="0"/>
        <v>-5.0628951748461172E-3</v>
      </c>
    </row>
    <row r="8" spans="1:30" s="22" customFormat="1" ht="30" customHeight="1" x14ac:dyDescent="0.35">
      <c r="B8" s="73" t="s">
        <v>377</v>
      </c>
      <c r="C8" s="73"/>
      <c r="D8" s="73"/>
      <c r="E8" s="73"/>
      <c r="F8" s="73"/>
      <c r="G8" s="73"/>
      <c r="H8" s="73"/>
      <c r="I8" s="73"/>
      <c r="J8" s="52"/>
      <c r="K8" s="25"/>
      <c r="L8" s="25"/>
      <c r="M8" s="25"/>
      <c r="N8" s="25"/>
      <c r="O8" s="25"/>
      <c r="P8" s="25"/>
      <c r="Q8" s="25"/>
      <c r="R8" s="25"/>
      <c r="T8" s="25"/>
      <c r="U8" s="25"/>
      <c r="V8" s="25"/>
      <c r="W8" s="25"/>
      <c r="X8" s="25"/>
      <c r="Y8" s="25"/>
      <c r="Z8" s="25"/>
      <c r="AA8" s="25"/>
    </row>
    <row r="9" spans="1:30" x14ac:dyDescent="0.35">
      <c r="B9" s="71" t="s">
        <v>378</v>
      </c>
      <c r="C9" s="71"/>
      <c r="D9" s="71"/>
      <c r="E9" s="71"/>
      <c r="F9" s="71"/>
      <c r="G9" s="71"/>
      <c r="H9" s="71"/>
      <c r="I9" s="71"/>
      <c r="J9" s="71"/>
      <c r="K9" s="71"/>
      <c r="L9" s="71"/>
      <c r="M9" s="71"/>
      <c r="N9" s="71"/>
      <c r="O9" s="71"/>
      <c r="P9" s="71"/>
      <c r="Q9" s="71"/>
      <c r="W9" s="71" t="s">
        <v>379</v>
      </c>
      <c r="X9" s="71"/>
      <c r="Y9" s="71"/>
      <c r="Z9" s="71"/>
      <c r="AA9" s="71"/>
      <c r="AB9" s="71"/>
      <c r="AC9" s="71"/>
      <c r="AD9" s="71"/>
    </row>
    <row r="10" spans="1:30" x14ac:dyDescent="0.35">
      <c r="A10" s="2" t="s">
        <v>42</v>
      </c>
      <c r="B10" s="72" t="s">
        <v>369</v>
      </c>
      <c r="C10" s="72"/>
      <c r="D10" s="72" t="s">
        <v>370</v>
      </c>
      <c r="E10" s="72"/>
      <c r="F10" s="72" t="s">
        <v>371</v>
      </c>
      <c r="G10" s="72"/>
      <c r="H10" s="72" t="s">
        <v>372</v>
      </c>
      <c r="I10" s="72"/>
      <c r="J10" s="72" t="s">
        <v>373</v>
      </c>
      <c r="K10" s="72"/>
      <c r="L10" s="72" t="s">
        <v>374</v>
      </c>
      <c r="M10" s="72"/>
      <c r="N10" s="71" t="s">
        <v>380</v>
      </c>
      <c r="O10" s="71"/>
      <c r="P10" s="71" t="s">
        <v>381</v>
      </c>
      <c r="Q10" s="71"/>
      <c r="S10" s="71" t="s">
        <v>382</v>
      </c>
      <c r="T10" s="71"/>
      <c r="U10" s="71"/>
      <c r="W10" s="3" t="s">
        <v>369</v>
      </c>
      <c r="X10" s="3" t="s">
        <v>370</v>
      </c>
      <c r="Y10" s="3" t="s">
        <v>371</v>
      </c>
      <c r="Z10" s="3" t="s">
        <v>372</v>
      </c>
      <c r="AA10" s="3" t="s">
        <v>373</v>
      </c>
      <c r="AB10" s="3" t="s">
        <v>374</v>
      </c>
      <c r="AC10" s="3" t="s">
        <v>375</v>
      </c>
      <c r="AD10" s="3" t="s">
        <v>376</v>
      </c>
    </row>
    <row r="11" spans="1:30" x14ac:dyDescent="0.35">
      <c r="A11" s="3"/>
      <c r="B11" t="s">
        <v>44</v>
      </c>
      <c r="C11" t="s">
        <v>45</v>
      </c>
      <c r="D11" t="s">
        <v>44</v>
      </c>
      <c r="E11" t="s">
        <v>45</v>
      </c>
      <c r="F11" t="s">
        <v>44</v>
      </c>
      <c r="G11" t="s">
        <v>45</v>
      </c>
      <c r="H11" t="s">
        <v>44</v>
      </c>
      <c r="I11" t="s">
        <v>45</v>
      </c>
      <c r="J11" t="s">
        <v>44</v>
      </c>
      <c r="K11" t="s">
        <v>45</v>
      </c>
      <c r="L11" t="s">
        <v>44</v>
      </c>
      <c r="M11" t="s">
        <v>45</v>
      </c>
      <c r="N11" t="s">
        <v>44</v>
      </c>
      <c r="O11" t="s">
        <v>45</v>
      </c>
      <c r="P11" t="s">
        <v>44</v>
      </c>
      <c r="Q11" t="s">
        <v>45</v>
      </c>
      <c r="S11" t="s">
        <v>44</v>
      </c>
      <c r="T11" t="s">
        <v>45</v>
      </c>
      <c r="U11" t="s">
        <v>47</v>
      </c>
    </row>
    <row r="12" spans="1:30" x14ac:dyDescent="0.35">
      <c r="A12" s="3" t="s">
        <v>60</v>
      </c>
      <c r="B12" s="29"/>
      <c r="C12" s="29"/>
      <c r="D12" s="29"/>
      <c r="E12" s="29"/>
      <c r="F12" s="29"/>
      <c r="G12" s="29"/>
      <c r="H12" s="29"/>
      <c r="I12" s="29"/>
      <c r="J12" s="29"/>
      <c r="K12" s="29"/>
      <c r="L12" s="29"/>
      <c r="M12" s="29"/>
      <c r="N12" s="29">
        <f>S12</f>
        <v>3.8171160343081212E-4</v>
      </c>
      <c r="O12" s="29">
        <f>T12</f>
        <v>-3.0229557359143927E-4</v>
      </c>
      <c r="P12" s="29"/>
      <c r="Q12" s="29"/>
      <c r="R12" s="29"/>
      <c r="S12" s="29">
        <f>'Flow probs &amp; rates'!E5-'Flow probs &amp; rates'!E4</f>
        <v>3.8171160343081212E-4</v>
      </c>
      <c r="T12" s="29">
        <f>'Flow probs &amp; rates'!F5-'Flow probs &amp; rates'!F4</f>
        <v>-3.0229557359143927E-4</v>
      </c>
      <c r="U12" s="29">
        <f>'Flow probs &amp; rates'!H5-'Flow probs &amp; rates'!H4</f>
        <v>2.1538381843861504E-4</v>
      </c>
      <c r="V12" s="29"/>
      <c r="W12" s="29"/>
      <c r="X12" s="29"/>
      <c r="Y12" s="29"/>
      <c r="Z12" s="29"/>
      <c r="AA12" s="29"/>
      <c r="AB12" s="29"/>
      <c r="AC12" s="29"/>
      <c r="AD12" s="29"/>
    </row>
    <row r="13" spans="1:30" x14ac:dyDescent="0.35">
      <c r="A13" s="3" t="s">
        <v>61</v>
      </c>
      <c r="B13" s="39">
        <f t="array" aca="1" ref="B13:C13" ca="1">TRANSPOSE(MMULT(OFFSET('Useful matrices &amp; checks'!$Y$6,UsefulSeries!$O4,0):OFFSET('Useful matrices &amp; checks'!$Z$7,UsefulSeries!$O4,0),OFFSET('SS Taylor expansion'!$AE$6,UsefulSeries!$O4,0):OFFSET('SS Taylor expansion'!$AE$7,UsefulSeries!$O4,0)))</f>
        <v>-5.8604896520399056E-4</v>
      </c>
      <c r="C13" s="39">
        <f ca="1"/>
        <v>5.3726749772553875E-4</v>
      </c>
      <c r="D13" s="39">
        <f t="array" aca="1" ref="D13:E13" ca="1">TRANSPOSE(MMULT(OFFSET('Useful matrices &amp; checks'!$Y$6,UsefulSeries!$O4,0):OFFSET('Useful matrices &amp; checks'!$Z$7,UsefulSeries!$O4,0),OFFSET('SS Taylor expansion'!$AF$6,UsefulSeries!$O4,0):OFFSET('SS Taylor expansion'!$AF$7,UsefulSeries!$O4,0)))</f>
        <v>-4.541880007305427E-4</v>
      </c>
      <c r="E13" s="39">
        <f ca="1"/>
        <v>1.6534210433565461E-5</v>
      </c>
      <c r="F13" s="39">
        <f t="array" aca="1" ref="F13:G13" ca="1">TRANSPOSE(MMULT(OFFSET('Useful matrices &amp; checks'!$Y$6,UsefulSeries!$O4,0):OFFSET('Useful matrices &amp; checks'!$Z$7,UsefulSeries!$O4,0),OFFSET('SS Taylor expansion'!$AG$6,UsefulSeries!$O4,0):OFFSET('SS Taylor expansion'!$AG$7,UsefulSeries!$O4,0)))</f>
        <v>-7.9094065348162619E-4</v>
      </c>
      <c r="G13" s="39">
        <f ca="1"/>
        <v>7.2510443832549229E-4</v>
      </c>
      <c r="H13" s="39">
        <f t="array" aca="1" ref="H13:I13" ca="1">TRANSPOSE(MMULT(OFFSET('Useful matrices &amp; checks'!$Y$6,UsefulSeries!$O4,0):OFFSET('Useful matrices &amp; checks'!$Z$7,UsefulSeries!$O4,0),OFFSET('SS Taylor expansion'!$AH$6,UsefulSeries!$O4,0):OFFSET('SS Taylor expansion'!$AH$7,UsefulSeries!$O4,0)))</f>
        <v>6.2731274536163611E-5</v>
      </c>
      <c r="I13" s="39">
        <f ca="1"/>
        <v>2.9368516829607138E-4</v>
      </c>
      <c r="J13" s="39">
        <f t="array" aca="1" ref="J13:K13" ca="1">TRANSPOSE(MMULT(OFFSET('Useful matrices &amp; checks'!$Y$6,UsefulSeries!$O4,0):OFFSET('Useful matrices &amp; checks'!$Z$7,UsefulSeries!$O4,0),OFFSET('SS Taylor expansion'!$AI$6,UsefulSeries!$O4,0):OFFSET('SS Taylor expansion'!$AI$7,UsefulSeries!$O4,0)))</f>
        <v>-7.5381057541826278E-4</v>
      </c>
      <c r="K13" s="39">
        <f ca="1"/>
        <v>2.7441637958214078E-5</v>
      </c>
      <c r="L13" s="39">
        <f t="array" aca="1" ref="L13:M13" ca="1">TRANSPOSE(MMULT(OFFSET('Useful matrices &amp; checks'!$Y$6,UsefulSeries!$O4,0):OFFSET('Useful matrices &amp; checks'!$Z$7,UsefulSeries!$O4,0),OFFSET('SS Taylor expansion'!$AJ$6,UsefulSeries!$O4,0):OFFSET('SS Taylor expansion'!$AJ$7,UsefulSeries!$O4,0)))</f>
        <v>-8.3785840717690978E-5</v>
      </c>
      <c r="M13" s="39">
        <f ca="1"/>
        <v>-3.9225504206546211E-4</v>
      </c>
      <c r="N13" s="39">
        <f t="array" aca="1" ref="N13:O13" ca="1">TRANSPOSE(MMULT(OFFSET('Useful matrices &amp; checks'!$AC$6,UsefulSeries!$O4,0):OFFSET('Useful matrices &amp; checks'!$AD$7,UsefulSeries!$O4,0),TRANSPOSE(N12:O12)))</f>
        <v>2.7924930476061103E-4</v>
      </c>
      <c r="O13" s="39">
        <f ca="1"/>
        <v>-1.7174502359067811E-4</v>
      </c>
      <c r="P13" s="39">
        <f ca="1">S13-B13-D13-F13-H13-J13-L13-N13</f>
        <v>-2.7968453557425193E-5</v>
      </c>
      <c r="Q13" s="39">
        <f ca="1">T13-C13-E13-G13-I13-K13-M13-O13</f>
        <v>-9.307433643428604E-6</v>
      </c>
      <c r="R13" s="29"/>
      <c r="S13" s="29">
        <f>'Flow probs &amp; rates'!E6-'Flow probs &amp; rates'!E5</f>
        <v>-2.3547619098127637E-3</v>
      </c>
      <c r="T13" s="29">
        <f>'Flow probs &amp; rates'!F6-'Flow probs &amp; rates'!F5</f>
        <v>1.026725453439313E-3</v>
      </c>
      <c r="U13" s="29">
        <f>'Flow probs &amp; rates'!H6-'Flow probs &amp; rates'!H5</f>
        <v>1.1050408672774736E-5</v>
      </c>
      <c r="V13" s="29"/>
      <c r="W13" s="29">
        <f ca="1">(1-'Flow probs &amp; rates'!$H5)*'Output - Variance decomp.'!C13/('Flow probs &amp; rates'!$E5+'Flow probs &amp; rates'!$F5)-'Flow probs &amp; rates'!$H5*'Output - Variance decomp.'!B13/('Flow probs &amp; rates'!$E5+'Flow probs &amp; rates'!$F5)</f>
        <v>8.0949925888532679E-4</v>
      </c>
      <c r="X13" s="29">
        <f ca="1">(1-'Flow probs &amp; rates'!$H5)*'Output - Variance decomp.'!E13/('Flow probs &amp; rates'!$E5+'Flow probs &amp; rates'!$F5)-'Flow probs &amp; rates'!$H5*'Output - Variance decomp.'!D13/('Flow probs &amp; rates'!$E5+'Flow probs &amp; rates'!$F5)</f>
        <v>5.9811893772269764E-5</v>
      </c>
      <c r="Y13" s="29">
        <f ca="1">(1-'Flow probs &amp; rates'!$H5)*'Output - Variance decomp.'!G13/('Flow probs &amp; rates'!$E5+'Flow probs &amp; rates'!$F5)-'Flow probs &amp; rates'!$H5*'Output - Variance decomp.'!F13/('Flow probs &amp; rates'!$E5+'Flow probs &amp; rates'!$F5)</f>
        <v>1.0925125899553289E-3</v>
      </c>
      <c r="Z13" s="29">
        <f ca="1">(1-'Flow probs &amp; rates'!$H5)*'Output - Variance decomp.'!I13/('Flow probs &amp; rates'!$E5+'Flow probs &amp; rates'!$F5)-'Flow probs &amp; rates'!$H5*'Output - Variance decomp.'!H13/('Flow probs &amp; rates'!$E5+'Flow probs &amp; rates'!$F5)</f>
        <v>4.1184127058906583E-4</v>
      </c>
      <c r="AA13" s="29">
        <f ca="1">(1-'Flow probs &amp; rates'!$H5)*'Output - Variance decomp.'!K13/('Flow probs &amp; rates'!$E5+'Flow probs &amp; rates'!$F5)-'Flow probs &amp; rates'!$H5*'Output - Variance decomp.'!J13/('Flow probs &amp; rates'!$E5+'Flow probs &amp; rates'!$F5)</f>
        <v>9.92691088025451E-5</v>
      </c>
      <c r="AB13" s="29">
        <f ca="1">(1-'Flow probs &amp; rates'!$H5)*'Output - Variance decomp.'!M13/('Flow probs &amp; rates'!$E5+'Flow probs &amp; rates'!$F5)-'Flow probs &amp; rates'!$H5*'Output - Variance decomp.'!L13/('Flow probs &amp; rates'!$E5+'Flow probs &amp; rates'!$F5)</f>
        <v>-5.5006800600957827E-4</v>
      </c>
      <c r="AC13" s="29">
        <f ca="1">(1-'Flow probs &amp; rates'!$H5)*'Output - Variance decomp.'!O13/('Flow probs &amp; rates'!$E5+'Flow probs &amp; rates'!$F5)-'Flow probs &amp; rates'!$H5*'Output - Variance decomp.'!N13/('Flow probs &amp; rates'!$E5+'Flow probs &amp; rates'!$F5)</f>
        <v>-2.661221498216066E-4</v>
      </c>
      <c r="AD13" s="29">
        <f ca="1">U13-SUM(W13:AC13)</f>
        <v>-1.6456935575005767E-3</v>
      </c>
    </row>
    <row r="14" spans="1:30" x14ac:dyDescent="0.35">
      <c r="A14" s="3" t="s">
        <v>62</v>
      </c>
      <c r="B14" s="29">
        <f t="array" aca="1" ref="B14:C14" ca="1">TRANSPOSE(MMULT(OFFSET('Useful matrices &amp; checks'!$Y$6,UsefulSeries!$O5,0):OFFSET('Useful matrices &amp; checks'!$Z$7,UsefulSeries!$O5,0),OFFSET('SS Taylor expansion'!$AE$6,UsefulSeries!$O5,0):OFFSET('SS Taylor expansion'!$AE$7,UsefulSeries!$O5,0)))+TRANSPOSE(MMULT(OFFSET('Useful matrices &amp; checks'!$AC$6,UsefulSeries!$O5,0):OFFSET('Useful matrices &amp; checks'!$AD$7,UsefulSeries!$O5,0),TRANSPOSE(B13:C13)))</f>
        <v>9.9398632293191166E-5</v>
      </c>
      <c r="C14" s="29">
        <f ca="1"/>
        <v>-1.6837188807260759E-4</v>
      </c>
      <c r="D14" s="29">
        <f t="array" aca="1" ref="D14:E14" ca="1">TRANSPOSE(MMULT(OFFSET('Useful matrices &amp; checks'!$Y$6,UsefulSeries!$O5,0):OFFSET('Useful matrices &amp; checks'!$Z$7,UsefulSeries!$O5,0),OFFSET('SS Taylor expansion'!$AF$6,UsefulSeries!$O5,0):OFFSET('SS Taylor expansion'!$AF$7,UsefulSeries!$O5,0)))+TRANSPOSE(MMULT(OFFSET('Useful matrices &amp; checks'!$AC$6,UsefulSeries!$O5,0):OFFSET('Useful matrices &amp; checks'!$AD$7,UsefulSeries!$O5,0),TRANSPOSE(D13:E13)))</f>
        <v>6.5437628051977421E-4</v>
      </c>
      <c r="E14" s="29">
        <f ca="1"/>
        <v>2.6041416837264436E-5</v>
      </c>
      <c r="F14" s="29">
        <f t="array" aca="1" ref="F14:G14" ca="1">TRANSPOSE(MMULT(OFFSET('Useful matrices &amp; checks'!$Y$6,UsefulSeries!$O5,0):OFFSET('Useful matrices &amp; checks'!$Z$7,UsefulSeries!$O5,0),OFFSET('SS Taylor expansion'!$AG$6,UsefulSeries!$O5,0):OFFSET('SS Taylor expansion'!$AG$7,UsefulSeries!$O5,0)))+TRANSPOSE(MMULT(OFFSET('Useful matrices &amp; checks'!$AC$6,UsefulSeries!$O5,0):OFFSET('Useful matrices &amp; checks'!$AD$7,UsefulSeries!$O5,0),TRANSPOSE(F13:G13)))</f>
        <v>1.9272212609183726E-4</v>
      </c>
      <c r="G14" s="29">
        <f ca="1"/>
        <v>-2.8090072353292064E-4</v>
      </c>
      <c r="H14" s="29">
        <f t="array" aca="1" ref="H14:I14" ca="1">TRANSPOSE(MMULT(OFFSET('Useful matrices &amp; checks'!$Y$6,UsefulSeries!$O5,0):OFFSET('Useful matrices &amp; checks'!$Z$7,UsefulSeries!$O5,0),OFFSET('SS Taylor expansion'!$AH$6,UsefulSeries!$O5,0):OFFSET('SS Taylor expansion'!$AH$7,UsefulSeries!$O5,0)))+TRANSPOSE(MMULT(OFFSET('Useful matrices &amp; checks'!$AC$6,UsefulSeries!$O5,0):OFFSET('Useful matrices &amp; checks'!$AD$7,UsefulSeries!$O5,0),TRANSPOSE(H13:I13)))</f>
        <v>1.2848455835713226E-4</v>
      </c>
      <c r="I14" s="29">
        <f ca="1"/>
        <v>2.7829082015854394E-4</v>
      </c>
      <c r="J14" s="29">
        <f t="array" aca="1" ref="J14:K14" ca="1">TRANSPOSE(MMULT(OFFSET('Useful matrices &amp; checks'!$Y$6,UsefulSeries!$O5,0):OFFSET('Useful matrices &amp; checks'!$Z$7,UsefulSeries!$O5,0),OFFSET('SS Taylor expansion'!$AI$6,UsefulSeries!$O5,0):OFFSET('SS Taylor expansion'!$AI$7,UsefulSeries!$O5,0)))+TRANSPOSE(MMULT(OFFSET('Useful matrices &amp; checks'!$AC$6,UsefulSeries!$O5,0):OFFSET('Useful matrices &amp; checks'!$AD$7,UsefulSeries!$O5,0),TRANSPOSE(J13:K13)))</f>
        <v>-1.6179886783752396E-5</v>
      </c>
      <c r="K14" s="29">
        <f ca="1"/>
        <v>1.7562596744024372E-5</v>
      </c>
      <c r="L14" s="29">
        <f t="array" aca="1" ref="L14:M14" ca="1">TRANSPOSE(MMULT(OFFSET('Useful matrices &amp; checks'!$Y$6,UsefulSeries!$O5,0):OFFSET('Useful matrices &amp; checks'!$Z$7,UsefulSeries!$O5,0),OFFSET('SS Taylor expansion'!$AJ$6,UsefulSeries!$O5,0):OFFSET('SS Taylor expansion'!$AJ$7,UsefulSeries!$O5,0)))+TRANSPOSE(MMULT(OFFSET('Useful matrices &amp; checks'!$AC$6,UsefulSeries!$O5,0):OFFSET('Useful matrices &amp; checks'!$AD$7,UsefulSeries!$O5,0),TRANSPOSE(L13:M13)))</f>
        <v>-1.3289267394811245E-4</v>
      </c>
      <c r="M14" s="29">
        <f ca="1"/>
        <v>-2.3222654646402993E-5</v>
      </c>
      <c r="N14" s="39">
        <f t="array" aca="1" ref="N14:O14" ca="1">TRANSPOSE(MMULT(OFFSET('Useful matrices &amp; checks'!$AC$6,UsefulSeries!$O5,0):OFFSET('Useful matrices &amp; checks'!$AD$7,UsefulSeries!$O5,0),TRANSPOSE(N13:O13)))</f>
        <v>2.2797843991490839E-4</v>
      </c>
      <c r="O14" s="39">
        <f ca="1"/>
        <v>-1.0301130514875146E-4</v>
      </c>
      <c r="P14" s="39">
        <f ca="1">S14-B14-D14-F14-H14-J14-L14-N14</f>
        <v>-2.1059773097761782E-5</v>
      </c>
      <c r="Q14" s="39">
        <f ca="1">T14-C14-E14-G14-I14-K14-M14-O14</f>
        <v>-6.3257452943811453E-5</v>
      </c>
      <c r="R14" s="29"/>
      <c r="S14" s="29">
        <f>'Flow probs &amp; rates'!E7-'Flow probs &amp; rates'!E6</f>
        <v>1.1328277033472167E-3</v>
      </c>
      <c r="T14" s="29">
        <f>'Flow probs &amp; rates'!F7-'Flow probs &amp; rates'!F6</f>
        <v>-3.168691906046614E-4</v>
      </c>
      <c r="U14" s="29">
        <f>'Flow probs &amp; rates'!H7-'Flow probs &amp; rates'!H6</f>
        <v>3.1964583015472309E-4</v>
      </c>
      <c r="V14" s="29"/>
      <c r="W14" s="29">
        <f ca="1">(1-'Flow probs &amp; rates'!$H6)*'Output - Variance decomp.'!C14/('Flow probs &amp; rates'!$E6+'Flow probs &amp; rates'!$F6)-'Flow probs &amp; rates'!$H6*'Output - Variance decomp.'!B14/('Flow probs &amp; rates'!$E6+'Flow probs &amp; rates'!$F6)</f>
        <v>-2.4743464074496359E-4</v>
      </c>
      <c r="X14" s="29">
        <f ca="1">(1-'Flow probs &amp; rates'!$H6)*'Output - Variance decomp.'!E14/('Flow probs &amp; rates'!$E6+'Flow probs &amp; rates'!$F6)-'Flow probs &amp; rates'!$H6*'Output - Variance decomp.'!D14/('Flow probs &amp; rates'!$E6+'Flow probs &amp; rates'!$F6)</f>
        <v>-1.5440039192532684E-5</v>
      </c>
      <c r="Y14" s="29">
        <f ca="1">(1-'Flow probs &amp; rates'!$H6)*'Output - Variance decomp.'!G14/('Flow probs &amp; rates'!$E6+'Flow probs &amp; rates'!$F6)-'Flow probs &amp; rates'!$H6*'Output - Variance decomp.'!F14/('Flow probs &amp; rates'!$E6+'Flow probs &amp; rates'!$F6)</f>
        <v>-4.1496044916873766E-4</v>
      </c>
      <c r="Z14" s="29">
        <f ca="1">(1-'Flow probs &amp; rates'!$H6)*'Output - Variance decomp.'!I14/('Flow probs &amp; rates'!$E6+'Flow probs &amp; rates'!$F6)-'Flow probs &amp; rates'!$H6*'Output - Variance decomp.'!H14/('Flow probs &amp; rates'!$E6+'Flow probs &amp; rates'!$F6)</f>
        <v>3.8548978598571329E-4</v>
      </c>
      <c r="AA14" s="29">
        <f ca="1">(1-'Flow probs &amp; rates'!$H6)*'Output - Variance decomp.'!K14/('Flow probs &amp; rates'!$E6+'Flow probs &amp; rates'!$F6)-'Flow probs &amp; rates'!$H6*'Output - Variance decomp.'!J14/('Flow probs &amp; rates'!$E6+'Flow probs &amp; rates'!$F6)</f>
        <v>2.627557187070227E-5</v>
      </c>
      <c r="AB14" s="29">
        <f ca="1">(1-'Flow probs &amp; rates'!$H6)*'Output - Variance decomp.'!M14/('Flow probs &amp; rates'!$E6+'Flow probs &amp; rates'!$F6)-'Flow probs &amp; rates'!$H6*'Output - Variance decomp.'!L14/('Flow probs &amp; rates'!$E6+'Flow probs &amp; rates'!$F6)</f>
        <v>-2.2370780341927747E-5</v>
      </c>
      <c r="AC14" s="29">
        <f ca="1">(1-'Flow probs &amp; rates'!$H6)*'Output - Variance decomp.'!O14/('Flow probs &amp; rates'!$E6+'Flow probs &amp; rates'!$F6)-'Flow probs &amp; rates'!$H6*'Output - Variance decomp.'!N14/('Flow probs &amp; rates'!$E6+'Flow probs &amp; rates'!$F6)</f>
        <v>-1.6478818524970872E-4</v>
      </c>
      <c r="AD14" s="29">
        <f t="shared" ref="AD14:AD77" ca="1" si="1">U14-SUM(W14:AC14)</f>
        <v>7.7287456699617787E-4</v>
      </c>
    </row>
    <row r="15" spans="1:30" x14ac:dyDescent="0.35">
      <c r="A15" s="3" t="s">
        <v>63</v>
      </c>
      <c r="B15" s="29">
        <f t="array" aca="1" ref="B15:C15" ca="1">TRANSPOSE(MMULT(OFFSET('Useful matrices &amp; checks'!$Y$6,UsefulSeries!$O6,0):OFFSET('Useful matrices &amp; checks'!$Z$7,UsefulSeries!$O6,0),OFFSET('SS Taylor expansion'!$AE$6,UsefulSeries!$O6,0):OFFSET('SS Taylor expansion'!$AE$7,UsefulSeries!$O6,0)))+TRANSPOSE(MMULT(OFFSET('Useful matrices &amp; checks'!$AC$6,UsefulSeries!$O6,0):OFFSET('Useful matrices &amp; checks'!$AD$7,UsefulSeries!$O6,0),TRANSPOSE(B14:C14)))</f>
        <v>-2.9730253113706087E-4</v>
      </c>
      <c r="C15" s="29">
        <f ca="1"/>
        <v>2.4102765455423026E-4</v>
      </c>
      <c r="D15" s="29">
        <f t="array" aca="1" ref="D15:E15" ca="1">TRANSPOSE(MMULT(OFFSET('Useful matrices &amp; checks'!$Y$6,UsefulSeries!$O6,0):OFFSET('Useful matrices &amp; checks'!$Z$7,UsefulSeries!$O6,0),OFFSET('SS Taylor expansion'!$AF$6,UsefulSeries!$O6,0):OFFSET('SS Taylor expansion'!$AF$7,UsefulSeries!$O6,0)))+TRANSPOSE(MMULT(OFFSET('Useful matrices &amp; checks'!$AC$6,UsefulSeries!$O6,0):OFFSET('Useful matrices &amp; checks'!$AD$7,UsefulSeries!$O6,0),TRANSPOSE(D14:E14)))</f>
        <v>-1.3851980373333057E-4</v>
      </c>
      <c r="E15" s="29">
        <f ca="1"/>
        <v>1.9439286521166678E-5</v>
      </c>
      <c r="F15" s="29">
        <f t="array" aca="1" ref="F15:G15" ca="1">TRANSPOSE(MMULT(OFFSET('Useful matrices &amp; checks'!$Y$6,UsefulSeries!$O6,0):OFFSET('Useful matrices &amp; checks'!$Z$7,UsefulSeries!$O6,0),OFFSET('SS Taylor expansion'!$AG$6,UsefulSeries!$O6,0):OFFSET('SS Taylor expansion'!$AG$7,UsefulSeries!$O6,0)))+TRANSPOSE(MMULT(OFFSET('Useful matrices &amp; checks'!$AC$6,UsefulSeries!$O6,0):OFFSET('Useful matrices &amp; checks'!$AD$7,UsefulSeries!$O6,0),TRANSPOSE(F14:G14)))</f>
        <v>1.1306270397314061E-4</v>
      </c>
      <c r="G15" s="29">
        <f ca="1"/>
        <v>-1.6908030040872391E-4</v>
      </c>
      <c r="H15" s="29">
        <f t="array" aca="1" ref="H15:I15" ca="1">TRANSPOSE(MMULT(OFFSET('Useful matrices &amp; checks'!$Y$6,UsefulSeries!$O6,0):OFFSET('Useful matrices &amp; checks'!$Z$7,UsefulSeries!$O6,0),OFFSET('SS Taylor expansion'!$AH$6,UsefulSeries!$O6,0):OFFSET('SS Taylor expansion'!$AH$7,UsefulSeries!$O6,0)))+TRANSPOSE(MMULT(OFFSET('Useful matrices &amp; checks'!$AC$6,UsefulSeries!$O6,0):OFFSET('Useful matrices &amp; checks'!$AD$7,UsefulSeries!$O6,0),TRANSPOSE(H14:I14)))</f>
        <v>1.0114639432520068E-4</v>
      </c>
      <c r="I15" s="29">
        <f ca="1"/>
        <v>-3.7973047461308321E-4</v>
      </c>
      <c r="J15" s="29">
        <f t="array" aca="1" ref="J15:K15" ca="1">TRANSPOSE(MMULT(OFFSET('Useful matrices &amp; checks'!$Y$6,UsefulSeries!$O6,0):OFFSET('Useful matrices &amp; checks'!$Z$7,UsefulSeries!$O6,0),OFFSET('SS Taylor expansion'!$AI$6,UsefulSeries!$O6,0):OFFSET('SS Taylor expansion'!$AI$7,UsefulSeries!$O6,0)))+TRANSPOSE(MMULT(OFFSET('Useful matrices &amp; checks'!$AC$6,UsefulSeries!$O6,0):OFFSET('Useful matrices &amp; checks'!$AD$7,UsefulSeries!$O6,0),TRANSPOSE(J14:K14)))</f>
        <v>-1.0697020400755068E-3</v>
      </c>
      <c r="K15" s="29">
        <f ca="1"/>
        <v>4.9461481229311913E-5</v>
      </c>
      <c r="L15" s="29">
        <f t="array" aca="1" ref="L15:M15" ca="1">TRANSPOSE(MMULT(OFFSET('Useful matrices &amp; checks'!$Y$6,UsefulSeries!$O6,0):OFFSET('Useful matrices &amp; checks'!$Z$7,UsefulSeries!$O6,0),OFFSET('SS Taylor expansion'!$AJ$6,UsefulSeries!$O6,0):OFFSET('SS Taylor expansion'!$AJ$7,UsefulSeries!$O6,0)))+TRANSPOSE(MMULT(OFFSET('Useful matrices &amp; checks'!$AC$6,UsefulSeries!$O6,0):OFFSET('Useful matrices &amp; checks'!$AD$7,UsefulSeries!$O6,0),TRANSPOSE(L14:M14)))</f>
        <v>-1.8620508892724832E-4</v>
      </c>
      <c r="M15" s="29">
        <f ca="1"/>
        <v>-4.0434703351494976E-4</v>
      </c>
      <c r="N15" s="39">
        <f t="array" aca="1" ref="N15:O15" ca="1">TRANSPOSE(MMULT(OFFSET('Useful matrices &amp; checks'!$AC$6,UsefulSeries!$O6,0):OFFSET('Useful matrices &amp; checks'!$AD$7,UsefulSeries!$O6,0),TRANSPOSE(N14:O14)))</f>
        <v>1.8641167945649897E-4</v>
      </c>
      <c r="O15" s="39">
        <f ca="1"/>
        <v>-6.7813404516934837E-5</v>
      </c>
      <c r="P15" s="39">
        <f t="shared" ref="P15:P78" ca="1" si="2">S15-B15-D15-F15-H15-J15-L15-N15</f>
        <v>-8.1243929698057141E-5</v>
      </c>
      <c r="Q15" s="39">
        <f t="shared" ref="Q15:Q78" ca="1" si="3">T15-C15-E15-G15-I15-K15-M15-O15</f>
        <v>-1.203148662692603E-4</v>
      </c>
      <c r="R15" s="29"/>
      <c r="S15" s="29">
        <f>'Flow probs &amp; rates'!E8-'Flow probs &amp; rates'!E7</f>
        <v>-1.3723526158163635E-3</v>
      </c>
      <c r="T15" s="29">
        <f>'Flow probs &amp; rates'!F8-'Flow probs &amp; rates'!F7</f>
        <v>-8.3135765701824321E-4</v>
      </c>
      <c r="U15" s="29">
        <f>'Flow probs &amp; rates'!H8-'Flow probs &amp; rates'!H7</f>
        <v>1.1682940248941773E-3</v>
      </c>
      <c r="V15" s="29"/>
      <c r="W15" s="29">
        <f ca="1">(1-'Flow probs &amp; rates'!$H7)*'Output - Variance decomp.'!C15/('Flow probs &amp; rates'!$E7+'Flow probs &amp; rates'!$F7)-'Flow probs &amp; rates'!$H7*'Output - Variance decomp.'!B15/('Flow probs &amp; rates'!$E7+'Flow probs &amp; rates'!$F7)</f>
        <v>3.6621656330276537E-4</v>
      </c>
      <c r="X15" s="29">
        <f ca="1">(1-'Flow probs &amp; rates'!$H7)*'Output - Variance decomp.'!E15/('Flow probs &amp; rates'!$E7+'Flow probs &amp; rates'!$F7)-'Flow probs &amp; rates'!$H7*'Output - Variance decomp.'!D15/('Flow probs &amp; rates'!$E7+'Flow probs &amp; rates'!$F7)</f>
        <v>3.8765221992649942E-5</v>
      </c>
      <c r="Y15" s="29">
        <f ca="1">(1-'Flow probs &amp; rates'!$H7)*'Output - Variance decomp.'!G15/('Flow probs &amp; rates'!$E7+'Flow probs &amp; rates'!$F7)-'Flow probs &amp; rates'!$H7*'Output - Variance decomp.'!F15/('Flow probs &amp; rates'!$E7+'Flow probs &amp; rates'!$F7)</f>
        <v>-2.4920553252341952E-4</v>
      </c>
      <c r="Z15" s="29">
        <f ca="1">(1-'Flow probs &amp; rates'!$H7)*'Output - Variance decomp.'!I15/('Flow probs &amp; rates'!$E7+'Flow probs &amp; rates'!$F7)-'Flow probs &amp; rates'!$H7*'Output - Variance decomp.'!H15/('Flow probs &amp; rates'!$E7+'Flow probs &amp; rates'!$F7)</f>
        <v>-5.4737042644057961E-4</v>
      </c>
      <c r="AA15" s="29">
        <f ca="1">(1-'Flow probs &amp; rates'!$H7)*'Output - Variance decomp.'!K15/('Flow probs &amp; rates'!$E7+'Flow probs &amp; rates'!$F7)-'Flow probs &amp; rates'!$H7*'Output - Variance decomp.'!J15/('Flow probs &amp; rates'!$E7+'Flow probs &amp; rates'!$F7)</f>
        <v>1.5642724165379501E-4</v>
      </c>
      <c r="AB15" s="29">
        <f ca="1">(1-'Flow probs &amp; rates'!$H7)*'Output - Variance decomp.'!M15/('Flow probs &amp; rates'!$E7+'Flow probs &amp; rates'!$F7)-'Flow probs &amp; rates'!$H7*'Output - Variance decomp.'!L15/('Flow probs &amp; rates'!$E7+'Flow probs &amp; rates'!$F7)</f>
        <v>-5.5917273224164203E-4</v>
      </c>
      <c r="AC15" s="29">
        <f ca="1">(1-'Flow probs &amp; rates'!$H7)*'Output - Variance decomp.'!O15/('Flow probs &amp; rates'!$E7+'Flow probs &amp; rates'!$F7)-'Flow probs &amp; rates'!$H7*'Output - Variance decomp.'!N15/('Flow probs &amp; rates'!$E7+'Flow probs &amp; rates'!$F7)</f>
        <v>-1.1131578441138996E-4</v>
      </c>
      <c r="AD15" s="29">
        <f t="shared" ca="1" si="1"/>
        <v>2.0739494735619981E-3</v>
      </c>
    </row>
    <row r="16" spans="1:30" x14ac:dyDescent="0.35">
      <c r="A16" s="3" t="s">
        <v>64</v>
      </c>
      <c r="B16" s="29">
        <f t="array" aca="1" ref="B16:C16" ca="1">TRANSPOSE(MMULT(OFFSET('Useful matrices &amp; checks'!$Y$6,UsefulSeries!$O7,0):OFFSET('Useful matrices &amp; checks'!$Z$7,UsefulSeries!$O7,0),OFFSET('SS Taylor expansion'!$AE$6,UsefulSeries!$O7,0):OFFSET('SS Taylor expansion'!$AE$7,UsefulSeries!$O7,0)))+TRANSPOSE(MMULT(OFFSET('Useful matrices &amp; checks'!$AC$6,UsefulSeries!$O7,0):OFFSET('Useful matrices &amp; checks'!$AD$7,UsefulSeries!$O7,0),TRANSPOSE(B15:C15)))</f>
        <v>-2.0179997548452959E-4</v>
      </c>
      <c r="C16" s="29">
        <f ca="1"/>
        <v>1.0761768323788776E-4</v>
      </c>
      <c r="D16" s="29">
        <f t="array" aca="1" ref="D16:E16" ca="1">TRANSPOSE(MMULT(OFFSET('Useful matrices &amp; checks'!$Y$6,UsefulSeries!$O7,0):OFFSET('Useful matrices &amp; checks'!$Z$7,UsefulSeries!$O7,0),OFFSET('SS Taylor expansion'!$AF$6,UsefulSeries!$O7,0):OFFSET('SS Taylor expansion'!$AF$7,UsefulSeries!$O7,0)))+TRANSPOSE(MMULT(OFFSET('Useful matrices &amp; checks'!$AC$6,UsefulSeries!$O7,0):OFFSET('Useful matrices &amp; checks'!$AD$7,UsefulSeries!$O7,0),TRANSPOSE(D15:E15)))</f>
        <v>3.1852781698666276E-4</v>
      </c>
      <c r="E16" s="29">
        <f ca="1"/>
        <v>2.2668661077686093E-5</v>
      </c>
      <c r="F16" s="29">
        <f t="array" aca="1" ref="F16:G16" ca="1">TRANSPOSE(MMULT(OFFSET('Useful matrices &amp; checks'!$Y$6,UsefulSeries!$O7,0):OFFSET('Useful matrices &amp; checks'!$Z$7,UsefulSeries!$O7,0),OFFSET('SS Taylor expansion'!$AG$6,UsefulSeries!$O7,0):OFFSET('SS Taylor expansion'!$AG$7,UsefulSeries!$O7,0)))+TRANSPOSE(MMULT(OFFSET('Useful matrices &amp; checks'!$AC$6,UsefulSeries!$O7,0):OFFSET('Useful matrices &amp; checks'!$AD$7,UsefulSeries!$O7,0),TRANSPOSE(F15:G15)))</f>
        <v>-8.9909829776445738E-4</v>
      </c>
      <c r="G16" s="29">
        <f ca="1"/>
        <v>7.3287842218152266E-4</v>
      </c>
      <c r="H16" s="29">
        <f t="array" aca="1" ref="H16:I16" ca="1">TRANSPOSE(MMULT(OFFSET('Useful matrices &amp; checks'!$Y$6,UsefulSeries!$O7,0):OFFSET('Useful matrices &amp; checks'!$Z$7,UsefulSeries!$O7,0),OFFSET('SS Taylor expansion'!$AH$6,UsefulSeries!$O7,0):OFFSET('SS Taylor expansion'!$AH$7,UsefulSeries!$O7,0)))+TRANSPOSE(MMULT(OFFSET('Useful matrices &amp; checks'!$AC$6,UsefulSeries!$O7,0):OFFSET('Useful matrices &amp; checks'!$AD$7,UsefulSeries!$O7,0),TRANSPOSE(H15:I15)))</f>
        <v>1.560901161779179E-4</v>
      </c>
      <c r="I16" s="29">
        <f ca="1"/>
        <v>4.6431779610824444E-4</v>
      </c>
      <c r="J16" s="29">
        <f t="array" aca="1" ref="J16:K16" ca="1">TRANSPOSE(MMULT(OFFSET('Useful matrices &amp; checks'!$Y$6,UsefulSeries!$O7,0):OFFSET('Useful matrices &amp; checks'!$Z$7,UsefulSeries!$O7,0),OFFSET('SS Taylor expansion'!$AI$6,UsefulSeries!$O7,0):OFFSET('SS Taylor expansion'!$AI$7,UsefulSeries!$O7,0)))+TRANSPOSE(MMULT(OFFSET('Useful matrices &amp; checks'!$AC$6,UsefulSeries!$O7,0):OFFSET('Useful matrices &amp; checks'!$AD$7,UsefulSeries!$O7,0),TRANSPOSE(J15:K15)))</f>
        <v>-5.2733229061697779E-4</v>
      </c>
      <c r="K16" s="29">
        <f ca="1"/>
        <v>7.5072061451850806E-6</v>
      </c>
      <c r="L16" s="29">
        <f t="array" aca="1" ref="L16:M16" ca="1">TRANSPOSE(MMULT(OFFSET('Useful matrices &amp; checks'!$Y$6,UsefulSeries!$O7,0):OFFSET('Useful matrices &amp; checks'!$Z$7,UsefulSeries!$O7,0),OFFSET('SS Taylor expansion'!$AJ$6,UsefulSeries!$O7,0):OFFSET('SS Taylor expansion'!$AJ$7,UsefulSeries!$O7,0)))+TRANSPOSE(MMULT(OFFSET('Useful matrices &amp; checks'!$AC$6,UsefulSeries!$O7,0):OFFSET('Useful matrices &amp; checks'!$AD$7,UsefulSeries!$O7,0),TRANSPOSE(L15:M15)))</f>
        <v>-1.420495037081642E-4</v>
      </c>
      <c r="M16" s="29">
        <f ca="1"/>
        <v>3.8366815318115937E-4</v>
      </c>
      <c r="N16" s="39">
        <f t="array" aca="1" ref="N16:O16" ca="1">TRANSPOSE(MMULT(OFFSET('Useful matrices &amp; checks'!$AC$6,UsefulSeries!$O7,0):OFFSET('Useful matrices &amp; checks'!$AD$7,UsefulSeries!$O7,0),TRANSPOSE(N15:O15)))</f>
        <v>1.6080800645001134E-4</v>
      </c>
      <c r="O16" s="39">
        <f ca="1"/>
        <v>-3.0767277126305551E-5</v>
      </c>
      <c r="P16" s="39">
        <f t="shared" ca="1" si="2"/>
        <v>-2.120338959409463E-4</v>
      </c>
      <c r="Q16" s="39">
        <f t="shared" ca="1" si="3"/>
        <v>4.3025620284062716E-5</v>
      </c>
      <c r="R16" s="29"/>
      <c r="S16" s="29">
        <f>'Flow probs &amp; rates'!E9-'Flow probs &amp; rates'!E8</f>
        <v>-1.3468880239004832E-3</v>
      </c>
      <c r="T16" s="29">
        <f>'Flow probs &amp; rates'!F9-'Flow probs &amp; rates'!F8</f>
        <v>1.7309162650894425E-3</v>
      </c>
      <c r="U16" s="29">
        <f>'Flow probs &amp; rates'!H9-'Flow probs &amp; rates'!H8</f>
        <v>2.0139568722047294E-3</v>
      </c>
      <c r="V16" s="29"/>
      <c r="W16" s="29">
        <f ca="1">(1-'Flow probs &amp; rates'!$H8)*'Output - Variance decomp.'!C16/('Flow probs &amp; rates'!$E8+'Flow probs &amp; rates'!$F8)-'Flow probs &amp; rates'!$H8*'Output - Variance decomp.'!B16/('Flow probs &amp; rates'!$E8+'Flow probs &amp; rates'!$F8)</f>
        <v>1.6980474969908177E-4</v>
      </c>
      <c r="X16" s="29">
        <f ca="1">(1-'Flow probs &amp; rates'!$H8)*'Output - Variance decomp.'!E16/('Flow probs &amp; rates'!$E8+'Flow probs &amp; rates'!$F8)-'Flow probs &amp; rates'!$H8*'Output - Variance decomp.'!D16/('Flow probs &amp; rates'!$E8+'Flow probs &amp; rates'!$F8)</f>
        <v>5.9457353933693229E-6</v>
      </c>
      <c r="Y16" s="29">
        <f ca="1">(1-'Flow probs &amp; rates'!$H8)*'Output - Variance decomp.'!G16/('Flow probs &amp; rates'!$E8+'Flow probs &amp; rates'!$F8)-'Flow probs &amp; rates'!$H8*'Output - Variance decomp.'!F16/('Flow probs &amp; rates'!$E8+'Flow probs &amp; rates'!$F8)</f>
        <v>1.1171242864178683E-3</v>
      </c>
      <c r="Z16" s="29">
        <f ca="1">(1-'Flow probs &amp; rates'!$H8)*'Output - Variance decomp.'!I16/('Flow probs &amp; rates'!$E8+'Flow probs &amp; rates'!$F8)-'Flow probs &amp; rates'!$H8*'Output - Variance decomp.'!H16/('Flow probs &amp; rates'!$E8+'Flow probs &amp; rates'!$F8)</f>
        <v>6.4781282060759251E-4</v>
      </c>
      <c r="AA16" s="29">
        <f ca="1">(1-'Flow probs &amp; rates'!$H8)*'Output - Variance decomp.'!K16/('Flow probs &amp; rates'!$E8+'Flow probs &amp; rates'!$F8)-'Flow probs &amp; rates'!$H8*'Output - Variance decomp.'!J16/('Flow probs &amp; rates'!$E8+'Flow probs &amp; rates'!$F8)</f>
        <v>5.4240914710981644E-5</v>
      </c>
      <c r="AB16" s="29">
        <f ca="1">(1-'Flow probs &amp; rates'!$H8)*'Output - Variance decomp.'!M16/('Flow probs &amp; rates'!$E8+'Flow probs &amp; rates'!$F8)-'Flow probs &amp; rates'!$H8*'Output - Variance decomp.'!L16/('Flow probs &amp; rates'!$E8+'Flow probs &amp; rates'!$F8)</f>
        <v>5.5767831463135584E-4</v>
      </c>
      <c r="AC16" s="29">
        <f ca="1">(1-'Flow probs &amp; rates'!$H8)*'Output - Variance decomp.'!O16/('Flow probs &amp; rates'!$E8+'Flow probs &amp; rates'!$F8)-'Flow probs &amp; rates'!$H8*'Output - Variance decomp.'!N16/('Flow probs &amp; rates'!$E8+'Flow probs &amp; rates'!$F8)</f>
        <v>-5.706362175327581E-5</v>
      </c>
      <c r="AD16" s="29">
        <f t="shared" ca="1" si="1"/>
        <v>-4.8158632750224407E-4</v>
      </c>
    </row>
    <row r="17" spans="1:30" x14ac:dyDescent="0.35">
      <c r="A17" s="2" t="s">
        <v>65</v>
      </c>
      <c r="B17" s="29">
        <f t="array" aca="1" ref="B17:C17" ca="1">TRANSPOSE(MMULT(OFFSET('Useful matrices &amp; checks'!$Y$6,UsefulSeries!$O8,0):OFFSET('Useful matrices &amp; checks'!$Z$7,UsefulSeries!$O8,0),OFFSET('SS Taylor expansion'!$AE$6,UsefulSeries!$O8,0):OFFSET('SS Taylor expansion'!$AE$7,UsefulSeries!$O8,0)))+TRANSPOSE(MMULT(OFFSET('Useful matrices &amp; checks'!$AC$6,UsefulSeries!$O8,0):OFFSET('Useful matrices &amp; checks'!$AD$7,UsefulSeries!$O8,0),TRANSPOSE(B16:C16)))</f>
        <v>-8.1019644834971055E-6</v>
      </c>
      <c r="C17" s="29">
        <f ca="1"/>
        <v>-7.9320421610744221E-5</v>
      </c>
      <c r="D17" s="29">
        <f t="array" aca="1" ref="D17:E17" ca="1">TRANSPOSE(MMULT(OFFSET('Useful matrices &amp; checks'!$Y$6,UsefulSeries!$O8,0):OFFSET('Useful matrices &amp; checks'!$Z$7,UsefulSeries!$O8,0),OFFSET('SS Taylor expansion'!$AF$6,UsefulSeries!$O8,0):OFFSET('SS Taylor expansion'!$AF$7,UsefulSeries!$O8,0)))+TRANSPOSE(MMULT(OFFSET('Useful matrices &amp; checks'!$AC$6,UsefulSeries!$O8,0):OFFSET('Useful matrices &amp; checks'!$AD$7,UsefulSeries!$O8,0),TRANSPOSE(D16:E16)))</f>
        <v>5.4582975046726402E-4</v>
      </c>
      <c r="E17" s="29">
        <f ca="1"/>
        <v>1.8561263086777099E-5</v>
      </c>
      <c r="F17" s="29">
        <f t="array" aca="1" ref="F17:G17" ca="1">TRANSPOSE(MMULT(OFFSET('Useful matrices &amp; checks'!$Y$6,UsefulSeries!$O8,0):OFFSET('Useful matrices &amp; checks'!$Z$7,UsefulSeries!$O8,0),OFFSET('SS Taylor expansion'!$AG$6,UsefulSeries!$O8,0):OFFSET('SS Taylor expansion'!$AG$7,UsefulSeries!$O8,0)))+TRANSPOSE(MMULT(OFFSET('Useful matrices &amp; checks'!$AC$6,UsefulSeries!$O8,0):OFFSET('Useful matrices &amp; checks'!$AD$7,UsefulSeries!$O8,0),TRANSPOSE(F16:G16)))</f>
        <v>-6.6070058550656843E-4</v>
      </c>
      <c r="G17" s="29">
        <f ca="1"/>
        <v>4.1506873161051115E-4</v>
      </c>
      <c r="H17" s="29">
        <f t="array" aca="1" ref="H17:I17" ca="1">TRANSPOSE(MMULT(OFFSET('Useful matrices &amp; checks'!$Y$6,UsefulSeries!$O8,0):OFFSET('Useful matrices &amp; checks'!$Z$7,UsefulSeries!$O8,0),OFFSET('SS Taylor expansion'!$AH$6,UsefulSeries!$O8,0):OFFSET('SS Taylor expansion'!$AH$7,UsefulSeries!$O8,0)))+TRANSPOSE(MMULT(OFFSET('Useful matrices &amp; checks'!$AC$6,UsefulSeries!$O8,0):OFFSET('Useful matrices &amp; checks'!$AD$7,UsefulSeries!$O8,0),TRANSPOSE(H16:I16)))</f>
        <v>2.9918485514514206E-4</v>
      </c>
      <c r="I17" s="29">
        <f ca="1"/>
        <v>6.9320870467515184E-4</v>
      </c>
      <c r="J17" s="29">
        <f t="array" aca="1" ref="J17:K17" ca="1">TRANSPOSE(MMULT(OFFSET('Useful matrices &amp; checks'!$Y$6,UsefulSeries!$O8,0):OFFSET('Useful matrices &amp; checks'!$Z$7,UsefulSeries!$O8,0),OFFSET('SS Taylor expansion'!$AI$6,UsefulSeries!$O8,0):OFFSET('SS Taylor expansion'!$AI$7,UsefulSeries!$O8,0)))+TRANSPOSE(MMULT(OFFSET('Useful matrices &amp; checks'!$AC$6,UsefulSeries!$O8,0):OFFSET('Useful matrices &amp; checks'!$AD$7,UsefulSeries!$O8,0),TRANSPOSE(J16:K16)))</f>
        <v>-6.5754205657491847E-4</v>
      </c>
      <c r="K17" s="29">
        <f ca="1"/>
        <v>-1.2111384204853568E-6</v>
      </c>
      <c r="L17" s="29">
        <f t="array" aca="1" ref="L17:M17" ca="1">TRANSPOSE(MMULT(OFFSET('Useful matrices &amp; checks'!$Y$6,UsefulSeries!$O8,0):OFFSET('Useful matrices &amp; checks'!$Z$7,UsefulSeries!$O8,0),OFFSET('SS Taylor expansion'!$AJ$6,UsefulSeries!$O8,0):OFFSET('SS Taylor expansion'!$AJ$7,UsefulSeries!$O8,0)))+TRANSPOSE(MMULT(OFFSET('Useful matrices &amp; checks'!$AC$6,UsefulSeries!$O8,0):OFFSET('Useful matrices &amp; checks'!$AD$7,UsefulSeries!$O8,0),TRANSPOSE(L16:M16)))</f>
        <v>-3.8102094716336847E-5</v>
      </c>
      <c r="M17" s="29">
        <f ca="1"/>
        <v>3.2913206550150081E-4</v>
      </c>
      <c r="N17" s="39">
        <f t="array" aca="1" ref="N17:O17" ca="1">TRANSPOSE(MMULT(OFFSET('Useful matrices &amp; checks'!$AC$6,UsefulSeries!$O8,0):OFFSET('Useful matrices &amp; checks'!$AD$7,UsefulSeries!$O8,0),TRANSPOSE(N16:O16)))</f>
        <v>1.4319817984331001E-4</v>
      </c>
      <c r="O17" s="39">
        <f ca="1"/>
        <v>-1.7320241090311347E-5</v>
      </c>
      <c r="P17" s="39">
        <f t="shared" ca="1" si="2"/>
        <v>-1.7679683225816663E-4</v>
      </c>
      <c r="Q17" s="39">
        <f t="shared" ca="1" si="3"/>
        <v>1.6987756272050916E-5</v>
      </c>
      <c r="R17" s="29"/>
      <c r="S17" s="29">
        <f>'Flow probs &amp; rates'!E10-'Flow probs &amp; rates'!E9</f>
        <v>-5.5303074808377151E-4</v>
      </c>
      <c r="T17" s="29">
        <f>'Flow probs &amp; rates'!F10-'Flow probs &amp; rates'!F9</f>
        <v>1.3751067200244507E-3</v>
      </c>
      <c r="U17" s="29">
        <f>'Flow probs &amp; rates'!H10-'Flow probs &amp; rates'!H9</f>
        <v>1.3815104825488367E-3</v>
      </c>
      <c r="V17" s="29"/>
      <c r="W17" s="29">
        <f ca="1">(1-'Flow probs &amp; rates'!$H9)*'Output - Variance decomp.'!C17/('Flow probs &amp; rates'!$E9+'Flow probs &amp; rates'!$F9)-'Flow probs &amp; rates'!$H9*'Output - Variance decomp.'!B17/('Flow probs &amp; rates'!$E9+'Flow probs &amp; rates'!$F9)</f>
        <v>-1.1187087157431227E-4</v>
      </c>
      <c r="X17" s="29">
        <f ca="1">(1-'Flow probs &amp; rates'!$H9)*'Output - Variance decomp.'!E17/('Flow probs &amp; rates'!$E9+'Flow probs &amp; rates'!$F9)-'Flow probs &amp; rates'!$H9*'Output - Variance decomp.'!D17/('Flow probs &amp; rates'!$E9+'Flow probs &amp; rates'!$F9)</f>
        <v>-2.0373950463625901E-5</v>
      </c>
      <c r="Y17" s="29">
        <f ca="1">(1-'Flow probs &amp; rates'!$H9)*'Output - Variance decomp.'!G17/('Flow probs &amp; rates'!$E9+'Flow probs &amp; rates'!$F9)-'Flow probs &amp; rates'!$H9*'Output - Variance decomp.'!F17/('Flow probs &amp; rates'!$E9+'Flow probs &amp; rates'!$F9)</f>
        <v>6.4557301770435381E-4</v>
      </c>
      <c r="Z17" s="29">
        <f ca="1">(1-'Flow probs &amp; rates'!$H9)*'Output - Variance decomp.'!I17/('Flow probs &amp; rates'!$E9+'Flow probs &amp; rates'!$F9)-'Flow probs &amp; rates'!$H9*'Output - Variance decomp.'!H17/('Flow probs &amp; rates'!$E9+'Flow probs &amp; rates'!$F9)</f>
        <v>9.5813276037660824E-4</v>
      </c>
      <c r="AA17" s="29">
        <f ca="1">(1-'Flow probs &amp; rates'!$H9)*'Output - Variance decomp.'!K17/('Flow probs &amp; rates'!$E9+'Flow probs &amp; rates'!$F9)-'Flow probs &amp; rates'!$H9*'Output - Variance decomp.'!J17/('Flow probs &amp; rates'!$E9+'Flow probs &amp; rates'!$F9)</f>
        <v>5.455646355470591E-5</v>
      </c>
      <c r="AB17" s="29">
        <f ca="1">(1-'Flow probs &amp; rates'!$H9)*'Output - Variance decomp.'!M17/('Flow probs &amp; rates'!$E9+'Flow probs &amp; rates'!$F9)-'Flow probs &amp; rates'!$H9*'Output - Variance decomp.'!L17/('Flow probs &amp; rates'!$E9+'Flow probs &amp; rates'!$F9)</f>
        <v>4.7033499475705639E-4</v>
      </c>
      <c r="AC17" s="29">
        <f ca="1">(1-'Flow probs &amp; rates'!$H9)*'Output - Variance decomp.'!O17/('Flow probs &amp; rates'!$E9+'Flow probs &amp; rates'!$F9)-'Flow probs &amp; rates'!$H9*'Output - Variance decomp.'!N17/('Flow probs &amp; rates'!$E9+'Flow probs &amp; rates'!$F9)</f>
        <v>-3.683479786216408E-5</v>
      </c>
      <c r="AD17" s="29">
        <f t="shared" ca="1" si="1"/>
        <v>-5.7800713394378506E-4</v>
      </c>
    </row>
    <row r="18" spans="1:30" x14ac:dyDescent="0.35">
      <c r="A18" s="2" t="s">
        <v>66</v>
      </c>
      <c r="B18" s="29">
        <f t="array" aca="1" ref="B18:C18" ca="1">TRANSPOSE(MMULT(OFFSET('Useful matrices &amp; checks'!$Y$6,UsefulSeries!$O9,0):OFFSET('Useful matrices &amp; checks'!$Z$7,UsefulSeries!$O9,0),OFFSET('SS Taylor expansion'!$AE$6,UsefulSeries!$O9,0):OFFSET('SS Taylor expansion'!$AE$7,UsefulSeries!$O9,0)))+TRANSPOSE(MMULT(OFFSET('Useful matrices &amp; checks'!$AC$6,UsefulSeries!$O9,0):OFFSET('Useful matrices &amp; checks'!$AD$7,UsefulSeries!$O9,0),TRANSPOSE(B17:C17)))</f>
        <v>-4.2627148396041936E-4</v>
      </c>
      <c r="C18" s="29">
        <f ca="1"/>
        <v>3.3071214356629811E-4</v>
      </c>
      <c r="D18" s="29">
        <f t="array" aca="1" ref="D18:E18" ca="1">TRANSPOSE(MMULT(OFFSET('Useful matrices &amp; checks'!$Y$6,UsefulSeries!$O9,0):OFFSET('Useful matrices &amp; checks'!$Z$7,UsefulSeries!$O9,0),OFFSET('SS Taylor expansion'!$AF$6,UsefulSeries!$O9,0):OFFSET('SS Taylor expansion'!$AF$7,UsefulSeries!$O9,0)))+TRANSPOSE(MMULT(OFFSET('Useful matrices &amp; checks'!$AC$6,UsefulSeries!$O9,0):OFFSET('Useful matrices &amp; checks'!$AD$7,UsefulSeries!$O9,0),TRANSPOSE(D17:E17)))</f>
        <v>-3.3701351559818659E-4</v>
      </c>
      <c r="E18" s="29">
        <f ca="1"/>
        <v>2.2376940054604706E-5</v>
      </c>
      <c r="F18" s="29">
        <f t="array" aca="1" ref="F18:G18" ca="1">TRANSPOSE(MMULT(OFFSET('Useful matrices &amp; checks'!$Y$6,UsefulSeries!$O9,0):OFFSET('Useful matrices &amp; checks'!$Z$7,UsefulSeries!$O9,0),OFFSET('SS Taylor expansion'!$AG$6,UsefulSeries!$O9,0):OFFSET('SS Taylor expansion'!$AG$7,UsefulSeries!$O9,0)))+TRANSPOSE(MMULT(OFFSET('Useful matrices &amp; checks'!$AC$6,UsefulSeries!$O9,0):OFFSET('Useful matrices &amp; checks'!$AD$7,UsefulSeries!$O9,0),TRANSPOSE(F17:G17)))</f>
        <v>-9.1917484372946545E-4</v>
      </c>
      <c r="G18" s="29">
        <f ca="1"/>
        <v>6.296662592523085E-4</v>
      </c>
      <c r="H18" s="29">
        <f t="array" aca="1" ref="H18:I18" ca="1">TRANSPOSE(MMULT(OFFSET('Useful matrices &amp; checks'!$Y$6,UsefulSeries!$O9,0):OFFSET('Useful matrices &amp; checks'!$Z$7,UsefulSeries!$O9,0),OFFSET('SS Taylor expansion'!$AH$6,UsefulSeries!$O9,0):OFFSET('SS Taylor expansion'!$AH$7,UsefulSeries!$O9,0)))+TRANSPOSE(MMULT(OFFSET('Useful matrices &amp; checks'!$AC$6,UsefulSeries!$O9,0):OFFSET('Useful matrices &amp; checks'!$AD$7,UsefulSeries!$O9,0),TRANSPOSE(H17:I17)))</f>
        <v>4.2561440457796693E-4</v>
      </c>
      <c r="I18" s="29">
        <f ca="1"/>
        <v>1.8781448394170102E-4</v>
      </c>
      <c r="J18" s="29">
        <f t="array" aca="1" ref="J18:K18" ca="1">TRANSPOSE(MMULT(OFFSET('Useful matrices &amp; checks'!$Y$6,UsefulSeries!$O9,0):OFFSET('Useful matrices &amp; checks'!$Z$7,UsefulSeries!$O9,0),OFFSET('SS Taylor expansion'!$AI$6,UsefulSeries!$O9,0):OFFSET('SS Taylor expansion'!$AI$7,UsefulSeries!$O9,0)))+TRANSPOSE(MMULT(OFFSET('Useful matrices &amp; checks'!$AC$6,UsefulSeries!$O9,0):OFFSET('Useful matrices &amp; checks'!$AD$7,UsefulSeries!$O9,0),TRANSPOSE(J17:K17)))</f>
        <v>-7.843844134331182E-4</v>
      </c>
      <c r="K18" s="29">
        <f ca="1"/>
        <v>2.8892786227718164E-5</v>
      </c>
      <c r="L18" s="29">
        <f t="array" aca="1" ref="L18:M18" ca="1">TRANSPOSE(MMULT(OFFSET('Useful matrices &amp; checks'!$Y$6,UsefulSeries!$O9,0):OFFSET('Useful matrices &amp; checks'!$Z$7,UsefulSeries!$O9,0),OFFSET('SS Taylor expansion'!$AJ$6,UsefulSeries!$O9,0):OFFSET('SS Taylor expansion'!$AJ$7,UsefulSeries!$O9,0)))+TRANSPOSE(MMULT(OFFSET('Useful matrices &amp; checks'!$AC$6,UsefulSeries!$O9,0):OFFSET('Useful matrices &amp; checks'!$AD$7,UsefulSeries!$O9,0),TRANSPOSE(L17:M17)))</f>
        <v>-3.8092543092437633E-5</v>
      </c>
      <c r="M18" s="29">
        <f ca="1"/>
        <v>-2.2323944145575663E-4</v>
      </c>
      <c r="N18" s="39">
        <f t="array" aca="1" ref="N18:O18" ca="1">TRANSPOSE(MMULT(OFFSET('Useful matrices &amp; checks'!$AC$6,UsefulSeries!$O9,0):OFFSET('Useful matrices &amp; checks'!$AD$7,UsefulSeries!$O9,0),TRANSPOSE(N17:O17)))</f>
        <v>1.3511122173932098E-4</v>
      </c>
      <c r="O18" s="39">
        <f ca="1"/>
        <v>-1.550561956977611E-5</v>
      </c>
      <c r="P18" s="39">
        <f t="shared" ca="1" si="2"/>
        <v>-1.3835748843922952E-4</v>
      </c>
      <c r="Q18" s="39">
        <f t="shared" ca="1" si="3"/>
        <v>-4.8246188860206322E-5</v>
      </c>
      <c r="R18" s="29"/>
      <c r="S18" s="29">
        <f>'Flow probs &amp; rates'!E11-'Flow probs &amp; rates'!E10</f>
        <v>-2.0825686619355688E-3</v>
      </c>
      <c r="T18" s="29">
        <f>'Flow probs &amp; rates'!F11-'Flow probs &amp; rates'!F10</f>
        <v>9.1247136315689148E-4</v>
      </c>
      <c r="U18" s="29">
        <f>'Flow probs &amp; rates'!H11-'Flow probs &amp; rates'!H10</f>
        <v>1.5116513892825742E-3</v>
      </c>
      <c r="V18" s="29"/>
      <c r="W18" s="29">
        <f ca="1">(1-'Flow probs &amp; rates'!$H10)*'Output - Variance decomp.'!C18/('Flow probs &amp; rates'!$E10+'Flow probs &amp; rates'!$F10)-'Flow probs &amp; rates'!$H10*'Output - Variance decomp.'!B18/('Flow probs &amp; rates'!$E10+'Flow probs &amp; rates'!$F10)</f>
        <v>5.0537197011871942E-4</v>
      </c>
      <c r="X18" s="29">
        <f ca="1">(1-'Flow probs &amp; rates'!$H10)*'Output - Variance decomp.'!E18/('Flow probs &amp; rates'!$E10+'Flow probs &amp; rates'!$F10)-'Flow probs &amp; rates'!$H10*'Output - Variance decomp.'!D18/('Flow probs &amp; rates'!$E10+'Flow probs &amp; rates'!$F10)</f>
        <v>6.1176705286991595E-5</v>
      </c>
      <c r="Y18" s="29">
        <f ca="1">(1-'Flow probs &amp; rates'!$H10)*'Output - Variance decomp.'!G18/('Flow probs &amp; rates'!$E10+'Flow probs &amp; rates'!$F10)-'Flow probs &amp; rates'!$H10*'Output - Variance decomp.'!F18/('Flow probs &amp; rates'!$E10+'Flow probs &amp; rates'!$F10)</f>
        <v>9.7163140177381477E-4</v>
      </c>
      <c r="Z18" s="29">
        <f ca="1">(1-'Flow probs &amp; rates'!$H10)*'Output - Variance decomp.'!I18/('Flow probs &amp; rates'!$E10+'Flow probs &amp; rates'!$F10)-'Flow probs &amp; rates'!$H10*'Output - Variance decomp.'!H18/('Flow probs &amp; rates'!$E10+'Flow probs &amp; rates'!$F10)</f>
        <v>2.2854537004280058E-4</v>
      </c>
      <c r="AA18" s="29">
        <f ca="1">(1-'Flow probs &amp; rates'!$H10)*'Output - Variance decomp.'!K18/('Flow probs &amp; rates'!$E10+'Flow probs &amp; rates'!$F10)-'Flow probs &amp; rates'!$H10*'Output - Variance decomp.'!J18/('Flow probs &amp; rates'!$E10+'Flow probs &amp; rates'!$F10)</f>
        <v>1.0956783834897973E-4</v>
      </c>
      <c r="AB18" s="29">
        <f ca="1">(1-'Flow probs &amp; rates'!$H10)*'Output - Variance decomp.'!M18/('Flow probs &amp; rates'!$E10+'Flow probs &amp; rates'!$F10)-'Flow probs &amp; rates'!$H10*'Output - Variance decomp.'!L18/('Flow probs &amp; rates'!$E10+'Flow probs &amp; rates'!$F10)</f>
        <v>-3.1261089901774973E-4</v>
      </c>
      <c r="AC18" s="29">
        <f ca="1">(1-'Flow probs &amp; rates'!$H10)*'Output - Variance decomp.'!O18/('Flow probs &amp; rates'!$E10+'Flow probs &amp; rates'!$F10)-'Flow probs &amp; rates'!$H10*'Output - Variance decomp.'!N18/('Flow probs &amp; rates'!$E10+'Flow probs &amp; rates'!$F10)</f>
        <v>-3.3774389631168792E-5</v>
      </c>
      <c r="AD18" s="29">
        <f t="shared" ca="1" si="1"/>
        <v>-1.825660763981338E-5</v>
      </c>
    </row>
    <row r="19" spans="1:30" x14ac:dyDescent="0.35">
      <c r="A19" s="2" t="s">
        <v>67</v>
      </c>
      <c r="B19" s="29">
        <f t="array" aca="1" ref="B19:C19" ca="1">TRANSPOSE(MMULT(OFFSET('Useful matrices &amp; checks'!$Y$6,UsefulSeries!$O10,0):OFFSET('Useful matrices &amp; checks'!$Z$7,UsefulSeries!$O10,0),OFFSET('SS Taylor expansion'!$AE$6,UsefulSeries!$O10,0):OFFSET('SS Taylor expansion'!$AE$7,UsefulSeries!$O10,0)))+TRANSPOSE(MMULT(OFFSET('Useful matrices &amp; checks'!$AC$6,UsefulSeries!$O10,0):OFFSET('Useful matrices &amp; checks'!$AD$7,UsefulSeries!$O10,0),TRANSPOSE(B18:C18)))</f>
        <v>-3.3098719379280172E-4</v>
      </c>
      <c r="C19" s="29">
        <f ca="1"/>
        <v>2.038671075675501E-4</v>
      </c>
      <c r="D19" s="29">
        <f t="array" aca="1" ref="D19:E19" ca="1">TRANSPOSE(MMULT(OFFSET('Useful matrices &amp; checks'!$Y$6,UsefulSeries!$O10,0):OFFSET('Useful matrices &amp; checks'!$Z$7,UsefulSeries!$O10,0),OFFSET('SS Taylor expansion'!$AF$6,UsefulSeries!$O10,0):OFFSET('SS Taylor expansion'!$AF$7,UsefulSeries!$O10,0)))+TRANSPOSE(MMULT(OFFSET('Useful matrices &amp; checks'!$AC$6,UsefulSeries!$O10,0):OFFSET('Useful matrices &amp; checks'!$AD$7,UsefulSeries!$O10,0),TRANSPOSE(D18:E18)))</f>
        <v>3.1096852134199823E-4</v>
      </c>
      <c r="E19" s="29">
        <f ca="1"/>
        <v>1.8564873342171467E-5</v>
      </c>
      <c r="F19" s="29">
        <f t="array" aca="1" ref="F19:G19" ca="1">TRANSPOSE(MMULT(OFFSET('Useful matrices &amp; checks'!$Y$6,UsefulSeries!$O10,0):OFFSET('Useful matrices &amp; checks'!$Z$7,UsefulSeries!$O10,0),OFFSET('SS Taylor expansion'!$AG$6,UsefulSeries!$O10,0):OFFSET('SS Taylor expansion'!$AG$7,UsefulSeries!$O10,0)))+TRANSPOSE(MMULT(OFFSET('Useful matrices &amp; checks'!$AC$6,UsefulSeries!$O10,0):OFFSET('Useful matrices &amp; checks'!$AD$7,UsefulSeries!$O10,0),TRANSPOSE(F18:G18)))</f>
        <v>-3.0874981342160745E-4</v>
      </c>
      <c r="G19" s="29">
        <f ca="1"/>
        <v>-6.2674946801644115E-6</v>
      </c>
      <c r="H19" s="29">
        <f t="array" aca="1" ref="H19:I19" ca="1">TRANSPOSE(MMULT(OFFSET('Useful matrices &amp; checks'!$Y$6,UsefulSeries!$O10,0):OFFSET('Useful matrices &amp; checks'!$Z$7,UsefulSeries!$O10,0),OFFSET('SS Taylor expansion'!$AH$6,UsefulSeries!$O10,0):OFFSET('SS Taylor expansion'!$AH$7,UsefulSeries!$O10,0)))+TRANSPOSE(MMULT(OFFSET('Useful matrices &amp; checks'!$AC$6,UsefulSeries!$O10,0):OFFSET('Useful matrices &amp; checks'!$AD$7,UsefulSeries!$O10,0),TRANSPOSE(H18:I18)))</f>
        <v>4.3889601461499284E-4</v>
      </c>
      <c r="I19" s="29">
        <f ca="1"/>
        <v>1.2852341199878409E-4</v>
      </c>
      <c r="J19" s="29">
        <f t="array" aca="1" ref="J19:K19" ca="1">TRANSPOSE(MMULT(OFFSET('Useful matrices &amp; checks'!$Y$6,UsefulSeries!$O10,0):OFFSET('Useful matrices &amp; checks'!$Z$7,UsefulSeries!$O10,0),OFFSET('SS Taylor expansion'!$AI$6,UsefulSeries!$O10,0):OFFSET('SS Taylor expansion'!$AI$7,UsefulSeries!$O10,0)))+TRANSPOSE(MMULT(OFFSET('Useful matrices &amp; checks'!$AC$6,UsefulSeries!$O10,0):OFFSET('Useful matrices &amp; checks'!$AD$7,UsefulSeries!$O10,0),TRANSPOSE(J18:K18)))</f>
        <v>-5.933884823974972E-4</v>
      </c>
      <c r="K19" s="29">
        <f ca="1"/>
        <v>1.1630915774454765E-5</v>
      </c>
      <c r="L19" s="29">
        <f t="array" aca="1" ref="L19:M19" ca="1">TRANSPOSE(MMULT(OFFSET('Useful matrices &amp; checks'!$Y$6,UsefulSeries!$O10,0):OFFSET('Useful matrices &amp; checks'!$Z$7,UsefulSeries!$O10,0),OFFSET('SS Taylor expansion'!$AJ$6,UsefulSeries!$O10,0):OFFSET('SS Taylor expansion'!$AJ$7,UsefulSeries!$O10,0)))+TRANSPOSE(MMULT(OFFSET('Useful matrices &amp; checks'!$AC$6,UsefulSeries!$O10,0):OFFSET('Useful matrices &amp; checks'!$AD$7,UsefulSeries!$O10,0),TRANSPOSE(L18:M18)))</f>
        <v>-4.61076514150258E-5</v>
      </c>
      <c r="M19" s="29">
        <f ca="1"/>
        <v>1.4751246596620061E-4</v>
      </c>
      <c r="N19" s="39">
        <f t="array" aca="1" ref="N19:O19" ca="1">TRANSPOSE(MMULT(OFFSET('Useful matrices &amp; checks'!$AC$6,UsefulSeries!$O10,0):OFFSET('Useful matrices &amp; checks'!$AD$7,UsefulSeries!$O10,0),TRANSPOSE(N18:O18)))</f>
        <v>1.240439811204597E-4</v>
      </c>
      <c r="O19" s="39">
        <f ca="1"/>
        <v>-8.4432211921633678E-6</v>
      </c>
      <c r="P19" s="39">
        <f t="shared" ca="1" si="2"/>
        <v>-1.3136959005600278E-4</v>
      </c>
      <c r="Q19" s="39">
        <f t="shared" ca="1" si="3"/>
        <v>-5.3004131033162127E-5</v>
      </c>
      <c r="R19" s="29"/>
      <c r="S19" s="29">
        <f>'Flow probs &amp; rates'!E12-'Flow probs &amp; rates'!E11</f>
        <v>-5.3669421400548423E-4</v>
      </c>
      <c r="T19" s="29">
        <f>'Flow probs &amp; rates'!F12-'Flow probs &amp; rates'!F11</f>
        <v>4.4238392774367113E-4</v>
      </c>
      <c r="U19" s="29">
        <f>'Flow probs &amp; rates'!H12-'Flow probs &amp; rates'!H11</f>
        <v>1.3697714811922515E-3</v>
      </c>
      <c r="V19" s="29"/>
      <c r="W19" s="29">
        <f ca="1">(1-'Flow probs &amp; rates'!$H11)*'Output - Variance decomp.'!C19/('Flow probs &amp; rates'!$E11+'Flow probs &amp; rates'!$F11)-'Flow probs &amp; rates'!$H11*'Output - Variance decomp.'!B19/('Flow probs &amp; rates'!$E11+'Flow probs &amp; rates'!$F11)</f>
        <v>3.183568874469163E-4</v>
      </c>
      <c r="X19" s="29">
        <f ca="1">(1-'Flow probs &amp; rates'!$H11)*'Output - Variance decomp.'!E19/('Flow probs &amp; rates'!$E11+'Flow probs &amp; rates'!$F11)-'Flow probs &amp; rates'!$H11*'Output - Variance decomp.'!D19/('Flow probs &amp; rates'!$E11+'Flow probs &amp; rates'!$F11)</f>
        <v>-1.7038767927867449E-6</v>
      </c>
      <c r="Y19" s="29">
        <f ca="1">(1-'Flow probs &amp; rates'!$H11)*'Output - Variance decomp.'!G19/('Flow probs &amp; rates'!$E11+'Flow probs &amp; rates'!$F11)-'Flow probs &amp; rates'!$H11*'Output - Variance decomp.'!F19/('Flow probs &amp; rates'!$E11+'Flow probs &amp; rates'!$F11)</f>
        <v>1.8911120744243294E-5</v>
      </c>
      <c r="Z19" s="29">
        <f ca="1">(1-'Flow probs &amp; rates'!$H11)*'Output - Variance decomp.'!I19/('Flow probs &amp; rates'!$E11+'Flow probs &amp; rates'!$F11)-'Flow probs &amp; rates'!$H11*'Output - Variance decomp.'!H19/('Flow probs &amp; rates'!$E11+'Flow probs &amp; rates'!$F11)</f>
        <v>1.4243051639485708E-4</v>
      </c>
      <c r="AA19" s="29">
        <f ca="1">(1-'Flow probs &amp; rates'!$H11)*'Output - Variance decomp.'!K19/('Flow probs &amp; rates'!$E11+'Flow probs &amp; rates'!$F11)-'Flow probs &amp; rates'!$H11*'Output - Variance decomp.'!J19/('Flow probs &amp; rates'!$E11+'Flow probs &amp; rates'!$F11)</f>
        <v>6.9859357637368908E-5</v>
      </c>
      <c r="AB19" s="29">
        <f ca="1">(1-'Flow probs &amp; rates'!$H11)*'Output - Variance decomp.'!M19/('Flow probs &amp; rates'!$E11+'Flow probs &amp; rates'!$F11)-'Flow probs &amp; rates'!$H11*'Output - Variance decomp.'!L19/('Flow probs &amp; rates'!$E11+'Flow probs &amp; rates'!$F11)</f>
        <v>2.1295232414280364E-4</v>
      </c>
      <c r="AC19" s="29">
        <f ca="1">(1-'Flow probs &amp; rates'!$H11)*'Output - Variance decomp.'!O19/('Flow probs &amp; rates'!$E11+'Flow probs &amp; rates'!$F11)-'Flow probs &amp; rates'!$H11*'Output - Variance decomp.'!N19/('Flow probs &amp; rates'!$E11+'Flow probs &amp; rates'!$F11)</f>
        <v>-2.3113399123570674E-5</v>
      </c>
      <c r="AD19" s="29">
        <f t="shared" ca="1" si="1"/>
        <v>6.3207855074241966E-4</v>
      </c>
    </row>
    <row r="20" spans="1:30" x14ac:dyDescent="0.35">
      <c r="A20" s="2" t="s">
        <v>68</v>
      </c>
      <c r="B20" s="29">
        <f t="array" aca="1" ref="B20:C20" ca="1">TRANSPOSE(MMULT(OFFSET('Useful matrices &amp; checks'!$Y$6,UsefulSeries!$O11,0):OFFSET('Useful matrices &amp; checks'!$Z$7,UsefulSeries!$O11,0),OFFSET('SS Taylor expansion'!$AE$6,UsefulSeries!$O11,0):OFFSET('SS Taylor expansion'!$AE$7,UsefulSeries!$O11,0)))+TRANSPOSE(MMULT(OFFSET('Useful matrices &amp; checks'!$AC$6,UsefulSeries!$O11,0):OFFSET('Useful matrices &amp; checks'!$AD$7,UsefulSeries!$O11,0),TRANSPOSE(B19:C19)))</f>
        <v>-6.9108302958527552E-4</v>
      </c>
      <c r="C20" s="29">
        <f ca="1"/>
        <v>5.1901612230829518E-4</v>
      </c>
      <c r="D20" s="29">
        <f t="array" aca="1" ref="D20:E20" ca="1">TRANSPOSE(MMULT(OFFSET('Useful matrices &amp; checks'!$Y$6,UsefulSeries!$O11,0):OFFSET('Useful matrices &amp; checks'!$Z$7,UsefulSeries!$O11,0),OFFSET('SS Taylor expansion'!$AF$6,UsefulSeries!$O11,0):OFFSET('SS Taylor expansion'!$AF$7,UsefulSeries!$O11,0)))+TRANSPOSE(MMULT(OFFSET('Useful matrices &amp; checks'!$AC$6,UsefulSeries!$O11,0):OFFSET('Useful matrices &amp; checks'!$AD$7,UsefulSeries!$O11,0),TRANSPOSE(D19:E19)))</f>
        <v>3.4857002721270386E-4</v>
      </c>
      <c r="E20" s="29">
        <f ca="1"/>
        <v>1.1632489583904491E-5</v>
      </c>
      <c r="F20" s="29">
        <f t="array" aca="1" ref="F20:G20" ca="1">TRANSPOSE(MMULT(OFFSET('Useful matrices &amp; checks'!$Y$6,UsefulSeries!$O11,0):OFFSET('Useful matrices &amp; checks'!$Z$7,UsefulSeries!$O11,0),OFFSET('SS Taylor expansion'!$AG$6,UsefulSeries!$O11,0):OFFSET('SS Taylor expansion'!$AG$7,UsefulSeries!$O11,0)))+TRANSPOSE(MMULT(OFFSET('Useful matrices &amp; checks'!$AC$6,UsefulSeries!$O11,0):OFFSET('Useful matrices &amp; checks'!$AD$7,UsefulSeries!$O11,0),TRANSPOSE(F19:G19)))</f>
        <v>-9.296737110756413E-4</v>
      </c>
      <c r="G20" s="29">
        <f ca="1"/>
        <v>5.8806123200143311E-4</v>
      </c>
      <c r="H20" s="29">
        <f t="array" aca="1" ref="H20:I20" ca="1">TRANSPOSE(MMULT(OFFSET('Useful matrices &amp; checks'!$Y$6,UsefulSeries!$O11,0):OFFSET('Useful matrices &amp; checks'!$Z$7,UsefulSeries!$O11,0),OFFSET('SS Taylor expansion'!$AH$6,UsefulSeries!$O11,0):OFFSET('SS Taylor expansion'!$AH$7,UsefulSeries!$O11,0)))+TRANSPOSE(MMULT(OFFSET('Useful matrices &amp; checks'!$AC$6,UsefulSeries!$O11,0):OFFSET('Useful matrices &amp; checks'!$AD$7,UsefulSeries!$O11,0),TRANSPOSE(H19:I19)))</f>
        <v>4.5031985984821831E-4</v>
      </c>
      <c r="I20" s="29">
        <f ca="1"/>
        <v>1.0592172529520994E-4</v>
      </c>
      <c r="J20" s="29">
        <f t="array" aca="1" ref="J20:K20" ca="1">TRANSPOSE(MMULT(OFFSET('Useful matrices &amp; checks'!$Y$6,UsefulSeries!$O11,0):OFFSET('Useful matrices &amp; checks'!$Z$7,UsefulSeries!$O11,0),OFFSET('SS Taylor expansion'!$AI$6,UsefulSeries!$O11,0):OFFSET('SS Taylor expansion'!$AI$7,UsefulSeries!$O11,0)))+TRANSPOSE(MMULT(OFFSET('Useful matrices &amp; checks'!$AC$6,UsefulSeries!$O11,0):OFFSET('Useful matrices &amp; checks'!$AD$7,UsefulSeries!$O11,0),TRANSPOSE(J19:K19)))</f>
        <v>-9.1542156945637661E-4</v>
      </c>
      <c r="K20" s="29">
        <f ca="1"/>
        <v>5.0800800479025238E-6</v>
      </c>
      <c r="L20" s="29">
        <f t="array" aca="1" ref="L20:M20" ca="1">TRANSPOSE(MMULT(OFFSET('Useful matrices &amp; checks'!$Y$6,UsefulSeries!$O11,0):OFFSET('Useful matrices &amp; checks'!$Z$7,UsefulSeries!$O11,0),OFFSET('SS Taylor expansion'!$AJ$6,UsefulSeries!$O11,0):OFFSET('SS Taylor expansion'!$AJ$7,UsefulSeries!$O11,0)))+TRANSPOSE(MMULT(OFFSET('Useful matrices &amp; checks'!$AC$6,UsefulSeries!$O11,0):OFFSET('Useful matrices &amp; checks'!$AD$7,UsefulSeries!$O11,0),TRANSPOSE(L19:M19)))</f>
        <v>4.0019291959239558E-5</v>
      </c>
      <c r="M20" s="29">
        <f ca="1"/>
        <v>3.4401319029232964E-4</v>
      </c>
      <c r="N20" s="39">
        <f t="array" aca="1" ref="N20:O20" ca="1">TRANSPOSE(MMULT(OFFSET('Useful matrices &amp; checks'!$AC$6,UsefulSeries!$O11,0):OFFSET('Useful matrices &amp; checks'!$AD$7,UsefulSeries!$O11,0),TRANSPOSE(N19:O19)))</f>
        <v>1.1493434397644762E-4</v>
      </c>
      <c r="O20" s="39">
        <f ca="1"/>
        <v>-4.8511898075532948E-6</v>
      </c>
      <c r="P20" s="39">
        <f t="shared" ca="1" si="2"/>
        <v>-1.6211428188515361E-4</v>
      </c>
      <c r="Q20" s="39">
        <f t="shared" ca="1" si="3"/>
        <v>3.9253895415846948E-6</v>
      </c>
      <c r="R20" s="29"/>
      <c r="S20" s="29">
        <f>'Flow probs &amp; rates'!E13-'Flow probs &amp; rates'!E12</f>
        <v>-1.7444490690058378E-3</v>
      </c>
      <c r="T20" s="29">
        <f>'Flow probs &amp; rates'!F13-'Flow probs &amp; rates'!F12</f>
        <v>1.5727990392631064E-3</v>
      </c>
      <c r="U20" s="29">
        <f>'Flow probs &amp; rates'!H13-'Flow probs &amp; rates'!H12</f>
        <v>1.4767170187913875E-3</v>
      </c>
      <c r="V20" s="29"/>
      <c r="W20" s="29">
        <f ca="1">(1-'Flow probs &amp; rates'!$H12)*'Output - Variance decomp.'!C20/('Flow probs &amp; rates'!$E12+'Flow probs &amp; rates'!$F12)-'Flow probs &amp; rates'!$H12*'Output - Variance decomp.'!B20/('Flow probs &amp; rates'!$E12+'Flow probs &amp; rates'!$F12)</f>
        <v>7.9732026465795507E-4</v>
      </c>
      <c r="X20" s="29">
        <f ca="1">(1-'Flow probs &amp; rates'!$H12)*'Output - Variance decomp.'!E20/('Flow probs &amp; rates'!$E12+'Flow probs &amp; rates'!$F12)-'Flow probs &amp; rates'!$H12*'Output - Variance decomp.'!D20/('Flow probs &amp; rates'!$E12+'Flow probs &amp; rates'!$F12)</f>
        <v>-1.5645215781371595E-5</v>
      </c>
      <c r="Y20" s="29">
        <f ca="1">(1-'Flow probs &amp; rates'!$H12)*'Output - Variance decomp.'!G20/('Flow probs &amp; rates'!$E12+'Flow probs &amp; rates'!$F12)-'Flow probs &amp; rates'!$H12*'Output - Variance decomp.'!F20/('Flow probs &amp; rates'!$E12+'Flow probs &amp; rates'!$F12)</f>
        <v>9.1688945998436922E-4</v>
      </c>
      <c r="Z20" s="29">
        <f ca="1">(1-'Flow probs &amp; rates'!$H12)*'Output - Variance decomp.'!I20/('Flow probs &amp; rates'!$E12+'Flow probs &amp; rates'!$F12)-'Flow probs &amp; rates'!$H12*'Output - Variance decomp.'!H20/('Flow probs &amp; rates'!$E12+'Flow probs &amp; rates'!$F12)</f>
        <v>1.0827825467536411E-4</v>
      </c>
      <c r="AA20" s="29">
        <f ca="1">(1-'Flow probs &amp; rates'!$H12)*'Output - Variance decomp.'!K20/('Flow probs &amp; rates'!$E12+'Flow probs &amp; rates'!$F12)-'Flow probs &amp; rates'!$H12*'Output - Variance decomp.'!J20/('Flow probs &amp; rates'!$E12+'Flow probs &amp; rates'!$F12)</f>
        <v>9.1454959732044469E-5</v>
      </c>
      <c r="AB20" s="29">
        <f ca="1">(1-'Flow probs &amp; rates'!$H12)*'Output - Variance decomp.'!M20/('Flow probs &amp; rates'!$E12+'Flow probs &amp; rates'!$F12)-'Flow probs &amp; rates'!$H12*'Output - Variance decomp.'!L20/('Flow probs &amp; rates'!$E12+'Flow probs &amp; rates'!$F12)</f>
        <v>4.8262485053778535E-4</v>
      </c>
      <c r="AC20" s="29">
        <f ca="1">(1-'Flow probs &amp; rates'!$H12)*'Output - Variance decomp.'!O20/('Flow probs &amp; rates'!$E12+'Flow probs &amp; rates'!$F12)-'Flow probs &amp; rates'!$H12*'Output - Variance decomp.'!N20/('Flow probs &amp; rates'!$E12+'Flow probs &amp; rates'!$F12)</f>
        <v>-1.7438650425162827E-5</v>
      </c>
      <c r="AD20" s="29">
        <f t="shared" ca="1" si="1"/>
        <v>-8.8676690458959614E-4</v>
      </c>
    </row>
    <row r="21" spans="1:30" x14ac:dyDescent="0.35">
      <c r="A21" s="2" t="s">
        <v>69</v>
      </c>
      <c r="B21" s="29">
        <f t="array" aca="1" ref="B21:C21" ca="1">TRANSPOSE(MMULT(OFFSET('Useful matrices &amp; checks'!$Y$6,UsefulSeries!$O12,0):OFFSET('Useful matrices &amp; checks'!$Z$7,UsefulSeries!$O12,0),OFFSET('SS Taylor expansion'!$AE$6,UsefulSeries!$O12,0):OFFSET('SS Taylor expansion'!$AE$7,UsefulSeries!$O12,0)))+TRANSPOSE(MMULT(OFFSET('Useful matrices &amp; checks'!$AC$6,UsefulSeries!$O12,0):OFFSET('Useful matrices &amp; checks'!$AD$7,UsefulSeries!$O12,0),TRANSPOSE(B20:C20)))</f>
        <v>-3.4448518512034099E-4</v>
      </c>
      <c r="C21" s="29">
        <f ca="1"/>
        <v>1.4920651409165467E-4</v>
      </c>
      <c r="D21" s="29">
        <f t="array" aca="1" ref="D21:E21" ca="1">TRANSPOSE(MMULT(OFFSET('Useful matrices &amp; checks'!$Y$6,UsefulSeries!$O12,0):OFFSET('Useful matrices &amp; checks'!$Z$7,UsefulSeries!$O12,0),OFFSET('SS Taylor expansion'!$AF$6,UsefulSeries!$O12,0):OFFSET('SS Taylor expansion'!$AF$7,UsefulSeries!$O12,0)))+TRANSPOSE(MMULT(OFFSET('Useful matrices &amp; checks'!$AC$6,UsefulSeries!$O12,0):OFFSET('Useful matrices &amp; checks'!$AD$7,UsefulSeries!$O12,0),TRANSPOSE(D20:E20)))</f>
        <v>8.9572683628673551E-4</v>
      </c>
      <c r="E21" s="29">
        <f ca="1"/>
        <v>5.0217648625768656E-6</v>
      </c>
      <c r="F21" s="29">
        <f t="array" aca="1" ref="F21:G21" ca="1">TRANSPOSE(MMULT(OFFSET('Useful matrices &amp; checks'!$Y$6,UsefulSeries!$O12,0):OFFSET('Useful matrices &amp; checks'!$Z$7,UsefulSeries!$O12,0),OFFSET('SS Taylor expansion'!$AG$6,UsefulSeries!$O12,0):OFFSET('SS Taylor expansion'!$AG$7,UsefulSeries!$O12,0)))+TRANSPOSE(MMULT(OFFSET('Useful matrices &amp; checks'!$AC$6,UsefulSeries!$O12,0):OFFSET('Useful matrices &amp; checks'!$AD$7,UsefulSeries!$O12,0),TRANSPOSE(F20:G20)))</f>
        <v>-6.5952304049096667E-4</v>
      </c>
      <c r="G21" s="29">
        <f ca="1"/>
        <v>2.9812784362917506E-4</v>
      </c>
      <c r="H21" s="29">
        <f t="array" aca="1" ref="H21:I21" ca="1">TRANSPOSE(MMULT(OFFSET('Useful matrices &amp; checks'!$Y$6,UsefulSeries!$O12,0):OFFSET('Useful matrices &amp; checks'!$Z$7,UsefulSeries!$O12,0),OFFSET('SS Taylor expansion'!$AH$6,UsefulSeries!$O12,0):OFFSET('SS Taylor expansion'!$AH$7,UsefulSeries!$O12,0)))+TRANSPOSE(MMULT(OFFSET('Useful matrices &amp; checks'!$AC$6,UsefulSeries!$O12,0):OFFSET('Useful matrices &amp; checks'!$AD$7,UsefulSeries!$O12,0),TRANSPOSE(H20:I20)))</f>
        <v>4.3445721638057363E-4</v>
      </c>
      <c r="I21" s="29">
        <f ca="1"/>
        <v>1.2237056898314669E-4</v>
      </c>
      <c r="J21" s="29">
        <f t="array" aca="1" ref="J21:K21" ca="1">TRANSPOSE(MMULT(OFFSET('Useful matrices &amp; checks'!$Y$6,UsefulSeries!$O12,0):OFFSET('Useful matrices &amp; checks'!$Z$7,UsefulSeries!$O12,0),OFFSET('SS Taylor expansion'!$AI$6,UsefulSeries!$O12,0):OFFSET('SS Taylor expansion'!$AI$7,UsefulSeries!$O12,0)))+TRANSPOSE(MMULT(OFFSET('Useful matrices &amp; checks'!$AC$6,UsefulSeries!$O12,0):OFFSET('Useful matrices &amp; checks'!$AD$7,UsefulSeries!$O12,0),TRANSPOSE(J20:K20)))</f>
        <v>-1.1980269414902552E-3</v>
      </c>
      <c r="K21" s="29">
        <f ca="1"/>
        <v>6.7346475090464929E-6</v>
      </c>
      <c r="L21" s="29">
        <f t="array" aca="1" ref="L21:M21" ca="1">TRANSPOSE(MMULT(OFFSET('Useful matrices &amp; checks'!$Y$6,UsefulSeries!$O12,0):OFFSET('Useful matrices &amp; checks'!$Z$7,UsefulSeries!$O12,0),OFFSET('SS Taylor expansion'!$AJ$6,UsefulSeries!$O12,0):OFFSET('SS Taylor expansion'!$AJ$7,UsefulSeries!$O12,0)))+TRANSPOSE(MMULT(OFFSET('Useful matrices &amp; checks'!$AC$6,UsefulSeries!$O12,0):OFFSET('Useful matrices &amp; checks'!$AD$7,UsefulSeries!$O12,0),TRANSPOSE(L20:M20)))</f>
        <v>8.8794715952560831E-5</v>
      </c>
      <c r="M21" s="29">
        <f ca="1"/>
        <v>1.0817091103962543E-4</v>
      </c>
      <c r="N21" s="39">
        <f t="array" aca="1" ref="N21:O21" ca="1">TRANSPOSE(MMULT(OFFSET('Useful matrices &amp; checks'!$AC$6,UsefulSeries!$O12,0):OFFSET('Useful matrices &amp; checks'!$AD$7,UsefulSeries!$O12,0),TRANSPOSE(N20:O20)))</f>
        <v>1.0336886537323796E-4</v>
      </c>
      <c r="O21" s="39">
        <f ca="1"/>
        <v>-3.3759446886616819E-6</v>
      </c>
      <c r="P21" s="39">
        <f t="shared" ca="1" si="2"/>
        <v>-1.3785523021156789E-4</v>
      </c>
      <c r="Q21" s="39">
        <f t="shared" ca="1" si="3"/>
        <v>3.5285439763652584E-6</v>
      </c>
      <c r="R21" s="29"/>
      <c r="S21" s="29">
        <f>'Flow probs &amp; rates'!E14-'Flow probs &amp; rates'!E13</f>
        <v>-8.1754276332002274E-4</v>
      </c>
      <c r="T21" s="29">
        <f>'Flow probs &amp; rates'!F14-'Flow probs &amp; rates'!F13</f>
        <v>6.8978484940292878E-4</v>
      </c>
      <c r="U21" s="29">
        <f>'Flow probs &amp; rates'!H14-'Flow probs &amp; rates'!H13</f>
        <v>1.3332669303616207E-3</v>
      </c>
      <c r="V21" s="29"/>
      <c r="W21" s="29">
        <f ca="1">(1-'Flow probs &amp; rates'!$H13)*'Output - Variance decomp.'!C21/('Flow probs &amp; rates'!$E13+'Flow probs &amp; rates'!$F13)-'Flow probs &amp; rates'!$H13*'Output - Variance decomp.'!B21/('Flow probs &amp; rates'!$E13+'Flow probs &amp; rates'!$F13)</f>
        <v>2.431338179581918E-4</v>
      </c>
      <c r="X21" s="29">
        <f ca="1">(1-'Flow probs &amp; rates'!$H13)*'Output - Variance decomp.'!E21/('Flow probs &amp; rates'!$E13+'Flow probs &amp; rates'!$F13)-'Flow probs &amp; rates'!$H13*'Output - Variance decomp.'!D21/('Flow probs &amp; rates'!$E13+'Flow probs &amp; rates'!$F13)</f>
        <v>-7.7384346870955654E-5</v>
      </c>
      <c r="Y21" s="29">
        <f ca="1">(1-'Flow probs &amp; rates'!$H13)*'Output - Variance decomp.'!G21/('Flow probs &amp; rates'!$E13+'Flow probs &amp; rates'!$F13)-'Flow probs &amp; rates'!$H13*'Output - Variance decomp.'!F21/('Flow probs &amp; rates'!$E13+'Flow probs &amp; rates'!$F13)</f>
        <v>4.8308790864297953E-4</v>
      </c>
      <c r="Z21" s="29">
        <f ca="1">(1-'Flow probs &amp; rates'!$H13)*'Output - Variance decomp.'!I21/('Flow probs &amp; rates'!$E13+'Flow probs &amp; rates'!$F13)-'Flow probs &amp; rates'!$H13*'Output - Variance decomp.'!H21/('Flow probs &amp; rates'!$E13+'Flow probs &amp; rates'!$F13)</f>
        <v>1.3178718797570999E-4</v>
      </c>
      <c r="AA21" s="29">
        <f ca="1">(1-'Flow probs &amp; rates'!$H13)*'Output - Variance decomp.'!K21/('Flow probs &amp; rates'!$E13+'Flow probs &amp; rates'!$F13)-'Flow probs &amp; rates'!$H13*'Output - Variance decomp.'!J21/('Flow probs &amp; rates'!$E13+'Flow probs &amp; rates'!$F13)</f>
        <v>1.224910035322953E-4</v>
      </c>
      <c r="AB21" s="29">
        <f ca="1">(1-'Flow probs &amp; rates'!$H13)*'Output - Variance decomp.'!M21/('Flow probs &amp; rates'!$E13+'Flow probs &amp; rates'!$F13)-'Flow probs &amp; rates'!$H13*'Output - Variance decomp.'!L21/('Flow probs &amp; rates'!$E13+'Flow probs &amp; rates'!$F13)</f>
        <v>1.443390908533878E-4</v>
      </c>
      <c r="AC21" s="29">
        <f ca="1">(1-'Flow probs &amp; rates'!$H13)*'Output - Variance decomp.'!O21/('Flow probs &amp; rates'!$E13+'Flow probs &amp; rates'!$F13)-'Flow probs &amp; rates'!$H13*'Output - Variance decomp.'!N21/('Flow probs &amp; rates'!$E13+'Flow probs &amp; rates'!$F13)</f>
        <v>-1.4514560306447683E-5</v>
      </c>
      <c r="AD21" s="29">
        <f t="shared" ca="1" si="1"/>
        <v>3.0032682857645968E-4</v>
      </c>
    </row>
    <row r="22" spans="1:30" x14ac:dyDescent="0.35">
      <c r="A22" s="2" t="s">
        <v>70</v>
      </c>
      <c r="B22" s="29">
        <f t="array" aca="1" ref="B22:C22" ca="1">TRANSPOSE(MMULT(OFFSET('Useful matrices &amp; checks'!$Y$6,UsefulSeries!$O13,0):OFFSET('Useful matrices &amp; checks'!$Z$7,UsefulSeries!$O13,0),OFFSET('SS Taylor expansion'!$AE$6,UsefulSeries!$O13,0):OFFSET('SS Taylor expansion'!$AE$7,UsefulSeries!$O13,0)))+TRANSPOSE(MMULT(OFFSET('Useful matrices &amp; checks'!$AC$6,UsefulSeries!$O13,0):OFFSET('Useful matrices &amp; checks'!$AD$7,UsefulSeries!$O13,0),TRANSPOSE(B21:C21)))</f>
        <v>-8.779328871076355E-4</v>
      </c>
      <c r="C22" s="29">
        <f ca="1"/>
        <v>6.5720667305568261E-4</v>
      </c>
      <c r="D22" s="29">
        <f t="array" aca="1" ref="D22:E22" ca="1">TRANSPOSE(MMULT(OFFSET('Useful matrices &amp; checks'!$Y$6,UsefulSeries!$O13,0):OFFSET('Useful matrices &amp; checks'!$Z$7,UsefulSeries!$O13,0),OFFSET('SS Taylor expansion'!$AF$6,UsefulSeries!$O13,0):OFFSET('SS Taylor expansion'!$AF$7,UsefulSeries!$O13,0)))+TRANSPOSE(MMULT(OFFSET('Useful matrices &amp; checks'!$AC$6,UsefulSeries!$O13,0):OFFSET('Useful matrices &amp; checks'!$AD$7,UsefulSeries!$O13,0),TRANSPOSE(D21:E21)))</f>
        <v>5.8677913072556693E-4</v>
      </c>
      <c r="E22" s="29">
        <f ca="1"/>
        <v>-2.1966482706551735E-5</v>
      </c>
      <c r="F22" s="29">
        <f t="array" aca="1" ref="F22:G22" ca="1">TRANSPOSE(MMULT(OFFSET('Useful matrices &amp; checks'!$Y$6,UsefulSeries!$O13,0):OFFSET('Useful matrices &amp; checks'!$Z$7,UsefulSeries!$O13,0),OFFSET('SS Taylor expansion'!$AG$6,UsefulSeries!$O13,0):OFFSET('SS Taylor expansion'!$AG$7,UsefulSeries!$O13,0)))+TRANSPOSE(MMULT(OFFSET('Useful matrices &amp; checks'!$AC$6,UsefulSeries!$O13,0):OFFSET('Useful matrices &amp; checks'!$AD$7,UsefulSeries!$O13,0),TRANSPOSE(F21:G21)))</f>
        <v>-6.5211357782736089E-4</v>
      </c>
      <c r="G22" s="29">
        <f ca="1"/>
        <v>2.8999270149957478E-4</v>
      </c>
      <c r="H22" s="29">
        <f t="array" aca="1" ref="H22:I22" ca="1">TRANSPOSE(MMULT(OFFSET('Useful matrices &amp; checks'!$Y$6,UsefulSeries!$O13,0):OFFSET('Useful matrices &amp; checks'!$Z$7,UsefulSeries!$O13,0),OFFSET('SS Taylor expansion'!$AH$6,UsefulSeries!$O13,0):OFFSET('SS Taylor expansion'!$AH$7,UsefulSeries!$O13,0)))+TRANSPOSE(MMULT(OFFSET('Useful matrices &amp; checks'!$AC$6,UsefulSeries!$O13,0):OFFSET('Useful matrices &amp; checks'!$AD$7,UsefulSeries!$O13,0),TRANSPOSE(H21:I21)))</f>
        <v>4.196136512786933E-4</v>
      </c>
      <c r="I22" s="29">
        <f ca="1"/>
        <v>-8.170152367152026E-5</v>
      </c>
      <c r="J22" s="29">
        <f t="array" aca="1" ref="J22:K22" ca="1">TRANSPOSE(MMULT(OFFSET('Useful matrices &amp; checks'!$Y$6,UsefulSeries!$O13,0):OFFSET('Useful matrices &amp; checks'!$Z$7,UsefulSeries!$O13,0),OFFSET('SS Taylor expansion'!$AI$6,UsefulSeries!$O13,0):OFFSET('SS Taylor expansion'!$AI$7,UsefulSeries!$O13,0)))+TRANSPOSE(MMULT(OFFSET('Useful matrices &amp; checks'!$AC$6,UsefulSeries!$O13,0):OFFSET('Useful matrices &amp; checks'!$AD$7,UsefulSeries!$O13,0),TRANSPOSE(J21:K21)))</f>
        <v>-1.5596072211586079E-3</v>
      </c>
      <c r="K22" s="29">
        <f ca="1"/>
        <v>6.9074362380236058E-5</v>
      </c>
      <c r="L22" s="29">
        <f t="array" aca="1" ref="L22:M22" ca="1">TRANSPOSE(MMULT(OFFSET('Useful matrices &amp; checks'!$Y$6,UsefulSeries!$O13,0):OFFSET('Useful matrices &amp; checks'!$Z$7,UsefulSeries!$O13,0),OFFSET('SS Taylor expansion'!$AJ$6,UsefulSeries!$O13,0):OFFSET('SS Taylor expansion'!$AJ$7,UsefulSeries!$O13,0)))+TRANSPOSE(MMULT(OFFSET('Useful matrices &amp; checks'!$AC$6,UsefulSeries!$O13,0):OFFSET('Useful matrices &amp; checks'!$AD$7,UsefulSeries!$O13,0),TRANSPOSE(L21:M21)))</f>
        <v>5.1502810482014763E-5</v>
      </c>
      <c r="M22" s="29">
        <f ca="1"/>
        <v>-3.014282880299293E-4</v>
      </c>
      <c r="N22" s="39">
        <f t="array" aca="1" ref="N22:O22" ca="1">TRANSPOSE(MMULT(OFFSET('Useful matrices &amp; checks'!$AC$6,UsefulSeries!$O13,0):OFFSET('Useful matrices &amp; checks'!$AD$7,UsefulSeries!$O13,0),TRANSPOSE(N21:O21)))</f>
        <v>9.7807565198342684E-5</v>
      </c>
      <c r="O22" s="39">
        <f ca="1"/>
        <v>-6.1655305745372838E-6</v>
      </c>
      <c r="P22" s="39">
        <f t="shared" ca="1" si="2"/>
        <v>-1.2665403153873424E-4</v>
      </c>
      <c r="Q22" s="39">
        <f t="shared" ca="1" si="3"/>
        <v>-3.7450144229131705E-5</v>
      </c>
      <c r="R22" s="29"/>
      <c r="S22" s="29">
        <f>'Flow probs &amp; rates'!E15-'Flow probs &amp; rates'!E14</f>
        <v>-2.0606045599477207E-3</v>
      </c>
      <c r="T22" s="29">
        <f>'Flow probs &amp; rates'!F15-'Flow probs &amp; rates'!F14</f>
        <v>5.6756176772382316E-4</v>
      </c>
      <c r="U22" s="29">
        <f>'Flow probs &amp; rates'!H15-'Flow probs &amp; rates'!H14</f>
        <v>1.7949163405599489E-3</v>
      </c>
      <c r="V22" s="29"/>
      <c r="W22" s="29">
        <f ca="1">(1-'Flow probs &amp; rates'!$H14)*'Output - Variance decomp.'!C22/('Flow probs &amp; rates'!$E14+'Flow probs &amp; rates'!$F14)-'Flow probs &amp; rates'!$H14*'Output - Variance decomp.'!B22/('Flow probs &amp; rates'!$E14+'Flow probs &amp; rates'!$F14)</f>
        <v>1.0112623913477309E-3</v>
      </c>
      <c r="X22" s="29">
        <f ca="1">(1-'Flow probs &amp; rates'!$H14)*'Output - Variance decomp.'!E22/('Flow probs &amp; rates'!$E14+'Flow probs &amp; rates'!$F14)-'Flow probs &amp; rates'!$H14*'Output - Variance decomp.'!D22/('Flow probs &amp; rates'!$E14+'Flow probs &amp; rates'!$F14)</f>
        <v>-8.7500545908735574E-5</v>
      </c>
      <c r="Y22" s="29">
        <f ca="1">(1-'Flow probs &amp; rates'!$H14)*'Output - Variance decomp.'!G22/('Flow probs &amp; rates'!$E14+'Flow probs &amp; rates'!$F14)-'Flow probs &amp; rates'!$H14*'Output - Variance decomp.'!F22/('Flow probs &amp; rates'!$E14+'Flow probs &amp; rates'!$F14)</f>
        <v>4.7172204807317196E-4</v>
      </c>
      <c r="Z22" s="29">
        <f ca="1">(1-'Flow probs &amp; rates'!$H14)*'Output - Variance decomp.'!I22/('Flow probs &amp; rates'!$E14+'Flow probs &amp; rates'!$F14)-'Flow probs &amp; rates'!$H14*'Output - Variance decomp.'!H22/('Flow probs &amp; rates'!$E14+'Flow probs &amp; rates'!$F14)</f>
        <v>-1.5562554935997857E-4</v>
      </c>
      <c r="AA22" s="29">
        <f ca="1">(1-'Flow probs &amp; rates'!$H14)*'Output - Variance decomp.'!K22/('Flow probs &amp; rates'!$E14+'Flow probs &amp; rates'!$F14)-'Flow probs &amp; rates'!$H14*'Output - Variance decomp.'!J22/('Flow probs &amp; rates'!$E14+'Flow probs &amp; rates'!$F14)</f>
        <v>2.4764119831752798E-4</v>
      </c>
      <c r="AB22" s="29">
        <f ca="1">(1-'Flow probs &amp; rates'!$H14)*'Output - Variance decomp.'!M22/('Flow probs &amp; rates'!$E14+'Flow probs &amp; rates'!$F14)-'Flow probs &amp; rates'!$H14*'Output - Variance decomp.'!L22/('Flow probs &amp; rates'!$E14+'Flow probs &amp; rates'!$F14)</f>
        <v>-4.2998727866014233E-4</v>
      </c>
      <c r="AC22" s="29">
        <f ca="1">(1-'Flow probs &amp; rates'!$H14)*'Output - Variance decomp.'!O22/('Flow probs &amp; rates'!$E14+'Flow probs &amp; rates'!$F14)-'Flow probs &amp; rates'!$H14*'Output - Variance decomp.'!N22/('Flow probs &amp; rates'!$E14+'Flow probs &amp; rates'!$F14)</f>
        <v>-1.8115861781940451E-5</v>
      </c>
      <c r="AD22" s="29">
        <f t="shared" ca="1" si="1"/>
        <v>7.5551993853231487E-4</v>
      </c>
    </row>
    <row r="23" spans="1:30" x14ac:dyDescent="0.35">
      <c r="A23" s="2" t="s">
        <v>71</v>
      </c>
      <c r="B23" s="29">
        <f t="array" aca="1" ref="B23:C23" ca="1">TRANSPOSE(MMULT(OFFSET('Useful matrices &amp; checks'!$Y$6,UsefulSeries!$O14,0):OFFSET('Useful matrices &amp; checks'!$Z$7,UsefulSeries!$O14,0),OFFSET('SS Taylor expansion'!$AE$6,UsefulSeries!$O14,0):OFFSET('SS Taylor expansion'!$AE$7,UsefulSeries!$O14,0)))+TRANSPOSE(MMULT(OFFSET('Useful matrices &amp; checks'!$AC$6,UsefulSeries!$O14,0):OFFSET('Useful matrices &amp; checks'!$AD$7,UsefulSeries!$O14,0),TRANSPOSE(B22:C22)))</f>
        <v>-9.3604798009088287E-4</v>
      </c>
      <c r="C23" s="29">
        <f ca="1"/>
        <v>6.131900806979158E-4</v>
      </c>
      <c r="D23" s="29">
        <f t="array" aca="1" ref="D23:E23" ca="1">TRANSPOSE(MMULT(OFFSET('Useful matrices &amp; checks'!$Y$6,UsefulSeries!$O14,0):OFFSET('Useful matrices &amp; checks'!$Z$7,UsefulSeries!$O14,0),OFFSET('SS Taylor expansion'!$AF$6,UsefulSeries!$O14,0):OFFSET('SS Taylor expansion'!$AF$7,UsefulSeries!$O14,0)))+TRANSPOSE(MMULT(OFFSET('Useful matrices &amp; checks'!$AC$6,UsefulSeries!$O14,0):OFFSET('Useful matrices &amp; checks'!$AD$7,UsefulSeries!$O14,0),TRANSPOSE(D22:E22)))</f>
        <v>1.0146077857225975E-3</v>
      </c>
      <c r="E23" s="29">
        <f ca="1"/>
        <v>-1.385615841809398E-5</v>
      </c>
      <c r="F23" s="29">
        <f t="array" aca="1" ref="F23:G23" ca="1">TRANSPOSE(MMULT(OFFSET('Useful matrices &amp; checks'!$Y$6,UsefulSeries!$O14,0):OFFSET('Useful matrices &amp; checks'!$Z$7,UsefulSeries!$O14,0),OFFSET('SS Taylor expansion'!$AG$6,UsefulSeries!$O14,0):OFFSET('SS Taylor expansion'!$AG$7,UsefulSeries!$O14,0)))+TRANSPOSE(MMULT(OFFSET('Useful matrices &amp; checks'!$AC$6,UsefulSeries!$O14,0):OFFSET('Useful matrices &amp; checks'!$AD$7,UsefulSeries!$O14,0),TRANSPOSE(F22:G22)))</f>
        <v>-5.5158864934531091E-4</v>
      </c>
      <c r="G23" s="29">
        <f ca="1"/>
        <v>1.6757875117460479E-4</v>
      </c>
      <c r="H23" s="29">
        <f t="array" aca="1" ref="H23:I23" ca="1">TRANSPOSE(MMULT(OFFSET('Useful matrices &amp; checks'!$Y$6,UsefulSeries!$O14,0):OFFSET('Useful matrices &amp; checks'!$Z$7,UsefulSeries!$O14,0),OFFSET('SS Taylor expansion'!$AH$6,UsefulSeries!$O14,0):OFFSET('SS Taylor expansion'!$AH$7,UsefulSeries!$O14,0)))+TRANSPOSE(MMULT(OFFSET('Useful matrices &amp; checks'!$AC$6,UsefulSeries!$O14,0):OFFSET('Useful matrices &amp; checks'!$AD$7,UsefulSeries!$O14,0),TRANSPOSE(H22:I22)))</f>
        <v>4.7525044402454855E-4</v>
      </c>
      <c r="I23" s="29">
        <f ca="1"/>
        <v>5.4824021236404342E-4</v>
      </c>
      <c r="J23" s="29">
        <f t="array" aca="1" ref="J23:K23" ca="1">TRANSPOSE(MMULT(OFFSET('Useful matrices &amp; checks'!$Y$6,UsefulSeries!$O14,0):OFFSET('Useful matrices &amp; checks'!$Z$7,UsefulSeries!$O14,0),OFFSET('SS Taylor expansion'!$AI$6,UsefulSeries!$O14,0):OFFSET('SS Taylor expansion'!$AI$7,UsefulSeries!$O14,0)))+TRANSPOSE(MMULT(OFFSET('Useful matrices &amp; checks'!$AC$6,UsefulSeries!$O14,0):OFFSET('Useful matrices &amp; checks'!$AD$7,UsefulSeries!$O14,0),TRANSPOSE(J22:K22)))</f>
        <v>-1.2825146250699437E-3</v>
      </c>
      <c r="K23" s="29">
        <f ca="1"/>
        <v>4.284471144444225E-5</v>
      </c>
      <c r="L23" s="29">
        <f t="array" aca="1" ref="L23:M23" ca="1">TRANSPOSE(MMULT(OFFSET('Useful matrices &amp; checks'!$Y$6,UsefulSeries!$O14,0):OFFSET('Useful matrices &amp; checks'!$Z$7,UsefulSeries!$O14,0),OFFSET('SS Taylor expansion'!$AJ$6,UsefulSeries!$O14,0):OFFSET('SS Taylor expansion'!$AJ$7,UsefulSeries!$O14,0)))+TRANSPOSE(MMULT(OFFSET('Useful matrices &amp; checks'!$AC$6,UsefulSeries!$O14,0):OFFSET('Useful matrices &amp; checks'!$AD$7,UsefulSeries!$O14,0),TRANSPOSE(L22:M22)))</f>
        <v>2.8851128555326688E-6</v>
      </c>
      <c r="M23" s="29">
        <f ca="1"/>
        <v>-5.5429744225779488E-5</v>
      </c>
      <c r="N23" s="39">
        <f t="array" aca="1" ref="N23:O23" ca="1">TRANSPOSE(MMULT(OFFSET('Useful matrices &amp; checks'!$AC$6,UsefulSeries!$O14,0):OFFSET('Useful matrices &amp; checks'!$AD$7,UsefulSeries!$O14,0),TRANSPOSE(N22:O22)))</f>
        <v>9.2279888748018202E-5</v>
      </c>
      <c r="O23" s="39">
        <f ca="1"/>
        <v>-3.8004410687388524E-6</v>
      </c>
      <c r="P23" s="39">
        <f t="shared" ca="1" si="2"/>
        <v>-1.3920471984359432E-4</v>
      </c>
      <c r="Q23" s="39">
        <f t="shared" ca="1" si="3"/>
        <v>-8.7757138584032095E-6</v>
      </c>
      <c r="R23" s="29"/>
      <c r="S23" s="29">
        <f>'Flow probs &amp; rates'!E16-'Flow probs &amp; rates'!E15</f>
        <v>-1.3243327429990348E-3</v>
      </c>
      <c r="T23" s="29">
        <f>'Flow probs &amp; rates'!F16-'Flow probs &amp; rates'!F15</f>
        <v>1.2899916981099907E-3</v>
      </c>
      <c r="U23" s="29">
        <f>'Flow probs &amp; rates'!H16-'Flow probs &amp; rates'!H15</f>
        <v>1.0163846647014002E-3</v>
      </c>
      <c r="V23" s="29"/>
      <c r="W23" s="29">
        <f ca="1">(1-'Flow probs &amp; rates'!$H15)*'Output - Variance decomp.'!C23/('Flow probs &amp; rates'!$E15+'Flow probs &amp; rates'!$F15)-'Flow probs &amp; rates'!$H15*'Output - Variance decomp.'!B23/('Flow probs &amp; rates'!$E15+'Flow probs &amp; rates'!$F15)</f>
        <v>9.5782290107930676E-4</v>
      </c>
      <c r="X23" s="29">
        <f ca="1">(1-'Flow probs &amp; rates'!$H15)*'Output - Variance decomp.'!E23/('Flow probs &amp; rates'!$E15+'Flow probs &amp; rates'!$F15)-'Flow probs &amp; rates'!$H15*'Output - Variance decomp.'!D23/('Flow probs &amp; rates'!$E15+'Flow probs &amp; rates'!$F15)</f>
        <v>-1.2025553980156729E-4</v>
      </c>
      <c r="Y23" s="29">
        <f ca="1">(1-'Flow probs &amp; rates'!$H15)*'Output - Variance decomp.'!G23/('Flow probs &amp; rates'!$E15+'Flow probs &amp; rates'!$F15)-'Flow probs &amp; rates'!$H15*'Output - Variance decomp.'!F23/('Flow probs &amp; rates'!$E15+'Flow probs &amp; rates'!$F15)</f>
        <v>2.9112259703078944E-4</v>
      </c>
      <c r="Z23" s="29">
        <f ca="1">(1-'Flow probs &amp; rates'!$H15)*'Output - Variance decomp.'!I23/('Flow probs &amp; rates'!$E15+'Flow probs &amp; rates'!$F15)-'Flow probs &amp; rates'!$H15*'Output - Variance decomp.'!H23/('Flow probs &amp; rates'!$E15+'Flow probs &amp; rates'!$F15)</f>
        <v>7.2612323309517116E-4</v>
      </c>
      <c r="AA23" s="29">
        <f ca="1">(1-'Flow probs &amp; rates'!$H15)*'Output - Variance decomp.'!K23/('Flow probs &amp; rates'!$E15+'Flow probs &amp; rates'!$F15)-'Flow probs &amp; rates'!$H15*'Output - Variance decomp.'!J23/('Flow probs &amp; rates'!$E15+'Flow probs &amp; rates'!$F15)</f>
        <v>1.8773691559142468E-4</v>
      </c>
      <c r="AB23" s="29">
        <f ca="1">(1-'Flow probs &amp; rates'!$H15)*'Output - Variance decomp.'!M23/('Flow probs &amp; rates'!$E15+'Flow probs &amp; rates'!$F15)-'Flow probs &amp; rates'!$H15*'Output - Variance decomp.'!L23/('Flow probs &amp; rates'!$E15+'Flow probs &amp; rates'!$F15)</f>
        <v>-7.8470479647453346E-5</v>
      </c>
      <c r="AC23" s="29">
        <f ca="1">(1-'Flow probs &amp; rates'!$H15)*'Output - Variance decomp.'!O23/('Flow probs &amp; rates'!$E15+'Flow probs &amp; rates'!$F15)-'Flow probs &amp; rates'!$H15*'Output - Variance decomp.'!N23/('Flow probs &amp; rates'!$E15+'Flow probs &amp; rates'!$F15)</f>
        <v>-1.4520377037930281E-5</v>
      </c>
      <c r="AD23" s="29">
        <f t="shared" ca="1" si="1"/>
        <v>-9.3317458560834084E-4</v>
      </c>
    </row>
    <row r="24" spans="1:30" x14ac:dyDescent="0.35">
      <c r="A24" s="2" t="s">
        <v>72</v>
      </c>
      <c r="B24" s="29">
        <f t="array" aca="1" ref="B24:C24" ca="1">TRANSPOSE(MMULT(OFFSET('Useful matrices &amp; checks'!$Y$6,UsefulSeries!$O15,0):OFFSET('Useful matrices &amp; checks'!$Z$7,UsefulSeries!$O15,0),OFFSET('SS Taylor expansion'!$AE$6,UsefulSeries!$O15,0):OFFSET('SS Taylor expansion'!$AE$7,UsefulSeries!$O15,0)))+TRANSPOSE(MMULT(OFFSET('Useful matrices &amp; checks'!$AC$6,UsefulSeries!$O15,0):OFFSET('Useful matrices &amp; checks'!$AD$7,UsefulSeries!$O15,0),TRANSPOSE(B23:C23)))</f>
        <v>-5.7587398423308953E-4</v>
      </c>
      <c r="C24" s="29">
        <f ca="1"/>
        <v>1.953110641821998E-4</v>
      </c>
      <c r="D24" s="29">
        <f t="array" aca="1" ref="D24:E24" ca="1">TRANSPOSE(MMULT(OFFSET('Useful matrices &amp; checks'!$Y$6,UsefulSeries!$O15,0):OFFSET('Useful matrices &amp; checks'!$Z$7,UsefulSeries!$O15,0),OFFSET('SS Taylor expansion'!$AF$6,UsefulSeries!$O15,0):OFFSET('SS Taylor expansion'!$AF$7,UsefulSeries!$O15,0)))+TRANSPOSE(MMULT(OFFSET('Useful matrices &amp; checks'!$AC$6,UsefulSeries!$O15,0):OFFSET('Useful matrices &amp; checks'!$AD$7,UsefulSeries!$O15,0),TRANSPOSE(D23:E23)))</f>
        <v>8.3058286017584555E-4</v>
      </c>
      <c r="E24" s="29">
        <f ca="1"/>
        <v>1.7084174538022078E-5</v>
      </c>
      <c r="F24" s="29">
        <f t="array" aca="1" ref="F24:G24" ca="1">TRANSPOSE(MMULT(OFFSET('Useful matrices &amp; checks'!$Y$6,UsefulSeries!$O15,0):OFFSET('Useful matrices &amp; checks'!$Z$7,UsefulSeries!$O15,0),OFFSET('SS Taylor expansion'!$AG$6,UsefulSeries!$O15,0):OFFSET('SS Taylor expansion'!$AG$7,UsefulSeries!$O15,0)))+TRANSPOSE(MMULT(OFFSET('Useful matrices &amp; checks'!$AC$6,UsefulSeries!$O15,0):OFFSET('Useful matrices &amp; checks'!$AD$7,UsefulSeries!$O15,0),TRANSPOSE(F23:G23)))</f>
        <v>-8.0943731018359244E-4</v>
      </c>
      <c r="G24" s="29">
        <f ca="1"/>
        <v>3.7540575302809603E-4</v>
      </c>
      <c r="H24" s="29">
        <f t="array" aca="1" ref="H24:I24" ca="1">TRANSPOSE(MMULT(OFFSET('Useful matrices &amp; checks'!$Y$6,UsefulSeries!$O15,0):OFFSET('Useful matrices &amp; checks'!$Z$7,UsefulSeries!$O15,0),OFFSET('SS Taylor expansion'!$AH$6,UsefulSeries!$O15,0):OFFSET('SS Taylor expansion'!$AH$7,UsefulSeries!$O15,0)))+TRANSPOSE(MMULT(OFFSET('Useful matrices &amp; checks'!$AC$6,UsefulSeries!$O15,0):OFFSET('Useful matrices &amp; checks'!$AD$7,UsefulSeries!$O15,0),TRANSPOSE(H23:I23)))</f>
        <v>6.4633596672255568E-4</v>
      </c>
      <c r="I24" s="29">
        <f ca="1"/>
        <v>6.7945119857334133E-4</v>
      </c>
      <c r="J24" s="29">
        <f t="array" aca="1" ref="J24:K24" ca="1">TRANSPOSE(MMULT(OFFSET('Useful matrices &amp; checks'!$Y$6,UsefulSeries!$O15,0):OFFSET('Useful matrices &amp; checks'!$Z$7,UsefulSeries!$O15,0),OFFSET('SS Taylor expansion'!$AI$6,UsefulSeries!$O15,0):OFFSET('SS Taylor expansion'!$AI$7,UsefulSeries!$O15,0)))+TRANSPOSE(MMULT(OFFSET('Useful matrices &amp; checks'!$AC$6,UsefulSeries!$O15,0):OFFSET('Useful matrices &amp; checks'!$AD$7,UsefulSeries!$O15,0),TRANSPOSE(J23:K23)))</f>
        <v>-9.8992211561215013E-4</v>
      </c>
      <c r="K24" s="29">
        <f ca="1"/>
        <v>-3.7814300857855948E-6</v>
      </c>
      <c r="L24" s="29">
        <f t="array" aca="1" ref="L24:M24" ca="1">TRANSPOSE(MMULT(OFFSET('Useful matrices &amp; checks'!$Y$6,UsefulSeries!$O15,0):OFFSET('Useful matrices &amp; checks'!$Z$7,UsefulSeries!$O15,0),OFFSET('SS Taylor expansion'!$AJ$6,UsefulSeries!$O15,0):OFFSET('SS Taylor expansion'!$AJ$7,UsefulSeries!$O15,0)))+TRANSPOSE(MMULT(OFFSET('Useful matrices &amp; checks'!$AC$6,UsefulSeries!$O15,0):OFFSET('Useful matrices &amp; checks'!$AD$7,UsefulSeries!$O15,0),TRANSPOSE(L23:M23)))</f>
        <v>6.5637696437475135E-5</v>
      </c>
      <c r="M24" s="29">
        <f ca="1"/>
        <v>3.9816919704717472E-4</v>
      </c>
      <c r="N24" s="39">
        <f t="array" aca="1" ref="N24:O24" ca="1">TRANSPOSE(MMULT(OFFSET('Useful matrices &amp; checks'!$AC$6,UsefulSeries!$O15,0):OFFSET('Useful matrices &amp; checks'!$AD$7,UsefulSeries!$O15,0),TRANSPOSE(N23:O23)))</f>
        <v>8.8420974664413723E-5</v>
      </c>
      <c r="O24" s="39">
        <f ca="1"/>
        <v>3.6406661238259721E-7</v>
      </c>
      <c r="P24" s="39">
        <f t="shared" ca="1" si="2"/>
        <v>-1.5434661808110705E-4</v>
      </c>
      <c r="Q24" s="39">
        <f t="shared" ca="1" si="3"/>
        <v>-1.0094120359244905E-6</v>
      </c>
      <c r="R24" s="29"/>
      <c r="S24" s="29">
        <f>'Flow probs &amp; rates'!E17-'Flow probs &amp; rates'!E16</f>
        <v>-8.9860253010964897E-4</v>
      </c>
      <c r="T24" s="29">
        <f>'Flow probs &amp; rates'!F17-'Flow probs &amp; rates'!F16</f>
        <v>1.6609946118595065E-3</v>
      </c>
      <c r="U24" s="29">
        <f>'Flow probs &amp; rates'!H17-'Flow probs &amp; rates'!H16</f>
        <v>1.2153858820950492E-3</v>
      </c>
      <c r="V24" s="29"/>
      <c r="W24" s="29">
        <f ca="1">(1-'Flow probs &amp; rates'!$H16)*'Output - Variance decomp.'!C24/('Flow probs &amp; rates'!$E16+'Flow probs &amp; rates'!$F16)-'Flow probs &amp; rates'!$H16*'Output - Variance decomp.'!B24/('Flow probs &amp; rates'!$E16+'Flow probs &amp; rates'!$F16)</f>
        <v>3.3325109625587232E-4</v>
      </c>
      <c r="X24" s="29">
        <f ca="1">(1-'Flow probs &amp; rates'!$H16)*'Output - Variance decomp.'!E24/('Flow probs &amp; rates'!$E16+'Flow probs &amp; rates'!$F16)-'Flow probs &amp; rates'!$H16*'Output - Variance decomp.'!D24/('Flow probs &amp; rates'!$E16+'Flow probs &amp; rates'!$F16)</f>
        <v>-5.9651236223180945E-5</v>
      </c>
      <c r="Y24" s="29">
        <f ca="1">(1-'Flow probs &amp; rates'!$H16)*'Output - Variance decomp.'!G24/('Flow probs &amp; rates'!$E16+'Flow probs &amp; rates'!$F16)-'Flow probs &amp; rates'!$H16*'Output - Variance decomp.'!F24/('Flow probs &amp; rates'!$E16+'Flow probs &amp; rates'!$F16)</f>
        <v>6.1055633314467238E-4</v>
      </c>
      <c r="Z24" s="29">
        <f ca="1">(1-'Flow probs &amp; rates'!$H16)*'Output - Variance decomp.'!I24/('Flow probs &amp; rates'!$E16+'Flow probs &amp; rates'!$F16)-'Flow probs &amp; rates'!$H16*'Output - Variance decomp.'!H24/('Flow probs &amp; rates'!$E16+'Flow probs &amp; rates'!$F16)</f>
        <v>8.9222703729007196E-4</v>
      </c>
      <c r="AA24" s="29">
        <f ca="1">(1-'Flow probs &amp; rates'!$H16)*'Output - Variance decomp.'!K24/('Flow probs &amp; rates'!$E16+'Flow probs &amp; rates'!$F16)-'Flow probs &amp; rates'!$H16*'Output - Variance decomp.'!J24/('Flow probs &amp; rates'!$E16+'Flow probs &amp; rates'!$F16)</f>
        <v>9.4456988905823621E-5</v>
      </c>
      <c r="AB24" s="29">
        <f ca="1">(1-'Flow probs &amp; rates'!$H16)*'Output - Variance decomp.'!M24/('Flow probs &amp; rates'!$E16+'Flow probs &amp; rates'!$F16)-'Flow probs &amp; rates'!$H16*'Output - Variance decomp.'!L24/('Flow probs &amp; rates'!$E16+'Flow probs &amp; rates'!$F16)</f>
        <v>5.5442259658110846E-4</v>
      </c>
      <c r="AC24" s="29">
        <f ca="1">(1-'Flow probs &amp; rates'!$H16)*'Output - Variance decomp.'!O24/('Flow probs &amp; rates'!$E16+'Flow probs &amp; rates'!$F16)-'Flow probs &amp; rates'!$H16*'Output - Variance decomp.'!N24/('Flow probs &amp; rates'!$E16+'Flow probs &amp; rates'!$F16)</f>
        <v>-8.3999412881065793E-6</v>
      </c>
      <c r="AD24" s="29">
        <f t="shared" ca="1" si="1"/>
        <v>-1.2014769925712122E-3</v>
      </c>
    </row>
    <row r="25" spans="1:30" x14ac:dyDescent="0.35">
      <c r="A25" s="2" t="s">
        <v>73</v>
      </c>
      <c r="B25" s="29">
        <f t="array" aca="1" ref="B25:C25" ca="1">TRANSPOSE(MMULT(OFFSET('Useful matrices &amp; checks'!$Y$6,UsefulSeries!$O16,0):OFFSET('Useful matrices &amp; checks'!$Z$7,UsefulSeries!$O16,0),OFFSET('SS Taylor expansion'!$AE$6,UsefulSeries!$O16,0):OFFSET('SS Taylor expansion'!$AE$7,UsefulSeries!$O16,0)))+TRANSPOSE(MMULT(OFFSET('Useful matrices &amp; checks'!$AC$6,UsefulSeries!$O16,0):OFFSET('Useful matrices &amp; checks'!$AD$7,UsefulSeries!$O16,0),TRANSPOSE(B24:C24)))</f>
        <v>7.3875145436017465E-4</v>
      </c>
      <c r="C25" s="29">
        <f ca="1"/>
        <v>-1.0504287149417731E-3</v>
      </c>
      <c r="D25" s="29">
        <f t="array" aca="1" ref="D25:E25" ca="1">TRANSPOSE(MMULT(OFFSET('Useful matrices &amp; checks'!$Y$6,UsefulSeries!$O16,0):OFFSET('Useful matrices &amp; checks'!$Z$7,UsefulSeries!$O16,0),OFFSET('SS Taylor expansion'!$AF$6,UsefulSeries!$O16,0):OFFSET('SS Taylor expansion'!$AF$7,UsefulSeries!$O16,0)))+TRANSPOSE(MMULT(OFFSET('Useful matrices &amp; checks'!$AC$6,UsefulSeries!$O16,0):OFFSET('Useful matrices &amp; checks'!$AD$7,UsefulSeries!$O16,0),TRANSPOSE(D24:E24)))</f>
        <v>9.7919897901619724E-4</v>
      </c>
      <c r="E25" s="29">
        <f ca="1"/>
        <v>4.26500451791925E-5</v>
      </c>
      <c r="F25" s="29">
        <f t="array" aca="1" ref="F25:G25" ca="1">TRANSPOSE(MMULT(OFFSET('Useful matrices &amp; checks'!$Y$6,UsefulSeries!$O16,0):OFFSET('Useful matrices &amp; checks'!$Z$7,UsefulSeries!$O16,0),OFFSET('SS Taylor expansion'!$AG$6,UsefulSeries!$O16,0):OFFSET('SS Taylor expansion'!$AG$7,UsefulSeries!$O16,0)))+TRANSPOSE(MMULT(OFFSET('Useful matrices &amp; checks'!$AC$6,UsefulSeries!$O16,0):OFFSET('Useful matrices &amp; checks'!$AD$7,UsefulSeries!$O16,0),TRANSPOSE(F24:G24)))</f>
        <v>8.7107133441029607E-5</v>
      </c>
      <c r="G25" s="29">
        <f ca="1"/>
        <v>-4.9426777840590012E-4</v>
      </c>
      <c r="H25" s="29">
        <f t="array" aca="1" ref="H25:I25" ca="1">TRANSPOSE(MMULT(OFFSET('Useful matrices &amp; checks'!$Y$6,UsefulSeries!$O16,0):OFFSET('Useful matrices &amp; checks'!$Z$7,UsefulSeries!$O16,0),OFFSET('SS Taylor expansion'!$AH$6,UsefulSeries!$O16,0):OFFSET('SS Taylor expansion'!$AH$7,UsefulSeries!$O16,0)))+TRANSPOSE(MMULT(OFFSET('Useful matrices &amp; checks'!$AC$6,UsefulSeries!$O16,0):OFFSET('Useful matrices &amp; checks'!$AD$7,UsefulSeries!$O16,0),TRANSPOSE(H24:I24)))</f>
        <v>7.1566918354539627E-4</v>
      </c>
      <c r="I25" s="29">
        <f ca="1"/>
        <v>3.9790841776029265E-4</v>
      </c>
      <c r="J25" s="29">
        <f t="array" aca="1" ref="J25:K25" ca="1">TRANSPOSE(MMULT(OFFSET('Useful matrices &amp; checks'!$Y$6,UsefulSeries!$O16,0):OFFSET('Useful matrices &amp; checks'!$Z$7,UsefulSeries!$O16,0),OFFSET('SS Taylor expansion'!$AI$6,UsefulSeries!$O16,0):OFFSET('SS Taylor expansion'!$AI$7,UsefulSeries!$O16,0)))+TRANSPOSE(MMULT(OFFSET('Useful matrices &amp; checks'!$AC$6,UsefulSeries!$O16,0):OFFSET('Useful matrices &amp; checks'!$AD$7,UsefulSeries!$O16,0),TRANSPOSE(J24:K24)))</f>
        <v>-6.0537951266401201E-4</v>
      </c>
      <c r="K25" s="29">
        <f ca="1"/>
        <v>-2.1163473053710821E-5</v>
      </c>
      <c r="L25" s="29">
        <f t="array" aca="1" ref="L25:M25" ca="1">TRANSPOSE(MMULT(OFFSET('Useful matrices &amp; checks'!$Y$6,UsefulSeries!$O16,0):OFFSET('Useful matrices &amp; checks'!$Z$7,UsefulSeries!$O16,0),OFFSET('SS Taylor expansion'!$AJ$6,UsefulSeries!$O16,0):OFFSET('SS Taylor expansion'!$AJ$7,UsefulSeries!$O16,0)))+TRANSPOSE(MMULT(OFFSET('Useful matrices &amp; checks'!$AC$6,UsefulSeries!$O16,0):OFFSET('Useful matrices &amp; checks'!$AD$7,UsefulSeries!$O16,0),TRANSPOSE(L24:M24)))</f>
        <v>1.3395705426224379E-4</v>
      </c>
      <c r="M25" s="29">
        <f ca="1"/>
        <v>2.9283153416195974E-4</v>
      </c>
      <c r="N25" s="39">
        <f t="array" aca="1" ref="N25:O25" ca="1">TRANSPOSE(MMULT(OFFSET('Useful matrices &amp; checks'!$AC$6,UsefulSeries!$O16,0):OFFSET('Useful matrices &amp; checks'!$AD$7,UsefulSeries!$O16,0),TRANSPOSE(N24:O24)))</f>
        <v>8.2372206081445369E-5</v>
      </c>
      <c r="O25" s="39">
        <f ca="1"/>
        <v>2.8344478338637099E-6</v>
      </c>
      <c r="P25" s="39">
        <f t="shared" ca="1" si="2"/>
        <v>-1.7408494323890221E-4</v>
      </c>
      <c r="Q25" s="39">
        <f t="shared" ca="1" si="3"/>
        <v>2.5857017704031376E-5</v>
      </c>
      <c r="R25" s="29"/>
      <c r="S25" s="29">
        <f>'Flow probs &amp; rates'!E18-'Flow probs &amp; rates'!E17</f>
        <v>1.9575915548035727E-3</v>
      </c>
      <c r="T25" s="29">
        <f>'Flow probs &amp; rates'!F18-'Flow probs &amp; rates'!F17</f>
        <v>-8.0377850376204402E-4</v>
      </c>
      <c r="U25" s="29">
        <f>'Flow probs &amp; rates'!H18-'Flow probs &amp; rates'!H17</f>
        <v>2.6296464984482126E-4</v>
      </c>
      <c r="V25" s="29"/>
      <c r="W25" s="29">
        <f ca="1">(1-'Flow probs &amp; rates'!$H17)*'Output - Variance decomp.'!C25/('Flow probs &amp; rates'!$E17+'Flow probs &amp; rates'!$F17)-'Flow probs &amp; rates'!$H17*'Output - Variance decomp.'!B25/('Flow probs &amp; rates'!$E17+'Flow probs &amp; rates'!$F17)</f>
        <v>-1.5522112343797066E-3</v>
      </c>
      <c r="X25" s="29">
        <f ca="1">(1-'Flow probs &amp; rates'!$H17)*'Output - Variance decomp.'!E25/('Flow probs &amp; rates'!$E17+'Flow probs &amp; rates'!$F17)-'Flow probs &amp; rates'!$H17*'Output - Variance decomp.'!D25/('Flow probs &amp; rates'!$E17+'Flow probs &amp; rates'!$F17)</f>
        <v>-4.0436990773300605E-5</v>
      </c>
      <c r="Y25" s="29">
        <f ca="1">(1-'Flow probs &amp; rates'!$H17)*'Output - Variance decomp.'!G25/('Flow probs &amp; rates'!$E17+'Flow probs &amp; rates'!$F17)-'Flow probs &amp; rates'!$H17*'Output - Variance decomp.'!F25/('Flow probs &amp; rates'!$E17+'Flow probs &amp; rates'!$F17)</f>
        <v>-7.0366966475834979E-4</v>
      </c>
      <c r="Z25" s="29">
        <f ca="1">(1-'Flow probs &amp; rates'!$H17)*'Output - Variance decomp.'!I25/('Flow probs &amp; rates'!$E17+'Flow probs &amp; rates'!$F17)-'Flow probs &amp; rates'!$H17*'Output - Variance decomp.'!H25/('Flow probs &amp; rates'!$E17+'Flow probs &amp; rates'!$F17)</f>
        <v>4.8592846445709025E-4</v>
      </c>
      <c r="AA25" s="29">
        <f ca="1">(1-'Flow probs &amp; rates'!$H17)*'Output - Variance decomp.'!K25/('Flow probs &amp; rates'!$E17+'Flow probs &amp; rates'!$F17)-'Flow probs &amp; rates'!$H17*'Output - Variance decomp.'!J25/('Flow probs &amp; rates'!$E17+'Flow probs &amp; rates'!$F17)</f>
        <v>3.2315116462292302E-5</v>
      </c>
      <c r="AB25" s="29">
        <f ca="1">(1-'Flow probs &amp; rates'!$H17)*'Output - Variance decomp.'!M25/('Flow probs &amp; rates'!$E17+'Flow probs &amp; rates'!$F17)-'Flow probs &amp; rates'!$H17*'Output - Variance decomp.'!L25/('Flow probs &amp; rates'!$E17+'Flow probs &amp; rates'!$F17)</f>
        <v>3.9786909615804661E-4</v>
      </c>
      <c r="AC25" s="29">
        <f ca="1">(1-'Flow probs &amp; rates'!$H17)*'Output - Variance decomp.'!O25/('Flow probs &amp; rates'!$E17+'Flow probs &amp; rates'!$F17)-'Flow probs &amp; rates'!$H17*'Output - Variance decomp.'!N25/('Flow probs &amp; rates'!$E17+'Flow probs &amp; rates'!$F17)</f>
        <v>-4.4605605037477349E-6</v>
      </c>
      <c r="AD25" s="29">
        <f t="shared" ca="1" si="1"/>
        <v>1.6476304231824973E-3</v>
      </c>
    </row>
    <row r="26" spans="1:30" x14ac:dyDescent="0.35">
      <c r="A26" s="2" t="s">
        <v>74</v>
      </c>
      <c r="B26" s="29">
        <f t="array" aca="1" ref="B26:C26" ca="1">TRANSPOSE(MMULT(OFFSET('Useful matrices &amp; checks'!$Y$6,UsefulSeries!$O17,0):OFFSET('Useful matrices &amp; checks'!$Z$7,UsefulSeries!$O17,0),OFFSET('SS Taylor expansion'!$AE$6,UsefulSeries!$O17,0):OFFSET('SS Taylor expansion'!$AE$7,UsefulSeries!$O17,0)))+TRANSPOSE(MMULT(OFFSET('Useful matrices &amp; checks'!$AC$6,UsefulSeries!$O17,0):OFFSET('Useful matrices &amp; checks'!$AD$7,UsefulSeries!$O17,0),TRANSPOSE(B25:C25)))</f>
        <v>-6.9853298934304539E-4</v>
      </c>
      <c r="C26" s="29">
        <f ca="1"/>
        <v>4.5557532602865508E-4</v>
      </c>
      <c r="D26" s="29">
        <f t="array" aca="1" ref="D26:E26" ca="1">TRANSPOSE(MMULT(OFFSET('Useful matrices &amp; checks'!$Y$6,UsefulSeries!$O17,0):OFFSET('Useful matrices &amp; checks'!$Z$7,UsefulSeries!$O17,0),OFFSET('SS Taylor expansion'!$AF$6,UsefulSeries!$O17,0):OFFSET('SS Taylor expansion'!$AF$7,UsefulSeries!$O17,0)))+TRANSPOSE(MMULT(OFFSET('Useful matrices &amp; checks'!$AC$6,UsefulSeries!$O17,0):OFFSET('Useful matrices &amp; checks'!$AD$7,UsefulSeries!$O17,0),TRANSPOSE(D25:E25)))</f>
        <v>-5.3779227348498134E-4</v>
      </c>
      <c r="E26" s="29">
        <f ca="1"/>
        <v>5.2131373324244151E-5</v>
      </c>
      <c r="F26" s="29">
        <f t="array" aca="1" ref="F26:G26" ca="1">TRANSPOSE(MMULT(OFFSET('Useful matrices &amp; checks'!$Y$6,UsefulSeries!$O17,0):OFFSET('Useful matrices &amp; checks'!$Z$7,UsefulSeries!$O17,0),OFFSET('SS Taylor expansion'!$AG$6,UsefulSeries!$O17,0):OFFSET('SS Taylor expansion'!$AG$7,UsefulSeries!$O17,0)))+TRANSPOSE(MMULT(OFFSET('Useful matrices &amp; checks'!$AC$6,UsefulSeries!$O17,0):OFFSET('Useful matrices &amp; checks'!$AD$7,UsefulSeries!$O17,0),TRANSPOSE(F25:G25)))</f>
        <v>-1.9326658480689838E-3</v>
      </c>
      <c r="G26" s="29">
        <f ca="1"/>
        <v>1.5423868435860328E-3</v>
      </c>
      <c r="H26" s="29">
        <f t="array" aca="1" ref="H26:I26" ca="1">TRANSPOSE(MMULT(OFFSET('Useful matrices &amp; checks'!$Y$6,UsefulSeries!$O17,0):OFFSET('Useful matrices &amp; checks'!$Z$7,UsefulSeries!$O17,0),OFFSET('SS Taylor expansion'!$AH$6,UsefulSeries!$O17,0):OFFSET('SS Taylor expansion'!$AH$7,UsefulSeries!$O17,0)))+TRANSPOSE(MMULT(OFFSET('Useful matrices &amp; checks'!$AC$6,UsefulSeries!$O17,0):OFFSET('Useful matrices &amp; checks'!$AD$7,UsefulSeries!$O17,0),TRANSPOSE(H25:I25)))</f>
        <v>7.0899713888119198E-4</v>
      </c>
      <c r="I26" s="29">
        <f ca="1"/>
        <v>-1.7178290154966824E-4</v>
      </c>
      <c r="J26" s="29">
        <f t="array" aca="1" ref="J26:K26" ca="1">TRANSPOSE(MMULT(OFFSET('Useful matrices &amp; checks'!$Y$6,UsefulSeries!$O17,0):OFFSET('Useful matrices &amp; checks'!$Z$7,UsefulSeries!$O17,0),OFFSET('SS Taylor expansion'!$AI$6,UsefulSeries!$O17,0):OFFSET('SS Taylor expansion'!$AI$7,UsefulSeries!$O17,0)))+TRANSPOSE(MMULT(OFFSET('Useful matrices &amp; checks'!$AC$6,UsefulSeries!$O17,0):OFFSET('Useful matrices &amp; checks'!$AD$7,UsefulSeries!$O17,0),TRANSPOSE(J25:K25)))</f>
        <v>-1.4996342844073734E-3</v>
      </c>
      <c r="K26" s="29">
        <f ca="1"/>
        <v>7.1764921648343323E-5</v>
      </c>
      <c r="L26" s="29">
        <f t="array" aca="1" ref="L26:M26" ca="1">TRANSPOSE(MMULT(OFFSET('Useful matrices &amp; checks'!$Y$6,UsefulSeries!$O17,0):OFFSET('Useful matrices &amp; checks'!$Z$7,UsefulSeries!$O17,0),OFFSET('SS Taylor expansion'!$AJ$6,UsefulSeries!$O17,0):OFFSET('SS Taylor expansion'!$AJ$7,UsefulSeries!$O17,0)))+TRANSPOSE(MMULT(OFFSET('Useful matrices &amp; checks'!$AC$6,UsefulSeries!$O17,0):OFFSET('Useful matrices &amp; checks'!$AD$7,UsefulSeries!$O17,0),TRANSPOSE(L25:M25)))</f>
        <v>1.0799091676791796E-4</v>
      </c>
      <c r="M26" s="29">
        <f ca="1"/>
        <v>-2.1854526179749685E-4</v>
      </c>
      <c r="N26" s="39">
        <f t="array" aca="1" ref="N26:O26" ca="1">TRANSPOSE(MMULT(OFFSET('Useful matrices &amp; checks'!$AC$6,UsefulSeries!$O17,0):OFFSET('Useful matrices &amp; checks'!$AD$7,UsefulSeries!$O17,0),TRANSPOSE(N25:O25)))</f>
        <v>8.0705860953509786E-5</v>
      </c>
      <c r="O26" s="39">
        <f ca="1"/>
        <v>-2.9880121070837847E-6</v>
      </c>
      <c r="P26" s="39">
        <f t="shared" ca="1" si="2"/>
        <v>-1.7059458435110509E-4</v>
      </c>
      <c r="Q26" s="39">
        <f t="shared" ca="1" si="3"/>
        <v>-2.0161477560299822E-4</v>
      </c>
      <c r="R26" s="29"/>
      <c r="S26" s="29">
        <f>'Flow probs &amp; rates'!E19-'Flow probs &amp; rates'!E18</f>
        <v>-3.9415260630528692E-3</v>
      </c>
      <c r="T26" s="29">
        <f>'Flow probs &amp; rates'!F19-'Flow probs &amp; rates'!F18</f>
        <v>1.5269275135300284E-3</v>
      </c>
      <c r="U26" s="29">
        <f>'Flow probs &amp; rates'!H19-'Flow probs &amp; rates'!H18</f>
        <v>4.5921512410219967E-4</v>
      </c>
      <c r="V26" s="29"/>
      <c r="W26" s="29">
        <f ca="1">(1-'Flow probs &amp; rates'!$H18)*'Output - Variance decomp.'!C26/('Flow probs &amp; rates'!$E18+'Flow probs &amp; rates'!$F18)-'Flow probs &amp; rates'!$H18*'Output - Variance decomp.'!B26/('Flow probs &amp; rates'!$E18+'Flow probs &amp; rates'!$F18)</f>
        <v>7.1082548010473244E-4</v>
      </c>
      <c r="X26" s="29">
        <f ca="1">(1-'Flow probs &amp; rates'!$H18)*'Output - Variance decomp.'!E26/('Flow probs &amp; rates'!$E18+'Flow probs &amp; rates'!$F18)-'Flow probs &amp; rates'!$H18*'Output - Variance decomp.'!D26/('Flow probs &amp; rates'!$E18+'Flow probs &amp; rates'!$F18)</f>
        <v>1.2837818046531246E-4</v>
      </c>
      <c r="Y26" s="29">
        <f ca="1">(1-'Flow probs &amp; rates'!$H18)*'Output - Variance decomp.'!G26/('Flow probs &amp; rates'!$E18+'Flow probs &amp; rates'!$F18)-'Flow probs &amp; rates'!$H18*'Output - Variance decomp.'!F26/('Flow probs &amp; rates'!$E18+'Flow probs &amp; rates'!$F18)</f>
        <v>2.3621467038017659E-3</v>
      </c>
      <c r="Z26" s="29">
        <f ca="1">(1-'Flow probs &amp; rates'!$H18)*'Output - Variance decomp.'!I26/('Flow probs &amp; rates'!$E18+'Flow probs &amp; rates'!$F18)-'Flow probs &amp; rates'!$H18*'Output - Variance decomp.'!H26/('Flow probs &amp; rates'!$E18+'Flow probs &amp; rates'!$F18)</f>
        <v>-3.138089765944454E-4</v>
      </c>
      <c r="AA26" s="29">
        <f ca="1">(1-'Flow probs &amp; rates'!$H18)*'Output - Variance decomp.'!K26/('Flow probs &amp; rates'!$E18+'Flow probs &amp; rates'!$F18)-'Flow probs &amp; rates'!$H18*'Output - Variance decomp.'!J26/('Flow probs &amp; rates'!$E18+'Flow probs &amp; rates'!$F18)</f>
        <v>2.5473497612201531E-4</v>
      </c>
      <c r="AB26" s="29">
        <f ca="1">(1-'Flow probs &amp; rates'!$H18)*'Output - Variance decomp.'!M26/('Flow probs &amp; rates'!$E18+'Flow probs &amp; rates'!$F18)-'Flow probs &amp; rates'!$H18*'Output - Variance decomp.'!L26/('Flow probs &amp; rates'!$E18+'Flow probs &amp; rates'!$F18)</f>
        <v>-3.1766023898883408E-4</v>
      </c>
      <c r="AC26" s="29">
        <f ca="1">(1-'Flow probs &amp; rates'!$H18)*'Output - Variance decomp.'!O26/('Flow probs &amp; rates'!$E18+'Flow probs &amp; rates'!$F18)-'Flow probs &amp; rates'!$H18*'Output - Variance decomp.'!N26/('Flow probs &amp; rates'!$E18+'Flow probs &amp; rates'!$F18)</f>
        <v>-1.2482842387537416E-5</v>
      </c>
      <c r="AD26" s="29">
        <f t="shared" ca="1" si="1"/>
        <v>-2.3529181584208093E-3</v>
      </c>
    </row>
    <row r="27" spans="1:30" x14ac:dyDescent="0.35">
      <c r="A27" s="2" t="s">
        <v>75</v>
      </c>
      <c r="B27" s="29">
        <f t="array" aca="1" ref="B27:C27" ca="1">TRANSPOSE(MMULT(OFFSET('Useful matrices &amp; checks'!$Y$6,UsefulSeries!$O18,0):OFFSET('Useful matrices &amp; checks'!$Z$7,UsefulSeries!$O18,0),OFFSET('SS Taylor expansion'!$AE$6,UsefulSeries!$O18,0):OFFSET('SS Taylor expansion'!$AE$7,UsefulSeries!$O18,0)))+TRANSPOSE(MMULT(OFFSET('Useful matrices &amp; checks'!$AC$6,UsefulSeries!$O18,0):OFFSET('Useful matrices &amp; checks'!$AD$7,UsefulSeries!$O18,0),TRANSPOSE(B26:C26)))</f>
        <v>1.4529267689607803E-4</v>
      </c>
      <c r="C27" s="29">
        <f ca="1"/>
        <v>-3.7632469081432359E-4</v>
      </c>
      <c r="D27" s="29">
        <f t="array" aca="1" ref="D27:E27" ca="1">TRANSPOSE(MMULT(OFFSET('Useful matrices &amp; checks'!$Y$6,UsefulSeries!$O18,0):OFFSET('Useful matrices &amp; checks'!$Z$7,UsefulSeries!$O18,0),OFFSET('SS Taylor expansion'!$AF$6,UsefulSeries!$O18,0):OFFSET('SS Taylor expansion'!$AF$7,UsefulSeries!$O18,0)))+TRANSPOSE(MMULT(OFFSET('Useful matrices &amp; checks'!$AC$6,UsefulSeries!$O18,0):OFFSET('Useful matrices &amp; checks'!$AD$7,UsefulSeries!$O18,0),TRANSPOSE(D26:E26)))</f>
        <v>7.1477525566860289E-4</v>
      </c>
      <c r="E27" s="29">
        <f ca="1"/>
        <v>6.1172428592063955E-5</v>
      </c>
      <c r="F27" s="29">
        <f t="array" aca="1" ref="F27:G27" ca="1">TRANSPOSE(MMULT(OFFSET('Useful matrices &amp; checks'!$Y$6,UsefulSeries!$O18,0):OFFSET('Useful matrices &amp; checks'!$Z$7,UsefulSeries!$O18,0),OFFSET('SS Taylor expansion'!$AG$6,UsefulSeries!$O18,0):OFFSET('SS Taylor expansion'!$AG$7,UsefulSeries!$O18,0)))+TRANSPOSE(MMULT(OFFSET('Useful matrices &amp; checks'!$AC$6,UsefulSeries!$O18,0):OFFSET('Useful matrices &amp; checks'!$AD$7,UsefulSeries!$O18,0),TRANSPOSE(F26:G26)))</f>
        <v>-4.591904022575124E-4</v>
      </c>
      <c r="G27" s="29">
        <f ca="1"/>
        <v>-1.1332585480982238E-5</v>
      </c>
      <c r="H27" s="29">
        <f t="array" aca="1" ref="H27:I27" ca="1">TRANSPOSE(MMULT(OFFSET('Useful matrices &amp; checks'!$Y$6,UsefulSeries!$O18,0):OFFSET('Useful matrices &amp; checks'!$Z$7,UsefulSeries!$O18,0),OFFSET('SS Taylor expansion'!$AH$6,UsefulSeries!$O18,0):OFFSET('SS Taylor expansion'!$AH$7,UsefulSeries!$O18,0)))+TRANSPOSE(MMULT(OFFSET('Useful matrices &amp; checks'!$AC$6,UsefulSeries!$O18,0):OFFSET('Useful matrices &amp; checks'!$AD$7,UsefulSeries!$O18,0),TRANSPOSE(H26:I26)))</f>
        <v>6.5502903034446263E-4</v>
      </c>
      <c r="I27" s="29">
        <f ca="1"/>
        <v>1.6705262465629847E-4</v>
      </c>
      <c r="J27" s="29">
        <f t="array" aca="1" ref="J27:K27" ca="1">TRANSPOSE(MMULT(OFFSET('Useful matrices &amp; checks'!$Y$6,UsefulSeries!$O18,0):OFFSET('Useful matrices &amp; checks'!$Z$7,UsefulSeries!$O18,0),OFFSET('SS Taylor expansion'!$AI$6,UsefulSeries!$O18,0):OFFSET('SS Taylor expansion'!$AI$7,UsefulSeries!$O18,0)))+TRANSPOSE(MMULT(OFFSET('Useful matrices &amp; checks'!$AC$6,UsefulSeries!$O18,0):OFFSET('Useful matrices &amp; checks'!$AD$7,UsefulSeries!$O18,0),TRANSPOSE(J26:K26)))</f>
        <v>-5.0843927086250524E-4</v>
      </c>
      <c r="K27" s="29">
        <f ca="1"/>
        <v>3.3378944822870946E-5</v>
      </c>
      <c r="L27" s="29">
        <f t="array" aca="1" ref="L27:M27" ca="1">TRANSPOSE(MMULT(OFFSET('Useful matrices &amp; checks'!$Y$6,UsefulSeries!$O18,0):OFFSET('Useful matrices &amp; checks'!$Z$7,UsefulSeries!$O18,0),OFFSET('SS Taylor expansion'!$AJ$6,UsefulSeries!$O18,0):OFFSET('SS Taylor expansion'!$AJ$7,UsefulSeries!$O18,0)))+TRANSPOSE(MMULT(OFFSET('Useful matrices &amp; checks'!$AC$6,UsefulSeries!$O18,0):OFFSET('Useful matrices &amp; checks'!$AD$7,UsefulSeries!$O18,0),TRANSPOSE(L26:M26)))</f>
        <v>8.5534923152428725E-5</v>
      </c>
      <c r="M27" s="29">
        <f ca="1"/>
        <v>1.2707646866911637E-4</v>
      </c>
      <c r="N27" s="39">
        <f t="array" aca="1" ref="N27:O27" ca="1">TRANSPOSE(MMULT(OFFSET('Useful matrices &amp; checks'!$AC$6,UsefulSeries!$O18,0):OFFSET('Useful matrices &amp; checks'!$AD$7,UsefulSeries!$O18,0),TRANSPOSE(N26:O26)))</f>
        <v>7.5171589947395042E-5</v>
      </c>
      <c r="O27" s="39">
        <f ca="1"/>
        <v>4.5568969446007804E-7</v>
      </c>
      <c r="P27" s="39">
        <f t="shared" ca="1" si="2"/>
        <v>-1.4947194380703817E-4</v>
      </c>
      <c r="Q27" s="39">
        <f t="shared" ca="1" si="3"/>
        <v>-2.6811057871455231E-4</v>
      </c>
      <c r="R27" s="29"/>
      <c r="S27" s="29">
        <f>'Flow probs &amp; rates'!E20-'Flow probs &amp; rates'!E19</f>
        <v>5.587018590819115E-4</v>
      </c>
      <c r="T27" s="29">
        <f>'Flow probs &amp; rates'!F20-'Flow probs &amp; rates'!F19</f>
        <v>-2.6663169857504831E-4</v>
      </c>
      <c r="U27" s="29">
        <f>'Flow probs &amp; rates'!H20-'Flow probs &amp; rates'!H19</f>
        <v>-1.8015714536347149E-4</v>
      </c>
      <c r="V27" s="29"/>
      <c r="W27" s="29">
        <f ca="1">(1-'Flow probs &amp; rates'!$H19)*'Output - Variance decomp.'!C27/('Flow probs &amp; rates'!$E19+'Flow probs &amp; rates'!$F19)-'Flow probs &amp; rates'!$H19*'Output - Variance decomp.'!B27/('Flow probs &amp; rates'!$E19+'Flow probs &amp; rates'!$F19)</f>
        <v>-5.4463864709714915E-4</v>
      </c>
      <c r="X27" s="29">
        <f ca="1">(1-'Flow probs &amp; rates'!$H19)*'Output - Variance decomp.'!E27/('Flow probs &amp; rates'!$E19+'Flow probs &amp; rates'!$F19)-'Flow probs &amp; rates'!$H19*'Output - Variance decomp.'!D27/('Flow probs &amp; rates'!$E19+'Flow probs &amp; rates'!$F19)</f>
        <v>1.1883659529813353E-5</v>
      </c>
      <c r="Y27" s="29">
        <f ca="1">(1-'Flow probs &amp; rates'!$H19)*'Output - Variance decomp.'!G27/('Flow probs &amp; rates'!$E19+'Flow probs &amp; rates'!$F19)-'Flow probs &amp; rates'!$H19*'Output - Variance decomp.'!F27/('Flow probs &amp; rates'!$E19+'Flow probs &amp; rates'!$F19)</f>
        <v>3.1719089257679724E-5</v>
      </c>
      <c r="Z27" s="29">
        <f ca="1">(1-'Flow probs &amp; rates'!$H19)*'Output - Variance decomp.'!I27/('Flow probs &amp; rates'!$E19+'Flow probs &amp; rates'!$F19)-'Flow probs &amp; rates'!$H19*'Output - Variance decomp.'!H27/('Flow probs &amp; rates'!$E19+'Flow probs &amp; rates'!$F19)</f>
        <v>1.6707809266804362E-4</v>
      </c>
      <c r="AA27" s="29">
        <f ca="1">(1-'Flow probs &amp; rates'!$H19)*'Output - Variance decomp.'!K27/('Flow probs &amp; rates'!$E19+'Flow probs &amp; rates'!$F19)-'Flow probs &amp; rates'!$H19*'Output - Variance decomp.'!J27/('Flow probs &amp; rates'!$E19+'Flow probs &amp; rates'!$F19)</f>
        <v>9.9748522110776089E-5</v>
      </c>
      <c r="AB27" s="29">
        <f ca="1">(1-'Flow probs &amp; rates'!$H19)*'Output - Variance decomp.'!M27/('Flow probs &amp; rates'!$E19+'Flow probs &amp; rates'!$F19)-'Flow probs &amp; rates'!$H19*'Output - Variance decomp.'!L27/('Flow probs &amp; rates'!$E19+'Flow probs &amp; rates'!$F19)</f>
        <v>1.6994055317981973E-4</v>
      </c>
      <c r="AC27" s="29">
        <f ca="1">(1-'Flow probs &amp; rates'!$H19)*'Output - Variance decomp.'!O27/('Flow probs &amp; rates'!$E19+'Flow probs &amp; rates'!$F19)-'Flow probs &amp; rates'!$H19*'Output - Variance decomp.'!N27/('Flow probs &amp; rates'!$E19+'Flow probs &amp; rates'!$F19)</f>
        <v>-7.1619196175418803E-6</v>
      </c>
      <c r="AD27" s="29">
        <f t="shared" ca="1" si="1"/>
        <v>-1.0872649539491297E-4</v>
      </c>
    </row>
    <row r="28" spans="1:30" x14ac:dyDescent="0.35">
      <c r="A28" s="2" t="s">
        <v>76</v>
      </c>
      <c r="B28" s="29">
        <f t="array" aca="1" ref="B28:C28" ca="1">TRANSPOSE(MMULT(OFFSET('Useful matrices &amp; checks'!$Y$6,UsefulSeries!$O19,0):OFFSET('Useful matrices &amp; checks'!$Z$7,UsefulSeries!$O19,0),OFFSET('SS Taylor expansion'!$AE$6,UsefulSeries!$O19,0):OFFSET('SS Taylor expansion'!$AE$7,UsefulSeries!$O19,0)))+TRANSPOSE(MMULT(OFFSET('Useful matrices &amp; checks'!$AC$6,UsefulSeries!$O19,0):OFFSET('Useful matrices &amp; checks'!$AD$7,UsefulSeries!$O19,0),TRANSPOSE(B27:C27)))</f>
        <v>-2.6002552746284672E-4</v>
      </c>
      <c r="C28" s="29">
        <f ca="1"/>
        <v>6.9954247734902472E-5</v>
      </c>
      <c r="D28" s="29">
        <f t="array" aca="1" ref="D28:E28" ca="1">TRANSPOSE(MMULT(OFFSET('Useful matrices &amp; checks'!$Y$6,UsefulSeries!$O19,0):OFFSET('Useful matrices &amp; checks'!$Z$7,UsefulSeries!$O19,0),OFFSET('SS Taylor expansion'!$AF$6,UsefulSeries!$O19,0):OFFSET('SS Taylor expansion'!$AF$7,UsefulSeries!$O19,0)))+TRANSPOSE(MMULT(OFFSET('Useful matrices &amp; checks'!$AC$6,UsefulSeries!$O19,0):OFFSET('Useful matrices &amp; checks'!$AD$7,UsefulSeries!$O19,0),TRANSPOSE(D27:E27)))</f>
        <v>4.0694466528290734E-4</v>
      </c>
      <c r="E28" s="29">
        <f ca="1"/>
        <v>2.3912464658268809E-5</v>
      </c>
      <c r="F28" s="29">
        <f t="array" aca="1" ref="F28:G28" ca="1">TRANSPOSE(MMULT(OFFSET('Useful matrices &amp; checks'!$Y$6,UsefulSeries!$O19,0):OFFSET('Useful matrices &amp; checks'!$Z$7,UsefulSeries!$O19,0),OFFSET('SS Taylor expansion'!$AG$6,UsefulSeries!$O19,0):OFFSET('SS Taylor expansion'!$AG$7,UsefulSeries!$O19,0)))+TRANSPOSE(MMULT(OFFSET('Useful matrices &amp; checks'!$AC$6,UsefulSeries!$O19,0):OFFSET('Useful matrices &amp; checks'!$AD$7,UsefulSeries!$O19,0),TRANSPOSE(F27:G27)))</f>
        <v>-4.8842210166138219E-4</v>
      </c>
      <c r="G28" s="29">
        <f ca="1"/>
        <v>6.2808566790643837E-5</v>
      </c>
      <c r="H28" s="29">
        <f t="array" aca="1" ref="H28:I28" ca="1">TRANSPOSE(MMULT(OFFSET('Useful matrices &amp; checks'!$Y$6,UsefulSeries!$O19,0):OFFSET('Useful matrices &amp; checks'!$Z$7,UsefulSeries!$O19,0),OFFSET('SS Taylor expansion'!$AH$6,UsefulSeries!$O19,0):OFFSET('SS Taylor expansion'!$AH$7,UsefulSeries!$O19,0)))+TRANSPOSE(MMULT(OFFSET('Useful matrices &amp; checks'!$AC$6,UsefulSeries!$O19,0):OFFSET('Useful matrices &amp; checks'!$AD$7,UsefulSeries!$O19,0),TRANSPOSE(H27:I27)))</f>
        <v>5.9631372046674205E-4</v>
      </c>
      <c r="I28" s="29">
        <f ca="1"/>
        <v>-3.0334497330255101E-4</v>
      </c>
      <c r="J28" s="29">
        <f t="array" aca="1" ref="J28:K28" ca="1">TRANSPOSE(MMULT(OFFSET('Useful matrices &amp; checks'!$Y$6,UsefulSeries!$O19,0):OFFSET('Useful matrices &amp; checks'!$Z$7,UsefulSeries!$O19,0),OFFSET('SS Taylor expansion'!$AI$6,UsefulSeries!$O19,0):OFFSET('SS Taylor expansion'!$AI$7,UsefulSeries!$O19,0)))+TRANSPOSE(MMULT(OFFSET('Useful matrices &amp; checks'!$AC$6,UsefulSeries!$O19,0):OFFSET('Useful matrices &amp; checks'!$AD$7,UsefulSeries!$O19,0),TRANSPOSE(J27:K27)))</f>
        <v>-1.0200211614165853E-3</v>
      </c>
      <c r="K28" s="29">
        <f ca="1"/>
        <v>5.7162899275618157E-5</v>
      </c>
      <c r="L28" s="29">
        <f t="array" aca="1" ref="L28:M28" ca="1">TRANSPOSE(MMULT(OFFSET('Useful matrices &amp; checks'!$Y$6,UsefulSeries!$O19,0):OFFSET('Useful matrices &amp; checks'!$Z$7,UsefulSeries!$O19,0),OFFSET('SS Taylor expansion'!$AJ$6,UsefulSeries!$O19,0):OFFSET('SS Taylor expansion'!$AJ$7,UsefulSeries!$O19,0)))+TRANSPOSE(MMULT(OFFSET('Useful matrices &amp; checks'!$AC$6,UsefulSeries!$O19,0):OFFSET('Useful matrices &amp; checks'!$AD$7,UsefulSeries!$O19,0),TRANSPOSE(L27:M27)))</f>
        <v>5.7409851777639678E-5</v>
      </c>
      <c r="M28" s="29">
        <f ca="1"/>
        <v>-2.8882085907255947E-4</v>
      </c>
      <c r="N28" s="39">
        <f t="array" aca="1" ref="N28:O28" ca="1">TRANSPOSE(MMULT(OFFSET('Useful matrices &amp; checks'!$AC$6,UsefulSeries!$O19,0):OFFSET('Useful matrices &amp; checks'!$AD$7,UsefulSeries!$O19,0),TRANSPOSE(N27:O27)))</f>
        <v>7.0519420922272237E-5</v>
      </c>
      <c r="O28" s="39">
        <f ca="1"/>
        <v>-2.2484014152549642E-6</v>
      </c>
      <c r="P28" s="39">
        <f t="shared" ca="1" si="2"/>
        <v>-2.0597960210035597E-4</v>
      </c>
      <c r="Q28" s="39">
        <f t="shared" ca="1" si="3"/>
        <v>-2.0938713379641945E-4</v>
      </c>
      <c r="R28" s="29"/>
      <c r="S28" s="29">
        <f>'Flow probs &amp; rates'!E21-'Flow probs &amp; rates'!E20</f>
        <v>-8.4326073419160874E-4</v>
      </c>
      <c r="T28" s="29">
        <f>'Flow probs &amp; rates'!F21-'Flow probs &amp; rates'!F20</f>
        <v>-5.8996318912735157E-4</v>
      </c>
      <c r="U28" s="29">
        <f>'Flow probs &amp; rates'!H21-'Flow probs &amp; rates'!H20</f>
        <v>2.1485930069356507E-5</v>
      </c>
      <c r="V28" s="29"/>
      <c r="W28" s="29">
        <f ca="1">(1-'Flow probs &amp; rates'!$H20)*'Output - Variance decomp.'!C28/('Flow probs &amp; rates'!$E20+'Flow probs &amp; rates'!$F20)-'Flow probs &amp; rates'!$H20*'Output - Variance decomp.'!B28/('Flow probs &amp; rates'!$E20+'Flow probs &amp; rates'!$F20)</f>
        <v>1.2532302180673206E-4</v>
      </c>
      <c r="X28" s="29">
        <f ca="1">(1-'Flow probs &amp; rates'!$H20)*'Output - Variance decomp.'!E28/('Flow probs &amp; rates'!$E20+'Flow probs &amp; rates'!$F20)-'Flow probs &amp; rates'!$H20*'Output - Variance decomp.'!D28/('Flow probs &amp; rates'!$E20+'Flow probs &amp; rates'!$F20)</f>
        <v>-8.4725615201718615E-6</v>
      </c>
      <c r="Y28" s="29">
        <f ca="1">(1-'Flow probs &amp; rates'!$H20)*'Output - Variance decomp.'!G28/('Flow probs &amp; rates'!$E20+'Flow probs &amp; rates'!$F20)-'Flow probs &amp; rates'!$H20*'Output - Variance decomp.'!F28/('Flow probs &amp; rates'!$E20+'Flow probs &amp; rates'!$F20)</f>
        <v>1.3890626534214412E-4</v>
      </c>
      <c r="Z28" s="29">
        <f ca="1">(1-'Flow probs &amp; rates'!$H20)*'Output - Variance decomp.'!I28/('Flow probs &amp; rates'!$E20+'Flow probs &amp; rates'!$F20)-'Flow probs &amp; rates'!$H20*'Output - Variance decomp.'!H28/('Flow probs &amp; rates'!$E20+'Flow probs &amp; rates'!$F20)</f>
        <v>-4.8846578783373943E-4</v>
      </c>
      <c r="AA28" s="29">
        <f ca="1">(1-'Flow probs &amp; rates'!$H20)*'Output - Variance decomp.'!K28/('Flow probs &amp; rates'!$E20+'Flow probs &amp; rates'!$F20)-'Flow probs &amp; rates'!$H20*'Output - Variance decomp.'!J28/('Flow probs &amp; rates'!$E20+'Flow probs &amp; rates'!$F20)</f>
        <v>1.8597720513943814E-4</v>
      </c>
      <c r="AB28" s="29">
        <f ca="1">(1-'Flow probs &amp; rates'!$H20)*'Output - Variance decomp.'!M28/('Flow probs &amp; rates'!$E20+'Flow probs &amp; rates'!$F20)-'Flow probs &amp; rates'!$H20*'Output - Variance decomp.'!L28/('Flow probs &amp; rates'!$E20+'Flow probs &amp; rates'!$F20)</f>
        <v>-4.1226341475670484E-4</v>
      </c>
      <c r="AC28" s="29">
        <f ca="1">(1-'Flow probs &amp; rates'!$H20)*'Output - Variance decomp.'!O28/('Flow probs &amp; rates'!$E20+'Flow probs &amp; rates'!$F20)-'Flow probs &amp; rates'!$H20*'Output - Variance decomp.'!N28/('Flow probs &amp; rates'!$E20+'Flow probs &amp; rates'!$F20)</f>
        <v>-1.0460945198851938E-5</v>
      </c>
      <c r="AD28" s="29">
        <f t="shared" ca="1" si="1"/>
        <v>4.909421470905102E-4</v>
      </c>
    </row>
    <row r="29" spans="1:30" x14ac:dyDescent="0.35">
      <c r="A29" s="2" t="s">
        <v>77</v>
      </c>
      <c r="B29" s="29">
        <f t="array" aca="1" ref="B29:C29" ca="1">TRANSPOSE(MMULT(OFFSET('Useful matrices &amp; checks'!$Y$6,UsefulSeries!$O20,0):OFFSET('Useful matrices &amp; checks'!$Z$7,UsefulSeries!$O20,0),OFFSET('SS Taylor expansion'!$AE$6,UsefulSeries!$O20,0):OFFSET('SS Taylor expansion'!$AE$7,UsefulSeries!$O20,0)))+TRANSPOSE(MMULT(OFFSET('Useful matrices &amp; checks'!$AC$6,UsefulSeries!$O20,0):OFFSET('Useful matrices &amp; checks'!$AD$7,UsefulSeries!$O20,0),TRANSPOSE(B28:C28)))</f>
        <v>-4.5453278082583558E-4</v>
      </c>
      <c r="C29" s="29">
        <f ca="1"/>
        <v>2.4580812422165567E-4</v>
      </c>
      <c r="D29" s="29">
        <f t="array" aca="1" ref="D29:E29" ca="1">TRANSPOSE(MMULT(OFFSET('Useful matrices &amp; checks'!$Y$6,UsefulSeries!$O20,0):OFFSET('Useful matrices &amp; checks'!$Z$7,UsefulSeries!$O20,0),OFFSET('SS Taylor expansion'!$AF$6,UsefulSeries!$O20,0):OFFSET('SS Taylor expansion'!$AF$7,UsefulSeries!$O20,0)))+TRANSPOSE(MMULT(OFFSET('Useful matrices &amp; checks'!$AC$6,UsefulSeries!$O20,0):OFFSET('Useful matrices &amp; checks'!$AD$7,UsefulSeries!$O20,0),TRANSPOSE(D28:E28)))</f>
        <v>6.2338668439662777E-4</v>
      </c>
      <c r="E29" s="29">
        <f ca="1"/>
        <v>2.9525771522089819E-5</v>
      </c>
      <c r="F29" s="29">
        <f t="array" aca="1" ref="F29:G29" ca="1">TRANSPOSE(MMULT(OFFSET('Useful matrices &amp; checks'!$Y$6,UsefulSeries!$O20,0):OFFSET('Useful matrices &amp; checks'!$Z$7,UsefulSeries!$O20,0),OFFSET('SS Taylor expansion'!$AG$6,UsefulSeries!$O20,0):OFFSET('SS Taylor expansion'!$AG$7,UsefulSeries!$O20,0)))+TRANSPOSE(MMULT(OFFSET('Useful matrices &amp; checks'!$AC$6,UsefulSeries!$O20,0):OFFSET('Useful matrices &amp; checks'!$AD$7,UsefulSeries!$O20,0),TRANSPOSE(F28:G28)))</f>
        <v>-4.1374368058479891E-4</v>
      </c>
      <c r="G29" s="29">
        <f ca="1"/>
        <v>-2.5642346274850817E-6</v>
      </c>
      <c r="H29" s="29">
        <f t="array" aca="1" ref="H29:I29" ca="1">TRANSPOSE(MMULT(OFFSET('Useful matrices &amp; checks'!$Y$6,UsefulSeries!$O20,0):OFFSET('Useful matrices &amp; checks'!$Z$7,UsefulSeries!$O20,0),OFFSET('SS Taylor expansion'!$AH$6,UsefulSeries!$O20,0):OFFSET('SS Taylor expansion'!$AH$7,UsefulSeries!$O20,0)))+TRANSPOSE(MMULT(OFFSET('Useful matrices &amp; checks'!$AC$6,UsefulSeries!$O20,0):OFFSET('Useful matrices &amp; checks'!$AD$7,UsefulSeries!$O20,0),TRANSPOSE(H28:I28)))</f>
        <v>5.0964990974001231E-4</v>
      </c>
      <c r="I29" s="29">
        <f ca="1"/>
        <v>-1.3119325375165165E-4</v>
      </c>
      <c r="J29" s="29">
        <f t="array" aca="1" ref="J29:K29" ca="1">TRANSPOSE(MMULT(OFFSET('Useful matrices &amp; checks'!$Y$6,UsefulSeries!$O20,0):OFFSET('Useful matrices &amp; checks'!$Z$7,UsefulSeries!$O20,0),OFFSET('SS Taylor expansion'!$AI$6,UsefulSeries!$O20,0):OFFSET('SS Taylor expansion'!$AI$7,UsefulSeries!$O20,0)))+TRANSPOSE(MMULT(OFFSET('Useful matrices &amp; checks'!$AC$6,UsefulSeries!$O20,0):OFFSET('Useful matrices &amp; checks'!$AD$7,UsefulSeries!$O20,0),TRANSPOSE(J28:K28)))</f>
        <v>-1.1551891920400146E-3</v>
      </c>
      <c r="K29" s="29">
        <f ca="1"/>
        <v>1.0962915267892016E-5</v>
      </c>
      <c r="L29" s="29">
        <f t="array" aca="1" ref="L29:M29" ca="1">TRANSPOSE(MMULT(OFFSET('Useful matrices &amp; checks'!$Y$6,UsefulSeries!$O20,0):OFFSET('Useful matrices &amp; checks'!$Z$7,UsefulSeries!$O20,0),OFFSET('SS Taylor expansion'!$AJ$6,UsefulSeries!$O20,0):OFFSET('SS Taylor expansion'!$AJ$7,UsefulSeries!$O20,0)))+TRANSPOSE(MMULT(OFFSET('Useful matrices &amp; checks'!$AC$6,UsefulSeries!$O20,0):OFFSET('Useful matrices &amp; checks'!$AD$7,UsefulSeries!$O20,0),TRANSPOSE(L28:M28)))</f>
        <v>6.7378079041287707E-5</v>
      </c>
      <c r="M29" s="29">
        <f ca="1"/>
        <v>3.6236199558040908E-4</v>
      </c>
      <c r="N29" s="39">
        <f t="array" aca="1" ref="N29:O29" ca="1">TRANSPOSE(MMULT(OFFSET('Useful matrices &amp; checks'!$AC$6,UsefulSeries!$O20,0):OFFSET('Useful matrices &amp; checks'!$AD$7,UsefulSeries!$O20,0),TRANSPOSE(N28:O28)))</f>
        <v>6.629192722245079E-5</v>
      </c>
      <c r="O29" s="39">
        <f ca="1"/>
        <v>2.8566987809262927E-8</v>
      </c>
      <c r="P29" s="39">
        <f t="shared" ca="1" si="2"/>
        <v>-2.3044907351522714E-4</v>
      </c>
      <c r="Q29" s="39">
        <f t="shared" ca="1" si="3"/>
        <v>-1.3633338204186934E-4</v>
      </c>
      <c r="R29" s="29"/>
      <c r="S29" s="29">
        <f>'Flow probs &amp; rates'!E22-'Flow probs &amp; rates'!E21</f>
        <v>-9.872081265654975E-4</v>
      </c>
      <c r="T29" s="29">
        <f>'Flow probs &amp; rates'!F22-'Flow probs &amp; rates'!F21</f>
        <v>3.785965031588498E-4</v>
      </c>
      <c r="U29" s="29">
        <f>'Flow probs &amp; rates'!H22-'Flow probs &amp; rates'!H21</f>
        <v>5.8652401511352648E-4</v>
      </c>
      <c r="V29" s="29"/>
      <c r="W29" s="29">
        <f ca="1">(1-'Flow probs &amp; rates'!$H21)*'Output - Variance decomp.'!C29/('Flow probs &amp; rates'!$E21+'Flow probs &amp; rates'!$F21)-'Flow probs &amp; rates'!$H21*'Output - Variance decomp.'!B29/('Flow probs &amp; rates'!$E21+'Flow probs &amp; rates'!$F21)</f>
        <v>3.9370769930425109E-4</v>
      </c>
      <c r="X29" s="29">
        <f ca="1">(1-'Flow probs &amp; rates'!$H21)*'Output - Variance decomp.'!E29/('Flow probs &amp; rates'!$E21+'Flow probs &amp; rates'!$F21)-'Flow probs &amp; rates'!$H21*'Output - Variance decomp.'!D29/('Flow probs &amp; rates'!$E21+'Flow probs &amp; rates'!$F21)</f>
        <v>-2.3045531681226485E-5</v>
      </c>
      <c r="Y29" s="29">
        <f ca="1">(1-'Flow probs &amp; rates'!$H21)*'Output - Variance decomp.'!G29/('Flow probs &amp; rates'!$E21+'Flow probs &amp; rates'!$F21)-'Flow probs &amp; rates'!$H21*'Output - Variance decomp.'!F29/('Flow probs &amp; rates'!$E21+'Flow probs &amp; rates'!$F21)</f>
        <v>3.9308126699993945E-5</v>
      </c>
      <c r="Z29" s="29">
        <f ca="1">(1-'Flow probs &amp; rates'!$H21)*'Output - Variance decomp.'!I29/('Flow probs &amp; rates'!$E21+'Flow probs &amp; rates'!$F21)-'Flow probs &amp; rates'!$H21*'Output - Variance decomp.'!H29/('Flow probs &amp; rates'!$E21+'Flow probs &amp; rates'!$F21)</f>
        <v>-2.3783589384420974E-4</v>
      </c>
      <c r="AA29" s="29">
        <f ca="1">(1-'Flow probs &amp; rates'!$H21)*'Output - Variance decomp.'!K29/('Flow probs &amp; rates'!$E21+'Flow probs &amp; rates'!$F21)-'Flow probs &amp; rates'!$H21*'Output - Variance decomp.'!J29/('Flow probs &amp; rates'!$E21+'Flow probs &amp; rates'!$F21)</f>
        <v>1.3529971607220733E-4</v>
      </c>
      <c r="AB29" s="29">
        <f ca="1">(1-'Flow probs &amp; rates'!$H21)*'Output - Variance decomp.'!M29/('Flow probs &amp; rates'!$E21+'Flow probs &amp; rates'!$F21)-'Flow probs &amp; rates'!$H21*'Output - Variance decomp.'!L29/('Flow probs &amp; rates'!$E21+'Flow probs &amp; rates'!$F21)</f>
        <v>5.0388628142454192E-4</v>
      </c>
      <c r="AC29" s="29">
        <f ca="1">(1-'Flow probs &amp; rates'!$H21)*'Output - Variance decomp.'!O29/('Flow probs &amp; rates'!$E21+'Flow probs &amp; rates'!$F21)-'Flow probs &amp; rates'!$H21*'Output - Variance decomp.'!N29/('Flow probs &amp; rates'!$E21+'Flow probs &amp; rates'!$F21)</f>
        <v>-6.8370969542061491E-6</v>
      </c>
      <c r="AD29" s="29">
        <f t="shared" ca="1" si="1"/>
        <v>-2.1795928590782551E-4</v>
      </c>
    </row>
    <row r="30" spans="1:30" x14ac:dyDescent="0.35">
      <c r="A30" s="2" t="s">
        <v>78</v>
      </c>
      <c r="B30" s="29">
        <f t="array" aca="1" ref="B30:C30" ca="1">TRANSPOSE(MMULT(OFFSET('Useful matrices &amp; checks'!$Y$6,UsefulSeries!$O21,0):OFFSET('Useful matrices &amp; checks'!$Z$7,UsefulSeries!$O21,0),OFFSET('SS Taylor expansion'!$AE$6,UsefulSeries!$O21,0):OFFSET('SS Taylor expansion'!$AE$7,UsefulSeries!$O21,0)))+TRANSPOSE(MMULT(OFFSET('Useful matrices &amp; checks'!$AC$6,UsefulSeries!$O21,0):OFFSET('Useful matrices &amp; checks'!$AD$7,UsefulSeries!$O21,0),TRANSPOSE(B29:C29)))</f>
        <v>4.414659811342428E-4</v>
      </c>
      <c r="C30" s="29">
        <f ca="1"/>
        <v>-5.9509966378119383E-4</v>
      </c>
      <c r="D30" s="29">
        <f t="array" aca="1" ref="D30:E30" ca="1">TRANSPOSE(MMULT(OFFSET('Useful matrices &amp; checks'!$Y$6,UsefulSeries!$O21,0):OFFSET('Useful matrices &amp; checks'!$Z$7,UsefulSeries!$O21,0),OFFSET('SS Taylor expansion'!$AF$6,UsefulSeries!$O21,0):OFFSET('SS Taylor expansion'!$AF$7,UsefulSeries!$O21,0)))+TRANSPOSE(MMULT(OFFSET('Useful matrices &amp; checks'!$AC$6,UsefulSeries!$O21,0):OFFSET('Useful matrices &amp; checks'!$AD$7,UsefulSeries!$O21,0),TRANSPOSE(D29:E29)))</f>
        <v>1.4546160191326262E-3</v>
      </c>
      <c r="E30" s="29">
        <f ca="1"/>
        <v>1.0473971768701347E-4</v>
      </c>
      <c r="F30" s="29">
        <f t="array" aca="1" ref="F30:G30" ca="1">TRANSPOSE(MMULT(OFFSET('Useful matrices &amp; checks'!$Y$6,UsefulSeries!$O21,0):OFFSET('Useful matrices &amp; checks'!$Z$7,UsefulSeries!$O21,0),OFFSET('SS Taylor expansion'!$AG$6,UsefulSeries!$O21,0):OFFSET('SS Taylor expansion'!$AG$7,UsefulSeries!$O21,0)))+TRANSPOSE(MMULT(OFFSET('Useful matrices &amp; checks'!$AC$6,UsefulSeries!$O21,0):OFFSET('Useful matrices &amp; checks'!$AD$7,UsefulSeries!$O21,0),TRANSPOSE(F29:G29)))</f>
        <v>-6.9727674272891107E-5</v>
      </c>
      <c r="G30" s="29">
        <f ca="1"/>
        <v>-3.0634115488982022E-4</v>
      </c>
      <c r="H30" s="29">
        <f t="array" aca="1" ref="H30:I30" ca="1">TRANSPOSE(MMULT(OFFSET('Useful matrices &amp; checks'!$Y$6,UsefulSeries!$O21,0):OFFSET('Useful matrices &amp; checks'!$Z$7,UsefulSeries!$O21,0),OFFSET('SS Taylor expansion'!$AH$6,UsefulSeries!$O21,0):OFFSET('SS Taylor expansion'!$AH$7,UsefulSeries!$O21,0)))+TRANSPOSE(MMULT(OFFSET('Useful matrices &amp; checks'!$AC$6,UsefulSeries!$O21,0):OFFSET('Useful matrices &amp; checks'!$AD$7,UsefulSeries!$O21,0),TRANSPOSE(H29:I29)))</f>
        <v>5.0680829603930969E-4</v>
      </c>
      <c r="I30" s="29">
        <f ca="1"/>
        <v>5.0362695278866846E-4</v>
      </c>
      <c r="J30" s="29">
        <f t="array" aca="1" ref="J30:K30" ca="1">TRANSPOSE(MMULT(OFFSET('Useful matrices &amp; checks'!$Y$6,UsefulSeries!$O21,0):OFFSET('Useful matrices &amp; checks'!$Z$7,UsefulSeries!$O21,0),OFFSET('SS Taylor expansion'!$AI$6,UsefulSeries!$O21,0):OFFSET('SS Taylor expansion'!$AI$7,UsefulSeries!$O21,0)))+TRANSPOSE(MMULT(OFFSET('Useful matrices &amp; checks'!$AC$6,UsefulSeries!$O21,0):OFFSET('Useful matrices &amp; checks'!$AD$7,UsefulSeries!$O21,0),TRANSPOSE(J29:K29)))</f>
        <v>-6.7460335333308801E-4</v>
      </c>
      <c r="K30" s="29">
        <f ca="1"/>
        <v>-3.1388611708750011E-5</v>
      </c>
      <c r="L30" s="29">
        <f t="array" aca="1" ref="L30:M30" ca="1">TRANSPOSE(MMULT(OFFSET('Useful matrices &amp; checks'!$Y$6,UsefulSeries!$O21,0):OFFSET('Useful matrices &amp; checks'!$Z$7,UsefulSeries!$O21,0),OFFSET('SS Taylor expansion'!$AJ$6,UsefulSeries!$O21,0):OFFSET('SS Taylor expansion'!$AJ$7,UsefulSeries!$O21,0)))+TRANSPOSE(MMULT(OFFSET('Useful matrices &amp; checks'!$AC$6,UsefulSeries!$O21,0):OFFSET('Useful matrices &amp; checks'!$AD$7,UsefulSeries!$O21,0),TRANSPOSE(L29:M29)))</f>
        <v>1.8954287386865122E-4</v>
      </c>
      <c r="M30" s="29">
        <f ca="1"/>
        <v>8.2583433101178581E-4</v>
      </c>
      <c r="N30" s="39">
        <f t="array" aca="1" ref="N30:O30" ca="1">TRANSPOSE(MMULT(OFFSET('Useful matrices &amp; checks'!$AC$6,UsefulSeries!$O21,0):OFFSET('Useful matrices &amp; checks'!$AD$7,UsefulSeries!$O21,0),TRANSPOSE(N29:O29)))</f>
        <v>6.1526549309877919E-5</v>
      </c>
      <c r="O30" s="39">
        <f ca="1"/>
        <v>3.5833251045278541E-6</v>
      </c>
      <c r="P30" s="39">
        <f t="shared" ca="1" si="2"/>
        <v>-1.8637990772475406E-4</v>
      </c>
      <c r="Q30" s="39">
        <f t="shared" ca="1" si="3"/>
        <v>-2.5631149013045245E-4</v>
      </c>
      <c r="R30" s="29"/>
      <c r="S30" s="29">
        <f>'Flow probs &amp; rates'!E23-'Flow probs &amp; rates'!E22</f>
        <v>1.7232487841539745E-3</v>
      </c>
      <c r="T30" s="29">
        <f>'Flow probs &amp; rates'!F23-'Flow probs &amp; rates'!F22</f>
        <v>2.4864340608177909E-4</v>
      </c>
      <c r="U30" s="29">
        <f>'Flow probs &amp; rates'!H23-'Flow probs &amp; rates'!H22</f>
        <v>5.9714407548865089E-4</v>
      </c>
      <c r="V30" s="29"/>
      <c r="W30" s="29">
        <f ca="1">(1-'Flow probs &amp; rates'!$H22)*'Output - Variance decomp.'!C30/('Flow probs &amp; rates'!$E22+'Flow probs &amp; rates'!$F22)-'Flow probs &amp; rates'!$H22*'Output - Variance decomp.'!B30/('Flow probs &amp; rates'!$E22+'Flow probs &amp; rates'!$F22)</f>
        <v>-8.854803502968072E-4</v>
      </c>
      <c r="X30" s="29">
        <f ca="1">(1-'Flow probs &amp; rates'!$H22)*'Output - Variance decomp.'!E30/('Flow probs &amp; rates'!$E22+'Flow probs &amp; rates'!$F22)-'Flow probs &amp; rates'!$H22*'Output - Variance decomp.'!D30/('Flow probs &amp; rates'!$E22+'Flow probs &amp; rates'!$F22)</f>
        <v>-4.6285251387476287E-6</v>
      </c>
      <c r="Y30" s="29">
        <f ca="1">(1-'Flow probs &amp; rates'!$H22)*'Output - Variance decomp.'!G30/('Flow probs &amp; rates'!$E22+'Flow probs &amp; rates'!$F22)-'Flow probs &amp; rates'!$H22*'Output - Variance decomp.'!F30/('Flow probs &amp; rates'!$E22+'Flow probs &amp; rates'!$F22)</f>
        <v>-4.2471888941340169E-4</v>
      </c>
      <c r="Z30" s="29">
        <f ca="1">(1-'Flow probs &amp; rates'!$H22)*'Output - Variance decomp.'!I30/('Flow probs &amp; rates'!$E22+'Flow probs &amp; rates'!$F22)-'Flow probs &amp; rates'!$H22*'Output - Variance decomp.'!H30/('Flow probs &amp; rates'!$E22+'Flow probs &amp; rates'!$F22)</f>
        <v>6.571690114934906E-4</v>
      </c>
      <c r="AA30" s="29">
        <f ca="1">(1-'Flow probs &amp; rates'!$H22)*'Output - Variance decomp.'!K30/('Flow probs &amp; rates'!$E22+'Flow probs &amp; rates'!$F22)-'Flow probs &amp; rates'!$H22*'Output - Variance decomp.'!J30/('Flow probs &amp; rates'!$E22+'Flow probs &amp; rates'!$F22)</f>
        <v>2.6383669059957313E-5</v>
      </c>
      <c r="AB30" s="29">
        <f ca="1">(1-'Flow probs &amp; rates'!$H22)*'Output - Variance decomp.'!M30/('Flow probs &amp; rates'!$E22+'Flow probs &amp; rates'!$F22)-'Flow probs &amp; rates'!$H22*'Output - Variance decomp.'!L30/('Flow probs &amp; rates'!$E22+'Flow probs &amp; rates'!$F22)</f>
        <v>1.1447924357793043E-3</v>
      </c>
      <c r="AC30" s="29">
        <f ca="1">(1-'Flow probs &amp; rates'!$H22)*'Output - Variance decomp.'!O30/('Flow probs &amp; rates'!$E22+'Flow probs &amp; rates'!$F22)-'Flow probs &amp; rates'!$H22*'Output - Variance decomp.'!N30/('Flow probs &amp; rates'!$E22+'Flow probs &amp; rates'!$F22)</f>
        <v>-1.3901228958573542E-6</v>
      </c>
      <c r="AD30" s="29">
        <f t="shared" ca="1" si="1"/>
        <v>8.5016846900712469E-5</v>
      </c>
    </row>
    <row r="31" spans="1:30" x14ac:dyDescent="0.35">
      <c r="A31" s="2" t="s">
        <v>79</v>
      </c>
      <c r="B31" s="29">
        <f t="array" aca="1" ref="B31:C31" ca="1">TRANSPOSE(MMULT(OFFSET('Useful matrices &amp; checks'!$Y$6,UsefulSeries!$O22,0):OFFSET('Useful matrices &amp; checks'!$Z$7,UsefulSeries!$O22,0),OFFSET('SS Taylor expansion'!$AE$6,UsefulSeries!$O22,0):OFFSET('SS Taylor expansion'!$AE$7,UsefulSeries!$O22,0)))+TRANSPOSE(MMULT(OFFSET('Useful matrices &amp; checks'!$AC$6,UsefulSeries!$O22,0):OFFSET('Useful matrices &amp; checks'!$AD$7,UsefulSeries!$O22,0),TRANSPOSE(B30:C30)))</f>
        <v>1.0764873623207006E-4</v>
      </c>
      <c r="C31" s="29">
        <f ca="1"/>
        <v>-2.0651364955002961E-4</v>
      </c>
      <c r="D31" s="29">
        <f t="array" aca="1" ref="D31:E31" ca="1">TRANSPOSE(MMULT(OFFSET('Useful matrices &amp; checks'!$Y$6,UsefulSeries!$O22,0):OFFSET('Useful matrices &amp; checks'!$Z$7,UsefulSeries!$O22,0),OFFSET('SS Taylor expansion'!$AF$6,UsefulSeries!$O22,0):OFFSET('SS Taylor expansion'!$AF$7,UsefulSeries!$O22,0)))+TRANSPOSE(MMULT(OFFSET('Useful matrices &amp; checks'!$AC$6,UsefulSeries!$O22,0):OFFSET('Useful matrices &amp; checks'!$AD$7,UsefulSeries!$O22,0),TRANSPOSE(D30:E30)))</f>
        <v>7.6225754054802628E-4</v>
      </c>
      <c r="E31" s="29">
        <f ca="1"/>
        <v>2.9360120980461756E-5</v>
      </c>
      <c r="F31" s="29">
        <f t="array" aca="1" ref="F31:G31" ca="1">TRANSPOSE(MMULT(OFFSET('Useful matrices &amp; checks'!$Y$6,UsefulSeries!$O22,0):OFFSET('Useful matrices &amp; checks'!$Z$7,UsefulSeries!$O22,0),OFFSET('SS Taylor expansion'!$AG$6,UsefulSeries!$O22,0):OFFSET('SS Taylor expansion'!$AG$7,UsefulSeries!$O22,0)))+TRANSPOSE(MMULT(OFFSET('Useful matrices &amp; checks'!$AC$6,UsefulSeries!$O22,0):OFFSET('Useful matrices &amp; checks'!$AD$7,UsefulSeries!$O22,0),TRANSPOSE(F30:G30)))</f>
        <v>-1.2691360776274378E-3</v>
      </c>
      <c r="G31" s="29">
        <f ca="1"/>
        <v>9.3319110789545623E-4</v>
      </c>
      <c r="H31" s="29">
        <f t="array" aca="1" ref="H31:I31" ca="1">TRANSPOSE(MMULT(OFFSET('Useful matrices &amp; checks'!$Y$6,UsefulSeries!$O22,0):OFFSET('Useful matrices &amp; checks'!$Z$7,UsefulSeries!$O22,0),OFFSET('SS Taylor expansion'!$AH$6,UsefulSeries!$O22,0):OFFSET('SS Taylor expansion'!$AH$7,UsefulSeries!$O22,0)))+TRANSPOSE(MMULT(OFFSET('Useful matrices &amp; checks'!$AC$6,UsefulSeries!$O22,0):OFFSET('Useful matrices &amp; checks'!$AD$7,UsefulSeries!$O22,0),TRANSPOSE(H30:I30)))</f>
        <v>5.3884869788707514E-4</v>
      </c>
      <c r="I31" s="29">
        <f ca="1"/>
        <v>7.6231546893732946E-5</v>
      </c>
      <c r="J31" s="29">
        <f t="array" aca="1" ref="J31:K31" ca="1">TRANSPOSE(MMULT(OFFSET('Useful matrices &amp; checks'!$Y$6,UsefulSeries!$O22,0):OFFSET('Useful matrices &amp; checks'!$Z$7,UsefulSeries!$O22,0),OFFSET('SS Taylor expansion'!$AI$6,UsefulSeries!$O22,0):OFFSET('SS Taylor expansion'!$AI$7,UsefulSeries!$O22,0)))+TRANSPOSE(MMULT(OFFSET('Useful matrices &amp; checks'!$AC$6,UsefulSeries!$O22,0):OFFSET('Useful matrices &amp; checks'!$AD$7,UsefulSeries!$O22,0),TRANSPOSE(J30:K30)))</f>
        <v>-1.4929284387747322E-3</v>
      </c>
      <c r="K31" s="29">
        <f ca="1"/>
        <v>4.0801193734289697E-5</v>
      </c>
      <c r="L31" s="29">
        <f t="array" aca="1" ref="L31:M31" ca="1">TRANSPOSE(MMULT(OFFSET('Useful matrices &amp; checks'!$Y$6,UsefulSeries!$O22,0):OFFSET('Useful matrices &amp; checks'!$Z$7,UsefulSeries!$O22,0),OFFSET('SS Taylor expansion'!$AJ$6,UsefulSeries!$O22,0):OFFSET('SS Taylor expansion'!$AJ$7,UsefulSeries!$O22,0)))+TRANSPOSE(MMULT(OFFSET('Useful matrices &amp; checks'!$AC$6,UsefulSeries!$O22,0):OFFSET('Useful matrices &amp; checks'!$AD$7,UsefulSeries!$O22,0),TRANSPOSE(L30:M30)))</f>
        <v>2.6784377597901534E-4</v>
      </c>
      <c r="M31" s="29">
        <f ca="1"/>
        <v>-2.6018862913731566E-5</v>
      </c>
      <c r="N31" s="39">
        <f t="array" aca="1" ref="N31:O31" ca="1">TRANSPOSE(MMULT(OFFSET('Useful matrices &amp; checks'!$AC$6,UsefulSeries!$O22,0):OFFSET('Useful matrices &amp; checks'!$AD$7,UsefulSeries!$O22,0),TRANSPOSE(N30:O30)))</f>
        <v>5.6910135980144898E-5</v>
      </c>
      <c r="O31" s="39">
        <f ca="1"/>
        <v>-2.1886989920174536E-7</v>
      </c>
      <c r="P31" s="39">
        <f t="shared" ca="1" si="2"/>
        <v>-2.6758806866804746E-4</v>
      </c>
      <c r="Q31" s="39">
        <f t="shared" ca="1" si="3"/>
        <v>-2.6661776546625388E-4</v>
      </c>
      <c r="R31" s="29"/>
      <c r="S31" s="29">
        <f>'Flow probs &amp; rates'!E24-'Flow probs &amp; rates'!E23</f>
        <v>-1.2961436984438857E-3</v>
      </c>
      <c r="T31" s="29">
        <f>'Flow probs &amp; rates'!F24-'Flow probs &amp; rates'!F23</f>
        <v>5.8021482167472382E-4</v>
      </c>
      <c r="U31" s="29">
        <f>'Flow probs &amp; rates'!H24-'Flow probs &amp; rates'!H23</f>
        <v>1.250039737266298E-3</v>
      </c>
      <c r="V31" s="29"/>
      <c r="W31" s="29">
        <f ca="1">(1-'Flow probs &amp; rates'!$H23)*'Output - Variance decomp.'!C31/('Flow probs &amp; rates'!$E23+'Flow probs &amp; rates'!$F23)-'Flow probs &amp; rates'!$H23*'Output - Variance decomp.'!B31/('Flow probs &amp; rates'!$E23+'Flow probs &amp; rates'!$F23)</f>
        <v>-3.0152200532749043E-4</v>
      </c>
      <c r="X31" s="29">
        <f ca="1">(1-'Flow probs &amp; rates'!$H23)*'Output - Variance decomp.'!E31/('Flow probs &amp; rates'!$E23+'Flow probs &amp; rates'!$F23)-'Flow probs &amp; rates'!$H23*'Output - Variance decomp.'!D31/('Flow probs &amp; rates'!$E23+'Flow probs &amp; rates'!$F23)</f>
        <v>-3.9023788821360562E-5</v>
      </c>
      <c r="Y31" s="29">
        <f ca="1">(1-'Flow probs &amp; rates'!$H23)*'Output - Variance decomp.'!G31/('Flow probs &amp; rates'!$E23+'Flow probs &amp; rates'!$F23)-'Flow probs &amp; rates'!$H23*'Output - Variance decomp.'!F31/('Flow probs &amp; rates'!$E23+'Flow probs &amp; rates'!$F23)</f>
        <v>1.4449454087484645E-3</v>
      </c>
      <c r="Z31" s="29">
        <f ca="1">(1-'Flow probs &amp; rates'!$H23)*'Output - Variance decomp.'!I31/('Flow probs &amp; rates'!$E23+'Flow probs &amp; rates'!$F23)-'Flow probs &amp; rates'!$H23*'Output - Variance decomp.'!H31/('Flow probs &amp; rates'!$E23+'Flow probs &amp; rates'!$F23)</f>
        <v>5.0367023921497867E-5</v>
      </c>
      <c r="AA31" s="29">
        <f ca="1">(1-'Flow probs &amp; rates'!$H23)*'Output - Variance decomp.'!K31/('Flow probs &amp; rates'!$E23+'Flow probs &amp; rates'!$F23)-'Flow probs &amp; rates'!$H23*'Output - Variance decomp.'!J31/('Flow probs &amp; rates'!$E23+'Flow probs &amp; rates'!$F23)</f>
        <v>2.1456444452738272E-4</v>
      </c>
      <c r="AB31" s="29">
        <f ca="1">(1-'Flow probs &amp; rates'!$H23)*'Output - Variance decomp.'!M31/('Flow probs &amp; rates'!$E23+'Flow probs &amp; rates'!$F23)-'Flow probs &amp; rates'!$H23*'Output - Variance decomp.'!L31/('Flow probs &amp; rates'!$E23+'Flow probs &amp; rates'!$F23)</f>
        <v>-6.4769430640043186E-5</v>
      </c>
      <c r="AC31" s="29">
        <f ca="1">(1-'Flow probs &amp; rates'!$H23)*'Output - Variance decomp.'!O31/('Flow probs &amp; rates'!$E23+'Flow probs &amp; rates'!$F23)-'Flow probs &amp; rates'!$H23*'Output - Variance decomp.'!N31/('Flow probs &amp; rates'!$E23+'Flow probs &amp; rates'!$F23)</f>
        <v>-6.3012094198138355E-6</v>
      </c>
      <c r="AD31" s="29">
        <f t="shared" ca="1" si="1"/>
        <v>-4.8220705722339368E-5</v>
      </c>
    </row>
    <row r="32" spans="1:30" x14ac:dyDescent="0.35">
      <c r="A32" s="2" t="s">
        <v>80</v>
      </c>
      <c r="B32" s="29">
        <f t="array" aca="1" ref="B32:C32" ca="1">TRANSPOSE(MMULT(OFFSET('Useful matrices &amp; checks'!$Y$6,UsefulSeries!$O23,0):OFFSET('Useful matrices &amp; checks'!$Z$7,UsefulSeries!$O23,0),OFFSET('SS Taylor expansion'!$AE$6,UsefulSeries!$O23,0):OFFSET('SS Taylor expansion'!$AE$7,UsefulSeries!$O23,0)))+TRANSPOSE(MMULT(OFFSET('Useful matrices &amp; checks'!$AC$6,UsefulSeries!$O23,0):OFFSET('Useful matrices &amp; checks'!$AD$7,UsefulSeries!$O23,0),TRANSPOSE(B31:C31)))</f>
        <v>-2.800457483583347E-4</v>
      </c>
      <c r="C32" s="29">
        <f ca="1"/>
        <v>1.8188790214018917E-4</v>
      </c>
      <c r="D32" s="29">
        <f t="array" aca="1" ref="D32:E32" ca="1">TRANSPOSE(MMULT(OFFSET('Useful matrices &amp; checks'!$Y$6,UsefulSeries!$O23,0):OFFSET('Useful matrices &amp; checks'!$Z$7,UsefulSeries!$O23,0),OFFSET('SS Taylor expansion'!$AF$6,UsefulSeries!$O23,0):OFFSET('SS Taylor expansion'!$AF$7,UsefulSeries!$O23,0)))+TRANSPOSE(MMULT(OFFSET('Useful matrices &amp; checks'!$AC$6,UsefulSeries!$O23,0):OFFSET('Useful matrices &amp; checks'!$AD$7,UsefulSeries!$O23,0),TRANSPOSE(D31:E31)))</f>
        <v>8.3267299687829108E-4</v>
      </c>
      <c r="E32" s="29">
        <f ca="1"/>
        <v>4.24242789715096E-6</v>
      </c>
      <c r="F32" s="29">
        <f t="array" aca="1" ref="F32:G32" ca="1">TRANSPOSE(MMULT(OFFSET('Useful matrices &amp; checks'!$Y$6,UsefulSeries!$O23,0):OFFSET('Useful matrices &amp; checks'!$Z$7,UsefulSeries!$O23,0),OFFSET('SS Taylor expansion'!$AG$6,UsefulSeries!$O23,0):OFFSET('SS Taylor expansion'!$AG$7,UsefulSeries!$O23,0)))+TRANSPOSE(MMULT(OFFSET('Useful matrices &amp; checks'!$AC$6,UsefulSeries!$O23,0):OFFSET('Useful matrices &amp; checks'!$AD$7,UsefulSeries!$O23,0),TRANSPOSE(F31:G31)))</f>
        <v>-6.4978867231525273E-4</v>
      </c>
      <c r="G32" s="29">
        <f ca="1"/>
        <v>2.5001934833990101E-4</v>
      </c>
      <c r="H32" s="29">
        <f t="array" aca="1" ref="H32:I32" ca="1">TRANSPOSE(MMULT(OFFSET('Useful matrices &amp; checks'!$Y$6,UsefulSeries!$O23,0):OFFSET('Useful matrices &amp; checks'!$Z$7,UsefulSeries!$O23,0),OFFSET('SS Taylor expansion'!$AH$6,UsefulSeries!$O23,0):OFFSET('SS Taylor expansion'!$AH$7,UsefulSeries!$O23,0)))+TRANSPOSE(MMULT(OFFSET('Useful matrices &amp; checks'!$AC$6,UsefulSeries!$O23,0):OFFSET('Useful matrices &amp; checks'!$AD$7,UsefulSeries!$O23,0),TRANSPOSE(H31:I31)))</f>
        <v>5.6547315355857562E-4</v>
      </c>
      <c r="I32" s="29">
        <f ca="1"/>
        <v>1.7569751655105136E-4</v>
      </c>
      <c r="J32" s="29">
        <f t="array" aca="1" ref="J32:K32" ca="1">TRANSPOSE(MMULT(OFFSET('Useful matrices &amp; checks'!$Y$6,UsefulSeries!$O23,0):OFFSET('Useful matrices &amp; checks'!$Z$7,UsefulSeries!$O23,0),OFFSET('SS Taylor expansion'!$AI$6,UsefulSeries!$O23,0):OFFSET('SS Taylor expansion'!$AI$7,UsefulSeries!$O23,0)))+TRANSPOSE(MMULT(OFFSET('Useful matrices &amp; checks'!$AC$6,UsefulSeries!$O23,0):OFFSET('Useful matrices &amp; checks'!$AD$7,UsefulSeries!$O23,0),TRANSPOSE(J31:K31)))</f>
        <v>-1.1288370631637667E-3</v>
      </c>
      <c r="K32" s="29">
        <f ca="1"/>
        <v>4.7799701881503921E-5</v>
      </c>
      <c r="L32" s="29">
        <f t="array" aca="1" ref="L32:M32" ca="1">TRANSPOSE(MMULT(OFFSET('Useful matrices &amp; checks'!$Y$6,UsefulSeries!$O23,0):OFFSET('Useful matrices &amp; checks'!$Z$7,UsefulSeries!$O23,0),OFFSET('SS Taylor expansion'!$AJ$6,UsefulSeries!$O23,0):OFFSET('SS Taylor expansion'!$AJ$7,UsefulSeries!$O23,0)))+TRANSPOSE(MMULT(OFFSET('Useful matrices &amp; checks'!$AC$6,UsefulSeries!$O23,0):OFFSET('Useful matrices &amp; checks'!$AD$7,UsefulSeries!$O23,0),TRANSPOSE(L31:M31)))</f>
        <v>2.5340680362186683E-4</v>
      </c>
      <c r="M32" s="29">
        <f ca="1"/>
        <v>-6.2481941840959797E-5</v>
      </c>
      <c r="N32" s="39">
        <f t="array" aca="1" ref="N32:O32" ca="1">TRANSPOSE(MMULT(OFFSET('Useful matrices &amp; checks'!$AC$6,UsefulSeries!$O23,0):OFFSET('Useful matrices &amp; checks'!$AD$7,UsefulSeries!$O23,0),TRANSPOSE(N31:O31)))</f>
        <v>5.6096542467464638E-5</v>
      </c>
      <c r="O32" s="39">
        <f ca="1"/>
        <v>-1.1622519852703495E-6</v>
      </c>
      <c r="P32" s="39">
        <f t="shared" ca="1" si="2"/>
        <v>-3.1905277332780523E-4</v>
      </c>
      <c r="Q32" s="39">
        <f t="shared" ca="1" si="3"/>
        <v>-1.7017785722042792E-4</v>
      </c>
      <c r="R32" s="29"/>
      <c r="S32" s="29">
        <f>'Flow probs &amp; rates'!E25-'Flow probs &amp; rates'!E24</f>
        <v>-6.7007476063896121E-4</v>
      </c>
      <c r="T32" s="29">
        <f>'Flow probs &amp; rates'!F25-'Flow probs &amp; rates'!F24</f>
        <v>4.2582484576313834E-4</v>
      </c>
      <c r="U32" s="29">
        <f>'Flow probs &amp; rates'!H25-'Flow probs &amp; rates'!H24</f>
        <v>1.0431932391065935E-3</v>
      </c>
      <c r="V32" s="29"/>
      <c r="W32" s="29">
        <f ca="1">(1-'Flow probs &amp; rates'!$H24)*'Output - Variance decomp.'!C32/('Flow probs &amp; rates'!$E24+'Flow probs &amp; rates'!$F24)-'Flow probs &amp; rates'!$H24*'Output - Variance decomp.'!B32/('Flow probs &amp; rates'!$E24+'Flow probs &amp; rates'!$F24)</f>
        <v>2.8556955890105234E-4</v>
      </c>
      <c r="X32" s="29">
        <f ca="1">(1-'Flow probs &amp; rates'!$H24)*'Output - Variance decomp.'!E32/('Flow probs &amp; rates'!$E24+'Flow probs &amp; rates'!$F24)-'Flow probs &amp; rates'!$H24*'Output - Variance decomp.'!D32/('Flow probs &amp; rates'!$E24+'Flow probs &amp; rates'!$F24)</f>
        <v>-8.3404595348874884E-5</v>
      </c>
      <c r="Y32" s="29">
        <f ca="1">(1-'Flow probs &amp; rates'!$H24)*'Output - Variance decomp.'!G32/('Flow probs &amp; rates'!$E24+'Flow probs &amp; rates'!$F24)-'Flow probs &amp; rates'!$H24*'Output - Variance decomp.'!F32/('Flow probs &amp; rates'!$E24+'Flow probs &amp; rates'!$F24)</f>
        <v>4.2096161135782219E-4</v>
      </c>
      <c r="Z32" s="29">
        <f ca="1">(1-'Flow probs &amp; rates'!$H24)*'Output - Variance decomp.'!I32/('Flow probs &amp; rates'!$E24+'Flow probs &amp; rates'!$F24)-'Flow probs &amp; rates'!$H24*'Output - Variance decomp.'!H32/('Flow probs &amp; rates'!$E24+'Flow probs &amp; rates'!$F24)</f>
        <v>1.8613039349759308E-4</v>
      </c>
      <c r="AA32" s="29">
        <f ca="1">(1-'Flow probs &amp; rates'!$H24)*'Output - Variance decomp.'!K32/('Flow probs &amp; rates'!$E24+'Flow probs &amp; rates'!$F24)-'Flow probs &amp; rates'!$H24*'Output - Variance decomp.'!J32/('Flow probs &amp; rates'!$E24+'Flow probs &amp; rates'!$F24)</f>
        <v>1.8829787967077061E-4</v>
      </c>
      <c r="AB32" s="29">
        <f ca="1">(1-'Flow probs &amp; rates'!$H24)*'Output - Variance decomp.'!M32/('Flow probs &amp; rates'!$E24+'Flow probs &amp; rates'!$F24)-'Flow probs &amp; rates'!$H24*'Output - Variance decomp.'!L32/('Flow probs &amp; rates'!$E24+'Flow probs &amp; rates'!$F24)</f>
        <v>-1.1497023025493955E-4</v>
      </c>
      <c r="AC32" s="29">
        <f ca="1">(1-'Flow probs &amp; rates'!$H24)*'Output - Variance decomp.'!O32/('Flow probs &amp; rates'!$E24+'Flow probs &amp; rates'!$F24)-'Flow probs &amp; rates'!$H24*'Output - Variance decomp.'!N32/('Flow probs &amp; rates'!$E24+'Flow probs &amp; rates'!$F24)</f>
        <v>-7.6531264671962067E-6</v>
      </c>
      <c r="AD32" s="29">
        <f t="shared" ca="1" si="1"/>
        <v>1.682617477503657E-4</v>
      </c>
    </row>
    <row r="33" spans="1:30" x14ac:dyDescent="0.35">
      <c r="A33" s="2" t="s">
        <v>81</v>
      </c>
      <c r="B33" s="29">
        <f t="array" aca="1" ref="B33:C33" ca="1">TRANSPOSE(MMULT(OFFSET('Useful matrices &amp; checks'!$Y$6,UsefulSeries!$O24,0):OFFSET('Useful matrices &amp; checks'!$Z$7,UsefulSeries!$O24,0),OFFSET('SS Taylor expansion'!$AE$6,UsefulSeries!$O24,0):OFFSET('SS Taylor expansion'!$AE$7,UsefulSeries!$O24,0)))+TRANSPOSE(MMULT(OFFSET('Useful matrices &amp; checks'!$AC$6,UsefulSeries!$O24,0):OFFSET('Useful matrices &amp; checks'!$AD$7,UsefulSeries!$O24,0),TRANSPOSE(B32:C32)))</f>
        <v>-6.3824335356111965E-4</v>
      </c>
      <c r="C33" s="29">
        <f ca="1"/>
        <v>4.990878810163849E-4</v>
      </c>
      <c r="D33" s="29">
        <f t="array" aca="1" ref="D33:E33" ca="1">TRANSPOSE(MMULT(OFFSET('Useful matrices &amp; checks'!$Y$6,UsefulSeries!$O24,0):OFFSET('Useful matrices &amp; checks'!$Z$7,UsefulSeries!$O24,0),OFFSET('SS Taylor expansion'!$AF$6,UsefulSeries!$O24,0):OFFSET('SS Taylor expansion'!$AF$7,UsefulSeries!$O24,0)))+TRANSPOSE(MMULT(OFFSET('Useful matrices &amp; checks'!$AC$6,UsefulSeries!$O24,0):OFFSET('Useful matrices &amp; checks'!$AD$7,UsefulSeries!$O24,0),TRANSPOSE(D32:E32)))</f>
        <v>6.436767272218314E-4</v>
      </c>
      <c r="E33" s="29">
        <f ca="1"/>
        <v>-2.3234611483143964E-5</v>
      </c>
      <c r="F33" s="29">
        <f t="array" aca="1" ref="F33:G33" ca="1">TRANSPOSE(MMULT(OFFSET('Useful matrices &amp; checks'!$Y$6,UsefulSeries!$O24,0):OFFSET('Useful matrices &amp; checks'!$Z$7,UsefulSeries!$O24,0),OFFSET('SS Taylor expansion'!$AG$6,UsefulSeries!$O24,0):OFFSET('SS Taylor expansion'!$AG$7,UsefulSeries!$O24,0)))+TRANSPOSE(MMULT(OFFSET('Useful matrices &amp; checks'!$AC$6,UsefulSeries!$O24,0):OFFSET('Useful matrices &amp; checks'!$AD$7,UsefulSeries!$O24,0),TRANSPOSE(F32:G32)))</f>
        <v>-1.3829472831347629E-3</v>
      </c>
      <c r="G33" s="29">
        <f ca="1"/>
        <v>9.2845623834669614E-4</v>
      </c>
      <c r="H33" s="29">
        <f t="array" aca="1" ref="H33:I33" ca="1">TRANSPOSE(MMULT(OFFSET('Useful matrices &amp; checks'!$Y$6,UsefulSeries!$O24,0):OFFSET('Useful matrices &amp; checks'!$Z$7,UsefulSeries!$O24,0),OFFSET('SS Taylor expansion'!$AH$6,UsefulSeries!$O24,0):OFFSET('SS Taylor expansion'!$AH$7,UsefulSeries!$O24,0)))+TRANSPOSE(MMULT(OFFSET('Useful matrices &amp; checks'!$AC$6,UsefulSeries!$O24,0):OFFSET('Useful matrices &amp; checks'!$AD$7,UsefulSeries!$O24,0),TRANSPOSE(H32:I32)))</f>
        <v>6.5278025118128958E-4</v>
      </c>
      <c r="I33" s="29">
        <f ca="1"/>
        <v>4.2215498789467448E-4</v>
      </c>
      <c r="J33" s="29">
        <f t="array" aca="1" ref="J33:K33" ca="1">TRANSPOSE(MMULT(OFFSET('Useful matrices &amp; checks'!$Y$6,UsefulSeries!$O24,0):OFFSET('Useful matrices &amp; checks'!$Z$7,UsefulSeries!$O24,0),OFFSET('SS Taylor expansion'!$AI$6,UsefulSeries!$O24,0):OFFSET('SS Taylor expansion'!$AI$7,UsefulSeries!$O24,0)))+TRANSPOSE(MMULT(OFFSET('Useful matrices &amp; checks'!$AC$6,UsefulSeries!$O24,0):OFFSET('Useful matrices &amp; checks'!$AD$7,UsefulSeries!$O24,0),TRANSPOSE(J32:K32)))</f>
        <v>-1.1598944428083467E-3</v>
      </c>
      <c r="K33" s="29">
        <f ca="1"/>
        <v>7.4582974783658128E-5</v>
      </c>
      <c r="L33" s="29">
        <f t="array" aca="1" ref="L33:M33" ca="1">TRANSPOSE(MMULT(OFFSET('Useful matrices &amp; checks'!$Y$6,UsefulSeries!$O24,0):OFFSET('Useful matrices &amp; checks'!$Z$7,UsefulSeries!$O24,0),OFFSET('SS Taylor expansion'!$AJ$6,UsefulSeries!$O24,0):OFFSET('SS Taylor expansion'!$AJ$7,UsefulSeries!$O24,0)))+TRANSPOSE(MMULT(OFFSET('Useful matrices &amp; checks'!$AC$6,UsefulSeries!$O24,0):OFFSET('Useful matrices &amp; checks'!$AD$7,UsefulSeries!$O24,0),TRANSPOSE(L32:M32)))</f>
        <v>1.4741371998963464E-4</v>
      </c>
      <c r="M33" s="29">
        <f ca="1"/>
        <v>-4.6770118665140625E-4</v>
      </c>
      <c r="N33" s="39">
        <f t="array" aca="1" ref="N33:O33" ca="1">TRANSPOSE(MMULT(OFFSET('Useful matrices &amp; checks'!$AC$6,UsefulSeries!$O24,0):OFFSET('Useful matrices &amp; checks'!$AD$7,UsefulSeries!$O24,0),TRANSPOSE(N32:O32)))</f>
        <v>5.3817101335325659E-5</v>
      </c>
      <c r="O33" s="39">
        <f ca="1"/>
        <v>-2.8335664286202255E-6</v>
      </c>
      <c r="P33" s="39">
        <f t="shared" ca="1" si="2"/>
        <v>-3.533399453176398E-4</v>
      </c>
      <c r="Q33" s="39">
        <f t="shared" ca="1" si="3"/>
        <v>-7.2680211112054828E-5</v>
      </c>
      <c r="R33" s="29"/>
      <c r="S33" s="29">
        <f>'Flow probs &amp; rates'!E26-'Flow probs &amp; rates'!E25</f>
        <v>-2.0367372250937876E-3</v>
      </c>
      <c r="T33" s="29">
        <f>'Flow probs &amp; rates'!F26-'Flow probs &amp; rates'!F25</f>
        <v>1.3578325063661884E-3</v>
      </c>
      <c r="U33" s="29">
        <f>'Flow probs &amp; rates'!H26-'Flow probs &amp; rates'!H25</f>
        <v>1.2766148998072102E-3</v>
      </c>
      <c r="V33" s="29"/>
      <c r="W33" s="29">
        <f ca="1">(1-'Flow probs &amp; rates'!$H25)*'Output - Variance decomp.'!C33/('Flow probs &amp; rates'!$E25+'Flow probs &amp; rates'!$F25)-'Flow probs &amp; rates'!$H25*'Output - Variance decomp.'!B33/('Flow probs &amp; rates'!$E25+'Flow probs &amp; rates'!$F25)</f>
        <v>7.7011562749761207E-4</v>
      </c>
      <c r="X33" s="29">
        <f ca="1">(1-'Flow probs &amp; rates'!$H25)*'Output - Variance decomp.'!E33/('Flow probs &amp; rates'!$E25+'Flow probs &amp; rates'!$F25)-'Flow probs &amp; rates'!$H25*'Output - Variance decomp.'!D33/('Flow probs &amp; rates'!$E25+'Flow probs &amp; rates'!$F25)</f>
        <v>-1.0273722931811947E-4</v>
      </c>
      <c r="Y33" s="29">
        <f ca="1">(1-'Flow probs &amp; rates'!$H25)*'Output - Variance decomp.'!G33/('Flow probs &amp; rates'!$E25+'Flow probs &amp; rates'!$F25)-'Flow probs &amp; rates'!$H25*'Output - Variance decomp.'!F33/('Flow probs &amp; rates'!$E25+'Flow probs &amp; rates'!$F25)</f>
        <v>1.4539615538968784E-3</v>
      </c>
      <c r="Z33" s="29">
        <f ca="1">(1-'Flow probs &amp; rates'!$H25)*'Output - Variance decomp.'!I33/('Flow probs &amp; rates'!$E25+'Flow probs &amp; rates'!$F25)-'Flow probs &amp; rates'!$H25*'Output - Variance decomp.'!H33/('Flow probs &amp; rates'!$E25+'Flow probs &amp; rates'!$F25)</f>
        <v>5.214785242331194E-4</v>
      </c>
      <c r="AA33" s="29">
        <f ca="1">(1-'Flow probs &amp; rates'!$H25)*'Output - Variance decomp.'!K33/('Flow probs &amp; rates'!$E25+'Flow probs &amp; rates'!$F25)-'Flow probs &amp; rates'!$H25*'Output - Variance decomp.'!J33/('Flow probs &amp; rates'!$E25+'Flow probs &amp; rates'!$F25)</f>
        <v>2.31053252530824E-4</v>
      </c>
      <c r="AB33" s="29">
        <f ca="1">(1-'Flow probs &amp; rates'!$H25)*'Output - Variance decomp.'!M33/('Flow probs &amp; rates'!$E25+'Flow probs &amp; rates'!$F25)-'Flow probs &amp; rates'!$H25*'Output - Variance decomp.'!L33/('Flow probs &amp; rates'!$E25+'Flow probs &amp; rates'!$F25)</f>
        <v>-6.7258620610124997E-4</v>
      </c>
      <c r="AC33" s="29">
        <f ca="1">(1-'Flow probs &amp; rates'!$H25)*'Output - Variance decomp.'!O33/('Flow probs &amp; rates'!$E25+'Flow probs &amp; rates'!$F25)-'Flow probs &amp; rates'!$H25*'Output - Variance decomp.'!N33/('Flow probs &amp; rates'!$E25+'Flow probs &amp; rates'!$F25)</f>
        <v>-9.8403958323494883E-6</v>
      </c>
      <c r="AD33" s="29">
        <f t="shared" ca="1" si="1"/>
        <v>-9.1483022709950429E-4</v>
      </c>
    </row>
    <row r="34" spans="1:30" x14ac:dyDescent="0.35">
      <c r="A34" s="2" t="s">
        <v>82</v>
      </c>
      <c r="B34" s="29">
        <f t="array" aca="1" ref="B34:C34" ca="1">TRANSPOSE(MMULT(OFFSET('Useful matrices &amp; checks'!$Y$6,UsefulSeries!$O25,0):OFFSET('Useful matrices &amp; checks'!$Z$7,UsefulSeries!$O25,0),OFFSET('SS Taylor expansion'!$AE$6,UsefulSeries!$O25,0):OFFSET('SS Taylor expansion'!$AE$7,UsefulSeries!$O25,0)))+TRANSPOSE(MMULT(OFFSET('Useful matrices &amp; checks'!$AC$6,UsefulSeries!$O25,0):OFFSET('Useful matrices &amp; checks'!$AD$7,UsefulSeries!$O25,0),TRANSPOSE(B33:C33)))</f>
        <v>5.31208810644393E-4</v>
      </c>
      <c r="C34" s="29">
        <f ca="1"/>
        <v>-6.2552618462416768E-4</v>
      </c>
      <c r="D34" s="29">
        <f t="array" aca="1" ref="D34:E34" ca="1">TRANSPOSE(MMULT(OFFSET('Useful matrices &amp; checks'!$Y$6,UsefulSeries!$O25,0):OFFSET('Useful matrices &amp; checks'!$Z$7,UsefulSeries!$O25,0),OFFSET('SS Taylor expansion'!$AF$6,UsefulSeries!$O25,0):OFFSET('SS Taylor expansion'!$AF$7,UsefulSeries!$O25,0)))+TRANSPOSE(MMULT(OFFSET('Useful matrices &amp; checks'!$AC$6,UsefulSeries!$O25,0):OFFSET('Useful matrices &amp; checks'!$AD$7,UsefulSeries!$O25,0),TRANSPOSE(D33:E33)))</f>
        <v>1.423690439322098E-3</v>
      </c>
      <c r="E34" s="29">
        <f ca="1"/>
        <v>7.8701259088335859E-5</v>
      </c>
      <c r="F34" s="29">
        <f t="array" aca="1" ref="F34:G34" ca="1">TRANSPOSE(MMULT(OFFSET('Useful matrices &amp; checks'!$Y$6,UsefulSeries!$O25,0):OFFSET('Useful matrices &amp; checks'!$Z$7,UsefulSeries!$O25,0),OFFSET('SS Taylor expansion'!$AG$6,UsefulSeries!$O25,0):OFFSET('SS Taylor expansion'!$AG$7,UsefulSeries!$O25,0)))+TRANSPOSE(MMULT(OFFSET('Useful matrices &amp; checks'!$AC$6,UsefulSeries!$O25,0):OFFSET('Useful matrices &amp; checks'!$AD$7,UsefulSeries!$O25,0),TRANSPOSE(F33:G33)))</f>
        <v>-4.3368246882963442E-4</v>
      </c>
      <c r="G34" s="29">
        <f ca="1"/>
        <v>-8.1521944842856062E-5</v>
      </c>
      <c r="H34" s="29">
        <f t="array" aca="1" ref="H34:I34" ca="1">TRANSPOSE(MMULT(OFFSET('Useful matrices &amp; checks'!$Y$6,UsefulSeries!$O25,0):OFFSET('Useful matrices &amp; checks'!$Z$7,UsefulSeries!$O25,0),OFFSET('SS Taylor expansion'!$AH$6,UsefulSeries!$O25,0):OFFSET('SS Taylor expansion'!$AH$7,UsefulSeries!$O25,0)))+TRANSPOSE(MMULT(OFFSET('Useful matrices &amp; checks'!$AC$6,UsefulSeries!$O25,0):OFFSET('Useful matrices &amp; checks'!$AD$7,UsefulSeries!$O25,0),TRANSPOSE(H33:I33)))</f>
        <v>7.7653996232930254E-4</v>
      </c>
      <c r="I34" s="29">
        <f ca="1"/>
        <v>1.0459025407490157E-3</v>
      </c>
      <c r="J34" s="29">
        <f t="array" aca="1" ref="J34:K34" ca="1">TRANSPOSE(MMULT(OFFSET('Useful matrices &amp; checks'!$Y$6,UsefulSeries!$O25,0):OFFSET('Useful matrices &amp; checks'!$Z$7,UsefulSeries!$O25,0),OFFSET('SS Taylor expansion'!$AI$6,UsefulSeries!$O25,0):OFFSET('SS Taylor expansion'!$AI$7,UsefulSeries!$O25,0)))+TRANSPOSE(MMULT(OFFSET('Useful matrices &amp; checks'!$AC$6,UsefulSeries!$O25,0):OFFSET('Useful matrices &amp; checks'!$AD$7,UsefulSeries!$O25,0),TRANSPOSE(J33:K33)))</f>
        <v>4.3265803070689822E-5</v>
      </c>
      <c r="K34" s="29">
        <f ca="1"/>
        <v>5.5847188046034692E-5</v>
      </c>
      <c r="L34" s="29">
        <f t="array" aca="1" ref="L34:M34" ca="1">TRANSPOSE(MMULT(OFFSET('Useful matrices &amp; checks'!$Y$6,UsefulSeries!$O25,0):OFFSET('Useful matrices &amp; checks'!$Z$7,UsefulSeries!$O25,0),OFFSET('SS Taylor expansion'!$AJ$6,UsefulSeries!$O25,0):OFFSET('SS Taylor expansion'!$AJ$7,UsefulSeries!$O25,0)))+TRANSPOSE(MMULT(OFFSET('Useful matrices &amp; checks'!$AC$6,UsefulSeries!$O25,0):OFFSET('Useful matrices &amp; checks'!$AD$7,UsefulSeries!$O25,0),TRANSPOSE(L33:M33)))</f>
        <v>1.1757975938500673E-4</v>
      </c>
      <c r="M34" s="29">
        <f ca="1"/>
        <v>2.7252531605370195E-4</v>
      </c>
      <c r="N34" s="39">
        <f t="array" aca="1" ref="N34:O34" ca="1">TRANSPOSE(MMULT(OFFSET('Useful matrices &amp; checks'!$AC$6,UsefulSeries!$O25,0):OFFSET('Useful matrices &amp; checks'!$AD$7,UsefulSeries!$O25,0),TRANSPOSE(N33:O33)))</f>
        <v>5.1572977950097964E-5</v>
      </c>
      <c r="O34" s="39">
        <f ca="1"/>
        <v>1.4370432138482941E-6</v>
      </c>
      <c r="P34" s="39">
        <f t="shared" ca="1" si="2"/>
        <v>-3.3739963744802362E-4</v>
      </c>
      <c r="Q34" s="39">
        <f t="shared" ca="1" si="3"/>
        <v>-3.4327301380936186E-4</v>
      </c>
      <c r="R34" s="29"/>
      <c r="S34" s="29">
        <f>'Flow probs &amp; rates'!E27-'Flow probs &amp; rates'!E26</f>
        <v>2.1727756464239301E-3</v>
      </c>
      <c r="T34" s="29">
        <f>'Flow probs &amp; rates'!F27-'Flow probs &amp; rates'!F26</f>
        <v>4.0409220387455091E-4</v>
      </c>
      <c r="U34" s="29">
        <f>'Flow probs &amp; rates'!H27-'Flow probs &amp; rates'!H26</f>
        <v>5.0540964136504274E-4</v>
      </c>
      <c r="V34" s="29"/>
      <c r="W34" s="29">
        <f ca="1">(1-'Flow probs &amp; rates'!$H26)*'Output - Variance decomp.'!C34/('Flow probs &amp; rates'!$E26+'Flow probs &amp; rates'!$F26)-'Flow probs &amp; rates'!$H26*'Output - Variance decomp.'!B34/('Flow probs &amp; rates'!$E26+'Flow probs &amp; rates'!$F26)</f>
        <v>-9.3672058716568396E-4</v>
      </c>
      <c r="X34" s="29">
        <f ca="1">(1-'Flow probs &amp; rates'!$H26)*'Output - Variance decomp.'!E34/('Flow probs &amp; rates'!$E26+'Flow probs &amp; rates'!$F26)-'Flow probs &amp; rates'!$H26*'Output - Variance decomp.'!D34/('Flow probs &amp; rates'!$E26+'Flow probs &amp; rates'!$F26)</f>
        <v>-4.7571344235855813E-5</v>
      </c>
      <c r="Y34" s="29">
        <f ca="1">(1-'Flow probs &amp; rates'!$H26)*'Output - Variance decomp.'!G34/('Flow probs &amp; rates'!$E26+'Flow probs &amp; rates'!$F26)-'Flow probs &amp; rates'!$H26*'Output - Variance decomp.'!F34/('Flow probs &amp; rates'!$E26+'Flow probs &amp; rates'!$F26)</f>
        <v>-6.6262756390422935E-5</v>
      </c>
      <c r="Z34" s="29">
        <f ca="1">(1-'Flow probs &amp; rates'!$H26)*'Output - Variance decomp.'!I34/('Flow probs &amp; rates'!$E26+'Flow probs &amp; rates'!$F26)-'Flow probs &amp; rates'!$H26*'Output - Variance decomp.'!H34/('Flow probs &amp; rates'!$E26+'Flow probs &amp; rates'!$F26)</f>
        <v>1.3814697524426023E-3</v>
      </c>
      <c r="AA34" s="29">
        <f ca="1">(1-'Flow probs &amp; rates'!$H26)*'Output - Variance decomp.'!K34/('Flow probs &amp; rates'!$E26+'Flow probs &amp; rates'!$F26)-'Flow probs &amp; rates'!$H26*'Output - Variance decomp.'!J34/('Flow probs &amp; rates'!$E26+'Flow probs &amp; rates'!$F26)</f>
        <v>7.3565246986068253E-5</v>
      </c>
      <c r="AB34" s="29">
        <f ca="1">(1-'Flow probs &amp; rates'!$H26)*'Output - Variance decomp.'!M34/('Flow probs &amp; rates'!$E26+'Flow probs &amp; rates'!$F26)-'Flow probs &amp; rates'!$H26*'Output - Variance decomp.'!L34/('Flow probs &amp; rates'!$E26+'Flow probs &amp; rates'!$F26)</f>
        <v>3.6936928997678264E-4</v>
      </c>
      <c r="AC34" s="29">
        <f ca="1">(1-'Flow probs &amp; rates'!$H26)*'Output - Variance decomp.'!O34/('Flow probs &amp; rates'!$E26+'Flow probs &amp; rates'!$F26)-'Flow probs &amp; rates'!$H26*'Output - Variance decomp.'!N34/('Flow probs &amp; rates'!$E26+'Flow probs &amp; rates'!$F26)</f>
        <v>-3.7073060973817722E-6</v>
      </c>
      <c r="AD34" s="29">
        <f t="shared" ca="1" si="1"/>
        <v>-2.6473265415106605E-4</v>
      </c>
    </row>
    <row r="35" spans="1:30" x14ac:dyDescent="0.35">
      <c r="A35" s="2" t="s">
        <v>83</v>
      </c>
      <c r="B35" s="29">
        <f t="array" aca="1" ref="B35:C35" ca="1">TRANSPOSE(MMULT(OFFSET('Useful matrices &amp; checks'!$Y$6,UsefulSeries!$O26,0):OFFSET('Useful matrices &amp; checks'!$Z$7,UsefulSeries!$O26,0),OFFSET('SS Taylor expansion'!$AE$6,UsefulSeries!$O26,0):OFFSET('SS Taylor expansion'!$AE$7,UsefulSeries!$O26,0)))+TRANSPOSE(MMULT(OFFSET('Useful matrices &amp; checks'!$AC$6,UsefulSeries!$O26,0):OFFSET('Useful matrices &amp; checks'!$AD$7,UsefulSeries!$O26,0),TRANSPOSE(B34:C34)))</f>
        <v>1.8224420008440138E-4</v>
      </c>
      <c r="C35" s="29">
        <f ca="1"/>
        <v>-2.3707619584827479E-4</v>
      </c>
      <c r="D35" s="29">
        <f t="array" aca="1" ref="D35:E35" ca="1">TRANSPOSE(MMULT(OFFSET('Useful matrices &amp; checks'!$Y$6,UsefulSeries!$O26,0):OFFSET('Useful matrices &amp; checks'!$Z$7,UsefulSeries!$O26,0),OFFSET('SS Taylor expansion'!$AF$6,UsefulSeries!$O26,0):OFFSET('SS Taylor expansion'!$AF$7,UsefulSeries!$O26,0)))+TRANSPOSE(MMULT(OFFSET('Useful matrices &amp; checks'!$AC$6,UsefulSeries!$O26,0):OFFSET('Useful matrices &amp; checks'!$AD$7,UsefulSeries!$O26,0),TRANSPOSE(D34:E34)))</f>
        <v>5.5589724192685547E-4</v>
      </c>
      <c r="E35" s="29">
        <f ca="1"/>
        <v>2.5028418800900811E-5</v>
      </c>
      <c r="F35" s="29">
        <f t="array" aca="1" ref="F35:G35" ca="1">TRANSPOSE(MMULT(OFFSET('Useful matrices &amp; checks'!$Y$6,UsefulSeries!$O26,0):OFFSET('Useful matrices &amp; checks'!$Z$7,UsefulSeries!$O26,0),OFFSET('SS Taylor expansion'!$AG$6,UsefulSeries!$O26,0):OFFSET('SS Taylor expansion'!$AG$7,UsefulSeries!$O26,0)))+TRANSPOSE(MMULT(OFFSET('Useful matrices &amp; checks'!$AC$6,UsefulSeries!$O26,0):OFFSET('Useful matrices &amp; checks'!$AD$7,UsefulSeries!$O26,0),TRANSPOSE(F34:G34)))</f>
        <v>-1.8486436966091415E-3</v>
      </c>
      <c r="G35" s="29">
        <f ca="1"/>
        <v>1.399463240145308E-3</v>
      </c>
      <c r="H35" s="29">
        <f t="array" aca="1" ref="H35:I35" ca="1">TRANSPOSE(MMULT(OFFSET('Useful matrices &amp; checks'!$Y$6,UsefulSeries!$O26,0):OFFSET('Useful matrices &amp; checks'!$Z$7,UsefulSeries!$O26,0),OFFSET('SS Taylor expansion'!$AH$6,UsefulSeries!$O26,0):OFFSET('SS Taylor expansion'!$AH$7,UsefulSeries!$O26,0)))+TRANSPOSE(MMULT(OFFSET('Useful matrices &amp; checks'!$AC$6,UsefulSeries!$O26,0):OFFSET('Useful matrices &amp; checks'!$AD$7,UsefulSeries!$O26,0),TRANSPOSE(H34:I34)))</f>
        <v>8.6827424427244975E-4</v>
      </c>
      <c r="I35" s="29">
        <f ca="1"/>
        <v>2.7250814299040719E-4</v>
      </c>
      <c r="J35" s="29">
        <f t="array" aca="1" ref="J35:K35" ca="1">TRANSPOSE(MMULT(OFFSET('Useful matrices &amp; checks'!$Y$6,UsefulSeries!$O26,0):OFFSET('Useful matrices &amp; checks'!$Z$7,UsefulSeries!$O26,0),OFFSET('SS Taylor expansion'!$AI$6,UsefulSeries!$O26,0):OFFSET('SS Taylor expansion'!$AI$7,UsefulSeries!$O26,0)))+TRANSPOSE(MMULT(OFFSET('Useful matrices &amp; checks'!$AC$6,UsefulSeries!$O26,0):OFFSET('Useful matrices &amp; checks'!$AD$7,UsefulSeries!$O26,0),TRANSPOSE(J34:K34)))</f>
        <v>-9.8872016886073942E-4</v>
      </c>
      <c r="K35" s="29">
        <f ca="1"/>
        <v>7.1767744410147544E-5</v>
      </c>
      <c r="L35" s="29">
        <f t="array" aca="1" ref="L35:M35" ca="1">TRANSPOSE(MMULT(OFFSET('Useful matrices &amp; checks'!$Y$6,UsefulSeries!$O26,0):OFFSET('Useful matrices &amp; checks'!$Z$7,UsefulSeries!$O26,0),OFFSET('SS Taylor expansion'!$AJ$6,UsefulSeries!$O26,0):OFFSET('SS Taylor expansion'!$AJ$7,UsefulSeries!$O26,0)))+TRANSPOSE(MMULT(OFFSET('Useful matrices &amp; checks'!$AC$6,UsefulSeries!$O26,0):OFFSET('Useful matrices &amp; checks'!$AD$7,UsefulSeries!$O26,0),TRANSPOSE(L34:M34)))</f>
        <v>8.4937769166870919E-5</v>
      </c>
      <c r="M35" s="29">
        <f ca="1"/>
        <v>-2.9748655307346335E-4</v>
      </c>
      <c r="N35" s="39">
        <f t="array" aca="1" ref="N35:O35" ca="1">TRANSPOSE(MMULT(OFFSET('Useful matrices &amp; checks'!$AC$6,UsefulSeries!$O26,0):OFFSET('Useful matrices &amp; checks'!$AD$7,UsefulSeries!$O26,0),TRANSPOSE(N34:O34)))</f>
        <v>4.6936700296319346E-5</v>
      </c>
      <c r="O35" s="39">
        <f ca="1"/>
        <v>-9.7908456849396929E-7</v>
      </c>
      <c r="P35" s="39">
        <f t="shared" ca="1" si="2"/>
        <v>-4.3719534855954042E-4</v>
      </c>
      <c r="Q35" s="39">
        <f t="shared" ca="1" si="3"/>
        <v>-3.7161560189776264E-4</v>
      </c>
      <c r="R35" s="29"/>
      <c r="S35" s="29">
        <f>'Flow probs &amp; rates'!E28-'Flow probs &amp; rates'!E27</f>
        <v>-1.5362690582825245E-3</v>
      </c>
      <c r="T35" s="29">
        <f>'Flow probs &amp; rates'!F28-'Flow probs &amp; rates'!F27</f>
        <v>8.6161011095876872E-4</v>
      </c>
      <c r="U35" s="29">
        <f>'Flow probs &amp; rates'!H28-'Flow probs &amp; rates'!H27</f>
        <v>2.3309918370077731E-4</v>
      </c>
      <c r="V35" s="29"/>
      <c r="W35" s="29">
        <f ca="1">(1-'Flow probs &amp; rates'!$H27)*'Output - Variance decomp.'!C35/('Flow probs &amp; rates'!$E27+'Flow probs &amp; rates'!$F27)-'Flow probs &amp; rates'!$H27*'Output - Variance decomp.'!B35/('Flow probs &amp; rates'!$E27+'Flow probs &amp; rates'!$F27)</f>
        <v>-3.5148810228299404E-4</v>
      </c>
      <c r="X35" s="29">
        <f ca="1">(1-'Flow probs &amp; rates'!$H27)*'Output - Variance decomp.'!E35/('Flow probs &amp; rates'!$E27+'Flow probs &amp; rates'!$F27)-'Flow probs &amp; rates'!$H27*'Output - Variance decomp.'!D35/('Flow probs &amp; rates'!$E27+'Flow probs &amp; rates'!$F27)</f>
        <v>-2.6914878759908875E-5</v>
      </c>
      <c r="Y35" s="29">
        <f ca="1">(1-'Flow probs &amp; rates'!$H27)*'Output - Variance decomp.'!G35/('Flow probs &amp; rates'!$E27+'Flow probs &amp; rates'!$F27)-'Flow probs &amp; rates'!$H27*'Output - Variance decomp.'!F35/('Flow probs &amp; rates'!$E27+'Flow probs &amp; rates'!$F27)</f>
        <v>2.1608688930774668E-3</v>
      </c>
      <c r="Z35" s="29">
        <f ca="1">(1-'Flow probs &amp; rates'!$H27)*'Output - Variance decomp.'!I35/('Flow probs &amp; rates'!$E27+'Flow probs &amp; rates'!$F27)-'Flow probs &amp; rates'!$H27*'Output - Variance decomp.'!H35/('Flow probs &amp; rates'!$E27+'Flow probs &amp; rates'!$F27)</f>
        <v>2.8404800257979685E-4</v>
      </c>
      <c r="AA35" s="29">
        <f ca="1">(1-'Flow probs &amp; rates'!$H27)*'Output - Variance decomp.'!K35/('Flow probs &amp; rates'!$E27+'Flow probs &amp; rates'!$F27)-'Flow probs &amp; rates'!$H27*'Output - Variance decomp.'!J35/('Flow probs &amp; rates'!$E27+'Flow probs &amp; rates'!$F27)</f>
        <v>2.1032163960338471E-4</v>
      </c>
      <c r="AB35" s="29">
        <f ca="1">(1-'Flow probs &amp; rates'!$H27)*'Output - Variance decomp.'!M35/('Flow probs &amp; rates'!$E27+'Flow probs &amp; rates'!$F27)-'Flow probs &amp; rates'!$H27*'Output - Variance decomp.'!L35/('Flow probs &amp; rates'!$E27+'Flow probs &amp; rates'!$F27)</f>
        <v>-4.250511397379923E-4</v>
      </c>
      <c r="AC35" s="29">
        <f ca="1">(1-'Flow probs &amp; rates'!$H27)*'Output - Variance decomp.'!O35/('Flow probs &amp; rates'!$E27+'Flow probs &amp; rates'!$F27)-'Flow probs &amp; rates'!$H27*'Output - Variance decomp.'!N35/('Flow probs &amp; rates'!$E27+'Flow probs &amp; rates'!$F27)</f>
        <v>-6.5926076198227045E-6</v>
      </c>
      <c r="AD35" s="29">
        <f t="shared" ca="1" si="1"/>
        <v>-1.6120926231591533E-3</v>
      </c>
    </row>
    <row r="36" spans="1:30" x14ac:dyDescent="0.35">
      <c r="A36" s="2" t="s">
        <v>84</v>
      </c>
      <c r="B36" s="29">
        <f t="array" aca="1" ref="B36:C36" ca="1">TRANSPOSE(MMULT(OFFSET('Useful matrices &amp; checks'!$Y$6,UsefulSeries!$O27,0):OFFSET('Useful matrices &amp; checks'!$Z$7,UsefulSeries!$O27,0),OFFSET('SS Taylor expansion'!$AE$6,UsefulSeries!$O27,0):OFFSET('SS Taylor expansion'!$AE$7,UsefulSeries!$O27,0)))+TRANSPOSE(MMULT(OFFSET('Useful matrices &amp; checks'!$AC$6,UsefulSeries!$O27,0):OFFSET('Useful matrices &amp; checks'!$AD$7,UsefulSeries!$O27,0),TRANSPOSE(B35:C35)))</f>
        <v>8.4477174225769229E-4</v>
      </c>
      <c r="C36" s="29">
        <f ca="1"/>
        <v>-8.1448855569625717E-4</v>
      </c>
      <c r="D36" s="29">
        <f t="array" aca="1" ref="D36:E36" ca="1">TRANSPOSE(MMULT(OFFSET('Useful matrices &amp; checks'!$Y$6,UsefulSeries!$O27,0):OFFSET('Useful matrices &amp; checks'!$Z$7,UsefulSeries!$O27,0),OFFSET('SS Taylor expansion'!$AF$6,UsefulSeries!$O27,0):OFFSET('SS Taylor expansion'!$AF$7,UsefulSeries!$O27,0)))+TRANSPOSE(MMULT(OFFSET('Useful matrices &amp; checks'!$AC$6,UsefulSeries!$O27,0):OFFSET('Useful matrices &amp; checks'!$AD$7,UsefulSeries!$O27,0),TRANSPOSE(D35:E35)))</f>
        <v>8.9043507774148856E-4</v>
      </c>
      <c r="E36" s="29">
        <f ca="1"/>
        <v>8.9514336282577248E-5</v>
      </c>
      <c r="F36" s="29">
        <f t="array" aca="1" ref="F36:G36" ca="1">TRANSPOSE(MMULT(OFFSET('Useful matrices &amp; checks'!$Y$6,UsefulSeries!$O27,0):OFFSET('Useful matrices &amp; checks'!$Z$7,UsefulSeries!$O27,0),OFFSET('SS Taylor expansion'!$AG$6,UsefulSeries!$O27,0):OFFSET('SS Taylor expansion'!$AG$7,UsefulSeries!$O27,0)))+TRANSPOSE(MMULT(OFFSET('Useful matrices &amp; checks'!$AC$6,UsefulSeries!$O27,0):OFFSET('Useful matrices &amp; checks'!$AD$7,UsefulSeries!$O27,0),TRANSPOSE(F35:G35)))</f>
        <v>-5.8813759159094688E-4</v>
      </c>
      <c r="G36" s="29">
        <f ca="1"/>
        <v>2.860930140472374E-5</v>
      </c>
      <c r="H36" s="29">
        <f t="array" aca="1" ref="H36:I36" ca="1">TRANSPOSE(MMULT(OFFSET('Useful matrices &amp; checks'!$Y$6,UsefulSeries!$O27,0):OFFSET('Useful matrices &amp; checks'!$Z$7,UsefulSeries!$O27,0),OFFSET('SS Taylor expansion'!$AH$6,UsefulSeries!$O27,0):OFFSET('SS Taylor expansion'!$AH$7,UsefulSeries!$O27,0)))+TRANSPOSE(MMULT(OFFSET('Useful matrices &amp; checks'!$AC$6,UsefulSeries!$O27,0):OFFSET('Useful matrices &amp; checks'!$AD$7,UsefulSeries!$O27,0),TRANSPOSE(H35:I35)))</f>
        <v>8.9450509489110471E-4</v>
      </c>
      <c r="I36" s="29">
        <f ca="1"/>
        <v>2.3149424573160851E-4</v>
      </c>
      <c r="J36" s="29">
        <f t="array" aca="1" ref="J36:K36" ca="1">TRANSPOSE(MMULT(OFFSET('Useful matrices &amp; checks'!$Y$6,UsefulSeries!$O27,0):OFFSET('Useful matrices &amp; checks'!$Z$7,UsefulSeries!$O27,0),OFFSET('SS Taylor expansion'!$AI$6,UsefulSeries!$O27,0):OFFSET('SS Taylor expansion'!$AI$7,UsefulSeries!$O27,0)))+TRANSPOSE(MMULT(OFFSET('Useful matrices &amp; checks'!$AC$6,UsefulSeries!$O27,0):OFFSET('Useful matrices &amp; checks'!$AD$7,UsefulSeries!$O27,0),TRANSPOSE(J35:K35)))</f>
        <v>-1.2760020933756785E-4</v>
      </c>
      <c r="K36" s="29">
        <f ca="1"/>
        <v>4.5541746442904438E-5</v>
      </c>
      <c r="L36" s="29">
        <f t="array" aca="1" ref="L36:M36" ca="1">TRANSPOSE(MMULT(OFFSET('Useful matrices &amp; checks'!$Y$6,UsefulSeries!$O27,0):OFFSET('Useful matrices &amp; checks'!$Z$7,UsefulSeries!$O27,0),OFFSET('SS Taylor expansion'!$AJ$6,UsefulSeries!$O27,0):OFFSET('SS Taylor expansion'!$AJ$7,UsefulSeries!$O27,0)))+TRANSPOSE(MMULT(OFFSET('Useful matrices &amp; checks'!$AC$6,UsefulSeries!$O27,0):OFFSET('Useful matrices &amp; checks'!$AD$7,UsefulSeries!$O27,0),TRANSPOSE(L35:M35)))</f>
        <v>1.2658156948449728E-4</v>
      </c>
      <c r="M36" s="29">
        <f ca="1"/>
        <v>9.0426326734509874E-4</v>
      </c>
      <c r="N36" s="39">
        <f t="array" aca="1" ref="N36:O36" ca="1">TRANSPOSE(MMULT(OFFSET('Useful matrices &amp; checks'!$AC$6,UsefulSeries!$O27,0):OFFSET('Useful matrices &amp; checks'!$AD$7,UsefulSeries!$O27,0),TRANSPOSE(N35:O35)))</f>
        <v>4.5944765187172697E-5</v>
      </c>
      <c r="O36" s="39">
        <f ca="1"/>
        <v>2.871297467571268E-6</v>
      </c>
      <c r="P36" s="39">
        <f t="shared" ca="1" si="2"/>
        <v>-4.891994665536662E-4</v>
      </c>
      <c r="Q36" s="39">
        <f t="shared" ca="1" si="3"/>
        <v>-4.9167376725187952E-4</v>
      </c>
      <c r="R36" s="29"/>
      <c r="S36" s="29">
        <f>'Flow probs &amp; rates'!E29-'Flow probs &amp; rates'!E28</f>
        <v>1.5973009820797746E-3</v>
      </c>
      <c r="T36" s="29">
        <f>'Flow probs &amp; rates'!F29-'Flow probs &amp; rates'!F28</f>
        <v>-3.8681282736527378E-6</v>
      </c>
      <c r="U36" s="29">
        <f>'Flow probs &amp; rates'!H29-'Flow probs &amp; rates'!H28</f>
        <v>5.8003777025213143E-4</v>
      </c>
      <c r="V36" s="29"/>
      <c r="W36" s="29">
        <f ca="1">(1-'Flow probs &amp; rates'!$H28)*'Output - Variance decomp.'!C36/('Flow probs &amp; rates'!$E28+'Flow probs &amp; rates'!$F28)-'Flow probs &amp; rates'!$H28*'Output - Variance decomp.'!B36/('Flow probs &amp; rates'!$E28+'Flow probs &amp; rates'!$F28)</f>
        <v>-1.2331631193175632E-3</v>
      </c>
      <c r="X36" s="29">
        <f ca="1">(1-'Flow probs &amp; rates'!$H28)*'Output - Variance decomp.'!E36/('Flow probs &amp; rates'!$E28+'Flow probs &amp; rates'!$F28)-'Flow probs &amp; rates'!$H28*'Output - Variance decomp.'!D36/('Flow probs &amp; rates'!$E28+'Flow probs &amp; rates'!$F28)</f>
        <v>2.5615711452532078E-5</v>
      </c>
      <c r="Y36" s="29">
        <f ca="1">(1-'Flow probs &amp; rates'!$H28)*'Output - Variance decomp.'!G36/('Flow probs &amp; rates'!$E28+'Flow probs &amp; rates'!$F28)-'Flow probs &amp; rates'!$H28*'Output - Variance decomp.'!F36/('Flow probs &amp; rates'!$E28+'Flow probs &amp; rates'!$F28)</f>
        <v>1.0574132045039882E-4</v>
      </c>
      <c r="Z36" s="29">
        <f ca="1">(1-'Flow probs &amp; rates'!$H28)*'Output - Variance decomp.'!I36/('Flow probs &amp; rates'!$E28+'Flow probs &amp; rates'!$F28)-'Flow probs &amp; rates'!$H28*'Output - Variance decomp.'!H36/('Flow probs &amp; rates'!$E28+'Flow probs &amp; rates'!$F28)</f>
        <v>2.2366235176792015E-4</v>
      </c>
      <c r="AA36" s="29">
        <f ca="1">(1-'Flow probs &amp; rates'!$H28)*'Output - Variance decomp.'!K36/('Flow probs &amp; rates'!$E28+'Flow probs &amp; rates'!$F28)-'Flow probs &amp; rates'!$H28*'Output - Variance decomp.'!J36/('Flow probs &amp; rates'!$E28+'Flow probs &amp; rates'!$F28)</f>
        <v>7.7935061213863058E-5</v>
      </c>
      <c r="AB36" s="29">
        <f ca="1">(1-'Flow probs &amp; rates'!$H28)*'Output - Variance decomp.'!M36/('Flow probs &amp; rates'!$E28+'Flow probs &amp; rates'!$F28)-'Flow probs &amp; rates'!$H28*'Output - Variance decomp.'!L36/('Flow probs &amp; rates'!$E28+'Flow probs &amp; rates'!$F28)</f>
        <v>1.2500977184932418E-3</v>
      </c>
      <c r="AC36" s="29">
        <f ca="1">(1-'Flow probs &amp; rates'!$H28)*'Output - Variance decomp.'!O36/('Flow probs &amp; rates'!$E28+'Flow probs &amp; rates'!$F28)-'Flow probs &amp; rates'!$H28*'Output - Variance decomp.'!N36/('Flow probs &amp; rates'!$E28+'Flow probs &amp; rates'!$F28)</f>
        <v>-1.1214132415320782E-6</v>
      </c>
      <c r="AD36" s="29">
        <f t="shared" ca="1" si="1"/>
        <v>1.3127013943327071E-4</v>
      </c>
    </row>
    <row r="37" spans="1:30" x14ac:dyDescent="0.35">
      <c r="A37" s="2" t="s">
        <v>85</v>
      </c>
      <c r="B37" s="29">
        <f t="array" aca="1" ref="B37:C37" ca="1">TRANSPOSE(MMULT(OFFSET('Useful matrices &amp; checks'!$Y$6,UsefulSeries!$O28,0):OFFSET('Useful matrices &amp; checks'!$Z$7,UsefulSeries!$O28,0),OFFSET('SS Taylor expansion'!$AE$6,UsefulSeries!$O28,0):OFFSET('SS Taylor expansion'!$AE$7,UsefulSeries!$O28,0)))+TRANSPOSE(MMULT(OFFSET('Useful matrices &amp; checks'!$AC$6,UsefulSeries!$O28,0):OFFSET('Useful matrices &amp; checks'!$AD$7,UsefulSeries!$O28,0),TRANSPOSE(B36:C36)))</f>
        <v>3.2431690220838163E-4</v>
      </c>
      <c r="C37" s="29">
        <f ca="1"/>
        <v>-2.4643287600423512E-4</v>
      </c>
      <c r="D37" s="29">
        <f t="array" aca="1" ref="D37:E37" ca="1">TRANSPOSE(MMULT(OFFSET('Useful matrices &amp; checks'!$Y$6,UsefulSeries!$O28,0):OFFSET('Useful matrices &amp; checks'!$Z$7,UsefulSeries!$O28,0),OFFSET('SS Taylor expansion'!$AF$6,UsefulSeries!$O28,0):OFFSET('SS Taylor expansion'!$AF$7,UsefulSeries!$O28,0)))+TRANSPOSE(MMULT(OFFSET('Useful matrices &amp; checks'!$AC$6,UsefulSeries!$O28,0):OFFSET('Useful matrices &amp; checks'!$AD$7,UsefulSeries!$O28,0),TRANSPOSE(D36:E36)))</f>
        <v>7.269512846376871E-4</v>
      </c>
      <c r="E37" s="29">
        <f ca="1"/>
        <v>3.8513564509165923E-5</v>
      </c>
      <c r="F37" s="29">
        <f t="array" aca="1" ref="F37:G37" ca="1">TRANSPOSE(MMULT(OFFSET('Useful matrices &amp; checks'!$Y$6,UsefulSeries!$O28,0):OFFSET('Useful matrices &amp; checks'!$Z$7,UsefulSeries!$O28,0),OFFSET('SS Taylor expansion'!$AG$6,UsefulSeries!$O28,0):OFFSET('SS Taylor expansion'!$AG$7,UsefulSeries!$O28,0)))+TRANSPOSE(MMULT(OFFSET('Useful matrices &amp; checks'!$AC$6,UsefulSeries!$O28,0):OFFSET('Useful matrices &amp; checks'!$AD$7,UsefulSeries!$O28,0),TRANSPOSE(F36:G36)))</f>
        <v>-2.5576442029917699E-4</v>
      </c>
      <c r="G37" s="29">
        <f ca="1"/>
        <v>-2.504294355403935E-4</v>
      </c>
      <c r="H37" s="29">
        <f t="array" aca="1" ref="H37:I37" ca="1">TRANSPOSE(MMULT(OFFSET('Useful matrices &amp; checks'!$Y$6,UsefulSeries!$O28,0):OFFSET('Useful matrices &amp; checks'!$Z$7,UsefulSeries!$O28,0),OFFSET('SS Taylor expansion'!$AH$6,UsefulSeries!$O28,0):OFFSET('SS Taylor expansion'!$AH$7,UsefulSeries!$O28,0)))+TRANSPOSE(MMULT(OFFSET('Useful matrices &amp; checks'!$AC$6,UsefulSeries!$O28,0):OFFSET('Useful matrices &amp; checks'!$AD$7,UsefulSeries!$O28,0),TRANSPOSE(H36:I36)))</f>
        <v>8.7964715629132483E-4</v>
      </c>
      <c r="I37" s="29">
        <f ca="1"/>
        <v>2.0368172827353251E-5</v>
      </c>
      <c r="J37" s="29">
        <f t="array" aca="1" ref="J37:K37" ca="1">TRANSPOSE(MMULT(OFFSET('Useful matrices &amp; checks'!$Y$6,UsefulSeries!$O28,0):OFFSET('Useful matrices &amp; checks'!$Z$7,UsefulSeries!$O28,0),OFFSET('SS Taylor expansion'!$AI$6,UsefulSeries!$O28,0):OFFSET('SS Taylor expansion'!$AI$7,UsefulSeries!$O28,0)))+TRANSPOSE(MMULT(OFFSET('Useful matrices &amp; checks'!$AC$6,UsefulSeries!$O28,0):OFFSET('Useful matrices &amp; checks'!$AD$7,UsefulSeries!$O28,0),TRANSPOSE(J36:K36)))</f>
        <v>-4.4829939618977271E-4</v>
      </c>
      <c r="K37" s="29">
        <f ca="1"/>
        <v>4.2517650149066595E-5</v>
      </c>
      <c r="L37" s="29">
        <f t="array" aca="1" ref="L37:M37" ca="1">TRANSPOSE(MMULT(OFFSET('Useful matrices &amp; checks'!$Y$6,UsefulSeries!$O28,0):OFFSET('Useful matrices &amp; checks'!$Z$7,UsefulSeries!$O28,0),OFFSET('SS Taylor expansion'!$AJ$6,UsefulSeries!$O28,0):OFFSET('SS Taylor expansion'!$AJ$7,UsefulSeries!$O28,0)))+TRANSPOSE(MMULT(OFFSET('Useful matrices &amp; checks'!$AC$6,UsefulSeries!$O28,0):OFFSET('Useful matrices &amp; checks'!$AD$7,UsefulSeries!$O28,0),TRANSPOSE(L36:M36)))</f>
        <v>2.6655259996525139E-4</v>
      </c>
      <c r="M37" s="29">
        <f ca="1"/>
        <v>4.4951956752572293E-4</v>
      </c>
      <c r="N37" s="39">
        <f t="array" aca="1" ref="N37:O37" ca="1">TRANSPOSE(MMULT(OFFSET('Useful matrices &amp; checks'!$AC$6,UsefulSeries!$O28,0):OFFSET('Useful matrices &amp; checks'!$AD$7,UsefulSeries!$O28,0),TRANSPOSE(N36:O36)))</f>
        <v>4.4156067785905716E-5</v>
      </c>
      <c r="O37" s="39">
        <f ca="1"/>
        <v>6.4398973760374289E-7</v>
      </c>
      <c r="P37" s="39">
        <f t="shared" ca="1" si="2"/>
        <v>-5.5084837835955869E-4</v>
      </c>
      <c r="Q37" s="39">
        <f t="shared" ca="1" si="3"/>
        <v>-3.2702551750825158E-4</v>
      </c>
      <c r="R37" s="29"/>
      <c r="S37" s="29">
        <f>'Flow probs &amp; rates'!E30-'Flow probs &amp; rates'!E29</f>
        <v>9.8671181604004232E-4</v>
      </c>
      <c r="T37" s="29">
        <f>'Flow probs &amp; rates'!F30-'Flow probs &amp; rates'!F29</f>
        <v>-2.7232488430396773E-4</v>
      </c>
      <c r="U37" s="29">
        <f>'Flow probs &amp; rates'!H30-'Flow probs &amp; rates'!H29</f>
        <v>1.3428201378147681E-3</v>
      </c>
      <c r="V37" s="29"/>
      <c r="W37" s="29">
        <f ca="1">(1-'Flow probs &amp; rates'!$H29)*'Output - Variance decomp.'!C37/('Flow probs &amp; rates'!$E29+'Flow probs &amp; rates'!$F29)-'Flow probs &amp; rates'!$H29*'Output - Variance decomp.'!B37/('Flow probs &amp; rates'!$E29+'Flow probs &amp; rates'!$F29)</f>
        <v>-3.7994356206935074E-4</v>
      </c>
      <c r="X37" s="29">
        <f ca="1">(1-'Flow probs &amp; rates'!$H29)*'Output - Variance decomp.'!E37/('Flow probs &amp; rates'!$E29+'Flow probs &amp; rates'!$F29)-'Flow probs &amp; rates'!$H29*'Output - Variance decomp.'!D37/('Flow probs &amp; rates'!$E29+'Flow probs &amp; rates'!$F29)</f>
        <v>-2.8016834696276348E-5</v>
      </c>
      <c r="Y37" s="29">
        <f ca="1">(1-'Flow probs &amp; rates'!$H29)*'Output - Variance decomp.'!G37/('Flow probs &amp; rates'!$E29+'Flow probs &amp; rates'!$F29)-'Flow probs &amp; rates'!$H29*'Output - Variance decomp.'!F37/('Flow probs &amp; rates'!$E29+'Flow probs &amp; rates'!$F29)</f>
        <v>-3.2032083480074776E-4</v>
      </c>
      <c r="Z37" s="29">
        <f ca="1">(1-'Flow probs &amp; rates'!$H29)*'Output - Variance decomp.'!I37/('Flow probs &amp; rates'!$E29+'Flow probs &amp; rates'!$F29)-'Flow probs &amp; rates'!$H29*'Output - Variance decomp.'!H37/('Flow probs &amp; rates'!$E29+'Flow probs &amp; rates'!$F29)</f>
        <v>-7.0470076955910036E-5</v>
      </c>
      <c r="AA37" s="29">
        <f ca="1">(1-'Flow probs &amp; rates'!$H29)*'Output - Variance decomp.'!K37/('Flow probs &amp; rates'!$E29+'Flow probs &amp; rates'!$F29)-'Flow probs &amp; rates'!$H29*'Output - Variance decomp.'!J37/('Flow probs &amp; rates'!$E29+'Flow probs &amp; rates'!$F29)</f>
        <v>1.0964682226903685E-4</v>
      </c>
      <c r="AB37" s="29">
        <f ca="1">(1-'Flow probs &amp; rates'!$H29)*'Output - Variance decomp.'!M37/('Flow probs &amp; rates'!$E29+'Flow probs &amp; rates'!$F29)-'Flow probs &amp; rates'!$H29*'Output - Variance decomp.'!L37/('Flow probs &amp; rates'!$E29+'Flow probs &amp; rates'!$F29)</f>
        <v>5.9661356561543227E-4</v>
      </c>
      <c r="AC37" s="29">
        <f ca="1">(1-'Flow probs &amp; rates'!$H29)*'Output - Variance decomp.'!O37/('Flow probs &amp; rates'!$E29+'Flow probs &amp; rates'!$F29)-'Flow probs &amp; rates'!$H29*'Output - Variance decomp.'!N37/('Flow probs &amp; rates'!$E29+'Flow probs &amp; rates'!$F29)</f>
        <v>-4.0649167096229277E-6</v>
      </c>
      <c r="AD37" s="29">
        <f t="shared" ca="1" si="1"/>
        <v>1.4393759751622067E-3</v>
      </c>
    </row>
    <row r="38" spans="1:30" x14ac:dyDescent="0.35">
      <c r="A38" s="2" t="s">
        <v>86</v>
      </c>
      <c r="B38" s="29">
        <f t="array" aca="1" ref="B38:C38" ca="1">TRANSPOSE(MMULT(OFFSET('Useful matrices &amp; checks'!$Y$6,UsefulSeries!$O29,0):OFFSET('Useful matrices &amp; checks'!$Z$7,UsefulSeries!$O29,0),OFFSET('SS Taylor expansion'!$AE$6,UsefulSeries!$O29,0):OFFSET('SS Taylor expansion'!$AE$7,UsefulSeries!$O29,0)))+TRANSPOSE(MMULT(OFFSET('Useful matrices &amp; checks'!$AC$6,UsefulSeries!$O29,0):OFFSET('Useful matrices &amp; checks'!$AD$7,UsefulSeries!$O29,0),TRANSPOSE(B37:C37)))</f>
        <v>-4.4128190882184029E-4</v>
      </c>
      <c r="C38" s="29">
        <f ca="1"/>
        <v>4.8959825985790456E-4</v>
      </c>
      <c r="D38" s="29">
        <f t="array" aca="1" ref="D38:E38" ca="1">TRANSPOSE(MMULT(OFFSET('Useful matrices &amp; checks'!$Y$6,UsefulSeries!$O29,0):OFFSET('Useful matrices &amp; checks'!$Z$7,UsefulSeries!$O29,0),OFFSET('SS Taylor expansion'!$AF$6,UsefulSeries!$O29,0):OFFSET('SS Taylor expansion'!$AF$7,UsefulSeries!$O29,0)))+TRANSPOSE(MMULT(OFFSET('Useful matrices &amp; checks'!$AC$6,UsefulSeries!$O29,0):OFFSET('Useful matrices &amp; checks'!$AD$7,UsefulSeries!$O29,0),TRANSPOSE(D37:E37)))</f>
        <v>3.9173865244315097E-4</v>
      </c>
      <c r="E38" s="29">
        <f ca="1"/>
        <v>2.3569640758521187E-5</v>
      </c>
      <c r="F38" s="29">
        <f t="array" aca="1" ref="F38:G38" ca="1">TRANSPOSE(MMULT(OFFSET('Useful matrices &amp; checks'!$Y$6,UsefulSeries!$O29,0):OFFSET('Useful matrices &amp; checks'!$Z$7,UsefulSeries!$O29,0),OFFSET('SS Taylor expansion'!$AG$6,UsefulSeries!$O29,0):OFFSET('SS Taylor expansion'!$AG$7,UsefulSeries!$O29,0)))+TRANSPOSE(MMULT(OFFSET('Useful matrices &amp; checks'!$AC$6,UsefulSeries!$O29,0):OFFSET('Useful matrices &amp; checks'!$AD$7,UsefulSeries!$O29,0),TRANSPOSE(F37:G37)))</f>
        <v>-1.0078745402069358E-3</v>
      </c>
      <c r="G38" s="29">
        <f ca="1"/>
        <v>4.8022712275200524E-4</v>
      </c>
      <c r="H38" s="29">
        <f t="array" aca="1" ref="H38:I38" ca="1">TRANSPOSE(MMULT(OFFSET('Useful matrices &amp; checks'!$Y$6,UsefulSeries!$O29,0):OFFSET('Useful matrices &amp; checks'!$Z$7,UsefulSeries!$O29,0),OFFSET('SS Taylor expansion'!$AH$6,UsefulSeries!$O29,0):OFFSET('SS Taylor expansion'!$AH$7,UsefulSeries!$O29,0)))+TRANSPOSE(MMULT(OFFSET('Useful matrices &amp; checks'!$AC$6,UsefulSeries!$O29,0):OFFSET('Useful matrices &amp; checks'!$AD$7,UsefulSeries!$O29,0),TRANSPOSE(H37:I37)))</f>
        <v>9.0713312377177946E-4</v>
      </c>
      <c r="I38" s="29">
        <f ca="1"/>
        <v>1.7873156886268627E-4</v>
      </c>
      <c r="J38" s="29">
        <f t="array" aca="1" ref="J38:K38" ca="1">TRANSPOSE(MMULT(OFFSET('Useful matrices &amp; checks'!$Y$6,UsefulSeries!$O29,0):OFFSET('Useful matrices &amp; checks'!$Z$7,UsefulSeries!$O29,0),OFFSET('SS Taylor expansion'!$AI$6,UsefulSeries!$O29,0):OFFSET('SS Taylor expansion'!$AI$7,UsefulSeries!$O29,0)))+TRANSPOSE(MMULT(OFFSET('Useful matrices &amp; checks'!$AC$6,UsefulSeries!$O29,0):OFFSET('Useful matrices &amp; checks'!$AD$7,UsefulSeries!$O29,0),TRANSPOSE(J37:K37)))</f>
        <v>-4.0787955576916039E-4</v>
      </c>
      <c r="K38" s="29">
        <f ca="1"/>
        <v>2.742202012305916E-5</v>
      </c>
      <c r="L38" s="29">
        <f t="array" aca="1" ref="L38:M38" ca="1">TRANSPOSE(MMULT(OFFSET('Useful matrices &amp; checks'!$Y$6,UsefulSeries!$O29,0):OFFSET('Useful matrices &amp; checks'!$Z$7,UsefulSeries!$O29,0),OFFSET('SS Taylor expansion'!$AJ$6,UsefulSeries!$O29,0):OFFSET('SS Taylor expansion'!$AJ$7,UsefulSeries!$O29,0)))+TRANSPOSE(MMULT(OFFSET('Useful matrices &amp; checks'!$AC$6,UsefulSeries!$O29,0):OFFSET('Useful matrices &amp; checks'!$AD$7,UsefulSeries!$O29,0),TRANSPOSE(L37:M37)))</f>
        <v>4.3503345000100828E-4</v>
      </c>
      <c r="M38" s="29">
        <f ca="1"/>
        <v>6.0501133981129902E-4</v>
      </c>
      <c r="N38" s="39">
        <f t="array" aca="1" ref="N38:O38" ca="1">TRANSPOSE(MMULT(OFFSET('Useful matrices &amp; checks'!$AC$6,UsefulSeries!$O29,0):OFFSET('Useful matrices &amp; checks'!$AD$7,UsefulSeries!$O29,0),TRANSPOSE(N37:O37)))</f>
        <v>4.3802034992153386E-5</v>
      </c>
      <c r="O38" s="39">
        <f ca="1"/>
        <v>3.8606194387869505E-7</v>
      </c>
      <c r="P38" s="39">
        <f t="shared" ca="1" si="2"/>
        <v>-6.6213697467154716E-4</v>
      </c>
      <c r="Q38" s="39">
        <f t="shared" ca="1" si="3"/>
        <v>-1.3376679014405463E-4</v>
      </c>
      <c r="R38" s="29"/>
      <c r="S38" s="29">
        <f>'Flow probs &amp; rates'!E31-'Flow probs &amp; rates'!E30</f>
        <v>-7.4146571826139152E-4</v>
      </c>
      <c r="T38" s="29">
        <f>'Flow probs &amp; rates'!F31-'Flow probs &amp; rates'!F30</f>
        <v>1.6711792239652995E-3</v>
      </c>
      <c r="U38" s="29">
        <f>'Flow probs &amp; rates'!H31-'Flow probs &amp; rates'!H30</f>
        <v>9.8706612827509366E-4</v>
      </c>
      <c r="V38" s="29"/>
      <c r="W38" s="29">
        <f ca="1">(1-'Flow probs &amp; rates'!$H30)*'Output - Variance decomp.'!C38/('Flow probs &amp; rates'!$E30+'Flow probs &amp; rates'!$F30)-'Flow probs &amp; rates'!$H30*'Output - Variance decomp.'!B38/('Flow probs &amp; rates'!$E30+'Flow probs &amp; rates'!$F30)</f>
        <v>7.3114461562022654E-4</v>
      </c>
      <c r="X38" s="29">
        <f ca="1">(1-'Flow probs &amp; rates'!$H30)*'Output - Variance decomp.'!E38/('Flow probs &amp; rates'!$E30+'Flow probs &amp; rates'!$F30)-'Flow probs &amp; rates'!$H30*'Output - Variance decomp.'!D38/('Flow probs &amp; rates'!$E30+'Flow probs &amp; rates'!$F30)</f>
        <v>-1.2000352267855206E-5</v>
      </c>
      <c r="Y38" s="29">
        <f ca="1">(1-'Flow probs &amp; rates'!$H30)*'Output - Variance decomp.'!G38/('Flow probs &amp; rates'!$E30+'Flow probs &amp; rates'!$F30)-'Flow probs &amp; rates'!$H30*'Output - Variance decomp.'!F38/('Flow probs &amp; rates'!$E30+'Flow probs &amp; rates'!$F30)</f>
        <v>7.8286924949037351E-4</v>
      </c>
      <c r="Z38" s="29">
        <f ca="1">(1-'Flow probs &amp; rates'!$H30)*'Output - Variance decomp.'!I38/('Flow probs &amp; rates'!$E30+'Flow probs &amp; rates'!$F30)-'Flow probs &amp; rates'!$H30*'Output - Variance decomp.'!H38/('Flow probs &amp; rates'!$E30+'Flow probs &amp; rates'!$F30)</f>
        <v>1.4482624921597747E-4</v>
      </c>
      <c r="AA38" s="29">
        <f ca="1">(1-'Flow probs &amp; rates'!$H30)*'Output - Variance decomp.'!K38/('Flow probs &amp; rates'!$E30+'Flow probs &amp; rates'!$F30)-'Flow probs &amp; rates'!$H30*'Output - Variance decomp.'!J38/('Flow probs &amp; rates'!$E30+'Flow probs &amp; rates'!$F30)</f>
        <v>8.4741208424501881E-5</v>
      </c>
      <c r="AB38" s="29">
        <f ca="1">(1-'Flow probs &amp; rates'!$H30)*'Output - Variance decomp.'!M38/('Flow probs &amp; rates'!$E30+'Flow probs &amp; rates'!$F30)-'Flow probs &amp; rates'!$H30*'Output - Variance decomp.'!L38/('Flow probs &amp; rates'!$E30+'Flow probs &amp; rates'!$F30)</f>
        <v>7.9145815632218391E-4</v>
      </c>
      <c r="AC38" s="29">
        <f ca="1">(1-'Flow probs &amp; rates'!$H30)*'Output - Variance decomp.'!O38/('Flow probs &amp; rates'!$E30+'Flow probs &amp; rates'!$F30)-'Flow probs &amp; rates'!$H30*'Output - Variance decomp.'!N38/('Flow probs &amp; rates'!$E30+'Flow probs &amp; rates'!$F30)</f>
        <v>-4.4692121930157565E-6</v>
      </c>
      <c r="AD38" s="29">
        <f t="shared" ca="1" si="1"/>
        <v>-1.5315037863372987E-3</v>
      </c>
    </row>
    <row r="39" spans="1:30" x14ac:dyDescent="0.35">
      <c r="A39" s="2" t="s">
        <v>87</v>
      </c>
      <c r="B39" s="29">
        <f t="array" aca="1" ref="B39:C39" ca="1">TRANSPOSE(MMULT(OFFSET('Useful matrices &amp; checks'!$Y$6,UsefulSeries!$O30,0):OFFSET('Useful matrices &amp; checks'!$Z$7,UsefulSeries!$O30,0),OFFSET('SS Taylor expansion'!$AE$6,UsefulSeries!$O30,0):OFFSET('SS Taylor expansion'!$AE$7,UsefulSeries!$O30,0)))+TRANSPOSE(MMULT(OFFSET('Useful matrices &amp; checks'!$AC$6,UsefulSeries!$O30,0):OFFSET('Useful matrices &amp; checks'!$AD$7,UsefulSeries!$O30,0),TRANSPOSE(B38:C38)))</f>
        <v>-3.0603178637609468E-4</v>
      </c>
      <c r="C39" s="29">
        <f ca="1"/>
        <v>3.0804099184688629E-4</v>
      </c>
      <c r="D39" s="29">
        <f t="array" aca="1" ref="D39:E39" ca="1">TRANSPOSE(MMULT(OFFSET('Useful matrices &amp; checks'!$Y$6,UsefulSeries!$O30,0):OFFSET('Useful matrices &amp; checks'!$Z$7,UsefulSeries!$O30,0),OFFSET('SS Taylor expansion'!$AF$6,UsefulSeries!$O30,0):OFFSET('SS Taylor expansion'!$AF$7,UsefulSeries!$O30,0)))+TRANSPOSE(MMULT(OFFSET('Useful matrices &amp; checks'!$AC$6,UsefulSeries!$O30,0):OFFSET('Useful matrices &amp; checks'!$AD$7,UsefulSeries!$O30,0),TRANSPOSE(D38:E38)))</f>
        <v>6.9601359524265453E-4</v>
      </c>
      <c r="E39" s="29">
        <f ca="1"/>
        <v>9.40817920837134E-6</v>
      </c>
      <c r="F39" s="29">
        <f t="array" aca="1" ref="F39:G39" ca="1">TRANSPOSE(MMULT(OFFSET('Useful matrices &amp; checks'!$Y$6,UsefulSeries!$O30,0):OFFSET('Useful matrices &amp; checks'!$Z$7,UsefulSeries!$O30,0),OFFSET('SS Taylor expansion'!$AG$6,UsefulSeries!$O30,0):OFFSET('SS Taylor expansion'!$AG$7,UsefulSeries!$O30,0)))+TRANSPOSE(MMULT(OFFSET('Useful matrices &amp; checks'!$AC$6,UsefulSeries!$O30,0):OFFSET('Useful matrices &amp; checks'!$AD$7,UsefulSeries!$O30,0),TRANSPOSE(F38:G38)))</f>
        <v>-1.2138025760239164E-3</v>
      </c>
      <c r="G39" s="29">
        <f ca="1"/>
        <v>6.5463218690402832E-4</v>
      </c>
      <c r="H39" s="29">
        <f t="array" aca="1" ref="H39:I39" ca="1">TRANSPOSE(MMULT(OFFSET('Useful matrices &amp; checks'!$Y$6,UsefulSeries!$O30,0):OFFSET('Useful matrices &amp; checks'!$Z$7,UsefulSeries!$O30,0),OFFSET('SS Taylor expansion'!$AH$6,UsefulSeries!$O30,0):OFFSET('SS Taylor expansion'!$AH$7,UsefulSeries!$O30,0)))+TRANSPOSE(MMULT(OFFSET('Useful matrices &amp; checks'!$AC$6,UsefulSeries!$O30,0):OFFSET('Useful matrices &amp; checks'!$AD$7,UsefulSeries!$O30,0),TRANSPOSE(H38:I38)))</f>
        <v>9.2259011311723589E-4</v>
      </c>
      <c r="I39" s="29">
        <f ca="1"/>
        <v>3.196121231470358E-4</v>
      </c>
      <c r="J39" s="29">
        <f t="array" aca="1" ref="J39:K39" ca="1">TRANSPOSE(MMULT(OFFSET('Useful matrices &amp; checks'!$Y$6,UsefulSeries!$O30,0):OFFSET('Useful matrices &amp; checks'!$Z$7,UsefulSeries!$O30,0),OFFSET('SS Taylor expansion'!$AI$6,UsefulSeries!$O30,0):OFFSET('SS Taylor expansion'!$AI$7,UsefulSeries!$O30,0)))+TRANSPOSE(MMULT(OFFSET('Useful matrices &amp; checks'!$AC$6,UsefulSeries!$O30,0):OFFSET('Useful matrices &amp; checks'!$AD$7,UsefulSeries!$O30,0),TRANSPOSE(J38:K38)))</f>
        <v>-2.796893566084181E-4</v>
      </c>
      <c r="K39" s="29">
        <f ca="1"/>
        <v>2.0950380944126512E-5</v>
      </c>
      <c r="L39" s="29">
        <f t="array" aca="1" ref="L39:M39" ca="1">TRANSPOSE(MMULT(OFFSET('Useful matrices &amp; checks'!$Y$6,UsefulSeries!$O30,0):OFFSET('Useful matrices &amp; checks'!$Z$7,UsefulSeries!$O30,0),OFFSET('SS Taylor expansion'!$AJ$6,UsefulSeries!$O30,0):OFFSET('SS Taylor expansion'!$AJ$7,UsefulSeries!$O30,0)))+TRANSPOSE(MMULT(OFFSET('Useful matrices &amp; checks'!$AC$6,UsefulSeries!$O30,0):OFFSET('Useful matrices &amp; checks'!$AD$7,UsefulSeries!$O30,0),TRANSPOSE(L38:M38)))</f>
        <v>5.1114436323139987E-4</v>
      </c>
      <c r="M39" s="29">
        <f ca="1"/>
        <v>2.5647397664162251E-4</v>
      </c>
      <c r="N39" s="39">
        <f t="array" aca="1" ref="N39:O39" ca="1">TRANSPOSE(MMULT(OFFSET('Useful matrices &amp; checks'!$AC$6,UsefulSeries!$O30,0):OFFSET('Useful matrices &amp; checks'!$AD$7,UsefulSeries!$O30,0),TRANSPOSE(N38:O38)))</f>
        <v>4.1546365801070185E-5</v>
      </c>
      <c r="O39" s="39">
        <f ca="1"/>
        <v>-1.5518864196140362E-7</v>
      </c>
      <c r="P39" s="39">
        <f t="shared" ca="1" si="2"/>
        <v>-6.5406714825847129E-4</v>
      </c>
      <c r="Q39" s="39">
        <f t="shared" ca="1" si="3"/>
        <v>-7.4637236639701362E-5</v>
      </c>
      <c r="R39" s="29"/>
      <c r="S39" s="29">
        <f>'Flow probs &amp; rates'!E32-'Flow probs &amp; rates'!E31</f>
        <v>-2.8229642987454007E-4</v>
      </c>
      <c r="T39" s="29">
        <f>'Flow probs &amp; rates'!F32-'Flow probs &amp; rates'!F31</f>
        <v>1.4943254134104078E-3</v>
      </c>
      <c r="U39" s="29">
        <f>'Flow probs &amp; rates'!H32-'Flow probs &amp; rates'!H31</f>
        <v>1.2939787152152493E-5</v>
      </c>
      <c r="V39" s="29"/>
      <c r="W39" s="29">
        <f ca="1">(1-'Flow probs &amp; rates'!$H31)*'Output - Variance decomp.'!C39/('Flow probs &amp; rates'!$E31+'Flow probs &amp; rates'!$F31)-'Flow probs &amp; rates'!$H31*'Output - Variance decomp.'!B39/('Flow probs &amp; rates'!$E31+'Flow probs &amp; rates'!$F31)</f>
        <v>4.6260941071339353E-4</v>
      </c>
      <c r="X39" s="29">
        <f ca="1">(1-'Flow probs &amp; rates'!$H31)*'Output - Variance decomp.'!E39/('Flow probs &amp; rates'!$E31+'Flow probs &amp; rates'!$F31)-'Flow probs &amp; rates'!$H31*'Output - Variance decomp.'!D39/('Flow probs &amp; rates'!$E31+'Flow probs &amp; rates'!$F31)</f>
        <v>-6.7417541367447529E-5</v>
      </c>
      <c r="Y39" s="29">
        <f ca="1">(1-'Flow probs &amp; rates'!$H31)*'Output - Variance decomp.'!G39/('Flow probs &amp; rates'!$E31+'Flow probs &amp; rates'!$F31)-'Flow probs &amp; rates'!$H31*'Output - Variance decomp.'!F39/('Flow probs &amp; rates'!$E31+'Flow probs &amp; rates'!$F31)</f>
        <v>1.0482518860206098E-3</v>
      </c>
      <c r="Z39" s="29">
        <f ca="1">(1-'Flow probs &amp; rates'!$H31)*'Output - Variance decomp.'!I39/('Flow probs &amp; rates'!$E31+'Flow probs &amp; rates'!$F31)-'Flow probs &amp; rates'!$H31*'Output - Variance decomp.'!H39/('Flow probs &amp; rates'!$E31+'Flow probs &amp; rates'!$F31)</f>
        <v>3.3661700134331461E-4</v>
      </c>
      <c r="AA39" s="29">
        <f ca="1">(1-'Flow probs &amp; rates'!$H31)*'Output - Variance decomp.'!K39/('Flow probs &amp; rates'!$E31+'Flow probs &amp; rates'!$F31)-'Flow probs &amp; rates'!$H31*'Output - Variance decomp.'!J39/('Flow probs &amp; rates'!$E31+'Flow probs &amp; rates'!$F31)</f>
        <v>6.139138442090732E-5</v>
      </c>
      <c r="AB39" s="29">
        <f ca="1">(1-'Flow probs &amp; rates'!$H31)*'Output - Variance decomp.'!M39/('Flow probs &amp; rates'!$E31+'Flow probs &amp; rates'!$F31)-'Flow probs &amp; rates'!$H31*'Output - Variance decomp.'!L39/('Flow probs &amp; rates'!$E31+'Flow probs &amp; rates'!$F31)</f>
        <v>2.9661639366037647E-4</v>
      </c>
      <c r="AC39" s="29">
        <f ca="1">(1-'Flow probs &amp; rates'!$H31)*'Output - Variance decomp.'!O39/('Flow probs &amp; rates'!$E31+'Flow probs &amp; rates'!$F31)-'Flow probs &amp; rates'!$H31*'Output - Variance decomp.'!N39/('Flow probs &amp; rates'!$E31+'Flow probs &amp; rates'!$F31)</f>
        <v>-5.0183999174408583E-6</v>
      </c>
      <c r="AD39" s="29">
        <f t="shared" ca="1" si="1"/>
        <v>-2.1201103477215604E-3</v>
      </c>
    </row>
    <row r="40" spans="1:30" x14ac:dyDescent="0.35">
      <c r="A40" s="2" t="s">
        <v>88</v>
      </c>
      <c r="B40" s="29">
        <f t="array" aca="1" ref="B40:C40" ca="1">TRANSPOSE(MMULT(OFFSET('Useful matrices &amp; checks'!$Y$6,UsefulSeries!$O31,0):OFFSET('Useful matrices &amp; checks'!$Z$7,UsefulSeries!$O31,0),OFFSET('SS Taylor expansion'!$AE$6,UsefulSeries!$O31,0):OFFSET('SS Taylor expansion'!$AE$7,UsefulSeries!$O31,0)))+TRANSPOSE(MMULT(OFFSET('Useful matrices &amp; checks'!$AC$6,UsefulSeries!$O31,0):OFFSET('Useful matrices &amp; checks'!$AD$7,UsefulSeries!$O31,0),TRANSPOSE(B39:C39)))</f>
        <v>2.3673571708734238E-4</v>
      </c>
      <c r="C40" s="29">
        <f ca="1"/>
        <v>-2.4514230585032039E-4</v>
      </c>
      <c r="D40" s="29">
        <f t="array" aca="1" ref="D40:E40" ca="1">TRANSPOSE(MMULT(OFFSET('Useful matrices &amp; checks'!$Y$6,UsefulSeries!$O31,0):OFFSET('Useful matrices &amp; checks'!$Z$7,UsefulSeries!$O31,0),OFFSET('SS Taylor expansion'!$AF$6,UsefulSeries!$O31,0):OFFSET('SS Taylor expansion'!$AF$7,UsefulSeries!$O31,0)))+TRANSPOSE(MMULT(OFFSET('Useful matrices &amp; checks'!$AC$6,UsefulSeries!$O31,0):OFFSET('Useful matrices &amp; checks'!$AD$7,UsefulSeries!$O31,0),TRANSPOSE(D39:E39)))</f>
        <v>5.7152450520734212E-4</v>
      </c>
      <c r="E40" s="29">
        <f ca="1"/>
        <v>-6.9277203512513168E-6</v>
      </c>
      <c r="F40" s="29">
        <f t="array" aca="1" ref="F40:G40" ca="1">TRANSPOSE(MMULT(OFFSET('Useful matrices &amp; checks'!$Y$6,UsefulSeries!$O31,0):OFFSET('Useful matrices &amp; checks'!$Z$7,UsefulSeries!$O31,0),OFFSET('SS Taylor expansion'!$AG$6,UsefulSeries!$O31,0):OFFSET('SS Taylor expansion'!$AG$7,UsefulSeries!$O31,0)))+TRANSPOSE(MMULT(OFFSET('Useful matrices &amp; checks'!$AC$6,UsefulSeries!$O31,0):OFFSET('Useful matrices &amp; checks'!$AD$7,UsefulSeries!$O31,0),TRANSPOSE(F39:G39)))</f>
        <v>-3.2359406792027549E-4</v>
      </c>
      <c r="G40" s="29">
        <f ca="1"/>
        <v>-2.2008236784025091E-4</v>
      </c>
      <c r="H40" s="29">
        <f t="array" aca="1" ref="H40:I40" ca="1">TRANSPOSE(MMULT(OFFSET('Useful matrices &amp; checks'!$Y$6,UsefulSeries!$O31,0):OFFSET('Useful matrices &amp; checks'!$Z$7,UsefulSeries!$O31,0),OFFSET('SS Taylor expansion'!$AH$6,UsefulSeries!$O31,0):OFFSET('SS Taylor expansion'!$AH$7,UsefulSeries!$O31,0)))+TRANSPOSE(MMULT(OFFSET('Useful matrices &amp; checks'!$AC$6,UsefulSeries!$O31,0):OFFSET('Useful matrices &amp; checks'!$AD$7,UsefulSeries!$O31,0),TRANSPOSE(H39:I39)))</f>
        <v>8.7752368271514164E-4</v>
      </c>
      <c r="I40" s="29">
        <f ca="1"/>
        <v>-3.8886831691007468E-4</v>
      </c>
      <c r="J40" s="29">
        <f t="array" aca="1" ref="J40:K40" ca="1">TRANSPOSE(MMULT(OFFSET('Useful matrices &amp; checks'!$Y$6,UsefulSeries!$O31,0):OFFSET('Useful matrices &amp; checks'!$Z$7,UsefulSeries!$O31,0),OFFSET('SS Taylor expansion'!$AI$6,UsefulSeries!$O31,0):OFFSET('SS Taylor expansion'!$AI$7,UsefulSeries!$O31,0)))+TRANSPOSE(MMULT(OFFSET('Useful matrices &amp; checks'!$AC$6,UsefulSeries!$O31,0):OFFSET('Useful matrices &amp; checks'!$AD$7,UsefulSeries!$O31,0),TRANSPOSE(J39:K39)))</f>
        <v>-2.029972080592489E-4</v>
      </c>
      <c r="K40" s="29">
        <f ca="1"/>
        <v>1.9860231404367283E-5</v>
      </c>
      <c r="L40" s="29">
        <f t="array" aca="1" ref="L40:M40" ca="1">TRANSPOSE(MMULT(OFFSET('Useful matrices &amp; checks'!$Y$6,UsefulSeries!$O31,0):OFFSET('Useful matrices &amp; checks'!$Z$7,UsefulSeries!$O31,0),OFFSET('SS Taylor expansion'!$AJ$6,UsefulSeries!$O31,0):OFFSET('SS Taylor expansion'!$AJ$7,UsefulSeries!$O31,0)))+TRANSPOSE(MMULT(OFFSET('Useful matrices &amp; checks'!$AC$6,UsefulSeries!$O31,0):OFFSET('Useful matrices &amp; checks'!$AD$7,UsefulSeries!$O31,0),TRANSPOSE(L39:M39)))</f>
        <v>4.9129044238056352E-4</v>
      </c>
      <c r="M40" s="29">
        <f ca="1"/>
        <v>-2.5319692552905413E-4</v>
      </c>
      <c r="N40" s="39">
        <f t="array" aca="1" ref="N40:O40" ca="1">TRANSPOSE(MMULT(OFFSET('Useful matrices &amp; checks'!$AC$6,UsefulSeries!$O31,0):OFFSET('Useful matrices &amp; checks'!$AD$7,UsefulSeries!$O31,0),TRANSPOSE(N39:O39)))</f>
        <v>3.9333418300020894E-5</v>
      </c>
      <c r="O40" s="39">
        <f ca="1"/>
        <v>-1.0336112182512312E-6</v>
      </c>
      <c r="P40" s="39">
        <f t="shared" ca="1" si="2"/>
        <v>-6.8469705143969035E-4</v>
      </c>
      <c r="Q40" s="39">
        <f t="shared" ca="1" si="3"/>
        <v>6.599555044777759E-5</v>
      </c>
      <c r="R40" s="29"/>
      <c r="S40" s="29">
        <f>'Flow probs &amp; rates'!E33-'Flow probs &amp; rates'!E32</f>
        <v>1.0051194382711959E-3</v>
      </c>
      <c r="T40" s="29">
        <f>'Flow probs &amp; rates'!F33-'Flow probs &amp; rates'!F32</f>
        <v>-1.0293954658470578E-3</v>
      </c>
      <c r="U40" s="29">
        <f>'Flow probs &amp; rates'!H33-'Flow probs &amp; rates'!H32</f>
        <v>-6.7992688167557713E-4</v>
      </c>
      <c r="V40" s="29"/>
      <c r="W40" s="29">
        <f ca="1">(1-'Flow probs &amp; rates'!$H32)*'Output - Variance decomp.'!C40/('Flow probs &amp; rates'!$E32+'Flow probs &amp; rates'!$F32)-'Flow probs &amp; rates'!$H32*'Output - Variance decomp.'!B40/('Flow probs &amp; rates'!$E32+'Flow probs &amp; rates'!$F32)</f>
        <v>-3.6669451620175862E-4</v>
      </c>
      <c r="X40" s="29">
        <f ca="1">(1-'Flow probs &amp; rates'!$H32)*'Output - Variance decomp.'!E40/('Flow probs &amp; rates'!$E32+'Flow probs &amp; rates'!$F32)-'Flow probs &amp; rates'!$H32*'Output - Variance decomp.'!D40/('Flow probs &amp; rates'!$E32+'Flow probs &amp; rates'!$F32)</f>
        <v>-7.5555405803401804E-5</v>
      </c>
      <c r="Y40" s="29">
        <f ca="1">(1-'Flow probs &amp; rates'!$H32)*'Output - Variance decomp.'!G40/('Flow probs &amp; rates'!$E32+'Flow probs &amp; rates'!$F32)-'Flow probs &amp; rates'!$H32*'Output - Variance decomp.'!F40/('Flow probs &amp; rates'!$E32+'Flow probs &amp; rates'!$F32)</f>
        <v>-2.6732926933781904E-4</v>
      </c>
      <c r="Z40" s="29">
        <f ca="1">(1-'Flow probs &amp; rates'!$H32)*'Output - Variance decomp.'!I40/('Flow probs &amp; rates'!$E32+'Flow probs &amp; rates'!$F32)-'Flow probs &amp; rates'!$H32*'Output - Variance decomp.'!H40/('Flow probs &amp; rates'!$E32+'Flow probs &amp; rates'!$F32)</f>
        <v>-6.3962539958573798E-4</v>
      </c>
      <c r="AA40" s="29">
        <f ca="1">(1-'Flow probs &amp; rates'!$H32)*'Output - Variance decomp.'!K40/('Flow probs &amp; rates'!$E32+'Flow probs &amp; rates'!$F32)-'Flow probs &amp; rates'!$H32*'Output - Variance decomp.'!J40/('Flow probs &amp; rates'!$E32+'Flow probs &amp; rates'!$F32)</f>
        <v>5.0923892772976132E-5</v>
      </c>
      <c r="AB40" s="29">
        <f ca="1">(1-'Flow probs &amp; rates'!$H32)*'Output - Variance decomp.'!M40/('Flow probs &amp; rates'!$E32+'Flow probs &amp; rates'!$F32)-'Flow probs &amp; rates'!$H32*'Output - Variance decomp.'!L40/('Flow probs &amp; rates'!$E32+'Flow probs &amp; rates'!$F32)</f>
        <v>-4.0722564433075205E-4</v>
      </c>
      <c r="AC40" s="29">
        <f ca="1">(1-'Flow probs &amp; rates'!$H32)*'Output - Variance decomp.'!O40/('Flow probs &amp; rates'!$E32+'Flow probs &amp; rates'!$F32)-'Flow probs &amp; rates'!$H32*'Output - Variance decomp.'!N40/('Flow probs &amp; rates'!$E32+'Flow probs &amp; rates'!$F32)</f>
        <v>-5.9707373645497717E-6</v>
      </c>
      <c r="AD40" s="29">
        <f t="shared" ca="1" si="1"/>
        <v>1.0315501981754661E-3</v>
      </c>
    </row>
    <row r="41" spans="1:30" x14ac:dyDescent="0.35">
      <c r="A41" s="2" t="s">
        <v>89</v>
      </c>
      <c r="B41" s="29">
        <f t="array" aca="1" ref="B41:C41" ca="1">TRANSPOSE(MMULT(OFFSET('Useful matrices &amp; checks'!$Y$6,UsefulSeries!$O32,0):OFFSET('Useful matrices &amp; checks'!$Z$7,UsefulSeries!$O32,0),OFFSET('SS Taylor expansion'!$AE$6,UsefulSeries!$O32,0):OFFSET('SS Taylor expansion'!$AE$7,UsefulSeries!$O32,0)))+TRANSPOSE(MMULT(OFFSET('Useful matrices &amp; checks'!$AC$6,UsefulSeries!$O32,0):OFFSET('Useful matrices &amp; checks'!$AD$7,UsefulSeries!$O32,0),TRANSPOSE(B40:C40)))</f>
        <v>-9.3590145582233501E-6</v>
      </c>
      <c r="C41" s="29">
        <f ca="1"/>
        <v>1.3485759766734888E-5</v>
      </c>
      <c r="D41" s="29">
        <f t="array" aca="1" ref="D41:E41" ca="1">TRANSPOSE(MMULT(OFFSET('Useful matrices &amp; checks'!$Y$6,UsefulSeries!$O32,0):OFFSET('Useful matrices &amp; checks'!$Z$7,UsefulSeries!$O32,0),OFFSET('SS Taylor expansion'!$AF$6,UsefulSeries!$O32,0):OFFSET('SS Taylor expansion'!$AF$7,UsefulSeries!$O32,0)))+TRANSPOSE(MMULT(OFFSET('Useful matrices &amp; checks'!$AC$6,UsefulSeries!$O32,0):OFFSET('Useful matrices &amp; checks'!$AD$7,UsefulSeries!$O32,0),TRANSPOSE(D40:E40)))</f>
        <v>1.5565849775421396E-4</v>
      </c>
      <c r="E41" s="29">
        <f ca="1"/>
        <v>-6.2822632784661451E-6</v>
      </c>
      <c r="F41" s="29">
        <f t="array" aca="1" ref="F41:G41" ca="1">TRANSPOSE(MMULT(OFFSET('Useful matrices &amp; checks'!$Y$6,UsefulSeries!$O32,0):OFFSET('Useful matrices &amp; checks'!$Z$7,UsefulSeries!$O32,0),OFFSET('SS Taylor expansion'!$AG$6,UsefulSeries!$O32,0):OFFSET('SS Taylor expansion'!$AG$7,UsefulSeries!$O32,0)))+TRANSPOSE(MMULT(OFFSET('Useful matrices &amp; checks'!$AC$6,UsefulSeries!$O32,0):OFFSET('Useful matrices &amp; checks'!$AD$7,UsefulSeries!$O32,0),TRANSPOSE(F40:G40)))</f>
        <v>-4.5833745375795771E-4</v>
      </c>
      <c r="G41" s="29">
        <f ca="1"/>
        <v>-4.9207924348390844E-5</v>
      </c>
      <c r="H41" s="29">
        <f t="array" aca="1" ref="H41:I41" ca="1">TRANSPOSE(MMULT(OFFSET('Useful matrices &amp; checks'!$Y$6,UsefulSeries!$O32,0):OFFSET('Useful matrices &amp; checks'!$Z$7,UsefulSeries!$O32,0),OFFSET('SS Taylor expansion'!$AH$6,UsefulSeries!$O32,0):OFFSET('SS Taylor expansion'!$AH$7,UsefulSeries!$O32,0)))+TRANSPOSE(MMULT(OFFSET('Useful matrices &amp; checks'!$AC$6,UsefulSeries!$O32,0):OFFSET('Useful matrices &amp; checks'!$AD$7,UsefulSeries!$O32,0),TRANSPOSE(H40:I40)))</f>
        <v>7.6468524021587765E-4</v>
      </c>
      <c r="I41" s="29">
        <f ca="1"/>
        <v>-2.9551657368107482E-4</v>
      </c>
      <c r="J41" s="29">
        <f t="array" aca="1" ref="J41:K41" ca="1">TRANSPOSE(MMULT(OFFSET('Useful matrices &amp; checks'!$Y$6,UsefulSeries!$O32,0):OFFSET('Useful matrices &amp; checks'!$Z$7,UsefulSeries!$O32,0),OFFSET('SS Taylor expansion'!$AI$6,UsefulSeries!$O32,0):OFFSET('SS Taylor expansion'!$AI$7,UsefulSeries!$O32,0)))+TRANSPOSE(MMULT(OFFSET('Useful matrices &amp; checks'!$AC$6,UsefulSeries!$O32,0):OFFSET('Useful matrices &amp; checks'!$AD$7,UsefulSeries!$O32,0),TRANSPOSE(J40:K40)))</f>
        <v>-3.0368108920803894E-4</v>
      </c>
      <c r="K41" s="29">
        <f ca="1"/>
        <v>1.4644271793273882E-5</v>
      </c>
      <c r="L41" s="29">
        <f t="array" aca="1" ref="L41:M41" ca="1">TRANSPOSE(MMULT(OFFSET('Useful matrices &amp; checks'!$Y$6,UsefulSeries!$O32,0):OFFSET('Useful matrices &amp; checks'!$Z$7,UsefulSeries!$O32,0),OFFSET('SS Taylor expansion'!$AJ$6,UsefulSeries!$O32,0):OFFSET('SS Taylor expansion'!$AJ$7,UsefulSeries!$O32,0)))+TRANSPOSE(MMULT(OFFSET('Useful matrices &amp; checks'!$AC$6,UsefulSeries!$O32,0):OFFSET('Useful matrices &amp; checks'!$AD$7,UsefulSeries!$O32,0),TRANSPOSE(L40:M40)))</f>
        <v>4.3323584145348726E-4</v>
      </c>
      <c r="M41" s="29">
        <f ca="1"/>
        <v>-1.0114145878256214E-4</v>
      </c>
      <c r="N41" s="39">
        <f t="array" aca="1" ref="N41:O41" ca="1">TRANSPOSE(MMULT(OFFSET('Useful matrices &amp; checks'!$AC$6,UsefulSeries!$O32,0):OFFSET('Useful matrices &amp; checks'!$AD$7,UsefulSeries!$O32,0),TRANSPOSE(N40:O40)))</f>
        <v>3.7817377376453262E-5</v>
      </c>
      <c r="O41" s="39">
        <f ca="1"/>
        <v>-8.9806180736736642E-7</v>
      </c>
      <c r="P41" s="39">
        <f t="shared" ca="1" si="2"/>
        <v>-6.4698307364974858E-4</v>
      </c>
      <c r="Q41" s="39">
        <f t="shared" ca="1" si="3"/>
        <v>4.7708912155588127E-5</v>
      </c>
      <c r="R41" s="29"/>
      <c r="S41" s="29">
        <f>'Flow probs &amp; rates'!E34-'Flow probs &amp; rates'!E33</f>
        <v>-2.6963674373936541E-5</v>
      </c>
      <c r="T41" s="29">
        <f>'Flow probs &amp; rates'!F34-'Flow probs &amp; rates'!F33</f>
        <v>-3.7720733818226437E-4</v>
      </c>
      <c r="U41" s="29">
        <f>'Flow probs &amp; rates'!H34-'Flow probs &amp; rates'!H33</f>
        <v>-1.0672473572360536E-3</v>
      </c>
      <c r="V41" s="29"/>
      <c r="W41" s="29">
        <f ca="1">(1-'Flow probs &amp; rates'!$H33)*'Output - Variance decomp.'!C41/('Flow probs &amp; rates'!$E33+'Flow probs &amp; rates'!$F33)-'Flow probs &amp; rates'!$H33*'Output - Variance decomp.'!B41/('Flow probs &amp; rates'!$E33+'Flow probs &amp; rates'!$F33)</f>
        <v>1.9754585317448824E-5</v>
      </c>
      <c r="X41" s="29">
        <f ca="1">(1-'Flow probs &amp; rates'!$H33)*'Output - Variance decomp.'!E41/('Flow probs &amp; rates'!$E33+'Flow probs &amp; rates'!$F33)-'Flow probs &amp; rates'!$H33*'Output - Variance decomp.'!D41/('Flow probs &amp; rates'!$E33+'Flow probs &amp; rates'!$F33)</f>
        <v>-2.6511642607724097E-5</v>
      </c>
      <c r="Y41" s="29">
        <f ca="1">(1-'Flow probs &amp; rates'!$H33)*'Output - Variance decomp.'!G41/('Flow probs &amp; rates'!$E33+'Flow probs &amp; rates'!$F33)-'Flow probs &amp; rates'!$H33*'Output - Variance decomp.'!F41/('Flow probs &amp; rates'!$E33+'Flow probs &amp; rates'!$F33)</f>
        <v>-1.5739879861555446E-5</v>
      </c>
      <c r="Z41" s="29">
        <f ca="1">(1-'Flow probs &amp; rates'!$H33)*'Output - Variance decomp.'!I41/('Flow probs &amp; rates'!$E33+'Flow probs &amp; rates'!$F33)-'Flow probs &amp; rates'!$H33*'Output - Variance decomp.'!H41/('Flow probs &amp; rates'!$E33+'Flow probs &amp; rates'!$F33)</f>
        <v>-4.9690683495472404E-4</v>
      </c>
      <c r="AA41" s="29">
        <f ca="1">(1-'Flow probs &amp; rates'!$H33)*'Output - Variance decomp.'!K41/('Flow probs &amp; rates'!$E33+'Flow probs &amp; rates'!$F33)-'Flow probs &amp; rates'!$H33*'Output - Variance decomp.'!J41/('Flow probs &amp; rates'!$E33+'Flow probs &amp; rates'!$F33)</f>
        <v>5.5031100060379018E-5</v>
      </c>
      <c r="AB41" s="29">
        <f ca="1">(1-'Flow probs &amp; rates'!$H33)*'Output - Variance decomp.'!M41/('Flow probs &amp; rates'!$E33+'Flow probs &amp; rates'!$F33)-'Flow probs &amp; rates'!$H33*'Output - Variance decomp.'!L41/('Flow probs &amp; rates'!$E33+'Flow probs &amp; rates'!$F33)</f>
        <v>-1.8969036635295628E-4</v>
      </c>
      <c r="AC41" s="29">
        <f ca="1">(1-'Flow probs &amp; rates'!$H33)*'Output - Variance decomp.'!O41/('Flow probs &amp; rates'!$E33+'Flow probs &amp; rates'!$F33)-'Flow probs &amp; rates'!$H33*'Output - Variance decomp.'!N41/('Flow probs &amp; rates'!$E33+'Flow probs &amp; rates'!$F33)</f>
        <v>-5.5706593493512431E-6</v>
      </c>
      <c r="AD41" s="29">
        <f t="shared" ca="1" si="1"/>
        <v>-4.0761365948757027E-4</v>
      </c>
    </row>
    <row r="42" spans="1:30" x14ac:dyDescent="0.35">
      <c r="A42" s="2" t="s">
        <v>90</v>
      </c>
      <c r="B42" s="29">
        <f t="array" aca="1" ref="B42:C42" ca="1">TRANSPOSE(MMULT(OFFSET('Useful matrices &amp; checks'!$Y$6,UsefulSeries!$O33,0):OFFSET('Useful matrices &amp; checks'!$Z$7,UsefulSeries!$O33,0),OFFSET('SS Taylor expansion'!$AE$6,UsefulSeries!$O33,0):OFFSET('SS Taylor expansion'!$AE$7,UsefulSeries!$O33,0)))+TRANSPOSE(MMULT(OFFSET('Useful matrices &amp; checks'!$AC$6,UsefulSeries!$O33,0):OFFSET('Useful matrices &amp; checks'!$AD$7,UsefulSeries!$O33,0),TRANSPOSE(B41:C41)))</f>
        <v>-4.292856232983312E-4</v>
      </c>
      <c r="C42" s="29">
        <f ca="1"/>
        <v>4.1184140165614988E-4</v>
      </c>
      <c r="D42" s="29">
        <f t="array" aca="1" ref="D42:E42" ca="1">TRANSPOSE(MMULT(OFFSET('Useful matrices &amp; checks'!$Y$6,UsefulSeries!$O33,0):OFFSET('Useful matrices &amp; checks'!$Z$7,UsefulSeries!$O33,0),OFFSET('SS Taylor expansion'!$AF$6,UsefulSeries!$O33,0):OFFSET('SS Taylor expansion'!$AF$7,UsefulSeries!$O33,0)))+TRANSPOSE(MMULT(OFFSET('Useful matrices &amp; checks'!$AC$6,UsefulSeries!$O33,0):OFFSET('Useful matrices &amp; checks'!$AD$7,UsefulSeries!$O33,0),TRANSPOSE(D41:E41)))</f>
        <v>-2.8849576861457091E-4</v>
      </c>
      <c r="E42" s="29">
        <f ca="1"/>
        <v>-4.4797513551474097E-7</v>
      </c>
      <c r="F42" s="29">
        <f t="array" aca="1" ref="F42:G42" ca="1">TRANSPOSE(MMULT(OFFSET('Useful matrices &amp; checks'!$Y$6,UsefulSeries!$O33,0):OFFSET('Useful matrices &amp; checks'!$Z$7,UsefulSeries!$O33,0),OFFSET('SS Taylor expansion'!$AG$6,UsefulSeries!$O33,0):OFFSET('SS Taylor expansion'!$AG$7,UsefulSeries!$O33,0)))+TRANSPOSE(MMULT(OFFSET('Useful matrices &amp; checks'!$AC$6,UsefulSeries!$O33,0):OFFSET('Useful matrices &amp; checks'!$AD$7,UsefulSeries!$O33,0),TRANSPOSE(F41:G41)))</f>
        <v>-3.8627293727344555E-4</v>
      </c>
      <c r="G42" s="29">
        <f ca="1"/>
        <v>-8.8157650883487762E-5</v>
      </c>
      <c r="H42" s="29">
        <f t="array" aca="1" ref="H42:I42" ca="1">TRANSPOSE(MMULT(OFFSET('Useful matrices &amp; checks'!$Y$6,UsefulSeries!$O33,0):OFFSET('Useful matrices &amp; checks'!$Z$7,UsefulSeries!$O33,0),OFFSET('SS Taylor expansion'!$AH$6,UsefulSeries!$O33,0):OFFSET('SS Taylor expansion'!$AH$7,UsefulSeries!$O33,0)))+TRANSPOSE(MMULT(OFFSET('Useful matrices &amp; checks'!$AC$6,UsefulSeries!$O33,0):OFFSET('Useful matrices &amp; checks'!$AD$7,UsefulSeries!$O33,0),TRANSPOSE(H41:I41)))</f>
        <v>6.5230396231356316E-4</v>
      </c>
      <c r="I42" s="29">
        <f ca="1"/>
        <v>-4.2540705457106733E-4</v>
      </c>
      <c r="J42" s="29">
        <f t="array" aca="1" ref="J42:K42" ca="1">TRANSPOSE(MMULT(OFFSET('Useful matrices &amp; checks'!$Y$6,UsefulSeries!$O33,0):OFFSET('Useful matrices &amp; checks'!$Z$7,UsefulSeries!$O33,0),OFFSET('SS Taylor expansion'!$AI$6,UsefulSeries!$O33,0):OFFSET('SS Taylor expansion'!$AI$7,UsefulSeries!$O33,0)))+TRANSPOSE(MMULT(OFFSET('Useful matrices &amp; checks'!$AC$6,UsefulSeries!$O33,0):OFFSET('Useful matrices &amp; checks'!$AD$7,UsefulSeries!$O33,0),TRANSPOSE(J41:K41)))</f>
        <v>-6.0325516747381175E-4</v>
      </c>
      <c r="K42" s="29">
        <f ca="1"/>
        <v>1.8931049954717218E-5</v>
      </c>
      <c r="L42" s="29">
        <f t="array" aca="1" ref="L42:M42" ca="1">TRANSPOSE(MMULT(OFFSET('Useful matrices &amp; checks'!$Y$6,UsefulSeries!$O33,0):OFFSET('Useful matrices &amp; checks'!$Z$7,UsefulSeries!$O33,0),OFFSET('SS Taylor expansion'!$AJ$6,UsefulSeries!$O33,0):OFFSET('SS Taylor expansion'!$AJ$7,UsefulSeries!$O33,0)))+TRANSPOSE(MMULT(OFFSET('Useful matrices &amp; checks'!$AC$6,UsefulSeries!$O33,0):OFFSET('Useful matrices &amp; checks'!$AD$7,UsefulSeries!$O33,0),TRANSPOSE(L41:M41)))</f>
        <v>4.0420913671215016E-4</v>
      </c>
      <c r="M42" s="29">
        <f ca="1"/>
        <v>-2.8482043827679586E-5</v>
      </c>
      <c r="N42" s="39">
        <f t="array" aca="1" ref="N42:O42" ca="1">TRANSPOSE(MMULT(OFFSET('Useful matrices &amp; checks'!$AC$6,UsefulSeries!$O33,0):OFFSET('Useful matrices &amp; checks'!$AD$7,UsefulSeries!$O33,0),TRANSPOSE(N41:O41)))</f>
        <v>3.6317572495793473E-5</v>
      </c>
      <c r="O42" s="39">
        <f ca="1"/>
        <v>-1.1897930217745612E-6</v>
      </c>
      <c r="P42" s="39">
        <f t="shared" ca="1" si="2"/>
        <v>-6.063322485311283E-4</v>
      </c>
      <c r="Q42" s="39">
        <f t="shared" ca="1" si="3"/>
        <v>2.6492432189546209E-5</v>
      </c>
      <c r="R42" s="29"/>
      <c r="S42" s="29">
        <f>'Flow probs &amp; rates'!E35-'Flow probs &amp; rates'!E34</f>
        <v>-1.2208110736697808E-3</v>
      </c>
      <c r="T42" s="29">
        <f>'Flow probs &amp; rates'!F35-'Flow probs &amp; rates'!F34</f>
        <v>-8.6419633639110705E-5</v>
      </c>
      <c r="U42" s="29">
        <f>'Flow probs &amp; rates'!H35-'Flow probs &amp; rates'!H34</f>
        <v>-5.4306864320298465E-4</v>
      </c>
      <c r="V42" s="29"/>
      <c r="W42" s="29">
        <f ca="1">(1-'Flow probs &amp; rates'!$H34)*'Output - Variance decomp.'!C42/('Flow probs &amp; rates'!$E34+'Flow probs &amp; rates'!$F34)-'Flow probs &amp; rates'!$H34*'Output - Variance decomp.'!B42/('Flow probs &amp; rates'!$E34+'Flow probs &amp; rates'!$F34)</f>
        <v>6.2004646564664111E-4</v>
      </c>
      <c r="X42" s="29">
        <f ca="1">(1-'Flow probs &amp; rates'!$H34)*'Output - Variance decomp.'!E42/('Flow probs &amp; rates'!$E34+'Flow probs &amp; rates'!$F34)-'Flow probs &amp; rates'!$H34*'Output - Variance decomp.'!D42/('Flow probs &amp; rates'!$E34+'Flow probs &amp; rates'!$F34)</f>
        <v>3.194109881680356E-5</v>
      </c>
      <c r="Y42" s="29">
        <f ca="1">(1-'Flow probs &amp; rates'!$H34)*'Output - Variance decomp.'!G42/('Flow probs &amp; rates'!$E34+'Flow probs &amp; rates'!$F34)-'Flow probs &amp; rates'!$H34*'Output - Variance decomp.'!F42/('Flow probs &amp; rates'!$E34+'Flow probs &amp; rates'!$F34)</f>
        <v>-7.8754480162484126E-5</v>
      </c>
      <c r="Z42" s="29">
        <f ca="1">(1-'Flow probs &amp; rates'!$H34)*'Output - Variance decomp.'!I42/('Flow probs &amp; rates'!$E34+'Flow probs &amp; rates'!$F34)-'Flow probs &amp; rates'!$H34*'Output - Variance decomp.'!H42/('Flow probs &amp; rates'!$E34+'Flow probs &amp; rates'!$F34)</f>
        <v>-6.6404649418378542E-4</v>
      </c>
      <c r="AA42" s="29">
        <f ca="1">(1-'Flow probs &amp; rates'!$H34)*'Output - Variance decomp.'!K42/('Flow probs &amp; rates'!$E34+'Flow probs &amp; rates'!$F34)-'Flow probs &amp; rates'!$H34*'Output - Variance decomp.'!J42/('Flow probs &amp; rates'!$E34+'Flow probs &amp; rates'!$F34)</f>
        <v>9.4364392401036503E-5</v>
      </c>
      <c r="AB42" s="29">
        <f ca="1">(1-'Flow probs &amp; rates'!$H34)*'Output - Variance decomp.'!M42/('Flow probs &amp; rates'!$E34+'Flow probs &amp; rates'!$F34)-'Flow probs &amp; rates'!$H34*'Output - Variance decomp.'!L42/('Flow probs &amp; rates'!$E34+'Flow probs &amp; rates'!$F34)</f>
        <v>-8.5153617711161358E-5</v>
      </c>
      <c r="AC42" s="29">
        <f ca="1">(1-'Flow probs &amp; rates'!$H34)*'Output - Variance decomp.'!O42/('Flow probs &amp; rates'!$E34+'Flow probs &amp; rates'!$F34)-'Flow probs &amp; rates'!$H34*'Output - Variance decomp.'!N42/('Flow probs &amp; rates'!$E34+'Flow probs &amp; rates'!$F34)</f>
        <v>-5.7505126410877245E-6</v>
      </c>
      <c r="AD42" s="29">
        <f t="shared" ca="1" si="1"/>
        <v>-4.5571549536894723E-4</v>
      </c>
    </row>
    <row r="43" spans="1:30" x14ac:dyDescent="0.35">
      <c r="A43" s="2" t="s">
        <v>91</v>
      </c>
      <c r="B43" s="29">
        <f t="array" aca="1" ref="B43:C43" ca="1">TRANSPOSE(MMULT(OFFSET('Useful matrices &amp; checks'!$Y$6,UsefulSeries!$O34,0):OFFSET('Useful matrices &amp; checks'!$Z$7,UsefulSeries!$O34,0),OFFSET('SS Taylor expansion'!$AE$6,UsefulSeries!$O34,0):OFFSET('SS Taylor expansion'!$AE$7,UsefulSeries!$O34,0)))+TRANSPOSE(MMULT(OFFSET('Useful matrices &amp; checks'!$AC$6,UsefulSeries!$O34,0):OFFSET('Useful matrices &amp; checks'!$AD$7,UsefulSeries!$O34,0),TRANSPOSE(B42:C42)))</f>
        <v>6.5879532441641094E-5</v>
      </c>
      <c r="C43" s="29">
        <f ca="1"/>
        <v>-1.0188636473472504E-4</v>
      </c>
      <c r="D43" s="29">
        <f t="array" aca="1" ref="D43:E43" ca="1">TRANSPOSE(MMULT(OFFSET('Useful matrices &amp; checks'!$Y$6,UsefulSeries!$O34,0):OFFSET('Useful matrices &amp; checks'!$Z$7,UsefulSeries!$O34,0),OFFSET('SS Taylor expansion'!$AF$6,UsefulSeries!$O34,0):OFFSET('SS Taylor expansion'!$AF$7,UsefulSeries!$O34,0)))+TRANSPOSE(MMULT(OFFSET('Useful matrices &amp; checks'!$AC$6,UsefulSeries!$O34,0):OFFSET('Useful matrices &amp; checks'!$AD$7,UsefulSeries!$O34,0),TRANSPOSE(D42:E42)))</f>
        <v>-6.7821331435682171E-4</v>
      </c>
      <c r="E43" s="29">
        <f ca="1"/>
        <v>1.6999676123950045E-5</v>
      </c>
      <c r="F43" s="29">
        <f t="array" aca="1" ref="F43:G43" ca="1">TRANSPOSE(MMULT(OFFSET('Useful matrices &amp; checks'!$Y$6,UsefulSeries!$O34,0):OFFSET('Useful matrices &amp; checks'!$Z$7,UsefulSeries!$O34,0),OFFSET('SS Taylor expansion'!$AG$6,UsefulSeries!$O34,0):OFFSET('SS Taylor expansion'!$AG$7,UsefulSeries!$O34,0)))+TRANSPOSE(MMULT(OFFSET('Useful matrices &amp; checks'!$AC$6,UsefulSeries!$O34,0):OFFSET('Useful matrices &amp; checks'!$AD$7,UsefulSeries!$O34,0),TRANSPOSE(F42:G42)))</f>
        <v>8.2960293293879341E-5</v>
      </c>
      <c r="G43" s="29">
        <f ca="1"/>
        <v>-5.0360312267210851E-4</v>
      </c>
      <c r="H43" s="29">
        <f t="array" aca="1" ref="H43:I43" ca="1">TRANSPOSE(MMULT(OFFSET('Useful matrices &amp; checks'!$Y$6,UsefulSeries!$O34,0):OFFSET('Useful matrices &amp; checks'!$Z$7,UsefulSeries!$O34,0),OFFSET('SS Taylor expansion'!$AH$6,UsefulSeries!$O34,0):OFFSET('SS Taylor expansion'!$AH$7,UsefulSeries!$O34,0)))+TRANSPOSE(MMULT(OFFSET('Useful matrices &amp; checks'!$AC$6,UsefulSeries!$O34,0):OFFSET('Useful matrices &amp; checks'!$AD$7,UsefulSeries!$O34,0),TRANSPOSE(H42:I42)))</f>
        <v>4.7681771488667691E-4</v>
      </c>
      <c r="I43" s="29">
        <f ca="1"/>
        <v>-9.8338577429077562E-4</v>
      </c>
      <c r="J43" s="29">
        <f t="array" aca="1" ref="J43:K43" ca="1">TRANSPOSE(MMULT(OFFSET('Useful matrices &amp; checks'!$Y$6,UsefulSeries!$O34,0):OFFSET('Useful matrices &amp; checks'!$Z$7,UsefulSeries!$O34,0),OFFSET('SS Taylor expansion'!$AI$6,UsefulSeries!$O34,0):OFFSET('SS Taylor expansion'!$AI$7,UsefulSeries!$O34,0)))+TRANSPOSE(MMULT(OFFSET('Useful matrices &amp; checks'!$AC$6,UsefulSeries!$O34,0):OFFSET('Useful matrices &amp; checks'!$AD$7,UsefulSeries!$O34,0),TRANSPOSE(J42:K42)))</f>
        <v>-8.2818148798594689E-4</v>
      </c>
      <c r="K43" s="29">
        <f ca="1"/>
        <v>3.4529844318415199E-5</v>
      </c>
      <c r="L43" s="29">
        <f t="array" aca="1" ref="L43:M43" ca="1">TRANSPOSE(MMULT(OFFSET('Useful matrices &amp; checks'!$Y$6,UsefulSeries!$O34,0):OFFSET('Useful matrices &amp; checks'!$Z$7,UsefulSeries!$O34,0),OFFSET('SS Taylor expansion'!$AJ$6,UsefulSeries!$O34,0):OFFSET('SS Taylor expansion'!$AJ$7,UsefulSeries!$O34,0)))+TRANSPOSE(MMULT(OFFSET('Useful matrices &amp; checks'!$AC$6,UsefulSeries!$O34,0):OFFSET('Useful matrices &amp; checks'!$AD$7,UsefulSeries!$O34,0),TRANSPOSE(L42:M42)))</f>
        <v>3.2118882923452808E-4</v>
      </c>
      <c r="M43" s="29">
        <f ca="1"/>
        <v>-6.0407902719464615E-4</v>
      </c>
      <c r="N43" s="39">
        <f t="array" aca="1" ref="N43:O43" ca="1">TRANSPOSE(MMULT(OFFSET('Useful matrices &amp; checks'!$AC$6,UsefulSeries!$O34,0):OFFSET('Useful matrices &amp; checks'!$AD$7,UsefulSeries!$O34,0),TRANSPOSE(N42:O42)))</f>
        <v>3.3884488710777097E-5</v>
      </c>
      <c r="O43" s="39">
        <f ca="1"/>
        <v>-1.7177546197884192E-6</v>
      </c>
      <c r="P43" s="39">
        <f t="shared" ca="1" si="2"/>
        <v>-6.2645045163769607E-4</v>
      </c>
      <c r="Q43" s="39">
        <f t="shared" ca="1" si="3"/>
        <v>1.0748438141659762E-4</v>
      </c>
      <c r="R43" s="29"/>
      <c r="S43" s="29">
        <f>'Flow probs &amp; rates'!E36-'Flow probs &amp; rates'!E35</f>
        <v>-1.152114395412962E-3</v>
      </c>
      <c r="T43" s="29">
        <f>'Flow probs &amp; rates'!F36-'Flow probs &amp; rates'!F35</f>
        <v>-2.0356581416530808E-3</v>
      </c>
      <c r="U43" s="29">
        <f>'Flow probs &amp; rates'!H36-'Flow probs &amp; rates'!H35</f>
        <v>-5.9206457609276009E-4</v>
      </c>
      <c r="V43" s="29"/>
      <c r="W43" s="29">
        <f ca="1">(1-'Flow probs &amp; rates'!$H35)*'Output - Variance decomp.'!C43/('Flow probs &amp; rates'!$E35+'Flow probs &amp; rates'!$F35)-'Flow probs &amp; rates'!$H35*'Output - Variance decomp.'!B43/('Flow probs &amp; rates'!$E35+'Flow probs &amp; rates'!$F35)</f>
        <v>-1.4916543261824617E-4</v>
      </c>
      <c r="X43" s="29">
        <f ca="1">(1-'Flow probs &amp; rates'!$H35)*'Output - Variance decomp.'!E43/('Flow probs &amp; rates'!$E35+'Flow probs &amp; rates'!$F35)-'Flow probs &amp; rates'!$H35*'Output - Variance decomp.'!D43/('Flow probs &amp; rates'!$E35+'Flow probs &amp; rates'!$F35)</f>
        <v>9.980135238022987E-5</v>
      </c>
      <c r="Y43" s="29">
        <f ca="1">(1-'Flow probs &amp; rates'!$H35)*'Output - Variance decomp.'!G43/('Flow probs &amp; rates'!$E35+'Flow probs &amp; rates'!$F35)-'Flow probs &amp; rates'!$H35*'Output - Variance decomp.'!F43/('Flow probs &amp; rates'!$E35+'Flow probs &amp; rates'!$F35)</f>
        <v>-7.1004778417513878E-4</v>
      </c>
      <c r="Z43" s="29">
        <f ca="1">(1-'Flow probs &amp; rates'!$H35)*'Output - Variance decomp.'!I43/('Flow probs &amp; rates'!$E35+'Flow probs &amp; rates'!$F35)-'Flow probs &amp; rates'!$H35*'Output - Variance decomp.'!H43/('Flow probs &amp; rates'!$E35+'Flow probs &amp; rates'!$F35)</f>
        <v>-1.4218572245349728E-3</v>
      </c>
      <c r="AA43" s="29">
        <f ca="1">(1-'Flow probs &amp; rates'!$H35)*'Output - Variance decomp.'!K43/('Flow probs &amp; rates'!$E35+'Flow probs &amp; rates'!$F35)-'Flow probs &amp; rates'!$H35*'Output - Variance decomp.'!J43/('Flow probs &amp; rates'!$E35+'Flow probs &amp; rates'!$F35)</f>
        <v>1.4103140426976947E-4</v>
      </c>
      <c r="AB43" s="29">
        <f ca="1">(1-'Flow probs &amp; rates'!$H35)*'Output - Variance decomp.'!M43/('Flow probs &amp; rates'!$E35+'Flow probs &amp; rates'!$F35)-'Flow probs &amp; rates'!$H35*'Output - Variance decomp.'!L43/('Flow probs &amp; rates'!$E35+'Flow probs &amp; rates'!$F35)</f>
        <v>-8.7660136756752239E-4</v>
      </c>
      <c r="AC43" s="29">
        <f ca="1">(1-'Flow probs &amp; rates'!$H35)*'Output - Variance decomp.'!O43/('Flow probs &amp; rates'!$E35+'Flow probs &amp; rates'!$F35)-'Flow probs &amp; rates'!$H35*'Output - Variance decomp.'!N43/('Flow probs &amp; rates'!$E35+'Flow probs &amp; rates'!$F35)</f>
        <v>-6.1945791917094032E-6</v>
      </c>
      <c r="AD43" s="29">
        <f t="shared" ca="1" si="1"/>
        <v>2.3309690553448303E-3</v>
      </c>
    </row>
    <row r="44" spans="1:30" x14ac:dyDescent="0.35">
      <c r="A44" s="2" t="s">
        <v>92</v>
      </c>
      <c r="B44" s="29">
        <f t="array" aca="1" ref="B44:C44" ca="1">TRANSPOSE(MMULT(OFFSET('Useful matrices &amp; checks'!$Y$6,UsefulSeries!$O35,0):OFFSET('Useful matrices &amp; checks'!$Z$7,UsefulSeries!$O35,0),OFFSET('SS Taylor expansion'!$AE$6,UsefulSeries!$O35,0):OFFSET('SS Taylor expansion'!$AE$7,UsefulSeries!$O35,0)))+TRANSPOSE(MMULT(OFFSET('Useful matrices &amp; checks'!$AC$6,UsefulSeries!$O35,0):OFFSET('Useful matrices &amp; checks'!$AD$7,UsefulSeries!$O35,0),TRANSPOSE(B43:C43)))</f>
        <v>1.9481972941958256E-4</v>
      </c>
      <c r="C44" s="29">
        <f ca="1"/>
        <v>-1.9240035045917943E-4</v>
      </c>
      <c r="D44" s="29">
        <f t="array" aca="1" ref="D44:E44" ca="1">TRANSPOSE(MMULT(OFFSET('Useful matrices &amp; checks'!$Y$6,UsefulSeries!$O35,0):OFFSET('Useful matrices &amp; checks'!$Z$7,UsefulSeries!$O35,0),OFFSET('SS Taylor expansion'!$AF$6,UsefulSeries!$O35,0):OFFSET('SS Taylor expansion'!$AF$7,UsefulSeries!$O35,0)))+TRANSPOSE(MMULT(OFFSET('Useful matrices &amp; checks'!$AC$6,UsefulSeries!$O35,0):OFFSET('Useful matrices &amp; checks'!$AD$7,UsefulSeries!$O35,0),TRANSPOSE(D43:E43)))</f>
        <v>4.7369784279293855E-4</v>
      </c>
      <c r="E44" s="29">
        <f ca="1"/>
        <v>4.4778663488101798E-5</v>
      </c>
      <c r="F44" s="29">
        <f t="array" aca="1" ref="F44:G44" ca="1">TRANSPOSE(MMULT(OFFSET('Useful matrices &amp; checks'!$Y$6,UsefulSeries!$O35,0):OFFSET('Useful matrices &amp; checks'!$Z$7,UsefulSeries!$O35,0),OFFSET('SS Taylor expansion'!$AG$6,UsefulSeries!$O35,0):OFFSET('SS Taylor expansion'!$AG$7,UsefulSeries!$O35,0)))+TRANSPOSE(MMULT(OFFSET('Useful matrices &amp; checks'!$AC$6,UsefulSeries!$O35,0):OFFSET('Useful matrices &amp; checks'!$AD$7,UsefulSeries!$O35,0),TRANSPOSE(F43:G43)))</f>
        <v>-2.400786817644899E-4</v>
      </c>
      <c r="G44" s="29">
        <f ca="1"/>
        <v>-1.4154619279289045E-4</v>
      </c>
      <c r="H44" s="29">
        <f t="array" aca="1" ref="H44:I44" ca="1">TRANSPOSE(MMULT(OFFSET('Useful matrices &amp; checks'!$Y$6,UsefulSeries!$O35,0):OFFSET('Useful matrices &amp; checks'!$Z$7,UsefulSeries!$O35,0),OFFSET('SS Taylor expansion'!$AH$6,UsefulSeries!$O35,0):OFFSET('SS Taylor expansion'!$AH$7,UsefulSeries!$O35,0)))+TRANSPOSE(MMULT(OFFSET('Useful matrices &amp; checks'!$AC$6,UsefulSeries!$O35,0):OFFSET('Useful matrices &amp; checks'!$AD$7,UsefulSeries!$O35,0),TRANSPOSE(H43:I43)))</f>
        <v>4.0999213033204938E-4</v>
      </c>
      <c r="I44" s="29">
        <f ca="1"/>
        <v>4.2154660194688987E-4</v>
      </c>
      <c r="J44" s="29">
        <f t="array" aca="1" ref="J44:K44" ca="1">TRANSPOSE(MMULT(OFFSET('Useful matrices &amp; checks'!$Y$6,UsefulSeries!$O35,0):OFFSET('Useful matrices &amp; checks'!$Z$7,UsefulSeries!$O35,0),OFFSET('SS Taylor expansion'!$AI$6,UsefulSeries!$O35,0):OFFSET('SS Taylor expansion'!$AI$7,UsefulSeries!$O35,0)))+TRANSPOSE(MMULT(OFFSET('Useful matrices &amp; checks'!$AC$6,UsefulSeries!$O35,0):OFFSET('Useful matrices &amp; checks'!$AD$7,UsefulSeries!$O35,0),TRANSPOSE(J43:K43)))</f>
        <v>1.4421314495132213E-4</v>
      </c>
      <c r="K44" s="29">
        <f ca="1"/>
        <v>3.3127277888754389E-5</v>
      </c>
      <c r="L44" s="29">
        <f t="array" aca="1" ref="L44:M44" ca="1">TRANSPOSE(MMULT(OFFSET('Useful matrices &amp; checks'!$Y$6,UsefulSeries!$O35,0):OFFSET('Useful matrices &amp; checks'!$Z$7,UsefulSeries!$O35,0),OFFSET('SS Taylor expansion'!$AJ$6,UsefulSeries!$O35,0):OFFSET('SS Taylor expansion'!$AJ$7,UsefulSeries!$O35,0)))+TRANSPOSE(MMULT(OFFSET('Useful matrices &amp; checks'!$AC$6,UsefulSeries!$O35,0):OFFSET('Useful matrices &amp; checks'!$AD$7,UsefulSeries!$O35,0),TRANSPOSE(L43:M43)))</f>
        <v>3.5247734584463995E-4</v>
      </c>
      <c r="M44" s="29">
        <f ca="1"/>
        <v>7.3570520915483594E-4</v>
      </c>
      <c r="N44" s="39">
        <f t="array" aca="1" ref="N44:O44" ca="1">TRANSPOSE(MMULT(OFFSET('Useful matrices &amp; checks'!$AC$6,UsefulSeries!$O35,0):OFFSET('Useful matrices &amp; checks'!$AD$7,UsefulSeries!$O35,0),TRANSPOSE(N43:O43)))</f>
        <v>3.2454086194280593E-5</v>
      </c>
      <c r="O44" s="39">
        <f ca="1"/>
        <v>1.1287463845486686E-6</v>
      </c>
      <c r="P44" s="39">
        <f t="shared" ca="1" si="2"/>
        <v>-6.5366267707820639E-4</v>
      </c>
      <c r="Q44" s="39">
        <f t="shared" ca="1" si="3"/>
        <v>-8.4744569614453912E-5</v>
      </c>
      <c r="R44" s="29"/>
      <c r="S44" s="29">
        <f>'Flow probs &amp; rates'!E37-'Flow probs &amp; rates'!E36</f>
        <v>7.1391292069211687E-4</v>
      </c>
      <c r="T44" s="29">
        <f>'Flow probs &amp; rates'!F37-'Flow probs &amp; rates'!F36</f>
        <v>8.1759538599660703E-4</v>
      </c>
      <c r="U44" s="29">
        <f>'Flow probs &amp; rates'!H37-'Flow probs &amp; rates'!H36</f>
        <v>-2.6129978787983732E-4</v>
      </c>
      <c r="V44" s="29"/>
      <c r="W44" s="29">
        <f ca="1">(1-'Flow probs &amp; rates'!$H36)*'Output - Variance decomp.'!C44/('Flow probs &amp; rates'!$E36+'Flow probs &amp; rates'!$F36)-'Flow probs &amp; rates'!$H36*'Output - Variance decomp.'!B44/('Flow probs &amp; rates'!$E36+'Flow probs &amp; rates'!$F36)</f>
        <v>-2.9097976875177401E-4</v>
      </c>
      <c r="X44" s="29">
        <f ca="1">(1-'Flow probs &amp; rates'!$H36)*'Output - Variance decomp.'!E44/('Flow probs &amp; rates'!$E36+'Flow probs &amp; rates'!$F36)-'Flow probs &amp; rates'!$H36*'Output - Variance decomp.'!D44/('Flow probs &amp; rates'!$E36+'Flow probs &amp; rates'!$F36)</f>
        <v>9.6294850802263382E-6</v>
      </c>
      <c r="Y44" s="29">
        <f ca="1">(1-'Flow probs &amp; rates'!$H36)*'Output - Variance decomp.'!G44/('Flow probs &amp; rates'!$E36+'Flow probs &amp; rates'!$F36)-'Flow probs &amp; rates'!$H36*'Output - Variance decomp.'!F44/('Flow probs &amp; rates'!$E36+'Flow probs &amp; rates'!$F36)</f>
        <v>-1.7115801374018551E-4</v>
      </c>
      <c r="Z44" s="29">
        <f ca="1">(1-'Flow probs &amp; rates'!$H36)*'Output - Variance decomp.'!I44/('Flow probs &amp; rates'!$E36+'Flow probs &amp; rates'!$F36)-'Flow probs &amp; rates'!$H36*'Output - Variance decomp.'!H44/('Flow probs &amp; rates'!$E36+'Flow probs &amp; rates'!$F36)</f>
        <v>5.438715528721217E-4</v>
      </c>
      <c r="AA44" s="29">
        <f ca="1">(1-'Flow probs &amp; rates'!$H36)*'Output - Variance decomp.'!K44/('Flow probs &amp; rates'!$E36+'Flow probs &amp; rates'!$F36)-'Flow probs &amp; rates'!$H36*'Output - Variance decomp.'!J44/('Flow probs &amp; rates'!$E36+'Flow probs &amp; rates'!$F36)</f>
        <v>3.0205552014921383E-5</v>
      </c>
      <c r="AB44" s="29">
        <f ca="1">(1-'Flow probs &amp; rates'!$H36)*'Output - Variance decomp.'!M44/('Flow probs &amp; rates'!$E36+'Flow probs &amp; rates'!$F36)-'Flow probs &amp; rates'!$H36*'Output - Variance decomp.'!L44/('Flow probs &amp; rates'!$E36+'Flow probs &amp; rates'!$F36)</f>
        <v>9.898279992638728E-4</v>
      </c>
      <c r="AC44" s="29">
        <f ca="1">(1-'Flow probs &amp; rates'!$H36)*'Output - Variance decomp.'!O44/('Flow probs &amp; rates'!$E36+'Flow probs &amp; rates'!$F36)-'Flow probs &amp; rates'!$H36*'Output - Variance decomp.'!N44/('Flow probs &amp; rates'!$E36+'Flow probs &amp; rates'!$F36)</f>
        <v>-2.0531879765342022E-6</v>
      </c>
      <c r="AD44" s="29">
        <f t="shared" ca="1" si="1"/>
        <v>-1.3706434066424859E-3</v>
      </c>
    </row>
    <row r="45" spans="1:30" x14ac:dyDescent="0.35">
      <c r="A45" s="2" t="s">
        <v>93</v>
      </c>
      <c r="B45" s="29">
        <f t="array" aca="1" ref="B45:C45" ca="1">TRANSPOSE(MMULT(OFFSET('Useful matrices &amp; checks'!$Y$6,UsefulSeries!$O36,0):OFFSET('Useful matrices &amp; checks'!$Z$7,UsefulSeries!$O36,0),OFFSET('SS Taylor expansion'!$AE$6,UsefulSeries!$O36,0):OFFSET('SS Taylor expansion'!$AE$7,UsefulSeries!$O36,0)))+TRANSPOSE(MMULT(OFFSET('Useful matrices &amp; checks'!$AC$6,UsefulSeries!$O36,0):OFFSET('Useful matrices &amp; checks'!$AD$7,UsefulSeries!$O36,0),TRANSPOSE(B44:C44)))</f>
        <v>1.8170608706177384E-4</v>
      </c>
      <c r="C45" s="29">
        <f ca="1"/>
        <v>-1.6525607278872445E-4</v>
      </c>
      <c r="D45" s="29">
        <f t="array" aca="1" ref="D45:E45" ca="1">TRANSPOSE(MMULT(OFFSET('Useful matrices &amp; checks'!$Y$6,UsefulSeries!$O36,0):OFFSET('Useful matrices &amp; checks'!$Z$7,UsefulSeries!$O36,0),OFFSET('SS Taylor expansion'!$AF$6,UsefulSeries!$O36,0):OFFSET('SS Taylor expansion'!$AF$7,UsefulSeries!$O36,0)))+TRANSPOSE(MMULT(OFFSET('Useful matrices &amp; checks'!$AC$6,UsefulSeries!$O36,0):OFFSET('Useful matrices &amp; checks'!$AD$7,UsefulSeries!$O36,0),TRANSPOSE(D44:E44)))</f>
        <v>-7.0849729082662406E-5</v>
      </c>
      <c r="E45" s="29">
        <f ca="1"/>
        <v>2.9894764786939678E-5</v>
      </c>
      <c r="F45" s="29">
        <f t="array" aca="1" ref="F45:G45" ca="1">TRANSPOSE(MMULT(OFFSET('Useful matrices &amp; checks'!$Y$6,UsefulSeries!$O36,0):OFFSET('Useful matrices &amp; checks'!$Z$7,UsefulSeries!$O36,0),OFFSET('SS Taylor expansion'!$AG$6,UsefulSeries!$O36,0):OFFSET('SS Taylor expansion'!$AG$7,UsefulSeries!$O36,0)))+TRANSPOSE(MMULT(OFFSET('Useful matrices &amp; checks'!$AC$6,UsefulSeries!$O36,0):OFFSET('Useful matrices &amp; checks'!$AD$7,UsefulSeries!$O36,0),TRANSPOSE(F44:G44)))</f>
        <v>-6.5667927299852924E-4</v>
      </c>
      <c r="G45" s="29">
        <f ca="1"/>
        <v>2.9307781258990648E-4</v>
      </c>
      <c r="H45" s="29">
        <f t="array" aca="1" ref="H45:I45" ca="1">TRANSPOSE(MMULT(OFFSET('Useful matrices &amp; checks'!$Y$6,UsefulSeries!$O36,0):OFFSET('Useful matrices &amp; checks'!$Z$7,UsefulSeries!$O36,0),OFFSET('SS Taylor expansion'!$AH$6,UsefulSeries!$O36,0):OFFSET('SS Taylor expansion'!$AH$7,UsefulSeries!$O36,0)))+TRANSPOSE(MMULT(OFFSET('Useful matrices &amp; checks'!$AC$6,UsefulSeries!$O36,0):OFFSET('Useful matrices &amp; checks'!$AD$7,UsefulSeries!$O36,0),TRANSPOSE(H44:I44)))</f>
        <v>3.9154141875320417E-4</v>
      </c>
      <c r="I45" s="29">
        <f ca="1"/>
        <v>-3.4270028942934408E-4</v>
      </c>
      <c r="J45" s="29">
        <f t="array" aca="1" ref="J45:K45" ca="1">TRANSPOSE(MMULT(OFFSET('Useful matrices &amp; checks'!$Y$6,UsefulSeries!$O36,0):OFFSET('Useful matrices &amp; checks'!$Z$7,UsefulSeries!$O36,0),OFFSET('SS Taylor expansion'!$AI$6,UsefulSeries!$O36,0):OFFSET('SS Taylor expansion'!$AI$7,UsefulSeries!$O36,0)))+TRANSPOSE(MMULT(OFFSET('Useful matrices &amp; checks'!$AC$6,UsefulSeries!$O36,0):OFFSET('Useful matrices &amp; checks'!$AD$7,UsefulSeries!$O36,0),TRANSPOSE(J44:K44)))</f>
        <v>3.8418271912927756E-4</v>
      </c>
      <c r="K45" s="29">
        <f ca="1"/>
        <v>1.2915934372796801E-5</v>
      </c>
      <c r="L45" s="29">
        <f t="array" aca="1" ref="L45:M45" ca="1">TRANSPOSE(MMULT(OFFSET('Useful matrices &amp; checks'!$Y$6,UsefulSeries!$O36,0):OFFSET('Useful matrices &amp; checks'!$Z$7,UsefulSeries!$O36,0),OFFSET('SS Taylor expansion'!$AJ$6,UsefulSeries!$O36,0):OFFSET('SS Taylor expansion'!$AJ$7,UsefulSeries!$O36,0)))+TRANSPOSE(MMULT(OFFSET('Useful matrices &amp; checks'!$AC$6,UsefulSeries!$O36,0):OFFSET('Useful matrices &amp; checks'!$AD$7,UsefulSeries!$O36,0),TRANSPOSE(L44:M44)))</f>
        <v>4.5810684654103617E-4</v>
      </c>
      <c r="M45" s="29">
        <f ca="1"/>
        <v>1.6839540605853809E-4</v>
      </c>
      <c r="N45" s="39">
        <f t="array" aca="1" ref="N45:O45" ca="1">TRANSPOSE(MMULT(OFFSET('Useful matrices &amp; checks'!$AC$6,UsefulSeries!$O36,0):OFFSET('Useful matrices &amp; checks'!$AD$7,UsefulSeries!$O36,0),TRANSPOSE(N44:O44)))</f>
        <v>3.1958032497091404E-5</v>
      </c>
      <c r="O45" s="39">
        <f ca="1"/>
        <v>-6.1914493463744658E-8</v>
      </c>
      <c r="P45" s="39">
        <f t="shared" ca="1" si="2"/>
        <v>-6.119894863913165E-4</v>
      </c>
      <c r="Q45" s="39">
        <f t="shared" ca="1" si="3"/>
        <v>-7.9101701921649399E-5</v>
      </c>
      <c r="R45" s="29"/>
      <c r="S45" s="29">
        <f>'Flow probs &amp; rates'!E38-'Flow probs &amp; rates'!E37</f>
        <v>1.0797661550987492E-4</v>
      </c>
      <c r="T45" s="29">
        <f>'Flow probs &amp; rates'!F38-'Flow probs &amp; rates'!F37</f>
        <v>-8.2836060825000613E-5</v>
      </c>
      <c r="U45" s="29">
        <f>'Flow probs &amp; rates'!H38-'Flow probs &amp; rates'!H37</f>
        <v>-9.9440290881509796E-4</v>
      </c>
      <c r="V45" s="29"/>
      <c r="W45" s="29">
        <f ca="1">(1-'Flow probs &amp; rates'!$H37)*'Output - Variance decomp.'!C45/('Flow probs &amp; rates'!$E37+'Flow probs &amp; rates'!$F37)-'Flow probs &amp; rates'!$H37*'Output - Variance decomp.'!B45/('Flow probs &amp; rates'!$E37+'Flow probs &amp; rates'!$F37)</f>
        <v>-2.509490285639717E-4</v>
      </c>
      <c r="X45" s="29">
        <f ca="1">(1-'Flow probs &amp; rates'!$H37)*'Output - Variance decomp.'!E45/('Flow probs &amp; rates'!$E37+'Flow probs &amp; rates'!$F37)-'Flow probs &amp; rates'!$H37*'Output - Variance decomp.'!D45/('Flow probs &amp; rates'!$E37+'Flow probs &amp; rates'!$F37)</f>
        <v>4.9622542025262259E-5</v>
      </c>
      <c r="Y45" s="29">
        <f ca="1">(1-'Flow probs &amp; rates'!$H37)*'Output - Variance decomp.'!G45/('Flow probs &amp; rates'!$E37+'Flow probs &amp; rates'!$F37)-'Flow probs &amp; rates'!$H37*'Output - Variance decomp.'!F45/('Flow probs &amp; rates'!$E37+'Flow probs &amp; rates'!$F37)</f>
        <v>4.8226415047710234E-4</v>
      </c>
      <c r="Z45" s="29">
        <f ca="1">(1-'Flow probs &amp; rates'!$H37)*'Output - Variance decomp.'!I45/('Flow probs &amp; rates'!$E37+'Flow probs &amp; rates'!$F37)-'Flow probs &amp; rates'!$H37*'Output - Variance decomp.'!H45/('Flow probs &amp; rates'!$E37+'Flow probs &amp; rates'!$F37)</f>
        <v>-5.2204509341270255E-4</v>
      </c>
      <c r="AA45" s="29">
        <f ca="1">(1-'Flow probs &amp; rates'!$H37)*'Output - Variance decomp.'!K45/('Flow probs &amp; rates'!$E37+'Flow probs &amp; rates'!$F37)-'Flow probs &amp; rates'!$H37*'Output - Variance decomp.'!J45/('Flow probs &amp; rates'!$E37+'Flow probs &amp; rates'!$F37)</f>
        <v>-2.4714889822506494E-5</v>
      </c>
      <c r="AB45" s="29">
        <f ca="1">(1-'Flow probs &amp; rates'!$H37)*'Output - Variance decomp.'!M45/('Flow probs &amp; rates'!$E37+'Flow probs &amp; rates'!$F37)-'Flow probs &amp; rates'!$H37*'Output - Variance decomp.'!L45/('Flow probs &amp; rates'!$E37+'Flow probs &amp; rates'!$F37)</f>
        <v>1.8414000221554782E-4</v>
      </c>
      <c r="AC45" s="29">
        <f ca="1">(1-'Flow probs &amp; rates'!$H37)*'Output - Variance decomp.'!O45/('Flow probs &amp; rates'!$E37+'Flow probs &amp; rates'!$F37)-'Flow probs &amp; rates'!$H37*'Output - Variance decomp.'!N45/('Flow probs &amp; rates'!$E37+'Flow probs &amp; rates'!$F37)</f>
        <v>-3.6424242163480287E-6</v>
      </c>
      <c r="AD45" s="29">
        <f t="shared" ca="1" si="1"/>
        <v>-9.0907816751748167E-4</v>
      </c>
    </row>
    <row r="46" spans="1:30" x14ac:dyDescent="0.35">
      <c r="A46" s="2" t="s">
        <v>94</v>
      </c>
      <c r="B46" s="29">
        <f t="array" aca="1" ref="B46:C46" ca="1">TRANSPOSE(MMULT(OFFSET('Useful matrices &amp; checks'!$Y$6,UsefulSeries!$O37,0):OFFSET('Useful matrices &amp; checks'!$Z$7,UsefulSeries!$O37,0),OFFSET('SS Taylor expansion'!$AE$6,UsefulSeries!$O37,0):OFFSET('SS Taylor expansion'!$AE$7,UsefulSeries!$O37,0)))+TRANSPOSE(MMULT(OFFSET('Useful matrices &amp; checks'!$AC$6,UsefulSeries!$O37,0):OFFSET('Useful matrices &amp; checks'!$AD$7,UsefulSeries!$O37,0),TRANSPOSE(B45:C45)))</f>
        <v>3.3573545093001266E-4</v>
      </c>
      <c r="C46" s="29">
        <f ca="1"/>
        <v>-3.0097571780373159E-4</v>
      </c>
      <c r="D46" s="29">
        <f t="array" aca="1" ref="D46:E46" ca="1">TRANSPOSE(MMULT(OFFSET('Useful matrices &amp; checks'!$Y$6,UsefulSeries!$O37,0):OFFSET('Useful matrices &amp; checks'!$Z$7,UsefulSeries!$O37,0),OFFSET('SS Taylor expansion'!$AF$6,UsefulSeries!$O37,0):OFFSET('SS Taylor expansion'!$AF$7,UsefulSeries!$O37,0)))+TRANSPOSE(MMULT(OFFSET('Useful matrices &amp; checks'!$AC$6,UsefulSeries!$O37,0):OFFSET('Useful matrices &amp; checks'!$AD$7,UsefulSeries!$O37,0),TRANSPOSE(D45:E45)))</f>
        <v>-3.3388523511831215E-4</v>
      </c>
      <c r="E46" s="29">
        <f ca="1"/>
        <v>3.2828278538954452E-5</v>
      </c>
      <c r="F46" s="29">
        <f t="array" aca="1" ref="F46:G46" ca="1">TRANSPOSE(MMULT(OFFSET('Useful matrices &amp; checks'!$Y$6,UsefulSeries!$O37,0):OFFSET('Useful matrices &amp; checks'!$Z$7,UsefulSeries!$O37,0),OFFSET('SS Taylor expansion'!$AG$6,UsefulSeries!$O37,0):OFFSET('SS Taylor expansion'!$AG$7,UsefulSeries!$O37,0)))+TRANSPOSE(MMULT(OFFSET('Useful matrices &amp; checks'!$AC$6,UsefulSeries!$O37,0):OFFSET('Useful matrices &amp; checks'!$AD$7,UsefulSeries!$O37,0),TRANSPOSE(F45:G45)))</f>
        <v>-5.2960399678981358E-4</v>
      </c>
      <c r="G46" s="29">
        <f ca="1"/>
        <v>1.7827150739399756E-4</v>
      </c>
      <c r="H46" s="29">
        <f t="array" aca="1" ref="H46:I46" ca="1">TRANSPOSE(MMULT(OFFSET('Useful matrices &amp; checks'!$Y$6,UsefulSeries!$O37,0):OFFSET('Useful matrices &amp; checks'!$Z$7,UsefulSeries!$O37,0),OFFSET('SS Taylor expansion'!$AH$6,UsefulSeries!$O37,0):OFFSET('SS Taylor expansion'!$AH$7,UsefulSeries!$O37,0)))+TRANSPOSE(MMULT(OFFSET('Useful matrices &amp; checks'!$AC$6,UsefulSeries!$O37,0):OFFSET('Useful matrices &amp; checks'!$AD$7,UsefulSeries!$O37,0),TRANSPOSE(H45:I45)))</f>
        <v>2.7785690270355653E-4</v>
      </c>
      <c r="I46" s="29">
        <f ca="1"/>
        <v>-4.8729340140645785E-4</v>
      </c>
      <c r="J46" s="29">
        <f t="array" aca="1" ref="J46:K46" ca="1">TRANSPOSE(MMULT(OFFSET('Useful matrices &amp; checks'!$Y$6,UsefulSeries!$O37,0):OFFSET('Useful matrices &amp; checks'!$Z$7,UsefulSeries!$O37,0),OFFSET('SS Taylor expansion'!$AI$6,UsefulSeries!$O37,0):OFFSET('SS Taylor expansion'!$AI$7,UsefulSeries!$O37,0)))+TRANSPOSE(MMULT(OFFSET('Useful matrices &amp; checks'!$AC$6,UsefulSeries!$O37,0):OFFSET('Useful matrices &amp; checks'!$AD$7,UsefulSeries!$O37,0),TRANSPOSE(J45:K45)))</f>
        <v>2.8270738788334349E-4</v>
      </c>
      <c r="K46" s="29">
        <f ca="1"/>
        <v>-3.6720828310005057E-6</v>
      </c>
      <c r="L46" s="29">
        <f t="array" aca="1" ref="L46:M46" ca="1">TRANSPOSE(MMULT(OFFSET('Useful matrices &amp; checks'!$Y$6,UsefulSeries!$O37,0):OFFSET('Useful matrices &amp; checks'!$Z$7,UsefulSeries!$O37,0),OFFSET('SS Taylor expansion'!$AJ$6,UsefulSeries!$O37,0):OFFSET('SS Taylor expansion'!$AJ$7,UsefulSeries!$O37,0)))+TRANSPOSE(MMULT(OFFSET('Useful matrices &amp; checks'!$AC$6,UsefulSeries!$O37,0):OFFSET('Useful matrices &amp; checks'!$AD$7,UsefulSeries!$O37,0),TRANSPOSE(L45:M45)))</f>
        <v>3.7772817064941872E-4</v>
      </c>
      <c r="M46" s="29">
        <f ca="1"/>
        <v>-6.3320246400373802E-4</v>
      </c>
      <c r="N46" s="39">
        <f t="array" aca="1" ref="N46:O46" ca="1">TRANSPOSE(MMULT(OFFSET('Useful matrices &amp; checks'!$AC$6,UsefulSeries!$O37,0):OFFSET('Useful matrices &amp; checks'!$AD$7,UsefulSeries!$O37,0),TRANSPOSE(N45:O45)))</f>
        <v>3.0213998402900092E-5</v>
      </c>
      <c r="O46" s="39">
        <f ca="1"/>
        <v>-1.3101689686500089E-6</v>
      </c>
      <c r="P46" s="39">
        <f t="shared" ca="1" si="2"/>
        <v>-6.0214776792904081E-4</v>
      </c>
      <c r="Q46" s="39">
        <f t="shared" ca="1" si="3"/>
        <v>-2.6015744435743698E-5</v>
      </c>
      <c r="R46" s="29"/>
      <c r="S46" s="29">
        <f>'Flow probs &amp; rates'!E39-'Flow probs &amp; rates'!E38</f>
        <v>-1.61395089267935E-4</v>
      </c>
      <c r="T46" s="29">
        <f>'Flow probs &amp; rates'!F39-'Flow probs &amp; rates'!F38</f>
        <v>-1.2413697935163698E-3</v>
      </c>
      <c r="U46" s="29">
        <f>'Flow probs &amp; rates'!H39-'Flow probs &amp; rates'!H38</f>
        <v>-1.308071478652445E-3</v>
      </c>
      <c r="V46" s="29"/>
      <c r="W46" s="29">
        <f ca="1">(1-'Flow probs &amp; rates'!$H38)*'Output - Variance decomp.'!C46/('Flow probs &amp; rates'!$E38+'Flow probs &amp; rates'!$F38)-'Flow probs &amp; rates'!$H38*'Output - Variance decomp.'!B46/('Flow probs &amp; rates'!$E38+'Flow probs &amp; rates'!$F38)</f>
        <v>-4.5751025268290162E-4</v>
      </c>
      <c r="X46" s="29">
        <f ca="1">(1-'Flow probs &amp; rates'!$H38)*'Output - Variance decomp.'!E46/('Flow probs &amp; rates'!$E38+'Flow probs &amp; rates'!$F38)-'Flow probs &amp; rates'!$H38*'Output - Variance decomp.'!D46/('Flow probs &amp; rates'!$E38+'Flow probs &amp; rates'!$F38)</f>
        <v>8.2531926191729105E-5</v>
      </c>
      <c r="Y46" s="29">
        <f ca="1">(1-'Flow probs &amp; rates'!$H38)*'Output - Variance decomp.'!G46/('Flow probs &amp; rates'!$E38+'Flow probs &amp; rates'!$F38)-'Flow probs &amp; rates'!$H38*'Output - Variance decomp.'!F46/('Flow probs &amp; rates'!$E38+'Flow probs &amp; rates'!$F38)</f>
        <v>3.0729357190725911E-4</v>
      </c>
      <c r="Z46" s="29">
        <f ca="1">(1-'Flow probs &amp; rates'!$H38)*'Output - Variance decomp.'!I46/('Flow probs &amp; rates'!$E38+'Flow probs &amp; rates'!$F38)-'Flow probs &amp; rates'!$H38*'Output - Variance decomp.'!H46/('Flow probs &amp; rates'!$E38+'Flow probs &amp; rates'!$F38)</f>
        <v>-7.1156328456885374E-4</v>
      </c>
      <c r="AA46" s="29">
        <f ca="1">(1-'Flow probs &amp; rates'!$H38)*'Output - Variance decomp.'!K46/('Flow probs &amp; rates'!$E38+'Flow probs &amp; rates'!$F38)-'Flow probs &amp; rates'!$H38*'Output - Variance decomp.'!J46/('Flow probs &amp; rates'!$E38+'Flow probs &amp; rates'!$F38)</f>
        <v>-3.6164238607854972E-5</v>
      </c>
      <c r="AB46" s="29">
        <f ca="1">(1-'Flow probs &amp; rates'!$H38)*'Output - Variance decomp.'!M46/('Flow probs &amp; rates'!$E38+'Flow probs &amp; rates'!$F38)-'Flow probs &amp; rates'!$H38*'Output - Variance decomp.'!L46/('Flow probs &amp; rates'!$E38+'Flow probs &amp; rates'!$F38)</f>
        <v>-9.2645510091250098E-4</v>
      </c>
      <c r="AC46" s="29">
        <f ca="1">(1-'Flow probs &amp; rates'!$H38)*'Output - Variance decomp.'!O46/('Flow probs &amp; rates'!$E38+'Flow probs &amp; rates'!$F38)-'Flow probs &amp; rates'!$H38*'Output - Variance decomp.'!N46/('Flow probs &amp; rates'!$E38+'Flow probs &amp; rates'!$F38)</f>
        <v>-5.1476551695919509E-6</v>
      </c>
      <c r="AD46" s="29">
        <f t="shared" ca="1" si="1"/>
        <v>4.3894355519027007E-4</v>
      </c>
    </row>
    <row r="47" spans="1:30" x14ac:dyDescent="0.35">
      <c r="A47" s="2" t="s">
        <v>95</v>
      </c>
      <c r="B47" s="29">
        <f t="array" aca="1" ref="B47:C47" ca="1">TRANSPOSE(MMULT(OFFSET('Useful matrices &amp; checks'!$Y$6,UsefulSeries!$O38,0):OFFSET('Useful matrices &amp; checks'!$Z$7,UsefulSeries!$O38,0),OFFSET('SS Taylor expansion'!$AE$6,UsefulSeries!$O38,0):OFFSET('SS Taylor expansion'!$AE$7,UsefulSeries!$O38,0)))+TRANSPOSE(MMULT(OFFSET('Useful matrices &amp; checks'!$AC$6,UsefulSeries!$O38,0):OFFSET('Useful matrices &amp; checks'!$AD$7,UsefulSeries!$O38,0),TRANSPOSE(B46:C46)))</f>
        <v>3.0956398141297552E-4</v>
      </c>
      <c r="C47" s="29">
        <f ca="1"/>
        <v>-2.3685057118657946E-4</v>
      </c>
      <c r="D47" s="29">
        <f t="array" aca="1" ref="D47:E47" ca="1">TRANSPOSE(MMULT(OFFSET('Useful matrices &amp; checks'!$Y$6,UsefulSeries!$O38,0):OFFSET('Useful matrices &amp; checks'!$Z$7,UsefulSeries!$O38,0),OFFSET('SS Taylor expansion'!$AF$6,UsefulSeries!$O38,0):OFFSET('SS Taylor expansion'!$AF$7,UsefulSeries!$O38,0)))+TRANSPOSE(MMULT(OFFSET('Useful matrices &amp; checks'!$AC$6,UsefulSeries!$O38,0):OFFSET('Useful matrices &amp; checks'!$AD$7,UsefulSeries!$O38,0),TRANSPOSE(D46:E46)))</f>
        <v>-4.8096403503678842E-5</v>
      </c>
      <c r="E47" s="29">
        <f ca="1"/>
        <v>2.1788166677301937E-5</v>
      </c>
      <c r="F47" s="29">
        <f t="array" aca="1" ref="F47:G47" ca="1">TRANSPOSE(MMULT(OFFSET('Useful matrices &amp; checks'!$Y$6,UsefulSeries!$O38,0):OFFSET('Useful matrices &amp; checks'!$Z$7,UsefulSeries!$O38,0),OFFSET('SS Taylor expansion'!$AG$6,UsefulSeries!$O38,0):OFFSET('SS Taylor expansion'!$AG$7,UsefulSeries!$O38,0)))+TRANSPOSE(MMULT(OFFSET('Useful matrices &amp; checks'!$AC$6,UsefulSeries!$O38,0):OFFSET('Useful matrices &amp; checks'!$AD$7,UsefulSeries!$O38,0),TRANSPOSE(F46:G46)))</f>
        <v>-1.0591624620797903E-4</v>
      </c>
      <c r="G47" s="29">
        <f ca="1"/>
        <v>-2.2821985331942095E-4</v>
      </c>
      <c r="H47" s="29">
        <f t="array" aca="1" ref="H47:I47" ca="1">TRANSPOSE(MMULT(OFFSET('Useful matrices &amp; checks'!$Y$6,UsefulSeries!$O38,0):OFFSET('Useful matrices &amp; checks'!$Z$7,UsefulSeries!$O38,0),OFFSET('SS Taylor expansion'!$AH$6,UsefulSeries!$O38,0):OFFSET('SS Taylor expansion'!$AH$7,UsefulSeries!$O38,0)))+TRANSPOSE(MMULT(OFFSET('Useful matrices &amp; checks'!$AC$6,UsefulSeries!$O38,0):OFFSET('Useful matrices &amp; checks'!$AD$7,UsefulSeries!$O38,0),TRANSPOSE(H46:I46)))</f>
        <v>1.9010419531188152E-4</v>
      </c>
      <c r="I47" s="29">
        <f ca="1"/>
        <v>-2.2109075516760159E-4</v>
      </c>
      <c r="J47" s="29">
        <f t="array" aca="1" ref="J47:K47" ca="1">TRANSPOSE(MMULT(OFFSET('Useful matrices &amp; checks'!$Y$6,UsefulSeries!$O38,0):OFFSET('Useful matrices &amp; checks'!$Z$7,UsefulSeries!$O38,0),OFFSET('SS Taylor expansion'!$AI$6,UsefulSeries!$O38,0):OFFSET('SS Taylor expansion'!$AI$7,UsefulSeries!$O38,0)))+TRANSPOSE(MMULT(OFFSET('Useful matrices &amp; checks'!$AC$6,UsefulSeries!$O38,0):OFFSET('Useful matrices &amp; checks'!$AD$7,UsefulSeries!$O38,0),TRANSPOSE(J46:K46)))</f>
        <v>4.8333986025418294E-4</v>
      </c>
      <c r="K47" s="29">
        <f ca="1"/>
        <v>5.7457148179803828E-6</v>
      </c>
      <c r="L47" s="29">
        <f t="array" aca="1" ref="L47:M47" ca="1">TRANSPOSE(MMULT(OFFSET('Useful matrices &amp; checks'!$Y$6,UsefulSeries!$O38,0):OFFSET('Useful matrices &amp; checks'!$Z$7,UsefulSeries!$O38,0),OFFSET('SS Taylor expansion'!$AJ$6,UsefulSeries!$O38,0):OFFSET('SS Taylor expansion'!$AJ$7,UsefulSeries!$O38,0)))+TRANSPOSE(MMULT(OFFSET('Useful matrices &amp; checks'!$AC$6,UsefulSeries!$O38,0):OFFSET('Useful matrices &amp; checks'!$AD$7,UsefulSeries!$O38,0),TRANSPOSE(L46:M46)))</f>
        <v>2.8766574961688375E-4</v>
      </c>
      <c r="M47" s="29">
        <f ca="1"/>
        <v>-5.7619667103457996E-5</v>
      </c>
      <c r="N47" s="39">
        <f t="array" aca="1" ref="N47:O47" ca="1">TRANSPOSE(MMULT(OFFSET('Useful matrices &amp; checks'!$AC$6,UsefulSeries!$O38,0):OFFSET('Useful matrices &amp; checks'!$AD$7,UsefulSeries!$O38,0),TRANSPOSE(N46:O46)))</f>
        <v>2.8729279331839803E-5</v>
      </c>
      <c r="O47" s="39">
        <f ca="1"/>
        <v>-4.1568075037193296E-7</v>
      </c>
      <c r="P47" s="39">
        <f t="shared" ca="1" si="2"/>
        <v>-5.7679304186233145E-4</v>
      </c>
      <c r="Q47" s="39">
        <f t="shared" ca="1" si="3"/>
        <v>-5.1049959279585466E-5</v>
      </c>
      <c r="R47" s="29"/>
      <c r="S47" s="29">
        <f>'Flow probs &amp; rates'!E40-'Flow probs &amp; rates'!E39</f>
        <v>5.6859737435377422E-4</v>
      </c>
      <c r="T47" s="29">
        <f>'Flow probs &amp; rates'!F40-'Flow probs &amp; rates'!F39</f>
        <v>-7.6771260531173502E-4</v>
      </c>
      <c r="U47" s="29">
        <f>'Flow probs &amp; rates'!H40-'Flow probs &amp; rates'!H39</f>
        <v>-5.9163432159957396E-4</v>
      </c>
      <c r="V47" s="29"/>
      <c r="W47" s="29">
        <f ca="1">(1-'Flow probs &amp; rates'!$H39)*'Output - Variance decomp.'!C47/('Flow probs &amp; rates'!$E39+'Flow probs &amp; rates'!$F39)-'Flow probs &amp; rates'!$H39*'Output - Variance decomp.'!B47/('Flow probs &amp; rates'!$E39+'Flow probs &amp; rates'!$F39)</f>
        <v>-3.6564301551448046E-4</v>
      </c>
      <c r="X47" s="29">
        <f ca="1">(1-'Flow probs &amp; rates'!$H39)*'Output - Variance decomp.'!E47/('Flow probs &amp; rates'!$E39+'Flow probs &amp; rates'!$F39)-'Flow probs &amp; rates'!$H39*'Output - Variance decomp.'!D47/('Flow probs &amp; rates'!$E39+'Flow probs &amp; rates'!$F39)</f>
        <v>3.5755280647829024E-5</v>
      </c>
      <c r="Y47" s="29">
        <f ca="1">(1-'Flow probs &amp; rates'!$H39)*'Output - Variance decomp.'!G47/('Flow probs &amp; rates'!$E39+'Flow probs &amp; rates'!$F39)-'Flow probs &amp; rates'!$H39*'Output - Variance decomp.'!F47/('Flow probs &amp; rates'!$E39+'Flow probs &amp; rates'!$F39)</f>
        <v>-3.0865599794462209E-4</v>
      </c>
      <c r="Z47" s="29">
        <f ca="1">(1-'Flow probs &amp; rates'!$H39)*'Output - Variance decomp.'!I47/('Flow probs &amp; rates'!$E39+'Flow probs &amp; rates'!$F39)-'Flow probs &amp; rates'!$H39*'Output - Variance decomp.'!H47/('Flow probs &amp; rates'!$E39+'Flow probs &amp; rates'!$F39)</f>
        <v>-3.3063406483052301E-4</v>
      </c>
      <c r="AA47" s="29">
        <f ca="1">(1-'Flow probs &amp; rates'!$H39)*'Output - Variance decomp.'!K47/('Flow probs &amp; rates'!$E39+'Flow probs &amp; rates'!$F39)-'Flow probs &amp; rates'!$H39*'Output - Variance decomp.'!J47/('Flow probs &amp; rates'!$E39+'Flow probs &amp; rates'!$F39)</f>
        <v>-4.4153315168962057E-5</v>
      </c>
      <c r="AB47" s="29">
        <f ca="1">(1-'Flow probs &amp; rates'!$H39)*'Output - Variance decomp.'!M47/('Flow probs &amp; rates'!$E39+'Flow probs &amp; rates'!$F39)-'Flow probs &amp; rates'!$H39*'Output - Variance decomp.'!L47/('Flow probs &amp; rates'!$E39+'Flow probs &amp; rates'!$F39)</f>
        <v>-1.1189112963485342E-4</v>
      </c>
      <c r="AC47" s="29">
        <f ca="1">(1-'Flow probs &amp; rates'!$H39)*'Output - Variance decomp.'!O47/('Flow probs &amp; rates'!$E39+'Flow probs &amp; rates'!$F39)-'Flow probs &amp; rates'!$H39*'Output - Variance decomp.'!N47/('Flow probs &amp; rates'!$E39+'Flow probs &amp; rates'!$F39)</f>
        <v>-3.6864702150773742E-6</v>
      </c>
      <c r="AD47" s="29">
        <f t="shared" ca="1" si="1"/>
        <v>5.3727439106111548E-4</v>
      </c>
    </row>
    <row r="48" spans="1:30" x14ac:dyDescent="0.35">
      <c r="A48" s="2" t="s">
        <v>96</v>
      </c>
      <c r="B48" s="29">
        <f t="array" aca="1" ref="B48:C48" ca="1">TRANSPOSE(MMULT(OFFSET('Useful matrices &amp; checks'!$Y$6,UsefulSeries!$O39,0):OFFSET('Useful matrices &amp; checks'!$Z$7,UsefulSeries!$O39,0),OFFSET('SS Taylor expansion'!$AE$6,UsefulSeries!$O39,0):OFFSET('SS Taylor expansion'!$AE$7,UsefulSeries!$O39,0)))+TRANSPOSE(MMULT(OFFSET('Useful matrices &amp; checks'!$AC$6,UsefulSeries!$O39,0):OFFSET('Useful matrices &amp; checks'!$AD$7,UsefulSeries!$O39,0),TRANSPOSE(B47:C47)))</f>
        <v>3.3571646973593001E-4</v>
      </c>
      <c r="C48" s="29">
        <f ca="1"/>
        <v>-2.3420644494681172E-4</v>
      </c>
      <c r="D48" s="29">
        <f t="array" aca="1" ref="D48:E48" ca="1">TRANSPOSE(MMULT(OFFSET('Useful matrices &amp; checks'!$Y$6,UsefulSeries!$O39,0):OFFSET('Useful matrices &amp; checks'!$Z$7,UsefulSeries!$O39,0),OFFSET('SS Taylor expansion'!$AF$6,UsefulSeries!$O39,0):OFFSET('SS Taylor expansion'!$AF$7,UsefulSeries!$O39,0)))+TRANSPOSE(MMULT(OFFSET('Useful matrices &amp; checks'!$AC$6,UsefulSeries!$O39,0):OFFSET('Useful matrices &amp; checks'!$AD$7,UsefulSeries!$O39,0),TRANSPOSE(D47:E47)))</f>
        <v>9.9115474410053209E-5</v>
      </c>
      <c r="E48" s="29">
        <f ca="1"/>
        <v>1.2661819338683656E-5</v>
      </c>
      <c r="F48" s="29">
        <f t="array" aca="1" ref="F48:G48" ca="1">TRANSPOSE(MMULT(OFFSET('Useful matrices &amp; checks'!$Y$6,UsefulSeries!$O39,0):OFFSET('Useful matrices &amp; checks'!$Z$7,UsefulSeries!$O39,0),OFFSET('SS Taylor expansion'!$AG$6,UsefulSeries!$O39,0):OFFSET('SS Taylor expansion'!$AG$7,UsefulSeries!$O39,0)))+TRANSPOSE(MMULT(OFFSET('Useful matrices &amp; checks'!$AC$6,UsefulSeries!$O39,0):OFFSET('Useful matrices &amp; checks'!$AD$7,UsefulSeries!$O39,0),TRANSPOSE(F47:G47)))</f>
        <v>1.6198683511745937E-4</v>
      </c>
      <c r="G48" s="29">
        <f ca="1"/>
        <v>-4.2223505225903675E-4</v>
      </c>
      <c r="H48" s="29">
        <f t="array" aca="1" ref="H48:I48" ca="1">TRANSPOSE(MMULT(OFFSET('Useful matrices &amp; checks'!$Y$6,UsefulSeries!$O39,0):OFFSET('Useful matrices &amp; checks'!$Z$7,UsefulSeries!$O39,0),OFFSET('SS Taylor expansion'!$AH$6,UsefulSeries!$O39,0):OFFSET('SS Taylor expansion'!$AH$7,UsefulSeries!$O39,0)))+TRANSPOSE(MMULT(OFFSET('Useful matrices &amp; checks'!$AC$6,UsefulSeries!$O39,0):OFFSET('Useful matrices &amp; checks'!$AD$7,UsefulSeries!$O39,0),TRANSPOSE(H47:I47)))</f>
        <v>1.8681506731934075E-4</v>
      </c>
      <c r="I48" s="29">
        <f ca="1"/>
        <v>2.9213730490141069E-4</v>
      </c>
      <c r="J48" s="29">
        <f t="array" aca="1" ref="J48:K48" ca="1">TRANSPOSE(MMULT(OFFSET('Useful matrices &amp; checks'!$Y$6,UsefulSeries!$O39,0):OFFSET('Useful matrices &amp; checks'!$Z$7,UsefulSeries!$O39,0),OFFSET('SS Taylor expansion'!$AI$6,UsefulSeries!$O39,0):OFFSET('SS Taylor expansion'!$AI$7,UsefulSeries!$O39,0)))+TRANSPOSE(MMULT(OFFSET('Useful matrices &amp; checks'!$AC$6,UsefulSeries!$O39,0):OFFSET('Useful matrices &amp; checks'!$AD$7,UsefulSeries!$O39,0),TRANSPOSE(J47:K47)))</f>
        <v>4.3723505672028852E-4</v>
      </c>
      <c r="K48" s="29">
        <f ca="1"/>
        <v>-3.4423778905728258E-6</v>
      </c>
      <c r="L48" s="29">
        <f t="array" aca="1" ref="L48:M48" ca="1">TRANSPOSE(MMULT(OFFSET('Useful matrices &amp; checks'!$Y$6,UsefulSeries!$O39,0):OFFSET('Useful matrices &amp; checks'!$Z$7,UsefulSeries!$O39,0),OFFSET('SS Taylor expansion'!$AJ$6,UsefulSeries!$O39,0):OFFSET('SS Taylor expansion'!$AJ$7,UsefulSeries!$O39,0)))+TRANSPOSE(MMULT(OFFSET('Useful matrices &amp; checks'!$AC$6,UsefulSeries!$O39,0):OFFSET('Useful matrices &amp; checks'!$AD$7,UsefulSeries!$O39,0),TRANSPOSE(L47:M47)))</f>
        <v>2.3423602858118454E-4</v>
      </c>
      <c r="M48" s="29">
        <f ca="1"/>
        <v>-2.9850568214954043E-4</v>
      </c>
      <c r="N48" s="39">
        <f t="array" aca="1" ref="N48:O48" ca="1">TRANSPOSE(MMULT(OFFSET('Useful matrices &amp; checks'!$AC$6,UsefulSeries!$O39,0):OFFSET('Useful matrices &amp; checks'!$AD$7,UsefulSeries!$O39,0),TRANSPOSE(N47:O47)))</f>
        <v>2.7071283249416955E-5</v>
      </c>
      <c r="O48" s="39">
        <f ca="1"/>
        <v>-7.0479325303602124E-7</v>
      </c>
      <c r="P48" s="39">
        <f t="shared" ca="1" si="2"/>
        <v>-5.5051592020858816E-4</v>
      </c>
      <c r="Q48" s="39">
        <f t="shared" ca="1" si="3"/>
        <v>-3.3604881145333102E-5</v>
      </c>
      <c r="R48" s="29"/>
      <c r="S48" s="29">
        <f>'Flow probs &amp; rates'!E41-'Flow probs &amp; rates'!E40</f>
        <v>9.3166029492508518E-4</v>
      </c>
      <c r="T48" s="29">
        <f>'Flow probs &amp; rates'!F41-'Flow probs &amp; rates'!F40</f>
        <v>-6.8790010740423652E-4</v>
      </c>
      <c r="U48" s="29">
        <f>'Flow probs &amp; rates'!H41-'Flow probs &amp; rates'!H40</f>
        <v>-2.3589399137025069E-4</v>
      </c>
      <c r="V48" s="29"/>
      <c r="W48" s="29">
        <f ca="1">(1-'Flow probs &amp; rates'!$H40)*'Output - Variance decomp.'!C48/('Flow probs &amp; rates'!$E40+'Flow probs &amp; rates'!$F40)-'Flow probs &amp; rates'!$H40*'Output - Variance decomp.'!B48/('Flow probs &amp; rates'!$E40+'Flow probs &amp; rates'!$F40)</f>
        <v>-3.64778493198131E-4</v>
      </c>
      <c r="X48" s="29">
        <f ca="1">(1-'Flow probs &amp; rates'!$H40)*'Output - Variance decomp.'!E48/('Flow probs &amp; rates'!$E40+'Flow probs &amp; rates'!$F40)-'Flow probs &amp; rates'!$H40*'Output - Variance decomp.'!D48/('Flow probs &amp; rates'!$E40+'Flow probs &amp; rates'!$F40)</f>
        <v>7.1544921469556818E-6</v>
      </c>
      <c r="Y48" s="29">
        <f ca="1">(1-'Flow probs &amp; rates'!$H40)*'Output - Variance decomp.'!G48/('Flow probs &amp; rates'!$E40+'Flow probs &amp; rates'!$F40)-'Flow probs &amp; rates'!$H40*'Output - Variance decomp.'!F48/('Flow probs &amp; rates'!$E40+'Flow probs &amp; rates'!$F40)</f>
        <v>-6.1013456092572549E-4</v>
      </c>
      <c r="Z48" s="29">
        <f ca="1">(1-'Flow probs &amp; rates'!$H40)*'Output - Variance decomp.'!I48/('Flow probs &amp; rates'!$E40+'Flow probs &amp; rates'!$F40)-'Flow probs &amp; rates'!$H40*'Output - Variance decomp.'!H48/('Flow probs &amp; rates'!$E40+'Flow probs &amp; rates'!$F40)</f>
        <v>3.9011198074440166E-4</v>
      </c>
      <c r="AA48" s="29">
        <f ca="1">(1-'Flow probs &amp; rates'!$H40)*'Output - Variance decomp.'!K48/('Flow probs &amp; rates'!$E40+'Flow probs &amp; rates'!$F40)-'Flow probs &amp; rates'!$H40*'Output - Variance decomp.'!J48/('Flow probs &amp; rates'!$E40+'Flow probs &amp; rates'!$F40)</f>
        <v>-5.1687827897584752E-5</v>
      </c>
      <c r="AB48" s="29">
        <f ca="1">(1-'Flow probs &amp; rates'!$H40)*'Output - Variance decomp.'!M48/('Flow probs &amp; rates'!$E40+'Flow probs &amp; rates'!$F40)-'Flow probs &amp; rates'!$H40*'Output - Variance decomp.'!L48/('Flow probs &amp; rates'!$E40+'Flow probs &amp; rates'!$F40)</f>
        <v>-4.4417330948961212E-4</v>
      </c>
      <c r="AC48" s="29">
        <f ca="1">(1-'Flow probs &amp; rates'!$H40)*'Output - Variance decomp.'!O48/('Flow probs &amp; rates'!$E40+'Flow probs &amp; rates'!$F40)-'Flow probs &amp; rates'!$H40*'Output - Variance decomp.'!N48/('Flow probs &amp; rates'!$E40+'Flow probs &amp; rates'!$F40)</f>
        <v>-3.8904775906465331E-6</v>
      </c>
      <c r="AD48" s="29">
        <f t="shared" ca="1" si="1"/>
        <v>8.415042048400918E-4</v>
      </c>
    </row>
    <row r="49" spans="1:30" x14ac:dyDescent="0.35">
      <c r="A49" s="2" t="s">
        <v>97</v>
      </c>
      <c r="B49" s="29">
        <f t="array" aca="1" ref="B49:C49" ca="1">TRANSPOSE(MMULT(OFFSET('Useful matrices &amp; checks'!$Y$6,UsefulSeries!$O40,0):OFFSET('Useful matrices &amp; checks'!$Z$7,UsefulSeries!$O40,0),OFFSET('SS Taylor expansion'!$AE$6,UsefulSeries!$O40,0):OFFSET('SS Taylor expansion'!$AE$7,UsefulSeries!$O40,0)))+TRANSPOSE(MMULT(OFFSET('Useful matrices &amp; checks'!$AC$6,UsefulSeries!$O40,0):OFFSET('Useful matrices &amp; checks'!$AD$7,UsefulSeries!$O40,0),TRANSPOSE(B48:C48)))</f>
        <v>1.0806623116954144E-4</v>
      </c>
      <c r="C49" s="29">
        <f ca="1"/>
        <v>-3.4217548175206956E-6</v>
      </c>
      <c r="D49" s="29">
        <f t="array" aca="1" ref="D49:E49" ca="1">TRANSPOSE(MMULT(OFFSET('Useful matrices &amp; checks'!$Y$6,UsefulSeries!$O40,0):OFFSET('Useful matrices &amp; checks'!$Z$7,UsefulSeries!$O40,0),OFFSET('SS Taylor expansion'!$AF$6,UsefulSeries!$O40,0):OFFSET('SS Taylor expansion'!$AF$7,UsefulSeries!$O40,0)))+TRANSPOSE(MMULT(OFFSET('Useful matrices &amp; checks'!$AC$6,UsefulSeries!$O40,0):OFFSET('Useful matrices &amp; checks'!$AD$7,UsefulSeries!$O40,0),TRANSPOSE(D48:E48)))</f>
        <v>-1.7948060602231088E-4</v>
      </c>
      <c r="E49" s="29">
        <f ca="1"/>
        <v>1.1192599818269508E-5</v>
      </c>
      <c r="F49" s="29">
        <f t="array" aca="1" ref="F49:G49" ca="1">TRANSPOSE(MMULT(OFFSET('Useful matrices &amp; checks'!$Y$6,UsefulSeries!$O40,0):OFFSET('Useful matrices &amp; checks'!$Z$7,UsefulSeries!$O40,0),OFFSET('SS Taylor expansion'!$AG$6,UsefulSeries!$O40,0):OFFSET('SS Taylor expansion'!$AG$7,UsefulSeries!$O40,0)))+TRANSPOSE(MMULT(OFFSET('Useful matrices &amp; checks'!$AC$6,UsefulSeries!$O40,0):OFFSET('Useful matrices &amp; checks'!$AD$7,UsefulSeries!$O40,0),TRANSPOSE(F48:G48)))</f>
        <v>-4.9096817639211201E-4</v>
      </c>
      <c r="G49" s="29">
        <f ca="1"/>
        <v>2.5867051199639359E-4</v>
      </c>
      <c r="H49" s="29">
        <f t="array" aca="1" ref="H49:I49" ca="1">TRANSPOSE(MMULT(OFFSET('Useful matrices &amp; checks'!$Y$6,UsefulSeries!$O40,0):OFFSET('Useful matrices &amp; checks'!$Z$7,UsefulSeries!$O40,0),OFFSET('SS Taylor expansion'!$AH$6,UsefulSeries!$O40,0):OFFSET('SS Taylor expansion'!$AH$7,UsefulSeries!$O40,0)))+TRANSPOSE(MMULT(OFFSET('Useful matrices &amp; checks'!$AC$6,UsefulSeries!$O40,0):OFFSET('Useful matrices &amp; checks'!$AD$7,UsefulSeries!$O40,0),TRANSPOSE(H48:I48)))</f>
        <v>2.710303667586031E-4</v>
      </c>
      <c r="I49" s="29">
        <f ca="1"/>
        <v>4.3488715154751977E-4</v>
      </c>
      <c r="J49" s="29">
        <f t="array" aca="1" ref="J49:K49" ca="1">TRANSPOSE(MMULT(OFFSET('Useful matrices &amp; checks'!$Y$6,UsefulSeries!$O40,0):OFFSET('Useful matrices &amp; checks'!$Z$7,UsefulSeries!$O40,0),OFFSET('SS Taylor expansion'!$AI$6,UsefulSeries!$O40,0):OFFSET('SS Taylor expansion'!$AI$7,UsefulSeries!$O40,0)))+TRANSPOSE(MMULT(OFFSET('Useful matrices &amp; checks'!$AC$6,UsefulSeries!$O40,0):OFFSET('Useful matrices &amp; checks'!$AD$7,UsefulSeries!$O40,0),TRANSPOSE(J48:K48)))</f>
        <v>-1.4569992138010519E-4</v>
      </c>
      <c r="K49" s="29">
        <f ca="1"/>
        <v>-1.3770903474258608E-8</v>
      </c>
      <c r="L49" s="29">
        <f t="array" aca="1" ref="L49:M49" ca="1">TRANSPOSE(MMULT(OFFSET('Useful matrices &amp; checks'!$Y$6,UsefulSeries!$O40,0):OFFSET('Useful matrices &amp; checks'!$Z$7,UsefulSeries!$O40,0),OFFSET('SS Taylor expansion'!$AJ$6,UsefulSeries!$O40,0):OFFSET('SS Taylor expansion'!$AJ$7,UsefulSeries!$O40,0)))+TRANSPOSE(MMULT(OFFSET('Useful matrices &amp; checks'!$AC$6,UsefulSeries!$O40,0):OFFSET('Useful matrices &amp; checks'!$AD$7,UsefulSeries!$O40,0),TRANSPOSE(L48:M48)))</f>
        <v>1.1983220077669348E-4</v>
      </c>
      <c r="M49" s="29">
        <f ca="1"/>
        <v>-4.4661878971704124E-4</v>
      </c>
      <c r="N49" s="39">
        <f t="array" aca="1" ref="N49:O49" ca="1">TRANSPOSE(MMULT(OFFSET('Useful matrices &amp; checks'!$AC$6,UsefulSeries!$O40,0):OFFSET('Useful matrices &amp; checks'!$AD$7,UsefulSeries!$O40,0),TRANSPOSE(N48:O48)))</f>
        <v>2.5065240855151814E-5</v>
      </c>
      <c r="O49" s="39">
        <f ca="1"/>
        <v>-9.7306374911671008E-7</v>
      </c>
      <c r="P49" s="39">
        <f t="shared" ca="1" si="2"/>
        <v>-5.3250081138395816E-4</v>
      </c>
      <c r="Q49" s="39">
        <f t="shared" ca="1" si="3"/>
        <v>-1.1915469460409588E-5</v>
      </c>
      <c r="R49" s="29"/>
      <c r="S49" s="29">
        <f>'Flow probs &amp; rates'!E42-'Flow probs &amp; rates'!E41</f>
        <v>-8.246554756184965E-4</v>
      </c>
      <c r="T49" s="29">
        <f>'Flow probs &amp; rates'!F42-'Flow probs &amp; rates'!F41</f>
        <v>2.4180741471462042E-4</v>
      </c>
      <c r="U49" s="29">
        <f>'Flow probs &amp; rates'!H42-'Flow probs &amp; rates'!H41</f>
        <v>1.9457425427429897E-5</v>
      </c>
      <c r="V49" s="29"/>
      <c r="W49" s="29">
        <f ca="1">(1-'Flow probs &amp; rates'!$H41)*'Output - Variance decomp.'!C49/('Flow probs &amp; rates'!$E41+'Flow probs &amp; rates'!$F41)-'Flow probs &amp; rates'!$H41*'Output - Variance decomp.'!B49/('Flow probs &amp; rates'!$E41+'Flow probs &amp; rates'!$F41)</f>
        <v>-1.6341097222319515E-5</v>
      </c>
      <c r="X49" s="29">
        <f ca="1">(1-'Flow probs &amp; rates'!$H41)*'Output - Variance decomp.'!E49/('Flow probs &amp; rates'!$E41+'Flow probs &amp; rates'!$F41)-'Flow probs &amp; rates'!$H41*'Output - Variance decomp.'!D49/('Flow probs &amp; rates'!$E41+'Flow probs &amp; rates'!$F41)</f>
        <v>3.4873994776865363E-5</v>
      </c>
      <c r="Y49" s="29">
        <f ca="1">(1-'Flow probs &amp; rates'!$H41)*'Output - Variance decomp.'!G49/('Flow probs &amp; rates'!$E41+'Flow probs &amp; rates'!$F41)-'Flow probs &amp; rates'!$H41*'Output - Variance decomp.'!F49/('Flow probs &amp; rates'!$E41+'Flow probs &amp; rates'!$F41)</f>
        <v>4.1552485146559211E-4</v>
      </c>
      <c r="Z49" s="29">
        <f ca="1">(1-'Flow probs &amp; rates'!$H41)*'Output - Variance decomp.'!I49/('Flow probs &amp; rates'!$E41+'Flow probs &amp; rates'!$F41)-'Flow probs &amp; rates'!$H41*'Output - Variance decomp.'!H49/('Flow probs &amp; rates'!$E41+'Flow probs &amp; rates'!$F41)</f>
        <v>5.8153118582614704E-4</v>
      </c>
      <c r="AA49" s="29">
        <f ca="1">(1-'Flow probs &amp; rates'!$H41)*'Output - Variance decomp.'!K49/('Flow probs &amp; rates'!$E41+'Flow probs &amp; rates'!$F41)-'Flow probs &amp; rates'!$H41*'Output - Variance decomp.'!J49/('Flow probs &amp; rates'!$E41+'Flow probs &amp; rates'!$F41)</f>
        <v>1.5536530015937828E-5</v>
      </c>
      <c r="AB49" s="29">
        <f ca="1">(1-'Flow probs &amp; rates'!$H41)*'Output - Variance decomp.'!M49/('Flow probs &amp; rates'!$E41+'Flow probs &amp; rates'!$F41)-'Flow probs &amp; rates'!$H41*'Output - Variance decomp.'!L49/('Flow probs &amp; rates'!$E41+'Flow probs &amp; rates'!$F41)</f>
        <v>-6.397303477081776E-4</v>
      </c>
      <c r="AC49" s="29">
        <f ca="1">(1-'Flow probs &amp; rates'!$H41)*'Output - Variance decomp.'!O49/('Flow probs &amp; rates'!$E41+'Flow probs &amp; rates'!$F41)-'Flow probs &amp; rates'!$H41*'Output - Variance decomp.'!N49/('Flow probs &amp; rates'!$E41+'Flow probs &amp; rates'!$F41)</f>
        <v>-4.0420540413599554E-6</v>
      </c>
      <c r="AD49" s="29">
        <f t="shared" ca="1" si="1"/>
        <v>-3.6789563768525543E-4</v>
      </c>
    </row>
    <row r="50" spans="1:30" x14ac:dyDescent="0.35">
      <c r="A50" s="2" t="s">
        <v>98</v>
      </c>
      <c r="B50" s="29">
        <f t="array" aca="1" ref="B50:C50" ca="1">TRANSPOSE(MMULT(OFFSET('Useful matrices &amp; checks'!$Y$6,UsefulSeries!$O41,0):OFFSET('Useful matrices &amp; checks'!$Z$7,UsefulSeries!$O41,0),OFFSET('SS Taylor expansion'!$AE$6,UsefulSeries!$O41,0):OFFSET('SS Taylor expansion'!$AE$7,UsefulSeries!$O41,0)))+TRANSPOSE(MMULT(OFFSET('Useful matrices &amp; checks'!$AC$6,UsefulSeries!$O41,0):OFFSET('Useful matrices &amp; checks'!$AD$7,UsefulSeries!$O41,0),TRANSPOSE(B49:C49)))</f>
        <v>4.4907325983249149E-4</v>
      </c>
      <c r="C50" s="29">
        <f ca="1"/>
        <v>-3.1511780556926062E-4</v>
      </c>
      <c r="D50" s="29">
        <f t="array" aca="1" ref="D50:E50" ca="1">TRANSPOSE(MMULT(OFFSET('Useful matrices &amp; checks'!$Y$6,UsefulSeries!$O41,0):OFFSET('Useful matrices &amp; checks'!$Z$7,UsefulSeries!$O41,0),OFFSET('SS Taylor expansion'!$AF$6,UsefulSeries!$O41,0):OFFSET('SS Taylor expansion'!$AF$7,UsefulSeries!$O41,0)))+TRANSPOSE(MMULT(OFFSET('Useful matrices &amp; checks'!$AC$6,UsefulSeries!$O41,0):OFFSET('Useful matrices &amp; checks'!$AD$7,UsefulSeries!$O41,0),TRANSPOSE(D49:E49)))</f>
        <v>1.3729218231752216E-3</v>
      </c>
      <c r="E50" s="29">
        <f ca="1"/>
        <v>7.1308271087094059E-5</v>
      </c>
      <c r="F50" s="29">
        <f t="array" aca="1" ref="F50:G50" ca="1">TRANSPOSE(MMULT(OFFSET('Useful matrices &amp; checks'!$Y$6,UsefulSeries!$O41,0):OFFSET('Useful matrices &amp; checks'!$Z$7,UsefulSeries!$O41,0),OFFSET('SS Taylor expansion'!$AG$6,UsefulSeries!$O41,0):OFFSET('SS Taylor expansion'!$AG$7,UsefulSeries!$O41,0)))+TRANSPOSE(MMULT(OFFSET('Useful matrices &amp; checks'!$AC$6,UsefulSeries!$O41,0):OFFSET('Useful matrices &amp; checks'!$AD$7,UsefulSeries!$O41,0),TRANSPOSE(F49:G49)))</f>
        <v>2.8028742997701829E-4</v>
      </c>
      <c r="G50" s="29">
        <f ca="1"/>
        <v>-4.818467306484948E-4</v>
      </c>
      <c r="H50" s="29">
        <f t="array" aca="1" ref="H50:I50" ca="1">TRANSPOSE(MMULT(OFFSET('Useful matrices &amp; checks'!$Y$6,UsefulSeries!$O41,0):OFFSET('Useful matrices &amp; checks'!$Z$7,UsefulSeries!$O41,0),OFFSET('SS Taylor expansion'!$AH$6,UsefulSeries!$O41,0):OFFSET('SS Taylor expansion'!$AH$7,UsefulSeries!$O41,0)))+TRANSPOSE(MMULT(OFFSET('Useful matrices &amp; checks'!$AC$6,UsefulSeries!$O41,0):OFFSET('Useful matrices &amp; checks'!$AD$7,UsefulSeries!$O41,0),TRANSPOSE(H49:I49)))</f>
        <v>3.6786150429732702E-4</v>
      </c>
      <c r="I50" s="29">
        <f ca="1"/>
        <v>7.1755962462367916E-4</v>
      </c>
      <c r="J50" s="29">
        <f t="array" aca="1" ref="J50:K50" ca="1">TRANSPOSE(MMULT(OFFSET('Useful matrices &amp; checks'!$Y$6,UsefulSeries!$O41,0):OFFSET('Useful matrices &amp; checks'!$Z$7,UsefulSeries!$O41,0),OFFSET('SS Taylor expansion'!$AI$6,UsefulSeries!$O41,0):OFFSET('SS Taylor expansion'!$AI$7,UsefulSeries!$O41,0)))+TRANSPOSE(MMULT(OFFSET('Useful matrices &amp; checks'!$AC$6,UsefulSeries!$O41,0):OFFSET('Useful matrices &amp; checks'!$AD$7,UsefulSeries!$O41,0),TRANSPOSE(J49:K49)))</f>
        <v>7.2645918162503797E-4</v>
      </c>
      <c r="K50" s="29">
        <f ca="1"/>
        <v>3.3629841693503211E-5</v>
      </c>
      <c r="L50" s="29">
        <f t="array" aca="1" ref="L50:M50" ca="1">TRANSPOSE(MMULT(OFFSET('Useful matrices &amp; checks'!$Y$6,UsefulSeries!$O41,0):OFFSET('Useful matrices &amp; checks'!$Z$7,UsefulSeries!$O41,0),OFFSET('SS Taylor expansion'!$AJ$6,UsefulSeries!$O41,0):OFFSET('SS Taylor expansion'!$AJ$7,UsefulSeries!$O41,0)))+TRANSPOSE(MMULT(OFFSET('Useful matrices &amp; checks'!$AC$6,UsefulSeries!$O41,0):OFFSET('Useful matrices &amp; checks'!$AD$7,UsefulSeries!$O41,0),TRANSPOSE(L49:M49)))</f>
        <v>9.7375152109176026E-5</v>
      </c>
      <c r="M50" s="29">
        <f ca="1"/>
        <v>3.6000444743401294E-4</v>
      </c>
      <c r="N50" s="39">
        <f t="array" aca="1" ref="N50:O50" ca="1">TRANSPOSE(MMULT(OFFSET('Useful matrices &amp; checks'!$AC$6,UsefulSeries!$O41,0):OFFSET('Useful matrices &amp; checks'!$AD$7,UsefulSeries!$O41,0),TRANSPOSE(N49:O49)))</f>
        <v>2.3740834473018893E-5</v>
      </c>
      <c r="O50" s="39">
        <f ca="1"/>
        <v>3.7393158227090489E-7</v>
      </c>
      <c r="P50" s="39">
        <f t="shared" ca="1" si="2"/>
        <v>-4.9993169411244711E-4</v>
      </c>
      <c r="Q50" s="39">
        <f t="shared" ca="1" si="3"/>
        <v>-2.2182055906447954E-4</v>
      </c>
      <c r="R50" s="29"/>
      <c r="S50" s="29">
        <f>'Flow probs &amp; rates'!E43-'Flow probs &amp; rates'!E42</f>
        <v>2.8177874913768441E-3</v>
      </c>
      <c r="T50" s="29">
        <f>'Flow probs &amp; rates'!F43-'Flow probs &amp; rates'!F42</f>
        <v>1.6409102113832535E-4</v>
      </c>
      <c r="U50" s="29">
        <f>'Flow probs &amp; rates'!H43-'Flow probs &amp; rates'!H42</f>
        <v>-6.1195024576178592E-4</v>
      </c>
      <c r="V50" s="29"/>
      <c r="W50" s="29">
        <f ca="1">(1-'Flow probs &amp; rates'!$H42)*'Output - Variance decomp.'!C50/('Flow probs &amp; rates'!$E42+'Flow probs &amp; rates'!$F42)-'Flow probs &amp; rates'!$H42*'Output - Variance decomp.'!B50/('Flow probs &amp; rates'!$E42+'Flow probs &amp; rates'!$F42)</f>
        <v>-4.9072512708093531E-4</v>
      </c>
      <c r="X50" s="29">
        <f ca="1">(1-'Flow probs &amp; rates'!$H42)*'Output - Variance decomp.'!E50/('Flow probs &amp; rates'!$E42+'Flow probs &amp; rates'!$F42)-'Flow probs &amp; rates'!$H42*'Output - Variance decomp.'!D50/('Flow probs &amp; rates'!$E42+'Flow probs &amp; rates'!$F42)</f>
        <v>-4.6567195371039499E-5</v>
      </c>
      <c r="Y50" s="29">
        <f ca="1">(1-'Flow probs &amp; rates'!$H42)*'Output - Variance decomp.'!G50/('Flow probs &amp; rates'!$E42+'Flow probs &amp; rates'!$F42)-'Flow probs &amp; rates'!$H42*'Output - Variance decomp.'!F50/('Flow probs &amp; rates'!$E42+'Flow probs &amp; rates'!$F42)</f>
        <v>-7.0692887366654395E-4</v>
      </c>
      <c r="Z50" s="29">
        <f ca="1">(1-'Flow probs &amp; rates'!$H42)*'Output - Variance decomp.'!I50/('Flow probs &amp; rates'!$E42+'Flow probs &amp; rates'!$F42)-'Flow probs &amp; rates'!$H42*'Output - Variance decomp.'!H50/('Flow probs &amp; rates'!$E42+'Flow probs &amp; rates'!$F42)</f>
        <v>9.6881233140903096E-4</v>
      </c>
      <c r="AA50" s="29">
        <f ca="1">(1-'Flow probs &amp; rates'!$H42)*'Output - Variance decomp.'!K50/('Flow probs &amp; rates'!$E42+'Flow probs &amp; rates'!$F42)-'Flow probs &amp; rates'!$H42*'Output - Variance decomp.'!J50/('Flow probs &amp; rates'!$E42+'Flow probs &amp; rates'!$F42)</f>
        <v>-3.0403034842944577E-5</v>
      </c>
      <c r="AB50" s="29">
        <f ca="1">(1-'Flow probs &amp; rates'!$H42)*'Output - Variance decomp.'!M50/('Flow probs &amp; rates'!$E42+'Flow probs &amp; rates'!$F42)-'Flow probs &amp; rates'!$H42*'Output - Variance decomp.'!L50/('Flow probs &amp; rates'!$E42+'Flow probs &amp; rates'!$F42)</f>
        <v>4.9537863463380535E-4</v>
      </c>
      <c r="AC50" s="29">
        <f ca="1">(1-'Flow probs &amp; rates'!$H42)*'Output - Variance decomp.'!O50/('Flow probs &amp; rates'!$E42+'Flow probs &amp; rates'!$F42)-'Flow probs &amp; rates'!$H42*'Output - Variance decomp.'!N50/('Flow probs &amp; rates'!$E42+'Flow probs &amp; rates'!$F42)</f>
        <v>-2.0123021502522377E-6</v>
      </c>
      <c r="AD50" s="29">
        <f t="shared" ca="1" si="1"/>
        <v>-7.995046786929066E-4</v>
      </c>
    </row>
    <row r="51" spans="1:30" x14ac:dyDescent="0.35">
      <c r="A51" s="2" t="s">
        <v>99</v>
      </c>
      <c r="B51" s="29">
        <f t="array" aca="1" ref="B51:C51" ca="1">TRANSPOSE(MMULT(OFFSET('Useful matrices &amp; checks'!$Y$6,UsefulSeries!$O42,0):OFFSET('Useful matrices &amp; checks'!$Z$7,UsefulSeries!$O42,0),OFFSET('SS Taylor expansion'!$AE$6,UsefulSeries!$O42,0):OFFSET('SS Taylor expansion'!$AE$7,UsefulSeries!$O42,0)))+TRANSPOSE(MMULT(OFFSET('Useful matrices &amp; checks'!$AC$6,UsefulSeries!$O42,0):OFFSET('Useful matrices &amp; checks'!$AD$7,UsefulSeries!$O42,0),TRANSPOSE(B50:C50)))</f>
        <v>1.150919922964631E-4</v>
      </c>
      <c r="C51" s="29">
        <f ca="1"/>
        <v>1.8909039600451964E-5</v>
      </c>
      <c r="D51" s="29">
        <f t="array" aca="1" ref="D51:E51" ca="1">TRANSPOSE(MMULT(OFFSET('Useful matrices &amp; checks'!$Y$6,UsefulSeries!$O42,0):OFFSET('Useful matrices &amp; checks'!$Z$7,UsefulSeries!$O42,0),OFFSET('SS Taylor expansion'!$AF$6,UsefulSeries!$O42,0):OFFSET('SS Taylor expansion'!$AF$7,UsefulSeries!$O42,0)))+TRANSPOSE(MMULT(OFFSET('Useful matrices &amp; checks'!$AC$6,UsefulSeries!$O42,0):OFFSET('Useful matrices &amp; checks'!$AD$7,UsefulSeries!$O42,0),TRANSPOSE(D50:E50)))</f>
        <v>6.0995281327632441E-4</v>
      </c>
      <c r="E51" s="29">
        <f ca="1"/>
        <v>2.2990223445712076E-5</v>
      </c>
      <c r="F51" s="29">
        <f t="array" aca="1" ref="F51:G51" ca="1">TRANSPOSE(MMULT(OFFSET('Useful matrices &amp; checks'!$Y$6,UsefulSeries!$O42,0):OFFSET('Useful matrices &amp; checks'!$Z$7,UsefulSeries!$O42,0),OFFSET('SS Taylor expansion'!$AG$6,UsefulSeries!$O42,0):OFFSET('SS Taylor expansion'!$AG$7,UsefulSeries!$O42,0)))+TRANSPOSE(MMULT(OFFSET('Useful matrices &amp; checks'!$AC$6,UsefulSeries!$O42,0):OFFSET('Useful matrices &amp; checks'!$AD$7,UsefulSeries!$O42,0),TRANSPOSE(F50:G50)))</f>
        <v>-3.6033560098102345E-4</v>
      </c>
      <c r="G51" s="29">
        <f ca="1"/>
        <v>2.0097934276690037E-4</v>
      </c>
      <c r="H51" s="29">
        <f t="array" aca="1" ref="H51:I51" ca="1">TRANSPOSE(MMULT(OFFSET('Useful matrices &amp; checks'!$Y$6,UsefulSeries!$O42,0):OFFSET('Useful matrices &amp; checks'!$Z$7,UsefulSeries!$O42,0),OFFSET('SS Taylor expansion'!$AH$6,UsefulSeries!$O42,0):OFFSET('SS Taylor expansion'!$AH$7,UsefulSeries!$O42,0)))+TRANSPOSE(MMULT(OFFSET('Useful matrices &amp; checks'!$AC$6,UsefulSeries!$O42,0):OFFSET('Useful matrices &amp; checks'!$AD$7,UsefulSeries!$O42,0),TRANSPOSE(H50:I50)))</f>
        <v>4.0527107916732283E-4</v>
      </c>
      <c r="I51" s="29">
        <f ca="1"/>
        <v>-1.3337264080848243E-4</v>
      </c>
      <c r="J51" s="29">
        <f t="array" aca="1" ref="J51:K51" ca="1">TRANSPOSE(MMULT(OFFSET('Useful matrices &amp; checks'!$Y$6,UsefulSeries!$O42,0):OFFSET('Useful matrices &amp; checks'!$Z$7,UsefulSeries!$O42,0),OFFSET('SS Taylor expansion'!$AI$6,UsefulSeries!$O42,0):OFFSET('SS Taylor expansion'!$AI$7,UsefulSeries!$O42,0)))+TRANSPOSE(MMULT(OFFSET('Useful matrices &amp; checks'!$AC$6,UsefulSeries!$O42,0):OFFSET('Useful matrices &amp; checks'!$AD$7,UsefulSeries!$O42,0),TRANSPOSE(J50:K50)))</f>
        <v>-1.433872746547406E-5</v>
      </c>
      <c r="K51" s="29">
        <f ca="1"/>
        <v>2.0717627041417526E-5</v>
      </c>
      <c r="L51" s="29">
        <f t="array" aca="1" ref="L51:M51" ca="1">TRANSPOSE(MMULT(OFFSET('Useful matrices &amp; checks'!$Y$6,UsefulSeries!$O42,0):OFFSET('Useful matrices &amp; checks'!$Z$7,UsefulSeries!$O42,0),OFFSET('SS Taylor expansion'!$AJ$6,UsefulSeries!$O42,0):OFFSET('SS Taylor expansion'!$AJ$7,UsefulSeries!$O42,0)))+TRANSPOSE(MMULT(OFFSET('Useful matrices &amp; checks'!$AC$6,UsefulSeries!$O42,0):OFFSET('Useful matrices &amp; checks'!$AD$7,UsefulSeries!$O42,0),TRANSPOSE(L50:M50)))</f>
        <v>1.1964179891302799E-4</v>
      </c>
      <c r="M51" s="29">
        <f ca="1"/>
        <v>-8.2889787744727601E-5</v>
      </c>
      <c r="N51" s="39">
        <f t="array" aca="1" ref="N51:O51" ca="1">TRANSPOSE(MMULT(OFFSET('Useful matrices &amp; checks'!$AC$6,UsefulSeries!$O42,0):OFFSET('Useful matrices &amp; checks'!$AD$7,UsefulSeries!$O42,0),TRANSPOSE(N50:O50)))</f>
        <v>2.2133900276118363E-5</v>
      </c>
      <c r="O51" s="39">
        <f ca="1"/>
        <v>-5.4931417403181428E-7</v>
      </c>
      <c r="P51" s="39">
        <f t="shared" ca="1" si="2"/>
        <v>-5.3771117104939477E-4</v>
      </c>
      <c r="Q51" s="39">
        <f t="shared" ca="1" si="3"/>
        <v>-2.3163826002631387E-4</v>
      </c>
      <c r="R51" s="29"/>
      <c r="S51" s="29">
        <f>'Flow probs &amp; rates'!E44-'Flow probs &amp; rates'!E43</f>
        <v>3.5970608443336438E-4</v>
      </c>
      <c r="T51" s="29">
        <f>'Flow probs &amp; rates'!F44-'Flow probs &amp; rates'!F43</f>
        <v>-1.8485376989907376E-4</v>
      </c>
      <c r="U51" s="29">
        <f>'Flow probs &amp; rates'!H44-'Flow probs &amp; rates'!H43</f>
        <v>-1.0578100406598429E-3</v>
      </c>
      <c r="V51" s="29"/>
      <c r="W51" s="29">
        <f ca="1">(1-'Flow probs &amp; rates'!$H43)*'Output - Variance decomp.'!C51/('Flow probs &amp; rates'!$E43+'Flow probs &amp; rates'!$F43)-'Flow probs &amp; rates'!$H43*'Output - Variance decomp.'!B51/('Flow probs &amp; rates'!$E43+'Flow probs &amp; rates'!$F43)</f>
        <v>1.4323419835449453E-5</v>
      </c>
      <c r="X51" s="29">
        <f ca="1">(1-'Flow probs &amp; rates'!$H43)*'Output - Variance decomp.'!E51/('Flow probs &amp; rates'!$E43+'Flow probs &amp; rates'!$F43)-'Flow probs &amp; rates'!$H43*'Output - Variance decomp.'!D51/('Flow probs &amp; rates'!$E43+'Flow probs &amp; rates'!$F43)</f>
        <v>-3.2167181533564865E-5</v>
      </c>
      <c r="Y51" s="29">
        <f ca="1">(1-'Flow probs &amp; rates'!$H43)*'Output - Variance decomp.'!G51/('Flow probs &amp; rates'!$E43+'Flow probs &amp; rates'!$F43)-'Flow probs &amp; rates'!$H43*'Output - Variance decomp.'!F51/('Flow probs &amp; rates'!$E43+'Flow probs &amp; rates'!$F43)</f>
        <v>3.1929466143274134E-4</v>
      </c>
      <c r="Z51" s="29">
        <f ca="1">(1-'Flow probs &amp; rates'!$H43)*'Output - Variance decomp.'!I51/('Flow probs &amp; rates'!$E43+'Flow probs &amp; rates'!$F43)-'Flow probs &amp; rates'!$H43*'Output - Variance decomp.'!H51/('Flow probs &amp; rates'!$E43+'Flow probs &amp; rates'!$F43)</f>
        <v>-2.2941506604197661E-4</v>
      </c>
      <c r="AA51" s="29">
        <f ca="1">(1-'Flow probs &amp; rates'!$H43)*'Output - Variance decomp.'!K51/('Flow probs &amp; rates'!$E43+'Flow probs &amp; rates'!$F43)-'Flow probs &amp; rates'!$H43*'Output - Variance decomp.'!J51/('Flow probs &amp; rates'!$E43+'Flow probs &amp; rates'!$F43)</f>
        <v>3.050819429978716E-5</v>
      </c>
      <c r="AB51" s="29">
        <f ca="1">(1-'Flow probs &amp; rates'!$H43)*'Output - Variance decomp.'!M51/('Flow probs &amp; rates'!$E43+'Flow probs &amp; rates'!$F43)-'Flow probs &amp; rates'!$H43*'Output - Variance decomp.'!L51/('Flow probs &amp; rates'!$E43+'Flow probs &amp; rates'!$F43)</f>
        <v>-1.28630354398965E-4</v>
      </c>
      <c r="AC51" s="29">
        <f ca="1">(1-'Flow probs &amp; rates'!$H43)*'Output - Variance decomp.'!O51/('Flow probs &amp; rates'!$E43+'Flow probs &amp; rates'!$F43)-'Flow probs &amp; rates'!$H43*'Output - Variance decomp.'!N51/('Flow probs &amp; rates'!$E43+'Flow probs &amp; rates'!$F43)</f>
        <v>-3.1036869835049811E-6</v>
      </c>
      <c r="AD51" s="29">
        <f t="shared" ca="1" si="1"/>
        <v>-1.0286200272698093E-3</v>
      </c>
    </row>
    <row r="52" spans="1:30" x14ac:dyDescent="0.35">
      <c r="A52" s="2" t="s">
        <v>100</v>
      </c>
      <c r="B52" s="29">
        <f t="array" aca="1" ref="B52:C52" ca="1">TRANSPOSE(MMULT(OFFSET('Useful matrices &amp; checks'!$Y$6,UsefulSeries!$O43,0):OFFSET('Useful matrices &amp; checks'!$Z$7,UsefulSeries!$O43,0),OFFSET('SS Taylor expansion'!$AE$6,UsefulSeries!$O43,0):OFFSET('SS Taylor expansion'!$AE$7,UsefulSeries!$O43,0)))+TRANSPOSE(MMULT(OFFSET('Useful matrices &amp; checks'!$AC$6,UsefulSeries!$O43,0):OFFSET('Useful matrices &amp; checks'!$AD$7,UsefulSeries!$O43,0),TRANSPOSE(B51:C51)))</f>
        <v>3.6761125362830987E-4</v>
      </c>
      <c r="C52" s="29">
        <f ca="1"/>
        <v>-2.2543319638694147E-4</v>
      </c>
      <c r="D52" s="29">
        <f t="array" aca="1" ref="D52:E52" ca="1">TRANSPOSE(MMULT(OFFSET('Useful matrices &amp; checks'!$Y$6,UsefulSeries!$O43,0):OFFSET('Useful matrices &amp; checks'!$Z$7,UsefulSeries!$O43,0),OFFSET('SS Taylor expansion'!$AF$6,UsefulSeries!$O43,0):OFFSET('SS Taylor expansion'!$AF$7,UsefulSeries!$O43,0)))+TRANSPOSE(MMULT(OFFSET('Useful matrices &amp; checks'!$AC$6,UsefulSeries!$O43,0):OFFSET('Useful matrices &amp; checks'!$AD$7,UsefulSeries!$O43,0),TRANSPOSE(D51:E51)))</f>
        <v>-1.0929776765141483E-5</v>
      </c>
      <c r="E52" s="29">
        <f ca="1"/>
        <v>1.4726067232254504E-5</v>
      </c>
      <c r="F52" s="29">
        <f t="array" aca="1" ref="F52:G52" ca="1">TRANSPOSE(MMULT(OFFSET('Useful matrices &amp; checks'!$Y$6,UsefulSeries!$O43,0):OFFSET('Useful matrices &amp; checks'!$Z$7,UsefulSeries!$O43,0),OFFSET('SS Taylor expansion'!$AG$6,UsefulSeries!$O43,0):OFFSET('SS Taylor expansion'!$AG$7,UsefulSeries!$O43,0)))+TRANSPOSE(MMULT(OFFSET('Useful matrices &amp; checks'!$AC$6,UsefulSeries!$O43,0):OFFSET('Useful matrices &amp; checks'!$AD$7,UsefulSeries!$O43,0),TRANSPOSE(F51:G51)))</f>
        <v>1.3414727967066785E-5</v>
      </c>
      <c r="G52" s="29">
        <f ca="1"/>
        <v>-1.7362289921626814E-4</v>
      </c>
      <c r="H52" s="29">
        <f t="array" aca="1" ref="H52:I52" ca="1">TRANSPOSE(MMULT(OFFSET('Useful matrices &amp; checks'!$Y$6,UsefulSeries!$O43,0):OFFSET('Useful matrices &amp; checks'!$Z$7,UsefulSeries!$O43,0),OFFSET('SS Taylor expansion'!$AH$6,UsefulSeries!$O43,0):OFFSET('SS Taylor expansion'!$AH$7,UsefulSeries!$O43,0)))+TRANSPOSE(MMULT(OFFSET('Useful matrices &amp; checks'!$AC$6,UsefulSeries!$O43,0):OFFSET('Useful matrices &amp; checks'!$AD$7,UsefulSeries!$O43,0),TRANSPOSE(H51:I51)))</f>
        <v>3.0439214541403905E-4</v>
      </c>
      <c r="I52" s="29">
        <f ca="1"/>
        <v>-6.0069123405638851E-4</v>
      </c>
      <c r="J52" s="29">
        <f t="array" aca="1" ref="J52:K52" ca="1">TRANSPOSE(MMULT(OFFSET('Useful matrices &amp; checks'!$Y$6,UsefulSeries!$O43,0):OFFSET('Useful matrices &amp; checks'!$Z$7,UsefulSeries!$O43,0),OFFSET('SS Taylor expansion'!$AI$6,UsefulSeries!$O43,0):OFFSET('SS Taylor expansion'!$AI$7,UsefulSeries!$O43,0)))+TRANSPOSE(MMULT(OFFSET('Useful matrices &amp; checks'!$AC$6,UsefulSeries!$O43,0):OFFSET('Useful matrices &amp; checks'!$AD$7,UsefulSeries!$O43,0),TRANSPOSE(J51:K51)))</f>
        <v>1.6007221795950248E-4</v>
      </c>
      <c r="K52" s="29">
        <f ca="1"/>
        <v>1.5911793586250564E-5</v>
      </c>
      <c r="L52" s="29">
        <f t="array" aca="1" ref="L52:M52" ca="1">TRANSPOSE(MMULT(OFFSET('Useful matrices &amp; checks'!$Y$6,UsefulSeries!$O43,0):OFFSET('Useful matrices &amp; checks'!$Z$7,UsefulSeries!$O43,0),OFFSET('SS Taylor expansion'!$AJ$6,UsefulSeries!$O43,0):OFFSET('SS Taylor expansion'!$AJ$7,UsefulSeries!$O43,0)))+TRANSPOSE(MMULT(OFFSET('Useful matrices &amp; checks'!$AC$6,UsefulSeries!$O43,0):OFFSET('Useful matrices &amp; checks'!$AD$7,UsefulSeries!$O43,0),TRANSPOSE(L51:M51)))</f>
        <v>1.1842236027494978E-4</v>
      </c>
      <c r="M52" s="29">
        <f ca="1"/>
        <v>8.3290038858497634E-5</v>
      </c>
      <c r="N52" s="39">
        <f t="array" aca="1" ref="N52:O52" ca="1">TRANSPOSE(MMULT(OFFSET('Useful matrices &amp; checks'!$AC$6,UsefulSeries!$O43,0):OFFSET('Useful matrices &amp; checks'!$AD$7,UsefulSeries!$O43,0),TRANSPOSE(N51:O51)))</f>
        <v>2.1570849914421531E-5</v>
      </c>
      <c r="O52" s="39">
        <f ca="1"/>
        <v>-2.166997627079726E-7</v>
      </c>
      <c r="P52" s="39">
        <f t="shared" ca="1" si="2"/>
        <v>-5.8301021325743788E-4</v>
      </c>
      <c r="Q52" s="39">
        <f t="shared" ca="1" si="3"/>
        <v>-1.3322282215908732E-4</v>
      </c>
      <c r="R52" s="29"/>
      <c r="S52" s="29">
        <f>'Flow probs &amp; rates'!E45-'Flow probs &amp; rates'!E44</f>
        <v>3.915435651357102E-4</v>
      </c>
      <c r="T52" s="29">
        <f>'Flow probs &amp; rates'!F45-'Flow probs &amp; rates'!F44</f>
        <v>-1.0192589519043907E-3</v>
      </c>
      <c r="U52" s="29">
        <f>'Flow probs &amp; rates'!H45-'Flow probs &amp; rates'!H44</f>
        <v>-1.0227781327175056E-3</v>
      </c>
      <c r="V52" s="29"/>
      <c r="W52" s="29">
        <f ca="1">(1-'Flow probs &amp; rates'!$H44)*'Output - Variance decomp.'!C52/('Flow probs &amp; rates'!$E44+'Flow probs &amp; rates'!$F44)-'Flow probs &amp; rates'!$H44*'Output - Variance decomp.'!B52/('Flow probs &amp; rates'!$E44+'Flow probs &amp; rates'!$F44)</f>
        <v>-3.5396735362514908E-4</v>
      </c>
      <c r="X52" s="29">
        <f ca="1">(1-'Flow probs &amp; rates'!$H44)*'Output - Variance decomp.'!E52/('Flow probs &amp; rates'!$E44+'Flow probs &amp; rates'!$F44)-'Flow probs &amp; rates'!$H44*'Output - Variance decomp.'!D52/('Flow probs &amp; rates'!$E44+'Flow probs &amp; rates'!$F44)</f>
        <v>2.1763341172329589E-5</v>
      </c>
      <c r="Y52" s="29">
        <f ca="1">(1-'Flow probs &amp; rates'!$H44)*'Output - Variance decomp.'!G52/('Flow probs &amp; rates'!$E44+'Flow probs &amp; rates'!$F44)-'Flow probs &amp; rates'!$H44*'Output - Variance decomp.'!F52/('Flow probs &amp; rates'!$E44+'Flow probs &amp; rates'!$F44)</f>
        <v>-2.446018944737229E-4</v>
      </c>
      <c r="Z52" s="29">
        <f ca="1">(1-'Flow probs &amp; rates'!$H44)*'Output - Variance decomp.'!I52/('Flow probs &amp; rates'!$E44+'Flow probs &amp; rates'!$F44)-'Flow probs &amp; rates'!$H44*'Output - Variance decomp.'!H52/('Flow probs &amp; rates'!$E44+'Flow probs &amp; rates'!$F44)</f>
        <v>-8.7305696520707148E-4</v>
      </c>
      <c r="AA52" s="29">
        <f ca="1">(1-'Flow probs &amp; rates'!$H44)*'Output - Variance decomp.'!K52/('Flow probs &amp; rates'!$E44+'Flow probs &amp; rates'!$F44)-'Flow probs &amp; rates'!$H44*'Output - Variance decomp.'!J52/('Flow probs &amp; rates'!$E44+'Flow probs &amp; rates'!$F44)</f>
        <v>5.6623454489679212E-6</v>
      </c>
      <c r="AB52" s="29">
        <f ca="1">(1-'Flow probs &amp; rates'!$H44)*'Output - Variance decomp.'!M52/('Flow probs &amp; rates'!$E44+'Flow probs &amp; rates'!$F44)-'Flow probs &amp; rates'!$H44*'Output - Variance decomp.'!L52/('Flow probs &amp; rates'!$E44+'Flow probs &amp; rates'!$F44)</f>
        <v>1.0437100418514387E-4</v>
      </c>
      <c r="AC52" s="29">
        <f ca="1">(1-'Flow probs &amp; rates'!$H44)*'Output - Variance decomp.'!O52/('Flow probs &amp; rates'!$E44+'Flow probs &amp; rates'!$F44)-'Flow probs &amp; rates'!$H44*'Output - Variance decomp.'!N52/('Flow probs &amp; rates'!$E44+'Flow probs &amp; rates'!$F44)</f>
        <v>-2.5441100267103427E-6</v>
      </c>
      <c r="AD52" s="29">
        <f t="shared" ca="1" si="1"/>
        <v>3.19595499808707E-4</v>
      </c>
    </row>
    <row r="53" spans="1:30" x14ac:dyDescent="0.35">
      <c r="A53" s="2" t="s">
        <v>101</v>
      </c>
      <c r="B53" s="29">
        <f t="array" aca="1" ref="B53:C53" ca="1">TRANSPOSE(MMULT(OFFSET('Useful matrices &amp; checks'!$Y$6,UsefulSeries!$O44,0):OFFSET('Useful matrices &amp; checks'!$Z$7,UsefulSeries!$O44,0),OFFSET('SS Taylor expansion'!$AE$6,UsefulSeries!$O44,0):OFFSET('SS Taylor expansion'!$AE$7,UsefulSeries!$O44,0)))+TRANSPOSE(MMULT(OFFSET('Useful matrices &amp; checks'!$AC$6,UsefulSeries!$O44,0):OFFSET('Useful matrices &amp; checks'!$AD$7,UsefulSeries!$O44,0),TRANSPOSE(B52:C52)))</f>
        <v>7.2210482278346831E-4</v>
      </c>
      <c r="C53" s="29">
        <f ca="1"/>
        <v>-5.23334530623763E-4</v>
      </c>
      <c r="D53" s="29">
        <f t="array" aca="1" ref="D53:E53" ca="1">TRANSPOSE(MMULT(OFFSET('Useful matrices &amp; checks'!$Y$6,UsefulSeries!$O44,0):OFFSET('Useful matrices &amp; checks'!$Z$7,UsefulSeries!$O44,0),OFFSET('SS Taylor expansion'!$AF$6,UsefulSeries!$O44,0):OFFSET('SS Taylor expansion'!$AF$7,UsefulSeries!$O44,0)))+TRANSPOSE(MMULT(OFFSET('Useful matrices &amp; checks'!$AC$6,UsefulSeries!$O44,0):OFFSET('Useful matrices &amp; checks'!$AD$7,UsefulSeries!$O44,0),TRANSPOSE(D52:E52)))</f>
        <v>2.1539522137974595E-4</v>
      </c>
      <c r="E53" s="29">
        <f ca="1"/>
        <v>1.4450882411206029E-5</v>
      </c>
      <c r="F53" s="29">
        <f t="array" aca="1" ref="F53:G53" ca="1">TRANSPOSE(MMULT(OFFSET('Useful matrices &amp; checks'!$Y$6,UsefulSeries!$O44,0):OFFSET('Useful matrices &amp; checks'!$Z$7,UsefulSeries!$O44,0),OFFSET('SS Taylor expansion'!$AG$6,UsefulSeries!$O44,0):OFFSET('SS Taylor expansion'!$AG$7,UsefulSeries!$O44,0)))+TRANSPOSE(MMULT(OFFSET('Useful matrices &amp; checks'!$AC$6,UsefulSeries!$O44,0):OFFSET('Useful matrices &amp; checks'!$AD$7,UsefulSeries!$O44,0),TRANSPOSE(F52:G52)))</f>
        <v>1.3356871721415095E-4</v>
      </c>
      <c r="G53" s="29">
        <f ca="1"/>
        <v>-2.5781280377466613E-4</v>
      </c>
      <c r="H53" s="29">
        <f t="array" aca="1" ref="H53:I53" ca="1">TRANSPOSE(MMULT(OFFSET('Useful matrices &amp; checks'!$Y$6,UsefulSeries!$O44,0):OFFSET('Useful matrices &amp; checks'!$Z$7,UsefulSeries!$O44,0),OFFSET('SS Taylor expansion'!$AH$6,UsefulSeries!$O44,0):OFFSET('SS Taylor expansion'!$AH$7,UsefulSeries!$O44,0)))+TRANSPOSE(MMULT(OFFSET('Useful matrices &amp; checks'!$AC$6,UsefulSeries!$O44,0):OFFSET('Useful matrices &amp; checks'!$AD$7,UsefulSeries!$O44,0),TRANSPOSE(H52:I52)))</f>
        <v>1.8418921531805076E-4</v>
      </c>
      <c r="I53" s="29">
        <f ca="1"/>
        <v>-3.0419458942503123E-4</v>
      </c>
      <c r="J53" s="29">
        <f t="array" aca="1" ref="J53:K53" ca="1">TRANSPOSE(MMULT(OFFSET('Useful matrices &amp; checks'!$Y$6,UsefulSeries!$O44,0):OFFSET('Useful matrices &amp; checks'!$Z$7,UsefulSeries!$O44,0),OFFSET('SS Taylor expansion'!$AI$6,UsefulSeries!$O44,0):OFFSET('SS Taylor expansion'!$AI$7,UsefulSeries!$O44,0)))+TRANSPOSE(MMULT(OFFSET('Useful matrices &amp; checks'!$AC$6,UsefulSeries!$O44,0):OFFSET('Useful matrices &amp; checks'!$AD$7,UsefulSeries!$O44,0),TRANSPOSE(J52:K52)))</f>
        <v>5.743153127938602E-4</v>
      </c>
      <c r="K53" s="29">
        <f ca="1"/>
        <v>2.274388536285235E-5</v>
      </c>
      <c r="L53" s="29">
        <f t="array" aca="1" ref="L53:M53" ca="1">TRANSPOSE(MMULT(OFFSET('Useful matrices &amp; checks'!$Y$6,UsefulSeries!$O44,0):OFFSET('Useful matrices &amp; checks'!$Z$7,UsefulSeries!$O44,0),OFFSET('SS Taylor expansion'!$AJ$6,UsefulSeries!$O44,0):OFFSET('SS Taylor expansion'!$AJ$7,UsefulSeries!$O44,0)))+TRANSPOSE(MMULT(OFFSET('Useful matrices &amp; checks'!$AC$6,UsefulSeries!$O44,0):OFFSET('Useful matrices &amp; checks'!$AD$7,UsefulSeries!$O44,0),TRANSPOSE(L52:M52)))</f>
        <v>1.5818959823072975E-4</v>
      </c>
      <c r="M53" s="29">
        <f ca="1"/>
        <v>2.7250160607722847E-4</v>
      </c>
      <c r="N53" s="39">
        <f t="array" aca="1" ref="N53:O53" ca="1">TRANSPOSE(MMULT(OFFSET('Useful matrices &amp; checks'!$AC$6,UsefulSeries!$O44,0):OFFSET('Useful matrices &amp; checks'!$AD$7,UsefulSeries!$O44,0),TRANSPOSE(N52:O52)))</f>
        <v>2.06844441257866E-5</v>
      </c>
      <c r="O53" s="39">
        <f ca="1"/>
        <v>2.6547944115288447E-7</v>
      </c>
      <c r="P53" s="39">
        <f t="shared" ca="1" si="2"/>
        <v>-5.8780780732425387E-4</v>
      </c>
      <c r="Q53" s="39">
        <f t="shared" ca="1" si="3"/>
        <v>-1.2327262455744508E-4</v>
      </c>
      <c r="R53" s="29"/>
      <c r="S53" s="29">
        <f>'Flow probs &amp; rates'!E46-'Flow probs &amp; rates'!E45</f>
        <v>1.4206395245215386E-3</v>
      </c>
      <c r="T53" s="29">
        <f>'Flow probs &amp; rates'!F46-'Flow probs &amp; rates'!F45</f>
        <v>-8.9865269508846574E-4</v>
      </c>
      <c r="U53" s="29">
        <f>'Flow probs &amp; rates'!H46-'Flow probs &amp; rates'!H45</f>
        <v>-4.9418131000260324E-4</v>
      </c>
      <c r="V53" s="29"/>
      <c r="W53" s="29">
        <f ca="1">(1-'Flow probs &amp; rates'!$H45)*'Output - Variance decomp.'!C53/('Flow probs &amp; rates'!$E45+'Flow probs &amp; rates'!$F45)-'Flow probs &amp; rates'!$H45*'Output - Variance decomp.'!B53/('Flow probs &amp; rates'!$E45+'Flow probs &amp; rates'!$F45)</f>
        <v>-8.0854229284869862E-4</v>
      </c>
      <c r="X53" s="29">
        <f ca="1">(1-'Flow probs &amp; rates'!$H45)*'Output - Variance decomp.'!E53/('Flow probs &amp; rates'!$E45+'Flow probs &amp; rates'!$F45)-'Flow probs &amp; rates'!$H45*'Output - Variance decomp.'!D53/('Flow probs &amp; rates'!$E45+'Flow probs &amp; rates'!$F45)</f>
        <v>-1.7784310053424414E-6</v>
      </c>
      <c r="Y53" s="29">
        <f ca="1">(1-'Flow probs &amp; rates'!$H45)*'Output - Variance decomp.'!G53/('Flow probs &amp; rates'!$E45+'Flow probs &amp; rates'!$F45)-'Flow probs &amp; rates'!$H45*'Output - Variance decomp.'!F53/('Flow probs &amp; rates'!$E45+'Flow probs &amp; rates'!$F45)</f>
        <v>-3.7556021540380643E-4</v>
      </c>
      <c r="Z53" s="29">
        <f ca="1">(1-'Flow probs &amp; rates'!$H45)*'Output - Variance decomp.'!I53/('Flow probs &amp; rates'!$E45+'Flow probs &amp; rates'!$F45)-'Flow probs &amp; rates'!$H45*'Output - Variance decomp.'!H53/('Flow probs &amp; rates'!$E45+'Flow probs &amp; rates'!$F45)</f>
        <v>-4.4584897258363189E-4</v>
      </c>
      <c r="AA53" s="29">
        <f ca="1">(1-'Flow probs &amp; rates'!$H45)*'Output - Variance decomp.'!K53/('Flow probs &amp; rates'!$E45+'Flow probs &amp; rates'!$F45)-'Flow probs &amp; rates'!$H45*'Output - Variance decomp.'!J53/('Flow probs &amp; rates'!$E45+'Flow probs &amp; rates'!$F45)</f>
        <v>-2.6901284194857113E-5</v>
      </c>
      <c r="AB53" s="29">
        <f ca="1">(1-'Flow probs &amp; rates'!$H45)*'Output - Variance decomp.'!M53/('Flow probs &amp; rates'!$E45+'Flow probs &amp; rates'!$F45)-'Flow probs &amp; rates'!$H45*'Output - Variance decomp.'!L53/('Flow probs &amp; rates'!$E45+'Flow probs &amp; rates'!$F45)</f>
        <v>3.6629405064163235E-4</v>
      </c>
      <c r="AC53" s="29">
        <f ca="1">(1-'Flow probs &amp; rates'!$H45)*'Output - Variance decomp.'!O53/('Flow probs &amp; rates'!$E45+'Flow probs &amp; rates'!$F45)-'Flow probs &amp; rates'!$H45*'Output - Variance decomp.'!N53/('Flow probs &amp; rates'!$E45+'Flow probs &amp; rates'!$F45)</f>
        <v>-1.7460180589141264E-6</v>
      </c>
      <c r="AD53" s="29">
        <f t="shared" ca="1" si="1"/>
        <v>7.9990185345101515E-4</v>
      </c>
    </row>
    <row r="54" spans="1:30" x14ac:dyDescent="0.35">
      <c r="A54" s="2" t="s">
        <v>102</v>
      </c>
      <c r="B54" s="29">
        <f t="array" aca="1" ref="B54:C54" ca="1">TRANSPOSE(MMULT(OFFSET('Useful matrices &amp; checks'!$Y$6,UsefulSeries!$O45,0):OFFSET('Useful matrices &amp; checks'!$Z$7,UsefulSeries!$O45,0),OFFSET('SS Taylor expansion'!$AE$6,UsefulSeries!$O45,0):OFFSET('SS Taylor expansion'!$AE$7,UsefulSeries!$O45,0)))+TRANSPOSE(MMULT(OFFSET('Useful matrices &amp; checks'!$AC$6,UsefulSeries!$O45,0):OFFSET('Useful matrices &amp; checks'!$AD$7,UsefulSeries!$O45,0),TRANSPOSE(B53:C53)))</f>
        <v>-1.3959766298925495E-4</v>
      </c>
      <c r="C54" s="29">
        <f ca="1"/>
        <v>3.3843510358473795E-4</v>
      </c>
      <c r="D54" s="29">
        <f t="array" aca="1" ref="D54:E54" ca="1">TRANSPOSE(MMULT(OFFSET('Useful matrices &amp; checks'!$Y$6,UsefulSeries!$O45,0):OFFSET('Useful matrices &amp; checks'!$Z$7,UsefulSeries!$O45,0),OFFSET('SS Taylor expansion'!$AF$6,UsefulSeries!$O45,0):OFFSET('SS Taylor expansion'!$AF$7,UsefulSeries!$O45,0)))+TRANSPOSE(MMULT(OFFSET('Useful matrices &amp; checks'!$AC$6,UsefulSeries!$O45,0):OFFSET('Useful matrices &amp; checks'!$AD$7,UsefulSeries!$O45,0),TRANSPOSE(D53:E53)))</f>
        <v>-7.2696110772451348E-4</v>
      </c>
      <c r="E54" s="29">
        <f ca="1"/>
        <v>4.3170083018754735E-5</v>
      </c>
      <c r="F54" s="29">
        <f t="array" aca="1" ref="F54:G54" ca="1">TRANSPOSE(MMULT(OFFSET('Useful matrices &amp; checks'!$Y$6,UsefulSeries!$O45,0):OFFSET('Useful matrices &amp; checks'!$Z$7,UsefulSeries!$O45,0),OFFSET('SS Taylor expansion'!$AG$6,UsefulSeries!$O45,0):OFFSET('SS Taylor expansion'!$AG$7,UsefulSeries!$O45,0)))+TRANSPOSE(MMULT(OFFSET('Useful matrices &amp; checks'!$AC$6,UsefulSeries!$O45,0):OFFSET('Useful matrices &amp; checks'!$AD$7,UsefulSeries!$O45,0),TRANSPOSE(F53:G53)))</f>
        <v>-4.1298548859739739E-4</v>
      </c>
      <c r="G54" s="29">
        <f ca="1"/>
        <v>3.0990024739367889E-4</v>
      </c>
      <c r="H54" s="29">
        <f t="array" aca="1" ref="H54:I54" ca="1">TRANSPOSE(MMULT(OFFSET('Useful matrices &amp; checks'!$Y$6,UsefulSeries!$O45,0):OFFSET('Useful matrices &amp; checks'!$Z$7,UsefulSeries!$O45,0),OFFSET('SS Taylor expansion'!$AH$6,UsefulSeries!$O45,0):OFFSET('SS Taylor expansion'!$AH$7,UsefulSeries!$O45,0)))+TRANSPOSE(MMULT(OFFSET('Useful matrices &amp; checks'!$AC$6,UsefulSeries!$O45,0):OFFSET('Useful matrices &amp; checks'!$AD$7,UsefulSeries!$O45,0),TRANSPOSE(H53:I53)))</f>
        <v>4.6902470688390966E-5</v>
      </c>
      <c r="I54" s="29">
        <f ca="1"/>
        <v>-6.1916491550996087E-4</v>
      </c>
      <c r="J54" s="29">
        <f t="array" aca="1" ref="J54:K54" ca="1">TRANSPOSE(MMULT(OFFSET('Useful matrices &amp; checks'!$Y$6,UsefulSeries!$O45,0):OFFSET('Useful matrices &amp; checks'!$Z$7,UsefulSeries!$O45,0),OFFSET('SS Taylor expansion'!$AI$6,UsefulSeries!$O45,0):OFFSET('SS Taylor expansion'!$AI$7,UsefulSeries!$O45,0)))+TRANSPOSE(MMULT(OFFSET('Useful matrices &amp; checks'!$AC$6,UsefulSeries!$O45,0):OFFSET('Useful matrices &amp; checks'!$AD$7,UsefulSeries!$O45,0),TRANSPOSE(J53:K53)))</f>
        <v>-5.1013941876533627E-4</v>
      </c>
      <c r="K54" s="29">
        <f ca="1"/>
        <v>3.7123283278129188E-5</v>
      </c>
      <c r="L54" s="29">
        <f t="array" aca="1" ref="L54:M54" ca="1">TRANSPOSE(MMULT(OFFSET('Useful matrices &amp; checks'!$Y$6,UsefulSeries!$O45,0):OFFSET('Useful matrices &amp; checks'!$Z$7,UsefulSeries!$O45,0),OFFSET('SS Taylor expansion'!$AJ$6,UsefulSeries!$O45,0):OFFSET('SS Taylor expansion'!$AJ$7,UsefulSeries!$O45,0)))+TRANSPOSE(MMULT(OFFSET('Useful matrices &amp; checks'!$AC$6,UsefulSeries!$O45,0):OFFSET('Useful matrices &amp; checks'!$AD$7,UsefulSeries!$O45,0),TRANSPOSE(L53:M53)))</f>
        <v>1.5018406110732654E-4</v>
      </c>
      <c r="M54" s="29">
        <f ca="1"/>
        <v>-2.0321295718634321E-4</v>
      </c>
      <c r="N54" s="39">
        <f t="array" aca="1" ref="N54:O54" ca="1">TRANSPOSE(MMULT(OFFSET('Useful matrices &amp; checks'!$AC$6,UsefulSeries!$O45,0):OFFSET('Useful matrices &amp; checks'!$AD$7,UsefulSeries!$O45,0),TRANSPOSE(N53:O53)))</f>
        <v>1.9494781292373242E-5</v>
      </c>
      <c r="O54" s="39">
        <f ca="1"/>
        <v>-8.154174739347462E-7</v>
      </c>
      <c r="P54" s="39">
        <f t="shared" ca="1" si="2"/>
        <v>-5.9548674493715579E-4</v>
      </c>
      <c r="Q54" s="39">
        <f t="shared" ca="1" si="3"/>
        <v>-2.014785991941648E-4</v>
      </c>
      <c r="R54" s="29"/>
      <c r="S54" s="29">
        <f>'Flow probs &amp; rates'!E47-'Flow probs &amp; rates'!E46</f>
        <v>-2.1685891099255672E-3</v>
      </c>
      <c r="T54" s="29">
        <f>'Flow probs &amp; rates'!F47-'Flow probs &amp; rates'!F46</f>
        <v>-2.9604317208910269E-4</v>
      </c>
      <c r="U54" s="29">
        <f>'Flow probs &amp; rates'!H47-'Flow probs &amp; rates'!H46</f>
        <v>-5.8476448237070044E-4</v>
      </c>
      <c r="V54" s="29"/>
      <c r="W54" s="29">
        <f ca="1">(1-'Flow probs &amp; rates'!$H46)*'Output - Variance decomp.'!C54/('Flow probs &amp; rates'!$E46+'Flow probs &amp; rates'!$F46)-'Flow probs &amp; rates'!$H46*'Output - Variance decomp.'!B54/('Flow probs &amp; rates'!$E46+'Flow probs &amp; rates'!$F46)</f>
        <v>4.8910676030634848E-4</v>
      </c>
      <c r="X54" s="29">
        <f ca="1">(1-'Flow probs &amp; rates'!$H46)*'Output - Variance decomp.'!E54/('Flow probs &amp; rates'!$E46+'Flow probs &amp; rates'!$F46)-'Flow probs &amp; rates'!$H46*'Output - Variance decomp.'!D54/('Flow probs &amp; rates'!$E46+'Flow probs &amp; rates'!$F46)</f>
        <v>1.3444198837113419E-4</v>
      </c>
      <c r="Y54" s="29">
        <f ca="1">(1-'Flow probs &amp; rates'!$H46)*'Output - Variance decomp.'!G54/('Flow probs &amp; rates'!$E46+'Flow probs &amp; rates'!$F46)-'Flow probs &amp; rates'!$H46*'Output - Variance decomp.'!F54/('Flow probs &amp; rates'!$E46+'Flow probs &amp; rates'!$F46)</f>
        <v>4.768411869289191E-4</v>
      </c>
      <c r="Z54" s="29">
        <f ca="1">(1-'Flow probs &amp; rates'!$H46)*'Output - Variance decomp.'!I54/('Flow probs &amp; rates'!$E46+'Flow probs &amp; rates'!$F46)-'Flow probs &amp; rates'!$H46*'Output - Variance decomp.'!H54/('Flow probs &amp; rates'!$E46+'Flow probs &amp; rates'!$F46)</f>
        <v>-8.7363440665223096E-4</v>
      </c>
      <c r="AA54" s="29">
        <f ca="1">(1-'Flow probs &amp; rates'!$H46)*'Output - Variance decomp.'!K54/('Flow probs &amp; rates'!$E46+'Flow probs &amp; rates'!$F46)-'Flow probs &amp; rates'!$H46*'Output - Variance decomp.'!J54/('Flow probs &amp; rates'!$E46+'Flow probs &amp; rates'!$F46)</f>
        <v>1.0392672871068764E-4</v>
      </c>
      <c r="AB54" s="29">
        <f ca="1">(1-'Flow probs &amp; rates'!$H46)*'Output - Variance decomp.'!M54/('Flow probs &amp; rates'!$E46+'Flow probs &amp; rates'!$F46)-'Flow probs &amp; rates'!$H46*'Output - Variance decomp.'!L54/('Flow probs &amp; rates'!$E46+'Flow probs &amp; rates'!$F46)</f>
        <v>-3.0042626682862106E-4</v>
      </c>
      <c r="AC54" s="29">
        <f ca="1">(1-'Flow probs &amp; rates'!$H46)*'Output - Variance decomp.'!O54/('Flow probs &amp; rates'!$E46+'Flow probs &amp; rates'!$F46)-'Flow probs &amp; rates'!$H46*'Output - Variance decomp.'!N54/('Flow probs &amp; rates'!$E46+'Flow probs &amp; rates'!$F46)</f>
        <v>-3.1250059667934115E-6</v>
      </c>
      <c r="AD54" s="29">
        <f t="shared" ca="1" si="1"/>
        <v>-6.1189546724014447E-4</v>
      </c>
    </row>
    <row r="55" spans="1:30" x14ac:dyDescent="0.35">
      <c r="A55" s="2" t="s">
        <v>103</v>
      </c>
      <c r="B55" s="29">
        <f t="array" aca="1" ref="B55:C55" ca="1">TRANSPOSE(MMULT(OFFSET('Useful matrices &amp; checks'!$Y$6,UsefulSeries!$O46,0):OFFSET('Useful matrices &amp; checks'!$Z$7,UsefulSeries!$O46,0),OFFSET('SS Taylor expansion'!$AE$6,UsefulSeries!$O46,0):OFFSET('SS Taylor expansion'!$AE$7,UsefulSeries!$O46,0)))+TRANSPOSE(MMULT(OFFSET('Useful matrices &amp; checks'!$AC$6,UsefulSeries!$O46,0):OFFSET('Useful matrices &amp; checks'!$AD$7,UsefulSeries!$O46,0),TRANSPOSE(B54:C54)))</f>
        <v>-9.7219252003490319E-5</v>
      </c>
      <c r="C55" s="29">
        <f ca="1"/>
        <v>2.4792970065445734E-4</v>
      </c>
      <c r="D55" s="29">
        <f t="array" aca="1" ref="D55:E55" ca="1">TRANSPOSE(MMULT(OFFSET('Useful matrices &amp; checks'!$Y$6,UsefulSeries!$O46,0):OFFSET('Useful matrices &amp; checks'!$Z$7,UsefulSeries!$O46,0),OFFSET('SS Taylor expansion'!$AF$6,UsefulSeries!$O46,0):OFFSET('SS Taylor expansion'!$AF$7,UsefulSeries!$O46,0)))+TRANSPOSE(MMULT(OFFSET('Useful matrices &amp; checks'!$AC$6,UsefulSeries!$O46,0):OFFSET('Useful matrices &amp; checks'!$AD$7,UsefulSeries!$O46,0),TRANSPOSE(D54:E54)))</f>
        <v>4.904819989035189E-4</v>
      </c>
      <c r="E55" s="29">
        <f ca="1"/>
        <v>5.0994018981855225E-5</v>
      </c>
      <c r="F55" s="29">
        <f t="array" aca="1" ref="F55:G55" ca="1">TRANSPOSE(MMULT(OFFSET('Useful matrices &amp; checks'!$Y$6,UsefulSeries!$O46,0):OFFSET('Useful matrices &amp; checks'!$Z$7,UsefulSeries!$O46,0),OFFSET('SS Taylor expansion'!$AG$6,UsefulSeries!$O46,0):OFFSET('SS Taylor expansion'!$AG$7,UsefulSeries!$O46,0)))+TRANSPOSE(MMULT(OFFSET('Useful matrices &amp; checks'!$AC$6,UsefulSeries!$O46,0):OFFSET('Useful matrices &amp; checks'!$AD$7,UsefulSeries!$O46,0),TRANSPOSE(F54:G54)))</f>
        <v>4.5713543436718898E-4</v>
      </c>
      <c r="G55" s="29">
        <f ca="1"/>
        <v>-5.2333011892178346E-4</v>
      </c>
      <c r="H55" s="29">
        <f t="array" aca="1" ref="H55:I55" ca="1">TRANSPOSE(MMULT(OFFSET('Useful matrices &amp; checks'!$Y$6,UsefulSeries!$O46,0):OFFSET('Useful matrices &amp; checks'!$Z$7,UsefulSeries!$O46,0),OFFSET('SS Taylor expansion'!$AH$6,UsefulSeries!$O46,0):OFFSET('SS Taylor expansion'!$AH$7,UsefulSeries!$O46,0)))+TRANSPOSE(MMULT(OFFSET('Useful matrices &amp; checks'!$AC$6,UsefulSeries!$O46,0):OFFSET('Useful matrices &amp; checks'!$AD$7,UsefulSeries!$O46,0),TRANSPOSE(H54:I54)))</f>
        <v>-3.5779108159064737E-5</v>
      </c>
      <c r="I55" s="29">
        <f ca="1"/>
        <v>-1.2296882536044155E-4</v>
      </c>
      <c r="J55" s="29">
        <f t="array" aca="1" ref="J55:K55" ca="1">TRANSPOSE(MMULT(OFFSET('Useful matrices &amp; checks'!$Y$6,UsefulSeries!$O46,0):OFFSET('Useful matrices &amp; checks'!$Z$7,UsefulSeries!$O46,0),OFFSET('SS Taylor expansion'!$AI$6,UsefulSeries!$O46,0):OFFSET('SS Taylor expansion'!$AI$7,UsefulSeries!$O46,0)))+TRANSPOSE(MMULT(OFFSET('Useful matrices &amp; checks'!$AC$6,UsefulSeries!$O46,0):OFFSET('Useful matrices &amp; checks'!$AD$7,UsefulSeries!$O46,0),TRANSPOSE(J54:K54)))</f>
        <v>3.704254247960078E-4</v>
      </c>
      <c r="K55" s="29">
        <f ca="1"/>
        <v>4.15275938841534E-5</v>
      </c>
      <c r="L55" s="29">
        <f t="array" aca="1" ref="L55:M55" ca="1">TRANSPOSE(MMULT(OFFSET('Useful matrices &amp; checks'!$Y$6,UsefulSeries!$O46,0):OFFSET('Useful matrices &amp; checks'!$Z$7,UsefulSeries!$O46,0),OFFSET('SS Taylor expansion'!$AJ$6,UsefulSeries!$O46,0):OFFSET('SS Taylor expansion'!$AJ$7,UsefulSeries!$O46,0)))+TRANSPOSE(MMULT(OFFSET('Useful matrices &amp; checks'!$AC$6,UsefulSeries!$O46,0):OFFSET('Useful matrices &amp; checks'!$AD$7,UsefulSeries!$O46,0),TRANSPOSE(L54:M54)))</f>
        <v>1.9918696910353122E-4</v>
      </c>
      <c r="M55" s="29">
        <f ca="1"/>
        <v>7.7546328151484008E-4</v>
      </c>
      <c r="N55" s="39">
        <f t="array" aca="1" ref="N55:O55" ca="1">TRANSPOSE(MMULT(OFFSET('Useful matrices &amp; checks'!$AC$6,UsefulSeries!$O46,0):OFFSET('Useful matrices &amp; checks'!$AD$7,UsefulSeries!$O46,0),TRANSPOSE(N54:O54)))</f>
        <v>1.8796220373054292E-5</v>
      </c>
      <c r="O55" s="39">
        <f ca="1"/>
        <v>1.8959439728140696E-7</v>
      </c>
      <c r="P55" s="39">
        <f t="shared" ca="1" si="2"/>
        <v>-6.1108746896641297E-4</v>
      </c>
      <c r="Q55" s="39">
        <f t="shared" ca="1" si="3"/>
        <v>-3.278523703012241E-4</v>
      </c>
      <c r="R55" s="29"/>
      <c r="S55" s="29">
        <f>'Flow probs &amp; rates'!E48-'Flow probs &amp; rates'!E47</f>
        <v>7.9194021841433315E-4</v>
      </c>
      <c r="T55" s="29">
        <f>'Flow probs &amp; rates'!F48-'Flow probs &amp; rates'!F47</f>
        <v>1.4195287484913832E-4</v>
      </c>
      <c r="U55" s="29">
        <f>'Flow probs &amp; rates'!H48-'Flow probs &amp; rates'!H47</f>
        <v>-7.2463038543750524E-4</v>
      </c>
      <c r="V55" s="29"/>
      <c r="W55" s="29">
        <f ca="1">(1-'Flow probs &amp; rates'!$H47)*'Output - Variance decomp.'!C55/('Flow probs &amp; rates'!$E47+'Flow probs &amp; rates'!$F47)-'Flow probs &amp; rates'!$H47*'Output - Variance decomp.'!B55/('Flow probs &amp; rates'!$E47+'Flow probs &amp; rates'!$F47)</f>
        <v>3.5926061982833257E-4</v>
      </c>
      <c r="X55" s="29">
        <f ca="1">(1-'Flow probs &amp; rates'!$H47)*'Output - Variance decomp.'!E55/('Flow probs &amp; rates'!$E47+'Flow probs &amp; rates'!$F47)-'Flow probs &amp; rates'!$H47*'Output - Variance decomp.'!D55/('Flow probs &amp; rates'!$E47+'Flow probs &amp; rates'!$F47)</f>
        <v>2.2283962811628733E-5</v>
      </c>
      <c r="Y55" s="29">
        <f ca="1">(1-'Flow probs &amp; rates'!$H47)*'Output - Variance decomp.'!G55/('Flow probs &amp; rates'!$E47+'Flow probs &amp; rates'!$F47)-'Flow probs &amp; rates'!$H47*'Output - Variance decomp.'!F55/('Flow probs &amp; rates'!$E47+'Flow probs &amp; rates'!$F47)</f>
        <v>-7.8379669429462018E-4</v>
      </c>
      <c r="Z55" s="29">
        <f ca="1">(1-'Flow probs &amp; rates'!$H47)*'Output - Variance decomp.'!I55/('Flow probs &amp; rates'!$E47+'Flow probs &amp; rates'!$F47)-'Flow probs &amp; rates'!$H47*'Output - Variance decomp.'!H55/('Flow probs &amp; rates'!$E47+'Flow probs &amp; rates'!$F47)</f>
        <v>-1.696949440781396E-4</v>
      </c>
      <c r="AA55" s="29">
        <f ca="1">(1-'Flow probs &amp; rates'!$H47)*'Output - Variance decomp.'!K55/('Flow probs &amp; rates'!$E47+'Flow probs &amp; rates'!$F47)-'Flow probs &amp; rates'!$H47*'Output - Variance decomp.'!J55/('Flow probs &amp; rates'!$E47+'Flow probs &amp; rates'!$F47)</f>
        <v>2.1079523450145248E-5</v>
      </c>
      <c r="AB55" s="29">
        <f ca="1">(1-'Flow probs &amp; rates'!$H47)*'Output - Variance decomp.'!M55/('Flow probs &amp; rates'!$E47+'Flow probs &amp; rates'!$F47)-'Flow probs &amp; rates'!$H47*'Output - Variance decomp.'!L55/('Flow probs &amp; rates'!$E47+'Flow probs &amp; rates'!$F47)</f>
        <v>1.0727997862795869E-3</v>
      </c>
      <c r="AC55" s="29">
        <f ca="1">(1-'Flow probs &amp; rates'!$H47)*'Output - Variance decomp.'!O55/('Flow probs &amp; rates'!$E47+'Flow probs &amp; rates'!$F47)-'Flow probs &amp; rates'!$H47*'Output - Variance decomp.'!N55/('Flow probs &amp; rates'!$E47+'Flow probs &amp; rates'!$F47)</f>
        <v>-1.6330543187969011E-6</v>
      </c>
      <c r="AD55" s="29">
        <f t="shared" ca="1" si="1"/>
        <v>-1.244929585115642E-3</v>
      </c>
    </row>
    <row r="56" spans="1:30" x14ac:dyDescent="0.35">
      <c r="A56" s="2" t="s">
        <v>104</v>
      </c>
      <c r="B56" s="29">
        <f t="array" aca="1" ref="B56:C56" ca="1">TRANSPOSE(MMULT(OFFSET('Useful matrices &amp; checks'!$Y$6,UsefulSeries!$O47,0):OFFSET('Useful matrices &amp; checks'!$Z$7,UsefulSeries!$O47,0),OFFSET('SS Taylor expansion'!$AE$6,UsefulSeries!$O47,0):OFFSET('SS Taylor expansion'!$AE$7,UsefulSeries!$O47,0)))+TRANSPOSE(MMULT(OFFSET('Useful matrices &amp; checks'!$AC$6,UsefulSeries!$O47,0):OFFSET('Useful matrices &amp; checks'!$AD$7,UsefulSeries!$O47,0),TRANSPOSE(B55:C55)))</f>
        <v>9.5503471357374339E-5</v>
      </c>
      <c r="C56" s="29">
        <f ca="1"/>
        <v>3.2430763188937516E-5</v>
      </c>
      <c r="D56" s="29">
        <f t="array" aca="1" ref="D56:E56" ca="1">TRANSPOSE(MMULT(OFFSET('Useful matrices &amp; checks'!$Y$6,UsefulSeries!$O47,0):OFFSET('Useful matrices &amp; checks'!$Z$7,UsefulSeries!$O47,0),OFFSET('SS Taylor expansion'!$AF$6,UsefulSeries!$O47,0):OFFSET('SS Taylor expansion'!$AF$7,UsefulSeries!$O47,0)))+TRANSPOSE(MMULT(OFFSET('Useful matrices &amp; checks'!$AC$6,UsefulSeries!$O47,0):OFFSET('Useful matrices &amp; checks'!$AD$7,UsefulSeries!$O47,0),TRANSPOSE(D55:E55)))</f>
        <v>1.6100100161663247E-4</v>
      </c>
      <c r="E56" s="29">
        <f ca="1"/>
        <v>3.1561312040425628E-5</v>
      </c>
      <c r="F56" s="29">
        <f t="array" aca="1" ref="F56:G56" ca="1">TRANSPOSE(MMULT(OFFSET('Useful matrices &amp; checks'!$Y$6,UsefulSeries!$O47,0):OFFSET('Useful matrices &amp; checks'!$Z$7,UsefulSeries!$O47,0),OFFSET('SS Taylor expansion'!$AG$6,UsefulSeries!$O47,0):OFFSET('SS Taylor expansion'!$AG$7,UsefulSeries!$O47,0)))+TRANSPOSE(MMULT(OFFSET('Useful matrices &amp; checks'!$AC$6,UsefulSeries!$O47,0):OFFSET('Useful matrices &amp; checks'!$AD$7,UsefulSeries!$O47,0),TRANSPOSE(F55:G55)))</f>
        <v>8.9069238224439976E-4</v>
      </c>
      <c r="G56" s="29">
        <f ca="1"/>
        <v>-8.8201508263531373E-4</v>
      </c>
      <c r="H56" s="29">
        <f t="array" aca="1" ref="H56:I56" ca="1">TRANSPOSE(MMULT(OFFSET('Useful matrices &amp; checks'!$Y$6,UsefulSeries!$O47,0):OFFSET('Useful matrices &amp; checks'!$Z$7,UsefulSeries!$O47,0),OFFSET('SS Taylor expansion'!$AH$6,UsefulSeries!$O47,0):OFFSET('SS Taylor expansion'!$AH$7,UsefulSeries!$O47,0)))+TRANSPOSE(MMULT(OFFSET('Useful matrices &amp; checks'!$AC$6,UsefulSeries!$O47,0):OFFSET('Useful matrices &amp; checks'!$AD$7,UsefulSeries!$O47,0),TRANSPOSE(H55:I55)))</f>
        <v>-1.2947120517607433E-4</v>
      </c>
      <c r="I56" s="29">
        <f ca="1"/>
        <v>-6.501635145037773E-4</v>
      </c>
      <c r="J56" s="29">
        <f t="array" aca="1" ref="J56:K56" ca="1">TRANSPOSE(MMULT(OFFSET('Useful matrices &amp; checks'!$Y$6,UsefulSeries!$O47,0):OFFSET('Useful matrices &amp; checks'!$Z$7,UsefulSeries!$O47,0),OFFSET('SS Taylor expansion'!$AI$6,UsefulSeries!$O47,0):OFFSET('SS Taylor expansion'!$AI$7,UsefulSeries!$O47,0)))+TRANSPOSE(MMULT(OFFSET('Useful matrices &amp; checks'!$AC$6,UsefulSeries!$O47,0):OFFSET('Useful matrices &amp; checks'!$AD$7,UsefulSeries!$O47,0),TRANSPOSE(J55:K55)))</f>
        <v>4.850143472030007E-4</v>
      </c>
      <c r="K56" s="29">
        <f ca="1"/>
        <v>2.332104613991453E-5</v>
      </c>
      <c r="L56" s="29">
        <f t="array" aca="1" ref="L56:M56" ca="1">TRANSPOSE(MMULT(OFFSET('Useful matrices &amp; checks'!$Y$6,UsefulSeries!$O47,0):OFFSET('Useful matrices &amp; checks'!$Z$7,UsefulSeries!$O47,0),OFFSET('SS Taylor expansion'!$AJ$6,UsefulSeries!$O47,0):OFFSET('SS Taylor expansion'!$AJ$7,UsefulSeries!$O47,0)))+TRANSPOSE(MMULT(OFFSET('Useful matrices &amp; checks'!$AC$6,UsefulSeries!$O47,0):OFFSET('Useful matrices &amp; checks'!$AD$7,UsefulSeries!$O47,0),TRANSPOSE(L55:M55)))</f>
        <v>3.4931614920519634E-4</v>
      </c>
      <c r="M56" s="29">
        <f ca="1"/>
        <v>5.1166115291629449E-4</v>
      </c>
      <c r="N56" s="39">
        <f t="array" aca="1" ref="N56:O56" ca="1">TRANSPOSE(MMULT(OFFSET('Useful matrices &amp; checks'!$AC$6,UsefulSeries!$O47,0):OFFSET('Useful matrices &amp; checks'!$AD$7,UsefulSeries!$O47,0),TRANSPOSE(N55:O55)))</f>
        <v>1.8261028313065431E-5</v>
      </c>
      <c r="O56" s="39">
        <f ca="1"/>
        <v>-5.2372619472932518E-8</v>
      </c>
      <c r="P56" s="39">
        <f t="shared" ca="1" si="2"/>
        <v>-6.7360793378123159E-4</v>
      </c>
      <c r="Q56" s="39">
        <f t="shared" ca="1" si="3"/>
        <v>-1.7142493612026138E-4</v>
      </c>
      <c r="R56" s="29"/>
      <c r="S56" s="29">
        <f>'Flow probs &amp; rates'!E49-'Flow probs &amp; rates'!E48</f>
        <v>1.1967092409823632E-3</v>
      </c>
      <c r="T56" s="29">
        <f>'Flow probs &amp; rates'!F49-'Flow probs &amp; rates'!F48</f>
        <v>-1.1046816315932531E-3</v>
      </c>
      <c r="U56" s="29">
        <f>'Flow probs &amp; rates'!H49-'Flow probs &amp; rates'!H48</f>
        <v>-4.8104963569602088E-4</v>
      </c>
      <c r="V56" s="29"/>
      <c r="W56" s="29">
        <f ca="1">(1-'Flow probs &amp; rates'!$H48)*'Output - Variance decomp.'!C56/('Flow probs &amp; rates'!$E48+'Flow probs &amp; rates'!$F48)-'Flow probs &amp; rates'!$H48*'Output - Variance decomp.'!B56/('Flow probs &amp; rates'!$E48+'Flow probs &amp; rates'!$F48)</f>
        <v>3.614168559342456E-5</v>
      </c>
      <c r="X56" s="29">
        <f ca="1">(1-'Flow probs &amp; rates'!$H48)*'Output - Variance decomp.'!E56/('Flow probs &amp; rates'!$E48+'Flow probs &amp; rates'!$F48)-'Flow probs &amp; rates'!$H48*'Output - Variance decomp.'!D56/('Flow probs &amp; rates'!$E48+'Flow probs &amp; rates'!$F48)</f>
        <v>2.8376277014365162E-5</v>
      </c>
      <c r="Y56" s="29">
        <f ca="1">(1-'Flow probs &amp; rates'!$H48)*'Output - Variance decomp.'!G56/('Flow probs &amp; rates'!$E48+'Flow probs &amp; rates'!$F48)-'Flow probs &amp; rates'!$H48*'Output - Variance decomp.'!F56/('Flow probs &amp; rates'!$E48+'Flow probs &amp; rates'!$F48)</f>
        <v>-1.3312714544286089E-3</v>
      </c>
      <c r="Z56" s="29">
        <f ca="1">(1-'Flow probs &amp; rates'!$H48)*'Output - Variance decomp.'!I56/('Flow probs &amp; rates'!$E48+'Flow probs &amp; rates'!$F48)-'Flow probs &amp; rates'!$H48*'Output - Variance decomp.'!H56/('Flow probs &amp; rates'!$E48+'Flow probs &amp; rates'!$F48)</f>
        <v>-9.0283033746905018E-4</v>
      </c>
      <c r="AA56" s="29">
        <f ca="1">(1-'Flow probs &amp; rates'!$H48)*'Output - Variance decomp.'!K56/('Flow probs &amp; rates'!$E48+'Flow probs &amp; rates'!$F48)-'Flow probs &amp; rates'!$H48*'Output - Variance decomp.'!J56/('Flow probs &amp; rates'!$E48+'Flow probs &amp; rates'!$F48)</f>
        <v>-1.5587142468809494E-5</v>
      </c>
      <c r="AB56" s="29">
        <f ca="1">(1-'Flow probs &amp; rates'!$H48)*'Output - Variance decomp.'!M56/('Flow probs &amp; rates'!$E48+'Flow probs &amp; rates'!$F48)-'Flow probs &amp; rates'!$H48*'Output - Variance decomp.'!L56/('Flow probs &amp; rates'!$E48+'Flow probs &amp; rates'!$F48)</f>
        <v>6.85794442730403E-4</v>
      </c>
      <c r="AC56" s="29">
        <f ca="1">(1-'Flow probs &amp; rates'!$H48)*'Output - Variance decomp.'!O56/('Flow probs &amp; rates'!$E48+'Flow probs &amp; rates'!$F48)-'Flow probs &amp; rates'!$H48*'Output - Variance decomp.'!N56/('Flow probs &amp; rates'!$E48+'Flow probs &amp; rates'!$F48)</f>
        <v>-1.8973685034845744E-6</v>
      </c>
      <c r="AD56" s="29">
        <f t="shared" ca="1" si="1"/>
        <v>1.0202242618357394E-3</v>
      </c>
    </row>
    <row r="57" spans="1:30" x14ac:dyDescent="0.35">
      <c r="A57" s="2" t="s">
        <v>105</v>
      </c>
      <c r="B57" s="29">
        <f t="array" aca="1" ref="B57:C57" ca="1">TRANSPOSE(MMULT(OFFSET('Useful matrices &amp; checks'!$Y$6,UsefulSeries!$O48,0):OFFSET('Useful matrices &amp; checks'!$Z$7,UsefulSeries!$O48,0),OFFSET('SS Taylor expansion'!$AE$6,UsefulSeries!$O48,0):OFFSET('SS Taylor expansion'!$AE$7,UsefulSeries!$O48,0)))+TRANSPOSE(MMULT(OFFSET('Useful matrices &amp; checks'!$AC$6,UsefulSeries!$O48,0):OFFSET('Useful matrices &amp; checks'!$AD$7,UsefulSeries!$O48,0),TRANSPOSE(B56:C56)))</f>
        <v>-6.8245236546964424E-5</v>
      </c>
      <c r="C57" s="29">
        <f ca="1"/>
        <v>1.7921379197793696E-4</v>
      </c>
      <c r="D57" s="29">
        <f t="array" aca="1" ref="D57:E57" ca="1">TRANSPOSE(MMULT(OFFSET('Useful matrices &amp; checks'!$Y$6,UsefulSeries!$O48,0):OFFSET('Useful matrices &amp; checks'!$Z$7,UsefulSeries!$O48,0),OFFSET('SS Taylor expansion'!$AF$6,UsefulSeries!$O48,0):OFFSET('SS Taylor expansion'!$AF$7,UsefulSeries!$O48,0)))+TRANSPOSE(MMULT(OFFSET('Useful matrices &amp; checks'!$AC$6,UsefulSeries!$O48,0):OFFSET('Useful matrices &amp; checks'!$AD$7,UsefulSeries!$O48,0),TRANSPOSE(D56:E56)))</f>
        <v>-4.4199132027839851E-4</v>
      </c>
      <c r="E57" s="29">
        <f ca="1"/>
        <v>9.5363217531218111E-6</v>
      </c>
      <c r="F57" s="29">
        <f t="array" aca="1" ref="F57:G57" ca="1">TRANSPOSE(MMULT(OFFSET('Useful matrices &amp; checks'!$Y$6,UsefulSeries!$O48,0):OFFSET('Useful matrices &amp; checks'!$Z$7,UsefulSeries!$O48,0),OFFSET('SS Taylor expansion'!$AG$6,UsefulSeries!$O48,0):OFFSET('SS Taylor expansion'!$AG$7,UsefulSeries!$O48,0)))+TRANSPOSE(MMULT(OFFSET('Useful matrices &amp; checks'!$AC$6,UsefulSeries!$O48,0):OFFSET('Useful matrices &amp; checks'!$AD$7,UsefulSeries!$O48,0),TRANSPOSE(F56:G56)))</f>
        <v>9.5285125256888584E-4</v>
      </c>
      <c r="G57" s="29">
        <f ca="1"/>
        <v>-7.970197871666108E-4</v>
      </c>
      <c r="H57" s="29">
        <f t="array" aca="1" ref="H57:I57" ca="1">TRANSPOSE(MMULT(OFFSET('Useful matrices &amp; checks'!$Y$6,UsefulSeries!$O48,0):OFFSET('Useful matrices &amp; checks'!$Z$7,UsefulSeries!$O48,0),OFFSET('SS Taylor expansion'!$AH$6,UsefulSeries!$O48,0):OFFSET('SS Taylor expansion'!$AH$7,UsefulSeries!$O48,0)))+TRANSPOSE(MMULT(OFFSET('Useful matrices &amp; checks'!$AC$6,UsefulSeries!$O48,0):OFFSET('Useful matrices &amp; checks'!$AD$7,UsefulSeries!$O48,0),TRANSPOSE(H56:I56)))</f>
        <v>-3.2584941485726759E-4</v>
      </c>
      <c r="I57" s="29">
        <f ca="1"/>
        <v>-6.41541709528912E-4</v>
      </c>
      <c r="J57" s="29">
        <f t="array" aca="1" ref="J57:K57" ca="1">TRANSPOSE(MMULT(OFFSET('Useful matrices &amp; checks'!$Y$6,UsefulSeries!$O48,0):OFFSET('Useful matrices &amp; checks'!$Z$7,UsefulSeries!$O48,0),OFFSET('SS Taylor expansion'!$AI$6,UsefulSeries!$O48,0):OFFSET('SS Taylor expansion'!$AI$7,UsefulSeries!$O48,0)))+TRANSPOSE(MMULT(OFFSET('Useful matrices &amp; checks'!$AC$6,UsefulSeries!$O48,0):OFFSET('Useful matrices &amp; checks'!$AD$7,UsefulSeries!$O48,0),TRANSPOSE(J56:K56)))</f>
        <v>9.7207492950339902E-4</v>
      </c>
      <c r="K57" s="29">
        <f ca="1"/>
        <v>3.6320378367637641E-5</v>
      </c>
      <c r="L57" s="29">
        <f t="array" aca="1" ref="L57:M57" ca="1">TRANSPOSE(MMULT(OFFSET('Useful matrices &amp; checks'!$Y$6,UsefulSeries!$O48,0):OFFSET('Useful matrices &amp; checks'!$Z$7,UsefulSeries!$O48,0),OFFSET('SS Taylor expansion'!$AJ$6,UsefulSeries!$O48,0):OFFSET('SS Taylor expansion'!$AJ$7,UsefulSeries!$O48,0)))+TRANSPOSE(MMULT(OFFSET('Useful matrices &amp; checks'!$AC$6,UsefulSeries!$O48,0):OFFSET('Useful matrices &amp; checks'!$AD$7,UsefulSeries!$O48,0),TRANSPOSE(L56:M56)))</f>
        <v>5.8583414344423926E-4</v>
      </c>
      <c r="M57" s="29">
        <f ca="1"/>
        <v>9.7124773168264064E-4</v>
      </c>
      <c r="N57" s="39">
        <f t="array" aca="1" ref="N57:O57" ca="1">TRANSPOSE(MMULT(OFFSET('Useful matrices &amp; checks'!$AC$6,UsefulSeries!$O48,0):OFFSET('Useful matrices &amp; checks'!$AD$7,UsefulSeries!$O48,0),TRANSPOSE(N56:O56)))</f>
        <v>1.8397618424014757E-5</v>
      </c>
      <c r="O57" s="39">
        <f ca="1"/>
        <v>3.4490644897783708E-7</v>
      </c>
      <c r="P57" s="39">
        <f t="shared" ca="1" si="2"/>
        <v>-7.210178138823734E-4</v>
      </c>
      <c r="Q57" s="39">
        <f t="shared" ca="1" si="3"/>
        <v>-1.2777289361674306E-4</v>
      </c>
      <c r="R57" s="29"/>
      <c r="S57" s="29">
        <f>'Flow probs &amp; rates'!E50-'Flow probs &amp; rates'!E49</f>
        <v>9.7205415837553488E-4</v>
      </c>
      <c r="T57" s="29">
        <f>'Flow probs &amp; rates'!F50-'Flow probs &amp; rates'!F49</f>
        <v>-3.69671260081951E-4</v>
      </c>
      <c r="U57" s="29">
        <f>'Flow probs &amp; rates'!H50-'Flow probs &amp; rates'!H49</f>
        <v>-5.6145426574505386E-5</v>
      </c>
      <c r="V57" s="29"/>
      <c r="W57" s="29">
        <f ca="1">(1-'Flow probs &amp; rates'!$H49)*'Output - Variance decomp.'!C57/('Flow probs &amp; rates'!$E49+'Flow probs &amp; rates'!$F49)-'Flow probs &amp; rates'!$H49*'Output - Variance decomp.'!B57/('Flow probs &amp; rates'!$E49+'Flow probs &amp; rates'!$F49)</f>
        <v>2.5928354438785317E-4</v>
      </c>
      <c r="X57" s="29">
        <f ca="1">(1-'Flow probs &amp; rates'!$H49)*'Output - Variance decomp.'!E57/('Flow probs &amp; rates'!$E49+'Flow probs &amp; rates'!$F49)-'Flow probs &amp; rates'!$H49*'Output - Variance decomp.'!D57/('Flow probs &amp; rates'!$E49+'Flow probs &amp; rates'!$F49)</f>
        <v>5.724882253153126E-5</v>
      </c>
      <c r="Y57" s="29">
        <f ca="1">(1-'Flow probs &amp; rates'!$H49)*'Output - Variance decomp.'!G57/('Flow probs &amp; rates'!$E49+'Flow probs &amp; rates'!$F49)-'Flow probs &amp; rates'!$H49*'Output - Variance decomp.'!F57/('Flow probs &amp; rates'!$E49+'Flow probs &amp; rates'!$F49)</f>
        <v>-1.217480304184778E-3</v>
      </c>
      <c r="Z57" s="29">
        <f ca="1">(1-'Flow probs &amp; rates'!$H49)*'Output - Variance decomp.'!I57/('Flow probs &amp; rates'!$E49+'Flow probs &amp; rates'!$F49)-'Flow probs &amp; rates'!$H49*'Output - Variance decomp.'!H57/('Flow probs &amp; rates'!$E49+'Flow probs &amp; rates'!$F49)</f>
        <v>-8.7165649051463992E-4</v>
      </c>
      <c r="AA57" s="29">
        <f ca="1">(1-'Flow probs &amp; rates'!$H49)*'Output - Variance decomp.'!K57/('Flow probs &amp; rates'!$E49+'Flow probs &amp; rates'!$F49)-'Flow probs &amp; rates'!$H49*'Output - Variance decomp.'!J57/('Flow probs &amp; rates'!$E49+'Flow probs &amp; rates'!$F49)</f>
        <v>-4.5178868490255922E-5</v>
      </c>
      <c r="AB57" s="29">
        <f ca="1">(1-'Flow probs &amp; rates'!$H49)*'Output - Variance decomp.'!M57/('Flow probs &amp; rates'!$E49+'Flow probs &amp; rates'!$F49)-'Flow probs &amp; rates'!$H49*'Output - Variance decomp.'!L57/('Flow probs &amp; rates'!$E49+'Flow probs &amp; rates'!$F49)</f>
        <v>1.3104537715388327E-3</v>
      </c>
      <c r="AC57" s="29">
        <f ca="1">(1-'Flow probs &amp; rates'!$H49)*'Output - Variance decomp.'!O57/('Flow probs &amp; rates'!$E49+'Flow probs &amp; rates'!$F49)-'Flow probs &amp; rates'!$H49*'Output - Variance decomp.'!N57/('Flow probs &amp; rates'!$E49+'Flow probs &amp; rates'!$F49)</f>
        <v>-1.3376532678818349E-6</v>
      </c>
      <c r="AD57" s="29">
        <f t="shared" ca="1" si="1"/>
        <v>4.5252175142483327E-4</v>
      </c>
    </row>
    <row r="58" spans="1:30" x14ac:dyDescent="0.35">
      <c r="A58" s="2" t="s">
        <v>106</v>
      </c>
      <c r="B58" s="29">
        <f t="array" aca="1" ref="B58:C58" ca="1">TRANSPOSE(MMULT(OFFSET('Useful matrices &amp; checks'!$Y$6,UsefulSeries!$O49,0):OFFSET('Useful matrices &amp; checks'!$Z$7,UsefulSeries!$O49,0),OFFSET('SS Taylor expansion'!$AE$6,UsefulSeries!$O49,0):OFFSET('SS Taylor expansion'!$AE$7,UsefulSeries!$O49,0)))+TRANSPOSE(MMULT(OFFSET('Useful matrices &amp; checks'!$AC$6,UsefulSeries!$O49,0):OFFSET('Useful matrices &amp; checks'!$AD$7,UsefulSeries!$O49,0),TRANSPOSE(B57:C57)))</f>
        <v>2.3507343811216968E-4</v>
      </c>
      <c r="C58" s="29">
        <f ca="1"/>
        <v>-1.1770099436066895E-4</v>
      </c>
      <c r="D58" s="29">
        <f t="array" aca="1" ref="D58:E58" ca="1">TRANSPOSE(MMULT(OFFSET('Useful matrices &amp; checks'!$Y$6,UsefulSeries!$O49,0):OFFSET('Useful matrices &amp; checks'!$Z$7,UsefulSeries!$O49,0),OFFSET('SS Taylor expansion'!$AF$6,UsefulSeries!$O49,0):OFFSET('SS Taylor expansion'!$AF$7,UsefulSeries!$O49,0)))+TRANSPOSE(MMULT(OFFSET('Useful matrices &amp; checks'!$AC$6,UsefulSeries!$O49,0):OFFSET('Useful matrices &amp; checks'!$AD$7,UsefulSeries!$O49,0),TRANSPOSE(D57:E57)))</f>
        <v>-2.6330701394628299E-4</v>
      </c>
      <c r="E58" s="29">
        <f ca="1"/>
        <v>-1.0692162334610427E-5</v>
      </c>
      <c r="F58" s="29">
        <f t="array" aca="1" ref="F58:G58" ca="1">TRANSPOSE(MMULT(OFFSET('Useful matrices &amp; checks'!$Y$6,UsefulSeries!$O49,0):OFFSET('Useful matrices &amp; checks'!$Z$7,UsefulSeries!$O49,0),OFFSET('SS Taylor expansion'!$AG$6,UsefulSeries!$O49,0):OFFSET('SS Taylor expansion'!$AG$7,UsefulSeries!$O49,0)))+TRANSPOSE(MMULT(OFFSET('Useful matrices &amp; checks'!$AC$6,UsefulSeries!$O49,0):OFFSET('Useful matrices &amp; checks'!$AD$7,UsefulSeries!$O49,0),TRANSPOSE(F57:G57)))</f>
        <v>9.0276973615277425E-4</v>
      </c>
      <c r="G58" s="29">
        <f ca="1"/>
        <v>-6.0192495182804107E-4</v>
      </c>
      <c r="H58" s="29">
        <f t="array" aca="1" ref="H58:I58" ca="1">TRANSPOSE(MMULT(OFFSET('Useful matrices &amp; checks'!$Y$6,UsefulSeries!$O49,0):OFFSET('Useful matrices &amp; checks'!$Z$7,UsefulSeries!$O49,0),OFFSET('SS Taylor expansion'!$AH$6,UsefulSeries!$O49,0):OFFSET('SS Taylor expansion'!$AH$7,UsefulSeries!$O49,0)))+TRANSPOSE(MMULT(OFFSET('Useful matrices &amp; checks'!$AC$6,UsefulSeries!$O49,0):OFFSET('Useful matrices &amp; checks'!$AD$7,UsefulSeries!$O49,0),TRANSPOSE(H57:I57)))</f>
        <v>-4.574877148330232E-4</v>
      </c>
      <c r="I58" s="29">
        <f ca="1"/>
        <v>-4.0454123231897847E-4</v>
      </c>
      <c r="J58" s="29">
        <f t="array" aca="1" ref="J58:K58" ca="1">TRANSPOSE(MMULT(OFFSET('Useful matrices &amp; checks'!$Y$6,UsefulSeries!$O49,0):OFFSET('Useful matrices &amp; checks'!$Z$7,UsefulSeries!$O49,0),OFFSET('SS Taylor expansion'!$AI$6,UsefulSeries!$O49,0):OFFSET('SS Taylor expansion'!$AI$7,UsefulSeries!$O49,0)))+TRANSPOSE(MMULT(OFFSET('Useful matrices &amp; checks'!$AC$6,UsefulSeries!$O49,0):OFFSET('Useful matrices &amp; checks'!$AD$7,UsefulSeries!$O49,0),TRANSPOSE(J57:K57)))</f>
        <v>1.3792387137325141E-3</v>
      </c>
      <c r="K58" s="29">
        <f ca="1"/>
        <v>1.1609231384599104E-4</v>
      </c>
      <c r="L58" s="29">
        <f t="array" aca="1" ref="L58:M58" ca="1">TRANSPOSE(MMULT(OFFSET('Useful matrices &amp; checks'!$Y$6,UsefulSeries!$O49,0):OFFSET('Useful matrices &amp; checks'!$Z$7,UsefulSeries!$O49,0),OFFSET('SS Taylor expansion'!$AJ$6,UsefulSeries!$O49,0):OFFSET('SS Taylor expansion'!$AJ$7,UsefulSeries!$O49,0)))+TRANSPOSE(MMULT(OFFSET('Useful matrices &amp; checks'!$AC$6,UsefulSeries!$O49,0):OFFSET('Useful matrices &amp; checks'!$AD$7,UsefulSeries!$O49,0),TRANSPOSE(L57:M57)))</f>
        <v>9.8861613143333372E-4</v>
      </c>
      <c r="M58" s="29">
        <f ca="1"/>
        <v>1.9589741750127725E-3</v>
      </c>
      <c r="N58" s="39">
        <f t="array" aca="1" ref="N58:O58" ca="1">TRANSPOSE(MMULT(OFFSET('Useful matrices &amp; checks'!$AC$6,UsefulSeries!$O49,0):OFFSET('Useful matrices &amp; checks'!$AD$7,UsefulSeries!$O49,0),TRANSPOSE(N57:O57)))</f>
        <v>1.7976606358233574E-5</v>
      </c>
      <c r="O58" s="39">
        <f ca="1"/>
        <v>1.4103458867985641E-6</v>
      </c>
      <c r="P58" s="39">
        <f t="shared" ca="1" si="2"/>
        <v>-7.4441813441444296E-4</v>
      </c>
      <c r="Q58" s="39">
        <f t="shared" ca="1" si="3"/>
        <v>-1.9594881421448071E-4</v>
      </c>
      <c r="R58" s="29"/>
      <c r="S58" s="29">
        <f>'Flow probs &amp; rates'!E51-'Flow probs &amp; rates'!E50</f>
        <v>2.0584617625952761E-3</v>
      </c>
      <c r="T58" s="29">
        <f>'Flow probs &amp; rates'!F51-'Flow probs &amp; rates'!F50</f>
        <v>7.4566867968878237E-4</v>
      </c>
      <c r="U58" s="29">
        <f>'Flow probs &amp; rates'!H51-'Flow probs &amp; rates'!H50</f>
        <v>-9.4830903133238942E-5</v>
      </c>
      <c r="V58" s="29"/>
      <c r="W58" s="29">
        <f ca="1">(1-'Flow probs &amp; rates'!$H50)*'Output - Variance decomp.'!C58/('Flow probs &amp; rates'!$E50+'Flow probs &amp; rates'!$F50)-'Flow probs &amp; rates'!$H50*'Output - Variance decomp.'!B58/('Flow probs &amp; rates'!$E50+'Flow probs &amp; rates'!$F50)</f>
        <v>-1.889647586238563E-4</v>
      </c>
      <c r="X58" s="29">
        <f ca="1">(1-'Flow probs &amp; rates'!$H50)*'Output - Variance decomp.'!E58/('Flow probs &amp; rates'!$E50+'Flow probs &amp; rates'!$F50)-'Flow probs &amp; rates'!$H50*'Output - Variance decomp.'!D58/('Flow probs &amp; rates'!$E50+'Flow probs &amp; rates'!$F50)</f>
        <v>1.1001107302625971E-5</v>
      </c>
      <c r="Y58" s="29">
        <f ca="1">(1-'Flow probs &amp; rates'!$H50)*'Output - Variance decomp.'!G58/('Flow probs &amp; rates'!$E50+'Flow probs &amp; rates'!$F50)-'Flow probs &amp; rates'!$H50*'Output - Variance decomp.'!F58/('Flow probs &amp; rates'!$E50+'Flow probs &amp; rates'!$F50)</f>
        <v>-9.3674374282808851E-4</v>
      </c>
      <c r="Z58" s="29">
        <f ca="1">(1-'Flow probs &amp; rates'!$H50)*'Output - Variance decomp.'!I58/('Flow probs &amp; rates'!$E50+'Flow probs &amp; rates'!$F50)-'Flow probs &amp; rates'!$H50*'Output - Variance decomp.'!H58/('Flow probs &amp; rates'!$E50+'Flow probs &amp; rates'!$F50)</f>
        <v>-5.2426233460473504E-4</v>
      </c>
      <c r="AA58" s="29">
        <f ca="1">(1-'Flow probs &amp; rates'!$H50)*'Output - Variance decomp.'!K58/('Flow probs &amp; rates'!$E50+'Flow probs &amp; rates'!$F50)-'Flow probs &amp; rates'!$H50*'Output - Variance decomp.'!J58/('Flow probs &amp; rates'!$E50+'Flow probs &amp; rates'!$F50)</f>
        <v>2.6965283623237713E-5</v>
      </c>
      <c r="AB58" s="29">
        <f ca="1">(1-'Flow probs &amp; rates'!$H50)*'Output - Variance decomp.'!M58/('Flow probs &amp; rates'!$E50+'Flow probs &amp; rates'!$F50)-'Flow probs &amp; rates'!$H50*'Output - Variance decomp.'!L58/('Flow probs &amp; rates'!$E50+'Flow probs &amp; rates'!$F50)</f>
        <v>2.660104365181673E-3</v>
      </c>
      <c r="AC58" s="29">
        <f ca="1">(1-'Flow probs &amp; rates'!$H50)*'Output - Variance decomp.'!O58/('Flow probs &amp; rates'!$E50+'Flow probs &amp; rates'!$F50)-'Flow probs &amp; rates'!$H50*'Output - Variance decomp.'!N58/('Flow probs &amp; rates'!$E50+'Flow probs &amp; rates'!$F50)</f>
        <v>2.0677611936140922E-7</v>
      </c>
      <c r="AD58" s="29">
        <f t="shared" ca="1" si="1"/>
        <v>-1.1431375993034574E-3</v>
      </c>
    </row>
    <row r="59" spans="1:30" x14ac:dyDescent="0.35">
      <c r="A59" s="2" t="s">
        <v>107</v>
      </c>
      <c r="B59" s="29">
        <f t="array" aca="1" ref="B59:C59" ca="1">TRANSPOSE(MMULT(OFFSET('Useful matrices &amp; checks'!$Y$6,UsefulSeries!$O50,0):OFFSET('Useful matrices &amp; checks'!$Z$7,UsefulSeries!$O50,0),OFFSET('SS Taylor expansion'!$AE$6,UsefulSeries!$O50,0):OFFSET('SS Taylor expansion'!$AE$7,UsefulSeries!$O50,0)))+TRANSPOSE(MMULT(OFFSET('Useful matrices &amp; checks'!$AC$6,UsefulSeries!$O50,0):OFFSET('Useful matrices &amp; checks'!$AD$7,UsefulSeries!$O50,0),TRANSPOSE(B58:C58)))</f>
        <v>-1.9304315452144336E-4</v>
      </c>
      <c r="C59" s="29">
        <f ca="1"/>
        <v>2.9963029469105493E-4</v>
      </c>
      <c r="D59" s="29">
        <f t="array" aca="1" ref="D59:E59" ca="1">TRANSPOSE(MMULT(OFFSET('Useful matrices &amp; checks'!$Y$6,UsefulSeries!$O50,0):OFFSET('Useful matrices &amp; checks'!$Z$7,UsefulSeries!$O50,0),OFFSET('SS Taylor expansion'!$AF$6,UsefulSeries!$O50,0):OFFSET('SS Taylor expansion'!$AF$7,UsefulSeries!$O50,0)))+TRANSPOSE(MMULT(OFFSET('Useful matrices &amp; checks'!$AC$6,UsefulSeries!$O50,0):OFFSET('Useful matrices &amp; checks'!$AD$7,UsefulSeries!$O50,0),TRANSPOSE(D58:E58)))</f>
        <v>-8.2609756232086004E-4</v>
      </c>
      <c r="E59" s="29">
        <f ca="1"/>
        <v>2.7380887904604969E-5</v>
      </c>
      <c r="F59" s="29">
        <f t="array" aca="1" ref="F59:G59" ca="1">TRANSPOSE(MMULT(OFFSET('Useful matrices &amp; checks'!$Y$6,UsefulSeries!$O50,0):OFFSET('Useful matrices &amp; checks'!$Z$7,UsefulSeries!$O50,0),OFFSET('SS Taylor expansion'!$AG$6,UsefulSeries!$O50,0):OFFSET('SS Taylor expansion'!$AG$7,UsefulSeries!$O50,0)))+TRANSPOSE(MMULT(OFFSET('Useful matrices &amp; checks'!$AC$6,UsefulSeries!$O50,0):OFFSET('Useful matrices &amp; checks'!$AD$7,UsefulSeries!$O50,0),TRANSPOSE(F58:G58)))</f>
        <v>6.0354509878495204E-4</v>
      </c>
      <c r="G59" s="29">
        <f ca="1"/>
        <v>-2.9065468158839694E-4</v>
      </c>
      <c r="H59" s="29">
        <f t="array" aca="1" ref="H59:I59" ca="1">TRANSPOSE(MMULT(OFFSET('Useful matrices &amp; checks'!$Y$6,UsefulSeries!$O50,0):OFFSET('Useful matrices &amp; checks'!$Z$7,UsefulSeries!$O50,0),OFFSET('SS Taylor expansion'!$AH$6,UsefulSeries!$O50,0):OFFSET('SS Taylor expansion'!$AH$7,UsefulSeries!$O50,0)))+TRANSPOSE(MMULT(OFFSET('Useful matrices &amp; checks'!$AC$6,UsefulSeries!$O50,0):OFFSET('Useful matrices &amp; checks'!$AD$7,UsefulSeries!$O50,0),TRANSPOSE(H58:I58)))</f>
        <v>-6.3496215700293407E-4</v>
      </c>
      <c r="I59" s="29">
        <f ca="1"/>
        <v>-1.0464372259845166E-3</v>
      </c>
      <c r="J59" s="29">
        <f t="array" aca="1" ref="J59:K59" ca="1">TRANSPOSE(MMULT(OFFSET('Useful matrices &amp; checks'!$Y$6,UsefulSeries!$O50,0):OFFSET('Useful matrices &amp; checks'!$Z$7,UsefulSeries!$O50,0),OFFSET('SS Taylor expansion'!$AI$6,UsefulSeries!$O50,0):OFFSET('SS Taylor expansion'!$AI$7,UsefulSeries!$O50,0)))+TRANSPOSE(MMULT(OFFSET('Useful matrices &amp; checks'!$AC$6,UsefulSeries!$O50,0):OFFSET('Useful matrices &amp; checks'!$AD$7,UsefulSeries!$O50,0),TRANSPOSE(J58:K58)))</f>
        <v>6.6751159183099467E-4</v>
      </c>
      <c r="K59" s="29">
        <f ca="1"/>
        <v>3.7123723579189543E-5</v>
      </c>
      <c r="L59" s="29">
        <f t="array" aca="1" ref="L59:M59" ca="1">TRANSPOSE(MMULT(OFFSET('Useful matrices &amp; checks'!$Y$6,UsefulSeries!$O50,0):OFFSET('Useful matrices &amp; checks'!$Z$7,UsefulSeries!$O50,0),OFFSET('SS Taylor expansion'!$AJ$6,UsefulSeries!$O50,0):OFFSET('SS Taylor expansion'!$AJ$7,UsefulSeries!$O50,0)))+TRANSPOSE(MMULT(OFFSET('Useful matrices &amp; checks'!$AC$6,UsefulSeries!$O50,0):OFFSET('Useful matrices &amp; checks'!$AD$7,UsefulSeries!$O50,0),TRANSPOSE(L58:M58)))</f>
        <v>1.3034806950427101E-3</v>
      </c>
      <c r="M59" s="29">
        <f ca="1"/>
        <v>8.6949227877949702E-4</v>
      </c>
      <c r="N59" s="39">
        <f t="array" aca="1" ref="N59:O59" ca="1">TRANSPOSE(MMULT(OFFSET('Useful matrices &amp; checks'!$AC$6,UsefulSeries!$O50,0):OFFSET('Useful matrices &amp; checks'!$AD$7,UsefulSeries!$O50,0),TRANSPOSE(N58:O58)))</f>
        <v>1.7103118564310464E-5</v>
      </c>
      <c r="O59" s="39">
        <f ca="1"/>
        <v>9.0770849264469488E-8</v>
      </c>
      <c r="P59" s="39">
        <f t="shared" ca="1" si="2"/>
        <v>-7.6043626274934482E-4</v>
      </c>
      <c r="Q59" s="39">
        <f t="shared" ca="1" si="3"/>
        <v>-1.670816590215001E-4</v>
      </c>
      <c r="R59" s="29"/>
      <c r="S59" s="29">
        <f>'Flow probs &amp; rates'!E52-'Flow probs &amp; rates'!E51</f>
        <v>1.7710136762838502E-4</v>
      </c>
      <c r="T59" s="29">
        <f>'Flow probs &amp; rates'!F52-'Flow probs &amp; rates'!F51</f>
        <v>-2.7045561079080266E-4</v>
      </c>
      <c r="U59" s="29">
        <f>'Flow probs &amp; rates'!H52-'Flow probs &amp; rates'!H51</f>
        <v>-7.6754409712138927E-4</v>
      </c>
      <c r="V59" s="29"/>
      <c r="W59" s="29">
        <f ca="1">(1-'Flow probs &amp; rates'!$H51)*'Output - Variance decomp.'!C59/('Flow probs &amp; rates'!$E51+'Flow probs &amp; rates'!$F51)-'Flow probs &amp; rates'!$H51*'Output - Variance decomp.'!B59/('Flow probs &amp; rates'!$E51+'Flow probs &amp; rates'!$F51)</f>
        <v>4.3909364881278989E-4</v>
      </c>
      <c r="X59" s="29">
        <f ca="1">(1-'Flow probs &amp; rates'!$H51)*'Output - Variance decomp.'!E59/('Flow probs &amp; rates'!$E51+'Flow probs &amp; rates'!$F51)-'Flow probs &amp; rates'!$H51*'Output - Variance decomp.'!D59/('Flow probs &amp; rates'!$E51+'Flow probs &amp; rates'!$F51)</f>
        <v>1.1966980983546321E-4</v>
      </c>
      <c r="Y59" s="29">
        <f ca="1">(1-'Flow probs &amp; rates'!$H51)*'Output - Variance decomp.'!G59/('Flow probs &amp; rates'!$E51+'Flow probs &amp; rates'!$F51)-'Flow probs &amp; rates'!$H51*'Output - Variance decomp.'!F59/('Flow probs &amp; rates'!$E51+'Flow probs &amp; rates'!$F51)</f>
        <v>-4.6689876769339007E-4</v>
      </c>
      <c r="Z59" s="29">
        <f ca="1">(1-'Flow probs &amp; rates'!$H51)*'Output - Variance decomp.'!I59/('Flow probs &amp; rates'!$E51+'Flow probs &amp; rates'!$F51)-'Flow probs &amp; rates'!$H51*'Output - Variance decomp.'!H59/('Flow probs &amp; rates'!$E51+'Flow probs &amp; rates'!$F51)</f>
        <v>-1.4046949196740448E-3</v>
      </c>
      <c r="AA59" s="29">
        <f ca="1">(1-'Flow probs &amp; rates'!$H51)*'Output - Variance decomp.'!K59/('Flow probs &amp; rates'!$E51+'Flow probs &amp; rates'!$F51)-'Flow probs &amp; rates'!$H51*'Output - Variance decomp.'!J59/('Flow probs &amp; rates'!$E51+'Flow probs &amp; rates'!$F51)</f>
        <v>-1.3627042031304893E-5</v>
      </c>
      <c r="AB59" s="29">
        <f ca="1">(1-'Flow probs &amp; rates'!$H51)*'Output - Variance decomp.'!M59/('Flow probs &amp; rates'!$E51+'Flow probs &amp; rates'!$F51)-'Flow probs &amp; rates'!$H51*'Output - Variance decomp.'!L59/('Flow probs &amp; rates'!$E51+'Flow probs &amp; rates'!$F51)</f>
        <v>1.0908314035553768E-3</v>
      </c>
      <c r="AC59" s="29">
        <f ca="1">(1-'Flow probs &amp; rates'!$H51)*'Output - Variance decomp.'!O59/('Flow probs &amp; rates'!$E51+'Flow probs &amp; rates'!$F51)-'Flow probs &amp; rates'!$H51*'Output - Variance decomp.'!N59/('Flow probs &amp; rates'!$E51+'Flow probs &amp; rates'!$F51)</f>
        <v>-1.5555175568296998E-6</v>
      </c>
      <c r="AD59" s="29">
        <f t="shared" ca="1" si="1"/>
        <v>-5.3036271236944982E-4</v>
      </c>
    </row>
    <row r="60" spans="1:30" x14ac:dyDescent="0.35">
      <c r="A60" s="2" t="s">
        <v>108</v>
      </c>
      <c r="B60" s="29">
        <f t="array" aca="1" ref="B60:C60" ca="1">TRANSPOSE(MMULT(OFFSET('Useful matrices &amp; checks'!$Y$6,UsefulSeries!$O51,0):OFFSET('Useful matrices &amp; checks'!$Z$7,UsefulSeries!$O51,0),OFFSET('SS Taylor expansion'!$AE$6,UsefulSeries!$O51,0):OFFSET('SS Taylor expansion'!$AE$7,UsefulSeries!$O51,0)))+TRANSPOSE(MMULT(OFFSET('Useful matrices &amp; checks'!$AC$6,UsefulSeries!$O51,0):OFFSET('Useful matrices &amp; checks'!$AD$7,UsefulSeries!$O51,0),TRANSPOSE(B59:C59)))</f>
        <v>-4.4288437487071612E-4</v>
      </c>
      <c r="C60" s="29">
        <f ca="1"/>
        <v>4.987483765763359E-4</v>
      </c>
      <c r="D60" s="29">
        <f t="array" aca="1" ref="D60:E60" ca="1">TRANSPOSE(MMULT(OFFSET('Useful matrices &amp; checks'!$Y$6,UsefulSeries!$O51,0):OFFSET('Useful matrices &amp; checks'!$Z$7,UsefulSeries!$O51,0),OFFSET('SS Taylor expansion'!$AF$6,UsefulSeries!$O51,0):OFFSET('SS Taylor expansion'!$AF$7,UsefulSeries!$O51,0)))+TRANSPOSE(MMULT(OFFSET('Useful matrices &amp; checks'!$AC$6,UsefulSeries!$O51,0):OFFSET('Useful matrices &amp; checks'!$AD$7,UsefulSeries!$O51,0),TRANSPOSE(D59:E59)))</f>
        <v>-6.7467922612287896E-4</v>
      </c>
      <c r="E60" s="29">
        <f ca="1"/>
        <v>4.2769021792993147E-5</v>
      </c>
      <c r="F60" s="29">
        <f t="array" aca="1" ref="F60:G60" ca="1">TRANSPOSE(MMULT(OFFSET('Useful matrices &amp; checks'!$Y$6,UsefulSeries!$O51,0):OFFSET('Useful matrices &amp; checks'!$Z$7,UsefulSeries!$O51,0),OFFSET('SS Taylor expansion'!$AG$6,UsefulSeries!$O51,0):OFFSET('SS Taylor expansion'!$AG$7,UsefulSeries!$O51,0)))+TRANSPOSE(MMULT(OFFSET('Useful matrices &amp; checks'!$AC$6,UsefulSeries!$O51,0):OFFSET('Useful matrices &amp; checks'!$AD$7,UsefulSeries!$O51,0),TRANSPOSE(F59:G59)))</f>
        <v>2.9571033932597967E-4</v>
      </c>
      <c r="G60" s="29">
        <f ca="1"/>
        <v>1.4815438294498513E-6</v>
      </c>
      <c r="H60" s="29">
        <f t="array" aca="1" ref="H60:I60" ca="1">TRANSPOSE(MMULT(OFFSET('Useful matrices &amp; checks'!$Y$6,UsefulSeries!$O51,0):OFFSET('Useful matrices &amp; checks'!$Z$7,UsefulSeries!$O51,0),OFFSET('SS Taylor expansion'!$AH$6,UsefulSeries!$O51,0):OFFSET('SS Taylor expansion'!$AH$7,UsefulSeries!$O51,0)))+TRANSPOSE(MMULT(OFFSET('Useful matrices &amp; checks'!$AC$6,UsefulSeries!$O51,0):OFFSET('Useful matrices &amp; checks'!$AD$7,UsefulSeries!$O51,0),TRANSPOSE(H59:I59)))</f>
        <v>-8.8549644459079402E-4</v>
      </c>
      <c r="I60" s="29">
        <f ca="1"/>
        <v>-1.2373153383422584E-3</v>
      </c>
      <c r="J60" s="29">
        <f t="array" aca="1" ref="J60:K60" ca="1">TRANSPOSE(MMULT(OFFSET('Useful matrices &amp; checks'!$Y$6,UsefulSeries!$O51,0):OFFSET('Useful matrices &amp; checks'!$Z$7,UsefulSeries!$O51,0),OFFSET('SS Taylor expansion'!$AI$6,UsefulSeries!$O51,0):OFFSET('SS Taylor expansion'!$AI$7,UsefulSeries!$O51,0)))+TRANSPOSE(MMULT(OFFSET('Useful matrices &amp; checks'!$AC$6,UsefulSeries!$O51,0):OFFSET('Useful matrices &amp; checks'!$AD$7,UsefulSeries!$O51,0),TRANSPOSE(J59:K59)))</f>
        <v>-7.2592163004246073E-5</v>
      </c>
      <c r="K60" s="29">
        <f ca="1"/>
        <v>2.1351133497816283E-5</v>
      </c>
      <c r="L60" s="29">
        <f t="array" aca="1" ref="L60:M60" ca="1">TRANSPOSE(MMULT(OFFSET('Useful matrices &amp; checks'!$Y$6,UsefulSeries!$O51,0):OFFSET('Useful matrices &amp; checks'!$Z$7,UsefulSeries!$O51,0),OFFSET('SS Taylor expansion'!$AJ$6,UsefulSeries!$O51,0):OFFSET('SS Taylor expansion'!$AJ$7,UsefulSeries!$O51,0)))+TRANSPOSE(MMULT(OFFSET('Useful matrices &amp; checks'!$AC$6,UsefulSeries!$O51,0):OFFSET('Useful matrices &amp; checks'!$AD$7,UsefulSeries!$O51,0),TRANSPOSE(L59:M59)))</f>
        <v>1.3362092665759318E-3</v>
      </c>
      <c r="M60" s="29">
        <f ca="1"/>
        <v>1.9238117510949129E-4</v>
      </c>
      <c r="N60" s="39">
        <f t="array" aca="1" ref="N60:O60" ca="1">TRANSPOSE(MMULT(OFFSET('Useful matrices &amp; checks'!$AC$6,UsefulSeries!$O51,0):OFFSET('Useful matrices &amp; checks'!$AD$7,UsefulSeries!$O51,0),TRANSPOSE(N59:O59)))</f>
        <v>1.572314968009371E-5</v>
      </c>
      <c r="O60" s="39">
        <f ca="1"/>
        <v>-5.5486490081526277E-7</v>
      </c>
      <c r="P60" s="39">
        <f t="shared" ca="1" si="2"/>
        <v>-7.5733519581006959E-4</v>
      </c>
      <c r="Q60" s="39">
        <f t="shared" ca="1" si="3"/>
        <v>-1.222043441636658E-4</v>
      </c>
      <c r="R60" s="29"/>
      <c r="S60" s="29">
        <f>'Flow probs &amp; rates'!E53-'Flow probs &amp; rates'!E52</f>
        <v>-1.1853446488166997E-3</v>
      </c>
      <c r="T60" s="29">
        <f>'Flow probs &amp; rates'!F53-'Flow probs &amp; rates'!F52</f>
        <v>-6.03343296600653E-4</v>
      </c>
      <c r="U60" s="29">
        <f>'Flow probs &amp; rates'!H53-'Flow probs &amp; rates'!H52</f>
        <v>-1.7231462448081269E-3</v>
      </c>
      <c r="V60" s="29"/>
      <c r="W60" s="29">
        <f ca="1">(1-'Flow probs &amp; rates'!$H52)*'Output - Variance decomp.'!C60/('Flow probs &amp; rates'!$E52+'Flow probs &amp; rates'!$F52)-'Flow probs &amp; rates'!$H52*'Output - Variance decomp.'!B60/('Flow probs &amp; rates'!$E52+'Flow probs &amp; rates'!$F52)</f>
        <v>7.4301981548322569E-4</v>
      </c>
      <c r="X60" s="29">
        <f ca="1">(1-'Flow probs &amp; rates'!$H52)*'Output - Variance decomp.'!E60/('Flow probs &amp; rates'!$E52+'Flow probs &amp; rates'!$F52)-'Flow probs &amp; rates'!$H52*'Output - Variance decomp.'!D60/('Flow probs &amp; rates'!$E52+'Flow probs &amp; rates'!$F52)</f>
        <v>1.2563664669160195E-4</v>
      </c>
      <c r="Y60" s="29">
        <f ca="1">(1-'Flow probs &amp; rates'!$H52)*'Output - Variance decomp.'!G60/('Flow probs &amp; rates'!$E52+'Flow probs &amp; rates'!$F52)-'Flow probs &amp; rates'!$H52*'Output - Variance decomp.'!F60/('Flow probs &amp; rates'!$E52+'Flow probs &amp; rates'!$F52)</f>
        <v>-2.6679335820492969E-5</v>
      </c>
      <c r="Z60" s="29">
        <f ca="1">(1-'Flow probs &amp; rates'!$H52)*'Output - Variance decomp.'!I60/('Flow probs &amp; rates'!$E52+'Flow probs &amp; rates'!$F52)-'Flow probs &amp; rates'!$H52*'Output - Variance decomp.'!H60/('Flow probs &amp; rates'!$E52+'Flow probs &amp; rates'!$F52)</f>
        <v>-1.6503434822574326E-3</v>
      </c>
      <c r="AA60" s="29">
        <f ca="1">(1-'Flow probs &amp; rates'!$H52)*'Output - Variance decomp.'!K60/('Flow probs &amp; rates'!$E52+'Flow probs &amp; rates'!$F52)-'Flow probs &amp; rates'!$H52*'Output - Variance decomp.'!J60/('Flow probs &amp; rates'!$E52+'Flow probs &amp; rates'!$F52)</f>
        <v>3.7024148775989016E-5</v>
      </c>
      <c r="AB60" s="29">
        <f ca="1">(1-'Flow probs &amp; rates'!$H52)*'Output - Variance decomp.'!M60/('Flow probs &amp; rates'!$E52+'Flow probs &amp; rates'!$F52)-'Flow probs &amp; rates'!$H52*'Output - Variance decomp.'!L60/('Flow probs &amp; rates'!$E52+'Flow probs &amp; rates'!$F52)</f>
        <v>1.4003998240330295E-4</v>
      </c>
      <c r="AC60" s="29">
        <f ca="1">(1-'Flow probs &amp; rates'!$H52)*'Output - Variance decomp.'!O60/('Flow probs &amp; rates'!$E52+'Flow probs &amp; rates'!$F52)-'Flow probs &amp; rates'!$H52*'Output - Variance decomp.'!N60/('Flow probs &amp; rates'!$E52+'Flow probs &amp; rates'!$F52)</f>
        <v>-2.3078171878102157E-6</v>
      </c>
      <c r="AD60" s="29">
        <f t="shared" ca="1" si="1"/>
        <v>-1.0895362028965107E-3</v>
      </c>
    </row>
    <row r="61" spans="1:30" x14ac:dyDescent="0.35">
      <c r="A61" s="2" t="s">
        <v>109</v>
      </c>
      <c r="B61" s="29">
        <f t="array" aca="1" ref="B61:C61" ca="1">TRANSPOSE(MMULT(OFFSET('Useful matrices &amp; checks'!$Y$6,UsefulSeries!$O52,0):OFFSET('Useful matrices &amp; checks'!$Z$7,UsefulSeries!$O52,0),OFFSET('SS Taylor expansion'!$AE$6,UsefulSeries!$O52,0):OFFSET('SS Taylor expansion'!$AE$7,UsefulSeries!$O52,0)))+TRANSPOSE(MMULT(OFFSET('Useful matrices &amp; checks'!$AC$6,UsefulSeries!$O52,0):OFFSET('Useful matrices &amp; checks'!$AD$7,UsefulSeries!$O52,0),TRANSPOSE(B60:C60)))</f>
        <v>1.0019985892433935E-5</v>
      </c>
      <c r="C61" s="29">
        <f ca="1"/>
        <v>-6.6270688925168433E-7</v>
      </c>
      <c r="D61" s="29">
        <f t="array" aca="1" ref="D61:E61" ca="1">TRANSPOSE(MMULT(OFFSET('Useful matrices &amp; checks'!$Y$6,UsefulSeries!$O52,0):OFFSET('Useful matrices &amp; checks'!$Z$7,UsefulSeries!$O52,0),OFFSET('SS Taylor expansion'!$AF$6,UsefulSeries!$O52,0):OFFSET('SS Taylor expansion'!$AF$7,UsefulSeries!$O52,0)))+TRANSPOSE(MMULT(OFFSET('Useful matrices &amp; checks'!$AC$6,UsefulSeries!$O52,0):OFFSET('Useful matrices &amp; checks'!$AD$7,UsefulSeries!$O52,0),TRANSPOSE(D60:E60)))</f>
        <v>6.3282174094877032E-4</v>
      </c>
      <c r="E61" s="29">
        <f ca="1"/>
        <v>4.8222555595160062E-5</v>
      </c>
      <c r="F61" s="29">
        <f t="array" aca="1" ref="F61:G61" ca="1">TRANSPOSE(MMULT(OFFSET('Useful matrices &amp; checks'!$Y$6,UsefulSeries!$O52,0):OFFSET('Useful matrices &amp; checks'!$Z$7,UsefulSeries!$O52,0),OFFSET('SS Taylor expansion'!$AG$6,UsefulSeries!$O52,0):OFFSET('SS Taylor expansion'!$AG$7,UsefulSeries!$O52,0)))+TRANSPOSE(MMULT(OFFSET('Useful matrices &amp; checks'!$AC$6,UsefulSeries!$O52,0):OFFSET('Useful matrices &amp; checks'!$AD$7,UsefulSeries!$O52,0),TRANSPOSE(F60:G60)))</f>
        <v>9.0691690849406385E-4</v>
      </c>
      <c r="G61" s="29">
        <f ca="1"/>
        <v>-5.6389504390280166E-4</v>
      </c>
      <c r="H61" s="29">
        <f t="array" aca="1" ref="H61:I61" ca="1">TRANSPOSE(MMULT(OFFSET('Useful matrices &amp; checks'!$Y$6,UsefulSeries!$O52,0):OFFSET('Useful matrices &amp; checks'!$Z$7,UsefulSeries!$O52,0),OFFSET('SS Taylor expansion'!$AH$6,UsefulSeries!$O52,0):OFFSET('SS Taylor expansion'!$AH$7,UsefulSeries!$O52,0)))+TRANSPOSE(MMULT(OFFSET('Useful matrices &amp; checks'!$AC$6,UsefulSeries!$O52,0):OFFSET('Useful matrices &amp; checks'!$AD$7,UsefulSeries!$O52,0),TRANSPOSE(H60:I60)))</f>
        <v>-1.0641667668505805E-3</v>
      </c>
      <c r="I61" s="29">
        <f ca="1"/>
        <v>-8.8904135528459105E-4</v>
      </c>
      <c r="J61" s="29">
        <f t="array" aca="1" ref="J61:K61" ca="1">TRANSPOSE(MMULT(OFFSET('Useful matrices &amp; checks'!$Y$6,UsefulSeries!$O52,0):OFFSET('Useful matrices &amp; checks'!$Z$7,UsefulSeries!$O52,0),OFFSET('SS Taylor expansion'!$AI$6,UsefulSeries!$O52,0):OFFSET('SS Taylor expansion'!$AI$7,UsefulSeries!$O52,0)))+TRANSPOSE(MMULT(OFFSET('Useful matrices &amp; checks'!$AC$6,UsefulSeries!$O52,0):OFFSET('Useful matrices &amp; checks'!$AD$7,UsefulSeries!$O52,0),TRANSPOSE(J60:K60)))</f>
        <v>2.1046196924606679E-4</v>
      </c>
      <c r="K61" s="29">
        <f ca="1"/>
        <v>1.9761223246314077E-5</v>
      </c>
      <c r="L61" s="29">
        <f t="array" aca="1" ref="L61:M61" ca="1">TRANSPOSE(MMULT(OFFSET('Useful matrices &amp; checks'!$Y$6,UsefulSeries!$O52,0):OFFSET('Useful matrices &amp; checks'!$Z$7,UsefulSeries!$O52,0),OFFSET('SS Taylor expansion'!$AJ$6,UsefulSeries!$O52,0):OFFSET('SS Taylor expansion'!$AJ$7,UsefulSeries!$O52,0)))+TRANSPOSE(MMULT(OFFSET('Useful matrices &amp; checks'!$AC$6,UsefulSeries!$O52,0):OFFSET('Useful matrices &amp; checks'!$AD$7,UsefulSeries!$O52,0),TRANSPOSE(L60:M60)))</f>
        <v>1.3479277413151914E-3</v>
      </c>
      <c r="M61" s="29">
        <f ca="1"/>
        <v>8.1432971111789886E-4</v>
      </c>
      <c r="N61" s="39">
        <f t="array" aca="1" ref="N61:O61" ca="1">TRANSPOSE(MMULT(OFFSET('Useful matrices &amp; checks'!$AC$6,UsefulSeries!$O52,0):OFFSET('Useful matrices &amp; checks'!$AD$7,UsefulSeries!$O52,0),TRANSPOSE(N60:O60)))</f>
        <v>1.4517507367676486E-5</v>
      </c>
      <c r="O61" s="39">
        <f ca="1"/>
        <v>3.5147891256142095E-8</v>
      </c>
      <c r="P61" s="39">
        <f t="shared" ca="1" si="2"/>
        <v>-6.9985452647178704E-4</v>
      </c>
      <c r="Q61" s="39">
        <f t="shared" ca="1" si="3"/>
        <v>-1.6959738057777869E-4</v>
      </c>
      <c r="R61" s="29"/>
      <c r="S61" s="29">
        <f>'Flow probs &amp; rates'!E54-'Flow probs &amp; rates'!E53</f>
        <v>1.3586445599418351E-3</v>
      </c>
      <c r="T61" s="29">
        <f>'Flow probs &amp; rates'!F54-'Flow probs &amp; rates'!F53</f>
        <v>-7.4084784880379395E-4</v>
      </c>
      <c r="U61" s="29">
        <f>'Flow probs &amp; rates'!H54-'Flow probs &amp; rates'!H53</f>
        <v>-1.4112536607480547E-3</v>
      </c>
      <c r="V61" s="29"/>
      <c r="W61" s="29">
        <f ca="1">(1-'Flow probs &amp; rates'!$H53)*'Output - Variance decomp.'!C61/('Flow probs &amp; rates'!$E53+'Flow probs &amp; rates'!$F53)-'Flow probs &amp; rates'!$H53*'Output - Variance decomp.'!B61/('Flow probs &amp; rates'!$E53+'Flow probs &amp; rates'!$F53)</f>
        <v>-1.8853812934201868E-6</v>
      </c>
      <c r="X61" s="29">
        <f ca="1">(1-'Flow probs &amp; rates'!$H53)*'Output - Variance decomp.'!E61/('Flow probs &amp; rates'!$E53+'Flow probs &amp; rates'!$F53)-'Flow probs &amp; rates'!$H53*'Output - Variance decomp.'!D61/('Flow probs &amp; rates'!$E53+'Flow probs &amp; rates'!$F53)</f>
        <v>7.9148745024373488E-6</v>
      </c>
      <c r="Y61" s="29">
        <f ca="1">(1-'Flow probs &amp; rates'!$H53)*'Output - Variance decomp.'!G61/('Flow probs &amp; rates'!$E53+'Flow probs &amp; rates'!$F53)-'Flow probs &amp; rates'!$H53*'Output - Variance decomp.'!F61/('Flow probs &amp; rates'!$E53+'Flow probs &amp; rates'!$F53)</f>
        <v>-8.81053492588337E-4</v>
      </c>
      <c r="Z61" s="29">
        <f ca="1">(1-'Flow probs &amp; rates'!$H53)*'Output - Variance decomp.'!I61/('Flow probs &amp; rates'!$E53+'Flow probs &amp; rates'!$F53)-'Flow probs &amp; rates'!$H53*'Output - Variance decomp.'!H61/('Flow probs &amp; rates'!$E53+'Flow probs &amp; rates'!$F53)</f>
        <v>-1.152340178619546E-3</v>
      </c>
      <c r="AA61" s="29">
        <f ca="1">(1-'Flow probs &amp; rates'!$H53)*'Output - Variance decomp.'!K61/('Flow probs &amp; rates'!$E53+'Flow probs &amp; rates'!$F53)-'Flow probs &amp; rates'!$H53*'Output - Variance decomp.'!J61/('Flow probs &amp; rates'!$E53+'Flow probs &amp; rates'!$F53)</f>
        <v>7.8816327997174396E-6</v>
      </c>
      <c r="AB61" s="29">
        <f ca="1">(1-'Flow probs &amp; rates'!$H53)*'Output - Variance decomp.'!M61/('Flow probs &amp; rates'!$E53+'Flow probs &amp; rates'!$F53)-'Flow probs &amp; rates'!$H53*'Output - Variance decomp.'!L61/('Flow probs &amp; rates'!$E53+'Flow probs &amp; rates'!$F53)</f>
        <v>1.0200782526318302E-3</v>
      </c>
      <c r="AC61" s="29">
        <f ca="1">(1-'Flow probs &amp; rates'!$H53)*'Output - Variance decomp.'!O61/('Flow probs &amp; rates'!$E53+'Flow probs &amp; rates'!$F53)-'Flow probs &amp; rates'!$H53*'Output - Variance decomp.'!N61/('Flow probs &amp; rates'!$E53+'Flow probs &amp; rates'!$F53)</f>
        <v>-1.3284707309230664E-6</v>
      </c>
      <c r="AD61" s="29">
        <f t="shared" ca="1" si="1"/>
        <v>-4.105208974498134E-4</v>
      </c>
    </row>
    <row r="62" spans="1:30" x14ac:dyDescent="0.35">
      <c r="A62" s="2" t="s">
        <v>110</v>
      </c>
      <c r="B62" s="29">
        <f t="array" aca="1" ref="B62:C62" ca="1">TRANSPOSE(MMULT(OFFSET('Useful matrices &amp; checks'!$Y$6,UsefulSeries!$O53,0):OFFSET('Useful matrices &amp; checks'!$Z$7,UsefulSeries!$O53,0),OFFSET('SS Taylor expansion'!$AE$6,UsefulSeries!$O53,0):OFFSET('SS Taylor expansion'!$AE$7,UsefulSeries!$O53,0)))+TRANSPOSE(MMULT(OFFSET('Useful matrices &amp; checks'!$AC$6,UsefulSeries!$O53,0):OFFSET('Useful matrices &amp; checks'!$AD$7,UsefulSeries!$O53,0),TRANSPOSE(B61:C61)))</f>
        <v>5.798833567154083E-4</v>
      </c>
      <c r="C62" s="29">
        <f ca="1"/>
        <v>-5.2445029198300622E-4</v>
      </c>
      <c r="D62" s="29">
        <f t="array" aca="1" ref="D62:E62" ca="1">TRANSPOSE(MMULT(OFFSET('Useful matrices &amp; checks'!$Y$6,UsefulSeries!$O53,0):OFFSET('Useful matrices &amp; checks'!$Z$7,UsefulSeries!$O53,0),OFFSET('SS Taylor expansion'!$AF$6,UsefulSeries!$O53,0):OFFSET('SS Taylor expansion'!$AF$7,UsefulSeries!$O53,0)))+TRANSPOSE(MMULT(OFFSET('Useful matrices &amp; checks'!$AC$6,UsefulSeries!$O53,0):OFFSET('Useful matrices &amp; checks'!$AD$7,UsefulSeries!$O53,0),TRANSPOSE(D61:E61)))</f>
        <v>5.491016480519993E-4</v>
      </c>
      <c r="E62" s="29">
        <f ca="1"/>
        <v>1.8987028933665983E-5</v>
      </c>
      <c r="F62" s="29">
        <f t="array" aca="1" ref="F62:G62" ca="1">TRANSPOSE(MMULT(OFFSET('Useful matrices &amp; checks'!$Y$6,UsefulSeries!$O53,0):OFFSET('Useful matrices &amp; checks'!$Z$7,UsefulSeries!$O53,0),OFFSET('SS Taylor expansion'!$AG$6,UsefulSeries!$O53,0):OFFSET('SS Taylor expansion'!$AG$7,UsefulSeries!$O53,0)))+TRANSPOSE(MMULT(OFFSET('Useful matrices &amp; checks'!$AC$6,UsefulSeries!$O53,0):OFFSET('Useful matrices &amp; checks'!$AD$7,UsefulSeries!$O53,0),TRANSPOSE(F61:G61)))</f>
        <v>1.5975807564462261E-3</v>
      </c>
      <c r="G62" s="29">
        <f ca="1"/>
        <v>-1.127494556536086E-3</v>
      </c>
      <c r="H62" s="29">
        <f t="array" aca="1" ref="H62:I62" ca="1">TRANSPOSE(MMULT(OFFSET('Useful matrices &amp; checks'!$Y$6,UsefulSeries!$O53,0):OFFSET('Useful matrices &amp; checks'!$Z$7,UsefulSeries!$O53,0),OFFSET('SS Taylor expansion'!$AH$6,UsefulSeries!$O53,0):OFFSET('SS Taylor expansion'!$AH$7,UsefulSeries!$O53,0)))+TRANSPOSE(MMULT(OFFSET('Useful matrices &amp; checks'!$AC$6,UsefulSeries!$O53,0):OFFSET('Useful matrices &amp; checks'!$AD$7,UsefulSeries!$O53,0),TRANSPOSE(H61:I61)))</f>
        <v>-1.2296776396587038E-3</v>
      </c>
      <c r="I62" s="29">
        <f ca="1"/>
        <v>-8.3208948483807718E-4</v>
      </c>
      <c r="J62" s="29">
        <f t="array" aca="1" ref="J62:K62" ca="1">TRANSPOSE(MMULT(OFFSET('Useful matrices &amp; checks'!$Y$6,UsefulSeries!$O53,0):OFFSET('Useful matrices &amp; checks'!$Z$7,UsefulSeries!$O53,0),OFFSET('SS Taylor expansion'!$AI$6,UsefulSeries!$O53,0):OFFSET('SS Taylor expansion'!$AI$7,UsefulSeries!$O53,0)))+TRANSPOSE(MMULT(OFFSET('Useful matrices &amp; checks'!$AC$6,UsefulSeries!$O53,0):OFFSET('Useful matrices &amp; checks'!$AD$7,UsefulSeries!$O53,0),TRANSPOSE(J61:K61)))</f>
        <v>2.5066728829648905E-4</v>
      </c>
      <c r="K62" s="29">
        <f ca="1"/>
        <v>7.7361007218563587E-6</v>
      </c>
      <c r="L62" s="29">
        <f t="array" aca="1" ref="L62:M62" ca="1">TRANSPOSE(MMULT(OFFSET('Useful matrices &amp; checks'!$Y$6,UsefulSeries!$O53,0):OFFSET('Useful matrices &amp; checks'!$Z$7,UsefulSeries!$O53,0),OFFSET('SS Taylor expansion'!$AJ$6,UsefulSeries!$O53,0):OFFSET('SS Taylor expansion'!$AJ$7,UsefulSeries!$O53,0)))+TRANSPOSE(MMULT(OFFSET('Useful matrices &amp; checks'!$AC$6,UsefulSeries!$O53,0):OFFSET('Useful matrices &amp; checks'!$AD$7,UsefulSeries!$O53,0),TRANSPOSE(L61:M61)))</f>
        <v>1.4303624051646621E-3</v>
      </c>
      <c r="M62" s="29">
        <f ca="1"/>
        <v>3.3263140077038976E-4</v>
      </c>
      <c r="N62" s="39">
        <f t="array" aca="1" ref="N62:O62" ca="1">TRANSPOSE(MMULT(OFFSET('Useful matrices &amp; checks'!$AC$6,UsefulSeries!$O53,0):OFFSET('Useful matrices &amp; checks'!$AD$7,UsefulSeries!$O53,0),TRANSPOSE(N61:O61)))</f>
        <v>1.3806647811293921E-5</v>
      </c>
      <c r="O62" s="39">
        <f ca="1"/>
        <v>-2.1339253447816967E-7</v>
      </c>
      <c r="P62" s="39">
        <f t="shared" ca="1" si="2"/>
        <v>-7.3662268409328293E-4</v>
      </c>
      <c r="Q62" s="39">
        <f t="shared" ca="1" si="3"/>
        <v>-2.3784731246348248E-5</v>
      </c>
      <c r="R62" s="29"/>
      <c r="S62" s="29">
        <f>'Flow probs &amp; rates'!E55-'Flow probs &amp; rates'!E54</f>
        <v>2.4551017787340923E-3</v>
      </c>
      <c r="T62" s="29">
        <f>'Flow probs &amp; rates'!F55-'Flow probs &amp; rates'!F54</f>
        <v>-2.1486779267120837E-3</v>
      </c>
      <c r="U62" s="29">
        <f>'Flow probs &amp; rates'!H55-'Flow probs &amp; rates'!H54</f>
        <v>-9.870401194762915E-4</v>
      </c>
      <c r="V62" s="29"/>
      <c r="W62" s="29">
        <f ca="1">(1-'Flow probs &amp; rates'!$H54)*'Output - Variance decomp.'!C62/('Flow probs &amp; rates'!$E54+'Flow probs &amp; rates'!$F54)-'Flow probs &amp; rates'!$H54*'Output - Variance decomp.'!B62/('Flow probs &amp; rates'!$E54+'Flow probs &amp; rates'!$F54)</f>
        <v>-7.9354722487983169E-4</v>
      </c>
      <c r="X62" s="29">
        <f ca="1">(1-'Flow probs &amp; rates'!$H54)*'Output - Variance decomp.'!E62/('Flow probs &amp; rates'!$E54+'Flow probs &amp; rates'!$F54)-'Flow probs &amp; rates'!$H54*'Output - Variance decomp.'!D62/('Flow probs &amp; rates'!$E54+'Flow probs &amp; rates'!$F54)</f>
        <v>-2.4125177207625493E-5</v>
      </c>
      <c r="Y62" s="29">
        <f ca="1">(1-'Flow probs &amp; rates'!$H54)*'Output - Variance decomp.'!G62/('Flow probs &amp; rates'!$E54+'Flow probs &amp; rates'!$F54)-'Flow probs &amp; rates'!$H54*'Output - Variance decomp.'!F62/('Flow probs &amp; rates'!$E54+'Flow probs &amp; rates'!$F54)</f>
        <v>-1.7385489283415756E-3</v>
      </c>
      <c r="Z62" s="29">
        <f ca="1">(1-'Flow probs &amp; rates'!$H54)*'Output - Variance decomp.'!I62/('Flow probs &amp; rates'!$E54+'Flow probs &amp; rates'!$F54)-'Flow probs &amp; rates'!$H54*'Output - Variance decomp.'!H62/('Flow probs &amp; rates'!$E54+'Flow probs &amp; rates'!$F54)</f>
        <v>-1.0597331444467926E-3</v>
      </c>
      <c r="AA62" s="29">
        <f ca="1">(1-'Flow probs &amp; rates'!$H54)*'Output - Variance decomp.'!K62/('Flow probs &amp; rates'!$E54+'Flow probs &amp; rates'!$F54)-'Flow probs &amp; rates'!$H54*'Output - Variance decomp.'!J62/('Flow probs &amp; rates'!$E54+'Flow probs &amp; rates'!$F54)</f>
        <v>-1.2327299803760721E-5</v>
      </c>
      <c r="AB62" s="29">
        <f ca="1">(1-'Flow probs &amp; rates'!$H54)*'Output - Variance decomp.'!M62/('Flow probs &amp; rates'!$E54+'Flow probs &amp; rates'!$F54)-'Flow probs &amp; rates'!$H54*'Output - Variance decomp.'!L62/('Flow probs &amp; rates'!$E54+'Flow probs &amp; rates'!$F54)</f>
        <v>3.3659585314358093E-4</v>
      </c>
      <c r="AC62" s="29">
        <f ca="1">(1-'Flow probs &amp; rates'!$H54)*'Output - Variance decomp.'!O62/('Flow probs &amp; rates'!$E54+'Flow probs &amp; rates'!$F54)-'Flow probs &amp; rates'!$H54*'Output - Variance decomp.'!N62/('Flow probs &amp; rates'!$E54+'Flow probs &amp; rates'!$F54)</f>
        <v>-1.5810469720854564E-6</v>
      </c>
      <c r="AD62" s="29">
        <f t="shared" ca="1" si="1"/>
        <v>2.3062268490317995E-3</v>
      </c>
    </row>
    <row r="63" spans="1:30" x14ac:dyDescent="0.35">
      <c r="A63" s="2" t="s">
        <v>111</v>
      </c>
      <c r="B63" s="29">
        <f t="array" aca="1" ref="B63:C63" ca="1">TRANSPOSE(MMULT(OFFSET('Useful matrices &amp; checks'!$Y$6,UsefulSeries!$O54,0):OFFSET('Useful matrices &amp; checks'!$Z$7,UsefulSeries!$O54,0),OFFSET('SS Taylor expansion'!$AE$6,UsefulSeries!$O54,0):OFFSET('SS Taylor expansion'!$AE$7,UsefulSeries!$O54,0)))+TRANSPOSE(MMULT(OFFSET('Useful matrices &amp; checks'!$AC$6,UsefulSeries!$O54,0):OFFSET('Useful matrices &amp; checks'!$AD$7,UsefulSeries!$O54,0),TRANSPOSE(B62:C62)))</f>
        <v>-6.3022354502239957E-4</v>
      </c>
      <c r="C63" s="29">
        <f ca="1"/>
        <v>6.7083861369967538E-4</v>
      </c>
      <c r="D63" s="29">
        <f t="array" aca="1" ref="D63:E63" ca="1">TRANSPOSE(MMULT(OFFSET('Useful matrices &amp; checks'!$Y$6,UsefulSeries!$O54,0):OFFSET('Useful matrices &amp; checks'!$Z$7,UsefulSeries!$O54,0),OFFSET('SS Taylor expansion'!$AF$6,UsefulSeries!$O54,0):OFFSET('SS Taylor expansion'!$AF$7,UsefulSeries!$O54,0)))+TRANSPOSE(MMULT(OFFSET('Useful matrices &amp; checks'!$AC$6,UsefulSeries!$O54,0):OFFSET('Useful matrices &amp; checks'!$AD$7,UsefulSeries!$O54,0),TRANSPOSE(D62:E62)))</f>
        <v>-3.839552034840219E-4</v>
      </c>
      <c r="E63" s="29">
        <f ca="1"/>
        <v>2.1818664645881829E-5</v>
      </c>
      <c r="F63" s="29">
        <f t="array" aca="1" ref="F63:G63" ca="1">TRANSPOSE(MMULT(OFFSET('Useful matrices &amp; checks'!$Y$6,UsefulSeries!$O54,0):OFFSET('Useful matrices &amp; checks'!$Z$7,UsefulSeries!$O54,0),OFFSET('SS Taylor expansion'!$AG$6,UsefulSeries!$O54,0):OFFSET('SS Taylor expansion'!$AG$7,UsefulSeries!$O54,0)))+TRANSPOSE(MMULT(OFFSET('Useful matrices &amp; checks'!$AC$6,UsefulSeries!$O54,0):OFFSET('Useful matrices &amp; checks'!$AD$7,UsefulSeries!$O54,0),TRANSPOSE(F62:G62)))</f>
        <v>4.497614223715439E-4</v>
      </c>
      <c r="G63" s="29">
        <f ca="1"/>
        <v>7.7147703550381214E-5</v>
      </c>
      <c r="H63" s="29">
        <f t="array" aca="1" ref="H63:I63" ca="1">TRANSPOSE(MMULT(OFFSET('Useful matrices &amp; checks'!$Y$6,UsefulSeries!$O54,0):OFFSET('Useful matrices &amp; checks'!$Z$7,UsefulSeries!$O54,0),OFFSET('SS Taylor expansion'!$AH$6,UsefulSeries!$O54,0):OFFSET('SS Taylor expansion'!$AH$7,UsefulSeries!$O54,0)))+TRANSPOSE(MMULT(OFFSET('Useful matrices &amp; checks'!$AC$6,UsefulSeries!$O54,0):OFFSET('Useful matrices &amp; checks'!$AD$7,UsefulSeries!$O54,0),TRANSPOSE(H62:I62)))</f>
        <v>-1.4660839191691713E-3</v>
      </c>
      <c r="I63" s="29">
        <f ca="1"/>
        <v>-6.7639733969348517E-4</v>
      </c>
      <c r="J63" s="29">
        <f t="array" aca="1" ref="J63:K63" ca="1">TRANSPOSE(MMULT(OFFSET('Useful matrices &amp; checks'!$Y$6,UsefulSeries!$O54,0):OFFSET('Useful matrices &amp; checks'!$Z$7,UsefulSeries!$O54,0),OFFSET('SS Taylor expansion'!$AI$6,UsefulSeries!$O54,0):OFFSET('SS Taylor expansion'!$AI$7,UsefulSeries!$O54,0)))+TRANSPOSE(MMULT(OFFSET('Useful matrices &amp; checks'!$AC$6,UsefulSeries!$O54,0):OFFSET('Useful matrices &amp; checks'!$AD$7,UsefulSeries!$O54,0),TRANSPOSE(J62:K62)))</f>
        <v>-4.391795864139971E-4</v>
      </c>
      <c r="K63" s="29">
        <f ca="1"/>
        <v>1.9349974081540452E-5</v>
      </c>
      <c r="L63" s="29">
        <f t="array" aca="1" ref="L63:M63" ca="1">TRANSPOSE(MMULT(OFFSET('Useful matrices &amp; checks'!$Y$6,UsefulSeries!$O54,0):OFFSET('Useful matrices &amp; checks'!$Z$7,UsefulSeries!$O54,0),OFFSET('SS Taylor expansion'!$AJ$6,UsefulSeries!$O54,0):OFFSET('SS Taylor expansion'!$AJ$7,UsefulSeries!$O54,0)))+TRANSPOSE(MMULT(OFFSET('Useful matrices &amp; checks'!$AC$6,UsefulSeries!$O54,0):OFFSET('Useful matrices &amp; checks'!$AD$7,UsefulSeries!$O54,0),TRANSPOSE(L62:M62)))</f>
        <v>1.4323925775288427E-3</v>
      </c>
      <c r="M63" s="29">
        <f ca="1"/>
        <v>-2.1766980679490747E-5</v>
      </c>
      <c r="N63" s="39">
        <f t="array" aca="1" ref="N63:O63" ca="1">TRANSPOSE(MMULT(OFFSET('Useful matrices &amp; checks'!$AC$6,UsefulSeries!$O54,0):OFFSET('Useful matrices &amp; checks'!$AD$7,UsefulSeries!$O54,0),TRANSPOSE(N62:O62)))</f>
        <v>1.3229679422115555E-5</v>
      </c>
      <c r="O63" s="39">
        <f ca="1"/>
        <v>-6.7555842280091189E-7</v>
      </c>
      <c r="P63" s="39">
        <f t="shared" ca="1" si="2"/>
        <v>-7.269805525882151E-4</v>
      </c>
      <c r="Q63" s="39">
        <f t="shared" ca="1" si="3"/>
        <v>-6.6780158640453334E-5</v>
      </c>
      <c r="R63" s="29"/>
      <c r="S63" s="29">
        <f>'Flow probs &amp; rates'!E56-'Flow probs &amp; rates'!E55</f>
        <v>-1.7510391273553028E-3</v>
      </c>
      <c r="T63" s="29">
        <f>'Flow probs &amp; rates'!F56-'Flow probs &amp; rates'!F55</f>
        <v>2.3534918541248673E-5</v>
      </c>
      <c r="U63" s="29">
        <f>'Flow probs &amp; rates'!H56-'Flow probs &amp; rates'!H55</f>
        <v>-3.0828245247596642E-5</v>
      </c>
      <c r="V63" s="29"/>
      <c r="W63" s="29">
        <f ca="1">(1-'Flow probs &amp; rates'!$H55)*'Output - Variance decomp.'!C63/('Flow probs &amp; rates'!$E55+'Flow probs &amp; rates'!$F55)-'Flow probs &amp; rates'!$H55*'Output - Variance decomp.'!B63/('Flow probs &amp; rates'!$E55+'Flow probs &amp; rates'!$F55)</f>
        <v>1.0043061461261866E-3</v>
      </c>
      <c r="X63" s="29">
        <f ca="1">(1-'Flow probs &amp; rates'!$H55)*'Output - Variance decomp.'!E63/('Flow probs &amp; rates'!$E55+'Flow probs &amp; rates'!$F55)-'Flow probs &amp; rates'!$H55*'Output - Variance decomp.'!D63/('Flow probs &amp; rates'!$E55+'Flow probs &amp; rates'!$F55)</f>
        <v>6.5806693441782796E-5</v>
      </c>
      <c r="Y63" s="29">
        <f ca="1">(1-'Flow probs &amp; rates'!$H55)*'Output - Variance decomp.'!G63/('Flow probs &amp; rates'!$E55+'Flow probs &amp; rates'!$F55)-'Flow probs &amp; rates'!$H55*'Output - Variance decomp.'!F63/('Flow probs &amp; rates'!$E55+'Flow probs &amp; rates'!$F55)</f>
        <v>6.7876361709010453E-5</v>
      </c>
      <c r="Z63" s="29">
        <f ca="1">(1-'Flow probs &amp; rates'!$H55)*'Output - Variance decomp.'!I63/('Flow probs &amp; rates'!$E55+'Flow probs &amp; rates'!$F55)-'Flow probs &amp; rates'!$H55*'Output - Variance decomp.'!H63/('Flow probs &amp; rates'!$E55+'Flow probs &amp; rates'!$F55)</f>
        <v>-8.2099833122277032E-4</v>
      </c>
      <c r="AA63" s="29">
        <f ca="1">(1-'Flow probs &amp; rates'!$H55)*'Output - Variance decomp.'!K63/('Flow probs &amp; rates'!$E55+'Flow probs &amp; rates'!$F55)-'Flow probs &amp; rates'!$H55*'Output - Variance decomp.'!J63/('Flow probs &amp; rates'!$E55+'Flow probs &amp; rates'!$F55)</f>
        <v>6.7358002124920358E-5</v>
      </c>
      <c r="AB63" s="29">
        <f ca="1">(1-'Flow probs &amp; rates'!$H55)*'Output - Variance decomp.'!M63/('Flow probs &amp; rates'!$E55+'Flow probs &amp; rates'!$F55)-'Flow probs &amp; rates'!$H55*'Output - Variance decomp.'!L63/('Flow probs &amp; rates'!$E55+'Flow probs &amp; rates'!$F55)</f>
        <v>-1.613363806037287E-4</v>
      </c>
      <c r="AC63" s="29">
        <f ca="1">(1-'Flow probs &amp; rates'!$H55)*'Output - Variance decomp.'!O63/('Flow probs &amp; rates'!$E55+'Flow probs &amp; rates'!$F55)-'Flow probs &amp; rates'!$H55*'Output - Variance decomp.'!N63/('Flow probs &amp; rates'!$E55+'Flow probs &amp; rates'!$F55)</f>
        <v>-2.1598596833916941E-6</v>
      </c>
      <c r="AD63" s="29">
        <f t="shared" ca="1" si="1"/>
        <v>-2.5168087713960623E-4</v>
      </c>
    </row>
    <row r="64" spans="1:30" x14ac:dyDescent="0.35">
      <c r="A64" s="2" t="s">
        <v>112</v>
      </c>
      <c r="B64" s="29">
        <f t="array" aca="1" ref="B64:C64" ca="1">TRANSPOSE(MMULT(OFFSET('Useful matrices &amp; checks'!$Y$6,UsefulSeries!$O55,0):OFFSET('Useful matrices &amp; checks'!$Z$7,UsefulSeries!$O55,0),OFFSET('SS Taylor expansion'!$AE$6,UsefulSeries!$O55,0):OFFSET('SS Taylor expansion'!$AE$7,UsefulSeries!$O55,0)))+TRANSPOSE(MMULT(OFFSET('Useful matrices &amp; checks'!$AC$6,UsefulSeries!$O55,0):OFFSET('Useful matrices &amp; checks'!$AD$7,UsefulSeries!$O55,0),TRANSPOSE(B63:C63)))</f>
        <v>-2.0751421515748618E-4</v>
      </c>
      <c r="C64" s="29">
        <f ca="1"/>
        <v>1.5508068422214255E-4</v>
      </c>
      <c r="D64" s="29">
        <f t="array" aca="1" ref="D64:E64" ca="1">TRANSPOSE(MMULT(OFFSET('Useful matrices &amp; checks'!$Y$6,UsefulSeries!$O55,0):OFFSET('Useful matrices &amp; checks'!$Z$7,UsefulSeries!$O55,0),OFFSET('SS Taylor expansion'!$AF$6,UsefulSeries!$O55,0):OFFSET('SS Taylor expansion'!$AF$7,UsefulSeries!$O55,0)))+TRANSPOSE(MMULT(OFFSET('Useful matrices &amp; checks'!$AC$6,UsefulSeries!$O55,0):OFFSET('Useful matrices &amp; checks'!$AD$7,UsefulSeries!$O55,0),TRANSPOSE(D63:E63)))</f>
        <v>2.3043517997360869E-5</v>
      </c>
      <c r="E64" s="29">
        <f ca="1"/>
        <v>1.3542730550053069E-5</v>
      </c>
      <c r="F64" s="29">
        <f t="array" aca="1" ref="F64:G64" ca="1">TRANSPOSE(MMULT(OFFSET('Useful matrices &amp; checks'!$Y$6,UsefulSeries!$O55,0):OFFSET('Useful matrices &amp; checks'!$Z$7,UsefulSeries!$O55,0),OFFSET('SS Taylor expansion'!$AG$6,UsefulSeries!$O55,0):OFFSET('SS Taylor expansion'!$AG$7,UsefulSeries!$O55,0)))+TRANSPOSE(MMULT(OFFSET('Useful matrices &amp; checks'!$AC$6,UsefulSeries!$O55,0):OFFSET('Useful matrices &amp; checks'!$AD$7,UsefulSeries!$O55,0),TRANSPOSE(F63:G63)))</f>
        <v>6.8459217097092105E-4</v>
      </c>
      <c r="G64" s="29">
        <f ca="1"/>
        <v>-1.6136169779581254E-4</v>
      </c>
      <c r="H64" s="29">
        <f t="array" aca="1" ref="H64:I64" ca="1">TRANSPOSE(MMULT(OFFSET('Useful matrices &amp; checks'!$Y$6,UsefulSeries!$O55,0):OFFSET('Useful matrices &amp; checks'!$Z$7,UsefulSeries!$O55,0),OFFSET('SS Taylor expansion'!$AH$6,UsefulSeries!$O55,0):OFFSET('SS Taylor expansion'!$AH$7,UsefulSeries!$O55,0)))+TRANSPOSE(MMULT(OFFSET('Useful matrices &amp; checks'!$AC$6,UsefulSeries!$O55,0):OFFSET('Useful matrices &amp; checks'!$AD$7,UsefulSeries!$O55,0),TRANSPOSE(H63:I63)))</f>
        <v>-1.4637393973484076E-3</v>
      </c>
      <c r="I64" s="29">
        <f ca="1"/>
        <v>2.5411335683477834E-4</v>
      </c>
      <c r="J64" s="29">
        <f t="array" aca="1" ref="J64:K64" ca="1">TRANSPOSE(MMULT(OFFSET('Useful matrices &amp; checks'!$Y$6,UsefulSeries!$O55,0):OFFSET('Useful matrices &amp; checks'!$Z$7,UsefulSeries!$O55,0),OFFSET('SS Taylor expansion'!$AI$6,UsefulSeries!$O55,0):OFFSET('SS Taylor expansion'!$AI$7,UsefulSeries!$O55,0)))+TRANSPOSE(MMULT(OFFSET('Useful matrices &amp; checks'!$AC$6,UsefulSeries!$O55,0):OFFSET('Useful matrices &amp; checks'!$AD$7,UsefulSeries!$O55,0),TRANSPOSE(J63:K63)))</f>
        <v>1.5768302008959615E-4</v>
      </c>
      <c r="K64" s="29">
        <f ca="1"/>
        <v>1.2272022494724671E-5</v>
      </c>
      <c r="L64" s="29">
        <f t="array" aca="1" ref="L64:M64" ca="1">TRANSPOSE(MMULT(OFFSET('Useful matrices &amp; checks'!$Y$6,UsefulSeries!$O55,0):OFFSET('Useful matrices &amp; checks'!$Z$7,UsefulSeries!$O55,0),OFFSET('SS Taylor expansion'!$AJ$6,UsefulSeries!$O55,0):OFFSET('SS Taylor expansion'!$AJ$7,UsefulSeries!$O55,0)))+TRANSPOSE(MMULT(OFFSET('Useful matrices &amp; checks'!$AC$6,UsefulSeries!$O55,0):OFFSET('Useful matrices &amp; checks'!$AD$7,UsefulSeries!$O55,0),TRANSPOSE(L63:M63)))</f>
        <v>1.3544675662929505E-3</v>
      </c>
      <c r="M64" s="29">
        <f ca="1"/>
        <v>-1.5382640334031148E-4</v>
      </c>
      <c r="N64" s="39">
        <f t="array" aca="1" ref="N64:O64" ca="1">TRANSPOSE(MMULT(OFFSET('Useful matrices &amp; checks'!$AC$6,UsefulSeries!$O55,0):OFFSET('Useful matrices &amp; checks'!$AD$7,UsefulSeries!$O55,0),TRANSPOSE(N63:O63)))</f>
        <v>1.2604971260194562E-5</v>
      </c>
      <c r="O64" s="39">
        <f ca="1"/>
        <v>-4.3884727279898388E-7</v>
      </c>
      <c r="P64" s="39">
        <f t="shared" ca="1" si="2"/>
        <v>-7.2113820315554086E-4</v>
      </c>
      <c r="Q64" s="39">
        <f t="shared" ca="1" si="3"/>
        <v>-5.6849930159823023E-5</v>
      </c>
      <c r="R64" s="29"/>
      <c r="S64" s="29">
        <f>'Flow probs &amp; rates'!E57-'Flow probs &amp; rates'!E56</f>
        <v>-1.6000056905041138E-4</v>
      </c>
      <c r="T64" s="29">
        <f>'Flow probs &amp; rates'!F57-'Flow probs &amp; rates'!F56</f>
        <v>6.253191553295262E-5</v>
      </c>
      <c r="U64" s="29">
        <f>'Flow probs &amp; rates'!H57-'Flow probs &amp; rates'!H56</f>
        <v>-6.2327128134601062E-4</v>
      </c>
      <c r="V64" s="29"/>
      <c r="W64" s="29">
        <f ca="1">(1-'Flow probs &amp; rates'!$H56)*'Output - Variance decomp.'!C64/('Flow probs &amp; rates'!$E56+'Flow probs &amp; rates'!$F56)-'Flow probs &amp; rates'!$H56*'Output - Variance decomp.'!B64/('Flow probs &amp; rates'!$E56+'Flow probs &amp; rates'!$F56)</f>
        <v>2.3842364334387471E-4</v>
      </c>
      <c r="X64" s="29">
        <f ca="1">(1-'Flow probs &amp; rates'!$H56)*'Output - Variance decomp.'!E64/('Flow probs &amp; rates'!$E56+'Flow probs &amp; rates'!$F56)-'Flow probs &amp; rates'!$H56*'Output - Variance decomp.'!D64/('Flow probs &amp; rates'!$E56+'Flow probs &amp; rates'!$F56)</f>
        <v>1.7059288802211143E-5</v>
      </c>
      <c r="Y64" s="29">
        <f ca="1">(1-'Flow probs &amp; rates'!$H56)*'Output - Variance decomp.'!G64/('Flow probs &amp; rates'!$E56+'Flow probs &amp; rates'!$F56)-'Flow probs &amp; rates'!$H56*'Output - Variance decomp.'!F64/('Flow probs &amp; rates'!$E56+'Flow probs &amp; rates'!$F56)</f>
        <v>-2.9090599980009096E-4</v>
      </c>
      <c r="Z64" s="29">
        <f ca="1">(1-'Flow probs &amp; rates'!$H56)*'Output - Variance decomp.'!I64/('Flow probs &amp; rates'!$E56+'Flow probs &amp; rates'!$F56)-'Flow probs &amp; rates'!$H56*'Output - Variance decomp.'!H64/('Flow probs &amp; rates'!$E56+'Flow probs &amp; rates'!$F56)</f>
        <v>4.9335896499698494E-4</v>
      </c>
      <c r="AA64" s="29">
        <f ca="1">(1-'Flow probs &amp; rates'!$H56)*'Output - Variance decomp.'!K64/('Flow probs &amp; rates'!$E56+'Flow probs &amp; rates'!$F56)-'Flow probs &amp; rates'!$H56*'Output - Variance decomp.'!J64/('Flow probs &amp; rates'!$E56+'Flow probs &amp; rates'!$F56)</f>
        <v>2.9581387000831192E-6</v>
      </c>
      <c r="AB64" s="29">
        <f ca="1">(1-'Flow probs &amp; rates'!$H56)*'Output - Variance decomp.'!M64/('Flow probs &amp; rates'!$E56+'Flow probs &amp; rates'!$F56)-'Flow probs &amp; rates'!$H56*'Output - Variance decomp.'!L64/('Flow probs &amp; rates'!$E56+'Flow probs &amp; rates'!$F56)</f>
        <v>-3.4145346923172479E-4</v>
      </c>
      <c r="AC64" s="29">
        <f ca="1">(1-'Flow probs &amp; rates'!$H56)*'Output - Variance decomp.'!O64/('Flow probs &amp; rates'!$E56+'Flow probs &amp; rates'!$F56)-'Flow probs &amp; rates'!$H56*'Output - Variance decomp.'!N64/('Flow probs &amp; rates'!$E56+'Flow probs &amp; rates'!$F56)</f>
        <v>-1.7728333026068928E-6</v>
      </c>
      <c r="AD64" s="29">
        <f t="shared" ca="1" si="1"/>
        <v>-7.4093901485474192E-4</v>
      </c>
    </row>
    <row r="65" spans="1:30" x14ac:dyDescent="0.35">
      <c r="A65" s="2" t="s">
        <v>113</v>
      </c>
      <c r="B65" s="29">
        <f t="array" aca="1" ref="B65:C65" ca="1">TRANSPOSE(MMULT(OFFSET('Useful matrices &amp; checks'!$Y$6,UsefulSeries!$O56,0):OFFSET('Useful matrices &amp; checks'!$Z$7,UsefulSeries!$O56,0),OFFSET('SS Taylor expansion'!$AE$6,UsefulSeries!$O56,0):OFFSET('SS Taylor expansion'!$AE$7,UsefulSeries!$O56,0)))+TRANSPOSE(MMULT(OFFSET('Useful matrices &amp; checks'!$AC$6,UsefulSeries!$O56,0):OFFSET('Useful matrices &amp; checks'!$AD$7,UsefulSeries!$O56,0),TRANSPOSE(B64:C64)))</f>
        <v>9.0989933645863942E-4</v>
      </c>
      <c r="C65" s="29">
        <f ca="1"/>
        <v>-8.3627523460304807E-4</v>
      </c>
      <c r="D65" s="29">
        <f t="array" aca="1" ref="D65:E65" ca="1">TRANSPOSE(MMULT(OFFSET('Useful matrices &amp; checks'!$Y$6,UsefulSeries!$O56,0):OFFSET('Useful matrices &amp; checks'!$Z$7,UsefulSeries!$O56,0),OFFSET('SS Taylor expansion'!$AF$6,UsefulSeries!$O56,0):OFFSET('SS Taylor expansion'!$AF$7,UsefulSeries!$O56,0)))+TRANSPOSE(MMULT(OFFSET('Useful matrices &amp; checks'!$AC$6,UsefulSeries!$O56,0):OFFSET('Useful matrices &amp; checks'!$AD$7,UsefulSeries!$O56,0),TRANSPOSE(D64:E64)))</f>
        <v>7.1816602602789664E-4</v>
      </c>
      <c r="E65" s="29">
        <f ca="1"/>
        <v>4.2450804543222044E-5</v>
      </c>
      <c r="F65" s="29">
        <f t="array" aca="1" ref="F65:G65" ca="1">TRANSPOSE(MMULT(OFFSET('Useful matrices &amp; checks'!$Y$6,UsefulSeries!$O56,0):OFFSET('Useful matrices &amp; checks'!$Z$7,UsefulSeries!$O56,0),OFFSET('SS Taylor expansion'!$AG$6,UsefulSeries!$O56,0):OFFSET('SS Taylor expansion'!$AG$7,UsefulSeries!$O56,0)))+TRANSPOSE(MMULT(OFFSET('Useful matrices &amp; checks'!$AC$6,UsefulSeries!$O56,0):OFFSET('Useful matrices &amp; checks'!$AD$7,UsefulSeries!$O56,0),TRANSPOSE(F64:G64)))</f>
        <v>7.5141086004380602E-4</v>
      </c>
      <c r="G65" s="29">
        <f ca="1"/>
        <v>-1.8425531989436607E-4</v>
      </c>
      <c r="H65" s="29">
        <f t="array" aca="1" ref="H65:I65" ca="1">TRANSPOSE(MMULT(OFFSET('Useful matrices &amp; checks'!$Y$6,UsefulSeries!$O56,0):OFFSET('Useful matrices &amp; checks'!$Z$7,UsefulSeries!$O56,0),OFFSET('SS Taylor expansion'!$AH$6,UsefulSeries!$O56,0):OFFSET('SS Taylor expansion'!$AH$7,UsefulSeries!$O56,0)))+TRANSPOSE(MMULT(OFFSET('Useful matrices &amp; checks'!$AC$6,UsefulSeries!$O56,0):OFFSET('Useful matrices &amp; checks'!$AD$7,UsefulSeries!$O56,0),TRANSPOSE(H64:I64)))</f>
        <v>-1.2398119385476723E-3</v>
      </c>
      <c r="I65" s="29">
        <f ca="1"/>
        <v>6.843266844700867E-4</v>
      </c>
      <c r="J65" s="29">
        <f t="array" aca="1" ref="J65:K65" ca="1">TRANSPOSE(MMULT(OFFSET('Useful matrices &amp; checks'!$Y$6,UsefulSeries!$O56,0):OFFSET('Useful matrices &amp; checks'!$Z$7,UsefulSeries!$O56,0),OFFSET('SS Taylor expansion'!$AI$6,UsefulSeries!$O56,0):OFFSET('SS Taylor expansion'!$AI$7,UsefulSeries!$O56,0)))+TRANSPOSE(MMULT(OFFSET('Useful matrices &amp; checks'!$AC$6,UsefulSeries!$O56,0):OFFSET('Useful matrices &amp; checks'!$AD$7,UsefulSeries!$O56,0),TRANSPOSE(J64:K64)))</f>
        <v>8.6928322919689767E-4</v>
      </c>
      <c r="K65" s="29">
        <f ca="1"/>
        <v>4.8472042432407319E-5</v>
      </c>
      <c r="L65" s="29">
        <f t="array" aca="1" ref="L65:M65" ca="1">TRANSPOSE(MMULT(OFFSET('Useful matrices &amp; checks'!$Y$6,UsefulSeries!$O56,0):OFFSET('Useful matrices &amp; checks'!$Z$7,UsefulSeries!$O56,0),OFFSET('SS Taylor expansion'!$AJ$6,UsefulSeries!$O56,0):OFFSET('SS Taylor expansion'!$AJ$7,UsefulSeries!$O56,0)))+TRANSPOSE(MMULT(OFFSET('Useful matrices &amp; checks'!$AC$6,UsefulSeries!$O56,0):OFFSET('Useful matrices &amp; checks'!$AD$7,UsefulSeries!$O56,0),TRANSPOSE(L64:M64)))</f>
        <v>1.3070633995717726E-3</v>
      </c>
      <c r="M65" s="29">
        <f ca="1"/>
        <v>3.5089974889274274E-4</v>
      </c>
      <c r="N65" s="39">
        <f t="array" aca="1" ref="N65:O65" ca="1">TRANSPOSE(MMULT(OFFSET('Useful matrices &amp; checks'!$AC$6,UsefulSeries!$O56,0):OFFSET('Useful matrices &amp; checks'!$AD$7,UsefulSeries!$O56,0),TRANSPOSE(N64:O64)))</f>
        <v>1.1841269127240835E-5</v>
      </c>
      <c r="O65" s="39">
        <f ca="1"/>
        <v>2.6890539264223574E-7</v>
      </c>
      <c r="P65" s="39">
        <f t="shared" ca="1" si="2"/>
        <v>-6.8218975307331891E-4</v>
      </c>
      <c r="Q65" s="39">
        <f t="shared" ca="1" si="3"/>
        <v>-2.0955515767863187E-4</v>
      </c>
      <c r="R65" s="29"/>
      <c r="S65" s="29">
        <f>'Flow probs &amp; rates'!E58-'Flow probs &amp; rates'!E57</f>
        <v>2.6456624288052621E-3</v>
      </c>
      <c r="T65" s="29">
        <f>'Flow probs &amp; rates'!F58-'Flow probs &amp; rates'!F57</f>
        <v>-1.0366752644494492E-4</v>
      </c>
      <c r="U65" s="29">
        <f>'Flow probs &amp; rates'!H58-'Flow probs &amp; rates'!H57</f>
        <v>-9.6225952528176256E-4</v>
      </c>
      <c r="V65" s="29"/>
      <c r="W65" s="29">
        <f ca="1">(1-'Flow probs &amp; rates'!$H57)*'Output - Variance decomp.'!C65/('Flow probs &amp; rates'!$E57+'Flow probs &amp; rates'!$F57)-'Flow probs &amp; rates'!$H57*'Output - Variance decomp.'!B65/('Flow probs &amp; rates'!$E57+'Flow probs &amp; rates'!$F57)</f>
        <v>-1.2667113171975115E-3</v>
      </c>
      <c r="X65" s="29">
        <f ca="1">(1-'Flow probs &amp; rates'!$H57)*'Output - Variance decomp.'!E65/('Flow probs &amp; rates'!$E57+'Flow probs &amp; rates'!$F57)-'Flow probs &amp; rates'!$H57*'Output - Variance decomp.'!D65/('Flow probs &amp; rates'!$E57+'Flow probs &amp; rates'!$F57)</f>
        <v>-4.8361055408575467E-6</v>
      </c>
      <c r="Y65" s="29">
        <f ca="1">(1-'Flow probs &amp; rates'!$H57)*'Output - Variance decomp.'!G65/('Flow probs &amp; rates'!$E57+'Flow probs &amp; rates'!$F57)-'Flow probs &amp; rates'!$H57*'Output - Variance decomp.'!F65/('Flow probs &amp; rates'!$E57+'Flow probs &amp; rates'!$F57)</f>
        <v>-3.2892522550982342E-4</v>
      </c>
      <c r="Z65" s="29">
        <f ca="1">(1-'Flow probs &amp; rates'!$H57)*'Output - Variance decomp.'!I65/('Flow probs &amp; rates'!$E57+'Flow probs &amp; rates'!$F57)-'Flow probs &amp; rates'!$H57*'Output - Variance decomp.'!H65/('Flow probs &amp; rates'!$E57+'Flow probs &amp; rates'!$F57)</f>
        <v>1.0813487163083184E-3</v>
      </c>
      <c r="AA65" s="29">
        <f ca="1">(1-'Flow probs &amp; rates'!$H57)*'Output - Variance decomp.'!K65/('Flow probs &amp; rates'!$E57+'Flow probs &amp; rates'!$F57)-'Flow probs &amp; rates'!$H57*'Output - Variance decomp.'!J65/('Flow probs &amp; rates'!$E57+'Flow probs &amp; rates'!$F57)</f>
        <v>-9.976977989482232E-6</v>
      </c>
      <c r="AB65" s="29">
        <f ca="1">(1-'Flow probs &amp; rates'!$H57)*'Output - Variance decomp.'!M65/('Flow probs &amp; rates'!$E57+'Flow probs &amp; rates'!$F57)-'Flow probs &amp; rates'!$H57*'Output - Variance decomp.'!L65/('Flow probs &amp; rates'!$E57+'Flow probs &amp; rates'!$F57)</f>
        <v>3.7875133111702543E-4</v>
      </c>
      <c r="AC65" s="29">
        <f ca="1">(1-'Flow probs &amp; rates'!$H57)*'Output - Variance decomp.'!O65/('Flow probs &amp; rates'!$E57+'Flow probs &amp; rates'!$F57)-'Flow probs &amp; rates'!$H57*'Output - Variance decomp.'!N65/('Flow probs &amp; rates'!$E57+'Flow probs &amp; rates'!$F57)</f>
        <v>-6.9020620233590523E-7</v>
      </c>
      <c r="AD65" s="29">
        <f t="shared" ca="1" si="1"/>
        <v>-8.1121974026709585E-4</v>
      </c>
    </row>
    <row r="66" spans="1:30" x14ac:dyDescent="0.35">
      <c r="A66" s="2" t="s">
        <v>114</v>
      </c>
      <c r="B66" s="29">
        <f t="array" aca="1" ref="B66:C66" ca="1">TRANSPOSE(MMULT(OFFSET('Useful matrices &amp; checks'!$Y$6,UsefulSeries!$O57,0):OFFSET('Useful matrices &amp; checks'!$Z$7,UsefulSeries!$O57,0),OFFSET('SS Taylor expansion'!$AE$6,UsefulSeries!$O57,0):OFFSET('SS Taylor expansion'!$AE$7,UsefulSeries!$O57,0)))+TRANSPOSE(MMULT(OFFSET('Useful matrices &amp; checks'!$AC$6,UsefulSeries!$O57,0):OFFSET('Useful matrices &amp; checks'!$AD$7,UsefulSeries!$O57,0),TRANSPOSE(B65:C65)))</f>
        <v>6.1515173721905997E-4</v>
      </c>
      <c r="C66" s="29">
        <f ca="1"/>
        <v>-4.61353243683421E-4</v>
      </c>
      <c r="D66" s="29">
        <f t="array" aca="1" ref="D66:E66" ca="1">TRANSPOSE(MMULT(OFFSET('Useful matrices &amp; checks'!$Y$6,UsefulSeries!$O57,0):OFFSET('Useful matrices &amp; checks'!$Z$7,UsefulSeries!$O57,0),OFFSET('SS Taylor expansion'!$AF$6,UsefulSeries!$O57,0):OFFSET('SS Taylor expansion'!$AF$7,UsefulSeries!$O57,0)))+TRANSPOSE(MMULT(OFFSET('Useful matrices &amp; checks'!$AC$6,UsefulSeries!$O57,0):OFFSET('Useful matrices &amp; checks'!$AD$7,UsefulSeries!$O57,0),TRANSPOSE(D65:E65)))</f>
        <v>4.1562184168852457E-5</v>
      </c>
      <c r="E66" s="29">
        <f ca="1"/>
        <v>1.8076322643806601E-5</v>
      </c>
      <c r="F66" s="29">
        <f t="array" aca="1" ref="F66:G66" ca="1">TRANSPOSE(MMULT(OFFSET('Useful matrices &amp; checks'!$Y$6,UsefulSeries!$O57,0):OFFSET('Useful matrices &amp; checks'!$Z$7,UsefulSeries!$O57,0),OFFSET('SS Taylor expansion'!$AG$6,UsefulSeries!$O57,0):OFFSET('SS Taylor expansion'!$AG$7,UsefulSeries!$O57,0)))+TRANSPOSE(MMULT(OFFSET('Useful matrices &amp; checks'!$AC$6,UsefulSeries!$O57,0):OFFSET('Useful matrices &amp; checks'!$AD$7,UsefulSeries!$O57,0),TRANSPOSE(F65:G65)))</f>
        <v>4.690569097259991E-4</v>
      </c>
      <c r="G66" s="29">
        <f ca="1"/>
        <v>4.7935899165717043E-5</v>
      </c>
      <c r="H66" s="29">
        <f t="array" aca="1" ref="H66:I66" ca="1">TRANSPOSE(MMULT(OFFSET('Useful matrices &amp; checks'!$Y$6,UsefulSeries!$O57,0):OFFSET('Useful matrices &amp; checks'!$Z$7,UsefulSeries!$O57,0),OFFSET('SS Taylor expansion'!$AH$6,UsefulSeries!$O57,0):OFFSET('SS Taylor expansion'!$AH$7,UsefulSeries!$O57,0)))+TRANSPOSE(MMULT(OFFSET('Useful matrices &amp; checks'!$AC$6,UsefulSeries!$O57,0):OFFSET('Useful matrices &amp; checks'!$AD$7,UsefulSeries!$O57,0),TRANSPOSE(H65:I65)))</f>
        <v>-1.0930014959686992E-3</v>
      </c>
      <c r="I66" s="29">
        <f ca="1"/>
        <v>-1.3830723536121798E-5</v>
      </c>
      <c r="J66" s="29">
        <f t="array" aca="1" ref="J66:K66" ca="1">TRANSPOSE(MMULT(OFFSET('Useful matrices &amp; checks'!$Y$6,UsefulSeries!$O57,0):OFFSET('Useful matrices &amp; checks'!$Z$7,UsefulSeries!$O57,0),OFFSET('SS Taylor expansion'!$AI$6,UsefulSeries!$O57,0):OFFSET('SS Taylor expansion'!$AI$7,UsefulSeries!$O57,0)))+TRANSPOSE(MMULT(OFFSET('Useful matrices &amp; checks'!$AC$6,UsefulSeries!$O57,0):OFFSET('Useful matrices &amp; checks'!$AD$7,UsefulSeries!$O57,0),TRANSPOSE(J65:K65)))</f>
        <v>5.451286085741045E-4</v>
      </c>
      <c r="K66" s="29">
        <f ca="1"/>
        <v>-4.1610247349312049E-6</v>
      </c>
      <c r="L66" s="29">
        <f t="array" aca="1" ref="L66:M66" ca="1">TRANSPOSE(MMULT(OFFSET('Useful matrices &amp; checks'!$Y$6,UsefulSeries!$O57,0):OFFSET('Useful matrices &amp; checks'!$Z$7,UsefulSeries!$O57,0),OFFSET('SS Taylor expansion'!$AJ$6,UsefulSeries!$O57,0):OFFSET('SS Taylor expansion'!$AJ$7,UsefulSeries!$O57,0)))+TRANSPOSE(MMULT(OFFSET('Useful matrices &amp; checks'!$AC$6,UsefulSeries!$O57,0):OFFSET('Useful matrices &amp; checks'!$AD$7,UsefulSeries!$O57,0),TRANSPOSE(L65:M65)))</f>
        <v>1.2089588316159066E-3</v>
      </c>
      <c r="M66" s="29">
        <f ca="1"/>
        <v>-4.9320712853475278E-4</v>
      </c>
      <c r="N66" s="39">
        <f t="array" aca="1" ref="N66:O66" ca="1">TRANSPOSE(MMULT(OFFSET('Useful matrices &amp; checks'!$AC$6,UsefulSeries!$O57,0):OFFSET('Useful matrices &amp; checks'!$AD$7,UsefulSeries!$O57,0),TRANSPOSE(N65:O65)))</f>
        <v>1.1255203364664818E-5</v>
      </c>
      <c r="O66" s="39">
        <f ca="1"/>
        <v>-4.6658584720584576E-7</v>
      </c>
      <c r="P66" s="39">
        <f t="shared" ca="1" si="2"/>
        <v>-6.9961061309403532E-4</v>
      </c>
      <c r="Q66" s="39">
        <f t="shared" ca="1" si="3"/>
        <v>-1.437182416627163E-4</v>
      </c>
      <c r="R66" s="29"/>
      <c r="S66" s="29">
        <f>'Flow probs &amp; rates'!E59-'Flow probs &amp; rates'!E58</f>
        <v>1.0985013656058529E-3</v>
      </c>
      <c r="T66" s="29">
        <f>'Flow probs &amp; rates'!F59-'Flow probs &amp; rates'!F58</f>
        <v>-1.0507247261896252E-3</v>
      </c>
      <c r="U66" s="29">
        <f>'Flow probs &amp; rates'!H59-'Flow probs &amp; rates'!H58</f>
        <v>-1.5045619572344876E-3</v>
      </c>
      <c r="V66" s="29"/>
      <c r="W66" s="29">
        <f ca="1">(1-'Flow probs &amp; rates'!$H58)*'Output - Variance decomp.'!C66/('Flow probs &amp; rates'!$E58+'Flow probs &amp; rates'!$F58)-'Flow probs &amp; rates'!$H58*'Output - Variance decomp.'!B66/('Flow probs &amp; rates'!$E58+'Flow probs &amp; rates'!$F58)</f>
        <v>-7.0612450780208167E-4</v>
      </c>
      <c r="X66" s="29">
        <f ca="1">(1-'Flow probs &amp; rates'!$H58)*'Output - Variance decomp.'!E66/('Flow probs &amp; rates'!$E58+'Flow probs &amp; rates'!$F58)-'Flow probs &amp; rates'!$H58*'Output - Variance decomp.'!D66/('Flow probs &amp; rates'!$E58+'Flow probs &amp; rates'!$F58)</f>
        <v>2.1844811168626843E-5</v>
      </c>
      <c r="Y66" s="29">
        <f ca="1">(1-'Flow probs &amp; rates'!$H58)*'Output - Variance decomp.'!G66/('Flow probs &amp; rates'!$E58+'Flow probs &amp; rates'!$F58)-'Flow probs &amp; rates'!$H58*'Output - Variance decomp.'!F66/('Flow probs &amp; rates'!$E58+'Flow probs &amp; rates'!$F58)</f>
        <v>2.6114118310023231E-5</v>
      </c>
      <c r="Z66" s="29">
        <f ca="1">(1-'Flow probs &amp; rates'!$H58)*'Output - Variance decomp.'!I66/('Flow probs &amp; rates'!$E58+'Flow probs &amp; rates'!$F58)-'Flow probs &amp; rates'!$H58*'Output - Variance decomp.'!H66/('Flow probs &amp; rates'!$E58+'Flow probs &amp; rates'!$F58)</f>
        <v>7.7373624866708431E-5</v>
      </c>
      <c r="AA66" s="29">
        <f ca="1">(1-'Flow probs &amp; rates'!$H58)*'Output - Variance decomp.'!K66/('Flow probs &amp; rates'!$E58+'Flow probs &amp; rates'!$F58)-'Flow probs &amp; rates'!$H58*'Output - Variance decomp.'!J66/('Flow probs &amp; rates'!$E58+'Flow probs &amp; rates'!$F58)</f>
        <v>-5.4208697591134489E-5</v>
      </c>
      <c r="AB66" s="29">
        <f ca="1">(1-'Flow probs &amp; rates'!$H58)*'Output - Variance decomp.'!M66/('Flow probs &amp; rates'!$E58+'Flow probs &amp; rates'!$F58)-'Flow probs &amp; rates'!$H58*'Output - Variance decomp.'!L66/('Flow probs &amp; rates'!$E58+'Flow probs &amp; rates'!$F58)</f>
        <v>-8.0376064302457037E-4</v>
      </c>
      <c r="AC66" s="29">
        <f ca="1">(1-'Flow probs &amp; rates'!$H58)*'Output - Variance decomp.'!O66/('Flow probs &amp; rates'!$E58+'Flow probs &amp; rates'!$F58)-'Flow probs &amp; rates'!$H58*'Output - Variance decomp.'!N66/('Flow probs &amp; rates'!$E58+'Flow probs &amp; rates'!$F58)</f>
        <v>-1.6568781445081182E-6</v>
      </c>
      <c r="AD66" s="29">
        <f t="shared" ca="1" si="1"/>
        <v>-6.414378501755141E-5</v>
      </c>
    </row>
    <row r="67" spans="1:30" x14ac:dyDescent="0.35">
      <c r="A67" s="2" t="s">
        <v>115</v>
      </c>
      <c r="B67" s="29">
        <f t="array" aca="1" ref="B67:C67" ca="1">TRANSPOSE(MMULT(OFFSET('Useful matrices &amp; checks'!$Y$6,UsefulSeries!$O58,0):OFFSET('Useful matrices &amp; checks'!$Z$7,UsefulSeries!$O58,0),OFFSET('SS Taylor expansion'!$AE$6,UsefulSeries!$O58,0):OFFSET('SS Taylor expansion'!$AE$7,UsefulSeries!$O58,0)))+TRANSPOSE(MMULT(OFFSET('Useful matrices &amp; checks'!$AC$6,UsefulSeries!$O58,0):OFFSET('Useful matrices &amp; checks'!$AD$7,UsefulSeries!$O58,0),TRANSPOSE(B66:C66)))</f>
        <v>2.7614186600306097E-4</v>
      </c>
      <c r="C67" s="29">
        <f ca="1"/>
        <v>-6.9259455691088686E-5</v>
      </c>
      <c r="D67" s="29">
        <f t="array" aca="1" ref="D67:E67" ca="1">TRANSPOSE(MMULT(OFFSET('Useful matrices &amp; checks'!$Y$6,UsefulSeries!$O58,0):OFFSET('Useful matrices &amp; checks'!$Z$7,UsefulSeries!$O58,0),OFFSET('SS Taylor expansion'!$AF$6,UsefulSeries!$O58,0):OFFSET('SS Taylor expansion'!$AF$7,UsefulSeries!$O58,0)))+TRANSPOSE(MMULT(OFFSET('Useful matrices &amp; checks'!$AC$6,UsefulSeries!$O58,0):OFFSET('Useful matrices &amp; checks'!$AD$7,UsefulSeries!$O58,0),TRANSPOSE(D66:E66)))</f>
        <v>-1.6298706250910793E-4</v>
      </c>
      <c r="E67" s="29">
        <f ca="1"/>
        <v>9.5228733189376705E-6</v>
      </c>
      <c r="F67" s="29">
        <f t="array" aca="1" ref="F67:G67" ca="1">TRANSPOSE(MMULT(OFFSET('Useful matrices &amp; checks'!$Y$6,UsefulSeries!$O58,0):OFFSET('Useful matrices &amp; checks'!$Z$7,UsefulSeries!$O58,0),OFFSET('SS Taylor expansion'!$AG$6,UsefulSeries!$O58,0):OFFSET('SS Taylor expansion'!$AG$7,UsefulSeries!$O58,0)))+TRANSPOSE(MMULT(OFFSET('Useful matrices &amp; checks'!$AC$6,UsefulSeries!$O58,0):OFFSET('Useful matrices &amp; checks'!$AD$7,UsefulSeries!$O58,0),TRANSPOSE(F66:G66)))</f>
        <v>1.0954539974703486E-3</v>
      </c>
      <c r="G67" s="29">
        <f ca="1"/>
        <v>-5.1179907778161975E-4</v>
      </c>
      <c r="H67" s="29">
        <f t="array" aca="1" ref="H67:I67" ca="1">TRANSPOSE(MMULT(OFFSET('Useful matrices &amp; checks'!$Y$6,UsefulSeries!$O58,0):OFFSET('Useful matrices &amp; checks'!$Z$7,UsefulSeries!$O58,0),OFFSET('SS Taylor expansion'!$AH$6,UsefulSeries!$O58,0):OFFSET('SS Taylor expansion'!$AH$7,UsefulSeries!$O58,0)))+TRANSPOSE(MMULT(OFFSET('Useful matrices &amp; checks'!$AC$6,UsefulSeries!$O58,0):OFFSET('Useful matrices &amp; checks'!$AD$7,UsefulSeries!$O58,0),TRANSPOSE(H66:I66)))</f>
        <v>-1.0981654185650968E-3</v>
      </c>
      <c r="I67" s="29">
        <f ca="1"/>
        <v>-1.8982193368562741E-5</v>
      </c>
      <c r="J67" s="29">
        <f t="array" aca="1" ref="J67:K67" ca="1">TRANSPOSE(MMULT(OFFSET('Useful matrices &amp; checks'!$Y$6,UsefulSeries!$O58,0):OFFSET('Useful matrices &amp; checks'!$Z$7,UsefulSeries!$O58,0),OFFSET('SS Taylor expansion'!$AI$6,UsefulSeries!$O58,0):OFFSET('SS Taylor expansion'!$AI$7,UsefulSeries!$O58,0)))+TRANSPOSE(MMULT(OFFSET('Useful matrices &amp; checks'!$AC$6,UsefulSeries!$O58,0):OFFSET('Useful matrices &amp; checks'!$AD$7,UsefulSeries!$O58,0),TRANSPOSE(J66:K66)))</f>
        <v>1.022041814232286E-3</v>
      </c>
      <c r="K67" s="29">
        <f ca="1"/>
        <v>7.5722487142246641E-7</v>
      </c>
      <c r="L67" s="29">
        <f t="array" aca="1" ref="L67:M67" ca="1">TRANSPOSE(MMULT(OFFSET('Useful matrices &amp; checks'!$Y$6,UsefulSeries!$O58,0):OFFSET('Useful matrices &amp; checks'!$Z$7,UsefulSeries!$O58,0),OFFSET('SS Taylor expansion'!$AJ$6,UsefulSeries!$O58,0):OFFSET('SS Taylor expansion'!$AJ$7,UsefulSeries!$O58,0)))+TRANSPOSE(MMULT(OFFSET('Useful matrices &amp; checks'!$AC$6,UsefulSeries!$O58,0):OFFSET('Useful matrices &amp; checks'!$AD$7,UsefulSeries!$O58,0),TRANSPOSE(L66:M66)))</f>
        <v>1.1646323343902463E-3</v>
      </c>
      <c r="M67" s="29">
        <f ca="1"/>
        <v>1.4561262125644699E-4</v>
      </c>
      <c r="N67" s="39">
        <f t="array" aca="1" ref="N67:O67" ca="1">TRANSPOSE(MMULT(OFFSET('Useful matrices &amp; checks'!$AC$6,UsefulSeries!$O58,0):OFFSET('Useful matrices &amp; checks'!$AD$7,UsefulSeries!$O58,0),TRANSPOSE(N66:O66)))</f>
        <v>1.1147128484506075E-5</v>
      </c>
      <c r="O67" s="39">
        <f ca="1"/>
        <v>-2.6364895442324047E-7</v>
      </c>
      <c r="P67" s="39">
        <f t="shared" ca="1" si="2"/>
        <v>-7.3365865937742353E-4</v>
      </c>
      <c r="Q67" s="39">
        <f t="shared" ca="1" si="3"/>
        <v>-1.0837228323847311E-4</v>
      </c>
      <c r="R67" s="29"/>
      <c r="S67" s="29">
        <f>'Flow probs &amp; rates'!E60-'Flow probs &amp; rates'!E59</f>
        <v>1.5746060001288198E-3</v>
      </c>
      <c r="T67" s="29">
        <f>'Flow probs &amp; rates'!F60-'Flow probs &amp; rates'!F59</f>
        <v>-5.5278393958736044E-4</v>
      </c>
      <c r="U67" s="29">
        <f>'Flow probs &amp; rates'!H60-'Flow probs &amp; rates'!H59</f>
        <v>-1.3511825878361888E-3</v>
      </c>
      <c r="V67" s="29"/>
      <c r="W67" s="29">
        <f ca="1">(1-'Flow probs &amp; rates'!$H59)*'Output - Variance decomp.'!C67/('Flow probs &amp; rates'!$E59+'Flow probs &amp; rates'!$F59)-'Flow probs &amp; rates'!$H59*'Output - Variance decomp.'!B67/('Flow probs &amp; rates'!$E59+'Flow probs &amp; rates'!$F59)</f>
        <v>-1.2182460222487157E-4</v>
      </c>
      <c r="X67" s="29">
        <f ca="1">(1-'Flow probs &amp; rates'!$H59)*'Output - Variance decomp.'!E67/('Flow probs &amp; rates'!$E59+'Flow probs &amp; rates'!$F59)-'Flow probs &amp; rates'!$H59*'Output - Variance decomp.'!D67/('Flow probs &amp; rates'!$E59+'Flow probs &amp; rates'!$F59)</f>
        <v>2.7551599489170265E-5</v>
      </c>
      <c r="Y67" s="29">
        <f ca="1">(1-'Flow probs &amp; rates'!$H59)*'Output - Variance decomp.'!G67/('Flow probs &amp; rates'!$E59+'Flow probs &amp; rates'!$F59)-'Flow probs &amp; rates'!$H59*'Output - Variance decomp.'!F67/('Flow probs &amp; rates'!$E59+'Flow probs &amp; rates'!$F59)</f>
        <v>-8.1857835092389382E-4</v>
      </c>
      <c r="Z67" s="29">
        <f ca="1">(1-'Flow probs &amp; rates'!$H59)*'Output - Variance decomp.'!I67/('Flow probs &amp; rates'!$E59+'Flow probs &amp; rates'!$F59)-'Flow probs &amp; rates'!$H59*'Output - Variance decomp.'!H67/('Flow probs &amp; rates'!$E59+'Flow probs &amp; rates'!$F59)</f>
        <v>6.802810168032389E-5</v>
      </c>
      <c r="AA67" s="29">
        <f ca="1">(1-'Flow probs &amp; rates'!$H59)*'Output - Variance decomp.'!K67/('Flow probs &amp; rates'!$E59+'Flow probs &amp; rates'!$F59)-'Flow probs &amp; rates'!$H59*'Output - Variance decomp.'!J67/('Flow probs &amp; rates'!$E59+'Flow probs &amp; rates'!$F59)</f>
        <v>-8.7230275163026726E-5</v>
      </c>
      <c r="AB67" s="29">
        <f ca="1">(1-'Flow probs &amp; rates'!$H59)*'Output - Variance decomp.'!M67/('Flow probs &amp; rates'!$E59+'Flow probs &amp; rates'!$F59)-'Flow probs &amp; rates'!$H59*'Output - Variance decomp.'!L67/('Flow probs &amp; rates'!$E59+'Flow probs &amp; rates'!$F59)</f>
        <v>1.0534675941788733E-4</v>
      </c>
      <c r="AC67" s="29">
        <f ca="1">(1-'Flow probs &amp; rates'!$H59)*'Output - Variance decomp.'!O67/('Flow probs &amp; rates'!$E59+'Flow probs &amp; rates'!$F59)-'Flow probs &amp; rates'!$H59*'Output - Variance decomp.'!N67/('Flow probs &amp; rates'!$E59+'Flow probs &amp; rates'!$F59)</f>
        <v>-1.3360072890492451E-6</v>
      </c>
      <c r="AD67" s="29">
        <f t="shared" ca="1" si="1"/>
        <v>-5.2313981282272909E-4</v>
      </c>
    </row>
    <row r="68" spans="1:30" x14ac:dyDescent="0.35">
      <c r="A68" s="2" t="s">
        <v>116</v>
      </c>
      <c r="B68" s="29">
        <f t="array" aca="1" ref="B68:C68" ca="1">TRANSPOSE(MMULT(OFFSET('Useful matrices &amp; checks'!$Y$6,UsefulSeries!$O59,0):OFFSET('Useful matrices &amp; checks'!$Z$7,UsefulSeries!$O59,0),OFFSET('SS Taylor expansion'!$AE$6,UsefulSeries!$O59,0):OFFSET('SS Taylor expansion'!$AE$7,UsefulSeries!$O59,0)))+TRANSPOSE(MMULT(OFFSET('Useful matrices &amp; checks'!$AC$6,UsefulSeries!$O59,0):OFFSET('Useful matrices &amp; checks'!$AD$7,UsefulSeries!$O59,0),TRANSPOSE(B67:C67)))</f>
        <v>-3.8014231705610856E-4</v>
      </c>
      <c r="C68" s="29">
        <f ca="1"/>
        <v>5.3654972795630829E-4</v>
      </c>
      <c r="D68" s="29">
        <f t="array" aca="1" ref="D68:E68" ca="1">TRANSPOSE(MMULT(OFFSET('Useful matrices &amp; checks'!$Y$6,UsefulSeries!$O59,0):OFFSET('Useful matrices &amp; checks'!$Z$7,UsefulSeries!$O59,0),OFFSET('SS Taylor expansion'!$AF$6,UsefulSeries!$O59,0):OFFSET('SS Taylor expansion'!$AF$7,UsefulSeries!$O59,0)))+TRANSPOSE(MMULT(OFFSET('Useful matrices &amp; checks'!$AC$6,UsefulSeries!$O59,0):OFFSET('Useful matrices &amp; checks'!$AD$7,UsefulSeries!$O59,0),TRANSPOSE(D67:E67)))</f>
        <v>-1.7648783317537984E-4</v>
      </c>
      <c r="E68" s="29">
        <f ca="1"/>
        <v>1.5155976505746567E-5</v>
      </c>
      <c r="F68" s="29">
        <f t="array" aca="1" ref="F68:G68" ca="1">TRANSPOSE(MMULT(OFFSET('Useful matrices &amp; checks'!$Y$6,UsefulSeries!$O59,0):OFFSET('Useful matrices &amp; checks'!$Z$7,UsefulSeries!$O59,0),OFFSET('SS Taylor expansion'!$AG$6,UsefulSeries!$O59,0):OFFSET('SS Taylor expansion'!$AG$7,UsefulSeries!$O59,0)))+TRANSPOSE(MMULT(OFFSET('Useful matrices &amp; checks'!$AC$6,UsefulSeries!$O59,0):OFFSET('Useful matrices &amp; checks'!$AD$7,UsefulSeries!$O59,0),TRANSPOSE(F67:G67)))</f>
        <v>1.7472314588152134E-3</v>
      </c>
      <c r="G68" s="29">
        <f ca="1"/>
        <v>-1.0893494225928525E-3</v>
      </c>
      <c r="H68" s="29">
        <f t="array" aca="1" ref="H68:I68" ca="1">TRANSPOSE(MMULT(OFFSET('Useful matrices &amp; checks'!$Y$6,UsefulSeries!$O59,0):OFFSET('Useful matrices &amp; checks'!$Z$7,UsefulSeries!$O59,0),OFFSET('SS Taylor expansion'!$AH$6,UsefulSeries!$O59,0):OFFSET('SS Taylor expansion'!$AH$7,UsefulSeries!$O59,0)))+TRANSPOSE(MMULT(OFFSET('Useful matrices &amp; checks'!$AC$6,UsefulSeries!$O59,0):OFFSET('Useful matrices &amp; checks'!$AD$7,UsefulSeries!$O59,0),TRANSPOSE(H67:I67)))</f>
        <v>-1.1460090351572091E-3</v>
      </c>
      <c r="I68" s="29">
        <f ca="1"/>
        <v>-4.102607608815899E-4</v>
      </c>
      <c r="J68" s="29">
        <f t="array" aca="1" ref="J68:K68" ca="1">TRANSPOSE(MMULT(OFFSET('Useful matrices &amp; checks'!$Y$6,UsefulSeries!$O59,0):OFFSET('Useful matrices &amp; checks'!$Z$7,UsefulSeries!$O59,0),OFFSET('SS Taylor expansion'!$AI$6,UsefulSeries!$O59,0):OFFSET('SS Taylor expansion'!$AI$7,UsefulSeries!$O59,0)))+TRANSPOSE(MMULT(OFFSET('Useful matrices &amp; checks'!$AC$6,UsefulSeries!$O59,0):OFFSET('Useful matrices &amp; checks'!$AD$7,UsefulSeries!$O59,0),TRANSPOSE(J67:K67)))</f>
        <v>1.0458219291317747E-3</v>
      </c>
      <c r="K68" s="29">
        <f ca="1"/>
        <v>-5.7492409546405298E-5</v>
      </c>
      <c r="L68" s="29">
        <f t="array" aca="1" ref="L68:M68" ca="1">TRANSPOSE(MMULT(OFFSET('Useful matrices &amp; checks'!$Y$6,UsefulSeries!$O59,0):OFFSET('Useful matrices &amp; checks'!$Z$7,UsefulSeries!$O59,0),OFFSET('SS Taylor expansion'!$AJ$6,UsefulSeries!$O59,0):OFFSET('SS Taylor expansion'!$AJ$7,UsefulSeries!$O59,0)))+TRANSPOSE(MMULT(OFFSET('Useful matrices &amp; checks'!$AC$6,UsefulSeries!$O59,0):OFFSET('Useful matrices &amp; checks'!$AD$7,UsefulSeries!$O59,0),TRANSPOSE(L67:M67)))</f>
        <v>1.1163872438701016E-3</v>
      </c>
      <c r="M68" s="29">
        <f ca="1"/>
        <v>-3.1472685040496529E-4</v>
      </c>
      <c r="N68" s="39">
        <f t="array" aca="1" ref="N68:O68" ca="1">TRANSPOSE(MMULT(OFFSET('Useful matrices &amp; checks'!$AC$6,UsefulSeries!$O59,0):OFFSET('Useful matrices &amp; checks'!$AD$7,UsefulSeries!$O59,0),TRANSPOSE(N67:O67)))</f>
        <v>1.0799289071392707E-5</v>
      </c>
      <c r="O68" s="39">
        <f ca="1"/>
        <v>-7.513390792671796E-7</v>
      </c>
      <c r="P68" s="39">
        <f t="shared" ca="1" si="2"/>
        <v>-7.3622065126785344E-4</v>
      </c>
      <c r="Q68" s="39">
        <f t="shared" ca="1" si="3"/>
        <v>-1.4311645201801944E-5</v>
      </c>
      <c r="R68" s="29"/>
      <c r="S68" s="29">
        <f>'Flow probs &amp; rates'!E61-'Flow probs &amp; rates'!E60</f>
        <v>1.4813800842319313E-3</v>
      </c>
      <c r="T68" s="29">
        <f>'Flow probs &amp; rates'!F61-'Flow probs &amp; rates'!F60</f>
        <v>-1.3351867232448272E-3</v>
      </c>
      <c r="U68" s="29">
        <f>'Flow probs &amp; rates'!H61-'Flow probs &amp; rates'!H60</f>
        <v>-6.909330242800063E-4</v>
      </c>
      <c r="V68" s="29"/>
      <c r="W68" s="29">
        <f ca="1">(1-'Flow probs &amp; rates'!$H60)*'Output - Variance decomp.'!C68/('Flow probs &amp; rates'!$E60+'Flow probs &amp; rates'!$F60)-'Flow probs &amp; rates'!$H60*'Output - Variance decomp.'!B68/('Flow probs &amp; rates'!$E60+'Flow probs &amp; rates'!$F60)</f>
        <v>7.9089133869133924E-4</v>
      </c>
      <c r="X68" s="29">
        <f ca="1">(1-'Flow probs &amp; rates'!$H60)*'Output - Variance decomp.'!E68/('Flow probs &amp; rates'!$E60+'Flow probs &amp; rates'!$F60)-'Flow probs &amp; rates'!$H60*'Output - Variance decomp.'!D68/('Flow probs &amp; rates'!$E60+'Flow probs &amp; rates'!$F60)</f>
        <v>3.6303138458942555E-5</v>
      </c>
      <c r="Y68" s="29">
        <f ca="1">(1-'Flow probs &amp; rates'!$H60)*'Output - Variance decomp.'!G68/('Flow probs &amp; rates'!$E60+'Flow probs &amp; rates'!$F60)-'Flow probs &amp; rates'!$H60*'Output - Variance decomp.'!F68/('Flow probs &amp; rates'!$E60+'Flow probs &amp; rates'!$F60)</f>
        <v>-1.68790604259171E-3</v>
      </c>
      <c r="Z68" s="29">
        <f ca="1">(1-'Flow probs &amp; rates'!$H60)*'Output - Variance decomp.'!I68/('Flow probs &amp; rates'!$E60+'Flow probs &amp; rates'!$F60)-'Flow probs &amp; rates'!$H60*'Output - Variance decomp.'!H68/('Flow probs &amp; rates'!$E60+'Flow probs &amp; rates'!$F60)</f>
        <v>-4.8371198966905103E-4</v>
      </c>
      <c r="AA68" s="29">
        <f ca="1">(1-'Flow probs &amp; rates'!$H60)*'Output - Variance decomp.'!K68/('Flow probs &amp; rates'!$E60+'Flow probs &amp; rates'!$F60)-'Flow probs &amp; rates'!$H60*'Output - Variance decomp.'!J68/('Flow probs &amp; rates'!$E60+'Flow probs &amp; rates'!$F60)</f>
        <v>-1.6941417499007999E-4</v>
      </c>
      <c r="AB68" s="29">
        <f ca="1">(1-'Flow probs &amp; rates'!$H60)*'Output - Variance decomp.'!M68/('Flow probs &amp; rates'!$E60+'Flow probs &amp; rates'!$F60)-'Flow probs &amp; rates'!$H60*'Output - Variance decomp.'!L68/('Flow probs &amp; rates'!$E60+'Flow probs &amp; rates'!$F60)</f>
        <v>-5.3917768611784728E-4</v>
      </c>
      <c r="AC68" s="29">
        <f ca="1">(1-'Flow probs &amp; rates'!$H60)*'Output - Variance decomp.'!O68/('Flow probs &amp; rates'!$E60+'Flow probs &amp; rates'!$F60)-'Flow probs &amp; rates'!$H60*'Output - Variance decomp.'!N68/('Flow probs &amp; rates'!$E60+'Flow probs &amp; rates'!$F60)</f>
        <v>-1.9723856530949667E-6</v>
      </c>
      <c r="AD68" s="29">
        <f t="shared" ca="1" si="1"/>
        <v>1.3640547775914951E-3</v>
      </c>
    </row>
    <row r="69" spans="1:30" x14ac:dyDescent="0.35">
      <c r="A69" s="2" t="s">
        <v>117</v>
      </c>
      <c r="B69" s="29">
        <f t="array" aca="1" ref="B69:C69" ca="1">TRANSPOSE(MMULT(OFFSET('Useful matrices &amp; checks'!$Y$6,UsefulSeries!$O60,0):OFFSET('Useful matrices &amp; checks'!$Z$7,UsefulSeries!$O60,0),OFFSET('SS Taylor expansion'!$AE$6,UsefulSeries!$O60,0):OFFSET('SS Taylor expansion'!$AE$7,UsefulSeries!$O60,0)))+TRANSPOSE(MMULT(OFFSET('Useful matrices &amp; checks'!$AC$6,UsefulSeries!$O60,0):OFFSET('Useful matrices &amp; checks'!$AD$7,UsefulSeries!$O60,0),TRANSPOSE(B68:C68)))</f>
        <v>-1.1921061921598904E-4</v>
      </c>
      <c r="C69" s="29">
        <f ca="1"/>
        <v>1.9171998304797088E-4</v>
      </c>
      <c r="D69" s="29">
        <f t="array" aca="1" ref="D69:E69" ca="1">TRANSPOSE(MMULT(OFFSET('Useful matrices &amp; checks'!$Y$6,UsefulSeries!$O60,0):OFFSET('Useful matrices &amp; checks'!$Z$7,UsefulSeries!$O60,0),OFFSET('SS Taylor expansion'!$AF$6,UsefulSeries!$O60,0):OFFSET('SS Taylor expansion'!$AF$7,UsefulSeries!$O60,0)))+TRANSPOSE(MMULT(OFFSET('Useful matrices &amp; checks'!$AC$6,UsefulSeries!$O60,0):OFFSET('Useful matrices &amp; checks'!$AD$7,UsefulSeries!$O60,0),TRANSPOSE(D68:E68)))</f>
        <v>2.1413779558567702E-5</v>
      </c>
      <c r="E69" s="29">
        <f ca="1"/>
        <v>8.6092642150022719E-6</v>
      </c>
      <c r="F69" s="29">
        <f t="array" aca="1" ref="F69:G69" ca="1">TRANSPOSE(MMULT(OFFSET('Useful matrices &amp; checks'!$Y$6,UsefulSeries!$O60,0):OFFSET('Useful matrices &amp; checks'!$Z$7,UsefulSeries!$O60,0),OFFSET('SS Taylor expansion'!$AG$6,UsefulSeries!$O60,0):OFFSET('SS Taylor expansion'!$AG$7,UsefulSeries!$O60,0)))+TRANSPOSE(MMULT(OFFSET('Useful matrices &amp; checks'!$AC$6,UsefulSeries!$O60,0):OFFSET('Useful matrices &amp; checks'!$AD$7,UsefulSeries!$O60,0),TRANSPOSE(F68:G68)))</f>
        <v>1.2995175505974364E-3</v>
      </c>
      <c r="G69" s="29">
        <f ca="1"/>
        <v>-5.5957569228111544E-4</v>
      </c>
      <c r="H69" s="29">
        <f t="array" aca="1" ref="H69:I69" ca="1">TRANSPOSE(MMULT(OFFSET('Useful matrices &amp; checks'!$Y$6,UsefulSeries!$O60,0):OFFSET('Useful matrices &amp; checks'!$Z$7,UsefulSeries!$O60,0),OFFSET('SS Taylor expansion'!$AH$6,UsefulSeries!$O60,0):OFFSET('SS Taylor expansion'!$AH$7,UsefulSeries!$O60,0)))+TRANSPOSE(MMULT(OFFSET('Useful matrices &amp; checks'!$AC$6,UsefulSeries!$O60,0):OFFSET('Useful matrices &amp; checks'!$AD$7,UsefulSeries!$O60,0),TRANSPOSE(H68:I68)))</f>
        <v>-1.1089352391231513E-3</v>
      </c>
      <c r="I69" s="29">
        <f ca="1"/>
        <v>-1.0570402504141011E-4</v>
      </c>
      <c r="J69" s="29">
        <f t="array" aca="1" ref="J69:K69" ca="1">TRANSPOSE(MMULT(OFFSET('Useful matrices &amp; checks'!$Y$6,UsefulSeries!$O60,0):OFFSET('Useful matrices &amp; checks'!$Z$7,UsefulSeries!$O60,0),OFFSET('SS Taylor expansion'!$AI$6,UsefulSeries!$O60,0):OFFSET('SS Taylor expansion'!$AI$7,UsefulSeries!$O60,0)))+TRANSPOSE(MMULT(OFFSET('Useful matrices &amp; checks'!$AC$6,UsefulSeries!$O60,0):OFFSET('Useful matrices &amp; checks'!$AD$7,UsefulSeries!$O60,0),TRANSPOSE(J68:K68)))</f>
        <v>1.7068189061024419E-4</v>
      </c>
      <c r="K69" s="29">
        <f ca="1"/>
        <v>-3.5490576105055622E-5</v>
      </c>
      <c r="L69" s="29">
        <f t="array" aca="1" ref="L69:M69" ca="1">TRANSPOSE(MMULT(OFFSET('Useful matrices &amp; checks'!$Y$6,UsefulSeries!$O60,0):OFFSET('Useful matrices &amp; checks'!$Z$7,UsefulSeries!$O60,0),OFFSET('SS Taylor expansion'!$AJ$6,UsefulSeries!$O60,0):OFFSET('SS Taylor expansion'!$AJ$7,UsefulSeries!$O60,0)))+TRANSPOSE(MMULT(OFFSET('Useful matrices &amp; checks'!$AC$6,UsefulSeries!$O60,0):OFFSET('Useful matrices &amp; checks'!$AD$7,UsefulSeries!$O60,0),TRANSPOSE(L68:M68)))</f>
        <v>9.2511576513606519E-4</v>
      </c>
      <c r="M69" s="29">
        <f ca="1"/>
        <v>-2.6006357585810051E-4</v>
      </c>
      <c r="N69" s="39">
        <f t="array" aca="1" ref="N69:O69" ca="1">TRANSPOSE(MMULT(OFFSET('Useful matrices &amp; checks'!$AC$6,UsefulSeries!$O60,0):OFFSET('Useful matrices &amp; checks'!$AD$7,UsefulSeries!$O60,0),TRANSPOSE(N68:O68)))</f>
        <v>9.5737523125886256E-6</v>
      </c>
      <c r="O69" s="39">
        <f ca="1"/>
        <v>-4.9308630748114306E-7</v>
      </c>
      <c r="P69" s="39">
        <f t="shared" ca="1" si="2"/>
        <v>-6.64993083355631E-4</v>
      </c>
      <c r="Q69" s="39">
        <f t="shared" ca="1" si="3"/>
        <v>-2.0129622895658633E-6</v>
      </c>
      <c r="R69" s="29"/>
      <c r="S69" s="29">
        <f>'Flow probs &amp; rates'!E62-'Flow probs &amp; rates'!E61</f>
        <v>5.3316379652013079E-4</v>
      </c>
      <c r="T69" s="29">
        <f>'Flow probs &amp; rates'!F62-'Flow probs &amp; rates'!F61</f>
        <v>-7.6301067061975564E-4</v>
      </c>
      <c r="U69" s="29">
        <f>'Flow probs &amp; rates'!H62-'Flow probs &amp; rates'!H61</f>
        <v>-5.0602089368128461E-4</v>
      </c>
      <c r="V69" s="29"/>
      <c r="W69" s="29">
        <f ca="1">(1-'Flow probs &amp; rates'!$H61)*'Output - Variance decomp.'!C69/('Flow probs &amp; rates'!$E61+'Flow probs &amp; rates'!$F61)-'Flow probs &amp; rates'!$H61*'Output - Variance decomp.'!B69/('Flow probs &amp; rates'!$E61+'Flow probs &amp; rates'!$F61)</f>
        <v>2.8121458925664056E-4</v>
      </c>
      <c r="X69" s="29">
        <f ca="1">(1-'Flow probs &amp; rates'!$H61)*'Output - Variance decomp.'!E69/('Flow probs &amp; rates'!$E61+'Flow probs &amp; rates'!$F61)-'Flow probs &amp; rates'!$H61*'Output - Variance decomp.'!D69/('Flow probs &amp; rates'!$E61+'Flow probs &amp; rates'!$F61)</f>
        <v>1.0401412622909731E-5</v>
      </c>
      <c r="Y69" s="29">
        <f ca="1">(1-'Flow probs &amp; rates'!$H61)*'Output - Variance decomp.'!G69/('Flow probs &amp; rates'!$E61+'Flow probs &amp; rates'!$F61)-'Flow probs &amp; rates'!$H61*'Output - Variance decomp.'!F69/('Flow probs &amp; rates'!$E61+'Flow probs &amp; rates'!$F61)</f>
        <v>-8.9994278777129995E-4</v>
      </c>
      <c r="Z69" s="29">
        <f ca="1">(1-'Flow probs &amp; rates'!$H61)*'Output - Variance decomp.'!I69/('Flow probs &amp; rates'!$E61+'Flow probs &amp; rates'!$F61)-'Flow probs &amp; rates'!$H61*'Output - Variance decomp.'!H69/('Flow probs &amp; rates'!$E61+'Flow probs &amp; rates'!$F61)</f>
        <v>-5.7330879034700303E-5</v>
      </c>
      <c r="AA69" s="29">
        <f ca="1">(1-'Flow probs &amp; rates'!$H61)*'Output - Variance decomp.'!K69/('Flow probs &amp; rates'!$E61+'Flow probs &amp; rates'!$F61)-'Flow probs &amp; rates'!$H61*'Output - Variance decomp.'!J69/('Flow probs &amp; rates'!$E61+'Flow probs &amp; rates'!$F61)</f>
        <v>-6.4420159796546204E-5</v>
      </c>
      <c r="AB69" s="29">
        <f ca="1">(1-'Flow probs &amp; rates'!$H61)*'Output - Variance decomp.'!M69/('Flow probs &amp; rates'!$E61+'Flow probs &amp; rates'!$F61)-'Flow probs &amp; rates'!$H61*'Output - Variance decomp.'!L69/('Flow probs &amp; rates'!$E61+'Flow probs &amp; rates'!$F61)</f>
        <v>-4.4496599910654171E-4</v>
      </c>
      <c r="AC69" s="29">
        <f ca="1">(1-'Flow probs &amp; rates'!$H61)*'Output - Variance decomp.'!O69/('Flow probs &amp; rates'!$E61+'Flow probs &amp; rates'!$F61)-'Flow probs &amp; rates'!$H61*'Output - Variance decomp.'!N69/('Flow probs &amp; rates'!$E61+'Flow probs &amp; rates'!$F61)</f>
        <v>-1.4941575610303421E-6</v>
      </c>
      <c r="AD69" s="29">
        <f t="shared" ca="1" si="1"/>
        <v>6.7051708770928344E-4</v>
      </c>
    </row>
    <row r="70" spans="1:30" x14ac:dyDescent="0.35">
      <c r="A70" s="2" t="s">
        <v>118</v>
      </c>
      <c r="B70" s="29">
        <f t="array" aca="1" ref="B70:C70" ca="1">TRANSPOSE(MMULT(OFFSET('Useful matrices &amp; checks'!$Y$6,UsefulSeries!$O61,0):OFFSET('Useful matrices &amp; checks'!$Z$7,UsefulSeries!$O61,0),OFFSET('SS Taylor expansion'!$AE$6,UsefulSeries!$O61,0):OFFSET('SS Taylor expansion'!$AE$7,UsefulSeries!$O61,0)))+TRANSPOSE(MMULT(OFFSET('Useful matrices &amp; checks'!$AC$6,UsefulSeries!$O61,0):OFFSET('Useful matrices &amp; checks'!$AD$7,UsefulSeries!$O61,0),TRANSPOSE(B69:C69)))</f>
        <v>-1.8670016089332336E-4</v>
      </c>
      <c r="C70" s="29">
        <f ca="1"/>
        <v>2.0832267330610969E-4</v>
      </c>
      <c r="D70" s="29">
        <f t="array" aca="1" ref="D70:E70" ca="1">TRANSPOSE(MMULT(OFFSET('Useful matrices &amp; checks'!$Y$6,UsefulSeries!$O61,0):OFFSET('Useful matrices &amp; checks'!$Z$7,UsefulSeries!$O61,0),OFFSET('SS Taylor expansion'!$AF$6,UsefulSeries!$O61,0):OFFSET('SS Taylor expansion'!$AF$7,UsefulSeries!$O61,0)))+TRANSPOSE(MMULT(OFFSET('Useful matrices &amp; checks'!$AC$6,UsefulSeries!$O61,0):OFFSET('Useful matrices &amp; checks'!$AD$7,UsefulSeries!$O61,0),TRANSPOSE(D69:E69)))</f>
        <v>4.5254575554955239E-4</v>
      </c>
      <c r="E70" s="29">
        <f ca="1"/>
        <v>2.2775567977263959E-6</v>
      </c>
      <c r="F70" s="29">
        <f t="array" aca="1" ref="F70:G70" ca="1">TRANSPOSE(MMULT(OFFSET('Useful matrices &amp; checks'!$Y$6,UsefulSeries!$O61,0):OFFSET('Useful matrices &amp; checks'!$Z$7,UsefulSeries!$O61,0),OFFSET('SS Taylor expansion'!$AG$6,UsefulSeries!$O61,0):OFFSET('SS Taylor expansion'!$AG$7,UsefulSeries!$O61,0)))+TRANSPOSE(MMULT(OFFSET('Useful matrices &amp; checks'!$AC$6,UsefulSeries!$O61,0):OFFSET('Useful matrices &amp; checks'!$AD$7,UsefulSeries!$O61,0),TRANSPOSE(F69:G69)))</f>
        <v>3.4872412702071677E-4</v>
      </c>
      <c r="G70" s="29">
        <f ca="1"/>
        <v>3.3588604681146359E-4</v>
      </c>
      <c r="H70" s="29">
        <f t="array" aca="1" ref="H70:I70" ca="1">TRANSPOSE(MMULT(OFFSET('Useful matrices &amp; checks'!$Y$6,UsefulSeries!$O61,0):OFFSET('Useful matrices &amp; checks'!$Z$7,UsefulSeries!$O61,0),OFFSET('SS Taylor expansion'!$AH$6,UsefulSeries!$O61,0):OFFSET('SS Taylor expansion'!$AH$7,UsefulSeries!$O61,0)))+TRANSPOSE(MMULT(OFFSET('Useful matrices &amp; checks'!$AC$6,UsefulSeries!$O61,0):OFFSET('Useful matrices &amp; checks'!$AD$7,UsefulSeries!$O61,0),TRANSPOSE(H69:I69)))</f>
        <v>-9.552908052067637E-4</v>
      </c>
      <c r="I70" s="29">
        <f ca="1"/>
        <v>4.3318381892735439E-4</v>
      </c>
      <c r="J70" s="29">
        <f t="array" aca="1" ref="J70:K70" ca="1">TRANSPOSE(MMULT(OFFSET('Useful matrices &amp; checks'!$Y$6,UsefulSeries!$O61,0):OFFSET('Useful matrices &amp; checks'!$Z$7,UsefulSeries!$O61,0),OFFSET('SS Taylor expansion'!$AI$6,UsefulSeries!$O61,0):OFFSET('SS Taylor expansion'!$AI$7,UsefulSeries!$O61,0)))+TRANSPOSE(MMULT(OFFSET('Useful matrices &amp; checks'!$AC$6,UsefulSeries!$O61,0):OFFSET('Useful matrices &amp; checks'!$AD$7,UsefulSeries!$O61,0),TRANSPOSE(J69:K69)))</f>
        <v>-5.5434989124075002E-5</v>
      </c>
      <c r="K70" s="29">
        <f ca="1"/>
        <v>-1.8473314248944162E-5</v>
      </c>
      <c r="L70" s="29">
        <f t="array" aca="1" ref="L70:M70" ca="1">TRANSPOSE(MMULT(OFFSET('Useful matrices &amp; checks'!$Y$6,UsefulSeries!$O61,0):OFFSET('Useful matrices &amp; checks'!$Z$7,UsefulSeries!$O61,0),OFFSET('SS Taylor expansion'!$AJ$6,UsefulSeries!$O61,0):OFFSET('SS Taylor expansion'!$AJ$7,UsefulSeries!$O61,0)))+TRANSPOSE(MMULT(OFFSET('Useful matrices &amp; checks'!$AC$6,UsefulSeries!$O61,0):OFFSET('Useful matrices &amp; checks'!$AD$7,UsefulSeries!$O61,0),TRANSPOSE(L69:M69)))</f>
        <v>7.6439467044758119E-4</v>
      </c>
      <c r="M70" s="29">
        <f ca="1"/>
        <v>-2.7100367413983621E-4</v>
      </c>
      <c r="N70" s="39">
        <f t="array" aca="1" ref="N70:O70" ca="1">TRANSPOSE(MMULT(OFFSET('Useful matrices &amp; checks'!$AC$6,UsefulSeries!$O61,0):OFFSET('Useful matrices &amp; checks'!$AD$7,UsefulSeries!$O61,0),TRANSPOSE(N69:O69)))</f>
        <v>8.7380880910900544E-6</v>
      </c>
      <c r="O70" s="39">
        <f ca="1"/>
        <v>-3.2567438898677699E-7</v>
      </c>
      <c r="P70" s="39">
        <f t="shared" ca="1" si="2"/>
        <v>-6.320027511991349E-4</v>
      </c>
      <c r="Q70" s="39">
        <f t="shared" ca="1" si="3"/>
        <v>4.5588931695406899E-5</v>
      </c>
      <c r="R70" s="29"/>
      <c r="S70" s="29">
        <f>'Flow probs &amp; rates'!E63-'Flow probs &amp; rates'!E62</f>
        <v>-2.5502606531435656E-4</v>
      </c>
      <c r="T70" s="29">
        <f>'Flow probs &amp; rates'!F63-'Flow probs &amp; rates'!F62</f>
        <v>7.354563647602938E-4</v>
      </c>
      <c r="U70" s="29">
        <f>'Flow probs &amp; rates'!H63-'Flow probs &amp; rates'!H62</f>
        <v>-2.161138470459234E-4</v>
      </c>
      <c r="V70" s="29"/>
      <c r="W70" s="29">
        <f ca="1">(1-'Flow probs &amp; rates'!$H62)*'Output - Variance decomp.'!C70/('Flow probs &amp; rates'!$E62+'Flow probs &amp; rates'!$F62)-'Flow probs &amp; rates'!$H62*'Output - Variance decomp.'!B70/('Flow probs &amp; rates'!$E62+'Flow probs &amp; rates'!$F62)</f>
        <v>3.1044612015732108E-4</v>
      </c>
      <c r="X70" s="29">
        <f ca="1">(1-'Flow probs &amp; rates'!$H62)*'Output - Variance decomp.'!E70/('Flow probs &amp; rates'!$E62+'Flow probs &amp; rates'!$F62)-'Flow probs &amp; rates'!$H62*'Output - Variance decomp.'!D70/('Flow probs &amp; rates'!$E62+'Flow probs &amp; rates'!$F62)</f>
        <v>-3.4089566094250508E-5</v>
      </c>
      <c r="Y70" s="29">
        <f ca="1">(1-'Flow probs &amp; rates'!$H62)*'Output - Variance decomp.'!G70/('Flow probs &amp; rates'!$E62+'Flow probs &amp; rates'!$F62)-'Flow probs &amp; rates'!$H62*'Output - Variance decomp.'!F70/('Flow probs &amp; rates'!$E62+'Flow probs &amp; rates'!$F62)</f>
        <v>4.4696744458407977E-4</v>
      </c>
      <c r="Z70" s="29">
        <f ca="1">(1-'Flow probs &amp; rates'!$H62)*'Output - Variance decomp.'!I70/('Flow probs &amp; rates'!$E62+'Flow probs &amp; rates'!$F62)-'Flow probs &amp; rates'!$H62*'Output - Variance decomp.'!H70/('Flow probs &amp; rates'!$E62+'Flow probs &amp; rates'!$F62)</f>
        <v>6.922966240361124E-4</v>
      </c>
      <c r="AA70" s="29">
        <f ca="1">(1-'Flow probs &amp; rates'!$H62)*'Output - Variance decomp.'!K70/('Flow probs &amp; rates'!$E62+'Flow probs &amp; rates'!$F62)-'Flow probs &amp; rates'!$H62*'Output - Variance decomp.'!J70/('Flow probs &amp; rates'!$E62+'Flow probs &amp; rates'!$F62)</f>
        <v>-2.1593145165688357E-5</v>
      </c>
      <c r="AB70" s="29">
        <f ca="1">(1-'Flow probs &amp; rates'!$H62)*'Output - Variance decomp.'!M70/('Flow probs &amp; rates'!$E62+'Flow probs &amp; rates'!$F62)-'Flow probs &amp; rates'!$H62*'Output - Variance decomp.'!L70/('Flow probs &amp; rates'!$E62+'Flow probs &amp; rates'!$F62)</f>
        <v>-4.4685708702563848E-4</v>
      </c>
      <c r="AC70" s="29">
        <f ca="1">(1-'Flow probs &amp; rates'!$H62)*'Output - Variance decomp.'!O70/('Flow probs &amp; rates'!$E62+'Flow probs &amp; rates'!$F62)-'Flow probs &amp; rates'!$H62*'Output - Variance decomp.'!N70/('Flow probs &amp; rates'!$E62+'Flow probs &amp; rates'!$F62)</f>
        <v>-1.1817707103960846E-6</v>
      </c>
      <c r="AD70" s="29">
        <f t="shared" ca="1" si="1"/>
        <v>-1.1621024668274633E-3</v>
      </c>
    </row>
    <row r="71" spans="1:30" x14ac:dyDescent="0.35">
      <c r="A71" s="2" t="s">
        <v>119</v>
      </c>
      <c r="B71" s="29">
        <f t="array" aca="1" ref="B71:C71" ca="1">TRANSPOSE(MMULT(OFFSET('Useful matrices &amp; checks'!$Y$6,UsefulSeries!$O62,0):OFFSET('Useful matrices &amp; checks'!$Z$7,UsefulSeries!$O62,0),OFFSET('SS Taylor expansion'!$AE$6,UsefulSeries!$O62,0):OFFSET('SS Taylor expansion'!$AE$7,UsefulSeries!$O62,0)))+TRANSPOSE(MMULT(OFFSET('Useful matrices &amp; checks'!$AC$6,UsefulSeries!$O62,0):OFFSET('Useful matrices &amp; checks'!$AD$7,UsefulSeries!$O62,0),TRANSPOSE(B70:C70)))</f>
        <v>7.9907388477088912E-4</v>
      </c>
      <c r="C71" s="29">
        <f ca="1"/>
        <v>-7.235038474773934E-4</v>
      </c>
      <c r="D71" s="29">
        <f t="array" aca="1" ref="D71:E71" ca="1">TRANSPOSE(MMULT(OFFSET('Useful matrices &amp; checks'!$Y$6,UsefulSeries!$O62,0):OFFSET('Useful matrices &amp; checks'!$Z$7,UsefulSeries!$O62,0),OFFSET('SS Taylor expansion'!$AF$6,UsefulSeries!$O62,0):OFFSET('SS Taylor expansion'!$AF$7,UsefulSeries!$O62,0)))+TRANSPOSE(MMULT(OFFSET('Useful matrices &amp; checks'!$AC$6,UsefulSeries!$O62,0):OFFSET('Useful matrices &amp; checks'!$AD$7,UsefulSeries!$O62,0),TRANSPOSE(D70:E70)))</f>
        <v>1.8928845462409333E-4</v>
      </c>
      <c r="E71" s="29">
        <f ca="1"/>
        <v>1.6033159442313872E-6</v>
      </c>
      <c r="F71" s="29">
        <f t="array" aca="1" ref="F71:G71" ca="1">TRANSPOSE(MMULT(OFFSET('Useful matrices &amp; checks'!$Y$6,UsefulSeries!$O62,0):OFFSET('Useful matrices &amp; checks'!$Z$7,UsefulSeries!$O62,0),OFFSET('SS Taylor expansion'!$AG$6,UsefulSeries!$O62,0):OFFSET('SS Taylor expansion'!$AG$7,UsefulSeries!$O62,0)))+TRANSPOSE(MMULT(OFFSET('Useful matrices &amp; checks'!$AC$6,UsefulSeries!$O62,0):OFFSET('Useful matrices &amp; checks'!$AD$7,UsefulSeries!$O62,0),TRANSPOSE(F70:G70)))</f>
        <v>9.0501477038602146E-4</v>
      </c>
      <c r="G71" s="29">
        <f ca="1"/>
        <v>-2.6562080578476286E-4</v>
      </c>
      <c r="H71" s="29">
        <f t="array" aca="1" ref="H71:I71" ca="1">TRANSPOSE(MMULT(OFFSET('Useful matrices &amp; checks'!$Y$6,UsefulSeries!$O62,0):OFFSET('Useful matrices &amp; checks'!$Z$7,UsefulSeries!$O62,0),OFFSET('SS Taylor expansion'!$AH$6,UsefulSeries!$O62,0):OFFSET('SS Taylor expansion'!$AH$7,UsefulSeries!$O62,0)))+TRANSPOSE(MMULT(OFFSET('Useful matrices &amp; checks'!$AC$6,UsefulSeries!$O62,0):OFFSET('Useful matrices &amp; checks'!$AD$7,UsefulSeries!$O62,0),TRANSPOSE(H70:I70)))</f>
        <v>-8.0095622441388767E-4</v>
      </c>
      <c r="I71" s="29">
        <f ca="1"/>
        <v>2.1056412721508718E-4</v>
      </c>
      <c r="J71" s="29">
        <f t="array" aca="1" ref="J71:K71" ca="1">TRANSPOSE(MMULT(OFFSET('Useful matrices &amp; checks'!$Y$6,UsefulSeries!$O62,0):OFFSET('Useful matrices &amp; checks'!$Z$7,UsefulSeries!$O62,0),OFFSET('SS Taylor expansion'!$AI$6,UsefulSeries!$O62,0):OFFSET('SS Taylor expansion'!$AI$7,UsefulSeries!$O62,0)))+TRANSPOSE(MMULT(OFFSET('Useful matrices &amp; checks'!$AC$6,UsefulSeries!$O62,0):OFFSET('Useful matrices &amp; checks'!$AD$7,UsefulSeries!$O62,0),TRANSPOSE(J70:K70)))</f>
        <v>-2.0986925660217791E-4</v>
      </c>
      <c r="K71" s="29">
        <f ca="1"/>
        <v>-1.2691778065305162E-5</v>
      </c>
      <c r="L71" s="29">
        <f t="array" aca="1" ref="L71:M71" ca="1">TRANSPOSE(MMULT(OFFSET('Useful matrices &amp; checks'!$Y$6,UsefulSeries!$O62,0):OFFSET('Useful matrices &amp; checks'!$Z$7,UsefulSeries!$O62,0),OFFSET('SS Taylor expansion'!$AJ$6,UsefulSeries!$O62,0):OFFSET('SS Taylor expansion'!$AJ$7,UsefulSeries!$O62,0)))+TRANSPOSE(MMULT(OFFSET('Useful matrices &amp; checks'!$AC$6,UsefulSeries!$O62,0):OFFSET('Useful matrices &amp; checks'!$AD$7,UsefulSeries!$O62,0),TRANSPOSE(L70:M70)))</f>
        <v>6.4179361508696529E-4</v>
      </c>
      <c r="M71" s="29">
        <f ca="1"/>
        <v>-2.4294925209471482E-4</v>
      </c>
      <c r="N71" s="39">
        <f t="array" aca="1" ref="N71:O71" ca="1">TRANSPOSE(MMULT(OFFSET('Useful matrices &amp; checks'!$AC$6,UsefulSeries!$O62,0):OFFSET('Useful matrices &amp; checks'!$AD$7,UsefulSeries!$O62,0),TRANSPOSE(N70:O70)))</f>
        <v>8.0570921599459134E-6</v>
      </c>
      <c r="O71" s="39">
        <f ca="1"/>
        <v>-1.361512739893493E-7</v>
      </c>
      <c r="P71" s="39">
        <f t="shared" ca="1" si="2"/>
        <v>-6.1374994762622827E-4</v>
      </c>
      <c r="Q71" s="39">
        <f t="shared" ca="1" si="3"/>
        <v>5.78105330078258E-5</v>
      </c>
      <c r="R71" s="29"/>
      <c r="S71" s="29">
        <f>'Flow probs &amp; rates'!E64-'Flow probs &amp; rates'!E63</f>
        <v>9.1865238838562124E-4</v>
      </c>
      <c r="T71" s="29">
        <f>'Flow probs &amp; rates'!F64-'Flow probs &amp; rates'!F63</f>
        <v>-9.7492385852902125E-4</v>
      </c>
      <c r="U71" s="29">
        <f>'Flow probs &amp; rates'!H64-'Flow probs &amp; rates'!H63</f>
        <v>6.0419024377373481E-4</v>
      </c>
      <c r="V71" s="29"/>
      <c r="W71" s="29">
        <f ca="1">(1-'Flow probs &amp; rates'!$H63)*'Output - Variance decomp.'!C71/('Flow probs &amp; rates'!$E63+'Flow probs &amp; rates'!$F63)-'Flow probs &amp; rates'!$H63*'Output - Variance decomp.'!B71/('Flow probs &amp; rates'!$E63+'Flow probs &amp; rates'!$F63)</f>
        <v>-1.0897922925229889E-3</v>
      </c>
      <c r="X71" s="29">
        <f ca="1">(1-'Flow probs &amp; rates'!$H63)*'Output - Variance decomp.'!E71/('Flow probs &amp; rates'!$E63+'Flow probs &amp; rates'!$F63)-'Flow probs &amp; rates'!$H63*'Output - Variance decomp.'!D71/('Flow probs &amp; rates'!$E63+'Flow probs &amp; rates'!$F63)</f>
        <v>-1.3265862112898096E-5</v>
      </c>
      <c r="Y71" s="29">
        <f ca="1">(1-'Flow probs &amp; rates'!$H63)*'Output - Variance decomp.'!G71/('Flow probs &amp; rates'!$E63+'Flow probs &amp; rates'!$F63)-'Flow probs &amp; rates'!$H63*'Output - Variance decomp.'!F71/('Flow probs &amp; rates'!$E63+'Flow probs &amp; rates'!$F63)</f>
        <v>-4.5029691525685326E-4</v>
      </c>
      <c r="Z71" s="29">
        <f ca="1">(1-'Flow probs &amp; rates'!$H63)*'Output - Variance decomp.'!I71/('Flow probs &amp; rates'!$E63+'Flow probs &amp; rates'!$F63)-'Flow probs &amp; rates'!$H63*'Output - Variance decomp.'!H71/('Flow probs &amp; rates'!$E63+'Flow probs &amp; rates'!$F63)</f>
        <v>3.6381690620128436E-4</v>
      </c>
      <c r="AA71" s="29">
        <f ca="1">(1-'Flow probs &amp; rates'!$H63)*'Output - Variance decomp.'!K71/('Flow probs &amp; rates'!$E63+'Flow probs &amp; rates'!$F63)-'Flow probs &amp; rates'!$H63*'Output - Variance decomp.'!J71/('Flow probs &amp; rates'!$E63+'Flow probs &amp; rates'!$F63)</f>
        <v>-7.4209585251372532E-7</v>
      </c>
      <c r="AB71" s="29">
        <f ca="1">(1-'Flow probs &amp; rates'!$H63)*'Output - Variance decomp.'!M71/('Flow probs &amp; rates'!$E63+'Flow probs &amp; rates'!$F63)-'Flow probs &amp; rates'!$H63*'Output - Variance decomp.'!L71/('Flow probs &amp; rates'!$E63+'Flow probs &amp; rates'!$F63)</f>
        <v>-3.9659904926155553E-4</v>
      </c>
      <c r="AC71" s="29">
        <f ca="1">(1-'Flow probs &amp; rates'!$H63)*'Output - Variance decomp.'!O71/('Flow probs &amp; rates'!$E63+'Flow probs &amp; rates'!$F63)-'Flow probs &amp; rates'!$H63*'Output - Variance decomp.'!N71/('Flow probs &amp; rates'!$E63+'Flow probs &amp; rates'!$F63)</f>
        <v>-8.5401232089324527E-7</v>
      </c>
      <c r="AD71" s="29">
        <f t="shared" ca="1" si="1"/>
        <v>2.1919235649001528E-3</v>
      </c>
    </row>
    <row r="72" spans="1:30" x14ac:dyDescent="0.35">
      <c r="A72" s="2" t="s">
        <v>120</v>
      </c>
      <c r="B72" s="29">
        <f t="array" aca="1" ref="B72:C72" ca="1">TRANSPOSE(MMULT(OFFSET('Useful matrices &amp; checks'!$Y$6,UsefulSeries!$O63,0):OFFSET('Useful matrices &amp; checks'!$Z$7,UsefulSeries!$O63,0),OFFSET('SS Taylor expansion'!$AE$6,UsefulSeries!$O63,0):OFFSET('SS Taylor expansion'!$AE$7,UsefulSeries!$O63,0)))+TRANSPOSE(MMULT(OFFSET('Useful matrices &amp; checks'!$AC$6,UsefulSeries!$O63,0):OFFSET('Useful matrices &amp; checks'!$AD$7,UsefulSeries!$O63,0),TRANSPOSE(B71:C71)))</f>
        <v>5.2184074323538326E-4</v>
      </c>
      <c r="C72" s="29">
        <f ca="1"/>
        <v>-3.4686669055585451E-4</v>
      </c>
      <c r="D72" s="29">
        <f t="array" aca="1" ref="D72:E72" ca="1">TRANSPOSE(MMULT(OFFSET('Useful matrices &amp; checks'!$Y$6,UsefulSeries!$O63,0):OFFSET('Useful matrices &amp; checks'!$Z$7,UsefulSeries!$O63,0),OFFSET('SS Taylor expansion'!$AF$6,UsefulSeries!$O63,0):OFFSET('SS Taylor expansion'!$AF$7,UsefulSeries!$O63,0)))+TRANSPOSE(MMULT(OFFSET('Useful matrices &amp; checks'!$AC$6,UsefulSeries!$O63,0):OFFSET('Useful matrices &amp; checks'!$AD$7,UsefulSeries!$O63,0),TRANSPOSE(D71:E71)))</f>
        <v>-2.9006352280952941E-4</v>
      </c>
      <c r="E72" s="29">
        <f ca="1"/>
        <v>-9.4170947391658364E-7</v>
      </c>
      <c r="F72" s="29">
        <f t="array" aca="1" ref="F72:G72" ca="1">TRANSPOSE(MMULT(OFFSET('Useful matrices &amp; checks'!$Y$6,UsefulSeries!$O63,0):OFFSET('Useful matrices &amp; checks'!$Z$7,UsefulSeries!$O63,0),OFFSET('SS Taylor expansion'!$AG$6,UsefulSeries!$O63,0):OFFSET('SS Taylor expansion'!$AG$7,UsefulSeries!$O63,0)))+TRANSPOSE(MMULT(OFFSET('Useful matrices &amp; checks'!$AC$6,UsefulSeries!$O63,0):OFFSET('Useful matrices &amp; checks'!$AD$7,UsefulSeries!$O63,0),TRANSPOSE(F71:G71)))</f>
        <v>6.339596783778306E-4</v>
      </c>
      <c r="G72" s="29">
        <f ca="1"/>
        <v>1.8031806622942164E-6</v>
      </c>
      <c r="H72" s="29">
        <f t="array" aca="1" ref="H72:I72" ca="1">TRANSPOSE(MMULT(OFFSET('Useful matrices &amp; checks'!$Y$6,UsefulSeries!$O63,0):OFFSET('Useful matrices &amp; checks'!$Z$7,UsefulSeries!$O63,0),OFFSET('SS Taylor expansion'!$AH$6,UsefulSeries!$O63,0):OFFSET('SS Taylor expansion'!$AH$7,UsefulSeries!$O63,0)))+TRANSPOSE(MMULT(OFFSET('Useful matrices &amp; checks'!$AC$6,UsefulSeries!$O63,0):OFFSET('Useful matrices &amp; checks'!$AD$7,UsefulSeries!$O63,0),TRANSPOSE(H71:I71)))</f>
        <v>-7.1660223819729728E-4</v>
      </c>
      <c r="I72" s="29">
        <f ca="1"/>
        <v>1.0414252946719235E-4</v>
      </c>
      <c r="J72" s="29">
        <f t="array" aca="1" ref="J72:K72" ca="1">TRANSPOSE(MMULT(OFFSET('Useful matrices &amp; checks'!$Y$6,UsefulSeries!$O63,0):OFFSET('Useful matrices &amp; checks'!$Z$7,UsefulSeries!$O63,0),OFFSET('SS Taylor expansion'!$AI$6,UsefulSeries!$O63,0):OFFSET('SS Taylor expansion'!$AI$7,UsefulSeries!$O63,0)))+TRANSPOSE(MMULT(OFFSET('Useful matrices &amp; checks'!$AC$6,UsefulSeries!$O63,0):OFFSET('Useful matrices &amp; checks'!$AD$7,UsefulSeries!$O63,0),TRANSPOSE(J71:K71)))</f>
        <v>-4.1475863756902377E-4</v>
      </c>
      <c r="K72" s="29">
        <f ca="1"/>
        <v>-7.6448365068555136E-6</v>
      </c>
      <c r="L72" s="29">
        <f t="array" aca="1" ref="L72:M72" ca="1">TRANSPOSE(MMULT(OFFSET('Useful matrices &amp; checks'!$Y$6,UsefulSeries!$O63,0):OFFSET('Useful matrices &amp; checks'!$Z$7,UsefulSeries!$O63,0),OFFSET('SS Taylor expansion'!$AJ$6,UsefulSeries!$O63,0):OFFSET('SS Taylor expansion'!$AJ$7,UsefulSeries!$O63,0)))+TRANSPOSE(MMULT(OFFSET('Useful matrices &amp; checks'!$AC$6,UsefulSeries!$O63,0):OFFSET('Useful matrices &amp; checks'!$AD$7,UsefulSeries!$O63,0),TRANSPOSE(L71:M71)))</f>
        <v>5.8217295739728845E-4</v>
      </c>
      <c r="M72" s="29">
        <f ca="1"/>
        <v>1.4759418059103895E-5</v>
      </c>
      <c r="N72" s="39">
        <f t="array" aca="1" ref="N72:O72" ca="1">TRANSPOSE(MMULT(OFFSET('Useful matrices &amp; checks'!$AC$6,UsefulSeries!$O63,0):OFFSET('Useful matrices &amp; checks'!$AD$7,UsefulSeries!$O63,0),TRANSPOSE(N71:O71)))</f>
        <v>7.6917059869368217E-6</v>
      </c>
      <c r="O72" s="39">
        <f ca="1"/>
        <v>-8.0017170908278607E-8</v>
      </c>
      <c r="P72" s="39">
        <f t="shared" ca="1" si="2"/>
        <v>-5.7686090972056039E-4</v>
      </c>
      <c r="Q72" s="39">
        <f t="shared" ca="1" si="3"/>
        <v>4.073939606194764E-5</v>
      </c>
      <c r="R72" s="29"/>
      <c r="S72" s="29">
        <f>'Flow probs &amp; rates'!E65-'Flow probs &amp; rates'!E64</f>
        <v>-2.526202232989716E-4</v>
      </c>
      <c r="T72" s="29">
        <f>'Flow probs &amp; rates'!F65-'Flow probs &amp; rates'!F64</f>
        <v>-1.9408872945699679E-4</v>
      </c>
      <c r="U72" s="29">
        <f>'Flow probs &amp; rates'!H65-'Flow probs &amp; rates'!H64</f>
        <v>6.4967163638330466E-4</v>
      </c>
      <c r="V72" s="29"/>
      <c r="W72" s="29">
        <f ca="1">(1-'Flow probs &amp; rates'!$H64)*'Output - Variance decomp.'!C72/('Flow probs &amp; rates'!$E64+'Flow probs &amp; rates'!$F64)-'Flow probs &amp; rates'!$H64*'Output - Variance decomp.'!B72/('Flow probs &amp; rates'!$E64+'Flow probs &amp; rates'!$F64)</f>
        <v>-5.3406548675917541E-4</v>
      </c>
      <c r="X72" s="29">
        <f ca="1">(1-'Flow probs &amp; rates'!$H64)*'Output - Variance decomp.'!E72/('Flow probs &amp; rates'!$E64+'Flow probs &amp; rates'!$F64)-'Flow probs &amp; rates'!$H64*'Output - Variance decomp.'!D72/('Flow probs &amp; rates'!$E64+'Flow probs &amp; rates'!$F64)</f>
        <v>2.273865025792184E-5</v>
      </c>
      <c r="Y72" s="29">
        <f ca="1">(1-'Flow probs &amp; rates'!$H64)*'Output - Variance decomp.'!G72/('Flow probs &amp; rates'!$E64+'Flow probs &amp; rates'!$F64)-'Flow probs &amp; rates'!$H64*'Output - Variance decomp.'!F72/('Flow probs &amp; rates'!$E64+'Flow probs &amp; rates'!$F64)</f>
        <v>-5.0058143519202159E-5</v>
      </c>
      <c r="Z72" s="29">
        <f ca="1">(1-'Flow probs &amp; rates'!$H64)*'Output - Variance decomp.'!I72/('Flow probs &amp; rates'!$E64+'Flow probs &amp; rates'!$F64)-'Flow probs &amp; rates'!$H64*'Output - Variance decomp.'!H72/('Flow probs &amp; rates'!$E64+'Flow probs &amp; rates'!$F64)</f>
        <v>2.0681233699160206E-4</v>
      </c>
      <c r="AA72" s="29">
        <f ca="1">(1-'Flow probs &amp; rates'!$H64)*'Output - Variance decomp.'!K72/('Flow probs &amp; rates'!$E64+'Flow probs &amp; rates'!$F64)-'Flow probs &amp; rates'!$H64*'Output - Variance decomp.'!J72/('Flow probs &amp; rates'!$E64+'Flow probs &amp; rates'!$F64)</f>
        <v>2.36026730478443E-5</v>
      </c>
      <c r="AB72" s="29">
        <f ca="1">(1-'Flow probs &amp; rates'!$H64)*'Output - Variance decomp.'!M72/('Flow probs &amp; rates'!$E64+'Flow probs &amp; rates'!$F64)-'Flow probs &amp; rates'!$H64*'Output - Variance decomp.'!L72/('Flow probs &amp; rates'!$E64+'Flow probs &amp; rates'!$F64)</f>
        <v>-2.7429621450715352E-5</v>
      </c>
      <c r="AC72" s="29">
        <f ca="1">(1-'Flow probs &amp; rates'!$H64)*'Output - Variance decomp.'!O72/('Flow probs &amp; rates'!$E64+'Flow probs &amp; rates'!$F64)-'Flow probs &amp; rates'!$H64*'Output - Variance decomp.'!N72/('Flow probs &amp; rates'!$E64+'Flow probs &amp; rates'!$F64)</f>
        <v>-7.5151013517963382E-7</v>
      </c>
      <c r="AD72" s="29">
        <f t="shared" ca="1" si="1"/>
        <v>1.0088227379502091E-3</v>
      </c>
    </row>
    <row r="73" spans="1:30" x14ac:dyDescent="0.35">
      <c r="A73" s="2" t="s">
        <v>121</v>
      </c>
      <c r="B73" s="29">
        <f t="array" aca="1" ref="B73:C73" ca="1">TRANSPOSE(MMULT(OFFSET('Useful matrices &amp; checks'!$Y$6,UsefulSeries!$O64,0):OFFSET('Useful matrices &amp; checks'!$Z$7,UsefulSeries!$O64,0),OFFSET('SS Taylor expansion'!$AE$6,UsefulSeries!$O64,0):OFFSET('SS Taylor expansion'!$AE$7,UsefulSeries!$O64,0)))+TRANSPOSE(MMULT(OFFSET('Useful matrices &amp; checks'!$AC$6,UsefulSeries!$O64,0):OFFSET('Useful matrices &amp; checks'!$AD$7,UsefulSeries!$O64,0),TRANSPOSE(B72:C72)))</f>
        <v>-1.8597906721397046E-4</v>
      </c>
      <c r="C73" s="29">
        <f ca="1"/>
        <v>3.3985839200250778E-4</v>
      </c>
      <c r="D73" s="29">
        <f t="array" aca="1" ref="D73:E73" ca="1">TRANSPOSE(MMULT(OFFSET('Useful matrices &amp; checks'!$Y$6,UsefulSeries!$O64,0):OFFSET('Useful matrices &amp; checks'!$Z$7,UsefulSeries!$O64,0),OFFSET('SS Taylor expansion'!$AF$6,UsefulSeries!$O64,0):OFFSET('SS Taylor expansion'!$AF$7,UsefulSeries!$O64,0)))+TRANSPOSE(MMULT(OFFSET('Useful matrices &amp; checks'!$AC$6,UsefulSeries!$O64,0):OFFSET('Useful matrices &amp; checks'!$AD$7,UsefulSeries!$O64,0),TRANSPOSE(D72:E72)))</f>
        <v>-5.5852190834481985E-5</v>
      </c>
      <c r="E73" s="29">
        <f ca="1"/>
        <v>-1.8648392125806833E-6</v>
      </c>
      <c r="F73" s="29">
        <f t="array" aca="1" ref="F73:G73" ca="1">TRANSPOSE(MMULT(OFFSET('Useful matrices &amp; checks'!$Y$6,UsefulSeries!$O64,0):OFFSET('Useful matrices &amp; checks'!$Z$7,UsefulSeries!$O64,0),OFFSET('SS Taylor expansion'!$AG$6,UsefulSeries!$O64,0):OFFSET('SS Taylor expansion'!$AG$7,UsefulSeries!$O64,0)))+TRANSPOSE(MMULT(OFFSET('Useful matrices &amp; checks'!$AC$6,UsefulSeries!$O64,0):OFFSET('Useful matrices &amp; checks'!$AD$7,UsefulSeries!$O64,0),TRANSPOSE(F72:G72)))</f>
        <v>5.9812379145639163E-5</v>
      </c>
      <c r="G73" s="29">
        <f ca="1"/>
        <v>5.1170732310496273E-4</v>
      </c>
      <c r="H73" s="29">
        <f t="array" aca="1" ref="H73:I73" ca="1">TRANSPOSE(MMULT(OFFSET('Useful matrices &amp; checks'!$Y$6,UsefulSeries!$O64,0):OFFSET('Useful matrices &amp; checks'!$Z$7,UsefulSeries!$O64,0),OFFSET('SS Taylor expansion'!$AH$6,UsefulSeries!$O64,0):OFFSET('SS Taylor expansion'!$AH$7,UsefulSeries!$O64,0)))+TRANSPOSE(MMULT(OFFSET('Useful matrices &amp; checks'!$AC$6,UsefulSeries!$O64,0):OFFSET('Useful matrices &amp; checks'!$AD$7,UsefulSeries!$O64,0),TRANSPOSE(H72:I72)))</f>
        <v>-5.809316978400617E-4</v>
      </c>
      <c r="I73" s="29">
        <f ca="1"/>
        <v>4.625365459689693E-4</v>
      </c>
      <c r="J73" s="29">
        <f t="array" aca="1" ref="J73:K73" ca="1">TRANSPOSE(MMULT(OFFSET('Useful matrices &amp; checks'!$Y$6,UsefulSeries!$O64,0):OFFSET('Useful matrices &amp; checks'!$Z$7,UsefulSeries!$O64,0),OFFSET('SS Taylor expansion'!$AI$6,UsefulSeries!$O64,0):OFFSET('SS Taylor expansion'!$AI$7,UsefulSeries!$O64,0)))+TRANSPOSE(MMULT(OFFSET('Useful matrices &amp; checks'!$AC$6,UsefulSeries!$O64,0):OFFSET('Useful matrices &amp; checks'!$AD$7,UsefulSeries!$O64,0),TRANSPOSE(J72:K72)))</f>
        <v>9.9211197261474986E-5</v>
      </c>
      <c r="K73" s="29">
        <f ca="1"/>
        <v>2.1372640690985716E-6</v>
      </c>
      <c r="L73" s="29">
        <f t="array" aca="1" ref="L73:M73" ca="1">TRANSPOSE(MMULT(OFFSET('Useful matrices &amp; checks'!$Y$6,UsefulSeries!$O64,0):OFFSET('Useful matrices &amp; checks'!$Z$7,UsefulSeries!$O64,0),OFFSET('SS Taylor expansion'!$AJ$6,UsefulSeries!$O64,0):OFFSET('SS Taylor expansion'!$AJ$7,UsefulSeries!$O64,0)))+TRANSPOSE(MMULT(OFFSET('Useful matrices &amp; checks'!$AC$6,UsefulSeries!$O64,0):OFFSET('Useful matrices &amp; checks'!$AD$7,UsefulSeries!$O64,0),TRANSPOSE(L72:M72)))</f>
        <v>8.284440310800126E-4</v>
      </c>
      <c r="M73" s="29">
        <f ca="1"/>
        <v>1.0459417220493419E-3</v>
      </c>
      <c r="N73" s="39">
        <f t="array" aca="1" ref="N73:O73" ca="1">TRANSPOSE(MMULT(OFFSET('Useful matrices &amp; checks'!$AC$6,UsefulSeries!$O64,0):OFFSET('Useful matrices &amp; checks'!$AD$7,UsefulSeries!$O64,0),TRANSPOSE(N72:O72)))</f>
        <v>7.6513834702262371E-6</v>
      </c>
      <c r="O73" s="39">
        <f ca="1"/>
        <v>2.7644957396878123E-7</v>
      </c>
      <c r="P73" s="39">
        <f t="shared" ca="1" si="2"/>
        <v>-6.7188144185794199E-4</v>
      </c>
      <c r="Q73" s="39">
        <f t="shared" ca="1" si="3"/>
        <v>9.6693499345014235E-5</v>
      </c>
      <c r="R73" s="29"/>
      <c r="S73" s="29">
        <f>'Flow probs &amp; rates'!E66-'Flow probs &amp; rates'!E65</f>
        <v>-4.9952540678910307E-4</v>
      </c>
      <c r="T73" s="29">
        <f>'Flow probs &amp; rates'!F66-'Flow probs &amp; rates'!F65</f>
        <v>2.4572863569012823E-3</v>
      </c>
      <c r="U73" s="29">
        <f>'Flow probs &amp; rates'!H66-'Flow probs &amp; rates'!H65</f>
        <v>7.1372265392763423E-4</v>
      </c>
      <c r="V73" s="29"/>
      <c r="W73" s="29">
        <f ca="1">(1-'Flow probs &amp; rates'!$H65)*'Output - Variance decomp.'!C73/('Flow probs &amp; rates'!$E65+'Flow probs &amp; rates'!$F65)-'Flow probs &amp; rates'!$H65*'Output - Variance decomp.'!B73/('Flow probs &amp; rates'!$E65+'Flow probs &amp; rates'!$F65)</f>
        <v>4.9646072250165703E-4</v>
      </c>
      <c r="X73" s="29">
        <f ca="1">(1-'Flow probs &amp; rates'!$H65)*'Output - Variance decomp.'!E73/('Flow probs &amp; rates'!$E65+'Flow probs &amp; rates'!$F65)-'Flow probs &amp; rates'!$H65*'Output - Variance decomp.'!D73/('Flow probs &amp; rates'!$E65+'Flow probs &amp; rates'!$F65)</f>
        <v>2.0540044908923227E-6</v>
      </c>
      <c r="Y73" s="29">
        <f ca="1">(1-'Flow probs &amp; rates'!$H65)*'Output - Variance decomp.'!G73/('Flow probs &amp; rates'!$E65+'Flow probs &amp; rates'!$F65)-'Flow probs &amp; rates'!$H65*'Output - Variance decomp.'!F73/('Flow probs &amp; rates'!$E65+'Flow probs &amp; rates'!$F65)</f>
        <v>7.1894458711959698E-4</v>
      </c>
      <c r="Z73" s="29">
        <f ca="1">(1-'Flow probs &amp; rates'!$H65)*'Output - Variance decomp.'!I73/('Flow probs &amp; rates'!$E65+'Flow probs &amp; rates'!$F65)-'Flow probs &amp; rates'!$H65*'Output - Variance decomp.'!H73/('Flow probs &amp; rates'!$E65+'Flow probs &amp; rates'!$F65)</f>
        <v>7.0320905863816387E-4</v>
      </c>
      <c r="AA73" s="29">
        <f ca="1">(1-'Flow probs &amp; rates'!$H65)*'Output - Variance decomp.'!K73/('Flow probs &amp; rates'!$E65+'Flow probs &amp; rates'!$F65)-'Flow probs &amp; rates'!$H65*'Output - Variance decomp.'!J73/('Flow probs &amp; rates'!$E65+'Flow probs &amp; rates'!$F65)</f>
        <v>-5.3113656973571727E-6</v>
      </c>
      <c r="AB73" s="29">
        <f ca="1">(1-'Flow probs &amp; rates'!$H65)*'Output - Variance decomp.'!M73/('Flow probs &amp; rates'!$E65+'Flow probs &amp; rates'!$F65)-'Flow probs &amp; rates'!$H65*'Output - Variance decomp.'!L73/('Flow probs &amp; rates'!$E65+'Flow probs &amp; rates'!$F65)</f>
        <v>1.4102095593930739E-3</v>
      </c>
      <c r="AC73" s="29">
        <f ca="1">(1-'Flow probs &amp; rates'!$H65)*'Output - Variance decomp.'!O73/('Flow probs &amp; rates'!$E65+'Flow probs &amp; rates'!$F65)-'Flow probs &amp; rates'!$H65*'Output - Variance decomp.'!N73/('Flow probs &amp; rates'!$E65+'Flow probs &amp; rates'!$F65)</f>
        <v>-2.517040076821089E-7</v>
      </c>
      <c r="AD73" s="29">
        <f t="shared" ca="1" si="1"/>
        <v>-2.6115922085107103E-3</v>
      </c>
    </row>
    <row r="74" spans="1:30" x14ac:dyDescent="0.35">
      <c r="A74" s="2" t="s">
        <v>122</v>
      </c>
      <c r="B74" s="29">
        <f t="array" aca="1" ref="B74:C74" ca="1">TRANSPOSE(MMULT(OFFSET('Useful matrices &amp; checks'!$Y$6,UsefulSeries!$O65,0):OFFSET('Useful matrices &amp; checks'!$Z$7,UsefulSeries!$O65,0),OFFSET('SS Taylor expansion'!$AE$6,UsefulSeries!$O65,0):OFFSET('SS Taylor expansion'!$AE$7,UsefulSeries!$O65,0)))+TRANSPOSE(MMULT(OFFSET('Useful matrices &amp; checks'!$AC$6,UsefulSeries!$O65,0):OFFSET('Useful matrices &amp; checks'!$AD$7,UsefulSeries!$O65,0),TRANSPOSE(B73:C73)))</f>
        <v>-2.5647349557309619E-4</v>
      </c>
      <c r="C74" s="29">
        <f ca="1"/>
        <v>3.6683860449724905E-4</v>
      </c>
      <c r="D74" s="29">
        <f t="array" aca="1" ref="D74:E74" ca="1">TRANSPOSE(MMULT(OFFSET('Useful matrices &amp; checks'!$Y$6,UsefulSeries!$O65,0):OFFSET('Useful matrices &amp; checks'!$Z$7,UsefulSeries!$O65,0),OFFSET('SS Taylor expansion'!$AF$6,UsefulSeries!$O65,0):OFFSET('SS Taylor expansion'!$AF$7,UsefulSeries!$O65,0)))+TRANSPOSE(MMULT(OFFSET('Useful matrices &amp; checks'!$AC$6,UsefulSeries!$O65,0):OFFSET('Useful matrices &amp; checks'!$AD$7,UsefulSeries!$O65,0),TRANSPOSE(D73:E73)))</f>
        <v>-1.3126682284023221E-3</v>
      </c>
      <c r="E74" s="29">
        <f ca="1"/>
        <v>1.5289082949371014E-4</v>
      </c>
      <c r="F74" s="29">
        <f t="array" aca="1" ref="F74:G74" ca="1">TRANSPOSE(MMULT(OFFSET('Useful matrices &amp; checks'!$Y$6,UsefulSeries!$O65,0):OFFSET('Useful matrices &amp; checks'!$Z$7,UsefulSeries!$O65,0),OFFSET('SS Taylor expansion'!$AG$6,UsefulSeries!$O65,0):OFFSET('SS Taylor expansion'!$AG$7,UsefulSeries!$O65,0)))+TRANSPOSE(MMULT(OFFSET('Useful matrices &amp; checks'!$AC$6,UsefulSeries!$O65,0):OFFSET('Useful matrices &amp; checks'!$AD$7,UsefulSeries!$O65,0),TRANSPOSE(F73:G73)))</f>
        <v>-1.5826242247915341E-4</v>
      </c>
      <c r="G74" s="29">
        <f ca="1"/>
        <v>6.0268868965885811E-4</v>
      </c>
      <c r="H74" s="29">
        <f t="array" aca="1" ref="H74:I74" ca="1">TRANSPOSE(MMULT(OFFSET('Useful matrices &amp; checks'!$Y$6,UsefulSeries!$O65,0):OFFSET('Useful matrices &amp; checks'!$Z$7,UsefulSeries!$O65,0),OFFSET('SS Taylor expansion'!$AH$6,UsefulSeries!$O65,0):OFFSET('SS Taylor expansion'!$AH$7,UsefulSeries!$O65,0)))+TRANSPOSE(MMULT(OFFSET('Useful matrices &amp; checks'!$AC$6,UsefulSeries!$O65,0):OFFSET('Useful matrices &amp; checks'!$AD$7,UsefulSeries!$O65,0),TRANSPOSE(H73:I73)))</f>
        <v>-6.3785965446125164E-4</v>
      </c>
      <c r="I74" s="29">
        <f ca="1"/>
        <v>-8.6263860413019356E-4</v>
      </c>
      <c r="J74" s="29">
        <f t="array" aca="1" ref="J74:K74" ca="1">TRANSPOSE(MMULT(OFFSET('Useful matrices &amp; checks'!$Y$6,UsefulSeries!$O65,0):OFFSET('Useful matrices &amp; checks'!$Z$7,UsefulSeries!$O65,0),OFFSET('SS Taylor expansion'!$AI$6,UsefulSeries!$O65,0):OFFSET('SS Taylor expansion'!$AI$7,UsefulSeries!$O65,0)))+TRANSPOSE(MMULT(OFFSET('Useful matrices &amp; checks'!$AC$6,UsefulSeries!$O65,0):OFFSET('Useful matrices &amp; checks'!$AD$7,UsefulSeries!$O65,0),TRANSPOSE(J73:K73)))</f>
        <v>-7.6764323729004008E-4</v>
      </c>
      <c r="K74" s="29">
        <f ca="1"/>
        <v>9.0510753375147205E-5</v>
      </c>
      <c r="L74" s="29">
        <f t="array" aca="1" ref="L74:M74" ca="1">TRANSPOSE(MMULT(OFFSET('Useful matrices &amp; checks'!$Y$6,UsefulSeries!$O65,0):OFFSET('Useful matrices &amp; checks'!$Z$7,UsefulSeries!$O65,0),OFFSET('SS Taylor expansion'!$AJ$6,UsefulSeries!$O65,0):OFFSET('SS Taylor expansion'!$AJ$7,UsefulSeries!$O65,0)))+TRANSPOSE(MMULT(OFFSET('Useful matrices &amp; checks'!$AC$6,UsefulSeries!$O65,0):OFFSET('Useful matrices &amp; checks'!$AD$7,UsefulSeries!$O65,0),TRANSPOSE(L73:M73)))</f>
        <v>7.1026544160610278E-4</v>
      </c>
      <c r="M74" s="29">
        <f ca="1"/>
        <v>-1.237861803129528E-3</v>
      </c>
      <c r="N74" s="39">
        <f t="array" aca="1" ref="N74:O74" ca="1">TRANSPOSE(MMULT(OFFSET('Useful matrices &amp; checks'!$AC$6,UsefulSeries!$O65,0):OFFSET('Useful matrices &amp; checks'!$AD$7,UsefulSeries!$O65,0),TRANSPOSE(N73:O73)))</f>
        <v>7.1524517533187143E-6</v>
      </c>
      <c r="O74" s="39">
        <f ca="1"/>
        <v>-7.2375240603098648E-7</v>
      </c>
      <c r="P74" s="39">
        <f t="shared" ca="1" si="2"/>
        <v>-6.6600846544131152E-4</v>
      </c>
      <c r="Q74" s="39">
        <f t="shared" ca="1" si="3"/>
        <v>-2.2284899135503262E-4</v>
      </c>
      <c r="R74" s="29"/>
      <c r="S74" s="29">
        <f>'Flow probs &amp; rates'!E67-'Flow probs &amp; rates'!E66</f>
        <v>-3.0814976102877534E-3</v>
      </c>
      <c r="T74" s="29">
        <f>'Flow probs &amp; rates'!F67-'Flow probs &amp; rates'!F66</f>
        <v>-1.1111442739958205E-3</v>
      </c>
      <c r="U74" s="29">
        <f>'Flow probs &amp; rates'!H67-'Flow probs &amp; rates'!H66</f>
        <v>-2.6247711230047849E-4</v>
      </c>
      <c r="V74" s="29"/>
      <c r="W74" s="29">
        <f ca="1">(1-'Flow probs &amp; rates'!$H66)*'Output - Variance decomp.'!C74/('Flow probs &amp; rates'!$E66+'Flow probs &amp; rates'!$F66)-'Flow probs &amp; rates'!$H66*'Output - Variance decomp.'!B74/('Flow probs &amp; rates'!$E66+'Flow probs &amp; rates'!$F66)</f>
        <v>5.3885596519058867E-4</v>
      </c>
      <c r="X74" s="29">
        <f ca="1">(1-'Flow probs &amp; rates'!$H66)*'Output - Variance decomp.'!E74/('Flow probs &amp; rates'!$E66+'Flow probs &amp; rates'!$F66)-'Flow probs &amp; rates'!$H66*'Output - Variance decomp.'!D74/('Flow probs &amp; rates'!$E66+'Flow probs &amp; rates'!$F66)</f>
        <v>3.2687663652605434E-4</v>
      </c>
      <c r="Y74" s="29">
        <f ca="1">(1-'Flow probs &amp; rates'!$H66)*'Output - Variance decomp.'!G74/('Flow probs &amp; rates'!$E66+'Flow probs &amp; rates'!$F66)-'Flow probs &amp; rates'!$H66*'Output - Variance decomp.'!F74/('Flow probs &amp; rates'!$E66+'Flow probs &amp; rates'!$F66)</f>
        <v>8.6297989519822896E-4</v>
      </c>
      <c r="Z74" s="29">
        <f ca="1">(1-'Flow probs &amp; rates'!$H66)*'Output - Variance decomp.'!I74/('Flow probs &amp; rates'!$E66+'Flow probs &amp; rates'!$F66)-'Flow probs &amp; rates'!$H66*'Output - Variance decomp.'!H74/('Flow probs &amp; rates'!$E66+'Flow probs &amp; rates'!$F66)</f>
        <v>-1.1618674986769997E-3</v>
      </c>
      <c r="AA74" s="29">
        <f ca="1">(1-'Flow probs &amp; rates'!$H66)*'Output - Variance decomp.'!K74/('Flow probs &amp; rates'!$E66+'Flow probs &amp; rates'!$F66)-'Flow probs &amp; rates'!$H66*'Output - Variance decomp.'!J74/('Flow probs &amp; rates'!$E66+'Flow probs &amp; rates'!$F66)</f>
        <v>1.9270786411729302E-4</v>
      </c>
      <c r="AB74" s="29">
        <f ca="1">(1-'Flow probs &amp; rates'!$H66)*'Output - Variance decomp.'!M74/('Flow probs &amp; rates'!$E66+'Flow probs &amp; rates'!$F66)-'Flow probs &amp; rates'!$H66*'Output - Variance decomp.'!L74/('Flow probs &amp; rates'!$E66+'Flow probs &amp; rates'!$F66)</f>
        <v>-1.8051531907686566E-3</v>
      </c>
      <c r="AC74" s="29">
        <f ca="1">(1-'Flow probs &amp; rates'!$H66)*'Output - Variance decomp.'!O74/('Flow probs &amp; rates'!$E66+'Flow probs &amp; rates'!$F66)-'Flow probs &amp; rates'!$H66*'Output - Variance decomp.'!N74/('Flow probs &amp; rates'!$E66+'Flow probs &amp; rates'!$F66)</f>
        <v>-1.6269872231953084E-6</v>
      </c>
      <c r="AD74" s="29">
        <f t="shared" ca="1" si="1"/>
        <v>7.8475020333620819E-4</v>
      </c>
    </row>
    <row r="75" spans="1:30" x14ac:dyDescent="0.35">
      <c r="A75" s="2" t="s">
        <v>123</v>
      </c>
      <c r="B75" s="29">
        <f t="array" aca="1" ref="B75:C75" ca="1">TRANSPOSE(MMULT(OFFSET('Useful matrices &amp; checks'!$Y$6,UsefulSeries!$O66,0):OFFSET('Useful matrices &amp; checks'!$Z$7,UsefulSeries!$O66,0),OFFSET('SS Taylor expansion'!$AE$6,UsefulSeries!$O66,0):OFFSET('SS Taylor expansion'!$AE$7,UsefulSeries!$O66,0)))+TRANSPOSE(MMULT(OFFSET('Useful matrices &amp; checks'!$AC$6,UsefulSeries!$O66,0):OFFSET('Useful matrices &amp; checks'!$AD$7,UsefulSeries!$O66,0),TRANSPOSE(B74:C74)))</f>
        <v>-1.3465893734655152E-4</v>
      </c>
      <c r="C75" s="29">
        <f ca="1"/>
        <v>1.752156030698658E-4</v>
      </c>
      <c r="D75" s="29">
        <f t="array" aca="1" ref="D75:E75" ca="1">TRANSPOSE(MMULT(OFFSET('Useful matrices &amp; checks'!$Y$6,UsefulSeries!$O66,0):OFFSET('Useful matrices &amp; checks'!$Z$7,UsefulSeries!$O66,0),OFFSET('SS Taylor expansion'!$AF$6,UsefulSeries!$O66,0):OFFSET('SS Taylor expansion'!$AF$7,UsefulSeries!$O66,0)))+TRANSPOSE(MMULT(OFFSET('Useful matrices &amp; checks'!$AC$6,UsefulSeries!$O66,0):OFFSET('Useful matrices &amp; checks'!$AD$7,UsefulSeries!$O66,0),TRANSPOSE(D74:E74)))</f>
        <v>-2.4213233009840601E-4</v>
      </c>
      <c r="E75" s="29">
        <f ca="1"/>
        <v>8.3188209909979769E-5</v>
      </c>
      <c r="F75" s="29">
        <f t="array" aca="1" ref="F75:G75" ca="1">TRANSPOSE(MMULT(OFFSET('Useful matrices &amp; checks'!$Y$6,UsefulSeries!$O66,0):OFFSET('Useful matrices &amp; checks'!$Z$7,UsefulSeries!$O66,0),OFFSET('SS Taylor expansion'!$AG$6,UsefulSeries!$O66,0):OFFSET('SS Taylor expansion'!$AG$7,UsefulSeries!$O66,0)))+TRANSPOSE(MMULT(OFFSET('Useful matrices &amp; checks'!$AC$6,UsefulSeries!$O66,0):OFFSET('Useful matrices &amp; checks'!$AD$7,UsefulSeries!$O66,0),TRANSPOSE(F74:G74)))</f>
        <v>7.373594144731659E-4</v>
      </c>
      <c r="G75" s="29">
        <f ca="1"/>
        <v>-2.8682202196695197E-4</v>
      </c>
      <c r="H75" s="29">
        <f t="array" aca="1" ref="H75:I75" ca="1">TRANSPOSE(MMULT(OFFSET('Useful matrices &amp; checks'!$Y$6,UsefulSeries!$O66,0):OFFSET('Useful matrices &amp; checks'!$Z$7,UsefulSeries!$O66,0),OFFSET('SS Taylor expansion'!$AH$6,UsefulSeries!$O66,0):OFFSET('SS Taylor expansion'!$AH$7,UsefulSeries!$O66,0)))+TRANSPOSE(MMULT(OFFSET('Useful matrices &amp; checks'!$AC$6,UsefulSeries!$O66,0):OFFSET('Useful matrices &amp; checks'!$AD$7,UsefulSeries!$O66,0),TRANSPOSE(H74:I74)))</f>
        <v>-7.3097228177723445E-4</v>
      </c>
      <c r="I75" s="29">
        <f ca="1"/>
        <v>1.2840232362290864E-4</v>
      </c>
      <c r="J75" s="29">
        <f t="array" aca="1" ref="J75:K75" ca="1">TRANSPOSE(MMULT(OFFSET('Useful matrices &amp; checks'!$Y$6,UsefulSeries!$O66,0):OFFSET('Useful matrices &amp; checks'!$Z$7,UsefulSeries!$O66,0),OFFSET('SS Taylor expansion'!$AI$6,UsefulSeries!$O66,0):OFFSET('SS Taylor expansion'!$AI$7,UsefulSeries!$O66,0)))+TRANSPOSE(MMULT(OFFSET('Useful matrices &amp; checks'!$AC$6,UsefulSeries!$O66,0):OFFSET('Useful matrices &amp; checks'!$AD$7,UsefulSeries!$O66,0),TRANSPOSE(J74:K74)))</f>
        <v>5.4659273583866619E-4</v>
      </c>
      <c r="K75" s="29">
        <f ca="1"/>
        <v>7.2236875251979879E-5</v>
      </c>
      <c r="L75" s="29">
        <f t="array" aca="1" ref="L75:M75" ca="1">TRANSPOSE(MMULT(OFFSET('Useful matrices &amp; checks'!$Y$6,UsefulSeries!$O66,0):OFFSET('Useful matrices &amp; checks'!$Z$7,UsefulSeries!$O66,0),OFFSET('SS Taylor expansion'!$AJ$6,UsefulSeries!$O66,0):OFFSET('SS Taylor expansion'!$AJ$7,UsefulSeries!$O66,0)))+TRANSPOSE(MMULT(OFFSET('Useful matrices &amp; checks'!$AC$6,UsefulSeries!$O66,0):OFFSET('Useful matrices &amp; checks'!$AD$7,UsefulSeries!$O66,0),TRANSPOSE(L74:M74)))</f>
        <v>5.4544436806550653E-4</v>
      </c>
      <c r="M75" s="29">
        <f ca="1"/>
        <v>1.0317987611341457E-4</v>
      </c>
      <c r="N75" s="39">
        <f t="array" aca="1" ref="N75:O75" ca="1">TRANSPOSE(MMULT(OFFSET('Useful matrices &amp; checks'!$AC$6,UsefulSeries!$O66,0):OFFSET('Useful matrices &amp; checks'!$AD$7,UsefulSeries!$O66,0),TRANSPOSE(N74:O74)))</f>
        <v>6.9381320264749107E-6</v>
      </c>
      <c r="O75" s="39">
        <f ca="1"/>
        <v>-2.0332182994819636E-7</v>
      </c>
      <c r="P75" s="39">
        <f t="shared" ca="1" si="2"/>
        <v>-7.4766671432579255E-4</v>
      </c>
      <c r="Q75" s="39">
        <f t="shared" ca="1" si="3"/>
        <v>-3.2184676742842792E-4</v>
      </c>
      <c r="R75" s="29"/>
      <c r="S75" s="29">
        <f>'Flow probs &amp; rates'!E68-'Flow probs &amp; rates'!E67</f>
        <v>-1.9095613144171075E-5</v>
      </c>
      <c r="T75" s="29">
        <f>'Flow probs &amp; rates'!F68-'Flow probs &amp; rates'!F67</f>
        <v>-4.6649223257179406E-5</v>
      </c>
      <c r="U75" s="29">
        <f>'Flow probs &amp; rates'!H68-'Flow probs &amp; rates'!H67</f>
        <v>6.7053129687119628E-5</v>
      </c>
      <c r="V75" s="29"/>
      <c r="W75" s="29">
        <f ca="1">(1-'Flow probs &amp; rates'!$H67)*'Output - Variance decomp.'!C75/('Flow probs &amp; rates'!$E67+'Flow probs &amp; rates'!$F67)-'Flow probs &amp; rates'!$H67*'Output - Variance decomp.'!B75/('Flow probs &amp; rates'!$E67+'Flow probs &amp; rates'!$F67)</f>
        <v>2.6005414679441431E-4</v>
      </c>
      <c r="X75" s="29">
        <f ca="1">(1-'Flow probs &amp; rates'!$H67)*'Output - Variance decomp.'!E75/('Flow probs &amp; rates'!$E67+'Flow probs &amp; rates'!$F67)-'Flow probs &amp; rates'!$H67*'Output - Variance decomp.'!D75/('Flow probs &amp; rates'!$E67+'Flow probs &amp; rates'!$F67)</f>
        <v>1.3861014654551694E-4</v>
      </c>
      <c r="Y75" s="29">
        <f ca="1">(1-'Flow probs &amp; rates'!$H67)*'Output - Variance decomp.'!G75/('Flow probs &amp; rates'!$E67+'Flow probs &amp; rates'!$F67)-'Flow probs &amp; rates'!$H67*'Output - Variance decomp.'!F75/('Flow probs &amp; rates'!$E67+'Flow probs &amp; rates'!$F67)</f>
        <v>-4.6962606721583029E-4</v>
      </c>
      <c r="Z75" s="29">
        <f ca="1">(1-'Flow probs &amp; rates'!$H67)*'Output - Variance decomp.'!I75/('Flow probs &amp; rates'!$E67+'Flow probs &amp; rates'!$F67)-'Flow probs &amp; rates'!$H67*'Output - Variance decomp.'!H75/('Flow probs &amp; rates'!$E67+'Flow probs &amp; rates'!$F67)</f>
        <v>2.4430341397585394E-4</v>
      </c>
      <c r="AA75" s="29">
        <f ca="1">(1-'Flow probs &amp; rates'!$H67)*'Output - Variance decomp.'!K75/('Flow probs &amp; rates'!$E67+'Flow probs &amp; rates'!$F67)-'Flow probs &amp; rates'!$H67*'Output - Variance decomp.'!J75/('Flow probs &amp; rates'!$E67+'Flow probs &amp; rates'!$F67)</f>
        <v>5.6049022340409604E-5</v>
      </c>
      <c r="AB75" s="29">
        <f ca="1">(1-'Flow probs &amp; rates'!$H67)*'Output - Variance decomp.'!M75/('Flow probs &amp; rates'!$E67+'Flow probs &amp; rates'!$F67)-'Flow probs &amp; rates'!$H67*'Output - Variance decomp.'!L75/('Flow probs &amp; rates'!$E67+'Flow probs &amp; rates'!$F67)</f>
        <v>1.0005127651896046E-4</v>
      </c>
      <c r="AC75" s="29">
        <f ca="1">(1-'Flow probs &amp; rates'!$H67)*'Output - Variance decomp.'!O75/('Flow probs &amp; rates'!$E67+'Flow probs &amp; rates'!$F67)-'Flow probs &amp; rates'!$H67*'Output - Variance decomp.'!N75/('Flow probs &amp; rates'!$E67+'Flow probs &amp; rates'!$F67)</f>
        <v>-8.7806308594251763E-7</v>
      </c>
      <c r="AD75" s="29">
        <f t="shared" ca="1" si="1"/>
        <v>-2.6151074618626285E-4</v>
      </c>
    </row>
    <row r="76" spans="1:30" x14ac:dyDescent="0.35">
      <c r="A76" s="2" t="s">
        <v>124</v>
      </c>
      <c r="B76" s="29">
        <f t="array" aca="1" ref="B76:C76" ca="1">TRANSPOSE(MMULT(OFFSET('Useful matrices &amp; checks'!$Y$6,UsefulSeries!$O67,0):OFFSET('Useful matrices &amp; checks'!$Z$7,UsefulSeries!$O67,0),OFFSET('SS Taylor expansion'!$AE$6,UsefulSeries!$O67,0):OFFSET('SS Taylor expansion'!$AE$7,UsefulSeries!$O67,0)))+TRANSPOSE(MMULT(OFFSET('Useful matrices &amp; checks'!$AC$6,UsefulSeries!$O67,0):OFFSET('Useful matrices &amp; checks'!$AD$7,UsefulSeries!$O67,0),TRANSPOSE(B75:C75)))</f>
        <v>-1.1333004897653829E-4</v>
      </c>
      <c r="C76" s="29">
        <f ca="1"/>
        <v>1.217240074905762E-4</v>
      </c>
      <c r="D76" s="29">
        <f t="array" aca="1" ref="D76:E76" ca="1">TRANSPOSE(MMULT(OFFSET('Useful matrices &amp; checks'!$Y$6,UsefulSeries!$O67,0):OFFSET('Useful matrices &amp; checks'!$Z$7,UsefulSeries!$O67,0),OFFSET('SS Taylor expansion'!$AF$6,UsefulSeries!$O67,0):OFFSET('SS Taylor expansion'!$AF$7,UsefulSeries!$O67,0)))+TRANSPOSE(MMULT(OFFSET('Useful matrices &amp; checks'!$AC$6,UsefulSeries!$O67,0):OFFSET('Useful matrices &amp; checks'!$AD$7,UsefulSeries!$O67,0),TRANSPOSE(D75:E75)))</f>
        <v>3.8464350258506346E-4</v>
      </c>
      <c r="E76" s="29">
        <f ca="1"/>
        <v>5.4631623340212718E-5</v>
      </c>
      <c r="F76" s="29">
        <f t="array" aca="1" ref="F76:G76" ca="1">TRANSPOSE(MMULT(OFFSET('Useful matrices &amp; checks'!$Y$6,UsefulSeries!$O67,0):OFFSET('Useful matrices &amp; checks'!$Z$7,UsefulSeries!$O67,0),OFFSET('SS Taylor expansion'!$AG$6,UsefulSeries!$O67,0):OFFSET('SS Taylor expansion'!$AG$7,UsefulSeries!$O67,0)))+TRANSPOSE(MMULT(OFFSET('Useful matrices &amp; checks'!$AC$6,UsefulSeries!$O67,0):OFFSET('Useful matrices &amp; checks'!$AD$7,UsefulSeries!$O67,0),TRANSPOSE(F75:G75)))</f>
        <v>6.3542205455619427E-4</v>
      </c>
      <c r="G76" s="29">
        <f ca="1"/>
        <v>-1.5155359713453132E-4</v>
      </c>
      <c r="H76" s="29">
        <f t="array" aca="1" ref="H76:I76" ca="1">TRANSPOSE(MMULT(OFFSET('Useful matrices &amp; checks'!$Y$6,UsefulSeries!$O67,0):OFFSET('Useful matrices &amp; checks'!$Z$7,UsefulSeries!$O67,0),OFFSET('SS Taylor expansion'!$AH$6,UsefulSeries!$O67,0):OFFSET('SS Taylor expansion'!$AH$7,UsefulSeries!$O67,0)))+TRANSPOSE(MMULT(OFFSET('Useful matrices &amp; checks'!$AC$6,UsefulSeries!$O67,0):OFFSET('Useful matrices &amp; checks'!$AD$7,UsefulSeries!$O67,0),TRANSPOSE(H75:I75)))</f>
        <v>-6.6084987261609161E-4</v>
      </c>
      <c r="I76" s="29">
        <f ca="1"/>
        <v>1.0805024268281847E-4</v>
      </c>
      <c r="J76" s="29">
        <f t="array" aca="1" ref="J76:K76" ca="1">TRANSPOSE(MMULT(OFFSET('Useful matrices &amp; checks'!$Y$6,UsefulSeries!$O67,0):OFFSET('Useful matrices &amp; checks'!$Z$7,UsefulSeries!$O67,0),OFFSET('SS Taylor expansion'!$AI$6,UsefulSeries!$O67,0):OFFSET('SS Taylor expansion'!$AI$7,UsefulSeries!$O67,0)))+TRANSPOSE(MMULT(OFFSET('Useful matrices &amp; checks'!$AC$6,UsefulSeries!$O67,0):OFFSET('Useful matrices &amp; checks'!$AD$7,UsefulSeries!$O67,0),TRANSPOSE(J75:K75)))</f>
        <v>8.9736196895619322E-4</v>
      </c>
      <c r="K76" s="29">
        <f ca="1"/>
        <v>5.4851796407659242E-5</v>
      </c>
      <c r="L76" s="29">
        <f t="array" aca="1" ref="L76:M76" ca="1">TRANSPOSE(MMULT(OFFSET('Useful matrices &amp; checks'!$Y$6,UsefulSeries!$O67,0):OFFSET('Useful matrices &amp; checks'!$Z$7,UsefulSeries!$O67,0),OFFSET('SS Taylor expansion'!$AJ$6,UsefulSeries!$O67,0):OFFSET('SS Taylor expansion'!$AJ$7,UsefulSeries!$O67,0)))+TRANSPOSE(MMULT(OFFSET('Useful matrices &amp; checks'!$AC$6,UsefulSeries!$O67,0):OFFSET('Useful matrices &amp; checks'!$AD$7,UsefulSeries!$O67,0),TRANSPOSE(L75:M75)))</f>
        <v>6.2715866288131381E-4</v>
      </c>
      <c r="M76" s="29">
        <f ca="1"/>
        <v>4.9910046009755276E-4</v>
      </c>
      <c r="N76" s="39">
        <f t="array" aca="1" ref="N76:O76" ca="1">TRANSPOSE(MMULT(OFFSET('Useful matrices &amp; checks'!$AC$6,UsefulSeries!$O67,0):OFFSET('Useful matrices &amp; checks'!$AD$7,UsefulSeries!$O67,0),TRANSPOSE(N75:O75)))</f>
        <v>6.60164961005303E-6</v>
      </c>
      <c r="O76" s="39">
        <f ca="1"/>
        <v>-1.992692605029458E-8</v>
      </c>
      <c r="P76" s="39">
        <f t="shared" ca="1" si="2"/>
        <v>-8.0854670107476437E-4</v>
      </c>
      <c r="Q76" s="39">
        <f t="shared" ca="1" si="3"/>
        <v>-2.1382317550773519E-4</v>
      </c>
      <c r="R76" s="29"/>
      <c r="S76" s="29">
        <f>'Flow probs &amp; rates'!E69-'Flow probs &amp; rates'!E68</f>
        <v>9.6846121592142342E-4</v>
      </c>
      <c r="T76" s="29">
        <f>'Flow probs &amp; rates'!F69-'Flow probs &amp; rates'!F68</f>
        <v>4.7296143045050254E-4</v>
      </c>
      <c r="U76" s="29">
        <f>'Flow probs &amp; rates'!H69-'Flow probs &amp; rates'!H68</f>
        <v>3.4104562043502096E-5</v>
      </c>
      <c r="V76" s="29"/>
      <c r="W76" s="29">
        <f ca="1">(1-'Flow probs &amp; rates'!$H68)*'Output - Variance decomp.'!C76/('Flow probs &amp; rates'!$E68+'Flow probs &amp; rates'!$F68)-'Flow probs &amp; rates'!$H68*'Output - Variance decomp.'!B76/('Flow probs &amp; rates'!$E68+'Flow probs &amp; rates'!$F68)</f>
        <v>1.8236028035160376E-4</v>
      </c>
      <c r="X76" s="29">
        <f ca="1">(1-'Flow probs &amp; rates'!$H68)*'Output - Variance decomp.'!E76/('Flow probs &amp; rates'!$E68+'Flow probs &amp; rates'!$F68)-'Flow probs &amp; rates'!$H68*'Output - Variance decomp.'!D76/('Flow probs &amp; rates'!$E68+'Flow probs &amp; rates'!$F68)</f>
        <v>4.4791000095110902E-5</v>
      </c>
      <c r="Y76" s="29">
        <f ca="1">(1-'Flow probs &amp; rates'!$H68)*'Output - Variance decomp.'!G76/('Flow probs &amp; rates'!$E68+'Flow probs &amp; rates'!$F68)-'Flow probs &amp; rates'!$H68*'Output - Variance decomp.'!F76/('Flow probs &amp; rates'!$E68+'Flow probs &amp; rates'!$F68)</f>
        <v>-2.691084519987924E-4</v>
      </c>
      <c r="Z76" s="29">
        <f ca="1">(1-'Flow probs &amp; rates'!$H68)*'Output - Variance decomp.'!I76/('Flow probs &amp; rates'!$E68+'Flow probs &amp; rates'!$F68)-'Flow probs &amp; rates'!$H68*'Output - Variance decomp.'!H76/('Flow probs &amp; rates'!$E68+'Flow probs &amp; rates'!$F68)</f>
        <v>2.0954384494061939E-4</v>
      </c>
      <c r="AA76" s="29">
        <f ca="1">(1-'Flow probs &amp; rates'!$H68)*'Output - Variance decomp.'!K76/('Flow probs &amp; rates'!$E68+'Flow probs &amp; rates'!$F68)-'Flow probs &amp; rates'!$H68*'Output - Variance decomp.'!J76/('Flow probs &amp; rates'!$E68+'Flow probs &amp; rates'!$F68)</f>
        <v>1.4788258448124862E-6</v>
      </c>
      <c r="AB76" s="29">
        <f ca="1">(1-'Flow probs &amp; rates'!$H68)*'Output - Variance decomp.'!M76/('Flow probs &amp; rates'!$E68+'Flow probs &amp; rates'!$F68)-'Flow probs &amp; rates'!$H68*'Output - Variance decomp.'!L76/('Flow probs &amp; rates'!$E68+'Flow probs &amp; rates'!$F68)</f>
        <v>6.5482592649352984E-4</v>
      </c>
      <c r="AC76" s="29">
        <f ca="1">(1-'Flow probs &amp; rates'!$H68)*'Output - Variance decomp.'!O76/('Flow probs &amp; rates'!$E68+'Flow probs &amp; rates'!$F68)-'Flow probs &amp; rates'!$H68*'Output - Variance decomp.'!N76/('Flow probs &amp; rates'!$E68+'Flow probs &amp; rates'!$F68)</f>
        <v>-5.8997537219539281E-7</v>
      </c>
      <c r="AD76" s="29">
        <f t="shared" ca="1" si="1"/>
        <v>-7.8919688831118647E-4</v>
      </c>
    </row>
    <row r="77" spans="1:30" x14ac:dyDescent="0.35">
      <c r="A77" s="2" t="s">
        <v>125</v>
      </c>
      <c r="B77" s="29">
        <f t="array" aca="1" ref="B77:C77" ca="1">TRANSPOSE(MMULT(OFFSET('Useful matrices &amp; checks'!$Y$6,UsefulSeries!$O68,0):OFFSET('Useful matrices &amp; checks'!$Z$7,UsefulSeries!$O68,0),OFFSET('SS Taylor expansion'!$AE$6,UsefulSeries!$O68,0):OFFSET('SS Taylor expansion'!$AE$7,UsefulSeries!$O68,0)))+TRANSPOSE(MMULT(OFFSET('Useful matrices &amp; checks'!$AC$6,UsefulSeries!$O68,0):OFFSET('Useful matrices &amp; checks'!$AD$7,UsefulSeries!$O68,0),TRANSPOSE(B76:C76)))</f>
        <v>-4.9297205313656497E-4</v>
      </c>
      <c r="C77" s="29">
        <f ca="1"/>
        <v>4.6082957078827776E-4</v>
      </c>
      <c r="D77" s="29">
        <f t="array" aca="1" ref="D77:E77" ca="1">TRANSPOSE(MMULT(OFFSET('Useful matrices &amp; checks'!$Y$6,UsefulSeries!$O68,0):OFFSET('Useful matrices &amp; checks'!$Z$7,UsefulSeries!$O68,0),OFFSET('SS Taylor expansion'!$AF$6,UsefulSeries!$O68,0):OFFSET('SS Taylor expansion'!$AF$7,UsefulSeries!$O68,0)))+TRANSPOSE(MMULT(OFFSET('Useful matrices &amp; checks'!$AC$6,UsefulSeries!$O68,0):OFFSET('Useful matrices &amp; checks'!$AD$7,UsefulSeries!$O68,0),TRANSPOSE(D76:E76)))</f>
        <v>-1.5457366245605992E-4</v>
      </c>
      <c r="E77" s="29">
        <f ca="1"/>
        <v>3.4460595475205148E-5</v>
      </c>
      <c r="F77" s="29">
        <f t="array" aca="1" ref="F77:G77" ca="1">TRANSPOSE(MMULT(OFFSET('Useful matrices &amp; checks'!$Y$6,UsefulSeries!$O68,0):OFFSET('Useful matrices &amp; checks'!$Z$7,UsefulSeries!$O68,0),OFFSET('SS Taylor expansion'!$AG$6,UsefulSeries!$O68,0):OFFSET('SS Taylor expansion'!$AG$7,UsefulSeries!$O68,0)))+TRANSPOSE(MMULT(OFFSET('Useful matrices &amp; checks'!$AC$6,UsefulSeries!$O68,0):OFFSET('Useful matrices &amp; checks'!$AD$7,UsefulSeries!$O68,0),TRANSPOSE(F76:G76)))</f>
        <v>5.9023805976850686E-4</v>
      </c>
      <c r="G77" s="29">
        <f ca="1"/>
        <v>-1.2782136479934754E-4</v>
      </c>
      <c r="H77" s="29">
        <f t="array" aca="1" ref="H77:I77" ca="1">TRANSPOSE(MMULT(OFFSET('Useful matrices &amp; checks'!$Y$6,UsefulSeries!$O68,0):OFFSET('Useful matrices &amp; checks'!$Z$7,UsefulSeries!$O68,0),OFFSET('SS Taylor expansion'!$AH$6,UsefulSeries!$O68,0):OFFSET('SS Taylor expansion'!$AH$7,UsefulSeries!$O68,0)))+TRANSPOSE(MMULT(OFFSET('Useful matrices &amp; checks'!$AC$6,UsefulSeries!$O68,0):OFFSET('Useful matrices &amp; checks'!$AD$7,UsefulSeries!$O68,0),TRANSPOSE(H76:I76)))</f>
        <v>-7.0469990705480121E-4</v>
      </c>
      <c r="I77" s="29">
        <f ca="1"/>
        <v>-4.7163838597826506E-4</v>
      </c>
      <c r="J77" s="29">
        <f t="array" aca="1" ref="J77:K77" ca="1">TRANSPOSE(MMULT(OFFSET('Useful matrices &amp; checks'!$Y$6,UsefulSeries!$O68,0):OFFSET('Useful matrices &amp; checks'!$Z$7,UsefulSeries!$O68,0),OFFSET('SS Taylor expansion'!$AI$6,UsefulSeries!$O68,0):OFFSET('SS Taylor expansion'!$AI$7,UsefulSeries!$O68,0)))+TRANSPOSE(MMULT(OFFSET('Useful matrices &amp; checks'!$AC$6,UsefulSeries!$O68,0):OFFSET('Useful matrices &amp; checks'!$AD$7,UsefulSeries!$O68,0),TRANSPOSE(J76:K76)))</f>
        <v>5.011489720567041E-4</v>
      </c>
      <c r="K77" s="29">
        <f ca="1"/>
        <v>8.3573153483518471E-6</v>
      </c>
      <c r="L77" s="29">
        <f t="array" aca="1" ref="L77:M77" ca="1">TRANSPOSE(MMULT(OFFSET('Useful matrices &amp; checks'!$Y$6,UsefulSeries!$O68,0):OFFSET('Useful matrices &amp; checks'!$Z$7,UsefulSeries!$O68,0),OFFSET('SS Taylor expansion'!$AJ$6,UsefulSeries!$O68,0):OFFSET('SS Taylor expansion'!$AJ$7,UsefulSeries!$O68,0)))+TRANSPOSE(MMULT(OFFSET('Useful matrices &amp; checks'!$AC$6,UsefulSeries!$O68,0):OFFSET('Useful matrices &amp; checks'!$AD$7,UsefulSeries!$O68,0),TRANSPOSE(L76:M76)))</f>
        <v>6.7118451594986455E-4</v>
      </c>
      <c r="M77" s="29">
        <f ca="1"/>
        <v>-1.9894775609883295E-5</v>
      </c>
      <c r="N77" s="39">
        <f t="array" aca="1" ref="N77:O77" ca="1">TRANSPOSE(MMULT(OFFSET('Useful matrices &amp; checks'!$AC$6,UsefulSeries!$O68,0):OFFSET('Useful matrices &amp; checks'!$AD$7,UsefulSeries!$O68,0),TRANSPOSE(N76:O76)))</f>
        <v>6.2929251853972878E-6</v>
      </c>
      <c r="O77" s="39">
        <f ca="1"/>
        <v>-2.700918504141432E-7</v>
      </c>
      <c r="P77" s="39">
        <f t="shared" ca="1" si="2"/>
        <v>-8.234997598507124E-4</v>
      </c>
      <c r="Q77" s="39">
        <f t="shared" ca="1" si="3"/>
        <v>-1.3577674689209352E-4</v>
      </c>
      <c r="R77" s="29"/>
      <c r="S77" s="29">
        <f>'Flow probs &amp; rates'!E70-'Flow probs &amp; rates'!E69</f>
        <v>-4.0688090953766576E-4</v>
      </c>
      <c r="T77" s="29">
        <f>'Flow probs &amp; rates'!F70-'Flow probs &amp; rates'!F69</f>
        <v>-2.5175388351816874E-4</v>
      </c>
      <c r="U77" s="29">
        <f>'Flow probs &amp; rates'!H70-'Flow probs &amp; rates'!H69</f>
        <v>-5.5351903526811019E-4</v>
      </c>
      <c r="V77" s="29"/>
      <c r="W77" s="29">
        <f ca="1">(1-'Flow probs &amp; rates'!$H69)*'Output - Variance decomp.'!C77/('Flow probs &amp; rates'!$E69+'Flow probs &amp; rates'!$F69)-'Flow probs &amp; rates'!$H69*'Output - Variance decomp.'!B77/('Flow probs &amp; rates'!$E69+'Flow probs &amp; rates'!$F69)</f>
        <v>6.9432487370811417E-4</v>
      </c>
      <c r="X77" s="29">
        <f ca="1">(1-'Flow probs &amp; rates'!$H69)*'Output - Variance decomp.'!E77/('Flow probs &amp; rates'!$E69+'Flow probs &amp; rates'!$F69)-'Flow probs &amp; rates'!$H69*'Output - Variance decomp.'!D77/('Flow probs &amp; rates'!$E69+'Flow probs &amp; rates'!$F69)</f>
        <v>6.1920906873393441E-5</v>
      </c>
      <c r="Y77" s="29">
        <f ca="1">(1-'Flow probs &amp; rates'!$H69)*'Output - Variance decomp.'!G77/('Flow probs &amp; rates'!$E69+'Flow probs &amp; rates'!$F69)-'Flow probs &amp; rates'!$H69*'Output - Variance decomp.'!F77/('Flow probs &amp; rates'!$E69+'Flow probs &amp; rates'!$F69)</f>
        <v>-2.3111233408144857E-4</v>
      </c>
      <c r="Z77" s="29">
        <f ca="1">(1-'Flow probs &amp; rates'!$H69)*'Output - Variance decomp.'!I77/('Flow probs &amp; rates'!$E69+'Flow probs &amp; rates'!$F69)-'Flow probs &amp; rates'!$H69*'Output - Variance decomp.'!H77/('Flow probs &amp; rates'!$E69+'Flow probs &amp; rates'!$F69)</f>
        <v>-6.0788345231274805E-4</v>
      </c>
      <c r="AA77" s="29">
        <f ca="1">(1-'Flow probs &amp; rates'!$H69)*'Output - Variance decomp.'!K77/('Flow probs &amp; rates'!$E69+'Flow probs &amp; rates'!$F69)-'Flow probs &amp; rates'!$H69*'Output - Variance decomp.'!J77/('Flow probs &amp; rates'!$E69+'Flow probs &amp; rates'!$F69)</f>
        <v>-3.0741255883115494E-5</v>
      </c>
      <c r="AB77" s="29">
        <f ca="1">(1-'Flow probs &amp; rates'!$H69)*'Output - Variance decomp.'!M77/('Flow probs &amp; rates'!$E69+'Flow probs &amp; rates'!$F69)-'Flow probs &amp; rates'!$H69*'Output - Variance decomp.'!L77/('Flow probs &amp; rates'!$E69+'Flow probs &amp; rates'!$F69)</f>
        <v>-8.5185633812800778E-5</v>
      </c>
      <c r="AC77" s="29">
        <f ca="1">(1-'Flow probs &amp; rates'!$H69)*'Output - Variance decomp.'!O77/('Flow probs &amp; rates'!$E69+'Flow probs &amp; rates'!$F69)-'Flow probs &amp; rates'!$H69*'Output - Variance decomp.'!N77/('Flow probs &amp; rates'!$E69+'Flow probs &amp; rates'!$F69)</f>
        <v>-9.1699458565305607E-7</v>
      </c>
      <c r="AD77" s="29">
        <f t="shared" ca="1" si="1"/>
        <v>-3.5392514517385183E-4</v>
      </c>
    </row>
    <row r="78" spans="1:30" x14ac:dyDescent="0.35">
      <c r="A78" s="2" t="s">
        <v>126</v>
      </c>
      <c r="B78" s="29">
        <f t="array" aca="1" ref="B78:C78" ca="1">TRANSPOSE(MMULT(OFFSET('Useful matrices &amp; checks'!$Y$6,UsefulSeries!$O69,0):OFFSET('Useful matrices &amp; checks'!$Z$7,UsefulSeries!$O69,0),OFFSET('SS Taylor expansion'!$AE$6,UsefulSeries!$O69,0):OFFSET('SS Taylor expansion'!$AE$7,UsefulSeries!$O69,0)))+TRANSPOSE(MMULT(OFFSET('Useful matrices &amp; checks'!$AC$6,UsefulSeries!$O69,0):OFFSET('Useful matrices &amp; checks'!$AD$7,UsefulSeries!$O69,0),TRANSPOSE(B77:C77)))</f>
        <v>1.9960486515798153E-4</v>
      </c>
      <c r="C78" s="29">
        <f ca="1"/>
        <v>-2.414160668523286E-4</v>
      </c>
      <c r="D78" s="29">
        <f t="array" aca="1" ref="D78:E78" ca="1">TRANSPOSE(MMULT(OFFSET('Useful matrices &amp; checks'!$Y$6,UsefulSeries!$O69,0):OFFSET('Useful matrices &amp; checks'!$Z$7,UsefulSeries!$O69,0),OFFSET('SS Taylor expansion'!$AF$6,UsefulSeries!$O69,0):OFFSET('SS Taylor expansion'!$AF$7,UsefulSeries!$O69,0)))+TRANSPOSE(MMULT(OFFSET('Useful matrices &amp; checks'!$AC$6,UsefulSeries!$O69,0):OFFSET('Useful matrices &amp; checks'!$AD$7,UsefulSeries!$O69,0),TRANSPOSE(D77:E77)))</f>
        <v>1.7032658970361495E-4</v>
      </c>
      <c r="E78" s="29">
        <f ca="1"/>
        <v>2.4318982263379358E-5</v>
      </c>
      <c r="F78" s="29">
        <f t="array" aca="1" ref="F78:G78" ca="1">TRANSPOSE(MMULT(OFFSET('Useful matrices &amp; checks'!$Y$6,UsefulSeries!$O69,0):OFFSET('Useful matrices &amp; checks'!$Z$7,UsefulSeries!$O69,0),OFFSET('SS Taylor expansion'!$AG$6,UsefulSeries!$O69,0):OFFSET('SS Taylor expansion'!$AG$7,UsefulSeries!$O69,0)))+TRANSPOSE(MMULT(OFFSET('Useful matrices &amp; checks'!$AC$6,UsefulSeries!$O69,0):OFFSET('Useful matrices &amp; checks'!$AD$7,UsefulSeries!$O69,0),TRANSPOSE(F77:G77)))</f>
        <v>4.1856371500644202E-4</v>
      </c>
      <c r="G78" s="29">
        <f ca="1"/>
        <v>3.9096750419875558E-5</v>
      </c>
      <c r="H78" s="29">
        <f t="array" aca="1" ref="H78:I78" ca="1">TRANSPOSE(MMULT(OFFSET('Useful matrices &amp; checks'!$Y$6,UsefulSeries!$O69,0):OFFSET('Useful matrices &amp; checks'!$Z$7,UsefulSeries!$O69,0),OFFSET('SS Taylor expansion'!$AH$6,UsefulSeries!$O69,0):OFFSET('SS Taylor expansion'!$AH$7,UsefulSeries!$O69,0)))+TRANSPOSE(MMULT(OFFSET('Useful matrices &amp; checks'!$AC$6,UsefulSeries!$O69,0):OFFSET('Useful matrices &amp; checks'!$AD$7,UsefulSeries!$O69,0),TRANSPOSE(H77:I77)))</f>
        <v>-7.4932876559523278E-4</v>
      </c>
      <c r="I78" s="29">
        <f ca="1"/>
        <v>-9.7720667941689649E-5</v>
      </c>
      <c r="J78" s="29">
        <f t="array" aca="1" ref="J78:K78" ca="1">TRANSPOSE(MMULT(OFFSET('Useful matrices &amp; checks'!$Y$6,UsefulSeries!$O69,0):OFFSET('Useful matrices &amp; checks'!$Z$7,UsefulSeries!$O69,0),OFFSET('SS Taylor expansion'!$AI$6,UsefulSeries!$O69,0):OFFSET('SS Taylor expansion'!$AI$7,UsefulSeries!$O69,0)))+TRANSPOSE(MMULT(OFFSET('Useful matrices &amp; checks'!$AC$6,UsefulSeries!$O69,0):OFFSET('Useful matrices &amp; checks'!$AD$7,UsefulSeries!$O69,0),TRANSPOSE(J77:K77)))</f>
        <v>8.4539978447597608E-4</v>
      </c>
      <c r="K78" s="29">
        <f ca="1"/>
        <v>2.7007944421053671E-5</v>
      </c>
      <c r="L78" s="29">
        <f t="array" aca="1" ref="L78:M78" ca="1">TRANSPOSE(MMULT(OFFSET('Useful matrices &amp; checks'!$Y$6,UsefulSeries!$O69,0):OFFSET('Useful matrices &amp; checks'!$Z$7,UsefulSeries!$O69,0),OFFSET('SS Taylor expansion'!$AJ$6,UsefulSeries!$O69,0):OFFSET('SS Taylor expansion'!$AJ$7,UsefulSeries!$O69,0)))+TRANSPOSE(MMULT(OFFSET('Useful matrices &amp; checks'!$AC$6,UsefulSeries!$O69,0):OFFSET('Useful matrices &amp; checks'!$AD$7,UsefulSeries!$O69,0),TRANSPOSE(L77:M77)))</f>
        <v>6.8583228641239189E-4</v>
      </c>
      <c r="M78" s="29">
        <f ca="1"/>
        <v>3.0992537299374067E-4</v>
      </c>
      <c r="N78" s="39">
        <f t="array" aca="1" ref="N78:O78" ca="1">TRANSPOSE(MMULT(OFFSET('Useful matrices &amp; checks'!$AC$6,UsefulSeries!$O69,0):OFFSET('Useful matrices &amp; checks'!$AD$7,UsefulSeries!$O69,0),TRANSPOSE(N77:O77)))</f>
        <v>5.8987997931484778E-6</v>
      </c>
      <c r="O78" s="39">
        <f ca="1"/>
        <v>-1.5557644068658259E-9</v>
      </c>
      <c r="P78" s="39">
        <f t="shared" ca="1" si="2"/>
        <v>-8.0806080866777953E-4</v>
      </c>
      <c r="Q78" s="39">
        <f t="shared" ca="1" si="3"/>
        <v>-1.2995134354970521E-4</v>
      </c>
      <c r="R78" s="29"/>
      <c r="S78" s="29">
        <f>'Flow probs &amp; rates'!E71-'Flow probs &amp; rates'!E70</f>
        <v>7.6823646628654263E-4</v>
      </c>
      <c r="T78" s="29">
        <f>'Flow probs &amp; rates'!F71-'Flow probs &amp; rates'!F70</f>
        <v>-6.8740584010081041E-5</v>
      </c>
      <c r="U78" s="29">
        <f>'Flow probs &amp; rates'!H71-'Flow probs &amp; rates'!H70</f>
        <v>-1.8490829366567263E-4</v>
      </c>
      <c r="V78" s="29"/>
      <c r="W78" s="29">
        <f ca="1">(1-'Flow probs &amp; rates'!$H70)*'Output - Variance decomp.'!C78/('Flow probs &amp; rates'!$E70+'Flow probs &amp; rates'!$F70)-'Flow probs &amp; rates'!$H70*'Output - Variance decomp.'!B78/('Flow probs &amp; rates'!$E70+'Flow probs &amp; rates'!$F70)</f>
        <v>-3.5914521478578725E-4</v>
      </c>
      <c r="X78" s="29">
        <f ca="1">(1-'Flow probs &amp; rates'!$H70)*'Output - Variance decomp.'!E78/('Flow probs &amp; rates'!$E70+'Flow probs &amp; rates'!$F70)-'Flow probs &amp; rates'!$H70*'Output - Variance decomp.'!D78/('Flow probs &amp; rates'!$E70+'Flow probs &amp; rates'!$F70)</f>
        <v>2.0143013689425661E-5</v>
      </c>
      <c r="Y78" s="29">
        <f ca="1">(1-'Flow probs &amp; rates'!$H70)*'Output - Variance decomp.'!G78/('Flow probs &amp; rates'!$E70+'Flow probs &amp; rates'!$F70)-'Flow probs &amp; rates'!$H70*'Output - Variance decomp.'!F78/('Flow probs &amp; rates'!$E70+'Flow probs &amp; rates'!$F70)</f>
        <v>2.0195786556665136E-5</v>
      </c>
      <c r="Z78" s="29">
        <f ca="1">(1-'Flow probs &amp; rates'!$H70)*'Output - Variance decomp.'!I78/('Flow probs &amp; rates'!$E70+'Flow probs &amp; rates'!$F70)-'Flow probs &amp; rates'!$H70*'Output - Variance decomp.'!H78/('Flow probs &amp; rates'!$E70+'Flow probs &amp; rates'!$F70)</f>
        <v>-7.5474917536667402E-5</v>
      </c>
      <c r="AA78" s="29">
        <f ca="1">(1-'Flow probs &amp; rates'!$H70)*'Output - Variance decomp.'!K78/('Flow probs &amp; rates'!$E70+'Flow probs &amp; rates'!$F70)-'Flow probs &amp; rates'!$H70*'Output - Variance decomp.'!J78/('Flow probs &amp; rates'!$E70+'Flow probs &amp; rates'!$F70)</f>
        <v>-3.2888150697609198E-5</v>
      </c>
      <c r="AB78" s="29">
        <f ca="1">(1-'Flow probs &amp; rates'!$H70)*'Output - Variance decomp.'!M78/('Flow probs &amp; rates'!$E70+'Flow probs &amp; rates'!$F70)-'Flow probs &amp; rates'!$H70*'Output - Variance decomp.'!L78/('Flow probs &amp; rates'!$E70+'Flow probs &amp; rates'!$F70)</f>
        <v>3.8173631748414008E-4</v>
      </c>
      <c r="AC78" s="29">
        <f ca="1">(1-'Flow probs &amp; rates'!$H70)*'Output - Variance decomp.'!O78/('Flow probs &amp; rates'!$E70+'Flow probs &amp; rates'!$F70)-'Flow probs &amp; rates'!$H70*'Output - Variance decomp.'!N78/('Flow probs &amp; rates'!$E70+'Flow probs &amp; rates'!$F70)</f>
        <v>-4.9891178732024652E-7</v>
      </c>
      <c r="AD78" s="29">
        <f t="shared" ref="AD78:AD141" ca="1" si="4">U78-SUM(W78:AC78)</f>
        <v>-1.3897621658851946E-4</v>
      </c>
    </row>
    <row r="79" spans="1:30" x14ac:dyDescent="0.35">
      <c r="A79" s="2" t="s">
        <v>127</v>
      </c>
      <c r="B79" s="29">
        <f t="array" aca="1" ref="B79:C79" ca="1">TRANSPOSE(MMULT(OFFSET('Useful matrices &amp; checks'!$Y$6,UsefulSeries!$O70,0):OFFSET('Useful matrices &amp; checks'!$Z$7,UsefulSeries!$O70,0),OFFSET('SS Taylor expansion'!$AE$6,UsefulSeries!$O70,0):OFFSET('SS Taylor expansion'!$AE$7,UsefulSeries!$O70,0)))+TRANSPOSE(MMULT(OFFSET('Useful matrices &amp; checks'!$AC$6,UsefulSeries!$O70,0):OFFSET('Useful matrices &amp; checks'!$AD$7,UsefulSeries!$O70,0),TRANSPOSE(B78:C78)))</f>
        <v>9.7550934578383391E-4</v>
      </c>
      <c r="C79" s="29">
        <f ca="1"/>
        <v>-9.06544099049865E-4</v>
      </c>
      <c r="D79" s="29">
        <f t="array" aca="1" ref="D79:E79" ca="1">TRANSPOSE(MMULT(OFFSET('Useful matrices &amp; checks'!$Y$6,UsefulSeries!$O70,0):OFFSET('Useful matrices &amp; checks'!$Z$7,UsefulSeries!$O70,0),OFFSET('SS Taylor expansion'!$AF$6,UsefulSeries!$O70,0):OFFSET('SS Taylor expansion'!$AF$7,UsefulSeries!$O70,0)))+TRANSPOSE(MMULT(OFFSET('Useful matrices &amp; checks'!$AC$6,UsefulSeries!$O70,0):OFFSET('Useful matrices &amp; checks'!$AD$7,UsefulSeries!$O70,0),TRANSPOSE(D78:E78)))</f>
        <v>2.2366888262282574E-4</v>
      </c>
      <c r="E79" s="29">
        <f ca="1"/>
        <v>1.4670217496337313E-5</v>
      </c>
      <c r="F79" s="29">
        <f t="array" aca="1" ref="F79:G79" ca="1">TRANSPOSE(MMULT(OFFSET('Useful matrices &amp; checks'!$Y$6,UsefulSeries!$O70,0):OFFSET('Useful matrices &amp; checks'!$Z$7,UsefulSeries!$O70,0),OFFSET('SS Taylor expansion'!$AG$6,UsefulSeries!$O70,0):OFFSET('SS Taylor expansion'!$AG$7,UsefulSeries!$O70,0)))+TRANSPOSE(MMULT(OFFSET('Useful matrices &amp; checks'!$AC$6,UsefulSeries!$O70,0):OFFSET('Useful matrices &amp; checks'!$AD$7,UsefulSeries!$O70,0),TRANSPOSE(F78:G78)))</f>
        <v>2.6582927061498027E-4</v>
      </c>
      <c r="G79" s="29">
        <f ca="1"/>
        <v>1.2478216195305241E-4</v>
      </c>
      <c r="H79" s="29">
        <f t="array" aca="1" ref="H79:I79" ca="1">TRANSPOSE(MMULT(OFFSET('Useful matrices &amp; checks'!$Y$6,UsefulSeries!$O70,0):OFFSET('Useful matrices &amp; checks'!$Z$7,UsefulSeries!$O70,0),OFFSET('SS Taylor expansion'!$AH$6,UsefulSeries!$O70,0):OFFSET('SS Taylor expansion'!$AH$7,UsefulSeries!$O70,0)))+TRANSPOSE(MMULT(OFFSET('Useful matrices &amp; checks'!$AC$6,UsefulSeries!$O70,0):OFFSET('Useful matrices &amp; checks'!$AD$7,UsefulSeries!$O70,0),TRANSPOSE(H78:I78)))</f>
        <v>-6.670514592146639E-4</v>
      </c>
      <c r="I79" s="29">
        <f ca="1"/>
        <v>5.2151437142579861E-5</v>
      </c>
      <c r="J79" s="29">
        <f t="array" aca="1" ref="J79:K79" ca="1">TRANSPOSE(MMULT(OFFSET('Useful matrices &amp; checks'!$Y$6,UsefulSeries!$O70,0):OFFSET('Useful matrices &amp; checks'!$Z$7,UsefulSeries!$O70,0),OFFSET('SS Taylor expansion'!$AI$6,UsefulSeries!$O70,0):OFFSET('SS Taylor expansion'!$AI$7,UsefulSeries!$O70,0)))+TRANSPOSE(MMULT(OFFSET('Useful matrices &amp; checks'!$AC$6,UsefulSeries!$O70,0):OFFSET('Useful matrices &amp; checks'!$AD$7,UsefulSeries!$O70,0),TRANSPOSE(J78:K78)))</f>
        <v>-1.2494847636388209E-5</v>
      </c>
      <c r="K79" s="29">
        <f ca="1"/>
        <v>1.0938939011283744E-5</v>
      </c>
      <c r="L79" s="29">
        <f t="array" aca="1" ref="L79:M79" ca="1">TRANSPOSE(MMULT(OFFSET('Useful matrices &amp; checks'!$Y$6,UsefulSeries!$O70,0):OFFSET('Useful matrices &amp; checks'!$Z$7,UsefulSeries!$O70,0),OFFSET('SS Taylor expansion'!$AJ$6,UsefulSeries!$O70,0):OFFSET('SS Taylor expansion'!$AJ$7,UsefulSeries!$O70,0)))+TRANSPOSE(MMULT(OFFSET('Useful matrices &amp; checks'!$AC$6,UsefulSeries!$O70,0):OFFSET('Useful matrices &amp; checks'!$AD$7,UsefulSeries!$O70,0),TRANSPOSE(L78:M78)))</f>
        <v>6.4336724002205957E-4</v>
      </c>
      <c r="M79" s="29">
        <f ca="1"/>
        <v>-1.569216778094033E-5</v>
      </c>
      <c r="N79" s="39">
        <f t="array" aca="1" ref="N79:O79" ca="1">TRANSPOSE(MMULT(OFFSET('Useful matrices &amp; checks'!$AC$6,UsefulSeries!$O70,0):OFFSET('Useful matrices &amp; checks'!$AD$7,UsefulSeries!$O70,0),TRANSPOSE(N78:O78)))</f>
        <v>5.2034639833947577E-6</v>
      </c>
      <c r="O79" s="39">
        <f ca="1"/>
        <v>2.2532994806600526E-8</v>
      </c>
      <c r="P79" s="39">
        <f t="shared" ref="P79:P142" ca="1" si="5">S79-B79-D79-F79-H79-J79-L79-N79</f>
        <v>-7.4416652546312558E-4</v>
      </c>
      <c r="Q79" s="39">
        <f t="shared" ref="Q79:Q142" ca="1" si="6">T79-C79-E79-G79-I79-K79-M79-O79</f>
        <v>-6.8648275410169426E-5</v>
      </c>
      <c r="R79" s="29"/>
      <c r="S79" s="29">
        <f>'Flow probs &amp; rates'!E72-'Flow probs &amp; rates'!E71</f>
        <v>6.8986537071291654E-4</v>
      </c>
      <c r="T79" s="29">
        <f>'Flow probs &amp; rates'!F72-'Flow probs &amp; rates'!F71</f>
        <v>-7.8831925364291483E-4</v>
      </c>
      <c r="U79" s="29">
        <f>'Flow probs &amp; rates'!H72-'Flow probs &amp; rates'!H71</f>
        <v>-1.2420349376771056E-4</v>
      </c>
      <c r="V79" s="29"/>
      <c r="W79" s="29">
        <f ca="1">(1-'Flow probs &amp; rates'!$H71)*'Output - Variance decomp.'!C79/('Flow probs &amp; rates'!$E71+'Flow probs &amp; rates'!$F71)-'Flow probs &amp; rates'!$H71*'Output - Variance decomp.'!B79/('Flow probs &amp; rates'!$E71+'Flow probs &amp; rates'!$F71)</f>
        <v>-1.3662030980831073E-3</v>
      </c>
      <c r="X79" s="29">
        <f ca="1">(1-'Flow probs &amp; rates'!$H71)*'Output - Variance decomp.'!E79/('Flow probs &amp; rates'!$E71+'Flow probs &amp; rates'!$F71)-'Flow probs &amp; rates'!$H71*'Output - Variance decomp.'!D79/('Flow probs &amp; rates'!$E71+'Flow probs &amp; rates'!$F71)</f>
        <v>2.0330878558780485E-6</v>
      </c>
      <c r="Y79" s="29">
        <f ca="1">(1-'Flow probs &amp; rates'!$H71)*'Output - Variance decomp.'!G79/('Flow probs &amp; rates'!$E71+'Flow probs &amp; rates'!$F71)-'Flow probs &amp; rates'!$H71*'Output - Variance decomp.'!F79/('Flow probs &amp; rates'!$E71+'Flow probs &amp; rates'!$F71)</f>
        <v>1.545081824153332E-4</v>
      </c>
      <c r="Z79" s="29">
        <f ca="1">(1-'Flow probs &amp; rates'!$H71)*'Output - Variance decomp.'!I79/('Flow probs &amp; rates'!$E71+'Flow probs &amp; rates'!$F71)-'Flow probs &amp; rates'!$H71*'Output - Variance decomp.'!H79/('Flow probs &amp; rates'!$E71+'Flow probs &amp; rates'!$F71)</f>
        <v>1.2981434851977311E-4</v>
      </c>
      <c r="AA79" s="29">
        <f ca="1">(1-'Flow probs &amp; rates'!$H71)*'Output - Variance decomp.'!K79/('Flow probs &amp; rates'!$E71+'Flow probs &amp; rates'!$F71)-'Flow probs &amp; rates'!$H71*'Output - Variance decomp.'!J79/('Flow probs &amp; rates'!$E71+'Flow probs &amp; rates'!$F71)</f>
        <v>1.6546154068096955E-5</v>
      </c>
      <c r="AB79" s="29">
        <f ca="1">(1-'Flow probs &amp; rates'!$H71)*'Output - Variance decomp.'!M79/('Flow probs &amp; rates'!$E71+'Flow probs &amp; rates'!$F71)-'Flow probs &amp; rates'!$H71*'Output - Variance decomp.'!L79/('Flow probs &amp; rates'!$E71+'Flow probs &amp; rates'!$F71)</f>
        <v>-7.6172155801216114E-5</v>
      </c>
      <c r="AC79" s="29">
        <f ca="1">(1-'Flow probs &amp; rates'!$H71)*'Output - Variance decomp.'!O79/('Flow probs &amp; rates'!$E71+'Flow probs &amp; rates'!$F71)-'Flow probs &amp; rates'!$H71*'Output - Variance decomp.'!N79/('Flow probs &amp; rates'!$E71+'Flow probs &amp; rates'!$F71)</f>
        <v>-4.043260101284958E-7</v>
      </c>
      <c r="AD79" s="29">
        <f t="shared" ca="1" si="4"/>
        <v>1.0156743132676601E-3</v>
      </c>
    </row>
    <row r="80" spans="1:30" x14ac:dyDescent="0.35">
      <c r="A80" s="2" t="s">
        <v>128</v>
      </c>
      <c r="B80" s="29">
        <f t="array" aca="1" ref="B80:C80" ca="1">TRANSPOSE(MMULT(OFFSET('Useful matrices &amp; checks'!$Y$6,UsefulSeries!$O71,0):OFFSET('Useful matrices &amp; checks'!$Z$7,UsefulSeries!$O71,0),OFFSET('SS Taylor expansion'!$AE$6,UsefulSeries!$O71,0):OFFSET('SS Taylor expansion'!$AE$7,UsefulSeries!$O71,0)))+TRANSPOSE(MMULT(OFFSET('Useful matrices &amp; checks'!$AC$6,UsefulSeries!$O71,0):OFFSET('Useful matrices &amp; checks'!$AD$7,UsefulSeries!$O71,0),TRANSPOSE(B79:C79)))</f>
        <v>3.4177217232093091E-4</v>
      </c>
      <c r="C80" s="29">
        <f ca="1"/>
        <v>-1.8325815718596916E-4</v>
      </c>
      <c r="D80" s="29">
        <f t="array" aca="1" ref="D80:E80" ca="1">TRANSPOSE(MMULT(OFFSET('Useful matrices &amp; checks'!$Y$6,UsefulSeries!$O71,0):OFFSET('Useful matrices &amp; checks'!$Z$7,UsefulSeries!$O71,0),OFFSET('SS Taylor expansion'!$AF$6,UsefulSeries!$O71,0):OFFSET('SS Taylor expansion'!$AF$7,UsefulSeries!$O71,0)))+TRANSPOSE(MMULT(OFFSET('Useful matrices &amp; checks'!$AC$6,UsefulSeries!$O71,0):OFFSET('Useful matrices &amp; checks'!$AD$7,UsefulSeries!$O71,0),TRANSPOSE(D79:E79)))</f>
        <v>6.1704100328267982E-5</v>
      </c>
      <c r="E80" s="29">
        <f ca="1"/>
        <v>5.2339494385922657E-6</v>
      </c>
      <c r="F80" s="29">
        <f t="array" aca="1" ref="F80:G80" ca="1">TRANSPOSE(MMULT(OFFSET('Useful matrices &amp; checks'!$Y$6,UsefulSeries!$O71,0):OFFSET('Useful matrices &amp; checks'!$Z$7,UsefulSeries!$O71,0),OFFSET('SS Taylor expansion'!$AG$6,UsefulSeries!$O71,0):OFFSET('SS Taylor expansion'!$AG$7,UsefulSeries!$O71,0)))+TRANSPOSE(MMULT(OFFSET('Useful matrices &amp; checks'!$AC$6,UsefulSeries!$O71,0):OFFSET('Useful matrices &amp; checks'!$AD$7,UsefulSeries!$O71,0),TRANSPOSE(F79:G79)))</f>
        <v>-4.7487375082492519E-4</v>
      </c>
      <c r="G80" s="29">
        <f ca="1"/>
        <v>7.3944156436661732E-4</v>
      </c>
      <c r="H80" s="29">
        <f t="array" aca="1" ref="H80:I80" ca="1">TRANSPOSE(MMULT(OFFSET('Useful matrices &amp; checks'!$Y$6,UsefulSeries!$O71,0):OFFSET('Useful matrices &amp; checks'!$Z$7,UsefulSeries!$O71,0),OFFSET('SS Taylor expansion'!$AH$6,UsefulSeries!$O71,0):OFFSET('SS Taylor expansion'!$AH$7,UsefulSeries!$O71,0)))+TRANSPOSE(MMULT(OFFSET('Useful matrices &amp; checks'!$AC$6,UsefulSeries!$O71,0):OFFSET('Useful matrices &amp; checks'!$AD$7,UsefulSeries!$O71,0),TRANSPOSE(H79:I79)))</f>
        <v>-5.6726434685647371E-4</v>
      </c>
      <c r="I80" s="29">
        <f ca="1"/>
        <v>2.3013342156812973E-4</v>
      </c>
      <c r="J80" s="29">
        <f t="array" aca="1" ref="J80:K80" ca="1">TRANSPOSE(MMULT(OFFSET('Useful matrices &amp; checks'!$Y$6,UsefulSeries!$O71,0):OFFSET('Useful matrices &amp; checks'!$Z$7,UsefulSeries!$O71,0),OFFSET('SS Taylor expansion'!$AI$6,UsefulSeries!$O71,0):OFFSET('SS Taylor expansion'!$AI$7,UsefulSeries!$O71,0)))+TRANSPOSE(MMULT(OFFSET('Useful matrices &amp; checks'!$AC$6,UsefulSeries!$O71,0):OFFSET('Useful matrices &amp; checks'!$AD$7,UsefulSeries!$O71,0),TRANSPOSE(J79:K79)))</f>
        <v>-6.8115642364511468E-4</v>
      </c>
      <c r="K80" s="29">
        <f ca="1"/>
        <v>2.1876375932197205E-5</v>
      </c>
      <c r="L80" s="29">
        <f t="array" aca="1" ref="L80:M80" ca="1">TRANSPOSE(MMULT(OFFSET('Useful matrices &amp; checks'!$Y$6,UsefulSeries!$O71,0):OFFSET('Useful matrices &amp; checks'!$Z$7,UsefulSeries!$O71,0),OFFSET('SS Taylor expansion'!$AJ$6,UsefulSeries!$O71,0):OFFSET('SS Taylor expansion'!$AJ$7,UsefulSeries!$O71,0)))+TRANSPOSE(MMULT(OFFSET('Useful matrices &amp; checks'!$AC$6,UsefulSeries!$O71,0):OFFSET('Useful matrices &amp; checks'!$AD$7,UsefulSeries!$O71,0),TRANSPOSE(L79:M79)))</f>
        <v>5.3090449736013638E-4</v>
      </c>
      <c r="M80" s="29">
        <f ca="1"/>
        <v>-3.3220157339180416E-4</v>
      </c>
      <c r="N80" s="39">
        <f t="array" aca="1" ref="N80:O80" ca="1">TRANSPOSE(MMULT(OFFSET('Useful matrices &amp; checks'!$AC$6,UsefulSeries!$O71,0):OFFSET('Useful matrices &amp; checks'!$AD$7,UsefulSeries!$O71,0),TRANSPOSE(N79:O79)))</f>
        <v>4.8017320612225624E-6</v>
      </c>
      <c r="O80" s="39">
        <f ca="1"/>
        <v>-1.2483488866044155E-7</v>
      </c>
      <c r="P80" s="39">
        <f t="shared" ca="1" si="5"/>
        <v>-7.3381202187053904E-4</v>
      </c>
      <c r="Q80" s="39">
        <f t="shared" ca="1" si="6"/>
        <v>-1.9595120427275365E-5</v>
      </c>
      <c r="R80" s="29"/>
      <c r="S80" s="29">
        <f>'Flow probs &amp; rates'!E73-'Flow probs &amp; rates'!E72</f>
        <v>-1.5179240411264949E-3</v>
      </c>
      <c r="T80" s="29">
        <f>'Flow probs &amp; rates'!F73-'Flow probs &amp; rates'!F72</f>
        <v>4.6150562541182744E-4</v>
      </c>
      <c r="U80" s="29">
        <f>'Flow probs &amp; rates'!H73-'Flow probs &amp; rates'!H72</f>
        <v>4.2382942036798404E-4</v>
      </c>
      <c r="V80" s="29"/>
      <c r="W80" s="29">
        <f ca="1">(1-'Flow probs &amp; rates'!$H72)*'Output - Variance decomp.'!C80/('Flow probs &amp; rates'!$E72+'Flow probs &amp; rates'!$F72)-'Flow probs &amp; rates'!$H72*'Output - Variance decomp.'!B80/('Flow probs &amp; rates'!$E72+'Flow probs &amp; rates'!$F72)</f>
        <v>-2.8831218922990425E-4</v>
      </c>
      <c r="X80" s="29">
        <f ca="1">(1-'Flow probs &amp; rates'!$H72)*'Output - Variance decomp.'!E80/('Flow probs &amp; rates'!$E72+'Flow probs &amp; rates'!$F72)-'Flow probs &amp; rates'!$H72*'Output - Variance decomp.'!D80/('Flow probs &amp; rates'!$E72+'Flow probs &amp; rates'!$F72)</f>
        <v>2.2552309401035659E-6</v>
      </c>
      <c r="Y80" s="29">
        <f ca="1">(1-'Flow probs &amp; rates'!$H72)*'Output - Variance decomp.'!G80/('Flow probs &amp; rates'!$E72+'Flow probs &amp; rates'!$F72)-'Flow probs &amp; rates'!$H72*'Output - Variance decomp.'!F80/('Flow probs &amp; rates'!$E72+'Flow probs &amp; rates'!$F72)</f>
        <v>1.0876848295099755E-3</v>
      </c>
      <c r="Z80" s="29">
        <f ca="1">(1-'Flow probs &amp; rates'!$H72)*'Output - Variance decomp.'!I80/('Flow probs &amp; rates'!$E72+'Flow probs &amp; rates'!$F72)-'Flow probs &amp; rates'!$H72*'Output - Variance decomp.'!H80/('Flow probs &amp; rates'!$E72+'Flow probs &amp; rates'!$F72)</f>
        <v>3.7361068012507737E-4</v>
      </c>
      <c r="AA80" s="29">
        <f ca="1">(1-'Flow probs &amp; rates'!$H72)*'Output - Variance decomp.'!K80/('Flow probs &amp; rates'!$E72+'Flow probs &amp; rates'!$F72)-'Flow probs &amp; rates'!$H72*'Output - Variance decomp.'!J80/('Flow probs &amp; rates'!$E72+'Flow probs &amp; rates'!$F72)</f>
        <v>8.7992432284730588E-5</v>
      </c>
      <c r="AB80" s="29">
        <f ca="1">(1-'Flow probs &amp; rates'!$H72)*'Output - Variance decomp.'!M80/('Flow probs &amp; rates'!$E72+'Flow probs &amp; rates'!$F72)-'Flow probs &amp; rates'!$H72*'Output - Variance decomp.'!L80/('Flow probs &amp; rates'!$E72+'Flow probs &amp; rates'!$F72)</f>
        <v>-5.1522213157694961E-4</v>
      </c>
      <c r="AC80" s="29">
        <f ca="1">(1-'Flow probs &amp; rates'!$H72)*'Output - Variance decomp.'!O80/('Flow probs &amp; rates'!$E72+'Flow probs &amp; rates'!$F72)-'Flow probs &amp; rates'!$H72*'Output - Variance decomp.'!N80/('Flow probs &amp; rates'!$E72+'Flow probs &amp; rates'!$F72)</f>
        <v>-5.7865417227594984E-7</v>
      </c>
      <c r="AD80" s="29">
        <f t="shared" ca="1" si="4"/>
        <v>-3.2360077751277341E-4</v>
      </c>
    </row>
    <row r="81" spans="1:30" x14ac:dyDescent="0.35">
      <c r="A81" s="2" t="s">
        <v>129</v>
      </c>
      <c r="B81" s="29">
        <f t="array" aca="1" ref="B81:C81" ca="1">TRANSPOSE(MMULT(OFFSET('Useful matrices &amp; checks'!$Y$6,UsefulSeries!$O72,0):OFFSET('Useful matrices &amp; checks'!$Z$7,UsefulSeries!$O72,0),OFFSET('SS Taylor expansion'!$AE$6,UsefulSeries!$O72,0):OFFSET('SS Taylor expansion'!$AE$7,UsefulSeries!$O72,0)))+TRANSPOSE(MMULT(OFFSET('Useful matrices &amp; checks'!$AC$6,UsefulSeries!$O72,0):OFFSET('Useful matrices &amp; checks'!$AD$7,UsefulSeries!$O72,0),TRANSPOSE(B80:C80)))</f>
        <v>3.5181300587712851E-4</v>
      </c>
      <c r="C81" s="29">
        <f ca="1"/>
        <v>-1.6868492086390696E-4</v>
      </c>
      <c r="D81" s="29">
        <f t="array" aca="1" ref="D81:E81" ca="1">TRANSPOSE(MMULT(OFFSET('Useful matrices &amp; checks'!$Y$6,UsefulSeries!$O72,0):OFFSET('Useful matrices &amp; checks'!$Z$7,UsefulSeries!$O72,0),OFFSET('SS Taylor expansion'!$AF$6,UsefulSeries!$O72,0):OFFSET('SS Taylor expansion'!$AF$7,UsefulSeries!$O72,0)))+TRANSPOSE(MMULT(OFFSET('Useful matrices &amp; checks'!$AC$6,UsefulSeries!$O72,0):OFFSET('Useful matrices &amp; checks'!$AD$7,UsefulSeries!$O72,0),TRANSPOSE(D80:E80)))</f>
        <v>1.7929848420718503E-4</v>
      </c>
      <c r="E81" s="29">
        <f ca="1"/>
        <v>4.548744724124985E-7</v>
      </c>
      <c r="F81" s="29">
        <f t="array" aca="1" ref="F81:G81" ca="1">TRANSPOSE(MMULT(OFFSET('Useful matrices &amp; checks'!$Y$6,UsefulSeries!$O72,0):OFFSET('Useful matrices &amp; checks'!$Z$7,UsefulSeries!$O72,0),OFFSET('SS Taylor expansion'!$AG$6,UsefulSeries!$O72,0):OFFSET('SS Taylor expansion'!$AG$7,UsefulSeries!$O72,0)))+TRANSPOSE(MMULT(OFFSET('Useful matrices &amp; checks'!$AC$6,UsefulSeries!$O72,0):OFFSET('Useful matrices &amp; checks'!$AD$7,UsefulSeries!$O72,0),TRANSPOSE(F80:G80)))</f>
        <v>-3.7521775494034229E-4</v>
      </c>
      <c r="G81" s="29">
        <f ca="1"/>
        <v>5.102556107728773E-4</v>
      </c>
      <c r="H81" s="29">
        <f t="array" aca="1" ref="H81:I81" ca="1">TRANSPOSE(MMULT(OFFSET('Useful matrices &amp; checks'!$Y$6,UsefulSeries!$O72,0):OFFSET('Useful matrices &amp; checks'!$Z$7,UsefulSeries!$O72,0),OFFSET('SS Taylor expansion'!$AH$6,UsefulSeries!$O72,0):OFFSET('SS Taylor expansion'!$AH$7,UsefulSeries!$O72,0)))+TRANSPOSE(MMULT(OFFSET('Useful matrices &amp; checks'!$AC$6,UsefulSeries!$O72,0):OFFSET('Useful matrices &amp; checks'!$AD$7,UsefulSeries!$O72,0),TRANSPOSE(H80:I80)))</f>
        <v>-5.2932376152461762E-4</v>
      </c>
      <c r="I81" s="29">
        <f ca="1"/>
        <v>-5.9128599995343997E-5</v>
      </c>
      <c r="J81" s="29">
        <f t="array" aca="1" ref="J81:K81" ca="1">TRANSPOSE(MMULT(OFFSET('Useful matrices &amp; checks'!$Y$6,UsefulSeries!$O72,0):OFFSET('Useful matrices &amp; checks'!$Z$7,UsefulSeries!$O72,0),OFFSET('SS Taylor expansion'!$AI$6,UsefulSeries!$O72,0):OFFSET('SS Taylor expansion'!$AI$7,UsefulSeries!$O72,0)))+TRANSPOSE(MMULT(OFFSET('Useful matrices &amp; checks'!$AC$6,UsefulSeries!$O72,0):OFFSET('Useful matrices &amp; checks'!$AD$7,UsefulSeries!$O72,0),TRANSPOSE(J80:K80)))</f>
        <v>-3.161037578210805E-4</v>
      </c>
      <c r="K81" s="29">
        <f ca="1"/>
        <v>1.9348584621405907E-5</v>
      </c>
      <c r="L81" s="29">
        <f t="array" aca="1" ref="L81:M81" ca="1">TRANSPOSE(MMULT(OFFSET('Useful matrices &amp; checks'!$Y$6,UsefulSeries!$O72,0):OFFSET('Useful matrices &amp; checks'!$Z$7,UsefulSeries!$O72,0),OFFSET('SS Taylor expansion'!$AJ$6,UsefulSeries!$O72,0):OFFSET('SS Taylor expansion'!$AJ$7,UsefulSeries!$O72,0)))+TRANSPOSE(MMULT(OFFSET('Useful matrices &amp; checks'!$AC$6,UsefulSeries!$O72,0):OFFSET('Useful matrices &amp; checks'!$AD$7,UsefulSeries!$O72,0),TRANSPOSE(L80:M80)))</f>
        <v>4.083393571907509E-4</v>
      </c>
      <c r="M81" s="29">
        <f ca="1"/>
        <v>-3.4875284729632097E-4</v>
      </c>
      <c r="N81" s="39">
        <f t="array" aca="1" ref="N81:O81" ca="1">TRANSPOSE(MMULT(OFFSET('Useful matrices &amp; checks'!$AC$6,UsefulSeries!$O72,0):OFFSET('Useful matrices &amp; checks'!$AD$7,UsefulSeries!$O72,0),TRANSPOSE(N80:O80)))</f>
        <v>4.6104286762160088E-6</v>
      </c>
      <c r="O81" s="39">
        <f ca="1"/>
        <v>-1.4991720599761485E-7</v>
      </c>
      <c r="P81" s="39">
        <f t="shared" ca="1" si="5"/>
        <v>-7.0622708554533733E-4</v>
      </c>
      <c r="Q81" s="39">
        <f t="shared" ca="1" si="6"/>
        <v>3.0535998693270811E-6</v>
      </c>
      <c r="R81" s="29"/>
      <c r="S81" s="29">
        <f>'Flow probs &amp; rates'!E74-'Flow probs &amp; rates'!E73</f>
        <v>-9.8281108388009741E-4</v>
      </c>
      <c r="T81" s="29">
        <f>'Flow probs &amp; rates'!F74-'Flow probs &amp; rates'!F73</f>
        <v>-4.3603615625546766E-5</v>
      </c>
      <c r="U81" s="29">
        <f>'Flow probs &amp; rates'!H74-'Flow probs &amp; rates'!H73</f>
        <v>-3.3155357365934057E-4</v>
      </c>
      <c r="V81" s="29"/>
      <c r="W81" s="29">
        <f ca="1">(1-'Flow probs &amp; rates'!$H73)*'Output - Variance decomp.'!C81/('Flow probs &amp; rates'!$E73+'Flow probs &amp; rates'!$F73)-'Flow probs &amp; rates'!$H73*'Output - Variance decomp.'!B81/('Flow probs &amp; rates'!$E73+'Flow probs &amp; rates'!$F73)</f>
        <v>-2.6904177971343821E-4</v>
      </c>
      <c r="X81" s="29">
        <f ca="1">(1-'Flow probs &amp; rates'!$H73)*'Output - Variance decomp.'!E81/('Flow probs &amp; rates'!$E73+'Flow probs &amp; rates'!$F73)-'Flow probs &amp; rates'!$H73*'Output - Variance decomp.'!D81/('Flow probs &amp; rates'!$E73+'Flow probs &amp; rates'!$F73)</f>
        <v>-1.4493606602894675E-5</v>
      </c>
      <c r="Y81" s="29">
        <f ca="1">(1-'Flow probs &amp; rates'!$H73)*'Output - Variance decomp.'!G81/('Flow probs &amp; rates'!$E73+'Flow probs &amp; rates'!$F73)-'Flow probs &amp; rates'!$H73*'Output - Variance decomp.'!F81/('Flow probs &amp; rates'!$E73+'Flow probs &amp; rates'!$F73)</f>
        <v>7.556514368723666E-4</v>
      </c>
      <c r="Z81" s="29">
        <f ca="1">(1-'Flow probs &amp; rates'!$H73)*'Output - Variance decomp.'!I81/('Flow probs &amp; rates'!$E73+'Flow probs &amp; rates'!$F73)-'Flow probs &amp; rates'!$H73*'Output - Variance decomp.'!H81/('Flow probs &amp; rates'!$E73+'Flow probs &amp; rates'!$F73)</f>
        <v>-3.920065463386045E-5</v>
      </c>
      <c r="AA81" s="29">
        <f ca="1">(1-'Flow probs &amp; rates'!$H73)*'Output - Variance decomp.'!K81/('Flow probs &amp; rates'!$E73+'Flow probs &amp; rates'!$F73)-'Flow probs &amp; rates'!$H73*'Output - Variance decomp.'!J81/('Flow probs &amp; rates'!$E73+'Flow probs &amp; rates'!$F73)</f>
        <v>5.414260917759835E-5</v>
      </c>
      <c r="AB81" s="29">
        <f ca="1">(1-'Flow probs &amp; rates'!$H73)*'Output - Variance decomp.'!M81/('Flow probs &amp; rates'!$E73+'Flow probs &amp; rates'!$F73)-'Flow probs &amp; rates'!$H73*'Output - Variance decomp.'!L81/('Flow probs &amp; rates'!$E73+'Flow probs &amp; rates'!$F73)</f>
        <v>-5.2930178349643985E-4</v>
      </c>
      <c r="AC81" s="29">
        <f ca="1">(1-'Flow probs &amp; rates'!$H73)*'Output - Variance decomp.'!O81/('Flow probs &amp; rates'!$E73+'Flow probs &amp; rates'!$F73)-'Flow probs &amp; rates'!$H73*'Output - Variance decomp.'!N81/('Flow probs &amp; rates'!$E73+'Flow probs &amp; rates'!$F73)</f>
        <v>-6.0198803798516224E-7</v>
      </c>
      <c r="AD81" s="29">
        <f t="shared" ca="1" si="4"/>
        <v>-2.8870780722468718E-4</v>
      </c>
    </row>
    <row r="82" spans="1:30" x14ac:dyDescent="0.35">
      <c r="A82" s="2" t="s">
        <v>130</v>
      </c>
      <c r="B82" s="29">
        <f t="array" aca="1" ref="B82:C82" ca="1">TRANSPOSE(MMULT(OFFSET('Useful matrices &amp; checks'!$Y$6,UsefulSeries!$O73,0):OFFSET('Useful matrices &amp; checks'!$Z$7,UsefulSeries!$O73,0),OFFSET('SS Taylor expansion'!$AE$6,UsefulSeries!$O73,0):OFFSET('SS Taylor expansion'!$AE$7,UsefulSeries!$O73,0)))+TRANSPOSE(MMULT(OFFSET('Useful matrices &amp; checks'!$AC$6,UsefulSeries!$O73,0):OFFSET('Useful matrices &amp; checks'!$AD$7,UsefulSeries!$O73,0),TRANSPOSE(B81:C81)))</f>
        <v>-6.4449427888258848E-6</v>
      </c>
      <c r="C82" s="29">
        <f ca="1"/>
        <v>1.7932371045365088E-4</v>
      </c>
      <c r="D82" s="29">
        <f t="array" aca="1" ref="D82:E82" ca="1">TRANSPOSE(MMULT(OFFSET('Useful matrices &amp; checks'!$Y$6,UsefulSeries!$O73,0):OFFSET('Useful matrices &amp; checks'!$Z$7,UsefulSeries!$O73,0),OFFSET('SS Taylor expansion'!$AF$6,UsefulSeries!$O73,0):OFFSET('SS Taylor expansion'!$AF$7,UsefulSeries!$O73,0)))+TRANSPOSE(MMULT(OFFSET('Useful matrices &amp; checks'!$AC$6,UsefulSeries!$O73,0):OFFSET('Useful matrices &amp; checks'!$AD$7,UsefulSeries!$O73,0),TRANSPOSE(D81:E81)))</f>
        <v>3.2765486030807367E-4</v>
      </c>
      <c r="E82" s="29">
        <f ca="1"/>
        <v>-9.6812704897151562E-7</v>
      </c>
      <c r="F82" s="29">
        <f t="array" aca="1" ref="F82:G82" ca="1">TRANSPOSE(MMULT(OFFSET('Useful matrices &amp; checks'!$Y$6,UsefulSeries!$O73,0):OFFSET('Useful matrices &amp; checks'!$Z$7,UsefulSeries!$O73,0),OFFSET('SS Taylor expansion'!$AG$6,UsefulSeries!$O73,0):OFFSET('SS Taylor expansion'!$AG$7,UsefulSeries!$O73,0)))+TRANSPOSE(MMULT(OFFSET('Useful matrices &amp; checks'!$AC$6,UsefulSeries!$O73,0):OFFSET('Useful matrices &amp; checks'!$AD$7,UsefulSeries!$O73,0),TRANSPOSE(F81:G81)))</f>
        <v>5.3334544030341977E-5</v>
      </c>
      <c r="G82" s="29">
        <f ca="1"/>
        <v>2.7452725446092487E-5</v>
      </c>
      <c r="H82" s="29">
        <f t="array" aca="1" ref="H82:I82" ca="1">TRANSPOSE(MMULT(OFFSET('Useful matrices &amp; checks'!$Y$6,UsefulSeries!$O73,0):OFFSET('Useful matrices &amp; checks'!$Z$7,UsefulSeries!$O73,0),OFFSET('SS Taylor expansion'!$AH$6,UsefulSeries!$O73,0):OFFSET('SS Taylor expansion'!$AH$7,UsefulSeries!$O73,0)))+TRANSPOSE(MMULT(OFFSET('Useful matrices &amp; checks'!$AC$6,UsefulSeries!$O73,0):OFFSET('Useful matrices &amp; checks'!$AD$7,UsefulSeries!$O73,0),TRANSPOSE(H81:I81)))</f>
        <v>-5.3081157913877422E-4</v>
      </c>
      <c r="I82" s="29">
        <f ca="1"/>
        <v>3.6192341506407099E-5</v>
      </c>
      <c r="J82" s="29">
        <f t="array" aca="1" ref="J82:K82" ca="1">TRANSPOSE(MMULT(OFFSET('Useful matrices &amp; checks'!$Y$6,UsefulSeries!$O73,0):OFFSET('Useful matrices &amp; checks'!$Z$7,UsefulSeries!$O73,0),OFFSET('SS Taylor expansion'!$AI$6,UsefulSeries!$O73,0):OFFSET('SS Taylor expansion'!$AI$7,UsefulSeries!$O73,0)))+TRANSPOSE(MMULT(OFFSET('Useful matrices &amp; checks'!$AC$6,UsefulSeries!$O73,0):OFFSET('Useful matrices &amp; checks'!$AD$7,UsefulSeries!$O73,0),TRANSPOSE(J81:K81)))</f>
        <v>2.8726619944457809E-4</v>
      </c>
      <c r="K82" s="29">
        <f ca="1"/>
        <v>1.1981629575433967E-5</v>
      </c>
      <c r="L82" s="29">
        <f t="array" aca="1" ref="L82:M82" ca="1">TRANSPOSE(MMULT(OFFSET('Useful matrices &amp; checks'!$Y$6,UsefulSeries!$O73,0):OFFSET('Useful matrices &amp; checks'!$Z$7,UsefulSeries!$O73,0),OFFSET('SS Taylor expansion'!$AJ$6,UsefulSeries!$O73,0):OFFSET('SS Taylor expansion'!$AJ$7,UsefulSeries!$O73,0)))+TRANSPOSE(MMULT(OFFSET('Useful matrices &amp; checks'!$AC$6,UsefulSeries!$O73,0):OFFSET('Useful matrices &amp; checks'!$AD$7,UsefulSeries!$O73,0),TRANSPOSE(L81:M81)))</f>
        <v>3.7225275273575882E-4</v>
      </c>
      <c r="M82" s="29">
        <f ca="1"/>
        <v>6.618099726275967E-5</v>
      </c>
      <c r="N82" s="39">
        <f t="array" aca="1" ref="N82:O82" ca="1">TRANSPOSE(MMULT(OFFSET('Useful matrices &amp; checks'!$AC$6,UsefulSeries!$O73,0):OFFSET('Useful matrices &amp; checks'!$AD$7,UsefulSeries!$O73,0),TRANSPOSE(N81:O81)))</f>
        <v>4.568494042133969E-6</v>
      </c>
      <c r="O82" s="39">
        <f ca="1"/>
        <v>-1.1207107667771529E-7</v>
      </c>
      <c r="P82" s="39">
        <f t="shared" ca="1" si="5"/>
        <v>-7.1820422845737114E-4</v>
      </c>
      <c r="Q82" s="39">
        <f t="shared" ca="1" si="6"/>
        <v>-2.9109521310856882E-6</v>
      </c>
      <c r="R82" s="29"/>
      <c r="S82" s="29">
        <f>'Flow probs &amp; rates'!E75-'Flow probs &amp; rates'!E74</f>
        <v>-2.1038389982408479E-4</v>
      </c>
      <c r="T82" s="29">
        <f>'Flow probs &amp; rates'!F75-'Flow probs &amp; rates'!F74</f>
        <v>3.171402539876092E-4</v>
      </c>
      <c r="U82" s="29">
        <f>'Flow probs &amp; rates'!H75-'Flow probs &amp; rates'!H74</f>
        <v>-3.5700254377876023E-4</v>
      </c>
      <c r="V82" s="29"/>
      <c r="W82" s="29">
        <f ca="1">(1-'Flow probs &amp; rates'!$H74)*'Output - Variance decomp.'!C82/('Flow probs &amp; rates'!$E74+'Flow probs &amp; rates'!$F74)-'Flow probs &amp; rates'!$H74*'Output - Variance decomp.'!B82/('Flow probs &amp; rates'!$E74+'Flow probs &amp; rates'!$F74)</f>
        <v>2.5545580596820496E-4</v>
      </c>
      <c r="X82" s="29">
        <f ca="1">(1-'Flow probs &amp; rates'!$H74)*'Output - Variance decomp.'!E82/('Flow probs &amp; rates'!$E74+'Flow probs &amp; rates'!$F74)-'Flow probs &amp; rates'!$H74*'Output - Variance decomp.'!D82/('Flow probs &amp; rates'!$E74+'Flow probs &amp; rates'!$F74)</f>
        <v>-2.892082846244586E-5</v>
      </c>
      <c r="Y82" s="29">
        <f ca="1">(1-'Flow probs &amp; rates'!$H74)*'Output - Variance decomp.'!G82/('Flow probs &amp; rates'!$E74+'Flow probs &amp; rates'!$F74)-'Flow probs &amp; rates'!$H74*'Output - Variance decomp.'!F82/('Flow probs &amp; rates'!$E74+'Flow probs &amp; rates'!$F74)</f>
        <v>3.4541251025196906E-5</v>
      </c>
      <c r="Z82" s="29">
        <f ca="1">(1-'Flow probs &amp; rates'!$H74)*'Output - Variance decomp.'!I82/('Flow probs &amp; rates'!$E74+'Flow probs &amp; rates'!$F74)-'Flow probs &amp; rates'!$H74*'Output - Variance decomp.'!H82/('Flow probs &amp; rates'!$E74+'Flow probs &amp; rates'!$F74)</f>
        <v>9.6071656786919768E-5</v>
      </c>
      <c r="AA82" s="29">
        <f ca="1">(1-'Flow probs &amp; rates'!$H74)*'Output - Variance decomp.'!K82/('Flow probs &amp; rates'!$E74+'Flow probs &amp; rates'!$F74)-'Flow probs &amp; rates'!$H74*'Output - Variance decomp.'!J82/('Flow probs &amp; rates'!$E74+'Flow probs &amp; rates'!$F74)</f>
        <v>-7.1170530683749506E-6</v>
      </c>
      <c r="AB82" s="29">
        <f ca="1">(1-'Flow probs &amp; rates'!$H74)*'Output - Variance decomp.'!M82/('Flow probs &amp; rates'!$E74+'Flow probs &amp; rates'!$F74)-'Flow probs &amp; rates'!$H74*'Output - Variance decomp.'!L82/('Flow probs &amp; rates'!$E74+'Flow probs &amp; rates'!$F74)</f>
        <v>6.2784492848063332E-5</v>
      </c>
      <c r="AC82" s="29">
        <f ca="1">(1-'Flow probs &amp; rates'!$H74)*'Output - Variance decomp.'!O82/('Flow probs &amp; rates'!$E74+'Flow probs &amp; rates'!$F74)-'Flow probs &amp; rates'!$H74*'Output - Variance decomp.'!N82/('Flow probs &amp; rates'!$E74+'Flow probs &amp; rates'!$F74)</f>
        <v>-5.4336703044487621E-7</v>
      </c>
      <c r="AD82" s="29">
        <f t="shared" ca="1" si="4"/>
        <v>-7.6927450184587954E-4</v>
      </c>
    </row>
    <row r="83" spans="1:30" x14ac:dyDescent="0.35">
      <c r="A83" s="2" t="s">
        <v>131</v>
      </c>
      <c r="B83" s="29">
        <f t="array" aca="1" ref="B83:C83" ca="1">TRANSPOSE(MMULT(OFFSET('Useful matrices &amp; checks'!$Y$6,UsefulSeries!$O74,0):OFFSET('Useful matrices &amp; checks'!$Z$7,UsefulSeries!$O74,0),OFFSET('SS Taylor expansion'!$AE$6,UsefulSeries!$O74,0):OFFSET('SS Taylor expansion'!$AE$7,UsefulSeries!$O74,0)))+TRANSPOSE(MMULT(OFFSET('Useful matrices &amp; checks'!$AC$6,UsefulSeries!$O74,0):OFFSET('Useful matrices &amp; checks'!$AD$7,UsefulSeries!$O74,0),TRANSPOSE(B82:C82)))</f>
        <v>9.3533728842225749E-4</v>
      </c>
      <c r="C83" s="29">
        <f ca="1"/>
        <v>-6.9874848856556692E-4</v>
      </c>
      <c r="D83" s="29">
        <f t="array" aca="1" ref="D83:E83" ca="1">TRANSPOSE(MMULT(OFFSET('Useful matrices &amp; checks'!$Y$6,UsefulSeries!$O74,0):OFFSET('Useful matrices &amp; checks'!$Z$7,UsefulSeries!$O74,0),OFFSET('SS Taylor expansion'!$AF$6,UsefulSeries!$O74,0):OFFSET('SS Taylor expansion'!$AF$7,UsefulSeries!$O74,0)))+TRANSPOSE(MMULT(OFFSET('Useful matrices &amp; checks'!$AC$6,UsefulSeries!$O74,0):OFFSET('Useful matrices &amp; checks'!$AD$7,UsefulSeries!$O74,0),TRANSPOSE(D82:E82)))</f>
        <v>7.2884831691842969E-4</v>
      </c>
      <c r="E83" s="29">
        <f ca="1"/>
        <v>1.2509783853123724E-5</v>
      </c>
      <c r="F83" s="29">
        <f t="array" aca="1" ref="F83:G83" ca="1">TRANSPOSE(MMULT(OFFSET('Useful matrices &amp; checks'!$Y$6,UsefulSeries!$O74,0):OFFSET('Useful matrices &amp; checks'!$Z$7,UsefulSeries!$O74,0),OFFSET('SS Taylor expansion'!$AG$6,UsefulSeries!$O74,0):OFFSET('SS Taylor expansion'!$AG$7,UsefulSeries!$O74,0)))+TRANSPOSE(MMULT(OFFSET('Useful matrices &amp; checks'!$AC$6,UsefulSeries!$O74,0):OFFSET('Useful matrices &amp; checks'!$AD$7,UsefulSeries!$O74,0),TRANSPOSE(F82:G82)))</f>
        <v>5.8154586062240845E-4</v>
      </c>
      <c r="G83" s="29">
        <f ca="1"/>
        <v>-4.5035242274963283E-4</v>
      </c>
      <c r="H83" s="29">
        <f t="array" aca="1" ref="H83:I83" ca="1">TRANSPOSE(MMULT(OFFSET('Useful matrices &amp; checks'!$Y$6,UsefulSeries!$O74,0):OFFSET('Useful matrices &amp; checks'!$Z$7,UsefulSeries!$O74,0),OFFSET('SS Taylor expansion'!$AH$6,UsefulSeries!$O74,0):OFFSET('SS Taylor expansion'!$AH$7,UsefulSeries!$O74,0)))+TRANSPOSE(MMULT(OFFSET('Useful matrices &amp; checks'!$AC$6,UsefulSeries!$O74,0):OFFSET('Useful matrices &amp; checks'!$AD$7,UsefulSeries!$O74,0),TRANSPOSE(H82:I82)))</f>
        <v>-4.8367310804376702E-4</v>
      </c>
      <c r="I83" s="29">
        <f ca="1"/>
        <v>9.521512312065251E-5</v>
      </c>
      <c r="J83" s="29">
        <f t="array" aca="1" ref="J83:K83" ca="1">TRANSPOSE(MMULT(OFFSET('Useful matrices &amp; checks'!$Y$6,UsefulSeries!$O74,0):OFFSET('Useful matrices &amp; checks'!$Z$7,UsefulSeries!$O74,0),OFFSET('SS Taylor expansion'!$AI$6,UsefulSeries!$O74,0):OFFSET('SS Taylor expansion'!$AI$7,UsefulSeries!$O74,0)))+TRANSPOSE(MMULT(OFFSET('Useful matrices &amp; checks'!$AC$6,UsefulSeries!$O74,0):OFFSET('Useful matrices &amp; checks'!$AD$7,UsefulSeries!$O74,0),TRANSPOSE(J82:K82)))</f>
        <v>6.8284176389572446E-4</v>
      </c>
      <c r="K83" s="29">
        <f ca="1"/>
        <v>1.931619006323441E-5</v>
      </c>
      <c r="L83" s="29">
        <f t="array" aca="1" ref="L83:M83" ca="1">TRANSPOSE(MMULT(OFFSET('Useful matrices &amp; checks'!$Y$6,UsefulSeries!$O74,0):OFFSET('Useful matrices &amp; checks'!$Z$7,UsefulSeries!$O74,0),OFFSET('SS Taylor expansion'!$AJ$6,UsefulSeries!$O74,0):OFFSET('SS Taylor expansion'!$AJ$7,UsefulSeries!$O74,0)))+TRANSPOSE(MMULT(OFFSET('Useful matrices &amp; checks'!$AC$6,UsefulSeries!$O74,0):OFFSET('Useful matrices &amp; checks'!$AD$7,UsefulSeries!$O74,0),TRANSPOSE(L82:M82)))</f>
        <v>3.7800031752435574E-4</v>
      </c>
      <c r="M83" s="29">
        <f ca="1"/>
        <v>1.3735171673758475E-4</v>
      </c>
      <c r="N83" s="39">
        <f t="array" aca="1" ref="N83:O83" ca="1">TRANSPOSE(MMULT(OFFSET('Useful matrices &amp; checks'!$AC$6,UsefulSeries!$O74,0):OFFSET('Useful matrices &amp; checks'!$AD$7,UsefulSeries!$O74,0),TRANSPOSE(N82:O82)))</f>
        <v>4.2964129761628333E-6</v>
      </c>
      <c r="O83" s="39">
        <f ca="1"/>
        <v>5.8923986354797175E-10</v>
      </c>
      <c r="P83" s="39">
        <f t="shared" ca="1" si="5"/>
        <v>-6.8722996505930995E-4</v>
      </c>
      <c r="Q83" s="39">
        <f t="shared" ca="1" si="6"/>
        <v>-3.2229130603591553E-5</v>
      </c>
      <c r="R83" s="29"/>
      <c r="S83" s="29">
        <f>'Flow probs &amp; rates'!E76-'Flow probs &amp; rates'!E75</f>
        <v>2.1399668872562616E-3</v>
      </c>
      <c r="T83" s="29">
        <f>'Flow probs &amp; rates'!F76-'Flow probs &amp; rates'!F75</f>
        <v>-9.1693663890433236E-4</v>
      </c>
      <c r="U83" s="29">
        <f>'Flow probs &amp; rates'!H76-'Flow probs &amp; rates'!H75</f>
        <v>-3.0033104987432085E-4</v>
      </c>
      <c r="V83" s="29"/>
      <c r="W83" s="29">
        <f ca="1">(1-'Flow probs &amp; rates'!$H75)*'Output - Variance decomp.'!C83/('Flow probs &amp; rates'!$E75+'Flow probs &amp; rates'!$F75)-'Flow probs &amp; rates'!$H75*'Output - Variance decomp.'!B83/('Flow probs &amp; rates'!$E75+'Flow probs &amp; rates'!$F75)</f>
        <v>-1.0716224071339667E-3</v>
      </c>
      <c r="X83" s="29">
        <f ca="1">(1-'Flow probs &amp; rates'!$H75)*'Output - Variance decomp.'!E83/('Flow probs &amp; rates'!$E75+'Flow probs &amp; rates'!$F75)-'Flow probs &amp; rates'!$H75*'Output - Variance decomp.'!D83/('Flow probs &amp; rates'!$E75+'Flow probs &amp; rates'!$F75)</f>
        <v>-4.3082866657582733E-5</v>
      </c>
      <c r="Y83" s="29">
        <f ca="1">(1-'Flow probs &amp; rates'!$H75)*'Output - Variance decomp.'!G83/('Flow probs &amp; rates'!$E75+'Flow probs &amp; rates'!$F75)-'Flow probs &amp; rates'!$H75*'Output - Variance decomp.'!F83/('Flow probs &amp; rates'!$E75+'Flow probs &amp; rates'!$F75)</f>
        <v>-6.8889635166572859E-4</v>
      </c>
      <c r="Z83" s="29">
        <f ca="1">(1-'Flow probs &amp; rates'!$H75)*'Output - Variance decomp.'!I83/('Flow probs &amp; rates'!$E75+'Flow probs &amp; rates'!$F75)-'Flow probs &amp; rates'!$H75*'Output - Variance decomp.'!H83/('Flow probs &amp; rates'!$E75+'Flow probs &amp; rates'!$F75)</f>
        <v>1.7577451402930362E-4</v>
      </c>
      <c r="AA83" s="29">
        <f ca="1">(1-'Flow probs &amp; rates'!$H75)*'Output - Variance decomp.'!K83/('Flow probs &amp; rates'!$E75+'Flow probs &amp; rates'!$F75)-'Flow probs &amp; rates'!$H75*'Output - Variance decomp.'!J83/('Flow probs &amp; rates'!$E75+'Flow probs &amp; rates'!$F75)</f>
        <v>-2.9563017154180642E-5</v>
      </c>
      <c r="AB83" s="29">
        <f ca="1">(1-'Flow probs &amp; rates'!$H75)*'Output - Variance decomp.'!M83/('Flow probs &amp; rates'!$E75+'Flow probs &amp; rates'!$F75)-'Flow probs &amp; rates'!$H75*'Output - Variance decomp.'!L83/('Flow probs &amp; rates'!$E75+'Flow probs &amp; rates'!$F75)</f>
        <v>1.6372330713737245E-4</v>
      </c>
      <c r="AC83" s="29">
        <f ca="1">(1-'Flow probs &amp; rates'!$H75)*'Output - Variance decomp.'!O83/('Flow probs &amp; rates'!$E75+'Flow probs &amp; rates'!$F75)-'Flow probs &amp; rates'!$H75*'Output - Variance decomp.'!N83/('Flow probs &amp; rates'!$E75+'Flow probs &amp; rates'!$F75)</f>
        <v>-3.5797709995641814E-7</v>
      </c>
      <c r="AD83" s="29">
        <f t="shared" ca="1" si="4"/>
        <v>1.1936937486704182E-3</v>
      </c>
    </row>
    <row r="84" spans="1:30" x14ac:dyDescent="0.35">
      <c r="A84" s="2" t="s">
        <v>132</v>
      </c>
      <c r="B84" s="29">
        <f t="array" aca="1" ref="B84:C84" ca="1">TRANSPOSE(MMULT(OFFSET('Useful matrices &amp; checks'!$Y$6,UsefulSeries!$O75,0):OFFSET('Useful matrices &amp; checks'!$Z$7,UsefulSeries!$O75,0),OFFSET('SS Taylor expansion'!$AE$6,UsefulSeries!$O75,0):OFFSET('SS Taylor expansion'!$AE$7,UsefulSeries!$O75,0)))+TRANSPOSE(MMULT(OFFSET('Useful matrices &amp; checks'!$AC$6,UsefulSeries!$O75,0):OFFSET('Useful matrices &amp; checks'!$AD$7,UsefulSeries!$O75,0),TRANSPOSE(B83:C83)))</f>
        <v>3.2745445923062599E-4</v>
      </c>
      <c r="C84" s="29">
        <f ca="1"/>
        <v>-4.5165373153458442E-5</v>
      </c>
      <c r="D84" s="29">
        <f t="array" aca="1" ref="D84:E84" ca="1">TRANSPOSE(MMULT(OFFSET('Useful matrices &amp; checks'!$Y$6,UsefulSeries!$O75,0):OFFSET('Useful matrices &amp; checks'!$Z$7,UsefulSeries!$O75,0),OFFSET('SS Taylor expansion'!$AF$6,UsefulSeries!$O75,0):OFFSET('SS Taylor expansion'!$AF$7,UsefulSeries!$O75,0)))+TRANSPOSE(MMULT(OFFSET('Useful matrices &amp; checks'!$AC$6,UsefulSeries!$O75,0):OFFSET('Useful matrices &amp; checks'!$AD$7,UsefulSeries!$O75,0),TRANSPOSE(D83:E83)))</f>
        <v>6.5610834045445497E-4</v>
      </c>
      <c r="E84" s="29">
        <f ca="1"/>
        <v>-6.0800692505871468E-6</v>
      </c>
      <c r="F84" s="29">
        <f t="array" aca="1" ref="F84:G84" ca="1">TRANSPOSE(MMULT(OFFSET('Useful matrices &amp; checks'!$Y$6,UsefulSeries!$O75,0):OFFSET('Useful matrices &amp; checks'!$Z$7,UsefulSeries!$O75,0),OFFSET('SS Taylor expansion'!$AG$6,UsefulSeries!$O75,0):OFFSET('SS Taylor expansion'!$AG$7,UsefulSeries!$O75,0)))+TRANSPOSE(MMULT(OFFSET('Useful matrices &amp; checks'!$AC$6,UsefulSeries!$O75,0):OFFSET('Useful matrices &amp; checks'!$AD$7,UsefulSeries!$O75,0),TRANSPOSE(F83:G83)))</f>
        <v>1.8428071624911703E-4</v>
      </c>
      <c r="G84" s="29">
        <f ca="1"/>
        <v>-2.2489549151818766E-5</v>
      </c>
      <c r="H84" s="29">
        <f t="array" aca="1" ref="H84:I84" ca="1">TRANSPOSE(MMULT(OFFSET('Useful matrices &amp; checks'!$Y$6,UsefulSeries!$O75,0):OFFSET('Useful matrices &amp; checks'!$Z$7,UsefulSeries!$O75,0),OFFSET('SS Taylor expansion'!$AH$6,UsefulSeries!$O75,0):OFFSET('SS Taylor expansion'!$AH$7,UsefulSeries!$O75,0)))+TRANSPOSE(MMULT(OFFSET('Useful matrices &amp; checks'!$AC$6,UsefulSeries!$O75,0):OFFSET('Useful matrices &amp; checks'!$AD$7,UsefulSeries!$O75,0),TRANSPOSE(H83:I83)))</f>
        <v>-4.3835124604227051E-4</v>
      </c>
      <c r="I84" s="29">
        <f ca="1"/>
        <v>1.8521557802352201E-5</v>
      </c>
      <c r="J84" s="29">
        <f t="array" aca="1" ref="J84:K84" ca="1">TRANSPOSE(MMULT(OFFSET('Useful matrices &amp; checks'!$Y$6,UsefulSeries!$O75,0):OFFSET('Useful matrices &amp; checks'!$Z$7,UsefulSeries!$O75,0),OFFSET('SS Taylor expansion'!$AI$6,UsefulSeries!$O75,0):OFFSET('SS Taylor expansion'!$AI$7,UsefulSeries!$O75,0)))+TRANSPOSE(MMULT(OFFSET('Useful matrices &amp; checks'!$AC$6,UsefulSeries!$O75,0):OFFSET('Useful matrices &amp; checks'!$AD$7,UsefulSeries!$O75,0),TRANSPOSE(J83:K83)))</f>
        <v>1.9019684565409287E-4</v>
      </c>
      <c r="K84" s="29">
        <f ca="1"/>
        <v>4.652367495846773E-6</v>
      </c>
      <c r="L84" s="29">
        <f t="array" aca="1" ref="L84:M84" ca="1">TRANSPOSE(MMULT(OFFSET('Useful matrices &amp; checks'!$Y$6,UsefulSeries!$O75,0):OFFSET('Useful matrices &amp; checks'!$Z$7,UsefulSeries!$O75,0),OFFSET('SS Taylor expansion'!$AJ$6,UsefulSeries!$O75,0):OFFSET('SS Taylor expansion'!$AJ$7,UsefulSeries!$O75,0)))+TRANSPOSE(MMULT(OFFSET('Useful matrices &amp; checks'!$AC$6,UsefulSeries!$O75,0):OFFSET('Useful matrices &amp; checks'!$AD$7,UsefulSeries!$O75,0),TRANSPOSE(L83:M83)))</f>
        <v>3.8400692320847055E-4</v>
      </c>
      <c r="M84" s="29">
        <f ca="1"/>
        <v>5.6303290145912456E-5</v>
      </c>
      <c r="N84" s="39">
        <f t="array" aca="1" ref="N84:O84" ca="1">TRANSPOSE(MMULT(OFFSET('Useful matrices &amp; checks'!$AC$6,UsefulSeries!$O75,0):OFFSET('Useful matrices &amp; checks'!$AD$7,UsefulSeries!$O75,0),TRANSPOSE(N83:O83)))</f>
        <v>4.0254625157059532E-6</v>
      </c>
      <c r="O84" s="39">
        <f ca="1"/>
        <v>-7.8303372649427661E-8</v>
      </c>
      <c r="P84" s="39">
        <f t="shared" ca="1" si="5"/>
        <v>-6.6100545836052932E-4</v>
      </c>
      <c r="Q84" s="39">
        <f t="shared" ca="1" si="6"/>
        <v>-7.9368334134012217E-6</v>
      </c>
      <c r="R84" s="29"/>
      <c r="S84" s="29">
        <f>'Flow probs &amp; rates'!E77-'Flow probs &amp; rates'!E76</f>
        <v>6.4671604290966744E-4</v>
      </c>
      <c r="T84" s="29">
        <f>'Flow probs &amp; rates'!F77-'Flow probs &amp; rates'!F76</f>
        <v>-2.2729128978035695E-6</v>
      </c>
      <c r="U84" s="29">
        <f>'Flow probs &amp; rates'!H77-'Flow probs &amp; rates'!H76</f>
        <v>1.7625595433920505E-4</v>
      </c>
      <c r="V84" s="29"/>
      <c r="W84" s="29">
        <f ca="1">(1-'Flow probs &amp; rates'!$H76)*'Output - Variance decomp.'!C84/('Flow probs &amp; rates'!$E76+'Flow probs &amp; rates'!$F76)-'Flow probs &amp; rates'!$H76*'Output - Variance decomp.'!B84/('Flow probs &amp; rates'!$E76+'Flow probs &amp; rates'!$F76)</f>
        <v>-9.1269577635510451E-5</v>
      </c>
      <c r="X84" s="29">
        <f ca="1">(1-'Flow probs &amp; rates'!$H76)*'Output - Variance decomp.'!E84/('Flow probs &amp; rates'!$E76+'Flow probs &amp; rates'!$F76)-'Flow probs &amp; rates'!$H76*'Output - Variance decomp.'!D84/('Flow probs &amp; rates'!$E76+'Flow probs &amp; rates'!$F76)</f>
        <v>-6.3029838054392995E-5</v>
      </c>
      <c r="Y84" s="29">
        <f ca="1">(1-'Flow probs &amp; rates'!$H76)*'Output - Variance decomp.'!G84/('Flow probs &amp; rates'!$E76+'Flow probs &amp; rates'!$F76)-'Flow probs &amp; rates'!$H76*'Output - Variance decomp.'!F84/('Flow probs &amp; rates'!$E76+'Flow probs &amp; rates'!$F76)</f>
        <v>-4.7206658336220182E-5</v>
      </c>
      <c r="Z84" s="29">
        <f ca="1">(1-'Flow probs &amp; rates'!$H76)*'Output - Variance decomp.'!I84/('Flow probs &amp; rates'!$E76+'Flow probs &amp; rates'!$F76)-'Flow probs &amp; rates'!$H76*'Output - Variance decomp.'!H84/('Flow probs &amp; rates'!$E76+'Flow probs &amp; rates'!$F76)</f>
        <v>6.2638441294629899E-5</v>
      </c>
      <c r="AA84" s="29">
        <f ca="1">(1-'Flow probs &amp; rates'!$H76)*'Output - Variance decomp.'!K84/('Flow probs &amp; rates'!$E76+'Flow probs &amp; rates'!$F76)-'Flow probs &amp; rates'!$H76*'Output - Variance decomp.'!J84/('Flow probs &amp; rates'!$E76+'Flow probs &amp; rates'!$F76)</f>
        <v>-9.1644070367425366E-6</v>
      </c>
      <c r="AB84" s="29">
        <f ca="1">(1-'Flow probs &amp; rates'!$H76)*'Output - Variance decomp.'!M84/('Flow probs &amp; rates'!$E76+'Flow probs &amp; rates'!$F76)-'Flow probs &amp; rates'!$H76*'Output - Variance decomp.'!L84/('Flow probs &amp; rates'!$E76+'Flow probs &amp; rates'!$F76)</f>
        <v>4.8094387101051392E-5</v>
      </c>
      <c r="AC84" s="29">
        <f ca="1">(1-'Flow probs &amp; rates'!$H76)*'Output - Variance decomp.'!O84/('Flow probs &amp; rates'!$E76+'Flow probs &amp; rates'!$F76)-'Flow probs &amp; rates'!$H76*'Output - Variance decomp.'!N84/('Flow probs &amp; rates'!$E76+'Flow probs &amp; rates'!$F76)</f>
        <v>-4.449175889887472E-7</v>
      </c>
      <c r="AD84" s="29">
        <f t="shared" ca="1" si="4"/>
        <v>2.7663852459537864E-4</v>
      </c>
    </row>
    <row r="85" spans="1:30" x14ac:dyDescent="0.35">
      <c r="A85" s="2" t="s">
        <v>133</v>
      </c>
      <c r="B85" s="29">
        <f t="array" aca="1" ref="B85:C85" ca="1">TRANSPOSE(MMULT(OFFSET('Useful matrices &amp; checks'!$Y$6,UsefulSeries!$O76,0):OFFSET('Useful matrices &amp; checks'!$Z$7,UsefulSeries!$O76,0),OFFSET('SS Taylor expansion'!$AE$6,UsefulSeries!$O76,0):OFFSET('SS Taylor expansion'!$AE$7,UsefulSeries!$O76,0)))+TRANSPOSE(MMULT(OFFSET('Useful matrices &amp; checks'!$AC$6,UsefulSeries!$O76,0):OFFSET('Useful matrices &amp; checks'!$AD$7,UsefulSeries!$O76,0),TRANSPOSE(B84:C84)))</f>
        <v>-7.1406758715923191E-5</v>
      </c>
      <c r="C85" s="29">
        <f ca="1"/>
        <v>3.0992706566577673E-4</v>
      </c>
      <c r="D85" s="29">
        <f t="array" aca="1" ref="D85:E85" ca="1">TRANSPOSE(MMULT(OFFSET('Useful matrices &amp; checks'!$Y$6,UsefulSeries!$O76,0):OFFSET('Useful matrices &amp; checks'!$Z$7,UsefulSeries!$O76,0),OFFSET('SS Taylor expansion'!$AF$6,UsefulSeries!$O76,0):OFFSET('SS Taylor expansion'!$AF$7,UsefulSeries!$O76,0)))+TRANSPOSE(MMULT(OFFSET('Useful matrices &amp; checks'!$AC$6,UsefulSeries!$O76,0):OFFSET('Useful matrices &amp; checks'!$AD$7,UsefulSeries!$O76,0),TRANSPOSE(D84:E84)))</f>
        <v>7.1384141776366968E-4</v>
      </c>
      <c r="E85" s="29">
        <f ca="1"/>
        <v>-1.8409119815627613E-5</v>
      </c>
      <c r="F85" s="29">
        <f t="array" aca="1" ref="F85:G85" ca="1">TRANSPOSE(MMULT(OFFSET('Useful matrices &amp; checks'!$Y$6,UsefulSeries!$O76,0):OFFSET('Useful matrices &amp; checks'!$Z$7,UsefulSeries!$O76,0),OFFSET('SS Taylor expansion'!$AG$6,UsefulSeries!$O76,0):OFFSET('SS Taylor expansion'!$AG$7,UsefulSeries!$O76,0)))+TRANSPOSE(MMULT(OFFSET('Useful matrices &amp; checks'!$AC$6,UsefulSeries!$O76,0):OFFSET('Useful matrices &amp; checks'!$AD$7,UsefulSeries!$O76,0),TRANSPOSE(F84:G84)))</f>
        <v>-1.6070056661534167E-4</v>
      </c>
      <c r="G85" s="29">
        <f ca="1"/>
        <v>2.8587132954386235E-4</v>
      </c>
      <c r="H85" s="29">
        <f t="array" aca="1" ref="H85:I85" ca="1">TRANSPOSE(MMULT(OFFSET('Useful matrices &amp; checks'!$Y$6,UsefulSeries!$O76,0):OFFSET('Useful matrices &amp; checks'!$Z$7,UsefulSeries!$O76,0),OFFSET('SS Taylor expansion'!$AH$6,UsefulSeries!$O76,0):OFFSET('SS Taylor expansion'!$AH$7,UsefulSeries!$O76,0)))+TRANSPOSE(MMULT(OFFSET('Useful matrices &amp; checks'!$AC$6,UsefulSeries!$O76,0):OFFSET('Useful matrices &amp; checks'!$AD$7,UsefulSeries!$O76,0),TRANSPOSE(H84:I84)))</f>
        <v>-4.4226449187160784E-4</v>
      </c>
      <c r="I85" s="29">
        <f ca="1"/>
        <v>-9.5711247845096245E-5</v>
      </c>
      <c r="J85" s="29">
        <f t="array" aca="1" ref="J85:K85" ca="1">TRANSPOSE(MMULT(OFFSET('Useful matrices &amp; checks'!$Y$6,UsefulSeries!$O76,0):OFFSET('Useful matrices &amp; checks'!$Z$7,UsefulSeries!$O76,0),OFFSET('SS Taylor expansion'!$AI$6,UsefulSeries!$O76,0):OFFSET('SS Taylor expansion'!$AI$7,UsefulSeries!$O76,0)))+TRANSPOSE(MMULT(OFFSET('Useful matrices &amp; checks'!$AC$6,UsefulSeries!$O76,0):OFFSET('Useful matrices &amp; checks'!$AD$7,UsefulSeries!$O76,0),TRANSPOSE(J84:K84)))</f>
        <v>3.1883050571145349E-4</v>
      </c>
      <c r="K85" s="29">
        <f ca="1"/>
        <v>-3.6959443072694653E-6</v>
      </c>
      <c r="L85" s="29">
        <f t="array" aca="1" ref="L85:M85" ca="1">TRANSPOSE(MMULT(OFFSET('Useful matrices &amp; checks'!$Y$6,UsefulSeries!$O76,0):OFFSET('Useful matrices &amp; checks'!$Z$7,UsefulSeries!$O76,0),OFFSET('SS Taylor expansion'!$AJ$6,UsefulSeries!$O76,0):OFFSET('SS Taylor expansion'!$AJ$7,UsefulSeries!$O76,0)))+TRANSPOSE(MMULT(OFFSET('Useful matrices &amp; checks'!$AC$6,UsefulSeries!$O76,0):OFFSET('Useful matrices &amp; checks'!$AD$7,UsefulSeries!$O76,0),TRANSPOSE(L84:M84)))</f>
        <v>3.743869690039102E-4</v>
      </c>
      <c r="M85" s="29">
        <f ca="1"/>
        <v>-3.2883860519642837E-5</v>
      </c>
      <c r="N85" s="39">
        <f t="array" aca="1" ref="N85:O85" ca="1">TRANSPOSE(MMULT(OFFSET('Useful matrices &amp; checks'!$AC$6,UsefulSeries!$O76,0):OFFSET('Useful matrices &amp; checks'!$AD$7,UsefulSeries!$O76,0),TRANSPOSE(N84:O84)))</f>
        <v>3.8745694306608801E-6</v>
      </c>
      <c r="O85" s="39">
        <f ca="1"/>
        <v>-1.2700658713637363E-7</v>
      </c>
      <c r="P85" s="39">
        <f t="shared" ca="1" si="5"/>
        <v>-6.4321159459136213E-4</v>
      </c>
      <c r="Q85" s="39">
        <f t="shared" ca="1" si="6"/>
        <v>6.8565979339407552E-6</v>
      </c>
      <c r="R85" s="29"/>
      <c r="S85" s="29">
        <f>'Flow probs &amp; rates'!E78-'Flow probs &amp; rates'!E77</f>
        <v>9.3350050115459382E-5</v>
      </c>
      <c r="T85" s="29">
        <f>'Flow probs &amp; rates'!F78-'Flow probs &amp; rates'!F77</f>
        <v>4.5182781406880729E-4</v>
      </c>
      <c r="U85" s="29">
        <f>'Flow probs &amp; rates'!H78-'Flow probs &amp; rates'!H77</f>
        <v>-6.2783249939207808E-4</v>
      </c>
      <c r="V85" s="29"/>
      <c r="W85" s="29">
        <f ca="1">(1-'Flow probs &amp; rates'!$H77)*'Output - Variance decomp.'!C85/('Flow probs &amp; rates'!$E77+'Flow probs &amp; rates'!$F77)-'Flow probs &amp; rates'!$H77*'Output - Variance decomp.'!B85/('Flow probs &amp; rates'!$E77+'Flow probs &amp; rates'!$F77)</f>
        <v>4.454222405380515E-4</v>
      </c>
      <c r="X85" s="29">
        <f ca="1">(1-'Flow probs &amp; rates'!$H77)*'Output - Variance decomp.'!E85/('Flow probs &amp; rates'!$E77+'Flow probs &amp; rates'!$F77)-'Flow probs &amp; rates'!$H77*'Output - Variance decomp.'!D85/('Flow probs &amp; rates'!$E77+'Flow probs &amp; rates'!$F77)</f>
        <v>-8.5421235172187775E-5</v>
      </c>
      <c r="Y85" s="29">
        <f ca="1">(1-'Flow probs &amp; rates'!$H77)*'Output - Variance decomp.'!G85/('Flow probs &amp; rates'!$E77+'Flow probs &amp; rates'!$F77)-'Flow probs &amp; rates'!$H77*'Output - Variance decomp.'!F85/('Flow probs &amp; rates'!$E77+'Flow probs &amp; rates'!$F77)</f>
        <v>4.1873009925111869E-4</v>
      </c>
      <c r="Z85" s="29">
        <f ca="1">(1-'Flow probs &amp; rates'!$H77)*'Output - Variance decomp.'!I85/('Flow probs &amp; rates'!$E77+'Flow probs &amp; rates'!$F77)-'Flow probs &amp; rates'!$H77*'Output - Variance decomp.'!H85/('Flow probs &amp; rates'!$E77+'Flow probs &amp; rates'!$F77)</f>
        <v>-9.8972499438795348E-5</v>
      </c>
      <c r="AA85" s="29">
        <f ca="1">(1-'Flow probs &amp; rates'!$H77)*'Output - Variance decomp.'!K85/('Flow probs &amp; rates'!$E77+'Flow probs &amp; rates'!$F77)-'Flow probs &amp; rates'!$H77*'Output - Variance decomp.'!J85/('Flow probs &amp; rates'!$E77+'Flow probs &amp; rates'!$F77)</f>
        <v>-3.1734093830109547E-5</v>
      </c>
      <c r="AB85" s="29">
        <f ca="1">(1-'Flow probs &amp; rates'!$H77)*'Output - Variance decomp.'!M85/('Flow probs &amp; rates'!$E77+'Flow probs &amp; rates'!$F77)-'Flow probs &amp; rates'!$H77*'Output - Variance decomp.'!L85/('Flow probs &amp; rates'!$E77+'Flow probs &amp; rates'!$F77)</f>
        <v>-7.7740145942860415E-5</v>
      </c>
      <c r="AC85" s="29">
        <f ca="1">(1-'Flow probs &amp; rates'!$H77)*'Output - Variance decomp.'!O85/('Flow probs &amp; rates'!$E77+'Flow probs &amp; rates'!$F77)-'Flow probs &amp; rates'!$H77*'Output - Variance decomp.'!N85/('Flow probs &amp; rates'!$E77+'Flow probs &amp; rates'!$F77)</f>
        <v>-5.0205619481913861E-7</v>
      </c>
      <c r="AD85" s="29">
        <f t="shared" ca="1" si="4"/>
        <v>-1.1976148086024758E-3</v>
      </c>
    </row>
    <row r="86" spans="1:30" x14ac:dyDescent="0.35">
      <c r="A86" s="2" t="s">
        <v>134</v>
      </c>
      <c r="B86" s="29">
        <f t="array" aca="1" ref="B86:C86" ca="1">TRANSPOSE(MMULT(OFFSET('Useful matrices &amp; checks'!$Y$6,UsefulSeries!$O77,0):OFFSET('Useful matrices &amp; checks'!$Z$7,UsefulSeries!$O77,0),OFFSET('SS Taylor expansion'!$AE$6,UsefulSeries!$O77,0):OFFSET('SS Taylor expansion'!$AE$7,UsefulSeries!$O77,0)))+TRANSPOSE(MMULT(OFFSET('Useful matrices &amp; checks'!$AC$6,UsefulSeries!$O77,0):OFFSET('Useful matrices &amp; checks'!$AD$7,UsefulSeries!$O77,0),TRANSPOSE(B85:C85)))</f>
        <v>2.035815621923538E-5</v>
      </c>
      <c r="C86" s="29">
        <f ca="1"/>
        <v>1.6432404394370602E-4</v>
      </c>
      <c r="D86" s="29">
        <f t="array" aca="1" ref="D86:E86" ca="1">TRANSPOSE(MMULT(OFFSET('Useful matrices &amp; checks'!$Y$6,UsefulSeries!$O77,0):OFFSET('Useful matrices &amp; checks'!$Z$7,UsefulSeries!$O77,0),OFFSET('SS Taylor expansion'!$AF$6,UsefulSeries!$O77,0):OFFSET('SS Taylor expansion'!$AF$7,UsefulSeries!$O77,0)))+TRANSPOSE(MMULT(OFFSET('Useful matrices &amp; checks'!$AC$6,UsefulSeries!$O77,0):OFFSET('Useful matrices &amp; checks'!$AD$7,UsefulSeries!$O77,0),TRANSPOSE(D85:E85)))</f>
        <v>4.1791722557696403E-4</v>
      </c>
      <c r="E86" s="29">
        <f ca="1"/>
        <v>-1.2630518566997736E-5</v>
      </c>
      <c r="F86" s="29">
        <f t="array" aca="1" ref="F86:G86" ca="1">TRANSPOSE(MMULT(OFFSET('Useful matrices &amp; checks'!$Y$6,UsefulSeries!$O77,0):OFFSET('Useful matrices &amp; checks'!$Z$7,UsefulSeries!$O77,0),OFFSET('SS Taylor expansion'!$AG$6,UsefulSeries!$O77,0):OFFSET('SS Taylor expansion'!$AG$7,UsefulSeries!$O77,0)))+TRANSPOSE(MMULT(OFFSET('Useful matrices &amp; checks'!$AC$6,UsefulSeries!$O77,0):OFFSET('Useful matrices &amp; checks'!$AD$7,UsefulSeries!$O77,0),TRANSPOSE(F85:G85)))</f>
        <v>2.4761280771911785E-4</v>
      </c>
      <c r="G86" s="29">
        <f ca="1"/>
        <v>-1.34409824766983E-4</v>
      </c>
      <c r="H86" s="29">
        <f t="array" aca="1" ref="H86:I86" ca="1">TRANSPOSE(MMULT(OFFSET('Useful matrices &amp; checks'!$Y$6,UsefulSeries!$O77,0):OFFSET('Useful matrices &amp; checks'!$Z$7,UsefulSeries!$O77,0),OFFSET('SS Taylor expansion'!$AH$6,UsefulSeries!$O77,0):OFFSET('SS Taylor expansion'!$AH$7,UsefulSeries!$O77,0)))+TRANSPOSE(MMULT(OFFSET('Useful matrices &amp; checks'!$AC$6,UsefulSeries!$O77,0):OFFSET('Useful matrices &amp; checks'!$AD$7,UsefulSeries!$O77,0),TRANSPOSE(H85:I85)))</f>
        <v>-4.891970934878039E-4</v>
      </c>
      <c r="I86" s="29">
        <f ca="1"/>
        <v>-2.1901959425635746E-4</v>
      </c>
      <c r="J86" s="29">
        <f t="array" aca="1" ref="J86:K86" ca="1">TRANSPOSE(MMULT(OFFSET('Useful matrices &amp; checks'!$Y$6,UsefulSeries!$O77,0):OFFSET('Useful matrices &amp; checks'!$Z$7,UsefulSeries!$O77,0),OFFSET('SS Taylor expansion'!$AI$6,UsefulSeries!$O77,0):OFFSET('SS Taylor expansion'!$AI$7,UsefulSeries!$O77,0)))+TRANSPOSE(MMULT(OFFSET('Useful matrices &amp; checks'!$AC$6,UsefulSeries!$O77,0):OFFSET('Useful matrices &amp; checks'!$AD$7,UsefulSeries!$O77,0),TRANSPOSE(J85:K85)))</f>
        <v>7.2766024835915939E-4</v>
      </c>
      <c r="K86" s="29">
        <f ca="1"/>
        <v>-1.5828109204270619E-6</v>
      </c>
      <c r="L86" s="29">
        <f t="array" aca="1" ref="L86:M86" ca="1">TRANSPOSE(MMULT(OFFSET('Useful matrices &amp; checks'!$Y$6,UsefulSeries!$O77,0):OFFSET('Useful matrices &amp; checks'!$Z$7,UsefulSeries!$O77,0),OFFSET('SS Taylor expansion'!$AJ$6,UsefulSeries!$O77,0):OFFSET('SS Taylor expansion'!$AJ$7,UsefulSeries!$O77,0)))+TRANSPOSE(MMULT(OFFSET('Useful matrices &amp; checks'!$AC$6,UsefulSeries!$O77,0):OFFSET('Useful matrices &amp; checks'!$AD$7,UsefulSeries!$O77,0),TRANSPOSE(L85:M85)))</f>
        <v>4.0205516608065228E-4</v>
      </c>
      <c r="M86" s="29">
        <f ca="1"/>
        <v>2.0625252933740952E-4</v>
      </c>
      <c r="N86" s="39">
        <f t="array" aca="1" ref="N86:O86" ca="1">TRANSPOSE(MMULT(OFFSET('Useful matrices &amp; checks'!$AC$6,UsefulSeries!$O77,0):OFFSET('Useful matrices &amp; checks'!$AD$7,UsefulSeries!$O77,0),TRANSPOSE(N85:O85)))</f>
        <v>3.8083385698879329E-6</v>
      </c>
      <c r="O86" s="39">
        <f ca="1"/>
        <v>-8.0156474015698014E-8</v>
      </c>
      <c r="P86" s="39">
        <f t="shared" ca="1" si="5"/>
        <v>-6.3841848874639348E-4</v>
      </c>
      <c r="Q86" s="39">
        <f t="shared" ca="1" si="6"/>
        <v>4.3415167772900072E-6</v>
      </c>
      <c r="R86" s="29"/>
      <c r="S86" s="29">
        <f>'Flow probs &amp; rates'!E79-'Flow probs &amp; rates'!E78</f>
        <v>6.9179636029081948E-4</v>
      </c>
      <c r="T86" s="29">
        <f>'Flow probs &amp; rates'!F79-'Flow probs &amp; rates'!F78</f>
        <v>7.1951850736245992E-6</v>
      </c>
      <c r="U86" s="29">
        <f>'Flow probs &amp; rates'!H79-'Flow probs &amp; rates'!H78</f>
        <v>-3.1342344043071291E-4</v>
      </c>
      <c r="V86" s="29"/>
      <c r="W86" s="29">
        <f ca="1">(1-'Flow probs &amp; rates'!$H78)*'Output - Variance decomp.'!C86/('Flow probs &amp; rates'!$E78+'Flow probs &amp; rates'!$F78)-'Flow probs &amp; rates'!$H78*'Output - Variance decomp.'!B86/('Flow probs &amp; rates'!$E78+'Flow probs &amp; rates'!$F78)</f>
        <v>2.3131103398761908E-4</v>
      </c>
      <c r="X86" s="29">
        <f ca="1">(1-'Flow probs &amp; rates'!$H78)*'Output - Variance decomp.'!E86/('Flow probs &amp; rates'!$E78+'Flow probs &amp; rates'!$F78)-'Flow probs &amp; rates'!$H78*'Output - Variance decomp.'!D86/('Flow probs &amp; rates'!$E78+'Flow probs &amp; rates'!$F78)</f>
        <v>-5.2212546922281804E-5</v>
      </c>
      <c r="Y86" s="29">
        <f ca="1">(1-'Flow probs &amp; rates'!$H78)*'Output - Variance decomp.'!G86/('Flow probs &amp; rates'!$E78+'Flow probs &amp; rates'!$F78)-'Flow probs &amp; rates'!$H78*'Output - Variance decomp.'!F86/('Flow probs &amp; rates'!$E78+'Flow probs &amp; rates'!$F78)</f>
        <v>-2.1089440832325893E-4</v>
      </c>
      <c r="Z86" s="29">
        <f ca="1">(1-'Flow probs &amp; rates'!$H78)*'Output - Variance decomp.'!I86/('Flow probs &amp; rates'!$E78+'Flow probs &amp; rates'!$F78)-'Flow probs &amp; rates'!$H78*'Output - Variance decomp.'!H86/('Flow probs &amp; rates'!$E78+'Flow probs &amp; rates'!$F78)</f>
        <v>-2.7037491507138556E-4</v>
      </c>
      <c r="AA86" s="29">
        <f ca="1">(1-'Flow probs &amp; rates'!$H78)*'Output - Variance decomp.'!K86/('Flow probs &amp; rates'!$E78+'Flow probs &amp; rates'!$F78)-'Flow probs &amp; rates'!$H78*'Output - Variance decomp.'!J86/('Flow probs &amp; rates'!$E78+'Flow probs &amp; rates'!$F78)</f>
        <v>-6.1974122285911865E-5</v>
      </c>
      <c r="AB86" s="29">
        <f ca="1">(1-'Flow probs &amp; rates'!$H78)*'Output - Variance decomp.'!M86/('Flow probs &amp; rates'!$E78+'Flow probs &amp; rates'!$F78)-'Flow probs &amp; rates'!$H78*'Output - Variance decomp.'!L86/('Flow probs &amp; rates'!$E78+'Flow probs &amp; rates'!$F78)</f>
        <v>2.5942654187694115E-4</v>
      </c>
      <c r="AC86" s="29">
        <f ca="1">(1-'Flow probs &amp; rates'!$H78)*'Output - Variance decomp.'!O86/('Flow probs &amp; rates'!$E78+'Flow probs &amp; rates'!$F78)-'Flow probs &amp; rates'!$H78*'Output - Variance decomp.'!N86/('Flow probs &amp; rates'!$E78+'Flow probs &amp; rates'!$F78)</f>
        <v>-4.2625496509436853E-7</v>
      </c>
      <c r="AD86" s="29">
        <f t="shared" ca="1" si="4"/>
        <v>-2.0827876872734057E-4</v>
      </c>
    </row>
    <row r="87" spans="1:30" x14ac:dyDescent="0.35">
      <c r="A87" s="2" t="s">
        <v>135</v>
      </c>
      <c r="B87" s="29">
        <f t="array" aca="1" ref="B87:C87" ca="1">TRANSPOSE(MMULT(OFFSET('Useful matrices &amp; checks'!$Y$6,UsefulSeries!$O78,0):OFFSET('Useful matrices &amp; checks'!$Z$7,UsefulSeries!$O78,0),OFFSET('SS Taylor expansion'!$AE$6,UsefulSeries!$O78,0):OFFSET('SS Taylor expansion'!$AE$7,UsefulSeries!$O78,0)))+TRANSPOSE(MMULT(OFFSET('Useful matrices &amp; checks'!$AC$6,UsefulSeries!$O78,0):OFFSET('Useful matrices &amp; checks'!$AD$7,UsefulSeries!$O78,0),TRANSPOSE(B86:C86)))</f>
        <v>6.2112689880349339E-4</v>
      </c>
      <c r="C87" s="29">
        <f ca="1"/>
        <v>-4.2631141963859321E-4</v>
      </c>
      <c r="D87" s="29">
        <f t="array" aca="1" ref="D87:E87" ca="1">TRANSPOSE(MMULT(OFFSET('Useful matrices &amp; checks'!$Y$6,UsefulSeries!$O78,0):OFFSET('Useful matrices &amp; checks'!$Z$7,UsefulSeries!$O78,0),OFFSET('SS Taylor expansion'!$AF$6,UsefulSeries!$O78,0):OFFSET('SS Taylor expansion'!$AF$7,UsefulSeries!$O78,0)))+TRANSPOSE(MMULT(OFFSET('Useful matrices &amp; checks'!$AC$6,UsefulSeries!$O78,0):OFFSET('Useful matrices &amp; checks'!$AD$7,UsefulSeries!$O78,0),TRANSPOSE(D86:E86)))</f>
        <v>-3.4880151648048006E-6</v>
      </c>
      <c r="E87" s="29">
        <f ca="1"/>
        <v>-8.8396575131819873E-6</v>
      </c>
      <c r="F87" s="29">
        <f t="array" aca="1" ref="F87:G87" ca="1">TRANSPOSE(MMULT(OFFSET('Useful matrices &amp; checks'!$Y$6,UsefulSeries!$O78,0):OFFSET('Useful matrices &amp; checks'!$Z$7,UsefulSeries!$O78,0),OFFSET('SS Taylor expansion'!$AG$6,UsefulSeries!$O78,0):OFFSET('SS Taylor expansion'!$AG$7,UsefulSeries!$O78,0)))+TRANSPOSE(MMULT(OFFSET('Useful matrices &amp; checks'!$AC$6,UsefulSeries!$O78,0):OFFSET('Useful matrices &amp; checks'!$AD$7,UsefulSeries!$O78,0),TRANSPOSE(F86:G86)))</f>
        <v>8.0768710646373439E-4</v>
      </c>
      <c r="G87" s="29">
        <f ca="1"/>
        <v>-6.3040689185190734E-4</v>
      </c>
      <c r="H87" s="29">
        <f t="array" aca="1" ref="H87:I87" ca="1">TRANSPOSE(MMULT(OFFSET('Useful matrices &amp; checks'!$Y$6,UsefulSeries!$O78,0):OFFSET('Useful matrices &amp; checks'!$Z$7,UsefulSeries!$O78,0),OFFSET('SS Taylor expansion'!$AH$6,UsefulSeries!$O78,0):OFFSET('SS Taylor expansion'!$AH$7,UsefulSeries!$O78,0)))+TRANSPOSE(MMULT(OFFSET('Useful matrices &amp; checks'!$AC$6,UsefulSeries!$O78,0):OFFSET('Useful matrices &amp; checks'!$AD$7,UsefulSeries!$O78,0),TRANSPOSE(H86:I86)))</f>
        <v>-5.1402357088794473E-4</v>
      </c>
      <c r="I87" s="29">
        <f ca="1"/>
        <v>-1.4368624975796387E-4</v>
      </c>
      <c r="J87" s="29">
        <f t="array" aca="1" ref="J87:K87" ca="1">TRANSPOSE(MMULT(OFFSET('Useful matrices &amp; checks'!$Y$6,UsefulSeries!$O78,0):OFFSET('Useful matrices &amp; checks'!$Z$7,UsefulSeries!$O78,0),OFFSET('SS Taylor expansion'!$AI$6,UsefulSeries!$O78,0):OFFSET('SS Taylor expansion'!$AI$7,UsefulSeries!$O78,0)))+TRANSPOSE(MMULT(OFFSET('Useful matrices &amp; checks'!$AC$6,UsefulSeries!$O78,0):OFFSET('Useful matrices &amp; checks'!$AD$7,UsefulSeries!$O78,0),TRANSPOSE(J86:K86)))</f>
        <v>6.1180380385979921E-4</v>
      </c>
      <c r="K87" s="29">
        <f ca="1"/>
        <v>-2.3465201830946856E-5</v>
      </c>
      <c r="L87" s="29">
        <f t="array" aca="1" ref="L87:M87" ca="1">TRANSPOSE(MMULT(OFFSET('Useful matrices &amp; checks'!$Y$6,UsefulSeries!$O78,0):OFFSET('Useful matrices &amp; checks'!$Z$7,UsefulSeries!$O78,0),OFFSET('SS Taylor expansion'!$AJ$6,UsefulSeries!$O78,0):OFFSET('SS Taylor expansion'!$AJ$7,UsefulSeries!$O78,0)))+TRANSPOSE(MMULT(OFFSET('Useful matrices &amp; checks'!$AC$6,UsefulSeries!$O78,0):OFFSET('Useful matrices &amp; checks'!$AD$7,UsefulSeries!$O78,0),TRANSPOSE(L86:M86)))</f>
        <v>3.4246844308680955E-4</v>
      </c>
      <c r="M87" s="29">
        <f ca="1"/>
        <v>-5.0586875148059913E-4</v>
      </c>
      <c r="N87" s="39">
        <f t="array" aca="1" ref="N87:O87" ca="1">TRANSPOSE(MMULT(OFFSET('Useful matrices &amp; checks'!$AC$6,UsefulSeries!$O78,0):OFFSET('Useful matrices &amp; checks'!$AD$7,UsefulSeries!$O78,0),TRANSPOSE(N86:O86)))</f>
        <v>3.5864021822976111E-6</v>
      </c>
      <c r="O87" s="39">
        <f ca="1"/>
        <v>-1.7515820304433305E-7</v>
      </c>
      <c r="P87" s="39">
        <f t="shared" ca="1" si="5"/>
        <v>-6.5241466033876384E-4</v>
      </c>
      <c r="Q87" s="39">
        <f t="shared" ca="1" si="6"/>
        <v>6.9042864801378723E-5</v>
      </c>
      <c r="R87" s="29"/>
      <c r="S87" s="29">
        <f>'Flow probs &amp; rates'!E80-'Flow probs &amp; rates'!E79</f>
        <v>1.2167464080046209E-3</v>
      </c>
      <c r="T87" s="29">
        <f>'Flow probs &amp; rates'!F80-'Flow probs &amp; rates'!F79</f>
        <v>-1.6697104654748579E-3</v>
      </c>
      <c r="U87" s="29">
        <f>'Flow probs &amp; rates'!H80-'Flow probs &amp; rates'!H79</f>
        <v>-1.3980323945194453E-3</v>
      </c>
      <c r="V87" s="29"/>
      <c r="W87" s="29">
        <f ca="1">(1-'Flow probs &amp; rates'!$H79)*'Output - Variance decomp.'!C87/('Flow probs &amp; rates'!$E79+'Flow probs &amp; rates'!$F79)-'Flow probs &amp; rates'!$H79*'Output - Variance decomp.'!B87/('Flow probs &amp; rates'!$E79+'Flow probs &amp; rates'!$F79)</f>
        <v>-6.5464068728355359E-4</v>
      </c>
      <c r="X87" s="29">
        <f ca="1">(1-'Flow probs &amp; rates'!$H79)*'Output - Variance decomp.'!E87/('Flow probs &amp; rates'!$E79+'Flow probs &amp; rates'!$F79)-'Flow probs &amp; rates'!$H79*'Output - Variance decomp.'!D87/('Flow probs &amp; rates'!$E79+'Flow probs &amp; rates'!$F79)</f>
        <v>-1.2239704155384118E-5</v>
      </c>
      <c r="Y87" s="29">
        <f ca="1">(1-'Flow probs &amp; rates'!$H79)*'Output - Variance decomp.'!G87/('Flow probs &amp; rates'!$E79+'Flow probs &amp; rates'!$F79)-'Flow probs &amp; rates'!$H79*'Output - Variance decomp.'!F87/('Flow probs &amp; rates'!$E79+'Flow probs &amp; rates'!$F79)</f>
        <v>-9.5901452186858882E-4</v>
      </c>
      <c r="Z87" s="29">
        <f ca="1">(1-'Flow probs &amp; rates'!$H79)*'Output - Variance decomp.'!I87/('Flow probs &amp; rates'!$E79+'Flow probs &amp; rates'!$F79)-'Flow probs &amp; rates'!$H79*'Output - Variance decomp.'!H87/('Flow probs &amp; rates'!$E79+'Flow probs &amp; rates'!$F79)</f>
        <v>-1.6166750960524304E-4</v>
      </c>
      <c r="AA87" s="29">
        <f ca="1">(1-'Flow probs &amp; rates'!$H79)*'Output - Variance decomp.'!K87/('Flow probs &amp; rates'!$E79+'Flow probs &amp; rates'!$F79)-'Flow probs &amp; rates'!$H79*'Output - Variance decomp.'!J87/('Flow probs &amp; rates'!$E79+'Flow probs &amp; rates'!$F79)</f>
        <v>-8.3125636242114211E-5</v>
      </c>
      <c r="AB87" s="29">
        <f ca="1">(1-'Flow probs &amp; rates'!$H79)*'Output - Variance decomp.'!M87/('Flow probs &amp; rates'!$E79+'Flow probs &amp; rates'!$F79)-'Flow probs &amp; rates'!$H79*'Output - Variance decomp.'!L87/('Flow probs &amp; rates'!$E79+'Flow probs &amp; rates'!$F79)</f>
        <v>-7.4463913687362827E-4</v>
      </c>
      <c r="AC87" s="29">
        <f ca="1">(1-'Flow probs &amp; rates'!$H79)*'Output - Variance decomp.'!O87/('Flow probs &amp; rates'!$E79+'Flow probs &amp; rates'!$F79)-'Flow probs &amp; rates'!$H79*'Output - Variance decomp.'!N87/('Flow probs &amp; rates'!$E79+'Flow probs &amp; rates'!$F79)</f>
        <v>-5.4056241432627782E-7</v>
      </c>
      <c r="AD87" s="29">
        <f t="shared" ca="1" si="4"/>
        <v>1.2178353639233932E-3</v>
      </c>
    </row>
    <row r="88" spans="1:30" x14ac:dyDescent="0.35">
      <c r="A88" s="2" t="s">
        <v>136</v>
      </c>
      <c r="B88" s="29">
        <f t="array" aca="1" ref="B88:C88" ca="1">TRANSPOSE(MMULT(OFFSET('Useful matrices &amp; checks'!$Y$6,UsefulSeries!$O79,0):OFFSET('Useful matrices &amp; checks'!$Z$7,UsefulSeries!$O79,0),OFFSET('SS Taylor expansion'!$AE$6,UsefulSeries!$O79,0):OFFSET('SS Taylor expansion'!$AE$7,UsefulSeries!$O79,0)))+TRANSPOSE(MMULT(OFFSET('Useful matrices &amp; checks'!$AC$6,UsefulSeries!$O79,0):OFFSET('Useful matrices &amp; checks'!$AD$7,UsefulSeries!$O79,0),TRANSPOSE(B87:C87)))</f>
        <v>1.0586903578710318E-4</v>
      </c>
      <c r="C88" s="29">
        <f ca="1"/>
        <v>1.1285179673393067E-4</v>
      </c>
      <c r="D88" s="29">
        <f t="array" aca="1" ref="D88:E88" ca="1">TRANSPOSE(MMULT(OFFSET('Useful matrices &amp; checks'!$Y$6,UsefulSeries!$O79,0):OFFSET('Useful matrices &amp; checks'!$Z$7,UsefulSeries!$O79,0),OFFSET('SS Taylor expansion'!$AF$6,UsefulSeries!$O79,0):OFFSET('SS Taylor expansion'!$AF$7,UsefulSeries!$O79,0)))+TRANSPOSE(MMULT(OFFSET('Useful matrices &amp; checks'!$AC$6,UsefulSeries!$O79,0):OFFSET('Useful matrices &amp; checks'!$AD$7,UsefulSeries!$O79,0),TRANSPOSE(D87:E87)))</f>
        <v>5.866368338374897E-4</v>
      </c>
      <c r="E88" s="29">
        <f ca="1"/>
        <v>2.2838765157903916E-5</v>
      </c>
      <c r="F88" s="29">
        <f t="array" aca="1" ref="F88:G88" ca="1">TRANSPOSE(MMULT(OFFSET('Useful matrices &amp; checks'!$Y$6,UsefulSeries!$O79,0):OFFSET('Useful matrices &amp; checks'!$Z$7,UsefulSeries!$O79,0),OFFSET('SS Taylor expansion'!$AG$6,UsefulSeries!$O79,0):OFFSET('SS Taylor expansion'!$AG$7,UsefulSeries!$O79,0)))+TRANSPOSE(MMULT(OFFSET('Useful matrices &amp; checks'!$AC$6,UsefulSeries!$O79,0):OFFSET('Useful matrices &amp; checks'!$AD$7,UsefulSeries!$O79,0),TRANSPOSE(F87:G87)))</f>
        <v>4.5086402664285029E-4</v>
      </c>
      <c r="G88" s="29">
        <f ca="1"/>
        <v>-1.7412688449339265E-4</v>
      </c>
      <c r="H88" s="29">
        <f t="array" aca="1" ref="H88:I88" ca="1">TRANSPOSE(MMULT(OFFSET('Useful matrices &amp; checks'!$Y$6,UsefulSeries!$O79,0):OFFSET('Useful matrices &amp; checks'!$Z$7,UsefulSeries!$O79,0),OFFSET('SS Taylor expansion'!$AH$6,UsefulSeries!$O79,0):OFFSET('SS Taylor expansion'!$AH$7,UsefulSeries!$O79,0)))+TRANSPOSE(MMULT(OFFSET('Useful matrices &amp; checks'!$AC$6,UsefulSeries!$O79,0):OFFSET('Useful matrices &amp; checks'!$AD$7,UsefulSeries!$O79,0),TRANSPOSE(H87:I87)))</f>
        <v>-4.1535222632765168E-4</v>
      </c>
      <c r="I88" s="29">
        <f ca="1"/>
        <v>5.0923940387521689E-4</v>
      </c>
      <c r="J88" s="29">
        <f t="array" aca="1" ref="J88:K88" ca="1">TRANSPOSE(MMULT(OFFSET('Useful matrices &amp; checks'!$Y$6,UsefulSeries!$O79,0):OFFSET('Useful matrices &amp; checks'!$Z$7,UsefulSeries!$O79,0),OFFSET('SS Taylor expansion'!$AI$6,UsefulSeries!$O79,0):OFFSET('SS Taylor expansion'!$AI$7,UsefulSeries!$O79,0)))+TRANSPOSE(MMULT(OFFSET('Useful matrices &amp; checks'!$AC$6,UsefulSeries!$O79,0):OFFSET('Useful matrices &amp; checks'!$AD$7,UsefulSeries!$O79,0),TRANSPOSE(J87:K87)))</f>
        <v>6.8201810820977995E-4</v>
      </c>
      <c r="K88" s="29">
        <f ca="1"/>
        <v>1.697023726315294E-5</v>
      </c>
      <c r="L88" s="29">
        <f t="array" aca="1" ref="L88:M88" ca="1">TRANSPOSE(MMULT(OFFSET('Useful matrices &amp; checks'!$Y$6,UsefulSeries!$O79,0):OFFSET('Useful matrices &amp; checks'!$Z$7,UsefulSeries!$O79,0),OFFSET('SS Taylor expansion'!$AJ$6,UsefulSeries!$O79,0):OFFSET('SS Taylor expansion'!$AJ$7,UsefulSeries!$O79,0)))+TRANSPOSE(MMULT(OFFSET('Useful matrices &amp; checks'!$AC$6,UsefulSeries!$O79,0):OFFSET('Useful matrices &amp; checks'!$AD$7,UsefulSeries!$O79,0),TRANSPOSE(L87:M87)))</f>
        <v>3.7521950509635058E-4</v>
      </c>
      <c r="M88" s="29">
        <f ca="1"/>
        <v>6.4370604502136312E-4</v>
      </c>
      <c r="N88" s="39">
        <f t="array" aca="1" ref="N88:O88" ca="1">TRANSPOSE(MMULT(OFFSET('Useful matrices &amp; checks'!$AC$6,UsefulSeries!$O79,0):OFFSET('Useful matrices &amp; checks'!$AD$7,UsefulSeries!$O79,0),TRANSPOSE(N87:O87)))</f>
        <v>3.4073726060353646E-6</v>
      </c>
      <c r="O88" s="39">
        <f ca="1"/>
        <v>5.1242039459295647E-8</v>
      </c>
      <c r="P88" s="39">
        <f t="shared" ca="1" si="5"/>
        <v>-6.4205764225131389E-4</v>
      </c>
      <c r="Q88" s="39">
        <f t="shared" ca="1" si="6"/>
        <v>4.2498299881967401E-5</v>
      </c>
      <c r="R88" s="29"/>
      <c r="S88" s="29">
        <f>'Flow probs &amp; rates'!E81-'Flow probs &amp; rates'!E80</f>
        <v>1.1466050136006434E-3</v>
      </c>
      <c r="T88" s="29">
        <f>'Flow probs &amp; rates'!F81-'Flow probs &amp; rates'!F80</f>
        <v>1.1740289054796016E-3</v>
      </c>
      <c r="U88" s="29">
        <f>'Flow probs &amp; rates'!H81-'Flow probs &amp; rates'!H80</f>
        <v>-3.9559467824842182E-4</v>
      </c>
      <c r="V88" s="29"/>
      <c r="W88" s="29">
        <f ca="1">(1-'Flow probs &amp; rates'!$H80)*'Output - Variance decomp.'!C88/('Flow probs &amp; rates'!$E80+'Flow probs &amp; rates'!$F80)-'Flow probs &amp; rates'!$H80*'Output - Variance decomp.'!B88/('Flow probs &amp; rates'!$E80+'Flow probs &amp; rates'!$F80)</f>
        <v>1.5181886296947281E-4</v>
      </c>
      <c r="X88" s="29">
        <f ca="1">(1-'Flow probs &amp; rates'!$H80)*'Output - Variance decomp.'!E88/('Flow probs &amp; rates'!$E80+'Flow probs &amp; rates'!$F80)-'Flow probs &amp; rates'!$H80*'Output - Variance decomp.'!D88/('Flow probs &amp; rates'!$E80+'Flow probs &amp; rates'!$F80)</f>
        <v>-1.420300716121439E-5</v>
      </c>
      <c r="Y88" s="29">
        <f ca="1">(1-'Flow probs &amp; rates'!$H80)*'Output - Variance decomp.'!G88/('Flow probs &amp; rates'!$E80+'Flow probs &amp; rates'!$F80)-'Flow probs &amp; rates'!$H80*'Output - Variance decomp.'!F88/('Flow probs &amp; rates'!$E80+'Flow probs &amp; rates'!$F80)</f>
        <v>-2.8307512466545681E-4</v>
      </c>
      <c r="Z88" s="29">
        <f ca="1">(1-'Flow probs &amp; rates'!$H80)*'Output - Variance decomp.'!I88/('Flow probs &amp; rates'!$E80+'Flow probs &amp; rates'!$F80)-'Flow probs &amp; rates'!$H80*'Output - Variance decomp.'!H88/('Flow probs &amp; rates'!$E80+'Flow probs &amp; rates'!$F80)</f>
        <v>7.5606667254438824E-4</v>
      </c>
      <c r="AA88" s="29">
        <f ca="1">(1-'Flow probs &amp; rates'!$H80)*'Output - Variance decomp.'!K88/('Flow probs &amp; rates'!$E80+'Flow probs &amp; rates'!$F80)-'Flow probs &amp; rates'!$H80*'Output - Variance decomp.'!J88/('Flow probs &amp; rates'!$E80+'Flow probs &amp; rates'!$F80)</f>
        <v>-3.0117247467915107E-5</v>
      </c>
      <c r="AB88" s="29">
        <f ca="1">(1-'Flow probs &amp; rates'!$H80)*'Output - Variance decomp.'!M88/('Flow probs &amp; rates'!$E80+'Flow probs &amp; rates'!$F80)-'Flow probs &amp; rates'!$H80*'Output - Variance decomp.'!L88/('Flow probs &amp; rates'!$E80+'Flow probs &amp; rates'!$F80)</f>
        <v>8.8414960616292311E-4</v>
      </c>
      <c r="AC88" s="29">
        <f ca="1">(1-'Flow probs &amp; rates'!$H80)*'Output - Variance decomp.'!O88/('Flow probs &amp; rates'!$E80+'Flow probs &amp; rates'!$F80)-'Flow probs &amp; rates'!$H80*'Output - Variance decomp.'!N88/('Flow probs &amp; rates'!$E80+'Flow probs &amp; rates'!$F80)</f>
        <v>-1.9809062313810722E-7</v>
      </c>
      <c r="AD88" s="29">
        <f t="shared" ca="1" si="4"/>
        <v>-1.8600363500074814E-3</v>
      </c>
    </row>
    <row r="89" spans="1:30" x14ac:dyDescent="0.35">
      <c r="A89" s="2" t="s">
        <v>137</v>
      </c>
      <c r="B89" s="29">
        <f t="array" aca="1" ref="B89:C89" ca="1">TRANSPOSE(MMULT(OFFSET('Useful matrices &amp; checks'!$Y$6,UsefulSeries!$O80,0):OFFSET('Useful matrices &amp; checks'!$Z$7,UsefulSeries!$O80,0),OFFSET('SS Taylor expansion'!$AE$6,UsefulSeries!$O80,0):OFFSET('SS Taylor expansion'!$AE$7,UsefulSeries!$O80,0)))+TRANSPOSE(MMULT(OFFSET('Useful matrices &amp; checks'!$AC$6,UsefulSeries!$O80,0):OFFSET('Useful matrices &amp; checks'!$AD$7,UsefulSeries!$O80,0),TRANSPOSE(B88:C88)))</f>
        <v>7.2177760264714188E-4</v>
      </c>
      <c r="C89" s="29">
        <f ca="1"/>
        <v>-5.4450877408753569E-4</v>
      </c>
      <c r="D89" s="29">
        <f t="array" aca="1" ref="D89:E89" ca="1">TRANSPOSE(MMULT(OFFSET('Useful matrices &amp; checks'!$Y$6,UsefulSeries!$O80,0):OFFSET('Useful matrices &amp; checks'!$Z$7,UsefulSeries!$O80,0),OFFSET('SS Taylor expansion'!$AF$6,UsefulSeries!$O80,0):OFFSET('SS Taylor expansion'!$AF$7,UsefulSeries!$O80,0)))+TRANSPOSE(MMULT(OFFSET('Useful matrices &amp; checks'!$AC$6,UsefulSeries!$O80,0):OFFSET('Useful matrices &amp; checks'!$AD$7,UsefulSeries!$O80,0),TRANSPOSE(D88:E88)))</f>
        <v>-8.3143870675202441E-5</v>
      </c>
      <c r="E89" s="29">
        <f ca="1"/>
        <v>1.7014267349766725E-5</v>
      </c>
      <c r="F89" s="29">
        <f t="array" aca="1" ref="F89:G89" ca="1">TRANSPOSE(MMULT(OFFSET('Useful matrices &amp; checks'!$Y$6,UsefulSeries!$O80,0):OFFSET('Useful matrices &amp; checks'!$Z$7,UsefulSeries!$O80,0),OFFSET('SS Taylor expansion'!$AG$6,UsefulSeries!$O80,0):OFFSET('SS Taylor expansion'!$AG$7,UsefulSeries!$O80,0)))+TRANSPOSE(MMULT(OFFSET('Useful matrices &amp; checks'!$AC$6,UsefulSeries!$O80,0):OFFSET('Useful matrices &amp; checks'!$AD$7,UsefulSeries!$O80,0),TRANSPOSE(F88:G88)))</f>
        <v>8.2251096212447106E-4</v>
      </c>
      <c r="G89" s="29">
        <f ca="1"/>
        <v>-5.7654561057401076E-4</v>
      </c>
      <c r="H89" s="29">
        <f t="array" aca="1" ref="H89:I89" ca="1">TRANSPOSE(MMULT(OFFSET('Useful matrices &amp; checks'!$Y$6,UsefulSeries!$O80,0):OFFSET('Useful matrices &amp; checks'!$Z$7,UsefulSeries!$O80,0),OFFSET('SS Taylor expansion'!$AH$6,UsefulSeries!$O80,0):OFFSET('SS Taylor expansion'!$AH$7,UsefulSeries!$O80,0)))+TRANSPOSE(MMULT(OFFSET('Useful matrices &amp; checks'!$AC$6,UsefulSeries!$O80,0):OFFSET('Useful matrices &amp; checks'!$AD$7,UsefulSeries!$O80,0),TRANSPOSE(H88:I88)))</f>
        <v>-3.354014380640884E-4</v>
      </c>
      <c r="I89" s="29">
        <f ca="1"/>
        <v>-2.4645574748436127E-4</v>
      </c>
      <c r="J89" s="29">
        <f t="array" aca="1" ref="J89:K89" ca="1">TRANSPOSE(MMULT(OFFSET('Useful matrices &amp; checks'!$Y$6,UsefulSeries!$O80,0):OFFSET('Useful matrices &amp; checks'!$Z$7,UsefulSeries!$O80,0),OFFSET('SS Taylor expansion'!$AI$6,UsefulSeries!$O80,0):OFFSET('SS Taylor expansion'!$AI$7,UsefulSeries!$O80,0)))+TRANSPOSE(MMULT(OFFSET('Useful matrices &amp; checks'!$AC$6,UsefulSeries!$O80,0):OFFSET('Useful matrices &amp; checks'!$AD$7,UsefulSeries!$O80,0),TRANSPOSE(J88:K88)))</f>
        <v>-2.1368205007618872E-4</v>
      </c>
      <c r="K89" s="29">
        <f ca="1"/>
        <v>2.4791117644587581E-5</v>
      </c>
      <c r="L89" s="29">
        <f t="array" aca="1" ref="L89:M89" ca="1">TRANSPOSE(MMULT(OFFSET('Useful matrices &amp; checks'!$Y$6,UsefulSeries!$O80,0):OFFSET('Useful matrices &amp; checks'!$Z$7,UsefulSeries!$O80,0),OFFSET('SS Taylor expansion'!$AJ$6,UsefulSeries!$O80,0):OFFSET('SS Taylor expansion'!$AJ$7,UsefulSeries!$O80,0)))+TRANSPOSE(MMULT(OFFSET('Useful matrices &amp; checks'!$AC$6,UsefulSeries!$O80,0):OFFSET('Useful matrices &amp; checks'!$AD$7,UsefulSeries!$O80,0),TRANSPOSE(L88:M88)))</f>
        <v>3.0665560061465412E-4</v>
      </c>
      <c r="M89" s="29">
        <f ca="1"/>
        <v>-1.0784850869767575E-3</v>
      </c>
      <c r="N89" s="39">
        <f t="array" aca="1" ref="N89:O89" ca="1">TRANSPOSE(MMULT(OFFSET('Useful matrices &amp; checks'!$AC$6,UsefulSeries!$O80,0):OFFSET('Useful matrices &amp; checks'!$AD$7,UsefulSeries!$O80,0),TRANSPOSE(N88:O88)))</f>
        <v>3.0677562185352175E-6</v>
      </c>
      <c r="O89" s="39">
        <f ca="1"/>
        <v>-2.5898563766380397E-7</v>
      </c>
      <c r="P89" s="39">
        <f t="shared" ca="1" si="5"/>
        <v>-7.5046897302611228E-4</v>
      </c>
      <c r="Q89" s="39">
        <f t="shared" ca="1" si="6"/>
        <v>1.0153681788756354E-4</v>
      </c>
      <c r="R89" s="29"/>
      <c r="S89" s="29">
        <f>'Flow probs &amp; rates'!E82-'Flow probs &amp; rates'!E81</f>
        <v>4.7131558976321042E-4</v>
      </c>
      <c r="T89" s="29">
        <f>'Flow probs &amp; rates'!F82-'Flow probs &amp; rates'!F81</f>
        <v>-2.3029120018784113E-3</v>
      </c>
      <c r="U89" s="29">
        <f>'Flow probs &amp; rates'!H82-'Flow probs &amp; rates'!H81</f>
        <v>-8.4145516014928756E-4</v>
      </c>
      <c r="V89" s="29"/>
      <c r="W89" s="29">
        <f ca="1">(1-'Flow probs &amp; rates'!$H81)*'Output - Variance decomp.'!C89/('Flow probs &amp; rates'!$E81+'Flow probs &amp; rates'!$F81)-'Flow probs &amp; rates'!$H81*'Output - Variance decomp.'!B89/('Flow probs &amp; rates'!$E81+'Flow probs &amp; rates'!$F81)</f>
        <v>-8.2751727863702572E-4</v>
      </c>
      <c r="X89" s="29">
        <f ca="1">(1-'Flow probs &amp; rates'!$H81)*'Output - Variance decomp.'!E89/('Flow probs &amp; rates'!$E81+'Flow probs &amp; rates'!$F81)-'Flow probs &amp; rates'!$H81*'Output - Variance decomp.'!D89/('Flow probs &amp; rates'!$E81+'Flow probs &amp; rates'!$F81)</f>
        <v>3.0621175728419104E-5</v>
      </c>
      <c r="Y89" s="29">
        <f ca="1">(1-'Flow probs &amp; rates'!$H81)*'Output - Variance decomp.'!G89/('Flow probs &amp; rates'!$E81+'Flow probs &amp; rates'!$F81)-'Flow probs &amp; rates'!$H81*'Output - Variance decomp.'!F89/('Flow probs &amp; rates'!$E81+'Flow probs &amp; rates'!$F81)</f>
        <v>-8.8078630502375706E-4</v>
      </c>
      <c r="Z89" s="29">
        <f ca="1">(1-'Flow probs &amp; rates'!$H81)*'Output - Variance decomp.'!I89/('Flow probs &amp; rates'!$E81+'Flow probs &amp; rates'!$F81)-'Flow probs &amp; rates'!$H81*'Output - Variance decomp.'!H89/('Flow probs &amp; rates'!$E81+'Flow probs &amp; rates'!$F81)</f>
        <v>-3.2249615061059504E-4</v>
      </c>
      <c r="AA89" s="29">
        <f ca="1">(1-'Flow probs &amp; rates'!$H81)*'Output - Variance decomp.'!K89/('Flow probs &amp; rates'!$E81+'Flow probs &amp; rates'!$F81)-'Flow probs &amp; rates'!$H81*'Output - Variance decomp.'!J89/('Flow probs &amp; rates'!$E81+'Flow probs &amp; rates'!$F81)</f>
        <v>5.1892721719326362E-5</v>
      </c>
      <c r="AB89" s="29">
        <f ca="1">(1-'Flow probs &amp; rates'!$H81)*'Output - Variance decomp.'!M89/('Flow probs &amp; rates'!$E81+'Flow probs &amp; rates'!$F81)-'Flow probs &amp; rates'!$H81*'Output - Variance decomp.'!L89/('Flow probs &amp; rates'!$E81+'Flow probs &amp; rates'!$F81)</f>
        <v>-1.5507402777555194E-3</v>
      </c>
      <c r="AC89" s="29">
        <f ca="1">(1-'Flow probs &amp; rates'!$H81)*'Output - Variance decomp.'!O89/('Flow probs &amp; rates'!$E81+'Flow probs &amp; rates'!$F81)-'Flow probs &amp; rates'!$H81*'Output - Variance decomp.'!N89/('Flow probs &amp; rates'!$E81+'Flow probs &amp; rates'!$F81)</f>
        <v>-6.0779543694310892E-7</v>
      </c>
      <c r="AD89" s="29">
        <f t="shared" ca="1" si="4"/>
        <v>2.6581787498668073E-3</v>
      </c>
    </row>
    <row r="90" spans="1:30" x14ac:dyDescent="0.35">
      <c r="A90" s="2" t="s">
        <v>138</v>
      </c>
      <c r="B90" s="29">
        <f t="array" aca="1" ref="B90:C90" ca="1">TRANSPOSE(MMULT(OFFSET('Useful matrices &amp; checks'!$Y$6,UsefulSeries!$O81,0):OFFSET('Useful matrices &amp; checks'!$Z$7,UsefulSeries!$O81,0),OFFSET('SS Taylor expansion'!$AE$6,UsefulSeries!$O81,0):OFFSET('SS Taylor expansion'!$AE$7,UsefulSeries!$O81,0)))+TRANSPOSE(MMULT(OFFSET('Useful matrices &amp; checks'!$AC$6,UsefulSeries!$O81,0):OFFSET('Useful matrices &amp; checks'!$AD$7,UsefulSeries!$O81,0),TRANSPOSE(B89:C89)))</f>
        <v>3.178461029101254E-4</v>
      </c>
      <c r="C90" s="29">
        <f ca="1"/>
        <v>-7.159413982795788E-5</v>
      </c>
      <c r="D90" s="29">
        <f t="array" aca="1" ref="D90:E90" ca="1">TRANSPOSE(MMULT(OFFSET('Useful matrices &amp; checks'!$Y$6,UsefulSeries!$O81,0):OFFSET('Useful matrices &amp; checks'!$Z$7,UsefulSeries!$O81,0),OFFSET('SS Taylor expansion'!$AF$6,UsefulSeries!$O81,0):OFFSET('SS Taylor expansion'!$AF$7,UsefulSeries!$O81,0)))+TRANSPOSE(MMULT(OFFSET('Useful matrices &amp; checks'!$AC$6,UsefulSeries!$O81,0):OFFSET('Useful matrices &amp; checks'!$AD$7,UsefulSeries!$O81,0),TRANSPOSE(D89:E89)))</f>
        <v>1.0058523321859068E-3</v>
      </c>
      <c r="E90" s="29">
        <f ca="1"/>
        <v>6.3547052270045422E-5</v>
      </c>
      <c r="F90" s="29">
        <f t="array" aca="1" ref="F90:G90" ca="1">TRANSPOSE(MMULT(OFFSET('Useful matrices &amp; checks'!$Y$6,UsefulSeries!$O81,0):OFFSET('Useful matrices &amp; checks'!$Z$7,UsefulSeries!$O81,0),OFFSET('SS Taylor expansion'!$AG$6,UsefulSeries!$O81,0):OFFSET('SS Taylor expansion'!$AG$7,UsefulSeries!$O81,0)))+TRANSPOSE(MMULT(OFFSET('Useful matrices &amp; checks'!$AC$6,UsefulSeries!$O81,0):OFFSET('Useful matrices &amp; checks'!$AD$7,UsefulSeries!$O81,0),TRANSPOSE(F89:G89)))</f>
        <v>5.7474069810475642E-4</v>
      </c>
      <c r="G90" s="29">
        <f ca="1"/>
        <v>-2.2842233252114001E-4</v>
      </c>
      <c r="H90" s="29">
        <f t="array" aca="1" ref="H90:I90" ca="1">TRANSPOSE(MMULT(OFFSET('Useful matrices &amp; checks'!$Y$6,UsefulSeries!$O81,0):OFFSET('Useful matrices &amp; checks'!$Z$7,UsefulSeries!$O81,0),OFFSET('SS Taylor expansion'!$AH$6,UsefulSeries!$O81,0):OFFSET('SS Taylor expansion'!$AH$7,UsefulSeries!$O81,0)))+TRANSPOSE(MMULT(OFFSET('Useful matrices &amp; checks'!$AC$6,UsefulSeries!$O81,0):OFFSET('Useful matrices &amp; checks'!$AD$7,UsefulSeries!$O81,0),TRANSPOSE(H89:I89)))</f>
        <v>-3.0365307338700147E-4</v>
      </c>
      <c r="I90" s="29">
        <f ca="1"/>
        <v>2.7686425624037282E-4</v>
      </c>
      <c r="J90" s="29">
        <f t="array" aca="1" ref="J90:K90" ca="1">TRANSPOSE(MMULT(OFFSET('Useful matrices &amp; checks'!$Y$6,UsefulSeries!$O81,0):OFFSET('Useful matrices &amp; checks'!$Z$7,UsefulSeries!$O81,0),OFFSET('SS Taylor expansion'!$AI$6,UsefulSeries!$O81,0):OFFSET('SS Taylor expansion'!$AI$7,UsefulSeries!$O81,0)))+TRANSPOSE(MMULT(OFFSET('Useful matrices &amp; checks'!$AC$6,UsefulSeries!$O81,0):OFFSET('Useful matrices &amp; checks'!$AD$7,UsefulSeries!$O81,0),TRANSPOSE(J89:K89)))</f>
        <v>5.1924830246530745E-5</v>
      </c>
      <c r="K90" s="29">
        <f ca="1"/>
        <v>1.7140782354422493E-5</v>
      </c>
      <c r="L90" s="29">
        <f t="array" aca="1" ref="L90:M90" ca="1">TRANSPOSE(MMULT(OFFSET('Useful matrices &amp; checks'!$Y$6,UsefulSeries!$O81,0):OFFSET('Useful matrices &amp; checks'!$Z$7,UsefulSeries!$O81,0),OFFSET('SS Taylor expansion'!$AJ$6,UsefulSeries!$O81,0):OFFSET('SS Taylor expansion'!$AJ$7,UsefulSeries!$O81,0)))+TRANSPOSE(MMULT(OFFSET('Useful matrices &amp; checks'!$AC$6,UsefulSeries!$O81,0):OFFSET('Useful matrices &amp; checks'!$AD$7,UsefulSeries!$O81,0),TRANSPOSE(L89:M89)))</f>
        <v>2.0554370116110117E-4</v>
      </c>
      <c r="M90" s="29">
        <f ca="1"/>
        <v>4.104042943752302E-4</v>
      </c>
      <c r="N90" s="39">
        <f t="array" aca="1" ref="N90:O90" ca="1">TRANSPOSE(MMULT(OFFSET('Useful matrices &amp; checks'!$AC$6,UsefulSeries!$O81,0):OFFSET('Useful matrices &amp; checks'!$AD$7,UsefulSeries!$O81,0),TRANSPOSE(N89:O89)))</f>
        <v>2.8664245301386881E-6</v>
      </c>
      <c r="O90" s="39">
        <f ca="1"/>
        <v>7.9042365316330014E-10</v>
      </c>
      <c r="P90" s="39">
        <f t="shared" ca="1" si="5"/>
        <v>-7.1865097266574454E-4</v>
      </c>
      <c r="Q90" s="39">
        <f t="shared" ca="1" si="6"/>
        <v>-2.1970008224456318E-5</v>
      </c>
      <c r="R90" s="29"/>
      <c r="S90" s="29">
        <f>'Flow probs &amp; rates'!E83-'Flow probs &amp; rates'!E82</f>
        <v>1.1364700430858132E-3</v>
      </c>
      <c r="T90" s="29">
        <f>'Flow probs &amp; rates'!F83-'Flow probs &amp; rates'!F82</f>
        <v>4.4597069509016984E-4</v>
      </c>
      <c r="U90" s="29">
        <f>'Flow probs &amp; rates'!H83-'Flow probs &amp; rates'!H82</f>
        <v>7.5327139334797899E-4</v>
      </c>
      <c r="V90" s="29"/>
      <c r="W90" s="29">
        <f ca="1">(1-'Flow probs &amp; rates'!$H82)*'Output - Variance decomp.'!C90/('Flow probs &amp; rates'!$E82+'Flow probs &amp; rates'!$F82)-'Flow probs &amp; rates'!$H82*'Output - Variance decomp.'!B90/('Flow probs &amp; rates'!$E82+'Flow probs &amp; rates'!$F82)</f>
        <v>-1.263697186699084E-4</v>
      </c>
      <c r="X90" s="29">
        <f ca="1">(1-'Flow probs &amp; rates'!$H82)*'Output - Variance decomp.'!E90/('Flow probs &amp; rates'!$E82+'Flow probs &amp; rates'!$F82)-'Flow probs &amp; rates'!$H82*'Output - Variance decomp.'!D90/('Flow probs &amp; rates'!$E82+'Flow probs &amp; rates'!$F82)</f>
        <v>1.224888884559654E-5</v>
      </c>
      <c r="Y90" s="29">
        <f ca="1">(1-'Flow probs &amp; rates'!$H82)*'Output - Variance decomp.'!G90/('Flow probs &amp; rates'!$E82+'Flow probs &amp; rates'!$F82)-'Flow probs &amp; rates'!$H82*'Output - Variance decomp.'!F90/('Flow probs &amp; rates'!$E82+'Flow probs &amp; rates'!$F82)</f>
        <v>-3.6910110218234477E-4</v>
      </c>
      <c r="Z90" s="29">
        <f ca="1">(1-'Flow probs &amp; rates'!$H82)*'Output - Variance decomp.'!I90/('Flow probs &amp; rates'!$E82+'Flow probs &amp; rates'!$F82)-'Flow probs &amp; rates'!$H82*'Output - Variance decomp.'!H90/('Flow probs &amp; rates'!$E82+'Flow probs &amp; rates'!$F82)</f>
        <v>4.1689129501006273E-4</v>
      </c>
      <c r="AA90" s="29">
        <f ca="1">(1-'Flow probs &amp; rates'!$H82)*'Output - Variance decomp.'!K90/('Flow probs &amp; rates'!$E82+'Flow probs &amp; rates'!$F82)-'Flow probs &amp; rates'!$H82*'Output - Variance decomp.'!J90/('Flow probs &amp; rates'!$E82+'Flow probs &amp; rates'!$F82)</f>
        <v>2.0323352216865071E-5</v>
      </c>
      <c r="AB90" s="29">
        <f ca="1">(1-'Flow probs &amp; rates'!$H82)*'Output - Variance decomp.'!M90/('Flow probs &amp; rates'!$E82+'Flow probs &amp; rates'!$F82)-'Flow probs &amp; rates'!$H82*'Output - Variance decomp.'!L90/('Flow probs &amp; rates'!$E82+'Flow probs &amp; rates'!$F82)</f>
        <v>5.6710667488928937E-4</v>
      </c>
      <c r="AC90" s="29">
        <f ca="1">(1-'Flow probs &amp; rates'!$H82)*'Output - Variance decomp.'!O90/('Flow probs &amp; rates'!$E82+'Flow probs &amp; rates'!$F82)-'Flow probs &amp; rates'!$H82*'Output - Variance decomp.'!N90/('Flow probs &amp; rates'!$E82+'Flow probs &amp; rates'!$F82)</f>
        <v>-2.2124559289579338E-7</v>
      </c>
      <c r="AD90" s="29">
        <f t="shared" ca="1" si="4"/>
        <v>2.3239324883131418E-4</v>
      </c>
    </row>
    <row r="91" spans="1:30" x14ac:dyDescent="0.35">
      <c r="A91" s="2" t="s">
        <v>139</v>
      </c>
      <c r="B91" s="29">
        <f t="array" aca="1" ref="B91:C91" ca="1">TRANSPOSE(MMULT(OFFSET('Useful matrices &amp; checks'!$Y$6,UsefulSeries!$O82,0):OFFSET('Useful matrices &amp; checks'!$Z$7,UsefulSeries!$O82,0),OFFSET('SS Taylor expansion'!$AE$6,UsefulSeries!$O82,0):OFFSET('SS Taylor expansion'!$AE$7,UsefulSeries!$O82,0)))+TRANSPOSE(MMULT(OFFSET('Useful matrices &amp; checks'!$AC$6,UsefulSeries!$O82,0):OFFSET('Useful matrices &amp; checks'!$AD$7,UsefulSeries!$O82,0),TRANSPOSE(B90:C90)))</f>
        <v>9.0476870225003625E-4</v>
      </c>
      <c r="C91" s="29">
        <f ca="1"/>
        <v>-6.0350300551522632E-4</v>
      </c>
      <c r="D91" s="29">
        <f t="array" aca="1" ref="D91:E91" ca="1">TRANSPOSE(MMULT(OFFSET('Useful matrices &amp; checks'!$Y$6,UsefulSeries!$O82,0):OFFSET('Useful matrices &amp; checks'!$Z$7,UsefulSeries!$O82,0),OFFSET('SS Taylor expansion'!$AF$6,UsefulSeries!$O82,0):OFFSET('SS Taylor expansion'!$AF$7,UsefulSeries!$O82,0)))+TRANSPOSE(MMULT(OFFSET('Useful matrices &amp; checks'!$AC$6,UsefulSeries!$O82,0):OFFSET('Useful matrices &amp; checks'!$AD$7,UsefulSeries!$O82,0),TRANSPOSE(D90:E90)))</f>
        <v>9.6817088734616407E-4</v>
      </c>
      <c r="E91" s="29">
        <f ca="1"/>
        <v>4.7452736405411516E-5</v>
      </c>
      <c r="F91" s="29">
        <f t="array" aca="1" ref="F91:G91" ca="1">TRANSPOSE(MMULT(OFFSET('Useful matrices &amp; checks'!$Y$6,UsefulSeries!$O82,0):OFFSET('Useful matrices &amp; checks'!$Z$7,UsefulSeries!$O82,0),OFFSET('SS Taylor expansion'!$AG$6,UsefulSeries!$O82,0):OFFSET('SS Taylor expansion'!$AG$7,UsefulSeries!$O82,0)))+TRANSPOSE(MMULT(OFFSET('Useful matrices &amp; checks'!$AC$6,UsefulSeries!$O82,0):OFFSET('Useful matrices &amp; checks'!$AD$7,UsefulSeries!$O82,0),TRANSPOSE(F90:G90)))</f>
        <v>2.097843875838227E-4</v>
      </c>
      <c r="G91" s="29">
        <f ca="1"/>
        <v>1.1297925553106409E-4</v>
      </c>
      <c r="H91" s="29">
        <f t="array" aca="1" ref="H91:I91" ca="1">TRANSPOSE(MMULT(OFFSET('Useful matrices &amp; checks'!$Y$6,UsefulSeries!$O82,0):OFFSET('Useful matrices &amp; checks'!$Z$7,UsefulSeries!$O82,0),OFFSET('SS Taylor expansion'!$AH$6,UsefulSeries!$O82,0):OFFSET('SS Taylor expansion'!$AH$7,UsefulSeries!$O82,0)))+TRANSPOSE(MMULT(OFFSET('Useful matrices &amp; checks'!$AC$6,UsefulSeries!$O82,0):OFFSET('Useful matrices &amp; checks'!$AD$7,UsefulSeries!$O82,0),TRANSPOSE(H90:I90)))</f>
        <v>-1.5813271617230569E-4</v>
      </c>
      <c r="I91" s="29">
        <f ca="1"/>
        <v>5.1731175550848152E-4</v>
      </c>
      <c r="J91" s="29">
        <f t="array" aca="1" ref="J91:K91" ca="1">TRANSPOSE(MMULT(OFFSET('Useful matrices &amp; checks'!$Y$6,UsefulSeries!$O82,0):OFFSET('Useful matrices &amp; checks'!$Z$7,UsefulSeries!$O82,0),OFFSET('SS Taylor expansion'!$AI$6,UsefulSeries!$O82,0):OFFSET('SS Taylor expansion'!$AI$7,UsefulSeries!$O82,0)))+TRANSPOSE(MMULT(OFFSET('Useful matrices &amp; checks'!$AC$6,UsefulSeries!$O82,0):OFFSET('Useful matrices &amp; checks'!$AD$7,UsefulSeries!$O82,0),TRANSPOSE(J90:K90)))</f>
        <v>-4.6289543943559941E-4</v>
      </c>
      <c r="K91" s="29">
        <f ca="1"/>
        <v>7.0731864666938226E-7</v>
      </c>
      <c r="L91" s="29">
        <f t="array" aca="1" ref="L91:M91" ca="1">TRANSPOSE(MMULT(OFFSET('Useful matrices &amp; checks'!$Y$6,UsefulSeries!$O82,0):OFFSET('Useful matrices &amp; checks'!$Z$7,UsefulSeries!$O82,0),OFFSET('SS Taylor expansion'!$AJ$6,UsefulSeries!$O82,0):OFFSET('SS Taylor expansion'!$AJ$7,UsefulSeries!$O82,0)))+TRANSPOSE(MMULT(OFFSET('Useful matrices &amp; checks'!$AC$6,UsefulSeries!$O82,0):OFFSET('Useful matrices &amp; checks'!$AD$7,UsefulSeries!$O82,0),TRANSPOSE(L90:M90)))</f>
        <v>2.6757099811569384E-4</v>
      </c>
      <c r="M91" s="29">
        <f ca="1"/>
        <v>1.7246030800602562E-4</v>
      </c>
      <c r="N91" s="39">
        <f t="array" aca="1" ref="N91:O91" ca="1">TRANSPOSE(MMULT(OFFSET('Useful matrices &amp; checks'!$AC$6,UsefulSeries!$O82,0):OFFSET('Useful matrices &amp; checks'!$AD$7,UsefulSeries!$O82,0),TRANSPOSE(N90:O90)))</f>
        <v>2.5832783735738357E-6</v>
      </c>
      <c r="O91" s="39">
        <f ca="1"/>
        <v>3.4237086862100749E-8</v>
      </c>
      <c r="P91" s="39">
        <f t="shared" ca="1" si="5"/>
        <v>-6.4116615802985177E-4</v>
      </c>
      <c r="Q91" s="39">
        <f t="shared" ca="1" si="6"/>
        <v>-2.5647839781347174E-5</v>
      </c>
      <c r="R91" s="29"/>
      <c r="S91" s="29">
        <f>'Flow probs &amp; rates'!E84-'Flow probs &amp; rates'!E83</f>
        <v>1.0906839400315338E-3</v>
      </c>
      <c r="T91" s="29">
        <f>'Flow probs &amp; rates'!F84-'Flow probs &amp; rates'!F83</f>
        <v>2.2179476588794073E-4</v>
      </c>
      <c r="U91" s="29">
        <f>'Flow probs &amp; rates'!H84-'Flow probs &amp; rates'!H83</f>
        <v>5.98917539795428E-4</v>
      </c>
      <c r="V91" s="29"/>
      <c r="W91" s="29">
        <f ca="1">(1-'Flow probs &amp; rates'!$H83)*'Output - Variance decomp.'!C91/('Flow probs &amp; rates'!$E83+'Flow probs &amp; rates'!$F83)-'Flow probs &amp; rates'!$H83*'Output - Variance decomp.'!B91/('Flow probs &amp; rates'!$E83+'Flow probs &amp; rates'!$F83)</f>
        <v>-9.2571755777393744E-4</v>
      </c>
      <c r="X91" s="29">
        <f ca="1">(1-'Flow probs &amp; rates'!$H83)*'Output - Variance decomp.'!E91/('Flow probs &amp; rates'!$E83+'Flow probs &amp; rates'!$F83)-'Flow probs &amp; rates'!$H83*'Output - Variance decomp.'!D91/('Flow probs &amp; rates'!$E83+'Flow probs &amp; rates'!$F83)</f>
        <v>-8.8180488986101867E-6</v>
      </c>
      <c r="Y91" s="29">
        <f ca="1">(1-'Flow probs &amp; rates'!$H83)*'Output - Variance decomp.'!G91/('Flow probs &amp; rates'!$E83+'Flow probs &amp; rates'!$F83)-'Flow probs &amp; rates'!$H83*'Output - Variance decomp.'!F91/('Flow probs &amp; rates'!$E83+'Flow probs &amp; rates'!$F83)</f>
        <v>1.4352808605105509E-4</v>
      </c>
      <c r="Z91" s="29">
        <f ca="1">(1-'Flow probs &amp; rates'!$H83)*'Output - Variance decomp.'!I91/('Flow probs &amp; rates'!$E83+'Flow probs &amp; rates'!$F83)-'Flow probs &amp; rates'!$H83*'Output - Variance decomp.'!H91/('Flow probs &amp; rates'!$E83+'Flow probs &amp; rates'!$F83)</f>
        <v>7.4502885554808454E-4</v>
      </c>
      <c r="AA91" s="29">
        <f ca="1">(1-'Flow probs &amp; rates'!$H83)*'Output - Variance decomp.'!K91/('Flow probs &amp; rates'!$E83+'Flow probs &amp; rates'!$F83)-'Flow probs &amp; rates'!$H83*'Output - Variance decomp.'!J91/('Flow probs &amp; rates'!$E83+'Flow probs &amp; rates'!$F83)</f>
        <v>3.7347970959040708E-5</v>
      </c>
      <c r="AB91" s="29">
        <f ca="1">(1-'Flow probs &amp; rates'!$H83)*'Output - Variance decomp.'!M91/('Flow probs &amp; rates'!$E83+'Flow probs &amp; rates'!$F83)-'Flow probs &amp; rates'!$H83*'Output - Variance decomp.'!L91/('Flow probs &amp; rates'!$E83+'Flow probs &amp; rates'!$F83)</f>
        <v>2.2322726067220384E-4</v>
      </c>
      <c r="AC91" s="29">
        <f ca="1">(1-'Flow probs &amp; rates'!$H83)*'Output - Variance decomp.'!O91/('Flow probs &amp; rates'!$E83+'Flow probs &amp; rates'!$F83)-'Flow probs &amp; rates'!$H83*'Output - Variance decomp.'!N91/('Flow probs &amp; rates'!$E83+'Flow probs &amp; rates'!$F83)</f>
        <v>-1.5435120773853921E-7</v>
      </c>
      <c r="AD91" s="29">
        <f t="shared" ca="1" si="4"/>
        <v>3.8447532444533004E-4</v>
      </c>
    </row>
    <row r="92" spans="1:30" x14ac:dyDescent="0.35">
      <c r="A92" s="2" t="s">
        <v>140</v>
      </c>
      <c r="B92" s="29">
        <f t="array" aca="1" ref="B92:C92" ca="1">TRANSPOSE(MMULT(OFFSET('Useful matrices &amp; checks'!$Y$6,UsefulSeries!$O83,0):OFFSET('Useful matrices &amp; checks'!$Z$7,UsefulSeries!$O83,0),OFFSET('SS Taylor expansion'!$AE$6,UsefulSeries!$O83,0):OFFSET('SS Taylor expansion'!$AE$7,UsefulSeries!$O83,0)))+TRANSPOSE(MMULT(OFFSET('Useful matrices &amp; checks'!$AC$6,UsefulSeries!$O83,0):OFFSET('Useful matrices &amp; checks'!$AD$7,UsefulSeries!$O83,0),TRANSPOSE(B91:C91)))</f>
        <v>-3.1358062214123484E-4</v>
      </c>
      <c r="C92" s="29">
        <f ca="1"/>
        <v>6.0022464115951231E-4</v>
      </c>
      <c r="D92" s="29">
        <f t="array" aca="1" ref="D92:E92" ca="1">TRANSPOSE(MMULT(OFFSET('Useful matrices &amp; checks'!$Y$6,UsefulSeries!$O83,0):OFFSET('Useful matrices &amp; checks'!$Z$7,UsefulSeries!$O83,0),OFFSET('SS Taylor expansion'!$AF$6,UsefulSeries!$O83,0):OFFSET('SS Taylor expansion'!$AF$7,UsefulSeries!$O83,0)))+TRANSPOSE(MMULT(OFFSET('Useful matrices &amp; checks'!$AC$6,UsefulSeries!$O83,0):OFFSET('Useful matrices &amp; checks'!$AD$7,UsefulSeries!$O83,0),TRANSPOSE(D91:E91)))</f>
        <v>4.2560793831824097E-4</v>
      </c>
      <c r="E92" s="29">
        <f ca="1"/>
        <v>5.7361906798735298E-6</v>
      </c>
      <c r="F92" s="29">
        <f t="array" aca="1" ref="F92:G92" ca="1">TRANSPOSE(MMULT(OFFSET('Useful matrices &amp; checks'!$Y$6,UsefulSeries!$O83,0):OFFSET('Useful matrices &amp; checks'!$Z$7,UsefulSeries!$O83,0),OFFSET('SS Taylor expansion'!$AG$6,UsefulSeries!$O83,0):OFFSET('SS Taylor expansion'!$AG$7,UsefulSeries!$O83,0)))+TRANSPOSE(MMULT(OFFSET('Useful matrices &amp; checks'!$AC$6,UsefulSeries!$O83,0):OFFSET('Useful matrices &amp; checks'!$AD$7,UsefulSeries!$O83,0),TRANSPOSE(F91:G91)))</f>
        <v>-1.0222816321589316E-4</v>
      </c>
      <c r="G92" s="29">
        <f ca="1"/>
        <v>3.6835195453622035E-4</v>
      </c>
      <c r="H92" s="29">
        <f t="array" aca="1" ref="H92:I92" ca="1">TRANSPOSE(MMULT(OFFSET('Useful matrices &amp; checks'!$Y$6,UsefulSeries!$O83,0):OFFSET('Useful matrices &amp; checks'!$Z$7,UsefulSeries!$O83,0),OFFSET('SS Taylor expansion'!$AH$6,UsefulSeries!$O83,0):OFFSET('SS Taylor expansion'!$AH$7,UsefulSeries!$O83,0)))+TRANSPOSE(MMULT(OFFSET('Useful matrices &amp; checks'!$AC$6,UsefulSeries!$O83,0):OFFSET('Useful matrices &amp; checks'!$AD$7,UsefulSeries!$O83,0),TRANSPOSE(H91:I91)))</f>
        <v>-8.8018554894621364E-5</v>
      </c>
      <c r="I92" s="29">
        <f ca="1"/>
        <v>-4.2838096727414231E-5</v>
      </c>
      <c r="J92" s="29">
        <f t="array" aca="1" ref="J92:K92" ca="1">TRANSPOSE(MMULT(OFFSET('Useful matrices &amp; checks'!$Y$6,UsefulSeries!$O83,0):OFFSET('Useful matrices &amp; checks'!$Z$7,UsefulSeries!$O83,0),OFFSET('SS Taylor expansion'!$AI$6,UsefulSeries!$O83,0):OFFSET('SS Taylor expansion'!$AI$7,UsefulSeries!$O83,0)))+TRANSPOSE(MMULT(OFFSET('Useful matrices &amp; checks'!$AC$6,UsefulSeries!$O83,0):OFFSET('Useful matrices &amp; checks'!$AD$7,UsefulSeries!$O83,0),TRANSPOSE(J91:K91)))</f>
        <v>-7.9116173910160367E-4</v>
      </c>
      <c r="K92" s="29">
        <f ca="1"/>
        <v>3.221561494643398E-5</v>
      </c>
      <c r="L92" s="29">
        <f t="array" aca="1" ref="L92:M92" ca="1">TRANSPOSE(MMULT(OFFSET('Useful matrices &amp; checks'!$Y$6,UsefulSeries!$O83,0):OFFSET('Useful matrices &amp; checks'!$Z$7,UsefulSeries!$O83,0),OFFSET('SS Taylor expansion'!$AJ$6,UsefulSeries!$O83,0):OFFSET('SS Taylor expansion'!$AJ$7,UsefulSeries!$O83,0)))+TRANSPOSE(MMULT(OFFSET('Useful matrices &amp; checks'!$AC$6,UsefulSeries!$O83,0):OFFSET('Useful matrices &amp; checks'!$AD$7,UsefulSeries!$O83,0),TRANSPOSE(L91:M91)))</f>
        <v>3.057859940746358E-4</v>
      </c>
      <c r="M92" s="29">
        <f ca="1"/>
        <v>6.7205361187035282E-5</v>
      </c>
      <c r="N92" s="39">
        <f t="array" aca="1" ref="N92:O92" ca="1">TRANSPOSE(MMULT(OFFSET('Useful matrices &amp; checks'!$AC$6,UsefulSeries!$O83,0):OFFSET('Useful matrices &amp; checks'!$AD$7,UsefulSeries!$O83,0),TRANSPOSE(N91:O91)))</f>
        <v>2.544100557707121E-6</v>
      </c>
      <c r="O92" s="39">
        <f ca="1"/>
        <v>-8.8643173364194959E-8</v>
      </c>
      <c r="P92" s="39">
        <f t="shared" ca="1" si="5"/>
        <v>-6.2887996914621483E-4</v>
      </c>
      <c r="Q92" s="39">
        <f t="shared" ca="1" si="6"/>
        <v>-4.6195477040605498E-5</v>
      </c>
      <c r="R92" s="29"/>
      <c r="S92" s="29">
        <f>'Flow probs &amp; rates'!E85-'Flow probs &amp; rates'!E84</f>
        <v>-1.189931015548984E-3</v>
      </c>
      <c r="T92" s="29">
        <f>'Flow probs &amp; rates'!F85-'Flow probs &amp; rates'!F84</f>
        <v>9.8461154556769154E-4</v>
      </c>
      <c r="U92" s="29">
        <f>'Flow probs &amp; rates'!H85-'Flow probs &amp; rates'!H84</f>
        <v>2.4304994193198592E-4</v>
      </c>
      <c r="V92" s="29"/>
      <c r="W92" s="29">
        <f ca="1">(1-'Flow probs &amp; rates'!$H84)*'Output - Variance decomp.'!C92/('Flow probs &amp; rates'!$E84+'Flow probs &amp; rates'!$F84)-'Flow probs &amp; rates'!$H84*'Output - Variance decomp.'!B92/('Flow probs &amp; rates'!$E84+'Flow probs &amp; rates'!$F84)</f>
        <v>8.7268641189615457E-4</v>
      </c>
      <c r="X92" s="29">
        <f ca="1">(1-'Flow probs &amp; rates'!$H84)*'Output - Variance decomp.'!E92/('Flow probs &amp; rates'!$E84+'Flow probs &amp; rates'!$F84)-'Flow probs &amp; rates'!$H84*'Output - Variance decomp.'!D92/('Flow probs &amp; rates'!$E84+'Flow probs &amp; rates'!$F84)</f>
        <v>-2.5630798352819282E-5</v>
      </c>
      <c r="Y92" s="29">
        <f ca="1">(1-'Flow probs &amp; rates'!$H84)*'Output - Variance decomp.'!G92/('Flow probs &amp; rates'!$E84+'Flow probs &amp; rates'!$F84)-'Flow probs &amp; rates'!$H84*'Output - Variance decomp.'!F92/('Flow probs &amp; rates'!$E84+'Flow probs &amp; rates'!$F84)</f>
        <v>5.2840884435980111E-4</v>
      </c>
      <c r="Z92" s="29">
        <f ca="1">(1-'Flow probs &amp; rates'!$H84)*'Output - Variance decomp.'!I92/('Flow probs &amp; rates'!$E84+'Flow probs &amp; rates'!$F84)-'Flow probs &amp; rates'!$H84*'Output - Variance decomp.'!H92/('Flow probs &amp; rates'!$E84+'Flow probs &amp; rates'!$F84)</f>
        <v>-5.3533607642198003E-5</v>
      </c>
      <c r="AA92" s="29">
        <f ca="1">(1-'Flow probs &amp; rates'!$H84)*'Output - Variance decomp.'!K92/('Flow probs &amp; rates'!$E84+'Flow probs &amp; rates'!$F84)-'Flow probs &amp; rates'!$H84*'Output - Variance decomp.'!J92/('Flow probs &amp; rates'!$E84+'Flow probs &amp; rates'!$F84)</f>
        <v>1.0821214384189463E-4</v>
      </c>
      <c r="AB92" s="29">
        <f ca="1">(1-'Flow probs &amp; rates'!$H84)*'Output - Variance decomp.'!M92/('Flow probs &amp; rates'!$E84+'Flow probs &amp; rates'!$F84)-'Flow probs &amp; rates'!$H84*'Output - Variance decomp.'!L92/('Flow probs &amp; rates'!$E84+'Flow probs &amp; rates'!$F84)</f>
        <v>7.0692921210187905E-5</v>
      </c>
      <c r="AC92" s="29">
        <f ca="1">(1-'Flow probs &amp; rates'!$H84)*'Output - Variance decomp.'!O92/('Flow probs &amp; rates'!$E84+'Flow probs &amp; rates'!$F84)-'Flow probs &amp; rates'!$H84*'Output - Variance decomp.'!N92/('Flow probs &amp; rates'!$E84+'Flow probs &amp; rates'!$F84)</f>
        <v>-3.2685386761416585E-7</v>
      </c>
      <c r="AD92" s="29">
        <f t="shared" ca="1" si="4"/>
        <v>-1.2574591195134209E-3</v>
      </c>
    </row>
    <row r="93" spans="1:30" x14ac:dyDescent="0.35">
      <c r="A93" s="2" t="s">
        <v>141</v>
      </c>
      <c r="B93" s="29">
        <f t="array" aca="1" ref="B93:C93" ca="1">TRANSPOSE(MMULT(OFFSET('Useful matrices &amp; checks'!$Y$6,UsefulSeries!$O84,0):OFFSET('Useful matrices &amp; checks'!$Z$7,UsefulSeries!$O84,0),OFFSET('SS Taylor expansion'!$AE$6,UsefulSeries!$O84,0):OFFSET('SS Taylor expansion'!$AE$7,UsefulSeries!$O84,0)))+TRANSPOSE(MMULT(OFFSET('Useful matrices &amp; checks'!$AC$6,UsefulSeries!$O84,0):OFFSET('Useful matrices &amp; checks'!$AD$7,UsefulSeries!$O84,0),TRANSPOSE(B92:C92)))</f>
        <v>8.7663976694432204E-5</v>
      </c>
      <c r="C93" s="29">
        <f ca="1"/>
        <v>1.2143686033477951E-4</v>
      </c>
      <c r="D93" s="29">
        <f t="array" aca="1" ref="D93:E93" ca="1">TRANSPOSE(MMULT(OFFSET('Useful matrices &amp; checks'!$Y$6,UsefulSeries!$O84,0):OFFSET('Useful matrices &amp; checks'!$Z$7,UsefulSeries!$O84,0),OFFSET('SS Taylor expansion'!$AF$6,UsefulSeries!$O84,0):OFFSET('SS Taylor expansion'!$AF$7,UsefulSeries!$O84,0)))+TRANSPOSE(MMULT(OFFSET('Useful matrices &amp; checks'!$AC$6,UsefulSeries!$O84,0):OFFSET('Useful matrices &amp; checks'!$AD$7,UsefulSeries!$O84,0),TRANSPOSE(D92:E92)))</f>
        <v>2.8422301308102401E-4</v>
      </c>
      <c r="E93" s="29">
        <f ca="1"/>
        <v>1.6480849599039126E-8</v>
      </c>
      <c r="F93" s="29">
        <f t="array" aca="1" ref="F93:G93" ca="1">TRANSPOSE(MMULT(OFFSET('Useful matrices &amp; checks'!$Y$6,UsefulSeries!$O84,0):OFFSET('Useful matrices &amp; checks'!$Z$7,UsefulSeries!$O84,0),OFFSET('SS Taylor expansion'!$AG$6,UsefulSeries!$O84,0):OFFSET('SS Taylor expansion'!$AG$7,UsefulSeries!$O84,0)))+TRANSPOSE(MMULT(OFFSET('Useful matrices &amp; checks'!$AC$6,UsefulSeries!$O84,0):OFFSET('Useful matrices &amp; checks'!$AD$7,UsefulSeries!$O84,0),TRANSPOSE(F92:G92)))</f>
        <v>3.692330516612713E-4</v>
      </c>
      <c r="G93" s="29">
        <f ca="1"/>
        <v>-1.2863423236436731E-4</v>
      </c>
      <c r="H93" s="29">
        <f t="array" aca="1" ref="H93:I93" ca="1">TRANSPOSE(MMULT(OFFSET('Useful matrices &amp; checks'!$Y$6,UsefulSeries!$O84,0):OFFSET('Useful matrices &amp; checks'!$Z$7,UsefulSeries!$O84,0),OFFSET('SS Taylor expansion'!$AH$6,UsefulSeries!$O84,0):OFFSET('SS Taylor expansion'!$AH$7,UsefulSeries!$O84,0)))+TRANSPOSE(MMULT(OFFSET('Useful matrices &amp; checks'!$AC$6,UsefulSeries!$O84,0):OFFSET('Useful matrices &amp; checks'!$AD$7,UsefulSeries!$O84,0),TRANSPOSE(H92:I92)))</f>
        <v>-7.6314447982881356E-5</v>
      </c>
      <c r="I93" s="29">
        <f ca="1"/>
        <v>9.4392109830638169E-5</v>
      </c>
      <c r="J93" s="29">
        <f t="array" aca="1" ref="J93:K93" ca="1">TRANSPOSE(MMULT(OFFSET('Useful matrices &amp; checks'!$Y$6,UsefulSeries!$O84,0):OFFSET('Useful matrices &amp; checks'!$Z$7,UsefulSeries!$O84,0),OFFSET('SS Taylor expansion'!$AI$6,UsefulSeries!$O84,0):OFFSET('SS Taylor expansion'!$AI$7,UsefulSeries!$O84,0)))+TRANSPOSE(MMULT(OFFSET('Useful matrices &amp; checks'!$AC$6,UsefulSeries!$O84,0):OFFSET('Useful matrices &amp; checks'!$AD$7,UsefulSeries!$O84,0),TRANSPOSE(J92:K92)))</f>
        <v>-4.3858182442166256E-4</v>
      </c>
      <c r="K93" s="29">
        <f ca="1"/>
        <v>2.3917171458574994E-5</v>
      </c>
      <c r="L93" s="29">
        <f t="array" aca="1" ref="L93:M93" ca="1">TRANSPOSE(MMULT(OFFSET('Useful matrices &amp; checks'!$Y$6,UsefulSeries!$O84,0):OFFSET('Useful matrices &amp; checks'!$Z$7,UsefulSeries!$O84,0),OFFSET('SS Taylor expansion'!$AJ$6,UsefulSeries!$O84,0):OFFSET('SS Taylor expansion'!$AJ$7,UsefulSeries!$O84,0)))+TRANSPOSE(MMULT(OFFSET('Useful matrices &amp; checks'!$AC$6,UsefulSeries!$O84,0):OFFSET('Useful matrices &amp; checks'!$AD$7,UsefulSeries!$O84,0),TRANSPOSE(L92:M92)))</f>
        <v>3.0291933903566008E-4</v>
      </c>
      <c r="M93" s="29">
        <f ca="1"/>
        <v>-3.6216760985115024E-5</v>
      </c>
      <c r="N93" s="39">
        <f t="array" aca="1" ref="N93:O93" ca="1">TRANSPOSE(MMULT(OFFSET('Useful matrices &amp; checks'!$AC$6,UsefulSeries!$O84,0):OFFSET('Useful matrices &amp; checks'!$AD$7,UsefulSeries!$O84,0),TRANSPOSE(N92:O92)))</f>
        <v>2.4653757730533028E-6</v>
      </c>
      <c r="O93" s="39">
        <f ca="1"/>
        <v>-7.3638541291868923E-8</v>
      </c>
      <c r="P93" s="39">
        <f t="shared" ca="1" si="5"/>
        <v>-6.3436453031803417E-4</v>
      </c>
      <c r="Q93" s="39">
        <f t="shared" ca="1" si="6"/>
        <v>-2.1344005780846699E-5</v>
      </c>
      <c r="R93" s="29"/>
      <c r="S93" s="29">
        <f>'Flow probs &amp; rates'!E86-'Flow probs &amp; rates'!E85</f>
        <v>-1.027560464771371E-4</v>
      </c>
      <c r="T93" s="29">
        <f>'Flow probs &amp; rates'!F86-'Flow probs &amp; rates'!F85</f>
        <v>5.3493984801970818E-5</v>
      </c>
      <c r="U93" s="29">
        <f>'Flow probs &amp; rates'!H86-'Flow probs &amp; rates'!H85</f>
        <v>-3.8174287985979355E-4</v>
      </c>
      <c r="V93" s="29"/>
      <c r="W93" s="29">
        <f ca="1">(1-'Flow probs &amp; rates'!$H85)*'Output - Variance decomp.'!C93/('Flow probs &amp; rates'!$E85+'Flow probs &amp; rates'!$F85)-'Flow probs &amp; rates'!$H85*'Output - Variance decomp.'!B93/('Flow probs &amp; rates'!$E85+'Flow probs &amp; rates'!$F85)</f>
        <v>1.6455901445439991E-4</v>
      </c>
      <c r="X93" s="29">
        <f ca="1">(1-'Flow probs &amp; rates'!$H85)*'Output - Variance decomp.'!E93/('Flow probs &amp; rates'!$E85+'Flow probs &amp; rates'!$F85)-'Flow probs &amp; rates'!$H85*'Output - Variance decomp.'!D93/('Flow probs &amp; rates'!$E85+'Flow probs &amp; rates'!$F85)</f>
        <v>-2.2613971912553217E-5</v>
      </c>
      <c r="Y93" s="29">
        <f ca="1">(1-'Flow probs &amp; rates'!$H85)*'Output - Variance decomp.'!G93/('Flow probs &amp; rates'!$E85+'Flow probs &amp; rates'!$F85)-'Flow probs &amp; rates'!$H85*'Output - Variance decomp.'!F93/('Flow probs &amp; rates'!$E85+'Flow probs &amp; rates'!$F85)</f>
        <v>-2.1111605000044025E-4</v>
      </c>
      <c r="Z93" s="29">
        <f ca="1">(1-'Flow probs &amp; rates'!$H85)*'Output - Variance decomp.'!I93/('Flow probs &amp; rates'!$E85+'Flow probs &amp; rates'!$F85)-'Flow probs &amp; rates'!$H85*'Output - Variance decomp.'!H93/('Flow probs &amp; rates'!$E85+'Flow probs &amp; rates'!$F85)</f>
        <v>1.3941597472267843E-4</v>
      </c>
      <c r="AA93" s="29">
        <f ca="1">(1-'Flow probs &amp; rates'!$H85)*'Output - Variance decomp.'!K93/('Flow probs &amp; rates'!$E85+'Flow probs &amp; rates'!$F85)-'Flow probs &amp; rates'!$H85*'Output - Variance decomp.'!J93/('Flow probs &amp; rates'!$E85+'Flow probs &amp; rates'!$F85)</f>
        <v>6.8716607003382072E-5</v>
      </c>
      <c r="AB93" s="29">
        <f ca="1">(1-'Flow probs &amp; rates'!$H85)*'Output - Variance decomp.'!M93/('Flow probs &amp; rates'!$E85+'Flow probs &amp; rates'!$F85)-'Flow probs &amp; rates'!$H85*'Output - Variance decomp.'!L93/('Flow probs &amp; rates'!$E85+'Flow probs &amp; rates'!$F85)</f>
        <v>-7.5285959282302568E-5</v>
      </c>
      <c r="AC93" s="29">
        <f ca="1">(1-'Flow probs &amp; rates'!$H85)*'Output - Variance decomp.'!O93/('Flow probs &amp; rates'!$E85+'Flow probs &amp; rates'!$F85)-'Flow probs &amp; rates'!$H85*'Output - Variance decomp.'!N93/('Flow probs &amp; rates'!$E85+'Flow probs &amp; rates'!$F85)</f>
        <v>-3.0037898825542763E-7</v>
      </c>
      <c r="AD93" s="29">
        <f t="shared" ca="1" si="4"/>
        <v>-4.4511811585670248E-4</v>
      </c>
    </row>
    <row r="94" spans="1:30" x14ac:dyDescent="0.35">
      <c r="A94" s="2" t="s">
        <v>142</v>
      </c>
      <c r="B94" s="29">
        <f t="array" aca="1" ref="B94:C94" ca="1">TRANSPOSE(MMULT(OFFSET('Useful matrices &amp; checks'!$Y$6,UsefulSeries!$O85,0):OFFSET('Useful matrices &amp; checks'!$Z$7,UsefulSeries!$O85,0),OFFSET('SS Taylor expansion'!$AE$6,UsefulSeries!$O85,0):OFFSET('SS Taylor expansion'!$AE$7,UsefulSeries!$O85,0)))+TRANSPOSE(MMULT(OFFSET('Useful matrices &amp; checks'!$AC$6,UsefulSeries!$O85,0):OFFSET('Useful matrices &amp; checks'!$AD$7,UsefulSeries!$O85,0),TRANSPOSE(B93:C93)))</f>
        <v>-1.1657021322087835E-4</v>
      </c>
      <c r="C94" s="29">
        <f ca="1"/>
        <v>2.8213402406720761E-4</v>
      </c>
      <c r="D94" s="29">
        <f t="array" aca="1" ref="D94:E94" ca="1">TRANSPOSE(MMULT(OFFSET('Useful matrices &amp; checks'!$Y$6,UsefulSeries!$O85,0):OFFSET('Useful matrices &amp; checks'!$Z$7,UsefulSeries!$O85,0),OFFSET('SS Taylor expansion'!$AF$6,UsefulSeries!$O85,0):OFFSET('SS Taylor expansion'!$AF$7,UsefulSeries!$O85,0)))+TRANSPOSE(MMULT(OFFSET('Useful matrices &amp; checks'!$AC$6,UsefulSeries!$O85,0):OFFSET('Useful matrices &amp; checks'!$AD$7,UsefulSeries!$O85,0),TRANSPOSE(D93:E93)))</f>
        <v>-4.0869981256102248E-4</v>
      </c>
      <c r="E94" s="29">
        <f ca="1"/>
        <v>1.2632804416832697E-5</v>
      </c>
      <c r="F94" s="29">
        <f t="array" aca="1" ref="F94:G94" ca="1">TRANSPOSE(MMULT(OFFSET('Useful matrices &amp; checks'!$Y$6,UsefulSeries!$O85,0):OFFSET('Useful matrices &amp; checks'!$Z$7,UsefulSeries!$O85,0),OFFSET('SS Taylor expansion'!$AG$6,UsefulSeries!$O85,0):OFFSET('SS Taylor expansion'!$AG$7,UsefulSeries!$O85,0)))+TRANSPOSE(MMULT(OFFSET('Useful matrices &amp; checks'!$AC$6,UsefulSeries!$O85,0):OFFSET('Useful matrices &amp; checks'!$AD$7,UsefulSeries!$O85,0),TRANSPOSE(F93:G93)))</f>
        <v>6.4720659051711838E-4</v>
      </c>
      <c r="G94" s="29">
        <f ca="1"/>
        <v>-3.5674150451228752E-4</v>
      </c>
      <c r="H94" s="29">
        <f t="array" aca="1" ref="H94:I94" ca="1">TRANSPOSE(MMULT(OFFSET('Useful matrices &amp; checks'!$Y$6,UsefulSeries!$O85,0):OFFSET('Useful matrices &amp; checks'!$Z$7,UsefulSeries!$O85,0),OFFSET('SS Taylor expansion'!$AH$6,UsefulSeries!$O85,0):OFFSET('SS Taylor expansion'!$AH$7,UsefulSeries!$O85,0)))+TRANSPOSE(MMULT(OFFSET('Useful matrices &amp; checks'!$AC$6,UsefulSeries!$O85,0):OFFSET('Useful matrices &amp; checks'!$AD$7,UsefulSeries!$O85,0),TRANSPOSE(H93:I93)))</f>
        <v>-1.1497668985791258E-4</v>
      </c>
      <c r="I94" s="29">
        <f ca="1"/>
        <v>-2.1142610250847699E-4</v>
      </c>
      <c r="J94" s="29">
        <f t="array" aca="1" ref="J94:K94" ca="1">TRANSPOSE(MMULT(OFFSET('Useful matrices &amp; checks'!$Y$6,UsefulSeries!$O85,0):OFFSET('Useful matrices &amp; checks'!$Z$7,UsefulSeries!$O85,0),OFFSET('SS Taylor expansion'!$AI$6,UsefulSeries!$O85,0):OFFSET('SS Taylor expansion'!$AI$7,UsefulSeries!$O85,0)))+TRANSPOSE(MMULT(OFFSET('Useful matrices &amp; checks'!$AC$6,UsefulSeries!$O85,0):OFFSET('Useful matrices &amp; checks'!$AD$7,UsefulSeries!$O85,0),TRANSPOSE(J93:K93)))</f>
        <v>5.0176264227308888E-4</v>
      </c>
      <c r="K94" s="29">
        <f ca="1"/>
        <v>-1.6527513303932019E-6</v>
      </c>
      <c r="L94" s="29">
        <f t="array" aca="1" ref="L94:M94" ca="1">TRANSPOSE(MMULT(OFFSET('Useful matrices &amp; checks'!$Y$6,UsefulSeries!$O85,0):OFFSET('Useful matrices &amp; checks'!$Z$7,UsefulSeries!$O85,0),OFFSET('SS Taylor expansion'!$AJ$6,UsefulSeries!$O85,0):OFFSET('SS Taylor expansion'!$AJ$7,UsefulSeries!$O85,0)))+TRANSPOSE(MMULT(OFFSET('Useful matrices &amp; checks'!$AC$6,UsefulSeries!$O85,0):OFFSET('Useful matrices &amp; checks'!$AD$7,UsefulSeries!$O85,0),TRANSPOSE(L93:M93)))</f>
        <v>2.3241689948528367E-4</v>
      </c>
      <c r="M94" s="29">
        <f ca="1"/>
        <v>-3.3371459489035522E-4</v>
      </c>
      <c r="N94" s="39">
        <f t="array" aca="1" ref="N94:O94" ca="1">TRANSPOSE(MMULT(OFFSET('Useful matrices &amp; checks'!$AC$6,UsefulSeries!$O85,0):OFFSET('Useful matrices &amp; checks'!$AD$7,UsefulSeries!$O85,0),TRANSPOSE(N93:O93)))</f>
        <v>2.5378548731429419E-6</v>
      </c>
      <c r="O94" s="39">
        <f ca="1"/>
        <v>-1.3818417704052163E-7</v>
      </c>
      <c r="P94" s="39">
        <f t="shared" ca="1" si="5"/>
        <v>-6.1286830622132166E-4</v>
      </c>
      <c r="Q94" s="39">
        <f t="shared" ca="1" si="6"/>
        <v>2.3865289016090695E-5</v>
      </c>
      <c r="R94" s="29"/>
      <c r="S94" s="29">
        <f>'Flow probs &amp; rates'!E87-'Flow probs &amp; rates'!E86</f>
        <v>1.3080896528749886E-4</v>
      </c>
      <c r="T94" s="29">
        <f>'Flow probs &amp; rates'!F87-'Flow probs &amp; rates'!F86</f>
        <v>-5.850410199184225E-4</v>
      </c>
      <c r="U94" s="29">
        <f>'Flow probs &amp; rates'!H87-'Flow probs &amp; rates'!H86</f>
        <v>-7.233675150323457E-4</v>
      </c>
      <c r="V94" s="29"/>
      <c r="W94" s="29">
        <f ca="1">(1-'Flow probs &amp; rates'!$H86)*'Output - Variance decomp.'!C94/('Flow probs &amp; rates'!$E86+'Flow probs &amp; rates'!$F86)-'Flow probs &amp; rates'!$H86*'Output - Variance decomp.'!B94/('Flow probs &amp; rates'!$E86+'Flow probs &amp; rates'!$F86)</f>
        <v>4.0794979037995355E-4</v>
      </c>
      <c r="X94" s="29">
        <f ca="1">(1-'Flow probs &amp; rates'!$H86)*'Output - Variance decomp.'!E94/('Flow probs &amp; rates'!$E86+'Flow probs &amp; rates'!$F86)-'Flow probs &amp; rates'!$H86*'Output - Variance decomp.'!D94/('Flow probs &amp; rates'!$E86+'Flow probs &amp; rates'!$F86)</f>
        <v>5.0174448305406535E-5</v>
      </c>
      <c r="Y94" s="29">
        <f ca="1">(1-'Flow probs &amp; rates'!$H86)*'Output - Variance decomp.'!G94/('Flow probs &amp; rates'!$E86+'Flow probs &amp; rates'!$F86)-'Flow probs &amp; rates'!$H86*'Output - Variance decomp.'!F94/('Flow probs &amp; rates'!$E86+'Flow probs &amp; rates'!$F86)</f>
        <v>-5.553541202953429E-4</v>
      </c>
      <c r="Z94" s="29">
        <f ca="1">(1-'Flow probs &amp; rates'!$H86)*'Output - Variance decomp.'!I94/('Flow probs &amp; rates'!$E86+'Flow probs &amp; rates'!$F86)-'Flow probs &amp; rates'!$H86*'Output - Variance decomp.'!H94/('Flow probs &amp; rates'!$E86+'Flow probs &amp; rates'!$F86)</f>
        <v>-2.8970925447885338E-4</v>
      </c>
      <c r="AA94" s="29">
        <f ca="1">(1-'Flow probs &amp; rates'!$H86)*'Output - Variance decomp.'!K94/('Flow probs &amp; rates'!$E86+'Flow probs &amp; rates'!$F86)-'Flow probs &amp; rates'!$H86*'Output - Variance decomp.'!J94/('Flow probs &amp; rates'!$E86+'Flow probs &amp; rates'!$F86)</f>
        <v>-4.2016302516327817E-5</v>
      </c>
      <c r="AB94" s="29">
        <f ca="1">(1-'Flow probs &amp; rates'!$H86)*'Output - Variance decomp.'!M94/('Flow probs &amp; rates'!$E86+'Flow probs &amp; rates'!$F86)-'Flow probs &amp; rates'!$H86*'Output - Variance decomp.'!L94/('Flow probs &amp; rates'!$E86+'Flow probs &amp; rates'!$F86)</f>
        <v>-4.9000840823656717E-4</v>
      </c>
      <c r="AC94" s="29">
        <f ca="1">(1-'Flow probs &amp; rates'!$H86)*'Output - Variance decomp.'!O94/('Flow probs &amp; rates'!$E86+'Flow probs &amp; rates'!$F86)-'Flow probs &amp; rates'!$H86*'Output - Variance decomp.'!N94/('Flow probs &amp; rates'!$E86+'Flow probs &amp; rates'!$F86)</f>
        <v>-3.9599064233892831E-7</v>
      </c>
      <c r="AD94" s="29">
        <f t="shared" ca="1" si="4"/>
        <v>1.9599232245172437E-4</v>
      </c>
    </row>
    <row r="95" spans="1:30" x14ac:dyDescent="0.35">
      <c r="A95" s="2" t="s">
        <v>143</v>
      </c>
      <c r="B95" s="29">
        <f t="array" aca="1" ref="B95:C95" ca="1">TRANSPOSE(MMULT(OFFSET('Useful matrices &amp; checks'!$Y$6,UsefulSeries!$O86,0):OFFSET('Useful matrices &amp; checks'!$Z$7,UsefulSeries!$O86,0),OFFSET('SS Taylor expansion'!$AE$6,UsefulSeries!$O86,0):OFFSET('SS Taylor expansion'!$AE$7,UsefulSeries!$O86,0)))+TRANSPOSE(MMULT(OFFSET('Useful matrices &amp; checks'!$AC$6,UsefulSeries!$O86,0):OFFSET('Useful matrices &amp; checks'!$AD$7,UsefulSeries!$O86,0),TRANSPOSE(B94:C94)))</f>
        <v>1.5062477286959772E-4</v>
      </c>
      <c r="C95" s="29">
        <f ca="1"/>
        <v>-1.767219108038783E-5</v>
      </c>
      <c r="D95" s="29">
        <f t="array" aca="1" ref="D95:E95" ca="1">TRANSPOSE(MMULT(OFFSET('Useful matrices &amp; checks'!$Y$6,UsefulSeries!$O86,0):OFFSET('Useful matrices &amp; checks'!$Z$7,UsefulSeries!$O86,0),OFFSET('SS Taylor expansion'!$AF$6,UsefulSeries!$O86,0):OFFSET('SS Taylor expansion'!$AF$7,UsefulSeries!$O86,0)))+TRANSPOSE(MMULT(OFFSET('Useful matrices &amp; checks'!$AC$6,UsefulSeries!$O86,0):OFFSET('Useful matrices &amp; checks'!$AD$7,UsefulSeries!$O86,0),TRANSPOSE(D94:E94)))</f>
        <v>-4.8143363724259612E-4</v>
      </c>
      <c r="E95" s="29">
        <f ca="1"/>
        <v>1.1384648298990541E-5</v>
      </c>
      <c r="F95" s="29">
        <f t="array" aca="1" ref="F95:G95" ca="1">TRANSPOSE(MMULT(OFFSET('Useful matrices &amp; checks'!$Y$6,UsefulSeries!$O86,0):OFFSET('Useful matrices &amp; checks'!$Z$7,UsefulSeries!$O86,0),OFFSET('SS Taylor expansion'!$AG$6,UsefulSeries!$O86,0):OFFSET('SS Taylor expansion'!$AG$7,UsefulSeries!$O86,0)))+TRANSPOSE(MMULT(OFFSET('Useful matrices &amp; checks'!$AC$6,UsefulSeries!$O86,0):OFFSET('Useful matrices &amp; checks'!$AD$7,UsefulSeries!$O86,0),TRANSPOSE(F94:G94)))</f>
        <v>9.9859608500580538E-6</v>
      </c>
      <c r="G95" s="29">
        <f ca="1"/>
        <v>2.6724900291027641E-4</v>
      </c>
      <c r="H95" s="29">
        <f t="array" aca="1" ref="H95:I95" ca="1">TRANSPOSE(MMULT(OFFSET('Useful matrices &amp; checks'!$Y$6,UsefulSeries!$O86,0):OFFSET('Useful matrices &amp; checks'!$Z$7,UsefulSeries!$O86,0),OFFSET('SS Taylor expansion'!$AH$6,UsefulSeries!$O86,0):OFFSET('SS Taylor expansion'!$AH$7,UsefulSeries!$O86,0)))+TRANSPOSE(MMULT(OFFSET('Useful matrices &amp; checks'!$AC$6,UsefulSeries!$O86,0):OFFSET('Useful matrices &amp; checks'!$AD$7,UsefulSeries!$O86,0),TRANSPOSE(H94:I94)))</f>
        <v>-1.7915482574115929E-4</v>
      </c>
      <c r="I95" s="29">
        <f ca="1"/>
        <v>-1.7865779451418839E-4</v>
      </c>
      <c r="J95" s="29">
        <f t="array" aca="1" ref="J95:K95" ca="1">TRANSPOSE(MMULT(OFFSET('Useful matrices &amp; checks'!$Y$6,UsefulSeries!$O86,0):OFFSET('Useful matrices &amp; checks'!$Z$7,UsefulSeries!$O86,0),OFFSET('SS Taylor expansion'!$AI$6,UsefulSeries!$O86,0):OFFSET('SS Taylor expansion'!$AI$7,UsefulSeries!$O86,0)))+TRANSPOSE(MMULT(OFFSET('Useful matrices &amp; checks'!$AC$6,UsefulSeries!$O86,0):OFFSET('Useful matrices &amp; checks'!$AD$7,UsefulSeries!$O86,0),TRANSPOSE(J94:K94)))</f>
        <v>6.4409170189251401E-4</v>
      </c>
      <c r="K95" s="29">
        <f ca="1"/>
        <v>-6.8683512084717069E-6</v>
      </c>
      <c r="L95" s="29">
        <f t="array" aca="1" ref="L95:M95" ca="1">TRANSPOSE(MMULT(OFFSET('Useful matrices &amp; checks'!$Y$6,UsefulSeries!$O86,0):OFFSET('Useful matrices &amp; checks'!$Z$7,UsefulSeries!$O86,0),OFFSET('SS Taylor expansion'!$AJ$6,UsefulSeries!$O86,0):OFFSET('SS Taylor expansion'!$AJ$7,UsefulSeries!$O86,0)))+TRANSPOSE(MMULT(OFFSET('Useful matrices &amp; checks'!$AC$6,UsefulSeries!$O86,0):OFFSET('Useful matrices &amp; checks'!$AD$7,UsefulSeries!$O86,0),TRANSPOSE(L94:M94)))</f>
        <v>9.219594395621191E-5</v>
      </c>
      <c r="M95" s="29">
        <f ca="1"/>
        <v>-3.7655122434180753E-4</v>
      </c>
      <c r="N95" s="39">
        <f t="array" aca="1" ref="N95:O95" ca="1">TRANSPOSE(MMULT(OFFSET('Useful matrices &amp; checks'!$AC$6,UsefulSeries!$O86,0):OFFSET('Useful matrices &amp; checks'!$AD$7,UsefulSeries!$O86,0),TRANSPOSE(N94:O94)))</f>
        <v>2.3811877126478096E-6</v>
      </c>
      <c r="O95" s="39">
        <f ca="1"/>
        <v>-9.8893681384920934E-8</v>
      </c>
      <c r="P95" s="39">
        <f t="shared" ca="1" si="5"/>
        <v>-5.6147263182590023E-4</v>
      </c>
      <c r="Q95" s="39">
        <f t="shared" ca="1" si="6"/>
        <v>6.5099348920483326E-6</v>
      </c>
      <c r="R95" s="29"/>
      <c r="S95" s="29">
        <f>'Flow probs &amp; rates'!E88-'Flow probs &amp; rates'!E87</f>
        <v>-3.227815275286261E-4</v>
      </c>
      <c r="T95" s="29">
        <f>'Flow probs &amp; rates'!F88-'Flow probs &amp; rates'!F87</f>
        <v>-2.9470486872492513E-4</v>
      </c>
      <c r="U95" s="29">
        <f>'Flow probs &amp; rates'!H88-'Flow probs &amp; rates'!H87</f>
        <v>-7.7158085545590144E-4</v>
      </c>
      <c r="V95" s="29"/>
      <c r="W95" s="29">
        <f ca="1">(1-'Flow probs &amp; rates'!$H87)*'Output - Variance decomp.'!C95/('Flow probs &amp; rates'!$E87+'Flow probs &amp; rates'!$F87)-'Flow probs &amp; rates'!$H87*'Output - Variance decomp.'!B95/('Flow probs &amp; rates'!$E87+'Flow probs &amp; rates'!$F87)</f>
        <v>-3.6768699044943151E-5</v>
      </c>
      <c r="X95" s="29">
        <f ca="1">(1-'Flow probs &amp; rates'!$H87)*'Output - Variance decomp.'!E95/('Flow probs &amp; rates'!$E87+'Flow probs &amp; rates'!$F87)-'Flow probs &amp; rates'!$H87*'Output - Variance decomp.'!D95/('Flow probs &amp; rates'!$E87+'Flow probs &amp; rates'!$F87)</f>
        <v>5.369139287359417E-5</v>
      </c>
      <c r="Y95" s="29">
        <f ca="1">(1-'Flow probs &amp; rates'!$H87)*'Output - Variance decomp.'!G95/('Flow probs &amp; rates'!$E87+'Flow probs &amp; rates'!$F87)-'Flow probs &amp; rates'!$H87*'Output - Variance decomp.'!F95/('Flow probs &amp; rates'!$E87+'Flow probs &amp; rates'!$F87)</f>
        <v>3.774600602884945E-4</v>
      </c>
      <c r="Z95" s="29">
        <f ca="1">(1-'Flow probs &amp; rates'!$H87)*'Output - Variance decomp.'!I95/('Flow probs &amp; rates'!$E87+'Flow probs &amp; rates'!$F87)-'Flow probs &amp; rates'!$H87*'Output - Variance decomp.'!H95/('Flow probs &amp; rates'!$E87+'Flow probs &amp; rates'!$F87)</f>
        <v>-2.3887167229086242E-4</v>
      </c>
      <c r="AA95" s="29">
        <f ca="1">(1-'Flow probs &amp; rates'!$H87)*'Output - Variance decomp.'!K95/('Flow probs &amp; rates'!$E87+'Flow probs &amp; rates'!$F87)-'Flow probs &amp; rates'!$H87*'Output - Variance decomp.'!J95/('Flow probs &amp; rates'!$E87+'Flow probs &amp; rates'!$F87)</f>
        <v>-5.9995824358559216E-5</v>
      </c>
      <c r="AB95" s="29">
        <f ca="1">(1-'Flow probs &amp; rates'!$H87)*'Output - Variance decomp.'!M95/('Flow probs &amp; rates'!$E87+'Flow probs &amp; rates'!$F87)-'Flow probs &amp; rates'!$H87*'Output - Variance decomp.'!L95/('Flow probs &amp; rates'!$E87+'Flow probs &amp; rates'!$F87)</f>
        <v>-5.4013218998856874E-4</v>
      </c>
      <c r="AC95" s="29">
        <f ca="1">(1-'Flow probs &amp; rates'!$H87)*'Output - Variance decomp.'!O95/('Flow probs &amp; rates'!$E87+'Flow probs &amp; rates'!$F87)-'Flow probs &amp; rates'!$H87*'Output - Variance decomp.'!N95/('Flow probs &amp; rates'!$E87+'Flow probs &amp; rates'!$F87)</f>
        <v>-3.2583012044890746E-7</v>
      </c>
      <c r="AD95" s="29">
        <f t="shared" ca="1" si="4"/>
        <v>-3.2663809281460764E-4</v>
      </c>
    </row>
    <row r="96" spans="1:30" x14ac:dyDescent="0.35">
      <c r="A96" s="2" t="s">
        <v>144</v>
      </c>
      <c r="B96" s="29">
        <f t="array" aca="1" ref="B96:C96" ca="1">TRANSPOSE(MMULT(OFFSET('Useful matrices &amp; checks'!$Y$6,UsefulSeries!$O87,0):OFFSET('Useful matrices &amp; checks'!$Z$7,UsefulSeries!$O87,0),OFFSET('SS Taylor expansion'!$AE$6,UsefulSeries!$O87,0):OFFSET('SS Taylor expansion'!$AE$7,UsefulSeries!$O87,0)))+TRANSPOSE(MMULT(OFFSET('Useful matrices &amp; checks'!$AC$6,UsefulSeries!$O87,0):OFFSET('Useful matrices &amp; checks'!$AD$7,UsefulSeries!$O87,0),TRANSPOSE(B95:C95)))</f>
        <v>7.7089805394937611E-4</v>
      </c>
      <c r="C96" s="29">
        <f ca="1"/>
        <v>-5.5341066619484587E-4</v>
      </c>
      <c r="D96" s="29">
        <f t="array" aca="1" ref="D96:E96" ca="1">TRANSPOSE(MMULT(OFFSET('Useful matrices &amp; checks'!$Y$6,UsefulSeries!$O87,0):OFFSET('Useful matrices &amp; checks'!$Z$7,UsefulSeries!$O87,0),OFFSET('SS Taylor expansion'!$AF$6,UsefulSeries!$O87,0):OFFSET('SS Taylor expansion'!$AF$7,UsefulSeries!$O87,0)))+TRANSPOSE(MMULT(OFFSET('Useful matrices &amp; checks'!$AC$6,UsefulSeries!$O87,0):OFFSET('Useful matrices &amp; checks'!$AD$7,UsefulSeries!$O87,0),TRANSPOSE(D95:E95)))</f>
        <v>3.8919077098314997E-4</v>
      </c>
      <c r="E96" s="29">
        <f ca="1"/>
        <v>2.2026434846246704E-5</v>
      </c>
      <c r="F96" s="29">
        <f t="array" aca="1" ref="F96:G96" ca="1">TRANSPOSE(MMULT(OFFSET('Useful matrices &amp; checks'!$Y$6,UsefulSeries!$O87,0):OFFSET('Useful matrices &amp; checks'!$Z$7,UsefulSeries!$O87,0),OFFSET('SS Taylor expansion'!$AG$6,UsefulSeries!$O87,0):OFFSET('SS Taylor expansion'!$AG$7,UsefulSeries!$O87,0)))+TRANSPOSE(MMULT(OFFSET('Useful matrices &amp; checks'!$AC$6,UsefulSeries!$O87,0):OFFSET('Useful matrices &amp; checks'!$AD$7,UsefulSeries!$O87,0),TRANSPOSE(F95:G95)))</f>
        <v>6.0852148500229364E-4</v>
      </c>
      <c r="G96" s="29">
        <f ca="1"/>
        <v>-3.1008984586444863E-4</v>
      </c>
      <c r="H96" s="29">
        <f t="array" aca="1" ref="H96:I96" ca="1">TRANSPOSE(MMULT(OFFSET('Useful matrices &amp; checks'!$Y$6,UsefulSeries!$O87,0):OFFSET('Useful matrices &amp; checks'!$Z$7,UsefulSeries!$O87,0),OFFSET('SS Taylor expansion'!$AH$6,UsefulSeries!$O87,0):OFFSET('SS Taylor expansion'!$AH$7,UsefulSeries!$O87,0)))+TRANSPOSE(MMULT(OFFSET('Useful matrices &amp; checks'!$AC$6,UsefulSeries!$O87,0):OFFSET('Useful matrices &amp; checks'!$AD$7,UsefulSeries!$O87,0),TRANSPOSE(H95:I95)))</f>
        <v>-1.7859971678895329E-4</v>
      </c>
      <c r="I96" s="29">
        <f ca="1"/>
        <v>1.2388708203508935E-4</v>
      </c>
      <c r="J96" s="29">
        <f t="array" aca="1" ref="J96:K96" ca="1">TRANSPOSE(MMULT(OFFSET('Useful matrices &amp; checks'!$Y$6,UsefulSeries!$O87,0):OFFSET('Useful matrices &amp; checks'!$Z$7,UsefulSeries!$O87,0),OFFSET('SS Taylor expansion'!$AI$6,UsefulSeries!$O87,0):OFFSET('SS Taylor expansion'!$AI$7,UsefulSeries!$O87,0)))+TRANSPOSE(MMULT(OFFSET('Useful matrices &amp; checks'!$AC$6,UsefulSeries!$O87,0):OFFSET('Useful matrices &amp; checks'!$AD$7,UsefulSeries!$O87,0),TRANSPOSE(J95:K95)))</f>
        <v>1.4229974006734791E-3</v>
      </c>
      <c r="K96" s="29">
        <f ca="1"/>
        <v>4.3472457378848804E-5</v>
      </c>
      <c r="L96" s="29">
        <f t="array" aca="1" ref="L96:M96" ca="1">TRANSPOSE(MMULT(OFFSET('Useful matrices &amp; checks'!$Y$6,UsefulSeries!$O87,0):OFFSET('Useful matrices &amp; checks'!$Z$7,UsefulSeries!$O87,0),OFFSET('SS Taylor expansion'!$AJ$6,UsefulSeries!$O87,0):OFFSET('SS Taylor expansion'!$AJ$7,UsefulSeries!$O87,0)))+TRANSPOSE(MMULT(OFFSET('Useful matrices &amp; checks'!$AC$6,UsefulSeries!$O87,0):OFFSET('Useful matrices &amp; checks'!$AD$7,UsefulSeries!$O87,0),TRANSPOSE(L95:M95)))</f>
        <v>7.6605760499191036E-5</v>
      </c>
      <c r="M96" s="29">
        <f ca="1"/>
        <v>2.7053076316683035E-4</v>
      </c>
      <c r="N96" s="39">
        <f t="array" aca="1" ref="N96:O96" ca="1">TRANSPOSE(MMULT(OFFSET('Useful matrices &amp; checks'!$AC$6,UsefulSeries!$O87,0):OFFSET('Useful matrices &amp; checks'!$AD$7,UsefulSeries!$O87,0),TRANSPOSE(N95:O95)))</f>
        <v>2.2770141416331049E-6</v>
      </c>
      <c r="O96" s="39">
        <f ca="1"/>
        <v>1.3651937872251644E-8</v>
      </c>
      <c r="P96" s="39">
        <f t="shared" ca="1" si="5"/>
        <v>-5.5496781996888713E-4</v>
      </c>
      <c r="Q96" s="39">
        <f t="shared" ca="1" si="6"/>
        <v>-1.2176097537163825E-4</v>
      </c>
      <c r="R96" s="29"/>
      <c r="S96" s="29">
        <f>'Flow probs &amp; rates'!E89-'Flow probs &amp; rates'!E88</f>
        <v>2.5369229484912825E-3</v>
      </c>
      <c r="T96" s="29">
        <f>'Flow probs &amp; rates'!F89-'Flow probs &amp; rates'!F88</f>
        <v>-5.2533109806604528E-4</v>
      </c>
      <c r="U96" s="29">
        <f>'Flow probs &amp; rates'!H89-'Flow probs &amp; rates'!H88</f>
        <v>-1.1862630975370062E-3</v>
      </c>
      <c r="V96" s="29"/>
      <c r="W96" s="29">
        <f ca="1">(1-'Flow probs &amp; rates'!$H88)*'Output - Variance decomp.'!C96/('Flow probs &amp; rates'!$E88+'Flow probs &amp; rates'!$F88)-'Flow probs &amp; rates'!$H88*'Output - Variance decomp.'!B96/('Flow probs &amp; rates'!$E88+'Flow probs &amp; rates'!$F88)</f>
        <v>-8.4394684944291459E-4</v>
      </c>
      <c r="X96" s="29">
        <f ca="1">(1-'Flow probs &amp; rates'!$H88)*'Output - Variance decomp.'!E96/('Flow probs &amp; rates'!$E88+'Flow probs &amp; rates'!$F88)-'Flow probs &amp; rates'!$H88*'Output - Variance decomp.'!D96/('Flow probs &amp; rates'!$E88+'Flow probs &amp; rates'!$F88)</f>
        <v>1.2706376434801309E-6</v>
      </c>
      <c r="Y96" s="29">
        <f ca="1">(1-'Flow probs &amp; rates'!$H88)*'Output - Variance decomp.'!G96/('Flow probs &amp; rates'!$E88+'Flow probs &amp; rates'!$F88)-'Flow probs &amp; rates'!$H88*'Output - Variance decomp.'!F96/('Flow probs &amp; rates'!$E88+'Flow probs &amp; rates'!$F88)</f>
        <v>-4.8647575329080592E-4</v>
      </c>
      <c r="Z96" s="29">
        <f ca="1">(1-'Flow probs &amp; rates'!$H88)*'Output - Variance decomp.'!I96/('Flow probs &amp; rates'!$E88+'Flow probs &amp; rates'!$F88)-'Flow probs &amp; rates'!$H88*'Output - Variance decomp.'!H96/('Flow probs &amp; rates'!$E88+'Flow probs &amp; rates'!$F88)</f>
        <v>1.8939063470051743E-4</v>
      </c>
      <c r="AA96" s="29">
        <f ca="1">(1-'Flow probs &amp; rates'!$H88)*'Output - Variance decomp.'!K96/('Flow probs &amp; rates'!$E88+'Flow probs &amp; rates'!$F88)-'Flow probs &amp; rates'!$H88*'Output - Variance decomp.'!J96/('Flow probs &amp; rates'!$E88+'Flow probs &amp; rates'!$F88)</f>
        <v>-4.7900519178016021E-5</v>
      </c>
      <c r="AB96" s="29">
        <f ca="1">(1-'Flow probs &amp; rates'!$H88)*'Output - Variance decomp.'!M96/('Flow probs &amp; rates'!$E88+'Flow probs &amp; rates'!$F88)-'Flow probs &amp; rates'!$H88*'Output - Variance decomp.'!L96/('Flow probs &amp; rates'!$E88+'Flow probs &amp; rates'!$F88)</f>
        <v>3.7765294243619882E-4</v>
      </c>
      <c r="AC96" s="29">
        <f ca="1">(1-'Flow probs &amp; rates'!$H88)*'Output - Variance decomp.'!O96/('Flow probs &amp; rates'!$E88+'Flow probs &amp; rates'!$F88)-'Flow probs &amp; rates'!$H88*'Output - Variance decomp.'!N96/('Flow probs &amp; rates'!$E88+'Flow probs &amp; rates'!$F88)</f>
        <v>-1.5591647917721528E-7</v>
      </c>
      <c r="AD96" s="29">
        <f t="shared" ca="1" si="4"/>
        <v>-3.7609827392628883E-4</v>
      </c>
    </row>
    <row r="97" spans="1:30" x14ac:dyDescent="0.35">
      <c r="A97" s="2" t="s">
        <v>145</v>
      </c>
      <c r="B97" s="29">
        <f t="array" aca="1" ref="B97:C97" ca="1">TRANSPOSE(MMULT(OFFSET('Useful matrices &amp; checks'!$Y$6,UsefulSeries!$O88,0):OFFSET('Useful matrices &amp; checks'!$Z$7,UsefulSeries!$O88,0),OFFSET('SS Taylor expansion'!$AE$6,UsefulSeries!$O88,0):OFFSET('SS Taylor expansion'!$AE$7,UsefulSeries!$O88,0)))+TRANSPOSE(MMULT(OFFSET('Useful matrices &amp; checks'!$AC$6,UsefulSeries!$O88,0):OFFSET('Useful matrices &amp; checks'!$AD$7,UsefulSeries!$O88,0),TRANSPOSE(B96:C96)))</f>
        <v>5.9218058055858502E-5</v>
      </c>
      <c r="C97" s="29">
        <f ca="1"/>
        <v>1.6658107413577186E-4</v>
      </c>
      <c r="D97" s="29">
        <f t="array" aca="1" ref="D97:E97" ca="1">TRANSPOSE(MMULT(OFFSET('Useful matrices &amp; checks'!$Y$6,UsefulSeries!$O88,0):OFFSET('Useful matrices &amp; checks'!$Z$7,UsefulSeries!$O88,0),OFFSET('SS Taylor expansion'!$AF$6,UsefulSeries!$O88,0):OFFSET('SS Taylor expansion'!$AF$7,UsefulSeries!$O88,0)))+TRANSPOSE(MMULT(OFFSET('Useful matrices &amp; checks'!$AC$6,UsefulSeries!$O88,0):OFFSET('Useful matrices &amp; checks'!$AD$7,UsefulSeries!$O88,0),TRANSPOSE(D96:E96)))</f>
        <v>2.0392951421507782E-4</v>
      </c>
      <c r="E97" s="29">
        <f ca="1"/>
        <v>1.7246503130703675E-6</v>
      </c>
      <c r="F97" s="29">
        <f t="array" aca="1" ref="F97:G97" ca="1">TRANSPOSE(MMULT(OFFSET('Useful matrices &amp; checks'!$Y$6,UsefulSeries!$O88,0):OFFSET('Useful matrices &amp; checks'!$Z$7,UsefulSeries!$O88,0),OFFSET('SS Taylor expansion'!$AG$6,UsefulSeries!$O88,0):OFFSET('SS Taylor expansion'!$AG$7,UsefulSeries!$O88,0)))+TRANSPOSE(MMULT(OFFSET('Useful matrices &amp; checks'!$AC$6,UsefulSeries!$O88,0):OFFSET('Useful matrices &amp; checks'!$AD$7,UsefulSeries!$O88,0),TRANSPOSE(F96:G96)))</f>
        <v>6.3100483987048794E-4</v>
      </c>
      <c r="G97" s="29">
        <f ca="1"/>
        <v>-3.2741188143481251E-4</v>
      </c>
      <c r="H97" s="29">
        <f t="array" aca="1" ref="H97:I97" ca="1">TRANSPOSE(MMULT(OFFSET('Useful matrices &amp; checks'!$Y$6,UsefulSeries!$O88,0):OFFSET('Useful matrices &amp; checks'!$Z$7,UsefulSeries!$O88,0),OFFSET('SS Taylor expansion'!$AH$6,UsefulSeries!$O88,0):OFFSET('SS Taylor expansion'!$AH$7,UsefulSeries!$O88,0)))+TRANSPOSE(MMULT(OFFSET('Useful matrices &amp; checks'!$AC$6,UsefulSeries!$O88,0):OFFSET('Useful matrices &amp; checks'!$AD$7,UsefulSeries!$O88,0),TRANSPOSE(H96:I96)))</f>
        <v>-1.88996937502177E-4</v>
      </c>
      <c r="I97" s="29">
        <f ca="1"/>
        <v>-2.7370684797105581E-4</v>
      </c>
      <c r="J97" s="29">
        <f t="array" aca="1" ref="J97:K97" ca="1">TRANSPOSE(MMULT(OFFSET('Useful matrices &amp; checks'!$Y$6,UsefulSeries!$O88,0):OFFSET('Useful matrices &amp; checks'!$Z$7,UsefulSeries!$O88,0),OFFSET('SS Taylor expansion'!$AI$6,UsefulSeries!$O88,0):OFFSET('SS Taylor expansion'!$AI$7,UsefulSeries!$O88,0)))+TRANSPOSE(MMULT(OFFSET('Useful matrices &amp; checks'!$AC$6,UsefulSeries!$O88,0):OFFSET('Useful matrices &amp; checks'!$AD$7,UsefulSeries!$O88,0),TRANSPOSE(J96:K96)))</f>
        <v>4.9996117673520594E-4</v>
      </c>
      <c r="K97" s="29">
        <f ca="1"/>
        <v>-3.7369935103466503E-6</v>
      </c>
      <c r="L97" s="29">
        <f t="array" aca="1" ref="L97:M97" ca="1">TRANSPOSE(MMULT(OFFSET('Useful matrices &amp; checks'!$Y$6,UsefulSeries!$O88,0):OFFSET('Useful matrices &amp; checks'!$Z$7,UsefulSeries!$O88,0),OFFSET('SS Taylor expansion'!$AJ$6,UsefulSeries!$O88,0):OFFSET('SS Taylor expansion'!$AJ$7,UsefulSeries!$O88,0)))+TRANSPOSE(MMULT(OFFSET('Useful matrices &amp; checks'!$AC$6,UsefulSeries!$O88,0):OFFSET('Useful matrices &amp; checks'!$AD$7,UsefulSeries!$O88,0),TRANSPOSE(L96:M96)))</f>
        <v>9.1529832206057454E-5</v>
      </c>
      <c r="M97" s="29">
        <f ca="1"/>
        <v>-1.222342613091156E-4</v>
      </c>
      <c r="N97" s="39">
        <f t="array" aca="1" ref="N97:O97" ca="1">TRANSPOSE(MMULT(OFFSET('Useful matrices &amp; checks'!$AC$6,UsefulSeries!$O88,0):OFFSET('Useful matrices &amp; checks'!$AD$7,UsefulSeries!$O88,0),TRANSPOSE(N96:O96)))</f>
        <v>2.1012132189973239E-6</v>
      </c>
      <c r="O97" s="39">
        <f ca="1"/>
        <v>-9.1897374544069087E-8</v>
      </c>
      <c r="P97" s="39">
        <f t="shared" ca="1" si="5"/>
        <v>-5.6096052593092121E-4</v>
      </c>
      <c r="Q97" s="39">
        <f t="shared" ca="1" si="6"/>
        <v>-9.5204163140179078E-5</v>
      </c>
      <c r="R97" s="29"/>
      <c r="S97" s="29">
        <f>'Flow probs &amp; rates'!E90-'Flow probs &amp; rates'!E89</f>
        <v>7.3778717086858681E-4</v>
      </c>
      <c r="T97" s="29">
        <f>'Flow probs &amp; rates'!F90-'Flow probs &amp; rates'!F89</f>
        <v>-6.5408032029121155E-4</v>
      </c>
      <c r="U97" s="29">
        <f>'Flow probs &amp; rates'!H90-'Flow probs &amp; rates'!H89</f>
        <v>-5.3165542509749086E-4</v>
      </c>
      <c r="V97" s="29"/>
      <c r="W97" s="29">
        <f ca="1">(1-'Flow probs &amp; rates'!$H89)*'Output - Variance decomp.'!C97/('Flow probs &amp; rates'!$E89+'Flow probs &amp; rates'!$F89)-'Flow probs &amp; rates'!$H89*'Output - Variance decomp.'!B97/('Flow probs &amp; rates'!$E89+'Flow probs &amp; rates'!$F89)</f>
        <v>2.3131974068248075E-4</v>
      </c>
      <c r="X97" s="29">
        <f ca="1">(1-'Flow probs &amp; rates'!$H89)*'Output - Variance decomp.'!E97/('Flow probs &amp; rates'!$E89+'Flow probs &amp; rates'!$F89)-'Flow probs &amp; rates'!$H89*'Output - Variance decomp.'!D97/('Flow probs &amp; rates'!$E89+'Flow probs &amp; rates'!$F89)</f>
        <v>-1.2848903783961244E-5</v>
      </c>
      <c r="Y97" s="29">
        <f ca="1">(1-'Flow probs &amp; rates'!$H89)*'Output - Variance decomp.'!G97/('Flow probs &amp; rates'!$E89+'Flow probs &amp; rates'!$F89)-'Flow probs &amp; rates'!$H89*'Output - Variance decomp.'!F97/('Flow probs &amp; rates'!$E89+'Flow probs &amp; rates'!$F89)</f>
        <v>-5.1069113915742567E-4</v>
      </c>
      <c r="Z97" s="29">
        <f ca="1">(1-'Flow probs &amp; rates'!$H89)*'Output - Variance decomp.'!I97/('Flow probs &amp; rates'!$E89+'Flow probs &amp; rates'!$F89)-'Flow probs &amp; rates'!$H89*'Output - Variance decomp.'!H97/('Flow probs &amp; rates'!$E89+'Flow probs &amp; rates'!$F89)</f>
        <v>-3.7320294611672321E-4</v>
      </c>
      <c r="AA97" s="29">
        <f ca="1">(1-'Flow probs &amp; rates'!$H89)*'Output - Variance decomp.'!K97/('Flow probs &amp; rates'!$E89+'Flow probs &amp; rates'!$F89)-'Flow probs &amp; rates'!$H89*'Output - Variance decomp.'!J97/('Flow probs &amp; rates'!$E89+'Flow probs &amp; rates'!$F89)</f>
        <v>-4.277389112424558E-5</v>
      </c>
      <c r="AB97" s="29">
        <f ca="1">(1-'Flow probs &amp; rates'!$H89)*'Output - Variance decomp.'!M97/('Flow probs &amp; rates'!$E89+'Flow probs &amp; rates'!$F89)-'Flow probs &amp; rates'!$H89*'Output - Variance decomp.'!L97/('Flow probs &amp; rates'!$E89+'Flow probs &amp; rates'!$F89)</f>
        <v>-1.7985881209090006E-4</v>
      </c>
      <c r="AC97" s="29">
        <f ca="1">(1-'Flow probs &amp; rates'!$H89)*'Output - Variance decomp.'!O97/('Flow probs &amp; rates'!$E89+'Flow probs &amp; rates'!$F89)-'Flow probs &amp; rates'!$H89*'Output - Variance decomp.'!N97/('Flow probs &amp; rates'!$E89+'Flow probs &amp; rates'!$F89)</f>
        <v>-2.8760106447644211E-7</v>
      </c>
      <c r="AD97" s="29">
        <f t="shared" ca="1" si="4"/>
        <v>3.5668812755776055E-4</v>
      </c>
    </row>
    <row r="98" spans="1:30" x14ac:dyDescent="0.35">
      <c r="A98" s="2" t="s">
        <v>146</v>
      </c>
      <c r="B98" s="29">
        <f t="array" aca="1" ref="B98:C98" ca="1">TRANSPOSE(MMULT(OFFSET('Useful matrices &amp; checks'!$Y$6,UsefulSeries!$O89,0):OFFSET('Useful matrices &amp; checks'!$Z$7,UsefulSeries!$O89,0),OFFSET('SS Taylor expansion'!$AE$6,UsefulSeries!$O89,0):OFFSET('SS Taylor expansion'!$AE$7,UsefulSeries!$O89,0)))+TRANSPOSE(MMULT(OFFSET('Useful matrices &amp; checks'!$AC$6,UsefulSeries!$O89,0):OFFSET('Useful matrices &amp; checks'!$AD$7,UsefulSeries!$O89,0),TRANSPOSE(B97:C97)))</f>
        <v>2.5814387360800171E-4</v>
      </c>
      <c r="C98" s="29">
        <f ca="1"/>
        <v>-6.0645431886917979E-5</v>
      </c>
      <c r="D98" s="29">
        <f t="array" aca="1" ref="D98:E98" ca="1">TRANSPOSE(MMULT(OFFSET('Useful matrices &amp; checks'!$Y$6,UsefulSeries!$O89,0):OFFSET('Useful matrices &amp; checks'!$Z$7,UsefulSeries!$O89,0),OFFSET('SS Taylor expansion'!$AF$6,UsefulSeries!$O89,0):OFFSET('SS Taylor expansion'!$AF$7,UsefulSeries!$O89,0)))+TRANSPOSE(MMULT(OFFSET('Useful matrices &amp; checks'!$AC$6,UsefulSeries!$O89,0):OFFSET('Useful matrices &amp; checks'!$AD$7,UsefulSeries!$O89,0),TRANSPOSE(D97:E97)))</f>
        <v>4.1290565821297553E-4</v>
      </c>
      <c r="E98" s="29">
        <f ca="1"/>
        <v>-3.4220256120775655E-6</v>
      </c>
      <c r="F98" s="29">
        <f t="array" aca="1" ref="F98:G98" ca="1">TRANSPOSE(MMULT(OFFSET('Useful matrices &amp; checks'!$Y$6,UsefulSeries!$O89,0):OFFSET('Useful matrices &amp; checks'!$Z$7,UsefulSeries!$O89,0),OFFSET('SS Taylor expansion'!$AG$6,UsefulSeries!$O89,0):OFFSET('SS Taylor expansion'!$AG$7,UsefulSeries!$O89,0)))+TRANSPOSE(MMULT(OFFSET('Useful matrices &amp; checks'!$AC$6,UsefulSeries!$O89,0):OFFSET('Useful matrices &amp; checks'!$AD$7,UsefulSeries!$O89,0),TRANSPOSE(F97:G97)))</f>
        <v>1.0520593097872015E-3</v>
      </c>
      <c r="G98" s="29">
        <f ca="1"/>
        <v>-6.8005336020746511E-4</v>
      </c>
      <c r="H98" s="29">
        <f t="array" aca="1" ref="H98:I98" ca="1">TRANSPOSE(MMULT(OFFSET('Useful matrices &amp; checks'!$Y$6,UsefulSeries!$O89,0):OFFSET('Useful matrices &amp; checks'!$Z$7,UsefulSeries!$O89,0),OFFSET('SS Taylor expansion'!$AH$6,UsefulSeries!$O89,0):OFFSET('SS Taylor expansion'!$AH$7,UsefulSeries!$O89,0)))+TRANSPOSE(MMULT(OFFSET('Useful matrices &amp; checks'!$AC$6,UsefulSeries!$O89,0):OFFSET('Useful matrices &amp; checks'!$AD$7,UsefulSeries!$O89,0),TRANSPOSE(H97:I97)))</f>
        <v>-2.4445363852923296E-4</v>
      </c>
      <c r="I98" s="29">
        <f ca="1"/>
        <v>-2.1296768026663132E-4</v>
      </c>
      <c r="J98" s="29">
        <f t="array" aca="1" ref="J98:K98" ca="1">TRANSPOSE(MMULT(OFFSET('Useful matrices &amp; checks'!$Y$6,UsefulSeries!$O89,0):OFFSET('Useful matrices &amp; checks'!$Z$7,UsefulSeries!$O89,0),OFFSET('SS Taylor expansion'!$AI$6,UsefulSeries!$O89,0):OFFSET('SS Taylor expansion'!$AI$7,UsefulSeries!$O89,0)))+TRANSPOSE(MMULT(OFFSET('Useful matrices &amp; checks'!$AC$6,UsefulSeries!$O89,0):OFFSET('Useful matrices &amp; checks'!$AD$7,UsefulSeries!$O89,0),TRANSPOSE(J97:K97)))</f>
        <v>9.1111496646241008E-5</v>
      </c>
      <c r="K98" s="29">
        <f ca="1"/>
        <v>-4.8192915802801224E-6</v>
      </c>
      <c r="L98" s="29">
        <f t="array" aca="1" ref="L98:M98" ca="1">TRANSPOSE(MMULT(OFFSET('Useful matrices &amp; checks'!$Y$6,UsefulSeries!$O89,0):OFFSET('Useful matrices &amp; checks'!$Z$7,UsefulSeries!$O89,0),OFFSET('SS Taylor expansion'!$AJ$6,UsefulSeries!$O89,0):OFFSET('SS Taylor expansion'!$AJ$7,UsefulSeries!$O89,0)))+TRANSPOSE(MMULT(OFFSET('Useful matrices &amp; checks'!$AC$6,UsefulSeries!$O89,0):OFFSET('Useful matrices &amp; checks'!$AD$7,UsefulSeries!$O89,0),TRANSPOSE(L97:M97)))</f>
        <v>5.3339293157184575E-5</v>
      </c>
      <c r="M98" s="29">
        <f ca="1"/>
        <v>-1.0256543581086524E-4</v>
      </c>
      <c r="N98" s="39">
        <f t="array" aca="1" ref="N98:O98" ca="1">TRANSPOSE(MMULT(OFFSET('Useful matrices &amp; checks'!$AC$6,UsefulSeries!$O89,0):OFFSET('Useful matrices &amp; checks'!$AD$7,UsefulSeries!$O89,0),TRANSPOSE(N97:O97)))</f>
        <v>1.9292235004855517E-6</v>
      </c>
      <c r="O98" s="39">
        <f ca="1"/>
        <v>-7.5848209317908852E-8</v>
      </c>
      <c r="P98" s="39">
        <f t="shared" ca="1" si="5"/>
        <v>-5.3880089233699193E-4</v>
      </c>
      <c r="Q98" s="39">
        <f t="shared" ca="1" si="6"/>
        <v>-3.6648139378480842E-5</v>
      </c>
      <c r="R98" s="29"/>
      <c r="S98" s="29">
        <f>'Flow probs &amp; rates'!E91-'Flow probs &amp; rates'!E90</f>
        <v>1.086234324045865E-3</v>
      </c>
      <c r="T98" s="29">
        <f>'Flow probs &amp; rates'!F91-'Flow probs &amp; rates'!F90</f>
        <v>-1.1011972129520362E-3</v>
      </c>
      <c r="U98" s="29">
        <f>'Flow probs &amp; rates'!H91-'Flow probs &amp; rates'!H90</f>
        <v>-5.8939317649940592E-4</v>
      </c>
      <c r="V98" s="29"/>
      <c r="W98" s="29">
        <f ca="1">(1-'Flow probs &amp; rates'!$H90)*'Output - Variance decomp.'!C98/('Flow probs &amp; rates'!$E90+'Flow probs &amp; rates'!$F90)-'Flow probs &amp; rates'!$H90*'Output - Variance decomp.'!B98/('Flow probs &amp; rates'!$E90+'Flow probs &amp; rates'!$F90)</f>
        <v>-1.0501551754075099E-4</v>
      </c>
      <c r="X98" s="29">
        <f ca="1">(1-'Flow probs &amp; rates'!$H90)*'Output - Variance decomp.'!E98/('Flow probs &amp; rates'!$E90+'Flow probs &amp; rates'!$F90)-'Flow probs &amp; rates'!$H90*'Output - Variance decomp.'!D98/('Flow probs &amp; rates'!$E90+'Flow probs &amp; rates'!$F90)</f>
        <v>-3.5472205162508132E-5</v>
      </c>
      <c r="Y98" s="29">
        <f ca="1">(1-'Flow probs &amp; rates'!$H90)*'Output - Variance decomp.'!G98/('Flow probs &amp; rates'!$E90+'Flow probs &amp; rates'!$F90)-'Flow probs &amp; rates'!$H90*'Output - Variance decomp.'!F98/('Flow probs &amp; rates'!$E90+'Flow probs &amp; rates'!$F90)</f>
        <v>-1.0409235579852121E-3</v>
      </c>
      <c r="Z98" s="29">
        <f ca="1">(1-'Flow probs &amp; rates'!$H90)*'Output - Variance decomp.'!I98/('Flow probs &amp; rates'!$E90+'Flow probs &amp; rates'!$F90)-'Flow probs &amp; rates'!$H90*'Output - Variance decomp.'!H98/('Flow probs &amp; rates'!$E90+'Flow probs &amp; rates'!$F90)</f>
        <v>-2.8340887952368979E-4</v>
      </c>
      <c r="AA98" s="29">
        <f ca="1">(1-'Flow probs &amp; rates'!$H90)*'Output - Variance decomp.'!K98/('Flow probs &amp; rates'!$E90+'Flow probs &amp; rates'!$F90)-'Flow probs &amp; rates'!$H90*'Output - Variance decomp.'!J98/('Flow probs &amp; rates'!$E90+'Flow probs &amp; rates'!$F90)</f>
        <v>-1.358176193644009E-5</v>
      </c>
      <c r="AB98" s="29">
        <f ca="1">(1-'Flow probs &amp; rates'!$H90)*'Output - Variance decomp.'!M98/('Flow probs &amp; rates'!$E90+'Flow probs &amp; rates'!$F90)-'Flow probs &amp; rates'!$H90*'Output - Variance decomp.'!L98/('Flow probs &amp; rates'!$E90+'Flow probs &amp; rates'!$F90)</f>
        <v>-1.4917884968268408E-4</v>
      </c>
      <c r="AC98" s="29">
        <f ca="1">(1-'Flow probs &amp; rates'!$H90)*'Output - Variance decomp.'!O98/('Flow probs &amp; rates'!$E90+'Flow probs &amp; rates'!$F90)-'Flow probs &amp; rates'!$H90*'Output - Variance decomp.'!N98/('Flow probs &amp; rates'!$E90+'Flow probs &amp; rates'!$F90)</f>
        <v>-2.5049217467907882E-7</v>
      </c>
      <c r="AD98" s="29">
        <f t="shared" ca="1" si="4"/>
        <v>1.0384380875065582E-3</v>
      </c>
    </row>
    <row r="99" spans="1:30" x14ac:dyDescent="0.35">
      <c r="A99" s="2" t="s">
        <v>147</v>
      </c>
      <c r="B99" s="29">
        <f t="array" aca="1" ref="B99:C99" ca="1">TRANSPOSE(MMULT(OFFSET('Useful matrices &amp; checks'!$Y$6,UsefulSeries!$O90,0):OFFSET('Useful matrices &amp; checks'!$Z$7,UsefulSeries!$O90,0),OFFSET('SS Taylor expansion'!$AE$6,UsefulSeries!$O90,0):OFFSET('SS Taylor expansion'!$AE$7,UsefulSeries!$O90,0)))+TRANSPOSE(MMULT(OFFSET('Useful matrices &amp; checks'!$AC$6,UsefulSeries!$O90,0):OFFSET('Useful matrices &amp; checks'!$AD$7,UsefulSeries!$O90,0),TRANSPOSE(B98:C98)))</f>
        <v>-8.652760823367513E-5</v>
      </c>
      <c r="C99" s="29">
        <f ca="1"/>
        <v>2.5271330110577487E-4</v>
      </c>
      <c r="D99" s="29">
        <f t="array" aca="1" ref="D99:E99" ca="1">TRANSPOSE(MMULT(OFFSET('Useful matrices &amp; checks'!$Y$6,UsefulSeries!$O90,0):OFFSET('Useful matrices &amp; checks'!$Z$7,UsefulSeries!$O90,0),OFFSET('SS Taylor expansion'!$AF$6,UsefulSeries!$O90,0):OFFSET('SS Taylor expansion'!$AF$7,UsefulSeries!$O90,0)))+TRANSPOSE(MMULT(OFFSET('Useful matrices &amp; checks'!$AC$6,UsefulSeries!$O90,0):OFFSET('Useful matrices &amp; checks'!$AD$7,UsefulSeries!$O90,0),TRANSPOSE(D98:E98)))</f>
        <v>2.8990424166156148E-4</v>
      </c>
      <c r="E99" s="29">
        <f ca="1"/>
        <v>-1.5328601922762621E-7</v>
      </c>
      <c r="F99" s="29">
        <f t="array" aca="1" ref="F99:G99" ca="1">TRANSPOSE(MMULT(OFFSET('Useful matrices &amp; checks'!$Y$6,UsefulSeries!$O90,0):OFFSET('Useful matrices &amp; checks'!$Z$7,UsefulSeries!$O90,0),OFFSET('SS Taylor expansion'!$AG$6,UsefulSeries!$O90,0):OFFSET('SS Taylor expansion'!$AG$7,UsefulSeries!$O90,0)))+TRANSPOSE(MMULT(OFFSET('Useful matrices &amp; checks'!$AC$6,UsefulSeries!$O90,0):OFFSET('Useful matrices &amp; checks'!$AD$7,UsefulSeries!$O90,0),TRANSPOSE(F98:G98)))</f>
        <v>-8.3568930900275928E-5</v>
      </c>
      <c r="G99" s="29">
        <f ca="1"/>
        <v>4.5250808701481003E-4</v>
      </c>
      <c r="H99" s="29">
        <f t="array" aca="1" ref="H99:I99" ca="1">TRANSPOSE(MMULT(OFFSET('Useful matrices &amp; checks'!$Y$6,UsefulSeries!$O90,0):OFFSET('Useful matrices &amp; checks'!$Z$7,UsefulSeries!$O90,0),OFFSET('SS Taylor expansion'!$AH$6,UsefulSeries!$O90,0):OFFSET('SS Taylor expansion'!$AH$7,UsefulSeries!$O90,0)))+TRANSPOSE(MMULT(OFFSET('Useful matrices &amp; checks'!$AC$6,UsefulSeries!$O90,0):OFFSET('Useful matrices &amp; checks'!$AD$7,UsefulSeries!$O90,0),TRANSPOSE(H98:I98)))</f>
        <v>-3.2195773056604011E-4</v>
      </c>
      <c r="I99" s="29">
        <f ca="1"/>
        <v>-2.3220516208769361E-4</v>
      </c>
      <c r="J99" s="29">
        <f t="array" aca="1" ref="J99:K99" ca="1">TRANSPOSE(MMULT(OFFSET('Useful matrices &amp; checks'!$Y$6,UsefulSeries!$O90,0):OFFSET('Useful matrices &amp; checks'!$Z$7,UsefulSeries!$O90,0),OFFSET('SS Taylor expansion'!$AI$6,UsefulSeries!$O90,0):OFFSET('SS Taylor expansion'!$AI$7,UsefulSeries!$O90,0)))+TRANSPOSE(MMULT(OFFSET('Useful matrices &amp; checks'!$AC$6,UsefulSeries!$O90,0):OFFSET('Useful matrices &amp; checks'!$AD$7,UsefulSeries!$O90,0),TRANSPOSE(J98:K98)))</f>
        <v>-1.1778154151615854E-4</v>
      </c>
      <c r="K99" s="29">
        <f ca="1"/>
        <v>-4.1155702703326891E-6</v>
      </c>
      <c r="L99" s="29">
        <f t="array" aca="1" ref="L99:M99" ca="1">TRANSPOSE(MMULT(OFFSET('Useful matrices &amp; checks'!$Y$6,UsefulSeries!$O90,0):OFFSET('Useful matrices &amp; checks'!$Z$7,UsefulSeries!$O90,0),OFFSET('SS Taylor expansion'!$AJ$6,UsefulSeries!$O90,0):OFFSET('SS Taylor expansion'!$AJ$7,UsefulSeries!$O90,0)))+TRANSPOSE(MMULT(OFFSET('Useful matrices &amp; checks'!$AC$6,UsefulSeries!$O90,0):OFFSET('Useful matrices &amp; checks'!$AD$7,UsefulSeries!$O90,0),TRANSPOSE(L98:M98)))</f>
        <v>8.5429132809170208E-5</v>
      </c>
      <c r="M99" s="29">
        <f ca="1"/>
        <v>2.0941796178873019E-4</v>
      </c>
      <c r="N99" s="39">
        <f t="array" aca="1" ref="N99:O99" ca="1">TRANSPOSE(MMULT(OFFSET('Useful matrices &amp; checks'!$AC$6,UsefulSeries!$O90,0):OFFSET('Useful matrices &amp; checks'!$AD$7,UsefulSeries!$O90,0),TRANSPOSE(N98:O98)))</f>
        <v>1.8109237734532688E-6</v>
      </c>
      <c r="O99" s="39">
        <f ca="1"/>
        <v>-2.6679756209150579E-8</v>
      </c>
      <c r="P99" s="39">
        <f t="shared" ca="1" si="5"/>
        <v>-5.5169944213821667E-4</v>
      </c>
      <c r="Q99" s="39">
        <f t="shared" ca="1" si="6"/>
        <v>4.0675157879974044E-6</v>
      </c>
      <c r="R99" s="29"/>
      <c r="S99" s="29">
        <f>'Flow probs &amp; rates'!E92-'Flow probs &amp; rates'!E91</f>
        <v>-7.8439095511018131E-4</v>
      </c>
      <c r="T99" s="29">
        <f>'Flow probs &amp; rates'!F92-'Flow probs &amp; rates'!F91</f>
        <v>6.8220616756384939E-4</v>
      </c>
      <c r="U99" s="29">
        <f>'Flow probs &amp; rates'!H92-'Flow probs &amp; rates'!H91</f>
        <v>-1.747972078157134E-4</v>
      </c>
      <c r="V99" s="29"/>
      <c r="W99" s="29">
        <f ca="1">(1-'Flow probs &amp; rates'!$H91)*'Output - Variance decomp.'!C99/('Flow probs &amp; rates'!$E91+'Flow probs &amp; rates'!$F91)-'Flow probs &amp; rates'!$H91*'Output - Variance decomp.'!B99/('Flow probs &amp; rates'!$E91+'Flow probs &amp; rates'!$F91)</f>
        <v>3.6438907575915699E-4</v>
      </c>
      <c r="X99" s="29">
        <f ca="1">(1-'Flow probs &amp; rates'!$H91)*'Output - Variance decomp.'!E99/('Flow probs &amp; rates'!$E91+'Flow probs &amp; rates'!$F91)-'Flow probs &amp; rates'!$H91*'Output - Variance decomp.'!D99/('Flow probs &amp; rates'!$E91+'Flow probs &amp; rates'!$F91)</f>
        <v>-2.1466468173523882E-5</v>
      </c>
      <c r="Y99" s="29">
        <f ca="1">(1-'Flow probs &amp; rates'!$H91)*'Output - Variance decomp.'!G99/('Flow probs &amp; rates'!$E91+'Flow probs &amp; rates'!$F91)-'Flow probs &amp; rates'!$H91*'Output - Variance decomp.'!F99/('Flow probs &amp; rates'!$E91+'Flow probs &amp; rates'!$F91)</f>
        <v>6.4724352235493593E-4</v>
      </c>
      <c r="Z99" s="29">
        <f ca="1">(1-'Flow probs &amp; rates'!$H91)*'Output - Variance decomp.'!I99/('Flow probs &amp; rates'!$E91+'Flow probs &amp; rates'!$F91)-'Flow probs &amp; rates'!$H91*'Output - Variance decomp.'!H99/('Flow probs &amp; rates'!$E91+'Flow probs &amp; rates'!$F91)</f>
        <v>-3.0539192999196128E-4</v>
      </c>
      <c r="AA99" s="29">
        <f ca="1">(1-'Flow probs &amp; rates'!$H91)*'Output - Variance decomp.'!K99/('Flow probs &amp; rates'!$E91+'Flow probs &amp; rates'!$F91)-'Flow probs &amp; rates'!$H91*'Output - Variance decomp.'!J99/('Flow probs &amp; rates'!$E91+'Flow probs &amp; rates'!$F91)</f>
        <v>2.802124331341185E-6</v>
      </c>
      <c r="AB99" s="29">
        <f ca="1">(1-'Flow probs &amp; rates'!$H91)*'Output - Variance decomp.'!M99/('Flow probs &amp; rates'!$E91+'Flow probs &amp; rates'!$F91)-'Flow probs &amp; rates'!$H91*'Output - Variance decomp.'!L99/('Flow probs &amp; rates'!$E91+'Flow probs &amp; rates'!$F91)</f>
        <v>2.904437731901633E-4</v>
      </c>
      <c r="AC99" s="29">
        <f ca="1">(1-'Flow probs &amp; rates'!$H91)*'Output - Variance decomp.'!O99/('Flow probs &amp; rates'!$E91+'Flow probs &amp; rates'!$F91)-'Flow probs &amp; rates'!$H91*'Output - Variance decomp.'!N99/('Flow probs &amp; rates'!$E91+'Flow probs &amp; rates'!$F91)</f>
        <v>-1.705365561301897E-7</v>
      </c>
      <c r="AD99" s="29">
        <f t="shared" ca="1" si="4"/>
        <v>-1.1526467687296956E-3</v>
      </c>
    </row>
    <row r="100" spans="1:30" x14ac:dyDescent="0.35">
      <c r="A100" s="2" t="s">
        <v>148</v>
      </c>
      <c r="B100" s="29">
        <f t="array" aca="1" ref="B100:C100" ca="1">TRANSPOSE(MMULT(OFFSET('Useful matrices &amp; checks'!$Y$6,UsefulSeries!$O91,0):OFFSET('Useful matrices &amp; checks'!$Z$7,UsefulSeries!$O91,0),OFFSET('SS Taylor expansion'!$AE$6,UsefulSeries!$O91,0):OFFSET('SS Taylor expansion'!$AE$7,UsefulSeries!$O91,0)))+TRANSPOSE(MMULT(OFFSET('Useful matrices &amp; checks'!$AC$6,UsefulSeries!$O91,0):OFFSET('Useful matrices &amp; checks'!$AD$7,UsefulSeries!$O91,0),TRANSPOSE(B99:C99)))</f>
        <v>1.0032741843323042E-3</v>
      </c>
      <c r="C100" s="29">
        <f ca="1"/>
        <v>-7.6845068056051176E-4</v>
      </c>
      <c r="D100" s="29">
        <f t="array" aca="1" ref="D100:E100" ca="1">TRANSPOSE(MMULT(OFFSET('Useful matrices &amp; checks'!$Y$6,UsefulSeries!$O91,0):OFFSET('Useful matrices &amp; checks'!$Z$7,UsefulSeries!$O91,0),OFFSET('SS Taylor expansion'!$AF$6,UsefulSeries!$O91,0):OFFSET('SS Taylor expansion'!$AF$7,UsefulSeries!$O91,0)))+TRANSPOSE(MMULT(OFFSET('Useful matrices &amp; checks'!$AC$6,UsefulSeries!$O91,0):OFFSET('Useful matrices &amp; checks'!$AD$7,UsefulSeries!$O91,0),TRANSPOSE(D99:E99)))</f>
        <v>6.2408724365068335E-4</v>
      </c>
      <c r="E100" s="29">
        <f ca="1"/>
        <v>9.3749663284463117E-6</v>
      </c>
      <c r="F100" s="29">
        <f t="array" aca="1" ref="F100:G100" ca="1">TRANSPOSE(MMULT(OFFSET('Useful matrices &amp; checks'!$Y$6,UsefulSeries!$O91,0):OFFSET('Useful matrices &amp; checks'!$Z$7,UsefulSeries!$O91,0),OFFSET('SS Taylor expansion'!$AG$6,UsefulSeries!$O91,0):OFFSET('SS Taylor expansion'!$AG$7,UsefulSeries!$O91,0)))+TRANSPOSE(MMULT(OFFSET('Useful matrices &amp; checks'!$AC$6,UsefulSeries!$O91,0):OFFSET('Useful matrices &amp; checks'!$AD$7,UsefulSeries!$O91,0),TRANSPOSE(F99:G99)))</f>
        <v>2.6614179714439694E-4</v>
      </c>
      <c r="G100" s="29">
        <f ca="1"/>
        <v>3.8282222454497772E-5</v>
      </c>
      <c r="H100" s="29">
        <f t="array" aca="1" ref="H100:I100" ca="1">TRANSPOSE(MMULT(OFFSET('Useful matrices &amp; checks'!$Y$6,UsefulSeries!$O91,0):OFFSET('Useful matrices &amp; checks'!$Z$7,UsefulSeries!$O91,0),OFFSET('SS Taylor expansion'!$AH$6,UsefulSeries!$O91,0):OFFSET('SS Taylor expansion'!$AH$7,UsefulSeries!$O91,0)))+TRANSPOSE(MMULT(OFFSET('Useful matrices &amp; checks'!$AC$6,UsefulSeries!$O91,0):OFFSET('Useful matrices &amp; checks'!$AD$7,UsefulSeries!$O91,0),TRANSPOSE(H99:I99)))</f>
        <v>-3.407687327795659E-4</v>
      </c>
      <c r="I100" s="29">
        <f ca="1"/>
        <v>-2.6552846458366262E-5</v>
      </c>
      <c r="J100" s="29">
        <f t="array" aca="1" ref="J100:K100" ca="1">TRANSPOSE(MMULT(OFFSET('Useful matrices &amp; checks'!$Y$6,UsefulSeries!$O91,0):OFFSET('Useful matrices &amp; checks'!$Z$7,UsefulSeries!$O91,0),OFFSET('SS Taylor expansion'!$AI$6,UsefulSeries!$O91,0):OFFSET('SS Taylor expansion'!$AI$7,UsefulSeries!$O91,0)))+TRANSPOSE(MMULT(OFFSET('Useful matrices &amp; checks'!$AC$6,UsefulSeries!$O91,0):OFFSET('Useful matrices &amp; checks'!$AD$7,UsefulSeries!$O91,0),TRANSPOSE(J99:K99)))</f>
        <v>3.4705627923635202E-4</v>
      </c>
      <c r="K100" s="29">
        <f ca="1"/>
        <v>4.1425473285518745E-6</v>
      </c>
      <c r="L100" s="29">
        <f t="array" aca="1" ref="L100:M100" ca="1">TRANSPOSE(MMULT(OFFSET('Useful matrices &amp; checks'!$Y$6,UsefulSeries!$O91,0):OFFSET('Useful matrices &amp; checks'!$Z$7,UsefulSeries!$O91,0),OFFSET('SS Taylor expansion'!$AJ$6,UsefulSeries!$O91,0):OFFSET('SS Taylor expansion'!$AJ$7,UsefulSeries!$O91,0)))+TRANSPOSE(MMULT(OFFSET('Useful matrices &amp; checks'!$AC$6,UsefulSeries!$O91,0):OFFSET('Useful matrices &amp; checks'!$AD$7,UsefulSeries!$O91,0),TRANSPOSE(L99:M99)))</f>
        <v>1.145582802187089E-4</v>
      </c>
      <c r="M100" s="29">
        <f ca="1"/>
        <v>2.5797137202922171E-5</v>
      </c>
      <c r="N100" s="39">
        <f t="array" aca="1" ref="N100:O100" ca="1">TRANSPOSE(MMULT(OFFSET('Useful matrices &amp; checks'!$AC$6,UsefulSeries!$O91,0):OFFSET('Useful matrices &amp; checks'!$AD$7,UsefulSeries!$O91,0),TRANSPOSE(N99:O99)))</f>
        <v>1.7032760670666149E-6</v>
      </c>
      <c r="O100" s="39">
        <f ca="1"/>
        <v>6.8393476284582581E-9</v>
      </c>
      <c r="P100" s="39">
        <f t="shared" ca="1" si="5"/>
        <v>-5.1887559127528299E-4</v>
      </c>
      <c r="Q100" s="39">
        <f t="shared" ca="1" si="6"/>
        <v>-1.8745866510115275E-5</v>
      </c>
      <c r="R100" s="29"/>
      <c r="S100" s="29">
        <f>'Flow probs &amp; rates'!E93-'Flow probs &amp; rates'!E92</f>
        <v>1.4971767365946631E-3</v>
      </c>
      <c r="T100" s="29">
        <f>'Flow probs &amp; rates'!F93-'Flow probs &amp; rates'!F92</f>
        <v>-7.3614568086694671E-4</v>
      </c>
      <c r="U100" s="29">
        <f>'Flow probs &amp; rates'!H93-'Flow probs &amp; rates'!H92</f>
        <v>-4.0447765468158703E-4</v>
      </c>
      <c r="V100" s="29"/>
      <c r="W100" s="29">
        <f ca="1">(1-'Flow probs &amp; rates'!$H92)*'Output - Variance decomp.'!C100/('Flow probs &amp; rates'!$E92+'Flow probs &amp; rates'!$F92)-'Flow probs &amp; rates'!$H92*'Output - Variance decomp.'!B100/('Flow probs &amp; rates'!$E92+'Flow probs &amp; rates'!$F92)</f>
        <v>-1.1624022804694507E-3</v>
      </c>
      <c r="X100" s="29">
        <f ca="1">(1-'Flow probs &amp; rates'!$H92)*'Output - Variance decomp.'!E100/('Flow probs &amp; rates'!$E92+'Flow probs &amp; rates'!$F92)-'Flow probs &amp; rates'!$H92*'Output - Variance decomp.'!D100/('Flow probs &amp; rates'!$E92+'Flow probs &amp; rates'!$F92)</f>
        <v>-3.2301483434285301E-5</v>
      </c>
      <c r="Y100" s="29">
        <f ca="1">(1-'Flow probs &amp; rates'!$H92)*'Output - Variance decomp.'!G100/('Flow probs &amp; rates'!$E92+'Flow probs &amp; rates'!$F92)-'Flow probs &amp; rates'!$H92*'Output - Variance decomp.'!F100/('Flow probs &amp; rates'!$E92+'Flow probs &amp; rates'!$F92)</f>
        <v>3.4815680333717948E-5</v>
      </c>
      <c r="Z100" s="29">
        <f ca="1">(1-'Flow probs &amp; rates'!$H92)*'Output - Variance decomp.'!I100/('Flow probs &amp; rates'!$E92+'Flow probs &amp; rates'!$F92)-'Flow probs &amp; rates'!$H92*'Output - Variance decomp.'!H100/('Flow probs &amp; rates'!$E92+'Flow probs &amp; rates'!$F92)</f>
        <v>-1.274042423322235E-5</v>
      </c>
      <c r="AA100" s="29">
        <f ca="1">(1-'Flow probs &amp; rates'!$H92)*'Output - Variance decomp.'!K100/('Flow probs &amp; rates'!$E92+'Flow probs &amp; rates'!$F92)-'Flow probs &amp; rates'!$H92*'Output - Variance decomp.'!J100/('Flow probs &amp; rates'!$E92+'Flow probs &amp; rates'!$F92)</f>
        <v>-1.9480686227406489E-5</v>
      </c>
      <c r="AB100" s="29">
        <f ca="1">(1-'Flow probs &amp; rates'!$H92)*'Output - Variance decomp.'!M100/('Flow probs &amp; rates'!$E92+'Flow probs &amp; rates'!$F92)-'Flow probs &amp; rates'!$H92*'Output - Variance decomp.'!L100/('Flow probs &amp; rates'!$E92+'Flow probs &amp; rates'!$F92)</f>
        <v>2.8193651262903028E-5</v>
      </c>
      <c r="AC100" s="29">
        <f ca="1">(1-'Flow probs &amp; rates'!$H92)*'Output - Variance decomp.'!O100/('Flow probs &amp; rates'!$E92+'Flow probs &amp; rates'!$F92)-'Flow probs &amp; rates'!$H92*'Output - Variance decomp.'!N100/('Flow probs &amp; rates'!$E92+'Flow probs &amp; rates'!$F92)</f>
        <v>-1.1472806497490027E-7</v>
      </c>
      <c r="AD100" s="29">
        <f t="shared" ca="1" si="4"/>
        <v>7.5955261615113156E-4</v>
      </c>
    </row>
    <row r="101" spans="1:30" x14ac:dyDescent="0.35">
      <c r="A101" s="2" t="s">
        <v>149</v>
      </c>
      <c r="B101" s="29">
        <f t="array" aca="1" ref="B101:C101" ca="1">TRANSPOSE(MMULT(OFFSET('Useful matrices &amp; checks'!$Y$6,UsefulSeries!$O92,0):OFFSET('Useful matrices &amp; checks'!$Z$7,UsefulSeries!$O92,0),OFFSET('SS Taylor expansion'!$AE$6,UsefulSeries!$O92,0):OFFSET('SS Taylor expansion'!$AE$7,UsefulSeries!$O92,0)))+TRANSPOSE(MMULT(OFFSET('Useful matrices &amp; checks'!$AC$6,UsefulSeries!$O92,0):OFFSET('Useful matrices &amp; checks'!$AD$7,UsefulSeries!$O92,0),TRANSPOSE(B100:C100)))</f>
        <v>5.8654341465727566E-4</v>
      </c>
      <c r="C101" s="29">
        <f ca="1"/>
        <v>-2.6761242123107864E-4</v>
      </c>
      <c r="D101" s="29">
        <f t="array" aca="1" ref="D101:E101" ca="1">TRANSPOSE(MMULT(OFFSET('Useful matrices &amp; checks'!$Y$6,UsefulSeries!$O92,0):OFFSET('Useful matrices &amp; checks'!$Z$7,UsefulSeries!$O92,0),OFFSET('SS Taylor expansion'!$AF$6,UsefulSeries!$O92,0):OFFSET('SS Taylor expansion'!$AF$7,UsefulSeries!$O92,0)))+TRANSPOSE(MMULT(OFFSET('Useful matrices &amp; checks'!$AC$6,UsefulSeries!$O92,0):OFFSET('Useful matrices &amp; checks'!$AD$7,UsefulSeries!$O92,0),TRANSPOSE(D100:E100)))</f>
        <v>2.8669635857582525E-4</v>
      </c>
      <c r="E101" s="29">
        <f ca="1"/>
        <v>-4.6630497140505092E-6</v>
      </c>
      <c r="F101" s="29">
        <f t="array" aca="1" ref="F101:G101" ca="1">TRANSPOSE(MMULT(OFFSET('Useful matrices &amp; checks'!$Y$6,UsefulSeries!$O92,0):OFFSET('Useful matrices &amp; checks'!$Z$7,UsefulSeries!$O92,0),OFFSET('SS Taylor expansion'!$AG$6,UsefulSeries!$O92,0):OFFSET('SS Taylor expansion'!$AG$7,UsefulSeries!$O92,0)))+TRANSPOSE(MMULT(OFFSET('Useful matrices &amp; checks'!$AC$6,UsefulSeries!$O92,0):OFFSET('Useful matrices &amp; checks'!$AD$7,UsefulSeries!$O92,0),TRANSPOSE(F100:G100)))</f>
        <v>-1.5319165888229118E-4</v>
      </c>
      <c r="G101" s="29">
        <f ca="1"/>
        <v>3.9297739073667162E-4</v>
      </c>
      <c r="H101" s="29">
        <f t="array" aca="1" ref="H101:I101" ca="1">TRANSPOSE(MMULT(OFFSET('Useful matrices &amp; checks'!$Y$6,UsefulSeries!$O92,0):OFFSET('Useful matrices &amp; checks'!$Z$7,UsefulSeries!$O92,0),OFFSET('SS Taylor expansion'!$AH$6,UsefulSeries!$O92,0):OFFSET('SS Taylor expansion'!$AH$7,UsefulSeries!$O92,0)))+TRANSPOSE(MMULT(OFFSET('Useful matrices &amp; checks'!$AC$6,UsefulSeries!$O92,0):OFFSET('Useful matrices &amp; checks'!$AD$7,UsefulSeries!$O92,0),TRANSPOSE(H100:I100)))</f>
        <v>-3.5772750131219956E-4</v>
      </c>
      <c r="I101" s="29">
        <f ca="1"/>
        <v>-1.0437636204370886E-4</v>
      </c>
      <c r="J101" s="29">
        <f t="array" aca="1" ref="J101:K101" ca="1">TRANSPOSE(MMULT(OFFSET('Useful matrices &amp; checks'!$Y$6,UsefulSeries!$O92,0):OFFSET('Useful matrices &amp; checks'!$Z$7,UsefulSeries!$O92,0),OFFSET('SS Taylor expansion'!$AI$6,UsefulSeries!$O92,0):OFFSET('SS Taylor expansion'!$AI$7,UsefulSeries!$O92,0)))+TRANSPOSE(MMULT(OFFSET('Useful matrices &amp; checks'!$AC$6,UsefulSeries!$O92,0):OFFSET('Useful matrices &amp; checks'!$AD$7,UsefulSeries!$O92,0),TRANSPOSE(J100:K100)))</f>
        <v>3.7346819187325964E-4</v>
      </c>
      <c r="K101" s="29">
        <f ca="1"/>
        <v>-8.2540336676287106E-6</v>
      </c>
      <c r="L101" s="29">
        <f t="array" aca="1" ref="L101:M101" ca="1">TRANSPOSE(MMULT(OFFSET('Useful matrices &amp; checks'!$Y$6,UsefulSeries!$O92,0):OFFSET('Useful matrices &amp; checks'!$Z$7,UsefulSeries!$O92,0),OFFSET('SS Taylor expansion'!$AJ$6,UsefulSeries!$O92,0):OFFSET('SS Taylor expansion'!$AJ$7,UsefulSeries!$O92,0)))+TRANSPOSE(MMULT(OFFSET('Useful matrices &amp; checks'!$AC$6,UsefulSeries!$O92,0):OFFSET('Useful matrices &amp; checks'!$AD$7,UsefulSeries!$O92,0),TRANSPOSE(L100:M100)))</f>
        <v>5.8950832793214892E-5</v>
      </c>
      <c r="M101" s="29">
        <f ca="1"/>
        <v>-2.5557852963893076E-4</v>
      </c>
      <c r="N101" s="39">
        <f t="array" aca="1" ref="N101:O101" ca="1">TRANSPOSE(MMULT(OFFSET('Useful matrices &amp; checks'!$AC$6,UsefulSeries!$O92,0):OFFSET('Useful matrices &amp; checks'!$AD$7,UsefulSeries!$O92,0),TRANSPOSE(N100:O100)))</f>
        <v>1.6450131202769347E-6</v>
      </c>
      <c r="O101" s="39">
        <f ca="1"/>
        <v>-4.3159185754204693E-8</v>
      </c>
      <c r="P101" s="39">
        <f t="shared" ca="1" si="5"/>
        <v>-4.9407427784446537E-4</v>
      </c>
      <c r="Q101" s="39">
        <f t="shared" ca="1" si="6"/>
        <v>-1.5454989073315442E-5</v>
      </c>
      <c r="R101" s="29"/>
      <c r="S101" s="29">
        <f>'Flow probs &amp; rates'!E94-'Flow probs &amp; rates'!E93</f>
        <v>3.0231037298089625E-4</v>
      </c>
      <c r="T101" s="29">
        <f>'Flow probs &amp; rates'!F94-'Flow probs &amp; rates'!F93</f>
        <v>-2.6300515381779549E-4</v>
      </c>
      <c r="U101" s="29">
        <f>'Flow probs &amp; rates'!H94-'Flow probs &amp; rates'!H93</f>
        <v>-5.0883132704517692E-4</v>
      </c>
      <c r="V101" s="29"/>
      <c r="W101" s="29">
        <f ca="1">(1-'Flow probs &amp; rates'!$H93)*'Output - Variance decomp.'!C101/('Flow probs &amp; rates'!$E93+'Flow probs &amp; rates'!$F93)-'Flow probs &amp; rates'!$H93*'Output - Variance decomp.'!B101/('Flow probs &amp; rates'!$E93+'Flow probs &amp; rates'!$F93)</f>
        <v>-4.2145920727628837E-4</v>
      </c>
      <c r="X101" s="29">
        <f ca="1">(1-'Flow probs &amp; rates'!$H93)*'Output - Variance decomp.'!E101/('Flow probs &amp; rates'!$E93+'Flow probs &amp; rates'!$F93)-'Flow probs &amp; rates'!$H93*'Output - Variance decomp.'!D101/('Flow probs &amp; rates'!$E93+'Flow probs &amp; rates'!$F93)</f>
        <v>-2.7350520110490057E-5</v>
      </c>
      <c r="Y101" s="29">
        <f ca="1">(1-'Flow probs &amp; rates'!$H93)*'Output - Variance decomp.'!G101/('Flow probs &amp; rates'!$E93+'Flow probs &amp; rates'!$F93)-'Flow probs &amp; rates'!$H93*'Output - Variance decomp.'!F101/('Flow probs &amp; rates'!$E93+'Flow probs &amp; rates'!$F93)</f>
        <v>5.6765268351447373E-4</v>
      </c>
      <c r="Z101" s="29">
        <f ca="1">(1-'Flow probs &amp; rates'!$H93)*'Output - Variance decomp.'!I101/('Flow probs &amp; rates'!$E93+'Flow probs &amp; rates'!$F93)-'Flow probs &amp; rates'!$H93*'Output - Variance decomp.'!H101/('Flow probs &amp; rates'!$E93+'Flow probs &amp; rates'!$F93)</f>
        <v>-1.2194009518825329E-4</v>
      </c>
      <c r="AA101" s="29">
        <f ca="1">(1-'Flow probs &amp; rates'!$H93)*'Output - Variance decomp.'!K101/('Flow probs &amp; rates'!$E93+'Flow probs &amp; rates'!$F93)-'Flow probs &amp; rates'!$H93*'Output - Variance decomp.'!J101/('Flow probs &amp; rates'!$E93+'Flow probs &amp; rates'!$F93)</f>
        <v>-3.871547424990192E-5</v>
      </c>
      <c r="AB101" s="29">
        <f ca="1">(1-'Flow probs &amp; rates'!$H93)*'Output - Variance decomp.'!M101/('Flow probs &amp; rates'!$E93+'Flow probs &amp; rates'!$F93)-'Flow probs &amp; rates'!$H93*'Output - Variance decomp.'!L101/('Flow probs &amp; rates'!$E93+'Flow probs &amp; rates'!$F93)</f>
        <v>-3.6623742021353893E-4</v>
      </c>
      <c r="AC101" s="29">
        <f ca="1">(1-'Flow probs &amp; rates'!$H93)*'Output - Variance decomp.'!O101/('Flow probs &amp; rates'!$E93+'Flow probs &amp; rates'!$F93)-'Flow probs &amp; rates'!$H93*'Output - Variance decomp.'!N101/('Flow probs &amp; rates'!$E93+'Flow probs &amp; rates'!$F93)</f>
        <v>-1.8016435732286442E-7</v>
      </c>
      <c r="AD101" s="29">
        <f t="shared" ca="1" si="4"/>
        <v>-1.0060112916385525E-4</v>
      </c>
    </row>
    <row r="102" spans="1:30" x14ac:dyDescent="0.35">
      <c r="A102" s="2" t="s">
        <v>150</v>
      </c>
      <c r="B102" s="29">
        <f t="array" aca="1" ref="B102:C102" ca="1">TRANSPOSE(MMULT(OFFSET('Useful matrices &amp; checks'!$Y$6,UsefulSeries!$O93,0):OFFSET('Useful matrices &amp; checks'!$Z$7,UsefulSeries!$O93,0),OFFSET('SS Taylor expansion'!$AE$6,UsefulSeries!$O93,0):OFFSET('SS Taylor expansion'!$AE$7,UsefulSeries!$O93,0)))+TRANSPOSE(MMULT(OFFSET('Useful matrices &amp; checks'!$AC$6,UsefulSeries!$O93,0):OFFSET('Useful matrices &amp; checks'!$AD$7,UsefulSeries!$O93,0),TRANSPOSE(B101:C101)))</f>
        <v>7.6922020765205737E-5</v>
      </c>
      <c r="C102" s="29">
        <f ca="1"/>
        <v>2.2002614882305028E-4</v>
      </c>
      <c r="D102" s="29">
        <f t="array" aca="1" ref="D102:E102" ca="1">TRANSPOSE(MMULT(OFFSET('Useful matrices &amp; checks'!$Y$6,UsefulSeries!$O93,0):OFFSET('Useful matrices &amp; checks'!$Z$7,UsefulSeries!$O93,0),OFFSET('SS Taylor expansion'!$AF$6,UsefulSeries!$O93,0):OFFSET('SS Taylor expansion'!$AF$7,UsefulSeries!$O93,0)))+TRANSPOSE(MMULT(OFFSET('Useful matrices &amp; checks'!$AC$6,UsefulSeries!$O93,0):OFFSET('Useful matrices &amp; checks'!$AD$7,UsefulSeries!$O93,0),TRANSPOSE(D101:E101)))</f>
        <v>-1.0368565030285845E-4</v>
      </c>
      <c r="E102" s="29">
        <f ca="1"/>
        <v>-1.5952454832243624E-7</v>
      </c>
      <c r="F102" s="29">
        <f t="array" aca="1" ref="F102:G102" ca="1">TRANSPOSE(MMULT(OFFSET('Useful matrices &amp; checks'!$Y$6,UsefulSeries!$O93,0):OFFSET('Useful matrices &amp; checks'!$Z$7,UsefulSeries!$O93,0),OFFSET('SS Taylor expansion'!$AG$6,UsefulSeries!$O93,0):OFFSET('SS Taylor expansion'!$AG$7,UsefulSeries!$O93,0)))+TRANSPOSE(MMULT(OFFSET('Useful matrices &amp; checks'!$AC$6,UsefulSeries!$O93,0):OFFSET('Useful matrices &amp; checks'!$AD$7,UsefulSeries!$O93,0),TRANSPOSE(F101:G101)))</f>
        <v>-1.73378985099222E-4</v>
      </c>
      <c r="G102" s="29">
        <f ca="1"/>
        <v>3.195674886674233E-4</v>
      </c>
      <c r="H102" s="29">
        <f t="array" aca="1" ref="H102:I102" ca="1">TRANSPOSE(MMULT(OFFSET('Useful matrices &amp; checks'!$Y$6,UsefulSeries!$O93,0):OFFSET('Useful matrices &amp; checks'!$Z$7,UsefulSeries!$O93,0),OFFSET('SS Taylor expansion'!$AH$6,UsefulSeries!$O93,0):OFFSET('SS Taylor expansion'!$AH$7,UsefulSeries!$O93,0)))+TRANSPOSE(MMULT(OFFSET('Useful matrices &amp; checks'!$AC$6,UsefulSeries!$O93,0):OFFSET('Useful matrices &amp; checks'!$AD$7,UsefulSeries!$O93,0),TRANSPOSE(H101:I101)))</f>
        <v>-3.3730394842887537E-4</v>
      </c>
      <c r="I102" s="29">
        <f ca="1"/>
        <v>1.5547047868137197E-4</v>
      </c>
      <c r="J102" s="29">
        <f t="array" aca="1" ref="J102:K102" ca="1">TRANSPOSE(MMULT(OFFSET('Useful matrices &amp; checks'!$Y$6,UsefulSeries!$O93,0):OFFSET('Useful matrices &amp; checks'!$Z$7,UsefulSeries!$O93,0),OFFSET('SS Taylor expansion'!$AI$6,UsefulSeries!$O93,0):OFFSET('SS Taylor expansion'!$AI$7,UsefulSeries!$O93,0)))+TRANSPOSE(MMULT(OFFSET('Useful matrices &amp; checks'!$AC$6,UsefulSeries!$O93,0):OFFSET('Useful matrices &amp; checks'!$AD$7,UsefulSeries!$O93,0),TRANSPOSE(J101:K101)))</f>
        <v>4.8950269174844558E-4</v>
      </c>
      <c r="K102" s="29">
        <f ca="1"/>
        <v>-2.2166424534783054E-5</v>
      </c>
      <c r="L102" s="29">
        <f t="array" aca="1" ref="L102:M102" ca="1">TRANSPOSE(MMULT(OFFSET('Useful matrices &amp; checks'!$Y$6,UsefulSeries!$O93,0):OFFSET('Useful matrices &amp; checks'!$Z$7,UsefulSeries!$O93,0),OFFSET('SS Taylor expansion'!$AJ$6,UsefulSeries!$O93,0):OFFSET('SS Taylor expansion'!$AJ$7,UsefulSeries!$O93,0)))+TRANSPOSE(MMULT(OFFSET('Useful matrices &amp; checks'!$AC$6,UsefulSeries!$O93,0):OFFSET('Useful matrices &amp; checks'!$AD$7,UsefulSeries!$O93,0),TRANSPOSE(L101:M101)))</f>
        <v>-7.7974815317957078E-5</v>
      </c>
      <c r="M102" s="29">
        <f ca="1"/>
        <v>-4.7405588614691488E-4</v>
      </c>
      <c r="N102" s="39">
        <f t="array" aca="1" ref="N102:O102" ca="1">TRANSPOSE(MMULT(OFFSET('Useful matrices &amp; checks'!$AC$6,UsefulSeries!$O93,0):OFFSET('Useful matrices &amp; checks'!$AD$7,UsefulSeries!$O93,0),TRANSPOSE(N101:O101)))</f>
        <v>1.6060544094112456E-6</v>
      </c>
      <c r="O102" s="39">
        <f ca="1"/>
        <v>-8.292207505782776E-8</v>
      </c>
      <c r="P102" s="39">
        <f t="shared" ca="1" si="5"/>
        <v>-4.7840479644938646E-4</v>
      </c>
      <c r="Q102" s="39">
        <f t="shared" ca="1" si="6"/>
        <v>4.310437465858651E-6</v>
      </c>
      <c r="R102" s="29"/>
      <c r="S102" s="29">
        <f>'Flow probs &amp; rates'!E95-'Flow probs &amp; rates'!E94</f>
        <v>-6.0271742867523681E-4</v>
      </c>
      <c r="T102" s="29">
        <f>'Flow probs &amp; rates'!F95-'Flow probs &amp; rates'!F94</f>
        <v>2.0290979633262596E-4</v>
      </c>
      <c r="U102" s="29">
        <f>'Flow probs &amp; rates'!H95-'Flow probs &amp; rates'!H94</f>
        <v>-7.7144207354281485E-4</v>
      </c>
      <c r="V102" s="29"/>
      <c r="W102" s="29">
        <f ca="1">(1-'Flow probs &amp; rates'!$H94)*'Output - Variance decomp.'!C102/('Flow probs &amp; rates'!$E94+'Flow probs &amp; rates'!$F94)-'Flow probs &amp; rates'!$H94*'Output - Variance decomp.'!B102/('Flow probs &amp; rates'!$E94+'Flow probs &amp; rates'!$F94)</f>
        <v>3.0625997468241103E-4</v>
      </c>
      <c r="X102" s="29">
        <f ca="1">(1-'Flow probs &amp; rates'!$H94)*'Output - Variance decomp.'!E102/('Flow probs &amp; rates'!$E94+'Flow probs &amp; rates'!$F94)-'Flow probs &amp; rates'!$H94*'Output - Variance decomp.'!D102/('Flow probs &amp; rates'!$E94+'Flow probs &amp; rates'!$F94)</f>
        <v>7.1980329994096687E-6</v>
      </c>
      <c r="Y102" s="29">
        <f ca="1">(1-'Flow probs &amp; rates'!$H94)*'Output - Variance decomp.'!G102/('Flow probs &amp; rates'!$E94+'Flow probs &amp; rates'!$F94)-'Flow probs &amp; rates'!$H94*'Output - Variance decomp.'!F102/('Flow probs &amp; rates'!$E94+'Flow probs &amp; rates'!$F94)</f>
        <v>4.6522781963754232E-4</v>
      </c>
      <c r="Z102" s="29">
        <f ca="1">(1-'Flow probs &amp; rates'!$H94)*'Output - Variance decomp.'!I102/('Flow probs &amp; rates'!$E94+'Flow probs &amp; rates'!$F94)-'Flow probs &amp; rates'!$H94*'Output - Variance decomp.'!H102/('Flow probs &amp; rates'!$E94+'Flow probs &amp; rates'!$F94)</f>
        <v>2.4444662526451036E-4</v>
      </c>
      <c r="AA102" s="29">
        <f ca="1">(1-'Flow probs &amp; rates'!$H94)*'Output - Variance decomp.'!K102/('Flow probs &amp; rates'!$E94+'Flow probs &amp; rates'!$F94)-'Flow probs &amp; rates'!$H94*'Output - Variance decomp.'!J102/('Flow probs &amp; rates'!$E94+'Flow probs &amp; rates'!$F94)</f>
        <v>-6.6458126144050683E-5</v>
      </c>
      <c r="AB102" s="29">
        <f ca="1">(1-'Flow probs &amp; rates'!$H94)*'Output - Variance decomp.'!M102/('Flow probs &amp; rates'!$E94+'Flow probs &amp; rates'!$F94)-'Flow probs &amp; rates'!$H94*'Output - Variance decomp.'!L102/('Flow probs &amp; rates'!$E94+'Flow probs &amp; rates'!$F94)</f>
        <v>-6.6613396096640071E-4</v>
      </c>
      <c r="AC102" s="29">
        <f ca="1">(1-'Flow probs &amp; rates'!$H94)*'Output - Variance decomp.'!O102/('Flow probs &amp; rates'!$E94+'Flow probs &amp; rates'!$F94)-'Flow probs &amp; rates'!$H94*'Output - Variance decomp.'!N102/('Flow probs &amp; rates'!$E94+'Flow probs &amp; rates'!$F94)</f>
        <v>-2.3249334810279119E-7</v>
      </c>
      <c r="AD102" s="29">
        <f t="shared" ca="1" si="4"/>
        <v>-1.0617499456681344E-3</v>
      </c>
    </row>
    <row r="103" spans="1:30" x14ac:dyDescent="0.35">
      <c r="A103" s="2" t="s">
        <v>151</v>
      </c>
      <c r="B103" s="29">
        <f t="array" aca="1" ref="B103:C103" ca="1">TRANSPOSE(MMULT(OFFSET('Useful matrices &amp; checks'!$Y$6,UsefulSeries!$O94,0):OFFSET('Useful matrices &amp; checks'!$Z$7,UsefulSeries!$O94,0),OFFSET('SS Taylor expansion'!$AE$6,UsefulSeries!$O94,0):OFFSET('SS Taylor expansion'!$AE$7,UsefulSeries!$O94,0)))+TRANSPOSE(MMULT(OFFSET('Useful matrices &amp; checks'!$AC$6,UsefulSeries!$O94,0):OFFSET('Useful matrices &amp; checks'!$AD$7,UsefulSeries!$O94,0),TRANSPOSE(B102:C102)))</f>
        <v>-1.3229339184037996E-4</v>
      </c>
      <c r="C103" s="29">
        <f ca="1"/>
        <v>3.6142770300917891E-4</v>
      </c>
      <c r="D103" s="29">
        <f t="array" aca="1" ref="D103:E103" ca="1">TRANSPOSE(MMULT(OFFSET('Useful matrices &amp; checks'!$Y$6,UsefulSeries!$O94,0):OFFSET('Useful matrices &amp; checks'!$Z$7,UsefulSeries!$O94,0),OFFSET('SS Taylor expansion'!$AF$6,UsefulSeries!$O94,0):OFFSET('SS Taylor expansion'!$AF$7,UsefulSeries!$O94,0)))+TRANSPOSE(MMULT(OFFSET('Useful matrices &amp; checks'!$AC$6,UsefulSeries!$O94,0):OFFSET('Useful matrices &amp; checks'!$AD$7,UsefulSeries!$O94,0),TRANSPOSE(D102:E102)))</f>
        <v>-4.0201822820769967E-4</v>
      </c>
      <c r="E103" s="29">
        <f ca="1"/>
        <v>1.2586930385859046E-5</v>
      </c>
      <c r="F103" s="29">
        <f t="array" aca="1" ref="F103:G103" ca="1">TRANSPOSE(MMULT(OFFSET('Useful matrices &amp; checks'!$Y$6,UsefulSeries!$O94,0):OFFSET('Useful matrices &amp; checks'!$Z$7,UsefulSeries!$O94,0),OFFSET('SS Taylor expansion'!$AG$6,UsefulSeries!$O94,0):OFFSET('SS Taylor expansion'!$AG$7,UsefulSeries!$O94,0)))+TRANSPOSE(MMULT(OFFSET('Useful matrices &amp; checks'!$AC$6,UsefulSeries!$O94,0):OFFSET('Useful matrices &amp; checks'!$AD$7,UsefulSeries!$O94,0),TRANSPOSE(F102:G102)))</f>
        <v>8.8060548385049354E-4</v>
      </c>
      <c r="G103" s="29">
        <f ca="1"/>
        <v>-7.0041910277964209E-4</v>
      </c>
      <c r="H103" s="29">
        <f t="array" aca="1" ref="H103:I103" ca="1">TRANSPOSE(MMULT(OFFSET('Useful matrices &amp; checks'!$Y$6,UsefulSeries!$O94,0):OFFSET('Useful matrices &amp; checks'!$Z$7,UsefulSeries!$O94,0),OFFSET('SS Taylor expansion'!$AH$6,UsefulSeries!$O94,0):OFFSET('SS Taylor expansion'!$AH$7,UsefulSeries!$O94,0)))+TRANSPOSE(MMULT(OFFSET('Useful matrices &amp; checks'!$AC$6,UsefulSeries!$O94,0):OFFSET('Useful matrices &amp; checks'!$AD$7,UsefulSeries!$O94,0),TRANSPOSE(H102:I102)))</f>
        <v>-3.6146724043499936E-4</v>
      </c>
      <c r="I103" s="29">
        <f ca="1"/>
        <v>-2.8958745945527071E-4</v>
      </c>
      <c r="J103" s="29">
        <f t="array" aca="1" ref="J103:K103" ca="1">TRANSPOSE(MMULT(OFFSET('Useful matrices &amp; checks'!$Y$6,UsefulSeries!$O94,0):OFFSET('Useful matrices &amp; checks'!$Z$7,UsefulSeries!$O94,0),OFFSET('SS Taylor expansion'!$AI$6,UsefulSeries!$O94,0):OFFSET('SS Taylor expansion'!$AI$7,UsefulSeries!$O94,0)))+TRANSPOSE(MMULT(OFFSET('Useful matrices &amp; checks'!$AC$6,UsefulSeries!$O94,0):OFFSET('Useful matrices &amp; checks'!$AD$7,UsefulSeries!$O94,0),TRANSPOSE(J102:K102)))</f>
        <v>8.7458839842295775E-4</v>
      </c>
      <c r="K103" s="29">
        <f ca="1"/>
        <v>-4.1408210074265411E-5</v>
      </c>
      <c r="L103" s="29">
        <f t="array" aca="1" ref="L103:M103" ca="1">TRANSPOSE(MMULT(OFFSET('Useful matrices &amp; checks'!$Y$6,UsefulSeries!$O94,0):OFFSET('Useful matrices &amp; checks'!$Z$7,UsefulSeries!$O94,0),OFFSET('SS Taylor expansion'!$AJ$6,UsefulSeries!$O94,0):OFFSET('SS Taylor expansion'!$AJ$7,UsefulSeries!$O94,0)))+TRANSPOSE(MMULT(OFFSET('Useful matrices &amp; checks'!$AC$6,UsefulSeries!$O94,0):OFFSET('Useful matrices &amp; checks'!$AD$7,UsefulSeries!$O94,0),TRANSPOSE(L102:M102)))</f>
        <v>-2.1337633020191793E-4</v>
      </c>
      <c r="M103" s="29">
        <f ca="1"/>
        <v>-4.1644998162605778E-4</v>
      </c>
      <c r="N103" s="39">
        <f t="array" aca="1" ref="N103:O103" ca="1">TRANSPOSE(MMULT(OFFSET('Useful matrices &amp; checks'!$AC$6,UsefulSeries!$O94,0):OFFSET('Useful matrices &amp; checks'!$AD$7,UsefulSeries!$O94,0),TRANSPOSE(N102:O102)))</f>
        <v>1.5858810426816379E-6</v>
      </c>
      <c r="O103" s="39">
        <f ca="1"/>
        <v>-1.0247689544319801E-7</v>
      </c>
      <c r="P103" s="39">
        <f t="shared" ca="1" si="5"/>
        <v>-4.7989760214740796E-4</v>
      </c>
      <c r="Q103" s="39">
        <f t="shared" ca="1" si="6"/>
        <v>5.1013726811747757E-5</v>
      </c>
      <c r="R103" s="29"/>
      <c r="S103" s="29">
        <f>'Flow probs &amp; rates'!E96-'Flow probs &amp; rates'!E95</f>
        <v>1.6772697048372809E-4</v>
      </c>
      <c r="T103" s="29">
        <f>'Flow probs &amp; rates'!F96-'Flow probs &amp; rates'!F95</f>
        <v>-1.0229388706238934E-3</v>
      </c>
      <c r="U103" s="29">
        <f>'Flow probs &amp; rates'!H96-'Flow probs &amp; rates'!H95</f>
        <v>-4.9353342997850158E-4</v>
      </c>
      <c r="V103" s="29"/>
      <c r="W103" s="29">
        <f ca="1">(1-'Flow probs &amp; rates'!$H95)*'Output - Variance decomp.'!C103/('Flow probs &amp; rates'!$E95+'Flow probs &amp; rates'!$F95)-'Flow probs &amp; rates'!$H95*'Output - Variance decomp.'!B103/('Flow probs &amp; rates'!$E95+'Flow probs &amp; rates'!$F95)</f>
        <v>5.2217405769080356E-4</v>
      </c>
      <c r="X103" s="29">
        <f ca="1">(1-'Flow probs &amp; rates'!$H95)*'Output - Variance decomp.'!E103/('Flow probs &amp; rates'!$E95+'Flow probs &amp; rates'!$F95)-'Flow probs &amp; rates'!$H95*'Output - Variance decomp.'!D103/('Flow probs &amp; rates'!$E95+'Flow probs &amp; rates'!$F95)</f>
        <v>4.6200646873004331E-5</v>
      </c>
      <c r="Y103" s="29">
        <f ca="1">(1-'Flow probs &amp; rates'!$H95)*'Output - Variance decomp.'!G103/('Flow probs &amp; rates'!$E95+'Flow probs &amp; rates'!$F95)-'Flow probs &amp; rates'!$H95*'Output - Variance decomp.'!F103/('Flow probs &amp; rates'!$E95+'Flow probs &amp; rates'!$F95)</f>
        <v>-1.0559385692049956E-3</v>
      </c>
      <c r="Z103" s="29">
        <f ca="1">(1-'Flow probs &amp; rates'!$H95)*'Output - Variance decomp.'!I103/('Flow probs &amp; rates'!$E95+'Flow probs &amp; rates'!$F95)-'Flow probs &amp; rates'!$H95*'Output - Variance decomp.'!H103/('Flow probs &amp; rates'!$E95+'Flow probs &amp; rates'!$F95)</f>
        <v>-3.8542848450440935E-4</v>
      </c>
      <c r="AA103" s="29">
        <f ca="1">(1-'Flow probs &amp; rates'!$H95)*'Output - Variance decomp.'!K103/('Flow probs &amp; rates'!$E95+'Flow probs &amp; rates'!$F95)-'Flow probs &amp; rates'!$H95*'Output - Variance decomp.'!J103/('Flow probs &amp; rates'!$E95+'Flow probs &amp; rates'!$F95)</f>
        <v>-1.2041061442826043E-4</v>
      </c>
      <c r="AB103" s="29">
        <f ca="1">(1-'Flow probs &amp; rates'!$H95)*'Output - Variance decomp.'!M103/('Flow probs &amp; rates'!$E95+'Flow probs &amp; rates'!$F95)-'Flow probs &amp; rates'!$H95*'Output - Variance decomp.'!L103/('Flow probs &amp; rates'!$E95+'Flow probs &amp; rates'!$F95)</f>
        <v>-5.7587983365722166E-4</v>
      </c>
      <c r="AC103" s="29">
        <f ca="1">(1-'Flow probs &amp; rates'!$H95)*'Output - Variance decomp.'!O103/('Flow probs &amp; rates'!$E95+'Flow probs &amp; rates'!$F95)-'Flow probs &amp; rates'!$H95*'Output - Variance decomp.'!N103/('Flow probs &amp; rates'!$E95+'Flow probs &amp; rates'!$F95)</f>
        <v>-2.5720687659968319E-7</v>
      </c>
      <c r="AD103" s="29">
        <f t="shared" ca="1" si="4"/>
        <v>1.0760065741291774E-3</v>
      </c>
    </row>
    <row r="104" spans="1:30" x14ac:dyDescent="0.35">
      <c r="A104" s="2" t="s">
        <v>152</v>
      </c>
      <c r="B104" s="29">
        <f t="array" aca="1" ref="B104:C104" ca="1">TRANSPOSE(MMULT(OFFSET('Useful matrices &amp; checks'!$Y$6,UsefulSeries!$O95,0):OFFSET('Useful matrices &amp; checks'!$Z$7,UsefulSeries!$O95,0),OFFSET('SS Taylor expansion'!$AE$6,UsefulSeries!$O95,0):OFFSET('SS Taylor expansion'!$AE$7,UsefulSeries!$O95,0)))+TRANSPOSE(MMULT(OFFSET('Useful matrices &amp; checks'!$AC$6,UsefulSeries!$O95,0):OFFSET('Useful matrices &amp; checks'!$AD$7,UsefulSeries!$O95,0),TRANSPOSE(B103:C103)))</f>
        <v>3.6501270224641364E-4</v>
      </c>
      <c r="C104" s="29">
        <f ca="1"/>
        <v>-1.4928519941720061E-4</v>
      </c>
      <c r="D104" s="29">
        <f t="array" aca="1" ref="D104:E104" ca="1">TRANSPOSE(MMULT(OFFSET('Useful matrices &amp; checks'!$Y$6,UsefulSeries!$O95,0):OFFSET('Useful matrices &amp; checks'!$Z$7,UsefulSeries!$O95,0),OFFSET('SS Taylor expansion'!$AF$6,UsefulSeries!$O95,0):OFFSET('SS Taylor expansion'!$AF$7,UsefulSeries!$O95,0)))+TRANSPOSE(MMULT(OFFSET('Useful matrices &amp; checks'!$AC$6,UsefulSeries!$O95,0):OFFSET('Useful matrices &amp; checks'!$AD$7,UsefulSeries!$O95,0),TRANSPOSE(D103:E103)))</f>
        <v>-6.2885333143506588E-5</v>
      </c>
      <c r="E104" s="29">
        <f ca="1"/>
        <v>6.6495143567685922E-6</v>
      </c>
      <c r="F104" s="29">
        <f t="array" aca="1" ref="F104:G104" ca="1">TRANSPOSE(MMULT(OFFSET('Useful matrices &amp; checks'!$Y$6,UsefulSeries!$O95,0):OFFSET('Useful matrices &amp; checks'!$Z$7,UsefulSeries!$O95,0),OFFSET('SS Taylor expansion'!$AG$6,UsefulSeries!$O95,0):OFFSET('SS Taylor expansion'!$AG$7,UsefulSeries!$O95,0)))+TRANSPOSE(MMULT(OFFSET('Useful matrices &amp; checks'!$AC$6,UsefulSeries!$O95,0):OFFSET('Useful matrices &amp; checks'!$AD$7,UsefulSeries!$O95,0),TRANSPOSE(F103:G103)))</f>
        <v>1.0509007223376647E-3</v>
      </c>
      <c r="G104" s="29">
        <f ca="1"/>
        <v>-6.8714056838254051E-4</v>
      </c>
      <c r="H104" s="29">
        <f t="array" aca="1" ref="H104:I104" ca="1">TRANSPOSE(MMULT(OFFSET('Useful matrices &amp; checks'!$Y$6,UsefulSeries!$O95,0):OFFSET('Useful matrices &amp; checks'!$Z$7,UsefulSeries!$O95,0),OFFSET('SS Taylor expansion'!$AH$6,UsefulSeries!$O95,0):OFFSET('SS Taylor expansion'!$AH$7,UsefulSeries!$O95,0)))+TRANSPOSE(MMULT(OFFSET('Useful matrices &amp; checks'!$AC$6,UsefulSeries!$O95,0):OFFSET('Useful matrices &amp; checks'!$AD$7,UsefulSeries!$O95,0),TRANSPOSE(H103:I103)))</f>
        <v>-3.9259433770732853E-4</v>
      </c>
      <c r="I104" s="29">
        <f ca="1"/>
        <v>2.5873163722427367E-5</v>
      </c>
      <c r="J104" s="29">
        <f t="array" aca="1" ref="J104:K104" ca="1">TRANSPOSE(MMULT(OFFSET('Useful matrices &amp; checks'!$Y$6,UsefulSeries!$O95,0):OFFSET('Useful matrices &amp; checks'!$Z$7,UsefulSeries!$O95,0),OFFSET('SS Taylor expansion'!$AI$6,UsefulSeries!$O95,0):OFFSET('SS Taylor expansion'!$AI$7,UsefulSeries!$O95,0)))+TRANSPOSE(MMULT(OFFSET('Useful matrices &amp; checks'!$AC$6,UsefulSeries!$O95,0):OFFSET('Useful matrices &amp; checks'!$AD$7,UsefulSeries!$O95,0),TRANSPOSE(J103:K103)))</f>
        <v>1.547814735724106E-3</v>
      </c>
      <c r="K104" s="29">
        <f ca="1"/>
        <v>8.9586845213439703E-6</v>
      </c>
      <c r="L104" s="29">
        <f t="array" aca="1" ref="L104:M104" ca="1">TRANSPOSE(MMULT(OFFSET('Useful matrices &amp; checks'!$Y$6,UsefulSeries!$O95,0):OFFSET('Useful matrices &amp; checks'!$Z$7,UsefulSeries!$O95,0),OFFSET('SS Taylor expansion'!$AJ$6,UsefulSeries!$O95,0):OFFSET('SS Taylor expansion'!$AJ$7,UsefulSeries!$O95,0)))+TRANSPOSE(MMULT(OFFSET('Useful matrices &amp; checks'!$AC$6,UsefulSeries!$O95,0):OFFSET('Useful matrices &amp; checks'!$AD$7,UsefulSeries!$O95,0),TRANSPOSE(L103:M103)))</f>
        <v>-2.5755152055973981E-4</v>
      </c>
      <c r="M104" s="29">
        <f ca="1"/>
        <v>8.1913105690641867E-5</v>
      </c>
      <c r="N104" s="39">
        <f t="array" aca="1" ref="N104:O104" ca="1">TRANSPOSE(MMULT(OFFSET('Useful matrices &amp; checks'!$AC$6,UsefulSeries!$O95,0):OFFSET('Useful matrices &amp; checks'!$AD$7,UsefulSeries!$O95,0),TRANSPOSE(N103:O103)))</f>
        <v>1.5239730465409436E-6</v>
      </c>
      <c r="O104" s="39">
        <f ca="1"/>
        <v>-2.6778061464648744E-8</v>
      </c>
      <c r="P104" s="39">
        <f t="shared" ca="1" si="5"/>
        <v>-4.7308871176936565E-4</v>
      </c>
      <c r="Q104" s="39">
        <f t="shared" ca="1" si="6"/>
        <v>-2.9858633545215375E-5</v>
      </c>
      <c r="R104" s="29"/>
      <c r="S104" s="29">
        <f>'Flow probs &amp; rates'!E97-'Flow probs &amp; rates'!E96</f>
        <v>1.7791322301747847E-3</v>
      </c>
      <c r="T104" s="29">
        <f>'Flow probs &amp; rates'!F97-'Flow probs &amp; rates'!F96</f>
        <v>-7.4291671111523933E-4</v>
      </c>
      <c r="U104" s="29">
        <f>'Flow probs &amp; rates'!H97-'Flow probs &amp; rates'!H96</f>
        <v>-2.616463008932729E-4</v>
      </c>
      <c r="V104" s="29"/>
      <c r="W104" s="29">
        <f ca="1">(1-'Flow probs &amp; rates'!$H96)*'Output - Variance decomp.'!C104/('Flow probs &amp; rates'!$E96+'Flow probs &amp; rates'!$F96)-'Flow probs &amp; rates'!$H96*'Output - Variance decomp.'!B104/('Flow probs &amp; rates'!$E96+'Flow probs &amp; rates'!$F96)</f>
        <v>-2.3770420077505927E-4</v>
      </c>
      <c r="X104" s="29">
        <f ca="1">(1-'Flow probs &amp; rates'!$H96)*'Output - Variance decomp.'!E104/('Flow probs &amp; rates'!$E96+'Flow probs &amp; rates'!$F96)-'Flow probs &amp; rates'!$H96*'Output - Variance decomp.'!D104/('Flow probs &amp; rates'!$E96+'Flow probs &amp; rates'!$F96)</f>
        <v>1.3844751754100791E-5</v>
      </c>
      <c r="Y104" s="29">
        <f ca="1">(1-'Flow probs &amp; rates'!$H96)*'Output - Variance decomp.'!G104/('Flow probs &amp; rates'!$E96+'Flow probs &amp; rates'!$F96)-'Flow probs &amp; rates'!$H96*'Output - Variance decomp.'!F104/('Flow probs &amp; rates'!$E96+'Flow probs &amp; rates'!$F96)</f>
        <v>-1.0501723141555393E-3</v>
      </c>
      <c r="Z104" s="29">
        <f ca="1">(1-'Flow probs &amp; rates'!$H96)*'Output - Variance decomp.'!I104/('Flow probs &amp; rates'!$E96+'Flow probs &amp; rates'!$F96)-'Flow probs &amp; rates'!$H96*'Output - Variance decomp.'!H104/('Flow probs &amp; rates'!$E96+'Flow probs &amp; rates'!$F96)</f>
        <v>6.4201017855120205E-5</v>
      </c>
      <c r="AA104" s="29">
        <f ca="1">(1-'Flow probs &amp; rates'!$H96)*'Output - Variance decomp.'!K104/('Flow probs &amp; rates'!$E96+'Flow probs &amp; rates'!$F96)-'Flow probs &amp; rates'!$H96*'Output - Variance decomp.'!J104/('Flow probs &amp; rates'!$E96+'Flow probs &amp; rates'!$F96)</f>
        <v>-9.5378939019222412E-5</v>
      </c>
      <c r="AB104" s="29">
        <f ca="1">(1-'Flow probs &amp; rates'!$H96)*'Output - Variance decomp.'!M104/('Flow probs &amp; rates'!$E96+'Flow probs &amp; rates'!$F96)-'Flow probs &amp; rates'!$H96*'Output - Variance decomp.'!L104/('Flow probs &amp; rates'!$E96+'Flow probs &amp; rates'!$F96)</f>
        <v>1.3442894463445475E-4</v>
      </c>
      <c r="AC104" s="29">
        <f ca="1">(1-'Flow probs &amp; rates'!$H96)*'Output - Variance decomp.'!O104/('Flow probs &amp; rates'!$E96+'Flow probs &amp; rates'!$F96)-'Flow probs &amp; rates'!$H96*'Output - Variance decomp.'!N104/('Flow probs &amp; rates'!$E96+'Flow probs &amp; rates'!$F96)</f>
        <v>-1.4451326368284031E-7</v>
      </c>
      <c r="AD104" s="29">
        <f t="shared" ca="1" si="4"/>
        <v>9.0927895207655509E-4</v>
      </c>
    </row>
    <row r="105" spans="1:30" x14ac:dyDescent="0.35">
      <c r="A105" s="2" t="s">
        <v>153</v>
      </c>
      <c r="B105" s="29">
        <f t="array" aca="1" ref="B105:C105" ca="1">TRANSPOSE(MMULT(OFFSET('Useful matrices &amp; checks'!$Y$6,UsefulSeries!$O96,0):OFFSET('Useful matrices &amp; checks'!$Z$7,UsefulSeries!$O96,0),OFFSET('SS Taylor expansion'!$AE$6,UsefulSeries!$O96,0):OFFSET('SS Taylor expansion'!$AE$7,UsefulSeries!$O96,0)))+TRANSPOSE(MMULT(OFFSET('Useful matrices &amp; checks'!$AC$6,UsefulSeries!$O96,0):OFFSET('Useful matrices &amp; checks'!$AD$7,UsefulSeries!$O96,0),TRANSPOSE(B104:C104)))</f>
        <v>-5.7759635649195899E-4</v>
      </c>
      <c r="C105" s="29">
        <f ca="1"/>
        <v>7.1846923768027098E-4</v>
      </c>
      <c r="D105" s="29">
        <f t="array" aca="1" ref="D105:E105" ca="1">TRANSPOSE(MMULT(OFFSET('Useful matrices &amp; checks'!$Y$6,UsefulSeries!$O96,0):OFFSET('Useful matrices &amp; checks'!$Z$7,UsefulSeries!$O96,0),OFFSET('SS Taylor expansion'!$AF$6,UsefulSeries!$O96,0):OFFSET('SS Taylor expansion'!$AF$7,UsefulSeries!$O96,0)))+TRANSPOSE(MMULT(OFFSET('Useful matrices &amp; checks'!$AC$6,UsefulSeries!$O96,0):OFFSET('Useful matrices &amp; checks'!$AD$7,UsefulSeries!$O96,0),TRANSPOSE(D104:E104)))</f>
        <v>-2.4915851886235892E-4</v>
      </c>
      <c r="E105" s="29">
        <f ca="1"/>
        <v>4.834494798064339E-6</v>
      </c>
      <c r="F105" s="29">
        <f t="array" aca="1" ref="F105:G105" ca="1">TRANSPOSE(MMULT(OFFSET('Useful matrices &amp; checks'!$Y$6,UsefulSeries!$O96,0):OFFSET('Useful matrices &amp; checks'!$Z$7,UsefulSeries!$O96,0),OFFSET('SS Taylor expansion'!$AG$6,UsefulSeries!$O96,0):OFFSET('SS Taylor expansion'!$AG$7,UsefulSeries!$O96,0)))+TRANSPOSE(MMULT(OFFSET('Useful matrices &amp; checks'!$AC$6,UsefulSeries!$O96,0):OFFSET('Useful matrices &amp; checks'!$AD$7,UsefulSeries!$O96,0),TRANSPOSE(F104:G104)))</f>
        <v>5.9933538971267239E-4</v>
      </c>
      <c r="G105" s="29">
        <f ca="1"/>
        <v>-1.7387696528502376E-4</v>
      </c>
      <c r="H105" s="29">
        <f t="array" aca="1" ref="H105:I105" ca="1">TRANSPOSE(MMULT(OFFSET('Useful matrices &amp; checks'!$Y$6,UsefulSeries!$O96,0):OFFSET('Useful matrices &amp; checks'!$Z$7,UsefulSeries!$O96,0),OFFSET('SS Taylor expansion'!$AH$6,UsefulSeries!$O96,0):OFFSET('SS Taylor expansion'!$AH$7,UsefulSeries!$O96,0)))+TRANSPOSE(MMULT(OFFSET('Useful matrices &amp; checks'!$AC$6,UsefulSeries!$O96,0):OFFSET('Useful matrices &amp; checks'!$AD$7,UsefulSeries!$O96,0),TRANSPOSE(H104:I104)))</f>
        <v>-4.020585985675736E-4</v>
      </c>
      <c r="I105" s="29">
        <f ca="1"/>
        <v>-1.5704565121583432E-4</v>
      </c>
      <c r="J105" s="29">
        <f t="array" aca="1" ref="J105:K105" ca="1">TRANSPOSE(MMULT(OFFSET('Useful matrices &amp; checks'!$Y$6,UsefulSeries!$O96,0):OFFSET('Useful matrices &amp; checks'!$Z$7,UsefulSeries!$O96,0),OFFSET('SS Taylor expansion'!$AI$6,UsefulSeries!$O96,0):OFFSET('SS Taylor expansion'!$AI$7,UsefulSeries!$O96,0)))+TRANSPOSE(MMULT(OFFSET('Useful matrices &amp; checks'!$AC$6,UsefulSeries!$O96,0):OFFSET('Useful matrices &amp; checks'!$AD$7,UsefulSeries!$O96,0),TRANSPOSE(J104:K104)))</f>
        <v>8.7397285669090841E-4</v>
      </c>
      <c r="K105" s="29">
        <f ca="1"/>
        <v>-4.7701349513886989E-6</v>
      </c>
      <c r="L105" s="29">
        <f t="array" aca="1" ref="L105:M105" ca="1">TRANSPOSE(MMULT(OFFSET('Useful matrices &amp; checks'!$Y$6,UsefulSeries!$O96,0):OFFSET('Useful matrices &amp; checks'!$Z$7,UsefulSeries!$O96,0),OFFSET('SS Taylor expansion'!$AJ$6,UsefulSeries!$O96,0):OFFSET('SS Taylor expansion'!$AJ$7,UsefulSeries!$O96,0)))+TRANSPOSE(MMULT(OFFSET('Useful matrices &amp; checks'!$AC$6,UsefulSeries!$O96,0):OFFSET('Useful matrices &amp; checks'!$AD$7,UsefulSeries!$O96,0),TRANSPOSE(L104:M104)))</f>
        <v>-1.4639015389268138E-4</v>
      </c>
      <c r="M105" s="29">
        <f ca="1"/>
        <v>4.1211849282653159E-4</v>
      </c>
      <c r="N105" s="39">
        <f t="array" aca="1" ref="N105:O105" ca="1">TRANSPOSE(MMULT(OFFSET('Useful matrices &amp; checks'!$AC$6,UsefulSeries!$O96,0):OFFSET('Useful matrices &amp; checks'!$AD$7,UsefulSeries!$O96,0),TRANSPOSE(N104:O104)))</f>
        <v>1.4401926459916612E-6</v>
      </c>
      <c r="O105" s="39">
        <f ca="1"/>
        <v>-2.5994456244802866E-8</v>
      </c>
      <c r="P105" s="39">
        <f t="shared" ca="1" si="5"/>
        <v>-4.6496075374738113E-4</v>
      </c>
      <c r="Q105" s="39">
        <f t="shared" ca="1" si="6"/>
        <v>-3.6243113585276862E-7</v>
      </c>
      <c r="R105" s="29"/>
      <c r="S105" s="29">
        <f>'Flow probs &amp; rates'!E98-'Flow probs &amp; rates'!E97</f>
        <v>-3.6541594251238152E-4</v>
      </c>
      <c r="T105" s="29">
        <f>'Flow probs &amp; rates'!F98-'Flow probs &amp; rates'!F97</f>
        <v>7.993410482605226E-4</v>
      </c>
      <c r="U105" s="29">
        <f>'Flow probs &amp; rates'!H98-'Flow probs &amp; rates'!H97</f>
        <v>-2.2071462387099339E-5</v>
      </c>
      <c r="V105" s="29"/>
      <c r="W105" s="29">
        <f ca="1">(1-'Flow probs &amp; rates'!$H97)*'Output - Variance decomp.'!C105/('Flow probs &amp; rates'!$E97+'Flow probs &amp; rates'!$F97)-'Flow probs &amp; rates'!$H97*'Output - Variance decomp.'!B105/('Flow probs &amp; rates'!$E97+'Flow probs &amp; rates'!$F97)</f>
        <v>1.0600627462722958E-3</v>
      </c>
      <c r="X105" s="29">
        <f ca="1">(1-'Flow probs &amp; rates'!$H97)*'Output - Variance decomp.'!E105/('Flow probs &amp; rates'!$E97+'Flow probs &amp; rates'!$F97)-'Flow probs &amp; rates'!$H97*'Output - Variance decomp.'!D105/('Flow probs &amp; rates'!$E97+'Flow probs &amp; rates'!$F97)</f>
        <v>2.4143101724435799E-5</v>
      </c>
      <c r="Y105" s="29">
        <f ca="1">(1-'Flow probs &amp; rates'!$H97)*'Output - Variance decomp.'!G105/('Flow probs &amp; rates'!$E97+'Flow probs &amp; rates'!$F97)-'Flow probs &amp; rates'!$H97*'Output - Variance decomp.'!F105/('Flow probs &amp; rates'!$E97+'Flow probs &amp; rates'!$F97)</f>
        <v>-2.8841684029262053E-4</v>
      </c>
      <c r="Z105" s="29">
        <f ca="1">(1-'Flow probs &amp; rates'!$H97)*'Output - Variance decomp.'!I105/('Flow probs &amp; rates'!$E97+'Flow probs &amp; rates'!$F97)-'Flow probs &amp; rates'!$H97*'Output - Variance decomp.'!H105/('Flow probs &amp; rates'!$E97+'Flow probs &amp; rates'!$F97)</f>
        <v>-1.9507301820275976E-4</v>
      </c>
      <c r="AA105" s="29">
        <f ca="1">(1-'Flow probs &amp; rates'!$H97)*'Output - Variance decomp.'!K105/('Flow probs &amp; rates'!$E97+'Flow probs &amp; rates'!$F97)-'Flow probs &amp; rates'!$H97*'Output - Variance decomp.'!J105/('Flow probs &amp; rates'!$E97+'Flow probs &amp; rates'!$F97)</f>
        <v>-6.7383764875821712E-5</v>
      </c>
      <c r="AB105" s="29">
        <f ca="1">(1-'Flow probs &amp; rates'!$H97)*'Output - Variance decomp.'!M105/('Flow probs &amp; rates'!$E97+'Flow probs &amp; rates'!$F97)-'Flow probs &amp; rates'!$H97*'Output - Variance decomp.'!L105/('Flow probs &amp; rates'!$E97+'Flow probs &amp; rates'!$F97)</f>
        <v>5.9523394993496513E-4</v>
      </c>
      <c r="AC105" s="29">
        <f ca="1">(1-'Flow probs &amp; rates'!$H97)*'Output - Variance decomp.'!O105/('Flow probs &amp; rates'!$E97+'Flow probs &amp; rates'!$F97)-'Flow probs &amp; rates'!$H97*'Output - Variance decomp.'!N105/('Flow probs &amp; rates'!$E97+'Flow probs &amp; rates'!$F97)</f>
        <v>-1.3678416761083367E-7</v>
      </c>
      <c r="AD105" s="29">
        <f t="shared" ca="1" si="4"/>
        <v>-1.1505008527799832E-3</v>
      </c>
    </row>
    <row r="106" spans="1:30" x14ac:dyDescent="0.35">
      <c r="A106" s="2" t="s">
        <v>154</v>
      </c>
      <c r="B106" s="29">
        <f t="array" aca="1" ref="B106:C106" ca="1">TRANSPOSE(MMULT(OFFSET('Useful matrices &amp; checks'!$Y$6,UsefulSeries!$O97,0):OFFSET('Useful matrices &amp; checks'!$Z$7,UsefulSeries!$O97,0),OFFSET('SS Taylor expansion'!$AE$6,UsefulSeries!$O97,0):OFFSET('SS Taylor expansion'!$AE$7,UsefulSeries!$O97,0)))+TRANSPOSE(MMULT(OFFSET('Useful matrices &amp; checks'!$AC$6,UsefulSeries!$O97,0):OFFSET('Useful matrices &amp; checks'!$AD$7,UsefulSeries!$O97,0),TRANSPOSE(B105:C105)))</f>
        <v>3.6385627210573841E-5</v>
      </c>
      <c r="C106" s="29">
        <f ca="1"/>
        <v>2.1893675091730499E-5</v>
      </c>
      <c r="D106" s="29">
        <f t="array" aca="1" ref="D106:E106" ca="1">TRANSPOSE(MMULT(OFFSET('Useful matrices &amp; checks'!$Y$6,UsefulSeries!$O97,0):OFFSET('Useful matrices &amp; checks'!$Z$7,UsefulSeries!$O97,0),OFFSET('SS Taylor expansion'!$AF$6,UsefulSeries!$O97,0):OFFSET('SS Taylor expansion'!$AF$7,UsefulSeries!$O97,0)))+TRANSPOSE(MMULT(OFFSET('Useful matrices &amp; checks'!$AC$6,UsefulSeries!$O97,0):OFFSET('Useful matrices &amp; checks'!$AD$7,UsefulSeries!$O97,0),TRANSPOSE(D105:E105)))</f>
        <v>-1.5739878144040354E-4</v>
      </c>
      <c r="E106" s="29">
        <f ca="1"/>
        <v>5.4131131938400727E-6</v>
      </c>
      <c r="F106" s="29">
        <f t="array" aca="1" ref="F106:G106" ca="1">TRANSPOSE(MMULT(OFFSET('Useful matrices &amp; checks'!$Y$6,UsefulSeries!$O97,0):OFFSET('Useful matrices &amp; checks'!$Z$7,UsefulSeries!$O97,0),OFFSET('SS Taylor expansion'!$AG$6,UsefulSeries!$O97,0):OFFSET('SS Taylor expansion'!$AG$7,UsefulSeries!$O97,0)))+TRANSPOSE(MMULT(OFFSET('Useful matrices &amp; checks'!$AC$6,UsefulSeries!$O97,0):OFFSET('Useful matrices &amp; checks'!$AD$7,UsefulSeries!$O97,0),TRANSPOSE(F105:G105)))</f>
        <v>4.3109473894800254E-4</v>
      </c>
      <c r="G106" s="29">
        <f ca="1"/>
        <v>-2.9150175544127158E-5</v>
      </c>
      <c r="H106" s="29">
        <f t="array" aca="1" ref="H106:I106" ca="1">TRANSPOSE(MMULT(OFFSET('Useful matrices &amp; checks'!$Y$6,UsefulSeries!$O97,0):OFFSET('Useful matrices &amp; checks'!$Z$7,UsefulSeries!$O97,0),OFFSET('SS Taylor expansion'!$AH$6,UsefulSeries!$O97,0):OFFSET('SS Taylor expansion'!$AH$7,UsefulSeries!$O97,0)))+TRANSPOSE(MMULT(OFFSET('Useful matrices &amp; checks'!$AC$6,UsefulSeries!$O97,0):OFFSET('Useful matrices &amp; checks'!$AD$7,UsefulSeries!$O97,0),TRANSPOSE(H105:I105)))</f>
        <v>-4.830033942168552E-4</v>
      </c>
      <c r="I106" s="29">
        <f ca="1"/>
        <v>-5.1732879191896352E-4</v>
      </c>
      <c r="J106" s="29">
        <f t="array" aca="1" ref="J106:K106" ca="1">TRANSPOSE(MMULT(OFFSET('Useful matrices &amp; checks'!$Y$6,UsefulSeries!$O97,0):OFFSET('Useful matrices &amp; checks'!$Z$7,UsefulSeries!$O97,0),OFFSET('SS Taylor expansion'!$AI$6,UsefulSeries!$O97,0):OFFSET('SS Taylor expansion'!$AI$7,UsefulSeries!$O97,0)))+TRANSPOSE(MMULT(OFFSET('Useful matrices &amp; checks'!$AC$6,UsefulSeries!$O97,0):OFFSET('Useful matrices &amp; checks'!$AD$7,UsefulSeries!$O97,0),TRANSPOSE(J105:K105)))</f>
        <v>4.8397112013202876E-4</v>
      </c>
      <c r="K106" s="29">
        <f ca="1"/>
        <v>-1.1680587618053147E-5</v>
      </c>
      <c r="L106" s="29">
        <f t="array" aca="1" ref="L106:M106" ca="1">TRANSPOSE(MMULT(OFFSET('Useful matrices &amp; checks'!$Y$6,UsefulSeries!$O97,0):OFFSET('Useful matrices &amp; checks'!$Z$7,UsefulSeries!$O97,0),OFFSET('SS Taylor expansion'!$AJ$6,UsefulSeries!$O97,0):OFFSET('SS Taylor expansion'!$AJ$7,UsefulSeries!$O97,0)))+TRANSPOSE(MMULT(OFFSET('Useful matrices &amp; checks'!$AC$6,UsefulSeries!$O97,0):OFFSET('Useful matrices &amp; checks'!$AD$7,UsefulSeries!$O97,0),TRANSPOSE(L105:M105)))</f>
        <v>-7.9361099056491486E-5</v>
      </c>
      <c r="M106" s="29">
        <f ca="1"/>
        <v>-3.7395686585246952E-5</v>
      </c>
      <c r="N106" s="39">
        <f t="array" aca="1" ref="N106:O106" ca="1">TRANSPOSE(MMULT(OFFSET('Useful matrices &amp; checks'!$AC$6,UsefulSeries!$O97,0):OFFSET('Useful matrices &amp; checks'!$AD$7,UsefulSeries!$O97,0),TRANSPOSE(N105:O105)))</f>
        <v>1.3151700946909064E-6</v>
      </c>
      <c r="O106" s="39">
        <f ca="1"/>
        <v>-3.5254993089142516E-8</v>
      </c>
      <c r="P106" s="39">
        <f t="shared" ca="1" si="5"/>
        <v>-4.3863864479233057E-4</v>
      </c>
      <c r="Q106" s="39">
        <f t="shared" ca="1" si="6"/>
        <v>1.7891517527396875E-5</v>
      </c>
      <c r="R106" s="29"/>
      <c r="S106" s="29">
        <f>'Flow probs &amp; rates'!E99-'Flow probs &amp; rates'!E98</f>
        <v>-2.0563526312078473E-4</v>
      </c>
      <c r="T106" s="29">
        <f>'Flow probs &amp; rates'!F99-'Flow probs &amp; rates'!F98</f>
        <v>-5.5039219084651245E-4</v>
      </c>
      <c r="U106" s="29">
        <f>'Flow probs &amp; rates'!H99-'Flow probs &amp; rates'!H98</f>
        <v>-1.4041013307056205E-4</v>
      </c>
      <c r="V106" s="29"/>
      <c r="W106" s="29">
        <f ca="1">(1-'Flow probs &amp; rates'!$H98)*'Output - Variance decomp.'!C106/('Flow probs &amp; rates'!$E98+'Flow probs &amp; rates'!$F98)-'Flow probs &amp; rates'!$H98*'Output - Variance decomp.'!B106/('Flow probs &amp; rates'!$E98+'Flow probs &amp; rates'!$F98)</f>
        <v>2.8542348065234914E-5</v>
      </c>
      <c r="X106" s="29">
        <f ca="1">(1-'Flow probs &amp; rates'!$H98)*'Output - Variance decomp.'!E106/('Flow probs &amp; rates'!$E98+'Flow probs &amp; rates'!$F98)-'Flow probs &amp; rates'!$H98*'Output - Variance decomp.'!D106/('Flow probs &amp; rates'!$E98+'Flow probs &amp; rates'!$F98)</f>
        <v>1.8583851034749614E-5</v>
      </c>
      <c r="Y106" s="29">
        <f ca="1">(1-'Flow probs &amp; rates'!$H98)*'Output - Variance decomp.'!G106/('Flow probs &amp; rates'!$E98+'Flow probs &amp; rates'!$F98)-'Flow probs &amp; rates'!$H98*'Output - Variance decomp.'!F106/('Flow probs &amp; rates'!$E98+'Flow probs &amp; rates'!$F98)</f>
        <v>-7.1222276043971064E-5</v>
      </c>
      <c r="Z106" s="29">
        <f ca="1">(1-'Flow probs &amp; rates'!$H98)*'Output - Variance decomp.'!I106/('Flow probs &amp; rates'!$E98+'Flow probs &amp; rates'!$F98)-'Flow probs &amp; rates'!$H98*'Output - Variance decomp.'!H106/('Flow probs &amp; rates'!$E98+'Flow probs &amp; rates'!$F98)</f>
        <v>-7.0053084794106739E-4</v>
      </c>
      <c r="AA106" s="29">
        <f ca="1">(1-'Flow probs &amp; rates'!$H98)*'Output - Variance decomp.'!K106/('Flow probs &amp; rates'!$E98+'Flow probs &amp; rates'!$F98)-'Flow probs &amp; rates'!$H98*'Output - Variance decomp.'!J106/('Flow probs &amp; rates'!$E98+'Flow probs &amp; rates'!$F98)</f>
        <v>-5.0099245171740266E-5</v>
      </c>
      <c r="AB106" s="29">
        <f ca="1">(1-'Flow probs &amp; rates'!$H98)*'Output - Variance decomp.'!M106/('Flow probs &amp; rates'!$E98+'Flow probs &amp; rates'!$F98)-'Flow probs &amp; rates'!$H98*'Output - Variance decomp.'!L106/('Flow probs &amp; rates'!$E98+'Flow probs &amp; rates'!$F98)</f>
        <v>-4.7559642461499233E-5</v>
      </c>
      <c r="AC106" s="29">
        <f ca="1">(1-'Flow probs &amp; rates'!$H98)*'Output - Variance decomp.'!O106/('Flow probs &amp; rates'!$E98+'Flow probs &amp; rates'!$F98)-'Flow probs &amp; rates'!$H98*'Output - Variance decomp.'!N106/('Flow probs &amp; rates'!$E98+'Flow probs &amp; rates'!$F98)</f>
        <v>-1.411274838607112E-7</v>
      </c>
      <c r="AD106" s="29">
        <f t="shared" ca="1" si="4"/>
        <v>6.820168069315921E-4</v>
      </c>
    </row>
    <row r="107" spans="1:30" x14ac:dyDescent="0.35">
      <c r="A107" s="2" t="s">
        <v>155</v>
      </c>
      <c r="B107" s="29">
        <f t="array" aca="1" ref="B107:C107" ca="1">TRANSPOSE(MMULT(OFFSET('Useful matrices &amp; checks'!$Y$6,UsefulSeries!$O98,0):OFFSET('Useful matrices &amp; checks'!$Z$7,UsefulSeries!$O98,0),OFFSET('SS Taylor expansion'!$AE$6,UsefulSeries!$O98,0):OFFSET('SS Taylor expansion'!$AE$7,UsefulSeries!$O98,0)))+TRANSPOSE(MMULT(OFFSET('Useful matrices &amp; checks'!$AC$6,UsefulSeries!$O98,0):OFFSET('Useful matrices &amp; checks'!$AD$7,UsefulSeries!$O98,0),TRANSPOSE(B106:C106)))</f>
        <v>-6.9039138168373729E-5</v>
      </c>
      <c r="C107" s="29">
        <f ca="1"/>
        <v>1.0767684879417789E-4</v>
      </c>
      <c r="D107" s="29">
        <f t="array" aca="1" ref="D107:E107" ca="1">TRANSPOSE(MMULT(OFFSET('Useful matrices &amp; checks'!$Y$6,UsefulSeries!$O98,0):OFFSET('Useful matrices &amp; checks'!$Z$7,UsefulSeries!$O98,0),OFFSET('SS Taylor expansion'!$AF$6,UsefulSeries!$O98,0):OFFSET('SS Taylor expansion'!$AF$7,UsefulSeries!$O98,0)))+TRANSPOSE(MMULT(OFFSET('Useful matrices &amp; checks'!$AC$6,UsefulSeries!$O98,0):OFFSET('Useful matrices &amp; checks'!$AD$7,UsefulSeries!$O98,0),TRANSPOSE(D106:E106)))</f>
        <v>-1.2747334984929812E-4</v>
      </c>
      <c r="E107" s="29">
        <f ca="1"/>
        <v>3.6720444965920707E-6</v>
      </c>
      <c r="F107" s="29">
        <f t="array" aca="1" ref="F107:G107" ca="1">TRANSPOSE(MMULT(OFFSET('Useful matrices &amp; checks'!$Y$6,UsefulSeries!$O98,0):OFFSET('Useful matrices &amp; checks'!$Z$7,UsefulSeries!$O98,0),OFFSET('SS Taylor expansion'!$AG$6,UsefulSeries!$O98,0):OFFSET('SS Taylor expansion'!$AG$7,UsefulSeries!$O98,0)))+TRANSPOSE(MMULT(OFFSET('Useful matrices &amp; checks'!$AC$6,UsefulSeries!$O98,0):OFFSET('Useful matrices &amp; checks'!$AD$7,UsefulSeries!$O98,0),TRANSPOSE(F106:G106)))</f>
        <v>6.7692835318096368E-4</v>
      </c>
      <c r="G107" s="29">
        <f ca="1"/>
        <v>-2.5526090869286145E-4</v>
      </c>
      <c r="H107" s="29">
        <f t="array" aca="1" ref="H107:I107" ca="1">TRANSPOSE(MMULT(OFFSET('Useful matrices &amp; checks'!$Y$6,UsefulSeries!$O98,0):OFFSET('Useful matrices &amp; checks'!$Z$7,UsefulSeries!$O98,0),OFFSET('SS Taylor expansion'!$AH$6,UsefulSeries!$O98,0):OFFSET('SS Taylor expansion'!$AH$7,UsefulSeries!$O98,0)))+TRANSPOSE(MMULT(OFFSET('Useful matrices &amp; checks'!$AC$6,UsefulSeries!$O98,0):OFFSET('Useful matrices &amp; checks'!$AD$7,UsefulSeries!$O98,0),TRANSPOSE(H106:I106)))</f>
        <v>-6.0278973988262777E-4</v>
      </c>
      <c r="I107" s="29">
        <f ca="1"/>
        <v>-3.1012452987799223E-4</v>
      </c>
      <c r="J107" s="29">
        <f t="array" aca="1" ref="J107:K107" ca="1">TRANSPOSE(MMULT(OFFSET('Useful matrices &amp; checks'!$Y$6,UsefulSeries!$O98,0):OFFSET('Useful matrices &amp; checks'!$Z$7,UsefulSeries!$O98,0),OFFSET('SS Taylor expansion'!$AI$6,UsefulSeries!$O98,0):OFFSET('SS Taylor expansion'!$AI$7,UsefulSeries!$O98,0)))+TRANSPOSE(MMULT(OFFSET('Useful matrices &amp; checks'!$AC$6,UsefulSeries!$O98,0):OFFSET('Useful matrices &amp; checks'!$AD$7,UsefulSeries!$O98,0),TRANSPOSE(J106:K106)))</f>
        <v>4.7729445574306754E-4</v>
      </c>
      <c r="K107" s="29">
        <f ca="1"/>
        <v>-8.874178626277354E-6</v>
      </c>
      <c r="L107" s="29">
        <f t="array" aca="1" ref="L107:M107" ca="1">TRANSPOSE(MMULT(OFFSET('Useful matrices &amp; checks'!$Y$6,UsefulSeries!$O98,0):OFFSET('Useful matrices &amp; checks'!$Z$7,UsefulSeries!$O98,0),OFFSET('SS Taylor expansion'!$AJ$6,UsefulSeries!$O98,0):OFFSET('SS Taylor expansion'!$AJ$7,UsefulSeries!$O98,0)))+TRANSPOSE(MMULT(OFFSET('Useful matrices &amp; checks'!$AC$6,UsefulSeries!$O98,0):OFFSET('Useful matrices &amp; checks'!$AD$7,UsefulSeries!$O98,0),TRANSPOSE(L106:M106)))</f>
        <v>-5.8860965432761095E-5</v>
      </c>
      <c r="M107" s="29">
        <f ca="1"/>
        <v>1.255841043688169E-4</v>
      </c>
      <c r="N107" s="39">
        <f t="array" aca="1" ref="N107:O107" ca="1">TRANSPOSE(MMULT(OFFSET('Useful matrices &amp; checks'!$AC$6,UsefulSeries!$O98,0):OFFSET('Useful matrices &amp; checks'!$AD$7,UsefulSeries!$O98,0),TRANSPOSE(N106:O106)))</f>
        <v>1.2552153063635543E-6</v>
      </c>
      <c r="O107" s="39">
        <f ca="1"/>
        <v>-2.5866492245121627E-8</v>
      </c>
      <c r="P107" s="39">
        <f t="shared" ca="1" si="5"/>
        <v>-4.1459164851541781E-4</v>
      </c>
      <c r="Q107" s="39">
        <f t="shared" ca="1" si="6"/>
        <v>9.0104918895406705E-6</v>
      </c>
      <c r="R107" s="29"/>
      <c r="S107" s="29">
        <f>'Flow probs &amp; rates'!E100-'Flow probs &amp; rates'!E99</f>
        <v>-1.1727681761808384E-4</v>
      </c>
      <c r="T107" s="29">
        <f>'Flow probs &amp; rates'!F100-'Flow probs &amp; rates'!F99</f>
        <v>-3.2834199414024864E-4</v>
      </c>
      <c r="U107" s="29">
        <f>'Flow probs &amp; rates'!H100-'Flow probs &amp; rates'!H99</f>
        <v>-1.04398573660993E-3</v>
      </c>
      <c r="V107" s="29"/>
      <c r="W107" s="29">
        <f ca="1">(1-'Flow probs &amp; rates'!$H99)*'Output - Variance decomp.'!C107/('Flow probs &amp; rates'!$E99+'Flow probs &amp; rates'!$F99)-'Flow probs &amp; rates'!$H99*'Output - Variance decomp.'!B107/('Flow probs &amp; rates'!$E99+'Flow probs &amp; rates'!$F99)</f>
        <v>1.577410084016479E-4</v>
      </c>
      <c r="X107" s="29">
        <f ca="1">(1-'Flow probs &amp; rates'!$H99)*'Output - Variance decomp.'!E107/('Flow probs &amp; rates'!$E99+'Flow probs &amp; rates'!$F99)-'Flow probs &amp; rates'!$H99*'Output - Variance decomp.'!D107/('Flow probs &amp; rates'!$E99+'Flow probs &amp; rates'!$F99)</f>
        <v>1.403046398089669E-5</v>
      </c>
      <c r="Y107" s="29">
        <f ca="1">(1-'Flow probs &amp; rates'!$H99)*'Output - Variance decomp.'!G107/('Flow probs &amp; rates'!$E99+'Flow probs &amp; rates'!$F99)-'Flow probs &amp; rates'!$H99*'Output - Variance decomp.'!F107/('Flow probs &amp; rates'!$E99+'Flow probs &amp; rates'!$F99)</f>
        <v>-4.0943258277282082E-4</v>
      </c>
      <c r="Z107" s="29">
        <f ca="1">(1-'Flow probs &amp; rates'!$H99)*'Output - Variance decomp.'!I107/('Flow probs &amp; rates'!$E99+'Flow probs &amp; rates'!$F99)-'Flow probs &amp; rates'!$H99*'Output - Variance decomp.'!H107/('Flow probs &amp; rates'!$E99+'Flow probs &amp; rates'!$F99)</f>
        <v>-3.9888906183303368E-4</v>
      </c>
      <c r="AA107" s="29">
        <f ca="1">(1-'Flow probs &amp; rates'!$H99)*'Output - Variance decomp.'!K107/('Flow probs &amp; rates'!$E99+'Flow probs &amp; rates'!$F99)-'Flow probs &amp; rates'!$H99*'Output - Variance decomp.'!J107/('Flow probs &amp; rates'!$E99+'Flow probs &amp; rates'!$F99)</f>
        <v>-4.5608405447993051E-5</v>
      </c>
      <c r="AB107" s="29">
        <f ca="1">(1-'Flow probs &amp; rates'!$H99)*'Output - Variance decomp.'!M107/('Flow probs &amp; rates'!$E99+'Flow probs &amp; rates'!$F99)-'Flow probs &amp; rates'!$H99*'Output - Variance decomp.'!L107/('Flow probs &amp; rates'!$E99+'Flow probs &amp; rates'!$F99)</f>
        <v>1.8247658796944174E-4</v>
      </c>
      <c r="AC107" s="29">
        <f ca="1">(1-'Flow probs &amp; rates'!$H99)*'Output - Variance decomp.'!O107/('Flow probs &amp; rates'!$E99+'Flow probs &amp; rates'!$F99)-'Flow probs &amp; rates'!$H99*'Output - Variance decomp.'!N107/('Flow probs &amp; rates'!$E99+'Flow probs &amp; rates'!$F99)</f>
        <v>-1.2353579549583315E-7</v>
      </c>
      <c r="AD107" s="29">
        <f t="shared" ca="1" si="4"/>
        <v>-5.4418021111257307E-4</v>
      </c>
    </row>
    <row r="108" spans="1:30" x14ac:dyDescent="0.35">
      <c r="A108" s="2" t="s">
        <v>156</v>
      </c>
      <c r="B108" s="29">
        <f t="array" aca="1" ref="B108:C108" ca="1">TRANSPOSE(MMULT(OFFSET('Useful matrices &amp; checks'!$Y$6,UsefulSeries!$O99,0):OFFSET('Useful matrices &amp; checks'!$Z$7,UsefulSeries!$O99,0),OFFSET('SS Taylor expansion'!$AE$6,UsefulSeries!$O99,0):OFFSET('SS Taylor expansion'!$AE$7,UsefulSeries!$O99,0)))+TRANSPOSE(MMULT(OFFSET('Useful matrices &amp; checks'!$AC$6,UsefulSeries!$O99,0):OFFSET('Useful matrices &amp; checks'!$AD$7,UsefulSeries!$O99,0),TRANSPOSE(B107:C107)))</f>
        <v>-2.9292901870144175E-7</v>
      </c>
      <c r="C108" s="29">
        <f ca="1"/>
        <v>2.2133682837165961E-5</v>
      </c>
      <c r="D108" s="29">
        <f t="array" aca="1" ref="D108:E108" ca="1">TRANSPOSE(MMULT(OFFSET('Useful matrices &amp; checks'!$Y$6,UsefulSeries!$O99,0):OFFSET('Useful matrices &amp; checks'!$Z$7,UsefulSeries!$O99,0),OFFSET('SS Taylor expansion'!$AF$6,UsefulSeries!$O99,0):OFFSET('SS Taylor expansion'!$AF$7,UsefulSeries!$O99,0)))+TRANSPOSE(MMULT(OFFSET('Useful matrices &amp; checks'!$AC$6,UsefulSeries!$O99,0):OFFSET('Useful matrices &amp; checks'!$AD$7,UsefulSeries!$O99,0),TRANSPOSE(D107:E107)))</f>
        <v>-2.4779826766384142E-4</v>
      </c>
      <c r="E108" s="29">
        <f ca="1"/>
        <v>1.7970338193799208E-6</v>
      </c>
      <c r="F108" s="29">
        <f t="array" aca="1" ref="F108:G108" ca="1">TRANSPOSE(MMULT(OFFSET('Useful matrices &amp; checks'!$Y$6,UsefulSeries!$O99,0):OFFSET('Useful matrices &amp; checks'!$Z$7,UsefulSeries!$O99,0),OFFSET('SS Taylor expansion'!$AG$6,UsefulSeries!$O99,0):OFFSET('SS Taylor expansion'!$AG$7,UsefulSeries!$O99,0)))+TRANSPOSE(MMULT(OFFSET('Useful matrices &amp; checks'!$AC$6,UsefulSeries!$O99,0):OFFSET('Useful matrices &amp; checks'!$AD$7,UsefulSeries!$O99,0),TRANSPOSE(F107:G107)))</f>
        <v>9.0830989180860564E-5</v>
      </c>
      <c r="G108" s="29">
        <f ca="1"/>
        <v>2.937194656625142E-4</v>
      </c>
      <c r="H108" s="29">
        <f t="array" aca="1" ref="H108:I108" ca="1">TRANSPOSE(MMULT(OFFSET('Useful matrices &amp; checks'!$Y$6,UsefulSeries!$O99,0):OFFSET('Useful matrices &amp; checks'!$Z$7,UsefulSeries!$O99,0),OFFSET('SS Taylor expansion'!$AH$6,UsefulSeries!$O99,0):OFFSET('SS Taylor expansion'!$AH$7,UsefulSeries!$O99,0)))+TRANSPOSE(MMULT(OFFSET('Useful matrices &amp; checks'!$AC$6,UsefulSeries!$O99,0):OFFSET('Useful matrices &amp; checks'!$AD$7,UsefulSeries!$O99,0),TRANSPOSE(H107:I107)))</f>
        <v>-5.8540656384762735E-4</v>
      </c>
      <c r="I108" s="29">
        <f ca="1"/>
        <v>1.9749012182370602E-4</v>
      </c>
      <c r="J108" s="29">
        <f t="array" aca="1" ref="J108:K108" ca="1">TRANSPOSE(MMULT(OFFSET('Useful matrices &amp; checks'!$Y$6,UsefulSeries!$O99,0):OFFSET('Useful matrices &amp; checks'!$Z$7,UsefulSeries!$O99,0),OFFSET('SS Taylor expansion'!$AI$6,UsefulSeries!$O99,0):OFFSET('SS Taylor expansion'!$AI$7,UsefulSeries!$O99,0)))+TRANSPOSE(MMULT(OFFSET('Useful matrices &amp; checks'!$AC$6,UsefulSeries!$O99,0):OFFSET('Useful matrices &amp; checks'!$AD$7,UsefulSeries!$O99,0),TRANSPOSE(J107:K107)))</f>
        <v>7.561094610866022E-4</v>
      </c>
      <c r="K108" s="29">
        <f ca="1"/>
        <v>-4.6387474055603547E-6</v>
      </c>
      <c r="L108" s="29">
        <f t="array" aca="1" ref="L108:M108" ca="1">TRANSPOSE(MMULT(OFFSET('Useful matrices &amp; checks'!$Y$6,UsefulSeries!$O99,0):OFFSET('Useful matrices &amp; checks'!$Z$7,UsefulSeries!$O99,0),OFFSET('SS Taylor expansion'!$AJ$6,UsefulSeries!$O99,0):OFFSET('SS Taylor expansion'!$AJ$7,UsefulSeries!$O99,0)))+TRANSPOSE(MMULT(OFFSET('Useful matrices &amp; checks'!$AC$6,UsefulSeries!$O99,0):OFFSET('Useful matrices &amp; checks'!$AD$7,UsefulSeries!$O99,0),TRANSPOSE(L107:M107)))</f>
        <v>-3.3604358378341609E-5</v>
      </c>
      <c r="M108" s="29">
        <f ca="1"/>
        <v>1.318738442467339E-5</v>
      </c>
      <c r="N108" s="39">
        <f t="array" aca="1" ref="N108:O108" ca="1">TRANSPOSE(MMULT(OFFSET('Useful matrices &amp; checks'!$AC$6,UsefulSeries!$O99,0):OFFSET('Useful matrices &amp; checks'!$AD$7,UsefulSeries!$O99,0),TRANSPOSE(N107:O107)))</f>
        <v>1.2066372776393384E-6</v>
      </c>
      <c r="O108" s="39">
        <f ca="1"/>
        <v>-1.4866203702009628E-8</v>
      </c>
      <c r="P108" s="39">
        <f t="shared" ca="1" si="5"/>
        <v>-4.0360366819912661E-4</v>
      </c>
      <c r="Q108" s="39">
        <f t="shared" ca="1" si="6"/>
        <v>2.1412073077379093E-5</v>
      </c>
      <c r="R108" s="29"/>
      <c r="S108" s="29">
        <f>'Flow probs &amp; rates'!E101-'Flow probs &amp; rates'!E100</f>
        <v>-4.2255869956253633E-4</v>
      </c>
      <c r="T108" s="29">
        <f>'Flow probs &amp; rates'!F101-'Flow probs &amp; rates'!F100</f>
        <v>5.4508614803555622E-4</v>
      </c>
      <c r="U108" s="29">
        <f>'Flow probs &amp; rates'!H101-'Flow probs &amp; rates'!H100</f>
        <v>-6.5754735391787555E-4</v>
      </c>
      <c r="V108" s="29"/>
      <c r="W108" s="29">
        <f ca="1">(1-'Flow probs &amp; rates'!$H100)*'Output - Variance decomp.'!C108/('Flow probs &amp; rates'!$E100+'Flow probs &amp; rates'!$F100)-'Flow probs &amp; rates'!$H100*'Output - Variance decomp.'!B108/('Flow probs &amp; rates'!$E100+'Flow probs &amp; rates'!$F100)</f>
        <v>3.1518605727897357E-5</v>
      </c>
      <c r="X108" s="29">
        <f ca="1">(1-'Flow probs &amp; rates'!$H100)*'Output - Variance decomp.'!E108/('Flow probs &amp; rates'!$E100+'Flow probs &amp; rates'!$F100)-'Flow probs &amp; rates'!$H100*'Output - Variance decomp.'!D108/('Flow probs &amp; rates'!$E100+'Flow probs &amp; rates'!$F100)</f>
        <v>1.9316650413533161E-5</v>
      </c>
      <c r="Y108" s="29">
        <f ca="1">(1-'Flow probs &amp; rates'!$H100)*'Output - Variance decomp.'!G108/('Flow probs &amp; rates'!$E100+'Flow probs &amp; rates'!$F100)-'Flow probs &amp; rates'!$H100*'Output - Variance decomp.'!F108/('Flow probs &amp; rates'!$E100+'Flow probs &amp; rates'!$F100)</f>
        <v>4.1185367352755231E-4</v>
      </c>
      <c r="Z108" s="29">
        <f ca="1">(1-'Flow probs &amp; rates'!$H100)*'Output - Variance decomp.'!I108/('Flow probs &amp; rates'!$E100+'Flow probs &amp; rates'!$F100)-'Flow probs &amp; rates'!$H100*'Output - Variance decomp.'!H108/('Flow probs &amp; rates'!$E100+'Flow probs &amp; rates'!$F100)</f>
        <v>3.2064393626127675E-4</v>
      </c>
      <c r="AA108" s="29">
        <f ca="1">(1-'Flow probs &amp; rates'!$H100)*'Output - Variance decomp.'!K108/('Flow probs &amp; rates'!$E100+'Flow probs &amp; rates'!$F100)-'Flow probs &amp; rates'!$H100*'Output - Variance decomp.'!J108/('Flow probs &amp; rates'!$E100+'Flow probs &amp; rates'!$F100)</f>
        <v>-5.7739190803918615E-5</v>
      </c>
      <c r="AB108" s="29">
        <f ca="1">(1-'Flow probs &amp; rates'!$H100)*'Output - Variance decomp.'!M108/('Flow probs &amp; rates'!$E100+'Flow probs &amp; rates'!$F100)-'Flow probs &amp; rates'!$H100*'Output - Variance decomp.'!L108/('Flow probs &amp; rates'!$E100+'Flow probs &amp; rates'!$F100)</f>
        <v>2.1039928487222948E-5</v>
      </c>
      <c r="AC108" s="29">
        <f ca="1">(1-'Flow probs &amp; rates'!$H100)*'Output - Variance decomp.'!O108/('Flow probs &amp; rates'!$E100+'Flow probs &amp; rates'!$F100)-'Flow probs &amp; rates'!$H100*'Output - Variance decomp.'!N108/('Flow probs &amp; rates'!$E100+'Flow probs &amp; rates'!$F100)</f>
        <v>-1.0276445331660242E-7</v>
      </c>
      <c r="AD108" s="29">
        <f t="shared" ca="1" si="4"/>
        <v>-1.4040781930781229E-3</v>
      </c>
    </row>
    <row r="109" spans="1:30" x14ac:dyDescent="0.35">
      <c r="A109" s="2" t="s">
        <v>157</v>
      </c>
      <c r="B109" s="29">
        <f t="array" aca="1" ref="B109:C109" ca="1">TRANSPOSE(MMULT(OFFSET('Useful matrices &amp; checks'!$Y$6,UsefulSeries!$O100,0):OFFSET('Useful matrices &amp; checks'!$Z$7,UsefulSeries!$O100,0),OFFSET('SS Taylor expansion'!$AE$6,UsefulSeries!$O100,0):OFFSET('SS Taylor expansion'!$AE$7,UsefulSeries!$O100,0)))+TRANSPOSE(MMULT(OFFSET('Useful matrices &amp; checks'!$AC$6,UsefulSeries!$O100,0):OFFSET('Useful matrices &amp; checks'!$AD$7,UsefulSeries!$O100,0),TRANSPOSE(B108:C108)))</f>
        <v>1.1998956855312564E-3</v>
      </c>
      <c r="C109" s="29">
        <f ca="1"/>
        <v>-1.069707261130886E-3</v>
      </c>
      <c r="D109" s="29">
        <f t="array" aca="1" ref="D109:E109" ca="1">TRANSPOSE(MMULT(OFFSET('Useful matrices &amp; checks'!$Y$6,UsefulSeries!$O100,0):OFFSET('Useful matrices &amp; checks'!$Z$7,UsefulSeries!$O100,0),OFFSET('SS Taylor expansion'!$AF$6,UsefulSeries!$O100,0):OFFSET('SS Taylor expansion'!$AF$7,UsefulSeries!$O100,0)))+TRANSPOSE(MMULT(OFFSET('Useful matrices &amp; checks'!$AC$6,UsefulSeries!$O100,0):OFFSET('Useful matrices &amp; checks'!$AD$7,UsefulSeries!$O100,0),TRANSPOSE(D108:E108)))</f>
        <v>-5.8731629783521791E-4</v>
      </c>
      <c r="E109" s="29">
        <f ca="1"/>
        <v>1.7871463709863777E-5</v>
      </c>
      <c r="F109" s="29">
        <f t="array" aca="1" ref="F109:G109" ca="1">TRANSPOSE(MMULT(OFFSET('Useful matrices &amp; checks'!$Y$6,UsefulSeries!$O100,0):OFFSET('Useful matrices &amp; checks'!$Z$7,UsefulSeries!$O100,0),OFFSET('SS Taylor expansion'!$AG$6,UsefulSeries!$O100,0):OFFSET('SS Taylor expansion'!$AG$7,UsefulSeries!$O100,0)))+TRANSPOSE(MMULT(OFFSET('Useful matrices &amp; checks'!$AC$6,UsefulSeries!$O100,0):OFFSET('Useful matrices &amp; checks'!$AD$7,UsefulSeries!$O100,0),TRANSPOSE(F108:G108)))</f>
        <v>1.1973786413948598E-3</v>
      </c>
      <c r="G109" s="29">
        <f ca="1"/>
        <v>-7.953853142832288E-4</v>
      </c>
      <c r="H109" s="29">
        <f t="array" aca="1" ref="H109:I109" ca="1">TRANSPOSE(MMULT(OFFSET('Useful matrices &amp; checks'!$Y$6,UsefulSeries!$O100,0):OFFSET('Useful matrices &amp; checks'!$Z$7,UsefulSeries!$O100,0),OFFSET('SS Taylor expansion'!$AH$6,UsefulSeries!$O100,0):OFFSET('SS Taylor expansion'!$AH$7,UsefulSeries!$O100,0)))+TRANSPOSE(MMULT(OFFSET('Useful matrices &amp; checks'!$AC$6,UsefulSeries!$O100,0):OFFSET('Useful matrices &amp; checks'!$AD$7,UsefulSeries!$O100,0),TRANSPOSE(H108:I108)))</f>
        <v>-5.0375383297152033E-4</v>
      </c>
      <c r="I109" s="29">
        <f ca="1"/>
        <v>1.2610673879375435E-4</v>
      </c>
      <c r="J109" s="29">
        <f t="array" aca="1" ref="J109:K109" ca="1">TRANSPOSE(MMULT(OFFSET('Useful matrices &amp; checks'!$Y$6,UsefulSeries!$O100,0):OFFSET('Useful matrices &amp; checks'!$Z$7,UsefulSeries!$O100,0),OFFSET('SS Taylor expansion'!$AI$6,UsefulSeries!$O100,0):OFFSET('SS Taylor expansion'!$AI$7,UsefulSeries!$O100,0)))+TRANSPOSE(MMULT(OFFSET('Useful matrices &amp; checks'!$AC$6,UsefulSeries!$O100,0):OFFSET('Useful matrices &amp; checks'!$AD$7,UsefulSeries!$O100,0),TRANSPOSE(J108:K108)))</f>
        <v>6.7690674378612895E-4</v>
      </c>
      <c r="K109" s="29">
        <f ca="1"/>
        <v>-2.3727302194539241E-5</v>
      </c>
      <c r="L109" s="29">
        <f t="array" aca="1" ref="L109:M109" ca="1">TRANSPOSE(MMULT(OFFSET('Useful matrices &amp; checks'!$Y$6,UsefulSeries!$O100,0):OFFSET('Useful matrices &amp; checks'!$Z$7,UsefulSeries!$O100,0),OFFSET('SS Taylor expansion'!$AJ$6,UsefulSeries!$O100,0):OFFSET('SS Taylor expansion'!$AJ$7,UsefulSeries!$O100,0)))+TRANSPOSE(MMULT(OFFSET('Useful matrices &amp; checks'!$AC$6,UsefulSeries!$O100,0):OFFSET('Useful matrices &amp; checks'!$AD$7,UsefulSeries!$O100,0),TRANSPOSE(L108:M108)))</f>
        <v>-1.2345774523002271E-4</v>
      </c>
      <c r="M109" s="29">
        <f ca="1"/>
        <v>-7.9563360687686237E-4</v>
      </c>
      <c r="N109" s="39">
        <f t="array" aca="1" ref="N109:O109" ca="1">TRANSPOSE(MMULT(OFFSET('Useful matrices &amp; checks'!$AC$6,UsefulSeries!$O100,0):OFFSET('Useful matrices &amp; checks'!$AD$7,UsefulSeries!$O100,0),TRANSPOSE(N108:O108)))</f>
        <v>1.1219619652825376E-6</v>
      </c>
      <c r="O109" s="39">
        <f ca="1"/>
        <v>-4.3052529802675229E-8</v>
      </c>
      <c r="P109" s="39">
        <f t="shared" ca="1" si="5"/>
        <v>-5.0618582407871622E-4</v>
      </c>
      <c r="Q109" s="39">
        <f t="shared" ca="1" si="6"/>
        <v>1.6287693125536669E-4</v>
      </c>
      <c r="R109" s="29"/>
      <c r="S109" s="29">
        <f>'Flow probs &amp; rates'!E102-'Flow probs &amp; rates'!E101</f>
        <v>1.3545893325620506E-3</v>
      </c>
      <c r="T109" s="29">
        <f>'Flow probs &amp; rates'!F102-'Flow probs &amp; rates'!F101</f>
        <v>-2.3776414032563344E-3</v>
      </c>
      <c r="U109" s="29">
        <f>'Flow probs &amp; rates'!H102-'Flow probs &amp; rates'!H101</f>
        <v>-5.3361189236356132E-4</v>
      </c>
      <c r="V109" s="29"/>
      <c r="W109" s="29">
        <f ca="1">(1-'Flow probs &amp; rates'!$H101)*'Output - Variance decomp.'!C109/('Flow probs &amp; rates'!$E101+'Flow probs &amp; rates'!$F101)-'Flow probs &amp; rates'!$H101*'Output - Variance decomp.'!B109/('Flow probs &amp; rates'!$E101+'Flow probs &amp; rates'!$F101)</f>
        <v>-1.60304907063673E-3</v>
      </c>
      <c r="X109" s="29">
        <f ca="1">(1-'Flow probs &amp; rates'!$H101)*'Output - Variance decomp.'!E109/('Flow probs &amp; rates'!$E101+'Flow probs &amp; rates'!$F101)-'Flow probs &amp; rates'!$H101*'Output - Variance decomp.'!D109/('Flow probs &amp; rates'!$E101+'Flow probs &amp; rates'!$F101)</f>
        <v>6.4584954932227819E-5</v>
      </c>
      <c r="Y109" s="29">
        <f ca="1">(1-'Flow probs &amp; rates'!$H101)*'Output - Variance decomp.'!G109/('Flow probs &amp; rates'!$E101+'Flow probs &amp; rates'!$F101)-'Flow probs &amp; rates'!$H101*'Output - Variance decomp.'!F109/('Flow probs &amp; rates'!$E101+'Flow probs &amp; rates'!$F101)</f>
        <v>-1.212291875811157E-3</v>
      </c>
      <c r="Z109" s="29">
        <f ca="1">(1-'Flow probs &amp; rates'!$H101)*'Output - Variance decomp.'!I109/('Flow probs &amp; rates'!$E101+'Flow probs &amp; rates'!$F101)-'Flow probs &amp; rates'!$H101*'Output - Variance decomp.'!H109/('Flow probs &amp; rates'!$E101+'Flow probs &amp; rates'!$F101)</f>
        <v>2.1312560805015115E-4</v>
      </c>
      <c r="AA109" s="29">
        <f ca="1">(1-'Flow probs &amp; rates'!$H101)*'Output - Variance decomp.'!K109/('Flow probs &amp; rates'!$E101+'Flow probs &amp; rates'!$F101)-'Flow probs &amp; rates'!$H101*'Output - Variance decomp.'!J109/('Flow probs &amp; rates'!$E101+'Flow probs &amp; rates'!$F101)</f>
        <v>-7.8893040767364682E-5</v>
      </c>
      <c r="AB109" s="29">
        <f ca="1">(1-'Flow probs &amp; rates'!$H101)*'Output - Variance decomp.'!M109/('Flow probs &amp; rates'!$E101+'Flow probs &amp; rates'!$F101)-'Flow probs &amp; rates'!$H101*'Output - Variance decomp.'!L109/('Flow probs &amp; rates'!$E101+'Flow probs &amp; rates'!$F101)</f>
        <v>-1.1246244986020696E-3</v>
      </c>
      <c r="AC109" s="29">
        <f ca="1">(1-'Flow probs &amp; rates'!$H101)*'Output - Variance decomp.'!O109/('Flow probs &amp; rates'!$E101+'Flow probs &amp; rates'!$F101)-'Flow probs &amp; rates'!$H101*'Output - Variance decomp.'!N109/('Flow probs &amp; rates'!$E101+'Flow probs &amp; rates'!$F101)</f>
        <v>-1.3606759924720794E-7</v>
      </c>
      <c r="AD109" s="29">
        <f t="shared" ca="1" si="4"/>
        <v>3.2076720980706284E-3</v>
      </c>
    </row>
    <row r="110" spans="1:30" x14ac:dyDescent="0.35">
      <c r="A110" s="2" t="s">
        <v>158</v>
      </c>
      <c r="B110" s="29">
        <f t="array" aca="1" ref="B110:C110" ca="1">TRANSPOSE(MMULT(OFFSET('Useful matrices &amp; checks'!$Y$6,UsefulSeries!$O101,0):OFFSET('Useful matrices &amp; checks'!$Z$7,UsefulSeries!$O101,0),OFFSET('SS Taylor expansion'!$AE$6,UsefulSeries!$O101,0):OFFSET('SS Taylor expansion'!$AE$7,UsefulSeries!$O101,0)))+TRANSPOSE(MMULT(OFFSET('Useful matrices &amp; checks'!$AC$6,UsefulSeries!$O101,0):OFFSET('Useful matrices &amp; checks'!$AD$7,UsefulSeries!$O101,0),TRANSPOSE(B109:C109)))</f>
        <v>3.9580749620558251E-4</v>
      </c>
      <c r="C110" s="29">
        <f ca="1"/>
        <v>-1.3161019164466877E-4</v>
      </c>
      <c r="D110" s="29">
        <f t="array" aca="1" ref="D110:E110" ca="1">TRANSPOSE(MMULT(OFFSET('Useful matrices &amp; checks'!$Y$6,UsefulSeries!$O101,0):OFFSET('Useful matrices &amp; checks'!$Z$7,UsefulSeries!$O101,0),OFFSET('SS Taylor expansion'!$AF$6,UsefulSeries!$O101,0):OFFSET('SS Taylor expansion'!$AF$7,UsefulSeries!$O101,0)))+TRANSPOSE(MMULT(OFFSET('Useful matrices &amp; checks'!$AC$6,UsefulSeries!$O101,0):OFFSET('Useful matrices &amp; checks'!$AD$7,UsefulSeries!$O101,0),TRANSPOSE(D109:E109)))</f>
        <v>-5.454192635333257E-4</v>
      </c>
      <c r="E110" s="29">
        <f ca="1"/>
        <v>2.8434891090393597E-6</v>
      </c>
      <c r="F110" s="29">
        <f t="array" aca="1" ref="F110:G110" ca="1">TRANSPOSE(MMULT(OFFSET('Useful matrices &amp; checks'!$Y$6,UsefulSeries!$O101,0):OFFSET('Useful matrices &amp; checks'!$Z$7,UsefulSeries!$O101,0),OFFSET('SS Taylor expansion'!$AG$6,UsefulSeries!$O101,0):OFFSET('SS Taylor expansion'!$AG$7,UsefulSeries!$O101,0)))+TRANSPOSE(MMULT(OFFSET('Useful matrices &amp; checks'!$AC$6,UsefulSeries!$O101,0):OFFSET('Useful matrices &amp; checks'!$AD$7,UsefulSeries!$O101,0),TRANSPOSE(F109:G109)))</f>
        <v>3.7200654943342272E-4</v>
      </c>
      <c r="G110" s="29">
        <f ca="1"/>
        <v>9.3578732616148388E-5</v>
      </c>
      <c r="H110" s="29">
        <f t="array" aca="1" ref="H110:I110" ca="1">TRANSPOSE(MMULT(OFFSET('Useful matrices &amp; checks'!$Y$6,UsefulSeries!$O101,0):OFFSET('Useful matrices &amp; checks'!$Z$7,UsefulSeries!$O101,0),OFFSET('SS Taylor expansion'!$AH$6,UsefulSeries!$O101,0):OFFSET('SS Taylor expansion'!$AH$7,UsefulSeries!$O101,0)))+TRANSPOSE(MMULT(OFFSET('Useful matrices &amp; checks'!$AC$6,UsefulSeries!$O101,0):OFFSET('Useful matrices &amp; checks'!$AD$7,UsefulSeries!$O101,0),TRANSPOSE(H109:I109)))</f>
        <v>-3.5945835143555253E-4</v>
      </c>
      <c r="I110" s="29">
        <f ca="1"/>
        <v>4.1262697257587024E-4</v>
      </c>
      <c r="J110" s="29">
        <f t="array" aca="1" ref="J110:K110" ca="1">TRANSPOSE(MMULT(OFFSET('Useful matrices &amp; checks'!$Y$6,UsefulSeries!$O101,0):OFFSET('Useful matrices &amp; checks'!$Z$7,UsefulSeries!$O101,0),OFFSET('SS Taylor expansion'!$AI$6,UsefulSeries!$O101,0):OFFSET('SS Taylor expansion'!$AI$7,UsefulSeries!$O101,0)))+TRANSPOSE(MMULT(OFFSET('Useful matrices &amp; checks'!$AC$6,UsefulSeries!$O101,0):OFFSET('Useful matrices &amp; checks'!$AD$7,UsefulSeries!$O101,0),TRANSPOSE(J109:K109)))</f>
        <v>9.423006097995395E-4</v>
      </c>
      <c r="K110" s="29">
        <f ca="1"/>
        <v>-3.5226647996687292E-7</v>
      </c>
      <c r="L110" s="29">
        <f t="array" aca="1" ref="L110:M110" ca="1">TRANSPOSE(MMULT(OFFSET('Useful matrices &amp; checks'!$Y$6,UsefulSeries!$O101,0):OFFSET('Useful matrices &amp; checks'!$Z$7,UsefulSeries!$O101,0),OFFSET('SS Taylor expansion'!$AJ$6,UsefulSeries!$O101,0):OFFSET('SS Taylor expansion'!$AJ$7,UsefulSeries!$O101,0)))+TRANSPOSE(MMULT(OFFSET('Useful matrices &amp; checks'!$AC$6,UsefulSeries!$O101,0):OFFSET('Useful matrices &amp; checks'!$AD$7,UsefulSeries!$O101,0),TRANSPOSE(L109:M109)))</f>
        <v>-2.6752435674131097E-4</v>
      </c>
      <c r="M110" s="29">
        <f ca="1"/>
        <v>-3.8009747703151111E-5</v>
      </c>
      <c r="N110" s="39">
        <f t="array" aca="1" ref="N110:O110" ca="1">TRANSPOSE(MMULT(OFFSET('Useful matrices &amp; checks'!$AC$6,UsefulSeries!$O101,0):OFFSET('Useful matrices &amp; checks'!$AD$7,UsefulSeries!$O101,0),TRANSPOSE(N109:O109)))</f>
        <v>1.0878644809543379E-6</v>
      </c>
      <c r="O110" s="39">
        <f ca="1"/>
        <v>-9.1573399452572629E-9</v>
      </c>
      <c r="P110" s="39">
        <f t="shared" ca="1" si="5"/>
        <v>-4.9813982218049164E-4</v>
      </c>
      <c r="Q110" s="39">
        <f t="shared" ca="1" si="6"/>
        <v>1.544674274151932E-4</v>
      </c>
      <c r="R110" s="29"/>
      <c r="S110" s="29">
        <f>'Flow probs &amp; rates'!E103-'Flow probs &amp; rates'!E102</f>
        <v>4.0660726028818317E-5</v>
      </c>
      <c r="T110" s="29">
        <f>'Flow probs &amp; rates'!F103-'Flow probs &amp; rates'!F102</f>
        <v>4.9353525854851921E-4</v>
      </c>
      <c r="U110" s="29">
        <f>'Flow probs &amp; rates'!H103-'Flow probs &amp; rates'!H102</f>
        <v>7.2414848861548919E-4</v>
      </c>
      <c r="V110" s="29"/>
      <c r="W110" s="29">
        <f ca="1">(1-'Flow probs &amp; rates'!$H102)*'Output - Variance decomp.'!C110/('Flow probs &amp; rates'!$E102+'Flow probs &amp; rates'!$F102)-'Flow probs &amp; rates'!$H102*'Output - Variance decomp.'!B110/('Flow probs &amp; rates'!$E102+'Flow probs &amp; rates'!$F102)</f>
        <v>-2.138840605287043E-4</v>
      </c>
      <c r="X110" s="29">
        <f ca="1">(1-'Flow probs &amp; rates'!$H102)*'Output - Variance decomp.'!E110/('Flow probs &amp; rates'!$E102+'Flow probs &amp; rates'!$F102)-'Flow probs &amp; rates'!$H102*'Output - Variance decomp.'!D110/('Flow probs &amp; rates'!$E102+'Flow probs &amp; rates'!$F102)</f>
        <v>4.0025055554139289E-5</v>
      </c>
      <c r="Y110" s="29">
        <f ca="1">(1-'Flow probs &amp; rates'!$H102)*'Output - Variance decomp.'!G110/('Flow probs &amp; rates'!$E102+'Flow probs &amp; rates'!$F102)-'Flow probs &amp; rates'!$H102*'Output - Variance decomp.'!F110/('Flow probs &amp; rates'!$E102+'Flow probs &amp; rates'!$F102)</f>
        <v>1.0898662964068954E-4</v>
      </c>
      <c r="Z110" s="29">
        <f ca="1">(1-'Flow probs &amp; rates'!$H102)*'Output - Variance decomp.'!I110/('Flow probs &amp; rates'!$E102+'Flow probs &amp; rates'!$F102)-'Flow probs &amp; rates'!$H102*'Output - Variance decomp.'!H110/('Flow probs &amp; rates'!$E102+'Flow probs &amp; rates'!$F102)</f>
        <v>6.1244369745673294E-4</v>
      </c>
      <c r="AA110" s="29">
        <f ca="1">(1-'Flow probs &amp; rates'!$H102)*'Output - Variance decomp.'!K110/('Flow probs &amp; rates'!$E102+'Flow probs &amp; rates'!$F102)-'Flow probs &amp; rates'!$H102*'Output - Variance decomp.'!J110/('Flow probs &amp; rates'!$E102+'Flow probs &amp; rates'!$F102)</f>
        <v>-6.2643100186595771E-5</v>
      </c>
      <c r="AB110" s="29">
        <f ca="1">(1-'Flow probs &amp; rates'!$H102)*'Output - Variance decomp.'!M110/('Flow probs &amp; rates'!$E102+'Flow probs &amp; rates'!$F102)-'Flow probs &amp; rates'!$H102*'Output - Variance decomp.'!L110/('Flow probs &amp; rates'!$E102+'Flow probs &amp; rates'!$F102)</f>
        <v>-3.6590545439729197E-5</v>
      </c>
      <c r="AC110" s="29">
        <f ca="1">(1-'Flow probs &amp; rates'!$H102)*'Output - Variance decomp.'!O110/('Flow probs &amp; rates'!$E102+'Flow probs &amp; rates'!$F102)-'Flow probs &amp; rates'!$H102*'Output - Variance decomp.'!N110/('Flow probs &amp; rates'!$E102+'Flow probs &amp; rates'!$F102)</f>
        <v>-8.4805522425692632E-8</v>
      </c>
      <c r="AD110" s="29">
        <f t="shared" ca="1" si="4"/>
        <v>2.7589561764138244E-4</v>
      </c>
    </row>
    <row r="111" spans="1:30" x14ac:dyDescent="0.35">
      <c r="A111" s="2" t="s">
        <v>159</v>
      </c>
      <c r="B111" s="29">
        <f t="array" aca="1" ref="B111:C111" ca="1">TRANSPOSE(MMULT(OFFSET('Useful matrices &amp; checks'!$Y$6,UsefulSeries!$O102,0):OFFSET('Useful matrices &amp; checks'!$Z$7,UsefulSeries!$O102,0),OFFSET('SS Taylor expansion'!$AE$6,UsefulSeries!$O102,0):OFFSET('SS Taylor expansion'!$AE$7,UsefulSeries!$O102,0)))+TRANSPOSE(MMULT(OFFSET('Useful matrices &amp; checks'!$AC$6,UsefulSeries!$O102,0):OFFSET('Useful matrices &amp; checks'!$AD$7,UsefulSeries!$O102,0),TRANSPOSE(B110:C110)))</f>
        <v>8.8017799168152791E-6</v>
      </c>
      <c r="C111" s="29">
        <f ca="1"/>
        <v>2.3099631680857752E-4</v>
      </c>
      <c r="D111" s="29">
        <f t="array" aca="1" ref="D111:E111" ca="1">TRANSPOSE(MMULT(OFFSET('Useful matrices &amp; checks'!$Y$6,UsefulSeries!$O102,0):OFFSET('Useful matrices &amp; checks'!$Z$7,UsefulSeries!$O102,0),OFFSET('SS Taylor expansion'!$AF$6,UsefulSeries!$O102,0):OFFSET('SS Taylor expansion'!$AF$7,UsefulSeries!$O102,0)))+TRANSPOSE(MMULT(OFFSET('Useful matrices &amp; checks'!$AC$6,UsefulSeries!$O102,0):OFFSET('Useful matrices &amp; checks'!$AD$7,UsefulSeries!$O102,0),TRANSPOSE(D110:E110)))</f>
        <v>-1.5574592347358291E-3</v>
      </c>
      <c r="E111" s="29">
        <f ca="1"/>
        <v>1.6955953685140566E-5</v>
      </c>
      <c r="F111" s="29">
        <f t="array" aca="1" ref="F111:G111" ca="1">TRANSPOSE(MMULT(OFFSET('Useful matrices &amp; checks'!$Y$6,UsefulSeries!$O102,0):OFFSET('Useful matrices &amp; checks'!$Z$7,UsefulSeries!$O102,0),OFFSET('SS Taylor expansion'!$AG$6,UsefulSeries!$O102,0):OFFSET('SS Taylor expansion'!$AG$7,UsefulSeries!$O102,0)))+TRANSPOSE(MMULT(OFFSET('Useful matrices &amp; checks'!$AC$6,UsefulSeries!$O102,0):OFFSET('Useful matrices &amp; checks'!$AD$7,UsefulSeries!$O102,0),TRANSPOSE(F110:G110)))</f>
        <v>3.2478796720457093E-4</v>
      </c>
      <c r="G111" s="29">
        <f ca="1"/>
        <v>1.0974086037074367E-4</v>
      </c>
      <c r="H111" s="29">
        <f t="array" aca="1" ref="H111:I111" ca="1">TRANSPOSE(MMULT(OFFSET('Useful matrices &amp; checks'!$Y$6,UsefulSeries!$O102,0):OFFSET('Useful matrices &amp; checks'!$Z$7,UsefulSeries!$O102,0),OFFSET('SS Taylor expansion'!$AH$6,UsefulSeries!$O102,0):OFFSET('SS Taylor expansion'!$AH$7,UsefulSeries!$O102,0)))+TRANSPOSE(MMULT(OFFSET('Useful matrices &amp; checks'!$AC$6,UsefulSeries!$O102,0):OFFSET('Useful matrices &amp; checks'!$AD$7,UsefulSeries!$O102,0),TRANSPOSE(H110:I110)))</f>
        <v>-2.1545167056129187E-4</v>
      </c>
      <c r="I111" s="29">
        <f ca="1"/>
        <v>3.16356265416564E-4</v>
      </c>
      <c r="J111" s="29">
        <f t="array" aca="1" ref="J111:K111" ca="1">TRANSPOSE(MMULT(OFFSET('Useful matrices &amp; checks'!$Y$6,UsefulSeries!$O102,0):OFFSET('Useful matrices &amp; checks'!$Z$7,UsefulSeries!$O102,0),OFFSET('SS Taylor expansion'!$AI$6,UsefulSeries!$O102,0):OFFSET('SS Taylor expansion'!$AI$7,UsefulSeries!$O102,0)))+TRANSPOSE(MMULT(OFFSET('Useful matrices &amp; checks'!$AC$6,UsefulSeries!$O102,0):OFFSET('Useful matrices &amp; checks'!$AD$7,UsefulSeries!$O102,0),TRANSPOSE(J110:K110)))</f>
        <v>1.1664381300202909E-3</v>
      </c>
      <c r="K111" s="29">
        <f ca="1"/>
        <v>-1.3620300414622605E-5</v>
      </c>
      <c r="L111" s="29">
        <f t="array" aca="1" ref="L111:M111" ca="1">TRANSPOSE(MMULT(OFFSET('Useful matrices &amp; checks'!$Y$6,UsefulSeries!$O102,0):OFFSET('Useful matrices &amp; checks'!$Z$7,UsefulSeries!$O102,0),OFFSET('SS Taylor expansion'!$AJ$6,UsefulSeries!$O102,0):OFFSET('SS Taylor expansion'!$AJ$7,UsefulSeries!$O102,0)))+TRANSPOSE(MMULT(OFFSET('Useful matrices &amp; checks'!$AC$6,UsefulSeries!$O102,0):OFFSET('Useful matrices &amp; checks'!$AD$7,UsefulSeries!$O102,0),TRANSPOSE(L110:M110)))</f>
        <v>-2.6798556366282387E-4</v>
      </c>
      <c r="M111" s="29">
        <f ca="1"/>
        <v>2.7983662356587637E-5</v>
      </c>
      <c r="N111" s="39">
        <f t="array" aca="1" ref="N111:O111" ca="1">TRANSPOSE(MMULT(OFFSET('Useful matrices &amp; checks'!$AC$6,UsefulSeries!$O102,0):OFFSET('Useful matrices &amp; checks'!$AD$7,UsefulSeries!$O102,0),TRANSPOSE(N110:O110)))</f>
        <v>1.0859224721948502E-6</v>
      </c>
      <c r="O111" s="39">
        <f ca="1"/>
        <v>-1.8047275667398588E-8</v>
      </c>
      <c r="P111" s="39">
        <f t="shared" ca="1" si="5"/>
        <v>-4.3957756954648422E-4</v>
      </c>
      <c r="Q111" s="39">
        <f t="shared" ca="1" si="6"/>
        <v>8.9236317486124031E-5</v>
      </c>
      <c r="R111" s="29"/>
      <c r="S111" s="29">
        <f>'Flow probs &amp; rates'!E104-'Flow probs &amp; rates'!E103</f>
        <v>-9.7936023889255708E-4</v>
      </c>
      <c r="T111" s="29">
        <f>'Flow probs &amp; rates'!F104-'Flow probs &amp; rates'!F103</f>
        <v>7.7763102843344742E-4</v>
      </c>
      <c r="U111" s="29">
        <f>'Flow probs &amp; rates'!H104-'Flow probs &amp; rates'!H103</f>
        <v>2.9847448055623366E-4</v>
      </c>
      <c r="V111" s="29"/>
      <c r="W111" s="29">
        <f ca="1">(1-'Flow probs &amp; rates'!$H103)*'Output - Variance decomp.'!C111/('Flow probs &amp; rates'!$E103+'Flow probs &amp; rates'!$F103)-'Flow probs &amp; rates'!$H103*'Output - Variance decomp.'!B111/('Flow probs &amp; rates'!$E103+'Flow probs &amp; rates'!$F103)</f>
        <v>3.284855578610945E-4</v>
      </c>
      <c r="X111" s="29">
        <f ca="1">(1-'Flow probs &amp; rates'!$H103)*'Output - Variance decomp.'!E111/('Flow probs &amp; rates'!$E103+'Flow probs &amp; rates'!$F103)-'Flow probs &amp; rates'!$H103*'Output - Variance decomp.'!D111/('Flow probs &amp; rates'!$E103+'Flow probs &amp; rates'!$F103)</f>
        <v>1.2846310448353616E-4</v>
      </c>
      <c r="Y111" s="29">
        <f ca="1">(1-'Flow probs &amp; rates'!$H103)*'Output - Variance decomp.'!G111/('Flow probs &amp; rates'!$E103+'Flow probs &amp; rates'!$F103)-'Flow probs &amp; rates'!$H103*'Output - Variance decomp.'!F111/('Flow probs &amp; rates'!$E103+'Flow probs &amp; rates'!$F103)</f>
        <v>1.3458368440972838E-4</v>
      </c>
      <c r="Z111" s="29">
        <f ca="1">(1-'Flow probs &amp; rates'!$H103)*'Output - Variance decomp.'!I111/('Flow probs &amp; rates'!$E103+'Flow probs &amp; rates'!$F103)-'Flow probs &amp; rates'!$H103*'Output - Variance decomp.'!H111/('Flow probs &amp; rates'!$E103+'Flow probs &amp; rates'!$F103)</f>
        <v>4.6510742747884895E-4</v>
      </c>
      <c r="AA111" s="29">
        <f ca="1">(1-'Flow probs &amp; rates'!$H103)*'Output - Variance decomp.'!K111/('Flow probs &amp; rates'!$E103+'Flow probs &amp; rates'!$F103)-'Flow probs &amp; rates'!$H103*'Output - Variance decomp.'!J111/('Flow probs &amp; rates'!$E103+'Flow probs &amp; rates'!$F103)</f>
        <v>-9.752328334762975E-5</v>
      </c>
      <c r="AB111" s="29">
        <f ca="1">(1-'Flow probs &amp; rates'!$H103)*'Output - Variance decomp.'!M111/('Flow probs &amp; rates'!$E103+'Flow probs &amp; rates'!$F103)-'Flow probs &amp; rates'!$H103*'Output - Variance decomp.'!L111/('Flow probs &amp; rates'!$E103+'Flow probs &amp; rates'!$F103)</f>
        <v>5.7813060480408744E-5</v>
      </c>
      <c r="AC111" s="29">
        <f ca="1">(1-'Flow probs &amp; rates'!$H103)*'Output - Variance decomp.'!O111/('Flow probs &amp; rates'!$E103+'Flow probs &amp; rates'!$F103)-'Flow probs &amp; rates'!$H103*'Output - Variance decomp.'!N111/('Flow probs &amp; rates'!$E103+'Flow probs &amp; rates'!$F103)</f>
        <v>-9.8437527371773907E-8</v>
      </c>
      <c r="AD111" s="29">
        <f t="shared" ca="1" si="4"/>
        <v>-7.1835663328238147E-4</v>
      </c>
    </row>
    <row r="112" spans="1:30" x14ac:dyDescent="0.35">
      <c r="A112" s="2" t="s">
        <v>160</v>
      </c>
      <c r="B112" s="29">
        <f t="array" aca="1" ref="B112:C112" ca="1">TRANSPOSE(MMULT(OFFSET('Useful matrices &amp; checks'!$Y$6,UsefulSeries!$O103,0):OFFSET('Useful matrices &amp; checks'!$Z$7,UsefulSeries!$O103,0),OFFSET('SS Taylor expansion'!$AE$6,UsefulSeries!$O103,0):OFFSET('SS Taylor expansion'!$AE$7,UsefulSeries!$O103,0)))+TRANSPOSE(MMULT(OFFSET('Useful matrices &amp; checks'!$AC$6,UsefulSeries!$O103,0):OFFSET('Useful matrices &amp; checks'!$AD$7,UsefulSeries!$O103,0),TRANSPOSE(B111:C111)))</f>
        <v>-1.764737732236709E-4</v>
      </c>
      <c r="C112" s="29">
        <f ca="1"/>
        <v>3.5242213426047217E-4</v>
      </c>
      <c r="D112" s="29">
        <f t="array" aca="1" ref="D112:E112" ca="1">TRANSPOSE(MMULT(OFFSET('Useful matrices &amp; checks'!$Y$6,UsefulSeries!$O103,0):OFFSET('Useful matrices &amp; checks'!$Z$7,UsefulSeries!$O103,0),OFFSET('SS Taylor expansion'!$AF$6,UsefulSeries!$O103,0):OFFSET('SS Taylor expansion'!$AF$7,UsefulSeries!$O103,0)))+TRANSPOSE(MMULT(OFFSET('Useful matrices &amp; checks'!$AC$6,UsefulSeries!$O103,0):OFFSET('Useful matrices &amp; checks'!$AD$7,UsefulSeries!$O103,0),TRANSPOSE(D111:E111)))</f>
        <v>-1.6424335509449854E-3</v>
      </c>
      <c r="E112" s="29">
        <f ca="1"/>
        <v>4.1733687924712856E-5</v>
      </c>
      <c r="F112" s="29">
        <f t="array" aca="1" ref="F112:G112" ca="1">TRANSPOSE(MMULT(OFFSET('Useful matrices &amp; checks'!$Y$6,UsefulSeries!$O103,0):OFFSET('Useful matrices &amp; checks'!$Z$7,UsefulSeries!$O103,0),OFFSET('SS Taylor expansion'!$AG$6,UsefulSeries!$O103,0):OFFSET('SS Taylor expansion'!$AG$7,UsefulSeries!$O103,0)))+TRANSPOSE(MMULT(OFFSET('Useful matrices &amp; checks'!$AC$6,UsefulSeries!$O103,0):OFFSET('Useful matrices &amp; checks'!$AD$7,UsefulSeries!$O103,0),TRANSPOSE(F111:G111)))</f>
        <v>4.1459368018710206E-4</v>
      </c>
      <c r="G112" s="29">
        <f ca="1"/>
        <v>1.7741003446929772E-6</v>
      </c>
      <c r="H112" s="29">
        <f t="array" aca="1" ref="H112:I112" ca="1">TRANSPOSE(MMULT(OFFSET('Useful matrices &amp; checks'!$Y$6,UsefulSeries!$O103,0):OFFSET('Useful matrices &amp; checks'!$Z$7,UsefulSeries!$O103,0),OFFSET('SS Taylor expansion'!$AH$6,UsefulSeries!$O103,0):OFFSET('SS Taylor expansion'!$AH$7,UsefulSeries!$O103,0)))+TRANSPOSE(MMULT(OFFSET('Useful matrices &amp; checks'!$AC$6,UsefulSeries!$O103,0):OFFSET('Useful matrices &amp; checks'!$AD$7,UsefulSeries!$O103,0),TRANSPOSE(H111:I111)))</f>
        <v>-2.05943178943177E-4</v>
      </c>
      <c r="I112" s="29">
        <f ca="1"/>
        <v>-1.6801869341803328E-4</v>
      </c>
      <c r="J112" s="29">
        <f t="array" aca="1" ref="J112:K112" ca="1">TRANSPOSE(MMULT(OFFSET('Useful matrices &amp; checks'!$Y$6,UsefulSeries!$O103,0):OFFSET('Useful matrices &amp; checks'!$Z$7,UsefulSeries!$O103,0),OFFSET('SS Taylor expansion'!$AI$6,UsefulSeries!$O103,0):OFFSET('SS Taylor expansion'!$AI$7,UsefulSeries!$O103,0)))+TRANSPOSE(MMULT(OFFSET('Useful matrices &amp; checks'!$AC$6,UsefulSeries!$O103,0):OFFSET('Useful matrices &amp; checks'!$AD$7,UsefulSeries!$O103,0),TRANSPOSE(J111:K111)))</f>
        <v>2.1185463556008702E-3</v>
      </c>
      <c r="K112" s="29">
        <f ca="1"/>
        <v>-4.64937367213892E-5</v>
      </c>
      <c r="L112" s="29">
        <f t="array" aca="1" ref="L112:M112" ca="1">TRANSPOSE(MMULT(OFFSET('Useful matrices &amp; checks'!$Y$6,UsefulSeries!$O103,0):OFFSET('Useful matrices &amp; checks'!$Z$7,UsefulSeries!$O103,0),OFFSET('SS Taylor expansion'!$AJ$6,UsefulSeries!$O103,0):OFFSET('SS Taylor expansion'!$AJ$7,UsefulSeries!$O103,0)))+TRANSPOSE(MMULT(OFFSET('Useful matrices &amp; checks'!$AC$6,UsefulSeries!$O103,0):OFFSET('Useful matrices &amp; checks'!$AD$7,UsefulSeries!$O103,0),TRANSPOSE(L111:M111)))</f>
        <v>-2.7586019722093875E-4</v>
      </c>
      <c r="M112" s="29">
        <f ca="1"/>
        <v>-4.132190478724371E-5</v>
      </c>
      <c r="N112" s="39">
        <f t="array" aca="1" ref="N112:O112" ca="1">TRANSPOSE(MMULT(OFFSET('Useful matrices &amp; checks'!$AC$6,UsefulSeries!$O103,0):OFFSET('Useful matrices &amp; checks'!$AD$7,UsefulSeries!$O103,0),TRANSPOSE(N111:O111)))</f>
        <v>1.085304820295019E-6</v>
      </c>
      <c r="O112" s="39">
        <f ca="1"/>
        <v>-3.1472018554232111E-8</v>
      </c>
      <c r="P112" s="39">
        <f t="shared" ca="1" si="5"/>
        <v>-3.9306106733278409E-4</v>
      </c>
      <c r="Q112" s="39">
        <f t="shared" ca="1" si="6"/>
        <v>6.1751489673398914E-5</v>
      </c>
      <c r="R112" s="29"/>
      <c r="S112" s="29">
        <f>'Flow probs &amp; rates'!E105-'Flow probs &amp; rates'!E104</f>
        <v>-1.5954642705728883E-4</v>
      </c>
      <c r="T112" s="29">
        <f>'Flow probs &amp; rates'!F105-'Flow probs &amp; rates'!F104</f>
        <v>2.018156052580565E-4</v>
      </c>
      <c r="U112" s="29">
        <f>'Flow probs &amp; rates'!H105-'Flow probs &amp; rates'!H104</f>
        <v>1.2210683563380204E-4</v>
      </c>
      <c r="V112" s="29"/>
      <c r="W112" s="29">
        <f ca="1">(1-'Flow probs &amp; rates'!$H104)*'Output - Variance decomp.'!C112/('Flow probs &amp; rates'!$E104+'Flow probs &amp; rates'!$F104)-'Flow probs &amp; rates'!$H104*'Output - Variance decomp.'!B112/('Flow probs &amp; rates'!$E104+'Flow probs &amp; rates'!$F104)</f>
        <v>5.1395234676644469E-4</v>
      </c>
      <c r="X112" s="29">
        <f ca="1">(1-'Flow probs &amp; rates'!$H104)*'Output - Variance decomp.'!E112/('Flow probs &amp; rates'!$E104+'Flow probs &amp; rates'!$F104)-'Flow probs &amp; rates'!$H104*'Output - Variance decomp.'!D112/('Flow probs &amp; rates'!$E104+'Flow probs &amp; rates'!$F104)</f>
        <v>1.702160450238373E-4</v>
      </c>
      <c r="Y112" s="29">
        <f ca="1">(1-'Flow probs &amp; rates'!$H104)*'Output - Variance decomp.'!G112/('Flow probs &amp; rates'!$E104+'Flow probs &amp; rates'!$F104)-'Flow probs &amp; rates'!$H104*'Output - Variance decomp.'!F112/('Flow probs &amp; rates'!$E104+'Flow probs &amp; rates'!$F104)</f>
        <v>-2.5432261581063504E-5</v>
      </c>
      <c r="Z112" s="29">
        <f ca="1">(1-'Flow probs &amp; rates'!$H104)*'Output - Variance decomp.'!I112/('Flow probs &amp; rates'!$E104+'Flow probs &amp; rates'!$F104)-'Flow probs &amp; rates'!$H104*'Output - Variance decomp.'!H112/('Flow probs &amp; rates'!$E104+'Flow probs &amp; rates'!$F104)</f>
        <v>-2.2546645751779702E-4</v>
      </c>
      <c r="AA112" s="29">
        <f ca="1">(1-'Flow probs &amp; rates'!$H104)*'Output - Variance decomp.'!K112/('Flow probs &amp; rates'!$E104+'Flow probs &amp; rates'!$F104)-'Flow probs &amp; rates'!$H104*'Output - Variance decomp.'!J112/('Flow probs &amp; rates'!$E104+'Flow probs &amp; rates'!$F104)</f>
        <v>-2.0910544262730526E-4</v>
      </c>
      <c r="AB112" s="29">
        <f ca="1">(1-'Flow probs &amp; rates'!$H104)*'Output - Variance decomp.'!M112/('Flow probs &amp; rates'!$E104+'Flow probs &amp; rates'!$F104)-'Flow probs &amp; rates'!$H104*'Output - Variance decomp.'!L112/('Flow probs &amp; rates'!$E104+'Flow probs &amp; rates'!$F104)</f>
        <v>-4.0262475418801645E-5</v>
      </c>
      <c r="AC112" s="29">
        <f ca="1">(1-'Flow probs &amp; rates'!$H104)*'Output - Variance decomp.'!O112/('Flow probs &amp; rates'!$E104+'Flow probs &amp; rates'!$F104)-'Flow probs &amp; rates'!$H104*'Output - Variance decomp.'!N112/('Flow probs &amp; rates'!$E104+'Flow probs &amp; rates'!$F104)</f>
        <v>-1.1802558808795377E-7</v>
      </c>
      <c r="AD112" s="29">
        <f t="shared" ca="1" si="4"/>
        <v>-6.1676893423424662E-5</v>
      </c>
    </row>
    <row r="113" spans="1:30" x14ac:dyDescent="0.35">
      <c r="A113" s="2" t="s">
        <v>161</v>
      </c>
      <c r="B113" s="29">
        <f t="array" aca="1" ref="B113:C113" ca="1">TRANSPOSE(MMULT(OFFSET('Useful matrices &amp; checks'!$Y$6,UsefulSeries!$O104,0):OFFSET('Useful matrices &amp; checks'!$Z$7,UsefulSeries!$O104,0),OFFSET('SS Taylor expansion'!$AE$6,UsefulSeries!$O104,0):OFFSET('SS Taylor expansion'!$AE$7,UsefulSeries!$O104,0)))+TRANSPOSE(MMULT(OFFSET('Useful matrices &amp; checks'!$AC$6,UsefulSeries!$O104,0):OFFSET('Useful matrices &amp; checks'!$AD$7,UsefulSeries!$O104,0),TRANSPOSE(B112:C112)))</f>
        <v>1.4878836179119825E-4</v>
      </c>
      <c r="C113" s="29">
        <f ca="1"/>
        <v>-1.4793295652318632E-5</v>
      </c>
      <c r="D113" s="29">
        <f t="array" aca="1" ref="D113:E113" ca="1">TRANSPOSE(MMULT(OFFSET('Useful matrices &amp; checks'!$Y$6,UsefulSeries!$O104,0):OFFSET('Useful matrices &amp; checks'!$Z$7,UsefulSeries!$O104,0),OFFSET('SS Taylor expansion'!$AF$6,UsefulSeries!$O104,0):OFFSET('SS Taylor expansion'!$AF$7,UsefulSeries!$O104,0)))+TRANSPOSE(MMULT(OFFSET('Useful matrices &amp; checks'!$AC$6,UsefulSeries!$O104,0):OFFSET('Useful matrices &amp; checks'!$AD$7,UsefulSeries!$O104,0),TRANSPOSE(D112:E112)))</f>
        <v>-2.0413519000883939E-3</v>
      </c>
      <c r="E113" s="29">
        <f ca="1"/>
        <v>3.457123776073267E-5</v>
      </c>
      <c r="F113" s="29">
        <f t="array" aca="1" ref="F113:G113" ca="1">TRANSPOSE(MMULT(OFFSET('Useful matrices &amp; checks'!$Y$6,UsefulSeries!$O104,0):OFFSET('Useful matrices &amp; checks'!$Z$7,UsefulSeries!$O104,0),OFFSET('SS Taylor expansion'!$AG$6,UsefulSeries!$O104,0):OFFSET('SS Taylor expansion'!$AG$7,UsefulSeries!$O104,0)))+TRANSPOSE(MMULT(OFFSET('Useful matrices &amp; checks'!$AC$6,UsefulSeries!$O104,0):OFFSET('Useful matrices &amp; checks'!$AD$7,UsefulSeries!$O104,0),TRANSPOSE(F112:G112)))</f>
        <v>5.3006245411077891E-4</v>
      </c>
      <c r="G113" s="29">
        <f ca="1"/>
        <v>-1.2371577679039239E-4</v>
      </c>
      <c r="H113" s="29">
        <f t="array" aca="1" ref="H113:I113" ca="1">TRANSPOSE(MMULT(OFFSET('Useful matrices &amp; checks'!$Y$6,UsefulSeries!$O104,0):OFFSET('Useful matrices &amp; checks'!$Z$7,UsefulSeries!$O104,0),OFFSET('SS Taylor expansion'!$AH$6,UsefulSeries!$O104,0):OFFSET('SS Taylor expansion'!$AH$7,UsefulSeries!$O104,0)))+TRANSPOSE(MMULT(OFFSET('Useful matrices &amp; checks'!$AC$6,UsefulSeries!$O104,0):OFFSET('Useful matrices &amp; checks'!$AD$7,UsefulSeries!$O104,0),TRANSPOSE(H112:I112)))</f>
        <v>-2.6964980186884526E-4</v>
      </c>
      <c r="I113" s="29">
        <f ca="1"/>
        <v>-2.5113012911284798E-4</v>
      </c>
      <c r="J113" s="29">
        <f t="array" aca="1" ref="J113:K113" ca="1">TRANSPOSE(MMULT(OFFSET('Useful matrices &amp; checks'!$Y$6,UsefulSeries!$O104,0):OFFSET('Useful matrices &amp; checks'!$Z$7,UsefulSeries!$O104,0),OFFSET('SS Taylor expansion'!$AI$6,UsefulSeries!$O104,0):OFFSET('SS Taylor expansion'!$AI$7,UsefulSeries!$O104,0)))+TRANSPOSE(MMULT(OFFSET('Useful matrices &amp; checks'!$AC$6,UsefulSeries!$O104,0):OFFSET('Useful matrices &amp; checks'!$AD$7,UsefulSeries!$O104,0),TRANSPOSE(J112:K112)))</f>
        <v>1.9254428380151018E-3</v>
      </c>
      <c r="K113" s="29">
        <f ca="1"/>
        <v>-3.819638969659014E-5</v>
      </c>
      <c r="L113" s="29">
        <f t="array" aca="1" ref="L113:M113" ca="1">TRANSPOSE(MMULT(OFFSET('Useful matrices &amp; checks'!$Y$6,UsefulSeries!$O104,0):OFFSET('Useful matrices &amp; checks'!$Z$7,UsefulSeries!$O104,0),OFFSET('SS Taylor expansion'!$AJ$6,UsefulSeries!$O104,0):OFFSET('SS Taylor expansion'!$AJ$7,UsefulSeries!$O104,0)))+TRANSPOSE(MMULT(OFFSET('Useful matrices &amp; checks'!$AC$6,UsefulSeries!$O104,0):OFFSET('Useful matrices &amp; checks'!$AD$7,UsefulSeries!$O104,0),TRANSPOSE(L112:M112)))</f>
        <v>-2.8231231250341914E-4</v>
      </c>
      <c r="M113" s="29">
        <f ca="1"/>
        <v>-7.086358018822513E-5</v>
      </c>
      <c r="N113" s="39">
        <f t="array" aca="1" ref="N113:O113" ca="1">TRANSPOSE(MMULT(OFFSET('Useful matrices &amp; checks'!$AC$6,UsefulSeries!$O104,0):OFFSET('Useful matrices &amp; checks'!$AD$7,UsefulSeries!$O104,0),TRANSPOSE(N112:O112)))</f>
        <v>1.0231791001633819E-6</v>
      </c>
      <c r="O113" s="39">
        <f ca="1"/>
        <v>-2.3774846053833801E-8</v>
      </c>
      <c r="P113" s="39">
        <f t="shared" ca="1" si="5"/>
        <v>-3.6588523039389823E-4</v>
      </c>
      <c r="Q113" s="39">
        <f t="shared" ca="1" si="6"/>
        <v>4.3803480857726718E-5</v>
      </c>
      <c r="R113" s="29"/>
      <c r="S113" s="29">
        <f>'Flow probs &amp; rates'!E106-'Flow probs &amp; rates'!E105</f>
        <v>-3.5388241183731406E-4</v>
      </c>
      <c r="T113" s="29">
        <f>'Flow probs &amp; rates'!F106-'Flow probs &amp; rates'!F105</f>
        <v>-4.2034822766796875E-4</v>
      </c>
      <c r="U113" s="29">
        <f>'Flow probs &amp; rates'!H106-'Flow probs &amp; rates'!H105</f>
        <v>-2.4913181787732108E-5</v>
      </c>
      <c r="V113" s="29"/>
      <c r="W113" s="29">
        <f ca="1">(1-'Flow probs &amp; rates'!$H105)*'Output - Variance decomp.'!C113/('Flow probs &amp; rates'!$E105+'Flow probs &amp; rates'!$F105)-'Flow probs &amp; rates'!$H105*'Output - Variance decomp.'!B113/('Flow probs &amp; rates'!$E105+'Flow probs &amp; rates'!$F105)</f>
        <v>-3.1130656404619165E-5</v>
      </c>
      <c r="X113" s="29">
        <f ca="1">(1-'Flow probs &amp; rates'!$H105)*'Output - Variance decomp.'!E113/('Flow probs &amp; rates'!$E105+'Flow probs &amp; rates'!$F105)-'Flow probs &amp; rates'!$H105*'Output - Variance decomp.'!D113/('Flow probs &amp; rates'!$E105+'Flow probs &amp; rates'!$F105)</f>
        <v>1.872688796829854E-4</v>
      </c>
      <c r="Y113" s="29">
        <f ca="1">(1-'Flow probs &amp; rates'!$H105)*'Output - Variance decomp.'!G113/('Flow probs &amp; rates'!$E105+'Flow probs &amp; rates'!$F105)-'Flow probs &amp; rates'!$H105*'Output - Variance decomp.'!F113/('Flow probs &amp; rates'!$E105+'Flow probs &amp; rates'!$F105)</f>
        <v>-2.1204951117648419E-4</v>
      </c>
      <c r="Z113" s="29">
        <f ca="1">(1-'Flow probs &amp; rates'!$H105)*'Output - Variance decomp.'!I113/('Flow probs &amp; rates'!$E105+'Flow probs &amp; rates'!$F105)-'Flow probs &amp; rates'!$H105*'Output - Variance decomp.'!H113/('Flow probs &amp; rates'!$E105+'Flow probs &amp; rates'!$F105)</f>
        <v>-3.3945223246278038E-4</v>
      </c>
      <c r="AA113" s="29">
        <f ca="1">(1-'Flow probs &amp; rates'!$H105)*'Output - Variance decomp.'!K113/('Flow probs &amp; rates'!$E105+'Flow probs &amp; rates'!$F105)-'Flow probs &amp; rates'!$H105*'Output - Variance decomp.'!J113/('Flow probs &amp; rates'!$E105+'Flow probs &amp; rates'!$F105)</f>
        <v>-1.8459482674519574E-4</v>
      </c>
      <c r="AB113" s="29">
        <f ca="1">(1-'Flow probs &amp; rates'!$H105)*'Output - Variance decomp.'!M113/('Flow probs &amp; rates'!$E105+'Flow probs &amp; rates'!$F105)-'Flow probs &amp; rates'!$H105*'Output - Variance decomp.'!L113/('Flow probs &amp; rates'!$E105+'Flow probs &amp; rates'!$F105)</f>
        <v>-8.1842135378611309E-5</v>
      </c>
      <c r="AC113" s="29">
        <f ca="1">(1-'Flow probs &amp; rates'!$H105)*'Output - Variance decomp.'!O113/('Flow probs &amp; rates'!$E105+'Flow probs &amp; rates'!$F105)-'Flow probs &amp; rates'!$H105*'Output - Variance decomp.'!N113/('Flow probs &amp; rates'!$E105+'Flow probs &amp; rates'!$F105)</f>
        <v>-1.0304630954450509E-7</v>
      </c>
      <c r="AD113" s="29">
        <f t="shared" ca="1" si="4"/>
        <v>6.3699034700651774E-4</v>
      </c>
    </row>
    <row r="114" spans="1:30" x14ac:dyDescent="0.35">
      <c r="A114" s="2" t="s">
        <v>162</v>
      </c>
      <c r="B114" s="29">
        <f t="array" aca="1" ref="B114:C114" ca="1">TRANSPOSE(MMULT(OFFSET('Useful matrices &amp; checks'!$Y$6,UsefulSeries!$O105,0):OFFSET('Useful matrices &amp; checks'!$Z$7,UsefulSeries!$O105,0),OFFSET('SS Taylor expansion'!$AE$6,UsefulSeries!$O105,0):OFFSET('SS Taylor expansion'!$AE$7,UsefulSeries!$O105,0)))+TRANSPOSE(MMULT(OFFSET('Useful matrices &amp; checks'!$AC$6,UsefulSeries!$O105,0):OFFSET('Useful matrices &amp; checks'!$AD$7,UsefulSeries!$O105,0),TRANSPOSE(B113:C113)))</f>
        <v>2.885246081917414E-4</v>
      </c>
      <c r="C114" s="29">
        <f ca="1"/>
        <v>-1.3174214321527616E-4</v>
      </c>
      <c r="D114" s="29">
        <f t="array" aca="1" ref="D114:E114" ca="1">TRANSPOSE(MMULT(OFFSET('Useful matrices &amp; checks'!$Y$6,UsefulSeries!$O105,0):OFFSET('Useful matrices &amp; checks'!$Z$7,UsefulSeries!$O105,0),OFFSET('SS Taylor expansion'!$AF$6,UsefulSeries!$O105,0):OFFSET('SS Taylor expansion'!$AF$7,UsefulSeries!$O105,0)))+TRANSPOSE(MMULT(OFFSET('Useful matrices &amp; checks'!$AC$6,UsefulSeries!$O105,0):OFFSET('Useful matrices &amp; checks'!$AD$7,UsefulSeries!$O105,0),TRANSPOSE(D113:E113)))</f>
        <v>-5.1591056886991066E-4</v>
      </c>
      <c r="E114" s="29">
        <f ca="1"/>
        <v>2.5100811370047226E-6</v>
      </c>
      <c r="F114" s="29">
        <f t="array" aca="1" ref="F114:G114" ca="1">TRANSPOSE(MMULT(OFFSET('Useful matrices &amp; checks'!$Y$6,UsefulSeries!$O105,0):OFFSET('Useful matrices &amp; checks'!$Z$7,UsefulSeries!$O105,0),OFFSET('SS Taylor expansion'!$AG$6,UsefulSeries!$O105,0):OFFSET('SS Taylor expansion'!$AG$7,UsefulSeries!$O105,0)))+TRANSPOSE(MMULT(OFFSET('Useful matrices &amp; checks'!$AC$6,UsefulSeries!$O105,0):OFFSET('Useful matrices &amp; checks'!$AD$7,UsefulSeries!$O105,0),TRANSPOSE(F113:G113)))</f>
        <v>6.5635181730542311E-4</v>
      </c>
      <c r="G114" s="29">
        <f ca="1"/>
        <v>-2.0464198097764775E-4</v>
      </c>
      <c r="H114" s="29">
        <f t="array" aca="1" ref="H114:I114" ca="1">TRANSPOSE(MMULT(OFFSET('Useful matrices &amp; checks'!$Y$6,UsefulSeries!$O105,0):OFFSET('Useful matrices &amp; checks'!$Z$7,UsefulSeries!$O105,0),OFFSET('SS Taylor expansion'!$AH$6,UsefulSeries!$O105,0):OFFSET('SS Taylor expansion'!$AH$7,UsefulSeries!$O105,0)))+TRANSPOSE(MMULT(OFFSET('Useful matrices &amp; checks'!$AC$6,UsefulSeries!$O105,0):OFFSET('Useful matrices &amp; checks'!$AD$7,UsefulSeries!$O105,0),TRANSPOSE(H113:I113)))</f>
        <v>-2.8233982726913459E-4</v>
      </c>
      <c r="I114" s="29">
        <f ca="1"/>
        <v>6.2980320047728469E-5</v>
      </c>
      <c r="J114" s="29">
        <f t="array" aca="1" ref="J114:K114" ca="1">TRANSPOSE(MMULT(OFFSET('Useful matrices &amp; checks'!$Y$6,UsefulSeries!$O105,0):OFFSET('Useful matrices &amp; checks'!$Z$7,UsefulSeries!$O105,0),OFFSET('SS Taylor expansion'!$AI$6,UsefulSeries!$O105,0):OFFSET('SS Taylor expansion'!$AI$7,UsefulSeries!$O105,0)))+TRANSPOSE(MMULT(OFFSET('Useful matrices &amp; checks'!$AC$6,UsefulSeries!$O105,0):OFFSET('Useful matrices &amp; checks'!$AD$7,UsefulSeries!$O105,0),TRANSPOSE(J113:K113)))</f>
        <v>2.547898114949649E-3</v>
      </c>
      <c r="K114" s="29">
        <f ca="1"/>
        <v>8.4856057670393406E-5</v>
      </c>
      <c r="L114" s="29">
        <f t="array" aca="1" ref="L114:M114" ca="1">TRANSPOSE(MMULT(OFFSET('Useful matrices &amp; checks'!$Y$6,UsefulSeries!$O105,0):OFFSET('Useful matrices &amp; checks'!$Z$7,UsefulSeries!$O105,0),OFFSET('SS Taylor expansion'!$AJ$6,UsefulSeries!$O105,0):OFFSET('SS Taylor expansion'!$AJ$7,UsefulSeries!$O105,0)))+TRANSPOSE(MMULT(OFFSET('Useful matrices &amp; checks'!$AC$6,UsefulSeries!$O105,0):OFFSET('Useful matrices &amp; checks'!$AD$7,UsefulSeries!$O105,0),TRANSPOSE(L113:M113)))</f>
        <v>-1.1621338123278546E-4</v>
      </c>
      <c r="M114" s="29">
        <f ca="1"/>
        <v>8.5674277824758385E-4</v>
      </c>
      <c r="N114" s="39">
        <f t="array" aca="1" ref="N114:O114" ca="1">TRANSPOSE(MMULT(OFFSET('Useful matrices &amp; checks'!$AC$6,UsefulSeries!$O105,0):OFFSET('Useful matrices &amp; checks'!$AD$7,UsefulSeries!$O105,0),TRANSPOSE(N113:O113)))</f>
        <v>9.6885104511328126E-7</v>
      </c>
      <c r="O114" s="39">
        <f ca="1"/>
        <v>2.6381406847301033E-8</v>
      </c>
      <c r="P114" s="39">
        <f t="shared" ca="1" si="5"/>
        <v>-3.6573070439662364E-4</v>
      </c>
      <c r="Q114" s="39">
        <f t="shared" ca="1" si="6"/>
        <v>-1.1465520754710309E-4</v>
      </c>
      <c r="R114" s="29"/>
      <c r="S114" s="29">
        <f>'Flow probs &amp; rates'!E107-'Flow probs &amp; rates'!E106</f>
        <v>2.2135489097234728E-3</v>
      </c>
      <c r="T114" s="29">
        <f>'Flow probs &amp; rates'!F107-'Flow probs &amp; rates'!F106</f>
        <v>5.5607628676953083E-4</v>
      </c>
      <c r="U114" s="29">
        <f>'Flow probs &amp; rates'!H107-'Flow probs &amp; rates'!H106</f>
        <v>-2.7891844115023046E-4</v>
      </c>
      <c r="V114" s="29"/>
      <c r="W114" s="29">
        <f ca="1">(1-'Flow probs &amp; rates'!$H106)*'Output - Variance decomp.'!C114/('Flow probs &amp; rates'!$E106+'Flow probs &amp; rates'!$F106)-'Flow probs &amp; rates'!$H106*'Output - Variance decomp.'!B114/('Flow probs &amp; rates'!$E106+'Flow probs &amp; rates'!$F106)</f>
        <v>-2.0738325766334216E-4</v>
      </c>
      <c r="X114" s="29">
        <f ca="1">(1-'Flow probs &amp; rates'!$H106)*'Output - Variance decomp.'!E114/('Flow probs &amp; rates'!$E106+'Flow probs &amp; rates'!$F106)-'Flow probs &amp; rates'!$H106*'Output - Variance decomp.'!D114/('Flow probs &amp; rates'!$E106+'Flow probs &amp; rates'!$F106)</f>
        <v>3.8484536155382115E-5</v>
      </c>
      <c r="Y114" s="29">
        <f ca="1">(1-'Flow probs &amp; rates'!$H106)*'Output - Variance decomp.'!G114/('Flow probs &amp; rates'!$E106+'Flow probs &amp; rates'!$F106)-'Flow probs &amp; rates'!$H106*'Output - Variance decomp.'!F114/('Flow probs &amp; rates'!$E106+'Flow probs &amp; rates'!$F106)</f>
        <v>-3.362236393356541E-4</v>
      </c>
      <c r="Z114" s="29">
        <f ca="1">(1-'Flow probs &amp; rates'!$H106)*'Output - Variance decomp.'!I114/('Flow probs &amp; rates'!$E106+'Flow probs &amp; rates'!$F106)-'Flow probs &amp; rates'!$H106*'Output - Variance decomp.'!H114/('Flow probs &amp; rates'!$E106+'Flow probs &amp; rates'!$F106)</f>
        <v>1.0891143219930128E-4</v>
      </c>
      <c r="AA114" s="29">
        <f ca="1">(1-'Flow probs &amp; rates'!$H106)*'Output - Variance decomp.'!K114/('Flow probs &amp; rates'!$E106+'Flow probs &amp; rates'!$F106)-'Flow probs &amp; rates'!$H106*'Output - Variance decomp.'!J114/('Flow probs &amp; rates'!$E106+'Flow probs &amp; rates'!$F106)</f>
        <v>-5.1380775129877601E-5</v>
      </c>
      <c r="AB114" s="29">
        <f ca="1">(1-'Flow probs &amp; rates'!$H106)*'Output - Variance decomp.'!M114/('Flow probs &amp; rates'!$E106+'Flow probs &amp; rates'!$F106)-'Flow probs &amp; rates'!$H106*'Output - Variance decomp.'!L114/('Flow probs &amp; rates'!$E106+'Flow probs &amp; rates'!$F106)</f>
        <v>1.2295656816894366E-3</v>
      </c>
      <c r="AC114" s="29">
        <f ca="1">(1-'Flow probs &amp; rates'!$H106)*'Output - Variance decomp.'!O114/('Flow probs &amp; rates'!$E106+'Flow probs &amp; rates'!$F106)-'Flow probs &amp; rates'!$H106*'Output - Variance decomp.'!N114/('Flow probs &amp; rates'!$E106+'Flow probs &amp; rates'!$F106)</f>
        <v>-2.7930486470072186E-8</v>
      </c>
      <c r="AD114" s="29">
        <f t="shared" ca="1" si="4"/>
        <v>-1.0608644885790066E-3</v>
      </c>
    </row>
    <row r="115" spans="1:30" x14ac:dyDescent="0.35">
      <c r="A115" s="2" t="s">
        <v>163</v>
      </c>
      <c r="B115" s="29">
        <f t="array" aca="1" ref="B115:C115" ca="1">TRANSPOSE(MMULT(OFFSET('Useful matrices &amp; checks'!$Y$6,UsefulSeries!$O106,0):OFFSET('Useful matrices &amp; checks'!$Z$7,UsefulSeries!$O106,0),OFFSET('SS Taylor expansion'!$AE$6,UsefulSeries!$O106,0):OFFSET('SS Taylor expansion'!$AE$7,UsefulSeries!$O106,0)))+TRANSPOSE(MMULT(OFFSET('Useful matrices &amp; checks'!$AC$6,UsefulSeries!$O106,0):OFFSET('Useful matrices &amp; checks'!$AD$7,UsefulSeries!$O106,0),TRANSPOSE(B114:C114)))</f>
        <v>-1.7203709267640482E-4</v>
      </c>
      <c r="C115" s="29">
        <f ca="1"/>
        <v>3.0519094745703654E-4</v>
      </c>
      <c r="D115" s="29">
        <f t="array" aca="1" ref="D115:E115" ca="1">TRANSPOSE(MMULT(OFFSET('Useful matrices &amp; checks'!$Y$6,UsefulSeries!$O106,0):OFFSET('Useful matrices &amp; checks'!$Z$7,UsefulSeries!$O106,0),OFFSET('SS Taylor expansion'!$AF$6,UsefulSeries!$O106,0):OFFSET('SS Taylor expansion'!$AF$7,UsefulSeries!$O106,0)))+TRANSPOSE(MMULT(OFFSET('Useful matrices &amp; checks'!$AC$6,UsefulSeries!$O106,0):OFFSET('Useful matrices &amp; checks'!$AD$7,UsefulSeries!$O106,0),TRANSPOSE(D114:E114)))</f>
        <v>-1.259063069414941E-3</v>
      </c>
      <c r="E115" s="29">
        <f ca="1"/>
        <v>5.8449307122570833E-5</v>
      </c>
      <c r="F115" s="29">
        <f t="array" aca="1" ref="F115:G115" ca="1">TRANSPOSE(MMULT(OFFSET('Useful matrices &amp; checks'!$Y$6,UsefulSeries!$O106,0):OFFSET('Useful matrices &amp; checks'!$Z$7,UsefulSeries!$O106,0),OFFSET('SS Taylor expansion'!$AG$6,UsefulSeries!$O106,0):OFFSET('SS Taylor expansion'!$AG$7,UsefulSeries!$O106,0)))+TRANSPOSE(MMULT(OFFSET('Useful matrices &amp; checks'!$AC$6,UsefulSeries!$O106,0):OFFSET('Useful matrices &amp; checks'!$AD$7,UsefulSeries!$O106,0),TRANSPOSE(F114:G114)))</f>
        <v>1.2279976745401883E-4</v>
      </c>
      <c r="G115" s="29">
        <f ca="1"/>
        <v>2.7478047187192919E-4</v>
      </c>
      <c r="H115" s="29">
        <f t="array" aca="1" ref="H115:I115" ca="1">TRANSPOSE(MMULT(OFFSET('Useful matrices &amp; checks'!$Y$6,UsefulSeries!$O106,0):OFFSET('Useful matrices &amp; checks'!$Z$7,UsefulSeries!$O106,0),OFFSET('SS Taylor expansion'!$AH$6,UsefulSeries!$O106,0):OFFSET('SS Taylor expansion'!$AH$7,UsefulSeries!$O106,0)))+TRANSPOSE(MMULT(OFFSET('Useful matrices &amp; checks'!$AC$6,UsefulSeries!$O106,0):OFFSET('Useful matrices &amp; checks'!$AD$7,UsefulSeries!$O106,0),TRANSPOSE(H114:I114)))</f>
        <v>-3.6180144806356252E-4</v>
      </c>
      <c r="I115" s="29">
        <f ca="1"/>
        <v>-5.410552819337059E-4</v>
      </c>
      <c r="J115" s="29">
        <f t="array" aca="1" ref="J115:K115" ca="1">TRANSPOSE(MMULT(OFFSET('Useful matrices &amp; checks'!$Y$6,UsefulSeries!$O106,0):OFFSET('Useful matrices &amp; checks'!$Z$7,UsefulSeries!$O106,0),OFFSET('SS Taylor expansion'!$AI$6,UsefulSeries!$O106,0):OFFSET('SS Taylor expansion'!$AI$7,UsefulSeries!$O106,0)))+TRANSPOSE(MMULT(OFFSET('Useful matrices &amp; checks'!$AC$6,UsefulSeries!$O106,0):OFFSET('Useful matrices &amp; checks'!$AD$7,UsefulSeries!$O106,0),TRANSPOSE(J114:K114)))</f>
        <v>1.4407376159104293E-3</v>
      </c>
      <c r="K115" s="29">
        <f ca="1"/>
        <v>-3.0500659479577145E-5</v>
      </c>
      <c r="L115" s="29">
        <f t="array" aca="1" ref="L115:M115" ca="1">TRANSPOSE(MMULT(OFFSET('Useful matrices &amp; checks'!$Y$6,UsefulSeries!$O106,0):OFFSET('Useful matrices &amp; checks'!$Z$7,UsefulSeries!$O106,0),OFFSET('SS Taylor expansion'!$AJ$6,UsefulSeries!$O106,0):OFFSET('SS Taylor expansion'!$AJ$7,UsefulSeries!$O106,0)))+TRANSPOSE(MMULT(OFFSET('Useful matrices &amp; checks'!$AC$6,UsefulSeries!$O106,0):OFFSET('Useful matrices &amp; checks'!$AD$7,UsefulSeries!$O106,0),TRANSPOSE(L114:M114)))</f>
        <v>2.0310957283143637E-5</v>
      </c>
      <c r="M115" s="29">
        <f ca="1"/>
        <v>-2.439570445258711E-5</v>
      </c>
      <c r="N115" s="39">
        <f t="array" aca="1" ref="N115:O115" ca="1">TRANSPOSE(MMULT(OFFSET('Useful matrices &amp; checks'!$AC$6,UsefulSeries!$O106,0):OFFSET('Useful matrices &amp; checks'!$AD$7,UsefulSeries!$O106,0),TRANSPOSE(N114:O114)))</f>
        <v>8.9465088640984686E-7</v>
      </c>
      <c r="O115" s="39">
        <f ca="1"/>
        <v>-2.9737320419466911E-8</v>
      </c>
      <c r="P115" s="39">
        <f t="shared" ca="1" si="5"/>
        <v>-4.1423263026295115E-4</v>
      </c>
      <c r="Q115" s="39">
        <f t="shared" ca="1" si="6"/>
        <v>-1.7228651944074704E-4</v>
      </c>
      <c r="R115" s="29"/>
      <c r="S115" s="29">
        <f>'Flow probs &amp; rates'!E108-'Flow probs &amp; rates'!E107</f>
        <v>-6.2239124888385788E-4</v>
      </c>
      <c r="T115" s="29">
        <f>'Flow probs &amp; rates'!F108-'Flow probs &amp; rates'!F107</f>
        <v>-1.2984717617550018E-4</v>
      </c>
      <c r="U115" s="29">
        <f>'Flow probs &amp; rates'!H108-'Flow probs &amp; rates'!H107</f>
        <v>-6.8305092795594574E-4</v>
      </c>
      <c r="V115" s="29"/>
      <c r="W115" s="29">
        <f ca="1">(1-'Flow probs &amp; rates'!$H107)*'Output - Variance decomp.'!C115/('Flow probs &amp; rates'!$E107+'Flow probs &amp; rates'!$F107)-'Flow probs &amp; rates'!$H107*'Output - Variance decomp.'!B115/('Flow probs &amp; rates'!$E107+'Flow probs &amp; rates'!$F107)</f>
        <v>4.4505189699361265E-4</v>
      </c>
      <c r="X115" s="29">
        <f ca="1">(1-'Flow probs &amp; rates'!$H107)*'Output - Variance decomp.'!E115/('Flow probs &amp; rates'!$E107+'Flow probs &amp; rates'!$F107)-'Flow probs &amp; rates'!$H107*'Output - Variance decomp.'!D115/('Flow probs &amp; rates'!$E107+'Flow probs &amp; rates'!$F107)</f>
        <v>1.6734044100524635E-4</v>
      </c>
      <c r="Y115" s="29">
        <f ca="1">(1-'Flow probs &amp; rates'!$H107)*'Output - Variance decomp.'!G115/('Flow probs &amp; rates'!$E107+'Flow probs &amp; rates'!$F107)-'Flow probs &amp; rates'!$H107*'Output - Variance decomp.'!F115/('Flow probs &amp; rates'!$E107+'Flow probs &amp; rates'!$F107)</f>
        <v>3.8210962378955424E-4</v>
      </c>
      <c r="Z115" s="29">
        <f ca="1">(1-'Flow probs &amp; rates'!$H107)*'Output - Variance decomp.'!I115/('Flow probs &amp; rates'!$E107+'Flow probs &amp; rates'!$F107)-'Flow probs &amp; rates'!$H107*'Output - Variance decomp.'!H115/('Flow probs &amp; rates'!$E107+'Flow probs &amp; rates'!$F107)</f>
        <v>-7.4435540954106809E-4</v>
      </c>
      <c r="AA115" s="29">
        <f ca="1">(1-'Flow probs &amp; rates'!$H107)*'Output - Variance decomp.'!K115/('Flow probs &amp; rates'!$E107+'Flow probs &amp; rates'!$F107)-'Flow probs &amp; rates'!$H107*'Output - Variance decomp.'!J115/('Flow probs &amp; rates'!$E107+'Flow probs &amp; rates'!$F107)</f>
        <v>-1.3980428811560558E-4</v>
      </c>
      <c r="AB115" s="29">
        <f ca="1">(1-'Flow probs &amp; rates'!$H107)*'Output - Variance decomp.'!M115/('Flow probs &amp; rates'!$E107+'Flow probs &amp; rates'!$F107)-'Flow probs &amp; rates'!$H107*'Output - Variance decomp.'!L115/('Flow probs &amp; rates'!$E107+'Flow probs &amp; rates'!$F107)</f>
        <v>-3.6014828656493065E-5</v>
      </c>
      <c r="AC115" s="29">
        <f ca="1">(1-'Flow probs &amp; rates'!$H107)*'Output - Variance decomp.'!O115/('Flow probs &amp; rates'!$E107+'Flow probs &amp; rates'!$F107)-'Flow probs &amp; rates'!$H107*'Output - Variance decomp.'!N115/('Flow probs &amp; rates'!$E107+'Flow probs &amp; rates'!$F107)</f>
        <v>-1.0215188491327639E-7</v>
      </c>
      <c r="AD115" s="29">
        <f t="shared" ca="1" si="4"/>
        <v>-7.5727621154627906E-4</v>
      </c>
    </row>
    <row r="116" spans="1:30" x14ac:dyDescent="0.35">
      <c r="A116" s="2" t="s">
        <v>164</v>
      </c>
      <c r="B116" s="29">
        <f t="array" aca="1" ref="B116:C116" ca="1">TRANSPOSE(MMULT(OFFSET('Useful matrices &amp; checks'!$Y$6,UsefulSeries!$O107,0):OFFSET('Useful matrices &amp; checks'!$Z$7,UsefulSeries!$O107,0),OFFSET('SS Taylor expansion'!$AE$6,UsefulSeries!$O107,0):OFFSET('SS Taylor expansion'!$AE$7,UsefulSeries!$O107,0)))+TRANSPOSE(MMULT(OFFSET('Useful matrices &amp; checks'!$AC$6,UsefulSeries!$O107,0):OFFSET('Useful matrices &amp; checks'!$AD$7,UsefulSeries!$O107,0),TRANSPOSE(B115:C115)))</f>
        <v>3.2445656472921954E-4</v>
      </c>
      <c r="C116" s="29">
        <f ca="1"/>
        <v>-2.0438201093344842E-4</v>
      </c>
      <c r="D116" s="29">
        <f t="array" aca="1" ref="D116:E116" ca="1">TRANSPOSE(MMULT(OFFSET('Useful matrices &amp; checks'!$Y$6,UsefulSeries!$O107,0):OFFSET('Useful matrices &amp; checks'!$Z$7,UsefulSeries!$O107,0),OFFSET('SS Taylor expansion'!$AF$6,UsefulSeries!$O107,0):OFFSET('SS Taylor expansion'!$AF$7,UsefulSeries!$O107,0)))+TRANSPOSE(MMULT(OFFSET('Useful matrices &amp; checks'!$AC$6,UsefulSeries!$O107,0):OFFSET('Useful matrices &amp; checks'!$AD$7,UsefulSeries!$O107,0),TRANSPOSE(D115:E115)))</f>
        <v>-9.0271387802664258E-4</v>
      </c>
      <c r="E116" s="29">
        <f ca="1"/>
        <v>3.6064541671385404E-5</v>
      </c>
      <c r="F116" s="29">
        <f t="array" aca="1" ref="F116:G116" ca="1">TRANSPOSE(MMULT(OFFSET('Useful matrices &amp; checks'!$Y$6,UsefulSeries!$O107,0):OFFSET('Useful matrices &amp; checks'!$Z$7,UsefulSeries!$O107,0),OFFSET('SS Taylor expansion'!$AG$6,UsefulSeries!$O107,0):OFFSET('SS Taylor expansion'!$AG$7,UsefulSeries!$O107,0)))+TRANSPOSE(MMULT(OFFSET('Useful matrices &amp; checks'!$AC$6,UsefulSeries!$O107,0):OFFSET('Useful matrices &amp; checks'!$AD$7,UsefulSeries!$O107,0),TRANSPOSE(F115:G115)))</f>
        <v>4.938941883872879E-4</v>
      </c>
      <c r="G116" s="29">
        <f ca="1"/>
        <v>-1.2929031636725079E-4</v>
      </c>
      <c r="H116" s="29">
        <f t="array" aca="1" ref="H116:I116" ca="1">TRANSPOSE(MMULT(OFFSET('Useful matrices &amp; checks'!$Y$6,UsefulSeries!$O107,0):OFFSET('Useful matrices &amp; checks'!$Z$7,UsefulSeries!$O107,0),OFFSET('SS Taylor expansion'!$AH$6,UsefulSeries!$O107,0):OFFSET('SS Taylor expansion'!$AH$7,UsefulSeries!$O107,0)))+TRANSPOSE(MMULT(OFFSET('Useful matrices &amp; checks'!$AC$6,UsefulSeries!$O107,0):OFFSET('Useful matrices &amp; checks'!$AD$7,UsefulSeries!$O107,0),TRANSPOSE(H115:I115)))</f>
        <v>-5.1083368639935991E-4</v>
      </c>
      <c r="I116" s="29">
        <f ca="1"/>
        <v>-4.4804284365367758E-4</v>
      </c>
      <c r="J116" s="29">
        <f t="array" aca="1" ref="J116:K116" ca="1">TRANSPOSE(MMULT(OFFSET('Useful matrices &amp; checks'!$Y$6,UsefulSeries!$O107,0):OFFSET('Useful matrices &amp; checks'!$Z$7,UsefulSeries!$O107,0),OFFSET('SS Taylor expansion'!$AI$6,UsefulSeries!$O107,0):OFFSET('SS Taylor expansion'!$AI$7,UsefulSeries!$O107,0)))+TRANSPOSE(MMULT(OFFSET('Useful matrices &amp; checks'!$AC$6,UsefulSeries!$O107,0):OFFSET('Useful matrices &amp; checks'!$AD$7,UsefulSeries!$O107,0),TRANSPOSE(J115:K115)))</f>
        <v>1.8264919729785354E-3</v>
      </c>
      <c r="K116" s="29">
        <f ca="1"/>
        <v>-2.2990399490589984E-5</v>
      </c>
      <c r="L116" s="29">
        <f t="array" aca="1" ref="L116:M116" ca="1">TRANSPOSE(MMULT(OFFSET('Useful matrices &amp; checks'!$Y$6,UsefulSeries!$O107,0):OFFSET('Useful matrices &amp; checks'!$Z$7,UsefulSeries!$O107,0),OFFSET('SS Taylor expansion'!$AJ$6,UsefulSeries!$O107,0):OFFSET('SS Taylor expansion'!$AJ$7,UsefulSeries!$O107,0)))+TRANSPOSE(MMULT(OFFSET('Useful matrices &amp; checks'!$AC$6,UsefulSeries!$O107,0):OFFSET('Useful matrices &amp; checks'!$AD$7,UsefulSeries!$O107,0),TRANSPOSE(L115:M115)))</f>
        <v>4.794399460433893E-6</v>
      </c>
      <c r="M116" s="29">
        <f ca="1"/>
        <v>-5.9148368550897053E-5</v>
      </c>
      <c r="N116" s="39">
        <f t="array" aca="1" ref="N116:O116" ca="1">TRANSPOSE(MMULT(OFFSET('Useful matrices &amp; checks'!$AC$6,UsefulSeries!$O107,0):OFFSET('Useful matrices &amp; checks'!$AD$7,UsefulSeries!$O107,0),TRANSPOSE(N115:O115)))</f>
        <v>8.4615477054195633E-7</v>
      </c>
      <c r="O116" s="39">
        <f ca="1"/>
        <v>-1.964608647695975E-8</v>
      </c>
      <c r="P116" s="39">
        <f t="shared" ca="1" si="5"/>
        <v>-4.4581863941541179E-4</v>
      </c>
      <c r="Q116" s="39">
        <f t="shared" ca="1" si="6"/>
        <v>-7.2767497748096432E-5</v>
      </c>
      <c r="R116" s="29"/>
      <c r="S116" s="29">
        <f>'Flow probs &amp; rates'!E109-'Flow probs &amp; rates'!E108</f>
        <v>7.9111707648460428E-4</v>
      </c>
      <c r="T116" s="29">
        <f>'Flow probs &amp; rates'!F109-'Flow probs &amp; rates'!F108</f>
        <v>-9.0057654115905175E-4</v>
      </c>
      <c r="U116" s="29">
        <f>'Flow probs &amp; rates'!H109-'Flow probs &amp; rates'!H108</f>
        <v>-8.0789610419663288E-4</v>
      </c>
      <c r="V116" s="29"/>
      <c r="W116" s="29">
        <f ca="1">(1-'Flow probs &amp; rates'!$H108)*'Output - Variance decomp.'!C116/('Flow probs &amp; rates'!$E108+'Flow probs &amp; rates'!$F108)-'Flow probs &amp; rates'!$H108*'Output - Variance decomp.'!B116/('Flow probs &amp; rates'!$E108+'Flow probs &amp; rates'!$F108)</f>
        <v>-3.1228421744255427E-4</v>
      </c>
      <c r="X116" s="29">
        <f ca="1">(1-'Flow probs &amp; rates'!$H108)*'Output - Variance decomp.'!E116/('Flow probs &amp; rates'!$E108+'Flow probs &amp; rates'!$F108)-'Flow probs &amp; rates'!$H108*'Output - Variance decomp.'!D116/('Flow probs &amp; rates'!$E108+'Flow probs &amp; rates'!$F108)</f>
        <v>1.1092336974298378E-4</v>
      </c>
      <c r="Y116" s="29">
        <f ca="1">(1-'Flow probs &amp; rates'!$H108)*'Output - Variance decomp.'!G116/('Flow probs &amp; rates'!$E108+'Flow probs &amp; rates'!$F108)-'Flow probs &amp; rates'!$H108*'Output - Variance decomp.'!F116/('Flow probs &amp; rates'!$E108+'Flow probs &amp; rates'!$F108)</f>
        <v>-2.1660520674649544E-4</v>
      </c>
      <c r="Z116" s="29">
        <f ca="1">(1-'Flow probs &amp; rates'!$H108)*'Output - Variance decomp.'!I116/('Flow probs &amp; rates'!$E108+'Flow probs &amp; rates'!$F108)-'Flow probs &amp; rates'!$H108*'Output - Variance decomp.'!H116/('Flow probs &amp; rates'!$E108+'Flow probs &amp; rates'!$F108)</f>
        <v>-6.0389904501109042E-4</v>
      </c>
      <c r="AA116" s="29">
        <f ca="1">(1-'Flow probs &amp; rates'!$H108)*'Output - Variance decomp.'!K116/('Flow probs &amp; rates'!$E108+'Flow probs &amp; rates'!$F108)-'Flow probs &amp; rates'!$H108*'Output - Variance decomp.'!J116/('Flow probs &amp; rates'!$E108+'Flow probs &amp; rates'!$F108)</f>
        <v>-1.5330648766928622E-4</v>
      </c>
      <c r="AB116" s="29">
        <f ca="1">(1-'Flow probs &amp; rates'!$H108)*'Output - Variance decomp.'!M116/('Flow probs &amp; rates'!$E108+'Flow probs &amp; rates'!$F108)-'Flow probs &amp; rates'!$H108*'Output - Variance decomp.'!L116/('Flow probs &amp; rates'!$E108+'Flow probs &amp; rates'!$F108)</f>
        <v>-8.4492606695671583E-5</v>
      </c>
      <c r="AC116" s="29">
        <f ca="1">(1-'Flow probs &amp; rates'!$H108)*'Output - Variance decomp.'!O116/('Flow probs &amp; rates'!$E108+'Flow probs &amp; rates'!$F108)-'Flow probs &amp; rates'!$H108*'Output - Variance decomp.'!N116/('Flow probs &amp; rates'!$E108+'Flow probs &amp; rates'!$F108)</f>
        <v>-8.3823575834886816E-8</v>
      </c>
      <c r="AD116" s="29">
        <f t="shared" ca="1" si="4"/>
        <v>4.5185191320131607E-4</v>
      </c>
    </row>
    <row r="117" spans="1:30" x14ac:dyDescent="0.35">
      <c r="A117" s="2" t="s">
        <v>165</v>
      </c>
      <c r="B117" s="29">
        <f t="array" aca="1" ref="B117:C117" ca="1">TRANSPOSE(MMULT(OFFSET('Useful matrices &amp; checks'!$Y$6,UsefulSeries!$O108,0):OFFSET('Useful matrices &amp; checks'!$Z$7,UsefulSeries!$O108,0),OFFSET('SS Taylor expansion'!$AE$6,UsefulSeries!$O108,0):OFFSET('SS Taylor expansion'!$AE$7,UsefulSeries!$O108,0)))+TRANSPOSE(MMULT(OFFSET('Useful matrices &amp; checks'!$AC$6,UsefulSeries!$O108,0):OFFSET('Useful matrices &amp; checks'!$AD$7,UsefulSeries!$O108,0),TRANSPOSE(B116:C116)))</f>
        <v>2.9782979780444273E-4</v>
      </c>
      <c r="C117" s="29">
        <f ca="1"/>
        <v>-1.4056907283060445E-4</v>
      </c>
      <c r="D117" s="29">
        <f t="array" aca="1" ref="D117:E117" ca="1">TRANSPOSE(MMULT(OFFSET('Useful matrices &amp; checks'!$Y$6,UsefulSeries!$O108,0):OFFSET('Useful matrices &amp; checks'!$Z$7,UsefulSeries!$O108,0),OFFSET('SS Taylor expansion'!$AF$6,UsefulSeries!$O108,0):OFFSET('SS Taylor expansion'!$AF$7,UsefulSeries!$O108,0)))+TRANSPOSE(MMULT(OFFSET('Useful matrices &amp; checks'!$AC$6,UsefulSeries!$O108,0):OFFSET('Useful matrices &amp; checks'!$AD$7,UsefulSeries!$O108,0),TRANSPOSE(D116:E116)))</f>
        <v>-6.3062503060508075E-4</v>
      </c>
      <c r="E117" s="29">
        <f ca="1"/>
        <v>2.0927850308728913E-5</v>
      </c>
      <c r="F117" s="29">
        <f t="array" aca="1" ref="F117:G117" ca="1">TRANSPOSE(MMULT(OFFSET('Useful matrices &amp; checks'!$Y$6,UsefulSeries!$O108,0):OFFSET('Useful matrices &amp; checks'!$Z$7,UsefulSeries!$O108,0),OFFSET('SS Taylor expansion'!$AG$6,UsefulSeries!$O108,0):OFFSET('SS Taylor expansion'!$AG$7,UsefulSeries!$O108,0)))+TRANSPOSE(MMULT(OFFSET('Useful matrices &amp; checks'!$AC$6,UsefulSeries!$O108,0):OFFSET('Useful matrices &amp; checks'!$AD$7,UsefulSeries!$O108,0),TRANSPOSE(F116:G116)))</f>
        <v>6.3634119059043375E-4</v>
      </c>
      <c r="G117" s="29">
        <f ca="1"/>
        <v>-2.4136458009609582E-4</v>
      </c>
      <c r="H117" s="29">
        <f t="array" aca="1" ref="H117:I117" ca="1">TRANSPOSE(MMULT(OFFSET('Useful matrices &amp; checks'!$Y$6,UsefulSeries!$O108,0):OFFSET('Useful matrices &amp; checks'!$Z$7,UsefulSeries!$O108,0),OFFSET('SS Taylor expansion'!$AH$6,UsefulSeries!$O108,0):OFFSET('SS Taylor expansion'!$AH$7,UsefulSeries!$O108,0)))+TRANSPOSE(MMULT(OFFSET('Useful matrices &amp; checks'!$AC$6,UsefulSeries!$O108,0):OFFSET('Useful matrices &amp; checks'!$AD$7,UsefulSeries!$O108,0),TRANSPOSE(H116:I116)))</f>
        <v>-5.474235387276094E-4</v>
      </c>
      <c r="I117" s="29">
        <f ca="1"/>
        <v>2.7690315467475629E-5</v>
      </c>
      <c r="J117" s="29">
        <f t="array" aca="1" ref="J117:K117" ca="1">TRANSPOSE(MMULT(OFFSET('Useful matrices &amp; checks'!$Y$6,UsefulSeries!$O108,0):OFFSET('Useful matrices &amp; checks'!$Z$7,UsefulSeries!$O108,0),OFFSET('SS Taylor expansion'!$AI$6,UsefulSeries!$O108,0):OFFSET('SS Taylor expansion'!$AI$7,UsefulSeries!$O108,0)))+TRANSPOSE(MMULT(OFFSET('Useful matrices &amp; checks'!$AC$6,UsefulSeries!$O108,0):OFFSET('Useful matrices &amp; checks'!$AD$7,UsefulSeries!$O108,0),TRANSPOSE(J116:K116)))</f>
        <v>1.7191189052707834E-3</v>
      </c>
      <c r="K117" s="29">
        <f ca="1"/>
        <v>-1.6826454726891074E-5</v>
      </c>
      <c r="L117" s="29">
        <f t="array" aca="1" ref="L117:M117" ca="1">TRANSPOSE(MMULT(OFFSET('Useful matrices &amp; checks'!$Y$6,UsefulSeries!$O108,0):OFFSET('Useful matrices &amp; checks'!$Z$7,UsefulSeries!$O108,0),OFFSET('SS Taylor expansion'!$AJ$6,UsefulSeries!$O108,0):OFFSET('SS Taylor expansion'!$AJ$7,UsefulSeries!$O108,0)))+TRANSPOSE(MMULT(OFFSET('Useful matrices &amp; checks'!$AC$6,UsefulSeries!$O108,0):OFFSET('Useful matrices &amp; checks'!$AD$7,UsefulSeries!$O108,0),TRANSPOSE(L116:M116)))</f>
        <v>2.8421618351509263E-6</v>
      </c>
      <c r="M117" s="29">
        <f ca="1"/>
        <v>4.0829527311578867E-5</v>
      </c>
      <c r="N117" s="39">
        <f t="array" aca="1" ref="N117:O117" ca="1">TRANSPOSE(MMULT(OFFSET('Useful matrices &amp; checks'!$AC$6,UsefulSeries!$O108,0):OFFSET('Useful matrices &amp; checks'!$AD$7,UsefulSeries!$O108,0),TRANSPOSE(N116:O116)))</f>
        <v>7.9406841630286684E-7</v>
      </c>
      <c r="O117" s="39">
        <f ca="1"/>
        <v>-1.2328097853704074E-8</v>
      </c>
      <c r="P117" s="39">
        <f t="shared" ca="1" si="5"/>
        <v>-4.343255010066383E-4</v>
      </c>
      <c r="Q117" s="39">
        <f t="shared" ca="1" si="6"/>
        <v>-4.4160645067224548E-5</v>
      </c>
      <c r="R117" s="29"/>
      <c r="S117" s="29">
        <f>'Flow probs &amp; rates'!E110-'Flow probs &amp; rates'!E109</f>
        <v>1.0445520535777852E-3</v>
      </c>
      <c r="T117" s="29">
        <f>'Flow probs &amp; rates'!F110-'Flow probs &amp; rates'!F109</f>
        <v>-3.534853877308862E-4</v>
      </c>
      <c r="U117" s="29">
        <f>'Flow probs &amp; rates'!H110-'Flow probs &amp; rates'!H109</f>
        <v>-3.4926185456328473E-5</v>
      </c>
      <c r="V117" s="29"/>
      <c r="W117" s="29">
        <f ca="1">(1-'Flow probs &amp; rates'!$H109)*'Output - Variance decomp.'!C117/('Flow probs &amp; rates'!$E109+'Flow probs &amp; rates'!$F109)-'Flow probs &amp; rates'!$H109*'Output - Variance decomp.'!B117/('Flow probs &amp; rates'!$E109+'Flow probs &amp; rates'!$F109)</f>
        <v>-2.1955848306796574E-4</v>
      </c>
      <c r="X117" s="29">
        <f ca="1">(1-'Flow probs &amp; rates'!$H109)*'Output - Variance decomp.'!E117/('Flow probs &amp; rates'!$E109+'Flow probs &amp; rates'!$F109)-'Flow probs &amp; rates'!$H109*'Output - Variance decomp.'!D117/('Flow probs &amp; rates'!$E109+'Flow probs &amp; rates'!$F109)</f>
        <v>7.0696070344471502E-5</v>
      </c>
      <c r="Y117" s="29">
        <f ca="1">(1-'Flow probs &amp; rates'!$H109)*'Output - Variance decomp.'!G117/('Flow probs &amp; rates'!$E109+'Flow probs &amp; rates'!$F109)-'Flow probs &amp; rates'!$H109*'Output - Variance decomp.'!F117/('Flow probs &amp; rates'!$E109+'Flow probs &amp; rates'!$F109)</f>
        <v>-3.850941075030066E-4</v>
      </c>
      <c r="Z117" s="29">
        <f ca="1">(1-'Flow probs &amp; rates'!$H109)*'Output - Variance decomp.'!I117/('Flow probs &amp; rates'!$E109+'Flow probs &amp; rates'!$F109)-'Flow probs &amp; rates'!$H109*'Output - Variance decomp.'!H117/('Flow probs &amp; rates'!$E109+'Flow probs &amp; rates'!$F109)</f>
        <v>7.4935789773568172E-5</v>
      </c>
      <c r="AA117" s="29">
        <f ca="1">(1-'Flow probs &amp; rates'!$H109)*'Output - Variance decomp.'!K117/('Flow probs &amp; rates'!$E109+'Flow probs &amp; rates'!$F109)-'Flow probs &amp; rates'!$H109*'Output - Variance decomp.'!J117/('Flow probs &amp; rates'!$E109+'Flow probs &amp; rates'!$F109)</f>
        <v>-1.3541949054967113E-4</v>
      </c>
      <c r="AB117" s="29">
        <f ca="1">(1-'Flow probs &amp; rates'!$H109)*'Output - Variance decomp.'!M117/('Flow probs &amp; rates'!$E109+'Flow probs &amp; rates'!$F109)-'Flow probs &amp; rates'!$H109*'Output - Variance decomp.'!L117/('Flow probs &amp; rates'!$E109+'Flow probs &amp; rates'!$F109)</f>
        <v>5.7980248301600151E-5</v>
      </c>
      <c r="AC117" s="29">
        <f ca="1">(1-'Flow probs &amp; rates'!$H109)*'Output - Variance decomp.'!O117/('Flow probs &amp; rates'!$E109+'Flow probs &amp; rates'!$F109)-'Flow probs &amp; rates'!$H109*'Output - Variance decomp.'!N117/('Flow probs &amp; rates'!$E109+'Flow probs &amp; rates'!$F109)</f>
        <v>-6.9041021872512214E-8</v>
      </c>
      <c r="AD117" s="29">
        <f t="shared" ca="1" si="4"/>
        <v>5.0160282826654777E-4</v>
      </c>
    </row>
    <row r="118" spans="1:30" x14ac:dyDescent="0.35">
      <c r="A118" s="2" t="s">
        <v>166</v>
      </c>
      <c r="B118" s="29">
        <f t="array" aca="1" ref="B118:C118" ca="1">TRANSPOSE(MMULT(OFFSET('Useful matrices &amp; checks'!$Y$6,UsefulSeries!$O109,0):OFFSET('Useful matrices &amp; checks'!$Z$7,UsefulSeries!$O109,0),OFFSET('SS Taylor expansion'!$AE$6,UsefulSeries!$O109,0):OFFSET('SS Taylor expansion'!$AE$7,UsefulSeries!$O109,0)))+TRANSPOSE(MMULT(OFFSET('Useful matrices &amp; checks'!$AC$6,UsefulSeries!$O109,0):OFFSET('Useful matrices &amp; checks'!$AD$7,UsefulSeries!$O109,0),TRANSPOSE(B117:C117)))</f>
        <v>4.8558065728683422E-4</v>
      </c>
      <c r="C118" s="29">
        <f ca="1"/>
        <v>-2.8693069708334755E-4</v>
      </c>
      <c r="D118" s="29">
        <f t="array" aca="1" ref="D118:E118" ca="1">TRANSPOSE(MMULT(OFFSET('Useful matrices &amp; checks'!$Y$6,UsefulSeries!$O109,0):OFFSET('Useful matrices &amp; checks'!$Z$7,UsefulSeries!$O109,0),OFFSET('SS Taylor expansion'!$AF$6,UsefulSeries!$O109,0):OFFSET('SS Taylor expansion'!$AF$7,UsefulSeries!$O109,0)))+TRANSPOSE(MMULT(OFFSET('Useful matrices &amp; checks'!$AC$6,UsefulSeries!$O109,0):OFFSET('Useful matrices &amp; checks'!$AD$7,UsefulSeries!$O109,0),TRANSPOSE(D117:E117)))</f>
        <v>-7.4135561033000601E-4</v>
      </c>
      <c r="E118" s="29">
        <f ca="1"/>
        <v>1.0575389759301436E-5</v>
      </c>
      <c r="F118" s="29">
        <f t="array" aca="1" ref="F118:G118" ca="1">TRANSPOSE(MMULT(OFFSET('Useful matrices &amp; checks'!$Y$6,UsefulSeries!$O109,0):OFFSET('Useful matrices &amp; checks'!$Z$7,UsefulSeries!$O109,0),OFFSET('SS Taylor expansion'!$AG$6,UsefulSeries!$O109,0):OFFSET('SS Taylor expansion'!$AG$7,UsefulSeries!$O109,0)))+TRANSPOSE(MMULT(OFFSET('Useful matrices &amp; checks'!$AC$6,UsefulSeries!$O109,0):OFFSET('Useful matrices &amp; checks'!$AD$7,UsefulSeries!$O109,0),TRANSPOSE(F117:G117)))</f>
        <v>7.8747244472531625E-4</v>
      </c>
      <c r="G118" s="29">
        <f ca="1"/>
        <v>-3.514156951119953E-4</v>
      </c>
      <c r="H118" s="29">
        <f t="array" aca="1" ref="H118:I118" ca="1">TRANSPOSE(MMULT(OFFSET('Useful matrices &amp; checks'!$Y$6,UsefulSeries!$O109,0):OFFSET('Useful matrices &amp; checks'!$Z$7,UsefulSeries!$O109,0),OFFSET('SS Taylor expansion'!$AH$6,UsefulSeries!$O109,0):OFFSET('SS Taylor expansion'!$AH$7,UsefulSeries!$O109,0)))+TRANSPOSE(MMULT(OFFSET('Useful matrices &amp; checks'!$AC$6,UsefulSeries!$O109,0):OFFSET('Useful matrices &amp; checks'!$AD$7,UsefulSeries!$O109,0),TRANSPOSE(H117:I117)))</f>
        <v>-4.5410199449689385E-4</v>
      </c>
      <c r="I118" s="29">
        <f ca="1"/>
        <v>2.7560319464897437E-4</v>
      </c>
      <c r="J118" s="29">
        <f t="array" aca="1" ref="J118:K118" ca="1">TRANSPOSE(MMULT(OFFSET('Useful matrices &amp; checks'!$Y$6,UsefulSeries!$O109,0):OFFSET('Useful matrices &amp; checks'!$Z$7,UsefulSeries!$O109,0),OFFSET('SS Taylor expansion'!$AI$6,UsefulSeries!$O109,0):OFFSET('SS Taylor expansion'!$AI$7,UsefulSeries!$O109,0)))+TRANSPOSE(MMULT(OFFSET('Useful matrices &amp; checks'!$AC$6,UsefulSeries!$O109,0):OFFSET('Useful matrices &amp; checks'!$AD$7,UsefulSeries!$O109,0),TRANSPOSE(J117:K117)))</f>
        <v>9.6384051108864101E-4</v>
      </c>
      <c r="K118" s="29">
        <f ca="1"/>
        <v>-1.1850877014598287E-5</v>
      </c>
      <c r="L118" s="29">
        <f t="array" aca="1" ref="L118:M118" ca="1">TRANSPOSE(MMULT(OFFSET('Useful matrices &amp; checks'!$Y$6,UsefulSeries!$O109,0):OFFSET('Useful matrices &amp; checks'!$Z$7,UsefulSeries!$O109,0),OFFSET('SS Taylor expansion'!$AJ$6,UsefulSeries!$O109,0):OFFSET('SS Taylor expansion'!$AJ$7,UsefulSeries!$O109,0)))+TRANSPOSE(MMULT(OFFSET('Useful matrices &amp; checks'!$AC$6,UsefulSeries!$O109,0):OFFSET('Useful matrices &amp; checks'!$AD$7,UsefulSeries!$O109,0),TRANSPOSE(L117:M117)))</f>
        <v>1.8164984305593173E-5</v>
      </c>
      <c r="M118" s="29">
        <f ca="1"/>
        <v>5.6906643385451666E-5</v>
      </c>
      <c r="N118" s="39">
        <f t="array" aca="1" ref="N118:O118" ca="1">TRANSPOSE(MMULT(OFFSET('Useful matrices &amp; checks'!$AC$6,UsefulSeries!$O109,0):OFFSET('Useful matrices &amp; checks'!$AD$7,UsefulSeries!$O109,0),TRANSPOSE(N117:O117)))</f>
        <v>7.2660345059129356E-7</v>
      </c>
      <c r="O118" s="39">
        <f ca="1"/>
        <v>-6.8734159499757868E-9</v>
      </c>
      <c r="P118" s="39">
        <f t="shared" ca="1" si="5"/>
        <v>-4.0070407764973939E-4</v>
      </c>
      <c r="Q118" s="39">
        <f t="shared" ca="1" si="6"/>
        <v>-2.7299334355534105E-5</v>
      </c>
      <c r="R118" s="29"/>
      <c r="S118" s="29">
        <f>'Flow probs &amp; rates'!E111-'Flow probs &amp; rates'!E110</f>
        <v>6.5962351838033673E-4</v>
      </c>
      <c r="T118" s="29">
        <f>'Flow probs &amp; rates'!F111-'Flow probs &amp; rates'!F110</f>
        <v>-3.3441824918769777E-4</v>
      </c>
      <c r="U118" s="29">
        <f>'Flow probs &amp; rates'!H111-'Flow probs &amp; rates'!H110</f>
        <v>-6.0757198357794945E-4</v>
      </c>
      <c r="V118" s="29"/>
      <c r="W118" s="29">
        <f ca="1">(1-'Flow probs &amp; rates'!$H110)*'Output - Variance decomp.'!C118/('Flow probs &amp; rates'!$E110+'Flow probs &amp; rates'!$F110)-'Flow probs &amp; rates'!$H110*'Output - Variance decomp.'!B118/('Flow probs &amp; rates'!$E110+'Flow probs &amp; rates'!$F110)</f>
        <v>-4.3976955679273633E-4</v>
      </c>
      <c r="X118" s="29">
        <f ca="1">(1-'Flow probs &amp; rates'!$H110)*'Output - Variance decomp.'!E118/('Flow probs &amp; rates'!$E110+'Flow probs &amp; rates'!$F110)-'Flow probs &amp; rates'!$H110*'Output - Variance decomp.'!D118/('Flow probs &amp; rates'!$E110+'Flow probs &amp; rates'!$F110)</f>
        <v>6.3023956893190671E-5</v>
      </c>
      <c r="Y118" s="29">
        <f ca="1">(1-'Flow probs &amp; rates'!$H110)*'Output - Variance decomp.'!G118/('Flow probs &amp; rates'!$E110+'Flow probs &amp; rates'!$F110)-'Flow probs &amp; rates'!$H110*'Output - Variance decomp.'!F118/('Flow probs &amp; rates'!$E110+'Flow probs &amp; rates'!$F110)</f>
        <v>-5.5107739954364965E-4</v>
      </c>
      <c r="Z118" s="29">
        <f ca="1">(1-'Flow probs &amp; rates'!$H110)*'Output - Variance decomp.'!I118/('Flow probs &amp; rates'!$E110+'Flow probs &amp; rates'!$F110)-'Flow probs &amp; rates'!$H110*'Output - Variance decomp.'!H118/('Flow probs &amp; rates'!$E110+'Flow probs &amp; rates'!$F110)</f>
        <v>4.2161174355147881E-4</v>
      </c>
      <c r="AA118" s="29">
        <f ca="1">(1-'Flow probs &amp; rates'!$H110)*'Output - Variance decomp.'!K118/('Flow probs &amp; rates'!$E110+'Flow probs &amp; rates'!$F110)-'Flow probs &amp; rates'!$H110*'Output - Variance decomp.'!J118/('Flow probs &amp; rates'!$E110+'Flow probs &amp; rates'!$F110)</f>
        <v>-7.9236292477895335E-5</v>
      </c>
      <c r="AB118" s="29">
        <f ca="1">(1-'Flow probs &amp; rates'!$H110)*'Output - Variance decomp.'!M118/('Flow probs &amp; rates'!$E110+'Flow probs &amp; rates'!$F110)-'Flow probs &amp; rates'!$H110*'Output - Variance decomp.'!L118/('Flow probs &amp; rates'!$E110+'Flow probs &amp; rates'!$F110)</f>
        <v>7.9811610506262622E-5</v>
      </c>
      <c r="AC118" s="29">
        <f ca="1">(1-'Flow probs &amp; rates'!$H110)*'Output - Variance decomp.'!O118/('Flow probs &amp; rates'!$E110+'Flow probs &amp; rates'!$F110)-'Flow probs &amp; rates'!$H110*'Output - Variance decomp.'!N118/('Flow probs &amp; rates'!$E110+'Flow probs &amp; rates'!$F110)</f>
        <v>-5.6800847533776163E-8</v>
      </c>
      <c r="AD118" s="29">
        <f t="shared" ca="1" si="4"/>
        <v>-1.0187924486706643E-4</v>
      </c>
    </row>
    <row r="119" spans="1:30" x14ac:dyDescent="0.35">
      <c r="A119" s="2" t="s">
        <v>167</v>
      </c>
      <c r="B119" s="29">
        <f t="array" aca="1" ref="B119:C119" ca="1">TRANSPOSE(MMULT(OFFSET('Useful matrices &amp; checks'!$Y$6,UsefulSeries!$O110,0):OFFSET('Useful matrices &amp; checks'!$Z$7,UsefulSeries!$O110,0),OFFSET('SS Taylor expansion'!$AE$6,UsefulSeries!$O110,0):OFFSET('SS Taylor expansion'!$AE$7,UsefulSeries!$O110,0)))+TRANSPOSE(MMULT(OFFSET('Useful matrices &amp; checks'!$AC$6,UsefulSeries!$O110,0):OFFSET('Useful matrices &amp; checks'!$AD$7,UsefulSeries!$O110,0),TRANSPOSE(B118:C118)))</f>
        <v>-1.0449847234943345E-4</v>
      </c>
      <c r="C119" s="29">
        <f ca="1"/>
        <v>2.8297557411331351E-4</v>
      </c>
      <c r="D119" s="29">
        <f t="array" aca="1" ref="D119:E119" ca="1">TRANSPOSE(MMULT(OFFSET('Useful matrices &amp; checks'!$Y$6,UsefulSeries!$O110,0):OFFSET('Useful matrices &amp; checks'!$Z$7,UsefulSeries!$O110,0),OFFSET('SS Taylor expansion'!$AF$6,UsefulSeries!$O110,0):OFFSET('SS Taylor expansion'!$AF$7,UsefulSeries!$O110,0)))+TRANSPOSE(MMULT(OFFSET('Useful matrices &amp; checks'!$AC$6,UsefulSeries!$O110,0):OFFSET('Useful matrices &amp; checks'!$AD$7,UsefulSeries!$O110,0),TRANSPOSE(D118:E118)))</f>
        <v>-1.2084478396245861E-3</v>
      </c>
      <c r="E119" s="29">
        <f ca="1"/>
        <v>3.757938817629135E-5</v>
      </c>
      <c r="F119" s="29">
        <f t="array" aca="1" ref="F119:G119" ca="1">TRANSPOSE(MMULT(OFFSET('Useful matrices &amp; checks'!$Y$6,UsefulSeries!$O110,0):OFFSET('Useful matrices &amp; checks'!$Z$7,UsefulSeries!$O110,0),OFFSET('SS Taylor expansion'!$AG$6,UsefulSeries!$O110,0):OFFSET('SS Taylor expansion'!$AG$7,UsefulSeries!$O110,0)))+TRANSPOSE(MMULT(OFFSET('Useful matrices &amp; checks'!$AC$6,UsefulSeries!$O110,0):OFFSET('Useful matrices &amp; checks'!$AD$7,UsefulSeries!$O110,0),TRANSPOSE(F118:G118)))</f>
        <v>-6.6245013720420782E-5</v>
      </c>
      <c r="G119" s="29">
        <f ca="1"/>
        <v>4.514661016394013E-4</v>
      </c>
      <c r="H119" s="29">
        <f t="array" aca="1" ref="H119:I119" ca="1">TRANSPOSE(MMULT(OFFSET('Useful matrices &amp; checks'!$Y$6,UsefulSeries!$O110,0):OFFSET('Useful matrices &amp; checks'!$Z$7,UsefulSeries!$O110,0),OFFSET('SS Taylor expansion'!$AH$6,UsefulSeries!$O110,0):OFFSET('SS Taylor expansion'!$AH$7,UsefulSeries!$O110,0)))+TRANSPOSE(MMULT(OFFSET('Useful matrices &amp; checks'!$AC$6,UsefulSeries!$O110,0):OFFSET('Useful matrices &amp; checks'!$AD$7,UsefulSeries!$O110,0),TRANSPOSE(H118:I118)))</f>
        <v>-3.5437522547782649E-4</v>
      </c>
      <c r="I119" s="29">
        <f ca="1"/>
        <v>1.4299317909349067E-4</v>
      </c>
      <c r="J119" s="29">
        <f t="array" aca="1" ref="J119:K119" ca="1">TRANSPOSE(MMULT(OFFSET('Useful matrices &amp; checks'!$Y$6,UsefulSeries!$O110,0):OFFSET('Useful matrices &amp; checks'!$Z$7,UsefulSeries!$O110,0),OFFSET('SS Taylor expansion'!$AI$6,UsefulSeries!$O110,0):OFFSET('SS Taylor expansion'!$AI$7,UsefulSeries!$O110,0)))+TRANSPOSE(MMULT(OFFSET('Useful matrices &amp; checks'!$AC$6,UsefulSeries!$O110,0):OFFSET('Useful matrices &amp; checks'!$AD$7,UsefulSeries!$O110,0),TRANSPOSE(J118:K118)))</f>
        <v>8.5183422274132852E-4</v>
      </c>
      <c r="K119" s="29">
        <f ca="1"/>
        <v>-3.0276422685546601E-5</v>
      </c>
      <c r="L119" s="29">
        <f t="array" aca="1" ref="L119:M119" ca="1">TRANSPOSE(MMULT(OFFSET('Useful matrices &amp; checks'!$Y$6,UsefulSeries!$O110,0):OFFSET('Useful matrices &amp; checks'!$Z$7,UsefulSeries!$O110,0),OFFSET('SS Taylor expansion'!$AJ$6,UsefulSeries!$O110,0):OFFSET('SS Taylor expansion'!$AJ$7,UsefulSeries!$O110,0)))+TRANSPOSE(MMULT(OFFSET('Useful matrices &amp; checks'!$AC$6,UsefulSeries!$O110,0):OFFSET('Useful matrices &amp; checks'!$AD$7,UsefulSeries!$O110,0),TRANSPOSE(L118:M118)))</f>
        <v>-3.6908629195716355E-5</v>
      </c>
      <c r="M119" s="29">
        <f ca="1"/>
        <v>-2.3700644630002791E-4</v>
      </c>
      <c r="N119" s="39">
        <f t="array" aca="1" ref="N119:O119" ca="1">TRANSPOSE(MMULT(OFFSET('Useful matrices &amp; checks'!$AC$6,UsefulSeries!$O110,0):OFFSET('Useful matrices &amp; checks'!$AD$7,UsefulSeries!$O110,0),TRANSPOSE(N118:O118)))</f>
        <v>6.9626570409480438E-7</v>
      </c>
      <c r="O119" s="39">
        <f ca="1"/>
        <v>-2.3155310844970453E-8</v>
      </c>
      <c r="P119" s="39">
        <f t="shared" ca="1" si="5"/>
        <v>-3.9080741449622701E-4</v>
      </c>
      <c r="Q119" s="39">
        <f t="shared" ca="1" si="6"/>
        <v>-1.6794020186323447E-5</v>
      </c>
      <c r="R119" s="29"/>
      <c r="S119" s="29">
        <f>'Flow probs &amp; rates'!E112-'Flow probs &amp; rates'!E111</f>
        <v>-1.3087521064187868E-3</v>
      </c>
      <c r="T119" s="29">
        <f>'Flow probs &amp; rates'!F112-'Flow probs &amp; rates'!F111</f>
        <v>6.3091419853975386E-4</v>
      </c>
      <c r="U119" s="29">
        <f>'Flow probs &amp; rates'!H112-'Flow probs &amp; rates'!H111</f>
        <v>7.1730446810594484E-5</v>
      </c>
      <c r="V119" s="29"/>
      <c r="W119" s="29">
        <f ca="1">(1-'Flow probs &amp; rates'!$H111)*'Output - Variance decomp.'!C119/('Flow probs &amp; rates'!$E111+'Flow probs &amp; rates'!$F111)-'Flow probs &amp; rates'!$H111*'Output - Variance decomp.'!B119/('Flow probs &amp; rates'!$E111+'Flow probs &amp; rates'!$F111)</f>
        <v>4.094439905062159E-4</v>
      </c>
      <c r="X119" s="29">
        <f ca="1">(1-'Flow probs &amp; rates'!$H111)*'Output - Variance decomp.'!E119/('Flow probs &amp; rates'!$E111+'Flow probs &amp; rates'!$F111)-'Flow probs &amp; rates'!$H111*'Output - Variance decomp.'!D119/('Flow probs &amp; rates'!$E111+'Flow probs &amp; rates'!$F111)</f>
        <v>1.3055904754566969E-4</v>
      </c>
      <c r="Y119" s="29">
        <f ca="1">(1-'Flow probs &amp; rates'!$H111)*'Output - Variance decomp.'!G119/('Flow probs &amp; rates'!$E111+'Flow probs &amp; rates'!$F111)-'Flow probs &amp; rates'!$H111*'Output - Variance decomp.'!F119/('Flow probs &amp; rates'!$E111+'Flow probs &amp; rates'!$F111)</f>
        <v>6.4682906040945632E-4</v>
      </c>
      <c r="Z119" s="29">
        <f ca="1">(1-'Flow probs &amp; rates'!$H111)*'Output - Variance decomp.'!I119/('Flow probs &amp; rates'!$E111+'Flow probs &amp; rates'!$F111)-'Flow probs &amp; rates'!$H111*'Output - Variance decomp.'!H119/('Flow probs &amp; rates'!$E111+'Flow probs &amp; rates'!$F111)</f>
        <v>2.2613302198219609E-4</v>
      </c>
      <c r="AA119" s="29">
        <f ca="1">(1-'Flow probs &amp; rates'!$H111)*'Output - Variance decomp.'!K119/('Flow probs &amp; rates'!$E111+'Flow probs &amp; rates'!$F111)-'Flow probs &amp; rates'!$H111*'Output - Variance decomp.'!J119/('Flow probs &amp; rates'!$E111+'Flow probs &amp; rates'!$F111)</f>
        <v>-9.7420930595478199E-5</v>
      </c>
      <c r="AB119" s="29">
        <f ca="1">(1-'Flow probs &amp; rates'!$H111)*'Output - Variance decomp.'!M119/('Flow probs &amp; rates'!$E111+'Flow probs &amp; rates'!$F111)-'Flow probs &amp; rates'!$H111*'Output - Variance decomp.'!L119/('Flow probs &amp; rates'!$E111+'Flow probs &amp; rates'!$F111)</f>
        <v>-3.3499448234992381E-4</v>
      </c>
      <c r="AC119" s="29">
        <f ca="1">(1-'Flow probs &amp; rates'!$H111)*'Output - Variance decomp.'!O119/('Flow probs &amp; rates'!$E111+'Flow probs &amp; rates'!$F111)-'Flow probs &amp; rates'!$H111*'Output - Variance decomp.'!N119/('Flow probs &amp; rates'!$E111+'Flow probs &amp; rates'!$F111)</f>
        <v>-7.736344912370726E-8</v>
      </c>
      <c r="AD119" s="29">
        <f t="shared" ca="1" si="4"/>
        <v>-9.0874189723841791E-4</v>
      </c>
    </row>
    <row r="120" spans="1:30" x14ac:dyDescent="0.35">
      <c r="A120" s="2" t="s">
        <v>168</v>
      </c>
      <c r="B120" s="29">
        <f t="array" aca="1" ref="B120:C120" ca="1">TRANSPOSE(MMULT(OFFSET('Useful matrices &amp; checks'!$Y$6,UsefulSeries!$O111,0):OFFSET('Useful matrices &amp; checks'!$Z$7,UsefulSeries!$O111,0),OFFSET('SS Taylor expansion'!$AE$6,UsefulSeries!$O111,0):OFFSET('SS Taylor expansion'!$AE$7,UsefulSeries!$O111,0)))+TRANSPOSE(MMULT(OFFSET('Useful matrices &amp; checks'!$AC$6,UsefulSeries!$O111,0):OFFSET('Useful matrices &amp; checks'!$AD$7,UsefulSeries!$O111,0),TRANSPOSE(B119:C119)))</f>
        <v>3.9253669944093743E-4</v>
      </c>
      <c r="C120" s="29">
        <f ca="1"/>
        <v>-2.3707904850355587E-4</v>
      </c>
      <c r="D120" s="29">
        <f t="array" aca="1" ref="D120:E120" ca="1">TRANSPOSE(MMULT(OFFSET('Useful matrices &amp; checks'!$Y$6,UsefulSeries!$O111,0):OFFSET('Useful matrices &amp; checks'!$Z$7,UsefulSeries!$O111,0),OFFSET('SS Taylor expansion'!$AF$6,UsefulSeries!$O111,0):OFFSET('SS Taylor expansion'!$AF$7,UsefulSeries!$O111,0)))+TRANSPOSE(MMULT(OFFSET('Useful matrices &amp; checks'!$AC$6,UsefulSeries!$O111,0):OFFSET('Useful matrices &amp; checks'!$AD$7,UsefulSeries!$O111,0),TRANSPOSE(D119:E119)))</f>
        <v>-1.2348017253240291E-3</v>
      </c>
      <c r="E120" s="29">
        <f ca="1"/>
        <v>7.387481986630098E-5</v>
      </c>
      <c r="F120" s="29">
        <f t="array" aca="1" ref="F120:G120" ca="1">TRANSPOSE(MMULT(OFFSET('Useful matrices &amp; checks'!$Y$6,UsefulSeries!$O111,0):OFFSET('Useful matrices &amp; checks'!$Z$7,UsefulSeries!$O111,0),OFFSET('SS Taylor expansion'!$AG$6,UsefulSeries!$O111,0):OFFSET('SS Taylor expansion'!$AG$7,UsefulSeries!$O111,0)))+TRANSPOSE(MMULT(OFFSET('Useful matrices &amp; checks'!$AC$6,UsefulSeries!$O111,0):OFFSET('Useful matrices &amp; checks'!$AD$7,UsefulSeries!$O111,0),TRANSPOSE(F119:G119)))</f>
        <v>4.3607381857587498E-4</v>
      </c>
      <c r="G120" s="29">
        <f ca="1"/>
        <v>-1.1691811651143714E-4</v>
      </c>
      <c r="H120" s="29">
        <f t="array" aca="1" ref="H120:I120" ca="1">TRANSPOSE(MMULT(OFFSET('Useful matrices &amp; checks'!$Y$6,UsefulSeries!$O111,0):OFFSET('Useful matrices &amp; checks'!$Z$7,UsefulSeries!$O111,0),OFFSET('SS Taylor expansion'!$AH$6,UsefulSeries!$O111,0):OFFSET('SS Taylor expansion'!$AH$7,UsefulSeries!$O111,0)))+TRANSPOSE(MMULT(OFFSET('Useful matrices &amp; checks'!$AC$6,UsefulSeries!$O111,0):OFFSET('Useful matrices &amp; checks'!$AD$7,UsefulSeries!$O111,0),TRANSPOSE(H119:I119)))</f>
        <v>-4.0311273867162702E-4</v>
      </c>
      <c r="I120" s="29">
        <f ca="1"/>
        <v>-4.2470558989524603E-4</v>
      </c>
      <c r="J120" s="29">
        <f t="array" aca="1" ref="J120:K120" ca="1">TRANSPOSE(MMULT(OFFSET('Useful matrices &amp; checks'!$Y$6,UsefulSeries!$O111,0):OFFSET('Useful matrices &amp; checks'!$Z$7,UsefulSeries!$O111,0),OFFSET('SS Taylor expansion'!$AI$6,UsefulSeries!$O111,0):OFFSET('SS Taylor expansion'!$AI$7,UsefulSeries!$O111,0)))+TRANSPOSE(MMULT(OFFSET('Useful matrices &amp; checks'!$AC$6,UsefulSeries!$O111,0):OFFSET('Useful matrices &amp; checks'!$AD$7,UsefulSeries!$O111,0),TRANSPOSE(J119:K119)))</f>
        <v>1.3842166495414672E-3</v>
      </c>
      <c r="K120" s="29">
        <f ca="1"/>
        <v>-7.4826679644179861E-5</v>
      </c>
      <c r="L120" s="29">
        <f t="array" aca="1" ref="L120:M120" ca="1">TRANSPOSE(MMULT(OFFSET('Useful matrices &amp; checks'!$Y$6,UsefulSeries!$O111,0):OFFSET('Useful matrices &amp; checks'!$Z$7,UsefulSeries!$O111,0),OFFSET('SS Taylor expansion'!$AJ$6,UsefulSeries!$O111,0):OFFSET('SS Taylor expansion'!$AJ$7,UsefulSeries!$O111,0)))+TRANSPOSE(MMULT(OFFSET('Useful matrices &amp; checks'!$AC$6,UsefulSeries!$O111,0):OFFSET('Useful matrices &amp; checks'!$AD$7,UsefulSeries!$O111,0),TRANSPOSE(L119:M119)))</f>
        <v>-2.5517646345770621E-4</v>
      </c>
      <c r="M120" s="29">
        <f ca="1"/>
        <v>-9.4577820263787467E-4</v>
      </c>
      <c r="N120" s="39">
        <f t="array" aca="1" ref="N120:O120" ca="1">TRANSPOSE(MMULT(OFFSET('Useful matrices &amp; checks'!$AC$6,UsefulSeries!$O111,0):OFFSET('Useful matrices &amp; checks'!$AD$7,UsefulSeries!$O111,0),TRANSPOSE(N119:O119)))</f>
        <v>6.6416620806665711E-7</v>
      </c>
      <c r="O120" s="39">
        <f ca="1"/>
        <v>-4.1454157661603355E-8</v>
      </c>
      <c r="P120" s="39">
        <f t="shared" ca="1" si="5"/>
        <v>-3.8647732743280145E-4</v>
      </c>
      <c r="Q120" s="39">
        <f t="shared" ca="1" si="6"/>
        <v>1.1795191978043538E-4</v>
      </c>
      <c r="R120" s="29"/>
      <c r="S120" s="29">
        <f>'Flow probs &amp; rates'!E113-'Flow probs &amp; rates'!E112</f>
        <v>-6.6076921119817555E-5</v>
      </c>
      <c r="T120" s="29">
        <f>'Flow probs &amp; rates'!F113-'Flow probs &amp; rates'!F112</f>
        <v>-1.6075223517032187E-3</v>
      </c>
      <c r="U120" s="29">
        <f>'Flow probs &amp; rates'!H113-'Flow probs &amp; rates'!H112</f>
        <v>-7.701942483982066E-4</v>
      </c>
      <c r="V120" s="29"/>
      <c r="W120" s="29">
        <f ca="1">(1-'Flow probs &amp; rates'!$H112)*'Output - Variance decomp.'!C120/('Flow probs &amp; rates'!$E112+'Flow probs &amp; rates'!$F112)-'Flow probs &amp; rates'!$H112*'Output - Variance decomp.'!B120/('Flow probs &amp; rates'!$E112+'Flow probs &amp; rates'!$F112)</f>
        <v>-3.6286836584223229E-4</v>
      </c>
      <c r="X120" s="29">
        <f ca="1">(1-'Flow probs &amp; rates'!$H112)*'Output - Variance decomp.'!E120/('Flow probs &amp; rates'!$E112+'Flow probs &amp; rates'!$F112)-'Flow probs &amp; rates'!$H112*'Output - Variance decomp.'!D120/('Flow probs &amp; rates'!$E112+'Flow probs &amp; rates'!$F112)</f>
        <v>1.8421122217243522E-4</v>
      </c>
      <c r="Y120" s="29">
        <f ca="1">(1-'Flow probs &amp; rates'!$H112)*'Output - Variance decomp.'!G120/('Flow probs &amp; rates'!$E112+'Flow probs &amp; rates'!$F112)-'Flow probs &amp; rates'!$H112*'Output - Variance decomp.'!F120/('Flow probs &amp; rates'!$E112+'Flow probs &amp; rates'!$F112)</f>
        <v>-1.9445895940424791E-4</v>
      </c>
      <c r="Z120" s="29">
        <f ca="1">(1-'Flow probs &amp; rates'!$H112)*'Output - Variance decomp.'!I120/('Flow probs &amp; rates'!$E112+'Flow probs &amp; rates'!$F112)-'Flow probs &amp; rates'!$H112*'Output - Variance decomp.'!H120/('Flow probs &amp; rates'!$E112+'Flow probs &amp; rates'!$F112)</f>
        <v>-5.7930093542935012E-4</v>
      </c>
      <c r="AA120" s="29">
        <f ca="1">(1-'Flow probs &amp; rates'!$H112)*'Output - Variance decomp.'!K120/('Flow probs &amp; rates'!$E112+'Flow probs &amp; rates'!$F112)-'Flow probs &amp; rates'!$H112*'Output - Variance decomp.'!J120/('Flow probs &amp; rates'!$E112+'Flow probs &amp; rates'!$F112)</f>
        <v>-1.9512194845811601E-4</v>
      </c>
      <c r="AB120" s="29">
        <f ca="1">(1-'Flow probs &amp; rates'!$H112)*'Output - Variance decomp.'!M120/('Flow probs &amp; rates'!$E112+'Flow probs &amp; rates'!$F112)-'Flow probs &amp; rates'!$H112*'Output - Variance decomp.'!L120/('Flow probs &amp; rates'!$E112+'Flow probs &amp; rates'!$F112)</f>
        <v>-1.3311339539217369E-3</v>
      </c>
      <c r="AC120" s="29">
        <f ca="1">(1-'Flow probs &amp; rates'!$H112)*'Output - Variance decomp.'!O120/('Flow probs &amp; rates'!$E112+'Flow probs &amp; rates'!$F112)-'Flow probs &amp; rates'!$H112*'Output - Variance decomp.'!N120/('Flow probs &amp; rates'!$E112+'Flow probs &amp; rates'!$F112)</f>
        <v>-1.0153112402275754E-7</v>
      </c>
      <c r="AD120" s="29">
        <f t="shared" ca="1" si="4"/>
        <v>1.7085802236090643E-3</v>
      </c>
    </row>
    <row r="121" spans="1:30" x14ac:dyDescent="0.35">
      <c r="A121" s="2" t="s">
        <v>169</v>
      </c>
      <c r="B121" s="29">
        <f t="array" aca="1" ref="B121:C121" ca="1">TRANSPOSE(MMULT(OFFSET('Useful matrices &amp; checks'!$Y$6,UsefulSeries!$O112,0):OFFSET('Useful matrices &amp; checks'!$Z$7,UsefulSeries!$O112,0),OFFSET('SS Taylor expansion'!$AE$6,UsefulSeries!$O112,0):OFFSET('SS Taylor expansion'!$AE$7,UsefulSeries!$O112,0)))+TRANSPOSE(MMULT(OFFSET('Useful matrices &amp; checks'!$AC$6,UsefulSeries!$O112,0):OFFSET('Useful matrices &amp; checks'!$AD$7,UsefulSeries!$O112,0),TRANSPOSE(B120:C120)))</f>
        <v>-3.9856438659299808E-5</v>
      </c>
      <c r="C121" s="29">
        <f ca="1"/>
        <v>1.8316958478204766E-4</v>
      </c>
      <c r="D121" s="29">
        <f t="array" aca="1" ref="D121:E121" ca="1">TRANSPOSE(MMULT(OFFSET('Useful matrices &amp; checks'!$Y$6,UsefulSeries!$O112,0):OFFSET('Useful matrices &amp; checks'!$Z$7,UsefulSeries!$O112,0),OFFSET('SS Taylor expansion'!$AF$6,UsefulSeries!$O112,0):OFFSET('SS Taylor expansion'!$AF$7,UsefulSeries!$O112,0)))+TRANSPOSE(MMULT(OFFSET('Useful matrices &amp; checks'!$AC$6,UsefulSeries!$O112,0):OFFSET('Useful matrices &amp; checks'!$AD$7,UsefulSeries!$O112,0),TRANSPOSE(D120:E120)))</f>
        <v>-9.8921800907058807E-4</v>
      </c>
      <c r="E121" s="29">
        <f ca="1"/>
        <v>2.3815003998426974E-5</v>
      </c>
      <c r="F121" s="29">
        <f t="array" aca="1" ref="F121:G121" ca="1">TRANSPOSE(MMULT(OFFSET('Useful matrices &amp; checks'!$Y$6,UsefulSeries!$O112,0):OFFSET('Useful matrices &amp; checks'!$Z$7,UsefulSeries!$O112,0),OFFSET('SS Taylor expansion'!$AG$6,UsefulSeries!$O112,0):OFFSET('SS Taylor expansion'!$AG$7,UsefulSeries!$O112,0)))+TRANSPOSE(MMULT(OFFSET('Useful matrices &amp; checks'!$AC$6,UsefulSeries!$O112,0):OFFSET('Useful matrices &amp; checks'!$AD$7,UsefulSeries!$O112,0),TRANSPOSE(F120:G120)))</f>
        <v>-2.7382055284852876E-4</v>
      </c>
      <c r="G121" s="29">
        <f ca="1"/>
        <v>4.9984380889111645E-4</v>
      </c>
      <c r="H121" s="29">
        <f t="array" aca="1" ref="H121:I121" ca="1">TRANSPOSE(MMULT(OFFSET('Useful matrices &amp; checks'!$Y$6,UsefulSeries!$O112,0):OFFSET('Useful matrices &amp; checks'!$Z$7,UsefulSeries!$O112,0),OFFSET('SS Taylor expansion'!$AH$6,UsefulSeries!$O112,0):OFFSET('SS Taylor expansion'!$AH$7,UsefulSeries!$O112,0)))+TRANSPOSE(MMULT(OFFSET('Useful matrices &amp; checks'!$AC$6,UsefulSeries!$O112,0):OFFSET('Useful matrices &amp; checks'!$AD$7,UsefulSeries!$O112,0),TRANSPOSE(H120:I120)))</f>
        <v>-3.789659440487838E-4</v>
      </c>
      <c r="I121" s="29">
        <f ca="1"/>
        <v>3.093854670003516E-4</v>
      </c>
      <c r="J121" s="29">
        <f t="array" aca="1" ref="J121:K121" ca="1">TRANSPOSE(MMULT(OFFSET('Useful matrices &amp; checks'!$Y$6,UsefulSeries!$O112,0):OFFSET('Useful matrices &amp; checks'!$Z$7,UsefulSeries!$O112,0),OFFSET('SS Taylor expansion'!$AI$6,UsefulSeries!$O112,0):OFFSET('SS Taylor expansion'!$AI$7,UsefulSeries!$O112,0)))+TRANSPOSE(MMULT(OFFSET('Useful matrices &amp; checks'!$AC$6,UsefulSeries!$O112,0):OFFSET('Useful matrices &amp; checks'!$AD$7,UsefulSeries!$O112,0),TRANSPOSE(J120:K120)))</f>
        <v>1.9513622118244043E-3</v>
      </c>
      <c r="K121" s="29">
        <f ca="1"/>
        <v>-1.0499009417451122E-5</v>
      </c>
      <c r="L121" s="29">
        <f t="array" aca="1" ref="L121:M121" ca="1">TRANSPOSE(MMULT(OFFSET('Useful matrices &amp; checks'!$Y$6,UsefulSeries!$O112,0):OFFSET('Useful matrices &amp; checks'!$Z$7,UsefulSeries!$O112,0),OFFSET('SS Taylor expansion'!$AJ$6,UsefulSeries!$O112,0):OFFSET('SS Taylor expansion'!$AJ$7,UsefulSeries!$O112,0)))+TRANSPOSE(MMULT(OFFSET('Useful matrices &amp; checks'!$AC$6,UsefulSeries!$O112,0):OFFSET('Useful matrices &amp; checks'!$AD$7,UsefulSeries!$O112,0),TRANSPOSE(L120:M120)))</f>
        <v>-4.3532900442979836E-4</v>
      </c>
      <c r="M121" s="29">
        <f ca="1"/>
        <v>-1.1335984199560729E-4</v>
      </c>
      <c r="N121" s="39">
        <f t="array" aca="1" ref="N121:O121" ca="1">TRANSPOSE(MMULT(OFFSET('Useful matrices &amp; checks'!$AC$6,UsefulSeries!$O112,0):OFFSET('Useful matrices &amp; checks'!$AD$7,UsefulSeries!$O112,0),TRANSPOSE(N120:O120)))</f>
        <v>6.3906514805419988E-7</v>
      </c>
      <c r="O121" s="39">
        <f ca="1"/>
        <v>-1.2062082292411768E-8</v>
      </c>
      <c r="P121" s="39">
        <f t="shared" ca="1" si="5"/>
        <v>-4.1593078724405354E-4</v>
      </c>
      <c r="Q121" s="39">
        <f t="shared" ca="1" si="6"/>
        <v>1.4711704586125234E-4</v>
      </c>
      <c r="R121" s="29"/>
      <c r="S121" s="29">
        <f>'Flow probs &amp; rates'!E114-'Flow probs &amp; rates'!E113</f>
        <v>-5.8111945932859399E-4</v>
      </c>
      <c r="T121" s="29">
        <f>'Flow probs &amp; rates'!F114-'Flow probs &amp; rates'!F113</f>
        <v>1.0394599970378442E-3</v>
      </c>
      <c r="U121" s="29">
        <f>'Flow probs &amp; rates'!H114-'Flow probs &amp; rates'!H113</f>
        <v>3.4195551658670886E-4</v>
      </c>
      <c r="V121" s="29"/>
      <c r="W121" s="29">
        <f ca="1">(1-'Flow probs &amp; rates'!$H113)*'Output - Variance decomp.'!C121/('Flow probs &amp; rates'!$E113+'Flow probs &amp; rates'!$F113)-'Flow probs &amp; rates'!$H113*'Output - Variance decomp.'!B121/('Flow probs &amp; rates'!$E113+'Flow probs &amp; rates'!$F113)</f>
        <v>2.643335619000528E-4</v>
      </c>
      <c r="X121" s="29">
        <f ca="1">(1-'Flow probs &amp; rates'!$H113)*'Output - Variance decomp.'!E121/('Flow probs &amp; rates'!$E113+'Flow probs &amp; rates'!$F113)-'Flow probs &amp; rates'!$H113*'Output - Variance decomp.'!D121/('Flow probs &amp; rates'!$E113+'Flow probs &amp; rates'!$F113)</f>
        <v>9.6319715038582432E-5</v>
      </c>
      <c r="Y121" s="29">
        <f ca="1">(1-'Flow probs &amp; rates'!$H113)*'Output - Variance decomp.'!G121/('Flow probs &amp; rates'!$E113+'Flow probs &amp; rates'!$F113)-'Flow probs &amp; rates'!$H113*'Output - Variance decomp.'!F121/('Flow probs &amp; rates'!$E113+'Flow probs &amp; rates'!$F113)</f>
        <v>7.3172036392850706E-4</v>
      </c>
      <c r="Z121" s="29">
        <f ca="1">(1-'Flow probs &amp; rates'!$H113)*'Output - Variance decomp.'!I121/('Flow probs &amp; rates'!$E113+'Flow probs &amp; rates'!$F113)-'Flow probs &amp; rates'!$H113*'Output - Variance decomp.'!H121/('Flow probs &amp; rates'!$E113+'Flow probs &amp; rates'!$F113)</f>
        <v>4.6609708348081791E-4</v>
      </c>
      <c r="AA121" s="29">
        <f ca="1">(1-'Flow probs &amp; rates'!$H113)*'Output - Variance decomp.'!K121/('Flow probs &amp; rates'!$E113+'Flow probs &amp; rates'!$F113)-'Flow probs &amp; rates'!$H113*'Output - Variance decomp.'!J121/('Flow probs &amp; rates'!$E113+'Flow probs &amp; rates'!$F113)</f>
        <v>-1.3785954485416081E-4</v>
      </c>
      <c r="AB121" s="29">
        <f ca="1">(1-'Flow probs &amp; rates'!$H113)*'Output - Variance decomp.'!M121/('Flow probs &amp; rates'!$E113+'Flow probs &amp; rates'!$F113)-'Flow probs &amp; rates'!$H113*'Output - Variance decomp.'!L121/('Flow probs &amp; rates'!$E113+'Flow probs &amp; rates'!$F113)</f>
        <v>-1.3463055236833304E-4</v>
      </c>
      <c r="AC121" s="29">
        <f ca="1">(1-'Flow probs &amp; rates'!$H113)*'Output - Variance decomp.'!O121/('Flow probs &amp; rates'!$E113+'Flow probs &amp; rates'!$F113)-'Flow probs &amp; rates'!$H113*'Output - Variance decomp.'!N121/('Flow probs &amp; rates'!$E113+'Flow probs &amp; rates'!$F113)</f>
        <v>-5.7475360115221335E-8</v>
      </c>
      <c r="AD121" s="29">
        <f t="shared" ca="1" si="4"/>
        <v>-9.4396763517864231E-4</v>
      </c>
    </row>
    <row r="122" spans="1:30" x14ac:dyDescent="0.35">
      <c r="A122" s="2" t="s">
        <v>170</v>
      </c>
      <c r="B122" s="29">
        <f t="array" aca="1" ref="B122:C122" ca="1">TRANSPOSE(MMULT(OFFSET('Useful matrices &amp; checks'!$Y$6,UsefulSeries!$O113,0):OFFSET('Useful matrices &amp; checks'!$Z$7,UsefulSeries!$O113,0),OFFSET('SS Taylor expansion'!$AE$6,UsefulSeries!$O113,0):OFFSET('SS Taylor expansion'!$AE$7,UsefulSeries!$O113,0)))+TRANSPOSE(MMULT(OFFSET('Useful matrices &amp; checks'!$AC$6,UsefulSeries!$O113,0):OFFSET('Useful matrices &amp; checks'!$AD$7,UsefulSeries!$O113,0),TRANSPOSE(B121:C121)))</f>
        <v>7.4480684272967335E-4</v>
      </c>
      <c r="C122" s="29">
        <f ca="1"/>
        <v>-5.6388320885664568E-4</v>
      </c>
      <c r="D122" s="29">
        <f t="array" aca="1" ref="D122:E122" ca="1">TRANSPOSE(MMULT(OFFSET('Useful matrices &amp; checks'!$Y$6,UsefulSeries!$O113,0):OFFSET('Useful matrices &amp; checks'!$Z$7,UsefulSeries!$O113,0),OFFSET('SS Taylor expansion'!$AF$6,UsefulSeries!$O113,0):OFFSET('SS Taylor expansion'!$AF$7,UsefulSeries!$O113,0)))+TRANSPOSE(MMULT(OFFSET('Useful matrices &amp; checks'!$AC$6,UsefulSeries!$O113,0):OFFSET('Useful matrices &amp; checks'!$AD$7,UsefulSeries!$O113,0),TRANSPOSE(D121:E121)))</f>
        <v>-9.6514387937133997E-4</v>
      </c>
      <c r="E122" s="29">
        <f ca="1"/>
        <v>1.8621313413416527E-5</v>
      </c>
      <c r="F122" s="29">
        <f t="array" aca="1" ref="F122:G122" ca="1">TRANSPOSE(MMULT(OFFSET('Useful matrices &amp; checks'!$Y$6,UsefulSeries!$O113,0):OFFSET('Useful matrices &amp; checks'!$Z$7,UsefulSeries!$O113,0),OFFSET('SS Taylor expansion'!$AG$6,UsefulSeries!$O113,0):OFFSET('SS Taylor expansion'!$AG$7,UsefulSeries!$O113,0)))+TRANSPOSE(MMULT(OFFSET('Useful matrices &amp; checks'!$AC$6,UsefulSeries!$O113,0):OFFSET('Useful matrices &amp; checks'!$AD$7,UsefulSeries!$O113,0),TRANSPOSE(F121:G121)))</f>
        <v>7.5902732650173364E-4</v>
      </c>
      <c r="G122" s="29">
        <f ca="1"/>
        <v>-5.3531883283071792E-4</v>
      </c>
      <c r="H122" s="29">
        <f t="array" aca="1" ref="H122:I122" ca="1">TRANSPOSE(MMULT(OFFSET('Useful matrices &amp; checks'!$Y$6,UsefulSeries!$O113,0):OFFSET('Useful matrices &amp; checks'!$Z$7,UsefulSeries!$O113,0),OFFSET('SS Taylor expansion'!$AH$6,UsefulSeries!$O113,0):OFFSET('SS Taylor expansion'!$AH$7,UsefulSeries!$O113,0)))+TRANSPOSE(MMULT(OFFSET('Useful matrices &amp; checks'!$AC$6,UsefulSeries!$O113,0):OFFSET('Useful matrices &amp; checks'!$AD$7,UsefulSeries!$O113,0),TRANSPOSE(H121:I121)))</f>
        <v>-2.8529149923337552E-4</v>
      </c>
      <c r="I122" s="29">
        <f ca="1"/>
        <v>1.9180584391986484E-4</v>
      </c>
      <c r="J122" s="29">
        <f t="array" aca="1" ref="J122:K122" ca="1">TRANSPOSE(MMULT(OFFSET('Useful matrices &amp; checks'!$Y$6,UsefulSeries!$O113,0):OFFSET('Useful matrices &amp; checks'!$Z$7,UsefulSeries!$O113,0),OFFSET('SS Taylor expansion'!$AI$6,UsefulSeries!$O113,0):OFFSET('SS Taylor expansion'!$AI$7,UsefulSeries!$O113,0)))+TRANSPOSE(MMULT(OFFSET('Useful matrices &amp; checks'!$AC$6,UsefulSeries!$O113,0):OFFSET('Useful matrices &amp; checks'!$AD$7,UsefulSeries!$O113,0),TRANSPOSE(J121:K121)))</f>
        <v>1.7232060950095756E-3</v>
      </c>
      <c r="K122" s="29">
        <f ca="1"/>
        <v>-1.6053736608320642E-5</v>
      </c>
      <c r="L122" s="29">
        <f t="array" aca="1" ref="L122:M122" ca="1">TRANSPOSE(MMULT(OFFSET('Useful matrices &amp; checks'!$Y$6,UsefulSeries!$O113,0):OFFSET('Useful matrices &amp; checks'!$Z$7,UsefulSeries!$O113,0),OFFSET('SS Taylor expansion'!$AJ$6,UsefulSeries!$O113,0):OFFSET('SS Taylor expansion'!$AJ$7,UsefulSeries!$O113,0)))+TRANSPOSE(MMULT(OFFSET('Useful matrices &amp; checks'!$AC$6,UsefulSeries!$O113,0):OFFSET('Useful matrices &amp; checks'!$AD$7,UsefulSeries!$O113,0),TRANSPOSE(L121:M121)))</f>
        <v>-4.5183565127887104E-4</v>
      </c>
      <c r="M122" s="29">
        <f ca="1"/>
        <v>-2.5214028288531639E-4</v>
      </c>
      <c r="N122" s="39">
        <f t="array" aca="1" ref="N122:O122" ca="1">TRANSPOSE(MMULT(OFFSET('Useful matrices &amp; checks'!$AC$6,UsefulSeries!$O113,0):OFFSET('Useful matrices &amp; checks'!$AD$7,UsefulSeries!$O113,0),TRANSPOSE(N121:O121)))</f>
        <v>5.9213931535980997E-7</v>
      </c>
      <c r="O122" s="39">
        <f ca="1"/>
        <v>-1.0107280349271515E-8</v>
      </c>
      <c r="P122" s="39">
        <f t="shared" ca="1" si="5"/>
        <v>-3.9985012973819316E-4</v>
      </c>
      <c r="Q122" s="39">
        <f t="shared" ca="1" si="6"/>
        <v>1.2753918964448591E-4</v>
      </c>
      <c r="R122" s="29"/>
      <c r="S122" s="29">
        <f>'Flow probs &amp; rates'!E115-'Flow probs &amp; rates'!E114</f>
        <v>1.1255112439345627E-3</v>
      </c>
      <c r="T122" s="29">
        <f>'Flow probs &amp; rates'!F115-'Flow probs &amp; rates'!F114</f>
        <v>-1.0294398214835826E-3</v>
      </c>
      <c r="U122" s="29">
        <f>'Flow probs &amp; rates'!H115-'Flow probs &amp; rates'!H114</f>
        <v>1.4036033365513734E-6</v>
      </c>
      <c r="V122" s="29"/>
      <c r="W122" s="29">
        <f ca="1">(1-'Flow probs &amp; rates'!$H114)*'Output - Variance decomp.'!C122/('Flow probs &amp; rates'!$E114+'Flow probs &amp; rates'!$F114)-'Flow probs &amp; rates'!$H114*'Output - Variance decomp.'!B122/('Flow probs &amp; rates'!$E114+'Flow probs &amp; rates'!$F114)</f>
        <v>-8.5242008878747824E-4</v>
      </c>
      <c r="X122" s="29">
        <f ca="1">(1-'Flow probs &amp; rates'!$H114)*'Output - Variance decomp.'!E122/('Flow probs &amp; rates'!$E114+'Flow probs &amp; rates'!$F114)-'Flow probs &amp; rates'!$H114*'Output - Variance decomp.'!D122/('Flow probs &amp; rates'!$E114+'Flow probs &amp; rates'!$F114)</f>
        <v>8.7803140903148618E-5</v>
      </c>
      <c r="Y122" s="29">
        <f ca="1">(1-'Flow probs &amp; rates'!$H114)*'Output - Variance decomp.'!G122/('Flow probs &amp; rates'!$E114+'Flow probs &amp; rates'!$F114)-'Flow probs &amp; rates'!$H114*'Output - Variance decomp.'!F122/('Flow probs &amp; rates'!$E114+'Flow probs &amp; rates'!$F114)</f>
        <v>-8.1253430024761676E-4</v>
      </c>
      <c r="Z122" s="29">
        <f ca="1">(1-'Flow probs &amp; rates'!$H114)*'Output - Variance decomp.'!I122/('Flow probs &amp; rates'!$E114+'Flow probs &amp; rates'!$F114)-'Flow probs &amp; rates'!$H114*'Output - Variance decomp.'!H122/('Flow probs &amp; rates'!$E114+'Flow probs &amp; rates'!$F114)</f>
        <v>2.9197818943531523E-4</v>
      </c>
      <c r="AA122" s="29">
        <f ca="1">(1-'Flow probs &amp; rates'!$H114)*'Output - Variance decomp.'!K122/('Flow probs &amp; rates'!$E114+'Flow probs &amp; rates'!$F114)-'Flow probs &amp; rates'!$H114*'Output - Variance decomp.'!J122/('Flow probs &amp; rates'!$E114+'Flow probs &amp; rates'!$F114)</f>
        <v>-1.3221623118900338E-4</v>
      </c>
      <c r="AB122" s="29">
        <f ca="1">(1-'Flow probs &amp; rates'!$H114)*'Output - Variance decomp.'!M122/('Flow probs &amp; rates'!$E114+'Flow probs &amp; rates'!$F114)-'Flow probs &amp; rates'!$H114*'Output - Variance decomp.'!L122/('Flow probs &amp; rates'!$E114+'Flow probs &amp; rates'!$F114)</f>
        <v>-3.3137947679775728E-4</v>
      </c>
      <c r="AC122" s="29">
        <f ca="1">(1-'Flow probs &amp; rates'!$H114)*'Output - Variance decomp.'!O122/('Flow probs &amp; rates'!$E114+'Flow probs &amp; rates'!$F114)-'Flow probs &amp; rates'!$H114*'Output - Variance decomp.'!N122/('Flow probs &amp; rates'!$E114+'Flow probs &amp; rates'!$F114)</f>
        <v>-5.1988295937089748E-8</v>
      </c>
      <c r="AD122" s="29">
        <f t="shared" ca="1" si="4"/>
        <v>1.7502243583158801E-3</v>
      </c>
    </row>
    <row r="123" spans="1:30" x14ac:dyDescent="0.35">
      <c r="A123" s="2" t="s">
        <v>171</v>
      </c>
      <c r="B123" s="29">
        <f t="array" aca="1" ref="B123:C123" ca="1">TRANSPOSE(MMULT(OFFSET('Useful matrices &amp; checks'!$Y$6,UsefulSeries!$O114,0):OFFSET('Useful matrices &amp; checks'!$Z$7,UsefulSeries!$O114,0),OFFSET('SS Taylor expansion'!$AE$6,UsefulSeries!$O114,0):OFFSET('SS Taylor expansion'!$AE$7,UsefulSeries!$O114,0)))+TRANSPOSE(MMULT(OFFSET('Useful matrices &amp; checks'!$AC$6,UsefulSeries!$O114,0):OFFSET('Useful matrices &amp; checks'!$AD$7,UsefulSeries!$O114,0),TRANSPOSE(B122:C122)))</f>
        <v>3.4939641167448278E-4</v>
      </c>
      <c r="C123" s="29">
        <f ca="1"/>
        <v>-1.0494431800695778E-4</v>
      </c>
      <c r="D123" s="29">
        <f t="array" aca="1" ref="D123:E123" ca="1">TRANSPOSE(MMULT(OFFSET('Useful matrices &amp; checks'!$Y$6,UsefulSeries!$O114,0):OFFSET('Useful matrices &amp; checks'!$Z$7,UsefulSeries!$O114,0),OFFSET('SS Taylor expansion'!$AF$6,UsefulSeries!$O114,0):OFFSET('SS Taylor expansion'!$AF$7,UsefulSeries!$O114,0)))+TRANSPOSE(MMULT(OFFSET('Useful matrices &amp; checks'!$AC$6,UsefulSeries!$O114,0):OFFSET('Useful matrices &amp; checks'!$AD$7,UsefulSeries!$O114,0),TRANSPOSE(D122:E122)))</f>
        <v>-1.1891941344607309E-3</v>
      </c>
      <c r="E123" s="29">
        <f ca="1"/>
        <v>-7.5572213663931343E-6</v>
      </c>
      <c r="F123" s="29">
        <f t="array" aca="1" ref="F123:G123" ca="1">TRANSPOSE(MMULT(OFFSET('Useful matrices &amp; checks'!$Y$6,UsefulSeries!$O114,0):OFFSET('Useful matrices &amp; checks'!$Z$7,UsefulSeries!$O114,0),OFFSET('SS Taylor expansion'!$AG$6,UsefulSeries!$O114,0):OFFSET('SS Taylor expansion'!$AG$7,UsefulSeries!$O114,0)))+TRANSPOSE(MMULT(OFFSET('Useful matrices &amp; checks'!$AC$6,UsefulSeries!$O114,0):OFFSET('Useful matrices &amp; checks'!$AD$7,UsefulSeries!$O114,0),TRANSPOSE(F122:G122)))</f>
        <v>2.7821119456467681E-4</v>
      </c>
      <c r="G123" s="29">
        <f ca="1"/>
        <v>-1.102474612494031E-5</v>
      </c>
      <c r="H123" s="29">
        <f t="array" aca="1" ref="H123:I123" ca="1">TRANSPOSE(MMULT(OFFSET('Useful matrices &amp; checks'!$Y$6,UsefulSeries!$O114,0):OFFSET('Useful matrices &amp; checks'!$Z$7,UsefulSeries!$O114,0),OFFSET('SS Taylor expansion'!$AH$6,UsefulSeries!$O114,0):OFFSET('SS Taylor expansion'!$AH$7,UsefulSeries!$O114,0)))+TRANSPOSE(MMULT(OFFSET('Useful matrices &amp; checks'!$AC$6,UsefulSeries!$O114,0):OFFSET('Useful matrices &amp; checks'!$AD$7,UsefulSeries!$O114,0),TRANSPOSE(H122:I122)))</f>
        <v>-1.2760908645884355E-4</v>
      </c>
      <c r="I123" s="29">
        <f ca="1"/>
        <v>5.1219232645716292E-4</v>
      </c>
      <c r="J123" s="29">
        <f t="array" aca="1" ref="J123:K123" ca="1">TRANSPOSE(MMULT(OFFSET('Useful matrices &amp; checks'!$Y$6,UsefulSeries!$O114,0):OFFSET('Useful matrices &amp; checks'!$Z$7,UsefulSeries!$O114,0),OFFSET('SS Taylor expansion'!$AI$6,UsefulSeries!$O114,0):OFFSET('SS Taylor expansion'!$AI$7,UsefulSeries!$O114,0)))+TRANSPOSE(MMULT(OFFSET('Useful matrices &amp; checks'!$AC$6,UsefulSeries!$O114,0):OFFSET('Useful matrices &amp; checks'!$AD$7,UsefulSeries!$O114,0),TRANSPOSE(J122:K122)))</f>
        <v>1.1407073041068707E-3</v>
      </c>
      <c r="K123" s="29">
        <f ca="1"/>
        <v>5.8407063774374319E-6</v>
      </c>
      <c r="L123" s="29">
        <f t="array" aca="1" ref="L123:M123" ca="1">TRANSPOSE(MMULT(OFFSET('Useful matrices &amp; checks'!$Y$6,UsefulSeries!$O114,0):OFFSET('Useful matrices &amp; checks'!$Z$7,UsefulSeries!$O114,0),OFFSET('SS Taylor expansion'!$AJ$6,UsefulSeries!$O114,0):OFFSET('SS Taylor expansion'!$AJ$7,UsefulSeries!$O114,0)))+TRANSPOSE(MMULT(OFFSET('Useful matrices &amp; checks'!$AC$6,UsefulSeries!$O114,0):OFFSET('Useful matrices &amp; checks'!$AD$7,UsefulSeries!$O114,0),TRANSPOSE(L122:M122)))</f>
        <v>-4.1925943628537551E-4</v>
      </c>
      <c r="M123" s="29">
        <f ca="1"/>
        <v>2.0621814697441434E-4</v>
      </c>
      <c r="N123" s="39">
        <f t="array" aca="1" ref="N123:O123" ca="1">TRANSPOSE(MMULT(OFFSET('Useful matrices &amp; checks'!$AC$6,UsefulSeries!$O114,0):OFFSET('Useful matrices &amp; checks'!$AD$7,UsefulSeries!$O114,0),TRANSPOSE(N122:O122)))</f>
        <v>5.5273504513649161E-7</v>
      </c>
      <c r="O123" s="39">
        <f ca="1"/>
        <v>2.3677921662567402E-9</v>
      </c>
      <c r="P123" s="39">
        <f t="shared" ca="1" si="5"/>
        <v>-3.4775436111474692E-4</v>
      </c>
      <c r="Q123" s="39">
        <f t="shared" ca="1" si="6"/>
        <v>1.1805960582443664E-4</v>
      </c>
      <c r="R123" s="29"/>
      <c r="S123" s="29">
        <f>'Flow probs &amp; rates'!E116-'Flow probs &amp; rates'!E115</f>
        <v>-3.149493729285302E-4</v>
      </c>
      <c r="T123" s="29">
        <f>'Flow probs &amp; rates'!F116-'Flow probs &amp; rates'!F115</f>
        <v>7.1878686792732627E-4</v>
      </c>
      <c r="U123" s="29">
        <f>'Flow probs &amp; rates'!H116-'Flow probs &amp; rates'!H115</f>
        <v>6.7684637656405255E-5</v>
      </c>
      <c r="V123" s="29"/>
      <c r="W123" s="29">
        <f ca="1">(1-'Flow probs &amp; rates'!$H115)*'Output - Variance decomp.'!C123/('Flow probs &amp; rates'!$E115+'Flow probs &amp; rates'!$F115)-'Flow probs &amp; rates'!$H115*'Output - Variance decomp.'!B123/('Flow probs &amp; rates'!$E115+'Flow probs &amp; rates'!$F115)</f>
        <v>-1.7198834399566714E-4</v>
      </c>
      <c r="X123" s="29">
        <f ca="1">(1-'Flow probs &amp; rates'!$H115)*'Output - Variance decomp.'!E123/('Flow probs &amp; rates'!$E115+'Flow probs &amp; rates'!$F115)-'Flow probs &amp; rates'!$H115*'Output - Variance decomp.'!D123/('Flow probs &amp; rates'!$E115+'Flow probs &amp; rates'!$F115)</f>
        <v>6.4625652047868972E-5</v>
      </c>
      <c r="Y123" s="29">
        <f ca="1">(1-'Flow probs &amp; rates'!$H115)*'Output - Variance decomp.'!G123/('Flow probs &amp; rates'!$E115+'Flow probs &amp; rates'!$F115)-'Flow probs &amp; rates'!$H115*'Output - Variance decomp.'!F123/('Flow probs &amp; rates'!$E115+'Flow probs &amp; rates'!$F115)</f>
        <v>-3.3383543141592163E-5</v>
      </c>
      <c r="Z123" s="29">
        <f ca="1">(1-'Flow probs &amp; rates'!$H115)*'Output - Variance decomp.'!I123/('Flow probs &amp; rates'!$E115+'Flow probs &amp; rates'!$F115)-'Flow probs &amp; rates'!$H115*'Output - Variance decomp.'!H123/('Flow probs &amp; rates'!$E115+'Flow probs &amp; rates'!$F115)</f>
        <v>7.3935759485552048E-4</v>
      </c>
      <c r="AA123" s="29">
        <f ca="1">(1-'Flow probs &amp; rates'!$H115)*'Output - Variance decomp.'!K123/('Flow probs &amp; rates'!$E115+'Flow probs &amp; rates'!$F115)-'Flow probs &amp; rates'!$H115*'Output - Variance decomp.'!J123/('Flow probs &amp; rates'!$E115+'Flow probs &amp; rates'!$F115)</f>
        <v>-6.4001454335078063E-5</v>
      </c>
      <c r="AB123" s="29">
        <f ca="1">(1-'Flow probs &amp; rates'!$H115)*'Output - Variance decomp.'!M123/('Flow probs &amp; rates'!$E115+'Flow probs &amp; rates'!$F115)-'Flow probs &amp; rates'!$H115*'Output - Variance decomp.'!L123/('Flow probs &amp; rates'!$E115+'Flow probs &amp; rates'!$F115)</f>
        <v>3.2100908319315628E-4</v>
      </c>
      <c r="AC123" s="29">
        <f ca="1">(1-'Flow probs &amp; rates'!$H115)*'Output - Variance decomp.'!O123/('Flow probs &amp; rates'!$E115+'Flow probs &amp; rates'!$F115)-'Flow probs &amp; rates'!$H115*'Output - Variance decomp.'!N123/('Flow probs &amp; rates'!$E115+'Flow probs &amp; rates'!$F115)</f>
        <v>-3.1672306645683586E-8</v>
      </c>
      <c r="AD123" s="29">
        <f t="shared" ca="1" si="4"/>
        <v>-7.8790267866115748E-4</v>
      </c>
    </row>
    <row r="124" spans="1:30" x14ac:dyDescent="0.35">
      <c r="A124" s="2" t="s">
        <v>172</v>
      </c>
      <c r="B124" s="29">
        <f t="array" aca="1" ref="B124:C124" ca="1">TRANSPOSE(MMULT(OFFSET('Useful matrices &amp; checks'!$Y$6,UsefulSeries!$O115,0):OFFSET('Useful matrices &amp; checks'!$Z$7,UsefulSeries!$O115,0),OFFSET('SS Taylor expansion'!$AE$6,UsefulSeries!$O115,0):OFFSET('SS Taylor expansion'!$AE$7,UsefulSeries!$O115,0)))+TRANSPOSE(MMULT(OFFSET('Useful matrices &amp; checks'!$AC$6,UsefulSeries!$O115,0):OFFSET('Useful matrices &amp; checks'!$AD$7,UsefulSeries!$O115,0),TRANSPOSE(B123:C123)))</f>
        <v>5.2625403256597713E-4</v>
      </c>
      <c r="C124" s="29">
        <f ca="1"/>
        <v>-2.5828317691259161E-4</v>
      </c>
      <c r="D124" s="29">
        <f t="array" aca="1" ref="D124:E124" ca="1">TRANSPOSE(MMULT(OFFSET('Useful matrices &amp; checks'!$Y$6,UsefulSeries!$O115,0):OFFSET('Useful matrices &amp; checks'!$Z$7,UsefulSeries!$O115,0),OFFSET('SS Taylor expansion'!$AF$6,UsefulSeries!$O115,0):OFFSET('SS Taylor expansion'!$AF$7,UsefulSeries!$O115,0)))+TRANSPOSE(MMULT(OFFSET('Useful matrices &amp; checks'!$AC$6,UsefulSeries!$O115,0):OFFSET('Useful matrices &amp; checks'!$AD$7,UsefulSeries!$O115,0),TRANSPOSE(D123:E123)))</f>
        <v>-1.3858980928629144E-3</v>
      </c>
      <c r="E124" s="29">
        <f ca="1"/>
        <v>-1.000219105149387E-5</v>
      </c>
      <c r="F124" s="29">
        <f t="array" aca="1" ref="F124:G124" ca="1">TRANSPOSE(MMULT(OFFSET('Useful matrices &amp; checks'!$Y$6,UsefulSeries!$O115,0):OFFSET('Useful matrices &amp; checks'!$Z$7,UsefulSeries!$O115,0),OFFSET('SS Taylor expansion'!$AG$6,UsefulSeries!$O115,0):OFFSET('SS Taylor expansion'!$AG$7,UsefulSeries!$O115,0)))+TRANSPOSE(MMULT(OFFSET('Useful matrices &amp; checks'!$AC$6,UsefulSeries!$O115,0):OFFSET('Useful matrices &amp; checks'!$AD$7,UsefulSeries!$O115,0),TRANSPOSE(F123:G123)))</f>
        <v>2.4612684972322954E-4</v>
      </c>
      <c r="G124" s="29">
        <f ca="1"/>
        <v>5.2626380815583783E-6</v>
      </c>
      <c r="H124" s="29">
        <f t="array" aca="1" ref="H124:I124" ca="1">TRANSPOSE(MMULT(OFFSET('Useful matrices &amp; checks'!$Y$6,UsefulSeries!$O115,0):OFFSET('Useful matrices &amp; checks'!$Z$7,UsefulSeries!$O115,0),OFFSET('SS Taylor expansion'!$AH$6,UsefulSeries!$O115,0):OFFSET('SS Taylor expansion'!$AH$7,UsefulSeries!$O115,0)))+TRANSPOSE(MMULT(OFFSET('Useful matrices &amp; checks'!$AC$6,UsefulSeries!$O115,0):OFFSET('Useful matrices &amp; checks'!$AD$7,UsefulSeries!$O115,0),TRANSPOSE(H123:I123)))</f>
        <v>1.690337708038889E-5</v>
      </c>
      <c r="I124" s="29">
        <f ca="1"/>
        <v>3.0177577692996389E-4</v>
      </c>
      <c r="J124" s="29">
        <f t="array" aca="1" ref="J124:K124" ca="1">TRANSPOSE(MMULT(OFFSET('Useful matrices &amp; checks'!$Y$6,UsefulSeries!$O115,0):OFFSET('Useful matrices &amp; checks'!$Z$7,UsefulSeries!$O115,0),OFFSET('SS Taylor expansion'!$AI$6,UsefulSeries!$O115,0):OFFSET('SS Taylor expansion'!$AI$7,UsefulSeries!$O115,0)))+TRANSPOSE(MMULT(OFFSET('Useful matrices &amp; checks'!$AC$6,UsefulSeries!$O115,0):OFFSET('Useful matrices &amp; checks'!$AD$7,UsefulSeries!$O115,0),TRANSPOSE(J123:K123)))</f>
        <v>7.8077472673097653E-4</v>
      </c>
      <c r="K124" s="29">
        <f ca="1"/>
        <v>4.8753895672041535E-6</v>
      </c>
      <c r="L124" s="29">
        <f t="array" aca="1" ref="L124:M124" ca="1">TRANSPOSE(MMULT(OFFSET('Useful matrices &amp; checks'!$Y$6,UsefulSeries!$O115,0):OFFSET('Useful matrices &amp; checks'!$Z$7,UsefulSeries!$O115,0),OFFSET('SS Taylor expansion'!$AJ$6,UsefulSeries!$O115,0):OFFSET('SS Taylor expansion'!$AJ$7,UsefulSeries!$O115,0)))+TRANSPOSE(MMULT(OFFSET('Useful matrices &amp; checks'!$AC$6,UsefulSeries!$O115,0):OFFSET('Useful matrices &amp; checks'!$AD$7,UsefulSeries!$O115,0),TRANSPOSE(L123:M123)))</f>
        <v>-3.191590637795061E-4</v>
      </c>
      <c r="M124" s="29">
        <f ca="1"/>
        <v>2.1815837606048777E-4</v>
      </c>
      <c r="N124" s="39">
        <f t="array" aca="1" ref="N124:O124" ca="1">TRANSPOSE(MMULT(OFFSET('Useful matrices &amp; checks'!$AC$6,UsefulSeries!$O115,0):OFFSET('Useful matrices &amp; checks'!$AD$7,UsefulSeries!$O115,0),TRANSPOSE(N123:O123)))</f>
        <v>5.1782548566316111E-7</v>
      </c>
      <c r="O124" s="39">
        <f ca="1"/>
        <v>3.1244214712865012E-9</v>
      </c>
      <c r="P124" s="39">
        <f t="shared" ca="1" si="5"/>
        <v>-2.9811214944959388E-4</v>
      </c>
      <c r="Q124" s="39">
        <f t="shared" ca="1" si="6"/>
        <v>6.7242176451990529E-5</v>
      </c>
      <c r="R124" s="29"/>
      <c r="S124" s="29">
        <f>'Flow probs &amp; rates'!E117-'Flow probs &amp; rates'!E116</f>
        <v>-4.3259249450577908E-4</v>
      </c>
      <c r="T124" s="29">
        <f>'Flow probs &amp; rates'!F117-'Flow probs &amp; rates'!F116</f>
        <v>3.290321135485906E-4</v>
      </c>
      <c r="U124" s="29">
        <f>'Flow probs &amp; rates'!H117-'Flow probs &amp; rates'!H116</f>
        <v>-1.1584736723171257E-4</v>
      </c>
      <c r="V124" s="29"/>
      <c r="W124" s="29">
        <f ca="1">(1-'Flow probs &amp; rates'!$H116)*'Output - Variance decomp.'!C124/('Flow probs &amp; rates'!$E116+'Flow probs &amp; rates'!$F116)-'Flow probs &amp; rates'!$H116*'Output - Variance decomp.'!B124/('Flow probs &amp; rates'!$E116+'Flow probs &amp; rates'!$F116)</f>
        <v>-4.0191344875677154E-4</v>
      </c>
      <c r="X124" s="29">
        <f ca="1">(1-'Flow probs &amp; rates'!$H116)*'Output - Variance decomp.'!E124/('Flow probs &amp; rates'!$E116+'Flow probs &amp; rates'!$F116)-'Flow probs &amp; rates'!$H116*'Output - Variance decomp.'!D124/('Flow probs &amp; rates'!$E116+'Flow probs &amp; rates'!$F116)</f>
        <v>7.370582041508835E-5</v>
      </c>
      <c r="Y124" s="29">
        <f ca="1">(1-'Flow probs &amp; rates'!$H116)*'Output - Variance decomp.'!G124/('Flow probs &amp; rates'!$E116+'Flow probs &amp; rates'!$F116)-'Flow probs &amp; rates'!$H116*'Output - Variance decomp.'!F124/('Flow probs &amp; rates'!$E116+'Flow probs &amp; rates'!$F116)</f>
        <v>-8.11557941432847E-6</v>
      </c>
      <c r="Z124" s="29">
        <f ca="1">(1-'Flow probs &amp; rates'!$H116)*'Output - Variance decomp.'!I124/('Flow probs &amp; rates'!$E116+'Flow probs &amp; rates'!$F116)-'Flow probs &amp; rates'!$H116*'Output - Variance decomp.'!H124/('Flow probs &amp; rates'!$E116+'Flow probs &amp; rates'!$F116)</f>
        <v>4.2948724651953476E-4</v>
      </c>
      <c r="AA124" s="29">
        <f ca="1">(1-'Flow probs &amp; rates'!$H116)*'Output - Variance decomp.'!K124/('Flow probs &amp; rates'!$E116+'Flow probs &amp; rates'!$F116)-'Flow probs &amp; rates'!$H116*'Output - Variance decomp.'!J124/('Flow probs &amp; rates'!$E116+'Flow probs &amp; rates'!$F116)</f>
        <v>-4.2607416501534868E-5</v>
      </c>
      <c r="AB124" s="29">
        <f ca="1">(1-'Flow probs &amp; rates'!$H116)*'Output - Variance decomp.'!M124/('Flow probs &amp; rates'!$E116+'Flow probs &amp; rates'!$F116)-'Flow probs &amp; rates'!$H116*'Output - Variance decomp.'!L124/('Flow probs &amp; rates'!$E116+'Flow probs &amp; rates'!$F116)</f>
        <v>3.3151882336636965E-4</v>
      </c>
      <c r="AC124" s="29">
        <f ca="1">(1-'Flow probs &amp; rates'!$H116)*'Output - Variance decomp.'!O124/('Flow probs &amp; rates'!$E116+'Flow probs &amp; rates'!$F116)-'Flow probs &amp; rates'!$H116*'Output - Variance decomp.'!N124/('Flow probs &amp; rates'!$E116+'Flow probs &amp; rates'!$F116)</f>
        <v>-2.8413660738023109E-8</v>
      </c>
      <c r="AD124" s="29">
        <f t="shared" ca="1" si="4"/>
        <v>-4.9789439919933236E-4</v>
      </c>
    </row>
    <row r="125" spans="1:30" x14ac:dyDescent="0.35">
      <c r="A125" s="2" t="s">
        <v>173</v>
      </c>
      <c r="B125" s="29">
        <f t="array" aca="1" ref="B125:C125" ca="1">TRANSPOSE(MMULT(OFFSET('Useful matrices &amp; checks'!$Y$6,UsefulSeries!$O116,0):OFFSET('Useful matrices &amp; checks'!$Z$7,UsefulSeries!$O116,0),OFFSET('SS Taylor expansion'!$AE$6,UsefulSeries!$O116,0):OFFSET('SS Taylor expansion'!$AE$7,UsefulSeries!$O116,0)))+TRANSPOSE(MMULT(OFFSET('Useful matrices &amp; checks'!$AC$6,UsefulSeries!$O116,0):OFFSET('Useful matrices &amp; checks'!$AD$7,UsefulSeries!$O116,0),TRANSPOSE(B124:C124)))</f>
        <v>5.5886396073770461E-4</v>
      </c>
      <c r="C125" s="29">
        <f ca="1"/>
        <v>-2.7724396597967119E-4</v>
      </c>
      <c r="D125" s="29">
        <f t="array" aca="1" ref="D125:E125" ca="1">TRANSPOSE(MMULT(OFFSET('Useful matrices &amp; checks'!$Y$6,UsefulSeries!$O116,0):OFFSET('Useful matrices &amp; checks'!$Z$7,UsefulSeries!$O116,0),OFFSET('SS Taylor expansion'!$AF$6,UsefulSeries!$O116,0):OFFSET('SS Taylor expansion'!$AF$7,UsefulSeries!$O116,0)))+TRANSPOSE(MMULT(OFFSET('Useful matrices &amp; checks'!$AC$6,UsefulSeries!$O116,0):OFFSET('Useful matrices &amp; checks'!$AD$7,UsefulSeries!$O116,0),TRANSPOSE(D124:E124)))</f>
        <v>-9.8717204434357084E-4</v>
      </c>
      <c r="E125" s="29">
        <f ca="1"/>
        <v>2.7670021037580665E-5</v>
      </c>
      <c r="F125" s="29">
        <f t="array" aca="1" ref="F125:G125" ca="1">TRANSPOSE(MMULT(OFFSET('Useful matrices &amp; checks'!$Y$6,UsefulSeries!$O116,0):OFFSET('Useful matrices &amp; checks'!$Z$7,UsefulSeries!$O116,0),OFFSET('SS Taylor expansion'!$AG$6,UsefulSeries!$O116,0):OFFSET('SS Taylor expansion'!$AG$7,UsefulSeries!$O116,0)))+TRANSPOSE(MMULT(OFFSET('Useful matrices &amp; checks'!$AC$6,UsefulSeries!$O116,0):OFFSET('Useful matrices &amp; checks'!$AD$7,UsefulSeries!$O116,0),TRANSPOSE(F124:G124)))</f>
        <v>4.6277672266546E-4</v>
      </c>
      <c r="G125" s="29">
        <f ca="1"/>
        <v>-2.2176038997367116E-4</v>
      </c>
      <c r="H125" s="29">
        <f t="array" aca="1" ref="H125:I125" ca="1">TRANSPOSE(MMULT(OFFSET('Useful matrices &amp; checks'!$Y$6,UsefulSeries!$O116,0):OFFSET('Useful matrices &amp; checks'!$Z$7,UsefulSeries!$O116,0),OFFSET('SS Taylor expansion'!$AH$6,UsefulSeries!$O116,0):OFFSET('SS Taylor expansion'!$AH$7,UsefulSeries!$O116,0)))+TRANSPOSE(MMULT(OFFSET('Useful matrices &amp; checks'!$AC$6,UsefulSeries!$O116,0):OFFSET('Useful matrices &amp; checks'!$AD$7,UsefulSeries!$O116,0),TRANSPOSE(H124:I124)))</f>
        <v>2.2183891273356334E-5</v>
      </c>
      <c r="I125" s="29">
        <f ca="1"/>
        <v>-2.3075115325037242E-4</v>
      </c>
      <c r="J125" s="29">
        <f t="array" aca="1" ref="J125:K125" ca="1">TRANSPOSE(MMULT(OFFSET('Useful matrices &amp; checks'!$Y$6,UsefulSeries!$O116,0):OFFSET('Useful matrices &amp; checks'!$Z$7,UsefulSeries!$O116,0),OFFSET('SS Taylor expansion'!$AI$6,UsefulSeries!$O116,0):OFFSET('SS Taylor expansion'!$AI$7,UsefulSeries!$O116,0)))+TRANSPOSE(MMULT(OFFSET('Useful matrices &amp; checks'!$AC$6,UsefulSeries!$O116,0):OFFSET('Useful matrices &amp; checks'!$AD$7,UsefulSeries!$O116,0),TRANSPOSE(J124:K124)))</f>
        <v>7.4170892073623736E-4</v>
      </c>
      <c r="K125" s="29">
        <f ca="1"/>
        <v>-2.1241426386427829E-5</v>
      </c>
      <c r="L125" s="29">
        <f t="array" aca="1" ref="L125:M125" ca="1">TRANSPOSE(MMULT(OFFSET('Useful matrices &amp; checks'!$Y$6,UsefulSeries!$O116,0):OFFSET('Useful matrices &amp; checks'!$Z$7,UsefulSeries!$O116,0),OFFSET('SS Taylor expansion'!$AJ$6,UsefulSeries!$O116,0):OFFSET('SS Taylor expansion'!$AJ$7,UsefulSeries!$O116,0)))+TRANSPOSE(MMULT(OFFSET('Useful matrices &amp; checks'!$AC$6,UsefulSeries!$O116,0):OFFSET('Useful matrices &amp; checks'!$AD$7,UsefulSeries!$O116,0),TRANSPOSE(L124:M124)))</f>
        <v>-3.170381443309245E-4</v>
      </c>
      <c r="M125" s="29">
        <f ca="1"/>
        <v>-2.872143969436728E-4</v>
      </c>
      <c r="N125" s="39">
        <f t="array" aca="1" ref="N125:O125" ca="1">TRANSPOSE(MMULT(OFFSET('Useful matrices &amp; checks'!$AC$6,UsefulSeries!$O116,0):OFFSET('Useful matrices &amp; checks'!$AD$7,UsefulSeries!$O116,0),TRANSPOSE(N124:O124)))</f>
        <v>4.8497109349723161E-7</v>
      </c>
      <c r="O125" s="39">
        <f ca="1"/>
        <v>-1.3950373343639075E-8</v>
      </c>
      <c r="P125" s="39">
        <f t="shared" ca="1" si="5"/>
        <v>-2.7591182217659671E-4</v>
      </c>
      <c r="Q125" s="39">
        <f t="shared" ca="1" si="6"/>
        <v>8.2556783225732263E-5</v>
      </c>
      <c r="R125" s="29"/>
      <c r="S125" s="29">
        <f>'Flow probs &amp; rates'!E118-'Flow probs &amp; rates'!E117</f>
        <v>2.0589645565516346E-4</v>
      </c>
      <c r="T125" s="29">
        <f>'Flow probs &amp; rates'!F118-'Flow probs &amp; rates'!F117</f>
        <v>-9.279984786438461E-4</v>
      </c>
      <c r="U125" s="29">
        <f>'Flow probs &amp; rates'!H118-'Flow probs &amp; rates'!H117</f>
        <v>-6.2342425232033566E-4</v>
      </c>
      <c r="V125" s="29"/>
      <c r="W125" s="29">
        <f ca="1">(1-'Flow probs &amp; rates'!$H117)*'Output - Variance decomp.'!C125/('Flow probs &amp; rates'!$E117+'Flow probs &amp; rates'!$F117)-'Flow probs &amp; rates'!$H117*'Output - Variance decomp.'!B125/('Flow probs &amp; rates'!$E117+'Flow probs &amp; rates'!$F117)</f>
        <v>-4.3105383647368251E-4</v>
      </c>
      <c r="X125" s="29">
        <f ca="1">(1-'Flow probs &amp; rates'!$H117)*'Output - Variance decomp.'!E125/('Flow probs &amp; rates'!$E117+'Flow probs &amp; rates'!$F117)-'Flow probs &amp; rates'!$H117*'Output - Variance decomp.'!D125/('Flow probs &amp; rates'!$E117+'Flow probs &amp; rates'!$F117)</f>
        <v>1.0199391031198296E-4</v>
      </c>
      <c r="Y125" s="29">
        <f ca="1">(1-'Flow probs &amp; rates'!$H117)*'Output - Variance decomp.'!G125/('Flow probs &amp; rates'!$E117+'Flow probs &amp; rates'!$F117)-'Flow probs &amp; rates'!$H117*'Output - Variance decomp.'!F125/('Flow probs &amp; rates'!$E117+'Flow probs &amp; rates'!$F117)</f>
        <v>-3.4578658974556239E-4</v>
      </c>
      <c r="Z125" s="29">
        <f ca="1">(1-'Flow probs &amp; rates'!$H117)*'Output - Variance decomp.'!I125/('Flow probs &amp; rates'!$E117+'Flow probs &amp; rates'!$F117)-'Flow probs &amp; rates'!$H117*'Output - Variance decomp.'!H125/('Flow probs &amp; rates'!$E117+'Flow probs &amp; rates'!$F117)</f>
        <v>-3.3072076745263481E-4</v>
      </c>
      <c r="AA125" s="29">
        <f ca="1">(1-'Flow probs &amp; rates'!$H117)*'Output - Variance decomp.'!K125/('Flow probs &amp; rates'!$E117+'Flow probs &amp; rates'!$F117)-'Flow probs &amp; rates'!$H117*'Output - Variance decomp.'!J125/('Flow probs &amp; rates'!$E117+'Flow probs &amp; rates'!$F117)</f>
        <v>-7.7277385118031933E-5</v>
      </c>
      <c r="AB125" s="29">
        <f ca="1">(1-'Flow probs &amp; rates'!$H117)*'Output - Variance decomp.'!M125/('Flow probs &amp; rates'!$E117+'Flow probs &amp; rates'!$F117)-'Flow probs &amp; rates'!$H117*'Output - Variance decomp.'!L125/('Flow probs &amp; rates'!$E117+'Flow probs &amp; rates'!$F117)</f>
        <v>-3.8982370773160083E-4</v>
      </c>
      <c r="AC125" s="29">
        <f ca="1">(1-'Flow probs &amp; rates'!$H117)*'Output - Variance decomp.'!O125/('Flow probs &amp; rates'!$E117+'Flow probs &amp; rates'!$F117)-'Flow probs &amp; rates'!$H117*'Output - Variance decomp.'!N125/('Flow probs &amp; rates'!$E117+'Flow probs &amp; rates'!$F117)</f>
        <v>-5.0616124378240195E-8</v>
      </c>
      <c r="AD125" s="29">
        <f t="shared" ca="1" si="4"/>
        <v>8.4929474001357234E-4</v>
      </c>
    </row>
    <row r="126" spans="1:30" x14ac:dyDescent="0.35">
      <c r="A126" s="2" t="s">
        <v>174</v>
      </c>
      <c r="B126" s="29">
        <f t="array" aca="1" ref="B126:C126" ca="1">TRANSPOSE(MMULT(OFFSET('Useful matrices &amp; checks'!$Y$6,UsefulSeries!$O117,0):OFFSET('Useful matrices &amp; checks'!$Z$7,UsefulSeries!$O117,0),OFFSET('SS Taylor expansion'!$AE$6,UsefulSeries!$O117,0):OFFSET('SS Taylor expansion'!$AE$7,UsefulSeries!$O117,0)))+TRANSPOSE(MMULT(OFFSET('Useful matrices &amp; checks'!$AC$6,UsefulSeries!$O117,0):OFFSET('Useful matrices &amp; checks'!$AD$7,UsefulSeries!$O117,0),TRANSPOSE(B125:C125)))</f>
        <v>1.1083749455586178E-4</v>
      </c>
      <c r="C126" s="29">
        <f ca="1"/>
        <v>1.6521250314092763E-4</v>
      </c>
      <c r="D126" s="29">
        <f t="array" aca="1" ref="D126:E126" ca="1">TRANSPOSE(MMULT(OFFSET('Useful matrices &amp; checks'!$Y$6,UsefulSeries!$O117,0):OFFSET('Useful matrices &amp; checks'!$Z$7,UsefulSeries!$O117,0),OFFSET('SS Taylor expansion'!$AF$6,UsefulSeries!$O117,0):OFFSET('SS Taylor expansion'!$AF$7,UsefulSeries!$O117,0)))+TRANSPOSE(MMULT(OFFSET('Useful matrices &amp; checks'!$AC$6,UsefulSeries!$O117,0):OFFSET('Useful matrices &amp; checks'!$AD$7,UsefulSeries!$O117,0),TRANSPOSE(D125:E125)))</f>
        <v>-6.1089566479165453E-4</v>
      </c>
      <c r="E126" s="29">
        <f ca="1"/>
        <v>7.4957335314226811E-6</v>
      </c>
      <c r="F126" s="29">
        <f t="array" aca="1" ref="F126:G126" ca="1">TRANSPOSE(MMULT(OFFSET('Useful matrices &amp; checks'!$Y$6,UsefulSeries!$O117,0):OFFSET('Useful matrices &amp; checks'!$Z$7,UsefulSeries!$O117,0),OFFSET('SS Taylor expansion'!$AG$6,UsefulSeries!$O117,0):OFFSET('SS Taylor expansion'!$AG$7,UsefulSeries!$O117,0)))+TRANSPOSE(MMULT(OFFSET('Useful matrices &amp; checks'!$AC$6,UsefulSeries!$O117,0):OFFSET('Useful matrices &amp; checks'!$AD$7,UsefulSeries!$O117,0),TRANSPOSE(F125:G125)))</f>
        <v>4.2330021465102877E-4</v>
      </c>
      <c r="G126" s="29">
        <f ca="1"/>
        <v>-1.5139876018364389E-4</v>
      </c>
      <c r="H126" s="29">
        <f t="array" aca="1" ref="H126:I126" ca="1">TRANSPOSE(MMULT(OFFSET('Useful matrices &amp; checks'!$Y$6,UsefulSeries!$O117,0):OFFSET('Useful matrices &amp; checks'!$Z$7,UsefulSeries!$O117,0),OFFSET('SS Taylor expansion'!$AH$6,UsefulSeries!$O117,0):OFFSET('SS Taylor expansion'!$AH$7,UsefulSeries!$O117,0)))+TRANSPOSE(MMULT(OFFSET('Useful matrices &amp; checks'!$AC$6,UsefulSeries!$O117,0):OFFSET('Useful matrices &amp; checks'!$AD$7,UsefulSeries!$O117,0),TRANSPOSE(H125:I125)))</f>
        <v>-4.321650487200274E-5</v>
      </c>
      <c r="I126" s="29">
        <f ca="1"/>
        <v>-1.3846561660496104E-4</v>
      </c>
      <c r="J126" s="29">
        <f t="array" aca="1" ref="J126:K126" ca="1">TRANSPOSE(MMULT(OFFSET('Useful matrices &amp; checks'!$Y$6,UsefulSeries!$O117,0):OFFSET('Useful matrices &amp; checks'!$Z$7,UsefulSeries!$O117,0),OFFSET('SS Taylor expansion'!$AI$6,UsefulSeries!$O117,0):OFFSET('SS Taylor expansion'!$AI$7,UsefulSeries!$O117,0)))+TRANSPOSE(MMULT(OFFSET('Useful matrices &amp; checks'!$AC$6,UsefulSeries!$O117,0):OFFSET('Useful matrices &amp; checks'!$AD$7,UsefulSeries!$O117,0),TRANSPOSE(J125:K125)))</f>
        <v>4.7624103731951778E-4</v>
      </c>
      <c r="K126" s="29">
        <f ca="1"/>
        <v>-5.5796205714595866E-6</v>
      </c>
      <c r="L126" s="29">
        <f t="array" aca="1" ref="L126:M126" ca="1">TRANSPOSE(MMULT(OFFSET('Useful matrices &amp; checks'!$Y$6,UsefulSeries!$O117,0):OFFSET('Useful matrices &amp; checks'!$Z$7,UsefulSeries!$O117,0),OFFSET('SS Taylor expansion'!$AJ$6,UsefulSeries!$O117,0):OFFSET('SS Taylor expansion'!$AJ$7,UsefulSeries!$O117,0)))+TRANSPOSE(MMULT(OFFSET('Useful matrices &amp; checks'!$AC$6,UsefulSeries!$O117,0):OFFSET('Useful matrices &amp; checks'!$AD$7,UsefulSeries!$O117,0),TRANSPOSE(L125:M125)))</f>
        <v>-2.6337097989788481E-4</v>
      </c>
      <c r="M126" s="29">
        <f ca="1"/>
        <v>4.1874150883005495E-4</v>
      </c>
      <c r="N126" s="39">
        <f t="array" aca="1" ref="N126:O126" ca="1">TRANSPOSE(MMULT(OFFSET('Useful matrices &amp; checks'!$AC$6,UsefulSeries!$O117,0):OFFSET('Useful matrices &amp; checks'!$AD$7,UsefulSeries!$O117,0),TRANSPOSE(N125:O125)))</f>
        <v>4.548293829563905E-7</v>
      </c>
      <c r="O126" s="39">
        <f ca="1"/>
        <v>-1.2666555650155335E-9</v>
      </c>
      <c r="P126" s="39">
        <f t="shared" ca="1" si="5"/>
        <v>-2.3319815014653659E-4</v>
      </c>
      <c r="Q126" s="39">
        <f t="shared" ca="1" si="6"/>
        <v>4.3266574028422989E-5</v>
      </c>
      <c r="R126" s="29"/>
      <c r="S126" s="29">
        <f>'Flow probs &amp; rates'!E119-'Flow probs &amp; rates'!E118</f>
        <v>-1.3984772379871391E-4</v>
      </c>
      <c r="T126" s="29">
        <f>'Flow probs &amp; rates'!F119-'Flow probs &amp; rates'!F118</f>
        <v>3.3927105551519871E-4</v>
      </c>
      <c r="U126" s="29">
        <f>'Flow probs &amp; rates'!H119-'Flow probs &amp; rates'!H118</f>
        <v>-3.5036001085375634E-4</v>
      </c>
      <c r="V126" s="29"/>
      <c r="W126" s="29">
        <f ca="1">(1-'Flow probs &amp; rates'!$H118)*'Output - Variance decomp.'!C126/('Flow probs &amp; rates'!$E118+'Flow probs &amp; rates'!$F118)-'Flow probs &amp; rates'!$H118*'Output - Variance decomp.'!B126/('Flow probs &amp; rates'!$E118+'Flow probs &amp; rates'!$F118)</f>
        <v>2.2926813866571346E-4</v>
      </c>
      <c r="X126" s="29">
        <f ca="1">(1-'Flow probs &amp; rates'!$H118)*'Output - Variance decomp.'!E126/('Flow probs &amp; rates'!$E118+'Flow probs &amp; rates'!$F118)-'Flow probs &amp; rates'!$H118*'Output - Variance decomp.'!D126/('Flow probs &amp; rates'!$E118+'Flow probs &amp; rates'!$F118)</f>
        <v>4.8869471869806313E-5</v>
      </c>
      <c r="Y126" s="29">
        <f ca="1">(1-'Flow probs &amp; rates'!$H118)*'Output - Variance decomp.'!G126/('Flow probs &amp; rates'!$E118+'Flow probs &amp; rates'!$F118)-'Flow probs &amp; rates'!$H118*'Output - Variance decomp.'!F126/('Flow probs &amp; rates'!$E118+'Flow probs &amp; rates'!$F118)</f>
        <v>-2.4287932250959083E-4</v>
      </c>
      <c r="Z126" s="29">
        <f ca="1">(1-'Flow probs &amp; rates'!$H118)*'Output - Variance decomp.'!I126/('Flow probs &amp; rates'!$E118+'Flow probs &amp; rates'!$F118)-'Flow probs &amp; rates'!$H118*'Output - Variance decomp.'!H126/('Flow probs &amp; rates'!$E118+'Flow probs &amp; rates'!$F118)</f>
        <v>-1.9525361825945299E-4</v>
      </c>
      <c r="AA126" s="29">
        <f ca="1">(1-'Flow probs &amp; rates'!$H118)*'Output - Variance decomp.'!K126/('Flow probs &amp; rates'!$E118+'Flow probs &amp; rates'!$F118)-'Flow probs &amp; rates'!$H118*'Output - Variance decomp.'!J126/('Flow probs &amp; rates'!$E118+'Flow probs &amp; rates'!$F118)</f>
        <v>-3.7720319544584706E-5</v>
      </c>
      <c r="AB126" s="29">
        <f ca="1">(1-'Flow probs &amp; rates'!$H118)*'Output - Variance decomp.'!M126/('Flow probs &amp; rates'!$E118+'Flow probs &amp; rates'!$F118)-'Flow probs &amp; rates'!$H118*'Output - Variance decomp.'!L126/('Flow probs &amp; rates'!$E118+'Flow probs &amp; rates'!$F118)</f>
        <v>6.1508850326306487E-4</v>
      </c>
      <c r="AC126" s="29">
        <f ca="1">(1-'Flow probs &amp; rates'!$H118)*'Output - Variance decomp.'!O126/('Flow probs &amp; rates'!$E118+'Flow probs &amp; rates'!$F118)-'Flow probs &amp; rates'!$H118*'Output - Variance decomp.'!N126/('Flow probs &amp; rates'!$E118+'Flow probs &amp; rates'!$F118)</f>
        <v>-3.0217170995262489E-8</v>
      </c>
      <c r="AD126" s="29">
        <f t="shared" ca="1" si="4"/>
        <v>-7.677026471677173E-4</v>
      </c>
    </row>
    <row r="127" spans="1:30" x14ac:dyDescent="0.35">
      <c r="A127" s="2" t="s">
        <v>175</v>
      </c>
      <c r="B127" s="29">
        <f t="array" aca="1" ref="B127:C127" ca="1">TRANSPOSE(MMULT(OFFSET('Useful matrices &amp; checks'!$Y$6,UsefulSeries!$O118,0):OFFSET('Useful matrices &amp; checks'!$Z$7,UsefulSeries!$O118,0),OFFSET('SS Taylor expansion'!$AE$6,UsefulSeries!$O118,0):OFFSET('SS Taylor expansion'!$AE$7,UsefulSeries!$O118,0)))+TRANSPOSE(MMULT(OFFSET('Useful matrices &amp; checks'!$AC$6,UsefulSeries!$O118,0):OFFSET('Useful matrices &amp; checks'!$AD$7,UsefulSeries!$O118,0),TRANSPOSE(B126:C126)))</f>
        <v>6.741174268280601E-6</v>
      </c>
      <c r="C127" s="29">
        <f ca="1"/>
        <v>2.1561186714342197E-4</v>
      </c>
      <c r="D127" s="29">
        <f t="array" aca="1" ref="D127:E127" ca="1">TRANSPOSE(MMULT(OFFSET('Useful matrices &amp; checks'!$Y$6,UsefulSeries!$O118,0):OFFSET('Useful matrices &amp; checks'!$Z$7,UsefulSeries!$O118,0),OFFSET('SS Taylor expansion'!$AF$6,UsefulSeries!$O118,0):OFFSET('SS Taylor expansion'!$AF$7,UsefulSeries!$O118,0)))+TRANSPOSE(MMULT(OFFSET('Useful matrices &amp; checks'!$AC$6,UsefulSeries!$O118,0):OFFSET('Useful matrices &amp; checks'!$AD$7,UsefulSeries!$O118,0),TRANSPOSE(D126:E126)))</f>
        <v>-2.4774764927501199E-4</v>
      </c>
      <c r="E127" s="29">
        <f ca="1"/>
        <v>1.1404416609025775E-5</v>
      </c>
      <c r="F127" s="29">
        <f t="array" aca="1" ref="F127:G127" ca="1">TRANSPOSE(MMULT(OFFSET('Useful matrices &amp; checks'!$Y$6,UsefulSeries!$O118,0):OFFSET('Useful matrices &amp; checks'!$Z$7,UsefulSeries!$O118,0),OFFSET('SS Taylor expansion'!$AG$6,UsefulSeries!$O118,0):OFFSET('SS Taylor expansion'!$AG$7,UsefulSeries!$O118,0)))+TRANSPOSE(MMULT(OFFSET('Useful matrices &amp; checks'!$AC$6,UsefulSeries!$O118,0):OFFSET('Useful matrices &amp; checks'!$AD$7,UsefulSeries!$O118,0),TRANSPOSE(F126:G126)))</f>
        <v>9.3067441020277804E-4</v>
      </c>
      <c r="G127" s="29">
        <f ca="1"/>
        <v>-6.1214864756895177E-4</v>
      </c>
      <c r="H127" s="29">
        <f t="array" aca="1" ref="H127:I127" ca="1">TRANSPOSE(MMULT(OFFSET('Useful matrices &amp; checks'!$Y$6,UsefulSeries!$O118,0):OFFSET('Useful matrices &amp; checks'!$Z$7,UsefulSeries!$O118,0),OFFSET('SS Taylor expansion'!$AH$6,UsefulSeries!$O118,0):OFFSET('SS Taylor expansion'!$AH$7,UsefulSeries!$O118,0)))+TRANSPOSE(MMULT(OFFSET('Useful matrices &amp; checks'!$AC$6,UsefulSeries!$O118,0):OFFSET('Useful matrices &amp; checks'!$AD$7,UsefulSeries!$O118,0),TRANSPOSE(H126:I126)))</f>
        <v>-1.5902951160450825E-4</v>
      </c>
      <c r="I127" s="29">
        <f ca="1"/>
        <v>-5.2705820055788601E-4</v>
      </c>
      <c r="J127" s="29">
        <f t="array" aca="1" ref="J127:K127" ca="1">TRANSPOSE(MMULT(OFFSET('Useful matrices &amp; checks'!$Y$6,UsefulSeries!$O118,0):OFFSET('Useful matrices &amp; checks'!$Z$7,UsefulSeries!$O118,0),OFFSET('SS Taylor expansion'!$AI$6,UsefulSeries!$O118,0):OFFSET('SS Taylor expansion'!$AI$7,UsefulSeries!$O118,0)))+TRANSPOSE(MMULT(OFFSET('Useful matrices &amp; checks'!$AC$6,UsefulSeries!$O118,0):OFFSET('Useful matrices &amp; checks'!$AD$7,UsefulSeries!$O118,0),TRANSPOSE(J126:K126)))</f>
        <v>5.40168451176691E-4</v>
      </c>
      <c r="K127" s="29">
        <f ca="1"/>
        <v>-1.5815261772991782E-5</v>
      </c>
      <c r="L127" s="29">
        <f t="array" aca="1" ref="L127:M127" ca="1">TRANSPOSE(MMULT(OFFSET('Useful matrices &amp; checks'!$Y$6,UsefulSeries!$O118,0):OFFSET('Useful matrices &amp; checks'!$Z$7,UsefulSeries!$O118,0),OFFSET('SS Taylor expansion'!$AJ$6,UsefulSeries!$O118,0):OFFSET('SS Taylor expansion'!$AJ$7,UsefulSeries!$O118,0)))+TRANSPOSE(MMULT(OFFSET('Useful matrices &amp; checks'!$AC$6,UsefulSeries!$O118,0):OFFSET('Useful matrices &amp; checks'!$AD$7,UsefulSeries!$O118,0),TRANSPOSE(L126:M126)))</f>
        <v>-1.5035319609736446E-4</v>
      </c>
      <c r="M127" s="29">
        <f ca="1"/>
        <v>1.8343063811911844E-4</v>
      </c>
      <c r="N127" s="39">
        <f t="array" aca="1" ref="N127:O127" ca="1">TRANSPOSE(MMULT(OFFSET('Useful matrices &amp; checks'!$AC$6,UsefulSeries!$O118,0):OFFSET('Useful matrices &amp; checks'!$AD$7,UsefulSeries!$O118,0),TRANSPOSE(N126:O126)))</f>
        <v>4.3321299149110192E-7</v>
      </c>
      <c r="O127" s="39">
        <f ca="1"/>
        <v>-1.1248175369020675E-8</v>
      </c>
      <c r="P127" s="39">
        <f t="shared" ca="1" si="5"/>
        <v>-2.2346595059540526E-4</v>
      </c>
      <c r="Q127" s="39">
        <f t="shared" ca="1" si="6"/>
        <v>5.7624343425292506E-5</v>
      </c>
      <c r="R127" s="29"/>
      <c r="S127" s="29">
        <f>'Flow probs &amp; rates'!E120-'Flow probs &amp; rates'!E119</f>
        <v>6.9742094106695074E-4</v>
      </c>
      <c r="T127" s="29">
        <f>'Flow probs &amp; rates'!F120-'Flow probs &amp; rates'!F119</f>
        <v>-6.8696209277833986E-4</v>
      </c>
      <c r="U127" s="29">
        <f>'Flow probs &amp; rates'!H120-'Flow probs &amp; rates'!H119</f>
        <v>-6.7860515636343488E-4</v>
      </c>
      <c r="V127" s="29"/>
      <c r="W127" s="29">
        <f ca="1">(1-'Flow probs &amp; rates'!$H119)*'Output - Variance decomp.'!C127/('Flow probs &amp; rates'!$E119+'Flow probs &amp; rates'!$F119)-'Flow probs &amp; rates'!$H119*'Output - Variance decomp.'!B127/('Flow probs &amp; rates'!$E119+'Flow probs &amp; rates'!$F119)</f>
        <v>3.0784585682194397E-4</v>
      </c>
      <c r="X127" s="29">
        <f ca="1">(1-'Flow probs &amp; rates'!$H119)*'Output - Variance decomp.'!E127/('Flow probs &amp; rates'!$E119+'Flow probs &amp; rates'!$F119)-'Flow probs &amp; rates'!$H119*'Output - Variance decomp.'!D127/('Flow probs &amp; rates'!$E119+'Flow probs &amp; rates'!$F119)</f>
        <v>3.1644036106283413E-5</v>
      </c>
      <c r="Y127" s="29">
        <f ca="1">(1-'Flow probs &amp; rates'!$H119)*'Output - Variance decomp.'!G127/('Flow probs &amp; rates'!$E119+'Flow probs &amp; rates'!$F119)-'Flow probs &amp; rates'!$H119*'Output - Variance decomp.'!F127/('Flow probs &amp; rates'!$E119+'Flow probs &amp; rates'!$F119)</f>
        <v>-9.3281881640694354E-4</v>
      </c>
      <c r="Z127" s="29">
        <f ca="1">(1-'Flow probs &amp; rates'!$H119)*'Output - Variance decomp.'!I127/('Flow probs &amp; rates'!$E119+'Flow probs &amp; rates'!$F119)-'Flow probs &amp; rates'!$H119*'Output - Variance decomp.'!H127/('Flow probs &amp; rates'!$E119+'Flow probs &amp; rates'!$F119)</f>
        <v>-7.4369618690631602E-4</v>
      </c>
      <c r="AA127" s="29">
        <f ca="1">(1-'Flow probs &amp; rates'!$H119)*'Output - Variance decomp.'!K127/('Flow probs &amp; rates'!$E119+'Flow probs &amp; rates'!$F119)-'Flow probs &amp; rates'!$H119*'Output - Variance decomp.'!J127/('Flow probs &amp; rates'!$E119+'Flow probs &amp; rates'!$F119)</f>
        <v>-5.6055150113782398E-5</v>
      </c>
      <c r="AB127" s="29">
        <f ca="1">(1-'Flow probs &amp; rates'!$H119)*'Output - Variance decomp.'!M127/('Flow probs &amp; rates'!$E119+'Flow probs &amp; rates'!$F119)-'Flow probs &amp; rates'!$H119*'Output - Variance decomp.'!L127/('Flow probs &amp; rates'!$E119+'Flow probs &amp; rates'!$F119)</f>
        <v>2.7156221622654208E-4</v>
      </c>
      <c r="AC127" s="29">
        <f ca="1">(1-'Flow probs &amp; rates'!$H119)*'Output - Variance decomp.'!O127/('Flow probs &amp; rates'!$E119+'Flow probs &amp; rates'!$F119)-'Flow probs &amp; rates'!$H119*'Output - Variance decomp.'!N127/('Flow probs &amp; rates'!$E119+'Flow probs &amp; rates'!$F119)</f>
        <v>-4.2903510751363217E-8</v>
      </c>
      <c r="AD127" s="29">
        <f t="shared" ca="1" si="4"/>
        <v>4.4295579141958924E-4</v>
      </c>
    </row>
    <row r="128" spans="1:30" x14ac:dyDescent="0.35">
      <c r="A128" s="2" t="s">
        <v>176</v>
      </c>
      <c r="B128" s="29">
        <f t="array" aca="1" ref="B128:C128" ca="1">TRANSPOSE(MMULT(OFFSET('Useful matrices &amp; checks'!$Y$6,UsefulSeries!$O119,0):OFFSET('Useful matrices &amp; checks'!$Z$7,UsefulSeries!$O119,0),OFFSET('SS Taylor expansion'!$AE$6,UsefulSeries!$O119,0):OFFSET('SS Taylor expansion'!$AE$7,UsefulSeries!$O119,0)))+TRANSPOSE(MMULT(OFFSET('Useful matrices &amp; checks'!$AC$6,UsefulSeries!$O119,0):OFFSET('Useful matrices &amp; checks'!$AD$7,UsefulSeries!$O119,0),TRANSPOSE(B127:C127)))</f>
        <v>-8.1417743653497041E-7</v>
      </c>
      <c r="C128" s="29">
        <f ca="1"/>
        <v>1.6429867761058066E-4</v>
      </c>
      <c r="D128" s="29">
        <f t="array" aca="1" ref="D128:E128" ca="1">TRANSPOSE(MMULT(OFFSET('Useful matrices &amp; checks'!$Y$6,UsefulSeries!$O119,0):OFFSET('Useful matrices &amp; checks'!$Z$7,UsefulSeries!$O119,0),OFFSET('SS Taylor expansion'!$AF$6,UsefulSeries!$O119,0):OFFSET('SS Taylor expansion'!$AF$7,UsefulSeries!$O119,0)))+TRANSPOSE(MMULT(OFFSET('Useful matrices &amp; checks'!$AC$6,UsefulSeries!$O119,0):OFFSET('Useful matrices &amp; checks'!$AD$7,UsefulSeries!$O119,0),TRANSPOSE(D127:E127)))</f>
        <v>-1.4607498500575876E-4</v>
      </c>
      <c r="E128" s="29">
        <f ca="1"/>
        <v>5.782250007759438E-6</v>
      </c>
      <c r="F128" s="29">
        <f t="array" aca="1" ref="F128:G128" ca="1">TRANSPOSE(MMULT(OFFSET('Useful matrices &amp; checks'!$Y$6,UsefulSeries!$O119,0):OFFSET('Useful matrices &amp; checks'!$Z$7,UsefulSeries!$O119,0),OFFSET('SS Taylor expansion'!$AG$6,UsefulSeries!$O119,0):OFFSET('SS Taylor expansion'!$AG$7,UsefulSeries!$O119,0)))+TRANSPOSE(MMULT(OFFSET('Useful matrices &amp; checks'!$AC$6,UsefulSeries!$O119,0):OFFSET('Useful matrices &amp; checks'!$AD$7,UsefulSeries!$O119,0),TRANSPOSE(F127:G127)))</f>
        <v>1.2912023691804535E-3</v>
      </c>
      <c r="G128" s="29">
        <f ca="1"/>
        <v>-8.0359210432966502E-4</v>
      </c>
      <c r="H128" s="29">
        <f t="array" aca="1" ref="H128:I128" ca="1">TRANSPOSE(MMULT(OFFSET('Useful matrices &amp; checks'!$Y$6,UsefulSeries!$O119,0):OFFSET('Useful matrices &amp; checks'!$Z$7,UsefulSeries!$O119,0),OFFSET('SS Taylor expansion'!$AH$6,UsefulSeries!$O119,0):OFFSET('SS Taylor expansion'!$AH$7,UsefulSeries!$O119,0)))+TRANSPOSE(MMULT(OFFSET('Useful matrices &amp; checks'!$AC$6,UsefulSeries!$O119,0):OFFSET('Useful matrices &amp; checks'!$AD$7,UsefulSeries!$O119,0),TRANSPOSE(H127:I127)))</f>
        <v>-2.5129569023779044E-4</v>
      </c>
      <c r="I128" s="29">
        <f ca="1"/>
        <v>-5.9046456722514914E-5</v>
      </c>
      <c r="J128" s="29">
        <f t="array" aca="1" ref="J128:K128" ca="1">TRANSPOSE(MMULT(OFFSET('Useful matrices &amp; checks'!$Y$6,UsefulSeries!$O119,0):OFFSET('Useful matrices &amp; checks'!$Z$7,UsefulSeries!$O119,0),OFFSET('SS Taylor expansion'!$AI$6,UsefulSeries!$O119,0):OFFSET('SS Taylor expansion'!$AI$7,UsefulSeries!$O119,0)))+TRANSPOSE(MMULT(OFFSET('Useful matrices &amp; checks'!$AC$6,UsefulSeries!$O119,0):OFFSET('Useful matrices &amp; checks'!$AD$7,UsefulSeries!$O119,0),TRANSPOSE(J127:K127)))</f>
        <v>2.6613859866044372E-4</v>
      </c>
      <c r="K128" s="29">
        <f ca="1"/>
        <v>-8.3519551006152991E-6</v>
      </c>
      <c r="L128" s="29">
        <f t="array" aca="1" ref="L128:M128" ca="1">TRANSPOSE(MMULT(OFFSET('Useful matrices &amp; checks'!$Y$6,UsefulSeries!$O119,0):OFFSET('Useful matrices &amp; checks'!$Z$7,UsefulSeries!$O119,0),OFFSET('SS Taylor expansion'!$AJ$6,UsefulSeries!$O119,0):OFFSET('SS Taylor expansion'!$AJ$7,UsefulSeries!$O119,0)))+TRANSPOSE(MMULT(OFFSET('Useful matrices &amp; checks'!$AC$6,UsefulSeries!$O119,0):OFFSET('Useful matrices &amp; checks'!$AD$7,UsefulSeries!$O119,0),TRANSPOSE(L127:M127)))</f>
        <v>-4.2599830697074905E-5</v>
      </c>
      <c r="M128" s="29">
        <f ca="1"/>
        <v>3.7610317614370664E-4</v>
      </c>
      <c r="N128" s="39">
        <f t="array" aca="1" ref="N128:O128" ca="1">TRANSPOSE(MMULT(OFFSET('Useful matrices &amp; checks'!$AC$6,UsefulSeries!$O119,0):OFFSET('Useful matrices &amp; checks'!$AD$7,UsefulSeries!$O119,0),TRANSPOSE(N127:O127)))</f>
        <v>4.0693905692057312E-7</v>
      </c>
      <c r="O128" s="39">
        <f ca="1"/>
        <v>-4.8666224727849078E-9</v>
      </c>
      <c r="P128" s="39">
        <f t="shared" ca="1" si="5"/>
        <v>-1.662331410691578E-4</v>
      </c>
      <c r="Q128" s="39">
        <f t="shared" ca="1" si="6"/>
        <v>3.3801323309052692E-6</v>
      </c>
      <c r="R128" s="29"/>
      <c r="S128" s="29">
        <f>'Flow probs &amp; rates'!E121-'Flow probs &amp; rates'!E120</f>
        <v>9.5073008245150081E-4</v>
      </c>
      <c r="T128" s="29">
        <f>'Flow probs &amp; rates'!F121-'Flow probs &amp; rates'!F120</f>
        <v>-3.2143114668231609E-4</v>
      </c>
      <c r="U128" s="29">
        <f>'Flow probs &amp; rates'!H121-'Flow probs &amp; rates'!H120</f>
        <v>-4.0691594478067111E-4</v>
      </c>
      <c r="V128" s="29"/>
      <c r="W128" s="29">
        <f ca="1">(1-'Flow probs &amp; rates'!$H120)*'Output - Variance decomp.'!C128/('Flow probs &amp; rates'!$E120+'Flow probs &amp; rates'!$F120)-'Flow probs &amp; rates'!$H120*'Output - Variance decomp.'!B128/('Flow probs &amp; rates'!$E120+'Flow probs &amp; rates'!$F120)</f>
        <v>2.3511228515380849E-4</v>
      </c>
      <c r="X128" s="29">
        <f ca="1">(1-'Flow probs &amp; rates'!$H120)*'Output - Variance decomp.'!E128/('Flow probs &amp; rates'!$E120+'Flow probs &amp; rates'!$F120)-'Flow probs &amp; rates'!$H120*'Output - Variance decomp.'!D128/('Flow probs &amp; rates'!$E120+'Flow probs &amp; rates'!$F120)</f>
        <v>1.7168736062498904E-5</v>
      </c>
      <c r="Y128" s="29">
        <f ca="1">(1-'Flow probs &amp; rates'!$H120)*'Output - Variance decomp.'!G128/('Flow probs &amp; rates'!$E120+'Flow probs &amp; rates'!$F120)-'Flow probs &amp; rates'!$H120*'Output - Variance decomp.'!F128/('Flow probs &amp; rates'!$E120+'Flow probs &amp; rates'!$F120)</f>
        <v>-1.2283370418161373E-3</v>
      </c>
      <c r="Z128" s="29">
        <f ca="1">(1-'Flow probs &amp; rates'!$H120)*'Output - Variance decomp.'!I128/('Flow probs &amp; rates'!$E120+'Flow probs &amp; rates'!$F120)-'Flow probs &amp; rates'!$H120*'Output - Variance decomp.'!H128/('Flow probs &amp; rates'!$E120+'Flow probs &amp; rates'!$F120)</f>
        <v>-6.9173923426268824E-5</v>
      </c>
      <c r="AA128" s="29">
        <f ca="1">(1-'Flow probs &amp; rates'!$H120)*'Output - Variance decomp.'!K128/('Flow probs &amp; rates'!$E120+'Flow probs &amp; rates'!$F120)-'Flow probs &amp; rates'!$H120*'Output - Variance decomp.'!J128/('Flow probs &amp; rates'!$E120+'Flow probs &amp; rates'!$F120)</f>
        <v>-2.8157165262635216E-5</v>
      </c>
      <c r="AB128" s="29">
        <f ca="1">(1-'Flow probs &amp; rates'!$H120)*'Output - Variance decomp.'!M128/('Flow probs &amp; rates'!$E120+'Flow probs &amp; rates'!$F120)-'Flow probs &amp; rates'!$H120*'Output - Variance decomp.'!L128/('Flow probs &amp; rates'!$E120+'Flow probs &amp; rates'!$F120)</f>
        <v>5.406865033364196E-4</v>
      </c>
      <c r="AC128" s="29">
        <f ca="1">(1-'Flow probs &amp; rates'!$H120)*'Output - Variance decomp.'!O128/('Flow probs &amp; rates'!$E120+'Flow probs &amp; rates'!$F120)-'Flow probs &amp; rates'!$H120*'Output - Variance decomp.'!N128/('Flow probs &amp; rates'!$E120+'Flow probs &amp; rates'!$F120)</f>
        <v>-3.1745516243584887E-8</v>
      </c>
      <c r="AD128" s="29">
        <f t="shared" ca="1" si="4"/>
        <v>1.2581640668788687E-4</v>
      </c>
    </row>
    <row r="129" spans="1:30" x14ac:dyDescent="0.35">
      <c r="A129" s="2" t="s">
        <v>177</v>
      </c>
      <c r="B129" s="29">
        <f t="array" aca="1" ref="B129:C129" ca="1">TRANSPOSE(MMULT(OFFSET('Useful matrices &amp; checks'!$Y$6,UsefulSeries!$O120,0):OFFSET('Useful matrices &amp; checks'!$Z$7,UsefulSeries!$O120,0),OFFSET('SS Taylor expansion'!$AE$6,UsefulSeries!$O120,0):OFFSET('SS Taylor expansion'!$AE$7,UsefulSeries!$O120,0)))+TRANSPOSE(MMULT(OFFSET('Useful matrices &amp; checks'!$AC$6,UsefulSeries!$O120,0):OFFSET('Useful matrices &amp; checks'!$AD$7,UsefulSeries!$O120,0),TRANSPOSE(B128:C128)))</f>
        <v>1.6758426335676134E-4</v>
      </c>
      <c r="C129" s="29">
        <f ca="1"/>
        <v>-2.8706098536376601E-5</v>
      </c>
      <c r="D129" s="29">
        <f t="array" aca="1" ref="D129:E129" ca="1">TRANSPOSE(MMULT(OFFSET('Useful matrices &amp; checks'!$Y$6,UsefulSeries!$O120,0):OFFSET('Useful matrices &amp; checks'!$Z$7,UsefulSeries!$O120,0),OFFSET('SS Taylor expansion'!$AF$6,UsefulSeries!$O120,0):OFFSET('SS Taylor expansion'!$AF$7,UsefulSeries!$O120,0)))+TRANSPOSE(MMULT(OFFSET('Useful matrices &amp; checks'!$AC$6,UsefulSeries!$O120,0):OFFSET('Useful matrices &amp; checks'!$AD$7,UsefulSeries!$O120,0),TRANSPOSE(D128:E128)))</f>
        <v>-2.4683791694968694E-4</v>
      </c>
      <c r="E129" s="29">
        <f ca="1"/>
        <v>7.7713342221440238E-6</v>
      </c>
      <c r="F129" s="29">
        <f t="array" aca="1" ref="F129:G129" ca="1">TRANSPOSE(MMULT(OFFSET('Useful matrices &amp; checks'!$Y$6,UsefulSeries!$O120,0):OFFSET('Useful matrices &amp; checks'!$Z$7,UsefulSeries!$O120,0),OFFSET('SS Taylor expansion'!$AG$6,UsefulSeries!$O120,0):OFFSET('SS Taylor expansion'!$AG$7,UsefulSeries!$O120,0)))+TRANSPOSE(MMULT(OFFSET('Useful matrices &amp; checks'!$AC$6,UsefulSeries!$O120,0):OFFSET('Useful matrices &amp; checks'!$AD$7,UsefulSeries!$O120,0),TRANSPOSE(F128:G128)))</f>
        <v>5.9233722336920493E-4</v>
      </c>
      <c r="G129" s="29">
        <f ca="1"/>
        <v>-5.5624162490070113E-5</v>
      </c>
      <c r="H129" s="29">
        <f t="array" aca="1" ref="H129:I129" ca="1">TRANSPOSE(MMULT(OFFSET('Useful matrices &amp; checks'!$Y$6,UsefulSeries!$O120,0):OFFSET('Useful matrices &amp; checks'!$Z$7,UsefulSeries!$O120,0),OFFSET('SS Taylor expansion'!$AH$6,UsefulSeries!$O120,0):OFFSET('SS Taylor expansion'!$AH$7,UsefulSeries!$O120,0)))+TRANSPOSE(MMULT(OFFSET('Useful matrices &amp; checks'!$AC$6,UsefulSeries!$O120,0):OFFSET('Useful matrices &amp; checks'!$AD$7,UsefulSeries!$O120,0),TRANSPOSE(H128:I128)))</f>
        <v>-2.6363583847684234E-4</v>
      </c>
      <c r="I129" s="29">
        <f ca="1"/>
        <v>-4.7730964927656703E-5</v>
      </c>
      <c r="J129" s="29">
        <f t="array" aca="1" ref="J129:K129" ca="1">TRANSPOSE(MMULT(OFFSET('Useful matrices &amp; checks'!$Y$6,UsefulSeries!$O120,0):OFFSET('Useful matrices &amp; checks'!$Z$7,UsefulSeries!$O120,0),OFFSET('SS Taylor expansion'!$AI$6,UsefulSeries!$O120,0):OFFSET('SS Taylor expansion'!$AI$7,UsefulSeries!$O120,0)))+TRANSPOSE(MMULT(OFFSET('Useful matrices &amp; checks'!$AC$6,UsefulSeries!$O120,0):OFFSET('Useful matrices &amp; checks'!$AD$7,UsefulSeries!$O120,0),TRANSPOSE(J128:K128)))</f>
        <v>4.2488762831979061E-4</v>
      </c>
      <c r="K129" s="29">
        <f ca="1"/>
        <v>-1.2675672084373585E-5</v>
      </c>
      <c r="L129" s="29">
        <f t="array" aca="1" ref="L129:M129" ca="1">TRANSPOSE(MMULT(OFFSET('Useful matrices &amp; checks'!$Y$6,UsefulSeries!$O120,0):OFFSET('Useful matrices &amp; checks'!$Z$7,UsefulSeries!$O120,0),OFFSET('SS Taylor expansion'!$AJ$6,UsefulSeries!$O120,0):OFFSET('SS Taylor expansion'!$AJ$7,UsefulSeries!$O120,0)))+TRANSPOSE(MMULT(OFFSET('Useful matrices &amp; checks'!$AC$6,UsefulSeries!$O120,0):OFFSET('Useful matrices &amp; checks'!$AD$7,UsefulSeries!$O120,0),TRANSPOSE(L128:M128)))</f>
        <v>-1.9249398523998081E-5</v>
      </c>
      <c r="M129" s="29">
        <f ca="1"/>
        <v>-1.7998289563432449E-4</v>
      </c>
      <c r="N129" s="39">
        <f t="array" aca="1" ref="N129:O129" ca="1">TRANSPOSE(MMULT(OFFSET('Useful matrices &amp; checks'!$AC$6,UsefulSeries!$O120,0):OFFSET('Useful matrices &amp; checks'!$AD$7,UsefulSeries!$O120,0),TRANSPOSE(N128:O128)))</f>
        <v>3.8510443879957319E-7</v>
      </c>
      <c r="O129" s="39">
        <f ca="1"/>
        <v>-1.0822824958388561E-8</v>
      </c>
      <c r="P129" s="39">
        <f t="shared" ca="1" si="5"/>
        <v>-1.3927923013383646E-4</v>
      </c>
      <c r="Q129" s="39">
        <f t="shared" ca="1" si="6"/>
        <v>-6.3636664054770343E-6</v>
      </c>
      <c r="R129" s="29"/>
      <c r="S129" s="29">
        <f>'Flow probs &amp; rates'!E122-'Flow probs &amp; rates'!E121</f>
        <v>5.1619183540019264E-4</v>
      </c>
      <c r="T129" s="29">
        <f>'Flow probs &amp; rates'!F122-'Flow probs &amp; rates'!F121</f>
        <v>-3.233229486810929E-4</v>
      </c>
      <c r="U129" s="29">
        <f>'Flow probs &amp; rates'!H122-'Flow probs &amp; rates'!H121</f>
        <v>1.0292828791880204E-4</v>
      </c>
      <c r="V129" s="29"/>
      <c r="W129" s="29">
        <f ca="1">(1-'Flow probs &amp; rates'!$H121)*'Output - Variance decomp.'!C129/('Flow probs &amp; rates'!$E121+'Flow probs &amp; rates'!$F121)-'Flow probs &amp; rates'!$H121*'Output - Variance decomp.'!B129/('Flow probs &amp; rates'!$E121+'Flow probs &amp; rates'!$F121)</f>
        <v>-5.1143595086386406E-5</v>
      </c>
      <c r="X129" s="29">
        <f ca="1">(1-'Flow probs &amp; rates'!$H121)*'Output - Variance decomp.'!E129/('Flow probs &amp; rates'!$E121+'Flow probs &amp; rates'!$F121)-'Flow probs &amp; rates'!$H121*'Output - Variance decomp.'!D129/('Flow probs &amp; rates'!$E121+'Flow probs &amp; rates'!$F121)</f>
        <v>2.5981555084547629E-5</v>
      </c>
      <c r="Y129" s="29">
        <f ca="1">(1-'Flow probs &amp; rates'!$H121)*'Output - Variance decomp.'!G129/('Flow probs &amp; rates'!$E121+'Flow probs &amp; rates'!$F121)-'Flow probs &amp; rates'!$H121*'Output - Variance decomp.'!F129/('Flow probs &amp; rates'!$E121+'Flow probs &amp; rates'!$F121)</f>
        <v>-1.1522144735539623E-4</v>
      </c>
      <c r="Z129" s="29">
        <f ca="1">(1-'Flow probs &amp; rates'!$H121)*'Output - Variance decomp.'!I129/('Flow probs &amp; rates'!$E121+'Flow probs &amp; rates'!$F121)-'Flow probs &amp; rates'!$H121*'Output - Variance decomp.'!H129/('Flow probs &amp; rates'!$E121+'Flow probs &amp; rates'!$F121)</f>
        <v>-5.2373112650589298E-5</v>
      </c>
      <c r="AA129" s="29">
        <f ca="1">(1-'Flow probs &amp; rates'!$H121)*'Output - Variance decomp.'!K129/('Flow probs &amp; rates'!$E121+'Flow probs &amp; rates'!$F121)-'Flow probs &amp; rates'!$H121*'Output - Variance decomp.'!J129/('Flow probs &amp; rates'!$E121+'Flow probs &amp; rates'!$F121)</f>
        <v>-4.371979616946863E-5</v>
      </c>
      <c r="AB129" s="29">
        <f ca="1">(1-'Flow probs &amp; rates'!$H121)*'Output - Variance decomp.'!M129/('Flow probs &amp; rates'!$E121+'Flow probs &amp; rates'!$F121)-'Flow probs &amp; rates'!$H121*'Output - Variance decomp.'!L129/('Flow probs &amp; rates'!$E121+'Flow probs &amp; rates'!$F121)</f>
        <v>-2.5621029818564961E-4</v>
      </c>
      <c r="AC129" s="29">
        <f ca="1">(1-'Flow probs &amp; rates'!$H121)*'Output - Variance decomp.'!O129/('Flow probs &amp; rates'!$E121+'Flow probs &amp; rates'!$F121)-'Flow probs &amp; rates'!$H121*'Output - Variance decomp.'!N129/('Flow probs &amp; rates'!$E121+'Flow probs &amp; rates'!$F121)</f>
        <v>-3.8673860675536841E-8</v>
      </c>
      <c r="AD129" s="29">
        <f t="shared" ca="1" si="4"/>
        <v>5.9565365614242015E-4</v>
      </c>
    </row>
    <row r="130" spans="1:30" x14ac:dyDescent="0.35">
      <c r="A130" s="2" t="s">
        <v>178</v>
      </c>
      <c r="B130" s="29">
        <f t="array" aca="1" ref="B130:C130" ca="1">TRANSPOSE(MMULT(OFFSET('Useful matrices &amp; checks'!$Y$6,UsefulSeries!$O121,0):OFFSET('Useful matrices &amp; checks'!$Z$7,UsefulSeries!$O121,0),OFFSET('SS Taylor expansion'!$AE$6,UsefulSeries!$O121,0):OFFSET('SS Taylor expansion'!$AE$7,UsefulSeries!$O121,0)))+TRANSPOSE(MMULT(OFFSET('Useful matrices &amp; checks'!$AC$6,UsefulSeries!$O121,0):OFFSET('Useful matrices &amp; checks'!$AD$7,UsefulSeries!$O121,0),TRANSPOSE(B129:C129)))</f>
        <v>3.8400416486936997E-4</v>
      </c>
      <c r="C130" s="29">
        <f ca="1"/>
        <v>-2.1411640102161425E-4</v>
      </c>
      <c r="D130" s="29">
        <f t="array" aca="1" ref="D130:E130" ca="1">TRANSPOSE(MMULT(OFFSET('Useful matrices &amp; checks'!$Y$6,UsefulSeries!$O121,0):OFFSET('Useful matrices &amp; checks'!$Z$7,UsefulSeries!$O121,0),OFFSET('SS Taylor expansion'!$AF$6,UsefulSeries!$O121,0):OFFSET('SS Taylor expansion'!$AF$7,UsefulSeries!$O121,0)))+TRANSPOSE(MMULT(OFFSET('Useful matrices &amp; checks'!$AC$6,UsefulSeries!$O121,0):OFFSET('Useful matrices &amp; checks'!$AD$7,UsefulSeries!$O121,0),TRANSPOSE(D129:E129)))</f>
        <v>3.0732440883046269E-4</v>
      </c>
      <c r="E130" s="29">
        <f ca="1"/>
        <v>6.5352334590200781E-6</v>
      </c>
      <c r="F130" s="29">
        <f t="array" aca="1" ref="F130:G130" ca="1">TRANSPOSE(MMULT(OFFSET('Useful matrices &amp; checks'!$Y$6,UsefulSeries!$O121,0):OFFSET('Useful matrices &amp; checks'!$Z$7,UsefulSeries!$O121,0),OFFSET('SS Taylor expansion'!$AG$6,UsefulSeries!$O121,0):OFFSET('SS Taylor expansion'!$AG$7,UsefulSeries!$O121,0)))+TRANSPOSE(MMULT(OFFSET('Useful matrices &amp; checks'!$AC$6,UsefulSeries!$O121,0):OFFSET('Useful matrices &amp; checks'!$AD$7,UsefulSeries!$O121,0),TRANSPOSE(F129:G129)))</f>
        <v>5.2133360753328954E-4</v>
      </c>
      <c r="G130" s="29">
        <f ca="1"/>
        <v>1.3497830257946015E-6</v>
      </c>
      <c r="H130" s="29">
        <f t="array" aca="1" ref="H130:I130" ca="1">TRANSPOSE(MMULT(OFFSET('Useful matrices &amp; checks'!$Y$6,UsefulSeries!$O121,0):OFFSET('Useful matrices &amp; checks'!$Z$7,UsefulSeries!$O121,0),OFFSET('SS Taylor expansion'!$AH$6,UsefulSeries!$O121,0):OFFSET('SS Taylor expansion'!$AH$7,UsefulSeries!$O121,0)))+TRANSPOSE(MMULT(OFFSET('Useful matrices &amp; checks'!$AC$6,UsefulSeries!$O121,0):OFFSET('Useful matrices &amp; checks'!$AD$7,UsefulSeries!$O121,0),TRANSPOSE(H129:I129)))</f>
        <v>-2.1407675786137037E-4</v>
      </c>
      <c r="I130" s="29">
        <f ca="1"/>
        <v>1.9956454784503106E-4</v>
      </c>
      <c r="J130" s="29">
        <f t="array" aca="1" ref="J130:K130" ca="1">TRANSPOSE(MMULT(OFFSET('Useful matrices &amp; checks'!$Y$6,UsefulSeries!$O121,0):OFFSET('Useful matrices &amp; checks'!$Z$7,UsefulSeries!$O121,0),OFFSET('SS Taylor expansion'!$AI$6,UsefulSeries!$O121,0):OFFSET('SS Taylor expansion'!$AI$7,UsefulSeries!$O121,0)))+TRANSPOSE(MMULT(OFFSET('Useful matrices &amp; checks'!$AC$6,UsefulSeries!$O121,0):OFFSET('Useful matrices &amp; checks'!$AD$7,UsefulSeries!$O121,0),TRANSPOSE(J129:K129)))</f>
        <v>9.7998063618428503E-4</v>
      </c>
      <c r="K130" s="29">
        <f ca="1"/>
        <v>-1.5650593222659168E-6</v>
      </c>
      <c r="L130" s="29">
        <f t="array" aca="1" ref="L130:M130" ca="1">TRANSPOSE(MMULT(OFFSET('Useful matrices &amp; checks'!$Y$6,UsefulSeries!$O121,0):OFFSET('Useful matrices &amp; checks'!$Z$7,UsefulSeries!$O121,0),OFFSET('SS Taylor expansion'!$AJ$6,UsefulSeries!$O121,0):OFFSET('SS Taylor expansion'!$AJ$7,UsefulSeries!$O121,0)))+TRANSPOSE(MMULT(OFFSET('Useful matrices &amp; checks'!$AC$6,UsefulSeries!$O121,0):OFFSET('Useful matrices &amp; checks'!$AD$7,UsefulSeries!$O121,0),TRANSPOSE(L129:M129)))</f>
        <v>-6.0400127017244383E-5</v>
      </c>
      <c r="M130" s="29">
        <f ca="1"/>
        <v>-4.1933607022100459E-5</v>
      </c>
      <c r="N130" s="39">
        <f t="array" aca="1" ref="N130:O130" ca="1">TRANSPOSE(MMULT(OFFSET('Useful matrices &amp; checks'!$AC$6,UsefulSeries!$O121,0):OFFSET('Useful matrices &amp; checks'!$AD$7,UsefulSeries!$O121,0),TRANSPOSE(N129:O129)))</f>
        <v>3.6677504464123616E-7</v>
      </c>
      <c r="O130" s="39">
        <f ca="1"/>
        <v>-4.3205262140896567E-9</v>
      </c>
      <c r="P130" s="39">
        <f t="shared" ca="1" si="5"/>
        <v>-1.4317968198792846E-4</v>
      </c>
      <c r="Q130" s="39">
        <f t="shared" ca="1" si="6"/>
        <v>-1.9769388728937775E-5</v>
      </c>
      <c r="R130" s="29"/>
      <c r="S130" s="29">
        <f>'Flow probs &amp; rates'!E123-'Flow probs &amp; rates'!E122</f>
        <v>1.7753530255955052E-3</v>
      </c>
      <c r="T130" s="29">
        <f>'Flow probs &amp; rates'!F123-'Flow probs &amp; rates'!F122</f>
        <v>-6.9939212291286745E-5</v>
      </c>
      <c r="U130" s="29">
        <f>'Flow probs &amp; rates'!H123-'Flow probs &amp; rates'!H122</f>
        <v>-2.6934546497728307E-5</v>
      </c>
      <c r="V130" s="29"/>
      <c r="W130" s="29">
        <f ca="1">(1-'Flow probs &amp; rates'!$H122)*'Output - Variance decomp.'!C130/('Flow probs &amp; rates'!$E122+'Flow probs &amp; rates'!$F122)-'Flow probs &amp; rates'!$H122*'Output - Variance decomp.'!B130/('Flow probs &amp; rates'!$E122+'Flow probs &amp; rates'!$F122)</f>
        <v>-3.2924237100505886E-4</v>
      </c>
      <c r="X130" s="29">
        <f ca="1">(1-'Flow probs &amp; rates'!$H122)*'Output - Variance decomp.'!E130/('Flow probs &amp; rates'!$E122+'Flow probs &amp; rates'!$F122)-'Flow probs &amp; rates'!$H122*'Output - Variance decomp.'!D130/('Flow probs &amp; rates'!$E122+'Flow probs &amp; rates'!$F122)</f>
        <v>-9.2126401778130051E-6</v>
      </c>
      <c r="Y130" s="29">
        <f ca="1">(1-'Flow probs &amp; rates'!$H122)*'Output - Variance decomp.'!G130/('Flow probs &amp; rates'!$E122+'Flow probs &amp; rates'!$F122)-'Flow probs &amp; rates'!$H122*'Output - Variance decomp.'!F130/('Flow probs &amp; rates'!$E122+'Flow probs &amp; rates'!$F122)</f>
        <v>-2.954514404867592E-5</v>
      </c>
      <c r="Z130" s="29">
        <f ca="1">(1-'Flow probs &amp; rates'!$H122)*'Output - Variance decomp.'!I130/('Flow probs &amp; rates'!$E122+'Flow probs &amp; rates'!$F122)-'Flow probs &amp; rates'!$H122*'Output - Variance decomp.'!H130/('Flow probs &amp; rates'!$E122+'Flow probs &amp; rates'!$F122)</f>
        <v>2.9818284799686503E-4</v>
      </c>
      <c r="AA130" s="29">
        <f ca="1">(1-'Flow probs &amp; rates'!$H122)*'Output - Variance decomp.'!K130/('Flow probs &amp; rates'!$E122+'Flow probs &amp; rates'!$F122)-'Flow probs &amp; rates'!$H122*'Output - Variance decomp.'!J130/('Flow probs &amp; rates'!$E122+'Flow probs &amp; rates'!$F122)</f>
        <v>-6.1401577301757848E-5</v>
      </c>
      <c r="AB130" s="29">
        <f ca="1">(1-'Flow probs &amp; rates'!$H122)*'Output - Variance decomp.'!M130/('Flow probs &amp; rates'!$E122+'Flow probs &amp; rates'!$F122)-'Flow probs &amp; rates'!$H122*'Output - Variance decomp.'!L130/('Flow probs &amp; rates'!$E122+'Flow probs &amp; rates'!$F122)</f>
        <v>-5.6293523615264074E-5</v>
      </c>
      <c r="AC130" s="29">
        <f ca="1">(1-'Flow probs &amp; rates'!$H122)*'Output - Variance decomp.'!O130/('Flow probs &amp; rates'!$E122+'Flow probs &amp; rates'!$F122)-'Flow probs &amp; rates'!$H122*'Output - Variance decomp.'!N130/('Flow probs &amp; rates'!$E122+'Flow probs &amp; rates'!$F122)</f>
        <v>-2.8319126373518088E-8</v>
      </c>
      <c r="AD130" s="29">
        <f t="shared" ca="1" si="4"/>
        <v>1.6060618078034996E-4</v>
      </c>
    </row>
    <row r="131" spans="1:30" x14ac:dyDescent="0.35">
      <c r="A131" s="2" t="s">
        <v>179</v>
      </c>
      <c r="B131" s="29">
        <f t="array" aca="1" ref="B131:C131" ca="1">TRANSPOSE(MMULT(OFFSET('Useful matrices &amp; checks'!$Y$6,UsefulSeries!$O122,0):OFFSET('Useful matrices &amp; checks'!$Z$7,UsefulSeries!$O122,0),OFFSET('SS Taylor expansion'!$AE$6,UsefulSeries!$O122,0):OFFSET('SS Taylor expansion'!$AE$7,UsefulSeries!$O122,0)))+TRANSPOSE(MMULT(OFFSET('Useful matrices &amp; checks'!$AC$6,UsefulSeries!$O122,0):OFFSET('Useful matrices &amp; checks'!$AD$7,UsefulSeries!$O122,0),TRANSPOSE(B130:C130)))</f>
        <v>-7.2555091316001499E-5</v>
      </c>
      <c r="C131" s="29">
        <f ca="1"/>
        <v>2.2609793257591057E-4</v>
      </c>
      <c r="D131" s="29">
        <f t="array" aca="1" ref="D131:E131" ca="1">TRANSPOSE(MMULT(OFFSET('Useful matrices &amp; checks'!$Y$6,UsefulSeries!$O122,0):OFFSET('Useful matrices &amp; checks'!$Z$7,UsefulSeries!$O122,0),OFFSET('SS Taylor expansion'!$AF$6,UsefulSeries!$O122,0):OFFSET('SS Taylor expansion'!$AF$7,UsefulSeries!$O122,0)))+TRANSPOSE(MMULT(OFFSET('Useful matrices &amp; checks'!$AC$6,UsefulSeries!$O122,0):OFFSET('Useful matrices &amp; checks'!$AD$7,UsefulSeries!$O122,0),TRANSPOSE(D130:E130)))</f>
        <v>-1.164155136223425E-6</v>
      </c>
      <c r="E131" s="29">
        <f ca="1"/>
        <v>2.0958122452986585E-6</v>
      </c>
      <c r="F131" s="29">
        <f t="array" aca="1" ref="F131:G131" ca="1">TRANSPOSE(MMULT(OFFSET('Useful matrices &amp; checks'!$Y$6,UsefulSeries!$O122,0):OFFSET('Useful matrices &amp; checks'!$Z$7,UsefulSeries!$O122,0),OFFSET('SS Taylor expansion'!$AG$6,UsefulSeries!$O122,0):OFFSET('SS Taylor expansion'!$AG$7,UsefulSeries!$O122,0)))+TRANSPOSE(MMULT(OFFSET('Useful matrices &amp; checks'!$AC$6,UsefulSeries!$O122,0):OFFSET('Useful matrices &amp; checks'!$AD$7,UsefulSeries!$O122,0),TRANSPOSE(F130:G130)))</f>
        <v>-2.8741022659769356E-4</v>
      </c>
      <c r="G131" s="29">
        <f ca="1"/>
        <v>6.983395563089507E-4</v>
      </c>
      <c r="H131" s="29">
        <f t="array" aca="1" ref="H131:I131" ca="1">TRANSPOSE(MMULT(OFFSET('Useful matrices &amp; checks'!$Y$6,UsefulSeries!$O122,0):OFFSET('Useful matrices &amp; checks'!$Z$7,UsefulSeries!$O122,0),OFFSET('SS Taylor expansion'!$AH$6,UsefulSeries!$O122,0):OFFSET('SS Taylor expansion'!$AH$7,UsefulSeries!$O122,0)))+TRANSPOSE(MMULT(OFFSET('Useful matrices &amp; checks'!$AC$6,UsefulSeries!$O122,0):OFFSET('Useful matrices &amp; checks'!$AD$7,UsefulSeries!$O122,0),TRANSPOSE(H130:I130)))</f>
        <v>-1.8614927793450105E-4</v>
      </c>
      <c r="I131" s="29">
        <f ca="1"/>
        <v>-7.6714782891596316E-5</v>
      </c>
      <c r="J131" s="29">
        <f t="array" aca="1" ref="J131:K131" ca="1">TRANSPOSE(MMULT(OFFSET('Useful matrices &amp; checks'!$Y$6,UsefulSeries!$O122,0):OFFSET('Useful matrices &amp; checks'!$Z$7,UsefulSeries!$O122,0),OFFSET('SS Taylor expansion'!$AI$6,UsefulSeries!$O122,0):OFFSET('SS Taylor expansion'!$AI$7,UsefulSeries!$O122,0)))+TRANSPOSE(MMULT(OFFSET('Useful matrices &amp; checks'!$AC$6,UsefulSeries!$O122,0):OFFSET('Useful matrices &amp; checks'!$AD$7,UsefulSeries!$O122,0),TRANSPOSE(J130:K130)))</f>
        <v>4.7885255078384653E-4</v>
      </c>
      <c r="K131" s="29">
        <f ca="1"/>
        <v>-1.0987563989163417E-5</v>
      </c>
      <c r="L131" s="29">
        <f t="array" aca="1" ref="L131:M131" ca="1">TRANSPOSE(MMULT(OFFSET('Useful matrices &amp; checks'!$Y$6,UsefulSeries!$O122,0):OFFSET('Useful matrices &amp; checks'!$Z$7,UsefulSeries!$O122,0),OFFSET('SS Taylor expansion'!$AJ$6,UsefulSeries!$O122,0):OFFSET('SS Taylor expansion'!$AJ$7,UsefulSeries!$O122,0)))+TRANSPOSE(MMULT(OFFSET('Useful matrices &amp; checks'!$AC$6,UsefulSeries!$O122,0):OFFSET('Useful matrices &amp; checks'!$AD$7,UsefulSeries!$O122,0),TRANSPOSE(L130:M130)))</f>
        <v>-9.5191258017803849E-5</v>
      </c>
      <c r="M131" s="29">
        <f ca="1"/>
        <v>-1.2045057897720426E-4</v>
      </c>
      <c r="N131" s="39">
        <f t="array" aca="1" ref="N131:O131" ca="1">TRANSPOSE(MMULT(OFFSET('Useful matrices &amp; checks'!$AC$6,UsefulSeries!$O122,0):OFFSET('Useful matrices &amp; checks'!$AD$7,UsefulSeries!$O122,0),TRANSPOSE(N130:O130)))</f>
        <v>3.4065331461619087E-7</v>
      </c>
      <c r="O131" s="39">
        <f ca="1"/>
        <v>-8.2081940833308056E-9</v>
      </c>
      <c r="P131" s="39">
        <f t="shared" ca="1" si="5"/>
        <v>-1.6224755341380306E-4</v>
      </c>
      <c r="Q131" s="39">
        <f t="shared" ca="1" si="6"/>
        <v>-3.0718397428751123E-5</v>
      </c>
      <c r="R131" s="29"/>
      <c r="S131" s="29">
        <f>'Flow probs &amp; rates'!E124-'Flow probs &amp; rates'!E123</f>
        <v>-3.2552435831756377E-4</v>
      </c>
      <c r="T131" s="29">
        <f>'Flow probs &amp; rates'!F124-'Flow probs &amp; rates'!F123</f>
        <v>6.8765376964936148E-4</v>
      </c>
      <c r="U131" s="29">
        <f>'Flow probs &amp; rates'!H124-'Flow probs &amp; rates'!H123</f>
        <v>-5.7665431344738199E-4</v>
      </c>
      <c r="V131" s="29"/>
      <c r="W131" s="29">
        <f ca="1">(1-'Flow probs &amp; rates'!$H123)*'Output - Variance decomp.'!C131/('Flow probs &amp; rates'!$E123+'Flow probs &amp; rates'!$F123)-'Flow probs &amp; rates'!$H123*'Output - Variance decomp.'!B131/('Flow probs &amp; rates'!$E123+'Flow probs &amp; rates'!$F123)</f>
        <v>3.2674168539673939E-4</v>
      </c>
      <c r="X131" s="29">
        <f ca="1">(1-'Flow probs &amp; rates'!$H123)*'Output - Variance decomp.'!E131/('Flow probs &amp; rates'!$E123+'Flow probs &amp; rates'!$F123)-'Flow probs &amp; rates'!$H123*'Output - Variance decomp.'!D131/('Flow probs &amp; rates'!$E123+'Flow probs &amp; rates'!$F123)</f>
        <v>3.058313302157949E-6</v>
      </c>
      <c r="Y131" s="29">
        <f ca="1">(1-'Flow probs &amp; rates'!$H123)*'Output - Variance decomp.'!G131/('Flow probs &amp; rates'!$E123+'Flow probs &amp; rates'!$F123)-'Flow probs &amp; rates'!$H123*'Output - Variance decomp.'!F131/('Flow probs &amp; rates'!$E123+'Flow probs &amp; rates'!$F123)</f>
        <v>1.0130039885106548E-3</v>
      </c>
      <c r="Z131" s="29">
        <f ca="1">(1-'Flow probs &amp; rates'!$H123)*'Output - Variance decomp.'!I131/('Flow probs &amp; rates'!$E123+'Flow probs &amp; rates'!$F123)-'Flow probs &amp; rates'!$H123*'Output - Variance decomp.'!H131/('Flow probs &amp; rates'!$E123+'Flow probs &amp; rates'!$F123)</f>
        <v>-9.817911519218703E-5</v>
      </c>
      <c r="AA131" s="29">
        <f ca="1">(1-'Flow probs &amp; rates'!$H123)*'Output - Variance decomp.'!K131/('Flow probs &amp; rates'!$E123+'Flow probs &amp; rates'!$F123)-'Flow probs &amp; rates'!$H123*'Output - Variance decomp.'!J131/('Flow probs &amp; rates'!$E123+'Flow probs &amp; rates'!$F123)</f>
        <v>-4.4483691359066852E-5</v>
      </c>
      <c r="AB131" s="29">
        <f ca="1">(1-'Flow probs &amp; rates'!$H123)*'Output - Variance decomp.'!M131/('Flow probs &amp; rates'!$E123+'Flow probs &amp; rates'!$F123)-'Flow probs &amp; rates'!$H123*'Output - Variance decomp.'!L131/('Flow probs &amp; rates'!$E123+'Flow probs &amp; rates'!$F123)</f>
        <v>-1.6601241860548125E-4</v>
      </c>
      <c r="AC131" s="29">
        <f ca="1">(1-'Flow probs &amp; rates'!$H123)*'Output - Variance decomp.'!O131/('Flow probs &amp; rates'!$E123+'Flow probs &amp; rates'!$F123)-'Flow probs &amp; rates'!$H123*'Output - Variance decomp.'!N131/('Flow probs &amp; rates'!$E123+'Flow probs &amp; rates'!$F123)</f>
        <v>-3.2203964483364437E-8</v>
      </c>
      <c r="AD131" s="29">
        <f t="shared" ca="1" si="4"/>
        <v>-1.6107508715357153E-3</v>
      </c>
    </row>
    <row r="132" spans="1:30" x14ac:dyDescent="0.35">
      <c r="A132" s="2" t="s">
        <v>180</v>
      </c>
      <c r="B132" s="29">
        <f t="array" aca="1" ref="B132:C132" ca="1">TRANSPOSE(MMULT(OFFSET('Useful matrices &amp; checks'!$Y$6,UsefulSeries!$O123,0):OFFSET('Useful matrices &amp; checks'!$Z$7,UsefulSeries!$O123,0),OFFSET('SS Taylor expansion'!$AE$6,UsefulSeries!$O123,0):OFFSET('SS Taylor expansion'!$AE$7,UsefulSeries!$O123,0)))+TRANSPOSE(MMULT(OFFSET('Useful matrices &amp; checks'!$AC$6,UsefulSeries!$O123,0):OFFSET('Useful matrices &amp; checks'!$AD$7,UsefulSeries!$O123,0),TRANSPOSE(B131:C131)))</f>
        <v>3.843514304036479E-4</v>
      </c>
      <c r="C132" s="29">
        <f ca="1"/>
        <v>-2.4193965288511564E-4</v>
      </c>
      <c r="D132" s="29">
        <f t="array" aca="1" ref="D132:E132" ca="1">TRANSPOSE(MMULT(OFFSET('Useful matrices &amp; checks'!$Y$6,UsefulSeries!$O123,0):OFFSET('Useful matrices &amp; checks'!$Z$7,UsefulSeries!$O123,0),OFFSET('SS Taylor expansion'!$AF$6,UsefulSeries!$O123,0):OFFSET('SS Taylor expansion'!$AF$7,UsefulSeries!$O123,0)))+TRANSPOSE(MMULT(OFFSET('Useful matrices &amp; checks'!$AC$6,UsefulSeries!$O123,0):OFFSET('Useful matrices &amp; checks'!$AD$7,UsefulSeries!$O123,0),TRANSPOSE(D131:E131)))</f>
        <v>-1.9270764012678765E-4</v>
      </c>
      <c r="E132" s="29">
        <f ca="1"/>
        <v>2.7938428662742376E-6</v>
      </c>
      <c r="F132" s="29">
        <f t="array" aca="1" ref="F132:G132" ca="1">TRANSPOSE(MMULT(OFFSET('Useful matrices &amp; checks'!$Y$6,UsefulSeries!$O123,0):OFFSET('Useful matrices &amp; checks'!$Z$7,UsefulSeries!$O123,0),OFFSET('SS Taylor expansion'!$AG$6,UsefulSeries!$O123,0):OFFSET('SS Taylor expansion'!$AG$7,UsefulSeries!$O123,0)))+TRANSPOSE(MMULT(OFFSET('Useful matrices &amp; checks'!$AC$6,UsefulSeries!$O123,0):OFFSET('Useful matrices &amp; checks'!$AD$7,UsefulSeries!$O123,0),TRANSPOSE(F131:G131)))</f>
        <v>2.2259814657191334E-4</v>
      </c>
      <c r="G132" s="29">
        <f ca="1"/>
        <v>7.6584826674534257E-5</v>
      </c>
      <c r="H132" s="29">
        <f t="array" aca="1" ref="H132:I132" ca="1">TRANSPOSE(MMULT(OFFSET('Useful matrices &amp; checks'!$Y$6,UsefulSeries!$O123,0):OFFSET('Useful matrices &amp; checks'!$Z$7,UsefulSeries!$O123,0),OFFSET('SS Taylor expansion'!$AH$6,UsefulSeries!$O123,0):OFFSET('SS Taylor expansion'!$AH$7,UsefulSeries!$O123,0)))+TRANSPOSE(MMULT(OFFSET('Useful matrices &amp; checks'!$AC$6,UsefulSeries!$O123,0):OFFSET('Useful matrices &amp; checks'!$AD$7,UsefulSeries!$O123,0),TRANSPOSE(H131:I131)))</f>
        <v>-2.1891137853956538E-4</v>
      </c>
      <c r="I132" s="29">
        <f ca="1"/>
        <v>-2.1137605063339086E-4</v>
      </c>
      <c r="J132" s="29">
        <f t="array" aca="1" ref="J132:K132" ca="1">TRANSPOSE(MMULT(OFFSET('Useful matrices &amp; checks'!$Y$6,UsefulSeries!$O123,0):OFFSET('Useful matrices &amp; checks'!$Z$7,UsefulSeries!$O123,0),OFFSET('SS Taylor expansion'!$AI$6,UsefulSeries!$O123,0):OFFSET('SS Taylor expansion'!$AI$7,UsefulSeries!$O123,0)))+TRANSPOSE(MMULT(OFFSET('Useful matrices &amp; checks'!$AC$6,UsefulSeries!$O123,0):OFFSET('Useful matrices &amp; checks'!$AD$7,UsefulSeries!$O123,0),TRANSPOSE(J131:K131)))</f>
        <v>2.1639569516669881E-5</v>
      </c>
      <c r="K132" s="29">
        <f ca="1"/>
        <v>-7.5306705918752886E-6</v>
      </c>
      <c r="L132" s="29">
        <f t="array" aca="1" ref="L132:M132" ca="1">TRANSPOSE(MMULT(OFFSET('Useful matrices &amp; checks'!$Y$6,UsefulSeries!$O123,0):OFFSET('Useful matrices &amp; checks'!$Z$7,UsefulSeries!$O123,0),OFFSET('SS Taylor expansion'!$AJ$6,UsefulSeries!$O123,0):OFFSET('SS Taylor expansion'!$AJ$7,UsefulSeries!$O123,0)))+TRANSPOSE(MMULT(OFFSET('Useful matrices &amp; checks'!$AC$6,UsefulSeries!$O123,0):OFFSET('Useful matrices &amp; checks'!$AD$7,UsefulSeries!$O123,0),TRANSPOSE(L131:M131)))</f>
        <v>-1.4698132722317832E-4</v>
      </c>
      <c r="M132" s="29">
        <f ca="1"/>
        <v>-2.4446348754191802E-4</v>
      </c>
      <c r="N132" s="39">
        <f t="array" aca="1" ref="N132:O132" ca="1">TRANSPOSE(MMULT(OFFSET('Useful matrices &amp; checks'!$AC$6,UsefulSeries!$O123,0):OFFSET('Useful matrices &amp; checks'!$AD$7,UsefulSeries!$O123,0),TRANSPOSE(N131:O131)))</f>
        <v>3.1270125639514028E-7</v>
      </c>
      <c r="O132" s="39">
        <f ca="1"/>
        <v>-8.1770826383587614E-9</v>
      </c>
      <c r="P132" s="39">
        <f t="shared" ca="1" si="5"/>
        <v>-1.8146728667627475E-4</v>
      </c>
      <c r="Q132" s="39">
        <f t="shared" ca="1" si="6"/>
        <v>1.0056531647151846E-5</v>
      </c>
      <c r="R132" s="29"/>
      <c r="S132" s="29">
        <f>'Flow probs &amp; rates'!E125-'Flow probs &amp; rates'!E124</f>
        <v>-1.1116578481717987E-4</v>
      </c>
      <c r="T132" s="29">
        <f>'Flow probs &amp; rates'!F125-'Flow probs &amp; rates'!F124</f>
        <v>-6.1588283754697784E-4</v>
      </c>
      <c r="U132" s="29">
        <f>'Flow probs &amp; rates'!H125-'Flow probs &amp; rates'!H124</f>
        <v>-2.2752921526779379E-4</v>
      </c>
      <c r="V132" s="29"/>
      <c r="W132" s="29">
        <f ca="1">(1-'Flow probs &amp; rates'!$H124)*'Output - Variance decomp.'!C132/('Flow probs &amp; rates'!$E124+'Flow probs &amp; rates'!$F124)-'Flow probs &amp; rates'!$H124*'Output - Variance decomp.'!B132/('Flow probs &amp; rates'!$E124+'Flow probs &amp; rates'!$F124)</f>
        <v>-3.6777313940294107E-4</v>
      </c>
      <c r="X132" s="29">
        <f ca="1">(1-'Flow probs &amp; rates'!$H124)*'Output - Variance decomp.'!E132/('Flow probs &amp; rates'!$E124+'Flow probs &amp; rates'!$F124)-'Flow probs &amp; rates'!$H124*'Output - Variance decomp.'!D132/('Flow probs &amp; rates'!$E124+'Flow probs &amp; rates'!$F124)</f>
        <v>1.5409651699168864E-5</v>
      </c>
      <c r="Y132" s="29">
        <f ca="1">(1-'Flow probs &amp; rates'!$H124)*'Output - Variance decomp.'!G132/('Flow probs &amp; rates'!$E124+'Flow probs &amp; rates'!$F124)-'Flow probs &amp; rates'!$H124*'Output - Variance decomp.'!F132/('Flow probs &amp; rates'!$E124+'Flow probs &amp; rates'!$F124)</f>
        <v>9.6005034901812695E-5</v>
      </c>
      <c r="Z132" s="29">
        <f ca="1">(1-'Flow probs &amp; rates'!$H124)*'Output - Variance decomp.'!I132/('Flow probs &amp; rates'!$E124+'Flow probs &amp; rates'!$F124)-'Flow probs &amp; rates'!$H124*'Output - Variance decomp.'!H132/('Flow probs &amp; rates'!$E124+'Flow probs &amp; rates'!$F124)</f>
        <v>-2.8842394161385498E-4</v>
      </c>
      <c r="AA132" s="29">
        <f ca="1">(1-'Flow probs &amp; rates'!$H124)*'Output - Variance decomp.'!K132/('Flow probs &amp; rates'!$E124+'Flow probs &amp; rates'!$F124)-'Flow probs &amp; rates'!$H124*'Output - Variance decomp.'!J132/('Flow probs &amp; rates'!$E124+'Flow probs &amp; rates'!$F124)</f>
        <v>-1.2021104878088531E-5</v>
      </c>
      <c r="AB132" s="29">
        <f ca="1">(1-'Flow probs &amp; rates'!$H124)*'Output - Variance decomp.'!M132/('Flow probs &amp; rates'!$E124+'Flow probs &amp; rates'!$F124)-'Flow probs &amp; rates'!$H124*'Output - Variance decomp.'!L132/('Flow probs &amp; rates'!$E124+'Flow probs &amp; rates'!$F124)</f>
        <v>-3.3986851169961276E-4</v>
      </c>
      <c r="AC132" s="29">
        <f ca="1">(1-'Flow probs &amp; rates'!$H124)*'Output - Variance decomp.'!O132/('Flow probs &amp; rates'!$E124+'Flow probs &amp; rates'!$F124)-'Flow probs &amp; rates'!$H124*'Output - Variance decomp.'!N132/('Flow probs &amp; rates'!$E124+'Flow probs &amp; rates'!$F124)</f>
        <v>-3.0200246886318115E-8</v>
      </c>
      <c r="AD132" s="29">
        <f t="shared" ca="1" si="4"/>
        <v>6.6917299597260809E-4</v>
      </c>
    </row>
    <row r="133" spans="1:30" x14ac:dyDescent="0.35">
      <c r="A133" s="2" t="s">
        <v>181</v>
      </c>
      <c r="B133" s="29">
        <f t="array" aca="1" ref="B133:C133" ca="1">TRANSPOSE(MMULT(OFFSET('Useful matrices &amp; checks'!$Y$6,UsefulSeries!$O124,0):OFFSET('Useful matrices &amp; checks'!$Z$7,UsefulSeries!$O124,0),OFFSET('SS Taylor expansion'!$AE$6,UsefulSeries!$O124,0):OFFSET('SS Taylor expansion'!$AE$7,UsefulSeries!$O124,0)))+TRANSPOSE(MMULT(OFFSET('Useful matrices &amp; checks'!$AC$6,UsefulSeries!$O124,0):OFFSET('Useful matrices &amp; checks'!$AD$7,UsefulSeries!$O124,0),TRANSPOSE(B132:C132)))</f>
        <v>8.5505916851190541E-4</v>
      </c>
      <c r="C133" s="29">
        <f ca="1"/>
        <v>-6.1340803289408195E-4</v>
      </c>
      <c r="D133" s="29">
        <f t="array" aca="1" ref="D133:E133" ca="1">TRANSPOSE(MMULT(OFFSET('Useful matrices &amp; checks'!$Y$6,UsefulSeries!$O124,0):OFFSET('Useful matrices &amp; checks'!$Z$7,UsefulSeries!$O124,0),OFFSET('SS Taylor expansion'!$AF$6,UsefulSeries!$O124,0):OFFSET('SS Taylor expansion'!$AF$7,UsefulSeries!$O124,0)))+TRANSPOSE(MMULT(OFFSET('Useful matrices &amp; checks'!$AC$6,UsefulSeries!$O124,0):OFFSET('Useful matrices &amp; checks'!$AD$7,UsefulSeries!$O124,0),TRANSPOSE(D132:E132)))</f>
        <v>4.8651268070377197E-4</v>
      </c>
      <c r="E133" s="29">
        <f ca="1"/>
        <v>7.6343104745958025E-6</v>
      </c>
      <c r="F133" s="29">
        <f t="array" aca="1" ref="F133:G133" ca="1">TRANSPOSE(MMULT(OFFSET('Useful matrices &amp; checks'!$Y$6,UsefulSeries!$O124,0):OFFSET('Useful matrices &amp; checks'!$Z$7,UsefulSeries!$O124,0),OFFSET('SS Taylor expansion'!$AG$6,UsefulSeries!$O124,0):OFFSET('SS Taylor expansion'!$AG$7,UsefulSeries!$O124,0)))+TRANSPOSE(MMULT(OFFSET('Useful matrices &amp; checks'!$AC$6,UsefulSeries!$O124,0):OFFSET('Useful matrices &amp; checks'!$AD$7,UsefulSeries!$O124,0),TRANSPOSE(F132:G132)))</f>
        <v>7.3610693845448604E-4</v>
      </c>
      <c r="G133" s="29">
        <f ca="1"/>
        <v>-4.0462737225542333E-4</v>
      </c>
      <c r="H133" s="29">
        <f t="array" aca="1" ref="H133:I133" ca="1">TRANSPOSE(MMULT(OFFSET('Useful matrices &amp; checks'!$Y$6,UsefulSeries!$O124,0):OFFSET('Useful matrices &amp; checks'!$Z$7,UsefulSeries!$O124,0),OFFSET('SS Taylor expansion'!$AH$6,UsefulSeries!$O124,0):OFFSET('SS Taylor expansion'!$AH$7,UsefulSeries!$O124,0)))+TRANSPOSE(MMULT(OFFSET('Useful matrices &amp; checks'!$AC$6,UsefulSeries!$O124,0):OFFSET('Useful matrices &amp; checks'!$AD$7,UsefulSeries!$O124,0),TRANSPOSE(H132:I132)))</f>
        <v>-2.8682632054862335E-4</v>
      </c>
      <c r="I133" s="29">
        <f ca="1"/>
        <v>-2.4102371728357497E-4</v>
      </c>
      <c r="J133" s="29">
        <f t="array" aca="1" ref="J133:K133" ca="1">TRANSPOSE(MMULT(OFFSET('Useful matrices &amp; checks'!$Y$6,UsefulSeries!$O124,0):OFFSET('Useful matrices &amp; checks'!$Z$7,UsefulSeries!$O124,0),OFFSET('SS Taylor expansion'!$AI$6,UsefulSeries!$O124,0):OFFSET('SS Taylor expansion'!$AI$7,UsefulSeries!$O124,0)))+TRANSPOSE(MMULT(OFFSET('Useful matrices &amp; checks'!$AC$6,UsefulSeries!$O124,0):OFFSET('Useful matrices &amp; checks'!$AD$7,UsefulSeries!$O124,0),TRANSPOSE(J132:K132)))</f>
        <v>5.0149013379704901E-4</v>
      </c>
      <c r="K133" s="29">
        <f ca="1"/>
        <v>1.699856418038635E-6</v>
      </c>
      <c r="L133" s="29">
        <f t="array" aca="1" ref="L133:M133" ca="1">TRANSPOSE(MMULT(OFFSET('Useful matrices &amp; checks'!$Y$6,UsefulSeries!$O124,0):OFFSET('Useful matrices &amp; checks'!$Z$7,UsefulSeries!$O124,0),OFFSET('SS Taylor expansion'!$AJ$6,UsefulSeries!$O124,0):OFFSET('SS Taylor expansion'!$AJ$7,UsefulSeries!$O124,0)))+TRANSPOSE(MMULT(OFFSET('Useful matrices &amp; checks'!$AC$6,UsefulSeries!$O124,0):OFFSET('Useful matrices &amp; checks'!$AD$7,UsefulSeries!$O124,0),TRANSPOSE(L132:M132)))</f>
        <v>-1.7527066765453154E-4</v>
      </c>
      <c r="M133" s="29">
        <f ca="1"/>
        <v>2.7062911681100844E-5</v>
      </c>
      <c r="N133" s="39">
        <f t="array" aca="1" ref="N133:O133" ca="1">TRANSPOSE(MMULT(OFFSET('Useful matrices &amp; checks'!$AC$6,UsefulSeries!$O124,0):OFFSET('Useful matrices &amp; checks'!$AD$7,UsefulSeries!$O124,0),TRANSPOSE(N132:O132)))</f>
        <v>2.9509415096216643E-7</v>
      </c>
      <c r="O133" s="39">
        <f ca="1"/>
        <v>-1.9639944824741759E-9</v>
      </c>
      <c r="P133" s="39">
        <f t="shared" ca="1" si="5"/>
        <v>-1.8260453260962202E-4</v>
      </c>
      <c r="Q133" s="39">
        <f t="shared" ca="1" si="6"/>
        <v>2.6751125072788845E-6</v>
      </c>
      <c r="R133" s="29"/>
      <c r="S133" s="29">
        <f>'Flow probs &amp; rates'!E126-'Flow probs &amp; rates'!E125</f>
        <v>1.9347624948053976E-3</v>
      </c>
      <c r="T133" s="29">
        <f>'Flow probs &amp; rates'!F126-'Flow probs &amp; rates'!F125</f>
        <v>-1.2199888953465486E-3</v>
      </c>
      <c r="U133" s="29">
        <f>'Flow probs &amp; rates'!H126-'Flow probs &amp; rates'!H125</f>
        <v>-2.0627949324910494E-4</v>
      </c>
      <c r="V133" s="29"/>
      <c r="W133" s="29">
        <f ca="1">(1-'Flow probs &amp; rates'!$H125)*'Output - Variance decomp.'!C133/('Flow probs &amp; rates'!$E125+'Flow probs &amp; rates'!$F125)-'Flow probs &amp; rates'!$H125*'Output - Variance decomp.'!B133/('Flow probs &amp; rates'!$E125+'Flow probs &amp; rates'!$F125)</f>
        <v>-9.2628146571187243E-4</v>
      </c>
      <c r="X133" s="29">
        <f ca="1">(1-'Flow probs &amp; rates'!$H125)*'Output - Variance decomp.'!E133/('Flow probs &amp; rates'!$E125+'Flow probs &amp; rates'!$F125)-'Flow probs &amp; rates'!$H125*'Output - Variance decomp.'!D133/('Flow probs &amp; rates'!$E125+'Flow probs &amp; rates'!$F125)</f>
        <v>-1.7812352441858567E-5</v>
      </c>
      <c r="Y133" s="29">
        <f ca="1">(1-'Flow probs &amp; rates'!$H125)*'Output - Variance decomp.'!G133/('Flow probs &amp; rates'!$E125+'Flow probs &amp; rates'!$F125)-'Flow probs &amp; rates'!$H125*'Output - Variance decomp.'!F133/('Flow probs &amp; rates'!$E125+'Flow probs &amp; rates'!$F125)</f>
        <v>-6.2116613531856043E-4</v>
      </c>
      <c r="Z133" s="29">
        <f ca="1">(1-'Flow probs &amp; rates'!$H125)*'Output - Variance decomp.'!I133/('Flow probs &amp; rates'!$E125+'Flow probs &amp; rates'!$F125)-'Flow probs &amp; rates'!$H125*'Output - Variance decomp.'!H133/('Flow probs &amp; rates'!$E125+'Flow probs &amp; rates'!$F125)</f>
        <v>-3.2720381228998308E-4</v>
      </c>
      <c r="AA133" s="29">
        <f ca="1">(1-'Flow probs &amp; rates'!$H125)*'Output - Variance decomp.'!K133/('Flow probs &amp; rates'!$E125+'Flow probs &amp; rates'!$F125)-'Flow probs &amp; rates'!$H125*'Output - Variance decomp.'!J133/('Flow probs &amp; rates'!$E125+'Flow probs &amp; rates'!$F125)</f>
        <v>-2.7169437038159545E-5</v>
      </c>
      <c r="AB133" s="29">
        <f ca="1">(1-'Flow probs &amp; rates'!$H125)*'Output - Variance decomp.'!M133/('Flow probs &amp; rates'!$E125+'Flow probs &amp; rates'!$F125)-'Flow probs &amp; rates'!$H125*'Output - Variance decomp.'!L133/('Flow probs &amp; rates'!$E125+'Flow probs &amp; rates'!$F125)</f>
        <v>4.8984138528790521E-5</v>
      </c>
      <c r="AC133" s="29">
        <f ca="1">(1-'Flow probs &amp; rates'!$H125)*'Output - Variance decomp.'!O133/('Flow probs &amp; rates'!$E125+'Flow probs &amp; rates'!$F125)-'Flow probs &amp; rates'!$H125*'Output - Variance decomp.'!N133/('Flow probs &amp; rates'!$E125+'Flow probs &amp; rates'!$F125)</f>
        <v>-2.0219764451302423E-8</v>
      </c>
      <c r="AD133" s="29">
        <f t="shared" ca="1" si="4"/>
        <v>1.6643897907869898E-3</v>
      </c>
    </row>
    <row r="134" spans="1:30" x14ac:dyDescent="0.35">
      <c r="A134" s="2" t="s">
        <v>182</v>
      </c>
      <c r="B134" s="29">
        <f t="array" aca="1" ref="B134:C134" ca="1">TRANSPOSE(MMULT(OFFSET('Useful matrices &amp; checks'!$Y$6,UsefulSeries!$O125,0):OFFSET('Useful matrices &amp; checks'!$Z$7,UsefulSeries!$O125,0),OFFSET('SS Taylor expansion'!$AE$6,UsefulSeries!$O125,0):OFFSET('SS Taylor expansion'!$AE$7,UsefulSeries!$O125,0)))+TRANSPOSE(MMULT(OFFSET('Useful matrices &amp; checks'!$AC$6,UsefulSeries!$O125,0):OFFSET('Useful matrices &amp; checks'!$AD$7,UsefulSeries!$O125,0),TRANSPOSE(B133:C133)))</f>
        <v>-5.7306355899876705E-4</v>
      </c>
      <c r="C134" s="29">
        <f ca="1"/>
        <v>7.563454050437743E-4</v>
      </c>
      <c r="D134" s="29">
        <f t="array" aca="1" ref="D134:E134" ca="1">TRANSPOSE(MMULT(OFFSET('Useful matrices &amp; checks'!$Y$6,UsefulSeries!$O125,0):OFFSET('Useful matrices &amp; checks'!$Z$7,UsefulSeries!$O125,0),OFFSET('SS Taylor expansion'!$AF$6,UsefulSeries!$O125,0):OFFSET('SS Taylor expansion'!$AF$7,UsefulSeries!$O125,0)))+TRANSPOSE(MMULT(OFFSET('Useful matrices &amp; checks'!$AC$6,UsefulSeries!$O125,0):OFFSET('Useful matrices &amp; checks'!$AD$7,UsefulSeries!$O125,0),TRANSPOSE(D133:E133)))</f>
        <v>-1.0906251317590473E-3</v>
      </c>
      <c r="E134" s="29">
        <f ca="1"/>
        <v>4.2606858257318498E-5</v>
      </c>
      <c r="F134" s="29">
        <f t="array" aca="1" ref="F134:G134" ca="1">TRANSPOSE(MMULT(OFFSET('Useful matrices &amp; checks'!$Y$6,UsefulSeries!$O125,0):OFFSET('Useful matrices &amp; checks'!$Z$7,UsefulSeries!$O125,0),OFFSET('SS Taylor expansion'!$AG$6,UsefulSeries!$O125,0):OFFSET('SS Taylor expansion'!$AG$7,UsefulSeries!$O125,0)))+TRANSPOSE(MMULT(OFFSET('Useful matrices &amp; checks'!$AC$6,UsefulSeries!$O125,0):OFFSET('Useful matrices &amp; checks'!$AD$7,UsefulSeries!$O125,0),TRANSPOSE(F133:G133)))</f>
        <v>-3.7983968351906544E-4</v>
      </c>
      <c r="G134" s="29">
        <f ca="1"/>
        <v>6.3794822513764079E-4</v>
      </c>
      <c r="H134" s="29">
        <f t="array" aca="1" ref="H134:I134" ca="1">TRANSPOSE(MMULT(OFFSET('Useful matrices &amp; checks'!$Y$6,UsefulSeries!$O125,0):OFFSET('Useful matrices &amp; checks'!$Z$7,UsefulSeries!$O125,0),OFFSET('SS Taylor expansion'!$AH$6,UsefulSeries!$O125,0):OFFSET('SS Taylor expansion'!$AH$7,UsefulSeries!$O125,0)))+TRANSPOSE(MMULT(OFFSET('Useful matrices &amp; checks'!$AC$6,UsefulSeries!$O125,0):OFFSET('Useful matrices &amp; checks'!$AD$7,UsefulSeries!$O125,0),TRANSPOSE(H133:I133)))</f>
        <v>-3.0930870541233233E-4</v>
      </c>
      <c r="I134" s="29">
        <f ca="1"/>
        <v>2.4074130568181443E-5</v>
      </c>
      <c r="J134" s="29">
        <f t="array" aca="1" ref="J134:K134" ca="1">TRANSPOSE(MMULT(OFFSET('Useful matrices &amp; checks'!$Y$6,UsefulSeries!$O125,0):OFFSET('Useful matrices &amp; checks'!$Z$7,UsefulSeries!$O125,0),OFFSET('SS Taylor expansion'!$AI$6,UsefulSeries!$O125,0):OFFSET('SS Taylor expansion'!$AI$7,UsefulSeries!$O125,0)))+TRANSPOSE(MMULT(OFFSET('Useful matrices &amp; checks'!$AC$6,UsefulSeries!$O125,0):OFFSET('Useful matrices &amp; checks'!$AD$7,UsefulSeries!$O125,0),TRANSPOSE(J133:K133)))</f>
        <v>-8.6297927355069093E-4</v>
      </c>
      <c r="K134" s="29">
        <f ca="1"/>
        <v>3.1351495544982143E-5</v>
      </c>
      <c r="L134" s="29">
        <f t="array" aca="1" ref="L134:M134" ca="1">TRANSPOSE(MMULT(OFFSET('Useful matrices &amp; checks'!$Y$6,UsefulSeries!$O125,0):OFFSET('Useful matrices &amp; checks'!$Z$7,UsefulSeries!$O125,0),OFFSET('SS Taylor expansion'!$AJ$6,UsefulSeries!$O125,0):OFFSET('SS Taylor expansion'!$AJ$7,UsefulSeries!$O125,0)))+TRANSPOSE(MMULT(OFFSET('Useful matrices &amp; checks'!$AC$6,UsefulSeries!$O125,0):OFFSET('Useful matrices &amp; checks'!$AD$7,UsefulSeries!$O125,0),TRANSPOSE(L133:M133)))</f>
        <v>-2.1841053422730496E-4</v>
      </c>
      <c r="M134" s="29">
        <f ca="1"/>
        <v>-1.9309979461277582E-4</v>
      </c>
      <c r="N134" s="39">
        <f t="array" aca="1" ref="N134:O134" ca="1">TRANSPOSE(MMULT(OFFSET('Useful matrices &amp; checks'!$AC$6,UsefulSeries!$O125,0):OFFSET('Useful matrices &amp; checks'!$AD$7,UsefulSeries!$O125,0),TRANSPOSE(N133:O133)))</f>
        <v>2.7787635023898653E-7</v>
      </c>
      <c r="O134" s="39">
        <f ca="1"/>
        <v>-1.2309621232624239E-8</v>
      </c>
      <c r="P134" s="39">
        <f t="shared" ca="1" si="5"/>
        <v>-2.617565372938414E-4</v>
      </c>
      <c r="Q134" s="39">
        <f t="shared" ca="1" si="6"/>
        <v>-2.1255943952858044E-5</v>
      </c>
      <c r="R134" s="29"/>
      <c r="S134" s="29">
        <f>'Flow probs &amp; rates'!E127-'Flow probs &amp; rates'!E126</f>
        <v>-3.6957055484108103E-3</v>
      </c>
      <c r="T134" s="29">
        <f>'Flow probs &amp; rates'!F127-'Flow probs &amp; rates'!F126</f>
        <v>1.2779580663650307E-3</v>
      </c>
      <c r="U134" s="29">
        <f>'Flow probs &amp; rates'!H127-'Flow probs &amp; rates'!H126</f>
        <v>6.662912494245013E-4</v>
      </c>
      <c r="V134" s="29"/>
      <c r="W134" s="29">
        <f ca="1">(1-'Flow probs &amp; rates'!$H126)*'Output - Variance decomp.'!C134/('Flow probs &amp; rates'!$E126+'Flow probs &amp; rates'!$F126)-'Flow probs &amp; rates'!$H126*'Output - Variance decomp.'!B134/('Flow probs &amp; rates'!$E126+'Flow probs &amp; rates'!$F126)</f>
        <v>1.1125974058073336E-3</v>
      </c>
      <c r="X134" s="29">
        <f ca="1">(1-'Flow probs &amp; rates'!$H126)*'Output - Variance decomp.'!E134/('Flow probs &amp; rates'!$E126+'Flow probs &amp; rates'!$F126)-'Flow probs &amp; rates'!$H126*'Output - Variance decomp.'!D134/('Flow probs &amp; rates'!$E126+'Flow probs &amp; rates'!$F126)</f>
        <v>1.2474518281528353E-4</v>
      </c>
      <c r="Y134" s="29">
        <f ca="1">(1-'Flow probs &amp; rates'!$H126)*'Output - Variance decomp.'!G134/('Flow probs &amp; rates'!$E126+'Flow probs &amp; rates'!$F126)-'Flow probs &amp; rates'!$H126*'Output - Variance decomp.'!F134/('Flow probs &amp; rates'!$E126+'Flow probs &amp; rates'!$F126)</f>
        <v>9.3236197934134081E-4</v>
      </c>
      <c r="Z134" s="29">
        <f ca="1">(1-'Flow probs &amp; rates'!$H126)*'Output - Variance decomp.'!I134/('Flow probs &amp; rates'!$E126+'Flow probs &amp; rates'!$F126)-'Flow probs &amp; rates'!$H126*'Output - Variance decomp.'!H134/('Flow probs &amp; rates'!$E126+'Flow probs &amp; rates'!$F126)</f>
        <v>5.2484058634537405E-5</v>
      </c>
      <c r="AA134" s="29">
        <f ca="1">(1-'Flow probs &amp; rates'!$H126)*'Output - Variance decomp.'!K134/('Flow probs &amp; rates'!$E126+'Flow probs &amp; rates'!$F126)-'Flow probs &amp; rates'!$H126*'Output - Variance decomp.'!J134/('Flow probs &amp; rates'!$E126+'Flow probs &amp; rates'!$F126)</f>
        <v>9.5337507087082243E-5</v>
      </c>
      <c r="AB134" s="29">
        <f ca="1">(1-'Flow probs &amp; rates'!$H126)*'Output - Variance decomp.'!M134/('Flow probs &amp; rates'!$E126+'Flow probs &amp; rates'!$F126)-'Flow probs &amp; rates'!$H126*'Output - Variance decomp.'!L134/('Flow probs &amp; rates'!$E126+'Flow probs &amp; rates'!$F126)</f>
        <v>-2.6266324159113073E-4</v>
      </c>
      <c r="AC134" s="29">
        <f ca="1">(1-'Flow probs &amp; rates'!$H126)*'Output - Variance decomp.'!O134/('Flow probs &amp; rates'!$E126+'Flow probs &amp; rates'!$F126)-'Flow probs &amp; rates'!$H126*'Output - Variance decomp.'!N134/('Flow probs &amp; rates'!$E126+'Flow probs &amp; rates'!$F126)</f>
        <v>-3.3857581381799962E-8</v>
      </c>
      <c r="AD134" s="29">
        <f t="shared" ca="1" si="4"/>
        <v>-1.3885377850885641E-3</v>
      </c>
    </row>
    <row r="135" spans="1:30" x14ac:dyDescent="0.35">
      <c r="A135" s="2" t="s">
        <v>183</v>
      </c>
      <c r="B135" s="29">
        <f t="array" aca="1" ref="B135:C135" ca="1">TRANSPOSE(MMULT(OFFSET('Useful matrices &amp; checks'!$Y$6,UsefulSeries!$O126,0):OFFSET('Useful matrices &amp; checks'!$Z$7,UsefulSeries!$O126,0),OFFSET('SS Taylor expansion'!$AE$6,UsefulSeries!$O126,0):OFFSET('SS Taylor expansion'!$AE$7,UsefulSeries!$O126,0)))+TRANSPOSE(MMULT(OFFSET('Useful matrices &amp; checks'!$AC$6,UsefulSeries!$O126,0):OFFSET('Useful matrices &amp; checks'!$AD$7,UsefulSeries!$O126,0),TRANSPOSE(B134:C134)))</f>
        <v>1.7269339710264278E-4</v>
      </c>
      <c r="C135" s="29">
        <f ca="1"/>
        <v>-6.4657681763378961E-5</v>
      </c>
      <c r="D135" s="29">
        <f t="array" aca="1" ref="D135:E135" ca="1">TRANSPOSE(MMULT(OFFSET('Useful matrices &amp; checks'!$Y$6,UsefulSeries!$O126,0):OFFSET('Useful matrices &amp; checks'!$Z$7,UsefulSeries!$O126,0),OFFSET('SS Taylor expansion'!$AF$6,UsefulSeries!$O126,0):OFFSET('SS Taylor expansion'!$AF$7,UsefulSeries!$O126,0)))+TRANSPOSE(MMULT(OFFSET('Useful matrices &amp; checks'!$AC$6,UsefulSeries!$O126,0):OFFSET('Useful matrices &amp; checks'!$AD$7,UsefulSeries!$O126,0),TRANSPOSE(D134:E134)))</f>
        <v>2.0852048971943169E-4</v>
      </c>
      <c r="E135" s="29">
        <f ca="1"/>
        <v>2.7074420458012047E-5</v>
      </c>
      <c r="F135" s="29">
        <f t="array" aca="1" ref="F135:G135" ca="1">TRANSPOSE(MMULT(OFFSET('Useful matrices &amp; checks'!$Y$6,UsefulSeries!$O126,0):OFFSET('Useful matrices &amp; checks'!$Z$7,UsefulSeries!$O126,0),OFFSET('SS Taylor expansion'!$AG$6,UsefulSeries!$O126,0):OFFSET('SS Taylor expansion'!$AG$7,UsefulSeries!$O126,0)))+TRANSPOSE(MMULT(OFFSET('Useful matrices &amp; checks'!$AC$6,UsefulSeries!$O126,0):OFFSET('Useful matrices &amp; checks'!$AD$7,UsefulSeries!$O126,0),TRANSPOSE(F134:G134)))</f>
        <v>7.7223632044204414E-4</v>
      </c>
      <c r="G135" s="29">
        <f ca="1"/>
        <v>-5.1257454627845283E-4</v>
      </c>
      <c r="H135" s="29">
        <f t="array" aca="1" ref="H135:I135" ca="1">TRANSPOSE(MMULT(OFFSET('Useful matrices &amp; checks'!$Y$6,UsefulSeries!$O126,0):OFFSET('Useful matrices &amp; checks'!$Z$7,UsefulSeries!$O126,0),OFFSET('SS Taylor expansion'!$AH$6,UsefulSeries!$O126,0):OFFSET('SS Taylor expansion'!$AH$7,UsefulSeries!$O126,0)))+TRANSPOSE(MMULT(OFFSET('Useful matrices &amp; checks'!$AC$6,UsefulSeries!$O126,0):OFFSET('Useful matrices &amp; checks'!$AD$7,UsefulSeries!$O126,0),TRANSPOSE(H134:I134)))</f>
        <v>-2.798290711616355E-4</v>
      </c>
      <c r="I135" s="29">
        <f ca="1"/>
        <v>1.0041200658049415E-4</v>
      </c>
      <c r="J135" s="29">
        <f t="array" aca="1" ref="J135:K135" ca="1">TRANSPOSE(MMULT(OFFSET('Useful matrices &amp; checks'!$Y$6,UsefulSeries!$O126,0):OFFSET('Useful matrices &amp; checks'!$Z$7,UsefulSeries!$O126,0),OFFSET('SS Taylor expansion'!$AI$6,UsefulSeries!$O126,0):OFFSET('SS Taylor expansion'!$AI$7,UsefulSeries!$O126,0)))+TRANSPOSE(MMULT(OFFSET('Useful matrices &amp; checks'!$AC$6,UsefulSeries!$O126,0):OFFSET('Useful matrices &amp; checks'!$AD$7,UsefulSeries!$O126,0),TRANSPOSE(J134:K134)))</f>
        <v>4.5204649643748325E-4</v>
      </c>
      <c r="K135" s="29">
        <f ca="1"/>
        <v>2.1672304276867806E-5</v>
      </c>
      <c r="L135" s="29">
        <f t="array" aca="1" ref="L135:M135" ca="1">TRANSPOSE(MMULT(OFFSET('Useful matrices &amp; checks'!$Y$6,UsefulSeries!$O126,0):OFFSET('Useful matrices &amp; checks'!$Z$7,UsefulSeries!$O126,0),OFFSET('SS Taylor expansion'!$AJ$6,UsefulSeries!$O126,0):OFFSET('SS Taylor expansion'!$AJ$7,UsefulSeries!$O126,0)))+TRANSPOSE(MMULT(OFFSET('Useful matrices &amp; checks'!$AC$6,UsefulSeries!$O126,0):OFFSET('Useful matrices &amp; checks'!$AD$7,UsefulSeries!$O126,0),TRANSPOSE(L134:M134)))</f>
        <v>-2.5493127259039802E-4</v>
      </c>
      <c r="M135" s="29">
        <f ca="1"/>
        <v>-7.1436902802218344E-5</v>
      </c>
      <c r="N135" s="39">
        <f t="array" aca="1" ref="N135:O135" ca="1">TRANSPOSE(MMULT(OFFSET('Useful matrices &amp; checks'!$AC$6,UsefulSeries!$O126,0):OFFSET('Useful matrices &amp; checks'!$AD$7,UsefulSeries!$O126,0),TRANSPOSE(N134:O134)))</f>
        <v>2.6670630726503326E-7</v>
      </c>
      <c r="O135" s="39">
        <f ca="1"/>
        <v>-5.9883551630486678E-9</v>
      </c>
      <c r="P135" s="39">
        <f t="shared" ca="1" si="5"/>
        <v>-2.9670563150739534E-4</v>
      </c>
      <c r="Q135" s="39">
        <f t="shared" ca="1" si="6"/>
        <v>-3.2948772802464732E-5</v>
      </c>
      <c r="R135" s="29"/>
      <c r="S135" s="29">
        <f>'Flow probs &amp; rates'!E128-'Flow probs &amp; rates'!E127</f>
        <v>7.7429743474943802E-4</v>
      </c>
      <c r="T135" s="29">
        <f>'Flow probs &amp; rates'!F128-'Flow probs &amp; rates'!F127</f>
        <v>-5.3246516068630387E-4</v>
      </c>
      <c r="U135" s="29">
        <f>'Flow probs &amp; rates'!H128-'Flow probs &amp; rates'!H127</f>
        <v>2.103505630993846E-4</v>
      </c>
      <c r="V135" s="29"/>
      <c r="W135" s="29">
        <f ca="1">(1-'Flow probs &amp; rates'!$H127)*'Output - Variance decomp.'!C135/('Flow probs &amp; rates'!$E127+'Flow probs &amp; rates'!$F127)-'Flow probs &amp; rates'!$H127*'Output - Variance decomp.'!B135/('Flow probs &amp; rates'!$E127+'Flow probs &amp; rates'!$F127)</f>
        <v>-1.0284379555725419E-4</v>
      </c>
      <c r="X135" s="29">
        <f ca="1">(1-'Flow probs &amp; rates'!$H127)*'Output - Variance decomp.'!E135/('Flow probs &amp; rates'!$E127+'Flow probs &amp; rates'!$F127)-'Flow probs &amp; rates'!$H127*'Output - Variance decomp.'!D135/('Flow probs &amp; rates'!$E127+'Flow probs &amp; rates'!$F127)</f>
        <v>2.6255686798257831E-5</v>
      </c>
      <c r="Y135" s="29">
        <f ca="1">(1-'Flow probs &amp; rates'!$H127)*'Output - Variance decomp.'!G135/('Flow probs &amp; rates'!$E127+'Flow probs &amp; rates'!$F127)-'Flow probs &amp; rates'!$H127*'Output - Variance decomp.'!F135/('Flow probs &amp; rates'!$E127+'Flow probs &amp; rates'!$F127)</f>
        <v>-7.795758514002704E-4</v>
      </c>
      <c r="Z135" s="29">
        <f ca="1">(1-'Flow probs &amp; rates'!$H127)*'Output - Variance decomp.'!I135/('Flow probs &amp; rates'!$E127+'Flow probs &amp; rates'!$F127)-'Flow probs &amp; rates'!$H127*'Output - Variance decomp.'!H135/('Flow probs &amp; rates'!$E127+'Flow probs &amp; rates'!$F127)</f>
        <v>1.6041090772960477E-4</v>
      </c>
      <c r="AA135" s="29">
        <f ca="1">(1-'Flow probs &amp; rates'!$H127)*'Output - Variance decomp.'!K135/('Flow probs &amp; rates'!$E127+'Flow probs &amp; rates'!$F127)-'Flow probs &amp; rates'!$H127*'Output - Variance decomp.'!J135/('Flow probs &amp; rates'!$E127+'Flow probs &amp; rates'!$F127)</f>
        <v>3.9510643836469462E-6</v>
      </c>
      <c r="AB135" s="29">
        <f ca="1">(1-'Flow probs &amp; rates'!$H127)*'Output - Variance decomp.'!M135/('Flow probs &amp; rates'!$E127+'Flow probs &amp; rates'!$F127)-'Flow probs &amp; rates'!$H127*'Output - Variance decomp.'!L135/('Flow probs &amp; rates'!$E127+'Flow probs &amp; rates'!$F127)</f>
        <v>-8.6948595158015585E-5</v>
      </c>
      <c r="AC135" s="29">
        <f ca="1">(1-'Flow probs &amp; rates'!$H127)*'Output - Variance decomp.'!O135/('Flow probs &amp; rates'!$E127+'Flow probs &amp; rates'!$F127)-'Flow probs &amp; rates'!$H127*'Output - Variance decomp.'!N135/('Flow probs &amp; rates'!$E127+'Flow probs &amp; rates'!$F127)</f>
        <v>-2.4530772197969013E-8</v>
      </c>
      <c r="AD135" s="29">
        <f t="shared" ca="1" si="4"/>
        <v>9.8912567707561301E-4</v>
      </c>
    </row>
    <row r="136" spans="1:30" x14ac:dyDescent="0.35">
      <c r="A136" s="2" t="s">
        <v>184</v>
      </c>
      <c r="B136" s="29">
        <f t="array" aca="1" ref="B136:C136" ca="1">TRANSPOSE(MMULT(OFFSET('Useful matrices &amp; checks'!$Y$6,UsefulSeries!$O127,0):OFFSET('Useful matrices &amp; checks'!$Z$7,UsefulSeries!$O127,0),OFFSET('SS Taylor expansion'!$AE$6,UsefulSeries!$O127,0):OFFSET('SS Taylor expansion'!$AE$7,UsefulSeries!$O127,0)))+TRANSPOSE(MMULT(OFFSET('Useful matrices &amp; checks'!$AC$6,UsefulSeries!$O127,0):OFFSET('Useful matrices &amp; checks'!$AD$7,UsefulSeries!$O127,0),TRANSPOSE(B135:C135)))</f>
        <v>-5.4634456498426471E-4</v>
      </c>
      <c r="C136" s="29">
        <f ca="1"/>
        <v>5.8609096507887461E-4</v>
      </c>
      <c r="D136" s="29">
        <f t="array" aca="1" ref="D136:E136" ca="1">TRANSPOSE(MMULT(OFFSET('Useful matrices &amp; checks'!$Y$6,UsefulSeries!$O127,0):OFFSET('Useful matrices &amp; checks'!$Z$7,UsefulSeries!$O127,0),OFFSET('SS Taylor expansion'!$AF$6,UsefulSeries!$O127,0):OFFSET('SS Taylor expansion'!$AF$7,UsefulSeries!$O127,0)))+TRANSPOSE(MMULT(OFFSET('Useful matrices &amp; checks'!$AC$6,UsefulSeries!$O127,0):OFFSET('Useful matrices &amp; checks'!$AD$7,UsefulSeries!$O127,0),TRANSPOSE(D135:E135)))</f>
        <v>-9.4712886076059766E-4</v>
      </c>
      <c r="E136" s="29">
        <f ca="1"/>
        <v>5.0597520946521222E-5</v>
      </c>
      <c r="F136" s="29">
        <f t="array" aca="1" ref="F136:G136" ca="1">TRANSPOSE(MMULT(OFFSET('Useful matrices &amp; checks'!$Y$6,UsefulSeries!$O127,0):OFFSET('Useful matrices &amp; checks'!$Z$7,UsefulSeries!$O127,0),OFFSET('SS Taylor expansion'!$AG$6,UsefulSeries!$O127,0):OFFSET('SS Taylor expansion'!$AG$7,UsefulSeries!$O127,0)))+TRANSPOSE(MMULT(OFFSET('Useful matrices &amp; checks'!$AC$6,UsefulSeries!$O127,0):OFFSET('Useful matrices &amp; checks'!$AD$7,UsefulSeries!$O127,0),TRANSPOSE(F135:G135)))</f>
        <v>-7.6881986583670226E-5</v>
      </c>
      <c r="G136" s="29">
        <f ca="1"/>
        <v>3.2868914903839448E-4</v>
      </c>
      <c r="H136" s="29">
        <f t="array" aca="1" ref="H136:I136" ca="1">TRANSPOSE(MMULT(OFFSET('Useful matrices &amp; checks'!$Y$6,UsefulSeries!$O127,0):OFFSET('Useful matrices &amp; checks'!$Z$7,UsefulSeries!$O127,0),OFFSET('SS Taylor expansion'!$AH$6,UsefulSeries!$O127,0):OFFSET('SS Taylor expansion'!$AH$7,UsefulSeries!$O127,0)))+TRANSPOSE(MMULT(OFFSET('Useful matrices &amp; checks'!$AC$6,UsefulSeries!$O127,0):OFFSET('Useful matrices &amp; checks'!$AD$7,UsefulSeries!$O127,0),TRANSPOSE(H135:I135)))</f>
        <v>-2.6211731131104847E-4</v>
      </c>
      <c r="I136" s="29">
        <f ca="1"/>
        <v>-2.3530564790012732E-5</v>
      </c>
      <c r="J136" s="29">
        <f t="array" aca="1" ref="J136:K136" ca="1">TRANSPOSE(MMULT(OFFSET('Useful matrices &amp; checks'!$Y$6,UsefulSeries!$O127,0):OFFSET('Useful matrices &amp; checks'!$Z$7,UsefulSeries!$O127,0),OFFSET('SS Taylor expansion'!$AI$6,UsefulSeries!$O127,0):OFFSET('SS Taylor expansion'!$AI$7,UsefulSeries!$O127,0)))+TRANSPOSE(MMULT(OFFSET('Useful matrices &amp; checks'!$AC$6,UsefulSeries!$O127,0):OFFSET('Useful matrices &amp; checks'!$AD$7,UsefulSeries!$O127,0),TRANSPOSE(J135:K135)))</f>
        <v>-4.9065829161173253E-5</v>
      </c>
      <c r="K136" s="29">
        <f ca="1"/>
        <v>1.0894635143407765E-5</v>
      </c>
      <c r="L136" s="29">
        <f t="array" aca="1" ref="L136:M136" ca="1">TRANSPOSE(MMULT(OFFSET('Useful matrices &amp; checks'!$Y$6,UsefulSeries!$O127,0):OFFSET('Useful matrices &amp; checks'!$Z$7,UsefulSeries!$O127,0),OFFSET('SS Taylor expansion'!$AJ$6,UsefulSeries!$O127,0):OFFSET('SS Taylor expansion'!$AJ$7,UsefulSeries!$O127,0)))+TRANSPOSE(MMULT(OFFSET('Useful matrices &amp; checks'!$AC$6,UsefulSeries!$O127,0):OFFSET('Useful matrices &amp; checks'!$AD$7,UsefulSeries!$O127,0),TRANSPOSE(L135:M135)))</f>
        <v>-3.8627721197426358E-4</v>
      </c>
      <c r="M136" s="29">
        <f ca="1"/>
        <v>-4.3591663933721664E-4</v>
      </c>
      <c r="N136" s="39">
        <f t="array" aca="1" ref="N136:O136" ca="1">TRANSPOSE(MMULT(OFFSET('Useful matrices &amp; checks'!$AC$6,UsefulSeries!$O127,0):OFFSET('Useful matrices &amp; checks'!$AD$7,UsefulSeries!$O127,0),TRANSPOSE(N135:O135)))</f>
        <v>2.5542650816652339E-7</v>
      </c>
      <c r="O136" s="39">
        <f ca="1"/>
        <v>-1.3963225072901033E-8</v>
      </c>
      <c r="P136" s="39">
        <f t="shared" ca="1" si="5"/>
        <v>-2.8893610048969886E-4</v>
      </c>
      <c r="Q136" s="39">
        <f t="shared" ca="1" si="6"/>
        <v>-9.1557609056594551E-5</v>
      </c>
      <c r="R136" s="29"/>
      <c r="S136" s="29">
        <f>'Flow probs &amp; rates'!E129-'Flow probs &amp; rates'!E128</f>
        <v>-2.5564964387565503E-3</v>
      </c>
      <c r="T136" s="29">
        <f>'Flow probs &amp; rates'!F129-'Flow probs &amp; rates'!F128</f>
        <v>4.252534937983013E-4</v>
      </c>
      <c r="U136" s="29">
        <f>'Flow probs &amp; rates'!H129-'Flow probs &amp; rates'!H128</f>
        <v>-5.3949970077203646E-5</v>
      </c>
      <c r="V136" s="29"/>
      <c r="W136" s="29">
        <f ca="1">(1-'Flow probs &amp; rates'!$H128)*'Output - Variance decomp.'!C136/('Flow probs &amp; rates'!$E128+'Flow probs &amp; rates'!$F128)-'Flow probs &amp; rates'!$H128*'Output - Variance decomp.'!B136/('Flow probs &amp; rates'!$E128+'Flow probs &amp; rates'!$F128)</f>
        <v>8.7091136052169988E-4</v>
      </c>
      <c r="X136" s="29">
        <f ca="1">(1-'Flow probs &amp; rates'!$H128)*'Output - Variance decomp.'!E136/('Flow probs &amp; rates'!$E128+'Flow probs &amp; rates'!$F128)-'Flow probs &amp; rates'!$H128*'Output - Variance decomp.'!D136/('Flow probs &amp; rates'!$E128+'Flow probs &amp; rates'!$F128)</f>
        <v>1.293139438670122E-4</v>
      </c>
      <c r="Y136" s="29">
        <f ca="1">(1-'Flow probs &amp; rates'!$H128)*'Output - Variance decomp.'!G136/('Flow probs &amp; rates'!$E128+'Flow probs &amp; rates'!$F128)-'Flow probs &amp; rates'!$H128*'Output - Variance decomp.'!F136/('Flow probs &amp; rates'!$E128+'Flow probs &amp; rates'!$F128)</f>
        <v>4.7461681054827392E-4</v>
      </c>
      <c r="Z136" s="29">
        <f ca="1">(1-'Flow probs &amp; rates'!$H128)*'Output - Variance decomp.'!I136/('Flow probs &amp; rates'!$E128+'Flow probs &amp; rates'!$F128)-'Flow probs &amp; rates'!$H128*'Output - Variance decomp.'!H136/('Flow probs &amp; rates'!$E128+'Flow probs &amp; rates'!$F128)</f>
        <v>-1.7881471687412945E-5</v>
      </c>
      <c r="AA136" s="29">
        <f ca="1">(1-'Flow probs &amp; rates'!$H128)*'Output - Variance decomp.'!K136/('Flow probs &amp; rates'!$E128+'Flow probs &amp; rates'!$F128)-'Flow probs &amp; rates'!$H128*'Output - Variance decomp.'!J136/('Flow probs &amp; rates'!$E128+'Flow probs &amp; rates'!$F128)</f>
        <v>1.8529280684407894E-5</v>
      </c>
      <c r="AB136" s="29">
        <f ca="1">(1-'Flow probs &amp; rates'!$H128)*'Output - Variance decomp.'!M136/('Flow probs &amp; rates'!$E128+'Flow probs &amp; rates'!$F128)-'Flow probs &amp; rates'!$H128*'Output - Variance decomp.'!L136/('Flow probs &amp; rates'!$E128+'Flow probs &amp; rates'!$F128)</f>
        <v>-6.0008501119096795E-4</v>
      </c>
      <c r="AC136" s="29">
        <f ca="1">(1-'Flow probs &amp; rates'!$H128)*'Output - Variance decomp.'!O136/('Flow probs &amp; rates'!$E128+'Flow probs &amp; rates'!$F128)-'Flow probs &amp; rates'!$H128*'Output - Variance decomp.'!N136/('Flow probs &amp; rates'!$E128+'Flow probs &amp; rates'!$F128)</f>
        <v>-3.5328503696252528E-8</v>
      </c>
      <c r="AD136" s="29">
        <f t="shared" ca="1" si="4"/>
        <v>-9.2931955431652059E-4</v>
      </c>
    </row>
    <row r="137" spans="1:30" x14ac:dyDescent="0.35">
      <c r="A137" s="2" t="s">
        <v>185</v>
      </c>
      <c r="B137" s="29">
        <f t="array" aca="1" ref="B137:C137" ca="1">TRANSPOSE(MMULT(OFFSET('Useful matrices &amp; checks'!$Y$6,UsefulSeries!$O128,0):OFFSET('Useful matrices &amp; checks'!$Z$7,UsefulSeries!$O128,0),OFFSET('SS Taylor expansion'!$AE$6,UsefulSeries!$O128,0):OFFSET('SS Taylor expansion'!$AE$7,UsefulSeries!$O128,0)))+TRANSPOSE(MMULT(OFFSET('Useful matrices &amp; checks'!$AC$6,UsefulSeries!$O128,0):OFFSET('Useful matrices &amp; checks'!$AD$7,UsefulSeries!$O128,0),TRANSPOSE(B136:C136)))</f>
        <v>6.0693318765834973E-5</v>
      </c>
      <c r="C137" s="29">
        <f ca="1"/>
        <v>-7.1414109792062761E-5</v>
      </c>
      <c r="D137" s="29">
        <f t="array" aca="1" ref="D137:E137" ca="1">TRANSPOSE(MMULT(OFFSET('Useful matrices &amp; checks'!$Y$6,UsefulSeries!$O128,0):OFFSET('Useful matrices &amp; checks'!$Z$7,UsefulSeries!$O128,0),OFFSET('SS Taylor expansion'!$AF$6,UsefulSeries!$O128,0):OFFSET('SS Taylor expansion'!$AF$7,UsefulSeries!$O128,0)))+TRANSPOSE(MMULT(OFFSET('Useful matrices &amp; checks'!$AC$6,UsefulSeries!$O128,0):OFFSET('Useful matrices &amp; checks'!$AD$7,UsefulSeries!$O128,0),TRANSPOSE(D136:E136)))</f>
        <v>-4.598851530413901E-4</v>
      </c>
      <c r="E137" s="29">
        <f ca="1"/>
        <v>1.4607960697626592E-5</v>
      </c>
      <c r="F137" s="29">
        <f t="array" aca="1" ref="F137:G137" ca="1">TRANSPOSE(MMULT(OFFSET('Useful matrices &amp; checks'!$Y$6,UsefulSeries!$O128,0):OFFSET('Useful matrices &amp; checks'!$Z$7,UsefulSeries!$O128,0),OFFSET('SS Taylor expansion'!$AG$6,UsefulSeries!$O128,0):OFFSET('SS Taylor expansion'!$AG$7,UsefulSeries!$O128,0)))+TRANSPOSE(MMULT(OFFSET('Useful matrices &amp; checks'!$AC$6,UsefulSeries!$O128,0):OFFSET('Useful matrices &amp; checks'!$AD$7,UsefulSeries!$O128,0),TRANSPOSE(F136:G136)))</f>
        <v>5.5867047738335277E-5</v>
      </c>
      <c r="G137" s="29">
        <f ca="1"/>
        <v>1.3770956993711429E-4</v>
      </c>
      <c r="H137" s="29">
        <f t="array" aca="1" ref="H137:I137" ca="1">TRANSPOSE(MMULT(OFFSET('Useful matrices &amp; checks'!$Y$6,UsefulSeries!$O128,0):OFFSET('Useful matrices &amp; checks'!$Z$7,UsefulSeries!$O128,0),OFFSET('SS Taylor expansion'!$AH$6,UsefulSeries!$O128,0):OFFSET('SS Taylor expansion'!$AH$7,UsefulSeries!$O128,0)))+TRANSPOSE(MMULT(OFFSET('Useful matrices &amp; checks'!$AC$6,UsefulSeries!$O128,0):OFFSET('Useful matrices &amp; checks'!$AD$7,UsefulSeries!$O128,0),TRANSPOSE(H136:I136)))</f>
        <v>-1.8680933112916016E-4</v>
      </c>
      <c r="I137" s="29">
        <f ca="1"/>
        <v>3.1798016555350579E-4</v>
      </c>
      <c r="J137" s="29">
        <f t="array" aca="1" ref="J137:K137" ca="1">TRANSPOSE(MMULT(OFFSET('Useful matrices &amp; checks'!$Y$6,UsefulSeries!$O128,0):OFFSET('Useful matrices &amp; checks'!$Z$7,UsefulSeries!$O128,0),OFFSET('SS Taylor expansion'!$AI$6,UsefulSeries!$O128,0):OFFSET('SS Taylor expansion'!$AI$7,UsefulSeries!$O128,0)))+TRANSPOSE(MMULT(OFFSET('Useful matrices &amp; checks'!$AC$6,UsefulSeries!$O128,0):OFFSET('Useful matrices &amp; checks'!$AD$7,UsefulSeries!$O128,0),TRANSPOSE(J136:K136)))</f>
        <v>1.1762975600584295E-3</v>
      </c>
      <c r="K137" s="29">
        <f ca="1"/>
        <v>3.9431011443644828E-5</v>
      </c>
      <c r="L137" s="29">
        <f t="array" aca="1" ref="L137:M137" ca="1">TRANSPOSE(MMULT(OFFSET('Useful matrices &amp; checks'!$Y$6,UsefulSeries!$O128,0):OFFSET('Useful matrices &amp; checks'!$Z$7,UsefulSeries!$O128,0),OFFSET('SS Taylor expansion'!$AJ$6,UsefulSeries!$O128,0):OFFSET('SS Taylor expansion'!$AJ$7,UsefulSeries!$O128,0)))+TRANSPOSE(MMULT(OFFSET('Useful matrices &amp; checks'!$AC$6,UsefulSeries!$O128,0):OFFSET('Useful matrices &amp; checks'!$AD$7,UsefulSeries!$O128,0),TRANSPOSE(L136:M136)))</f>
        <v>-4.1532448095407882E-4</v>
      </c>
      <c r="M137" s="29">
        <f ca="1"/>
        <v>1.5645632928013917E-4</v>
      </c>
      <c r="N137" s="39">
        <f t="array" aca="1" ref="N137:O137" ca="1">TRANSPOSE(MMULT(OFFSET('Useful matrices &amp; checks'!$AC$6,UsefulSeries!$O128,0):OFFSET('Useful matrices &amp; checks'!$AD$7,UsefulSeries!$O128,0),TRANSPOSE(N136:O136)))</f>
        <v>2.4813309283066306E-7</v>
      </c>
      <c r="O137" s="39">
        <f ca="1"/>
        <v>-5.3975910310903229E-10</v>
      </c>
      <c r="P137" s="39">
        <f t="shared" ca="1" si="5"/>
        <v>-3.3944959283039808E-4</v>
      </c>
      <c r="Q137" s="39">
        <f t="shared" ca="1" si="6"/>
        <v>-1.2738117287894099E-4</v>
      </c>
      <c r="R137" s="29"/>
      <c r="S137" s="29">
        <f>'Flow probs &amp; rates'!E130-'Flow probs &amp; rates'!E129</f>
        <v>-1.0836249829959677E-4</v>
      </c>
      <c r="T137" s="29">
        <f>'Flow probs &amp; rates'!F130-'Flow probs &amp; rates'!F129</f>
        <v>4.6738921448192389E-4</v>
      </c>
      <c r="U137" s="29">
        <f>'Flow probs &amp; rates'!H130-'Flow probs &amp; rates'!H129</f>
        <v>-5.3049003365600311E-4</v>
      </c>
      <c r="V137" s="29"/>
      <c r="W137" s="29">
        <f ca="1">(1-'Flow probs &amp; rates'!$H129)*'Output - Variance decomp.'!C137/('Flow probs &amp; rates'!$E129+'Flow probs &amp; rates'!$F129)-'Flow probs &amp; rates'!$H129*'Output - Variance decomp.'!B137/('Flow probs &amp; rates'!$E129+'Flow probs &amp; rates'!$F129)</f>
        <v>-1.0610324645855505E-4</v>
      </c>
      <c r="X137" s="29">
        <f ca="1">(1-'Flow probs &amp; rates'!$H129)*'Output - Variance decomp.'!E137/('Flow probs &amp; rates'!$E129+'Flow probs &amp; rates'!$F129)-'Flow probs &amp; rates'!$H129*'Output - Variance decomp.'!D137/('Flow probs &amp; rates'!$E129+'Flow probs &amp; rates'!$F129)</f>
        <v>4.8666211264385866E-5</v>
      </c>
      <c r="Y137" s="29">
        <f ca="1">(1-'Flow probs &amp; rates'!$H129)*'Output - Variance decomp.'!G137/('Flow probs &amp; rates'!$E129+'Flow probs &amp; rates'!$F129)-'Flow probs &amp; rates'!$H129*'Output - Variance decomp.'!F137/('Flow probs &amp; rates'!$E129+'Flow probs &amp; rates'!$F129)</f>
        <v>1.9418311353966653E-4</v>
      </c>
      <c r="Z137" s="29">
        <f ca="1">(1-'Flow probs &amp; rates'!$H129)*'Output - Variance decomp.'!I137/('Flow probs &amp; rates'!$E129+'Flow probs &amp; rates'!$F129)-'Flow probs &amp; rates'!$H129*'Output - Variance decomp.'!H137/('Flow probs &amp; rates'!$E129+'Flow probs &amp; rates'!$F129)</f>
        <v>4.6741042191047582E-4</v>
      </c>
      <c r="AA137" s="29">
        <f ca="1">(1-'Flow probs &amp; rates'!$H129)*'Output - Variance decomp.'!K137/('Flow probs &amp; rates'!$E129+'Flow probs &amp; rates'!$F129)-'Flow probs &amp; rates'!$H129*'Output - Variance decomp.'!J137/('Flow probs &amp; rates'!$E129+'Flow probs &amp; rates'!$F129)</f>
        <v>-1.4313041201929641E-5</v>
      </c>
      <c r="AB137" s="29">
        <f ca="1">(1-'Flow probs &amp; rates'!$H129)*'Output - Variance decomp.'!M137/('Flow probs &amp; rates'!$E129+'Flow probs &amp; rates'!$F129)-'Flow probs &amp; rates'!$H129*'Output - Variance decomp.'!L137/('Flow probs &amp; rates'!$E129+'Flow probs &amp; rates'!$F129)</f>
        <v>2.4946785257409418E-4</v>
      </c>
      <c r="AC137" s="29">
        <f ca="1">(1-'Flow probs &amp; rates'!$H129)*'Output - Variance decomp.'!O137/('Flow probs &amp; rates'!$E129+'Flow probs &amp; rates'!$F129)-'Flow probs &amp; rates'!$H129*'Output - Variance decomp.'!N137/('Flow probs &amp; rates'!$E129+'Flow probs &amp; rates'!$F129)</f>
        <v>-1.5725659998957639E-8</v>
      </c>
      <c r="AD137" s="29">
        <f t="shared" ca="1" si="4"/>
        <v>-1.369785619624142E-3</v>
      </c>
    </row>
    <row r="138" spans="1:30" x14ac:dyDescent="0.35">
      <c r="A138" s="2" t="s">
        <v>186</v>
      </c>
      <c r="B138" s="29">
        <f t="array" aca="1" ref="B138:C138" ca="1">TRANSPOSE(MMULT(OFFSET('Useful matrices &amp; checks'!$Y$6,UsefulSeries!$O129,0):OFFSET('Useful matrices &amp; checks'!$Z$7,UsefulSeries!$O129,0),OFFSET('SS Taylor expansion'!$AE$6,UsefulSeries!$O129,0):OFFSET('SS Taylor expansion'!$AE$7,UsefulSeries!$O129,0)))+TRANSPOSE(MMULT(OFFSET('Useful matrices &amp; checks'!$AC$6,UsefulSeries!$O129,0):OFFSET('Useful matrices &amp; checks'!$AD$7,UsefulSeries!$O129,0),TRANSPOSE(B137:C137)))</f>
        <v>1.0058824472102329E-3</v>
      </c>
      <c r="C138" s="29">
        <f ca="1"/>
        <v>-8.9705923547882564E-4</v>
      </c>
      <c r="D138" s="29">
        <f t="array" aca="1" ref="D138:E138" ca="1">TRANSPOSE(MMULT(OFFSET('Useful matrices &amp; checks'!$Y$6,UsefulSeries!$O129,0):OFFSET('Useful matrices &amp; checks'!$Z$7,UsefulSeries!$O129,0),OFFSET('SS Taylor expansion'!$AF$6,UsefulSeries!$O129,0):OFFSET('SS Taylor expansion'!$AF$7,UsefulSeries!$O129,0)))+TRANSPOSE(MMULT(OFFSET('Useful matrices &amp; checks'!$AC$6,UsefulSeries!$O129,0):OFFSET('Useful matrices &amp; checks'!$AD$7,UsefulSeries!$O129,0),TRANSPOSE(D137:E137)))</f>
        <v>-1.183132244675458E-3</v>
      </c>
      <c r="E138" s="29">
        <f ca="1"/>
        <v>1.4799055828001488E-5</v>
      </c>
      <c r="F138" s="29">
        <f t="array" aca="1" ref="F138:G138" ca="1">TRANSPOSE(MMULT(OFFSET('Useful matrices &amp; checks'!$Y$6,UsefulSeries!$O129,0):OFFSET('Useful matrices &amp; checks'!$Z$7,UsefulSeries!$O129,0),OFFSET('SS Taylor expansion'!$AG$6,UsefulSeries!$O129,0):OFFSET('SS Taylor expansion'!$AG$7,UsefulSeries!$O129,0)))+TRANSPOSE(MMULT(OFFSET('Useful matrices &amp; checks'!$AC$6,UsefulSeries!$O129,0):OFFSET('Useful matrices &amp; checks'!$AD$7,UsefulSeries!$O129,0),TRANSPOSE(F137:G137)))</f>
        <v>1.7604886441455769E-4</v>
      </c>
      <c r="G138" s="29">
        <f ca="1"/>
        <v>-6.9453659482810593E-6</v>
      </c>
      <c r="H138" s="29">
        <f t="array" aca="1" ref="H138:I138" ca="1">TRANSPOSE(MMULT(OFFSET('Useful matrices &amp; checks'!$Y$6,UsefulSeries!$O129,0):OFFSET('Useful matrices &amp; checks'!$Z$7,UsefulSeries!$O129,0),OFFSET('SS Taylor expansion'!$AH$6,UsefulSeries!$O129,0):OFFSET('SS Taylor expansion'!$AH$7,UsefulSeries!$O129,0)))+TRANSPOSE(MMULT(OFFSET('Useful matrices &amp; checks'!$AC$6,UsefulSeries!$O129,0):OFFSET('Useful matrices &amp; checks'!$AD$7,UsefulSeries!$O129,0),TRANSPOSE(H137:I137)))</f>
        <v>-8.5578810746155594E-5</v>
      </c>
      <c r="I138" s="29">
        <f ca="1"/>
        <v>2.020055733135821E-4</v>
      </c>
      <c r="J138" s="29">
        <f t="array" aca="1" ref="J138:K138" ca="1">TRANSPOSE(MMULT(OFFSET('Useful matrices &amp; checks'!$Y$6,UsefulSeries!$O129,0):OFFSET('Useful matrices &amp; checks'!$Z$7,UsefulSeries!$O129,0),OFFSET('SS Taylor expansion'!$AI$6,UsefulSeries!$O129,0):OFFSET('SS Taylor expansion'!$AI$7,UsefulSeries!$O129,0)))+TRANSPOSE(MMULT(OFFSET('Useful matrices &amp; checks'!$AC$6,UsefulSeries!$O129,0):OFFSET('Useful matrices &amp; checks'!$AD$7,UsefulSeries!$O129,0),TRANSPOSE(J137:K137)))</f>
        <v>1.2606505732649055E-3</v>
      </c>
      <c r="K138" s="29">
        <f ca="1"/>
        <v>1.0641373829920235E-5</v>
      </c>
      <c r="L138" s="29">
        <f t="array" aca="1" ref="L138:M138" ca="1">TRANSPOSE(MMULT(OFFSET('Useful matrices &amp; checks'!$Y$6,UsefulSeries!$O129,0):OFFSET('Useful matrices &amp; checks'!$Z$7,UsefulSeries!$O129,0),OFFSET('SS Taylor expansion'!$AJ$6,UsefulSeries!$O129,0):OFFSET('SS Taylor expansion'!$AJ$7,UsefulSeries!$O129,0)))+TRANSPOSE(MMULT(OFFSET('Useful matrices &amp; checks'!$AC$6,UsefulSeries!$O129,0):OFFSET('Useful matrices &amp; checks'!$AD$7,UsefulSeries!$O129,0),TRANSPOSE(L137:M137)))</f>
        <v>-4.4416735611658753E-4</v>
      </c>
      <c r="M138" s="29">
        <f ca="1"/>
        <v>-3.8218988978742767E-4</v>
      </c>
      <c r="N138" s="39">
        <f t="array" aca="1" ref="N138:O138" ca="1">TRANSPOSE(MMULT(OFFSET('Useful matrices &amp; checks'!$AC$6,UsefulSeries!$O129,0):OFFSET('Useful matrices &amp; checks'!$AD$7,UsefulSeries!$O129,0),TRANSPOSE(N137:O137)))</f>
        <v>2.3454531345860853E-7</v>
      </c>
      <c r="O138" s="39">
        <f ca="1"/>
        <v>-2.1607610394000819E-9</v>
      </c>
      <c r="P138" s="39">
        <f t="shared" ca="1" si="5"/>
        <v>-3.9000620130825558E-4</v>
      </c>
      <c r="Q138" s="39">
        <f t="shared" ca="1" si="6"/>
        <v>-4.2706730656642754E-5</v>
      </c>
      <c r="R138" s="29"/>
      <c r="S138" s="29">
        <f>'Flow probs &amp; rates'!E131-'Flow probs &amp; rates'!E130</f>
        <v>3.3993181735669786E-4</v>
      </c>
      <c r="T138" s="29">
        <f>'Flow probs &amp; rates'!F131-'Flow probs &amp; rates'!F130</f>
        <v>-1.1014573796607127E-3</v>
      </c>
      <c r="U138" s="29">
        <f>'Flow probs &amp; rates'!H131-'Flow probs &amp; rates'!H130</f>
        <v>-5.4132496566995647E-4</v>
      </c>
      <c r="V138" s="29"/>
      <c r="W138" s="29">
        <f ca="1">(1-'Flow probs &amp; rates'!$H130)*'Output - Variance decomp.'!C138/('Flow probs &amp; rates'!$E130+'Flow probs &amp; rates'!$F130)-'Flow probs &amp; rates'!$H130*'Output - Variance decomp.'!B138/('Flow probs &amp; rates'!$E130+'Flow probs &amp; rates'!$F130)</f>
        <v>-1.3466650428032017E-3</v>
      </c>
      <c r="X138" s="29">
        <f ca="1">(1-'Flow probs &amp; rates'!$H130)*'Output - Variance decomp.'!E138/('Flow probs &amp; rates'!$E130+'Flow probs &amp; rates'!$F130)-'Flow probs &amp; rates'!$H130*'Output - Variance decomp.'!D138/('Flow probs &amp; rates'!$E130+'Flow probs &amp; rates'!$F130)</f>
        <v>9.1544293733371708E-5</v>
      </c>
      <c r="Y138" s="29">
        <f ca="1">(1-'Flow probs &amp; rates'!$H130)*'Output - Variance decomp.'!G138/('Flow probs &amp; rates'!$E130+'Flow probs &amp; rates'!$F130)-'Flow probs &amp; rates'!$H130*'Output - Variance decomp.'!F138/('Flow probs &amp; rates'!$E130+'Flow probs &amp; rates'!$F130)</f>
        <v>-2.0426217119195599E-5</v>
      </c>
      <c r="Z138" s="29">
        <f ca="1">(1-'Flow probs &amp; rates'!$H130)*'Output - Variance decomp.'!I138/('Flow probs &amp; rates'!$E130+'Flow probs &amp; rates'!$F130)-'Flow probs &amp; rates'!$H130*'Output - Variance decomp.'!H138/('Flow probs &amp; rates'!$E130+'Flow probs &amp; rates'!$F130)</f>
        <v>2.9487502472848423E-4</v>
      </c>
      <c r="AA138" s="29">
        <f ca="1">(1-'Flow probs &amp; rates'!$H130)*'Output - Variance decomp.'!K138/('Flow probs &amp; rates'!$E130+'Flow probs &amp; rates'!$F130)-'Flow probs &amp; rates'!$H130*'Output - Variance decomp.'!J138/('Flow probs &amp; rates'!$E130+'Flow probs &amp; rates'!$F130)</f>
        <v>-5.9655436223873562E-5</v>
      </c>
      <c r="AB138" s="29">
        <f ca="1">(1-'Flow probs &amp; rates'!$H130)*'Output - Variance decomp.'!M138/('Flow probs &amp; rates'!$E130+'Flow probs &amp; rates'!$F130)-'Flow probs &amp; rates'!$H130*'Output - Variance decomp.'!L138/('Flow probs &amp; rates'!$E130+'Flow probs &amp; rates'!$F130)</f>
        <v>-5.218770719710485E-4</v>
      </c>
      <c r="AC138" s="29">
        <f ca="1">(1-'Flow probs &amp; rates'!$H130)*'Output - Variance decomp.'!O138/('Flow probs &amp; rates'!$E130+'Flow probs &amp; rates'!$F130)-'Flow probs &amp; rates'!$H130*'Output - Variance decomp.'!N138/('Flow probs &amp; rates'!$E130+'Flow probs &amp; rates'!$F130)</f>
        <v>-1.7038890762665878E-8</v>
      </c>
      <c r="AD138" s="29">
        <f t="shared" ca="1" si="4"/>
        <v>1.0208965228762697E-3</v>
      </c>
    </row>
    <row r="139" spans="1:30" x14ac:dyDescent="0.35">
      <c r="A139" s="2" t="s">
        <v>187</v>
      </c>
      <c r="B139" s="29">
        <f t="array" aca="1" ref="B139:C139" ca="1">TRANSPOSE(MMULT(OFFSET('Useful matrices &amp; checks'!$Y$6,UsefulSeries!$O130,0):OFFSET('Useful matrices &amp; checks'!$Z$7,UsefulSeries!$O130,0),OFFSET('SS Taylor expansion'!$AE$6,UsefulSeries!$O130,0):OFFSET('SS Taylor expansion'!$AE$7,UsefulSeries!$O130,0)))+TRANSPOSE(MMULT(OFFSET('Useful matrices &amp; checks'!$AC$6,UsefulSeries!$O130,0):OFFSET('Useful matrices &amp; checks'!$AD$7,UsefulSeries!$O130,0),TRANSPOSE(B138:C138)))</f>
        <v>1.152292178123034E-3</v>
      </c>
      <c r="C139" s="29">
        <f ca="1"/>
        <v>-8.4430036949769837E-4</v>
      </c>
      <c r="D139" s="29">
        <f t="array" aca="1" ref="D139:E139" ca="1">TRANSPOSE(MMULT(OFFSET('Useful matrices &amp; checks'!$Y$6,UsefulSeries!$O130,0):OFFSET('Useful matrices &amp; checks'!$Z$7,UsefulSeries!$O130,0),OFFSET('SS Taylor expansion'!$AF$6,UsefulSeries!$O130,0):OFFSET('SS Taylor expansion'!$AF$7,UsefulSeries!$O130,0)))+TRANSPOSE(MMULT(OFFSET('Useful matrices &amp; checks'!$AC$6,UsefulSeries!$O130,0):OFFSET('Useful matrices &amp; checks'!$AD$7,UsefulSeries!$O130,0),TRANSPOSE(D138:E138)))</f>
        <v>-1.0491668270893996E-3</v>
      </c>
      <c r="E139" s="29">
        <f ca="1"/>
        <v>3.8991899018239695E-6</v>
      </c>
      <c r="F139" s="29">
        <f t="array" aca="1" ref="F139:G139" ca="1">TRANSPOSE(MMULT(OFFSET('Useful matrices &amp; checks'!$Y$6,UsefulSeries!$O130,0):OFFSET('Useful matrices &amp; checks'!$Z$7,UsefulSeries!$O130,0),OFFSET('SS Taylor expansion'!$AG$6,UsefulSeries!$O130,0):OFFSET('SS Taylor expansion'!$AG$7,UsefulSeries!$O130,0)))+TRANSPOSE(MMULT(OFFSET('Useful matrices &amp; checks'!$AC$6,UsefulSeries!$O130,0):OFFSET('Useful matrices &amp; checks'!$AD$7,UsefulSeries!$O130,0),TRANSPOSE(F138:G138)))</f>
        <v>-1.8985746401348281E-4</v>
      </c>
      <c r="G139" s="29">
        <f ca="1"/>
        <v>3.0414245875442212E-4</v>
      </c>
      <c r="H139" s="29">
        <f t="array" aca="1" ref="H139:I139" ca="1">TRANSPOSE(MMULT(OFFSET('Useful matrices &amp; checks'!$Y$6,UsefulSeries!$O130,0):OFFSET('Useful matrices &amp; checks'!$Z$7,UsefulSeries!$O130,0),OFFSET('SS Taylor expansion'!$AH$6,UsefulSeries!$O130,0):OFFSET('SS Taylor expansion'!$AH$7,UsefulSeries!$O130,0)))+TRANSPOSE(MMULT(OFFSET('Useful matrices &amp; checks'!$AC$6,UsefulSeries!$O130,0):OFFSET('Useful matrices &amp; checks'!$AD$7,UsefulSeries!$O130,0),TRANSPOSE(H138:I138)))</f>
        <v>4.7897016259046768E-5</v>
      </c>
      <c r="I139" s="29">
        <f ca="1"/>
        <v>4.4521317427962634E-4</v>
      </c>
      <c r="J139" s="29">
        <f t="array" aca="1" ref="J139:K139" ca="1">TRANSPOSE(MMULT(OFFSET('Useful matrices &amp; checks'!$Y$6,UsefulSeries!$O130,0):OFFSET('Useful matrices &amp; checks'!$Z$7,UsefulSeries!$O130,0),OFFSET('SS Taylor expansion'!$AI$6,UsefulSeries!$O130,0):OFFSET('SS Taylor expansion'!$AI$7,UsefulSeries!$O130,0)))+TRANSPOSE(MMULT(OFFSET('Useful matrices &amp; checks'!$AC$6,UsefulSeries!$O130,0):OFFSET('Useful matrices &amp; checks'!$AD$7,UsefulSeries!$O130,0),TRANSPOSE(J138:K138)))</f>
        <v>1.1397140701667665E-3</v>
      </c>
      <c r="K139" s="29">
        <f ca="1"/>
        <v>9.1403918550056891E-6</v>
      </c>
      <c r="L139" s="29">
        <f t="array" aca="1" ref="L139:M139" ca="1">TRANSPOSE(MMULT(OFFSET('Useful matrices &amp; checks'!$Y$6,UsefulSeries!$O130,0):OFFSET('Useful matrices &amp; checks'!$Z$7,UsefulSeries!$O130,0),OFFSET('SS Taylor expansion'!$AJ$6,UsefulSeries!$O130,0):OFFSET('SS Taylor expansion'!$AJ$7,UsefulSeries!$O130,0)))+TRANSPOSE(MMULT(OFFSET('Useful matrices &amp; checks'!$AC$6,UsefulSeries!$O130,0):OFFSET('Useful matrices &amp; checks'!$AD$7,UsefulSeries!$O130,0),TRANSPOSE(L138:M138)))</f>
        <v>-5.4602710243412741E-4</v>
      </c>
      <c r="M139" s="29">
        <f ca="1"/>
        <v>-3.4156368075562952E-4</v>
      </c>
      <c r="N139" s="39">
        <f t="array" aca="1" ref="N139:O139" ca="1">TRANSPOSE(MMULT(OFFSET('Useful matrices &amp; checks'!$AC$6,UsefulSeries!$O130,0):OFFSET('Useful matrices &amp; checks'!$AD$7,UsefulSeries!$O130,0),TRANSPOSE(N138:O138)))</f>
        <v>2.1723231717554171E-7</v>
      </c>
      <c r="O139" s="39">
        <f ca="1"/>
        <v>-3.2919817034458532E-10</v>
      </c>
      <c r="P139" s="39">
        <f t="shared" ca="1" si="5"/>
        <v>-3.6655288534613161E-4</v>
      </c>
      <c r="Q139" s="39">
        <f t="shared" ca="1" si="6"/>
        <v>-3.2752695785281598E-5</v>
      </c>
      <c r="R139" s="29"/>
      <c r="S139" s="29">
        <f>'Flow probs &amp; rates'!E132-'Flow probs &amp; rates'!E131</f>
        <v>1.8851621798288143E-4</v>
      </c>
      <c r="T139" s="29">
        <f>'Flow probs &amp; rates'!F132-'Flow probs &amp; rates'!F131</f>
        <v>-4.5622186044590174E-4</v>
      </c>
      <c r="U139" s="29">
        <f>'Flow probs &amp; rates'!H132-'Flow probs &amp; rates'!H131</f>
        <v>-4.5808336933850224E-5</v>
      </c>
      <c r="V139" s="29"/>
      <c r="W139" s="29">
        <f ca="1">(1-'Flow probs &amp; rates'!$H131)*'Output - Variance decomp.'!C139/('Flow probs &amp; rates'!$E131+'Flow probs &amp; rates'!$F131)-'Flow probs &amp; rates'!$H131*'Output - Variance decomp.'!B139/('Flow probs &amp; rates'!$E131+'Flow probs &amp; rates'!$F131)</f>
        <v>-1.2808887111199982E-3</v>
      </c>
      <c r="X139" s="29">
        <f ca="1">(1-'Flow probs &amp; rates'!$H131)*'Output - Variance decomp.'!E139/('Flow probs &amp; rates'!$E131+'Flow probs &amp; rates'!$F131)-'Flow probs &amp; rates'!$H131*'Output - Variance decomp.'!D139/('Flow probs &amp; rates'!$E131+'Flow probs &amp; rates'!$F131)</f>
        <v>6.7177236659449969E-5</v>
      </c>
      <c r="Y139" s="29">
        <f ca="1">(1-'Flow probs &amp; rates'!$H131)*'Output - Variance decomp.'!G139/('Flow probs &amp; rates'!$E131+'Flow probs &amp; rates'!$F131)-'Flow probs &amp; rates'!$H131*'Output - Variance decomp.'!F139/('Flow probs &amp; rates'!$E131+'Flow probs &amp; rates'!$F131)</f>
        <v>4.4819615160784796E-4</v>
      </c>
      <c r="Z139" s="29">
        <f ca="1">(1-'Flow probs &amp; rates'!$H131)*'Output - Variance decomp.'!I139/('Flow probs &amp; rates'!$E131+'Flow probs &amp; rates'!$F131)-'Flow probs &amp; rates'!$H131*'Output - Variance decomp.'!H139/('Flow probs &amp; rates'!$E131+'Flow probs &amp; rates'!$F131)</f>
        <v>6.3696175563169384E-4</v>
      </c>
      <c r="AA139" s="29">
        <f ca="1">(1-'Flow probs &amp; rates'!$H131)*'Output - Variance decomp.'!K139/('Flow probs &amp; rates'!$E131+'Flow probs &amp; rates'!$F131)-'Flow probs &amp; rates'!$H131*'Output - Variance decomp.'!J139/('Flow probs &amp; rates'!$E131+'Flow probs &amp; rates'!$F131)</f>
        <v>-5.3753402894638887E-5</v>
      </c>
      <c r="AB139" s="29">
        <f ca="1">(1-'Flow probs &amp; rates'!$H131)*'Output - Variance decomp.'!M139/('Flow probs &amp; rates'!$E131+'Flow probs &amp; rates'!$F131)-'Flow probs &amp; rates'!$H131*'Output - Variance decomp.'!L139/('Flow probs &amp; rates'!$E131+'Flow probs &amp; rates'!$F131)</f>
        <v>-4.5878256380604853E-4</v>
      </c>
      <c r="AC139" s="29">
        <f ca="1">(1-'Flow probs &amp; rates'!$H131)*'Output - Variance decomp.'!O139/('Flow probs &amp; rates'!$E131+'Flow probs &amp; rates'!$F131)-'Flow probs &amp; rates'!$H131*'Output - Variance decomp.'!N139/('Flow probs &amp; rates'!$E131+'Flow probs &amp; rates'!$F131)</f>
        <v>-1.3222110286189711E-8</v>
      </c>
      <c r="AD139" s="29">
        <f t="shared" ca="1" si="4"/>
        <v>5.9529441909812991E-4</v>
      </c>
    </row>
    <row r="140" spans="1:30" x14ac:dyDescent="0.35">
      <c r="A140" s="2" t="s">
        <v>188</v>
      </c>
      <c r="B140" s="29">
        <f t="array" aca="1" ref="B140:C140" ca="1">TRANSPOSE(MMULT(OFFSET('Useful matrices &amp; checks'!$Y$6,UsefulSeries!$O131,0):OFFSET('Useful matrices &amp; checks'!$Z$7,UsefulSeries!$O131,0),OFFSET('SS Taylor expansion'!$AE$6,UsefulSeries!$O131,0):OFFSET('SS Taylor expansion'!$AE$7,UsefulSeries!$O131,0)))+TRANSPOSE(MMULT(OFFSET('Useful matrices &amp; checks'!$AC$6,UsefulSeries!$O131,0):OFFSET('Useful matrices &amp; checks'!$AD$7,UsefulSeries!$O131,0),TRANSPOSE(B139:C139)))</f>
        <v>6.5199446138317508E-4</v>
      </c>
      <c r="C140" s="29">
        <f ca="1"/>
        <v>-2.3930686304121724E-4</v>
      </c>
      <c r="D140" s="29">
        <f t="array" aca="1" ref="D140:E140" ca="1">TRANSPOSE(MMULT(OFFSET('Useful matrices &amp; checks'!$Y$6,UsefulSeries!$O131,0):OFFSET('Useful matrices &amp; checks'!$Z$7,UsefulSeries!$O131,0),OFFSET('SS Taylor expansion'!$AF$6,UsefulSeries!$O131,0):OFFSET('SS Taylor expansion'!$AF$7,UsefulSeries!$O131,0)))+TRANSPOSE(MMULT(OFFSET('Useful matrices &amp; checks'!$AC$6,UsefulSeries!$O131,0):OFFSET('Useful matrices &amp; checks'!$AD$7,UsefulSeries!$O131,0),TRANSPOSE(D139:E139)))</f>
        <v>-6.9941216438096148E-4</v>
      </c>
      <c r="E140" s="29">
        <f ca="1"/>
        <v>5.1073988034501883E-7</v>
      </c>
      <c r="F140" s="29">
        <f t="array" aca="1" ref="F140:G140" ca="1">TRANSPOSE(MMULT(OFFSET('Useful matrices &amp; checks'!$Y$6,UsefulSeries!$O131,0):OFFSET('Useful matrices &amp; checks'!$Z$7,UsefulSeries!$O131,0),OFFSET('SS Taylor expansion'!$AG$6,UsefulSeries!$O131,0):OFFSET('SS Taylor expansion'!$AG$7,UsefulSeries!$O131,0)))+TRANSPOSE(MMULT(OFFSET('Useful matrices &amp; checks'!$AC$6,UsefulSeries!$O131,0):OFFSET('Useful matrices &amp; checks'!$AD$7,UsefulSeries!$O131,0),TRANSPOSE(F139:G139)))</f>
        <v>-2.5664882094963938E-4</v>
      </c>
      <c r="G140" s="29">
        <f ca="1"/>
        <v>3.0017525284005528E-4</v>
      </c>
      <c r="H140" s="29">
        <f t="array" aca="1" ref="H140:I140" ca="1">TRANSPOSE(MMULT(OFFSET('Useful matrices &amp; checks'!$Y$6,UsefulSeries!$O131,0):OFFSET('Useful matrices &amp; checks'!$Z$7,UsefulSeries!$O131,0),OFFSET('SS Taylor expansion'!$AH$6,UsefulSeries!$O131,0):OFFSET('SS Taylor expansion'!$AH$7,UsefulSeries!$O131,0)))+TRANSPOSE(MMULT(OFFSET('Useful matrices &amp; checks'!$AC$6,UsefulSeries!$O131,0):OFFSET('Useful matrices &amp; checks'!$AD$7,UsefulSeries!$O131,0),TRANSPOSE(H139:I139)))</f>
        <v>1.9755811930974784E-4</v>
      </c>
      <c r="I140" s="29">
        <f ca="1"/>
        <v>3.3597128085001969E-4</v>
      </c>
      <c r="J140" s="29">
        <f t="array" aca="1" ref="J140:K140" ca="1">TRANSPOSE(MMULT(OFFSET('Useful matrices &amp; checks'!$Y$6,UsefulSeries!$O131,0):OFFSET('Useful matrices &amp; checks'!$Z$7,UsefulSeries!$O131,0),OFFSET('SS Taylor expansion'!$AI$6,UsefulSeries!$O131,0):OFFSET('SS Taylor expansion'!$AI$7,UsefulSeries!$O131,0)))+TRANSPOSE(MMULT(OFFSET('Useful matrices &amp; checks'!$AC$6,UsefulSeries!$O131,0):OFFSET('Useful matrices &amp; checks'!$AD$7,UsefulSeries!$O131,0),TRANSPOSE(J139:K139)))</f>
        <v>1.7565761257637388E-3</v>
      </c>
      <c r="K140" s="29">
        <f ca="1"/>
        <v>1.3131185732903655E-5</v>
      </c>
      <c r="L140" s="29">
        <f t="array" aca="1" ref="L140:M140" ca="1">TRANSPOSE(MMULT(OFFSET('Useful matrices &amp; checks'!$Y$6,UsefulSeries!$O131,0):OFFSET('Useful matrices &amp; checks'!$Z$7,UsefulSeries!$O131,0),OFFSET('SS Taylor expansion'!$AJ$6,UsefulSeries!$O131,0):OFFSET('SS Taylor expansion'!$AJ$7,UsefulSeries!$O131,0)))+TRANSPOSE(MMULT(OFFSET('Useful matrices &amp; checks'!$AC$6,UsefulSeries!$O131,0):OFFSET('Useful matrices &amp; checks'!$AD$7,UsefulSeries!$O131,0),TRANSPOSE(L139:M139)))</f>
        <v>-5.7068307907278174E-4</v>
      </c>
      <c r="M140" s="29">
        <f ca="1"/>
        <v>7.9673457784478017E-5</v>
      </c>
      <c r="N140" s="39">
        <f t="array" aca="1" ref="N140:O140" ca="1">TRANSPOSE(MMULT(OFFSET('Useful matrices &amp; checks'!$AC$6,UsefulSeries!$O131,0):OFFSET('Useful matrices &amp; checks'!$AD$7,UsefulSeries!$O131,0),TRANSPOSE(N139:O139)))</f>
        <v>2.1261182513953359E-7</v>
      </c>
      <c r="O140" s="39">
        <f ca="1"/>
        <v>5.9603492392991953E-10</v>
      </c>
      <c r="P140" s="39">
        <f t="shared" ca="1" si="5"/>
        <v>-3.9290932869452552E-4</v>
      </c>
      <c r="Q140" s="39">
        <f t="shared" ca="1" si="6"/>
        <v>-1.4960168025792381E-5</v>
      </c>
      <c r="R140" s="29"/>
      <c r="S140" s="29">
        <f>'Flow probs &amp; rates'!E133-'Flow probs &amp; rates'!E132</f>
        <v>6.866879251838931E-4</v>
      </c>
      <c r="T140" s="29">
        <f>'Flow probs &amp; rates'!F133-'Flow probs &amp; rates'!F132</f>
        <v>4.7519548205571596E-4</v>
      </c>
      <c r="U140" s="29">
        <f>'Flow probs &amp; rates'!H133-'Flow probs &amp; rates'!H132</f>
        <v>1.0297247266061668E-3</v>
      </c>
      <c r="V140" s="29"/>
      <c r="W140" s="29">
        <f ca="1">(1-'Flow probs &amp; rates'!$H132)*'Output - Variance decomp.'!C140/('Flow probs &amp; rates'!$E132+'Flow probs &amp; rates'!$F132)-'Flow probs &amp; rates'!$H132*'Output - Variance decomp.'!B140/('Flow probs &amp; rates'!$E132+'Flow probs &amp; rates'!$F132)</f>
        <v>-3.8227413534026725E-4</v>
      </c>
      <c r="X140" s="29">
        <f ca="1">(1-'Flow probs &amp; rates'!$H132)*'Output - Variance decomp.'!E140/('Flow probs &amp; rates'!$E132+'Flow probs &amp; rates'!$F132)-'Flow probs &amp; rates'!$H132*'Output - Variance decomp.'!D140/('Flow probs &amp; rates'!$E132+'Flow probs &amp; rates'!$F132)</f>
        <v>4.1750257940649429E-5</v>
      </c>
      <c r="Y140" s="29">
        <f ca="1">(1-'Flow probs &amp; rates'!$H132)*'Output - Variance decomp.'!G140/('Flow probs &amp; rates'!$E132+'Flow probs &amp; rates'!$F132)-'Flow probs &amp; rates'!$H132*'Output - Variance decomp.'!F140/('Flow probs &amp; rates'!$E132+'Flow probs &amp; rates'!$F132)</f>
        <v>4.4659695431661288E-4</v>
      </c>
      <c r="Z140" s="29">
        <f ca="1">(1-'Flow probs &amp; rates'!$H132)*'Output - Variance decomp.'!I140/('Flow probs &amp; rates'!$E132+'Flow probs &amp; rates'!$F132)-'Flow probs &amp; rates'!$H132*'Output - Variance decomp.'!H140/('Flow probs &amp; rates'!$E132+'Flow probs &amp; rates'!$F132)</f>
        <v>4.714227242358475E-4</v>
      </c>
      <c r="AA140" s="29">
        <f ca="1">(1-'Flow probs &amp; rates'!$H132)*'Output - Variance decomp.'!K140/('Flow probs &amp; rates'!$E132+'Flow probs &amp; rates'!$F132)-'Flow probs &amp; rates'!$H132*'Output - Variance decomp.'!J140/('Flow probs &amp; rates'!$E132+'Flow probs &amp; rates'!$F132)</f>
        <v>-8.4133799662828212E-5</v>
      </c>
      <c r="AB140" s="29">
        <f ca="1">(1-'Flow probs &amp; rates'!$H132)*'Output - Variance decomp.'!M140/('Flow probs &amp; rates'!$E132+'Flow probs &amp; rates'!$F132)-'Flow probs &amp; rates'!$H132*'Output - Variance decomp.'!L140/('Flow probs &amp; rates'!$E132+'Flow probs &amp; rates'!$F132)</f>
        <v>1.4800920398425657E-4</v>
      </c>
      <c r="AC140" s="29">
        <f ca="1">(1-'Flow probs &amp; rates'!$H132)*'Output - Variance decomp.'!O140/('Flow probs &amp; rates'!$E132+'Flow probs &amp; rates'!$F132)-'Flow probs &amp; rates'!$H132*'Output - Variance decomp.'!N140/('Flow probs &amp; rates'!$E132+'Flow probs &amp; rates'!$F132)</f>
        <v>-1.1611418643210678E-8</v>
      </c>
      <c r="AD140" s="29">
        <f t="shared" ca="1" si="4"/>
        <v>3.8836513255053923E-4</v>
      </c>
    </row>
    <row r="141" spans="1:30" x14ac:dyDescent="0.35">
      <c r="A141" s="2" t="s">
        <v>189</v>
      </c>
      <c r="B141" s="29">
        <f t="array" aca="1" ref="B141:C141" ca="1">TRANSPOSE(MMULT(OFFSET('Useful matrices &amp; checks'!$Y$6,UsefulSeries!$O132,0):OFFSET('Useful matrices &amp; checks'!$Z$7,UsefulSeries!$O132,0),OFFSET('SS Taylor expansion'!$AE$6,UsefulSeries!$O132,0):OFFSET('SS Taylor expansion'!$AE$7,UsefulSeries!$O132,0)))+TRANSPOSE(MMULT(OFFSET('Useful matrices &amp; checks'!$AC$6,UsefulSeries!$O132,0):OFFSET('Useful matrices &amp; checks'!$AD$7,UsefulSeries!$O132,0),TRANSPOSE(B140:C140)))</f>
        <v>2.5384028712529508E-4</v>
      </c>
      <c r="C141" s="29">
        <f ca="1"/>
        <v>1.4324771030638055E-4</v>
      </c>
      <c r="D141" s="29">
        <f t="array" aca="1" ref="D141:E141" ca="1">TRANSPOSE(MMULT(OFFSET('Useful matrices &amp; checks'!$Y$6,UsefulSeries!$O132,0):OFFSET('Useful matrices &amp; checks'!$Z$7,UsefulSeries!$O132,0),OFFSET('SS Taylor expansion'!$AF$6,UsefulSeries!$O132,0):OFFSET('SS Taylor expansion'!$AF$7,UsefulSeries!$O132,0)))+TRANSPOSE(MMULT(OFFSET('Useful matrices &amp; checks'!$AC$6,UsefulSeries!$O132,0):OFFSET('Useful matrices &amp; checks'!$AD$7,UsefulSeries!$O132,0),TRANSPOSE(D140:E140)))</f>
        <v>-7.9988356893393809E-4</v>
      </c>
      <c r="E141" s="29">
        <f ca="1"/>
        <v>1.8965785246103396E-5</v>
      </c>
      <c r="F141" s="29">
        <f t="array" aca="1" ref="F141:G141" ca="1">TRANSPOSE(MMULT(OFFSET('Useful matrices &amp; checks'!$Y$6,UsefulSeries!$O132,0):OFFSET('Useful matrices &amp; checks'!$Z$7,UsefulSeries!$O132,0),OFFSET('SS Taylor expansion'!$AG$6,UsefulSeries!$O132,0):OFFSET('SS Taylor expansion'!$AG$7,UsefulSeries!$O132,0)))+TRANSPOSE(MMULT(OFFSET('Useful matrices &amp; checks'!$AC$6,UsefulSeries!$O132,0):OFFSET('Useful matrices &amp; checks'!$AD$7,UsefulSeries!$O132,0),TRANSPOSE(F140:G140)))</f>
        <v>8.8238598784216578E-5</v>
      </c>
      <c r="G141" s="29">
        <f ca="1"/>
        <v>-6.6847354710645925E-5</v>
      </c>
      <c r="H141" s="29">
        <f t="array" aca="1" ref="H141:I141" ca="1">TRANSPOSE(MMULT(OFFSET('Useful matrices &amp; checks'!$Y$6,UsefulSeries!$O132,0):OFFSET('Useful matrices &amp; checks'!$Z$7,UsefulSeries!$O132,0),OFFSET('SS Taylor expansion'!$AH$6,UsefulSeries!$O132,0):OFFSET('SS Taylor expansion'!$AH$7,UsefulSeries!$O132,0)))+TRANSPOSE(MMULT(OFFSET('Useful matrices &amp; checks'!$AC$6,UsefulSeries!$O132,0):OFFSET('Useful matrices &amp; checks'!$AD$7,UsefulSeries!$O132,0),TRANSPOSE(H140:I140)))</f>
        <v>2.3324617339251014E-4</v>
      </c>
      <c r="I141" s="29">
        <f ca="1"/>
        <v>-6.093671101780205E-5</v>
      </c>
      <c r="J141" s="29">
        <f t="array" aca="1" ref="J141:K141" ca="1">TRANSPOSE(MMULT(OFFSET('Useful matrices &amp; checks'!$Y$6,UsefulSeries!$O132,0):OFFSET('Useful matrices &amp; checks'!$Z$7,UsefulSeries!$O132,0),OFFSET('SS Taylor expansion'!$AI$6,UsefulSeries!$O132,0):OFFSET('SS Taylor expansion'!$AI$7,UsefulSeries!$O132,0)))+TRANSPOSE(MMULT(OFFSET('Useful matrices &amp; checks'!$AC$6,UsefulSeries!$O132,0):OFFSET('Useful matrices &amp; checks'!$AD$7,UsefulSeries!$O132,0),TRANSPOSE(J140:K140)))</f>
        <v>1.9322386770049785E-3</v>
      </c>
      <c r="K141" s="29">
        <f ca="1"/>
        <v>-3.8127078746382031E-5</v>
      </c>
      <c r="L141" s="29">
        <f t="array" aca="1" ref="L141:M141" ca="1">TRANSPOSE(MMULT(OFFSET('Useful matrices &amp; checks'!$Y$6,UsefulSeries!$O132,0):OFFSET('Useful matrices &amp; checks'!$Z$7,UsefulSeries!$O132,0),OFFSET('SS Taylor expansion'!$AJ$6,UsefulSeries!$O132,0):OFFSET('SS Taylor expansion'!$AJ$7,UsefulSeries!$O132,0)))+TRANSPOSE(MMULT(OFFSET('Useful matrices &amp; checks'!$AC$6,UsefulSeries!$O132,0):OFFSET('Useful matrices &amp; checks'!$AD$7,UsefulSeries!$O132,0),TRANSPOSE(L140:M140)))</f>
        <v>-5.5204395503768706E-4</v>
      </c>
      <c r="M141" s="29">
        <f ca="1"/>
        <v>-4.5162795637811066E-5</v>
      </c>
      <c r="N141" s="39">
        <f t="array" aca="1" ref="N141:O141" ca="1">TRANSPOSE(MMULT(OFFSET('Useful matrices &amp; checks'!$AC$6,UsefulSeries!$O132,0):OFFSET('Useful matrices &amp; checks'!$AD$7,UsefulSeries!$O132,0),TRANSPOSE(N140:O140)))</f>
        <v>2.0623852860528133E-7</v>
      </c>
      <c r="O141" s="39">
        <f ca="1"/>
        <v>-4.5940231044889681E-9</v>
      </c>
      <c r="P141" s="39">
        <f t="shared" ca="1" si="5"/>
        <v>-3.7938216267563939E-4</v>
      </c>
      <c r="Q141" s="39">
        <f t="shared" ca="1" si="6"/>
        <v>1.2557580825030341E-6</v>
      </c>
      <c r="R141" s="29"/>
      <c r="S141" s="29">
        <f>'Flow probs &amp; rates'!E134-'Flow probs &amp; rates'!E133</f>
        <v>7.764602881883409E-4</v>
      </c>
      <c r="T141" s="29">
        <f>'Flow probs &amp; rates'!F134-'Flow probs &amp; rates'!F133</f>
        <v>-4.7609280500758577E-5</v>
      </c>
      <c r="U141" s="29">
        <f>'Flow probs &amp; rates'!H134-'Flow probs &amp; rates'!H133</f>
        <v>9.7559020985663741E-4</v>
      </c>
      <c r="V141" s="29"/>
      <c r="W141" s="29">
        <f ca="1">(1-'Flow probs &amp; rates'!$H133)*'Output - Variance decomp.'!C141/('Flow probs &amp; rates'!$E133+'Flow probs &amp; rates'!$F133)-'Flow probs &amp; rates'!$H133*'Output - Variance decomp.'!B141/('Flow probs &amp; rates'!$E133+'Flow probs &amp; rates'!$F133)</f>
        <v>1.9011127331935497E-4</v>
      </c>
      <c r="X141" s="29">
        <f ca="1">(1-'Flow probs &amp; rates'!$H133)*'Output - Variance decomp.'!E141/('Flow probs &amp; rates'!$E133+'Flow probs &amp; rates'!$F133)-'Flow probs &amp; rates'!$H133*'Output - Variance decomp.'!D141/('Flow probs &amp; rates'!$E133+'Flow probs &amp; rates'!$F133)</f>
        <v>7.5246498333152268E-5</v>
      </c>
      <c r="Y141" s="29">
        <f ca="1">(1-'Flow probs &amp; rates'!$H133)*'Output - Variance decomp.'!G141/('Flow probs &amp; rates'!$E133+'Flow probs &amp; rates'!$F133)-'Flow probs &amp; rates'!$H133*'Output - Variance decomp.'!F141/('Flow probs &amp; rates'!$E133+'Flow probs &amp; rates'!$F133)</f>
        <v>-1.0113468085450891E-4</v>
      </c>
      <c r="Z141" s="29">
        <f ca="1">(1-'Flow probs &amp; rates'!$H133)*'Output - Variance decomp.'!I141/('Flow probs &amp; rates'!$E133+'Flow probs &amp; rates'!$F133)-'Flow probs &amp; rates'!$H133*'Output - Variance decomp.'!H141/('Flow probs &amp; rates'!$E133+'Flow probs &amp; rates'!$F133)</f>
        <v>-1.013731300548671E-4</v>
      </c>
      <c r="AA141" s="29">
        <f ca="1">(1-'Flow probs &amp; rates'!$H133)*'Output - Variance decomp.'!K141/('Flow probs &amp; rates'!$E133+'Flow probs &amp; rates'!$F133)-'Flow probs &amp; rates'!$H133*'Output - Variance decomp.'!J141/('Flow probs &amp; rates'!$E133+'Flow probs &amp; rates'!$F133)</f>
        <v>-1.7074811764445749E-4</v>
      </c>
      <c r="AB141" s="29">
        <f ca="1">(1-'Flow probs &amp; rates'!$H133)*'Output - Variance decomp.'!M141/('Flow probs &amp; rates'!$E133+'Flow probs &amp; rates'!$F133)-'Flow probs &amp; rates'!$H133*'Output - Variance decomp.'!L141/('Flow probs &amp; rates'!$E133+'Flow probs &amp; rates'!$F133)</f>
        <v>-3.157931342203691E-5</v>
      </c>
      <c r="AC141" s="29">
        <f ca="1">(1-'Flow probs &amp; rates'!$H133)*'Output - Variance decomp.'!O141/('Flow probs &amp; rates'!$E133+'Flow probs &amp; rates'!$F133)-'Flow probs &amp; rates'!$H133*'Output - Variance decomp.'!N141/('Flow probs &amp; rates'!$E133+'Flow probs &amp; rates'!$F133)</f>
        <v>-1.8976835177329155E-8</v>
      </c>
      <c r="AD141" s="29">
        <f t="shared" ca="1" si="4"/>
        <v>1.1150866570151779E-3</v>
      </c>
    </row>
    <row r="142" spans="1:30" x14ac:dyDescent="0.35">
      <c r="A142" s="2" t="s">
        <v>190</v>
      </c>
      <c r="B142" s="29">
        <f t="array" aca="1" ref="B142:C142" ca="1">TRANSPOSE(MMULT(OFFSET('Useful matrices &amp; checks'!$Y$6,UsefulSeries!$O133,0):OFFSET('Useful matrices &amp; checks'!$Z$7,UsefulSeries!$O133,0),OFFSET('SS Taylor expansion'!$AE$6,UsefulSeries!$O133,0):OFFSET('SS Taylor expansion'!$AE$7,UsefulSeries!$O133,0)))+TRANSPOSE(MMULT(OFFSET('Useful matrices &amp; checks'!$AC$6,UsefulSeries!$O133,0):OFFSET('Useful matrices &amp; checks'!$AD$7,UsefulSeries!$O133,0),TRANSPOSE(B141:C141)))</f>
        <v>-7.2325086826696336E-4</v>
      </c>
      <c r="C142" s="29">
        <f ca="1"/>
        <v>9.6391344308811194E-4</v>
      </c>
      <c r="D142" s="29">
        <f t="array" aca="1" ref="D142:E142" ca="1">TRANSPOSE(MMULT(OFFSET('Useful matrices &amp; checks'!$Y$6,UsefulSeries!$O133,0):OFFSET('Useful matrices &amp; checks'!$Z$7,UsefulSeries!$O133,0),OFFSET('SS Taylor expansion'!$AF$6,UsefulSeries!$O133,0):OFFSET('SS Taylor expansion'!$AF$7,UsefulSeries!$O133,0)))+TRANSPOSE(MMULT(OFFSET('Useful matrices &amp; checks'!$AC$6,UsefulSeries!$O133,0):OFFSET('Useful matrices &amp; checks'!$AD$7,UsefulSeries!$O133,0),TRANSPOSE(D141:E141)))</f>
        <v>-4.5384682312336595E-4</v>
      </c>
      <c r="E142" s="29">
        <f ca="1"/>
        <v>7.3518111423756511E-6</v>
      </c>
      <c r="F142" s="29">
        <f t="array" aca="1" ref="F142:G142" ca="1">TRANSPOSE(MMULT(OFFSET('Useful matrices &amp; checks'!$Y$6,UsefulSeries!$O133,0):OFFSET('Useful matrices &amp; checks'!$Z$7,UsefulSeries!$O133,0),OFFSET('SS Taylor expansion'!$AG$6,UsefulSeries!$O133,0):OFFSET('SS Taylor expansion'!$AG$7,UsefulSeries!$O133,0)))+TRANSPOSE(MMULT(OFFSET('Useful matrices &amp; checks'!$AC$6,UsefulSeries!$O133,0):OFFSET('Useful matrices &amp; checks'!$AD$7,UsefulSeries!$O133,0),TRANSPOSE(F141:G141)))</f>
        <v>-6.9182983552084032E-5</v>
      </c>
      <c r="G142" s="29">
        <f ca="1"/>
        <v>8.4545276135119922E-5</v>
      </c>
      <c r="H142" s="29">
        <f t="array" aca="1" ref="H142:I142" ca="1">TRANSPOSE(MMULT(OFFSET('Useful matrices &amp; checks'!$Y$6,UsefulSeries!$O133,0):OFFSET('Useful matrices &amp; checks'!$Z$7,UsefulSeries!$O133,0),OFFSET('SS Taylor expansion'!$AH$6,UsefulSeries!$O133,0):OFFSET('SS Taylor expansion'!$AH$7,UsefulSeries!$O133,0)))+TRANSPOSE(MMULT(OFFSET('Useful matrices &amp; checks'!$AC$6,UsefulSeries!$O133,0):OFFSET('Useful matrices &amp; checks'!$AD$7,UsefulSeries!$O133,0),TRANSPOSE(H141:I141)))</f>
        <v>2.3048692501261871E-4</v>
      </c>
      <c r="I142" s="29">
        <f ca="1"/>
        <v>5.2045322511849109E-5</v>
      </c>
      <c r="J142" s="29">
        <f t="array" aca="1" ref="J142:K142" ca="1">TRANSPOSE(MMULT(OFFSET('Useful matrices &amp; checks'!$Y$6,UsefulSeries!$O133,0):OFFSET('Useful matrices &amp; checks'!$Z$7,UsefulSeries!$O133,0),OFFSET('SS Taylor expansion'!$AI$6,UsefulSeries!$O133,0):OFFSET('SS Taylor expansion'!$AI$7,UsefulSeries!$O133,0)))+TRANSPOSE(MMULT(OFFSET('Useful matrices &amp; checks'!$AC$6,UsefulSeries!$O133,0):OFFSET('Useful matrices &amp; checks'!$AD$7,UsefulSeries!$O133,0),TRANSPOSE(J141:K141)))</f>
        <v>2.138310315821978E-3</v>
      </c>
      <c r="K142" s="29">
        <f ca="1"/>
        <v>-2.399291845333116E-6</v>
      </c>
      <c r="L142" s="29">
        <f t="array" aca="1" ref="L142:M142" ca="1">TRANSPOSE(MMULT(OFFSET('Useful matrices &amp; checks'!$Y$6,UsefulSeries!$O133,0):OFFSET('Useful matrices &amp; checks'!$Z$7,UsefulSeries!$O133,0),OFFSET('SS Taylor expansion'!$AJ$6,UsefulSeries!$O133,0):OFFSET('SS Taylor expansion'!$AJ$7,UsefulSeries!$O133,0)))+TRANSPOSE(MMULT(OFFSET('Useful matrices &amp; checks'!$AC$6,UsefulSeries!$O133,0):OFFSET('Useful matrices &amp; checks'!$AD$7,UsefulSeries!$O133,0),TRANSPOSE(L141:M141)))</f>
        <v>-3.9516618582455503E-4</v>
      </c>
      <c r="M142" s="29">
        <f ca="1"/>
        <v>6.5062932280443597E-4</v>
      </c>
      <c r="N142" s="39">
        <f t="array" aca="1" ref="N142:O142" ca="1">TRANSPOSE(MMULT(OFFSET('Useful matrices &amp; checks'!$AC$6,UsefulSeries!$O133,0):OFFSET('Useful matrices &amp; checks'!$AD$7,UsefulSeries!$O133,0),TRANSPOSE(N141:O141)))</f>
        <v>2.0082401060182266E-7</v>
      </c>
      <c r="O142" s="39">
        <f ca="1"/>
        <v>-8.3039905471581877E-10</v>
      </c>
      <c r="P142" s="39">
        <f t="shared" ca="1" si="5"/>
        <v>-4.2136016428599395E-4</v>
      </c>
      <c r="Q142" s="39">
        <f t="shared" ca="1" si="6"/>
        <v>4.3759622792277662E-5</v>
      </c>
      <c r="R142" s="29"/>
      <c r="S142" s="29">
        <f>'Flow probs &amp; rates'!E135-'Flow probs &amp; rates'!E134</f>
        <v>3.0619103979223627E-4</v>
      </c>
      <c r="T142" s="29">
        <f>'Flow probs &amp; rates'!F135-'Flow probs &amp; rates'!F134</f>
        <v>1.7998446762297823E-3</v>
      </c>
      <c r="U142" s="29">
        <f>'Flow probs &amp; rates'!H135-'Flow probs &amp; rates'!H134</f>
        <v>1.110619694733736E-3</v>
      </c>
      <c r="V142" s="29"/>
      <c r="W142" s="29">
        <f ca="1">(1-'Flow probs &amp; rates'!$H134)*'Output - Variance decomp.'!C142/('Flow probs &amp; rates'!$E134+'Flow probs &amp; rates'!$F134)-'Flow probs &amp; rates'!$H134*'Output - Variance decomp.'!B142/('Flow probs &amp; rates'!$E134+'Flow probs &amp; rates'!$F134)</f>
        <v>1.4234324737162334E-3</v>
      </c>
      <c r="X142" s="29">
        <f ca="1">(1-'Flow probs &amp; rates'!$H134)*'Output - Variance decomp.'!E142/('Flow probs &amp; rates'!$E134+'Flow probs &amp; rates'!$F134)-'Flow probs &amp; rates'!$H134*'Output - Variance decomp.'!D142/('Flow probs &amp; rates'!$E134+'Flow probs &amp; rates'!$F134)</f>
        <v>3.8415531785977894E-5</v>
      </c>
      <c r="Y142" s="29">
        <f ca="1">(1-'Flow probs &amp; rates'!$H134)*'Output - Variance decomp.'!G142/('Flow probs &amp; rates'!$E134+'Flow probs &amp; rates'!$F134)-'Flow probs &amp; rates'!$H134*'Output - Variance decomp.'!F142/('Flow probs &amp; rates'!$E134+'Flow probs &amp; rates'!$F134)</f>
        <v>1.2520312208043018E-4</v>
      </c>
      <c r="Z142" s="29">
        <f ca="1">(1-'Flow probs &amp; rates'!$H134)*'Output - Variance decomp.'!I142/('Flow probs &amp; rates'!$E134+'Flow probs &amp; rates'!$F134)-'Flow probs &amp; rates'!$H134*'Output - Variance decomp.'!H142/('Flow probs &amp; rates'!$E134+'Flow probs &amp; rates'!$F134)</f>
        <v>6.0287947832784035E-5</v>
      </c>
      <c r="AA142" s="29">
        <f ca="1">(1-'Flow probs &amp; rates'!$H134)*'Output - Variance decomp.'!K142/('Flow probs &amp; rates'!$E134+'Flow probs &amp; rates'!$F134)-'Flow probs &amp; rates'!$H134*'Output - Variance decomp.'!J142/('Flow probs &amp; rates'!$E134+'Flow probs &amp; rates'!$F134)</f>
        <v>-1.3487469029568015E-4</v>
      </c>
      <c r="AB142" s="29">
        <f ca="1">(1-'Flow probs &amp; rates'!$H134)*'Output - Variance decomp.'!M142/('Flow probs &amp; rates'!$E134+'Flow probs &amp; rates'!$F134)-'Flow probs &amp; rates'!$H134*'Output - Variance decomp.'!L142/('Flow probs &amp; rates'!$E134+'Flow probs &amp; rates'!$F134)</f>
        <v>9.5508093835748619E-4</v>
      </c>
      <c r="AC142" s="29">
        <f ca="1">(1-'Flow probs &amp; rates'!$H134)*'Output - Variance decomp.'!O142/('Flow probs &amp; rates'!$E134+'Flow probs &amp; rates'!$F134)-'Flow probs &amp; rates'!$H134*'Output - Variance decomp.'!N142/('Flow probs &amp; rates'!$E134+'Flow probs &amp; rates'!$F134)</f>
        <v>-1.3532651373035266E-8</v>
      </c>
      <c r="AD142" s="29">
        <f t="shared" ref="AD142:AD205" ca="1" si="7">U142-SUM(W142:AC142)</f>
        <v>-1.3569120960921226E-3</v>
      </c>
    </row>
    <row r="143" spans="1:30" x14ac:dyDescent="0.35">
      <c r="A143" s="2" t="s">
        <v>191</v>
      </c>
      <c r="B143" s="29">
        <f t="array" aca="1" ref="B143:C143" ca="1">TRANSPOSE(MMULT(OFFSET('Useful matrices &amp; checks'!$Y$6,UsefulSeries!$O134,0):OFFSET('Useful matrices &amp; checks'!$Z$7,UsefulSeries!$O134,0),OFFSET('SS Taylor expansion'!$AE$6,UsefulSeries!$O134,0):OFFSET('SS Taylor expansion'!$AE$7,UsefulSeries!$O134,0)))+TRANSPOSE(MMULT(OFFSET('Useful matrices &amp; checks'!$AC$6,UsefulSeries!$O134,0):OFFSET('Useful matrices &amp; checks'!$AD$7,UsefulSeries!$O134,0),TRANSPOSE(B142:C142)))</f>
        <v>-5.6943873274236995E-4</v>
      </c>
      <c r="C143" s="29">
        <f ca="1"/>
        <v>6.6807559423727545E-4</v>
      </c>
      <c r="D143" s="29">
        <f t="array" aca="1" ref="D143:E143" ca="1">TRANSPOSE(MMULT(OFFSET('Useful matrices &amp; checks'!$Y$6,UsefulSeries!$O134,0):OFFSET('Useful matrices &amp; checks'!$Z$7,UsefulSeries!$O134,0),OFFSET('SS Taylor expansion'!$AF$6,UsefulSeries!$O134,0):OFFSET('SS Taylor expansion'!$AF$7,UsefulSeries!$O134,0)))+TRANSPOSE(MMULT(OFFSET('Useful matrices &amp; checks'!$AC$6,UsefulSeries!$O134,0):OFFSET('Useful matrices &amp; checks'!$AD$7,UsefulSeries!$O134,0),TRANSPOSE(D142:E142)))</f>
        <v>-1.2188774353282157E-3</v>
      </c>
      <c r="E143" s="29">
        <f ca="1"/>
        <v>3.7115672637118475E-5</v>
      </c>
      <c r="F143" s="29">
        <f t="array" aca="1" ref="F143:G143" ca="1">TRANSPOSE(MMULT(OFFSET('Useful matrices &amp; checks'!$Y$6,UsefulSeries!$O134,0):OFFSET('Useful matrices &amp; checks'!$Z$7,UsefulSeries!$O134,0),OFFSET('SS Taylor expansion'!$AG$6,UsefulSeries!$O134,0):OFFSET('SS Taylor expansion'!$AG$7,UsefulSeries!$O134,0)))+TRANSPOSE(MMULT(OFFSET('Useful matrices &amp; checks'!$AC$6,UsefulSeries!$O134,0):OFFSET('Useful matrices &amp; checks'!$AD$7,UsefulSeries!$O134,0),TRANSPOSE(F142:G142)))</f>
        <v>-1.0778301639568157E-4</v>
      </c>
      <c r="G143" s="29">
        <f ca="1"/>
        <v>1.0877413739614497E-4</v>
      </c>
      <c r="H143" s="29">
        <f t="array" aca="1" ref="H143:I143" ca="1">TRANSPOSE(MMULT(OFFSET('Useful matrices &amp; checks'!$Y$6,UsefulSeries!$O134,0):OFFSET('Useful matrices &amp; checks'!$Z$7,UsefulSeries!$O134,0),OFFSET('SS Taylor expansion'!$AH$6,UsefulSeries!$O134,0):OFFSET('SS Taylor expansion'!$AH$7,UsefulSeries!$O134,0)))+TRANSPOSE(MMULT(OFFSET('Useful matrices &amp; checks'!$AC$6,UsefulSeries!$O134,0):OFFSET('Useful matrices &amp; checks'!$AD$7,UsefulSeries!$O134,0),TRANSPOSE(H142:I142)))</f>
        <v>1.2162625844952763E-4</v>
      </c>
      <c r="I143" s="29">
        <f ca="1"/>
        <v>-5.6320307525833415E-4</v>
      </c>
      <c r="J143" s="29">
        <f t="array" aca="1" ref="J143:K143" ca="1">TRANSPOSE(MMULT(OFFSET('Useful matrices &amp; checks'!$Y$6,UsefulSeries!$O134,0):OFFSET('Useful matrices &amp; checks'!$Z$7,UsefulSeries!$O134,0),OFFSET('SS Taylor expansion'!$AI$6,UsefulSeries!$O134,0):OFFSET('SS Taylor expansion'!$AI$7,UsefulSeries!$O134,0)))+TRANSPOSE(MMULT(OFFSET('Useful matrices &amp; checks'!$AC$6,UsefulSeries!$O134,0):OFFSET('Useful matrices &amp; checks'!$AD$7,UsefulSeries!$O134,0),TRANSPOSE(J142:K142)))</f>
        <v>1.0080961383387231E-3</v>
      </c>
      <c r="K143" s="29">
        <f ca="1"/>
        <v>-3.4389653663558183E-5</v>
      </c>
      <c r="L143" s="29">
        <f t="array" aca="1" ref="L143:M143" ca="1">TRANSPOSE(MMULT(OFFSET('Useful matrices &amp; checks'!$Y$6,UsefulSeries!$O134,0):OFFSET('Useful matrices &amp; checks'!$Z$7,UsefulSeries!$O134,0),OFFSET('SS Taylor expansion'!$AJ$6,UsefulSeries!$O134,0):OFFSET('SS Taylor expansion'!$AJ$7,UsefulSeries!$O134,0)))+TRANSPOSE(MMULT(OFFSET('Useful matrices &amp; checks'!$AC$6,UsefulSeries!$O134,0):OFFSET('Useful matrices &amp; checks'!$AD$7,UsefulSeries!$O134,0),TRANSPOSE(L142:M142)))</f>
        <v>-2.5248463440404089E-4</v>
      </c>
      <c r="M143" s="29">
        <f ca="1"/>
        <v>7.9667111861881582E-5</v>
      </c>
      <c r="N143" s="39">
        <f t="array" aca="1" ref="N143:O143" ca="1">TRANSPOSE(MMULT(OFFSET('Useful matrices &amp; checks'!$AC$6,UsefulSeries!$O134,0):OFFSET('Useful matrices &amp; checks'!$AD$7,UsefulSeries!$O134,0),TRANSPOSE(N142:O142)))</f>
        <v>1.8381374720775859E-7</v>
      </c>
      <c r="O143" s="39">
        <f ca="1"/>
        <v>-5.8735126986424894E-9</v>
      </c>
      <c r="P143" s="39">
        <f t="shared" ref="P143:P206" ca="1" si="8">S143-B143-D143-F143-H143-J143-L143-N143</f>
        <v>-4.2151013262226104E-4</v>
      </c>
      <c r="Q143" s="39">
        <f t="shared" ref="Q143:Q206" ca="1" si="9">T143-C143-E143-G143-I143-K143-M143-O143</f>
        <v>-1.6846776067415265E-5</v>
      </c>
      <c r="R143" s="29"/>
      <c r="S143" s="29">
        <f>'Flow probs &amp; rates'!E136-'Flow probs &amp; rates'!E135</f>
        <v>-1.4401877409571107E-3</v>
      </c>
      <c r="T143" s="29">
        <f>'Flow probs &amp; rates'!F136-'Flow probs &amp; rates'!F135</f>
        <v>2.7918713763041419E-4</v>
      </c>
      <c r="U143" s="29">
        <f>'Flow probs &amp; rates'!H136-'Flow probs &amp; rates'!H135</f>
        <v>5.9781136261538581E-4</v>
      </c>
      <c r="V143" s="29"/>
      <c r="W143" s="29">
        <f ca="1">(1-'Flow probs &amp; rates'!$H135)*'Output - Variance decomp.'!C143/('Flow probs &amp; rates'!$E135+'Flow probs &amp; rates'!$F135)-'Flow probs &amp; rates'!$H135*'Output - Variance decomp.'!B143/('Flow probs &amp; rates'!$E135+'Flow probs &amp; rates'!$F135)</f>
        <v>9.8748564572485225E-4</v>
      </c>
      <c r="X143" s="29">
        <f ca="1">(1-'Flow probs &amp; rates'!$H135)*'Output - Variance decomp.'!E143/('Flow probs &amp; rates'!$E135+'Flow probs &amp; rates'!$F135)-'Flow probs &amp; rates'!$H135*'Output - Variance decomp.'!D143/('Flow probs &amp; rates'!$E135+'Flow probs &amp; rates'!$F135)</f>
        <v>1.29573406160925E-4</v>
      </c>
      <c r="Y143" s="29">
        <f ca="1">(1-'Flow probs &amp; rates'!$H135)*'Output - Variance decomp.'!G143/('Flow probs &amp; rates'!$E135+'Flow probs &amp; rates'!$F135)-'Flow probs &amp; rates'!$H135*'Output - Variance decomp.'!F143/('Flow probs &amp; rates'!$E135+'Flow probs &amp; rates'!$F135)</f>
        <v>1.6172782173471312E-4</v>
      </c>
      <c r="Z143" s="29">
        <f ca="1">(1-'Flow probs &amp; rates'!$H135)*'Output - Variance decomp.'!I143/('Flow probs &amp; rates'!$E135+'Flow probs &amp; rates'!$F135)-'Flow probs &amp; rates'!$H135*'Output - Variance decomp.'!H143/('Flow probs &amp; rates'!$E135+'Flow probs &amp; rates'!$F135)</f>
        <v>-8.0991765400494336E-4</v>
      </c>
      <c r="AA143" s="29">
        <f ca="1">(1-'Flow probs &amp; rates'!$H135)*'Output - Variance decomp.'!K143/('Flow probs &amp; rates'!$E135+'Flow probs &amp; rates'!$F135)-'Flow probs &amp; rates'!$H135*'Output - Variance decomp.'!J143/('Flow probs &amp; rates'!$E135+'Flow probs &amp; rates'!$F135)</f>
        <v>-1.1242591634327262E-4</v>
      </c>
      <c r="AB143" s="29">
        <f ca="1">(1-'Flow probs &amp; rates'!$H135)*'Output - Variance decomp.'!M143/('Flow probs &amp; rates'!$E135+'Flow probs &amp; rates'!$F135)-'Flow probs &amp; rates'!$H135*'Output - Variance decomp.'!L143/('Flow probs &amp; rates'!$E135+'Flow probs &amp; rates'!$F135)</f>
        <v>1.293718510237953E-4</v>
      </c>
      <c r="AC143" s="29">
        <f ca="1">(1-'Flow probs &amp; rates'!$H135)*'Output - Variance decomp.'!O143/('Flow probs &amp; rates'!$E135+'Flow probs &amp; rates'!$F135)-'Flow probs &amp; rates'!$H135*'Output - Variance decomp.'!N143/('Flow probs &amp; rates'!$E135+'Flow probs &amp; rates'!$F135)</f>
        <v>-1.9933933177384224E-8</v>
      </c>
      <c r="AD143" s="29">
        <f t="shared" ca="1" si="7"/>
        <v>1.1201614225249363E-4</v>
      </c>
    </row>
    <row r="144" spans="1:30" x14ac:dyDescent="0.35">
      <c r="A144" s="2" t="s">
        <v>192</v>
      </c>
      <c r="B144" s="29">
        <f t="array" aca="1" ref="B144:C144" ca="1">TRANSPOSE(MMULT(OFFSET('Useful matrices &amp; checks'!$Y$6,UsefulSeries!$O135,0):OFFSET('Useful matrices &amp; checks'!$Z$7,UsefulSeries!$O135,0),OFFSET('SS Taylor expansion'!$AE$6,UsefulSeries!$O135,0):OFFSET('SS Taylor expansion'!$AE$7,UsefulSeries!$O135,0)))+TRANSPOSE(MMULT(OFFSET('Useful matrices &amp; checks'!$AC$6,UsefulSeries!$O135,0):OFFSET('Useful matrices &amp; checks'!$AD$7,UsefulSeries!$O135,0),TRANSPOSE(B143:C143)))</f>
        <v>-3.6385087327833352E-4</v>
      </c>
      <c r="C144" s="29">
        <f ca="1"/>
        <v>3.4020987793768263E-4</v>
      </c>
      <c r="D144" s="29">
        <f t="array" aca="1" ref="D144:E144" ca="1">TRANSPOSE(MMULT(OFFSET('Useful matrices &amp; checks'!$Y$6,UsefulSeries!$O135,0):OFFSET('Useful matrices &amp; checks'!$Z$7,UsefulSeries!$O135,0),OFFSET('SS Taylor expansion'!$AF$6,UsefulSeries!$O135,0):OFFSET('SS Taylor expansion'!$AF$7,UsefulSeries!$O135,0)))+TRANSPOSE(MMULT(OFFSET('Useful matrices &amp; checks'!$AC$6,UsefulSeries!$O135,0):OFFSET('Useful matrices &amp; checks'!$AD$7,UsefulSeries!$O135,0),TRANSPOSE(D143:E143)))</f>
        <v>-4.6463267636062385E-4</v>
      </c>
      <c r="E144" s="29">
        <f ca="1"/>
        <v>1.7420471634263961E-5</v>
      </c>
      <c r="F144" s="29">
        <f t="array" aca="1" ref="F144:G144" ca="1">TRANSPOSE(MMULT(OFFSET('Useful matrices &amp; checks'!$Y$6,UsefulSeries!$O135,0):OFFSET('Useful matrices &amp; checks'!$Z$7,UsefulSeries!$O135,0),OFFSET('SS Taylor expansion'!$AG$6,UsefulSeries!$O135,0):OFFSET('SS Taylor expansion'!$AG$7,UsefulSeries!$O135,0)))+TRANSPOSE(MMULT(OFFSET('Useful matrices &amp; checks'!$AC$6,UsefulSeries!$O135,0):OFFSET('Useful matrices &amp; checks'!$AD$7,UsefulSeries!$O135,0),TRANSPOSE(F143:G143)))</f>
        <v>4.8747190135915697E-4</v>
      </c>
      <c r="G144" s="29">
        <f ca="1"/>
        <v>-4.335355176776858E-4</v>
      </c>
      <c r="H144" s="29">
        <f t="array" aca="1" ref="H144:I144" ca="1">TRANSPOSE(MMULT(OFFSET('Useful matrices &amp; checks'!$Y$6,UsefulSeries!$O135,0):OFFSET('Useful matrices &amp; checks'!$Z$7,UsefulSeries!$O135,0),OFFSET('SS Taylor expansion'!$AH$6,UsefulSeries!$O135,0):OFFSET('SS Taylor expansion'!$AH$7,UsefulSeries!$O135,0)))+TRANSPOSE(MMULT(OFFSET('Useful matrices &amp; checks'!$AC$6,UsefulSeries!$O135,0):OFFSET('Useful matrices &amp; checks'!$AD$7,UsefulSeries!$O135,0),TRANSPOSE(H143:I143)))</f>
        <v>2.0043282747714318E-5</v>
      </c>
      <c r="I144" s="29">
        <f ca="1"/>
        <v>-5.3841747856347598E-5</v>
      </c>
      <c r="J144" s="29">
        <f t="array" aca="1" ref="J144:K144" ca="1">TRANSPOSE(MMULT(OFFSET('Useful matrices &amp; checks'!$Y$6,UsefulSeries!$O135,0):OFFSET('Useful matrices &amp; checks'!$Z$7,UsefulSeries!$O135,0),OFFSET('SS Taylor expansion'!$AI$6,UsefulSeries!$O135,0):OFFSET('SS Taylor expansion'!$AI$7,UsefulSeries!$O135,0)))+TRANSPOSE(MMULT(OFFSET('Useful matrices &amp; checks'!$AC$6,UsefulSeries!$O135,0):OFFSET('Useful matrices &amp; checks'!$AD$7,UsefulSeries!$O135,0),TRANSPOSE(J143:K143)))</f>
        <v>1.0741907801982118E-3</v>
      </c>
      <c r="K144" s="29">
        <f ca="1"/>
        <v>-7.9497739046203651E-6</v>
      </c>
      <c r="L144" s="29">
        <f t="array" aca="1" ref="L144:M144" ca="1">TRANSPOSE(MMULT(OFFSET('Useful matrices &amp; checks'!$Y$6,UsefulSeries!$O135,0):OFFSET('Useful matrices &amp; checks'!$Z$7,UsefulSeries!$O135,0),OFFSET('SS Taylor expansion'!$AJ$6,UsefulSeries!$O135,0):OFFSET('SS Taylor expansion'!$AJ$7,UsefulSeries!$O135,0)))+TRANSPOSE(MMULT(OFFSET('Useful matrices &amp; checks'!$AC$6,UsefulSeries!$O135,0):OFFSET('Useful matrices &amp; checks'!$AD$7,UsefulSeries!$O135,0),TRANSPOSE(L143:M143)))</f>
        <v>-1.6087385205258657E-4</v>
      </c>
      <c r="M144" s="29">
        <f ca="1"/>
        <v>4.1190971143133405E-4</v>
      </c>
      <c r="N144" s="39">
        <f t="array" aca="1" ref="N144:O144" ca="1">TRANSPOSE(MMULT(OFFSET('Useful matrices &amp; checks'!$AC$6,UsefulSeries!$O135,0):OFFSET('Useful matrices &amp; checks'!$AD$7,UsefulSeries!$O135,0),TRANSPOSE(N143:O143)))</f>
        <v>1.7166548790589426E-7</v>
      </c>
      <c r="O144" s="39">
        <f ca="1"/>
        <v>-1.5335743126255764E-9</v>
      </c>
      <c r="P144" s="39">
        <f t="shared" ca="1" si="8"/>
        <v>-3.7941129618704886E-4</v>
      </c>
      <c r="Q144" s="39">
        <f t="shared" ca="1" si="9"/>
        <v>-5.7443504698366716E-5</v>
      </c>
      <c r="R144" s="29"/>
      <c r="S144" s="29">
        <f>'Flow probs &amp; rates'!E137-'Flow probs &amp; rates'!E136</f>
        <v>2.1310893191439639E-4</v>
      </c>
      <c r="T144" s="29">
        <f>'Flow probs &amp; rates'!F137-'Flow probs &amp; rates'!F136</f>
        <v>2.1676798329194752E-4</v>
      </c>
      <c r="U144" s="29">
        <f>'Flow probs &amp; rates'!H137-'Flow probs &amp; rates'!H136</f>
        <v>3.5614868866886557E-4</v>
      </c>
      <c r="V144" s="29"/>
      <c r="W144" s="29">
        <f ca="1">(1-'Flow probs &amp; rates'!$H136)*'Output - Variance decomp.'!C144/('Flow probs &amp; rates'!$E136+'Flow probs &amp; rates'!$F136)-'Flow probs &amp; rates'!$H136*'Output - Variance decomp.'!B144/('Flow probs &amp; rates'!$E136+'Flow probs &amp; rates'!$F136)</f>
        <v>5.0841343587767769E-4</v>
      </c>
      <c r="X144" s="29">
        <f ca="1">(1-'Flow probs &amp; rates'!$H136)*'Output - Variance decomp.'!E144/('Flow probs &amp; rates'!$E136+'Flow probs &amp; rates'!$F136)-'Flow probs &amp; rates'!$H136*'Output - Variance decomp.'!D144/('Flow probs &amp; rates'!$E136+'Flow probs &amp; rates'!$F136)</f>
        <v>5.454583597150403E-5</v>
      </c>
      <c r="Y144" s="29">
        <f ca="1">(1-'Flow probs &amp; rates'!$H136)*'Output - Variance decomp.'!G144/('Flow probs &amp; rates'!$E136+'Flow probs &amp; rates'!$F136)-'Flow probs &amp; rates'!$H136*'Output - Variance decomp.'!F144/('Flow probs &amp; rates'!$E136+'Flow probs &amp; rates'!$F136)</f>
        <v>-6.494024802577255E-4</v>
      </c>
      <c r="Z144" s="29">
        <f ca="1">(1-'Flow probs &amp; rates'!$H136)*'Output - Variance decomp.'!I144/('Flow probs &amp; rates'!$E136+'Flow probs &amp; rates'!$F136)-'Flow probs &amp; rates'!$H136*'Output - Variance decomp.'!H144/('Flow probs &amp; rates'!$E136+'Flow probs &amp; rates'!$F136)</f>
        <v>-7.806181625505218E-5</v>
      </c>
      <c r="AA144" s="29">
        <f ca="1">(1-'Flow probs &amp; rates'!$H136)*'Output - Variance decomp.'!K144/('Flow probs &amp; rates'!$E136+'Flow probs &amp; rates'!$F136)-'Flow probs &amp; rates'!$H136*'Output - Variance decomp.'!J144/('Flow probs &amp; rates'!$E136+'Flow probs &amp; rates'!$F136)</f>
        <v>-8.0008751674013842E-5</v>
      </c>
      <c r="AB144" s="29">
        <f ca="1">(1-'Flow probs &amp; rates'!$H136)*'Output - Variance decomp.'!M144/('Flow probs &amp; rates'!$E136+'Flow probs &amp; rates'!$F136)-'Flow probs &amp; rates'!$H136*'Output - Variance decomp.'!L144/('Flow probs &amp; rates'!$E136+'Flow probs &amp; rates'!$F136)</f>
        <v>5.9768410105033663E-4</v>
      </c>
      <c r="AC144" s="29">
        <f ca="1">(1-'Flow probs &amp; rates'!$H136)*'Output - Variance decomp.'!O144/('Flow probs &amp; rates'!$E136+'Flow probs &amp; rates'!$F136)-'Flow probs &amp; rates'!$H136*'Output - Variance decomp.'!N144/('Flow probs &amp; rates'!$E136+'Flow probs &amp; rates'!$F136)</f>
        <v>-1.3161359367530102E-8</v>
      </c>
      <c r="AD144" s="29">
        <f t="shared" ca="1" si="7"/>
        <v>2.9915253155062493E-6</v>
      </c>
    </row>
    <row r="145" spans="1:30" x14ac:dyDescent="0.35">
      <c r="A145" s="2" t="s">
        <v>193</v>
      </c>
      <c r="B145" s="29">
        <f t="array" aca="1" ref="B145:C145" ca="1">TRANSPOSE(MMULT(OFFSET('Useful matrices &amp; checks'!$Y$6,UsefulSeries!$O136,0):OFFSET('Useful matrices &amp; checks'!$Z$7,UsefulSeries!$O136,0),OFFSET('SS Taylor expansion'!$AE$6,UsefulSeries!$O136,0):OFFSET('SS Taylor expansion'!$AE$7,UsefulSeries!$O136,0)))+TRANSPOSE(MMULT(OFFSET('Useful matrices &amp; checks'!$AC$6,UsefulSeries!$O136,0):OFFSET('Useful matrices &amp; checks'!$AD$7,UsefulSeries!$O136,0),TRANSPOSE(B144:C144)))</f>
        <v>-7.4245311620378435E-4</v>
      </c>
      <c r="C145" s="29">
        <f ca="1"/>
        <v>6.2965820410355151E-4</v>
      </c>
      <c r="D145" s="29">
        <f t="array" aca="1" ref="D145:E145" ca="1">TRANSPOSE(MMULT(OFFSET('Useful matrices &amp; checks'!$Y$6,UsefulSeries!$O136,0):OFFSET('Useful matrices &amp; checks'!$Z$7,UsefulSeries!$O136,0),OFFSET('SS Taylor expansion'!$AF$6,UsefulSeries!$O136,0):OFFSET('SS Taylor expansion'!$AF$7,UsefulSeries!$O136,0)))+TRANSPOSE(MMULT(OFFSET('Useful matrices &amp; checks'!$AC$6,UsefulSeries!$O136,0):OFFSET('Useful matrices &amp; checks'!$AD$7,UsefulSeries!$O136,0),TRANSPOSE(D144:E144)))</f>
        <v>-1.4864385261579545E-3</v>
      </c>
      <c r="E145" s="29">
        <f ca="1"/>
        <v>5.3265239228560002E-5</v>
      </c>
      <c r="F145" s="29">
        <f t="array" aca="1" ref="F145:G145" ca="1">TRANSPOSE(MMULT(OFFSET('Useful matrices &amp; checks'!$Y$6,UsefulSeries!$O136,0):OFFSET('Useful matrices &amp; checks'!$Z$7,UsefulSeries!$O136,0),OFFSET('SS Taylor expansion'!$AG$6,UsefulSeries!$O136,0):OFFSET('SS Taylor expansion'!$AG$7,UsefulSeries!$O136,0)))+TRANSPOSE(MMULT(OFFSET('Useful matrices &amp; checks'!$AC$6,UsefulSeries!$O136,0):OFFSET('Useful matrices &amp; checks'!$AD$7,UsefulSeries!$O136,0),TRANSPOSE(F144:G144)))</f>
        <v>-1.1855783975387997E-4</v>
      </c>
      <c r="G145" s="29">
        <f ca="1"/>
        <v>1.8803200949541864E-4</v>
      </c>
      <c r="H145" s="29">
        <f t="array" aca="1" ref="H145:I145" ca="1">TRANSPOSE(MMULT(OFFSET('Useful matrices &amp; checks'!$Y$6,UsefulSeries!$O136,0):OFFSET('Useful matrices &amp; checks'!$Z$7,UsefulSeries!$O136,0),OFFSET('SS Taylor expansion'!$AH$6,UsefulSeries!$O136,0):OFFSET('SS Taylor expansion'!$AH$7,UsefulSeries!$O136,0)))+TRANSPOSE(MMULT(OFFSET('Useful matrices &amp; checks'!$AC$6,UsefulSeries!$O136,0):OFFSET('Useful matrices &amp; checks'!$AD$7,UsefulSeries!$O136,0),TRANSPOSE(H144:I144)))</f>
        <v>-1.3458683795929414E-5</v>
      </c>
      <c r="I145" s="29">
        <f ca="1"/>
        <v>-1.0615185078366728E-4</v>
      </c>
      <c r="J145" s="29">
        <f t="array" aca="1" ref="J145:K145" ca="1">TRANSPOSE(MMULT(OFFSET('Useful matrices &amp; checks'!$Y$6,UsefulSeries!$O136,0):OFFSET('Useful matrices &amp; checks'!$Z$7,UsefulSeries!$O136,0),OFFSET('SS Taylor expansion'!$AI$6,UsefulSeries!$O136,0):OFFSET('SS Taylor expansion'!$AI$7,UsefulSeries!$O136,0)))+TRANSPOSE(MMULT(OFFSET('Useful matrices &amp; checks'!$AC$6,UsefulSeries!$O136,0):OFFSET('Useful matrices &amp; checks'!$AD$7,UsefulSeries!$O136,0),TRANSPOSE(J144:K144)))</f>
        <v>-5.2913976177108467E-5</v>
      </c>
      <c r="K145" s="29">
        <f ca="1"/>
        <v>-5.6515030254196687E-6</v>
      </c>
      <c r="L145" s="29">
        <f t="array" aca="1" ref="L145:M145" ca="1">TRANSPOSE(MMULT(OFFSET('Useful matrices &amp; checks'!$Y$6,UsefulSeries!$O136,0):OFFSET('Useful matrices &amp; checks'!$Z$7,UsefulSeries!$O136,0),OFFSET('SS Taylor expansion'!$AJ$6,UsefulSeries!$O136,0):OFFSET('SS Taylor expansion'!$AJ$7,UsefulSeries!$O136,0)))+TRANSPOSE(MMULT(OFFSET('Useful matrices &amp; checks'!$AC$6,UsefulSeries!$O136,0):OFFSET('Useful matrices &amp; checks'!$AD$7,UsefulSeries!$O136,0),TRANSPOSE(L144:M144)))</f>
        <v>-1.0566980408530694E-4</v>
      </c>
      <c r="M145" s="29">
        <f ca="1"/>
        <v>-9.7176014515628912E-5</v>
      </c>
      <c r="N145" s="39">
        <f t="array" aca="1" ref="N145:O145" ca="1">TRANSPOSE(MMULT(OFFSET('Useful matrices &amp; checks'!$AC$6,UsefulSeries!$O136,0):OFFSET('Useful matrices &amp; checks'!$AD$7,UsefulSeries!$O136,0),TRANSPOSE(N144:O144)))</f>
        <v>1.5910043367032133E-7</v>
      </c>
      <c r="O145" s="39">
        <f ca="1"/>
        <v>-5.9047338330679033E-9</v>
      </c>
      <c r="P145" s="39">
        <f t="shared" ca="1" si="8"/>
        <v>-3.9913583777368192E-4</v>
      </c>
      <c r="Q145" s="39">
        <f t="shared" ca="1" si="9"/>
        <v>-8.550321559529819E-5</v>
      </c>
      <c r="R145" s="29"/>
      <c r="S145" s="29">
        <f>'Flow probs &amp; rates'!E138-'Flow probs &amp; rates'!E137</f>
        <v>-2.918468683513975E-3</v>
      </c>
      <c r="T145" s="29">
        <f>'Flow probs &amp; rates'!F138-'Flow probs &amp; rates'!F137</f>
        <v>5.7646696417368304E-4</v>
      </c>
      <c r="U145" s="29">
        <f>'Flow probs &amp; rates'!H138-'Flow probs &amp; rates'!H137</f>
        <v>8.5423382500227768E-4</v>
      </c>
      <c r="V145" s="29"/>
      <c r="W145" s="29">
        <f ca="1">(1-'Flow probs &amp; rates'!$H137)*'Output - Variance decomp.'!C145/('Flow probs &amp; rates'!$E137+'Flow probs &amp; rates'!$F137)-'Flow probs &amp; rates'!$H137*'Output - Variance decomp.'!B145/('Flow probs &amp; rates'!$E137+'Flow probs &amp; rates'!$F137)</f>
        <v>9.4483661216202214E-4</v>
      </c>
      <c r="X145" s="29">
        <f ca="1">(1-'Flow probs &amp; rates'!$H137)*'Output - Variance decomp.'!E145/('Flow probs &amp; rates'!$E137+'Flow probs &amp; rates'!$F137)-'Flow probs &amp; rates'!$H137*'Output - Variance decomp.'!D145/('Flow probs &amp; rates'!$E137+'Flow probs &amp; rates'!$F137)</f>
        <v>1.7163561352556895E-4</v>
      </c>
      <c r="Y145" s="29">
        <f ca="1">(1-'Flow probs &amp; rates'!$H137)*'Output - Variance decomp.'!G145/('Flow probs &amp; rates'!$E137+'Flow probs &amp; rates'!$F137)-'Flow probs &amp; rates'!$H137*'Output - Variance decomp.'!F145/('Flow probs &amp; rates'!$E137+'Flow probs &amp; rates'!$F137)</f>
        <v>2.7550706762512862E-4</v>
      </c>
      <c r="Z145" s="29">
        <f ca="1">(1-'Flow probs &amp; rates'!$H137)*'Output - Variance decomp.'!I145/('Flow probs &amp; rates'!$E137+'Flow probs &amp; rates'!$F137)-'Flow probs &amp; rates'!$H137*'Output - Variance decomp.'!H145/('Flow probs &amp; rates'!$E137+'Flow probs &amp; rates'!$F137)</f>
        <v>-1.503565708266599E-4</v>
      </c>
      <c r="AA145" s="29">
        <f ca="1">(1-'Flow probs &amp; rates'!$H137)*'Output - Variance decomp.'!K145/('Flow probs &amp; rates'!$E137+'Flow probs &amp; rates'!$F137)-'Flow probs &amp; rates'!$H137*'Output - Variance decomp.'!J145/('Flow probs &amp; rates'!$E137+'Flow probs &amp; rates'!$F137)</f>
        <v>-4.6424727369341166E-6</v>
      </c>
      <c r="AB145" s="29">
        <f ca="1">(1-'Flow probs &amp; rates'!$H137)*'Output - Variance decomp.'!M145/('Flow probs &amp; rates'!$E137+'Flow probs &amp; rates'!$F137)-'Flow probs &amp; rates'!$H137*'Output - Variance decomp.'!L145/('Flow probs &amp; rates'!$E137+'Flow probs &amp; rates'!$F137)</f>
        <v>-1.3162952363501252E-4</v>
      </c>
      <c r="AC145" s="29">
        <f ca="1">(1-'Flow probs &amp; rates'!$H137)*'Output - Variance decomp.'!O145/('Flow probs &amp; rates'!$E137+'Flow probs &amp; rates'!$F137)-'Flow probs &amp; rates'!$H137*'Output - Variance decomp.'!N145/('Flow probs &amp; rates'!$E137+'Flow probs &amp; rates'!$F137)</f>
        <v>-1.8660874440775452E-8</v>
      </c>
      <c r="AD145" s="29">
        <f t="shared" ca="1" si="7"/>
        <v>-2.5109824023739481E-4</v>
      </c>
    </row>
    <row r="146" spans="1:30" x14ac:dyDescent="0.35">
      <c r="A146" s="2" t="s">
        <v>194</v>
      </c>
      <c r="B146" s="29">
        <f t="array" aca="1" ref="B146:C146" ca="1">TRANSPOSE(MMULT(OFFSET('Useful matrices &amp; checks'!$Y$6,UsefulSeries!$O137,0):OFFSET('Useful matrices &amp; checks'!$Z$7,UsefulSeries!$O137,0),OFFSET('SS Taylor expansion'!$AE$6,UsefulSeries!$O137,0):OFFSET('SS Taylor expansion'!$AE$7,UsefulSeries!$O137,0)))+TRANSPOSE(MMULT(OFFSET('Useful matrices &amp; checks'!$AC$6,UsefulSeries!$O137,0):OFFSET('Useful matrices &amp; checks'!$AD$7,UsefulSeries!$O137,0),TRANSPOSE(B145:C145)))</f>
        <v>-2.7900160921877636E-4</v>
      </c>
      <c r="C146" s="29">
        <f ca="1"/>
        <v>9.8449495872709124E-5</v>
      </c>
      <c r="D146" s="29">
        <f t="array" aca="1" ref="D146:E146" ca="1">TRANSPOSE(MMULT(OFFSET('Useful matrices &amp; checks'!$Y$6,UsefulSeries!$O137,0):OFFSET('Useful matrices &amp; checks'!$Z$7,UsefulSeries!$O137,0),OFFSET('SS Taylor expansion'!$AF$6,UsefulSeries!$O137,0):OFFSET('SS Taylor expansion'!$AF$7,UsefulSeries!$O137,0)))+TRANSPOSE(MMULT(OFFSET('Useful matrices &amp; checks'!$AC$6,UsefulSeries!$O137,0):OFFSET('Useful matrices &amp; checks'!$AD$7,UsefulSeries!$O137,0),TRANSPOSE(D145:E145)))</f>
        <v>-1.3365403222532926E-3</v>
      </c>
      <c r="E146" s="29">
        <f ca="1"/>
        <v>5.0741839490701361E-5</v>
      </c>
      <c r="F146" s="29">
        <f t="array" aca="1" ref="F146:G146" ca="1">TRANSPOSE(MMULT(OFFSET('Useful matrices &amp; checks'!$Y$6,UsefulSeries!$O137,0):OFFSET('Useful matrices &amp; checks'!$Z$7,UsefulSeries!$O137,0),OFFSET('SS Taylor expansion'!$AG$6,UsefulSeries!$O137,0):OFFSET('SS Taylor expansion'!$AG$7,UsefulSeries!$O137,0)))+TRANSPOSE(MMULT(OFFSET('Useful matrices &amp; checks'!$AC$6,UsefulSeries!$O137,0):OFFSET('Useful matrices &amp; checks'!$AD$7,UsefulSeries!$O137,0),TRANSPOSE(F145:G145)))</f>
        <v>7.5377954993904845E-5</v>
      </c>
      <c r="G146" s="29">
        <f ca="1"/>
        <v>-2.4636569887135758E-5</v>
      </c>
      <c r="H146" s="29">
        <f t="array" aca="1" ref="H146:I146" ca="1">TRANSPOSE(MMULT(OFFSET('Useful matrices &amp; checks'!$Y$6,UsefulSeries!$O137,0):OFFSET('Useful matrices &amp; checks'!$Z$7,UsefulSeries!$O137,0),OFFSET('SS Taylor expansion'!$AH$6,UsefulSeries!$O137,0):OFFSET('SS Taylor expansion'!$AH$7,UsefulSeries!$O137,0)))+TRANSPOSE(MMULT(OFFSET('Useful matrices &amp; checks'!$AC$6,UsefulSeries!$O137,0):OFFSET('Useful matrices &amp; checks'!$AD$7,UsefulSeries!$O137,0),TRANSPOSE(H145:I145)))</f>
        <v>1.153207607385934E-6</v>
      </c>
      <c r="I146" s="29">
        <f ca="1"/>
        <v>1.5017772489846621E-4</v>
      </c>
      <c r="J146" s="29">
        <f t="array" aca="1" ref="J146:K146" ca="1">TRANSPOSE(MMULT(OFFSET('Useful matrices &amp; checks'!$Y$6,UsefulSeries!$O137,0):OFFSET('Useful matrices &amp; checks'!$Z$7,UsefulSeries!$O137,0),OFFSET('SS Taylor expansion'!$AI$6,UsefulSeries!$O137,0):OFFSET('SS Taylor expansion'!$AI$7,UsefulSeries!$O137,0)))+TRANSPOSE(MMULT(OFFSET('Useful matrices &amp; checks'!$AC$6,UsefulSeries!$O137,0):OFFSET('Useful matrices &amp; checks'!$AD$7,UsefulSeries!$O137,0),TRANSPOSE(J145:K145)))</f>
        <v>5.8091386466896692E-4</v>
      </c>
      <c r="K146" s="29">
        <f ca="1"/>
        <v>-1.1390239135956108E-5</v>
      </c>
      <c r="L146" s="29">
        <f t="array" aca="1" ref="L146:M146" ca="1">TRANSPOSE(MMULT(OFFSET('Useful matrices &amp; checks'!$Y$6,UsefulSeries!$O137,0):OFFSET('Useful matrices &amp; checks'!$Z$7,UsefulSeries!$O137,0),OFFSET('SS Taylor expansion'!$AJ$6,UsefulSeries!$O137,0):OFFSET('SS Taylor expansion'!$AJ$7,UsefulSeries!$O137,0)))+TRANSPOSE(MMULT(OFFSET('Useful matrices &amp; checks'!$AC$6,UsefulSeries!$O137,0):OFFSET('Useful matrices &amp; checks'!$AD$7,UsefulSeries!$O137,0),TRANSPOSE(L145:M145)))</f>
        <v>-2.155068983558343E-4</v>
      </c>
      <c r="M146" s="29">
        <f ca="1"/>
        <v>-4.7286135010188757E-4</v>
      </c>
      <c r="N146" s="39">
        <f t="array" aca="1" ref="N146:O146" ca="1">TRANSPOSE(MMULT(OFFSET('Useful matrices &amp; checks'!$AC$6,UsefulSeries!$O137,0):OFFSET('Useful matrices &amp; checks'!$AD$7,UsefulSeries!$O137,0),TRANSPOSE(N145:O145)))</f>
        <v>1.5146624370138457E-7</v>
      </c>
      <c r="O146" s="39">
        <f ca="1"/>
        <v>-5.6605098058002354E-9</v>
      </c>
      <c r="P146" s="39">
        <f t="shared" ca="1" si="8"/>
        <v>-4.0452517148869719E-4</v>
      </c>
      <c r="Q146" s="39">
        <f t="shared" ca="1" si="9"/>
        <v>-2.8081973313015241E-5</v>
      </c>
      <c r="R146" s="29"/>
      <c r="S146" s="29">
        <f>'Flow probs &amp; rates'!E139-'Flow probs &amp; rates'!E138</f>
        <v>-1.5779775078026415E-3</v>
      </c>
      <c r="T146" s="29">
        <f>'Flow probs &amp; rates'!F139-'Flow probs &amp; rates'!F138</f>
        <v>-2.3760673268592367E-4</v>
      </c>
      <c r="U146" s="29">
        <f>'Flow probs &amp; rates'!H139-'Flow probs &amp; rates'!H138</f>
        <v>7.1641510371801137E-4</v>
      </c>
      <c r="V146" s="29"/>
      <c r="W146" s="29">
        <f ca="1">(1-'Flow probs &amp; rates'!$H138)*'Output - Variance decomp.'!C146/('Flow probs &amp; rates'!$E138+'Flow probs &amp; rates'!$F138)-'Flow probs &amp; rates'!$H138*'Output - Variance decomp.'!B146/('Flow probs &amp; rates'!$E138+'Flow probs &amp; rates'!$F138)</f>
        <v>1.5900783618732909E-4</v>
      </c>
      <c r="X146" s="29">
        <f ca="1">(1-'Flow probs &amp; rates'!$H138)*'Output - Variance decomp.'!E146/('Flow probs &amp; rates'!$E138+'Flow probs &amp; rates'!$F138)-'Flow probs &amp; rates'!$H138*'Output - Variance decomp.'!D146/('Flow probs &amp; rates'!$E138+'Flow probs &amp; rates'!$F138)</f>
        <v>1.6058004992186277E-4</v>
      </c>
      <c r="Y146" s="29">
        <f ca="1">(1-'Flow probs &amp; rates'!$H138)*'Output - Variance decomp.'!G146/('Flow probs &amp; rates'!$E138+'Flow probs &amp; rates'!$F138)-'Flow probs &amp; rates'!$H138*'Output - Variance decomp.'!F146/('Flow probs &amp; rates'!$E138+'Flow probs &amp; rates'!$F138)</f>
        <v>-4.0157488442232165E-5</v>
      </c>
      <c r="Z146" s="29">
        <f ca="1">(1-'Flow probs &amp; rates'!$H138)*'Output - Variance decomp.'!I146/('Flow probs &amp; rates'!$E138+'Flow probs &amp; rates'!$F138)-'Flow probs &amp; rates'!$H138*'Output - Variance decomp.'!H146/('Flow probs &amp; rates'!$E138+'Flow probs &amp; rates'!$F138)</f>
        <v>2.1442364536352083E-4</v>
      </c>
      <c r="AA146" s="29">
        <f ca="1">(1-'Flow probs &amp; rates'!$H138)*'Output - Variance decomp.'!K146/('Flow probs &amp; rates'!$E138+'Flow probs &amp; rates'!$F138)-'Flow probs &amp; rates'!$H138*'Output - Variance decomp.'!J146/('Flow probs &amp; rates'!$E138+'Flow probs &amp; rates'!$F138)</f>
        <v>-5.4562784970986619E-5</v>
      </c>
      <c r="AB146" s="29">
        <f ca="1">(1-'Flow probs &amp; rates'!$H138)*'Output - Variance decomp.'!M146/('Flow probs &amp; rates'!$E138+'Flow probs &amp; rates'!$F138)-'Flow probs &amp; rates'!$H138*'Output - Variance decomp.'!L146/('Flow probs &amp; rates'!$E138+'Flow probs &amp; rates'!$F138)</f>
        <v>-6.6118416083675439E-4</v>
      </c>
      <c r="AC146" s="29">
        <f ca="1">(1-'Flow probs &amp; rates'!$H138)*'Output - Variance decomp.'!O146/('Flow probs &amp; rates'!$E138+'Flow probs &amp; rates'!$F138)-'Flow probs &amp; rates'!$H138*'Output - Variance decomp.'!N146/('Flow probs &amp; rates'!$E138+'Flow probs &amp; rates'!$F138)</f>
        <v>-1.806964459828745E-8</v>
      </c>
      <c r="AD146" s="29">
        <f t="shared" ca="1" si="7"/>
        <v>9.3832607613987019E-4</v>
      </c>
    </row>
    <row r="147" spans="1:30" x14ac:dyDescent="0.35">
      <c r="A147" s="2" t="s">
        <v>195</v>
      </c>
      <c r="B147" s="29">
        <f t="array" aca="1" ref="B147:C147" ca="1">TRANSPOSE(MMULT(OFFSET('Useful matrices &amp; checks'!$Y$6,UsefulSeries!$O138,0):OFFSET('Useful matrices &amp; checks'!$Z$7,UsefulSeries!$O138,0),OFFSET('SS Taylor expansion'!$AE$6,UsefulSeries!$O138,0):OFFSET('SS Taylor expansion'!$AE$7,UsefulSeries!$O138,0)))+TRANSPOSE(MMULT(OFFSET('Useful matrices &amp; checks'!$AC$6,UsefulSeries!$O138,0):OFFSET('Useful matrices &amp; checks'!$AD$7,UsefulSeries!$O138,0),TRANSPOSE(B146:C146)))</f>
        <v>-2.604486046322499E-4</v>
      </c>
      <c r="C147" s="29">
        <f ca="1"/>
        <v>6.067349543253932E-5</v>
      </c>
      <c r="D147" s="29">
        <f t="array" aca="1" ref="D147:E147" ca="1">TRANSPOSE(MMULT(OFFSET('Useful matrices &amp; checks'!$Y$6,UsefulSeries!$O138,0):OFFSET('Useful matrices &amp; checks'!$Z$7,UsefulSeries!$O138,0),OFFSET('SS Taylor expansion'!$AF$6,UsefulSeries!$O138,0):OFFSET('SS Taylor expansion'!$AF$7,UsefulSeries!$O138,0)))+TRANSPOSE(MMULT(OFFSET('Useful matrices &amp; checks'!$AC$6,UsefulSeries!$O138,0):OFFSET('Useful matrices &amp; checks'!$AD$7,UsefulSeries!$O138,0),TRANSPOSE(D146:E146)))</f>
        <v>-1.4563772944008381E-3</v>
      </c>
      <c r="E147" s="29">
        <f ca="1"/>
        <v>-6.512720876167634E-6</v>
      </c>
      <c r="F147" s="29">
        <f t="array" aca="1" ref="F147:G147" ca="1">TRANSPOSE(MMULT(OFFSET('Useful matrices &amp; checks'!$Y$6,UsefulSeries!$O138,0):OFFSET('Useful matrices &amp; checks'!$Z$7,UsefulSeries!$O138,0),OFFSET('SS Taylor expansion'!$AG$6,UsefulSeries!$O138,0):OFFSET('SS Taylor expansion'!$AG$7,UsefulSeries!$O138,0)))+TRANSPOSE(MMULT(OFFSET('Useful matrices &amp; checks'!$AC$6,UsefulSeries!$O138,0):OFFSET('Useful matrices &amp; checks'!$AD$7,UsefulSeries!$O138,0),TRANSPOSE(F146:G146)))</f>
        <v>-3.7912435142031862E-4</v>
      </c>
      <c r="G147" s="29">
        <f ca="1"/>
        <v>3.6776832980636075E-4</v>
      </c>
      <c r="H147" s="29">
        <f t="array" aca="1" ref="H147:I147" ca="1">TRANSPOSE(MMULT(OFFSET('Useful matrices &amp; checks'!$Y$6,UsefulSeries!$O138,0):OFFSET('Useful matrices &amp; checks'!$Z$7,UsefulSeries!$O138,0),OFFSET('SS Taylor expansion'!$AH$6,UsefulSeries!$O138,0):OFFSET('SS Taylor expansion'!$AH$7,UsefulSeries!$O138,0)))+TRANSPOSE(MMULT(OFFSET('Useful matrices &amp; checks'!$AC$6,UsefulSeries!$O138,0):OFFSET('Useful matrices &amp; checks'!$AD$7,UsefulSeries!$O138,0),TRANSPOSE(H146:I146)))</f>
        <v>1.4559480499487932E-4</v>
      </c>
      <c r="I147" s="29">
        <f ca="1"/>
        <v>4.9069195860267925E-4</v>
      </c>
      <c r="J147" s="29">
        <f t="array" aca="1" ref="J147:K147" ca="1">TRANSPOSE(MMULT(OFFSET('Useful matrices &amp; checks'!$Y$6,UsefulSeries!$O138,0):OFFSET('Useful matrices &amp; checks'!$Z$7,UsefulSeries!$O138,0),OFFSET('SS Taylor expansion'!$AI$6,UsefulSeries!$O138,0):OFFSET('SS Taylor expansion'!$AI$7,UsefulSeries!$O138,0)))+TRANSPOSE(MMULT(OFFSET('Useful matrices &amp; checks'!$AC$6,UsefulSeries!$O138,0):OFFSET('Useful matrices &amp; checks'!$AD$7,UsefulSeries!$O138,0),TRANSPOSE(J146:K146)))</f>
        <v>9.5290387778725863E-4</v>
      </c>
      <c r="K147" s="29">
        <f ca="1"/>
        <v>1.6000976164733254E-5</v>
      </c>
      <c r="L147" s="29">
        <f t="array" aca="1" ref="L147:M147" ca="1">TRANSPOSE(MMULT(OFFSET('Useful matrices &amp; checks'!$Y$6,UsefulSeries!$O138,0):OFFSET('Useful matrices &amp; checks'!$Z$7,UsefulSeries!$O138,0),OFFSET('SS Taylor expansion'!$AJ$6,UsefulSeries!$O138,0):OFFSET('SS Taylor expansion'!$AJ$7,UsefulSeries!$O138,0)))+TRANSPOSE(MMULT(OFFSET('Useful matrices &amp; checks'!$AC$6,UsefulSeries!$O138,0):OFFSET('Useful matrices &amp; checks'!$AD$7,UsefulSeries!$O138,0),TRANSPOSE(L146:M146)))</f>
        <v>-2.2945157819865048E-4</v>
      </c>
      <c r="M147" s="29">
        <f ca="1"/>
        <v>2.2327057533143166E-4</v>
      </c>
      <c r="N147" s="39">
        <f t="array" aca="1" ref="N147:O147" ca="1">TRANSPOSE(MMULT(OFFSET('Useful matrices &amp; checks'!$AC$6,UsefulSeries!$O138,0):OFFSET('Useful matrices &amp; checks'!$AD$7,UsefulSeries!$O138,0),TRANSPOSE(N146:O146)))</f>
        <v>1.4519997549562764E-7</v>
      </c>
      <c r="O147" s="39">
        <f ca="1"/>
        <v>3.0499382043268479E-10</v>
      </c>
      <c r="P147" s="39">
        <f t="shared" ca="1" si="8"/>
        <v>-4.3661320771539244E-4</v>
      </c>
      <c r="Q147" s="39">
        <f t="shared" ca="1" si="9"/>
        <v>1.912086041861742E-5</v>
      </c>
      <c r="R147" s="29"/>
      <c r="S147" s="29">
        <f>'Flow probs &amp; rates'!E140-'Flow probs &amp; rates'!E139</f>
        <v>-1.6633711536098161E-3</v>
      </c>
      <c r="T147" s="29">
        <f>'Flow probs &amp; rates'!F140-'Flow probs &amp; rates'!F139</f>
        <v>1.1710137798740146E-3</v>
      </c>
      <c r="U147" s="29">
        <f>'Flow probs &amp; rates'!H140-'Flow probs &amp; rates'!H139</f>
        <v>1.9000245410704109E-3</v>
      </c>
      <c r="V147" s="29"/>
      <c r="W147" s="29">
        <f ca="1">(1-'Flow probs &amp; rates'!$H139)*'Output - Variance decomp.'!C147/('Flow probs &amp; rates'!$E139+'Flow probs &amp; rates'!$F139)-'Flow probs &amp; rates'!$H139*'Output - Variance decomp.'!B147/('Flow probs &amp; rates'!$E139+'Flow probs &amp; rates'!$F139)</f>
        <v>1.0432602957251291E-4</v>
      </c>
      <c r="X147" s="29">
        <f ca="1">(1-'Flow probs &amp; rates'!$H139)*'Output - Variance decomp.'!E147/('Flow probs &amp; rates'!$E139+'Flow probs &amp; rates'!$F139)-'Flow probs &amp; rates'!$H139*'Output - Variance decomp.'!D147/('Flow probs &amp; rates'!$E139+'Flow probs &amp; rates'!$F139)</f>
        <v>8.8508861615583839E-5</v>
      </c>
      <c r="Y147" s="29">
        <f ca="1">(1-'Flow probs &amp; rates'!$H139)*'Output - Variance decomp.'!G147/('Flow probs &amp; rates'!$E139+'Flow probs &amp; rates'!$F139)-'Flow probs &amp; rates'!$H139*'Output - Variance decomp.'!F147/('Flow probs &amp; rates'!$E139+'Flow probs &amp; rates'!$F139)</f>
        <v>5.5178661899720014E-4</v>
      </c>
      <c r="Z147" s="29">
        <f ca="1">(1-'Flow probs &amp; rates'!$H139)*'Output - Variance decomp.'!I147/('Flow probs &amp; rates'!$E139+'Flow probs &amp; rates'!$F139)-'Flow probs &amp; rates'!$H139*'Output - Variance decomp.'!H147/('Flow probs &amp; rates'!$E139+'Flow probs &amp; rates'!$F139)</f>
        <v>6.9245777363411657E-4</v>
      </c>
      <c r="AA147" s="29">
        <f ca="1">(1-'Flow probs &amp; rates'!$H139)*'Output - Variance decomp.'!K147/('Flow probs &amp; rates'!$E139+'Flow probs &amp; rates'!$F139)-'Flow probs &amp; rates'!$H139*'Output - Variance decomp.'!J147/('Flow probs &amp; rates'!$E139+'Flow probs &amp; rates'!$F139)</f>
        <v>-4.1110200200432707E-5</v>
      </c>
      <c r="AB147" s="29">
        <f ca="1">(1-'Flow probs &amp; rates'!$H139)*'Output - Variance decomp.'!M147/('Flow probs &amp; rates'!$E139+'Flow probs &amp; rates'!$F139)-'Flow probs &amp; rates'!$H139*'Output - Variance decomp.'!L147/('Flow probs &amp; rates'!$E139+'Flow probs &amp; rates'!$F139)</f>
        <v>3.3493938217478132E-4</v>
      </c>
      <c r="AC147" s="29">
        <f ca="1">(1-'Flow probs &amp; rates'!$H139)*'Output - Variance decomp.'!O147/('Flow probs &amp; rates'!$E139+'Flow probs &amp; rates'!$F139)-'Flow probs &amp; rates'!$H139*'Output - Variance decomp.'!N147/('Flow probs &amp; rates'!$E139+'Flow probs &amp; rates'!$F139)</f>
        <v>-9.3170457562000236E-9</v>
      </c>
      <c r="AD147" s="29">
        <f t="shared" ca="1" si="7"/>
        <v>1.6912539232240482E-4</v>
      </c>
    </row>
    <row r="148" spans="1:30" x14ac:dyDescent="0.35">
      <c r="A148" s="2" t="s">
        <v>196</v>
      </c>
      <c r="B148" s="29">
        <f t="array" aca="1" ref="B148:C148" ca="1">TRANSPOSE(MMULT(OFFSET('Useful matrices &amp; checks'!$Y$6,UsefulSeries!$O139,0):OFFSET('Useful matrices &amp; checks'!$Z$7,UsefulSeries!$O139,0),OFFSET('SS Taylor expansion'!$AE$6,UsefulSeries!$O139,0):OFFSET('SS Taylor expansion'!$AE$7,UsefulSeries!$O139,0)))+TRANSPOSE(MMULT(OFFSET('Useful matrices &amp; checks'!$AC$6,UsefulSeries!$O139,0):OFFSET('Useful matrices &amp; checks'!$AD$7,UsefulSeries!$O139,0),TRANSPOSE(B147:C147)))</f>
        <v>1.7065974665670064E-4</v>
      </c>
      <c r="C148" s="29">
        <f ca="1"/>
        <v>-3.2822634452485627E-4</v>
      </c>
      <c r="D148" s="29">
        <f t="array" aca="1" ref="D148:E148" ca="1">TRANSPOSE(MMULT(OFFSET('Useful matrices &amp; checks'!$Y$6,UsefulSeries!$O139,0):OFFSET('Useful matrices &amp; checks'!$Z$7,UsefulSeries!$O139,0),OFFSET('SS Taylor expansion'!$AF$6,UsefulSeries!$O139,0):OFFSET('SS Taylor expansion'!$AF$7,UsefulSeries!$O139,0)))+TRANSPOSE(MMULT(OFFSET('Useful matrices &amp; checks'!$AC$6,UsefulSeries!$O139,0):OFFSET('Useful matrices &amp; checks'!$AD$7,UsefulSeries!$O139,0),TRANSPOSE(D147:E147)))</f>
        <v>-1.1727362761212259E-3</v>
      </c>
      <c r="E148" s="29">
        <f ca="1"/>
        <v>-9.4664861016008041E-6</v>
      </c>
      <c r="F148" s="29">
        <f t="array" aca="1" ref="F148:G148" ca="1">TRANSPOSE(MMULT(OFFSET('Useful matrices &amp; checks'!$Y$6,UsefulSeries!$O139,0):OFFSET('Useful matrices &amp; checks'!$Z$7,UsefulSeries!$O139,0),OFFSET('SS Taylor expansion'!$AG$6,UsefulSeries!$O139,0):OFFSET('SS Taylor expansion'!$AG$7,UsefulSeries!$O139,0)))+TRANSPOSE(MMULT(OFFSET('Useful matrices &amp; checks'!$AC$6,UsefulSeries!$O139,0):OFFSET('Useful matrices &amp; checks'!$AD$7,UsefulSeries!$O139,0),TRANSPOSE(F147:G147)))</f>
        <v>-2.9244905730983973E-4</v>
      </c>
      <c r="G148" s="29">
        <f ca="1"/>
        <v>2.2074226729475318E-4</v>
      </c>
      <c r="H148" s="29">
        <f t="array" aca="1" ref="H148:I148" ca="1">TRANSPOSE(MMULT(OFFSET('Useful matrices &amp; checks'!$Y$6,UsefulSeries!$O139,0):OFFSET('Useful matrices &amp; checks'!$Z$7,UsefulSeries!$O139,0),OFFSET('SS Taylor expansion'!$AH$6,UsefulSeries!$O139,0):OFFSET('SS Taylor expansion'!$AH$7,UsefulSeries!$O139,0)))+TRANSPOSE(MMULT(OFFSET('Useful matrices &amp; checks'!$AC$6,UsefulSeries!$O139,0):OFFSET('Useful matrices &amp; checks'!$AD$7,UsefulSeries!$O139,0),TRANSPOSE(H147:I147)))</f>
        <v>2.9534890328238494E-4</v>
      </c>
      <c r="I148" s="29">
        <f ca="1"/>
        <v>3.7277932457904827E-4</v>
      </c>
      <c r="J148" s="29">
        <f t="array" aca="1" ref="J148:K148" ca="1">TRANSPOSE(MMULT(OFFSET('Useful matrices &amp; checks'!$Y$6,UsefulSeries!$O139,0):OFFSET('Useful matrices &amp; checks'!$Z$7,UsefulSeries!$O139,0),OFFSET('SS Taylor expansion'!$AI$6,UsefulSeries!$O139,0):OFFSET('SS Taylor expansion'!$AI$7,UsefulSeries!$O139,0)))+TRANSPOSE(MMULT(OFFSET('Useful matrices &amp; checks'!$AC$6,UsefulSeries!$O139,0):OFFSET('Useful matrices &amp; checks'!$AD$7,UsefulSeries!$O139,0),TRANSPOSE(J147:K147)))</f>
        <v>1.8064364739011855E-3</v>
      </c>
      <c r="K148" s="29">
        <f ca="1"/>
        <v>2.1356511228207798E-5</v>
      </c>
      <c r="L148" s="29">
        <f t="array" aca="1" ref="L148:M148" ca="1">TRANSPOSE(MMULT(OFFSET('Useful matrices &amp; checks'!$Y$6,UsefulSeries!$O139,0):OFFSET('Useful matrices &amp; checks'!$Z$7,UsefulSeries!$O139,0),OFFSET('SS Taylor expansion'!$AJ$6,UsefulSeries!$O139,0):OFFSET('SS Taylor expansion'!$AJ$7,UsefulSeries!$O139,0)))+TRANSPOSE(MMULT(OFFSET('Useful matrices &amp; checks'!$AC$6,UsefulSeries!$O139,0):OFFSET('Useful matrices &amp; checks'!$AD$7,UsefulSeries!$O139,0),TRANSPOSE(L147:M147)))</f>
        <v>-1.5331231790032855E-4</v>
      </c>
      <c r="M148" s="29">
        <f ca="1"/>
        <v>1.6019905375320271E-4</v>
      </c>
      <c r="N148" s="39">
        <f t="array" aca="1" ref="N148:O148" ca="1">TRANSPOSE(MMULT(OFFSET('Useful matrices &amp; checks'!$AC$6,UsefulSeries!$O139,0):OFFSET('Useful matrices &amp; checks'!$AD$7,UsefulSeries!$O139,0),TRANSPOSE(N147:O147)))</f>
        <v>1.4054267364161512E-7</v>
      </c>
      <c r="O148" s="39">
        <f ca="1"/>
        <v>9.5636925034530742E-10</v>
      </c>
      <c r="P148" s="39">
        <f t="shared" ca="1" si="8"/>
        <v>-4.175130067693983E-4</v>
      </c>
      <c r="Q148" s="39">
        <f t="shared" ca="1" si="9"/>
        <v>-9.6883923220602801E-6</v>
      </c>
      <c r="R148" s="29"/>
      <c r="S148" s="29">
        <f>'Flow probs &amp; rates'!E141-'Flow probs &amp; rates'!E140</f>
        <v>2.3657500841312018E-4</v>
      </c>
      <c r="T148" s="29">
        <f>'Flow probs &amp; rates'!F141-'Flow probs &amp; rates'!F140</f>
        <v>4.2769689027594496E-4</v>
      </c>
      <c r="U148" s="29">
        <f>'Flow probs &amp; rates'!H141-'Flow probs &amp; rates'!H140</f>
        <v>1.4585168500759194E-3</v>
      </c>
      <c r="V148" s="29"/>
      <c r="W148" s="29">
        <f ca="1">(1-'Flow probs &amp; rates'!$H140)*'Output - Variance decomp.'!C148/('Flow probs &amp; rates'!$E140+'Flow probs &amp; rates'!$F140)-'Flow probs &amp; rates'!$H140*'Output - Variance decomp.'!B148/('Flow probs &amp; rates'!$E140+'Flow probs &amp; rates'!$F140)</f>
        <v>-4.8110053336051508E-4</v>
      </c>
      <c r="X148" s="29">
        <f ca="1">(1-'Flow probs &amp; rates'!$H140)*'Output - Variance decomp.'!E148/('Flow probs &amp; rates'!$E140+'Flow probs &amp; rates'!$F140)-'Flow probs &amp; rates'!$H140*'Output - Variance decomp.'!D148/('Flow probs &amp; rates'!$E140+'Flow probs &amp; rates'!$F140)</f>
        <v>6.8644759814952264E-5</v>
      </c>
      <c r="Y148" s="29">
        <f ca="1">(1-'Flow probs &amp; rates'!$H140)*'Output - Variance decomp.'!G148/('Flow probs &amp; rates'!$E140+'Flow probs &amp; rates'!$F140)-'Flow probs &amp; rates'!$H140*'Output - Variance decomp.'!F148/('Flow probs &amp; rates'!$E140+'Flow probs &amp; rates'!$F140)</f>
        <v>3.360048132849022E-4</v>
      </c>
      <c r="Z148" s="29">
        <f ca="1">(1-'Flow probs &amp; rates'!$H140)*'Output - Variance decomp.'!I148/('Flow probs &amp; rates'!$E140+'Flow probs &amp; rates'!$F140)-'Flow probs &amp; rates'!$H140*'Output - Variance decomp.'!H148/('Flow probs &amp; rates'!$E140+'Flow probs &amp; rates'!$F140)</f>
        <v>5.1212727717240539E-4</v>
      </c>
      <c r="AA148" s="29">
        <f ca="1">(1-'Flow probs &amp; rates'!$H140)*'Output - Variance decomp.'!K148/('Flow probs &amp; rates'!$E140+'Flow probs &amp; rates'!$F140)-'Flow probs &amp; rates'!$H140*'Output - Variance decomp.'!J148/('Flow probs &amp; rates'!$E140+'Flow probs &amp; rates'!$F140)</f>
        <v>-9.6054402395995633E-5</v>
      </c>
      <c r="AB148" s="29">
        <f ca="1">(1-'Flow probs &amp; rates'!$H140)*'Output - Variance decomp.'!M148/('Flow probs &amp; rates'!$E140+'Flow probs &amp; rates'!$F140)-'Flow probs &amp; rates'!$H140*'Output - Variance decomp.'!L148/('Flow probs &amp; rates'!$E140+'Flow probs &amp; rates'!$F140)</f>
        <v>2.3971935408579644E-4</v>
      </c>
      <c r="AC148" s="29">
        <f ca="1">(1-'Flow probs &amp; rates'!$H140)*'Output - Variance decomp.'!O148/('Flow probs &amp; rates'!$E140+'Flow probs &amp; rates'!$F140)-'Flow probs &amp; rates'!$H140*'Output - Variance decomp.'!N148/('Flow probs &amp; rates'!$E140+'Flow probs &amp; rates'!$F140)</f>
        <v>-8.4810800907511073E-9</v>
      </c>
      <c r="AD148" s="29">
        <f t="shared" ca="1" si="7"/>
        <v>8.7918406255446451E-4</v>
      </c>
    </row>
    <row r="149" spans="1:30" x14ac:dyDescent="0.35">
      <c r="A149" s="2" t="s">
        <v>197</v>
      </c>
      <c r="B149" s="29">
        <f t="array" aca="1" ref="B149:C149" ca="1">TRANSPOSE(MMULT(OFFSET('Useful matrices &amp; checks'!$Y$6,UsefulSeries!$O140,0):OFFSET('Useful matrices &amp; checks'!$Z$7,UsefulSeries!$O140,0),OFFSET('SS Taylor expansion'!$AE$6,UsefulSeries!$O140,0):OFFSET('SS Taylor expansion'!$AE$7,UsefulSeries!$O140,0)))+TRANSPOSE(MMULT(OFFSET('Useful matrices &amp; checks'!$AC$6,UsefulSeries!$O140,0):OFFSET('Useful matrices &amp; checks'!$AD$7,UsefulSeries!$O140,0),TRANSPOSE(B148:C148)))</f>
        <v>-7.8467149730369499E-4</v>
      </c>
      <c r="C149" s="29">
        <f ca="1"/>
        <v>6.2793070784818812E-4</v>
      </c>
      <c r="D149" s="29">
        <f t="array" aca="1" ref="D149:E149" ca="1">TRANSPOSE(MMULT(OFFSET('Useful matrices &amp; checks'!$Y$6,UsefulSeries!$O140,0):OFFSET('Useful matrices &amp; checks'!$Z$7,UsefulSeries!$O140,0),OFFSET('SS Taylor expansion'!$AF$6,UsefulSeries!$O140,0):OFFSET('SS Taylor expansion'!$AF$7,UsefulSeries!$O140,0)))+TRANSPOSE(MMULT(OFFSET('Useful matrices &amp; checks'!$AC$6,UsefulSeries!$O140,0):OFFSET('Useful matrices &amp; checks'!$AD$7,UsefulSeries!$O140,0),TRANSPOSE(D148:E148)))</f>
        <v>-1.8770009335332511E-3</v>
      </c>
      <c r="E149" s="29">
        <f ca="1"/>
        <v>2.7251314631956733E-5</v>
      </c>
      <c r="F149" s="29">
        <f t="array" aca="1" ref="F149:G149" ca="1">TRANSPOSE(MMULT(OFFSET('Useful matrices &amp; checks'!$Y$6,UsefulSeries!$O140,0):OFFSET('Useful matrices &amp; checks'!$Z$7,UsefulSeries!$O140,0),OFFSET('SS Taylor expansion'!$AG$6,UsefulSeries!$O140,0):OFFSET('SS Taylor expansion'!$AG$7,UsefulSeries!$O140,0)))+TRANSPOSE(MMULT(OFFSET('Useful matrices &amp; checks'!$AC$6,UsefulSeries!$O140,0):OFFSET('Useful matrices &amp; checks'!$AD$7,UsefulSeries!$O140,0),TRANSPOSE(F148:G148)))</f>
        <v>-1.3208493799789771E-3</v>
      </c>
      <c r="G149" s="29">
        <f ca="1"/>
        <v>1.1591416843981877E-3</v>
      </c>
      <c r="H149" s="29">
        <f t="array" aca="1" ref="H149:I149" ca="1">TRANSPOSE(MMULT(OFFSET('Useful matrices &amp; checks'!$Y$6,UsefulSeries!$O140,0):OFFSET('Useful matrices &amp; checks'!$Z$7,UsefulSeries!$O140,0),OFFSET('SS Taylor expansion'!$AH$6,UsefulSeries!$O140,0):OFFSET('SS Taylor expansion'!$AH$7,UsefulSeries!$O140,0)))+TRANSPOSE(MMULT(OFFSET('Useful matrices &amp; checks'!$AC$6,UsefulSeries!$O140,0):OFFSET('Useful matrices &amp; checks'!$AD$7,UsefulSeries!$O140,0),TRANSPOSE(H148:I148)))</f>
        <v>3.4265282824758579E-4</v>
      </c>
      <c r="I149" s="29">
        <f ca="1"/>
        <v>1.2227411797546513E-4</v>
      </c>
      <c r="J149" s="29">
        <f t="array" aca="1" ref="J149:K149" ca="1">TRANSPOSE(MMULT(OFFSET('Useful matrices &amp; checks'!$Y$6,UsefulSeries!$O140,0):OFFSET('Useful matrices &amp; checks'!$Z$7,UsefulSeries!$O140,0),OFFSET('SS Taylor expansion'!$AI$6,UsefulSeries!$O140,0):OFFSET('SS Taylor expansion'!$AI$7,UsefulSeries!$O140,0)))+TRANSPOSE(MMULT(OFFSET('Useful matrices &amp; checks'!$AC$6,UsefulSeries!$O140,0):OFFSET('Useful matrices &amp; checks'!$AD$7,UsefulSeries!$O140,0),TRANSPOSE(J148:K148)))</f>
        <v>-3.3699129333127509E-4</v>
      </c>
      <c r="K149" s="29">
        <f ca="1"/>
        <v>1.0946903073321544E-5</v>
      </c>
      <c r="L149" s="29">
        <f t="array" aca="1" ref="L149:M149" ca="1">TRANSPOSE(MMULT(OFFSET('Useful matrices &amp; checks'!$Y$6,UsefulSeries!$O140,0):OFFSET('Useful matrices &amp; checks'!$Z$7,UsefulSeries!$O140,0),OFFSET('SS Taylor expansion'!$AJ$6,UsefulSeries!$O140,0):OFFSET('SS Taylor expansion'!$AJ$7,UsefulSeries!$O140,0)))+TRANSPOSE(MMULT(OFFSET('Useful matrices &amp; checks'!$AC$6,UsefulSeries!$O140,0):OFFSET('Useful matrices &amp; checks'!$AD$7,UsefulSeries!$O140,0),TRANSPOSE(L148:M148)))</f>
        <v>-8.6826793940737967E-5</v>
      </c>
      <c r="M149" s="29">
        <f ca="1"/>
        <v>1.3257923574246601E-4</v>
      </c>
      <c r="N149" s="39">
        <f t="array" aca="1" ref="N149:O149" ca="1">TRANSPOSE(MMULT(OFFSET('Useful matrices &amp; checks'!$AC$6,UsefulSeries!$O140,0):OFFSET('Useful matrices &amp; checks'!$AD$7,UsefulSeries!$O140,0),TRANSPOSE(N148:O148)))</f>
        <v>1.2551861591147517E-7</v>
      </c>
      <c r="O149" s="39">
        <f ca="1"/>
        <v>-1.8352774530691458E-9</v>
      </c>
      <c r="P149" s="39">
        <f t="shared" ca="1" si="8"/>
        <v>-4.9613136507043842E-4</v>
      </c>
      <c r="Q149" s="39">
        <f t="shared" ca="1" si="9"/>
        <v>1.6667267773549558E-5</v>
      </c>
      <c r="R149" s="29"/>
      <c r="S149" s="29">
        <f>'Flow probs &amp; rates'!E142-'Flow probs &amp; rates'!E141</f>
        <v>-4.5596929162948774E-3</v>
      </c>
      <c r="T149" s="29">
        <f>'Flow probs &amp; rates'!F142-'Flow probs &amp; rates'!F141</f>
        <v>2.0967893961656818E-3</v>
      </c>
      <c r="U149" s="29">
        <f>'Flow probs &amp; rates'!H142-'Flow probs &amp; rates'!H141</f>
        <v>2.5273293210571895E-3</v>
      </c>
      <c r="V149" s="29"/>
      <c r="W149" s="29">
        <f ca="1">(1-'Flow probs &amp; rates'!$H141)*'Output - Variance decomp.'!C149/('Flow probs &amp; rates'!$E141+'Flow probs &amp; rates'!$F141)-'Flow probs &amp; rates'!$H141*'Output - Variance decomp.'!B149/('Flow probs &amp; rates'!$E141+'Flow probs &amp; rates'!$F141)</f>
        <v>9.5189492676499006E-4</v>
      </c>
      <c r="X149" s="29">
        <f ca="1">(1-'Flow probs &amp; rates'!$H141)*'Output - Variance decomp.'!E149/('Flow probs &amp; rates'!$E141+'Flow probs &amp; rates'!$F141)-'Flow probs &amp; rates'!$H141*'Output - Variance decomp.'!D149/('Flow probs &amp; rates'!$E141+'Flow probs &amp; rates'!$F141)</f>
        <v>1.7434690493806532E-4</v>
      </c>
      <c r="Y149" s="29">
        <f ca="1">(1-'Flow probs &amp; rates'!$H141)*'Output - Variance decomp.'!G149/('Flow probs &amp; rates'!$E141+'Flow probs &amp; rates'!$F141)-'Flow probs &amp; rates'!$H141*'Output - Variance decomp.'!F149/('Flow probs &amp; rates'!$E141+'Flow probs &amp; rates'!$F141)</f>
        <v>1.7479568824611544E-3</v>
      </c>
      <c r="Z149" s="29">
        <f ca="1">(1-'Flow probs &amp; rates'!$H141)*'Output - Variance decomp.'!I149/('Flow probs &amp; rates'!$E141+'Flow probs &amp; rates'!$F141)-'Flow probs &amp; rates'!$H141*'Output - Variance decomp.'!H149/('Flow probs &amp; rates'!$E141+'Flow probs &amp; rates'!$F141)</f>
        <v>1.4959350484457592E-4</v>
      </c>
      <c r="AA149" s="29">
        <f ca="1">(1-'Flow probs &amp; rates'!$H141)*'Output - Variance decomp.'!K149/('Flow probs &amp; rates'!$E141+'Flow probs &amp; rates'!$F141)-'Flow probs &amp; rates'!$H141*'Output - Variance decomp.'!J149/('Flow probs &amp; rates'!$E141+'Flow probs &amp; rates'!$F141)</f>
        <v>3.9933435284727952E-5</v>
      </c>
      <c r="AB149" s="29">
        <f ca="1">(1-'Flow probs &amp; rates'!$H141)*'Output - Variance decomp.'!M149/('Flow probs &amp; rates'!$E141+'Flow probs &amp; rates'!$F141)-'Flow probs &amp; rates'!$H141*'Output - Variance decomp.'!L149/('Flow probs &amp; rates'!$E141+'Flow probs &amp; rates'!$F141)</f>
        <v>1.9528834803215871E-4</v>
      </c>
      <c r="AC149" s="29">
        <f ca="1">(1-'Flow probs &amp; rates'!$H141)*'Output - Variance decomp.'!O149/('Flow probs &amp; rates'!$E141+'Flow probs &amp; rates'!$F141)-'Flow probs &amp; rates'!$H141*'Output - Variance decomp.'!N149/('Flow probs &amp; rates'!$E141+'Flow probs &amp; rates'!$F141)</f>
        <v>-1.1677343504096487E-8</v>
      </c>
      <c r="AD149" s="29">
        <f t="shared" ca="1" si="7"/>
        <v>-7.3167300392497879E-4</v>
      </c>
    </row>
    <row r="150" spans="1:30" x14ac:dyDescent="0.35">
      <c r="A150" s="2" t="s">
        <v>198</v>
      </c>
      <c r="B150" s="29">
        <f t="array" aca="1" ref="B150:C150" ca="1">TRANSPOSE(MMULT(OFFSET('Useful matrices &amp; checks'!$Y$6,UsefulSeries!$O141,0):OFFSET('Useful matrices &amp; checks'!$Z$7,UsefulSeries!$O141,0),OFFSET('SS Taylor expansion'!$AE$6,UsefulSeries!$O141,0):OFFSET('SS Taylor expansion'!$AE$7,UsefulSeries!$O141,0)))+TRANSPOSE(MMULT(OFFSET('Useful matrices &amp; checks'!$AC$6,UsefulSeries!$O141,0):OFFSET('Useful matrices &amp; checks'!$AD$7,UsefulSeries!$O141,0),TRANSPOSE(B149:C149)))</f>
        <v>2.2520836085449989E-4</v>
      </c>
      <c r="C150" s="29">
        <f ca="1"/>
        <v>-3.7800183378249957E-4</v>
      </c>
      <c r="D150" s="29">
        <f t="array" aca="1" ref="D150:E150" ca="1">TRANSPOSE(MMULT(OFFSET('Useful matrices &amp; checks'!$Y$6,UsefulSeries!$O141,0):OFFSET('Useful matrices &amp; checks'!$Z$7,UsefulSeries!$O141,0),OFFSET('SS Taylor expansion'!$AF$6,UsefulSeries!$O141,0):OFFSET('SS Taylor expansion'!$AF$7,UsefulSeries!$O141,0)))+TRANSPOSE(MMULT(OFFSET('Useful matrices &amp; checks'!$AC$6,UsefulSeries!$O141,0):OFFSET('Useful matrices &amp; checks'!$AD$7,UsefulSeries!$O141,0),TRANSPOSE(D149:E149)))</f>
        <v>1.0659865218845147E-3</v>
      </c>
      <c r="E150" s="29">
        <f ca="1"/>
        <v>5.6692079966717268E-5</v>
      </c>
      <c r="F150" s="29">
        <f t="array" aca="1" ref="F150:G150" ca="1">TRANSPOSE(MMULT(OFFSET('Useful matrices &amp; checks'!$Y$6,UsefulSeries!$O141,0):OFFSET('Useful matrices &amp; checks'!$Z$7,UsefulSeries!$O141,0),OFFSET('SS Taylor expansion'!$AG$6,UsefulSeries!$O141,0):OFFSET('SS Taylor expansion'!$AG$7,UsefulSeries!$O141,0)))+TRANSPOSE(MMULT(OFFSET('Useful matrices &amp; checks'!$AC$6,UsefulSeries!$O141,0):OFFSET('Useful matrices &amp; checks'!$AD$7,UsefulSeries!$O141,0),TRANSPOSE(F149:G149)))</f>
        <v>-9.5780727797956187E-5</v>
      </c>
      <c r="G150" s="29">
        <f ca="1"/>
        <v>-1.3751163795158912E-4</v>
      </c>
      <c r="H150" s="29">
        <f t="array" aca="1" ref="H150:I150" ca="1">TRANSPOSE(MMULT(OFFSET('Useful matrices &amp; checks'!$Y$6,UsefulSeries!$O141,0):OFFSET('Useful matrices &amp; checks'!$Z$7,UsefulSeries!$O141,0),OFFSET('SS Taylor expansion'!$AH$6,UsefulSeries!$O141,0):OFFSET('SS Taylor expansion'!$AH$7,UsefulSeries!$O141,0)))+TRANSPOSE(MMULT(OFFSET('Useful matrices &amp; checks'!$AC$6,UsefulSeries!$O141,0):OFFSET('Useful matrices &amp; checks'!$AD$7,UsefulSeries!$O141,0),TRANSPOSE(H149:I149)))</f>
        <v>3.8514204018265928E-4</v>
      </c>
      <c r="I150" s="29">
        <f ca="1"/>
        <v>6.0403681876751946E-4</v>
      </c>
      <c r="J150" s="29">
        <f t="array" aca="1" ref="J150:K150" ca="1">TRANSPOSE(MMULT(OFFSET('Useful matrices &amp; checks'!$Y$6,UsefulSeries!$O141,0):OFFSET('Useful matrices &amp; checks'!$Z$7,UsefulSeries!$O141,0),OFFSET('SS Taylor expansion'!$AI$6,UsefulSeries!$O141,0):OFFSET('SS Taylor expansion'!$AI$7,UsefulSeries!$O141,0)))+TRANSPOSE(MMULT(OFFSET('Useful matrices &amp; checks'!$AC$6,UsefulSeries!$O141,0):OFFSET('Useful matrices &amp; checks'!$AD$7,UsefulSeries!$O141,0),TRANSPOSE(J149:K149)))</f>
        <v>9.0380532844372093E-4</v>
      </c>
      <c r="K150" s="29">
        <f ca="1"/>
        <v>3.7499546243958907E-5</v>
      </c>
      <c r="L150" s="29">
        <f t="array" aca="1" ref="L150:M150" ca="1">TRANSPOSE(MMULT(OFFSET('Useful matrices &amp; checks'!$Y$6,UsefulSeries!$O141,0):OFFSET('Useful matrices &amp; checks'!$Z$7,UsefulSeries!$O141,0),OFFSET('SS Taylor expansion'!$AJ$6,UsefulSeries!$O141,0):OFFSET('SS Taylor expansion'!$AJ$7,UsefulSeries!$O141,0)))+TRANSPOSE(MMULT(OFFSET('Useful matrices &amp; checks'!$AC$6,UsefulSeries!$O141,0):OFFSET('Useful matrices &amp; checks'!$AD$7,UsefulSeries!$O141,0),TRANSPOSE(L149:M149)))</f>
        <v>-1.6033617715809819E-5</v>
      </c>
      <c r="M150" s="29">
        <f ca="1"/>
        <v>4.8396105569940476E-4</v>
      </c>
      <c r="N150" s="39">
        <f t="array" aca="1" ref="N150:O150" ca="1">TRANSPOSE(MMULT(OFFSET('Useful matrices &amp; checks'!$AC$6,UsefulSeries!$O141,0):OFFSET('Useful matrices &amp; checks'!$AD$7,UsefulSeries!$O141,0),TRANSPOSE(N149:O149)))</f>
        <v>1.1429930955232412E-7</v>
      </c>
      <c r="O150" s="39">
        <f ca="1"/>
        <v>2.3861852485646689E-9</v>
      </c>
      <c r="P150" s="39">
        <f t="shared" ca="1" si="8"/>
        <v>-3.8162846218570145E-4</v>
      </c>
      <c r="Q150" s="39">
        <f t="shared" ca="1" si="9"/>
        <v>-2.4013062050809298E-4</v>
      </c>
      <c r="R150" s="29"/>
      <c r="S150" s="29">
        <f>'Flow probs &amp; rates'!E143-'Flow probs &amp; rates'!E142</f>
        <v>2.0868137429754796E-3</v>
      </c>
      <c r="T150" s="29">
        <f>'Flow probs &amp; rates'!F143-'Flow probs &amp; rates'!F142</f>
        <v>4.2654779462066722E-4</v>
      </c>
      <c r="U150" s="29">
        <f>'Flow probs &amp; rates'!H143-'Flow probs &amp; rates'!H142</f>
        <v>2.1105240123807448E-3</v>
      </c>
      <c r="V150" s="29"/>
      <c r="W150" s="29">
        <f ca="1">(1-'Flow probs &amp; rates'!$H142)*'Output - Variance decomp.'!C150/('Flow probs &amp; rates'!$E142+'Flow probs &amp; rates'!$F142)-'Flow probs &amp; rates'!$H142*'Output - Variance decomp.'!B150/('Flow probs &amp; rates'!$E142+'Flow probs &amp; rates'!$F142)</f>
        <v>-5.5665626930775816E-4</v>
      </c>
      <c r="X150" s="29">
        <f ca="1">(1-'Flow probs &amp; rates'!$H142)*'Output - Variance decomp.'!E150/('Flow probs &amp; rates'!$E142+'Flow probs &amp; rates'!$F142)-'Flow probs &amp; rates'!$H142*'Output - Variance decomp.'!D150/('Flow probs &amp; rates'!$E142+'Flow probs &amp; rates'!$F142)</f>
        <v>-3.7446049838988846E-7</v>
      </c>
      <c r="Y150" s="29">
        <f ca="1">(1-'Flow probs &amp; rates'!$H142)*'Output - Variance decomp.'!G150/('Flow probs &amp; rates'!$E142+'Flow probs &amp; rates'!$F142)-'Flow probs &amp; rates'!$H142*'Output - Variance decomp.'!F150/('Flow probs &amp; rates'!$E142+'Flow probs &amp; rates'!$F142)</f>
        <v>-1.8895266600934391E-4</v>
      </c>
      <c r="Z150" s="29">
        <f ca="1">(1-'Flow probs &amp; rates'!$H142)*'Output - Variance decomp.'!I150/('Flow probs &amp; rates'!$E142+'Flow probs &amp; rates'!$F142)-'Flow probs &amp; rates'!$H142*'Output - Variance decomp.'!H150/('Flow probs &amp; rates'!$E142+'Flow probs &amp; rates'!$F142)</f>
        <v>8.327114806625642E-4</v>
      </c>
      <c r="AA150" s="29">
        <f ca="1">(1-'Flow probs &amp; rates'!$H142)*'Output - Variance decomp.'!K150/('Flow probs &amp; rates'!$E142+'Flow probs &amp; rates'!$F142)-'Flow probs &amp; rates'!$H142*'Output - Variance decomp.'!J150/('Flow probs &amp; rates'!$E142+'Flow probs &amp; rates'!$F142)</f>
        <v>-1.539910672971165E-5</v>
      </c>
      <c r="AB150" s="29">
        <f ca="1">(1-'Flow probs &amp; rates'!$H142)*'Output - Variance decomp.'!M150/('Flow probs &amp; rates'!$E142+'Flow probs &amp; rates'!$F142)-'Flow probs &amp; rates'!$H142*'Output - Variance decomp.'!L150/('Flow probs &amp; rates'!$E142+'Flow probs &amp; rates'!$F142)</f>
        <v>6.9193070412725823E-4</v>
      </c>
      <c r="AC150" s="29">
        <f ca="1">(1-'Flow probs &amp; rates'!$H142)*'Output - Variance decomp.'!O150/('Flow probs &amp; rates'!$E142+'Flow probs &amp; rates'!$F142)-'Flow probs &amp; rates'!$H142*'Output - Variance decomp.'!N150/('Flow probs &amp; rates'!$E142+'Flow probs &amp; rates'!$F142)</f>
        <v>-5.3101709325623147E-9</v>
      </c>
      <c r="AD150" s="29">
        <f t="shared" ca="1" si="7"/>
        <v>1.3472696403070586E-3</v>
      </c>
    </row>
    <row r="151" spans="1:30" x14ac:dyDescent="0.35">
      <c r="A151" s="2" t="s">
        <v>199</v>
      </c>
      <c r="B151" s="29">
        <f t="array" aca="1" ref="B151:C151" ca="1">TRANSPOSE(MMULT(OFFSET('Useful matrices &amp; checks'!$Y$6,UsefulSeries!$O142,0):OFFSET('Useful matrices &amp; checks'!$Z$7,UsefulSeries!$O142,0),OFFSET('SS Taylor expansion'!$AE$6,UsefulSeries!$O142,0):OFFSET('SS Taylor expansion'!$AE$7,UsefulSeries!$O142,0)))+TRANSPOSE(MMULT(OFFSET('Useful matrices &amp; checks'!$AC$6,UsefulSeries!$O142,0):OFFSET('Useful matrices &amp; checks'!$AD$7,UsefulSeries!$O142,0),TRANSPOSE(B150:C150)))</f>
        <v>-9.1022867264580105E-4</v>
      </c>
      <c r="C151" s="29">
        <f ca="1"/>
        <v>7.4175720909811058E-4</v>
      </c>
      <c r="D151" s="29">
        <f t="array" aca="1" ref="D151:E151" ca="1">TRANSPOSE(MMULT(OFFSET('Useful matrices &amp; checks'!$Y$6,UsefulSeries!$O142,0):OFFSET('Useful matrices &amp; checks'!$Z$7,UsefulSeries!$O142,0),OFFSET('SS Taylor expansion'!$AF$6,UsefulSeries!$O142,0):OFFSET('SS Taylor expansion'!$AF$7,UsefulSeries!$O142,0)))+TRANSPOSE(MMULT(OFFSET('Useful matrices &amp; checks'!$AC$6,UsefulSeries!$O142,0):OFFSET('Useful matrices &amp; checks'!$AD$7,UsefulSeries!$O142,0),TRANSPOSE(D150:E150)))</f>
        <v>1.0872653272894143E-4</v>
      </c>
      <c r="E151" s="29">
        <f ca="1"/>
        <v>2.4040119266652486E-5</v>
      </c>
      <c r="F151" s="29">
        <f t="array" aca="1" ref="F151:G151" ca="1">TRANSPOSE(MMULT(OFFSET('Useful matrices &amp; checks'!$Y$6,UsefulSeries!$O142,0):OFFSET('Useful matrices &amp; checks'!$Z$7,UsefulSeries!$O142,0),OFFSET('SS Taylor expansion'!$AG$6,UsefulSeries!$O142,0):OFFSET('SS Taylor expansion'!$AG$7,UsefulSeries!$O142,0)))+TRANSPOSE(MMULT(OFFSET('Useful matrices &amp; checks'!$AC$6,UsefulSeries!$O142,0):OFFSET('Useful matrices &amp; checks'!$AD$7,UsefulSeries!$O142,0),TRANSPOSE(F150:G150)))</f>
        <v>-1.3384687837226434E-3</v>
      </c>
      <c r="G151" s="29">
        <f ca="1"/>
        <v>1.0552149095744501E-3</v>
      </c>
      <c r="H151" s="29">
        <f t="array" aca="1" ref="H151:I151" ca="1">TRANSPOSE(MMULT(OFFSET('Useful matrices &amp; checks'!$Y$6,UsefulSeries!$O142,0):OFFSET('Useful matrices &amp; checks'!$Z$7,UsefulSeries!$O142,0),OFFSET('SS Taylor expansion'!$AH$6,UsefulSeries!$O142,0):OFFSET('SS Taylor expansion'!$AH$7,UsefulSeries!$O142,0)))+TRANSPOSE(MMULT(OFFSET('Useful matrices &amp; checks'!$AC$6,UsefulSeries!$O142,0):OFFSET('Useful matrices &amp; checks'!$AD$7,UsefulSeries!$O142,0),TRANSPOSE(H150:I150)))</f>
        <v>5.2758182436354114E-4</v>
      </c>
      <c r="I151" s="29">
        <f ca="1"/>
        <v>4.3456642404927296E-4</v>
      </c>
      <c r="J151" s="29">
        <f t="array" aca="1" ref="J151:K151" ca="1">TRANSPOSE(MMULT(OFFSET('Useful matrices &amp; checks'!$Y$6,UsefulSeries!$O142,0):OFFSET('Useful matrices &amp; checks'!$Z$7,UsefulSeries!$O142,0),OFFSET('SS Taylor expansion'!$AI$6,UsefulSeries!$O142,0):OFFSET('SS Taylor expansion'!$AI$7,UsefulSeries!$O142,0)))+TRANSPOSE(MMULT(OFFSET('Useful matrices &amp; checks'!$AC$6,UsefulSeries!$O142,0):OFFSET('Useful matrices &amp; checks'!$AD$7,UsefulSeries!$O142,0),TRANSPOSE(J150:K150)))</f>
        <v>-7.5834032464852338E-4</v>
      </c>
      <c r="K151" s="29">
        <f ca="1"/>
        <v>2.9731367586697497E-5</v>
      </c>
      <c r="L151" s="29">
        <f t="array" aca="1" ref="L151:M151" ca="1">TRANSPOSE(MMULT(OFFSET('Useful matrices &amp; checks'!$Y$6,UsefulSeries!$O142,0):OFFSET('Useful matrices &amp; checks'!$Z$7,UsefulSeries!$O142,0),OFFSET('SS Taylor expansion'!$AJ$6,UsefulSeries!$O142,0):OFFSET('SS Taylor expansion'!$AJ$7,UsefulSeries!$O142,0)))+TRANSPOSE(MMULT(OFFSET('Useful matrices &amp; checks'!$AC$6,UsefulSeries!$O142,0):OFFSET('Useful matrices &amp; checks'!$AD$7,UsefulSeries!$O142,0),TRANSPOSE(L150:M150)))</f>
        <v>1.1160642617918614E-4</v>
      </c>
      <c r="M151" s="29">
        <f ca="1"/>
        <v>2.7189023089047802E-4</v>
      </c>
      <c r="N151" s="39">
        <f t="array" aca="1" ref="N151:O151" ca="1">TRANSPOSE(MMULT(OFFSET('Useful matrices &amp; checks'!$AC$6,UsefulSeries!$O142,0):OFFSET('Useful matrices &amp; checks'!$AD$7,UsefulSeries!$O142,0),TRANSPOSE(N150:O150)))</f>
        <v>1.0389247467014649E-7</v>
      </c>
      <c r="O151" s="39">
        <f ca="1"/>
        <v>-9.528638797643723E-10</v>
      </c>
      <c r="P151" s="39">
        <f t="shared" ca="1" si="8"/>
        <v>-5.4619189324686451E-4</v>
      </c>
      <c r="Q151" s="39">
        <f t="shared" ca="1" si="9"/>
        <v>-3.7154670222883144E-5</v>
      </c>
      <c r="R151" s="29"/>
      <c r="S151" s="29">
        <f>'Flow probs &amp; rates'!E144-'Flow probs &amp; rates'!E143</f>
        <v>-2.8052109985174933E-3</v>
      </c>
      <c r="T151" s="29">
        <f>'Flow probs &amp; rates'!F144-'Flow probs &amp; rates'!F143</f>
        <v>2.5200446373788987E-3</v>
      </c>
      <c r="U151" s="29">
        <f>'Flow probs &amp; rates'!H144-'Flow probs &amp; rates'!H143</f>
        <v>2.5408500474203358E-3</v>
      </c>
      <c r="V151" s="29"/>
      <c r="W151" s="29">
        <f ca="1">(1-'Flow probs &amp; rates'!$H143)*'Output - Variance decomp.'!C151/('Flow probs &amp; rates'!$E143+'Flow probs &amp; rates'!$F143)-'Flow probs &amp; rates'!$H143*'Output - Variance decomp.'!B151/('Flow probs &amp; rates'!$E143+'Flow probs &amp; rates'!$F143)</f>
        <v>1.1243283769356352E-3</v>
      </c>
      <c r="X151" s="29">
        <f ca="1">(1-'Flow probs &amp; rates'!$H143)*'Output - Variance decomp.'!E151/('Flow probs &amp; rates'!$E143+'Flow probs &amp; rates'!$F143)-'Flow probs &amp; rates'!$H143*'Output - Variance decomp.'!D151/('Flow probs &amp; rates'!$E143+'Flow probs &amp; rates'!$F143)</f>
        <v>2.5501575882966014E-5</v>
      </c>
      <c r="Y151" s="29">
        <f ca="1">(1-'Flow probs &amp; rates'!$H143)*'Output - Variance decomp.'!G151/('Flow probs &amp; rates'!$E143+'Flow probs &amp; rates'!$F143)-'Flow probs &amp; rates'!$H143*'Output - Variance decomp.'!F151/('Flow probs &amp; rates'!$E143+'Flow probs &amp; rates'!$F143)</f>
        <v>1.6029051105391793E-3</v>
      </c>
      <c r="Z151" s="29">
        <f ca="1">(1-'Flow probs &amp; rates'!$H143)*'Output - Variance decomp.'!I151/('Flow probs &amp; rates'!$E143+'Flow probs &amp; rates'!$F143)-'Flow probs &amp; rates'!$H143*'Output - Variance decomp.'!H151/('Flow probs &amp; rates'!$E143+'Flow probs &amp; rates'!$F143)</f>
        <v>5.7475738173486525E-4</v>
      </c>
      <c r="AA151" s="29">
        <f ca="1">(1-'Flow probs &amp; rates'!$H143)*'Output - Variance decomp.'!K151/('Flow probs &amp; rates'!$E143+'Flow probs &amp; rates'!$F143)-'Flow probs &amp; rates'!$H143*'Output - Variance decomp.'!J151/('Flow probs &amp; rates'!$E143+'Flow probs &amp; rates'!$F143)</f>
        <v>1.0218448625585945E-4</v>
      </c>
      <c r="AB151" s="29">
        <f ca="1">(1-'Flow probs &amp; rates'!$H143)*'Output - Variance decomp.'!M151/('Flow probs &amp; rates'!$E143+'Flow probs &amp; rates'!$F143)-'Flow probs &amp; rates'!$H143*'Output - Variance decomp.'!L151/('Flow probs &amp; rates'!$E143+'Flow probs &amp; rates'!$F143)</f>
        <v>3.7688969195022985E-4</v>
      </c>
      <c r="AC151" s="29">
        <f ca="1">(1-'Flow probs &amp; rates'!$H143)*'Output - Variance decomp.'!O151/('Flow probs &amp; rates'!$E143+'Flow probs &amp; rates'!$F143)-'Flow probs &amp; rates'!$H143*'Output - Variance decomp.'!N151/('Flow probs &amp; rates'!$E143+'Flow probs &amp; rates'!$F143)</f>
        <v>-9.5725584353347774E-9</v>
      </c>
      <c r="AD151" s="29">
        <f t="shared" ca="1" si="7"/>
        <v>-1.2657070033199637E-3</v>
      </c>
    </row>
    <row r="152" spans="1:30" x14ac:dyDescent="0.35">
      <c r="A152" s="2" t="s">
        <v>200</v>
      </c>
      <c r="B152" s="29">
        <f t="array" aca="1" ref="B152:C152" ca="1">TRANSPOSE(MMULT(OFFSET('Useful matrices &amp; checks'!$Y$6,UsefulSeries!$O143,0):OFFSET('Useful matrices &amp; checks'!$Z$7,UsefulSeries!$O143,0),OFFSET('SS Taylor expansion'!$AE$6,UsefulSeries!$O143,0):OFFSET('SS Taylor expansion'!$AE$7,UsefulSeries!$O143,0)))+TRANSPOSE(MMULT(OFFSET('Useful matrices &amp; checks'!$AC$6,UsefulSeries!$O143,0):OFFSET('Useful matrices &amp; checks'!$AD$7,UsefulSeries!$O143,0),TRANSPOSE(B151:C151)))</f>
        <v>-7.7013092165332815E-4</v>
      </c>
      <c r="C152" s="29">
        <f ca="1"/>
        <v>5.0506387269353846E-4</v>
      </c>
      <c r="D152" s="29">
        <f t="array" aca="1" ref="D152:E152" ca="1">TRANSPOSE(MMULT(OFFSET('Useful matrices &amp; checks'!$Y$6,UsefulSeries!$O143,0):OFFSET('Useful matrices &amp; checks'!$Z$7,UsefulSeries!$O143,0),OFFSET('SS Taylor expansion'!$AF$6,UsefulSeries!$O143,0):OFFSET('SS Taylor expansion'!$AF$7,UsefulSeries!$O143,0)))+TRANSPOSE(MMULT(OFFSET('Useful matrices &amp; checks'!$AC$6,UsefulSeries!$O143,0):OFFSET('Useful matrices &amp; checks'!$AD$7,UsefulSeries!$O143,0),TRANSPOSE(D151:E151)))</f>
        <v>4.7233556597279949E-4</v>
      </c>
      <c r="E152" s="29">
        <f ca="1"/>
        <v>5.3542380561750295E-7</v>
      </c>
      <c r="F152" s="29">
        <f t="array" aca="1" ref="F152:G152" ca="1">TRANSPOSE(MMULT(OFFSET('Useful matrices &amp; checks'!$Y$6,UsefulSeries!$O143,0):OFFSET('Useful matrices &amp; checks'!$Z$7,UsefulSeries!$O143,0),OFFSET('SS Taylor expansion'!$AG$6,UsefulSeries!$O143,0):OFFSET('SS Taylor expansion'!$AG$7,UsefulSeries!$O143,0)))+TRANSPOSE(MMULT(OFFSET('Useful matrices &amp; checks'!$AC$6,UsefulSeries!$O143,0):OFFSET('Useful matrices &amp; checks'!$AD$7,UsefulSeries!$O143,0),TRANSPOSE(F151:G151)))</f>
        <v>-1.1843068928190097E-3</v>
      </c>
      <c r="G152" s="29">
        <f ca="1"/>
        <v>7.6199646064010866E-4</v>
      </c>
      <c r="H152" s="29">
        <f t="array" aca="1" ref="H152:I152" ca="1">TRANSPOSE(MMULT(OFFSET('Useful matrices &amp; checks'!$Y$6,UsefulSeries!$O143,0):OFFSET('Useful matrices &amp; checks'!$Z$7,UsefulSeries!$O143,0),OFFSET('SS Taylor expansion'!$AH$6,UsefulSeries!$O143,0):OFFSET('SS Taylor expansion'!$AH$7,UsefulSeries!$O143,0)))+TRANSPOSE(MMULT(OFFSET('Useful matrices &amp; checks'!$AC$6,UsefulSeries!$O143,0):OFFSET('Useful matrices &amp; checks'!$AD$7,UsefulSeries!$O143,0),TRANSPOSE(H151:I151)))</f>
        <v>6.5229289657877851E-4</v>
      </c>
      <c r="I152" s="29">
        <f ca="1"/>
        <v>4.2407923151008628E-4</v>
      </c>
      <c r="J152" s="29">
        <f t="array" aca="1" ref="J152:K152" ca="1">TRANSPOSE(MMULT(OFFSET('Useful matrices &amp; checks'!$Y$6,UsefulSeries!$O143,0):OFFSET('Useful matrices &amp; checks'!$Z$7,UsefulSeries!$O143,0),OFFSET('SS Taylor expansion'!$AI$6,UsefulSeries!$O143,0):OFFSET('SS Taylor expansion'!$AI$7,UsefulSeries!$O143,0)))+TRANSPOSE(MMULT(OFFSET('Useful matrices &amp; checks'!$AC$6,UsefulSeries!$O143,0):OFFSET('Useful matrices &amp; checks'!$AD$7,UsefulSeries!$O143,0),TRANSPOSE(J151:K151)))</f>
        <v>-6.0916438398597099E-5</v>
      </c>
      <c r="K152" s="29">
        <f ca="1"/>
        <v>2.0854559235110234E-5</v>
      </c>
      <c r="L152" s="29">
        <f t="array" aca="1" ref="L152:M152" ca="1">TRANSPOSE(MMULT(OFFSET('Useful matrices &amp; checks'!$Y$6,UsefulSeries!$O143,0):OFFSET('Useful matrices &amp; checks'!$Z$7,UsefulSeries!$O143,0),OFFSET('SS Taylor expansion'!$AJ$6,UsefulSeries!$O143,0):OFFSET('SS Taylor expansion'!$AJ$7,UsefulSeries!$O143,0)))+TRANSPOSE(MMULT(OFFSET('Useful matrices &amp; checks'!$AC$6,UsefulSeries!$O143,0):OFFSET('Useful matrices &amp; checks'!$AD$7,UsefulSeries!$O143,0),TRANSPOSE(L151:M151)))</f>
        <v>8.2157478813505927E-5</v>
      </c>
      <c r="M152" s="29">
        <f ca="1"/>
        <v>-3.3486560111528331E-4</v>
      </c>
      <c r="N152" s="39">
        <f t="array" aca="1" ref="N152:O152" ca="1">TRANSPOSE(MMULT(OFFSET('Useful matrices &amp; checks'!$AC$6,UsefulSeries!$O143,0):OFFSET('Useful matrices &amp; checks'!$AD$7,UsefulSeries!$O143,0),TRANSPOSE(N151:O151)))</f>
        <v>1.004582041148673E-7</v>
      </c>
      <c r="O152" s="39">
        <f ca="1"/>
        <v>-3.5845722533919758E-9</v>
      </c>
      <c r="P152" s="39">
        <f t="shared" ca="1" si="8"/>
        <v>-5.2964909888137432E-4</v>
      </c>
      <c r="Q152" s="39">
        <f t="shared" ca="1" si="9"/>
        <v>1.6833435233312074E-5</v>
      </c>
      <c r="R152" s="29"/>
      <c r="S152" s="29">
        <f>'Flow probs &amp; rates'!E145-'Flow probs &amp; rates'!E144</f>
        <v>-1.3381169521831104E-3</v>
      </c>
      <c r="T152" s="29">
        <f>'Flow probs &amp; rates'!F145-'Flow probs &amp; rates'!F144</f>
        <v>1.3944937974302365E-3</v>
      </c>
      <c r="U152" s="29">
        <f>'Flow probs &amp; rates'!H145-'Flow probs &amp; rates'!H144</f>
        <v>1.1545020985312127E-3</v>
      </c>
      <c r="V152" s="29"/>
      <c r="W152" s="29">
        <f ca="1">(1-'Flow probs &amp; rates'!$H144)*'Output - Variance decomp.'!C152/('Flow probs &amp; rates'!$E144+'Flow probs &amp; rates'!$F144)-'Flow probs &amp; rates'!$H144*'Output - Variance decomp.'!B152/('Flow probs &amp; rates'!$E144+'Flow probs &amp; rates'!$F144)</f>
        <v>7.7879588815090372E-4</v>
      </c>
      <c r="X152" s="29">
        <f ca="1">(1-'Flow probs &amp; rates'!$H144)*'Output - Variance decomp.'!E152/('Flow probs &amp; rates'!$E144+'Flow probs &amp; rates'!$F144)-'Flow probs &amp; rates'!$H144*'Output - Variance decomp.'!D152/('Flow probs &amp; rates'!$E144+'Flow probs &amp; rates'!$F144)</f>
        <v>-3.8431208272914796E-5</v>
      </c>
      <c r="Y152" s="29">
        <f ca="1">(1-'Flow probs &amp; rates'!$H144)*'Output - Variance decomp.'!G152/('Flow probs &amp; rates'!$E144+'Flow probs &amp; rates'!$F144)-'Flow probs &amp; rates'!$H144*'Output - Variance decomp.'!F152/('Flow probs &amp; rates'!$E144+'Flow probs &amp; rates'!$F144)</f>
        <v>1.1768380526997295E-3</v>
      </c>
      <c r="Z152" s="29">
        <f ca="1">(1-'Flow probs &amp; rates'!$H144)*'Output - Variance decomp.'!I152/('Flow probs &amp; rates'!$E144+'Flow probs &amp; rates'!$F144)-'Flow probs &amp; rates'!$H144*'Output - Variance decomp.'!H152/('Flow probs &amp; rates'!$E144+'Flow probs &amp; rates'!$F144)</f>
        <v>5.4614845023518127E-4</v>
      </c>
      <c r="AA152" s="29">
        <f ca="1">(1-'Flow probs &amp; rates'!$H144)*'Output - Variance decomp.'!K152/('Flow probs &amp; rates'!$E144+'Flow probs &amp; rates'!$F144)-'Flow probs &amp; rates'!$H144*'Output - Variance decomp.'!J152/('Flow probs &amp; rates'!$E144+'Flow probs &amp; rates'!$F144)</f>
        <v>3.4573011440550095E-5</v>
      </c>
      <c r="AB152" s="29">
        <f ca="1">(1-'Flow probs &amp; rates'!$H144)*'Output - Variance decomp.'!M152/('Flow probs &amp; rates'!$E144+'Flow probs &amp; rates'!$F144)-'Flow probs &amp; rates'!$H144*'Output - Variance decomp.'!L152/('Flow probs &amp; rates'!$E144+'Flow probs &amp; rates'!$F144)</f>
        <v>-4.8080629113261727E-4</v>
      </c>
      <c r="AC152" s="29">
        <f ca="1">(1-'Flow probs &amp; rates'!$H144)*'Output - Variance decomp.'!O152/('Flow probs &amp; rates'!$E144+'Flow probs &amp; rates'!$F144)-'Flow probs &amp; rates'!$H144*'Output - Variance decomp.'!N152/('Flow probs &amp; rates'!$E144+'Flow probs &amp; rates'!$F144)</f>
        <v>-1.3408717888423557E-8</v>
      </c>
      <c r="AD152" s="29">
        <f t="shared" ca="1" si="7"/>
        <v>-8.6260239587173087E-4</v>
      </c>
    </row>
    <row r="153" spans="1:30" x14ac:dyDescent="0.35">
      <c r="A153" s="2" t="s">
        <v>201</v>
      </c>
      <c r="B153" s="29">
        <f t="array" aca="1" ref="B153:C153" ca="1">TRANSPOSE(MMULT(OFFSET('Useful matrices &amp; checks'!$Y$6,UsefulSeries!$O144,0):OFFSET('Useful matrices &amp; checks'!$Z$7,UsefulSeries!$O144,0),OFFSET('SS Taylor expansion'!$AE$6,UsefulSeries!$O144,0):OFFSET('SS Taylor expansion'!$AE$7,UsefulSeries!$O144,0)))+TRANSPOSE(MMULT(OFFSET('Useful matrices &amp; checks'!$AC$6,UsefulSeries!$O144,0):OFFSET('Useful matrices &amp; checks'!$AD$7,UsefulSeries!$O144,0),TRANSPOSE(B152:C152)))</f>
        <v>-6.7841281246622883E-4</v>
      </c>
      <c r="C153" s="29">
        <f ca="1"/>
        <v>3.5998761882620109E-4</v>
      </c>
      <c r="D153" s="29">
        <f t="array" aca="1" ref="D153:E153" ca="1">TRANSPOSE(MMULT(OFFSET('Useful matrices &amp; checks'!$Y$6,UsefulSeries!$O144,0):OFFSET('Useful matrices &amp; checks'!$Z$7,UsefulSeries!$O144,0),OFFSET('SS Taylor expansion'!$AF$6,UsefulSeries!$O144,0):OFFSET('SS Taylor expansion'!$AF$7,UsefulSeries!$O144,0)))+TRANSPOSE(MMULT(OFFSET('Useful matrices &amp; checks'!$AC$6,UsefulSeries!$O144,0):OFFSET('Useful matrices &amp; checks'!$AD$7,UsefulSeries!$O144,0),TRANSPOSE(D152:E152)))</f>
        <v>3.6170261929104346E-4</v>
      </c>
      <c r="E153" s="29">
        <f ca="1"/>
        <v>-2.7167625540658846E-6</v>
      </c>
      <c r="F153" s="29">
        <f t="array" aca="1" ref="F153:G153" ca="1">TRANSPOSE(MMULT(OFFSET('Useful matrices &amp; checks'!$Y$6,UsefulSeries!$O144,0):OFFSET('Useful matrices &amp; checks'!$Z$7,UsefulSeries!$O144,0),OFFSET('SS Taylor expansion'!$AG$6,UsefulSeries!$O144,0):OFFSET('SS Taylor expansion'!$AG$7,UsefulSeries!$O144,0)))+TRANSPOSE(MMULT(OFFSET('Useful matrices &amp; checks'!$AC$6,UsefulSeries!$O144,0):OFFSET('Useful matrices &amp; checks'!$AD$7,UsefulSeries!$O144,0),TRANSPOSE(F152:G152)))</f>
        <v>-1.1772447282958288E-3</v>
      </c>
      <c r="G153" s="29">
        <f ca="1"/>
        <v>6.6462638927269131E-4</v>
      </c>
      <c r="H153" s="29">
        <f t="array" aca="1" ref="H153:I153" ca="1">TRANSPOSE(MMULT(OFFSET('Useful matrices &amp; checks'!$Y$6,UsefulSeries!$O144,0):OFFSET('Useful matrices &amp; checks'!$Z$7,UsefulSeries!$O144,0),OFFSET('SS Taylor expansion'!$AH$6,UsefulSeries!$O144,0):OFFSET('SS Taylor expansion'!$AH$7,UsefulSeries!$O144,0)))+TRANSPOSE(MMULT(OFFSET('Useful matrices &amp; checks'!$AC$6,UsefulSeries!$O144,0):OFFSET('Useful matrices &amp; checks'!$AD$7,UsefulSeries!$O144,0),TRANSPOSE(H152:I152)))</f>
        <v>7.2638371827480621E-4</v>
      </c>
      <c r="I153" s="29">
        <f ca="1"/>
        <v>3.3929474000240036E-4</v>
      </c>
      <c r="J153" s="29">
        <f t="array" aca="1" ref="J153:K153" ca="1">TRANSPOSE(MMULT(OFFSET('Useful matrices &amp; checks'!$Y$6,UsefulSeries!$O144,0):OFFSET('Useful matrices &amp; checks'!$Z$7,UsefulSeries!$O144,0),OFFSET('SS Taylor expansion'!$AI$6,UsefulSeries!$O144,0):OFFSET('SS Taylor expansion'!$AI$7,UsefulSeries!$O144,0)))+TRANSPOSE(MMULT(OFFSET('Useful matrices &amp; checks'!$AC$6,UsefulSeries!$O144,0):OFFSET('Useful matrices &amp; checks'!$AD$7,UsefulSeries!$O144,0),TRANSPOSE(J152:K152)))</f>
        <v>-1.8920923326419081E-4</v>
      </c>
      <c r="K153" s="29">
        <f ca="1"/>
        <v>1.337404705725653E-5</v>
      </c>
      <c r="L153" s="29">
        <f t="array" aca="1" ref="L153:M153" ca="1">TRANSPOSE(MMULT(OFFSET('Useful matrices &amp; checks'!$Y$6,UsefulSeries!$O144,0):OFFSET('Useful matrices &amp; checks'!$Z$7,UsefulSeries!$O144,0),OFFSET('SS Taylor expansion'!$AJ$6,UsefulSeries!$O144,0):OFFSET('SS Taylor expansion'!$AJ$7,UsefulSeries!$O144,0)))+TRANSPOSE(MMULT(OFFSET('Useful matrices &amp; checks'!$AC$6,UsefulSeries!$O144,0):OFFSET('Useful matrices &amp; checks'!$AD$7,UsefulSeries!$O144,0),TRANSPOSE(L152:M152)))</f>
        <v>-5.35774715787471E-6</v>
      </c>
      <c r="M153" s="29">
        <f ca="1"/>
        <v>-2.455301984564881E-4</v>
      </c>
      <c r="N153" s="39">
        <f t="array" aca="1" ref="N153:O153" ca="1">TRANSPOSE(MMULT(OFFSET('Useful matrices &amp; checks'!$AC$6,UsefulSeries!$O144,0):OFFSET('Useful matrices &amp; checks'!$AD$7,UsefulSeries!$O144,0),TRANSPOSE(N152:O152)))</f>
        <v>9.4037626520217148E-8</v>
      </c>
      <c r="O153" s="39">
        <f ca="1"/>
        <v>-2.8368421729943548E-9</v>
      </c>
      <c r="P153" s="39">
        <f t="shared" ca="1" si="8"/>
        <v>-4.9794348317712617E-4</v>
      </c>
      <c r="Q153" s="39">
        <f t="shared" ca="1" si="9"/>
        <v>1.5907890876736932E-5</v>
      </c>
      <c r="R153" s="29"/>
      <c r="S153" s="29">
        <f>'Flow probs &amp; rates'!E146-'Flow probs &amp; rates'!E145</f>
        <v>-1.4599876291688796E-3</v>
      </c>
      <c r="T153" s="29">
        <f>'Flow probs &amp; rates'!F146-'Flow probs &amp; rates'!F145</f>
        <v>1.1449408881825593E-3</v>
      </c>
      <c r="U153" s="29">
        <f>'Flow probs &amp; rates'!H146-'Flow probs &amp; rates'!H145</f>
        <v>4.3598399158002732E-4</v>
      </c>
      <c r="V153" s="29"/>
      <c r="W153" s="29">
        <f ca="1">(1-'Flow probs &amp; rates'!$H145)*'Output - Variance decomp.'!C153/('Flow probs &amp; rates'!$E145+'Flow probs &amp; rates'!$F145)-'Flow probs &amp; rates'!$H145*'Output - Variance decomp.'!B153/('Flow probs &amp; rates'!$E145+'Flow probs &amp; rates'!$F145)</f>
        <v>5.6633913259420657E-4</v>
      </c>
      <c r="X153" s="29">
        <f ca="1">(1-'Flow probs &amp; rates'!$H145)*'Output - Variance decomp.'!E153/('Flow probs &amp; rates'!$E145+'Flow probs &amp; rates'!$F145)-'Flow probs &amp; rates'!$H145*'Output - Variance decomp.'!D153/('Flow probs &amp; rates'!$E145+'Flow probs &amp; rates'!$F145)</f>
        <v>-3.4473594793616317E-5</v>
      </c>
      <c r="Y153" s="29">
        <f ca="1">(1-'Flow probs &amp; rates'!$H145)*'Output - Variance decomp.'!G153/('Flow probs &amp; rates'!$E145+'Flow probs &amp; rates'!$F145)-'Flow probs &amp; rates'!$H145*'Output - Variance decomp.'!F153/('Flow probs &amp; rates'!$E145+'Flow probs &amp; rates'!$F145)</f>
        <v>1.0392274129458659E-3</v>
      </c>
      <c r="Z153" s="29">
        <f ca="1">(1-'Flow probs &amp; rates'!$H145)*'Output - Variance decomp.'!I153/('Flow probs &amp; rates'!$E145+'Flow probs &amp; rates'!$F145)-'Flow probs &amp; rates'!$H145*'Output - Variance decomp.'!H153/('Flow probs &amp; rates'!$E145+'Flow probs &amp; rates'!$F145)</f>
        <v>4.1811305515931262E-4</v>
      </c>
      <c r="AA153" s="29">
        <f ca="1">(1-'Flow probs &amp; rates'!$H145)*'Output - Variance decomp.'!K153/('Flow probs &amp; rates'!$E145+'Flow probs &amp; rates'!$F145)-'Flow probs &amp; rates'!$H145*'Output - Variance decomp.'!J153/('Flow probs &amp; rates'!$E145+'Flow probs &amp; rates'!$F145)</f>
        <v>3.4930148829891851E-5</v>
      </c>
      <c r="AB153" s="29">
        <f ca="1">(1-'Flow probs &amp; rates'!$H145)*'Output - Variance decomp.'!M153/('Flow probs &amp; rates'!$E145+'Flow probs &amp; rates'!$F145)-'Flow probs &amp; rates'!$H145*'Output - Variance decomp.'!L153/('Flow probs &amp; rates'!$E145+'Flow probs &amp; rates'!$F145)</f>
        <v>-3.466310241902103E-4</v>
      </c>
      <c r="AC153" s="29">
        <f ca="1">(1-'Flow probs &amp; rates'!$H145)*'Output - Variance decomp.'!O153/('Flow probs &amp; rates'!$E145+'Flow probs &amp; rates'!$F145)-'Flow probs &amp; rates'!$H145*'Output - Variance decomp.'!N153/('Flow probs &amp; rates'!$E145+'Flow probs &amp; rates'!$F145)</f>
        <v>-1.1974387186653849E-8</v>
      </c>
      <c r="AD153" s="29">
        <f t="shared" ca="1" si="7"/>
        <v>-1.2415091645782365E-3</v>
      </c>
    </row>
    <row r="154" spans="1:30" x14ac:dyDescent="0.35">
      <c r="A154" s="2" t="s">
        <v>202</v>
      </c>
      <c r="B154" s="29">
        <f t="array" aca="1" ref="B154:C154" ca="1">TRANSPOSE(MMULT(OFFSET('Useful matrices &amp; checks'!$Y$6,UsefulSeries!$O145,0):OFFSET('Useful matrices &amp; checks'!$Z$7,UsefulSeries!$O145,0),OFFSET('SS Taylor expansion'!$AE$6,UsefulSeries!$O145,0):OFFSET('SS Taylor expansion'!$AE$7,UsefulSeries!$O145,0)))+TRANSPOSE(MMULT(OFFSET('Useful matrices &amp; checks'!$AC$6,UsefulSeries!$O145,0):OFFSET('Useful matrices &amp; checks'!$AD$7,UsefulSeries!$O145,0),TRANSPOSE(B153:C153)))</f>
        <v>-2.6125819917000872E-4</v>
      </c>
      <c r="C154" s="29">
        <f ca="1"/>
        <v>-4.6922167864087779E-5</v>
      </c>
      <c r="D154" s="29">
        <f t="array" aca="1" ref="D154:E154" ca="1">TRANSPOSE(MMULT(OFFSET('Useful matrices &amp; checks'!$Y$6,UsefulSeries!$O145,0):OFFSET('Useful matrices &amp; checks'!$Z$7,UsefulSeries!$O145,0),OFFSET('SS Taylor expansion'!$AF$6,UsefulSeries!$O145,0):OFFSET('SS Taylor expansion'!$AF$7,UsefulSeries!$O145,0)))+TRANSPOSE(MMULT(OFFSET('Useful matrices &amp; checks'!$AC$6,UsefulSeries!$O145,0):OFFSET('Useful matrices &amp; checks'!$AD$7,UsefulSeries!$O145,0),TRANSPOSE(D153:E153)))</f>
        <v>-3.1931812080735497E-4</v>
      </c>
      <c r="E154" s="29">
        <f ca="1"/>
        <v>5.094263512651538E-6</v>
      </c>
      <c r="F154" s="29">
        <f t="array" aca="1" ref="F154:G154" ca="1">TRANSPOSE(MMULT(OFFSET('Useful matrices &amp; checks'!$Y$6,UsefulSeries!$O145,0):OFFSET('Useful matrices &amp; checks'!$Z$7,UsefulSeries!$O145,0),OFFSET('SS Taylor expansion'!$AG$6,UsefulSeries!$O145,0):OFFSET('SS Taylor expansion'!$AG$7,UsefulSeries!$O145,0)))+TRANSPOSE(MMULT(OFFSET('Useful matrices &amp; checks'!$AC$6,UsefulSeries!$O145,0):OFFSET('Useful matrices &amp; checks'!$AD$7,UsefulSeries!$O145,0),TRANSPOSE(F153:G153)))</f>
        <v>-8.2493048386881489E-4</v>
      </c>
      <c r="G154" s="29">
        <f ca="1"/>
        <v>3.0110520304119136E-4</v>
      </c>
      <c r="H154" s="29">
        <f t="array" aca="1" ref="H154:I154" ca="1">TRANSPOSE(MMULT(OFFSET('Useful matrices &amp; checks'!$Y$6,UsefulSeries!$O145,0):OFFSET('Useful matrices &amp; checks'!$Z$7,UsefulSeries!$O145,0),OFFSET('SS Taylor expansion'!$AH$6,UsefulSeries!$O145,0):OFFSET('SS Taylor expansion'!$AH$7,UsefulSeries!$O145,0)))+TRANSPOSE(MMULT(OFFSET('Useful matrices &amp; checks'!$AC$6,UsefulSeries!$O145,0):OFFSET('Useful matrices &amp; checks'!$AD$7,UsefulSeries!$O145,0),TRANSPOSE(H153:I153)))</f>
        <v>7.1310900026697315E-4</v>
      </c>
      <c r="I154" s="29">
        <f ca="1"/>
        <v>-1.3892284540145537E-5</v>
      </c>
      <c r="J154" s="29">
        <f t="array" aca="1" ref="J154:K154" ca="1">TRANSPOSE(MMULT(OFFSET('Useful matrices &amp; checks'!$Y$6,UsefulSeries!$O145,0):OFFSET('Useful matrices &amp; checks'!$Z$7,UsefulSeries!$O145,0),OFFSET('SS Taylor expansion'!$AI$6,UsefulSeries!$O145,0):OFFSET('SS Taylor expansion'!$AI$7,UsefulSeries!$O145,0)))+TRANSPOSE(MMULT(OFFSET('Useful matrices &amp; checks'!$AC$6,UsefulSeries!$O145,0):OFFSET('Useful matrices &amp; checks'!$AD$7,UsefulSeries!$O145,0),TRANSPOSE(J153:K153)))</f>
        <v>-8.3821197258847845E-4</v>
      </c>
      <c r="K154" s="29">
        <f ca="1"/>
        <v>2.8337395470192364E-5</v>
      </c>
      <c r="L154" s="29">
        <f t="array" aca="1" ref="L154:M154" ca="1">TRANSPOSE(MMULT(OFFSET('Useful matrices &amp; checks'!$Y$6,UsefulSeries!$O145,0):OFFSET('Useful matrices &amp; checks'!$Z$7,UsefulSeries!$O145,0),OFFSET('SS Taylor expansion'!$AJ$6,UsefulSeries!$O145,0):OFFSET('SS Taylor expansion'!$AJ$7,UsefulSeries!$O145,0)))+TRANSPOSE(MMULT(OFFSET('Useful matrices &amp; checks'!$AC$6,UsefulSeries!$O145,0):OFFSET('Useful matrices &amp; checks'!$AD$7,UsefulSeries!$O145,0),TRANSPOSE(L153:M153)))</f>
        <v>-1.1846647667472897E-4</v>
      </c>
      <c r="M154" s="29">
        <f ca="1"/>
        <v>-6.7362004394977307E-4</v>
      </c>
      <c r="N154" s="39">
        <f t="array" aca="1" ref="N154:O154" ca="1">TRANSPOSE(MMULT(OFFSET('Useful matrices &amp; checks'!$AC$6,UsefulSeries!$O145,0):OFFSET('Useful matrices &amp; checks'!$AD$7,UsefulSeries!$O145,0),TRANSPOSE(N153:O153)))</f>
        <v>8.6318373855127878E-8</v>
      </c>
      <c r="O154" s="39">
        <f ca="1"/>
        <v>-3.96848565239973E-9</v>
      </c>
      <c r="P154" s="39">
        <f t="shared" ca="1" si="8"/>
        <v>-5.0395564775522852E-4</v>
      </c>
      <c r="Q154" s="39">
        <f t="shared" ca="1" si="9"/>
        <v>1.5193652875866693E-5</v>
      </c>
      <c r="R154" s="29"/>
      <c r="S154" s="29">
        <f>'Flow probs &amp; rates'!E147-'Flow probs &amp; rates'!E146</f>
        <v>-2.1529455822237864E-3</v>
      </c>
      <c r="T154" s="29">
        <f>'Flow probs &amp; rates'!F147-'Flow probs &amp; rates'!F146</f>
        <v>-3.8470794993975682E-4</v>
      </c>
      <c r="U154" s="29">
        <f>'Flow probs &amp; rates'!H147-'Flow probs &amp; rates'!H146</f>
        <v>8.307961777993117E-5</v>
      </c>
      <c r="V154" s="29"/>
      <c r="W154" s="29">
        <f ca="1">(1-'Flow probs &amp; rates'!$H146)*'Output - Variance decomp.'!C154/('Flow probs &amp; rates'!$E146+'Flow probs &amp; rates'!$F146)-'Flow probs &amp; rates'!$H146*'Output - Variance decomp.'!B154/('Flow probs &amp; rates'!$E146+'Flow probs &amp; rates'!$F146)</f>
        <v>-4.4022918383387967E-5</v>
      </c>
      <c r="X154" s="29">
        <f ca="1">(1-'Flow probs &amp; rates'!$H146)*'Output - Variance decomp.'!E154/('Flow probs &amp; rates'!$E146+'Flow probs &amp; rates'!$F146)-'Flow probs &amp; rates'!$H146*'Output - Variance decomp.'!D154/('Flow probs &amp; rates'!$E146+'Flow probs &amp; rates'!$F146)</f>
        <v>3.4466386643236482E-5</v>
      </c>
      <c r="Y154" s="29">
        <f ca="1">(1-'Flow probs &amp; rates'!$H146)*'Output - Variance decomp.'!G154/('Flow probs &amp; rates'!$E146+'Flow probs &amp; rates'!$F146)-'Flow probs &amp; rates'!$H146*'Output - Variance decomp.'!F154/('Flow probs &amp; rates'!$E146+'Flow probs &amp; rates'!$F146)</f>
        <v>4.9608731703257845E-4</v>
      </c>
      <c r="Z154" s="29">
        <f ca="1">(1-'Flow probs &amp; rates'!$H146)*'Output - Variance decomp.'!I154/('Flow probs &amp; rates'!$E146+'Flow probs &amp; rates'!$F146)-'Flow probs &amp; rates'!$H146*'Output - Variance decomp.'!H154/('Flow probs &amp; rates'!$E146+'Flow probs &amp; rates'!$F146)</f>
        <v>-8.0527367313740442E-5</v>
      </c>
      <c r="AA154" s="29">
        <f ca="1">(1-'Flow probs &amp; rates'!$H146)*'Output - Variance decomp.'!K154/('Flow probs &amp; rates'!$E146+'Flow probs &amp; rates'!$F146)-'Flow probs &amp; rates'!$H146*'Output - Variance decomp.'!J154/('Flow probs &amp; rates'!$E146+'Flow probs &amp; rates'!$F146)</f>
        <v>1.1162929706603182E-4</v>
      </c>
      <c r="AB154" s="29">
        <f ca="1">(1-'Flow probs &amp; rates'!$H146)*'Output - Variance decomp.'!M154/('Flow probs &amp; rates'!$E146+'Flow probs &amp; rates'!$F146)-'Flow probs &amp; rates'!$H146*'Output - Variance decomp.'!L154/('Flow probs &amp; rates'!$E146+'Flow probs &amp; rates'!$F146)</f>
        <v>-9.4213251908387185E-4</v>
      </c>
      <c r="AC154" s="29">
        <f ca="1">(1-'Flow probs &amp; rates'!$H146)*'Output - Variance decomp.'!O154/('Flow probs &amp; rates'!$E146+'Flow probs &amp; rates'!$F146)-'Flow probs &amp; rates'!$H146*'Output - Variance decomp.'!N154/('Flow probs &amp; rates'!$E146+'Flow probs &amp; rates'!$F146)</f>
        <v>-1.2980259517147321E-8</v>
      </c>
      <c r="AD154" s="29">
        <f t="shared" ca="1" si="7"/>
        <v>5.0759240207860182E-4</v>
      </c>
    </row>
    <row r="155" spans="1:30" x14ac:dyDescent="0.35">
      <c r="A155" s="2" t="s">
        <v>203</v>
      </c>
      <c r="B155" s="29">
        <f t="array" aca="1" ref="B155:C155" ca="1">TRANSPOSE(MMULT(OFFSET('Useful matrices &amp; checks'!$Y$6,UsefulSeries!$O146,0):OFFSET('Useful matrices &amp; checks'!$Z$7,UsefulSeries!$O146,0),OFFSET('SS Taylor expansion'!$AE$6,UsefulSeries!$O146,0):OFFSET('SS Taylor expansion'!$AE$7,UsefulSeries!$O146,0)))+TRANSPOSE(MMULT(OFFSET('Useful matrices &amp; checks'!$AC$6,UsefulSeries!$O146,0):OFFSET('Useful matrices &amp; checks'!$AD$7,UsefulSeries!$O146,0),TRANSPOSE(B154:C154)))</f>
        <v>8.1085869768538637E-4</v>
      </c>
      <c r="C155" s="29">
        <f ca="1"/>
        <v>-9.509289344246971E-4</v>
      </c>
      <c r="D155" s="29">
        <f t="array" aca="1" ref="D155:E155" ca="1">TRANSPOSE(MMULT(OFFSET('Useful matrices &amp; checks'!$Y$6,UsefulSeries!$O146,0):OFFSET('Useful matrices &amp; checks'!$Z$7,UsefulSeries!$O146,0),OFFSET('SS Taylor expansion'!$AF$6,UsefulSeries!$O146,0):OFFSET('SS Taylor expansion'!$AF$7,UsefulSeries!$O146,0)))+TRANSPOSE(MMULT(OFFSET('Useful matrices &amp; checks'!$AC$6,UsefulSeries!$O146,0):OFFSET('Useful matrices &amp; checks'!$AD$7,UsefulSeries!$O146,0),TRANSPOSE(D154:E154)))</f>
        <v>1.268811193787875E-3</v>
      </c>
      <c r="E155" s="29">
        <f ca="1"/>
        <v>1.2021290836739182E-4</v>
      </c>
      <c r="F155" s="29">
        <f t="array" aca="1" ref="F155:G155" ca="1">TRANSPOSE(MMULT(OFFSET('Useful matrices &amp; checks'!$Y$6,UsefulSeries!$O146,0):OFFSET('Useful matrices &amp; checks'!$Z$7,UsefulSeries!$O146,0),OFFSET('SS Taylor expansion'!$AG$6,UsefulSeries!$O146,0):OFFSET('SS Taylor expansion'!$AG$7,UsefulSeries!$O146,0)))+TRANSPOSE(MMULT(OFFSET('Useful matrices &amp; checks'!$AC$6,UsefulSeries!$O146,0):OFFSET('Useful matrices &amp; checks'!$AD$7,UsefulSeries!$O146,0),TRANSPOSE(F154:G154)))</f>
        <v>-3.6140670291039839E-5</v>
      </c>
      <c r="G155" s="29">
        <f ca="1"/>
        <v>-4.5773276394528949E-4</v>
      </c>
      <c r="H155" s="29">
        <f t="array" aca="1" ref="H155:I155" ca="1">TRANSPOSE(MMULT(OFFSET('Useful matrices &amp; checks'!$Y$6,UsefulSeries!$O146,0):OFFSET('Useful matrices &amp; checks'!$Z$7,UsefulSeries!$O146,0),OFFSET('SS Taylor expansion'!$AH$6,UsefulSeries!$O146,0):OFFSET('SS Taylor expansion'!$AH$7,UsefulSeries!$O146,0)))+TRANSPOSE(MMULT(OFFSET('Useful matrices &amp; checks'!$AC$6,UsefulSeries!$O146,0):OFFSET('Useful matrices &amp; checks'!$AD$7,UsefulSeries!$O146,0),TRANSPOSE(H154:I154)))</f>
        <v>7.9474372980627888E-4</v>
      </c>
      <c r="I155" s="29">
        <f ca="1"/>
        <v>9.8672858822285115E-4</v>
      </c>
      <c r="J155" s="29">
        <f t="array" aca="1" ref="J155:K155" ca="1">TRANSPOSE(MMULT(OFFSET('Useful matrices &amp; checks'!$Y$6,UsefulSeries!$O146,0):OFFSET('Useful matrices &amp; checks'!$Z$7,UsefulSeries!$O146,0),OFFSET('SS Taylor expansion'!$AI$6,UsefulSeries!$O146,0):OFFSET('SS Taylor expansion'!$AI$7,UsefulSeries!$O146,0)))+TRANSPOSE(MMULT(OFFSET('Useful matrices &amp; checks'!$AC$6,UsefulSeries!$O146,0):OFFSET('Useful matrices &amp; checks'!$AD$7,UsefulSeries!$O146,0),TRANSPOSE(J154:K154)))</f>
        <v>6.4906942108087801E-4</v>
      </c>
      <c r="K155" s="29">
        <f ca="1"/>
        <v>7.8956568377194683E-5</v>
      </c>
      <c r="L155" s="29">
        <f t="array" aca="1" ref="L155:M155" ca="1">TRANSPOSE(MMULT(OFFSET('Useful matrices &amp; checks'!$Y$6,UsefulSeries!$O146,0):OFFSET('Useful matrices &amp; checks'!$Z$7,UsefulSeries!$O146,0),OFFSET('SS Taylor expansion'!$AJ$6,UsefulSeries!$O146,0):OFFSET('SS Taylor expansion'!$AJ$7,UsefulSeries!$O146,0)))+TRANSPOSE(MMULT(OFFSET('Useful matrices &amp; checks'!$AC$6,UsefulSeries!$O146,0):OFFSET('Useful matrices &amp; checks'!$AD$7,UsefulSeries!$O146,0),TRANSPOSE(L154:M154)))</f>
        <v>-9.2061065193622688E-5</v>
      </c>
      <c r="M155" s="29">
        <f ca="1"/>
        <v>8.837152365316907E-4</v>
      </c>
      <c r="N155" s="39">
        <f t="array" aca="1" ref="N155:O155" ca="1">TRANSPOSE(MMULT(OFFSET('Useful matrices &amp; checks'!$AC$6,UsefulSeries!$O146,0):OFFSET('Useful matrices &amp; checks'!$AD$7,UsefulSeries!$O146,0),TRANSPOSE(N154:O154)))</f>
        <v>8.2077020039274424E-8</v>
      </c>
      <c r="O155" s="39">
        <f ca="1"/>
        <v>4.8706957184819504E-9</v>
      </c>
      <c r="P155" s="39">
        <f t="shared" ca="1" si="8"/>
        <v>-4.4794736298060036E-4</v>
      </c>
      <c r="Q155" s="39">
        <f t="shared" ca="1" si="9"/>
        <v>-5.3603068019595669E-4</v>
      </c>
      <c r="R155" s="29"/>
      <c r="S155" s="29">
        <f>'Flow probs &amp; rates'!E148-'Flow probs &amp; rates'!E147</f>
        <v>2.9474160209151945E-3</v>
      </c>
      <c r="T155" s="29">
        <f>'Flow probs &amp; rates'!F148-'Flow probs &amp; rates'!F147</f>
        <v>1.249257936289036E-4</v>
      </c>
      <c r="U155" s="29">
        <f>'Flow probs &amp; rates'!H148-'Flow probs &amp; rates'!H147</f>
        <v>8.5043526650112333E-4</v>
      </c>
      <c r="V155" s="29"/>
      <c r="W155" s="29">
        <f ca="1">(1-'Flow probs &amp; rates'!$H147)*'Output - Variance decomp.'!C155/('Flow probs &amp; rates'!$E147+'Flow probs &amp; rates'!$F147)-'Flow probs &amp; rates'!$H147*'Output - Variance decomp.'!B155/('Flow probs &amp; rates'!$E147+'Flow probs &amp; rates'!$F147)</f>
        <v>-1.4188743798301639E-3</v>
      </c>
      <c r="X155" s="29">
        <f ca="1">(1-'Flow probs &amp; rates'!$H147)*'Output - Variance decomp.'!E155/('Flow probs &amp; rates'!$E147+'Flow probs &amp; rates'!$F147)-'Flow probs &amp; rates'!$H147*'Output - Variance decomp.'!D155/('Flow probs &amp; rates'!$E147+'Flow probs &amp; rates'!$F147)</f>
        <v>6.1660320217640126E-5</v>
      </c>
      <c r="Y155" s="29">
        <f ca="1">(1-'Flow probs &amp; rates'!$H147)*'Output - Variance decomp.'!G155/('Flow probs &amp; rates'!$E147+'Flow probs &amp; rates'!$F147)-'Flow probs &amp; rates'!$H147*'Output - Variance decomp.'!F155/('Flow probs &amp; rates'!$E147+'Flow probs &amp; rates'!$F147)</f>
        <v>-6.463750156198544E-4</v>
      </c>
      <c r="Z155" s="29">
        <f ca="1">(1-'Flow probs &amp; rates'!$H147)*'Output - Variance decomp.'!I155/('Flow probs &amp; rates'!$E147+'Flow probs &amp; rates'!$F147)-'Flow probs &amp; rates'!$H147*'Output - Variance decomp.'!H155/('Flow probs &amp; rates'!$E147+'Flow probs &amp; rates'!$F147)</f>
        <v>1.3318518512506789E-3</v>
      </c>
      <c r="AA155" s="29">
        <f ca="1">(1-'Flow probs &amp; rates'!$H147)*'Output - Variance decomp.'!K155/('Flow probs &amp; rates'!$E147+'Flow probs &amp; rates'!$F147)-'Flow probs &amp; rates'!$H147*'Output - Variance decomp.'!J155/('Flow probs &amp; rates'!$E147+'Flow probs &amp; rates'!$F147)</f>
        <v>5.6317908536560468E-5</v>
      </c>
      <c r="AB155" s="29">
        <f ca="1">(1-'Flow probs &amp; rates'!$H147)*'Output - Variance decomp.'!M155/('Flow probs &amp; rates'!$E147+'Flow probs &amp; rates'!$F147)-'Flow probs &amp; rates'!$H147*'Output - Variance decomp.'!L155/('Flow probs &amp; rates'!$E147+'Flow probs &amp; rates'!$F147)</f>
        <v>1.2618060441825746E-3</v>
      </c>
      <c r="AC155" s="29">
        <f ca="1">(1-'Flow probs &amp; rates'!$H147)*'Output - Variance decomp.'!O155/('Flow probs &amp; rates'!$E147+'Flow probs &amp; rates'!$F147)-'Flow probs &amp; rates'!$H147*'Output - Variance decomp.'!N155/('Flow probs &amp; rates'!$E147+'Flow probs &amp; rates'!$F147)</f>
        <v>-1.3414035457760657E-10</v>
      </c>
      <c r="AD155" s="29">
        <f t="shared" ca="1" si="7"/>
        <v>2.0404867190404203E-4</v>
      </c>
    </row>
    <row r="156" spans="1:30" x14ac:dyDescent="0.35">
      <c r="A156" s="2" t="s">
        <v>204</v>
      </c>
      <c r="B156" s="29">
        <f t="array" aca="1" ref="B156:C156" ca="1">TRANSPOSE(MMULT(OFFSET('Useful matrices &amp; checks'!$Y$6,UsefulSeries!$O147,0):OFFSET('Useful matrices &amp; checks'!$Z$7,UsefulSeries!$O147,0),OFFSET('SS Taylor expansion'!$AE$6,UsefulSeries!$O147,0):OFFSET('SS Taylor expansion'!$AE$7,UsefulSeries!$O147,0)))+TRANSPOSE(MMULT(OFFSET('Useful matrices &amp; checks'!$AC$6,UsefulSeries!$O147,0):OFFSET('Useful matrices &amp; checks'!$AD$7,UsefulSeries!$O147,0),TRANSPOSE(B155:C155)))</f>
        <v>1.8307106961316835E-4</v>
      </c>
      <c r="C156" s="29">
        <f ca="1"/>
        <v>-2.4347897017097555E-4</v>
      </c>
      <c r="D156" s="29">
        <f t="array" aca="1" ref="D156:E156" ca="1">TRANSPOSE(MMULT(OFFSET('Useful matrices &amp; checks'!$Y$6,UsefulSeries!$O147,0):OFFSET('Useful matrices &amp; checks'!$Z$7,UsefulSeries!$O147,0),OFFSET('SS Taylor expansion'!$AF$6,UsefulSeries!$O147,0):OFFSET('SS Taylor expansion'!$AF$7,UsefulSeries!$O147,0)))+TRANSPOSE(MMULT(OFFSET('Useful matrices &amp; checks'!$AC$6,UsefulSeries!$O147,0):OFFSET('Useful matrices &amp; checks'!$AD$7,UsefulSeries!$O147,0),TRANSPOSE(D155:E155)))</f>
        <v>-6.8211159430203749E-4</v>
      </c>
      <c r="E156" s="29">
        <f ca="1"/>
        <v>9.2209502877022844E-5</v>
      </c>
      <c r="F156" s="29">
        <f t="array" aca="1" ref="F156:G156" ca="1">TRANSPOSE(MMULT(OFFSET('Useful matrices &amp; checks'!$Y$6,UsefulSeries!$O147,0):OFFSET('Useful matrices &amp; checks'!$Z$7,UsefulSeries!$O147,0),OFFSET('SS Taylor expansion'!$AG$6,UsefulSeries!$O147,0):OFFSET('SS Taylor expansion'!$AG$7,UsefulSeries!$O147,0)))+TRANSPOSE(MMULT(OFFSET('Useful matrices &amp; checks'!$AC$6,UsefulSeries!$O147,0):OFFSET('Useful matrices &amp; checks'!$AD$7,UsefulSeries!$O147,0),TRANSPOSE(F155:G155)))</f>
        <v>-1.5041228776118526E-3</v>
      </c>
      <c r="G156" s="29">
        <f ca="1"/>
        <v>1.0496144539427219E-3</v>
      </c>
      <c r="H156" s="29">
        <f t="array" aca="1" ref="H156:I156" ca="1">TRANSPOSE(MMULT(OFFSET('Useful matrices &amp; checks'!$Y$6,UsefulSeries!$O147,0):OFFSET('Useful matrices &amp; checks'!$Z$7,UsefulSeries!$O147,0),OFFSET('SS Taylor expansion'!$AH$6,UsefulSeries!$O147,0):OFFSET('SS Taylor expansion'!$AH$7,UsefulSeries!$O147,0)))+TRANSPOSE(MMULT(OFFSET('Useful matrices &amp; checks'!$AC$6,UsefulSeries!$O147,0):OFFSET('Useful matrices &amp; checks'!$AD$7,UsefulSeries!$O147,0),TRANSPOSE(H155:I155)))</f>
        <v>9.190171602442668E-4</v>
      </c>
      <c r="I156" s="29">
        <f ca="1"/>
        <v>7.2081737009630723E-5</v>
      </c>
      <c r="J156" s="29">
        <f t="array" aca="1" ref="J156:K156" ca="1">TRANSPOSE(MMULT(OFFSET('Useful matrices &amp; checks'!$Y$6,UsefulSeries!$O147,0):OFFSET('Useful matrices &amp; checks'!$Z$7,UsefulSeries!$O147,0),OFFSET('SS Taylor expansion'!$AI$6,UsefulSeries!$O147,0):OFFSET('SS Taylor expansion'!$AI$7,UsefulSeries!$O147,0)))+TRANSPOSE(MMULT(OFFSET('Useful matrices &amp; checks'!$AC$6,UsefulSeries!$O147,0):OFFSET('Useful matrices &amp; checks'!$AD$7,UsefulSeries!$O147,0),TRANSPOSE(J155:K155)))</f>
        <v>-1.5756392377688951E-5</v>
      </c>
      <c r="K156" s="29">
        <f ca="1"/>
        <v>4.2428800048615811E-5</v>
      </c>
      <c r="L156" s="29">
        <f t="array" aca="1" ref="L156:M156" ca="1">TRANSPOSE(MMULT(OFFSET('Useful matrices &amp; checks'!$Y$6,UsefulSeries!$O147,0):OFFSET('Useful matrices &amp; checks'!$Z$7,UsefulSeries!$O147,0),OFFSET('SS Taylor expansion'!$AJ$6,UsefulSeries!$O147,0):OFFSET('SS Taylor expansion'!$AJ$7,UsefulSeries!$O147,0)))+TRANSPOSE(MMULT(OFFSET('Useful matrices &amp; checks'!$AC$6,UsefulSeries!$O147,0):OFFSET('Useful matrices &amp; checks'!$AD$7,UsefulSeries!$O147,0),TRANSPOSE(L155:M155)))</f>
        <v>3.4344660745343485E-6</v>
      </c>
      <c r="M156" s="29">
        <f ca="1"/>
        <v>-1.1674966896077607E-4</v>
      </c>
      <c r="N156" s="39">
        <f t="array" aca="1" ref="N156:O156" ca="1">TRANSPOSE(MMULT(OFFSET('Useful matrices &amp; checks'!$AC$6,UsefulSeries!$O147,0):OFFSET('Useful matrices &amp; checks'!$AD$7,UsefulSeries!$O147,0),TRANSPOSE(N155:O155)))</f>
        <v>7.9411125245532655E-8</v>
      </c>
      <c r="O156" s="39">
        <f ca="1"/>
        <v>-1.0489692930513161E-9</v>
      </c>
      <c r="P156" s="39">
        <f t="shared" ca="1" si="8"/>
        <v>-5.7494672678873153E-4</v>
      </c>
      <c r="Q156" s="39">
        <f t="shared" ca="1" si="9"/>
        <v>-5.1378772016680253E-4</v>
      </c>
      <c r="R156" s="29"/>
      <c r="S156" s="29">
        <f>'Flow probs &amp; rates'!E149-'Flow probs &amp; rates'!E148</f>
        <v>-1.6713354840230954E-3</v>
      </c>
      <c r="T156" s="29">
        <f>'Flow probs &amp; rates'!F149-'Flow probs &amp; rates'!F148</f>
        <v>3.8231708561014405E-4</v>
      </c>
      <c r="U156" s="29">
        <f>'Flow probs &amp; rates'!H149-'Flow probs &amp; rates'!H148</f>
        <v>3.8581691849476352E-4</v>
      </c>
      <c r="V156" s="29"/>
      <c r="W156" s="29">
        <f ca="1">(1-'Flow probs &amp; rates'!$H148)*'Output - Variance decomp.'!C156/('Flow probs &amp; rates'!$E148+'Flow probs &amp; rates'!$F148)-'Flow probs &amp; rates'!$H148*'Output - Variance decomp.'!B156/('Flow probs &amp; rates'!$E148+'Flow probs &amp; rates'!$F148)</f>
        <v>-3.594474592003166E-4</v>
      </c>
      <c r="X156" s="29">
        <f ca="1">(1-'Flow probs &amp; rates'!$H148)*'Output - Variance decomp.'!E156/('Flow probs &amp; rates'!$E148+'Flow probs &amp; rates'!$F148)-'Flow probs &amp; rates'!$H148*'Output - Variance decomp.'!D156/('Flow probs &amp; rates'!$E148+'Flow probs &amp; rates'!$F148)</f>
        <v>1.8926580420064657E-4</v>
      </c>
      <c r="Y156" s="29">
        <f ca="1">(1-'Flow probs &amp; rates'!$H148)*'Output - Variance decomp.'!G156/('Flow probs &amp; rates'!$E148+'Flow probs &amp; rates'!$F148)-'Flow probs &amp; rates'!$H148*'Output - Variance decomp.'!F156/('Flow probs &amp; rates'!$E148+'Flow probs &amp; rates'!$F148)</f>
        <v>1.611537784792003E-3</v>
      </c>
      <c r="Z156" s="29">
        <f ca="1">(1-'Flow probs &amp; rates'!$H148)*'Output - Variance decomp.'!I156/('Flow probs &amp; rates'!$E148+'Flow probs &amp; rates'!$F148)-'Flow probs &amp; rates'!$H148*'Output - Variance decomp.'!H156/('Flow probs &amp; rates'!$E148+'Flow probs &amp; rates'!$F148)</f>
        <v>2.2021844378674373E-5</v>
      </c>
      <c r="AA156" s="29">
        <f ca="1">(1-'Flow probs &amp; rates'!$H148)*'Output - Variance decomp.'!K156/('Flow probs &amp; rates'!$E148+'Flow probs &amp; rates'!$F148)-'Flow probs &amp; rates'!$H148*'Output - Variance decomp.'!J156/('Flow probs &amp; rates'!$E148+'Flow probs &amp; rates'!$F148)</f>
        <v>6.123747078641686E-5</v>
      </c>
      <c r="AB156" s="29">
        <f ca="1">(1-'Flow probs &amp; rates'!$H148)*'Output - Variance decomp.'!M156/('Flow probs &amp; rates'!$E148+'Flow probs &amp; rates'!$F148)-'Flow probs &amp; rates'!$H148*'Output - Variance decomp.'!L156/('Flow probs &amp; rates'!$E148+'Flow probs &amp; rates'!$F148)</f>
        <v>-1.650429387339209E-4</v>
      </c>
      <c r="AC156" s="29">
        <f ca="1">(1-'Flow probs &amp; rates'!$H148)*'Output - Variance decomp.'!O156/('Flow probs &amp; rates'!$E148+'Flow probs &amp; rates'!$F148)-'Flow probs &amp; rates'!$H148*'Output - Variance decomp.'!N156/('Flow probs &amp; rates'!$E148+'Flow probs &amp; rates'!$F148)</f>
        <v>-8.3663257057547599E-9</v>
      </c>
      <c r="AD156" s="29">
        <f t="shared" ca="1" si="7"/>
        <v>-9.7374722140303378E-4</v>
      </c>
    </row>
    <row r="157" spans="1:30" x14ac:dyDescent="0.35">
      <c r="A157" s="2" t="s">
        <v>205</v>
      </c>
      <c r="B157" s="29">
        <f t="array" aca="1" ref="B157:C157" ca="1">TRANSPOSE(MMULT(OFFSET('Useful matrices &amp; checks'!$Y$6,UsefulSeries!$O148,0):OFFSET('Useful matrices &amp; checks'!$Z$7,UsefulSeries!$O148,0),OFFSET('SS Taylor expansion'!$AE$6,UsefulSeries!$O148,0):OFFSET('SS Taylor expansion'!$AE$7,UsefulSeries!$O148,0)))+TRANSPOSE(MMULT(OFFSET('Useful matrices &amp; checks'!$AC$6,UsefulSeries!$O148,0):OFFSET('Useful matrices &amp; checks'!$AD$7,UsefulSeries!$O148,0),TRANSPOSE(B156:C156)))</f>
        <v>-1.8296993132066214E-4</v>
      </c>
      <c r="C157" s="29">
        <f ca="1"/>
        <v>1.2639310919431397E-4</v>
      </c>
      <c r="D157" s="29">
        <f t="array" aca="1" ref="D157:E157" ca="1">TRANSPOSE(MMULT(OFFSET('Useful matrices &amp; checks'!$Y$6,UsefulSeries!$O148,0):OFFSET('Useful matrices &amp; checks'!$Z$7,UsefulSeries!$O148,0),OFFSET('SS Taylor expansion'!$AF$6,UsefulSeries!$O148,0):OFFSET('SS Taylor expansion'!$AF$7,UsefulSeries!$O148,0)))+TRANSPOSE(MMULT(OFFSET('Useful matrices &amp; checks'!$AC$6,UsefulSeries!$O148,0):OFFSET('Useful matrices &amp; checks'!$AD$7,UsefulSeries!$O148,0),TRANSPOSE(D156:E156)))</f>
        <v>-1.2487878440703133E-4</v>
      </c>
      <c r="E157" s="29">
        <f ca="1"/>
        <v>5.6988093221638617E-5</v>
      </c>
      <c r="F157" s="29">
        <f t="array" aca="1" ref="F157:G157" ca="1">TRANSPOSE(MMULT(OFFSET('Useful matrices &amp; checks'!$Y$6,UsefulSeries!$O148,0):OFFSET('Useful matrices &amp; checks'!$Z$7,UsefulSeries!$O148,0),OFFSET('SS Taylor expansion'!$AG$6,UsefulSeries!$O148,0):OFFSET('SS Taylor expansion'!$AG$7,UsefulSeries!$O148,0)))+TRANSPOSE(MMULT(OFFSET('Useful matrices &amp; checks'!$AC$6,UsefulSeries!$O148,0):OFFSET('Useful matrices &amp; checks'!$AD$7,UsefulSeries!$O148,0),TRANSPOSE(F156:G156)))</f>
        <v>-1.9170782317942025E-3</v>
      </c>
      <c r="G157" s="29">
        <f ca="1"/>
        <v>1.2465653716973693E-3</v>
      </c>
      <c r="H157" s="29">
        <f t="array" aca="1" ref="H157:I157" ca="1">TRANSPOSE(MMULT(OFFSET('Useful matrices &amp; checks'!$Y$6,UsefulSeries!$O148,0):OFFSET('Useful matrices &amp; checks'!$Z$7,UsefulSeries!$O148,0),OFFSET('SS Taylor expansion'!$AH$6,UsefulSeries!$O148,0):OFFSET('SS Taylor expansion'!$AH$7,UsefulSeries!$O148,0)))+TRANSPOSE(MMULT(OFFSET('Useful matrices &amp; checks'!$AC$6,UsefulSeries!$O148,0):OFFSET('Useful matrices &amp; checks'!$AD$7,UsefulSeries!$O148,0),TRANSPOSE(H156:I156)))</f>
        <v>9.8698367494928188E-4</v>
      </c>
      <c r="I157" s="29">
        <f ca="1"/>
        <v>2.5917784943118769E-4</v>
      </c>
      <c r="J157" s="29">
        <f t="array" aca="1" ref="J157:K157" ca="1">TRANSPOSE(MMULT(OFFSET('Useful matrices &amp; checks'!$Y$6,UsefulSeries!$O148,0):OFFSET('Useful matrices &amp; checks'!$Z$7,UsefulSeries!$O148,0),OFFSET('SS Taylor expansion'!$AI$6,UsefulSeries!$O148,0):OFFSET('SS Taylor expansion'!$AI$7,UsefulSeries!$O148,0)))+TRANSPOSE(MMULT(OFFSET('Useful matrices &amp; checks'!$AC$6,UsefulSeries!$O148,0):OFFSET('Useful matrices &amp; checks'!$AD$7,UsefulSeries!$O148,0),TRANSPOSE(J156:K156)))</f>
        <v>1.247170232317845E-3</v>
      </c>
      <c r="K157" s="29">
        <f ca="1"/>
        <v>1.5089835769465761E-5</v>
      </c>
      <c r="L157" s="29">
        <f t="array" aca="1" ref="L157:M157" ca="1">TRANSPOSE(MMULT(OFFSET('Useful matrices &amp; checks'!$Y$6,UsefulSeries!$O148,0):OFFSET('Useful matrices &amp; checks'!$Z$7,UsefulSeries!$O148,0),OFFSET('SS Taylor expansion'!$AJ$6,UsefulSeries!$O148,0):OFFSET('SS Taylor expansion'!$AJ$7,UsefulSeries!$O148,0)))+TRANSPOSE(MMULT(OFFSET('Useful matrices &amp; checks'!$AC$6,UsefulSeries!$O148,0):OFFSET('Useful matrices &amp; checks'!$AD$7,UsefulSeries!$O148,0),TRANSPOSE(L156:M156)))</f>
        <v>-3.9505669720942056E-5</v>
      </c>
      <c r="M157" s="29">
        <f ca="1"/>
        <v>-1.2364036574877719E-4</v>
      </c>
      <c r="N157" s="39">
        <f t="array" aca="1" ref="N157:O157" ca="1">TRANSPOSE(MMULT(OFFSET('Useful matrices &amp; checks'!$AC$6,UsefulSeries!$O148,0):OFFSET('Useful matrices &amp; checks'!$AD$7,UsefulSeries!$O148,0),TRANSPOSE(N156:O156)))</f>
        <v>7.8905962806581539E-8</v>
      </c>
      <c r="O157" s="39">
        <f ca="1"/>
        <v>-1.4603434968292887E-9</v>
      </c>
      <c r="P157" s="39">
        <f t="shared" ca="1" si="8"/>
        <v>-7.3155644463170273E-4</v>
      </c>
      <c r="Q157" s="39">
        <f t="shared" ca="1" si="9"/>
        <v>-2.5328331905407914E-4</v>
      </c>
      <c r="R157" s="29"/>
      <c r="S157" s="29">
        <f>'Flow probs &amp; rates'!E150-'Flow probs &amp; rates'!E149</f>
        <v>-7.6175624864460723E-4</v>
      </c>
      <c r="T157" s="29">
        <f>'Flow probs &amp; rates'!F150-'Flow probs &amp; rates'!F149</f>
        <v>1.3272891141676221E-3</v>
      </c>
      <c r="U157" s="29">
        <f>'Flow probs &amp; rates'!H150-'Flow probs &amp; rates'!H149</f>
        <v>1.6098283650432116E-4</v>
      </c>
      <c r="V157" s="29"/>
      <c r="W157" s="29">
        <f ca="1">(1-'Flow probs &amp; rates'!$H149)*'Output - Variance decomp.'!C157/('Flow probs &amp; rates'!$E149+'Flow probs &amp; rates'!$F149)-'Flow probs &amp; rates'!$H149*'Output - Variance decomp.'!B157/('Flow probs &amp; rates'!$E149+'Flow probs &amp; rates'!$F149)</f>
        <v>1.9462763375205496E-4</v>
      </c>
      <c r="X157" s="29">
        <f ca="1">(1-'Flow probs &amp; rates'!$H149)*'Output - Variance decomp.'!E157/('Flow probs &amp; rates'!$E149+'Flow probs &amp; rates'!$F149)-'Flow probs &amp; rates'!$H149*'Output - Variance decomp.'!D157/('Flow probs &amp; rates'!$E149+'Flow probs &amp; rates'!$F149)</f>
        <v>9.1460401031574954E-5</v>
      </c>
      <c r="Y157" s="29">
        <f ca="1">(1-'Flow probs &amp; rates'!$H149)*'Output - Variance decomp.'!G157/('Flow probs &amp; rates'!$E149+'Flow probs &amp; rates'!$F149)-'Flow probs &amp; rates'!$H149*'Output - Variance decomp.'!F157/('Flow probs &amp; rates'!$E149+'Flow probs &amp; rates'!$F149)</f>
        <v>1.9293765761243303E-3</v>
      </c>
      <c r="Z157" s="29">
        <f ca="1">(1-'Flow probs &amp; rates'!$H149)*'Output - Variance decomp.'!I157/('Flow probs &amp; rates'!$E149+'Flow probs &amp; rates'!$F149)-'Flow probs &amp; rates'!$H149*'Output - Variance decomp.'!H157/('Flow probs &amp; rates'!$E149+'Flow probs &amp; rates'!$F149)</f>
        <v>2.7995930235372819E-4</v>
      </c>
      <c r="AA157" s="29">
        <f ca="1">(1-'Flow probs &amp; rates'!$H149)*'Output - Variance decomp.'!K157/('Flow probs &amp; rates'!$E149+'Flow probs &amp; rates'!$F149)-'Flow probs &amp; rates'!$H149*'Output - Variance decomp.'!J157/('Flow probs &amp; rates'!$E149+'Flow probs &amp; rates'!$F149)</f>
        <v>-8.7753888103720012E-5</v>
      </c>
      <c r="AB157" s="29">
        <f ca="1">(1-'Flow probs &amp; rates'!$H149)*'Output - Variance decomp.'!M157/('Flow probs &amp; rates'!$E149+'Flow probs &amp; rates'!$F149)-'Flow probs &amp; rates'!$H149*'Output - Variance decomp.'!L157/('Flow probs &amp; rates'!$E149+'Flow probs &amp; rates'!$F149)</f>
        <v>-1.7127924223940671E-4</v>
      </c>
      <c r="AC157" s="29">
        <f ca="1">(1-'Flow probs &amp; rates'!$H149)*'Output - Variance decomp.'!O157/('Flow probs &amp; rates'!$E149+'Flow probs &amp; rates'!$F149)-'Flow probs &amp; rates'!$H149*'Output - Variance decomp.'!N157/('Flow probs &amp; rates'!$E149+'Flow probs &amp; rates'!$F149)</f>
        <v>-8.9650728383197354E-9</v>
      </c>
      <c r="AD157" s="29">
        <f t="shared" ca="1" si="7"/>
        <v>-2.0753989813414022E-3</v>
      </c>
    </row>
    <row r="158" spans="1:30" x14ac:dyDescent="0.35">
      <c r="A158" s="2" t="s">
        <v>206</v>
      </c>
      <c r="B158" s="29">
        <f t="array" aca="1" ref="B158:C158" ca="1">TRANSPOSE(MMULT(OFFSET('Useful matrices &amp; checks'!$Y$6,UsefulSeries!$O149,0):OFFSET('Useful matrices &amp; checks'!$Z$7,UsefulSeries!$O149,0),OFFSET('SS Taylor expansion'!$AE$6,UsefulSeries!$O149,0):OFFSET('SS Taylor expansion'!$AE$7,UsefulSeries!$O149,0)))+TRANSPOSE(MMULT(OFFSET('Useful matrices &amp; checks'!$AC$6,UsefulSeries!$O149,0):OFFSET('Useful matrices &amp; checks'!$AD$7,UsefulSeries!$O149,0),TRANSPOSE(B157:C157)))</f>
        <v>5.0992690852046812E-4</v>
      </c>
      <c r="C158" s="29">
        <f ca="1"/>
        <v>-5.5563207810930865E-4</v>
      </c>
      <c r="D158" s="29">
        <f t="array" aca="1" ref="D158:E158" ca="1">TRANSPOSE(MMULT(OFFSET('Useful matrices &amp; checks'!$Y$6,UsefulSeries!$O149,0):OFFSET('Useful matrices &amp; checks'!$Z$7,UsefulSeries!$O149,0),OFFSET('SS Taylor expansion'!$AF$6,UsefulSeries!$O149,0):OFFSET('SS Taylor expansion'!$AF$7,UsefulSeries!$O149,0)))+TRANSPOSE(MMULT(OFFSET('Useful matrices &amp; checks'!$AC$6,UsefulSeries!$O149,0):OFFSET('Useful matrices &amp; checks'!$AD$7,UsefulSeries!$O149,0),TRANSPOSE(D157:E157)))</f>
        <v>4.5236926357245205E-4</v>
      </c>
      <c r="E158" s="29">
        <f ca="1"/>
        <v>4.0717944171175857E-5</v>
      </c>
      <c r="F158" s="29">
        <f t="array" aca="1" ref="F158:G158" ca="1">TRANSPOSE(MMULT(OFFSET('Useful matrices &amp; checks'!$Y$6,UsefulSeries!$O149,0):OFFSET('Useful matrices &amp; checks'!$Z$7,UsefulSeries!$O149,0),OFFSET('SS Taylor expansion'!$AG$6,UsefulSeries!$O149,0):OFFSET('SS Taylor expansion'!$AG$7,UsefulSeries!$O149,0)))+TRANSPOSE(MMULT(OFFSET('Useful matrices &amp; checks'!$AC$6,UsefulSeries!$O149,0):OFFSET('Useful matrices &amp; checks'!$AD$7,UsefulSeries!$O149,0),TRANSPOSE(F157:G157)))</f>
        <v>-1.0485514246771908E-3</v>
      </c>
      <c r="G158" s="29">
        <f ca="1"/>
        <v>3.3458139820027866E-4</v>
      </c>
      <c r="H158" s="29">
        <f t="array" aca="1" ref="H158:I158" ca="1">TRANSPOSE(MMULT(OFFSET('Useful matrices &amp; checks'!$Y$6,UsefulSeries!$O149,0):OFFSET('Useful matrices &amp; checks'!$Z$7,UsefulSeries!$O149,0),OFFSET('SS Taylor expansion'!$AH$6,UsefulSeries!$O149,0):OFFSET('SS Taylor expansion'!$AH$7,UsefulSeries!$O149,0)))+TRANSPOSE(MMULT(OFFSET('Useful matrices &amp; checks'!$AC$6,UsefulSeries!$O149,0):OFFSET('Useful matrices &amp; checks'!$AD$7,UsefulSeries!$O149,0),TRANSPOSE(H157:I157)))</f>
        <v>8.8739255151407126E-4</v>
      </c>
      <c r="I158" s="29">
        <f ca="1"/>
        <v>-6.179399237788946E-4</v>
      </c>
      <c r="J158" s="29">
        <f t="array" aca="1" ref="J158:K158" ca="1">TRANSPOSE(MMULT(OFFSET('Useful matrices &amp; checks'!$Y$6,UsefulSeries!$O149,0):OFFSET('Useful matrices &amp; checks'!$Z$7,UsefulSeries!$O149,0),OFFSET('SS Taylor expansion'!$AI$6,UsefulSeries!$O149,0):OFFSET('SS Taylor expansion'!$AI$7,UsefulSeries!$O149,0)))+TRANSPOSE(MMULT(OFFSET('Useful matrices &amp; checks'!$AC$6,UsefulSeries!$O149,0):OFFSET('Useful matrices &amp; checks'!$AD$7,UsefulSeries!$O149,0),TRANSPOSE(J157:K157)))</f>
        <v>1.3536995240354176E-3</v>
      </c>
      <c r="K158" s="29">
        <f ca="1"/>
        <v>1.2141344183704843E-5</v>
      </c>
      <c r="L158" s="29">
        <f t="array" aca="1" ref="L158:M158" ca="1">TRANSPOSE(MMULT(OFFSET('Useful matrices &amp; checks'!$Y$6,UsefulSeries!$O149,0):OFFSET('Useful matrices &amp; checks'!$Z$7,UsefulSeries!$O149,0),OFFSET('SS Taylor expansion'!$AJ$6,UsefulSeries!$O149,0):OFFSET('SS Taylor expansion'!$AJ$7,UsefulSeries!$O149,0)))+TRANSPOSE(MMULT(OFFSET('Useful matrices &amp; checks'!$AC$6,UsefulSeries!$O149,0):OFFSET('Useful matrices &amp; checks'!$AD$7,UsefulSeries!$O149,0),TRANSPOSE(L157:M157)))</f>
        <v>-5.8068910941445899E-5</v>
      </c>
      <c r="M158" s="29">
        <f ca="1"/>
        <v>-9.2524543850968353E-5</v>
      </c>
      <c r="N158" s="39">
        <f t="array" aca="1" ref="N158:O158" ca="1">TRANSPOSE(MMULT(OFFSET('Useful matrices &amp; checks'!$AC$6,UsefulSeries!$O149,0):OFFSET('Useful matrices &amp; checks'!$AD$7,UsefulSeries!$O149,0),TRANSPOSE(N157:O157)))</f>
        <v>7.2918555185995061E-8</v>
      </c>
      <c r="O158" s="39">
        <f ca="1"/>
        <v>-9.1590470003724263E-10</v>
      </c>
      <c r="P158" s="39">
        <f t="shared" ca="1" si="8"/>
        <v>-7.4986687579628735E-4</v>
      </c>
      <c r="Q158" s="39">
        <f t="shared" ca="1" si="9"/>
        <v>-7.7190522927062178E-5</v>
      </c>
      <c r="R158" s="29"/>
      <c r="S158" s="29">
        <f>'Flow probs &amp; rates'!E151-'Flow probs &amp; rates'!E150</f>
        <v>1.3469739547826709E-3</v>
      </c>
      <c r="T158" s="29">
        <f>'Flow probs &amp; rates'!F151-'Flow probs &amp; rates'!F150</f>
        <v>-9.558472980157745E-4</v>
      </c>
      <c r="U158" s="29">
        <f>'Flow probs &amp; rates'!H151-'Flow probs &amp; rates'!H150</f>
        <v>-4.9144840377995935E-4</v>
      </c>
      <c r="V158" s="29"/>
      <c r="W158" s="29">
        <f ca="1">(1-'Flow probs &amp; rates'!$H150)*'Output - Variance decomp.'!C158/('Flow probs &amp; rates'!$E150+'Flow probs &amp; rates'!$F150)-'Flow probs &amp; rates'!$H150*'Output - Variance decomp.'!B158/('Flow probs &amp; rates'!$E150+'Flow probs &amp; rates'!$F150)</f>
        <v>-8.2913012797320199E-4</v>
      </c>
      <c r="X158" s="29">
        <f ca="1">(1-'Flow probs &amp; rates'!$H150)*'Output - Variance decomp.'!E158/('Flow probs &amp; rates'!$E150+'Flow probs &amp; rates'!$F150)-'Flow probs &amp; rates'!$H150*'Output - Variance decomp.'!D158/('Flow probs &amp; rates'!$E150+'Flow probs &amp; rates'!$F150)</f>
        <v>1.7845313226776862E-5</v>
      </c>
      <c r="Y158" s="29">
        <f ca="1">(1-'Flow probs &amp; rates'!$H150)*'Output - Variance decomp.'!G158/('Flow probs &amp; rates'!$E150+'Flow probs &amp; rates'!$F150)-'Flow probs &amp; rates'!$H150*'Output - Variance decomp.'!F158/('Flow probs &amp; rates'!$E150+'Flow probs &amp; rates'!$F150)</f>
        <v>5.6424806649255717E-4</v>
      </c>
      <c r="Z158" s="29">
        <f ca="1">(1-'Flow probs &amp; rates'!$H150)*'Output - Variance decomp.'!I158/('Flow probs &amp; rates'!$E150+'Flow probs &amp; rates'!$F150)-'Flow probs &amp; rates'!$H150*'Output - Variance decomp.'!H158/('Flow probs &amp; rates'!$E150+'Flow probs &amp; rates'!$F150)</f>
        <v>-9.5017372926898234E-4</v>
      </c>
      <c r="AA158" s="29">
        <f ca="1">(1-'Flow probs &amp; rates'!$H150)*'Output - Variance decomp.'!K158/('Flow probs &amp; rates'!$E150+'Flow probs &amp; rates'!$F150)-'Flow probs &amp; rates'!$H150*'Output - Variance decomp.'!J158/('Flow probs &amp; rates'!$E150+'Flow probs &amp; rates'!$F150)</f>
        <v>-1.0148190847988941E-4</v>
      </c>
      <c r="AB158" s="29">
        <f ca="1">(1-'Flow probs &amp; rates'!$H150)*'Output - Variance decomp.'!M158/('Flow probs &amp; rates'!$E150+'Flow probs &amp; rates'!$F150)-'Flow probs &amp; rates'!$H150*'Output - Variance decomp.'!L158/('Flow probs &amp; rates'!$E150+'Flow probs &amp; rates'!$F150)</f>
        <v>-1.2553837799245436E-4</v>
      </c>
      <c r="AC158" s="29">
        <f ca="1">(1-'Flow probs &amp; rates'!$H150)*'Output - Variance decomp.'!O158/('Flow probs &amp; rates'!$E150+'Flow probs &amp; rates'!$F150)-'Flow probs &amp; rates'!$H150*'Output - Variance decomp.'!N158/('Flow probs &amp; rates'!$E150+'Flow probs &amp; rates'!$F150)</f>
        <v>-7.6828519391548515E-9</v>
      </c>
      <c r="AD158" s="29">
        <f t="shared" ca="1" si="7"/>
        <v>9.3279004306717392E-4</v>
      </c>
    </row>
    <row r="159" spans="1:30" x14ac:dyDescent="0.35">
      <c r="A159" s="2" t="s">
        <v>207</v>
      </c>
      <c r="B159" s="29">
        <f t="array" aca="1" ref="B159:C159" ca="1">TRANSPOSE(MMULT(OFFSET('Useful matrices &amp; checks'!$Y$6,UsefulSeries!$O150,0):OFFSET('Useful matrices &amp; checks'!$Z$7,UsefulSeries!$O150,0),OFFSET('SS Taylor expansion'!$AE$6,UsefulSeries!$O150,0):OFFSET('SS Taylor expansion'!$AE$7,UsefulSeries!$O150,0)))+TRANSPOSE(MMULT(OFFSET('Useful matrices &amp; checks'!$AC$6,UsefulSeries!$O150,0):OFFSET('Useful matrices &amp; checks'!$AD$7,UsefulSeries!$O150,0),TRANSPOSE(B158:C158)))</f>
        <v>-3.5262030738172321E-4</v>
      </c>
      <c r="C159" s="29">
        <f ca="1"/>
        <v>3.308812616103639E-4</v>
      </c>
      <c r="D159" s="29">
        <f t="array" aca="1" ref="D159:E159" ca="1">TRANSPOSE(MMULT(OFFSET('Useful matrices &amp; checks'!$Y$6,UsefulSeries!$O150,0):OFFSET('Useful matrices &amp; checks'!$Z$7,UsefulSeries!$O150,0),OFFSET('SS Taylor expansion'!$AF$6,UsefulSeries!$O150,0):OFFSET('SS Taylor expansion'!$AF$7,UsefulSeries!$O150,0)))+TRANSPOSE(MMULT(OFFSET('Useful matrices &amp; checks'!$AC$6,UsefulSeries!$O150,0):OFFSET('Useful matrices &amp; checks'!$AD$7,UsefulSeries!$O150,0),TRANSPOSE(D158:E158)))</f>
        <v>5.8572893916469066E-5</v>
      </c>
      <c r="E159" s="29">
        <f ca="1"/>
        <v>2.0683081280592678E-5</v>
      </c>
      <c r="F159" s="29">
        <f t="array" aca="1" ref="F159:G159" ca="1">TRANSPOSE(MMULT(OFFSET('Useful matrices &amp; checks'!$Y$6,UsefulSeries!$O150,0):OFFSET('Useful matrices &amp; checks'!$Z$7,UsefulSeries!$O150,0),OFFSET('SS Taylor expansion'!$AG$6,UsefulSeries!$O150,0):OFFSET('SS Taylor expansion'!$AG$7,UsefulSeries!$O150,0)))+TRANSPOSE(MMULT(OFFSET('Useful matrices &amp; checks'!$AC$6,UsefulSeries!$O150,0):OFFSET('Useful matrices &amp; checks'!$AD$7,UsefulSeries!$O150,0),TRANSPOSE(F158:G158)))</f>
        <v>-1.1446657133432473E-3</v>
      </c>
      <c r="G159" s="29">
        <f ca="1"/>
        <v>4.5462351027941066E-4</v>
      </c>
      <c r="H159" s="29">
        <f t="array" aca="1" ref="H159:I159" ca="1">TRANSPOSE(MMULT(OFFSET('Useful matrices &amp; checks'!$Y$6,UsefulSeries!$O150,0):OFFSET('Useful matrices &amp; checks'!$Z$7,UsefulSeries!$O150,0),OFFSET('SS Taylor expansion'!$AH$6,UsefulSeries!$O150,0):OFFSET('SS Taylor expansion'!$AH$7,UsefulSeries!$O150,0)))+TRANSPOSE(MMULT(OFFSET('Useful matrices &amp; checks'!$AC$6,UsefulSeries!$O150,0):OFFSET('Useful matrices &amp; checks'!$AD$7,UsefulSeries!$O150,0),TRANSPOSE(H158:I158)))</f>
        <v>6.9699681244958837E-4</v>
      </c>
      <c r="I159" s="29">
        <f ca="1"/>
        <v>-4.5744317307487028E-4</v>
      </c>
      <c r="J159" s="29">
        <f t="array" aca="1" ref="J159:K159" ca="1">TRANSPOSE(MMULT(OFFSET('Useful matrices &amp; checks'!$Y$6,UsefulSeries!$O150,0):OFFSET('Useful matrices &amp; checks'!$Z$7,UsefulSeries!$O150,0),OFFSET('SS Taylor expansion'!$AI$6,UsefulSeries!$O150,0):OFFSET('SS Taylor expansion'!$AI$7,UsefulSeries!$O150,0)))+TRANSPOSE(MMULT(OFFSET('Useful matrices &amp; checks'!$AC$6,UsefulSeries!$O150,0):OFFSET('Useful matrices &amp; checks'!$AD$7,UsefulSeries!$O150,0),TRANSPOSE(J158:K158)))</f>
        <v>3.988705546944726E-4</v>
      </c>
      <c r="K159" s="29">
        <f ca="1"/>
        <v>-1.1260401132995849E-5</v>
      </c>
      <c r="L159" s="29">
        <f t="array" aca="1" ref="L159:M159" ca="1">TRANSPOSE(MMULT(OFFSET('Useful matrices &amp; checks'!$Y$6,UsefulSeries!$O150,0):OFFSET('Useful matrices &amp; checks'!$Z$7,UsefulSeries!$O150,0),OFFSET('SS Taylor expansion'!$AJ$6,UsefulSeries!$O150,0):OFFSET('SS Taylor expansion'!$AJ$7,UsefulSeries!$O150,0)))+TRANSPOSE(MMULT(OFFSET('Useful matrices &amp; checks'!$AC$6,UsefulSeries!$O150,0):OFFSET('Useful matrices &amp; checks'!$AD$7,UsefulSeries!$O150,0),TRANSPOSE(L158:M158)))</f>
        <v>-1.102775442273423E-4</v>
      </c>
      <c r="M159" s="29">
        <f ca="1"/>
        <v>-3.3250148400564055E-4</v>
      </c>
      <c r="N159" s="39">
        <f t="array" aca="1" ref="N159:O159" ca="1">TRANSPOSE(MMULT(OFFSET('Useful matrices &amp; checks'!$AC$6,UsefulSeries!$O150,0):OFFSET('Useful matrices &amp; checks'!$AD$7,UsefulSeries!$O150,0),TRANSPOSE(N158:O158)))</f>
        <v>6.7605478643077077E-8</v>
      </c>
      <c r="O159" s="39">
        <f ca="1"/>
        <v>-3.2075295973440466E-9</v>
      </c>
      <c r="P159" s="39">
        <f t="shared" ca="1" si="8"/>
        <v>-7.2451854403865566E-4</v>
      </c>
      <c r="Q159" s="39">
        <f t="shared" ca="1" si="9"/>
        <v>-6.9929611742494701E-5</v>
      </c>
      <c r="R159" s="29"/>
      <c r="S159" s="29">
        <f>'Flow probs &amp; rates'!E152-'Flow probs &amp; rates'!E151</f>
        <v>-1.1775742424517954E-3</v>
      </c>
      <c r="T159" s="29">
        <f>'Flow probs &amp; rates'!F152-'Flow probs &amp; rates'!F151</f>
        <v>-6.4950024315231503E-5</v>
      </c>
      <c r="U159" s="29">
        <f>'Flow probs &amp; rates'!H152-'Flow probs &amp; rates'!H151</f>
        <v>-2.2804848208533846E-4</v>
      </c>
      <c r="V159" s="29"/>
      <c r="W159" s="29">
        <f ca="1">(1-'Flow probs &amp; rates'!$H151)*'Output - Variance decomp.'!C159/('Flow probs &amp; rates'!$E151+'Flow probs &amp; rates'!$F151)-'Flow probs &amp; rates'!$H151*'Output - Variance decomp.'!B159/('Flow probs &amp; rates'!$E151+'Flow probs &amp; rates'!$F151)</f>
        <v>4.9773260436875879E-4</v>
      </c>
      <c r="X159" s="29">
        <f ca="1">(1-'Flow probs &amp; rates'!$H151)*'Output - Variance decomp.'!E159/('Flow probs &amp; rates'!$E151+'Flow probs &amp; rates'!$F151)-'Flow probs &amp; rates'!$H151*'Output - Variance decomp.'!D159/('Flow probs &amp; rates'!$E151+'Flow probs &amp; rates'!$F151)</f>
        <v>2.4112125586702864E-5</v>
      </c>
      <c r="Y159" s="29">
        <f ca="1">(1-'Flow probs &amp; rates'!$H151)*'Output - Variance decomp.'!G159/('Flow probs &amp; rates'!$E151+'Flow probs &amp; rates'!$F151)-'Flow probs &amp; rates'!$H151*'Output - Variance decomp.'!F159/('Flow probs &amp; rates'!$E151+'Flow probs &amp; rates'!$F151)</f>
        <v>7.4120368364760073E-4</v>
      </c>
      <c r="Z159" s="29">
        <f ca="1">(1-'Flow probs &amp; rates'!$H151)*'Output - Variance decomp.'!I159/('Flow probs &amp; rates'!$E151+'Flow probs &amp; rates'!$F151)-'Flow probs &amp; rates'!$H151*'Output - Variance decomp.'!H159/('Flow probs &amp; rates'!$E151+'Flow probs &amp; rates'!$F151)</f>
        <v>-7.0630821593031725E-4</v>
      </c>
      <c r="AA159" s="29">
        <f ca="1">(1-'Flow probs &amp; rates'!$H151)*'Output - Variance decomp.'!K159/('Flow probs &amp; rates'!$E151+'Flow probs &amp; rates'!$F151)-'Flow probs &amp; rates'!$H151*'Output - Variance decomp.'!J159/('Flow probs &amp; rates'!$E151+'Flow probs &amp; rates'!$F151)</f>
        <v>-5.0534833604375538E-5</v>
      </c>
      <c r="AB159" s="29">
        <f ca="1">(1-'Flow probs &amp; rates'!$H151)*'Output - Variance decomp.'!M159/('Flow probs &amp; rates'!$E151+'Flow probs &amp; rates'!$F151)-'Flow probs &amp; rates'!$H151*'Output - Variance decomp.'!L159/('Flow probs &amp; rates'!$E151+'Flow probs &amp; rates'!$F151)</f>
        <v>-4.5982136835450381E-4</v>
      </c>
      <c r="AC159" s="29">
        <f ca="1">(1-'Flow probs &amp; rates'!$H151)*'Output - Variance decomp.'!O159/('Flow probs &amp; rates'!$E151+'Flow probs &amp; rates'!$F151)-'Flow probs &amp; rates'!$H151*'Output - Variance decomp.'!N159/('Flow probs &amp; rates'!$E151+'Flow probs &amp; rates'!$F151)</f>
        <v>-1.0399054104787144E-8</v>
      </c>
      <c r="AD159" s="29">
        <f t="shared" ca="1" si="7"/>
        <v>-2.744220787450996E-4</v>
      </c>
    </row>
    <row r="160" spans="1:30" x14ac:dyDescent="0.35">
      <c r="A160" s="2" t="s">
        <v>208</v>
      </c>
      <c r="B160" s="29">
        <f t="array" aca="1" ref="B160:C160" ca="1">TRANSPOSE(MMULT(OFFSET('Useful matrices &amp; checks'!$Y$6,UsefulSeries!$O151,0):OFFSET('Useful matrices &amp; checks'!$Z$7,UsefulSeries!$O151,0),OFFSET('SS Taylor expansion'!$AE$6,UsefulSeries!$O151,0):OFFSET('SS Taylor expansion'!$AE$7,UsefulSeries!$O151,0)))+TRANSPOSE(MMULT(OFFSET('Useful matrices &amp; checks'!$AC$6,UsefulSeries!$O151,0):OFFSET('Useful matrices &amp; checks'!$AD$7,UsefulSeries!$O151,0),TRANSPOSE(B159:C159)))</f>
        <v>-2.4099626781918707E-4</v>
      </c>
      <c r="C160" s="29">
        <f ca="1"/>
        <v>1.8285138474160136E-4</v>
      </c>
      <c r="D160" s="29">
        <f t="array" aca="1" ref="D160:E160" ca="1">TRANSPOSE(MMULT(OFFSET('Useful matrices &amp; checks'!$Y$6,UsefulSeries!$O151,0):OFFSET('Useful matrices &amp; checks'!$Z$7,UsefulSeries!$O151,0),OFFSET('SS Taylor expansion'!$AF$6,UsefulSeries!$O151,0):OFFSET('SS Taylor expansion'!$AF$7,UsefulSeries!$O151,0)))+TRANSPOSE(MMULT(OFFSET('Useful matrices &amp; checks'!$AC$6,UsefulSeries!$O151,0):OFFSET('Useful matrices &amp; checks'!$AD$7,UsefulSeries!$O151,0),TRANSPOSE(D159:E159)))</f>
        <v>7.6087366063143261E-4</v>
      </c>
      <c r="E160" s="29">
        <f ca="1"/>
        <v>2.1827376666869251E-5</v>
      </c>
      <c r="F160" s="29">
        <f t="array" aca="1" ref="F160:G160" ca="1">TRANSPOSE(MMULT(OFFSET('Useful matrices &amp; checks'!$Y$6,UsefulSeries!$O151,0):OFFSET('Useful matrices &amp; checks'!$Z$7,UsefulSeries!$O151,0),OFFSET('SS Taylor expansion'!$AG$6,UsefulSeries!$O151,0):OFFSET('SS Taylor expansion'!$AG$7,UsefulSeries!$O151,0)))+TRANSPOSE(MMULT(OFFSET('Useful matrices &amp; checks'!$AC$6,UsefulSeries!$O151,0):OFFSET('Useful matrices &amp; checks'!$AD$7,UsefulSeries!$O151,0),TRANSPOSE(F159:G159)))</f>
        <v>-6.9386607245154955E-4</v>
      </c>
      <c r="G160" s="29">
        <f ca="1"/>
        <v>2.9884634072875681E-5</v>
      </c>
      <c r="H160" s="29">
        <f t="array" aca="1" ref="H160:I160" ca="1">TRANSPOSE(MMULT(OFFSET('Useful matrices &amp; checks'!$Y$6,UsefulSeries!$O151,0):OFFSET('Useful matrices &amp; checks'!$Z$7,UsefulSeries!$O151,0),OFFSET('SS Taylor expansion'!$AH$6,UsefulSeries!$O151,0):OFFSET('SS Taylor expansion'!$AH$7,UsefulSeries!$O151,0)))+TRANSPOSE(MMULT(OFFSET('Useful matrices &amp; checks'!$AC$6,UsefulSeries!$O151,0):OFFSET('Useful matrices &amp; checks'!$AD$7,UsefulSeries!$O151,0),TRANSPOSE(H159:I159)))</f>
        <v>5.528832532776675E-4</v>
      </c>
      <c r="I160" s="29">
        <f ca="1"/>
        <v>-3.0883362601664196E-4</v>
      </c>
      <c r="J160" s="29">
        <f t="array" aca="1" ref="J160:K160" ca="1">TRANSPOSE(MMULT(OFFSET('Useful matrices &amp; checks'!$Y$6,UsefulSeries!$O151,0):OFFSET('Useful matrices &amp; checks'!$Z$7,UsefulSeries!$O151,0),OFFSET('SS Taylor expansion'!$AI$6,UsefulSeries!$O151,0):OFFSET('SS Taylor expansion'!$AI$7,UsefulSeries!$O151,0)))+TRANSPOSE(MMULT(OFFSET('Useful matrices &amp; checks'!$AC$6,UsefulSeries!$O151,0):OFFSET('Useful matrices &amp; checks'!$AD$7,UsefulSeries!$O151,0),TRANSPOSE(J159:K159)))</f>
        <v>-2.687569945750472E-4</v>
      </c>
      <c r="K160" s="29">
        <f ca="1"/>
        <v>-1.1122065914756739E-5</v>
      </c>
      <c r="L160" s="29">
        <f t="array" aca="1" ref="L160:M160" ca="1">TRANSPOSE(MMULT(OFFSET('Useful matrices &amp; checks'!$Y$6,UsefulSeries!$O151,0):OFFSET('Useful matrices &amp; checks'!$Z$7,UsefulSeries!$O151,0),OFFSET('SS Taylor expansion'!$AJ$6,UsefulSeries!$O151,0):OFFSET('SS Taylor expansion'!$AJ$7,UsefulSeries!$O151,0)))+TRANSPOSE(MMULT(OFFSET('Useful matrices &amp; checks'!$AC$6,UsefulSeries!$O151,0):OFFSET('Useful matrices &amp; checks'!$AD$7,UsefulSeries!$O151,0),TRANSPOSE(L159:M159)))</f>
        <v>-1.2733309731116106E-4</v>
      </c>
      <c r="M160" s="29">
        <f ca="1"/>
        <v>8.9082988364205812E-5</v>
      </c>
      <c r="N160" s="39">
        <f t="array" aca="1" ref="N160:O160" ca="1">TRANSPOSE(MMULT(OFFSET('Useful matrices &amp; checks'!$AC$6,UsefulSeries!$O151,0):OFFSET('Useful matrices &amp; checks'!$AD$7,UsefulSeries!$O151,0),TRANSPOSE(N159:O159)))</f>
        <v>6.0362490670505695E-8</v>
      </c>
      <c r="O160" s="39">
        <f ca="1"/>
        <v>-1.4503073745745385E-9</v>
      </c>
      <c r="P160" s="39">
        <f t="shared" ca="1" si="8"/>
        <v>-6.3211494783211978E-4</v>
      </c>
      <c r="Q160" s="39">
        <f t="shared" ca="1" si="9"/>
        <v>-5.6854124219478387E-5</v>
      </c>
      <c r="R160" s="29"/>
      <c r="S160" s="29">
        <f>'Flow probs &amp; rates'!E153-'Flow probs &amp; rates'!E152</f>
        <v>-6.4925010358929391E-4</v>
      </c>
      <c r="T160" s="29">
        <f>'Flow probs &amp; rates'!F153-'Flow probs &amp; rates'!F152</f>
        <v>-5.3164882612699582E-5</v>
      </c>
      <c r="U160" s="29">
        <f>'Flow probs &amp; rates'!H153-'Flow probs &amp; rates'!H152</f>
        <v>-4.2493690924603339E-4</v>
      </c>
      <c r="V160" s="29"/>
      <c r="W160" s="29">
        <f ca="1">(1-'Flow probs &amp; rates'!$H152)*'Output - Variance decomp.'!C160/('Flow probs &amp; rates'!$E152+'Flow probs &amp; rates'!$F152)-'Flow probs &amp; rates'!$H152*'Output - Variance decomp.'!B160/('Flow probs &amp; rates'!$E152+'Flow probs &amp; rates'!$F152)</f>
        <v>2.7956344334859707E-4</v>
      </c>
      <c r="X160" s="29">
        <f ca="1">(1-'Flow probs &amp; rates'!$H152)*'Output - Variance decomp.'!E160/('Flow probs &amp; rates'!$E152+'Flow probs &amp; rates'!$F152)-'Flow probs &amp; rates'!$H152*'Output - Variance decomp.'!D160/('Flow probs &amp; rates'!$E152+'Flow probs &amp; rates'!$F152)</f>
        <v>-3.5058779071672912E-5</v>
      </c>
      <c r="Y160" s="29">
        <f ca="1">(1-'Flow probs &amp; rates'!$H152)*'Output - Variance decomp.'!G160/('Flow probs &amp; rates'!$E152+'Flow probs &amp; rates'!$F152)-'Flow probs &amp; rates'!$H152*'Output - Variance decomp.'!F160/('Flow probs &amp; rates'!$E152+'Flow probs &amp; rates'!$F152)</f>
        <v>1.0240846954240389E-4</v>
      </c>
      <c r="Z160" s="29">
        <f ca="1">(1-'Flow probs &amp; rates'!$H152)*'Output - Variance decomp.'!I160/('Flow probs &amp; rates'!$E152+'Flow probs &amp; rates'!$F152)-'Flow probs &amp; rates'!$H152*'Output - Variance decomp.'!H160/('Flow probs &amp; rates'!$E152+'Flow probs &amp; rates'!$F152)</f>
        <v>-4.8481795195226709E-4</v>
      </c>
      <c r="AA160" s="29">
        <f ca="1">(1-'Flow probs &amp; rates'!$H152)*'Output - Variance decomp.'!K160/('Flow probs &amp; rates'!$E152+'Flow probs &amp; rates'!$F152)-'Flow probs &amp; rates'!$H152*'Output - Variance decomp.'!J160/('Flow probs &amp; rates'!$E152+'Flow probs &amp; rates'!$F152)</f>
        <v>7.5563510845609833E-6</v>
      </c>
      <c r="AB160" s="29">
        <f ca="1">(1-'Flow probs &amp; rates'!$H152)*'Output - Variance decomp.'!M160/('Flow probs &amp; rates'!$E152+'Flow probs &amp; rates'!$F152)-'Flow probs &amp; rates'!$H152*'Output - Variance decomp.'!L160/('Flow probs &amp; rates'!$E152+'Flow probs &amp; rates'!$F152)</f>
        <v>1.3705983748290708E-4</v>
      </c>
      <c r="AC160" s="29">
        <f ca="1">(1-'Flow probs &amp; rates'!$H152)*'Output - Variance decomp.'!O160/('Flow probs &amp; rates'!$E152+'Flow probs &amp; rates'!$F152)-'Flow probs &amp; rates'!$H152*'Output - Variance decomp.'!N160/('Flow probs &amp; rates'!$E152+'Flow probs &amp; rates'!$F152)</f>
        <v>-7.282792711097005E-9</v>
      </c>
      <c r="AD160" s="29">
        <f t="shared" ca="1" si="7"/>
        <v>-4.316409968878513E-4</v>
      </c>
    </row>
    <row r="161" spans="1:30" x14ac:dyDescent="0.35">
      <c r="A161" s="2" t="s">
        <v>209</v>
      </c>
      <c r="B161" s="29">
        <f t="array" aca="1" ref="B161:C161" ca="1">TRANSPOSE(MMULT(OFFSET('Useful matrices &amp; checks'!$Y$6,UsefulSeries!$O152,0):OFFSET('Useful matrices &amp; checks'!$Z$7,UsefulSeries!$O152,0),OFFSET('SS Taylor expansion'!$AE$6,UsefulSeries!$O152,0):OFFSET('SS Taylor expansion'!$AE$7,UsefulSeries!$O152,0)))+TRANSPOSE(MMULT(OFFSET('Useful matrices &amp; checks'!$AC$6,UsefulSeries!$O152,0):OFFSET('Useful matrices &amp; checks'!$AD$7,UsefulSeries!$O152,0),TRANSPOSE(B160:C160)))</f>
        <v>7.6909471037604814E-5</v>
      </c>
      <c r="C161" s="29">
        <f ca="1"/>
        <v>-1.3025127340133766E-4</v>
      </c>
      <c r="D161" s="29">
        <f t="array" aca="1" ref="D161:E161" ca="1">TRANSPOSE(MMULT(OFFSET('Useful matrices &amp; checks'!$Y$6,UsefulSeries!$O152,0):OFFSET('Useful matrices &amp; checks'!$Z$7,UsefulSeries!$O152,0),OFFSET('SS Taylor expansion'!$AF$6,UsefulSeries!$O152,0):OFFSET('SS Taylor expansion'!$AF$7,UsefulSeries!$O152,0)))+TRANSPOSE(MMULT(OFFSET('Useful matrices &amp; checks'!$AC$6,UsefulSeries!$O152,0):OFFSET('Useful matrices &amp; checks'!$AD$7,UsefulSeries!$O152,0),TRANSPOSE(D160:E160)))</f>
        <v>7.7608961327707538E-4</v>
      </c>
      <c r="E161" s="29">
        <f ca="1"/>
        <v>5.4567456729569747E-6</v>
      </c>
      <c r="F161" s="29">
        <f t="array" aca="1" ref="F161:G161" ca="1">TRANSPOSE(MMULT(OFFSET('Useful matrices &amp; checks'!$Y$6,UsefulSeries!$O152,0):OFFSET('Useful matrices &amp; checks'!$Z$7,UsefulSeries!$O152,0),OFFSET('SS Taylor expansion'!$AG$6,UsefulSeries!$O152,0):OFFSET('SS Taylor expansion'!$AG$7,UsefulSeries!$O152,0)))+TRANSPOSE(MMULT(OFFSET('Useful matrices &amp; checks'!$AC$6,UsefulSeries!$O152,0):OFFSET('Useful matrices &amp; checks'!$AD$7,UsefulSeries!$O152,0),TRANSPOSE(F160:G160)))</f>
        <v>-2.3887282536576196E-4</v>
      </c>
      <c r="G161" s="29">
        <f ca="1"/>
        <v>-3.5455397145358426E-4</v>
      </c>
      <c r="H161" s="29">
        <f t="array" aca="1" ref="H161:I161" ca="1">TRANSPOSE(MMULT(OFFSET('Useful matrices &amp; checks'!$Y$6,UsefulSeries!$O152,0):OFFSET('Useful matrices &amp; checks'!$Z$7,UsefulSeries!$O152,0),OFFSET('SS Taylor expansion'!$AH$6,UsefulSeries!$O152,0):OFFSET('SS Taylor expansion'!$AH$7,UsefulSeries!$O152,0)))+TRANSPOSE(MMULT(OFFSET('Useful matrices &amp; checks'!$AC$6,UsefulSeries!$O152,0):OFFSET('Useful matrices &amp; checks'!$AD$7,UsefulSeries!$O152,0),TRANSPOSE(H160:I160)))</f>
        <v>5.3758177844926108E-4</v>
      </c>
      <c r="I161" s="29">
        <f ca="1"/>
        <v>2.7351209315685295E-4</v>
      </c>
      <c r="J161" s="29">
        <f t="array" aca="1" ref="J161:K161" ca="1">TRANSPOSE(MMULT(OFFSET('Useful matrices &amp; checks'!$Y$6,UsefulSeries!$O152,0):OFFSET('Useful matrices &amp; checks'!$Z$7,UsefulSeries!$O152,0),OFFSET('SS Taylor expansion'!$AI$6,UsefulSeries!$O152,0):OFFSET('SS Taylor expansion'!$AI$7,UsefulSeries!$O152,0)))+TRANSPOSE(MMULT(OFFSET('Useful matrices &amp; checks'!$AC$6,UsefulSeries!$O152,0):OFFSET('Useful matrices &amp; checks'!$AD$7,UsefulSeries!$O152,0),TRANSPOSE(J160:K160)))</f>
        <v>2.8486701841808385E-4</v>
      </c>
      <c r="K161" s="29">
        <f ca="1"/>
        <v>-8.1412927769423677E-6</v>
      </c>
      <c r="L161" s="29">
        <f t="array" aca="1" ref="L161:M161" ca="1">TRANSPOSE(MMULT(OFFSET('Useful matrices &amp; checks'!$Y$6,UsefulSeries!$O152,0):OFFSET('Useful matrices &amp; checks'!$Z$7,UsefulSeries!$O152,0),OFFSET('SS Taylor expansion'!$AJ$6,UsefulSeries!$O152,0):OFFSET('SS Taylor expansion'!$AJ$7,UsefulSeries!$O152,0)))+TRANSPOSE(MMULT(OFFSET('Useful matrices &amp; checks'!$AC$6,UsefulSeries!$O152,0):OFFSET('Useful matrices &amp; checks'!$AD$7,UsefulSeries!$O152,0),TRANSPOSE(L160:M160)))</f>
        <v>-1.368934422826677E-4</v>
      </c>
      <c r="M161" s="29">
        <f ca="1"/>
        <v>-1.7706042971145109E-4</v>
      </c>
      <c r="N161" s="39">
        <f t="array" aca="1" ref="N161:O161" ca="1">TRANSPOSE(MMULT(OFFSET('Useful matrices &amp; checks'!$AC$6,UsefulSeries!$O152,0):OFFSET('Useful matrices &amp; checks'!$AD$7,UsefulSeries!$O152,0),TRANSPOSE(N160:O160)))</f>
        <v>5.8365794188312261E-8</v>
      </c>
      <c r="O161" s="39">
        <f ca="1"/>
        <v>-1.4607759024588621E-9</v>
      </c>
      <c r="P161" s="39">
        <f t="shared" ca="1" si="8"/>
        <v>-6.3557050195853628E-4</v>
      </c>
      <c r="Q161" s="39">
        <f t="shared" ca="1" si="9"/>
        <v>-4.5284017129800937E-5</v>
      </c>
      <c r="R161" s="29"/>
      <c r="S161" s="29">
        <f>'Flow probs &amp; rates'!E154-'Flow probs &amp; rates'!E153</f>
        <v>6.6416947736924747E-4</v>
      </c>
      <c r="T161" s="29">
        <f>'Flow probs &amp; rates'!F154-'Flow probs &amp; rates'!F153</f>
        <v>-4.3632360641920886E-4</v>
      </c>
      <c r="U161" s="29">
        <f>'Flow probs &amp; rates'!H154-'Flow probs &amp; rates'!H153</f>
        <v>-2.5772393705802976E-4</v>
      </c>
      <c r="V161" s="29"/>
      <c r="W161" s="29">
        <f ca="1">(1-'Flow probs &amp; rates'!$H153)*'Output - Variance decomp.'!C161/('Flow probs &amp; rates'!$E153+'Flow probs &amp; rates'!$F153)-'Flow probs &amp; rates'!$H153*'Output - Variance decomp.'!B161/('Flow probs &amp; rates'!$E153+'Flow probs &amp; rates'!$F153)</f>
        <v>-1.9116620136827123E-4</v>
      </c>
      <c r="X161" s="29">
        <f ca="1">(1-'Flow probs &amp; rates'!$H153)*'Output - Variance decomp.'!E161/('Flow probs &amp; rates'!$E153+'Flow probs &amp; rates'!$F153)-'Flow probs &amp; rates'!$H153*'Output - Variance decomp.'!D161/('Flow probs &amp; rates'!$E153+'Flow probs &amp; rates'!$F153)</f>
        <v>-5.9100532776769635E-5</v>
      </c>
      <c r="Y161" s="29">
        <f ca="1">(1-'Flow probs &amp; rates'!$H153)*'Output - Variance decomp.'!G161/('Flow probs &amp; rates'!$E153+'Flow probs &amp; rates'!$F153)-'Flow probs &amp; rates'!$H153*'Output - Variance decomp.'!F161/('Flow probs &amp; rates'!$E153+'Flow probs &amp; rates'!$F153)</f>
        <v>-4.8177075170440897E-4</v>
      </c>
      <c r="Z161" s="29">
        <f ca="1">(1-'Flow probs &amp; rates'!$H153)*'Output - Variance decomp.'!I161/('Flow probs &amp; rates'!$E153+'Flow probs &amp; rates'!$F153)-'Flow probs &amp; rates'!$H153*'Output - Variance decomp.'!H161/('Flow probs &amp; rates'!$E153+'Flow probs &amp; rates'!$F153)</f>
        <v>3.412257229125618E-4</v>
      </c>
      <c r="AA161" s="29">
        <f ca="1">(1-'Flow probs &amp; rates'!$H153)*'Output - Variance decomp.'!K161/('Flow probs &amp; rates'!$E153+'Flow probs &amp; rates'!$F153)-'Flow probs &amp; rates'!$H153*'Output - Variance decomp.'!J161/('Flow probs &amp; rates'!$E153+'Flow probs &amp; rates'!$F153)</f>
        <v>-3.6065680594619678E-5</v>
      </c>
      <c r="AB161" s="29">
        <f ca="1">(1-'Flow probs &amp; rates'!$H153)*'Output - Variance decomp.'!M161/('Flow probs &amp; rates'!$E153+'Flow probs &amp; rates'!$F153)-'Flow probs &amp; rates'!$H153*'Output - Variance decomp.'!L161/('Flow probs &amp; rates'!$E153+'Flow probs &amp; rates'!$F153)</f>
        <v>-2.3907526810798132E-4</v>
      </c>
      <c r="AC161" s="29">
        <f ca="1">(1-'Flow probs &amp; rates'!$H153)*'Output - Variance decomp.'!O161/('Flow probs &amp; rates'!$E153+'Flow probs &amp; rates'!$F153)-'Flow probs &amp; rates'!$H153*'Output - Variance decomp.'!N161/('Flow probs &amp; rates'!$E153+'Flow probs &amp; rates'!$F153)</f>
        <v>-7.0957461199532834E-9</v>
      </c>
      <c r="AD161" s="29">
        <f t="shared" ca="1" si="7"/>
        <v>4.0823587032757917E-4</v>
      </c>
    </row>
    <row r="162" spans="1:30" x14ac:dyDescent="0.35">
      <c r="A162" s="2" t="s">
        <v>210</v>
      </c>
      <c r="B162" s="29">
        <f t="array" aca="1" ref="B162:C162" ca="1">TRANSPOSE(MMULT(OFFSET('Useful matrices &amp; checks'!$Y$6,UsefulSeries!$O153,0):OFFSET('Useful matrices &amp; checks'!$Z$7,UsefulSeries!$O153,0),OFFSET('SS Taylor expansion'!$AE$6,UsefulSeries!$O153,0):OFFSET('SS Taylor expansion'!$AE$7,UsefulSeries!$O153,0)))+TRANSPOSE(MMULT(OFFSET('Useful matrices &amp; checks'!$AC$6,UsefulSeries!$O153,0):OFFSET('Useful matrices &amp; checks'!$AD$7,UsefulSeries!$O153,0),TRANSPOSE(B161:C161)))</f>
        <v>4.0147981842376311E-4</v>
      </c>
      <c r="C162" s="29">
        <f ca="1"/>
        <v>-3.9998971823699457E-4</v>
      </c>
      <c r="D162" s="29">
        <f t="array" aca="1" ref="D162:E162" ca="1">TRANSPOSE(MMULT(OFFSET('Useful matrices &amp; checks'!$Y$6,UsefulSeries!$O153,0):OFFSET('Useful matrices &amp; checks'!$Z$7,UsefulSeries!$O153,0),OFFSET('SS Taylor expansion'!$AF$6,UsefulSeries!$O153,0):OFFSET('SS Taylor expansion'!$AF$7,UsefulSeries!$O153,0)))+TRANSPOSE(MMULT(OFFSET('Useful matrices &amp; checks'!$AC$6,UsefulSeries!$O153,0):OFFSET('Useful matrices &amp; checks'!$AD$7,UsefulSeries!$O153,0),TRANSPOSE(D161:E161)))</f>
        <v>1.1032033974648424E-3</v>
      </c>
      <c r="E162" s="29">
        <f ca="1"/>
        <v>2.7527007720610659E-5</v>
      </c>
      <c r="F162" s="29">
        <f t="array" aca="1" ref="F162:G162" ca="1">TRANSPOSE(MMULT(OFFSET('Useful matrices &amp; checks'!$Y$6,UsefulSeries!$O153,0):OFFSET('Useful matrices &amp; checks'!$Z$7,UsefulSeries!$O153,0),OFFSET('SS Taylor expansion'!$AG$6,UsefulSeries!$O153,0):OFFSET('SS Taylor expansion'!$AG$7,UsefulSeries!$O153,0)))+TRANSPOSE(MMULT(OFFSET('Useful matrices &amp; checks'!$AC$6,UsefulSeries!$O153,0):OFFSET('Useful matrices &amp; checks'!$AD$7,UsefulSeries!$O153,0),TRANSPOSE(F161:G161)))</f>
        <v>-2.0446825270290092E-4</v>
      </c>
      <c r="G162" s="29">
        <f ca="1"/>
        <v>-3.2065996797323081E-4</v>
      </c>
      <c r="H162" s="29">
        <f t="array" aca="1" ref="H162:I162" ca="1">TRANSPOSE(MMULT(OFFSET('Useful matrices &amp; checks'!$Y$6,UsefulSeries!$O153,0):OFFSET('Useful matrices &amp; checks'!$Z$7,UsefulSeries!$O153,0),OFFSET('SS Taylor expansion'!$AH$6,UsefulSeries!$O153,0):OFFSET('SS Taylor expansion'!$AH$7,UsefulSeries!$O153,0)))+TRANSPOSE(MMULT(OFFSET('Useful matrices &amp; checks'!$AC$6,UsefulSeries!$O153,0):OFFSET('Useful matrices &amp; checks'!$AD$7,UsefulSeries!$O153,0),TRANSPOSE(H161:I161)))</f>
        <v>5.9107841843969553E-4</v>
      </c>
      <c r="I162" s="29">
        <f ca="1"/>
        <v>2.517432996594655E-4</v>
      </c>
      <c r="J162" s="29">
        <f t="array" aca="1" ref="J162:K162" ca="1">TRANSPOSE(MMULT(OFFSET('Useful matrices &amp; checks'!$Y$6,UsefulSeries!$O153,0):OFFSET('Useful matrices &amp; checks'!$Z$7,UsefulSeries!$O153,0),OFFSET('SS Taylor expansion'!$AI$6,UsefulSeries!$O153,0):OFFSET('SS Taylor expansion'!$AI$7,UsefulSeries!$O153,0)))+TRANSPOSE(MMULT(OFFSET('Useful matrices &amp; checks'!$AC$6,UsefulSeries!$O153,0):OFFSET('Useful matrices &amp; checks'!$AD$7,UsefulSeries!$O153,0),TRANSPOSE(J161:K161)))</f>
        <v>9.0410438575255921E-4</v>
      </c>
      <c r="K162" s="29">
        <f ca="1"/>
        <v>1.5608089483021474E-5</v>
      </c>
      <c r="L162" s="29">
        <f t="array" aca="1" ref="L162:M162" ca="1">TRANSPOSE(MMULT(OFFSET('Useful matrices &amp; checks'!$Y$6,UsefulSeries!$O153,0):OFFSET('Useful matrices &amp; checks'!$Z$7,UsefulSeries!$O153,0),OFFSET('SS Taylor expansion'!$AJ$6,UsefulSeries!$O153,0):OFFSET('SS Taylor expansion'!$AJ$7,UsefulSeries!$O153,0)))+TRANSPOSE(MMULT(OFFSET('Useful matrices &amp; checks'!$AC$6,UsefulSeries!$O153,0):OFFSET('Useful matrices &amp; checks'!$AD$7,UsefulSeries!$O153,0),TRANSPOSE(L161:M161)))</f>
        <v>-1.2056003748628428E-4</v>
      </c>
      <c r="M162" s="29">
        <f ca="1"/>
        <v>2.1659430958080857E-4</v>
      </c>
      <c r="N162" s="39">
        <f t="array" aca="1" ref="N162:O162" ca="1">TRANSPOSE(MMULT(OFFSET('Useful matrices &amp; checks'!$AC$6,UsefulSeries!$O153,0):OFFSET('Useful matrices &amp; checks'!$AD$7,UsefulSeries!$O153,0),TRANSPOSE(N161:O161)))</f>
        <v>5.6156887740717665E-8</v>
      </c>
      <c r="O162" s="39">
        <f ca="1"/>
        <v>2.7694537054474136E-10</v>
      </c>
      <c r="P162" s="39">
        <f t="shared" ca="1" si="8"/>
        <v>-6.3391916681540983E-4</v>
      </c>
      <c r="Q162" s="39">
        <f t="shared" ca="1" si="9"/>
        <v>-7.611406680877994E-5</v>
      </c>
      <c r="R162" s="29"/>
      <c r="S162" s="29">
        <f>'Flow probs &amp; rates'!E155-'Flow probs &amp; rates'!E154</f>
        <v>2.040974719964006E-3</v>
      </c>
      <c r="T162" s="29">
        <f>'Flow probs &amp; rates'!F155-'Flow probs &amp; rates'!F154</f>
        <v>-2.8529076962972855E-4</v>
      </c>
      <c r="U162" s="29">
        <f>'Flow probs &amp; rates'!H155-'Flow probs &amp; rates'!H154</f>
        <v>4.9132904146030609E-4</v>
      </c>
      <c r="V162" s="29"/>
      <c r="W162" s="29">
        <f ca="1">(1-'Flow probs &amp; rates'!$H154)*'Output - Variance decomp.'!C162/('Flow probs &amp; rates'!$E154+'Flow probs &amp; rates'!$F154)-'Flow probs &amp; rates'!$H154*'Output - Variance decomp.'!B162/('Flow probs &amp; rates'!$E154+'Flow probs &amp; rates'!$F154)</f>
        <v>-6.0108184424467075E-4</v>
      </c>
      <c r="X162" s="29">
        <f ca="1">(1-'Flow probs &amp; rates'!$H154)*'Output - Variance decomp.'!E162/('Flow probs &amp; rates'!$E154+'Flow probs &amp; rates'!$F154)-'Flow probs &amp; rates'!$H154*'Output - Variance decomp.'!D162/('Flow probs &amp; rates'!$E154+'Flow probs &amp; rates'!$F154)</f>
        <v>-5.554274349377599E-5</v>
      </c>
      <c r="Y162" s="29">
        <f ca="1">(1-'Flow probs &amp; rates'!$H154)*'Output - Variance decomp.'!G162/('Flow probs &amp; rates'!$E154+'Flow probs &amp; rates'!$F154)-'Flow probs &amp; rates'!$H154*'Output - Variance decomp.'!F162/('Flow probs &amp; rates'!$E154+'Flow probs &amp; rates'!$F154)</f>
        <v>-4.3676541830002362E-4</v>
      </c>
      <c r="Z162" s="29">
        <f ca="1">(1-'Flow probs &amp; rates'!$H154)*'Output - Variance decomp.'!I162/('Flow probs &amp; rates'!$E154+'Flow probs &amp; rates'!$F154)-'Flow probs &amp; rates'!$H154*'Output - Variance decomp.'!H162/('Flow probs &amp; rates'!$E154+'Flow probs &amp; rates'!$F154)</f>
        <v>3.0599804578910144E-4</v>
      </c>
      <c r="AA162" s="29">
        <f ca="1">(1-'Flow probs &amp; rates'!$H154)*'Output - Variance decomp.'!K162/('Flow probs &amp; rates'!$E154+'Flow probs &amp; rates'!$F154)-'Flow probs &amp; rates'!$H154*'Output - Variance decomp.'!J162/('Flow probs &amp; rates'!$E154+'Flow probs &amp; rates'!$F154)</f>
        <v>-5.5366450295048304E-5</v>
      </c>
      <c r="AB162" s="29">
        <f ca="1">(1-'Flow probs &amp; rates'!$H154)*'Output - Variance decomp.'!M162/('Flow probs &amp; rates'!$E154+'Flow probs &amp; rates'!$F154)-'Flow probs &amp; rates'!$H154*'Output - Variance decomp.'!L162/('Flow probs &amp; rates'!$E154+'Flow probs &amp; rates'!$F154)</f>
        <v>3.1718665621769716E-4</v>
      </c>
      <c r="AC162" s="29">
        <f ca="1">(1-'Flow probs &amp; rates'!$H154)*'Output - Variance decomp.'!O162/('Flow probs &amp; rates'!$E154+'Flow probs &amp; rates'!$F154)-'Flow probs &amp; rates'!$H154*'Output - Variance decomp.'!N162/('Flow probs &amp; rates'!$E154+'Flow probs &amp; rates'!$F154)</f>
        <v>-4.4201096816660218E-9</v>
      </c>
      <c r="AD162" s="29">
        <f t="shared" ca="1" si="7"/>
        <v>1.0169052158967079E-3</v>
      </c>
    </row>
    <row r="163" spans="1:30" x14ac:dyDescent="0.35">
      <c r="A163" s="2" t="s">
        <v>211</v>
      </c>
      <c r="B163" s="29">
        <f t="array" aca="1" ref="B163:C163" ca="1">TRANSPOSE(MMULT(OFFSET('Useful matrices &amp; checks'!$Y$6,UsefulSeries!$O154,0):OFFSET('Useful matrices &amp; checks'!$Z$7,UsefulSeries!$O154,0),OFFSET('SS Taylor expansion'!$AE$6,UsefulSeries!$O154,0):OFFSET('SS Taylor expansion'!$AE$7,UsefulSeries!$O154,0)))+TRANSPOSE(MMULT(OFFSET('Useful matrices &amp; checks'!$AC$6,UsefulSeries!$O154,0):OFFSET('Useful matrices &amp; checks'!$AD$7,UsefulSeries!$O154,0),TRANSPOSE(B162:C162)))</f>
        <v>-1.2649351761363748E-4</v>
      </c>
      <c r="C163" s="29">
        <f ca="1"/>
        <v>1.4788475443814128E-4</v>
      </c>
      <c r="D163" s="29">
        <f t="array" aca="1" ref="D163:E163" ca="1">TRANSPOSE(MMULT(OFFSET('Useful matrices &amp; checks'!$Y$6,UsefulSeries!$O154,0):OFFSET('Useful matrices &amp; checks'!$Z$7,UsefulSeries!$O154,0),OFFSET('SS Taylor expansion'!$AF$6,UsefulSeries!$O154,0):OFFSET('SS Taylor expansion'!$AF$7,UsefulSeries!$O154,0)))+TRANSPOSE(MMULT(OFFSET('Useful matrices &amp; checks'!$AC$6,UsefulSeries!$O154,0):OFFSET('Useful matrices &amp; checks'!$AD$7,UsefulSeries!$O154,0),TRANSPOSE(D162:E162)))</f>
        <v>-3.5639570927420948E-4</v>
      </c>
      <c r="E163" s="29">
        <f ca="1"/>
        <v>2.6761844788590986E-5</v>
      </c>
      <c r="F163" s="29">
        <f t="array" aca="1" ref="F163:G163" ca="1">TRANSPOSE(MMULT(OFFSET('Useful matrices &amp; checks'!$Y$6,UsefulSeries!$O154,0):OFFSET('Useful matrices &amp; checks'!$Z$7,UsefulSeries!$O154,0),OFFSET('SS Taylor expansion'!$AG$6,UsefulSeries!$O154,0):OFFSET('SS Taylor expansion'!$AG$7,UsefulSeries!$O154,0)))+TRANSPOSE(MMULT(OFFSET('Useful matrices &amp; checks'!$AC$6,UsefulSeries!$O154,0):OFFSET('Useful matrices &amp; checks'!$AD$7,UsefulSeries!$O154,0),TRANSPOSE(F162:G162)))</f>
        <v>-1.1994550828642004E-3</v>
      </c>
      <c r="G163" s="29">
        <f ca="1"/>
        <v>7.1758391730628675E-4</v>
      </c>
      <c r="H163" s="29">
        <f t="array" aca="1" ref="H163:I163" ca="1">TRANSPOSE(MMULT(OFFSET('Useful matrices &amp; checks'!$Y$6,UsefulSeries!$O154,0):OFFSET('Useful matrices &amp; checks'!$Z$7,UsefulSeries!$O154,0),OFFSET('SS Taylor expansion'!$AH$6,UsefulSeries!$O154,0):OFFSET('SS Taylor expansion'!$AH$7,UsefulSeries!$O154,0)))+TRANSPOSE(MMULT(OFFSET('Useful matrices &amp; checks'!$AC$6,UsefulSeries!$O154,0):OFFSET('Useful matrices &amp; checks'!$AD$7,UsefulSeries!$O154,0),TRANSPOSE(H162:I162)))</f>
        <v>5.5931142445527382E-4</v>
      </c>
      <c r="I163" s="29">
        <f ca="1"/>
        <v>-1.4835191943778856E-4</v>
      </c>
      <c r="J163" s="29">
        <f t="array" aca="1" ref="J163:K163" ca="1">TRANSPOSE(MMULT(OFFSET('Useful matrices &amp; checks'!$Y$6,UsefulSeries!$O154,0):OFFSET('Useful matrices &amp; checks'!$Z$7,UsefulSeries!$O154,0),OFFSET('SS Taylor expansion'!$AI$6,UsefulSeries!$O154,0):OFFSET('SS Taylor expansion'!$AI$7,UsefulSeries!$O154,0)))+TRANSPOSE(MMULT(OFFSET('Useful matrices &amp; checks'!$AC$6,UsefulSeries!$O154,0):OFFSET('Useful matrices &amp; checks'!$AD$7,UsefulSeries!$O154,0),TRANSPOSE(J162:K162)))</f>
        <v>-9.611040768706385E-5</v>
      </c>
      <c r="K163" s="29">
        <f ca="1"/>
        <v>1.0141212381878953E-5</v>
      </c>
      <c r="L163" s="29">
        <f t="array" aca="1" ref="L163:M163" ca="1">TRANSPOSE(MMULT(OFFSET('Useful matrices &amp; checks'!$Y$6,UsefulSeries!$O154,0):OFFSET('Useful matrices &amp; checks'!$Z$7,UsefulSeries!$O154,0),OFFSET('SS Taylor expansion'!$AJ$6,UsefulSeries!$O154,0):OFFSET('SS Taylor expansion'!$AJ$7,UsefulSeries!$O154,0)))+TRANSPOSE(MMULT(OFFSET('Useful matrices &amp; checks'!$AC$6,UsefulSeries!$O154,0):OFFSET('Useful matrices &amp; checks'!$AD$7,UsefulSeries!$O154,0),TRANSPOSE(L162:M162)))</f>
        <v>-1.5842766404562249E-4</v>
      </c>
      <c r="M163" s="29">
        <f ca="1"/>
        <v>-3.6421834909581164E-4</v>
      </c>
      <c r="N163" s="39">
        <f t="array" aca="1" ref="N163:O163" ca="1">TRANSPOSE(MMULT(OFFSET('Useful matrices &amp; checks'!$AC$6,UsefulSeries!$O154,0):OFFSET('Useful matrices &amp; checks'!$AD$7,UsefulSeries!$O154,0),TRANSPOSE(N162:O162)))</f>
        <v>5.2606688433561837E-8</v>
      </c>
      <c r="O163" s="39">
        <f ca="1"/>
        <v>-2.0967551479370866E-9</v>
      </c>
      <c r="P163" s="39">
        <f t="shared" ca="1" si="8"/>
        <v>-6.4366369514837413E-4</v>
      </c>
      <c r="Q163" s="39">
        <f t="shared" ca="1" si="9"/>
        <v>-1.738629754913478E-4</v>
      </c>
      <c r="R163" s="29"/>
      <c r="S163" s="29">
        <f>'Flow probs &amp; rates'!E156-'Flow probs &amp; rates'!E155</f>
        <v>-2.0211820454894003E-3</v>
      </c>
      <c r="T163" s="29">
        <f>'Flow probs &amp; rates'!F156-'Flow probs &amp; rates'!F155</f>
        <v>2.1593638813480198E-4</v>
      </c>
      <c r="U163" s="29">
        <f>'Flow probs &amp; rates'!H156-'Flow probs &amp; rates'!H155</f>
        <v>9.577313122070899E-4</v>
      </c>
      <c r="V163" s="29"/>
      <c r="W163" s="29">
        <f ca="1">(1-'Flow probs &amp; rates'!$H155)*'Output - Variance decomp.'!C163/('Flow probs &amp; rates'!$E155+'Flow probs &amp; rates'!$F155)-'Flow probs &amp; rates'!$H155*'Output - Variance decomp.'!B163/('Flow probs &amp; rates'!$E155+'Flow probs &amp; rates'!$F155)</f>
        <v>2.1975698023580918E-4</v>
      </c>
      <c r="X163" s="29">
        <f ca="1">(1-'Flow probs &amp; rates'!$H155)*'Output - Variance decomp.'!E163/('Flow probs &amp; rates'!$E155+'Flow probs &amp; rates'!$F155)-'Flow probs &amp; rates'!$H155*'Output - Variance decomp.'!D163/('Flow probs &amp; rates'!$E155+'Flow probs &amp; rates'!$F155)</f>
        <v>6.8518798726345016E-5</v>
      </c>
      <c r="Y163" s="29">
        <f ca="1">(1-'Flow probs &amp; rates'!$H155)*'Output - Variance decomp.'!G163/('Flow probs &amp; rates'!$E155+'Flow probs &amp; rates'!$F155)-'Flow probs &amp; rates'!$H155*'Output - Variance decomp.'!F163/('Flow probs &amp; rates'!$E155+'Flow probs &amp; rates'!$F155)</f>
        <v>1.1168198912792258E-3</v>
      </c>
      <c r="Z163" s="29">
        <f ca="1">(1-'Flow probs &amp; rates'!$H155)*'Output - Variance decomp.'!I163/('Flow probs &amp; rates'!$E155+'Flow probs &amp; rates'!$F155)-'Flow probs &amp; rates'!$H155*'Output - Variance decomp.'!H163/('Flow probs &amp; rates'!$E155+'Flow probs &amp; rates'!$F155)</f>
        <v>-2.5772892918626903E-4</v>
      </c>
      <c r="AA163" s="29">
        <f ca="1">(1-'Flow probs &amp; rates'!$H155)*'Output - Variance decomp.'!K163/('Flow probs &amp; rates'!$E155+'Flow probs &amp; rates'!$F155)-'Flow probs &amp; rates'!$H155*'Output - Variance decomp.'!J163/('Flow probs &amp; rates'!$E155+'Flow probs &amp; rates'!$F155)</f>
        <v>2.260751334060617E-5</v>
      </c>
      <c r="AB163" s="29">
        <f ca="1">(1-'Flow probs &amp; rates'!$H155)*'Output - Variance decomp.'!M163/('Flow probs &amp; rates'!$E155+'Flow probs &amp; rates'!$F155)-'Flow probs &amp; rates'!$H155*'Output - Variance decomp.'!L163/('Flow probs &amp; rates'!$E155+'Flow probs &amp; rates'!$F155)</f>
        <v>-5.0071470691599328E-4</v>
      </c>
      <c r="AC163" s="29">
        <f ca="1">(1-'Flow probs &amp; rates'!$H155)*'Output - Variance decomp.'!O163/('Flow probs &amp; rates'!$E155+'Flow probs &amp; rates'!$F155)-'Flow probs &amp; rates'!$H155*'Output - Variance decomp.'!N163/('Flow probs &amp; rates'!$E155+'Flow probs &amp; rates'!$F155)</f>
        <v>-7.4962671420239371E-9</v>
      </c>
      <c r="AD163" s="29">
        <f t="shared" ca="1" si="7"/>
        <v>2.8847926099450803E-4</v>
      </c>
    </row>
    <row r="164" spans="1:30" x14ac:dyDescent="0.35">
      <c r="A164" s="2" t="s">
        <v>212</v>
      </c>
      <c r="B164" s="29">
        <f t="array" aca="1" ref="B164:C164" ca="1">TRANSPOSE(MMULT(OFFSET('Useful matrices &amp; checks'!$Y$6,UsefulSeries!$O155,0):OFFSET('Useful matrices &amp; checks'!$Z$7,UsefulSeries!$O155,0),OFFSET('SS Taylor expansion'!$AE$6,UsefulSeries!$O155,0):OFFSET('SS Taylor expansion'!$AE$7,UsefulSeries!$O155,0)))+TRANSPOSE(MMULT(OFFSET('Useful matrices &amp; checks'!$AC$6,UsefulSeries!$O155,0):OFFSET('Useful matrices &amp; checks'!$AD$7,UsefulSeries!$O155,0),TRANSPOSE(B163:C163)))</f>
        <v>-6.4221711872134476E-4</v>
      </c>
      <c r="C164" s="29">
        <f ca="1"/>
        <v>6.0568942984526438E-4</v>
      </c>
      <c r="D164" s="29">
        <f t="array" aca="1" ref="D164:E164" ca="1">TRANSPOSE(MMULT(OFFSET('Useful matrices &amp; checks'!$Y$6,UsefulSeries!$O155,0):OFFSET('Useful matrices &amp; checks'!$Z$7,UsefulSeries!$O155,0),OFFSET('SS Taylor expansion'!$AF$6,UsefulSeries!$O155,0):OFFSET('SS Taylor expansion'!$AF$7,UsefulSeries!$O155,0)))+TRANSPOSE(MMULT(OFFSET('Useful matrices &amp; checks'!$AC$6,UsefulSeries!$O155,0):OFFSET('Useful matrices &amp; checks'!$AD$7,UsefulSeries!$O155,0),TRANSPOSE(D163:E163)))</f>
        <v>-3.1617655682901344E-4</v>
      </c>
      <c r="E164" s="29">
        <f ca="1"/>
        <v>1.9346892437005952E-5</v>
      </c>
      <c r="F164" s="29">
        <f t="array" aca="1" ref="F164:G164" ca="1">TRANSPOSE(MMULT(OFFSET('Useful matrices &amp; checks'!$Y$6,UsefulSeries!$O155,0):OFFSET('Useful matrices &amp; checks'!$Z$7,UsefulSeries!$O155,0),OFFSET('SS Taylor expansion'!$AG$6,UsefulSeries!$O155,0):OFFSET('SS Taylor expansion'!$AG$7,UsefulSeries!$O155,0)))+TRANSPOSE(MMULT(OFFSET('Useful matrices &amp; checks'!$AC$6,UsefulSeries!$O155,0):OFFSET('Useful matrices &amp; checks'!$AD$7,UsefulSeries!$O155,0),TRANSPOSE(F163:G163)))</f>
        <v>-1.3529277955810779E-3</v>
      </c>
      <c r="G164" s="29">
        <f ca="1"/>
        <v>7.7968410345859445E-4</v>
      </c>
      <c r="H164" s="29">
        <f t="array" aca="1" ref="H164:I164" ca="1">TRANSPOSE(MMULT(OFFSET('Useful matrices &amp; checks'!$Y$6,UsefulSeries!$O155,0):OFFSET('Useful matrices &amp; checks'!$Z$7,UsefulSeries!$O155,0),OFFSET('SS Taylor expansion'!$AH$6,UsefulSeries!$O155,0):OFFSET('SS Taylor expansion'!$AH$7,UsefulSeries!$O155,0)))+TRANSPOSE(MMULT(OFFSET('Useful matrices &amp; checks'!$AC$6,UsefulSeries!$O155,0):OFFSET('Useful matrices &amp; checks'!$AD$7,UsefulSeries!$O155,0),TRANSPOSE(H163:I163)))</f>
        <v>4.6122453968715953E-4</v>
      </c>
      <c r="I164" s="29">
        <f ca="1"/>
        <v>-3.7619721376246871E-4</v>
      </c>
      <c r="J164" s="29">
        <f t="array" aca="1" ref="J164:K164" ca="1">TRANSPOSE(MMULT(OFFSET('Useful matrices &amp; checks'!$Y$6,UsefulSeries!$O155,0):OFFSET('Useful matrices &amp; checks'!$Z$7,UsefulSeries!$O155,0),OFFSET('SS Taylor expansion'!$AI$6,UsefulSeries!$O155,0):OFFSET('SS Taylor expansion'!$AI$7,UsefulSeries!$O155,0)))+TRANSPOSE(MMULT(OFFSET('Useful matrices &amp; checks'!$AC$6,UsefulSeries!$O155,0):OFFSET('Useful matrices &amp; checks'!$AD$7,UsefulSeries!$O155,0),TRANSPOSE(J163:K163)))</f>
        <v>-1.1575485494573053E-4</v>
      </c>
      <c r="K164" s="29">
        <f ca="1"/>
        <v>7.2237505453875903E-6</v>
      </c>
      <c r="L164" s="29">
        <f t="array" aca="1" ref="L164:M164" ca="1">TRANSPOSE(MMULT(OFFSET('Useful matrices &amp; checks'!$Y$6,UsefulSeries!$O155,0):OFFSET('Useful matrices &amp; checks'!$Z$7,UsefulSeries!$O155,0),OFFSET('SS Taylor expansion'!$AJ$6,UsefulSeries!$O155,0):OFFSET('SS Taylor expansion'!$AJ$7,UsefulSeries!$O155,0)))+TRANSPOSE(MMULT(OFFSET('Useful matrices &amp; checks'!$AC$6,UsefulSeries!$O155,0):OFFSET('Useful matrices &amp; checks'!$AD$7,UsefulSeries!$O155,0),TRANSPOSE(L163:M163)))</f>
        <v>-1.9196000570922495E-4</v>
      </c>
      <c r="M164" s="29">
        <f ca="1"/>
        <v>1.1784746023215623E-5</v>
      </c>
      <c r="N164" s="39">
        <f t="array" aca="1" ref="N164:O164" ca="1">TRANSPOSE(MMULT(OFFSET('Useful matrices &amp; checks'!$AC$6,UsefulSeries!$O155,0):OFFSET('Useful matrices &amp; checks'!$AD$7,UsefulSeries!$O155,0),TRANSPOSE(N163:O163)))</f>
        <v>5.022027616392058E-8</v>
      </c>
      <c r="O164" s="39">
        <f ca="1"/>
        <v>-1.730988790851768E-9</v>
      </c>
      <c r="P164" s="39">
        <f t="shared" ca="1" si="8"/>
        <v>-6.6777901081999178E-4</v>
      </c>
      <c r="Q164" s="39">
        <f t="shared" ca="1" si="9"/>
        <v>-1.091297395971628E-4</v>
      </c>
      <c r="R164" s="29"/>
      <c r="S164" s="29">
        <f>'Flow probs &amp; rates'!E157-'Flow probs &amp; rates'!E156</f>
        <v>-2.8255405826430602E-3</v>
      </c>
      <c r="T164" s="29">
        <f>'Flow probs &amp; rates'!F157-'Flow probs &amp; rates'!F156</f>
        <v>9.3840023796104566E-4</v>
      </c>
      <c r="U164" s="29">
        <f>'Flow probs &amp; rates'!H157-'Flow probs &amp; rates'!H156</f>
        <v>4.0505180583978034E-4</v>
      </c>
      <c r="V164" s="29"/>
      <c r="W164" s="29">
        <f ca="1">(1-'Flow probs &amp; rates'!$H156)*'Output - Variance decomp.'!C164/('Flow probs &amp; rates'!$E156+'Flow probs &amp; rates'!$F156)-'Flow probs &amp; rates'!$H156*'Output - Variance decomp.'!B164/('Flow probs &amp; rates'!$E156+'Flow probs &amp; rates'!$F156)</f>
        <v>9.132801643463122E-4</v>
      </c>
      <c r="X164" s="29">
        <f ca="1">(1-'Flow probs &amp; rates'!$H156)*'Output - Variance decomp.'!E164/('Flow probs &amp; rates'!$E156+'Flow probs &amp; rates'!$F156)-'Flow probs &amp; rates'!$H156*'Output - Variance decomp.'!D164/('Flow probs &amp; rates'!$E156+'Flow probs &amp; rates'!$F156)</f>
        <v>5.5154924149058041E-5</v>
      </c>
      <c r="Y164" s="29">
        <f ca="1">(1-'Flow probs &amp; rates'!$H156)*'Output - Variance decomp.'!G164/('Flow probs &amp; rates'!$E156+'Flow probs &amp; rates'!$F156)-'Flow probs &amp; rates'!$H156*'Output - Variance decomp.'!F164/('Flow probs &amp; rates'!$E156+'Flow probs &amp; rates'!$F156)</f>
        <v>1.2218802462307136E-3</v>
      </c>
      <c r="Z164" s="29">
        <f ca="1">(1-'Flow probs &amp; rates'!$H156)*'Output - Variance decomp.'!I164/('Flow probs &amp; rates'!$E156+'Flow probs &amp; rates'!$F156)-'Flow probs &amp; rates'!$H156*'Output - Variance decomp.'!H164/('Flow probs &amp; rates'!$E156+'Flow probs &amp; rates'!$F156)</f>
        <v>-5.7272204761205905E-4</v>
      </c>
      <c r="AA164" s="29">
        <f ca="1">(1-'Flow probs &amp; rates'!$H156)*'Output - Variance decomp.'!K164/('Flow probs &amp; rates'!$E156+'Flow probs &amp; rates'!$F156)-'Flow probs &amp; rates'!$H156*'Output - Variance decomp.'!J164/('Flow probs &amp; rates'!$E156+'Flow probs &amp; rates'!$F156)</f>
        <v>2.0391706534404419E-5</v>
      </c>
      <c r="AB164" s="29">
        <f ca="1">(1-'Flow probs &amp; rates'!$H156)*'Output - Variance decomp.'!M164/('Flow probs &amp; rates'!$E156+'Flow probs &amp; rates'!$F156)-'Flow probs &amp; rates'!$H156*'Output - Variance decomp.'!L164/('Flow probs &amp; rates'!$E156+'Flow probs &amp; rates'!$F156)</f>
        <v>3.3540886403058274E-5</v>
      </c>
      <c r="AC164" s="29">
        <f ca="1">(1-'Flow probs &amp; rates'!$H156)*'Output - Variance decomp.'!O164/('Flow probs &amp; rates'!$E156+'Flow probs &amp; rates'!$F156)-'Flow probs &amp; rates'!$H156*'Output - Variance decomp.'!N164/('Flow probs &amp; rates'!$E156+'Flow probs &amp; rates'!$F156)</f>
        <v>-6.8621331116949119E-9</v>
      </c>
      <c r="AD164" s="29">
        <f t="shared" ca="1" si="7"/>
        <v>-1.266467212078595E-3</v>
      </c>
    </row>
    <row r="165" spans="1:30" x14ac:dyDescent="0.35">
      <c r="A165" s="2" t="s">
        <v>213</v>
      </c>
      <c r="B165" s="29">
        <f t="array" aca="1" ref="B165:C165" ca="1">TRANSPOSE(MMULT(OFFSET('Useful matrices &amp; checks'!$Y$6,UsefulSeries!$O156,0):OFFSET('Useful matrices &amp; checks'!$Z$7,UsefulSeries!$O156,0),OFFSET('SS Taylor expansion'!$AE$6,UsefulSeries!$O156,0):OFFSET('SS Taylor expansion'!$AE$7,UsefulSeries!$O156,0)))+TRANSPOSE(MMULT(OFFSET('Useful matrices &amp; checks'!$AC$6,UsefulSeries!$O156,0):OFFSET('Useful matrices &amp; checks'!$AD$7,UsefulSeries!$O156,0),TRANSPOSE(B164:C164)))</f>
        <v>-1.8096433426921033E-5</v>
      </c>
      <c r="C165" s="29">
        <f ca="1"/>
        <v>-5.8125968916574052E-5</v>
      </c>
      <c r="D165" s="29">
        <f t="array" aca="1" ref="D165:E165" ca="1">TRANSPOSE(MMULT(OFFSET('Useful matrices &amp; checks'!$Y$6,UsefulSeries!$O156,0):OFFSET('Useful matrices &amp; checks'!$Z$7,UsefulSeries!$O156,0),OFFSET('SS Taylor expansion'!$AF$6,UsefulSeries!$O156,0):OFFSET('SS Taylor expansion'!$AF$7,UsefulSeries!$O156,0)))+TRANSPOSE(MMULT(OFFSET('Useful matrices &amp; checks'!$AC$6,UsefulSeries!$O156,0):OFFSET('Useful matrices &amp; checks'!$AD$7,UsefulSeries!$O156,0),TRANSPOSE(D164:E164)))</f>
        <v>4.1507478429533303E-4</v>
      </c>
      <c r="E165" s="29">
        <f ca="1"/>
        <v>2.1284341763580565E-5</v>
      </c>
      <c r="F165" s="29">
        <f t="array" aca="1" ref="F165:G165" ca="1">TRANSPOSE(MMULT(OFFSET('Useful matrices &amp; checks'!$Y$6,UsefulSeries!$O156,0):OFFSET('Useful matrices &amp; checks'!$Z$7,UsefulSeries!$O156,0),OFFSET('SS Taylor expansion'!$AG$6,UsefulSeries!$O156,0):OFFSET('SS Taylor expansion'!$AG$7,UsefulSeries!$O156,0)))+TRANSPOSE(MMULT(OFFSET('Useful matrices &amp; checks'!$AC$6,UsefulSeries!$O156,0):OFFSET('Useful matrices &amp; checks'!$AD$7,UsefulSeries!$O156,0),TRANSPOSE(F164:G164)))</f>
        <v>-1.0960707293079708E-3</v>
      </c>
      <c r="G165" s="29">
        <f ca="1"/>
        <v>4.4478027276051251E-4</v>
      </c>
      <c r="H165" s="29">
        <f t="array" aca="1" ref="H165:I165" ca="1">TRANSPOSE(MMULT(OFFSET('Useful matrices &amp; checks'!$Y$6,UsefulSeries!$O156,0):OFFSET('Useful matrices &amp; checks'!$Z$7,UsefulSeries!$O156,0),OFFSET('SS Taylor expansion'!$AH$6,UsefulSeries!$O156,0):OFFSET('SS Taylor expansion'!$AH$7,UsefulSeries!$O156,0)))+TRANSPOSE(MMULT(OFFSET('Useful matrices &amp; checks'!$AC$6,UsefulSeries!$O156,0):OFFSET('Useful matrices &amp; checks'!$AD$7,UsefulSeries!$O156,0),TRANSPOSE(H164:I164)))</f>
        <v>3.9130015835756602E-4</v>
      </c>
      <c r="I165" s="29">
        <f ca="1"/>
        <v>4.3318000352054168E-5</v>
      </c>
      <c r="J165" s="29">
        <f t="array" aca="1" ref="J165:K165" ca="1">TRANSPOSE(MMULT(OFFSET('Useful matrices &amp; checks'!$Y$6,UsefulSeries!$O156,0):OFFSET('Useful matrices &amp; checks'!$Z$7,UsefulSeries!$O156,0),OFFSET('SS Taylor expansion'!$AI$6,UsefulSeries!$O156,0):OFFSET('SS Taylor expansion'!$AI$7,UsefulSeries!$O156,0)))+TRANSPOSE(MMULT(OFFSET('Useful matrices &amp; checks'!$AC$6,UsefulSeries!$O156,0):OFFSET('Useful matrices &amp; checks'!$AD$7,UsefulSeries!$O156,0),TRANSPOSE(J164:K164)))</f>
        <v>9.8330046832360176E-5</v>
      </c>
      <c r="K165" s="29">
        <f ca="1"/>
        <v>6.7630135211829334E-6</v>
      </c>
      <c r="L165" s="29">
        <f t="array" aca="1" ref="L165:M165" ca="1">TRANSPOSE(MMULT(OFFSET('Useful matrices &amp; checks'!$Y$6,UsefulSeries!$O156,0):OFFSET('Useful matrices &amp; checks'!$Z$7,UsefulSeries!$O156,0),OFFSET('SS Taylor expansion'!$AJ$6,UsefulSeries!$O156,0):OFFSET('SS Taylor expansion'!$AJ$7,UsefulSeries!$O156,0)))+TRANSPOSE(MMULT(OFFSET('Useful matrices &amp; checks'!$AC$6,UsefulSeries!$O156,0):OFFSET('Useful matrices &amp; checks'!$AD$7,UsefulSeries!$O156,0),TRANSPOSE(L164:M164)))</f>
        <v>-1.5727673710421634E-4</v>
      </c>
      <c r="M165" s="29">
        <f ca="1"/>
        <v>1.7035797502258591E-4</v>
      </c>
      <c r="N165" s="39">
        <f t="array" aca="1" ref="N165:O165" ca="1">TRANSPOSE(MMULT(OFFSET('Useful matrices &amp; checks'!$AC$6,UsefulSeries!$O156,0):OFFSET('Useful matrices &amp; checks'!$AD$7,UsefulSeries!$O156,0),TRANSPOSE(N164:O164)))</f>
        <v>4.6129108659007922E-8</v>
      </c>
      <c r="O165" s="39">
        <f ca="1"/>
        <v>-2.1428713500430666E-10</v>
      </c>
      <c r="P165" s="39">
        <f t="shared" ca="1" si="8"/>
        <v>-6.1591512781282974E-4</v>
      </c>
      <c r="Q165" s="39">
        <f t="shared" ca="1" si="9"/>
        <v>-1.1400198700108604E-4</v>
      </c>
      <c r="R165" s="29"/>
      <c r="S165" s="29">
        <f>'Flow probs &amp; rates'!E158-'Flow probs &amp; rates'!E157</f>
        <v>-9.8260790905801976E-4</v>
      </c>
      <c r="T165" s="29">
        <f>'Flow probs &amp; rates'!F158-'Flow probs &amp; rates'!F157</f>
        <v>5.1437543321512097E-4</v>
      </c>
      <c r="U165" s="29">
        <f>'Flow probs &amp; rates'!H158-'Flow probs &amp; rates'!H157</f>
        <v>8.1518922453685527E-5</v>
      </c>
      <c r="V165" s="29"/>
      <c r="W165" s="29">
        <f ca="1">(1-'Flow probs &amp; rates'!$H157)*'Output - Variance decomp.'!C165/('Flow probs &amp; rates'!$E157+'Flow probs &amp; rates'!$F157)-'Flow probs &amp; rates'!$H157*'Output - Variance decomp.'!B165/('Flow probs &amp; rates'!$E157+'Flow probs &amp; rates'!$F157)</f>
        <v>-8.0820671699824941E-5</v>
      </c>
      <c r="X165" s="29">
        <f ca="1">(1-'Flow probs &amp; rates'!$H157)*'Output - Variance decomp.'!E165/('Flow probs &amp; rates'!$E157+'Flow probs &amp; rates'!$F157)-'Flow probs &amp; rates'!$H157*'Output - Variance decomp.'!D165/('Flow probs &amp; rates'!$E157+'Flow probs &amp; rates'!$F157)</f>
        <v>-6.6513793408464421E-6</v>
      </c>
      <c r="Y165" s="29">
        <f ca="1">(1-'Flow probs &amp; rates'!$H157)*'Output - Variance decomp.'!G165/('Flow probs &amp; rates'!$E157+'Flow probs &amp; rates'!$F157)-'Flow probs &amp; rates'!$H157*'Output - Variance decomp.'!F165/('Flow probs &amp; rates'!$E157+'Flow probs &amp; rates'!$F157)</f>
        <v>7.2799461662523377E-4</v>
      </c>
      <c r="Z165" s="29">
        <f ca="1">(1-'Flow probs &amp; rates'!$H157)*'Output - Variance decomp.'!I165/('Flow probs &amp; rates'!$E157+'Flow probs &amp; rates'!$F157)-'Flow probs &amp; rates'!$H157*'Output - Variance decomp.'!H165/('Flow probs &amp; rates'!$E157+'Flow probs &amp; rates'!$F157)</f>
        <v>2.670361755983244E-5</v>
      </c>
      <c r="AA165" s="29">
        <f ca="1">(1-'Flow probs &amp; rates'!$H157)*'Output - Variance decomp.'!K165/('Flow probs &amp; rates'!$E157+'Flow probs &amp; rates'!$F157)-'Flow probs &amp; rates'!$H157*'Output - Variance decomp.'!J165/('Flow probs &amp; rates'!$E157+'Flow probs &amp; rates'!$F157)</f>
        <v>8.6453628255257809E-7</v>
      </c>
      <c r="AB165" s="29">
        <f ca="1">(1-'Flow probs &amp; rates'!$H157)*'Output - Variance decomp.'!M165/('Flow probs &amp; rates'!$E157+'Flow probs &amp; rates'!$F157)-'Flow probs &amp; rates'!$H157*'Output - Variance decomp.'!L165/('Flow probs &amp; rates'!$E157+'Flow probs &amp; rates'!$F157)</f>
        <v>2.555359932025207E-4</v>
      </c>
      <c r="AC165" s="29">
        <f ca="1">(1-'Flow probs &amp; rates'!$H157)*'Output - Variance decomp.'!O165/('Flow probs &amp; rates'!$E157+'Flow probs &amp; rates'!$F157)-'Flow probs &amp; rates'!$H157*'Output - Variance decomp.'!N165/('Flow probs &amp; rates'!$E157+'Flow probs &amp; rates'!$F157)</f>
        <v>-4.3974020536253047E-9</v>
      </c>
      <c r="AD165" s="29">
        <f t="shared" ca="1" si="7"/>
        <v>-8.4210339277372898E-4</v>
      </c>
    </row>
    <row r="166" spans="1:30" x14ac:dyDescent="0.35">
      <c r="A166" s="2" t="s">
        <v>214</v>
      </c>
      <c r="B166" s="29">
        <f t="array" aca="1" ref="B166:C166" ca="1">TRANSPOSE(MMULT(OFFSET('Useful matrices &amp; checks'!$Y$6,UsefulSeries!$O157,0):OFFSET('Useful matrices &amp; checks'!$Z$7,UsefulSeries!$O157,0),OFFSET('SS Taylor expansion'!$AE$6,UsefulSeries!$O157,0):OFFSET('SS Taylor expansion'!$AE$7,UsefulSeries!$O157,0)))+TRANSPOSE(MMULT(OFFSET('Useful matrices &amp; checks'!$AC$6,UsefulSeries!$O157,0):OFFSET('Useful matrices &amp; checks'!$AD$7,UsefulSeries!$O157,0),TRANSPOSE(B165:C165)))</f>
        <v>3.4908036933064239E-4</v>
      </c>
      <c r="C166" s="29">
        <f ca="1"/>
        <v>-3.8833600550418113E-4</v>
      </c>
      <c r="D166" s="29">
        <f t="array" aca="1" ref="D166:E166" ca="1">TRANSPOSE(MMULT(OFFSET('Useful matrices &amp; checks'!$Y$6,UsefulSeries!$O157,0):OFFSET('Useful matrices &amp; checks'!$Z$7,UsefulSeries!$O157,0),OFFSET('SS Taylor expansion'!$AF$6,UsefulSeries!$O157,0):OFFSET('SS Taylor expansion'!$AF$7,UsefulSeries!$O157,0)))+TRANSPOSE(MMULT(OFFSET('Useful matrices &amp; checks'!$AC$6,UsefulSeries!$O157,0):OFFSET('Useful matrices &amp; checks'!$AD$7,UsefulSeries!$O157,0),TRANSPOSE(D165:E165)))</f>
        <v>8.6281558837644073E-4</v>
      </c>
      <c r="E166" s="29">
        <f ca="1"/>
        <v>2.1685818687098545E-5</v>
      </c>
      <c r="F166" s="29">
        <f t="array" aca="1" ref="F166:G166" ca="1">TRANSPOSE(MMULT(OFFSET('Useful matrices &amp; checks'!$Y$6,UsefulSeries!$O157,0):OFFSET('Useful matrices &amp; checks'!$Z$7,UsefulSeries!$O157,0),OFFSET('SS Taylor expansion'!$AG$6,UsefulSeries!$O157,0):OFFSET('SS Taylor expansion'!$AG$7,UsefulSeries!$O157,0)))+TRANSPOSE(MMULT(OFFSET('Useful matrices &amp; checks'!$AC$6,UsefulSeries!$O157,0):OFFSET('Useful matrices &amp; checks'!$AD$7,UsefulSeries!$O157,0),TRANSPOSE(F165:G165)))</f>
        <v>-4.0279311624196834E-4</v>
      </c>
      <c r="G166" s="29">
        <f ca="1"/>
        <v>-2.480480761707352E-4</v>
      </c>
      <c r="H166" s="29">
        <f t="array" aca="1" ref="H166:I166" ca="1">TRANSPOSE(MMULT(OFFSET('Useful matrices &amp; checks'!$Y$6,UsefulSeries!$O157,0):OFFSET('Useful matrices &amp; checks'!$Z$7,UsefulSeries!$O157,0),OFFSET('SS Taylor expansion'!$AH$6,UsefulSeries!$O157,0):OFFSET('SS Taylor expansion'!$AH$7,UsefulSeries!$O157,0)))+TRANSPOSE(MMULT(OFFSET('Useful matrices &amp; checks'!$AC$6,UsefulSeries!$O157,0):OFFSET('Useful matrices &amp; checks'!$AD$7,UsefulSeries!$O157,0),TRANSPOSE(H165:I165)))</f>
        <v>3.3766012561144268E-4</v>
      </c>
      <c r="I166" s="29">
        <f ca="1"/>
        <v>-4.1123577222538122E-4</v>
      </c>
      <c r="J166" s="29">
        <f t="array" aca="1" ref="J166:K166" ca="1">TRANSPOSE(MMULT(OFFSET('Useful matrices &amp; checks'!$Y$6,UsefulSeries!$O157,0):OFFSET('Useful matrices &amp; checks'!$Z$7,UsefulSeries!$O157,0),OFFSET('SS Taylor expansion'!$AI$6,UsefulSeries!$O157,0):OFFSET('SS Taylor expansion'!$AI$7,UsefulSeries!$O157,0)))+TRANSPOSE(MMULT(OFFSET('Useful matrices &amp; checks'!$AC$6,UsefulSeries!$O157,0):OFFSET('Useful matrices &amp; checks'!$AD$7,UsefulSeries!$O157,0),TRANSPOSE(J165:K165)))</f>
        <v>8.1513683763146511E-4</v>
      </c>
      <c r="K166" s="29">
        <f ca="1"/>
        <v>1.2460119928687169E-5</v>
      </c>
      <c r="L166" s="29">
        <f t="array" aca="1" ref="L166:M166" ca="1">TRANSPOSE(MMULT(OFFSET('Useful matrices &amp; checks'!$Y$6,UsefulSeries!$O157,0):OFFSET('Useful matrices &amp; checks'!$Z$7,UsefulSeries!$O157,0),OFFSET('SS Taylor expansion'!$AJ$6,UsefulSeries!$O157,0):OFFSET('SS Taylor expansion'!$AJ$7,UsefulSeries!$O157,0)))+TRANSPOSE(MMULT(OFFSET('Useful matrices &amp; checks'!$AC$6,UsefulSeries!$O157,0):OFFSET('Useful matrices &amp; checks'!$AD$7,UsefulSeries!$O157,0),TRANSPOSE(L165:M165)))</f>
        <v>-9.8251542380968187E-5</v>
      </c>
      <c r="M166" s="29">
        <f ca="1"/>
        <v>3.2018529972192291E-4</v>
      </c>
      <c r="N166" s="39">
        <f t="array" aca="1" ref="N166:O166" ca="1">TRANSPOSE(MMULT(OFFSET('Useful matrices &amp; checks'!$AC$6,UsefulSeries!$O157,0):OFFSET('Useful matrices &amp; checks'!$AD$7,UsefulSeries!$O157,0),TRANSPOSE(N165:O165)))</f>
        <v>4.4594489184970816E-8</v>
      </c>
      <c r="O166" s="39">
        <f ca="1"/>
        <v>1.859976926643609E-10</v>
      </c>
      <c r="P166" s="39">
        <f t="shared" ca="1" si="8"/>
        <v>-6.3576616840580911E-4</v>
      </c>
      <c r="Q166" s="39">
        <f t="shared" ca="1" si="9"/>
        <v>-6.0066894743313183E-5</v>
      </c>
      <c r="R166" s="29"/>
      <c r="S166" s="29">
        <f>'Flow probs &amp; rates'!E159-'Flow probs &amp; rates'!E158</f>
        <v>1.2279266884104301E-3</v>
      </c>
      <c r="T166" s="29">
        <f>'Flow probs &amp; rates'!F159-'Flow probs &amp; rates'!F158</f>
        <v>-7.5335532430820945E-4</v>
      </c>
      <c r="U166" s="29">
        <f>'Flow probs &amp; rates'!H159-'Flow probs &amp; rates'!H158</f>
        <v>-2.4740907774630644E-4</v>
      </c>
      <c r="V166" s="29"/>
      <c r="W166" s="29">
        <f ca="1">(1-'Flow probs &amp; rates'!$H158)*'Output - Variance decomp.'!C166/('Flow probs &amp; rates'!$E158+'Flow probs &amp; rates'!$F158)-'Flow probs &amp; rates'!$H158*'Output - Variance decomp.'!B166/('Flow probs &amp; rates'!$E158+'Flow probs &amp; rates'!$F158)</f>
        <v>-5.8207024096773683E-4</v>
      </c>
      <c r="X166" s="29">
        <f ca="1">(1-'Flow probs &amp; rates'!$H158)*'Output - Variance decomp.'!E166/('Flow probs &amp; rates'!$E158+'Flow probs &amp; rates'!$F158)-'Flow probs &amp; rates'!$H158*'Output - Variance decomp.'!D166/('Flow probs &amp; rates'!$E158+'Flow probs &amp; rates'!$F158)</f>
        <v>-4.5955950329950275E-5</v>
      </c>
      <c r="Y166" s="29">
        <f ca="1">(1-'Flow probs &amp; rates'!$H158)*'Output - Variance decomp.'!G166/('Flow probs &amp; rates'!$E158+'Flow probs &amp; rates'!$F158)-'Flow probs &amp; rates'!$H158*'Output - Variance decomp.'!F166/('Flow probs &amp; rates'!$E158+'Flow probs &amp; rates'!$F158)</f>
        <v>-3.1614794987265158E-4</v>
      </c>
      <c r="Z166" s="29">
        <f ca="1">(1-'Flow probs &amp; rates'!$H158)*'Output - Variance decomp.'!I166/('Flow probs &amp; rates'!$E158+'Flow probs &amp; rates'!$F158)-'Flow probs &amp; rates'!$H158*'Output - Variance decomp.'!H166/('Flow probs &amp; rates'!$E158+'Flow probs &amp; rates'!$F158)</f>
        <v>-6.1354821449518865E-4</v>
      </c>
      <c r="AA166" s="29">
        <f ca="1">(1-'Flow probs &amp; rates'!$H158)*'Output - Variance decomp.'!K166/('Flow probs &amp; rates'!$E158+'Flow probs &amp; rates'!$F158)-'Flow probs &amp; rates'!$H158*'Output - Variance decomp.'!J166/('Flow probs &amp; rates'!$E158+'Flow probs &amp; rates'!$F158)</f>
        <v>-5.4806826314247092E-5</v>
      </c>
      <c r="AB166" s="29">
        <f ca="1">(1-'Flow probs &amp; rates'!$H158)*'Output - Variance decomp.'!M166/('Flow probs &amp; rates'!$E158+'Flow probs &amp; rates'!$F158)-'Flow probs &amp; rates'!$H158*'Output - Variance decomp.'!L166/('Flow probs &amp; rates'!$E158+'Flow probs &amp; rates'!$F158)</f>
        <v>4.6306280026691245E-4</v>
      </c>
      <c r="AC166" s="29">
        <f ca="1">(1-'Flow probs &amp; rates'!$H158)*'Output - Variance decomp.'!O166/('Flow probs &amp; rates'!$E158+'Flow probs &amp; rates'!$F158)-'Flow probs &amp; rates'!$H158*'Output - Variance decomp.'!N166/('Flow probs &amp; rates'!$E158+'Flow probs &amp; rates'!$F158)</f>
        <v>-3.7017001038133806E-9</v>
      </c>
      <c r="AD166" s="29">
        <f t="shared" ca="1" si="7"/>
        <v>9.0206100566665942E-4</v>
      </c>
    </row>
    <row r="167" spans="1:30" x14ac:dyDescent="0.35">
      <c r="A167" s="2" t="s">
        <v>215</v>
      </c>
      <c r="B167" s="29">
        <f t="array" aca="1" ref="B167:C167" ca="1">TRANSPOSE(MMULT(OFFSET('Useful matrices &amp; checks'!$Y$6,UsefulSeries!$O158,0):OFFSET('Useful matrices &amp; checks'!$Z$7,UsefulSeries!$O158,0),OFFSET('SS Taylor expansion'!$AE$6,UsefulSeries!$O158,0):OFFSET('SS Taylor expansion'!$AE$7,UsefulSeries!$O158,0)))+TRANSPOSE(MMULT(OFFSET('Useful matrices &amp; checks'!$AC$6,UsefulSeries!$O158,0):OFFSET('Useful matrices &amp; checks'!$AD$7,UsefulSeries!$O158,0),TRANSPOSE(B166:C166)))</f>
        <v>2.0470050624933912E-4</v>
      </c>
      <c r="C167" s="29">
        <f ca="1"/>
        <v>-1.8880442267414023E-4</v>
      </c>
      <c r="D167" s="29">
        <f t="array" aca="1" ref="D167:E167" ca="1">TRANSPOSE(MMULT(OFFSET('Useful matrices &amp; checks'!$Y$6,UsefulSeries!$O158,0):OFFSET('Useful matrices &amp; checks'!$Z$7,UsefulSeries!$O158,0),OFFSET('SS Taylor expansion'!$AF$6,UsefulSeries!$O158,0):OFFSET('SS Taylor expansion'!$AF$7,UsefulSeries!$O158,0)))+TRANSPOSE(MMULT(OFFSET('Useful matrices &amp; checks'!$AC$6,UsefulSeries!$O158,0):OFFSET('Useful matrices &amp; checks'!$AD$7,UsefulSeries!$O158,0),TRANSPOSE(D166:E166)))</f>
        <v>6.2949930466789611E-4</v>
      </c>
      <c r="E167" s="29">
        <f ca="1"/>
        <v>1.325288785003736E-5</v>
      </c>
      <c r="F167" s="29">
        <f t="array" aca="1" ref="F167:G167" ca="1">TRANSPOSE(MMULT(OFFSET('Useful matrices &amp; checks'!$Y$6,UsefulSeries!$O158,0):OFFSET('Useful matrices &amp; checks'!$Z$7,UsefulSeries!$O158,0),OFFSET('SS Taylor expansion'!$AG$6,UsefulSeries!$O158,0):OFFSET('SS Taylor expansion'!$AG$7,UsefulSeries!$O158,0)))+TRANSPOSE(MMULT(OFFSET('Useful matrices &amp; checks'!$AC$6,UsefulSeries!$O158,0):OFFSET('Useful matrices &amp; checks'!$AD$7,UsefulSeries!$O158,0),TRANSPOSE(F166:G166)))</f>
        <v>-8.3620643303545204E-4</v>
      </c>
      <c r="G167" s="29">
        <f ca="1"/>
        <v>2.3367226842020201E-4</v>
      </c>
      <c r="H167" s="29">
        <f t="array" aca="1" ref="H167:I167" ca="1">TRANSPOSE(MMULT(OFFSET('Useful matrices &amp; checks'!$Y$6,UsefulSeries!$O158,0):OFFSET('Useful matrices &amp; checks'!$Z$7,UsefulSeries!$O158,0),OFFSET('SS Taylor expansion'!$AH$6,UsefulSeries!$O158,0):OFFSET('SS Taylor expansion'!$AH$7,UsefulSeries!$O158,0)))+TRANSPOSE(MMULT(OFFSET('Useful matrices &amp; checks'!$AC$6,UsefulSeries!$O158,0):OFFSET('Useful matrices &amp; checks'!$AD$7,UsefulSeries!$O158,0),TRANSPOSE(H166:I166)))</f>
        <v>2.7816236569377548E-4</v>
      </c>
      <c r="I167" s="29">
        <f ca="1"/>
        <v>1.0461808821646978E-4</v>
      </c>
      <c r="J167" s="29">
        <f t="array" aca="1" ref="J167:K167" ca="1">TRANSPOSE(MMULT(OFFSET('Useful matrices &amp; checks'!$Y$6,UsefulSeries!$O158,0):OFFSET('Useful matrices &amp; checks'!$Z$7,UsefulSeries!$O158,0),OFFSET('SS Taylor expansion'!$AI$6,UsefulSeries!$O158,0):OFFSET('SS Taylor expansion'!$AI$7,UsefulSeries!$O158,0)))+TRANSPOSE(MMULT(OFFSET('Useful matrices &amp; checks'!$AC$6,UsefulSeries!$O158,0):OFFSET('Useful matrices &amp; checks'!$AD$7,UsefulSeries!$O158,0),TRANSPOSE(J166:K166)))</f>
        <v>2.8176199939291017E-5</v>
      </c>
      <c r="K167" s="29">
        <f ca="1"/>
        <v>5.0733033038395926E-6</v>
      </c>
      <c r="L167" s="29">
        <f t="array" aca="1" ref="L167:M167" ca="1">TRANSPOSE(MMULT(OFFSET('Useful matrices &amp; checks'!$Y$6,UsefulSeries!$O158,0):OFFSET('Useful matrices &amp; checks'!$Z$7,UsefulSeries!$O158,0),OFFSET('SS Taylor expansion'!$AJ$6,UsefulSeries!$O158,0):OFFSET('SS Taylor expansion'!$AJ$7,UsefulSeries!$O158,0)))+TRANSPOSE(MMULT(OFFSET('Useful matrices &amp; checks'!$AC$6,UsefulSeries!$O158,0):OFFSET('Useful matrices &amp; checks'!$AD$7,UsefulSeries!$O158,0),TRANSPOSE(L166:M166)))</f>
        <v>-2.3033354361607035E-5</v>
      </c>
      <c r="M167" s="29">
        <f ca="1"/>
        <v>2.4354538146255952E-4</v>
      </c>
      <c r="N167" s="39">
        <f t="array" aca="1" ref="N167:O167" ca="1">TRANSPOSE(MMULT(OFFSET('Useful matrices &amp; checks'!$AC$6,UsefulSeries!$O158,0):OFFSET('Useful matrices &amp; checks'!$AD$7,UsefulSeries!$O158,0),TRANSPOSE(N166:O166)))</f>
        <v>4.0834639158140259E-8</v>
      </c>
      <c r="O167" s="39">
        <f ca="1"/>
        <v>1.780013457550409E-10</v>
      </c>
      <c r="P167" s="39">
        <f t="shared" ca="1" si="8"/>
        <v>-6.0494997134032634E-4</v>
      </c>
      <c r="Q167" s="39">
        <f t="shared" ca="1" si="9"/>
        <v>-4.5089916345769297E-6</v>
      </c>
      <c r="R167" s="29"/>
      <c r="S167" s="29">
        <f>'Flow probs &amp; rates'!E160-'Flow probs &amp; rates'!E159</f>
        <v>-3.2361054754792562E-4</v>
      </c>
      <c r="T167" s="29">
        <f>'Flow probs &amp; rates'!F160-'Flow probs &amp; rates'!F159</f>
        <v>4.0684869294573683E-4</v>
      </c>
      <c r="U167" s="29">
        <f>'Flow probs &amp; rates'!H160-'Flow probs &amp; rates'!H159</f>
        <v>6.6212203914019913E-4</v>
      </c>
      <c r="V167" s="29"/>
      <c r="W167" s="29">
        <f ca="1">(1-'Flow probs &amp; rates'!$H159)*'Output - Variance decomp.'!C167/('Flow probs &amp; rates'!$E159+'Flow probs &amp; rates'!$F159)-'Flow probs &amp; rates'!$H159*'Output - Variance decomp.'!B167/('Flow probs &amp; rates'!$E159+'Flow probs &amp; rates'!$F159)</f>
        <v>-2.8589601880198769E-4</v>
      </c>
      <c r="X167" s="29">
        <f ca="1">(1-'Flow probs &amp; rates'!$H159)*'Output - Variance decomp.'!E167/('Flow probs &amp; rates'!$E159+'Flow probs &amp; rates'!$F159)-'Flow probs &amp; rates'!$H159*'Output - Variance decomp.'!D167/('Flow probs &amp; rates'!$E159+'Flow probs &amp; rates'!$F159)</f>
        <v>-3.6907684510268553E-5</v>
      </c>
      <c r="Y167" s="29">
        <f ca="1">(1-'Flow probs &amp; rates'!$H159)*'Output - Variance decomp.'!G167/('Flow probs &amp; rates'!$E159+'Flow probs &amp; rates'!$F159)-'Flow probs &amp; rates'!$H159*'Output - Variance decomp.'!F167/('Flow probs &amp; rates'!$E159+'Flow probs &amp; rates'!$F159)</f>
        <v>4.0541414724608381E-4</v>
      </c>
      <c r="Z167" s="29">
        <f ca="1">(1-'Flow probs &amp; rates'!$H159)*'Output - Variance decomp.'!I167/('Flow probs &amp; rates'!$E159+'Flow probs &amp; rates'!$F159)-'Flow probs &amp; rates'!$H159*'Output - Variance decomp.'!H167/('Flow probs &amp; rates'!$E159+'Flow probs &amp; rates'!$F159)</f>
        <v>1.2376571860144332E-4</v>
      </c>
      <c r="AA167" s="29">
        <f ca="1">(1-'Flow probs &amp; rates'!$H159)*'Output - Variance decomp.'!K167/('Flow probs &amp; rates'!$E159+'Flow probs &amp; rates'!$F159)-'Flow probs &amp; rates'!$H159*'Output - Variance decomp.'!J167/('Flow probs &amp; rates'!$E159+'Flow probs &amp; rates'!$F159)</f>
        <v>4.7021789601052214E-6</v>
      </c>
      <c r="AB167" s="29">
        <f ca="1">(1-'Flow probs &amp; rates'!$H159)*'Output - Variance decomp.'!M167/('Flow probs &amp; rates'!$E159+'Flow probs &amp; rates'!$F159)-'Flow probs &amp; rates'!$H159*'Output - Variance decomp.'!L167/('Flow probs &amp; rates'!$E159+'Flow probs &amp; rates'!$F159)</f>
        <v>3.4745964602336907E-4</v>
      </c>
      <c r="AC167" s="29">
        <f ca="1">(1-'Flow probs &amp; rates'!$H159)*'Output - Variance decomp.'!O167/('Flow probs &amp; rates'!$E159+'Flow probs &amp; rates'!$F159)-'Flow probs &amp; rates'!$H159*'Output - Variance decomp.'!N167/('Flow probs &amp; rates'!$E159+'Flow probs &amp; rates'!$F159)</f>
        <v>-3.3609917860931791E-9</v>
      </c>
      <c r="AD167" s="29">
        <f t="shared" ca="1" si="7"/>
        <v>1.0358741261324005E-4</v>
      </c>
    </row>
    <row r="168" spans="1:30" x14ac:dyDescent="0.35">
      <c r="A168" s="2" t="s">
        <v>216</v>
      </c>
      <c r="B168" s="29">
        <f t="array" aca="1" ref="B168:C168" ca="1">TRANSPOSE(MMULT(OFFSET('Useful matrices &amp; checks'!$Y$6,UsefulSeries!$O159,0):OFFSET('Useful matrices &amp; checks'!$Z$7,UsefulSeries!$O159,0),OFFSET('SS Taylor expansion'!$AE$6,UsefulSeries!$O159,0):OFFSET('SS Taylor expansion'!$AE$7,UsefulSeries!$O159,0)))+TRANSPOSE(MMULT(OFFSET('Useful matrices &amp; checks'!$AC$6,UsefulSeries!$O159,0):OFFSET('Useful matrices &amp; checks'!$AD$7,UsefulSeries!$O159,0),TRANSPOSE(B167:C167)))</f>
        <v>4.1598041061498688E-5</v>
      </c>
      <c r="C168" s="29">
        <f ca="1"/>
        <v>-1.2289320184339386E-5</v>
      </c>
      <c r="D168" s="29">
        <f t="array" aca="1" ref="D168:E168" ca="1">TRANSPOSE(MMULT(OFFSET('Useful matrices &amp; checks'!$Y$6,UsefulSeries!$O159,0):OFFSET('Useful matrices &amp; checks'!$Z$7,UsefulSeries!$O159,0),OFFSET('SS Taylor expansion'!$AF$6,UsefulSeries!$O159,0):OFFSET('SS Taylor expansion'!$AF$7,UsefulSeries!$O159,0)))+TRANSPOSE(MMULT(OFFSET('Useful matrices &amp; checks'!$AC$6,UsefulSeries!$O159,0):OFFSET('Useful matrices &amp; checks'!$AD$7,UsefulSeries!$O159,0),TRANSPOSE(D167:E167)))</f>
        <v>5.2145811236429032E-4</v>
      </c>
      <c r="E168" s="29">
        <f ca="1"/>
        <v>-3.019675455710662E-6</v>
      </c>
      <c r="F168" s="29">
        <f t="array" aca="1" ref="F168:G168" ca="1">TRANSPOSE(MMULT(OFFSET('Useful matrices &amp; checks'!$Y$6,UsefulSeries!$O159,0):OFFSET('Useful matrices &amp; checks'!$Z$7,UsefulSeries!$O159,0),OFFSET('SS Taylor expansion'!$AG$6,UsefulSeries!$O159,0):OFFSET('SS Taylor expansion'!$AG$7,UsefulSeries!$O159,0)))+TRANSPOSE(MMULT(OFFSET('Useful matrices &amp; checks'!$AC$6,UsefulSeries!$O159,0):OFFSET('Useful matrices &amp; checks'!$AD$7,UsefulSeries!$O159,0),TRANSPOSE(F167:G167)))</f>
        <v>-6.1118132663885326E-4</v>
      </c>
      <c r="G168" s="29">
        <f ca="1"/>
        <v>4.1867983066906089E-5</v>
      </c>
      <c r="H168" s="29">
        <f t="array" aca="1" ref="H168:I168" ca="1">TRANSPOSE(MMULT(OFFSET('Useful matrices &amp; checks'!$Y$6,UsefulSeries!$O159,0):OFFSET('Useful matrices &amp; checks'!$Z$7,UsefulSeries!$O159,0),OFFSET('SS Taylor expansion'!$AH$6,UsefulSeries!$O159,0):OFFSET('SS Taylor expansion'!$AH$7,UsefulSeries!$O159,0)))+TRANSPOSE(MMULT(OFFSET('Useful matrices &amp; checks'!$AC$6,UsefulSeries!$O159,0):OFFSET('Useful matrices &amp; checks'!$AD$7,UsefulSeries!$O159,0),TRANSPOSE(H167:I167)))</f>
        <v>2.4705576281199666E-4</v>
      </c>
      <c r="I168" s="29">
        <f ca="1"/>
        <v>-2.2346821280217136E-4</v>
      </c>
      <c r="J168" s="29">
        <f t="array" aca="1" ref="J168:K168" ca="1">TRANSPOSE(MMULT(OFFSET('Useful matrices &amp; checks'!$Y$6,UsefulSeries!$O159,0):OFFSET('Useful matrices &amp; checks'!$Z$7,UsefulSeries!$O159,0),OFFSET('SS Taylor expansion'!$AI$6,UsefulSeries!$O159,0):OFFSET('SS Taylor expansion'!$AI$7,UsefulSeries!$O159,0)))+TRANSPOSE(MMULT(OFFSET('Useful matrices &amp; checks'!$AC$6,UsefulSeries!$O159,0):OFFSET('Useful matrices &amp; checks'!$AD$7,UsefulSeries!$O159,0),TRANSPOSE(J167:K167)))</f>
        <v>-4.2168838913075115E-4</v>
      </c>
      <c r="K168" s="29">
        <f ca="1"/>
        <v>1.0694217823267928E-5</v>
      </c>
      <c r="L168" s="29">
        <f t="array" aca="1" ref="L168:M168" ca="1">TRANSPOSE(MMULT(OFFSET('Useful matrices &amp; checks'!$Y$6,UsefulSeries!$O159,0):OFFSET('Useful matrices &amp; checks'!$Z$7,UsefulSeries!$O159,0),OFFSET('SS Taylor expansion'!$AJ$6,UsefulSeries!$O159,0):OFFSET('SS Taylor expansion'!$AJ$7,UsefulSeries!$O159,0)))+TRANSPOSE(MMULT(OFFSET('Useful matrices &amp; checks'!$AC$6,UsefulSeries!$O159,0):OFFSET('Useful matrices &amp; checks'!$AD$7,UsefulSeries!$O159,0),TRANSPOSE(L167:M167)))</f>
        <v>5.4504784598451996E-6</v>
      </c>
      <c r="M168" s="29">
        <f ca="1"/>
        <v>1.0016705323311726E-5</v>
      </c>
      <c r="N168" s="39">
        <f t="array" aca="1" ref="N168:O168" ca="1">TRANSPOSE(MMULT(OFFSET('Useful matrices &amp; checks'!$AC$6,UsefulSeries!$O159,0):OFFSET('Useful matrices &amp; checks'!$AD$7,UsefulSeries!$O159,0),TRANSPOSE(N167:O167)))</f>
        <v>3.8126846883015713E-8</v>
      </c>
      <c r="O168" s="39">
        <f ca="1"/>
        <v>-7.0228384281556256E-10</v>
      </c>
      <c r="P168" s="39">
        <f t="shared" ca="1" si="8"/>
        <v>-5.7326227417204721E-4</v>
      </c>
      <c r="Q168" s="39">
        <f t="shared" ca="1" si="9"/>
        <v>4.1344031144740122E-6</v>
      </c>
      <c r="R168" s="29"/>
      <c r="S168" s="29">
        <f>'Flow probs &amp; rates'!E161-'Flow probs &amp; rates'!E160</f>
        <v>-7.9053146839713762E-4</v>
      </c>
      <c r="T168" s="29">
        <f>'Flow probs &amp; rates'!F161-'Flow probs &amp; rates'!F160</f>
        <v>-1.7206460139810448E-4</v>
      </c>
      <c r="U168" s="29">
        <f>'Flow probs &amp; rates'!H161-'Flow probs &amp; rates'!H160</f>
        <v>7.1796423260598458E-4</v>
      </c>
      <c r="V168" s="29"/>
      <c r="W168" s="29">
        <f ca="1">(1-'Flow probs &amp; rates'!$H160)*'Output - Variance decomp.'!C168/('Flow probs &amp; rates'!$E160+'Flow probs &amp; rates'!$F160)-'Flow probs &amp; rates'!$H160*'Output - Variance decomp.'!B168/('Flow probs &amp; rates'!$E160+'Flow probs &amp; rates'!$F160)</f>
        <v>-2.1137588737973708E-5</v>
      </c>
      <c r="X168" s="29">
        <f ca="1">(1-'Flow probs &amp; rates'!$H160)*'Output - Variance decomp.'!E168/('Flow probs &amp; rates'!$E160+'Flow probs &amp; rates'!$F160)-'Flow probs &amp; rates'!$H160*'Output - Variance decomp.'!D168/('Flow probs &amp; rates'!$E160+'Flow probs &amp; rates'!$F160)</f>
        <v>-5.0937425612609077E-5</v>
      </c>
      <c r="Y168" s="29">
        <f ca="1">(1-'Flow probs &amp; rates'!$H160)*'Output - Variance decomp.'!G168/('Flow probs &amp; rates'!$E160+'Flow probs &amp; rates'!$F160)-'Flow probs &amp; rates'!$H160*'Output - Variance decomp.'!F168/('Flow probs &amp; rates'!$E160+'Flow probs &amp; rates'!$F160)</f>
        <v>1.1401858242825091E-4</v>
      </c>
      <c r="Z168" s="29">
        <f ca="1">(1-'Flow probs &amp; rates'!$H160)*'Output - Variance decomp.'!I168/('Flow probs &amp; rates'!$E160+'Flow probs &amp; rates'!$F160)-'Flow probs &amp; rates'!$H160*'Output - Variance decomp.'!H168/('Flow probs &amp; rates'!$E160+'Flow probs &amp; rates'!$F160)</f>
        <v>-3.3878886862496798E-4</v>
      </c>
      <c r="AA168" s="29">
        <f ca="1">(1-'Flow probs &amp; rates'!$H160)*'Output - Variance decomp.'!K168/('Flow probs &amp; rates'!$E160+'Flow probs &amp; rates'!$F160)-'Flow probs &amp; rates'!$H160*'Output - Variance decomp.'!J168/('Flow probs &amp; rates'!$E160+'Flow probs &amp; rates'!$F160)</f>
        <v>5.2886211737688467E-5</v>
      </c>
      <c r="AB168" s="29">
        <f ca="1">(1-'Flow probs &amp; rates'!$H160)*'Output - Variance decomp.'!M168/('Flow probs &amp; rates'!$E160+'Flow probs &amp; rates'!$F160)-'Flow probs &amp; rates'!$H160*'Output - Variance decomp.'!L168/('Flow probs &amp; rates'!$E160+'Flow probs &amp; rates'!$F160)</f>
        <v>1.3707272176047389E-5</v>
      </c>
      <c r="AC168" s="29">
        <f ca="1">(1-'Flow probs &amp; rates'!$H160)*'Output - Variance decomp.'!O168/('Flow probs &amp; rates'!$E160+'Flow probs &amp; rates'!$F160)-'Flow probs &amp; rates'!$H160*'Output - Variance decomp.'!N168/('Flow probs &amp; rates'!$E160+'Flow probs &amp; rates'!$F160)</f>
        <v>-4.4066768470781811E-9</v>
      </c>
      <c r="AD168" s="29">
        <f t="shared" ca="1" si="7"/>
        <v>9.4822045591639562E-4</v>
      </c>
    </row>
    <row r="169" spans="1:30" x14ac:dyDescent="0.35">
      <c r="A169" s="2" t="s">
        <v>217</v>
      </c>
      <c r="B169" s="29">
        <f t="array" aca="1" ref="B169:C169" ca="1">TRANSPOSE(MMULT(OFFSET('Useful matrices &amp; checks'!$Y$6,UsefulSeries!$O160,0):OFFSET('Useful matrices &amp; checks'!$Z$7,UsefulSeries!$O160,0),OFFSET('SS Taylor expansion'!$AE$6,UsefulSeries!$O160,0):OFFSET('SS Taylor expansion'!$AE$7,UsefulSeries!$O160,0)))+TRANSPOSE(MMULT(OFFSET('Useful matrices &amp; checks'!$AC$6,UsefulSeries!$O160,0):OFFSET('Useful matrices &amp; checks'!$AD$7,UsefulSeries!$O160,0),TRANSPOSE(B168:C168)))</f>
        <v>1.6856607964888526E-4</v>
      </c>
      <c r="C169" s="29">
        <f ca="1"/>
        <v>-1.1654021607996214E-4</v>
      </c>
      <c r="D169" s="29">
        <f t="array" aca="1" ref="D169:E169" ca="1">TRANSPOSE(MMULT(OFFSET('Useful matrices &amp; checks'!$Y$6,UsefulSeries!$O160,0):OFFSET('Useful matrices &amp; checks'!$Z$7,UsefulSeries!$O160,0),OFFSET('SS Taylor expansion'!$AF$6,UsefulSeries!$O160,0):OFFSET('SS Taylor expansion'!$AF$7,UsefulSeries!$O160,0)))+TRANSPOSE(MMULT(OFFSET('Useful matrices &amp; checks'!$AC$6,UsefulSeries!$O160,0):OFFSET('Useful matrices &amp; checks'!$AD$7,UsefulSeries!$O160,0),TRANSPOSE(D168:E168)))</f>
        <v>7.3689598371882471E-4</v>
      </c>
      <c r="E169" s="29">
        <f ca="1"/>
        <v>2.6439685240134809E-5</v>
      </c>
      <c r="F169" s="29">
        <f t="array" aca="1" ref="F169:G169" ca="1">TRANSPOSE(MMULT(OFFSET('Useful matrices &amp; checks'!$Y$6,UsefulSeries!$O160,0):OFFSET('Useful matrices &amp; checks'!$Z$7,UsefulSeries!$O160,0),OFFSET('SS Taylor expansion'!$AG$6,UsefulSeries!$O160,0):OFFSET('SS Taylor expansion'!$AG$7,UsefulSeries!$O160,0)))+TRANSPOSE(MMULT(OFFSET('Useful matrices &amp; checks'!$AC$6,UsefulSeries!$O160,0):OFFSET('Useful matrices &amp; checks'!$AD$7,UsefulSeries!$O160,0),TRANSPOSE(F168:G168)))</f>
        <v>-5.435035286398362E-4</v>
      </c>
      <c r="G169" s="29">
        <f ca="1"/>
        <v>-3.1852712404495007E-5</v>
      </c>
      <c r="H169" s="29">
        <f t="array" aca="1" ref="H169:I169" ca="1">TRANSPOSE(MMULT(OFFSET('Useful matrices &amp; checks'!$Y$6,UsefulSeries!$O160,0):OFFSET('Useful matrices &amp; checks'!$Z$7,UsefulSeries!$O160,0),OFFSET('SS Taylor expansion'!$AH$6,UsefulSeries!$O160,0):OFFSET('SS Taylor expansion'!$AH$7,UsefulSeries!$O160,0)))+TRANSPOSE(MMULT(OFFSET('Useful matrices &amp; checks'!$AC$6,UsefulSeries!$O160,0):OFFSET('Useful matrices &amp; checks'!$AD$7,UsefulSeries!$O160,0),TRANSPOSE(H168:I168)))</f>
        <v>3.0254645642526992E-4</v>
      </c>
      <c r="I169" s="29">
        <f ca="1"/>
        <v>6.2797737035183996E-4</v>
      </c>
      <c r="J169" s="29">
        <f t="array" aca="1" ref="J169:K169" ca="1">TRANSPOSE(MMULT(OFFSET('Useful matrices &amp; checks'!$Y$6,UsefulSeries!$O160,0):OFFSET('Useful matrices &amp; checks'!$Z$7,UsefulSeries!$O160,0),OFFSET('SS Taylor expansion'!$AI$6,UsefulSeries!$O160,0):OFFSET('SS Taylor expansion'!$AI$7,UsefulSeries!$O160,0)))+TRANSPOSE(MMULT(OFFSET('Useful matrices &amp; checks'!$AC$6,UsefulSeries!$O160,0):OFFSET('Useful matrices &amp; checks'!$AD$7,UsefulSeries!$O160,0),TRANSPOSE(J168:K168)))</f>
        <v>8.1627728761111051E-5</v>
      </c>
      <c r="K169" s="29">
        <f ca="1"/>
        <v>1.0966725640808881E-5</v>
      </c>
      <c r="L169" s="29">
        <f t="array" aca="1" ref="L169:M169" ca="1">TRANSPOSE(MMULT(OFFSET('Useful matrices &amp; checks'!$Y$6,UsefulSeries!$O160,0):OFFSET('Useful matrices &amp; checks'!$Z$7,UsefulSeries!$O160,0),OFFSET('SS Taylor expansion'!$AJ$6,UsefulSeries!$O160,0):OFFSET('SS Taylor expansion'!$AJ$7,UsefulSeries!$O160,0)))+TRANSPOSE(MMULT(OFFSET('Useful matrices &amp; checks'!$AC$6,UsefulSeries!$O160,0):OFFSET('Useful matrices &amp; checks'!$AD$7,UsefulSeries!$O160,0),TRANSPOSE(L168:M168)))</f>
        <v>9.8723567126614926E-5</v>
      </c>
      <c r="M169" s="29">
        <f ca="1"/>
        <v>6.5263536761234761E-4</v>
      </c>
      <c r="N169" s="39">
        <f t="array" aca="1" ref="N169:O169" ca="1">TRANSPOSE(MMULT(OFFSET('Useful matrices &amp; checks'!$AC$6,UsefulSeries!$O160,0):OFFSET('Useful matrices &amp; checks'!$AD$7,UsefulSeries!$O160,0),TRANSPOSE(N168:O168)))</f>
        <v>3.6895484951968996E-8</v>
      </c>
      <c r="O169" s="39">
        <f ca="1"/>
        <v>9.5532008466287616E-10</v>
      </c>
      <c r="P169" s="39">
        <f t="shared" ca="1" si="8"/>
        <v>-5.7615158649363676E-4</v>
      </c>
      <c r="Q169" s="39">
        <f t="shared" ca="1" si="9"/>
        <v>-5.7505457109187984E-5</v>
      </c>
      <c r="R169" s="29"/>
      <c r="S169" s="29">
        <f>'Flow probs &amp; rates'!E162-'Flow probs &amp; rates'!E161</f>
        <v>2.6874159603218484E-4</v>
      </c>
      <c r="T169" s="29">
        <f>'Flow probs &amp; rates'!F162-'Flow probs &amp; rates'!F161</f>
        <v>1.1121217185715709E-3</v>
      </c>
      <c r="U169" s="29">
        <f>'Flow probs &amp; rates'!H162-'Flow probs &amp; rates'!H161</f>
        <v>1.3995550670348397E-3</v>
      </c>
      <c r="V169" s="29"/>
      <c r="W169" s="29">
        <f ca="1">(1-'Flow probs &amp; rates'!$H161)*'Output - Variance decomp.'!C169/('Flow probs &amp; rates'!$E161+'Flow probs &amp; rates'!$F161)-'Flow probs &amp; rates'!$H161*'Output - Variance decomp.'!B169/('Flow probs &amp; rates'!$E161+'Flow probs &amp; rates'!$F161)</f>
        <v>-1.8055328658939381E-4</v>
      </c>
      <c r="X169" s="29">
        <f ca="1">(1-'Flow probs &amp; rates'!$H161)*'Output - Variance decomp.'!E169/('Flow probs &amp; rates'!$E161+'Flow probs &amp; rates'!$F161)-'Flow probs &amp; rates'!$H161*'Output - Variance decomp.'!D169/('Flow probs &amp; rates'!$E161+'Flow probs &amp; rates'!$F161)</f>
        <v>-2.9334542405249039E-5</v>
      </c>
      <c r="Y169" s="29">
        <f ca="1">(1-'Flow probs &amp; rates'!$H161)*'Output - Variance decomp.'!G169/('Flow probs &amp; rates'!$E161+'Flow probs &amp; rates'!$F161)-'Flow probs &amp; rates'!$H161*'Output - Variance decomp.'!F169/('Flow probs &amp; rates'!$E161+'Flow probs &amp; rates'!$F161)</f>
        <v>4.1196362751050921E-6</v>
      </c>
      <c r="Z169" s="29">
        <f ca="1">(1-'Flow probs &amp; rates'!$H161)*'Output - Variance decomp.'!I169/('Flow probs &amp; rates'!$E161+'Flow probs &amp; rates'!$F161)-'Flow probs &amp; rates'!$H161*'Output - Variance decomp.'!H169/('Flow probs &amp; rates'!$E161+'Flow probs &amp; rates'!$F161)</f>
        <v>8.6309920686968326E-4</v>
      </c>
      <c r="AA169" s="29">
        <f ca="1">(1-'Flow probs &amp; rates'!$H161)*'Output - Variance decomp.'!K169/('Flow probs &amp; rates'!$E161+'Flow probs &amp; rates'!$F161)-'Flow probs &amp; rates'!$H161*'Output - Variance decomp.'!J169/('Flow probs &amp; rates'!$E161+'Flow probs &amp; rates'!$F161)</f>
        <v>8.149172680901619E-6</v>
      </c>
      <c r="AB169" s="29">
        <f ca="1">(1-'Flow probs &amp; rates'!$H161)*'Output - Variance decomp.'!M169/('Flow probs &amp; rates'!$E161+'Flow probs &amp; rates'!$F161)-'Flow probs &amp; rates'!$H161*'Output - Variance decomp.'!L169/('Flow probs &amp; rates'!$E161+'Flow probs &amp; rates'!$F161)</f>
        <v>9.165514067380775E-4</v>
      </c>
      <c r="AC169" s="29">
        <f ca="1">(1-'Flow probs &amp; rates'!$H161)*'Output - Variance decomp.'!O169/('Flow probs &amp; rates'!$E161+'Flow probs &amp; rates'!$F161)-'Flow probs &amp; rates'!$H161*'Output - Variance decomp.'!N169/('Flow probs &amp; rates'!$E161+'Flow probs &amp; rates'!$F161)</f>
        <v>-1.991291599770606E-9</v>
      </c>
      <c r="AD169" s="29">
        <f t="shared" ca="1" si="7"/>
        <v>-1.824745352426852E-4</v>
      </c>
    </row>
    <row r="170" spans="1:30" x14ac:dyDescent="0.35">
      <c r="A170" s="2" t="s">
        <v>218</v>
      </c>
      <c r="B170" s="29">
        <f t="array" aca="1" ref="B170:C170" ca="1">TRANSPOSE(MMULT(OFFSET('Useful matrices &amp; checks'!$Y$6,UsefulSeries!$O161,0):OFFSET('Useful matrices &amp; checks'!$Z$7,UsefulSeries!$O161,0),OFFSET('SS Taylor expansion'!$AE$6,UsefulSeries!$O161,0):OFFSET('SS Taylor expansion'!$AE$7,UsefulSeries!$O161,0)))+TRANSPOSE(MMULT(OFFSET('Useful matrices &amp; checks'!$AC$6,UsefulSeries!$O161,0):OFFSET('Useful matrices &amp; checks'!$AD$7,UsefulSeries!$O161,0),TRANSPOSE(B169:C169)))</f>
        <v>1.9065620393470496E-4</v>
      </c>
      <c r="C170" s="29">
        <f ca="1"/>
        <v>-1.2518276753565382E-4</v>
      </c>
      <c r="D170" s="29">
        <f t="array" aca="1" ref="D170:E170" ca="1">TRANSPOSE(MMULT(OFFSET('Useful matrices &amp; checks'!$Y$6,UsefulSeries!$O161,0):OFFSET('Useful matrices &amp; checks'!$Z$7,UsefulSeries!$O161,0),OFFSET('SS Taylor expansion'!$AF$6,UsefulSeries!$O161,0):OFFSET('SS Taylor expansion'!$AF$7,UsefulSeries!$O161,0)))+TRANSPOSE(MMULT(OFFSET('Useful matrices &amp; checks'!$AC$6,UsefulSeries!$O161,0):OFFSET('Useful matrices &amp; checks'!$AD$7,UsefulSeries!$O161,0),TRANSPOSE(D169:E169)))</f>
        <v>-1.6894833140240317E-4</v>
      </c>
      <c r="E170" s="29">
        <f ca="1"/>
        <v>1.6709031602810581E-5</v>
      </c>
      <c r="F170" s="29">
        <f t="array" aca="1" ref="F170:G170" ca="1">TRANSPOSE(MMULT(OFFSET('Useful matrices &amp; checks'!$Y$6,UsefulSeries!$O161,0):OFFSET('Useful matrices &amp; checks'!$Z$7,UsefulSeries!$O161,0),OFFSET('SS Taylor expansion'!$AG$6,UsefulSeries!$O161,0):OFFSET('SS Taylor expansion'!$AG$7,UsefulSeries!$O161,0)))+TRANSPOSE(MMULT(OFFSET('Useful matrices &amp; checks'!$AC$6,UsefulSeries!$O161,0):OFFSET('Useful matrices &amp; checks'!$AD$7,UsefulSeries!$O161,0),TRANSPOSE(F169:G169)))</f>
        <v>-8.7958961796576467E-4</v>
      </c>
      <c r="G170" s="29">
        <f ca="1"/>
        <v>3.2373888571825E-4</v>
      </c>
      <c r="H170" s="29">
        <f t="array" aca="1" ref="H170:I170" ca="1">TRANSPOSE(MMULT(OFFSET('Useful matrices &amp; checks'!$Y$6,UsefulSeries!$O161,0):OFFSET('Useful matrices &amp; checks'!$Z$7,UsefulSeries!$O161,0),OFFSET('SS Taylor expansion'!$AH$6,UsefulSeries!$O161,0):OFFSET('SS Taylor expansion'!$AH$7,UsefulSeries!$O161,0)))+TRANSPOSE(MMULT(OFFSET('Useful matrices &amp; checks'!$AC$6,UsefulSeries!$O161,0):OFFSET('Useful matrices &amp; checks'!$AD$7,UsefulSeries!$O161,0),TRANSPOSE(H169:I169)))</f>
        <v>3.9340165998452497E-4</v>
      </c>
      <c r="I170" s="29">
        <f ca="1"/>
        <v>2.2355151003935201E-4</v>
      </c>
      <c r="J170" s="29">
        <f t="array" aca="1" ref="J170:K170" ca="1">TRANSPOSE(MMULT(OFFSET('Useful matrices &amp; checks'!$Y$6,UsefulSeries!$O161,0):OFFSET('Useful matrices &amp; checks'!$Z$7,UsefulSeries!$O161,0),OFFSET('SS Taylor expansion'!$AI$6,UsefulSeries!$O161,0):OFFSET('SS Taylor expansion'!$AI$7,UsefulSeries!$O161,0)))+TRANSPOSE(MMULT(OFFSET('Useful matrices &amp; checks'!$AC$6,UsefulSeries!$O161,0):OFFSET('Useful matrices &amp; checks'!$AD$7,UsefulSeries!$O161,0),TRANSPOSE(J169:K169)))</f>
        <v>-2.0013117293357034E-4</v>
      </c>
      <c r="K170" s="29">
        <f ca="1"/>
        <v>1.0225831211435173E-5</v>
      </c>
      <c r="L170" s="29">
        <f t="array" aca="1" ref="L170:M170" ca="1">TRANSPOSE(MMULT(OFFSET('Useful matrices &amp; checks'!$Y$6,UsefulSeries!$O161,0):OFFSET('Useful matrices &amp; checks'!$Z$7,UsefulSeries!$O161,0),OFFSET('SS Taylor expansion'!$AJ$6,UsefulSeries!$O161,0):OFFSET('SS Taylor expansion'!$AJ$7,UsefulSeries!$O161,0)))+TRANSPOSE(MMULT(OFFSET('Useful matrices &amp; checks'!$AC$6,UsefulSeries!$O161,0):OFFSET('Useful matrices &amp; checks'!$AD$7,UsefulSeries!$O161,0),TRANSPOSE(L169:M169)))</f>
        <v>1.7983870177240975E-4</v>
      </c>
      <c r="M170" s="29">
        <f ca="1"/>
        <v>8.4131981734933674E-5</v>
      </c>
      <c r="N170" s="39">
        <f t="array" aca="1" ref="N170:O170" ca="1">TRANSPOSE(MMULT(OFFSET('Useful matrices &amp; checks'!$AC$6,UsefulSeries!$O161,0):OFFSET('Useful matrices &amp; checks'!$AD$7,UsefulSeries!$O161,0),TRANSPOSE(N169:O169)))</f>
        <v>3.5360210923960752E-8</v>
      </c>
      <c r="O170" s="39">
        <f ca="1"/>
        <v>-2.1860167493303256E-10</v>
      </c>
      <c r="P170" s="39">
        <f t="shared" ca="1" si="8"/>
        <v>-5.6290960813555515E-4</v>
      </c>
      <c r="Q170" s="39">
        <f t="shared" ca="1" si="9"/>
        <v>-5.3673276238708644E-5</v>
      </c>
      <c r="R170" s="29"/>
      <c r="S170" s="29">
        <f>'Flow probs &amp; rates'!E163-'Flow probs &amp; rates'!E162</f>
        <v>-1.0476468045347298E-3</v>
      </c>
      <c r="T170" s="29">
        <f>'Flow probs &amp; rates'!F163-'Flow probs &amp; rates'!F162</f>
        <v>4.7950097793074409E-4</v>
      </c>
      <c r="U170" s="29">
        <f>'Flow probs &amp; rates'!H163-'Flow probs &amp; rates'!H162</f>
        <v>3.8265649891583431E-4</v>
      </c>
      <c r="V170" s="29"/>
      <c r="W170" s="29">
        <f ca="1">(1-'Flow probs &amp; rates'!$H162)*'Output - Variance decomp.'!C170/('Flow probs &amp; rates'!$E162+'Flow probs &amp; rates'!$F162)-'Flow probs &amp; rates'!$H162*'Output - Variance decomp.'!B170/('Flow probs &amp; rates'!$E162+'Flow probs &amp; rates'!$F162)</f>
        <v>-1.9454559633778006E-4</v>
      </c>
      <c r="X170" s="29">
        <f ca="1">(1-'Flow probs &amp; rates'!$H162)*'Output - Variance decomp.'!E170/('Flow probs &amp; rates'!$E162+'Flow probs &amp; rates'!$F162)-'Flow probs &amp; rates'!$H162*'Output - Variance decomp.'!D170/('Flow probs &amp; rates'!$E162+'Flow probs &amp; rates'!$F162)</f>
        <v>3.9256670697156021E-5</v>
      </c>
      <c r="Y170" s="29">
        <f ca="1">(1-'Flow probs &amp; rates'!$H162)*'Output - Variance decomp.'!G170/('Flow probs &amp; rates'!$E162+'Flow probs &amp; rates'!$F162)-'Flow probs &amp; rates'!$H162*'Output - Variance decomp.'!F170/('Flow probs &amp; rates'!$E162+'Flow probs &amp; rates'!$F162)</f>
        <v>5.3891583321806187E-4</v>
      </c>
      <c r="Z170" s="29">
        <f ca="1">(1-'Flow probs &amp; rates'!$H162)*'Output - Variance decomp.'!I170/('Flow probs &amp; rates'!$E162+'Flow probs &amp; rates'!$F162)-'Flow probs &amp; rates'!$H162*'Output - Variance decomp.'!H170/('Flow probs &amp; rates'!$E162+'Flow probs &amp; rates'!$F162)</f>
        <v>2.7945678576519871E-4</v>
      </c>
      <c r="AA170" s="29">
        <f ca="1">(1-'Flow probs &amp; rates'!$H162)*'Output - Variance decomp.'!K170/('Flow probs &amp; rates'!$E162+'Flow probs &amp; rates'!$F162)-'Flow probs &amp; rates'!$H162*'Output - Variance decomp.'!J170/('Flow probs &amp; rates'!$E162+'Flow probs &amp; rates'!$F162)</f>
        <v>3.2983385108397638E-5</v>
      </c>
      <c r="AB170" s="29">
        <f ca="1">(1-'Flow probs &amp; rates'!$H162)*'Output - Variance decomp.'!M170/('Flow probs &amp; rates'!$E162+'Flow probs &amp; rates'!$F162)-'Flow probs &amp; rates'!$H162*'Output - Variance decomp.'!L170/('Flow probs &amp; rates'!$E162+'Flow probs &amp; rates'!$F162)</f>
        <v>1.022279856691766E-4</v>
      </c>
      <c r="AC170" s="29">
        <f ca="1">(1-'Flow probs &amp; rates'!$H162)*'Output - Variance decomp.'!O170/('Flow probs &amp; rates'!$E162+'Flow probs &amp; rates'!$F162)-'Flow probs &amp; rates'!$H162*'Output - Variance decomp.'!N170/('Flow probs &amp; rates'!$E162+'Flow probs &amp; rates'!$F162)</f>
        <v>-3.5835413619116868E-9</v>
      </c>
      <c r="AD170" s="29">
        <f t="shared" ca="1" si="7"/>
        <v>-4.1563498166301456E-4</v>
      </c>
    </row>
    <row r="171" spans="1:30" x14ac:dyDescent="0.35">
      <c r="A171" s="2" t="s">
        <v>219</v>
      </c>
      <c r="B171" s="29">
        <f t="array" aca="1" ref="B171:C171" ca="1">TRANSPOSE(MMULT(OFFSET('Useful matrices &amp; checks'!$Y$6,UsefulSeries!$O162,0):OFFSET('Useful matrices &amp; checks'!$Z$7,UsefulSeries!$O162,0),OFFSET('SS Taylor expansion'!$AE$6,UsefulSeries!$O162,0):OFFSET('SS Taylor expansion'!$AE$7,UsefulSeries!$O162,0)))+TRANSPOSE(MMULT(OFFSET('Useful matrices &amp; checks'!$AC$6,UsefulSeries!$O162,0):OFFSET('Useful matrices &amp; checks'!$AD$7,UsefulSeries!$O162,0),TRANSPOSE(B170:C170)))</f>
        <v>-5.7654992507743174E-5</v>
      </c>
      <c r="C171" s="29">
        <f ca="1"/>
        <v>1.1724075216813399E-4</v>
      </c>
      <c r="D171" s="29">
        <f t="array" aca="1" ref="D171:E171" ca="1">TRANSPOSE(MMULT(OFFSET('Useful matrices &amp; checks'!$Y$6,UsefulSeries!$O162,0):OFFSET('Useful matrices &amp; checks'!$Z$7,UsefulSeries!$O162,0),OFFSET('SS Taylor expansion'!$AF$6,UsefulSeries!$O162,0):OFFSET('SS Taylor expansion'!$AF$7,UsefulSeries!$O162,0)))+TRANSPOSE(MMULT(OFFSET('Useful matrices &amp; checks'!$AC$6,UsefulSeries!$O162,0):OFFSET('Useful matrices &amp; checks'!$AD$7,UsefulSeries!$O162,0),TRANSPOSE(D170:E170)))</f>
        <v>3.8818415431374068E-4</v>
      </c>
      <c r="E171" s="29">
        <f ca="1"/>
        <v>1.8803075065462028E-5</v>
      </c>
      <c r="F171" s="29">
        <f t="array" aca="1" ref="F171:G171" ca="1">TRANSPOSE(MMULT(OFFSET('Useful matrices &amp; checks'!$Y$6,UsefulSeries!$O162,0):OFFSET('Useful matrices &amp; checks'!$Z$7,UsefulSeries!$O162,0),OFFSET('SS Taylor expansion'!$AG$6,UsefulSeries!$O162,0):OFFSET('SS Taylor expansion'!$AG$7,UsefulSeries!$O162,0)))+TRANSPOSE(MMULT(OFFSET('Useful matrices &amp; checks'!$AC$6,UsefulSeries!$O162,0):OFFSET('Useful matrices &amp; checks'!$AD$7,UsefulSeries!$O162,0),TRANSPOSE(F170:G170)))</f>
        <v>-7.8655894774161828E-4</v>
      </c>
      <c r="G171" s="29">
        <f ca="1"/>
        <v>1.7625603433415462E-4</v>
      </c>
      <c r="H171" s="29">
        <f t="array" aca="1" ref="H171:I171" ca="1">TRANSPOSE(MMULT(OFFSET('Useful matrices &amp; checks'!$Y$6,UsefulSeries!$O162,0):OFFSET('Useful matrices &amp; checks'!$Z$7,UsefulSeries!$O162,0),OFFSET('SS Taylor expansion'!$AH$6,UsefulSeries!$O162,0):OFFSET('SS Taylor expansion'!$AH$7,UsefulSeries!$O162,0)))+TRANSPOSE(MMULT(OFFSET('Useful matrices &amp; checks'!$AC$6,UsefulSeries!$O162,0):OFFSET('Useful matrices &amp; checks'!$AD$7,UsefulSeries!$O162,0),TRANSPOSE(H170:I170)))</f>
        <v>4.9069671861849381E-4</v>
      </c>
      <c r="I171" s="29">
        <f ca="1"/>
        <v>4.9385527214592534E-4</v>
      </c>
      <c r="J171" s="29">
        <f t="array" aca="1" ref="J171:K171" ca="1">TRANSPOSE(MMULT(OFFSET('Useful matrices &amp; checks'!$Y$6,UsefulSeries!$O162,0):OFFSET('Useful matrices &amp; checks'!$Z$7,UsefulSeries!$O162,0),OFFSET('SS Taylor expansion'!$AI$6,UsefulSeries!$O162,0):OFFSET('SS Taylor expansion'!$AI$7,UsefulSeries!$O162,0)))+TRANSPOSE(MMULT(OFFSET('Useful matrices &amp; checks'!$AC$6,UsefulSeries!$O162,0):OFFSET('Useful matrices &amp; checks'!$AD$7,UsefulSeries!$O162,0),TRANSPOSE(J170:K170)))</f>
        <v>7.2518057020001597E-4</v>
      </c>
      <c r="K171" s="29">
        <f ca="1"/>
        <v>2.1517341427681609E-5</v>
      </c>
      <c r="L171" s="29">
        <f t="array" aca="1" ref="L171:M171" ca="1">TRANSPOSE(MMULT(OFFSET('Useful matrices &amp; checks'!$Y$6,UsefulSeries!$O162,0):OFFSET('Useful matrices &amp; checks'!$Z$7,UsefulSeries!$O162,0),OFFSET('SS Taylor expansion'!$AJ$6,UsefulSeries!$O162,0):OFFSET('SS Taylor expansion'!$AJ$7,UsefulSeries!$O162,0)))+TRANSPOSE(MMULT(OFFSET('Useful matrices &amp; checks'!$AC$6,UsefulSeries!$O162,0):OFFSET('Useful matrices &amp; checks'!$AD$7,UsefulSeries!$O162,0),TRANSPOSE(L170:M170)))</f>
        <v>2.7962152725713235E-4</v>
      </c>
      <c r="M171" s="29">
        <f ca="1"/>
        <v>5.9204419771653261E-4</v>
      </c>
      <c r="N171" s="39">
        <f t="array" aca="1" ref="N171:O171" ca="1">TRANSPOSE(MMULT(OFFSET('Useful matrices &amp; checks'!$AC$6,UsefulSeries!$O162,0):OFFSET('Useful matrices &amp; checks'!$AD$7,UsefulSeries!$O162,0),TRANSPOSE(N170:O170)))</f>
        <v>3.4977513988322567E-8</v>
      </c>
      <c r="O171" s="39">
        <f ca="1"/>
        <v>4.3652463962323376E-10</v>
      </c>
      <c r="P171" s="39">
        <f t="shared" ca="1" si="8"/>
        <v>-6.1708937436116503E-4</v>
      </c>
      <c r="Q171" s="39">
        <f t="shared" ca="1" si="9"/>
        <v>-6.6590591407183423E-5</v>
      </c>
      <c r="R171" s="29"/>
      <c r="S171" s="29">
        <f>'Flow probs &amp; rates'!E164-'Flow probs &amp; rates'!E163</f>
        <v>4.2241463329284468E-4</v>
      </c>
      <c r="T171" s="29">
        <f>'Flow probs &amp; rates'!F164-'Flow probs &amp; rates'!F163</f>
        <v>1.3531265179753463E-3</v>
      </c>
      <c r="U171" s="29">
        <f>'Flow probs &amp; rates'!H164-'Flow probs &amp; rates'!H163</f>
        <v>-1.30763672874179E-4</v>
      </c>
      <c r="V171" s="29"/>
      <c r="W171" s="29">
        <f ca="1">(1-'Flow probs &amp; rates'!$H163)*'Output - Variance decomp.'!C171/('Flow probs &amp; rates'!$E163+'Flow probs &amp; rates'!$F163)-'Flow probs &amp; rates'!$H163*'Output - Variance decomp.'!B171/('Flow probs &amp; rates'!$E163+'Flow probs &amp; rates'!$F163)</f>
        <v>1.7111818963578374E-4</v>
      </c>
      <c r="X171" s="29">
        <f ca="1">(1-'Flow probs &amp; rates'!$H163)*'Output - Variance decomp.'!E171/('Flow probs &amp; rates'!$E163+'Flow probs &amp; rates'!$F163)-'Flow probs &amp; rates'!$H163*'Output - Variance decomp.'!D171/('Flow probs &amp; rates'!$E163+'Flow probs &amp; rates'!$F163)</f>
        <v>-9.6221175161708603E-6</v>
      </c>
      <c r="Y171" s="29">
        <f ca="1">(1-'Flow probs &amp; rates'!$H163)*'Output - Variance decomp.'!G171/('Flow probs &amp; rates'!$E163+'Flow probs &amp; rates'!$F163)-'Flow probs &amp; rates'!$H163*'Output - Variance decomp.'!F171/('Flow probs &amp; rates'!$E163+'Flow probs &amp; rates'!$F163)</f>
        <v>3.2252760186711964E-4</v>
      </c>
      <c r="Z171" s="29">
        <f ca="1">(1-'Flow probs &amp; rates'!$H163)*'Output - Variance decomp.'!I171/('Flow probs &amp; rates'!$E163+'Flow probs &amp; rates'!$F163)-'Flow probs &amp; rates'!$H163*'Output - Variance decomp.'!H171/('Flow probs &amp; rates'!$E163+'Flow probs &amp; rates'!$F163)</f>
        <v>6.5238948456076691E-4</v>
      </c>
      <c r="AA171" s="29">
        <f ca="1">(1-'Flow probs &amp; rates'!$H163)*'Output - Variance decomp.'!K171/('Flow probs &amp; rates'!$E163+'Flow probs &amp; rates'!$F163)-'Flow probs &amp; rates'!$H163*'Output - Variance decomp.'!J171/('Flow probs &amp; rates'!$E163+'Flow probs &amp; rates'!$F163)</f>
        <v>-3.7214699448917628E-5</v>
      </c>
      <c r="AB171" s="29">
        <f ca="1">(1-'Flow probs &amp; rates'!$H163)*'Output - Variance decomp.'!M171/('Flow probs &amp; rates'!$E163+'Flow probs &amp; rates'!$F163)-'Flow probs &amp; rates'!$H163*'Output - Variance decomp.'!L171/('Flow probs &amp; rates'!$E163+'Flow probs &amp; rates'!$F163)</f>
        <v>8.1088307216420818E-4</v>
      </c>
      <c r="AC171" s="29">
        <f ca="1">(1-'Flow probs &amp; rates'!$H163)*'Output - Variance decomp.'!O171/('Flow probs &amp; rates'!$E163+'Flow probs &amp; rates'!$F163)-'Flow probs &amp; rates'!$H163*'Output - Variance decomp.'!N171/('Flow probs &amp; rates'!$E163+'Flow probs &amp; rates'!$F163)</f>
        <v>-2.6450419547836984E-9</v>
      </c>
      <c r="AD171" s="29">
        <f t="shared" ca="1" si="7"/>
        <v>-2.0408425590950144E-3</v>
      </c>
    </row>
    <row r="172" spans="1:30" x14ac:dyDescent="0.35">
      <c r="A172" s="2" t="s">
        <v>220</v>
      </c>
      <c r="B172" s="29">
        <f t="array" aca="1" ref="B172:C172" ca="1">TRANSPOSE(MMULT(OFFSET('Useful matrices &amp; checks'!$Y$6,UsefulSeries!$O163,0):OFFSET('Useful matrices &amp; checks'!$Z$7,UsefulSeries!$O163,0),OFFSET('SS Taylor expansion'!$AE$6,UsefulSeries!$O163,0):OFFSET('SS Taylor expansion'!$AE$7,UsefulSeries!$O163,0)))+TRANSPOSE(MMULT(OFFSET('Useful matrices &amp; checks'!$AC$6,UsefulSeries!$O163,0):OFFSET('Useful matrices &amp; checks'!$AD$7,UsefulSeries!$O163,0),TRANSPOSE(B171:C171)))</f>
        <v>-8.2978071391780187E-5</v>
      </c>
      <c r="C172" s="29">
        <f ca="1"/>
        <v>1.2789777335202172E-4</v>
      </c>
      <c r="D172" s="29">
        <f t="array" aca="1" ref="D172:E172" ca="1">TRANSPOSE(MMULT(OFFSET('Useful matrices &amp; checks'!$Y$6,UsefulSeries!$O163,0):OFFSET('Useful matrices &amp; checks'!$Z$7,UsefulSeries!$O163,0),OFFSET('SS Taylor expansion'!$AF$6,UsefulSeries!$O163,0):OFFSET('SS Taylor expansion'!$AF$7,UsefulSeries!$O163,0)))+TRANSPOSE(MMULT(OFFSET('Useful matrices &amp; checks'!$AC$6,UsefulSeries!$O163,0):OFFSET('Useful matrices &amp; checks'!$AD$7,UsefulSeries!$O163,0),TRANSPOSE(D171:E171)))</f>
        <v>-8.8436389415711661E-4</v>
      </c>
      <c r="E172" s="29">
        <f ca="1"/>
        <v>8.1856256271188607E-5</v>
      </c>
      <c r="F172" s="29">
        <f t="array" aca="1" ref="F172:G172" ca="1">TRANSPOSE(MMULT(OFFSET('Useful matrices &amp; checks'!$Y$6,UsefulSeries!$O163,0):OFFSET('Useful matrices &amp; checks'!$Z$7,UsefulSeries!$O163,0),OFFSET('SS Taylor expansion'!$AG$6,UsefulSeries!$O163,0):OFFSET('SS Taylor expansion'!$AG$7,UsefulSeries!$O163,0)))+TRANSPOSE(MMULT(OFFSET('Useful matrices &amp; checks'!$AC$6,UsefulSeries!$O163,0):OFFSET('Useful matrices &amp; checks'!$AD$7,UsefulSeries!$O163,0),TRANSPOSE(F171:G171)))</f>
        <v>-8.5564874645866894E-4</v>
      </c>
      <c r="G172" s="29">
        <f ca="1"/>
        <v>3.3131404848238871E-4</v>
      </c>
      <c r="H172" s="29">
        <f t="array" aca="1" ref="H172:I172" ca="1">TRANSPOSE(MMULT(OFFSET('Useful matrices &amp; checks'!$Y$6,UsefulSeries!$O163,0):OFFSET('Useful matrices &amp; checks'!$Z$7,UsefulSeries!$O163,0),OFFSET('SS Taylor expansion'!$AH$6,UsefulSeries!$O163,0):OFFSET('SS Taylor expansion'!$AH$7,UsefulSeries!$O163,0)))+TRANSPOSE(MMULT(OFFSET('Useful matrices &amp; checks'!$AC$6,UsefulSeries!$O163,0):OFFSET('Useful matrices &amp; checks'!$AD$7,UsefulSeries!$O163,0),TRANSPOSE(H171:I171)))</f>
        <v>4.3251646899973947E-4</v>
      </c>
      <c r="I172" s="29">
        <f ca="1"/>
        <v>-6.5551062437139464E-4</v>
      </c>
      <c r="J172" s="29">
        <f t="array" aca="1" ref="J172:K172" ca="1">TRANSPOSE(MMULT(OFFSET('Useful matrices &amp; checks'!$Y$6,UsefulSeries!$O163,0):OFFSET('Useful matrices &amp; checks'!$Z$7,UsefulSeries!$O163,0),OFFSET('SS Taylor expansion'!$AI$6,UsefulSeries!$O163,0):OFFSET('SS Taylor expansion'!$AI$7,UsefulSeries!$O163,0)))+TRANSPOSE(MMULT(OFFSET('Useful matrices &amp; checks'!$AC$6,UsefulSeries!$O163,0):OFFSET('Useful matrices &amp; checks'!$AD$7,UsefulSeries!$O163,0),TRANSPOSE(J171:K171)))</f>
        <v>-2.6624944013935701E-4</v>
      </c>
      <c r="K172" s="29">
        <f ca="1"/>
        <v>3.22414918722009E-5</v>
      </c>
      <c r="L172" s="29">
        <f t="array" aca="1" ref="L172:M172" ca="1">TRANSPOSE(MMULT(OFFSET('Useful matrices &amp; checks'!$Y$6,UsefulSeries!$O163,0):OFFSET('Useful matrices &amp; checks'!$Z$7,UsefulSeries!$O163,0),OFFSET('SS Taylor expansion'!$AJ$6,UsefulSeries!$O163,0):OFFSET('SS Taylor expansion'!$AJ$7,UsefulSeries!$O163,0)))+TRANSPOSE(MMULT(OFFSET('Useful matrices &amp; checks'!$AC$6,UsefulSeries!$O163,0):OFFSET('Useful matrices &amp; checks'!$AD$7,UsefulSeries!$O163,0),TRANSPOSE(L171:M171)))</f>
        <v>2.1282329952096153E-4</v>
      </c>
      <c r="M172" s="29">
        <f ca="1"/>
        <v>-9.2871176755986032E-4</v>
      </c>
      <c r="N172" s="39">
        <f t="array" aca="1" ref="N172:O172" ca="1">TRANSPOSE(MMULT(OFFSET('Useful matrices &amp; checks'!$AC$6,UsefulSeries!$O163,0):OFFSET('Useful matrices &amp; checks'!$AD$7,UsefulSeries!$O163,0),TRANSPOSE(N171:O171)))</f>
        <v>3.2467930865108651E-8</v>
      </c>
      <c r="O172" s="39">
        <f ca="1"/>
        <v>-2.4890511792313884E-9</v>
      </c>
      <c r="P172" s="39">
        <f t="shared" ca="1" si="8"/>
        <v>-6.5500500360897223E-4</v>
      </c>
      <c r="Q172" s="39">
        <f t="shared" ca="1" si="9"/>
        <v>-1.8671516072708028E-4</v>
      </c>
      <c r="R172" s="29"/>
      <c r="S172" s="29">
        <f>'Flow probs &amp; rates'!E165-'Flow probs &amp; rates'!E164</f>
        <v>-2.0988729193043287E-3</v>
      </c>
      <c r="T172" s="29">
        <f>'Flow probs &amp; rates'!F165-'Flow probs &amp; rates'!F164</f>
        <v>-1.1976304717317143E-3</v>
      </c>
      <c r="U172" s="29">
        <f>'Flow probs &amp; rates'!H165-'Flow probs &amp; rates'!H164</f>
        <v>-7.1113384612685876E-4</v>
      </c>
      <c r="V172" s="29"/>
      <c r="W172" s="29">
        <f ca="1">(1-'Flow probs &amp; rates'!$H164)*'Output - Variance decomp.'!C172/('Flow probs &amp; rates'!$E164+'Flow probs &amp; rates'!$F164)-'Flow probs &amp; rates'!$H164*'Output - Variance decomp.'!B172/('Flow probs &amp; rates'!$E164+'Flow probs &amp; rates'!$F164)</f>
        <v>1.8805124921727605E-4</v>
      </c>
      <c r="X172" s="29">
        <f ca="1">(1-'Flow probs &amp; rates'!$H164)*'Output - Variance decomp.'!E172/('Flow probs &amp; rates'!$E164+'Flow probs &amp; rates'!$F164)-'Flow probs &amp; rates'!$H164*'Output - Variance decomp.'!D172/('Flow probs &amp; rates'!$E164+'Flow probs &amp; rates'!$F164)</f>
        <v>1.975115013376521E-4</v>
      </c>
      <c r="Y172" s="29">
        <f ca="1">(1-'Flow probs &amp; rates'!$H164)*'Output - Variance decomp.'!G172/('Flow probs &amp; rates'!$E164+'Flow probs &amp; rates'!$F164)-'Flow probs &amp; rates'!$H164*'Output - Variance decomp.'!F172/('Flow probs &amp; rates'!$E164+'Flow probs &amp; rates'!$F164)</f>
        <v>5.4660795061764109E-4</v>
      </c>
      <c r="Z172" s="29">
        <f ca="1">(1-'Flow probs &amp; rates'!$H164)*'Output - Variance decomp.'!I172/('Flow probs &amp; rates'!$E164+'Flow probs &amp; rates'!$F164)-'Flow probs &amp; rates'!$H164*'Output - Variance decomp.'!H172/('Flow probs &amp; rates'!$E164+'Flow probs &amp; rates'!$F164)</f>
        <v>-9.6448464521241284E-4</v>
      </c>
      <c r="AA172" s="29">
        <f ca="1">(1-'Flow probs &amp; rates'!$H164)*'Output - Variance decomp.'!K172/('Flow probs &amp; rates'!$E164+'Flow probs &amp; rates'!$F164)-'Flow probs &amp; rates'!$H164*'Output - Variance decomp.'!J172/('Flow probs &amp; rates'!$E164+'Flow probs &amp; rates'!$F164)</f>
        <v>7.0176841563047995E-5</v>
      </c>
      <c r="AB172" s="29">
        <f ca="1">(1-'Flow probs &amp; rates'!$H164)*'Output - Variance decomp.'!M172/('Flow probs &amp; rates'!$E164+'Flow probs &amp; rates'!$F164)-'Flow probs &amp; rates'!$H164*'Output - Variance decomp.'!L172/('Flow probs &amp; rates'!$E164+'Flow probs &amp; rates'!$F164)</f>
        <v>-1.3293353760698786E-3</v>
      </c>
      <c r="AC172" s="29">
        <f ca="1">(1-'Flow probs &amp; rates'!$H164)*'Output - Variance decomp.'!O172/('Flow probs &amp; rates'!$E164+'Flow probs &amp; rates'!$F164)-'Flow probs &amp; rates'!$H164*'Output - Variance decomp.'!N172/('Flow probs &amp; rates'!$E164+'Flow probs &amp; rates'!$F164)</f>
        <v>-6.5234573628597991E-9</v>
      </c>
      <c r="AD172" s="29">
        <f t="shared" ca="1" si="7"/>
        <v>5.8034515587717848E-4</v>
      </c>
    </row>
    <row r="173" spans="1:30" x14ac:dyDescent="0.35">
      <c r="A173" s="2" t="s">
        <v>221</v>
      </c>
      <c r="B173" s="29">
        <f t="array" aca="1" ref="B173:C173" ca="1">TRANSPOSE(MMULT(OFFSET('Useful matrices &amp; checks'!$Y$6,UsefulSeries!$O164,0):OFFSET('Useful matrices &amp; checks'!$Z$7,UsefulSeries!$O164,0),OFFSET('SS Taylor expansion'!$AE$6,UsefulSeries!$O164,0):OFFSET('SS Taylor expansion'!$AE$7,UsefulSeries!$O164,0)))+TRANSPOSE(MMULT(OFFSET('Useful matrices &amp; checks'!$AC$6,UsefulSeries!$O164,0):OFFSET('Useful matrices &amp; checks'!$AD$7,UsefulSeries!$O164,0),TRANSPOSE(B172:C172)))</f>
        <v>2.1276129132467177E-4</v>
      </c>
      <c r="C173" s="29">
        <f ca="1"/>
        <v>-1.6061739421566477E-4</v>
      </c>
      <c r="D173" s="29">
        <f t="array" aca="1" ref="D173:E173" ca="1">TRANSPOSE(MMULT(OFFSET('Useful matrices &amp; checks'!$Y$6,UsefulSeries!$O164,0):OFFSET('Useful matrices &amp; checks'!$Z$7,UsefulSeries!$O164,0),OFFSET('SS Taylor expansion'!$AF$6,UsefulSeries!$O164,0):OFFSET('SS Taylor expansion'!$AF$7,UsefulSeries!$O164,0)))+TRANSPOSE(MMULT(OFFSET('Useful matrices &amp; checks'!$AC$6,UsefulSeries!$O164,0):OFFSET('Useful matrices &amp; checks'!$AD$7,UsefulSeries!$O164,0),TRANSPOSE(D172:E172)))</f>
        <v>-1.0278756632019605E-4</v>
      </c>
      <c r="E173" s="29">
        <f ca="1"/>
        <v>5.0918526291737658E-5</v>
      </c>
      <c r="F173" s="29">
        <f t="array" aca="1" ref="F173:G173" ca="1">TRANSPOSE(MMULT(OFFSET('Useful matrices &amp; checks'!$Y$6,UsefulSeries!$O164,0):OFFSET('Useful matrices &amp; checks'!$Z$7,UsefulSeries!$O164,0),OFFSET('SS Taylor expansion'!$AG$6,UsefulSeries!$O164,0):OFFSET('SS Taylor expansion'!$AG$7,UsefulSeries!$O164,0)))+TRANSPOSE(MMULT(OFFSET('Useful matrices &amp; checks'!$AC$6,UsefulSeries!$O164,0):OFFSET('Useful matrices &amp; checks'!$AD$7,UsefulSeries!$O164,0),TRANSPOSE(F172:G172)))</f>
        <v>-6.807360789221668E-4</v>
      </c>
      <c r="G173" s="29">
        <f ca="1"/>
        <v>1.22231265496495E-4</v>
      </c>
      <c r="H173" s="29">
        <f t="array" aca="1" ref="H173:I173" ca="1">TRANSPOSE(MMULT(OFFSET('Useful matrices &amp; checks'!$Y$6,UsefulSeries!$O164,0):OFFSET('Useful matrices &amp; checks'!$Z$7,UsefulSeries!$O164,0),OFFSET('SS Taylor expansion'!$AH$6,UsefulSeries!$O164,0):OFFSET('SS Taylor expansion'!$AH$7,UsefulSeries!$O164,0)))+TRANSPOSE(MMULT(OFFSET('Useful matrices &amp; checks'!$AC$6,UsefulSeries!$O164,0):OFFSET('Useful matrices &amp; checks'!$AD$7,UsefulSeries!$O164,0),TRANSPOSE(H172:I172)))</f>
        <v>2.9509103312828303E-4</v>
      </c>
      <c r="I173" s="29">
        <f ca="1"/>
        <v>-3.8023321940649726E-4</v>
      </c>
      <c r="J173" s="29">
        <f t="array" aca="1" ref="J173:K173" ca="1">TRANSPOSE(MMULT(OFFSET('Useful matrices &amp; checks'!$Y$6,UsefulSeries!$O164,0):OFFSET('Useful matrices &amp; checks'!$Z$7,UsefulSeries!$O164,0),OFFSET('SS Taylor expansion'!$AI$6,UsefulSeries!$O164,0):OFFSET('SS Taylor expansion'!$AI$7,UsefulSeries!$O164,0)))+TRANSPOSE(MMULT(OFFSET('Useful matrices &amp; checks'!$AC$6,UsefulSeries!$O164,0):OFFSET('Useful matrices &amp; checks'!$AD$7,UsefulSeries!$O164,0),TRANSPOSE(J172:K172)))</f>
        <v>4.6349464994956314E-4</v>
      </c>
      <c r="K173" s="29">
        <f ca="1"/>
        <v>3.5153283295731228E-5</v>
      </c>
      <c r="L173" s="29">
        <f t="array" aca="1" ref="L173:M173" ca="1">TRANSPOSE(MMULT(OFFSET('Useful matrices &amp; checks'!$Y$6,UsefulSeries!$O164,0):OFFSET('Useful matrices &amp; checks'!$Z$7,UsefulSeries!$O164,0),OFFSET('SS Taylor expansion'!$AJ$6,UsefulSeries!$O164,0):OFFSET('SS Taylor expansion'!$AJ$7,UsefulSeries!$O164,0)))+TRANSPOSE(MMULT(OFFSET('Useful matrices &amp; checks'!$AC$6,UsefulSeries!$O164,0):OFFSET('Useful matrices &amp; checks'!$AD$7,UsefulSeries!$O164,0),TRANSPOSE(L172:M172)))</f>
        <v>1.0012894743115236E-4</v>
      </c>
      <c r="M173" s="29">
        <f ca="1"/>
        <v>-3.9093319430561347E-5</v>
      </c>
      <c r="N173" s="39">
        <f t="array" aca="1" ref="N173:O173" ca="1">TRANSPOSE(MMULT(OFFSET('Useful matrices &amp; checks'!$AC$6,UsefulSeries!$O164,0):OFFSET('Useful matrices &amp; checks'!$AD$7,UsefulSeries!$O164,0),TRANSPOSE(N172:O172)))</f>
        <v>3.0568154126737433E-8</v>
      </c>
      <c r="O173" s="39">
        <f ca="1"/>
        <v>-7.2863733624167761E-10</v>
      </c>
      <c r="P173" s="39">
        <f t="shared" ca="1" si="8"/>
        <v>-6.6468957597634766E-4</v>
      </c>
      <c r="Q173" s="39">
        <f t="shared" ca="1" si="9"/>
        <v>-1.9441486055864242E-4</v>
      </c>
      <c r="R173" s="29"/>
      <c r="S173" s="29">
        <f>'Flow probs &amp; rates'!E166-'Flow probs &amp; rates'!E165</f>
        <v>-3.7670673123091358E-4</v>
      </c>
      <c r="T173" s="29">
        <f>'Flow probs &amp; rates'!F166-'Flow probs &amp; rates'!F165</f>
        <v>-5.6605644716473807E-4</v>
      </c>
      <c r="U173" s="29">
        <f>'Flow probs &amp; rates'!H166-'Flow probs &amp; rates'!H165</f>
        <v>-6.6660906638662393E-4</v>
      </c>
      <c r="V173" s="29"/>
      <c r="W173" s="29">
        <f ca="1">(1-'Flow probs &amp; rates'!$H165)*'Output - Variance decomp.'!C173/('Flow probs &amp; rates'!$E165+'Flow probs &amp; rates'!$F165)-'Flow probs &amp; rates'!$H165*'Output - Variance decomp.'!B173/('Flow probs &amp; rates'!$E165+'Flow probs &amp; rates'!$F165)</f>
        <v>-2.4740569250174965E-4</v>
      </c>
      <c r="X173" s="29">
        <f ca="1">(1-'Flow probs &amp; rates'!$H165)*'Output - Variance decomp.'!E173/('Flow probs &amp; rates'!$E165+'Flow probs &amp; rates'!$F165)-'Flow probs &amp; rates'!$H165*'Output - Variance decomp.'!D173/('Flow probs &amp; rates'!$E165+'Flow probs &amp; rates'!$F165)</f>
        <v>8.1690387883545974E-5</v>
      </c>
      <c r="Y173" s="29">
        <f ca="1">(1-'Flow probs &amp; rates'!$H165)*'Output - Variance decomp.'!G173/('Flow probs &amp; rates'!$E165+'Flow probs &amp; rates'!$F165)-'Flow probs &amp; rates'!$H165*'Output - Variance decomp.'!F173/('Flow probs &amp; rates'!$E165+'Flow probs &amp; rates'!$F165)</f>
        <v>2.361169316237318E-4</v>
      </c>
      <c r="Z173" s="29">
        <f ca="1">(1-'Flow probs &amp; rates'!$H165)*'Output - Variance decomp.'!I173/('Flow probs &amp; rates'!$E165+'Flow probs &amp; rates'!$F165)-'Flow probs &amp; rates'!$H165*'Output - Variance decomp.'!H173/('Flow probs &amp; rates'!$E165+'Flow probs &amp; rates'!$F165)</f>
        <v>-5.6645630629633705E-4</v>
      </c>
      <c r="AA173" s="29">
        <f ca="1">(1-'Flow probs &amp; rates'!$H165)*'Output - Variance decomp.'!K173/('Flow probs &amp; rates'!$E165+'Flow probs &amp; rates'!$F165)-'Flow probs &amp; rates'!$H165*'Output - Variance decomp.'!J173/('Flow probs &amp; rates'!$E165+'Flow probs &amp; rates'!$F165)</f>
        <v>7.1170374075659024E-6</v>
      </c>
      <c r="AB173" s="29">
        <f ca="1">(1-'Flow probs &amp; rates'!$H165)*'Output - Variance decomp.'!M173/('Flow probs &amp; rates'!$E165+'Flow probs &amp; rates'!$F165)-'Flow probs &amp; rates'!$H165*'Output - Variance decomp.'!L173/('Flow probs &amp; rates'!$E165+'Flow probs &amp; rates'!$F165)</f>
        <v>-6.4674732026307244E-5</v>
      </c>
      <c r="AC173" s="29">
        <f ca="1">(1-'Flow probs &amp; rates'!$H165)*'Output - Variance decomp.'!O173/('Flow probs &amp; rates'!$E165+'Flow probs &amp; rates'!$F165)-'Flow probs &amp; rates'!$H165*'Output - Variance decomp.'!N173/('Flow probs &amp; rates'!$E165+'Flow probs &amp; rates'!$F165)</f>
        <v>-3.851945732301228E-9</v>
      </c>
      <c r="AD173" s="29">
        <f t="shared" ca="1" si="7"/>
        <v>-1.1299284053134138E-4</v>
      </c>
    </row>
    <row r="174" spans="1:30" x14ac:dyDescent="0.35">
      <c r="A174" s="2" t="s">
        <v>222</v>
      </c>
      <c r="B174" s="29">
        <f t="array" aca="1" ref="B174:C174" ca="1">TRANSPOSE(MMULT(OFFSET('Useful matrices &amp; checks'!$Y$6,UsefulSeries!$O165,0):OFFSET('Useful matrices &amp; checks'!$Z$7,UsefulSeries!$O165,0),OFFSET('SS Taylor expansion'!$AE$6,UsefulSeries!$O165,0):OFFSET('SS Taylor expansion'!$AE$7,UsefulSeries!$O165,0)))+TRANSPOSE(MMULT(OFFSET('Useful matrices &amp; checks'!$AC$6,UsefulSeries!$O165,0):OFFSET('Useful matrices &amp; checks'!$AD$7,UsefulSeries!$O165,0),TRANSPOSE(B173:C173)))</f>
        <v>3.5003345959171823E-4</v>
      </c>
      <c r="C174" s="29">
        <f ca="1"/>
        <v>-2.5387028322134694E-4</v>
      </c>
      <c r="D174" s="29">
        <f t="array" aca="1" ref="D174:E174" ca="1">TRANSPOSE(MMULT(OFFSET('Useful matrices &amp; checks'!$Y$6,UsefulSeries!$O165,0):OFFSET('Useful matrices &amp; checks'!$Z$7,UsefulSeries!$O165,0),OFFSET('SS Taylor expansion'!$AF$6,UsefulSeries!$O165,0):OFFSET('SS Taylor expansion'!$AF$7,UsefulSeries!$O165,0)))+TRANSPOSE(MMULT(OFFSET('Useful matrices &amp; checks'!$AC$6,UsefulSeries!$O165,0):OFFSET('Useful matrices &amp; checks'!$AD$7,UsefulSeries!$O165,0),TRANSPOSE(D173:E173)))</f>
        <v>-3.1822958840128701E-4</v>
      </c>
      <c r="E174" s="29">
        <f ca="1"/>
        <v>2.8262395655334543E-5</v>
      </c>
      <c r="F174" s="29">
        <f t="array" aca="1" ref="F174:G174" ca="1">TRANSPOSE(MMULT(OFFSET('Useful matrices &amp; checks'!$Y$6,UsefulSeries!$O165,0):OFFSET('Useful matrices &amp; checks'!$Z$7,UsefulSeries!$O165,0),OFFSET('SS Taylor expansion'!$AG$6,UsefulSeries!$O165,0):OFFSET('SS Taylor expansion'!$AG$7,UsefulSeries!$O165,0)))+TRANSPOSE(MMULT(OFFSET('Useful matrices &amp; checks'!$AC$6,UsefulSeries!$O165,0):OFFSET('Useful matrices &amp; checks'!$AD$7,UsefulSeries!$O165,0),TRANSPOSE(F173:G173)))</f>
        <v>-8.0933414903915351E-4</v>
      </c>
      <c r="G174" s="29">
        <f ca="1"/>
        <v>2.3081738839764976E-4</v>
      </c>
      <c r="H174" s="29">
        <f t="array" aca="1" ref="H174:I174" ca="1">TRANSPOSE(MMULT(OFFSET('Useful matrices &amp; checks'!$Y$6,UsefulSeries!$O165,0):OFFSET('Useful matrices &amp; checks'!$Z$7,UsefulSeries!$O165,0),OFFSET('SS Taylor expansion'!$AH$6,UsefulSeries!$O165,0):OFFSET('SS Taylor expansion'!$AH$7,UsefulSeries!$O165,0)))+TRANSPOSE(MMULT(OFFSET('Useful matrices &amp; checks'!$AC$6,UsefulSeries!$O165,0):OFFSET('Useful matrices &amp; checks'!$AD$7,UsefulSeries!$O165,0),TRANSPOSE(H173:I173)))</f>
        <v>2.5364807110950488E-4</v>
      </c>
      <c r="I174" s="29">
        <f ca="1"/>
        <v>8.1831323767634864E-5</v>
      </c>
      <c r="J174" s="29">
        <f t="array" aca="1" ref="J174:K174" ca="1">TRANSPOSE(MMULT(OFFSET('Useful matrices &amp; checks'!$Y$6,UsefulSeries!$O165,0):OFFSET('Useful matrices &amp; checks'!$Z$7,UsefulSeries!$O165,0),OFFSET('SS Taylor expansion'!$AI$6,UsefulSeries!$O165,0):OFFSET('SS Taylor expansion'!$AI$7,UsefulSeries!$O165,0)))+TRANSPOSE(MMULT(OFFSET('Useful matrices &amp; checks'!$AC$6,UsefulSeries!$O165,0):OFFSET('Useful matrices &amp; checks'!$AD$7,UsefulSeries!$O165,0),TRANSPOSE(J173:K173)))</f>
        <v>6.1052833540291729E-4</v>
      </c>
      <c r="K174" s="29">
        <f ca="1"/>
        <v>2.6040377557575717E-5</v>
      </c>
      <c r="L174" s="29">
        <f t="array" aca="1" ref="L174:M174" ca="1">TRANSPOSE(MMULT(OFFSET('Useful matrices &amp; checks'!$Y$6,UsefulSeries!$O165,0):OFFSET('Useful matrices &amp; checks'!$Z$7,UsefulSeries!$O165,0),OFFSET('SS Taylor expansion'!$AJ$6,UsefulSeries!$O165,0):OFFSET('SS Taylor expansion'!$AJ$7,UsefulSeries!$O165,0)))+TRANSPOSE(MMULT(OFFSET('Useful matrices &amp; checks'!$AC$6,UsefulSeries!$O165,0):OFFSET('Useful matrices &amp; checks'!$AD$7,UsefulSeries!$O165,0),TRANSPOSE(L173:M173)))</f>
        <v>1.0155907347725004E-4</v>
      </c>
      <c r="M174" s="29">
        <f ca="1"/>
        <v>7.0181373877137255E-5</v>
      </c>
      <c r="N174" s="39">
        <f t="array" aca="1" ref="N174:O174" ca="1">TRANSPOSE(MMULT(OFFSET('Useful matrices &amp; checks'!$AC$6,UsefulSeries!$O165,0):OFFSET('Useful matrices &amp; checks'!$AD$7,UsefulSeries!$O165,0),TRANSPOSE(N173:O173)))</f>
        <v>2.9126583492930122E-8</v>
      </c>
      <c r="O174" s="39">
        <f ca="1"/>
        <v>-2.4991168176397031E-10</v>
      </c>
      <c r="P174" s="39">
        <f t="shared" ca="1" si="8"/>
        <v>-6.7927988403642921E-4</v>
      </c>
      <c r="Q174" s="39">
        <f t="shared" ca="1" si="9"/>
        <v>-1.1979311781719067E-4</v>
      </c>
      <c r="R174" s="29"/>
      <c r="S174" s="29">
        <f>'Flow probs &amp; rates'!E167-'Flow probs &amp; rates'!E166</f>
        <v>-4.9104555531198635E-4</v>
      </c>
      <c r="T174" s="29">
        <f>'Flow probs &amp; rates'!F167-'Flow probs &amp; rates'!F166</f>
        <v>6.3469208305112768E-5</v>
      </c>
      <c r="U174" s="29">
        <f>'Flow probs &amp; rates'!H167-'Flow probs &amp; rates'!H166</f>
        <v>-8.029862335567628E-4</v>
      </c>
      <c r="V174" s="29"/>
      <c r="W174" s="29">
        <f ca="1">(1-'Flow probs &amp; rates'!$H166)*'Output - Variance decomp.'!C174/('Flow probs &amp; rates'!$E166+'Flow probs &amp; rates'!$F166)-'Flow probs &amp; rates'!$H166*'Output - Variance decomp.'!B174/('Flow probs &amp; rates'!$E166+'Flow probs &amp; rates'!$F166)</f>
        <v>-3.9277688072692076E-4</v>
      </c>
      <c r="X174" s="29">
        <f ca="1">(1-'Flow probs &amp; rates'!$H166)*'Output - Variance decomp.'!E174/('Flow probs &amp; rates'!$E166+'Flow probs &amp; rates'!$F166)-'Flow probs &amp; rates'!$H166*'Output - Variance decomp.'!D174/('Flow probs &amp; rates'!$E166+'Flow probs &amp; rates'!$F166)</f>
        <v>6.923130446085742E-5</v>
      </c>
      <c r="Y174" s="29">
        <f ca="1">(1-'Flow probs &amp; rates'!$H166)*'Output - Variance decomp.'!G174/('Flow probs &amp; rates'!$E166+'Flow probs &amp; rates'!$F166)-'Flow probs &amp; rates'!$H166*'Output - Variance decomp.'!F174/('Flow probs &amp; rates'!$E166+'Flow probs &amp; rates'!$F166)</f>
        <v>4.0196132735765796E-4</v>
      </c>
      <c r="Z174" s="29">
        <f ca="1">(1-'Flow probs &amp; rates'!$H166)*'Output - Variance decomp.'!I174/('Flow probs &amp; rates'!$E166+'Flow probs &amp; rates'!$F166)-'Flow probs &amp; rates'!$H166*'Output - Variance decomp.'!H174/('Flow probs &amp; rates'!$E166+'Flow probs &amp; rates'!$F166)</f>
        <v>9.3135535348601057E-5</v>
      </c>
      <c r="AA174" s="29">
        <f ca="1">(1-'Flow probs &amp; rates'!$H166)*'Output - Variance decomp.'!K174/('Flow probs &amp; rates'!$E166+'Flow probs &amp; rates'!$F166)-'Flow probs &amp; rates'!$H166*'Output - Variance decomp.'!J174/('Flow probs &amp; rates'!$E166+'Flow probs &amp; rates'!$F166)</f>
        <v>-1.8750165688393468E-5</v>
      </c>
      <c r="AB174" s="29">
        <f ca="1">(1-'Flow probs &amp; rates'!$H166)*'Output - Variance decomp.'!M174/('Flow probs &amp; rates'!$E166+'Flow probs &amp; rates'!$F166)-'Flow probs &amp; rates'!$H166*'Output - Variance decomp.'!L174/('Flow probs &amp; rates'!$E166+'Flow probs &amp; rates'!$F166)</f>
        <v>9.0468554619016432E-5</v>
      </c>
      <c r="AC174" s="29">
        <f ca="1">(1-'Flow probs &amp; rates'!$H166)*'Output - Variance decomp.'!O174/('Flow probs &amp; rates'!$E166+'Flow probs &amp; rates'!$F166)-'Flow probs &amp; rates'!$H166*'Output - Variance decomp.'!N174/('Flow probs &amp; rates'!$E166+'Flow probs &amp; rates'!$F166)</f>
        <v>-3.0153133534098964E-9</v>
      </c>
      <c r="AD174" s="29">
        <f t="shared" ca="1" si="7"/>
        <v>-1.0462528936142281E-3</v>
      </c>
    </row>
    <row r="175" spans="1:30" x14ac:dyDescent="0.35">
      <c r="A175" s="2" t="s">
        <v>223</v>
      </c>
      <c r="B175" s="29">
        <f t="array" aca="1" ref="B175:C175" ca="1">TRANSPOSE(MMULT(OFFSET('Useful matrices &amp; checks'!$Y$6,UsefulSeries!$O166,0):OFFSET('Useful matrices &amp; checks'!$Z$7,UsefulSeries!$O166,0),OFFSET('SS Taylor expansion'!$AE$6,UsefulSeries!$O166,0):OFFSET('SS Taylor expansion'!$AE$7,UsefulSeries!$O166,0)))+TRANSPOSE(MMULT(OFFSET('Useful matrices &amp; checks'!$AC$6,UsefulSeries!$O166,0):OFFSET('Useful matrices &amp; checks'!$AD$7,UsefulSeries!$O166,0),TRANSPOSE(B174:C174)))</f>
        <v>4.8927646702992685E-4</v>
      </c>
      <c r="C175" s="29">
        <f ca="1"/>
        <v>-3.5064447285976285E-4</v>
      </c>
      <c r="D175" s="29">
        <f t="array" aca="1" ref="D175:E175" ca="1">TRANSPOSE(MMULT(OFFSET('Useful matrices &amp; checks'!$Y$6,UsefulSeries!$O166,0):OFFSET('Useful matrices &amp; checks'!$Z$7,UsefulSeries!$O166,0),OFFSET('SS Taylor expansion'!$AF$6,UsefulSeries!$O166,0):OFFSET('SS Taylor expansion'!$AF$7,UsefulSeries!$O166,0)))+TRANSPOSE(MMULT(OFFSET('Useful matrices &amp; checks'!$AC$6,UsefulSeries!$O166,0):OFFSET('Useful matrices &amp; checks'!$AD$7,UsefulSeries!$O166,0),TRANSPOSE(D174:E174)))</f>
        <v>2.382512869795935E-5</v>
      </c>
      <c r="E175" s="29">
        <f ca="1"/>
        <v>1.9722549653353382E-5</v>
      </c>
      <c r="F175" s="29">
        <f t="array" aca="1" ref="F175:G175" ca="1">TRANSPOSE(MMULT(OFFSET('Useful matrices &amp; checks'!$Y$6,UsefulSeries!$O166,0):OFFSET('Useful matrices &amp; checks'!$Z$7,UsefulSeries!$O166,0),OFFSET('SS Taylor expansion'!$AG$6,UsefulSeries!$O166,0):OFFSET('SS Taylor expansion'!$AG$7,UsefulSeries!$O166,0)))+TRANSPOSE(MMULT(OFFSET('Useful matrices &amp; checks'!$AC$6,UsefulSeries!$O166,0):OFFSET('Useful matrices &amp; checks'!$AD$7,UsefulSeries!$O166,0),TRANSPOSE(F174:G174)))</f>
        <v>1.3885192576531917E-4</v>
      </c>
      <c r="G175" s="29">
        <f ca="1"/>
        <v>-6.4543615357026175E-4</v>
      </c>
      <c r="H175" s="29">
        <f t="array" aca="1" ref="H175:I175" ca="1">TRANSPOSE(MMULT(OFFSET('Useful matrices &amp; checks'!$Y$6,UsefulSeries!$O166,0):OFFSET('Useful matrices &amp; checks'!$Z$7,UsefulSeries!$O166,0),OFFSET('SS Taylor expansion'!$AH$6,UsefulSeries!$O166,0):OFFSET('SS Taylor expansion'!$AH$7,UsefulSeries!$O166,0)))+TRANSPOSE(MMULT(OFFSET('Useful matrices &amp; checks'!$AC$6,UsefulSeries!$O166,0):OFFSET('Useful matrices &amp; checks'!$AD$7,UsefulSeries!$O166,0),TRANSPOSE(H174:I174)))</f>
        <v>2.4644637601671233E-4</v>
      </c>
      <c r="I175" s="29">
        <f ca="1"/>
        <v>-1.9448789795284011E-5</v>
      </c>
      <c r="J175" s="29">
        <f t="array" aca="1" ref="J175:K175" ca="1">TRANSPOSE(MMULT(OFFSET('Useful matrices &amp; checks'!$Y$6,UsefulSeries!$O166,0):OFFSET('Useful matrices &amp; checks'!$Z$7,UsefulSeries!$O166,0),OFFSET('SS Taylor expansion'!$AI$6,UsefulSeries!$O166,0):OFFSET('SS Taylor expansion'!$AI$7,UsefulSeries!$O166,0)))+TRANSPOSE(MMULT(OFFSET('Useful matrices &amp; checks'!$AC$6,UsefulSeries!$O166,0):OFFSET('Useful matrices &amp; checks'!$AD$7,UsefulSeries!$O166,0),TRANSPOSE(J174:K174)))</f>
        <v>6.0523172233703721E-4</v>
      </c>
      <c r="K175" s="29">
        <f ca="1"/>
        <v>1.4370683837115907E-5</v>
      </c>
      <c r="L175" s="29">
        <f t="array" aca="1" ref="L175:M175" ca="1">TRANSPOSE(MMULT(OFFSET('Useful matrices &amp; checks'!$Y$6,UsefulSeries!$O166,0):OFFSET('Useful matrices &amp; checks'!$Z$7,UsefulSeries!$O166,0),OFFSET('SS Taylor expansion'!$AJ$6,UsefulSeries!$O166,0):OFFSET('SS Taylor expansion'!$AJ$7,UsefulSeries!$O166,0)))+TRANSPOSE(MMULT(OFFSET('Useful matrices &amp; checks'!$AC$6,UsefulSeries!$O166,0):OFFSET('Useful matrices &amp; checks'!$AD$7,UsefulSeries!$O166,0),TRANSPOSE(L174:M174)))</f>
        <v>1.1376044903397422E-4</v>
      </c>
      <c r="M175" s="29">
        <f ca="1"/>
        <v>1.546914253812412E-4</v>
      </c>
      <c r="N175" s="39">
        <f t="array" aca="1" ref="N175:O175" ca="1">TRANSPOSE(MMULT(OFFSET('Useful matrices &amp; checks'!$AC$6,UsefulSeries!$O166,0):OFFSET('Useful matrices &amp; checks'!$AD$7,UsefulSeries!$O166,0),TRANSPOSE(N174:O174)))</f>
        <v>2.7449305270681155E-8</v>
      </c>
      <c r="O175" s="39">
        <f ca="1"/>
        <v>-2.9851331188069485E-10</v>
      </c>
      <c r="P175" s="39">
        <f t="shared" ca="1" si="8"/>
        <v>-6.5788416123449805E-4</v>
      </c>
      <c r="Q175" s="39">
        <f t="shared" ca="1" si="9"/>
        <v>-7.1735641599910492E-5</v>
      </c>
      <c r="R175" s="29"/>
      <c r="S175" s="29">
        <f>'Flow probs &amp; rates'!E168-'Flow probs &amp; rates'!E167</f>
        <v>9.5953535695170178E-4</v>
      </c>
      <c r="T175" s="29">
        <f>'Flow probs &amp; rates'!F168-'Flow probs &amp; rates'!F167</f>
        <v>-8.9848069746682052E-4</v>
      </c>
      <c r="U175" s="29">
        <f>'Flow probs &amp; rates'!H168-'Flow probs &amp; rates'!H167</f>
        <v>-1.3981265602651255E-3</v>
      </c>
      <c r="V175" s="29"/>
      <c r="W175" s="29">
        <f ca="1">(1-'Flow probs &amp; rates'!$H167)*'Output - Variance decomp.'!C175/('Flow probs &amp; rates'!$E167+'Flow probs &amp; rates'!$F167)-'Flow probs &amp; rates'!$H167*'Output - Variance decomp.'!B175/('Flow probs &amp; rates'!$E167+'Flow probs &amp; rates'!$F167)</f>
        <v>-5.4321536505012066E-4</v>
      </c>
      <c r="X175" s="29">
        <f ca="1">(1-'Flow probs &amp; rates'!$H167)*'Output - Variance decomp.'!E175/('Flow probs &amp; rates'!$E167+'Flow probs &amp; rates'!$F167)-'Flow probs &amp; rates'!$H167*'Output - Variance decomp.'!D175/('Flow probs &amp; rates'!$E167+'Flow probs &amp; rates'!$F167)</f>
        <v>2.5924007664794859E-5</v>
      </c>
      <c r="Y175" s="29">
        <f ca="1">(1-'Flow probs &amp; rates'!$H167)*'Output - Variance decomp.'!G175/('Flow probs &amp; rates'!$E167+'Flow probs &amp; rates'!$F167)-'Flow probs &amp; rates'!$H167*'Output - Variance decomp.'!F175/('Flow probs &amp; rates'!$E167+'Flow probs &amp; rates'!$F167)</f>
        <v>-9.3121275923108583E-4</v>
      </c>
      <c r="Z175" s="29">
        <f ca="1">(1-'Flow probs &amp; rates'!$H167)*'Output - Variance decomp.'!I175/('Flow probs &amp; rates'!$E167+'Flow probs &amp; rates'!$F167)-'Flow probs &amp; rates'!$H167*'Output - Variance decomp.'!H175/('Flow probs &amp; rates'!$E167+'Flow probs &amp; rates'!$F167)</f>
        <v>-4.9905745334273471E-5</v>
      </c>
      <c r="AA175" s="29">
        <f ca="1">(1-'Flow probs &amp; rates'!$H167)*'Output - Variance decomp.'!K175/('Flow probs &amp; rates'!$E167+'Flow probs &amp; rates'!$F167)-'Flow probs &amp; rates'!$H167*'Output - Variance decomp.'!J175/('Flow probs &amp; rates'!$E167+'Flow probs &amp; rates'!$F167)</f>
        <v>-3.4121276309598812E-5</v>
      </c>
      <c r="AB175" s="29">
        <f ca="1">(1-'Flow probs &amp; rates'!$H167)*'Output - Variance decomp.'!M175/('Flow probs &amp; rates'!$E167+'Flow probs &amp; rates'!$F167)-'Flow probs &amp; rates'!$H167*'Output - Variance decomp.'!L175/('Flow probs &amp; rates'!$E167+'Flow probs &amp; rates'!$F167)</f>
        <v>2.0992432759899828E-4</v>
      </c>
      <c r="AC175" s="29">
        <f ca="1">(1-'Flow probs &amp; rates'!$H167)*'Output - Variance decomp.'!O175/('Flow probs &amp; rates'!$E167+'Flow probs &amp; rates'!$F167)-'Flow probs &amp; rates'!$H167*'Output - Variance decomp.'!N175/('Flow probs &amp; rates'!$E167+'Flow probs &amp; rates'!$F167)</f>
        <v>-2.9001008409059166E-9</v>
      </c>
      <c r="AD175" s="29">
        <f t="shared" ca="1" si="7"/>
        <v>-7.5516849502998843E-5</v>
      </c>
    </row>
    <row r="176" spans="1:30" x14ac:dyDescent="0.35">
      <c r="A176" s="2" t="s">
        <v>224</v>
      </c>
      <c r="B176" s="29">
        <f t="array" aca="1" ref="B176:C176" ca="1">TRANSPOSE(MMULT(OFFSET('Useful matrices &amp; checks'!$Y$6,UsefulSeries!$O167,0):OFFSET('Useful matrices &amp; checks'!$Z$7,UsefulSeries!$O167,0),OFFSET('SS Taylor expansion'!$AE$6,UsefulSeries!$O167,0):OFFSET('SS Taylor expansion'!$AE$7,UsefulSeries!$O167,0)))+TRANSPOSE(MMULT(OFFSET('Useful matrices &amp; checks'!$AC$6,UsefulSeries!$O167,0):OFFSET('Useful matrices &amp; checks'!$AD$7,UsefulSeries!$O167,0),TRANSPOSE(B175:C175)))</f>
        <v>5.3892863556350681E-4</v>
      </c>
      <c r="C176" s="29">
        <f ca="1"/>
        <v>-3.4360821804556703E-4</v>
      </c>
      <c r="D176" s="29">
        <f t="array" aca="1" ref="D176:E176" ca="1">TRANSPOSE(MMULT(OFFSET('Useful matrices &amp; checks'!$Y$6,UsefulSeries!$O167,0):OFFSET('Useful matrices &amp; checks'!$Z$7,UsefulSeries!$O167,0),OFFSET('SS Taylor expansion'!$AF$6,UsefulSeries!$O167,0):OFFSET('SS Taylor expansion'!$AF$7,UsefulSeries!$O167,0)))+TRANSPOSE(MMULT(OFFSET('Useful matrices &amp; checks'!$AC$6,UsefulSeries!$O167,0):OFFSET('Useful matrices &amp; checks'!$AD$7,UsefulSeries!$O167,0),TRANSPOSE(D175:E175)))</f>
        <v>8.5891716178487318E-5</v>
      </c>
      <c r="E176" s="29">
        <f ca="1"/>
        <v>1.1422203916289358E-5</v>
      </c>
      <c r="F176" s="29">
        <f t="array" aca="1" ref="F176:G176" ca="1">TRANSPOSE(MMULT(OFFSET('Useful matrices &amp; checks'!$Y$6,UsefulSeries!$O167,0):OFFSET('Useful matrices &amp; checks'!$Z$7,UsefulSeries!$O167,0),OFFSET('SS Taylor expansion'!$AG$6,UsefulSeries!$O167,0):OFFSET('SS Taylor expansion'!$AG$7,UsefulSeries!$O167,0)))+TRANSPOSE(MMULT(OFFSET('Useful matrices &amp; checks'!$AC$6,UsefulSeries!$O167,0):OFFSET('Useful matrices &amp; checks'!$AD$7,UsefulSeries!$O167,0),TRANSPOSE(F175:G175)))</f>
        <v>3.48790801831712E-4</v>
      </c>
      <c r="G176" s="29">
        <f ca="1"/>
        <v>-6.9516528072964177E-4</v>
      </c>
      <c r="H176" s="29">
        <f t="array" aca="1" ref="H176:I176" ca="1">TRANSPOSE(MMULT(OFFSET('Useful matrices &amp; checks'!$Y$6,UsefulSeries!$O167,0):OFFSET('Useful matrices &amp; checks'!$Z$7,UsefulSeries!$O167,0),OFFSET('SS Taylor expansion'!$AH$6,UsefulSeries!$O167,0):OFFSET('SS Taylor expansion'!$AH$7,UsefulSeries!$O167,0)))+TRANSPOSE(MMULT(OFFSET('Useful matrices &amp; checks'!$AC$6,UsefulSeries!$O167,0):OFFSET('Useful matrices &amp; checks'!$AD$7,UsefulSeries!$O167,0),TRANSPOSE(H175:I175)))</f>
        <v>2.7158842188267703E-4</v>
      </c>
      <c r="I176" s="29">
        <f ca="1"/>
        <v>3.5622833206367527E-4</v>
      </c>
      <c r="J176" s="29">
        <f t="array" aca="1" ref="J176:K176" ca="1">TRANSPOSE(MMULT(OFFSET('Useful matrices &amp; checks'!$Y$6,UsefulSeries!$O167,0):OFFSET('Useful matrices &amp; checks'!$Z$7,UsefulSeries!$O167,0),OFFSET('SS Taylor expansion'!$AI$6,UsefulSeries!$O167,0):OFFSET('SS Taylor expansion'!$AI$7,UsefulSeries!$O167,0)))+TRANSPOSE(MMULT(OFFSET('Useful matrices &amp; checks'!$AC$6,UsefulSeries!$O167,0):OFFSET('Useful matrices &amp; checks'!$AD$7,UsefulSeries!$O167,0),TRANSPOSE(J175:K175)))</f>
        <v>5.7344706732755752E-4</v>
      </c>
      <c r="K176" s="29">
        <f ca="1"/>
        <v>3.1292785127900596E-6</v>
      </c>
      <c r="L176" s="29">
        <f t="array" aca="1" ref="L176:M176" ca="1">TRANSPOSE(MMULT(OFFSET('Useful matrices &amp; checks'!$Y$6,UsefulSeries!$O167,0):OFFSET('Useful matrices &amp; checks'!$Z$7,UsefulSeries!$O167,0),OFFSET('SS Taylor expansion'!$AJ$6,UsefulSeries!$O167,0):OFFSET('SS Taylor expansion'!$AJ$7,UsefulSeries!$O167,0)))+TRANSPOSE(MMULT(OFFSET('Useful matrices &amp; checks'!$AC$6,UsefulSeries!$O167,0):OFFSET('Useful matrices &amp; checks'!$AD$7,UsefulSeries!$O167,0),TRANSPOSE(L175:M175)))</f>
        <v>1.2248161645165553E-4</v>
      </c>
      <c r="M176" s="29">
        <f ca="1"/>
        <v>-2.445631741724281E-5</v>
      </c>
      <c r="N176" s="39">
        <f t="array" aca="1" ref="N176:O176" ca="1">TRANSPOSE(MMULT(OFFSET('Useful matrices &amp; checks'!$AC$6,UsefulSeries!$O167,0):OFFSET('Useful matrices &amp; checks'!$AD$7,UsefulSeries!$O167,0),TRANSPOSE(N175:O175)))</f>
        <v>2.5922933196174235E-8</v>
      </c>
      <c r="O176" s="39">
        <f ca="1"/>
        <v>-4.3755680074024176E-10</v>
      </c>
      <c r="P176" s="39">
        <f t="shared" ca="1" si="8"/>
        <v>-6.3264697916144491E-4</v>
      </c>
      <c r="Q176" s="39">
        <f t="shared" ca="1" si="9"/>
        <v>-5.1828395571258887E-5</v>
      </c>
      <c r="R176" s="29"/>
      <c r="S176" s="29">
        <f>'Flow probs &amp; rates'!E169-'Flow probs &amp; rates'!E168</f>
        <v>1.3085072030073475E-3</v>
      </c>
      <c r="T176" s="29">
        <f>'Flow probs &amp; rates'!F169-'Flow probs &amp; rates'!F168</f>
        <v>-7.4427883482775653E-4</v>
      </c>
      <c r="U176" s="29">
        <f>'Flow probs &amp; rates'!H169-'Flow probs &amp; rates'!H168</f>
        <v>-8.3830190632246115E-4</v>
      </c>
      <c r="V176" s="29"/>
      <c r="W176" s="29">
        <f ca="1">(1-'Flow probs &amp; rates'!$H168)*'Output - Variance decomp.'!C176/('Flow probs &amp; rates'!$E168+'Flow probs &amp; rates'!$F168)-'Flow probs &amp; rates'!$H168*'Output - Variance decomp.'!B176/('Flow probs &amp; rates'!$E168+'Flow probs &amp; rates'!$F168)</f>
        <v>-5.372145562945426E-4</v>
      </c>
      <c r="X176" s="29">
        <f ca="1">(1-'Flow probs &amp; rates'!$H168)*'Output - Variance decomp.'!E176/('Flow probs &amp; rates'!$E168+'Flow probs &amp; rates'!$F168)-'Flow probs &amp; rates'!$H168*'Output - Variance decomp.'!D176/('Flow probs &amp; rates'!$E168+'Flow probs &amp; rates'!$F168)</f>
        <v>8.7179213935933483E-6</v>
      </c>
      <c r="Y176" s="29">
        <f ca="1">(1-'Flow probs &amp; rates'!$H168)*'Output - Variance decomp.'!G176/('Flow probs &amp; rates'!$E168+'Flow probs &amp; rates'!$F168)-'Flow probs &amp; rates'!$H168*'Output - Variance decomp.'!F176/('Flow probs &amp; rates'!$E168+'Flow probs &amp; rates'!$F168)</f>
        <v>-1.0215650611373607E-3</v>
      </c>
      <c r="Z176" s="29">
        <f ca="1">(1-'Flow probs &amp; rates'!$H168)*'Output - Variance decomp.'!I176/('Flow probs &amp; rates'!$E168+'Flow probs &amp; rates'!$F168)-'Flow probs &amp; rates'!$H168*'Output - Variance decomp.'!H176/('Flow probs &amp; rates'!$E168+'Flow probs &amp; rates'!$F168)</f>
        <v>4.8383701721448871E-4</v>
      </c>
      <c r="AA176" s="29">
        <f ca="1">(1-'Flow probs &amp; rates'!$H168)*'Output - Variance decomp.'!K176/('Flow probs &amp; rates'!$E168+'Flow probs &amp; rates'!$F168)-'Flow probs &amp; rates'!$H168*'Output - Variance decomp.'!J176/('Flow probs &amp; rates'!$E168+'Flow probs &amp; rates'!$F168)</f>
        <v>-4.6031411360636303E-5</v>
      </c>
      <c r="AB176" s="29">
        <f ca="1">(1-'Flow probs &amp; rates'!$H168)*'Output - Variance decomp.'!M176/('Flow probs &amp; rates'!$E168+'Flow probs &amp; rates'!$F168)-'Flow probs &amp; rates'!$H168*'Output - Variance decomp.'!L176/('Flow probs &amp; rates'!$E168+'Flow probs &amp; rates'!$F168)</f>
        <v>-4.5643270725196665E-5</v>
      </c>
      <c r="AC176" s="29">
        <f ca="1">(1-'Flow probs &amp; rates'!$H168)*'Output - Variance decomp.'!O176/('Flow probs &amp; rates'!$E168+'Flow probs &amp; rates'!$F168)-'Flow probs &amp; rates'!$H168*'Output - Variance decomp.'!N176/('Flow probs &amp; rates'!$E168+'Flow probs &amp; rates'!$F168)</f>
        <v>-2.9061732436016206E-9</v>
      </c>
      <c r="AD176" s="29">
        <f t="shared" ca="1" si="7"/>
        <v>3.1960036076043689E-4</v>
      </c>
    </row>
    <row r="177" spans="1:30" x14ac:dyDescent="0.35">
      <c r="A177" s="2" t="s">
        <v>225</v>
      </c>
      <c r="B177" s="29">
        <f t="array" aca="1" ref="B177:C177" ca="1">TRANSPOSE(MMULT(OFFSET('Useful matrices &amp; checks'!$Y$6,UsefulSeries!$O168,0):OFFSET('Useful matrices &amp; checks'!$Z$7,UsefulSeries!$O168,0),OFFSET('SS Taylor expansion'!$AE$6,UsefulSeries!$O168,0):OFFSET('SS Taylor expansion'!$AE$7,UsefulSeries!$O168,0)))+TRANSPOSE(MMULT(OFFSET('Useful matrices &amp; checks'!$AC$6,UsefulSeries!$O168,0):OFFSET('Useful matrices &amp; checks'!$AD$7,UsefulSeries!$O168,0),TRANSPOSE(B176:C176)))</f>
        <v>3.2616497665285623E-4</v>
      </c>
      <c r="C177" s="29">
        <f ca="1"/>
        <v>-1.3014362310671625E-4</v>
      </c>
      <c r="D177" s="29">
        <f t="array" aca="1" ref="D177:E177" ca="1">TRANSPOSE(MMULT(OFFSET('Useful matrices &amp; checks'!$Y$6,UsefulSeries!$O168,0):OFFSET('Useful matrices &amp; checks'!$Z$7,UsefulSeries!$O168,0),OFFSET('SS Taylor expansion'!$AF$6,UsefulSeries!$O168,0):OFFSET('SS Taylor expansion'!$AF$7,UsefulSeries!$O168,0)))+TRANSPOSE(MMULT(OFFSET('Useful matrices &amp; checks'!$AC$6,UsefulSeries!$O168,0):OFFSET('Useful matrices &amp; checks'!$AD$7,UsefulSeries!$O168,0),TRANSPOSE(D176:E176)))</f>
        <v>-2.7751587150794739E-4</v>
      </c>
      <c r="E177" s="29">
        <f ca="1"/>
        <v>1.5366276474662203E-5</v>
      </c>
      <c r="F177" s="29">
        <f t="array" aca="1" ref="F177:G177" ca="1">TRANSPOSE(MMULT(OFFSET('Useful matrices &amp; checks'!$Y$6,UsefulSeries!$O168,0):OFFSET('Useful matrices &amp; checks'!$Z$7,UsefulSeries!$O168,0),OFFSET('SS Taylor expansion'!$AG$6,UsefulSeries!$O168,0):OFFSET('SS Taylor expansion'!$AG$7,UsefulSeries!$O168,0)))+TRANSPOSE(MMULT(OFFSET('Useful matrices &amp; checks'!$AC$6,UsefulSeries!$O168,0):OFFSET('Useful matrices &amp; checks'!$AD$7,UsefulSeries!$O168,0),TRANSPOSE(F176:G176)))</f>
        <v>1.7669243674907397E-5</v>
      </c>
      <c r="G177" s="29">
        <f ca="1"/>
        <v>-2.7083155078376476E-4</v>
      </c>
      <c r="H177" s="29">
        <f t="array" aca="1" ref="H177:I177" ca="1">TRANSPOSE(MMULT(OFFSET('Useful matrices &amp; checks'!$Y$6,UsefulSeries!$O168,0):OFFSET('Useful matrices &amp; checks'!$Z$7,UsefulSeries!$O168,0),OFFSET('SS Taylor expansion'!$AH$6,UsefulSeries!$O168,0):OFFSET('SS Taylor expansion'!$AH$7,UsefulSeries!$O168,0)))+TRANSPOSE(MMULT(OFFSET('Useful matrices &amp; checks'!$AC$6,UsefulSeries!$O168,0):OFFSET('Useful matrices &amp; checks'!$AD$7,UsefulSeries!$O168,0),TRANSPOSE(H176:I176)))</f>
        <v>2.4235584532091849E-4</v>
      </c>
      <c r="I177" s="29">
        <f ca="1"/>
        <v>-3.8404447094525225E-4</v>
      </c>
      <c r="J177" s="29">
        <f t="array" aca="1" ref="J177:K177" ca="1">TRANSPOSE(MMULT(OFFSET('Useful matrices &amp; checks'!$Y$6,UsefulSeries!$O168,0):OFFSET('Useful matrices &amp; checks'!$Z$7,UsefulSeries!$O168,0),OFFSET('SS Taylor expansion'!$AI$6,UsefulSeries!$O168,0):OFFSET('SS Taylor expansion'!$AI$7,UsefulSeries!$O168,0)))+TRANSPOSE(MMULT(OFFSET('Useful matrices &amp; checks'!$AC$6,UsefulSeries!$O168,0):OFFSET('Useful matrices &amp; checks'!$AD$7,UsefulSeries!$O168,0),TRANSPOSE(J176:K176)))</f>
        <v>-4.4194523324348801E-4</v>
      </c>
      <c r="K177" s="29">
        <f ca="1"/>
        <v>1.3645811351065281E-5</v>
      </c>
      <c r="L177" s="29">
        <f t="array" aca="1" ref="L177:M177" ca="1">TRANSPOSE(MMULT(OFFSET('Useful matrices &amp; checks'!$Y$6,UsefulSeries!$O168,0):OFFSET('Useful matrices &amp; checks'!$Z$7,UsefulSeries!$O168,0),OFFSET('SS Taylor expansion'!$AJ$6,UsefulSeries!$O168,0):OFFSET('SS Taylor expansion'!$AJ$7,UsefulSeries!$O168,0)))+TRANSPOSE(MMULT(OFFSET('Useful matrices &amp; checks'!$AC$6,UsefulSeries!$O168,0):OFFSET('Useful matrices &amp; checks'!$AD$7,UsefulSeries!$O168,0),TRANSPOSE(L176:M176)))</f>
        <v>6.3897150601511745E-5</v>
      </c>
      <c r="M177" s="29">
        <f ca="1"/>
        <v>-3.7883264861734013E-4</v>
      </c>
      <c r="N177" s="39">
        <f t="array" aca="1" ref="N177:O177" ca="1">TRANSPOSE(MMULT(OFFSET('Useful matrices &amp; checks'!$AC$6,UsefulSeries!$O168,0):OFFSET('Useful matrices &amp; checks'!$AD$7,UsefulSeries!$O168,0),TRANSPOSE(N176:O176)))</f>
        <v>2.3466988592200627E-8</v>
      </c>
      <c r="O177" s="39">
        <f ca="1"/>
        <v>-1.0852784559164459E-9</v>
      </c>
      <c r="P177" s="39">
        <f t="shared" ca="1" si="8"/>
        <v>-6.2719131007452523E-4</v>
      </c>
      <c r="Q177" s="39">
        <f t="shared" ca="1" si="9"/>
        <v>-6.869605993504508E-5</v>
      </c>
      <c r="R177" s="29"/>
      <c r="S177" s="29">
        <f>'Flow probs &amp; rates'!E170-'Flow probs &amp; rates'!E169</f>
        <v>-6.965417315871747E-4</v>
      </c>
      <c r="T177" s="29">
        <f>'Flow probs &amp; rates'!F170-'Flow probs &amp; rates'!F169</f>
        <v>-1.203537350840847E-3</v>
      </c>
      <c r="U177" s="29">
        <f>'Flow probs &amp; rates'!H170-'Flow probs &amp; rates'!H169</f>
        <v>-8.910567775074138E-4</v>
      </c>
      <c r="V177" s="29"/>
      <c r="W177" s="29">
        <f ca="1">(1-'Flow probs &amp; rates'!$H169)*'Output - Variance decomp.'!C177/('Flow probs &amp; rates'!$E169+'Flow probs &amp; rates'!$F169)-'Flow probs &amp; rates'!$H169*'Output - Variance decomp.'!B177/('Flow probs &amp; rates'!$E169+'Flow probs &amp; rates'!$F169)</f>
        <v>-2.137877036510291E-4</v>
      </c>
      <c r="X177" s="29">
        <f ca="1">(1-'Flow probs &amp; rates'!$H169)*'Output - Variance decomp.'!E177/('Flow probs &amp; rates'!$E169+'Flow probs &amp; rates'!$F169)-'Flow probs &amp; rates'!$H169*'Output - Variance decomp.'!D177/('Flow probs &amp; rates'!$E169+'Flow probs &amp; rates'!$F169)</f>
        <v>4.5965629604772497E-5</v>
      </c>
      <c r="Y177" s="29">
        <f ca="1">(1-'Flow probs &amp; rates'!$H169)*'Output - Variance decomp.'!G177/('Flow probs &amp; rates'!$E169+'Flow probs &amp; rates'!$F169)-'Flow probs &amp; rates'!$H169*'Output - Variance decomp.'!F177/('Flow probs &amp; rates'!$E169+'Flow probs &amp; rates'!$F169)</f>
        <v>-3.8757589478360228E-4</v>
      </c>
      <c r="Z177" s="29">
        <f ca="1">(1-'Flow probs &amp; rates'!$H169)*'Output - Variance decomp.'!I177/('Flow probs &amp; rates'!$E169+'Flow probs &amp; rates'!$F169)-'Flow probs &amp; rates'!$H169*'Output - Variance decomp.'!H177/('Flow probs &amp; rates'!$E169+'Flow probs &amp; rates'!$F169)</f>
        <v>-5.6843167645011434E-4</v>
      </c>
      <c r="AA177" s="29">
        <f ca="1">(1-'Flow probs &amp; rates'!$H169)*'Output - Variance decomp.'!K177/('Flow probs &amp; rates'!$E169+'Flow probs &amp; rates'!$F169)-'Flow probs &amp; rates'!$H169*'Output - Variance decomp.'!J177/('Flow probs &amp; rates'!$E169+'Flow probs &amp; rates'!$F169)</f>
        <v>5.7770415428785065E-5</v>
      </c>
      <c r="AB177" s="29">
        <f ca="1">(1-'Flow probs &amp; rates'!$H169)*'Output - Variance decomp.'!M177/('Flow probs &amp; rates'!$E169+'Flow probs &amp; rates'!$F169)-'Flow probs &amp; rates'!$H169*'Output - Variance decomp.'!L177/('Flow probs &amp; rates'!$E169+'Flow probs &amp; rates'!$F169)</f>
        <v>-5.4552915550475068E-4</v>
      </c>
      <c r="AC177" s="29">
        <f ca="1">(1-'Flow probs &amp; rates'!$H169)*'Output - Variance decomp.'!O177/('Flow probs &amp; rates'!$E169+'Flow probs &amp; rates'!$F169)-'Flow probs &amp; rates'!$H169*'Output - Variance decomp.'!N177/('Flow probs &amp; rates'!$E169+'Flow probs &amp; rates'!$F169)</f>
        <v>-3.581705149905886E-9</v>
      </c>
      <c r="AD177" s="29">
        <f t="shared" ca="1" si="7"/>
        <v>7.2053518955367507E-4</v>
      </c>
    </row>
    <row r="178" spans="1:30" x14ac:dyDescent="0.35">
      <c r="A178" s="2" t="s">
        <v>226</v>
      </c>
      <c r="B178" s="29">
        <f t="array" aca="1" ref="B178:C178" ca="1">TRANSPOSE(MMULT(OFFSET('Useful matrices &amp; checks'!$Y$6,UsefulSeries!$O169,0):OFFSET('Useful matrices &amp; checks'!$Z$7,UsefulSeries!$O169,0),OFFSET('SS Taylor expansion'!$AE$6,UsefulSeries!$O169,0):OFFSET('SS Taylor expansion'!$AE$7,UsefulSeries!$O169,0)))+TRANSPOSE(MMULT(OFFSET('Useful matrices &amp; checks'!$AC$6,UsefulSeries!$O169,0):OFFSET('Useful matrices &amp; checks'!$AD$7,UsefulSeries!$O169,0),TRANSPOSE(B177:C177)))</f>
        <v>6.9043437091216076E-4</v>
      </c>
      <c r="C178" s="29">
        <f ca="1"/>
        <v>-4.1240161325247979E-4</v>
      </c>
      <c r="D178" s="29">
        <f t="array" aca="1" ref="D178:E178" ca="1">TRANSPOSE(MMULT(OFFSET('Useful matrices &amp; checks'!$Y$6,UsefulSeries!$O169,0):OFFSET('Useful matrices &amp; checks'!$Z$7,UsefulSeries!$O169,0),OFFSET('SS Taylor expansion'!$AF$6,UsefulSeries!$O169,0):OFFSET('SS Taylor expansion'!$AF$7,UsefulSeries!$O169,0)))+TRANSPOSE(MMULT(OFFSET('Useful matrices &amp; checks'!$AC$6,UsefulSeries!$O169,0):OFFSET('Useful matrices &amp; checks'!$AD$7,UsefulSeries!$O169,0),TRANSPOSE(D177:E177)))</f>
        <v>6.2067471712534531E-4</v>
      </c>
      <c r="E178" s="29">
        <f ca="1"/>
        <v>4.8923844011295328E-5</v>
      </c>
      <c r="F178" s="29">
        <f t="array" aca="1" ref="F178:G178" ca="1">TRANSPOSE(MMULT(OFFSET('Useful matrices &amp; checks'!$Y$6,UsefulSeries!$O169,0):OFFSET('Useful matrices &amp; checks'!$Z$7,UsefulSeries!$O169,0),OFFSET('SS Taylor expansion'!$AG$6,UsefulSeries!$O169,0):OFFSET('SS Taylor expansion'!$AG$7,UsefulSeries!$O169,0)))+TRANSPOSE(MMULT(OFFSET('Useful matrices &amp; checks'!$AC$6,UsefulSeries!$O169,0):OFFSET('Useful matrices &amp; checks'!$AD$7,UsefulSeries!$O169,0),TRANSPOSE(F177:G177)))</f>
        <v>-2.3971072200670943E-4</v>
      </c>
      <c r="G178" s="29">
        <f ca="1"/>
        <v>1.9573837807294403E-6</v>
      </c>
      <c r="H178" s="29">
        <f t="array" aca="1" ref="H178:I178" ca="1">TRANSPOSE(MMULT(OFFSET('Useful matrices &amp; checks'!$Y$6,UsefulSeries!$O169,0):OFFSET('Useful matrices &amp; checks'!$Z$7,UsefulSeries!$O169,0),OFFSET('SS Taylor expansion'!$AH$6,UsefulSeries!$O169,0):OFFSET('SS Taylor expansion'!$AH$7,UsefulSeries!$O169,0)))+TRANSPOSE(MMULT(OFFSET('Useful matrices &amp; checks'!$AC$6,UsefulSeries!$O169,0):OFFSET('Useful matrices &amp; checks'!$AD$7,UsefulSeries!$O169,0),TRANSPOSE(H177:I177)))</f>
        <v>1.9733086104504479E-4</v>
      </c>
      <c r="I178" s="29">
        <f ca="1"/>
        <v>6.6656233002133382E-5</v>
      </c>
      <c r="J178" s="29">
        <f t="array" aca="1" ref="J178:K178" ca="1">TRANSPOSE(MMULT(OFFSET('Useful matrices &amp; checks'!$Y$6,UsefulSeries!$O169,0):OFFSET('Useful matrices &amp; checks'!$Z$7,UsefulSeries!$O169,0),OFFSET('SS Taylor expansion'!$AI$6,UsefulSeries!$O169,0):OFFSET('SS Taylor expansion'!$AI$7,UsefulSeries!$O169,0)))+TRANSPOSE(MMULT(OFFSET('Useful matrices &amp; checks'!$AC$6,UsefulSeries!$O169,0):OFFSET('Useful matrices &amp; checks'!$AD$7,UsefulSeries!$O169,0),TRANSPOSE(J177:K177)))</f>
        <v>4.9122842205670265E-4</v>
      </c>
      <c r="K178" s="29">
        <f ca="1"/>
        <v>4.0263344459593665E-5</v>
      </c>
      <c r="L178" s="29">
        <f t="array" aca="1" ref="L178:M178" ca="1">TRANSPOSE(MMULT(OFFSET('Useful matrices &amp; checks'!$Y$6,UsefulSeries!$O169,0):OFFSET('Useful matrices &amp; checks'!$Z$7,UsefulSeries!$O169,0),OFFSET('SS Taylor expansion'!$AJ$6,UsefulSeries!$O169,0):OFFSET('SS Taylor expansion'!$AJ$7,UsefulSeries!$O169,0)))+TRANSPOSE(MMULT(OFFSET('Useful matrices &amp; checks'!$AC$6,UsefulSeries!$O169,0):OFFSET('Useful matrices &amp; checks'!$AD$7,UsefulSeries!$O169,0),TRANSPOSE(L177:M177)))</f>
        <v>1.3703337755279578E-4</v>
      </c>
      <c r="M178" s="29">
        <f ca="1"/>
        <v>7.5173554795706743E-4</v>
      </c>
      <c r="N178" s="39">
        <f t="array" aca="1" ref="N178:O178" ca="1">TRANSPOSE(MMULT(OFFSET('Useful matrices &amp; checks'!$AC$6,UsefulSeries!$O169,0):OFFSET('Useful matrices &amp; checks'!$AD$7,UsefulSeries!$O169,0),TRANSPOSE(N177:O177)))</f>
        <v>2.2407863004680222E-8</v>
      </c>
      <c r="O178" s="39">
        <f ca="1"/>
        <v>6.6342369715156852E-10</v>
      </c>
      <c r="P178" s="39">
        <f t="shared" ca="1" si="8"/>
        <v>-6.5083975029572849E-4</v>
      </c>
      <c r="Q178" s="39">
        <f t="shared" ca="1" si="9"/>
        <v>-2.0018717361154398E-4</v>
      </c>
      <c r="R178" s="29"/>
      <c r="S178" s="29">
        <f>'Flow probs &amp; rates'!E171-'Flow probs &amp; rates'!E170</f>
        <v>1.2461736842526161E-3</v>
      </c>
      <c r="T178" s="29">
        <f>'Flow probs &amp; rates'!F171-'Flow probs &amp; rates'!F170</f>
        <v>2.9694822977049257E-4</v>
      </c>
      <c r="U178" s="29">
        <f>'Flow probs &amp; rates'!H171-'Flow probs &amp; rates'!H170</f>
        <v>3.6732920266911023E-4</v>
      </c>
      <c r="V178" s="29"/>
      <c r="W178" s="29">
        <f ca="1">(1-'Flow probs &amp; rates'!$H170)*'Output - Variance decomp.'!C178/('Flow probs &amp; rates'!$E170+'Flow probs &amp; rates'!$F170)-'Flow probs &amp; rates'!$H170*'Output - Variance decomp.'!B178/('Flow probs &amp; rates'!$E170+'Flow probs &amp; rates'!$F170)</f>
        <v>-6.491940536415946E-4</v>
      </c>
      <c r="X178" s="29">
        <f ca="1">(1-'Flow probs &amp; rates'!$H170)*'Output - Variance decomp.'!E178/('Flow probs &amp; rates'!$E170+'Flow probs &amp; rates'!$F170)-'Flow probs &amp; rates'!$H170*'Output - Variance decomp.'!D178/('Flow probs &amp; rates'!$E170+'Flow probs &amp; rates'!$F170)</f>
        <v>1.687011280890035E-5</v>
      </c>
      <c r="Y178" s="29">
        <f ca="1">(1-'Flow probs &amp; rates'!$H170)*'Output - Variance decomp.'!G178/('Flow probs &amp; rates'!$E170+'Flow probs &amp; rates'!$F170)-'Flow probs &amp; rates'!$H170*'Output - Variance decomp.'!F178/('Flow probs &amp; rates'!$E170+'Flow probs &amp; rates'!$F170)</f>
        <v>2.3321265606865145E-5</v>
      </c>
      <c r="Z178" s="29">
        <f ca="1">(1-'Flow probs &amp; rates'!$H170)*'Output - Variance decomp.'!I178/('Flow probs &amp; rates'!$E170+'Flow probs &amp; rates'!$F170)-'Flow probs &amp; rates'!$H170*'Output - Variance decomp.'!H178/('Flow probs &amp; rates'!$E170+'Flow probs &amp; rates'!$F170)</f>
        <v>7.8483190414864852E-5</v>
      </c>
      <c r="AA178" s="29">
        <f ca="1">(1-'Flow probs &amp; rates'!$H170)*'Output - Variance decomp.'!K178/('Flow probs &amp; rates'!$E170+'Flow probs &amp; rates'!$F170)-'Flow probs &amp; rates'!$H170*'Output - Variance decomp.'!J178/('Flow probs &amp; rates'!$E170+'Flow probs &amp; rates'!$F170)</f>
        <v>1.5559442855345668E-5</v>
      </c>
      <c r="AB178" s="29">
        <f ca="1">(1-'Flow probs &amp; rates'!$H170)*'Output - Variance decomp.'!M178/('Flow probs &amp; rates'!$E170+'Flow probs &amp; rates'!$F170)-'Flow probs &amp; rates'!$H170*'Output - Variance decomp.'!L178/('Flow probs &amp; rates'!$E170+'Flow probs &amp; rates'!$F170)</f>
        <v>1.0638978970798473E-3</v>
      </c>
      <c r="AC178" s="29">
        <f ca="1">(1-'Flow probs &amp; rates'!$H170)*'Output - Variance decomp.'!O178/('Flow probs &amp; rates'!$E170+'Flow probs &amp; rates'!$F170)-'Flow probs &amp; rates'!$H170*'Output - Variance decomp.'!N178/('Flow probs &amp; rates'!$E170+'Flow probs &amp; rates'!$F170)</f>
        <v>-9.6896641444777822E-10</v>
      </c>
      <c r="AD178" s="29">
        <f t="shared" ca="1" si="7"/>
        <v>-1.8160768348870397E-4</v>
      </c>
    </row>
    <row r="179" spans="1:30" x14ac:dyDescent="0.35">
      <c r="A179" s="2" t="s">
        <v>227</v>
      </c>
      <c r="B179" s="29">
        <f t="array" aca="1" ref="B179:C179" ca="1">TRANSPOSE(MMULT(OFFSET('Useful matrices &amp; checks'!$Y$6,UsefulSeries!$O170,0):OFFSET('Useful matrices &amp; checks'!$Z$7,UsefulSeries!$O170,0),OFFSET('SS Taylor expansion'!$AE$6,UsefulSeries!$O170,0):OFFSET('SS Taylor expansion'!$AE$7,UsefulSeries!$O170,0)))+TRANSPOSE(MMULT(OFFSET('Useful matrices &amp; checks'!$AC$6,UsefulSeries!$O170,0):OFFSET('Useful matrices &amp; checks'!$AD$7,UsefulSeries!$O170,0),TRANSPOSE(B178:C178)))</f>
        <v>3.2989214659683084E-4</v>
      </c>
      <c r="C179" s="29">
        <f ca="1"/>
        <v>-5.3335408653497167E-5</v>
      </c>
      <c r="D179" s="29">
        <f t="array" aca="1" ref="D179:E179" ca="1">TRANSPOSE(MMULT(OFFSET('Useful matrices &amp; checks'!$Y$6,UsefulSeries!$O170,0):OFFSET('Useful matrices &amp; checks'!$Z$7,UsefulSeries!$O170,0),OFFSET('SS Taylor expansion'!$AF$6,UsefulSeries!$O170,0):OFFSET('SS Taylor expansion'!$AF$7,UsefulSeries!$O170,0)))+TRANSPOSE(MMULT(OFFSET('Useful matrices &amp; checks'!$AC$6,UsefulSeries!$O170,0):OFFSET('Useful matrices &amp; checks'!$AD$7,UsefulSeries!$O170,0),TRANSPOSE(D178:E178)))</f>
        <v>5.0506349332242245E-5</v>
      </c>
      <c r="E179" s="29">
        <f ca="1"/>
        <v>2.5133207181214589E-5</v>
      </c>
      <c r="F179" s="29">
        <f t="array" aca="1" ref="F179:G179" ca="1">TRANSPOSE(MMULT(OFFSET('Useful matrices &amp; checks'!$Y$6,UsefulSeries!$O170,0):OFFSET('Useful matrices &amp; checks'!$Z$7,UsefulSeries!$O170,0),OFFSET('SS Taylor expansion'!$AG$6,UsefulSeries!$O170,0):OFFSET('SS Taylor expansion'!$AG$7,UsefulSeries!$O170,0)))+TRANSPOSE(MMULT(OFFSET('Useful matrices &amp; checks'!$AC$6,UsefulSeries!$O170,0):OFFSET('Useful matrices &amp; checks'!$AD$7,UsefulSeries!$O170,0),TRANSPOSE(F178:G178)))</f>
        <v>-1.3875835566716377E-4</v>
      </c>
      <c r="G179" s="29">
        <f ca="1"/>
        <v>-7.0041069634263121E-5</v>
      </c>
      <c r="H179" s="29">
        <f t="array" aca="1" ref="H179:I179" ca="1">TRANSPOSE(MMULT(OFFSET('Useful matrices &amp; checks'!$Y$6,UsefulSeries!$O170,0):OFFSET('Useful matrices &amp; checks'!$Z$7,UsefulSeries!$O170,0),OFFSET('SS Taylor expansion'!$AH$6,UsefulSeries!$O170,0):OFFSET('SS Taylor expansion'!$AH$7,UsefulSeries!$O170,0)))+TRANSPOSE(MMULT(OFFSET('Useful matrices &amp; checks'!$AC$6,UsefulSeries!$O170,0):OFFSET('Useful matrices &amp; checks'!$AD$7,UsefulSeries!$O170,0),TRANSPOSE(H178:I178)))</f>
        <v>1.1704526011758746E-4</v>
      </c>
      <c r="I179" s="29">
        <f ca="1"/>
        <v>-6.3154785238431145E-4</v>
      </c>
      <c r="J179" s="29">
        <f t="array" aca="1" ref="J179:K179" ca="1">TRANSPOSE(MMULT(OFFSET('Useful matrices &amp; checks'!$Y$6,UsefulSeries!$O170,0):OFFSET('Useful matrices &amp; checks'!$Z$7,UsefulSeries!$O170,0),OFFSET('SS Taylor expansion'!$AI$6,UsefulSeries!$O170,0):OFFSET('SS Taylor expansion'!$AI$7,UsefulSeries!$O170,0)))+TRANSPOSE(MMULT(OFFSET('Useful matrices &amp; checks'!$AC$6,UsefulSeries!$O170,0):OFFSET('Useful matrices &amp; checks'!$AD$7,UsefulSeries!$O170,0),TRANSPOSE(J178:K178)))</f>
        <v>-1.2060567782711125E-4</v>
      </c>
      <c r="K179" s="29">
        <f ca="1"/>
        <v>2.8984837288226923E-5</v>
      </c>
      <c r="L179" s="29">
        <f t="array" aca="1" ref="L179:M179" ca="1">TRANSPOSE(MMULT(OFFSET('Useful matrices &amp; checks'!$Y$6,UsefulSeries!$O170,0):OFFSET('Useful matrices &amp; checks'!$Z$7,UsefulSeries!$O170,0),OFFSET('SS Taylor expansion'!$AJ$6,UsefulSeries!$O170,0):OFFSET('SS Taylor expansion'!$AJ$7,UsefulSeries!$O170,0)))+TRANSPOSE(MMULT(OFFSET('Useful matrices &amp; checks'!$AC$6,UsefulSeries!$O170,0):OFFSET('Useful matrices &amp; checks'!$AD$7,UsefulSeries!$O170,0),TRANSPOSE(L178:M178)))</f>
        <v>2.0129901097170325E-4</v>
      </c>
      <c r="M179" s="29">
        <f ca="1"/>
        <v>-1.0023859669302713E-4</v>
      </c>
      <c r="N179" s="39">
        <f t="array" aca="1" ref="N179:O179" ca="1">TRANSPOSE(MMULT(OFFSET('Useful matrices &amp; checks'!$AC$6,UsefulSeries!$O170,0):OFFSET('Useful matrices &amp; checks'!$AD$7,UsefulSeries!$O170,0),TRANSPOSE(N178:O178)))</f>
        <v>2.1126210203556143E-8</v>
      </c>
      <c r="O179" s="39">
        <f ca="1"/>
        <v>-7.564125850469422E-10</v>
      </c>
      <c r="P179" s="39">
        <f t="shared" ca="1" si="8"/>
        <v>-6.7400439533327346E-4</v>
      </c>
      <c r="Q179" s="39">
        <f t="shared" ca="1" si="9"/>
        <v>-1.4511020195218406E-4</v>
      </c>
      <c r="R179" s="29"/>
      <c r="S179" s="29">
        <f>'Flow probs &amp; rates'!E172-'Flow probs &amp; rates'!E171</f>
        <v>-2.346045355989812E-4</v>
      </c>
      <c r="T179" s="29">
        <f>'Flow probs &amp; rates'!F172-'Flow probs &amp; rates'!F171</f>
        <v>-9.4615584126042651E-4</v>
      </c>
      <c r="U179" s="29">
        <f>'Flow probs &amp; rates'!H172-'Flow probs &amp; rates'!H171</f>
        <v>-4.5505829287059013E-4</v>
      </c>
      <c r="V179" s="29"/>
      <c r="W179" s="29">
        <f ca="1">(1-'Flow probs &amp; rates'!$H171)*'Output - Variance decomp.'!C179/('Flow probs &amp; rates'!$E171+'Flow probs &amp; rates'!$F171)-'Flow probs &amp; rates'!$H171*'Output - Variance decomp.'!B179/('Flow probs &amp; rates'!$E171+'Flow probs &amp; rates'!$F171)</f>
        <v>-1.0446565886360026E-4</v>
      </c>
      <c r="X179" s="29">
        <f ca="1">(1-'Flow probs &amp; rates'!$H171)*'Output - Variance decomp.'!E179/('Flow probs &amp; rates'!$E171+'Flow probs &amp; rates'!$F171)-'Flow probs &amp; rates'!$H171*'Output - Variance decomp.'!D179/('Flow probs &amp; rates'!$E171+'Flow probs &amp; rates'!$F171)</f>
        <v>3.1522598565319686E-5</v>
      </c>
      <c r="Y179" s="29">
        <f ca="1">(1-'Flow probs &amp; rates'!$H171)*'Output - Variance decomp.'!G179/('Flow probs &amp; rates'!$E171+'Flow probs &amp; rates'!$F171)-'Flow probs &amp; rates'!$H171*'Output - Variance decomp.'!F179/('Flow probs &amp; rates'!$E171+'Flow probs &amp; rates'!$F171)</f>
        <v>-8.8018258880111124E-5</v>
      </c>
      <c r="Z179" s="29">
        <f ca="1">(1-'Flow probs &amp; rates'!$H171)*'Output - Variance decomp.'!I179/('Flow probs &amp; rates'!$E171+'Flow probs &amp; rates'!$F171)-'Flow probs &amp; rates'!$H171*'Output - Variance decomp.'!H179/('Flow probs &amp; rates'!$E171+'Flow probs &amp; rates'!$F171)</f>
        <v>-9.112575403014163E-4</v>
      </c>
      <c r="AA179" s="29">
        <f ca="1">(1-'Flow probs &amp; rates'!$H171)*'Output - Variance decomp.'!K179/('Flow probs &amp; rates'!$E171+'Flow probs &amp; rates'!$F171)-'Flow probs &amp; rates'!$H171*'Output - Variance decomp.'!J179/('Flow probs &amp; rates'!$E171+'Flow probs &amp; rates'!$F171)</f>
        <v>5.1727739673168081E-5</v>
      </c>
      <c r="AB179" s="29">
        <f ca="1">(1-'Flow probs &amp; rates'!$H171)*'Output - Variance decomp.'!M179/('Flow probs &amp; rates'!$E171+'Flow probs &amp; rates'!$F171)-'Flow probs &amp; rates'!$H171*'Output - Variance decomp.'!L179/('Flow probs &amp; rates'!$E171+'Flow probs &amp; rates'!$F171)</f>
        <v>-1.603408037097408E-4</v>
      </c>
      <c r="AC179" s="29">
        <f ca="1">(1-'Flow probs &amp; rates'!$H171)*'Output - Variance decomp.'!O179/('Flow probs &amp; rates'!$E171+'Flow probs &amp; rates'!$F171)-'Flow probs &amp; rates'!$H171*'Output - Variance decomp.'!N179/('Flow probs &amp; rates'!$E171+'Flow probs &amp; rates'!$F171)</f>
        <v>-2.8954090072831873E-9</v>
      </c>
      <c r="AD179" s="29">
        <f t="shared" ca="1" si="7"/>
        <v>7.2577652605479805E-4</v>
      </c>
    </row>
    <row r="180" spans="1:30" x14ac:dyDescent="0.35">
      <c r="A180" s="2" t="s">
        <v>228</v>
      </c>
      <c r="B180" s="29">
        <f t="array" aca="1" ref="B180:C180" ca="1">TRANSPOSE(MMULT(OFFSET('Useful matrices &amp; checks'!$Y$6,UsefulSeries!$O171,0):OFFSET('Useful matrices &amp; checks'!$Z$7,UsefulSeries!$O171,0),OFFSET('SS Taylor expansion'!$AE$6,UsefulSeries!$O171,0):OFFSET('SS Taylor expansion'!$AE$7,UsefulSeries!$O171,0)))+TRANSPOSE(MMULT(OFFSET('Useful matrices &amp; checks'!$AC$6,UsefulSeries!$O171,0):OFFSET('Useful matrices &amp; checks'!$AD$7,UsefulSeries!$O171,0),TRANSPOSE(B179:C179)))</f>
        <v>-2.3716517014119568E-4</v>
      </c>
      <c r="C180" s="29">
        <f ca="1"/>
        <v>4.4166418451594905E-4</v>
      </c>
      <c r="D180" s="29">
        <f t="array" aca="1" ref="D180:E180" ca="1">TRANSPOSE(MMULT(OFFSET('Useful matrices &amp; checks'!$Y$6,UsefulSeries!$O171,0):OFFSET('Useful matrices &amp; checks'!$Z$7,UsefulSeries!$O171,0),OFFSET('SS Taylor expansion'!$AF$6,UsefulSeries!$O171,0):OFFSET('SS Taylor expansion'!$AF$7,UsefulSeries!$O171,0)))+TRANSPOSE(MMULT(OFFSET('Useful matrices &amp; checks'!$AC$6,UsefulSeries!$O171,0):OFFSET('Useful matrices &amp; checks'!$AD$7,UsefulSeries!$O171,0),TRANSPOSE(D179:E179)))</f>
        <v>-5.787719306018988E-5</v>
      </c>
      <c r="E180" s="29">
        <f ca="1"/>
        <v>1.3148712044594854E-5</v>
      </c>
      <c r="F180" s="29">
        <f t="array" aca="1" ref="F180:G180" ca="1">TRANSPOSE(MMULT(OFFSET('Useful matrices &amp; checks'!$Y$6,UsefulSeries!$O171,0):OFFSET('Useful matrices &amp; checks'!$Z$7,UsefulSeries!$O171,0),OFFSET('SS Taylor expansion'!$AG$6,UsefulSeries!$O171,0):OFFSET('SS Taylor expansion'!$AG$7,UsefulSeries!$O171,0)))+TRANSPOSE(MMULT(OFFSET('Useful matrices &amp; checks'!$AC$6,UsefulSeries!$O171,0):OFFSET('Useful matrices &amp; checks'!$AD$7,UsefulSeries!$O171,0),TRANSPOSE(F179:G179)))</f>
        <v>-3.7650632782256529E-4</v>
      </c>
      <c r="G180" s="29">
        <f ca="1"/>
        <v>1.4610971343282216E-4</v>
      </c>
      <c r="H180" s="29">
        <f t="array" aca="1" ref="H180:I180" ca="1">TRANSPOSE(MMULT(OFFSET('Useful matrices &amp; checks'!$Y$6,UsefulSeries!$O171,0):OFFSET('Useful matrices &amp; checks'!$Z$7,UsefulSeries!$O171,0),OFFSET('SS Taylor expansion'!$AH$6,UsefulSeries!$O171,0):OFFSET('SS Taylor expansion'!$AH$7,UsefulSeries!$O171,0)))+TRANSPOSE(MMULT(OFFSET('Useful matrices &amp; checks'!$AC$6,UsefulSeries!$O171,0):OFFSET('Useful matrices &amp; checks'!$AD$7,UsefulSeries!$O171,0),TRANSPOSE(H179:I179)))</f>
        <v>7.4801428847399192E-5</v>
      </c>
      <c r="I180" s="29">
        <f ca="1"/>
        <v>1.9966180626897353E-4</v>
      </c>
      <c r="J180" s="29">
        <f t="array" aca="1" ref="J180:K180" ca="1">TRANSPOSE(MMULT(OFFSET('Useful matrices &amp; checks'!$Y$6,UsefulSeries!$O171,0):OFFSET('Useful matrices &amp; checks'!$Z$7,UsefulSeries!$O171,0),OFFSET('SS Taylor expansion'!$AI$6,UsefulSeries!$O171,0):OFFSET('SS Taylor expansion'!$AI$7,UsefulSeries!$O171,0)))+TRANSPOSE(MMULT(OFFSET('Useful matrices &amp; checks'!$AC$6,UsefulSeries!$O171,0):OFFSET('Useful matrices &amp; checks'!$AD$7,UsefulSeries!$O171,0),TRANSPOSE(J179:K179)))</f>
        <v>1.0001111981768884E-4</v>
      </c>
      <c r="K180" s="29">
        <f ca="1"/>
        <v>1.9791807795860494E-5</v>
      </c>
      <c r="L180" s="29">
        <f t="array" aca="1" ref="L180:M180" ca="1">TRANSPOSE(MMULT(OFFSET('Useful matrices &amp; checks'!$Y$6,UsefulSeries!$O171,0):OFFSET('Useful matrices &amp; checks'!$Z$7,UsefulSeries!$O171,0),OFFSET('SS Taylor expansion'!$AJ$6,UsefulSeries!$O171,0):OFFSET('SS Taylor expansion'!$AJ$7,UsefulSeries!$O171,0)))+TRANSPOSE(MMULT(OFFSET('Useful matrices &amp; checks'!$AC$6,UsefulSeries!$O171,0):OFFSET('Useful matrices &amp; checks'!$AD$7,UsefulSeries!$O171,0),TRANSPOSE(L179:M179)))</f>
        <v>2.9252112239306152E-4</v>
      </c>
      <c r="M180" s="29">
        <f ca="1"/>
        <v>6.1925617738946509E-4</v>
      </c>
      <c r="N180" s="39">
        <f t="array" aca="1" ref="N180:O180" ca="1">TRANSPOSE(MMULT(OFFSET('Useful matrices &amp; checks'!$AC$6,UsefulSeries!$O171,0):OFFSET('Useful matrices &amp; checks'!$AD$7,UsefulSeries!$O171,0),TRANSPOSE(N179:O179)))</f>
        <v>2.0628268925073981E-8</v>
      </c>
      <c r="O180" s="39">
        <f ca="1"/>
        <v>-1.3110143232674176E-11</v>
      </c>
      <c r="P180" s="39">
        <f t="shared" ca="1" si="8"/>
        <v>-7.3604732878347406E-4</v>
      </c>
      <c r="Q180" s="39">
        <f t="shared" ca="1" si="9"/>
        <v>-1.5632119539869393E-5</v>
      </c>
      <c r="R180" s="29"/>
      <c r="S180" s="29">
        <f>'Flow probs &amp; rates'!E173-'Flow probs &amp; rates'!E172</f>
        <v>-9.4024172048035037E-4</v>
      </c>
      <c r="T180" s="29">
        <f>'Flow probs &amp; rates'!F173-'Flow probs &amp; rates'!F172</f>
        <v>1.4240002687976525E-3</v>
      </c>
      <c r="U180" s="29">
        <f>'Flow probs &amp; rates'!H173-'Flow probs &amp; rates'!H172</f>
        <v>5.6687622516683744E-5</v>
      </c>
      <c r="V180" s="29"/>
      <c r="W180" s="29">
        <f ca="1">(1-'Flow probs &amp; rates'!$H172)*'Output - Variance decomp.'!C180/('Flow probs &amp; rates'!$E172+'Flow probs &amp; rates'!$F172)-'Flow probs &amp; rates'!$H172*'Output - Variance decomp.'!B180/('Flow probs &amp; rates'!$E172+'Flow probs &amp; rates'!$F172)</f>
        <v>6.5193140170878778E-4</v>
      </c>
      <c r="X180" s="29">
        <f ca="1">(1-'Flow probs &amp; rates'!$H172)*'Output - Variance decomp.'!E180/('Flow probs &amp; rates'!$E172+'Flow probs &amp; rates'!$F172)-'Flow probs &amp; rates'!$H172*'Output - Variance decomp.'!D180/('Flow probs &amp; rates'!$E172+'Flow probs &amp; rates'!$F172)</f>
        <v>2.3749569173652063E-5</v>
      </c>
      <c r="Y180" s="29">
        <f ca="1">(1-'Flow probs &amp; rates'!$H172)*'Output - Variance decomp.'!G180/('Flow probs &amp; rates'!$E172+'Flow probs &amp; rates'!$F172)-'Flow probs &amp; rates'!$H172*'Output - Variance decomp.'!F180/('Flow probs &amp; rates'!$E172+'Flow probs &amp; rates'!$F172)</f>
        <v>2.4113041966352603E-4</v>
      </c>
      <c r="Z180" s="29">
        <f ca="1">(1-'Flow probs &amp; rates'!$H172)*'Output - Variance decomp.'!I180/('Flow probs &amp; rates'!$E172+'Flow probs &amp; rates'!$F172)-'Flow probs &amp; rates'!$H172*'Output - Variance decomp.'!H180/('Flow probs &amp; rates'!$E172+'Flow probs &amp; rates'!$F172)</f>
        <v>2.7916789403515085E-4</v>
      </c>
      <c r="AA180" s="29">
        <f ca="1">(1-'Flow probs &amp; rates'!$H172)*'Output - Variance decomp.'!K180/('Flow probs &amp; rates'!$E172+'Flow probs &amp; rates'!$F172)-'Flow probs &amp; rates'!$H172*'Output - Variance decomp.'!J180/('Flow probs &amp; rates'!$E172+'Flow probs &amp; rates'!$F172)</f>
        <v>1.9762906260308359E-5</v>
      </c>
      <c r="AB180" s="29">
        <f ca="1">(1-'Flow probs &amp; rates'!$H172)*'Output - Variance decomp.'!M180/('Flow probs &amp; rates'!$E172+'Flow probs &amp; rates'!$F172)-'Flow probs &amp; rates'!$H172*'Output - Variance decomp.'!L180/('Flow probs &amp; rates'!$E172+'Flow probs &amp; rates'!$F172)</f>
        <v>8.6067616872761532E-4</v>
      </c>
      <c r="AC180" s="29">
        <f ca="1">(1-'Flow probs &amp; rates'!$H172)*'Output - Variance decomp.'!O180/('Flow probs &amp; rates'!$E172+'Flow probs &amp; rates'!$F172)-'Flow probs &amp; rates'!$H172*'Output - Variance decomp.'!N180/('Flow probs &amp; rates'!$E172+'Flow probs &amp; rates'!$F172)</f>
        <v>-1.7809279220524384E-9</v>
      </c>
      <c r="AD180" s="29">
        <f t="shared" ca="1" si="7"/>
        <v>-2.0197289561244345E-3</v>
      </c>
    </row>
    <row r="181" spans="1:30" x14ac:dyDescent="0.35">
      <c r="A181" s="2" t="s">
        <v>229</v>
      </c>
      <c r="B181" s="29">
        <f t="array" aca="1" ref="B181:C181" ca="1">TRANSPOSE(MMULT(OFFSET('Useful matrices &amp; checks'!$Y$6,UsefulSeries!$O172,0):OFFSET('Useful matrices &amp; checks'!$Z$7,UsefulSeries!$O172,0),OFFSET('SS Taylor expansion'!$AE$6,UsefulSeries!$O172,0):OFFSET('SS Taylor expansion'!$AE$7,UsefulSeries!$O172,0)))+TRANSPOSE(MMULT(OFFSET('Useful matrices &amp; checks'!$AC$6,UsefulSeries!$O172,0):OFFSET('Useful matrices &amp; checks'!$AD$7,UsefulSeries!$O172,0),TRANSPOSE(B180:C180)))</f>
        <v>4.7272307127443252E-4</v>
      </c>
      <c r="C181" s="29">
        <f ca="1"/>
        <v>-3.1536065045200925E-4</v>
      </c>
      <c r="D181" s="29">
        <f t="array" aca="1" ref="D181:E181" ca="1">TRANSPOSE(MMULT(OFFSET('Useful matrices &amp; checks'!$Y$6,UsefulSeries!$O172,0):OFFSET('Useful matrices &amp; checks'!$Z$7,UsefulSeries!$O172,0),OFFSET('SS Taylor expansion'!$AF$6,UsefulSeries!$O172,0):OFFSET('SS Taylor expansion'!$AF$7,UsefulSeries!$O172,0)))+TRANSPOSE(MMULT(OFFSET('Useful matrices &amp; checks'!$AC$6,UsefulSeries!$O172,0):OFFSET('Useful matrices &amp; checks'!$AD$7,UsefulSeries!$O172,0),TRANSPOSE(D180:E180)))</f>
        <v>1.8215798237007167E-4</v>
      </c>
      <c r="E181" s="29">
        <f ca="1"/>
        <v>4.1626022470547115E-7</v>
      </c>
      <c r="F181" s="29">
        <f t="array" aca="1" ref="F181:G181" ca="1">TRANSPOSE(MMULT(OFFSET('Useful matrices &amp; checks'!$Y$6,UsefulSeries!$O172,0):OFFSET('Useful matrices &amp; checks'!$Z$7,UsefulSeries!$O172,0),OFFSET('SS Taylor expansion'!$AG$6,UsefulSeries!$O172,0):OFFSET('SS Taylor expansion'!$AG$7,UsefulSeries!$O172,0)))+TRANSPOSE(MMULT(OFFSET('Useful matrices &amp; checks'!$AC$6,UsefulSeries!$O172,0):OFFSET('Useful matrices &amp; checks'!$AD$7,UsefulSeries!$O172,0),TRANSPOSE(F180:G180)))</f>
        <v>3.8748502246284627E-4</v>
      </c>
      <c r="G181" s="29">
        <f ca="1"/>
        <v>-5.7616139855563679E-4</v>
      </c>
      <c r="H181" s="29">
        <f t="array" aca="1" ref="H181:I181" ca="1">TRANSPOSE(MMULT(OFFSET('Useful matrices &amp; checks'!$Y$6,UsefulSeries!$O172,0):OFFSET('Useful matrices &amp; checks'!$Z$7,UsefulSeries!$O172,0),OFFSET('SS Taylor expansion'!$AH$6,UsefulSeries!$O172,0):OFFSET('SS Taylor expansion'!$AH$7,UsefulSeries!$O172,0)))+TRANSPOSE(MMULT(OFFSET('Useful matrices &amp; checks'!$AC$6,UsefulSeries!$O172,0):OFFSET('Useful matrices &amp; checks'!$AD$7,UsefulSeries!$O172,0),TRANSPOSE(H180:I180)))</f>
        <v>7.4768723818291043E-5</v>
      </c>
      <c r="I181" s="29">
        <f ca="1"/>
        <v>-2.1818711755954804E-4</v>
      </c>
      <c r="J181" s="29">
        <f t="array" aca="1" ref="J181:K181" ca="1">TRANSPOSE(MMULT(OFFSET('Useful matrices &amp; checks'!$Y$6,UsefulSeries!$O172,0):OFFSET('Useful matrices &amp; checks'!$Z$7,UsefulSeries!$O172,0),OFFSET('SS Taylor expansion'!$AI$6,UsefulSeries!$O172,0):OFFSET('SS Taylor expansion'!$AI$7,UsefulSeries!$O172,0)))+TRANSPOSE(MMULT(OFFSET('Useful matrices &amp; checks'!$AC$6,UsefulSeries!$O172,0):OFFSET('Useful matrices &amp; checks'!$AD$7,UsefulSeries!$O172,0),TRANSPOSE(J180:K180)))</f>
        <v>-2.143678825535385E-4</v>
      </c>
      <c r="K181" s="29">
        <f ca="1"/>
        <v>2.1544687647273259E-5</v>
      </c>
      <c r="L181" s="29">
        <f t="array" aca="1" ref="L181:M181" ca="1">TRANSPOSE(MMULT(OFFSET('Useful matrices &amp; checks'!$Y$6,UsefulSeries!$O172,0):OFFSET('Useful matrices &amp; checks'!$Z$7,UsefulSeries!$O172,0),OFFSET('SS Taylor expansion'!$AJ$6,UsefulSeries!$O172,0):OFFSET('SS Taylor expansion'!$AJ$7,UsefulSeries!$O172,0)))+TRANSPOSE(MMULT(OFFSET('Useful matrices &amp; checks'!$AC$6,UsefulSeries!$O172,0):OFFSET('Useful matrices &amp; checks'!$AD$7,UsefulSeries!$O172,0),TRANSPOSE(L180:M180)))</f>
        <v>2.9649068475223961E-4</v>
      </c>
      <c r="M181" s="29">
        <f ca="1"/>
        <v>-5.4373337832640993E-4</v>
      </c>
      <c r="N181" s="39">
        <f t="array" aca="1" ref="N181:O181" ca="1">TRANSPOSE(MMULT(OFFSET('Useful matrices &amp; checks'!$AC$6,UsefulSeries!$O172,0):OFFSET('Useful matrices &amp; checks'!$AD$7,UsefulSeries!$O172,0),TRANSPOSE(N180:O180)))</f>
        <v>1.8812099223701076E-8</v>
      </c>
      <c r="O181" s="39">
        <f ca="1"/>
        <v>-9.2648070198443225E-10</v>
      </c>
      <c r="P181" s="39">
        <f t="shared" ca="1" si="8"/>
        <v>-7.5834311221655904E-4</v>
      </c>
      <c r="Q181" s="39">
        <f t="shared" ca="1" si="9"/>
        <v>1.549959602657805E-4</v>
      </c>
      <c r="R181" s="29"/>
      <c r="S181" s="29">
        <f>'Flow probs &amp; rates'!E174-'Flow probs &amp; rates'!E173</f>
        <v>4.409333020070072E-4</v>
      </c>
      <c r="T181" s="29">
        <f>'Flow probs &amp; rates'!F174-'Flow probs &amp; rates'!F173</f>
        <v>-1.4764865632365468E-3</v>
      </c>
      <c r="U181" s="29">
        <f>'Flow probs &amp; rates'!H174-'Flow probs &amp; rates'!H173</f>
        <v>-5.3041746030826897E-4</v>
      </c>
      <c r="V181" s="29"/>
      <c r="W181" s="29">
        <f ca="1">(1-'Flow probs &amp; rates'!$H173)*'Output - Variance decomp.'!C181/('Flow probs &amp; rates'!$E173+'Flow probs &amp; rates'!$F173)-'Flow probs &amp; rates'!$H173*'Output - Variance decomp.'!B181/('Flow probs &amp; rates'!$E173+'Flow probs &amp; rates'!$F173)</f>
        <v>-4.9106721885476393E-4</v>
      </c>
      <c r="X181" s="29">
        <f ca="1">(1-'Flow probs &amp; rates'!$H173)*'Output - Variance decomp.'!E181/('Flow probs &amp; rates'!$E173+'Flow probs &amp; rates'!$F173)-'Flow probs &amp; rates'!$H173*'Output - Variance decomp.'!D181/('Flow probs &amp; rates'!$E173+'Flow probs &amp; rates'!$F173)</f>
        <v>-1.4970286306539421E-5</v>
      </c>
      <c r="Y181" s="29">
        <f ca="1">(1-'Flow probs &amp; rates'!$H173)*'Output - Variance decomp.'!G181/('Flow probs &amp; rates'!$E173+'Flow probs &amp; rates'!$F173)-'Flow probs &amp; rates'!$H173*'Output - Variance decomp.'!F181/('Flow probs &amp; rates'!$E173+'Flow probs &amp; rates'!$F173)</f>
        <v>-8.5648728348540037E-4</v>
      </c>
      <c r="Z181" s="29">
        <f ca="1">(1-'Flow probs &amp; rates'!$H173)*'Output - Variance decomp.'!I181/('Flow probs &amp; rates'!$E173+'Flow probs &amp; rates'!$F173)-'Flow probs &amp; rates'!$H173*'Output - Variance decomp.'!H181/('Flow probs &amp; rates'!$E173+'Flow probs &amp; rates'!$F173)</f>
        <v>-3.1819439976979929E-4</v>
      </c>
      <c r="AA181" s="29">
        <f ca="1">(1-'Flow probs &amp; rates'!$H173)*'Output - Variance decomp.'!K181/('Flow probs &amp; rates'!$E173+'Flow probs &amp; rates'!$F173)-'Flow probs &amp; rates'!$H173*'Output - Variance decomp.'!J181/('Flow probs &amp; rates'!$E173+'Flow probs &amp; rates'!$F173)</f>
        <v>4.9106395937339081E-5</v>
      </c>
      <c r="AB181" s="29">
        <f ca="1">(1-'Flow probs &amp; rates'!$H173)*'Output - Variance decomp.'!M181/('Flow probs &amp; rates'!$E173+'Flow probs &amp; rates'!$F173)-'Flow probs &amp; rates'!$H173*'Output - Variance decomp.'!L181/('Flow probs &amp; rates'!$E173+'Flow probs &amp; rates'!$F173)</f>
        <v>-8.0236990342473242E-4</v>
      </c>
      <c r="AC181" s="29">
        <f ca="1">(1-'Flow probs &amp; rates'!$H173)*'Output - Variance decomp.'!O181/('Flow probs &amp; rates'!$E173+'Flow probs &amp; rates'!$F173)-'Flow probs &amp; rates'!$H173*'Output - Variance decomp.'!N181/('Flow probs &amp; rates'!$E173+'Flow probs &amp; rates'!$F173)</f>
        <v>-2.9314777883752892E-9</v>
      </c>
      <c r="AD181" s="29">
        <f t="shared" ca="1" si="7"/>
        <v>1.9035681670734159E-3</v>
      </c>
    </row>
    <row r="182" spans="1:30" x14ac:dyDescent="0.35">
      <c r="A182" s="2" t="s">
        <v>230</v>
      </c>
      <c r="B182" s="29">
        <f t="array" aca="1" ref="B182:C182" ca="1">TRANSPOSE(MMULT(OFFSET('Useful matrices &amp; checks'!$Y$6,UsefulSeries!$O173,0):OFFSET('Useful matrices &amp; checks'!$Z$7,UsefulSeries!$O173,0),OFFSET('SS Taylor expansion'!$AE$6,UsefulSeries!$O173,0):OFFSET('SS Taylor expansion'!$AE$7,UsefulSeries!$O173,0)))+TRANSPOSE(MMULT(OFFSET('Useful matrices &amp; checks'!$AC$6,UsefulSeries!$O173,0):OFFSET('Useful matrices &amp; checks'!$AD$7,UsefulSeries!$O173,0),TRANSPOSE(B181:C181)))</f>
        <v>8.8835138246681517E-5</v>
      </c>
      <c r="C182" s="29">
        <f ca="1"/>
        <v>8.3739437880996483E-5</v>
      </c>
      <c r="D182" s="29">
        <f t="array" aca="1" ref="D182:E182" ca="1">TRANSPOSE(MMULT(OFFSET('Useful matrices &amp; checks'!$Y$6,UsefulSeries!$O173,0):OFFSET('Useful matrices &amp; checks'!$Z$7,UsefulSeries!$O173,0),OFFSET('SS Taylor expansion'!$AF$6,UsefulSeries!$O173,0):OFFSET('SS Taylor expansion'!$AF$7,UsefulSeries!$O173,0)))+TRANSPOSE(MMULT(OFFSET('Useful matrices &amp; checks'!$AC$6,UsefulSeries!$O173,0):OFFSET('Useful matrices &amp; checks'!$AD$7,UsefulSeries!$O173,0),TRANSPOSE(D181:E181)))</f>
        <v>2.2733292138209081E-4</v>
      </c>
      <c r="E182" s="29">
        <f ca="1"/>
        <v>3.2256609268828025E-6</v>
      </c>
      <c r="F182" s="29">
        <f t="array" aca="1" ref="F182:G182" ca="1">TRANSPOSE(MMULT(OFFSET('Useful matrices &amp; checks'!$Y$6,UsefulSeries!$O173,0):OFFSET('Useful matrices &amp; checks'!$Z$7,UsefulSeries!$O173,0),OFFSET('SS Taylor expansion'!$AG$6,UsefulSeries!$O173,0):OFFSET('SS Taylor expansion'!$AG$7,UsefulSeries!$O173,0)))+TRANSPOSE(MMULT(OFFSET('Useful matrices &amp; checks'!$AC$6,UsefulSeries!$O173,0):OFFSET('Useful matrices &amp; checks'!$AD$7,UsefulSeries!$O173,0),TRANSPOSE(F181:G181)))</f>
        <v>1.1061068440787144E-4</v>
      </c>
      <c r="G182" s="29">
        <f ca="1"/>
        <v>-2.1943406389812828E-4</v>
      </c>
      <c r="H182" s="29">
        <f t="array" aca="1" ref="H182:I182" ca="1">TRANSPOSE(MMULT(OFFSET('Useful matrices &amp; checks'!$Y$6,UsefulSeries!$O173,0):OFFSET('Useful matrices &amp; checks'!$Z$7,UsefulSeries!$O173,0),OFFSET('SS Taylor expansion'!$AH$6,UsefulSeries!$O173,0):OFFSET('SS Taylor expansion'!$AH$7,UsefulSeries!$O173,0)))+TRANSPOSE(MMULT(OFFSET('Useful matrices &amp; checks'!$AC$6,UsefulSeries!$O173,0):OFFSET('Useful matrices &amp; checks'!$AD$7,UsefulSeries!$O173,0),TRANSPOSE(H181:I181)))</f>
        <v>4.9889772238778047E-5</v>
      </c>
      <c r="I182" s="29">
        <f ca="1"/>
        <v>2.1144484936138432E-5</v>
      </c>
      <c r="J182" s="29">
        <f t="array" aca="1" ref="J182:K182" ca="1">TRANSPOSE(MMULT(OFFSET('Useful matrices &amp; checks'!$Y$6,UsefulSeries!$O173,0):OFFSET('Useful matrices &amp; checks'!$Z$7,UsefulSeries!$O173,0),OFFSET('SS Taylor expansion'!$AI$6,UsefulSeries!$O173,0):OFFSET('SS Taylor expansion'!$AI$7,UsefulSeries!$O173,0)))+TRANSPOSE(MMULT(OFFSET('Useful matrices &amp; checks'!$AC$6,UsefulSeries!$O173,0):OFFSET('Useful matrices &amp; checks'!$AD$7,UsefulSeries!$O173,0),TRANSPOSE(J181:K181)))</f>
        <v>1.8988905801472591E-4</v>
      </c>
      <c r="K182" s="29">
        <f ca="1"/>
        <v>1.6489966613758258E-5</v>
      </c>
      <c r="L182" s="29">
        <f t="array" aca="1" ref="L182:M182" ca="1">TRANSPOSE(MMULT(OFFSET('Useful matrices &amp; checks'!$Y$6,UsefulSeries!$O173,0):OFFSET('Useful matrices &amp; checks'!$Z$7,UsefulSeries!$O173,0),OFFSET('SS Taylor expansion'!$AJ$6,UsefulSeries!$O173,0):OFFSET('SS Taylor expansion'!$AJ$7,UsefulSeries!$O173,0)))+TRANSPOSE(MMULT(OFFSET('Useful matrices &amp; checks'!$AC$6,UsefulSeries!$O173,0):OFFSET('Useful matrices &amp; checks'!$AD$7,UsefulSeries!$O173,0),TRANSPOSE(L181:M181)))</f>
        <v>2.496885524278079E-4</v>
      </c>
      <c r="M182" s="29">
        <f ca="1"/>
        <v>1.5195347203787133E-4</v>
      </c>
      <c r="N182" s="39">
        <f t="array" aca="1" ref="N182:O182" ca="1">TRANSPOSE(MMULT(OFFSET('Useful matrices &amp; checks'!$AC$6,UsefulSeries!$O173,0):OFFSET('Useful matrices &amp; checks'!$AD$7,UsefulSeries!$O173,0),TRANSPOSE(N181:O181)))</f>
        <v>1.8260641286966132E-8</v>
      </c>
      <c r="O182" s="39">
        <f ca="1"/>
        <v>-3.2640500955038475E-10</v>
      </c>
      <c r="P182" s="39">
        <f t="shared" ca="1" si="8"/>
        <v>-7.312055179006106E-4</v>
      </c>
      <c r="Q182" s="39">
        <f t="shared" ca="1" si="9"/>
        <v>9.67063067523087E-5</v>
      </c>
      <c r="R182" s="29"/>
      <c r="S182" s="29">
        <f>'Flow probs &amp; rates'!E175-'Flow probs &amp; rates'!E174</f>
        <v>1.8505886945863192E-4</v>
      </c>
      <c r="T182" s="29">
        <f>'Flow probs &amp; rates'!F175-'Flow probs &amp; rates'!F174</f>
        <v>1.5382493884481818E-4</v>
      </c>
      <c r="U182" s="29">
        <f>'Flow probs &amp; rates'!H175-'Flow probs &amp; rates'!H174</f>
        <v>-1.8330098989893795E-4</v>
      </c>
      <c r="V182" s="29"/>
      <c r="W182" s="29">
        <f ca="1">(1-'Flow probs &amp; rates'!$H174)*'Output - Variance decomp.'!C182/('Flow probs &amp; rates'!$E174+'Flow probs &amp; rates'!$F174)-'Flow probs &amp; rates'!$H174*'Output - Variance decomp.'!B182/('Flow probs &amp; rates'!$E174+'Flow probs &amp; rates'!$F174)</f>
        <v>1.1239391154531028E-4</v>
      </c>
      <c r="X182" s="29">
        <f ca="1">(1-'Flow probs &amp; rates'!$H174)*'Output - Variance decomp.'!E182/('Flow probs &amp; rates'!$E174+'Flow probs &amp; rates'!$F174)-'Flow probs &amp; rates'!$H174*'Output - Variance decomp.'!D182/('Flow probs &amp; rates'!$E174+'Flow probs &amp; rates'!$F174)</f>
        <v>-1.4653349887525206E-5</v>
      </c>
      <c r="Y182" s="29">
        <f ca="1">(1-'Flow probs &amp; rates'!$H174)*'Output - Variance decomp.'!G182/('Flow probs &amp; rates'!$E174+'Flow probs &amp; rates'!$F174)-'Flow probs &amp; rates'!$H174*'Output - Variance decomp.'!F182/('Flow probs &amp; rates'!$E174+'Flow probs &amp; rates'!$F174)</f>
        <v>-3.2363402371508198E-4</v>
      </c>
      <c r="Z182" s="29">
        <f ca="1">(1-'Flow probs &amp; rates'!$H174)*'Output - Variance decomp.'!I182/('Flow probs &amp; rates'!$E174+'Flow probs &amp; rates'!$F174)-'Flow probs &amp; rates'!$H174*'Output - Variance decomp.'!H182/('Flow probs &amp; rates'!$E174+'Flow probs &amp; rates'!$F174)</f>
        <v>2.6051940873077255E-5</v>
      </c>
      <c r="AA182" s="29">
        <f ca="1">(1-'Flow probs &amp; rates'!$H174)*'Output - Variance decomp.'!K182/('Flow probs &amp; rates'!$E174+'Flow probs &amp; rates'!$F174)-'Flow probs &amp; rates'!$H174*'Output - Variance decomp.'!J182/('Flow probs &amp; rates'!$E174+'Flow probs &amp; rates'!$F174)</f>
        <v>7.5171979532190828E-6</v>
      </c>
      <c r="AB182" s="29">
        <f ca="1">(1-'Flow probs &amp; rates'!$H174)*'Output - Variance decomp.'!M182/('Flow probs &amp; rates'!$E174+'Flow probs &amp; rates'!$F174)-'Flow probs &amp; rates'!$H174*'Output - Variance decomp.'!L182/('Flow probs &amp; rates'!$E174+'Flow probs &amp; rates'!$F174)</f>
        <v>1.9644794478316906E-4</v>
      </c>
      <c r="AC182" s="29">
        <f ca="1">(1-'Flow probs &amp; rates'!$H174)*'Output - Variance decomp.'!O182/('Flow probs &amp; rates'!$E174+'Flow probs &amp; rates'!$F174)-'Flow probs &amp; rates'!$H174*'Output - Variance decomp.'!N182/('Flow probs &amp; rates'!$E174+'Flow probs &amp; rates'!$F174)</f>
        <v>-2.0155579908639508E-9</v>
      </c>
      <c r="AD182" s="29">
        <f t="shared" ca="1" si="7"/>
        <v>-1.8742259589311558E-4</v>
      </c>
    </row>
    <row r="183" spans="1:30" x14ac:dyDescent="0.35">
      <c r="A183" s="2" t="s">
        <v>231</v>
      </c>
      <c r="B183" s="29">
        <f t="array" aca="1" ref="B183:C183" ca="1">TRANSPOSE(MMULT(OFFSET('Useful matrices &amp; checks'!$Y$6,UsefulSeries!$O174,0):OFFSET('Useful matrices &amp; checks'!$Z$7,UsefulSeries!$O174,0),OFFSET('SS Taylor expansion'!$AE$6,UsefulSeries!$O174,0):OFFSET('SS Taylor expansion'!$AE$7,UsefulSeries!$O174,0)))+TRANSPOSE(MMULT(OFFSET('Useful matrices &amp; checks'!$AC$6,UsefulSeries!$O174,0):OFFSET('Useful matrices &amp; checks'!$AD$7,UsefulSeries!$O174,0),TRANSPOSE(B182:C182)))</f>
        <v>7.5759519530149455E-5</v>
      </c>
      <c r="C183" s="29">
        <f ca="1"/>
        <v>7.6743758003036946E-5</v>
      </c>
      <c r="D183" s="29">
        <f t="array" aca="1" ref="D183:E183" ca="1">TRANSPOSE(MMULT(OFFSET('Useful matrices &amp; checks'!$Y$6,UsefulSeries!$O174,0):OFFSET('Useful matrices &amp; checks'!$Z$7,UsefulSeries!$O174,0),OFFSET('SS Taylor expansion'!$AF$6,UsefulSeries!$O174,0):OFFSET('SS Taylor expansion'!$AF$7,UsefulSeries!$O174,0)))+TRANSPOSE(MMULT(OFFSET('Useful matrices &amp; checks'!$AC$6,UsefulSeries!$O174,0):OFFSET('Useful matrices &amp; checks'!$AD$7,UsefulSeries!$O174,0),TRANSPOSE(D182:E182)))</f>
        <v>5.5052800122750551E-4</v>
      </c>
      <c r="E183" s="29">
        <f ca="1"/>
        <v>5.0323906085488953E-6</v>
      </c>
      <c r="F183" s="29">
        <f t="array" aca="1" ref="F183:G183" ca="1">TRANSPOSE(MMULT(OFFSET('Useful matrices &amp; checks'!$Y$6,UsefulSeries!$O174,0):OFFSET('Useful matrices &amp; checks'!$Z$7,UsefulSeries!$O174,0),OFFSET('SS Taylor expansion'!$AG$6,UsefulSeries!$O174,0):OFFSET('SS Taylor expansion'!$AG$7,UsefulSeries!$O174,0)))+TRANSPOSE(MMULT(OFFSET('Useful matrices &amp; checks'!$AC$6,UsefulSeries!$O174,0):OFFSET('Useful matrices &amp; checks'!$AD$7,UsefulSeries!$O174,0),TRANSPOSE(F182:G182)))</f>
        <v>-3.3437330624950586E-5</v>
      </c>
      <c r="G183" s="29">
        <f ca="1"/>
        <v>-4.9131733956521862E-5</v>
      </c>
      <c r="H183" s="29">
        <f t="array" aca="1" ref="H183:I183" ca="1">TRANSPOSE(MMULT(OFFSET('Useful matrices &amp; checks'!$Y$6,UsefulSeries!$O174,0):OFFSET('Useful matrices &amp; checks'!$Z$7,UsefulSeries!$O174,0),OFFSET('SS Taylor expansion'!$AH$6,UsefulSeries!$O174,0):OFFSET('SS Taylor expansion'!$AH$7,UsefulSeries!$O174,0)))+TRANSPOSE(MMULT(OFFSET('Useful matrices &amp; checks'!$AC$6,UsefulSeries!$O174,0):OFFSET('Useful matrices &amp; checks'!$AD$7,UsefulSeries!$O174,0),TRANSPOSE(H182:I182)))</f>
        <v>2.8656132185684421E-5</v>
      </c>
      <c r="I183" s="29">
        <f ca="1"/>
        <v>-1.3906388827005479E-4</v>
      </c>
      <c r="J183" s="29">
        <f t="array" aca="1" ref="J183:K183" ca="1">TRANSPOSE(MMULT(OFFSET('Useful matrices &amp; checks'!$Y$6,UsefulSeries!$O174,0):OFFSET('Useful matrices &amp; checks'!$Z$7,UsefulSeries!$O174,0),OFFSET('SS Taylor expansion'!$AI$6,UsefulSeries!$O174,0):OFFSET('SS Taylor expansion'!$AI$7,UsefulSeries!$O174,0)))+TRANSPOSE(MMULT(OFFSET('Useful matrices &amp; checks'!$AC$6,UsefulSeries!$O174,0):OFFSET('Useful matrices &amp; checks'!$AD$7,UsefulSeries!$O174,0),TRANSPOSE(J182:K182)))</f>
        <v>5.6161672219900505E-4</v>
      </c>
      <c r="K183" s="29">
        <f ca="1"/>
        <v>1.3326426823252383E-5</v>
      </c>
      <c r="L183" s="29">
        <f t="array" aca="1" ref="L183:M183" ca="1">TRANSPOSE(MMULT(OFFSET('Useful matrices &amp; checks'!$Y$6,UsefulSeries!$O174,0):OFFSET('Useful matrices &amp; checks'!$Z$7,UsefulSeries!$O174,0),OFFSET('SS Taylor expansion'!$AJ$6,UsefulSeries!$O174,0):OFFSET('SS Taylor expansion'!$AJ$7,UsefulSeries!$O174,0)))+TRANSPOSE(MMULT(OFFSET('Useful matrices &amp; checks'!$AC$6,UsefulSeries!$O174,0):OFFSET('Useful matrices &amp; checks'!$AD$7,UsefulSeries!$O174,0),TRANSPOSE(L182:M182)))</f>
        <v>3.1154601854109558E-4</v>
      </c>
      <c r="M183" s="29">
        <f ca="1"/>
        <v>3.391625885679388E-4</v>
      </c>
      <c r="N183" s="39">
        <f t="array" aca="1" ref="N183:O183" ca="1">TRANSPOSE(MMULT(OFFSET('Useful matrices &amp; checks'!$AC$6,UsefulSeries!$O174,0):OFFSET('Useful matrices &amp; checks'!$AD$7,UsefulSeries!$O174,0),TRANSPOSE(N182:O182)))</f>
        <v>1.7498458204588231E-8</v>
      </c>
      <c r="O183" s="39">
        <f ca="1"/>
        <v>-1.4152549393013146E-10</v>
      </c>
      <c r="P183" s="39">
        <f t="shared" ca="1" si="8"/>
        <v>-6.8815543387463129E-4</v>
      </c>
      <c r="Q183" s="39">
        <f t="shared" ca="1" si="9"/>
        <v>4.7855785257888595E-5</v>
      </c>
      <c r="R183" s="29"/>
      <c r="S183" s="29">
        <f>'Flow probs &amp; rates'!E176-'Flow probs &amp; rates'!E175</f>
        <v>8.0653112764206281E-4</v>
      </c>
      <c r="T183" s="29">
        <f>'Flow probs &amp; rates'!F176-'Flow probs &amp; rates'!F175</f>
        <v>2.9392518550859503E-4</v>
      </c>
      <c r="U183" s="29">
        <f>'Flow probs &amp; rates'!H176-'Flow probs &amp; rates'!H175</f>
        <v>-5.6423929312098692E-4</v>
      </c>
      <c r="V183" s="29"/>
      <c r="W183" s="29">
        <f ca="1">(1-'Flow probs &amp; rates'!$H175)*'Output - Variance decomp.'!C183/('Flow probs &amp; rates'!$E175+'Flow probs &amp; rates'!$F175)-'Flow probs &amp; rates'!$H175*'Output - Variance decomp.'!B183/('Flow probs &amp; rates'!$E175+'Flow probs &amp; rates'!$F175)</f>
        <v>1.0347297655652688E-4</v>
      </c>
      <c r="X183" s="29">
        <f ca="1">(1-'Flow probs &amp; rates'!$H175)*'Output - Variance decomp.'!E183/('Flow probs &amp; rates'!$E175+'Flow probs &amp; rates'!$F175)-'Flow probs &amp; rates'!$H175*'Output - Variance decomp.'!D183/('Flow probs &amp; rates'!$E175+'Flow probs &amp; rates'!$F175)</f>
        <v>-3.9291142168113193E-5</v>
      </c>
      <c r="Y183" s="29">
        <f ca="1">(1-'Flow probs &amp; rates'!$H175)*'Output - Variance decomp.'!G183/('Flow probs &amp; rates'!$E175+'Flow probs &amp; rates'!$F175)-'Flow probs &amp; rates'!$H175*'Output - Variance decomp.'!F183/('Flow probs &amp; rates'!$E175+'Flow probs &amp; rates'!$F175)</f>
        <v>-6.751619392819232E-5</v>
      </c>
      <c r="Z183" s="29">
        <f ca="1">(1-'Flow probs &amp; rates'!$H175)*'Output - Variance decomp.'!I183/('Flow probs &amp; rates'!$E175+'Flow probs &amp; rates'!$F175)-'Flow probs &amp; rates'!$H175*'Output - Variance decomp.'!H183/('Flow probs &amp; rates'!$E175+'Flow probs &amp; rates'!$F175)</f>
        <v>-2.0151316527031589E-4</v>
      </c>
      <c r="AA183" s="29">
        <f ca="1">(1-'Flow probs &amp; rates'!$H175)*'Output - Variance decomp.'!K183/('Flow probs &amp; rates'!$E175+'Flow probs &amp; rates'!$F175)-'Flow probs &amp; rates'!$H175*'Output - Variance decomp.'!J183/('Flow probs &amp; rates'!$E175+'Flow probs &amp; rates'!$F175)</f>
        <v>-2.8353375411323567E-5</v>
      </c>
      <c r="AB183" s="29">
        <f ca="1">(1-'Flow probs &amp; rates'!$H175)*'Output - Variance decomp.'!M183/('Flow probs &amp; rates'!$E175+'Flow probs &amp; rates'!$F175)-'Flow probs &amp; rates'!$H175*'Output - Variance decomp.'!L183/('Flow probs &amp; rates'!$E175+'Flow probs &amp; rates'!$F175)</f>
        <v>4.5925516425470244E-4</v>
      </c>
      <c r="AC183" s="29">
        <f ca="1">(1-'Flow probs &amp; rates'!$H175)*'Output - Variance decomp.'!O183/('Flow probs &amp; rates'!$E175+'Flow probs &amp; rates'!$F175)-'Flow probs &amp; rates'!$H175*'Output - Variance decomp.'!N183/('Flow probs &amp; rates'!$E175+'Flow probs &amp; rates'!$F175)</f>
        <v>-1.6804812095262102E-9</v>
      </c>
      <c r="AD183" s="29">
        <f t="shared" ca="1" si="7"/>
        <v>-7.9029187667306177E-4</v>
      </c>
    </row>
    <row r="184" spans="1:30" x14ac:dyDescent="0.35">
      <c r="A184" s="2" t="s">
        <v>232</v>
      </c>
      <c r="B184" s="29">
        <f t="array" aca="1" ref="B184:C184" ca="1">TRANSPOSE(MMULT(OFFSET('Useful matrices &amp; checks'!$Y$6,UsefulSeries!$O175,0):OFFSET('Useful matrices &amp; checks'!$Z$7,UsefulSeries!$O175,0),OFFSET('SS Taylor expansion'!$AE$6,UsefulSeries!$O175,0):OFFSET('SS Taylor expansion'!$AE$7,UsefulSeries!$O175,0)))+TRANSPOSE(MMULT(OFFSET('Useful matrices &amp; checks'!$AC$6,UsefulSeries!$O175,0):OFFSET('Useful matrices &amp; checks'!$AD$7,UsefulSeries!$O175,0),TRANSPOSE(B183:C183)))</f>
        <v>-1.2657115339836719E-5</v>
      </c>
      <c r="C184" s="29">
        <f ca="1"/>
        <v>1.3961106186452177E-4</v>
      </c>
      <c r="D184" s="29">
        <f t="array" aca="1" ref="D184:E184" ca="1">TRANSPOSE(MMULT(OFFSET('Useful matrices &amp; checks'!$Y$6,UsefulSeries!$O175,0):OFFSET('Useful matrices &amp; checks'!$Z$7,UsefulSeries!$O175,0),OFFSET('SS Taylor expansion'!$AF$6,UsefulSeries!$O175,0):OFFSET('SS Taylor expansion'!$AF$7,UsefulSeries!$O175,0)))+TRANSPOSE(MMULT(OFFSET('Useful matrices &amp; checks'!$AC$6,UsefulSeries!$O175,0):OFFSET('Useful matrices &amp; checks'!$AD$7,UsefulSeries!$O175,0),TRANSPOSE(D183:E183)))</f>
        <v>2.0556425995659145E-4</v>
      </c>
      <c r="E184" s="29">
        <f ca="1"/>
        <v>-2.6740634970074179E-6</v>
      </c>
      <c r="F184" s="29">
        <f t="array" aca="1" ref="F184:G184" ca="1">TRANSPOSE(MMULT(OFFSET('Useful matrices &amp; checks'!$Y$6,UsefulSeries!$O175,0):OFFSET('Useful matrices &amp; checks'!$Z$7,UsefulSeries!$O175,0),OFFSET('SS Taylor expansion'!$AG$6,UsefulSeries!$O175,0):OFFSET('SS Taylor expansion'!$AG$7,UsefulSeries!$O175,0)))+TRANSPOSE(MMULT(OFFSET('Useful matrices &amp; checks'!$AC$6,UsefulSeries!$O175,0):OFFSET('Useful matrices &amp; checks'!$AD$7,UsefulSeries!$O175,0),TRANSPOSE(F183:G183)))</f>
        <v>6.1847280617203246E-4</v>
      </c>
      <c r="G184" s="29">
        <f ca="1"/>
        <v>-6.4117195947460584E-4</v>
      </c>
      <c r="H184" s="29">
        <f t="array" aca="1" ref="H184:I184" ca="1">TRANSPOSE(MMULT(OFFSET('Useful matrices &amp; checks'!$Y$6,UsefulSeries!$O175,0):OFFSET('Useful matrices &amp; checks'!$Z$7,UsefulSeries!$O175,0),OFFSET('SS Taylor expansion'!$AH$6,UsefulSeries!$O175,0):OFFSET('SS Taylor expansion'!$AH$7,UsefulSeries!$O175,0)))+TRANSPOSE(MMULT(OFFSET('Useful matrices &amp; checks'!$AC$6,UsefulSeries!$O175,0):OFFSET('Useful matrices &amp; checks'!$AD$7,UsefulSeries!$O175,0),TRANSPOSE(H183:I183)))</f>
        <v>-4.2815102512360257E-5</v>
      </c>
      <c r="I184" s="29">
        <f ca="1"/>
        <v>-4.574748703422331E-4</v>
      </c>
      <c r="J184" s="29">
        <f t="array" aca="1" ref="J184:K184" ca="1">TRANSPOSE(MMULT(OFFSET('Useful matrices &amp; checks'!$Y$6,UsefulSeries!$O175,0):OFFSET('Useful matrices &amp; checks'!$Z$7,UsefulSeries!$O175,0),OFFSET('SS Taylor expansion'!$AI$6,UsefulSeries!$O175,0):OFFSET('SS Taylor expansion'!$AI$7,UsefulSeries!$O175,0)))+TRANSPOSE(MMULT(OFFSET('Useful matrices &amp; checks'!$AC$6,UsefulSeries!$O175,0):OFFSET('Useful matrices &amp; checks'!$AD$7,UsefulSeries!$O175,0),TRANSPOSE(J183:K183)))</f>
        <v>6.0434319193028105E-4</v>
      </c>
      <c r="K184" s="29">
        <f ca="1"/>
        <v>-4.4733451391729188E-6</v>
      </c>
      <c r="L184" s="29">
        <f t="array" aca="1" ref="L184:M184" ca="1">TRANSPOSE(MMULT(OFFSET('Useful matrices &amp; checks'!$Y$6,UsefulSeries!$O175,0):OFFSET('Useful matrices &amp; checks'!$Z$7,UsefulSeries!$O175,0),OFFSET('SS Taylor expansion'!$AJ$6,UsefulSeries!$O175,0):OFFSET('SS Taylor expansion'!$AJ$7,UsefulSeries!$O175,0)))+TRANSPOSE(MMULT(OFFSET('Useful matrices &amp; checks'!$AC$6,UsefulSeries!$O175,0):OFFSET('Useful matrices &amp; checks'!$AD$7,UsefulSeries!$O175,0),TRANSPOSE(L183:M183)))</f>
        <v>3.664179091622771E-4</v>
      </c>
      <c r="M184" s="29">
        <f ca="1"/>
        <v>1.9510324413577257E-4</v>
      </c>
      <c r="N184" s="39">
        <f t="array" aca="1" ref="N184:O184" ca="1">TRANSPOSE(MMULT(OFFSET('Useful matrices &amp; checks'!$AC$6,UsefulSeries!$O175,0):OFFSET('Useful matrices &amp; checks'!$AD$7,UsefulSeries!$O175,0),TRANSPOSE(N183:O183)))</f>
        <v>1.6946119898008756E-8</v>
      </c>
      <c r="O184" s="39">
        <f ca="1"/>
        <v>-4.5500964173581893E-10</v>
      </c>
      <c r="P184" s="39">
        <f t="shared" ca="1" si="8"/>
        <v>-6.6311325233842165E-4</v>
      </c>
      <c r="Q184" s="39">
        <f t="shared" ca="1" si="9"/>
        <v>6.1986123356101618E-5</v>
      </c>
      <c r="R184" s="29"/>
      <c r="S184" s="29">
        <f>'Flow probs &amp; rates'!E177-'Flow probs &amp; rates'!E176</f>
        <v>1.0762296431504614E-3</v>
      </c>
      <c r="T184" s="29">
        <f>'Flow probs &amp; rates'!F177-'Flow probs &amp; rates'!F176</f>
        <v>-7.0909426410626503E-4</v>
      </c>
      <c r="U184" s="29">
        <f>'Flow probs &amp; rates'!H177-'Flow probs &amp; rates'!H176</f>
        <v>-8.0525965856403231E-4</v>
      </c>
      <c r="V184" s="29"/>
      <c r="W184" s="29">
        <f ca="1">(1-'Flow probs &amp; rates'!$H176)*'Output - Variance decomp.'!C184/('Flow probs &amp; rates'!$E176+'Flow probs &amp; rates'!$F176)-'Flow probs &amp; rates'!$H176*'Output - Variance decomp.'!B184/('Flow probs &amp; rates'!$E176+'Flow probs &amp; rates'!$F176)</f>
        <v>2.0071902735174023E-4</v>
      </c>
      <c r="X184" s="29">
        <f ca="1">(1-'Flow probs &amp; rates'!$H176)*'Output - Variance decomp.'!E184/('Flow probs &amp; rates'!$E176+'Flow probs &amp; rates'!$F176)-'Flow probs &amp; rates'!$H176*'Output - Variance decomp.'!D184/('Flow probs &amp; rates'!$E176+'Flow probs &amp; rates'!$F176)</f>
        <v>-2.098109798832877E-5</v>
      </c>
      <c r="Y184" s="29">
        <f ca="1">(1-'Flow probs &amp; rates'!$H176)*'Output - Variance decomp.'!G184/('Flow probs &amp; rates'!$E176+'Flow probs &amp; rates'!$F176)-'Flow probs &amp; rates'!$H176*'Output - Variance decomp.'!F184/('Flow probs &amp; rates'!$E176+'Flow probs &amp; rates'!$F176)</f>
        <v>-9.685813759101905E-4</v>
      </c>
      <c r="Z184" s="29">
        <f ca="1">(1-'Flow probs &amp; rates'!$H176)*'Output - Variance decomp.'!I184/('Flow probs &amp; rates'!$E176+'Flow probs &amp; rates'!$F176)-'Flow probs &amp; rates'!$H176*'Output - Variance decomp.'!H184/('Flow probs &amp; rates'!$E176+'Flow probs &amp; rates'!$F176)</f>
        <v>-6.5067729268586665E-4</v>
      </c>
      <c r="AA184" s="29">
        <f ca="1">(1-'Flow probs &amp; rates'!$H176)*'Output - Variance decomp.'!K184/('Flow probs &amp; rates'!$E176+'Flow probs &amp; rates'!$F176)-'Flow probs &amp; rates'!$H176*'Output - Variance decomp.'!J184/('Flow probs &amp; rates'!$E176+'Flow probs &amp; rates'!$F176)</f>
        <v>-5.6837244075167424E-5</v>
      </c>
      <c r="AB184" s="29">
        <f ca="1">(1-'Flow probs &amp; rates'!$H176)*'Output - Variance decomp.'!M184/('Flow probs &amp; rates'!$E176+'Flow probs &amp; rates'!$F176)-'Flow probs &amp; rates'!$H176*'Output - Variance decomp.'!L184/('Flow probs &amp; rates'!$E176+'Flow probs &amp; rates'!$F176)</f>
        <v>2.4844192713492739E-4</v>
      </c>
      <c r="AC184" s="29">
        <f ca="1">(1-'Flow probs &amp; rates'!$H176)*'Output - Variance decomp.'!O184/('Flow probs &amp; rates'!$E176+'Flow probs &amp; rates'!$F176)-'Flow probs &amp; rates'!$H176*'Output - Variance decomp.'!N184/('Flow probs &amp; rates'!$E176+'Flow probs &amp; rates'!$F176)</f>
        <v>-2.0650840330079154E-9</v>
      </c>
      <c r="AD184" s="29">
        <f t="shared" ca="1" si="7"/>
        <v>4.4265846269288646E-4</v>
      </c>
    </row>
    <row r="185" spans="1:30" x14ac:dyDescent="0.35">
      <c r="A185" s="2" t="s">
        <v>233</v>
      </c>
      <c r="B185" s="29">
        <f t="array" aca="1" ref="B185:C185" ca="1">TRANSPOSE(MMULT(OFFSET('Useful matrices &amp; checks'!$Y$6,UsefulSeries!$O176,0):OFFSET('Useful matrices &amp; checks'!$Z$7,UsefulSeries!$O176,0),OFFSET('SS Taylor expansion'!$AE$6,UsefulSeries!$O176,0):OFFSET('SS Taylor expansion'!$AE$7,UsefulSeries!$O176,0)))+TRANSPOSE(MMULT(OFFSET('Useful matrices &amp; checks'!$AC$6,UsefulSeries!$O176,0):OFFSET('Useful matrices &amp; checks'!$AD$7,UsefulSeries!$O176,0),TRANSPOSE(B184:C184)))</f>
        <v>-2.2330493957557003E-4</v>
      </c>
      <c r="C185" s="29">
        <f ca="1"/>
        <v>3.0400407894347396E-4</v>
      </c>
      <c r="D185" s="29">
        <f t="array" aca="1" ref="D185:E185" ca="1">TRANSPOSE(MMULT(OFFSET('Useful matrices &amp; checks'!$Y$6,UsefulSeries!$O176,0):OFFSET('Useful matrices &amp; checks'!$Z$7,UsefulSeries!$O176,0),OFFSET('SS Taylor expansion'!$AF$6,UsefulSeries!$O176,0):OFFSET('SS Taylor expansion'!$AF$7,UsefulSeries!$O176,0)))+TRANSPOSE(MMULT(OFFSET('Useful matrices &amp; checks'!$AC$6,UsefulSeries!$O176,0):OFFSET('Useful matrices &amp; checks'!$AD$7,UsefulSeries!$O176,0),TRANSPOSE(D184:E184)))</f>
        <v>-5.2774978604929303E-4</v>
      </c>
      <c r="E185" s="29">
        <f ca="1"/>
        <v>9.9248495087526123E-6</v>
      </c>
      <c r="F185" s="29">
        <f t="array" aca="1" ref="F185:G185" ca="1">TRANSPOSE(MMULT(OFFSET('Useful matrices &amp; checks'!$Y$6,UsefulSeries!$O176,0):OFFSET('Useful matrices &amp; checks'!$Z$7,UsefulSeries!$O176,0),OFFSET('SS Taylor expansion'!$AG$6,UsefulSeries!$O176,0):OFFSET('SS Taylor expansion'!$AG$7,UsefulSeries!$O176,0)))+TRANSPOSE(MMULT(OFFSET('Useful matrices &amp; checks'!$AC$6,UsefulSeries!$O176,0):OFFSET('Useful matrices &amp; checks'!$AD$7,UsefulSeries!$O176,0),TRANSPOSE(F184:G184)))</f>
        <v>4.7770359356687545E-4</v>
      </c>
      <c r="G185" s="29">
        <f ca="1"/>
        <v>-4.1133044321844763E-4</v>
      </c>
      <c r="H185" s="29">
        <f t="array" aca="1" ref="H185:I185" ca="1">TRANSPOSE(MMULT(OFFSET('Useful matrices &amp; checks'!$Y$6,UsefulSeries!$O176,0):OFFSET('Useful matrices &amp; checks'!$Z$7,UsefulSeries!$O176,0),OFFSET('SS Taylor expansion'!$AH$6,UsefulSeries!$O176,0):OFFSET('SS Taylor expansion'!$AH$7,UsefulSeries!$O176,0)))+TRANSPOSE(MMULT(OFFSET('Useful matrices &amp; checks'!$AC$6,UsefulSeries!$O176,0):OFFSET('Useful matrices &amp; checks'!$AD$7,UsefulSeries!$O176,0),TRANSPOSE(H184:I184)))</f>
        <v>-1.7724849852421477E-4</v>
      </c>
      <c r="I185" s="29">
        <f ca="1"/>
        <v>-5.2930102090650063E-4</v>
      </c>
      <c r="J185" s="29">
        <f t="array" aca="1" ref="J185:K185" ca="1">TRANSPOSE(MMULT(OFFSET('Useful matrices &amp; checks'!$Y$6,UsefulSeries!$O176,0):OFFSET('Useful matrices &amp; checks'!$Z$7,UsefulSeries!$O176,0),OFFSET('SS Taylor expansion'!$AI$6,UsefulSeries!$O176,0):OFFSET('SS Taylor expansion'!$AI$7,UsefulSeries!$O176,0)))+TRANSPOSE(MMULT(OFFSET('Useful matrices &amp; checks'!$AC$6,UsefulSeries!$O176,0):OFFSET('Useful matrices &amp; checks'!$AD$7,UsefulSeries!$O176,0),TRANSPOSE(J184:K184)))</f>
        <v>7.7423579037528396E-5</v>
      </c>
      <c r="K185" s="29">
        <f ca="1"/>
        <v>-6.6909142359971914E-6</v>
      </c>
      <c r="L185" s="29">
        <f t="array" aca="1" ref="L185:M185" ca="1">TRANSPOSE(MMULT(OFFSET('Useful matrices &amp; checks'!$Y$6,UsefulSeries!$O176,0):OFFSET('Useful matrices &amp; checks'!$Z$7,UsefulSeries!$O176,0),OFFSET('SS Taylor expansion'!$AJ$6,UsefulSeries!$O176,0):OFFSET('SS Taylor expansion'!$AJ$7,UsefulSeries!$O176,0)))+TRANSPOSE(MMULT(OFFSET('Useful matrices &amp; checks'!$AC$6,UsefulSeries!$O176,0):OFFSET('Useful matrices &amp; checks'!$AD$7,UsefulSeries!$O176,0),TRANSPOSE(L184:M184)))</f>
        <v>3.6079228949134395E-4</v>
      </c>
      <c r="M185" s="29">
        <f ca="1"/>
        <v>-8.5030200714637528E-5</v>
      </c>
      <c r="N185" s="39">
        <f t="array" aca="1" ref="N185:O185" ca="1">TRANSPOSE(MMULT(OFFSET('Useful matrices &amp; checks'!$AC$6,UsefulSeries!$O176,0):OFFSET('Useful matrices &amp; checks'!$AD$7,UsefulSeries!$O176,0),TRANSPOSE(N184:O184)))</f>
        <v>1.5985595023896194E-8</v>
      </c>
      <c r="O185" s="39">
        <f ca="1"/>
        <v>-7.0082879809408713E-10</v>
      </c>
      <c r="P185" s="39">
        <f t="shared" ca="1" si="8"/>
        <v>-6.2094077994800283E-4</v>
      </c>
      <c r="Q185" s="39">
        <f t="shared" ca="1" si="9"/>
        <v>2.4342242079346452E-5</v>
      </c>
      <c r="R185" s="29"/>
      <c r="S185" s="29">
        <f>'Flow probs &amp; rates'!E178-'Flow probs &amp; rates'!E177</f>
        <v>-6.3330855640630901E-4</v>
      </c>
      <c r="T185" s="29">
        <f>'Flow probs &amp; rates'!F178-'Flow probs &amp; rates'!F177</f>
        <v>-6.9408210937280806E-4</v>
      </c>
      <c r="U185" s="29">
        <f>'Flow probs &amp; rates'!H178-'Flow probs &amp; rates'!H177</f>
        <v>-1.8178279311471812E-4</v>
      </c>
      <c r="V185" s="29"/>
      <c r="W185" s="29">
        <f ca="1">(1-'Flow probs &amp; rates'!$H177)*'Output - Variance decomp.'!C185/('Flow probs &amp; rates'!$E177+'Flow probs &amp; rates'!$F177)-'Flow probs &amp; rates'!$H177*'Output - Variance decomp.'!B185/('Flow probs &amp; rates'!$E177+'Flow probs &amp; rates'!$F177)</f>
        <v>4.5325080343567046E-4</v>
      </c>
      <c r="X185" s="29">
        <f ca="1">(1-'Flow probs &amp; rates'!$H177)*'Output - Variance decomp.'!E185/('Flow probs &amp; rates'!$E177+'Flow probs &amp; rates'!$F177)-'Flow probs &amp; rates'!$H177*'Output - Variance decomp.'!D185/('Flow probs &amp; rates'!$E177+'Flow probs &amp; rates'!$F177)</f>
        <v>5.7577842264313613E-5</v>
      </c>
      <c r="Y185" s="29">
        <f ca="1">(1-'Flow probs &amp; rates'!$H177)*'Output - Variance decomp.'!G185/('Flow probs &amp; rates'!$E177+'Flow probs &amp; rates'!$F177)-'Flow probs &amp; rates'!$H177*'Output - Variance decomp.'!F185/('Flow probs &amp; rates'!$E177+'Flow probs &amp; rates'!$F177)</f>
        <v>-6.2769842298747533E-4</v>
      </c>
      <c r="Z185" s="29">
        <f ca="1">(1-'Flow probs &amp; rates'!$H177)*'Output - Variance decomp.'!I185/('Flow probs &amp; rates'!$E177+'Flow probs &amp; rates'!$F177)-'Flow probs &amp; rates'!$H177*'Output - Variance decomp.'!H185/('Flow probs &amp; rates'!$E177+'Flow probs &amp; rates'!$F177)</f>
        <v>-7.4262677106370022E-4</v>
      </c>
      <c r="AA185" s="29">
        <f ca="1">(1-'Flow probs &amp; rates'!$H177)*'Output - Variance decomp.'!K185/('Flow probs &amp; rates'!$E177+'Flow probs &amp; rates'!$F177)-'Flow probs &amp; rates'!$H177*'Output - Variance decomp.'!J185/('Flow probs &amp; rates'!$E177+'Flow probs &amp; rates'!$F177)</f>
        <v>-1.5935777367565612E-5</v>
      </c>
      <c r="AB185" s="29">
        <f ca="1">(1-'Flow probs &amp; rates'!$H177)*'Output - Variance decomp.'!M185/('Flow probs &amp; rates'!$E177+'Flow probs &amp; rates'!$F177)-'Flow probs &amp; rates'!$H177*'Output - Variance decomp.'!L185/('Flow probs &amp; rates'!$E177+'Flow probs &amp; rates'!$F177)</f>
        <v>-1.5129695003224925E-4</v>
      </c>
      <c r="AC185" s="29">
        <f ca="1">(1-'Flow probs &amp; rates'!$H177)*'Output - Variance decomp.'!O185/('Flow probs &amp; rates'!$E177+'Flow probs &amp; rates'!$F177)-'Flow probs &amp; rates'!$H177*'Output - Variance decomp.'!N185/('Flow probs &amp; rates'!$E177+'Flow probs &amp; rates'!$F177)</f>
        <v>-2.316554171116607E-9</v>
      </c>
      <c r="AD185" s="29">
        <f t="shared" ca="1" si="7"/>
        <v>8.4494879919045935E-4</v>
      </c>
    </row>
    <row r="186" spans="1:30" x14ac:dyDescent="0.35">
      <c r="A186" s="2" t="s">
        <v>234</v>
      </c>
      <c r="B186" s="29">
        <f t="array" aca="1" ref="B186:C186" ca="1">TRANSPOSE(MMULT(OFFSET('Useful matrices &amp; checks'!$Y$6,UsefulSeries!$O177,0):OFFSET('Useful matrices &amp; checks'!$Z$7,UsefulSeries!$O177,0),OFFSET('SS Taylor expansion'!$AE$6,UsefulSeries!$O177,0):OFFSET('SS Taylor expansion'!$AE$7,UsefulSeries!$O177,0)))+TRANSPOSE(MMULT(OFFSET('Useful matrices &amp; checks'!$AC$6,UsefulSeries!$O177,0):OFFSET('Useful matrices &amp; checks'!$AD$7,UsefulSeries!$O177,0),TRANSPOSE(B185:C185)))</f>
        <v>-2.281301956707793E-4</v>
      </c>
      <c r="C186" s="29">
        <f ca="1"/>
        <v>2.4691115780228539E-4</v>
      </c>
      <c r="D186" s="29">
        <f t="array" aca="1" ref="D186:E186" ca="1">TRANSPOSE(MMULT(OFFSET('Useful matrices &amp; checks'!$Y$6,UsefulSeries!$O177,0):OFFSET('Useful matrices &amp; checks'!$Z$7,UsefulSeries!$O177,0),OFFSET('SS Taylor expansion'!$AF$6,UsefulSeries!$O177,0):OFFSET('SS Taylor expansion'!$AF$7,UsefulSeries!$O177,0)))+TRANSPOSE(MMULT(OFFSET('Useful matrices &amp; checks'!$AC$6,UsefulSeries!$O177,0):OFFSET('Useful matrices &amp; checks'!$AD$7,UsefulSeries!$O177,0),TRANSPOSE(D185:E185)))</f>
        <v>-7.090148495625465E-4</v>
      </c>
      <c r="E186" s="29">
        <f ca="1"/>
        <v>1.4622884822599284E-5</v>
      </c>
      <c r="F186" s="29">
        <f t="array" aca="1" ref="F186:G186" ca="1">TRANSPOSE(MMULT(OFFSET('Useful matrices &amp; checks'!$Y$6,UsefulSeries!$O177,0):OFFSET('Useful matrices &amp; checks'!$Z$7,UsefulSeries!$O177,0),OFFSET('SS Taylor expansion'!$AG$6,UsefulSeries!$O177,0):OFFSET('SS Taylor expansion'!$AG$7,UsefulSeries!$O177,0)))+TRANSPOSE(MMULT(OFFSET('Useful matrices &amp; checks'!$AC$6,UsefulSeries!$O177,0):OFFSET('Useful matrices &amp; checks'!$AD$7,UsefulSeries!$O177,0),TRANSPOSE(F185:G185)))</f>
        <v>4.7311999736293143E-4</v>
      </c>
      <c r="G186" s="29">
        <f ca="1"/>
        <v>-3.3455837980796523E-4</v>
      </c>
      <c r="H186" s="29">
        <f t="array" aca="1" ref="H186:I186" ca="1">TRANSPOSE(MMULT(OFFSET('Useful matrices &amp; checks'!$Y$6,UsefulSeries!$O177,0):OFFSET('Useful matrices &amp; checks'!$Z$7,UsefulSeries!$O177,0),OFFSET('SS Taylor expansion'!$AH$6,UsefulSeries!$O177,0):OFFSET('SS Taylor expansion'!$AH$7,UsefulSeries!$O177,0)))+TRANSPOSE(MMULT(OFFSET('Useful matrices &amp; checks'!$AC$6,UsefulSeries!$O177,0):OFFSET('Useful matrices &amp; checks'!$AD$7,UsefulSeries!$O177,0),TRANSPOSE(H185:I185)))</f>
        <v>-2.5135345537451935E-4</v>
      </c>
      <c r="I186" s="29">
        <f ca="1"/>
        <v>-1.1352719199774785E-4</v>
      </c>
      <c r="J186" s="29">
        <f t="array" aca="1" ref="J186:K186" ca="1">TRANSPOSE(MMULT(OFFSET('Useful matrices &amp; checks'!$Y$6,UsefulSeries!$O177,0):OFFSET('Useful matrices &amp; checks'!$Z$7,UsefulSeries!$O177,0),OFFSET('SS Taylor expansion'!$AI$6,UsefulSeries!$O177,0):OFFSET('SS Taylor expansion'!$AI$7,UsefulSeries!$O177,0)))+TRANSPOSE(MMULT(OFFSET('Useful matrices &amp; checks'!$AC$6,UsefulSeries!$O177,0):OFFSET('Useful matrices &amp; checks'!$AD$7,UsefulSeries!$O177,0),TRANSPOSE(J185:K185)))</f>
        <v>-1.3191300741550698E-4</v>
      </c>
      <c r="K186" s="29">
        <f ca="1"/>
        <v>-2.7287195037385144E-6</v>
      </c>
      <c r="L186" s="29">
        <f t="array" aca="1" ref="L186:M186" ca="1">TRANSPOSE(MMULT(OFFSET('Useful matrices &amp; checks'!$Y$6,UsefulSeries!$O177,0):OFFSET('Useful matrices &amp; checks'!$Z$7,UsefulSeries!$O177,0),OFFSET('SS Taylor expansion'!$AJ$6,UsefulSeries!$O177,0):OFFSET('SS Taylor expansion'!$AJ$7,UsefulSeries!$O177,0)))+TRANSPOSE(MMULT(OFFSET('Useful matrices &amp; checks'!$AC$6,UsefulSeries!$O177,0):OFFSET('Useful matrices &amp; checks'!$AD$7,UsefulSeries!$O177,0),TRANSPOSE(L185:M185)))</f>
        <v>3.099130965880057E-4</v>
      </c>
      <c r="M186" s="29">
        <f ca="1"/>
        <v>-1.520104487151706E-4</v>
      </c>
      <c r="N186" s="39">
        <f t="array" aca="1" ref="N186:O186" ca="1">TRANSPOSE(MMULT(OFFSET('Useful matrices &amp; checks'!$AC$6,UsefulSeries!$O177,0):OFFSET('Useful matrices &amp; checks'!$AD$7,UsefulSeries!$O177,0),TRANSPOSE(N185:O185)))</f>
        <v>1.5010893548438028E-8</v>
      </c>
      <c r="O186" s="39">
        <f ca="1"/>
        <v>-6.0536557508782402E-10</v>
      </c>
      <c r="P186" s="39">
        <f t="shared" ca="1" si="8"/>
        <v>-5.8228930491446623E-4</v>
      </c>
      <c r="Q186" s="39">
        <f t="shared" ca="1" si="9"/>
        <v>1.7854551170633919E-5</v>
      </c>
      <c r="R186" s="29"/>
      <c r="S186" s="29">
        <f>'Flow probs &amp; rates'!E179-'Flow probs &amp; rates'!E178</f>
        <v>-1.1196527080933327E-3</v>
      </c>
      <c r="T186" s="29">
        <f>'Flow probs &amp; rates'!F179-'Flow probs &amp; rates'!F178</f>
        <v>-3.2343675159467872E-4</v>
      </c>
      <c r="U186" s="29">
        <f>'Flow probs &amp; rates'!H179-'Flow probs &amp; rates'!H178</f>
        <v>-2.0410202834809238E-4</v>
      </c>
      <c r="V186" s="29"/>
      <c r="W186" s="29">
        <f ca="1">(1-'Flow probs &amp; rates'!$H178)*'Output - Variance decomp.'!C186/('Flow probs &amp; rates'!$E178+'Flow probs &amp; rates'!$F178)-'Flow probs &amp; rates'!$H178*'Output - Variance decomp.'!B186/('Flow probs &amp; rates'!$E178+'Flow probs &amp; rates'!$F178)</f>
        <v>3.727262597044702E-4</v>
      </c>
      <c r="X186" s="29">
        <f ca="1">(1-'Flow probs &amp; rates'!$H178)*'Output - Variance decomp.'!E186/('Flow probs &amp; rates'!$E178+'Flow probs &amp; rates'!$F178)-'Flow probs &amp; rates'!$H178*'Output - Variance decomp.'!D186/('Flow probs &amp; rates'!$E178+'Flow probs &amp; rates'!$F178)</f>
        <v>7.9166223838269894E-5</v>
      </c>
      <c r="Y186" s="29">
        <f ca="1">(1-'Flow probs &amp; rates'!$H178)*'Output - Variance decomp.'!G186/('Flow probs &amp; rates'!$E178+'Flow probs &amp; rates'!$F178)-'Flow probs &amp; rates'!$H178*'Output - Variance decomp.'!F186/('Flow probs &amp; rates'!$E178+'Flow probs &amp; rates'!$F178)</f>
        <v>-5.1849777017664656E-4</v>
      </c>
      <c r="Z186" s="29">
        <f ca="1">(1-'Flow probs &amp; rates'!$H178)*'Output - Variance decomp.'!I186/('Flow probs &amp; rates'!$E178+'Flow probs &amp; rates'!$F178)-'Flow probs &amp; rates'!$H178*'Output - Variance decomp.'!H186/('Flow probs &amp; rates'!$E178+'Flow probs &amp; rates'!$F178)</f>
        <v>-1.4213240511401747E-4</v>
      </c>
      <c r="AA186" s="29">
        <f ca="1">(1-'Flow probs &amp; rates'!$H178)*'Output - Variance decomp.'!K186/('Flow probs &amp; rates'!$E178+'Flow probs &amp; rates'!$F178)-'Flow probs &amp; rates'!$H178*'Output - Variance decomp.'!J186/('Flow probs &amp; rates'!$E178+'Flow probs &amp; rates'!$F178)</f>
        <v>6.9162007618675308E-6</v>
      </c>
      <c r="AB186" s="29">
        <f ca="1">(1-'Flow probs &amp; rates'!$H178)*'Output - Variance decomp.'!M186/('Flow probs &amp; rates'!$E178+'Flow probs &amp; rates'!$F178)-'Flow probs &amp; rates'!$H178*'Output - Variance decomp.'!L186/('Flow probs &amp; rates'!$E178+'Flow probs &amp; rates'!$F178)</f>
        <v>-2.4337926608510309E-4</v>
      </c>
      <c r="AC186" s="29">
        <f ca="1">(1-'Flow probs &amp; rates'!$H178)*'Output - Variance decomp.'!O186/('Flow probs &amp; rates'!$E178+'Flow probs &amp; rates'!$F178)-'Flow probs &amp; rates'!$H178*'Output - Variance decomp.'!N186/('Flow probs &amp; rates'!$E178+'Flow probs &amp; rates'!$F178)</f>
        <v>-2.1001259841835343E-9</v>
      </c>
      <c r="AD186" s="29">
        <f t="shared" ca="1" si="7"/>
        <v>2.411008288490513E-4</v>
      </c>
    </row>
    <row r="187" spans="1:30" x14ac:dyDescent="0.35">
      <c r="A187" s="2" t="s">
        <v>235</v>
      </c>
      <c r="B187" s="29">
        <f t="array" aca="1" ref="B187:C187" ca="1">TRANSPOSE(MMULT(OFFSET('Useful matrices &amp; checks'!$Y$6,UsefulSeries!$O178,0):OFFSET('Useful matrices &amp; checks'!$Z$7,UsefulSeries!$O178,0),OFFSET('SS Taylor expansion'!$AE$6,UsefulSeries!$O178,0):OFFSET('SS Taylor expansion'!$AE$7,UsefulSeries!$O178,0)))+TRANSPOSE(MMULT(OFFSET('Useful matrices &amp; checks'!$AC$6,UsefulSeries!$O178,0):OFFSET('Useful matrices &amp; checks'!$AD$7,UsefulSeries!$O178,0),TRANSPOSE(B186:C186)))</f>
        <v>7.3171061181275427E-5</v>
      </c>
      <c r="C187" s="29">
        <f ca="1"/>
        <v>-6.5989888590546164E-5</v>
      </c>
      <c r="D187" s="29">
        <f t="array" aca="1" ref="D187:E187" ca="1">TRANSPOSE(MMULT(OFFSET('Useful matrices &amp; checks'!$Y$6,UsefulSeries!$O178,0):OFFSET('Useful matrices &amp; checks'!$Z$7,UsefulSeries!$O178,0),OFFSET('SS Taylor expansion'!$AF$6,UsefulSeries!$O178,0):OFFSET('SS Taylor expansion'!$AF$7,UsefulSeries!$O178,0)))+TRANSPOSE(MMULT(OFFSET('Useful matrices &amp; checks'!$AC$6,UsefulSeries!$O178,0):OFFSET('Useful matrices &amp; checks'!$AD$7,UsefulSeries!$O178,0),TRANSPOSE(D186:E186)))</f>
        <v>-2.6563930592368512E-4</v>
      </c>
      <c r="E187" s="29">
        <f ca="1"/>
        <v>3.2935313490011316E-6</v>
      </c>
      <c r="F187" s="29">
        <f t="array" aca="1" ref="F187:G187" ca="1">TRANSPOSE(MMULT(OFFSET('Useful matrices &amp; checks'!$Y$6,UsefulSeries!$O178,0):OFFSET('Useful matrices &amp; checks'!$Z$7,UsefulSeries!$O178,0),OFFSET('SS Taylor expansion'!$AG$6,UsefulSeries!$O178,0):OFFSET('SS Taylor expansion'!$AG$7,UsefulSeries!$O178,0)))+TRANSPOSE(MMULT(OFFSET('Useful matrices &amp; checks'!$AC$6,UsefulSeries!$O178,0):OFFSET('Useful matrices &amp; checks'!$AD$7,UsefulSeries!$O178,0),TRANSPOSE(F186:G186)))</f>
        <v>3.4706188891178334E-4</v>
      </c>
      <c r="G187" s="29">
        <f ca="1"/>
        <v>-1.5202253677249757E-4</v>
      </c>
      <c r="H187" s="29">
        <f t="array" aca="1" ref="H187:I187" ca="1">TRANSPOSE(MMULT(OFFSET('Useful matrices &amp; checks'!$Y$6,UsefulSeries!$O178,0):OFFSET('Useful matrices &amp; checks'!$Z$7,UsefulSeries!$O178,0),OFFSET('SS Taylor expansion'!$AH$6,UsefulSeries!$O178,0):OFFSET('SS Taylor expansion'!$AH$7,UsefulSeries!$O178,0)))+TRANSPOSE(MMULT(OFFSET('Useful matrices &amp; checks'!$AC$6,UsefulSeries!$O178,0):OFFSET('Useful matrices &amp; checks'!$AD$7,UsefulSeries!$O178,0),TRANSPOSE(H186:I186)))</f>
        <v>-1.7762733323828915E-4</v>
      </c>
      <c r="I187" s="29">
        <f ca="1"/>
        <v>4.6124390491127207E-4</v>
      </c>
      <c r="J187" s="29">
        <f t="array" aca="1" ref="J187:K187" ca="1">TRANSPOSE(MMULT(OFFSET('Useful matrices &amp; checks'!$Y$6,UsefulSeries!$O178,0):OFFSET('Useful matrices &amp; checks'!$Z$7,UsefulSeries!$O178,0),OFFSET('SS Taylor expansion'!$AI$6,UsefulSeries!$O178,0):OFFSET('SS Taylor expansion'!$AI$7,UsefulSeries!$O178,0)))+TRANSPOSE(MMULT(OFFSET('Useful matrices &amp; checks'!$AC$6,UsefulSeries!$O178,0):OFFSET('Useful matrices &amp; checks'!$AD$7,UsefulSeries!$O178,0),TRANSPOSE(J186:K186)))</f>
        <v>6.6106595028768596E-4</v>
      </c>
      <c r="K187" s="29">
        <f ca="1"/>
        <v>1.6977026506654771E-5</v>
      </c>
      <c r="L187" s="29">
        <f t="array" aca="1" ref="L187:M187" ca="1">TRANSPOSE(MMULT(OFFSET('Useful matrices &amp; checks'!$Y$6,UsefulSeries!$O178,0):OFFSET('Useful matrices &amp; checks'!$Z$7,UsefulSeries!$O178,0),OFFSET('SS Taylor expansion'!$AJ$6,UsefulSeries!$O178,0):OFFSET('SS Taylor expansion'!$AJ$7,UsefulSeries!$O178,0)))+TRANSPOSE(MMULT(OFFSET('Useful matrices &amp; checks'!$AC$6,UsefulSeries!$O178,0):OFFSET('Useful matrices &amp; checks'!$AD$7,UsefulSeries!$O178,0),TRANSPOSE(L186:M186)))</f>
        <v>3.3958629244794754E-4</v>
      </c>
      <c r="M187" s="29">
        <f ca="1"/>
        <v>3.4280436277418715E-4</v>
      </c>
      <c r="N187" s="39">
        <f t="array" aca="1" ref="N187:O187" ca="1">TRANSPOSE(MMULT(OFFSET('Useful matrices &amp; checks'!$AC$6,UsefulSeries!$O178,0):OFFSET('Useful matrices &amp; checks'!$AD$7,UsefulSeries!$O178,0),TRANSPOSE(N186:O186)))</f>
        <v>1.4438622104104147E-8</v>
      </c>
      <c r="O187" s="39">
        <f ca="1"/>
        <v>2.8045832457675563E-12</v>
      </c>
      <c r="P187" s="39">
        <f t="shared" ca="1" si="8"/>
        <v>-5.8495581903906645E-4</v>
      </c>
      <c r="Q187" s="39">
        <f t="shared" ca="1" si="9"/>
        <v>-4.8392937544653823E-5</v>
      </c>
      <c r="R187" s="29"/>
      <c r="S187" s="29">
        <f>'Flow probs &amp; rates'!E180-'Flow probs &amp; rates'!E179</f>
        <v>3.9267717324975582E-4</v>
      </c>
      <c r="T187" s="29">
        <f>'Flow probs &amp; rates'!F180-'Flow probs &amp; rates'!F179</f>
        <v>5.579134654380008E-4</v>
      </c>
      <c r="U187" s="29">
        <f>'Flow probs &amp; rates'!H180-'Flow probs &amp; rates'!H179</f>
        <v>-6.2606047596495962E-5</v>
      </c>
      <c r="V187" s="29"/>
      <c r="W187" s="29">
        <f ca="1">(1-'Flow probs &amp; rates'!$H179)*'Output - Variance decomp.'!C187/('Flow probs &amp; rates'!$E179+'Flow probs &amp; rates'!$F179)-'Flow probs &amp; rates'!$H179*'Output - Variance decomp.'!B187/('Flow probs &amp; rates'!$E179+'Flow probs &amp; rates'!$F179)</f>
        <v>-1.0083530820509534E-4</v>
      </c>
      <c r="X187" s="29">
        <f ca="1">(1-'Flow probs &amp; rates'!$H179)*'Output - Variance decomp.'!E187/('Flow probs &amp; rates'!$E179+'Flow probs &amp; rates'!$F179)-'Flow probs &amp; rates'!$H179*'Output - Variance decomp.'!D187/('Flow probs &amp; rates'!$E179+'Flow probs &amp; rates'!$F179)</f>
        <v>2.650443913880934E-5</v>
      </c>
      <c r="Y187" s="29">
        <f ca="1">(1-'Flow probs &amp; rates'!$H179)*'Output - Variance decomp.'!G187/('Flow probs &amp; rates'!$E179+'Flow probs &amp; rates'!$F179)-'Flow probs &amp; rates'!$H179*'Output - Variance decomp.'!F187/('Flow probs &amp; rates'!$E179+'Flow probs &amp; rates'!$F179)</f>
        <v>-2.4692583930040603E-4</v>
      </c>
      <c r="Z187" s="29">
        <f ca="1">(1-'Flow probs &amp; rates'!$H179)*'Output - Variance decomp.'!I187/('Flow probs &amp; rates'!$E179+'Flow probs &amp; rates'!$F179)-'Flow probs &amp; rates'!$H179*'Output - Variance decomp.'!H187/('Flow probs &amp; rates'!$E179+'Flow probs &amp; rates'!$F179)</f>
        <v>6.7744177340380463E-4</v>
      </c>
      <c r="AA187" s="29">
        <f ca="1">(1-'Flow probs &amp; rates'!$H179)*'Output - Variance decomp.'!K187/('Flow probs &amp; rates'!$E179+'Flow probs &amp; rates'!$F179)-'Flow probs &amp; rates'!$H179*'Output - Variance decomp.'!J187/('Flow probs &amp; rates'!$E179+'Flow probs &amp; rates'!$F179)</f>
        <v>-2.9780402000839378E-5</v>
      </c>
      <c r="AB187" s="29">
        <f ca="1">(1-'Flow probs &amp; rates'!$H179)*'Output - Variance decomp.'!M187/('Flow probs &amp; rates'!$E179+'Flow probs &amp; rates'!$F179)-'Flow probs &amp; rates'!$H179*'Output - Variance decomp.'!L187/('Flow probs &amp; rates'!$E179+'Flow probs &amp; rates'!$F179)</f>
        <v>4.6483507901850184E-4</v>
      </c>
      <c r="AC187" s="29">
        <f ca="1">(1-'Flow probs &amp; rates'!$H179)*'Output - Variance decomp.'!O187/('Flow probs &amp; rates'!$E179+'Flow probs &amp; rates'!$F179)-'Flow probs &amp; rates'!$H179*'Output - Variance decomp.'!N187/('Flow probs &amp; rates'!$E179+'Flow probs &amp; rates'!$F179)</f>
        <v>-1.1793203014013994E-9</v>
      </c>
      <c r="AD187" s="29">
        <f t="shared" ca="1" si="7"/>
        <v>-8.5384461033096966E-4</v>
      </c>
    </row>
    <row r="188" spans="1:30" x14ac:dyDescent="0.35">
      <c r="A188" s="2" t="s">
        <v>236</v>
      </c>
      <c r="B188" s="29">
        <f t="array" aca="1" ref="B188:C188" ca="1">TRANSPOSE(MMULT(OFFSET('Useful matrices &amp; checks'!$Y$6,UsefulSeries!$O179,0):OFFSET('Useful matrices &amp; checks'!$Z$7,UsefulSeries!$O179,0),OFFSET('SS Taylor expansion'!$AE$6,UsefulSeries!$O179,0):OFFSET('SS Taylor expansion'!$AE$7,UsefulSeries!$O179,0)))+TRANSPOSE(MMULT(OFFSET('Useful matrices &amp; checks'!$AC$6,UsefulSeries!$O179,0):OFFSET('Useful matrices &amp; checks'!$AD$7,UsefulSeries!$O179,0),TRANSPOSE(B187:C187)))</f>
        <v>5.0126425680263652E-4</v>
      </c>
      <c r="C188" s="29">
        <f ca="1"/>
        <v>-4.5010848825570898E-4</v>
      </c>
      <c r="D188" s="29">
        <f t="array" aca="1" ref="D188:E188" ca="1">TRANSPOSE(MMULT(OFFSET('Useful matrices &amp; checks'!$Y$6,UsefulSeries!$O179,0):OFFSET('Useful matrices &amp; checks'!$Z$7,UsefulSeries!$O179,0),OFFSET('SS Taylor expansion'!$AF$6,UsefulSeries!$O179,0):OFFSET('SS Taylor expansion'!$AF$7,UsefulSeries!$O179,0)))+TRANSPOSE(MMULT(OFFSET('Useful matrices &amp; checks'!$AC$6,UsefulSeries!$O179,0):OFFSET('Useful matrices &amp; checks'!$AD$7,UsefulSeries!$O179,0),TRANSPOSE(D187:E187)))</f>
        <v>1.2314958197539411E-4</v>
      </c>
      <c r="E188" s="29">
        <f ca="1"/>
        <v>3.482311321820589E-7</v>
      </c>
      <c r="F188" s="29">
        <f t="array" aca="1" ref="F188:G188" ca="1">TRANSPOSE(MMULT(OFFSET('Useful matrices &amp; checks'!$Y$6,UsefulSeries!$O179,0):OFFSET('Useful matrices &amp; checks'!$Z$7,UsefulSeries!$O179,0),OFFSET('SS Taylor expansion'!$AG$6,UsefulSeries!$O179,0):OFFSET('SS Taylor expansion'!$AG$7,UsefulSeries!$O179,0)))+TRANSPOSE(MMULT(OFFSET('Useful matrices &amp; checks'!$AC$6,UsefulSeries!$O179,0):OFFSET('Useful matrices &amp; checks'!$AD$7,UsefulSeries!$O179,0),TRANSPOSE(F187:G187)))</f>
        <v>3.6938221541536141E-4</v>
      </c>
      <c r="G188" s="29">
        <f ca="1"/>
        <v>-1.6537249572601948E-4</v>
      </c>
      <c r="H188" s="29">
        <f t="array" aca="1" ref="H188:I188" ca="1">TRANSPOSE(MMULT(OFFSET('Useful matrices &amp; checks'!$Y$6,UsefulSeries!$O179,0):OFFSET('Useful matrices &amp; checks'!$Z$7,UsefulSeries!$O179,0),OFFSET('SS Taylor expansion'!$AH$6,UsefulSeries!$O179,0):OFFSET('SS Taylor expansion'!$AH$7,UsefulSeries!$O179,0)))+TRANSPOSE(MMULT(OFFSET('Useful matrices &amp; checks'!$AC$6,UsefulSeries!$O179,0):OFFSET('Useful matrices &amp; checks'!$AD$7,UsefulSeries!$O179,0),TRANSPOSE(H187:I187)))</f>
        <v>-5.8072672228900958E-5</v>
      </c>
      <c r="I188" s="29">
        <f ca="1"/>
        <v>3.5656369677063252E-4</v>
      </c>
      <c r="J188" s="29">
        <f t="array" aca="1" ref="J188:K188" ca="1">TRANSPOSE(MMULT(OFFSET('Useful matrices &amp; checks'!$Y$6,UsefulSeries!$O179,0):OFFSET('Useful matrices &amp; checks'!$Z$7,UsefulSeries!$O179,0),OFFSET('SS Taylor expansion'!$AI$6,UsefulSeries!$O179,0):OFFSET('SS Taylor expansion'!$AI$7,UsefulSeries!$O179,0)))+TRANSPOSE(MMULT(OFFSET('Useful matrices &amp; checks'!$AC$6,UsefulSeries!$O179,0):OFFSET('Useful matrices &amp; checks'!$AD$7,UsefulSeries!$O179,0),TRANSPOSE(J187:K187)))</f>
        <v>8.9267074985381774E-4</v>
      </c>
      <c r="K188" s="29">
        <f ca="1"/>
        <v>-1.1418644595584928E-5</v>
      </c>
      <c r="L188" s="29">
        <f t="array" aca="1" ref="L188:M188" ca="1">TRANSPOSE(MMULT(OFFSET('Useful matrices &amp; checks'!$Y$6,UsefulSeries!$O179,0):OFFSET('Useful matrices &amp; checks'!$Z$7,UsefulSeries!$O179,0),OFFSET('SS Taylor expansion'!$AJ$6,UsefulSeries!$O179,0):OFFSET('SS Taylor expansion'!$AJ$7,UsefulSeries!$O179,0)))+TRANSPOSE(MMULT(OFFSET('Useful matrices &amp; checks'!$AC$6,UsefulSeries!$O179,0):OFFSET('Useful matrices &amp; checks'!$AD$7,UsefulSeries!$O179,0),TRANSPOSE(L187:M187)))</f>
        <v>3.1232275858552515E-4</v>
      </c>
      <c r="M188" s="29">
        <f ca="1"/>
        <v>-3.4692593149809902E-4</v>
      </c>
      <c r="N188" s="39">
        <f t="array" aca="1" ref="N188:O188" ca="1">TRANSPOSE(MMULT(OFFSET('Useful matrices &amp; checks'!$AC$6,UsefulSeries!$O179,0):OFFSET('Useful matrices &amp; checks'!$AD$7,UsefulSeries!$O179,0),TRANSPOSE(N187:O187)))</f>
        <v>1.3532891850053597E-8</v>
      </c>
      <c r="O188" s="39">
        <f ca="1"/>
        <v>-3.3788181425624448E-10</v>
      </c>
      <c r="P188" s="39">
        <f t="shared" ca="1" si="8"/>
        <v>-5.5600142315306877E-4</v>
      </c>
      <c r="Q188" s="39">
        <f t="shared" ca="1" si="9"/>
        <v>5.2545462185077488E-6</v>
      </c>
      <c r="R188" s="29"/>
      <c r="S188" s="29">
        <f>'Flow probs &amp; rates'!E181-'Flow probs &amp; rates'!E180</f>
        <v>1.5847290001426151E-3</v>
      </c>
      <c r="T188" s="29">
        <f>'Flow probs &amp; rates'!F181-'Flow probs &amp; rates'!F180</f>
        <v>-6.1165942383590438E-4</v>
      </c>
      <c r="U188" s="29">
        <f>'Flow probs &amp; rates'!H181-'Flow probs &amp; rates'!H180</f>
        <v>-6.5214827948352483E-4</v>
      </c>
      <c r="V188" s="29"/>
      <c r="W188" s="29">
        <f ca="1">(1-'Flow probs &amp; rates'!$H180)*'Output - Variance decomp.'!C188/('Flow probs &amp; rates'!$E180+'Flow probs &amp; rates'!$F180)-'Flow probs &amp; rates'!$H180*'Output - Variance decomp.'!B188/('Flow probs &amp; rates'!$E180+'Flow probs &amp; rates'!$F180)</f>
        <v>-6.8696586568897221E-4</v>
      </c>
      <c r="X188" s="29">
        <f ca="1">(1-'Flow probs &amp; rates'!$H180)*'Output - Variance decomp.'!E188/('Flow probs &amp; rates'!$E180+'Flow probs &amp; rates'!$F180)-'Flow probs &amp; rates'!$H180*'Output - Variance decomp.'!D188/('Flow probs &amp; rates'!$E180+'Flow probs &amp; rates'!$F180)</f>
        <v>-9.5669846432714549E-6</v>
      </c>
      <c r="Y188" s="29">
        <f ca="1">(1-'Flow probs &amp; rates'!$H180)*'Output - Variance decomp.'!G188/('Flow probs &amp; rates'!$E180+'Flow probs &amp; rates'!$F180)-'Flow probs &amp; rates'!$H180*'Output - Variance decomp.'!F188/('Flow probs &amp; rates'!$E180+'Flow probs &amp; rates'!$F180)</f>
        <v>-2.6753551553472369E-4</v>
      </c>
      <c r="Z188" s="29">
        <f ca="1">(1-'Flow probs &amp; rates'!$H180)*'Output - Variance decomp.'!I188/('Flow probs &amp; rates'!$E180+'Flow probs &amp; rates'!$F180)-'Flow probs &amp; rates'!$H180*'Output - Variance decomp.'!H188/('Flow probs &amp; rates'!$E180+'Flow probs &amp; rates'!$F180)</f>
        <v>5.1648314321740374E-4</v>
      </c>
      <c r="AA188" s="29">
        <f ca="1">(1-'Flow probs &amp; rates'!$H180)*'Output - Variance decomp.'!K188/('Flow probs &amp; rates'!$E180+'Flow probs &amp; rates'!$F180)-'Flow probs &amp; rates'!$H180*'Output - Variance decomp.'!J188/('Flow probs &amp; rates'!$E180+'Flow probs &amp; rates'!$F180)</f>
        <v>-8.9358545490097937E-5</v>
      </c>
      <c r="AB188" s="29">
        <f ca="1">(1-'Flow probs &amp; rates'!$H180)*'Output - Variance decomp.'!M188/('Flow probs &amp; rates'!$E180+'Flow probs &amp; rates'!$F180)-'Flow probs &amp; rates'!$H180*'Output - Variance decomp.'!L188/('Flow probs &amp; rates'!$E180+'Flow probs &amp; rates'!$F180)</f>
        <v>-5.2343460083373772E-4</v>
      </c>
      <c r="AC188" s="29">
        <f ca="1">(1-'Flow probs &amp; rates'!$H180)*'Output - Variance decomp.'!O188/('Flow probs &amp; rates'!$E180+'Flow probs &amp; rates'!$F180)-'Flow probs &amp; rates'!$H180*'Output - Variance decomp.'!N188/('Flow probs &amp; rates'!$E180+'Flow probs &amp; rates'!$F180)</f>
        <v>-1.5911592002037526E-9</v>
      </c>
      <c r="AD188" s="29">
        <f t="shared" ca="1" si="7"/>
        <v>4.0823168064907486E-4</v>
      </c>
    </row>
    <row r="189" spans="1:30" x14ac:dyDescent="0.35">
      <c r="A189" s="2" t="s">
        <v>237</v>
      </c>
      <c r="B189" s="29">
        <f t="array" aca="1" ref="B189:C189" ca="1">TRANSPOSE(MMULT(OFFSET('Useful matrices &amp; checks'!$Y$6,UsefulSeries!$O180,0):OFFSET('Useful matrices &amp; checks'!$Z$7,UsefulSeries!$O180,0),OFFSET('SS Taylor expansion'!$AE$6,UsefulSeries!$O180,0):OFFSET('SS Taylor expansion'!$AE$7,UsefulSeries!$O180,0)))+TRANSPOSE(MMULT(OFFSET('Useful matrices &amp; checks'!$AC$6,UsefulSeries!$O180,0):OFFSET('Useful matrices &amp; checks'!$AD$7,UsefulSeries!$O180,0),TRANSPOSE(B188:C188)))</f>
        <v>2.6134675620317373E-5</v>
      </c>
      <c r="C189" s="29">
        <f ca="1"/>
        <v>5.0253302291613502E-5</v>
      </c>
      <c r="D189" s="29">
        <f t="array" aca="1" ref="D189:E189" ca="1">TRANSPOSE(MMULT(OFFSET('Useful matrices &amp; checks'!$Y$6,UsefulSeries!$O180,0):OFFSET('Useful matrices &amp; checks'!$Z$7,UsefulSeries!$O180,0),OFFSET('SS Taylor expansion'!$AF$6,UsefulSeries!$O180,0):OFFSET('SS Taylor expansion'!$AF$7,UsefulSeries!$O180,0)))+TRANSPOSE(MMULT(OFFSET('Useful matrices &amp; checks'!$AC$6,UsefulSeries!$O180,0):OFFSET('Useful matrices &amp; checks'!$AD$7,UsefulSeries!$O180,0),TRANSPOSE(D188:E188)))</f>
        <v>-6.9600938010285439E-4</v>
      </c>
      <c r="E189" s="29">
        <f ca="1"/>
        <v>1.6914347315017984E-5</v>
      </c>
      <c r="F189" s="29">
        <f t="array" aca="1" ref="F189:G189" ca="1">TRANSPOSE(MMULT(OFFSET('Useful matrices &amp; checks'!$Y$6,UsefulSeries!$O180,0):OFFSET('Useful matrices &amp; checks'!$Z$7,UsefulSeries!$O180,0),OFFSET('SS Taylor expansion'!$AG$6,UsefulSeries!$O180,0):OFFSET('SS Taylor expansion'!$AG$7,UsefulSeries!$O180,0)))+TRANSPOSE(MMULT(OFFSET('Useful matrices &amp; checks'!$AC$6,UsefulSeries!$O180,0):OFFSET('Useful matrices &amp; checks'!$AD$7,UsefulSeries!$O180,0),TRANSPOSE(F188:G188)))</f>
        <v>-9.782396896789846E-5</v>
      </c>
      <c r="G189" s="29">
        <f ca="1"/>
        <v>2.7429160752149759E-4</v>
      </c>
      <c r="H189" s="29">
        <f t="array" aca="1" ref="H189:I189" ca="1">TRANSPOSE(MMULT(OFFSET('Useful matrices &amp; checks'!$Y$6,UsefulSeries!$O180,0):OFFSET('Useful matrices &amp; checks'!$Z$7,UsefulSeries!$O180,0),OFFSET('SS Taylor expansion'!$AH$6,UsefulSeries!$O180,0):OFFSET('SS Taylor expansion'!$AH$7,UsefulSeries!$O180,0)))+TRANSPOSE(MMULT(OFFSET('Useful matrices &amp; checks'!$AC$6,UsefulSeries!$O180,0):OFFSET('Useful matrices &amp; checks'!$AD$7,UsefulSeries!$O180,0),TRANSPOSE(H188:I188)))</f>
        <v>1.3012691621067353E-5</v>
      </c>
      <c r="I189" s="29">
        <f ca="1"/>
        <v>1.3635596605843754E-4</v>
      </c>
      <c r="J189" s="29">
        <f t="array" aca="1" ref="J189:K189" ca="1">TRANSPOSE(MMULT(OFFSET('Useful matrices &amp; checks'!$Y$6,UsefulSeries!$O180,0):OFFSET('Useful matrices &amp; checks'!$Z$7,UsefulSeries!$O180,0),OFFSET('SS Taylor expansion'!$AI$6,UsefulSeries!$O180,0):OFFSET('SS Taylor expansion'!$AI$7,UsefulSeries!$O180,0)))+TRANSPOSE(MMULT(OFFSET('Useful matrices &amp; checks'!$AC$6,UsefulSeries!$O180,0):OFFSET('Useful matrices &amp; checks'!$AD$7,UsefulSeries!$O180,0),TRANSPOSE(J188:K188)))</f>
        <v>4.2893448399338938E-5</v>
      </c>
      <c r="K189" s="29">
        <f ca="1"/>
        <v>-1.0597346084884113E-5</v>
      </c>
      <c r="L189" s="29">
        <f t="array" aca="1" ref="L189:M189" ca="1">TRANSPOSE(MMULT(OFFSET('Useful matrices &amp; checks'!$Y$6,UsefulSeries!$O180,0):OFFSET('Useful matrices &amp; checks'!$Z$7,UsefulSeries!$O180,0),OFFSET('SS Taylor expansion'!$AJ$6,UsefulSeries!$O180,0):OFFSET('SS Taylor expansion'!$AJ$7,UsefulSeries!$O180,0)))+TRANSPOSE(MMULT(OFFSET('Useful matrices &amp; checks'!$AC$6,UsefulSeries!$O180,0):OFFSET('Useful matrices &amp; checks'!$AD$7,UsefulSeries!$O180,0),TRANSPOSE(L188:M188)))</f>
        <v>1.7178488914337478E-4</v>
      </c>
      <c r="M189" s="29">
        <f ca="1"/>
        <v>-4.6586339047583641E-4</v>
      </c>
      <c r="N189" s="39">
        <f t="array" aca="1" ref="N189:O189" ca="1">TRANSPOSE(MMULT(OFFSET('Useful matrices &amp; checks'!$AC$6,UsefulSeries!$O180,0):OFFSET('Useful matrices &amp; checks'!$AD$7,UsefulSeries!$O180,0),TRANSPOSE(N188:O188)))</f>
        <v>1.2567990861719146E-8</v>
      </c>
      <c r="O189" s="39">
        <f ca="1"/>
        <v>-5.4833874510542364E-10</v>
      </c>
      <c r="P189" s="39">
        <f t="shared" ca="1" si="8"/>
        <v>-5.3825540075744043E-4</v>
      </c>
      <c r="Q189" s="39">
        <f t="shared" ca="1" si="9"/>
        <v>-2.675021680806807E-5</v>
      </c>
      <c r="R189" s="29"/>
      <c r="S189" s="29">
        <f>'Flow probs &amp; rates'!E182-'Flow probs &amp; rates'!E181</f>
        <v>-1.0782504770532331E-3</v>
      </c>
      <c r="T189" s="29">
        <f>'Flow probs &amp; rates'!F182-'Flow probs &amp; rates'!F181</f>
        <v>-2.5396278520967153E-5</v>
      </c>
      <c r="U189" s="29">
        <f>'Flow probs &amp; rates'!H182-'Flow probs &amp; rates'!H181</f>
        <v>8.3802774406303848E-5</v>
      </c>
      <c r="V189" s="29"/>
      <c r="W189" s="29">
        <f ca="1">(1-'Flow probs &amp; rates'!$H181)*'Output - Variance decomp.'!C189/('Flow probs &amp; rates'!$E181+'Flow probs &amp; rates'!$F181)-'Flow probs &amp; rates'!$H181*'Output - Variance decomp.'!B189/('Flow probs &amp; rates'!$E181+'Flow probs &amp; rates'!$F181)</f>
        <v>6.9958895952361886E-5</v>
      </c>
      <c r="X189" s="29">
        <f ca="1">(1-'Flow probs &amp; rates'!$H181)*'Output - Variance decomp.'!E189/('Flow probs &amp; rates'!$E181+'Flow probs &amp; rates'!$F181)-'Flow probs &amp; rates'!$H181*'Output - Variance decomp.'!D189/('Flow probs &amp; rates'!$E181+'Flow probs &amp; rates'!$F181)</f>
        <v>8.0379539201458301E-5</v>
      </c>
      <c r="Y189" s="29">
        <f ca="1">(1-'Flow probs &amp; rates'!$H181)*'Output - Variance decomp.'!G189/('Flow probs &amp; rates'!$E181+'Flow probs &amp; rates'!$F181)-'Flow probs &amp; rates'!$H181*'Output - Variance decomp.'!F189/('Flow probs &amp; rates'!$E181+'Flow probs &amp; rates'!$F181)</f>
        <v>4.0123895398600889E-4</v>
      </c>
      <c r="Z189" s="29">
        <f ca="1">(1-'Flow probs &amp; rates'!$H181)*'Output - Variance decomp.'!I189/('Flow probs &amp; rates'!$E181+'Flow probs &amp; rates'!$F181)-'Flow probs &amp; rates'!$H181*'Output - Variance decomp.'!H189/('Flow probs &amp; rates'!$E181+'Flow probs &amp; rates'!$F181)</f>
        <v>1.9449345022176629E-4</v>
      </c>
      <c r="AA189" s="29">
        <f ca="1">(1-'Flow probs &amp; rates'!$H181)*'Output - Variance decomp.'!K189/('Flow probs &amp; rates'!$E181+'Flow probs &amp; rates'!$F181)-'Flow probs &amp; rates'!$H181*'Output - Variance decomp.'!J189/('Flow probs &amp; rates'!$E181+'Flow probs &amp; rates'!$F181)</f>
        <v>-1.8655989660772271E-5</v>
      </c>
      <c r="AB189" s="29">
        <f ca="1">(1-'Flow probs &amp; rates'!$H181)*'Output - Variance decomp.'!M189/('Flow probs &amp; rates'!$E181+'Flow probs &amp; rates'!$F181)-'Flow probs &amp; rates'!$H181*'Output - Variance decomp.'!L189/('Flow probs &amp; rates'!$E181+'Flow probs &amp; rates'!$F181)</f>
        <v>-6.8192843530954378E-4</v>
      </c>
      <c r="AC189" s="29">
        <f ca="1">(1-'Flow probs &amp; rates'!$H181)*'Output - Variance decomp.'!O189/('Flow probs &amp; rates'!$E181+'Flow probs &amp; rates'!$F181)-'Flow probs &amp; rates'!$H181*'Output - Variance decomp.'!N189/('Flow probs &amp; rates'!$E181+'Flow probs &amp; rates'!$F181)</f>
        <v>-1.7997822353303444E-9</v>
      </c>
      <c r="AD189" s="29">
        <f t="shared" ca="1" si="7"/>
        <v>3.8318159797259892E-5</v>
      </c>
    </row>
    <row r="190" spans="1:30" x14ac:dyDescent="0.35">
      <c r="A190" s="2" t="s">
        <v>238</v>
      </c>
      <c r="B190" s="29">
        <f t="array" aca="1" ref="B190:C190" ca="1">TRANSPOSE(MMULT(OFFSET('Useful matrices &amp; checks'!$Y$6,UsefulSeries!$O181,0):OFFSET('Useful matrices &amp; checks'!$Z$7,UsefulSeries!$O181,0),OFFSET('SS Taylor expansion'!$AE$6,UsefulSeries!$O181,0):OFFSET('SS Taylor expansion'!$AE$7,UsefulSeries!$O181,0)))+TRANSPOSE(MMULT(OFFSET('Useful matrices &amp; checks'!$AC$6,UsefulSeries!$O181,0):OFFSET('Useful matrices &amp; checks'!$AD$7,UsefulSeries!$O181,0),TRANSPOSE(B189:C189)))</f>
        <v>3.6689717001071718E-4</v>
      </c>
      <c r="C190" s="29">
        <f ca="1"/>
        <v>-2.7911415391902955E-4</v>
      </c>
      <c r="D190" s="29">
        <f t="array" aca="1" ref="D190:E190" ca="1">TRANSPOSE(MMULT(OFFSET('Useful matrices &amp; checks'!$Y$6,UsefulSeries!$O181,0):OFFSET('Useful matrices &amp; checks'!$Z$7,UsefulSeries!$O181,0),OFFSET('SS Taylor expansion'!$AF$6,UsefulSeries!$O181,0):OFFSET('SS Taylor expansion'!$AF$7,UsefulSeries!$O181,0)))+TRANSPOSE(MMULT(OFFSET('Useful matrices &amp; checks'!$AC$6,UsefulSeries!$O181,0):OFFSET('Useful matrices &amp; checks'!$AD$7,UsefulSeries!$O181,0),TRANSPOSE(D189:E189)))</f>
        <v>-1.4147338424126232E-4</v>
      </c>
      <c r="E190" s="29">
        <f ca="1"/>
        <v>1.3007848503416054E-5</v>
      </c>
      <c r="F190" s="29">
        <f t="array" aca="1" ref="F190:G190" ca="1">TRANSPOSE(MMULT(OFFSET('Useful matrices &amp; checks'!$Y$6,UsefulSeries!$O181,0):OFFSET('Useful matrices &amp; checks'!$Z$7,UsefulSeries!$O181,0),OFFSET('SS Taylor expansion'!$AG$6,UsefulSeries!$O181,0):OFFSET('SS Taylor expansion'!$AG$7,UsefulSeries!$O181,0)))+TRANSPOSE(MMULT(OFFSET('Useful matrices &amp; checks'!$AC$6,UsefulSeries!$O181,0):OFFSET('Useful matrices &amp; checks'!$AD$7,UsefulSeries!$O181,0),TRANSPOSE(F189:G189)))</f>
        <v>4.6475456226338532E-5</v>
      </c>
      <c r="G190" s="29">
        <f ca="1"/>
        <v>8.8220092247203127E-5</v>
      </c>
      <c r="H190" s="29">
        <f t="array" aca="1" ref="H190:I190" ca="1">TRANSPOSE(MMULT(OFFSET('Useful matrices &amp; checks'!$Y$6,UsefulSeries!$O181,0):OFFSET('Useful matrices &amp; checks'!$Z$7,UsefulSeries!$O181,0),OFFSET('SS Taylor expansion'!$AH$6,UsefulSeries!$O181,0):OFFSET('SS Taylor expansion'!$AH$7,UsefulSeries!$O181,0)))+TRANSPOSE(MMULT(OFFSET('Useful matrices &amp; checks'!$AC$6,UsefulSeries!$O181,0):OFFSET('Useful matrices &amp; checks'!$AD$7,UsefulSeries!$O181,0),TRANSPOSE(H189:I189)))</f>
        <v>2.4459436626016413E-5</v>
      </c>
      <c r="I190" s="29">
        <f ca="1"/>
        <v>-3.0769150969086302E-5</v>
      </c>
      <c r="J190" s="29">
        <f t="array" aca="1" ref="J190:K190" ca="1">TRANSPOSE(MMULT(OFFSET('Useful matrices &amp; checks'!$Y$6,UsefulSeries!$O181,0):OFFSET('Useful matrices &amp; checks'!$Z$7,UsefulSeries!$O181,0),OFFSET('SS Taylor expansion'!$AI$6,UsefulSeries!$O181,0):OFFSET('SS Taylor expansion'!$AI$7,UsefulSeries!$O181,0)))+TRANSPOSE(MMULT(OFFSET('Useful matrices &amp; checks'!$AC$6,UsefulSeries!$O181,0):OFFSET('Useful matrices &amp; checks'!$AD$7,UsefulSeries!$O181,0),TRANSPOSE(J189:K189)))</f>
        <v>1.5309814375023424E-4</v>
      </c>
      <c r="K190" s="29">
        <f ca="1"/>
        <v>-7.3813326366751109E-6</v>
      </c>
      <c r="L190" s="29">
        <f t="array" aca="1" ref="L190:M190" ca="1">TRANSPOSE(MMULT(OFFSET('Useful matrices &amp; checks'!$Y$6,UsefulSeries!$O181,0):OFFSET('Useful matrices &amp; checks'!$Z$7,UsefulSeries!$O181,0),OFFSET('SS Taylor expansion'!$AJ$6,UsefulSeries!$O181,0):OFFSET('SS Taylor expansion'!$AJ$7,UsefulSeries!$O181,0)))+TRANSPOSE(MMULT(OFFSET('Useful matrices &amp; checks'!$AC$6,UsefulSeries!$O181,0):OFFSET('Useful matrices &amp; checks'!$AD$7,UsefulSeries!$O181,0),TRANSPOSE(L189:M189)))</f>
        <v>4.1603994036913927E-5</v>
      </c>
      <c r="M190" s="29">
        <f ca="1"/>
        <v>-4.8200870783518014E-4</v>
      </c>
      <c r="N190" s="39">
        <f t="array" aca="1" ref="N190:O190" ca="1">TRANSPOSE(MMULT(OFFSET('Useful matrices &amp; checks'!$AC$6,UsefulSeries!$O181,0):OFFSET('Useful matrices &amp; checks'!$AD$7,UsefulSeries!$O181,0),TRANSPOSE(N189:O189)))</f>
        <v>1.1582727512493863E-8</v>
      </c>
      <c r="O190" s="39">
        <f ca="1"/>
        <v>-4.3295364606311164E-10</v>
      </c>
      <c r="P190" s="39">
        <f t="shared" ca="1" si="8"/>
        <v>-5.0389874159971623E-4</v>
      </c>
      <c r="Q190" s="39">
        <f t="shared" ca="1" si="9"/>
        <v>-5.0072995161337756E-8</v>
      </c>
      <c r="R190" s="29"/>
      <c r="S190" s="29">
        <f>'Flow probs &amp; rates'!E183-'Flow probs &amp; rates'!E182</f>
        <v>-1.2826342463245766E-5</v>
      </c>
      <c r="T190" s="29">
        <f>'Flow probs &amp; rates'!F183-'Flow probs &amp; rates'!F182</f>
        <v>-6.9809591055815939E-4</v>
      </c>
      <c r="U190" s="29">
        <f>'Flow probs &amp; rates'!H183-'Flow probs &amp; rates'!H182</f>
        <v>-4.8270977041770663E-4</v>
      </c>
      <c r="V190" s="29"/>
      <c r="W190" s="29">
        <f ca="1">(1-'Flow probs &amp; rates'!$H182)*'Output - Variance decomp.'!C190/('Flow probs &amp; rates'!$E182+'Flow probs &amp; rates'!$F182)-'Flow probs &amp; rates'!$H182*'Output - Variance decomp.'!B190/('Flow probs &amp; rates'!$E182+'Flow probs &amp; rates'!$F182)</f>
        <v>-4.3058267979312115E-4</v>
      </c>
      <c r="X190" s="29">
        <f ca="1">(1-'Flow probs &amp; rates'!$H182)*'Output - Variance decomp.'!E190/('Flow probs &amp; rates'!$E182+'Flow probs &amp; rates'!$F182)-'Flow probs &amp; rates'!$H182*'Output - Variance decomp.'!D190/('Flow probs &amp; rates'!$E182+'Flow probs &amp; rates'!$F182)</f>
        <v>3.0128550154284793E-5</v>
      </c>
      <c r="Y190" s="29">
        <f ca="1">(1-'Flow probs &amp; rates'!$H182)*'Output - Variance decomp.'!G190/('Flow probs &amp; rates'!$E182+'Flow probs &amp; rates'!$F182)-'Flow probs &amp; rates'!$H182*'Output - Variance decomp.'!F190/('Flow probs &amp; rates'!$E182+'Flow probs &amp; rates'!$F182)</f>
        <v>1.2295382559100141E-4</v>
      </c>
      <c r="Z190" s="29">
        <f ca="1">(1-'Flow probs &amp; rates'!$H182)*'Output - Variance decomp.'!I190/('Flow probs &amp; rates'!$E182+'Flow probs &amp; rates'!$F182)-'Flow probs &amp; rates'!$H182*'Output - Variance decomp.'!H190/('Flow probs &amp; rates'!$E182+'Flow probs &amp; rates'!$F182)</f>
        <v>-4.6173527398382785E-5</v>
      </c>
      <c r="AA190" s="29">
        <f ca="1">(1-'Flow probs &amp; rates'!$H182)*'Output - Variance decomp.'!K190/('Flow probs &amp; rates'!$E182+'Flow probs &amp; rates'!$F182)-'Flow probs &amp; rates'!$H182*'Output - Variance decomp.'!J190/('Flow probs &amp; rates'!$E182+'Flow probs &amp; rates'!$F182)</f>
        <v>-2.2987409424746546E-5</v>
      </c>
      <c r="AB190" s="29">
        <f ca="1">(1-'Flow probs &amp; rates'!$H182)*'Output - Variance decomp.'!M190/('Flow probs &amp; rates'!$E182+'Flow probs &amp; rates'!$F182)-'Flow probs &amp; rates'!$H182*'Output - Variance decomp.'!L190/('Flow probs &amp; rates'!$E182+'Flow probs &amp; rates'!$F182)</f>
        <v>-6.9569162638733232E-4</v>
      </c>
      <c r="AC190" s="29">
        <f ca="1">(1-'Flow probs &amp; rates'!$H182)*'Output - Variance decomp.'!O190/('Flow probs &amp; rates'!$E182+'Flow probs &amp; rates'!$F182)-'Flow probs &amp; rates'!$H182*'Output - Variance decomp.'!N190/('Flow probs &amp; rates'!$E182+'Flow probs &amp; rates'!$F182)</f>
        <v>-1.5588866838348888E-9</v>
      </c>
      <c r="AD190" s="29">
        <f t="shared" ca="1" si="7"/>
        <v>5.5964465572727368E-4</v>
      </c>
    </row>
    <row r="191" spans="1:30" x14ac:dyDescent="0.35">
      <c r="A191" s="2" t="s">
        <v>239</v>
      </c>
      <c r="B191" s="29">
        <f t="array" aca="1" ref="B191:C191" ca="1">TRANSPOSE(MMULT(OFFSET('Useful matrices &amp; checks'!$Y$6,UsefulSeries!$O182,0):OFFSET('Useful matrices &amp; checks'!$Z$7,UsefulSeries!$O182,0),OFFSET('SS Taylor expansion'!$AE$6,UsefulSeries!$O182,0):OFFSET('SS Taylor expansion'!$AE$7,UsefulSeries!$O182,0)))+TRANSPOSE(MMULT(OFFSET('Useful matrices &amp; checks'!$AC$6,UsefulSeries!$O182,0):OFFSET('Useful matrices &amp; checks'!$AD$7,UsefulSeries!$O182,0),TRANSPOSE(B190:C190)))</f>
        <v>1.6178500338522817E-4</v>
      </c>
      <c r="C191" s="29">
        <f ca="1"/>
        <v>-4.4377010093692564E-5</v>
      </c>
      <c r="D191" s="29">
        <f t="array" aca="1" ref="D191:E191" ca="1">TRANSPOSE(MMULT(OFFSET('Useful matrices &amp; checks'!$Y$6,UsefulSeries!$O182,0):OFFSET('Useful matrices &amp; checks'!$Z$7,UsefulSeries!$O182,0),OFFSET('SS Taylor expansion'!$AF$6,UsefulSeries!$O182,0):OFFSET('SS Taylor expansion'!$AF$7,UsefulSeries!$O182,0)))+TRANSPOSE(MMULT(OFFSET('Useful matrices &amp; checks'!$AC$6,UsefulSeries!$O182,0):OFFSET('Useful matrices &amp; checks'!$AD$7,UsefulSeries!$O182,0),TRANSPOSE(D190:E190)))</f>
        <v>1.0873576919454966E-4</v>
      </c>
      <c r="E191" s="29">
        <f ca="1"/>
        <v>1.203037362632984E-5</v>
      </c>
      <c r="F191" s="29">
        <f t="array" aca="1" ref="F191:G191" ca="1">TRANSPOSE(MMULT(OFFSET('Useful matrices &amp; checks'!$Y$6,UsefulSeries!$O182,0):OFFSET('Useful matrices &amp; checks'!$Z$7,UsefulSeries!$O182,0),OFFSET('SS Taylor expansion'!$AG$6,UsefulSeries!$O182,0):OFFSET('SS Taylor expansion'!$AG$7,UsefulSeries!$O182,0)))+TRANSPOSE(MMULT(OFFSET('Useful matrices &amp; checks'!$AC$6,UsefulSeries!$O182,0):OFFSET('Useful matrices &amp; checks'!$AD$7,UsefulSeries!$O182,0),TRANSPOSE(F190:G190)))</f>
        <v>-1.5859254384280113E-4</v>
      </c>
      <c r="G191" s="29">
        <f ca="1"/>
        <v>2.5114729178164167E-4</v>
      </c>
      <c r="H191" s="29">
        <f t="array" aca="1" ref="H191:I191" ca="1">TRANSPOSE(MMULT(OFFSET('Useful matrices &amp; checks'!$Y$6,UsefulSeries!$O182,0):OFFSET('Useful matrices &amp; checks'!$Z$7,UsefulSeries!$O182,0),OFFSET('SS Taylor expansion'!$AH$6,UsefulSeries!$O182,0):OFFSET('SS Taylor expansion'!$AH$7,UsefulSeries!$O182,0)))+TRANSPOSE(MMULT(OFFSET('Useful matrices &amp; checks'!$AC$6,UsefulSeries!$O182,0):OFFSET('Useful matrices &amp; checks'!$AD$7,UsefulSeries!$O182,0),TRANSPOSE(H190:I190)))</f>
        <v>4.5677075986411096E-5</v>
      </c>
      <c r="I191" s="29">
        <f ca="1"/>
        <v>1.5566819210683315E-4</v>
      </c>
      <c r="J191" s="29">
        <f t="array" aca="1" ref="J191:K191" ca="1">TRANSPOSE(MMULT(OFFSET('Useful matrices &amp; checks'!$Y$6,UsefulSeries!$O182,0):OFFSET('Useful matrices &amp; checks'!$Z$7,UsefulSeries!$O182,0),OFFSET('SS Taylor expansion'!$AI$6,UsefulSeries!$O182,0):OFFSET('SS Taylor expansion'!$AI$7,UsefulSeries!$O182,0)))+TRANSPOSE(MMULT(OFFSET('Useful matrices &amp; checks'!$AC$6,UsefulSeries!$O182,0):OFFSET('Useful matrices &amp; checks'!$AD$7,UsefulSeries!$O182,0),TRANSPOSE(J190:K190)))</f>
        <v>3.4658077496976163E-4</v>
      </c>
      <c r="K191" s="29">
        <f ca="1"/>
        <v>7.5206593768789541E-6</v>
      </c>
      <c r="L191" s="29">
        <f t="array" aca="1" ref="L191:M191" ca="1">TRANSPOSE(MMULT(OFFSET('Useful matrices &amp; checks'!$Y$6,UsefulSeries!$O182,0):OFFSET('Useful matrices &amp; checks'!$Z$7,UsefulSeries!$O182,0),OFFSET('SS Taylor expansion'!$AJ$6,UsefulSeries!$O182,0):OFFSET('SS Taylor expansion'!$AJ$7,UsefulSeries!$O182,0)))+TRANSPOSE(MMULT(OFFSET('Useful matrices &amp; checks'!$AC$6,UsefulSeries!$O182,0):OFFSET('Useful matrices &amp; checks'!$AD$7,UsefulSeries!$O182,0),TRANSPOSE(L190:M190)))</f>
        <v>5.741322449673926E-5</v>
      </c>
      <c r="M191" s="29">
        <f ca="1"/>
        <v>4.6102686414143491E-4</v>
      </c>
      <c r="N191" s="39">
        <f t="array" aca="1" ref="N191:O191" ca="1">TRANSPOSE(MMULT(OFFSET('Useful matrices &amp; checks'!$AC$6,UsefulSeries!$O182,0):OFFSET('Useful matrices &amp; checks'!$AD$7,UsefulSeries!$O182,0),TRANSPOSE(N190:O190)))</f>
        <v>1.1032319243998253E-8</v>
      </c>
      <c r="O191" s="39">
        <f ca="1"/>
        <v>1.0227067542433244E-10</v>
      </c>
      <c r="P191" s="39">
        <f t="shared" ca="1" si="8"/>
        <v>-5.0771556803440559E-4</v>
      </c>
      <c r="Q191" s="39">
        <f t="shared" ca="1" si="9"/>
        <v>-3.6052985762610386E-6</v>
      </c>
      <c r="R191" s="29"/>
      <c r="S191" s="29">
        <f>'Flow probs &amp; rates'!E184-'Flow probs &amp; rates'!E183</f>
        <v>5.3894768474727073E-5</v>
      </c>
      <c r="T191" s="29">
        <f>'Flow probs &amp; rates'!F184-'Flow probs &amp; rates'!F183</f>
        <v>8.3941117463384035E-4</v>
      </c>
      <c r="U191" s="29">
        <f>'Flow probs &amp; rates'!H184-'Flow probs &amp; rates'!H183</f>
        <v>-3.5764194460458781E-4</v>
      </c>
      <c r="V191" s="29"/>
      <c r="W191" s="29">
        <f ca="1">(1-'Flow probs &amp; rates'!$H183)*'Output - Variance decomp.'!C191/('Flow probs &amp; rates'!$E183+'Flow probs &amp; rates'!$F183)-'Flow probs &amp; rates'!$H183*'Output - Variance decomp.'!B191/('Flow probs &amp; rates'!$E183+'Flow probs &amp; rates'!$F183)</f>
        <v>-7.6825222069317305E-5</v>
      </c>
      <c r="X191" s="29">
        <f ca="1">(1-'Flow probs &amp; rates'!$H183)*'Output - Variance decomp.'!E191/('Flow probs &amp; rates'!$E183+'Flow probs &amp; rates'!$F183)-'Flow probs &amp; rates'!$H183*'Output - Variance decomp.'!D191/('Flow probs &amp; rates'!$E183+'Flow probs &amp; rates'!$F183)</f>
        <v>8.5808352613643707E-6</v>
      </c>
      <c r="Y191" s="29">
        <f ca="1">(1-'Flow probs &amp; rates'!$H183)*'Output - Variance decomp.'!G191/('Flow probs &amp; rates'!$E183+'Flow probs &amp; rates'!$F183)-'Flow probs &amp; rates'!$H183*'Output - Variance decomp.'!F191/('Flow probs &amp; rates'!$E183+'Flow probs &amp; rates'!$F183)</f>
        <v>3.7403268788237161E-4</v>
      </c>
      <c r="Z191" s="29">
        <f ca="1">(1-'Flow probs &amp; rates'!$H183)*'Output - Variance decomp.'!I191/('Flow probs &amp; rates'!$E183+'Flow probs &amp; rates'!$F183)-'Flow probs &amp; rates'!$H183*'Output - Variance decomp.'!H191/('Flow probs &amp; rates'!$E183+'Flow probs &amp; rates'!$F183)</f>
        <v>2.202815400228685E-4</v>
      </c>
      <c r="AA191" s="29">
        <f ca="1">(1-'Flow probs &amp; rates'!$H183)*'Output - Variance decomp.'!K191/('Flow probs &amp; rates'!$E183+'Flow probs &amp; rates'!$F183)-'Flow probs &amp; rates'!$H183*'Output - Variance decomp.'!J191/('Flow probs &amp; rates'!$E183+'Flow probs &amp; rates'!$F183)</f>
        <v>-1.6994521109158155E-5</v>
      </c>
      <c r="AB191" s="29">
        <f ca="1">(1-'Flow probs &amp; rates'!$H183)*'Output - Variance decomp.'!M191/('Flow probs &amp; rates'!$E183+'Flow probs &amp; rates'!$F183)-'Flow probs &amp; rates'!$H183*'Output - Variance decomp.'!L191/('Flow probs &amp; rates'!$E183+'Flow probs &amp; rates'!$F183)</f>
        <v>6.5863449286811303E-4</v>
      </c>
      <c r="AC191" s="29">
        <f ca="1">(1-'Flow probs &amp; rates'!$H183)*'Output - Variance decomp.'!O191/('Flow probs &amp; rates'!$E183+'Flow probs &amp; rates'!$F183)-'Flow probs &amp; rates'!$H183*'Output - Variance decomp.'!N191/('Flow probs &amp; rates'!$E183+'Flow probs &amp; rates'!$F183)</f>
        <v>-7.3823983625737814E-10</v>
      </c>
      <c r="AD191" s="29">
        <f t="shared" ca="1" si="7"/>
        <v>-1.5253510192209936E-3</v>
      </c>
    </row>
    <row r="192" spans="1:30" x14ac:dyDescent="0.35">
      <c r="A192" s="2" t="s">
        <v>240</v>
      </c>
      <c r="B192" s="29">
        <f t="array" aca="1" ref="B192:C192" ca="1">TRANSPOSE(MMULT(OFFSET('Useful matrices &amp; checks'!$Y$6,UsefulSeries!$O183,0):OFFSET('Useful matrices &amp; checks'!$Z$7,UsefulSeries!$O183,0),OFFSET('SS Taylor expansion'!$AE$6,UsefulSeries!$O183,0):OFFSET('SS Taylor expansion'!$AE$7,UsefulSeries!$O183,0)))+TRANSPOSE(MMULT(OFFSET('Useful matrices &amp; checks'!$AC$6,UsefulSeries!$O183,0):OFFSET('Useful matrices &amp; checks'!$AD$7,UsefulSeries!$O183,0),TRANSPOSE(B191:C191)))</f>
        <v>5.8802614047694817E-4</v>
      </c>
      <c r="C192" s="29">
        <f ca="1"/>
        <v>-4.5612699681905151E-4</v>
      </c>
      <c r="D192" s="29">
        <f t="array" aca="1" ref="D192:E192" ca="1">TRANSPOSE(MMULT(OFFSET('Useful matrices &amp; checks'!$Y$6,UsefulSeries!$O183,0):OFFSET('Useful matrices &amp; checks'!$Z$7,UsefulSeries!$O183,0),OFFSET('SS Taylor expansion'!$AF$6,UsefulSeries!$O183,0):OFFSET('SS Taylor expansion'!$AF$7,UsefulSeries!$O183,0)))+TRANSPOSE(MMULT(OFFSET('Useful matrices &amp; checks'!$AC$6,UsefulSeries!$O183,0):OFFSET('Useful matrices &amp; checks'!$AD$7,UsefulSeries!$O183,0),TRANSPOSE(D191:E191)))</f>
        <v>-7.1055059618013248E-5</v>
      </c>
      <c r="E192" s="29">
        <f ca="1"/>
        <v>8.6921546956417512E-6</v>
      </c>
      <c r="F192" s="29">
        <f t="array" aca="1" ref="F192:G192" ca="1">TRANSPOSE(MMULT(OFFSET('Useful matrices &amp; checks'!$Y$6,UsefulSeries!$O183,0):OFFSET('Useful matrices &amp; checks'!$Z$7,UsefulSeries!$O183,0),OFFSET('SS Taylor expansion'!$AG$6,UsefulSeries!$O183,0):OFFSET('SS Taylor expansion'!$AG$7,UsefulSeries!$O183,0)))+TRANSPOSE(MMULT(OFFSET('Useful matrices &amp; checks'!$AC$6,UsefulSeries!$O183,0):OFFSET('Useful matrices &amp; checks'!$AD$7,UsefulSeries!$O183,0),TRANSPOSE(F191:G191)))</f>
        <v>1.1498184180993833E-4</v>
      </c>
      <c r="G192" s="29">
        <f ca="1"/>
        <v>-4.7048919053150262E-5</v>
      </c>
      <c r="H192" s="29">
        <f t="array" aca="1" ref="H192:I192" ca="1">TRANSPOSE(MMULT(OFFSET('Useful matrices &amp; checks'!$Y$6,UsefulSeries!$O183,0):OFFSET('Useful matrices &amp; checks'!$Z$7,UsefulSeries!$O183,0),OFFSET('SS Taylor expansion'!$AH$6,UsefulSeries!$O183,0):OFFSET('SS Taylor expansion'!$AH$7,UsefulSeries!$O183,0)))+TRANSPOSE(MMULT(OFFSET('Useful matrices &amp; checks'!$AC$6,UsefulSeries!$O183,0):OFFSET('Useful matrices &amp; checks'!$AD$7,UsefulSeries!$O183,0),TRANSPOSE(H191:I191)))</f>
        <v>-7.7413687486864446E-6</v>
      </c>
      <c r="I192" s="29">
        <f ca="1"/>
        <v>-5.2637229311050591E-4</v>
      </c>
      <c r="J192" s="29">
        <f t="array" aca="1" ref="J192:K192" ca="1">TRANSPOSE(MMULT(OFFSET('Useful matrices &amp; checks'!$Y$6,UsefulSeries!$O183,0):OFFSET('Useful matrices &amp; checks'!$Z$7,UsefulSeries!$O183,0),OFFSET('SS Taylor expansion'!$AI$6,UsefulSeries!$O183,0):OFFSET('SS Taylor expansion'!$AI$7,UsefulSeries!$O183,0)))+TRANSPOSE(MMULT(OFFSET('Useful matrices &amp; checks'!$AC$6,UsefulSeries!$O183,0):OFFSET('Useful matrices &amp; checks'!$AD$7,UsefulSeries!$O183,0),TRANSPOSE(J191:K191)))</f>
        <v>4.3903197788984071E-4</v>
      </c>
      <c r="K192" s="29">
        <f ca="1"/>
        <v>-7.0504828966452361E-6</v>
      </c>
      <c r="L192" s="29">
        <f t="array" aca="1" ref="L192:M192" ca="1">TRANSPOSE(MMULT(OFFSET('Useful matrices &amp; checks'!$Y$6,UsefulSeries!$O183,0):OFFSET('Useful matrices &amp; checks'!$Z$7,UsefulSeries!$O183,0),OFFSET('SS Taylor expansion'!$AJ$6,UsefulSeries!$O183,0):OFFSET('SS Taylor expansion'!$AJ$7,UsefulSeries!$O183,0)))+TRANSPOSE(MMULT(OFFSET('Useful matrices &amp; checks'!$AC$6,UsefulSeries!$O183,0):OFFSET('Useful matrices &amp; checks'!$AD$7,UsefulSeries!$O183,0),TRANSPOSE(L191:M191)))</f>
        <v>8.9319266031227866E-5</v>
      </c>
      <c r="M192" s="29">
        <f ca="1"/>
        <v>-1.5395883171168237E-4</v>
      </c>
      <c r="N192" s="39">
        <f t="array" aca="1" ref="N192:O192" ca="1">TRANSPOSE(MMULT(OFFSET('Useful matrices &amp; checks'!$AC$6,UsefulSeries!$O183,0):OFFSET('Useful matrices &amp; checks'!$AD$7,UsefulSeries!$O183,0),TRANSPOSE(N191:O191)))</f>
        <v>1.046116613858836E-8</v>
      </c>
      <c r="O192" s="39">
        <f ca="1"/>
        <v>-2.2634145601722327E-10</v>
      </c>
      <c r="P192" s="39">
        <f t="shared" ca="1" si="8"/>
        <v>-4.9834812310731679E-4</v>
      </c>
      <c r="Q192" s="39">
        <f t="shared" ca="1" si="9"/>
        <v>7.2302294117261064E-5</v>
      </c>
      <c r="R192" s="29"/>
      <c r="S192" s="29">
        <f>'Flow probs &amp; rates'!E185-'Flow probs &amp; rates'!E184</f>
        <v>6.5422513590007725E-4</v>
      </c>
      <c r="T192" s="29">
        <f>'Flow probs &amp; rates'!F185-'Flow probs &amp; rates'!F184</f>
        <v>-1.1095633011195885E-3</v>
      </c>
      <c r="U192" s="29">
        <f>'Flow probs &amp; rates'!H185-'Flow probs &amp; rates'!H184</f>
        <v>-8.4189023189095574E-4</v>
      </c>
      <c r="V192" s="29"/>
      <c r="W192" s="29">
        <f ca="1">(1-'Flow probs &amp; rates'!$H184)*'Output - Variance decomp.'!C192/('Flow probs &amp; rates'!$E184+'Flow probs &amp; rates'!$F184)-'Flow probs &amp; rates'!$H184*'Output - Variance decomp.'!B192/('Flow probs &amp; rates'!$E184+'Flow probs &amp; rates'!$F184)</f>
        <v>-7.0235878656240997E-4</v>
      </c>
      <c r="X192" s="29">
        <f ca="1">(1-'Flow probs &amp; rates'!$H184)*'Output - Variance decomp.'!E192/('Flow probs &amp; rates'!$E184+'Flow probs &amp; rates'!$F184)-'Flow probs &amp; rates'!$H184*'Output - Variance decomp.'!D192/('Flow probs &amp; rates'!$E184+'Flow probs &amp; rates'!$F184)</f>
        <v>1.8148526892842249E-5</v>
      </c>
      <c r="Y192" s="29">
        <f ca="1">(1-'Flow probs &amp; rates'!$H184)*'Output - Variance decomp.'!G192/('Flow probs &amp; rates'!$E184+'Flow probs &amp; rates'!$F184)-'Flow probs &amp; rates'!$H184*'Output - Variance decomp.'!F192/('Flow probs &amp; rates'!$E184+'Flow probs &amp; rates'!$F184)</f>
        <v>-7.6771955003483548E-5</v>
      </c>
      <c r="Z192" s="29">
        <f ca="1">(1-'Flow probs &amp; rates'!$H184)*'Output - Variance decomp.'!I192/('Flow probs &amp; rates'!$E184+'Flow probs &amp; rates'!$F184)-'Flow probs &amp; rates'!$H184*'Output - Variance decomp.'!H192/('Flow probs &amp; rates'!$E184+'Flow probs &amp; rates'!$F184)</f>
        <v>-7.5589247964568155E-4</v>
      </c>
      <c r="AA192" s="29">
        <f ca="1">(1-'Flow probs &amp; rates'!$H184)*'Output - Variance decomp.'!K192/('Flow probs &amp; rates'!$E184+'Flow probs &amp; rates'!$F184)-'Flow probs &amp; rates'!$H184*'Output - Variance decomp.'!J192/('Flow probs &amp; rates'!$E184+'Flow probs &amp; rates'!$F184)</f>
        <v>-4.5080437139457304E-5</v>
      </c>
      <c r="AB192" s="29">
        <f ca="1">(1-'Flow probs &amp; rates'!$H184)*'Output - Variance decomp.'!M192/('Flow probs &amp; rates'!$E184+'Flow probs &amp; rates'!$F184)-'Flow probs &amp; rates'!$H184*'Output - Variance decomp.'!L192/('Flow probs &amp; rates'!$E184+'Flow probs &amp; rates'!$F184)</f>
        <v>-2.2838142225027215E-4</v>
      </c>
      <c r="AC192" s="29">
        <f ca="1">(1-'Flow probs &amp; rates'!$H184)*'Output - Variance decomp.'!O192/('Flow probs &amp; rates'!$E184+'Flow probs &amp; rates'!$F184)-'Flow probs &amp; rates'!$H184*'Output - Variance decomp.'!N192/('Flow probs &amp; rates'!$E184+'Flow probs &amp; rates'!$F184)</f>
        <v>-1.1580202908795523E-9</v>
      </c>
      <c r="AD192" s="29">
        <f t="shared" ca="1" si="7"/>
        <v>9.4844747983779758E-4</v>
      </c>
    </row>
    <row r="193" spans="1:30" x14ac:dyDescent="0.35">
      <c r="A193" s="2" t="s">
        <v>241</v>
      </c>
      <c r="B193" s="29">
        <f t="array" aca="1" ref="B193:C193" ca="1">TRANSPOSE(MMULT(OFFSET('Useful matrices &amp; checks'!$Y$6,UsefulSeries!$O184,0):OFFSET('Useful matrices &amp; checks'!$Z$7,UsefulSeries!$O184,0),OFFSET('SS Taylor expansion'!$AE$6,UsefulSeries!$O184,0):OFFSET('SS Taylor expansion'!$AE$7,UsefulSeries!$O184,0)))+TRANSPOSE(MMULT(OFFSET('Useful matrices &amp; checks'!$AC$6,UsefulSeries!$O184,0):OFFSET('Useful matrices &amp; checks'!$AD$7,UsefulSeries!$O184,0),TRANSPOSE(B192:C192)))</f>
        <v>4.7957485905905222E-4</v>
      </c>
      <c r="C193" s="29">
        <f ca="1"/>
        <v>-2.7128364396505488E-4</v>
      </c>
      <c r="D193" s="29">
        <f t="array" aca="1" ref="D193:E193" ca="1">TRANSPOSE(MMULT(OFFSET('Useful matrices &amp; checks'!$Y$6,UsefulSeries!$O184,0):OFFSET('Useful matrices &amp; checks'!$Z$7,UsefulSeries!$O184,0),OFFSET('SS Taylor expansion'!$AF$6,UsefulSeries!$O184,0):OFFSET('SS Taylor expansion'!$AF$7,UsefulSeries!$O184,0)))+TRANSPOSE(MMULT(OFFSET('Useful matrices &amp; checks'!$AC$6,UsefulSeries!$O184,0):OFFSET('Useful matrices &amp; checks'!$AD$7,UsefulSeries!$O184,0),TRANSPOSE(D192:E192)))</f>
        <v>6.8105339315639615E-4</v>
      </c>
      <c r="E193" s="29">
        <f ca="1"/>
        <v>1.2941676476486027E-5</v>
      </c>
      <c r="F193" s="29">
        <f t="array" aca="1" ref="F193:G193" ca="1">TRANSPOSE(MMULT(OFFSET('Useful matrices &amp; checks'!$Y$6,UsefulSeries!$O184,0):OFFSET('Useful matrices &amp; checks'!$Z$7,UsefulSeries!$O184,0),OFFSET('SS Taylor expansion'!$AG$6,UsefulSeries!$O184,0):OFFSET('SS Taylor expansion'!$AG$7,UsefulSeries!$O184,0)))+TRANSPOSE(MMULT(OFFSET('Useful matrices &amp; checks'!$AC$6,UsefulSeries!$O184,0):OFFSET('Useful matrices &amp; checks'!$AD$7,UsefulSeries!$O184,0),TRANSPOSE(F192:G192)))</f>
        <v>2.9748202426024698E-4</v>
      </c>
      <c r="G193" s="29">
        <f ca="1"/>
        <v>-1.9899923495747104E-4</v>
      </c>
      <c r="H193" s="29">
        <f t="array" aca="1" ref="H193:I193" ca="1">TRANSPOSE(MMULT(OFFSET('Useful matrices &amp; checks'!$Y$6,UsefulSeries!$O184,0):OFFSET('Useful matrices &amp; checks'!$Z$7,UsefulSeries!$O184,0),OFFSET('SS Taylor expansion'!$AH$6,UsefulSeries!$O184,0):OFFSET('SS Taylor expansion'!$AH$7,UsefulSeries!$O184,0)))+TRANSPOSE(MMULT(OFFSET('Useful matrices &amp; checks'!$AC$6,UsefulSeries!$O184,0):OFFSET('Useful matrices &amp; checks'!$AD$7,UsefulSeries!$O184,0),TRANSPOSE(H192:I192)))</f>
        <v>-8.3866924757164372E-5</v>
      </c>
      <c r="I193" s="29">
        <f ca="1"/>
        <v>-7.2133723372337909E-5</v>
      </c>
      <c r="J193" s="29">
        <f t="array" aca="1" ref="J193:K193" ca="1">TRANSPOSE(MMULT(OFFSET('Useful matrices &amp; checks'!$Y$6,UsefulSeries!$O184,0):OFFSET('Useful matrices &amp; checks'!$Z$7,UsefulSeries!$O184,0),OFFSET('SS Taylor expansion'!$AI$6,UsefulSeries!$O184,0):OFFSET('SS Taylor expansion'!$AI$7,UsefulSeries!$O184,0)))+TRANSPOSE(MMULT(OFFSET('Useful matrices &amp; checks'!$AC$6,UsefulSeries!$O184,0):OFFSET('Useful matrices &amp; checks'!$AD$7,UsefulSeries!$O184,0),TRANSPOSE(J192:K192)))</f>
        <v>1.1160378207999326E-3</v>
      </c>
      <c r="K193" s="29">
        <f ca="1"/>
        <v>6.7707988778257145E-6</v>
      </c>
      <c r="L193" s="29">
        <f t="array" aca="1" ref="L193:M193" ca="1">TRANSPOSE(MMULT(OFFSET('Useful matrices &amp; checks'!$Y$6,UsefulSeries!$O184,0):OFFSET('Useful matrices &amp; checks'!$Z$7,UsefulSeries!$O184,0),OFFSET('SS Taylor expansion'!$AJ$6,UsefulSeries!$O184,0):OFFSET('SS Taylor expansion'!$AJ$7,UsefulSeries!$O184,0)))+TRANSPOSE(MMULT(OFFSET('Useful matrices &amp; checks'!$AC$6,UsefulSeries!$O184,0):OFFSET('Useful matrices &amp; checks'!$AD$7,UsefulSeries!$O184,0),TRANSPOSE(L192:M192)))</f>
        <v>9.7066041951739319E-5</v>
      </c>
      <c r="M193" s="29">
        <f ca="1"/>
        <v>1.9616914785255057E-4</v>
      </c>
      <c r="N193" s="39">
        <f t="array" aca="1" ref="N193:O193" ca="1">TRANSPOSE(MMULT(OFFSET('Useful matrices &amp; checks'!$AC$6,UsefulSeries!$O184,0):OFFSET('Useful matrices &amp; checks'!$AD$7,UsefulSeries!$O184,0),TRANSPOSE(N192:O192)))</f>
        <v>1.0088681368376306E-8</v>
      </c>
      <c r="O193" s="39">
        <f ca="1"/>
        <v>-5.6814079711801665E-11</v>
      </c>
      <c r="P193" s="39">
        <f t="shared" ca="1" si="8"/>
        <v>-4.8820735579529996E-4</v>
      </c>
      <c r="Q193" s="39">
        <f t="shared" ca="1" si="9"/>
        <v>7.2787003635428829E-6</v>
      </c>
      <c r="R193" s="29"/>
      <c r="S193" s="29">
        <f>'Flow probs &amp; rates'!E186-'Flow probs &amp; rates'!E185</f>
        <v>2.0991499473562714E-3</v>
      </c>
      <c r="T193" s="29">
        <f>'Flow probs &amp; rates'!F186-'Flow probs &amp; rates'!F185</f>
        <v>-3.1925633553853833E-4</v>
      </c>
      <c r="U193" s="29">
        <f>'Flow probs &amp; rates'!H186-'Flow probs &amp; rates'!H185</f>
        <v>-5.7381082644265141E-4</v>
      </c>
      <c r="V193" s="29"/>
      <c r="W193" s="29">
        <f ca="1">(1-'Flow probs &amp; rates'!$H185)*'Output - Variance decomp.'!C193/('Flow probs &amp; rates'!$E185+'Flow probs &amp; rates'!$F185)-'Flow probs &amp; rates'!$H185*'Output - Variance decomp.'!B193/('Flow probs &amp; rates'!$E185+'Flow probs &amp; rates'!$F185)</f>
        <v>-4.2809650906579428E-4</v>
      </c>
      <c r="X193" s="29">
        <f ca="1">(1-'Flow probs &amp; rates'!$H185)*'Output - Variance decomp.'!E193/('Flow probs &amp; rates'!$E185+'Flow probs &amp; rates'!$F185)-'Flow probs &amp; rates'!$H185*'Output - Variance decomp.'!D193/('Flow probs &amp; rates'!$E185+'Flow probs &amp; rates'!$F185)</f>
        <v>-3.4750390411152921E-5</v>
      </c>
      <c r="Y193" s="29">
        <f ca="1">(1-'Flow probs &amp; rates'!$H185)*'Output - Variance decomp.'!G193/('Flow probs &amp; rates'!$E185+'Flow probs &amp; rates'!$F185)-'Flow probs &amp; rates'!$H185*'Output - Variance decomp.'!F193/('Flow probs &amp; rates'!$E185+'Flow probs &amp; rates'!$F185)</f>
        <v>-3.097721971345224E-4</v>
      </c>
      <c r="Z193" s="29">
        <f ca="1">(1-'Flow probs &amp; rates'!$H185)*'Output - Variance decomp.'!I193/('Flow probs &amp; rates'!$E185+'Flow probs &amp; rates'!$F185)-'Flow probs &amp; rates'!$H185*'Output - Variance decomp.'!H193/('Flow probs &amp; rates'!$E185+'Flow probs &amp; rates'!$F185)</f>
        <v>-9.7261962991783608E-5</v>
      </c>
      <c r="AA193" s="29">
        <f ca="1">(1-'Flow probs &amp; rates'!$H185)*'Output - Variance decomp.'!K193/('Flow probs &amp; rates'!$E185+'Flow probs &amp; rates'!$F185)-'Flow probs &amp; rates'!$H185*'Output - Variance decomp.'!J193/('Flow probs &amp; rates'!$E185+'Flow probs &amp; rates'!$F185)</f>
        <v>-7.772655020250398E-5</v>
      </c>
      <c r="AB193" s="29">
        <f ca="1">(1-'Flow probs &amp; rates'!$H185)*'Output - Variance decomp.'!M193/('Flow probs &amp; rates'!$E185+'Flow probs &amp; rates'!$F185)-'Flow probs &amp; rates'!$H185*'Output - Variance decomp.'!L193/('Flow probs &amp; rates'!$E185+'Flow probs &amp; rates'!$F185)</f>
        <v>2.747743779273894E-4</v>
      </c>
      <c r="AC193" s="29">
        <f ca="1">(1-'Flow probs &amp; rates'!$H185)*'Output - Variance decomp.'!O193/('Flow probs &amp; rates'!$E185+'Flow probs &amp; rates'!$F185)-'Flow probs &amp; rates'!$H185*'Output - Variance decomp.'!N193/('Flow probs &amp; rates'!$E185+'Flow probs &amp; rates'!$F185)</f>
        <v>-8.7251531764736045E-10</v>
      </c>
      <c r="AD193" s="29">
        <f t="shared" ca="1" si="7"/>
        <v>9.9023277951033992E-5</v>
      </c>
    </row>
    <row r="194" spans="1:30" x14ac:dyDescent="0.35">
      <c r="A194" s="2" t="s">
        <v>242</v>
      </c>
      <c r="B194" s="29">
        <f t="array" aca="1" ref="B194:C194" ca="1">TRANSPOSE(MMULT(OFFSET('Useful matrices &amp; checks'!$Y$6,UsefulSeries!$O185,0):OFFSET('Useful matrices &amp; checks'!$Z$7,UsefulSeries!$O185,0),OFFSET('SS Taylor expansion'!$AE$6,UsefulSeries!$O185,0):OFFSET('SS Taylor expansion'!$AE$7,UsefulSeries!$O185,0)))+TRANSPOSE(MMULT(OFFSET('Useful matrices &amp; checks'!$AC$6,UsefulSeries!$O185,0):OFFSET('Useful matrices &amp; checks'!$AD$7,UsefulSeries!$O185,0),TRANSPOSE(B193:C193)))</f>
        <v>4.7566512438444513E-5</v>
      </c>
      <c r="C194" s="29">
        <f ca="1"/>
        <v>1.562260211586016E-4</v>
      </c>
      <c r="D194" s="29">
        <f t="array" aca="1" ref="D194:E194" ca="1">TRANSPOSE(MMULT(OFFSET('Useful matrices &amp; checks'!$Y$6,UsefulSeries!$O185,0):OFFSET('Useful matrices &amp; checks'!$Z$7,UsefulSeries!$O185,0),OFFSET('SS Taylor expansion'!$AF$6,UsefulSeries!$O185,0):OFFSET('SS Taylor expansion'!$AF$7,UsefulSeries!$O185,0)))+TRANSPOSE(MMULT(OFFSET('Useful matrices &amp; checks'!$AC$6,UsefulSeries!$O185,0):OFFSET('Useful matrices &amp; checks'!$AD$7,UsefulSeries!$O185,0),TRANSPOSE(D193:E193)))</f>
        <v>3.8860958828566345E-4</v>
      </c>
      <c r="E194" s="29">
        <f ca="1"/>
        <v>-4.0385165708086633E-6</v>
      </c>
      <c r="F194" s="29">
        <f t="array" aca="1" ref="F194:G194" ca="1">TRANSPOSE(MMULT(OFFSET('Useful matrices &amp; checks'!$Y$6,UsefulSeries!$O185,0):OFFSET('Useful matrices &amp; checks'!$Z$7,UsefulSeries!$O185,0),OFFSET('SS Taylor expansion'!$AG$6,UsefulSeries!$O185,0):OFFSET('SS Taylor expansion'!$AG$7,UsefulSeries!$O185,0)))+TRANSPOSE(MMULT(OFFSET('Useful matrices &amp; checks'!$AC$6,UsefulSeries!$O185,0):OFFSET('Useful matrices &amp; checks'!$AD$7,UsefulSeries!$O185,0),TRANSPOSE(F193:G193)))</f>
        <v>-1.5142038007284384E-5</v>
      </c>
      <c r="G194" s="29">
        <f ca="1"/>
        <v>1.1421357156906883E-4</v>
      </c>
      <c r="H194" s="29">
        <f t="array" aca="1" ref="H194:I194" ca="1">TRANSPOSE(MMULT(OFFSET('Useful matrices &amp; checks'!$Y$6,UsefulSeries!$O185,0):OFFSET('Useful matrices &amp; checks'!$Z$7,UsefulSeries!$O185,0),OFFSET('SS Taylor expansion'!$AH$6,UsefulSeries!$O185,0):OFFSET('SS Taylor expansion'!$AH$7,UsefulSeries!$O185,0)))+TRANSPOSE(MMULT(OFFSET('Useful matrices &amp; checks'!$AC$6,UsefulSeries!$O185,0):OFFSET('Useful matrices &amp; checks'!$AD$7,UsefulSeries!$O185,0),TRANSPOSE(H193:I193)))</f>
        <v>-1.4227960252866979E-4</v>
      </c>
      <c r="I194" s="29">
        <f ca="1"/>
        <v>-3.0049047059320009E-4</v>
      </c>
      <c r="J194" s="29">
        <f t="array" aca="1" ref="J194:K194" ca="1">TRANSPOSE(MMULT(OFFSET('Useful matrices &amp; checks'!$Y$6,UsefulSeries!$O185,0):OFFSET('Useful matrices &amp; checks'!$Z$7,UsefulSeries!$O185,0),OFFSET('SS Taylor expansion'!$AI$6,UsefulSeries!$O185,0):OFFSET('SS Taylor expansion'!$AI$7,UsefulSeries!$O185,0)))+TRANSPOSE(MMULT(OFFSET('Useful matrices &amp; checks'!$AC$6,UsefulSeries!$O185,0):OFFSET('Useful matrices &amp; checks'!$AD$7,UsefulSeries!$O185,0),TRANSPOSE(J193:K193)))</f>
        <v>1.0103367707476334E-3</v>
      </c>
      <c r="K194" s="29">
        <f ca="1"/>
        <v>-2.3602757615052517E-5</v>
      </c>
      <c r="L194" s="29">
        <f t="array" aca="1" ref="L194:M194" ca="1">TRANSPOSE(MMULT(OFFSET('Useful matrices &amp; checks'!$Y$6,UsefulSeries!$O185,0):OFFSET('Useful matrices &amp; checks'!$Z$7,UsefulSeries!$O185,0),OFFSET('SS Taylor expansion'!$AJ$6,UsefulSeries!$O185,0):OFFSET('SS Taylor expansion'!$AJ$7,UsefulSeries!$O185,0)))+TRANSPOSE(MMULT(OFFSET('Useful matrices &amp; checks'!$AC$6,UsefulSeries!$O185,0):OFFSET('Useful matrices &amp; checks'!$AD$7,UsefulSeries!$O185,0),TRANSPOSE(L193:M193)))</f>
        <v>1.0701580891451728E-4</v>
      </c>
      <c r="M194" s="29">
        <f ca="1"/>
        <v>-6.258459959896512E-5</v>
      </c>
      <c r="N194" s="39">
        <f t="array" aca="1" ref="N194:O194" ca="1">TRANSPOSE(MMULT(OFFSET('Useful matrices &amp; checks'!$AC$6,UsefulSeries!$O185,0):OFFSET('Useful matrices &amp; checks'!$AD$7,UsefulSeries!$O185,0),TRANSPOSE(N193:O193)))</f>
        <v>9.6402868375962185E-9</v>
      </c>
      <c r="O194" s="39">
        <f ca="1"/>
        <v>-2.934994097603078E-10</v>
      </c>
      <c r="P194" s="39">
        <f t="shared" ca="1" si="8"/>
        <v>-4.5883504258323153E-4</v>
      </c>
      <c r="Q194" s="39">
        <f t="shared" ca="1" si="9"/>
        <v>-7.3131474377950678E-6</v>
      </c>
      <c r="R194" s="29"/>
      <c r="S194" s="29">
        <f>'Flow probs &amp; rates'!E187-'Flow probs &amp; rates'!E186</f>
        <v>9.3728163755391058E-4</v>
      </c>
      <c r="T194" s="29">
        <f>'Flow probs &amp; rates'!F187-'Flow probs &amp; rates'!F186</f>
        <v>-1.2759019258756082E-4</v>
      </c>
      <c r="U194" s="29">
        <f>'Flow probs &amp; rates'!H187-'Flow probs &amp; rates'!H186</f>
        <v>-6.5152611108510589E-4</v>
      </c>
      <c r="V194" s="29"/>
      <c r="W194" s="29">
        <f ca="1">(1-'Flow probs &amp; rates'!$H186)*'Output - Variance decomp.'!C194/('Flow probs &amp; rates'!$E186+'Flow probs &amp; rates'!$F186)-'Flow probs &amp; rates'!$H186*'Output - Variance decomp.'!B194/('Flow probs &amp; rates'!$E186+'Flow probs &amp; rates'!$F186)</f>
        <v>2.2073773578946891E-4</v>
      </c>
      <c r="X194" s="29">
        <f ca="1">(1-'Flow probs &amp; rates'!$H186)*'Output - Variance decomp.'!E194/('Flow probs &amp; rates'!$E186+'Flow probs &amp; rates'!$F186)-'Flow probs &amp; rates'!$H186*'Output - Variance decomp.'!D194/('Flow probs &amp; rates'!$E186+'Flow probs &amp; rates'!$F186)</f>
        <v>-3.5840111454458681E-5</v>
      </c>
      <c r="Y194" s="29">
        <f ca="1">(1-'Flow probs &amp; rates'!$H186)*'Output - Variance decomp.'!G194/('Flow probs &amp; rates'!$E186+'Flow probs &amp; rates'!$F186)-'Flow probs &amp; rates'!$H186*'Output - Variance decomp.'!F194/('Flow probs &amp; rates'!$E186+'Flow probs &amp; rates'!$F186)</f>
        <v>1.6523523143984915E-4</v>
      </c>
      <c r="Z194" s="29">
        <f ca="1">(1-'Flow probs &amp; rates'!$H186)*'Output - Variance decomp.'!I194/('Flow probs &amp; rates'!$E186+'Flow probs &amp; rates'!$F186)-'Flow probs &amp; rates'!$H186*'Output - Variance decomp.'!H194/('Flow probs &amp; rates'!$E186+'Flow probs &amp; rates'!$F186)</f>
        <v>-4.2064863620536804E-4</v>
      </c>
      <c r="AA194" s="29">
        <f ca="1">(1-'Flow probs &amp; rates'!$H186)*'Output - Variance decomp.'!K194/('Flow probs &amp; rates'!$E186+'Flow probs &amp; rates'!$F186)-'Flow probs &amp; rates'!$H186*'Output - Variance decomp.'!J194/('Flow probs &amp; rates'!$E186+'Flow probs &amp; rates'!$F186)</f>
        <v>-1.1200212661469607E-4</v>
      </c>
      <c r="AB194" s="29">
        <f ca="1">(1-'Flow probs &amp; rates'!$H186)*'Output - Variance decomp.'!M194/('Flow probs &amp; rates'!$E186+'Flow probs &amp; rates'!$F186)-'Flow probs &amp; rates'!$H186*'Output - Variance decomp.'!L194/('Flow probs &amp; rates'!$E186+'Flow probs &amp; rates'!$F186)</f>
        <v>-9.817327099425561E-5</v>
      </c>
      <c r="AC194" s="29">
        <f ca="1">(1-'Flow probs &amp; rates'!$H186)*'Output - Variance decomp.'!O194/('Flow probs &amp; rates'!$E186+'Flow probs &amp; rates'!$F186)-'Flow probs &amp; rates'!$H186*'Output - Variance decomp.'!N194/('Flow probs &amp; rates'!$E186+'Flow probs &amp; rates'!$F186)</f>
        <v>-1.1667826378619726E-9</v>
      </c>
      <c r="AD194" s="29">
        <f t="shared" ca="1" si="7"/>
        <v>-3.7083376626300768E-4</v>
      </c>
    </row>
    <row r="195" spans="1:30" x14ac:dyDescent="0.35">
      <c r="A195" s="2" t="s">
        <v>243</v>
      </c>
      <c r="B195" s="29">
        <f t="array" aca="1" ref="B195:C195" ca="1">TRANSPOSE(MMULT(OFFSET('Useful matrices &amp; checks'!$Y$6,UsefulSeries!$O186,0):OFFSET('Useful matrices &amp; checks'!$Z$7,UsefulSeries!$O186,0),OFFSET('SS Taylor expansion'!$AE$6,UsefulSeries!$O186,0):OFFSET('SS Taylor expansion'!$AE$7,UsefulSeries!$O186,0)))+TRANSPOSE(MMULT(OFFSET('Useful matrices &amp; checks'!$AC$6,UsefulSeries!$O186,0):OFFSET('Useful matrices &amp; checks'!$AD$7,UsefulSeries!$O186,0),TRANSPOSE(B194:C194)))</f>
        <v>-1.7312154771037601E-4</v>
      </c>
      <c r="C195" s="29">
        <f ca="1"/>
        <v>3.2184267274220859E-4</v>
      </c>
      <c r="D195" s="29">
        <f t="array" aca="1" ref="D195:E195" ca="1">TRANSPOSE(MMULT(OFFSET('Useful matrices &amp; checks'!$Y$6,UsefulSeries!$O186,0):OFFSET('Useful matrices &amp; checks'!$Z$7,UsefulSeries!$O186,0),OFFSET('SS Taylor expansion'!$AF$6,UsefulSeries!$O186,0):OFFSET('SS Taylor expansion'!$AF$7,UsefulSeries!$O186,0)))+TRANSPOSE(MMULT(OFFSET('Useful matrices &amp; checks'!$AC$6,UsefulSeries!$O186,0):OFFSET('Useful matrices &amp; checks'!$AD$7,UsefulSeries!$O186,0),TRANSPOSE(D194:E194)))</f>
        <v>-8.7798217488614942E-6</v>
      </c>
      <c r="E195" s="29">
        <f ca="1"/>
        <v>-3.5407290062099263E-6</v>
      </c>
      <c r="F195" s="29">
        <f t="array" aca="1" ref="F195:G195" ca="1">TRANSPOSE(MMULT(OFFSET('Useful matrices &amp; checks'!$Y$6,UsefulSeries!$O186,0):OFFSET('Useful matrices &amp; checks'!$Z$7,UsefulSeries!$O186,0),OFFSET('SS Taylor expansion'!$AG$6,UsefulSeries!$O186,0):OFFSET('SS Taylor expansion'!$AG$7,UsefulSeries!$O186,0)))+TRANSPOSE(MMULT(OFFSET('Useful matrices &amp; checks'!$AC$6,UsefulSeries!$O186,0):OFFSET('Useful matrices &amp; checks'!$AD$7,UsefulSeries!$O186,0),TRANSPOSE(F194:G194)))</f>
        <v>3.2038572704215409E-4</v>
      </c>
      <c r="G195" s="29">
        <f ca="1"/>
        <v>-2.2469775832295678E-4</v>
      </c>
      <c r="H195" s="29">
        <f t="array" aca="1" ref="H195:I195" ca="1">TRANSPOSE(MMULT(OFFSET('Useful matrices &amp; checks'!$Y$6,UsefulSeries!$O186,0):OFFSET('Useful matrices &amp; checks'!$Z$7,UsefulSeries!$O186,0),OFFSET('SS Taylor expansion'!$AH$6,UsefulSeries!$O186,0):OFFSET('SS Taylor expansion'!$AH$7,UsefulSeries!$O186,0)))+TRANSPOSE(MMULT(OFFSET('Useful matrices &amp; checks'!$AC$6,UsefulSeries!$O186,0):OFFSET('Useful matrices &amp; checks'!$AD$7,UsefulSeries!$O186,0),TRANSPOSE(H194:I194)))</f>
        <v>-2.2469471588348181E-4</v>
      </c>
      <c r="I195" s="29">
        <f ca="1"/>
        <v>-4.9262183555951204E-4</v>
      </c>
      <c r="J195" s="29">
        <f t="array" aca="1" ref="J195:K195" ca="1">TRANSPOSE(MMULT(OFFSET('Useful matrices &amp; checks'!$Y$6,UsefulSeries!$O186,0):OFFSET('Useful matrices &amp; checks'!$Z$7,UsefulSeries!$O186,0),OFFSET('SS Taylor expansion'!$AI$6,UsefulSeries!$O186,0):OFFSET('SS Taylor expansion'!$AI$7,UsefulSeries!$O186,0)))+TRANSPOSE(MMULT(OFFSET('Useful matrices &amp; checks'!$AC$6,UsefulSeries!$O186,0):OFFSET('Useful matrices &amp; checks'!$AD$7,UsefulSeries!$O186,0),TRANSPOSE(J194:K194)))</f>
        <v>2.4394301872470293E-4</v>
      </c>
      <c r="K195" s="29">
        <f ca="1"/>
        <v>-2.3061922787258371E-5</v>
      </c>
      <c r="L195" s="29">
        <f t="array" aca="1" ref="L195:M195" ca="1">TRANSPOSE(MMULT(OFFSET('Useful matrices &amp; checks'!$Y$6,UsefulSeries!$O186,0):OFFSET('Useful matrices &amp; checks'!$Z$7,UsefulSeries!$O186,0),OFFSET('SS Taylor expansion'!$AJ$6,UsefulSeries!$O186,0):OFFSET('SS Taylor expansion'!$AJ$7,UsefulSeries!$O186,0)))+TRANSPOSE(MMULT(OFFSET('Useful matrices &amp; checks'!$AC$6,UsefulSeries!$O186,0):OFFSET('Useful matrices &amp; checks'!$AD$7,UsefulSeries!$O186,0),TRANSPOSE(L194:M194)))</f>
        <v>7.3418343208579186E-5</v>
      </c>
      <c r="M195" s="29">
        <f ca="1"/>
        <v>-1.6816152145639551E-4</v>
      </c>
      <c r="N195" s="39">
        <f t="array" aca="1" ref="N195:O195" ca="1">TRANSPOSE(MMULT(OFFSET('Useful matrices &amp; checks'!$AC$6,UsefulSeries!$O186,0):OFFSET('Useful matrices &amp; checks'!$AD$7,UsefulSeries!$O186,0),TRANSPOSE(N194:O194)))</f>
        <v>8.9268877002775291E-9</v>
      </c>
      <c r="O195" s="39">
        <f ca="1"/>
        <v>-4.1006294754717858E-10</v>
      </c>
      <c r="P195" s="39">
        <f t="shared" ca="1" si="8"/>
        <v>-4.3857269795938086E-4</v>
      </c>
      <c r="Q195" s="39">
        <f t="shared" ca="1" si="9"/>
        <v>-8.2449805171683243E-6</v>
      </c>
      <c r="R195" s="29"/>
      <c r="S195" s="29">
        <f>'Flow probs &amp; rates'!E188-'Flow probs &amp; rates'!E187</f>
        <v>-2.0741276743896364E-4</v>
      </c>
      <c r="T195" s="29">
        <f>'Flow probs &amp; rates'!F188-'Flow probs &amp; rates'!F187</f>
        <v>-5.9848648497023982E-4</v>
      </c>
      <c r="U195" s="29">
        <f>'Flow probs &amp; rates'!H188-'Flow probs &amp; rates'!H187</f>
        <v>-7.4069464611905417E-4</v>
      </c>
      <c r="V195" s="29"/>
      <c r="W195" s="29">
        <f ca="1">(1-'Flow probs &amp; rates'!$H187)*'Output - Variance decomp.'!C195/('Flow probs &amp; rates'!$E187+'Flow probs &amp; rates'!$F187)-'Flow probs &amp; rates'!$H187*'Output - Variance decomp.'!B195/('Flow probs &amp; rates'!$E187+'Flow probs &amp; rates'!$F187)</f>
        <v>4.752646578477133E-4</v>
      </c>
      <c r="X195" s="29">
        <f ca="1">(1-'Flow probs &amp; rates'!$H187)*'Output - Variance decomp.'!E195/('Flow probs &amp; rates'!$E187+'Flow probs &amp; rates'!$F187)-'Flow probs &amp; rates'!$H187*'Output - Variance decomp.'!D195/('Flow probs &amp; rates'!$E187+'Flow probs &amp; rates'!$F187)</f>
        <v>-4.4142384930340819E-6</v>
      </c>
      <c r="Y195" s="29">
        <f ca="1">(1-'Flow probs &amp; rates'!$H187)*'Output - Variance decomp.'!G195/('Flow probs &amp; rates'!$E187+'Flow probs &amp; rates'!$F187)-'Flow probs &amp; rates'!$H187*'Output - Variance decomp.'!F195/('Flow probs &amp; rates'!$E187+'Flow probs &amp; rates'!$F187)</f>
        <v>-3.4701797674609755E-4</v>
      </c>
      <c r="Z195" s="29">
        <f ca="1">(1-'Flow probs &amp; rates'!$H187)*'Output - Variance decomp.'!I195/('Flow probs &amp; rates'!$E187+'Flow probs &amp; rates'!$F187)-'Flow probs &amp; rates'!$H187*'Output - Variance decomp.'!H195/('Flow probs &amp; rates'!$E187+'Flow probs &amp; rates'!$F187)</f>
        <v>-6.9013128535889685E-4</v>
      </c>
      <c r="AA195" s="29">
        <f ca="1">(1-'Flow probs &amp; rates'!$H187)*'Output - Variance decomp.'!K195/('Flow probs &amp; rates'!$E187+'Flow probs &amp; rates'!$F187)-'Flow probs &amp; rates'!$H187*'Output - Variance decomp.'!J195/('Flow probs &amp; rates'!$E187+'Flow probs &amp; rates'!$F187)</f>
        <v>-5.17030226855017E-5</v>
      </c>
      <c r="AB195" s="29">
        <f ca="1">(1-'Flow probs &amp; rates'!$H187)*'Output - Variance decomp.'!M195/('Flow probs &amp; rates'!$E187+'Flow probs &amp; rates'!$F187)-'Flow probs &amp; rates'!$H187*'Output - Variance decomp.'!L195/('Flow probs &amp; rates'!$E187+'Flow probs &amp; rates'!$F187)</f>
        <v>-2.4702536456845892E-4</v>
      </c>
      <c r="AC195" s="29">
        <f ca="1">(1-'Flow probs &amp; rates'!$H187)*'Output - Variance decomp.'!O195/('Flow probs &amp; rates'!$E187+'Flow probs &amp; rates'!$F187)-'Flow probs &amp; rates'!$H187*'Output - Variance decomp.'!N195/('Flow probs &amp; rates'!$E187+'Flow probs &amp; rates'!$F187)</f>
        <v>-1.2691231163170744E-9</v>
      </c>
      <c r="AD195" s="29">
        <f t="shared" ca="1" si="7"/>
        <v>1.2433385300833792E-4</v>
      </c>
    </row>
    <row r="196" spans="1:30" x14ac:dyDescent="0.35">
      <c r="A196" s="2" t="s">
        <v>244</v>
      </c>
      <c r="B196" s="29">
        <f t="array" aca="1" ref="B196:C196" ca="1">TRANSPOSE(MMULT(OFFSET('Useful matrices &amp; checks'!$Y$6,UsefulSeries!$O187,0):OFFSET('Useful matrices &amp; checks'!$Z$7,UsefulSeries!$O187,0),OFFSET('SS Taylor expansion'!$AE$6,UsefulSeries!$O187,0):OFFSET('SS Taylor expansion'!$AE$7,UsefulSeries!$O187,0)))+TRANSPOSE(MMULT(OFFSET('Useful matrices &amp; checks'!$AC$6,UsefulSeries!$O187,0):OFFSET('Useful matrices &amp; checks'!$AD$7,UsefulSeries!$O187,0),TRANSPOSE(B195:C195)))</f>
        <v>1.459000529092703E-4</v>
      </c>
      <c r="C196" s="29">
        <f ca="1"/>
        <v>-2.9066422973468109E-5</v>
      </c>
      <c r="D196" s="29">
        <f t="array" aca="1" ref="D196:E196" ca="1">TRANSPOSE(MMULT(OFFSET('Useful matrices &amp; checks'!$Y$6,UsefulSeries!$O187,0):OFFSET('Useful matrices &amp; checks'!$Z$7,UsefulSeries!$O187,0),OFFSET('SS Taylor expansion'!$AF$6,UsefulSeries!$O187,0):OFFSET('SS Taylor expansion'!$AF$7,UsefulSeries!$O187,0)))+TRANSPOSE(MMULT(OFFSET('Useful matrices &amp; checks'!$AC$6,UsefulSeries!$O187,0):OFFSET('Useful matrices &amp; checks'!$AD$7,UsefulSeries!$O187,0),TRANSPOSE(D195:E195)))</f>
        <v>1.8531431273569065E-4</v>
      </c>
      <c r="E196" s="29">
        <f ca="1"/>
        <v>1.2956632980226782E-7</v>
      </c>
      <c r="F196" s="29">
        <f t="array" aca="1" ref="F196:G196" ca="1">TRANSPOSE(MMULT(OFFSET('Useful matrices &amp; checks'!$Y$6,UsefulSeries!$O187,0):OFFSET('Useful matrices &amp; checks'!$Z$7,UsefulSeries!$O187,0),OFFSET('SS Taylor expansion'!$AG$6,UsefulSeries!$O187,0):OFFSET('SS Taylor expansion'!$AG$7,UsefulSeries!$O187,0)))+TRANSPOSE(MMULT(OFFSET('Useful matrices &amp; checks'!$AC$6,UsefulSeries!$O187,0):OFFSET('Useful matrices &amp; checks'!$AD$7,UsefulSeries!$O187,0),TRANSPOSE(F195:G195)))</f>
        <v>4.4525798366388435E-4</v>
      </c>
      <c r="G196" s="29">
        <f ca="1"/>
        <v>-2.9423229524448951E-4</v>
      </c>
      <c r="H196" s="29">
        <f t="array" aca="1" ref="H196:I196" ca="1">TRANSPOSE(MMULT(OFFSET('Useful matrices &amp; checks'!$Y$6,UsefulSeries!$O187,0):OFFSET('Useful matrices &amp; checks'!$Z$7,UsefulSeries!$O187,0),OFFSET('SS Taylor expansion'!$AH$6,UsefulSeries!$O187,0):OFFSET('SS Taylor expansion'!$AH$7,UsefulSeries!$O187,0)))+TRANSPOSE(MMULT(OFFSET('Useful matrices &amp; checks'!$AC$6,UsefulSeries!$O187,0):OFFSET('Useful matrices &amp; checks'!$AD$7,UsefulSeries!$O187,0),TRANSPOSE(H195:I195)))</f>
        <v>-3.278183392493297E-4</v>
      </c>
      <c r="I196" s="29">
        <f ca="1"/>
        <v>-3.3331400820259369E-4</v>
      </c>
      <c r="J196" s="29">
        <f t="array" aca="1" ref="J196:K196" ca="1">TRANSPOSE(MMULT(OFFSET('Useful matrices &amp; checks'!$Y$6,UsefulSeries!$O187,0):OFFSET('Useful matrices &amp; checks'!$Z$7,UsefulSeries!$O187,0),OFFSET('SS Taylor expansion'!$AI$6,UsefulSeries!$O187,0):OFFSET('SS Taylor expansion'!$AI$7,UsefulSeries!$O187,0)))+TRANSPOSE(MMULT(OFFSET('Useful matrices &amp; checks'!$AC$6,UsefulSeries!$O187,0):OFFSET('Useful matrices &amp; checks'!$AD$7,UsefulSeries!$O187,0),TRANSPOSE(J195:K195)))</f>
        <v>6.1790912902887454E-4</v>
      </c>
      <c r="K196" s="29">
        <f ca="1"/>
        <v>-6.9525294884383651E-6</v>
      </c>
      <c r="L196" s="29">
        <f t="array" aca="1" ref="L196:M196" ca="1">TRANSPOSE(MMULT(OFFSET('Useful matrices &amp; checks'!$Y$6,UsefulSeries!$O187,0):OFFSET('Useful matrices &amp; checks'!$Z$7,UsefulSeries!$O187,0),OFFSET('SS Taylor expansion'!$AJ$6,UsefulSeries!$O187,0):OFFSET('SS Taylor expansion'!$AJ$7,UsefulSeries!$O187,0)))+TRANSPOSE(MMULT(OFFSET('Useful matrices &amp; checks'!$AC$6,UsefulSeries!$O187,0):OFFSET('Useful matrices &amp; checks'!$AD$7,UsefulSeries!$O187,0),TRANSPOSE(L195:M195)))</f>
        <v>6.7897215739187288E-5</v>
      </c>
      <c r="M196" s="29">
        <f ca="1"/>
        <v>1.2538983767310531E-4</v>
      </c>
      <c r="N196" s="39">
        <f t="array" aca="1" ref="N196:O196" ca="1">TRANSPOSE(MMULT(OFFSET('Useful matrices &amp; checks'!$AC$6,UsefulSeries!$O187,0):OFFSET('Useful matrices &amp; checks'!$AD$7,UsefulSeries!$O187,0),TRANSPOSE(N195:O195)))</f>
        <v>8.4774125246530358E-9</v>
      </c>
      <c r="O196" s="39">
        <f ca="1"/>
        <v>-1.6684980633831695E-10</v>
      </c>
      <c r="P196" s="39">
        <f t="shared" ca="1" si="8"/>
        <v>-4.2612815940001116E-4</v>
      </c>
      <c r="Q196" s="39">
        <f t="shared" ca="1" si="9"/>
        <v>-1.9363551653305417E-5</v>
      </c>
      <c r="R196" s="29"/>
      <c r="S196" s="29">
        <f>'Flow probs &amp; rates'!E189-'Flow probs &amp; rates'!E188</f>
        <v>7.0834067284009095E-4</v>
      </c>
      <c r="T196" s="29">
        <f>'Flow probs &amp; rates'!F189-'Flow probs &amp; rates'!F188</f>
        <v>-5.5740957040919387E-4</v>
      </c>
      <c r="U196" s="29">
        <f>'Flow probs &amp; rates'!H189-'Flow probs &amp; rates'!H188</f>
        <v>-1.4615072968314491E-5</v>
      </c>
      <c r="V196" s="29"/>
      <c r="W196" s="29">
        <f ca="1">(1-'Flow probs &amp; rates'!$H188)*'Output - Variance decomp.'!C196/('Flow probs &amp; rates'!$E188+'Flow probs &amp; rates'!$F188)-'Flow probs &amp; rates'!$H188*'Output - Variance decomp.'!B196/('Flow probs &amp; rates'!$E188+'Flow probs &amp; rates'!$F188)</f>
        <v>-5.2784454648966913E-5</v>
      </c>
      <c r="X196" s="29">
        <f ca="1">(1-'Flow probs &amp; rates'!$H188)*'Output - Variance decomp.'!E196/('Flow probs &amp; rates'!$E188+'Flow probs &amp; rates'!$F188)-'Flow probs &amp; rates'!$H188*'Output - Variance decomp.'!D196/('Flow probs &amp; rates'!$E188+'Flow probs &amp; rates'!$F188)</f>
        <v>-1.3747473609412965E-5</v>
      </c>
      <c r="Y196" s="29">
        <f ca="1">(1-'Flow probs &amp; rates'!$H188)*'Output - Variance decomp.'!G196/('Flow probs &amp; rates'!$E188+'Flow probs &amp; rates'!$F188)-'Flow probs &amp; rates'!$H188*'Output - Variance decomp.'!F196/('Flow probs &amp; rates'!$E188+'Flow probs &amp; rates'!$F188)</f>
        <v>-4.567537232474075E-4</v>
      </c>
      <c r="Z196" s="29">
        <f ca="1">(1-'Flow probs &amp; rates'!$H188)*'Output - Variance decomp.'!I196/('Flow probs &amp; rates'!$E188+'Flow probs &amp; rates'!$F188)-'Flow probs &amp; rates'!$H188*'Output - Variance decomp.'!H196/('Flow probs &amp; rates'!$E188+'Flow probs &amp; rates'!$F188)</f>
        <v>-4.5484766623739634E-4</v>
      </c>
      <c r="AA196" s="29">
        <f ca="1">(1-'Flow probs &amp; rates'!$H188)*'Output - Variance decomp.'!K196/('Flow probs &amp; rates'!$E188+'Flow probs &amp; rates'!$F188)-'Flow probs &amp; rates'!$H188*'Output - Variance decomp.'!J196/('Flow probs &amp; rates'!$E188+'Flow probs &amp; rates'!$F188)</f>
        <v>-5.6462577517692654E-5</v>
      </c>
      <c r="AB196" s="29">
        <f ca="1">(1-'Flow probs &amp; rates'!$H188)*'Output - Variance decomp.'!M196/('Flow probs &amp; rates'!$E188+'Flow probs &amp; rates'!$F188)-'Flow probs &amp; rates'!$H188*'Output - Variance decomp.'!L196/('Flow probs &amp; rates'!$E188+'Flow probs &amp; rates'!$F188)</f>
        <v>1.752771902072972E-4</v>
      </c>
      <c r="AC196" s="29">
        <f ca="1">(1-'Flow probs &amp; rates'!$H188)*'Output - Variance decomp.'!O196/('Flow probs &amp; rates'!$E188+'Flow probs &amp; rates'!$F188)-'Flow probs &amp; rates'!$H188*'Output - Variance decomp.'!N196/('Flow probs &amp; rates'!$E188+'Flow probs &amp; rates'!$F188)</f>
        <v>-8.7744595005234239E-10</v>
      </c>
      <c r="AD196" s="29">
        <f t="shared" ca="1" si="7"/>
        <v>8.447045095312148E-4</v>
      </c>
    </row>
    <row r="197" spans="1:30" x14ac:dyDescent="0.35">
      <c r="A197" s="2" t="s">
        <v>245</v>
      </c>
      <c r="B197" s="29">
        <f t="array" aca="1" ref="B197:C197" ca="1">TRANSPOSE(MMULT(OFFSET('Useful matrices &amp; checks'!$Y$6,UsefulSeries!$O188,0):OFFSET('Useful matrices &amp; checks'!$Z$7,UsefulSeries!$O188,0),OFFSET('SS Taylor expansion'!$AE$6,UsefulSeries!$O188,0):OFFSET('SS Taylor expansion'!$AE$7,UsefulSeries!$O188,0)))+TRANSPOSE(MMULT(OFFSET('Useful matrices &amp; checks'!$AC$6,UsefulSeries!$O188,0):OFFSET('Useful matrices &amp; checks'!$AD$7,UsefulSeries!$O188,0),TRANSPOSE(B196:C196)))</f>
        <v>3.4903609707373425E-4</v>
      </c>
      <c r="C197" s="29">
        <f ca="1"/>
        <v>-2.0937980576658669E-4</v>
      </c>
      <c r="D197" s="29">
        <f t="array" aca="1" ref="D197:E197" ca="1">TRANSPOSE(MMULT(OFFSET('Useful matrices &amp; checks'!$Y$6,UsefulSeries!$O188,0):OFFSET('Useful matrices &amp; checks'!$Z$7,UsefulSeries!$O188,0),OFFSET('SS Taylor expansion'!$AF$6,UsefulSeries!$O188,0):OFFSET('SS Taylor expansion'!$AF$7,UsefulSeries!$O188,0)))+TRANSPOSE(MMULT(OFFSET('Useful matrices &amp; checks'!$AC$6,UsefulSeries!$O188,0):OFFSET('Useful matrices &amp; checks'!$AD$7,UsefulSeries!$O188,0),TRANSPOSE(D196:E196)))</f>
        <v>3.6165513018709283E-4</v>
      </c>
      <c r="E197" s="29">
        <f ca="1"/>
        <v>3.7566250881516114E-6</v>
      </c>
      <c r="F197" s="29">
        <f t="array" aca="1" ref="F197:G197" ca="1">TRANSPOSE(MMULT(OFFSET('Useful matrices &amp; checks'!$Y$6,UsefulSeries!$O188,0):OFFSET('Useful matrices &amp; checks'!$Z$7,UsefulSeries!$O188,0),OFFSET('SS Taylor expansion'!$AG$6,UsefulSeries!$O188,0):OFFSET('SS Taylor expansion'!$AG$7,UsefulSeries!$O188,0)))+TRANSPOSE(MMULT(OFFSET('Useful matrices &amp; checks'!$AC$6,UsefulSeries!$O188,0):OFFSET('Useful matrices &amp; checks'!$AD$7,UsefulSeries!$O188,0),TRANSPOSE(F196:G196)))</f>
        <v>4.7736177488827706E-4</v>
      </c>
      <c r="G197" s="29">
        <f ca="1"/>
        <v>-2.7236943900175114E-4</v>
      </c>
      <c r="H197" s="29">
        <f t="array" aca="1" ref="H197:I197" ca="1">TRANSPOSE(MMULT(OFFSET('Useful matrices &amp; checks'!$Y$6,UsefulSeries!$O188,0):OFFSET('Useful matrices &amp; checks'!$Z$7,UsefulSeries!$O188,0),OFFSET('SS Taylor expansion'!$AH$6,UsefulSeries!$O188,0):OFFSET('SS Taylor expansion'!$AH$7,UsefulSeries!$O188,0)))+TRANSPOSE(MMULT(OFFSET('Useful matrices &amp; checks'!$AC$6,UsefulSeries!$O188,0):OFFSET('Useful matrices &amp; checks'!$AD$7,UsefulSeries!$O188,0),TRANSPOSE(H196:I196)))</f>
        <v>-3.6066647483523379E-4</v>
      </c>
      <c r="I197" s="29">
        <f ca="1"/>
        <v>-8.3310291693272496E-5</v>
      </c>
      <c r="J197" s="29">
        <f t="array" aca="1" ref="J197:K197" ca="1">TRANSPOSE(MMULT(OFFSET('Useful matrices &amp; checks'!$Y$6,UsefulSeries!$O188,0):OFFSET('Useful matrices &amp; checks'!$Z$7,UsefulSeries!$O188,0),OFFSET('SS Taylor expansion'!$AI$6,UsefulSeries!$O188,0):OFFSET('SS Taylor expansion'!$AI$7,UsefulSeries!$O188,0)))+TRANSPOSE(MMULT(OFFSET('Useful matrices &amp; checks'!$AC$6,UsefulSeries!$O188,0):OFFSET('Useful matrices &amp; checks'!$AD$7,UsefulSeries!$O188,0),TRANSPOSE(J196:K196)))</f>
        <v>5.1097142012689035E-4</v>
      </c>
      <c r="K197" s="29">
        <f ca="1"/>
        <v>1.1673886215361263E-8</v>
      </c>
      <c r="L197" s="29">
        <f t="array" aca="1" ref="L197:M197" ca="1">TRANSPOSE(MMULT(OFFSET('Useful matrices &amp; checks'!$Y$6,UsefulSeries!$O188,0):OFFSET('Useful matrices &amp; checks'!$Z$7,UsefulSeries!$O188,0),OFFSET('SS Taylor expansion'!$AJ$6,UsefulSeries!$O188,0):OFFSET('SS Taylor expansion'!$AJ$7,UsefulSeries!$O188,0)))+TRANSPOSE(MMULT(OFFSET('Useful matrices &amp; checks'!$AC$6,UsefulSeries!$O188,0):OFFSET('Useful matrices &amp; checks'!$AD$7,UsefulSeries!$O188,0),TRANSPOSE(L196:M196)))</f>
        <v>1.1786587829144903E-4</v>
      </c>
      <c r="M197" s="29">
        <f ca="1"/>
        <v>2.7530252438577748E-4</v>
      </c>
      <c r="N197" s="39">
        <f t="array" aca="1" ref="N197:O197" ca="1">TRANSPOSE(MMULT(OFFSET('Useful matrices &amp; checks'!$AC$6,UsefulSeries!$O188,0):OFFSET('Useful matrices &amp; checks'!$AD$7,UsefulSeries!$O188,0),TRANSPOSE(N196:O196)))</f>
        <v>7.9145755988824844E-9</v>
      </c>
      <c r="O197" s="39">
        <f ca="1"/>
        <v>-2.9860639183135359E-11</v>
      </c>
      <c r="P197" s="39">
        <f t="shared" ca="1" si="8"/>
        <v>-3.9761204749518523E-4</v>
      </c>
      <c r="Q197" s="39">
        <f t="shared" ca="1" si="9"/>
        <v>-2.2182295685427415E-5</v>
      </c>
      <c r="R197" s="29"/>
      <c r="S197" s="29">
        <f>'Flow probs &amp; rates'!E190-'Flow probs &amp; rates'!E189</f>
        <v>1.0586196928126235E-3</v>
      </c>
      <c r="T197" s="29">
        <f>'Flow probs &amp; rates'!F190-'Flow probs &amp; rates'!F189</f>
        <v>-3.0817103864753254E-4</v>
      </c>
      <c r="U197" s="29">
        <f>'Flow probs &amp; rates'!H190-'Flow probs &amp; rates'!H189</f>
        <v>4.1681089570561047E-5</v>
      </c>
      <c r="V197" s="29"/>
      <c r="W197" s="29">
        <f ca="1">(1-'Flow probs &amp; rates'!$H189)*'Output - Variance decomp.'!C197/('Flow probs &amp; rates'!$E189+'Flow probs &amp; rates'!$F189)-'Flow probs &amp; rates'!$H189*'Output - Variance decomp.'!B197/('Flow probs &amp; rates'!$E189+'Flow probs &amp; rates'!$F189)</f>
        <v>-3.2737438676575176E-4</v>
      </c>
      <c r="X197" s="29">
        <f ca="1">(1-'Flow probs &amp; rates'!$H189)*'Output - Variance decomp.'!E197/('Flow probs &amp; rates'!$E189+'Flow probs &amp; rates'!$F189)-'Flow probs &amp; rates'!$H189*'Output - Variance decomp.'!D197/('Flow probs &amp; rates'!$E189+'Flow probs &amp; rates'!$F189)</f>
        <v>-2.1775769183558502E-5</v>
      </c>
      <c r="Y197" s="29">
        <f ca="1">(1-'Flow probs &amp; rates'!$H189)*'Output - Variance decomp.'!G197/('Flow probs &amp; rates'!$E189+'Flow probs &amp; rates'!$F189)-'Flow probs &amp; rates'!$H189*'Output - Variance decomp.'!F197/('Flow probs &amp; rates'!$E189+'Flow probs &amp; rates'!$F189)</f>
        <v>-4.2761407685341614E-4</v>
      </c>
      <c r="Z197" s="29">
        <f ca="1">(1-'Flow probs &amp; rates'!$H189)*'Output - Variance decomp.'!I197/('Flow probs &amp; rates'!$E189+'Flow probs &amp; rates'!$F189)-'Flow probs &amp; rates'!$H189*'Output - Variance decomp.'!H197/('Flow probs &amp; rates'!$E189+'Flow probs &amp; rates'!$F189)</f>
        <v>-9.2717889560664483E-5</v>
      </c>
      <c r="AA197" s="29">
        <f ca="1">(1-'Flow probs &amp; rates'!$H189)*'Output - Variance decomp.'!K197/('Flow probs &amp; rates'!$E189+'Flow probs &amp; rates'!$F189)-'Flow probs &amp; rates'!$H189*'Output - Variance decomp.'!J197/('Flow probs &amp; rates'!$E189+'Flow probs &amp; rates'!$F189)</f>
        <v>-3.8383296330925952E-5</v>
      </c>
      <c r="AB197" s="29">
        <f ca="1">(1-'Flow probs &amp; rates'!$H189)*'Output - Variance decomp.'!M197/('Flow probs &amp; rates'!$E189+'Flow probs &amp; rates'!$F189)-'Flow probs &amp; rates'!$H189*'Output - Variance decomp.'!L197/('Flow probs &amp; rates'!$E189+'Flow probs &amp; rates'!$F189)</f>
        <v>3.8710059606200507E-4</v>
      </c>
      <c r="AC197" s="29">
        <f ca="1">(1-'Flow probs &amp; rates'!$H189)*'Output - Variance decomp.'!O197/('Flow probs &amp; rates'!$E189+'Flow probs &amp; rates'!$F189)-'Flow probs &amp; rates'!$H189*'Output - Variance decomp.'!N197/('Flow probs &amp; rates'!$E189+'Flow probs &amp; rates'!$F189)</f>
        <v>-6.3773695806062575E-10</v>
      </c>
      <c r="AD197" s="29">
        <f t="shared" ca="1" si="7"/>
        <v>5.6244654993983095E-4</v>
      </c>
    </row>
    <row r="198" spans="1:30" x14ac:dyDescent="0.35">
      <c r="A198" s="2" t="s">
        <v>246</v>
      </c>
      <c r="B198" s="29">
        <f t="array" aca="1" ref="B198:C198" ca="1">TRANSPOSE(MMULT(OFFSET('Useful matrices &amp; checks'!$Y$6,UsefulSeries!$O189,0):OFFSET('Useful matrices &amp; checks'!$Z$7,UsefulSeries!$O189,0),OFFSET('SS Taylor expansion'!$AE$6,UsefulSeries!$O189,0):OFFSET('SS Taylor expansion'!$AE$7,UsefulSeries!$O189,0)))+TRANSPOSE(MMULT(OFFSET('Useful matrices &amp; checks'!$AC$6,UsefulSeries!$O189,0):OFFSET('Useful matrices &amp; checks'!$AD$7,UsefulSeries!$O189,0),TRANSPOSE(B197:C197)))</f>
        <v>1.2851774530803935E-4</v>
      </c>
      <c r="C198" s="29">
        <f ca="1"/>
        <v>2.0179033537707873E-5</v>
      </c>
      <c r="D198" s="29">
        <f t="array" aca="1" ref="D198:E198" ca="1">TRANSPOSE(MMULT(OFFSET('Useful matrices &amp; checks'!$Y$6,UsefulSeries!$O189,0):OFFSET('Useful matrices &amp; checks'!$Z$7,UsefulSeries!$O189,0),OFFSET('SS Taylor expansion'!$AF$6,UsefulSeries!$O189,0):OFFSET('SS Taylor expansion'!$AF$7,UsefulSeries!$O189,0)))+TRANSPOSE(MMULT(OFFSET('Useful matrices &amp; checks'!$AC$6,UsefulSeries!$O189,0):OFFSET('Useful matrices &amp; checks'!$AD$7,UsefulSeries!$O189,0),TRANSPOSE(D197:E197)))</f>
        <v>-2.1451507989426886E-4</v>
      </c>
      <c r="E198" s="29">
        <f ca="1"/>
        <v>-2.2574510143665115E-6</v>
      </c>
      <c r="F198" s="29">
        <f t="array" aca="1" ref="F198:G198" ca="1">TRANSPOSE(MMULT(OFFSET('Useful matrices &amp; checks'!$Y$6,UsefulSeries!$O189,0):OFFSET('Useful matrices &amp; checks'!$Z$7,UsefulSeries!$O189,0),OFFSET('SS Taylor expansion'!$AG$6,UsefulSeries!$O189,0):OFFSET('SS Taylor expansion'!$AG$7,UsefulSeries!$O189,0)))+TRANSPOSE(MMULT(OFFSET('Useful matrices &amp; checks'!$AC$6,UsefulSeries!$O189,0):OFFSET('Useful matrices &amp; checks'!$AD$7,UsefulSeries!$O189,0),TRANSPOSE(F197:G197)))</f>
        <v>-1.5250595241701596E-4</v>
      </c>
      <c r="G198" s="29">
        <f ca="1"/>
        <v>3.2984814247548518E-4</v>
      </c>
      <c r="H198" s="29">
        <f t="array" aca="1" ref="H198:I198" ca="1">TRANSPOSE(MMULT(OFFSET('Useful matrices &amp; checks'!$Y$6,UsefulSeries!$O189,0):OFFSET('Useful matrices &amp; checks'!$Z$7,UsefulSeries!$O189,0),OFFSET('SS Taylor expansion'!$AH$6,UsefulSeries!$O189,0):OFFSET('SS Taylor expansion'!$AH$7,UsefulSeries!$O189,0)))+TRANSPOSE(MMULT(OFFSET('Useful matrices &amp; checks'!$AC$6,UsefulSeries!$O189,0):OFFSET('Useful matrices &amp; checks'!$AD$7,UsefulSeries!$O189,0),TRANSPOSE(H197:I197)))</f>
        <v>-3.347670748468952E-4</v>
      </c>
      <c r="I198" s="29">
        <f ca="1"/>
        <v>6.801078035643398E-5</v>
      </c>
      <c r="J198" s="29">
        <f t="array" aca="1" ref="J198:K198" ca="1">TRANSPOSE(MMULT(OFFSET('Useful matrices &amp; checks'!$Y$6,UsefulSeries!$O189,0):OFFSET('Useful matrices &amp; checks'!$Z$7,UsefulSeries!$O189,0),OFFSET('SS Taylor expansion'!$AI$6,UsefulSeries!$O189,0):OFFSET('SS Taylor expansion'!$AI$7,UsefulSeries!$O189,0)))+TRANSPOSE(MMULT(OFFSET('Useful matrices &amp; checks'!$AC$6,UsefulSeries!$O189,0):OFFSET('Useful matrices &amp; checks'!$AD$7,UsefulSeries!$O189,0),TRANSPOSE(J197:K197)))</f>
        <v>-1.4699209688499799E-4</v>
      </c>
      <c r="K198" s="29">
        <f ca="1"/>
        <v>-3.944086838701234E-6</v>
      </c>
      <c r="L198" s="29">
        <f t="array" aca="1" ref="L198:M198" ca="1">TRANSPOSE(MMULT(OFFSET('Useful matrices &amp; checks'!$Y$6,UsefulSeries!$O189,0):OFFSET('Useful matrices &amp; checks'!$Z$7,UsefulSeries!$O189,0),OFFSET('SS Taylor expansion'!$AJ$6,UsefulSeries!$O189,0):OFFSET('SS Taylor expansion'!$AJ$7,UsefulSeries!$O189,0)))+TRANSPOSE(MMULT(OFFSET('Useful matrices &amp; checks'!$AC$6,UsefulSeries!$O189,0):OFFSET('Useful matrices &amp; checks'!$AD$7,UsefulSeries!$O189,0),TRANSPOSE(L197:M197)))</f>
        <v>2.2110252893921945E-4</v>
      </c>
      <c r="M198" s="29">
        <f ca="1"/>
        <v>4.3018905043342543E-4</v>
      </c>
      <c r="N198" s="39">
        <f t="array" aca="1" ref="N198:O198" ca="1">TRANSPOSE(MMULT(OFFSET('Useful matrices &amp; checks'!$AC$6,UsefulSeries!$O189,0):OFFSET('Useful matrices &amp; checks'!$AD$7,UsefulSeries!$O189,0),TRANSPOSE(N197:O197)))</f>
        <v>7.3839472104962824E-9</v>
      </c>
      <c r="O198" s="39">
        <f ca="1"/>
        <v>5.6856999607313438E-11</v>
      </c>
      <c r="P198" s="39">
        <f t="shared" ca="1" si="8"/>
        <v>-4.0121159851685311E-4</v>
      </c>
      <c r="Q198" s="39">
        <f t="shared" ca="1" si="9"/>
        <v>3.6591973695016179E-5</v>
      </c>
      <c r="R198" s="29"/>
      <c r="S198" s="29">
        <f>'Flow probs &amp; rates'!E191-'Flow probs &amp; rates'!E190</f>
        <v>-9.0036414436556189E-4</v>
      </c>
      <c r="T198" s="29">
        <f>'Flow probs &amp; rates'!F191-'Flow probs &amp; rates'!F190</f>
        <v>8.7861749950200047E-4</v>
      </c>
      <c r="U198" s="29">
        <f>'Flow probs &amp; rates'!H191-'Flow probs &amp; rates'!H190</f>
        <v>4.5950467956837326E-4</v>
      </c>
      <c r="V198" s="29"/>
      <c r="W198" s="29">
        <f ca="1">(1-'Flow probs &amp; rates'!$H190)*'Output - Variance decomp.'!C198/('Flow probs &amp; rates'!$E190+'Flow probs &amp; rates'!$F190)-'Flow probs &amp; rates'!$H190*'Output - Variance decomp.'!B198/('Flow probs &amp; rates'!$E190+'Flow probs &amp; rates'!$F190)</f>
        <v>1.9333231521351264E-5</v>
      </c>
      <c r="X198" s="29">
        <f ca="1">(1-'Flow probs &amp; rates'!$H190)*'Output - Variance decomp.'!E198/('Flow probs &amp; rates'!$E190+'Flow probs &amp; rates'!$F190)-'Flow probs &amp; rates'!$H190*'Output - Variance decomp.'!D198/('Flow probs &amp; rates'!$E190+'Flow probs &amp; rates'!$F190)</f>
        <v>1.2873291217388485E-5</v>
      </c>
      <c r="Y198" s="29">
        <f ca="1">(1-'Flow probs &amp; rates'!$H190)*'Output - Variance decomp.'!G198/('Flow probs &amp; rates'!$E190+'Flow probs &amp; rates'!$F190)-'Flow probs &amp; rates'!$H190*'Output - Variance decomp.'!F198/('Flow probs &amp; rates'!$E190+'Flow probs &amp; rates'!$F190)</f>
        <v>4.853081025314215E-4</v>
      </c>
      <c r="Z198" s="29">
        <f ca="1">(1-'Flow probs &amp; rates'!$H190)*'Output - Variance decomp.'!I198/('Flow probs &amp; rates'!$E190+'Flow probs &amp; rates'!$F190)-'Flow probs &amp; rates'!$H190*'Output - Variance decomp.'!H198/('Flow probs &amp; rates'!$E190+'Flow probs &amp; rates'!$F190)</f>
        <v>1.2285304182618601E-4</v>
      </c>
      <c r="AA198" s="29">
        <f ca="1">(1-'Flow probs &amp; rates'!$H190)*'Output - Variance decomp.'!K198/('Flow probs &amp; rates'!$E190+'Flow probs &amp; rates'!$F190)-'Flow probs &amp; rates'!$H190*'Output - Variance decomp.'!J198/('Flow probs &amp; rates'!$E190+'Flow probs &amp; rates'!$F190)</f>
        <v>5.3773907118304059E-6</v>
      </c>
      <c r="AB198" s="29">
        <f ca="1">(1-'Flow probs &amp; rates'!$H190)*'Output - Variance decomp.'!M198/('Flow probs &amp; rates'!$E190+'Flow probs &amp; rates'!$F190)-'Flow probs &amp; rates'!$H190*'Output - Variance decomp.'!L198/('Flow probs &amp; rates'!$E190+'Flow probs &amp; rates'!$F190)</f>
        <v>6.0138621551907294E-4</v>
      </c>
      <c r="AC198" s="29">
        <f ca="1">(1-'Flow probs &amp; rates'!$H190)*'Output - Variance decomp.'!O198/('Flow probs &amp; rates'!$E190+'Flow probs &amp; rates'!$F190)-'Flow probs &amp; rates'!$H190*'Output - Variance decomp.'!N198/('Flow probs &amp; rates'!$E190+'Flow probs &amp; rates'!$F190)</f>
        <v>-4.7306865633276406E-10</v>
      </c>
      <c r="AD198" s="29">
        <f t="shared" ca="1" si="7"/>
        <v>-7.8762612069022088E-4</v>
      </c>
    </row>
    <row r="199" spans="1:30" x14ac:dyDescent="0.35">
      <c r="A199" s="2" t="s">
        <v>247</v>
      </c>
      <c r="B199" s="29">
        <f t="array" aca="1" ref="B199:C199" ca="1">TRANSPOSE(MMULT(OFFSET('Useful matrices &amp; checks'!$Y$6,UsefulSeries!$O190,0):OFFSET('Useful matrices &amp; checks'!$Z$7,UsefulSeries!$O190,0),OFFSET('SS Taylor expansion'!$AE$6,UsefulSeries!$O190,0):OFFSET('SS Taylor expansion'!$AE$7,UsefulSeries!$O190,0)))+TRANSPOSE(MMULT(OFFSET('Useful matrices &amp; checks'!$AC$6,UsefulSeries!$O190,0):OFFSET('Useful matrices &amp; checks'!$AD$7,UsefulSeries!$O190,0),TRANSPOSE(B198:C198)))</f>
        <v>3.8677103443918366E-4</v>
      </c>
      <c r="C199" s="29">
        <f ca="1"/>
        <v>-2.2744784060722649E-4</v>
      </c>
      <c r="D199" s="29">
        <f t="array" aca="1" ref="D199:E199" ca="1">TRANSPOSE(MMULT(OFFSET('Useful matrices &amp; checks'!$Y$6,UsefulSeries!$O190,0):OFFSET('Useful matrices &amp; checks'!$Z$7,UsefulSeries!$O190,0),OFFSET('SS Taylor expansion'!$AF$6,UsefulSeries!$O190,0):OFFSET('SS Taylor expansion'!$AF$7,UsefulSeries!$O190,0)))+TRANSPOSE(MMULT(OFFSET('Useful matrices &amp; checks'!$AC$6,UsefulSeries!$O190,0):OFFSET('Useful matrices &amp; checks'!$AD$7,UsefulSeries!$O190,0),TRANSPOSE(D198:E198)))</f>
        <v>-4.1549133999099861E-4</v>
      </c>
      <c r="E199" s="29">
        <f ca="1"/>
        <v>3.407852837567628E-6</v>
      </c>
      <c r="F199" s="29">
        <f t="array" aca="1" ref="F199:G199" ca="1">TRANSPOSE(MMULT(OFFSET('Useful matrices &amp; checks'!$Y$6,UsefulSeries!$O190,0):OFFSET('Useful matrices &amp; checks'!$Z$7,UsefulSeries!$O190,0),OFFSET('SS Taylor expansion'!$AG$6,UsefulSeries!$O190,0):OFFSET('SS Taylor expansion'!$AG$7,UsefulSeries!$O190,0)))+TRANSPOSE(MMULT(OFFSET('Useful matrices &amp; checks'!$AC$6,UsefulSeries!$O190,0):OFFSET('Useful matrices &amp; checks'!$AD$7,UsefulSeries!$O190,0),TRANSPOSE(F198:G198)))</f>
        <v>2.465902907788464E-4</v>
      </c>
      <c r="G199" s="29">
        <f ca="1"/>
        <v>-9.9276171238392745E-5</v>
      </c>
      <c r="H199" s="29">
        <f t="array" aca="1" ref="H199:I199" ca="1">TRANSPOSE(MMULT(OFFSET('Useful matrices &amp; checks'!$Y$6,UsefulSeries!$O190,0):OFFSET('Useful matrices &amp; checks'!$Z$7,UsefulSeries!$O190,0),OFFSET('SS Taylor expansion'!$AH$6,UsefulSeries!$O190,0):OFFSET('SS Taylor expansion'!$AH$7,UsefulSeries!$O190,0)))+TRANSPOSE(MMULT(OFFSET('Useful matrices &amp; checks'!$AC$6,UsefulSeries!$O190,0):OFFSET('Useful matrices &amp; checks'!$AD$7,UsefulSeries!$O190,0),TRANSPOSE(H198:I198)))</f>
        <v>-3.7709321047552124E-4</v>
      </c>
      <c r="I199" s="29">
        <f ca="1"/>
        <v>-4.2650476876335752E-4</v>
      </c>
      <c r="J199" s="29">
        <f t="array" aca="1" ref="J199:K199" ca="1">TRANSPOSE(MMULT(OFFSET('Useful matrices &amp; checks'!$Y$6,UsefulSeries!$O190,0):OFFSET('Useful matrices &amp; checks'!$Z$7,UsefulSeries!$O190,0),OFFSET('SS Taylor expansion'!$AI$6,UsefulSeries!$O190,0):OFFSET('SS Taylor expansion'!$AI$7,UsefulSeries!$O190,0)))+TRANSPOSE(MMULT(OFFSET('Useful matrices &amp; checks'!$AC$6,UsefulSeries!$O190,0):OFFSET('Useful matrices &amp; checks'!$AD$7,UsefulSeries!$O190,0),TRANSPOSE(J198:K198)))</f>
        <v>1.613806037300956E-4</v>
      </c>
      <c r="K199" s="29">
        <f ca="1"/>
        <v>-3.2231441174182856E-6</v>
      </c>
      <c r="L199" s="29">
        <f t="array" aca="1" ref="L199:M199" ca="1">TRANSPOSE(MMULT(OFFSET('Useful matrices &amp; checks'!$Y$6,UsefulSeries!$O190,0):OFFSET('Useful matrices &amp; checks'!$Z$7,UsefulSeries!$O190,0),OFFSET('SS Taylor expansion'!$AJ$6,UsefulSeries!$O190,0):OFFSET('SS Taylor expansion'!$AJ$7,UsefulSeries!$O190,0)))+TRANSPOSE(MMULT(OFFSET('Useful matrices &amp; checks'!$AC$6,UsefulSeries!$O190,0):OFFSET('Useful matrices &amp; checks'!$AD$7,UsefulSeries!$O190,0),TRANSPOSE(L198:M198)))</f>
        <v>2.9842517872554652E-4</v>
      </c>
      <c r="M199" s="29">
        <f ca="1"/>
        <v>2.1284638189795276E-4</v>
      </c>
      <c r="N199" s="39">
        <f t="array" aca="1" ref="N199:O199" ca="1">TRANSPOSE(MMULT(OFFSET('Useful matrices &amp; checks'!$AC$6,UsefulSeries!$O190,0):OFFSET('Useful matrices &amp; checks'!$AD$7,UsefulSeries!$O190,0),TRANSPOSE(N198:O198)))</f>
        <v>7.1449894984101427E-9</v>
      </c>
      <c r="O199" s="39">
        <f ca="1"/>
        <v>-6.3700093125737443E-11</v>
      </c>
      <c r="P199" s="39">
        <f t="shared" ca="1" si="8"/>
        <v>-3.891182450844177E-4</v>
      </c>
      <c r="Q199" s="39">
        <f t="shared" ca="1" si="9"/>
        <v>6.0540026889854065E-5</v>
      </c>
      <c r="R199" s="29"/>
      <c r="S199" s="29">
        <f>'Flow probs &amp; rates'!E192-'Flow probs &amp; rates'!E191</f>
        <v>-8.8528542887766903E-5</v>
      </c>
      <c r="T199" s="29">
        <f>'Flow probs &amp; rates'!F192-'Flow probs &amp; rates'!F191</f>
        <v>-4.7965772680111374E-4</v>
      </c>
      <c r="U199" s="29">
        <f>'Flow probs &amp; rates'!H192-'Flow probs &amp; rates'!H191</f>
        <v>-6.1733837006014425E-4</v>
      </c>
      <c r="V199" s="29"/>
      <c r="W199" s="29">
        <f ca="1">(1-'Flow probs &amp; rates'!$H191)*'Output - Variance decomp.'!C199/('Flow probs &amp; rates'!$E191+'Flow probs &amp; rates'!$F191)-'Flow probs &amp; rates'!$H191*'Output - Variance decomp.'!B199/('Flow probs &amp; rates'!$E191+'Flow probs &amp; rates'!$F191)</f>
        <v>-3.5592517870762432E-4</v>
      </c>
      <c r="X199" s="29">
        <f ca="1">(1-'Flow probs &amp; rates'!$H191)*'Output - Variance decomp.'!E199/('Flow probs &amp; rates'!$E191+'Flow probs &amp; rates'!$F191)-'Flow probs &amp; rates'!$H191*'Output - Variance decomp.'!D199/('Flow probs &amp; rates'!$E191+'Flow probs &amp; rates'!$F191)</f>
        <v>3.6398474629222155E-5</v>
      </c>
      <c r="Y199" s="29">
        <f ca="1">(1-'Flow probs &amp; rates'!$H191)*'Output - Variance decomp.'!G199/('Flow probs &amp; rates'!$E191+'Flow probs &amp; rates'!$F191)-'Flow probs &amp; rates'!$H191*'Output - Variance decomp.'!F199/('Flow probs &amp; rates'!$E191+'Flow probs &amp; rates'!$F191)</f>
        <v>-1.6125102257286012E-4</v>
      </c>
      <c r="Z199" s="29">
        <f ca="1">(1-'Flow probs &amp; rates'!$H191)*'Output - Variance decomp.'!I199/('Flow probs &amp; rates'!$E191+'Flow probs &amp; rates'!$F191)-'Flow probs &amp; rates'!$H191*'Output - Variance decomp.'!H199/('Flow probs &amp; rates'!$E191+'Flow probs &amp; rates'!$F191)</f>
        <v>-5.8383506010979984E-4</v>
      </c>
      <c r="AA199" s="29">
        <f ca="1">(1-'Flow probs &amp; rates'!$H191)*'Output - Variance decomp.'!K199/('Flow probs &amp; rates'!$E191+'Flow probs &amp; rates'!$F191)-'Flow probs &amp; rates'!$H191*'Output - Variance decomp.'!J199/('Flow probs &amp; rates'!$E191+'Flow probs &amp; rates'!$F191)</f>
        <v>-1.6865040239609186E-5</v>
      </c>
      <c r="AB199" s="29">
        <f ca="1">(1-'Flow probs &amp; rates'!$H191)*'Output - Variance decomp.'!M199/('Flow probs &amp; rates'!$E191+'Flow probs &amp; rates'!$F191)-'Flow probs &amp; rates'!$H191*'Output - Variance decomp.'!L199/('Flow probs &amp; rates'!$E191+'Flow probs &amp; rates'!$F191)</f>
        <v>2.8300288594870933E-4</v>
      </c>
      <c r="AC199" s="29">
        <f ca="1">(1-'Flow probs &amp; rates'!$H191)*'Output - Variance decomp.'!O199/('Flow probs &amp; rates'!$E191+'Flow probs &amp; rates'!$F191)-'Flow probs &amp; rates'!$H191*'Output - Variance decomp.'!N199/('Flow probs &amp; rates'!$E191+'Flow probs &amp; rates'!$F191)</f>
        <v>-6.3324464985574168E-10</v>
      </c>
      <c r="AD199" s="29">
        <f t="shared" ca="1" si="7"/>
        <v>1.8113720423646752E-4</v>
      </c>
    </row>
    <row r="200" spans="1:30" x14ac:dyDescent="0.35">
      <c r="A200" s="2" t="s">
        <v>248</v>
      </c>
      <c r="B200" s="29">
        <f t="array" aca="1" ref="B200:C200" ca="1">TRANSPOSE(MMULT(OFFSET('Useful matrices &amp; checks'!$Y$6,UsefulSeries!$O191,0):OFFSET('Useful matrices &amp; checks'!$Z$7,UsefulSeries!$O191,0),OFFSET('SS Taylor expansion'!$AE$6,UsefulSeries!$O191,0):OFFSET('SS Taylor expansion'!$AE$7,UsefulSeries!$O191,0)))+TRANSPOSE(MMULT(OFFSET('Useful matrices &amp; checks'!$AC$6,UsefulSeries!$O191,0):OFFSET('Useful matrices &amp; checks'!$AD$7,UsefulSeries!$O191,0),TRANSPOSE(B199:C199)))</f>
        <v>1.0140687974129718E-4</v>
      </c>
      <c r="C200" s="29">
        <f ca="1"/>
        <v>6.507579862427516E-5</v>
      </c>
      <c r="D200" s="29">
        <f t="array" aca="1" ref="D200:E200" ca="1">TRANSPOSE(MMULT(OFFSET('Useful matrices &amp; checks'!$Y$6,UsefulSeries!$O191,0):OFFSET('Useful matrices &amp; checks'!$Z$7,UsefulSeries!$O191,0),OFFSET('SS Taylor expansion'!$AF$6,UsefulSeries!$O191,0):OFFSET('SS Taylor expansion'!$AF$7,UsefulSeries!$O191,0)))+TRANSPOSE(MMULT(OFFSET('Useful matrices &amp; checks'!$AC$6,UsefulSeries!$O191,0):OFFSET('Useful matrices &amp; checks'!$AD$7,UsefulSeries!$O191,0),TRANSPOSE(D199:E199)))</f>
        <v>-5.1421916495329387E-4</v>
      </c>
      <c r="E200" s="29">
        <f ca="1"/>
        <v>-2.8984315184632972E-6</v>
      </c>
      <c r="F200" s="29">
        <f t="array" aca="1" ref="F200:G200" ca="1">TRANSPOSE(MMULT(OFFSET('Useful matrices &amp; checks'!$Y$6,UsefulSeries!$O191,0):OFFSET('Useful matrices &amp; checks'!$Z$7,UsefulSeries!$O191,0),OFFSET('SS Taylor expansion'!$AG$6,UsefulSeries!$O191,0):OFFSET('SS Taylor expansion'!$AG$7,UsefulSeries!$O191,0)))+TRANSPOSE(MMULT(OFFSET('Useful matrices &amp; checks'!$AC$6,UsefulSeries!$O191,0):OFFSET('Useful matrices &amp; checks'!$AD$7,UsefulSeries!$O191,0),TRANSPOSE(F199:G199)))</f>
        <v>6.7330759784648764E-5</v>
      </c>
      <c r="G200" s="29">
        <f ca="1"/>
        <v>7.3926151314531797E-5</v>
      </c>
      <c r="H200" s="29">
        <f t="array" aca="1" ref="H200:I200" ca="1">TRANSPOSE(MMULT(OFFSET('Useful matrices &amp; checks'!$Y$6,UsefulSeries!$O191,0):OFFSET('Useful matrices &amp; checks'!$Z$7,UsefulSeries!$O191,0),OFFSET('SS Taylor expansion'!$AH$6,UsefulSeries!$O191,0):OFFSET('SS Taylor expansion'!$AH$7,UsefulSeries!$O191,0)))+TRANSPOSE(MMULT(OFFSET('Useful matrices &amp; checks'!$AC$6,UsefulSeries!$O191,0):OFFSET('Useful matrices &amp; checks'!$AD$7,UsefulSeries!$O191,0),TRANSPOSE(H199:I199)))</f>
        <v>-4.5566127939152494E-4</v>
      </c>
      <c r="I200" s="29">
        <f ca="1"/>
        <v>-2.8567657450397408E-4</v>
      </c>
      <c r="J200" s="29">
        <f t="array" aca="1" ref="J200:K200" ca="1">TRANSPOSE(MMULT(OFFSET('Useful matrices &amp; checks'!$Y$6,UsefulSeries!$O191,0):OFFSET('Useful matrices &amp; checks'!$Z$7,UsefulSeries!$O191,0),OFFSET('SS Taylor expansion'!$AI$6,UsefulSeries!$O191,0):OFFSET('SS Taylor expansion'!$AI$7,UsefulSeries!$O191,0)))+TRANSPOSE(MMULT(OFFSET('Useful matrices &amp; checks'!$AC$6,UsefulSeries!$O191,0):OFFSET('Useful matrices &amp; checks'!$AD$7,UsefulSeries!$O191,0),TRANSPOSE(J199:K199)))</f>
        <v>-1.3097225257764069E-4</v>
      </c>
      <c r="K200" s="29">
        <f ca="1"/>
        <v>-4.1836750722353732E-6</v>
      </c>
      <c r="L200" s="29">
        <f t="array" aca="1" ref="L200:M200" ca="1">TRANSPOSE(MMULT(OFFSET('Useful matrices &amp; checks'!$Y$6,UsefulSeries!$O191,0):OFFSET('Useful matrices &amp; checks'!$Z$7,UsefulSeries!$O191,0),OFFSET('SS Taylor expansion'!$AJ$6,UsefulSeries!$O191,0):OFFSET('SS Taylor expansion'!$AJ$7,UsefulSeries!$O191,0)))+TRANSPOSE(MMULT(OFFSET('Useful matrices &amp; checks'!$AC$6,UsefulSeries!$O191,0):OFFSET('Useful matrices &amp; checks'!$AD$7,UsefulSeries!$O191,0),TRANSPOSE(L199:M199)))</f>
        <v>3.9946181622214211E-4</v>
      </c>
      <c r="M200" s="29">
        <f ca="1"/>
        <v>5.6825989970555268E-4</v>
      </c>
      <c r="N200" s="39">
        <f t="array" aca="1" ref="N200:O200" ca="1">TRANSPOSE(MMULT(OFFSET('Useful matrices &amp; checks'!$AC$6,UsefulSeries!$O191,0):OFFSET('Useful matrices &amp; checks'!$AD$7,UsefulSeries!$O191,0),TRANSPOSE(N199:O199)))</f>
        <v>6.7506612823273945E-9</v>
      </c>
      <c r="O200" s="39">
        <f ca="1"/>
        <v>2.0172231294838573E-11</v>
      </c>
      <c r="P200" s="39">
        <f t="shared" ca="1" si="8"/>
        <v>-3.5753137065798186E-4</v>
      </c>
      <c r="Q200" s="39">
        <f t="shared" ca="1" si="9"/>
        <v>4.7583133223802339E-5</v>
      </c>
      <c r="R200" s="29"/>
      <c r="S200" s="29">
        <f>'Flow probs &amp; rates'!E193-'Flow probs &amp; rates'!E192</f>
        <v>-8.9017786117107089E-4</v>
      </c>
      <c r="T200" s="29">
        <f>'Flow probs &amp; rates'!F193-'Flow probs &amp; rates'!F192</f>
        <v>4.6208632194572052E-4</v>
      </c>
      <c r="U200" s="29">
        <f>'Flow probs &amp; rates'!H193-'Flow probs &amp; rates'!H192</f>
        <v>-8.8728234349733787E-4</v>
      </c>
      <c r="V200" s="29"/>
      <c r="W200" s="29">
        <f ca="1">(1-'Flow probs &amp; rates'!$H192)*'Output - Variance decomp.'!C200/('Flow probs &amp; rates'!$E192+'Flow probs &amp; rates'!$F192)-'Flow probs &amp; rates'!$H192*'Output - Variance decomp.'!B200/('Flow probs &amp; rates'!$E192+'Flow probs &amp; rates'!$F192)</f>
        <v>8.5983864863970594E-5</v>
      </c>
      <c r="X200" s="29">
        <f ca="1">(1-'Flow probs &amp; rates'!$H192)*'Output - Variance decomp.'!E200/('Flow probs &amp; rates'!$E192+'Flow probs &amp; rates'!$F192)-'Flow probs &amp; rates'!$H192*'Output - Variance decomp.'!D200/('Flow probs &amp; rates'!$E192+'Flow probs &amp; rates'!$F192)</f>
        <v>3.4376188100059689E-5</v>
      </c>
      <c r="Y200" s="29">
        <f ca="1">(1-'Flow probs &amp; rates'!$H192)*'Output - Variance decomp.'!G200/('Flow probs &amp; rates'!$E192+'Flow probs &amp; rates'!$F192)-'Flow probs &amp; rates'!$H192*'Output - Variance decomp.'!F200/('Flow probs &amp; rates'!$E192+'Flow probs &amp; rates'!$F192)</f>
        <v>1.0126574177530343E-4</v>
      </c>
      <c r="Z200" s="29">
        <f ca="1">(1-'Flow probs &amp; rates'!$H192)*'Output - Variance decomp.'!I200/('Flow probs &amp; rates'!$E192+'Flow probs &amp; rates'!$F192)-'Flow probs &amp; rates'!$H192*'Output - Variance decomp.'!H200/('Flow probs &amp; rates'!$E192+'Flow probs &amp; rates'!$F192)</f>
        <v>-3.7667434576306864E-4</v>
      </c>
      <c r="AA200" s="29">
        <f ca="1">(1-'Flow probs &amp; rates'!$H192)*'Output - Variance decomp.'!K200/('Flow probs &amp; rates'!$E192+'Flow probs &amp; rates'!$F192)-'Flow probs &amp; rates'!$H192*'Output - Variance decomp.'!J200/('Flow probs &amp; rates'!$E192+'Flow probs &amp; rates'!$F192)</f>
        <v>3.8007935227437323E-6</v>
      </c>
      <c r="AB200" s="29">
        <f ca="1">(1-'Flow probs &amp; rates'!$H192)*'Output - Variance decomp.'!M200/('Flow probs &amp; rates'!$E192+'Flow probs &amp; rates'!$F192)-'Flow probs &amp; rates'!$H192*'Output - Variance decomp.'!L200/('Flow probs &amp; rates'!$E192+'Flow probs &amp; rates'!$F192)</f>
        <v>7.8726793296664114E-4</v>
      </c>
      <c r="AC200" s="29">
        <f ca="1">(1-'Flow probs &amp; rates'!$H192)*'Output - Variance decomp.'!O200/('Flow probs &amp; rates'!$E192+'Flow probs &amp; rates'!$F192)-'Flow probs &amp; rates'!$H192*'Output - Variance decomp.'!N200/('Flow probs &amp; rates'!$E192+'Flow probs &amp; rates'!$F192)</f>
        <v>-4.7700076968841598E-10</v>
      </c>
      <c r="AD200" s="29">
        <f t="shared" ca="1" si="7"/>
        <v>-1.5233020419622182E-3</v>
      </c>
    </row>
    <row r="201" spans="1:30" x14ac:dyDescent="0.35">
      <c r="A201" s="2" t="s">
        <v>249</v>
      </c>
      <c r="B201" s="29">
        <f t="array" aca="1" ref="B201:C201" ca="1">TRANSPOSE(MMULT(OFFSET('Useful matrices &amp; checks'!$Y$6,UsefulSeries!$O192,0):OFFSET('Useful matrices &amp; checks'!$Z$7,UsefulSeries!$O192,0),OFFSET('SS Taylor expansion'!$AE$6,UsefulSeries!$O192,0):OFFSET('SS Taylor expansion'!$AE$7,UsefulSeries!$O192,0)))+TRANSPOSE(MMULT(OFFSET('Useful matrices &amp; checks'!$AC$6,UsefulSeries!$O192,0):OFFSET('Useful matrices &amp; checks'!$AD$7,UsefulSeries!$O192,0),TRANSPOSE(B200:C200)))</f>
        <v>4.6087720569347619E-4</v>
      </c>
      <c r="C201" s="29">
        <f ca="1"/>
        <v>-2.9416390555879777E-4</v>
      </c>
      <c r="D201" s="29">
        <f t="array" aca="1" ref="D201:E201" ca="1">TRANSPOSE(MMULT(OFFSET('Useful matrices &amp; checks'!$Y$6,UsefulSeries!$O192,0):OFFSET('Useful matrices &amp; checks'!$Z$7,UsefulSeries!$O192,0),OFFSET('SS Taylor expansion'!$AF$6,UsefulSeries!$O192,0):OFFSET('SS Taylor expansion'!$AF$7,UsefulSeries!$O192,0)))+TRANSPOSE(MMULT(OFFSET('Useful matrices &amp; checks'!$AC$6,UsefulSeries!$O192,0):OFFSET('Useful matrices &amp; checks'!$AD$7,UsefulSeries!$O192,0),TRANSPOSE(D200:E200)))</f>
        <v>-9.4536046244472001E-5</v>
      </c>
      <c r="E201" s="29">
        <f ca="1"/>
        <v>4.7674936873945269E-6</v>
      </c>
      <c r="F201" s="29">
        <f t="array" aca="1" ref="F201:G201" ca="1">TRANSPOSE(MMULT(OFFSET('Useful matrices &amp; checks'!$Y$6,UsefulSeries!$O192,0):OFFSET('Useful matrices &amp; checks'!$Z$7,UsefulSeries!$O192,0),OFFSET('SS Taylor expansion'!$AG$6,UsefulSeries!$O192,0):OFFSET('SS Taylor expansion'!$AG$7,UsefulSeries!$O192,0)))+TRANSPOSE(MMULT(OFFSET('Useful matrices &amp; checks'!$AC$6,UsefulSeries!$O192,0):OFFSET('Useful matrices &amp; checks'!$AD$7,UsefulSeries!$O192,0),TRANSPOSE(F200:G200)))</f>
        <v>1.9408108091334008E-4</v>
      </c>
      <c r="G201" s="29">
        <f ca="1"/>
        <v>-6.8284295205502484E-5</v>
      </c>
      <c r="H201" s="29">
        <f t="array" aca="1" ref="H201:I201" ca="1">TRANSPOSE(MMULT(OFFSET('Useful matrices &amp; checks'!$Y$6,UsefulSeries!$O192,0):OFFSET('Useful matrices &amp; checks'!$Z$7,UsefulSeries!$O192,0),OFFSET('SS Taylor expansion'!$AH$6,UsefulSeries!$O192,0):OFFSET('SS Taylor expansion'!$AH$7,UsefulSeries!$O192,0)))+TRANSPOSE(MMULT(OFFSET('Useful matrices &amp; checks'!$AC$6,UsefulSeries!$O192,0):OFFSET('Useful matrices &amp; checks'!$AD$7,UsefulSeries!$O192,0),TRANSPOSE(H200:I200)))</f>
        <v>-5.477889073872579E-4</v>
      </c>
      <c r="I201" s="29">
        <f ca="1"/>
        <v>-4.8722422200143381E-4</v>
      </c>
      <c r="J201" s="29">
        <f t="array" aca="1" ref="J201:K201" ca="1">TRANSPOSE(MMULT(OFFSET('Useful matrices &amp; checks'!$Y$6,UsefulSeries!$O192,0):OFFSET('Useful matrices &amp; checks'!$Z$7,UsefulSeries!$O192,0),OFFSET('SS Taylor expansion'!$AI$6,UsefulSeries!$O192,0):OFFSET('SS Taylor expansion'!$AI$7,UsefulSeries!$O192,0)))+TRANSPOSE(MMULT(OFFSET('Useful matrices &amp; checks'!$AC$6,UsefulSeries!$O192,0):OFFSET('Useful matrices &amp; checks'!$AD$7,UsefulSeries!$O192,0),TRANSPOSE(J200:K200)))</f>
        <v>4.3701147387160955E-4</v>
      </c>
      <c r="K201" s="29">
        <f ca="1"/>
        <v>-2.034736900033595E-5</v>
      </c>
      <c r="L201" s="29">
        <f t="array" aca="1" ref="L201:M201" ca="1">TRANSPOSE(MMULT(OFFSET('Useful matrices &amp; checks'!$Y$6,UsefulSeries!$O192,0):OFFSET('Useful matrices &amp; checks'!$Z$7,UsefulSeries!$O192,0),OFFSET('SS Taylor expansion'!$AJ$6,UsefulSeries!$O192,0):OFFSET('SS Taylor expansion'!$AJ$7,UsefulSeries!$O192,0)))+TRANSPOSE(MMULT(OFFSET('Useful matrices &amp; checks'!$AC$6,UsefulSeries!$O192,0):OFFSET('Useful matrices &amp; checks'!$AD$7,UsefulSeries!$O192,0),TRANSPOSE(L200:M200)))</f>
        <v>3.6904753186437655E-4</v>
      </c>
      <c r="M201" s="29">
        <f ca="1"/>
        <v>-5.494561276033512E-4</v>
      </c>
      <c r="N201" s="39">
        <f t="array" aca="1" ref="N201:O201" ca="1">TRANSPOSE(MMULT(OFFSET('Useful matrices &amp; checks'!$AC$6,UsefulSeries!$O192,0):OFFSET('Useful matrices &amp; checks'!$AD$7,UsefulSeries!$O192,0),TRANSPOSE(N200:O200)))</f>
        <v>6.4251654328275769E-9</v>
      </c>
      <c r="O201" s="39">
        <f ca="1"/>
        <v>-2.9324553228886194E-10</v>
      </c>
      <c r="P201" s="39">
        <f t="shared" ca="1" si="8"/>
        <v>-3.1847117555181882E-4</v>
      </c>
      <c r="Q201" s="39">
        <f t="shared" ca="1" si="9"/>
        <v>1.2024796530910238E-4</v>
      </c>
      <c r="R201" s="29"/>
      <c r="S201" s="29">
        <f>'Flow probs &amp; rates'!E194-'Flow probs &amp; rates'!E193</f>
        <v>5.002275883246865E-4</v>
      </c>
      <c r="T201" s="29">
        <f>'Flow probs &amp; rates'!F194-'Flow probs &amp; rates'!F193</f>
        <v>-1.2944607536184566E-3</v>
      </c>
      <c r="U201" s="29">
        <f>'Flow probs &amp; rates'!H194-'Flow probs &amp; rates'!H193</f>
        <v>-9.093744636783016E-4</v>
      </c>
      <c r="V201" s="29"/>
      <c r="W201" s="29">
        <f ca="1">(1-'Flow probs &amp; rates'!$H193)*'Output - Variance decomp.'!C201/('Flow probs &amp; rates'!$E193+'Flow probs &amp; rates'!$F193)-'Flow probs &amp; rates'!$H193*'Output - Variance decomp.'!B201/('Flow probs &amp; rates'!$E193+'Flow probs &amp; rates'!$F193)</f>
        <v>-4.5765364521721324E-4</v>
      </c>
      <c r="X201" s="29">
        <f ca="1">(1-'Flow probs &amp; rates'!$H193)*'Output - Variance decomp.'!E201/('Flow probs &amp; rates'!$E193+'Flow probs &amp; rates'!$F193)-'Flow probs &amp; rates'!$H193*'Output - Variance decomp.'!D201/('Flow probs &amp; rates'!$E193+'Flow probs &amp; rates'!$F193)</f>
        <v>1.3830694459439705E-5</v>
      </c>
      <c r="Y201" s="29">
        <f ca="1">(1-'Flow probs &amp; rates'!$H193)*'Output - Variance decomp.'!G201/('Flow probs &amp; rates'!$E193+'Flow probs &amp; rates'!$F193)-'Flow probs &amp; rates'!$H193*'Output - Variance decomp.'!F201/('Flow probs &amp; rates'!$E193+'Flow probs &amp; rates'!$F193)</f>
        <v>-1.1265099931409264E-4</v>
      </c>
      <c r="Z201" s="29">
        <f ca="1">(1-'Flow probs &amp; rates'!$H193)*'Output - Variance decomp.'!I201/('Flow probs &amp; rates'!$E193+'Flow probs &amp; rates'!$F193)-'Flow probs &amp; rates'!$H193*'Output - Variance decomp.'!H201/('Flow probs &amp; rates'!$E193+'Flow probs &amp; rates'!$F193)</f>
        <v>-6.6143086774508885E-4</v>
      </c>
      <c r="AA201" s="29">
        <f ca="1">(1-'Flow probs &amp; rates'!$H193)*'Output - Variance decomp.'!K201/('Flow probs &amp; rates'!$E193+'Flow probs &amp; rates'!$F193)-'Flow probs &amp; rates'!$H193*'Output - Variance decomp.'!J201/('Flow probs &amp; rates'!$E193+'Flow probs &amp; rates'!$F193)</f>
        <v>-6.1498999201981612E-5</v>
      </c>
      <c r="AB201" s="29">
        <f ca="1">(1-'Flow probs &amp; rates'!$H193)*'Output - Variance decomp.'!M201/('Flow probs &amp; rates'!$E193+'Flow probs &amp; rates'!$F193)-'Flow probs &amp; rates'!$H193*'Output - Variance decomp.'!L201/('Flow probs &amp; rates'!$E193+'Flow probs &amp; rates'!$F193)</f>
        <v>-8.1860406082332469E-4</v>
      </c>
      <c r="AC201" s="29">
        <f ca="1">(1-'Flow probs &amp; rates'!$H193)*'Output - Variance decomp.'!O201/('Flow probs &amp; rates'!$E193+'Flow probs &amp; rates'!$F193)-'Flow probs &amp; rates'!$H193*'Output - Variance decomp.'!N201/('Flow probs &amp; rates'!$E193+'Flow probs &amp; rates'!$F193)</f>
        <v>-8.9567438008628811E-10</v>
      </c>
      <c r="AD201" s="29">
        <f t="shared" ca="1" si="7"/>
        <v>1.1886343098383399E-3</v>
      </c>
    </row>
    <row r="202" spans="1:30" x14ac:dyDescent="0.35">
      <c r="A202" s="2" t="s">
        <v>250</v>
      </c>
      <c r="B202" s="29">
        <f t="array" aca="1" ref="B202:C202" ca="1">TRANSPOSE(MMULT(OFFSET('Useful matrices &amp; checks'!$Y$6,UsefulSeries!$O193,0):OFFSET('Useful matrices &amp; checks'!$Z$7,UsefulSeries!$O193,0),OFFSET('SS Taylor expansion'!$AE$6,UsefulSeries!$O193,0):OFFSET('SS Taylor expansion'!$AE$7,UsefulSeries!$O193,0)))+TRANSPOSE(MMULT(OFFSET('Useful matrices &amp; checks'!$AC$6,UsefulSeries!$O193,0):OFFSET('Useful matrices &amp; checks'!$AD$7,UsefulSeries!$O193,0),TRANSPOSE(B201:C201)))</f>
        <v>6.2466997063617799E-4</v>
      </c>
      <c r="C202" s="29">
        <f ca="1"/>
        <v>-3.801610803841832E-4</v>
      </c>
      <c r="D202" s="29">
        <f t="array" aca="1" ref="D202:E202" ca="1">TRANSPOSE(MMULT(OFFSET('Useful matrices &amp; checks'!$Y$6,UsefulSeries!$O193,0):OFFSET('Useful matrices &amp; checks'!$Z$7,UsefulSeries!$O193,0),OFFSET('SS Taylor expansion'!$AF$6,UsefulSeries!$O193,0):OFFSET('SS Taylor expansion'!$AF$7,UsefulSeries!$O193,0)))+TRANSPOSE(MMULT(OFFSET('Useful matrices &amp; checks'!$AC$6,UsefulSeries!$O193,0):OFFSET('Useful matrices &amp; checks'!$AD$7,UsefulSeries!$O193,0),TRANSPOSE(D201:E201)))</f>
        <v>2.9860576790893031E-4</v>
      </c>
      <c r="E202" s="29">
        <f ca="1"/>
        <v>2.0420361801765929E-6</v>
      </c>
      <c r="F202" s="29">
        <f t="array" aca="1" ref="F202:G202" ca="1">TRANSPOSE(MMULT(OFFSET('Useful matrices &amp; checks'!$Y$6,UsefulSeries!$O193,0):OFFSET('Useful matrices &amp; checks'!$Z$7,UsefulSeries!$O193,0),OFFSET('SS Taylor expansion'!$AG$6,UsefulSeries!$O193,0):OFFSET('SS Taylor expansion'!$AG$7,UsefulSeries!$O193,0)))+TRANSPOSE(MMULT(OFFSET('Useful matrices &amp; checks'!$AC$6,UsefulSeries!$O193,0):OFFSET('Useful matrices &amp; checks'!$AD$7,UsefulSeries!$O193,0),TRANSPOSE(F201:G201)))</f>
        <v>4.8155116300420062E-4</v>
      </c>
      <c r="G202" s="29">
        <f ca="1"/>
        <v>-3.0948605531416572E-4</v>
      </c>
      <c r="H202" s="29">
        <f t="array" aca="1" ref="H202:I202" ca="1">TRANSPOSE(MMULT(OFFSET('Useful matrices &amp; checks'!$Y$6,UsefulSeries!$O193,0):OFFSET('Useful matrices &amp; checks'!$Z$7,UsefulSeries!$O193,0),OFFSET('SS Taylor expansion'!$AH$6,UsefulSeries!$O193,0):OFFSET('SS Taylor expansion'!$AH$7,UsefulSeries!$O193,0)))+TRANSPOSE(MMULT(OFFSET('Useful matrices &amp; checks'!$AC$6,UsefulSeries!$O193,0):OFFSET('Useful matrices &amp; checks'!$AD$7,UsefulSeries!$O193,0),TRANSPOSE(H201:I201)))</f>
        <v>-5.6518063611152021E-4</v>
      </c>
      <c r="I202" s="29">
        <f ca="1"/>
        <v>1.0428804997010289E-4</v>
      </c>
      <c r="J202" s="29">
        <f t="array" aca="1" ref="J202:K202" ca="1">TRANSPOSE(MMULT(OFFSET('Useful matrices &amp; checks'!$Y$6,UsefulSeries!$O193,0):OFFSET('Useful matrices &amp; checks'!$Z$7,UsefulSeries!$O193,0),OFFSET('SS Taylor expansion'!$AI$6,UsefulSeries!$O193,0):OFFSET('SS Taylor expansion'!$AI$7,UsefulSeries!$O193,0)))+TRANSPOSE(MMULT(OFFSET('Useful matrices &amp; checks'!$AC$6,UsefulSeries!$O193,0):OFFSET('Useful matrices &amp; checks'!$AD$7,UsefulSeries!$O193,0),TRANSPOSE(J201:K201)))</f>
        <v>6.0659024799233744E-4</v>
      </c>
      <c r="K202" s="29">
        <f ca="1"/>
        <v>-1.4823706347012627E-5</v>
      </c>
      <c r="L202" s="29">
        <f t="array" aca="1" ref="L202:M202" ca="1">TRANSPOSE(MMULT(OFFSET('Useful matrices &amp; checks'!$Y$6,UsefulSeries!$O193,0):OFFSET('Useful matrices &amp; checks'!$Z$7,UsefulSeries!$O193,0),OFFSET('SS Taylor expansion'!$AJ$6,UsefulSeries!$O193,0):OFFSET('SS Taylor expansion'!$AJ$7,UsefulSeries!$O193,0)))+TRANSPOSE(MMULT(OFFSET('Useful matrices &amp; checks'!$AC$6,UsefulSeries!$O193,0):OFFSET('Useful matrices &amp; checks'!$AD$7,UsefulSeries!$O193,0),TRANSPOSE(L201:M201)))</f>
        <v>2.2555015782359147E-4</v>
      </c>
      <c r="M202" s="29">
        <f ca="1"/>
        <v>-4.163868024747501E-4</v>
      </c>
      <c r="N202" s="39">
        <f t="array" aca="1" ref="N202:O202" ca="1">TRANSPOSE(MMULT(OFFSET('Useful matrices &amp; checks'!$AC$6,UsefulSeries!$O193,0):OFFSET('Useful matrices &amp; checks'!$AD$7,UsefulSeries!$O193,0),TRANSPOSE(N201:O201)))</f>
        <v>6.015789735673082E-9</v>
      </c>
      <c r="O202" s="39">
        <f ca="1"/>
        <v>-2.0544476171955383E-10</v>
      </c>
      <c r="P202" s="39">
        <f t="shared" ca="1" si="8"/>
        <v>-2.7582821219920649E-4</v>
      </c>
      <c r="Q202" s="39">
        <f t="shared" ca="1" si="9"/>
        <v>5.1689269256965776E-5</v>
      </c>
      <c r="R202" s="29"/>
      <c r="S202" s="29">
        <f>'Flow probs &amp; rates'!E195-'Flow probs &amp; rates'!E194</f>
        <v>1.3959644748442468E-3</v>
      </c>
      <c r="T202" s="29">
        <f>'Flow probs &amp; rates'!F195-'Flow probs &amp; rates'!F194</f>
        <v>-9.6283849455762807E-4</v>
      </c>
      <c r="U202" s="29">
        <f>'Flow probs &amp; rates'!H195-'Flow probs &amp; rates'!H194</f>
        <v>-5.4096290308415507E-4</v>
      </c>
      <c r="V202" s="29"/>
      <c r="W202" s="29">
        <f ca="1">(1-'Flow probs &amp; rates'!$H194)*'Output - Variance decomp.'!C202/('Flow probs &amp; rates'!$E194+'Flow probs &amp; rates'!$F194)-'Flow probs &amp; rates'!$H194*'Output - Variance decomp.'!B202/('Flow probs &amp; rates'!$E194+'Flow probs &amp; rates'!$F194)</f>
        <v>-5.9396419789093497E-4</v>
      </c>
      <c r="X202" s="29">
        <f ca="1">(1-'Flow probs &amp; rates'!$H194)*'Output - Variance decomp.'!E202/('Flow probs &amp; rates'!$E194+'Flow probs &amp; rates'!$F194)-'Flow probs &amp; rates'!$H194*'Output - Variance decomp.'!D202/('Flow probs &amp; rates'!$E194+'Flow probs &amp; rates'!$F194)</f>
        <v>-1.8663225003582224E-5</v>
      </c>
      <c r="Y202" s="29">
        <f ca="1">(1-'Flow probs &amp; rates'!$H194)*'Output - Variance decomp.'!G202/('Flow probs &amp; rates'!$E194+'Flow probs &amp; rates'!$F194)-'Flow probs &amp; rates'!$H194*'Output - Variance decomp.'!F202/('Flow probs &amp; rates'!$E194+'Flow probs &amp; rates'!$F194)</f>
        <v>-4.8158827923255979E-4</v>
      </c>
      <c r="Z202" s="29">
        <f ca="1">(1-'Flow probs &amp; rates'!$H194)*'Output - Variance decomp.'!I202/('Flow probs &amp; rates'!$E194+'Flow probs &amp; rates'!$F194)-'Flow probs &amp; rates'!$H194*'Output - Variance decomp.'!H202/('Flow probs &amp; rates'!$E194+'Flow probs &amp; rates'!$F194)</f>
        <v>1.9144137234471828E-4</v>
      </c>
      <c r="AA202" s="29">
        <f ca="1">(1-'Flow probs &amp; rates'!$H194)*'Output - Variance decomp.'!K202/('Flow probs &amp; rates'!$E194+'Flow probs &amp; rates'!$F194)-'Flow probs &amp; rates'!$H194*'Output - Variance decomp.'!J202/('Flow probs &amp; rates'!$E194+'Flow probs &amp; rates'!$F194)</f>
        <v>-6.5298227485370585E-5</v>
      </c>
      <c r="AB202" s="29">
        <f ca="1">(1-'Flow probs &amp; rates'!$H194)*'Output - Variance decomp.'!M202/('Flow probs &amp; rates'!$E194+'Flow probs &amp; rates'!$F194)-'Flow probs &amp; rates'!$H194*'Output - Variance decomp.'!L202/('Flow probs &amp; rates'!$E194+'Flow probs &amp; rates'!$F194)</f>
        <v>-6.1737000891122224E-4</v>
      </c>
      <c r="AC202" s="29">
        <f ca="1">(1-'Flow probs &amp; rates'!$H194)*'Output - Variance decomp.'!O202/('Flow probs &amp; rates'!$E194+'Flow probs &amp; rates'!$F194)-'Flow probs &amp; rates'!$H194*'Output - Variance decomp.'!N202/('Flow probs &amp; rates'!$E194+'Flow probs &amp; rates'!$F194)</f>
        <v>-7.319337025931797E-10</v>
      </c>
      <c r="AD202" s="29">
        <f t="shared" ca="1" si="7"/>
        <v>1.044480395028499E-3</v>
      </c>
    </row>
    <row r="203" spans="1:30" x14ac:dyDescent="0.35">
      <c r="A203" s="2" t="s">
        <v>251</v>
      </c>
      <c r="B203" s="29">
        <f t="array" aca="1" ref="B203:C203" ca="1">TRANSPOSE(MMULT(OFFSET('Useful matrices &amp; checks'!$Y$6,UsefulSeries!$O194,0):OFFSET('Useful matrices &amp; checks'!$Z$7,UsefulSeries!$O194,0),OFFSET('SS Taylor expansion'!$AE$6,UsefulSeries!$O194,0):OFFSET('SS Taylor expansion'!$AE$7,UsefulSeries!$O194,0)))+TRANSPOSE(MMULT(OFFSET('Useful matrices &amp; checks'!$AC$6,UsefulSeries!$O194,0):OFFSET('Useful matrices &amp; checks'!$AD$7,UsefulSeries!$O194,0),TRANSPOSE(B202:C202)))</f>
        <v>-1.1318517002914389E-4</v>
      </c>
      <c r="C203" s="29">
        <f ca="1"/>
        <v>3.3592609613793405E-4</v>
      </c>
      <c r="D203" s="29">
        <f t="array" aca="1" ref="D203:E203" ca="1">TRANSPOSE(MMULT(OFFSET('Useful matrices &amp; checks'!$Y$6,UsefulSeries!$O194,0):OFFSET('Useful matrices &amp; checks'!$Z$7,UsefulSeries!$O194,0),OFFSET('SS Taylor expansion'!$AF$6,UsefulSeries!$O194,0):OFFSET('SS Taylor expansion'!$AF$7,UsefulSeries!$O194,0)))+TRANSPOSE(MMULT(OFFSET('Useful matrices &amp; checks'!$AC$6,UsefulSeries!$O194,0):OFFSET('Useful matrices &amp; checks'!$AD$7,UsefulSeries!$O194,0),TRANSPOSE(D202:E202)))</f>
        <v>2.0685079247405644E-4</v>
      </c>
      <c r="E203" s="29">
        <f ca="1"/>
        <v>-2.2783968697514322E-6</v>
      </c>
      <c r="F203" s="29">
        <f t="array" aca="1" ref="F203:G203" ca="1">TRANSPOSE(MMULT(OFFSET('Useful matrices &amp; checks'!$Y$6,UsefulSeries!$O194,0):OFFSET('Useful matrices &amp; checks'!$Z$7,UsefulSeries!$O194,0),OFFSET('SS Taylor expansion'!$AG$6,UsefulSeries!$O194,0):OFFSET('SS Taylor expansion'!$AG$7,UsefulSeries!$O194,0)))+TRANSPOSE(MMULT(OFFSET('Useful matrices &amp; checks'!$AC$6,UsefulSeries!$O194,0):OFFSET('Useful matrices &amp; checks'!$AD$7,UsefulSeries!$O194,0),TRANSPOSE(F202:G202)))</f>
        <v>2.6580802380830046E-4</v>
      </c>
      <c r="G203" s="29">
        <f ca="1"/>
        <v>-5.8151661919081632E-5</v>
      </c>
      <c r="H203" s="29">
        <f t="array" aca="1" ref="H203:I203" ca="1">TRANSPOSE(MMULT(OFFSET('Useful matrices &amp; checks'!$Y$6,UsefulSeries!$O194,0):OFFSET('Useful matrices &amp; checks'!$Z$7,UsefulSeries!$O194,0),OFFSET('SS Taylor expansion'!$AH$6,UsefulSeries!$O194,0):OFFSET('SS Taylor expansion'!$AH$7,UsefulSeries!$O194,0)))+TRANSPOSE(MMULT(OFFSET('Useful matrices &amp; checks'!$AC$6,UsefulSeries!$O194,0):OFFSET('Useful matrices &amp; checks'!$AD$7,UsefulSeries!$O194,0),TRANSPOSE(H202:I202)))</f>
        <v>-4.8019047895871532E-4</v>
      </c>
      <c r="I203" s="29">
        <f ca="1"/>
        <v>3.3023675081863418E-4</v>
      </c>
      <c r="J203" s="29">
        <f t="array" aca="1" ref="J203:K203" ca="1">TRANSPOSE(MMULT(OFFSET('Useful matrices &amp; checks'!$Y$6,UsefulSeries!$O194,0):OFFSET('Useful matrices &amp; checks'!$Z$7,UsefulSeries!$O194,0),OFFSET('SS Taylor expansion'!$AI$6,UsefulSeries!$O194,0):OFFSET('SS Taylor expansion'!$AI$7,UsefulSeries!$O194,0)))+TRANSPOSE(MMULT(OFFSET('Useful matrices &amp; checks'!$AC$6,UsefulSeries!$O194,0):OFFSET('Useful matrices &amp; checks'!$AD$7,UsefulSeries!$O194,0),TRANSPOSE(J202:K202)))</f>
        <v>1.0238196458799177E-3</v>
      </c>
      <c r="K203" s="29">
        <f ca="1"/>
        <v>-2.1609948421653217E-5</v>
      </c>
      <c r="L203" s="29">
        <f t="array" aca="1" ref="L203:M203" ca="1">TRANSPOSE(MMULT(OFFSET('Useful matrices &amp; checks'!$Y$6,UsefulSeries!$O194,0):OFFSET('Useful matrices &amp; checks'!$Z$7,UsefulSeries!$O194,0),OFFSET('SS Taylor expansion'!$AJ$6,UsefulSeries!$O194,0):OFFSET('SS Taylor expansion'!$AJ$7,UsefulSeries!$O194,0)))+TRANSPOSE(MMULT(OFFSET('Useful matrices &amp; checks'!$AC$6,UsefulSeries!$O194,0):OFFSET('Useful matrices &amp; checks'!$AD$7,UsefulSeries!$O194,0),TRANSPOSE(L202:M202)))</f>
        <v>1.3726445966455257E-4</v>
      </c>
      <c r="M203" s="29">
        <f ca="1"/>
        <v>-1.4877007932992539E-4</v>
      </c>
      <c r="N203" s="39">
        <f t="array" aca="1" ref="N203:O203" ca="1">TRANSPOSE(MMULT(OFFSET('Useful matrices &amp; checks'!$AC$6,UsefulSeries!$O194,0):OFFSET('Useful matrices &amp; checks'!$AD$7,UsefulSeries!$O194,0),TRANSPOSE(N202:O202)))</f>
        <v>5.9026977670009484E-9</v>
      </c>
      <c r="O203" s="39">
        <f ca="1"/>
        <v>-1.9919414710717563E-10</v>
      </c>
      <c r="P203" s="39">
        <f t="shared" ca="1" si="8"/>
        <v>-2.725034372698108E-4</v>
      </c>
      <c r="Q203" s="39">
        <f t="shared" ca="1" si="9"/>
        <v>6.2888607668406044E-5</v>
      </c>
      <c r="R203" s="29"/>
      <c r="S203" s="29">
        <f>'Flow probs &amp; rates'!E196-'Flow probs &amp; rates'!E195</f>
        <v>7.6786973826692417E-4</v>
      </c>
      <c r="T203" s="29">
        <f>'Flow probs &amp; rates'!F196-'Flow probs &amp; rates'!F195</f>
        <v>4.982411688904155E-4</v>
      </c>
      <c r="U203" s="29">
        <f>'Flow probs &amp; rates'!H196-'Flow probs &amp; rates'!H195</f>
        <v>5.4198158309259892E-5</v>
      </c>
      <c r="V203" s="29"/>
      <c r="W203" s="29">
        <f ca="1">(1-'Flow probs &amp; rates'!$H195)*'Output - Variance decomp.'!C203/('Flow probs &amp; rates'!$E195+'Flow probs &amp; rates'!$F195)-'Flow probs &amp; rates'!$H195*'Output - Variance decomp.'!B203/('Flow probs &amp; rates'!$E195+'Flow probs &amp; rates'!$F195)</f>
        <v>4.9295338063847795E-4</v>
      </c>
      <c r="X203" s="29">
        <f ca="1">(1-'Flow probs &amp; rates'!$H195)*'Output - Variance decomp.'!E203/('Flow probs &amp; rates'!$E195+'Flow probs &amp; rates'!$F195)-'Flow probs &amp; rates'!$H195*'Output - Variance decomp.'!D203/('Flow probs &amp; rates'!$E195+'Flow probs &amp; rates'!$F195)</f>
        <v>-1.8079520675176193E-5</v>
      </c>
      <c r="Y203" s="29">
        <f ca="1">(1-'Flow probs &amp; rates'!$H195)*'Output - Variance decomp.'!G203/('Flow probs &amp; rates'!$E195+'Flow probs &amp; rates'!$F195)-'Flow probs &amp; rates'!$H195*'Output - Variance decomp.'!F203/('Flow probs &amp; rates'!$E195+'Flow probs &amp; rates'!$F195)</f>
        <v>-1.029401488485427E-4</v>
      </c>
      <c r="Z203" s="29">
        <f ca="1">(1-'Flow probs &amp; rates'!$H195)*'Output - Variance decomp.'!I203/('Flow probs &amp; rates'!$E195+'Flow probs &amp; rates'!$F195)-'Flow probs &amp; rates'!$H195*'Output - Variance decomp.'!H203/('Flow probs &amp; rates'!$E195+'Flow probs &amp; rates'!$F195)</f>
        <v>5.1098457927811324E-4</v>
      </c>
      <c r="AA203" s="29">
        <f ca="1">(1-'Flow probs &amp; rates'!$H195)*'Output - Variance decomp.'!K203/('Flow probs &amp; rates'!$E195+'Flow probs &amp; rates'!$F195)-'Flow probs &amp; rates'!$H195*'Output - Variance decomp.'!J203/('Flow probs &amp; rates'!$E195+'Flow probs &amp; rates'!$F195)</f>
        <v>-1.0439962254895304E-4</v>
      </c>
      <c r="AB203" s="29">
        <f ca="1">(1-'Flow probs &amp; rates'!$H195)*'Output - Variance decomp.'!M203/('Flow probs &amp; rates'!$E195+'Flow probs &amp; rates'!$F195)-'Flow probs &amp; rates'!$H195*'Output - Variance decomp.'!L203/('Flow probs &amp; rates'!$E195+'Flow probs &amp; rates'!$F195)</f>
        <v>-2.2454294786996038E-4</v>
      </c>
      <c r="AC203" s="29">
        <f ca="1">(1-'Flow probs &amp; rates'!$H195)*'Output - Variance decomp.'!O203/('Flow probs &amp; rates'!$E195+'Flow probs &amp; rates'!$F195)-'Flow probs &amp; rates'!$H195*'Output - Variance decomp.'!N203/('Flow probs &amp; rates'!$E195+'Flow probs &amp; rates'!$F195)</f>
        <v>-7.0958343399236398E-10</v>
      </c>
      <c r="AD203" s="29">
        <f t="shared" ca="1" si="7"/>
        <v>-4.9977685208126498E-4</v>
      </c>
    </row>
    <row r="204" spans="1:30" x14ac:dyDescent="0.35">
      <c r="A204" s="2" t="s">
        <v>252</v>
      </c>
      <c r="B204" s="29">
        <f t="array" aca="1" ref="B204:C204" ca="1">TRANSPOSE(MMULT(OFFSET('Useful matrices &amp; checks'!$Y$6,UsefulSeries!$O195,0):OFFSET('Useful matrices &amp; checks'!$Z$7,UsefulSeries!$O195,0),OFFSET('SS Taylor expansion'!$AE$6,UsefulSeries!$O195,0):OFFSET('SS Taylor expansion'!$AE$7,UsefulSeries!$O195,0)))+TRANSPOSE(MMULT(OFFSET('Useful matrices &amp; checks'!$AC$6,UsefulSeries!$O195,0):OFFSET('Useful matrices &amp; checks'!$AD$7,UsefulSeries!$O195,0),TRANSPOSE(B203:C203)))</f>
        <v>-1.4880648588199401E-4</v>
      </c>
      <c r="C204" s="29">
        <f ca="1"/>
        <v>2.9913632004979307E-4</v>
      </c>
      <c r="D204" s="29">
        <f t="array" aca="1" ref="D204:E204" ca="1">TRANSPOSE(MMULT(OFFSET('Useful matrices &amp; checks'!$Y$6,UsefulSeries!$O195,0):OFFSET('Useful matrices &amp; checks'!$Z$7,UsefulSeries!$O195,0),OFFSET('SS Taylor expansion'!$AF$6,UsefulSeries!$O195,0):OFFSET('SS Taylor expansion'!$AF$7,UsefulSeries!$O195,0)))+TRANSPOSE(MMULT(OFFSET('Useful matrices &amp; checks'!$AC$6,UsefulSeries!$O195,0):OFFSET('Useful matrices &amp; checks'!$AD$7,UsefulSeries!$O195,0),TRANSPOSE(D203:E203)))</f>
        <v>-3.842187665194591E-4</v>
      </c>
      <c r="E204" s="29">
        <f ca="1"/>
        <v>6.4494970511136602E-6</v>
      </c>
      <c r="F204" s="29">
        <f t="array" aca="1" ref="F204:G204" ca="1">TRANSPOSE(MMULT(OFFSET('Useful matrices &amp; checks'!$Y$6,UsefulSeries!$O195,0):OFFSET('Useful matrices &amp; checks'!$Z$7,UsefulSeries!$O195,0),OFFSET('SS Taylor expansion'!$AG$6,UsefulSeries!$O195,0):OFFSET('SS Taylor expansion'!$AG$7,UsefulSeries!$O195,0)))+TRANSPOSE(MMULT(OFFSET('Useful matrices &amp; checks'!$AC$6,UsefulSeries!$O195,0):OFFSET('Useful matrices &amp; checks'!$AD$7,UsefulSeries!$O195,0),TRANSPOSE(F203:G203)))</f>
        <v>7.1444740296753087E-4</v>
      </c>
      <c r="G204" s="29">
        <f ca="1"/>
        <v>-4.675103346182015E-4</v>
      </c>
      <c r="H204" s="29">
        <f t="array" aca="1" ref="H204:I204" ca="1">TRANSPOSE(MMULT(OFFSET('Useful matrices &amp; checks'!$Y$6,UsefulSeries!$O195,0):OFFSET('Useful matrices &amp; checks'!$Z$7,UsefulSeries!$O195,0),OFFSET('SS Taylor expansion'!$AH$6,UsefulSeries!$O195,0):OFFSET('SS Taylor expansion'!$AH$7,UsefulSeries!$O195,0)))+TRANSPOSE(MMULT(OFFSET('Useful matrices &amp; checks'!$AC$6,UsefulSeries!$O195,0):OFFSET('Useful matrices &amp; checks'!$AD$7,UsefulSeries!$O195,0),TRANSPOSE(H203:I203)))</f>
        <v>-4.4204924843819745E-4</v>
      </c>
      <c r="I204" s="29">
        <f ca="1"/>
        <v>-1.1138387660530118E-4</v>
      </c>
      <c r="J204" s="29">
        <f t="array" aca="1" ref="J204:K204" ca="1">TRANSPOSE(MMULT(OFFSET('Useful matrices &amp; checks'!$Y$6,UsefulSeries!$O195,0):OFFSET('Useful matrices &amp; checks'!$Z$7,UsefulSeries!$O195,0),OFFSET('SS Taylor expansion'!$AI$6,UsefulSeries!$O195,0):OFFSET('SS Taylor expansion'!$AI$7,UsefulSeries!$O195,0)))+TRANSPOSE(MMULT(OFFSET('Useful matrices &amp; checks'!$AC$6,UsefulSeries!$O195,0):OFFSET('Useful matrices &amp; checks'!$AD$7,UsefulSeries!$O195,0),TRANSPOSE(J203:K203)))</f>
        <v>1.1003457868163837E-3</v>
      </c>
      <c r="K204" s="29">
        <f ca="1"/>
        <v>-4.0792893254872249E-5</v>
      </c>
      <c r="L204" s="29">
        <f t="array" aca="1" ref="L204:M204" ca="1">TRANSPOSE(MMULT(OFFSET('Useful matrices &amp; checks'!$Y$6,UsefulSeries!$O195,0):OFFSET('Useful matrices &amp; checks'!$Z$7,UsefulSeries!$O195,0),OFFSET('SS Taylor expansion'!$AJ$6,UsefulSeries!$O195,0):OFFSET('SS Taylor expansion'!$AJ$7,UsefulSeries!$O195,0)))+TRANSPOSE(MMULT(OFFSET('Useful matrices &amp; checks'!$AC$6,UsefulSeries!$O195,0):OFFSET('Useful matrices &amp; checks'!$AD$7,UsefulSeries!$O195,0),TRANSPOSE(L203:M203)))</f>
        <v>7.5756968325823955E-5</v>
      </c>
      <c r="M204" s="29">
        <f ca="1"/>
        <v>-2.6004693675093019E-4</v>
      </c>
      <c r="N204" s="39">
        <f t="array" aca="1" ref="N204:O204" ca="1">TRANSPOSE(MMULT(OFFSET('Useful matrices &amp; checks'!$AC$6,UsefulSeries!$O195,0):OFFSET('Useful matrices &amp; checks'!$AD$7,UsefulSeries!$O195,0),TRANSPOSE(N203:O203)))</f>
        <v>5.6974403483309954E-9</v>
      </c>
      <c r="O204" s="39">
        <f ca="1"/>
        <v>-2.6435591572525553E-10</v>
      </c>
      <c r="P204" s="39">
        <f t="shared" ca="1" si="8"/>
        <v>-2.5268116491340611E-4</v>
      </c>
      <c r="Q204" s="39">
        <f t="shared" ca="1" si="9"/>
        <v>5.3671289970329291E-5</v>
      </c>
      <c r="R204" s="29"/>
      <c r="S204" s="29">
        <f>'Flow probs &amp; rates'!E197-'Flow probs &amp; rates'!E196</f>
        <v>6.6280018979703037E-4</v>
      </c>
      <c r="T204" s="29">
        <f>'Flow probs &amp; rates'!F197-'Flow probs &amp; rates'!F196</f>
        <v>-5.2047719851398486E-4</v>
      </c>
      <c r="U204" s="29">
        <f>'Flow probs &amp; rates'!H197-'Flow probs &amp; rates'!H196</f>
        <v>-4.952392325369287E-4</v>
      </c>
      <c r="V204" s="29"/>
      <c r="W204" s="29">
        <f ca="1">(1-'Flow probs &amp; rates'!$H196)*'Output - Variance decomp.'!C204/('Flow probs &amp; rates'!$E196+'Flow probs &amp; rates'!$F196)-'Flow probs &amp; rates'!$H196*'Output - Variance decomp.'!B204/('Flow probs &amp; rates'!$E196+'Flow probs &amp; rates'!$F196)</f>
        <v>4.4154065455469525E-4</v>
      </c>
      <c r="X204" s="29">
        <f ca="1">(1-'Flow probs &amp; rates'!$H196)*'Output - Variance decomp.'!E204/('Flow probs &amp; rates'!$E196+'Flow probs &amp; rates'!$F196)-'Flow probs &amp; rates'!$H196*'Output - Variance decomp.'!D204/('Flow probs &amp; rates'!$E196+'Flow probs &amp; rates'!$F196)</f>
        <v>3.674323728708188E-5</v>
      </c>
      <c r="Y204" s="29">
        <f ca="1">(1-'Flow probs &amp; rates'!$H196)*'Output - Variance decomp.'!G204/('Flow probs &amp; rates'!$E196+'Flow probs &amp; rates'!$F196)-'Flow probs &amp; rates'!$H196*'Output - Variance decomp.'!F204/('Flow probs &amp; rates'!$E196+'Flow probs &amp; rates'!$F196)</f>
        <v>-7.2450022523566008E-4</v>
      </c>
      <c r="Z204" s="29">
        <f ca="1">(1-'Flow probs &amp; rates'!$H196)*'Output - Variance decomp.'!I204/('Flow probs &amp; rates'!$E196+'Flow probs &amp; rates'!$F196)-'Flow probs &amp; rates'!$H196*'Output - Variance decomp.'!H204/('Flow probs &amp; rates'!$E196+'Flow probs &amp; rates'!$F196)</f>
        <v>-1.2886468216262719E-4</v>
      </c>
      <c r="AA204" s="29">
        <f ca="1">(1-'Flow probs &amp; rates'!$H196)*'Output - Variance decomp.'!K204/('Flow probs &amp; rates'!$E196+'Flow probs &amp; rates'!$F196)-'Flow probs &amp; rates'!$H196*'Output - Variance decomp.'!J204/('Flow probs &amp; rates'!$E196+'Flow probs &amp; rates'!$F196)</f>
        <v>-1.3738292918967721E-4</v>
      </c>
      <c r="AB204" s="29">
        <f ca="1">(1-'Flow probs &amp; rates'!$H196)*'Output - Variance decomp.'!M204/('Flow probs &amp; rates'!$E196+'Flow probs &amp; rates'!$F196)-'Flow probs &amp; rates'!$H196*'Output - Variance decomp.'!L204/('Flow probs &amp; rates'!$E196+'Flow probs &amp; rates'!$F196)</f>
        <v>-3.8001263981442794E-4</v>
      </c>
      <c r="AC204" s="29">
        <f ca="1">(1-'Flow probs &amp; rates'!$H196)*'Output - Variance decomp.'!O204/('Flow probs &amp; rates'!$E196+'Flow probs &amp; rates'!$F196)-'Flow probs &amp; rates'!$H196*'Output - Variance decomp.'!N204/('Flow probs &amp; rates'!$E196+'Flow probs &amp; rates'!$F196)</f>
        <v>-7.8789273568252506E-10</v>
      </c>
      <c r="AD204" s="29">
        <f t="shared" ca="1" si="7"/>
        <v>3.9723813991642226E-4</v>
      </c>
    </row>
    <row r="205" spans="1:30" x14ac:dyDescent="0.35">
      <c r="A205" s="2" t="s">
        <v>253</v>
      </c>
      <c r="B205" s="29">
        <f t="array" aca="1" ref="B205:C205" ca="1">TRANSPOSE(MMULT(OFFSET('Useful matrices &amp; checks'!$Y$6,UsefulSeries!$O196,0):OFFSET('Useful matrices &amp; checks'!$Z$7,UsefulSeries!$O196,0),OFFSET('SS Taylor expansion'!$AE$6,UsefulSeries!$O196,0):OFFSET('SS Taylor expansion'!$AE$7,UsefulSeries!$O196,0)))+TRANSPOSE(MMULT(OFFSET('Useful matrices &amp; checks'!$AC$6,UsefulSeries!$O196,0):OFFSET('Useful matrices &amp; checks'!$AD$7,UsefulSeries!$O196,0),TRANSPOSE(B204:C204)))</f>
        <v>-4.2477084257036145E-4</v>
      </c>
      <c r="C205" s="29">
        <f ca="1"/>
        <v>4.8139754821025882E-4</v>
      </c>
      <c r="D205" s="29">
        <f t="array" aca="1" ref="D205:E205" ca="1">TRANSPOSE(MMULT(OFFSET('Useful matrices &amp; checks'!$Y$6,UsefulSeries!$O196,0):OFFSET('Useful matrices &amp; checks'!$Z$7,UsefulSeries!$O196,0),OFFSET('SS Taylor expansion'!$AF$6,UsefulSeries!$O196,0):OFFSET('SS Taylor expansion'!$AF$7,UsefulSeries!$O196,0)))+TRANSPOSE(MMULT(OFFSET('Useful matrices &amp; checks'!$AC$6,UsefulSeries!$O196,0):OFFSET('Useful matrices &amp; checks'!$AD$7,UsefulSeries!$O196,0),TRANSPOSE(D204:E204)))</f>
        <v>-8.1127475901162293E-4</v>
      </c>
      <c r="E205" s="29">
        <f ca="1"/>
        <v>3.2205883443799546E-6</v>
      </c>
      <c r="F205" s="29">
        <f t="array" aca="1" ref="F205:G205" ca="1">TRANSPOSE(MMULT(OFFSET('Useful matrices &amp; checks'!$Y$6,UsefulSeries!$O196,0):OFFSET('Useful matrices &amp; checks'!$Z$7,UsefulSeries!$O196,0),OFFSET('SS Taylor expansion'!$AG$6,UsefulSeries!$O196,0):OFFSET('SS Taylor expansion'!$AG$7,UsefulSeries!$O196,0)))+TRANSPOSE(MMULT(OFFSET('Useful matrices &amp; checks'!$AC$6,UsefulSeries!$O196,0):OFFSET('Useful matrices &amp; checks'!$AD$7,UsefulSeries!$O196,0),TRANSPOSE(F204:G204)))</f>
        <v>5.9477303026677297E-4</v>
      </c>
      <c r="G205" s="29">
        <f ca="1"/>
        <v>-2.8022846676592044E-4</v>
      </c>
      <c r="H205" s="29">
        <f t="array" aca="1" ref="H205:I205" ca="1">TRANSPOSE(MMULT(OFFSET('Useful matrices &amp; checks'!$Y$6,UsefulSeries!$O196,0):OFFSET('Useful matrices &amp; checks'!$Z$7,UsefulSeries!$O196,0),OFFSET('SS Taylor expansion'!$AH$6,UsefulSeries!$O196,0):OFFSET('SS Taylor expansion'!$AH$7,UsefulSeries!$O196,0)))+TRANSPOSE(MMULT(OFFSET('Useful matrices &amp; checks'!$AC$6,UsefulSeries!$O196,0):OFFSET('Useful matrices &amp; checks'!$AD$7,UsefulSeries!$O196,0),TRANSPOSE(H204:I204)))</f>
        <v>-4.71722993393435E-4</v>
      </c>
      <c r="I205" s="29">
        <f ca="1"/>
        <v>-2.047424719684255E-4</v>
      </c>
      <c r="J205" s="29">
        <f t="array" aca="1" ref="J205:K205" ca="1">TRANSPOSE(MMULT(OFFSET('Useful matrices &amp; checks'!$Y$6,UsefulSeries!$O196,0):OFFSET('Useful matrices &amp; checks'!$Z$7,UsefulSeries!$O196,0),OFFSET('SS Taylor expansion'!$AI$6,UsefulSeries!$O196,0):OFFSET('SS Taylor expansion'!$AI$7,UsefulSeries!$O196,0)))+TRANSPOSE(MMULT(OFFSET('Useful matrices &amp; checks'!$AC$6,UsefulSeries!$O196,0):OFFSET('Useful matrices &amp; checks'!$AD$7,UsefulSeries!$O196,0),TRANSPOSE(J204:K204)))</f>
        <v>7.3574146943187579E-4</v>
      </c>
      <c r="K205" s="29">
        <f ca="1"/>
        <v>-2.4862124826473411E-5</v>
      </c>
      <c r="L205" s="29">
        <f t="array" aca="1" ref="L205:M205" ca="1">TRANSPOSE(MMULT(OFFSET('Useful matrices &amp; checks'!$Y$6,UsefulSeries!$O196,0):OFFSET('Useful matrices &amp; checks'!$Z$7,UsefulSeries!$O196,0),OFFSET('SS Taylor expansion'!$AJ$6,UsefulSeries!$O196,0):OFFSET('SS Taylor expansion'!$AJ$7,UsefulSeries!$O196,0)))+TRANSPOSE(MMULT(OFFSET('Useful matrices &amp; checks'!$AC$6,UsefulSeries!$O196,0):OFFSET('Useful matrices &amp; checks'!$AD$7,UsefulSeries!$O196,0),TRANSPOSE(L204:M204)))</f>
        <v>6.624049309964799E-5</v>
      </c>
      <c r="M205" s="29">
        <f ca="1"/>
        <v>1.7166127075773243E-4</v>
      </c>
      <c r="N205" s="39">
        <f t="array" aca="1" ref="N205:O205" ca="1">TRANSPOSE(MMULT(OFFSET('Useful matrices &amp; checks'!$AC$6,UsefulSeries!$O196,0):OFFSET('Useful matrices &amp; checks'!$AD$7,UsefulSeries!$O196,0),TRANSPOSE(N204:O204)))</f>
        <v>5.3771358220458202E-9</v>
      </c>
      <c r="O205" s="39">
        <f ca="1"/>
        <v>-1.5525236516471241E-10</v>
      </c>
      <c r="P205" s="39">
        <f t="shared" ca="1" si="8"/>
        <v>-2.2302500357559188E-4</v>
      </c>
      <c r="Q205" s="39">
        <f t="shared" ca="1" si="9"/>
        <v>3.3310325315241479E-5</v>
      </c>
      <c r="R205" s="29"/>
      <c r="S205" s="29">
        <f>'Flow probs &amp; rates'!E198-'Flow probs &amp; rates'!E197</f>
        <v>-5.3403322861689251E-4</v>
      </c>
      <c r="T205" s="29">
        <f>'Flow probs &amp; rates'!F198-'Flow probs &amp; rates'!F197</f>
        <v>1.7975651381442817E-4</v>
      </c>
      <c r="U205" s="29">
        <f>'Flow probs &amp; rates'!H198-'Flow probs &amp; rates'!H197</f>
        <v>-2.12436065954974E-4</v>
      </c>
      <c r="V205" s="29"/>
      <c r="W205" s="29">
        <f ca="1">(1-'Flow probs &amp; rates'!$H197)*'Output - Variance decomp.'!C205/('Flow probs &amp; rates'!$E197+'Flow probs &amp; rates'!$F197)-'Flow probs &amp; rates'!$H197*'Output - Variance decomp.'!B205/('Flow probs &amp; rates'!$E197+'Flow probs &amp; rates'!$F197)</f>
        <v>7.2369396182953526E-4</v>
      </c>
      <c r="X205" s="29">
        <f ca="1">(1-'Flow probs &amp; rates'!$H197)*'Output - Variance decomp.'!E205/('Flow probs &amp; rates'!$E197+'Flow probs &amp; rates'!$F197)-'Flow probs &amp; rates'!$H197*'Output - Variance decomp.'!D205/('Flow probs &amp; rates'!$E197+'Flow probs &amp; rates'!$F197)</f>
        <v>6.1987004660711732E-5</v>
      </c>
      <c r="Y205" s="29">
        <f ca="1">(1-'Flow probs &amp; rates'!$H197)*'Output - Variance decomp.'!G205/('Flow probs &amp; rates'!$E197+'Flow probs &amp; rates'!$F197)-'Flow probs &amp; rates'!$H197*'Output - Variance decomp.'!F205/('Flow probs &amp; rates'!$E197+'Flow probs &amp; rates'!$F197)</f>
        <v>-4.4583687596175476E-4</v>
      </c>
      <c r="Z205" s="29">
        <f ca="1">(1-'Flow probs &amp; rates'!$H197)*'Output - Variance decomp.'!I205/('Flow probs &amp; rates'!$E197+'Flow probs &amp; rates'!$F197)-'Flow probs &amp; rates'!$H197*'Output - Variance decomp.'!H205/('Flow probs &amp; rates'!$E197+'Flow probs &amp; rates'!$F197)</f>
        <v>-2.6167851429177556E-4</v>
      </c>
      <c r="AA205" s="29">
        <f ca="1">(1-'Flow probs &amp; rates'!$H197)*'Output - Variance decomp.'!K205/('Flow probs &amp; rates'!$E197+'Flow probs &amp; rates'!$F197)-'Flow probs &amp; rates'!$H197*'Output - Variance decomp.'!J205/('Flow probs &amp; rates'!$E197+'Flow probs &amp; rates'!$F197)</f>
        <v>-8.7832114184058796E-5</v>
      </c>
      <c r="AB205" s="29">
        <f ca="1">(1-'Flow probs &amp; rates'!$H197)*'Output - Variance decomp.'!M205/('Flow probs &amp; rates'!$E197+'Flow probs &amp; rates'!$F197)-'Flow probs &amp; rates'!$H197*'Output - Variance decomp.'!L205/('Flow probs &amp; rates'!$E197+'Flow probs &amp; rates'!$F197)</f>
        <v>2.426724643772276E-4</v>
      </c>
      <c r="AC205" s="29">
        <f ca="1">(1-'Flow probs &amp; rates'!$H197)*'Output - Variance decomp.'!O205/('Flow probs &amp; rates'!$E197+'Flow probs &amp; rates'!$F197)-'Flow probs &amp; rates'!$H197*'Output - Variance decomp.'!N205/('Flow probs &amp; rates'!$E197+'Flow probs &amp; rates'!$F197)</f>
        <v>-6.0380222408702929E-10</v>
      </c>
      <c r="AD205" s="29">
        <f t="shared" ca="1" si="7"/>
        <v>-4.4544138858263534E-4</v>
      </c>
    </row>
    <row r="206" spans="1:30" x14ac:dyDescent="0.35">
      <c r="A206" s="2" t="s">
        <v>254</v>
      </c>
      <c r="B206" s="29">
        <f t="array" aca="1" ref="B206:C206" ca="1">TRANSPOSE(MMULT(OFFSET('Useful matrices &amp; checks'!$Y$6,UsefulSeries!$O197,0):OFFSET('Useful matrices &amp; checks'!$Z$7,UsefulSeries!$O197,0),OFFSET('SS Taylor expansion'!$AE$6,UsefulSeries!$O197,0):OFFSET('SS Taylor expansion'!$AE$7,UsefulSeries!$O197,0)))+TRANSPOSE(MMULT(OFFSET('Useful matrices &amp; checks'!$AC$6,UsefulSeries!$O197,0):OFFSET('Useful matrices &amp; checks'!$AD$7,UsefulSeries!$O197,0),TRANSPOSE(B205:C205)))</f>
        <v>7.3127820068024263E-5</v>
      </c>
      <c r="C206" s="29">
        <f ca="1"/>
        <v>-6.0541641752393687E-5</v>
      </c>
      <c r="D206" s="29">
        <f t="array" aca="1" ref="D206:E206" ca="1">TRANSPOSE(MMULT(OFFSET('Useful matrices &amp; checks'!$Y$6,UsefulSeries!$O197,0):OFFSET('Useful matrices &amp; checks'!$Z$7,UsefulSeries!$O197,0),OFFSET('SS Taylor expansion'!$AF$6,UsefulSeries!$O197,0):OFFSET('SS Taylor expansion'!$AF$7,UsefulSeries!$O197,0)))+TRANSPOSE(MMULT(OFFSET('Useful matrices &amp; checks'!$AC$6,UsefulSeries!$O197,0):OFFSET('Useful matrices &amp; checks'!$AD$7,UsefulSeries!$O197,0),TRANSPOSE(D205:E205)))</f>
        <v>-4.0830179813670686E-4</v>
      </c>
      <c r="E206" s="29">
        <f ca="1"/>
        <v>2.2967675711234211E-6</v>
      </c>
      <c r="F206" s="29">
        <f t="array" aca="1" ref="F206:G206" ca="1">TRANSPOSE(MMULT(OFFSET('Useful matrices &amp; checks'!$Y$6,UsefulSeries!$O197,0):OFFSET('Useful matrices &amp; checks'!$Z$7,UsefulSeries!$O197,0),OFFSET('SS Taylor expansion'!$AG$6,UsefulSeries!$O197,0):OFFSET('SS Taylor expansion'!$AG$7,UsefulSeries!$O197,0)))+TRANSPOSE(MMULT(OFFSET('Useful matrices &amp; checks'!$AC$6,UsefulSeries!$O197,0):OFFSET('Useful matrices &amp; checks'!$AD$7,UsefulSeries!$O197,0),TRANSPOSE(F205:G205)))</f>
        <v>1.052534438733279E-3</v>
      </c>
      <c r="G206" s="29">
        <f ca="1"/>
        <v>-6.5406471530449011E-4</v>
      </c>
      <c r="H206" s="29">
        <f t="array" aca="1" ref="H206:I206" ca="1">TRANSPOSE(MMULT(OFFSET('Useful matrices &amp; checks'!$Y$6,UsefulSeries!$O197,0):OFFSET('Useful matrices &amp; checks'!$Z$7,UsefulSeries!$O197,0),OFFSET('SS Taylor expansion'!$AH$6,UsefulSeries!$O197,0):OFFSET('SS Taylor expansion'!$AH$7,UsefulSeries!$O197,0)))+TRANSPOSE(MMULT(OFFSET('Useful matrices &amp; checks'!$AC$6,UsefulSeries!$O197,0):OFFSET('Useful matrices &amp; checks'!$AD$7,UsefulSeries!$O197,0),TRANSPOSE(H205:I205)))</f>
        <v>-4.8936384227950833E-4</v>
      </c>
      <c r="I206" s="29">
        <f ca="1"/>
        <v>-1.782196198409791E-4</v>
      </c>
      <c r="J206" s="29">
        <f t="array" aca="1" ref="J206:K206" ca="1">TRANSPOSE(MMULT(OFFSET('Useful matrices &amp; checks'!$Y$6,UsefulSeries!$O197,0):OFFSET('Useful matrices &amp; checks'!$Z$7,UsefulSeries!$O197,0),OFFSET('SS Taylor expansion'!$AI$6,UsefulSeries!$O197,0):OFFSET('SS Taylor expansion'!$AI$7,UsefulSeries!$O197,0)))+TRANSPOSE(MMULT(OFFSET('Useful matrices &amp; checks'!$AC$6,UsefulSeries!$O197,0):OFFSET('Useful matrices &amp; checks'!$AD$7,UsefulSeries!$O197,0),TRANSPOSE(J205:K205)))</f>
        <v>6.6262407610747525E-4</v>
      </c>
      <c r="K206" s="29">
        <f ca="1"/>
        <v>-1.2794495796426742E-5</v>
      </c>
      <c r="L206" s="29">
        <f t="array" aca="1" ref="L206:M206" ca="1">TRANSPOSE(MMULT(OFFSET('Useful matrices &amp; checks'!$Y$6,UsefulSeries!$O197,0):OFFSET('Useful matrices &amp; checks'!$Z$7,UsefulSeries!$O197,0),OFFSET('SS Taylor expansion'!$AJ$6,UsefulSeries!$O197,0):OFFSET('SS Taylor expansion'!$AJ$7,UsefulSeries!$O197,0)))+TRANSPOSE(MMULT(OFFSET('Useful matrices &amp; checks'!$AC$6,UsefulSeries!$O197,0):OFFSET('Useful matrices &amp; checks'!$AD$7,UsefulSeries!$O197,0),TRANSPOSE(L205:M205)))</f>
        <v>1.1429394168340353E-4</v>
      </c>
      <c r="M206" s="29">
        <f ca="1"/>
        <v>2.3752559060829034E-4</v>
      </c>
      <c r="N206" s="39">
        <f t="array" aca="1" ref="N206:O206" ca="1">TRANSPOSE(MMULT(OFFSET('Useful matrices &amp; checks'!$AC$6,UsefulSeries!$O197,0):OFFSET('Useful matrices &amp; checks'!$AD$7,UsefulSeries!$O197,0),TRANSPOSE(N205:O205)))</f>
        <v>4.9839215424450972E-9</v>
      </c>
      <c r="O206" s="39">
        <f ca="1"/>
        <v>-7.7745740595450461E-11</v>
      </c>
      <c r="P206" s="39">
        <f t="shared" ca="1" si="8"/>
        <v>-2.0057695921914373E-4</v>
      </c>
      <c r="Q206" s="39">
        <f t="shared" ca="1" si="9"/>
        <v>2.1634640195500948E-5</v>
      </c>
      <c r="R206" s="29"/>
      <c r="S206" s="29">
        <f>'Flow probs &amp; rates'!E199-'Flow probs &amp; rates'!E198</f>
        <v>8.0434266087836548E-4</v>
      </c>
      <c r="T206" s="29">
        <f>'Flow probs &amp; rates'!F199-'Flow probs &amp; rates'!F198</f>
        <v>-6.4416355206511552E-4</v>
      </c>
      <c r="U206" s="29">
        <f>'Flow probs &amp; rates'!H199-'Flow probs &amp; rates'!H198</f>
        <v>7.0320690986246104E-5</v>
      </c>
      <c r="V206" s="29"/>
      <c r="W206" s="29">
        <f ca="1">(1-'Flow probs &amp; rates'!$H198)*'Output - Variance decomp.'!C206/('Flow probs &amp; rates'!$E198+'Flow probs &amp; rates'!$F198)-'Flow probs &amp; rates'!$H198*'Output - Variance decomp.'!B206/('Flow probs &amp; rates'!$E198+'Flow probs &amp; rates'!$F198)</f>
        <v>-9.2451925253724372E-5</v>
      </c>
      <c r="X206" s="29">
        <f ca="1">(1-'Flow probs &amp; rates'!$H198)*'Output - Variance decomp.'!E206/('Flow probs &amp; rates'!$E198+'Flow probs &amp; rates'!$F198)-'Flow probs &amp; rates'!$H198*'Output - Variance decomp.'!D206/('Flow probs &amp; rates'!$E198+'Flow probs &amp; rates'!$F198)</f>
        <v>3.2057802506432904E-5</v>
      </c>
      <c r="Y206" s="29">
        <f ca="1">(1-'Flow probs &amp; rates'!$H198)*'Output - Variance decomp.'!G206/('Flow probs &amp; rates'!$E198+'Flow probs &amp; rates'!$F198)-'Flow probs &amp; rates'!$H198*'Output - Variance decomp.'!F206/('Flow probs &amp; rates'!$E198+'Flow probs &amp; rates'!$F198)</f>
        <v>-1.0172895415303184E-3</v>
      </c>
      <c r="Z206" s="29">
        <f ca="1">(1-'Flow probs &amp; rates'!$H198)*'Output - Variance decomp.'!I206/('Flow probs &amp; rates'!$E198+'Flow probs &amp; rates'!$F198)-'Flow probs &amp; rates'!$H198*'Output - Variance decomp.'!H206/('Flow probs &amp; rates'!$E198+'Flow probs &amp; rates'!$F198)</f>
        <v>-2.225470788865792E-4</v>
      </c>
      <c r="AA206" s="29">
        <f ca="1">(1-'Flow probs &amp; rates'!$H198)*'Output - Variance decomp.'!K206/('Flow probs &amp; rates'!$E198+'Flow probs &amp; rates'!$F198)-'Flow probs &amp; rates'!$H198*'Output - Variance decomp.'!J206/('Flow probs &amp; rates'!$E198+'Flow probs &amp; rates'!$F198)</f>
        <v>-6.5101063390656885E-5</v>
      </c>
      <c r="AB206" s="29">
        <f ca="1">(1-'Flow probs &amp; rates'!$H198)*'Output - Variance decomp.'!M206/('Flow probs &amp; rates'!$E198+'Flow probs &amp; rates'!$F198)-'Flow probs &amp; rates'!$H198*'Output - Variance decomp.'!L206/('Flow probs &amp; rates'!$E198+'Flow probs &amp; rates'!$F198)</f>
        <v>3.3447481863330098E-4</v>
      </c>
      <c r="AC206" s="29">
        <f ca="1">(1-'Flow probs &amp; rates'!$H198)*'Output - Variance decomp.'!O206/('Flow probs &amp; rates'!$E198+'Flow probs &amp; rates'!$F198)-'Flow probs &amp; rates'!$H198*'Output - Variance decomp.'!N206/('Flow probs &amp; rates'!$E198+'Flow probs &amp; rates'!$F198)</f>
        <v>-4.6299673726004958E-10</v>
      </c>
      <c r="AD206" s="29">
        <f t="shared" ref="AD206:AD269" ca="1" si="10">U206-SUM(W206:AC206)</f>
        <v>1.1011781419045285E-3</v>
      </c>
    </row>
    <row r="207" spans="1:30" x14ac:dyDescent="0.35">
      <c r="A207" s="2" t="s">
        <v>255</v>
      </c>
      <c r="B207" s="29">
        <f t="array" aca="1" ref="B207:C207" ca="1">TRANSPOSE(MMULT(OFFSET('Useful matrices &amp; checks'!$Y$6,UsefulSeries!$O198,0):OFFSET('Useful matrices &amp; checks'!$Z$7,UsefulSeries!$O198,0),OFFSET('SS Taylor expansion'!$AE$6,UsefulSeries!$O198,0):OFFSET('SS Taylor expansion'!$AE$7,UsefulSeries!$O198,0)))+TRANSPOSE(MMULT(OFFSET('Useful matrices &amp; checks'!$AC$6,UsefulSeries!$O198,0):OFFSET('Useful matrices &amp; checks'!$AD$7,UsefulSeries!$O198,0),TRANSPOSE(B206:C206)))</f>
        <v>-1.7546247512168636E-5</v>
      </c>
      <c r="C207" s="29">
        <f ca="1"/>
        <v>3.1342696325302098E-5</v>
      </c>
      <c r="D207" s="29">
        <f t="array" aca="1" ref="D207:E207" ca="1">TRANSPOSE(MMULT(OFFSET('Useful matrices &amp; checks'!$Y$6,UsefulSeries!$O198,0):OFFSET('Useful matrices &amp; checks'!$Z$7,UsefulSeries!$O198,0),OFFSET('SS Taylor expansion'!$AF$6,UsefulSeries!$O198,0):OFFSET('SS Taylor expansion'!$AF$7,UsefulSeries!$O198,0)))+TRANSPOSE(MMULT(OFFSET('Useful matrices &amp; checks'!$AC$6,UsefulSeries!$O198,0):OFFSET('Useful matrices &amp; checks'!$AD$7,UsefulSeries!$O198,0),TRANSPOSE(D206:E206)))</f>
        <v>-3.5030219419913023E-4</v>
      </c>
      <c r="E207" s="29">
        <f ca="1"/>
        <v>-1.1024500763488287E-7</v>
      </c>
      <c r="F207" s="29">
        <f t="array" aca="1" ref="F207:G207" ca="1">TRANSPOSE(MMULT(OFFSET('Useful matrices &amp; checks'!$Y$6,UsefulSeries!$O198,0):OFFSET('Useful matrices &amp; checks'!$Z$7,UsefulSeries!$O198,0),OFFSET('SS Taylor expansion'!$AG$6,UsefulSeries!$O198,0):OFFSET('SS Taylor expansion'!$AG$7,UsefulSeries!$O198,0)))+TRANSPOSE(MMULT(OFFSET('Useful matrices &amp; checks'!$AC$6,UsefulSeries!$O198,0):OFFSET('Useful matrices &amp; checks'!$AD$7,UsefulSeries!$O198,0),TRANSPOSE(F206:G206)))</f>
        <v>8.4472801626892348E-4</v>
      </c>
      <c r="G207" s="29">
        <f ca="1"/>
        <v>-3.5357928520370172E-4</v>
      </c>
      <c r="H207" s="29">
        <f t="array" aca="1" ref="H207:I207" ca="1">TRANSPOSE(MMULT(OFFSET('Useful matrices &amp; checks'!$Y$6,UsefulSeries!$O198,0):OFFSET('Useful matrices &amp; checks'!$Z$7,UsefulSeries!$O198,0),OFFSET('SS Taylor expansion'!$AH$6,UsefulSeries!$O198,0):OFFSET('SS Taylor expansion'!$AH$7,UsefulSeries!$O198,0)))+TRANSPOSE(MMULT(OFFSET('Useful matrices &amp; checks'!$AC$6,UsefulSeries!$O198,0):OFFSET('Useful matrices &amp; checks'!$AD$7,UsefulSeries!$O198,0),TRANSPOSE(H206:I206)))</f>
        <v>-4.923856088172538E-4</v>
      </c>
      <c r="I207" s="29">
        <f ca="1"/>
        <v>-3.4022294297267729E-5</v>
      </c>
      <c r="J207" s="29">
        <f t="array" aca="1" ref="J207:K207" ca="1">TRANSPOSE(MMULT(OFFSET('Useful matrices &amp; checks'!$Y$6,UsefulSeries!$O198,0):OFFSET('Useful matrices &amp; checks'!$Z$7,UsefulSeries!$O198,0),OFFSET('SS Taylor expansion'!$AI$6,UsefulSeries!$O198,0):OFFSET('SS Taylor expansion'!$AI$7,UsefulSeries!$O198,0)))+TRANSPOSE(MMULT(OFFSET('Useful matrices &amp; checks'!$AC$6,UsefulSeries!$O198,0):OFFSET('Useful matrices &amp; checks'!$AD$7,UsefulSeries!$O198,0),TRANSPOSE(J206:K206)))</f>
        <v>4.6842915324332983E-4</v>
      </c>
      <c r="K207" s="29">
        <f ca="1"/>
        <v>-5.5024874730873113E-6</v>
      </c>
      <c r="L207" s="29">
        <f t="array" aca="1" ref="L207:M207" ca="1">TRANSPOSE(MMULT(OFFSET('Useful matrices &amp; checks'!$Y$6,UsefulSeries!$O198,0):OFFSET('Useful matrices &amp; checks'!$Z$7,UsefulSeries!$O198,0),OFFSET('SS Taylor expansion'!$AJ$6,UsefulSeries!$O198,0):OFFSET('SS Taylor expansion'!$AJ$7,UsefulSeries!$O198,0)))+TRANSPOSE(MMULT(OFFSET('Useful matrices &amp; checks'!$AC$6,UsefulSeries!$O198,0):OFFSET('Useful matrices &amp; checks'!$AD$7,UsefulSeries!$O198,0),TRANSPOSE(L206:M206)))</f>
        <v>2.1251477608729818E-4</v>
      </c>
      <c r="M207" s="29">
        <f ca="1"/>
        <v>4.0744212292824359E-4</v>
      </c>
      <c r="N207" s="39">
        <f t="array" aca="1" ref="N207:O207" ca="1">TRANSPOSE(MMULT(OFFSET('Useful matrices &amp; checks'!$AC$6,UsefulSeries!$O198,0):OFFSET('Useful matrices &amp; checks'!$AD$7,UsefulSeries!$O198,0),TRANSPOSE(N206:O206)))</f>
        <v>4.6809201699688249E-9</v>
      </c>
      <c r="O207" s="39">
        <f ca="1"/>
        <v>-2.197032004609209E-11</v>
      </c>
      <c r="P207" s="39">
        <f t="shared" ref="P207:P270" ca="1" si="11">S207-B207-D207-F207-H207-J207-L207-N207</f>
        <v>-1.8125700732769329E-4</v>
      </c>
      <c r="Q207" s="39">
        <f t="shared" ref="Q207:Q270" ca="1" si="12">T207-C207-E207-G207-I207-K207-M207-O207</f>
        <v>1.3793090061802593E-5</v>
      </c>
      <c r="R207" s="29"/>
      <c r="S207" s="29">
        <f>'Flow probs &amp; rates'!E200-'Flow probs &amp; rates'!E199</f>
        <v>4.8418556866347551E-4</v>
      </c>
      <c r="T207" s="29">
        <f>'Flow probs &amp; rates'!F200-'Flow probs &amp; rates'!F199</f>
        <v>5.9363575363336613E-5</v>
      </c>
      <c r="U207" s="29">
        <f>'Flow probs &amp; rates'!H200-'Flow probs &amp; rates'!H199</f>
        <v>1.7788011014520377E-4</v>
      </c>
      <c r="V207" s="29"/>
      <c r="W207" s="29">
        <f ca="1">(1-'Flow probs &amp; rates'!$H199)*'Output - Variance decomp.'!C207/('Flow probs &amp; rates'!$E199+'Flow probs &amp; rates'!$F199)-'Flow probs &amp; rates'!$H199*'Output - Variance decomp.'!B207/('Flow probs &amp; rates'!$E199+'Flow probs &amp; rates'!$F199)</f>
        <v>4.6420031991339929E-5</v>
      </c>
      <c r="X207" s="29">
        <f ca="1">(1-'Flow probs &amp; rates'!$H199)*'Output - Variance decomp.'!E207/('Flow probs &amp; rates'!$E199+'Flow probs &amp; rates'!$F199)-'Flow probs &amp; rates'!$H199*'Output - Variance decomp.'!D207/('Flow probs &amp; rates'!$E199+'Flow probs &amp; rates'!$F199)</f>
        <v>2.4534757677081363E-5</v>
      </c>
      <c r="Y207" s="29">
        <f ca="1">(1-'Flow probs &amp; rates'!$H199)*'Output - Variance decomp.'!G207/('Flow probs &amp; rates'!$E199+'Flow probs &amp; rates'!$F199)-'Flow probs &amp; rates'!$H199*'Output - Variance decomp.'!F207/('Flow probs &amp; rates'!$E199+'Flow probs &amp; rates'!$F199)</f>
        <v>-5.6926151054421384E-4</v>
      </c>
      <c r="Z207" s="29">
        <f ca="1">(1-'Flow probs &amp; rates'!$H199)*'Output - Variance decomp.'!I207/('Flow probs &amp; rates'!$E199+'Flow probs &amp; rates'!$F199)-'Flow probs &amp; rates'!$H199*'Output - Variance decomp.'!H207/('Flow probs &amp; rates'!$E199+'Flow probs &amp; rates'!$F199)</f>
        <v>-1.4336516840731623E-5</v>
      </c>
      <c r="AA207" s="29">
        <f ca="1">(1-'Flow probs &amp; rates'!$H199)*'Output - Variance decomp.'!K207/('Flow probs &amp; rates'!$E199+'Flow probs &amp; rates'!$F199)-'Flow probs &amp; rates'!$H199*'Output - Variance decomp.'!J207/('Flow probs &amp; rates'!$E199+'Flow probs &amp; rates'!$F199)</f>
        <v>-4.0953054455565226E-5</v>
      </c>
      <c r="AB207" s="29">
        <f ca="1">(1-'Flow probs &amp; rates'!$H199)*'Output - Variance decomp.'!M207/('Flow probs &amp; rates'!$E199+'Flow probs &amp; rates'!$F199)-'Flow probs &amp; rates'!$H199*'Output - Variance decomp.'!L207/('Flow probs &amp; rates'!$E199+'Flow probs &amp; rates'!$F199)</f>
        <v>5.7238164448845203E-4</v>
      </c>
      <c r="AC207" s="29">
        <f ca="1">(1-'Flow probs &amp; rates'!$H199)*'Output - Variance decomp.'!O207/('Flow probs &amp; rates'!$E199+'Flow probs &amp; rates'!$F199)-'Flow probs &amp; rates'!$H199*'Output - Variance decomp.'!N207/('Flow probs &amp; rates'!$E199+'Flow probs &amp; rates'!$F199)</f>
        <v>-3.616419470741259E-10</v>
      </c>
      <c r="AD207" s="29">
        <f t="shared" ca="1" si="10"/>
        <v>1.5909511947078824E-4</v>
      </c>
    </row>
    <row r="208" spans="1:30" x14ac:dyDescent="0.35">
      <c r="A208" s="2" t="s">
        <v>256</v>
      </c>
      <c r="B208" s="29">
        <f t="array" aca="1" ref="B208:C208" ca="1">TRANSPOSE(MMULT(OFFSET('Useful matrices &amp; checks'!$Y$6,UsefulSeries!$O199,0):OFFSET('Useful matrices &amp; checks'!$Z$7,UsefulSeries!$O199,0),OFFSET('SS Taylor expansion'!$AE$6,UsefulSeries!$O199,0):OFFSET('SS Taylor expansion'!$AE$7,UsefulSeries!$O199,0)))+TRANSPOSE(MMULT(OFFSET('Useful matrices &amp; checks'!$AC$6,UsefulSeries!$O199,0):OFFSET('Useful matrices &amp; checks'!$AD$7,UsefulSeries!$O199,0),TRANSPOSE(B207:C207)))</f>
        <v>-4.4697329283048629E-4</v>
      </c>
      <c r="C208" s="29">
        <f ca="1"/>
        <v>4.0630362071914313E-4</v>
      </c>
      <c r="D208" s="29">
        <f t="array" aca="1" ref="D208:E208" ca="1">TRANSPOSE(MMULT(OFFSET('Useful matrices &amp; checks'!$Y$6,UsefulSeries!$O199,0):OFFSET('Useful matrices &amp; checks'!$Z$7,UsefulSeries!$O199,0),OFFSET('SS Taylor expansion'!$AF$6,UsefulSeries!$O199,0):OFFSET('SS Taylor expansion'!$AF$7,UsefulSeries!$O199,0)))+TRANSPOSE(MMULT(OFFSET('Useful matrices &amp; checks'!$AC$6,UsefulSeries!$O199,0):OFFSET('Useful matrices &amp; checks'!$AD$7,UsefulSeries!$O199,0),TRANSPOSE(D207:E207)))</f>
        <v>-6.9081779154585776E-4</v>
      </c>
      <c r="E208" s="29">
        <f ca="1"/>
        <v>1.9106751877768636E-5</v>
      </c>
      <c r="F208" s="29">
        <f t="array" aca="1" ref="F208:G208" ca="1">TRANSPOSE(MMULT(OFFSET('Useful matrices &amp; checks'!$Y$6,UsefulSeries!$O199,0):OFFSET('Useful matrices &amp; checks'!$Z$7,UsefulSeries!$O199,0),OFFSET('SS Taylor expansion'!$AG$6,UsefulSeries!$O199,0):OFFSET('SS Taylor expansion'!$AG$7,UsefulSeries!$O199,0)))+TRANSPOSE(MMULT(OFFSET('Useful matrices &amp; checks'!$AC$6,UsefulSeries!$O199,0):OFFSET('Useful matrices &amp; checks'!$AD$7,UsefulSeries!$O199,0),TRANSPOSE(F207:G207)))</f>
        <v>2.4713162594437287E-4</v>
      </c>
      <c r="G208" s="29">
        <f ca="1"/>
        <v>2.0574245224749141E-4</v>
      </c>
      <c r="H208" s="29">
        <f t="array" aca="1" ref="H208:I208" ca="1">TRANSPOSE(MMULT(OFFSET('Useful matrices &amp; checks'!$Y$6,UsefulSeries!$O199,0):OFFSET('Useful matrices &amp; checks'!$Z$7,UsefulSeries!$O199,0),OFFSET('SS Taylor expansion'!$AH$6,UsefulSeries!$O199,0):OFFSET('SS Taylor expansion'!$AH$7,UsefulSeries!$O199,0)))+TRANSPOSE(MMULT(OFFSET('Useful matrices &amp; checks'!$AC$6,UsefulSeries!$O199,0):OFFSET('Useful matrices &amp; checks'!$AD$7,UsefulSeries!$O199,0),TRANSPOSE(H207:I207)))</f>
        <v>-4.2477055030260469E-4</v>
      </c>
      <c r="I208" s="29">
        <f ca="1"/>
        <v>2.1928192345283879E-4</v>
      </c>
      <c r="J208" s="29">
        <f t="array" aca="1" ref="J208:K208" ca="1">TRANSPOSE(MMULT(OFFSET('Useful matrices &amp; checks'!$Y$6,UsefulSeries!$O199,0):OFFSET('Useful matrices &amp; checks'!$Z$7,UsefulSeries!$O199,0),OFFSET('SS Taylor expansion'!$AI$6,UsefulSeries!$O199,0):OFFSET('SS Taylor expansion'!$AI$7,UsefulSeries!$O199,0)))+TRANSPOSE(MMULT(OFFSET('Useful matrices &amp; checks'!$AC$6,UsefulSeries!$O199,0):OFFSET('Useful matrices &amp; checks'!$AD$7,UsefulSeries!$O199,0),TRANSPOSE(J207:K207)))</f>
        <v>-6.2213550180219399E-5</v>
      </c>
      <c r="K208" s="29">
        <f ca="1"/>
        <v>-3.0251264022517898E-6</v>
      </c>
      <c r="L208" s="29">
        <f t="array" aca="1" ref="L208:M208" ca="1">TRANSPOSE(MMULT(OFFSET('Useful matrices &amp; checks'!$Y$6,UsefulSeries!$O199,0):OFFSET('Useful matrices &amp; checks'!$Z$7,UsefulSeries!$O199,0),OFFSET('SS Taylor expansion'!$AJ$6,UsefulSeries!$O199,0):OFFSET('SS Taylor expansion'!$AJ$7,UsefulSeries!$O199,0)))+TRANSPOSE(MMULT(OFFSET('Useful matrices &amp; checks'!$AC$6,UsefulSeries!$O199,0):OFFSET('Useful matrices &amp; checks'!$AD$7,UsefulSeries!$O199,0),TRANSPOSE(L207:M207)))</f>
        <v>2.3319047088032877E-4</v>
      </c>
      <c r="M208" s="29">
        <f ca="1"/>
        <v>-1.255853483948658E-4</v>
      </c>
      <c r="N208" s="39">
        <f t="array" aca="1" ref="N208:O208" ca="1">TRANSPOSE(MMULT(OFFSET('Useful matrices &amp; checks'!$AC$6,UsefulSeries!$O199,0):OFFSET('Useful matrices &amp; checks'!$AD$7,UsefulSeries!$O199,0),TRANSPOSE(N207:O207)))</f>
        <v>4.3794787206904567E-9</v>
      </c>
      <c r="O208" s="39">
        <f ca="1"/>
        <v>-1.4225819717949808E-10</v>
      </c>
      <c r="P208" s="39">
        <f t="shared" ca="1" si="11"/>
        <v>-1.7979781484527238E-4</v>
      </c>
      <c r="Q208" s="39">
        <f t="shared" ca="1" si="12"/>
        <v>6.0605356557121888E-6</v>
      </c>
      <c r="R208" s="29"/>
      <c r="S208" s="29">
        <f>'Flow probs &amp; rates'!E201-'Flow probs &amp; rates'!E200</f>
        <v>-1.3242465234010181E-3</v>
      </c>
      <c r="T208" s="29">
        <f>'Flow probs &amp; rates'!F201-'Flow probs &amp; rates'!F200</f>
        <v>7.2788466689763937E-4</v>
      </c>
      <c r="U208" s="29">
        <f>'Flow probs &amp; rates'!H201-'Flow probs &amp; rates'!H200</f>
        <v>-3.7033928421827123E-4</v>
      </c>
      <c r="V208" s="29"/>
      <c r="W208" s="29">
        <f ca="1">(1-'Flow probs &amp; rates'!$H200)*'Output - Variance decomp.'!C208/('Flow probs &amp; rates'!$E200+'Flow probs &amp; rates'!$F200)-'Flow probs &amp; rates'!$H200*'Output - Variance decomp.'!B208/('Flow probs &amp; rates'!$E200+'Flow probs &amp; rates'!$F200)</f>
        <v>6.167334272792743E-4</v>
      </c>
      <c r="X208" s="29">
        <f ca="1">(1-'Flow probs &amp; rates'!$H200)*'Output - Variance decomp.'!E208/('Flow probs &amp; rates'!$E200+'Flow probs &amp; rates'!$F200)-'Flow probs &amp; rates'!$H200*'Output - Variance decomp.'!D208/('Flow probs &amp; rates'!$E200+'Flow probs &amp; rates'!$F200)</f>
        <v>7.6359400640203811E-5</v>
      </c>
      <c r="Y208" s="29">
        <f ca="1">(1-'Flow probs &amp; rates'!$H200)*'Output - Variance decomp.'!G208/('Flow probs &amp; rates'!$E200+'Flow probs &amp; rates'!$F200)-'Flow probs &amp; rates'!$H200*'Output - Variance decomp.'!F208/('Flow probs &amp; rates'!$E200+'Flow probs &amp; rates'!$F200)</f>
        <v>2.7882327757288014E-4</v>
      </c>
      <c r="Z208" s="29">
        <f ca="1">(1-'Flow probs &amp; rates'!$H200)*'Output - Variance decomp.'!I208/('Flow probs &amp; rates'!$E200+'Flow probs &amp; rates'!$F200)-'Flow probs &amp; rates'!$H200*'Output - Variance decomp.'!H208/('Flow probs &amp; rates'!$E200+'Flow probs &amp; rates'!$F200)</f>
        <v>3.458276604168957E-4</v>
      </c>
      <c r="AA208" s="29">
        <f ca="1">(1-'Flow probs &amp; rates'!$H200)*'Output - Variance decomp.'!K208/('Flow probs &amp; rates'!$E200+'Flow probs &amp; rates'!$F200)-'Flow probs &amp; rates'!$H200*'Output - Variance decomp.'!J208/('Flow probs &amp; rates'!$E200+'Flow probs &amp; rates'!$F200)</f>
        <v>4.2126530702526883E-8</v>
      </c>
      <c r="AB208" s="29">
        <f ca="1">(1-'Flow probs &amp; rates'!$H200)*'Output - Variance decomp.'!M208/('Flow probs &amp; rates'!$E200+'Flow probs &amp; rates'!$F200)-'Flow probs &amp; rates'!$H200*'Output - Variance decomp.'!L208/('Flow probs &amp; rates'!$E200+'Flow probs &amp; rates'!$F200)</f>
        <v>-1.9734685163807543E-4</v>
      </c>
      <c r="AC208" s="29">
        <f ca="1">(1-'Flow probs &amp; rates'!$H200)*'Output - Variance decomp.'!O208/('Flow probs &amp; rates'!$E200+'Flow probs &amp; rates'!$F200)-'Flow probs &amp; rates'!$H200*'Output - Variance decomp.'!N208/('Flow probs &amp; rates'!$E200+'Flow probs &amp; rates'!$F200)</f>
        <v>-5.1451455239633708E-10</v>
      </c>
      <c r="AD208" s="29">
        <f t="shared" ca="1" si="10"/>
        <v>-1.4907778105056001E-3</v>
      </c>
    </row>
    <row r="209" spans="1:30" x14ac:dyDescent="0.35">
      <c r="A209" s="2" t="s">
        <v>257</v>
      </c>
      <c r="B209" s="29">
        <f t="array" aca="1" ref="B209:C209" ca="1">TRANSPOSE(MMULT(OFFSET('Useful matrices &amp; checks'!$Y$6,UsefulSeries!$O200,0):OFFSET('Useful matrices &amp; checks'!$Z$7,UsefulSeries!$O200,0),OFFSET('SS Taylor expansion'!$AE$6,UsefulSeries!$O200,0):OFFSET('SS Taylor expansion'!$AE$7,UsefulSeries!$O200,0)))+TRANSPOSE(MMULT(OFFSET('Useful matrices &amp; checks'!$AC$6,UsefulSeries!$O200,0):OFFSET('Useful matrices &amp; checks'!$AD$7,UsefulSeries!$O200,0),TRANSPOSE(B208:C208)))</f>
        <v>1.5474953062100854E-4</v>
      </c>
      <c r="C209" s="29">
        <f ca="1"/>
        <v>-2.0746938424721437E-4</v>
      </c>
      <c r="D209" s="29">
        <f t="array" aca="1" ref="D209:E209" ca="1">TRANSPOSE(MMULT(OFFSET('Useful matrices &amp; checks'!$Y$6,UsefulSeries!$O200,0):OFFSET('Useful matrices &amp; checks'!$Z$7,UsefulSeries!$O200,0),OFFSET('SS Taylor expansion'!$AF$6,UsefulSeries!$O200,0):OFFSET('SS Taylor expansion'!$AF$7,UsefulSeries!$O200,0)))+TRANSPOSE(MMULT(OFFSET('Useful matrices &amp; checks'!$AC$6,UsefulSeries!$O200,0):OFFSET('Useful matrices &amp; checks'!$AD$7,UsefulSeries!$O200,0),TRANSPOSE(D208:E208)))</f>
        <v>2.4084146991110026E-4</v>
      </c>
      <c r="E209" s="29">
        <f ca="1"/>
        <v>1.0566703301000425E-5</v>
      </c>
      <c r="F209" s="29">
        <f t="array" aca="1" ref="F209:G209" ca="1">TRANSPOSE(MMULT(OFFSET('Useful matrices &amp; checks'!$Y$6,UsefulSeries!$O200,0):OFFSET('Useful matrices &amp; checks'!$Z$7,UsefulSeries!$O200,0),OFFSET('SS Taylor expansion'!$AG$6,UsefulSeries!$O200,0):OFFSET('SS Taylor expansion'!$AG$7,UsefulSeries!$O200,0)))+TRANSPOSE(MMULT(OFFSET('Useful matrices &amp; checks'!$AC$6,UsefulSeries!$O200,0):OFFSET('Useful matrices &amp; checks'!$AD$7,UsefulSeries!$O200,0),TRANSPOSE(F208:G208)))</f>
        <v>3.184256595613721E-4</v>
      </c>
      <c r="G209" s="29">
        <f ca="1"/>
        <v>7.7464813159763417E-5</v>
      </c>
      <c r="H209" s="29">
        <f t="array" aca="1" ref="H209:I209" ca="1">TRANSPOSE(MMULT(OFFSET('Useful matrices &amp; checks'!$Y$6,UsefulSeries!$O200,0):OFFSET('Useful matrices &amp; checks'!$Z$7,UsefulSeries!$O200,0),OFFSET('SS Taylor expansion'!$AH$6,UsefulSeries!$O200,0):OFFSET('SS Taylor expansion'!$AH$7,UsefulSeries!$O200,0)))+TRANSPOSE(MMULT(OFFSET('Useful matrices &amp; checks'!$AC$6,UsefulSeries!$O200,0):OFFSET('Useful matrices &amp; checks'!$AD$7,UsefulSeries!$O200,0),TRANSPOSE(H208:I208)))</f>
        <v>-3.5108921857007611E-4</v>
      </c>
      <c r="I209" s="29">
        <f ca="1"/>
        <v>1.3184170261018897E-4</v>
      </c>
      <c r="J209" s="29">
        <f t="array" aca="1" ref="J209:K209" ca="1">TRANSPOSE(MMULT(OFFSET('Useful matrices &amp; checks'!$Y$6,UsefulSeries!$O200,0):OFFSET('Useful matrices &amp; checks'!$Z$7,UsefulSeries!$O200,0),OFFSET('SS Taylor expansion'!$AI$6,UsefulSeries!$O200,0):OFFSET('SS Taylor expansion'!$AI$7,UsefulSeries!$O200,0)))+TRANSPOSE(MMULT(OFFSET('Useful matrices &amp; checks'!$AC$6,UsefulSeries!$O200,0):OFFSET('Useful matrices &amp; checks'!$AD$7,UsefulSeries!$O200,0),TRANSPOSE(J208:K208)))</f>
        <v>8.0903196937860396E-4</v>
      </c>
      <c r="K209" s="29">
        <f ca="1"/>
        <v>-8.9644994522110539E-6</v>
      </c>
      <c r="L209" s="29">
        <f t="array" aca="1" ref="L209:M209" ca="1">TRANSPOSE(MMULT(OFFSET('Useful matrices &amp; checks'!$Y$6,UsefulSeries!$O200,0):OFFSET('Useful matrices &amp; checks'!$Z$7,UsefulSeries!$O200,0),OFFSET('SS Taylor expansion'!$AJ$6,UsefulSeries!$O200,0):OFFSET('SS Taylor expansion'!$AJ$7,UsefulSeries!$O200,0)))+TRANSPOSE(MMULT(OFFSET('Useful matrices &amp; checks'!$AC$6,UsefulSeries!$O200,0):OFFSET('Useful matrices &amp; checks'!$AD$7,UsefulSeries!$O200,0),TRANSPOSE(L208:M208)))</f>
        <v>1.2966081559894594E-4</v>
      </c>
      <c r="M209" s="29">
        <f ca="1"/>
        <v>-4.2744484492611217E-4</v>
      </c>
      <c r="N209" s="39">
        <f t="array" aca="1" ref="N209:O209" ca="1">TRANSPOSE(MMULT(OFFSET('Useful matrices &amp; checks'!$AC$6,UsefulSeries!$O200,0):OFFSET('Useful matrices &amp; checks'!$AD$7,UsefulSeries!$O200,0),TRANSPOSE(N208:O208)))</f>
        <v>4.1278821489400701E-9</v>
      </c>
      <c r="O209" s="39">
        <f ca="1"/>
        <v>-1.3110450552925595E-10</v>
      </c>
      <c r="P209" s="39">
        <f t="shared" ca="1" si="11"/>
        <v>-1.5676496623908857E-4</v>
      </c>
      <c r="Q209" s="39">
        <f t="shared" ca="1" si="12"/>
        <v>2.2583532538704249E-5</v>
      </c>
      <c r="R209" s="29"/>
      <c r="S209" s="29">
        <f>'Flow probs &amp; rates'!E202-'Flow probs &amp; rates'!E201</f>
        <v>1.144859388144015E-3</v>
      </c>
      <c r="T209" s="29">
        <f>'Flow probs &amp; rates'!F202-'Flow probs &amp; rates'!F201</f>
        <v>-4.0142210812038615E-4</v>
      </c>
      <c r="U209" s="29">
        <f>'Flow probs &amp; rates'!H202-'Flow probs &amp; rates'!H201</f>
        <v>-1.0514002684325272E-3</v>
      </c>
      <c r="V209" s="29"/>
      <c r="W209" s="29">
        <f ca="1">(1-'Flow probs &amp; rates'!$H201)*'Output - Variance decomp.'!C209/('Flow probs &amp; rates'!$E201+'Flow probs &amp; rates'!$F201)-'Flow probs &amp; rates'!$H201*'Output - Variance decomp.'!B209/('Flow probs &amp; rates'!$E201+'Flow probs &amp; rates'!$F201)</f>
        <v>-3.1003348366022941E-4</v>
      </c>
      <c r="X209" s="29">
        <f ca="1">(1-'Flow probs &amp; rates'!$H201)*'Output - Variance decomp.'!E209/('Flow probs &amp; rates'!$E201+'Flow probs &amp; rates'!$F201)-'Flow probs &amp; rates'!$H201*'Output - Variance decomp.'!D209/('Flow probs &amp; rates'!$E201+'Flow probs &amp; rates'!$F201)</f>
        <v>-1.671694839874548E-6</v>
      </c>
      <c r="Y209" s="29">
        <f ca="1">(1-'Flow probs &amp; rates'!$H201)*'Output - Variance decomp.'!G209/('Flow probs &amp; rates'!$E201+'Flow probs &amp; rates'!$F201)-'Flow probs &amp; rates'!$H201*'Output - Variance decomp.'!F209/('Flow probs &amp; rates'!$E201+'Flow probs &amp; rates'!$F201)</f>
        <v>8.9347809074871292E-5</v>
      </c>
      <c r="Z209" s="29">
        <f ca="1">(1-'Flow probs &amp; rates'!$H201)*'Output - Variance decomp.'!I209/('Flow probs &amp; rates'!$E201+'Flow probs &amp; rates'!$F201)-'Flow probs &amp; rates'!$H201*'Output - Variance decomp.'!H209/('Flow probs &amp; rates'!$E201+'Flow probs &amp; rates'!$F201)</f>
        <v>2.1476349761668289E-4</v>
      </c>
      <c r="AA209" s="29">
        <f ca="1">(1-'Flow probs &amp; rates'!$H201)*'Output - Variance decomp.'!K209/('Flow probs &amp; rates'!$E201+'Flow probs &amp; rates'!$F201)-'Flow probs &amp; rates'!$H201*'Output - Variance decomp.'!J209/('Flow probs &amp; rates'!$E201+'Flow probs &amp; rates'!$F201)</f>
        <v>-6.9726527667509082E-5</v>
      </c>
      <c r="AB209" s="29">
        <f ca="1">(1-'Flow probs &amp; rates'!$H201)*'Output - Variance decomp.'!M209/('Flow probs &amp; rates'!$E201+'Flow probs &amp; rates'!$F201)-'Flow probs &amp; rates'!$H201*'Output - Variance decomp.'!L209/('Flow probs &amp; rates'!$E201+'Flow probs &amp; rates'!$F201)</f>
        <v>-6.2547469131593407E-4</v>
      </c>
      <c r="AC209" s="29">
        <f ca="1">(1-'Flow probs &amp; rates'!$H201)*'Output - Variance decomp.'!O209/('Flow probs &amp; rates'!$E201+'Flow probs &amp; rates'!$F201)-'Flow probs &amp; rates'!$H201*'Output - Variance decomp.'!N209/('Flow probs &amp; rates'!$E201+'Flow probs &amp; rates'!$F201)</f>
        <v>-4.7885820388234861E-10</v>
      </c>
      <c r="AD209" s="29">
        <f t="shared" ca="1" si="10"/>
        <v>-3.4860469878233036E-4</v>
      </c>
    </row>
    <row r="210" spans="1:30" x14ac:dyDescent="0.35">
      <c r="A210" s="2" t="s">
        <v>258</v>
      </c>
      <c r="B210" s="29">
        <f t="array" aca="1" ref="B210:C210" ca="1">TRANSPOSE(MMULT(OFFSET('Useful matrices &amp; checks'!$Y$6,UsefulSeries!$O201,0):OFFSET('Useful matrices &amp; checks'!$Z$7,UsefulSeries!$O201,0),OFFSET('SS Taylor expansion'!$AE$6,UsefulSeries!$O201,0):OFFSET('SS Taylor expansion'!$AE$7,UsefulSeries!$O201,0)))+TRANSPOSE(MMULT(OFFSET('Useful matrices &amp; checks'!$AC$6,UsefulSeries!$O201,0):OFFSET('Useful matrices &amp; checks'!$AD$7,UsefulSeries!$O201,0),TRANSPOSE(B209:C209)))</f>
        <v>1.2391122221901363E-4</v>
      </c>
      <c r="C210" s="29">
        <f ca="1"/>
        <v>-1.389902191546256E-4</v>
      </c>
      <c r="D210" s="29">
        <f t="array" aca="1" ref="D210:E210" ca="1">TRANSPOSE(MMULT(OFFSET('Useful matrices &amp; checks'!$Y$6,UsefulSeries!$O201,0):OFFSET('Useful matrices &amp; checks'!$Z$7,UsefulSeries!$O201,0),OFFSET('SS Taylor expansion'!$AF$6,UsefulSeries!$O201,0):OFFSET('SS Taylor expansion'!$AF$7,UsefulSeries!$O201,0)))+TRANSPOSE(MMULT(OFFSET('Useful matrices &amp; checks'!$AC$6,UsefulSeries!$O201,0):OFFSET('Useful matrices &amp; checks'!$AD$7,UsefulSeries!$O201,0),TRANSPOSE(D209:E209)))</f>
        <v>-3.4408576215149398E-4</v>
      </c>
      <c r="E210" s="29">
        <f ca="1"/>
        <v>2.0511540663179629E-5</v>
      </c>
      <c r="F210" s="29">
        <f t="array" aca="1" ref="F210:G210" ca="1">TRANSPOSE(MMULT(OFFSET('Useful matrices &amp; checks'!$Y$6,UsefulSeries!$O201,0):OFFSET('Useful matrices &amp; checks'!$Z$7,UsefulSeries!$O201,0),OFFSET('SS Taylor expansion'!$AG$6,UsefulSeries!$O201,0):OFFSET('SS Taylor expansion'!$AG$7,UsefulSeries!$O201,0)))+TRANSPOSE(MMULT(OFFSET('Useful matrices &amp; checks'!$AC$6,UsefulSeries!$O201,0):OFFSET('Useful matrices &amp; checks'!$AD$7,UsefulSeries!$O201,0),TRANSPOSE(F209:G209)))</f>
        <v>3.1400671641564022E-4</v>
      </c>
      <c r="G210" s="29">
        <f ca="1"/>
        <v>3.076378462413284E-5</v>
      </c>
      <c r="H210" s="29">
        <f t="array" aca="1" ref="H210:I210" ca="1">TRANSPOSE(MMULT(OFFSET('Useful matrices &amp; checks'!$Y$6,UsefulSeries!$O201,0):OFFSET('Useful matrices &amp; checks'!$Z$7,UsefulSeries!$O201,0),OFFSET('SS Taylor expansion'!$AH$6,UsefulSeries!$O201,0):OFFSET('SS Taylor expansion'!$AH$7,UsefulSeries!$O201,0)))+TRANSPOSE(MMULT(OFFSET('Useful matrices &amp; checks'!$AC$6,UsefulSeries!$O201,0):OFFSET('Useful matrices &amp; checks'!$AD$7,UsefulSeries!$O201,0),TRANSPOSE(H209:I209)))</f>
        <v>-3.044330113202799E-4</v>
      </c>
      <c r="I210" s="29">
        <f ca="1"/>
        <v>7.2220770933028295E-5</v>
      </c>
      <c r="J210" s="29">
        <f t="array" aca="1" ref="J210:K210" ca="1">TRANSPOSE(MMULT(OFFSET('Useful matrices &amp; checks'!$Y$6,UsefulSeries!$O201,0):OFFSET('Useful matrices &amp; checks'!$Z$7,UsefulSeries!$O201,0),OFFSET('SS Taylor expansion'!$AI$6,UsefulSeries!$O201,0):OFFSET('SS Taylor expansion'!$AI$7,UsefulSeries!$O201,0)))+TRANSPOSE(MMULT(OFFSET('Useful matrices &amp; checks'!$AC$6,UsefulSeries!$O201,0):OFFSET('Useful matrices &amp; checks'!$AD$7,UsefulSeries!$O201,0),TRANSPOSE(J209:K209)))</f>
        <v>6.0915319238875616E-4</v>
      </c>
      <c r="K210" s="29">
        <f ca="1"/>
        <v>-3.5013036185897498E-5</v>
      </c>
      <c r="L210" s="29">
        <f t="array" aca="1" ref="L210:M210" ca="1">TRANSPOSE(MMULT(OFFSET('Useful matrices &amp; checks'!$Y$6,UsefulSeries!$O201,0):OFFSET('Useful matrices &amp; checks'!$Z$7,UsefulSeries!$O201,0),OFFSET('SS Taylor expansion'!$AJ$6,UsefulSeries!$O201,0):OFFSET('SS Taylor expansion'!$AJ$7,UsefulSeries!$O201,0)))+TRANSPOSE(MMULT(OFFSET('Useful matrices &amp; checks'!$AC$6,UsefulSeries!$O201,0):OFFSET('Useful matrices &amp; checks'!$AD$7,UsefulSeries!$O201,0),TRANSPOSE(L209:M209)))</f>
        <v>-1.1532747689320783E-4</v>
      </c>
      <c r="M210" s="29">
        <f ca="1"/>
        <v>-1.0348044012241423E-3</v>
      </c>
      <c r="N210" s="39">
        <f t="array" aca="1" ref="N210:O210" ca="1">TRANSPOSE(MMULT(OFFSET('Useful matrices &amp; checks'!$AC$6,UsefulSeries!$O201,0):OFFSET('Useful matrices &amp; checks'!$AD$7,UsefulSeries!$O201,0),TRANSPOSE(N209:O209)))</f>
        <v>3.8775455962062213E-9</v>
      </c>
      <c r="O210" s="39">
        <f ca="1"/>
        <v>-2.5931661231655357E-10</v>
      </c>
      <c r="P210" s="39">
        <f t="shared" ca="1" si="11"/>
        <v>-1.482559694103165E-4</v>
      </c>
      <c r="Q210" s="39">
        <f t="shared" ca="1" si="12"/>
        <v>-1.2232455716050578E-5</v>
      </c>
      <c r="R210" s="29"/>
      <c r="S210" s="29">
        <f>'Flow probs &amp; rates'!E203-'Flow probs &amp; rates'!E202</f>
        <v>1.34972788793708E-4</v>
      </c>
      <c r="T210" s="29">
        <f>'Flow probs &amp; rates'!F203-'Flow probs &amp; rates'!F202</f>
        <v>-1.0975442753769875E-3</v>
      </c>
      <c r="U210" s="29">
        <f>'Flow probs &amp; rates'!H203-'Flow probs &amp; rates'!H202</f>
        <v>-5.4879272232660758E-4</v>
      </c>
      <c r="V210" s="29"/>
      <c r="W210" s="29">
        <f ca="1">(1-'Flow probs &amp; rates'!$H202)*'Output - Variance decomp.'!C210/('Flow probs &amp; rates'!$E202+'Flow probs &amp; rates'!$F202)-'Flow probs &amp; rates'!$H202*'Output - Variance decomp.'!B210/('Flow probs &amp; rates'!$E202+'Flow probs &amp; rates'!$F202)</f>
        <v>-2.0891119304709756E-4</v>
      </c>
      <c r="X210" s="29">
        <f ca="1">(1-'Flow probs &amp; rates'!$H202)*'Output - Variance decomp.'!E210/('Flow probs &amp; rates'!$E202+'Flow probs &amp; rates'!$F202)-'Flow probs &amp; rates'!$H202*'Output - Variance decomp.'!D210/('Flow probs &amp; rates'!$E202+'Flow probs &amp; rates'!$F202)</f>
        <v>5.3160500779414314E-5</v>
      </c>
      <c r="Y210" s="29">
        <f ca="1">(1-'Flow probs &amp; rates'!$H202)*'Output - Variance decomp.'!G210/('Flow probs &amp; rates'!$E202+'Flow probs &amp; rates'!$F202)-'Flow probs &amp; rates'!$H202*'Output - Variance decomp.'!F210/('Flow probs &amp; rates'!$E202+'Flow probs &amp; rates'!$F202)</f>
        <v>2.2838076107398267E-5</v>
      </c>
      <c r="Z210" s="29">
        <f ca="1">(1-'Flow probs &amp; rates'!$H202)*'Output - Variance decomp.'!I210/('Flow probs &amp; rates'!$E202+'Flow probs &amp; rates'!$F202)-'Flow probs &amp; rates'!$H202*'Output - Variance decomp.'!H210/('Flow probs &amp; rates'!$E202+'Flow probs &amp; rates'!$F202)</f>
        <v>1.2500532438703839E-4</v>
      </c>
      <c r="AA210" s="29">
        <f ca="1">(1-'Flow probs &amp; rates'!$H202)*'Output - Variance decomp.'!K210/('Flow probs &amp; rates'!$E202+'Flow probs &amp; rates'!$F202)-'Flow probs &amp; rates'!$H202*'Output - Variance decomp.'!J210/('Flow probs &amp; rates'!$E202+'Flow probs &amp; rates'!$F202)</f>
        <v>-9.2238831206451968E-5</v>
      </c>
      <c r="AB210" s="29">
        <f ca="1">(1-'Flow probs &amp; rates'!$H202)*'Output - Variance decomp.'!M210/('Flow probs &amp; rates'!$E202+'Flow probs &amp; rates'!$F202)-'Flow probs &amp; rates'!$H202*'Output - Variance decomp.'!L210/('Flow probs &amp; rates'!$E202+'Flow probs &amp; rates'!$F202)</f>
        <v>-1.4842417303085754E-3</v>
      </c>
      <c r="AC210" s="29">
        <f ca="1">(1-'Flow probs &amp; rates'!$H202)*'Output - Variance decomp.'!O210/('Flow probs &amp; rates'!$E202+'Flow probs &amp; rates'!$F202)-'Flow probs &amp; rates'!$H202*'Output - Variance decomp.'!N210/('Flow probs &amp; rates'!$E202+'Flow probs &amp; rates'!$F202)</f>
        <v>-6.3969161759138103E-10</v>
      </c>
      <c r="AD210" s="29">
        <f t="shared" ca="1" si="10"/>
        <v>1.0355957706532841E-3</v>
      </c>
    </row>
    <row r="211" spans="1:30" x14ac:dyDescent="0.35">
      <c r="A211" s="2" t="s">
        <v>259</v>
      </c>
      <c r="B211" s="29">
        <f t="array" aca="1" ref="B211:C211" ca="1">TRANSPOSE(MMULT(OFFSET('Useful matrices &amp; checks'!$Y$6,UsefulSeries!$O202,0):OFFSET('Useful matrices &amp; checks'!$Z$7,UsefulSeries!$O202,0),OFFSET('SS Taylor expansion'!$AE$6,UsefulSeries!$O202,0):OFFSET('SS Taylor expansion'!$AE$7,UsefulSeries!$O202,0)))+TRANSPOSE(MMULT(OFFSET('Useful matrices &amp; checks'!$AC$6,UsefulSeries!$O202,0):OFFSET('Useful matrices &amp; checks'!$AD$7,UsefulSeries!$O202,0),TRANSPOSE(B210:C210)))</f>
        <v>1.3134594243552312E-4</v>
      </c>
      <c r="C211" s="29">
        <f ca="1"/>
        <v>-1.1508806769883262E-4</v>
      </c>
      <c r="D211" s="29">
        <f t="array" aca="1" ref="D211:E211" ca="1">TRANSPOSE(MMULT(OFFSET('Useful matrices &amp; checks'!$Y$6,UsefulSeries!$O202,0):OFFSET('Useful matrices &amp; checks'!$Z$7,UsefulSeries!$O202,0),OFFSET('SS Taylor expansion'!$AF$6,UsefulSeries!$O202,0):OFFSET('SS Taylor expansion'!$AF$7,UsefulSeries!$O202,0)))+TRANSPOSE(MMULT(OFFSET('Useful matrices &amp; checks'!$AC$6,UsefulSeries!$O202,0):OFFSET('Useful matrices &amp; checks'!$AD$7,UsefulSeries!$O202,0),TRANSPOSE(D210:E210)))</f>
        <v>7.204034720086804E-5</v>
      </c>
      <c r="E211" s="29">
        <f ca="1"/>
        <v>1.2607937650092196E-5</v>
      </c>
      <c r="F211" s="29">
        <f t="array" aca="1" ref="F211:G211" ca="1">TRANSPOSE(MMULT(OFFSET('Useful matrices &amp; checks'!$Y$6,UsefulSeries!$O202,0):OFFSET('Useful matrices &amp; checks'!$Z$7,UsefulSeries!$O202,0),OFFSET('SS Taylor expansion'!$AG$6,UsefulSeries!$O202,0):OFFSET('SS Taylor expansion'!$AG$7,UsefulSeries!$O202,0)))+TRANSPOSE(MMULT(OFFSET('Useful matrices &amp; checks'!$AC$6,UsefulSeries!$O202,0):OFFSET('Useful matrices &amp; checks'!$AD$7,UsefulSeries!$O202,0),TRANSPOSE(F210:G210)))</f>
        <v>5.5849385155439728E-4</v>
      </c>
      <c r="G211" s="29">
        <f ca="1"/>
        <v>-1.9310690150457061E-4</v>
      </c>
      <c r="H211" s="29">
        <f t="array" aca="1" ref="H211:I211" ca="1">TRANSPOSE(MMULT(OFFSET('Useful matrices &amp; checks'!$Y$6,UsefulSeries!$O202,0):OFFSET('Useful matrices &amp; checks'!$Z$7,UsefulSeries!$O202,0),OFFSET('SS Taylor expansion'!$AH$6,UsefulSeries!$O202,0):OFFSET('SS Taylor expansion'!$AH$7,UsefulSeries!$O202,0)))+TRANSPOSE(MMULT(OFFSET('Useful matrices &amp; checks'!$AC$6,UsefulSeries!$O202,0):OFFSET('Useful matrices &amp; checks'!$AD$7,UsefulSeries!$O202,0),TRANSPOSE(H210:I210)))</f>
        <v>-2.5405529188851417E-4</v>
      </c>
      <c r="I211" s="29">
        <f ca="1"/>
        <v>1.8712266730220328E-4</v>
      </c>
      <c r="J211" s="29">
        <f t="array" aca="1" ref="J211:K211" ca="1">TRANSPOSE(MMULT(OFFSET('Useful matrices &amp; checks'!$Y$6,UsefulSeries!$O202,0):OFFSET('Useful matrices &amp; checks'!$Z$7,UsefulSeries!$O202,0),OFFSET('SS Taylor expansion'!$AI$6,UsefulSeries!$O202,0):OFFSET('SS Taylor expansion'!$AI$7,UsefulSeries!$O202,0)))+TRANSPOSE(MMULT(OFFSET('Useful matrices &amp; checks'!$AC$6,UsefulSeries!$O202,0):OFFSET('Useful matrices &amp; checks'!$AD$7,UsefulSeries!$O202,0),TRANSPOSE(J210:K210)))</f>
        <v>1.4602745035504181E-3</v>
      </c>
      <c r="K211" s="29">
        <f ca="1"/>
        <v>-1.2114475931818379E-5</v>
      </c>
      <c r="L211" s="29">
        <f t="array" aca="1" ref="L211:M211" ca="1">TRANSPOSE(MMULT(OFFSET('Useful matrices &amp; checks'!$Y$6,UsefulSeries!$O202,0):OFFSET('Useful matrices &amp; checks'!$Z$7,UsefulSeries!$O202,0),OFFSET('SS Taylor expansion'!$AJ$6,UsefulSeries!$O202,0):OFFSET('SS Taylor expansion'!$AJ$7,UsefulSeries!$O202,0)))+TRANSPOSE(MMULT(OFFSET('Useful matrices &amp; checks'!$AC$6,UsefulSeries!$O202,0):OFFSET('Useful matrices &amp; checks'!$AD$7,UsefulSeries!$O202,0),TRANSPOSE(L210:M210)))</f>
        <v>-3.3362361153795657E-4</v>
      </c>
      <c r="M211" s="29">
        <f ca="1"/>
        <v>-4.0847527725238305E-4</v>
      </c>
      <c r="N211" s="39">
        <f t="array" aca="1" ref="N211:O211" ca="1">TRANSPOSE(MMULT(OFFSET('Useful matrices &amp; checks'!$AC$6,UsefulSeries!$O202,0):OFFSET('Useful matrices &amp; checks'!$AD$7,UsefulSeries!$O202,0),TRANSPOSE(N210:O210)))</f>
        <v>3.7382559560918045E-9</v>
      </c>
      <c r="O211" s="39">
        <f ca="1"/>
        <v>-1.3059518342470292E-10</v>
      </c>
      <c r="P211" s="39">
        <f t="shared" ca="1" si="11"/>
        <v>-1.6541924561503708E-4</v>
      </c>
      <c r="Q211" s="39">
        <f t="shared" ca="1" si="12"/>
        <v>-2.6688905469040817E-5</v>
      </c>
      <c r="R211" s="29"/>
      <c r="S211" s="29">
        <f>'Flow probs &amp; rates'!E204-'Flow probs &amp; rates'!E203</f>
        <v>1.4690602339556547E-3</v>
      </c>
      <c r="T211" s="29">
        <f>'Flow probs &amp; rates'!F204-'Flow probs &amp; rates'!F203</f>
        <v>-5.5574315349953343E-4</v>
      </c>
      <c r="U211" s="29">
        <f>'Flow probs &amp; rates'!H204-'Flow probs &amp; rates'!H203</f>
        <v>-2.9083771204799908E-4</v>
      </c>
      <c r="V211" s="29"/>
      <c r="W211" s="29">
        <f ca="1">(1-'Flow probs &amp; rates'!$H203)*'Output - Variance decomp.'!C211/('Flow probs &amp; rates'!$E203+'Flow probs &amp; rates'!$F203)-'Flow probs &amp; rates'!$H203*'Output - Variance decomp.'!B211/('Flow probs &amp; rates'!$E203+'Flow probs &amp; rates'!$F203)</f>
        <v>-1.7519608137348829E-4</v>
      </c>
      <c r="X211" s="29">
        <f ca="1">(1-'Flow probs &amp; rates'!$H203)*'Output - Variance decomp.'!E211/('Flow probs &amp; rates'!$E203+'Flow probs &amp; rates'!$F203)-'Flow probs &amp; rates'!$H203*'Output - Variance decomp.'!D211/('Flow probs &amp; rates'!$E203+'Flow probs &amp; rates'!$F203)</f>
        <v>1.3332037009148415E-5</v>
      </c>
      <c r="Y211" s="29">
        <f ca="1">(1-'Flow probs &amp; rates'!$H203)*'Output - Variance decomp.'!G211/('Flow probs &amp; rates'!$E203+'Flow probs &amp; rates'!$F203)-'Flow probs &amp; rates'!$H203*'Output - Variance decomp.'!F211/('Flow probs &amp; rates'!$E203+'Flow probs &amp; rates'!$F203)</f>
        <v>-3.1688948087306922E-4</v>
      </c>
      <c r="Z211" s="29">
        <f ca="1">(1-'Flow probs &amp; rates'!$H203)*'Output - Variance decomp.'!I211/('Flow probs &amp; rates'!$E203+'Flow probs &amp; rates'!$F203)-'Flow probs &amp; rates'!$H203*'Output - Variance decomp.'!H211/('Flow probs &amp; rates'!$E203+'Flow probs &amp; rates'!$F203)</f>
        <v>2.8759901268470727E-4</v>
      </c>
      <c r="AA211" s="29">
        <f ca="1">(1-'Flow probs &amp; rates'!$H203)*'Output - Variance decomp.'!K211/('Flow probs &amp; rates'!$E203+'Flow probs &amp; rates'!$F203)-'Flow probs &amp; rates'!$H203*'Output - Variance decomp.'!J211/('Flow probs &amp; rates'!$E203+'Flow probs &amp; rates'!$F203)</f>
        <v>-1.1652496815157318E-4</v>
      </c>
      <c r="AB211" s="29">
        <f ca="1">(1-'Flow probs &amp; rates'!$H203)*'Output - Variance decomp.'!M211/('Flow probs &amp; rates'!$E203+'Flow probs &amp; rates'!$F203)-'Flow probs &amp; rates'!$H203*'Output - Variance decomp.'!L211/('Flow probs &amp; rates'!$E203+'Flow probs &amp; rates'!$F203)</f>
        <v>-5.6757870224228711E-4</v>
      </c>
      <c r="AC211" s="29">
        <f ca="1">(1-'Flow probs &amp; rates'!$H203)*'Output - Variance decomp.'!O211/('Flow probs &amp; rates'!$E203+'Flow probs &amp; rates'!$F203)-'Flow probs &amp; rates'!$H203*'Output - Variance decomp.'!N211/('Flow probs &amp; rates'!$E203+'Flow probs &amp; rates'!$F203)</f>
        <v>-4.4218591510551723E-10</v>
      </c>
      <c r="AD211" s="29">
        <f t="shared" ca="1" si="10"/>
        <v>5.8442091308447803E-4</v>
      </c>
    </row>
    <row r="212" spans="1:30" x14ac:dyDescent="0.35">
      <c r="A212" s="2" t="s">
        <v>260</v>
      </c>
      <c r="B212" s="29">
        <f t="array" aca="1" ref="B212:C212" ca="1">TRANSPOSE(MMULT(OFFSET('Useful matrices &amp; checks'!$Y$6,UsefulSeries!$O203,0):OFFSET('Useful matrices &amp; checks'!$Z$7,UsefulSeries!$O203,0),OFFSET('SS Taylor expansion'!$AE$6,UsefulSeries!$O203,0):OFFSET('SS Taylor expansion'!$AE$7,UsefulSeries!$O203,0)))+TRANSPOSE(MMULT(OFFSET('Useful matrices &amp; checks'!$AC$6,UsefulSeries!$O203,0):OFFSET('Useful matrices &amp; checks'!$AD$7,UsefulSeries!$O203,0),TRANSPOSE(B211:C211)))</f>
        <v>-2.3314694899745063E-4</v>
      </c>
      <c r="C212" s="29">
        <f ca="1"/>
        <v>2.2441602780207313E-4</v>
      </c>
      <c r="D212" s="29">
        <f t="array" aca="1" ref="D212:E212" ca="1">TRANSPOSE(MMULT(OFFSET('Useful matrices &amp; checks'!$Y$6,UsefulSeries!$O203,0):OFFSET('Useful matrices &amp; checks'!$Z$7,UsefulSeries!$O203,0),OFFSET('SS Taylor expansion'!$AF$6,UsefulSeries!$O203,0):OFFSET('SS Taylor expansion'!$AF$7,UsefulSeries!$O203,0)))+TRANSPOSE(MMULT(OFFSET('Useful matrices &amp; checks'!$AC$6,UsefulSeries!$O203,0):OFFSET('Useful matrices &amp; checks'!$AD$7,UsefulSeries!$O203,0),TRANSPOSE(D211:E211)))</f>
        <v>-5.6685368675435854E-4</v>
      </c>
      <c r="E212" s="29">
        <f ca="1"/>
        <v>2.7515511935136521E-6</v>
      </c>
      <c r="F212" s="29">
        <f t="array" aca="1" ref="F212:G212" ca="1">TRANSPOSE(MMULT(OFFSET('Useful matrices &amp; checks'!$Y$6,UsefulSeries!$O203,0):OFFSET('Useful matrices &amp; checks'!$Z$7,UsefulSeries!$O203,0),OFFSET('SS Taylor expansion'!$AG$6,UsefulSeries!$O203,0):OFFSET('SS Taylor expansion'!$AG$7,UsefulSeries!$O203,0)))+TRANSPOSE(MMULT(OFFSET('Useful matrices &amp; checks'!$AC$6,UsefulSeries!$O203,0):OFFSET('Useful matrices &amp; checks'!$AD$7,UsefulSeries!$O203,0),TRANSPOSE(F211:G211)))</f>
        <v>5.3296412127107958E-4</v>
      </c>
      <c r="G212" s="29">
        <f ca="1"/>
        <v>-1.38370819545311E-4</v>
      </c>
      <c r="H212" s="29">
        <f t="array" aca="1" ref="H212:I212" ca="1">TRANSPOSE(MMULT(OFFSET('Useful matrices &amp; checks'!$Y$6,UsefulSeries!$O203,0):OFFSET('Useful matrices &amp; checks'!$Z$7,UsefulSeries!$O203,0),OFFSET('SS Taylor expansion'!$AH$6,UsefulSeries!$O203,0):OFFSET('SS Taylor expansion'!$AH$7,UsefulSeries!$O203,0)))+TRANSPOSE(MMULT(OFFSET('Useful matrices &amp; checks'!$AC$6,UsefulSeries!$O203,0):OFFSET('Useful matrices &amp; checks'!$AD$7,UsefulSeries!$O203,0),TRANSPOSE(H211:I211)))</f>
        <v>-1.3725535344176752E-4</v>
      </c>
      <c r="I212" s="29">
        <f ca="1"/>
        <v>4.4073196378874188E-4</v>
      </c>
      <c r="J212" s="29">
        <f t="array" aca="1" ref="J212:K212" ca="1">TRANSPOSE(MMULT(OFFSET('Useful matrices &amp; checks'!$Y$6,UsefulSeries!$O203,0):OFFSET('Useful matrices &amp; checks'!$Z$7,UsefulSeries!$O203,0),OFFSET('SS Taylor expansion'!$AI$6,UsefulSeries!$O203,0):OFFSET('SS Taylor expansion'!$AI$7,UsefulSeries!$O203,0)))+TRANSPOSE(MMULT(OFFSET('Useful matrices &amp; checks'!$AC$6,UsefulSeries!$O203,0):OFFSET('Useful matrices &amp; checks'!$AD$7,UsefulSeries!$O203,0),TRANSPOSE(J211:K211)))</f>
        <v>1.2557552482782321E-3</v>
      </c>
      <c r="K212" s="29">
        <f ca="1"/>
        <v>-1.364125957808782E-6</v>
      </c>
      <c r="L212" s="29">
        <f t="array" aca="1" ref="L212:M212" ca="1">TRANSPOSE(MMULT(OFFSET('Useful matrices &amp; checks'!$Y$6,UsefulSeries!$O203,0):OFFSET('Useful matrices &amp; checks'!$Z$7,UsefulSeries!$O203,0),OFFSET('SS Taylor expansion'!$AJ$6,UsefulSeries!$O203,0):OFFSET('SS Taylor expansion'!$AJ$7,UsefulSeries!$O203,0)))+TRANSPOSE(MMULT(OFFSET('Useful matrices &amp; checks'!$AC$6,UsefulSeries!$O203,0):OFFSET('Useful matrices &amp; checks'!$AD$7,UsefulSeries!$O203,0),TRANSPOSE(L211:M211)))</f>
        <v>-3.6746316833357451E-4</v>
      </c>
      <c r="M212" s="29">
        <f ca="1"/>
        <v>6.7396519480213677E-5</v>
      </c>
      <c r="N212" s="39">
        <f t="array" aca="1" ref="N212:O212" ca="1">TRANSPOSE(MMULT(OFFSET('Useful matrices &amp; checks'!$AC$6,UsefulSeries!$O203,0):OFFSET('Useful matrices &amp; checks'!$AD$7,UsefulSeries!$O203,0),TRANSPOSE(N211:O211)))</f>
        <v>3.5749450103705573E-9</v>
      </c>
      <c r="O212" s="39">
        <f ca="1"/>
        <v>-5.5153794796922414E-11</v>
      </c>
      <c r="P212" s="39">
        <f t="shared" ca="1" si="11"/>
        <v>-1.6004226180616133E-4</v>
      </c>
      <c r="Q212" s="39">
        <f t="shared" ca="1" si="12"/>
        <v>5.8329098404457526E-6</v>
      </c>
      <c r="R212" s="29"/>
      <c r="S212" s="29">
        <f>'Flow probs &amp; rates'!E205-'Flow probs &amp; rates'!E204</f>
        <v>3.2396152516100951E-4</v>
      </c>
      <c r="T212" s="29">
        <f>'Flow probs &amp; rates'!F205-'Flow probs &amp; rates'!F204</f>
        <v>6.0139397144807344E-4</v>
      </c>
      <c r="U212" s="29">
        <f>'Flow probs &amp; rates'!H205-'Flow probs &amp; rates'!H204</f>
        <v>7.4163202679931178E-4</v>
      </c>
      <c r="V212" s="29"/>
      <c r="W212" s="29">
        <f ca="1">(1-'Flow probs &amp; rates'!$H204)*'Output - Variance decomp.'!C212/('Flow probs &amp; rates'!$E204+'Flow probs &amp; rates'!$F204)-'Flow probs &amp; rates'!$H204*'Output - Variance decomp.'!B212/('Flow probs &amp; rates'!$E204+'Flow probs &amp; rates'!$F204)</f>
        <v>3.3959299410290573E-4</v>
      </c>
      <c r="X212" s="29">
        <f ca="1">(1-'Flow probs &amp; rates'!$H204)*'Output - Variance decomp.'!E212/('Flow probs &amp; rates'!$E204+'Flow probs &amp; rates'!$F204)-'Flow probs &amp; rates'!$H204*'Output - Variance decomp.'!D212/('Flow probs &amp; rates'!$E204+'Flow probs &amp; rates'!$F204)</f>
        <v>4.2107558289742312E-5</v>
      </c>
      <c r="Y212" s="29">
        <f ca="1">(1-'Flow probs &amp; rates'!$H204)*'Output - Variance decomp.'!G212/('Flow probs &amp; rates'!$E204+'Flow probs &amp; rates'!$F204)-'Flow probs &amp; rates'!$H204*'Output - Variance decomp.'!F212/('Flow probs &amp; rates'!$E204+'Flow probs &amp; rates'!$F204)</f>
        <v>-2.3557166362529806E-4</v>
      </c>
      <c r="Z212" s="29">
        <f ca="1">(1-'Flow probs &amp; rates'!$H204)*'Output - Variance decomp.'!I212/('Flow probs &amp; rates'!$E204+'Flow probs &amp; rates'!$F204)-'Flow probs &amp; rates'!$H204*'Output - Variance decomp.'!H212/('Flow probs &amp; rates'!$E204+'Flow probs &amp; rates'!$F204)</f>
        <v>6.4535815257520362E-4</v>
      </c>
      <c r="AA212" s="29">
        <f ca="1">(1-'Flow probs &amp; rates'!$H204)*'Output - Variance decomp.'!K212/('Flow probs &amp; rates'!$E204+'Flow probs &amp; rates'!$F204)-'Flow probs &amp; rates'!$H204*'Output - Variance decomp.'!J212/('Flow probs &amp; rates'!$E204+'Flow probs &amp; rates'!$F204)</f>
        <v>-8.6452185563938583E-5</v>
      </c>
      <c r="AB212" s="29">
        <f ca="1">(1-'Flow probs &amp; rates'!$H204)*'Output - Variance decomp.'!M212/('Flow probs &amp; rates'!$E204+'Flow probs &amp; rates'!$F204)-'Flow probs &amp; rates'!$H204*'Output - Variance decomp.'!L212/('Flow probs &amp; rates'!$E204+'Flow probs &amp; rates'!$F204)</f>
        <v>1.2199755694133408E-4</v>
      </c>
      <c r="AC212" s="29">
        <f ca="1">(1-'Flow probs &amp; rates'!$H204)*'Output - Variance decomp.'!O212/('Flow probs &amp; rates'!$E204+'Flow probs &amp; rates'!$F204)-'Flow probs &amp; rates'!$H204*'Output - Variance decomp.'!N212/('Flow probs &amp; rates'!$E204+'Flow probs &amp; rates'!$F204)</f>
        <v>-3.2011656794461267E-10</v>
      </c>
      <c r="AD212" s="29">
        <f t="shared" ca="1" si="10"/>
        <v>-8.5400065804069349E-5</v>
      </c>
    </row>
    <row r="213" spans="1:30" x14ac:dyDescent="0.35">
      <c r="A213" s="2" t="s">
        <v>261</v>
      </c>
      <c r="B213" s="29">
        <f t="array" aca="1" ref="B213:C213" ca="1">TRANSPOSE(MMULT(OFFSET('Useful matrices &amp; checks'!$Y$6,UsefulSeries!$O204,0):OFFSET('Useful matrices &amp; checks'!$Z$7,UsefulSeries!$O204,0),OFFSET('SS Taylor expansion'!$AE$6,UsefulSeries!$O204,0):OFFSET('SS Taylor expansion'!$AE$7,UsefulSeries!$O204,0)))+TRANSPOSE(MMULT(OFFSET('Useful matrices &amp; checks'!$AC$6,UsefulSeries!$O204,0):OFFSET('Useful matrices &amp; checks'!$AD$7,UsefulSeries!$O204,0),TRANSPOSE(B212:C212)))</f>
        <v>2.9131701657645915E-5</v>
      </c>
      <c r="C213" s="29">
        <f ca="1"/>
        <v>-5.2291984746912531E-5</v>
      </c>
      <c r="D213" s="29">
        <f t="array" aca="1" ref="D213:E213" ca="1">TRANSPOSE(MMULT(OFFSET('Useful matrices &amp; checks'!$Y$6,UsefulSeries!$O204,0):OFFSET('Useful matrices &amp; checks'!$Z$7,UsefulSeries!$O204,0),OFFSET('SS Taylor expansion'!$AF$6,UsefulSeries!$O204,0):OFFSET('SS Taylor expansion'!$AF$7,UsefulSeries!$O204,0)))+TRANSPOSE(MMULT(OFFSET('Useful matrices &amp; checks'!$AC$6,UsefulSeries!$O204,0):OFFSET('Useful matrices &amp; checks'!$AD$7,UsefulSeries!$O204,0),TRANSPOSE(D212:E212)))</f>
        <v>-3.3506261942440338E-4</v>
      </c>
      <c r="E213" s="29">
        <f ca="1"/>
        <v>1.2740855186811038E-6</v>
      </c>
      <c r="F213" s="29">
        <f t="array" aca="1" ref="F213:G213" ca="1">TRANSPOSE(MMULT(OFFSET('Useful matrices &amp; checks'!$Y$6,UsefulSeries!$O204,0):OFFSET('Useful matrices &amp; checks'!$Z$7,UsefulSeries!$O204,0),OFFSET('SS Taylor expansion'!$AG$6,UsefulSeries!$O204,0):OFFSET('SS Taylor expansion'!$AG$7,UsefulSeries!$O204,0)))+TRANSPOSE(MMULT(OFFSET('Useful matrices &amp; checks'!$AC$6,UsefulSeries!$O204,0):OFFSET('Useful matrices &amp; checks'!$AD$7,UsefulSeries!$O204,0),TRANSPOSE(F212:G212)))</f>
        <v>1.0578779837926309E-3</v>
      </c>
      <c r="G213" s="29">
        <f ca="1"/>
        <v>-6.2444706531848086E-4</v>
      </c>
      <c r="H213" s="29">
        <f t="array" aca="1" ref="H213:I213" ca="1">TRANSPOSE(MMULT(OFFSET('Useful matrices &amp; checks'!$Y$6,UsefulSeries!$O204,0):OFFSET('Useful matrices &amp; checks'!$Z$7,UsefulSeries!$O204,0),OFFSET('SS Taylor expansion'!$AH$6,UsefulSeries!$O204,0):OFFSET('SS Taylor expansion'!$AH$7,UsefulSeries!$O204,0)))+TRANSPOSE(MMULT(OFFSET('Useful matrices &amp; checks'!$AC$6,UsefulSeries!$O204,0):OFFSET('Useful matrices &amp; checks'!$AD$7,UsefulSeries!$O204,0),TRANSPOSE(H212:I212)))</f>
        <v>-8.5785795628324365E-5</v>
      </c>
      <c r="I213" s="29">
        <f ca="1"/>
        <v>-1.4043813842498442E-4</v>
      </c>
      <c r="J213" s="29">
        <f t="array" aca="1" ref="J213:K213" ca="1">TRANSPOSE(MMULT(OFFSET('Useful matrices &amp; checks'!$Y$6,UsefulSeries!$O204,0):OFFSET('Useful matrices &amp; checks'!$Z$7,UsefulSeries!$O204,0),OFFSET('SS Taylor expansion'!$AI$6,UsefulSeries!$O204,0):OFFSET('SS Taylor expansion'!$AI$7,UsefulSeries!$O204,0)))+TRANSPOSE(MMULT(OFFSET('Useful matrices &amp; checks'!$AC$6,UsefulSeries!$O204,0):OFFSET('Useful matrices &amp; checks'!$AD$7,UsefulSeries!$O204,0),TRANSPOSE(J212:K212)))</f>
        <v>1.1236848767939348E-3</v>
      </c>
      <c r="K213" s="29">
        <f ca="1"/>
        <v>2.1539450161494556E-6</v>
      </c>
      <c r="L213" s="29">
        <f t="array" aca="1" ref="L213:M213" ca="1">TRANSPOSE(MMULT(OFFSET('Useful matrices &amp; checks'!$Y$6,UsefulSeries!$O204,0):OFFSET('Useful matrices &amp; checks'!$Z$7,UsefulSeries!$O204,0),OFFSET('SS Taylor expansion'!$AJ$6,UsefulSeries!$O204,0):OFFSET('SS Taylor expansion'!$AJ$7,UsefulSeries!$O204,0)))+TRANSPOSE(MMULT(OFFSET('Useful matrices &amp; checks'!$AC$6,UsefulSeries!$O204,0):OFFSET('Useful matrices &amp; checks'!$AD$7,UsefulSeries!$O204,0),TRANSPOSE(L212:M212)))</f>
        <v>-2.9735116083397792E-4</v>
      </c>
      <c r="M213" s="29">
        <f ca="1"/>
        <v>2.8220292274932845E-4</v>
      </c>
      <c r="N213" s="39">
        <f t="array" aca="1" ref="N213:O213" ca="1">TRANSPOSE(MMULT(OFFSET('Useful matrices &amp; checks'!$AC$6,UsefulSeries!$O204,0):OFFSET('Useful matrices &amp; checks'!$AD$7,UsefulSeries!$O204,0),TRANSPOSE(N212:O212)))</f>
        <v>3.3409940916474115E-9</v>
      </c>
      <c r="O213" s="39">
        <f ca="1"/>
        <v>-2.3186537116840933E-11</v>
      </c>
      <c r="P213" s="39">
        <f t="shared" ca="1" si="11"/>
        <v>-1.5618082033325015E-4</v>
      </c>
      <c r="Q213" s="39">
        <f t="shared" ca="1" si="12"/>
        <v>2.7140530565222122E-5</v>
      </c>
      <c r="R213" s="29"/>
      <c r="S213" s="29">
        <f>'Flow probs &amp; rates'!E206-'Flow probs &amp; rates'!E205</f>
        <v>1.3363175070183475E-3</v>
      </c>
      <c r="T213" s="29">
        <f>'Flow probs &amp; rates'!F206-'Flow probs &amp; rates'!F205</f>
        <v>-5.0440572782753379E-4</v>
      </c>
      <c r="U213" s="29">
        <f>'Flow probs &amp; rates'!H206-'Flow probs &amp; rates'!H205</f>
        <v>6.2828384546055605E-5</v>
      </c>
      <c r="V213" s="29"/>
      <c r="W213" s="29">
        <f ca="1">(1-'Flow probs &amp; rates'!$H205)*'Output - Variance decomp.'!C213/('Flow probs &amp; rates'!$E205+'Flow probs &amp; rates'!$F205)-'Flow probs &amp; rates'!$H205*'Output - Variance decomp.'!B213/('Flow probs &amp; rates'!$E205+'Flow probs &amp; rates'!$F205)</f>
        <v>-7.7300760141751486E-5</v>
      </c>
      <c r="X213" s="29">
        <f ca="1">(1-'Flow probs &amp; rates'!$H205)*'Output - Variance decomp.'!E213/('Flow probs &amp; rates'!$E205+'Flow probs &amp; rates'!$F205)-'Flow probs &amp; rates'!$H205*'Output - Variance decomp.'!D213/('Flow probs &amp; rates'!$E205+'Flow probs &amp; rates'!$F205)</f>
        <v>2.472029423277152E-5</v>
      </c>
      <c r="Y213" s="29">
        <f ca="1">(1-'Flow probs &amp; rates'!$H205)*'Output - Variance decomp.'!G213/('Flow probs &amp; rates'!$E205+'Flow probs &amp; rates'!$F205)-'Flow probs &amp; rates'!$H205*'Output - Variance decomp.'!F213/('Flow probs &amp; rates'!$E205+'Flow probs &amp; rates'!$F205)</f>
        <v>-9.7158472551401372E-4</v>
      </c>
      <c r="Z213" s="29">
        <f ca="1">(1-'Flow probs &amp; rates'!$H205)*'Output - Variance decomp.'!I213/('Flow probs &amp; rates'!$E205+'Flow probs &amp; rates'!$F205)-'Flow probs &amp; rates'!$H205*'Output - Variance decomp.'!H213/('Flow probs &amp; rates'!$E205+'Flow probs &amp; rates'!$F205)</f>
        <v>-1.9639995345742528E-4</v>
      </c>
      <c r="AA213" s="29">
        <f ca="1">(1-'Flow probs &amp; rates'!$H205)*'Output - Variance decomp.'!K213/('Flow probs &amp; rates'!$E205+'Flow probs &amp; rates'!$F205)-'Flow probs &amp; rates'!$H205*'Output - Variance decomp.'!J213/('Flow probs &amp; rates'!$E205+'Flow probs &amp; rates'!$F205)</f>
        <v>-7.3647496370079555E-5</v>
      </c>
      <c r="AB213" s="29">
        <f ca="1">(1-'Flow probs &amp; rates'!$H205)*'Output - Variance decomp.'!M213/('Flow probs &amp; rates'!$E205+'Flow probs &amp; rates'!$F205)-'Flow probs &amp; rates'!$H205*'Output - Variance decomp.'!L213/('Flow probs &amp; rates'!$E205+'Flow probs &amp; rates'!$F205)</f>
        <v>4.2673877627041722E-4</v>
      </c>
      <c r="AC213" s="29">
        <f ca="1">(1-'Flow probs &amp; rates'!$H205)*'Output - Variance decomp.'!O213/('Flow probs &amp; rates'!$E205+'Flow probs &amp; rates'!$F205)-'Flow probs &amp; rates'!$H205*'Output - Variance decomp.'!N213/('Flow probs &amp; rates'!$E205+'Flow probs &amp; rates'!$F205)</f>
        <v>-2.615889438903788E-10</v>
      </c>
      <c r="AD213" s="29">
        <f t="shared" ca="1" si="10"/>
        <v>9.3030251111508085E-4</v>
      </c>
    </row>
    <row r="214" spans="1:30" x14ac:dyDescent="0.35">
      <c r="A214" s="2" t="s">
        <v>262</v>
      </c>
      <c r="B214" s="29">
        <f t="array" aca="1" ref="B214:C214" ca="1">TRANSPOSE(MMULT(OFFSET('Useful matrices &amp; checks'!$Y$6,UsefulSeries!$O205,0):OFFSET('Useful matrices &amp; checks'!$Z$7,UsefulSeries!$O205,0),OFFSET('SS Taylor expansion'!$AE$6,UsefulSeries!$O205,0):OFFSET('SS Taylor expansion'!$AE$7,UsefulSeries!$O205,0)))+TRANSPOSE(MMULT(OFFSET('Useful matrices &amp; checks'!$AC$6,UsefulSeries!$O205,0):OFFSET('Useful matrices &amp; checks'!$AD$7,UsefulSeries!$O205,0),TRANSPOSE(B213:C213)))</f>
        <v>-4.7400502860233523E-4</v>
      </c>
      <c r="C214" s="29">
        <f ca="1"/>
        <v>4.0418681856252875E-4</v>
      </c>
      <c r="D214" s="29">
        <f t="array" aca="1" ref="D214:E214" ca="1">TRANSPOSE(MMULT(OFFSET('Useful matrices &amp; checks'!$Y$6,UsefulSeries!$O205,0):OFFSET('Useful matrices &amp; checks'!$Z$7,UsefulSeries!$O205,0),OFFSET('SS Taylor expansion'!$AF$6,UsefulSeries!$O205,0):OFFSET('SS Taylor expansion'!$AF$7,UsefulSeries!$O205,0)))+TRANSPOSE(MMULT(OFFSET('Useful matrices &amp; checks'!$AC$6,UsefulSeries!$O205,0):OFFSET('Useful matrices &amp; checks'!$AD$7,UsefulSeries!$O205,0),TRANSPOSE(D213:E213)))</f>
        <v>-7.2892865320454514E-4</v>
      </c>
      <c r="E214" s="29">
        <f ca="1"/>
        <v>-6.7664657679642932E-6</v>
      </c>
      <c r="F214" s="29">
        <f t="array" aca="1" ref="F214:G214" ca="1">TRANSPOSE(MMULT(OFFSET('Useful matrices &amp; checks'!$Y$6,UsefulSeries!$O205,0):OFFSET('Useful matrices &amp; checks'!$Z$7,UsefulSeries!$O205,0),OFFSET('SS Taylor expansion'!$AG$6,UsefulSeries!$O205,0):OFFSET('SS Taylor expansion'!$AG$7,UsefulSeries!$O205,0)))+TRANSPOSE(MMULT(OFFSET('Useful matrices &amp; checks'!$AC$6,UsefulSeries!$O205,0):OFFSET('Useful matrices &amp; checks'!$AD$7,UsefulSeries!$O205,0),TRANSPOSE(F213:G213)))</f>
        <v>8.8055320062099189E-5</v>
      </c>
      <c r="G214" s="29">
        <f ca="1"/>
        <v>3.3178731799940426E-4</v>
      </c>
      <c r="H214" s="29">
        <f t="array" aca="1" ref="H214:I214" ca="1">TRANSPOSE(MMULT(OFFSET('Useful matrices &amp; checks'!$Y$6,UsefulSeries!$O205,0):OFFSET('Useful matrices &amp; checks'!$Z$7,UsefulSeries!$O205,0),OFFSET('SS Taylor expansion'!$AH$6,UsefulSeries!$O205,0):OFFSET('SS Taylor expansion'!$AH$7,UsefulSeries!$O205,0)))+TRANSPOSE(MMULT(OFFSET('Useful matrices &amp; checks'!$AC$6,UsefulSeries!$O205,0):OFFSET('Useful matrices &amp; checks'!$AD$7,UsefulSeries!$O205,0),TRANSPOSE(H213:I213)))</f>
        <v>-7.4183195467660888E-5</v>
      </c>
      <c r="I214" s="29">
        <f ca="1"/>
        <v>1.1919566752722328E-4</v>
      </c>
      <c r="J214" s="29">
        <f t="array" aca="1" ref="J214:K214" ca="1">TRANSPOSE(MMULT(OFFSET('Useful matrices &amp; checks'!$Y$6,UsefulSeries!$O205,0):OFFSET('Useful matrices &amp; checks'!$Z$7,UsefulSeries!$O205,0),OFFSET('SS Taylor expansion'!$AI$6,UsefulSeries!$O205,0):OFFSET('SS Taylor expansion'!$AI$7,UsefulSeries!$O205,0)))+TRANSPOSE(MMULT(OFFSET('Useful matrices &amp; checks'!$AC$6,UsefulSeries!$O205,0):OFFSET('Useful matrices &amp; checks'!$AD$7,UsefulSeries!$O205,0),TRANSPOSE(J213:K213)))</f>
        <v>2.5899720946631058E-4</v>
      </c>
      <c r="K214" s="29">
        <f ca="1"/>
        <v>8.2074756659821151E-7</v>
      </c>
      <c r="L214" s="29">
        <f t="array" aca="1" ref="L214:M214" ca="1">TRANSPOSE(MMULT(OFFSET('Useful matrices &amp; checks'!$Y$6,UsefulSeries!$O205,0):OFFSET('Useful matrices &amp; checks'!$Z$7,UsefulSeries!$O205,0),OFFSET('SS Taylor expansion'!$AJ$6,UsefulSeries!$O205,0):OFFSET('SS Taylor expansion'!$AJ$7,UsefulSeries!$O205,0)))+TRANSPOSE(MMULT(OFFSET('Useful matrices &amp; checks'!$AC$6,UsefulSeries!$O205,0):OFFSET('Useful matrices &amp; checks'!$AD$7,UsefulSeries!$O205,0),TRANSPOSE(L213:M213)))</f>
        <v>-1.2450278056032945E-4</v>
      </c>
      <c r="M214" s="29">
        <f ca="1"/>
        <v>5.0258861341074624E-4</v>
      </c>
      <c r="N214" s="39">
        <f t="array" aca="1" ref="N214:O214" ca="1">TRANSPOSE(MMULT(OFFSET('Useful matrices &amp; checks'!$AC$6,UsefulSeries!$O205,0):OFFSET('Useful matrices &amp; checks'!$AD$7,UsefulSeries!$O205,0),TRANSPOSE(N213:O213)))</f>
        <v>3.0940365742396427E-9</v>
      </c>
      <c r="O214" s="39">
        <f ca="1"/>
        <v>1.3990239290214635E-11</v>
      </c>
      <c r="P214" s="39">
        <f t="shared" ca="1" si="11"/>
        <v>-1.8462968926209714E-4</v>
      </c>
      <c r="Q214" s="39">
        <f t="shared" ca="1" si="12"/>
        <v>1.139261937824907E-4</v>
      </c>
      <c r="R214" s="29"/>
      <c r="S214" s="29">
        <f>'Flow probs &amp; rates'!E207-'Flow probs &amp; rates'!E206</f>
        <v>-1.2391937235319839E-3</v>
      </c>
      <c r="T214" s="29">
        <f>'Flow probs &amp; rates'!F207-'Flow probs &amp; rates'!F206</f>
        <v>1.4657389070712665E-3</v>
      </c>
      <c r="U214" s="29">
        <f>'Flow probs &amp; rates'!H207-'Flow probs &amp; rates'!H206</f>
        <v>-9.9010756022914481E-5</v>
      </c>
      <c r="V214" s="29"/>
      <c r="W214" s="29">
        <f ca="1">(1-'Flow probs &amp; rates'!$H206)*'Output - Variance decomp.'!C214/('Flow probs &amp; rates'!$E206+'Flow probs &amp; rates'!$F206)-'Flow probs &amp; rates'!$H206*'Output - Variance decomp.'!B214/('Flow probs &amp; rates'!$E206+'Flow probs &amp; rates'!$F206)</f>
        <v>6.1372240691850316E-4</v>
      </c>
      <c r="X214" s="29">
        <f ca="1">(1-'Flow probs &amp; rates'!$H206)*'Output - Variance decomp.'!E214/('Flow probs &amp; rates'!$E206+'Flow probs &amp; rates'!$F206)-'Flow probs &amp; rates'!$H206*'Output - Variance decomp.'!D214/('Flow probs &amp; rates'!$E206+'Flow probs &amp; rates'!$F206)</f>
        <v>4.0061457542162145E-5</v>
      </c>
      <c r="Y214" s="29">
        <f ca="1">(1-'Flow probs &amp; rates'!$H206)*'Output - Variance decomp.'!G214/('Flow probs &amp; rates'!$E206+'Flow probs &amp; rates'!$F206)-'Flow probs &amp; rates'!$H206*'Output - Variance decomp.'!F214/('Flow probs &amp; rates'!$E206+'Flow probs &amp; rates'!$F206)</f>
        <v>4.7119527517709188E-4</v>
      </c>
      <c r="Z214" s="29">
        <f ca="1">(1-'Flow probs &amp; rates'!$H206)*'Output - Variance decomp.'!I214/('Flow probs &amp; rates'!$E206+'Flow probs &amp; rates'!$F206)-'Flow probs &amp; rates'!$H206*'Output - Variance decomp.'!H214/('Flow probs &amp; rates'!$E206+'Flow probs &amp; rates'!$F206)</f>
        <v>1.7650689244447151E-4</v>
      </c>
      <c r="AA214" s="29">
        <f ca="1">(1-'Flow probs &amp; rates'!$H206)*'Output - Variance decomp.'!K214/('Flow probs &amp; rates'!$E206+'Flow probs &amp; rates'!$F206)-'Flow probs &amp; rates'!$H206*'Output - Variance decomp.'!J214/('Flow probs &amp; rates'!$E206+'Flow probs &amp; rates'!$F206)</f>
        <v>-1.6511816557724376E-5</v>
      </c>
      <c r="AB214" s="29">
        <f ca="1">(1-'Flow probs &amp; rates'!$H206)*'Output - Variance decomp.'!M214/('Flow probs &amp; rates'!$E206+'Flow probs &amp; rates'!$F206)-'Flow probs &amp; rates'!$H206*'Output - Variance decomp.'!L214/('Flow probs &amp; rates'!$E206+'Flow probs &amp; rates'!$F206)</f>
        <v>7.3137914819893218E-4</v>
      </c>
      <c r="AC214" s="29">
        <f ca="1">(1-'Flow probs &amp; rates'!$H206)*'Output - Variance decomp.'!O214/('Flow probs &amp; rates'!$E206+'Flow probs &amp; rates'!$F206)-'Flow probs &amp; rates'!$H206*'Output - Variance decomp.'!N214/('Flow probs &amp; rates'!$E206+'Flow probs &amp; rates'!$F206)</f>
        <v>-1.9123383852978499E-10</v>
      </c>
      <c r="AD214" s="29">
        <f t="shared" ca="1" si="10"/>
        <v>-2.1153639285125124E-3</v>
      </c>
    </row>
    <row r="215" spans="1:30" x14ac:dyDescent="0.35">
      <c r="A215" s="2" t="s">
        <v>263</v>
      </c>
      <c r="B215" s="29">
        <f t="array" aca="1" ref="B215:C215" ca="1">TRANSPOSE(MMULT(OFFSET('Useful matrices &amp; checks'!$Y$6,UsefulSeries!$O206,0):OFFSET('Useful matrices &amp; checks'!$Z$7,UsefulSeries!$O206,0),OFFSET('SS Taylor expansion'!$AE$6,UsefulSeries!$O206,0):OFFSET('SS Taylor expansion'!$AE$7,UsefulSeries!$O206,0)))+TRANSPOSE(MMULT(OFFSET('Useful matrices &amp; checks'!$AC$6,UsefulSeries!$O206,0):OFFSET('Useful matrices &amp; checks'!$AD$7,UsefulSeries!$O206,0),TRANSPOSE(B214:C214)))</f>
        <v>4.5945172181714267E-4</v>
      </c>
      <c r="C215" s="29">
        <f ca="1"/>
        <v>-5.1266740243421146E-4</v>
      </c>
      <c r="D215" s="29">
        <f t="array" aca="1" ref="D215:E215" ca="1">TRANSPOSE(MMULT(OFFSET('Useful matrices &amp; checks'!$Y$6,UsefulSeries!$O206,0):OFFSET('Useful matrices &amp; checks'!$Z$7,UsefulSeries!$O206,0),OFFSET('SS Taylor expansion'!$AF$6,UsefulSeries!$O206,0):OFFSET('SS Taylor expansion'!$AF$7,UsefulSeries!$O206,0)))+TRANSPOSE(MMULT(OFFSET('Useful matrices &amp; checks'!$AC$6,UsefulSeries!$O206,0):OFFSET('Useful matrices &amp; checks'!$AD$7,UsefulSeries!$O206,0),TRANSPOSE(D214:E214)))</f>
        <v>-7.4349635776474834E-4</v>
      </c>
      <c r="E215" s="29">
        <f ca="1"/>
        <v>1.3033336121593597E-5</v>
      </c>
      <c r="F215" s="29">
        <f t="array" aca="1" ref="F215:G215" ca="1">TRANSPOSE(MMULT(OFFSET('Useful matrices &amp; checks'!$Y$6,UsefulSeries!$O206,0):OFFSET('Useful matrices &amp; checks'!$Z$7,UsefulSeries!$O206,0),OFFSET('SS Taylor expansion'!$AG$6,UsefulSeries!$O206,0):OFFSET('SS Taylor expansion'!$AG$7,UsefulSeries!$O206,0)))+TRANSPOSE(MMULT(OFFSET('Useful matrices &amp; checks'!$AC$6,UsefulSeries!$O206,0):OFFSET('Useful matrices &amp; checks'!$AD$7,UsefulSeries!$O206,0),TRANSPOSE(F214:G214)))</f>
        <v>4.80706315200842E-4</v>
      </c>
      <c r="G215" s="29">
        <f ca="1"/>
        <v>-1.2801254150160703E-4</v>
      </c>
      <c r="H215" s="29">
        <f t="array" aca="1" ref="H215:I215" ca="1">TRANSPOSE(MMULT(OFFSET('Useful matrices &amp; checks'!$Y$6,UsefulSeries!$O206,0):OFFSET('Useful matrices &amp; checks'!$Z$7,UsefulSeries!$O206,0),OFFSET('SS Taylor expansion'!$AH$6,UsefulSeries!$O206,0):OFFSET('SS Taylor expansion'!$AH$7,UsefulSeries!$O206,0)))+TRANSPOSE(MMULT(OFFSET('Useful matrices &amp; checks'!$AC$6,UsefulSeries!$O206,0):OFFSET('Useful matrices &amp; checks'!$AD$7,UsefulSeries!$O206,0),TRANSPOSE(H214:I214)))</f>
        <v>-4.4433207353318163E-5</v>
      </c>
      <c r="I215" s="29">
        <f ca="1"/>
        <v>5.7463587281255631E-5</v>
      </c>
      <c r="J215" s="29">
        <f t="array" aca="1" ref="J215:K215" ca="1">TRANSPOSE(MMULT(OFFSET('Useful matrices &amp; checks'!$Y$6,UsefulSeries!$O206,0):OFFSET('Useful matrices &amp; checks'!$Z$7,UsefulSeries!$O206,0),OFFSET('SS Taylor expansion'!$AI$6,UsefulSeries!$O206,0):OFFSET('SS Taylor expansion'!$AI$7,UsefulSeries!$O206,0)))+TRANSPOSE(MMULT(OFFSET('Useful matrices &amp; checks'!$AC$6,UsefulSeries!$O206,0):OFFSET('Useful matrices &amp; checks'!$AD$7,UsefulSeries!$O206,0),TRANSPOSE(J214:K214)))</f>
        <v>-2.4358331865193274E-4</v>
      </c>
      <c r="K215" s="29">
        <f ca="1"/>
        <v>4.3216609864277315E-6</v>
      </c>
      <c r="L215" s="29">
        <f t="array" aca="1" ref="L215:M215" ca="1">TRANSPOSE(MMULT(OFFSET('Useful matrices &amp; checks'!$Y$6,UsefulSeries!$O206,0):OFFSET('Useful matrices &amp; checks'!$Z$7,UsefulSeries!$O206,0),OFFSET('SS Taylor expansion'!$AJ$6,UsefulSeries!$O206,0):OFFSET('SS Taylor expansion'!$AJ$7,UsefulSeries!$O206,0)))+TRANSPOSE(MMULT(OFFSET('Useful matrices &amp; checks'!$AC$6,UsefulSeries!$O206,0):OFFSET('Useful matrices &amp; checks'!$AD$7,UsefulSeries!$O206,0),TRANSPOSE(L214:M214)))</f>
        <v>-9.1972546236525053E-5</v>
      </c>
      <c r="M215" s="29">
        <f ca="1"/>
        <v>-3.8612317833081907E-4</v>
      </c>
      <c r="N215" s="39">
        <f t="array" aca="1" ref="N215:O215" ca="1">TRANSPOSE(MMULT(OFFSET('Useful matrices &amp; checks'!$AC$6,UsefulSeries!$O206,0):OFFSET('Useful matrices &amp; checks'!$AD$7,UsefulSeries!$O206,0),TRANSPOSE(N214:O214)))</f>
        <v>2.7973699712794097E-9</v>
      </c>
      <c r="O215" s="39">
        <f ca="1"/>
        <v>-5.6585502673421194E-11</v>
      </c>
      <c r="P215" s="39">
        <f t="shared" ca="1" si="11"/>
        <v>-1.9844721217718154E-4</v>
      </c>
      <c r="Q215" s="39">
        <f t="shared" ca="1" si="12"/>
        <v>1.0849201781165608E-4</v>
      </c>
      <c r="R215" s="29"/>
      <c r="S215" s="29">
        <f>'Flow probs &amp; rates'!E208-'Flow probs &amp; rates'!E207</f>
        <v>-3.8177180779574993E-4</v>
      </c>
      <c r="T215" s="29">
        <f>'Flow probs &amp; rates'!F208-'Flow probs &amp; rates'!F207</f>
        <v>-8.4349257665120719E-4</v>
      </c>
      <c r="U215" s="29">
        <f>'Flow probs &amp; rates'!H208-'Flow probs &amp; rates'!H207</f>
        <v>-5.1032439535241003E-4</v>
      </c>
      <c r="V215" s="29"/>
      <c r="W215" s="29">
        <f ca="1">(1-'Flow probs &amp; rates'!$H207)*'Output - Variance decomp.'!C215/('Flow probs &amp; rates'!$E207+'Flow probs &amp; rates'!$F207)-'Flow probs &amp; rates'!$H207*'Output - Variance decomp.'!B215/('Flow probs &amp; rates'!$E207+'Flow probs &amp; rates'!$F207)</f>
        <v>-7.6850174917664389E-4</v>
      </c>
      <c r="X215" s="29">
        <f ca="1">(1-'Flow probs &amp; rates'!$H207)*'Output - Variance decomp.'!E215/('Flow probs &amp; rates'!$E207+'Flow probs &amp; rates'!$F207)-'Flow probs &amp; rates'!$H207*'Output - Variance decomp.'!D215/('Flow probs &amp; rates'!$E207+'Flow probs &amp; rates'!$F207)</f>
        <v>6.9402033857723209E-5</v>
      </c>
      <c r="Y215" s="29">
        <f ca="1">(1-'Flow probs &amp; rates'!$H207)*'Output - Variance decomp.'!G215/('Flow probs &amp; rates'!$E207+'Flow probs &amp; rates'!$F207)-'Flow probs &amp; rates'!$H207*'Output - Variance decomp.'!F215/('Flow probs &amp; rates'!$E207+'Flow probs &amp; rates'!$F207)</f>
        <v>-2.1683150972571602E-4</v>
      </c>
      <c r="Z215" s="29">
        <f ca="1">(1-'Flow probs &amp; rates'!$H207)*'Output - Variance decomp.'!I215/('Flow probs &amp; rates'!$E207+'Flow probs &amp; rates'!$F207)-'Flow probs &amp; rates'!$H207*'Output - Variance decomp.'!H215/('Flow probs &amp; rates'!$E207+'Flow probs &amp; rates'!$F207)</f>
        <v>8.5657973338690798E-5</v>
      </c>
      <c r="AA215" s="29">
        <f ca="1">(1-'Flow probs &amp; rates'!$H207)*'Output - Variance decomp.'!K215/('Flow probs &amp; rates'!$E207+'Flow probs &amp; rates'!$F207)-'Flow probs &amp; rates'!$H207*'Output - Variance decomp.'!J215/('Flow probs &amp; rates'!$E207+'Flow probs &amp; rates'!$F207)</f>
        <v>2.2811741994912651E-5</v>
      </c>
      <c r="AB215" s="29">
        <f ca="1">(1-'Flow probs &amp; rates'!$H207)*'Output - Variance decomp.'!M215/('Flow probs &amp; rates'!$E207+'Flow probs &amp; rates'!$F207)-'Flow probs &amp; rates'!$H207*'Output - Variance decomp.'!L215/('Flow probs &amp; rates'!$E207+'Flow probs &amp; rates'!$F207)</f>
        <v>-5.4896301757450725E-4</v>
      </c>
      <c r="AC215" s="29">
        <f ca="1">(1-'Flow probs &amp; rates'!$H207)*'Output - Variance decomp.'!O215/('Flow probs &amp; rates'!$E207+'Flow probs &amp; rates'!$F207)-'Flow probs &amp; rates'!$H207*'Output - Variance decomp.'!N215/('Flow probs &amp; rates'!$E207+'Flow probs &amp; rates'!$F207)</f>
        <v>-2.7197587783662675E-10</v>
      </c>
      <c r="AD215" s="29">
        <f t="shared" ca="1" si="10"/>
        <v>8.4610040390900826E-4</v>
      </c>
    </row>
    <row r="216" spans="1:30" x14ac:dyDescent="0.35">
      <c r="A216" s="2" t="s">
        <v>264</v>
      </c>
      <c r="B216" s="29">
        <f t="array" aca="1" ref="B216:C216" ca="1">TRANSPOSE(MMULT(OFFSET('Useful matrices &amp; checks'!$Y$6,UsefulSeries!$O207,0):OFFSET('Useful matrices &amp; checks'!$Z$7,UsefulSeries!$O207,0),OFFSET('SS Taylor expansion'!$AE$6,UsefulSeries!$O207,0):OFFSET('SS Taylor expansion'!$AE$7,UsefulSeries!$O207,0)))+TRANSPOSE(MMULT(OFFSET('Useful matrices &amp; checks'!$AC$6,UsefulSeries!$O207,0):OFFSET('Useful matrices &amp; checks'!$AD$7,UsefulSeries!$O207,0),TRANSPOSE(B215:C215)))</f>
        <v>7.5567864304975003E-4</v>
      </c>
      <c r="C216" s="29">
        <f ca="1"/>
        <v>-6.8262798432586365E-4</v>
      </c>
      <c r="D216" s="29">
        <f t="array" aca="1" ref="D216:E216" ca="1">TRANSPOSE(MMULT(OFFSET('Useful matrices &amp; checks'!$Y$6,UsefulSeries!$O207,0):OFFSET('Useful matrices &amp; checks'!$Z$7,UsefulSeries!$O207,0),OFFSET('SS Taylor expansion'!$AF$6,UsefulSeries!$O207,0):OFFSET('SS Taylor expansion'!$AF$7,UsefulSeries!$O207,0)))+TRANSPOSE(MMULT(OFFSET('Useful matrices &amp; checks'!$AC$6,UsefulSeries!$O207,0):OFFSET('Useful matrices &amp; checks'!$AD$7,UsefulSeries!$O207,0),TRANSPOSE(D215:E215)))</f>
        <v>-5.2520724589086667E-5</v>
      </c>
      <c r="E216" s="29">
        <f ca="1"/>
        <v>9.3624468009572479E-6</v>
      </c>
      <c r="F216" s="29">
        <f t="array" aca="1" ref="F216:G216" ca="1">TRANSPOSE(MMULT(OFFSET('Useful matrices &amp; checks'!$Y$6,UsefulSeries!$O207,0):OFFSET('Useful matrices &amp; checks'!$Z$7,UsefulSeries!$O207,0),OFFSET('SS Taylor expansion'!$AG$6,UsefulSeries!$O207,0):OFFSET('SS Taylor expansion'!$AG$7,UsefulSeries!$O207,0)))+TRANSPOSE(MMULT(OFFSET('Useful matrices &amp; checks'!$AC$6,UsefulSeries!$O207,0):OFFSET('Useful matrices &amp; checks'!$AD$7,UsefulSeries!$O207,0),TRANSPOSE(F215:G215)))</f>
        <v>4.0857154456680874E-4</v>
      </c>
      <c r="G216" s="29">
        <f ca="1"/>
        <v>-6.7742677986493881E-5</v>
      </c>
      <c r="H216" s="29">
        <f t="array" aca="1" ref="H216:I216" ca="1">TRANSPOSE(MMULT(OFFSET('Useful matrices &amp; checks'!$Y$6,UsefulSeries!$O207,0):OFFSET('Useful matrices &amp; checks'!$Z$7,UsefulSeries!$O207,0),OFFSET('SS Taylor expansion'!$AH$6,UsefulSeries!$O207,0):OFFSET('SS Taylor expansion'!$AH$7,UsefulSeries!$O207,0)))+TRANSPOSE(MMULT(OFFSET('Useful matrices &amp; checks'!$AC$6,UsefulSeries!$O207,0):OFFSET('Useful matrices &amp; checks'!$AD$7,UsefulSeries!$O207,0),TRANSPOSE(H215:I215)))</f>
        <v>1.2809077191446718E-5</v>
      </c>
      <c r="I216" s="29">
        <f ca="1"/>
        <v>2.8869969864510461E-4</v>
      </c>
      <c r="J216" s="29">
        <f t="array" aca="1" ref="J216:K216" ca="1">TRANSPOSE(MMULT(OFFSET('Useful matrices &amp; checks'!$Y$6,UsefulSeries!$O207,0):OFFSET('Useful matrices &amp; checks'!$Z$7,UsefulSeries!$O207,0),OFFSET('SS Taylor expansion'!$AI$6,UsefulSeries!$O207,0):OFFSET('SS Taylor expansion'!$AI$7,UsefulSeries!$O207,0)))+TRANSPOSE(MMULT(OFFSET('Useful matrices &amp; checks'!$AC$6,UsefulSeries!$O207,0):OFFSET('Useful matrices &amp; checks'!$AD$7,UsefulSeries!$O207,0),TRANSPOSE(J215:K215)))</f>
        <v>-1.6851968874678452E-4</v>
      </c>
      <c r="K216" s="29">
        <f ca="1"/>
        <v>3.5444938434835791E-6</v>
      </c>
      <c r="L216" s="29">
        <f t="array" aca="1" ref="L216:M216" ca="1">TRANSPOSE(MMULT(OFFSET('Useful matrices &amp; checks'!$Y$6,UsefulSeries!$O207,0):OFFSET('Useful matrices &amp; checks'!$Z$7,UsefulSeries!$O207,0),OFFSET('SS Taylor expansion'!$AJ$6,UsefulSeries!$O207,0):OFFSET('SS Taylor expansion'!$AJ$7,UsefulSeries!$O207,0)))+TRANSPOSE(MMULT(OFFSET('Useful matrices &amp; checks'!$AC$6,UsefulSeries!$O207,0):OFFSET('Useful matrices &amp; checks'!$AD$7,UsefulSeries!$O207,0),TRANSPOSE(L215:M215)))</f>
        <v>-2.143903328196362E-4</v>
      </c>
      <c r="M216" s="29">
        <f ca="1"/>
        <v>-4.7668430200080588E-4</v>
      </c>
      <c r="N216" s="39">
        <f t="array" aca="1" ref="N216:O216" ca="1">TRANSPOSE(MMULT(OFFSET('Useful matrices &amp; checks'!$AC$6,UsefulSeries!$O207,0):OFFSET('Useful matrices &amp; checks'!$AD$7,UsefulSeries!$O207,0),TRANSPOSE(N215:O215)))</f>
        <v>2.5598011169173653E-9</v>
      </c>
      <c r="O216" s="39">
        <f ca="1"/>
        <v>-4.6319523604214677E-11</v>
      </c>
      <c r="P216" s="39">
        <f t="shared" ca="1" si="11"/>
        <v>-1.4553095794169298E-4</v>
      </c>
      <c r="Q216" s="39">
        <f t="shared" ca="1" si="12"/>
        <v>5.1366865137089987E-5</v>
      </c>
      <c r="R216" s="29"/>
      <c r="S216" s="29">
        <f>'Flow probs &amp; rates'!E209-'Flow probs &amp; rates'!E208</f>
        <v>5.9610012051192207E-4</v>
      </c>
      <c r="T216" s="29">
        <f>'Flow probs &amp; rates'!F209-'Flow probs &amp; rates'!F208</f>
        <v>-8.7408150620605155E-4</v>
      </c>
      <c r="U216" s="29">
        <f>'Flow probs &amp; rates'!H209-'Flow probs &amp; rates'!H208</f>
        <v>-3.2065419450999499E-4</v>
      </c>
      <c r="V216" s="29"/>
      <c r="W216" s="29">
        <f ca="1">(1-'Flow probs &amp; rates'!$H208)*'Output - Variance decomp.'!C216/('Flow probs &amp; rates'!$E208+'Flow probs &amp; rates'!$F208)-'Flow probs &amp; rates'!$H208*'Output - Variance decomp.'!B216/('Flow probs &amp; rates'!$E208+'Flow probs &amp; rates'!$F208)</f>
        <v>-1.0349364562509784E-3</v>
      </c>
      <c r="X216" s="29">
        <f ca="1">(1-'Flow probs &amp; rates'!$H208)*'Output - Variance decomp.'!E216/('Flow probs &amp; rates'!$E208+'Flow probs &amp; rates'!$F208)-'Flow probs &amp; rates'!$H208*'Output - Variance decomp.'!D216/('Flow probs &amp; rates'!$E208+'Flow probs &amp; rates'!$F208)</f>
        <v>1.703977712238493E-5</v>
      </c>
      <c r="Y216" s="29">
        <f ca="1">(1-'Flow probs &amp; rates'!$H208)*'Output - Variance decomp.'!G216/('Flow probs &amp; rates'!$E208+'Flow probs &amp; rates'!$F208)-'Flow probs &amp; rates'!$H208*'Output - Variance decomp.'!F216/('Flow probs &amp; rates'!$E208+'Flow probs &amp; rates'!$F208)</f>
        <v>-1.2521979940873824E-4</v>
      </c>
      <c r="Z216" s="29">
        <f ca="1">(1-'Flow probs &amp; rates'!$H208)*'Output - Variance decomp.'!I216/('Flow probs &amp; rates'!$E208+'Flow probs &amp; rates'!$F208)-'Flow probs &amp; rates'!$H208*'Output - Variance decomp.'!H216/('Flow probs &amp; rates'!$E208+'Flow probs &amp; rates'!$F208)</f>
        <v>4.1526402558168731E-4</v>
      </c>
      <c r="AA216" s="29">
        <f ca="1">(1-'Flow probs &amp; rates'!$H208)*'Output - Variance decomp.'!K216/('Flow probs &amp; rates'!$E208+'Flow probs &amp; rates'!$F208)-'Flow probs &amp; rates'!$H208*'Output - Variance decomp.'!J216/('Flow probs &amp; rates'!$E208+'Flow probs &amp; rates'!$F208)</f>
        <v>1.6483112487627988E-5</v>
      </c>
      <c r="AB216" s="29">
        <f ca="1">(1-'Flow probs &amp; rates'!$H208)*'Output - Variance decomp.'!M216/('Flow probs &amp; rates'!$E208+'Flow probs &amp; rates'!$F208)-'Flow probs &amp; rates'!$H208*'Output - Variance decomp.'!L216/('Flow probs &amp; rates'!$E208+'Flow probs &amp; rates'!$F208)</f>
        <v>-6.7261737662503479E-4</v>
      </c>
      <c r="AC216" s="29">
        <f ca="1">(1-'Flow probs &amp; rates'!$H208)*'Output - Variance decomp.'!O216/('Flow probs &amp; rates'!$E208+'Flow probs &amp; rates'!$F208)-'Flow probs &amp; rates'!$H208*'Output - Variance decomp.'!N216/('Flow probs &amp; rates'!$E208+'Flow probs &amp; rates'!$F208)</f>
        <v>-2.3953643072727426E-10</v>
      </c>
      <c r="AD216" s="29">
        <f t="shared" ca="1" si="10"/>
        <v>1.0633327621194868E-3</v>
      </c>
    </row>
    <row r="217" spans="1:30" x14ac:dyDescent="0.35">
      <c r="A217" s="2" t="s">
        <v>265</v>
      </c>
      <c r="B217" s="29">
        <f t="array" aca="1" ref="B217:C217" ca="1">TRANSPOSE(MMULT(OFFSET('Useful matrices &amp; checks'!$Y$6,UsefulSeries!$O208,0):OFFSET('Useful matrices &amp; checks'!$Z$7,UsefulSeries!$O208,0),OFFSET('SS Taylor expansion'!$AE$6,UsefulSeries!$O208,0):OFFSET('SS Taylor expansion'!$AE$7,UsefulSeries!$O208,0)))+TRANSPOSE(MMULT(OFFSET('Useful matrices &amp; checks'!$AC$6,UsefulSeries!$O208,0):OFFSET('Useful matrices &amp; checks'!$AD$7,UsefulSeries!$O208,0),TRANSPOSE(B216:C216)))</f>
        <v>-8.4947867190742106E-5</v>
      </c>
      <c r="C217" s="29">
        <f ca="1"/>
        <v>1.9192070931751753E-4</v>
      </c>
      <c r="D217" s="29">
        <f t="array" aca="1" ref="D217:E217" ca="1">TRANSPOSE(MMULT(OFFSET('Useful matrices &amp; checks'!$Y$6,UsefulSeries!$O208,0):OFFSET('Useful matrices &amp; checks'!$Z$7,UsefulSeries!$O208,0),OFFSET('SS Taylor expansion'!$AF$6,UsefulSeries!$O208,0):OFFSET('SS Taylor expansion'!$AF$7,UsefulSeries!$O208,0)))+TRANSPOSE(MMULT(OFFSET('Useful matrices &amp; checks'!$AC$6,UsefulSeries!$O208,0):OFFSET('Useful matrices &amp; checks'!$AD$7,UsefulSeries!$O208,0),TRANSPOSE(D216:E216)))</f>
        <v>-1.1145612000302825E-3</v>
      </c>
      <c r="E217" s="29">
        <f ca="1"/>
        <v>5.3657213211662916E-5</v>
      </c>
      <c r="F217" s="29">
        <f t="array" aca="1" ref="F217:G217" ca="1">TRANSPOSE(MMULT(OFFSET('Useful matrices &amp; checks'!$Y$6,UsefulSeries!$O208,0):OFFSET('Useful matrices &amp; checks'!$Z$7,UsefulSeries!$O208,0),OFFSET('SS Taylor expansion'!$AG$6,UsefulSeries!$O208,0):OFFSET('SS Taylor expansion'!$AG$7,UsefulSeries!$O208,0)))+TRANSPOSE(MMULT(OFFSET('Useful matrices &amp; checks'!$AC$6,UsefulSeries!$O208,0):OFFSET('Useful matrices &amp; checks'!$AD$7,UsefulSeries!$O208,0),TRANSPOSE(F216:G216)))</f>
        <v>-8.9080176069797747E-4</v>
      </c>
      <c r="G217" s="29">
        <f ca="1"/>
        <v>1.1282255110053507E-3</v>
      </c>
      <c r="H217" s="29">
        <f t="array" aca="1" ref="H217:I217" ca="1">TRANSPOSE(MMULT(OFFSET('Useful matrices &amp; checks'!$Y$6,UsefulSeries!$O208,0):OFFSET('Useful matrices &amp; checks'!$Z$7,UsefulSeries!$O208,0),OFFSET('SS Taylor expansion'!$AH$6,UsefulSeries!$O208,0):OFFSET('SS Taylor expansion'!$AH$7,UsefulSeries!$O208,0)))+TRANSPOSE(MMULT(OFFSET('Useful matrices &amp; checks'!$AC$6,UsefulSeries!$O208,0):OFFSET('Useful matrices &amp; checks'!$AD$7,UsefulSeries!$O208,0),TRANSPOSE(H216:I216)))</f>
        <v>4.4332436679478041E-5</v>
      </c>
      <c r="I217" s="29">
        <f ca="1"/>
        <v>-3.6500973766401382E-5</v>
      </c>
      <c r="J217" s="29">
        <f t="array" aca="1" ref="J217:K217" ca="1">TRANSPOSE(MMULT(OFFSET('Useful matrices &amp; checks'!$Y$6,UsefulSeries!$O208,0):OFFSET('Useful matrices &amp; checks'!$Z$7,UsefulSeries!$O208,0),OFFSET('SS Taylor expansion'!$AI$6,UsefulSeries!$O208,0):OFFSET('SS Taylor expansion'!$AI$7,UsefulSeries!$O208,0)))+TRANSPOSE(MMULT(OFFSET('Useful matrices &amp; checks'!$AC$6,UsefulSeries!$O208,0):OFFSET('Useful matrices &amp; checks'!$AD$7,UsefulSeries!$O208,0),TRANSPOSE(J216:K216)))</f>
        <v>-1.1063958754206479E-3</v>
      </c>
      <c r="K217" s="29">
        <f ca="1"/>
        <v>5.0631403806530772E-5</v>
      </c>
      <c r="L217" s="29">
        <f t="array" aca="1" ref="L217:M217" ca="1">TRANSPOSE(MMULT(OFFSET('Useful matrices &amp; checks'!$Y$6,UsefulSeries!$O208,0):OFFSET('Useful matrices &amp; checks'!$Z$7,UsefulSeries!$O208,0),OFFSET('SS Taylor expansion'!$AJ$6,UsefulSeries!$O208,0):OFFSET('SS Taylor expansion'!$AJ$7,UsefulSeries!$O208,0)))+TRANSPOSE(MMULT(OFFSET('Useful matrices &amp; checks'!$AC$6,UsefulSeries!$O208,0):OFFSET('Useful matrices &amp; checks'!$AD$7,UsefulSeries!$O208,0),TRANSPOSE(L216:M216)))</f>
        <v>-4.7750746885327197E-4</v>
      </c>
      <c r="M217" s="29">
        <f ca="1"/>
        <v>-7.7446724233525184E-4</v>
      </c>
      <c r="N217" s="39">
        <f t="array" aca="1" ref="N217:O217" ca="1">TRANSPOSE(MMULT(OFFSET('Useful matrices &amp; checks'!$AC$6,UsefulSeries!$O208,0):OFFSET('Useful matrices &amp; checks'!$AD$7,UsefulSeries!$O208,0),TRANSPOSE(N216:O216)))</f>
        <v>2.3816210573730113E-9</v>
      </c>
      <c r="O217" s="39">
        <f ca="1"/>
        <v>-1.3477259728869726E-10</v>
      </c>
      <c r="P217" s="39">
        <f t="shared" ca="1" si="11"/>
        <v>-1.4936686779751625E-4</v>
      </c>
      <c r="Q217" s="39">
        <f t="shared" ca="1" si="12"/>
        <v>-1.2672331620838131E-4</v>
      </c>
      <c r="R217" s="29"/>
      <c r="S217" s="29">
        <f>'Flow probs &amp; rates'!E210-'Flow probs &amp; rates'!E209</f>
        <v>-3.7792462216899025E-3</v>
      </c>
      <c r="T217" s="29">
        <f>'Flow probs &amp; rates'!F210-'Flow probs &amp; rates'!F209</f>
        <v>4.8674317025843017E-4</v>
      </c>
      <c r="U217" s="29">
        <f>'Flow probs &amp; rates'!H210-'Flow probs &amp; rates'!H209</f>
        <v>5.4218339471136939E-4</v>
      </c>
      <c r="V217" s="29"/>
      <c r="W217" s="29">
        <f ca="1">(1-'Flow probs &amp; rates'!$H209)*'Output - Variance decomp.'!C217/('Flow probs &amp; rates'!$E209+'Flow probs &amp; rates'!$F209)-'Flow probs &amp; rates'!$H209*'Output - Variance decomp.'!B217/('Flow probs &amp; rates'!$E209+'Flow probs &amp; rates'!$F209)</f>
        <v>2.8253615686999801E-4</v>
      </c>
      <c r="X217" s="29">
        <f ca="1">(1-'Flow probs &amp; rates'!$H209)*'Output - Variance decomp.'!E217/('Flow probs &amp; rates'!$E209+'Flow probs &amp; rates'!$F209)-'Flow probs &amp; rates'!$H209*'Output - Variance decomp.'!D217/('Flow probs &amp; rates'!$E209+'Flow probs &amp; rates'!$F209)</f>
        <v>1.5211794957516162E-4</v>
      </c>
      <c r="Y217" s="29">
        <f ca="1">(1-'Flow probs &amp; rates'!$H209)*'Output - Variance decomp.'!G217/('Flow probs &amp; rates'!$E209+'Flow probs &amp; rates'!$F209)-'Flow probs &amp; rates'!$H209*'Output - Variance decomp.'!F217/('Flow probs &amp; rates'!$E209+'Flow probs &amp; rates'!$F209)</f>
        <v>1.6871583992686709E-3</v>
      </c>
      <c r="Z217" s="29">
        <f ca="1">(1-'Flow probs &amp; rates'!$H209)*'Output - Variance decomp.'!I217/('Flow probs &amp; rates'!$E209+'Flow probs &amp; rates'!$F209)-'Flow probs &amp; rates'!$H209*'Output - Variance decomp.'!H217/('Flow probs &amp; rates'!$E209+'Flow probs &amp; rates'!$F209)</f>
        <v>-5.5623830028078068E-5</v>
      </c>
      <c r="AA217" s="29">
        <f ca="1">(1-'Flow probs &amp; rates'!$H209)*'Output - Variance decomp.'!K217/('Flow probs &amp; rates'!$E209+'Flow probs &amp; rates'!$F209)-'Flow probs &amp; rates'!$H209*'Output - Variance decomp.'!J217/('Flow probs &amp; rates'!$E209+'Flow probs &amp; rates'!$F209)</f>
        <v>1.4720589470907194E-4</v>
      </c>
      <c r="AB217" s="29">
        <f ca="1">(1-'Flow probs &amp; rates'!$H209)*'Output - Variance decomp.'!M217/('Flow probs &amp; rates'!$E209+'Flow probs &amp; rates'!$F209)-'Flow probs &amp; rates'!$H209*'Output - Variance decomp.'!L217/('Flow probs &amp; rates'!$E209+'Flow probs &amp; rates'!$F209)</f>
        <v>-1.0851404154759521E-3</v>
      </c>
      <c r="AC217" s="29">
        <f ca="1">(1-'Flow probs &amp; rates'!$H209)*'Output - Variance decomp.'!O217/('Flow probs &amp; rates'!$E209+'Flow probs &amp; rates'!$F209)-'Flow probs &amp; rates'!$H209*'Output - Variance decomp.'!N217/('Flow probs &amp; rates'!$E209+'Flow probs &amp; rates'!$F209)</f>
        <v>-3.5406699690908276E-10</v>
      </c>
      <c r="AD217" s="29">
        <f t="shared" ca="1" si="10"/>
        <v>-5.8607040614050594E-4</v>
      </c>
    </row>
    <row r="218" spans="1:30" x14ac:dyDescent="0.35">
      <c r="A218" s="2" t="s">
        <v>266</v>
      </c>
      <c r="B218" s="29">
        <f t="array" aca="1" ref="B218:C218" ca="1">TRANSPOSE(MMULT(OFFSET('Useful matrices &amp; checks'!$Y$6,UsefulSeries!$O209,0):OFFSET('Useful matrices &amp; checks'!$Z$7,UsefulSeries!$O209,0),OFFSET('SS Taylor expansion'!$AE$6,UsefulSeries!$O209,0):OFFSET('SS Taylor expansion'!$AE$7,UsefulSeries!$O209,0)))+TRANSPOSE(MMULT(OFFSET('Useful matrices &amp; checks'!$AC$6,UsefulSeries!$O209,0):OFFSET('Useful matrices &amp; checks'!$AD$7,UsefulSeries!$O209,0),TRANSPOSE(B217:C217)))</f>
        <v>4.6228762527471148E-4</v>
      </c>
      <c r="C218" s="29">
        <f ca="1"/>
        <v>-3.3460207409640998E-4</v>
      </c>
      <c r="D218" s="29">
        <f t="array" aca="1" ref="D218:E218" ca="1">TRANSPOSE(MMULT(OFFSET('Useful matrices &amp; checks'!$Y$6,UsefulSeries!$O209,0):OFFSET('Useful matrices &amp; checks'!$Z$7,UsefulSeries!$O209,0),OFFSET('SS Taylor expansion'!$AF$6,UsefulSeries!$O209,0):OFFSET('SS Taylor expansion'!$AF$7,UsefulSeries!$O209,0)))+TRANSPOSE(MMULT(OFFSET('Useful matrices &amp; checks'!$AC$6,UsefulSeries!$O209,0):OFFSET('Useful matrices &amp; checks'!$AD$7,UsefulSeries!$O209,0),TRANSPOSE(D217:E217)))</f>
        <v>7.1759551224721677E-4</v>
      </c>
      <c r="E218" s="29">
        <f ca="1"/>
        <v>5.3923155292368745E-5</v>
      </c>
      <c r="F218" s="29">
        <f t="array" aca="1" ref="F218:G218" ca="1">TRANSPOSE(MMULT(OFFSET('Useful matrices &amp; checks'!$Y$6,UsefulSeries!$O209,0):OFFSET('Useful matrices &amp; checks'!$Z$7,UsefulSeries!$O209,0),OFFSET('SS Taylor expansion'!$AG$6,UsefulSeries!$O209,0):OFFSET('SS Taylor expansion'!$AG$7,UsefulSeries!$O209,0)))+TRANSPOSE(MMULT(OFFSET('Useful matrices &amp; checks'!$AC$6,UsefulSeries!$O209,0):OFFSET('Useful matrices &amp; checks'!$AD$7,UsefulSeries!$O209,0),TRANSPOSE(F217:G217)))</f>
        <v>6.8474090620925378E-5</v>
      </c>
      <c r="G218" s="29">
        <f ca="1"/>
        <v>5.3359511381943412E-5</v>
      </c>
      <c r="H218" s="29">
        <f t="array" aca="1" ref="H218:I218" ca="1">TRANSPOSE(MMULT(OFFSET('Useful matrices &amp; checks'!$Y$6,UsefulSeries!$O209,0):OFFSET('Useful matrices &amp; checks'!$Z$7,UsefulSeries!$O209,0),OFFSET('SS Taylor expansion'!$AH$6,UsefulSeries!$O209,0):OFFSET('SS Taylor expansion'!$AH$7,UsefulSeries!$O209,0)))+TRANSPOSE(MMULT(OFFSET('Useful matrices &amp; checks'!$AC$6,UsefulSeries!$O209,0):OFFSET('Useful matrices &amp; checks'!$AD$7,UsefulSeries!$O209,0),TRANSPOSE(H217:I217)))</f>
        <v>4.6620390809754544E-5</v>
      </c>
      <c r="I218" s="29">
        <f ca="1"/>
        <v>8.7348115358811538E-5</v>
      </c>
      <c r="J218" s="29">
        <f t="array" aca="1" ref="J218:K218" ca="1">TRANSPOSE(MMULT(OFFSET('Useful matrices &amp; checks'!$Y$6,UsefulSeries!$O209,0):OFFSET('Useful matrices &amp; checks'!$Z$7,UsefulSeries!$O209,0),OFFSET('SS Taylor expansion'!$AI$6,UsefulSeries!$O209,0):OFFSET('SS Taylor expansion'!$AI$7,UsefulSeries!$O209,0)))+TRANSPOSE(MMULT(OFFSET('Useful matrices &amp; checks'!$AC$6,UsefulSeries!$O209,0):OFFSET('Useful matrices &amp; checks'!$AD$7,UsefulSeries!$O209,0),TRANSPOSE(J217:K217)))</f>
        <v>1.7455286239516626E-4</v>
      </c>
      <c r="K218" s="29">
        <f ca="1"/>
        <v>3.7615345629228734E-5</v>
      </c>
      <c r="L218" s="29">
        <f t="array" aca="1" ref="L218:M218" ca="1">TRANSPOSE(MMULT(OFFSET('Useful matrices &amp; checks'!$Y$6,UsefulSeries!$O209,0):OFFSET('Useful matrices &amp; checks'!$Z$7,UsefulSeries!$O209,0),OFFSET('SS Taylor expansion'!$AJ$6,UsefulSeries!$O209,0):OFFSET('SS Taylor expansion'!$AJ$7,UsefulSeries!$O209,0)))+TRANSPOSE(MMULT(OFFSET('Useful matrices &amp; checks'!$AC$6,UsefulSeries!$O209,0):OFFSET('Useful matrices &amp; checks'!$AD$7,UsefulSeries!$O209,0),TRANSPOSE(L217:M217)))</f>
        <v>-5.5626586483655449E-4</v>
      </c>
      <c r="M218" s="29">
        <f ca="1"/>
        <v>-9.1966277223293766E-5</v>
      </c>
      <c r="N218" s="39">
        <f t="array" aca="1" ref="N218:O218" ca="1">TRANSPOSE(MMULT(OFFSET('Useful matrices &amp; checks'!$AC$6,UsefulSeries!$O209,0):OFFSET('Useful matrices &amp; checks'!$AD$7,UsefulSeries!$O209,0),TRANSPOSE(N217:O217)))</f>
        <v>2.226855987836309E-9</v>
      </c>
      <c r="O218" s="39">
        <f ca="1"/>
        <v>-2.7488274916127485E-11</v>
      </c>
      <c r="P218" s="39">
        <f t="shared" ca="1" si="11"/>
        <v>-1.5574150889616464E-4</v>
      </c>
      <c r="Q218" s="39">
        <f t="shared" ca="1" si="12"/>
        <v>-1.9735366581750873E-4</v>
      </c>
      <c r="R218" s="29"/>
      <c r="S218" s="29">
        <f>'Flow probs &amp; rates'!E211-'Flow probs &amp; rates'!E210</f>
        <v>7.5752533447104309E-4</v>
      </c>
      <c r="T218" s="29">
        <f>'Flow probs &amp; rates'!F211-'Flow probs &amp; rates'!F210</f>
        <v>-3.9167591696313495E-4</v>
      </c>
      <c r="U218" s="29">
        <f>'Flow probs &amp; rates'!H211-'Flow probs &amp; rates'!H210</f>
        <v>5.9119409007560991E-4</v>
      </c>
      <c r="V218" s="29"/>
      <c r="W218" s="29">
        <f ca="1">(1-'Flow probs &amp; rates'!$H210)*'Output - Variance decomp.'!C218/('Flow probs &amp; rates'!$E210+'Flow probs &amp; rates'!$F210)-'Flow probs &amp; rates'!$H210*'Output - Variance decomp.'!B218/('Flow probs &amp; rates'!$E210+'Flow probs &amp; rates'!$F210)</f>
        <v>-5.163178363135737E-4</v>
      </c>
      <c r="X218" s="29">
        <f ca="1">(1-'Flow probs &amp; rates'!$H210)*'Output - Variance decomp.'!E218/('Flow probs &amp; rates'!$E210+'Flow probs &amp; rates'!$F210)-'Flow probs &amp; rates'!$H210*'Output - Variance decomp.'!D218/('Flow probs &amp; rates'!$E210+'Flow probs &amp; rates'!$F210)</f>
        <v>2.9190006979354997E-5</v>
      </c>
      <c r="Y218" s="29">
        <f ca="1">(1-'Flow probs &amp; rates'!$H210)*'Output - Variance decomp.'!G218/('Flow probs &amp; rates'!$E210+'Flow probs &amp; rates'!$F210)-'Flow probs &amp; rates'!$H210*'Output - Variance decomp.'!F218/('Flow probs &amp; rates'!$E210+'Flow probs &amp; rates'!$F210)</f>
        <v>7.2640825293353157E-5</v>
      </c>
      <c r="Z218" s="29">
        <f ca="1">(1-'Flow probs &amp; rates'!$H210)*'Output - Variance decomp.'!I218/('Flow probs &amp; rates'!$E210+'Flow probs &amp; rates'!$F210)-'Flow probs &amp; rates'!$H210*'Output - Variance decomp.'!H218/('Flow probs &amp; rates'!$E210+'Flow probs &amp; rates'!$F210)</f>
        <v>1.233759009293905E-4</v>
      </c>
      <c r="AA218" s="29">
        <f ca="1">(1-'Flow probs &amp; rates'!$H210)*'Output - Variance decomp.'!K218/('Flow probs &amp; rates'!$E210+'Flow probs &amp; rates'!$F210)-'Flow probs &amp; rates'!$H210*'Output - Variance decomp.'!J218/('Flow probs &amp; rates'!$E210+'Flow probs &amp; rates'!$F210)</f>
        <v>4.2595583508186317E-5</v>
      </c>
      <c r="AB218" s="29">
        <f ca="1">(1-'Flow probs &amp; rates'!$H210)*'Output - Variance decomp.'!M218/('Flow probs &amp; rates'!$E210+'Flow probs &amp; rates'!$F210)-'Flow probs &amp; rates'!$H210*'Output - Variance decomp.'!L218/('Flow probs &amp; rates'!$E210+'Flow probs &amp; rates'!$F210)</f>
        <v>-9.5311209413393293E-5</v>
      </c>
      <c r="AC218" s="29">
        <f ca="1">(1-'Flow probs &amp; rates'!$H210)*'Output - Variance decomp.'!O218/('Flow probs &amp; rates'!$E210+'Flow probs &amp; rates'!$F210)-'Flow probs &amp; rates'!$H210*'Output - Variance decomp.'!N218/('Flow probs &amp; rates'!$E210+'Flow probs &amp; rates'!$F210)</f>
        <v>-1.9168925812445923E-10</v>
      </c>
      <c r="AD218" s="29">
        <f t="shared" ca="1" si="10"/>
        <v>9.350210107815501E-4</v>
      </c>
    </row>
    <row r="219" spans="1:30" x14ac:dyDescent="0.35">
      <c r="A219" s="2" t="s">
        <v>267</v>
      </c>
      <c r="B219" s="29">
        <f t="array" aca="1" ref="B219:C219" ca="1">TRANSPOSE(MMULT(OFFSET('Useful matrices &amp; checks'!$Y$6,UsefulSeries!$O210,0):OFFSET('Useful matrices &amp; checks'!$Z$7,UsefulSeries!$O210,0),OFFSET('SS Taylor expansion'!$AE$6,UsefulSeries!$O210,0):OFFSET('SS Taylor expansion'!$AE$7,UsefulSeries!$O210,0)))+TRANSPOSE(MMULT(OFFSET('Useful matrices &amp; checks'!$AC$6,UsefulSeries!$O210,0):OFFSET('Useful matrices &amp; checks'!$AD$7,UsefulSeries!$O210,0),TRANSPOSE(B218:C218)))</f>
        <v>2.2182852746014384E-4</v>
      </c>
      <c r="C219" s="29">
        <f ca="1"/>
        <v>-5.6359930274594818E-5</v>
      </c>
      <c r="D219" s="29">
        <f t="array" aca="1" ref="D219:E219" ca="1">TRANSPOSE(MMULT(OFFSET('Useful matrices &amp; checks'!$Y$6,UsefulSeries!$O210,0):OFFSET('Useful matrices &amp; checks'!$Z$7,UsefulSeries!$O210,0),OFFSET('SS Taylor expansion'!$AF$6,UsefulSeries!$O210,0):OFFSET('SS Taylor expansion'!$AF$7,UsefulSeries!$O210,0)))+TRANSPOSE(MMULT(OFFSET('Useful matrices &amp; checks'!$AC$6,UsefulSeries!$O210,0):OFFSET('Useful matrices &amp; checks'!$AD$7,UsefulSeries!$O210,0),TRANSPOSE(D218:E218)))</f>
        <v>3.4501829395191391E-4</v>
      </c>
      <c r="E219" s="29">
        <f ca="1"/>
        <v>3.2715481699504287E-5</v>
      </c>
      <c r="F219" s="29">
        <f t="array" aca="1" ref="F219:G219" ca="1">TRANSPOSE(MMULT(OFFSET('Useful matrices &amp; checks'!$Y$6,UsefulSeries!$O210,0):OFFSET('Useful matrices &amp; checks'!$Z$7,UsefulSeries!$O210,0),OFFSET('SS Taylor expansion'!$AG$6,UsefulSeries!$O210,0):OFFSET('SS Taylor expansion'!$AG$7,UsefulSeries!$O210,0)))+TRANSPOSE(MMULT(OFFSET('Useful matrices &amp; checks'!$AC$6,UsefulSeries!$O210,0):OFFSET('Useful matrices &amp; checks'!$AD$7,UsefulSeries!$O210,0),TRANSPOSE(F218:G218)))</f>
        <v>-2.8446025446333002E-4</v>
      </c>
      <c r="G219" s="29">
        <f ca="1"/>
        <v>3.4480890339633685E-4</v>
      </c>
      <c r="H219" s="29">
        <f t="array" aca="1" ref="H219:I219" ca="1">TRANSPOSE(MMULT(OFFSET('Useful matrices &amp; checks'!$Y$6,UsefulSeries!$O210,0):OFFSET('Useful matrices &amp; checks'!$Z$7,UsefulSeries!$O210,0),OFFSET('SS Taylor expansion'!$AH$6,UsefulSeries!$O210,0):OFFSET('SS Taylor expansion'!$AH$7,UsefulSeries!$O210,0)))+TRANSPOSE(MMULT(OFFSET('Useful matrices &amp; checks'!$AC$6,UsefulSeries!$O210,0):OFFSET('Useful matrices &amp; checks'!$AD$7,UsefulSeries!$O210,0),TRANSPOSE(H218:I218)))</f>
        <v>1.4168457462843565E-4</v>
      </c>
      <c r="I219" s="29">
        <f ca="1"/>
        <v>4.0542225196049122E-4</v>
      </c>
      <c r="J219" s="29">
        <f t="array" aca="1" ref="J219:K219" ca="1">TRANSPOSE(MMULT(OFFSET('Useful matrices &amp; checks'!$Y$6,UsefulSeries!$O210,0):OFFSET('Useful matrices &amp; checks'!$Z$7,UsefulSeries!$O210,0),OFFSET('SS Taylor expansion'!$AI$6,UsefulSeries!$O210,0):OFFSET('SS Taylor expansion'!$AI$7,UsefulSeries!$O210,0)))+TRANSPOSE(MMULT(OFFSET('Useful matrices &amp; checks'!$AC$6,UsefulSeries!$O210,0):OFFSET('Useful matrices &amp; checks'!$AD$7,UsefulSeries!$O210,0),TRANSPOSE(J218:K218)))</f>
        <v>3.6386868389552554E-4</v>
      </c>
      <c r="K219" s="29">
        <f ca="1"/>
        <v>2.5328908569173173E-5</v>
      </c>
      <c r="L219" s="29">
        <f t="array" aca="1" ref="L219:M219" ca="1">TRANSPOSE(MMULT(OFFSET('Useful matrices &amp; checks'!$Y$6,UsefulSeries!$O210,0):OFFSET('Useful matrices &amp; checks'!$Z$7,UsefulSeries!$O210,0),OFFSET('SS Taylor expansion'!$AJ$6,UsefulSeries!$O210,0):OFFSET('SS Taylor expansion'!$AJ$7,UsefulSeries!$O210,0)))+TRANSPOSE(MMULT(OFFSET('Useful matrices &amp; checks'!$AC$6,UsefulSeries!$O210,0):OFFSET('Useful matrices &amp; checks'!$AD$7,UsefulSeries!$O210,0),TRANSPOSE(L218:M218)))</f>
        <v>-5.1049881684170286E-4</v>
      </c>
      <c r="M219" s="29">
        <f ca="1"/>
        <v>2.0466597956763906E-4</v>
      </c>
      <c r="N219" s="39">
        <f t="array" aca="1" ref="N219:O219" ca="1">TRANSPOSE(MMULT(OFFSET('Useful matrices &amp; checks'!$AC$6,UsefulSeries!$O210,0):OFFSET('Useful matrices &amp; checks'!$AD$7,UsefulSeries!$O210,0),TRANSPOSE(N218:O218)))</f>
        <v>2.1616128191661718E-9</v>
      </c>
      <c r="O219" s="39">
        <f ca="1"/>
        <v>9.3785562344753574E-12</v>
      </c>
      <c r="P219" s="39">
        <f t="shared" ca="1" si="11"/>
        <v>-2.2346262428518451E-4</v>
      </c>
      <c r="Q219" s="39">
        <f t="shared" ca="1" si="12"/>
        <v>-6.6858918912378809E-5</v>
      </c>
      <c r="R219" s="29"/>
      <c r="S219" s="29">
        <f>'Flow probs &amp; rates'!E212-'Flow probs &amp; rates'!E211</f>
        <v>5.3980545958620674E-5</v>
      </c>
      <c r="T219" s="29">
        <f>'Flow probs &amp; rates'!F212-'Flow probs &amp; rates'!F211</f>
        <v>8.8972268538472718E-4</v>
      </c>
      <c r="U219" s="29">
        <f>'Flow probs &amp; rates'!H212-'Flow probs &amp; rates'!H211</f>
        <v>6.4805430767956446E-4</v>
      </c>
      <c r="V219" s="29"/>
      <c r="W219" s="29">
        <f ca="1">(1-'Flow probs &amp; rates'!$H211)*'Output - Variance decomp.'!C219/('Flow probs &amp; rates'!$E211+'Flow probs &amp; rates'!$F211)-'Flow probs &amp; rates'!$H211*'Output - Variance decomp.'!B219/('Flow probs &amp; rates'!$E211+'Flow probs &amp; rates'!$F211)</f>
        <v>-9.6880114348071777E-5</v>
      </c>
      <c r="X219" s="29">
        <f ca="1">(1-'Flow probs &amp; rates'!$H211)*'Output - Variance decomp.'!E219/('Flow probs &amp; rates'!$E211+'Flow probs &amp; rates'!$F211)-'Flow probs &amp; rates'!$H211*'Output - Variance decomp.'!D219/('Flow probs &amp; rates'!$E211+'Flow probs &amp; rates'!$F211)</f>
        <v>2.3519477233049333E-5</v>
      </c>
      <c r="Y219" s="29">
        <f ca="1">(1-'Flow probs &amp; rates'!$H211)*'Output - Variance decomp.'!G219/('Flow probs &amp; rates'!$E211+'Flow probs &amp; rates'!$F211)-'Flow probs &amp; rates'!$H211*'Output - Variance decomp.'!F219/('Flow probs &amp; rates'!$E211+'Flow probs &amp; rates'!$F211)</f>
        <v>5.1863702219957222E-4</v>
      </c>
      <c r="Z219" s="29">
        <f ca="1">(1-'Flow probs &amp; rates'!$H211)*'Output - Variance decomp.'!I219/('Flow probs &amp; rates'!$E211+'Flow probs &amp; rates'!$F211)-'Flow probs &amp; rates'!$H211*'Output - Variance decomp.'!H219/('Flow probs &amp; rates'!$E211+'Flow probs &amp; rates'!$F211)</f>
        <v>5.7692703186731963E-4</v>
      </c>
      <c r="AA219" s="29">
        <f ca="1">(1-'Flow probs &amp; rates'!$H211)*'Output - Variance decomp.'!K219/('Flow probs &amp; rates'!$E211+'Flow probs &amp; rates'!$F211)-'Flow probs &amp; rates'!$H211*'Output - Variance decomp.'!J219/('Flow probs &amp; rates'!$E211+'Flow probs &amp; rates'!$F211)</f>
        <v>1.1528217345203601E-5</v>
      </c>
      <c r="AB219" s="29">
        <f ca="1">(1-'Flow probs &amp; rates'!$H211)*'Output - Variance decomp.'!M219/('Flow probs &amp; rates'!$E211+'Flow probs &amp; rates'!$F211)-'Flow probs &amp; rates'!$H211*'Output - Variance decomp.'!L219/('Flow probs &amp; rates'!$E211+'Flow probs &amp; rates'!$F211)</f>
        <v>3.3143672769506241E-4</v>
      </c>
      <c r="AC219" s="29">
        <f ca="1">(1-'Flow probs &amp; rates'!$H211)*'Output - Variance decomp.'!O219/('Flow probs &amp; rates'!$E211+'Flow probs &amp; rates'!$F211)-'Flow probs &amp; rates'!$H211*'Output - Variance decomp.'!N219/('Flow probs &amp; rates'!$E211+'Flow probs &amp; rates'!$F211)</f>
        <v>-1.356968402811614E-10</v>
      </c>
      <c r="AD219" s="29">
        <f t="shared" ca="1" si="10"/>
        <v>-7.1711391861573092E-4</v>
      </c>
    </row>
    <row r="220" spans="1:30" x14ac:dyDescent="0.35">
      <c r="A220" s="2" t="s">
        <v>268</v>
      </c>
      <c r="B220" s="29">
        <f t="array" aca="1" ref="B220:C220" ca="1">TRANSPOSE(MMULT(OFFSET('Useful matrices &amp; checks'!$Y$6,UsefulSeries!$O211,0):OFFSET('Useful matrices &amp; checks'!$Z$7,UsefulSeries!$O211,0),OFFSET('SS Taylor expansion'!$AE$6,UsefulSeries!$O211,0):OFFSET('SS Taylor expansion'!$AE$7,UsefulSeries!$O211,0)))+TRANSPOSE(MMULT(OFFSET('Useful matrices &amp; checks'!$AC$6,UsefulSeries!$O211,0):OFFSET('Useful matrices &amp; checks'!$AD$7,UsefulSeries!$O211,0),TRANSPOSE(B219:C219)))</f>
        <v>-1.7782477016547782E-4</v>
      </c>
      <c r="C220" s="29">
        <f ca="1"/>
        <v>3.0960986461483277E-4</v>
      </c>
      <c r="D220" s="29">
        <f t="array" aca="1" ref="D220:E220" ca="1">TRANSPOSE(MMULT(OFFSET('Useful matrices &amp; checks'!$Y$6,UsefulSeries!$O211,0):OFFSET('Useful matrices &amp; checks'!$Z$7,UsefulSeries!$O211,0),OFFSET('SS Taylor expansion'!$AF$6,UsefulSeries!$O211,0):OFFSET('SS Taylor expansion'!$AF$7,UsefulSeries!$O211,0)))+TRANSPOSE(MMULT(OFFSET('Useful matrices &amp; checks'!$AC$6,UsefulSeries!$O211,0):OFFSET('Useful matrices &amp; checks'!$AD$7,UsefulSeries!$O211,0),TRANSPOSE(D219:E219)))</f>
        <v>1.3610907714318416E-4</v>
      </c>
      <c r="E220" s="29">
        <f ca="1"/>
        <v>1.4538171708811956E-5</v>
      </c>
      <c r="F220" s="29">
        <f t="array" aca="1" ref="F220:G220" ca="1">TRANSPOSE(MMULT(OFFSET('Useful matrices &amp; checks'!$Y$6,UsefulSeries!$O211,0):OFFSET('Useful matrices &amp; checks'!$Z$7,UsefulSeries!$O211,0),OFFSET('SS Taylor expansion'!$AG$6,UsefulSeries!$O211,0):OFFSET('SS Taylor expansion'!$AG$7,UsefulSeries!$O211,0)))+TRANSPOSE(MMULT(OFFSET('Useful matrices &amp; checks'!$AC$6,UsefulSeries!$O211,0):OFFSET('Useful matrices &amp; checks'!$AD$7,UsefulSeries!$O211,0),TRANSPOSE(F219:G219)))</f>
        <v>-3.7991406054876362E-4</v>
      </c>
      <c r="G220" s="29">
        <f ca="1"/>
        <v>3.8223624213013256E-4</v>
      </c>
      <c r="H220" s="29">
        <f t="array" aca="1" ref="H220:I220" ca="1">TRANSPOSE(MMULT(OFFSET('Useful matrices &amp; checks'!$Y$6,UsefulSeries!$O211,0):OFFSET('Useful matrices &amp; checks'!$Z$7,UsefulSeries!$O211,0),OFFSET('SS Taylor expansion'!$AH$6,UsefulSeries!$O211,0):OFFSET('SS Taylor expansion'!$AH$7,UsefulSeries!$O211,0)))+TRANSPOSE(MMULT(OFFSET('Useful matrices &amp; checks'!$AC$6,UsefulSeries!$O211,0):OFFSET('Useful matrices &amp; checks'!$AD$7,UsefulSeries!$O211,0),TRANSPOSE(H219:I219)))</f>
        <v>1.9858616563912842E-4</v>
      </c>
      <c r="I220" s="29">
        <f ca="1"/>
        <v>1.1234870226852839E-4</v>
      </c>
      <c r="J220" s="29">
        <f t="array" aca="1" ref="J220:K220" ca="1">TRANSPOSE(MMULT(OFFSET('Useful matrices &amp; checks'!$Y$6,UsefulSeries!$O211,0):OFFSET('Useful matrices &amp; checks'!$Z$7,UsefulSeries!$O211,0),OFFSET('SS Taylor expansion'!$AI$6,UsefulSeries!$O211,0):OFFSET('SS Taylor expansion'!$AI$7,UsefulSeries!$O211,0)))+TRANSPOSE(MMULT(OFFSET('Useful matrices &amp; checks'!$AC$6,UsefulSeries!$O211,0):OFFSET('Useful matrices &amp; checks'!$AD$7,UsefulSeries!$O211,0),TRANSPOSE(J219:K219)))</f>
        <v>-4.3086445745753186E-4</v>
      </c>
      <c r="K220" s="29">
        <f ca="1"/>
        <v>2.4176749149709153E-5</v>
      </c>
      <c r="L220" s="29">
        <f t="array" aca="1" ref="L220:M220" ca="1">TRANSPOSE(MMULT(OFFSET('Useful matrices &amp; checks'!$Y$6,UsefulSeries!$O211,0):OFFSET('Useful matrices &amp; checks'!$Z$7,UsefulSeries!$O211,0),OFFSET('SS Taylor expansion'!$AJ$6,UsefulSeries!$O211,0):OFFSET('SS Taylor expansion'!$AJ$7,UsefulSeries!$O211,0)))+TRANSPOSE(MMULT(OFFSET('Useful matrices &amp; checks'!$AC$6,UsefulSeries!$O211,0):OFFSET('Useful matrices &amp; checks'!$AD$7,UsefulSeries!$O211,0),TRANSPOSE(L219:M219)))</f>
        <v>-4.5861533054233656E-4</v>
      </c>
      <c r="M220" s="29">
        <f ca="1"/>
        <v>-7.8948925083993719E-5</v>
      </c>
      <c r="N220" s="39">
        <f t="array" aca="1" ref="N220:O220" ca="1">TRANSPOSE(MMULT(OFFSET('Useful matrices &amp; checks'!$AC$6,UsefulSeries!$O211,0):OFFSET('Useful matrices &amp; checks'!$AD$7,UsefulSeries!$O211,0),TRANSPOSE(N219:O219)))</f>
        <v>1.9952818699965044E-9</v>
      </c>
      <c r="O220" s="39">
        <f ca="1"/>
        <v>-4.9762380807175781E-11</v>
      </c>
      <c r="P220" s="39">
        <f t="shared" ca="1" si="11"/>
        <v>-2.3444063779282708E-4</v>
      </c>
      <c r="Q220" s="39">
        <f t="shared" ca="1" si="12"/>
        <v>-6.2882082274985719E-5</v>
      </c>
      <c r="R220" s="29"/>
      <c r="S220" s="29">
        <f>'Flow probs &amp; rates'!E213-'Flow probs &amp; rates'!E212</f>
        <v>-1.3469620184427544E-3</v>
      </c>
      <c r="T220" s="29">
        <f>'Flow probs &amp; rates'!F213-'Flow probs &amp; rates'!F212</f>
        <v>7.0107867275065461E-4</v>
      </c>
      <c r="U220" s="29">
        <f>'Flow probs &amp; rates'!H213-'Flow probs &amp; rates'!H212</f>
        <v>3.7850634939729649E-4</v>
      </c>
      <c r="V220" s="29"/>
      <c r="W220" s="29">
        <f ca="1">(1-'Flow probs &amp; rates'!$H212)*'Output - Variance decomp.'!C220/('Flow probs &amp; rates'!$E212+'Flow probs &amp; rates'!$F212)-'Flow probs &amp; rates'!$H212*'Output - Variance decomp.'!B220/('Flow probs &amp; rates'!$E212+'Flow probs &amp; rates'!$F212)</f>
        <v>4.5954767169370531E-4</v>
      </c>
      <c r="X220" s="29">
        <f ca="1">(1-'Flow probs &amp; rates'!$H212)*'Output - Variance decomp.'!E220/('Flow probs &amp; rates'!$E212+'Flow probs &amp; rates'!$F212)-'Flow probs &amp; rates'!$H212*'Output - Variance decomp.'!D220/('Flow probs &amp; rates'!$E212+'Flow probs &amp; rates'!$F212)</f>
        <v>1.1475674915681125E-5</v>
      </c>
      <c r="Y220" s="29">
        <f ca="1">(1-'Flow probs &amp; rates'!$H212)*'Output - Variance decomp.'!G220/('Flow probs &amp; rates'!$E212+'Flow probs &amp; rates'!$F212)-'Flow probs &amp; rates'!$H212*'Output - Variance decomp.'!F220/('Flow probs &amp; rates'!$E212+'Flow probs &amp; rates'!$F212)</f>
        <v>5.7856177624289419E-4</v>
      </c>
      <c r="Z220" s="29">
        <f ca="1">(1-'Flow probs &amp; rates'!$H212)*'Output - Variance decomp.'!I220/('Flow probs &amp; rates'!$E212+'Flow probs &amp; rates'!$F212)-'Flow probs &amp; rates'!$H212*'Output - Variance decomp.'!H220/('Flow probs &amp; rates'!$E212+'Flow probs &amp; rates'!$F212)</f>
        <v>1.4835551524823264E-4</v>
      </c>
      <c r="AA220" s="29">
        <f ca="1">(1-'Flow probs &amp; rates'!$H212)*'Output - Variance decomp.'!K220/('Flow probs &amp; rates'!$E212+'Flow probs &amp; rates'!$F212)-'Flow probs &amp; rates'!$H212*'Output - Variance decomp.'!J220/('Flow probs &amp; rates'!$E212+'Flow probs &amp; rates'!$F212)</f>
        <v>6.5047299548489328E-5</v>
      </c>
      <c r="AB220" s="29">
        <f ca="1">(1-'Flow probs &amp; rates'!$H212)*'Output - Variance decomp.'!M220/('Flow probs &amp; rates'!$E212+'Flow probs &amp; rates'!$F212)-'Flow probs &amp; rates'!$H212*'Output - Variance decomp.'!L220/('Flow probs &amp; rates'!$E212+'Flow probs &amp; rates'!$F212)</f>
        <v>-8.1936848729349858E-5</v>
      </c>
      <c r="AC220" s="29">
        <f ca="1">(1-'Flow probs &amp; rates'!$H212)*'Output - Variance decomp.'!O220/('Flow probs &amp; rates'!$E212+'Flow probs &amp; rates'!$F212)-'Flow probs &amp; rates'!$H212*'Output - Variance decomp.'!N220/('Flow probs &amp; rates'!$E212+'Flow probs &amp; rates'!$F212)</f>
        <v>-2.1140650933614458E-10</v>
      </c>
      <c r="AD220" s="29">
        <f t="shared" ca="1" si="10"/>
        <v>-8.0254452811584693E-4</v>
      </c>
    </row>
    <row r="221" spans="1:30" x14ac:dyDescent="0.35">
      <c r="A221" s="2" t="s">
        <v>269</v>
      </c>
      <c r="B221" s="29">
        <f t="array" aca="1" ref="B221:C221" ca="1">TRANSPOSE(MMULT(OFFSET('Useful matrices &amp; checks'!$Y$6,UsefulSeries!$O212,0):OFFSET('Useful matrices &amp; checks'!$Z$7,UsefulSeries!$O212,0),OFFSET('SS Taylor expansion'!$AE$6,UsefulSeries!$O212,0):OFFSET('SS Taylor expansion'!$AE$7,UsefulSeries!$O212,0)))+TRANSPOSE(MMULT(OFFSET('Useful matrices &amp; checks'!$AC$6,UsefulSeries!$O212,0):OFFSET('Useful matrices &amp; checks'!$AD$7,UsefulSeries!$O212,0),TRANSPOSE(B220:C220)))</f>
        <v>1.1252600946198323E-4</v>
      </c>
      <c r="C221" s="29">
        <f ca="1"/>
        <v>-1.3206561274448775E-5</v>
      </c>
      <c r="D221" s="29">
        <f t="array" aca="1" ref="D221:E221" ca="1">TRANSPOSE(MMULT(OFFSET('Useful matrices &amp; checks'!$Y$6,UsefulSeries!$O212,0):OFFSET('Useful matrices &amp; checks'!$Z$7,UsefulSeries!$O212,0),OFFSET('SS Taylor expansion'!$AF$6,UsefulSeries!$O212,0):OFFSET('SS Taylor expansion'!$AF$7,UsefulSeries!$O212,0)))+TRANSPOSE(MMULT(OFFSET('Useful matrices &amp; checks'!$AC$6,UsefulSeries!$O212,0):OFFSET('Useful matrices &amp; checks'!$AD$7,UsefulSeries!$O212,0),TRANSPOSE(D220:E220)))</f>
        <v>-4.9604122548013989E-4</v>
      </c>
      <c r="E221" s="29">
        <f ca="1"/>
        <v>1.6457119856133389E-5</v>
      </c>
      <c r="F221" s="29">
        <f t="array" aca="1" ref="F221:G221" ca="1">TRANSPOSE(MMULT(OFFSET('Useful matrices &amp; checks'!$Y$6,UsefulSeries!$O212,0):OFFSET('Useful matrices &amp; checks'!$Z$7,UsefulSeries!$O212,0),OFFSET('SS Taylor expansion'!$AG$6,UsefulSeries!$O212,0):OFFSET('SS Taylor expansion'!$AG$7,UsefulSeries!$O212,0)))+TRANSPOSE(MMULT(OFFSET('Useful matrices &amp; checks'!$AC$6,UsefulSeries!$O212,0):OFFSET('Useful matrices &amp; checks'!$AD$7,UsefulSeries!$O212,0),TRANSPOSE(F220:G220)))</f>
        <v>-2.0034200532502436E-4</v>
      </c>
      <c r="G221" s="29">
        <f ca="1"/>
        <v>1.5826689121949976E-4</v>
      </c>
      <c r="H221" s="29">
        <f t="array" aca="1" ref="H221:I221" ca="1">TRANSPOSE(MMULT(OFFSET('Useful matrices &amp; checks'!$Y$6,UsefulSeries!$O212,0):OFFSET('Useful matrices &amp; checks'!$Z$7,UsefulSeries!$O212,0),OFFSET('SS Taylor expansion'!$AH$6,UsefulSeries!$O212,0):OFFSET('SS Taylor expansion'!$AH$7,UsefulSeries!$O212,0)))+TRANSPOSE(MMULT(OFFSET('Useful matrices &amp; checks'!$AC$6,UsefulSeries!$O212,0):OFFSET('Useful matrices &amp; checks'!$AD$7,UsefulSeries!$O212,0),TRANSPOSE(H220:I220)))</f>
        <v>1.8018124266248772E-4</v>
      </c>
      <c r="I221" s="29">
        <f ca="1"/>
        <v>-1.6045657237195296E-4</v>
      </c>
      <c r="J221" s="29">
        <f t="array" aca="1" ref="J221:K221" ca="1">TRANSPOSE(MMULT(OFFSET('Useful matrices &amp; checks'!$Y$6,UsefulSeries!$O212,0):OFFSET('Useful matrices &amp; checks'!$Z$7,UsefulSeries!$O212,0),OFFSET('SS Taylor expansion'!$AI$6,UsefulSeries!$O212,0):OFFSET('SS Taylor expansion'!$AI$7,UsefulSeries!$O212,0)))+TRANSPOSE(MMULT(OFFSET('Useful matrices &amp; checks'!$AC$6,UsefulSeries!$O212,0):OFFSET('Useful matrices &amp; checks'!$AD$7,UsefulSeries!$O212,0),TRANSPOSE(J220:K220)))</f>
        <v>-4.8194864683875069E-4</v>
      </c>
      <c r="K221" s="29">
        <f ca="1"/>
        <v>2.3255520114112617E-5</v>
      </c>
      <c r="L221" s="29">
        <f t="array" aca="1" ref="L221:M221" ca="1">TRANSPOSE(MMULT(OFFSET('Useful matrices &amp; checks'!$Y$6,UsefulSeries!$O212,0):OFFSET('Useful matrices &amp; checks'!$Z$7,UsefulSeries!$O212,0),OFFSET('SS Taylor expansion'!$AJ$6,UsefulSeries!$O212,0):OFFSET('SS Taylor expansion'!$AJ$7,UsefulSeries!$O212,0)))+TRANSPOSE(MMULT(OFFSET('Useful matrices &amp; checks'!$AC$6,UsefulSeries!$O212,0):OFFSET('Useful matrices &amp; checks'!$AD$7,UsefulSeries!$O212,0),TRANSPOSE(L220:M220)))</f>
        <v>-5.0961357006822582E-4</v>
      </c>
      <c r="M221" s="29">
        <f ca="1"/>
        <v>-3.8331900439633174E-4</v>
      </c>
      <c r="N221" s="39">
        <f t="array" aca="1" ref="N221:O221" ca="1">TRANSPOSE(MMULT(OFFSET('Useful matrices &amp; checks'!$AC$6,UsefulSeries!$O212,0):OFFSET('Useful matrices &amp; checks'!$AD$7,UsefulSeries!$O212,0),TRANSPOSE(N220:O220)))</f>
        <v>1.89880050907562E-9</v>
      </c>
      <c r="O221" s="39">
        <f ca="1"/>
        <v>-6.5384404620597561E-11</v>
      </c>
      <c r="P221" s="39">
        <f t="shared" ca="1" si="11"/>
        <v>-2.4772358145842615E-4</v>
      </c>
      <c r="Q221" s="39">
        <f t="shared" ca="1" si="12"/>
        <v>-2.7572837619247335E-5</v>
      </c>
      <c r="R221" s="29"/>
      <c r="S221" s="29">
        <f>'Flow probs &amp; rates'!E214-'Flow probs &amp; rates'!E213</f>
        <v>-1.6429598782455868E-3</v>
      </c>
      <c r="T221" s="29">
        <f>'Flow probs &amp; rates'!F214-'Flow probs &amp; rates'!F213</f>
        <v>-3.8657550985663966E-4</v>
      </c>
      <c r="U221" s="29">
        <f>'Flow probs &amp; rates'!H214-'Flow probs &amp; rates'!H213</f>
        <v>1.7849811634779861E-4</v>
      </c>
      <c r="V221" s="29"/>
      <c r="W221" s="29">
        <f ca="1">(1-'Flow probs &amp; rates'!$H213)*'Output - Variance decomp.'!C221/('Flow probs &amp; rates'!$E213+'Flow probs &amp; rates'!$F213)-'Flow probs &amp; rates'!$H213*'Output - Variance decomp.'!B221/('Flow probs &amp; rates'!$E213+'Flow probs &amp; rates'!$F213)</f>
        <v>-2.7024825826006158E-5</v>
      </c>
      <c r="X221" s="29">
        <f ca="1">(1-'Flow probs &amp; rates'!$H213)*'Output - Variance decomp.'!E221/('Flow probs &amp; rates'!$E213+'Flow probs &amp; rates'!$F213)-'Flow probs &amp; rates'!$H213*'Output - Variance decomp.'!D221/('Flow probs &amp; rates'!$E213+'Flow probs &amp; rates'!$F213)</f>
        <v>5.8789893600798977E-5</v>
      </c>
      <c r="Y221" s="29">
        <f ca="1">(1-'Flow probs &amp; rates'!$H213)*'Output - Variance decomp.'!G221/('Flow probs &amp; rates'!$E213+'Flow probs &amp; rates'!$F213)-'Flow probs &amp; rates'!$H213*'Output - Variance decomp.'!F221/('Flow probs &amp; rates'!$E213+'Flow probs &amp; rates'!$F213)</f>
        <v>2.4282792024548291E-4</v>
      </c>
      <c r="Z221" s="29">
        <f ca="1">(1-'Flow probs &amp; rates'!$H213)*'Output - Variance decomp.'!I221/('Flow probs &amp; rates'!$E213+'Flow probs &amp; rates'!$F213)-'Flow probs &amp; rates'!$H213*'Output - Variance decomp.'!H221/('Flow probs &amp; rates'!$E213+'Flow probs &amp; rates'!$F213)</f>
        <v>-2.4456897395108273E-4</v>
      </c>
      <c r="AA221" s="29">
        <f ca="1">(1-'Flow probs &amp; rates'!$H213)*'Output - Variance decomp.'!K221/('Flow probs &amp; rates'!$E213+'Flow probs &amp; rates'!$F213)-'Flow probs &amp; rates'!$H213*'Output - Variance decomp.'!J221/('Flow probs &amp; rates'!$E213+'Flow probs &amp; rates'!$F213)</f>
        <v>6.7618609280100671E-5</v>
      </c>
      <c r="AB221" s="29">
        <f ca="1">(1-'Flow probs &amp; rates'!$H213)*'Output - Variance decomp.'!M221/('Flow probs &amp; rates'!$E213+'Flow probs &amp; rates'!$F213)-'Flow probs &amp; rates'!$H213*'Output - Variance decomp.'!L221/('Flow probs &amp; rates'!$E213+'Flow probs &amp; rates'!$F213)</f>
        <v>-5.1790922872293056E-4</v>
      </c>
      <c r="AC221" s="29">
        <f ca="1">(1-'Flow probs &amp; rates'!$H213)*'Output - Variance decomp.'!O221/('Flow probs &amp; rates'!$E213+'Flow probs &amp; rates'!$F213)-'Flow probs &amp; rates'!$H213*'Output - Variance decomp.'!N221/('Flow probs &amp; rates'!$E213+'Flow probs &amp; rates'!$F213)</f>
        <v>-2.2849296367235772E-10</v>
      </c>
      <c r="AD221" s="29">
        <f t="shared" ca="1" si="10"/>
        <v>5.9876495021439925E-4</v>
      </c>
    </row>
    <row r="222" spans="1:30" x14ac:dyDescent="0.35">
      <c r="A222" s="2" t="s">
        <v>270</v>
      </c>
      <c r="B222" s="29">
        <f t="array" aca="1" ref="B222:C222" ca="1">TRANSPOSE(MMULT(OFFSET('Useful matrices &amp; checks'!$Y$6,UsefulSeries!$O213,0):OFFSET('Useful matrices &amp; checks'!$Z$7,UsefulSeries!$O213,0),OFFSET('SS Taylor expansion'!$AE$6,UsefulSeries!$O213,0):OFFSET('SS Taylor expansion'!$AE$7,UsefulSeries!$O213,0)))+TRANSPOSE(MMULT(OFFSET('Useful matrices &amp; checks'!$AC$6,UsefulSeries!$O213,0):OFFSET('Useful matrices &amp; checks'!$AD$7,UsefulSeries!$O213,0),TRANSPOSE(B221:C221)))</f>
        <v>2.6375009206852938E-4</v>
      </c>
      <c r="C222" s="29">
        <f ca="1"/>
        <v>-1.4332507137671048E-4</v>
      </c>
      <c r="D222" s="29">
        <f t="array" aca="1" ref="D222:E222" ca="1">TRANSPOSE(MMULT(OFFSET('Useful matrices &amp; checks'!$Y$6,UsefulSeries!$O213,0):OFFSET('Useful matrices &amp; checks'!$Z$7,UsefulSeries!$O213,0),OFFSET('SS Taylor expansion'!$AF$6,UsefulSeries!$O213,0):OFFSET('SS Taylor expansion'!$AF$7,UsefulSeries!$O213,0)))+TRANSPOSE(MMULT(OFFSET('Useful matrices &amp; checks'!$AC$6,UsefulSeries!$O213,0):OFFSET('Useful matrices &amp; checks'!$AD$7,UsefulSeries!$O213,0),TRANSPOSE(D221:E221)))</f>
        <v>1.3924594830491848E-3</v>
      </c>
      <c r="E222" s="29">
        <f ca="1"/>
        <v>6.8755851693566003E-5</v>
      </c>
      <c r="F222" s="29">
        <f t="array" aca="1" ref="F222:G222" ca="1">TRANSPOSE(MMULT(OFFSET('Useful matrices &amp; checks'!$Y$6,UsefulSeries!$O213,0):OFFSET('Useful matrices &amp; checks'!$Z$7,UsefulSeries!$O213,0),OFFSET('SS Taylor expansion'!$AG$6,UsefulSeries!$O213,0):OFFSET('SS Taylor expansion'!$AG$7,UsefulSeries!$O213,0)))+TRANSPOSE(MMULT(OFFSET('Useful matrices &amp; checks'!$AC$6,UsefulSeries!$O213,0):OFFSET('Useful matrices &amp; checks'!$AD$7,UsefulSeries!$O213,0),TRANSPOSE(F221:G221)))</f>
        <v>-1.344672453914322E-5</v>
      </c>
      <c r="G222" s="29">
        <f ca="1"/>
        <v>-3.7634781278771454E-5</v>
      </c>
      <c r="H222" s="29">
        <f t="array" aca="1" ref="H222:I222" ca="1">TRANSPOSE(MMULT(OFFSET('Useful matrices &amp; checks'!$Y$6,UsefulSeries!$O213,0):OFFSET('Useful matrices &amp; checks'!$Z$7,UsefulSeries!$O213,0),OFFSET('SS Taylor expansion'!$AH$6,UsefulSeries!$O213,0):OFFSET('SS Taylor expansion'!$AH$7,UsefulSeries!$O213,0)))+TRANSPOSE(MMULT(OFFSET('Useful matrices &amp; checks'!$AC$6,UsefulSeries!$O213,0):OFFSET('Useful matrices &amp; checks'!$AD$7,UsefulSeries!$O213,0),TRANSPOSE(H221:I221)))</f>
        <v>1.6660372280353727E-4</v>
      </c>
      <c r="I222" s="29">
        <f ca="1"/>
        <v>1.0581929845903072E-4</v>
      </c>
      <c r="J222" s="29">
        <f t="array" aca="1" ref="J222:K222" ca="1">TRANSPOSE(MMULT(OFFSET('Useful matrices &amp; checks'!$Y$6,UsefulSeries!$O213,0):OFFSET('Useful matrices &amp; checks'!$Z$7,UsefulSeries!$O213,0),OFFSET('SS Taylor expansion'!$AI$6,UsefulSeries!$O213,0):OFFSET('SS Taylor expansion'!$AI$7,UsefulSeries!$O213,0)))+TRANSPOSE(MMULT(OFFSET('Useful matrices &amp; checks'!$AC$6,UsefulSeries!$O213,0):OFFSET('Useful matrices &amp; checks'!$AD$7,UsefulSeries!$O213,0),TRANSPOSE(J221:K221)))</f>
        <v>6.6480562798046979E-4</v>
      </c>
      <c r="K222" s="29">
        <f ca="1"/>
        <v>4.2501672954828017E-5</v>
      </c>
      <c r="L222" s="29">
        <f t="array" aca="1" ref="L222:M222" ca="1">TRANSPOSE(MMULT(OFFSET('Useful matrices &amp; checks'!$Y$6,UsefulSeries!$O213,0):OFFSET('Useful matrices &amp; checks'!$Z$7,UsefulSeries!$O213,0),OFFSET('SS Taylor expansion'!$AJ$6,UsefulSeries!$O213,0):OFFSET('SS Taylor expansion'!$AJ$7,UsefulSeries!$O213,0)))+TRANSPOSE(MMULT(OFFSET('Useful matrices &amp; checks'!$AC$6,UsefulSeries!$O213,0):OFFSET('Useful matrices &amp; checks'!$AD$7,UsefulSeries!$O213,0),TRANSPOSE(L221:M221)))</f>
        <v>-4.500775235387338E-4</v>
      </c>
      <c r="M222" s="29">
        <f ca="1"/>
        <v>5.5024568157953976E-4</v>
      </c>
      <c r="N222" s="39">
        <f t="array" aca="1" ref="N222:O222" ca="1">TRANSPOSE(MMULT(OFFSET('Useful matrices &amp; checks'!$AC$6,UsefulSeries!$O213,0):OFFSET('Useful matrices &amp; checks'!$AD$7,UsefulSeries!$O213,0),TRANSPOSE(N221:O221)))</f>
        <v>1.8000790160337275E-9</v>
      </c>
      <c r="O222" s="39">
        <f ca="1"/>
        <v>3.2026933099691244E-11</v>
      </c>
      <c r="P222" s="39">
        <f t="shared" ca="1" si="11"/>
        <v>-2.8389195182127011E-4</v>
      </c>
      <c r="Q222" s="39">
        <f t="shared" ca="1" si="12"/>
        <v>-1.7613838172872944E-4</v>
      </c>
      <c r="R222" s="29"/>
      <c r="S222" s="29">
        <f>'Flow probs &amp; rates'!E215-'Flow probs &amp; rates'!E214</f>
        <v>1.7402045260815902E-3</v>
      </c>
      <c r="T222" s="29">
        <f>'Flow probs &amp; rates'!F215-'Flow probs &amp; rates'!F214</f>
        <v>4.1022430232968629E-4</v>
      </c>
      <c r="U222" s="29">
        <f>'Flow probs &amp; rates'!H215-'Flow probs &amp; rates'!H214</f>
        <v>2.6546918107395873E-4</v>
      </c>
      <c r="V222" s="29"/>
      <c r="W222" s="29">
        <f ca="1">(1-'Flow probs &amp; rates'!$H214)*'Output - Variance decomp.'!C222/('Flow probs &amp; rates'!$E214+'Flow probs &amp; rates'!$F214)-'Flow probs &amp; rates'!$H214*'Output - Variance decomp.'!B222/('Flow probs &amp; rates'!$E214+'Flow probs &amp; rates'!$F214)</f>
        <v>-2.2644207797118228E-4</v>
      </c>
      <c r="X222" s="29">
        <f ca="1">(1-'Flow probs &amp; rates'!$H214)*'Output - Variance decomp.'!E222/('Flow probs &amp; rates'!$E214+'Flow probs &amp; rates'!$F214)-'Flow probs &amp; rates'!$H214*'Output - Variance decomp.'!D222/('Flow probs &amp; rates'!$E214+'Flow probs &amp; rates'!$F214)</f>
        <v>6.7708218783401968E-7</v>
      </c>
      <c r="Y222" s="29">
        <f ca="1">(1-'Flow probs &amp; rates'!$H214)*'Output - Variance decomp.'!G222/('Flow probs &amp; rates'!$E214+'Flow probs &amp; rates'!$F214)-'Flow probs &amp; rates'!$H214*'Output - Variance decomp.'!F222/('Flow probs &amp; rates'!$E214+'Flow probs &amp; rates'!$F214)</f>
        <v>-5.3582360890050547E-5</v>
      </c>
      <c r="Z222" s="29">
        <f ca="1">(1-'Flow probs &amp; rates'!$H214)*'Output - Variance decomp.'!I222/('Flow probs &amp; rates'!$E214+'Flow probs &amp; rates'!$F214)-'Flow probs &amp; rates'!$H214*'Output - Variance decomp.'!H222/('Flow probs &amp; rates'!$E214+'Flow probs &amp; rates'!$F214)</f>
        <v>1.4150654532439733E-4</v>
      </c>
      <c r="AA222" s="29">
        <f ca="1">(1-'Flow probs &amp; rates'!$H214)*'Output - Variance decomp.'!K222/('Flow probs &amp; rates'!$E214+'Flow probs &amp; rates'!$F214)-'Flow probs &amp; rates'!$H214*'Output - Variance decomp.'!J222/('Flow probs &amp; rates'!$E214+'Flow probs &amp; rates'!$F214)</f>
        <v>1.4344229051035893E-5</v>
      </c>
      <c r="AB222" s="29">
        <f ca="1">(1-'Flow probs &amp; rates'!$H214)*'Output - Variance decomp.'!M222/('Flow probs &amp; rates'!$E214+'Flow probs &amp; rates'!$F214)-'Flow probs &amp; rates'!$H214*'Output - Variance decomp.'!L222/('Flow probs &amp; rates'!$E214+'Flow probs &amp; rates'!$F214)</f>
        <v>8.2936820550550381E-4</v>
      </c>
      <c r="AC222" s="29">
        <f ca="1">(1-'Flow probs &amp; rates'!$H214)*'Output - Variance decomp.'!O222/('Flow probs &amp; rates'!$E214+'Flow probs &amp; rates'!$F214)-'Flow probs &amp; rates'!$H214*'Output - Variance decomp.'!N222/('Flow probs &amp; rates'!$E214+'Flow probs &amp; rates'!$F214)</f>
        <v>-8.15169958773312E-11</v>
      </c>
      <c r="AD222" s="29">
        <f t="shared" ca="1" si="10"/>
        <v>-4.4040236061658358E-4</v>
      </c>
    </row>
    <row r="223" spans="1:30" x14ac:dyDescent="0.35">
      <c r="A223" s="2" t="s">
        <v>271</v>
      </c>
      <c r="B223" s="29">
        <f t="array" aca="1" ref="B223:C223" ca="1">TRANSPOSE(MMULT(OFFSET('Useful matrices &amp; checks'!$Y$6,UsefulSeries!$O214,0):OFFSET('Useful matrices &amp; checks'!$Z$7,UsefulSeries!$O214,0),OFFSET('SS Taylor expansion'!$AE$6,UsefulSeries!$O214,0):OFFSET('SS Taylor expansion'!$AE$7,UsefulSeries!$O214,0)))+TRANSPOSE(MMULT(OFFSET('Useful matrices &amp; checks'!$AC$6,UsefulSeries!$O214,0):OFFSET('Useful matrices &amp; checks'!$AD$7,UsefulSeries!$O214,0),TRANSPOSE(B222:C222)))</f>
        <v>-4.1057701310591953E-5</v>
      </c>
      <c r="C223" s="29">
        <f ca="1"/>
        <v>1.4893902225776768E-4</v>
      </c>
      <c r="D223" s="29">
        <f t="array" aca="1" ref="D223:E223" ca="1">TRANSPOSE(MMULT(OFFSET('Useful matrices &amp; checks'!$Y$6,UsefulSeries!$O214,0):OFFSET('Useful matrices &amp; checks'!$Z$7,UsefulSeries!$O214,0),OFFSET('SS Taylor expansion'!$AF$6,UsefulSeries!$O214,0):OFFSET('SS Taylor expansion'!$AF$7,UsefulSeries!$O214,0)))+TRANSPOSE(MMULT(OFFSET('Useful matrices &amp; checks'!$AC$6,UsefulSeries!$O214,0):OFFSET('Useful matrices &amp; checks'!$AD$7,UsefulSeries!$O214,0),TRANSPOSE(D222:E222)))</f>
        <v>-3.1788856843101938E-4</v>
      </c>
      <c r="E223" s="29">
        <f ca="1"/>
        <v>4.3602309670622519E-5</v>
      </c>
      <c r="F223" s="29">
        <f t="array" aca="1" ref="F223:G223" ca="1">TRANSPOSE(MMULT(OFFSET('Useful matrices &amp; checks'!$Y$6,UsefulSeries!$O214,0):OFFSET('Useful matrices &amp; checks'!$Z$7,UsefulSeries!$O214,0),OFFSET('SS Taylor expansion'!$AG$6,UsefulSeries!$O214,0):OFFSET('SS Taylor expansion'!$AG$7,UsefulSeries!$O214,0)))+TRANSPOSE(MMULT(OFFSET('Useful matrices &amp; checks'!$AC$6,UsefulSeries!$O214,0):OFFSET('Useful matrices &amp; checks'!$AD$7,UsefulSeries!$O214,0),TRANSPOSE(F222:G222)))</f>
        <v>-2.8516093783735992E-4</v>
      </c>
      <c r="G223" s="29">
        <f ca="1"/>
        <v>2.2578748580629959E-4</v>
      </c>
      <c r="H223" s="29">
        <f t="array" aca="1" ref="H223:I223" ca="1">TRANSPOSE(MMULT(OFFSET('Useful matrices &amp; checks'!$Y$6,UsefulSeries!$O214,0):OFFSET('Useful matrices &amp; checks'!$Z$7,UsefulSeries!$O214,0),OFFSET('SS Taylor expansion'!$AH$6,UsefulSeries!$O214,0):OFFSET('SS Taylor expansion'!$AH$7,UsefulSeries!$O214,0)))+TRANSPOSE(MMULT(OFFSET('Useful matrices &amp; checks'!$AC$6,UsefulSeries!$O214,0):OFFSET('Useful matrices &amp; checks'!$AD$7,UsefulSeries!$O214,0),TRANSPOSE(H222:I222)))</f>
        <v>1.6055344232160455E-4</v>
      </c>
      <c r="I223" s="29">
        <f ca="1"/>
        <v>-4.9230774241920882E-5</v>
      </c>
      <c r="J223" s="29">
        <f t="array" aca="1" ref="J223:K223" ca="1">TRANSPOSE(MMULT(OFFSET('Useful matrices &amp; checks'!$Y$6,UsefulSeries!$O214,0):OFFSET('Useful matrices &amp; checks'!$Z$7,UsefulSeries!$O214,0),OFFSET('SS Taylor expansion'!$AI$6,UsefulSeries!$O214,0):OFFSET('SS Taylor expansion'!$AI$7,UsefulSeries!$O214,0)))+TRANSPOSE(MMULT(OFFSET('Useful matrices &amp; checks'!$AC$6,UsefulSeries!$O214,0):OFFSET('Useful matrices &amp; checks'!$AD$7,UsefulSeries!$O214,0),TRANSPOSE(J222:K222)))</f>
        <v>-7.578571351624636E-4</v>
      </c>
      <c r="K223" s="29">
        <f ca="1"/>
        <v>4.3011282964087151E-5</v>
      </c>
      <c r="L223" s="29">
        <f t="array" aca="1" ref="L223:M223" ca="1">TRANSPOSE(MMULT(OFFSET('Useful matrices &amp; checks'!$Y$6,UsefulSeries!$O214,0):OFFSET('Useful matrices &amp; checks'!$Z$7,UsefulSeries!$O214,0),OFFSET('SS Taylor expansion'!$AJ$6,UsefulSeries!$O214,0):OFFSET('SS Taylor expansion'!$AJ$7,UsefulSeries!$O214,0)))+TRANSPOSE(MMULT(OFFSET('Useful matrices &amp; checks'!$AC$6,UsefulSeries!$O214,0):OFFSET('Useful matrices &amp; checks'!$AD$7,UsefulSeries!$O214,0),TRANSPOSE(L222:M222)))</f>
        <v>-3.4563261563149832E-4</v>
      </c>
      <c r="M223" s="29">
        <f ca="1"/>
        <v>1.9187656483459381E-5</v>
      </c>
      <c r="N223" s="39">
        <f t="array" aca="1" ref="N223:O223" ca="1">TRANSPOSE(MMULT(OFFSET('Useful matrices &amp; checks'!$AC$6,UsefulSeries!$O214,0):OFFSET('Useful matrices &amp; checks'!$AD$7,UsefulSeries!$O214,0),TRANSPOSE(N222:O222)))</f>
        <v>1.66980793073228E-9</v>
      </c>
      <c r="O223" s="39">
        <f ca="1"/>
        <v>-3.3257462669571407E-11</v>
      </c>
      <c r="P223" s="39">
        <f t="shared" ca="1" si="11"/>
        <v>-3.8014738925425936E-4</v>
      </c>
      <c r="Q223" s="39">
        <f t="shared" ca="1" si="12"/>
        <v>-1.7705612466724897E-4</v>
      </c>
      <c r="R223" s="29"/>
      <c r="S223" s="29">
        <f>'Flow probs &amp; rates'!E216-'Flow probs &amp; rates'!E215</f>
        <v>-1.9671892354976572E-3</v>
      </c>
      <c r="T223" s="29">
        <f>'Flow probs &amp; rates'!F216-'Flow probs &amp; rates'!F215</f>
        <v>2.5424082501560377E-4</v>
      </c>
      <c r="U223" s="29">
        <f>'Flow probs &amp; rates'!H216-'Flow probs &amp; rates'!H215</f>
        <v>9.791048440488323E-4</v>
      </c>
      <c r="V223" s="29"/>
      <c r="W223" s="29">
        <f ca="1">(1-'Flow probs &amp; rates'!$H215)*'Output - Variance decomp.'!C223/('Flow probs &amp; rates'!$E215+'Flow probs &amp; rates'!$F215)-'Flow probs &amp; rates'!$H215*'Output - Variance decomp.'!B223/('Flow probs &amp; rates'!$E215+'Flow probs &amp; rates'!$F215)</f>
        <v>2.1799492846821884E-4</v>
      </c>
      <c r="X223" s="29">
        <f ca="1">(1-'Flow probs &amp; rates'!$H215)*'Output - Variance decomp.'!E223/('Flow probs &amp; rates'!$E215+'Flow probs &amp; rates'!$F215)-'Flow probs &amp; rates'!$H215*'Output - Variance decomp.'!D223/('Flow probs &amp; rates'!$E215+'Flow probs &amp; rates'!$F215)</f>
        <v>8.5608380589299643E-5</v>
      </c>
      <c r="Y223" s="29">
        <f ca="1">(1-'Flow probs &amp; rates'!$H215)*'Output - Variance decomp.'!G223/('Flow probs &amp; rates'!$E215+'Flow probs &amp; rates'!$F215)-'Flow probs &amp; rates'!$H215*'Output - Variance decomp.'!F223/('Flow probs &amp; rates'!$E215+'Flow probs &amp; rates'!$F215)</f>
        <v>3.4635483087811571E-4</v>
      </c>
      <c r="Z223" s="29">
        <f ca="1">(1-'Flow probs &amp; rates'!$H215)*'Output - Variance decomp.'!I223/('Flow probs &amp; rates'!$E215+'Flow probs &amp; rates'!$F215)-'Flow probs &amp; rates'!$H215*'Output - Variance decomp.'!H223/('Flow probs &amp; rates'!$E215+'Flow probs &amp; rates'!$F215)</f>
        <v>-8.2527577371542196E-5</v>
      </c>
      <c r="AA223" s="29">
        <f ca="1">(1-'Flow probs &amp; rates'!$H215)*'Output - Variance decomp.'!K223/('Flow probs &amp; rates'!$E215+'Flow probs &amp; rates'!$F215)-'Flow probs &amp; rates'!$H215*'Output - Variance decomp.'!J223/('Flow probs &amp; rates'!$E215+'Flow probs &amp; rates'!$F215)</f>
        <v>1.1609781525341653E-4</v>
      </c>
      <c r="AB223" s="29">
        <f ca="1">(1-'Flow probs &amp; rates'!$H215)*'Output - Variance decomp.'!M223/('Flow probs &amp; rates'!$E215+'Flow probs &amp; rates'!$F215)-'Flow probs &amp; rates'!$H215*'Output - Variance decomp.'!L223/('Flow probs &amp; rates'!$E215+'Flow probs &amp; rates'!$F215)</f>
        <v>5.2329737357855553E-5</v>
      </c>
      <c r="AC223" s="29">
        <f ca="1">(1-'Flow probs &amp; rates'!$H215)*'Output - Variance decomp.'!O223/('Flow probs &amp; rates'!$E215+'Flow probs &amp; rates'!$F215)-'Flow probs &amp; rates'!$H215*'Output - Variance decomp.'!N223/('Flow probs &amp; rates'!$E215+'Flow probs &amp; rates'!$F215)</f>
        <v>-1.6697955254826666E-10</v>
      </c>
      <c r="AD223" s="29">
        <f t="shared" ca="1" si="10"/>
        <v>2.4324689585302069E-4</v>
      </c>
    </row>
    <row r="224" spans="1:30" x14ac:dyDescent="0.35">
      <c r="A224" s="2" t="s">
        <v>272</v>
      </c>
      <c r="B224" s="29">
        <f t="array" aca="1" ref="B224:C224" ca="1">TRANSPOSE(MMULT(OFFSET('Useful matrices &amp; checks'!$Y$6,UsefulSeries!$O215,0):OFFSET('Useful matrices &amp; checks'!$Z$7,UsefulSeries!$O215,0),OFFSET('SS Taylor expansion'!$AE$6,UsefulSeries!$O215,0):OFFSET('SS Taylor expansion'!$AE$7,UsefulSeries!$O215,0)))+TRANSPOSE(MMULT(OFFSET('Useful matrices &amp; checks'!$AC$6,UsefulSeries!$O215,0):OFFSET('Useful matrices &amp; checks'!$AD$7,UsefulSeries!$O215,0),TRANSPOSE(B223:C223)))</f>
        <v>5.8407239231371216E-4</v>
      </c>
      <c r="C224" s="29">
        <f ca="1"/>
        <v>-4.2746613386587958E-4</v>
      </c>
      <c r="D224" s="29">
        <f t="array" aca="1" ref="D224:E224" ca="1">TRANSPOSE(MMULT(OFFSET('Useful matrices &amp; checks'!$Y$6,UsefulSeries!$O215,0):OFFSET('Useful matrices &amp; checks'!$Z$7,UsefulSeries!$O215,0),OFFSET('SS Taylor expansion'!$AF$6,UsefulSeries!$O215,0):OFFSET('SS Taylor expansion'!$AF$7,UsefulSeries!$O215,0)))+TRANSPOSE(MMULT(OFFSET('Useful matrices &amp; checks'!$AC$6,UsefulSeries!$O215,0):OFFSET('Useful matrices &amp; checks'!$AD$7,UsefulSeries!$O215,0),TRANSPOSE(D223:E223)))</f>
        <v>1.4604337648330887E-3</v>
      </c>
      <c r="E224" s="29">
        <f ca="1"/>
        <v>7.2924114106931134E-5</v>
      </c>
      <c r="F224" s="29">
        <f t="array" aca="1" ref="F224:G224" ca="1">TRANSPOSE(MMULT(OFFSET('Useful matrices &amp; checks'!$Y$6,UsefulSeries!$O215,0):OFFSET('Useful matrices &amp; checks'!$Z$7,UsefulSeries!$O215,0),OFFSET('SS Taylor expansion'!$AG$6,UsefulSeries!$O215,0):OFFSET('SS Taylor expansion'!$AG$7,UsefulSeries!$O215,0)))+TRANSPOSE(MMULT(OFFSET('Useful matrices &amp; checks'!$AC$6,UsefulSeries!$O215,0):OFFSET('Useful matrices &amp; checks'!$AD$7,UsefulSeries!$O215,0),TRANSPOSE(F223:G223)))</f>
        <v>2.6515971550426044E-4</v>
      </c>
      <c r="G224" s="29">
        <f ca="1"/>
        <v>-2.977262897891509E-4</v>
      </c>
      <c r="H224" s="29">
        <f t="array" aca="1" ref="H224:I224" ca="1">TRANSPOSE(MMULT(OFFSET('Useful matrices &amp; checks'!$Y$6,UsefulSeries!$O215,0):OFFSET('Useful matrices &amp; checks'!$Z$7,UsefulSeries!$O215,0),OFFSET('SS Taylor expansion'!$AH$6,UsefulSeries!$O215,0):OFFSET('SS Taylor expansion'!$AH$7,UsefulSeries!$O215,0)))+TRANSPOSE(MMULT(OFFSET('Useful matrices &amp; checks'!$AC$6,UsefulSeries!$O215,0):OFFSET('Useful matrices &amp; checks'!$AD$7,UsefulSeries!$O215,0),TRANSPOSE(H223:I223)))</f>
        <v>2.0693967671097112E-4</v>
      </c>
      <c r="I224" s="29">
        <f ca="1"/>
        <v>5.3319811382594284E-4</v>
      </c>
      <c r="J224" s="29">
        <f t="array" aca="1" ref="J224:K224" ca="1">TRANSPOSE(MMULT(OFFSET('Useful matrices &amp; checks'!$Y$6,UsefulSeries!$O215,0):OFFSET('Useful matrices &amp; checks'!$Z$7,UsefulSeries!$O215,0),OFFSET('SS Taylor expansion'!$AI$6,UsefulSeries!$O215,0):OFFSET('SS Taylor expansion'!$AI$7,UsefulSeries!$O215,0)))+TRANSPOSE(MMULT(OFFSET('Useful matrices &amp; checks'!$AC$6,UsefulSeries!$O215,0):OFFSET('Useful matrices &amp; checks'!$AD$7,UsefulSeries!$O215,0),TRANSPOSE(J223:K223)))</f>
        <v>3.2273730331551249E-4</v>
      </c>
      <c r="K224" s="29">
        <f ca="1"/>
        <v>3.7713227568476808E-5</v>
      </c>
      <c r="L224" s="29">
        <f t="array" aca="1" ref="L224:M224" ca="1">TRANSPOSE(MMULT(OFFSET('Useful matrices &amp; checks'!$Y$6,UsefulSeries!$O215,0):OFFSET('Useful matrices &amp; checks'!$Z$7,UsefulSeries!$O215,0),OFFSET('SS Taylor expansion'!$AJ$6,UsefulSeries!$O215,0):OFFSET('SS Taylor expansion'!$AJ$7,UsefulSeries!$O215,0)))+TRANSPOSE(MMULT(OFFSET('Useful matrices &amp; checks'!$AC$6,UsefulSeries!$O215,0):OFFSET('Useful matrices &amp; checks'!$AD$7,UsefulSeries!$O215,0),TRANSPOSE(L223:M223)))</f>
        <v>-2.8178176963525585E-4</v>
      </c>
      <c r="M224" s="29">
        <f ca="1"/>
        <v>3.4702780655116935E-4</v>
      </c>
      <c r="N224" s="39">
        <f t="array" aca="1" ref="N224:O224" ca="1">TRANSPOSE(MMULT(OFFSET('Useful matrices &amp; checks'!$AC$6,UsefulSeries!$O215,0):OFFSET('Useful matrices &amp; checks'!$AD$7,UsefulSeries!$O215,0),TRANSPOSE(N223:O223)))</f>
        <v>1.5675188772946154E-9</v>
      </c>
      <c r="O224" s="39">
        <f ca="1"/>
        <v>2.5549031261186335E-11</v>
      </c>
      <c r="P224" s="39">
        <f t="shared" ca="1" si="11"/>
        <v>-3.7720538233187246E-4</v>
      </c>
      <c r="Q224" s="39">
        <f t="shared" ca="1" si="12"/>
        <v>-2.8283012371688513E-4</v>
      </c>
      <c r="R224" s="29"/>
      <c r="S224" s="29">
        <f>'Flow probs &amp; rates'!E217-'Flow probs &amp; rates'!E216</f>
        <v>2.1803572682292938E-3</v>
      </c>
      <c r="T224" s="29">
        <f>'Flow probs &amp; rates'!F217-'Flow probs &amp; rates'!F216</f>
        <v>-1.7159259770364171E-5</v>
      </c>
      <c r="U224" s="29">
        <f>'Flow probs &amp; rates'!H217-'Flow probs &amp; rates'!H216</f>
        <v>8.7863042860540641E-4</v>
      </c>
      <c r="V224" s="29"/>
      <c r="W224" s="29">
        <f ca="1">(1-'Flow probs &amp; rates'!$H216)*'Output - Variance decomp.'!C224/('Flow probs &amp; rates'!$E216+'Flow probs &amp; rates'!$F216)-'Flow probs &amp; rates'!$H216*'Output - Variance decomp.'!B224/('Flow probs &amp; rates'!$E216+'Flow probs &amp; rates'!$F216)</f>
        <v>-6.608232757980046E-4</v>
      </c>
      <c r="X224" s="29">
        <f ca="1">(1-'Flow probs &amp; rates'!$H216)*'Output - Variance decomp.'!E224/('Flow probs &amp; rates'!$E216+'Flow probs &amp; rates'!$F216)-'Flow probs &amp; rates'!$H216*'Output - Variance decomp.'!D224/('Flow probs &amp; rates'!$E216+'Flow probs &amp; rates'!$F216)</f>
        <v>-1.0137955609650589E-6</v>
      </c>
      <c r="Y224" s="29">
        <f ca="1">(1-'Flow probs &amp; rates'!$H216)*'Output - Variance decomp.'!G224/('Flow probs &amp; rates'!$E216+'Flow probs &amp; rates'!$F216)-'Flow probs &amp; rates'!$H216*'Output - Variance decomp.'!F224/('Flow probs &amp; rates'!$E216+'Flow probs &amp; rates'!$F216)</f>
        <v>-4.4993010069344026E-4</v>
      </c>
      <c r="Z224" s="29">
        <f ca="1">(1-'Flow probs &amp; rates'!$H216)*'Output - Variance decomp.'!I224/('Flow probs &amp; rates'!$E216+'Flow probs &amp; rates'!$F216)-'Flow probs &amp; rates'!$H216*'Output - Variance decomp.'!H224/('Flow probs &amp; rates'!$E216+'Flow probs &amp; rates'!$F216)</f>
        <v>7.5606769172016446E-4</v>
      </c>
      <c r="AA224" s="29">
        <f ca="1">(1-'Flow probs &amp; rates'!$H216)*'Output - Variance decomp.'!K224/('Flow probs &amp; rates'!$E216+'Flow probs &amp; rates'!$F216)-'Flow probs &amp; rates'!$H216*'Output - Variance decomp.'!J224/('Flow probs &amp; rates'!$E216+'Flow probs &amp; rates'!$F216)</f>
        <v>3.1012702610328039E-5</v>
      </c>
      <c r="AB224" s="29">
        <f ca="1">(1-'Flow probs &amp; rates'!$H216)*'Output - Variance decomp.'!M224/('Flow probs &amp; rates'!$E216+'Flow probs &amp; rates'!$F216)-'Flow probs &amp; rates'!$H216*'Output - Variance decomp.'!L224/('Flow probs &amp; rates'!$E216+'Flow probs &amp; rates'!$F216)</f>
        <v>5.2244605042313234E-4</v>
      </c>
      <c r="AC224" s="29">
        <f ca="1">(1-'Flow probs &amp; rates'!$H216)*'Output - Variance decomp.'!O224/('Flow probs &amp; rates'!$E216+'Flow probs &amp; rates'!$F216)-'Flow probs &amp; rates'!$H216*'Output - Variance decomp.'!N224/('Flow probs &amp; rates'!$E216+'Flow probs &amp; rates'!$F216)</f>
        <v>-7.7339394842248483E-11</v>
      </c>
      <c r="AD224" s="29">
        <f t="shared" ca="1" si="10"/>
        <v>6.8087123324358633E-4</v>
      </c>
    </row>
    <row r="225" spans="1:30" x14ac:dyDescent="0.35">
      <c r="A225" s="2" t="s">
        <v>273</v>
      </c>
      <c r="B225" s="29">
        <f t="array" aca="1" ref="B225:C225" ca="1">TRANSPOSE(MMULT(OFFSET('Useful matrices &amp; checks'!$Y$6,UsefulSeries!$O216,0):OFFSET('Useful matrices &amp; checks'!$Z$7,UsefulSeries!$O216,0),OFFSET('SS Taylor expansion'!$AE$6,UsefulSeries!$O216,0):OFFSET('SS Taylor expansion'!$AE$7,UsefulSeries!$O216,0)))+TRANSPOSE(MMULT(OFFSET('Useful matrices &amp; checks'!$AC$6,UsefulSeries!$O216,0):OFFSET('Useful matrices &amp; checks'!$AD$7,UsefulSeries!$O216,0),TRANSPOSE(B224:C224)))</f>
        <v>-4.7185757853878573E-4</v>
      </c>
      <c r="C225" s="29">
        <f ca="1"/>
        <v>5.997724883644223E-4</v>
      </c>
      <c r="D225" s="29">
        <f t="array" aca="1" ref="D225:E225" ca="1">TRANSPOSE(MMULT(OFFSET('Useful matrices &amp; checks'!$Y$6,UsefulSeries!$O216,0):OFFSET('Useful matrices &amp; checks'!$Z$7,UsefulSeries!$O216,0),OFFSET('SS Taylor expansion'!$AF$6,UsefulSeries!$O216,0):OFFSET('SS Taylor expansion'!$AF$7,UsefulSeries!$O216,0)))+TRANSPOSE(MMULT(OFFSET('Useful matrices &amp; checks'!$AC$6,UsefulSeries!$O216,0):OFFSET('Useful matrices &amp; checks'!$AD$7,UsefulSeries!$O216,0),TRANSPOSE(D224:E224)))</f>
        <v>4.4294591931904573E-4</v>
      </c>
      <c r="E225" s="29">
        <f ca="1"/>
        <v>2.6619013222032881E-5</v>
      </c>
      <c r="F225" s="29">
        <f t="array" aca="1" ref="F225:G225" ca="1">TRANSPOSE(MMULT(OFFSET('Useful matrices &amp; checks'!$Y$6,UsefulSeries!$O216,0):OFFSET('Useful matrices &amp; checks'!$Z$7,UsefulSeries!$O216,0),OFFSET('SS Taylor expansion'!$AG$6,UsefulSeries!$O216,0):OFFSET('SS Taylor expansion'!$AG$7,UsefulSeries!$O216,0)))+TRANSPOSE(MMULT(OFFSET('Useful matrices &amp; checks'!$AC$6,UsefulSeries!$O216,0):OFFSET('Useful matrices &amp; checks'!$AD$7,UsefulSeries!$O216,0),TRANSPOSE(F224:G224)))</f>
        <v>-7.7980644651339589E-4</v>
      </c>
      <c r="G225" s="29">
        <f ca="1"/>
        <v>7.1720819605524116E-4</v>
      </c>
      <c r="H225" s="29">
        <f t="array" aca="1" ref="H225:I225" ca="1">TRANSPOSE(MMULT(OFFSET('Useful matrices &amp; checks'!$Y$6,UsefulSeries!$O216,0):OFFSET('Useful matrices &amp; checks'!$Z$7,UsefulSeries!$O216,0),OFFSET('SS Taylor expansion'!$AH$6,UsefulSeries!$O216,0):OFFSET('SS Taylor expansion'!$AH$7,UsefulSeries!$O216,0)))+TRANSPOSE(MMULT(OFFSET('Useful matrices &amp; checks'!$AC$6,UsefulSeries!$O216,0):OFFSET('Useful matrices &amp; checks'!$AD$7,UsefulSeries!$O216,0),TRANSPOSE(H224:I224)))</f>
        <v>3.2023857266339439E-4</v>
      </c>
      <c r="I225" s="29">
        <f ca="1"/>
        <v>2.6353723842574366E-4</v>
      </c>
      <c r="J225" s="29">
        <f t="array" aca="1" ref="J225:K225" ca="1">TRANSPOSE(MMULT(OFFSET('Useful matrices &amp; checks'!$Y$6,UsefulSeries!$O216,0):OFFSET('Useful matrices &amp; checks'!$Z$7,UsefulSeries!$O216,0),OFFSET('SS Taylor expansion'!$AI$6,UsefulSeries!$O216,0):OFFSET('SS Taylor expansion'!$AI$7,UsefulSeries!$O216,0)))+TRANSPOSE(MMULT(OFFSET('Useful matrices &amp; checks'!$AC$6,UsefulSeries!$O216,0):OFFSET('Useful matrices &amp; checks'!$AD$7,UsefulSeries!$O216,0),TRANSPOSE(J224:K224)))</f>
        <v>-7.9207251594534483E-4</v>
      </c>
      <c r="K225" s="29">
        <f ca="1"/>
        <v>3.5916465374252494E-5</v>
      </c>
      <c r="L225" s="29">
        <f t="array" aca="1" ref="L225:M225" ca="1">TRANSPOSE(MMULT(OFFSET('Useful matrices &amp; checks'!$Y$6,UsefulSeries!$O216,0):OFFSET('Useful matrices &amp; checks'!$Z$7,UsefulSeries!$O216,0),OFFSET('SS Taylor expansion'!$AJ$6,UsefulSeries!$O216,0):OFFSET('SS Taylor expansion'!$AJ$7,UsefulSeries!$O216,0)))+TRANSPOSE(MMULT(OFFSET('Useful matrices &amp; checks'!$AC$6,UsefulSeries!$O216,0):OFFSET('Useful matrices &amp; checks'!$AD$7,UsefulSeries!$O216,0),TRANSPOSE(L224:M224)))</f>
        <v>-1.7723909760418934E-4</v>
      </c>
      <c r="M225" s="29">
        <f ca="1"/>
        <v>1.942719323570332E-4</v>
      </c>
      <c r="N225" s="39">
        <f t="array" aca="1" ref="N225:O225" ca="1">TRANSPOSE(MMULT(OFFSET('Useful matrices &amp; checks'!$AC$6,UsefulSeries!$O216,0):OFFSET('Useful matrices &amp; checks'!$AD$7,UsefulSeries!$O216,0),TRANSPOSE(N224:O224)))</f>
        <v>1.4687675482503696E-9</v>
      </c>
      <c r="O225" s="39">
        <f ca="1"/>
        <v>-2.072344943543745E-11</v>
      </c>
      <c r="P225" s="39">
        <f t="shared" ca="1" si="11"/>
        <v>-5.0627829376845973E-4</v>
      </c>
      <c r="Q225" s="39">
        <f t="shared" ca="1" si="12"/>
        <v>-1.2908485798067228E-4</v>
      </c>
      <c r="R225" s="29"/>
      <c r="S225" s="29">
        <f>'Flow probs &amp; rates'!E218-'Flow probs &amp; rates'!E217</f>
        <v>-1.964067971620187E-3</v>
      </c>
      <c r="T225" s="29">
        <f>'Flow probs &amp; rates'!F218-'Flow probs &amp; rates'!F217</f>
        <v>1.7082404550946041E-3</v>
      </c>
      <c r="U225" s="29">
        <f>'Flow probs &amp; rates'!H218-'Flow probs &amp; rates'!H217</f>
        <v>5.7598607256157536E-4</v>
      </c>
      <c r="V225" s="29"/>
      <c r="W225" s="29">
        <f ca="1">(1-'Flow probs &amp; rates'!$H217)*'Output - Variance decomp.'!C225/('Flow probs &amp; rates'!$E217+'Flow probs &amp; rates'!$F217)-'Flow probs &amp; rates'!$H217*'Output - Variance decomp.'!B225/('Flow probs &amp; rates'!$E217+'Flow probs &amp; rates'!$F217)</f>
        <v>8.9872123150353911E-4</v>
      </c>
      <c r="X225" s="29">
        <f ca="1">(1-'Flow probs &amp; rates'!$H217)*'Output - Variance decomp.'!E225/('Flow probs &amp; rates'!$E217+'Flow probs &amp; rates'!$F217)-'Flow probs &amp; rates'!$H217*'Output - Variance decomp.'!D225/('Flow probs &amp; rates'!$E217+'Flow probs &amp; rates'!$F217)</f>
        <v>5.5576487898454979E-6</v>
      </c>
      <c r="Y225" s="29">
        <f ca="1">(1-'Flow probs &amp; rates'!$H217)*'Output - Variance decomp.'!G225/('Flow probs &amp; rates'!$E217+'Flow probs &amp; rates'!$F217)-'Flow probs &amp; rates'!$H217*'Output - Variance decomp.'!F225/('Flow probs &amp; rates'!$E217+'Flow probs &amp; rates'!$F217)</f>
        <v>1.0906433190233311E-3</v>
      </c>
      <c r="Z225" s="29">
        <f ca="1">(1-'Flow probs &amp; rates'!$H217)*'Output - Variance decomp.'!I225/('Flow probs &amp; rates'!$E217+'Flow probs &amp; rates'!$F217)-'Flow probs &amp; rates'!$H217*'Output - Variance decomp.'!H225/('Flow probs &amp; rates'!$E217+'Flow probs &amp; rates'!$F217)</f>
        <v>3.5585192192031599E-4</v>
      </c>
      <c r="AA225" s="29">
        <f ca="1">(1-'Flow probs &amp; rates'!$H217)*'Output - Variance decomp.'!K225/('Flow probs &amp; rates'!$E217+'Flow probs &amp; rates'!$F217)-'Flow probs &amp; rates'!$H217*'Output - Variance decomp.'!J225/('Flow probs &amp; rates'!$E217+'Flow probs &amp; rates'!$F217)</f>
        <v>1.1034351854137178E-4</v>
      </c>
      <c r="AB225" s="29">
        <f ca="1">(1-'Flow probs &amp; rates'!$H217)*'Output - Variance decomp.'!M225/('Flow probs &amp; rates'!$E217+'Flow probs &amp; rates'!$F217)-'Flow probs &amp; rates'!$H217*'Output - Variance decomp.'!L225/('Flow probs &amp; rates'!$E217+'Flow probs &amp; rates'!$F217)</f>
        <v>2.9290991567794373E-4</v>
      </c>
      <c r="AC225" s="29">
        <f ca="1">(1-'Flow probs &amp; rates'!$H217)*'Output - Variance decomp.'!O225/('Flow probs &amp; rates'!$E217+'Flow probs &amp; rates'!$F217)-'Flow probs &amp; rates'!$H217*'Output - Variance decomp.'!N225/('Flow probs &amp; rates'!$E217+'Flow probs &amp; rates'!$F217)</f>
        <v>-1.3854000071093624E-10</v>
      </c>
      <c r="AD225" s="29">
        <f t="shared" ca="1" si="10"/>
        <v>-2.1780413443547712E-3</v>
      </c>
    </row>
    <row r="226" spans="1:30" x14ac:dyDescent="0.35">
      <c r="A226" s="2" t="s">
        <v>274</v>
      </c>
      <c r="B226" s="29">
        <f t="array" aca="1" ref="B226:C226" ca="1">TRANSPOSE(MMULT(OFFSET('Useful matrices &amp; checks'!$Y$6,UsefulSeries!$O217,0):OFFSET('Useful matrices &amp; checks'!$Z$7,UsefulSeries!$O217,0),OFFSET('SS Taylor expansion'!$AE$6,UsefulSeries!$O217,0):OFFSET('SS Taylor expansion'!$AE$7,UsefulSeries!$O217,0)))+TRANSPOSE(MMULT(OFFSET('Useful matrices &amp; checks'!$AC$6,UsefulSeries!$O217,0):OFFSET('Useful matrices &amp; checks'!$AD$7,UsefulSeries!$O217,0),TRANSPOSE(B225:C225)))</f>
        <v>1.4746562299068416E-5</v>
      </c>
      <c r="C226" s="29">
        <f ca="1"/>
        <v>5.7754136492739613E-5</v>
      </c>
      <c r="D226" s="29">
        <f t="array" aca="1" ref="D226:E226" ca="1">TRANSPOSE(MMULT(OFFSET('Useful matrices &amp; checks'!$Y$6,UsefulSeries!$O217,0):OFFSET('Useful matrices &amp; checks'!$Z$7,UsefulSeries!$O217,0),OFFSET('SS Taylor expansion'!$AF$6,UsefulSeries!$O217,0):OFFSET('SS Taylor expansion'!$AF$7,UsefulSeries!$O217,0)))+TRANSPOSE(MMULT(OFFSET('Useful matrices &amp; checks'!$AC$6,UsefulSeries!$O217,0):OFFSET('Useful matrices &amp; checks'!$AD$7,UsefulSeries!$O217,0),TRANSPOSE(D225:E225)))</f>
        <v>1.7470607985364166E-3</v>
      </c>
      <c r="E226" s="29">
        <f ca="1"/>
        <v>4.4288144375784338E-5</v>
      </c>
      <c r="F226" s="29">
        <f t="array" aca="1" ref="F226:G226" ca="1">TRANSPOSE(MMULT(OFFSET('Useful matrices &amp; checks'!$Y$6,UsefulSeries!$O217,0):OFFSET('Useful matrices &amp; checks'!$Z$7,UsefulSeries!$O217,0),OFFSET('SS Taylor expansion'!$AG$6,UsefulSeries!$O217,0):OFFSET('SS Taylor expansion'!$AG$7,UsefulSeries!$O217,0)))+TRANSPOSE(MMULT(OFFSET('Useful matrices &amp; checks'!$AC$6,UsefulSeries!$O217,0):OFFSET('Useful matrices &amp; checks'!$AD$7,UsefulSeries!$O217,0),TRANSPOSE(F225:G225)))</f>
        <v>1.3913614075956036E-4</v>
      </c>
      <c r="G226" s="29">
        <f ca="1"/>
        <v>-2.3551992297135929E-4</v>
      </c>
      <c r="H226" s="29">
        <f t="array" aca="1" ref="H226:I226" ca="1">TRANSPOSE(MMULT(OFFSET('Useful matrices &amp; checks'!$Y$6,UsefulSeries!$O217,0):OFFSET('Useful matrices &amp; checks'!$Z$7,UsefulSeries!$O217,0),OFFSET('SS Taylor expansion'!$AH$6,UsefulSeries!$O217,0):OFFSET('SS Taylor expansion'!$AH$7,UsefulSeries!$O217,0)))+TRANSPOSE(MMULT(OFFSET('Useful matrices &amp; checks'!$AC$6,UsefulSeries!$O217,0):OFFSET('Useful matrices &amp; checks'!$AD$7,UsefulSeries!$O217,0),TRANSPOSE(H225:I225)))</f>
        <v>3.4408754833066926E-4</v>
      </c>
      <c r="I226" s="29">
        <f ca="1"/>
        <v>1.429049151024231E-5</v>
      </c>
      <c r="J226" s="29">
        <f t="array" aca="1" ref="J226:K226" ca="1">TRANSPOSE(MMULT(OFFSET('Useful matrices &amp; checks'!$Y$6,UsefulSeries!$O217,0):OFFSET('Useful matrices &amp; checks'!$Z$7,UsefulSeries!$O217,0),OFFSET('SS Taylor expansion'!$AI$6,UsefulSeries!$O217,0):OFFSET('SS Taylor expansion'!$AI$7,UsefulSeries!$O217,0)))+TRANSPOSE(MMULT(OFFSET('Useful matrices &amp; checks'!$AC$6,UsefulSeries!$O217,0):OFFSET('Useful matrices &amp; checks'!$AD$7,UsefulSeries!$O217,0),TRANSPOSE(J225:K225)))</f>
        <v>3.0545923797593269E-4</v>
      </c>
      <c r="K226" s="29">
        <f ca="1"/>
        <v>3.0392420859697247E-5</v>
      </c>
      <c r="L226" s="29">
        <f t="array" aca="1" ref="L226:M226" ca="1">TRANSPOSE(MMULT(OFFSET('Useful matrices &amp; checks'!$Y$6,UsefulSeries!$O217,0):OFFSET('Useful matrices &amp; checks'!$Z$7,UsefulSeries!$O217,0),OFFSET('SS Taylor expansion'!$AJ$6,UsefulSeries!$O217,0):OFFSET('SS Taylor expansion'!$AJ$7,UsefulSeries!$O217,0)))+TRANSPOSE(MMULT(OFFSET('Useful matrices &amp; checks'!$AC$6,UsefulSeries!$O217,0):OFFSET('Useful matrices &amp; checks'!$AD$7,UsefulSeries!$O217,0),TRANSPOSE(L225:M225)))</f>
        <v>-9.3845550232798486E-5</v>
      </c>
      <c r="M226" s="29">
        <f ca="1"/>
        <v>4.7101783972661155E-4</v>
      </c>
      <c r="N226" s="39">
        <f t="array" aca="1" ref="N226:O226" ca="1">TRANSPOSE(MMULT(OFFSET('Useful matrices &amp; checks'!$AC$6,UsefulSeries!$O217,0):OFFSET('Useful matrices &amp; checks'!$AD$7,UsefulSeries!$O217,0),TRANSPOSE(N225:O225)))</f>
        <v>1.4215245189288486E-9</v>
      </c>
      <c r="O226" s="39">
        <f ca="1"/>
        <v>5.5358370743814687E-12</v>
      </c>
      <c r="P226" s="39">
        <f t="shared" ca="1" si="11"/>
        <v>-5.5159355257870216E-4</v>
      </c>
      <c r="Q226" s="39">
        <f t="shared" ca="1" si="12"/>
        <v>-1.3429032570702671E-4</v>
      </c>
      <c r="R226" s="29"/>
      <c r="S226" s="29">
        <f>'Flow probs &amp; rates'!E219-'Flow probs &amp; rates'!E218</f>
        <v>1.9050526066146656E-3</v>
      </c>
      <c r="T226" s="29">
        <f>'Flow probs &amp; rates'!F219-'Flow probs &amp; rates'!F218</f>
        <v>2.4793278982252615E-4</v>
      </c>
      <c r="U226" s="29">
        <f>'Flow probs &amp; rates'!H219-'Flow probs &amp; rates'!H218</f>
        <v>3.8450011836926867E-4</v>
      </c>
      <c r="V226" s="29"/>
      <c r="W226" s="29">
        <f ca="1">(1-'Flow probs &amp; rates'!$H218)*'Output - Variance decomp.'!C226/('Flow probs &amp; rates'!$E218+'Flow probs &amp; rates'!$F218)-'Flow probs &amp; rates'!$H218*'Output - Variance decomp.'!B226/('Flow probs &amp; rates'!$E218+'Flow probs &amp; rates'!$F218)</f>
        <v>8.2055713617608337E-5</v>
      </c>
      <c r="X226" s="29">
        <f ca="1">(1-'Flow probs &amp; rates'!$H218)*'Output - Variance decomp.'!E226/('Flow probs &amp; rates'!$E218+'Flow probs &amp; rates'!$F218)-'Flow probs &amp; rates'!$H218*'Output - Variance decomp.'!D226/('Flow probs &amp; rates'!$E218+'Flow probs &amp; rates'!$F218)</f>
        <v>-6.7092224918277607E-5</v>
      </c>
      <c r="Y226" s="29">
        <f ca="1">(1-'Flow probs &amp; rates'!$H218)*'Output - Variance decomp.'!G226/('Flow probs &amp; rates'!$E218+'Flow probs &amp; rates'!$F218)-'Flow probs &amp; rates'!$H218*'Output - Variance decomp.'!F226/('Flow probs &amp; rates'!$E218+'Flow probs &amp; rates'!$F218)</f>
        <v>-3.4954754585521109E-4</v>
      </c>
      <c r="Z226" s="29">
        <f ca="1">(1-'Flow probs &amp; rates'!$H218)*'Output - Variance decomp.'!I226/('Flow probs &amp; rates'!$E218+'Flow probs &amp; rates'!$F218)-'Flow probs &amp; rates'!$H218*'Output - Variance decomp.'!H226/('Flow probs &amp; rates'!$E218+'Flow probs &amp; rates'!$F218)</f>
        <v>-5.1968173993439192E-6</v>
      </c>
      <c r="AA226" s="29">
        <f ca="1">(1-'Flow probs &amp; rates'!$H218)*'Output - Variance decomp.'!K226/('Flow probs &amp; rates'!$E218+'Flow probs &amp; rates'!$F218)-'Flow probs &amp; rates'!$H218*'Output - Variance decomp.'!J226/('Flow probs &amp; rates'!$E218+'Flow probs &amp; rates'!$F218)</f>
        <v>2.0881819788922485E-5</v>
      </c>
      <c r="AB226" s="29">
        <f ca="1">(1-'Flow probs &amp; rates'!$H218)*'Output - Variance decomp.'!M226/('Flow probs &amp; rates'!$E218+'Flow probs &amp; rates'!$F218)-'Flow probs &amp; rates'!$H218*'Output - Variance decomp.'!L226/('Flow probs &amp; rates'!$E218+'Flow probs &amp; rates'!$F218)</f>
        <v>6.8524900244624186E-4</v>
      </c>
      <c r="AC226" s="29">
        <f ca="1">(1-'Flow probs &amp; rates'!$H218)*'Output - Variance decomp.'!O226/('Flow probs &amp; rates'!$E218+'Flow probs &amp; rates'!$F218)-'Flow probs &amp; rates'!$H218*'Output - Variance decomp.'!N226/('Flow probs &amp; rates'!$E218+'Flow probs &amp; rates'!$F218)</f>
        <v>-9.8507600263012417E-11</v>
      </c>
      <c r="AD226" s="29">
        <f t="shared" ca="1" si="10"/>
        <v>1.8150269196928834E-5</v>
      </c>
    </row>
    <row r="227" spans="1:30" x14ac:dyDescent="0.35">
      <c r="A227" s="2" t="s">
        <v>275</v>
      </c>
      <c r="B227" s="29">
        <f t="array" aca="1" ref="B227:C227" ca="1">TRANSPOSE(MMULT(OFFSET('Useful matrices &amp; checks'!$Y$6,UsefulSeries!$O218,0):OFFSET('Useful matrices &amp; checks'!$Z$7,UsefulSeries!$O218,0),OFFSET('SS Taylor expansion'!$AE$6,UsefulSeries!$O218,0):OFFSET('SS Taylor expansion'!$AE$7,UsefulSeries!$O218,0)))+TRANSPOSE(MMULT(OFFSET('Useful matrices &amp; checks'!$AC$6,UsefulSeries!$O218,0):OFFSET('Useful matrices &amp; checks'!$AD$7,UsefulSeries!$O218,0),TRANSPOSE(B226:C226)))</f>
        <v>-5.5883856458966439E-4</v>
      </c>
      <c r="C227" s="29">
        <f ca="1"/>
        <v>6.2184690335718139E-4</v>
      </c>
      <c r="D227" s="29">
        <f t="array" aca="1" ref="D227:E227" ca="1">TRANSPOSE(MMULT(OFFSET('Useful matrices &amp; checks'!$Y$6,UsefulSeries!$O218,0):OFFSET('Useful matrices &amp; checks'!$Z$7,UsefulSeries!$O218,0),OFFSET('SS Taylor expansion'!$AF$6,UsefulSeries!$O218,0):OFFSET('SS Taylor expansion'!$AF$7,UsefulSeries!$O218,0)))+TRANSPOSE(MMULT(OFFSET('Useful matrices &amp; checks'!$AC$6,UsefulSeries!$O218,0):OFFSET('Useful matrices &amp; checks'!$AD$7,UsefulSeries!$O218,0),TRANSPOSE(D226:E226)))</f>
        <v>4.6095710240414908E-4</v>
      </c>
      <c r="E227" s="29">
        <f ca="1"/>
        <v>-4.0299027685143066E-6</v>
      </c>
      <c r="F227" s="29">
        <f t="array" aca="1" ref="F227:G227" ca="1">TRANSPOSE(MMULT(OFFSET('Useful matrices &amp; checks'!$Y$6,UsefulSeries!$O218,0):OFFSET('Useful matrices &amp; checks'!$Z$7,UsefulSeries!$O218,0),OFFSET('SS Taylor expansion'!$AG$6,UsefulSeries!$O218,0):OFFSET('SS Taylor expansion'!$AG$7,UsefulSeries!$O218,0)))+TRANSPOSE(MMULT(OFFSET('Useful matrices &amp; checks'!$AC$6,UsefulSeries!$O218,0):OFFSET('Useful matrices &amp; checks'!$AD$7,UsefulSeries!$O218,0),TRANSPOSE(F226:G226)))</f>
        <v>3.974222378087816E-5</v>
      </c>
      <c r="G227" s="29">
        <f ca="1"/>
        <v>-1.0734141020334162E-4</v>
      </c>
      <c r="H227" s="29">
        <f t="array" aca="1" ref="H227:I227" ca="1">TRANSPOSE(MMULT(OFFSET('Useful matrices &amp; checks'!$Y$6,UsefulSeries!$O218,0):OFFSET('Useful matrices &amp; checks'!$Z$7,UsefulSeries!$O218,0),OFFSET('SS Taylor expansion'!$AH$6,UsefulSeries!$O218,0):OFFSET('SS Taylor expansion'!$AH$7,UsefulSeries!$O218,0)))+TRANSPOSE(MMULT(OFFSET('Useful matrices &amp; checks'!$AC$6,UsefulSeries!$O218,0):OFFSET('Useful matrices &amp; checks'!$AD$7,UsefulSeries!$O218,0),TRANSPOSE(H226:I226)))</f>
        <v>1.7447500474780252E-4</v>
      </c>
      <c r="I227" s="29">
        <f ca="1"/>
        <v>-1.0654194368597259E-3</v>
      </c>
      <c r="J227" s="29">
        <f t="array" aca="1" ref="J227:K227" ca="1">TRANSPOSE(MMULT(OFFSET('Useful matrices &amp; checks'!$Y$6,UsefulSeries!$O218,0):OFFSET('Useful matrices &amp; checks'!$Z$7,UsefulSeries!$O218,0),OFFSET('SS Taylor expansion'!$AI$6,UsefulSeries!$O218,0):OFFSET('SS Taylor expansion'!$AI$7,UsefulSeries!$O218,0)))+TRANSPOSE(MMULT(OFFSET('Useful matrices &amp; checks'!$AC$6,UsefulSeries!$O218,0):OFFSET('Useful matrices &amp; checks'!$AD$7,UsefulSeries!$O218,0),TRANSPOSE(J226:K226)))</f>
        <v>-9.3681502710301733E-4</v>
      </c>
      <c r="K227" s="29">
        <f ca="1"/>
        <v>6.7873339102150079E-5</v>
      </c>
      <c r="L227" s="29">
        <f t="array" aca="1" ref="L227:M227" ca="1">TRANSPOSE(MMULT(OFFSET('Useful matrices &amp; checks'!$Y$6,UsefulSeries!$O218,0):OFFSET('Useful matrices &amp; checks'!$Z$7,UsefulSeries!$O218,0),OFFSET('SS Taylor expansion'!$AJ$6,UsefulSeries!$O218,0):OFFSET('SS Taylor expansion'!$AJ$7,UsefulSeries!$O218,0)))+TRANSPOSE(MMULT(OFFSET('Useful matrices &amp; checks'!$AC$6,UsefulSeries!$O218,0):OFFSET('Useful matrices &amp; checks'!$AD$7,UsefulSeries!$O218,0),TRANSPOSE(L226:M226)))</f>
        <v>-4.2796441615096069E-5</v>
      </c>
      <c r="M227" s="29">
        <f ca="1"/>
        <v>-1.0362645298099549E-4</v>
      </c>
      <c r="N227" s="39">
        <f t="array" aca="1" ref="N227:O227" ca="1">TRANSPOSE(MMULT(OFFSET('Useful matrices &amp; checks'!$AC$6,UsefulSeries!$O218,0):OFFSET('Useful matrices &amp; checks'!$AD$7,UsefulSeries!$O218,0),TRANSPOSE(N226:O226)))</f>
        <v>1.3196745555173634E-9</v>
      </c>
      <c r="O227" s="39">
        <f ca="1"/>
        <v>-7.2692420470686795E-11</v>
      </c>
      <c r="P227" s="39">
        <f t="shared" ca="1" si="11"/>
        <v>-6.092593143922669E-4</v>
      </c>
      <c r="Q227" s="39">
        <f t="shared" ca="1" si="12"/>
        <v>-2.4407795655378124E-4</v>
      </c>
      <c r="R227" s="29"/>
      <c r="S227" s="29">
        <f>'Flow probs &amp; rates'!E220-'Flow probs &amp; rates'!E219</f>
        <v>-1.4725336970926595E-3</v>
      </c>
      <c r="T227" s="29">
        <f>'Flow probs &amp; rates'!F220-'Flow probs &amp; rates'!F219</f>
        <v>-8.3477498959944746E-4</v>
      </c>
      <c r="U227" s="29">
        <f>'Flow probs &amp; rates'!H220-'Flow probs &amp; rates'!H219</f>
        <v>-7.2289179736118037E-5</v>
      </c>
      <c r="V227" s="29"/>
      <c r="W227" s="29">
        <f ca="1">(1-'Flow probs &amp; rates'!$H219)*'Output - Variance decomp.'!C227/('Flow probs &amp; rates'!$E219+'Flow probs &amp; rates'!$F219)-'Flow probs &amp; rates'!$H219*'Output - Variance decomp.'!B227/('Flow probs &amp; rates'!$E219+'Flow probs &amp; rates'!$F219)</f>
        <v>9.3417479682260721E-4</v>
      </c>
      <c r="X227" s="29">
        <f ca="1">(1-'Flow probs &amp; rates'!$H219)*'Output - Variance decomp.'!E227/('Flow probs &amp; rates'!$E219+'Flow probs &amp; rates'!$F219)-'Flow probs &amp; rates'!$H219*'Output - Variance decomp.'!D227/('Flow probs &amp; rates'!$E219+'Flow probs &amp; rates'!$F219)</f>
        <v>-4.0464617033665852E-5</v>
      </c>
      <c r="Y227" s="29">
        <f ca="1">(1-'Flow probs &amp; rates'!$H219)*'Output - Variance decomp.'!G227/('Flow probs &amp; rates'!$E219+'Flow probs &amp; rates'!$F219)-'Flow probs &amp; rates'!$H219*'Output - Variance decomp.'!F227/('Flow probs &amp; rates'!$E219+'Flow probs &amp; rates'!$F219)</f>
        <v>-1.5698662595160158E-4</v>
      </c>
      <c r="Z227" s="29">
        <f ca="1">(1-'Flow probs &amp; rates'!$H219)*'Output - Variance decomp.'!I227/('Flow probs &amp; rates'!$E219+'Flow probs &amp; rates'!$F219)-'Flow probs &amp; rates'!$H219*'Output - Variance decomp.'!H227/('Flow probs &amp; rates'!$E219+'Flow probs &amp; rates'!$F219)</f>
        <v>-1.5416218786579636E-3</v>
      </c>
      <c r="AA227" s="29">
        <f ca="1">(1-'Flow probs &amp; rates'!$H219)*'Output - Variance decomp.'!K227/('Flow probs &amp; rates'!$E219+'Flow probs &amp; rates'!$F219)-'Flow probs &amp; rates'!$H219*'Output - Variance decomp.'!J227/('Flow probs &amp; rates'!$E219+'Flow probs &amp; rates'!$F219)</f>
        <v>1.6786132624690769E-4</v>
      </c>
      <c r="AB227" s="29">
        <f ca="1">(1-'Flow probs &amp; rates'!$H219)*'Output - Variance decomp.'!M227/('Flow probs &amp; rates'!$E219+'Flow probs &amp; rates'!$F219)-'Flow probs &amp; rates'!$H219*'Output - Variance decomp.'!L227/('Flow probs &amp; rates'!$E219+'Flow probs &amp; rates'!$F219)</f>
        <v>-1.4544665502080667E-4</v>
      </c>
      <c r="AC227" s="29">
        <f ca="1">(1-'Flow probs &amp; rates'!$H219)*'Output - Variance decomp.'!O227/('Flow probs &amp; rates'!$E219+'Flow probs &amp; rates'!$F219)-'Flow probs &amp; rates'!$H219*'Output - Variance decomp.'!N227/('Flow probs &amp; rates'!$E219+'Flow probs &amp; rates'!$F219)</f>
        <v>-2.0358194383539718E-10</v>
      </c>
      <c r="AD227" s="29">
        <f t="shared" ca="1" si="10"/>
        <v>7.1019467744034854E-4</v>
      </c>
    </row>
    <row r="228" spans="1:30" x14ac:dyDescent="0.35">
      <c r="A228" s="2" t="s">
        <v>276</v>
      </c>
      <c r="B228" s="29">
        <f t="array" aca="1" ref="B228:C228" ca="1">TRANSPOSE(MMULT(OFFSET('Useful matrices &amp; checks'!$Y$6,UsefulSeries!$O219,0):OFFSET('Useful matrices &amp; checks'!$Z$7,UsefulSeries!$O219,0),OFFSET('SS Taylor expansion'!$AE$6,UsefulSeries!$O219,0):OFFSET('SS Taylor expansion'!$AE$7,UsefulSeries!$O219,0)))+TRANSPOSE(MMULT(OFFSET('Useful matrices &amp; checks'!$AC$6,UsefulSeries!$O219,0):OFFSET('Useful matrices &amp; checks'!$AD$7,UsefulSeries!$O219,0),TRANSPOSE(B227:C227)))</f>
        <v>-6.6644301249856215E-4</v>
      </c>
      <c r="C228" s="29">
        <f ca="1"/>
        <v>5.5542062064149614E-4</v>
      </c>
      <c r="D228" s="29">
        <f t="array" aca="1" ref="D228:E228" ca="1">TRANSPOSE(MMULT(OFFSET('Useful matrices &amp; checks'!$Y$6,UsefulSeries!$O219,0):OFFSET('Useful matrices &amp; checks'!$Z$7,UsefulSeries!$O219,0),OFFSET('SS Taylor expansion'!$AF$6,UsefulSeries!$O219,0):OFFSET('SS Taylor expansion'!$AF$7,UsefulSeries!$O219,0)))+TRANSPOSE(MMULT(OFFSET('Useful matrices &amp; checks'!$AC$6,UsefulSeries!$O219,0):OFFSET('Useful matrices &amp; checks'!$AD$7,UsefulSeries!$O219,0),TRANSPOSE(D227:E227)))</f>
        <v>1.1103355332821069E-3</v>
      </c>
      <c r="E228" s="29">
        <f ca="1"/>
        <v>4.318052581550287E-5</v>
      </c>
      <c r="F228" s="29">
        <f t="array" aca="1" ref="F228:G228" ca="1">TRANSPOSE(MMULT(OFFSET('Useful matrices &amp; checks'!$Y$6,UsefulSeries!$O219,0):OFFSET('Useful matrices &amp; checks'!$Z$7,UsefulSeries!$O219,0),OFFSET('SS Taylor expansion'!$AG$6,UsefulSeries!$O219,0):OFFSET('SS Taylor expansion'!$AG$7,UsefulSeries!$O219,0)))+TRANSPOSE(MMULT(OFFSET('Useful matrices &amp; checks'!$AC$6,UsefulSeries!$O219,0):OFFSET('Useful matrices &amp; checks'!$AD$7,UsefulSeries!$O219,0),TRANSPOSE(F227:G227)))</f>
        <v>-1.2360935074332797E-4</v>
      </c>
      <c r="G228" s="29">
        <f ca="1"/>
        <v>5.548713397652915E-5</v>
      </c>
      <c r="H228" s="29">
        <f t="array" aca="1" ref="H228:I228" ca="1">TRANSPOSE(MMULT(OFFSET('Useful matrices &amp; checks'!$Y$6,UsefulSeries!$O219,0):OFFSET('Useful matrices &amp; checks'!$Z$7,UsefulSeries!$O219,0),OFFSET('SS Taylor expansion'!$AH$6,UsefulSeries!$O219,0):OFFSET('SS Taylor expansion'!$AH$7,UsefulSeries!$O219,0)))+TRANSPOSE(MMULT(OFFSET('Useful matrices &amp; checks'!$AC$6,UsefulSeries!$O219,0):OFFSET('Useful matrices &amp; checks'!$AD$7,UsefulSeries!$O219,0),TRANSPOSE(H227:I227)))</f>
        <v>3.4105636682593379E-5</v>
      </c>
      <c r="I228" s="29">
        <f ca="1"/>
        <v>2.8377479099857121E-5</v>
      </c>
      <c r="J228" s="29">
        <f t="array" aca="1" ref="J228:K228" ca="1">TRANSPOSE(MMULT(OFFSET('Useful matrices &amp; checks'!$Y$6,UsefulSeries!$O219,0):OFFSET('Useful matrices &amp; checks'!$Z$7,UsefulSeries!$O219,0),OFFSET('SS Taylor expansion'!$AI$6,UsefulSeries!$O219,0):OFFSET('SS Taylor expansion'!$AI$7,UsefulSeries!$O219,0)))+TRANSPOSE(MMULT(OFFSET('Useful matrices &amp; checks'!$AC$6,UsefulSeries!$O219,0):OFFSET('Useful matrices &amp; checks'!$AD$7,UsefulSeries!$O219,0),TRANSPOSE(J227:K227)))</f>
        <v>-5.5883777983208938E-4</v>
      </c>
      <c r="K228" s="29">
        <f ca="1"/>
        <v>1.6636168502097747E-5</v>
      </c>
      <c r="L228" s="29">
        <f t="array" aca="1" ref="L228:M228" ca="1">TRANSPOSE(MMULT(OFFSET('Useful matrices &amp; checks'!$Y$6,UsefulSeries!$O219,0):OFFSET('Useful matrices &amp; checks'!$Z$7,UsefulSeries!$O219,0),OFFSET('SS Taylor expansion'!$AJ$6,UsefulSeries!$O219,0):OFFSET('SS Taylor expansion'!$AJ$7,UsefulSeries!$O219,0)))+TRANSPOSE(MMULT(OFFSET('Useful matrices &amp; checks'!$AC$6,UsefulSeries!$O219,0):OFFSET('Useful matrices &amp; checks'!$AD$7,UsefulSeries!$O219,0),TRANSPOSE(L227:M227)))</f>
        <v>8.482844513756622E-5</v>
      </c>
      <c r="M228" s="29">
        <f ca="1"/>
        <v>8.1392115491551466E-4</v>
      </c>
      <c r="N228" s="39">
        <f t="array" aca="1" ref="N228:O228" ca="1">TRANSPOSE(MMULT(OFFSET('Useful matrices &amp; checks'!$AC$6,UsefulSeries!$O219,0):OFFSET('Useful matrices &amp; checks'!$AD$7,UsefulSeries!$O219,0),TRANSPOSE(N227:O227)))</f>
        <v>1.256281390090218E-9</v>
      </c>
      <c r="O228" s="39">
        <f ca="1"/>
        <v>8.9938051294033324E-12</v>
      </c>
      <c r="P228" s="39">
        <f t="shared" ca="1" si="11"/>
        <v>-6.8198423663526494E-4</v>
      </c>
      <c r="Q228" s="39">
        <f t="shared" ca="1" si="12"/>
        <v>-1.4385053277309899E-4</v>
      </c>
      <c r="R228" s="29"/>
      <c r="S228" s="29">
        <f>'Flow probs &amp; rates'!E221-'Flow probs &amp; rates'!E220</f>
        <v>-8.0160350832558791E-4</v>
      </c>
      <c r="T228" s="29">
        <f>'Flow probs &amp; rates'!F221-'Flow probs &amp; rates'!F220</f>
        <v>1.3691725591717038E-3</v>
      </c>
      <c r="U228" s="29">
        <f>'Flow probs &amp; rates'!H221-'Flow probs &amp; rates'!H220</f>
        <v>1.8737947338712396E-3</v>
      </c>
      <c r="V228" s="29"/>
      <c r="W228" s="29">
        <f ca="1">(1-'Flow probs &amp; rates'!$H220)*'Output - Variance decomp.'!C228/('Flow probs &amp; rates'!$E220+'Flow probs &amp; rates'!$F220)-'Flow probs &amp; rates'!$H220*'Output - Variance decomp.'!B228/('Flow probs &amp; rates'!$E220+'Flow probs &amp; rates'!$F220)</f>
        <v>8.4992208984196224E-4</v>
      </c>
      <c r="X228" s="29">
        <f ca="1">(1-'Flow probs &amp; rates'!$H220)*'Output - Variance decomp.'!E228/('Flow probs &amp; rates'!$E220+'Flow probs &amp; rates'!$F220)-'Flow probs &amp; rates'!$H220*'Output - Variance decomp.'!D228/('Flow probs &amp; rates'!$E220+'Flow probs &amp; rates'!$F220)</f>
        <v>-2.1544042974491149E-5</v>
      </c>
      <c r="Y228" s="29">
        <f ca="1">(1-'Flow probs &amp; rates'!$H220)*'Output - Variance decomp.'!G228/('Flow probs &amp; rates'!$E220+'Flow probs &amp; rates'!$F220)-'Flow probs &amp; rates'!$H220*'Output - Variance decomp.'!F228/('Flow probs &amp; rates'!$E220+'Flow probs &amp; rates'!$F220)</f>
        <v>8.9208012183672992E-5</v>
      </c>
      <c r="Z228" s="29">
        <f ca="1">(1-'Flow probs &amp; rates'!$H220)*'Output - Variance decomp.'!I228/('Flow probs &amp; rates'!$E220+'Flow probs &amp; rates'!$F220)-'Flow probs &amp; rates'!$H220*'Output - Variance decomp.'!H228/('Flow probs &amp; rates'!$E220+'Flow probs &amp; rates'!$F220)</f>
        <v>3.8285521444132072E-5</v>
      </c>
      <c r="AA228" s="29">
        <f ca="1">(1-'Flow probs &amp; rates'!$H220)*'Output - Variance decomp.'!K228/('Flow probs &amp; rates'!$E220+'Flow probs &amp; rates'!$F220)-'Flow probs &amp; rates'!$H220*'Output - Variance decomp.'!J228/('Flow probs &amp; rates'!$E220+'Flow probs &amp; rates'!$F220)</f>
        <v>6.6085825968084389E-5</v>
      </c>
      <c r="AB228" s="29">
        <f ca="1">(1-'Flow probs &amp; rates'!$H220)*'Output - Variance decomp.'!M228/('Flow probs &amp; rates'!$E220+'Flow probs &amp; rates'!$F220)-'Flow probs &amp; rates'!$H220*'Output - Variance decomp.'!L228/('Flow probs &amp; rates'!$E220+'Flow probs &amp; rates'!$F220)</f>
        <v>1.165460081047644E-3</v>
      </c>
      <c r="AC228" s="29">
        <f ca="1">(1-'Flow probs &amp; rates'!$H220)*'Output - Variance decomp.'!O228/('Flow probs &amp; rates'!$E220+'Flow probs &amp; rates'!$F220)-'Flow probs &amp; rates'!$H220*'Output - Variance decomp.'!N228/('Flow probs &amp; rates'!$E220+'Flow probs &amp; rates'!$F220)</f>
        <v>-8.1768515045200763E-11</v>
      </c>
      <c r="AD228" s="29">
        <f t="shared" ca="1" si="10"/>
        <v>-3.1362267187124955E-4</v>
      </c>
    </row>
    <row r="229" spans="1:30" x14ac:dyDescent="0.35">
      <c r="A229" s="2" t="s">
        <v>277</v>
      </c>
      <c r="B229" s="29">
        <f t="array" aca="1" ref="B229:C229" ca="1">TRANSPOSE(MMULT(OFFSET('Useful matrices &amp; checks'!$Y$6,UsefulSeries!$O220,0):OFFSET('Useful matrices &amp; checks'!$Z$7,UsefulSeries!$O220,0),OFFSET('SS Taylor expansion'!$AE$6,UsefulSeries!$O220,0):OFFSET('SS Taylor expansion'!$AE$7,UsefulSeries!$O220,0)))+TRANSPOSE(MMULT(OFFSET('Useful matrices &amp; checks'!$AC$6,UsefulSeries!$O220,0):OFFSET('Useful matrices &amp; checks'!$AD$7,UsefulSeries!$O220,0),TRANSPOSE(B228:C228)))</f>
        <v>1.6562079662178341E-4</v>
      </c>
      <c r="C229" s="29">
        <f ca="1"/>
        <v>-2.9046073063404543E-4</v>
      </c>
      <c r="D229" s="29">
        <f t="array" aca="1" ref="D229:E229" ca="1">TRANSPOSE(MMULT(OFFSET('Useful matrices &amp; checks'!$Y$6,UsefulSeries!$O220,0):OFFSET('Useful matrices &amp; checks'!$Z$7,UsefulSeries!$O220,0),OFFSET('SS Taylor expansion'!$AF$6,UsefulSeries!$O220,0):OFFSET('SS Taylor expansion'!$AF$7,UsefulSeries!$O220,0)))+TRANSPOSE(MMULT(OFFSET('Useful matrices &amp; checks'!$AC$6,UsefulSeries!$O220,0):OFFSET('Useful matrices &amp; checks'!$AD$7,UsefulSeries!$O220,0),TRANSPOSE(D228:E228)))</f>
        <v>7.1196910128300955E-4</v>
      </c>
      <c r="E229" s="29">
        <f ca="1"/>
        <v>-1.508768912220014E-6</v>
      </c>
      <c r="F229" s="29">
        <f t="array" aca="1" ref="F229:G229" ca="1">TRANSPOSE(MMULT(OFFSET('Useful matrices &amp; checks'!$Y$6,UsefulSeries!$O220,0):OFFSET('Useful matrices &amp; checks'!$Z$7,UsefulSeries!$O220,0),OFFSET('SS Taylor expansion'!$AG$6,UsefulSeries!$O220,0):OFFSET('SS Taylor expansion'!$AG$7,UsefulSeries!$O220,0)))+TRANSPOSE(MMULT(OFFSET('Useful matrices &amp; checks'!$AC$6,UsefulSeries!$O220,0):OFFSET('Useful matrices &amp; checks'!$AD$7,UsefulSeries!$O220,0),TRANSPOSE(F228:G228)))</f>
        <v>-3.8817119294722393E-5</v>
      </c>
      <c r="G229" s="29">
        <f ca="1"/>
        <v>-2.4988639016074903E-5</v>
      </c>
      <c r="H229" s="29">
        <f t="array" aca="1" ref="H229:I229" ca="1">TRANSPOSE(MMULT(OFFSET('Useful matrices &amp; checks'!$Y$6,UsefulSeries!$O220,0):OFFSET('Useful matrices &amp; checks'!$Z$7,UsefulSeries!$O220,0),OFFSET('SS Taylor expansion'!$AH$6,UsefulSeries!$O220,0):OFFSET('SS Taylor expansion'!$AH$7,UsefulSeries!$O220,0)))+TRANSPOSE(MMULT(OFFSET('Useful matrices &amp; checks'!$AC$6,UsefulSeries!$O220,0):OFFSET('Useful matrices &amp; checks'!$AD$7,UsefulSeries!$O220,0),TRANSPOSE(H228:I228)))</f>
        <v>1.2957664660594695E-5</v>
      </c>
      <c r="I229" s="29">
        <f ca="1"/>
        <v>-1.6426526720516462E-4</v>
      </c>
      <c r="J229" s="29">
        <f t="array" aca="1" ref="J229:K229" ca="1">TRANSPOSE(MMULT(OFFSET('Useful matrices &amp; checks'!$Y$6,UsefulSeries!$O220,0):OFFSET('Useful matrices &amp; checks'!$Z$7,UsefulSeries!$O220,0),OFFSET('SS Taylor expansion'!$AI$6,UsefulSeries!$O220,0):OFFSET('SS Taylor expansion'!$AI$7,UsefulSeries!$O220,0)))+TRANSPOSE(MMULT(OFFSET('Useful matrices &amp; checks'!$AC$6,UsefulSeries!$O220,0):OFFSET('Useful matrices &amp; checks'!$AD$7,UsefulSeries!$O220,0),TRANSPOSE(J228:K228)))</f>
        <v>-6.3952572892333288E-4</v>
      </c>
      <c r="K229" s="29">
        <f ca="1"/>
        <v>3.1859266962446481E-5</v>
      </c>
      <c r="L229" s="29">
        <f t="array" aca="1" ref="L229:M229" ca="1">TRANSPOSE(MMULT(OFFSET('Useful matrices &amp; checks'!$Y$6,UsefulSeries!$O220,0):OFFSET('Useful matrices &amp; checks'!$Z$7,UsefulSeries!$O220,0),OFFSET('SS Taylor expansion'!$AJ$6,UsefulSeries!$O220,0):OFFSET('SS Taylor expansion'!$AJ$7,UsefulSeries!$O220,0)))+TRANSPOSE(MMULT(OFFSET('Useful matrices &amp; checks'!$AC$6,UsefulSeries!$O220,0):OFFSET('Useful matrices &amp; checks'!$AD$7,UsefulSeries!$O220,0),TRANSPOSE(L228:M228)))</f>
        <v>1.3359561681079127E-4</v>
      </c>
      <c r="M229" s="29">
        <f ca="1"/>
        <v>-3.4351656123901499E-4</v>
      </c>
      <c r="N229" s="39">
        <f t="array" aca="1" ref="N229:O229" ca="1">TRANSPOSE(MMULT(OFFSET('Useful matrices &amp; checks'!$AC$6,UsefulSeries!$O220,0):OFFSET('Useful matrices &amp; checks'!$AD$7,UsefulSeries!$O220,0),TRANSPOSE(N228:O228)))</f>
        <v>1.1707587264208759E-9</v>
      </c>
      <c r="O229" s="39">
        <f ca="1"/>
        <v>-3.6351864385744369E-11</v>
      </c>
      <c r="P229" s="39">
        <f t="shared" ca="1" si="11"/>
        <v>-6.9434383544406304E-4</v>
      </c>
      <c r="Q229" s="39">
        <f t="shared" ca="1" si="12"/>
        <v>-2.9660716710797794E-5</v>
      </c>
      <c r="R229" s="29"/>
      <c r="S229" s="29">
        <f>'Flow probs &amp; rates'!E222-'Flow probs &amp; rates'!E221</f>
        <v>-3.4854233352721309E-4</v>
      </c>
      <c r="T229" s="29">
        <f>'Flow probs &amp; rates'!F222-'Flow probs &amp; rates'!F221</f>
        <v>-8.2254145310673571E-4</v>
      </c>
      <c r="U229" s="29">
        <f>'Flow probs &amp; rates'!H222-'Flow probs &amp; rates'!H221</f>
        <v>1.5834020099479013E-3</v>
      </c>
      <c r="V229" s="29"/>
      <c r="W229" s="29">
        <f ca="1">(1-'Flow probs &amp; rates'!$H221)*'Output - Variance decomp.'!C229/('Flow probs &amp; rates'!$E221+'Flow probs &amp; rates'!$F221)-'Flow probs &amp; rates'!$H221*'Output - Variance decomp.'!B229/('Flow probs &amp; rates'!$E221+'Flow probs &amp; rates'!$F221)</f>
        <v>-4.2995820732730797E-4</v>
      </c>
      <c r="X229" s="29">
        <f ca="1">(1-'Flow probs &amp; rates'!$H221)*'Output - Variance decomp.'!E229/('Flow probs &amp; rates'!$E221+'Flow probs &amp; rates'!$F221)-'Flow probs &amp; rates'!$H221*'Output - Variance decomp.'!D229/('Flow probs &amp; rates'!$E221+'Flow probs &amp; rates'!$F221)</f>
        <v>-5.7818616436284858E-5</v>
      </c>
      <c r="Y229" s="29">
        <f ca="1">(1-'Flow probs &amp; rates'!$H221)*'Output - Variance decomp.'!G229/('Flow probs &amp; rates'!$E221+'Flow probs &amp; rates'!$F221)-'Flow probs &amp; rates'!$H221*'Output - Variance decomp.'!F229/('Flow probs &amp; rates'!$E221+'Flow probs &amp; rates'!$F221)</f>
        <v>-3.2841769549792752E-5</v>
      </c>
      <c r="Z229" s="29">
        <f ca="1">(1-'Flow probs &amp; rates'!$H221)*'Output - Variance decomp.'!I229/('Flow probs &amp; rates'!$E221+'Flow probs &amp; rates'!$F221)-'Flow probs &amp; rates'!$H221*'Output - Variance decomp.'!H229/('Flow probs &amp; rates'!$E221+'Flow probs &amp; rates'!$F221)</f>
        <v>-2.3684717999363522E-4</v>
      </c>
      <c r="AA229" s="29">
        <f ca="1">(1-'Flow probs &amp; rates'!$H221)*'Output - Variance decomp.'!K229/('Flow probs &amp; rates'!$E221+'Flow probs &amp; rates'!$F221)-'Flow probs &amp; rates'!$H221*'Output - Variance decomp.'!J229/('Flow probs &amp; rates'!$E221+'Flow probs &amp; rates'!$F221)</f>
        <v>9.5729900381937361E-5</v>
      </c>
      <c r="AB229" s="29">
        <f ca="1">(1-'Flow probs &amp; rates'!$H221)*'Output - Variance decomp.'!M229/('Flow probs &amp; rates'!$E221+'Flow probs &amp; rates'!$F221)-'Flow probs &amp; rates'!$H221*'Output - Variance decomp.'!L229/('Flow probs &amp; rates'!$E221+'Flow probs &amp; rates'!$F221)</f>
        <v>-5.0362672282609398E-4</v>
      </c>
      <c r="AC229" s="29">
        <f ca="1">(1-'Flow probs &amp; rates'!$H221)*'Output - Variance decomp.'!O229/('Flow probs &amp; rates'!$E221+'Flow probs &amp; rates'!$F221)-'Flow probs &amp; rates'!$H221*'Output - Variance decomp.'!N229/('Flow probs &amp; rates'!$E221+'Flow probs &amp; rates'!$F221)</f>
        <v>-1.4370477621397249E-10</v>
      </c>
      <c r="AD229" s="29">
        <f t="shared" ca="1" si="10"/>
        <v>2.7487647494038548E-3</v>
      </c>
    </row>
    <row r="230" spans="1:30" x14ac:dyDescent="0.35">
      <c r="A230" s="2" t="s">
        <v>278</v>
      </c>
      <c r="B230" s="29">
        <f t="array" aca="1" ref="B230:C230" ca="1">TRANSPOSE(MMULT(OFFSET('Useful matrices &amp; checks'!$Y$6,UsefulSeries!$O221,0):OFFSET('Useful matrices &amp; checks'!$Z$7,UsefulSeries!$O221,0),OFFSET('SS Taylor expansion'!$AE$6,UsefulSeries!$O221,0):OFFSET('SS Taylor expansion'!$AE$7,UsefulSeries!$O221,0)))+TRANSPOSE(MMULT(OFFSET('Useful matrices &amp; checks'!$AC$6,UsefulSeries!$O221,0):OFFSET('Useful matrices &amp; checks'!$AD$7,UsefulSeries!$O221,0),TRANSPOSE(B229:C229)))</f>
        <v>-4.1634599666670407E-4</v>
      </c>
      <c r="C230" s="29">
        <f ca="1"/>
        <v>2.4826435360467667E-4</v>
      </c>
      <c r="D230" s="29">
        <f t="array" aca="1" ref="D230:E230" ca="1">TRANSPOSE(MMULT(OFFSET('Useful matrices &amp; checks'!$Y$6,UsefulSeries!$O221,0):OFFSET('Useful matrices &amp; checks'!$Z$7,UsefulSeries!$O221,0),OFFSET('SS Taylor expansion'!$AF$6,UsefulSeries!$O221,0):OFFSET('SS Taylor expansion'!$AF$7,UsefulSeries!$O221,0)))+TRANSPOSE(MMULT(OFFSET('Useful matrices &amp; checks'!$AC$6,UsefulSeries!$O221,0):OFFSET('Useful matrices &amp; checks'!$AD$7,UsefulSeries!$O221,0),TRANSPOSE(D229:E229)))</f>
        <v>7.5899879113492709E-4</v>
      </c>
      <c r="E230" s="29">
        <f ca="1"/>
        <v>3.6050941732011371E-5</v>
      </c>
      <c r="F230" s="29">
        <f t="array" aca="1" ref="F230:G230" ca="1">TRANSPOSE(MMULT(OFFSET('Useful matrices &amp; checks'!$Y$6,UsefulSeries!$O221,0):OFFSET('Useful matrices &amp; checks'!$Z$7,UsefulSeries!$O221,0),OFFSET('SS Taylor expansion'!$AG$6,UsefulSeries!$O221,0):OFFSET('SS Taylor expansion'!$AG$7,UsefulSeries!$O221,0)))+TRANSPOSE(MMULT(OFFSET('Useful matrices &amp; checks'!$AC$6,UsefulSeries!$O221,0):OFFSET('Useful matrices &amp; checks'!$AD$7,UsefulSeries!$O221,0),TRANSPOSE(F229:G229)))</f>
        <v>-1.2004301044227842E-3</v>
      </c>
      <c r="G230" s="29">
        <f ca="1"/>
        <v>8.9660670503362424E-4</v>
      </c>
      <c r="H230" s="29">
        <f t="array" aca="1" ref="H230:I230" ca="1">TRANSPOSE(MMULT(OFFSET('Useful matrices &amp; checks'!$Y$6,UsefulSeries!$O221,0):OFFSET('Useful matrices &amp; checks'!$Z$7,UsefulSeries!$O221,0),OFFSET('SS Taylor expansion'!$AH$6,UsefulSeries!$O221,0):OFFSET('SS Taylor expansion'!$AH$7,UsefulSeries!$O221,0)))+TRANSPOSE(MMULT(OFFSET('Useful matrices &amp; checks'!$AC$6,UsefulSeries!$O221,0):OFFSET('Useful matrices &amp; checks'!$AD$7,UsefulSeries!$O221,0),TRANSPOSE(H229:I229)))</f>
        <v>2.6308469745389039E-4</v>
      </c>
      <c r="I230" s="29">
        <f ca="1"/>
        <v>1.059435773350713E-3</v>
      </c>
      <c r="J230" s="29">
        <f t="array" aca="1" ref="J230:K230" ca="1">TRANSPOSE(MMULT(OFFSET('Useful matrices &amp; checks'!$Y$6,UsefulSeries!$O221,0):OFFSET('Useful matrices &amp; checks'!$Z$7,UsefulSeries!$O221,0),OFFSET('SS Taylor expansion'!$AI$6,UsefulSeries!$O221,0):OFFSET('SS Taylor expansion'!$AI$7,UsefulSeries!$O221,0)))+TRANSPOSE(MMULT(OFFSET('Useful matrices &amp; checks'!$AC$6,UsefulSeries!$O221,0):OFFSET('Useful matrices &amp; checks'!$AD$7,UsefulSeries!$O221,0),TRANSPOSE(J229:K229)))</f>
        <v>-2.5079657516697738E-4</v>
      </c>
      <c r="K230" s="29">
        <f ca="1"/>
        <v>5.4496535888637401E-6</v>
      </c>
      <c r="L230" s="29">
        <f t="array" aca="1" ref="L230:M230" ca="1">TRANSPOSE(MMULT(OFFSET('Useful matrices &amp; checks'!$Y$6,UsefulSeries!$O221,0):OFFSET('Useful matrices &amp; checks'!$Z$7,UsefulSeries!$O221,0),OFFSET('SS Taylor expansion'!$AJ$6,UsefulSeries!$O221,0):OFFSET('SS Taylor expansion'!$AJ$7,UsefulSeries!$O221,0)))+TRANSPOSE(MMULT(OFFSET('Useful matrices &amp; checks'!$AC$6,UsefulSeries!$O221,0):OFFSET('Useful matrices &amp; checks'!$AD$7,UsefulSeries!$O221,0),TRANSPOSE(L229:M229)))</f>
        <v>2.4490534259825111E-4</v>
      </c>
      <c r="M230" s="29">
        <f ca="1"/>
        <v>6.2207202207252815E-4</v>
      </c>
      <c r="N230" s="39">
        <f t="array" aca="1" ref="N230:O230" ca="1">TRANSPOSE(MMULT(OFFSET('Useful matrices &amp; checks'!$AC$6,UsefulSeries!$O221,0):OFFSET('Useful matrices &amp; checks'!$AD$7,UsefulSeries!$O221,0),TRANSPOSE(N229:O229)))</f>
        <v>1.1445300704614031E-9</v>
      </c>
      <c r="O230" s="39">
        <f ca="1"/>
        <v>3.6332455723968816E-11</v>
      </c>
      <c r="P230" s="39">
        <f t="shared" ca="1" si="11"/>
        <v>-9.1487410121291986E-4</v>
      </c>
      <c r="Q230" s="39">
        <f t="shared" ca="1" si="12"/>
        <v>3.5065035792914063E-4</v>
      </c>
      <c r="R230" s="29"/>
      <c r="S230" s="29">
        <f>'Flow probs &amp; rates'!E223-'Flow probs &amp; rates'!E222</f>
        <v>-1.5154568017522463E-3</v>
      </c>
      <c r="T230" s="29">
        <f>'Flow probs &amp; rates'!F223-'Flow probs &amp; rates'!F222</f>
        <v>3.2185298436440135E-3</v>
      </c>
      <c r="U230" s="29">
        <f>'Flow probs &amp; rates'!H223-'Flow probs &amp; rates'!H222</f>
        <v>2.7268219797612694E-3</v>
      </c>
      <c r="V230" s="29"/>
      <c r="W230" s="29">
        <f ca="1">(1-'Flow probs &amp; rates'!$H222)*'Output - Variance decomp.'!C230/('Flow probs &amp; rates'!$E222+'Flow probs &amp; rates'!$F222)-'Flow probs &amp; rates'!$H222*'Output - Variance decomp.'!B230/('Flow probs &amp; rates'!$E222+'Flow probs &amp; rates'!$F222)</f>
        <v>3.9007008385475903E-4</v>
      </c>
      <c r="X230" s="29">
        <f ca="1">(1-'Flow probs &amp; rates'!$H222)*'Output - Variance decomp.'!E230/('Flow probs &amp; rates'!$E222+'Flow probs &amp; rates'!$F222)-'Flow probs &amp; rates'!$H222*'Output - Variance decomp.'!D230/('Flow probs &amp; rates'!$E222+'Flow probs &amp; rates'!$F222)</f>
        <v>-9.4932147189902267E-6</v>
      </c>
      <c r="Y230" s="29">
        <f ca="1">(1-'Flow probs &amp; rates'!$H222)*'Output - Variance decomp.'!G230/('Flow probs &amp; rates'!$E222+'Flow probs &amp; rates'!$F222)-'Flow probs &amp; rates'!$H222*'Output - Variance decomp.'!F230/('Flow probs &amp; rates'!$E222+'Flow probs &amp; rates'!$F222)</f>
        <v>1.3842674151189316E-3</v>
      </c>
      <c r="Z230" s="29">
        <f ca="1">(1-'Flow probs &amp; rates'!$H222)*'Output - Variance decomp.'!I230/('Flow probs &amp; rates'!$E222+'Flow probs &amp; rates'!$F222)-'Flow probs &amp; rates'!$H222*'Output - Variance decomp.'!H230/('Flow probs &amp; rates'!$E222+'Flow probs &amp; rates'!$F222)</f>
        <v>1.4999478936037914E-3</v>
      </c>
      <c r="AA230" s="29">
        <f ca="1">(1-'Flow probs &amp; rates'!$H222)*'Output - Variance decomp.'!K230/('Flow probs &amp; rates'!$E222+'Flow probs &amp; rates'!$F222)-'Flow probs &amp; rates'!$H222*'Output - Variance decomp.'!J230/('Flow probs &amp; rates'!$E222+'Flow probs &amp; rates'!$F222)</f>
        <v>2.8065904648845973E-5</v>
      </c>
      <c r="AB230" s="29">
        <f ca="1">(1-'Flow probs &amp; rates'!$H222)*'Output - Variance decomp.'!M230/('Flow probs &amp; rates'!$E222+'Flow probs &amp; rates'!$F222)-'Flow probs &amp; rates'!$H222*'Output - Variance decomp.'!L230/('Flow probs &amp; rates'!$E222+'Flow probs &amp; rates'!$F222)</f>
        <v>8.7343054537702416E-4</v>
      </c>
      <c r="AC230" s="29">
        <f ca="1">(1-'Flow probs &amp; rates'!$H222)*'Output - Variance decomp.'!O230/('Flow probs &amp; rates'!$E222+'Flow probs &amp; rates'!$F222)-'Flow probs &amp; rates'!$H222*'Output - Variance decomp.'!N230/('Flow probs &amp; rates'!$E222+'Flow probs &amp; rates'!$F222)</f>
        <v>-4.0204128572508568E-11</v>
      </c>
      <c r="AD230" s="29">
        <f t="shared" ca="1" si="10"/>
        <v>-1.4394666079189647E-3</v>
      </c>
    </row>
    <row r="231" spans="1:30" x14ac:dyDescent="0.35">
      <c r="A231" s="2" t="s">
        <v>279</v>
      </c>
      <c r="B231" s="29">
        <f t="array" aca="1" ref="B231:C231" ca="1">TRANSPOSE(MMULT(OFFSET('Useful matrices &amp; checks'!$Y$6,UsefulSeries!$O222,0):OFFSET('Useful matrices &amp; checks'!$Z$7,UsefulSeries!$O222,0),OFFSET('SS Taylor expansion'!$AE$6,UsefulSeries!$O222,0):OFFSET('SS Taylor expansion'!$AE$7,UsefulSeries!$O222,0)))+TRANSPOSE(MMULT(OFFSET('Useful matrices &amp; checks'!$AC$6,UsefulSeries!$O222,0):OFFSET('Useful matrices &amp; checks'!$AD$7,UsefulSeries!$O222,0),TRANSPOSE(B230:C230)))</f>
        <v>-3.2230654243267241E-4</v>
      </c>
      <c r="C231" s="29">
        <f ca="1"/>
        <v>1.5432951009596152E-4</v>
      </c>
      <c r="D231" s="29">
        <f t="array" aca="1" ref="D231:E231" ca="1">TRANSPOSE(MMULT(OFFSET('Useful matrices &amp; checks'!$Y$6,UsefulSeries!$O222,0):OFFSET('Useful matrices &amp; checks'!$Z$7,UsefulSeries!$O222,0),OFFSET('SS Taylor expansion'!$AF$6,UsefulSeries!$O222,0):OFFSET('SS Taylor expansion'!$AF$7,UsefulSeries!$O222,0)))+TRANSPOSE(MMULT(OFFSET('Useful matrices &amp; checks'!$AC$6,UsefulSeries!$O222,0):OFFSET('Useful matrices &amp; checks'!$AD$7,UsefulSeries!$O222,0),TRANSPOSE(D230:E230)))</f>
        <v>5.8681211738377287E-4</v>
      </c>
      <c r="E231" s="29">
        <f ca="1"/>
        <v>-1.1726915431119369E-5</v>
      </c>
      <c r="F231" s="29">
        <f t="array" aca="1" ref="F231:G231" ca="1">TRANSPOSE(MMULT(OFFSET('Useful matrices &amp; checks'!$Y$6,UsefulSeries!$O222,0):OFFSET('Useful matrices &amp; checks'!$Z$7,UsefulSeries!$O222,0),OFFSET('SS Taylor expansion'!$AG$6,UsefulSeries!$O222,0):OFFSET('SS Taylor expansion'!$AG$7,UsefulSeries!$O222,0)))+TRANSPOSE(MMULT(OFFSET('Useful matrices &amp; checks'!$AC$6,UsefulSeries!$O222,0):OFFSET('Useful matrices &amp; checks'!$AD$7,UsefulSeries!$O222,0),TRANSPOSE(F230:G230)))</f>
        <v>-7.9882467266897321E-4</v>
      </c>
      <c r="G231" s="29">
        <f ca="1"/>
        <v>4.6051901108630055E-4</v>
      </c>
      <c r="H231" s="29">
        <f t="array" aca="1" ref="H231:I231" ca="1">TRANSPOSE(MMULT(OFFSET('Useful matrices &amp; checks'!$Y$6,UsefulSeries!$O222,0):OFFSET('Useful matrices &amp; checks'!$Z$7,UsefulSeries!$O222,0),OFFSET('SS Taylor expansion'!$AH$6,UsefulSeries!$O222,0):OFFSET('SS Taylor expansion'!$AH$7,UsefulSeries!$O222,0)))+TRANSPOSE(MMULT(OFFSET('Useful matrices &amp; checks'!$AC$6,UsefulSeries!$O222,0):OFFSET('Useful matrices &amp; checks'!$AD$7,UsefulSeries!$O222,0),TRANSPOSE(H230:I230)))</f>
        <v>3.922423806949943E-4</v>
      </c>
      <c r="I231" s="29">
        <f ca="1"/>
        <v>2.759672141117482E-4</v>
      </c>
      <c r="J231" s="29">
        <f t="array" aca="1" ref="J231:K231" ca="1">TRANSPOSE(MMULT(OFFSET('Useful matrices &amp; checks'!$Y$6,UsefulSeries!$O222,0):OFFSET('Useful matrices &amp; checks'!$Z$7,UsefulSeries!$O222,0),OFFSET('SS Taylor expansion'!$AI$6,UsefulSeries!$O222,0):OFFSET('SS Taylor expansion'!$AI$7,UsefulSeries!$O222,0)))+TRANSPOSE(MMULT(OFFSET('Useful matrices &amp; checks'!$AC$6,UsefulSeries!$O222,0):OFFSET('Useful matrices &amp; checks'!$AD$7,UsefulSeries!$O222,0),TRANSPOSE(J230:K230)))</f>
        <v>-6.1004493927041461E-4</v>
      </c>
      <c r="K231" s="29">
        <f ca="1"/>
        <v>3.702888828545045E-5</v>
      </c>
      <c r="L231" s="29">
        <f t="array" aca="1" ref="L231:M231" ca="1">TRANSPOSE(MMULT(OFFSET('Useful matrices &amp; checks'!$Y$6,UsefulSeries!$O222,0):OFFSET('Useful matrices &amp; checks'!$Z$7,UsefulSeries!$O222,0),OFFSET('SS Taylor expansion'!$AJ$6,UsefulSeries!$O222,0):OFFSET('SS Taylor expansion'!$AJ$7,UsefulSeries!$O222,0)))+TRANSPOSE(MMULT(OFFSET('Useful matrices &amp; checks'!$AC$6,UsefulSeries!$O222,0):OFFSET('Useful matrices &amp; checks'!$AD$7,UsefulSeries!$O222,0),TRANSPOSE(L230:M230)))</f>
        <v>2.4911709310546771E-4</v>
      </c>
      <c r="M231" s="29">
        <f ca="1"/>
        <v>-4.4104907130441062E-4</v>
      </c>
      <c r="N231" s="39">
        <f t="array" aca="1" ref="N231:O231" ca="1">TRANSPOSE(MMULT(OFFSET('Useful matrices &amp; checks'!$AC$6,UsefulSeries!$O222,0):OFFSET('Useful matrices &amp; checks'!$AD$7,UsefulSeries!$O222,0),TRANSPOSE(N230:O230)))</f>
        <v>1.0714232511229448E-9</v>
      </c>
      <c r="O231" s="39">
        <f ca="1"/>
        <v>-3.8945786516183458E-11</v>
      </c>
      <c r="P231" s="39">
        <f t="shared" ca="1" si="11"/>
        <v>-8.2027939286577608E-4</v>
      </c>
      <c r="Q231" s="39">
        <f t="shared" ca="1" si="12"/>
        <v>2.6136988556880878E-4</v>
      </c>
      <c r="R231" s="29"/>
      <c r="S231" s="29">
        <f>'Flow probs &amp; rates'!E224-'Flow probs &amp; rates'!E223</f>
        <v>-1.3232828846303502E-3</v>
      </c>
      <c r="T231" s="29">
        <f>'Flow probs &amp; rates'!F224-'Flow probs &amp; rates'!F223</f>
        <v>7.3643848346695295E-4</v>
      </c>
      <c r="U231" s="29">
        <f>'Flow probs &amp; rates'!H224-'Flow probs &amp; rates'!H223</f>
        <v>2.2098449384608948E-3</v>
      </c>
      <c r="V231" s="29"/>
      <c r="W231" s="29">
        <f ca="1">(1-'Flow probs &amp; rates'!$H223)*'Output - Variance decomp.'!C231/('Flow probs &amp; rates'!$E223+'Flow probs &amp; rates'!$F223)-'Flow probs &amp; rates'!$H223*'Output - Variance decomp.'!B231/('Flow probs &amp; rates'!$E223+'Flow probs &amp; rates'!$F223)</f>
        <v>2.4765997504906596E-4</v>
      </c>
      <c r="X231" s="29">
        <f ca="1">(1-'Flow probs &amp; rates'!$H223)*'Output - Variance decomp.'!E231/('Flow probs &amp; rates'!$E223+'Flow probs &amp; rates'!$F223)-'Flow probs &amp; rates'!$H223*'Output - Variance decomp.'!D231/('Flow probs &amp; rates'!$E223+'Flow probs &amp; rates'!$F223)</f>
        <v>-6.6404573341285631E-5</v>
      </c>
      <c r="Y231" s="29">
        <f ca="1">(1-'Flow probs &amp; rates'!$H223)*'Output - Variance decomp.'!G231/('Flow probs &amp; rates'!$E223+'Flow probs &amp; rates'!$F223)-'Flow probs &amp; rates'!$H223*'Output - Variance decomp.'!F231/('Flow probs &amp; rates'!$E223+'Flow probs &amp; rates'!$F223)</f>
        <v>7.2522855640840965E-4</v>
      </c>
      <c r="Z231" s="29">
        <f ca="1">(1-'Flow probs &amp; rates'!$H223)*'Output - Variance decomp.'!I231/('Flow probs &amp; rates'!$E223+'Flow probs &amp; rates'!$F223)-'Flow probs &amp; rates'!$H223*'Output - Variance decomp.'!H231/('Flow probs &amp; rates'!$E223+'Flow probs &amp; rates'!$F223)</f>
        <v>3.6089272892282718E-4</v>
      </c>
      <c r="AA231" s="29">
        <f ca="1">(1-'Flow probs &amp; rates'!$H223)*'Output - Variance decomp.'!K231/('Flow probs &amp; rates'!$E223+'Flow probs &amp; rates'!$F223)-'Flow probs &amp; rates'!$H223*'Output - Variance decomp.'!J231/('Flow probs &amp; rates'!$E223+'Flow probs &amp; rates'!$F223)</f>
        <v>1.0450226794598948E-4</v>
      </c>
      <c r="AB231" s="29">
        <f ca="1">(1-'Flow probs &amp; rates'!$H223)*'Output - Variance decomp.'!M231/('Flow probs &amp; rates'!$E223+'Flow probs &amp; rates'!$F223)-'Flow probs &amp; rates'!$H223*'Output - Variance decomp.'!L231/('Flow probs &amp; rates'!$E223+'Flow probs &amp; rates'!$F223)</f>
        <v>-6.5090674566321176E-4</v>
      </c>
      <c r="AC231" s="29">
        <f ca="1">(1-'Flow probs &amp; rates'!$H223)*'Output - Variance decomp.'!O231/('Flow probs &amp; rates'!$E223+'Flow probs &amp; rates'!$F223)-'Flow probs &amp; rates'!$H223*'Output - Variance decomp.'!N231/('Flow probs &amp; rates'!$E223+'Flow probs &amp; rates'!$F223)</f>
        <v>-1.4628327175866087E-10</v>
      </c>
      <c r="AD231" s="29">
        <f t="shared" ca="1" si="10"/>
        <v>1.4888728754223718E-3</v>
      </c>
    </row>
    <row r="232" spans="1:30" x14ac:dyDescent="0.35">
      <c r="A232" s="2" t="s">
        <v>280</v>
      </c>
      <c r="B232" s="29">
        <f t="array" aca="1" ref="B232:C232" ca="1">TRANSPOSE(MMULT(OFFSET('Useful matrices &amp; checks'!$Y$6,UsefulSeries!$O223,0):OFFSET('Useful matrices &amp; checks'!$Z$7,UsefulSeries!$O223,0),OFFSET('SS Taylor expansion'!$AE$6,UsefulSeries!$O223,0):OFFSET('SS Taylor expansion'!$AE$7,UsefulSeries!$O223,0)))+TRANSPOSE(MMULT(OFFSET('Useful matrices &amp; checks'!$AC$6,UsefulSeries!$O223,0):OFFSET('Useful matrices &amp; checks'!$AD$7,UsefulSeries!$O223,0),TRANSPOSE(B231:C231)))</f>
        <v>-7.0393275918589492E-4</v>
      </c>
      <c r="C232" s="29">
        <f ca="1"/>
        <v>4.8322586945996306E-4</v>
      </c>
      <c r="D232" s="29">
        <f t="array" aca="1" ref="D232:E232" ca="1">TRANSPOSE(MMULT(OFFSET('Useful matrices &amp; checks'!$Y$6,UsefulSeries!$O223,0):OFFSET('Useful matrices &amp; checks'!$Z$7,UsefulSeries!$O223,0),OFFSET('SS Taylor expansion'!$AF$6,UsefulSeries!$O223,0):OFFSET('SS Taylor expansion'!$AF$7,UsefulSeries!$O223,0)))+TRANSPOSE(MMULT(OFFSET('Useful matrices &amp; checks'!$AC$6,UsefulSeries!$O223,0):OFFSET('Useful matrices &amp; checks'!$AD$7,UsefulSeries!$O223,0),TRANSPOSE(D231:E231)))</f>
        <v>8.2278079927520132E-4</v>
      </c>
      <c r="E232" s="29">
        <f ca="1"/>
        <v>6.0235733651752893E-6</v>
      </c>
      <c r="F232" s="29">
        <f t="array" aca="1" ref="F232:G232" ca="1">TRANSPOSE(MMULT(OFFSET('Useful matrices &amp; checks'!$Y$6,UsefulSeries!$O223,0):OFFSET('Useful matrices &amp; checks'!$Z$7,UsefulSeries!$O223,0),OFFSET('SS Taylor expansion'!$AG$6,UsefulSeries!$O223,0):OFFSET('SS Taylor expansion'!$AG$7,UsefulSeries!$O223,0)))+TRANSPOSE(MMULT(OFFSET('Useful matrices &amp; checks'!$AC$6,UsefulSeries!$O223,0):OFFSET('Useful matrices &amp; checks'!$AD$7,UsefulSeries!$O223,0),TRANSPOSE(F231:G231)))</f>
        <v>-7.0724410146107836E-4</v>
      </c>
      <c r="G232" s="29">
        <f ca="1"/>
        <v>3.1529440815195519E-4</v>
      </c>
      <c r="H232" s="29">
        <f t="array" aca="1" ref="H232:I232" ca="1">TRANSPOSE(MMULT(OFFSET('Useful matrices &amp; checks'!$Y$6,UsefulSeries!$O223,0):OFFSET('Useful matrices &amp; checks'!$Z$7,UsefulSeries!$O223,0),OFFSET('SS Taylor expansion'!$AH$6,UsefulSeries!$O223,0):OFFSET('SS Taylor expansion'!$AH$7,UsefulSeries!$O223,0)))+TRANSPOSE(MMULT(OFFSET('Useful matrices &amp; checks'!$AC$6,UsefulSeries!$O223,0):OFFSET('Useful matrices &amp; checks'!$AD$7,UsefulSeries!$O223,0),TRANSPOSE(H231:I231)))</f>
        <v>4.2724044547498888E-4</v>
      </c>
      <c r="I232" s="29">
        <f ca="1"/>
        <v>1.925871312002137E-4</v>
      </c>
      <c r="J232" s="29">
        <f t="array" aca="1" ref="J232:K232" ca="1">TRANSPOSE(MMULT(OFFSET('Useful matrices &amp; checks'!$Y$6,UsefulSeries!$O223,0):OFFSET('Useful matrices &amp; checks'!$Z$7,UsefulSeries!$O223,0),OFFSET('SS Taylor expansion'!$AI$6,UsefulSeries!$O223,0):OFFSET('SS Taylor expansion'!$AI$7,UsefulSeries!$O223,0)))+TRANSPOSE(MMULT(OFFSET('Useful matrices &amp; checks'!$AC$6,UsefulSeries!$O223,0):OFFSET('Useful matrices &amp; checks'!$AD$7,UsefulSeries!$O223,0),TRANSPOSE(J231:K231)))</f>
        <v>-8.541583867474297E-4</v>
      </c>
      <c r="K232" s="29">
        <f ca="1"/>
        <v>9.3466486580904264E-6</v>
      </c>
      <c r="L232" s="29">
        <f t="array" aca="1" ref="L232:M232" ca="1">TRANSPOSE(MMULT(OFFSET('Useful matrices &amp; checks'!$Y$6,UsefulSeries!$O223,0):OFFSET('Useful matrices &amp; checks'!$Z$7,UsefulSeries!$O223,0),OFFSET('SS Taylor expansion'!$AJ$6,UsefulSeries!$O223,0):OFFSET('SS Taylor expansion'!$AJ$7,UsefulSeries!$O223,0)))+TRANSPOSE(MMULT(OFFSET('Useful matrices &amp; checks'!$AC$6,UsefulSeries!$O223,0):OFFSET('Useful matrices &amp; checks'!$AD$7,UsefulSeries!$O223,0),TRANSPOSE(L231:M231)))</f>
        <v>2.2978913888074088E-4</v>
      </c>
      <c r="M232" s="29">
        <f ca="1"/>
        <v>3.3573714765413394E-4</v>
      </c>
      <c r="N232" s="39">
        <f t="array" aca="1" ref="N232:O232" ca="1">TRANSPOSE(MMULT(OFFSET('Useful matrices &amp; checks'!$AC$6,UsefulSeries!$O223,0):OFFSET('Useful matrices &amp; checks'!$AD$7,UsefulSeries!$O223,0),TRANSPOSE(N231:O231)))</f>
        <v>1.0079643788120878E-9</v>
      </c>
      <c r="O232" s="39">
        <f ca="1"/>
        <v>-8.9654137448444155E-12</v>
      </c>
      <c r="P232" s="39">
        <f t="shared" ca="1" si="11"/>
        <v>-7.2589099136390208E-4</v>
      </c>
      <c r="Q232" s="39">
        <f t="shared" ca="1" si="12"/>
        <v>1.6834032603124123E-4</v>
      </c>
      <c r="R232" s="29"/>
      <c r="S232" s="29">
        <f>'Flow probs &amp; rates'!E225-'Flow probs &amp; rates'!E224</f>
        <v>-1.5114148471629951E-3</v>
      </c>
      <c r="T232" s="29">
        <f>'Flow probs &amp; rates'!F225-'Flow probs &amp; rates'!F224</f>
        <v>1.510555095555359E-3</v>
      </c>
      <c r="U232" s="29">
        <f>'Flow probs &amp; rates'!H225-'Flow probs &amp; rates'!H224</f>
        <v>1.9496121907069952E-3</v>
      </c>
      <c r="V232" s="29"/>
      <c r="W232" s="29">
        <f ca="1">(1-'Flow probs &amp; rates'!$H224)*'Output - Variance decomp.'!C232/('Flow probs &amp; rates'!$E224+'Flow probs &amp; rates'!$F224)-'Flow probs &amp; rates'!$H224*'Output - Variance decomp.'!B232/('Flow probs &amp; rates'!$E224+'Flow probs &amp; rates'!$F224)</f>
        <v>7.5102863979224083E-4</v>
      </c>
      <c r="X232" s="29">
        <f ca="1">(1-'Flow probs &amp; rates'!$H224)*'Output - Variance decomp.'!E232/('Flow probs &amp; rates'!$E224+'Flow probs &amp; rates'!$F224)-'Flow probs &amp; rates'!$H224*'Output - Variance decomp.'!D232/('Flow probs &amp; rates'!$E224+'Flow probs &amp; rates'!$F224)</f>
        <v>-6.3852298151985032E-5</v>
      </c>
      <c r="Y232" s="29">
        <f ca="1">(1-'Flow probs &amp; rates'!$H224)*'Output - Variance decomp.'!G232/('Flow probs &amp; rates'!$E224+'Flow probs &amp; rates'!$F224)-'Flow probs &amp; rates'!$H224*'Output - Variance decomp.'!F232/('Flow probs &amp; rates'!$E224+'Flow probs &amp; rates'!$F224)</f>
        <v>5.1186001874691705E-4</v>
      </c>
      <c r="Z232" s="29">
        <f ca="1">(1-'Flow probs &amp; rates'!$H224)*'Output - Variance decomp.'!I232/('Flow probs &amp; rates'!$E224+'Flow probs &amp; rates'!$F224)-'Flow probs &amp; rates'!$H224*'Output - Variance decomp.'!H232/('Flow probs &amp; rates'!$E224+'Flow probs &amp; rates'!$F224)</f>
        <v>2.3700138079756341E-4</v>
      </c>
      <c r="AA232" s="29">
        <f ca="1">(1-'Flow probs &amp; rates'!$H224)*'Output - Variance decomp.'!K232/('Flow probs &amp; rates'!$E224+'Flow probs &amp; rates'!$F224)-'Flow probs &amp; rates'!$H224*'Output - Variance decomp.'!J232/('Flow probs &amp; rates'!$E224+'Flow probs &amp; rates'!$F224)</f>
        <v>8.8531943345040168E-5</v>
      </c>
      <c r="AB232" s="29">
        <f ca="1">(1-'Flow probs &amp; rates'!$H224)*'Output - Variance decomp.'!M232/('Flow probs &amp; rates'!$E224+'Flow probs &amp; rates'!$F224)-'Flow probs &amp; rates'!$H224*'Output - Variance decomp.'!L232/('Flow probs &amp; rates'!$E224+'Flow probs &amp; rates'!$F224)</f>
        <v>4.585092539521183E-4</v>
      </c>
      <c r="AC232" s="29">
        <f ca="1">(1-'Flow probs &amp; rates'!$H224)*'Output - Variance decomp.'!O232/('Flow probs &amp; rates'!$E224+'Flow probs &amp; rates'!$F224)-'Flow probs &amp; rates'!$H224*'Output - Variance decomp.'!N232/('Flow probs &amp; rates'!$E224+'Flow probs &amp; rates'!$F224)</f>
        <v>-1.0153013948261028E-10</v>
      </c>
      <c r="AD232" s="29">
        <f t="shared" ca="1" si="10"/>
        <v>-3.3466646244760187E-5</v>
      </c>
    </row>
    <row r="233" spans="1:30" x14ac:dyDescent="0.35">
      <c r="A233" s="2" t="s">
        <v>281</v>
      </c>
      <c r="B233" s="29">
        <f t="array" aca="1" ref="B233:C233" ca="1">TRANSPOSE(MMULT(OFFSET('Useful matrices &amp; checks'!$Y$6,UsefulSeries!$O224,0):OFFSET('Useful matrices &amp; checks'!$Z$7,UsefulSeries!$O224,0),OFFSET('SS Taylor expansion'!$AE$6,UsefulSeries!$O224,0):OFFSET('SS Taylor expansion'!$AE$7,UsefulSeries!$O224,0)))+TRANSPOSE(MMULT(OFFSET('Useful matrices &amp; checks'!$AC$6,UsefulSeries!$O224,0):OFFSET('Useful matrices &amp; checks'!$AD$7,UsefulSeries!$O224,0),TRANSPOSE(B232:C232)))</f>
        <v>-1.1588694305390513E-3</v>
      </c>
      <c r="C233" s="29">
        <f ca="1"/>
        <v>8.5275746703413976E-4</v>
      </c>
      <c r="D233" s="29">
        <f t="array" aca="1" ref="D233:E233" ca="1">TRANSPOSE(MMULT(OFFSET('Useful matrices &amp; checks'!$Y$6,UsefulSeries!$O224,0):OFFSET('Useful matrices &amp; checks'!$Z$7,UsefulSeries!$O224,0),OFFSET('SS Taylor expansion'!$AF$6,UsefulSeries!$O224,0):OFFSET('SS Taylor expansion'!$AF$7,UsefulSeries!$O224,0)))+TRANSPOSE(MMULT(OFFSET('Useful matrices &amp; checks'!$AC$6,UsefulSeries!$O224,0):OFFSET('Useful matrices &amp; checks'!$AD$7,UsefulSeries!$O224,0),TRANSPOSE(D232:E232)))</f>
        <v>1.2077624759815374E-3</v>
      </c>
      <c r="E233" s="29">
        <f ca="1"/>
        <v>1.1389071861474844E-6</v>
      </c>
      <c r="F233" s="29">
        <f t="array" aca="1" ref="F233:G233" ca="1">TRANSPOSE(MMULT(OFFSET('Useful matrices &amp; checks'!$Y$6,UsefulSeries!$O224,0):OFFSET('Useful matrices &amp; checks'!$Z$7,UsefulSeries!$O224,0),OFFSET('SS Taylor expansion'!$AG$6,UsefulSeries!$O224,0):OFFSET('SS Taylor expansion'!$AG$7,UsefulSeries!$O224,0)))+TRANSPOSE(MMULT(OFFSET('Useful matrices &amp; checks'!$AC$6,UsefulSeries!$O224,0):OFFSET('Useful matrices &amp; checks'!$AD$7,UsefulSeries!$O224,0),TRANSPOSE(F232:G232)))</f>
        <v>-9.5411295781031469E-4</v>
      </c>
      <c r="G233" s="29">
        <f ca="1"/>
        <v>5.2550954892503603E-4</v>
      </c>
      <c r="H233" s="29">
        <f t="array" aca="1" ref="H233:I233" ca="1">TRANSPOSE(MMULT(OFFSET('Useful matrices &amp; checks'!$Y$6,UsefulSeries!$O224,0):OFFSET('Useful matrices &amp; checks'!$Z$7,UsefulSeries!$O224,0),OFFSET('SS Taylor expansion'!$AH$6,UsefulSeries!$O224,0):OFFSET('SS Taylor expansion'!$AH$7,UsefulSeries!$O224,0)))+TRANSPOSE(MMULT(OFFSET('Useful matrices &amp; checks'!$AC$6,UsefulSeries!$O224,0):OFFSET('Useful matrices &amp; checks'!$AD$7,UsefulSeries!$O224,0),TRANSPOSE(H232:I232)))</f>
        <v>4.2600701377566393E-4</v>
      </c>
      <c r="I233" s="29">
        <f ca="1"/>
        <v>3.2598134370737155E-5</v>
      </c>
      <c r="J233" s="29">
        <f t="array" aca="1" ref="J233:K233" ca="1">TRANSPOSE(MMULT(OFFSET('Useful matrices &amp; checks'!$Y$6,UsefulSeries!$O224,0):OFFSET('Useful matrices &amp; checks'!$Z$7,UsefulSeries!$O224,0),OFFSET('SS Taylor expansion'!$AI$6,UsefulSeries!$O224,0):OFFSET('SS Taylor expansion'!$AI$7,UsefulSeries!$O224,0)))+TRANSPOSE(MMULT(OFFSET('Useful matrices &amp; checks'!$AC$6,UsefulSeries!$O224,0):OFFSET('Useful matrices &amp; checks'!$AD$7,UsefulSeries!$O224,0),TRANSPOSE(J232:K232)))</f>
        <v>-1.2320735102718569E-3</v>
      </c>
      <c r="K233" s="29">
        <f ca="1"/>
        <v>8.404115529621715E-6</v>
      </c>
      <c r="L233" s="29">
        <f t="array" aca="1" ref="L233:M233" ca="1">TRANSPOSE(MMULT(OFFSET('Useful matrices &amp; checks'!$Y$6,UsefulSeries!$O224,0):OFFSET('Useful matrices &amp; checks'!$Z$7,UsefulSeries!$O224,0),OFFSET('SS Taylor expansion'!$AJ$6,UsefulSeries!$O224,0):OFFSET('SS Taylor expansion'!$AJ$7,UsefulSeries!$O224,0)))+TRANSPOSE(MMULT(OFFSET('Useful matrices &amp; checks'!$AC$6,UsefulSeries!$O224,0):OFFSET('Useful matrices &amp; checks'!$AD$7,UsefulSeries!$O224,0),TRANSPOSE(L232:M232)))</f>
        <v>3.3020807073789657E-4</v>
      </c>
      <c r="M233" s="29">
        <f ca="1"/>
        <v>5.5432173497141791E-4</v>
      </c>
      <c r="N233" s="39">
        <f t="array" aca="1" ref="N233:O233" ca="1">TRANSPOSE(MMULT(OFFSET('Useful matrices &amp; checks'!$AC$6,UsefulSeries!$O224,0):OFFSET('Useful matrices &amp; checks'!$AD$7,UsefulSeries!$O224,0),TRANSPOSE(N232:O232)))</f>
        <v>9.4151878321090588E-10</v>
      </c>
      <c r="O233" s="39">
        <f ca="1"/>
        <v>-8.6238023454351677E-12</v>
      </c>
      <c r="P233" s="39">
        <f t="shared" ca="1" si="11"/>
        <v>-6.7019519061403384E-4</v>
      </c>
      <c r="Q233" s="39">
        <f t="shared" ca="1" si="12"/>
        <v>1.2565100406118607E-4</v>
      </c>
      <c r="R233" s="29"/>
      <c r="S233" s="29">
        <f>'Flow probs &amp; rates'!E226-'Flow probs &amp; rates'!E225</f>
        <v>-2.0512725872213755E-3</v>
      </c>
      <c r="T233" s="29">
        <f>'Flow probs &amp; rates'!F226-'Flow probs &amp; rates'!F225</f>
        <v>2.1003809034544837E-3</v>
      </c>
      <c r="U233" s="29">
        <f>'Flow probs &amp; rates'!H226-'Flow probs &amp; rates'!H225</f>
        <v>2.3972610565319089E-3</v>
      </c>
      <c r="V233" s="29"/>
      <c r="W233" s="29">
        <f ca="1">(1-'Flow probs &amp; rates'!$H225)*'Output - Variance decomp.'!C233/('Flow probs &amp; rates'!$E225+'Flow probs &amp; rates'!$F225)-'Flow probs &amp; rates'!$H225*'Output - Variance decomp.'!B233/('Flow probs &amp; rates'!$E225+'Flow probs &amp; rates'!$F225)</f>
        <v>1.3189185407283313E-3</v>
      </c>
      <c r="X233" s="29">
        <f ca="1">(1-'Flow probs &amp; rates'!$H225)*'Output - Variance decomp.'!E233/('Flow probs &amp; rates'!$E225+'Flow probs &amp; rates'!$F225)-'Flow probs &amp; rates'!$H225*'Output - Variance decomp.'!D233/('Flow probs &amp; rates'!$E225+'Flow probs &amp; rates'!$F225)</f>
        <v>-1.0828159868034379E-4</v>
      </c>
      <c r="Y233" s="29">
        <f ca="1">(1-'Flow probs &amp; rates'!$H225)*'Output - Variance decomp.'!G233/('Flow probs &amp; rates'!$E225+'Flow probs &amp; rates'!$F225)-'Flow probs &amp; rates'!$H225*'Output - Variance decomp.'!F233/('Flow probs &amp; rates'!$E225+'Flow probs &amp; rates'!$F225)</f>
        <v>8.3461587195934558E-4</v>
      </c>
      <c r="Z233" s="29">
        <f ca="1">(1-'Flow probs &amp; rates'!$H225)*'Output - Variance decomp.'!I233/('Flow probs &amp; rates'!$E225+'Flow probs &amp; rates'!$F225)-'Flow probs &amp; rates'!$H225*'Output - Variance decomp.'!H233/('Flow probs &amp; rates'!$E225+'Flow probs &amp; rates'!$F225)</f>
        <v>7.6216403380216684E-6</v>
      </c>
      <c r="AA233" s="29">
        <f ca="1">(1-'Flow probs &amp; rates'!$H225)*'Output - Variance decomp.'!K233/('Flow probs &amp; rates'!$E225+'Flow probs &amp; rates'!$F225)-'Flow probs &amp; rates'!$H225*'Output - Variance decomp.'!J233/('Flow probs &amp; rates'!$E225+'Flow probs &amp; rates'!$F225)</f>
        <v>1.2407344595167063E-4</v>
      </c>
      <c r="AB233" s="29">
        <f ca="1">(1-'Flow probs &amp; rates'!$H225)*'Output - Variance decomp.'!M233/('Flow probs &amp; rates'!$E225+'Flow probs &amp; rates'!$F225)-'Flow probs &amp; rates'!$H225*'Output - Variance decomp.'!L233/('Flow probs &amp; rates'!$E225+'Flow probs &amp; rates'!$F225)</f>
        <v>7.5874650737578931E-4</v>
      </c>
      <c r="AC233" s="29">
        <f ca="1">(1-'Flow probs &amp; rates'!$H225)*'Output - Variance decomp.'!O233/('Flow probs &amp; rates'!$E225+'Flow probs &amp; rates'!$F225)-'Flow probs &amp; rates'!$H225*'Output - Variance decomp.'!N233/('Flow probs &amp; rates'!$E225+'Flow probs &amp; rates'!$F225)</f>
        <v>-9.7946572239099471E-11</v>
      </c>
      <c r="AD233" s="29">
        <f t="shared" ca="1" si="10"/>
        <v>-5.3843325319433318E-4</v>
      </c>
    </row>
    <row r="234" spans="1:30" x14ac:dyDescent="0.35">
      <c r="A234" s="2" t="s">
        <v>282</v>
      </c>
      <c r="B234" s="29">
        <f t="array" aca="1" ref="B234:C234" ca="1">TRANSPOSE(MMULT(OFFSET('Useful matrices &amp; checks'!$Y$6,UsefulSeries!$O225,0):OFFSET('Useful matrices &amp; checks'!$Z$7,UsefulSeries!$O225,0),OFFSET('SS Taylor expansion'!$AE$6,UsefulSeries!$O225,0):OFFSET('SS Taylor expansion'!$AE$7,UsefulSeries!$O225,0)))+TRANSPOSE(MMULT(OFFSET('Useful matrices &amp; checks'!$AC$6,UsefulSeries!$O225,0):OFFSET('Useful matrices &amp; checks'!$AD$7,UsefulSeries!$O225,0),TRANSPOSE(B233:C233)))</f>
        <v>-5.9428568383555671E-4</v>
      </c>
      <c r="C234" s="29">
        <f ca="1"/>
        <v>2.3732218578941737E-4</v>
      </c>
      <c r="D234" s="29">
        <f t="array" aca="1" ref="D234:E234" ca="1">TRANSPOSE(MMULT(OFFSET('Useful matrices &amp; checks'!$Y$6,UsefulSeries!$O225,0):OFFSET('Useful matrices &amp; checks'!$Z$7,UsefulSeries!$O225,0),OFFSET('SS Taylor expansion'!$AF$6,UsefulSeries!$O225,0):OFFSET('SS Taylor expansion'!$AF$7,UsefulSeries!$O225,0)))+TRANSPOSE(MMULT(OFFSET('Useful matrices &amp; checks'!$AC$6,UsefulSeries!$O225,0):OFFSET('Useful matrices &amp; checks'!$AD$7,UsefulSeries!$O225,0),TRANSPOSE(D233:E233)))</f>
        <v>1.0835851473819636E-3</v>
      </c>
      <c r="E234" s="29">
        <f ca="1"/>
        <v>-3.9681837062381339E-5</v>
      </c>
      <c r="F234" s="29">
        <f t="array" aca="1" ref="F234:G234" ca="1">TRANSPOSE(MMULT(OFFSET('Useful matrices &amp; checks'!$Y$6,UsefulSeries!$O225,0):OFFSET('Useful matrices &amp; checks'!$Z$7,UsefulSeries!$O225,0),OFFSET('SS Taylor expansion'!$AG$6,UsefulSeries!$O225,0):OFFSET('SS Taylor expansion'!$AG$7,UsefulSeries!$O225,0)))+TRANSPOSE(MMULT(OFFSET('Useful matrices &amp; checks'!$AC$6,UsefulSeries!$O225,0):OFFSET('Useful matrices &amp; checks'!$AD$7,UsefulSeries!$O225,0),TRANSPOSE(F233:G233)))</f>
        <v>-7.3230769970188169E-4</v>
      </c>
      <c r="G234" s="29">
        <f ca="1"/>
        <v>2.8493646715495969E-4</v>
      </c>
      <c r="H234" s="29">
        <f t="array" aca="1" ref="H234:I234" ca="1">TRANSPOSE(MMULT(OFFSET('Useful matrices &amp; checks'!$Y$6,UsefulSeries!$O225,0):OFFSET('Useful matrices &amp; checks'!$Z$7,UsefulSeries!$O225,0),OFFSET('SS Taylor expansion'!$AH$6,UsefulSeries!$O225,0):OFFSET('SS Taylor expansion'!$AH$7,UsefulSeries!$O225,0)))+TRANSPOSE(MMULT(OFFSET('Useful matrices &amp; checks'!$AC$6,UsefulSeries!$O225,0):OFFSET('Useful matrices &amp; checks'!$AD$7,UsefulSeries!$O225,0),TRANSPOSE(H233:I233)))</f>
        <v>4.0103695951715194E-4</v>
      </c>
      <c r="I234" s="29">
        <f ca="1"/>
        <v>-5.7820085053237916E-5</v>
      </c>
      <c r="J234" s="29">
        <f t="array" aca="1" ref="J234:K234" ca="1">TRANSPOSE(MMULT(OFFSET('Useful matrices &amp; checks'!$Y$6,UsefulSeries!$O225,0):OFFSET('Useful matrices &amp; checks'!$Z$7,UsefulSeries!$O225,0),OFFSET('SS Taylor expansion'!$AI$6,UsefulSeries!$O225,0):OFFSET('SS Taylor expansion'!$AI$7,UsefulSeries!$O225,0)))+TRANSPOSE(MMULT(OFFSET('Useful matrices &amp; checks'!$AC$6,UsefulSeries!$O225,0):OFFSET('Useful matrices &amp; checks'!$AD$7,UsefulSeries!$O225,0),TRANSPOSE(J233:K233)))</f>
        <v>-1.0787589581433726E-3</v>
      </c>
      <c r="K234" s="29">
        <f ca="1"/>
        <v>4.5460095042249368E-5</v>
      </c>
      <c r="L234" s="29">
        <f t="array" aca="1" ref="L234:M234" ca="1">TRANSPOSE(MMULT(OFFSET('Useful matrices &amp; checks'!$Y$6,UsefulSeries!$O225,0):OFFSET('Useful matrices &amp; checks'!$Z$7,UsefulSeries!$O225,0),OFFSET('SS Taylor expansion'!$AJ$6,UsefulSeries!$O225,0):OFFSET('SS Taylor expansion'!$AJ$7,UsefulSeries!$O225,0)))+TRANSPOSE(MMULT(OFFSET('Useful matrices &amp; checks'!$AC$6,UsefulSeries!$O225,0):OFFSET('Useful matrices &amp; checks'!$AD$7,UsefulSeries!$O225,0),TRANSPOSE(L233:M233)))</f>
        <v>3.2558773367116924E-4</v>
      </c>
      <c r="M234" s="29">
        <f ca="1"/>
        <v>-3.9324930469501686E-4</v>
      </c>
      <c r="N234" s="39">
        <f t="array" aca="1" ref="N234:O234" ca="1">TRANSPOSE(MMULT(OFFSET('Useful matrices &amp; checks'!$AC$6,UsefulSeries!$O225,0):OFFSET('Useful matrices &amp; checks'!$AD$7,UsefulSeries!$O225,0),TRANSPOSE(N233:O233)))</f>
        <v>8.8857411743713288E-10</v>
      </c>
      <c r="O234" s="39">
        <f ca="1"/>
        <v>-3.8265835454594968E-11</v>
      </c>
      <c r="P234" s="39">
        <f t="shared" ca="1" si="11"/>
        <v>-6.1633318093842271E-4</v>
      </c>
      <c r="Q234" s="39">
        <f t="shared" ca="1" si="12"/>
        <v>1.1845976840427769E-4</v>
      </c>
      <c r="R234" s="29"/>
      <c r="S234" s="29">
        <f>'Flow probs &amp; rates'!E227-'Flow probs &amp; rates'!E226</f>
        <v>-1.2114747934748316E-3</v>
      </c>
      <c r="T234" s="29">
        <f>'Flow probs &amp; rates'!F227-'Flow probs &amp; rates'!F226</f>
        <v>1.9542725131443256E-4</v>
      </c>
      <c r="U234" s="29">
        <f>'Flow probs &amp; rates'!H227-'Flow probs &amp; rates'!H226</f>
        <v>2.3706645857994868E-3</v>
      </c>
      <c r="V234" s="29"/>
      <c r="W234" s="29">
        <f ca="1">(1-'Flow probs &amp; rates'!$H226)*'Output - Variance decomp.'!C234/('Flow probs &amp; rates'!$E226+'Flow probs &amp; rates'!$F226)-'Flow probs &amp; rates'!$H226*'Output - Variance decomp.'!B234/('Flow probs &amp; rates'!$E226+'Flow probs &amp; rates'!$F226)</f>
        <v>3.9305141967330284E-4</v>
      </c>
      <c r="X234" s="29">
        <f ca="1">(1-'Flow probs &amp; rates'!$H226)*'Output - Variance decomp.'!E234/('Flow probs &amp; rates'!$E226+'Flow probs &amp; rates'!$F226)-'Flow probs &amp; rates'!$H226*'Output - Variance decomp.'!D234/('Flow probs &amp; rates'!$E226+'Flow probs &amp; rates'!$F226)</f>
        <v>-1.5884635416652996E-4</v>
      </c>
      <c r="Y234" s="29">
        <f ca="1">(1-'Flow probs &amp; rates'!$H226)*'Output - Variance decomp.'!G234/('Flow probs &amp; rates'!$E226+'Flow probs &amp; rates'!$F226)-'Flow probs &amp; rates'!$H226*'Output - Variance decomp.'!F234/('Flow probs &amp; rates'!$E226+'Flow probs &amp; rates'!$F226)</f>
        <v>4.7368773177509829E-4</v>
      </c>
      <c r="Z234" s="29">
        <f ca="1">(1-'Flow probs &amp; rates'!$H226)*'Output - Variance decomp.'!I234/('Flow probs &amp; rates'!$E226+'Flow probs &amp; rates'!$F226)-'Flow probs &amp; rates'!$H226*'Output - Variance decomp.'!H234/('Flow probs &amp; rates'!$E226+'Flow probs &amp; rates'!$F226)</f>
        <v>-1.2000715264127832E-4</v>
      </c>
      <c r="AA234" s="29">
        <f ca="1">(1-'Flow probs &amp; rates'!$H226)*'Output - Variance decomp.'!K234/('Flow probs &amp; rates'!$E226+'Flow probs &amp; rates'!$F226)-'Flow probs &amp; rates'!$H226*'Output - Variance decomp.'!J234/('Flow probs &amp; rates'!$E226+'Flow probs &amp; rates'!$F226)</f>
        <v>1.6659052727753467E-4</v>
      </c>
      <c r="AB234" s="29">
        <f ca="1">(1-'Flow probs &amp; rates'!$H226)*'Output - Variance decomp.'!M234/('Flow probs &amp; rates'!$E226+'Flow probs &amp; rates'!$F226)-'Flow probs &amp; rates'!$H226*'Output - Variance decomp.'!L234/('Flow probs &amp; rates'!$E226+'Flow probs &amp; rates'!$F226)</f>
        <v>-5.889278575035888E-4</v>
      </c>
      <c r="AC234" s="29">
        <f ca="1">(1-'Flow probs &amp; rates'!$H226)*'Output - Variance decomp.'!O234/('Flow probs &amp; rates'!$E226+'Flow probs &amp; rates'!$F226)-'Flow probs &amp; rates'!$H226*'Output - Variance decomp.'!N234/('Flow probs &amp; rates'!$E226+'Flow probs &amp; rates'!$F226)</f>
        <v>-1.3838494498414168E-10</v>
      </c>
      <c r="AD234" s="29">
        <f t="shared" ca="1" si="10"/>
        <v>2.205116409769893E-3</v>
      </c>
    </row>
    <row r="235" spans="1:30" x14ac:dyDescent="0.35">
      <c r="A235" s="2" t="s">
        <v>283</v>
      </c>
      <c r="B235" s="29">
        <f t="array" aca="1" ref="B235:C235" ca="1">TRANSPOSE(MMULT(OFFSET('Useful matrices &amp; checks'!$Y$6,UsefulSeries!$O226,0):OFFSET('Useful matrices &amp; checks'!$Z$7,UsefulSeries!$O226,0),OFFSET('SS Taylor expansion'!$AE$6,UsefulSeries!$O226,0):OFFSET('SS Taylor expansion'!$AE$7,UsefulSeries!$O226,0)))+TRANSPOSE(MMULT(OFFSET('Useful matrices &amp; checks'!$AC$6,UsefulSeries!$O226,0):OFFSET('Useful matrices &amp; checks'!$AD$7,UsefulSeries!$O226,0),TRANSPOSE(B234:C234)))</f>
        <v>-1.0005231653324115E-3</v>
      </c>
      <c r="C235" s="29">
        <f ca="1"/>
        <v>5.5852965111543597E-4</v>
      </c>
      <c r="D235" s="29">
        <f t="array" aca="1" ref="D235:E235" ca="1">TRANSPOSE(MMULT(OFFSET('Useful matrices &amp; checks'!$Y$6,UsefulSeries!$O226,0):OFFSET('Useful matrices &amp; checks'!$Z$7,UsefulSeries!$O226,0),OFFSET('SS Taylor expansion'!$AF$6,UsefulSeries!$O226,0):OFFSET('SS Taylor expansion'!$AF$7,UsefulSeries!$O226,0)))+TRANSPOSE(MMULT(OFFSET('Useful matrices &amp; checks'!$AC$6,UsefulSeries!$O226,0):OFFSET('Useful matrices &amp; checks'!$AD$7,UsefulSeries!$O226,0),TRANSPOSE(D234:E234)))</f>
        <v>1.5680281178825381E-3</v>
      </c>
      <c r="E235" s="29">
        <f ca="1"/>
        <v>-1.7308837508869277E-6</v>
      </c>
      <c r="F235" s="29">
        <f t="array" aca="1" ref="F235:G235" ca="1">TRANSPOSE(MMULT(OFFSET('Useful matrices &amp; checks'!$Y$6,UsefulSeries!$O226,0):OFFSET('Useful matrices &amp; checks'!$Z$7,UsefulSeries!$O226,0),OFFSET('SS Taylor expansion'!$AG$6,UsefulSeries!$O226,0):OFFSET('SS Taylor expansion'!$AG$7,UsefulSeries!$O226,0)))+TRANSPOSE(MMULT(OFFSET('Useful matrices &amp; checks'!$AC$6,UsefulSeries!$O226,0):OFFSET('Useful matrices &amp; checks'!$AD$7,UsefulSeries!$O226,0),TRANSPOSE(F234:G234)))</f>
        <v>-1.5829233392544279E-3</v>
      </c>
      <c r="G235" s="29">
        <f ca="1"/>
        <v>9.9002452769305369E-4</v>
      </c>
      <c r="H235" s="29">
        <f t="array" aca="1" ref="H235:I235" ca="1">TRANSPOSE(MMULT(OFFSET('Useful matrices &amp; checks'!$Y$6,UsefulSeries!$O226,0):OFFSET('Useful matrices &amp; checks'!$Z$7,UsefulSeries!$O226,0),OFFSET('SS Taylor expansion'!$AH$6,UsefulSeries!$O226,0):OFFSET('SS Taylor expansion'!$AH$7,UsefulSeries!$O226,0)))+TRANSPOSE(MMULT(OFFSET('Useful matrices &amp; checks'!$AC$6,UsefulSeries!$O226,0):OFFSET('Useful matrices &amp; checks'!$AD$7,UsefulSeries!$O226,0),TRANSPOSE(H234:I234)))</f>
        <v>4.6863611640019127E-4</v>
      </c>
      <c r="I235" s="29">
        <f ca="1"/>
        <v>4.9220269545345661E-4</v>
      </c>
      <c r="J235" s="29">
        <f t="array" aca="1" ref="J235:K235" ca="1">TRANSPOSE(MMULT(OFFSET('Useful matrices &amp; checks'!$Y$6,UsefulSeries!$O226,0):OFFSET('Useful matrices &amp; checks'!$Z$7,UsefulSeries!$O226,0),OFFSET('SS Taylor expansion'!$AI$6,UsefulSeries!$O226,0):OFFSET('SS Taylor expansion'!$AI$7,UsefulSeries!$O226,0)))+TRANSPOSE(MMULT(OFFSET('Useful matrices &amp; checks'!$AC$6,UsefulSeries!$O226,0):OFFSET('Useful matrices &amp; checks'!$AD$7,UsefulSeries!$O226,0),TRANSPOSE(J234:K234)))</f>
        <v>-9.2657143290559056E-4</v>
      </c>
      <c r="K235" s="29">
        <f ca="1"/>
        <v>1.489451096963694E-5</v>
      </c>
      <c r="L235" s="29">
        <f t="array" aca="1" ref="L235:M235" ca="1">TRANSPOSE(MMULT(OFFSET('Useful matrices &amp; checks'!$Y$6,UsefulSeries!$O226,0):OFFSET('Useful matrices &amp; checks'!$Z$7,UsefulSeries!$O226,0),OFFSET('SS Taylor expansion'!$AJ$6,UsefulSeries!$O226,0):OFFSET('SS Taylor expansion'!$AJ$7,UsefulSeries!$O226,0)))+TRANSPOSE(MMULT(OFFSET('Useful matrices &amp; checks'!$AC$6,UsefulSeries!$O226,0):OFFSET('Useful matrices &amp; checks'!$AD$7,UsefulSeries!$O226,0),TRANSPOSE(L234:M234)))</f>
        <v>2.9929868004306562E-4</v>
      </c>
      <c r="M235" s="29">
        <f ca="1"/>
        <v>1.71016976270102E-4</v>
      </c>
      <c r="N235" s="39">
        <f t="array" aca="1" ref="N235:O235" ca="1">TRANSPOSE(MMULT(OFFSET('Useful matrices &amp; checks'!$AC$6,UsefulSeries!$O226,0):OFFSET('Useful matrices &amp; checks'!$AD$7,UsefulSeries!$O226,0),TRANSPOSE(N234:O234)))</f>
        <v>8.4092326366099766E-10</v>
      </c>
      <c r="O235" s="39">
        <f ca="1"/>
        <v>-1.1562335712500758E-11</v>
      </c>
      <c r="P235" s="39">
        <f t="shared" ca="1" si="11"/>
        <v>-6.5874081087180058E-4</v>
      </c>
      <c r="Q235" s="39">
        <f t="shared" ca="1" si="12"/>
        <v>2.0371664293409789E-4</v>
      </c>
      <c r="R235" s="29"/>
      <c r="S235" s="29">
        <f>'Flow probs &amp; rates'!E228-'Flow probs &amp; rates'!E227</f>
        <v>-1.8327949931151721E-3</v>
      </c>
      <c r="T235" s="29">
        <f>'Flow probs &amp; rates'!F228-'Flow probs &amp; rates'!F227</f>
        <v>2.4286541091225605E-3</v>
      </c>
      <c r="U235" s="29">
        <f>'Flow probs &amp; rates'!H228-'Flow probs &amp; rates'!H227</f>
        <v>3.8487832890290868E-3</v>
      </c>
      <c r="V235" s="29"/>
      <c r="W235" s="29">
        <f ca="1">(1-'Flow probs &amp; rates'!$H227)*'Output - Variance decomp.'!C235/('Flow probs &amp; rates'!$E227+'Flow probs &amp; rates'!$F227)-'Flow probs &amp; rates'!$H227*'Output - Variance decomp.'!B235/('Flow probs &amp; rates'!$E227+'Flow probs &amp; rates'!$F227)</f>
        <v>8.9032025166643498E-4</v>
      </c>
      <c r="X235" s="29">
        <f ca="1">(1-'Flow probs &amp; rates'!$H227)*'Output - Variance decomp.'!E235/('Flow probs &amp; rates'!$E227+'Flow probs &amp; rates'!$F227)-'Flow probs &amp; rates'!$H227*'Output - Variance decomp.'!D235/('Flow probs &amp; rates'!$E227+'Flow probs &amp; rates'!$F227)</f>
        <v>-1.566840331952146E-4</v>
      </c>
      <c r="Y235" s="29">
        <f ca="1">(1-'Flow probs &amp; rates'!$H227)*'Output - Variance decomp.'!G235/('Flow probs &amp; rates'!$E227+'Flow probs &amp; rates'!$F227)-'Flow probs &amp; rates'!$H227*'Output - Variance decomp.'!F235/('Flow probs &amp; rates'!$E227+'Flow probs &amp; rates'!$F227)</f>
        <v>1.5593983961928704E-3</v>
      </c>
      <c r="Z235" s="29">
        <f ca="1">(1-'Flow probs &amp; rates'!$H227)*'Output - Variance decomp.'!I235/('Flow probs &amp; rates'!$E227+'Flow probs &amp; rates'!$F227)-'Flow probs &amp; rates'!$H227*'Output - Variance decomp.'!H235/('Flow probs &amp; rates'!$E227+'Flow probs &amp; rates'!$F227)</f>
        <v>6.5177351910021119E-4</v>
      </c>
      <c r="AA235" s="29">
        <f ca="1">(1-'Flow probs &amp; rates'!$H227)*'Output - Variance decomp.'!K235/('Flow probs &amp; rates'!$E227+'Flow probs &amp; rates'!$F227)-'Flow probs &amp; rates'!$H227*'Output - Variance decomp.'!J235/('Flow probs &amp; rates'!$E227+'Flow probs &amp; rates'!$F227)</f>
        <v>1.1225491298245725E-4</v>
      </c>
      <c r="AB235" s="29">
        <f ca="1">(1-'Flow probs &amp; rates'!$H227)*'Output - Variance decomp.'!M235/('Flow probs &amp; rates'!$E227+'Flow probs &amp; rates'!$F227)-'Flow probs &amp; rates'!$H227*'Output - Variance decomp.'!L235/('Flow probs &amp; rates'!$E227+'Flow probs &amp; rates'!$F227)</f>
        <v>2.1303716247177024E-4</v>
      </c>
      <c r="AC235" s="29">
        <f ca="1">(1-'Flow probs &amp; rates'!$H227)*'Output - Variance decomp.'!O235/('Flow probs &amp; rates'!$E227+'Flow probs &amp; rates'!$F227)-'Flow probs &amp; rates'!$H227*'Output - Variance decomp.'!N235/('Flow probs &amp; rates'!$E227+'Flow probs &amp; rates'!$F227)</f>
        <v>-9.9106117261764544E-11</v>
      </c>
      <c r="AD235" s="29">
        <f t="shared" ca="1" si="10"/>
        <v>5.7868317891667485E-4</v>
      </c>
    </row>
    <row r="236" spans="1:30" x14ac:dyDescent="0.35">
      <c r="A236" s="2" t="s">
        <v>284</v>
      </c>
      <c r="B236" s="29">
        <f t="array" aca="1" ref="B236:C236" ca="1">TRANSPOSE(MMULT(OFFSET('Useful matrices &amp; checks'!$Y$6,UsefulSeries!$O227,0):OFFSET('Useful matrices &amp; checks'!$Z$7,UsefulSeries!$O227,0),OFFSET('SS Taylor expansion'!$AE$6,UsefulSeries!$O227,0):OFFSET('SS Taylor expansion'!$AE$7,UsefulSeries!$O227,0)))+TRANSPOSE(MMULT(OFFSET('Useful matrices &amp; checks'!$AC$6,UsefulSeries!$O227,0):OFFSET('Useful matrices &amp; checks'!$AD$7,UsefulSeries!$O227,0),TRANSPOSE(B235:C235)))</f>
        <v>-1.5392185862883128E-3</v>
      </c>
      <c r="C236" s="29">
        <f ca="1"/>
        <v>1.0160392618525373E-3</v>
      </c>
      <c r="D236" s="29">
        <f t="array" aca="1" ref="D236:E236" ca="1">TRANSPOSE(MMULT(OFFSET('Useful matrices &amp; checks'!$Y$6,UsefulSeries!$O227,0):OFFSET('Useful matrices &amp; checks'!$Z$7,UsefulSeries!$O227,0),OFFSET('SS Taylor expansion'!$AF$6,UsefulSeries!$O227,0):OFFSET('SS Taylor expansion'!$AF$7,UsefulSeries!$O227,0)))+TRANSPOSE(MMULT(OFFSET('Useful matrices &amp; checks'!$AC$6,UsefulSeries!$O227,0):OFFSET('Useful matrices &amp; checks'!$AD$7,UsefulSeries!$O227,0),TRANSPOSE(D235:E235)))</f>
        <v>6.5667922243272401E-4</v>
      </c>
      <c r="E236" s="29">
        <f ca="1"/>
        <v>-4.2710535157461073E-5</v>
      </c>
      <c r="F236" s="29">
        <f t="array" aca="1" ref="F236:G236" ca="1">TRANSPOSE(MMULT(OFFSET('Useful matrices &amp; checks'!$Y$6,UsefulSeries!$O227,0):OFFSET('Useful matrices &amp; checks'!$Z$7,UsefulSeries!$O227,0),OFFSET('SS Taylor expansion'!$AG$6,UsefulSeries!$O227,0):OFFSET('SS Taylor expansion'!$AG$7,UsefulSeries!$O227,0)))+TRANSPOSE(MMULT(OFFSET('Useful matrices &amp; checks'!$AC$6,UsefulSeries!$O227,0):OFFSET('Useful matrices &amp; checks'!$AD$7,UsefulSeries!$O227,0),TRANSPOSE(F235:G235)))</f>
        <v>-1.8957043995695318E-3</v>
      </c>
      <c r="G236" s="29">
        <f ca="1"/>
        <v>1.1897076789665999E-3</v>
      </c>
      <c r="H236" s="29">
        <f t="array" aca="1" ref="H236:I236" ca="1">TRANSPOSE(MMULT(OFFSET('Useful matrices &amp; checks'!$Y$6,UsefulSeries!$O227,0):OFFSET('Useful matrices &amp; checks'!$Z$7,UsefulSeries!$O227,0),OFFSET('SS Taylor expansion'!$AH$6,UsefulSeries!$O227,0):OFFSET('SS Taylor expansion'!$AH$7,UsefulSeries!$O227,0)))+TRANSPOSE(MMULT(OFFSET('Useful matrices &amp; checks'!$AC$6,UsefulSeries!$O227,0):OFFSET('Useful matrices &amp; checks'!$AD$7,UsefulSeries!$O227,0),TRANSPOSE(H235:I235)))</f>
        <v>5.5749374642820662E-4</v>
      </c>
      <c r="I236" s="29">
        <f ca="1"/>
        <v>2.0587547577293678E-4</v>
      </c>
      <c r="J236" s="29">
        <f t="array" aca="1" ref="J236:K236" ca="1">TRANSPOSE(MMULT(OFFSET('Useful matrices &amp; checks'!$Y$6,UsefulSeries!$O227,0):OFFSET('Useful matrices &amp; checks'!$Z$7,UsefulSeries!$O227,0),OFFSET('SS Taylor expansion'!$AI$6,UsefulSeries!$O227,0):OFFSET('SS Taylor expansion'!$AI$7,UsefulSeries!$O227,0)))+TRANSPOSE(MMULT(OFFSET('Useful matrices &amp; checks'!$AC$6,UsefulSeries!$O227,0):OFFSET('Useful matrices &amp; checks'!$AD$7,UsefulSeries!$O227,0),TRANSPOSE(J235:K235)))</f>
        <v>-9.9718538298883513E-4</v>
      </c>
      <c r="K236" s="29">
        <f ca="1"/>
        <v>6.8766151088920345E-5</v>
      </c>
      <c r="L236" s="29">
        <f t="array" aca="1" ref="L236:M236" ca="1">TRANSPOSE(MMULT(OFFSET('Useful matrices &amp; checks'!$Y$6,UsefulSeries!$O227,0):OFFSET('Useful matrices &amp; checks'!$Z$7,UsefulSeries!$O227,0),OFFSET('SS Taylor expansion'!$AJ$6,UsefulSeries!$O227,0):OFFSET('SS Taylor expansion'!$AJ$7,UsefulSeries!$O227,0)))+TRANSPOSE(MMULT(OFFSET('Useful matrices &amp; checks'!$AC$6,UsefulSeries!$O227,0):OFFSET('Useful matrices &amp; checks'!$AD$7,UsefulSeries!$O227,0),TRANSPOSE(L235:M235)))</f>
        <v>2.1791716830965282E-4</v>
      </c>
      <c r="M236" s="29">
        <f ca="1"/>
        <v>-5.6683373727985174E-4</v>
      </c>
      <c r="N236" s="39">
        <f t="array" aca="1" ref="N236:O236" ca="1">TRANSPOSE(MMULT(OFFSET('Useful matrices &amp; checks'!$AC$6,UsefulSeries!$O227,0):OFFSET('Useful matrices &amp; checks'!$AD$7,UsefulSeries!$O227,0),TRANSPOSE(N235:O235)))</f>
        <v>8.3176961987170985E-10</v>
      </c>
      <c r="O236" s="39">
        <f ca="1"/>
        <v>-5.699909443283636E-11</v>
      </c>
      <c r="P236" s="39">
        <f t="shared" ca="1" si="11"/>
        <v>-5.5450366284841323E-4</v>
      </c>
      <c r="Q236" s="39">
        <f t="shared" ca="1" si="12"/>
        <v>6.5764922021427445E-5</v>
      </c>
      <c r="R236" s="29"/>
      <c r="S236" s="29">
        <f>'Flow probs &amp; rates'!E229-'Flow probs &amp; rates'!E228</f>
        <v>-3.5545210627548895E-3</v>
      </c>
      <c r="T236" s="29">
        <f>'Flow probs &amp; rates'!F229-'Flow probs &amp; rates'!F228</f>
        <v>1.9366091602660146E-3</v>
      </c>
      <c r="U236" s="29">
        <f>'Flow probs &amp; rates'!H229-'Flow probs &amp; rates'!H228</f>
        <v>4.3791905543540122E-3</v>
      </c>
      <c r="V236" s="29"/>
      <c r="W236" s="29">
        <f ca="1">(1-'Flow probs &amp; rates'!$H228)*'Output - Variance decomp.'!C236/('Flow probs &amp; rates'!$E228+'Flow probs &amp; rates'!$F228)-'Flow probs &amp; rates'!$H228*'Output - Variance decomp.'!B236/('Flow probs &amp; rates'!$E228+'Flow probs &amp; rates'!$F228)</f>
        <v>1.5935978597849299E-3</v>
      </c>
      <c r="X236" s="29">
        <f ca="1">(1-'Flow probs &amp; rates'!$H228)*'Output - Variance decomp.'!E236/('Flow probs &amp; rates'!$E228+'Flow probs &amp; rates'!$F228)-'Flow probs &amp; rates'!$H228*'Output - Variance decomp.'!D236/('Flow probs &amp; rates'!$E228+'Flow probs &amp; rates'!$F228)</f>
        <v>-1.2861406409192484E-4</v>
      </c>
      <c r="Y236" s="29">
        <f ca="1">(1-'Flow probs &amp; rates'!$H228)*'Output - Variance decomp.'!G236/('Flow probs &amp; rates'!$E228+'Flow probs &amp; rates'!$F228)-'Flow probs &amp; rates'!$H228*'Output - Variance decomp.'!F236/('Flow probs &amp; rates'!$E228+'Flow probs &amp; rates'!$F228)</f>
        <v>1.8757087300898621E-3</v>
      </c>
      <c r="Z236" s="29">
        <f ca="1">(1-'Flow probs &amp; rates'!$H228)*'Output - Variance decomp.'!I236/('Flow probs &amp; rates'!$E228+'Flow probs &amp; rates'!$F228)-'Flow probs &amp; rates'!$H228*'Output - Variance decomp.'!H236/('Flow probs &amp; rates'!$E228+'Flow probs &amp; rates'!$F228)</f>
        <v>2.324006991163297E-4</v>
      </c>
      <c r="AA236" s="29">
        <f ca="1">(1-'Flow probs &amp; rates'!$H228)*'Output - Variance decomp.'!K236/('Flow probs &amp; rates'!$E228+'Flow probs &amp; rates'!$F228)-'Flow probs &amp; rates'!$H228*'Output - Variance decomp.'!J236/('Flow probs &amp; rates'!$E228+'Flow probs &amp; rates'!$F228)</f>
        <v>2.0081859725285689E-4</v>
      </c>
      <c r="AB236" s="29">
        <f ca="1">(1-'Flow probs &amp; rates'!$H228)*'Output - Variance decomp.'!M236/('Flow probs &amp; rates'!$E228+'Flow probs &amp; rates'!$F228)-'Flow probs &amp; rates'!$H228*'Output - Variance decomp.'!L236/('Flow probs &amp; rates'!$E228+'Flow probs &amp; rates'!$F228)</f>
        <v>-8.2233866177541066E-4</v>
      </c>
      <c r="AC236" s="29">
        <f ca="1">(1-'Flow probs &amp; rates'!$H228)*'Output - Variance decomp.'!O236/('Flow probs &amp; rates'!$E228+'Flow probs &amp; rates'!$F228)-'Flow probs &amp; rates'!$H228*'Output - Variance decomp.'!N236/('Flow probs &amp; rates'!$E228+'Flow probs &amp; rates'!$F228)</f>
        <v>-1.6699848706843514E-10</v>
      </c>
      <c r="AD236" s="29">
        <f t="shared" ca="1" si="10"/>
        <v>1.4276175609758564E-3</v>
      </c>
    </row>
    <row r="237" spans="1:30" x14ac:dyDescent="0.35">
      <c r="A237" s="2" t="s">
        <v>285</v>
      </c>
      <c r="B237" s="29">
        <f t="array" aca="1" ref="B237:C237" ca="1">TRANSPOSE(MMULT(OFFSET('Useful matrices &amp; checks'!$Y$6,UsefulSeries!$O228,0):OFFSET('Useful matrices &amp; checks'!$Z$7,UsefulSeries!$O228,0),OFFSET('SS Taylor expansion'!$AE$6,UsefulSeries!$O228,0):OFFSET('SS Taylor expansion'!$AE$7,UsefulSeries!$O228,0)))+TRANSPOSE(MMULT(OFFSET('Useful matrices &amp; checks'!$AC$6,UsefulSeries!$O228,0):OFFSET('Useful matrices &amp; checks'!$AD$7,UsefulSeries!$O228,0),TRANSPOSE(B236:C236)))</f>
        <v>-1.844912067917889E-3</v>
      </c>
      <c r="C237" s="29">
        <f ca="1"/>
        <v>1.1282648278376113E-3</v>
      </c>
      <c r="D237" s="29">
        <f t="array" aca="1" ref="D237:E237" ca="1">TRANSPOSE(MMULT(OFFSET('Useful matrices &amp; checks'!$Y$6,UsefulSeries!$O228,0):OFFSET('Useful matrices &amp; checks'!$Z$7,UsefulSeries!$O228,0),OFFSET('SS Taylor expansion'!$AF$6,UsefulSeries!$O228,0):OFFSET('SS Taylor expansion'!$AF$7,UsefulSeries!$O228,0)))+TRANSPOSE(MMULT(OFFSET('Useful matrices &amp; checks'!$AC$6,UsefulSeries!$O228,0):OFFSET('Useful matrices &amp; checks'!$AD$7,UsefulSeries!$O228,0),TRANSPOSE(D236:E236)))</f>
        <v>9.7546436862211308E-4</v>
      </c>
      <c r="E237" s="29">
        <f ca="1"/>
        <v>-2.0005503552075904E-5</v>
      </c>
      <c r="F237" s="29">
        <f t="array" aca="1" ref="F237:G237" ca="1">TRANSPOSE(MMULT(OFFSET('Useful matrices &amp; checks'!$Y$6,UsefulSeries!$O228,0):OFFSET('Useful matrices &amp; checks'!$Z$7,UsefulSeries!$O228,0),OFFSET('SS Taylor expansion'!$AG$6,UsefulSeries!$O228,0):OFFSET('SS Taylor expansion'!$AG$7,UsefulSeries!$O228,0)))+TRANSPOSE(MMULT(OFFSET('Useful matrices &amp; checks'!$AC$6,UsefulSeries!$O228,0):OFFSET('Useful matrices &amp; checks'!$AD$7,UsefulSeries!$O228,0),TRANSPOSE(F236:G236)))</f>
        <v>-2.107395125430137E-3</v>
      </c>
      <c r="G237" s="29">
        <f ca="1"/>
        <v>1.1929766852079664E-3</v>
      </c>
      <c r="H237" s="29">
        <f t="array" aca="1" ref="H237:I237" ca="1">TRANSPOSE(MMULT(OFFSET('Useful matrices &amp; checks'!$Y$6,UsefulSeries!$O228,0):OFFSET('Useful matrices &amp; checks'!$Z$7,UsefulSeries!$O228,0),OFFSET('SS Taylor expansion'!$AH$6,UsefulSeries!$O228,0):OFFSET('SS Taylor expansion'!$AH$7,UsefulSeries!$O228,0)))+TRANSPOSE(MMULT(OFFSET('Useful matrices &amp; checks'!$AC$6,UsefulSeries!$O228,0):OFFSET('Useful matrices &amp; checks'!$AD$7,UsefulSeries!$O228,0),TRANSPOSE(H236:I236)))</f>
        <v>6.3838593957959912E-4</v>
      </c>
      <c r="I237" s="29">
        <f ca="1"/>
        <v>5.7535724547770075E-4</v>
      </c>
      <c r="J237" s="29">
        <f t="array" aca="1" ref="J237:K237" ca="1">TRANSPOSE(MMULT(OFFSET('Useful matrices &amp; checks'!$Y$6,UsefulSeries!$O228,0):OFFSET('Useful matrices &amp; checks'!$Z$7,UsefulSeries!$O228,0),OFFSET('SS Taylor expansion'!$AI$6,UsefulSeries!$O228,0):OFFSET('SS Taylor expansion'!$AI$7,UsefulSeries!$O228,0)))+TRANSPOSE(MMULT(OFFSET('Useful matrices &amp; checks'!$AC$6,UsefulSeries!$O228,0):OFFSET('Useful matrices &amp; checks'!$AD$7,UsefulSeries!$O228,0),TRANSPOSE(J236:K236)))</f>
        <v>-9.1030916569761512E-4</v>
      </c>
      <c r="K237" s="29">
        <f ca="1"/>
        <v>3.7446733868712544E-5</v>
      </c>
      <c r="L237" s="29">
        <f t="array" aca="1" ref="L237:M237" ca="1">TRANSPOSE(MMULT(OFFSET('Useful matrices &amp; checks'!$Y$6,UsefulSeries!$O228,0):OFFSET('Useful matrices &amp; checks'!$Z$7,UsefulSeries!$O228,0),OFFSET('SS Taylor expansion'!$AJ$6,UsefulSeries!$O228,0):OFFSET('SS Taylor expansion'!$AJ$7,UsefulSeries!$O228,0)))+TRANSPOSE(MMULT(OFFSET('Useful matrices &amp; checks'!$AC$6,UsefulSeries!$O228,0):OFFSET('Useful matrices &amp; checks'!$AD$7,UsefulSeries!$O228,0),TRANSPOSE(L236:M236)))</f>
        <v>1.7097983629283021E-4</v>
      </c>
      <c r="M237" s="29">
        <f ca="1"/>
        <v>1.0583785072726761E-4</v>
      </c>
      <c r="N237" s="39">
        <f t="array" aca="1" ref="N237:O237" ca="1">TRANSPOSE(MMULT(OFFSET('Useful matrices &amp; checks'!$AC$6,UsefulSeries!$O228,0):OFFSET('Useful matrices &amp; checks'!$AD$7,UsefulSeries!$O228,0),TRANSPOSE(N236:O236)))</f>
        <v>7.9013170703339811E-10</v>
      </c>
      <c r="O237" s="39">
        <f ca="1"/>
        <v>-3.0759069687534926E-11</v>
      </c>
      <c r="P237" s="39">
        <f t="shared" ca="1" si="11"/>
        <v>-5.7544831918642978E-4</v>
      </c>
      <c r="Q237" s="39">
        <f t="shared" ca="1" si="12"/>
        <v>1.229131688470169E-4</v>
      </c>
      <c r="R237" s="29"/>
      <c r="S237" s="29">
        <f>'Flow probs &amp; rates'!E230-'Flow probs &amp; rates'!E229</f>
        <v>-3.6532337436058215E-3</v>
      </c>
      <c r="T237" s="29">
        <f>'Flow probs &amp; rates'!F230-'Flow probs &amp; rates'!F229</f>
        <v>3.1427909776551299E-3</v>
      </c>
      <c r="U237" s="29">
        <f>'Flow probs &amp; rates'!H230-'Flow probs &amp; rates'!H229</f>
        <v>5.1085340083008579E-3</v>
      </c>
      <c r="V237" s="29"/>
      <c r="W237" s="29">
        <f ca="1">(1-'Flow probs &amp; rates'!$H229)*'Output - Variance decomp.'!C237/('Flow probs &amp; rates'!$E229+'Flow probs &amp; rates'!$F229)-'Flow probs &amp; rates'!$H229*'Output - Variance decomp.'!B237/('Flow probs &amp; rates'!$E229+'Flow probs &amp; rates'!$F229)</f>
        <v>1.7928897246665596E-3</v>
      </c>
      <c r="X237" s="29">
        <f ca="1">(1-'Flow probs &amp; rates'!$H229)*'Output - Variance decomp.'!E237/('Flow probs &amp; rates'!$E229+'Flow probs &amp; rates'!$F229)-'Flow probs &amp; rates'!$H229*'Output - Variance decomp.'!D237/('Flow probs &amp; rates'!$E229+'Flow probs &amp; rates'!$F229)</f>
        <v>-1.3644166330905853E-4</v>
      </c>
      <c r="Y237" s="29">
        <f ca="1">(1-'Flow probs &amp; rates'!$H229)*'Output - Variance decomp.'!G237/('Flow probs &amp; rates'!$E229+'Flow probs &amp; rates'!$F229)-'Flow probs &amp; rates'!$H229*'Output - Variance decomp.'!F237/('Flow probs &amp; rates'!$E229+'Flow probs &amp; rates'!$F229)</f>
        <v>1.9131124116820702E-3</v>
      </c>
      <c r="Z237" s="29">
        <f ca="1">(1-'Flow probs &amp; rates'!$H229)*'Output - Variance decomp.'!I237/('Flow probs &amp; rates'!$E229+'Flow probs &amp; rates'!$F229)-'Flow probs &amp; rates'!$H229*'Output - Variance decomp.'!H237/('Flow probs &amp; rates'!$E229+'Flow probs &amp; rates'!$F229)</f>
        <v>7.3898084917059287E-4</v>
      </c>
      <c r="AA237" s="29">
        <f ca="1">(1-'Flow probs &amp; rates'!$H229)*'Output - Variance decomp.'!K237/('Flow probs &amp; rates'!$E229+'Flow probs &amp; rates'!$F229)-'Flow probs &amp; rates'!$H229*'Output - Variance decomp.'!J237/('Flow probs &amp; rates'!$E229+'Flow probs &amp; rates'!$F229)</f>
        <v>1.5375847031867034E-4</v>
      </c>
      <c r="AB237" s="29">
        <f ca="1">(1-'Flow probs &amp; rates'!$H229)*'Output - Variance decomp.'!M237/('Flow probs &amp; rates'!$E229+'Flow probs &amp; rates'!$F229)-'Flow probs &amp; rates'!$H229*'Output - Variance decomp.'!L237/('Flow probs &amp; rates'!$E229+'Flow probs &amp; rates'!$F229)</f>
        <v>1.2999251655346263E-4</v>
      </c>
      <c r="AC237" s="29">
        <f ca="1">(1-'Flow probs &amp; rates'!$H229)*'Output - Variance decomp.'!O237/('Flow probs &amp; rates'!$E229+'Flow probs &amp; rates'!$F229)-'Flow probs &amp; rates'!$H229*'Output - Variance decomp.'!N237/('Flow probs &amp; rates'!$E229+'Flow probs &amp; rates'!$F229)</f>
        <v>-1.3100475298783945E-10</v>
      </c>
      <c r="AD237" s="29">
        <f t="shared" ca="1" si="10"/>
        <v>5.1624183022331346E-4</v>
      </c>
    </row>
    <row r="238" spans="1:30" x14ac:dyDescent="0.35">
      <c r="A238" s="2" t="s">
        <v>286</v>
      </c>
      <c r="B238" s="29">
        <f t="array" aca="1" ref="B238:C238" ca="1">TRANSPOSE(MMULT(OFFSET('Useful matrices &amp; checks'!$Y$6,UsefulSeries!$O229,0):OFFSET('Useful matrices &amp; checks'!$Z$7,UsefulSeries!$O229,0),OFFSET('SS Taylor expansion'!$AE$6,UsefulSeries!$O229,0):OFFSET('SS Taylor expansion'!$AE$7,UsefulSeries!$O229,0)))+TRANSPOSE(MMULT(OFFSET('Useful matrices &amp; checks'!$AC$6,UsefulSeries!$O229,0):OFFSET('Useful matrices &amp; checks'!$AD$7,UsefulSeries!$O229,0),TRANSPOSE(B237:C237)))</f>
        <v>-1.8540864280934155E-3</v>
      </c>
      <c r="C238" s="29">
        <f ca="1"/>
        <v>1.0149270679440329E-3</v>
      </c>
      <c r="D238" s="29">
        <f t="array" aca="1" ref="D238:E238" ca="1">TRANSPOSE(MMULT(OFFSET('Useful matrices &amp; checks'!$Y$6,UsefulSeries!$O229,0):OFFSET('Useful matrices &amp; checks'!$Z$7,UsefulSeries!$O229,0),OFFSET('SS Taylor expansion'!$AF$6,UsefulSeries!$O229,0):OFFSET('SS Taylor expansion'!$AF$7,UsefulSeries!$O229,0)))+TRANSPOSE(MMULT(OFFSET('Useful matrices &amp; checks'!$AC$6,UsefulSeries!$O229,0):OFFSET('Useful matrices &amp; checks'!$AD$7,UsefulSeries!$O229,0),TRANSPOSE(D237:E237)))</f>
        <v>7.6451167024016204E-4</v>
      </c>
      <c r="E238" s="29">
        <f ca="1"/>
        <v>-3.0391044784301556E-5</v>
      </c>
      <c r="F238" s="29">
        <f t="array" aca="1" ref="F238:G238" ca="1">TRANSPOSE(MMULT(OFFSET('Useful matrices &amp; checks'!$Y$6,UsefulSeries!$O229,0):OFFSET('Useful matrices &amp; checks'!$Z$7,UsefulSeries!$O229,0),OFFSET('SS Taylor expansion'!$AG$6,UsefulSeries!$O229,0):OFFSET('SS Taylor expansion'!$AG$7,UsefulSeries!$O229,0)))+TRANSPOSE(MMULT(OFFSET('Useful matrices &amp; checks'!$AC$6,UsefulSeries!$O229,0):OFFSET('Useful matrices &amp; checks'!$AD$7,UsefulSeries!$O229,0),TRANSPOSE(F237:G237)))</f>
        <v>-2.6172878724384312E-3</v>
      </c>
      <c r="G238" s="29">
        <f ca="1"/>
        <v>1.5386963878991728E-3</v>
      </c>
      <c r="H238" s="29">
        <f t="array" aca="1" ref="H238:I238" ca="1">TRANSPOSE(MMULT(OFFSET('Useful matrices &amp; checks'!$Y$6,UsefulSeries!$O229,0):OFFSET('Useful matrices &amp; checks'!$Z$7,UsefulSeries!$O229,0),OFFSET('SS Taylor expansion'!$AH$6,UsefulSeries!$O229,0):OFFSET('SS Taylor expansion'!$AH$7,UsefulSeries!$O229,0)))+TRANSPOSE(MMULT(OFFSET('Useful matrices &amp; checks'!$AC$6,UsefulSeries!$O229,0):OFFSET('Useful matrices &amp; checks'!$AD$7,UsefulSeries!$O229,0),TRANSPOSE(H237:I237)))</f>
        <v>7.8658351329556359E-4</v>
      </c>
      <c r="I238" s="29">
        <f ca="1"/>
        <v>8.4960130676120581E-4</v>
      </c>
      <c r="J238" s="29">
        <f t="array" aca="1" ref="J238:K238" ca="1">TRANSPOSE(MMULT(OFFSET('Useful matrices &amp; checks'!$Y$6,UsefulSeries!$O229,0):OFFSET('Useful matrices &amp; checks'!$Z$7,UsefulSeries!$O229,0),OFFSET('SS Taylor expansion'!$AI$6,UsefulSeries!$O229,0):OFFSET('SS Taylor expansion'!$AI$7,UsefulSeries!$O229,0)))+TRANSPOSE(MMULT(OFFSET('Useful matrices &amp; checks'!$AC$6,UsefulSeries!$O229,0):OFFSET('Useful matrices &amp; checks'!$AD$7,UsefulSeries!$O229,0),TRANSPOSE(J237:K237)))</f>
        <v>-1.0931727508082384E-3</v>
      </c>
      <c r="K238" s="29">
        <f ca="1"/>
        <v>4.8331792060624007E-5</v>
      </c>
      <c r="L238" s="29">
        <f t="array" aca="1" ref="L238:M238" ca="1">TRANSPOSE(MMULT(OFFSET('Useful matrices &amp; checks'!$Y$6,UsefulSeries!$O229,0):OFFSET('Useful matrices &amp; checks'!$Z$7,UsefulSeries!$O229,0),OFFSET('SS Taylor expansion'!$AJ$6,UsefulSeries!$O229,0):OFFSET('SS Taylor expansion'!$AJ$7,UsefulSeries!$O229,0)))+TRANSPOSE(MMULT(OFFSET('Useful matrices &amp; checks'!$AC$6,UsefulSeries!$O229,0):OFFSET('Useful matrices &amp; checks'!$AD$7,UsefulSeries!$O229,0),TRANSPOSE(L237:M237)))</f>
        <v>1.4343300563894869E-4</v>
      </c>
      <c r="M238" s="29">
        <f ca="1"/>
        <v>-1.9909731215792781E-4</v>
      </c>
      <c r="N238" s="39">
        <f t="array" aca="1" ref="N238:O238" ca="1">TRANSPOSE(MMULT(OFFSET('Useful matrices &amp; checks'!$AC$6,UsefulSeries!$O229,0):OFFSET('Useful matrices &amp; checks'!$AD$7,UsefulSeries!$O229,0),TRANSPOSE(N237:O237)))</f>
        <v>7.466511861379745E-10</v>
      </c>
      <c r="O238" s="39">
        <f ca="1"/>
        <v>-3.6467997969933884E-11</v>
      </c>
      <c r="P238" s="39">
        <f t="shared" ca="1" si="11"/>
        <v>-5.4528125765864052E-4</v>
      </c>
      <c r="Q238" s="39">
        <f t="shared" ca="1" si="12"/>
        <v>1.2724081829868788E-4</v>
      </c>
      <c r="R238" s="29"/>
      <c r="S238" s="29">
        <f>'Flow probs &amp; rates'!E231-'Flow probs &amp; rates'!E230</f>
        <v>-4.4152993731728651E-3</v>
      </c>
      <c r="T238" s="29">
        <f>'Flow probs &amp; rates'!F231-'Flow probs &amp; rates'!F230</f>
        <v>3.3493089795534961E-3</v>
      </c>
      <c r="U238" s="29">
        <f>'Flow probs &amp; rates'!H231-'Flow probs &amp; rates'!H230</f>
        <v>4.7114156267080293E-3</v>
      </c>
      <c r="V238" s="29"/>
      <c r="W238" s="29">
        <f ca="1">(1-'Flow probs &amp; rates'!$H230)*'Output - Variance decomp.'!C238/('Flow probs &amp; rates'!$E230+'Flow probs &amp; rates'!$F230)-'Flow probs &amp; rates'!$H230*'Output - Variance decomp.'!B238/('Flow probs &amp; rates'!$E230+'Flow probs &amp; rates'!$F230)</f>
        <v>1.6421620086257286E-3</v>
      </c>
      <c r="X238" s="29">
        <f ca="1">(1-'Flow probs &amp; rates'!$H230)*'Output - Variance decomp.'!E238/('Flow probs &amp; rates'!$E230+'Flow probs &amp; rates'!$F230)-'Flow probs &amp; rates'!$H230*'Output - Variance decomp.'!D238/('Flow probs &amp; rates'!$E230+'Flow probs &amp; rates'!$F230)</f>
        <v>-1.3344120738180125E-4</v>
      </c>
      <c r="Y238" s="29">
        <f ca="1">(1-'Flow probs &amp; rates'!$H230)*'Output - Variance decomp.'!G238/('Flow probs &amp; rates'!$E230+'Flow probs &amp; rates'!$F230)-'Flow probs &amp; rates'!$H230*'Output - Variance decomp.'!F238/('Flow probs &amp; rates'!$E230+'Flow probs &amp; rates'!$F230)</f>
        <v>2.4666118707584806E-3</v>
      </c>
      <c r="Z238" s="29">
        <f ca="1">(1-'Flow probs &amp; rates'!$H230)*'Output - Variance decomp.'!I238/('Flow probs &amp; rates'!$E230+'Flow probs &amp; rates'!$F230)-'Flow probs &amp; rates'!$H230*'Output - Variance decomp.'!H238/('Flow probs &amp; rates'!$E230+'Flow probs &amp; rates'!$F230)</f>
        <v>1.0967002173317257E-3</v>
      </c>
      <c r="AA238" s="29">
        <f ca="1">(1-'Flow probs &amp; rates'!$H230)*'Output - Variance decomp.'!K238/('Flow probs &amp; rates'!$E230+'Flow probs &amp; rates'!$F230)-'Flow probs &amp; rates'!$H230*'Output - Variance decomp.'!J238/('Flow probs &amp; rates'!$E230+'Flow probs &amp; rates'!$F230)</f>
        <v>1.9763747561419518E-4</v>
      </c>
      <c r="AB238" s="29">
        <f ca="1">(1-'Flow probs &amp; rates'!$H230)*'Output - Variance decomp.'!M238/('Flow probs &amp; rates'!$E230+'Flow probs &amp; rates'!$F230)-'Flow probs &amp; rates'!$H230*'Output - Variance decomp.'!L238/('Flow probs &amp; rates'!$E230+'Flow probs &amp; rates'!$F230)</f>
        <v>-2.9595959881078963E-4</v>
      </c>
      <c r="AC238" s="29">
        <f ca="1">(1-'Flow probs &amp; rates'!$H230)*'Output - Variance decomp.'!O238/('Flow probs &amp; rates'!$E230+'Flow probs &amp; rates'!$F230)-'Flow probs &amp; rates'!$H230*'Output - Variance decomp.'!N238/('Flow probs &amp; rates'!$E230+'Flow probs &amp; rates'!$F230)</f>
        <v>-1.3983146775409476E-10</v>
      </c>
      <c r="AD238" s="29">
        <f t="shared" ca="1" si="10"/>
        <v>-2.6229499959804295E-4</v>
      </c>
    </row>
    <row r="239" spans="1:30" x14ac:dyDescent="0.35">
      <c r="A239" s="2" t="s">
        <v>287</v>
      </c>
      <c r="B239" s="29">
        <f t="array" aca="1" ref="B239:C239" ca="1">TRANSPOSE(MMULT(OFFSET('Useful matrices &amp; checks'!$Y$6,UsefulSeries!$O230,0):OFFSET('Useful matrices &amp; checks'!$Z$7,UsefulSeries!$O230,0),OFFSET('SS Taylor expansion'!$AE$6,UsefulSeries!$O230,0):OFFSET('SS Taylor expansion'!$AE$7,UsefulSeries!$O230,0)))+TRANSPOSE(MMULT(OFFSET('Useful matrices &amp; checks'!$AC$6,UsefulSeries!$O230,0):OFFSET('Useful matrices &amp; checks'!$AD$7,UsefulSeries!$O230,0),TRANSPOSE(B238:C238)))</f>
        <v>-1.1891216237471843E-3</v>
      </c>
      <c r="C239" s="29">
        <f ca="1"/>
        <v>2.6768364632489915E-4</v>
      </c>
      <c r="D239" s="29">
        <f t="array" aca="1" ref="D239:E239" ca="1">TRANSPOSE(MMULT(OFFSET('Useful matrices &amp; checks'!$Y$6,UsefulSeries!$O230,0):OFFSET('Useful matrices &amp; checks'!$Z$7,UsefulSeries!$O230,0),OFFSET('SS Taylor expansion'!$AF$6,UsefulSeries!$O230,0):OFFSET('SS Taylor expansion'!$AF$7,UsefulSeries!$O230,0)))+TRANSPOSE(MMULT(OFFSET('Useful matrices &amp; checks'!$AC$6,UsefulSeries!$O230,0):OFFSET('Useful matrices &amp; checks'!$AD$7,UsefulSeries!$O230,0),TRANSPOSE(D238:E238)))</f>
        <v>1.3302871276587368E-3</v>
      </c>
      <c r="E239" s="29">
        <f ca="1"/>
        <v>4.5778528123736605E-5</v>
      </c>
      <c r="F239" s="29">
        <f t="array" aca="1" ref="F239:G239" ca="1">TRANSPOSE(MMULT(OFFSET('Useful matrices &amp; checks'!$Y$6,UsefulSeries!$O230,0):OFFSET('Useful matrices &amp; checks'!$Z$7,UsefulSeries!$O230,0),OFFSET('SS Taylor expansion'!$AG$6,UsefulSeries!$O230,0):OFFSET('SS Taylor expansion'!$AG$7,UsefulSeries!$O230,0)))+TRANSPOSE(MMULT(OFFSET('Useful matrices &amp; checks'!$AC$6,UsefulSeries!$O230,0):OFFSET('Useful matrices &amp; checks'!$AD$7,UsefulSeries!$O230,0),TRANSPOSE(F238:G238)))</f>
        <v>-2.5480645306992455E-3</v>
      </c>
      <c r="G239" s="29">
        <f ca="1"/>
        <v>1.2342246637481648E-3</v>
      </c>
      <c r="H239" s="29">
        <f t="array" aca="1" ref="H239:I239" ca="1">TRANSPOSE(MMULT(OFFSET('Useful matrices &amp; checks'!$Y$6,UsefulSeries!$O230,0):OFFSET('Useful matrices &amp; checks'!$Z$7,UsefulSeries!$O230,0),OFFSET('SS Taylor expansion'!$AH$6,UsefulSeries!$O230,0):OFFSET('SS Taylor expansion'!$AH$7,UsefulSeries!$O230,0)))+TRANSPOSE(MMULT(OFFSET('Useful matrices &amp; checks'!$AC$6,UsefulSeries!$O230,0):OFFSET('Useful matrices &amp; checks'!$AD$7,UsefulSeries!$O230,0),TRANSPOSE(H238:I238)))</f>
        <v>9.3226784721930542E-4</v>
      </c>
      <c r="I239" s="29">
        <f ca="1"/>
        <v>1.4466835906708521E-3</v>
      </c>
      <c r="J239" s="29">
        <f t="array" aca="1" ref="J239:K239" ca="1">TRANSPOSE(MMULT(OFFSET('Useful matrices &amp; checks'!$Y$6,UsefulSeries!$O230,0):OFFSET('Useful matrices &amp; checks'!$Z$7,UsefulSeries!$O230,0),OFFSET('SS Taylor expansion'!$AI$6,UsefulSeries!$O230,0):OFFSET('SS Taylor expansion'!$AI$7,UsefulSeries!$O230,0)))+TRANSPOSE(MMULT(OFFSET('Useful matrices &amp; checks'!$AC$6,UsefulSeries!$O230,0):OFFSET('Useful matrices &amp; checks'!$AD$7,UsefulSeries!$O230,0),TRANSPOSE(J238:K238)))</f>
        <v>-8.3706123444007689E-4</v>
      </c>
      <c r="K239" s="29">
        <f ca="1"/>
        <v>-8.5439323828159837E-6</v>
      </c>
      <c r="L239" s="29">
        <f t="array" aca="1" ref="L239:M239" ca="1">TRANSPOSE(MMULT(OFFSET('Useful matrices &amp; checks'!$Y$6,UsefulSeries!$O230,0):OFFSET('Useful matrices &amp; checks'!$Z$7,UsefulSeries!$O230,0),OFFSET('SS Taylor expansion'!$AJ$6,UsefulSeries!$O230,0):OFFSET('SS Taylor expansion'!$AJ$7,UsefulSeries!$O230,0)))+TRANSPOSE(MMULT(OFFSET('Useful matrices &amp; checks'!$AC$6,UsefulSeries!$O230,0):OFFSET('Useful matrices &amp; checks'!$AD$7,UsefulSeries!$O230,0),TRANSPOSE(L238:M238)))</f>
        <v>1.6573647421277716E-4</v>
      </c>
      <c r="M239" s="29">
        <f ca="1"/>
        <v>5.1535083072843074E-4</v>
      </c>
      <c r="N239" s="39">
        <f t="array" aca="1" ref="N239:O239" ca="1">TRANSPOSE(MMULT(OFFSET('Useful matrices &amp; checks'!$AC$6,UsefulSeries!$O230,0):OFFSET('Useful matrices &amp; checks'!$AD$7,UsefulSeries!$O230,0),TRANSPOSE(N238:O238)))</f>
        <v>6.8752688446757081E-10</v>
      </c>
      <c r="O239" s="39">
        <f ca="1"/>
        <v>9.3302671635129218E-12</v>
      </c>
      <c r="P239" s="39">
        <f t="shared" ca="1" si="11"/>
        <v>-4.7955737997672758E-4</v>
      </c>
      <c r="Q239" s="39">
        <f t="shared" ca="1" si="12"/>
        <v>3.6800245550190099E-5</v>
      </c>
      <c r="R239" s="29"/>
      <c r="S239" s="29">
        <f>'Flow probs &amp; rates'!E232-'Flow probs &amp; rates'!E231</f>
        <v>-2.6255126322455302E-3</v>
      </c>
      <c r="T239" s="29">
        <f>'Flow probs &amp; rates'!F232-'Flow probs &amp; rates'!F231</f>
        <v>3.5379775820937251E-3</v>
      </c>
      <c r="U239" s="29">
        <f>'Flow probs &amp; rates'!H232-'Flow probs &amp; rates'!H231</f>
        <v>3.8218553904825203E-3</v>
      </c>
      <c r="V239" s="29"/>
      <c r="W239" s="29">
        <f ca="1">(1-'Flow probs &amp; rates'!$H231)*'Output - Variance decomp.'!C239/('Flow probs &amp; rates'!$E231+'Flow probs &amp; rates'!$F231)-'Flow probs &amp; rates'!$H231*'Output - Variance decomp.'!B239/('Flow probs &amp; rates'!$E231+'Flow probs &amp; rates'!$F231)</f>
        <v>5.2377362729915224E-4</v>
      </c>
      <c r="X239" s="29">
        <f ca="1">(1-'Flow probs &amp; rates'!$H231)*'Output - Variance decomp.'!E239/('Flow probs &amp; rates'!$E231+'Flow probs &amp; rates'!$F231)-'Flow probs &amp; rates'!$H231*'Output - Variance decomp.'!D239/('Flow probs &amp; rates'!$E231+'Flow probs &amp; rates'!$F231)</f>
        <v>-1.0400388513315381E-4</v>
      </c>
      <c r="Y239" s="29">
        <f ca="1">(1-'Flow probs &amp; rates'!$H231)*'Output - Variance decomp.'!G239/('Flow probs &amp; rates'!$E231+'Flow probs &amp; rates'!$F231)-'Flow probs &amp; rates'!$H231*'Output - Variance decomp.'!F239/('Flow probs &amp; rates'!$E231+'Flow probs &amp; rates'!$F231)</f>
        <v>2.0445750200016538E-3</v>
      </c>
      <c r="Z239" s="29">
        <f ca="1">(1-'Flow probs &amp; rates'!$H231)*'Output - Variance decomp.'!I239/('Flow probs &amp; rates'!$E231+'Flow probs &amp; rates'!$F231)-'Flow probs &amp; rates'!$H231*'Output - Variance decomp.'!H239/('Flow probs &amp; rates'!$E231+'Flow probs &amp; rates'!$F231)</f>
        <v>1.9018736336988394E-3</v>
      </c>
      <c r="AA239" s="29">
        <f ca="1">(1-'Flow probs &amp; rates'!$H231)*'Output - Variance decomp.'!K239/('Flow probs &amp; rates'!$E231+'Flow probs &amp; rates'!$F231)-'Flow probs &amp; rates'!$H231*'Output - Variance decomp.'!J239/('Flow probs &amp; rates'!$E231+'Flow probs &amp; rates'!$F231)</f>
        <v>9.3727364596584659E-5</v>
      </c>
      <c r="AB239" s="29">
        <f ca="1">(1-'Flow probs &amp; rates'!$H231)*'Output - Variance decomp.'!M239/('Flow probs &amp; rates'!$E231+'Flow probs &amp; rates'!$F231)-'Flow probs &amp; rates'!$H231*'Output - Variance decomp.'!L239/('Flow probs &amp; rates'!$E231+'Flow probs &amp; rates'!$F231)</f>
        <v>6.9850144181401335E-4</v>
      </c>
      <c r="AC239" s="29">
        <f ca="1">(1-'Flow probs &amp; rates'!$H231)*'Output - Variance decomp.'!O239/('Flow probs &amp; rates'!$E231+'Flow probs &amp; rates'!$F231)-'Flow probs &amp; rates'!$H231*'Output - Variance decomp.'!N239/('Flow probs &amp; rates'!$E231+'Flow probs &amp; rates'!$F231)</f>
        <v>-7.3755308230788475E-11</v>
      </c>
      <c r="AD239" s="29">
        <f t="shared" ca="1" si="10"/>
        <v>-1.3365917380392606E-3</v>
      </c>
    </row>
    <row r="240" spans="1:30" x14ac:dyDescent="0.35">
      <c r="A240" s="2" t="s">
        <v>288</v>
      </c>
      <c r="B240" s="29">
        <f t="array" aca="1" ref="B240:C240" ca="1">TRANSPOSE(MMULT(OFFSET('Useful matrices &amp; checks'!$Y$6,UsefulSeries!$O231,0):OFFSET('Useful matrices &amp; checks'!$Z$7,UsefulSeries!$O231,0),OFFSET('SS Taylor expansion'!$AE$6,UsefulSeries!$O231,0):OFFSET('SS Taylor expansion'!$AE$7,UsefulSeries!$O231,0)))+TRANSPOSE(MMULT(OFFSET('Useful matrices &amp; checks'!$AC$6,UsefulSeries!$O231,0):OFFSET('Useful matrices &amp; checks'!$AD$7,UsefulSeries!$O231,0),TRANSPOSE(B239:C239)))</f>
        <v>-9.7917546568279754E-4</v>
      </c>
      <c r="C240" s="29">
        <f ca="1"/>
        <v>1.4944798578429749E-4</v>
      </c>
      <c r="D240" s="29">
        <f t="array" aca="1" ref="D240:E240" ca="1">TRANSPOSE(MMULT(OFFSET('Useful matrices &amp; checks'!$Y$6,UsefulSeries!$O231,0):OFFSET('Useful matrices &amp; checks'!$Z$7,UsefulSeries!$O231,0),OFFSET('SS Taylor expansion'!$AF$6,UsefulSeries!$O231,0):OFFSET('SS Taylor expansion'!$AF$7,UsefulSeries!$O231,0)))+TRANSPOSE(MMULT(OFFSET('Useful matrices &amp; checks'!$AC$6,UsefulSeries!$O231,0):OFFSET('Useful matrices &amp; checks'!$AD$7,UsefulSeries!$O231,0),TRANSPOSE(D239:E239)))</f>
        <v>5.9715482401873218E-4</v>
      </c>
      <c r="E240" s="29">
        <f ca="1"/>
        <v>6.5047668363913194E-6</v>
      </c>
      <c r="F240" s="29">
        <f t="array" aca="1" ref="F240:G240" ca="1">TRANSPOSE(MMULT(OFFSET('Useful matrices &amp; checks'!$Y$6,UsefulSeries!$O231,0):OFFSET('Useful matrices &amp; checks'!$Z$7,UsefulSeries!$O231,0),OFFSET('SS Taylor expansion'!$AG$6,UsefulSeries!$O231,0):OFFSET('SS Taylor expansion'!$AG$7,UsefulSeries!$O231,0)))+TRANSPOSE(MMULT(OFFSET('Useful matrices &amp; checks'!$AC$6,UsefulSeries!$O231,0):OFFSET('Useful matrices &amp; checks'!$AD$7,UsefulSeries!$O231,0),TRANSPOSE(F239:G239)))</f>
        <v>-3.1577492560813953E-3</v>
      </c>
      <c r="G240" s="29">
        <f ca="1"/>
        <v>1.9103638211975861E-3</v>
      </c>
      <c r="H240" s="29">
        <f t="array" aca="1" ref="H240:I240" ca="1">TRANSPOSE(MMULT(OFFSET('Useful matrices &amp; checks'!$Y$6,UsefulSeries!$O231,0):OFFSET('Useful matrices &amp; checks'!$Z$7,UsefulSeries!$O231,0),OFFSET('SS Taylor expansion'!$AH$6,UsefulSeries!$O231,0):OFFSET('SS Taylor expansion'!$AH$7,UsefulSeries!$O231,0)))+TRANSPOSE(MMULT(OFFSET('Useful matrices &amp; checks'!$AC$6,UsefulSeries!$O231,0):OFFSET('Useful matrices &amp; checks'!$AD$7,UsefulSeries!$O231,0),TRANSPOSE(H239:I239)))</f>
        <v>1.0308214251581074E-3</v>
      </c>
      <c r="I240" s="29">
        <f ca="1"/>
        <v>5.0482632090805544E-4</v>
      </c>
      <c r="J240" s="29">
        <f t="array" aca="1" ref="J240:K240" ca="1">TRANSPOSE(MMULT(OFFSET('Useful matrices &amp; checks'!$Y$6,UsefulSeries!$O231,0):OFFSET('Useful matrices &amp; checks'!$Z$7,UsefulSeries!$O231,0),OFFSET('SS Taylor expansion'!$AI$6,UsefulSeries!$O231,0):OFFSET('SS Taylor expansion'!$AI$7,UsefulSeries!$O231,0)))+TRANSPOSE(MMULT(OFFSET('Useful matrices &amp; checks'!$AC$6,UsefulSeries!$O231,0):OFFSET('Useful matrices &amp; checks'!$AD$7,UsefulSeries!$O231,0),TRANSPOSE(J239:K239)))</f>
        <v>-1.6185961045121452E-3</v>
      </c>
      <c r="K240" s="29">
        <f ca="1"/>
        <v>5.496811030714688E-5</v>
      </c>
      <c r="L240" s="29">
        <f t="array" aca="1" ref="L240:M240" ca="1">TRANSPOSE(MMULT(OFFSET('Useful matrices &amp; checks'!$Y$6,UsefulSeries!$O231,0):OFFSET('Useful matrices &amp; checks'!$Z$7,UsefulSeries!$O231,0),OFFSET('SS Taylor expansion'!$AJ$6,UsefulSeries!$O231,0):OFFSET('SS Taylor expansion'!$AJ$7,UsefulSeries!$O231,0)))+TRANSPOSE(MMULT(OFFSET('Useful matrices &amp; checks'!$AC$6,UsefulSeries!$O231,0):OFFSET('Useful matrices &amp; checks'!$AD$7,UsefulSeries!$O231,0),TRANSPOSE(L239:M239)))</f>
        <v>1.556959692316473E-4</v>
      </c>
      <c r="M240" s="29">
        <f ca="1"/>
        <v>-3.2074531826553095E-4</v>
      </c>
      <c r="N240" s="39">
        <f t="array" aca="1" ref="N240:O240" ca="1">TRANSPOSE(MMULT(OFFSET('Useful matrices &amp; checks'!$AC$6,UsefulSeries!$O231,0):OFFSET('Useful matrices &amp; checks'!$AD$7,UsefulSeries!$O231,0),TRANSPOSE(N239:O239)))</f>
        <v>6.3363408374446485E-10</v>
      </c>
      <c r="O240" s="39">
        <f ca="1"/>
        <v>-1.8180917210965828E-11</v>
      </c>
      <c r="P240" s="39">
        <f t="shared" ca="1" si="11"/>
        <v>-4.4318805075350623E-4</v>
      </c>
      <c r="Q240" s="39">
        <f t="shared" ca="1" si="12"/>
        <v>-1.0001777897940209E-4</v>
      </c>
      <c r="R240" s="29"/>
      <c r="S240" s="29">
        <f>'Flow probs &amp; rates'!E233-'Flow probs &amp; rates'!E232</f>
        <v>-4.4150360249872733E-3</v>
      </c>
      <c r="T240" s="29">
        <f>'Flow probs &amp; rates'!F233-'Flow probs &amp; rates'!F232</f>
        <v>2.205347889607627E-3</v>
      </c>
      <c r="U240" s="29">
        <f>'Flow probs &amp; rates'!H233-'Flow probs &amp; rates'!H232</f>
        <v>3.4158579379269111E-3</v>
      </c>
      <c r="V240" s="29"/>
      <c r="W240" s="29">
        <f ca="1">(1-'Flow probs &amp; rates'!$H232)*'Output - Variance decomp.'!C240/('Flow probs &amp; rates'!$E232+'Flow probs &amp; rates'!$F232)-'Flow probs &amp; rates'!$H232*'Output - Variance decomp.'!B240/('Flow probs &amp; rates'!$E232+'Flow probs &amp; rates'!$F232)</f>
        <v>3.3657868281805332E-4</v>
      </c>
      <c r="X240" s="29">
        <f ca="1">(1-'Flow probs &amp; rates'!$H232)*'Output - Variance decomp.'!E240/('Flow probs &amp; rates'!$E232+'Flow probs &amp; rates'!$F232)-'Flow probs &amp; rates'!$H232*'Output - Variance decomp.'!D240/('Flow probs &amp; rates'!$E232+'Flow probs &amp; rates'!$F232)</f>
        <v>-6.9707877051890249E-5</v>
      </c>
      <c r="Y240" s="29">
        <f ca="1">(1-'Flow probs &amp; rates'!$H232)*'Output - Variance decomp.'!G240/('Flow probs &amp; rates'!$E232+'Flow probs &amp; rates'!$F232)-'Flow probs &amp; rates'!$H232*'Output - Variance decomp.'!F240/('Flow probs &amp; rates'!$E232+'Flow probs &amp; rates'!$F232)</f>
        <v>3.0684034321415733E-3</v>
      </c>
      <c r="Z240" s="29">
        <f ca="1">(1-'Flow probs &amp; rates'!$H232)*'Output - Variance decomp.'!I240/('Flow probs &amp; rates'!$E232+'Flow probs &amp; rates'!$F232)-'Flow probs &amp; rates'!$H232*'Output - Variance decomp.'!H240/('Flow probs &amp; rates'!$E232+'Flow probs &amp; rates'!$F232)</f>
        <v>5.6489921687111373E-4</v>
      </c>
      <c r="AA240" s="29">
        <f ca="1">(1-'Flow probs &amp; rates'!$H232)*'Output - Variance decomp.'!K240/('Flow probs &amp; rates'!$E232+'Flow probs &amp; rates'!$F232)-'Flow probs &amp; rates'!$H232*'Output - Variance decomp.'!J240/('Flow probs &amp; rates'!$E232+'Flow probs &amp; rates'!$F232)</f>
        <v>2.8972924545257847E-4</v>
      </c>
      <c r="AB240" s="29">
        <f ca="1">(1-'Flow probs &amp; rates'!$H232)*'Output - Variance decomp.'!M240/('Flow probs &amp; rates'!$E232+'Flow probs &amp; rates'!$F232)-'Flow probs &amp; rates'!$H232*'Output - Variance decomp.'!L240/('Flow probs &amp; rates'!$E232+'Flow probs &amp; rates'!$F232)</f>
        <v>-4.6579980608316504E-4</v>
      </c>
      <c r="AC240" s="29">
        <f ca="1">(1-'Flow probs &amp; rates'!$H232)*'Output - Variance decomp.'!O240/('Flow probs &amp; rates'!$E232+'Flow probs &amp; rates'!$F232)-'Flow probs &amp; rates'!$H232*'Output - Variance decomp.'!N240/('Flow probs &amp; rates'!$E232+'Flow probs &amp; rates'!$F232)</f>
        <v>-1.0878743704970184E-10</v>
      </c>
      <c r="AD240" s="29">
        <f t="shared" ca="1" si="10"/>
        <v>-3.0824484743391606E-4</v>
      </c>
    </row>
    <row r="241" spans="1:30" x14ac:dyDescent="0.35">
      <c r="A241" s="2" t="s">
        <v>289</v>
      </c>
      <c r="B241" s="29">
        <f t="array" aca="1" ref="B241:C241" ca="1">TRANSPOSE(MMULT(OFFSET('Useful matrices &amp; checks'!$Y$6,UsefulSeries!$O232,0):OFFSET('Useful matrices &amp; checks'!$Z$7,UsefulSeries!$O232,0),OFFSET('SS Taylor expansion'!$AE$6,UsefulSeries!$O232,0):OFFSET('SS Taylor expansion'!$AE$7,UsefulSeries!$O232,0)))+TRANSPOSE(MMULT(OFFSET('Useful matrices &amp; checks'!$AC$6,UsefulSeries!$O232,0):OFFSET('Useful matrices &amp; checks'!$AD$7,UsefulSeries!$O232,0),TRANSPOSE(B240:C240)))</f>
        <v>-1.8737719909848549E-4</v>
      </c>
      <c r="C241" s="29">
        <f ca="1"/>
        <v>-5.8150943795380833E-4</v>
      </c>
      <c r="D241" s="29">
        <f t="array" aca="1" ref="D241:E241" ca="1">TRANSPOSE(MMULT(OFFSET('Useful matrices &amp; checks'!$Y$6,UsefulSeries!$O232,0):OFFSET('Useful matrices &amp; checks'!$Z$7,UsefulSeries!$O232,0),OFFSET('SS Taylor expansion'!$AF$6,UsefulSeries!$O232,0):OFFSET('SS Taylor expansion'!$AF$7,UsefulSeries!$O232,0)))+TRANSPOSE(MMULT(OFFSET('Useful matrices &amp; checks'!$AC$6,UsefulSeries!$O232,0):OFFSET('Useful matrices &amp; checks'!$AD$7,UsefulSeries!$O232,0),TRANSPOSE(D240:E240)))</f>
        <v>1.4381628991848613E-3</v>
      </c>
      <c r="E241" s="29">
        <f ca="1"/>
        <v>1.0710652453201533E-4</v>
      </c>
      <c r="F241" s="29">
        <f t="array" aca="1" ref="F241:G241" ca="1">TRANSPOSE(MMULT(OFFSET('Useful matrices &amp; checks'!$Y$6,UsefulSeries!$O232,0):OFFSET('Useful matrices &amp; checks'!$Z$7,UsefulSeries!$O232,0),OFFSET('SS Taylor expansion'!$AG$6,UsefulSeries!$O232,0):OFFSET('SS Taylor expansion'!$AG$7,UsefulSeries!$O232,0)))+TRANSPOSE(MMULT(OFFSET('Useful matrices &amp; checks'!$AC$6,UsefulSeries!$O232,0):OFFSET('Useful matrices &amp; checks'!$AD$7,UsefulSeries!$O232,0),TRANSPOSE(F240:G240)))</f>
        <v>-2.0039830072734414E-3</v>
      </c>
      <c r="G241" s="29">
        <f ca="1"/>
        <v>5.4206519675508184E-4</v>
      </c>
      <c r="H241" s="29">
        <f t="array" aca="1" ref="H241:I241" ca="1">TRANSPOSE(MMULT(OFFSET('Useful matrices &amp; checks'!$Y$6,UsefulSeries!$O232,0):OFFSET('Useful matrices &amp; checks'!$Z$7,UsefulSeries!$O232,0),OFFSET('SS Taylor expansion'!$AH$6,UsefulSeries!$O232,0):OFFSET('SS Taylor expansion'!$AH$7,UsefulSeries!$O232,0)))+TRANSPOSE(MMULT(OFFSET('Useful matrices &amp; checks'!$AC$6,UsefulSeries!$O232,0):OFFSET('Useful matrices &amp; checks'!$AD$7,UsefulSeries!$O232,0),TRANSPOSE(H240:I240)))</f>
        <v>1.055538261158127E-3</v>
      </c>
      <c r="I241" s="29">
        <f ca="1"/>
        <v>1.4248854982104758E-3</v>
      </c>
      <c r="J241" s="29">
        <f t="array" aca="1" ref="J241:K241" ca="1">TRANSPOSE(MMULT(OFFSET('Useful matrices &amp; checks'!$Y$6,UsefulSeries!$O232,0):OFFSET('Useful matrices &amp; checks'!$Z$7,UsefulSeries!$O232,0),OFFSET('SS Taylor expansion'!$AI$6,UsefulSeries!$O232,0):OFFSET('SS Taylor expansion'!$AI$7,UsefulSeries!$O232,0)))+TRANSPOSE(MMULT(OFFSET('Useful matrices &amp; checks'!$AC$6,UsefulSeries!$O232,0):OFFSET('Useful matrices &amp; checks'!$AD$7,UsefulSeries!$O232,0),TRANSPOSE(J240:K240)))</f>
        <v>-8.0768215345075004E-4</v>
      </c>
      <c r="K241" s="29">
        <f ca="1"/>
        <v>-1.5149793292600765E-5</v>
      </c>
      <c r="L241" s="29">
        <f t="array" aca="1" ref="L241:M241" ca="1">TRANSPOSE(MMULT(OFFSET('Useful matrices &amp; checks'!$Y$6,UsefulSeries!$O232,0):OFFSET('Useful matrices &amp; checks'!$Z$7,UsefulSeries!$O232,0),OFFSET('SS Taylor expansion'!$AJ$6,UsefulSeries!$O232,0):OFFSET('SS Taylor expansion'!$AJ$7,UsefulSeries!$O232,0)))+TRANSPOSE(MMULT(OFFSET('Useful matrices &amp; checks'!$AC$6,UsefulSeries!$O232,0):OFFSET('Useful matrices &amp; checks'!$AD$7,UsefulSeries!$O232,0),TRANSPOSE(L240:M240)))</f>
        <v>1.4881369979615519E-4</v>
      </c>
      <c r="M241" s="29">
        <f ca="1"/>
        <v>6.8281811095617098E-4</v>
      </c>
      <c r="N241" s="39">
        <f t="array" aca="1" ref="N241:O241" ca="1">TRANSPOSE(MMULT(OFFSET('Useful matrices &amp; checks'!$AC$6,UsefulSeries!$O232,0):OFFSET('Useful matrices &amp; checks'!$AD$7,UsefulSeries!$O232,0),TRANSPOSE(N240:O240)))</f>
        <v>5.9325501782343461E-10</v>
      </c>
      <c r="O241" s="39">
        <f ca="1"/>
        <v>2.8255233078511572E-11</v>
      </c>
      <c r="P241" s="39">
        <f t="shared" ca="1" si="11"/>
        <v>-3.3088811025383123E-4</v>
      </c>
      <c r="Q241" s="39">
        <f t="shared" ca="1" si="12"/>
        <v>-3.9019575826326796E-4</v>
      </c>
      <c r="R241" s="29"/>
      <c r="S241" s="29">
        <f>'Flow probs &amp; rates'!E234-'Flow probs &amp; rates'!E233</f>
        <v>-6.8741501668234672E-4</v>
      </c>
      <c r="T241" s="29">
        <f>'Flow probs &amp; rates'!F234-'Flow probs &amp; rates'!F233</f>
        <v>1.7700203691993002E-3</v>
      </c>
      <c r="U241" s="29">
        <f>'Flow probs &amp; rates'!H234-'Flow probs &amp; rates'!H233</f>
        <v>2.6476558276334605E-3</v>
      </c>
      <c r="V241" s="29"/>
      <c r="W241" s="29">
        <f ca="1">(1-'Flow probs &amp; rates'!$H233)*'Output - Variance decomp.'!C241/('Flow probs &amp; rates'!$E233+'Flow probs &amp; rates'!$F233)-'Flow probs &amp; rates'!$H233*'Output - Variance decomp.'!B241/('Flow probs &amp; rates'!$E233+'Flow probs &amp; rates'!$F233)</f>
        <v>-7.8119775072335563E-4</v>
      </c>
      <c r="X241" s="29">
        <f ca="1">(1-'Flow probs &amp; rates'!$H233)*'Output - Variance decomp.'!E241/('Flow probs &amp; rates'!$E233+'Flow probs &amp; rates'!$F233)-'Flow probs &amp; rates'!$H233*'Output - Variance decomp.'!D241/('Flow probs &amp; rates'!$E233+'Flow probs &amp; rates'!$F233)</f>
        <v>-4.9128897588259749E-5</v>
      </c>
      <c r="Y241" s="29">
        <f ca="1">(1-'Flow probs &amp; rates'!$H233)*'Output - Variance decomp.'!G241/('Flow probs &amp; rates'!$E233+'Flow probs &amp; rates'!$F233)-'Flow probs &amp; rates'!$H233*'Output - Variance decomp.'!F241/('Flow probs &amp; rates'!$E233+'Flow probs &amp; rates'!$F233)</f>
        <v>1.0277938497123087E-3</v>
      </c>
      <c r="Z241" s="29">
        <f ca="1">(1-'Flow probs &amp; rates'!$H233)*'Output - Variance decomp.'!I241/('Flow probs &amp; rates'!$E233+'Flow probs &amp; rates'!$F233)-'Flow probs &amp; rates'!$H233*'Output - Variance decomp.'!H241/('Flow probs &amp; rates'!$E233+'Flow probs &amp; rates'!$F233)</f>
        <v>1.8321749600492155E-3</v>
      </c>
      <c r="AA241" s="29">
        <f ca="1">(1-'Flow probs &amp; rates'!$H233)*'Output - Variance decomp.'!K241/('Flow probs &amp; rates'!$E233+'Flow probs &amp; rates'!$F233)-'Flow probs &amp; rates'!$H233*'Output - Variance decomp.'!J241/('Flow probs &amp; rates'!$E233+'Flow probs &amp; rates'!$F233)</f>
        <v>9.0040607146272845E-5</v>
      </c>
      <c r="AB241" s="29">
        <f ca="1">(1-'Flow probs &amp; rates'!$H233)*'Output - Variance decomp.'!M241/('Flow probs &amp; rates'!$E233+'Flow probs &amp; rates'!$F233)-'Flow probs &amp; rates'!$H233*'Output - Variance decomp.'!L241/('Flow probs &amp; rates'!$E233+'Flow probs &amp; rates'!$F233)</f>
        <v>9.2708721778113432E-4</v>
      </c>
      <c r="AC241" s="29">
        <f ca="1">(1-'Flow probs &amp; rates'!$H233)*'Output - Variance decomp.'!O241/('Flow probs &amp; rates'!$E233+'Flow probs &amp; rates'!$F233)-'Flow probs &amp; rates'!$H233*'Output - Variance decomp.'!N241/('Flow probs &amp; rates'!$E233+'Flow probs &amp; rates'!$F233)</f>
        <v>-4.2368322189749008E-11</v>
      </c>
      <c r="AD241" s="29">
        <f t="shared" ca="1" si="10"/>
        <v>-3.9911411637553323E-4</v>
      </c>
    </row>
    <row r="242" spans="1:30" x14ac:dyDescent="0.35">
      <c r="A242" s="2" t="s">
        <v>290</v>
      </c>
      <c r="B242" s="29">
        <f t="array" aca="1" ref="B242:C242" ca="1">TRANSPOSE(MMULT(OFFSET('Useful matrices &amp; checks'!$Y$6,UsefulSeries!$O233,0):OFFSET('Useful matrices &amp; checks'!$Z$7,UsefulSeries!$O233,0),OFFSET('SS Taylor expansion'!$AE$6,UsefulSeries!$O233,0):OFFSET('SS Taylor expansion'!$AE$7,UsefulSeries!$O233,0)))+TRANSPOSE(MMULT(OFFSET('Useful matrices &amp; checks'!$AC$6,UsefulSeries!$O233,0):OFFSET('Useful matrices &amp; checks'!$AD$7,UsefulSeries!$O233,0),TRANSPOSE(B241:C241)))</f>
        <v>-8.852391036683685E-4</v>
      </c>
      <c r="C242" s="29">
        <f ca="1"/>
        <v>1.9504021310044609E-4</v>
      </c>
      <c r="D242" s="29">
        <f t="array" aca="1" ref="D242:E242" ca="1">TRANSPOSE(MMULT(OFFSET('Useful matrices &amp; checks'!$Y$6,UsefulSeries!$O233,0):OFFSET('Useful matrices &amp; checks'!$Z$7,UsefulSeries!$O233,0),OFFSET('SS Taylor expansion'!$AF$6,UsefulSeries!$O233,0):OFFSET('SS Taylor expansion'!$AF$7,UsefulSeries!$O233,0)))+TRANSPOSE(MMULT(OFFSET('Useful matrices &amp; checks'!$AC$6,UsefulSeries!$O233,0):OFFSET('Useful matrices &amp; checks'!$AD$7,UsefulSeries!$O233,0),TRANSPOSE(D241:E241)))</f>
        <v>1.4735104793810452E-3</v>
      </c>
      <c r="E242" s="29">
        <f ca="1"/>
        <v>4.5812309055546503E-5</v>
      </c>
      <c r="F242" s="29">
        <f t="array" aca="1" ref="F242:G242" ca="1">TRANSPOSE(MMULT(OFFSET('Useful matrices &amp; checks'!$Y$6,UsefulSeries!$O233,0):OFFSET('Useful matrices &amp; checks'!$Z$7,UsefulSeries!$O233,0),OFFSET('SS Taylor expansion'!$AG$6,UsefulSeries!$O233,0):OFFSET('SS Taylor expansion'!$AG$7,UsefulSeries!$O233,0)))+TRANSPOSE(MMULT(OFFSET('Useful matrices &amp; checks'!$AC$6,UsefulSeries!$O233,0):OFFSET('Useful matrices &amp; checks'!$AD$7,UsefulSeries!$O233,0),TRANSPOSE(F241:G241)))</f>
        <v>-2.6328541453077181E-3</v>
      </c>
      <c r="G242" s="29">
        <f ca="1"/>
        <v>1.1968537079161692E-3</v>
      </c>
      <c r="H242" s="29">
        <f t="array" aca="1" ref="H242:I242" ca="1">TRANSPOSE(MMULT(OFFSET('Useful matrices &amp; checks'!$Y$6,UsefulSeries!$O233,0):OFFSET('Useful matrices &amp; checks'!$Z$7,UsefulSeries!$O233,0),OFFSET('SS Taylor expansion'!$AH$6,UsefulSeries!$O233,0):OFFSET('SS Taylor expansion'!$AH$7,UsefulSeries!$O233,0)))+TRANSPOSE(MMULT(OFFSET('Useful matrices &amp; checks'!$AC$6,UsefulSeries!$O233,0):OFFSET('Useful matrices &amp; checks'!$AD$7,UsefulSeries!$O233,0),TRANSPOSE(H241:I241)))</f>
        <v>1.2256534182904742E-3</v>
      </c>
      <c r="I242" s="29">
        <f ca="1"/>
        <v>9.8288557313588117E-4</v>
      </c>
      <c r="J242" s="29">
        <f t="array" aca="1" ref="J242:K242" ca="1">TRANSPOSE(MMULT(OFFSET('Useful matrices &amp; checks'!$Y$6,UsefulSeries!$O233,0):OFFSET('Useful matrices &amp; checks'!$Z$7,UsefulSeries!$O233,0),OFFSET('SS Taylor expansion'!$AI$6,UsefulSeries!$O233,0):OFFSET('SS Taylor expansion'!$AI$7,UsefulSeries!$O233,0)))+TRANSPOSE(MMULT(OFFSET('Useful matrices &amp; checks'!$AC$6,UsefulSeries!$O233,0):OFFSET('Useful matrices &amp; checks'!$AD$7,UsefulSeries!$O233,0),TRANSPOSE(J241:K241)))</f>
        <v>-1.2187259308919431E-3</v>
      </c>
      <c r="K242" s="29">
        <f ca="1"/>
        <v>1.1225000091092048E-5</v>
      </c>
      <c r="L242" s="29">
        <f t="array" aca="1" ref="L242:M242" ca="1">TRANSPOSE(MMULT(OFFSET('Useful matrices &amp; checks'!$Y$6,UsefulSeries!$O233,0):OFFSET('Useful matrices &amp; checks'!$Z$7,UsefulSeries!$O233,0),OFFSET('SS Taylor expansion'!$AJ$6,UsefulSeries!$O233,0):OFFSET('SS Taylor expansion'!$AJ$7,UsefulSeries!$O233,0)))+TRANSPOSE(MMULT(OFFSET('Useful matrices &amp; checks'!$AC$6,UsefulSeries!$O233,0):OFFSET('Useful matrices &amp; checks'!$AD$7,UsefulSeries!$O233,0),TRANSPOSE(L241:M241)))</f>
        <v>2.5403915026982546E-4</v>
      </c>
      <c r="M242" s="29">
        <f ca="1"/>
        <v>5.0233620944436673E-4</v>
      </c>
      <c r="N242" s="39">
        <f t="array" aca="1" ref="N242:O242" ca="1">TRANSPOSE(MMULT(OFFSET('Useful matrices &amp; checks'!$AC$6,UsefulSeries!$O233,0):OFFSET('Useful matrices &amp; checks'!$AD$7,UsefulSeries!$O233,0),TRANSPOSE(N241:O241)))</f>
        <v>5.6339897147316235E-10</v>
      </c>
      <c r="O242" s="39">
        <f ca="1"/>
        <v>8.731877726146604E-12</v>
      </c>
      <c r="P242" s="39">
        <f t="shared" ca="1" si="11"/>
        <v>-4.0880691952935305E-4</v>
      </c>
      <c r="Q242" s="39">
        <f t="shared" ca="1" si="12"/>
        <v>-2.3575788083595646E-4</v>
      </c>
      <c r="R242" s="29"/>
      <c r="S242" s="29">
        <f>'Flow probs &amp; rates'!E235-'Flow probs &amp; rates'!E234</f>
        <v>-2.1924224880570664E-3</v>
      </c>
      <c r="T242" s="29">
        <f>'Flow probs &amp; rates'!F235-'Flow probs &amp; rates'!F234</f>
        <v>2.698395140639423E-3</v>
      </c>
      <c r="U242" s="29">
        <f>'Flow probs &amp; rates'!H235-'Flow probs &amp; rates'!H234</f>
        <v>1.613590758322167E-3</v>
      </c>
      <c r="V242" s="29"/>
      <c r="W242" s="29">
        <f ca="1">(1-'Flow probs &amp; rates'!$H234)*'Output - Variance decomp.'!C242/('Flow probs &amp; rates'!$E234+'Flow probs &amp; rates'!$F234)-'Flow probs &amp; rates'!$H234*'Output - Variance decomp.'!B242/('Flow probs &amp; rates'!$E234+'Flow probs &amp; rates'!$F234)</f>
        <v>3.9452304048663252E-4</v>
      </c>
      <c r="X242" s="29">
        <f ca="1">(1-'Flow probs &amp; rates'!$H234)*'Output - Variance decomp.'!E242/('Flow probs &amp; rates'!$E234+'Flow probs &amp; rates'!$F234)-'Flow probs &amp; rates'!$H234*'Output - Variance decomp.'!D242/('Flow probs &amp; rates'!$E234+'Flow probs &amp; rates'!$F234)</f>
        <v>-1.4494392250926386E-4</v>
      </c>
      <c r="Y242" s="29">
        <f ca="1">(1-'Flow probs &amp; rates'!$H234)*'Output - Variance decomp.'!G242/('Flow probs &amp; rates'!$E234+'Flow probs &amp; rates'!$F234)-'Flow probs &amp; rates'!$H234*'Output - Variance decomp.'!F242/('Flow probs &amp; rates'!$E234+'Flow probs &amp; rates'!$F234)</f>
        <v>2.0253779804292145E-3</v>
      </c>
      <c r="Z242" s="29">
        <f ca="1">(1-'Flow probs &amp; rates'!$H234)*'Output - Variance decomp.'!I242/('Flow probs &amp; rates'!$E234+'Flow probs &amp; rates'!$F234)-'Flow probs &amp; rates'!$H234*'Output - Variance decomp.'!H242/('Flow probs &amp; rates'!$E234+'Flow probs &amp; rates'!$F234)</f>
        <v>1.1845421642979399E-3</v>
      </c>
      <c r="AA242" s="29">
        <f ca="1">(1-'Flow probs &amp; rates'!$H234)*'Output - Variance decomp.'!K242/('Flow probs &amp; rates'!$E234+'Flow probs &amp; rates'!$F234)-'Flow probs &amp; rates'!$H234*'Output - Variance decomp.'!J242/('Flow probs &amp; rates'!$E234+'Flow probs &amp; rates'!$F234)</f>
        <v>1.8772973117764421E-4</v>
      </c>
      <c r="AB242" s="29">
        <f ca="1">(1-'Flow probs &amp; rates'!$H234)*'Output - Variance decomp.'!M242/('Flow probs &amp; rates'!$E234+'Flow probs &amp; rates'!$F234)-'Flow probs &amp; rates'!$H234*'Output - Variance decomp.'!L242/('Flow probs &amp; rates'!$E234+'Flow probs &amp; rates'!$F234)</f>
        <v>6.580209998478595E-4</v>
      </c>
      <c r="AC242" s="29">
        <f ca="1">(1-'Flow probs &amp; rates'!$H234)*'Output - Variance decomp.'!O242/('Flow probs &amp; rates'!$E234+'Flow probs &amp; rates'!$F234)-'Flow probs &amp; rates'!$H234*'Output - Variance decomp.'!N242/('Flow probs &amp; rates'!$E234+'Flow probs &amp; rates'!$F234)</f>
        <v>-6.7554357182058527E-11</v>
      </c>
      <c r="AD242" s="29">
        <f t="shared" ca="1" si="10"/>
        <v>-2.6916591678535018E-3</v>
      </c>
    </row>
    <row r="243" spans="1:30" x14ac:dyDescent="0.35">
      <c r="A243" s="2" t="s">
        <v>291</v>
      </c>
      <c r="B243" s="29">
        <f t="array" aca="1" ref="B243:C243" ca="1">TRANSPOSE(MMULT(OFFSET('Useful matrices &amp; checks'!$Y$6,UsefulSeries!$O234,0):OFFSET('Useful matrices &amp; checks'!$Z$7,UsefulSeries!$O234,0),OFFSET('SS Taylor expansion'!$AE$6,UsefulSeries!$O234,0):OFFSET('SS Taylor expansion'!$AE$7,UsefulSeries!$O234,0)))+TRANSPOSE(MMULT(OFFSET('Useful matrices &amp; checks'!$AC$6,UsefulSeries!$O234,0):OFFSET('Useful matrices &amp; checks'!$AD$7,UsefulSeries!$O234,0),TRANSPOSE(B242:C242)))</f>
        <v>-4.542904252820961E-4</v>
      </c>
      <c r="C243" s="29">
        <f ca="1"/>
        <v>-2.0775107854364018E-4</v>
      </c>
      <c r="D243" s="29">
        <f t="array" aca="1" ref="D243:E243" ca="1">TRANSPOSE(MMULT(OFFSET('Useful matrices &amp; checks'!$Y$6,UsefulSeries!$O234,0):OFFSET('Useful matrices &amp; checks'!$Z$7,UsefulSeries!$O234,0),OFFSET('SS Taylor expansion'!$AF$6,UsefulSeries!$O234,0):OFFSET('SS Taylor expansion'!$AF$7,UsefulSeries!$O234,0)))+TRANSPOSE(MMULT(OFFSET('Useful matrices &amp; checks'!$AC$6,UsefulSeries!$O234,0):OFFSET('Useful matrices &amp; checks'!$AD$7,UsefulSeries!$O234,0),TRANSPOSE(D242:E242)))</f>
        <v>9.8632578954617554E-4</v>
      </c>
      <c r="E243" s="29">
        <f ca="1"/>
        <v>2.9939764269109587E-5</v>
      </c>
      <c r="F243" s="29">
        <f t="array" aca="1" ref="F243:G243" ca="1">TRANSPOSE(MMULT(OFFSET('Useful matrices &amp; checks'!$Y$6,UsefulSeries!$O234,0):OFFSET('Useful matrices &amp; checks'!$Z$7,UsefulSeries!$O234,0),OFFSET('SS Taylor expansion'!$AG$6,UsefulSeries!$O234,0):OFFSET('SS Taylor expansion'!$AG$7,UsefulSeries!$O234,0)))+TRANSPOSE(MMULT(OFFSET('Useful matrices &amp; checks'!$AC$6,UsefulSeries!$O234,0):OFFSET('Useful matrices &amp; checks'!$AD$7,UsefulSeries!$O234,0),TRANSPOSE(F242:G242)))</f>
        <v>-2.0237508937994302E-3</v>
      </c>
      <c r="G243" s="29">
        <f ca="1"/>
        <v>5.6316701028203699E-4</v>
      </c>
      <c r="H243" s="29">
        <f t="array" aca="1" ref="H243:I243" ca="1">TRANSPOSE(MMULT(OFFSET('Useful matrices &amp; checks'!$Y$6,UsefulSeries!$O234,0):OFFSET('Useful matrices &amp; checks'!$Z$7,UsefulSeries!$O234,0),OFFSET('SS Taylor expansion'!$AH$6,UsefulSeries!$O234,0):OFFSET('SS Taylor expansion'!$AH$7,UsefulSeries!$O234,0)))+TRANSPOSE(MMULT(OFFSET('Useful matrices &amp; checks'!$AC$6,UsefulSeries!$O234,0):OFFSET('Useful matrices &amp; checks'!$AD$7,UsefulSeries!$O234,0),TRANSPOSE(H242:I242)))</f>
        <v>1.2689442025340726E-3</v>
      </c>
      <c r="I243" s="29">
        <f ca="1"/>
        <v>2.9428478339052873E-4</v>
      </c>
      <c r="J243" s="29">
        <f t="array" aca="1" ref="J243:K243" ca="1">TRANSPOSE(MMULT(OFFSET('Useful matrices &amp; checks'!$Y$6,UsefulSeries!$O234,0):OFFSET('Useful matrices &amp; checks'!$Z$7,UsefulSeries!$O234,0),OFFSET('SS Taylor expansion'!$AI$6,UsefulSeries!$O234,0):OFFSET('SS Taylor expansion'!$AI$7,UsefulSeries!$O234,0)))+TRANSPOSE(MMULT(OFFSET('Useful matrices &amp; checks'!$AC$6,UsefulSeries!$O234,0):OFFSET('Useful matrices &amp; checks'!$AD$7,UsefulSeries!$O234,0),TRANSPOSE(J242:K242)))</f>
        <v>-1.1573888779280457E-3</v>
      </c>
      <c r="K243" s="29">
        <f ca="1"/>
        <v>1.2269433341083968E-5</v>
      </c>
      <c r="L243" s="29">
        <f t="array" aca="1" ref="L243:M243" ca="1">TRANSPOSE(MMULT(OFFSET('Useful matrices &amp; checks'!$Y$6,UsefulSeries!$O234,0):OFFSET('Useful matrices &amp; checks'!$Z$7,UsefulSeries!$O234,0),OFFSET('SS Taylor expansion'!$AJ$6,UsefulSeries!$O234,0):OFFSET('SS Taylor expansion'!$AJ$7,UsefulSeries!$O234,0)))+TRANSPOSE(MMULT(OFFSET('Useful matrices &amp; checks'!$AC$6,UsefulSeries!$O234,0):OFFSET('Useful matrices &amp; checks'!$AD$7,UsefulSeries!$O234,0),TRANSPOSE(L242:M242)))</f>
        <v>2.9952156807261832E-4</v>
      </c>
      <c r="M243" s="29">
        <f ca="1"/>
        <v>2.7828363426029407E-4</v>
      </c>
      <c r="N243" s="39">
        <f t="array" aca="1" ref="N243:O243" ca="1">TRANSPOSE(MMULT(OFFSET('Useful matrices &amp; checks'!$AC$6,UsefulSeries!$O234,0):OFFSET('Useful matrices &amp; checks'!$AD$7,UsefulSeries!$O234,0),TRANSPOSE(N242:O242)))</f>
        <v>5.4218056087035261E-10</v>
      </c>
      <c r="O243" s="39">
        <f ca="1"/>
        <v>4.7602943717070394E-12</v>
      </c>
      <c r="P243" s="39">
        <f t="shared" ca="1" si="11"/>
        <v>-4.4414897374925929E-4</v>
      </c>
      <c r="Q243" s="39">
        <f t="shared" ca="1" si="12"/>
        <v>-1.4032877077093428E-4</v>
      </c>
      <c r="R243" s="29"/>
      <c r="S243" s="29">
        <f>'Flow probs &amp; rates'!E236-'Flow probs &amp; rates'!E235</f>
        <v>-1.5247870684254039E-3</v>
      </c>
      <c r="T243" s="29">
        <f>'Flow probs &amp; rates'!F236-'Flow probs &amp; rates'!F235</f>
        <v>8.2986478098877325E-4</v>
      </c>
      <c r="U243" s="29">
        <f>'Flow probs &amp; rates'!H236-'Flow probs &amp; rates'!H235</f>
        <v>7.6940713571634067E-4</v>
      </c>
      <c r="V243" s="29"/>
      <c r="W243" s="29">
        <f ca="1">(1-'Flow probs &amp; rates'!$H235)*'Output - Variance decomp.'!C243/('Flow probs &amp; rates'!$E235+'Flow probs &amp; rates'!$F235)-'Flow probs &amp; rates'!$H235*'Output - Variance decomp.'!B243/('Flow probs &amp; rates'!$E235+'Flow probs &amp; rates'!$F235)</f>
        <v>-2.2098977952608791E-4</v>
      </c>
      <c r="X243" s="29">
        <f ca="1">(1-'Flow probs &amp; rates'!$H235)*'Output - Variance decomp.'!E243/('Flow probs &amp; rates'!$E235+'Flow probs &amp; rates'!$F235)-'Flow probs &amp; rates'!$H235*'Output - Variance decomp.'!D243/('Flow probs &amp; rates'!$E235+'Flow probs &amp; rates'!$F235)</f>
        <v>-1.0044336520343737E-4</v>
      </c>
      <c r="Y243" s="29">
        <f ca="1">(1-'Flow probs &amp; rates'!$H235)*'Output - Variance decomp.'!G243/('Flow probs &amp; rates'!$E235+'Flow probs &amp; rates'!$F235)-'Flow probs &amp; rates'!$H235*'Output - Variance decomp.'!F243/('Flow probs &amp; rates'!$E235+'Flow probs &amp; rates'!$F235)</f>
        <v>1.0667034880543617E-3</v>
      </c>
      <c r="Z243" s="29">
        <f ca="1">(1-'Flow probs &amp; rates'!$H235)*'Output - Variance decomp.'!I243/('Flow probs &amp; rates'!$E235+'Flow probs &amp; rates'!$F235)-'Flow probs &amp; rates'!$H235*'Output - Variance decomp.'!H243/('Flow probs &amp; rates'!$E235+'Flow probs &amp; rates'!$F235)</f>
        <v>2.2318793236866081E-4</v>
      </c>
      <c r="AA243" s="29">
        <f ca="1">(1-'Flow probs &amp; rates'!$H235)*'Output - Variance decomp.'!K243/('Flow probs &amp; rates'!$E235+'Flow probs &amp; rates'!$F235)-'Flow probs &amp; rates'!$H235*'Output - Variance decomp.'!J243/('Flow probs &amp; rates'!$E235+'Flow probs &amp; rates'!$F235)</f>
        <v>1.8317713004835332E-4</v>
      </c>
      <c r="AB243" s="29">
        <f ca="1">(1-'Flow probs &amp; rates'!$H235)*'Output - Variance decomp.'!M243/('Flow probs &amp; rates'!$E235+'Flow probs &amp; rates'!$F235)-'Flow probs &amp; rates'!$H235*'Output - Variance decomp.'!L243/('Flow probs &amp; rates'!$E235+'Flow probs &amp; rates'!$F235)</f>
        <v>3.4040854539532813E-4</v>
      </c>
      <c r="AC243" s="29">
        <f ca="1">(1-'Flow probs &amp; rates'!$H235)*'Output - Variance decomp.'!O243/('Flow probs &amp; rates'!$E235+'Flow probs &amp; rates'!$F235)-'Flow probs &amp; rates'!$H235*'Output - Variance decomp.'!N243/('Flow probs &amp; rates'!$E235+'Flow probs &amp; rates'!$F235)</f>
        <v>-7.1331064887233235E-11</v>
      </c>
      <c r="AD243" s="29">
        <f t="shared" ca="1" si="10"/>
        <v>-7.2263674408977311E-4</v>
      </c>
    </row>
    <row r="244" spans="1:30" x14ac:dyDescent="0.35">
      <c r="A244" s="2" t="s">
        <v>292</v>
      </c>
      <c r="B244" s="29">
        <f t="array" aca="1" ref="B244:C244" ca="1">TRANSPOSE(MMULT(OFFSET('Useful matrices &amp; checks'!$Y$6,UsefulSeries!$O235,0):OFFSET('Useful matrices &amp; checks'!$Z$7,UsefulSeries!$O235,0),OFFSET('SS Taylor expansion'!$AE$6,UsefulSeries!$O235,0):OFFSET('SS Taylor expansion'!$AE$7,UsefulSeries!$O235,0)))+TRANSPOSE(MMULT(OFFSET('Useful matrices &amp; checks'!$AC$6,UsefulSeries!$O235,0):OFFSET('Useful matrices &amp; checks'!$AD$7,UsefulSeries!$O235,0),TRANSPOSE(B243:C243)))</f>
        <v>-1.1255430211345481E-4</v>
      </c>
      <c r="C244" s="29">
        <f ca="1"/>
        <v>-4.7196635556454709E-4</v>
      </c>
      <c r="D244" s="29">
        <f t="array" aca="1" ref="D244:E244" ca="1">TRANSPOSE(MMULT(OFFSET('Useful matrices &amp; checks'!$Y$6,UsefulSeries!$O235,0):OFFSET('Useful matrices &amp; checks'!$Z$7,UsefulSeries!$O235,0),OFFSET('SS Taylor expansion'!$AF$6,UsefulSeries!$O235,0):OFFSET('SS Taylor expansion'!$AF$7,UsefulSeries!$O235,0)))+TRANSPOSE(MMULT(OFFSET('Useful matrices &amp; checks'!$AC$6,UsefulSeries!$O235,0):OFFSET('Useful matrices &amp; checks'!$AD$7,UsefulSeries!$O235,0),TRANSPOSE(D243:E243)))</f>
        <v>7.4488083220052882E-4</v>
      </c>
      <c r="E244" s="29">
        <f ca="1"/>
        <v>9.3955931445279946E-6</v>
      </c>
      <c r="F244" s="29">
        <f t="array" aca="1" ref="F244:G244" ca="1">TRANSPOSE(MMULT(OFFSET('Useful matrices &amp; checks'!$Y$6,UsefulSeries!$O235,0):OFFSET('Useful matrices &amp; checks'!$Z$7,UsefulSeries!$O235,0),OFFSET('SS Taylor expansion'!$AG$6,UsefulSeries!$O235,0):OFFSET('SS Taylor expansion'!$AG$7,UsefulSeries!$O235,0)))+TRANSPOSE(MMULT(OFFSET('Useful matrices &amp; checks'!$AC$6,UsefulSeries!$O235,0):OFFSET('Useful matrices &amp; checks'!$AD$7,UsefulSeries!$O235,0),TRANSPOSE(F243:G243)))</f>
        <v>-1.5369845198147214E-3</v>
      </c>
      <c r="G244" s="29">
        <f ca="1"/>
        <v>1.3942892980483727E-4</v>
      </c>
      <c r="H244" s="29">
        <f t="array" aca="1" ref="H244:I244" ca="1">TRANSPOSE(MMULT(OFFSET('Useful matrices &amp; checks'!$Y$6,UsefulSeries!$O235,0):OFFSET('Useful matrices &amp; checks'!$Z$7,UsefulSeries!$O235,0),OFFSET('SS Taylor expansion'!$AH$6,UsefulSeries!$O235,0):OFFSET('SS Taylor expansion'!$AH$7,UsefulSeries!$O235,0)))+TRANSPOSE(MMULT(OFFSET('Useful matrices &amp; checks'!$AC$6,UsefulSeries!$O235,0):OFFSET('Useful matrices &amp; checks'!$AD$7,UsefulSeries!$O235,0),TRANSPOSE(H243:I243)))</f>
        <v>1.2254907075671243E-3</v>
      </c>
      <c r="I244" s="29">
        <f ca="1"/>
        <v>2.0566290555968465E-7</v>
      </c>
      <c r="J244" s="29">
        <f t="array" aca="1" ref="J244:K244" ca="1">TRANSPOSE(MMULT(OFFSET('Useful matrices &amp; checks'!$Y$6,UsefulSeries!$O235,0):OFFSET('Useful matrices &amp; checks'!$Z$7,UsefulSeries!$O235,0),OFFSET('SS Taylor expansion'!$AI$6,UsefulSeries!$O235,0):OFFSET('SS Taylor expansion'!$AI$7,UsefulSeries!$O235,0)))+TRANSPOSE(MMULT(OFFSET('Useful matrices &amp; checks'!$AC$6,UsefulSeries!$O235,0):OFFSET('Useful matrices &amp; checks'!$AD$7,UsefulSeries!$O235,0),TRANSPOSE(J243:K243)))</f>
        <v>-1.1592046753763447E-3</v>
      </c>
      <c r="K244" s="29">
        <f ca="1"/>
        <v>2.7112097226585592E-5</v>
      </c>
      <c r="L244" s="29">
        <f t="array" aca="1" ref="L244:M244" ca="1">TRANSPOSE(MMULT(OFFSET('Useful matrices &amp; checks'!$Y$6,UsefulSeries!$O235,0):OFFSET('Useful matrices &amp; checks'!$Z$7,UsefulSeries!$O235,0),OFFSET('SS Taylor expansion'!$AJ$6,UsefulSeries!$O235,0):OFFSET('SS Taylor expansion'!$AJ$7,UsefulSeries!$O235,0)))+TRANSPOSE(MMULT(OFFSET('Useful matrices &amp; checks'!$AC$6,UsefulSeries!$O235,0):OFFSET('Useful matrices &amp; checks'!$AD$7,UsefulSeries!$O235,0),TRANSPOSE(L243:M243)))</f>
        <v>2.9572442575876307E-4</v>
      </c>
      <c r="M244" s="29">
        <f ca="1"/>
        <v>-1.3954166222586689E-4</v>
      </c>
      <c r="N244" s="39">
        <f t="array" aca="1" ref="N244:O244" ca="1">TRANSPOSE(MMULT(OFFSET('Useful matrices &amp; checks'!$AC$6,UsefulSeries!$O235,0):OFFSET('Useful matrices &amp; checks'!$AD$7,UsefulSeries!$O235,0),TRANSPOSE(N243:O243)))</f>
        <v>5.1431833237635687E-10</v>
      </c>
      <c r="O244" s="39">
        <f ca="1"/>
        <v>-4.697587293668798E-12</v>
      </c>
      <c r="P244" s="39">
        <f t="shared" ca="1" si="11"/>
        <v>-4.5679694809052279E-4</v>
      </c>
      <c r="Q244" s="39">
        <f t="shared" ca="1" si="12"/>
        <v>-7.0923762060065115E-5</v>
      </c>
      <c r="R244" s="29"/>
      <c r="S244" s="29">
        <f>'Flow probs &amp; rates'!E237-'Flow probs &amp; rates'!E236</f>
        <v>-9.9944396555029513E-4</v>
      </c>
      <c r="T244" s="29">
        <f>'Flow probs &amp; rates'!F237-'Flow probs &amp; rates'!F236</f>
        <v>-5.0628950146655582E-4</v>
      </c>
      <c r="U244" s="29">
        <f>'Flow probs &amp; rates'!H237-'Flow probs &amp; rates'!H236</f>
        <v>8.3569613327019732E-4</v>
      </c>
      <c r="V244" s="29"/>
      <c r="W244" s="29">
        <f ca="1">(1-'Flow probs &amp; rates'!$H236)*'Output - Variance decomp.'!C244/('Flow probs &amp; rates'!$E236+'Flow probs &amp; rates'!$F236)-'Flow probs &amp; rates'!$H236*'Output - Variance decomp.'!B244/('Flow probs &amp; rates'!$E236+'Flow probs &amp; rates'!$F236)</f>
        <v>-6.3412381774004527E-4</v>
      </c>
      <c r="X244" s="29">
        <f ca="1">(1-'Flow probs &amp; rates'!$H236)*'Output - Variance decomp.'!E244/('Flow probs &amp; rates'!$E236+'Flow probs &amp; rates'!$F236)-'Flow probs &amp; rates'!$H236*'Output - Variance decomp.'!D244/('Flow probs &amp; rates'!$E236+'Flow probs &amp; rates'!$F236)</f>
        <v>-9.5047840365334368E-5</v>
      </c>
      <c r="Y244" s="29">
        <f ca="1">(1-'Flow probs &amp; rates'!$H236)*'Output - Variance decomp.'!G244/('Flow probs &amp; rates'!$E236+'Flow probs &amp; rates'!$F236)-'Flow probs &amp; rates'!$H236*'Output - Variance decomp.'!F244/('Flow probs &amp; rates'!$E236+'Flow probs &amp; rates'!$F236)</f>
        <v>4.1499401868207587E-4</v>
      </c>
      <c r="Z244" s="29">
        <f ca="1">(1-'Flow probs &amp; rates'!$H236)*'Output - Variance decomp.'!I244/('Flow probs &amp; rates'!$E236+'Flow probs &amp; rates'!$F236)-'Flow probs &amp; rates'!$H236*'Output - Variance decomp.'!H244/('Flow probs &amp; rates'!$E236+'Flow probs &amp; rates'!$F236)</f>
        <v>-1.7739412183147057E-4</v>
      </c>
      <c r="AA244" s="29">
        <f ca="1">(1-'Flow probs &amp; rates'!$H236)*'Output - Variance decomp.'!K244/('Flow probs &amp; rates'!$E236+'Flow probs &amp; rates'!$F236)-'Flow probs &amp; rates'!$H236*'Output - Variance decomp.'!J244/('Flow probs &amp; rates'!$E236+'Flow probs &amp; rates'!$F236)</f>
        <v>2.0543174280893275E-4</v>
      </c>
      <c r="AB244" s="29">
        <f ca="1">(1-'Flow probs &amp; rates'!$H236)*'Output - Variance decomp.'!M244/('Flow probs &amp; rates'!$E236+'Flow probs &amp; rates'!$F236)-'Flow probs &amp; rates'!$H236*'Output - Variance decomp.'!L244/('Flow probs &amp; rates'!$E236+'Flow probs &amp; rates'!$F236)</f>
        <v>-2.3518550254261408E-4</v>
      </c>
      <c r="AC244" s="29">
        <f ca="1">(1-'Flow probs &amp; rates'!$H236)*'Output - Variance decomp.'!O244/('Flow probs &amp; rates'!$E236+'Flow probs &amp; rates'!$F236)-'Flow probs &amp; rates'!$H236*'Output - Variance decomp.'!N244/('Flow probs &amp; rates'!$E236+'Flow probs &amp; rates'!$F236)</f>
        <v>-8.1042354292343814E-11</v>
      </c>
      <c r="AD244" s="29">
        <f t="shared" ca="1" si="10"/>
        <v>1.3570217353010073E-3</v>
      </c>
    </row>
    <row r="245" spans="1:30" x14ac:dyDescent="0.35">
      <c r="A245" s="2" t="s">
        <v>293</v>
      </c>
      <c r="B245" s="29">
        <f t="array" aca="1" ref="B245:C245" ca="1">TRANSPOSE(MMULT(OFFSET('Useful matrices &amp; checks'!$Y$6,UsefulSeries!$O236,0):OFFSET('Useful matrices &amp; checks'!$Z$7,UsefulSeries!$O236,0),OFFSET('SS Taylor expansion'!$AE$6,UsefulSeries!$O236,0):OFFSET('SS Taylor expansion'!$AE$7,UsefulSeries!$O236,0)))+TRANSPOSE(MMULT(OFFSET('Useful matrices &amp; checks'!$AC$6,UsefulSeries!$O236,0):OFFSET('Useful matrices &amp; checks'!$AD$7,UsefulSeries!$O236,0),TRANSPOSE(B244:C244)))</f>
        <v>-4.0831753034130288E-4</v>
      </c>
      <c r="C245" s="29">
        <f ca="1"/>
        <v>-1.1869323556014684E-4</v>
      </c>
      <c r="D245" s="29">
        <f t="array" aca="1" ref="D245:E245" ca="1">TRANSPOSE(MMULT(OFFSET('Useful matrices &amp; checks'!$Y$6,UsefulSeries!$O236,0):OFFSET('Useful matrices &amp; checks'!$Z$7,UsefulSeries!$O236,0),OFFSET('SS Taylor expansion'!$AF$6,UsefulSeries!$O236,0):OFFSET('SS Taylor expansion'!$AF$7,UsefulSeries!$O236,0)))+TRANSPOSE(MMULT(OFFSET('Useful matrices &amp; checks'!$AC$6,UsefulSeries!$O236,0):OFFSET('Useful matrices &amp; checks'!$AD$7,UsefulSeries!$O236,0),TRANSPOSE(D244:E244)))</f>
        <v>4.7590970172334783E-4</v>
      </c>
      <c r="E245" s="29">
        <f ca="1"/>
        <v>4.4989665395585025E-6</v>
      </c>
      <c r="F245" s="29">
        <f t="array" aca="1" ref="F245:G245" ca="1">TRANSPOSE(MMULT(OFFSET('Useful matrices &amp; checks'!$Y$6,UsefulSeries!$O236,0):OFFSET('Useful matrices &amp; checks'!$Z$7,UsefulSeries!$O236,0),OFFSET('SS Taylor expansion'!$AG$6,UsefulSeries!$O236,0):OFFSET('SS Taylor expansion'!$AG$7,UsefulSeries!$O236,0)))+TRANSPOSE(MMULT(OFFSET('Useful matrices &amp; checks'!$AC$6,UsefulSeries!$O236,0):OFFSET('Useful matrices &amp; checks'!$AD$7,UsefulSeries!$O236,0),TRANSPOSE(F244:G244)))</f>
        <v>-2.2155987508685922E-3</v>
      </c>
      <c r="G245" s="29">
        <f ca="1"/>
        <v>7.9482739488490354E-4</v>
      </c>
      <c r="H245" s="29">
        <f t="array" aca="1" ref="H245:I245" ca="1">TRANSPOSE(MMULT(OFFSET('Useful matrices &amp; checks'!$Y$6,UsefulSeries!$O236,0):OFFSET('Useful matrices &amp; checks'!$Z$7,UsefulSeries!$O236,0),OFFSET('SS Taylor expansion'!$AH$6,UsefulSeries!$O236,0):OFFSET('SS Taylor expansion'!$AH$7,UsefulSeries!$O236,0)))+TRANSPOSE(MMULT(OFFSET('Useful matrices &amp; checks'!$AC$6,UsefulSeries!$O236,0):OFFSET('Useful matrices &amp; checks'!$AD$7,UsefulSeries!$O236,0),TRANSPOSE(H244:I244)))</f>
        <v>1.209224645425734E-3</v>
      </c>
      <c r="I245" s="29">
        <f ca="1"/>
        <v>1.7415571138043704E-4</v>
      </c>
      <c r="J245" s="29">
        <f t="array" aca="1" ref="J245:K245" ca="1">TRANSPOSE(MMULT(OFFSET('Useful matrices &amp; checks'!$Y$6,UsefulSeries!$O236,0):OFFSET('Useful matrices &amp; checks'!$Z$7,UsefulSeries!$O236,0),OFFSET('SS Taylor expansion'!$AI$6,UsefulSeries!$O236,0):OFFSET('SS Taylor expansion'!$AI$7,UsefulSeries!$O236,0)))+TRANSPOSE(MMULT(OFFSET('Useful matrices &amp; checks'!$AC$6,UsefulSeries!$O236,0):OFFSET('Useful matrices &amp; checks'!$AD$7,UsefulSeries!$O236,0),TRANSPOSE(J244:K244)))</f>
        <v>-1.1444598088491604E-3</v>
      </c>
      <c r="K245" s="29">
        <f ca="1"/>
        <v>2.1614516124677478E-5</v>
      </c>
      <c r="L245" s="29">
        <f t="array" aca="1" ref="L245:M245" ca="1">TRANSPOSE(MMULT(OFFSET('Useful matrices &amp; checks'!$Y$6,UsefulSeries!$O236,0):OFFSET('Useful matrices &amp; checks'!$Z$7,UsefulSeries!$O236,0),OFFSET('SS Taylor expansion'!$AJ$6,UsefulSeries!$O236,0):OFFSET('SS Taylor expansion'!$AJ$7,UsefulSeries!$O236,0)))+TRANSPOSE(MMULT(OFFSET('Useful matrices &amp; checks'!$AC$6,UsefulSeries!$O236,0):OFFSET('Useful matrices &amp; checks'!$AD$7,UsefulSeries!$O236,0),TRANSPOSE(L244:M244)))</f>
        <v>2.7319544150096356E-4</v>
      </c>
      <c r="M245" s="29">
        <f ca="1"/>
        <v>-1.5017856451914253E-5</v>
      </c>
      <c r="N245" s="39">
        <f t="array" aca="1" ref="N245:O245" ca="1">TRANSPOSE(MMULT(OFFSET('Useful matrices &amp; checks'!$AC$6,UsefulSeries!$O236,0):OFFSET('Useful matrices &amp; checks'!$AD$7,UsefulSeries!$O236,0),TRANSPOSE(N244:O244)))</f>
        <v>4.966533603075254E-10</v>
      </c>
      <c r="O245" s="39">
        <f ca="1"/>
        <v>-4.5889010174875119E-12</v>
      </c>
      <c r="P245" s="39">
        <f t="shared" ca="1" si="11"/>
        <v>-4.6755315675682264E-4</v>
      </c>
      <c r="Q245" s="39">
        <f t="shared" ca="1" si="12"/>
        <v>-1.6070446919577552E-5</v>
      </c>
      <c r="R245" s="29"/>
      <c r="S245" s="29">
        <f>'Flow probs &amp; rates'!E238-'Flow probs &amp; rates'!E237</f>
        <v>-2.2775989615124725E-3</v>
      </c>
      <c r="T245" s="29">
        <f>'Flow probs &amp; rates'!F238-'Flow probs &amp; rates'!F237</f>
        <v>8.453150454090369E-4</v>
      </c>
      <c r="U245" s="29">
        <f>'Flow probs &amp; rates'!H238-'Flow probs &amp; rates'!H237</f>
        <v>1.7750919187923681E-3</v>
      </c>
      <c r="V245" s="29"/>
      <c r="W245" s="29">
        <f ca="1">(1-'Flow probs &amp; rates'!$H237)*'Output - Variance decomp.'!C245/('Flow probs &amp; rates'!$E237+'Flow probs &amp; rates'!$F237)-'Flow probs &amp; rates'!$H237*'Output - Variance decomp.'!B245/('Flow probs &amp; rates'!$E237+'Flow probs &amp; rates'!$F237)</f>
        <v>-1.0394532247724064E-4</v>
      </c>
      <c r="X245" s="29">
        <f ca="1">(1-'Flow probs &amp; rates'!$H237)*'Output - Variance decomp.'!E245/('Flow probs &amp; rates'!$E237+'Flow probs &amp; rates'!$F237)-'Flow probs &amp; rates'!$H237*'Output - Variance decomp.'!D245/('Flow probs &amp; rates'!$E237+'Flow probs &amp; rates'!$F237)</f>
        <v>-6.3556681887019139E-5</v>
      </c>
      <c r="Y245" s="29">
        <f ca="1">(1-'Flow probs &amp; rates'!$H237)*'Output - Variance decomp.'!G245/('Flow probs &amp; rates'!$E237+'Flow probs &amp; rates'!$F237)-'Flow probs &amp; rates'!$H237*'Output - Variance decomp.'!F245/('Flow probs &amp; rates'!$E237+'Flow probs &amp; rates'!$F237)</f>
        <v>1.4216920686981839E-3</v>
      </c>
      <c r="Z245" s="29">
        <f ca="1">(1-'Flow probs &amp; rates'!$H237)*'Output - Variance decomp.'!I245/('Flow probs &amp; rates'!$E237+'Flow probs &amp; rates'!$F237)-'Flow probs &amp; rates'!$H237*'Output - Variance decomp.'!H245/('Flow probs &amp; rates'!$E237+'Flow probs &amp; rates'!$F237)</f>
        <v>6.3078011943846379E-5</v>
      </c>
      <c r="AA245" s="29">
        <f ca="1">(1-'Flow probs &amp; rates'!$H237)*'Output - Variance decomp.'!K245/('Flow probs &amp; rates'!$E237+'Flow probs &amp; rates'!$F237)-'Flow probs &amp; rates'!$H237*'Output - Variance decomp.'!J245/('Flow probs &amp; rates'!$E237+'Flow probs &amp; rates'!$F237)</f>
        <v>1.9759987842177807E-4</v>
      </c>
      <c r="AB245" s="29">
        <f ca="1">(1-'Flow probs &amp; rates'!$H237)*'Output - Variance decomp.'!M245/('Flow probs &amp; rates'!$E237+'Flow probs &amp; rates'!$F237)-'Flow probs &amp; rates'!$H237*'Output - Variance decomp.'!L245/('Flow probs &amp; rates'!$E237+'Flow probs &amp; rates'!$F237)</f>
        <v>-6.0774129078875834E-5</v>
      </c>
      <c r="AC245" s="29">
        <f ca="1">(1-'Flow probs &amp; rates'!$H237)*'Output - Variance decomp.'!O245/('Flow probs &amp; rates'!$E237+'Flow probs &amp; rates'!$F237)-'Flow probs &amp; rates'!$H237*'Output - Variance decomp.'!N245/('Flow probs &amp; rates'!$E237+'Flow probs &amp; rates'!$F237)</f>
        <v>-7.9139255944586144E-11</v>
      </c>
      <c r="AD245" s="29">
        <f t="shared" ca="1" si="10"/>
        <v>3.2099817231095117E-4</v>
      </c>
    </row>
    <row r="246" spans="1:30" x14ac:dyDescent="0.35">
      <c r="A246" s="2" t="s">
        <v>294</v>
      </c>
      <c r="B246" s="29">
        <f t="array" aca="1" ref="B246:C246" ca="1">TRANSPOSE(MMULT(OFFSET('Useful matrices &amp; checks'!$Y$6,UsefulSeries!$O237,0):OFFSET('Useful matrices &amp; checks'!$Z$7,UsefulSeries!$O237,0),OFFSET('SS Taylor expansion'!$AE$6,UsefulSeries!$O237,0):OFFSET('SS Taylor expansion'!$AE$7,UsefulSeries!$O237,0)))+TRANSPOSE(MMULT(OFFSET('Useful matrices &amp; checks'!$AC$6,UsefulSeries!$O237,0):OFFSET('Useful matrices &amp; checks'!$AD$7,UsefulSeries!$O237,0),TRANSPOSE(B245:C245)))</f>
        <v>-4.7338343742043133E-4</v>
      </c>
      <c r="C246" s="29">
        <f ca="1"/>
        <v>9.6821252154541008E-6</v>
      </c>
      <c r="D246" s="29">
        <f t="array" aca="1" ref="D246:E246" ca="1">TRANSPOSE(MMULT(OFFSET('Useful matrices &amp; checks'!$Y$6,UsefulSeries!$O237,0):OFFSET('Useful matrices &amp; checks'!$Z$7,UsefulSeries!$O237,0),OFFSET('SS Taylor expansion'!$AF$6,UsefulSeries!$O237,0):OFFSET('SS Taylor expansion'!$AF$7,UsefulSeries!$O237,0)))+TRANSPOSE(MMULT(OFFSET('Useful matrices &amp; checks'!$AC$6,UsefulSeries!$O237,0):OFFSET('Useful matrices &amp; checks'!$AD$7,UsefulSeries!$O237,0),TRANSPOSE(D245:E245)))</f>
        <v>2.6666629119943082E-4</v>
      </c>
      <c r="E246" s="29">
        <f ca="1"/>
        <v>-6.2449543490105979E-6</v>
      </c>
      <c r="F246" s="29">
        <f t="array" aca="1" ref="F246:G246" ca="1">TRANSPOSE(MMULT(OFFSET('Useful matrices &amp; checks'!$Y$6,UsefulSeries!$O237,0):OFFSET('Useful matrices &amp; checks'!$Z$7,UsefulSeries!$O237,0),OFFSET('SS Taylor expansion'!$AG$6,UsefulSeries!$O237,0):OFFSET('SS Taylor expansion'!$AG$7,UsefulSeries!$O237,0)))+TRANSPOSE(MMULT(OFFSET('Useful matrices &amp; checks'!$AC$6,UsefulSeries!$O237,0):OFFSET('Useful matrices &amp; checks'!$AD$7,UsefulSeries!$O237,0),TRANSPOSE(F245:G245)))</f>
        <v>-2.3522312172521392E-3</v>
      </c>
      <c r="G246" s="29">
        <f ca="1"/>
        <v>1.0027042905791442E-3</v>
      </c>
      <c r="H246" s="29">
        <f t="array" aca="1" ref="H246:I246" ca="1">TRANSPOSE(MMULT(OFFSET('Useful matrices &amp; checks'!$Y$6,UsefulSeries!$O237,0):OFFSET('Useful matrices &amp; checks'!$Z$7,UsefulSeries!$O237,0),OFFSET('SS Taylor expansion'!$AH$6,UsefulSeries!$O237,0):OFFSET('SS Taylor expansion'!$AH$7,UsefulSeries!$O237,0)))+TRANSPOSE(MMULT(OFFSET('Useful matrices &amp; checks'!$AC$6,UsefulSeries!$O237,0):OFFSET('Useful matrices &amp; checks'!$AD$7,UsefulSeries!$O237,0),TRANSPOSE(H245:I245)))</f>
        <v>1.1490563857546226E-3</v>
      </c>
      <c r="I246" s="29">
        <f ca="1"/>
        <v>2.3570811281974487E-4</v>
      </c>
      <c r="J246" s="29">
        <f t="array" aca="1" ref="J246:K246" ca="1">TRANSPOSE(MMULT(OFFSET('Useful matrices &amp; checks'!$Y$6,UsefulSeries!$O237,0):OFFSET('Useful matrices &amp; checks'!$Z$7,UsefulSeries!$O237,0),OFFSET('SS Taylor expansion'!$AI$6,UsefulSeries!$O237,0):OFFSET('SS Taylor expansion'!$AI$7,UsefulSeries!$O237,0)))+TRANSPOSE(MMULT(OFFSET('Useful matrices &amp; checks'!$AC$6,UsefulSeries!$O237,0):OFFSET('Useful matrices &amp; checks'!$AD$7,UsefulSeries!$O237,0),TRANSPOSE(J245:K245)))</f>
        <v>-1.7974055895578847E-3</v>
      </c>
      <c r="K246" s="29">
        <f ca="1"/>
        <v>7.3342369658929555E-5</v>
      </c>
      <c r="L246" s="29">
        <f t="array" aca="1" ref="L246:M246" ca="1">TRANSPOSE(MMULT(OFFSET('Useful matrices &amp; checks'!$Y$6,UsefulSeries!$O237,0):OFFSET('Useful matrices &amp; checks'!$Z$7,UsefulSeries!$O237,0),OFFSET('SS Taylor expansion'!$AJ$6,UsefulSeries!$O237,0):OFFSET('SS Taylor expansion'!$AJ$7,UsefulSeries!$O237,0)))+TRANSPOSE(MMULT(OFFSET('Useful matrices &amp; checks'!$AC$6,UsefulSeries!$O237,0):OFFSET('Useful matrices &amp; checks'!$AD$7,UsefulSeries!$O237,0),TRANSPOSE(L245:M245)))</f>
        <v>2.1150441406128716E-4</v>
      </c>
      <c r="M246" s="29">
        <f ca="1"/>
        <v>-5.203987181291392E-4</v>
      </c>
      <c r="N246" s="39">
        <f t="array" aca="1" ref="N246:O246" ca="1">TRANSPOSE(MMULT(OFFSET('Useful matrices &amp; checks'!$AC$6,UsefulSeries!$O237,0):OFFSET('Useful matrices &amp; checks'!$AD$7,UsefulSeries!$O237,0),TRANSPOSE(N245:O245)))</f>
        <v>4.577673738357497E-10</v>
      </c>
      <c r="O246" s="39">
        <f ca="1"/>
        <v>-1.8508171000858584E-11</v>
      </c>
      <c r="P246" s="39">
        <f t="shared" ca="1" si="11"/>
        <v>-4.4629558531423814E-4</v>
      </c>
      <c r="Q246" s="39">
        <f t="shared" ca="1" si="12"/>
        <v>-3.2310677706272212E-5</v>
      </c>
      <c r="R246" s="29"/>
      <c r="S246" s="29">
        <f>'Flow probs &amp; rates'!E239-'Flow probs &amp; rates'!E238</f>
        <v>-3.442088280761979E-3</v>
      </c>
      <c r="T246" s="29">
        <f>'Flow probs &amp; rates'!F239-'Flow probs &amp; rates'!F238</f>
        <v>7.6248252958067975E-4</v>
      </c>
      <c r="U246" s="29">
        <f>'Flow probs &amp; rates'!H239-'Flow probs &amp; rates'!H238</f>
        <v>9.6829600019866791E-4</v>
      </c>
      <c r="V246" s="29"/>
      <c r="W246" s="29">
        <f ca="1">(1-'Flow probs &amp; rates'!$H238)*'Output - Variance decomp.'!C246/('Flow probs &amp; rates'!$E238+'Flow probs &amp; rates'!$F238)-'Flow probs &amp; rates'!$H238*'Output - Variance decomp.'!B246/('Flow probs &amp; rates'!$E238+'Flow probs &amp; rates'!$F238)</f>
        <v>8.4197615025573649E-5</v>
      </c>
      <c r="X246" s="29">
        <f ca="1">(1-'Flow probs &amp; rates'!$H238)*'Output - Variance decomp.'!E246/('Flow probs &amp; rates'!$E238+'Flow probs &amp; rates'!$F238)-'Flow probs &amp; rates'!$H238*'Output - Variance decomp.'!D246/('Flow probs &amp; rates'!$E238+'Flow probs &amp; rates'!$F238)</f>
        <v>-4.8521802140086834E-5</v>
      </c>
      <c r="Y246" s="29">
        <f ca="1">(1-'Flow probs &amp; rates'!$H238)*'Output - Variance decomp.'!G246/('Flow probs &amp; rates'!$E238+'Flow probs &amp; rates'!$F238)-'Flow probs &amp; rates'!$H238*'Output - Variance decomp.'!F246/('Flow probs &amp; rates'!$E238+'Flow probs &amp; rates'!$F238)</f>
        <v>1.7360544889084707E-3</v>
      </c>
      <c r="Z246" s="29">
        <f ca="1">(1-'Flow probs &amp; rates'!$H238)*'Output - Variance decomp.'!I246/('Flow probs &amp; rates'!$E238+'Flow probs &amp; rates'!$F238)-'Flow probs &amp; rates'!$H238*'Output - Variance decomp.'!H246/('Flow probs &amp; rates'!$E238+'Flow probs &amp; rates'!$F238)</f>
        <v>1.5342635846438666E-4</v>
      </c>
      <c r="AA246" s="29">
        <f ca="1">(1-'Flow probs &amp; rates'!$H238)*'Output - Variance decomp.'!K246/('Flow probs &amp; rates'!$E238+'Flow probs &amp; rates'!$F238)-'Flow probs &amp; rates'!$H238*'Output - Variance decomp.'!J246/('Flow probs &amp; rates'!$E238+'Flow probs &amp; rates'!$F238)</f>
        <v>3.7018612722546681E-4</v>
      </c>
      <c r="AB246" s="29">
        <f ca="1">(1-'Flow probs &amp; rates'!$H238)*'Output - Variance decomp.'!M246/('Flow probs &amp; rates'!$E238+'Flow probs &amp; rates'!$F238)-'Flow probs &amp; rates'!$H238*'Output - Variance decomp.'!L246/('Flow probs &amp; rates'!$E238+'Flow probs &amp; rates'!$F238)</f>
        <v>-7.4998251693171071E-4</v>
      </c>
      <c r="AC246" s="29">
        <f ca="1">(1-'Flow probs &amp; rates'!$H238)*'Output - Variance decomp.'!O246/('Flow probs &amp; rates'!$E238+'Flow probs &amp; rates'!$F238)-'Flow probs &amp; rates'!$H238*'Output - Variance decomp.'!N246/('Flow probs &amp; rates'!$E238+'Flow probs &amp; rates'!$F238)</f>
        <v>-9.4044042633508718E-11</v>
      </c>
      <c r="AD246" s="29">
        <f t="shared" ca="1" si="10"/>
        <v>-5.7706417630938958E-4</v>
      </c>
    </row>
    <row r="247" spans="1:30" x14ac:dyDescent="0.35">
      <c r="A247" s="2" t="s">
        <v>295</v>
      </c>
      <c r="B247" s="29">
        <f t="array" aca="1" ref="B247:C247" ca="1">TRANSPOSE(MMULT(OFFSET('Useful matrices &amp; checks'!$Y$6,UsefulSeries!$O238,0):OFFSET('Useful matrices &amp; checks'!$Z$7,UsefulSeries!$O238,0),OFFSET('SS Taylor expansion'!$AE$6,UsefulSeries!$O238,0):OFFSET('SS Taylor expansion'!$AE$7,UsefulSeries!$O238,0)))+TRANSPOSE(MMULT(OFFSET('Useful matrices &amp; checks'!$AC$6,UsefulSeries!$O238,0):OFFSET('Useful matrices &amp; checks'!$AD$7,UsefulSeries!$O238,0),TRANSPOSE(B246:C246)))</f>
        <v>-8.0728685264692772E-5</v>
      </c>
      <c r="C247" s="29">
        <f ca="1"/>
        <v>-3.5348847152083393E-4</v>
      </c>
      <c r="D247" s="29">
        <f t="array" aca="1" ref="D247:E247" ca="1">TRANSPOSE(MMULT(OFFSET('Useful matrices &amp; checks'!$Y$6,UsefulSeries!$O238,0):OFFSET('Useful matrices &amp; checks'!$Z$7,UsefulSeries!$O238,0),OFFSET('SS Taylor expansion'!$AF$6,UsefulSeries!$O238,0):OFFSET('SS Taylor expansion'!$AF$7,UsefulSeries!$O238,0)))+TRANSPOSE(MMULT(OFFSET('Useful matrices &amp; checks'!$AC$6,UsefulSeries!$O238,0):OFFSET('Useful matrices &amp; checks'!$AD$7,UsefulSeries!$O238,0),TRANSPOSE(D246:E246)))</f>
        <v>6.4443485486297375E-4</v>
      </c>
      <c r="E247" s="29">
        <f ca="1"/>
        <v>2.689115251795323E-5</v>
      </c>
      <c r="F247" s="29">
        <f t="array" aca="1" ref="F247:G247" ca="1">TRANSPOSE(MMULT(OFFSET('Useful matrices &amp; checks'!$Y$6,UsefulSeries!$O238,0):OFFSET('Useful matrices &amp; checks'!$Z$7,UsefulSeries!$O238,0),OFFSET('SS Taylor expansion'!$AG$6,UsefulSeries!$O238,0):OFFSET('SS Taylor expansion'!$AG$7,UsefulSeries!$O238,0)))+TRANSPOSE(MMULT(OFFSET('Useful matrices &amp; checks'!$AC$6,UsefulSeries!$O238,0):OFFSET('Useful matrices &amp; checks'!$AD$7,UsefulSeries!$O238,0),TRANSPOSE(F246:G246)))</f>
        <v>-2.6007949265721697E-3</v>
      </c>
      <c r="G247" s="29">
        <f ca="1"/>
        <v>1.0761144409124198E-3</v>
      </c>
      <c r="H247" s="29">
        <f t="array" aca="1" ref="H247:I247" ca="1">TRANSPOSE(MMULT(OFFSET('Useful matrices &amp; checks'!$Y$6,UsefulSeries!$O238,0):OFFSET('Useful matrices &amp; checks'!$Z$7,UsefulSeries!$O238,0),OFFSET('SS Taylor expansion'!$AH$6,UsefulSeries!$O238,0):OFFSET('SS Taylor expansion'!$AH$7,UsefulSeries!$O238,0)))+TRANSPOSE(MMULT(OFFSET('Useful matrices &amp; checks'!$AC$6,UsefulSeries!$O238,0):OFFSET('Useful matrices &amp; checks'!$AD$7,UsefulSeries!$O238,0),TRANSPOSE(H246:I246)))</f>
        <v>1.1639294951883514E-3</v>
      </c>
      <c r="I247" s="29">
        <f ca="1"/>
        <v>4.6940404951925147E-4</v>
      </c>
      <c r="J247" s="29">
        <f t="array" aca="1" ref="J247:K247" ca="1">TRANSPOSE(MMULT(OFFSET('Useful matrices &amp; checks'!$Y$6,UsefulSeries!$O238,0):OFFSET('Useful matrices &amp; checks'!$Z$7,UsefulSeries!$O238,0),OFFSET('SS Taylor expansion'!$AI$6,UsefulSeries!$O238,0):OFFSET('SS Taylor expansion'!$AI$7,UsefulSeries!$O238,0)))+TRANSPOSE(MMULT(OFFSET('Useful matrices &amp; checks'!$AC$6,UsefulSeries!$O238,0):OFFSET('Useful matrices &amp; checks'!$AD$7,UsefulSeries!$O238,0),TRANSPOSE(J246:K246)))</f>
        <v>-1.0759037637957684E-3</v>
      </c>
      <c r="K247" s="29">
        <f ca="1"/>
        <v>3.1011218123784448E-6</v>
      </c>
      <c r="L247" s="29">
        <f t="array" aca="1" ref="L247:M247" ca="1">TRANSPOSE(MMULT(OFFSET('Useful matrices &amp; checks'!$Y$6,UsefulSeries!$O238,0):OFFSET('Useful matrices &amp; checks'!$Z$7,UsefulSeries!$O238,0),OFFSET('SS Taylor expansion'!$AJ$6,UsefulSeries!$O238,0):OFFSET('SS Taylor expansion'!$AJ$7,UsefulSeries!$O238,0)))+TRANSPOSE(MMULT(OFFSET('Useful matrices &amp; checks'!$AC$6,UsefulSeries!$O238,0):OFFSET('Useful matrices &amp; checks'!$AD$7,UsefulSeries!$O238,0),TRANSPOSE(L246:M246)))</f>
        <v>1.928956383364043E-4</v>
      </c>
      <c r="M247" s="29">
        <f ca="1"/>
        <v>2.5004681688233741E-4</v>
      </c>
      <c r="N247" s="39">
        <f t="array" aca="1" ref="N247:O247" ca="1">TRANSPOSE(MMULT(OFFSET('Useful matrices &amp; checks'!$AC$6,UsefulSeries!$O238,0):OFFSET('Useful matrices &amp; checks'!$AD$7,UsefulSeries!$O238,0),TRANSPOSE(N246:O246)))</f>
        <v>4.3654266295691849E-10</v>
      </c>
      <c r="O247" s="39">
        <f ca="1"/>
        <v>7.3749124916784224E-12</v>
      </c>
      <c r="P247" s="39">
        <f t="shared" ca="1" si="11"/>
        <v>-4.418020650259803E-4</v>
      </c>
      <c r="Q247" s="39">
        <f t="shared" ca="1" si="12"/>
        <v>-8.3273780770289093E-5</v>
      </c>
      <c r="R247" s="29"/>
      <c r="S247" s="29">
        <f>'Flow probs &amp; rates'!E240-'Flow probs &amp; rates'!E239</f>
        <v>-2.1979690157282183E-3</v>
      </c>
      <c r="T247" s="29">
        <f>'Flow probs &amp; rates'!F240-'Flow probs &amp; rates'!F239</f>
        <v>1.3887953367281297E-3</v>
      </c>
      <c r="U247" s="29">
        <f>'Flow probs &amp; rates'!H240-'Flow probs &amp; rates'!H239</f>
        <v>3.4662914683848689E-4</v>
      </c>
      <c r="V247" s="29"/>
      <c r="W247" s="29">
        <f ca="1">(1-'Flow probs &amp; rates'!$H239)*'Output - Variance decomp.'!C247/('Flow probs &amp; rates'!$E239+'Flow probs &amp; rates'!$F239)-'Flow probs &amp; rates'!$H239*'Output - Variance decomp.'!B247/('Flow probs &amp; rates'!$E239+'Flow probs &amp; rates'!$F239)</f>
        <v>-4.7717302211144099E-4</v>
      </c>
      <c r="X247" s="29">
        <f ca="1">(1-'Flow probs &amp; rates'!$H239)*'Output - Variance decomp.'!E247/('Flow probs &amp; rates'!$E239+'Flow probs &amp; rates'!$F239)-'Flow probs &amp; rates'!$H239*'Output - Variance decomp.'!D247/('Flow probs &amp; rates'!$E239+'Flow probs &amp; rates'!$F239)</f>
        <v>-6.0550911326286205E-5</v>
      </c>
      <c r="Y247" s="29">
        <f ca="1">(1-'Flow probs &amp; rates'!$H239)*'Output - Variance decomp.'!G247/('Flow probs &amp; rates'!$E239+'Flow probs &amp; rates'!$F239)-'Flow probs &amp; rates'!$H239*'Output - Variance decomp.'!F247/('Flow probs &amp; rates'!$E239+'Flow probs &amp; rates'!$F239)</f>
        <v>1.8845644297514831E-3</v>
      </c>
      <c r="Z247" s="29">
        <f ca="1">(1-'Flow probs &amp; rates'!$H239)*'Output - Variance decomp.'!I247/('Flow probs &amp; rates'!$E239+'Flow probs &amp; rates'!$F239)-'Flow probs &amp; rates'!$H239*'Output - Variance decomp.'!H247/('Flow probs &amp; rates'!$E239+'Flow probs &amp; rates'!$F239)</f>
        <v>4.7330488641212178E-4</v>
      </c>
      <c r="AA247" s="29">
        <f ca="1">(1-'Flow probs &amp; rates'!$H239)*'Output - Variance decomp.'!K247/('Flow probs &amp; rates'!$E239+'Flow probs &amp; rates'!$F239)-'Flow probs &amp; rates'!$H239*'Output - Variance decomp.'!J247/('Flow probs &amp; rates'!$E239+'Flow probs &amp; rates'!$F239)</f>
        <v>1.6754545672131106E-4</v>
      </c>
      <c r="AB247" s="29">
        <f ca="1">(1-'Flow probs &amp; rates'!$H239)*'Output - Variance decomp.'!M247/('Flow probs &amp; rates'!$E239+'Flow probs &amp; rates'!$F239)-'Flow probs &amp; rates'!$H239*'Output - Variance decomp.'!L247/('Flow probs &amp; rates'!$E239+'Flow probs &amp; rates'!$F239)</f>
        <v>3.1693330605496369E-4</v>
      </c>
      <c r="AC247" s="29">
        <f ca="1">(1-'Flow probs &amp; rates'!$H239)*'Output - Variance decomp.'!O247/('Flow probs &amp; rates'!$E239+'Flow probs &amp; rates'!$F239)-'Flow probs &amp; rates'!$H239*'Output - Variance decomp.'!N247/('Flow probs &amp; rates'!$E239+'Flow probs &amp; rates'!$F239)</f>
        <v>-5.6027682251148738E-11</v>
      </c>
      <c r="AD247" s="29">
        <f t="shared" ca="1" si="10"/>
        <v>-1.9579949426359834E-3</v>
      </c>
    </row>
    <row r="248" spans="1:30" x14ac:dyDescent="0.35">
      <c r="A248" s="2" t="s">
        <v>296</v>
      </c>
      <c r="B248" s="29">
        <f t="array" aca="1" ref="B248:C248" ca="1">TRANSPOSE(MMULT(OFFSET('Useful matrices &amp; checks'!$Y$6,UsefulSeries!$O239,0):OFFSET('Useful matrices &amp; checks'!$Z$7,UsefulSeries!$O239,0),OFFSET('SS Taylor expansion'!$AE$6,UsefulSeries!$O239,0):OFFSET('SS Taylor expansion'!$AE$7,UsefulSeries!$O239,0)))+TRANSPOSE(MMULT(OFFSET('Useful matrices &amp; checks'!$AC$6,UsefulSeries!$O239,0):OFFSET('Useful matrices &amp; checks'!$AD$7,UsefulSeries!$O239,0),TRANSPOSE(B247:C247)))</f>
        <v>7.2078038033861268E-4</v>
      </c>
      <c r="C248" s="29">
        <f ca="1"/>
        <v>-1.0684092228270556E-3</v>
      </c>
      <c r="D248" s="29">
        <f t="array" aca="1" ref="D248:E248" ca="1">TRANSPOSE(MMULT(OFFSET('Useful matrices &amp; checks'!$Y$6,UsefulSeries!$O239,0):OFFSET('Useful matrices &amp; checks'!$Z$7,UsefulSeries!$O239,0),OFFSET('SS Taylor expansion'!$AF$6,UsefulSeries!$O239,0):OFFSET('SS Taylor expansion'!$AF$7,UsefulSeries!$O239,0)))+TRANSPOSE(MMULT(OFFSET('Useful matrices &amp; checks'!$AC$6,UsefulSeries!$O239,0):OFFSET('Useful matrices &amp; checks'!$AD$7,UsefulSeries!$O239,0),TRANSPOSE(D247:E247)))</f>
        <v>8.7177033398954296E-4</v>
      </c>
      <c r="E248" s="29">
        <f ca="1"/>
        <v>4.0295278739813376E-5</v>
      </c>
      <c r="F248" s="29">
        <f t="array" aca="1" ref="F248:G248" ca="1">TRANSPOSE(MMULT(OFFSET('Useful matrices &amp; checks'!$Y$6,UsefulSeries!$O239,0):OFFSET('Useful matrices &amp; checks'!$Z$7,UsefulSeries!$O239,0),OFFSET('SS Taylor expansion'!$AG$6,UsefulSeries!$O239,0):OFFSET('SS Taylor expansion'!$AG$7,UsefulSeries!$O239,0)))+TRANSPOSE(MMULT(OFFSET('Useful matrices &amp; checks'!$AC$6,UsefulSeries!$O239,0):OFFSET('Useful matrices &amp; checks'!$AD$7,UsefulSeries!$O239,0),TRANSPOSE(F247:G247)))</f>
        <v>-1.5912953238386267E-3</v>
      </c>
      <c r="G248" s="29">
        <f ca="1"/>
        <v>4.0472183995087451E-5</v>
      </c>
      <c r="H248" s="29">
        <f t="array" aca="1" ref="H248:I248" ca="1">TRANSPOSE(MMULT(OFFSET('Useful matrices &amp; checks'!$Y$6,UsefulSeries!$O239,0):OFFSET('Useful matrices &amp; checks'!$Z$7,UsefulSeries!$O239,0),OFFSET('SS Taylor expansion'!$AH$6,UsefulSeries!$O239,0):OFFSET('SS Taylor expansion'!$AH$7,UsefulSeries!$O239,0)))+TRANSPOSE(MMULT(OFFSET('Useful matrices &amp; checks'!$AC$6,UsefulSeries!$O239,0):OFFSET('Useful matrices &amp; checks'!$AD$7,UsefulSeries!$O239,0),TRANSPOSE(H247:I247)))</f>
        <v>1.1475384784851118E-3</v>
      </c>
      <c r="I248" s="29">
        <f ca="1"/>
        <v>1.0730325148248479E-4</v>
      </c>
      <c r="J248" s="29">
        <f t="array" aca="1" ref="J248:K248" ca="1">TRANSPOSE(MMULT(OFFSET('Useful matrices &amp; checks'!$Y$6,UsefulSeries!$O239,0):OFFSET('Useful matrices &amp; checks'!$Z$7,UsefulSeries!$O239,0),OFFSET('SS Taylor expansion'!$AI$6,UsefulSeries!$O239,0):OFFSET('SS Taylor expansion'!$AI$7,UsefulSeries!$O239,0)))+TRANSPOSE(MMULT(OFFSET('Useful matrices &amp; checks'!$AC$6,UsefulSeries!$O239,0):OFFSET('Useful matrices &amp; checks'!$AD$7,UsefulSeries!$O239,0),TRANSPOSE(J247:K247)))</f>
        <v>-4.3038729059188395E-4</v>
      </c>
      <c r="K248" s="29">
        <f ca="1"/>
        <v>-4.8030199349071639E-6</v>
      </c>
      <c r="L248" s="29">
        <f t="array" aca="1" ref="L248:M248" ca="1">TRANSPOSE(MMULT(OFFSET('Useful matrices &amp; checks'!$Y$6,UsefulSeries!$O239,0):OFFSET('Useful matrices &amp; checks'!$Z$7,UsefulSeries!$O239,0),OFFSET('SS Taylor expansion'!$AJ$6,UsefulSeries!$O239,0):OFFSET('SS Taylor expansion'!$AJ$7,UsefulSeries!$O239,0)))+TRANSPOSE(MMULT(OFFSET('Useful matrices &amp; checks'!$AC$6,UsefulSeries!$O239,0):OFFSET('Useful matrices &amp; checks'!$AD$7,UsefulSeries!$O239,0),TRANSPOSE(L247:M247)))</f>
        <v>2.1328602687472914E-4</v>
      </c>
      <c r="M248" s="29">
        <f ca="1"/>
        <v>3.219274902839609E-4</v>
      </c>
      <c r="N248" s="39">
        <f t="array" aca="1" ref="N248:O248" ca="1">TRANSPOSE(MMULT(OFFSET('Useful matrices &amp; checks'!$AC$6,UsefulSeries!$O239,0):OFFSET('Useful matrices &amp; checks'!$AD$7,UsefulSeries!$O239,0),TRANSPOSE(N247:O247)))</f>
        <v>4.184406315552966E-10</v>
      </c>
      <c r="O248" s="39">
        <f ca="1"/>
        <v>1.4625544046938097E-11</v>
      </c>
      <c r="P248" s="39">
        <f t="shared" ca="1" si="11"/>
        <v>-4.4993009398853361E-4</v>
      </c>
      <c r="Q248" s="39">
        <f t="shared" ca="1" si="12"/>
        <v>-5.1484710815203E-5</v>
      </c>
      <c r="R248" s="29"/>
      <c r="S248" s="29">
        <f>'Flow probs &amp; rates'!E241-'Flow probs &amp; rates'!E240</f>
        <v>4.8176292970958379E-4</v>
      </c>
      <c r="T248" s="29">
        <f>'Flow probs &amp; rates'!F241-'Flow probs &amp; rates'!F240</f>
        <v>-6.1469873445027523E-4</v>
      </c>
      <c r="U248" s="29">
        <f>'Flow probs &amp; rates'!H241-'Flow probs &amp; rates'!H240</f>
        <v>-5.9996098769921069E-4</v>
      </c>
      <c r="V248" s="29"/>
      <c r="W248" s="29">
        <f ca="1">(1-'Flow probs &amp; rates'!$H240)*'Output - Variance decomp.'!C248/('Flow probs &amp; rates'!$E240+'Flow probs &amp; rates'!$F240)-'Flow probs &amp; rates'!$H240*'Output - Variance decomp.'!B248/('Flow probs &amp; rates'!$E240+'Flow probs &amp; rates'!$F240)</f>
        <v>-1.5904249364561821E-3</v>
      </c>
      <c r="X248" s="29">
        <f ca="1">(1-'Flow probs &amp; rates'!$H240)*'Output - Variance decomp.'!E248/('Flow probs &amp; rates'!$E240+'Flow probs &amp; rates'!$F240)-'Flow probs &amp; rates'!$H240*'Output - Variance decomp.'!D248/('Flow probs &amp; rates'!$E240+'Flow probs &amp; rates'!$F240)</f>
        <v>-7.7068383917304226E-5</v>
      </c>
      <c r="Y248" s="29">
        <f ca="1">(1-'Flow probs &amp; rates'!$H240)*'Output - Variance decomp.'!G248/('Flow probs &amp; rates'!$E240+'Flow probs &amp; rates'!$F240)-'Flow probs &amp; rates'!$H240*'Output - Variance decomp.'!F248/('Flow probs &amp; rates'!$E240+'Flow probs &amp; rates'!$F240)</f>
        <v>2.9868741858683637E-4</v>
      </c>
      <c r="Z248" s="29">
        <f ca="1">(1-'Flow probs &amp; rates'!$H240)*'Output - Variance decomp.'!I248/('Flow probs &amp; rates'!$E240+'Flow probs &amp; rates'!$F240)-'Flow probs &amp; rates'!$H240*'Output - Variance decomp.'!H248/('Flow probs &amp; rates'!$E240+'Flow probs &amp; rates'!$F240)</f>
        <v>-2.6255446623346391E-5</v>
      </c>
      <c r="AA248" s="29">
        <f ca="1">(1-'Flow probs &amp; rates'!$H240)*'Output - Variance decomp.'!K248/('Flow probs &amp; rates'!$E240+'Flow probs &amp; rates'!$F240)-'Flow probs &amp; rates'!$H240*'Output - Variance decomp.'!J248/('Flow probs &amp; rates'!$E240+'Flow probs &amp; rates'!$F240)</f>
        <v>5.8959654407085015E-5</v>
      </c>
      <c r="AB248" s="29">
        <f ca="1">(1-'Flow probs &amp; rates'!$H240)*'Output - Variance decomp.'!M248/('Flow probs &amp; rates'!$E240+'Flow probs &amp; rates'!$F240)-'Flow probs &amp; rates'!$H240*'Output - Variance decomp.'!L248/('Flow probs &amp; rates'!$E240+'Flow probs &amp; rates'!$F240)</f>
        <v>4.1359087446720538E-4</v>
      </c>
      <c r="AC248" s="29">
        <f ca="1">(1-'Flow probs &amp; rates'!$H240)*'Output - Variance decomp.'!O248/('Flow probs &amp; rates'!$E240+'Flow probs &amp; rates'!$F240)-'Flow probs &amp; rates'!$H240*'Output - Variance decomp.'!N248/('Flow probs &amp; rates'!$E240+'Flow probs &amp; rates'!$F240)</f>
        <v>-4.3526844446200388E-11</v>
      </c>
      <c r="AD248" s="29">
        <f t="shared" ca="1" si="10"/>
        <v>3.2254987536333964E-4</v>
      </c>
    </row>
    <row r="249" spans="1:30" x14ac:dyDescent="0.35">
      <c r="A249" s="2" t="s">
        <v>297</v>
      </c>
      <c r="B249" s="29">
        <f t="array" aca="1" ref="B249:C249" ca="1">TRANSPOSE(MMULT(OFFSET('Useful matrices &amp; checks'!$Y$6,UsefulSeries!$O240,0):OFFSET('Useful matrices &amp; checks'!$Z$7,UsefulSeries!$O240,0),OFFSET('SS Taylor expansion'!$AE$6,UsefulSeries!$O240,0):OFFSET('SS Taylor expansion'!$AE$7,UsefulSeries!$O240,0)))+TRANSPOSE(MMULT(OFFSET('Useful matrices &amp; checks'!$AC$6,UsefulSeries!$O240,0):OFFSET('Useful matrices &amp; checks'!$AD$7,UsefulSeries!$O240,0),TRANSPOSE(B248:C248)))</f>
        <v>-1.8348604199860973E-4</v>
      </c>
      <c r="C249" s="29">
        <f ca="1"/>
        <v>-7.7528012624351211E-5</v>
      </c>
      <c r="D249" s="29">
        <f t="array" aca="1" ref="D249:E249" ca="1">TRANSPOSE(MMULT(OFFSET('Useful matrices &amp; checks'!$Y$6,UsefulSeries!$O240,0):OFFSET('Useful matrices &amp; checks'!$Z$7,UsefulSeries!$O240,0),OFFSET('SS Taylor expansion'!$AF$6,UsefulSeries!$O240,0):OFFSET('SS Taylor expansion'!$AF$7,UsefulSeries!$O240,0)))+TRANSPOSE(MMULT(OFFSET('Useful matrices &amp; checks'!$AC$6,UsefulSeries!$O240,0):OFFSET('Useful matrices &amp; checks'!$AD$7,UsefulSeries!$O240,0),TRANSPOSE(D248:E248)))</f>
        <v>-4.3211727094474503E-4</v>
      </c>
      <c r="E249" s="29">
        <f ca="1"/>
        <v>5.4987999811832989E-5</v>
      </c>
      <c r="F249" s="29">
        <f t="array" aca="1" ref="F249:G249" ca="1">TRANSPOSE(MMULT(OFFSET('Useful matrices &amp; checks'!$Y$6,UsefulSeries!$O240,0):OFFSET('Useful matrices &amp; checks'!$Z$7,UsefulSeries!$O240,0),OFFSET('SS Taylor expansion'!$AG$6,UsefulSeries!$O240,0):OFFSET('SS Taylor expansion'!$AG$7,UsefulSeries!$O240,0)))+TRANSPOSE(MMULT(OFFSET('Useful matrices &amp; checks'!$AC$6,UsefulSeries!$O240,0):OFFSET('Useful matrices &amp; checks'!$AD$7,UsefulSeries!$O240,0),TRANSPOSE(F248:G248)))</f>
        <v>-2.2966590839726803E-3</v>
      </c>
      <c r="G249" s="29">
        <f ca="1"/>
        <v>8.7899491196861577E-4</v>
      </c>
      <c r="H249" s="29">
        <f t="array" aca="1" ref="H249:I249" ca="1">TRANSPOSE(MMULT(OFFSET('Useful matrices &amp; checks'!$Y$6,UsefulSeries!$O240,0):OFFSET('Useful matrices &amp; checks'!$Z$7,UsefulSeries!$O240,0),OFFSET('SS Taylor expansion'!$AH$6,UsefulSeries!$O240,0):OFFSET('SS Taylor expansion'!$AH$7,UsefulSeries!$O240,0)))+TRANSPOSE(MMULT(OFFSET('Useful matrices &amp; checks'!$AC$6,UsefulSeries!$O240,0):OFFSET('Useful matrices &amp; checks'!$AD$7,UsefulSeries!$O240,0),TRANSPOSE(H248:I248)))</f>
        <v>1.0483419703330172E-3</v>
      </c>
      <c r="I249" s="29">
        <f ca="1"/>
        <v>-7.3334910302281576E-4</v>
      </c>
      <c r="J249" s="29">
        <f t="array" aca="1" ref="J249:K249" ca="1">TRANSPOSE(MMULT(OFFSET('Useful matrices &amp; checks'!$Y$6,UsefulSeries!$O240,0):OFFSET('Useful matrices &amp; checks'!$Z$7,UsefulSeries!$O240,0),OFFSET('SS Taylor expansion'!$AI$6,UsefulSeries!$O240,0):OFFSET('SS Taylor expansion'!$AI$7,UsefulSeries!$O240,0)))+TRANSPOSE(MMULT(OFFSET('Useful matrices &amp; checks'!$AC$6,UsefulSeries!$O240,0):OFFSET('Useful matrices &amp; checks'!$AD$7,UsefulSeries!$O240,0),TRANSPOSE(J248:K248)))</f>
        <v>-1.1088981030123052E-3</v>
      </c>
      <c r="K249" s="29">
        <f ca="1"/>
        <v>7.4023259624188297E-5</v>
      </c>
      <c r="L249" s="29">
        <f t="array" aca="1" ref="L249:M249" ca="1">TRANSPOSE(MMULT(OFFSET('Useful matrices &amp; checks'!$Y$6,UsefulSeries!$O240,0):OFFSET('Useful matrices &amp; checks'!$Z$7,UsefulSeries!$O240,0),OFFSET('SS Taylor expansion'!$AJ$6,UsefulSeries!$O240,0):OFFSET('SS Taylor expansion'!$AJ$7,UsefulSeries!$O240,0)))+TRANSPOSE(MMULT(OFFSET('Useful matrices &amp; checks'!$AC$6,UsefulSeries!$O240,0):OFFSET('Useful matrices &amp; checks'!$AD$7,UsefulSeries!$O240,0),TRANSPOSE(L248:M248)))</f>
        <v>1.7179503299674854E-4</v>
      </c>
      <c r="M249" s="29">
        <f ca="1"/>
        <v>-4.7969924717854422E-4</v>
      </c>
      <c r="N249" s="39">
        <f t="array" aca="1" ref="N249:O249" ca="1">TRANSPOSE(MMULT(OFFSET('Useful matrices &amp; checks'!$AC$6,UsefulSeries!$O240,0):OFFSET('Useful matrices &amp; checks'!$AD$7,UsefulSeries!$O240,0),TRANSPOSE(N248:O248)))</f>
        <v>4.1290936868064399E-10</v>
      </c>
      <c r="O249" s="39">
        <f ca="1"/>
        <v>-1.9406392230140767E-11</v>
      </c>
      <c r="P249" s="39">
        <f t="shared" ca="1" si="11"/>
        <v>-3.7303546959413763E-4</v>
      </c>
      <c r="Q249" s="39">
        <f t="shared" ca="1" si="12"/>
        <v>-2.77253052490305E-4</v>
      </c>
      <c r="R249" s="29"/>
      <c r="S249" s="29">
        <f>'Flow probs &amp; rates'!E242-'Flow probs &amp; rates'!E241</f>
        <v>-3.1740585532833432E-3</v>
      </c>
      <c r="T249" s="29">
        <f>'Flow probs &amp; rates'!F242-'Flow probs &amp; rates'!F241</f>
        <v>-5.5982326331777132E-4</v>
      </c>
      <c r="U249" s="29">
        <f>'Flow probs &amp; rates'!H242-'Flow probs &amp; rates'!H241</f>
        <v>-1.9090927402902469E-4</v>
      </c>
      <c r="V249" s="29"/>
      <c r="W249" s="29">
        <f ca="1">(1-'Flow probs &amp; rates'!$H241)*'Output - Variance decomp.'!C249/('Flow probs &amp; rates'!$E241+'Flow probs &amp; rates'!$F241)-'Flow probs &amp; rates'!$H241*'Output - Variance decomp.'!B249/('Flow probs &amp; rates'!$E241+'Flow probs &amp; rates'!$F241)</f>
        <v>-7.9717172116579841E-5</v>
      </c>
      <c r="X249" s="29">
        <f ca="1">(1-'Flow probs &amp; rates'!$H241)*'Output - Variance decomp.'!E249/('Flow probs &amp; rates'!$E241+'Flow probs &amp; rates'!$F241)-'Flow probs &amp; rates'!$H241*'Output - Variance decomp.'!D249/('Flow probs &amp; rates'!$E241+'Flow probs &amp; rates'!$F241)</f>
        <v>1.4175914835634385E-4</v>
      </c>
      <c r="Y249" s="29">
        <f ca="1">(1-'Flow probs &amp; rates'!$H241)*'Output - Variance decomp.'!G249/('Flow probs &amp; rates'!$E241+'Flow probs &amp; rates'!$F241)-'Flow probs &amp; rates'!$H241*'Output - Variance decomp.'!F249/('Flow probs &amp; rates'!$E241+'Flow probs &amp; rates'!$F241)</f>
        <v>1.5672112836139038E-3</v>
      </c>
      <c r="Z249" s="29">
        <f ca="1">(1-'Flow probs &amp; rates'!$H241)*'Output - Variance decomp.'!I249/('Flow probs &amp; rates'!$E241+'Flow probs &amp; rates'!$F241)-'Flow probs &amp; rates'!$H241*'Output - Variance decomp.'!H249/('Flow probs &amp; rates'!$E241+'Flow probs &amp; rates'!$F241)</f>
        <v>-1.176007498161504E-3</v>
      </c>
      <c r="AA249" s="29">
        <f ca="1">(1-'Flow probs &amp; rates'!$H241)*'Output - Variance decomp.'!K249/('Flow probs &amp; rates'!$E241+'Flow probs &amp; rates'!$F241)-'Flow probs &amp; rates'!$H241*'Output - Variance decomp.'!J249/('Flow probs &amp; rates'!$E241+'Flow probs &amp; rates'!$F241)</f>
        <v>2.7073614964823162E-4</v>
      </c>
      <c r="AB249" s="29">
        <f ca="1">(1-'Flow probs &amp; rates'!$H241)*'Output - Variance decomp.'!M249/('Flow probs &amp; rates'!$E241+'Flow probs &amp; rates'!$F241)-'Flow probs &amp; rates'!$H241*'Output - Variance decomp.'!L249/('Flow probs &amp; rates'!$E241+'Flow probs &amp; rates'!$F241)</f>
        <v>-6.9135515633311122E-4</v>
      </c>
      <c r="AC249" s="29">
        <f ca="1">(1-'Flow probs &amp; rates'!$H241)*'Output - Variance decomp.'!O249/('Flow probs &amp; rates'!$E241+'Flow probs &amp; rates'!$F241)-'Flow probs &amp; rates'!$H241*'Output - Variance decomp.'!N249/('Flow probs &amp; rates'!$E241+'Flow probs &amp; rates'!$F241)</f>
        <v>-8.9498129266229618E-11</v>
      </c>
      <c r="AD249" s="29">
        <f t="shared" ca="1" si="10"/>
        <v>-2.2353593953817978E-4</v>
      </c>
    </row>
    <row r="250" spans="1:30" x14ac:dyDescent="0.35">
      <c r="A250" s="2" t="s">
        <v>298</v>
      </c>
      <c r="B250" s="29">
        <f t="array" aca="1" ref="B250:C250" ca="1">TRANSPOSE(MMULT(OFFSET('Useful matrices &amp; checks'!$Y$6,UsefulSeries!$O241,0):OFFSET('Useful matrices &amp; checks'!$Z$7,UsefulSeries!$O241,0),OFFSET('SS Taylor expansion'!$AE$6,UsefulSeries!$O241,0):OFFSET('SS Taylor expansion'!$AE$7,UsefulSeries!$O241,0)))+TRANSPOSE(MMULT(OFFSET('Useful matrices &amp; checks'!$AC$6,UsefulSeries!$O241,0):OFFSET('Useful matrices &amp; checks'!$AD$7,UsefulSeries!$O241,0),TRANSPOSE(B249:C249)))</f>
        <v>6.6401915186873283E-4</v>
      </c>
      <c r="C250" s="29">
        <f ca="1"/>
        <v>-8.0740772282412142E-4</v>
      </c>
      <c r="D250" s="29">
        <f t="array" aca="1" ref="D250:E250" ca="1">TRANSPOSE(MMULT(OFFSET('Useful matrices &amp; checks'!$Y$6,UsefulSeries!$O241,0):OFFSET('Useful matrices &amp; checks'!$Z$7,UsefulSeries!$O241,0),OFFSET('SS Taylor expansion'!$AF$6,UsefulSeries!$O241,0):OFFSET('SS Taylor expansion'!$AF$7,UsefulSeries!$O241,0)))+TRANSPOSE(MMULT(OFFSET('Useful matrices &amp; checks'!$AC$6,UsefulSeries!$O241,0):OFFSET('Useful matrices &amp; checks'!$AD$7,UsefulSeries!$O241,0),TRANSPOSE(D249:E249)))</f>
        <v>8.4208125195767006E-4</v>
      </c>
      <c r="E250" s="29">
        <f ca="1"/>
        <v>1.4082395333879142E-4</v>
      </c>
      <c r="F250" s="29">
        <f t="array" aca="1" ref="F250:G250" ca="1">TRANSPOSE(MMULT(OFFSET('Useful matrices &amp; checks'!$Y$6,UsefulSeries!$O241,0):OFFSET('Useful matrices &amp; checks'!$Z$7,UsefulSeries!$O241,0),OFFSET('SS Taylor expansion'!$AG$6,UsefulSeries!$O241,0):OFFSET('SS Taylor expansion'!$AG$7,UsefulSeries!$O241,0)))+TRANSPOSE(MMULT(OFFSET('Useful matrices &amp; checks'!$AC$6,UsefulSeries!$O241,0):OFFSET('Useful matrices &amp; checks'!$AD$7,UsefulSeries!$O241,0),TRANSPOSE(F249:G249)))</f>
        <v>-8.7817886623227414E-4</v>
      </c>
      <c r="G250" s="29">
        <f ca="1"/>
        <v>-6.3180696022814174E-4</v>
      </c>
      <c r="H250" s="29">
        <f t="array" aca="1" ref="H250:I250" ca="1">TRANSPOSE(MMULT(OFFSET('Useful matrices &amp; checks'!$Y$6,UsefulSeries!$O241,0):OFFSET('Useful matrices &amp; checks'!$Z$7,UsefulSeries!$O241,0),OFFSET('SS Taylor expansion'!$AH$6,UsefulSeries!$O241,0):OFFSET('SS Taylor expansion'!$AH$7,UsefulSeries!$O241,0)))+TRANSPOSE(MMULT(OFFSET('Useful matrices &amp; checks'!$AC$6,UsefulSeries!$O241,0):OFFSET('Useful matrices &amp; checks'!$AD$7,UsefulSeries!$O241,0),TRANSPOSE(H249:I249)))</f>
        <v>9.7570104902587173E-4</v>
      </c>
      <c r="I250" s="29">
        <f ca="1"/>
        <v>3.1296654849340572E-4</v>
      </c>
      <c r="J250" s="29">
        <f t="array" aca="1" ref="J250:K250" ca="1">TRANSPOSE(MMULT(OFFSET('Useful matrices &amp; checks'!$Y$6,UsefulSeries!$O241,0):OFFSET('Useful matrices &amp; checks'!$Z$7,UsefulSeries!$O241,0),OFFSET('SS Taylor expansion'!$AI$6,UsefulSeries!$O241,0):OFFSET('SS Taylor expansion'!$AI$7,UsefulSeries!$O241,0)))+TRANSPOSE(MMULT(OFFSET('Useful matrices &amp; checks'!$AC$6,UsefulSeries!$O241,0):OFFSET('Useful matrices &amp; checks'!$AD$7,UsefulSeries!$O241,0),TRANSPOSE(J249:K249)))</f>
        <v>5.0384699324469077E-4</v>
      </c>
      <c r="K250" s="29">
        <f ca="1"/>
        <v>1.1887956212434666E-4</v>
      </c>
      <c r="L250" s="29">
        <f t="array" aca="1" ref="L250:M250" ca="1">TRANSPOSE(MMULT(OFFSET('Useful matrices &amp; checks'!$Y$6,UsefulSeries!$O241,0):OFFSET('Useful matrices &amp; checks'!$Z$7,UsefulSeries!$O241,0),OFFSET('SS Taylor expansion'!$AJ$6,UsefulSeries!$O241,0):OFFSET('SS Taylor expansion'!$AJ$7,UsefulSeries!$O241,0)))+TRANSPOSE(MMULT(OFFSET('Useful matrices &amp; checks'!$AC$6,UsefulSeries!$O241,0):OFFSET('Useful matrices &amp; checks'!$AD$7,UsefulSeries!$O241,0),TRANSPOSE(L249:M249)))</f>
        <v>1.7724189240070332E-4</v>
      </c>
      <c r="M250" s="29">
        <f ca="1"/>
        <v>1.5825674512549299E-3</v>
      </c>
      <c r="N250" s="39">
        <f t="array" aca="1" ref="N250:O250" ca="1">TRANSPOSE(MMULT(OFFSET('Useful matrices &amp; checks'!$AC$6,UsefulSeries!$O241,0):OFFSET('Useful matrices &amp; checks'!$AD$7,UsefulSeries!$O241,0),TRANSPOSE(N249:O249)))</f>
        <v>3.9948194586175147E-10</v>
      </c>
      <c r="O250" s="39">
        <f ca="1"/>
        <v>2.9234820021085625E-11</v>
      </c>
      <c r="P250" s="39">
        <f t="shared" ca="1" si="11"/>
        <v>-2.6637265336776833E-4</v>
      </c>
      <c r="Q250" s="39">
        <f t="shared" ca="1" si="12"/>
        <v>-9.1110132616870889E-4</v>
      </c>
      <c r="R250" s="29"/>
      <c r="S250" s="29">
        <f>'Flow probs &amp; rates'!E243-'Flow probs &amp; rates'!E242</f>
        <v>2.0183392183795723E-3</v>
      </c>
      <c r="T250" s="29">
        <f>'Flow probs &amp; rates'!F243-'Flow probs &amp; rates'!F242</f>
        <v>-1.9507846477467838E-4</v>
      </c>
      <c r="U250" s="29">
        <f>'Flow probs &amp; rates'!H243-'Flow probs &amp; rates'!H242</f>
        <v>4.5999998890405847E-5</v>
      </c>
      <c r="V250" s="29"/>
      <c r="W250" s="29">
        <f ca="1">(1-'Flow probs &amp; rates'!$H242)*'Output - Variance decomp.'!C250/('Flow probs &amp; rates'!$E242+'Flow probs &amp; rates'!$F242)-'Flow probs &amp; rates'!$H242*'Output - Variance decomp.'!B250/('Flow probs &amp; rates'!$E242+'Flow probs &amp; rates'!$F242)</f>
        <v>-1.2275670524615203E-3</v>
      </c>
      <c r="X250" s="29">
        <f ca="1">(1-'Flow probs &amp; rates'!$H242)*'Output - Variance decomp.'!E250/('Flow probs &amp; rates'!$E242+'Flow probs &amp; rates'!$F242)-'Flow probs &amp; rates'!$H242*'Output - Variance decomp.'!D250/('Flow probs &amp; rates'!$E242+'Flow probs &amp; rates'!$F242)</f>
        <v>6.8366858674354672E-5</v>
      </c>
      <c r="Y250" s="29">
        <f ca="1">(1-'Flow probs &amp; rates'!$H242)*'Output - Variance decomp.'!G250/('Flow probs &amp; rates'!$E242+'Flow probs &amp; rates'!$F242)-'Flow probs &amp; rates'!$H242*'Output - Variance decomp.'!F250/('Flow probs &amp; rates'!$E242+'Flow probs &amp; rates'!$F242)</f>
        <v>-7.4792137952088892E-4</v>
      </c>
      <c r="Z250" s="29">
        <f ca="1">(1-'Flow probs &amp; rates'!$H242)*'Output - Variance decomp.'!I250/('Flow probs &amp; rates'!$E242+'Flow probs &amp; rates'!$F242)-'Flow probs &amp; rates'!$H242*'Output - Variance decomp.'!H250/('Flow probs &amp; rates'!$E242+'Flow probs &amp; rates'!$F242)</f>
        <v>2.8822011916902269E-4</v>
      </c>
      <c r="AA250" s="29">
        <f ca="1">(1-'Flow probs &amp; rates'!$H242)*'Output - Variance decomp.'!K250/('Flow probs &amp; rates'!$E242+'Flow probs &amp; rates'!$F242)-'Flow probs &amp; rates'!$H242*'Output - Variance decomp.'!J250/('Flow probs &amp; rates'!$E242+'Flow probs &amp; rates'!$F242)</f>
        <v>8.9209501105946484E-5</v>
      </c>
      <c r="AB250" s="29">
        <f ca="1">(1-'Flow probs &amp; rates'!$H242)*'Output - Variance decomp.'!M250/('Flow probs &amp; rates'!$E242+'Flow probs &amp; rates'!$F242)-'Flow probs &amp; rates'!$H242*'Output - Variance decomp.'!L250/('Flow probs &amp; rates'!$E242+'Flow probs &amp; rates'!$F242)</f>
        <v>2.1811189913546435E-3</v>
      </c>
      <c r="AC250" s="29">
        <f ca="1">(1-'Flow probs &amp; rates'!$H242)*'Output - Variance decomp.'!O250/('Flow probs &amp; rates'!$E242+'Flow probs &amp; rates'!$F242)-'Flow probs &amp; rates'!$H242*'Output - Variance decomp.'!N250/('Flow probs &amp; rates'!$E242+'Flow probs &amp; rates'!$F242)</f>
        <v>-1.9989166180375964E-11</v>
      </c>
      <c r="AD250" s="29">
        <f t="shared" ca="1" si="10"/>
        <v>-6.0542701944198618E-4</v>
      </c>
    </row>
    <row r="251" spans="1:30" x14ac:dyDescent="0.35">
      <c r="A251" s="2" t="s">
        <v>299</v>
      </c>
      <c r="B251" s="29">
        <f t="array" aca="1" ref="B251:C251" ca="1">TRANSPOSE(MMULT(OFFSET('Useful matrices &amp; checks'!$Y$6,UsefulSeries!$O242,0):OFFSET('Useful matrices &amp; checks'!$Z$7,UsefulSeries!$O242,0),OFFSET('SS Taylor expansion'!$AE$6,UsefulSeries!$O242,0):OFFSET('SS Taylor expansion'!$AE$7,UsefulSeries!$O242,0)))+TRANSPOSE(MMULT(OFFSET('Useful matrices &amp; checks'!$AC$6,UsefulSeries!$O242,0):OFFSET('Useful matrices &amp; checks'!$AD$7,UsefulSeries!$O242,0),TRANSPOSE(B250:C250)))</f>
        <v>1.0914290289583704E-4</v>
      </c>
      <c r="C251" s="29">
        <f ca="1"/>
        <v>-1.8910266420371717E-4</v>
      </c>
      <c r="D251" s="29">
        <f t="array" aca="1" ref="D251:E251" ca="1">TRANSPOSE(MMULT(OFFSET('Useful matrices &amp; checks'!$Y$6,UsefulSeries!$O242,0):OFFSET('Useful matrices &amp; checks'!$Z$7,UsefulSeries!$O242,0),OFFSET('SS Taylor expansion'!$AF$6,UsefulSeries!$O242,0):OFFSET('SS Taylor expansion'!$AF$7,UsefulSeries!$O242,0)))+TRANSPOSE(MMULT(OFFSET('Useful matrices &amp; checks'!$AC$6,UsefulSeries!$O242,0):OFFSET('Useful matrices &amp; checks'!$AD$7,UsefulSeries!$O242,0),TRANSPOSE(D250:E250)))</f>
        <v>3.4734830576025233E-4</v>
      </c>
      <c r="E251" s="29">
        <f ca="1"/>
        <v>9.2424680044762698E-5</v>
      </c>
      <c r="F251" s="29">
        <f t="array" aca="1" ref="F251:G251" ca="1">TRANSPOSE(MMULT(OFFSET('Useful matrices &amp; checks'!$Y$6,UsefulSeries!$O242,0):OFFSET('Useful matrices &amp; checks'!$Z$7,UsefulSeries!$O242,0),OFFSET('SS Taylor expansion'!$AG$6,UsefulSeries!$O242,0):OFFSET('SS Taylor expansion'!$AG$7,UsefulSeries!$O242,0)))+TRANSPOSE(MMULT(OFFSET('Useful matrices &amp; checks'!$AC$6,UsefulSeries!$O242,0):OFFSET('Useful matrices &amp; checks'!$AD$7,UsefulSeries!$O242,0),TRANSPOSE(F250:G250)))</f>
        <v>-8.7111217972159704E-4</v>
      </c>
      <c r="G251" s="29">
        <f ca="1"/>
        <v>-4.6159384275181115E-4</v>
      </c>
      <c r="H251" s="29">
        <f t="array" aca="1" ref="H251:I251" ca="1">TRANSPOSE(MMULT(OFFSET('Useful matrices &amp; checks'!$Y$6,UsefulSeries!$O242,0):OFFSET('Useful matrices &amp; checks'!$Z$7,UsefulSeries!$O242,0),OFFSET('SS Taylor expansion'!$AH$6,UsefulSeries!$O242,0):OFFSET('SS Taylor expansion'!$AH$7,UsefulSeries!$O242,0)))+TRANSPOSE(MMULT(OFFSET('Useful matrices &amp; checks'!$AC$6,UsefulSeries!$O242,0):OFFSET('Useful matrices &amp; checks'!$AD$7,UsefulSeries!$O242,0),TRANSPOSE(H250:I250)))</f>
        <v>9.4614539202445545E-4</v>
      </c>
      <c r="I251" s="29">
        <f ca="1"/>
        <v>1.3124300000083361E-4</v>
      </c>
      <c r="J251" s="29">
        <f t="array" aca="1" ref="J251:K251" ca="1">TRANSPOSE(MMULT(OFFSET('Useful matrices &amp; checks'!$Y$6,UsefulSeries!$O242,0):OFFSET('Useful matrices &amp; checks'!$Z$7,UsefulSeries!$O242,0),OFFSET('SS Taylor expansion'!$AI$6,UsefulSeries!$O242,0):OFFSET('SS Taylor expansion'!$AI$7,UsefulSeries!$O242,0)))+TRANSPOSE(MMULT(OFFSET('Useful matrices &amp; checks'!$AC$6,UsefulSeries!$O242,0):OFFSET('Useful matrices &amp; checks'!$AD$7,UsefulSeries!$O242,0),TRANSPOSE(J250:K250)))</f>
        <v>-3.4081993175604739E-4</v>
      </c>
      <c r="K251" s="29">
        <f ca="1"/>
        <v>8.7083860841612423E-5</v>
      </c>
      <c r="L251" s="29">
        <f t="array" aca="1" ref="L251:M251" ca="1">TRANSPOSE(MMULT(OFFSET('Useful matrices &amp; checks'!$Y$6,UsefulSeries!$O242,0):OFFSET('Useful matrices &amp; checks'!$Z$7,UsefulSeries!$O242,0),OFFSET('SS Taylor expansion'!$AJ$6,UsefulSeries!$O242,0):OFFSET('SS Taylor expansion'!$AJ$7,UsefulSeries!$O242,0)))+TRANSPOSE(MMULT(OFFSET('Useful matrices &amp; checks'!$AC$6,UsefulSeries!$O242,0):OFFSET('Useful matrices &amp; checks'!$AD$7,UsefulSeries!$O242,0),TRANSPOSE(L250:M250)))</f>
        <v>3.5881581635261833E-4</v>
      </c>
      <c r="M251" s="29">
        <f ca="1"/>
        <v>1.2357491678843513E-3</v>
      </c>
      <c r="N251" s="39">
        <f t="array" aca="1" ref="N251:O251" ca="1">TRANSPOSE(MMULT(OFFSET('Useful matrices &amp; checks'!$AC$6,UsefulSeries!$O242,0):OFFSET('Useful matrices &amp; checks'!$AD$7,UsefulSeries!$O242,0),TRANSPOSE(N250:O250)))</f>
        <v>3.7776010124079039E-10</v>
      </c>
      <c r="O251" s="39">
        <f ca="1"/>
        <v>1.4227240965075681E-11</v>
      </c>
      <c r="P251" s="39">
        <f t="shared" ca="1" si="11"/>
        <v>-3.5310066256602084E-4</v>
      </c>
      <c r="Q251" s="39">
        <f t="shared" ca="1" si="12"/>
        <v>-6.5733152706961336E-4</v>
      </c>
      <c r="R251" s="29"/>
      <c r="S251" s="29">
        <f>'Flow probs &amp; rates'!E244-'Flow probs &amp; rates'!E243</f>
        <v>1.9642002074959919E-4</v>
      </c>
      <c r="T251" s="29">
        <f>'Flow probs &amp; rates'!F244-'Flow probs &amp; rates'!F243</f>
        <v>2.3847268897365936E-4</v>
      </c>
      <c r="U251" s="29">
        <f>'Flow probs &amp; rates'!H244-'Flow probs &amp; rates'!H243</f>
        <v>3.6138280199919659E-4</v>
      </c>
      <c r="V251" s="29"/>
      <c r="W251" s="29">
        <f ca="1">(1-'Flow probs &amp; rates'!$H243)*'Output - Variance decomp.'!C251/('Flow probs &amp; rates'!$E243+'Flow probs &amp; rates'!$F243)-'Flow probs &amp; rates'!$H243*'Output - Variance decomp.'!B251/('Flow probs &amp; rates'!$E243+'Flow probs &amp; rates'!$F243)</f>
        <v>-2.7965733556343793E-4</v>
      </c>
      <c r="X251" s="29">
        <f ca="1">(1-'Flow probs &amp; rates'!$H243)*'Output - Variance decomp.'!E251/('Flow probs &amp; rates'!$E243+'Flow probs &amp; rates'!$F243)-'Flow probs &amp; rates'!$H243*'Output - Variance decomp.'!D251/('Flow probs &amp; rates'!$E243+'Flow probs &amp; rates'!$F243)</f>
        <v>7.5863352439811753E-5</v>
      </c>
      <c r="Y251" s="29">
        <f ca="1">(1-'Flow probs &amp; rates'!$H243)*'Output - Variance decomp.'!G251/('Flow probs &amp; rates'!$E243+'Flow probs &amp; rates'!$F243)-'Flow probs &amp; rates'!$H243*'Output - Variance decomp.'!F251/('Flow probs &amp; rates'!$E243+'Flow probs &amp; rates'!$F243)</f>
        <v>-5.0997214917839753E-4</v>
      </c>
      <c r="Z251" s="29">
        <f ca="1">(1-'Flow probs &amp; rates'!$H243)*'Output - Variance decomp.'!I251/('Flow probs &amp; rates'!$E243+'Flow probs &amp; rates'!$F243)-'Flow probs &amp; rates'!$H243*'Output - Variance decomp.'!H251/('Flow probs &amp; rates'!$E243+'Flow probs &amp; rates'!$F243)</f>
        <v>3.8979477536371524E-5</v>
      </c>
      <c r="AA251" s="29">
        <f ca="1">(1-'Flow probs &amp; rates'!$H243)*'Output - Variance decomp.'!K251/('Flow probs &amp; rates'!$E243+'Flow probs &amp; rates'!$F243)-'Flow probs &amp; rates'!$H243*'Output - Variance decomp.'!J251/('Flow probs &amp; rates'!$E243+'Flow probs &amp; rates'!$F243)</f>
        <v>1.7288856366306355E-4</v>
      </c>
      <c r="AB251" s="29">
        <f ca="1">(1-'Flow probs &amp; rates'!$H243)*'Output - Variance decomp.'!M251/('Flow probs &amp; rates'!$E243+'Flow probs &amp; rates'!$F243)-'Flow probs &amp; rates'!$H243*'Output - Variance decomp.'!L251/('Flow probs &amp; rates'!$E243+'Flow probs &amp; rates'!$F243)</f>
        <v>1.6647830259659663E-3</v>
      </c>
      <c r="AC251" s="29">
        <f ca="1">(1-'Flow probs &amp; rates'!$H243)*'Output - Variance decomp.'!O251/('Flow probs &amp; rates'!$E243+'Flow probs &amp; rates'!$F243)-'Flow probs &amp; rates'!$H243*'Output - Variance decomp.'!N251/('Flow probs &amp; rates'!$E243+'Flow probs &amp; rates'!$F243)</f>
        <v>-3.7545671455722548E-11</v>
      </c>
      <c r="AD251" s="29">
        <f t="shared" ca="1" si="10"/>
        <v>-8.0150209531850954E-4</v>
      </c>
    </row>
    <row r="252" spans="1:30" x14ac:dyDescent="0.35">
      <c r="A252" s="2" t="s">
        <v>300</v>
      </c>
      <c r="B252" s="29">
        <f t="array" aca="1" ref="B252:C252" ca="1">TRANSPOSE(MMULT(OFFSET('Useful matrices &amp; checks'!$Y$6,UsefulSeries!$O243,0):OFFSET('Useful matrices &amp; checks'!$Z$7,UsefulSeries!$O243,0),OFFSET('SS Taylor expansion'!$AE$6,UsefulSeries!$O243,0):OFFSET('SS Taylor expansion'!$AE$7,UsefulSeries!$O243,0)))+TRANSPOSE(MMULT(OFFSET('Useful matrices &amp; checks'!$AC$6,UsefulSeries!$O243,0):OFFSET('Useful matrices &amp; checks'!$AD$7,UsefulSeries!$O243,0),TRANSPOSE(B251:C251)))</f>
        <v>-3.1421925448447133E-5</v>
      </c>
      <c r="C252" s="29">
        <f ca="1"/>
        <v>-3.3046016268037896E-5</v>
      </c>
      <c r="D252" s="29">
        <f t="array" aca="1" ref="D252:E252" ca="1">TRANSPOSE(MMULT(OFFSET('Useful matrices &amp; checks'!$Y$6,UsefulSeries!$O243,0):OFFSET('Useful matrices &amp; checks'!$Z$7,UsefulSeries!$O243,0),OFFSET('SS Taylor expansion'!$AF$6,UsefulSeries!$O243,0):OFFSET('SS Taylor expansion'!$AF$7,UsefulSeries!$O243,0)))+TRANSPOSE(MMULT(OFFSET('Useful matrices &amp; checks'!$AC$6,UsefulSeries!$O243,0):OFFSET('Useful matrices &amp; checks'!$AD$7,UsefulSeries!$O243,0),TRANSPOSE(D251:E251)))</f>
        <v>3.1012168859830279E-4</v>
      </c>
      <c r="E252" s="29">
        <f ca="1"/>
        <v>6.8146676299397622E-5</v>
      </c>
      <c r="F252" s="29">
        <f t="array" aca="1" ref="F252:G252" ca="1">TRANSPOSE(MMULT(OFFSET('Useful matrices &amp; checks'!$Y$6,UsefulSeries!$O243,0):OFFSET('Useful matrices &amp; checks'!$Z$7,UsefulSeries!$O243,0),OFFSET('SS Taylor expansion'!$AG$6,UsefulSeries!$O243,0):OFFSET('SS Taylor expansion'!$AG$7,UsefulSeries!$O243,0)))+TRANSPOSE(MMULT(OFFSET('Useful matrices &amp; checks'!$AC$6,UsefulSeries!$O243,0):OFFSET('Useful matrices &amp; checks'!$AD$7,UsefulSeries!$O243,0),TRANSPOSE(F251:G251)))</f>
        <v>-6.5301402526354998E-4</v>
      </c>
      <c r="G252" s="29">
        <f ca="1"/>
        <v>-5.7041106451784815E-4</v>
      </c>
      <c r="H252" s="29">
        <f t="array" aca="1" ref="H252:I252" ca="1">TRANSPOSE(MMULT(OFFSET('Useful matrices &amp; checks'!$Y$6,UsefulSeries!$O243,0):OFFSET('Useful matrices &amp; checks'!$Z$7,UsefulSeries!$O243,0),OFFSET('SS Taylor expansion'!$AH$6,UsefulSeries!$O243,0):OFFSET('SS Taylor expansion'!$AH$7,UsefulSeries!$O243,0)))+TRANSPOSE(MMULT(OFFSET('Useful matrices &amp; checks'!$AC$6,UsefulSeries!$O243,0):OFFSET('Useful matrices &amp; checks'!$AD$7,UsefulSeries!$O243,0),TRANSPOSE(H251:I251)))</f>
        <v>9.232819518257239E-4</v>
      </c>
      <c r="I252" s="29">
        <f ca="1"/>
        <v>2.6688237759626737E-5</v>
      </c>
      <c r="J252" s="29">
        <f t="array" aca="1" ref="J252:K252" ca="1">TRANSPOSE(MMULT(OFFSET('Useful matrices &amp; checks'!$Y$6,UsefulSeries!$O243,0):OFFSET('Useful matrices &amp; checks'!$Z$7,UsefulSeries!$O243,0),OFFSET('SS Taylor expansion'!$AI$6,UsefulSeries!$O243,0):OFFSET('SS Taylor expansion'!$AI$7,UsefulSeries!$O243,0)))+TRANSPOSE(MMULT(OFFSET('Useful matrices &amp; checks'!$AC$6,UsefulSeries!$O243,0):OFFSET('Useful matrices &amp; checks'!$AD$7,UsefulSeries!$O243,0),TRANSPOSE(J251:K251)))</f>
        <v>-3.419458773754966E-4</v>
      </c>
      <c r="K252" s="29">
        <f ca="1"/>
        <v>6.2489606760372744E-5</v>
      </c>
      <c r="L252" s="29">
        <f t="array" aca="1" ref="L252:M252" ca="1">TRANSPOSE(MMULT(OFFSET('Useful matrices &amp; checks'!$Y$6,UsefulSeries!$O243,0):OFFSET('Useful matrices &amp; checks'!$Z$7,UsefulSeries!$O243,0),OFFSET('SS Taylor expansion'!$AJ$6,UsefulSeries!$O243,0):OFFSET('SS Taylor expansion'!$AJ$7,UsefulSeries!$O243,0)))+TRANSPOSE(MMULT(OFFSET('Useful matrices &amp; checks'!$AC$6,UsefulSeries!$O243,0):OFFSET('Useful matrices &amp; checks'!$AD$7,UsefulSeries!$O243,0),TRANSPOSE(L251:M251)))</f>
        <v>5.3466900858002882E-4</v>
      </c>
      <c r="M252" s="29">
        <f ca="1"/>
        <v>1.2624683433565761E-3</v>
      </c>
      <c r="N252" s="39">
        <f t="array" aca="1" ref="N252:O252" ca="1">TRANSPOSE(MMULT(OFFSET('Useful matrices &amp; checks'!$AC$6,UsefulSeries!$O243,0):OFFSET('Useful matrices &amp; checks'!$AD$7,UsefulSeries!$O243,0),TRANSPOSE(N251:O251)))</f>
        <v>3.6582560233132099E-10</v>
      </c>
      <c r="O252" s="39">
        <f ca="1"/>
        <v>1.1403337223350719E-11</v>
      </c>
      <c r="P252" s="39">
        <f t="shared" ca="1" si="11"/>
        <v>-4.2183116733185221E-4</v>
      </c>
      <c r="Q252" s="39">
        <f t="shared" ca="1" si="12"/>
        <v>-4.8435060245335693E-4</v>
      </c>
      <c r="R252" s="29"/>
      <c r="S252" s="29">
        <f>'Flow probs &amp; rates'!E245-'Flow probs &amp; rates'!E244</f>
        <v>3.1986001941031184E-4</v>
      </c>
      <c r="T252" s="29">
        <f>'Flow probs &amp; rates'!F245-'Flow probs &amp; rates'!F244</f>
        <v>3.319851923400674E-4</v>
      </c>
      <c r="U252" s="29">
        <f>'Flow probs &amp; rates'!H245-'Flow probs &amp; rates'!H244</f>
        <v>-6.5511165874285182E-4</v>
      </c>
      <c r="V252" s="29"/>
      <c r="W252" s="29">
        <f ca="1">(1-'Flow probs &amp; rates'!$H244)*'Output - Variance decomp.'!C252/('Flow probs &amp; rates'!$E244+'Flow probs &amp; rates'!$F244)-'Flow probs &amp; rates'!$H244*'Output - Variance decomp.'!B252/('Flow probs &amp; rates'!$E244+'Flow probs &amp; rates'!$F244)</f>
        <v>-4.1142533067326608E-5</v>
      </c>
      <c r="X252" s="29">
        <f ca="1">(1-'Flow probs &amp; rates'!$H244)*'Output - Variance decomp.'!E252/('Flow probs &amp; rates'!$E244+'Flow probs &amp; rates'!$F244)-'Flow probs &amp; rates'!$H244*'Output - Variance decomp.'!D252/('Flow probs &amp; rates'!$E244+'Flow probs &amp; rates'!$F244)</f>
        <v>4.7494113014462781E-5</v>
      </c>
      <c r="Y252" s="29">
        <f ca="1">(1-'Flow probs &amp; rates'!$H244)*'Output - Variance decomp.'!G252/('Flow probs &amp; rates'!$E244+'Flow probs &amp; rates'!$F244)-'Flow probs &amp; rates'!$H244*'Output - Variance decomp.'!F252/('Flow probs &amp; rates'!$E244+'Flow probs &amp; rates'!$F244)</f>
        <v>-6.9332227160568967E-4</v>
      </c>
      <c r="Z252" s="29">
        <f ca="1">(1-'Flow probs &amp; rates'!$H244)*'Output - Variance decomp.'!I252/('Flow probs &amp; rates'!$E244+'Flow probs &amp; rates'!$F244)-'Flow probs &amp; rates'!$H244*'Output - Variance decomp.'!H252/('Flow probs &amp; rates'!$E244+'Flow probs &amp; rates'!$F244)</f>
        <v>-1.0347316012498203E-4</v>
      </c>
      <c r="AA252" s="29">
        <f ca="1">(1-'Flow probs &amp; rates'!$H244)*'Output - Variance decomp.'!K252/('Flow probs &amp; rates'!$E244+'Flow probs &amp; rates'!$F244)-'Flow probs &amp; rates'!$H244*'Output - Variance decomp.'!J252/('Flow probs &amp; rates'!$E244+'Flow probs &amp; rates'!$F244)</f>
        <v>1.3890511493542721E-4</v>
      </c>
      <c r="AB252" s="29">
        <f ca="1">(1-'Flow probs &amp; rates'!$H244)*'Output - Variance decomp.'!M252/('Flow probs &amp; rates'!$E244+'Flow probs &amp; rates'!$F244)-'Flow probs &amp; rates'!$H244*'Output - Variance decomp.'!L252/('Flow probs &amp; rates'!$E244+'Flow probs &amp; rates'!$F244)</f>
        <v>1.673138997520425E-3</v>
      </c>
      <c r="AC252" s="29">
        <f ca="1">(1-'Flow probs &amp; rates'!$H244)*'Output - Variance decomp.'!O252/('Flow probs &amp; rates'!$E244+'Flow probs &amp; rates'!$F244)-'Flow probs &amp; rates'!$H244*'Output - Variance decomp.'!N252/('Flow probs &amp; rates'!$E244+'Flow probs &amp; rates'!$F244)</f>
        <v>-3.9846553887329365E-11</v>
      </c>
      <c r="AD252" s="29">
        <f t="shared" ca="1" si="10"/>
        <v>-1.6767118795686148E-3</v>
      </c>
    </row>
    <row r="253" spans="1:30" x14ac:dyDescent="0.35">
      <c r="A253" s="2" t="s">
        <v>301</v>
      </c>
      <c r="B253" s="29">
        <f t="array" aca="1" ref="B253:C253" ca="1">TRANSPOSE(MMULT(OFFSET('Useful matrices &amp; checks'!$Y$6,UsefulSeries!$O244,0):OFFSET('Useful matrices &amp; checks'!$Z$7,UsefulSeries!$O244,0),OFFSET('SS Taylor expansion'!$AE$6,UsefulSeries!$O244,0):OFFSET('SS Taylor expansion'!$AE$7,UsefulSeries!$O244,0)))+TRANSPOSE(MMULT(OFFSET('Useful matrices &amp; checks'!$AC$6,UsefulSeries!$O244,0):OFFSET('Useful matrices &amp; checks'!$AD$7,UsefulSeries!$O244,0),TRANSPOSE(B252:C252)))</f>
        <v>3.6498334731069023E-4</v>
      </c>
      <c r="C253" s="29">
        <f ca="1"/>
        <v>-3.9610534509988921E-4</v>
      </c>
      <c r="D253" s="29">
        <f t="array" aca="1" ref="D253:E253" ca="1">TRANSPOSE(MMULT(OFFSET('Useful matrices &amp; checks'!$Y$6,UsefulSeries!$O244,0):OFFSET('Useful matrices &amp; checks'!$Z$7,UsefulSeries!$O244,0),OFFSET('SS Taylor expansion'!$AF$6,UsefulSeries!$O244,0):OFFSET('SS Taylor expansion'!$AF$7,UsefulSeries!$O244,0)))+TRANSPOSE(MMULT(OFFSET('Useful matrices &amp; checks'!$AC$6,UsefulSeries!$O244,0):OFFSET('Useful matrices &amp; checks'!$AD$7,UsefulSeries!$O244,0),TRANSPOSE(D252:E252)))</f>
        <v>1.2817285934047242E-3</v>
      </c>
      <c r="E253" s="29">
        <f ca="1"/>
        <v>8.1019049169471017E-5</v>
      </c>
      <c r="F253" s="29">
        <f t="array" aca="1" ref="F253:G253" ca="1">TRANSPOSE(MMULT(OFFSET('Useful matrices &amp; checks'!$Y$6,UsefulSeries!$O244,0):OFFSET('Useful matrices &amp; checks'!$Z$7,UsefulSeries!$O244,0),OFFSET('SS Taylor expansion'!$AG$6,UsefulSeries!$O244,0):OFFSET('SS Taylor expansion'!$AG$7,UsefulSeries!$O244,0)))+TRANSPOSE(MMULT(OFFSET('Useful matrices &amp; checks'!$AC$6,UsefulSeries!$O244,0):OFFSET('Useful matrices &amp; checks'!$AD$7,UsefulSeries!$O244,0),TRANSPOSE(F252:G252)))</f>
        <v>-8.004555663578514E-4</v>
      </c>
      <c r="G253" s="29">
        <f ca="1"/>
        <v>-3.0285588835509498E-4</v>
      </c>
      <c r="H253" s="29">
        <f t="array" aca="1" ref="H253:I253" ca="1">TRANSPOSE(MMULT(OFFSET('Useful matrices &amp; checks'!$Y$6,UsefulSeries!$O244,0):OFFSET('Useful matrices &amp; checks'!$Z$7,UsefulSeries!$O244,0),OFFSET('SS Taylor expansion'!$AH$6,UsefulSeries!$O244,0):OFFSET('SS Taylor expansion'!$AH$7,UsefulSeries!$O244,0)))+TRANSPOSE(MMULT(OFFSET('Useful matrices &amp; checks'!$AC$6,UsefulSeries!$O244,0):OFFSET('Useful matrices &amp; checks'!$AD$7,UsefulSeries!$O244,0),TRANSPOSE(H252:I252)))</f>
        <v>8.7423652551060164E-4</v>
      </c>
      <c r="I253" s="29">
        <f ca="1"/>
        <v>2.7571710359967217E-4</v>
      </c>
      <c r="J253" s="29">
        <f t="array" aca="1" ref="J253:K253" ca="1">TRANSPOSE(MMULT(OFFSET('Useful matrices &amp; checks'!$Y$6,UsefulSeries!$O244,0):OFFSET('Useful matrices &amp; checks'!$Z$7,UsefulSeries!$O244,0),OFFSET('SS Taylor expansion'!$AI$6,UsefulSeries!$O244,0):OFFSET('SS Taylor expansion'!$AI$7,UsefulSeries!$O244,0)))+TRANSPOSE(MMULT(OFFSET('Useful matrices &amp; checks'!$AC$6,UsefulSeries!$O244,0):OFFSET('Useful matrices &amp; checks'!$AD$7,UsefulSeries!$O244,0),TRANSPOSE(J252:K252)))</f>
        <v>-8.46009758165296E-5</v>
      </c>
      <c r="K253" s="29">
        <f ca="1"/>
        <v>4.3776482358830933E-5</v>
      </c>
      <c r="L253" s="29">
        <f t="array" aca="1" ref="L253:M253" ca="1">TRANSPOSE(MMULT(OFFSET('Useful matrices &amp; checks'!$Y$6,UsefulSeries!$O244,0):OFFSET('Useful matrices &amp; checks'!$Z$7,UsefulSeries!$O244,0),OFFSET('SS Taylor expansion'!$AJ$6,UsefulSeries!$O244,0):OFFSET('SS Taylor expansion'!$AJ$7,UsefulSeries!$O244,0)))+TRANSPOSE(MMULT(OFFSET('Useful matrices &amp; checks'!$AC$6,UsefulSeries!$O244,0):OFFSET('Useful matrices &amp; checks'!$AD$7,UsefulSeries!$O244,0),TRANSPOSE(L252:M252)))</f>
        <v>6.7363293553795122E-4</v>
      </c>
      <c r="M253" s="29">
        <f ca="1"/>
        <v>1.1722996751124613E-3</v>
      </c>
      <c r="N253" s="39">
        <f t="array" aca="1" ref="N253:O253" ca="1">TRANSPOSE(MMULT(OFFSET('Useful matrices &amp; checks'!$AC$6,UsefulSeries!$O244,0):OFFSET('Useful matrices &amp; checks'!$AD$7,UsefulSeries!$O244,0),TRANSPOSE(N252:O252)))</f>
        <v>3.3944860921133086E-10</v>
      </c>
      <c r="O253" s="39">
        <f ca="1"/>
        <v>1.5325678466463833E-11</v>
      </c>
      <c r="P253" s="39">
        <f t="shared" ca="1" si="11"/>
        <v>-4.2799916509588009E-4</v>
      </c>
      <c r="Q253" s="39">
        <f t="shared" ca="1" si="12"/>
        <v>-4.0149869307055594E-4</v>
      </c>
      <c r="R253" s="29"/>
      <c r="S253" s="29">
        <f>'Flow probs &amp; rates'!E246-'Flow probs &amp; rates'!E245</f>
        <v>1.8815260339423157E-3</v>
      </c>
      <c r="T253" s="29">
        <f>'Flow probs &amp; rates'!F246-'Flow probs &amp; rates'!F245</f>
        <v>4.7235239904057369E-4</v>
      </c>
      <c r="U253" s="29">
        <f>'Flow probs &amp; rates'!H246-'Flow probs &amp; rates'!H245</f>
        <v>-1.5029417597007128E-3</v>
      </c>
      <c r="V253" s="29"/>
      <c r="W253" s="29">
        <f ca="1">(1-'Flow probs &amp; rates'!$H245)*'Output - Variance decomp.'!C253/('Flow probs &amp; rates'!$E245+'Flow probs &amp; rates'!$F245)-'Flow probs &amp; rates'!$H245*'Output - Variance decomp.'!B253/('Flow probs &amp; rates'!$E245+'Flow probs &amp; rates'!$F245)</f>
        <v>-6.0548392973444978E-4</v>
      </c>
      <c r="X253" s="29">
        <f ca="1">(1-'Flow probs &amp; rates'!$H245)*'Output - Variance decomp.'!E253/('Flow probs &amp; rates'!$E245+'Flow probs &amp; rates'!$F245)-'Flow probs &amp; rates'!$H245*'Output - Variance decomp.'!D253/('Flow probs &amp; rates'!$E245+'Flow probs &amp; rates'!$F245)</f>
        <v>-8.1078929187739283E-5</v>
      </c>
      <c r="Y253" s="29">
        <f ca="1">(1-'Flow probs &amp; rates'!$H245)*'Output - Variance decomp.'!G253/('Flow probs &amp; rates'!$E245+'Flow probs &amp; rates'!$F245)-'Flow probs &amp; rates'!$H245*'Output - Variance decomp.'!F253/('Flow probs &amp; rates'!$E245+'Flow probs &amp; rates'!$F245)</f>
        <v>-2.9984864127266872E-4</v>
      </c>
      <c r="Z253" s="29">
        <f ca="1">(1-'Flow probs &amp; rates'!$H245)*'Output - Variance decomp.'!I253/('Flow probs &amp; rates'!$E245+'Flow probs &amp; rates'!$F245)-'Flow probs &amp; rates'!$H245*'Output - Variance decomp.'!H253/('Flow probs &amp; rates'!$E245+'Flow probs &amp; rates'!$F245)</f>
        <v>2.509955646410189E-4</v>
      </c>
      <c r="AA253" s="29">
        <f ca="1">(1-'Flow probs &amp; rates'!$H245)*'Output - Variance decomp.'!K253/('Flow probs &amp; rates'!$E245+'Flow probs &amp; rates'!$F245)-'Flow probs &amp; rates'!$H245*'Output - Variance decomp.'!J253/('Flow probs &amp; rates'!$E245+'Flow probs &amp; rates'!$F245)</f>
        <v>7.3603901562749145E-5</v>
      </c>
      <c r="AB253" s="29">
        <f ca="1">(1-'Flow probs &amp; rates'!$H245)*'Output - Variance decomp.'!M253/('Flow probs &amp; rates'!$E245+'Flow probs &amp; rates'!$F245)-'Flow probs &amp; rates'!$H245*'Output - Variance decomp.'!L253/('Flow probs &amp; rates'!$E245+'Flow probs &amp; rates'!$F245)</f>
        <v>1.5269989407303069E-3</v>
      </c>
      <c r="AC253" s="29">
        <f ca="1">(1-'Flow probs &amp; rates'!$H245)*'Output - Variance decomp.'!O253/('Flow probs &amp; rates'!$E245+'Flow probs &amp; rates'!$F245)-'Flow probs &amp; rates'!$H245*'Output - Variance decomp.'!N253/('Flow probs &amp; rates'!$E245+'Flow probs &amp; rates'!$F245)</f>
        <v>-2.9991147471291454E-11</v>
      </c>
      <c r="AD253" s="29">
        <f t="shared" ca="1" si="10"/>
        <v>-2.3681286364487823E-3</v>
      </c>
    </row>
    <row r="254" spans="1:30" x14ac:dyDescent="0.35">
      <c r="A254" s="2" t="s">
        <v>302</v>
      </c>
      <c r="B254" s="29">
        <f t="array" aca="1" ref="B254:C254" ca="1">TRANSPOSE(MMULT(OFFSET('Useful matrices &amp; checks'!$Y$6,UsefulSeries!$O245,0):OFFSET('Useful matrices &amp; checks'!$Z$7,UsefulSeries!$O245,0),OFFSET('SS Taylor expansion'!$AE$6,UsefulSeries!$O245,0):OFFSET('SS Taylor expansion'!$AE$7,UsefulSeries!$O245,0)))+TRANSPOSE(MMULT(OFFSET('Useful matrices &amp; checks'!$AC$6,UsefulSeries!$O245,0):OFFSET('Useful matrices &amp; checks'!$AD$7,UsefulSeries!$O245,0),TRANSPOSE(B253:C253)))</f>
        <v>1.0395774130462089E-4</v>
      </c>
      <c r="C254" s="29">
        <f ca="1"/>
        <v>-1.1707420154884654E-4</v>
      </c>
      <c r="D254" s="29">
        <f t="array" aca="1" ref="D254:E254" ca="1">TRANSPOSE(MMULT(OFFSET('Useful matrices &amp; checks'!$Y$6,UsefulSeries!$O245,0):OFFSET('Useful matrices &amp; checks'!$Z$7,UsefulSeries!$O245,0),OFFSET('SS Taylor expansion'!$AF$6,UsefulSeries!$O245,0):OFFSET('SS Taylor expansion'!$AF$7,UsefulSeries!$O245,0)))+TRANSPOSE(MMULT(OFFSET('Useful matrices &amp; checks'!$AC$6,UsefulSeries!$O245,0):OFFSET('Useful matrices &amp; checks'!$AD$7,UsefulSeries!$O245,0),TRANSPOSE(D253:E253)))</f>
        <v>2.0539330351346751E-4</v>
      </c>
      <c r="E254" s="29">
        <f ca="1"/>
        <v>2.778622609590893E-5</v>
      </c>
      <c r="F254" s="29">
        <f t="array" aca="1" ref="F254:G254" ca="1">TRANSPOSE(MMULT(OFFSET('Useful matrices &amp; checks'!$Y$6,UsefulSeries!$O245,0):OFFSET('Useful matrices &amp; checks'!$Z$7,UsefulSeries!$O245,0),OFFSET('SS Taylor expansion'!$AG$6,UsefulSeries!$O245,0):OFFSET('SS Taylor expansion'!$AG$7,UsefulSeries!$O245,0)))+TRANSPOSE(MMULT(OFFSET('Useful matrices &amp; checks'!$AC$6,UsefulSeries!$O245,0):OFFSET('Useful matrices &amp; checks'!$AD$7,UsefulSeries!$O245,0),TRANSPOSE(F253:G253)))</f>
        <v>-1.13001396880533E-3</v>
      </c>
      <c r="G254" s="29">
        <f ca="1"/>
        <v>2.2836027406707108E-4</v>
      </c>
      <c r="H254" s="29">
        <f t="array" aca="1" ref="H254:I254" ca="1">TRANSPOSE(MMULT(OFFSET('Useful matrices &amp; checks'!$Y$6,UsefulSeries!$O245,0):OFFSET('Useful matrices &amp; checks'!$Z$7,UsefulSeries!$O245,0),OFFSET('SS Taylor expansion'!$AH$6,UsefulSeries!$O245,0):OFFSET('SS Taylor expansion'!$AH$7,UsefulSeries!$O245,0)))+TRANSPOSE(MMULT(OFFSET('Useful matrices &amp; checks'!$AC$6,UsefulSeries!$O245,0):OFFSET('Useful matrices &amp; checks'!$AD$7,UsefulSeries!$O245,0),TRANSPOSE(H253:I253)))</f>
        <v>7.4338440851669002E-4</v>
      </c>
      <c r="I254" s="29">
        <f ca="1"/>
        <v>-1.1939611230668489E-3</v>
      </c>
      <c r="J254" s="29">
        <f t="array" aca="1" ref="J254:K254" ca="1">TRANSPOSE(MMULT(OFFSET('Useful matrices &amp; checks'!$Y$6,UsefulSeries!$O245,0):OFFSET('Useful matrices &amp; checks'!$Z$7,UsefulSeries!$O245,0),OFFSET('SS Taylor expansion'!$AI$6,UsefulSeries!$O245,0):OFFSET('SS Taylor expansion'!$AI$7,UsefulSeries!$O245,0)))+TRANSPOSE(MMULT(OFFSET('Useful matrices &amp; checks'!$AC$6,UsefulSeries!$O245,0):OFFSET('Useful matrices &amp; checks'!$AD$7,UsefulSeries!$O245,0),TRANSPOSE(J253:K253)))</f>
        <v>-7.7108743238336018E-4</v>
      </c>
      <c r="K254" s="29">
        <f ca="1"/>
        <v>1.1440053526929349E-4</v>
      </c>
      <c r="L254" s="29">
        <f t="array" aca="1" ref="L254:M254" ca="1">TRANSPOSE(MMULT(OFFSET('Useful matrices &amp; checks'!$Y$6,UsefulSeries!$O245,0):OFFSET('Useful matrices &amp; checks'!$Z$7,UsefulSeries!$O245,0),OFFSET('SS Taylor expansion'!$AJ$6,UsefulSeries!$O245,0):OFFSET('SS Taylor expansion'!$AJ$7,UsefulSeries!$O245,0)))+TRANSPOSE(MMULT(OFFSET('Useful matrices &amp; checks'!$AC$6,UsefulSeries!$O245,0):OFFSET('Useful matrices &amp; checks'!$AD$7,UsefulSeries!$O245,0),TRANSPOSE(L253:M253)))</f>
        <v>6.7445843199689221E-4</v>
      </c>
      <c r="M254" s="29">
        <f ca="1"/>
        <v>-5.9564186499267975E-4</v>
      </c>
      <c r="N254" s="39">
        <f t="array" aca="1" ref="N254:O254" ca="1">TRANSPOSE(MMULT(OFFSET('Useful matrices &amp; checks'!$AC$6,UsefulSeries!$O245,0):OFFSET('Useful matrices &amp; checks'!$AD$7,UsefulSeries!$O245,0),TRANSPOSE(N253:O253)))</f>
        <v>3.2211641454275045E-10</v>
      </c>
      <c r="O254" s="39">
        <f ca="1"/>
        <v>-2.5805301345403244E-11</v>
      </c>
      <c r="P254" s="39">
        <f t="shared" ca="1" si="11"/>
        <v>-4.8200785144375812E-4</v>
      </c>
      <c r="Q254" s="39">
        <f t="shared" ca="1" si="12"/>
        <v>-5.1430951616862456E-4</v>
      </c>
      <c r="R254" s="29"/>
      <c r="S254" s="29">
        <f>'Flow probs &amp; rates'!E247-'Flow probs &amp; rates'!E246</f>
        <v>-6.5591504518436317E-4</v>
      </c>
      <c r="T254" s="29">
        <f>'Flow probs &amp; rates'!F247-'Flow probs &amp; rates'!F246</f>
        <v>-2.0504396961500276E-3</v>
      </c>
      <c r="U254" s="29">
        <f>'Flow probs &amp; rates'!H247-'Flow probs &amp; rates'!H246</f>
        <v>-1.5671812324631884E-3</v>
      </c>
      <c r="V254" s="29"/>
      <c r="W254" s="29">
        <f ca="1">(1-'Flow probs &amp; rates'!$H246)*'Output - Variance decomp.'!C254/('Flow probs &amp; rates'!$E246+'Flow probs &amp; rates'!$F246)-'Flow probs &amp; rates'!$H246*'Output - Variance decomp.'!B254/('Flow probs &amp; rates'!$E246+'Flow probs &amp; rates'!$F246)</f>
        <v>-1.7775272316128486E-4</v>
      </c>
      <c r="X254" s="29">
        <f ca="1">(1-'Flow probs &amp; rates'!$H246)*'Output - Variance decomp.'!E254/('Flow probs &amp; rates'!$E246+'Flow probs &amp; rates'!$F246)-'Flow probs &amp; rates'!$H246*'Output - Variance decomp.'!D254/('Flow probs &amp; rates'!$E246+'Flow probs &amp; rates'!$F246)</f>
        <v>8.0851265298593893E-6</v>
      </c>
      <c r="Y254" s="29">
        <f ca="1">(1-'Flow probs &amp; rates'!$H246)*'Output - Variance decomp.'!G254/('Flow probs &amp; rates'!$E246+'Flow probs &amp; rates'!$F246)-'Flow probs &amp; rates'!$H246*'Output - Variance decomp.'!F254/('Flow probs &amp; rates'!$E246+'Flow probs &amp; rates'!$F246)</f>
        <v>4.8416067756323666E-4</v>
      </c>
      <c r="Z254" s="29">
        <f ca="1">(1-'Flow probs &amp; rates'!$H246)*'Output - Variance decomp.'!I254/('Flow probs &amp; rates'!$E246+'Flow probs &amp; rates'!$F246)-'Flow probs &amp; rates'!$H246*'Output - Variance decomp.'!H254/('Flow probs &amp; rates'!$E246+'Flow probs &amp; rates'!$F246)</f>
        <v>-1.7658201541410402E-3</v>
      </c>
      <c r="AA254" s="29">
        <f ca="1">(1-'Flow probs &amp; rates'!$H246)*'Output - Variance decomp.'!K254/('Flow probs &amp; rates'!$E246+'Flow probs &amp; rates'!$F246)-'Flow probs &amp; rates'!$H246*'Output - Variance decomp.'!J254/('Flow probs &amp; rates'!$E246+'Flow probs &amp; rates'!$F246)</f>
        <v>2.7293299343007977E-4</v>
      </c>
      <c r="AB254" s="29">
        <f ca="1">(1-'Flow probs &amp; rates'!$H246)*'Output - Variance decomp.'!M254/('Flow probs &amp; rates'!$E246+'Flow probs &amp; rates'!$F246)-'Flow probs &amp; rates'!$H246*'Output - Variance decomp.'!L254/('Flow probs &amp; rates'!$E246+'Flow probs &amp; rates'!$F246)</f>
        <v>-9.2593238946295773E-4</v>
      </c>
      <c r="AC254" s="29">
        <f ca="1">(1-'Flow probs &amp; rates'!$H246)*'Output - Variance decomp.'!O254/('Flow probs &amp; rates'!$E246+'Flow probs &amp; rates'!$F246)-'Flow probs &amp; rates'!$H246*'Output - Variance decomp.'!N254/('Flow probs &amp; rates'!$E246+'Flow probs &amp; rates'!$F246)</f>
        <v>-8.3530314293800655E-11</v>
      </c>
      <c r="AD254" s="29">
        <f t="shared" ca="1" si="10"/>
        <v>5.3714532030923285E-4</v>
      </c>
    </row>
    <row r="255" spans="1:30" x14ac:dyDescent="0.35">
      <c r="A255" s="2" t="s">
        <v>303</v>
      </c>
      <c r="B255" s="29">
        <f t="array" aca="1" ref="B255:C255" ca="1">TRANSPOSE(MMULT(OFFSET('Useful matrices &amp; checks'!$Y$6,UsefulSeries!$O246,0):OFFSET('Useful matrices &amp; checks'!$Z$7,UsefulSeries!$O246,0),OFFSET('SS Taylor expansion'!$AE$6,UsefulSeries!$O246,0):OFFSET('SS Taylor expansion'!$AE$7,UsefulSeries!$O246,0)))+TRANSPOSE(MMULT(OFFSET('Useful matrices &amp; checks'!$AC$6,UsefulSeries!$O246,0):OFFSET('Useful matrices &amp; checks'!$AD$7,UsefulSeries!$O246,0),TRANSPOSE(B254:C254)))</f>
        <v>1.0781199132763871E-5</v>
      </c>
      <c r="C255" s="29">
        <f ca="1"/>
        <v>-1.4809281271966628E-5</v>
      </c>
      <c r="D255" s="29">
        <f t="array" aca="1" ref="D255:E255" ca="1">TRANSPOSE(MMULT(OFFSET('Useful matrices &amp; checks'!$Y$6,UsefulSeries!$O246,0):OFFSET('Useful matrices &amp; checks'!$Z$7,UsefulSeries!$O246,0),OFFSET('SS Taylor expansion'!$AF$6,UsefulSeries!$O246,0):OFFSET('SS Taylor expansion'!$AF$7,UsefulSeries!$O246,0)))+TRANSPOSE(MMULT(OFFSET('Useful matrices &amp; checks'!$AC$6,UsefulSeries!$O246,0):OFFSET('Useful matrices &amp; checks'!$AD$7,UsefulSeries!$O246,0),TRANSPOSE(D254:E254)))</f>
        <v>4.0104308998763487E-4</v>
      </c>
      <c r="E255" s="29">
        <f ca="1"/>
        <v>1.2668362207982972E-5</v>
      </c>
      <c r="F255" s="29">
        <f t="array" aca="1" ref="F255:G255" ca="1">TRANSPOSE(MMULT(OFFSET('Useful matrices &amp; checks'!$Y$6,UsefulSeries!$O246,0):OFFSET('Useful matrices &amp; checks'!$Z$7,UsefulSeries!$O246,0),OFFSET('SS Taylor expansion'!$AG$6,UsefulSeries!$O246,0):OFFSET('SS Taylor expansion'!$AG$7,UsefulSeries!$O246,0)))+TRANSPOSE(MMULT(OFFSET('Useful matrices &amp; checks'!$AC$6,UsefulSeries!$O246,0):OFFSET('Useful matrices &amp; checks'!$AD$7,UsefulSeries!$O246,0),TRANSPOSE(F254:G254)))</f>
        <v>-1.1974549069199019E-3</v>
      </c>
      <c r="G255" s="29">
        <f ca="1"/>
        <v>3.2308501329180627E-4</v>
      </c>
      <c r="H255" s="29">
        <f t="array" aca="1" ref="H255:I255" ca="1">TRANSPOSE(MMULT(OFFSET('Useful matrices &amp; checks'!$Y$6,UsefulSeries!$O246,0):OFFSET('Useful matrices &amp; checks'!$Z$7,UsefulSeries!$O246,0),OFFSET('SS Taylor expansion'!$AH$6,UsefulSeries!$O246,0):OFFSET('SS Taylor expansion'!$AH$7,UsefulSeries!$O246,0)))+TRANSPOSE(MMULT(OFFSET('Useful matrices &amp; checks'!$AC$6,UsefulSeries!$O246,0):OFFSET('Useful matrices &amp; checks'!$AD$7,UsefulSeries!$O246,0),TRANSPOSE(H254:I254)))</f>
        <v>5.2121520239058802E-4</v>
      </c>
      <c r="I255" s="29">
        <f ca="1"/>
        <v>-1.1240312717773193E-3</v>
      </c>
      <c r="J255" s="29">
        <f t="array" aca="1" ref="J255:K255" ca="1">TRANSPOSE(MMULT(OFFSET('Useful matrices &amp; checks'!$Y$6,UsefulSeries!$O246,0):OFFSET('Useful matrices &amp; checks'!$Z$7,UsefulSeries!$O246,0),OFFSET('SS Taylor expansion'!$AI$6,UsefulSeries!$O246,0):OFFSET('SS Taylor expansion'!$AI$7,UsefulSeries!$O246,0)))+TRANSPOSE(MMULT(OFFSET('Useful matrices &amp; checks'!$AC$6,UsefulSeries!$O246,0):OFFSET('Useful matrices &amp; checks'!$AD$7,UsefulSeries!$O246,0),TRANSPOSE(J254:K254)))</f>
        <v>-6.4855692850405229E-4</v>
      </c>
      <c r="K255" s="29">
        <f ca="1"/>
        <v>9.2872670815640829E-5</v>
      </c>
      <c r="L255" s="29">
        <f t="array" aca="1" ref="L255:M255" ca="1">TRANSPOSE(MMULT(OFFSET('Useful matrices &amp; checks'!$Y$6,UsefulSeries!$O246,0):OFFSET('Useful matrices &amp; checks'!$Z$7,UsefulSeries!$O246,0),OFFSET('SS Taylor expansion'!$AJ$6,UsefulSeries!$O246,0):OFFSET('SS Taylor expansion'!$AJ$7,UsefulSeries!$O246,0)))+TRANSPOSE(MMULT(OFFSET('Useful matrices &amp; checks'!$AC$6,UsefulSeries!$O246,0):OFFSET('Useful matrices &amp; checks'!$AD$7,UsefulSeries!$O246,0),TRANSPOSE(L254:M254)))</f>
        <v>5.5014415822050432E-4</v>
      </c>
      <c r="M255" s="29">
        <f ca="1"/>
        <v>-5.6261829614498871E-4</v>
      </c>
      <c r="N255" s="39">
        <f t="array" aca="1" ref="N255:O255" ca="1">TRANSPOSE(MMULT(OFFSET('Useful matrices &amp; checks'!$AC$6,UsefulSeries!$O246,0):OFFSET('Useful matrices &amp; checks'!$AD$7,UsefulSeries!$O246,0),TRANSPOSE(N254:O254)))</f>
        <v>3.0393600869673822E-10</v>
      </c>
      <c r="O255" s="39">
        <f ca="1"/>
        <v>-2.3872780836982276E-11</v>
      </c>
      <c r="P255" s="39">
        <f t="shared" ca="1" si="11"/>
        <v>-5.2900412374479297E-4</v>
      </c>
      <c r="Q255" s="39">
        <f t="shared" ca="1" si="12"/>
        <v>-3.5509334762007401E-4</v>
      </c>
      <c r="R255" s="29"/>
      <c r="S255" s="29">
        <f>'Flow probs &amp; rates'!E248-'Flow probs &amp; rates'!E247</f>
        <v>-8.9183200550124742E-4</v>
      </c>
      <c r="T255" s="29">
        <f>'Flow probs &amp; rates'!F248-'Flow probs &amp; rates'!F247</f>
        <v>-1.6279261743716994E-3</v>
      </c>
      <c r="U255" s="29">
        <f>'Flow probs &amp; rates'!H248-'Flow probs &amp; rates'!H247</f>
        <v>-4.3481460312914944E-4</v>
      </c>
      <c r="V255" s="29"/>
      <c r="W255" s="29">
        <f ca="1">(1-'Flow probs &amp; rates'!$H247)*'Output - Variance decomp.'!C255/('Flow probs &amp; rates'!$E247+'Flow probs &amp; rates'!$F247)-'Flow probs &amp; rates'!$H247*'Output - Variance decomp.'!B255/('Flow probs &amp; rates'!$E247+'Flow probs &amp; rates'!$F247)</f>
        <v>-2.2235715085240218E-5</v>
      </c>
      <c r="X255" s="29">
        <f ca="1">(1-'Flow probs &amp; rates'!$H247)*'Output - Variance decomp.'!E255/('Flow probs &amp; rates'!$E247+'Flow probs &amp; rates'!$F247)-'Flow probs &amp; rates'!$H247*'Output - Variance decomp.'!D255/('Flow probs &amp; rates'!$E247+'Flow probs &amp; rates'!$F247)</f>
        <v>-4.105463567858543E-5</v>
      </c>
      <c r="Y255" s="29">
        <f ca="1">(1-'Flow probs &amp; rates'!$H247)*'Output - Variance decomp.'!G255/('Flow probs &amp; rates'!$E247+'Flow probs &amp; rates'!$F247)-'Flow probs &amp; rates'!$H247*'Output - Variance decomp.'!F255/('Flow probs &amp; rates'!$E247+'Flow probs &amp; rates'!$F247)</f>
        <v>6.2600640149170481E-4</v>
      </c>
      <c r="Z255" s="29">
        <f ca="1">(1-'Flow probs &amp; rates'!$H247)*'Output - Variance decomp.'!I255/('Flow probs &amp; rates'!$E247+'Flow probs &amp; rates'!$F247)-'Flow probs &amp; rates'!$H247*'Output - Variance decomp.'!H255/('Flow probs &amp; rates'!$E247+'Flow probs &amp; rates'!$F247)</f>
        <v>-1.6441987424175807E-3</v>
      </c>
      <c r="AA255" s="29">
        <f ca="1">(1-'Flow probs &amp; rates'!$H247)*'Output - Variance decomp.'!K255/('Flow probs &amp; rates'!$E247+'Flow probs &amp; rates'!$F247)-'Flow probs &amp; rates'!$H247*'Output - Variance decomp.'!J255/('Flow probs &amp; rates'!$E247+'Flow probs &amp; rates'!$F247)</f>
        <v>2.2451437782164464E-4</v>
      </c>
      <c r="AB255" s="29">
        <f ca="1">(1-'Flow probs &amp; rates'!$H247)*'Output - Variance decomp.'!M255/('Flow probs &amp; rates'!$E247+'Flow probs &amp; rates'!$F247)-'Flow probs &amp; rates'!$H247*'Output - Variance decomp.'!L255/('Flow probs &amp; rates'!$E247+'Flow probs &amp; rates'!$F247)</f>
        <v>-8.6533727615307446E-4</v>
      </c>
      <c r="AC255" s="29">
        <f ca="1">(1-'Flow probs &amp; rates'!$H247)*'Output - Variance decomp.'!O255/('Flow probs &amp; rates'!$E247+'Flow probs &amp; rates'!$F247)-'Flow probs &amp; rates'!$H247*'Output - Variance decomp.'!N255/('Flow probs &amp; rates'!$E247+'Flow probs &amp; rates'!$F247)</f>
        <v>-7.7805208961061592E-11</v>
      </c>
      <c r="AD255" s="29">
        <f t="shared" ca="1" si="10"/>
        <v>1.2874910646971907E-3</v>
      </c>
    </row>
    <row r="256" spans="1:30" x14ac:dyDescent="0.35">
      <c r="A256" s="2" t="s">
        <v>304</v>
      </c>
      <c r="B256" s="29">
        <f t="array" aca="1" ref="B256:C256" ca="1">TRANSPOSE(MMULT(OFFSET('Useful matrices &amp; checks'!$Y$6,UsefulSeries!$O247,0):OFFSET('Useful matrices &amp; checks'!$Z$7,UsefulSeries!$O247,0),OFFSET('SS Taylor expansion'!$AE$6,UsefulSeries!$O247,0):OFFSET('SS Taylor expansion'!$AE$7,UsefulSeries!$O247,0)))+TRANSPOSE(MMULT(OFFSET('Useful matrices &amp; checks'!$AC$6,UsefulSeries!$O247,0):OFFSET('Useful matrices &amp; checks'!$AD$7,UsefulSeries!$O247,0),TRANSPOSE(B255:C255)))</f>
        <v>-9.5978099930489049E-5</v>
      </c>
      <c r="C256" s="29">
        <f ca="1"/>
        <v>8.1800498680214645E-5</v>
      </c>
      <c r="D256" s="29">
        <f t="array" aca="1" ref="D256:E256" ca="1">TRANSPOSE(MMULT(OFFSET('Useful matrices &amp; checks'!$Y$6,UsefulSeries!$O247,0):OFFSET('Useful matrices &amp; checks'!$Z$7,UsefulSeries!$O247,0),OFFSET('SS Taylor expansion'!$AF$6,UsefulSeries!$O247,0):OFFSET('SS Taylor expansion'!$AF$7,UsefulSeries!$O247,0)))+TRANSPOSE(MMULT(OFFSET('Useful matrices &amp; checks'!$AC$6,UsefulSeries!$O247,0):OFFSET('Useful matrices &amp; checks'!$AD$7,UsefulSeries!$O247,0),TRANSPOSE(D255:E255)))</f>
        <v>7.2139824859787432E-4</v>
      </c>
      <c r="E256" s="29">
        <f ca="1"/>
        <v>3.1414371030270365E-5</v>
      </c>
      <c r="F256" s="29">
        <f t="array" aca="1" ref="F256:G256" ca="1">TRANSPOSE(MMULT(OFFSET('Useful matrices &amp; checks'!$Y$6,UsefulSeries!$O247,0):OFFSET('Useful matrices &amp; checks'!$Z$7,UsefulSeries!$O247,0),OFFSET('SS Taylor expansion'!$AG$6,UsefulSeries!$O247,0):OFFSET('SS Taylor expansion'!$AG$7,UsefulSeries!$O247,0)))+TRANSPOSE(MMULT(OFFSET('Useful matrices &amp; checks'!$AC$6,UsefulSeries!$O247,0):OFFSET('Useful matrices &amp; checks'!$AD$7,UsefulSeries!$O247,0),TRANSPOSE(F255:G255)))</f>
        <v>-1.1338690908249346E-3</v>
      </c>
      <c r="G256" s="29">
        <f ca="1"/>
        <v>2.001437447067243E-4</v>
      </c>
      <c r="H256" s="29">
        <f t="array" aca="1" ref="H256:I256" ca="1">TRANSPOSE(MMULT(OFFSET('Useful matrices &amp; checks'!$Y$6,UsefulSeries!$O247,0):OFFSET('Useful matrices &amp; checks'!$Z$7,UsefulSeries!$O247,0),OFFSET('SS Taylor expansion'!$AH$6,UsefulSeries!$O247,0):OFFSET('SS Taylor expansion'!$AH$7,UsefulSeries!$O247,0)))+TRANSPOSE(MMULT(OFFSET('Useful matrices &amp; checks'!$AC$6,UsefulSeries!$O247,0):OFFSET('Useful matrices &amp; checks'!$AD$7,UsefulSeries!$O247,0),TRANSPOSE(H255:I255)))</f>
        <v>3.9941697351814851E-4</v>
      </c>
      <c r="I256" s="29">
        <f ca="1"/>
        <v>-2.7508085024167354E-4</v>
      </c>
      <c r="J256" s="29">
        <f t="array" aca="1" ref="J256:K256" ca="1">TRANSPOSE(MMULT(OFFSET('Useful matrices &amp; checks'!$Y$6,UsefulSeries!$O247,0):OFFSET('Useful matrices &amp; checks'!$Z$7,UsefulSeries!$O247,0),OFFSET('SS Taylor expansion'!$AI$6,UsefulSeries!$O247,0):OFFSET('SS Taylor expansion'!$AI$7,UsefulSeries!$O247,0)))+TRANSPOSE(MMULT(OFFSET('Useful matrices &amp; checks'!$AC$6,UsefulSeries!$O247,0):OFFSET('Useful matrices &amp; checks'!$AD$7,UsefulSeries!$O247,0),TRANSPOSE(J255:K255)))</f>
        <v>-1.5711051835357829E-4</v>
      </c>
      <c r="K256" s="29">
        <f ca="1"/>
        <v>6.1725164546257502E-5</v>
      </c>
      <c r="L256" s="29">
        <f t="array" aca="1" ref="L256:M256" ca="1">TRANSPOSE(MMULT(OFFSET('Useful matrices &amp; checks'!$Y$6,UsefulSeries!$O247,0):OFFSET('Useful matrices &amp; checks'!$Z$7,UsefulSeries!$O247,0),OFFSET('SS Taylor expansion'!$AJ$6,UsefulSeries!$O247,0):OFFSET('SS Taylor expansion'!$AJ$7,UsefulSeries!$O247,0)))+TRANSPOSE(MMULT(OFFSET('Useful matrices &amp; checks'!$AC$6,UsefulSeries!$O247,0):OFFSET('Useful matrices &amp; checks'!$AD$7,UsefulSeries!$O247,0),TRANSPOSE(L255:M255)))</f>
        <v>5.2223884845061202E-4</v>
      </c>
      <c r="M256" s="29">
        <f ca="1"/>
        <v>2.8967515369169124E-4</v>
      </c>
      <c r="N256" s="39">
        <f t="array" aca="1" ref="N256:O256" ca="1">TRANSPOSE(MMULT(OFFSET('Useful matrices &amp; checks'!$AC$6,UsefulSeries!$O247,0):OFFSET('Useful matrices &amp; checks'!$AD$7,UsefulSeries!$O247,0),TRANSPOSE(N255:O255)))</f>
        <v>2.9359369329780947E-10</v>
      </c>
      <c r="O256" s="39">
        <f ca="1"/>
        <v>-7.9301739972767766E-12</v>
      </c>
      <c r="P256" s="39">
        <f t="shared" ca="1" si="11"/>
        <v>-5.8850956125188934E-4</v>
      </c>
      <c r="Q256" s="39">
        <f t="shared" ca="1" si="12"/>
        <v>-2.8113584264579294E-4</v>
      </c>
      <c r="R256" s="29"/>
      <c r="S256" s="29">
        <f>'Flow probs &amp; rates'!E249-'Flow probs &amp; rates'!E248</f>
        <v>-3.3241290620056319E-4</v>
      </c>
      <c r="T256" s="29">
        <f>'Flow probs &amp; rates'!F249-'Flow probs &amp; rates'!F248</f>
        <v>1.085422318375176E-4</v>
      </c>
      <c r="U256" s="29">
        <f>'Flow probs &amp; rates'!H249-'Flow probs &amp; rates'!H248</f>
        <v>1.5366403672088802E-4</v>
      </c>
      <c r="V256" s="29"/>
      <c r="W256" s="29">
        <f ca="1">(1-'Flow probs &amp; rates'!$H248)*'Output - Variance decomp.'!C256/('Flow probs &amp; rates'!$E248+'Flow probs &amp; rates'!$F248)-'Flow probs &amp; rates'!$H248*'Output - Variance decomp.'!B256/('Flow probs &amp; rates'!$E248+'Flow probs &amp; rates'!$F248)</f>
        <v>1.2864531899522107E-4</v>
      </c>
      <c r="X256" s="29">
        <f ca="1">(1-'Flow probs &amp; rates'!$H248)*'Output - Variance decomp.'!E256/('Flow probs &amp; rates'!$E248+'Flow probs &amp; rates'!$F248)-'Flow probs &amp; rates'!$H248*'Output - Variance decomp.'!D256/('Flow probs &amp; rates'!$E248+'Flow probs &amp; rates'!$F248)</f>
        <v>-6.1551021363666106E-5</v>
      </c>
      <c r="Y256" s="29">
        <f ca="1">(1-'Flow probs &amp; rates'!$H248)*'Output - Variance decomp.'!G256/('Flow probs &amp; rates'!$E248+'Flow probs &amp; rates'!$F248)-'Flow probs &amp; rates'!$H248*'Output - Variance decomp.'!F256/('Flow probs &amp; rates'!$E248+'Flow probs &amp; rates'!$F248)</f>
        <v>4.4631606176010353E-4</v>
      </c>
      <c r="Z256" s="29">
        <f ca="1">(1-'Flow probs &amp; rates'!$H248)*'Output - Variance decomp.'!I256/('Flow probs &amp; rates'!$E248+'Flow probs &amp; rates'!$F248)-'Flow probs &amp; rates'!$H248*'Output - Variance decomp.'!H256/('Flow probs &amp; rates'!$E248+'Flow probs &amp; rates'!$F248)</f>
        <v>-4.43829362456507E-4</v>
      </c>
      <c r="AA256" s="29">
        <f ca="1">(1-'Flow probs &amp; rates'!$H248)*'Output - Variance decomp.'!K256/('Flow probs &amp; rates'!$E248+'Flow probs &amp; rates'!$F248)-'Flow probs &amp; rates'!$H248*'Output - Variance decomp.'!J256/('Flow probs &amp; rates'!$E248+'Flow probs &amp; rates'!$F248)</f>
        <v>1.0946565687651005E-4</v>
      </c>
      <c r="AB256" s="29">
        <f ca="1">(1-'Flow probs &amp; rates'!$H248)*'Output - Variance decomp.'!M256/('Flow probs &amp; rates'!$E248+'Flow probs &amp; rates'!$F248)-'Flow probs &amp; rates'!$H248*'Output - Variance decomp.'!L256/('Flow probs &amp; rates'!$E248+'Flow probs &amp; rates'!$F248)</f>
        <v>3.2941014413140801E-4</v>
      </c>
      <c r="AC256" s="29">
        <f ca="1">(1-'Flow probs &amp; rates'!$H248)*'Output - Variance decomp.'!O256/('Flow probs &amp; rates'!$E248+'Flow probs &amp; rates'!$F248)-'Flow probs &amp; rates'!$H248*'Output - Variance decomp.'!N256/('Flow probs &amp; rates'!$E248+'Flow probs &amp; rates'!$F248)</f>
        <v>-5.4071471187972364E-11</v>
      </c>
      <c r="AD256" s="29">
        <f t="shared" ca="1" si="10"/>
        <v>-3.5479270715071043E-4</v>
      </c>
    </row>
    <row r="257" spans="1:30" x14ac:dyDescent="0.35">
      <c r="A257" s="2" t="s">
        <v>305</v>
      </c>
      <c r="B257" s="29">
        <f t="array" aca="1" ref="B257:C257" ca="1">TRANSPOSE(MMULT(OFFSET('Useful matrices &amp; checks'!$Y$6,UsefulSeries!$O248,0):OFFSET('Useful matrices &amp; checks'!$Z$7,UsefulSeries!$O248,0),OFFSET('SS Taylor expansion'!$AE$6,UsefulSeries!$O248,0):OFFSET('SS Taylor expansion'!$AE$7,UsefulSeries!$O248,0)))+TRANSPOSE(MMULT(OFFSET('Useful matrices &amp; checks'!$AC$6,UsefulSeries!$O248,0):OFFSET('Useful matrices &amp; checks'!$AD$7,UsefulSeries!$O248,0),TRANSPOSE(B256:C256)))</f>
        <v>2.6155655563620819E-4</v>
      </c>
      <c r="C257" s="29">
        <f ca="1"/>
        <v>-2.4878974640699499E-4</v>
      </c>
      <c r="D257" s="29">
        <f t="array" aca="1" ref="D257:E257" ca="1">TRANSPOSE(MMULT(OFFSET('Useful matrices &amp; checks'!$Y$6,UsefulSeries!$O248,0):OFFSET('Useful matrices &amp; checks'!$Z$7,UsefulSeries!$O248,0),OFFSET('SS Taylor expansion'!$AF$6,UsefulSeries!$O248,0):OFFSET('SS Taylor expansion'!$AF$7,UsefulSeries!$O248,0)))+TRANSPOSE(MMULT(OFFSET('Useful matrices &amp; checks'!$AC$6,UsefulSeries!$O248,0):OFFSET('Useful matrices &amp; checks'!$AD$7,UsefulSeries!$O248,0),TRANSPOSE(D256:E256)))</f>
        <v>5.9209317830926343E-4</v>
      </c>
      <c r="E257" s="29">
        <f ca="1"/>
        <v>3.837304563365562E-5</v>
      </c>
      <c r="F257" s="29">
        <f t="array" aca="1" ref="F257:G257" ca="1">TRANSPOSE(MMULT(OFFSET('Useful matrices &amp; checks'!$Y$6,UsefulSeries!$O248,0):OFFSET('Useful matrices &amp; checks'!$Z$7,UsefulSeries!$O248,0),OFFSET('SS Taylor expansion'!$AG$6,UsefulSeries!$O248,0):OFFSET('SS Taylor expansion'!$AG$7,UsefulSeries!$O248,0)))+TRANSPOSE(MMULT(OFFSET('Useful matrices &amp; checks'!$AC$6,UsefulSeries!$O248,0):OFFSET('Useful matrices &amp; checks'!$AD$7,UsefulSeries!$O248,0),TRANSPOSE(F256:G256)))</f>
        <v>-9.6327950730067764E-4</v>
      </c>
      <c r="G257" s="29">
        <f ca="1"/>
        <v>6.7054793592542198E-6</v>
      </c>
      <c r="H257" s="29">
        <f t="array" aca="1" ref="H257:I257" ca="1">TRANSPOSE(MMULT(OFFSET('Useful matrices &amp; checks'!$Y$6,UsefulSeries!$O248,0):OFFSET('Useful matrices &amp; checks'!$Z$7,UsefulSeries!$O248,0),OFFSET('SS Taylor expansion'!$AH$6,UsefulSeries!$O248,0):OFFSET('SS Taylor expansion'!$AH$7,UsefulSeries!$O248,0)))+TRANSPOSE(MMULT(OFFSET('Useful matrices &amp; checks'!$AC$6,UsefulSeries!$O248,0):OFFSET('Useful matrices &amp; checks'!$AD$7,UsefulSeries!$O248,0),TRANSPOSE(H256:I256)))</f>
        <v>3.9597284853850614E-4</v>
      </c>
      <c r="I257" s="29">
        <f ca="1"/>
        <v>2.9528400295310747E-4</v>
      </c>
      <c r="J257" s="29">
        <f t="array" aca="1" ref="J257:K257" ca="1">TRANSPOSE(MMULT(OFFSET('Useful matrices &amp; checks'!$Y$6,UsefulSeries!$O248,0):OFFSET('Useful matrices &amp; checks'!$Z$7,UsefulSeries!$O248,0),OFFSET('SS Taylor expansion'!$AI$6,UsefulSeries!$O248,0):OFFSET('SS Taylor expansion'!$AI$7,UsefulSeries!$O248,0)))+TRANSPOSE(MMULT(OFFSET('Useful matrices &amp; checks'!$AC$6,UsefulSeries!$O248,0):OFFSET('Useful matrices &amp; checks'!$AD$7,UsefulSeries!$O248,0),TRANSPOSE(J256:K256)))</f>
        <v>3.2515778355968189E-4</v>
      </c>
      <c r="K257" s="29">
        <f ca="1"/>
        <v>5.4798538859207363E-5</v>
      </c>
      <c r="L257" s="29">
        <f t="array" aca="1" ref="L257:M257" ca="1">TRANSPOSE(MMULT(OFFSET('Useful matrices &amp; checks'!$Y$6,UsefulSeries!$O248,0):OFFSET('Useful matrices &amp; checks'!$Z$7,UsefulSeries!$O248,0),OFFSET('SS Taylor expansion'!$AJ$6,UsefulSeries!$O248,0):OFFSET('SS Taylor expansion'!$AJ$7,UsefulSeries!$O248,0)))+TRANSPOSE(MMULT(OFFSET('Useful matrices &amp; checks'!$AC$6,UsefulSeries!$O248,0):OFFSET('Useful matrices &amp; checks'!$AD$7,UsefulSeries!$O248,0),TRANSPOSE(L256:M256)))</f>
        <v>5.8622550298270378E-4</v>
      </c>
      <c r="M257" s="29">
        <f ca="1"/>
        <v>6.2414764024328485E-4</v>
      </c>
      <c r="N257" s="39">
        <f t="array" aca="1" ref="N257:O257" ca="1">TRANSPOSE(MMULT(OFFSET('Useful matrices &amp; checks'!$AC$6,UsefulSeries!$O248,0):OFFSET('Useful matrices &amp; checks'!$AD$7,UsefulSeries!$O248,0),TRANSPOSE(N256:O256)))</f>
        <v>2.8604829479248247E-10</v>
      </c>
      <c r="O257" s="39">
        <f ca="1"/>
        <v>2.4159733755096517E-12</v>
      </c>
      <c r="P257" s="39">
        <f t="shared" ca="1" si="11"/>
        <v>-6.2595757956121197E-4</v>
      </c>
      <c r="Q257" s="39">
        <f t="shared" ca="1" si="12"/>
        <v>-2.5313394315100662E-4</v>
      </c>
      <c r="R257" s="29"/>
      <c r="S257" s="29">
        <f>'Flow probs &amp; rates'!E250-'Flow probs &amp; rates'!E249</f>
        <v>5.7176906821276852E-4</v>
      </c>
      <c r="T257" s="29">
        <f>'Flow probs &amp; rates'!F250-'Flow probs &amp; rates'!F249</f>
        <v>5.1738501990648139E-4</v>
      </c>
      <c r="U257" s="29">
        <f>'Flow probs &amp; rates'!H250-'Flow probs &amp; rates'!H249</f>
        <v>2.0152967387138121E-5</v>
      </c>
      <c r="V257" s="29"/>
      <c r="W257" s="29">
        <f ca="1">(1-'Flow probs &amp; rates'!$H249)*'Output - Variance decomp.'!C257/('Flow probs &amp; rates'!$E249+'Flow probs &amp; rates'!$F249)-'Flow probs &amp; rates'!$H249*'Output - Variance decomp.'!B257/('Flow probs &amp; rates'!$E249+'Flow probs &amp; rates'!$F249)</f>
        <v>-3.8696006077827894E-4</v>
      </c>
      <c r="X257" s="29">
        <f ca="1">(1-'Flow probs &amp; rates'!$H249)*'Output - Variance decomp.'!E257/('Flow probs &amp; rates'!$E249+'Flow probs &amp; rates'!$F249)-'Flow probs &amp; rates'!$H249*'Output - Variance decomp.'!D257/('Flow probs &amp; rates'!$E249+'Flow probs &amp; rates'!$F249)</f>
        <v>-3.3042242908691716E-5</v>
      </c>
      <c r="Y257" s="29">
        <f ca="1">(1-'Flow probs &amp; rates'!$H249)*'Output - Variance decomp.'!G257/('Flow probs &amp; rates'!$E249+'Flow probs &amp; rates'!$F249)-'Flow probs &amp; rates'!$H249*'Output - Variance decomp.'!F257/('Flow probs &amp; rates'!$E249+'Flow probs &amp; rates'!$F249)</f>
        <v>1.5063018924506882E-4</v>
      </c>
      <c r="Z257" s="29">
        <f ca="1">(1-'Flow probs &amp; rates'!$H249)*'Output - Variance decomp.'!I257/('Flow probs &amp; rates'!$E249+'Flow probs &amp; rates'!$F249)-'Flow probs &amp; rates'!$H249*'Output - Variance decomp.'!H257/('Flow probs &amp; rates'!$E249+'Flow probs &amp; rates'!$F249)</f>
        <v>3.5570334445687401E-4</v>
      </c>
      <c r="AA257" s="29">
        <f ca="1">(1-'Flow probs &amp; rates'!$H249)*'Output - Variance decomp.'!K257/('Flow probs &amp; rates'!$E249+'Flow probs &amp; rates'!$F249)-'Flow probs &amp; rates'!$H249*'Output - Variance decomp.'!J257/('Flow probs &amp; rates'!$E249+'Flow probs &amp; rates'!$F249)</f>
        <v>2.9111196120952079E-5</v>
      </c>
      <c r="AB257" s="29">
        <f ca="1">(1-'Flow probs &amp; rates'!$H249)*'Output - Variance decomp.'!M257/('Flow probs &amp; rates'!$E249+'Flow probs &amp; rates'!$F249)-'Flow probs &amp; rates'!$H249*'Output - Variance decomp.'!L257/('Flow probs &amp; rates'!$E249+'Flow probs &amp; rates'!$F249)</f>
        <v>7.8862172669614768E-4</v>
      </c>
      <c r="AC257" s="29">
        <f ca="1">(1-'Flow probs &amp; rates'!$H249)*'Output - Variance decomp.'!O257/('Flow probs &amp; rates'!$E249+'Flow probs &amp; rates'!$F249)-'Flow probs &amp; rates'!$H249*'Output - Variance decomp.'!N257/('Flow probs &amp; rates'!$E249+'Flow probs &amp; rates'!$F249)</f>
        <v>-3.8554550300149557E-11</v>
      </c>
      <c r="AD257" s="29">
        <f t="shared" ca="1" si="10"/>
        <v>-8.8391114689038357E-4</v>
      </c>
    </row>
    <row r="258" spans="1:30" x14ac:dyDescent="0.35">
      <c r="A258" s="2" t="s">
        <v>306</v>
      </c>
      <c r="B258" s="29">
        <f t="array" aca="1" ref="B258:C258" ca="1">TRANSPOSE(MMULT(OFFSET('Useful matrices &amp; checks'!$Y$6,UsefulSeries!$O249,0):OFFSET('Useful matrices &amp; checks'!$Z$7,UsefulSeries!$O249,0),OFFSET('SS Taylor expansion'!$AE$6,UsefulSeries!$O249,0):OFFSET('SS Taylor expansion'!$AE$7,UsefulSeries!$O249,0)))+TRANSPOSE(MMULT(OFFSET('Useful matrices &amp; checks'!$AC$6,UsefulSeries!$O249,0):OFFSET('Useful matrices &amp; checks'!$AD$7,UsefulSeries!$O249,0),TRANSPOSE(B257:C257)))</f>
        <v>-4.9552658744909169E-5</v>
      </c>
      <c r="C258" s="29">
        <f ca="1"/>
        <v>7.3100817178746533E-5</v>
      </c>
      <c r="D258" s="29">
        <f t="array" aca="1" ref="D258:E258" ca="1">TRANSPOSE(MMULT(OFFSET('Useful matrices &amp; checks'!$Y$6,UsefulSeries!$O249,0):OFFSET('Useful matrices &amp; checks'!$Z$7,UsefulSeries!$O249,0),OFFSET('SS Taylor expansion'!$AF$6,UsefulSeries!$O249,0):OFFSET('SS Taylor expansion'!$AF$7,UsefulSeries!$O249,0)))+TRANSPOSE(MMULT(OFFSET('Useful matrices &amp; checks'!$AC$6,UsefulSeries!$O249,0):OFFSET('Useful matrices &amp; checks'!$AD$7,UsefulSeries!$O249,0),TRANSPOSE(D257:E257)))</f>
        <v>-1.7764409553968621E-6</v>
      </c>
      <c r="E258" s="29">
        <f ca="1"/>
        <v>2.4276383871520077E-5</v>
      </c>
      <c r="F258" s="29">
        <f t="array" aca="1" ref="F258:G258" ca="1">TRANSPOSE(MMULT(OFFSET('Useful matrices &amp; checks'!$Y$6,UsefulSeries!$O249,0):OFFSET('Useful matrices &amp; checks'!$Z$7,UsefulSeries!$O249,0),OFFSET('SS Taylor expansion'!$AG$6,UsefulSeries!$O249,0):OFFSET('SS Taylor expansion'!$AG$7,UsefulSeries!$O249,0)))+TRANSPOSE(MMULT(OFFSET('Useful matrices &amp; checks'!$AC$6,UsefulSeries!$O249,0):OFFSET('Useful matrices &amp; checks'!$AD$7,UsefulSeries!$O249,0),TRANSPOSE(F257:G257)))</f>
        <v>-9.1672041699625729E-4</v>
      </c>
      <c r="G258" s="29">
        <f ca="1"/>
        <v>4.946386325015638E-5</v>
      </c>
      <c r="H258" s="29">
        <f t="array" aca="1" ref="H258:I258" ca="1">TRANSPOSE(MMULT(OFFSET('Useful matrices &amp; checks'!$Y$6,UsefulSeries!$O249,0):OFFSET('Useful matrices &amp; checks'!$Z$7,UsefulSeries!$O249,0),OFFSET('SS Taylor expansion'!$AH$6,UsefulSeries!$O249,0):OFFSET('SS Taylor expansion'!$AH$7,UsefulSeries!$O249,0)))+TRANSPOSE(MMULT(OFFSET('Useful matrices &amp; checks'!$AC$6,UsefulSeries!$O249,0):OFFSET('Useful matrices &amp; checks'!$AD$7,UsefulSeries!$O249,0),TRANSPOSE(H257:I257)))</f>
        <v>3.8538669694301972E-4</v>
      </c>
      <c r="I258" s="29">
        <f ca="1"/>
        <v>-2.0755906321342287E-4</v>
      </c>
      <c r="J258" s="29">
        <f t="array" aca="1" ref="J258:K258" ca="1">TRANSPOSE(MMULT(OFFSET('Useful matrices &amp; checks'!$Y$6,UsefulSeries!$O249,0):OFFSET('Useful matrices &amp; checks'!$Z$7,UsefulSeries!$O249,0),OFFSET('SS Taylor expansion'!$AI$6,UsefulSeries!$O249,0):OFFSET('SS Taylor expansion'!$AI$7,UsefulSeries!$O249,0)))+TRANSPOSE(MMULT(OFFSET('Useful matrices &amp; checks'!$AC$6,UsefulSeries!$O249,0):OFFSET('Useful matrices &amp; checks'!$AD$7,UsefulSeries!$O249,0),TRANSPOSE(J257:K257)))</f>
        <v>-1.0383751426950558E-4</v>
      </c>
      <c r="K258" s="29">
        <f ca="1"/>
        <v>4.2120852414411541E-5</v>
      </c>
      <c r="L258" s="29">
        <f t="array" aca="1" ref="L258:M258" ca="1">TRANSPOSE(MMULT(OFFSET('Useful matrices &amp; checks'!$Y$6,UsefulSeries!$O249,0):OFFSET('Useful matrices &amp; checks'!$Z$7,UsefulSeries!$O249,0),OFFSET('SS Taylor expansion'!$AJ$6,UsefulSeries!$O249,0):OFFSET('SS Taylor expansion'!$AJ$7,UsefulSeries!$O249,0)))+TRANSPOSE(MMULT(OFFSET('Useful matrices &amp; checks'!$AC$6,UsefulSeries!$O249,0):OFFSET('Useful matrices &amp; checks'!$AD$7,UsefulSeries!$O249,0),TRANSPOSE(L257:M257)))</f>
        <v>5.9859097320343535E-4</v>
      </c>
      <c r="M258" s="29">
        <f ca="1"/>
        <v>-1.2756022113368171E-4</v>
      </c>
      <c r="N258" s="39">
        <f t="array" aca="1" ref="N258:O258" ca="1">TRANSPOSE(MMULT(OFFSET('Useful matrices &amp; checks'!$AC$6,UsefulSeries!$O249,0):OFFSET('Useful matrices &amp; checks'!$AD$7,UsefulSeries!$O249,0),TRANSPOSE(N257:O257)))</f>
        <v>2.7425391009724046E-10</v>
      </c>
      <c r="O258" s="39">
        <f ca="1"/>
        <v>-1.3030904757527382E-11</v>
      </c>
      <c r="P258" s="39">
        <f t="shared" ca="1" si="11"/>
        <v>-6.338429590371711E-4</v>
      </c>
      <c r="Q258" s="39">
        <f t="shared" ca="1" si="12"/>
        <v>-2.0067388984294153E-4</v>
      </c>
      <c r="R258" s="29"/>
      <c r="S258" s="29">
        <f>'Flow probs &amp; rates'!E251-'Flow probs &amp; rates'!E250</f>
        <v>-7.2175204560287476E-4</v>
      </c>
      <c r="T258" s="29">
        <f>'Flow probs &amp; rates'!F251-'Flow probs &amp; rates'!F250</f>
        <v>-3.4683127050611634E-4</v>
      </c>
      <c r="U258" s="29">
        <f>'Flow probs &amp; rates'!H251-'Flow probs &amp; rates'!H250</f>
        <v>9.2976486022125493E-4</v>
      </c>
      <c r="V258" s="29"/>
      <c r="W258" s="29">
        <f ca="1">(1-'Flow probs &amp; rates'!$H250)*'Output - Variance decomp.'!C258/('Flow probs &amp; rates'!$E250+'Flow probs &amp; rates'!$F250)-'Flow probs &amp; rates'!$H250*'Output - Variance decomp.'!B258/('Flow probs &amp; rates'!$E250+'Flow probs &amp; rates'!$F250)</f>
        <v>1.0951086694965864E-4</v>
      </c>
      <c r="X258" s="29">
        <f ca="1">(1-'Flow probs &amp; rates'!$H250)*'Output - Variance decomp.'!E258/('Flow probs &amp; rates'!$E250+'Flow probs &amp; rates'!$F250)-'Flow probs &amp; rates'!$H250*'Output - Variance decomp.'!D258/('Flow probs &amp; rates'!$E250+'Flow probs &amp; rates'!$F250)</f>
        <v>3.4218813732886395E-5</v>
      </c>
      <c r="Y258" s="29">
        <f ca="1">(1-'Flow probs &amp; rates'!$H250)*'Output - Variance decomp.'!G258/('Flow probs &amp; rates'!$E250+'Flow probs &amp; rates'!$F250)-'Flow probs &amp; rates'!$H250*'Output - Variance decomp.'!F258/('Flow probs &amp; rates'!$E250+'Flow probs &amp; rates'!$F250)</f>
        <v>2.0340216647523997E-4</v>
      </c>
      <c r="Z258" s="29">
        <f ca="1">(1-'Flow probs &amp; rates'!$H250)*'Output - Variance decomp.'!I258/('Flow probs &amp; rates'!$E250+'Flow probs &amp; rates'!$F250)-'Flow probs &amp; rates'!$H250*'Output - Variance decomp.'!H258/('Flow probs &amp; rates'!$E250+'Flow probs &amp; rates'!$F250)</f>
        <v>-3.4676318861068793E-4</v>
      </c>
      <c r="AA258" s="29">
        <f ca="1">(1-'Flow probs &amp; rates'!$H250)*'Output - Variance decomp.'!K258/('Flow probs &amp; rates'!$E250+'Flow probs &amp; rates'!$F250)-'Flow probs &amp; rates'!$H250*'Output - Variance decomp.'!J258/('Flow probs &amp; rates'!$E250+'Flow probs &amp; rates'!$F250)</f>
        <v>7.4122344021108915E-5</v>
      </c>
      <c r="AB258" s="29">
        <f ca="1">(1-'Flow probs &amp; rates'!$H250)*'Output - Variance decomp.'!M258/('Flow probs &amp; rates'!$E250+'Flow probs &amp; rates'!$F250)-'Flow probs &amp; rates'!$H250*'Output - Variance decomp.'!L258/('Flow probs &amp; rates'!$E250+'Flow probs &amp; rates'!$F250)</f>
        <v>-2.6607138706119244E-4</v>
      </c>
      <c r="AC258" s="29">
        <f ca="1">(1-'Flow probs &amp; rates'!$H250)*'Output - Variance decomp.'!O258/('Flow probs &amp; rates'!$E250+'Flow probs &amp; rates'!$F250)-'Flow probs &amp; rates'!$H250*'Output - Variance decomp.'!N258/('Flow probs &amp; rates'!$E250+'Flow probs &amp; rates'!$F250)</f>
        <v>-5.8379604260359195E-11</v>
      </c>
      <c r="AD258" s="29">
        <f t="shared" ca="1" si="10"/>
        <v>1.1213453030938457E-3</v>
      </c>
    </row>
    <row r="259" spans="1:30" x14ac:dyDescent="0.35">
      <c r="A259" s="2" t="s">
        <v>307</v>
      </c>
      <c r="B259" s="29">
        <f t="array" aca="1" ref="B259:C259" ca="1">TRANSPOSE(MMULT(OFFSET('Useful matrices &amp; checks'!$Y$6,UsefulSeries!$O250,0):OFFSET('Useful matrices &amp; checks'!$Z$7,UsefulSeries!$O250,0),OFFSET('SS Taylor expansion'!$AE$6,UsefulSeries!$O250,0):OFFSET('SS Taylor expansion'!$AE$7,UsefulSeries!$O250,0)))+TRANSPOSE(MMULT(OFFSET('Useful matrices &amp; checks'!$AC$6,UsefulSeries!$O250,0):OFFSET('Useful matrices &amp; checks'!$AD$7,UsefulSeries!$O250,0),TRANSPOSE(B258:C258)))</f>
        <v>-4.3620669981761934E-4</v>
      </c>
      <c r="C259" s="29">
        <f ca="1"/>
        <v>4.2847060416595302E-4</v>
      </c>
      <c r="D259" s="29">
        <f t="array" aca="1" ref="D259:E259" ca="1">TRANSPOSE(MMULT(OFFSET('Useful matrices &amp; checks'!$Y$6,UsefulSeries!$O250,0):OFFSET('Useful matrices &amp; checks'!$Z$7,UsefulSeries!$O250,0),OFFSET('SS Taylor expansion'!$AF$6,UsefulSeries!$O250,0):OFFSET('SS Taylor expansion'!$AF$7,UsefulSeries!$O250,0)))+TRANSPOSE(MMULT(OFFSET('Useful matrices &amp; checks'!$AC$6,UsefulSeries!$O250,0):OFFSET('Useful matrices &amp; checks'!$AD$7,UsefulSeries!$O250,0),TRANSPOSE(D258:E258)))</f>
        <v>-4.4276587632433012E-4</v>
      </c>
      <c r="E259" s="29">
        <f ca="1"/>
        <v>3.130588954384234E-5</v>
      </c>
      <c r="F259" s="29">
        <f t="array" aca="1" ref="F259:G259" ca="1">TRANSPOSE(MMULT(OFFSET('Useful matrices &amp; checks'!$Y$6,UsefulSeries!$O250,0):OFFSET('Useful matrices &amp; checks'!$Z$7,UsefulSeries!$O250,0),OFFSET('SS Taylor expansion'!$AG$6,UsefulSeries!$O250,0):OFFSET('SS Taylor expansion'!$AG$7,UsefulSeries!$O250,0)))+TRANSPOSE(MMULT(OFFSET('Useful matrices &amp; checks'!$AC$6,UsefulSeries!$O250,0):OFFSET('Useful matrices &amp; checks'!$AD$7,UsefulSeries!$O250,0),TRANSPOSE(F258:G258)))</f>
        <v>-8.8956357014352669E-4</v>
      </c>
      <c r="G259" s="29">
        <f ca="1"/>
        <v>6.4466239504586264E-5</v>
      </c>
      <c r="H259" s="29">
        <f t="array" aca="1" ref="H259:I259" ca="1">TRANSPOSE(MMULT(OFFSET('Useful matrices &amp; checks'!$Y$6,UsefulSeries!$O250,0):OFFSET('Useful matrices &amp; checks'!$Z$7,UsefulSeries!$O250,0),OFFSET('SS Taylor expansion'!$AH$6,UsefulSeries!$O250,0):OFFSET('SS Taylor expansion'!$AH$7,UsefulSeries!$O250,0)))+TRANSPOSE(MMULT(OFFSET('Useful matrices &amp; checks'!$AC$6,UsefulSeries!$O250,0):OFFSET('Useful matrices &amp; checks'!$AD$7,UsefulSeries!$O250,0),TRANSPOSE(H258:I258)))</f>
        <v>3.2715588625622729E-4</v>
      </c>
      <c r="I259" s="29">
        <f ca="1"/>
        <v>-3.7719156369059992E-4</v>
      </c>
      <c r="J259" s="29">
        <f t="array" aca="1" ref="J259:K259" ca="1">TRANSPOSE(MMULT(OFFSET('Useful matrices &amp; checks'!$Y$6,UsefulSeries!$O250,0):OFFSET('Useful matrices &amp; checks'!$Z$7,UsefulSeries!$O250,0),OFFSET('SS Taylor expansion'!$AI$6,UsefulSeries!$O250,0):OFFSET('SS Taylor expansion'!$AI$7,UsefulSeries!$O250,0)))+TRANSPOSE(MMULT(OFFSET('Useful matrices &amp; checks'!$AC$6,UsefulSeries!$O250,0):OFFSET('Useful matrices &amp; checks'!$AD$7,UsefulSeries!$O250,0),TRANSPOSE(J258:K258)))</f>
        <v>-1.3985158135801688E-4</v>
      </c>
      <c r="K259" s="29">
        <f ca="1"/>
        <v>3.4478913669600621E-5</v>
      </c>
      <c r="L259" s="29">
        <f t="array" aca="1" ref="L259:M259" ca="1">TRANSPOSE(MMULT(OFFSET('Useful matrices &amp; checks'!$Y$6,UsefulSeries!$O250,0):OFFSET('Useful matrices &amp; checks'!$Z$7,UsefulSeries!$O250,0),OFFSET('SS Taylor expansion'!$AJ$6,UsefulSeries!$O250,0):OFFSET('SS Taylor expansion'!$AJ$7,UsefulSeries!$O250,0)))+TRANSPOSE(MMULT(OFFSET('Useful matrices &amp; checks'!$AC$6,UsefulSeries!$O250,0):OFFSET('Useful matrices &amp; checks'!$AD$7,UsefulSeries!$O250,0),TRANSPOSE(L258:M258)))</f>
        <v>5.4490150761799959E-4</v>
      </c>
      <c r="M259" s="29">
        <f ca="1"/>
        <v>-3.5780228619593701E-4</v>
      </c>
      <c r="N259" s="39">
        <f t="array" aca="1" ref="N259:O259" ca="1">TRANSPOSE(MMULT(OFFSET('Useful matrices &amp; checks'!$AC$6,UsefulSeries!$O250,0):OFFSET('Useful matrices &amp; checks'!$AD$7,UsefulSeries!$O250,0),TRANSPOSE(N258:O258)))</f>
        <v>2.6719490015869672E-10</v>
      </c>
      <c r="O259" s="39">
        <f ca="1"/>
        <v>-1.8821879515852589E-11</v>
      </c>
      <c r="P259" s="39">
        <f t="shared" ca="1" si="11"/>
        <v>-6.3499209903380299E-4</v>
      </c>
      <c r="Q259" s="39">
        <f t="shared" ca="1" si="12"/>
        <v>-1.4118929652125664E-4</v>
      </c>
      <c r="R259" s="29"/>
      <c r="S259" s="29">
        <f>'Flow probs &amp; rates'!E252-'Flow probs &amp; rates'!E251</f>
        <v>-1.6713221656081689E-3</v>
      </c>
      <c r="T259" s="29">
        <f>'Flow probs &amp; rates'!F252-'Flow probs &amp; rates'!F251</f>
        <v>-3.1746151834569081E-4</v>
      </c>
      <c r="U259" s="29">
        <f>'Flow probs &amp; rates'!H252-'Flow probs &amp; rates'!H251</f>
        <v>-4.3304378605631133E-4</v>
      </c>
      <c r="V259" s="29"/>
      <c r="W259" s="29">
        <f ca="1">(1-'Flow probs &amp; rates'!$H251)*'Output - Variance decomp.'!C259/('Flow probs &amp; rates'!$E251+'Flow probs &amp; rates'!$F251)-'Flow probs &amp; rates'!$H251*'Output - Variance decomp.'!B259/('Flow probs &amp; rates'!$E251+'Flow probs &amp; rates'!$F251)</f>
        <v>6.6433098619968255E-4</v>
      </c>
      <c r="X259" s="29">
        <f ca="1">(1-'Flow probs &amp; rates'!$H251)*'Output - Variance decomp.'!E259/('Flow probs &amp; rates'!$E251+'Flow probs &amp; rates'!$F251)-'Flow probs &amp; rates'!$H251*'Output - Variance decomp.'!D259/('Flow probs &amp; rates'!$E251+'Flow probs &amp; rates'!$F251)</f>
        <v>1.0938570666800442E-4</v>
      </c>
      <c r="Y259" s="29">
        <f ca="1">(1-'Flow probs &amp; rates'!$H251)*'Output - Variance decomp.'!G259/('Flow probs &amp; rates'!$E251+'Flow probs &amp; rates'!$F251)-'Flow probs &amp; rates'!$H251*'Output - Variance decomp.'!F259/('Flow probs &amp; rates'!$E251+'Flow probs &amp; rates'!$F251)</f>
        <v>2.2196417237134E-4</v>
      </c>
      <c r="Z259" s="29">
        <f ca="1">(1-'Flow probs &amp; rates'!$H251)*'Output - Variance decomp.'!I259/('Flow probs &amp; rates'!$E251+'Flow probs &amp; rates'!$F251)-'Flow probs &amp; rates'!$H251*'Output - Variance decomp.'!H259/('Flow probs &amp; rates'!$E251+'Flow probs &amp; rates'!$F251)</f>
        <v>-5.7640639252878368E-4</v>
      </c>
      <c r="AA259" s="29">
        <f ca="1">(1-'Flow probs &amp; rates'!$H251)*'Output - Variance decomp.'!K259/('Flow probs &amp; rates'!$E251+'Flow probs &amp; rates'!$F251)-'Flow probs &amp; rates'!$H251*'Output - Variance decomp.'!J259/('Flow probs &amp; rates'!$E251+'Flow probs &amp; rates'!$F251)</f>
        <v>6.8970333292467815E-5</v>
      </c>
      <c r="AB259" s="29">
        <f ca="1">(1-'Flow probs &amp; rates'!$H251)*'Output - Variance decomp.'!M259/('Flow probs &amp; rates'!$E251+'Flow probs &amp; rates'!$F251)-'Flow probs &amp; rates'!$H251*'Output - Variance decomp.'!L259/('Flow probs &amp; rates'!$E251+'Flow probs &amp; rates'!$F251)</f>
        <v>-5.8151156653580248E-4</v>
      </c>
      <c r="AC259" s="29">
        <f ca="1">(1-'Flow probs &amp; rates'!$H251)*'Output - Variance decomp.'!O259/('Flow probs &amp; rates'!$E251+'Flow probs &amp; rates'!$F251)-'Flow probs &amp; rates'!$H251*'Output - Variance decomp.'!N259/('Flow probs &amp; rates'!$E251+'Flow probs &amp; rates'!$F251)</f>
        <v>-6.5912461150362088E-11</v>
      </c>
      <c r="AD259" s="29">
        <f t="shared" ca="1" si="10"/>
        <v>-3.3977695961075882E-4</v>
      </c>
    </row>
    <row r="260" spans="1:30" x14ac:dyDescent="0.35">
      <c r="A260" s="2" t="s">
        <v>308</v>
      </c>
      <c r="B260" s="29">
        <f t="array" aca="1" ref="B260:C260" ca="1">TRANSPOSE(MMULT(OFFSET('Useful matrices &amp; checks'!$Y$6,UsefulSeries!$O251,0):OFFSET('Useful matrices &amp; checks'!$Z$7,UsefulSeries!$O251,0),OFFSET('SS Taylor expansion'!$AE$6,UsefulSeries!$O251,0):OFFSET('SS Taylor expansion'!$AE$7,UsefulSeries!$O251,0)))+TRANSPOSE(MMULT(OFFSET('Useful matrices &amp; checks'!$AC$6,UsefulSeries!$O251,0):OFFSET('Useful matrices &amp; checks'!$AD$7,UsefulSeries!$O251,0),TRANSPOSE(B259:C259)))</f>
        <v>-7.413560183603384E-4</v>
      </c>
      <c r="C260" s="29">
        <f ca="1"/>
        <v>6.1673399491221723E-4</v>
      </c>
      <c r="D260" s="29">
        <f t="array" aca="1" ref="D260:E260" ca="1">TRANSPOSE(MMULT(OFFSET('Useful matrices &amp; checks'!$Y$6,UsefulSeries!$O251,0):OFFSET('Useful matrices &amp; checks'!$Z$7,UsefulSeries!$O251,0),OFFSET('SS Taylor expansion'!$AF$6,UsefulSeries!$O251,0):OFFSET('SS Taylor expansion'!$AF$7,UsefulSeries!$O251,0)))+TRANSPOSE(MMULT(OFFSET('Useful matrices &amp; checks'!$AC$6,UsefulSeries!$O251,0):OFFSET('Useful matrices &amp; checks'!$AD$7,UsefulSeries!$O251,0),TRANSPOSE(D259:E259)))</f>
        <v>5.7750610430771241E-4</v>
      </c>
      <c r="E260" s="29">
        <f ca="1"/>
        <v>5.0385070648594261E-5</v>
      </c>
      <c r="F260" s="29">
        <f t="array" aca="1" ref="F260:G260" ca="1">TRANSPOSE(MMULT(OFFSET('Useful matrices &amp; checks'!$Y$6,UsefulSeries!$O251,0):OFFSET('Useful matrices &amp; checks'!$Z$7,UsefulSeries!$O251,0),OFFSET('SS Taylor expansion'!$AG$6,UsefulSeries!$O251,0):OFFSET('SS Taylor expansion'!$AG$7,UsefulSeries!$O251,0)))+TRANSPOSE(MMULT(OFFSET('Useful matrices &amp; checks'!$AC$6,UsefulSeries!$O251,0):OFFSET('Useful matrices &amp; checks'!$AD$7,UsefulSeries!$O251,0),TRANSPOSE(F259:G259)))</f>
        <v>-1.4117841286391175E-3</v>
      </c>
      <c r="G260" s="29">
        <f ca="1"/>
        <v>4.946008174202144E-4</v>
      </c>
      <c r="H260" s="29">
        <f t="array" aca="1" ref="H260:I260" ca="1">TRANSPOSE(MMULT(OFFSET('Useful matrices &amp; checks'!$Y$6,UsefulSeries!$O251,0):OFFSET('Useful matrices &amp; checks'!$Z$7,UsefulSeries!$O251,0),OFFSET('SS Taylor expansion'!$AH$6,UsefulSeries!$O251,0):OFFSET('SS Taylor expansion'!$AH$7,UsefulSeries!$O251,0)))+TRANSPOSE(MMULT(OFFSET('Useful matrices &amp; checks'!$AC$6,UsefulSeries!$O251,0):OFFSET('Useful matrices &amp; checks'!$AD$7,UsefulSeries!$O251,0),TRANSPOSE(H259:I259)))</f>
        <v>3.3199613466554828E-4</v>
      </c>
      <c r="I260" s="29">
        <f ca="1"/>
        <v>3.481300259123931E-4</v>
      </c>
      <c r="J260" s="29">
        <f t="array" aca="1" ref="J260:K260" ca="1">TRANSPOSE(MMULT(OFFSET('Useful matrices &amp; checks'!$Y$6,UsefulSeries!$O251,0):OFFSET('Useful matrices &amp; checks'!$Z$7,UsefulSeries!$O251,0),OFFSET('SS Taylor expansion'!$AI$6,UsefulSeries!$O251,0):OFFSET('SS Taylor expansion'!$AI$7,UsefulSeries!$O251,0)))+TRANSPOSE(MMULT(OFFSET('Useful matrices &amp; checks'!$AC$6,UsefulSeries!$O251,0):OFFSET('Useful matrices &amp; checks'!$AD$7,UsefulSeries!$O251,0),TRANSPOSE(J259:K259)))</f>
        <v>6.3026265562877949E-4</v>
      </c>
      <c r="K260" s="29">
        <f ca="1"/>
        <v>5.4086060964046654E-5</v>
      </c>
      <c r="L260" s="29">
        <f t="array" aca="1" ref="L260:M260" ca="1">TRANSPOSE(MMULT(OFFSET('Useful matrices &amp; checks'!$Y$6,UsefulSeries!$O251,0):OFFSET('Useful matrices &amp; checks'!$Z$7,UsefulSeries!$O251,0),OFFSET('SS Taylor expansion'!$AJ$6,UsefulSeries!$O251,0):OFFSET('SS Taylor expansion'!$AJ$7,UsefulSeries!$O251,0)))+TRANSPOSE(MMULT(OFFSET('Useful matrices &amp; checks'!$AC$6,UsefulSeries!$O251,0):OFFSET('Useful matrices &amp; checks'!$AD$7,UsefulSeries!$O251,0),TRANSPOSE(L259:M259)))</f>
        <v>6.0534396731633613E-4</v>
      </c>
      <c r="M260" s="29">
        <f ca="1"/>
        <v>8.4246608145968366E-4</v>
      </c>
      <c r="N260" s="39">
        <f t="array" aca="1" ref="N260:O260" ca="1">TRANSPOSE(MMULT(OFFSET('Useful matrices &amp; checks'!$AC$6,UsefulSeries!$O251,0):OFFSET('Useful matrices &amp; checks'!$AD$7,UsefulSeries!$O251,0),TRANSPOSE(N259:O259)))</f>
        <v>2.5683654170256927E-10</v>
      </c>
      <c r="O260" s="39">
        <f ca="1"/>
        <v>-1.6085246260760121E-12</v>
      </c>
      <c r="P260" s="39">
        <f t="shared" ca="1" si="11"/>
        <v>-7.581480574758709E-4</v>
      </c>
      <c r="Q260" s="39">
        <f t="shared" ca="1" si="12"/>
        <v>-8.6725339860874964E-5</v>
      </c>
      <c r="R260" s="29"/>
      <c r="S260" s="29">
        <f>'Flow probs &amp; rates'!E253-'Flow probs &amp; rates'!E252</f>
        <v>-7.6617908572040871E-4</v>
      </c>
      <c r="T260" s="29">
        <f>'Flow probs &amp; rates'!F253-'Flow probs &amp; rates'!F252</f>
        <v>2.3196767098477497E-3</v>
      </c>
      <c r="U260" s="29">
        <f>'Flow probs &amp; rates'!H253-'Flow probs &amp; rates'!H252</f>
        <v>-1.0141710795336656E-3</v>
      </c>
      <c r="V260" s="29"/>
      <c r="W260" s="29">
        <f ca="1">(1-'Flow probs &amp; rates'!$H252)*'Output - Variance decomp.'!C260/('Flow probs &amp; rates'!$E252+'Flow probs &amp; rates'!$F252)-'Flow probs &amp; rates'!$H252*'Output - Variance decomp.'!B260/('Flow probs &amp; rates'!$E252+'Flow probs &amp; rates'!$F252)</f>
        <v>9.7595404008109926E-4</v>
      </c>
      <c r="X260" s="29">
        <f ca="1">(1-'Flow probs &amp; rates'!$H252)*'Output - Variance decomp.'!E260/('Flow probs &amp; rates'!$E252+'Flow probs &amp; rates'!$F252)-'Flow probs &amp; rates'!$H252*'Output - Variance decomp.'!D260/('Flow probs &amp; rates'!$E252+'Flow probs &amp; rates'!$F252)</f>
        <v>-1.4618804011850872E-5</v>
      </c>
      <c r="Y260" s="29">
        <f ca="1">(1-'Flow probs &amp; rates'!$H252)*'Output - Variance decomp.'!G260/('Flow probs &amp; rates'!$E252+'Flow probs &amp; rates'!$F252)-'Flow probs &amp; rates'!$H252*'Output - Variance decomp.'!F260/('Flow probs &amp; rates'!$E252+'Flow probs &amp; rates'!$F252)</f>
        <v>9.0352801707995986E-4</v>
      </c>
      <c r="Z260" s="29">
        <f ca="1">(1-'Flow probs &amp; rates'!$H252)*'Output - Variance decomp.'!I260/('Flow probs &amp; rates'!$E252+'Flow probs &amp; rates'!$F252)-'Flow probs &amp; rates'!$H252*'Output - Variance decomp.'!H260/('Flow probs &amp; rates'!$E252+'Flow probs &amp; rates'!$F252)</f>
        <v>4.3992892163602349E-4</v>
      </c>
      <c r="AA260" s="29">
        <f ca="1">(1-'Flow probs &amp; rates'!$H252)*'Output - Variance decomp.'!K260/('Flow probs &amp; rates'!$E252+'Flow probs &amp; rates'!$F252)-'Flow probs &amp; rates'!$H252*'Output - Variance decomp.'!J260/('Flow probs &amp; rates'!$E252+'Flow probs &amp; rates'!$F252)</f>
        <v>-1.7221038815160697E-5</v>
      </c>
      <c r="AB260" s="29">
        <f ca="1">(1-'Flow probs &amp; rates'!$H252)*'Output - Variance decomp.'!M260/('Flow probs &amp; rates'!$E252+'Flow probs &amp; rates'!$F252)-'Flow probs &amp; rates'!$H252*'Output - Variance decomp.'!L260/('Flow probs &amp; rates'!$E252+'Flow probs &amp; rates'!$F252)</f>
        <v>1.0939067556022348E-3</v>
      </c>
      <c r="AC260" s="29">
        <f ca="1">(1-'Flow probs &amp; rates'!$H252)*'Output - Variance decomp.'!O260/('Flow probs &amp; rates'!$E252+'Flow probs &amp; rates'!$F252)-'Flow probs &amp; rates'!$H252*'Output - Variance decomp.'!N260/('Flow probs &amp; rates'!$E252+'Flow probs &amp; rates'!$F252)</f>
        <v>-4.0237591334756718E-11</v>
      </c>
      <c r="AD260" s="29">
        <f t="shared" ca="1" si="10"/>
        <v>-4.39564893086838E-3</v>
      </c>
    </row>
    <row r="261" spans="1:30" x14ac:dyDescent="0.35">
      <c r="A261" s="2" t="s">
        <v>309</v>
      </c>
      <c r="B261" s="29">
        <f t="array" aca="1" ref="B261:C261" ca="1">TRANSPOSE(MMULT(OFFSET('Useful matrices &amp; checks'!$Y$6,UsefulSeries!$O252,0):OFFSET('Useful matrices &amp; checks'!$Z$7,UsefulSeries!$O252,0),OFFSET('SS Taylor expansion'!$AE$6,UsefulSeries!$O252,0):OFFSET('SS Taylor expansion'!$AE$7,UsefulSeries!$O252,0)))+TRANSPOSE(MMULT(OFFSET('Useful matrices &amp; checks'!$AC$6,UsefulSeries!$O252,0):OFFSET('Useful matrices &amp; checks'!$AD$7,UsefulSeries!$O252,0),TRANSPOSE(B260:C260)))</f>
        <v>1.0429233979966177E-3</v>
      </c>
      <c r="C261" s="29">
        <f ca="1"/>
        <v>-1.2324758092401608E-3</v>
      </c>
      <c r="D261" s="29">
        <f t="array" aca="1" ref="D261:E261" ca="1">TRANSPOSE(MMULT(OFFSET('Useful matrices &amp; checks'!$Y$6,UsefulSeries!$O252,0):OFFSET('Useful matrices &amp; checks'!$Z$7,UsefulSeries!$O252,0),OFFSET('SS Taylor expansion'!$AF$6,UsefulSeries!$O252,0):OFFSET('SS Taylor expansion'!$AF$7,UsefulSeries!$O252,0)))+TRANSPOSE(MMULT(OFFSET('Useful matrices &amp; checks'!$AC$6,UsefulSeries!$O252,0):OFFSET('Useful matrices &amp; checks'!$AD$7,UsefulSeries!$O252,0),TRANSPOSE(D260:E260)))</f>
        <v>1.2655932585689425E-5</v>
      </c>
      <c r="E261" s="29">
        <f ca="1"/>
        <v>3.4883264856595251E-5</v>
      </c>
      <c r="F261" s="29">
        <f t="array" aca="1" ref="F261:G261" ca="1">TRANSPOSE(MMULT(OFFSET('Useful matrices &amp; checks'!$Y$6,UsefulSeries!$O252,0):OFFSET('Useful matrices &amp; checks'!$Z$7,UsefulSeries!$O252,0),OFFSET('SS Taylor expansion'!$AG$6,UsefulSeries!$O252,0):OFFSET('SS Taylor expansion'!$AG$7,UsefulSeries!$O252,0)))+TRANSPOSE(MMULT(OFFSET('Useful matrices &amp; checks'!$AC$6,UsefulSeries!$O252,0):OFFSET('Useful matrices &amp; checks'!$AD$7,UsefulSeries!$O252,0),TRANSPOSE(F260:G260)))</f>
        <v>-5.6606974443187681E-4</v>
      </c>
      <c r="G261" s="29">
        <f ca="1"/>
        <v>-2.5534575759262538E-4</v>
      </c>
      <c r="H261" s="29">
        <f t="array" aca="1" ref="H261:I261" ca="1">TRANSPOSE(MMULT(OFFSET('Useful matrices &amp; checks'!$Y$6,UsefulSeries!$O252,0):OFFSET('Useful matrices &amp; checks'!$Z$7,UsefulSeries!$O252,0),OFFSET('SS Taylor expansion'!$AH$6,UsefulSeries!$O252,0):OFFSET('SS Taylor expansion'!$AH$7,UsefulSeries!$O252,0)))+TRANSPOSE(MMULT(OFFSET('Useful matrices &amp; checks'!$AC$6,UsefulSeries!$O252,0):OFFSET('Useful matrices &amp; checks'!$AD$7,UsefulSeries!$O252,0),TRANSPOSE(H260:I260)))</f>
        <v>2.9873177452260496E-4</v>
      </c>
      <c r="I261" s="29">
        <f ca="1"/>
        <v>-1.2483300322407857E-3</v>
      </c>
      <c r="J261" s="29">
        <f t="array" aca="1" ref="J261:K261" ca="1">TRANSPOSE(MMULT(OFFSET('Useful matrices &amp; checks'!$Y$6,UsefulSeries!$O252,0):OFFSET('Useful matrices &amp; checks'!$Z$7,UsefulSeries!$O252,0),OFFSET('SS Taylor expansion'!$AI$6,UsefulSeries!$O252,0):OFFSET('SS Taylor expansion'!$AI$7,UsefulSeries!$O252,0)))+TRANSPOSE(MMULT(OFFSET('Useful matrices &amp; checks'!$AC$6,UsefulSeries!$O252,0):OFFSET('Useful matrices &amp; checks'!$AD$7,UsefulSeries!$O252,0),TRANSPOSE(J260:K260)))</f>
        <v>2.2093853504340184E-4</v>
      </c>
      <c r="K261" s="29">
        <f ca="1"/>
        <v>2.7455237548690873E-5</v>
      </c>
      <c r="L261" s="29">
        <f t="array" aca="1" ref="L261:M261" ca="1">TRANSPOSE(MMULT(OFFSET('Useful matrices &amp; checks'!$Y$6,UsefulSeries!$O252,0):OFFSET('Useful matrices &amp; checks'!$Z$7,UsefulSeries!$O252,0),OFFSET('SS Taylor expansion'!$AJ$6,UsefulSeries!$O252,0):OFFSET('SS Taylor expansion'!$AJ$7,UsefulSeries!$O252,0)))+TRANSPOSE(MMULT(OFFSET('Useful matrices &amp; checks'!$AC$6,UsefulSeries!$O252,0):OFFSET('Useful matrices &amp; checks'!$AD$7,UsefulSeries!$O252,0),TRANSPOSE(L260:M260)))</f>
        <v>5.842180045757461E-4</v>
      </c>
      <c r="M261" s="29">
        <f ca="1"/>
        <v>-8.3381778022780146E-4</v>
      </c>
      <c r="N261" s="39">
        <f t="array" aca="1" ref="N261:O261" ca="1">TRANSPOSE(MMULT(OFFSET('Useful matrices &amp; checks'!$AC$6,UsefulSeries!$O252,0):OFFSET('Useful matrices &amp; checks'!$AD$7,UsefulSeries!$O252,0),TRANSPOSE(N260:O260)))</f>
        <v>2.3135529649718382E-10</v>
      </c>
      <c r="O261" s="39">
        <f ca="1"/>
        <v>-1.3522342545354703E-11</v>
      </c>
      <c r="P261" s="39">
        <f t="shared" ca="1" si="11"/>
        <v>-9.41838379382983E-4</v>
      </c>
      <c r="Q261" s="39">
        <f t="shared" ca="1" si="12"/>
        <v>3.9324479013182076E-4</v>
      </c>
      <c r="R261" s="29"/>
      <c r="S261" s="29">
        <f>'Flow probs &amp; rates'!E254-'Flow probs &amp; rates'!E253</f>
        <v>6.5155975226449669E-4</v>
      </c>
      <c r="T261" s="29">
        <f>'Flow probs &amp; rates'!F254-'Flow probs &amp; rates'!F253</f>
        <v>-3.1143861002866091E-3</v>
      </c>
      <c r="U261" s="29">
        <f>'Flow probs &amp; rates'!H254-'Flow probs &amp; rates'!H253</f>
        <v>-2.5539949200736045E-3</v>
      </c>
      <c r="V261" s="29"/>
      <c r="W261" s="29">
        <f ca="1">(1-'Flow probs &amp; rates'!$H253)*'Output - Variance decomp.'!C261/('Flow probs &amp; rates'!$E253+'Flow probs &amp; rates'!$F253)-'Flow probs &amp; rates'!$H253*'Output - Variance decomp.'!B261/('Flow probs &amp; rates'!$E253+'Flow probs &amp; rates'!$F253)</f>
        <v>-1.8812444315301758E-3</v>
      </c>
      <c r="X261" s="29">
        <f ca="1">(1-'Flow probs &amp; rates'!$H253)*'Output - Variance decomp.'!E261/('Flow probs &amp; rates'!$E253+'Flow probs &amp; rates'!$F253)-'Flow probs &amp; rates'!$H253*'Output - Variance decomp.'!D261/('Flow probs &amp; rates'!$E253+'Flow probs &amp; rates'!$F253)</f>
        <v>4.7090632607678404E-5</v>
      </c>
      <c r="Y261" s="29">
        <f ca="1">(1-'Flow probs &amp; rates'!$H253)*'Output - Variance decomp.'!G261/('Flow probs &amp; rates'!$E253+'Flow probs &amp; rates'!$F253)-'Flow probs &amp; rates'!$H253*'Output - Variance decomp.'!F261/('Flow probs &amp; rates'!$E253+'Flow probs &amp; rates'!$F253)</f>
        <v>-2.7561066146877025E-4</v>
      </c>
      <c r="Z261" s="29">
        <f ca="1">(1-'Flow probs &amp; rates'!$H253)*'Output - Variance decomp.'!I261/('Flow probs &amp; rates'!$E253+'Flow probs &amp; rates'!$F253)-'Flow probs &amp; rates'!$H253*'Output - Variance decomp.'!H261/('Flow probs &amp; rates'!$E253+'Flow probs &amp; rates'!$F253)</f>
        <v>-1.7948773878059109E-3</v>
      </c>
      <c r="AA261" s="29">
        <f ca="1">(1-'Flow probs &amp; rates'!$H253)*'Output - Variance decomp.'!K261/('Flow probs &amp; rates'!$E253+'Flow probs &amp; rates'!$F253)-'Flow probs &amp; rates'!$H253*'Output - Variance decomp.'!J261/('Flow probs &amp; rates'!$E253+'Flow probs &amp; rates'!$F253)</f>
        <v>6.2726626107150794E-6</v>
      </c>
      <c r="AB261" s="29">
        <f ca="1">(1-'Flow probs &amp; rates'!$H253)*'Output - Variance decomp.'!M261/('Flow probs &amp; rates'!$E253+'Flow probs &amp; rates'!$F253)-'Flow probs &amp; rates'!$H253*'Output - Variance decomp.'!L261/('Flow probs &amp; rates'!$E253+'Flow probs &amp; rates'!$F253)</f>
        <v>-1.2550233996861998E-3</v>
      </c>
      <c r="AC261" s="29">
        <f ca="1">(1-'Flow probs &amp; rates'!$H253)*'Output - Variance decomp.'!O261/('Flow probs &amp; rates'!$E253+'Flow probs &amp; rates'!$F253)-'Flow probs &amp; rates'!$H253*'Output - Variance decomp.'!N261/('Flow probs &amp; rates'!$E253+'Flow probs &amp; rates'!$F253)</f>
        <v>-5.273495118858917E-11</v>
      </c>
      <c r="AD261" s="29">
        <f t="shared" ca="1" si="10"/>
        <v>2.5993977179340098E-3</v>
      </c>
    </row>
    <row r="262" spans="1:30" x14ac:dyDescent="0.35">
      <c r="A262" s="2" t="s">
        <v>310</v>
      </c>
      <c r="B262" s="29">
        <f t="array" aca="1" ref="B262:C262" ca="1">TRANSPOSE(MMULT(OFFSET('Useful matrices &amp; checks'!$Y$6,UsefulSeries!$O253,0):OFFSET('Useful matrices &amp; checks'!$Z$7,UsefulSeries!$O253,0),OFFSET('SS Taylor expansion'!$AE$6,UsefulSeries!$O253,0):OFFSET('SS Taylor expansion'!$AE$7,UsefulSeries!$O253,0)))+TRANSPOSE(MMULT(OFFSET('Useful matrices &amp; checks'!$AC$6,UsefulSeries!$O253,0):OFFSET('Useful matrices &amp; checks'!$AD$7,UsefulSeries!$O253,0),TRANSPOSE(B261:C261)))</f>
        <v>8.4711867191725968E-4</v>
      </c>
      <c r="C262" s="29">
        <f ca="1"/>
        <v>-8.5367810051076645E-4</v>
      </c>
      <c r="D262" s="29">
        <f t="array" aca="1" ref="D262:E262" ca="1">TRANSPOSE(MMULT(OFFSET('Useful matrices &amp; checks'!$Y$6,UsefulSeries!$O253,0):OFFSET('Useful matrices &amp; checks'!$Z$7,UsefulSeries!$O253,0),OFFSET('SS Taylor expansion'!$AF$6,UsefulSeries!$O253,0):OFFSET('SS Taylor expansion'!$AF$7,UsefulSeries!$O253,0)))+TRANSPOSE(MMULT(OFFSET('Useful matrices &amp; checks'!$AC$6,UsefulSeries!$O253,0):OFFSET('Useful matrices &amp; checks'!$AD$7,UsefulSeries!$O253,0),TRANSPOSE(D261:E261)))</f>
        <v>2.9524762639303813E-4</v>
      </c>
      <c r="E262" s="29">
        <f ca="1"/>
        <v>2.9108559160433267E-5</v>
      </c>
      <c r="F262" s="29">
        <f t="array" aca="1" ref="F262:G262" ca="1">TRANSPOSE(MMULT(OFFSET('Useful matrices &amp; checks'!$Y$6,UsefulSeries!$O253,0):OFFSET('Useful matrices &amp; checks'!$Z$7,UsefulSeries!$O253,0),OFFSET('SS Taylor expansion'!$AG$6,UsefulSeries!$O253,0):OFFSET('SS Taylor expansion'!$AG$7,UsefulSeries!$O253,0)))+TRANSPOSE(MMULT(OFFSET('Useful matrices &amp; checks'!$AC$6,UsefulSeries!$O253,0):OFFSET('Useful matrices &amp; checks'!$AD$7,UsefulSeries!$O253,0),TRANSPOSE(F261:G261)))</f>
        <v>-7.7044978892196561E-4</v>
      </c>
      <c r="G262" s="29">
        <f ca="1"/>
        <v>4.9842267212136398E-6</v>
      </c>
      <c r="H262" s="29">
        <f t="array" aca="1" ref="H262:I262" ca="1">TRANSPOSE(MMULT(OFFSET('Useful matrices &amp; checks'!$Y$6,UsefulSeries!$O253,0):OFFSET('Useful matrices &amp; checks'!$Z$7,UsefulSeries!$O253,0),OFFSET('SS Taylor expansion'!$AH$6,UsefulSeries!$O253,0):OFFSET('SS Taylor expansion'!$AH$7,UsefulSeries!$O253,0)))+TRANSPOSE(MMULT(OFFSET('Useful matrices &amp; checks'!$AC$6,UsefulSeries!$O253,0):OFFSET('Useful matrices &amp; checks'!$AD$7,UsefulSeries!$O253,0),TRANSPOSE(H261:I261)))</f>
        <v>1.461022499646892E-4</v>
      </c>
      <c r="I262" s="29">
        <f ca="1"/>
        <v>-5.4989560020512812E-4</v>
      </c>
      <c r="J262" s="29">
        <f t="array" aca="1" ref="J262:K262" ca="1">TRANSPOSE(MMULT(OFFSET('Useful matrices &amp; checks'!$Y$6,UsefulSeries!$O253,0):OFFSET('Useful matrices &amp; checks'!$Z$7,UsefulSeries!$O253,0),OFFSET('SS Taylor expansion'!$AI$6,UsefulSeries!$O253,0):OFFSET('SS Taylor expansion'!$AI$7,UsefulSeries!$O253,0)))+TRANSPOSE(MMULT(OFFSET('Useful matrices &amp; checks'!$AC$6,UsefulSeries!$O253,0):OFFSET('Useful matrices &amp; checks'!$AD$7,UsefulSeries!$O253,0),TRANSPOSE(J261:K261)))</f>
        <v>8.9066781483623721E-5</v>
      </c>
      <c r="K262" s="29">
        <f ca="1"/>
        <v>1.953651571827845E-5</v>
      </c>
      <c r="L262" s="29">
        <f t="array" aca="1" ref="L262:M262" ca="1">TRANSPOSE(MMULT(OFFSET('Useful matrices &amp; checks'!$Y$6,UsefulSeries!$O253,0):OFFSET('Useful matrices &amp; checks'!$Z$7,UsefulSeries!$O253,0),OFFSET('SS Taylor expansion'!$AJ$6,UsefulSeries!$O253,0):OFFSET('SS Taylor expansion'!$AJ$7,UsefulSeries!$O253,0)))+TRANSPOSE(MMULT(OFFSET('Useful matrices &amp; checks'!$AC$6,UsefulSeries!$O253,0):OFFSET('Useful matrices &amp; checks'!$AD$7,UsefulSeries!$O253,0),TRANSPOSE(L261:M261)))</f>
        <v>4.6612688100379203E-4</v>
      </c>
      <c r="M262" s="29">
        <f ca="1"/>
        <v>-2.7289014409510572E-4</v>
      </c>
      <c r="N262" s="39">
        <f t="array" aca="1" ref="N262:O262" ca="1">TRANSPOSE(MMULT(OFFSET('Useful matrices &amp; checks'!$AC$6,UsefulSeries!$O253,0):OFFSET('Useful matrices &amp; checks'!$AD$7,UsefulSeries!$O253,0),TRANSPOSE(N261:O261)))</f>
        <v>2.1546747873305866E-10</v>
      </c>
      <c r="O262" s="39">
        <f ca="1"/>
        <v>-6.201149472119601E-12</v>
      </c>
      <c r="P262" s="39">
        <f t="shared" ca="1" si="11"/>
        <v>-8.3493746860080205E-4</v>
      </c>
      <c r="Q262" s="39">
        <f t="shared" ca="1" si="12"/>
        <v>2.6597145944081232E-4</v>
      </c>
      <c r="R262" s="29"/>
      <c r="S262" s="29">
        <f>'Flow probs &amp; rates'!E255-'Flow probs &amp; rates'!E254</f>
        <v>2.3827516870711385E-4</v>
      </c>
      <c r="T262" s="29">
        <f>'Flow probs &amp; rates'!F255-'Flow probs &amp; rates'!F254</f>
        <v>-1.3568630899714121E-3</v>
      </c>
      <c r="U262" s="29">
        <f>'Flow probs &amp; rates'!H255-'Flow probs &amp; rates'!H254</f>
        <v>-1.2742623155758553E-3</v>
      </c>
      <c r="V262" s="29"/>
      <c r="W262" s="29">
        <f ca="1">(1-'Flow probs &amp; rates'!$H254)*'Output - Variance decomp.'!C262/('Flow probs &amp; rates'!$E254+'Flow probs &amp; rates'!$F254)-'Flow probs &amp; rates'!$H254*'Output - Variance decomp.'!B262/('Flow probs &amp; rates'!$E254+'Flow probs &amp; rates'!$F254)</f>
        <v>-1.3263389860543172E-3</v>
      </c>
      <c r="X262" s="29">
        <f ca="1">(1-'Flow probs &amp; rates'!$H254)*'Output - Variance decomp.'!E262/('Flow probs &amp; rates'!$E254+'Flow probs &amp; rates'!$F254)-'Flow probs &amp; rates'!$H254*'Output - Variance decomp.'!D262/('Flow probs &amp; rates'!$E254+'Flow probs &amp; rates'!$F254)</f>
        <v>-9.733693752411336E-7</v>
      </c>
      <c r="Y262" s="29">
        <f ca="1">(1-'Flow probs &amp; rates'!$H254)*'Output - Variance decomp.'!G262/('Flow probs &amp; rates'!$E254+'Flow probs &amp; rates'!$F254)-'Flow probs &amp; rates'!$H254*'Output - Variance decomp.'!F262/('Flow probs &amp; rates'!$E254+'Flow probs &amp; rates'!$F254)</f>
        <v>1.1685119432858828E-4</v>
      </c>
      <c r="Z262" s="29">
        <f ca="1">(1-'Flow probs &amp; rates'!$H254)*'Output - Variance decomp.'!I262/('Flow probs &amp; rates'!$E254+'Flow probs &amp; rates'!$F254)-'Flow probs &amp; rates'!$H254*'Output - Variance decomp.'!H262/('Flow probs &amp; rates'!$E254+'Flow probs &amp; rates'!$F254)</f>
        <v>-7.974090024405803E-4</v>
      </c>
      <c r="AA262" s="29">
        <f ca="1">(1-'Flow probs &amp; rates'!$H254)*'Output - Variance decomp.'!K262/('Flow probs &amp; rates'!$E254+'Flow probs &amp; rates'!$F254)-'Flow probs &amp; rates'!$H254*'Output - Variance decomp.'!J262/('Flow probs &amp; rates'!$E254+'Flow probs &amp; rates'!$F254)</f>
        <v>1.489557086578295E-5</v>
      </c>
      <c r="AB262" s="29">
        <f ca="1">(1-'Flow probs &amp; rates'!$H254)*'Output - Variance decomp.'!M262/('Flow probs &amp; rates'!$E254+'Flow probs &amp; rates'!$F254)-'Flow probs &amp; rates'!$H254*'Output - Variance decomp.'!L262/('Flow probs &amp; rates'!$E254+'Flow probs &amp; rates'!$F254)</f>
        <v>-4.5182371204000249E-4</v>
      </c>
      <c r="AC262" s="29">
        <f ca="1">(1-'Flow probs &amp; rates'!$H254)*'Output - Variance decomp.'!O262/('Flow probs &amp; rates'!$E254+'Flow probs &amp; rates'!$F254)-'Flow probs &amp; rates'!$H254*'Output - Variance decomp.'!N262/('Flow probs &amp; rates'!$E254+'Flow probs &amp; rates'!$F254)</f>
        <v>-3.9468112449457093E-11</v>
      </c>
      <c r="AD262" s="29">
        <f t="shared" ca="1" si="10"/>
        <v>1.1705360286080268E-3</v>
      </c>
    </row>
    <row r="263" spans="1:30" x14ac:dyDescent="0.35">
      <c r="A263" s="2" t="s">
        <v>311</v>
      </c>
      <c r="B263" s="29">
        <f t="array" aca="1" ref="B263:C263" ca="1">TRANSPOSE(MMULT(OFFSET('Useful matrices &amp; checks'!$Y$6,UsefulSeries!$O254,0):OFFSET('Useful matrices &amp; checks'!$Z$7,UsefulSeries!$O254,0),OFFSET('SS Taylor expansion'!$AE$6,UsefulSeries!$O254,0):OFFSET('SS Taylor expansion'!$AE$7,UsefulSeries!$O254,0)))+TRANSPOSE(MMULT(OFFSET('Useful matrices &amp; checks'!$AC$6,UsefulSeries!$O254,0):OFFSET('Useful matrices &amp; checks'!$AD$7,UsefulSeries!$O254,0),TRANSPOSE(B262:C262)))</f>
        <v>6.7444874835363743E-4</v>
      </c>
      <c r="C263" s="29">
        <f ca="1"/>
        <v>-5.7870463840081147E-4</v>
      </c>
      <c r="D263" s="29">
        <f t="array" aca="1" ref="D263:E263" ca="1">TRANSPOSE(MMULT(OFFSET('Useful matrices &amp; checks'!$Y$6,UsefulSeries!$O254,0):OFFSET('Useful matrices &amp; checks'!$Z$7,UsefulSeries!$O254,0),OFFSET('SS Taylor expansion'!$AF$6,UsefulSeries!$O254,0):OFFSET('SS Taylor expansion'!$AF$7,UsefulSeries!$O254,0)))+TRANSPOSE(MMULT(OFFSET('Useful matrices &amp; checks'!$AC$6,UsefulSeries!$O254,0):OFFSET('Useful matrices &amp; checks'!$AD$7,UsefulSeries!$O254,0),TRANSPOSE(D262:E262)))</f>
        <v>5.1222697502124501E-4</v>
      </c>
      <c r="E263" s="29">
        <f ca="1"/>
        <v>1.8491479758341865E-5</v>
      </c>
      <c r="F263" s="29">
        <f t="array" aca="1" ref="F263:G263" ca="1">TRANSPOSE(MMULT(OFFSET('Useful matrices &amp; checks'!$Y$6,UsefulSeries!$O254,0):OFFSET('Useful matrices &amp; checks'!$Z$7,UsefulSeries!$O254,0),OFFSET('SS Taylor expansion'!$AG$6,UsefulSeries!$O254,0):OFFSET('SS Taylor expansion'!$AG$7,UsefulSeries!$O254,0)))+TRANSPOSE(MMULT(OFFSET('Useful matrices &amp; checks'!$AC$6,UsefulSeries!$O254,0):OFFSET('Useful matrices &amp; checks'!$AD$7,UsefulSeries!$O254,0),TRANSPOSE(F262:G262)))</f>
        <v>-6.5348697372553423E-4</v>
      </c>
      <c r="G263" s="29">
        <f ca="1"/>
        <v>-6.131479712700064E-5</v>
      </c>
      <c r="H263" s="29">
        <f t="array" aca="1" ref="H263:I263" ca="1">TRANSPOSE(MMULT(OFFSET('Useful matrices &amp; checks'!$Y$6,UsefulSeries!$O254,0):OFFSET('Useful matrices &amp; checks'!$Z$7,UsefulSeries!$O254,0),OFFSET('SS Taylor expansion'!$AH$6,UsefulSeries!$O254,0):OFFSET('SS Taylor expansion'!$AH$7,UsefulSeries!$O254,0)))+TRANSPOSE(MMULT(OFFSET('Useful matrices &amp; checks'!$AC$6,UsefulSeries!$O254,0):OFFSET('Useful matrices &amp; checks'!$AD$7,UsefulSeries!$O254,0),TRANSPOSE(H262:I262)))</f>
        <v>7.8375679024593329E-5</v>
      </c>
      <c r="I263" s="29">
        <f ca="1"/>
        <v>-3.090233709547223E-4</v>
      </c>
      <c r="J263" s="29">
        <f t="array" aca="1" ref="J263:K263" ca="1">TRANSPOSE(MMULT(OFFSET('Useful matrices &amp; checks'!$Y$6,UsefulSeries!$O254,0):OFFSET('Useful matrices &amp; checks'!$Z$7,UsefulSeries!$O254,0),OFFSET('SS Taylor expansion'!$AI$6,UsefulSeries!$O254,0):OFFSET('SS Taylor expansion'!$AI$7,UsefulSeries!$O254,0)))+TRANSPOSE(MMULT(OFFSET('Useful matrices &amp; checks'!$AC$6,UsefulSeries!$O254,0):OFFSET('Useful matrices &amp; checks'!$AD$7,UsefulSeries!$O254,0),TRANSPOSE(J262:K262)))</f>
        <v>-2.6172392114051548E-5</v>
      </c>
      <c r="K263" s="29">
        <f ca="1"/>
        <v>1.3341170269186645E-5</v>
      </c>
      <c r="L263" s="29">
        <f t="array" aca="1" ref="L263:M263" ca="1">TRANSPOSE(MMULT(OFFSET('Useful matrices &amp; checks'!$Y$6,UsefulSeries!$O254,0):OFFSET('Useful matrices &amp; checks'!$Z$7,UsefulSeries!$O254,0),OFFSET('SS Taylor expansion'!$AJ$6,UsefulSeries!$O254,0):OFFSET('SS Taylor expansion'!$AJ$7,UsefulSeries!$O254,0)))+TRANSPOSE(MMULT(OFFSET('Useful matrices &amp; checks'!$AC$6,UsefulSeries!$O254,0):OFFSET('Useful matrices &amp; checks'!$AD$7,UsefulSeries!$O254,0),TRANSPOSE(L262:M262)))</f>
        <v>4.1370444063257652E-4</v>
      </c>
      <c r="M263" s="29">
        <f ca="1"/>
        <v>-1.1642984838694191E-4</v>
      </c>
      <c r="N263" s="39">
        <f t="array" aca="1" ref="N263:O263" ca="1">TRANSPOSE(MMULT(OFFSET('Useful matrices &amp; checks'!$AC$6,UsefulSeries!$O254,0):OFFSET('Useful matrices &amp; checks'!$AD$7,UsefulSeries!$O254,0),TRANSPOSE(N262:O262)))</f>
        <v>2.0295365425558142E-10</v>
      </c>
      <c r="O263" s="39">
        <f ca="1"/>
        <v>-5.5049812950826667E-12</v>
      </c>
      <c r="P263" s="39">
        <f t="shared" ca="1" si="11"/>
        <v>-7.5523626069110982E-4</v>
      </c>
      <c r="Q263" s="39">
        <f t="shared" ca="1" si="12"/>
        <v>1.8947539669434755E-4</v>
      </c>
      <c r="R263" s="29"/>
      <c r="S263" s="29">
        <f>'Flow probs &amp; rates'!E256-'Flow probs &amp; rates'!E255</f>
        <v>2.4386041945501091E-4</v>
      </c>
      <c r="T263" s="29">
        <f>'Flow probs &amp; rates'!F256-'Flow probs &amp; rates'!F255</f>
        <v>-8.4416461365258155E-4</v>
      </c>
      <c r="U263" s="29">
        <f>'Flow probs &amp; rates'!H256-'Flow probs &amp; rates'!H255</f>
        <v>-1.7671318283467297E-4</v>
      </c>
      <c r="V263" s="29"/>
      <c r="W263" s="29">
        <f ca="1">(1-'Flow probs &amp; rates'!$H255)*'Output - Variance decomp.'!C263/('Flow probs &amp; rates'!$E255+'Flow probs &amp; rates'!$F255)-'Flow probs &amp; rates'!$H255*'Output - Variance decomp.'!B263/('Flow probs &amp; rates'!$E255+'Flow probs &amp; rates'!$F255)</f>
        <v>-9.1480085631424012E-4</v>
      </c>
      <c r="X263" s="29">
        <f ca="1">(1-'Flow probs &amp; rates'!$H255)*'Output - Variance decomp.'!E263/('Flow probs &amp; rates'!$E255+'Flow probs &amp; rates'!$F255)-'Flow probs &amp; rates'!$H255*'Output - Variance decomp.'!D263/('Flow probs &amp; rates'!$E255+'Flow probs &amp; rates'!$F255)</f>
        <v>-4.5921738172963574E-5</v>
      </c>
      <c r="Y263" s="29">
        <f ca="1">(1-'Flow probs &amp; rates'!$H255)*'Output - Variance decomp.'!G263/('Flow probs &amp; rates'!$E255+'Flow probs &amp; rates'!$F255)-'Flow probs &amp; rates'!$H255*'Output - Variance decomp.'!F263/('Flow probs &amp; rates'!$E255+'Flow probs &amp; rates'!$F255)</f>
        <v>5.1430741157085127E-6</v>
      </c>
      <c r="Z263" s="29">
        <f ca="1">(1-'Flow probs &amp; rates'!$H255)*'Output - Variance decomp.'!I263/('Flow probs &amp; rates'!$E255+'Flow probs &amp; rates'!$F255)-'Flow probs &amp; rates'!$H255*'Output - Variance decomp.'!H263/('Flow probs &amp; rates'!$E255+'Flow probs &amp; rates'!$F255)</f>
        <v>-4.4882385102861552E-4</v>
      </c>
      <c r="AA263" s="29">
        <f ca="1">(1-'Flow probs &amp; rates'!$H255)*'Output - Variance decomp.'!K263/('Flow probs &amp; rates'!$E255+'Flow probs &amp; rates'!$F255)-'Flow probs &amp; rates'!$H255*'Output - Variance decomp.'!J263/('Flow probs &amp; rates'!$E255+'Flow probs &amp; rates'!$F255)</f>
        <v>2.2585156722058882E-5</v>
      </c>
      <c r="AB263" s="29">
        <f ca="1">(1-'Flow probs &amp; rates'!$H255)*'Output - Variance decomp.'!M263/('Flow probs &amp; rates'!$E255+'Flow probs &amp; rates'!$F255)-'Flow probs &amp; rates'!$H255*'Output - Variance decomp.'!L263/('Flow probs &amp; rates'!$E255+'Flow probs &amp; rates'!$F255)</f>
        <v>-2.2319152124614244E-4</v>
      </c>
      <c r="AC263" s="29">
        <f ca="1">(1-'Flow probs &amp; rates'!$H255)*'Output - Variance decomp.'!O263/('Flow probs &amp; rates'!$E255+'Flow probs &amp; rates'!$F255)-'Flow probs &amp; rates'!$H255*'Output - Variance decomp.'!N263/('Flow probs &amp; rates'!$E255+'Flow probs &amp; rates'!$F255)</f>
        <v>-3.6373435205296753E-11</v>
      </c>
      <c r="AD263" s="29">
        <f t="shared" ca="1" si="10"/>
        <v>1.4282965894629567E-3</v>
      </c>
    </row>
    <row r="264" spans="1:30" x14ac:dyDescent="0.35">
      <c r="A264" s="2" t="s">
        <v>312</v>
      </c>
      <c r="B264" s="29">
        <f t="array" aca="1" ref="B264:C264" ca="1">TRANSPOSE(MMULT(OFFSET('Useful matrices &amp; checks'!$Y$6,UsefulSeries!$O255,0):OFFSET('Useful matrices &amp; checks'!$Z$7,UsefulSeries!$O255,0),OFFSET('SS Taylor expansion'!$AE$6,UsefulSeries!$O255,0):OFFSET('SS Taylor expansion'!$AE$7,UsefulSeries!$O255,0)))+TRANSPOSE(MMULT(OFFSET('Useful matrices &amp; checks'!$AC$6,UsefulSeries!$O255,0):OFFSET('Useful matrices &amp; checks'!$AD$7,UsefulSeries!$O255,0),TRANSPOSE(B263:C263)))</f>
        <v>4.3467716149254195E-4</v>
      </c>
      <c r="C264" s="29">
        <f ca="1"/>
        <v>-2.7653987385590974E-4</v>
      </c>
      <c r="D264" s="29">
        <f t="array" aca="1" ref="D264:E264" ca="1">TRANSPOSE(MMULT(OFFSET('Useful matrices &amp; checks'!$Y$6,UsefulSeries!$O255,0):OFFSET('Useful matrices &amp; checks'!$Z$7,UsefulSeries!$O255,0),OFFSET('SS Taylor expansion'!$AF$6,UsefulSeries!$O255,0):OFFSET('SS Taylor expansion'!$AF$7,UsefulSeries!$O255,0)))+TRANSPOSE(MMULT(OFFSET('Useful matrices &amp; checks'!$AC$6,UsefulSeries!$O255,0):OFFSET('Useful matrices &amp; checks'!$AD$7,UsefulSeries!$O255,0),TRANSPOSE(D263:E263)))</f>
        <v>6.9615156463698961E-4</v>
      </c>
      <c r="E264" s="29">
        <f ca="1"/>
        <v>7.8710278560150492E-6</v>
      </c>
      <c r="F264" s="29">
        <f t="array" aca="1" ref="F264:G264" ca="1">TRANSPOSE(MMULT(OFFSET('Useful matrices &amp; checks'!$Y$6,UsefulSeries!$O255,0):OFFSET('Useful matrices &amp; checks'!$Z$7,UsefulSeries!$O255,0),OFFSET('SS Taylor expansion'!$AG$6,UsefulSeries!$O255,0):OFFSET('SS Taylor expansion'!$AG$7,UsefulSeries!$O255,0)))+TRANSPOSE(MMULT(OFFSET('Useful matrices &amp; checks'!$AC$6,UsefulSeries!$O255,0):OFFSET('Useful matrices &amp; checks'!$AD$7,UsefulSeries!$O255,0),TRANSPOSE(F263:G263)))</f>
        <v>-4.1217460470615658E-4</v>
      </c>
      <c r="G264" s="29">
        <f ca="1"/>
        <v>-2.4837809193555601E-4</v>
      </c>
      <c r="H264" s="29">
        <f t="array" aca="1" ref="H264:I264" ca="1">TRANSPOSE(MMULT(OFFSET('Useful matrices &amp; checks'!$Y$6,UsefulSeries!$O255,0):OFFSET('Useful matrices &amp; checks'!$Z$7,UsefulSeries!$O255,0),OFFSET('SS Taylor expansion'!$AH$6,UsefulSeries!$O255,0):OFFSET('SS Taylor expansion'!$AH$7,UsefulSeries!$O255,0)))+TRANSPOSE(MMULT(OFFSET('Useful matrices &amp; checks'!$AC$6,UsefulSeries!$O255,0):OFFSET('Useful matrices &amp; checks'!$AD$7,UsefulSeries!$O255,0),TRANSPOSE(H263:I263)))</f>
        <v>5.1562579217899404E-5</v>
      </c>
      <c r="I264" s="29">
        <f ca="1"/>
        <v>-2.8504779824036017E-5</v>
      </c>
      <c r="J264" s="29">
        <f t="array" aca="1" ref="J264:K264" ca="1">TRANSPOSE(MMULT(OFFSET('Useful matrices &amp; checks'!$Y$6,UsefulSeries!$O255,0):OFFSET('Useful matrices &amp; checks'!$Z$7,UsefulSeries!$O255,0),OFFSET('SS Taylor expansion'!$AI$6,UsefulSeries!$O255,0):OFFSET('SS Taylor expansion'!$AI$7,UsefulSeries!$O255,0)))+TRANSPOSE(MMULT(OFFSET('Useful matrices &amp; checks'!$AC$6,UsefulSeries!$O255,0):OFFSET('Useful matrices &amp; checks'!$AD$7,UsefulSeries!$O255,0),TRANSPOSE(J263:K263)))</f>
        <v>2.101632158940808E-4</v>
      </c>
      <c r="K264" s="29">
        <f ca="1"/>
        <v>8.5828948699170795E-6</v>
      </c>
      <c r="L264" s="29">
        <f t="array" aca="1" ref="L264:M264" ca="1">TRANSPOSE(MMULT(OFFSET('Useful matrices &amp; checks'!$Y$6,UsefulSeries!$O255,0):OFFSET('Useful matrices &amp; checks'!$Z$7,UsefulSeries!$O255,0),OFFSET('SS Taylor expansion'!$AJ$6,UsefulSeries!$O255,0):OFFSET('SS Taylor expansion'!$AJ$7,UsefulSeries!$O255,0)))+TRANSPOSE(MMULT(OFFSET('Useful matrices &amp; checks'!$AC$6,UsefulSeries!$O255,0):OFFSET('Useful matrices &amp; checks'!$AD$7,UsefulSeries!$O255,0),TRANSPOSE(L263:M263)))</f>
        <v>3.9555400958827337E-4</v>
      </c>
      <c r="M264" s="29">
        <f ca="1"/>
        <v>1.9932273587612104E-5</v>
      </c>
      <c r="N264" s="39">
        <f t="array" aca="1" ref="N264:O264" ca="1">TRANSPOSE(MMULT(OFFSET('Useful matrices &amp; checks'!$AC$6,UsefulSeries!$O255,0):OFFSET('Useful matrices &amp; checks'!$AD$7,UsefulSeries!$O255,0),TRANSPOSE(N263:O263)))</f>
        <v>1.9658722019082445E-10</v>
      </c>
      <c r="O264" s="39">
        <f ca="1"/>
        <v>-5.5416623572795038E-12</v>
      </c>
      <c r="P264" s="39">
        <f t="shared" ca="1" si="11"/>
        <v>-7.1222065430252639E-4</v>
      </c>
      <c r="Q264" s="39">
        <f t="shared" ca="1" si="12"/>
        <v>1.3392478334234187E-4</v>
      </c>
      <c r="R264" s="29"/>
      <c r="S264" s="29">
        <f>'Flow probs &amp; rates'!E257-'Flow probs &amp; rates'!E256</f>
        <v>6.6371346840832235E-4</v>
      </c>
      <c r="T264" s="29">
        <f>'Flow probs &amp; rates'!F257-'Flow probs &amp; rates'!F256</f>
        <v>-3.8311177150127801E-4</v>
      </c>
      <c r="U264" s="29">
        <f>'Flow probs &amp; rates'!H257-'Flow probs &amp; rates'!H256</f>
        <v>2.4090545218402593E-5</v>
      </c>
      <c r="V264" s="29"/>
      <c r="W264" s="29">
        <f ca="1">(1-'Flow probs &amp; rates'!$H256)*'Output - Variance decomp.'!C264/('Flow probs &amp; rates'!$E256+'Flow probs &amp; rates'!$F256)-'Flow probs &amp; rates'!$H256*'Output - Variance decomp.'!B264/('Flow probs &amp; rates'!$E256+'Flow probs &amp; rates'!$F256)</f>
        <v>-4.5335030253191709E-4</v>
      </c>
      <c r="X264" s="29">
        <f ca="1">(1-'Flow probs &amp; rates'!$H256)*'Output - Variance decomp.'!E264/('Flow probs &amp; rates'!$E256+'Flow probs &amp; rates'!$F256)-'Flow probs &amp; rates'!$H256*'Output - Variance decomp.'!D264/('Flow probs &amp; rates'!$E256+'Flow probs &amp; rates'!$F256)</f>
        <v>-8.6750357076807854E-5</v>
      </c>
      <c r="Y264" s="29">
        <f ca="1">(1-'Flow probs &amp; rates'!$H256)*'Output - Variance decomp.'!G264/('Flow probs &amp; rates'!$E256+'Flow probs &amp; rates'!$F256)-'Flow probs &amp; rates'!$H256*'Output - Variance decomp.'!F264/('Flow probs &amp; rates'!$E256+'Flow probs &amp; rates'!$F256)</f>
        <v>-2.9429908737129752E-4</v>
      </c>
      <c r="Z264" s="29">
        <f ca="1">(1-'Flow probs &amp; rates'!$H256)*'Output - Variance decomp.'!I264/('Flow probs &amp; rates'!$E256+'Flow probs &amp; rates'!$F256)-'Flow probs &amp; rates'!$H256*'Output - Variance decomp.'!H264/('Flow probs &amp; rates'!$E256+'Flow probs &amp; rates'!$F256)</f>
        <v>-4.7680240924579465E-5</v>
      </c>
      <c r="AA264" s="29">
        <f ca="1">(1-'Flow probs &amp; rates'!$H256)*'Output - Variance decomp.'!K264/('Flow probs &amp; rates'!$E256+'Flow probs &amp; rates'!$F256)-'Flow probs &amp; rates'!$H256*'Output - Variance decomp.'!J264/('Flow probs &amp; rates'!$E256+'Flow probs &amp; rates'!$F256)</f>
        <v>-1.7386452008268318E-5</v>
      </c>
      <c r="AB264" s="29">
        <f ca="1">(1-'Flow probs &amp; rates'!$H256)*'Output - Variance decomp.'!M264/('Flow probs &amp; rates'!$E256+'Flow probs &amp; rates'!$F256)-'Flow probs &amp; rates'!$H256*'Output - Variance decomp.'!L264/('Flow probs &amp; rates'!$E256+'Flow probs &amp; rates'!$F256)</f>
        <v>-2.7364993736440311E-5</v>
      </c>
      <c r="AC264" s="29">
        <f ca="1">(1-'Flow probs &amp; rates'!$H256)*'Output - Variance decomp.'!O264/('Flow probs &amp; rates'!$E256+'Flow probs &amp; rates'!$F256)-'Flow probs &amp; rates'!$H256*'Output - Variance decomp.'!N264/('Flow probs &amp; rates'!$E256+'Flow probs &amp; rates'!$F256)</f>
        <v>-3.550966586714118E-11</v>
      </c>
      <c r="AD264" s="29">
        <f t="shared" ca="1" si="10"/>
        <v>9.5092201437737905E-4</v>
      </c>
    </row>
    <row r="265" spans="1:30" x14ac:dyDescent="0.35">
      <c r="A265" s="2" t="s">
        <v>313</v>
      </c>
      <c r="B265" s="29">
        <f t="array" aca="1" ref="B265:C265" ca="1">TRANSPOSE(MMULT(OFFSET('Useful matrices &amp; checks'!$Y$6,UsefulSeries!$O256,0):OFFSET('Useful matrices &amp; checks'!$Z$7,UsefulSeries!$O256,0),OFFSET('SS Taylor expansion'!$AE$6,UsefulSeries!$O256,0):OFFSET('SS Taylor expansion'!$AE$7,UsefulSeries!$O256,0)))+TRANSPOSE(MMULT(OFFSET('Useful matrices &amp; checks'!$AC$6,UsefulSeries!$O256,0):OFFSET('Useful matrices &amp; checks'!$AD$7,UsefulSeries!$O256,0),TRANSPOSE(B264:C264)))</f>
        <v>1.399813442584301E-4</v>
      </c>
      <c r="C265" s="29">
        <f ca="1"/>
        <v>3.2065336550937278E-5</v>
      </c>
      <c r="D265" s="29">
        <f t="array" aca="1" ref="D265:E265" ca="1">TRANSPOSE(MMULT(OFFSET('Useful matrices &amp; checks'!$Y$6,UsefulSeries!$O256,0):OFFSET('Useful matrices &amp; checks'!$Z$7,UsefulSeries!$O256,0),OFFSET('SS Taylor expansion'!$AF$6,UsefulSeries!$O256,0):OFFSET('SS Taylor expansion'!$AF$7,UsefulSeries!$O256,0)))+TRANSPOSE(MMULT(OFFSET('Useful matrices &amp; checks'!$AC$6,UsefulSeries!$O256,0):OFFSET('Useful matrices &amp; checks'!$AD$7,UsefulSeries!$O256,0),TRANSPOSE(D264:E264)))</f>
        <v>1.8210570988385028E-4</v>
      </c>
      <c r="E265" s="29">
        <f ca="1"/>
        <v>7.4735825893164305E-6</v>
      </c>
      <c r="F265" s="29">
        <f t="array" aca="1" ref="F265:G265" ca="1">TRANSPOSE(MMULT(OFFSET('Useful matrices &amp; checks'!$Y$6,UsefulSeries!$O256,0):OFFSET('Useful matrices &amp; checks'!$Z$7,UsefulSeries!$O256,0),OFFSET('SS Taylor expansion'!$AG$6,UsefulSeries!$O256,0):OFFSET('SS Taylor expansion'!$AG$7,UsefulSeries!$O256,0)))+TRANSPOSE(MMULT(OFFSET('Useful matrices &amp; checks'!$AC$6,UsefulSeries!$O256,0):OFFSET('Useful matrices &amp; checks'!$AD$7,UsefulSeries!$O256,0),TRANSPOSE(F264:G264)))</f>
        <v>-5.9869051772741045E-4</v>
      </c>
      <c r="G265" s="29">
        <f ca="1"/>
        <v>-3.4120367817571599E-5</v>
      </c>
      <c r="H265" s="29">
        <f t="array" aca="1" ref="H265:I265" ca="1">TRANSPOSE(MMULT(OFFSET('Useful matrices &amp; checks'!$Y$6,UsefulSeries!$O256,0):OFFSET('Useful matrices &amp; checks'!$Z$7,UsefulSeries!$O256,0),OFFSET('SS Taylor expansion'!$AH$6,UsefulSeries!$O256,0):OFFSET('SS Taylor expansion'!$AH$7,UsefulSeries!$O256,0)))+TRANSPOSE(MMULT(OFFSET('Useful matrices &amp; checks'!$AC$6,UsefulSeries!$O256,0):OFFSET('Useful matrices &amp; checks'!$AD$7,UsefulSeries!$O256,0),TRANSPOSE(H264:I264)))</f>
        <v>5.6699585632707862E-5</v>
      </c>
      <c r="I265" s="29">
        <f ca="1"/>
        <v>9.8511524955838855E-5</v>
      </c>
      <c r="J265" s="29">
        <f t="array" aca="1" ref="J265:K265" ca="1">TRANSPOSE(MMULT(OFFSET('Useful matrices &amp; checks'!$Y$6,UsefulSeries!$O256,0):OFFSET('Useful matrices &amp; checks'!$Z$7,UsefulSeries!$O256,0),OFFSET('SS Taylor expansion'!$AI$6,UsefulSeries!$O256,0):OFFSET('SS Taylor expansion'!$AI$7,UsefulSeries!$O256,0)))+TRANSPOSE(MMULT(OFFSET('Useful matrices &amp; checks'!$AC$6,UsefulSeries!$O256,0):OFFSET('Useful matrices &amp; checks'!$AD$7,UsefulSeries!$O256,0),TRANSPOSE(J264:K264)))</f>
        <v>-1.3256346944565272E-4</v>
      </c>
      <c r="K265" s="29">
        <f ca="1"/>
        <v>1.5391678903950102E-6</v>
      </c>
      <c r="L265" s="29">
        <f t="array" aca="1" ref="L265:M265" ca="1">TRANSPOSE(MMULT(OFFSET('Useful matrices &amp; checks'!$Y$6,UsefulSeries!$O256,0):OFFSET('Useful matrices &amp; checks'!$Z$7,UsefulSeries!$O256,0),OFFSET('SS Taylor expansion'!$AJ$6,UsefulSeries!$O256,0):OFFSET('SS Taylor expansion'!$AJ$7,UsefulSeries!$O256,0)))+TRANSPOSE(MMULT(OFFSET('Useful matrices &amp; checks'!$AC$6,UsefulSeries!$O256,0):OFFSET('Useful matrices &amp; checks'!$AD$7,UsefulSeries!$O256,0),TRANSPOSE(L264:M264)))</f>
        <v>4.4285140665975743E-4</v>
      </c>
      <c r="M265" s="29">
        <f ca="1"/>
        <v>6.5132802026475326E-4</v>
      </c>
      <c r="N265" s="39">
        <f t="array" aca="1" ref="N265:O265" ca="1">TRANSPOSE(MMULT(OFFSET('Useful matrices &amp; checks'!$AC$6,UsefulSeries!$O256,0):OFFSET('Useful matrices &amp; checks'!$AD$7,UsefulSeries!$O256,0),TRANSPOSE(N264:O264)))</f>
        <v>1.8896964317096614E-10</v>
      </c>
      <c r="O265" s="39">
        <f ca="1"/>
        <v>3.795037987136541E-13</v>
      </c>
      <c r="P265" s="39">
        <f t="shared" ca="1" si="11"/>
        <v>-6.7114708061938549E-4</v>
      </c>
      <c r="Q265" s="39">
        <f t="shared" ca="1" si="12"/>
        <v>1.2781233556937769E-4</v>
      </c>
      <c r="R265" s="29"/>
      <c r="S265" s="29">
        <f>'Flow probs &amp; rates'!E258-'Flow probs &amp; rates'!E257</f>
        <v>-5.8076283238805981E-4</v>
      </c>
      <c r="T265" s="29">
        <f>'Flow probs &amp; rates'!F258-'Flow probs &amp; rates'!F257</f>
        <v>8.8460960038255071E-4</v>
      </c>
      <c r="U265" s="29">
        <f>'Flow probs &amp; rates'!H258-'Flow probs &amp; rates'!H257</f>
        <v>4.9462033617331258E-4</v>
      </c>
      <c r="V265" s="29"/>
      <c r="W265" s="29">
        <f ca="1">(1-'Flow probs &amp; rates'!$H257)*'Output - Variance decomp.'!C265/('Flow probs &amp; rates'!$E257+'Flow probs &amp; rates'!$F257)-'Flow probs &amp; rates'!$H257*'Output - Variance decomp.'!B265/('Flow probs &amp; rates'!$E257+'Flow probs &amp; rates'!$F257)</f>
        <v>2.5771740286659712E-5</v>
      </c>
      <c r="X265" s="29">
        <f ca="1">(1-'Flow probs &amp; rates'!$H257)*'Output - Variance decomp.'!E265/('Flow probs &amp; rates'!$E257+'Flow probs &amp; rates'!$F257)-'Flow probs &amp; rates'!$H257*'Output - Variance decomp.'!D265/('Flow probs &amp; rates'!$E257+'Flow probs &amp; rates'!$F257)</f>
        <v>-1.5014038472795618E-5</v>
      </c>
      <c r="Y265" s="29">
        <f ca="1">(1-'Flow probs &amp; rates'!$H257)*'Output - Variance decomp.'!G265/('Flow probs &amp; rates'!$E257+'Flow probs &amp; rates'!$F257)-'Flow probs &amp; rates'!$H257*'Output - Variance decomp.'!F265/('Flow probs &amp; rates'!$E257+'Flow probs &amp; rates'!$F257)</f>
        <v>3.5821452781036576E-5</v>
      </c>
      <c r="Z265" s="29">
        <f ca="1">(1-'Flow probs &amp; rates'!$H257)*'Output - Variance decomp.'!I265/('Flow probs &amp; rates'!$E257+'Flow probs &amp; rates'!$F257)-'Flow probs &amp; rates'!$H257*'Output - Variance decomp.'!H265/('Flow probs &amp; rates'!$E257+'Flow probs &amp; rates'!$F257)</f>
        <v>1.3167940073107435E-4</v>
      </c>
      <c r="AA265" s="29">
        <f ca="1">(1-'Flow probs &amp; rates'!$H257)*'Output - Variance decomp.'!K265/('Flow probs &amp; rates'!$E257+'Flow probs &amp; rates'!$F257)-'Flow probs &amp; rates'!$H257*'Output - Variance decomp.'!J265/('Flow probs &amp; rates'!$E257+'Flow probs &amp; rates'!$F257)</f>
        <v>2.0823848792668743E-5</v>
      </c>
      <c r="AB265" s="29">
        <f ca="1">(1-'Flow probs &amp; rates'!$H257)*'Output - Variance decomp.'!M265/('Flow probs &amp; rates'!$E257+'Flow probs &amp; rates'!$F257)-'Flow probs &amp; rates'!$H257*'Output - Variance decomp.'!L265/('Flow probs &amp; rates'!$E257+'Flow probs &amp; rates'!$F257)</f>
        <v>8.61065341736878E-4</v>
      </c>
      <c r="AC265" s="29">
        <f ca="1">(1-'Flow probs &amp; rates'!$H257)*'Output - Variance decomp.'!O265/('Flow probs &amp; rates'!$E257+'Flow probs &amp; rates'!$F257)-'Flow probs &amp; rates'!$H257*'Output - Variance decomp.'!N265/('Flow probs &amp; rates'!$E257+'Flow probs &amp; rates'!$F257)</f>
        <v>-2.6036061514197475E-11</v>
      </c>
      <c r="AD265" s="29">
        <f t="shared" ca="1" si="10"/>
        <v>-5.6552738364614775E-4</v>
      </c>
    </row>
    <row r="266" spans="1:30" x14ac:dyDescent="0.35">
      <c r="A266" s="2" t="s">
        <v>314</v>
      </c>
      <c r="B266" s="29">
        <f t="array" aca="1" ref="B266:C266" ca="1">TRANSPOSE(MMULT(OFFSET('Useful matrices &amp; checks'!$Y$6,UsefulSeries!$O257,0):OFFSET('Useful matrices &amp; checks'!$Z$7,UsefulSeries!$O257,0),OFFSET('SS Taylor expansion'!$AE$6,UsefulSeries!$O257,0):OFFSET('SS Taylor expansion'!$AE$7,UsefulSeries!$O257,0)))+TRANSPOSE(MMULT(OFFSET('Useful matrices &amp; checks'!$AC$6,UsefulSeries!$O257,0):OFFSET('Useful matrices &amp; checks'!$AD$7,UsefulSeries!$O257,0),TRANSPOSE(B265:C265)))</f>
        <v>4.6544790832714832E-4</v>
      </c>
      <c r="C266" s="29">
        <f ca="1"/>
        <v>-2.8537294885580165E-4</v>
      </c>
      <c r="D266" s="29">
        <f t="array" aca="1" ref="D266:E266" ca="1">TRANSPOSE(MMULT(OFFSET('Useful matrices &amp; checks'!$Y$6,UsefulSeries!$O257,0):OFFSET('Useful matrices &amp; checks'!$Z$7,UsefulSeries!$O257,0),OFFSET('SS Taylor expansion'!$AF$6,UsefulSeries!$O257,0):OFFSET('SS Taylor expansion'!$AF$7,UsefulSeries!$O257,0)))+TRANSPOSE(MMULT(OFFSET('Useful matrices &amp; checks'!$AC$6,UsefulSeries!$O257,0):OFFSET('Useful matrices &amp; checks'!$AD$7,UsefulSeries!$O257,0),TRANSPOSE(D265:E265)))</f>
        <v>-3.526757935935317E-4</v>
      </c>
      <c r="E266" s="29">
        <f ca="1"/>
        <v>1.0101179315270876E-5</v>
      </c>
      <c r="F266" s="29">
        <f t="array" aca="1" ref="F266:G266" ca="1">TRANSPOSE(MMULT(OFFSET('Useful matrices &amp; checks'!$Y$6,UsefulSeries!$O257,0):OFFSET('Useful matrices &amp; checks'!$Z$7,UsefulSeries!$O257,0),OFFSET('SS Taylor expansion'!$AG$6,UsefulSeries!$O257,0):OFFSET('SS Taylor expansion'!$AG$7,UsefulSeries!$O257,0)))+TRANSPOSE(MMULT(OFFSET('Useful matrices &amp; checks'!$AC$6,UsefulSeries!$O257,0):OFFSET('Useful matrices &amp; checks'!$AD$7,UsefulSeries!$O257,0),TRANSPOSE(F265:G265)))</f>
        <v>-3.3959635465202455E-4</v>
      </c>
      <c r="G266" s="29">
        <f ca="1"/>
        <v>-2.4693463229397128E-4</v>
      </c>
      <c r="H266" s="29">
        <f t="array" aca="1" ref="H266:I266" ca="1">TRANSPOSE(MMULT(OFFSET('Useful matrices &amp; checks'!$Y$6,UsefulSeries!$O257,0):OFFSET('Useful matrices &amp; checks'!$Z$7,UsefulSeries!$O257,0),OFFSET('SS Taylor expansion'!$AH$6,UsefulSeries!$O257,0):OFFSET('SS Taylor expansion'!$AH$7,UsefulSeries!$O257,0)))+TRANSPOSE(MMULT(OFFSET('Useful matrices &amp; checks'!$AC$6,UsefulSeries!$O257,0):OFFSET('Useful matrices &amp; checks'!$AD$7,UsefulSeries!$O257,0),TRANSPOSE(H265:I265)))</f>
        <v>4.0631622646425045E-5</v>
      </c>
      <c r="I266" s="29">
        <f ca="1"/>
        <v>-2.6500664327170828E-4</v>
      </c>
      <c r="J266" s="29">
        <f t="array" aca="1" ref="J266:K266" ca="1">TRANSPOSE(MMULT(OFFSET('Useful matrices &amp; checks'!$Y$6,UsefulSeries!$O257,0):OFFSET('Useful matrices &amp; checks'!$Z$7,UsefulSeries!$O257,0),OFFSET('SS Taylor expansion'!$AI$6,UsefulSeries!$O257,0):OFFSET('SS Taylor expansion'!$AI$7,UsefulSeries!$O257,0)))+TRANSPOSE(MMULT(OFFSET('Useful matrices &amp; checks'!$AC$6,UsefulSeries!$O257,0):OFFSET('Useful matrices &amp; checks'!$AD$7,UsefulSeries!$O257,0),TRANSPOSE(J265:K265)))</f>
        <v>9.0741549263867927E-5</v>
      </c>
      <c r="K266" s="29">
        <f ca="1"/>
        <v>3.0793096702306158E-7</v>
      </c>
      <c r="L266" s="29">
        <f t="array" aca="1" ref="L266:M266" ca="1">TRANSPOSE(MMULT(OFFSET('Useful matrices &amp; checks'!$Y$6,UsefulSeries!$O257,0):OFFSET('Useful matrices &amp; checks'!$Z$7,UsefulSeries!$O257,0),OFFSET('SS Taylor expansion'!$AJ$6,UsefulSeries!$O257,0):OFFSET('SS Taylor expansion'!$AJ$7,UsefulSeries!$O257,0)))+TRANSPOSE(MMULT(OFFSET('Useful matrices &amp; checks'!$AC$6,UsefulSeries!$O257,0):OFFSET('Useful matrices &amp; checks'!$AD$7,UsefulSeries!$O257,0),TRANSPOSE(L265:M265)))</f>
        <v>4.9739373307584086E-4</v>
      </c>
      <c r="M266" s="29">
        <f ca="1"/>
        <v>1.904005672836972E-4</v>
      </c>
      <c r="N266" s="39">
        <f t="array" aca="1" ref="N266:O266" ca="1">TRANSPOSE(MMULT(OFFSET('Useful matrices &amp; checks'!$AC$6,UsefulSeries!$O257,0):OFFSET('Useful matrices &amp; checks'!$AD$7,UsefulSeries!$O257,0),TRANSPOSE(N265:O265)))</f>
        <v>1.8466300955628701E-10</v>
      </c>
      <c r="O266" s="39">
        <f ca="1"/>
        <v>-3.6642190830250512E-12</v>
      </c>
      <c r="P266" s="39">
        <f t="shared" ca="1" si="11"/>
        <v>-6.5046859542918238E-4</v>
      </c>
      <c r="Q266" s="39">
        <f t="shared" ca="1" si="12"/>
        <v>1.2955780350244585E-4</v>
      </c>
      <c r="R266" s="29"/>
      <c r="S266" s="29">
        <f>'Flow probs &amp; rates'!E259-'Flow probs &amp; rates'!E258</f>
        <v>-2.4852574569844688E-4</v>
      </c>
      <c r="T266" s="29">
        <f>'Flow probs &amp; rates'!F259-'Flow probs &amp; rates'!F258</f>
        <v>-4.6694674701726335E-4</v>
      </c>
      <c r="U266" s="29">
        <f>'Flow probs &amp; rates'!H259-'Flow probs &amp; rates'!H258</f>
        <v>-3.711497298787142E-4</v>
      </c>
      <c r="V266" s="29"/>
      <c r="W266" s="29">
        <f ca="1">(1-'Flow probs &amp; rates'!$H258)*'Output - Variance decomp.'!C266/('Flow probs &amp; rates'!$E258+'Flow probs &amp; rates'!$F258)-'Flow probs &amp; rates'!$H258*'Output - Variance decomp.'!B266/('Flow probs &amp; rates'!$E258+'Flow probs &amp; rates'!$F258)</f>
        <v>-4.699235050110245E-4</v>
      </c>
      <c r="X266" s="29">
        <f ca="1">(1-'Flow probs &amp; rates'!$H258)*'Output - Variance decomp.'!E266/('Flow probs &amp; rates'!$E258+'Flow probs &amp; rates'!$F258)-'Flow probs &amp; rates'!$H258*'Output - Variance decomp.'!D266/('Flow probs &amp; rates'!$E258+'Flow probs &amp; rates'!$F258)</f>
        <v>6.4148803449697828E-5</v>
      </c>
      <c r="Y266" s="29">
        <f ca="1">(1-'Flow probs &amp; rates'!$H258)*'Output - Variance decomp.'!G266/('Flow probs &amp; rates'!$E258+'Flow probs &amp; rates'!$F258)-'Flow probs &amp; rates'!$H258*'Output - Variance decomp.'!F266/('Flow probs &amp; rates'!$E258+'Flow probs &amp; rates'!$F258)</f>
        <v>-3.0171079445084561E-4</v>
      </c>
      <c r="Z266" s="29">
        <f ca="1">(1-'Flow probs &amp; rates'!$H258)*'Output - Variance decomp.'!I266/('Flow probs &amp; rates'!$E258+'Flow probs &amp; rates'!$F258)-'Flow probs &amp; rates'!$H258*'Output - Variance decomp.'!H266/('Flow probs &amp; rates'!$E258+'Flow probs &amp; rates'!$F258)</f>
        <v>-3.8104174281197495E-4</v>
      </c>
      <c r="AA266" s="29">
        <f ca="1">(1-'Flow probs &amp; rates'!$H258)*'Output - Variance decomp.'!K266/('Flow probs &amp; rates'!$E258+'Flow probs &amp; rates'!$F258)-'Flow probs &amp; rates'!$H258*'Output - Variance decomp.'!J266/('Flow probs &amp; rates'!$E258+'Flow probs &amp; rates'!$F258)</f>
        <v>-1.2388405343387279E-5</v>
      </c>
      <c r="AB266" s="29">
        <f ca="1">(1-'Flow probs &amp; rates'!$H258)*'Output - Variance decomp.'!M266/('Flow probs &amp; rates'!$E258+'Flow probs &amp; rates'!$F258)-'Flow probs &amp; rates'!$H258*'Output - Variance decomp.'!L266/('Flow probs &amp; rates'!$E258+'Flow probs &amp; rates'!$F258)</f>
        <v>1.9934643217389025E-4</v>
      </c>
      <c r="AC266" s="29">
        <f ca="1">(1-'Flow probs &amp; rates'!$H258)*'Output - Variance decomp.'!O266/('Flow probs &amp; rates'!$E258+'Flow probs &amp; rates'!$F258)-'Flow probs &amp; rates'!$H258*'Output - Variance decomp.'!N266/('Flow probs &amp; rates'!$E258+'Flow probs &amp; rates'!$F258)</f>
        <v>-3.1287627387019504E-11</v>
      </c>
      <c r="AD266" s="29">
        <f t="shared" ca="1" si="10"/>
        <v>5.3041951340255752E-4</v>
      </c>
    </row>
    <row r="267" spans="1:30" x14ac:dyDescent="0.35">
      <c r="A267" s="2" t="s">
        <v>315</v>
      </c>
      <c r="B267" s="29">
        <f t="array" aca="1" ref="B267:C267" ca="1">TRANSPOSE(MMULT(OFFSET('Useful matrices &amp; checks'!$Y$6,UsefulSeries!$O258,0):OFFSET('Useful matrices &amp; checks'!$Z$7,UsefulSeries!$O258,0),OFFSET('SS Taylor expansion'!$AE$6,UsefulSeries!$O258,0):OFFSET('SS Taylor expansion'!$AE$7,UsefulSeries!$O258,0)))+TRANSPOSE(MMULT(OFFSET('Useful matrices &amp; checks'!$AC$6,UsefulSeries!$O258,0):OFFSET('Useful matrices &amp; checks'!$AD$7,UsefulSeries!$O258,0),TRANSPOSE(B266:C266)))</f>
        <v>3.1380638144561524E-4</v>
      </c>
      <c r="C267" s="29">
        <f ca="1"/>
        <v>-1.1777990134093433E-4</v>
      </c>
      <c r="D267" s="29">
        <f t="array" aca="1" ref="D267:E267" ca="1">TRANSPOSE(MMULT(OFFSET('Useful matrices &amp; checks'!$Y$6,UsefulSeries!$O258,0):OFFSET('Useful matrices &amp; checks'!$Z$7,UsefulSeries!$O258,0),OFFSET('SS Taylor expansion'!$AF$6,UsefulSeries!$O258,0):OFFSET('SS Taylor expansion'!$AF$7,UsefulSeries!$O258,0)))+TRANSPOSE(MMULT(OFFSET('Useful matrices &amp; checks'!$AC$6,UsefulSeries!$O258,0):OFFSET('Useful matrices &amp; checks'!$AD$7,UsefulSeries!$O258,0),TRANSPOSE(D266:E266)))</f>
        <v>-4.6306557004910961E-4</v>
      </c>
      <c r="E267" s="29">
        <f ca="1"/>
        <v>5.5012089484091091E-6</v>
      </c>
      <c r="F267" s="29">
        <f t="array" aca="1" ref="F267:G267" ca="1">TRANSPOSE(MMULT(OFFSET('Useful matrices &amp; checks'!$Y$6,UsefulSeries!$O258,0):OFFSET('Useful matrices &amp; checks'!$Z$7,UsefulSeries!$O258,0),OFFSET('SS Taylor expansion'!$AG$6,UsefulSeries!$O258,0):OFFSET('SS Taylor expansion'!$AG$7,UsefulSeries!$O258,0)))+TRANSPOSE(MMULT(OFFSET('Useful matrices &amp; checks'!$AC$6,UsefulSeries!$O258,0):OFFSET('Useful matrices &amp; checks'!$AD$7,UsefulSeries!$O258,0),TRANSPOSE(F266:G266)))</f>
        <v>-7.3656397911748097E-4</v>
      </c>
      <c r="G267" s="29">
        <f ca="1"/>
        <v>1.904604474953161E-4</v>
      </c>
      <c r="H267" s="29">
        <f t="array" aca="1" ref="H267:I267" ca="1">TRANSPOSE(MMULT(OFFSET('Useful matrices &amp; checks'!$Y$6,UsefulSeries!$O258,0):OFFSET('Useful matrices &amp; checks'!$Z$7,UsefulSeries!$O258,0),OFFSET('SS Taylor expansion'!$AH$6,UsefulSeries!$O258,0):OFFSET('SS Taylor expansion'!$AH$7,UsefulSeries!$O258,0)))+TRANSPOSE(MMULT(OFFSET('Useful matrices &amp; checks'!$AC$6,UsefulSeries!$O258,0):OFFSET('Useful matrices &amp; checks'!$AD$7,UsefulSeries!$O258,0),TRANSPOSE(H266:I266)))</f>
        <v>1.2182694077442011E-5</v>
      </c>
      <c r="I267" s="29">
        <f ca="1"/>
        <v>-7.6140176421287179E-5</v>
      </c>
      <c r="J267" s="29">
        <f t="array" aca="1" ref="J267:K267" ca="1">TRANSPOSE(MMULT(OFFSET('Useful matrices &amp; checks'!$Y$6,UsefulSeries!$O258,0):OFFSET('Useful matrices &amp; checks'!$Z$7,UsefulSeries!$O258,0),OFFSET('SS Taylor expansion'!$AI$6,UsefulSeries!$O258,0):OFFSET('SS Taylor expansion'!$AI$7,UsefulSeries!$O258,0)))+TRANSPOSE(MMULT(OFFSET('Useful matrices &amp; checks'!$AC$6,UsefulSeries!$O258,0):OFFSET('Useful matrices &amp; checks'!$AD$7,UsefulSeries!$O258,0),TRANSPOSE(J266:K266)))</f>
        <v>-4.6406210544474593E-4</v>
      </c>
      <c r="K267" s="29">
        <f ca="1"/>
        <v>-3.3073494540916906E-6</v>
      </c>
      <c r="L267" s="29">
        <f t="array" aca="1" ref="L267:M267" ca="1">TRANSPOSE(MMULT(OFFSET('Useful matrices &amp; checks'!$Y$6,UsefulSeries!$O258,0):OFFSET('Useful matrices &amp; checks'!$Z$7,UsefulSeries!$O258,0),OFFSET('SS Taylor expansion'!$AJ$6,UsefulSeries!$O258,0):OFFSET('SS Taylor expansion'!$AJ$7,UsefulSeries!$O258,0)))+TRANSPOSE(MMULT(OFFSET('Useful matrices &amp; checks'!$AC$6,UsefulSeries!$O258,0):OFFSET('Useful matrices &amp; checks'!$AD$7,UsefulSeries!$O258,0),TRANSPOSE(L266:M266)))</f>
        <v>5.0313947202998053E-4</v>
      </c>
      <c r="M267" s="29">
        <f ca="1"/>
        <v>2.9691178630174335E-4</v>
      </c>
      <c r="N267" s="39">
        <f t="array" aca="1" ref="N267:O267" ca="1">TRANSPOSE(MMULT(OFFSET('Useful matrices &amp; checks'!$AC$6,UsefulSeries!$O258,0):OFFSET('Useful matrices &amp; checks'!$AD$7,UsefulSeries!$O258,0),TRANSPOSE(N266:O266)))</f>
        <v>1.7165872965450212E-10</v>
      </c>
      <c r="O267" s="39">
        <f ca="1"/>
        <v>-2.2417321444322049E-12</v>
      </c>
      <c r="P267" s="39">
        <f t="shared" ca="1" si="11"/>
        <v>-5.9876749812399186E-4</v>
      </c>
      <c r="Q267" s="39">
        <f t="shared" ca="1" si="12"/>
        <v>1.0834832605825108E-4</v>
      </c>
      <c r="R267" s="29"/>
      <c r="S267" s="29">
        <f>'Flow probs &amp; rates'!E260-'Flow probs &amp; rates'!E259</f>
        <v>-1.4333304335235608E-3</v>
      </c>
      <c r="T267" s="29">
        <f>'Flow probs &amp; rates'!F260-'Flow probs &amp; rates'!F259</f>
        <v>4.0399433934567436E-4</v>
      </c>
      <c r="U267" s="29">
        <f>'Flow probs &amp; rates'!H260-'Flow probs &amp; rates'!H259</f>
        <v>-1.3552285479988269E-4</v>
      </c>
      <c r="V267" s="29"/>
      <c r="W267" s="29">
        <f ca="1">(1-'Flow probs &amp; rates'!$H259)*'Output - Variance decomp.'!C267/('Flow probs &amp; rates'!$E259+'Flow probs &amp; rates'!$F259)-'Flow probs &amp; rates'!$H259*'Output - Variance decomp.'!B267/('Flow probs &amp; rates'!$E259+'Flow probs &amp; rates'!$F259)</f>
        <v>-2.1127084313144769E-4</v>
      </c>
      <c r="X267" s="29">
        <f ca="1">(1-'Flow probs &amp; rates'!$H259)*'Output - Variance decomp.'!E267/('Flow probs &amp; rates'!$E259+'Flow probs &amp; rates'!$F259)-'Flow probs &amp; rates'!$H259*'Output - Variance decomp.'!D267/('Flow probs &amp; rates'!$E259+'Flow probs &amp; rates'!$F259)</f>
        <v>7.3052656849088309E-5</v>
      </c>
      <c r="Y267" s="29">
        <f ca="1">(1-'Flow probs &amp; rates'!$H259)*'Output - Variance decomp.'!G267/('Flow probs &amp; rates'!$E259+'Flow probs &amp; rates'!$F259)-'Flow probs &amp; rates'!$H259*'Output - Variance decomp.'!F267/('Flow probs &amp; rates'!$E259+'Flow probs &amp; rates'!$F259)</f>
        <v>3.7392734935225505E-4</v>
      </c>
      <c r="Z267" s="29">
        <f ca="1">(1-'Flow probs &amp; rates'!$H259)*'Output - Variance decomp.'!I267/('Flow probs &amp; rates'!$E259+'Flow probs &amp; rates'!$F259)-'Flow probs &amp; rates'!$H259*'Output - Variance decomp.'!H267/('Flow probs &amp; rates'!$E259+'Flow probs &amp; rates'!$F259)</f>
        <v>-1.0970982634886369E-4</v>
      </c>
      <c r="AA267" s="29">
        <f ca="1">(1-'Flow probs &amp; rates'!$H259)*'Output - Variance decomp.'!K267/('Flow probs &amp; rates'!$E259+'Flow probs &amp; rates'!$F259)-'Flow probs &amp; rates'!$H259*'Output - Variance decomp.'!J267/('Flow probs &amp; rates'!$E259+'Flow probs &amp; rates'!$F259)</f>
        <v>6.0699486713762076E-5</v>
      </c>
      <c r="AB267" s="29">
        <f ca="1">(1-'Flow probs &amp; rates'!$H259)*'Output - Variance decomp.'!M267/('Flow probs &amp; rates'!$E259+'Flow probs &amp; rates'!$F259)-'Flow probs &amp; rates'!$H259*'Output - Variance decomp.'!L267/('Flow probs &amp; rates'!$E259+'Flow probs &amp; rates'!$F259)</f>
        <v>3.5022708563432498E-4</v>
      </c>
      <c r="AC267" s="29">
        <f ca="1">(1-'Flow probs &amp; rates'!$H259)*'Output - Variance decomp.'!O267/('Flow probs &amp; rates'!$E259+'Flow probs &amp; rates'!$F259)-'Flow probs &amp; rates'!$H259*'Output - Variance decomp.'!N267/('Flow probs &amp; rates'!$E259+'Flow probs &amp; rates'!$F259)</f>
        <v>-2.7367786986396909E-11</v>
      </c>
      <c r="AD267" s="29">
        <f t="shared" ca="1" si="10"/>
        <v>-6.7244873650121469E-4</v>
      </c>
    </row>
    <row r="268" spans="1:30" x14ac:dyDescent="0.35">
      <c r="A268" s="2" t="s">
        <v>316</v>
      </c>
      <c r="B268" s="29">
        <f t="array" aca="1" ref="B268:C268" ca="1">TRANSPOSE(MMULT(OFFSET('Useful matrices &amp; checks'!$Y$6,UsefulSeries!$O259,0):OFFSET('Useful matrices &amp; checks'!$Z$7,UsefulSeries!$O259,0),OFFSET('SS Taylor expansion'!$AE$6,UsefulSeries!$O259,0):OFFSET('SS Taylor expansion'!$AE$7,UsefulSeries!$O259,0)))+TRANSPOSE(MMULT(OFFSET('Useful matrices &amp; checks'!$AC$6,UsefulSeries!$O259,0):OFFSET('Useful matrices &amp; checks'!$AD$7,UsefulSeries!$O259,0),TRANSPOSE(B267:C267)))</f>
        <v>1.3550006408296741E-4</v>
      </c>
      <c r="C268" s="29">
        <f ca="1"/>
        <v>5.2439378388402782E-5</v>
      </c>
      <c r="D268" s="29">
        <f t="array" aca="1" ref="D268:E268" ca="1">TRANSPOSE(MMULT(OFFSET('Useful matrices &amp; checks'!$Y$6,UsefulSeries!$O259,0):OFFSET('Useful matrices &amp; checks'!$Z$7,UsefulSeries!$O259,0),OFFSET('SS Taylor expansion'!$AF$6,UsefulSeries!$O259,0):OFFSET('SS Taylor expansion'!$AF$7,UsefulSeries!$O259,0)))+TRANSPOSE(MMULT(OFFSET('Useful matrices &amp; checks'!$AC$6,UsefulSeries!$O259,0):OFFSET('Useful matrices &amp; checks'!$AD$7,UsefulSeries!$O259,0),TRANSPOSE(D267:E267)))</f>
        <v>2.328205765794263E-4</v>
      </c>
      <c r="E268" s="29">
        <f ca="1"/>
        <v>-3.5578198693555963E-6</v>
      </c>
      <c r="F268" s="29">
        <f t="array" aca="1" ref="F268:G268" ca="1">TRANSPOSE(MMULT(OFFSET('Useful matrices &amp; checks'!$Y$6,UsefulSeries!$O259,0):OFFSET('Useful matrices &amp; checks'!$Z$7,UsefulSeries!$O259,0),OFFSET('SS Taylor expansion'!$AG$6,UsefulSeries!$O259,0):OFFSET('SS Taylor expansion'!$AG$7,UsefulSeries!$O259,0)))+TRANSPOSE(MMULT(OFFSET('Useful matrices &amp; checks'!$AC$6,UsefulSeries!$O259,0):OFFSET('Useful matrices &amp; checks'!$AD$7,UsefulSeries!$O259,0),TRANSPOSE(F267:G267)))</f>
        <v>-3.1882526119504206E-4</v>
      </c>
      <c r="G268" s="29">
        <f ca="1"/>
        <v>-1.9442835419698114E-4</v>
      </c>
      <c r="H268" s="29">
        <f t="array" aca="1" ref="H268:I268" ca="1">TRANSPOSE(MMULT(OFFSET('Useful matrices &amp; checks'!$Y$6,UsefulSeries!$O259,0):OFFSET('Useful matrices &amp; checks'!$Z$7,UsefulSeries!$O259,0),OFFSET('SS Taylor expansion'!$AH$6,UsefulSeries!$O259,0):OFFSET('SS Taylor expansion'!$AH$7,UsefulSeries!$O259,0)))+TRANSPOSE(MMULT(OFFSET('Useful matrices &amp; checks'!$AC$6,UsefulSeries!$O259,0):OFFSET('Useful matrices &amp; checks'!$AD$7,UsefulSeries!$O259,0),TRANSPOSE(H267:I267)))</f>
        <v>-4.7862774781933831E-5</v>
      </c>
      <c r="I268" s="29">
        <f ca="1"/>
        <v>-6.7725137093049435E-4</v>
      </c>
      <c r="J268" s="29">
        <f t="array" aca="1" ref="J268:K268" ca="1">TRANSPOSE(MMULT(OFFSET('Useful matrices &amp; checks'!$Y$6,UsefulSeries!$O259,0):OFFSET('Useful matrices &amp; checks'!$Z$7,UsefulSeries!$O259,0),OFFSET('SS Taylor expansion'!$AI$6,UsefulSeries!$O259,0):OFFSET('SS Taylor expansion'!$AI$7,UsefulSeries!$O259,0)))+TRANSPOSE(MMULT(OFFSET('Useful matrices &amp; checks'!$AC$6,UsefulSeries!$O259,0):OFFSET('Useful matrices &amp; checks'!$AD$7,UsefulSeries!$O259,0),TRANSPOSE(J267:K267)))</f>
        <v>2.367895934271529E-4</v>
      </c>
      <c r="K268" s="29">
        <f ca="1"/>
        <v>-1.0044292683479958E-5</v>
      </c>
      <c r="L268" s="29">
        <f t="array" aca="1" ref="L268:M268" ca="1">TRANSPOSE(MMULT(OFFSET('Useful matrices &amp; checks'!$Y$6,UsefulSeries!$O259,0):OFFSET('Useful matrices &amp; checks'!$Z$7,UsefulSeries!$O259,0),OFFSET('SS Taylor expansion'!$AJ$6,UsefulSeries!$O259,0):OFFSET('SS Taylor expansion'!$AJ$7,UsefulSeries!$O259,0)))+TRANSPOSE(MMULT(OFFSET('Useful matrices &amp; checks'!$AC$6,UsefulSeries!$O259,0):OFFSET('Useful matrices &amp; checks'!$AD$7,UsefulSeries!$O259,0),TRANSPOSE(L267:M267)))</f>
        <v>4.967700158372974E-4</v>
      </c>
      <c r="M268" s="29">
        <f ca="1"/>
        <v>-2.2323980327771805E-4</v>
      </c>
      <c r="N268" s="39">
        <f t="array" aca="1" ref="N268:O268" ca="1">TRANSPOSE(MMULT(OFFSET('Useful matrices &amp; checks'!$AC$6,UsefulSeries!$O259,0):OFFSET('Useful matrices &amp; checks'!$AD$7,UsefulSeries!$O259,0),TRANSPOSE(N267:O267)))</f>
        <v>1.6726807359743231E-10</v>
      </c>
      <c r="O268" s="39">
        <f ca="1"/>
        <v>-9.6065184635866706E-12</v>
      </c>
      <c r="P268" s="39">
        <f t="shared" ca="1" si="11"/>
        <v>-5.881594455549588E-4</v>
      </c>
      <c r="Q268" s="39">
        <f t="shared" ca="1" si="12"/>
        <v>1.819895641878172E-4</v>
      </c>
      <c r="R268" s="29"/>
      <c r="S268" s="29">
        <f>'Flow probs &amp; rates'!E261-'Flow probs &amp; rates'!E260</f>
        <v>1.4703293566298292E-4</v>
      </c>
      <c r="T268" s="29">
        <f>'Flow probs &amp; rates'!F261-'Flow probs &amp; rates'!F260</f>
        <v>-8.7409270798832761E-4</v>
      </c>
      <c r="U268" s="29">
        <f>'Flow probs &amp; rates'!H261-'Flow probs &amp; rates'!H260</f>
        <v>-1.8394961630469053E-4</v>
      </c>
      <c r="V268" s="29"/>
      <c r="W268" s="29">
        <f ca="1">(1-'Flow probs &amp; rates'!$H260)*'Output - Variance decomp.'!C268/('Flow probs &amp; rates'!$E260+'Flow probs &amp; rates'!$F260)-'Flow probs &amp; rates'!$H260*'Output - Variance decomp.'!B268/('Flow probs &amp; rates'!$E260+'Flow probs &amp; rates'!$F260)</f>
        <v>5.5412719673347755E-5</v>
      </c>
      <c r="X268" s="29">
        <f ca="1">(1-'Flow probs &amp; rates'!$H260)*'Output - Variance decomp.'!E268/('Flow probs &amp; rates'!$E260+'Flow probs &amp; rates'!$F260)-'Flow probs &amp; rates'!$H260*'Output - Variance decomp.'!D268/('Flow probs &amp; rates'!$E260+'Flow probs &amp; rates'!$F260)</f>
        <v>-3.786502772293553E-5</v>
      </c>
      <c r="Y268" s="29">
        <f ca="1">(1-'Flow probs &amp; rates'!$H260)*'Output - Variance decomp.'!G268/('Flow probs &amp; rates'!$E260+'Flow probs &amp; rates'!$F260)-'Flow probs &amp; rates'!$H260*'Output - Variance decomp.'!F268/('Flow probs &amp; rates'!$E260+'Flow probs &amp; rates'!$F260)</f>
        <v>-2.3132126658878831E-4</v>
      </c>
      <c r="Z268" s="29">
        <f ca="1">(1-'Flow probs &amp; rates'!$H260)*'Output - Variance decomp.'!I268/('Flow probs &amp; rates'!$E260+'Flow probs &amp; rates'!$F260)-'Flow probs &amp; rates'!$H260*'Output - Variance decomp.'!H268/('Flow probs &amp; rates'!$E260+'Flow probs &amp; rates'!$F260)</f>
        <v>-9.5551987401185339E-4</v>
      </c>
      <c r="AA268" s="29">
        <f ca="1">(1-'Flow probs &amp; rates'!$H260)*'Output - Variance decomp.'!K268/('Flow probs &amp; rates'!$E260+'Flow probs &amp; rates'!$F260)-'Flow probs &amp; rates'!$H260*'Output - Variance decomp.'!J268/('Flow probs &amp; rates'!$E260+'Flow probs &amp; rates'!$F260)</f>
        <v>-4.7640587113068291E-5</v>
      </c>
      <c r="AB268" s="29">
        <f ca="1">(1-'Flow probs &amp; rates'!$H260)*'Output - Variance decomp.'!M268/('Flow probs &amp; rates'!$E260+'Flow probs &amp; rates'!$F260)-'Flow probs &amp; rates'!$H260*'Output - Variance decomp.'!L268/('Flow probs &amp; rates'!$E260+'Flow probs &amp; rates'!$F260)</f>
        <v>-3.8719439924958911E-4</v>
      </c>
      <c r="AC268" s="29">
        <f ca="1">(1-'Flow probs &amp; rates'!$H260)*'Output - Variance decomp.'!O268/('Flow probs &amp; rates'!$E260+'Flow probs &amp; rates'!$F260)-'Flow probs &amp; rates'!$H260*'Output - Variance decomp.'!N268/('Flow probs &amp; rates'!$E260+'Flow probs &amp; rates'!$F260)</f>
        <v>-3.7221349938813843E-11</v>
      </c>
      <c r="AD268" s="29">
        <f t="shared" ca="1" si="10"/>
        <v>1.4201788559295462E-3</v>
      </c>
    </row>
    <row r="269" spans="1:30" x14ac:dyDescent="0.35">
      <c r="A269" s="2" t="s">
        <v>317</v>
      </c>
      <c r="B269" s="29">
        <f t="array" aca="1" ref="B269:C269" ca="1">TRANSPOSE(MMULT(OFFSET('Useful matrices &amp; checks'!$Y$6,UsefulSeries!$O260,0):OFFSET('Useful matrices &amp; checks'!$Z$7,UsefulSeries!$O260,0),OFFSET('SS Taylor expansion'!$AE$6,UsefulSeries!$O260,0):OFFSET('SS Taylor expansion'!$AE$7,UsefulSeries!$O260,0)))+TRANSPOSE(MMULT(OFFSET('Useful matrices &amp; checks'!$AC$6,UsefulSeries!$O260,0):OFFSET('Useful matrices &amp; checks'!$AD$7,UsefulSeries!$O260,0),TRANSPOSE(B268:C268)))</f>
        <v>2.0993808607202368E-4</v>
      </c>
      <c r="C269" s="29">
        <f ca="1"/>
        <v>-2.8967693065714312E-5</v>
      </c>
      <c r="D269" s="29">
        <f t="array" aca="1" ref="D269:E269" ca="1">TRANSPOSE(MMULT(OFFSET('Useful matrices &amp; checks'!$Y$6,UsefulSeries!$O260,0):OFFSET('Useful matrices &amp; checks'!$Z$7,UsefulSeries!$O260,0),OFFSET('SS Taylor expansion'!$AF$6,UsefulSeries!$O260,0):OFFSET('SS Taylor expansion'!$AF$7,UsefulSeries!$O260,0)))+TRANSPOSE(MMULT(OFFSET('Useful matrices &amp; checks'!$AC$6,UsefulSeries!$O260,0):OFFSET('Useful matrices &amp; checks'!$AD$7,UsefulSeries!$O260,0),TRANSPOSE(D268:E268)))</f>
        <v>7.9022896107909643E-4</v>
      </c>
      <c r="E269" s="29">
        <f ca="1"/>
        <v>8.2456739050683524E-6</v>
      </c>
      <c r="F269" s="29">
        <f t="array" aca="1" ref="F269:G269" ca="1">TRANSPOSE(MMULT(OFFSET('Useful matrices &amp; checks'!$Y$6,UsefulSeries!$O260,0):OFFSET('Useful matrices &amp; checks'!$Z$7,UsefulSeries!$O260,0),OFFSET('SS Taylor expansion'!$AG$6,UsefulSeries!$O260,0):OFFSET('SS Taylor expansion'!$AG$7,UsefulSeries!$O260,0)))+TRANSPOSE(MMULT(OFFSET('Useful matrices &amp; checks'!$AC$6,UsefulSeries!$O260,0):OFFSET('Useful matrices &amp; checks'!$AD$7,UsefulSeries!$O260,0),TRANSPOSE(F268:G268)))</f>
        <v>-4.8291366204639532E-5</v>
      </c>
      <c r="G269" s="29">
        <f ca="1"/>
        <v>-3.7707798523090784E-4</v>
      </c>
      <c r="H269" s="29">
        <f t="array" aca="1" ref="H269:I269" ca="1">TRANSPOSE(MMULT(OFFSET('Useful matrices &amp; checks'!$Y$6,UsefulSeries!$O260,0):OFFSET('Useful matrices &amp; checks'!$Z$7,UsefulSeries!$O260,0),OFFSET('SS Taylor expansion'!$AH$6,UsefulSeries!$O260,0):OFFSET('SS Taylor expansion'!$AH$7,UsefulSeries!$O260,0)))+TRANSPOSE(MMULT(OFFSET('Useful matrices &amp; checks'!$AC$6,UsefulSeries!$O260,0):OFFSET('Useful matrices &amp; checks'!$AD$7,UsefulSeries!$O260,0),TRANSPOSE(H268:I268)))</f>
        <v>-6.2590751169028572E-5</v>
      </c>
      <c r="I269" s="29">
        <f ca="1"/>
        <v>4.8232852733407524E-4</v>
      </c>
      <c r="J269" s="29">
        <f t="array" aca="1" ref="J269:K269" ca="1">TRANSPOSE(MMULT(OFFSET('Useful matrices &amp; checks'!$Y$6,UsefulSeries!$O260,0):OFFSET('Useful matrices &amp; checks'!$Z$7,UsefulSeries!$O260,0),OFFSET('SS Taylor expansion'!$AI$6,UsefulSeries!$O260,0):OFFSET('SS Taylor expansion'!$AI$7,UsefulSeries!$O260,0)))+TRANSPOSE(MMULT(OFFSET('Useful matrices &amp; checks'!$AC$6,UsefulSeries!$O260,0):OFFSET('Useful matrices &amp; checks'!$AD$7,UsefulSeries!$O260,0),TRANSPOSE(J268:K268)))</f>
        <v>4.2808870017675682E-4</v>
      </c>
      <c r="K269" s="29">
        <f ca="1"/>
        <v>-1.4671381971681541E-6</v>
      </c>
      <c r="L269" s="29">
        <f t="array" aca="1" ref="L269:M269" ca="1">TRANSPOSE(MMULT(OFFSET('Useful matrices &amp; checks'!$Y$6,UsefulSeries!$O260,0):OFFSET('Useful matrices &amp; checks'!$Z$7,UsefulSeries!$O260,0),OFFSET('SS Taylor expansion'!$AJ$6,UsefulSeries!$O260,0):OFFSET('SS Taylor expansion'!$AJ$7,UsefulSeries!$O260,0)))+TRANSPOSE(MMULT(OFFSET('Useful matrices &amp; checks'!$AC$6,UsefulSeries!$O260,0):OFFSET('Useful matrices &amp; checks'!$AD$7,UsefulSeries!$O260,0),TRANSPOSE(L268:M268)))</f>
        <v>4.5738912282434921E-4</v>
      </c>
      <c r="M269" s="29">
        <f ca="1"/>
        <v>2.9287698255363136E-5</v>
      </c>
      <c r="N269" s="39">
        <f t="array" aca="1" ref="N269:O269" ca="1">TRANSPOSE(MMULT(OFFSET('Useful matrices &amp; checks'!$AC$6,UsefulSeries!$O260,0):OFFSET('Useful matrices &amp; checks'!$AD$7,UsefulSeries!$O260,0),TRANSPOSE(N268:O268)))</f>
        <v>1.5779525787517455E-10</v>
      </c>
      <c r="O269" s="39">
        <f ca="1"/>
        <v>-4.8549691634815049E-12</v>
      </c>
      <c r="P269" s="39">
        <f t="shared" ca="1" si="11"/>
        <v>-5.1997280185927294E-4</v>
      </c>
      <c r="Q269" s="39">
        <f t="shared" ca="1" si="12"/>
        <v>6.88217041622155E-5</v>
      </c>
      <c r="R269" s="29"/>
      <c r="S269" s="29">
        <f>'Flow probs &amp; rates'!E262-'Flow probs &amp; rates'!E261</f>
        <v>1.254790108714543E-3</v>
      </c>
      <c r="T269" s="29">
        <f>'Flow probs &amp; rates'!F262-'Flow probs &amp; rates'!F261</f>
        <v>1.811707823079628E-4</v>
      </c>
      <c r="U269" s="29">
        <f>'Flow probs &amp; rates'!H262-'Flow probs &amp; rates'!H261</f>
        <v>-4.9752547784372159E-4</v>
      </c>
      <c r="V269" s="29"/>
      <c r="W269" s="29">
        <f ca="1">(1-'Flow probs &amp; rates'!$H261)*'Output - Variance decomp.'!C269/('Flow probs &amp; rates'!$E261+'Flow probs &amp; rates'!$F261)-'Flow probs &amp; rates'!$H261*'Output - Variance decomp.'!B269/('Flow probs &amp; rates'!$E261+'Flow probs &amp; rates'!$F261)</f>
        <v>-7.077204135764194E-5</v>
      </c>
      <c r="X269" s="29">
        <f ca="1">(1-'Flow probs &amp; rates'!$H261)*'Output - Variance decomp.'!E269/('Flow probs &amp; rates'!$E261+'Flow probs &amp; rates'!$F261)-'Flow probs &amp; rates'!$H261*'Output - Variance decomp.'!D269/('Flow probs &amp; rates'!$E261+'Flow probs &amp; rates'!$F261)</f>
        <v>-9.9529852724736907E-5</v>
      </c>
      <c r="Y269" s="29">
        <f ca="1">(1-'Flow probs &amp; rates'!$H261)*'Output - Variance decomp.'!G269/('Flow probs &amp; rates'!$E261+'Flow probs &amp; rates'!$F261)-'Flow probs &amp; rates'!$H261*'Output - Variance decomp.'!F269/('Flow probs &amp; rates'!$E261+'Flow probs &amp; rates'!$F261)</f>
        <v>-5.2968520635851503E-4</v>
      </c>
      <c r="Z269" s="29">
        <f ca="1">(1-'Flow probs &amp; rates'!$H261)*'Output - Variance decomp.'!I269/('Flow probs &amp; rates'!$E261+'Flow probs &amp; rates'!$F261)-'Flow probs &amp; rates'!$H261*'Output - Variance decomp.'!H269/('Flow probs &amp; rates'!$E261+'Flow probs &amp; rates'!$F261)</f>
        <v>6.9504129949746847E-4</v>
      </c>
      <c r="AA269" s="29">
        <f ca="1">(1-'Flow probs &amp; rates'!$H261)*'Output - Variance decomp.'!K269/('Flow probs &amp; rates'!$E261+'Flow probs &amp; rates'!$F261)-'Flow probs &amp; rates'!$H261*'Output - Variance decomp.'!J269/('Flow probs &amp; rates'!$E261+'Flow probs &amp; rates'!$F261)</f>
        <v>-6.236066343882595E-5</v>
      </c>
      <c r="AB269" s="29">
        <f ca="1">(1-'Flow probs &amp; rates'!$H261)*'Output - Variance decomp.'!M269/('Flow probs &amp; rates'!$E261+'Flow probs &amp; rates'!$F261)-'Flow probs &amp; rates'!$H261*'Output - Variance decomp.'!L269/('Flow probs &amp; rates'!$E261+'Flow probs &amp; rates'!$F261)</f>
        <v>-2.272987617378853E-5</v>
      </c>
      <c r="AC269" s="29">
        <f ca="1">(1-'Flow probs &amp; rates'!$H261)*'Output - Variance decomp.'!O269/('Flow probs &amp; rates'!$E261+'Flow probs &amp; rates'!$F261)-'Flow probs &amp; rates'!$H261*'Output - Variance decomp.'!N269/('Flow probs &amp; rates'!$E261+'Flow probs &amp; rates'!$F261)</f>
        <v>-2.9124354040820295E-11</v>
      </c>
      <c r="AD269" s="29">
        <f t="shared" ca="1" si="10"/>
        <v>-4.0748910816332766E-4</v>
      </c>
    </row>
    <row r="270" spans="1:30" x14ac:dyDescent="0.35">
      <c r="A270" s="2" t="s">
        <v>318</v>
      </c>
      <c r="B270" s="29">
        <f t="array" aca="1" ref="B270:C270" ca="1">TRANSPOSE(MMULT(OFFSET('Useful matrices &amp; checks'!$Y$6,UsefulSeries!$O261,0):OFFSET('Useful matrices &amp; checks'!$Z$7,UsefulSeries!$O261,0),OFFSET('SS Taylor expansion'!$AE$6,UsefulSeries!$O261,0):OFFSET('SS Taylor expansion'!$AE$7,UsefulSeries!$O261,0)))+TRANSPOSE(MMULT(OFFSET('Useful matrices &amp; checks'!$AC$6,UsefulSeries!$O261,0):OFFSET('Useful matrices &amp; checks'!$AD$7,UsefulSeries!$O261,0),TRANSPOSE(B269:C269)))</f>
        <v>-3.9887217580762159E-4</v>
      </c>
      <c r="C270" s="29">
        <f ca="1"/>
        <v>5.3070180470461464E-4</v>
      </c>
      <c r="D270" s="29">
        <f t="array" aca="1" ref="D270:E270" ca="1">TRANSPOSE(MMULT(OFFSET('Useful matrices &amp; checks'!$Y$6,UsefulSeries!$O261,0):OFFSET('Useful matrices &amp; checks'!$Z$7,UsefulSeries!$O261,0),OFFSET('SS Taylor expansion'!$AF$6,UsefulSeries!$O261,0):OFFSET('SS Taylor expansion'!$AF$7,UsefulSeries!$O261,0)))+TRANSPOSE(MMULT(OFFSET('Useful matrices &amp; checks'!$AC$6,UsefulSeries!$O261,0):OFFSET('Useful matrices &amp; checks'!$AD$7,UsefulSeries!$O261,0),TRANSPOSE(D269:E269)))</f>
        <v>4.8716874126277497E-4</v>
      </c>
      <c r="E270" s="29">
        <f ca="1"/>
        <v>-1.5643053870534833E-5</v>
      </c>
      <c r="F270" s="29">
        <f t="array" aca="1" ref="F270:G270" ca="1">TRANSPOSE(MMULT(OFFSET('Useful matrices &amp; checks'!$Y$6,UsefulSeries!$O261,0):OFFSET('Useful matrices &amp; checks'!$Z$7,UsefulSeries!$O261,0),OFFSET('SS Taylor expansion'!$AG$6,UsefulSeries!$O261,0):OFFSET('SS Taylor expansion'!$AG$7,UsefulSeries!$O261,0)))+TRANSPOSE(MMULT(OFFSET('Useful matrices &amp; checks'!$AC$6,UsefulSeries!$O261,0):OFFSET('Useful matrices &amp; checks'!$AD$7,UsefulSeries!$O261,0),TRANSPOSE(F269:G269)))</f>
        <v>-1.7761071249391928E-4</v>
      </c>
      <c r="G270" s="29">
        <f ca="1"/>
        <v>-1.8808783806200256E-4</v>
      </c>
      <c r="H270" s="29">
        <f t="array" aca="1" ref="H270:I270" ca="1">TRANSPOSE(MMULT(OFFSET('Useful matrices &amp; checks'!$Y$6,UsefulSeries!$O261,0):OFFSET('Useful matrices &amp; checks'!$Z$7,UsefulSeries!$O261,0),OFFSET('SS Taylor expansion'!$AH$6,UsefulSeries!$O261,0):OFFSET('SS Taylor expansion'!$AH$7,UsefulSeries!$O261,0)))+TRANSPOSE(MMULT(OFFSET('Useful matrices &amp; checks'!$AC$6,UsefulSeries!$O261,0):OFFSET('Useful matrices &amp; checks'!$AD$7,UsefulSeries!$O261,0),TRANSPOSE(H269:I269)))</f>
        <v>1.9838713762175492E-5</v>
      </c>
      <c r="I270" s="29">
        <f ca="1"/>
        <v>3.8017287195273269E-4</v>
      </c>
      <c r="J270" s="29">
        <f t="array" aca="1" ref="J270:K270" ca="1">TRANSPOSE(MMULT(OFFSET('Useful matrices &amp; checks'!$Y$6,UsefulSeries!$O261,0):OFFSET('Useful matrices &amp; checks'!$Z$7,UsefulSeries!$O261,0),OFFSET('SS Taylor expansion'!$AI$6,UsefulSeries!$O261,0):OFFSET('SS Taylor expansion'!$AI$7,UsefulSeries!$O261,0)))+TRANSPOSE(MMULT(OFFSET('Useful matrices &amp; checks'!$AC$6,UsefulSeries!$O261,0):OFFSET('Useful matrices &amp; checks'!$AD$7,UsefulSeries!$O261,0),TRANSPOSE(J269:K269)))</f>
        <v>6.4866689819471283E-4</v>
      </c>
      <c r="K270" s="29">
        <f ca="1"/>
        <v>-2.6452962881961908E-5</v>
      </c>
      <c r="L270" s="29">
        <f t="array" aca="1" ref="L270:M270" ca="1">TRANSPOSE(MMULT(OFFSET('Useful matrices &amp; checks'!$Y$6,UsefulSeries!$O261,0):OFFSET('Useful matrices &amp; checks'!$Z$7,UsefulSeries!$O261,0),OFFSET('SS Taylor expansion'!$AJ$6,UsefulSeries!$O261,0):OFFSET('SS Taylor expansion'!$AJ$7,UsefulSeries!$O261,0)))+TRANSPOSE(MMULT(OFFSET('Useful matrices &amp; checks'!$AC$6,UsefulSeries!$O261,0):OFFSET('Useful matrices &amp; checks'!$AD$7,UsefulSeries!$O261,0),TRANSPOSE(L269:M269)))</f>
        <v>4.3069206496479964E-4</v>
      </c>
      <c r="M270" s="29">
        <f ca="1"/>
        <v>-2.4870685942885823E-4</v>
      </c>
      <c r="N270" s="39">
        <f t="array" aca="1" ref="N270:O270" ca="1">TRANSPOSE(MMULT(OFFSET('Useful matrices &amp; checks'!$AC$6,UsefulSeries!$O261,0):OFFSET('Useful matrices &amp; checks'!$AD$7,UsefulSeries!$O261,0),TRANSPOSE(N269:O269)))</f>
        <v>1.5626530679038117E-10</v>
      </c>
      <c r="O270" s="39">
        <f ca="1"/>
        <v>-9.6923410948576493E-12</v>
      </c>
      <c r="P270" s="39">
        <f t="shared" ca="1" si="11"/>
        <v>-4.9204125369022445E-4</v>
      </c>
      <c r="Q270" s="39">
        <f t="shared" ca="1" si="12"/>
        <v>6.153174621306686E-5</v>
      </c>
      <c r="R270" s="29"/>
      <c r="S270" s="29">
        <f>'Flow probs &amp; rates'!E263-'Flow probs &amp; rates'!E262</f>
        <v>5.1784243245800443E-4</v>
      </c>
      <c r="T270" s="29">
        <f>'Flow probs &amp; rates'!F263-'Flow probs &amp; rates'!F262</f>
        <v>4.9351569893471559E-4</v>
      </c>
      <c r="U270" s="29">
        <f>'Flow probs &amp; rates'!H263-'Flow probs &amp; rates'!H262</f>
        <v>-1.1876467050726397E-3</v>
      </c>
      <c r="V270" s="29"/>
      <c r="W270" s="29">
        <f ca="1">(1-'Flow probs &amp; rates'!$H262)*'Output - Variance decomp.'!C270/('Flow probs &amp; rates'!$E262+'Flow probs &amp; rates'!$F262)-'Flow probs &amp; rates'!$H262*'Output - Variance decomp.'!B270/('Flow probs &amp; rates'!$E262+'Flow probs &amp; rates'!$F262)</f>
        <v>8.0949622958996362E-4</v>
      </c>
      <c r="X270" s="29">
        <f ca="1">(1-'Flow probs &amp; rates'!$H262)*'Output - Variance decomp.'!E270/('Flow probs &amp; rates'!$E262+'Flow probs &amp; rates'!$F262)-'Flow probs &amp; rates'!$H262*'Output - Variance decomp.'!D270/('Flow probs &amp; rates'!$E262+'Flow probs &amp; rates'!$F262)</f>
        <v>-9.0278086228171242E-5</v>
      </c>
      <c r="Y270" s="29">
        <f ca="1">(1-'Flow probs &amp; rates'!$H262)*'Output - Variance decomp.'!G270/('Flow probs &amp; rates'!$E262+'Flow probs &amp; rates'!$F262)-'Flow probs &amp; rates'!$H262*'Output - Variance decomp.'!F270/('Flow probs &amp; rates'!$E262+'Flow probs &amp; rates'!$F262)</f>
        <v>-2.4233381261619621E-4</v>
      </c>
      <c r="Z270" s="29">
        <f ca="1">(1-'Flow probs &amp; rates'!$H262)*'Output - Variance decomp.'!I270/('Flow probs &amp; rates'!$E262+'Flow probs &amp; rates'!$F262)-'Flow probs &amp; rates'!$H262*'Output - Variance decomp.'!H270/('Flow probs &amp; rates'!$E262+'Flow probs &amp; rates'!$F262)</f>
        <v>5.3719951784718335E-4</v>
      </c>
      <c r="AA270" s="29">
        <f ca="1">(1-'Flow probs &amp; rates'!$H262)*'Output - Variance decomp.'!K270/('Flow probs &amp; rates'!$E262+'Flow probs &amp; rates'!$F262)-'Flow probs &amp; rates'!$H262*'Output - Variance decomp.'!J270/('Flow probs &amp; rates'!$E262+'Flow probs &amp; rates'!$F262)</f>
        <v>-1.2819378618377934E-4</v>
      </c>
      <c r="AB270" s="29">
        <f ca="1">(1-'Flow probs &amp; rates'!$H262)*'Output - Variance decomp.'!M270/('Flow probs &amp; rates'!$E262+'Flow probs &amp; rates'!$F262)-'Flow probs &amp; rates'!$H262*'Output - Variance decomp.'!L270/('Flow probs &amp; rates'!$E262+'Flow probs &amp; rates'!$F262)</f>
        <v>-4.1341563074521304E-4</v>
      </c>
      <c r="AC270" s="29">
        <f ca="1">(1-'Flow probs &amp; rates'!$H262)*'Output - Variance decomp.'!O270/('Flow probs &amp; rates'!$E262+'Flow probs &amp; rates'!$F262)-'Flow probs &amp; rates'!$H262*'Output - Variance decomp.'!N270/('Flow probs &amp; rates'!$E262+'Flow probs &amp; rates'!$F262)</f>
        <v>-3.5597330330416587E-11</v>
      </c>
      <c r="AD270" s="29">
        <f t="shared" ref="AD270:AD315" ca="1" si="13">U270-SUM(W270:AC270)</f>
        <v>-1.6601211011390967E-3</v>
      </c>
    </row>
    <row r="271" spans="1:30" x14ac:dyDescent="0.35">
      <c r="A271" s="2" t="s">
        <v>319</v>
      </c>
      <c r="B271" s="29">
        <f t="array" aca="1" ref="B271:C271" ca="1">TRANSPOSE(MMULT(OFFSET('Useful matrices &amp; checks'!$Y$6,UsefulSeries!$O262,0):OFFSET('Useful matrices &amp; checks'!$Z$7,UsefulSeries!$O262,0),OFFSET('SS Taylor expansion'!$AE$6,UsefulSeries!$O262,0):OFFSET('SS Taylor expansion'!$AE$7,UsefulSeries!$O262,0)))+TRANSPOSE(MMULT(OFFSET('Useful matrices &amp; checks'!$AC$6,UsefulSeries!$O262,0):OFFSET('Useful matrices &amp; checks'!$AD$7,UsefulSeries!$O262,0),TRANSPOSE(B270:C270)))</f>
        <v>4.4358547742739013E-4</v>
      </c>
      <c r="C271" s="29">
        <f ca="1"/>
        <v>-3.3663776381109205E-4</v>
      </c>
      <c r="D271" s="29">
        <f t="array" aca="1" ref="D271:E271" ca="1">TRANSPOSE(MMULT(OFFSET('Useful matrices &amp; checks'!$Y$6,UsefulSeries!$O262,0):OFFSET('Useful matrices &amp; checks'!$Z$7,UsefulSeries!$O262,0),OFFSET('SS Taylor expansion'!$AF$6,UsefulSeries!$O262,0):OFFSET('SS Taylor expansion'!$AF$7,UsefulSeries!$O262,0)))+TRANSPOSE(MMULT(OFFSET('Useful matrices &amp; checks'!$AC$6,UsefulSeries!$O262,0):OFFSET('Useful matrices &amp; checks'!$AD$7,UsefulSeries!$O262,0),TRANSPOSE(D270:E270)))</f>
        <v>-4.5341534928453595E-4</v>
      </c>
      <c r="E271" s="29">
        <f ca="1"/>
        <v>-1.8094269834938661E-6</v>
      </c>
      <c r="F271" s="29">
        <f t="array" aca="1" ref="F271:G271" ca="1">TRANSPOSE(MMULT(OFFSET('Useful matrices &amp; checks'!$Y$6,UsefulSeries!$O262,0):OFFSET('Useful matrices &amp; checks'!$Z$7,UsefulSeries!$O262,0),OFFSET('SS Taylor expansion'!$AG$6,UsefulSeries!$O262,0):OFFSET('SS Taylor expansion'!$AG$7,UsefulSeries!$O262,0)))+TRANSPOSE(MMULT(OFFSET('Useful matrices &amp; checks'!$AC$6,UsefulSeries!$O262,0):OFFSET('Useful matrices &amp; checks'!$AD$7,UsefulSeries!$O262,0),TRANSPOSE(F270:G270)))</f>
        <v>3.1327426424322409E-4</v>
      </c>
      <c r="G271" s="29">
        <f ca="1"/>
        <v>-6.0055880498824062E-4</v>
      </c>
      <c r="H271" s="29">
        <f t="array" aca="1" ref="H271:I271" ca="1">TRANSPOSE(MMULT(OFFSET('Useful matrices &amp; checks'!$Y$6,UsefulSeries!$O262,0):OFFSET('Useful matrices &amp; checks'!$Z$7,UsefulSeries!$O262,0),OFFSET('SS Taylor expansion'!$AH$6,UsefulSeries!$O262,0):OFFSET('SS Taylor expansion'!$AH$7,UsefulSeries!$O262,0)))+TRANSPOSE(MMULT(OFFSET('Useful matrices &amp; checks'!$AC$6,UsefulSeries!$O262,0):OFFSET('Useful matrices &amp; checks'!$AD$7,UsefulSeries!$O262,0),TRANSPOSE(H270:I270)))</f>
        <v>5.7511111579131831E-5</v>
      </c>
      <c r="I271" s="29">
        <f ca="1"/>
        <v>2.3100318962548323E-4</v>
      </c>
      <c r="J271" s="29">
        <f t="array" aca="1" ref="J271:K271" ca="1">TRANSPOSE(MMULT(OFFSET('Useful matrices &amp; checks'!$Y$6,UsefulSeries!$O262,0):OFFSET('Useful matrices &amp; checks'!$Z$7,UsefulSeries!$O262,0),OFFSET('SS Taylor expansion'!$AI$6,UsefulSeries!$O262,0):OFFSET('SS Taylor expansion'!$AI$7,UsefulSeries!$O262,0)))+TRANSPOSE(MMULT(OFFSET('Useful matrices &amp; checks'!$AC$6,UsefulSeries!$O262,0):OFFSET('Useful matrices &amp; checks'!$AD$7,UsefulSeries!$O262,0),TRANSPOSE(J270:K270)))</f>
        <v>1.3069694201010791E-4</v>
      </c>
      <c r="K271" s="29">
        <f ca="1"/>
        <v>-2.4444084798244563E-5</v>
      </c>
      <c r="L271" s="29">
        <f t="array" aca="1" ref="L271:M271" ca="1">TRANSPOSE(MMULT(OFFSET('Useful matrices &amp; checks'!$Y$6,UsefulSeries!$O262,0):OFFSET('Useful matrices &amp; checks'!$Z$7,UsefulSeries!$O262,0),OFFSET('SS Taylor expansion'!$AJ$6,UsefulSeries!$O262,0):OFFSET('SS Taylor expansion'!$AJ$7,UsefulSeries!$O262,0)))+TRANSPOSE(MMULT(OFFSET('Useful matrices &amp; checks'!$AC$6,UsefulSeries!$O262,0):OFFSET('Useful matrices &amp; checks'!$AD$7,UsefulSeries!$O262,0),TRANSPOSE(L270:M270)))</f>
        <v>3.4449666105652535E-4</v>
      </c>
      <c r="M271" s="29">
        <f ca="1"/>
        <v>-8.7992246505967805E-4</v>
      </c>
      <c r="N271" s="39">
        <f t="array" aca="1" ref="N271:O271" ca="1">TRANSPOSE(MMULT(OFFSET('Useful matrices &amp; checks'!$AC$6,UsefulSeries!$O262,0):OFFSET('Useful matrices &amp; checks'!$AD$7,UsefulSeries!$O262,0),TRANSPOSE(N270:O270)))</f>
        <v>1.4551301287536321E-10</v>
      </c>
      <c r="O271" s="39">
        <f ca="1"/>
        <v>-1.1035277712456433E-11</v>
      </c>
      <c r="P271" s="39">
        <f t="shared" ref="P271:P315" ca="1" si="14">S271-B271-D271-F271-H271-J271-L271-N271</f>
        <v>-5.4980761519710282E-4</v>
      </c>
      <c r="Q271" s="39">
        <f t="shared" ref="Q271:Q315" ca="1" si="15">T271-C271-E271-G271-I271-K271-M271-O271</f>
        <v>9.0906861111689075E-5</v>
      </c>
      <c r="R271" s="29"/>
      <c r="S271" s="29">
        <f>'Flow probs &amp; rates'!E264-'Flow probs &amp; rates'!E263</f>
        <v>2.8634163734775342E-4</v>
      </c>
      <c r="T271" s="29">
        <f>'Flow probs &amp; rates'!F264-'Flow probs &amp; rates'!F263</f>
        <v>-1.5214625059388545E-3</v>
      </c>
      <c r="U271" s="29">
        <f>'Flow probs &amp; rates'!H264-'Flow probs &amp; rates'!H263</f>
        <v>-1.824301603999795E-3</v>
      </c>
      <c r="V271" s="29"/>
      <c r="W271" s="29">
        <f ca="1">(1-'Flow probs &amp; rates'!$H263)*'Output - Variance decomp.'!C271/('Flow probs &amp; rates'!$E263+'Flow probs &amp; rates'!$F263)-'Flow probs &amp; rates'!$H263*'Output - Variance decomp.'!B271/('Flow probs &amp; rates'!$E263+'Flow probs &amp; rates'!$F263)</f>
        <v>-5.3905918403606562E-4</v>
      </c>
      <c r="X271" s="29">
        <f ca="1">(1-'Flow probs &amp; rates'!$H263)*'Output - Variance decomp.'!E271/('Flow probs &amp; rates'!$E263+'Flow probs &amp; rates'!$F263)-'Flow probs &amp; rates'!$H263*'Output - Variance decomp.'!D271/('Flow probs &amp; rates'!$E263+'Flow probs &amp; rates'!$F263)</f>
        <v>5.9836454360652171E-5</v>
      </c>
      <c r="Y271" s="29">
        <f ca="1">(1-'Flow probs &amp; rates'!$H263)*'Output - Variance decomp.'!G271/('Flow probs &amp; rates'!$E263+'Flow probs &amp; rates'!$F263)-'Flow probs &amp; rates'!$H263*'Output - Variance decomp.'!F271/('Flow probs &amp; rates'!$E263+'Flow probs &amp; rates'!$F263)</f>
        <v>-8.9587661483984721E-4</v>
      </c>
      <c r="Z271" s="29">
        <f ca="1">(1-'Flow probs &amp; rates'!$H263)*'Output - Variance decomp.'!I271/('Flow probs &amp; rates'!$E263+'Flow probs &amp; rates'!$F263)-'Flow probs &amp; rates'!$H263*'Output - Variance decomp.'!H271/('Flow probs &amp; rates'!$E263+'Flow probs &amp; rates'!$F263)</f>
        <v>3.2009579191814044E-4</v>
      </c>
      <c r="AA271" s="29">
        <f ca="1">(1-'Flow probs &amp; rates'!$H263)*'Output - Variance decomp.'!K271/('Flow probs &amp; rates'!$E263+'Flow probs &amp; rates'!$F263)-'Flow probs &amp; rates'!$H263*'Output - Variance decomp.'!J271/('Flow probs &amp; rates'!$E263+'Flow probs &amp; rates'!$F263)</f>
        <v>-5.269765226644075E-5</v>
      </c>
      <c r="AB271" s="29">
        <f ca="1">(1-'Flow probs &amp; rates'!$H263)*'Output - Variance decomp.'!M271/('Flow probs &amp; rates'!$E263+'Flow probs &amp; rates'!$F263)-'Flow probs &amp; rates'!$H263*'Output - Variance decomp.'!L271/('Flow probs &amp; rates'!$E263+'Flow probs &amp; rates'!$F263)</f>
        <v>-1.2968543299915862E-3</v>
      </c>
      <c r="AC271" s="29">
        <f ca="1">(1-'Flow probs &amp; rates'!$H263)*'Output - Variance decomp.'!O271/('Flow probs &amp; rates'!$E263+'Flow probs &amp; rates'!$F263)-'Flow probs &amp; rates'!$H263*'Output - Variance decomp.'!N271/('Flow probs &amp; rates'!$E263+'Flow probs &amp; rates'!$F263)</f>
        <v>-3.5697119928767763E-11</v>
      </c>
      <c r="AD271" s="29">
        <f t="shared" ca="1" si="13"/>
        <v>5.8025396655247193E-4</v>
      </c>
    </row>
    <row r="272" spans="1:30" x14ac:dyDescent="0.35">
      <c r="A272" s="2" t="s">
        <v>320</v>
      </c>
      <c r="B272" s="29">
        <f t="array" aca="1" ref="B272:C272" ca="1">TRANSPOSE(MMULT(OFFSET('Useful matrices &amp; checks'!$Y$6,UsefulSeries!$O263,0):OFFSET('Useful matrices &amp; checks'!$Z$7,UsefulSeries!$O263,0),OFFSET('SS Taylor expansion'!$AE$6,UsefulSeries!$O263,0):OFFSET('SS Taylor expansion'!$AE$7,UsefulSeries!$O263,0)))+TRANSPOSE(MMULT(OFFSET('Useful matrices &amp; checks'!$AC$6,UsefulSeries!$O263,0):OFFSET('Useful matrices &amp; checks'!$AD$7,UsefulSeries!$O263,0),TRANSPOSE(B271:C271)))</f>
        <v>8.4064420558609696E-4</v>
      </c>
      <c r="C272" s="29">
        <f ca="1"/>
        <v>-6.5973906684636515E-4</v>
      </c>
      <c r="D272" s="29">
        <f t="array" aca="1" ref="D272:E272" ca="1">TRANSPOSE(MMULT(OFFSET('Useful matrices &amp; checks'!$Y$6,UsefulSeries!$O263,0):OFFSET('Useful matrices &amp; checks'!$Z$7,UsefulSeries!$O263,0),OFFSET('SS Taylor expansion'!$AF$6,UsefulSeries!$O263,0):OFFSET('SS Taylor expansion'!$AF$7,UsefulSeries!$O263,0)))+TRANSPOSE(MMULT(OFFSET('Useful matrices &amp; checks'!$AC$6,UsefulSeries!$O263,0):OFFSET('Useful matrices &amp; checks'!$AD$7,UsefulSeries!$O263,0),TRANSPOSE(D271:E271)))</f>
        <v>-1.1066898951351867E-4</v>
      </c>
      <c r="E272" s="29">
        <f ca="1"/>
        <v>-5.4792364439800969E-6</v>
      </c>
      <c r="F272" s="29">
        <f t="array" aca="1" ref="F272:G272" ca="1">TRANSPOSE(MMULT(OFFSET('Useful matrices &amp; checks'!$Y$6,UsefulSeries!$O263,0):OFFSET('Useful matrices &amp; checks'!$Z$7,UsefulSeries!$O263,0),OFFSET('SS Taylor expansion'!$AG$6,UsefulSeries!$O263,0):OFFSET('SS Taylor expansion'!$AG$7,UsefulSeries!$O263,0)))+TRANSPOSE(MMULT(OFFSET('Useful matrices &amp; checks'!$AC$6,UsefulSeries!$O263,0):OFFSET('Useful matrices &amp; checks'!$AD$7,UsefulSeries!$O263,0),TRANSPOSE(F271:G271)))</f>
        <v>6.025456935769872E-4</v>
      </c>
      <c r="G272" s="29">
        <f ca="1"/>
        <v>-7.8741886273004801E-4</v>
      </c>
      <c r="H272" s="29">
        <f t="array" aca="1" ref="H272:I272" ca="1">TRANSPOSE(MMULT(OFFSET('Useful matrices &amp; checks'!$Y$6,UsefulSeries!$O263,0):OFFSET('Useful matrices &amp; checks'!$Z$7,UsefulSeries!$O263,0),OFFSET('SS Taylor expansion'!$AH$6,UsefulSeries!$O263,0):OFFSET('SS Taylor expansion'!$AH$7,UsefulSeries!$O263,0)))+TRANSPOSE(MMULT(OFFSET('Useful matrices &amp; checks'!$AC$6,UsefulSeries!$O263,0):OFFSET('Useful matrices &amp; checks'!$AD$7,UsefulSeries!$O263,0),TRANSPOSE(H271:I271)))</f>
        <v>6.7671399753280957E-5</v>
      </c>
      <c r="I272" s="29">
        <f ca="1"/>
        <v>-7.3601088239051769E-5</v>
      </c>
      <c r="J272" s="29">
        <f t="array" aca="1" ref="J272:K272" ca="1">TRANSPOSE(MMULT(OFFSET('Useful matrices &amp; checks'!$Y$6,UsefulSeries!$O263,0):OFFSET('Useful matrices &amp; checks'!$Z$7,UsefulSeries!$O263,0),OFFSET('SS Taylor expansion'!$AI$6,UsefulSeries!$O263,0):OFFSET('SS Taylor expansion'!$AI$7,UsefulSeries!$O263,0)))+TRANSPOSE(MMULT(OFFSET('Useful matrices &amp; checks'!$AC$6,UsefulSeries!$O263,0):OFFSET('Useful matrices &amp; checks'!$AD$7,UsefulSeries!$O263,0),TRANSPOSE(J271:K271)))</f>
        <v>3.1098379533897917E-4</v>
      </c>
      <c r="K272" s="29">
        <f ca="1"/>
        <v>-2.1148073887873194E-6</v>
      </c>
      <c r="L272" s="29">
        <f t="array" aca="1" ref="L272:M272" ca="1">TRANSPOSE(MMULT(OFFSET('Useful matrices &amp; checks'!$Y$6,UsefulSeries!$O263,0):OFFSET('Useful matrices &amp; checks'!$Z$7,UsefulSeries!$O263,0),OFFSET('SS Taylor expansion'!$AJ$6,UsefulSeries!$O263,0):OFFSET('SS Taylor expansion'!$AJ$7,UsefulSeries!$O263,0)))+TRANSPOSE(MMULT(OFFSET('Useful matrices &amp; checks'!$AC$6,UsefulSeries!$O263,0):OFFSET('Useful matrices &amp; checks'!$AD$7,UsefulSeries!$O263,0),TRANSPOSE(L271:M271)))</f>
        <v>2.7432300515549683E-4</v>
      </c>
      <c r="M272" s="29">
        <f ca="1"/>
        <v>2.7944301961839284E-4</v>
      </c>
      <c r="N272" s="39">
        <f t="array" aca="1" ref="N272:O272" ca="1">TRANSPOSE(MMULT(OFFSET('Useful matrices &amp; checks'!$AC$6,UsefulSeries!$O263,0):OFFSET('Useful matrices &amp; checks'!$AD$7,UsefulSeries!$O263,0),TRANSPOSE(N271:O271)))</f>
        <v>1.364369228235035E-10</v>
      </c>
      <c r="O272" s="39">
        <f ca="1"/>
        <v>-1.4893130660314279E-12</v>
      </c>
      <c r="P272" s="39">
        <f t="shared" ca="1" si="14"/>
        <v>-4.9371586286912808E-4</v>
      </c>
      <c r="Q272" s="39">
        <f t="shared" ca="1" si="15"/>
        <v>-5.5329060220930593E-6</v>
      </c>
      <c r="R272" s="29"/>
      <c r="S272" s="29">
        <f>'Flow probs &amp; rates'!E265-'Flow probs &amp; rates'!E264</f>
        <v>1.4917833834651173E-3</v>
      </c>
      <c r="T272" s="29">
        <f>'Flow probs &amp; rates'!F265-'Flow probs &amp; rates'!F264</f>
        <v>-1.2544429495412457E-3</v>
      </c>
      <c r="U272" s="29">
        <f>'Flow probs &amp; rates'!H265-'Flow probs &amp; rates'!H264</f>
        <v>-1.8869475865570112E-3</v>
      </c>
      <c r="V272" s="29"/>
      <c r="W272" s="29">
        <f ca="1">(1-'Flow probs &amp; rates'!$H264)*'Output - Variance decomp.'!C272/('Flow probs &amp; rates'!$E264+'Flow probs &amp; rates'!$F264)-'Flow probs &amp; rates'!$H264*'Output - Variance decomp.'!B272/('Flow probs &amp; rates'!$E264+'Flow probs &amp; rates'!$F264)</f>
        <v>-1.0540073225219252E-3</v>
      </c>
      <c r="X272" s="29">
        <f ca="1">(1-'Flow probs &amp; rates'!$H264)*'Output - Variance decomp.'!E272/('Flow probs &amp; rates'!$E264+'Flow probs &amp; rates'!$F264)-'Flow probs &amp; rates'!$H264*'Output - Variance decomp.'!D272/('Flow probs &amp; rates'!$E264+'Flow probs &amp; rates'!$F264)</f>
        <v>7.1353961382974192E-6</v>
      </c>
      <c r="Y272" s="29">
        <f ca="1">(1-'Flow probs &amp; rates'!$H264)*'Output - Variance decomp.'!G272/('Flow probs &amp; rates'!$E264+'Flow probs &amp; rates'!$F264)-'Flow probs &amp; rates'!$H264*'Output - Variance decomp.'!F272/('Flow probs &amp; rates'!$E264+'Flow probs &amp; rates'!$F264)</f>
        <v>-1.2038623354460609E-3</v>
      </c>
      <c r="Z272" s="29">
        <f ca="1">(1-'Flow probs &amp; rates'!$H264)*'Output - Variance decomp.'!I272/('Flow probs &amp; rates'!$E264+'Flow probs &amp; rates'!$F264)-'Flow probs &amp; rates'!$H264*'Output - Variance decomp.'!H272/('Flow probs &amp; rates'!$E264+'Flow probs &amp; rates'!$F264)</f>
        <v>-1.1405955466508234E-4</v>
      </c>
      <c r="AA272" s="29">
        <f ca="1">(1-'Flow probs &amp; rates'!$H264)*'Output - Variance decomp.'!K272/('Flow probs &amp; rates'!$E264+'Flow probs &amp; rates'!$F264)-'Flow probs &amp; rates'!$H264*'Output - Variance decomp.'!J272/('Flow probs &amp; rates'!$E264+'Flow probs &amp; rates'!$F264)</f>
        <v>-4.5014051709407413E-5</v>
      </c>
      <c r="AB272" s="29">
        <f ca="1">(1-'Flow probs &amp; rates'!$H264)*'Output - Variance decomp.'!M272/('Flow probs &amp; rates'!$E264+'Flow probs &amp; rates'!$F264)-'Flow probs &amp; rates'!$H264*'Output - Variance decomp.'!L272/('Flow probs &amp; rates'!$E264+'Flow probs &amp; rates'!$F264)</f>
        <v>3.61305315975474E-4</v>
      </c>
      <c r="AC272" s="29">
        <f ca="1">(1-'Flow probs &amp; rates'!$H264)*'Output - Variance decomp.'!O272/('Flow probs &amp; rates'!$E264+'Flow probs &amp; rates'!$F264)-'Flow probs &amp; rates'!$H264*'Output - Variance decomp.'!N272/('Flow probs &amp; rates'!$E264+'Flow probs &amp; rates'!$F264)</f>
        <v>-2.0549290081469138E-11</v>
      </c>
      <c r="AD272" s="29">
        <f t="shared" ca="1" si="13"/>
        <v>1.615549862209833E-4</v>
      </c>
    </row>
    <row r="273" spans="1:30" x14ac:dyDescent="0.35">
      <c r="A273" s="2" t="s">
        <v>321</v>
      </c>
      <c r="B273" s="29">
        <f t="array" aca="1" ref="B273:C273" ca="1">TRANSPOSE(MMULT(OFFSET('Useful matrices &amp; checks'!$Y$6,UsefulSeries!$O264,0):OFFSET('Useful matrices &amp; checks'!$Z$7,UsefulSeries!$O264,0),OFFSET('SS Taylor expansion'!$AE$6,UsefulSeries!$O264,0):OFFSET('SS Taylor expansion'!$AE$7,UsefulSeries!$O264,0)))+TRANSPOSE(MMULT(OFFSET('Useful matrices &amp; checks'!$AC$6,UsefulSeries!$O264,0):OFFSET('Useful matrices &amp; checks'!$AD$7,UsefulSeries!$O264,0),TRANSPOSE(B272:C272)))</f>
        <v>7.1046858498821836E-4</v>
      </c>
      <c r="C273" s="29">
        <f ca="1"/>
        <v>-4.8583768430063556E-4</v>
      </c>
      <c r="D273" s="29">
        <f t="array" aca="1" ref="D273:E273" ca="1">TRANSPOSE(MMULT(OFFSET('Useful matrices &amp; checks'!$Y$6,UsefulSeries!$O264,0):OFFSET('Useful matrices &amp; checks'!$Z$7,UsefulSeries!$O264,0),OFFSET('SS Taylor expansion'!$AF$6,UsefulSeries!$O264,0):OFFSET('SS Taylor expansion'!$AF$7,UsefulSeries!$O264,0)))+TRANSPOSE(MMULT(OFFSET('Useful matrices &amp; checks'!$AC$6,UsefulSeries!$O264,0):OFFSET('Useful matrices &amp; checks'!$AD$7,UsefulSeries!$O264,0),TRANSPOSE(D272:E272)))</f>
        <v>-3.1315339387102373E-4</v>
      </c>
      <c r="E273" s="29">
        <f ca="1"/>
        <v>-3.9187408623915855E-6</v>
      </c>
      <c r="F273" s="29">
        <f t="array" aca="1" ref="F273:G273" ca="1">TRANSPOSE(MMULT(OFFSET('Useful matrices &amp; checks'!$Y$6,UsefulSeries!$O264,0):OFFSET('Useful matrices &amp; checks'!$Z$7,UsefulSeries!$O264,0),OFFSET('SS Taylor expansion'!$AG$6,UsefulSeries!$O264,0):OFFSET('SS Taylor expansion'!$AG$7,UsefulSeries!$O264,0)))+TRANSPOSE(MMULT(OFFSET('Useful matrices &amp; checks'!$AC$6,UsefulSeries!$O264,0):OFFSET('Useful matrices &amp; checks'!$AD$7,UsefulSeries!$O264,0),TRANSPOSE(F272:G272)))</f>
        <v>1.9442310356506965E-4</v>
      </c>
      <c r="G273" s="29">
        <f ca="1"/>
        <v>-3.0336574534211571E-4</v>
      </c>
      <c r="H273" s="29">
        <f t="array" aca="1" ref="H273:I273" ca="1">TRANSPOSE(MMULT(OFFSET('Useful matrices &amp; checks'!$Y$6,UsefulSeries!$O264,0):OFFSET('Useful matrices &amp; checks'!$Z$7,UsefulSeries!$O264,0),OFFSET('SS Taylor expansion'!$AH$6,UsefulSeries!$O264,0):OFFSET('SS Taylor expansion'!$AH$7,UsefulSeries!$O264,0)))+TRANSPOSE(MMULT(OFFSET('Useful matrices &amp; checks'!$AC$6,UsefulSeries!$O264,0):OFFSET('Useful matrices &amp; checks'!$AD$7,UsefulSeries!$O264,0),TRANSPOSE(H272:I272)))</f>
        <v>1.9483640373607924E-5</v>
      </c>
      <c r="I273" s="29">
        <f ca="1"/>
        <v>-4.5466428194320681E-4</v>
      </c>
      <c r="J273" s="29">
        <f t="array" aca="1" ref="J273:K273" ca="1">TRANSPOSE(MMULT(OFFSET('Useful matrices &amp; checks'!$Y$6,UsefulSeries!$O264,0):OFFSET('Useful matrices &amp; checks'!$Z$7,UsefulSeries!$O264,0),OFFSET('SS Taylor expansion'!$AI$6,UsefulSeries!$O264,0):OFFSET('SS Taylor expansion'!$AI$7,UsefulSeries!$O264,0)))+TRANSPOSE(MMULT(OFFSET('Useful matrices &amp; checks'!$AC$6,UsefulSeries!$O264,0):OFFSET('Useful matrices &amp; checks'!$AD$7,UsefulSeries!$O264,0),TRANSPOSE(J272:K272)))</f>
        <v>-4.7836472692665088E-4</v>
      </c>
      <c r="K273" s="29">
        <f ca="1"/>
        <v>-4.0650637889255713E-6</v>
      </c>
      <c r="L273" s="29">
        <f t="array" aca="1" ref="L273:M273" ca="1">TRANSPOSE(MMULT(OFFSET('Useful matrices &amp; checks'!$Y$6,UsefulSeries!$O264,0):OFFSET('Useful matrices &amp; checks'!$Z$7,UsefulSeries!$O264,0),OFFSET('SS Taylor expansion'!$AJ$6,UsefulSeries!$O264,0):OFFSET('SS Taylor expansion'!$AJ$7,UsefulSeries!$O264,0)))+TRANSPOSE(MMULT(OFFSET('Useful matrices &amp; checks'!$AC$6,UsefulSeries!$O264,0):OFFSET('Useful matrices &amp; checks'!$AD$7,UsefulSeries!$O264,0),TRANSPOSE(L272:M272)))</f>
        <v>3.0296408792851437E-4</v>
      </c>
      <c r="M273" s="29">
        <f ca="1"/>
        <v>3.5350935135890541E-4</v>
      </c>
      <c r="N273" s="39">
        <f t="array" aca="1" ref="N273:O273" ca="1">TRANSPOSE(MMULT(OFFSET('Useful matrices &amp; checks'!$AC$6,UsefulSeries!$O264,0):OFFSET('Useful matrices &amp; checks'!$AD$7,UsefulSeries!$O264,0),TRANSPOSE(N272:O272)))</f>
        <v>1.2513618232404495E-10</v>
      </c>
      <c r="O273" s="39">
        <f ca="1"/>
        <v>-1.4410208721272697E-12</v>
      </c>
      <c r="P273" s="39">
        <f t="shared" ca="1" si="14"/>
        <v>-4.7049112025699047E-4</v>
      </c>
      <c r="Q273" s="39">
        <f t="shared" ca="1" si="15"/>
        <v>-3.490850741633251E-6</v>
      </c>
      <c r="R273" s="29"/>
      <c r="S273" s="29">
        <f>'Flow probs &amp; rates'!E266-'Flow probs &amp; rates'!E265</f>
        <v>-3.4669699063072379E-5</v>
      </c>
      <c r="T273" s="29">
        <f>'Flow probs &amp; rates'!F266-'Flow probs &amp; rates'!F265</f>
        <v>-9.0183301706102392E-4</v>
      </c>
      <c r="U273" s="29">
        <f>'Flow probs &amp; rates'!H266-'Flow probs &amp; rates'!H265</f>
        <v>-1.1489230588151711E-3</v>
      </c>
      <c r="V273" s="29"/>
      <c r="W273" s="29">
        <f ca="1">(1-'Flow probs &amp; rates'!$H265)*'Output - Variance decomp.'!C273/('Flow probs &amp; rates'!$E265+'Flow probs &amp; rates'!$F265)-'Flow probs &amp; rates'!$H265*'Output - Variance decomp.'!B273/('Flow probs &amp; rates'!$E265+'Flow probs &amp; rates'!$F265)</f>
        <v>-7.8757243872883608E-4</v>
      </c>
      <c r="X273" s="29">
        <f ca="1">(1-'Flow probs &amp; rates'!$H265)*'Output - Variance decomp.'!E273/('Flow probs &amp; rates'!$E265+'Flow probs &amp; rates'!$F265)-'Flow probs &amp; rates'!$H265*'Output - Variance decomp.'!D273/('Flow probs &amp; rates'!$E265+'Flow probs &amp; rates'!$F265)</f>
        <v>3.5759141007930498E-5</v>
      </c>
      <c r="Y273" s="29">
        <f ca="1">(1-'Flow probs &amp; rates'!$H265)*'Output - Variance decomp.'!G273/('Flow probs &amp; rates'!$E265+'Flow probs &amp; rates'!$F265)-'Flow probs &amp; rates'!$H265*'Output - Variance decomp.'!F273/('Flow probs &amp; rates'!$E265+'Flow probs &amp; rates'!$F265)</f>
        <v>-4.5886428270220883E-4</v>
      </c>
      <c r="Z273" s="29">
        <f ca="1">(1-'Flow probs &amp; rates'!$H265)*'Output - Variance decomp.'!I273/('Flow probs &amp; rates'!$E265+'Flow probs &amp; rates'!$F265)-'Flow probs &amp; rates'!$H265*'Output - Variance decomp.'!H273/('Flow probs &amp; rates'!$E265+'Flow probs &amp; rates'!$F265)</f>
        <v>-6.5180748955696443E-4</v>
      </c>
      <c r="AA273" s="29">
        <f ca="1">(1-'Flow probs &amp; rates'!$H265)*'Output - Variance decomp.'!K273/('Flow probs &amp; rates'!$E265+'Flow probs &amp; rates'!$F265)-'Flow probs &amp; rates'!$H265*'Output - Variance decomp.'!J273/('Flow probs &amp; rates'!$E265+'Flow probs &amp; rates'!$F265)</f>
        <v>5.7367924907353859E-5</v>
      </c>
      <c r="AB273" s="29">
        <f ca="1">(1-'Flow probs &amp; rates'!$H265)*'Output - Variance decomp.'!M273/('Flow probs &amp; rates'!$E265+'Flow probs &amp; rates'!$F265)-'Flow probs &amp; rates'!$H265*'Output - Variance decomp.'!L273/('Flow probs &amp; rates'!$E265+'Flow probs &amp; rates'!$F265)</f>
        <v>4.6478177348340292E-4</v>
      </c>
      <c r="AC273" s="29">
        <f ca="1">(1-'Flow probs &amp; rates'!$H265)*'Output - Variance decomp.'!O273/('Flow probs &amp; rates'!$E265+'Flow probs &amp; rates'!$F265)-'Flow probs &amp; rates'!$H265*'Output - Variance decomp.'!N273/('Flow probs &amp; rates'!$E265+'Flow probs &amp; rates'!$F265)</f>
        <v>-1.8583115677685321E-11</v>
      </c>
      <c r="AD273" s="29">
        <f t="shared" ca="1" si="13"/>
        <v>1.9141233135726667E-4</v>
      </c>
    </row>
    <row r="274" spans="1:30" x14ac:dyDescent="0.35">
      <c r="A274" s="2" t="s">
        <v>322</v>
      </c>
      <c r="B274" s="29">
        <f t="array" aca="1" ref="B274:C274" ca="1">TRANSPOSE(MMULT(OFFSET('Useful matrices &amp; checks'!$Y$6,UsefulSeries!$O265,0):OFFSET('Useful matrices &amp; checks'!$Z$7,UsefulSeries!$O265,0),OFFSET('SS Taylor expansion'!$AE$6,UsefulSeries!$O265,0):OFFSET('SS Taylor expansion'!$AE$7,UsefulSeries!$O265,0)))+TRANSPOSE(MMULT(OFFSET('Useful matrices &amp; checks'!$AC$6,UsefulSeries!$O265,0):OFFSET('Useful matrices &amp; checks'!$AD$7,UsefulSeries!$O265,0),TRANSPOSE(B273:C273)))</f>
        <v>4.7982972320524632E-4</v>
      </c>
      <c r="C274" s="29">
        <f ca="1"/>
        <v>-2.5298571395396225E-4</v>
      </c>
      <c r="D274" s="29">
        <f t="array" aca="1" ref="D274:E274" ca="1">TRANSPOSE(MMULT(OFFSET('Useful matrices &amp; checks'!$Y$6,UsefulSeries!$O265,0):OFFSET('Useful matrices &amp; checks'!$Z$7,UsefulSeries!$O265,0),OFFSET('SS Taylor expansion'!$AF$6,UsefulSeries!$O265,0):OFFSET('SS Taylor expansion'!$AF$7,UsefulSeries!$O265,0)))+TRANSPOSE(MMULT(OFFSET('Useful matrices &amp; checks'!$AC$6,UsefulSeries!$O265,0):OFFSET('Useful matrices &amp; checks'!$AD$7,UsefulSeries!$O265,0),TRANSPOSE(D273:E273)))</f>
        <v>-3.8289262192212363E-4</v>
      </c>
      <c r="E274" s="29">
        <f ca="1"/>
        <v>2.0470873946351443E-5</v>
      </c>
      <c r="F274" s="29">
        <f t="array" aca="1" ref="F274:G274" ca="1">TRANSPOSE(MMULT(OFFSET('Useful matrices &amp; checks'!$Y$6,UsefulSeries!$O265,0):OFFSET('Useful matrices &amp; checks'!$Z$7,UsefulSeries!$O265,0),OFFSET('SS Taylor expansion'!$AG$6,UsefulSeries!$O265,0):OFFSET('SS Taylor expansion'!$AG$7,UsefulSeries!$O265,0)))+TRANSPOSE(MMULT(OFFSET('Useful matrices &amp; checks'!$AC$6,UsefulSeries!$O265,0):OFFSET('Useful matrices &amp; checks'!$AD$7,UsefulSeries!$O265,0),TRANSPOSE(F273:G273)))</f>
        <v>-9.7625484761011173E-6</v>
      </c>
      <c r="G274" s="29">
        <f ca="1"/>
        <v>-6.6123393123436382E-5</v>
      </c>
      <c r="H274" s="29">
        <f t="array" aca="1" ref="H274:I274" ca="1">TRANSPOSE(MMULT(OFFSET('Useful matrices &amp; checks'!$Y$6,UsefulSeries!$O265,0):OFFSET('Useful matrices &amp; checks'!$Z$7,UsefulSeries!$O265,0),OFFSET('SS Taylor expansion'!$AH$6,UsefulSeries!$O265,0):OFFSET('SS Taylor expansion'!$AH$7,UsefulSeries!$O265,0)))+TRANSPOSE(MMULT(OFFSET('Useful matrices &amp; checks'!$AC$6,UsefulSeries!$O265,0):OFFSET('Useful matrices &amp; checks'!$AD$7,UsefulSeries!$O265,0),TRANSPOSE(H273:I273)))</f>
        <v>-1.0474820754656526E-4</v>
      </c>
      <c r="I274" s="29">
        <f ca="1"/>
        <v>-1.0256357501236095E-3</v>
      </c>
      <c r="J274" s="29">
        <f t="array" aca="1" ref="J274:K274" ca="1">TRANSPOSE(MMULT(OFFSET('Useful matrices &amp; checks'!$Y$6,UsefulSeries!$O265,0):OFFSET('Useful matrices &amp; checks'!$Z$7,UsefulSeries!$O265,0),OFFSET('SS Taylor expansion'!$AI$6,UsefulSeries!$O265,0):OFFSET('SS Taylor expansion'!$AI$7,UsefulSeries!$O265,0)))+TRANSPOSE(MMULT(OFFSET('Useful matrices &amp; checks'!$AC$6,UsefulSeries!$O265,0):OFFSET('Useful matrices &amp; checks'!$AD$7,UsefulSeries!$O265,0),TRANSPOSE(J273:K273)))</f>
        <v>-1.0030555987943811E-3</v>
      </c>
      <c r="K274" s="29">
        <f ca="1"/>
        <v>5.6077638867720823E-5</v>
      </c>
      <c r="L274" s="29">
        <f t="array" aca="1" ref="L274:M274" ca="1">TRANSPOSE(MMULT(OFFSET('Useful matrices &amp; checks'!$Y$6,UsefulSeries!$O265,0):OFFSET('Useful matrices &amp; checks'!$Z$7,UsefulSeries!$O265,0),OFFSET('SS Taylor expansion'!$AJ$6,UsefulSeries!$O265,0):OFFSET('SS Taylor expansion'!$AJ$7,UsefulSeries!$O265,0)))+TRANSPOSE(MMULT(OFFSET('Useful matrices &amp; checks'!$AC$6,UsefulSeries!$O265,0):OFFSET('Useful matrices &amp; checks'!$AD$7,UsefulSeries!$O265,0),TRANSPOSE(L273:M273)))</f>
        <v>2.7132461414543636E-4</v>
      </c>
      <c r="M274" s="29">
        <f ca="1"/>
        <v>-4.7365373967132705E-4</v>
      </c>
      <c r="N274" s="39">
        <f t="array" aca="1" ref="N274:O274" ca="1">TRANSPOSE(MMULT(OFFSET('Useful matrices &amp; checks'!$AC$6,UsefulSeries!$O265,0):OFFSET('Useful matrices &amp; checks'!$AD$7,UsefulSeries!$O265,0),TRANSPOSE(N273:O273)))</f>
        <v>1.1622147744630007E-10</v>
      </c>
      <c r="O274" s="39">
        <f ca="1"/>
        <v>-8.1600345828926429E-12</v>
      </c>
      <c r="P274" s="39">
        <f t="shared" ca="1" si="14"/>
        <v>-4.5946807212494039E-4</v>
      </c>
      <c r="Q274" s="39">
        <f t="shared" ca="1" si="15"/>
        <v>-3.1800819071518598E-5</v>
      </c>
      <c r="R274" s="29"/>
      <c r="S274" s="29">
        <f>'Flow probs &amp; rates'!E267-'Flow probs &amp; rates'!E266</f>
        <v>-1.2087725952919515E-3</v>
      </c>
      <c r="T274" s="29">
        <f>'Flow probs &amp; rates'!F267-'Flow probs &amp; rates'!F266</f>
        <v>-1.7736509112898161E-3</v>
      </c>
      <c r="U274" s="29">
        <f>'Flow probs &amp; rates'!H267-'Flow probs &amp; rates'!H266</f>
        <v>-9.4768369757317061E-4</v>
      </c>
      <c r="V274" s="29"/>
      <c r="W274" s="29">
        <f ca="1">(1-'Flow probs &amp; rates'!$H266)*'Output - Variance decomp.'!C274/('Flow probs &amp; rates'!$E266+'Flow probs &amp; rates'!$F266)-'Flow probs &amp; rates'!$H266*'Output - Variance decomp.'!B274/('Flow probs &amp; rates'!$E266+'Flow probs &amp; rates'!$F266)</f>
        <v>-4.248292185685111E-4</v>
      </c>
      <c r="X274" s="29">
        <f ca="1">(1-'Flow probs &amp; rates'!$H266)*'Output - Variance decomp.'!E274/('Flow probs &amp; rates'!$E266+'Flow probs &amp; rates'!$F266)-'Flow probs &amp; rates'!$H266*'Output - Variance decomp.'!D274/('Flow probs &amp; rates'!$E266+'Flow probs &amp; rates'!$F266)</f>
        <v>7.9262058613056494E-5</v>
      </c>
      <c r="Y274" s="29">
        <f ca="1">(1-'Flow probs &amp; rates'!$H266)*'Output - Variance decomp.'!G274/('Flow probs &amp; rates'!$E266+'Flow probs &amp; rates'!$F266)-'Flow probs &amp; rates'!$H266*'Output - Variance decomp.'!F274/('Flow probs &amp; rates'!$E266+'Flow probs &amp; rates'!$F266)</f>
        <v>-9.3403641459305432E-5</v>
      </c>
      <c r="Z274" s="29">
        <f ca="1">(1-'Flow probs &amp; rates'!$H266)*'Output - Variance decomp.'!I274/('Flow probs &amp; rates'!$E266+'Flow probs &amp; rates'!$F266)-'Flow probs &amp; rates'!$H266*'Output - Variance decomp.'!H274/('Flow probs &amp; rates'!$E266+'Flow probs &amp; rates'!$F266)</f>
        <v>-1.4548674644435137E-3</v>
      </c>
      <c r="AA274" s="29">
        <f ca="1">(1-'Flow probs &amp; rates'!$H266)*'Output - Variance decomp.'!K274/('Flow probs &amp; rates'!$E266+'Flow probs &amp; rates'!$F266)-'Flow probs &amp; rates'!$H266*'Output - Variance decomp.'!J274/('Flow probs &amp; rates'!$E266+'Flow probs &amp; rates'!$F266)</f>
        <v>2.1114984973162187E-4</v>
      </c>
      <c r="AB274" s="29">
        <f ca="1">(1-'Flow probs &amp; rates'!$H266)*'Output - Variance decomp.'!M274/('Flow probs &amp; rates'!$E266+'Flow probs &amp; rates'!$F266)-'Flow probs &amp; rates'!$H266*'Output - Variance decomp.'!L274/('Flow probs &amp; rates'!$E266+'Flow probs &amp; rates'!$F266)</f>
        <v>-7.1358648631555618E-4</v>
      </c>
      <c r="AC274" s="29">
        <f ca="1">(1-'Flow probs &amp; rates'!$H266)*'Output - Variance decomp.'!O274/('Flow probs &amp; rates'!$E266+'Flow probs &amp; rates'!$F266)-'Flow probs &amp; rates'!$H266*'Output - Variance decomp.'!N274/('Flow probs &amp; rates'!$E266+'Flow probs &amp; rates'!$F266)</f>
        <v>-2.6845749344047912E-11</v>
      </c>
      <c r="AD274" s="29">
        <f t="shared" ca="1" si="13"/>
        <v>1.4485912317147866E-3</v>
      </c>
    </row>
    <row r="275" spans="1:30" x14ac:dyDescent="0.35">
      <c r="A275" s="2" t="s">
        <v>323</v>
      </c>
      <c r="B275" s="29">
        <f t="array" aca="1" ref="B275:C275" ca="1">TRANSPOSE(MMULT(OFFSET('Useful matrices &amp; checks'!$Y$6,UsefulSeries!$O266,0):OFFSET('Useful matrices &amp; checks'!$Z$7,UsefulSeries!$O266,0),OFFSET('SS Taylor expansion'!$AE$6,UsefulSeries!$O266,0):OFFSET('SS Taylor expansion'!$AE$7,UsefulSeries!$O266,0)))+TRANSPOSE(MMULT(OFFSET('Useful matrices &amp; checks'!$AC$6,UsefulSeries!$O266,0):OFFSET('Useful matrices &amp; checks'!$AD$7,UsefulSeries!$O266,0),TRANSPOSE(B274:C274)))</f>
        <v>6.3182678867633327E-4</v>
      </c>
      <c r="C275" s="29">
        <f ca="1"/>
        <v>-3.1584314405667051E-4</v>
      </c>
      <c r="D275" s="29">
        <f t="array" aca="1" ref="D275:E275" ca="1">TRANSPOSE(MMULT(OFFSET('Useful matrices &amp; checks'!$Y$6,UsefulSeries!$O266,0):OFFSET('Useful matrices &amp; checks'!$Z$7,UsefulSeries!$O266,0),OFFSET('SS Taylor expansion'!$AF$6,UsefulSeries!$O266,0):OFFSET('SS Taylor expansion'!$AF$7,UsefulSeries!$O266,0)))+TRANSPOSE(MMULT(OFFSET('Useful matrices &amp; checks'!$AC$6,UsefulSeries!$O266,0):OFFSET('Useful matrices &amp; checks'!$AD$7,UsefulSeries!$O266,0),TRANSPOSE(D274:E274)))</f>
        <v>4.6504568500274222E-4</v>
      </c>
      <c r="E275" s="29">
        <f ca="1"/>
        <v>4.224284588641543E-5</v>
      </c>
      <c r="F275" s="29">
        <f t="array" aca="1" ref="F275:G275" ca="1">TRANSPOSE(MMULT(OFFSET('Useful matrices &amp; checks'!$Y$6,UsefulSeries!$O266,0):OFFSET('Useful matrices &amp; checks'!$Z$7,UsefulSeries!$O266,0),OFFSET('SS Taylor expansion'!$AG$6,UsefulSeries!$O266,0):OFFSET('SS Taylor expansion'!$AG$7,UsefulSeries!$O266,0)))+TRANSPOSE(MMULT(OFFSET('Useful matrices &amp; checks'!$AC$6,UsefulSeries!$O266,0):OFFSET('Useful matrices &amp; checks'!$AD$7,UsefulSeries!$O266,0),TRANSPOSE(F274:G274)))</f>
        <v>6.1534860973590081E-5</v>
      </c>
      <c r="G275" s="29">
        <f ca="1"/>
        <v>-1.1335432853667445E-4</v>
      </c>
      <c r="H275" s="29">
        <f t="array" aca="1" ref="H275:I275" ca="1">TRANSPOSE(MMULT(OFFSET('Useful matrices &amp; checks'!$Y$6,UsefulSeries!$O266,0):OFFSET('Useful matrices &amp; checks'!$Z$7,UsefulSeries!$O266,0),OFFSET('SS Taylor expansion'!$AH$6,UsefulSeries!$O266,0):OFFSET('SS Taylor expansion'!$AH$7,UsefulSeries!$O266,0)))+TRANSPOSE(MMULT(OFFSET('Useful matrices &amp; checks'!$AC$6,UsefulSeries!$O266,0):OFFSET('Useful matrices &amp; checks'!$AD$7,UsefulSeries!$O266,0),TRANSPOSE(H274:I274)))</f>
        <v>-1.6595162303289151E-4</v>
      </c>
      <c r="I275" s="29">
        <f ca="1"/>
        <v>1.9121147096008175E-4</v>
      </c>
      <c r="J275" s="29">
        <f t="array" aca="1" ref="J275:K275" ca="1">TRANSPOSE(MMULT(OFFSET('Useful matrices &amp; checks'!$Y$6,UsefulSeries!$O266,0):OFFSET('Useful matrices &amp; checks'!$Z$7,UsefulSeries!$O266,0),OFFSET('SS Taylor expansion'!$AI$6,UsefulSeries!$O266,0):OFFSET('SS Taylor expansion'!$AI$7,UsefulSeries!$O266,0)))+TRANSPOSE(MMULT(OFFSET('Useful matrices &amp; checks'!$AC$6,UsefulSeries!$O266,0):OFFSET('Useful matrices &amp; checks'!$AD$7,UsefulSeries!$O266,0),TRANSPOSE(J274:K274)))</f>
        <v>-3.8775210008861003E-5</v>
      </c>
      <c r="K275" s="29">
        <f ca="1"/>
        <v>3.9414925602660414E-5</v>
      </c>
      <c r="L275" s="29">
        <f t="array" aca="1" ref="L275:M275" ca="1">TRANSPOSE(MMULT(OFFSET('Useful matrices &amp; checks'!$Y$6,UsefulSeries!$O266,0):OFFSET('Useful matrices &amp; checks'!$Z$7,UsefulSeries!$O266,0),OFFSET('SS Taylor expansion'!$AJ$6,UsefulSeries!$O266,0):OFFSET('SS Taylor expansion'!$AJ$7,UsefulSeries!$O266,0)))+TRANSPOSE(MMULT(OFFSET('Useful matrices &amp; checks'!$AC$6,UsefulSeries!$O266,0):OFFSET('Useful matrices &amp; checks'!$AD$7,UsefulSeries!$O266,0),TRANSPOSE(L274:M274)))</f>
        <v>2.8070609138163558E-4</v>
      </c>
      <c r="M275" s="29">
        <f ca="1"/>
        <v>5.5971256268671642E-4</v>
      </c>
      <c r="N275" s="39">
        <f t="array" aca="1" ref="N275:O275" ca="1">TRANSPOSE(MMULT(OFFSET('Useful matrices &amp; checks'!$AC$6,UsefulSeries!$O266,0):OFFSET('Useful matrices &amp; checks'!$AD$7,UsefulSeries!$O266,0),TRANSPOSE(N274:O274)))</f>
        <v>1.1210605966485697E-10</v>
      </c>
      <c r="O275" s="39">
        <f ca="1"/>
        <v>5.6172568578744109E-13</v>
      </c>
      <c r="P275" s="39">
        <f t="shared" ca="1" si="14"/>
        <v>-4.7550284004697891E-4</v>
      </c>
      <c r="Q275" s="39">
        <f t="shared" ca="1" si="15"/>
        <v>-1.7957004416237465E-4</v>
      </c>
      <c r="R275" s="29"/>
      <c r="S275" s="29">
        <f>'Flow probs &amp; rates'!E268-'Flow probs &amp; rates'!E267</f>
        <v>7.5888386505162941E-4</v>
      </c>
      <c r="T275" s="29">
        <f>'Flow probs &amp; rates'!F268-'Flow probs &amp; rates'!F267</f>
        <v>2.238142889418801E-4</v>
      </c>
      <c r="U275" s="29">
        <f>'Flow probs &amp; rates'!H268-'Flow probs &amp; rates'!H267</f>
        <v>-2.8232985854492743E-4</v>
      </c>
      <c r="V275" s="29"/>
      <c r="W275" s="29">
        <f ca="1">(1-'Flow probs &amp; rates'!$H267)*'Output - Variance decomp.'!C275/('Flow probs &amp; rates'!$E267+'Flow probs &amp; rates'!$F267)-'Flow probs &amp; rates'!$H267*'Output - Variance decomp.'!B275/('Flow probs &amp; rates'!$E267+'Flow probs &amp; rates'!$F267)</f>
        <v>-5.3669219423459343E-4</v>
      </c>
      <c r="X275" s="29">
        <f ca="1">(1-'Flow probs &amp; rates'!$H267)*'Output - Variance decomp.'!E275/('Flow probs &amp; rates'!$E267+'Flow probs &amp; rates'!$F267)-'Flow probs &amp; rates'!$H267*'Output - Variance decomp.'!D275/('Flow probs &amp; rates'!$E267+'Flow probs &amp; rates'!$F267)</f>
        <v>5.6933662415713189E-7</v>
      </c>
      <c r="Y275" s="29">
        <f ca="1">(1-'Flow probs &amp; rates'!$H267)*'Output - Variance decomp.'!G275/('Flow probs &amp; rates'!$E267+'Flow probs &amp; rates'!$F267)-'Flow probs &amp; rates'!$H267*'Output - Variance decomp.'!F275/('Flow probs &amp; rates'!$E267+'Flow probs &amp; rates'!$F267)</f>
        <v>-1.712058947173207E-4</v>
      </c>
      <c r="Z275" s="29">
        <f ca="1">(1-'Flow probs &amp; rates'!$H267)*'Output - Variance decomp.'!I275/('Flow probs &amp; rates'!$E267+'Flow probs &amp; rates'!$F267)-'Flow probs &amp; rates'!$H267*'Output - Variance decomp.'!H275/('Flow probs &amp; rates'!$E267+'Flow probs &amp; rates'!$F267)</f>
        <v>2.9685192070318534E-4</v>
      </c>
      <c r="AA275" s="29">
        <f ca="1">(1-'Flow probs &amp; rates'!$H267)*'Output - Variance decomp.'!K275/('Flow probs &amp; rates'!$E267+'Flow probs &amp; rates'!$F267)-'Flow probs &amp; rates'!$H267*'Output - Variance decomp.'!J275/('Flow probs &amp; rates'!$E267+'Flow probs &amp; rates'!$F267)</f>
        <v>6.1782688087161778E-5</v>
      </c>
      <c r="AB275" s="29">
        <f ca="1">(1-'Flow probs &amp; rates'!$H267)*'Output - Variance decomp.'!M275/('Flow probs &amp; rates'!$E267+'Flow probs &amp; rates'!$F267)-'Flow probs &amp; rates'!$H267*'Output - Variance decomp.'!L275/('Flow probs &amp; rates'!$E267+'Flow probs &amp; rates'!$F267)</f>
        <v>7.6962137187562931E-4</v>
      </c>
      <c r="AC275" s="29">
        <f ca="1">(1-'Flow probs &amp; rates'!$H267)*'Output - Variance decomp.'!O275/('Flow probs &amp; rates'!$E267+'Flow probs &amp; rates'!$F267)-'Flow probs &amp; rates'!$H267*'Output - Variance decomp.'!N275/('Flow probs &amp; rates'!$E267+'Flow probs &amp; rates'!$F267)</f>
        <v>-1.3717918403086171E-11</v>
      </c>
      <c r="AD275" s="29">
        <f t="shared" ca="1" si="13"/>
        <v>-7.0325707316522832E-4</v>
      </c>
    </row>
    <row r="276" spans="1:30" x14ac:dyDescent="0.35">
      <c r="A276" s="2" t="s">
        <v>324</v>
      </c>
      <c r="B276" s="29">
        <f t="array" aca="1" ref="B276:C276" ca="1">TRANSPOSE(MMULT(OFFSET('Useful matrices &amp; checks'!$Y$6,UsefulSeries!$O267,0):OFFSET('Useful matrices &amp; checks'!$Z$7,UsefulSeries!$O267,0),OFFSET('SS Taylor expansion'!$AE$6,UsefulSeries!$O267,0):OFFSET('SS Taylor expansion'!$AE$7,UsefulSeries!$O267,0)))+TRANSPOSE(MMULT(OFFSET('Useful matrices &amp; checks'!$AC$6,UsefulSeries!$O267,0):OFFSET('Useful matrices &amp; checks'!$AD$7,UsefulSeries!$O267,0),TRANSPOSE(B275:C275)))</f>
        <v>6.3623316290915182E-4</v>
      </c>
      <c r="C276" s="29">
        <f ca="1"/>
        <v>-3.0123437615422587E-4</v>
      </c>
      <c r="D276" s="29">
        <f t="array" aca="1" ref="D276:E276" ca="1">TRANSPOSE(MMULT(OFFSET('Useful matrices &amp; checks'!$Y$6,UsefulSeries!$O267,0):OFFSET('Useful matrices &amp; checks'!$Z$7,UsefulSeries!$O267,0),OFFSET('SS Taylor expansion'!$AF$6,UsefulSeries!$O267,0):OFFSET('SS Taylor expansion'!$AF$7,UsefulSeries!$O267,0)))+TRANSPOSE(MMULT(OFFSET('Useful matrices &amp; checks'!$AC$6,UsefulSeries!$O267,0):OFFSET('Useful matrices &amp; checks'!$AD$7,UsefulSeries!$O267,0),TRANSPOSE(D275:E275)))</f>
        <v>3.6811766893309961E-5</v>
      </c>
      <c r="E276" s="29">
        <f ca="1"/>
        <v>2.5427255262305317E-5</v>
      </c>
      <c r="F276" s="29">
        <f t="array" aca="1" ref="F276:G276" ca="1">TRANSPOSE(MMULT(OFFSET('Useful matrices &amp; checks'!$Y$6,UsefulSeries!$O267,0):OFFSET('Useful matrices &amp; checks'!$Z$7,UsefulSeries!$O267,0),OFFSET('SS Taylor expansion'!$AG$6,UsefulSeries!$O267,0):OFFSET('SS Taylor expansion'!$AG$7,UsefulSeries!$O267,0)))+TRANSPOSE(MMULT(OFFSET('Useful matrices &amp; checks'!$AC$6,UsefulSeries!$O267,0):OFFSET('Useful matrices &amp; checks'!$AD$7,UsefulSeries!$O267,0),TRANSPOSE(F275:G275)))</f>
        <v>-6.104020017419372E-5</v>
      </c>
      <c r="G276" s="29">
        <f ca="1"/>
        <v>1.8939418171792552E-5</v>
      </c>
      <c r="H276" s="29">
        <f t="array" aca="1" ref="H276:I276" ca="1">TRANSPOSE(MMULT(OFFSET('Useful matrices &amp; checks'!$Y$6,UsefulSeries!$O267,0):OFFSET('Useful matrices &amp; checks'!$Z$7,UsefulSeries!$O267,0),OFFSET('SS Taylor expansion'!$AH$6,UsefulSeries!$O267,0):OFFSET('SS Taylor expansion'!$AH$7,UsefulSeries!$O267,0)))+TRANSPOSE(MMULT(OFFSET('Useful matrices &amp; checks'!$AC$6,UsefulSeries!$O267,0):OFFSET('Useful matrices &amp; checks'!$AD$7,UsefulSeries!$O267,0),TRANSPOSE(H275:I275)))</f>
        <v>-1.6418403955267879E-4</v>
      </c>
      <c r="I276" s="29">
        <f ca="1"/>
        <v>-1.7446534170716604E-4</v>
      </c>
      <c r="J276" s="29">
        <f t="array" aca="1" ref="J276:K276" ca="1">TRANSPOSE(MMULT(OFFSET('Useful matrices &amp; checks'!$Y$6,UsefulSeries!$O267,0):OFFSET('Useful matrices &amp; checks'!$Z$7,UsefulSeries!$O267,0),OFFSET('SS Taylor expansion'!$AI$6,UsefulSeries!$O267,0):OFFSET('SS Taylor expansion'!$AI$7,UsefulSeries!$O267,0)))+TRANSPOSE(MMULT(OFFSET('Useful matrices &amp; checks'!$AC$6,UsefulSeries!$O267,0):OFFSET('Useful matrices &amp; checks'!$AD$7,UsefulSeries!$O267,0),TRANSPOSE(J275:K275)))</f>
        <v>1.0236049250182168E-5</v>
      </c>
      <c r="K276" s="29">
        <f ca="1"/>
        <v>2.6873463493810215E-5</v>
      </c>
      <c r="L276" s="29">
        <f t="array" aca="1" ref="L276:M276" ca="1">TRANSPOSE(MMULT(OFFSET('Useful matrices &amp; checks'!$Y$6,UsefulSeries!$O267,0):OFFSET('Useful matrices &amp; checks'!$Z$7,UsefulSeries!$O267,0),OFFSET('SS Taylor expansion'!$AJ$6,UsefulSeries!$O267,0):OFFSET('SS Taylor expansion'!$AJ$7,UsefulSeries!$O267,0)))+TRANSPOSE(MMULT(OFFSET('Useful matrices &amp; checks'!$AC$6,UsefulSeries!$O267,0):OFFSET('Useful matrices &amp; checks'!$AD$7,UsefulSeries!$O267,0),TRANSPOSE(L275:M275)))</f>
        <v>3.2628496725745906E-4</v>
      </c>
      <c r="M276" s="29">
        <f ca="1"/>
        <v>7.2847363518832565E-5</v>
      </c>
      <c r="N276" s="39">
        <f t="array" aca="1" ref="N276:O276" ca="1">TRANSPOSE(MMULT(OFFSET('Useful matrices &amp; checks'!$AC$6,UsefulSeries!$O267,0):OFFSET('Useful matrices &amp; checks'!$AD$7,UsefulSeries!$O267,0),TRANSPOSE(N275:O275)))</f>
        <v>1.0873078195133198E-10</v>
      </c>
      <c r="O276" s="39">
        <f ca="1"/>
        <v>-2.8647798801061752E-12</v>
      </c>
      <c r="P276" s="39">
        <f t="shared" ca="1" si="14"/>
        <v>-4.8132593155998047E-4</v>
      </c>
      <c r="Q276" s="39">
        <f t="shared" ca="1" si="15"/>
        <v>-1.1762923660552534E-4</v>
      </c>
      <c r="R276" s="29"/>
      <c r="S276" s="29">
        <f>'Flow probs &amp; rates'!E269-'Flow probs &amp; rates'!E268</f>
        <v>3.0301588375403199E-4</v>
      </c>
      <c r="T276" s="29">
        <f>'Flow probs &amp; rates'!F269-'Flow probs &amp; rates'!F268</f>
        <v>-4.4924145688495648E-4</v>
      </c>
      <c r="U276" s="29">
        <f>'Flow probs &amp; rates'!H269-'Flow probs &amp; rates'!H268</f>
        <v>-3.8022209561766607E-4</v>
      </c>
      <c r="V276" s="29"/>
      <c r="W276" s="29">
        <f ca="1">(1-'Flow probs &amp; rates'!$H268)*'Output - Variance decomp.'!C276/('Flow probs &amp; rates'!$E268+'Flow probs &amp; rates'!$F268)-'Flow probs &amp; rates'!$H268*'Output - Variance decomp.'!B276/('Flow probs &amp; rates'!$E268+'Flow probs &amp; rates'!$F268)</f>
        <v>-5.1528305755657372E-4</v>
      </c>
      <c r="X276" s="29">
        <f ca="1">(1-'Flow probs &amp; rates'!$H268)*'Output - Variance decomp.'!E276/('Flow probs &amp; rates'!$E268+'Flow probs &amp; rates'!$F268)-'Flow probs &amp; rates'!$H268*'Output - Variance decomp.'!D276/('Flow probs &amp; rates'!$E268+'Flow probs &amp; rates'!$F268)</f>
        <v>3.1824066316281743E-5</v>
      </c>
      <c r="Y276" s="29">
        <f ca="1">(1-'Flow probs &amp; rates'!$H268)*'Output - Variance decomp.'!G276/('Flow probs &amp; rates'!$E268+'Flow probs &amp; rates'!$F268)-'Flow probs &amp; rates'!$H268*'Output - Variance decomp.'!F276/('Flow probs &amp; rates'!$E268+'Flow probs &amp; rates'!$F268)</f>
        <v>3.5109919135689338E-5</v>
      </c>
      <c r="Z276" s="29">
        <f ca="1">(1-'Flow probs &amp; rates'!$H268)*'Output - Variance decomp.'!I276/('Flow probs &amp; rates'!$E268+'Flow probs &amp; rates'!$F268)-'Flow probs &amp; rates'!$H268*'Output - Variance decomp.'!H276/('Flow probs &amp; rates'!$E268+'Flow probs &amp; rates'!$F268)</f>
        <v>-2.2975359889737692E-4</v>
      </c>
      <c r="AA276" s="29">
        <f ca="1">(1-'Flow probs &amp; rates'!$H268)*'Output - Variance decomp.'!K276/('Flow probs &amp; rates'!$E268+'Flow probs &amp; rates'!$F268)-'Flow probs &amp; rates'!$H268*'Output - Variance decomp.'!J276/('Flow probs &amp; rates'!$E268+'Flow probs &amp; rates'!$F268)</f>
        <v>3.7330708410000091E-5</v>
      </c>
      <c r="AB276" s="29">
        <f ca="1">(1-'Flow probs &amp; rates'!$H268)*'Output - Variance decomp.'!M276/('Flow probs &amp; rates'!$E268+'Flow probs &amp; rates'!$F268)-'Flow probs &amp; rates'!$H268*'Output - Variance decomp.'!L276/('Flow probs &amp; rates'!$E268+'Flow probs &amp; rates'!$F268)</f>
        <v>6.270126859074087E-5</v>
      </c>
      <c r="AC276" s="29">
        <f ca="1">(1-'Flow probs &amp; rates'!$H268)*'Output - Variance decomp.'!O276/('Flow probs &amp; rates'!$E268+'Flow probs &amp; rates'!$F268)-'Flow probs &amp; rates'!$H268*'Output - Variance decomp.'!N276/('Flow probs &amp; rates'!$E268+'Flow probs &amp; rates'!$F268)</f>
        <v>-1.813987887988265E-11</v>
      </c>
      <c r="AD276" s="29">
        <f t="shared" ca="1" si="13"/>
        <v>1.9784861652345147E-4</v>
      </c>
    </row>
    <row r="277" spans="1:30" x14ac:dyDescent="0.35">
      <c r="A277" s="2" t="s">
        <v>325</v>
      </c>
      <c r="B277" s="29">
        <f t="array" aca="1" ref="B277:C277" ca="1">TRANSPOSE(MMULT(OFFSET('Useful matrices &amp; checks'!$Y$6,UsefulSeries!$O268,0):OFFSET('Useful matrices &amp; checks'!$Z$7,UsefulSeries!$O268,0),OFFSET('SS Taylor expansion'!$AE$6,UsefulSeries!$O268,0):OFFSET('SS Taylor expansion'!$AE$7,UsefulSeries!$O268,0)))+TRANSPOSE(MMULT(OFFSET('Useful matrices &amp; checks'!$AC$6,UsefulSeries!$O268,0):OFFSET('Useful matrices &amp; checks'!$AD$7,UsefulSeries!$O268,0),TRANSPOSE(B276:C276)))</f>
        <v>4.958936505923149E-4</v>
      </c>
      <c r="C277" s="29">
        <f ca="1"/>
        <v>-1.5336792512729694E-4</v>
      </c>
      <c r="D277" s="29">
        <f t="array" aca="1" ref="D277:E277" ca="1">TRANSPOSE(MMULT(OFFSET('Useful matrices &amp; checks'!$Y$6,UsefulSeries!$O268,0):OFFSET('Useful matrices &amp; checks'!$Z$7,UsefulSeries!$O268,0),OFFSET('SS Taylor expansion'!$AF$6,UsefulSeries!$O268,0):OFFSET('SS Taylor expansion'!$AF$7,UsefulSeries!$O268,0)))+TRANSPOSE(MMULT(OFFSET('Useful matrices &amp; checks'!$AC$6,UsefulSeries!$O268,0):OFFSET('Useful matrices &amp; checks'!$AD$7,UsefulSeries!$O268,0),TRANSPOSE(D276:E276)))</f>
        <v>-4.3626954752308702E-4</v>
      </c>
      <c r="E277" s="29">
        <f ca="1"/>
        <v>2.6335804995434204E-5</v>
      </c>
      <c r="F277" s="29">
        <f t="array" aca="1" ref="F277:G277" ca="1">TRANSPOSE(MMULT(OFFSET('Useful matrices &amp; checks'!$Y$6,UsefulSeries!$O268,0):OFFSET('Useful matrices &amp; checks'!$Z$7,UsefulSeries!$O268,0),OFFSET('SS Taylor expansion'!$AG$6,UsefulSeries!$O268,0):OFFSET('SS Taylor expansion'!$AG$7,UsefulSeries!$O268,0)))+TRANSPOSE(MMULT(OFFSET('Useful matrices &amp; checks'!$AC$6,UsefulSeries!$O268,0):OFFSET('Useful matrices &amp; checks'!$AD$7,UsefulSeries!$O268,0),TRANSPOSE(F276:G276)))</f>
        <v>-4.5996605214313071E-4</v>
      </c>
      <c r="G277" s="29">
        <f ca="1"/>
        <v>3.9452551898690153E-4</v>
      </c>
      <c r="H277" s="29">
        <f t="array" aca="1" ref="H277:I277" ca="1">TRANSPOSE(MMULT(OFFSET('Useful matrices &amp; checks'!$Y$6,UsefulSeries!$O268,0):OFFSET('Useful matrices &amp; checks'!$Z$7,UsefulSeries!$O268,0),OFFSET('SS Taylor expansion'!$AH$6,UsefulSeries!$O268,0):OFFSET('SS Taylor expansion'!$AH$7,UsefulSeries!$O268,0)))+TRANSPOSE(MMULT(OFFSET('Useful matrices &amp; checks'!$AC$6,UsefulSeries!$O268,0):OFFSET('Useful matrices &amp; checks'!$AD$7,UsefulSeries!$O268,0),TRANSPOSE(H276:I276)))</f>
        <v>-2.0617491229617247E-4</v>
      </c>
      <c r="I277" s="29">
        <f ca="1"/>
        <v>-3.0252847439659659E-4</v>
      </c>
      <c r="J277" s="29">
        <f t="array" aca="1" ref="J277:K277" ca="1">TRANSPOSE(MMULT(OFFSET('Useful matrices &amp; checks'!$Y$6,UsefulSeries!$O268,0):OFFSET('Useful matrices &amp; checks'!$Z$7,UsefulSeries!$O268,0),OFFSET('SS Taylor expansion'!$AI$6,UsefulSeries!$O268,0):OFFSET('SS Taylor expansion'!$AI$7,UsefulSeries!$O268,0)))+TRANSPOSE(MMULT(OFFSET('Useful matrices &amp; checks'!$AC$6,UsefulSeries!$O268,0):OFFSET('Useful matrices &amp; checks'!$AD$7,UsefulSeries!$O268,0),TRANSPOSE(J276:K276)))</f>
        <v>-1.952985117063332E-4</v>
      </c>
      <c r="K277" s="29">
        <f ca="1"/>
        <v>2.216576800280852E-5</v>
      </c>
      <c r="L277" s="29">
        <f t="array" aca="1" ref="L277:M277" ca="1">TRANSPOSE(MMULT(OFFSET('Useful matrices &amp; checks'!$Y$6,UsefulSeries!$O268,0):OFFSET('Useful matrices &amp; checks'!$Z$7,UsefulSeries!$O268,0),OFFSET('SS Taylor expansion'!$AJ$6,UsefulSeries!$O268,0):OFFSET('SS Taylor expansion'!$AJ$7,UsefulSeries!$O268,0)))+TRANSPOSE(MMULT(OFFSET('Useful matrices &amp; checks'!$AC$6,UsefulSeries!$O268,0):OFFSET('Useful matrices &amp; checks'!$AD$7,UsefulSeries!$O268,0),TRANSPOSE(L276:M276)))</f>
        <v>2.9134555266384696E-4</v>
      </c>
      <c r="M277" s="29">
        <f ca="1"/>
        <v>-2.4810648519167742E-4</v>
      </c>
      <c r="N277" s="39">
        <f t="array" aca="1" ref="N277:O277" ca="1">TRANSPOSE(MMULT(OFFSET('Useful matrices &amp; checks'!$AC$6,UsefulSeries!$O268,0):OFFSET('Useful matrices &amp; checks'!$AD$7,UsefulSeries!$O268,0),TRANSPOSE(N276:O276)))</f>
        <v>1.0379031716233741E-10</v>
      </c>
      <c r="O277" s="39">
        <f ca="1"/>
        <v>-4.7227850470275712E-12</v>
      </c>
      <c r="P277" s="39">
        <f t="shared" ca="1" si="14"/>
        <v>-4.7315367400127821E-4</v>
      </c>
      <c r="Q277" s="39">
        <f t="shared" ca="1" si="15"/>
        <v>-9.4828771880342013E-5</v>
      </c>
      <c r="R277" s="29"/>
      <c r="S277" s="29">
        <f>'Flow probs &amp; rates'!E270-'Flow probs &amp; rates'!E269</f>
        <v>-9.8362339062352255E-4</v>
      </c>
      <c r="T277" s="29">
        <f>'Flow probs &amp; rates'!F270-'Flow probs &amp; rates'!F269</f>
        <v>-3.5580456933355376E-4</v>
      </c>
      <c r="U277" s="29">
        <f>'Flow probs &amp; rates'!H270-'Flow probs &amp; rates'!H269</f>
        <v>-1.0092267520135645E-4</v>
      </c>
      <c r="V277" s="29"/>
      <c r="W277" s="29">
        <f ca="1">(1-'Flow probs &amp; rates'!$H269)*'Output - Variance decomp.'!C277/('Flow probs &amp; rates'!$E269+'Flow probs &amp; rates'!$F269)-'Flow probs &amp; rates'!$H269*'Output - Variance decomp.'!B277/('Flow probs &amp; rates'!$E269+'Flow probs &amp; rates'!$F269)</f>
        <v>-2.8438120874066923E-4</v>
      </c>
      <c r="X277" s="29">
        <f ca="1">(1-'Flow probs &amp; rates'!$H269)*'Output - Variance decomp.'!E277/('Flow probs &amp; rates'!$E269+'Flow probs &amp; rates'!$F269)-'Flow probs &amp; rates'!$H269*'Output - Variance decomp.'!D277/('Flow probs &amp; rates'!$E269+'Flow probs &amp; rates'!$F269)</f>
        <v>9.3906639667491859E-5</v>
      </c>
      <c r="Y277" s="29">
        <f ca="1">(1-'Flow probs &amp; rates'!$H269)*'Output - Variance decomp.'!G277/('Flow probs &amp; rates'!$E269+'Flow probs &amp; rates'!$F269)-'Flow probs &amp; rates'!$H269*'Output - Variance decomp.'!F277/('Flow probs &amp; rates'!$E269+'Flow probs &amp; rates'!$F269)</f>
        <v>6.2683521820966785E-4</v>
      </c>
      <c r="Z277" s="29">
        <f ca="1">(1-'Flow probs &amp; rates'!$H269)*'Output - Variance decomp.'!I277/('Flow probs &amp; rates'!$E269+'Flow probs &amp; rates'!$F269)-'Flow probs &amp; rates'!$H269*'Output - Variance decomp.'!H277/('Flow probs &amp; rates'!$E269+'Flow probs &amp; rates'!$F269)</f>
        <v>-4.0892190196598576E-4</v>
      </c>
      <c r="AA277" s="29">
        <f ca="1">(1-'Flow probs &amp; rates'!$H269)*'Output - Variance decomp.'!K277/('Flow probs &amp; rates'!$E269+'Flow probs &amp; rates'!$F269)-'Flow probs &amp; rates'!$H269*'Output - Variance decomp.'!J277/('Flow probs &amp; rates'!$E269+'Flow probs &amp; rates'!$F269)</f>
        <v>5.6971205774565634E-5</v>
      </c>
      <c r="AB277" s="29">
        <f ca="1">(1-'Flow probs &amp; rates'!$H269)*'Output - Variance decomp.'!M277/('Flow probs &amp; rates'!$E269+'Flow probs &amp; rates'!$F269)-'Flow probs &amp; rates'!$H269*'Output - Variance decomp.'!L277/('Flow probs &amp; rates'!$E269+'Flow probs &amp; rates'!$F269)</f>
        <v>-3.9446749750437208E-4</v>
      </c>
      <c r="AC277" s="29">
        <f ca="1">(1-'Flow probs &amp; rates'!$H269)*'Output - Variance decomp.'!O277/('Flow probs &amp; rates'!$E269+'Flow probs &amp; rates'!$F269)-'Flow probs &amp; rates'!$H269*'Output - Variance decomp.'!N277/('Flow probs &amp; rates'!$E269+'Flow probs &amp; rates'!$F269)</f>
        <v>-2.0120699762678193E-11</v>
      </c>
      <c r="AD277" s="29">
        <f t="shared" ca="1" si="13"/>
        <v>2.0913488947864502E-4</v>
      </c>
    </row>
    <row r="278" spans="1:30" x14ac:dyDescent="0.35">
      <c r="A278" s="2" t="s">
        <v>326</v>
      </c>
      <c r="B278" s="29">
        <f t="array" aca="1" ref="B278:C278" ca="1">TRANSPOSE(MMULT(OFFSET('Useful matrices &amp; checks'!$Y$6,UsefulSeries!$O269,0):OFFSET('Useful matrices &amp; checks'!$Z$7,UsefulSeries!$O269,0),OFFSET('SS Taylor expansion'!$AE$6,UsefulSeries!$O269,0):OFFSET('SS Taylor expansion'!$AE$7,UsefulSeries!$O269,0)))+TRANSPOSE(MMULT(OFFSET('Useful matrices &amp; checks'!$AC$6,UsefulSeries!$O269,0):OFFSET('Useful matrices &amp; checks'!$AD$7,UsefulSeries!$O269,0),TRANSPOSE(B277:C277)))</f>
        <v>5.1180280915733858E-4</v>
      </c>
      <c r="C278" s="29">
        <f ca="1"/>
        <v>-1.4593741967271431E-4</v>
      </c>
      <c r="D278" s="29">
        <f t="array" aca="1" ref="D278:E278" ca="1">TRANSPOSE(MMULT(OFFSET('Useful matrices &amp; checks'!$Y$6,UsefulSeries!$O269,0):OFFSET('Useful matrices &amp; checks'!$Z$7,UsefulSeries!$O269,0),OFFSET('SS Taylor expansion'!$AF$6,UsefulSeries!$O269,0):OFFSET('SS Taylor expansion'!$AF$7,UsefulSeries!$O269,0)))+TRANSPOSE(MMULT(OFFSET('Useful matrices &amp; checks'!$AC$6,UsefulSeries!$O269,0):OFFSET('Useful matrices &amp; checks'!$AD$7,UsefulSeries!$O269,0),TRANSPOSE(D277:E277)))</f>
        <v>2.2464894125529824E-4</v>
      </c>
      <c r="E278" s="29">
        <f ca="1"/>
        <v>2.3111909840858974E-5</v>
      </c>
      <c r="F278" s="29">
        <f t="array" aca="1" ref="F278:G278" ca="1">TRANSPOSE(MMULT(OFFSET('Useful matrices &amp; checks'!$Y$6,UsefulSeries!$O269,0):OFFSET('Useful matrices &amp; checks'!$Z$7,UsefulSeries!$O269,0),OFFSET('SS Taylor expansion'!$AG$6,UsefulSeries!$O269,0):OFFSET('SS Taylor expansion'!$AG$7,UsefulSeries!$O269,0)))+TRANSPOSE(MMULT(OFFSET('Useful matrices &amp; checks'!$AC$6,UsefulSeries!$O269,0):OFFSET('Useful matrices &amp; checks'!$AD$7,UsefulSeries!$O269,0),TRANSPOSE(F277:G277)))</f>
        <v>-5.6716678694247074E-5</v>
      </c>
      <c r="G278" s="29">
        <f ca="1"/>
        <v>-3.3324572174274372E-5</v>
      </c>
      <c r="H278" s="29">
        <f t="array" aca="1" ref="H278:I278" ca="1">TRANSPOSE(MMULT(OFFSET('Useful matrices &amp; checks'!$Y$6,UsefulSeries!$O269,0):OFFSET('Useful matrices &amp; checks'!$Z$7,UsefulSeries!$O269,0),OFFSET('SS Taylor expansion'!$AH$6,UsefulSeries!$O269,0):OFFSET('SS Taylor expansion'!$AH$7,UsefulSeries!$O269,0)))+TRANSPOSE(MMULT(OFFSET('Useful matrices &amp; checks'!$AC$6,UsefulSeries!$O269,0):OFFSET('Useful matrices &amp; checks'!$AD$7,UsefulSeries!$O269,0),TRANSPOSE(H277:I277)))</f>
        <v>-2.1472058877673947E-4</v>
      </c>
      <c r="I278" s="29">
        <f ca="1"/>
        <v>1.1491742770979347E-4</v>
      </c>
      <c r="J278" s="29">
        <f t="array" aca="1" ref="J278:K278" ca="1">TRANSPOSE(MMULT(OFFSET('Useful matrices &amp; checks'!$Y$6,UsefulSeries!$O269,0):OFFSET('Useful matrices &amp; checks'!$Z$7,UsefulSeries!$O269,0),OFFSET('SS Taylor expansion'!$AI$6,UsefulSeries!$O269,0):OFFSET('SS Taylor expansion'!$AI$7,UsefulSeries!$O269,0)))+TRANSPOSE(MMULT(OFFSET('Useful matrices &amp; checks'!$AC$6,UsefulSeries!$O269,0):OFFSET('Useful matrices &amp; checks'!$AD$7,UsefulSeries!$O269,0),TRANSPOSE(J277:K277)))</f>
        <v>4.923780675065144E-4</v>
      </c>
      <c r="K278" s="29">
        <f ca="1"/>
        <v>2.2540114720309977E-5</v>
      </c>
      <c r="L278" s="29">
        <f t="array" aca="1" ref="L278:M278" ca="1">TRANSPOSE(MMULT(OFFSET('Useful matrices &amp; checks'!$Y$6,UsefulSeries!$O269,0):OFFSET('Useful matrices &amp; checks'!$Z$7,UsefulSeries!$O269,0),OFFSET('SS Taylor expansion'!$AJ$6,UsefulSeries!$O269,0):OFFSET('SS Taylor expansion'!$AJ$7,UsefulSeries!$O269,0)))+TRANSPOSE(MMULT(OFFSET('Useful matrices &amp; checks'!$AC$6,UsefulSeries!$O269,0):OFFSET('Useful matrices &amp; checks'!$AD$7,UsefulSeries!$O269,0),TRANSPOSE(L277:M277)))</f>
        <v>2.7711408590793134E-4</v>
      </c>
      <c r="M278" s="29">
        <f ca="1"/>
        <v>1.5121116411843222E-4</v>
      </c>
      <c r="N278" s="39">
        <f t="array" aca="1" ref="N278:O278" ca="1">TRANSPOSE(MMULT(OFFSET('Useful matrices &amp; checks'!$AC$6,UsefulSeries!$O269,0):OFFSET('Useful matrices &amp; checks'!$AD$7,UsefulSeries!$O269,0),TRANSPOSE(N277:O277)))</f>
        <v>1.0054273677085769E-10</v>
      </c>
      <c r="O278" s="39">
        <f ca="1"/>
        <v>-2.4558599046663435E-12</v>
      </c>
      <c r="P278" s="39">
        <f t="shared" ca="1" si="14"/>
        <v>-4.8460870540966154E-4</v>
      </c>
      <c r="Q278" s="39">
        <f t="shared" ca="1" si="15"/>
        <v>-1.1368505041462508E-4</v>
      </c>
      <c r="R278" s="29"/>
      <c r="S278" s="29">
        <f>'Flow probs &amp; rates'!E271-'Flow probs &amp; rates'!E270</f>
        <v>7.4989803148917122E-4</v>
      </c>
      <c r="T278" s="29">
        <f>'Flow probs &amp; rates'!F271-'Flow probs &amp; rates'!F270</f>
        <v>1.8833571671920957E-5</v>
      </c>
      <c r="U278" s="29">
        <f>'Flow probs &amp; rates'!H271-'Flow probs &amp; rates'!H270</f>
        <v>-2.2741540714618647E-5</v>
      </c>
      <c r="V278" s="29"/>
      <c r="W278" s="29">
        <f ca="1">(1-'Flow probs &amp; rates'!$H270)*'Output - Variance decomp.'!C278/('Flow probs &amp; rates'!$E270+'Flow probs &amp; rates'!$F270)-'Flow probs &amp; rates'!$H270*'Output - Variance decomp.'!B278/('Flow probs &amp; rates'!$E270+'Flow probs &amp; rates'!$F270)</f>
        <v>-2.7625190690716431E-4</v>
      </c>
      <c r="X278" s="29">
        <f ca="1">(1-'Flow probs &amp; rates'!$H270)*'Output - Variance decomp.'!E278/('Flow probs &amp; rates'!$E270+'Flow probs &amp; rates'!$F270)-'Flow probs &amp; rates'!$H270*'Output - Variance decomp.'!D278/('Flow probs &amp; rates'!$E270+'Flow probs &amp; rates'!$F270)</f>
        <v>4.4717448036471441E-6</v>
      </c>
      <c r="Y278" s="29">
        <f ca="1">(1-'Flow probs &amp; rates'!$H270)*'Output - Variance decomp.'!G278/('Flow probs &amp; rates'!$E270+'Flow probs &amp; rates'!$F270)-'Flow probs &amp; rates'!$H270*'Output - Variance decomp.'!F278/('Flow probs &amp; rates'!$E270+'Flow probs &amp; rates'!$F270)</f>
        <v>-4.0778636914800016E-5</v>
      </c>
      <c r="Z278" s="29">
        <f ca="1">(1-'Flow probs &amp; rates'!$H270)*'Output - Variance decomp.'!I278/('Flow probs &amp; rates'!$E270+'Flow probs &amp; rates'!$F270)-'Flow probs &amp; rates'!$H270*'Output - Variance decomp.'!H278/('Flow probs &amp; rates'!$E270+'Flow probs &amp; rates'!$F270)</f>
        <v>1.9333977114919975E-4</v>
      </c>
      <c r="AA278" s="29">
        <f ca="1">(1-'Flow probs &amp; rates'!$H270)*'Output - Variance decomp.'!K278/('Flow probs &amp; rates'!$E270+'Flow probs &amp; rates'!$F270)-'Flow probs &amp; rates'!$H270*'Output - Variance decomp.'!J278/('Flow probs &amp; rates'!$E270+'Flow probs &amp; rates'!$F270)</f>
        <v>-3.075191129270741E-5</v>
      </c>
      <c r="AB278" s="29">
        <f ca="1">(1-'Flow probs &amp; rates'!$H270)*'Output - Variance decomp.'!M278/('Flow probs &amp; rates'!$E270+'Flow probs &amp; rates'!$F270)-'Flow probs &amp; rates'!$H270*'Output - Variance decomp.'!L278/('Flow probs &amp; rates'!$E270+'Flow probs &amp; rates'!$F270)</f>
        <v>1.8249526682068048E-4</v>
      </c>
      <c r="AC278" s="29">
        <f ca="1">(1-'Flow probs &amp; rates'!$H270)*'Output - Variance decomp.'!O278/('Flow probs &amp; rates'!$E270+'Flow probs &amp; rates'!$F270)-'Flow probs &amp; rates'!$H270*'Output - Variance decomp.'!N278/('Flow probs &amp; rates'!$E270+'Flow probs &amp; rates'!$F270)</f>
        <v>-1.6460358117175285E-11</v>
      </c>
      <c r="AD278" s="29">
        <f t="shared" ca="1" si="13"/>
        <v>-5.5265851913116122E-5</v>
      </c>
    </row>
    <row r="279" spans="1:30" x14ac:dyDescent="0.35">
      <c r="A279" s="2" t="s">
        <v>327</v>
      </c>
      <c r="B279" s="29">
        <f t="array" aca="1" ref="B279:C279" ca="1">TRANSPOSE(MMULT(OFFSET('Useful matrices &amp; checks'!$Y$6,UsefulSeries!$O270,0):OFFSET('Useful matrices &amp; checks'!$Z$7,UsefulSeries!$O270,0),OFFSET('SS Taylor expansion'!$AE$6,UsefulSeries!$O270,0):OFFSET('SS Taylor expansion'!$AE$7,UsefulSeries!$O270,0)))+TRANSPOSE(MMULT(OFFSET('Useful matrices &amp; checks'!$AC$6,UsefulSeries!$O270,0):OFFSET('Useful matrices &amp; checks'!$AD$7,UsefulSeries!$O270,0),TRANSPOSE(B278:C278)))</f>
        <v>1.8327055836977899E-4</v>
      </c>
      <c r="C279" s="29">
        <f ca="1"/>
        <v>1.689413648144995E-4</v>
      </c>
      <c r="D279" s="29">
        <f t="array" aca="1" ref="D279:E279" ca="1">TRANSPOSE(MMULT(OFFSET('Useful matrices &amp; checks'!$Y$6,UsefulSeries!$O270,0):OFFSET('Useful matrices &amp; checks'!$Z$7,UsefulSeries!$O270,0),OFFSET('SS Taylor expansion'!$AF$6,UsefulSeries!$O270,0):OFFSET('SS Taylor expansion'!$AF$7,UsefulSeries!$O270,0)))+TRANSPOSE(MMULT(OFFSET('Useful matrices &amp; checks'!$AC$6,UsefulSeries!$O270,0):OFFSET('Useful matrices &amp; checks'!$AD$7,UsefulSeries!$O270,0),TRANSPOSE(D278:E278)))</f>
        <v>-2.0278984615906926E-4</v>
      </c>
      <c r="E279" s="29">
        <f ca="1"/>
        <v>1.8410319814204912E-5</v>
      </c>
      <c r="F279" s="29">
        <f t="array" aca="1" ref="F279:G279" ca="1">TRANSPOSE(MMULT(OFFSET('Useful matrices &amp; checks'!$Y$6,UsefulSeries!$O270,0):OFFSET('Useful matrices &amp; checks'!$Z$7,UsefulSeries!$O270,0),OFFSET('SS Taylor expansion'!$AG$6,UsefulSeries!$O270,0):OFFSET('SS Taylor expansion'!$AG$7,UsefulSeries!$O270,0)))+TRANSPOSE(MMULT(OFFSET('Useful matrices &amp; checks'!$AC$6,UsefulSeries!$O270,0):OFFSET('Useful matrices &amp; checks'!$AD$7,UsefulSeries!$O270,0),TRANSPOSE(F278:G278)))</f>
        <v>-1.6291554782967401E-4</v>
      </c>
      <c r="G279" s="29">
        <f ca="1"/>
        <v>7.1533313753212804E-5</v>
      </c>
      <c r="H279" s="29">
        <f t="array" aca="1" ref="H279:I279" ca="1">TRANSPOSE(MMULT(OFFSET('Useful matrices &amp; checks'!$Y$6,UsefulSeries!$O270,0):OFFSET('Useful matrices &amp; checks'!$Z$7,UsefulSeries!$O270,0),OFFSET('SS Taylor expansion'!$AH$6,UsefulSeries!$O270,0):OFFSET('SS Taylor expansion'!$AH$7,UsefulSeries!$O270,0)))+TRANSPOSE(MMULT(OFFSET('Useful matrices &amp; checks'!$AC$6,UsefulSeries!$O270,0):OFFSET('Useful matrices &amp; checks'!$AD$7,UsefulSeries!$O270,0),TRANSPOSE(H278:I278)))</f>
        <v>-2.1793971918469284E-4</v>
      </c>
      <c r="I279" s="29">
        <f ca="1"/>
        <v>-9.8562696726826253E-5</v>
      </c>
      <c r="J279" s="29">
        <f t="array" aca="1" ref="J279:K279" ca="1">TRANSPOSE(MMULT(OFFSET('Useful matrices &amp; checks'!$Y$6,UsefulSeries!$O270,0):OFFSET('Useful matrices &amp; checks'!$Z$7,UsefulSeries!$O270,0),OFFSET('SS Taylor expansion'!$AI$6,UsefulSeries!$O270,0):OFFSET('SS Taylor expansion'!$AI$7,UsefulSeries!$O270,0)))+TRANSPOSE(MMULT(OFFSET('Useful matrices &amp; checks'!$AC$6,UsefulSeries!$O270,0):OFFSET('Useful matrices &amp; checks'!$AD$7,UsefulSeries!$O270,0),TRANSPOSE(J278:K278)))</f>
        <v>8.8509374241005139E-4</v>
      </c>
      <c r="K279" s="29">
        <f ca="1"/>
        <v>-3.6727421860772798E-6</v>
      </c>
      <c r="L279" s="29">
        <f t="array" aca="1" ref="L279:M279" ca="1">TRANSPOSE(MMULT(OFFSET('Useful matrices &amp; checks'!$Y$6,UsefulSeries!$O270,0):OFFSET('Useful matrices &amp; checks'!$Z$7,UsefulSeries!$O270,0),OFFSET('SS Taylor expansion'!$AJ$6,UsefulSeries!$O270,0):OFFSET('SS Taylor expansion'!$AJ$7,UsefulSeries!$O270,0)))+TRANSPOSE(MMULT(OFFSET('Useful matrices &amp; checks'!$AC$6,UsefulSeries!$O270,0):OFFSET('Useful matrices &amp; checks'!$AD$7,UsefulSeries!$O270,0),TRANSPOSE(L278:M278)))</f>
        <v>2.9600612351333896E-4</v>
      </c>
      <c r="M279" s="29">
        <f ca="1"/>
        <v>4.7900650161215446E-5</v>
      </c>
      <c r="N279" s="39">
        <f t="array" aca="1" ref="N279:O279" ca="1">TRANSPOSE(MMULT(OFFSET('Useful matrices &amp; checks'!$AC$6,UsefulSeries!$O270,0):OFFSET('Useful matrices &amp; checks'!$AD$7,UsefulSeries!$O270,0),TRANSPOSE(N278:O278)))</f>
        <v>1.0006875890213166E-10</v>
      </c>
      <c r="O279" s="39">
        <f ca="1"/>
        <v>-4.0539497012440881E-12</v>
      </c>
      <c r="P279" s="39">
        <f t="shared" ca="1" si="14"/>
        <v>-4.8545831753114453E-4</v>
      </c>
      <c r="Q279" s="39">
        <f t="shared" ca="1" si="15"/>
        <v>-7.2520353660409447E-5</v>
      </c>
      <c r="R279" s="29"/>
      <c r="S279" s="29">
        <f>'Flow probs &amp; rates'!E272-'Flow probs &amp; rates'!E271</f>
        <v>2.952670936573476E-4</v>
      </c>
      <c r="T279" s="29">
        <f>'Flow probs &amp; rates'!F272-'Flow probs &amp; rates'!F271</f>
        <v>1.3202985191586997E-4</v>
      </c>
      <c r="U279" s="29">
        <f>'Flow probs &amp; rates'!H272-'Flow probs &amp; rates'!H271</f>
        <v>-3.6863100398180915E-4</v>
      </c>
      <c r="V279" s="29"/>
      <c r="W279" s="29">
        <f ca="1">(1-'Flow probs &amp; rates'!$H271)*'Output - Variance decomp.'!C279/('Flow probs &amp; rates'!$E271+'Flow probs &amp; rates'!$F271)-'Flow probs &amp; rates'!$H271*'Output - Variance decomp.'!B279/('Flow probs &amp; rates'!$E271+'Flow probs &amp; rates'!$F271)</f>
        <v>2.1987296204569167E-4</v>
      </c>
      <c r="X279" s="29">
        <f ca="1">(1-'Flow probs &amp; rates'!$H271)*'Output - Variance decomp.'!E279/('Flow probs &amp; rates'!$E271+'Flow probs &amp; rates'!$F271)-'Flow probs &amp; rates'!$H271*'Output - Variance decomp.'!D279/('Flow probs &amp; rates'!$E271+'Flow probs &amp; rates'!$F271)</f>
        <v>5.2539428308378279E-5</v>
      </c>
      <c r="Y279" s="29">
        <f ca="1">(1-'Flow probs &amp; rates'!$H271)*'Output - Variance decomp.'!G279/('Flow probs &amp; rates'!$E271+'Flow probs &amp; rates'!$F271)-'Flow probs &amp; rates'!$H271*'Output - Variance decomp.'!F279/('Flow probs &amp; rates'!$E271+'Flow probs &amp; rates'!$F271)</f>
        <v>1.2395545669198444E-4</v>
      </c>
      <c r="Z279" s="29">
        <f ca="1">(1-'Flow probs &amp; rates'!$H271)*'Output - Variance decomp.'!I279/('Flow probs &amp; rates'!$E271+'Flow probs &amp; rates'!$F271)-'Flow probs &amp; rates'!$H271*'Output - Variance decomp.'!H279/('Flow probs &amp; rates'!$E271+'Flow probs &amp; rates'!$F271)</f>
        <v>-1.1403411263452226E-4</v>
      </c>
      <c r="AA279" s="29">
        <f ca="1">(1-'Flow probs &amp; rates'!$H271)*'Output - Variance decomp.'!K279/('Flow probs &amp; rates'!$E271+'Flow probs &amp; rates'!$F271)-'Flow probs &amp; rates'!$H271*'Output - Variance decomp.'!J279/('Flow probs &amp; rates'!$E271+'Flow probs &amp; rates'!$F271)</f>
        <v>-1.1884283542696227E-4</v>
      </c>
      <c r="AB279" s="29">
        <f ca="1">(1-'Flow probs &amp; rates'!$H271)*'Output - Variance decomp.'!M279/('Flow probs &amp; rates'!$E271+'Flow probs &amp; rates'!$F271)-'Flow probs &amp; rates'!$H271*'Output - Variance decomp.'!L279/('Flow probs &amp; rates'!$E271+'Flow probs &amp; rates'!$F271)</f>
        <v>3.1032432333769096E-5</v>
      </c>
      <c r="AC279" s="29">
        <f ca="1">(1-'Flow probs &amp; rates'!$H271)*'Output - Variance decomp.'!O279/('Flow probs &amp; rates'!$E271+'Flow probs &amp; rates'!$F271)-'Flow probs &amp; rates'!$H271*'Output - Variance decomp.'!N279/('Flow probs &amp; rates'!$E271+'Flow probs &amp; rates'!$F271)</f>
        <v>-1.8678485319560565E-11</v>
      </c>
      <c r="AD279" s="29">
        <f t="shared" ca="1" si="13"/>
        <v>-5.6315431662166276E-4</v>
      </c>
    </row>
    <row r="280" spans="1:30" x14ac:dyDescent="0.35">
      <c r="A280" s="2" t="s">
        <v>328</v>
      </c>
      <c r="B280" s="29">
        <f t="array" aca="1" ref="B280:C280" ca="1">TRANSPOSE(MMULT(OFFSET('Useful matrices &amp; checks'!$Y$6,UsefulSeries!$O271,0):OFFSET('Useful matrices &amp; checks'!$Z$7,UsefulSeries!$O271,0),OFFSET('SS Taylor expansion'!$AE$6,UsefulSeries!$O271,0):OFFSET('SS Taylor expansion'!$AE$7,UsefulSeries!$O271,0)))+TRANSPOSE(MMULT(OFFSET('Useful matrices &amp; checks'!$AC$6,UsefulSeries!$O271,0):OFFSET('Useful matrices &amp; checks'!$AD$7,UsefulSeries!$O271,0),TRANSPOSE(B279:C279)))</f>
        <v>-1.6459733484456066E-4</v>
      </c>
      <c r="C280" s="29">
        <f ca="1"/>
        <v>4.6021921880692743E-4</v>
      </c>
      <c r="D280" s="29">
        <f t="array" aca="1" ref="D280:E280" ca="1">TRANSPOSE(MMULT(OFFSET('Useful matrices &amp; checks'!$Y$6,UsefulSeries!$O271,0):OFFSET('Useful matrices &amp; checks'!$Z$7,UsefulSeries!$O271,0),OFFSET('SS Taylor expansion'!$AF$6,UsefulSeries!$O271,0):OFFSET('SS Taylor expansion'!$AF$7,UsefulSeries!$O271,0)))+TRANSPOSE(MMULT(OFFSET('Useful matrices &amp; checks'!$AC$6,UsefulSeries!$O271,0):OFFSET('Useful matrices &amp; checks'!$AD$7,UsefulSeries!$O271,0),TRANSPOSE(D279:E279)))</f>
        <v>-4.3598758170734981E-4</v>
      </c>
      <c r="E280" s="29">
        <f ca="1"/>
        <v>2.6919049825505271E-5</v>
      </c>
      <c r="F280" s="29">
        <f t="array" aca="1" ref="F280:G280" ca="1">TRANSPOSE(MMULT(OFFSET('Useful matrices &amp; checks'!$Y$6,UsefulSeries!$O271,0):OFFSET('Useful matrices &amp; checks'!$Z$7,UsefulSeries!$O271,0),OFFSET('SS Taylor expansion'!$AG$6,UsefulSeries!$O271,0):OFFSET('SS Taylor expansion'!$AG$7,UsefulSeries!$O271,0)))+TRANSPOSE(MMULT(OFFSET('Useful matrices &amp; checks'!$AC$6,UsefulSeries!$O271,0):OFFSET('Useful matrices &amp; checks'!$AD$7,UsefulSeries!$O271,0),TRANSPOSE(F279:G279)))</f>
        <v>-2.9038723509169537E-4</v>
      </c>
      <c r="G280" s="29">
        <f ca="1"/>
        <v>1.95054798261429E-4</v>
      </c>
      <c r="H280" s="29">
        <f t="array" aca="1" ref="H280:I280" ca="1">TRANSPOSE(MMULT(OFFSET('Useful matrices &amp; checks'!$Y$6,UsefulSeries!$O271,0):OFFSET('Useful matrices &amp; checks'!$Z$7,UsefulSeries!$O271,0),OFFSET('SS Taylor expansion'!$AH$6,UsefulSeries!$O271,0):OFFSET('SS Taylor expansion'!$AH$7,UsefulSeries!$O271,0)))+TRANSPOSE(MMULT(OFFSET('Useful matrices &amp; checks'!$AC$6,UsefulSeries!$O271,0):OFFSET('Useful matrices &amp; checks'!$AD$7,UsefulSeries!$O271,0),TRANSPOSE(H279:I279)))</f>
        <v>-2.754555299430085E-4</v>
      </c>
      <c r="I280" s="29">
        <f ca="1"/>
        <v>-6.443466114128809E-4</v>
      </c>
      <c r="J280" s="29">
        <f t="array" aca="1" ref="J280:K280" ca="1">TRANSPOSE(MMULT(OFFSET('Useful matrices &amp; checks'!$Y$6,UsefulSeries!$O271,0):OFFSET('Useful matrices &amp; checks'!$Z$7,UsefulSeries!$O271,0),OFFSET('SS Taylor expansion'!$AI$6,UsefulSeries!$O271,0):OFFSET('SS Taylor expansion'!$AI$7,UsefulSeries!$O271,0)))+TRANSPOSE(MMULT(OFFSET('Useful matrices &amp; checks'!$AC$6,UsefulSeries!$O271,0):OFFSET('Useful matrices &amp; checks'!$AD$7,UsefulSeries!$O271,0),TRANSPOSE(J279:K279)))</f>
        <v>4.4893927546686913E-4</v>
      </c>
      <c r="K280" s="29">
        <f ca="1"/>
        <v>-2.046308810816517E-5</v>
      </c>
      <c r="L280" s="29">
        <f t="array" aca="1" ref="L280:M280" ca="1">TRANSPOSE(MMULT(OFFSET('Useful matrices &amp; checks'!$Y$6,UsefulSeries!$O271,0):OFFSET('Useful matrices &amp; checks'!$Z$7,UsefulSeries!$O271,0),OFFSET('SS Taylor expansion'!$AJ$6,UsefulSeries!$O271,0):OFFSET('SS Taylor expansion'!$AJ$7,UsefulSeries!$O271,0)))+TRANSPOSE(MMULT(OFFSET('Useful matrices &amp; checks'!$AC$6,UsefulSeries!$O271,0):OFFSET('Useful matrices &amp; checks'!$AD$7,UsefulSeries!$O271,0),TRANSPOSE(L279:M279)))</f>
        <v>2.7452141210540699E-4</v>
      </c>
      <c r="M280" s="29">
        <f ca="1"/>
        <v>-1.2688022817763285E-4</v>
      </c>
      <c r="N280" s="39">
        <f t="array" aca="1" ref="N280:O280" ca="1">TRANSPOSE(MMULT(OFFSET('Useful matrices &amp; checks'!$AC$6,UsefulSeries!$O271,0):OFFSET('Useful matrices &amp; checks'!$AD$7,UsefulSeries!$O271,0),TRANSPOSE(N279:O279)))</f>
        <v>9.4667299698611044E-11</v>
      </c>
      <c r="O280" s="39">
        <f ca="1"/>
        <v>-6.1550039097162599E-12</v>
      </c>
      <c r="P280" s="39">
        <f t="shared" ca="1" si="14"/>
        <v>-4.714650044318954E-4</v>
      </c>
      <c r="Q280" s="39">
        <f t="shared" ca="1" si="15"/>
        <v>-7.7026989315896868E-5</v>
      </c>
      <c r="R280" s="29"/>
      <c r="S280" s="29">
        <f>'Flow probs &amp; rates'!E273-'Flow probs &amp; rates'!E272</f>
        <v>-9.1443190377893391E-4</v>
      </c>
      <c r="T280" s="29">
        <f>'Flow probs &amp; rates'!F273-'Flow probs &amp; rates'!F272</f>
        <v>-1.8652385627571794E-4</v>
      </c>
      <c r="U280" s="29">
        <f>'Flow probs &amp; rates'!H273-'Flow probs &amp; rates'!H272</f>
        <v>-1.2129090747045185E-3</v>
      </c>
      <c r="V280" s="29"/>
      <c r="W280" s="29">
        <f ca="1">(1-'Flow probs &amp; rates'!$H272)*'Output - Variance decomp.'!C280/('Flow probs &amp; rates'!$E272+'Flow probs &amp; rates'!$F272)-'Flow probs &amp; rates'!$H272*'Output - Variance decomp.'!B280/('Flow probs &amp; rates'!$E272+'Flow probs &amp; rates'!$F272)</f>
        <v>6.8384407075574465E-4</v>
      </c>
      <c r="X280" s="29">
        <f ca="1">(1-'Flow probs &amp; rates'!$H272)*'Output - Variance decomp.'!E280/('Flow probs &amp; rates'!$E272+'Flow probs &amp; rates'!$F272)-'Flow probs &amp; rates'!$H272*'Output - Variance decomp.'!D280/('Flow probs &amp; rates'!$E272+'Flow probs &amp; rates'!$F272)</f>
        <v>9.4415377939713281E-5</v>
      </c>
      <c r="Y280" s="29">
        <f ca="1">(1-'Flow probs &amp; rates'!$H272)*'Output - Variance decomp.'!G280/('Flow probs &amp; rates'!$E272+'Flow probs &amp; rates'!$F272)-'Flow probs &amp; rates'!$H272*'Output - Variance decomp.'!F280/('Flow probs &amp; rates'!$E272+'Flow probs &amp; rates'!$F272)</f>
        <v>3.1799213480069894E-4</v>
      </c>
      <c r="Z280" s="29">
        <f ca="1">(1-'Flow probs &amp; rates'!$H272)*'Output - Variance decomp.'!I280/('Flow probs &amp; rates'!$E272+'Flow probs &amp; rates'!$F272)-'Flow probs &amp; rates'!$H272*'Output - Variance decomp.'!H280/('Flow probs &amp; rates'!$E272+'Flow probs &amp; rates'!$F272)</f>
        <v>-8.9287217187998525E-4</v>
      </c>
      <c r="AA280" s="29">
        <f ca="1">(1-'Flow probs &amp; rates'!$H272)*'Output - Variance decomp.'!K280/('Flow probs &amp; rates'!$E272+'Flow probs &amp; rates'!$F272)-'Flow probs &amp; rates'!$H272*'Output - Variance decomp.'!J280/('Flow probs &amp; rates'!$E272+'Flow probs &amp; rates'!$F272)</f>
        <v>-8.6770114863597513E-5</v>
      </c>
      <c r="AB280" s="29">
        <f ca="1">(1-'Flow probs &amp; rates'!$H272)*'Output - Variance decomp.'!M280/('Flow probs &amp; rates'!$E272+'Flow probs &amp; rates'!$F272)-'Flow probs &amp; rates'!$H272*'Output - Variance decomp.'!L280/('Flow probs &amp; rates'!$E272+'Flow probs &amp; rates'!$F272)</f>
        <v>-2.1777789424933528E-4</v>
      </c>
      <c r="AC280" s="29">
        <f ca="1">(1-'Flow probs &amp; rates'!$H272)*'Output - Variance decomp.'!O280/('Flow probs &amp; rates'!$E272+'Flow probs &amp; rates'!$F272)-'Flow probs &amp; rates'!$H272*'Output - Variance decomp.'!N280/('Flow probs &amp; rates'!$E272+'Flow probs &amp; rates'!$F272)</f>
        <v>-2.0947162147732037E-11</v>
      </c>
      <c r="AD280" s="29">
        <f t="shared" ca="1" si="13"/>
        <v>-1.1117404562605952E-3</v>
      </c>
    </row>
    <row r="281" spans="1:30" x14ac:dyDescent="0.35">
      <c r="A281" s="2" t="s">
        <v>329</v>
      </c>
      <c r="B281" s="29">
        <f t="array" aca="1" ref="B281:C281" ca="1">TRANSPOSE(MMULT(OFFSET('Useful matrices &amp; checks'!$Y$6,UsefulSeries!$O272,0):OFFSET('Useful matrices &amp; checks'!$Z$7,UsefulSeries!$O272,0),OFFSET('SS Taylor expansion'!$AE$6,UsefulSeries!$O272,0):OFFSET('SS Taylor expansion'!$AE$7,UsefulSeries!$O272,0)))+TRANSPOSE(MMULT(OFFSET('Useful matrices &amp; checks'!$AC$6,UsefulSeries!$O272,0):OFFSET('Useful matrices &amp; checks'!$AD$7,UsefulSeries!$O272,0),TRANSPOSE(B280:C280)))</f>
        <v>1.1488577540457911E-4</v>
      </c>
      <c r="C281" s="29">
        <f ca="1"/>
        <v>1.212714832847741E-4</v>
      </c>
      <c r="D281" s="29">
        <f t="array" aca="1" ref="D281:E281" ca="1">TRANSPOSE(MMULT(OFFSET('Useful matrices &amp; checks'!$Y$6,UsefulSeries!$O272,0):OFFSET('Useful matrices &amp; checks'!$Z$7,UsefulSeries!$O272,0),OFFSET('SS Taylor expansion'!$AF$6,UsefulSeries!$O272,0):OFFSET('SS Taylor expansion'!$AF$7,UsefulSeries!$O272,0)))+TRANSPOSE(MMULT(OFFSET('Useful matrices &amp; checks'!$AC$6,UsefulSeries!$O272,0):OFFSET('Useful matrices &amp; checks'!$AD$7,UsefulSeries!$O272,0),TRANSPOSE(D280:E280)))</f>
        <v>-2.7273453318533449E-4</v>
      </c>
      <c r="E281" s="29">
        <f ca="1"/>
        <v>1.7435202262807382E-5</v>
      </c>
      <c r="F281" s="29">
        <f t="array" aca="1" ref="F281:G281" ca="1">TRANSPOSE(MMULT(OFFSET('Useful matrices &amp; checks'!$Y$6,UsefulSeries!$O272,0):OFFSET('Useful matrices &amp; checks'!$Z$7,UsefulSeries!$O272,0),OFFSET('SS Taylor expansion'!$AG$6,UsefulSeries!$O272,0):OFFSET('SS Taylor expansion'!$AG$7,UsefulSeries!$O272,0)))+TRANSPOSE(MMULT(OFFSET('Useful matrices &amp; checks'!$AC$6,UsefulSeries!$O272,0):OFFSET('Useful matrices &amp; checks'!$AD$7,UsefulSeries!$O272,0),TRANSPOSE(F280:G280)))</f>
        <v>1.0745069488129669E-4</v>
      </c>
      <c r="G281" s="29">
        <f ca="1"/>
        <v>-2.0107904754573374E-4</v>
      </c>
      <c r="H281" s="29">
        <f t="array" aca="1" ref="H281:I281" ca="1">TRANSPOSE(MMULT(OFFSET('Useful matrices &amp; checks'!$Y$6,UsefulSeries!$O272,0):OFFSET('Useful matrices &amp; checks'!$Z$7,UsefulSeries!$O272,0),OFFSET('SS Taylor expansion'!$AH$6,UsefulSeries!$O272,0):OFFSET('SS Taylor expansion'!$AH$7,UsefulSeries!$O272,0)))+TRANSPOSE(MMULT(OFFSET('Useful matrices &amp; checks'!$AC$6,UsefulSeries!$O272,0):OFFSET('Useful matrices &amp; checks'!$AD$7,UsefulSeries!$O272,0),TRANSPOSE(H280:I280)))</f>
        <v>-3.6152686226286081E-4</v>
      </c>
      <c r="I281" s="29">
        <f ca="1"/>
        <v>-1.0429072936867423E-3</v>
      </c>
      <c r="J281" s="29">
        <f t="array" aca="1" ref="J281:K281" ca="1">TRANSPOSE(MMULT(OFFSET('Useful matrices &amp; checks'!$Y$6,UsefulSeries!$O272,0):OFFSET('Useful matrices &amp; checks'!$Z$7,UsefulSeries!$O272,0),OFFSET('SS Taylor expansion'!$AI$6,UsefulSeries!$O272,0):OFFSET('SS Taylor expansion'!$AI$7,UsefulSeries!$O272,0)))+TRANSPOSE(MMULT(OFFSET('Useful matrices &amp; checks'!$AC$6,UsefulSeries!$O272,0):OFFSET('Useful matrices &amp; checks'!$AD$7,UsefulSeries!$O272,0),TRANSPOSE(J280:K280)))</f>
        <v>7.6066633702583477E-5</v>
      </c>
      <c r="K281" s="29">
        <f ca="1"/>
        <v>-1.5552216887018486E-5</v>
      </c>
      <c r="L281" s="29">
        <f t="array" aca="1" ref="L281:M281" ca="1">TRANSPOSE(MMULT(OFFSET('Useful matrices &amp; checks'!$Y$6,UsefulSeries!$O272,0):OFFSET('Useful matrices &amp; checks'!$Z$7,UsefulSeries!$O272,0),OFFSET('SS Taylor expansion'!$AJ$6,UsefulSeries!$O272,0):OFFSET('SS Taylor expansion'!$AJ$7,UsefulSeries!$O272,0)))+TRANSPOSE(MMULT(OFFSET('Useful matrices &amp; checks'!$AC$6,UsefulSeries!$O272,0):OFFSET('Useful matrices &amp; checks'!$AD$7,UsefulSeries!$O272,0),TRANSPOSE(L280:M280)))</f>
        <v>2.6559689624016671E-4</v>
      </c>
      <c r="M281" s="29">
        <f ca="1"/>
        <v>3.4857720483009395E-4</v>
      </c>
      <c r="N281" s="39">
        <f t="array" aca="1" ref="N281:O281" ca="1">TRANSPOSE(MMULT(OFFSET('Useful matrices &amp; checks'!$AC$6,UsefulSeries!$O272,0):OFFSET('Useful matrices &amp; checks'!$AD$7,UsefulSeries!$O272,0),TRANSPOSE(N280:O280)))</f>
        <v>8.7532337300358992E-11</v>
      </c>
      <c r="O281" s="39">
        <f ca="1"/>
        <v>-3.6251086967373353E-12</v>
      </c>
      <c r="P281" s="39">
        <f t="shared" ca="1" si="14"/>
        <v>-4.4855170298357239E-4</v>
      </c>
      <c r="Q281" s="39">
        <f t="shared" ca="1" si="15"/>
        <v>-4.0582077102377033E-5</v>
      </c>
      <c r="R281" s="29"/>
      <c r="S281" s="29">
        <f>'Flow probs &amp; rates'!E274-'Flow probs &amp; rates'!E273</f>
        <v>-5.1881301067080443E-4</v>
      </c>
      <c r="T281" s="29">
        <f>'Flow probs &amp; rates'!F274-'Flow probs &amp; rates'!F273</f>
        <v>-8.128367484693047E-4</v>
      </c>
      <c r="U281" s="29">
        <f>'Flow probs &amp; rates'!H274-'Flow probs &amp; rates'!H273</f>
        <v>-1.2348916567363616E-3</v>
      </c>
      <c r="V281" s="29"/>
      <c r="W281" s="29">
        <f ca="1">(1-'Flow probs &amp; rates'!$H273)*'Output - Variance decomp.'!C281/('Flow probs &amp; rates'!$E273+'Flow probs &amp; rates'!$F273)-'Flow probs &amp; rates'!$H273*'Output - Variance decomp.'!B281/('Flow probs &amp; rates'!$E273+'Flow probs &amp; rates'!$F273)</f>
        <v>1.6072653237940291E-4</v>
      </c>
      <c r="X281" s="29">
        <f ca="1">(1-'Flow probs &amp; rates'!$H273)*'Output - Variance decomp.'!E281/('Flow probs &amp; rates'!$E273+'Flow probs &amp; rates'!$F273)-'Flow probs &amp; rates'!$H273*'Output - Variance decomp.'!D281/('Flow probs &amp; rates'!$E273+'Flow probs &amp; rates'!$F273)</f>
        <v>5.9537509033154315E-5</v>
      </c>
      <c r="Y281" s="29">
        <f ca="1">(1-'Flow probs &amp; rates'!$H273)*'Output - Variance decomp.'!G281/('Flow probs &amp; rates'!$E273+'Flow probs &amp; rates'!$F273)-'Flow probs &amp; rates'!$H273*'Output - Variance decomp.'!F281/('Flow probs &amp; rates'!$E273+'Flow probs &amp; rates'!$F273)</f>
        <v>-3.0402339219754094E-4</v>
      </c>
      <c r="Z281" s="29">
        <f ca="1">(1-'Flow probs &amp; rates'!$H273)*'Output - Variance decomp.'!I281/('Flow probs &amp; rates'!$E273+'Flow probs &amp; rates'!$F273)-'Flow probs &amp; rates'!$H273*'Output - Variance decomp.'!H281/('Flow probs &amp; rates'!$E273+'Flow probs &amp; rates'!$F273)</f>
        <v>-1.4611120047143627E-3</v>
      </c>
      <c r="AA281" s="29">
        <f ca="1">(1-'Flow probs &amp; rates'!$H273)*'Output - Variance decomp.'!K281/('Flow probs &amp; rates'!$E273+'Flow probs &amp; rates'!$F273)-'Flow probs &amp; rates'!$H273*'Output - Variance decomp.'!J281/('Flow probs &amp; rates'!$E273+'Flow probs &amp; rates'!$F273)</f>
        <v>-3.2047863858211838E-5</v>
      </c>
      <c r="AB281" s="29">
        <f ca="1">(1-'Flow probs &amp; rates'!$H273)*'Output - Variance decomp.'!M281/('Flow probs &amp; rates'!$E273+'Flow probs &amp; rates'!$F273)-'Flow probs &amp; rates'!$H273*'Output - Variance decomp.'!L281/('Flow probs &amp; rates'!$E273+'Flow probs &amp; rates'!$F273)</f>
        <v>4.701242666420055E-4</v>
      </c>
      <c r="AC281" s="29">
        <f ca="1">(1-'Flow probs &amp; rates'!$H273)*'Output - Variance decomp.'!O281/('Flow probs &amp; rates'!$E273+'Flow probs &amp; rates'!$F273)-'Flow probs &amp; rates'!$H273*'Output - Variance decomp.'!N281/('Flow probs &amp; rates'!$E273+'Flow probs &amp; rates'!$F273)</f>
        <v>-1.6261319383018088E-11</v>
      </c>
      <c r="AD281" s="29">
        <f t="shared" ca="1" si="13"/>
        <v>-1.2809668775948962E-4</v>
      </c>
    </row>
    <row r="282" spans="1:30" x14ac:dyDescent="0.35">
      <c r="A282" s="2" t="s">
        <v>330</v>
      </c>
      <c r="B282" s="29">
        <f t="array" aca="1" ref="B282:C282" ca="1">TRANSPOSE(MMULT(OFFSET('Useful matrices &amp; checks'!$Y$6,UsefulSeries!$O273,0):OFFSET('Useful matrices &amp; checks'!$Z$7,UsefulSeries!$O273,0),OFFSET('SS Taylor expansion'!$AE$6,UsefulSeries!$O273,0):OFFSET('SS Taylor expansion'!$AE$7,UsefulSeries!$O273,0)))+TRANSPOSE(MMULT(OFFSET('Useful matrices &amp; checks'!$AC$6,UsefulSeries!$O273,0):OFFSET('Useful matrices &amp; checks'!$AD$7,UsefulSeries!$O273,0),TRANSPOSE(B281:C281)))</f>
        <v>9.7679590150616196E-4</v>
      </c>
      <c r="C282" s="29">
        <f ca="1"/>
        <v>-6.7205068228929764E-4</v>
      </c>
      <c r="D282" s="29">
        <f t="array" aca="1" ref="D282:E282" ca="1">TRANSPOSE(MMULT(OFFSET('Useful matrices &amp; checks'!$Y$6,UsefulSeries!$O273,0):OFFSET('Useful matrices &amp; checks'!$Z$7,UsefulSeries!$O273,0),OFFSET('SS Taylor expansion'!$AF$6,UsefulSeries!$O273,0):OFFSET('SS Taylor expansion'!$AF$7,UsefulSeries!$O273,0)))+TRANSPOSE(MMULT(OFFSET('Useful matrices &amp; checks'!$AC$6,UsefulSeries!$O273,0):OFFSET('Useful matrices &amp; checks'!$AD$7,UsefulSeries!$O273,0),TRANSPOSE(D281:E281)))</f>
        <v>5.6113027368829942E-4</v>
      </c>
      <c r="E282" s="29">
        <f ca="1"/>
        <v>3.7104255073616494E-5</v>
      </c>
      <c r="F282" s="29">
        <f t="array" aca="1" ref="F282:G282" ca="1">TRANSPOSE(MMULT(OFFSET('Useful matrices &amp; checks'!$Y$6,UsefulSeries!$O273,0):OFFSET('Useful matrices &amp; checks'!$Z$7,UsefulSeries!$O273,0),OFFSET('SS Taylor expansion'!$AG$6,UsefulSeries!$O273,0):OFFSET('SS Taylor expansion'!$AG$7,UsefulSeries!$O273,0)))+TRANSPOSE(MMULT(OFFSET('Useful matrices &amp; checks'!$AC$6,UsefulSeries!$O273,0):OFFSET('Useful matrices &amp; checks'!$AD$7,UsefulSeries!$O273,0),TRANSPOSE(F281:G281)))</f>
        <v>9.3339386272840589E-4</v>
      </c>
      <c r="G282" s="29">
        <f ca="1"/>
        <v>-8.9726848739893198E-4</v>
      </c>
      <c r="H282" s="29">
        <f t="array" aca="1" ref="H282:I282" ca="1">TRANSPOSE(MMULT(OFFSET('Useful matrices &amp; checks'!$Y$6,UsefulSeries!$O273,0):OFFSET('Useful matrices &amp; checks'!$Z$7,UsefulSeries!$O273,0),OFFSET('SS Taylor expansion'!$AH$6,UsefulSeries!$O273,0):OFFSET('SS Taylor expansion'!$AH$7,UsefulSeries!$O273,0)))+TRANSPOSE(MMULT(OFFSET('Useful matrices &amp; checks'!$AC$6,UsefulSeries!$O273,0):OFFSET('Useful matrices &amp; checks'!$AD$7,UsefulSeries!$O273,0),TRANSPOSE(H281:I281)))</f>
        <v>-4.4820854627344246E-4</v>
      </c>
      <c r="I282" s="29">
        <f ca="1"/>
        <v>-5.8011954334837186E-4</v>
      </c>
      <c r="J282" s="29">
        <f t="array" aca="1" ref="J282:K282" ca="1">TRANSPOSE(MMULT(OFFSET('Useful matrices &amp; checks'!$Y$6,UsefulSeries!$O273,0):OFFSET('Useful matrices &amp; checks'!$Z$7,UsefulSeries!$O273,0),OFFSET('SS Taylor expansion'!$AI$6,UsefulSeries!$O273,0):OFFSET('SS Taylor expansion'!$AI$7,UsefulSeries!$O273,0)))+TRANSPOSE(MMULT(OFFSET('Useful matrices &amp; checks'!$AC$6,UsefulSeries!$O273,0):OFFSET('Useful matrices &amp; checks'!$AD$7,UsefulSeries!$O273,0),TRANSPOSE(J281:K281)))</f>
        <v>6.3969261205134534E-4</v>
      </c>
      <c r="K282" s="29">
        <f ca="1"/>
        <v>1.5627589097938221E-5</v>
      </c>
      <c r="L282" s="29">
        <f t="array" aca="1" ref="L282:M282" ca="1">TRANSPOSE(MMULT(OFFSET('Useful matrices &amp; checks'!$Y$6,UsefulSeries!$O273,0):OFFSET('Useful matrices &amp; checks'!$Z$7,UsefulSeries!$O273,0),OFFSET('SS Taylor expansion'!$AJ$6,UsefulSeries!$O273,0):OFFSET('SS Taylor expansion'!$AJ$7,UsefulSeries!$O273,0)))+TRANSPOSE(MMULT(OFFSET('Useful matrices &amp; checks'!$AC$6,UsefulSeries!$O273,0):OFFSET('Useful matrices &amp; checks'!$AD$7,UsefulSeries!$O273,0),TRANSPOSE(L281:M281)))</f>
        <v>3.1547217541448564E-4</v>
      </c>
      <c r="M282" s="29">
        <f ca="1"/>
        <v>8.447668464942015E-4</v>
      </c>
      <c r="N282" s="39">
        <f t="array" aca="1" ref="N282:O282" ca="1">TRANSPOSE(MMULT(OFFSET('Useful matrices &amp; checks'!$AC$6,UsefulSeries!$O273,0):OFFSET('Useful matrices &amp; checks'!$AD$7,UsefulSeries!$O273,0),TRANSPOSE(N281:O281)))</f>
        <v>8.2257224035463956E-11</v>
      </c>
      <c r="O282" s="39">
        <f ca="1"/>
        <v>4.7556105272742718E-13</v>
      </c>
      <c r="P282" s="39">
        <f t="shared" ca="1" si="14"/>
        <v>-4.0006949470826764E-4</v>
      </c>
      <c r="Q282" s="39">
        <f t="shared" ca="1" si="15"/>
        <v>-1.6599149228058852E-4</v>
      </c>
      <c r="R282" s="29"/>
      <c r="S282" s="29">
        <f>'Flow probs &amp; rates'!E275-'Flow probs &amp; rates'!E274</f>
        <v>2.5782068666642122E-3</v>
      </c>
      <c r="T282" s="29">
        <f>'Flow probs &amp; rates'!F275-'Flow probs &amp; rates'!F274</f>
        <v>-1.4179315141758728E-3</v>
      </c>
      <c r="U282" s="29">
        <f>'Flow probs &amp; rates'!H275-'Flow probs &amp; rates'!H274</f>
        <v>-1.0977257456336459E-3</v>
      </c>
      <c r="V282" s="29"/>
      <c r="W282" s="29">
        <f ca="1">(1-'Flow probs &amp; rates'!$H274)*'Output - Variance decomp.'!C282/('Flow probs &amp; rates'!$E274+'Flow probs &amp; rates'!$F274)-'Flow probs &amp; rates'!$H274*'Output - Variance decomp.'!B282/('Flow probs &amp; rates'!$E274+'Flow probs &amp; rates'!$F274)</f>
        <v>-1.0956066615393882E-3</v>
      </c>
      <c r="X282" s="29">
        <f ca="1">(1-'Flow probs &amp; rates'!$H274)*'Output - Variance decomp.'!E282/('Flow probs &amp; rates'!$E274+'Flow probs &amp; rates'!$F274)-'Flow probs &amp; rates'!$H274*'Output - Variance decomp.'!D282/('Flow probs &amp; rates'!$E274+'Flow probs &amp; rates'!$F274)</f>
        <v>-1.5941740853425064E-5</v>
      </c>
      <c r="Y282" s="29">
        <f ca="1">(1-'Flow probs &amp; rates'!$H274)*'Output - Variance decomp.'!G282/('Flow probs &amp; rates'!$E274+'Flow probs &amp; rates'!$F274)-'Flow probs &amp; rates'!$H274*'Output - Variance decomp.'!F282/('Flow probs &amp; rates'!$E274+'Flow probs &amp; rates'!$F274)</f>
        <v>-1.4166956829042795E-3</v>
      </c>
      <c r="Z282" s="29">
        <f ca="1">(1-'Flow probs &amp; rates'!$H274)*'Output - Variance decomp.'!I282/('Flow probs &amp; rates'!$E274+'Flow probs &amp; rates'!$F274)-'Flow probs &amp; rates'!$H274*'Output - Variance decomp.'!H282/('Flow probs &amp; rates'!$E274+'Flow probs &amp; rates'!$F274)</f>
        <v>-7.852615839513611E-4</v>
      </c>
      <c r="AA282" s="29">
        <f ca="1">(1-'Flow probs &amp; rates'!$H274)*'Output - Variance decomp.'!K282/('Flow probs &amp; rates'!$E274+'Flow probs &amp; rates'!$F274)-'Flow probs &amp; rates'!$H274*'Output - Variance decomp.'!J282/('Flow probs &amp; rates'!$E274+'Flow probs &amp; rates'!$F274)</f>
        <v>-5.6837544867172815E-5</v>
      </c>
      <c r="AB282" s="29">
        <f ca="1">(1-'Flow probs &amp; rates'!$H274)*'Output - Variance decomp.'!M282/('Flow probs &amp; rates'!$E274+'Flow probs &amp; rates'!$F274)-'Flow probs &amp; rates'!$H274*'Output - Variance decomp.'!L282/('Flow probs &amp; rates'!$E274+'Flow probs &amp; rates'!$F274)</f>
        <v>1.1853967115159935E-3</v>
      </c>
      <c r="AC282" s="29">
        <f ca="1">(1-'Flow probs &amp; rates'!$H274)*'Output - Variance decomp.'!O282/('Flow probs &amp; rates'!$E274+'Flow probs &amp; rates'!$F274)-'Flow probs &amp; rates'!$H274*'Output - Variance decomp.'!N282/('Flow probs &amp; rates'!$E274+'Flow probs &amp; rates'!$F274)</f>
        <v>-9.5323526443596745E-12</v>
      </c>
      <c r="AD282" s="29">
        <f t="shared" ca="1" si="13"/>
        <v>1.0872207664983399E-3</v>
      </c>
    </row>
    <row r="283" spans="1:30" x14ac:dyDescent="0.35">
      <c r="A283" s="2" t="s">
        <v>331</v>
      </c>
      <c r="B283" s="29">
        <f t="array" aca="1" ref="B283:C283" ca="1">TRANSPOSE(MMULT(OFFSET('Useful matrices &amp; checks'!$Y$6,UsefulSeries!$O274,0):OFFSET('Useful matrices &amp; checks'!$Z$7,UsefulSeries!$O274,0),OFFSET('SS Taylor expansion'!$AE$6,UsefulSeries!$O274,0):OFFSET('SS Taylor expansion'!$AE$7,UsefulSeries!$O274,0)))+TRANSPOSE(MMULT(OFFSET('Useful matrices &amp; checks'!$AC$6,UsefulSeries!$O274,0):OFFSET('Useful matrices &amp; checks'!$AD$7,UsefulSeries!$O274,0),TRANSPOSE(B282:C282)))</f>
        <v>3.7069782749833382E-4</v>
      </c>
      <c r="C283" s="29">
        <f ca="1"/>
        <v>-2.181262684436045E-5</v>
      </c>
      <c r="D283" s="29">
        <f t="array" aca="1" ref="D283:E283" ca="1">TRANSPOSE(MMULT(OFFSET('Useful matrices &amp; checks'!$Y$6,UsefulSeries!$O274,0):OFFSET('Useful matrices &amp; checks'!$Z$7,UsefulSeries!$O274,0),OFFSET('SS Taylor expansion'!$AF$6,UsefulSeries!$O274,0):OFFSET('SS Taylor expansion'!$AF$7,UsefulSeries!$O274,0)))+TRANSPOSE(MMULT(OFFSET('Useful matrices &amp; checks'!$AC$6,UsefulSeries!$O274,0):OFFSET('Useful matrices &amp; checks'!$AD$7,UsefulSeries!$O274,0),TRANSPOSE(D282:E282)))</f>
        <v>1.6661941468646405E-4</v>
      </c>
      <c r="E283" s="29">
        <f ca="1"/>
        <v>1.7870973422734359E-5</v>
      </c>
      <c r="F283" s="29">
        <f t="array" aca="1" ref="F283:G283" ca="1">TRANSPOSE(MMULT(OFFSET('Useful matrices &amp; checks'!$Y$6,UsefulSeries!$O274,0):OFFSET('Useful matrices &amp; checks'!$Z$7,UsefulSeries!$O274,0),OFFSET('SS Taylor expansion'!$AG$6,UsefulSeries!$O274,0):OFFSET('SS Taylor expansion'!$AG$7,UsefulSeries!$O274,0)))+TRANSPOSE(MMULT(OFFSET('Useful matrices &amp; checks'!$AC$6,UsefulSeries!$O274,0):OFFSET('Useful matrices &amp; checks'!$AD$7,UsefulSeries!$O274,0),TRANSPOSE(F282:G282)))</f>
        <v>3.9492838873093672E-4</v>
      </c>
      <c r="G283" s="29">
        <f ca="1"/>
        <v>-2.5784962383919156E-4</v>
      </c>
      <c r="H283" s="29">
        <f t="array" aca="1" ref="H283:I283" ca="1">TRANSPOSE(MMULT(OFFSET('Useful matrices &amp; checks'!$Y$6,UsefulSeries!$O274,0):OFFSET('Useful matrices &amp; checks'!$Z$7,UsefulSeries!$O274,0),OFFSET('SS Taylor expansion'!$AH$6,UsefulSeries!$O274,0):OFFSET('SS Taylor expansion'!$AH$7,UsefulSeries!$O274,0)))+TRANSPOSE(MMULT(OFFSET('Useful matrices &amp; checks'!$AC$6,UsefulSeries!$O274,0):OFFSET('Useful matrices &amp; checks'!$AD$7,UsefulSeries!$O274,0),TRANSPOSE(H282:I282)))</f>
        <v>-5.2275949779228095E-4</v>
      </c>
      <c r="I283" s="29">
        <f ca="1"/>
        <v>-2.4280531361182498E-4</v>
      </c>
      <c r="J283" s="29">
        <f t="array" aca="1" ref="J283:K283" ca="1">TRANSPOSE(MMULT(OFFSET('Useful matrices &amp; checks'!$Y$6,UsefulSeries!$O274,0):OFFSET('Useful matrices &amp; checks'!$Z$7,UsefulSeries!$O274,0),OFFSET('SS Taylor expansion'!$AI$6,UsefulSeries!$O274,0):OFFSET('SS Taylor expansion'!$AI$7,UsefulSeries!$O274,0)))+TRANSPOSE(MMULT(OFFSET('Useful matrices &amp; checks'!$AC$6,UsefulSeries!$O274,0):OFFSET('Useful matrices &amp; checks'!$AD$7,UsefulSeries!$O274,0),TRANSPOSE(J282:K282)))</f>
        <v>5.9590965584762202E-4</v>
      </c>
      <c r="K283" s="29">
        <f ca="1"/>
        <v>-1.928644155618571E-6</v>
      </c>
      <c r="L283" s="29">
        <f t="array" aca="1" ref="L283:M283" ca="1">TRANSPOSE(MMULT(OFFSET('Useful matrices &amp; checks'!$Y$6,UsefulSeries!$O274,0):OFFSET('Useful matrices &amp; checks'!$Z$7,UsefulSeries!$O274,0),OFFSET('SS Taylor expansion'!$AJ$6,UsefulSeries!$O274,0):OFFSET('SS Taylor expansion'!$AJ$7,UsefulSeries!$O274,0)))+TRANSPOSE(MMULT(OFFSET('Useful matrices &amp; checks'!$AC$6,UsefulSeries!$O274,0):OFFSET('Useful matrices &amp; checks'!$AD$7,UsefulSeries!$O274,0),TRANSPOSE(L282:M282)))</f>
        <v>4.5422676639739873E-4</v>
      </c>
      <c r="M283" s="29">
        <f ca="1"/>
        <v>5.2646782081592659E-4</v>
      </c>
      <c r="N283" s="39">
        <f t="array" aca="1" ref="N283:O283" ca="1">TRANSPOSE(MMULT(OFFSET('Useful matrices &amp; checks'!$AC$6,UsefulSeries!$O274,0):OFFSET('Useful matrices &amp; checks'!$AD$7,UsefulSeries!$O274,0),TRANSPOSE(N282:O282)))</f>
        <v>8.0395142545069697E-11</v>
      </c>
      <c r="O283" s="39">
        <f ca="1"/>
        <v>-1.2681899283754804E-12</v>
      </c>
      <c r="P283" s="39">
        <f t="shared" ca="1" si="14"/>
        <v>-4.2112705287845968E-4</v>
      </c>
      <c r="Q283" s="39">
        <f t="shared" ca="1" si="15"/>
        <v>-8.3095971569877437E-5</v>
      </c>
      <c r="R283" s="29"/>
      <c r="S283" s="29">
        <f>'Flow probs &amp; rates'!E276-'Flow probs &amp; rates'!E275</f>
        <v>1.0384955828851572E-3</v>
      </c>
      <c r="T283" s="29">
        <f>'Flow probs &amp; rates'!F276-'Flow probs &amp; rates'!F275</f>
        <v>-6.3153387050401966E-5</v>
      </c>
      <c r="U283" s="29">
        <f>'Flow probs &amp; rates'!H276-'Flow probs &amp; rates'!H275</f>
        <v>2.6924275820146282E-4</v>
      </c>
      <c r="V283" s="29"/>
      <c r="W283" s="29">
        <f ca="1">(1-'Flow probs &amp; rates'!$H275)*'Output - Variance decomp.'!C283/('Flow probs &amp; rates'!$E275+'Flow probs &amp; rates'!$F275)-'Flow probs &amp; rates'!$H275*'Output - Variance decomp.'!B283/('Flow probs &amp; rates'!$E275+'Flow probs &amp; rates'!$F275)</f>
        <v>-7.6941924639821978E-5</v>
      </c>
      <c r="X283" s="29">
        <f ca="1">(1-'Flow probs &amp; rates'!$H275)*'Output - Variance decomp.'!E283/('Flow probs &amp; rates'!$E275+'Flow probs &amp; rates'!$F275)-'Flow probs &amp; rates'!$H275*'Output - Variance decomp.'!D283/('Flow probs &amp; rates'!$E275+'Flow probs &amp; rates'!$F275)</f>
        <v>5.5099204620904668E-6</v>
      </c>
      <c r="Y283" s="29">
        <f ca="1">(1-'Flow probs &amp; rates'!$H275)*'Output - Variance decomp.'!G283/('Flow probs &amp; rates'!$E275+'Flow probs &amp; rates'!$F275)-'Flow probs &amp; rates'!$H275*'Output - Variance decomp.'!F283/('Flow probs &amp; rates'!$E275+'Flow probs &amp; rates'!$F275)</f>
        <v>-4.218552449184545E-4</v>
      </c>
      <c r="Z283" s="29">
        <f ca="1">(1-'Flow probs &amp; rates'!$H275)*'Output - Variance decomp.'!I283/('Flow probs &amp; rates'!$E275+'Flow probs &amp; rates'!$F275)-'Flow probs &amp; rates'!$H275*'Output - Variance decomp.'!H283/('Flow probs &amp; rates'!$E275+'Flow probs &amp; rates'!$F275)</f>
        <v>-2.8781384990272778E-4</v>
      </c>
      <c r="AA283" s="29">
        <f ca="1">(1-'Flow probs &amp; rates'!$H275)*'Output - Variance decomp.'!K283/('Flow probs &amp; rates'!$E275+'Flow probs &amp; rates'!$F275)-'Flow probs &amp; rates'!$H275*'Output - Variance decomp.'!J283/('Flow probs &amp; rates'!$E275+'Flow probs &amp; rates'!$F275)</f>
        <v>-7.5682435202004058E-5</v>
      </c>
      <c r="AB283" s="29">
        <f ca="1">(1-'Flow probs &amp; rates'!$H275)*'Output - Variance decomp.'!M283/('Flow probs &amp; rates'!$E275+'Flow probs &amp; rates'!$F275)-'Flow probs &amp; rates'!$H275*'Output - Variance decomp.'!L283/('Flow probs &amp; rates'!$E275+'Flow probs &amp; rates'!$F275)</f>
        <v>7.0714160389019121E-4</v>
      </c>
      <c r="AC283" s="29">
        <f ca="1">(1-'Flow probs &amp; rates'!$H275)*'Output - Variance decomp.'!O283/('Flow probs &amp; rates'!$E275+'Flow probs &amp; rates'!$F275)-'Flow probs &amp; rates'!$H275*'Output - Variance decomp.'!N283/('Flow probs &amp; rates'!$E275+'Flow probs &amp; rates'!$F275)</f>
        <v>-1.1670732526701291E-11</v>
      </c>
      <c r="AD283" s="29">
        <f t="shared" ca="1" si="13"/>
        <v>4.1888470018292196E-4</v>
      </c>
    </row>
    <row r="284" spans="1:30" x14ac:dyDescent="0.35">
      <c r="A284" s="2" t="s">
        <v>332</v>
      </c>
      <c r="B284" s="29">
        <f t="array" aca="1" ref="B284:C284" ca="1">TRANSPOSE(MMULT(OFFSET('Useful matrices &amp; checks'!$Y$6,UsefulSeries!$O275,0):OFFSET('Useful matrices &amp; checks'!$Z$7,UsefulSeries!$O275,0),OFFSET('SS Taylor expansion'!$AE$6,UsefulSeries!$O275,0):OFFSET('SS Taylor expansion'!$AE$7,UsefulSeries!$O275,0)))+TRANSPOSE(MMULT(OFFSET('Useful matrices &amp; checks'!$AC$6,UsefulSeries!$O275,0):OFFSET('Useful matrices &amp; checks'!$AD$7,UsefulSeries!$O275,0),TRANSPOSE(B283:C283)))</f>
        <v>7.8723357585360897E-5</v>
      </c>
      <c r="C284" s="29">
        <f ca="1"/>
        <v>2.1281306953300615E-4</v>
      </c>
      <c r="D284" s="29">
        <f t="array" aca="1" ref="D284:E284" ca="1">TRANSPOSE(MMULT(OFFSET('Useful matrices &amp; checks'!$Y$6,UsefulSeries!$O275,0):OFFSET('Useful matrices &amp; checks'!$Z$7,UsefulSeries!$O275,0),OFFSET('SS Taylor expansion'!$AF$6,UsefulSeries!$O275,0):OFFSET('SS Taylor expansion'!$AF$7,UsefulSeries!$O275,0)))+TRANSPOSE(MMULT(OFFSET('Useful matrices &amp; checks'!$AC$6,UsefulSeries!$O275,0):OFFSET('Useful matrices &amp; checks'!$AD$7,UsefulSeries!$O275,0),TRANSPOSE(D283:E283)))</f>
        <v>-2.1891845086073974E-4</v>
      </c>
      <c r="E284" s="29">
        <f ca="1"/>
        <v>2.5305556137699598E-5</v>
      </c>
      <c r="F284" s="29">
        <f t="array" aca="1" ref="F284:G284" ca="1">TRANSPOSE(MMULT(OFFSET('Useful matrices &amp; checks'!$Y$6,UsefulSeries!$O275,0):OFFSET('Useful matrices &amp; checks'!$Z$7,UsefulSeries!$O275,0),OFFSET('SS Taylor expansion'!$AG$6,UsefulSeries!$O275,0):OFFSET('SS Taylor expansion'!$AG$7,UsefulSeries!$O275,0)))+TRANSPOSE(MMULT(OFFSET('Useful matrices &amp; checks'!$AC$6,UsefulSeries!$O275,0):OFFSET('Useful matrices &amp; checks'!$AD$7,UsefulSeries!$O275,0),TRANSPOSE(F283:G283)))</f>
        <v>-5.5519586314102705E-6</v>
      </c>
      <c r="G284" s="29">
        <f ca="1"/>
        <v>1.3560725750386184E-4</v>
      </c>
      <c r="H284" s="29">
        <f t="array" aca="1" ref="H284:I284" ca="1">TRANSPOSE(MMULT(OFFSET('Useful matrices &amp; checks'!$Y$6,UsefulSeries!$O275,0):OFFSET('Useful matrices &amp; checks'!$Z$7,UsefulSeries!$O275,0),OFFSET('SS Taylor expansion'!$AH$6,UsefulSeries!$O275,0):OFFSET('SS Taylor expansion'!$AH$7,UsefulSeries!$O275,0)))+TRANSPOSE(MMULT(OFFSET('Useful matrices &amp; checks'!$AC$6,UsefulSeries!$O275,0):OFFSET('Useful matrices &amp; checks'!$AD$7,UsefulSeries!$O275,0),TRANSPOSE(H283:I283)))</f>
        <v>-5.1996636388388121E-4</v>
      </c>
      <c r="I284" s="29">
        <f ca="1"/>
        <v>-6.3964375321927698E-5</v>
      </c>
      <c r="J284" s="29">
        <f t="array" aca="1" ref="J284:K284" ca="1">TRANSPOSE(MMULT(OFFSET('Useful matrices &amp; checks'!$Y$6,UsefulSeries!$O275,0):OFFSET('Useful matrices &amp; checks'!$Z$7,UsefulSeries!$O275,0),OFFSET('SS Taylor expansion'!$AI$6,UsefulSeries!$O275,0):OFFSET('SS Taylor expansion'!$AI$7,UsefulSeries!$O275,0)))+TRANSPOSE(MMULT(OFFSET('Useful matrices &amp; checks'!$AC$6,UsefulSeries!$O275,0):OFFSET('Useful matrices &amp; checks'!$AD$7,UsefulSeries!$O275,0),TRANSPOSE(J283:K283)))</f>
        <v>-1.7419202623902971E-5</v>
      </c>
      <c r="K284" s="29">
        <f ca="1"/>
        <v>-3.3054260656656414E-6</v>
      </c>
      <c r="L284" s="29">
        <f t="array" aca="1" ref="L284:M284" ca="1">TRANSPOSE(MMULT(OFFSET('Useful matrices &amp; checks'!$Y$6,UsefulSeries!$O275,0):OFFSET('Useful matrices &amp; checks'!$Z$7,UsefulSeries!$O275,0),OFFSET('SS Taylor expansion'!$AJ$6,UsefulSeries!$O275,0):OFFSET('SS Taylor expansion'!$AJ$7,UsefulSeries!$O275,0)))+TRANSPOSE(MMULT(OFFSET('Useful matrices &amp; checks'!$AC$6,UsefulSeries!$O275,0):OFFSET('Useful matrices &amp; checks'!$AD$7,UsefulSeries!$O275,0),TRANSPOSE(L283:M283)))</f>
        <v>3.956277017341317E-4</v>
      </c>
      <c r="M284" s="29">
        <f ca="1"/>
        <v>-7.3565293898269037E-4</v>
      </c>
      <c r="N284" s="39">
        <f t="array" aca="1" ref="N284:O284" ca="1">TRANSPOSE(MMULT(OFFSET('Useful matrices &amp; checks'!$AC$6,UsefulSeries!$O275,0):OFFSET('Useful matrices &amp; checks'!$AD$7,UsefulSeries!$O275,0),TRANSPOSE(N283:O283)))</f>
        <v>7.5107070005363789E-11</v>
      </c>
      <c r="O284" s="39">
        <f ca="1"/>
        <v>-6.4191980127644789E-12</v>
      </c>
      <c r="P284" s="39">
        <f t="shared" ca="1" si="14"/>
        <v>-4.1629989137746969E-4</v>
      </c>
      <c r="Q284" s="39">
        <f t="shared" ca="1" si="15"/>
        <v>-1.177473521268442E-4</v>
      </c>
      <c r="R284" s="29"/>
      <c r="S284" s="29">
        <f>'Flow probs &amp; rates'!E277-'Flow probs &amp; rates'!E276</f>
        <v>-7.0380473295084123E-4</v>
      </c>
      <c r="T284" s="29">
        <f>'Flow probs &amp; rates'!F277-'Flow probs &amp; rates'!F276</f>
        <v>-5.4694421574175839E-4</v>
      </c>
      <c r="U284" s="29">
        <f>'Flow probs &amp; rates'!H277-'Flow probs &amp; rates'!H276</f>
        <v>5.8308392912315155E-4</v>
      </c>
      <c r="V284" s="29"/>
      <c r="W284" s="29">
        <f ca="1">(1-'Flow probs &amp; rates'!$H276)*'Output - Variance decomp.'!C284/('Flow probs &amp; rates'!$E276+'Flow probs &amp; rates'!$F276)-'Flow probs &amp; rates'!$H276*'Output - Variance decomp.'!B284/('Flow probs &amp; rates'!$E276+'Flow probs &amp; rates'!$F276)</f>
        <v>2.9809570276694908E-4</v>
      </c>
      <c r="X284" s="29">
        <f ca="1">(1-'Flow probs &amp; rates'!$H276)*'Output - Variance decomp.'!E284/('Flow probs &amp; rates'!$E276+'Flow probs &amp; rates'!$F276)-'Flow probs &amp; rates'!$H276*'Output - Variance decomp.'!D284/('Flow probs &amp; rates'!$E276+'Flow probs &amp; rates'!$F276)</f>
        <v>6.3422070217677678E-5</v>
      </c>
      <c r="Y284" s="29">
        <f ca="1">(1-'Flow probs &amp; rates'!$H276)*'Output - Variance decomp.'!G284/('Flow probs &amp; rates'!$E276+'Flow probs &amp; rates'!$F276)-'Flow probs &amp; rates'!$H276*'Output - Variance decomp.'!F284/('Flow probs &amp; rates'!$E276+'Flow probs &amp; rates'!$F276)</f>
        <v>1.9677837969460976E-4</v>
      </c>
      <c r="Z284" s="29">
        <f ca="1">(1-'Flow probs &amp; rates'!$H276)*'Output - Variance decomp.'!I284/('Flow probs &amp; rates'!$E276+'Flow probs &amp; rates'!$F276)-'Flow probs &amp; rates'!$H276*'Output - Variance decomp.'!H284/('Flow probs &amp; rates'!$E276+'Flow probs &amp; rates'!$F276)</f>
        <v>-2.8775433926481859E-5</v>
      </c>
      <c r="AA284" s="29">
        <f ca="1">(1-'Flow probs &amp; rates'!$H276)*'Output - Variance decomp.'!K284/('Flow probs &amp; rates'!$E276+'Flow probs &amp; rates'!$F276)-'Flow probs &amp; rates'!$H276*'Output - Variance decomp.'!J284/('Flow probs &amp; rates'!$E276+'Flow probs &amp; rates'!$F276)</f>
        <v>-2.6451692803292435E-6</v>
      </c>
      <c r="AB284" s="29">
        <f ca="1">(1-'Flow probs &amp; rates'!$H276)*'Output - Variance decomp.'!M284/('Flow probs &amp; rates'!$E276+'Flow probs &amp; rates'!$F276)-'Flow probs &amp; rates'!$H276*'Output - Variance decomp.'!L284/('Flow probs &amp; rates'!$E276+'Flow probs &amp; rates'!$F276)</f>
        <v>-1.1122918808782157E-3</v>
      </c>
      <c r="AC284" s="29">
        <f ca="1">(1-'Flow probs &amp; rates'!$H276)*'Output - Variance decomp.'!O284/('Flow probs &amp; rates'!$E276+'Flow probs &amp; rates'!$F276)-'Flow probs &amp; rates'!$H276*'Output - Variance decomp.'!N284/('Flow probs &amp; rates'!$E276+'Flow probs &amp; rates'!$F276)</f>
        <v>-1.8486977308397708E-11</v>
      </c>
      <c r="AD284" s="29">
        <f t="shared" ca="1" si="13"/>
        <v>1.1685002790159191E-3</v>
      </c>
    </row>
    <row r="285" spans="1:30" x14ac:dyDescent="0.35">
      <c r="A285" s="2" t="s">
        <v>333</v>
      </c>
      <c r="B285" s="29">
        <f t="array" aca="1" ref="B285:C285" ca="1">TRANSPOSE(MMULT(OFFSET('Useful matrices &amp; checks'!$Y$6,UsefulSeries!$O276,0):OFFSET('Useful matrices &amp; checks'!$Z$7,UsefulSeries!$O276,0),OFFSET('SS Taylor expansion'!$AE$6,UsefulSeries!$O276,0):OFFSET('SS Taylor expansion'!$AE$7,UsefulSeries!$O276,0)))+TRANSPOSE(MMULT(OFFSET('Useful matrices &amp; checks'!$AC$6,UsefulSeries!$O276,0):OFFSET('Useful matrices &amp; checks'!$AD$7,UsefulSeries!$O276,0),TRANSPOSE(B284:C284)))</f>
        <v>-8.1460772696577671E-6</v>
      </c>
      <c r="C285" s="29">
        <f ca="1"/>
        <v>2.4033487321943153E-4</v>
      </c>
      <c r="D285" s="29">
        <f t="array" aca="1" ref="D285:E285" ca="1">TRANSPOSE(MMULT(OFFSET('Useful matrices &amp; checks'!$Y$6,UsefulSeries!$O276,0):OFFSET('Useful matrices &amp; checks'!$Z$7,UsefulSeries!$O276,0),OFFSET('SS Taylor expansion'!$AF$6,UsefulSeries!$O276,0):OFFSET('SS Taylor expansion'!$AF$7,UsefulSeries!$O276,0)))+TRANSPOSE(MMULT(OFFSET('Useful matrices &amp; checks'!$AC$6,UsefulSeries!$O276,0):OFFSET('Useful matrices &amp; checks'!$AD$7,UsefulSeries!$O276,0),TRANSPOSE(D284:E284)))</f>
        <v>-1.4703002917725955E-5</v>
      </c>
      <c r="E285" s="29">
        <f ca="1"/>
        <v>1.6858279394501702E-5</v>
      </c>
      <c r="F285" s="29">
        <f t="array" aca="1" ref="F285:G285" ca="1">TRANSPOSE(MMULT(OFFSET('Useful matrices &amp; checks'!$Y$6,UsefulSeries!$O276,0):OFFSET('Useful matrices &amp; checks'!$Z$7,UsefulSeries!$O276,0),OFFSET('SS Taylor expansion'!$AG$6,UsefulSeries!$O276,0):OFFSET('SS Taylor expansion'!$AG$7,UsefulSeries!$O276,0)))+TRANSPOSE(MMULT(OFFSET('Useful matrices &amp; checks'!$AC$6,UsefulSeries!$O276,0):OFFSET('Useful matrices &amp; checks'!$AD$7,UsefulSeries!$O276,0),TRANSPOSE(F284:G284)))</f>
        <v>-1.7410969424272246E-4</v>
      </c>
      <c r="G285" s="29">
        <f ca="1"/>
        <v>2.509854562135459E-4</v>
      </c>
      <c r="H285" s="29">
        <f t="array" aca="1" ref="H285:I285" ca="1">TRANSPOSE(MMULT(OFFSET('Useful matrices &amp; checks'!$Y$6,UsefulSeries!$O276,0):OFFSET('Useful matrices &amp; checks'!$Z$7,UsefulSeries!$O276,0),OFFSET('SS Taylor expansion'!$AH$6,UsefulSeries!$O276,0):OFFSET('SS Taylor expansion'!$AH$7,UsefulSeries!$O276,0)))+TRANSPOSE(MMULT(OFFSET('Useful matrices &amp; checks'!$AC$6,UsefulSeries!$O276,0):OFFSET('Useful matrices &amp; checks'!$AD$7,UsefulSeries!$O276,0),TRANSPOSE(H284:I284)))</f>
        <v>-4.3405830648881672E-4</v>
      </c>
      <c r="I285" s="29">
        <f ca="1"/>
        <v>6.5969936146099799E-4</v>
      </c>
      <c r="J285" s="29">
        <f t="array" aca="1" ref="J285:K285" ca="1">TRANSPOSE(MMULT(OFFSET('Useful matrices &amp; checks'!$Y$6,UsefulSeries!$O276,0):OFFSET('Useful matrices &amp; checks'!$Z$7,UsefulSeries!$O276,0),OFFSET('SS Taylor expansion'!$AI$6,UsefulSeries!$O276,0):OFFSET('SS Taylor expansion'!$AI$7,UsefulSeries!$O276,0)))+TRANSPOSE(MMULT(OFFSET('Useful matrices &amp; checks'!$AC$6,UsefulSeries!$O276,0):OFFSET('Useful matrices &amp; checks'!$AD$7,UsefulSeries!$O276,0),TRANSPOSE(J284:K284)))</f>
        <v>1.2937278820071533E-4</v>
      </c>
      <c r="K285" s="29">
        <f ca="1"/>
        <v>1.7220657455101126E-6</v>
      </c>
      <c r="L285" s="29">
        <f t="array" aca="1" ref="L285:M285" ca="1">TRANSPOSE(MMULT(OFFSET('Useful matrices &amp; checks'!$Y$6,UsefulSeries!$O276,0):OFFSET('Useful matrices &amp; checks'!$Z$7,UsefulSeries!$O276,0),OFFSET('SS Taylor expansion'!$AJ$6,UsefulSeries!$O276,0):OFFSET('SS Taylor expansion'!$AJ$7,UsefulSeries!$O276,0)))+TRANSPOSE(MMULT(OFFSET('Useful matrices &amp; checks'!$AC$6,UsefulSeries!$O276,0):OFFSET('Useful matrices &amp; checks'!$AD$7,UsefulSeries!$O276,0),TRANSPOSE(L284:M284)))</f>
        <v>3.2367360927499018E-4</v>
      </c>
      <c r="M285" s="29">
        <f ca="1"/>
        <v>3.1517491632221536E-5</v>
      </c>
      <c r="N285" s="39">
        <f t="array" aca="1" ref="N285:O285" ca="1">TRANSPOSE(MMULT(OFFSET('Useful matrices &amp; checks'!$AC$6,UsefulSeries!$O276,0):OFFSET('Useful matrices &amp; checks'!$AD$7,UsefulSeries!$O276,0),TRANSPOSE(N284:O284)))</f>
        <v>7.1350773402694119E-11</v>
      </c>
      <c r="O285" s="39">
        <f ca="1"/>
        <v>-2.3781379951026383E-12</v>
      </c>
      <c r="P285" s="39">
        <f t="shared" ca="1" si="14"/>
        <v>-4.3722362769439856E-4</v>
      </c>
      <c r="Q285" s="39">
        <f t="shared" ca="1" si="15"/>
        <v>-5.7911052365410566E-5</v>
      </c>
      <c r="R285" s="29"/>
      <c r="S285" s="29">
        <f>'Flow probs &amp; rates'!E278-'Flow probs &amp; rates'!E277</f>
        <v>-6.1519423978684262E-4</v>
      </c>
      <c r="T285" s="29">
        <f>'Flow probs &amp; rates'!F278-'Flow probs &amp; rates'!F277</f>
        <v>1.1432064729226601E-3</v>
      </c>
      <c r="U285" s="29">
        <f>'Flow probs &amp; rates'!H278-'Flow probs &amp; rates'!H277</f>
        <v>-1.1491273358600618E-4</v>
      </c>
      <c r="V285" s="29"/>
      <c r="W285" s="29">
        <f ca="1">(1-'Flow probs &amp; rates'!$H277)*'Output - Variance decomp.'!C285/('Flow probs &amp; rates'!$E277+'Flow probs &amp; rates'!$F277)-'Flow probs &amp; rates'!$H277*'Output - Variance decomp.'!B285/('Flow probs &amp; rates'!$E277+'Flow probs &amp; rates'!$F277)</f>
        <v>3.4901243905848352E-4</v>
      </c>
      <c r="X285" s="29">
        <f ca="1">(1-'Flow probs &amp; rates'!$H277)*'Output - Variance decomp.'!E285/('Flow probs &amp; rates'!$E277+'Flow probs &amp; rates'!$F277)-'Flow probs &amp; rates'!$H277*'Output - Variance decomp.'!D285/('Flow probs &amp; rates'!$E277+'Flow probs &amp; rates'!$F277)</f>
        <v>2.6229640625475518E-5</v>
      </c>
      <c r="Y285" s="29">
        <f ca="1">(1-'Flow probs &amp; rates'!$H277)*'Output - Variance decomp.'!G285/('Flow probs &amp; rates'!$E277+'Flow probs &amp; rates'!$F277)-'Flow probs &amp; rates'!$H277*'Output - Variance decomp.'!F285/('Flow probs &amp; rates'!$E277+'Flow probs &amp; rates'!$F277)</f>
        <v>3.84965343235229E-4</v>
      </c>
      <c r="Z285" s="29">
        <f ca="1">(1-'Flow probs &amp; rates'!$H277)*'Output - Variance decomp.'!I285/('Flow probs &amp; rates'!$E277+'Flow probs &amp; rates'!$F277)-'Flow probs &amp; rates'!$H277*'Output - Variance decomp.'!H285/('Flow probs &amp; rates'!$E277+'Flow probs &amp; rates'!$F277)</f>
        <v>1.0089402382506859E-3</v>
      </c>
      <c r="AA285" s="29">
        <f ca="1">(1-'Flow probs &amp; rates'!$H277)*'Output - Variance decomp.'!K285/('Flow probs &amp; rates'!$E277+'Flow probs &amp; rates'!$F277)-'Flow probs &amp; rates'!$H277*'Output - Variance decomp.'!J285/('Flow probs &amp; rates'!$E277+'Flow probs &amp; rates'!$F277)</f>
        <v>-1.3510775098453139E-5</v>
      </c>
      <c r="AB285" s="29">
        <f ca="1">(1-'Flow probs &amp; rates'!$H277)*'Output - Variance decomp.'!M285/('Flow probs &amp; rates'!$E277+'Flow probs &amp; rates'!$F277)-'Flow probs &amp; rates'!$H277*'Output - Variance decomp.'!L285/('Flow probs &amp; rates'!$E277+'Flow probs &amp; rates'!$F277)</f>
        <v>5.5965988316560478E-6</v>
      </c>
      <c r="AC285" s="29">
        <f ca="1">(1-'Flow probs &amp; rates'!$H277)*'Output - Variance decomp.'!O285/('Flow probs &amp; rates'!$E277+'Flow probs &amp; rates'!$F277)-'Flow probs &amp; rates'!$H277*'Output - Variance decomp.'!N285/('Flow probs &amp; rates'!$E277+'Flow probs &amp; rates'!$F277)</f>
        <v>-1.2270135131329314E-11</v>
      </c>
      <c r="AD285" s="29">
        <f t="shared" ca="1" si="13"/>
        <v>-1.8761462062189479E-3</v>
      </c>
    </row>
    <row r="286" spans="1:30" x14ac:dyDescent="0.35">
      <c r="A286" s="2" t="s">
        <v>334</v>
      </c>
      <c r="B286" s="29">
        <f t="array" aca="1" ref="B286:C286" ca="1">TRANSPOSE(MMULT(OFFSET('Useful matrices &amp; checks'!$Y$6,UsefulSeries!$O277,0):OFFSET('Useful matrices &amp; checks'!$Z$7,UsefulSeries!$O277,0),OFFSET('SS Taylor expansion'!$AE$6,UsefulSeries!$O277,0):OFFSET('SS Taylor expansion'!$AE$7,UsefulSeries!$O277,0)))+TRANSPOSE(MMULT(OFFSET('Useful matrices &amp; checks'!$AC$6,UsefulSeries!$O277,0):OFFSET('Useful matrices &amp; checks'!$AD$7,UsefulSeries!$O277,0),TRANSPOSE(B285:C285)))</f>
        <v>3.1080780492832893E-4</v>
      </c>
      <c r="C286" s="29">
        <f ca="1"/>
        <v>-9.8910326845041903E-5</v>
      </c>
      <c r="D286" s="29">
        <f t="array" aca="1" ref="D286:E286" ca="1">TRANSPOSE(MMULT(OFFSET('Useful matrices &amp; checks'!$Y$6,UsefulSeries!$O277,0):OFFSET('Useful matrices &amp; checks'!$Z$7,UsefulSeries!$O277,0),OFFSET('SS Taylor expansion'!$AF$6,UsefulSeries!$O277,0):OFFSET('SS Taylor expansion'!$AF$7,UsefulSeries!$O277,0)))+TRANSPOSE(MMULT(OFFSET('Useful matrices &amp; checks'!$AC$6,UsefulSeries!$O277,0):OFFSET('Useful matrices &amp; checks'!$AD$7,UsefulSeries!$O277,0),TRANSPOSE(D285:E285)))</f>
        <v>-6.3645746431266654E-4</v>
      </c>
      <c r="E286" s="29">
        <f ca="1"/>
        <v>1.949193275003666E-5</v>
      </c>
      <c r="F286" s="29">
        <f t="array" aca="1" ref="F286:G286" ca="1">TRANSPOSE(MMULT(OFFSET('Useful matrices &amp; checks'!$Y$6,UsefulSeries!$O277,0):OFFSET('Useful matrices &amp; checks'!$Z$7,UsefulSeries!$O277,0),OFFSET('SS Taylor expansion'!$AG$6,UsefulSeries!$O277,0):OFFSET('SS Taylor expansion'!$AG$7,UsefulSeries!$O277,0)))+TRANSPOSE(MMULT(OFFSET('Useful matrices &amp; checks'!$AC$6,UsefulSeries!$O277,0):OFFSET('Useful matrices &amp; checks'!$AD$7,UsefulSeries!$O277,0),TRANSPOSE(F285:G285)))</f>
        <v>-3.3548376482411379E-4</v>
      </c>
      <c r="G286" s="29">
        <f ca="1"/>
        <v>3.5742809284649126E-4</v>
      </c>
      <c r="H286" s="29">
        <f t="array" aca="1" ref="H286:I286" ca="1">TRANSPOSE(MMULT(OFFSET('Useful matrices &amp; checks'!$Y$6,UsefulSeries!$O277,0):OFFSET('Useful matrices &amp; checks'!$Z$7,UsefulSeries!$O277,0),OFFSET('SS Taylor expansion'!$AH$6,UsefulSeries!$O277,0):OFFSET('SS Taylor expansion'!$AH$7,UsefulSeries!$O277,0)))+TRANSPOSE(MMULT(OFFSET('Useful matrices &amp; checks'!$AC$6,UsefulSeries!$O277,0):OFFSET('Useful matrices &amp; checks'!$AD$7,UsefulSeries!$O277,0),TRANSPOSE(H285:I285)))</f>
        <v>-3.1040191200162496E-4</v>
      </c>
      <c r="I286" s="29">
        <f ca="1"/>
        <v>5.2746057463479905E-4</v>
      </c>
      <c r="J286" s="29">
        <f t="array" aca="1" ref="J286:K286" ca="1">TRANSPOSE(MMULT(OFFSET('Useful matrices &amp; checks'!$Y$6,UsefulSeries!$O277,0):OFFSET('Useful matrices &amp; checks'!$Z$7,UsefulSeries!$O277,0),OFFSET('SS Taylor expansion'!$AI$6,UsefulSeries!$O277,0):OFFSET('SS Taylor expansion'!$AI$7,UsefulSeries!$O277,0)))+TRANSPOSE(MMULT(OFFSET('Useful matrices &amp; checks'!$AC$6,UsefulSeries!$O277,0):OFFSET('Useful matrices &amp; checks'!$AD$7,UsefulSeries!$O277,0),TRANSPOSE(J285:K285)))</f>
        <v>1.7550956830161198E-4</v>
      </c>
      <c r="K286" s="29">
        <f ca="1"/>
        <v>-1.7410402848133248E-6</v>
      </c>
      <c r="L286" s="29">
        <f t="array" aca="1" ref="L286:M286" ca="1">TRANSPOSE(MMULT(OFFSET('Useful matrices &amp; checks'!$Y$6,UsefulSeries!$O277,0):OFFSET('Useful matrices &amp; checks'!$Z$7,UsefulSeries!$O277,0),OFFSET('SS Taylor expansion'!$AJ$6,UsefulSeries!$O277,0):OFFSET('SS Taylor expansion'!$AJ$7,UsefulSeries!$O277,0)))+TRANSPOSE(MMULT(OFFSET('Useful matrices &amp; checks'!$AC$6,UsefulSeries!$O277,0):OFFSET('Useful matrices &amp; checks'!$AD$7,UsefulSeries!$O277,0),TRANSPOSE(L285:M285)))</f>
        <v>2.783205672620317E-4</v>
      </c>
      <c r="M286" s="29">
        <f ca="1"/>
        <v>-3.4697465301818586E-4</v>
      </c>
      <c r="N286" s="39">
        <f t="array" aca="1" ref="N286:O286" ca="1">TRANSPOSE(MMULT(OFFSET('Useful matrices &amp; checks'!$AC$6,UsefulSeries!$O277,0):OFFSET('Useful matrices &amp; checks'!$AD$7,UsefulSeries!$O277,0),TRANSPOSE(N285:O285)))</f>
        <v>6.8615660251803091E-11</v>
      </c>
      <c r="O286" s="39">
        <f ca="1"/>
        <v>-2.8096279517205022E-12</v>
      </c>
      <c r="P286" s="39">
        <f t="shared" ca="1" si="14"/>
        <v>-4.3281658721548331E-4</v>
      </c>
      <c r="Q286" s="39">
        <f t="shared" ca="1" si="15"/>
        <v>-3.8850756020775506E-5</v>
      </c>
      <c r="R286" s="29"/>
      <c r="S286" s="29">
        <f>'Flow probs &amp; rates'!E279-'Flow probs &amp; rates'!E278</f>
        <v>-9.5052171924625561E-4</v>
      </c>
      <c r="T286" s="29">
        <f>'Flow probs &amp; rates'!F279-'Flow probs &amp; rates'!F278</f>
        <v>4.1790382125288239E-4</v>
      </c>
      <c r="U286" s="29">
        <f>'Flow probs &amp; rates'!H279-'Flow probs &amp; rates'!H278</f>
        <v>-1.2310263976587077E-3</v>
      </c>
      <c r="V286" s="29"/>
      <c r="W286" s="29">
        <f ca="1">(1-'Flow probs &amp; rates'!$H278)*'Output - Variance decomp.'!C286/('Flow probs &amp; rates'!$E278+'Flow probs &amp; rates'!$F278)-'Flow probs &amp; rates'!$H278*'Output - Variance decomp.'!B286/('Flow probs &amp; rates'!$E278+'Flow probs &amp; rates'!$F278)</f>
        <v>-1.8148231242913411E-4</v>
      </c>
      <c r="X286" s="29">
        <f ca="1">(1-'Flow probs &amp; rates'!$H278)*'Output - Variance decomp.'!E286/('Flow probs &amp; rates'!$E278+'Flow probs &amp; rates'!$F278)-'Flow probs &amp; rates'!$H278*'Output - Variance decomp.'!D286/('Flow probs &amp; rates'!$E278+'Flow probs &amp; rates'!$F278)</f>
        <v>1.0675854772204469E-4</v>
      </c>
      <c r="Y286" s="29">
        <f ca="1">(1-'Flow probs &amp; rates'!$H278)*'Output - Variance decomp.'!G286/('Flow probs &amp; rates'!$E278+'Flow probs &amp; rates'!$F278)-'Flow probs &amp; rates'!$H278*'Output - Variance decomp.'!F286/('Flow probs &amp; rates'!$E278+'Flow probs &amp; rates'!$F278)</f>
        <v>5.5859770254379352E-4</v>
      </c>
      <c r="Z286" s="29">
        <f ca="1">(1-'Flow probs &amp; rates'!$H278)*'Output - Variance decomp.'!I286/('Flow probs &amp; rates'!$E278+'Flow probs &amp; rates'!$F278)-'Flow probs &amp; rates'!$H278*'Output - Variance decomp.'!H286/('Flow probs &amp; rates'!$E278+'Flow probs &amp; rates'!$F278)</f>
        <v>8.0153543404323628E-4</v>
      </c>
      <c r="AA286" s="29">
        <f ca="1">(1-'Flow probs &amp; rates'!$H278)*'Output - Variance decomp.'!K286/('Flow probs &amp; rates'!$E278+'Flow probs &amp; rates'!$F278)-'Flow probs &amp; rates'!$H278*'Output - Variance decomp.'!J286/('Flow probs &amp; rates'!$E278+'Flow probs &amp; rates'!$F278)</f>
        <v>-2.4181342789826334E-5</v>
      </c>
      <c r="AB286" s="29">
        <f ca="1">(1-'Flow probs &amp; rates'!$H278)*'Output - Variance decomp.'!M286/('Flow probs &amp; rates'!$E278+'Flow probs &amp; rates'!$F278)-'Flow probs &amp; rates'!$H278*'Output - Variance decomp.'!L286/('Flow probs &amp; rates'!$E278+'Flow probs &amp; rates'!$F278)</f>
        <v>-5.3641648355953677E-4</v>
      </c>
      <c r="AC286" s="29">
        <f ca="1">(1-'Flow probs &amp; rates'!$H278)*'Output - Variance decomp.'!O286/('Flow probs &amp; rates'!$E278+'Flow probs &amp; rates'!$F278)-'Flow probs &amp; rates'!$H278*'Output - Variance decomp.'!N286/('Flow probs &amp; rates'!$E278+'Flow probs &amp; rates'!$F278)</f>
        <v>-1.2534292372935286E-11</v>
      </c>
      <c r="AD286" s="29">
        <f t="shared" ca="1" si="13"/>
        <v>-1.9558379306549925E-3</v>
      </c>
    </row>
    <row r="287" spans="1:30" x14ac:dyDescent="0.35">
      <c r="A287" s="2" t="s">
        <v>335</v>
      </c>
      <c r="B287" s="29">
        <f t="array" aca="1" ref="B287:C287" ca="1">TRANSPOSE(MMULT(OFFSET('Useful matrices &amp; checks'!$Y$6,UsefulSeries!$O278,0):OFFSET('Useful matrices &amp; checks'!$Z$7,UsefulSeries!$O278,0),OFFSET('SS Taylor expansion'!$AE$6,UsefulSeries!$O278,0):OFFSET('SS Taylor expansion'!$AE$7,UsefulSeries!$O278,0)))+TRANSPOSE(MMULT(OFFSET('Useful matrices &amp; checks'!$AC$6,UsefulSeries!$O278,0):OFFSET('Useful matrices &amp; checks'!$AD$7,UsefulSeries!$O278,0),TRANSPOSE(B286:C286)))</f>
        <v>8.2737782921574079E-4</v>
      </c>
      <c r="C287" s="29">
        <f ca="1"/>
        <v>-5.9294306937914736E-4</v>
      </c>
      <c r="D287" s="29">
        <f t="array" aca="1" ref="D287:E287" ca="1">TRANSPOSE(MMULT(OFFSET('Useful matrices &amp; checks'!$Y$6,UsefulSeries!$O278,0):OFFSET('Useful matrices &amp; checks'!$Z$7,UsefulSeries!$O278,0),OFFSET('SS Taylor expansion'!$AF$6,UsefulSeries!$O278,0):OFFSET('SS Taylor expansion'!$AF$7,UsefulSeries!$O278,0)))+TRANSPOSE(MMULT(OFFSET('Useful matrices &amp; checks'!$AC$6,UsefulSeries!$O278,0):OFFSET('Useful matrices &amp; checks'!$AD$7,UsefulSeries!$O278,0),TRANSPOSE(D286:E286)))</f>
        <v>-1.1441770627797657E-3</v>
      </c>
      <c r="E287" s="29">
        <f ca="1"/>
        <v>6.3374049376622033E-5</v>
      </c>
      <c r="F287" s="29">
        <f t="array" aca="1" ref="F287:G287" ca="1">TRANSPOSE(MMULT(OFFSET('Useful matrices &amp; checks'!$Y$6,UsefulSeries!$O278,0):OFFSET('Useful matrices &amp; checks'!$Z$7,UsefulSeries!$O278,0),OFFSET('SS Taylor expansion'!$AG$6,UsefulSeries!$O278,0):OFFSET('SS Taylor expansion'!$AG$7,UsefulSeries!$O278,0)))+TRANSPOSE(MMULT(OFFSET('Useful matrices &amp; checks'!$AC$6,UsefulSeries!$O278,0):OFFSET('Useful matrices &amp; checks'!$AD$7,UsefulSeries!$O278,0),TRANSPOSE(F286:G286)))</f>
        <v>2.0700364309736614E-4</v>
      </c>
      <c r="G287" s="29">
        <f ca="1"/>
        <v>-2.0172973760484015E-4</v>
      </c>
      <c r="H287" s="29">
        <f t="array" aca="1" ref="H287:I287" ca="1">TRANSPOSE(MMULT(OFFSET('Useful matrices &amp; checks'!$Y$6,UsefulSeries!$O278,0):OFFSET('Useful matrices &amp; checks'!$Z$7,UsefulSeries!$O278,0),OFFSET('SS Taylor expansion'!$AH$6,UsefulSeries!$O278,0):OFFSET('SS Taylor expansion'!$AH$7,UsefulSeries!$O278,0)))+TRANSPOSE(MMULT(OFFSET('Useful matrices &amp; checks'!$AC$6,UsefulSeries!$O278,0):OFFSET('Useful matrices &amp; checks'!$AD$7,UsefulSeries!$O278,0),TRANSPOSE(H286:I286)))</f>
        <v>-2.8136891980675208E-4</v>
      </c>
      <c r="I287" s="29">
        <f ca="1"/>
        <v>-1.8665725524426513E-4</v>
      </c>
      <c r="J287" s="29">
        <f t="array" aca="1" ref="J287:K287" ca="1">TRANSPOSE(MMULT(OFFSET('Useful matrices &amp; checks'!$Y$6,UsefulSeries!$O278,0):OFFSET('Useful matrices &amp; checks'!$Z$7,UsefulSeries!$O278,0),OFFSET('SS Taylor expansion'!$AI$6,UsefulSeries!$O278,0):OFFSET('SS Taylor expansion'!$AI$7,UsefulSeries!$O278,0)))+TRANSPOSE(MMULT(OFFSET('Useful matrices &amp; checks'!$AC$6,UsefulSeries!$O278,0):OFFSET('Useful matrices &amp; checks'!$AD$7,UsefulSeries!$O278,0),TRANSPOSE(J286:K286)))</f>
        <v>7.5528523667493233E-4</v>
      </c>
      <c r="K287" s="29">
        <f ca="1"/>
        <v>-3.284976793124096E-5</v>
      </c>
      <c r="L287" s="29">
        <f t="array" aca="1" ref="L287:M287" ca="1">TRANSPOSE(MMULT(OFFSET('Useful matrices &amp; checks'!$Y$6,UsefulSeries!$O278,0):OFFSET('Useful matrices &amp; checks'!$Z$7,UsefulSeries!$O278,0),OFFSET('SS Taylor expansion'!$AJ$6,UsefulSeries!$O278,0):OFFSET('SS Taylor expansion'!$AJ$7,UsefulSeries!$O278,0)))+TRANSPOSE(MMULT(OFFSET('Useful matrices &amp; checks'!$AC$6,UsefulSeries!$O278,0):OFFSET('Useful matrices &amp; checks'!$AD$7,UsefulSeries!$O278,0),TRANSPOSE(L286:M286)))</f>
        <v>1.549700754152096E-4</v>
      </c>
      <c r="M287" s="29">
        <f ca="1"/>
        <v>-1.0849488893491647E-3</v>
      </c>
      <c r="N287" s="39">
        <f t="array" aca="1" ref="N287:O287" ca="1">TRANSPOSE(MMULT(OFFSET('Useful matrices &amp; checks'!$AC$6,UsefulSeries!$O278,0):OFFSET('Useful matrices &amp; checks'!$AD$7,UsefulSeries!$O278,0),TRANSPOSE(N286:O286)))</f>
        <v>6.7301732285155169E-11</v>
      </c>
      <c r="O287" s="39">
        <f ca="1"/>
        <v>-5.0448864975574499E-12</v>
      </c>
      <c r="P287" s="39">
        <f t="shared" ca="1" si="14"/>
        <v>-4.619942444710953E-4</v>
      </c>
      <c r="Q287" s="39">
        <f t="shared" ca="1" si="15"/>
        <v>1.1062698725127699E-4</v>
      </c>
      <c r="R287" s="29"/>
      <c r="S287" s="29">
        <f>'Flow probs &amp; rates'!E280-'Flow probs &amp; rates'!E279</f>
        <v>5.7096624647368088E-5</v>
      </c>
      <c r="T287" s="29">
        <f>'Flow probs &amp; rates'!F280-'Flow probs &amp; rates'!F279</f>
        <v>-1.9251276879256457E-3</v>
      </c>
      <c r="U287" s="29">
        <f>'Flow probs &amp; rates'!H280-'Flow probs &amp; rates'!H279</f>
        <v>-1.3972480632363643E-3</v>
      </c>
      <c r="V287" s="29"/>
      <c r="W287" s="29">
        <f ca="1">(1-'Flow probs &amp; rates'!$H279)*'Output - Variance decomp.'!C287/('Flow probs &amp; rates'!$E279+'Flow probs &amp; rates'!$F279)-'Flow probs &amp; rates'!$H279*'Output - Variance decomp.'!B287/('Flow probs &amp; rates'!$E279+'Flow probs &amp; rates'!$F279)</f>
        <v>-9.6044459758801409E-4</v>
      </c>
      <c r="X287" s="29">
        <f ca="1">(1-'Flow probs &amp; rates'!$H279)*'Output - Variance decomp.'!E287/('Flow probs &amp; rates'!$E279+'Flow probs &amp; rates'!$F279)-'Flow probs &amp; rates'!$H279*'Output - Variance decomp.'!D287/('Flow probs &amp; rates'!$E279+'Flow probs &amp; rates'!$F279)</f>
        <v>2.310236540527253E-4</v>
      </c>
      <c r="Y287" s="29">
        <f ca="1">(1-'Flow probs &amp; rates'!$H279)*'Output - Variance decomp.'!G287/('Flow probs &amp; rates'!$E279+'Flow probs &amp; rates'!$F279)-'Flow probs &amp; rates'!$H279*'Output - Variance decomp.'!F287/('Flow probs &amp; rates'!$E279+'Flow probs &amp; rates'!$F279)</f>
        <v>-3.1770345686707213E-4</v>
      </c>
      <c r="Z287" s="29">
        <f ca="1">(1-'Flow probs &amp; rates'!$H279)*'Output - Variance decomp.'!I287/('Flow probs &amp; rates'!$E279+'Flow probs &amp; rates'!$F279)-'Flow probs &amp; rates'!$H279*'Output - Variance decomp.'!H287/('Flow probs &amp; rates'!$E279+'Flow probs &amp; rates'!$F279)</f>
        <v>-2.3646402955285962E-4</v>
      </c>
      <c r="AA287" s="29">
        <f ca="1">(1-'Flow probs &amp; rates'!$H279)*'Output - Variance decomp.'!K287/('Flow probs &amp; rates'!$E279+'Flow probs &amp; rates'!$F279)-'Flow probs &amp; rates'!$H279*'Output - Variance decomp.'!J287/('Flow probs &amp; rates'!$E279+'Flow probs &amp; rates'!$F279)</f>
        <v>-1.3947329589962071E-4</v>
      </c>
      <c r="AB287" s="29">
        <f ca="1">(1-'Flow probs &amp; rates'!$H279)*'Output - Variance decomp.'!M287/('Flow probs &amp; rates'!$E279+'Flow probs &amp; rates'!$F279)-'Flow probs &amp; rates'!$H279*'Output - Variance decomp.'!L287/('Flow probs &amp; rates'!$E279+'Flow probs &amp; rates'!$F279)</f>
        <v>-1.5921548705121579E-3</v>
      </c>
      <c r="AC287" s="29">
        <f ca="1">(1-'Flow probs &amp; rates'!$H279)*'Output - Variance decomp.'!O287/('Flow probs &amp; rates'!$E279+'Flow probs &amp; rates'!$F279)-'Flow probs &amp; rates'!$H279*'Output - Variance decomp.'!N287/('Flow probs &amp; rates'!$E279+'Flow probs &amp; rates'!$F279)</f>
        <v>-1.5499102771779432E-11</v>
      </c>
      <c r="AD287" s="29">
        <f t="shared" ca="1" si="13"/>
        <v>1.617968548629738E-3</v>
      </c>
    </row>
    <row r="288" spans="1:30" x14ac:dyDescent="0.35">
      <c r="A288" s="2" t="s">
        <v>336</v>
      </c>
      <c r="B288" s="29">
        <f t="array" aca="1" ref="B288:C288" ca="1">TRANSPOSE(MMULT(OFFSET('Useful matrices &amp; checks'!$Y$6,UsefulSeries!$O279,0):OFFSET('Useful matrices &amp; checks'!$Z$7,UsefulSeries!$O279,0),OFFSET('SS Taylor expansion'!$AE$6,UsefulSeries!$O279,0):OFFSET('SS Taylor expansion'!$AE$7,UsefulSeries!$O279,0)))+TRANSPOSE(MMULT(OFFSET('Useful matrices &amp; checks'!$AC$6,UsefulSeries!$O279,0):OFFSET('Useful matrices &amp; checks'!$AD$7,UsefulSeries!$O279,0),TRANSPOSE(B287:C287)))</f>
        <v>5.122023607492701E-4</v>
      </c>
      <c r="C288" s="29">
        <f ca="1"/>
        <v>-2.327682015785066E-4</v>
      </c>
      <c r="D288" s="29">
        <f t="array" aca="1" ref="D288:E288" ca="1">TRANSPOSE(MMULT(OFFSET('Useful matrices &amp; checks'!$Y$6,UsefulSeries!$O279,0):OFFSET('Useful matrices &amp; checks'!$Z$7,UsefulSeries!$O279,0),OFFSET('SS Taylor expansion'!$AF$6,UsefulSeries!$O279,0):OFFSET('SS Taylor expansion'!$AF$7,UsefulSeries!$O279,0)))+TRANSPOSE(MMULT(OFFSET('Useful matrices &amp; checks'!$AC$6,UsefulSeries!$O279,0):OFFSET('Useful matrices &amp; checks'!$AD$7,UsefulSeries!$O279,0),TRANSPOSE(D287:E287)))</f>
        <v>-9.2386871423782632E-4</v>
      </c>
      <c r="E288" s="29">
        <f ca="1"/>
        <v>6.7167034956149062E-5</v>
      </c>
      <c r="F288" s="29">
        <f t="array" aca="1" ref="F288:G288" ca="1">TRANSPOSE(MMULT(OFFSET('Useful matrices &amp; checks'!$Y$6,UsefulSeries!$O279,0):OFFSET('Useful matrices &amp; checks'!$Z$7,UsefulSeries!$O279,0),OFFSET('SS Taylor expansion'!$AG$6,UsefulSeries!$O279,0):OFFSET('SS Taylor expansion'!$AG$7,UsefulSeries!$O279,0)))+TRANSPOSE(MMULT(OFFSET('Useful matrices &amp; checks'!$AC$6,UsefulSeries!$O279,0):OFFSET('Useful matrices &amp; checks'!$AD$7,UsefulSeries!$O279,0),TRANSPOSE(F287:G287)))</f>
        <v>1.4020662164511083E-4</v>
      </c>
      <c r="G288" s="29">
        <f ca="1"/>
        <v>-1.1092532931966633E-4</v>
      </c>
      <c r="H288" s="29">
        <f t="array" aca="1" ref="H288:I288" ca="1">TRANSPOSE(MMULT(OFFSET('Useful matrices &amp; checks'!$Y$6,UsefulSeries!$O279,0):OFFSET('Useful matrices &amp; checks'!$Z$7,UsefulSeries!$O279,0),OFFSET('SS Taylor expansion'!$AH$6,UsefulSeries!$O279,0):OFFSET('SS Taylor expansion'!$AH$7,UsefulSeries!$O279,0)))+TRANSPOSE(MMULT(OFFSET('Useful matrices &amp; checks'!$AC$6,UsefulSeries!$O279,0):OFFSET('Useful matrices &amp; checks'!$AD$7,UsefulSeries!$O279,0),TRANSPOSE(H287:I287)))</f>
        <v>-2.7497093926386041E-4</v>
      </c>
      <c r="I288" s="29">
        <f ca="1"/>
        <v>8.0784928154181704E-5</v>
      </c>
      <c r="J288" s="29">
        <f t="array" aca="1" ref="J288:K288" ca="1">TRANSPOSE(MMULT(OFFSET('Useful matrices &amp; checks'!$Y$6,UsefulSeries!$O279,0):OFFSET('Useful matrices &amp; checks'!$Z$7,UsefulSeries!$O279,0),OFFSET('SS Taylor expansion'!$AI$6,UsefulSeries!$O279,0):OFFSET('SS Taylor expansion'!$AI$7,UsefulSeries!$O279,0)))+TRANSPOSE(MMULT(OFFSET('Useful matrices &amp; checks'!$AC$6,UsefulSeries!$O279,0):OFFSET('Useful matrices &amp; checks'!$AD$7,UsefulSeries!$O279,0),TRANSPOSE(J287:K287)))</f>
        <v>5.7380372810264123E-4</v>
      </c>
      <c r="K288" s="29">
        <f ca="1"/>
        <v>-3.7635471549949737E-5</v>
      </c>
      <c r="L288" s="29">
        <f t="array" aca="1" ref="L288:M288" ca="1">TRANSPOSE(MMULT(OFFSET('Useful matrices &amp; checks'!$Y$6,UsefulSeries!$O279,0):OFFSET('Useful matrices &amp; checks'!$Z$7,UsefulSeries!$O279,0),OFFSET('SS Taylor expansion'!$AJ$6,UsefulSeries!$O279,0):OFFSET('SS Taylor expansion'!$AJ$7,UsefulSeries!$O279,0)))+TRANSPOSE(MMULT(OFFSET('Useful matrices &amp; checks'!$AC$6,UsefulSeries!$O279,0):OFFSET('Useful matrices &amp; checks'!$AD$7,UsefulSeries!$O279,0),TRANSPOSE(L287:M287)))</f>
        <v>-3.0917549236458494E-5</v>
      </c>
      <c r="M288" s="29">
        <f ca="1"/>
        <v>-9.9802484247188579E-4</v>
      </c>
      <c r="N288" s="39">
        <f t="array" aca="1" ref="N288:O288" ca="1">TRANSPOSE(MMULT(OFFSET('Useful matrices &amp; checks'!$AC$6,UsefulSeries!$O279,0):OFFSET('Useful matrices &amp; checks'!$AD$7,UsefulSeries!$O279,0),TRANSPOSE(N287:O287)))</f>
        <v>6.3093764238105995E-11</v>
      </c>
      <c r="O288" s="39">
        <f ca="1"/>
        <v>-5.0130784399743995E-12</v>
      </c>
      <c r="P288" s="39">
        <f t="shared" ca="1" si="14"/>
        <v>-4.2416900573343549E-4</v>
      </c>
      <c r="Q288" s="39">
        <f t="shared" ca="1" si="15"/>
        <v>8.3806458146028944E-5</v>
      </c>
      <c r="R288" s="29"/>
      <c r="S288" s="29">
        <f>'Flow probs &amp; rates'!E281-'Flow probs &amp; rates'!E280</f>
        <v>-4.2771343488079427E-4</v>
      </c>
      <c r="T288" s="29">
        <f>'Flow probs &amp; rates'!F281-'Flow probs &amp; rates'!F280</f>
        <v>-1.1475954286767273E-3</v>
      </c>
      <c r="U288" s="29">
        <f>'Flow probs &amp; rates'!H281-'Flow probs &amp; rates'!H280</f>
        <v>-6.9956522443886948E-4</v>
      </c>
      <c r="V288" s="29"/>
      <c r="W288" s="29">
        <f ca="1">(1-'Flow probs &amp; rates'!$H280)*'Output - Variance decomp.'!C288/('Flow probs &amp; rates'!$E280+'Flow probs &amp; rates'!$F280)-'Flow probs &amp; rates'!$H280*'Output - Variance decomp.'!B288/('Flow probs &amp; rates'!$E280+'Flow probs &amp; rates'!$F280)</f>
        <v>-4.0038486694679272E-4</v>
      </c>
      <c r="X288" s="29">
        <f ca="1">(1-'Flow probs &amp; rates'!$H280)*'Output - Variance decomp.'!E288/('Flow probs &amp; rates'!$E280+'Flow probs &amp; rates'!$F280)-'Flow probs &amp; rates'!$H280*'Output - Variance decomp.'!D288/('Flow probs &amp; rates'!$E280+'Flow probs &amp; rates'!$F280)</f>
        <v>2.0846679182609556E-4</v>
      </c>
      <c r="Y288" s="29">
        <f ca="1">(1-'Flow probs &amp; rates'!$H280)*'Output - Variance decomp.'!G288/('Flow probs &amp; rates'!$E280+'Flow probs &amp; rates'!$F280)-'Flow probs &amp; rates'!$H280*'Output - Variance decomp.'!F288/('Flow probs &amp; rates'!$E280+'Flow probs &amp; rates'!$F280)</f>
        <v>-1.7836305670680561E-4</v>
      </c>
      <c r="Z288" s="29">
        <f ca="1">(1-'Flow probs &amp; rates'!$H280)*'Output - Variance decomp.'!I288/('Flow probs &amp; rates'!$E280+'Flow probs &amp; rates'!$F280)-'Flow probs &amp; rates'!$H280*'Output - Variance decomp.'!H288/('Flow probs &amp; rates'!$E280+'Flow probs &amp; rates'!$F280)</f>
        <v>1.5059837195708159E-4</v>
      </c>
      <c r="AA288" s="29">
        <f ca="1">(1-'Flow probs &amp; rates'!$H280)*'Output - Variance decomp.'!K288/('Flow probs &amp; rates'!$E280+'Flow probs &amp; rates'!$F280)-'Flow probs &amp; rates'!$H280*'Output - Variance decomp.'!J288/('Flow probs &amp; rates'!$E280+'Flow probs &amp; rates'!$F280)</f>
        <v>-1.2353159731671445E-4</v>
      </c>
      <c r="AB288" s="29">
        <f ca="1">(1-'Flow probs &amp; rates'!$H280)*'Output - Variance decomp.'!M288/('Flow probs &amp; rates'!$E280+'Flow probs &amp; rates'!$F280)-'Flow probs &amp; rates'!$H280*'Output - Variance decomp.'!L288/('Flow probs &amp; rates'!$E280+'Flow probs &amp; rates'!$F280)</f>
        <v>-1.4500185014688727E-3</v>
      </c>
      <c r="AC288" s="29">
        <f ca="1">(1-'Flow probs &amp; rates'!$H280)*'Output - Variance decomp.'!O288/('Flow probs &amp; rates'!$E280+'Flow probs &amp; rates'!$F280)-'Flow probs &amp; rates'!$H280*'Output - Variance decomp.'!N288/('Flow probs &amp; rates'!$E280+'Flow probs &amp; rates'!$F280)</f>
        <v>-1.4857391506316943E-11</v>
      </c>
      <c r="AD288" s="29">
        <f t="shared" ca="1" si="13"/>
        <v>1.0936676490745304E-3</v>
      </c>
    </row>
    <row r="289" spans="1:30" x14ac:dyDescent="0.35">
      <c r="A289" s="2" t="s">
        <v>337</v>
      </c>
      <c r="B289" s="29">
        <f t="array" aca="1" ref="B289:C289" ca="1">TRANSPOSE(MMULT(OFFSET('Useful matrices &amp; checks'!$Y$6,UsefulSeries!$O280,0):OFFSET('Useful matrices &amp; checks'!$Z$7,UsefulSeries!$O280,0),OFFSET('SS Taylor expansion'!$AE$6,UsefulSeries!$O280,0):OFFSET('SS Taylor expansion'!$AE$7,UsefulSeries!$O280,0)))+TRANSPOSE(MMULT(OFFSET('Useful matrices &amp; checks'!$AC$6,UsefulSeries!$O280,0):OFFSET('Useful matrices &amp; checks'!$AD$7,UsefulSeries!$O280,0),TRANSPOSE(B288:C288)))</f>
        <v>2.3614734045104119E-4</v>
      </c>
      <c r="C289" s="29">
        <f ca="1"/>
        <v>5.0831237562093927E-5</v>
      </c>
      <c r="D289" s="29">
        <f t="array" aca="1" ref="D289:E289" ca="1">TRANSPOSE(MMULT(OFFSET('Useful matrices &amp; checks'!$Y$6,UsefulSeries!$O280,0):OFFSET('Useful matrices &amp; checks'!$Z$7,UsefulSeries!$O280,0),OFFSET('SS Taylor expansion'!$AF$6,UsefulSeries!$O280,0):OFFSET('SS Taylor expansion'!$AF$7,UsefulSeries!$O280,0)))+TRANSPOSE(MMULT(OFFSET('Useful matrices &amp; checks'!$AC$6,UsefulSeries!$O280,0):OFFSET('Useful matrices &amp; checks'!$AD$7,UsefulSeries!$O280,0),TRANSPOSE(D288:E288)))</f>
        <v>-2.9838374864430946E-4</v>
      </c>
      <c r="E289" s="29">
        <f ca="1"/>
        <v>4.2534537086461002E-5</v>
      </c>
      <c r="F289" s="29">
        <f t="array" aca="1" ref="F289:G289" ca="1">TRANSPOSE(MMULT(OFFSET('Useful matrices &amp; checks'!$Y$6,UsefulSeries!$O280,0):OFFSET('Useful matrices &amp; checks'!$Z$7,UsefulSeries!$O280,0),OFFSET('SS Taylor expansion'!$AG$6,UsefulSeries!$O280,0):OFFSET('SS Taylor expansion'!$AG$7,UsefulSeries!$O280,0)))+TRANSPOSE(MMULT(OFFSET('Useful matrices &amp; checks'!$AC$6,UsefulSeries!$O280,0):OFFSET('Useful matrices &amp; checks'!$AD$7,UsefulSeries!$O280,0),TRANSPOSE(F288:G288)))</f>
        <v>5.0301180572958422E-4</v>
      </c>
      <c r="G289" s="29">
        <f ca="1"/>
        <v>-4.0736593775166996E-4</v>
      </c>
      <c r="H289" s="29">
        <f t="array" aca="1" ref="H289:I289" ca="1">TRANSPOSE(MMULT(OFFSET('Useful matrices &amp; checks'!$Y$6,UsefulSeries!$O280,0):OFFSET('Useful matrices &amp; checks'!$Z$7,UsefulSeries!$O280,0),OFFSET('SS Taylor expansion'!$AH$6,UsefulSeries!$O280,0):OFFSET('SS Taylor expansion'!$AH$7,UsefulSeries!$O280,0)))+TRANSPOSE(MMULT(OFFSET('Useful matrices &amp; checks'!$AC$6,UsefulSeries!$O280,0):OFFSET('Useful matrices &amp; checks'!$AD$7,UsefulSeries!$O280,0),TRANSPOSE(H288:I288)))</f>
        <v>-2.0923598706947078E-4</v>
      </c>
      <c r="I289" s="29">
        <f ca="1"/>
        <v>6.2897161880958103E-4</v>
      </c>
      <c r="J289" s="29">
        <f t="array" aca="1" ref="J289:K289" ca="1">TRANSPOSE(MMULT(OFFSET('Useful matrices &amp; checks'!$Y$6,UsefulSeries!$O280,0):OFFSET('Useful matrices &amp; checks'!$Z$7,UsefulSeries!$O280,0),OFFSET('SS Taylor expansion'!$AI$6,UsefulSeries!$O280,0):OFFSET('SS Taylor expansion'!$AI$7,UsefulSeries!$O280,0)))+TRANSPOSE(MMULT(OFFSET('Useful matrices &amp; checks'!$AC$6,UsefulSeries!$O280,0):OFFSET('Useful matrices &amp; checks'!$AD$7,UsefulSeries!$O280,0),TRANSPOSE(J288:K288)))</f>
        <v>9.5284846311943674E-4</v>
      </c>
      <c r="K289" s="29">
        <f ca="1"/>
        <v>-7.8031772584060663E-6</v>
      </c>
      <c r="L289" s="29">
        <f t="array" aca="1" ref="L289:M289" ca="1">TRANSPOSE(MMULT(OFFSET('Useful matrices &amp; checks'!$Y$6,UsefulSeries!$O280,0):OFFSET('Useful matrices &amp; checks'!$Z$7,UsefulSeries!$O280,0),OFFSET('SS Taylor expansion'!$AJ$6,UsefulSeries!$O280,0):OFFSET('SS Taylor expansion'!$AJ$7,UsefulSeries!$O280,0)))+TRANSPOSE(MMULT(OFFSET('Useful matrices &amp; checks'!$AC$6,UsefulSeries!$O280,0):OFFSET('Useful matrices &amp; checks'!$AD$7,UsefulSeries!$O280,0),TRANSPOSE(L288:M288)))</f>
        <v>-1.1880966394584047E-4</v>
      </c>
      <c r="M289" s="29">
        <f ca="1"/>
        <v>-9.1014762990626564E-5</v>
      </c>
      <c r="N289" s="39">
        <f t="array" aca="1" ref="N289:O289" ca="1">TRANSPOSE(MMULT(OFFSET('Useful matrices &amp; checks'!$AC$6,UsefulSeries!$O280,0):OFFSET('Useful matrices &amp; checks'!$AD$7,UsefulSeries!$O280,0),TRANSPOSE(N288:O288)))</f>
        <v>6.0525745241009026E-11</v>
      </c>
      <c r="O289" s="39">
        <f ca="1"/>
        <v>-2.3634887728389557E-12</v>
      </c>
      <c r="P289" s="39">
        <f t="shared" ca="1" si="14"/>
        <v>-3.9629119192753051E-4</v>
      </c>
      <c r="Q289" s="39">
        <f t="shared" ca="1" si="15"/>
        <v>1.5283546417069281E-6</v>
      </c>
      <c r="R289" s="29"/>
      <c r="S289" s="29">
        <f>'Flow probs &amp; rates'!E282-'Flow probs &amp; rates'!E281</f>
        <v>6.6928707823865619E-4</v>
      </c>
      <c r="T289" s="29">
        <f>'Flow probs &amp; rates'!F282-'Flow probs &amp; rates'!F281</f>
        <v>2.1768186773565151E-4</v>
      </c>
      <c r="U289" s="29">
        <f>'Flow probs &amp; rates'!H282-'Flow probs &amp; rates'!H281</f>
        <v>3.1736920815150782E-5</v>
      </c>
      <c r="V289" s="29"/>
      <c r="W289" s="29">
        <f ca="1">(1-'Flow probs &amp; rates'!$H281)*'Output - Variance decomp.'!C289/('Flow probs &amp; rates'!$E281+'Flow probs &amp; rates'!$F281)-'Flow probs &amp; rates'!$H281*'Output - Variance decomp.'!B289/('Flow probs &amp; rates'!$E281+'Flow probs &amp; rates'!$F281)</f>
        <v>4.6193674572815057E-5</v>
      </c>
      <c r="X289" s="29">
        <f ca="1">(1-'Flow probs &amp; rates'!$H281)*'Output - Variance decomp.'!E289/('Flow probs &amp; rates'!$E281+'Flow probs &amp; rates'!$F281)-'Flow probs &amp; rates'!$H281*'Output - Variance decomp.'!D289/('Flow probs &amp; rates'!$E281+'Flow probs &amp; rates'!$F281)</f>
        <v>9.7646913121492786E-5</v>
      </c>
      <c r="Y289" s="29">
        <f ca="1">(1-'Flow probs &amp; rates'!$H281)*'Output - Variance decomp.'!G289/('Flow probs &amp; rates'!$E281+'Flow probs &amp; rates'!$F281)-'Flow probs &amp; rates'!$H281*'Output - Variance decomp.'!F289/('Flow probs &amp; rates'!$E281+'Flow probs &amp; rates'!$F281)</f>
        <v>-6.5512435067660514E-4</v>
      </c>
      <c r="Z289" s="29">
        <f ca="1">(1-'Flow probs &amp; rates'!$H281)*'Output - Variance decomp.'!I289/('Flow probs &amp; rates'!$E281+'Flow probs &amp; rates'!$F281)-'Flow probs &amp; rates'!$H281*'Output - Variance decomp.'!H289/('Flow probs &amp; rates'!$E281+'Flow probs &amp; rates'!$F281)</f>
        <v>9.4402137468065572E-4</v>
      </c>
      <c r="AA289" s="29">
        <f ca="1">(1-'Flow probs &amp; rates'!$H281)*'Output - Variance decomp.'!K289/('Flow probs &amp; rates'!$E281+'Flow probs &amp; rates'!$F281)-'Flow probs &amp; rates'!$H281*'Output - Variance decomp.'!J289/('Flow probs &amp; rates'!$E281+'Flow probs &amp; rates'!$F281)</f>
        <v>-1.2473538462502544E-4</v>
      </c>
      <c r="AB289" s="29">
        <f ca="1">(1-'Flow probs &amp; rates'!$H281)*'Output - Variance decomp.'!M289/('Flow probs &amp; rates'!$E281+'Flow probs &amp; rates'!$F281)-'Flow probs &amp; rates'!$H281*'Output - Variance decomp.'!L289/('Flow probs &amp; rates'!$E281+'Flow probs &amp; rates'!$F281)</f>
        <v>-1.188712559582379E-4</v>
      </c>
      <c r="AC289" s="29">
        <f ca="1">(1-'Flow probs &amp; rates'!$H281)*'Output - Variance decomp.'!O289/('Flow probs &amp; rates'!$E281+'Flow probs &amp; rates'!$F281)-'Flow probs &amp; rates'!$H281*'Output - Variance decomp.'!N289/('Flow probs &amp; rates'!$E281+'Flow probs &amp; rates'!$F281)</f>
        <v>-1.0652804367008244E-11</v>
      </c>
      <c r="AD289" s="29">
        <f t="shared" ca="1" si="13"/>
        <v>-1.5739403964713989E-4</v>
      </c>
    </row>
    <row r="290" spans="1:30" x14ac:dyDescent="0.35">
      <c r="A290" s="2" t="s">
        <v>338</v>
      </c>
      <c r="B290" s="29">
        <f t="array" aca="1" ref="B290:C290" ca="1">TRANSPOSE(MMULT(OFFSET('Useful matrices &amp; checks'!$Y$6,UsefulSeries!$O281,0):OFFSET('Useful matrices &amp; checks'!$Z$7,UsefulSeries!$O281,0),OFFSET('SS Taylor expansion'!$AE$6,UsefulSeries!$O281,0):OFFSET('SS Taylor expansion'!$AE$7,UsefulSeries!$O281,0)))+TRANSPOSE(MMULT(OFFSET('Useful matrices &amp; checks'!$AC$6,UsefulSeries!$O281,0):OFFSET('Useful matrices &amp; checks'!$AD$7,UsefulSeries!$O281,0),TRANSPOSE(B289:C289)))</f>
        <v>2.7603246276219456E-4</v>
      </c>
      <c r="C290" s="29">
        <f ca="1"/>
        <v>-1.3660641127313546E-5</v>
      </c>
      <c r="D290" s="29">
        <f t="array" aca="1" ref="D290:E290" ca="1">TRANSPOSE(MMULT(OFFSET('Useful matrices &amp; checks'!$Y$6,UsefulSeries!$O281,0):OFFSET('Useful matrices &amp; checks'!$Z$7,UsefulSeries!$O281,0),OFFSET('SS Taylor expansion'!$AF$6,UsefulSeries!$O281,0):OFFSET('SS Taylor expansion'!$AF$7,UsefulSeries!$O281,0)))+TRANSPOSE(MMULT(OFFSET('Useful matrices &amp; checks'!$AC$6,UsefulSeries!$O281,0):OFFSET('Useful matrices &amp; checks'!$AD$7,UsefulSeries!$O281,0),TRANSPOSE(D289:E289)))</f>
        <v>-3.3636644724588675E-4</v>
      </c>
      <c r="E290" s="29">
        <f ca="1"/>
        <v>3.411870567067161E-5</v>
      </c>
      <c r="F290" s="29">
        <f t="array" aca="1" ref="F290:G290" ca="1">TRANSPOSE(MMULT(OFFSET('Useful matrices &amp; checks'!$Y$6,UsefulSeries!$O281,0):OFFSET('Useful matrices &amp; checks'!$Z$7,UsefulSeries!$O281,0),OFFSET('SS Taylor expansion'!$AG$6,UsefulSeries!$O281,0):OFFSET('SS Taylor expansion'!$AG$7,UsefulSeries!$O281,0)))+TRANSPOSE(MMULT(OFFSET('Useful matrices &amp; checks'!$AC$6,UsefulSeries!$O281,0):OFFSET('Useful matrices &amp; checks'!$AD$7,UsefulSeries!$O281,0),TRANSPOSE(F289:G289)))</f>
        <v>6.215081355569294E-4</v>
      </c>
      <c r="G290" s="29">
        <f ca="1"/>
        <v>-4.840384207391215E-4</v>
      </c>
      <c r="H290" s="29">
        <f t="array" aca="1" ref="H290:I290" ca="1">TRANSPOSE(MMULT(OFFSET('Useful matrices &amp; checks'!$Y$6,UsefulSeries!$O281,0):OFFSET('Useful matrices &amp; checks'!$Z$7,UsefulSeries!$O281,0),OFFSET('SS Taylor expansion'!$AH$6,UsefulSeries!$O281,0):OFFSET('SS Taylor expansion'!$AH$7,UsefulSeries!$O281,0)))+TRANSPOSE(MMULT(OFFSET('Useful matrices &amp; checks'!$AC$6,UsefulSeries!$O281,0):OFFSET('Useful matrices &amp; checks'!$AD$7,UsefulSeries!$O281,0),TRANSPOSE(H289:I289)))</f>
        <v>-1.3827070655440707E-4</v>
      </c>
      <c r="I290" s="29">
        <f ca="1"/>
        <v>8.1668293618689385E-5</v>
      </c>
      <c r="J290" s="29">
        <f t="array" aca="1" ref="J290:K290" ca="1">TRANSPOSE(MMULT(OFFSET('Useful matrices &amp; checks'!$Y$6,UsefulSeries!$O281,0):OFFSET('Useful matrices &amp; checks'!$Z$7,UsefulSeries!$O281,0),OFFSET('SS Taylor expansion'!$AI$6,UsefulSeries!$O281,0):OFFSET('SS Taylor expansion'!$AI$7,UsefulSeries!$O281,0)))+TRANSPOSE(MMULT(OFFSET('Useful matrices &amp; checks'!$AC$6,UsefulSeries!$O281,0):OFFSET('Useful matrices &amp; checks'!$AD$7,UsefulSeries!$O281,0),TRANSPOSE(J289:K289)))</f>
        <v>5.2853957425076322E-4</v>
      </c>
      <c r="K290" s="29">
        <f ca="1"/>
        <v>-1.4726139529866523E-5</v>
      </c>
      <c r="L290" s="29">
        <f t="array" aca="1" ref="L290:M290" ca="1">TRANSPOSE(MMULT(OFFSET('Useful matrices &amp; checks'!$Y$6,UsefulSeries!$O281,0):OFFSET('Useful matrices &amp; checks'!$Z$7,UsefulSeries!$O281,0),OFFSET('SS Taylor expansion'!$AJ$6,UsefulSeries!$O281,0):OFFSET('SS Taylor expansion'!$AJ$7,UsefulSeries!$O281,0)))+TRANSPOSE(MMULT(OFFSET('Useful matrices &amp; checks'!$AC$6,UsefulSeries!$O281,0):OFFSET('Useful matrices &amp; checks'!$AD$7,UsefulSeries!$O281,0),TRANSPOSE(L289:M289)))</f>
        <v>-1.243305349416143E-4</v>
      </c>
      <c r="M290" s="29">
        <f ca="1"/>
        <v>-7.0415505358299488E-5</v>
      </c>
      <c r="N290" s="39">
        <f t="array" aca="1" ref="N290:O290" ca="1">TRANSPOSE(MMULT(OFFSET('Useful matrices &amp; checks'!$AC$6,UsefulSeries!$O281,0):OFFSET('Useful matrices &amp; checks'!$AD$7,UsefulSeries!$O281,0),TRANSPOSE(N289:O289)))</f>
        <v>5.6455288567815681E-11</v>
      </c>
      <c r="O290" s="39">
        <f ca="1"/>
        <v>-2.4602143926793706E-12</v>
      </c>
      <c r="P290" s="39">
        <f t="shared" ca="1" si="14"/>
        <v>-3.7932390996479914E-4</v>
      </c>
      <c r="Q290" s="39">
        <f t="shared" ca="1" si="15"/>
        <v>1.4644327501520809E-5</v>
      </c>
      <c r="R290" s="29"/>
      <c r="S290" s="29">
        <f>'Flow probs &amp; rates'!E283-'Flow probs &amp; rates'!E282</f>
        <v>4.4778863031846861E-4</v>
      </c>
      <c r="T290" s="29">
        <f>'Flow probs &amp; rates'!F283-'Flow probs &amp; rates'!F282</f>
        <v>-4.5240938242393364E-4</v>
      </c>
      <c r="U290" s="29">
        <f>'Flow probs &amp; rates'!H283-'Flow probs &amp; rates'!H282</f>
        <v>-8.6392194501241915E-4</v>
      </c>
      <c r="V290" s="29"/>
      <c r="W290" s="29">
        <f ca="1">(1-'Flow probs &amp; rates'!$H282)*'Output - Variance decomp.'!C290/('Flow probs &amp; rates'!$E282+'Flow probs &amp; rates'!$F282)-'Flow probs &amp; rates'!$H282*'Output - Variance decomp.'!B290/('Flow probs &amp; rates'!$E282+'Flow probs &amp; rates'!$F282)</f>
        <v>-5.2733409440228383E-5</v>
      </c>
      <c r="X290" s="29">
        <f ca="1">(1-'Flow probs &amp; rates'!$H282)*'Output - Variance decomp.'!E290/('Flow probs &amp; rates'!$E282+'Flow probs &amp; rates'!$F282)-'Flow probs &amp; rates'!$H282*'Output - Variance decomp.'!D290/('Flow probs &amp; rates'!$E282+'Flow probs &amp; rates'!$F282)</f>
        <v>8.9755648920965191E-5</v>
      </c>
      <c r="Y290" s="29">
        <f ca="1">(1-'Flow probs &amp; rates'!$H282)*'Output - Variance decomp.'!G290/('Flow probs &amp; rates'!$E282+'Flow probs &amp; rates'!$F282)-'Flow probs &amp; rates'!$H282*'Output - Variance decomp.'!F290/('Flow probs &amp; rates'!$E282+'Flow probs &amp; rates'!$F282)</f>
        <v>-7.8017549073394537E-4</v>
      </c>
      <c r="Z290" s="29">
        <f ca="1">(1-'Flow probs &amp; rates'!$H282)*'Output - Variance decomp.'!I290/('Flow probs &amp; rates'!$E282+'Flow probs &amp; rates'!$F282)-'Flow probs &amp; rates'!$H282*'Output - Variance decomp.'!H290/('Flow probs &amp; rates'!$E282+'Flow probs &amp; rates'!$F282)</f>
        <v>1.3560305084742808E-4</v>
      </c>
      <c r="AA290" s="29">
        <f ca="1">(1-'Flow probs &amp; rates'!$H282)*'Output - Variance decomp.'!K290/('Flow probs &amp; rates'!$E282+'Flow probs &amp; rates'!$F282)-'Flow probs &amp; rates'!$H282*'Output - Variance decomp.'!J290/('Flow probs &amp; rates'!$E282+'Flow probs &amp; rates'!$F282)</f>
        <v>-8.4292178247682617E-5</v>
      </c>
      <c r="AB290" s="29">
        <f ca="1">(1-'Flow probs &amp; rates'!$H282)*'Output - Variance decomp.'!M290/('Flow probs &amp; rates'!$E282+'Flow probs &amp; rates'!$F282)-'Flow probs &amp; rates'!$H282*'Output - Variance decomp.'!L290/('Flow probs &amp; rates'!$E282+'Flow probs &amp; rates'!$F282)</f>
        <v>-8.797921619220153E-5</v>
      </c>
      <c r="AC290" s="29">
        <f ca="1">(1-'Flow probs &amp; rates'!$H282)*'Output - Variance decomp.'!O290/('Flow probs &amp; rates'!$E282+'Flow probs &amp; rates'!$F282)-'Flow probs &amp; rates'!$H282*'Output - Variance decomp.'!N290/('Flow probs &amp; rates'!$E282+'Flow probs &amp; rates'!$F282)</f>
        <v>-1.0298283198456732E-11</v>
      </c>
      <c r="AD290" s="29">
        <f t="shared" ca="1" si="13"/>
        <v>-8.4100339868471512E-5</v>
      </c>
    </row>
    <row r="291" spans="1:30" x14ac:dyDescent="0.35">
      <c r="A291" s="2" t="s">
        <v>339</v>
      </c>
      <c r="B291" s="29">
        <f t="array" aca="1" ref="B291:C291" ca="1">TRANSPOSE(MMULT(OFFSET('Useful matrices &amp; checks'!$Y$6,UsefulSeries!$O282,0):OFFSET('Useful matrices &amp; checks'!$Z$7,UsefulSeries!$O282,0),OFFSET('SS Taylor expansion'!$AE$6,UsefulSeries!$O282,0):OFFSET('SS Taylor expansion'!$AE$7,UsefulSeries!$O282,0)))+TRANSPOSE(MMULT(OFFSET('Useful matrices &amp; checks'!$AC$6,UsefulSeries!$O282,0):OFFSET('Useful matrices &amp; checks'!$AD$7,UsefulSeries!$O282,0),TRANSPOSE(B290:C290)))</f>
        <v>5.7305749719114055E-6</v>
      </c>
      <c r="C291" s="29">
        <f ca="1"/>
        <v>2.3059761818851332E-4</v>
      </c>
      <c r="D291" s="29">
        <f t="array" aca="1" ref="D291:E291" ca="1">TRANSPOSE(MMULT(OFFSET('Useful matrices &amp; checks'!$Y$6,UsefulSeries!$O282,0):OFFSET('Useful matrices &amp; checks'!$Z$7,UsefulSeries!$O282,0),OFFSET('SS Taylor expansion'!$AF$6,UsefulSeries!$O282,0):OFFSET('SS Taylor expansion'!$AF$7,UsefulSeries!$O282,0)))+TRANSPOSE(MMULT(OFFSET('Useful matrices &amp; checks'!$AC$6,UsefulSeries!$O282,0):OFFSET('Useful matrices &amp; checks'!$AD$7,UsefulSeries!$O282,0),TRANSPOSE(D290:E290)))</f>
        <v>-2.947839649551181E-4</v>
      </c>
      <c r="E291" s="29">
        <f ca="1"/>
        <v>2.1431654361612312E-5</v>
      </c>
      <c r="F291" s="29">
        <f t="array" aca="1" ref="F291:G291" ca="1">TRANSPOSE(MMULT(OFFSET('Useful matrices &amp; checks'!$Y$6,UsefulSeries!$O282,0):OFFSET('Useful matrices &amp; checks'!$Z$7,UsefulSeries!$O282,0),OFFSET('SS Taylor expansion'!$AG$6,UsefulSeries!$O282,0):OFFSET('SS Taylor expansion'!$AG$7,UsefulSeries!$O282,0)))+TRANSPOSE(MMULT(OFFSET('Useful matrices &amp; checks'!$AC$6,UsefulSeries!$O282,0):OFFSET('Useful matrices &amp; checks'!$AD$7,UsefulSeries!$O282,0),TRANSPOSE(F290:G290)))</f>
        <v>3.6411257619111022E-4</v>
      </c>
      <c r="G291" s="29">
        <f ca="1"/>
        <v>-1.7709271003908938E-4</v>
      </c>
      <c r="H291" s="29">
        <f t="array" aca="1" ref="H291:I291" ca="1">TRANSPOSE(MMULT(OFFSET('Useful matrices &amp; checks'!$Y$6,UsefulSeries!$O282,0):OFFSET('Useful matrices &amp; checks'!$Z$7,UsefulSeries!$O282,0),OFFSET('SS Taylor expansion'!$AH$6,UsefulSeries!$O282,0):OFFSET('SS Taylor expansion'!$AH$7,UsefulSeries!$O282,0)))+TRANSPOSE(MMULT(OFFSET('Useful matrices &amp; checks'!$AC$6,UsefulSeries!$O282,0):OFFSET('Useful matrices &amp; checks'!$AD$7,UsefulSeries!$O282,0),TRANSPOSE(H290:I290)))</f>
        <v>-1.3163060656706021E-4</v>
      </c>
      <c r="I291" s="29">
        <f ca="1"/>
        <v>-3.5287293197779616E-5</v>
      </c>
      <c r="J291" s="29">
        <f t="array" aca="1" ref="J291:K291" ca="1">TRANSPOSE(MMULT(OFFSET('Useful matrices &amp; checks'!$Y$6,UsefulSeries!$O282,0):OFFSET('Useful matrices &amp; checks'!$Z$7,UsefulSeries!$O282,0),OFFSET('SS Taylor expansion'!$AI$6,UsefulSeries!$O282,0):OFFSET('SS Taylor expansion'!$AI$7,UsefulSeries!$O282,0)))+TRANSPOSE(MMULT(OFFSET('Useful matrices &amp; checks'!$AC$6,UsefulSeries!$O282,0):OFFSET('Useful matrices &amp; checks'!$AD$7,UsefulSeries!$O282,0),TRANSPOSE(J290:K290)))</f>
        <v>7.2030621528875458E-4</v>
      </c>
      <c r="K291" s="29">
        <f ca="1"/>
        <v>-5.1176624140665755E-6</v>
      </c>
      <c r="L291" s="29">
        <f t="array" aca="1" ref="L291:M291" ca="1">TRANSPOSE(MMULT(OFFSET('Useful matrices &amp; checks'!$Y$6,UsefulSeries!$O282,0):OFFSET('Useful matrices &amp; checks'!$Z$7,UsefulSeries!$O282,0),OFFSET('SS Taylor expansion'!$AJ$6,UsefulSeries!$O282,0):OFFSET('SS Taylor expansion'!$AJ$7,UsefulSeries!$O282,0)))+TRANSPOSE(MMULT(OFFSET('Useful matrices &amp; checks'!$AC$6,UsefulSeries!$O282,0):OFFSET('Useful matrices &amp; checks'!$AD$7,UsefulSeries!$O282,0),TRANSPOSE(L290:M290)))</f>
        <v>-8.3293578509420561E-5</v>
      </c>
      <c r="M291" s="29">
        <f ca="1"/>
        <v>3.6138048882644841E-4</v>
      </c>
      <c r="N291" s="39">
        <f t="array" aca="1" ref="N291:O291" ca="1">TRANSPOSE(MMULT(OFFSET('Useful matrices &amp; checks'!$AC$6,UsefulSeries!$O282,0):OFFSET('Useful matrices &amp; checks'!$AD$7,UsefulSeries!$O282,0),TRANSPOSE(N290:O290)))</f>
        <v>5.4557825868450497E-11</v>
      </c>
      <c r="O291" s="39">
        <f ca="1"/>
        <v>-1.3571803791620141E-12</v>
      </c>
      <c r="P291" s="39">
        <f t="shared" ca="1" si="14"/>
        <v>-3.7600255400982267E-4</v>
      </c>
      <c r="Q291" s="39">
        <f t="shared" ca="1" si="15"/>
        <v>1.1468361392698698E-5</v>
      </c>
      <c r="R291" s="29"/>
      <c r="S291" s="29">
        <f>'Flow probs &amp; rates'!E284-'Flow probs &amp; rates'!E283</f>
        <v>2.044387169681805E-4</v>
      </c>
      <c r="T291" s="29">
        <f>'Flow probs &amp; rates'!F284-'Flow probs &amp; rates'!F283</f>
        <v>4.0738045576115683E-4</v>
      </c>
      <c r="U291" s="29">
        <f>'Flow probs &amp; rates'!H284-'Flow probs &amp; rates'!H283</f>
        <v>-7.7803019465860768E-4</v>
      </c>
      <c r="V291" s="29"/>
      <c r="W291" s="29">
        <f ca="1">(1-'Flow probs &amp; rates'!$H283)*'Output - Variance decomp.'!C291/('Flow probs &amp; rates'!$E283+'Flow probs &amp; rates'!$F283)-'Flow probs &amp; rates'!$H283*'Output - Variance decomp.'!B291/('Flow probs &amp; rates'!$E283+'Flow probs &amp; rates'!$F283)</f>
        <v>3.3613957564954745E-4</v>
      </c>
      <c r="X291" s="29">
        <f ca="1">(1-'Flow probs &amp; rates'!$H283)*'Output - Variance decomp.'!E291/('Flow probs &amp; rates'!$E283+'Flow probs &amp; rates'!$F283)-'Flow probs &amp; rates'!$H283*'Output - Variance decomp.'!D291/('Flow probs &amp; rates'!$E283+'Flow probs &amp; rates'!$F283)</f>
        <v>6.5929082215358191E-5</v>
      </c>
      <c r="Y291" s="29">
        <f ca="1">(1-'Flow probs &amp; rates'!$H283)*'Output - Variance decomp.'!G291/('Flow probs &amp; rates'!$E283+'Flow probs &amp; rates'!$F283)-'Flow probs &amp; rates'!$H283*'Output - Variance decomp.'!F291/('Flow probs &amp; rates'!$E283+'Flow probs &amp; rates'!$F283)</f>
        <v>-3.0143230690316783E-4</v>
      </c>
      <c r="Z291" s="29">
        <f ca="1">(1-'Flow probs &amp; rates'!$H283)*'Output - Variance decomp.'!I291/('Flow probs &amp; rates'!$E283+'Flow probs &amp; rates'!$F283)-'Flow probs &amp; rates'!$H283*'Output - Variance decomp.'!H291/('Flow probs &amp; rates'!$E283+'Flow probs &amp; rates'!$F283)</f>
        <v>-3.6079337888555214E-5</v>
      </c>
      <c r="AA291" s="29">
        <f ca="1">(1-'Flow probs &amp; rates'!$H283)*'Output - Variance decomp.'!K291/('Flow probs &amp; rates'!$E283+'Flow probs &amp; rates'!$F283)-'Flow probs &amp; rates'!$H283*'Output - Variance decomp.'!J291/('Flow probs &amp; rates'!$E283+'Flow probs &amp; rates'!$F283)</f>
        <v>-9.2083323004012879E-5</v>
      </c>
      <c r="AB291" s="29">
        <f ca="1">(1-'Flow probs &amp; rates'!$H283)*'Output - Variance decomp.'!M291/('Flow probs &amp; rates'!$E283+'Flow probs &amp; rates'!$F283)-'Flow probs &amp; rates'!$H283*'Output - Variance decomp.'!L291/('Flow probs &amp; rates'!$E283+'Flow probs &amp; rates'!$F283)</f>
        <v>5.3761899990725976E-4</v>
      </c>
      <c r="AC291" s="29">
        <f ca="1">(1-'Flow probs &amp; rates'!$H283)*'Output - Variance decomp.'!O291/('Flow probs &amp; rates'!$E283+'Flow probs &amp; rates'!$F283)-'Flow probs &amp; rates'!$H283*'Output - Variance decomp.'!N291/('Flow probs &amp; rates'!$E283+'Flow probs &amp; rates'!$F283)</f>
        <v>-8.3907657873837127E-12</v>
      </c>
      <c r="AD291" s="29">
        <f t="shared" ca="1" si="13"/>
        <v>-1.2881228762442712E-3</v>
      </c>
    </row>
    <row r="292" spans="1:30" x14ac:dyDescent="0.35">
      <c r="A292" s="2" t="s">
        <v>340</v>
      </c>
      <c r="B292" s="29">
        <f t="array" aca="1" ref="B292:C292" ca="1">TRANSPOSE(MMULT(OFFSET('Useful matrices &amp; checks'!$Y$6,UsefulSeries!$O283,0):OFFSET('Useful matrices &amp; checks'!$Z$7,UsefulSeries!$O283,0),OFFSET('SS Taylor expansion'!$AE$6,UsefulSeries!$O283,0):OFFSET('SS Taylor expansion'!$AE$7,UsefulSeries!$O283,0)))+TRANSPOSE(MMULT(OFFSET('Useful matrices &amp; checks'!$AC$6,UsefulSeries!$O283,0):OFFSET('Useful matrices &amp; checks'!$AD$7,UsefulSeries!$O283,0),TRANSPOSE(B291:C291)))</f>
        <v>6.8631933153268608E-4</v>
      </c>
      <c r="C292" s="29">
        <f ca="1"/>
        <v>-4.7617094204041745E-4</v>
      </c>
      <c r="D292" s="29">
        <f t="array" aca="1" ref="D292:E292" ca="1">TRANSPOSE(MMULT(OFFSET('Useful matrices &amp; checks'!$Y$6,UsefulSeries!$O283,0):OFFSET('Useful matrices &amp; checks'!$Z$7,UsefulSeries!$O283,0),OFFSET('SS Taylor expansion'!$AF$6,UsefulSeries!$O283,0):OFFSET('SS Taylor expansion'!$AF$7,UsefulSeries!$O283,0)))+TRANSPOSE(MMULT(OFFSET('Useful matrices &amp; checks'!$AC$6,UsefulSeries!$O283,0):OFFSET('Useful matrices &amp; checks'!$AD$7,UsefulSeries!$O283,0),TRANSPOSE(D291:E291)))</f>
        <v>-3.44236615497353E-4</v>
      </c>
      <c r="E292" s="29">
        <f ca="1"/>
        <v>2.5707683618417913E-5</v>
      </c>
      <c r="F292" s="29">
        <f t="array" aca="1" ref="F292:G292" ca="1">TRANSPOSE(MMULT(OFFSET('Useful matrices &amp; checks'!$Y$6,UsefulSeries!$O283,0):OFFSET('Useful matrices &amp; checks'!$Z$7,UsefulSeries!$O283,0),OFFSET('SS Taylor expansion'!$AG$6,UsefulSeries!$O283,0):OFFSET('SS Taylor expansion'!$AG$7,UsefulSeries!$O283,0)))+TRANSPOSE(MMULT(OFFSET('Useful matrices &amp; checks'!$AC$6,UsefulSeries!$O283,0):OFFSET('Useful matrices &amp; checks'!$AD$7,UsefulSeries!$O283,0),TRANSPOSE(F291:G291)))</f>
        <v>4.5713607460124366E-4</v>
      </c>
      <c r="G292" s="29">
        <f ca="1"/>
        <v>-2.6939552089592673E-4</v>
      </c>
      <c r="H292" s="29">
        <f t="array" aca="1" ref="H292:I292" ca="1">TRANSPOSE(MMULT(OFFSET('Useful matrices &amp; checks'!$Y$6,UsefulSeries!$O283,0):OFFSET('Useful matrices &amp; checks'!$Z$7,UsefulSeries!$O283,0),OFFSET('SS Taylor expansion'!$AH$6,UsefulSeries!$O283,0):OFFSET('SS Taylor expansion'!$AH$7,UsefulSeries!$O283,0)))+TRANSPOSE(MMULT(OFFSET('Useful matrices &amp; checks'!$AC$6,UsefulSeries!$O283,0):OFFSET('Useful matrices &amp; checks'!$AD$7,UsefulSeries!$O283,0),TRANSPOSE(H291:I291)))</f>
        <v>-1.6472911029397002E-4</v>
      </c>
      <c r="I292" s="29">
        <f ca="1"/>
        <v>-5.1858734300644826E-4</v>
      </c>
      <c r="J292" s="29">
        <f t="array" aca="1" ref="J292:K292" ca="1">TRANSPOSE(MMULT(OFFSET('Useful matrices &amp; checks'!$Y$6,UsefulSeries!$O283,0):OFFSET('Useful matrices &amp; checks'!$Z$7,UsefulSeries!$O283,0),OFFSET('SS Taylor expansion'!$AI$6,UsefulSeries!$O283,0):OFFSET('SS Taylor expansion'!$AI$7,UsefulSeries!$O283,0)))+TRANSPOSE(MMULT(OFFSET('Useful matrices &amp; checks'!$AC$6,UsefulSeries!$O283,0):OFFSET('Useful matrices &amp; checks'!$AD$7,UsefulSeries!$O283,0),TRANSPOSE(J291:K291)))</f>
        <v>5.4673580355377855E-4</v>
      </c>
      <c r="K292" s="29">
        <f ca="1"/>
        <v>-2.2370248292688199E-5</v>
      </c>
      <c r="L292" s="29">
        <f t="array" aca="1" ref="L292:M292" ca="1">TRANSPOSE(MMULT(OFFSET('Useful matrices &amp; checks'!$Y$6,UsefulSeries!$O283,0):OFFSET('Useful matrices &amp; checks'!$Z$7,UsefulSeries!$O283,0),OFFSET('SS Taylor expansion'!$AJ$6,UsefulSeries!$O283,0):OFFSET('SS Taylor expansion'!$AJ$7,UsefulSeries!$O283,0)))+TRANSPOSE(MMULT(OFFSET('Useful matrices &amp; checks'!$AC$6,UsefulSeries!$O283,0):OFFSET('Useful matrices &amp; checks'!$AD$7,UsefulSeries!$O283,0),TRANSPOSE(L291:M291)))</f>
        <v>-8.1173635878055035E-5</v>
      </c>
      <c r="M292" s="29">
        <f ca="1"/>
        <v>-4.4191204475071592E-4</v>
      </c>
      <c r="N292" s="39">
        <f t="array" aca="1" ref="N292:O292" ca="1">TRANSPOSE(MMULT(OFFSET('Useful matrices &amp; checks'!$AC$6,UsefulSeries!$O283,0):OFFSET('Useful matrices &amp; checks'!$AD$7,UsefulSeries!$O283,0),TRANSPOSE(N291:O291)))</f>
        <v>5.044642289031454E-11</v>
      </c>
      <c r="O292" s="39">
        <f ca="1"/>
        <v>-2.6101370117215846E-12</v>
      </c>
      <c r="P292" s="39">
        <f t="shared" ca="1" si="14"/>
        <v>-3.7834009411354255E-4</v>
      </c>
      <c r="Q292" s="39">
        <f t="shared" ca="1" si="15"/>
        <v>8.4205656347971671E-5</v>
      </c>
      <c r="R292" s="29"/>
      <c r="S292" s="29">
        <f>'Flow probs &amp; rates'!E285-'Flow probs &amp; rates'!E284</f>
        <v>7.2171180435121052E-4</v>
      </c>
      <c r="T292" s="29">
        <f>'Flow probs &amp; rates'!F285-'Flow probs &amp; rates'!F284</f>
        <v>-1.6185227616299439E-3</v>
      </c>
      <c r="U292" s="29">
        <f>'Flow probs &amp; rates'!H285-'Flow probs &amp; rates'!H284</f>
        <v>-9.5872700240322295E-4</v>
      </c>
      <c r="V292" s="29"/>
      <c r="W292" s="29">
        <f ca="1">(1-'Flow probs &amp; rates'!$H284)*'Output - Variance decomp.'!C292/('Flow probs &amp; rates'!$E284+'Flow probs &amp; rates'!$F284)-'Flow probs &amp; rates'!$H284*'Output - Variance decomp.'!B292/('Flow probs &amp; rates'!$E284+'Flow probs &amp; rates'!$F284)</f>
        <v>-7.7510891834206889E-4</v>
      </c>
      <c r="X292" s="29">
        <f ca="1">(1-'Flow probs &amp; rates'!$H284)*'Output - Variance decomp.'!E292/('Flow probs &amp; rates'!$E284+'Flow probs &amp; rates'!$F284)-'Flow probs &amp; rates'!$H284*'Output - Variance decomp.'!D292/('Flow probs &amp; rates'!$E284+'Flow probs &amp; rates'!$F284)</f>
        <v>7.7517550903092916E-5</v>
      </c>
      <c r="Y292" s="29">
        <f ca="1">(1-'Flow probs &amp; rates'!$H284)*'Output - Variance decomp.'!G292/('Flow probs &amp; rates'!$E284+'Flow probs &amp; rates'!$F284)-'Flow probs &amp; rates'!$H284*'Output - Variance decomp.'!F292/('Flow probs &amp; rates'!$E284+'Flow probs &amp; rates'!$F284)</f>
        <v>-4.4651560953187487E-4</v>
      </c>
      <c r="Z292" s="29">
        <f ca="1">(1-'Flow probs &amp; rates'!$H284)*'Output - Variance decomp.'!I292/('Flow probs &amp; rates'!$E284+'Flow probs &amp; rates'!$F284)-'Flow probs &amp; rates'!$H284*'Output - Variance decomp.'!H292/('Flow probs &amp; rates'!$E284+'Flow probs &amp; rates'!$F284)</f>
        <v>-7.382296031623615E-4</v>
      </c>
      <c r="AA292" s="29">
        <f ca="1">(1-'Flow probs &amp; rates'!$H284)*'Output - Variance decomp.'!K292/('Flow probs &amp; rates'!$E284+'Flow probs &amp; rates'!$F284)-'Flow probs &amp; rates'!$H284*'Output - Variance decomp.'!J292/('Flow probs &amp; rates'!$E284+'Flow probs &amp; rates'!$F284)</f>
        <v>-9.6158053966928091E-5</v>
      </c>
      <c r="AB292" s="29">
        <f ca="1">(1-'Flow probs &amp; rates'!$H284)*'Output - Variance decomp.'!M292/('Flow probs &amp; rates'!$E284+'Flow probs &amp; rates'!$F284)-'Flow probs &amp; rates'!$H284*'Output - Variance decomp.'!L292/('Flow probs &amp; rates'!$E284+'Flow probs &amp; rates'!$F284)</f>
        <v>-6.3595364757803826E-4</v>
      </c>
      <c r="AC292" s="29">
        <f ca="1">(1-'Flow probs &amp; rates'!$H284)*'Output - Variance decomp.'!O292/('Flow probs &amp; rates'!$E284+'Flow probs &amp; rates'!$F284)-'Flow probs &amp; rates'!$H284*'Output - Variance decomp.'!N292/('Flow probs &amp; rates'!$E284+'Flow probs &amp; rates'!$F284)</f>
        <v>-9.6698426729581897E-12</v>
      </c>
      <c r="AD292" s="29">
        <f t="shared" ca="1" si="13"/>
        <v>1.6557212889447984E-3</v>
      </c>
    </row>
    <row r="293" spans="1:30" x14ac:dyDescent="0.35">
      <c r="A293" s="2" t="s">
        <v>341</v>
      </c>
      <c r="B293" s="29">
        <f t="array" aca="1" ref="B293:C293" ca="1">TRANSPOSE(MMULT(OFFSET('Useful matrices &amp; checks'!$Y$6,UsefulSeries!$O284,0):OFFSET('Useful matrices &amp; checks'!$Z$7,UsefulSeries!$O284,0),OFFSET('SS Taylor expansion'!$AE$6,UsefulSeries!$O284,0):OFFSET('SS Taylor expansion'!$AE$7,UsefulSeries!$O284,0)))+TRANSPOSE(MMULT(OFFSET('Useful matrices &amp; checks'!$AC$6,UsefulSeries!$O284,0):OFFSET('Useful matrices &amp; checks'!$AD$7,UsefulSeries!$O284,0),TRANSPOSE(B292:C292)))</f>
        <v>1.5205824071145115E-4</v>
      </c>
      <c r="C293" s="29">
        <f ca="1"/>
        <v>8.0617159903874597E-5</v>
      </c>
      <c r="D293" s="29">
        <f t="array" aca="1" ref="D293:E293" ca="1">TRANSPOSE(MMULT(OFFSET('Useful matrices &amp; checks'!$Y$6,UsefulSeries!$O284,0):OFFSET('Useful matrices &amp; checks'!$Z$7,UsefulSeries!$O284,0),OFFSET('SS Taylor expansion'!$AF$6,UsefulSeries!$O284,0):OFFSET('SS Taylor expansion'!$AF$7,UsefulSeries!$O284,0)))+TRANSPOSE(MMULT(OFFSET('Useful matrices &amp; checks'!$AC$6,UsefulSeries!$O284,0):OFFSET('Useful matrices &amp; checks'!$AD$7,UsefulSeries!$O284,0),TRANSPOSE(D292:E292)))</f>
        <v>-6.5202528020356205E-4</v>
      </c>
      <c r="E293" s="29">
        <f ca="1"/>
        <v>2.5871296816915251E-5</v>
      </c>
      <c r="F293" s="29">
        <f t="array" aca="1" ref="F293:G293" ca="1">TRANSPOSE(MMULT(OFFSET('Useful matrices &amp; checks'!$Y$6,UsefulSeries!$O284,0):OFFSET('Useful matrices &amp; checks'!$Z$7,UsefulSeries!$O284,0),OFFSET('SS Taylor expansion'!$AG$6,UsefulSeries!$O284,0):OFFSET('SS Taylor expansion'!$AG$7,UsefulSeries!$O284,0)))+TRANSPOSE(MMULT(OFFSET('Useful matrices &amp; checks'!$AC$6,UsefulSeries!$O284,0):OFFSET('Useful matrices &amp; checks'!$AD$7,UsefulSeries!$O284,0),TRANSPOSE(F292:G292)))</f>
        <v>8.0807846632959229E-5</v>
      </c>
      <c r="G293" s="29">
        <f ca="1"/>
        <v>1.1088053235107148E-4</v>
      </c>
      <c r="H293" s="29">
        <f t="array" aca="1" ref="H293:I293" ca="1">TRANSPOSE(MMULT(OFFSET('Useful matrices &amp; checks'!$Y$6,UsefulSeries!$O284,0):OFFSET('Useful matrices &amp; checks'!$Z$7,UsefulSeries!$O284,0),OFFSET('SS Taylor expansion'!$AH$6,UsefulSeries!$O284,0):OFFSET('SS Taylor expansion'!$AH$7,UsefulSeries!$O284,0)))+TRANSPOSE(MMULT(OFFSET('Useful matrices &amp; checks'!$AC$6,UsefulSeries!$O284,0):OFFSET('Useful matrices &amp; checks'!$AD$7,UsefulSeries!$O284,0),TRANSPOSE(H292:I292)))</f>
        <v>-2.6219958309815284E-4</v>
      </c>
      <c r="I293" s="29">
        <f ca="1"/>
        <v>-3.9365240842591617E-4</v>
      </c>
      <c r="J293" s="29">
        <f t="array" aca="1" ref="J293:K293" ca="1">TRANSPOSE(MMULT(OFFSET('Useful matrices &amp; checks'!$Y$6,UsefulSeries!$O284,0):OFFSET('Useful matrices &amp; checks'!$Z$7,UsefulSeries!$O284,0),OFFSET('SS Taylor expansion'!$AI$6,UsefulSeries!$O284,0):OFFSET('SS Taylor expansion'!$AI$7,UsefulSeries!$O284,0)))+TRANSPOSE(MMULT(OFFSET('Useful matrices &amp; checks'!$AC$6,UsefulSeries!$O284,0):OFFSET('Useful matrices &amp; checks'!$AD$7,UsefulSeries!$O284,0),TRANSPOSE(J292:K292)))</f>
        <v>6.3445410864785656E-4</v>
      </c>
      <c r="K293" s="29">
        <f ca="1"/>
        <v>-2.4295352249988832E-5</v>
      </c>
      <c r="L293" s="29">
        <f t="array" aca="1" ref="L293:M293" ca="1">TRANSPOSE(MMULT(OFFSET('Useful matrices &amp; checks'!$Y$6,UsefulSeries!$O284,0):OFFSET('Useful matrices &amp; checks'!$Z$7,UsefulSeries!$O284,0),OFFSET('SS Taylor expansion'!$AJ$6,UsefulSeries!$O284,0):OFFSET('SS Taylor expansion'!$AJ$7,UsefulSeries!$O284,0)))+TRANSPOSE(MMULT(OFFSET('Useful matrices &amp; checks'!$AC$6,UsefulSeries!$O284,0):OFFSET('Useful matrices &amp; checks'!$AD$7,UsefulSeries!$O284,0),TRANSPOSE(L292:M292)))</f>
        <v>-1.4898798453941424E-4</v>
      </c>
      <c r="M293" s="29">
        <f ca="1"/>
        <v>-2.1747498104302435E-4</v>
      </c>
      <c r="N293" s="39">
        <f t="array" aca="1" ref="N293:O293" ca="1">TRANSPOSE(MMULT(OFFSET('Useful matrices &amp; checks'!$AC$6,UsefulSeries!$O284,0):OFFSET('Useful matrices &amp; checks'!$AD$7,UsefulSeries!$O284,0),TRANSPOSE(N292:O292)))</f>
        <v>4.9095224974362985E-11</v>
      </c>
      <c r="O293" s="39">
        <f ca="1"/>
        <v>-2.481192447874536E-12</v>
      </c>
      <c r="P293" s="39">
        <f t="shared" ca="1" si="14"/>
        <v>-3.5377240343871974E-4</v>
      </c>
      <c r="Q293" s="39">
        <f t="shared" ca="1" si="15"/>
        <v>6.2769873201134021E-5</v>
      </c>
      <c r="R293" s="29"/>
      <c r="S293" s="29">
        <f>'Flow probs &amp; rates'!E286-'Flow probs &amp; rates'!E285</f>
        <v>-5.4966500619235692E-4</v>
      </c>
      <c r="T293" s="29">
        <f>'Flow probs &amp; rates'!F286-'Flow probs &amp; rates'!F285</f>
        <v>-3.5528388192712645E-4</v>
      </c>
      <c r="U293" s="29">
        <f>'Flow probs &amp; rates'!H286-'Flow probs &amp; rates'!H285</f>
        <v>-2.8690665427177908E-4</v>
      </c>
      <c r="V293" s="29"/>
      <c r="W293" s="29">
        <f ca="1">(1-'Flow probs &amp; rates'!$H285)*'Output - Variance decomp.'!C293/('Flow probs &amp; rates'!$E285+'Flow probs &amp; rates'!$F285)-'Flow probs &amp; rates'!$H285*'Output - Variance decomp.'!B293/('Flow probs &amp; rates'!$E285+'Flow probs &amp; rates'!$F285)</f>
        <v>1.0057196291989722E-4</v>
      </c>
      <c r="X293" s="29">
        <f ca="1">(1-'Flow probs &amp; rates'!$H285)*'Output - Variance decomp.'!E293/('Flow probs &amp; rates'!$E285+'Flow probs &amp; rates'!$F285)-'Flow probs &amp; rates'!$H285*'Output - Variance decomp.'!D293/('Flow probs &amp; rates'!$E285+'Flow probs &amp; rates'!$F285)</f>
        <v>1.1271042215646031E-4</v>
      </c>
      <c r="Y293" s="29">
        <f ca="1">(1-'Flow probs &amp; rates'!$H285)*'Output - Variance decomp.'!G293/('Flow probs &amp; rates'!$E285+'Flow probs &amp; rates'!$F285)-'Flow probs &amp; rates'!$H285*'Output - Variance decomp.'!F293/('Flow probs &amp; rates'!$E285+'Flow probs &amp; rates'!$F285)</f>
        <v>1.5305534851514299E-4</v>
      </c>
      <c r="Z293" s="29">
        <f ca="1">(1-'Flow probs &amp; rates'!$H285)*'Output - Variance decomp.'!I293/('Flow probs &amp; rates'!$E285+'Flow probs &amp; rates'!$F285)-'Flow probs &amp; rates'!$H285*'Output - Variance decomp.'!H293/('Flow probs &amp; rates'!$E285+'Flow probs &amp; rates'!$F285)</f>
        <v>-5.4621655333532458E-4</v>
      </c>
      <c r="AA293" s="29">
        <f ca="1">(1-'Flow probs &amp; rates'!$H285)*'Output - Variance decomp.'!K293/('Flow probs &amp; rates'!$E285+'Flow probs &amp; rates'!$F285)-'Flow probs &amp; rates'!$H285*'Output - Variance decomp.'!J293/('Flow probs &amp; rates'!$E285+'Flow probs &amp; rates'!$F285)</f>
        <v>-1.0838653851599089E-4</v>
      </c>
      <c r="AB293" s="29">
        <f ca="1">(1-'Flow probs &amp; rates'!$H285)*'Output - Variance decomp.'!M293/('Flow probs &amp; rates'!$E285+'Flow probs &amp; rates'!$F285)-'Flow probs &amp; rates'!$H285*'Output - Variance decomp.'!L293/('Flow probs &amp; rates'!$E285+'Flow probs &amp; rates'!$F285)</f>
        <v>-3.0128515589421148E-4</v>
      </c>
      <c r="AC293" s="29">
        <f ca="1">(1-'Flow probs &amp; rates'!$H285)*'Output - Variance decomp.'!O293/('Flow probs &amp; rates'!$E285+'Flow probs &amp; rates'!$F285)-'Flow probs &amp; rates'!$H285*'Output - Variance decomp.'!N293/('Flow probs &amp; rates'!$E285+'Flow probs &amp; rates'!$F285)</f>
        <v>-9.2672716891175466E-12</v>
      </c>
      <c r="AD293" s="29">
        <f t="shared" ca="1" si="13"/>
        <v>3.0264386914951908E-4</v>
      </c>
    </row>
    <row r="294" spans="1:30" x14ac:dyDescent="0.35">
      <c r="A294" s="2" t="s">
        <v>342</v>
      </c>
      <c r="B294" s="29">
        <f t="array" aca="1" ref="B294:C294" ca="1">TRANSPOSE(MMULT(OFFSET('Useful matrices &amp; checks'!$Y$6,UsefulSeries!$O285,0):OFFSET('Useful matrices &amp; checks'!$Z$7,UsefulSeries!$O285,0),OFFSET('SS Taylor expansion'!$AE$6,UsefulSeries!$O285,0):OFFSET('SS Taylor expansion'!$AE$7,UsefulSeries!$O285,0)))+TRANSPOSE(MMULT(OFFSET('Useful matrices &amp; checks'!$AC$6,UsefulSeries!$O285,0):OFFSET('Useful matrices &amp; checks'!$AD$7,UsefulSeries!$O285,0),TRANSPOSE(B293:C293)))</f>
        <v>5.6110729319966846E-4</v>
      </c>
      <c r="C294" s="29">
        <f ca="1"/>
        <v>-3.1685063918392527E-4</v>
      </c>
      <c r="D294" s="29">
        <f t="array" aca="1" ref="D294:E294" ca="1">TRANSPOSE(MMULT(OFFSET('Useful matrices &amp; checks'!$Y$6,UsefulSeries!$O285,0):OFFSET('Useful matrices &amp; checks'!$Z$7,UsefulSeries!$O285,0),OFFSET('SS Taylor expansion'!$AF$6,UsefulSeries!$O285,0):OFFSET('SS Taylor expansion'!$AF$7,UsefulSeries!$O285,0)))+TRANSPOSE(MMULT(OFFSET('Useful matrices &amp; checks'!$AC$6,UsefulSeries!$O285,0):OFFSET('Useful matrices &amp; checks'!$AD$7,UsefulSeries!$O285,0),TRANSPOSE(D293:E293)))</f>
        <v>-3.5024200192063592E-5</v>
      </c>
      <c r="E294" s="29">
        <f ca="1"/>
        <v>1.8482223746055893E-5</v>
      </c>
      <c r="F294" s="29">
        <f t="array" aca="1" ref="F294:G294" ca="1">TRANSPOSE(MMULT(OFFSET('Useful matrices &amp; checks'!$Y$6,UsefulSeries!$O285,0):OFFSET('Useful matrices &amp; checks'!$Z$7,UsefulSeries!$O285,0),OFFSET('SS Taylor expansion'!$AG$6,UsefulSeries!$O285,0):OFFSET('SS Taylor expansion'!$AG$7,UsefulSeries!$O285,0)))+TRANSPOSE(MMULT(OFFSET('Useful matrices &amp; checks'!$AC$6,UsefulSeries!$O285,0):OFFSET('Useful matrices &amp; checks'!$AD$7,UsefulSeries!$O285,0),TRANSPOSE(F293:G293)))</f>
        <v>-9.8031124290904958E-5</v>
      </c>
      <c r="G294" s="29">
        <f ca="1"/>
        <v>2.4144611720383052E-4</v>
      </c>
      <c r="H294" s="29">
        <f t="array" aca="1" ref="H294:I294" ca="1">TRANSPOSE(MMULT(OFFSET('Useful matrices &amp; checks'!$Y$6,UsefulSeries!$O285,0):OFFSET('Useful matrices &amp; checks'!$Z$7,UsefulSeries!$O285,0),OFFSET('SS Taylor expansion'!$AH$6,UsefulSeries!$O285,0):OFFSET('SS Taylor expansion'!$AH$7,UsefulSeries!$O285,0)))+TRANSPOSE(MMULT(OFFSET('Useful matrices &amp; checks'!$AC$6,UsefulSeries!$O285,0):OFFSET('Useful matrices &amp; checks'!$AD$7,UsefulSeries!$O285,0),TRANSPOSE(H293:I293)))</f>
        <v>-2.5595602026009991E-4</v>
      </c>
      <c r="I294" s="29">
        <f ca="1"/>
        <v>1.7588772162813036E-4</v>
      </c>
      <c r="J294" s="29">
        <f t="array" aca="1" ref="J294:K294" ca="1">TRANSPOSE(MMULT(OFFSET('Useful matrices &amp; checks'!$Y$6,UsefulSeries!$O285,0):OFFSET('Useful matrices &amp; checks'!$Z$7,UsefulSeries!$O285,0),OFFSET('SS Taylor expansion'!$AI$6,UsefulSeries!$O285,0):OFFSET('SS Taylor expansion'!$AI$7,UsefulSeries!$O285,0)))+TRANSPOSE(MMULT(OFFSET('Useful matrices &amp; checks'!$AC$6,UsefulSeries!$O285,0):OFFSET('Useful matrices &amp; checks'!$AD$7,UsefulSeries!$O285,0),TRANSPOSE(J293:K293)))</f>
        <v>4.4625478372581036E-4</v>
      </c>
      <c r="K294" s="29">
        <f ca="1"/>
        <v>-9.5121945640081996E-6</v>
      </c>
      <c r="L294" s="29">
        <f t="array" aca="1" ref="L294:M294" ca="1">TRANSPOSE(MMULT(OFFSET('Useful matrices &amp; checks'!$Y$6,UsefulSeries!$O285,0):OFFSET('Useful matrices &amp; checks'!$Z$7,UsefulSeries!$O285,0),OFFSET('SS Taylor expansion'!$AJ$6,UsefulSeries!$O285,0):OFFSET('SS Taylor expansion'!$AJ$7,UsefulSeries!$O285,0)))+TRANSPOSE(MMULT(OFFSET('Useful matrices &amp; checks'!$AC$6,UsefulSeries!$O285,0):OFFSET('Useful matrices &amp; checks'!$AD$7,UsefulSeries!$O285,0),TRANSPOSE(L293:M293)))</f>
        <v>-1.6072467797707211E-4</v>
      </c>
      <c r="M294" s="29">
        <f ca="1"/>
        <v>-9.2911050291428308E-5</v>
      </c>
      <c r="N294" s="39">
        <f t="array" aca="1" ref="N294:O294" ca="1">TRANSPOSE(MMULT(OFFSET('Useful matrices &amp; checks'!$AC$6,UsefulSeries!$O285,0):OFFSET('Useful matrices &amp; checks'!$AD$7,UsefulSeries!$O285,0),TRANSPOSE(N293:O293)))</f>
        <v>4.453208966198786E-11</v>
      </c>
      <c r="O294" s="39">
        <f ca="1"/>
        <v>-9.3337538888353427E-13</v>
      </c>
      <c r="P294" s="39">
        <f t="shared" ca="1" si="14"/>
        <v>-2.9352346082809212E-4</v>
      </c>
      <c r="Q294" s="39">
        <f t="shared" ca="1" si="15"/>
        <v>1.7627937614234892E-5</v>
      </c>
      <c r="R294" s="29"/>
      <c r="S294" s="29">
        <f>'Flow probs &amp; rates'!E287-'Flow probs &amp; rates'!E286</f>
        <v>1.6410263790933577E-4</v>
      </c>
      <c r="T294" s="29">
        <f>'Flow probs &amp; rates'!F287-'Flow probs &amp; rates'!F286</f>
        <v>3.4170115219514519E-5</v>
      </c>
      <c r="U294" s="29">
        <f>'Flow probs &amp; rates'!H287-'Flow probs &amp; rates'!H286</f>
        <v>-1.0139374551065561E-3</v>
      </c>
      <c r="V294" s="29"/>
      <c r="W294" s="29">
        <f ca="1">(1-'Flow probs &amp; rates'!$H286)*'Output - Variance decomp.'!C294/('Flow probs &amp; rates'!$E286+'Flow probs &amp; rates'!$F286)-'Flow probs &amp; rates'!$H286*'Output - Variance decomp.'!B294/('Flow probs &amp; rates'!$E286+'Flow probs &amp; rates'!$F286)</f>
        <v>-5.2891635784320639E-4</v>
      </c>
      <c r="X294" s="29">
        <f ca="1">(1-'Flow probs &amp; rates'!$H286)*'Output - Variance decomp.'!E294/('Flow probs &amp; rates'!$E286+'Flow probs &amp; rates'!$F286)-'Flow probs &amp; rates'!$H286*'Output - Variance decomp.'!D294/('Flow probs &amp; rates'!$E286+'Flow probs &amp; rates'!$F286)</f>
        <v>3.1114886683064015E-5</v>
      </c>
      <c r="Y294" s="29">
        <f ca="1">(1-'Flow probs &amp; rates'!$H286)*'Output - Variance decomp.'!G294/('Flow probs &amp; rates'!$E286+'Flow probs &amp; rates'!$F286)-'Flow probs &amp; rates'!$H286*'Output - Variance decomp.'!F294/('Flow probs &amp; rates'!$E286+'Flow probs &amp; rates'!$F286)</f>
        <v>3.6531699798306508E-4</v>
      </c>
      <c r="Z294" s="29">
        <f ca="1">(1-'Flow probs &amp; rates'!$H286)*'Output - Variance decomp.'!I294/('Flow probs &amp; rates'!$E286+'Flow probs &amp; rates'!$F286)-'Flow probs &amp; rates'!$H286*'Output - Variance decomp.'!H294/('Flow probs &amp; rates'!$E286+'Flow probs &amp; rates'!$F286)</f>
        <v>2.872517408088763E-4</v>
      </c>
      <c r="AA294" s="29">
        <f ca="1">(1-'Flow probs &amp; rates'!$H286)*'Output - Variance decomp.'!K294/('Flow probs &amp; rates'!$E286+'Flow probs &amp; rates'!$F286)-'Flow probs &amp; rates'!$H286*'Output - Variance decomp.'!J294/('Flow probs &amp; rates'!$E286+'Flow probs &amp; rates'!$F286)</f>
        <v>-6.5038852710601059E-5</v>
      </c>
      <c r="AB294" s="29">
        <f ca="1">(1-'Flow probs &amp; rates'!$H286)*'Output - Variance decomp.'!M294/('Flow probs &amp; rates'!$E286+'Flow probs &amp; rates'!$F286)-'Flow probs &amp; rates'!$H286*'Output - Variance decomp.'!L294/('Flow probs &amp; rates'!$E286+'Flow probs &amp; rates'!$F286)</f>
        <v>-1.1785890916479923E-4</v>
      </c>
      <c r="AC294" s="29">
        <f ca="1">(1-'Flow probs &amp; rates'!$H286)*'Output - Variance decomp.'!O294/('Flow probs &amp; rates'!$E286+'Flow probs &amp; rates'!$F286)-'Flow probs &amp; rates'!$H286*'Output - Variance decomp.'!N294/('Flow probs &amp; rates'!$E286+'Flow probs &amp; rates'!$F286)</f>
        <v>-6.4670245175004851E-12</v>
      </c>
      <c r="AD294" s="29">
        <f t="shared" ca="1" si="13"/>
        <v>-9.8580695439593022E-4</v>
      </c>
    </row>
    <row r="295" spans="1:30" x14ac:dyDescent="0.35">
      <c r="A295" s="2" t="s">
        <v>343</v>
      </c>
      <c r="B295" s="29">
        <f t="array" aca="1" ref="B295:C295" ca="1">TRANSPOSE(MMULT(OFFSET('Useful matrices &amp; checks'!$Y$6,UsefulSeries!$O286,0):OFFSET('Useful matrices &amp; checks'!$Z$7,UsefulSeries!$O286,0),OFFSET('SS Taylor expansion'!$AE$6,UsefulSeries!$O286,0):OFFSET('SS Taylor expansion'!$AE$7,UsefulSeries!$O286,0)))+TRANSPOSE(MMULT(OFFSET('Useful matrices &amp; checks'!$AC$6,UsefulSeries!$O286,0):OFFSET('Useful matrices &amp; checks'!$AD$7,UsefulSeries!$O286,0),TRANSPOSE(B294:C294)))</f>
        <v>-1.0586817382794223E-4</v>
      </c>
      <c r="C295" s="29">
        <f ca="1"/>
        <v>3.4473033744070164E-4</v>
      </c>
      <c r="D295" s="29">
        <f t="array" aca="1" ref="D295:E295" ca="1">TRANSPOSE(MMULT(OFFSET('Useful matrices &amp; checks'!$Y$6,UsefulSeries!$O286,0):OFFSET('Useful matrices &amp; checks'!$Z$7,UsefulSeries!$O286,0),OFFSET('SS Taylor expansion'!$AF$6,UsefulSeries!$O286,0):OFFSET('SS Taylor expansion'!$AF$7,UsefulSeries!$O286,0)))+TRANSPOSE(MMULT(OFFSET('Useful matrices &amp; checks'!$AC$6,UsefulSeries!$O286,0):OFFSET('Useful matrices &amp; checks'!$AD$7,UsefulSeries!$O286,0),TRANSPOSE(D294:E294)))</f>
        <v>-1.4461674057543925E-3</v>
      </c>
      <c r="E295" s="29">
        <f ca="1"/>
        <v>1.1327156139901215E-4</v>
      </c>
      <c r="F295" s="29">
        <f t="array" aca="1" ref="F295:G295" ca="1">TRANSPOSE(MMULT(OFFSET('Useful matrices &amp; checks'!$Y$6,UsefulSeries!$O286,0):OFFSET('Useful matrices &amp; checks'!$Z$7,UsefulSeries!$O286,0),OFFSET('SS Taylor expansion'!$AG$6,UsefulSeries!$O286,0):OFFSET('SS Taylor expansion'!$AG$7,UsefulSeries!$O286,0)))+TRANSPOSE(MMULT(OFFSET('Useful matrices &amp; checks'!$AC$6,UsefulSeries!$O286,0):OFFSET('Useful matrices &amp; checks'!$AD$7,UsefulSeries!$O286,0),TRANSPOSE(F294:G294)))</f>
        <v>-6.1620219942113807E-4</v>
      </c>
      <c r="G295" s="29">
        <f ca="1"/>
        <v>7.352567285519771E-4</v>
      </c>
      <c r="H295" s="29">
        <f t="array" aca="1" ref="H295:I295" ca="1">TRANSPOSE(MMULT(OFFSET('Useful matrices &amp; checks'!$Y$6,UsefulSeries!$O286,0):OFFSET('Useful matrices &amp; checks'!$Z$7,UsefulSeries!$O286,0),OFFSET('SS Taylor expansion'!$AH$6,UsefulSeries!$O286,0):OFFSET('SS Taylor expansion'!$AH$7,UsefulSeries!$O286,0)))+TRANSPOSE(MMULT(OFFSET('Useful matrices &amp; checks'!$AC$6,UsefulSeries!$O286,0):OFFSET('Useful matrices &amp; checks'!$AD$7,UsefulSeries!$O286,0),TRANSPOSE(H294:I294)))</f>
        <v>-3.1856658596053698E-4</v>
      </c>
      <c r="I295" s="29">
        <f ca="1"/>
        <v>-8.2646530771026024E-4</v>
      </c>
      <c r="J295" s="29">
        <f t="array" aca="1" ref="J295:K295" ca="1">TRANSPOSE(MMULT(OFFSET('Useful matrices &amp; checks'!$Y$6,UsefulSeries!$O286,0):OFFSET('Useful matrices &amp; checks'!$Z$7,UsefulSeries!$O286,0),OFFSET('SS Taylor expansion'!$AI$6,UsefulSeries!$O286,0):OFFSET('SS Taylor expansion'!$AI$7,UsefulSeries!$O286,0)))+TRANSPOSE(MMULT(OFFSET('Useful matrices &amp; checks'!$AC$6,UsefulSeries!$O286,0):OFFSET('Useful matrices &amp; checks'!$AD$7,UsefulSeries!$O286,0),TRANSPOSE(J294:K294)))</f>
        <v>-1.1781451334609016E-3</v>
      </c>
      <c r="K295" s="29">
        <f ca="1"/>
        <v>7.3852693747058522E-5</v>
      </c>
      <c r="L295" s="29">
        <f t="array" aca="1" ref="L295:M295" ca="1">TRANSPOSE(MMULT(OFFSET('Useful matrices &amp; checks'!$Y$6,UsefulSeries!$O286,0):OFFSET('Useful matrices &amp; checks'!$Z$7,UsefulSeries!$O286,0),OFFSET('SS Taylor expansion'!$AJ$6,UsefulSeries!$O286,0):OFFSET('SS Taylor expansion'!$AJ$7,UsefulSeries!$O286,0)))+TRANSPOSE(MMULT(OFFSET('Useful matrices &amp; checks'!$AC$6,UsefulSeries!$O286,0):OFFSET('Useful matrices &amp; checks'!$AD$7,UsefulSeries!$O286,0),TRANSPOSE(L294:M294)))</f>
        <v>-2.4187347885549522E-4</v>
      </c>
      <c r="M295" s="29">
        <f ca="1"/>
        <v>-7.5199172227378248E-4</v>
      </c>
      <c r="N295" s="39">
        <f t="array" aca="1" ref="N295:O295" ca="1">TRANSPOSE(MMULT(OFFSET('Useful matrices &amp; checks'!$AC$6,UsefulSeries!$O286,0):OFFSET('Useful matrices &amp; checks'!$AD$7,UsefulSeries!$O286,0),TRANSPOSE(N294:O294)))</f>
        <v>4.1614523202822824E-11</v>
      </c>
      <c r="O295" s="39">
        <f ca="1"/>
        <v>-3.7098175719044145E-12</v>
      </c>
      <c r="P295" s="39">
        <f t="shared" ca="1" si="14"/>
        <v>-2.9392553143395175E-4</v>
      </c>
      <c r="Q295" s="39">
        <f t="shared" ca="1" si="15"/>
        <v>-3.1280631041348436E-4</v>
      </c>
      <c r="R295" s="29"/>
      <c r="S295" s="29">
        <f>'Flow probs &amp; rates'!E288-'Flow probs &amp; rates'!E287</f>
        <v>-4.2007484670998352E-3</v>
      </c>
      <c r="T295" s="29">
        <f>'Flow probs &amp; rates'!F288-'Flow probs &amp; rates'!F287</f>
        <v>-6.2415202296859512E-4</v>
      </c>
      <c r="U295" s="29">
        <f>'Flow probs &amp; rates'!H288-'Flow probs &amp; rates'!H287</f>
        <v>-1.8391674584067735E-3</v>
      </c>
      <c r="V295" s="29"/>
      <c r="W295" s="29">
        <f ca="1">(1-'Flow probs &amp; rates'!$H287)*'Output - Variance decomp.'!C295/('Flow probs &amp; rates'!$E287+'Flow probs &amp; rates'!$F287)-'Flow probs &amp; rates'!$H287*'Output - Variance decomp.'!B295/('Flow probs &amp; rates'!$E287+'Flow probs &amp; rates'!$F287)</f>
        <v>5.1790678897234053E-4</v>
      </c>
      <c r="X295" s="29">
        <f ca="1">(1-'Flow probs &amp; rates'!$H287)*'Output - Variance decomp.'!E295/('Flow probs &amp; rates'!$E287+'Flow probs &amp; rates'!$F287)-'Flow probs &amp; rates'!$H287*'Output - Variance decomp.'!D295/('Flow probs &amp; rates'!$E287+'Flow probs &amp; rates'!$F287)</f>
        <v>3.294409334961484E-4</v>
      </c>
      <c r="Y295" s="29">
        <f ca="1">(1-'Flow probs &amp; rates'!$H287)*'Output - Variance decomp.'!G295/('Flow probs &amp; rates'!$E287+'Flow probs &amp; rates'!$F287)-'Flow probs &amp; rates'!$H287*'Output - Variance decomp.'!F295/('Flow probs &amp; rates'!$E287+'Flow probs &amp; rates'!$F287)</f>
        <v>1.1486702311170704E-3</v>
      </c>
      <c r="Z295" s="29">
        <f ca="1">(1-'Flow probs &amp; rates'!$H287)*'Output - Variance decomp.'!I295/('Flow probs &amp; rates'!$E287+'Flow probs &amp; rates'!$F287)-'Flow probs &amp; rates'!$H287*'Output - Variance decomp.'!H295/('Flow probs &amp; rates'!$E287+'Flow probs &amp; rates'!$F287)</f>
        <v>-1.1770531152481643E-3</v>
      </c>
      <c r="AA295" s="29">
        <f ca="1">(1-'Flow probs &amp; rates'!$H287)*'Output - Variance decomp.'!K295/('Flow probs &amp; rates'!$E287+'Flow probs &amp; rates'!$F287)-'Flow probs &amp; rates'!$H287*'Output - Variance decomp.'!J295/('Flow probs &amp; rates'!$E287+'Flow probs &amp; rates'!$F287)</f>
        <v>2.4134101246919081E-4</v>
      </c>
      <c r="AB295" s="29">
        <f ca="1">(1-'Flow probs &amp; rates'!$H287)*'Output - Variance decomp.'!M295/('Flow probs &amp; rates'!$E287+'Flow probs &amp; rates'!$F287)-'Flow probs &amp; rates'!$H287*'Output - Variance decomp.'!L295/('Flow probs &amp; rates'!$E287+'Flow probs &amp; rates'!$F287)</f>
        <v>-1.0764027810774095E-3</v>
      </c>
      <c r="AC295" s="29">
        <f ca="1">(1-'Flow probs &amp; rates'!$H287)*'Output - Variance decomp.'!O295/('Flow probs &amp; rates'!$E287+'Flow probs &amp; rates'!$F287)-'Flow probs &amp; rates'!$H287*'Output - Variance decomp.'!N295/('Flow probs &amp; rates'!$E287+'Flow probs &amp; rates'!$F287)</f>
        <v>-1.0140875005801311E-11</v>
      </c>
      <c r="AD295" s="29">
        <f t="shared" ca="1" si="13"/>
        <v>-1.8230705179950752E-3</v>
      </c>
    </row>
    <row r="296" spans="1:30" x14ac:dyDescent="0.35">
      <c r="A296" s="2" t="s">
        <v>344</v>
      </c>
      <c r="B296" s="29">
        <f t="array" aca="1" ref="B296:C296" ca="1">TRANSPOSE(MMULT(OFFSET('Useful matrices &amp; checks'!$Y$6,UsefulSeries!$O287,0):OFFSET('Useful matrices &amp; checks'!$Z$7,UsefulSeries!$O287,0),OFFSET('SS Taylor expansion'!$AE$6,UsefulSeries!$O287,0):OFFSET('SS Taylor expansion'!$AE$7,UsefulSeries!$O287,0)))+TRANSPOSE(MMULT(OFFSET('Useful matrices &amp; checks'!$AC$6,UsefulSeries!$O287,0):OFFSET('Useful matrices &amp; checks'!$AD$7,UsefulSeries!$O287,0),TRANSPOSE(B295:C295)))</f>
        <v>1.2078002582701023E-3</v>
      </c>
      <c r="C296" s="29">
        <f ca="1"/>
        <v>-8.1235178966777692E-4</v>
      </c>
      <c r="D296" s="29">
        <f t="array" aca="1" ref="D296:E296" ca="1">TRANSPOSE(MMULT(OFFSET('Useful matrices &amp; checks'!$Y$6,UsefulSeries!$O287,0):OFFSET('Useful matrices &amp; checks'!$Z$7,UsefulSeries!$O287,0),OFFSET('SS Taylor expansion'!$AF$6,UsefulSeries!$O287,0):OFFSET('SS Taylor expansion'!$AF$7,UsefulSeries!$O287,0)))+TRANSPOSE(MMULT(OFFSET('Useful matrices &amp; checks'!$AC$6,UsefulSeries!$O287,0):OFFSET('Useful matrices &amp; checks'!$AD$7,UsefulSeries!$O287,0),TRANSPOSE(D295:E295)))</f>
        <v>6.6011112840376647E-4</v>
      </c>
      <c r="E296" s="29">
        <f ca="1"/>
        <v>1.4520307606529919E-4</v>
      </c>
      <c r="F296" s="29">
        <f t="array" aca="1" ref="F296:G296" ca="1">TRANSPOSE(MMULT(OFFSET('Useful matrices &amp; checks'!$Y$6,UsefulSeries!$O287,0):OFFSET('Useful matrices &amp; checks'!$Z$7,UsefulSeries!$O287,0),OFFSET('SS Taylor expansion'!$AG$6,UsefulSeries!$O287,0):OFFSET('SS Taylor expansion'!$AG$7,UsefulSeries!$O287,0)))+TRANSPOSE(MMULT(OFFSET('Useful matrices &amp; checks'!$AC$6,UsefulSeries!$O287,0):OFFSET('Useful matrices &amp; checks'!$AD$7,UsefulSeries!$O287,0),TRANSPOSE(F295:G295)))</f>
        <v>1.2185487461197581E-3</v>
      </c>
      <c r="G296" s="29">
        <f ca="1"/>
        <v>-9.5895501287312102E-4</v>
      </c>
      <c r="H296" s="29">
        <f t="array" aca="1" ref="H296:I296" ca="1">TRANSPOSE(MMULT(OFFSET('Useful matrices &amp; checks'!$Y$6,UsefulSeries!$O287,0):OFFSET('Useful matrices &amp; checks'!$Z$7,UsefulSeries!$O287,0),OFFSET('SS Taylor expansion'!$AH$6,UsefulSeries!$O287,0):OFFSET('SS Taylor expansion'!$AH$7,UsefulSeries!$O287,0)))+TRANSPOSE(MMULT(OFFSET('Useful matrices &amp; checks'!$AC$6,UsefulSeries!$O287,0):OFFSET('Useful matrices &amp; checks'!$AD$7,UsefulSeries!$O287,0),TRANSPOSE(H295:I295)))</f>
        <v>-3.7187129797443833E-4</v>
      </c>
      <c r="I296" s="29">
        <f ca="1"/>
        <v>2.6167158023127914E-4</v>
      </c>
      <c r="J296" s="29">
        <f t="array" aca="1" ref="J296:K296" ca="1">TRANSPOSE(MMULT(OFFSET('Useful matrices &amp; checks'!$Y$6,UsefulSeries!$O287,0):OFFSET('Useful matrices &amp; checks'!$Z$7,UsefulSeries!$O287,0),OFFSET('SS Taylor expansion'!$AI$6,UsefulSeries!$O287,0):OFFSET('SS Taylor expansion'!$AI$7,UsefulSeries!$O287,0)))+TRANSPOSE(MMULT(OFFSET('Useful matrices &amp; checks'!$AC$6,UsefulSeries!$O287,0):OFFSET('Useful matrices &amp; checks'!$AD$7,UsefulSeries!$O287,0),TRANSPOSE(J295:K295)))</f>
        <v>1.3818847724076449E-3</v>
      </c>
      <c r="K296" s="29">
        <f ca="1"/>
        <v>1.7912475850968417E-4</v>
      </c>
      <c r="L296" s="29">
        <f t="array" aca="1" ref="L296:M296" ca="1">TRANSPOSE(MMULT(OFFSET('Useful matrices &amp; checks'!$Y$6,UsefulSeries!$O287,0):OFFSET('Useful matrices &amp; checks'!$Z$7,UsefulSeries!$O287,0),OFFSET('SS Taylor expansion'!$AJ$6,UsefulSeries!$O287,0):OFFSET('SS Taylor expansion'!$AJ$7,UsefulSeries!$O287,0)))+TRANSPOSE(MMULT(OFFSET('Useful matrices &amp; checks'!$AC$6,UsefulSeries!$O287,0):OFFSET('Useful matrices &amp; checks'!$AD$7,UsefulSeries!$O287,0),TRANSPOSE(L295:M295)))</f>
        <v>-2.8441932383585527E-4</v>
      </c>
      <c r="M296" s="29">
        <f ca="1"/>
        <v>7.5304039391961683E-4</v>
      </c>
      <c r="N296" s="39">
        <f t="array" aca="1" ref="N296:O296" ca="1">TRANSPOSE(MMULT(OFFSET('Useful matrices &amp; checks'!$AC$6,UsefulSeries!$O287,0):OFFSET('Useful matrices &amp; checks'!$AD$7,UsefulSeries!$O287,0),TRANSPOSE(N295:O295)))</f>
        <v>4.0337274071841182E-11</v>
      </c>
      <c r="O296" s="39">
        <f ca="1"/>
        <v>7.1388401510468641E-13</v>
      </c>
      <c r="P296" s="39">
        <f t="shared" ca="1" si="14"/>
        <v>-1.2045681261744126E-4</v>
      </c>
      <c r="Q296" s="39">
        <f t="shared" ca="1" si="15"/>
        <v>-1.0698792998373404E-3</v>
      </c>
      <c r="R296" s="29"/>
      <c r="S296" s="29">
        <f>'Flow probs &amp; rates'!E289-'Flow probs &amp; rates'!E288</f>
        <v>3.6915975111108112E-3</v>
      </c>
      <c r="T296" s="29">
        <f>'Flow probs &amp; rates'!F289-'Flow probs &amp; rates'!F288</f>
        <v>-1.5021462929384749E-3</v>
      </c>
      <c r="U296" s="29">
        <f>'Flow probs &amp; rates'!H289-'Flow probs &amp; rates'!H288</f>
        <v>-2.162186346770123E-3</v>
      </c>
      <c r="V296" s="29"/>
      <c r="W296" s="29">
        <f ca="1">(1-'Flow probs &amp; rates'!$H288)*'Output - Variance decomp.'!C296/('Flow probs &amp; rates'!$E288+'Flow probs &amp; rates'!$F288)-'Flow probs &amp; rates'!$H288*'Output - Variance decomp.'!B296/('Flow probs &amp; rates'!$E288+'Flow probs &amp; rates'!$F288)</f>
        <v>-1.3376324912963442E-3</v>
      </c>
      <c r="X296" s="29">
        <f ca="1">(1-'Flow probs &amp; rates'!$H288)*'Output - Variance decomp.'!E296/('Flow probs &amp; rates'!$E288+'Flow probs &amp; rates'!$F288)-'Flow probs &amp; rates'!$H288*'Output - Variance decomp.'!D296/('Flow probs &amp; rates'!$E288+'Flow probs &amp; rates'!$F288)</f>
        <v>1.4204840984219114E-4</v>
      </c>
      <c r="Y296" s="29">
        <f ca="1">(1-'Flow probs &amp; rates'!$H288)*'Output - Variance decomp.'!G296/('Flow probs &amp; rates'!$E288+'Flow probs &amp; rates'!$F288)-'Flow probs &amp; rates'!$H288*'Output - Variance decomp.'!F296/('Flow probs &amp; rates'!$E288+'Flow probs &amp; rates'!$F288)</f>
        <v>-1.5560754497726771E-3</v>
      </c>
      <c r="Z296" s="29">
        <f ca="1">(1-'Flow probs &amp; rates'!$H288)*'Output - Variance decomp.'!I296/('Flow probs &amp; rates'!$E288+'Flow probs &amp; rates'!$F288)-'Flow probs &amp; rates'!$H288*'Output - Variance decomp.'!H296/('Flow probs &amp; rates'!$E288+'Flow probs &amp; rates'!$F288)</f>
        <v>4.2896963135903934E-4</v>
      </c>
      <c r="AA296" s="29">
        <f ca="1">(1-'Flow probs &amp; rates'!$H288)*'Output - Variance decomp.'!K296/('Flow probs &amp; rates'!$E288+'Flow probs &amp; rates'!$F288)-'Flow probs &amp; rates'!$H288*'Output - Variance decomp.'!J296/('Flow probs &amp; rates'!$E288+'Flow probs &amp; rates'!$F288)</f>
        <v>1.1235710097638201E-4</v>
      </c>
      <c r="AB296" s="29">
        <f ca="1">(1-'Flow probs &amp; rates'!$H288)*'Output - Variance decomp.'!M296/('Flow probs &amp; rates'!$E288+'Flow probs &amp; rates'!$F288)-'Flow probs &amp; rates'!$H288*'Output - Variance decomp.'!L296/('Flow probs &amp; rates'!$E288+'Flow probs &amp; rates'!$F288)</f>
        <v>1.1474439078716604E-3</v>
      </c>
      <c r="AC296" s="29">
        <f ca="1">(1-'Flow probs &amp; rates'!$H288)*'Output - Variance decomp.'!O296/('Flow probs &amp; rates'!$E288+'Flow probs &amp; rates'!$F288)-'Flow probs &amp; rates'!$H288*'Output - Variance decomp.'!N296/('Flow probs &amp; rates'!$E288+'Flow probs &amp; rates'!$F288)</f>
        <v>-3.4107644000165129E-12</v>
      </c>
      <c r="AD296" s="29">
        <f t="shared" ca="1" si="13"/>
        <v>-1.0992974523396106E-3</v>
      </c>
    </row>
    <row r="297" spans="1:30" x14ac:dyDescent="0.35">
      <c r="A297" s="2" t="s">
        <v>345</v>
      </c>
      <c r="B297" s="29">
        <f t="array" aca="1" ref="B297:C297" ca="1">TRANSPOSE(MMULT(OFFSET('Useful matrices &amp; checks'!$Y$6,UsefulSeries!$O288,0):OFFSET('Useful matrices &amp; checks'!$Z$7,UsefulSeries!$O288,0),OFFSET('SS Taylor expansion'!$AE$6,UsefulSeries!$O288,0):OFFSET('SS Taylor expansion'!$AE$7,UsefulSeries!$O288,0)))+TRANSPOSE(MMULT(OFFSET('Useful matrices &amp; checks'!$AC$6,UsefulSeries!$O288,0):OFFSET('Useful matrices &amp; checks'!$AD$7,UsefulSeries!$O288,0),TRANSPOSE(B296:C296)))</f>
        <v>3.5178412186399888E-5</v>
      </c>
      <c r="C297" s="29">
        <f ca="1"/>
        <v>3.6731996220184019E-4</v>
      </c>
      <c r="D297" s="29">
        <f t="array" aca="1" ref="D297:E297" ca="1">TRANSPOSE(MMULT(OFFSET('Useful matrices &amp; checks'!$Y$6,UsefulSeries!$O288,0):OFFSET('Useful matrices &amp; checks'!$Z$7,UsefulSeries!$O288,0),OFFSET('SS Taylor expansion'!$AF$6,UsefulSeries!$O288,0):OFFSET('SS Taylor expansion'!$AF$7,UsefulSeries!$O288,0)))+TRANSPOSE(MMULT(OFFSET('Useful matrices &amp; checks'!$AC$6,UsefulSeries!$O288,0):OFFSET('Useful matrices &amp; checks'!$AD$7,UsefulSeries!$O288,0),TRANSPOSE(D296:E296)))</f>
        <v>-1.0260635024486103E-3</v>
      </c>
      <c r="E297" s="29">
        <f ca="1"/>
        <v>1.7357447654458067E-4</v>
      </c>
      <c r="F297" s="29">
        <f t="array" aca="1" ref="F297:G297" ca="1">TRANSPOSE(MMULT(OFFSET('Useful matrices &amp; checks'!$Y$6,UsefulSeries!$O288,0):OFFSET('Useful matrices &amp; checks'!$Z$7,UsefulSeries!$O288,0),OFFSET('SS Taylor expansion'!$AG$6,UsefulSeries!$O288,0):OFFSET('SS Taylor expansion'!$AG$7,UsefulSeries!$O288,0)))+TRANSPOSE(MMULT(OFFSET('Useful matrices &amp; checks'!$AC$6,UsefulSeries!$O288,0):OFFSET('Useful matrices &amp; checks'!$AD$7,UsefulSeries!$O288,0),TRANSPOSE(F296:G296)))</f>
        <v>1.2580150503690448E-3</v>
      </c>
      <c r="G297" s="29">
        <f ca="1"/>
        <v>-9.1095038160729958E-4</v>
      </c>
      <c r="H297" s="29">
        <f t="array" aca="1" ref="H297:I297" ca="1">TRANSPOSE(MMULT(OFFSET('Useful matrices &amp; checks'!$Y$6,UsefulSeries!$O288,0):OFFSET('Useful matrices &amp; checks'!$Z$7,UsefulSeries!$O288,0),OFFSET('SS Taylor expansion'!$AH$6,UsefulSeries!$O288,0):OFFSET('SS Taylor expansion'!$AH$7,UsefulSeries!$O288,0)))+TRANSPOSE(MMULT(OFFSET('Useful matrices &amp; checks'!$AC$6,UsefulSeries!$O288,0):OFFSET('Useful matrices &amp; checks'!$AD$7,UsefulSeries!$O288,0),TRANSPOSE(H296:I296)))</f>
        <v>-3.8108950131122911E-4</v>
      </c>
      <c r="I297" s="29">
        <f ca="1"/>
        <v>-2.6213807091995521E-4</v>
      </c>
      <c r="J297" s="29">
        <f t="array" aca="1" ref="J297:K297" ca="1">TRANSPOSE(MMULT(OFFSET('Useful matrices &amp; checks'!$Y$6,UsefulSeries!$O288,0):OFFSET('Useful matrices &amp; checks'!$Z$7,UsefulSeries!$O288,0),OFFSET('SS Taylor expansion'!$AI$6,UsefulSeries!$O288,0):OFFSET('SS Taylor expansion'!$AI$7,UsefulSeries!$O288,0)))+TRANSPOSE(MMULT(OFFSET('Useful matrices &amp; checks'!$AC$6,UsefulSeries!$O288,0):OFFSET('Useful matrices &amp; checks'!$AD$7,UsefulSeries!$O288,0),TRANSPOSE(J296:K296)))</f>
        <v>6.8934346475924783E-4</v>
      </c>
      <c r="K297" s="29">
        <f ca="1"/>
        <v>5.2702139285364327E-5</v>
      </c>
      <c r="L297" s="29">
        <f t="array" aca="1" ref="L297:M297" ca="1">TRANSPOSE(MMULT(OFFSET('Useful matrices &amp; checks'!$Y$6,UsefulSeries!$O288,0):OFFSET('Useful matrices &amp; checks'!$Z$7,UsefulSeries!$O288,0),OFFSET('SS Taylor expansion'!$AJ$6,UsefulSeries!$O288,0):OFFSET('SS Taylor expansion'!$AJ$7,UsefulSeries!$O288,0)))+TRANSPOSE(MMULT(OFFSET('Useful matrices &amp; checks'!$AC$6,UsefulSeries!$O288,0):OFFSET('Useful matrices &amp; checks'!$AD$7,UsefulSeries!$O288,0),TRANSPOSE(L296:M296)))</f>
        <v>-2.3180852076627685E-4</v>
      </c>
      <c r="M297" s="29">
        <f ca="1"/>
        <v>-1.564490445490614E-4</v>
      </c>
      <c r="N297" s="39">
        <f t="array" aca="1" ref="N297:O297" ca="1">TRANSPOSE(MMULT(OFFSET('Useful matrices &amp; checks'!$AC$6,UsefulSeries!$O288,0):OFFSET('Useful matrices &amp; checks'!$AD$7,UsefulSeries!$O288,0),TRANSPOSE(N296:O296)))</f>
        <v>4.0356165486006918E-11</v>
      </c>
      <c r="O297" s="39">
        <f ca="1"/>
        <v>-3.0140153375131471E-12</v>
      </c>
      <c r="P297" s="39">
        <f t="shared" ca="1" si="14"/>
        <v>-2.4845393512513958E-4</v>
      </c>
      <c r="Q297" s="39">
        <f t="shared" ca="1" si="15"/>
        <v>-9.0494232880136574E-4</v>
      </c>
      <c r="R297" s="29"/>
      <c r="S297" s="29">
        <f>'Flow probs &amp; rates'!E290-'Flow probs &amp; rates'!E289</f>
        <v>9.5121508019602174E-5</v>
      </c>
      <c r="T297" s="29">
        <f>'Flow probs &amp; rates'!F290-'Flow probs &amp; rates'!F289</f>
        <v>-1.6408832508599119E-3</v>
      </c>
      <c r="U297" s="29">
        <f>'Flow probs &amp; rates'!H290-'Flow probs &amp; rates'!H289</f>
        <v>-9.3380620999643227E-4</v>
      </c>
      <c r="V297" s="29"/>
      <c r="W297" s="29">
        <f ca="1">(1-'Flow probs &amp; rates'!$H289)*'Output - Variance decomp.'!C297/('Flow probs &amp; rates'!$E289+'Flow probs &amp; rates'!$F289)-'Flow probs &amp; rates'!$H289*'Output - Variance decomp.'!B297/('Flow probs &amp; rates'!$E289+'Flow probs &amp; rates'!$F289)</f>
        <v>5.3993978194371694E-4</v>
      </c>
      <c r="X297" s="29">
        <f ca="1">(1-'Flow probs &amp; rates'!$H289)*'Output - Variance decomp.'!E297/('Flow probs &amp; rates'!$E289+'Flow probs &amp; rates'!$F289)-'Flow probs &amp; rates'!$H289*'Output - Variance decomp.'!D297/('Flow probs &amp; rates'!$E289+'Flow probs &amp; rates'!$F289)</f>
        <v>3.6667684396205538E-4</v>
      </c>
      <c r="Y297" s="29">
        <f ca="1">(1-'Flow probs &amp; rates'!$H289)*'Output - Variance decomp.'!G297/('Flow probs &amp; rates'!$E289+'Flow probs &amp; rates'!$F289)-'Flow probs &amp; rates'!$H289*'Output - Variance decomp.'!F297/('Flow probs &amp; rates'!$E289+'Flow probs &amp; rates'!$F289)</f>
        <v>-1.4829429037694938E-3</v>
      </c>
      <c r="Z297" s="29">
        <f ca="1">(1-'Flow probs &amp; rates'!$H289)*'Output - Variance decomp.'!I297/('Flow probs &amp; rates'!$E289+'Flow probs &amp; rates'!$F289)-'Flow probs &amp; rates'!$H289*'Output - Variance decomp.'!H297/('Flow probs &amp; rates'!$E289+'Flow probs &amp; rates'!$F289)</f>
        <v>-3.4725004696453367E-4</v>
      </c>
      <c r="AA297" s="29">
        <f ca="1">(1-'Flow probs &amp; rates'!$H289)*'Output - Variance decomp.'!K297/('Flow probs &amp; rates'!$E289+'Flow probs &amp; rates'!$F289)-'Flow probs &amp; rates'!$H289*'Output - Variance decomp.'!J297/('Flow probs &amp; rates'!$E289+'Flow probs &amp; rates'!$F289)</f>
        <v>4.2727442253451037E-6</v>
      </c>
      <c r="AB297" s="29">
        <f ca="1">(1-'Flow probs &amp; rates'!$H289)*'Output - Variance decomp.'!M297/('Flow probs &amp; rates'!$E289+'Flow probs &amp; rates'!$F289)-'Flow probs &amp; rates'!$H289*'Output - Variance decomp.'!L297/('Flow probs &amp; rates'!$E289+'Flow probs &amp; rates'!$F289)</f>
        <v>-2.0677839160333813E-4</v>
      </c>
      <c r="AC297" s="29">
        <f ca="1">(1-'Flow probs &amp; rates'!$H289)*'Output - Variance decomp.'!O297/('Flow probs &amp; rates'!$E289+'Flow probs &amp; rates'!$F289)-'Flow probs &amp; rates'!$H289*'Output - Variance decomp.'!N297/('Flow probs &amp; rates'!$E289+'Flow probs &amp; rates'!$F289)</f>
        <v>-8.7780492011066732E-12</v>
      </c>
      <c r="AD297" s="29">
        <f t="shared" ca="1" si="13"/>
        <v>1.9227577098786513E-4</v>
      </c>
    </row>
    <row r="298" spans="1:30" x14ac:dyDescent="0.35">
      <c r="A298" s="2" t="s">
        <v>346</v>
      </c>
      <c r="B298" s="29">
        <f t="array" aca="1" ref="B298:C298" ca="1">TRANSPOSE(MMULT(OFFSET('Useful matrices &amp; checks'!$Y$6,UsefulSeries!$O289,0):OFFSET('Useful matrices &amp; checks'!$Z$7,UsefulSeries!$O289,0),OFFSET('SS Taylor expansion'!$AE$6,UsefulSeries!$O289,0):OFFSET('SS Taylor expansion'!$AE$7,UsefulSeries!$O289,0)))+TRANSPOSE(MMULT(OFFSET('Useful matrices &amp; checks'!$AC$6,UsefulSeries!$O289,0):OFFSET('Useful matrices &amp; checks'!$AD$7,UsefulSeries!$O289,0),TRANSPOSE(B297:C297)))</f>
        <v>3.8197450109681095E-5</v>
      </c>
      <c r="C298" s="29">
        <f ca="1"/>
        <v>2.8997838118077638E-4</v>
      </c>
      <c r="D298" s="29">
        <f t="array" aca="1" ref="D298:E298" ca="1">TRANSPOSE(MMULT(OFFSET('Useful matrices &amp; checks'!$Y$6,UsefulSeries!$O289,0):OFFSET('Useful matrices &amp; checks'!$Z$7,UsefulSeries!$O289,0),OFFSET('SS Taylor expansion'!$AF$6,UsefulSeries!$O289,0):OFFSET('SS Taylor expansion'!$AF$7,UsefulSeries!$O289,0)))+TRANSPOSE(MMULT(OFFSET('Useful matrices &amp; checks'!$AC$6,UsefulSeries!$O289,0):OFFSET('Useful matrices &amp; checks'!$AD$7,UsefulSeries!$O289,0),TRANSPOSE(D297:E297)))</f>
        <v>-7.1083121619543036E-4</v>
      </c>
      <c r="E298" s="29">
        <f ca="1"/>
        <v>1.1009429127160698E-4</v>
      </c>
      <c r="F298" s="29">
        <f t="array" aca="1" ref="F298:G298" ca="1">TRANSPOSE(MMULT(OFFSET('Useful matrices &amp; checks'!$Y$6,UsefulSeries!$O289,0):OFFSET('Useful matrices &amp; checks'!$Z$7,UsefulSeries!$O289,0),OFFSET('SS Taylor expansion'!$AG$6,UsefulSeries!$O289,0):OFFSET('SS Taylor expansion'!$AG$7,UsefulSeries!$O289,0)))+TRANSPOSE(MMULT(OFFSET('Useful matrices &amp; checks'!$AC$6,UsefulSeries!$O289,0):OFFSET('Useful matrices &amp; checks'!$AD$7,UsefulSeries!$O289,0),TRANSPOSE(F297:G297)))</f>
        <v>1.545641989955496E-3</v>
      </c>
      <c r="G298" s="29">
        <f ca="1"/>
        <v>-9.8572609549320159E-4</v>
      </c>
      <c r="H298" s="29">
        <f t="array" aca="1" ref="H298:I298" ca="1">TRANSPOSE(MMULT(OFFSET('Useful matrices &amp; checks'!$Y$6,UsefulSeries!$O289,0):OFFSET('Useful matrices &amp; checks'!$Z$7,UsefulSeries!$O289,0),OFFSET('SS Taylor expansion'!$AH$6,UsefulSeries!$O289,0):OFFSET('SS Taylor expansion'!$AH$7,UsefulSeries!$O289,0)))+TRANSPOSE(MMULT(OFFSET('Useful matrices &amp; checks'!$AC$6,UsefulSeries!$O289,0):OFFSET('Useful matrices &amp; checks'!$AD$7,UsefulSeries!$O289,0),TRANSPOSE(H297:I297)))</f>
        <v>-3.9275639855954189E-4</v>
      </c>
      <c r="I298" s="29">
        <f ca="1"/>
        <v>9.1742299655169483E-5</v>
      </c>
      <c r="J298" s="29">
        <f t="array" aca="1" ref="J298:K298" ca="1">TRANSPOSE(MMULT(OFFSET('Useful matrices &amp; checks'!$Y$6,UsefulSeries!$O289,0):OFFSET('Useful matrices &amp; checks'!$Z$7,UsefulSeries!$O289,0),OFFSET('SS Taylor expansion'!$AI$6,UsefulSeries!$O289,0):OFFSET('SS Taylor expansion'!$AI$7,UsefulSeries!$O289,0)))+TRANSPOSE(MMULT(OFFSET('Useful matrices &amp; checks'!$AC$6,UsefulSeries!$O289,0):OFFSET('Useful matrices &amp; checks'!$AD$7,UsefulSeries!$O289,0),TRANSPOSE(J297:K297)))</f>
        <v>1.4070941792247839E-3</v>
      </c>
      <c r="K298" s="29">
        <f ca="1"/>
        <v>4.2371532176705506E-5</v>
      </c>
      <c r="L298" s="29">
        <f t="array" aca="1" ref="L298:M298" ca="1">TRANSPOSE(MMULT(OFFSET('Useful matrices &amp; checks'!$Y$6,UsefulSeries!$O289,0):OFFSET('Useful matrices &amp; checks'!$Z$7,UsefulSeries!$O289,0),OFFSET('SS Taylor expansion'!$AJ$6,UsefulSeries!$O289,0):OFFSET('SS Taylor expansion'!$AJ$7,UsefulSeries!$O289,0)))+TRANSPOSE(MMULT(OFFSET('Useful matrices &amp; checks'!$AC$6,UsefulSeries!$O289,0):OFFSET('Useful matrices &amp; checks'!$AD$7,UsefulSeries!$O289,0),TRANSPOSE(L297:M297)))</f>
        <v>-2.2204026920876521E-4</v>
      </c>
      <c r="M298" s="29">
        <f ca="1"/>
        <v>2.0539792722102659E-4</v>
      </c>
      <c r="N298" s="39">
        <f t="array" aca="1" ref="N298:O298" ca="1">TRANSPOSE(MMULT(OFFSET('Useful matrices &amp; checks'!$AC$6,UsefulSeries!$O289,0):OFFSET('Useful matrices &amp; checks'!$AD$7,UsefulSeries!$O289,0),TRANSPOSE(N297:O297)))</f>
        <v>3.9398904072234078E-11</v>
      </c>
      <c r="O298" s="39">
        <f ca="1"/>
        <v>-1.7825395289551398E-12</v>
      </c>
      <c r="P298" s="39">
        <f t="shared" ca="1" si="14"/>
        <v>-4.1187280711985514E-4</v>
      </c>
      <c r="Q298" s="39">
        <f t="shared" ca="1" si="15"/>
        <v>-6.2088201449644366E-4</v>
      </c>
      <c r="R298" s="29"/>
      <c r="S298" s="29">
        <f>'Flow probs &amp; rates'!E291-'Flow probs &amp; rates'!E290</f>
        <v>1.2534329676052725E-3</v>
      </c>
      <c r="T298" s="29">
        <f>'Flow probs &amp; rates'!F291-'Flow probs &amp; rates'!F290</f>
        <v>-8.6702368026689985E-4</v>
      </c>
      <c r="U298" s="29">
        <f>'Flow probs &amp; rates'!H291-'Flow probs &amp; rates'!H290</f>
        <v>-1.2284624528993704E-4</v>
      </c>
      <c r="V298" s="29"/>
      <c r="W298" s="29">
        <f ca="1">(1-'Flow probs &amp; rates'!$H290)*'Output - Variance decomp.'!C298/('Flow probs &amp; rates'!$E290+'Flow probs &amp; rates'!$F290)-'Flow probs &amp; rates'!$H290*'Output - Variance decomp.'!B298/('Flow probs &amp; rates'!$E290+'Flow probs &amp; rates'!$F290)</f>
        <v>4.2666991451307146E-4</v>
      </c>
      <c r="X298" s="29">
        <f ca="1">(1-'Flow probs &amp; rates'!$H290)*'Output - Variance decomp.'!E298/('Flow probs &amp; rates'!$E290+'Flow probs &amp; rates'!$F290)-'Flow probs &amp; rates'!$H290*'Output - Variance decomp.'!D298/('Flow probs &amp; rates'!$E290+'Flow probs &amp; rates'!$F290)</f>
        <v>2.3869031757418186E-4</v>
      </c>
      <c r="Y298" s="29">
        <f ca="1">(1-'Flow probs &amp; rates'!$H290)*'Output - Variance decomp.'!G298/('Flow probs &amp; rates'!$E290+'Flow probs &amp; rates'!$F290)-'Flow probs &amp; rates'!$H290*'Output - Variance decomp.'!F298/('Flow probs &amp; rates'!$E290+'Flow probs &amp; rates'!$F290)</f>
        <v>-1.6275544813231879E-3</v>
      </c>
      <c r="Z298" s="29">
        <f ca="1">(1-'Flow probs &amp; rates'!$H290)*'Output - Variance decomp.'!I298/('Flow probs &amp; rates'!$E290+'Flow probs &amp; rates'!$F290)-'Flow probs &amp; rates'!$H290*'Output - Variance decomp.'!H298/('Flow probs &amp; rates'!$E290+'Flow probs &amp; rates'!$F290)</f>
        <v>1.7779753761232634E-4</v>
      </c>
      <c r="AA298" s="29">
        <f ca="1">(1-'Flow probs &amp; rates'!$H290)*'Output - Variance decomp.'!K298/('Flow probs &amp; rates'!$E290+'Flow probs &amp; rates'!$F290)-'Flow probs &amp; rates'!$H290*'Output - Variance decomp.'!J298/('Flow probs &amp; rates'!$E290+'Flow probs &amp; rates'!$F290)</f>
        <v>-8.585584097231499E-5</v>
      </c>
      <c r="AB298" s="29">
        <f ca="1">(1-'Flow probs &amp; rates'!$H290)*'Output - Variance decomp.'!M298/('Flow probs &amp; rates'!$E290+'Flow probs &amp; rates'!$F290)-'Flow probs &amp; rates'!$H290*'Output - Variance decomp.'!L298/('Flow probs &amp; rates'!$E290+'Flow probs &amp; rates'!$F290)</f>
        <v>3.2855976933558804E-4</v>
      </c>
      <c r="AC298" s="29">
        <f ca="1">(1-'Flow probs &amp; rates'!$H290)*'Output - Variance decomp.'!O298/('Flow probs &amp; rates'!$E290+'Flow probs &amp; rates'!$F290)-'Flow probs &amp; rates'!$H290*'Output - Variance decomp.'!N298/('Flow probs &amp; rates'!$E290+'Flow probs &amp; rates'!$F290)</f>
        <v>-6.8138044893555661E-12</v>
      </c>
      <c r="AD298" s="29">
        <f t="shared" ca="1" si="13"/>
        <v>4.1884654478420273E-4</v>
      </c>
    </row>
    <row r="299" spans="1:30" x14ac:dyDescent="0.35">
      <c r="A299" s="2" t="s">
        <v>347</v>
      </c>
      <c r="B299" s="29">
        <f t="array" aca="1" ref="B299:C299" ca="1">TRANSPOSE(MMULT(OFFSET('Useful matrices &amp; checks'!$Y$6,UsefulSeries!$O290,0):OFFSET('Useful matrices &amp; checks'!$Z$7,UsefulSeries!$O290,0),OFFSET('SS Taylor expansion'!$AE$6,UsefulSeries!$O290,0):OFFSET('SS Taylor expansion'!$AE$7,UsefulSeries!$O290,0)))+TRANSPOSE(MMULT(OFFSET('Useful matrices &amp; checks'!$AC$6,UsefulSeries!$O290,0):OFFSET('Useful matrices &amp; checks'!$AD$7,UsefulSeries!$O290,0),TRANSPOSE(B298:C298)))</f>
        <v>-1.1816923509333152E-4</v>
      </c>
      <c r="C299" s="29">
        <f ca="1"/>
        <v>3.6167184077425516E-4</v>
      </c>
      <c r="D299" s="29">
        <f t="array" aca="1" ref="D299:E299" ca="1">TRANSPOSE(MMULT(OFFSET('Useful matrices &amp; checks'!$Y$6,UsefulSeries!$O290,0):OFFSET('Useful matrices &amp; checks'!$Z$7,UsefulSeries!$O290,0),OFFSET('SS Taylor expansion'!$AF$6,UsefulSeries!$O290,0):OFFSET('SS Taylor expansion'!$AF$7,UsefulSeries!$O290,0)))+TRANSPOSE(MMULT(OFFSET('Useful matrices &amp; checks'!$AC$6,UsefulSeries!$O290,0):OFFSET('Useful matrices &amp; checks'!$AD$7,UsefulSeries!$O290,0),TRANSPOSE(D298:E298)))</f>
        <v>-4.3002409058383063E-4</v>
      </c>
      <c r="E299" s="29">
        <f ca="1"/>
        <v>6.3720964353927815E-5</v>
      </c>
      <c r="F299" s="29">
        <f t="array" aca="1" ref="F299:G299" ca="1">TRANSPOSE(MMULT(OFFSET('Useful matrices &amp; checks'!$Y$6,UsefulSeries!$O290,0):OFFSET('Useful matrices &amp; checks'!$Z$7,UsefulSeries!$O290,0),OFFSET('SS Taylor expansion'!$AG$6,UsefulSeries!$O290,0):OFFSET('SS Taylor expansion'!$AG$7,UsefulSeries!$O290,0)))+TRANSPOSE(MMULT(OFFSET('Useful matrices &amp; checks'!$AC$6,UsefulSeries!$O290,0):OFFSET('Useful matrices &amp; checks'!$AD$7,UsefulSeries!$O290,0),TRANSPOSE(F298:G298)))</f>
        <v>8.4125387158313545E-4</v>
      </c>
      <c r="G299" s="29">
        <f ca="1"/>
        <v>-2.2217835154144771E-4</v>
      </c>
      <c r="H299" s="29">
        <f t="array" aca="1" ref="H299:I299" ca="1">TRANSPOSE(MMULT(OFFSET('Useful matrices &amp; checks'!$Y$6,UsefulSeries!$O290,0):OFFSET('Useful matrices &amp; checks'!$Z$7,UsefulSeries!$O290,0),OFFSET('SS Taylor expansion'!$AH$6,UsefulSeries!$O290,0):OFFSET('SS Taylor expansion'!$AH$7,UsefulSeries!$O290,0)))+TRANSPOSE(MMULT(OFFSET('Useful matrices &amp; checks'!$AC$6,UsefulSeries!$O290,0):OFFSET('Useful matrices &amp; checks'!$AD$7,UsefulSeries!$O290,0),TRANSPOSE(H298:I298)))</f>
        <v>-3.0653149584962468E-4</v>
      </c>
      <c r="I299" s="29">
        <f ca="1"/>
        <v>3.8074894161045197E-4</v>
      </c>
      <c r="J299" s="29">
        <f t="array" aca="1" ref="J299:K299" ca="1">TRANSPOSE(MMULT(OFFSET('Useful matrices &amp; checks'!$Y$6,UsefulSeries!$O290,0):OFFSET('Useful matrices &amp; checks'!$Z$7,UsefulSeries!$O290,0),OFFSET('SS Taylor expansion'!$AI$6,UsefulSeries!$O290,0):OFFSET('SS Taylor expansion'!$AI$7,UsefulSeries!$O290,0)))+TRANSPOSE(MMULT(OFFSET('Useful matrices &amp; checks'!$AC$6,UsefulSeries!$O290,0):OFFSET('Useful matrices &amp; checks'!$AD$7,UsefulSeries!$O290,0),TRANSPOSE(J298:K298)))</f>
        <v>6.0549135087592889E-4</v>
      </c>
      <c r="K299" s="29">
        <f ca="1"/>
        <v>3.0004645179787477E-5</v>
      </c>
      <c r="L299" s="29">
        <f t="array" aca="1" ref="L299:M299" ca="1">TRANSPOSE(MMULT(OFFSET('Useful matrices &amp; checks'!$Y$6,UsefulSeries!$O290,0):OFFSET('Useful matrices &amp; checks'!$Z$7,UsefulSeries!$O290,0),OFFSET('SS Taylor expansion'!$AJ$6,UsefulSeries!$O290,0):OFFSET('SS Taylor expansion'!$AJ$7,UsefulSeries!$O290,0)))+TRANSPOSE(MMULT(OFFSET('Useful matrices &amp; checks'!$AC$6,UsefulSeries!$O290,0):OFFSET('Useful matrices &amp; checks'!$AD$7,UsefulSeries!$O290,0),TRANSPOSE(L298:M298)))</f>
        <v>-1.3340471600848414E-4</v>
      </c>
      <c r="M299" s="29">
        <f ca="1"/>
        <v>4.3130370338973194E-4</v>
      </c>
      <c r="N299" s="39">
        <f t="array" aca="1" ref="N299:O299" ca="1">TRANSPOSE(MMULT(OFFSET('Useful matrices &amp; checks'!$AC$6,UsefulSeries!$O290,0):OFFSET('Useful matrices &amp; checks'!$AD$7,UsefulSeries!$O290,0),TRANSPOSE(N298:O298)))</f>
        <v>3.5805267881022327E-11</v>
      </c>
      <c r="O299" s="39">
        <f ca="1"/>
        <v>-7.0232497613912204E-13</v>
      </c>
      <c r="P299" s="39">
        <f t="shared" ca="1" si="14"/>
        <v>-4.912801184668086E-4</v>
      </c>
      <c r="Q299" s="39">
        <f t="shared" ca="1" si="15"/>
        <v>-3.3337278938206559E-4</v>
      </c>
      <c r="R299" s="29"/>
      <c r="S299" s="29">
        <f>'Flow probs &amp; rates'!E292-'Flow probs &amp; rates'!E291</f>
        <v>-3.2664397737747208E-5</v>
      </c>
      <c r="T299" s="29">
        <f>'Flow probs &amp; rates'!F292-'Flow probs &amp; rates'!F291</f>
        <v>7.1189895368231615E-4</v>
      </c>
      <c r="U299" s="29">
        <f>'Flow probs &amp; rates'!H292-'Flow probs &amp; rates'!H291</f>
        <v>-1.068461872377871E-3</v>
      </c>
      <c r="V299" s="29"/>
      <c r="W299" s="29">
        <f ca="1">(1-'Flow probs &amp; rates'!$H291)*'Output - Variance decomp.'!C299/('Flow probs &amp; rates'!$E291+'Flow probs &amp; rates'!$F291)-'Flow probs &amp; rates'!$H291*'Output - Variance decomp.'!B299/('Flow probs &amp; rates'!$E291+'Flow probs &amp; rates'!$F291)</f>
        <v>5.4940179928912971E-4</v>
      </c>
      <c r="X299" s="29">
        <f ca="1">(1-'Flow probs &amp; rates'!$H291)*'Output - Variance decomp.'!E299/('Flow probs &amp; rates'!$E291+'Flow probs &amp; rates'!$F291)-'Flow probs &amp; rates'!$H291*'Output - Variance decomp.'!D299/('Flow probs &amp; rates'!$E291+'Flow probs &amp; rates'!$F291)</f>
        <v>1.3996021509607833E-4</v>
      </c>
      <c r="Y299" s="29">
        <f ca="1">(1-'Flow probs &amp; rates'!$H291)*'Output - Variance decomp.'!G299/('Flow probs &amp; rates'!$E291+'Flow probs &amp; rates'!$F291)-'Flow probs &amp; rates'!$H291*'Output - Variance decomp.'!F299/('Flow probs &amp; rates'!$E291+'Flow probs &amp; rates'!$F291)</f>
        <v>-4.1858336216177088E-4</v>
      </c>
      <c r="Z299" s="29">
        <f ca="1">(1-'Flow probs &amp; rates'!$H291)*'Output - Variance decomp.'!I299/('Flow probs &amp; rates'!$E291+'Flow probs &amp; rates'!$F291)-'Flow probs &amp; rates'!$H291*'Output - Variance decomp.'!H299/('Flow probs &amp; rates'!$E291+'Flow probs &amp; rates'!$F291)</f>
        <v>5.9759263568266827E-4</v>
      </c>
      <c r="AA299" s="29">
        <f ca="1">(1-'Flow probs &amp; rates'!$H291)*'Output - Variance decomp.'!K299/('Flow probs &amp; rates'!$E291+'Flow probs &amp; rates'!$F291)-'Flow probs &amp; rates'!$H291*'Output - Variance decomp.'!J299/('Flow probs &amp; rates'!$E291+'Flow probs &amp; rates'!$F291)</f>
        <v>-1.9324276834895882E-5</v>
      </c>
      <c r="AB299" s="29">
        <f ca="1">(1-'Flow probs &amp; rates'!$H291)*'Output - Variance decomp.'!M299/('Flow probs &amp; rates'!$E291+'Flow probs &amp; rates'!$F291)-'Flow probs &amp; rates'!$H291*'Output - Variance decomp.'!L299/('Flow probs &amp; rates'!$E291+'Flow probs &amp; rates'!$F291)</f>
        <v>6.5438414199979001E-4</v>
      </c>
      <c r="AC299" s="29">
        <f ca="1">(1-'Flow probs &amp; rates'!$H291)*'Output - Variance decomp.'!O299/('Flow probs &amp; rates'!$E291+'Flow probs &amp; rates'!$F291)-'Flow probs &amp; rates'!$H291*'Output - Variance decomp.'!N299/('Flow probs &amp; rates'!$E291+'Flow probs &amp; rates'!$F291)</f>
        <v>-4.8195190352754027E-12</v>
      </c>
      <c r="AD299" s="29">
        <f t="shared" ca="1" si="13"/>
        <v>-2.5718930206293515E-3</v>
      </c>
    </row>
    <row r="300" spans="1:30" x14ac:dyDescent="0.35">
      <c r="A300" s="2" t="s">
        <v>348</v>
      </c>
      <c r="B300" s="29">
        <f t="array" aca="1" ref="B300:C300" ca="1">TRANSPOSE(MMULT(OFFSET('Useful matrices &amp; checks'!$Y$6,UsefulSeries!$O291,0):OFFSET('Useful matrices &amp; checks'!$Z$7,UsefulSeries!$O291,0),OFFSET('SS Taylor expansion'!$AE$6,UsefulSeries!$O291,0):OFFSET('SS Taylor expansion'!$AE$7,UsefulSeries!$O291,0)))+TRANSPOSE(MMULT(OFFSET('Useful matrices &amp; checks'!$AC$6,UsefulSeries!$O291,0):OFFSET('Useful matrices &amp; checks'!$AD$7,UsefulSeries!$O291,0),TRANSPOSE(B299:C299)))</f>
        <v>2.8524896912613599E-4</v>
      </c>
      <c r="C300" s="29">
        <f ca="1"/>
        <v>-6.9199739743258497E-5</v>
      </c>
      <c r="D300" s="29">
        <f t="array" aca="1" ref="D300:E300" ca="1">TRANSPOSE(MMULT(OFFSET('Useful matrices &amp; checks'!$Y$6,UsefulSeries!$O291,0):OFFSET('Useful matrices &amp; checks'!$Z$7,UsefulSeries!$O291,0),OFFSET('SS Taylor expansion'!$AF$6,UsefulSeries!$O291,0):OFFSET('SS Taylor expansion'!$AF$7,UsefulSeries!$O291,0)))+TRANSPOSE(MMULT(OFFSET('Useful matrices &amp; checks'!$AC$6,UsefulSeries!$O291,0):OFFSET('Useful matrices &amp; checks'!$AD$7,UsefulSeries!$O291,0),TRANSPOSE(D299:E299)))</f>
        <v>2.891604129148423E-4</v>
      </c>
      <c r="E300" s="29">
        <f ca="1"/>
        <v>4.909050715525954E-5</v>
      </c>
      <c r="F300" s="29">
        <f t="array" aca="1" ref="F300:G300" ca="1">TRANSPOSE(MMULT(OFFSET('Useful matrices &amp; checks'!$Y$6,UsefulSeries!$O291,0):OFFSET('Useful matrices &amp; checks'!$Z$7,UsefulSeries!$O291,0),OFFSET('SS Taylor expansion'!$AG$6,UsefulSeries!$O291,0):OFFSET('SS Taylor expansion'!$AG$7,UsefulSeries!$O291,0)))+TRANSPOSE(MMULT(OFFSET('Useful matrices &amp; checks'!$AC$6,UsefulSeries!$O291,0):OFFSET('Useful matrices &amp; checks'!$AD$7,UsefulSeries!$O291,0),TRANSPOSE(F299:G299)))</f>
        <v>8.9879818221506218E-4</v>
      </c>
      <c r="G300" s="29">
        <f ca="1"/>
        <v>-2.5483266799981993E-4</v>
      </c>
      <c r="H300" s="29">
        <f t="array" aca="1" ref="H300:I300" ca="1">TRANSPOSE(MMULT(OFFSET('Useful matrices &amp; checks'!$Y$6,UsefulSeries!$O291,0):OFFSET('Useful matrices &amp; checks'!$Z$7,UsefulSeries!$O291,0),OFFSET('SS Taylor expansion'!$AH$6,UsefulSeries!$O291,0):OFFSET('SS Taylor expansion'!$AH$7,UsefulSeries!$O291,0)))+TRANSPOSE(MMULT(OFFSET('Useful matrices &amp; checks'!$AC$6,UsefulSeries!$O291,0):OFFSET('Useful matrices &amp; checks'!$AD$7,UsefulSeries!$O291,0),TRANSPOSE(H299:I299)))</f>
        <v>-2.5369239977060954E-4</v>
      </c>
      <c r="I300" s="29">
        <f ca="1"/>
        <v>3.318760917952191E-5</v>
      </c>
      <c r="J300" s="29">
        <f t="array" aca="1" ref="J300:K300" ca="1">TRANSPOSE(MMULT(OFFSET('Useful matrices &amp; checks'!$Y$6,UsefulSeries!$O291,0):OFFSET('Useful matrices &amp; checks'!$Z$7,UsefulSeries!$O291,0),OFFSET('SS Taylor expansion'!$AI$6,UsefulSeries!$O291,0):OFFSET('SS Taylor expansion'!$AI$7,UsefulSeries!$O291,0)))+TRANSPOSE(MMULT(OFFSET('Useful matrices &amp; checks'!$AC$6,UsefulSeries!$O291,0):OFFSET('Useful matrices &amp; checks'!$AD$7,UsefulSeries!$O291,0),TRANSPOSE(J299:K299)))</f>
        <v>1.2972269797352277E-3</v>
      </c>
      <c r="K300" s="29">
        <f ca="1"/>
        <v>3.9955141167647633E-5</v>
      </c>
      <c r="L300" s="29">
        <f t="array" aca="1" ref="L300:M300" ca="1">TRANSPOSE(MMULT(OFFSET('Useful matrices &amp; checks'!$Y$6,UsefulSeries!$O291,0):OFFSET('Useful matrices &amp; checks'!$Z$7,UsefulSeries!$O291,0),OFFSET('SS Taylor expansion'!$AJ$6,UsefulSeries!$O291,0):OFFSET('SS Taylor expansion'!$AJ$7,UsefulSeries!$O291,0)))+TRANSPOSE(MMULT(OFFSET('Useful matrices &amp; checks'!$AC$6,UsefulSeries!$O291,0):OFFSET('Useful matrices &amp; checks'!$AD$7,UsefulSeries!$O291,0),TRANSPOSE(L299:M299)))</f>
        <v>-1.7871577846970406E-5</v>
      </c>
      <c r="M300" s="29">
        <f ca="1"/>
        <v>5.9199675274859091E-4</v>
      </c>
      <c r="N300" s="39">
        <f t="array" aca="1" ref="N300:O300" ca="1">TRANSPOSE(MMULT(OFFSET('Useful matrices &amp; checks'!$AC$6,UsefulSeries!$O291,0):OFFSET('Useful matrices &amp; checks'!$AD$7,UsefulSeries!$O291,0),TRANSPOSE(N299:O299)))</f>
        <v>3.4361341290724288E-11</v>
      </c>
      <c r="O300" s="39">
        <f ca="1"/>
        <v>-1.6632401515906441E-14</v>
      </c>
      <c r="P300" s="39">
        <f t="shared" ca="1" si="14"/>
        <v>-5.3357644282322851E-4</v>
      </c>
      <c r="Q300" s="39">
        <f t="shared" ca="1" si="15"/>
        <v>-2.5763235384609938E-4</v>
      </c>
      <c r="R300" s="29"/>
      <c r="S300" s="29">
        <f>'Flow probs &amp; rates'!E293-'Flow probs &amp; rates'!E292</f>
        <v>1.9652941579118011E-3</v>
      </c>
      <c r="T300" s="29">
        <f>'Flow probs &amp; rates'!F293-'Flow probs &amp; rates'!F292</f>
        <v>1.3256524864520974E-4</v>
      </c>
      <c r="U300" s="29">
        <f>'Flow probs &amp; rates'!H293-'Flow probs &amp; rates'!H292</f>
        <v>-1.3976410213369372E-3</v>
      </c>
      <c r="V300" s="29"/>
      <c r="W300" s="29">
        <f ca="1">(1-'Flow probs &amp; rates'!$H292)*'Output - Variance decomp.'!C300/('Flow probs &amp; rates'!$E292+'Flow probs &amp; rates'!$F292)-'Flow probs &amp; rates'!$H292*'Output - Variance decomp.'!B300/('Flow probs &amp; rates'!$E292+'Flow probs &amp; rates'!$F292)</f>
        <v>-1.3231270775191783E-4</v>
      </c>
      <c r="X300" s="29">
        <f ca="1">(1-'Flow probs &amp; rates'!$H292)*'Output - Variance decomp.'!E300/('Flow probs &amp; rates'!$E292+'Flow probs &amp; rates'!$F292)-'Flow probs &amp; rates'!$H292*'Output - Variance decomp.'!D300/('Flow probs &amp; rates'!$E292+'Flow probs &amp; rates'!$F292)</f>
        <v>4.2906422271382648E-5</v>
      </c>
      <c r="Y300" s="29">
        <f ca="1">(1-'Flow probs &amp; rates'!$H292)*'Output - Variance decomp.'!G300/('Flow probs &amp; rates'!$E292+'Flow probs &amp; rates'!$F292)-'Flow probs &amp; rates'!$H292*'Output - Variance decomp.'!F300/('Flow probs &amp; rates'!$E292+'Flow probs &amp; rates'!$F292)</f>
        <v>-4.7152848708420254E-4</v>
      </c>
      <c r="Z300" s="29">
        <f ca="1">(1-'Flow probs &amp; rates'!$H292)*'Output - Variance decomp.'!I300/('Flow probs &amp; rates'!$E292+'Flow probs &amp; rates'!$F292)-'Flow probs &amp; rates'!$H292*'Output - Variance decomp.'!H300/('Flow probs &amp; rates'!$E292+'Flow probs &amp; rates'!$F292)</f>
        <v>7.5574231379801134E-5</v>
      </c>
      <c r="AA300" s="29">
        <f ca="1">(1-'Flow probs &amp; rates'!$H292)*'Output - Variance decomp.'!K300/('Flow probs &amp; rates'!$E292+'Flow probs &amp; rates'!$F292)-'Flow probs &amp; rates'!$H292*'Output - Variance decomp.'!J300/('Flow probs &amp; rates'!$E292+'Flow probs &amp; rates'!$F292)</f>
        <v>-7.5165221798349587E-5</v>
      </c>
      <c r="AB300" s="29">
        <f ca="1">(1-'Flow probs &amp; rates'!$H292)*'Output - Variance decomp.'!M300/('Flow probs &amp; rates'!$E292+'Flow probs &amp; rates'!$F292)-'Flow probs &amp; rates'!$H292*'Output - Variance decomp.'!L300/('Flow probs &amp; rates'!$E292+'Flow probs &amp; rates'!$F292)</f>
        <v>8.8078590104383853E-4</v>
      </c>
      <c r="AC300" s="29">
        <f ca="1">(1-'Flow probs &amp; rates'!$H292)*'Output - Variance decomp.'!O300/('Flow probs &amp; rates'!$E292+'Flow probs &amp; rates'!$F292)-'Flow probs &amp; rates'!$H292*'Output - Variance decomp.'!N300/('Flow probs &amp; rates'!$E292+'Flow probs &amp; rates'!$F292)</f>
        <v>-3.5870083590310512E-12</v>
      </c>
      <c r="AD300" s="29">
        <f t="shared" ca="1" si="13"/>
        <v>-1.7179011558104812E-3</v>
      </c>
    </row>
    <row r="301" spans="1:30" x14ac:dyDescent="0.35">
      <c r="A301" s="2" t="s">
        <v>349</v>
      </c>
      <c r="B301" s="29">
        <f t="array" aca="1" ref="B301:C301" ca="1">TRANSPOSE(MMULT(OFFSET('Useful matrices &amp; checks'!$Y$6,UsefulSeries!$O292,0):OFFSET('Useful matrices &amp; checks'!$Z$7,UsefulSeries!$O292,0),OFFSET('SS Taylor expansion'!$AE$6,UsefulSeries!$O292,0):OFFSET('SS Taylor expansion'!$AE$7,UsefulSeries!$O292,0)))+TRANSPOSE(MMULT(OFFSET('Useful matrices &amp; checks'!$AC$6,UsefulSeries!$O292,0):OFFSET('Useful matrices &amp; checks'!$AD$7,UsefulSeries!$O292,0),TRANSPOSE(B300:C300)))</f>
        <v>2.2393571353495641E-4</v>
      </c>
      <c r="C301" s="29">
        <f ca="1"/>
        <v>-4.5350993374357935E-5</v>
      </c>
      <c r="D301" s="29">
        <f t="array" aca="1" ref="D301:E301" ca="1">TRANSPOSE(MMULT(OFFSET('Useful matrices &amp; checks'!$Y$6,UsefulSeries!$O292,0):OFFSET('Useful matrices &amp; checks'!$Z$7,UsefulSeries!$O292,0),OFFSET('SS Taylor expansion'!$AF$6,UsefulSeries!$O292,0):OFFSET('SS Taylor expansion'!$AF$7,UsefulSeries!$O292,0)))+TRANSPOSE(MMULT(OFFSET('Useful matrices &amp; checks'!$AC$6,UsefulSeries!$O292,0):OFFSET('Useful matrices &amp; checks'!$AD$7,UsefulSeries!$O292,0),TRANSPOSE(D300:E300)))</f>
        <v>-7.8798932939605948E-4</v>
      </c>
      <c r="E301" s="29">
        <f ca="1"/>
        <v>1.178128256525238E-4</v>
      </c>
      <c r="F301" s="29">
        <f t="array" aca="1" ref="F301:G301" ca="1">TRANSPOSE(MMULT(OFFSET('Useful matrices &amp; checks'!$Y$6,UsefulSeries!$O292,0):OFFSET('Useful matrices &amp; checks'!$Z$7,UsefulSeries!$O292,0),OFFSET('SS Taylor expansion'!$AG$6,UsefulSeries!$O292,0):OFFSET('SS Taylor expansion'!$AG$7,UsefulSeries!$O292,0)))+TRANSPOSE(MMULT(OFFSET('Useful matrices &amp; checks'!$AC$6,UsefulSeries!$O292,0):OFFSET('Useful matrices &amp; checks'!$AD$7,UsefulSeries!$O292,0),TRANSPOSE(F300:G300)))</f>
        <v>7.7157959922811038E-4</v>
      </c>
      <c r="G301" s="29">
        <f ca="1"/>
        <v>-2.4165524402637223E-4</v>
      </c>
      <c r="H301" s="29">
        <f t="array" aca="1" ref="H301:I301" ca="1">TRANSPOSE(MMULT(OFFSET('Useful matrices &amp; checks'!$Y$6,UsefulSeries!$O292,0):OFFSET('Useful matrices &amp; checks'!$Z$7,UsefulSeries!$O292,0),OFFSET('SS Taylor expansion'!$AH$6,UsefulSeries!$O292,0):OFFSET('SS Taylor expansion'!$AH$7,UsefulSeries!$O292,0)))+TRANSPOSE(MMULT(OFFSET('Useful matrices &amp; checks'!$AC$6,UsefulSeries!$O292,0):OFFSET('Useful matrices &amp; checks'!$AD$7,UsefulSeries!$O292,0),TRANSPOSE(H300:I300)))</f>
        <v>-3.4877945750935518E-4</v>
      </c>
      <c r="I301" s="29">
        <f ca="1"/>
        <v>-1.2608242090520903E-3</v>
      </c>
      <c r="J301" s="29">
        <f t="array" aca="1" ref="J301:K301" ca="1">TRANSPOSE(MMULT(OFFSET('Useful matrices &amp; checks'!$Y$6,UsefulSeries!$O292,0):OFFSET('Useful matrices &amp; checks'!$Z$7,UsefulSeries!$O292,0),OFFSET('SS Taylor expansion'!$AI$6,UsefulSeries!$O292,0):OFFSET('SS Taylor expansion'!$AI$7,UsefulSeries!$O292,0)))+TRANSPOSE(MMULT(OFFSET('Useful matrices &amp; checks'!$AC$6,UsefulSeries!$O292,0):OFFSET('Useful matrices &amp; checks'!$AD$7,UsefulSeries!$O292,0),TRANSPOSE(J300:K300)))</f>
        <v>5.5630718929493284E-5</v>
      </c>
      <c r="K301" s="29">
        <f ca="1"/>
        <v>1.3673946974725892E-5</v>
      </c>
      <c r="L301" s="29">
        <f t="array" aca="1" ref="L301:M301" ca="1">TRANSPOSE(MMULT(OFFSET('Useful matrices &amp; checks'!$Y$6,UsefulSeries!$O292,0):OFFSET('Useful matrices &amp; checks'!$Z$7,UsefulSeries!$O292,0),OFFSET('SS Taylor expansion'!$AJ$6,UsefulSeries!$O292,0):OFFSET('SS Taylor expansion'!$AJ$7,UsefulSeries!$O292,0)))+TRANSPOSE(MMULT(OFFSET('Useful matrices &amp; checks'!$AC$6,UsefulSeries!$O292,0):OFFSET('Useful matrices &amp; checks'!$AD$7,UsefulSeries!$O292,0),TRANSPOSE(L300:M300)))</f>
        <v>-7.0691011847538417E-5</v>
      </c>
      <c r="M301" s="29">
        <f ca="1"/>
        <v>-1.1894328314534636E-3</v>
      </c>
      <c r="N301" s="39">
        <f t="array" aca="1" ref="N301:O301" ca="1">TRANSPOSE(MMULT(OFFSET('Useful matrices &amp; checks'!$AC$6,UsefulSeries!$O292,0):OFFSET('Useful matrices &amp; checks'!$AD$7,UsefulSeries!$O292,0),TRANSPOSE(N300:O300)))</f>
        <v>3.1504558555166613E-11</v>
      </c>
      <c r="O301" s="39">
        <f ca="1"/>
        <v>-3.6640761341327598E-12</v>
      </c>
      <c r="P301" s="39">
        <f t="shared" ca="1" si="14"/>
        <v>-6.5887431392471852E-4</v>
      </c>
      <c r="Q301" s="39">
        <f t="shared" ca="1" si="15"/>
        <v>-3.1867792596620618E-4</v>
      </c>
      <c r="R301" s="29"/>
      <c r="S301" s="29">
        <f>'Flow probs &amp; rates'!E294-'Flow probs &amp; rates'!E293</f>
        <v>-8.1518804948055301E-4</v>
      </c>
      <c r="T301" s="29">
        <f>'Flow probs &amp; rates'!F294-'Flow probs &amp; rates'!F293</f>
        <v>-2.9244544349093168E-3</v>
      </c>
      <c r="U301" s="29">
        <f>'Flow probs &amp; rates'!H294-'Flow probs &amp; rates'!H293</f>
        <v>-1.9565560884040253E-3</v>
      </c>
      <c r="V301" s="29"/>
      <c r="W301" s="29">
        <f ca="1">(1-'Flow probs &amp; rates'!$H293)*'Output - Variance decomp.'!C301/('Flow probs &amp; rates'!$E293+'Flow probs &amp; rates'!$F293)-'Flow probs &amp; rates'!$H293*'Output - Variance decomp.'!B301/('Flow probs &amp; rates'!$E293+'Flow probs &amp; rates'!$F293)</f>
        <v>-8.9852321972199939E-5</v>
      </c>
      <c r="X301" s="29">
        <f ca="1">(1-'Flow probs &amp; rates'!$H293)*'Output - Variance decomp.'!E301/('Flow probs &amp; rates'!$E293+'Flow probs &amp; rates'!$F293)-'Flow probs &amp; rates'!$H293*'Output - Variance decomp.'!D301/('Flow probs &amp; rates'!$E293+'Flow probs &amp; rates'!$F293)</f>
        <v>2.5427331909833224E-4</v>
      </c>
      <c r="Y301" s="29">
        <f ca="1">(1-'Flow probs &amp; rates'!$H293)*'Output - Variance decomp.'!G301/('Flow probs &amp; rates'!$E293+'Flow probs &amp; rates'!$F293)-'Flow probs &amp; rates'!$H293*'Output - Variance decomp.'!F301/('Flow probs &amp; rates'!$E293+'Flow probs &amp; rates'!$F293)</f>
        <v>-4.3614531897772816E-4</v>
      </c>
      <c r="Z301" s="29">
        <f ca="1">(1-'Flow probs &amp; rates'!$H293)*'Output - Variance decomp.'!I301/('Flow probs &amp; rates'!$E293+'Flow probs &amp; rates'!$F293)-'Flow probs &amp; rates'!$H293*'Output - Variance decomp.'!H301/('Flow probs &amp; rates'!$E293+'Flow probs &amp; rates'!$F293)</f>
        <v>-1.8332420750492254E-3</v>
      </c>
      <c r="AA301" s="29">
        <f ca="1">(1-'Flow probs &amp; rates'!$H293)*'Output - Variance decomp.'!K301/('Flow probs &amp; rates'!$E293+'Flow probs &amp; rates'!$F293)-'Flow probs &amp; rates'!$H293*'Output - Variance decomp.'!J301/('Flow probs &amp; rates'!$E293+'Flow probs &amp; rates'!$F293)</f>
        <v>1.4639322567257877E-5</v>
      </c>
      <c r="AB301" s="29">
        <f ca="1">(1-'Flow probs &amp; rates'!$H293)*'Output - Variance decomp.'!M301/('Flow probs &amp; rates'!$E293+'Flow probs &amp; rates'!$F293)-'Flow probs &amp; rates'!$H293*'Output - Variance decomp.'!L301/('Flow probs &amp; rates'!$E293+'Flow probs &amp; rates'!$F293)</f>
        <v>-1.7555608779712649E-3</v>
      </c>
      <c r="AC301" s="29">
        <f ca="1">(1-'Flow probs &amp; rates'!$H293)*'Output - Variance decomp.'!O301/('Flow probs &amp; rates'!$E293+'Flow probs &amp; rates'!$F293)-'Flow probs &amp; rates'!$H293*'Output - Variance decomp.'!N301/('Flow probs &amp; rates'!$E293+'Flow probs &amp; rates'!$F293)</f>
        <v>-8.615658089070575E-12</v>
      </c>
      <c r="AD301" s="29">
        <f t="shared" ca="1" si="13"/>
        <v>1.8893318725164612E-3</v>
      </c>
    </row>
    <row r="302" spans="1:30" x14ac:dyDescent="0.35">
      <c r="A302" s="2" t="s">
        <v>350</v>
      </c>
      <c r="B302" s="29">
        <f t="array" aca="1" ref="B302:C302" ca="1">TRANSPOSE(MMULT(OFFSET('Useful matrices &amp; checks'!$Y$6,UsefulSeries!$O293,0):OFFSET('Useful matrices &amp; checks'!$Z$7,UsefulSeries!$O293,0),OFFSET('SS Taylor expansion'!$AE$6,UsefulSeries!$O293,0):OFFSET('SS Taylor expansion'!$AE$7,UsefulSeries!$O293,0)))+TRANSPOSE(MMULT(OFFSET('Useful matrices &amp; checks'!$AC$6,UsefulSeries!$O293,0):OFFSET('Useful matrices &amp; checks'!$AD$7,UsefulSeries!$O293,0),TRANSPOSE(B301:C301)))</f>
        <v>-1.7442791097023393E-6</v>
      </c>
      <c r="C302" s="29">
        <f ca="1"/>
        <v>1.587549890214476E-4</v>
      </c>
      <c r="D302" s="29">
        <f t="array" aca="1" ref="D302:E302" ca="1">TRANSPOSE(MMULT(OFFSET('Useful matrices &amp; checks'!$Y$6,UsefulSeries!$O293,0):OFFSET('Useful matrices &amp; checks'!$Z$7,UsefulSeries!$O293,0),OFFSET('SS Taylor expansion'!$AF$6,UsefulSeries!$O293,0):OFFSET('SS Taylor expansion'!$AF$7,UsefulSeries!$O293,0)))+TRANSPOSE(MMULT(OFFSET('Useful matrices &amp; checks'!$AC$6,UsefulSeries!$O293,0):OFFSET('Useful matrices &amp; checks'!$AD$7,UsefulSeries!$O293,0),TRANSPOSE(D301:E301)))</f>
        <v>-6.1273319330705468E-5</v>
      </c>
      <c r="E302" s="29">
        <f ca="1"/>
        <v>7.0443997903280303E-5</v>
      </c>
      <c r="F302" s="29">
        <f t="array" aca="1" ref="F302:G302" ca="1">TRANSPOSE(MMULT(OFFSET('Useful matrices &amp; checks'!$Y$6,UsefulSeries!$O293,0):OFFSET('Useful matrices &amp; checks'!$Z$7,UsefulSeries!$O293,0),OFFSET('SS Taylor expansion'!$AG$6,UsefulSeries!$O293,0):OFFSET('SS Taylor expansion'!$AG$7,UsefulSeries!$O293,0)))+TRANSPOSE(MMULT(OFFSET('Useful matrices &amp; checks'!$AC$6,UsefulSeries!$O293,0):OFFSET('Useful matrices &amp; checks'!$AD$7,UsefulSeries!$O293,0),TRANSPOSE(F301:G301)))</f>
        <v>5.114295998759165E-4</v>
      </c>
      <c r="G302" s="29">
        <f ca="1"/>
        <v>5.2540047974624336E-5</v>
      </c>
      <c r="H302" s="29">
        <f t="array" aca="1" ref="H302:I302" ca="1">TRANSPOSE(MMULT(OFFSET('Useful matrices &amp; checks'!$Y$6,UsefulSeries!$O293,0):OFFSET('Useful matrices &amp; checks'!$Z$7,UsefulSeries!$O293,0),OFFSET('SS Taylor expansion'!$AH$6,UsefulSeries!$O293,0):OFFSET('SS Taylor expansion'!$AH$7,UsefulSeries!$O293,0)))+TRANSPOSE(MMULT(OFFSET('Useful matrices &amp; checks'!$AC$6,UsefulSeries!$O293,0):OFFSET('Useful matrices &amp; checks'!$AD$7,UsefulSeries!$O293,0),TRANSPOSE(H301:I301)))</f>
        <v>-5.0357739141632563E-4</v>
      </c>
      <c r="I302" s="29">
        <f ca="1"/>
        <v>-2.0778027528505784E-4</v>
      </c>
      <c r="J302" s="29">
        <f t="array" aca="1" ref="J302:K302" ca="1">TRANSPOSE(MMULT(OFFSET('Useful matrices &amp; checks'!$Y$6,UsefulSeries!$O293,0):OFFSET('Useful matrices &amp; checks'!$Z$7,UsefulSeries!$O293,0),OFFSET('SS Taylor expansion'!$AI$6,UsefulSeries!$O293,0):OFFSET('SS Taylor expansion'!$AI$7,UsefulSeries!$O293,0)))+TRANSPOSE(MMULT(OFFSET('Useful matrices &amp; checks'!$AC$6,UsefulSeries!$O293,0):OFFSET('Useful matrices &amp; checks'!$AD$7,UsefulSeries!$O293,0),TRANSPOSE(J301:K301)))</f>
        <v>1.0447425269102047E-3</v>
      </c>
      <c r="K302" s="29">
        <f ca="1"/>
        <v>5.0561404380437006E-5</v>
      </c>
      <c r="L302" s="29">
        <f t="array" aca="1" ref="L302:M302" ca="1">TRANSPOSE(MMULT(OFFSET('Useful matrices &amp; checks'!$Y$6,UsefulSeries!$O293,0):OFFSET('Useful matrices &amp; checks'!$Z$7,UsefulSeries!$O293,0),OFFSET('SS Taylor expansion'!$AJ$6,UsefulSeries!$O293,0):OFFSET('SS Taylor expansion'!$AJ$7,UsefulSeries!$O293,0)))+TRANSPOSE(MMULT(OFFSET('Useful matrices &amp; checks'!$AC$6,UsefulSeries!$O293,0):OFFSET('Useful matrices &amp; checks'!$AD$7,UsefulSeries!$O293,0),TRANSPOSE(L301:M301)))</f>
        <v>-1.6721272472336354E-4</v>
      </c>
      <c r="M302" s="29">
        <f ca="1"/>
        <v>1.5027297803906978E-4</v>
      </c>
      <c r="N302" s="39">
        <f t="array" aca="1" ref="N302:O302" ca="1">TRANSPOSE(MMULT(OFFSET('Useful matrices &amp; checks'!$AC$6,UsefulSeries!$O293,0):OFFSET('Useful matrices &amp; checks'!$AD$7,UsefulSeries!$O293,0),TRANSPOSE(N301:O301)))</f>
        <v>3.0522978947772116E-11</v>
      </c>
      <c r="O302" s="39">
        <f ca="1"/>
        <v>-1.0448792110472296E-12</v>
      </c>
      <c r="P302" s="39">
        <f t="shared" ca="1" si="14"/>
        <v>-7.9304251181812823E-4</v>
      </c>
      <c r="Q302" s="39">
        <f t="shared" ca="1" si="15"/>
        <v>-2.2299301719538636E-4</v>
      </c>
      <c r="R302" s="29"/>
      <c r="S302" s="29">
        <f>'Flow probs &amp; rates'!E295-'Flow probs &amp; rates'!E294</f>
        <v>2.9321930910874983E-5</v>
      </c>
      <c r="T302" s="29">
        <f>'Flow probs &amp; rates'!F295-'Flow probs &amp; rates'!F294</f>
        <v>5.1800123793535602E-5</v>
      </c>
      <c r="U302" s="29">
        <f>'Flow probs &amp; rates'!H295-'Flow probs &amp; rates'!H294</f>
        <v>-1.9719439790191057E-4</v>
      </c>
      <c r="V302" s="29"/>
      <c r="W302" s="29">
        <f ca="1">(1-'Flow probs &amp; rates'!$H294)*'Output - Variance decomp.'!C302/('Flow probs &amp; rates'!$E294+'Flow probs &amp; rates'!$F294)-'Flow probs &amp; rates'!$H294*'Output - Variance decomp.'!B302/('Flow probs &amp; rates'!$E294+'Flow probs &amp; rates'!$F294)</f>
        <v>2.3733859242652366E-4</v>
      </c>
      <c r="X302" s="29">
        <f ca="1">(1-'Flow probs &amp; rates'!$H294)*'Output - Variance decomp.'!E302/('Flow probs &amp; rates'!$E294+'Flow probs &amp; rates'!$F294)-'Flow probs &amp; rates'!$H294*'Output - Variance decomp.'!D302/('Flow probs &amp; rates'!$E294+'Flow probs &amp; rates'!$F294)</f>
        <v>1.1127905629527078E-4</v>
      </c>
      <c r="Y302" s="29">
        <f ca="1">(1-'Flow probs &amp; rates'!$H294)*'Output - Variance decomp.'!G302/('Flow probs &amp; rates'!$E294+'Flow probs &amp; rates'!$F294)-'Flow probs &amp; rates'!$H294*'Output - Variance decomp.'!F302/('Flow probs &amp; rates'!$E294+'Flow probs &amp; rates'!$F294)</f>
        <v>2.8062638227363859E-5</v>
      </c>
      <c r="Z302" s="29">
        <f ca="1">(1-'Flow probs &amp; rates'!$H294)*'Output - Variance decomp.'!I302/('Flow probs &amp; rates'!$E294+'Flow probs &amp; rates'!$F294)-'Flow probs &amp; rates'!$H294*'Output - Variance decomp.'!H302/('Flow probs &amp; rates'!$E294+'Flow probs &amp; rates'!$F294)</f>
        <v>-2.6075272380594042E-4</v>
      </c>
      <c r="AA302" s="29">
        <f ca="1">(1-'Flow probs &amp; rates'!$H294)*'Output - Variance decomp.'!K302/('Flow probs &amp; rates'!$E294+'Flow probs &amp; rates'!$F294)-'Flow probs &amp; rates'!$H294*'Output - Variance decomp.'!J302/('Flow probs &amp; rates'!$E294+'Flow probs &amp; rates'!$F294)</f>
        <v>-2.7478795219171176E-5</v>
      </c>
      <c r="AB302" s="29">
        <f ca="1">(1-'Flow probs &amp; rates'!$H294)*'Output - Variance decomp.'!M302/('Flow probs &amp; rates'!$E294+'Flow probs &amp; rates'!$F294)-'Flow probs &amp; rates'!$H294*'Output - Variance decomp.'!L302/('Flow probs &amp; rates'!$E294+'Flow probs &amp; rates'!$F294)</f>
        <v>2.4098263426986245E-4</v>
      </c>
      <c r="AC302" s="29">
        <f ca="1">(1-'Flow probs &amp; rates'!$H294)*'Output - Variance decomp.'!O302/('Flow probs &amp; rates'!$E294+'Flow probs &amp; rates'!$F294)-'Flow probs &amp; rates'!$H294*'Output - Variance decomp.'!N302/('Flow probs &amp; rates'!$E294+'Flow probs &amp; rates'!$F294)</f>
        <v>-4.5705761455528297E-12</v>
      </c>
      <c r="AD302" s="29">
        <f t="shared" ca="1" si="13"/>
        <v>-5.2662579552524352E-4</v>
      </c>
    </row>
    <row r="303" spans="1:30" x14ac:dyDescent="0.35">
      <c r="A303" s="2" t="s">
        <v>351</v>
      </c>
      <c r="B303" s="29">
        <f t="array" aca="1" ref="B303:C303" ca="1">TRANSPOSE(MMULT(OFFSET('Useful matrices &amp; checks'!$Y$6,UsefulSeries!$O294,0):OFFSET('Useful matrices &amp; checks'!$Z$7,UsefulSeries!$O294,0),OFFSET('SS Taylor expansion'!$AE$6,UsefulSeries!$O294,0):OFFSET('SS Taylor expansion'!$AE$7,UsefulSeries!$O294,0)))+TRANSPOSE(MMULT(OFFSET('Useful matrices &amp; checks'!$AC$6,UsefulSeries!$O294,0):OFFSET('Useful matrices &amp; checks'!$AD$7,UsefulSeries!$O294,0),TRANSPOSE(B302:C302)))</f>
        <v>2.2905840012982603E-4</v>
      </c>
      <c r="C303" s="29">
        <f ca="1"/>
        <v>-8.9944722642181844E-5</v>
      </c>
      <c r="D303" s="29">
        <f t="array" aca="1" ref="D303:E303" ca="1">TRANSPOSE(MMULT(OFFSET('Useful matrices &amp; checks'!$Y$6,UsefulSeries!$O294,0):OFFSET('Useful matrices &amp; checks'!$Z$7,UsefulSeries!$O294,0),OFFSET('SS Taylor expansion'!$AF$6,UsefulSeries!$O294,0):OFFSET('SS Taylor expansion'!$AF$7,UsefulSeries!$O294,0)))+TRANSPOSE(MMULT(OFFSET('Useful matrices &amp; checks'!$AC$6,UsefulSeries!$O294,0):OFFSET('Useful matrices &amp; checks'!$AD$7,UsefulSeries!$O294,0),TRANSPOSE(D302:E302)))</f>
        <v>3.08853799045722E-4</v>
      </c>
      <c r="E303" s="29">
        <f ca="1"/>
        <v>4.0405710031437281E-5</v>
      </c>
      <c r="F303" s="29">
        <f t="array" aca="1" ref="F303:G303" ca="1">TRANSPOSE(MMULT(OFFSET('Useful matrices &amp; checks'!$Y$6,UsefulSeries!$O294,0):OFFSET('Useful matrices &amp; checks'!$Z$7,UsefulSeries!$O294,0),OFFSET('SS Taylor expansion'!$AG$6,UsefulSeries!$O294,0):OFFSET('SS Taylor expansion'!$AG$7,UsefulSeries!$O294,0)))+TRANSPOSE(MMULT(OFFSET('Useful matrices &amp; checks'!$AC$6,UsefulSeries!$O294,0):OFFSET('Useful matrices &amp; checks'!$AD$7,UsefulSeries!$O294,0),TRANSPOSE(F302:G302)))</f>
        <v>1.0882187687148077E-3</v>
      </c>
      <c r="G303" s="29">
        <f ca="1"/>
        <v>-5.2734239608805047E-4</v>
      </c>
      <c r="H303" s="29">
        <f t="array" aca="1" ref="H303:I303" ca="1">TRANSPOSE(MMULT(OFFSET('Useful matrices &amp; checks'!$Y$6,UsefulSeries!$O294,0):OFFSET('Useful matrices &amp; checks'!$Z$7,UsefulSeries!$O294,0),OFFSET('SS Taylor expansion'!$AH$6,UsefulSeries!$O294,0):OFFSET('SS Taylor expansion'!$AH$7,UsefulSeries!$O294,0)))+TRANSPOSE(MMULT(OFFSET('Useful matrices &amp; checks'!$AC$6,UsefulSeries!$O294,0):OFFSET('Useful matrices &amp; checks'!$AD$7,UsefulSeries!$O294,0),TRANSPOSE(H302:I302)))</f>
        <v>-5.1253419540286114E-4</v>
      </c>
      <c r="I303" s="29">
        <f ca="1"/>
        <v>-2.2090805899680778E-4</v>
      </c>
      <c r="J303" s="29">
        <f t="array" aca="1" ref="J303:K303" ca="1">TRANSPOSE(MMULT(OFFSET('Useful matrices &amp; checks'!$Y$6,UsefulSeries!$O294,0):OFFSET('Useful matrices &amp; checks'!$Z$7,UsefulSeries!$O294,0),OFFSET('SS Taylor expansion'!$AI$6,UsefulSeries!$O294,0):OFFSET('SS Taylor expansion'!$AI$7,UsefulSeries!$O294,0)))+TRANSPOSE(MMULT(OFFSET('Useful matrices &amp; checks'!$AC$6,UsefulSeries!$O294,0):OFFSET('Useful matrices &amp; checks'!$AD$7,UsefulSeries!$O294,0),TRANSPOSE(J302:K302)))</f>
        <v>1.0845801236508531E-3</v>
      </c>
      <c r="K303" s="29">
        <f ca="1"/>
        <v>1.0327950658690735E-5</v>
      </c>
      <c r="L303" s="29">
        <f t="array" aca="1" ref="L303:M303" ca="1">TRANSPOSE(MMULT(OFFSET('Useful matrices &amp; checks'!$Y$6,UsefulSeries!$O294,0):OFFSET('Useful matrices &amp; checks'!$Z$7,UsefulSeries!$O294,0),OFFSET('SS Taylor expansion'!$AJ$6,UsefulSeries!$O294,0):OFFSET('SS Taylor expansion'!$AJ$7,UsefulSeries!$O294,0)))+TRANSPOSE(MMULT(OFFSET('Useful matrices &amp; checks'!$AC$6,UsefulSeries!$O294,0):OFFSET('Useful matrices &amp; checks'!$AD$7,UsefulSeries!$O294,0),TRANSPOSE(L302:M302)))</f>
        <v>-1.5545317353700958E-4</v>
      </c>
      <c r="M303" s="29">
        <f ca="1"/>
        <v>-1.5389268518698333E-4</v>
      </c>
      <c r="N303" s="39">
        <f t="array" aca="1" ref="N303:O303" ca="1">TRANSPOSE(MMULT(OFFSET('Useful matrices &amp; checks'!$AC$6,UsefulSeries!$O294,0):OFFSET('Useful matrices &amp; checks'!$AD$7,UsefulSeries!$O294,0),TRANSPOSE(N302:O302)))</f>
        <v>2.8716039624685803E-11</v>
      </c>
      <c r="O303" s="39">
        <f ca="1"/>
        <v>-1.277596602631647E-12</v>
      </c>
      <c r="P303" s="39">
        <f t="shared" ca="1" si="14"/>
        <v>-7.9599647206558637E-4</v>
      </c>
      <c r="Q303" s="39">
        <f t="shared" ca="1" si="15"/>
        <v>-9.3841036582310638E-5</v>
      </c>
      <c r="R303" s="29"/>
      <c r="S303" s="29">
        <f>'Flow probs &amp; rates'!E296-'Flow probs &amp; rates'!E295</f>
        <v>1.2467272792517914E-3</v>
      </c>
      <c r="T303" s="29">
        <f>'Flow probs &amp; rates'!F296-'Flow probs &amp; rates'!F295</f>
        <v>-1.0351952400838027E-3</v>
      </c>
      <c r="U303" s="29">
        <f>'Flow probs &amp; rates'!H296-'Flow probs &amp; rates'!H295</f>
        <v>-2.9320998131174281E-4</v>
      </c>
      <c r="V303" s="29"/>
      <c r="W303" s="29">
        <f ca="1">(1-'Flow probs &amp; rates'!$H295)*'Output - Variance decomp.'!C303/('Flow probs &amp; rates'!$E295+'Flow probs &amp; rates'!$F295)-'Flow probs &amp; rates'!$H295*'Output - Variance decomp.'!B303/('Flow probs &amp; rates'!$E295+'Flow probs &amp; rates'!$F295)</f>
        <v>-1.5689142096459111E-4</v>
      </c>
      <c r="X303" s="29">
        <f ca="1">(1-'Flow probs &amp; rates'!$H295)*'Output - Variance decomp.'!E303/('Flow probs &amp; rates'!$E295+'Flow probs &amp; rates'!$F295)-'Flow probs &amp; rates'!$H295*'Output - Variance decomp.'!D303/('Flow probs &amp; rates'!$E295+'Flow probs &amp; rates'!$F295)</f>
        <v>3.0015057505191398E-5</v>
      </c>
      <c r="Y303" s="29">
        <f ca="1">(1-'Flow probs &amp; rates'!$H295)*'Output - Variance decomp.'!G303/('Flow probs &amp; rates'!$E295+'Flow probs &amp; rates'!$F295)-'Flow probs &amp; rates'!$H295*'Output - Variance decomp.'!F303/('Flow probs &amp; rates'!$E295+'Flow probs &amp; rates'!$F295)</f>
        <v>-8.9481356889558044E-4</v>
      </c>
      <c r="Z303" s="29">
        <f ca="1">(1-'Flow probs &amp; rates'!$H295)*'Output - Variance decomp.'!I303/('Flow probs &amp; rates'!$E295+'Flow probs &amp; rates'!$F295)-'Flow probs &amp; rates'!$H295*'Output - Variance decomp.'!H303/('Flow probs &amp; rates'!$E295+'Flow probs &amp; rates'!$F295)</f>
        <v>-2.7967556968323749E-4</v>
      </c>
      <c r="AA303" s="29">
        <f ca="1">(1-'Flow probs &amp; rates'!$H295)*'Output - Variance decomp.'!K303/('Flow probs &amp; rates'!$E295+'Flow probs &amp; rates'!$F295)-'Flow probs &amp; rates'!$H295*'Output - Variance decomp.'!J303/('Flow probs &amp; rates'!$E295+'Flow probs &amp; rates'!$F295)</f>
        <v>-9.1156626057141302E-5</v>
      </c>
      <c r="AB303" s="29">
        <f ca="1">(1-'Flow probs &amp; rates'!$H295)*'Output - Variance decomp.'!M303/('Flow probs &amp; rates'!$E295+'Flow probs &amp; rates'!$F295)-'Flow probs &amp; rates'!$H295*'Output - Variance decomp.'!L303/('Flow probs &amp; rates'!$E295+'Flow probs &amp; rates'!$F295)</f>
        <v>-2.1464421557111388E-4</v>
      </c>
      <c r="AC303" s="29">
        <f ca="1">(1-'Flow probs &amp; rates'!$H295)*'Output - Variance decomp.'!O303/('Flow probs &amp; rates'!$E295+'Flow probs &amp; rates'!$F295)-'Flow probs &amp; rates'!$H295*'Output - Variance decomp.'!N303/('Flow probs &amp; rates'!$E295+'Flow probs &amp; rates'!$F295)</f>
        <v>-4.7308414408540535E-12</v>
      </c>
      <c r="AD303" s="29">
        <f t="shared" ca="1" si="13"/>
        <v>1.3139563670855714E-3</v>
      </c>
    </row>
    <row r="304" spans="1:30" x14ac:dyDescent="0.35">
      <c r="A304" s="2" t="s">
        <v>352</v>
      </c>
      <c r="B304" s="29">
        <f t="array" aca="1" ref="B304:C304" ca="1">TRANSPOSE(MMULT(OFFSET('Useful matrices &amp; checks'!$Y$6,UsefulSeries!$O295,0):OFFSET('Useful matrices &amp; checks'!$Z$7,UsefulSeries!$O295,0),OFFSET('SS Taylor expansion'!$AE$6,UsefulSeries!$O295,0):OFFSET('SS Taylor expansion'!$AE$7,UsefulSeries!$O295,0)))+TRANSPOSE(MMULT(OFFSET('Useful matrices &amp; checks'!$AC$6,UsefulSeries!$O295,0):OFFSET('Useful matrices &amp; checks'!$AD$7,UsefulSeries!$O295,0),TRANSPOSE(B303:C303)))</f>
        <v>1.357154707817945E-4</v>
      </c>
      <c r="C304" s="29">
        <f ca="1"/>
        <v>9.692808345049603E-6</v>
      </c>
      <c r="D304" s="29">
        <f t="array" aca="1" ref="D304:E304" ca="1">TRANSPOSE(MMULT(OFFSET('Useful matrices &amp; checks'!$Y$6,UsefulSeries!$O295,0):OFFSET('Useful matrices &amp; checks'!$Z$7,UsefulSeries!$O295,0),OFFSET('SS Taylor expansion'!$AF$6,UsefulSeries!$O295,0):OFFSET('SS Taylor expansion'!$AF$7,UsefulSeries!$O295,0)))+TRANSPOSE(MMULT(OFFSET('Useful matrices &amp; checks'!$AC$6,UsefulSeries!$O295,0):OFFSET('Useful matrices &amp; checks'!$AD$7,UsefulSeries!$O295,0),TRANSPOSE(D303:E303)))</f>
        <v>-4.6922453740391907E-5</v>
      </c>
      <c r="E304" s="29">
        <f ca="1"/>
        <v>2.2072899421586398E-5</v>
      </c>
      <c r="F304" s="29">
        <f t="array" aca="1" ref="F304:G304" ca="1">TRANSPOSE(MMULT(OFFSET('Useful matrices &amp; checks'!$Y$6,UsefulSeries!$O295,0):OFFSET('Useful matrices &amp; checks'!$Z$7,UsefulSeries!$O295,0),OFFSET('SS Taylor expansion'!$AG$6,UsefulSeries!$O295,0):OFFSET('SS Taylor expansion'!$AG$7,UsefulSeries!$O295,0)))+TRANSPOSE(MMULT(OFFSET('Useful matrices &amp; checks'!$AC$6,UsefulSeries!$O295,0):OFFSET('Useful matrices &amp; checks'!$AD$7,UsefulSeries!$O295,0),TRANSPOSE(F303:G303)))</f>
        <v>6.7970608739493122E-4</v>
      </c>
      <c r="G304" s="29">
        <f ca="1"/>
        <v>-6.0846152384691352E-5</v>
      </c>
      <c r="H304" s="29">
        <f t="array" aca="1" ref="H304:I304" ca="1">TRANSPOSE(MMULT(OFFSET('Useful matrices &amp; checks'!$Y$6,UsefulSeries!$O295,0):OFFSET('Useful matrices &amp; checks'!$Z$7,UsefulSeries!$O295,0),OFFSET('SS Taylor expansion'!$AH$6,UsefulSeries!$O295,0):OFFSET('SS Taylor expansion'!$AH$7,UsefulSeries!$O295,0)))+TRANSPOSE(MMULT(OFFSET('Useful matrices &amp; checks'!$AC$6,UsefulSeries!$O295,0):OFFSET('Useful matrices &amp; checks'!$AD$7,UsefulSeries!$O295,0),TRANSPOSE(H303:I303)))</f>
        <v>-4.6534375455436642E-4</v>
      </c>
      <c r="I304" s="29">
        <f ca="1"/>
        <v>3.5939421487539501E-4</v>
      </c>
      <c r="J304" s="29">
        <f t="array" aca="1" ref="J304:K304" ca="1">TRANSPOSE(MMULT(OFFSET('Useful matrices &amp; checks'!$Y$6,UsefulSeries!$O295,0):OFFSET('Useful matrices &amp; checks'!$Z$7,UsefulSeries!$O295,0),OFFSET('SS Taylor expansion'!$AI$6,UsefulSeries!$O295,0):OFFSET('SS Taylor expansion'!$AI$7,UsefulSeries!$O295,0)))+TRANSPOSE(MMULT(OFFSET('Useful matrices &amp; checks'!$AC$6,UsefulSeries!$O295,0):OFFSET('Useful matrices &amp; checks'!$AD$7,UsefulSeries!$O295,0),TRANSPOSE(J303:K303)))</f>
        <v>1.0256857430246545E-3</v>
      </c>
      <c r="K304" s="29">
        <f ca="1"/>
        <v>3.1851916764502051E-5</v>
      </c>
      <c r="L304" s="29">
        <f t="array" aca="1" ref="L304:M304" ca="1">TRANSPOSE(MMULT(OFFSET('Useful matrices &amp; checks'!$Y$6,UsefulSeries!$O295,0):OFFSET('Useful matrices &amp; checks'!$Z$7,UsefulSeries!$O295,0),OFFSET('SS Taylor expansion'!$AJ$6,UsefulSeries!$O295,0):OFFSET('SS Taylor expansion'!$AJ$7,UsefulSeries!$O295,0)))+TRANSPOSE(MMULT(OFFSET('Useful matrices &amp; checks'!$AC$6,UsefulSeries!$O295,0):OFFSET('Useful matrices &amp; checks'!$AD$7,UsefulSeries!$O295,0),TRANSPOSE(L303:M303)))</f>
        <v>-1.1400400201542642E-4</v>
      </c>
      <c r="M304" s="29">
        <f ca="1"/>
        <v>3.5825180386982278E-4</v>
      </c>
      <c r="N304" s="39">
        <f t="array" aca="1" ref="N304:O304" ca="1">TRANSPOSE(MMULT(OFFSET('Useful matrices &amp; checks'!$AC$6,UsefulSeries!$O295,0):OFFSET('Useful matrices &amp; checks'!$AD$7,UsefulSeries!$O295,0),TRANSPOSE(N303:O303)))</f>
        <v>2.7568663772642063E-11</v>
      </c>
      <c r="O304" s="39">
        <f ca="1"/>
        <v>-7.9316291763284118E-14</v>
      </c>
      <c r="P304" s="39">
        <f t="shared" ca="1" si="14"/>
        <v>-8.0887942187727756E-4</v>
      </c>
      <c r="Q304" s="39">
        <f t="shared" ca="1" si="15"/>
        <v>-2.2848137148289733E-5</v>
      </c>
      <c r="R304" s="29"/>
      <c r="S304" s="29">
        <f>'Flow probs &amp; rates'!E297-'Flow probs &amp; rates'!E296</f>
        <v>4.0595769658258174E-4</v>
      </c>
      <c r="T304" s="29">
        <f>'Flow probs &amp; rates'!F297-'Flow probs &amp; rates'!F296</f>
        <v>6.9756935366405842E-4</v>
      </c>
      <c r="U304" s="29">
        <f>'Flow probs &amp; rates'!H297-'Flow probs &amp; rates'!H296</f>
        <v>-4.3005683295174735E-4</v>
      </c>
      <c r="V304" s="29"/>
      <c r="W304" s="29">
        <f ca="1">(1-'Flow probs &amp; rates'!$H296)*'Output - Variance decomp.'!C304/('Flow probs &amp; rates'!$E296+'Flow probs &amp; rates'!$F296)-'Flow probs &amp; rates'!$H296*'Output - Variance decomp.'!B304/('Flow probs &amp; rates'!$E296+'Flow probs &amp; rates'!$F296)</f>
        <v>1.2114744200064359E-6</v>
      </c>
      <c r="X304" s="29">
        <f ca="1">(1-'Flow probs &amp; rates'!$H296)*'Output - Variance decomp.'!E304/('Flow probs &amp; rates'!$E296+'Flow probs &amp; rates'!$F296)-'Flow probs &amp; rates'!$H296*'Output - Variance decomp.'!D304/('Flow probs &amp; rates'!$E296+'Flow probs &amp; rates'!$F296)</f>
        <v>3.756477021607751E-5</v>
      </c>
      <c r="Y304" s="29">
        <f ca="1">(1-'Flow probs &amp; rates'!$H296)*'Output - Variance decomp.'!G304/('Flow probs &amp; rates'!$E296+'Flow probs &amp; rates'!$F296)-'Flow probs &amp; rates'!$H296*'Output - Variance decomp.'!F304/('Flow probs &amp; rates'!$E296+'Flow probs &amp; rates'!$F296)</f>
        <v>-1.5736248517560163E-4</v>
      </c>
      <c r="Z304" s="29">
        <f ca="1">(1-'Flow probs &amp; rates'!$H296)*'Output - Variance decomp.'!I304/('Flow probs &amp; rates'!$E296+'Flow probs &amp; rates'!$F296)-'Flow probs &amp; rates'!$H296*'Output - Variance decomp.'!H304/('Flow probs &amp; rates'!$E296+'Flow probs &amp; rates'!$F296)</f>
        <v>5.8243418092435465E-4</v>
      </c>
      <c r="AA304" s="29">
        <f ca="1">(1-'Flow probs &amp; rates'!$H296)*'Output - Variance decomp.'!K304/('Flow probs &amp; rates'!$E296+'Flow probs &amp; rates'!$F296)-'Flow probs &amp; rates'!$H296*'Output - Variance decomp.'!J304/('Flow probs &amp; rates'!$E296+'Flow probs &amp; rates'!$F296)</f>
        <v>-5.2699692863332698E-5</v>
      </c>
      <c r="AB304" s="29">
        <f ca="1">(1-'Flow probs &amp; rates'!$H296)*'Output - Variance decomp.'!M304/('Flow probs &amp; rates'!$E296+'Flow probs &amp; rates'!$F296)-'Flow probs &amp; rates'!$H296*'Output - Variance decomp.'!L304/('Flow probs &amp; rates'!$E296+'Flow probs &amp; rates'!$F296)</f>
        <v>5.4637515607829079E-4</v>
      </c>
      <c r="AC304" s="29">
        <f ca="1">(1-'Flow probs &amp; rates'!$H296)*'Output - Variance decomp.'!O304/('Flow probs &amp; rates'!$E296+'Flow probs &amp; rates'!$F296)-'Flow probs &amp; rates'!$H296*'Output - Variance decomp.'!N304/('Flow probs &amp; rates'!$E296+'Flow probs &amp; rates'!$F296)</f>
        <v>-2.8140260856807581E-12</v>
      </c>
      <c r="AD304" s="29">
        <f t="shared" ca="1" si="13"/>
        <v>-1.3875802337375163E-3</v>
      </c>
    </row>
    <row r="305" spans="1:30" x14ac:dyDescent="0.35">
      <c r="A305" s="2" t="s">
        <v>353</v>
      </c>
      <c r="B305" s="29">
        <f t="array" aca="1" ref="B305:C305" ca="1">TRANSPOSE(MMULT(OFFSET('Useful matrices &amp; checks'!$Y$6,UsefulSeries!$O296,0):OFFSET('Useful matrices &amp; checks'!$Z$7,UsefulSeries!$O296,0),OFFSET('SS Taylor expansion'!$AE$6,UsefulSeries!$O296,0):OFFSET('SS Taylor expansion'!$AE$7,UsefulSeries!$O296,0)))+TRANSPOSE(MMULT(OFFSET('Useful matrices &amp; checks'!$AC$6,UsefulSeries!$O296,0):OFFSET('Useful matrices &amp; checks'!$AD$7,UsefulSeries!$O296,0),TRANSPOSE(B304:C304)))</f>
        <v>1.5767510235747677E-4</v>
      </c>
      <c r="C305" s="29">
        <f ca="1"/>
        <v>-1.8826558595234842E-5</v>
      </c>
      <c r="D305" s="29">
        <f t="array" aca="1" ref="D305:E305" ca="1">TRANSPOSE(MMULT(OFFSET('Useful matrices &amp; checks'!$Y$6,UsefulSeries!$O296,0):OFFSET('Useful matrices &amp; checks'!$Z$7,UsefulSeries!$O296,0),OFFSET('SS Taylor expansion'!$AF$6,UsefulSeries!$O296,0):OFFSET('SS Taylor expansion'!$AF$7,UsefulSeries!$O296,0)))+TRANSPOSE(MMULT(OFFSET('Useful matrices &amp; checks'!$AC$6,UsefulSeries!$O296,0):OFFSET('Useful matrices &amp; checks'!$AD$7,UsefulSeries!$O296,0),TRANSPOSE(D304:E304)))</f>
        <v>-9.1127034840926774E-4</v>
      </c>
      <c r="E305" s="29">
        <f ca="1"/>
        <v>2.8782606111166214E-5</v>
      </c>
      <c r="F305" s="29">
        <f t="array" aca="1" ref="F305:G305" ca="1">TRANSPOSE(MMULT(OFFSET('Useful matrices &amp; checks'!$Y$6,UsefulSeries!$O296,0):OFFSET('Useful matrices &amp; checks'!$Z$7,UsefulSeries!$O296,0),OFFSET('SS Taylor expansion'!$AG$6,UsefulSeries!$O296,0):OFFSET('SS Taylor expansion'!$AG$7,UsefulSeries!$O296,0)))+TRANSPOSE(MMULT(OFFSET('Useful matrices &amp; checks'!$AC$6,UsefulSeries!$O296,0):OFFSET('Useful matrices &amp; checks'!$AD$7,UsefulSeries!$O296,0),TRANSPOSE(F304:G304)))</f>
        <v>9.0407980155785721E-4</v>
      </c>
      <c r="G305" s="29">
        <f ca="1"/>
        <v>-2.8720270511049426E-4</v>
      </c>
      <c r="H305" s="29">
        <f t="array" aca="1" ref="H305:I305" ca="1">TRANSPOSE(MMULT(OFFSET('Useful matrices &amp; checks'!$Y$6,UsefulSeries!$O296,0):OFFSET('Useful matrices &amp; checks'!$Z$7,UsefulSeries!$O296,0),OFFSET('SS Taylor expansion'!$AH$6,UsefulSeries!$O296,0):OFFSET('SS Taylor expansion'!$AH$7,UsefulSeries!$O296,0)))+TRANSPOSE(MMULT(OFFSET('Useful matrices &amp; checks'!$AC$6,UsefulSeries!$O296,0):OFFSET('Useful matrices &amp; checks'!$AD$7,UsefulSeries!$O296,0),TRANSPOSE(H304:I304)))</f>
        <v>-4.1579994749068965E-4</v>
      </c>
      <c r="I305" s="29">
        <f ca="1"/>
        <v>3.9155118815752186E-6</v>
      </c>
      <c r="J305" s="29">
        <f t="array" aca="1" ref="J305:K305" ca="1">TRANSPOSE(MMULT(OFFSET('Useful matrices &amp; checks'!$Y$6,UsefulSeries!$O296,0):OFFSET('Useful matrices &amp; checks'!$Z$7,UsefulSeries!$O296,0),OFFSET('SS Taylor expansion'!$AI$6,UsefulSeries!$O296,0):OFFSET('SS Taylor expansion'!$AI$7,UsefulSeries!$O296,0)))+TRANSPOSE(MMULT(OFFSET('Useful matrices &amp; checks'!$AC$6,UsefulSeries!$O296,0):OFFSET('Useful matrices &amp; checks'!$AD$7,UsefulSeries!$O296,0),TRANSPOSE(J304:K304)))</f>
        <v>7.4001210058244002E-4</v>
      </c>
      <c r="K305" s="29">
        <f ca="1"/>
        <v>4.9474978252898874E-6</v>
      </c>
      <c r="L305" s="29">
        <f t="array" aca="1" ref="L305:M305" ca="1">TRANSPOSE(MMULT(OFFSET('Useful matrices &amp; checks'!$Y$6,UsefulSeries!$O296,0):OFFSET('Useful matrices &amp; checks'!$Z$7,UsefulSeries!$O296,0),OFFSET('SS Taylor expansion'!$AJ$6,UsefulSeries!$O296,0):OFFSET('SS Taylor expansion'!$AJ$7,UsefulSeries!$O296,0)))+TRANSPOSE(MMULT(OFFSET('Useful matrices &amp; checks'!$AC$6,UsefulSeries!$O296,0):OFFSET('Useful matrices &amp; checks'!$AD$7,UsefulSeries!$O296,0),TRANSPOSE(L304:M304)))</f>
        <v>-6.3748461001016034E-5</v>
      </c>
      <c r="M305" s="29">
        <f ca="1"/>
        <v>9.9807427724733604E-5</v>
      </c>
      <c r="N305" s="39">
        <f t="array" aca="1" ref="N305:O305" ca="1">TRANSPOSE(MMULT(OFFSET('Useful matrices &amp; checks'!$AC$6,UsefulSeries!$O296,0):OFFSET('Useful matrices &amp; checks'!$AD$7,UsefulSeries!$O296,0),TRANSPOSE(N304:O304)))</f>
        <v>2.6728131664440612E-11</v>
      </c>
      <c r="O305" s="39">
        <f ca="1"/>
        <v>-5.7777538644597828E-13</v>
      </c>
      <c r="P305" s="39">
        <f t="shared" ca="1" si="14"/>
        <v>-7.9856120297890098E-4</v>
      </c>
      <c r="Q305" s="39">
        <f t="shared" ca="1" si="15"/>
        <v>-8.4216045182160847E-7</v>
      </c>
      <c r="R305" s="29"/>
      <c r="S305" s="29">
        <f>'Flow probs &amp; rates'!E298-'Flow probs &amp; rates'!E297</f>
        <v>-3.8761292865396868E-4</v>
      </c>
      <c r="T305" s="29">
        <f>'Flow probs &amp; rates'!F298-'Flow probs &amp; rates'!F297</f>
        <v>-1.694183811925612E-4</v>
      </c>
      <c r="U305" s="29">
        <f>'Flow probs &amp; rates'!H298-'Flow probs &amp; rates'!H297</f>
        <v>-1.4484641791508782E-3</v>
      </c>
      <c r="V305" s="29"/>
      <c r="W305" s="29">
        <f ca="1">(1-'Flow probs &amp; rates'!$H297)*'Output - Variance decomp.'!C305/('Flow probs &amp; rates'!$E297+'Flow probs &amp; rates'!$F297)-'Flow probs &amp; rates'!$H297*'Output - Variance decomp.'!B305/('Flow probs &amp; rates'!$E297+'Flow probs &amp; rates'!$F297)</f>
        <v>-4.3372345140620406E-5</v>
      </c>
      <c r="X305" s="29">
        <f ca="1">(1-'Flow probs &amp; rates'!$H297)*'Output - Variance decomp.'!E305/('Flow probs &amp; rates'!$E297+'Flow probs &amp; rates'!$F297)-'Flow probs &amp; rates'!$H297*'Output - Variance decomp.'!D305/('Flow probs &amp; rates'!$E297+'Flow probs &amp; rates'!$F297)</f>
        <v>1.3126604707292143E-4</v>
      </c>
      <c r="Y305" s="29">
        <f ca="1">(1-'Flow probs &amp; rates'!$H297)*'Output - Variance decomp.'!G305/('Flow probs &amp; rates'!$E297+'Flow probs &amp; rates'!$F297)-'Flow probs &amp; rates'!$H297*'Output - Variance decomp.'!F305/('Flow probs &amp; rates'!$E297+'Flow probs &amp; rates'!$F297)</f>
        <v>-5.1614852605431569E-4</v>
      </c>
      <c r="Z305" s="29">
        <f ca="1">(1-'Flow probs &amp; rates'!$H297)*'Output - Variance decomp.'!I305/('Flow probs &amp; rates'!$E297+'Flow probs &amp; rates'!$F297)-'Flow probs &amp; rates'!$H297*'Output - Variance decomp.'!H305/('Flow probs &amp; rates'!$E297+'Flow probs &amp; rates'!$F297)</f>
        <v>4.6141630019213229E-5</v>
      </c>
      <c r="AA305" s="29">
        <f ca="1">(1-'Flow probs &amp; rates'!$H297)*'Output - Variance decomp.'!K305/('Flow probs &amp; rates'!$E297+'Flow probs &amp; rates'!$F297)-'Flow probs &amp; rates'!$H297*'Output - Variance decomp.'!J305/('Flow probs &amp; rates'!$E297+'Flow probs &amp; rates'!$F297)</f>
        <v>-6.4340173030141793E-5</v>
      </c>
      <c r="AB305" s="29">
        <f ca="1">(1-'Flow probs &amp; rates'!$H297)*'Output - Variance decomp.'!M305/('Flow probs &amp; rates'!$E297+'Flow probs &amp; rates'!$F297)-'Flow probs &amp; rates'!$H297*'Output - Variance decomp.'!L305/('Flow probs &amp; rates'!$E297+'Flow probs &amp; rates'!$F297)</f>
        <v>1.5509761054242031E-4</v>
      </c>
      <c r="AC305" s="29">
        <f ca="1">(1-'Flow probs &amp; rates'!$H297)*'Output - Variance decomp.'!O305/('Flow probs &amp; rates'!$E297+'Flow probs &amp; rates'!$F297)-'Flow probs &amp; rates'!$H297*'Output - Variance decomp.'!N305/('Flow probs &amp; rates'!$E297+'Flow probs &amp; rates'!$F297)</f>
        <v>-3.4525751892574073E-12</v>
      </c>
      <c r="AD305" s="29">
        <f t="shared" ca="1" si="13"/>
        <v>-1.1571084191077802E-3</v>
      </c>
    </row>
    <row r="306" spans="1:30" x14ac:dyDescent="0.35">
      <c r="A306" s="2" t="s">
        <v>354</v>
      </c>
      <c r="B306" s="29">
        <f t="array" aca="1" ref="B306:C306" ca="1">TRANSPOSE(MMULT(OFFSET('Useful matrices &amp; checks'!$Y$6,UsefulSeries!$O297,0):OFFSET('Useful matrices &amp; checks'!$Z$7,UsefulSeries!$O297,0),OFFSET('SS Taylor expansion'!$AE$6,UsefulSeries!$O297,0):OFFSET('SS Taylor expansion'!$AE$7,UsefulSeries!$O297,0)))+TRANSPOSE(MMULT(OFFSET('Useful matrices &amp; checks'!$AC$6,UsefulSeries!$O297,0):OFFSET('Useful matrices &amp; checks'!$AD$7,UsefulSeries!$O297,0),TRANSPOSE(B305:C305)))</f>
        <v>6.0344777559331376E-4</v>
      </c>
      <c r="C306" s="29">
        <f ca="1"/>
        <v>-4.3010514713940495E-4</v>
      </c>
      <c r="D306" s="29">
        <f t="array" aca="1" ref="D306:E306" ca="1">TRANSPOSE(MMULT(OFFSET('Useful matrices &amp; checks'!$Y$6,UsefulSeries!$O297,0):OFFSET('Useful matrices &amp; checks'!$Z$7,UsefulSeries!$O297,0),OFFSET('SS Taylor expansion'!$AF$6,UsefulSeries!$O297,0):OFFSET('SS Taylor expansion'!$AF$7,UsefulSeries!$O297,0)))+TRANSPOSE(MMULT(OFFSET('Useful matrices &amp; checks'!$AC$6,UsefulSeries!$O297,0):OFFSET('Useful matrices &amp; checks'!$AD$7,UsefulSeries!$O297,0),TRANSPOSE(D305:E305)))</f>
        <v>-8.8897880338505522E-4</v>
      </c>
      <c r="E306" s="29">
        <f ca="1"/>
        <v>2.2560791943904481E-5</v>
      </c>
      <c r="F306" s="29">
        <f t="array" aca="1" ref="F306:G306" ca="1">TRANSPOSE(MMULT(OFFSET('Useful matrices &amp; checks'!$Y$6,UsefulSeries!$O297,0):OFFSET('Useful matrices &amp; checks'!$Z$7,UsefulSeries!$O297,0),OFFSET('SS Taylor expansion'!$AG$6,UsefulSeries!$O297,0):OFFSET('SS Taylor expansion'!$AG$7,UsefulSeries!$O297,0)))+TRANSPOSE(MMULT(OFFSET('Useful matrices &amp; checks'!$AC$6,UsefulSeries!$O297,0):OFFSET('Useful matrices &amp; checks'!$AD$7,UsefulSeries!$O297,0),TRANSPOSE(F305:G305)))</f>
        <v>1.399381058081006E-3</v>
      </c>
      <c r="G306" s="29">
        <f ca="1"/>
        <v>-7.1799360762939851E-4</v>
      </c>
      <c r="H306" s="29">
        <f t="array" aca="1" ref="H306:I306" ca="1">TRANSPOSE(MMULT(OFFSET('Useful matrices &amp; checks'!$Y$6,UsefulSeries!$O297,0):OFFSET('Useful matrices &amp; checks'!$Z$7,UsefulSeries!$O297,0),OFFSET('SS Taylor expansion'!$AH$6,UsefulSeries!$O297,0):OFFSET('SS Taylor expansion'!$AH$7,UsefulSeries!$O297,0)))+TRANSPOSE(MMULT(OFFSET('Useful matrices &amp; checks'!$AC$6,UsefulSeries!$O297,0):OFFSET('Useful matrices &amp; checks'!$AD$7,UsefulSeries!$O297,0),TRANSPOSE(H305:I305)))</f>
        <v>-4.3025699606490727E-4</v>
      </c>
      <c r="I306" s="29">
        <f ca="1"/>
        <v>-2.9375295055453134E-4</v>
      </c>
      <c r="J306" s="29">
        <f t="array" aca="1" ref="J306:K306" ca="1">TRANSPOSE(MMULT(OFFSET('Useful matrices &amp; checks'!$Y$6,UsefulSeries!$O297,0):OFFSET('Useful matrices &amp; checks'!$Z$7,UsefulSeries!$O297,0),OFFSET('SS Taylor expansion'!$AI$6,UsefulSeries!$O297,0):OFFSET('SS Taylor expansion'!$AI$7,UsefulSeries!$O297,0)))+TRANSPOSE(MMULT(OFFSET('Useful matrices &amp; checks'!$AC$6,UsefulSeries!$O297,0):OFFSET('Useful matrices &amp; checks'!$AD$7,UsefulSeries!$O297,0),TRANSPOSE(J305:K305)))</f>
        <v>1.1321656285472469E-3</v>
      </c>
      <c r="K306" s="29">
        <f ca="1"/>
        <v>-4.6294423403799323E-8</v>
      </c>
      <c r="L306" s="29">
        <f t="array" aca="1" ref="L306:M306" ca="1">TRANSPOSE(MMULT(OFFSET('Useful matrices &amp; checks'!$Y$6,UsefulSeries!$O297,0):OFFSET('Useful matrices &amp; checks'!$Z$7,UsefulSeries!$O297,0),OFFSET('SS Taylor expansion'!$AJ$6,UsefulSeries!$O297,0):OFFSET('SS Taylor expansion'!$AJ$7,UsefulSeries!$O297,0)))+TRANSPOSE(MMULT(OFFSET('Useful matrices &amp; checks'!$AC$6,UsefulSeries!$O297,0):OFFSET('Useful matrices &amp; checks'!$AD$7,UsefulSeries!$O297,0),TRANSPOSE(L305:M305)))</f>
        <v>-4.6447198500609759E-5</v>
      </c>
      <c r="M306" s="29">
        <f ca="1"/>
        <v>4.9701718010158224E-5</v>
      </c>
      <c r="N306" s="39">
        <f t="array" aca="1" ref="N306:O306" ca="1">TRANSPOSE(MMULT(OFFSET('Useful matrices &amp; checks'!$AC$6,UsefulSeries!$O297,0):OFFSET('Useful matrices &amp; checks'!$AD$7,UsefulSeries!$O297,0),TRANSPOSE(N305:O305)))</f>
        <v>2.5729576788996077E-11</v>
      </c>
      <c r="O306" s="39">
        <f ca="1"/>
        <v>-4.8782928130099868E-13</v>
      </c>
      <c r="P306" s="39">
        <f t="shared" ca="1" si="14"/>
        <v>-7.9541064101005469E-4</v>
      </c>
      <c r="Q306" s="39">
        <f t="shared" ca="1" si="15"/>
        <v>4.3770907037235958E-5</v>
      </c>
      <c r="R306" s="29"/>
      <c r="S306" s="29">
        <f>'Flow probs &amp; rates'!E299-'Flow probs &amp; rates'!E298</f>
        <v>9.7390084899051654E-4</v>
      </c>
      <c r="T306" s="29">
        <f>'Flow probs &amp; rates'!F299-'Flow probs &amp; rates'!F298</f>
        <v>-1.3258645832432692E-3</v>
      </c>
      <c r="U306" s="29">
        <f>'Flow probs &amp; rates'!H299-'Flow probs &amp; rates'!H298</f>
        <v>-1.2485660729580281E-3</v>
      </c>
      <c r="V306" s="29"/>
      <c r="W306" s="29">
        <f ca="1">(1-'Flow probs &amp; rates'!$H298)*'Output - Variance decomp.'!C306/('Flow probs &amp; rates'!$E298+'Flow probs &amp; rates'!$F298)-'Flow probs &amp; rates'!$H298*'Output - Variance decomp.'!B306/('Flow probs &amp; rates'!$E298+'Flow probs &amp; rates'!$F298)</f>
        <v>-7.0045183519658652E-4</v>
      </c>
      <c r="X306" s="29">
        <f ca="1">(1-'Flow probs &amp; rates'!$H298)*'Output - Variance decomp.'!E306/('Flow probs &amp; rates'!$E298+'Flow probs &amp; rates'!$F298)-'Flow probs &amp; rates'!$H298*'Output - Variance decomp.'!D306/('Flow probs &amp; rates'!$E298+'Flow probs &amp; rates'!$F298)</f>
        <v>1.1793244567669564E-4</v>
      </c>
      <c r="Y306" s="29">
        <f ca="1">(1-'Flow probs &amp; rates'!$H298)*'Output - Variance decomp.'!G306/('Flow probs &amp; rates'!$E298+'Flow probs &amp; rates'!$F298)-'Flow probs &amp; rates'!$H298*'Output - Variance decomp.'!F306/('Flow probs &amp; rates'!$E298+'Flow probs &amp; rates'!$F298)</f>
        <v>-1.2064204952764431E-3</v>
      </c>
      <c r="Z306" s="29">
        <f ca="1">(1-'Flow probs &amp; rates'!$H298)*'Output - Variance decomp.'!I306/('Flow probs &amp; rates'!$E298+'Flow probs &amp; rates'!$F298)-'Flow probs &amp; rates'!$H298*'Output - Variance decomp.'!H306/('Flow probs &amp; rates'!$E298+'Flow probs &amp; rates'!$F298)</f>
        <v>-3.9861685072096163E-4</v>
      </c>
      <c r="AA306" s="29">
        <f ca="1">(1-'Flow probs &amp; rates'!$H298)*'Output - Variance decomp.'!K306/('Flow probs &amp; rates'!$E298+'Flow probs &amp; rates'!$F298)-'Flow probs &amp; rates'!$H298*'Output - Variance decomp.'!J306/('Flow probs &amp; rates'!$E298+'Flow probs &amp; rates'!$F298)</f>
        <v>-1.0728814071528261E-4</v>
      </c>
      <c r="AB306" s="29">
        <f ca="1">(1-'Flow probs &amp; rates'!$H298)*'Output - Variance decomp.'!M306/('Flow probs &amp; rates'!$E298+'Flow probs &amp; rates'!$F298)-'Flow probs &amp; rates'!$H298*'Output - Variance decomp.'!L306/('Flow probs &amp; rates'!$E298+'Flow probs &amp; rates'!$F298)</f>
        <v>7.8737011982383851E-5</v>
      </c>
      <c r="AC306" s="29">
        <f ca="1">(1-'Flow probs &amp; rates'!$H298)*'Output - Variance decomp.'!O306/('Flow probs &amp; rates'!$E298+'Flow probs &amp; rates'!$F298)-'Flow probs &amp; rates'!$H298*'Output - Variance decomp.'!N306/('Flow probs &amp; rates'!$E298+'Flow probs &amp; rates'!$F298)</f>
        <v>-3.1662960868694692E-12</v>
      </c>
      <c r="AD306" s="29">
        <f t="shared" ca="1" si="13"/>
        <v>9.6754179445846271E-4</v>
      </c>
    </row>
    <row r="307" spans="1:30" x14ac:dyDescent="0.35">
      <c r="A307" s="2" t="s">
        <v>355</v>
      </c>
      <c r="B307" s="29">
        <f t="array" aca="1" ref="B307:C307" ca="1">TRANSPOSE(MMULT(OFFSET('Useful matrices &amp; checks'!$Y$6,UsefulSeries!$O298,0):OFFSET('Useful matrices &amp; checks'!$Z$7,UsefulSeries!$O298,0),OFFSET('SS Taylor expansion'!$AE$6,UsefulSeries!$O298,0):OFFSET('SS Taylor expansion'!$AE$7,UsefulSeries!$O298,0)))+TRANSPOSE(MMULT(OFFSET('Useful matrices &amp; checks'!$AC$6,UsefulSeries!$O298,0):OFFSET('Useful matrices &amp; checks'!$AD$7,UsefulSeries!$O298,0),TRANSPOSE(B306:C306)))</f>
        <v>5.6147297418565883E-4</v>
      </c>
      <c r="C307" s="29">
        <f ca="1"/>
        <v>-3.2097366707321861E-4</v>
      </c>
      <c r="D307" s="29">
        <f t="array" aca="1" ref="D307:E307" ca="1">TRANSPOSE(MMULT(OFFSET('Useful matrices &amp; checks'!$Y$6,UsefulSeries!$O298,0):OFFSET('Useful matrices &amp; checks'!$Z$7,UsefulSeries!$O298,0),OFFSET('SS Taylor expansion'!$AF$6,UsefulSeries!$O298,0):OFFSET('SS Taylor expansion'!$AF$7,UsefulSeries!$O298,0)))+TRANSPOSE(MMULT(OFFSET('Useful matrices &amp; checks'!$AC$6,UsefulSeries!$O298,0):OFFSET('Useful matrices &amp; checks'!$AD$7,UsefulSeries!$O298,0),TRANSPOSE(D306:E306)))</f>
        <v>-7.8383958527433999E-4</v>
      </c>
      <c r="E307" s="29">
        <f ca="1"/>
        <v>1.9242015034906117E-5</v>
      </c>
      <c r="F307" s="29">
        <f t="array" aca="1" ref="F307:G307" ca="1">TRANSPOSE(MMULT(OFFSET('Useful matrices &amp; checks'!$Y$6,UsefulSeries!$O298,0):OFFSET('Useful matrices &amp; checks'!$Z$7,UsefulSeries!$O298,0),OFFSET('SS Taylor expansion'!$AG$6,UsefulSeries!$O298,0):OFFSET('SS Taylor expansion'!$AG$7,UsefulSeries!$O298,0)))+TRANSPOSE(MMULT(OFFSET('Useful matrices &amp; checks'!$AC$6,UsefulSeries!$O298,0):OFFSET('Useful matrices &amp; checks'!$AD$7,UsefulSeries!$O298,0),TRANSPOSE(F306:G306)))</f>
        <v>1.576998075053658E-3</v>
      </c>
      <c r="G307" s="29">
        <f ca="1"/>
        <v>-7.6991540335196395E-4</v>
      </c>
      <c r="H307" s="29">
        <f t="array" aca="1" ref="H307:I307" ca="1">TRANSPOSE(MMULT(OFFSET('Useful matrices &amp; checks'!$Y$6,UsefulSeries!$O298,0):OFFSET('Useful matrices &amp; checks'!$Z$7,UsefulSeries!$O298,0),OFFSET('SS Taylor expansion'!$AH$6,UsefulSeries!$O298,0):OFFSET('SS Taylor expansion'!$AH$7,UsefulSeries!$O298,0)))+TRANSPOSE(MMULT(OFFSET('Useful matrices &amp; checks'!$AC$6,UsefulSeries!$O298,0):OFFSET('Useful matrices &amp; checks'!$AD$7,UsefulSeries!$O298,0),TRANSPOSE(H306:I306)))</f>
        <v>-5.055437642070787E-4</v>
      </c>
      <c r="I307" s="29">
        <f ca="1"/>
        <v>-3.9941677702775191E-4</v>
      </c>
      <c r="J307" s="29">
        <f t="array" aca="1" ref="J307:K307" ca="1">TRANSPOSE(MMULT(OFFSET('Useful matrices &amp; checks'!$Y$6,UsefulSeries!$O298,0):OFFSET('Useful matrices &amp; checks'!$Z$7,UsefulSeries!$O298,0),OFFSET('SS Taylor expansion'!$AI$6,UsefulSeries!$O298,0):OFFSET('SS Taylor expansion'!$AI$7,UsefulSeries!$O298,0)))+TRANSPOSE(MMULT(OFFSET('Useful matrices &amp; checks'!$AC$6,UsefulSeries!$O298,0):OFFSET('Useful matrices &amp; checks'!$AD$7,UsefulSeries!$O298,0),TRANSPOSE(J306:K306)))</f>
        <v>1.6181608807483891E-3</v>
      </c>
      <c r="K307" s="29">
        <f ca="1"/>
        <v>-7.8312108786539081E-6</v>
      </c>
      <c r="L307" s="29">
        <f t="array" aca="1" ref="L307:M307" ca="1">TRANSPOSE(MMULT(OFFSET('Useful matrices &amp; checks'!$Y$6,UsefulSeries!$O298,0):OFFSET('Useful matrices &amp; checks'!$Z$7,UsefulSeries!$O298,0),OFFSET('SS Taylor expansion'!$AJ$6,UsefulSeries!$O298,0):OFFSET('SS Taylor expansion'!$AJ$7,UsefulSeries!$O298,0)))+TRANSPOSE(MMULT(OFFSET('Useful matrices &amp; checks'!$AC$6,UsefulSeries!$O298,0):OFFSET('Useful matrices &amp; checks'!$AD$7,UsefulSeries!$O298,0),TRANSPOSE(L306:M306)))</f>
        <v>-1.7388160069342157E-5</v>
      </c>
      <c r="M307" s="29">
        <f ca="1"/>
        <v>1.7612166170464179E-4</v>
      </c>
      <c r="N307" s="39">
        <f t="array" aca="1" ref="N307:O307" ca="1">TRANSPOSE(MMULT(OFFSET('Useful matrices &amp; checks'!$AC$6,UsefulSeries!$O298,0):OFFSET('Useful matrices &amp; checks'!$AD$7,UsefulSeries!$O298,0),TRANSPOSE(N306:O306)))</f>
        <v>2.5097322361431671E-11</v>
      </c>
      <c r="O307" s="39">
        <f ca="1"/>
        <v>-4.5850599187953394E-13</v>
      </c>
      <c r="P307" s="39">
        <f t="shared" ca="1" si="14"/>
        <v>-7.7732173112862041E-4</v>
      </c>
      <c r="Q307" s="39">
        <f t="shared" ca="1" si="15"/>
        <v>3.6541381815700558E-5</v>
      </c>
      <c r="R307" s="29"/>
      <c r="S307" s="29">
        <f>'Flow probs &amp; rates'!E300-'Flow probs &amp; rates'!E299</f>
        <v>1.6725387144056469E-3</v>
      </c>
      <c r="T307" s="29">
        <f>'Flow probs &amp; rates'!F300-'Flow probs &amp; rates'!F299</f>
        <v>-1.2662320002348459E-3</v>
      </c>
      <c r="U307" s="29">
        <f>'Flow probs &amp; rates'!H300-'Flow probs &amp; rates'!H299</f>
        <v>-1.2640162123705861E-3</v>
      </c>
      <c r="V307" s="29"/>
      <c r="W307" s="29">
        <f ca="1">(1-'Flow probs &amp; rates'!$H299)*'Output - Variance decomp.'!C307/('Flow probs &amp; rates'!$E299+'Flow probs &amp; rates'!$F299)-'Flow probs &amp; rates'!$H299*'Output - Variance decomp.'!B307/('Flow probs &amp; rates'!$E299+'Flow probs &amp; rates'!$F299)</f>
        <v>-5.3307071841471234E-4</v>
      </c>
      <c r="X307" s="29">
        <f ca="1">(1-'Flow probs &amp; rates'!$H299)*'Output - Variance decomp.'!E307/('Flow probs &amp; rates'!$E299+'Flow probs &amp; rates'!$F299)-'Flow probs &amp; rates'!$H299*'Output - Variance decomp.'!D307/('Flow probs &amp; rates'!$E299+'Flow probs &amp; rates'!$F299)</f>
        <v>1.015502150227336E-4</v>
      </c>
      <c r="Y307" s="29">
        <f ca="1">(1-'Flow probs &amp; rates'!$H299)*'Output - Variance decomp.'!G307/('Flow probs &amp; rates'!$E299+'Flow probs &amp; rates'!$F299)-'Flow probs &amp; rates'!$H299*'Output - Variance decomp.'!F307/('Flow probs &amp; rates'!$E299+'Flow probs &amp; rates'!$F299)</f>
        <v>-1.3000252330824542E-3</v>
      </c>
      <c r="Z307" s="29">
        <f ca="1">(1-'Flow probs &amp; rates'!$H299)*'Output - Variance decomp.'!I307/('Flow probs &amp; rates'!$E299+'Flow probs &amp; rates'!$F299)-'Flow probs &amp; rates'!$H299*'Output - Variance decomp.'!H307/('Flow probs &amp; rates'!$E299+'Flow probs &amp; rates'!$F299)</f>
        <v>-5.5163307306293325E-4</v>
      </c>
      <c r="AA307" s="29">
        <f ca="1">(1-'Flow probs &amp; rates'!$H299)*'Output - Variance decomp.'!K307/('Flow probs &amp; rates'!$E299+'Flow probs &amp; rates'!$F299)-'Flow probs &amp; rates'!$H299*'Output - Variance decomp.'!J307/('Flow probs &amp; rates'!$E299+'Flow probs &amp; rates'!$F299)</f>
        <v>-1.618498679841978E-4</v>
      </c>
      <c r="AB307" s="29">
        <f ca="1">(1-'Flow probs &amp; rates'!$H299)*'Output - Variance decomp.'!M307/('Flow probs &amp; rates'!$E299+'Flow probs &amp; rates'!$F299)-'Flow probs &amp; rates'!$H299*'Output - Variance decomp.'!L307/('Flow probs &amp; rates'!$E299+'Flow probs &amp; rates'!$F299)</f>
        <v>2.6553388833987224E-4</v>
      </c>
      <c r="AC307" s="29">
        <f ca="1">(1-'Flow probs &amp; rates'!$H299)*'Output - Variance decomp.'!O307/('Flow probs &amp; rates'!$E299+'Flow probs &amp; rates'!$F299)-'Flow probs &amp; rates'!$H299*'Output - Variance decomp.'!N307/('Flow probs &amp; rates'!$E299+'Flow probs &amp; rates'!$F299)</f>
        <v>-3.0153238018719698E-12</v>
      </c>
      <c r="AD307" s="29">
        <f t="shared" ca="1" si="13"/>
        <v>9.1547857982642944E-4</v>
      </c>
    </row>
    <row r="308" spans="1:30" x14ac:dyDescent="0.35">
      <c r="A308" s="2" t="s">
        <v>356</v>
      </c>
      <c r="B308" s="29">
        <f t="array" aca="1" ref="B308:C308" ca="1">TRANSPOSE(MMULT(OFFSET('Useful matrices &amp; checks'!$Y$6,UsefulSeries!$O299,0):OFFSET('Useful matrices &amp; checks'!$Z$7,UsefulSeries!$O299,0),OFFSET('SS Taylor expansion'!$AE$6,UsefulSeries!$O299,0):OFFSET('SS Taylor expansion'!$AE$7,UsefulSeries!$O299,0)))+TRANSPOSE(MMULT(OFFSET('Useful matrices &amp; checks'!$AC$6,UsefulSeries!$O299,0):OFFSET('Useful matrices &amp; checks'!$AD$7,UsefulSeries!$O299,0),TRANSPOSE(B307:C307)))</f>
        <v>1.9795366021799503E-4</v>
      </c>
      <c r="C308" s="29">
        <f ca="1"/>
        <v>5.6957540612211983E-5</v>
      </c>
      <c r="D308" s="29">
        <f t="array" aca="1" ref="D308:E308" ca="1">TRANSPOSE(MMULT(OFFSET('Useful matrices &amp; checks'!$Y$6,UsefulSeries!$O299,0):OFFSET('Useful matrices &amp; checks'!$Z$7,UsefulSeries!$O299,0),OFFSET('SS Taylor expansion'!$AF$6,UsefulSeries!$O299,0):OFFSET('SS Taylor expansion'!$AF$7,UsefulSeries!$O299,0)))+TRANSPOSE(MMULT(OFFSET('Useful matrices &amp; checks'!$AC$6,UsefulSeries!$O299,0):OFFSET('Useful matrices &amp; checks'!$AD$7,UsefulSeries!$O299,0),TRANSPOSE(D307:E307)))</f>
        <v>-1.5215161263075812E-3</v>
      </c>
      <c r="E308" s="29">
        <f ca="1"/>
        <v>2.2215388080135796E-5</v>
      </c>
      <c r="F308" s="29">
        <f t="array" aca="1" ref="F308:G308" ca="1">TRANSPOSE(MMULT(OFFSET('Useful matrices &amp; checks'!$Y$6,UsefulSeries!$O299,0):OFFSET('Useful matrices &amp; checks'!$Z$7,UsefulSeries!$O299,0),OFFSET('SS Taylor expansion'!$AG$6,UsefulSeries!$O299,0):OFFSET('SS Taylor expansion'!$AG$7,UsefulSeries!$O299,0)))+TRANSPOSE(MMULT(OFFSET('Useful matrices &amp; checks'!$AC$6,UsefulSeries!$O299,0):OFFSET('Useful matrices &amp; checks'!$AD$7,UsefulSeries!$O299,0),TRANSPOSE(F307:G307)))</f>
        <v>5.9043022319382645E-4</v>
      </c>
      <c r="G308" s="29">
        <f ca="1"/>
        <v>2.3147231879069684E-4</v>
      </c>
      <c r="H308" s="29">
        <f t="array" aca="1" ref="H308:I308" ca="1">TRANSPOSE(MMULT(OFFSET('Useful matrices &amp; checks'!$Y$6,UsefulSeries!$O299,0):OFFSET('Useful matrices &amp; checks'!$Z$7,UsefulSeries!$O299,0),OFFSET('SS Taylor expansion'!$AH$6,UsefulSeries!$O299,0):OFFSET('SS Taylor expansion'!$AH$7,UsefulSeries!$O299,0)))+TRANSPOSE(MMULT(OFFSET('Useful matrices &amp; checks'!$AC$6,UsefulSeries!$O299,0):OFFSET('Useful matrices &amp; checks'!$AD$7,UsefulSeries!$O299,0),TRANSPOSE(H307:I307)))</f>
        <v>-5.7665069822923935E-4</v>
      </c>
      <c r="I308" s="29">
        <f ca="1"/>
        <v>-1.737441103388948E-4</v>
      </c>
      <c r="J308" s="29">
        <f t="array" aca="1" ref="J308:K308" ca="1">TRANSPOSE(MMULT(OFFSET('Useful matrices &amp; checks'!$Y$6,UsefulSeries!$O299,0):OFFSET('Useful matrices &amp; checks'!$Z$7,UsefulSeries!$O299,0),OFFSET('SS Taylor expansion'!$AI$6,UsefulSeries!$O299,0):OFFSET('SS Taylor expansion'!$AI$7,UsefulSeries!$O299,0)))+TRANSPOSE(MMULT(OFFSET('Useful matrices &amp; checks'!$AC$6,UsefulSeries!$O299,0):OFFSET('Useful matrices &amp; checks'!$AD$7,UsefulSeries!$O299,0),TRANSPOSE(J307:K307)))</f>
        <v>1.656111378906026E-3</v>
      </c>
      <c r="K308" s="29">
        <f ca="1"/>
        <v>-1.9594151410052128E-5</v>
      </c>
      <c r="L308" s="29">
        <f t="array" aca="1" ref="L308:M308" ca="1">TRANSPOSE(MMULT(OFFSET('Useful matrices &amp; checks'!$Y$6,UsefulSeries!$O299,0):OFFSET('Useful matrices &amp; checks'!$Z$7,UsefulSeries!$O299,0),OFFSET('SS Taylor expansion'!$AJ$6,UsefulSeries!$O299,0):OFFSET('SS Taylor expansion'!$AJ$7,UsefulSeries!$O299,0)))+TRANSPOSE(MMULT(OFFSET('Useful matrices &amp; checks'!$AC$6,UsefulSeries!$O299,0):OFFSET('Useful matrices &amp; checks'!$AD$7,UsefulSeries!$O299,0),TRANSPOSE(L307:M307)))</f>
        <v>1.7401793991724261E-5</v>
      </c>
      <c r="M308" s="29">
        <f ca="1"/>
        <v>6.9024633632240801E-5</v>
      </c>
      <c r="N308" s="39">
        <f t="array" aca="1" ref="N308:O308" ca="1">TRANSPOSE(MMULT(OFFSET('Useful matrices &amp; checks'!$AC$6,UsefulSeries!$O299,0):OFFSET('Useful matrices &amp; checks'!$AD$7,UsefulSeries!$O299,0),TRANSPOSE(N307:O307)))</f>
        <v>2.4424036395393094E-11</v>
      </c>
      <c r="O308" s="39">
        <f ca="1"/>
        <v>-4.8954010612804913E-13</v>
      </c>
      <c r="P308" s="39">
        <f t="shared" ca="1" si="14"/>
        <v>-7.4883553045384567E-4</v>
      </c>
      <c r="Q308" s="39">
        <f t="shared" ca="1" si="15"/>
        <v>4.3691660011276764E-5</v>
      </c>
      <c r="R308" s="29"/>
      <c r="S308" s="29">
        <f>'Flow probs &amp; rates'!E301-'Flow probs &amp; rates'!E300</f>
        <v>-3.8510527425705821E-4</v>
      </c>
      <c r="T308" s="29">
        <f>'Flow probs &amp; rates'!F301-'Flow probs &amp; rates'!F300</f>
        <v>2.3002327888807517E-4</v>
      </c>
      <c r="U308" s="29">
        <f>'Flow probs &amp; rates'!H301-'Flow probs &amp; rates'!H300</f>
        <v>-2.2720923547833727E-4</v>
      </c>
      <c r="V308" s="29"/>
      <c r="W308" s="29">
        <f ca="1">(1-'Flow probs &amp; rates'!$H300)*'Output - Variance decomp.'!C308/('Flow probs &amp; rates'!$E300+'Flow probs &amp; rates'!$F300)-'Flow probs &amp; rates'!$H300*'Output - Variance decomp.'!B308/('Flow probs &amp; rates'!$E300+'Flow probs &amp; rates'!$F300)</f>
        <v>6.7456895135789425E-5</v>
      </c>
      <c r="X308" s="29">
        <f ca="1">(1-'Flow probs &amp; rates'!$H300)*'Output - Variance decomp.'!E308/('Flow probs &amp; rates'!$E300+'Flow probs &amp; rates'!$F300)-'Flow probs &amp; rates'!$H300*'Output - Variance decomp.'!D308/('Flow probs &amp; rates'!$E300+'Flow probs &amp; rates'!$F300)</f>
        <v>1.7131268659113834E-4</v>
      </c>
      <c r="Y308" s="29">
        <f ca="1">(1-'Flow probs &amp; rates'!$H300)*'Output - Variance decomp.'!G308/('Flow probs &amp; rates'!$E300+'Flow probs &amp; rates'!$F300)-'Flow probs &amp; rates'!$H300*'Output - Variance decomp.'!F308/('Flow probs &amp; rates'!$E300+'Flow probs &amp; rates'!$F300)</f>
        <v>2.9355449406050292E-4</v>
      </c>
      <c r="Z308" s="29">
        <f ca="1">(1-'Flow probs &amp; rates'!$H300)*'Output - Variance decomp.'!I308/('Flow probs &amp; rates'!$E300+'Flow probs &amp; rates'!$F300)-'Flow probs &amp; rates'!$H300*'Output - Variance decomp.'!H308/('Flow probs &amp; rates'!$E300+'Flow probs &amp; rates'!$F300)</f>
        <v>-2.0823759289952272E-4</v>
      </c>
      <c r="AA308" s="29">
        <f ca="1">(1-'Flow probs &amp; rates'!$H300)*'Output - Variance decomp.'!K308/('Flow probs &amp; rates'!$E300+'Flow probs &amp; rates'!$F300)-'Flow probs &amp; rates'!$H300*'Output - Variance decomp.'!J308/('Flow probs &amp; rates'!$E300+'Flow probs &amp; rates'!$F300)</f>
        <v>-1.795896036290455E-4</v>
      </c>
      <c r="AB308" s="29">
        <f ca="1">(1-'Flow probs &amp; rates'!$H300)*'Output - Variance decomp.'!M308/('Flow probs &amp; rates'!$E300+'Flow probs &amp; rates'!$F300)-'Flow probs &amp; rates'!$H300*'Output - Variance decomp.'!L308/('Flow probs &amp; rates'!$E300+'Flow probs &amp; rates'!$F300)</f>
        <v>1.0192798920953085E-4</v>
      </c>
      <c r="AC308" s="29">
        <f ca="1">(1-'Flow probs &amp; rates'!$H300)*'Output - Variance decomp.'!O308/('Flow probs &amp; rates'!$E300+'Flow probs &amp; rates'!$F300)-'Flow probs &amp; rates'!$H300*'Output - Variance decomp.'!N308/('Flow probs &amp; rates'!$E300+'Flow probs &amp; rates'!$F300)</f>
        <v>-2.9493200940492145E-12</v>
      </c>
      <c r="AD308" s="29">
        <f t="shared" ca="1" si="13"/>
        <v>-4.7363410099741043E-4</v>
      </c>
    </row>
    <row r="309" spans="1:30" x14ac:dyDescent="0.35">
      <c r="A309" s="2" t="s">
        <v>357</v>
      </c>
      <c r="B309" s="29">
        <f t="array" aca="1" ref="B309:C309" ca="1">TRANSPOSE(MMULT(OFFSET('Useful matrices &amp; checks'!$Y$6,UsefulSeries!$O300,0):OFFSET('Useful matrices &amp; checks'!$Z$7,UsefulSeries!$O300,0),OFFSET('SS Taylor expansion'!$AE$6,UsefulSeries!$O300,0):OFFSET('SS Taylor expansion'!$AE$7,UsefulSeries!$O300,0)))+TRANSPOSE(MMULT(OFFSET('Useful matrices &amp; checks'!$AC$6,UsefulSeries!$O300,0):OFFSET('Useful matrices &amp; checks'!$AD$7,UsefulSeries!$O300,0),TRANSPOSE(B308:C308)))</f>
        <v>5.8159274831942891E-4</v>
      </c>
      <c r="C309" s="29">
        <f ca="1"/>
        <v>-3.2157495752330975E-4</v>
      </c>
      <c r="D309" s="29">
        <f t="array" aca="1" ref="D309:E309" ca="1">TRANSPOSE(MMULT(OFFSET('Useful matrices &amp; checks'!$Y$6,UsefulSeries!$O300,0):OFFSET('Useful matrices &amp; checks'!$Z$7,UsefulSeries!$O300,0),OFFSET('SS Taylor expansion'!$AF$6,UsefulSeries!$O300,0):OFFSET('SS Taylor expansion'!$AF$7,UsefulSeries!$O300,0)))+TRANSPOSE(MMULT(OFFSET('Useful matrices &amp; checks'!$AC$6,UsefulSeries!$O300,0):OFFSET('Useful matrices &amp; checks'!$AD$7,UsefulSeries!$O300,0),TRANSPOSE(D308:E308)))</f>
        <v>-2.2136731104625881E-3</v>
      </c>
      <c r="E309" s="29">
        <f ca="1"/>
        <v>8.7328413982469265E-5</v>
      </c>
      <c r="F309" s="29">
        <f t="array" aca="1" ref="F309:G309" ca="1">TRANSPOSE(MMULT(OFFSET('Useful matrices &amp; checks'!$Y$6,UsefulSeries!$O300,0):OFFSET('Useful matrices &amp; checks'!$Z$7,UsefulSeries!$O300,0),OFFSET('SS Taylor expansion'!$AG$6,UsefulSeries!$O300,0):OFFSET('SS Taylor expansion'!$AG$7,UsefulSeries!$O300,0)))+TRANSPOSE(MMULT(OFFSET('Useful matrices &amp; checks'!$AC$6,UsefulSeries!$O300,0):OFFSET('Useful matrices &amp; checks'!$AD$7,UsefulSeries!$O300,0),TRANSPOSE(F308:G308)))</f>
        <v>7.907334291817089E-4</v>
      </c>
      <c r="G309" s="29">
        <f ca="1"/>
        <v>-3.466249295728464E-5</v>
      </c>
      <c r="H309" s="29">
        <f t="array" aca="1" ref="H309:I309" ca="1">TRANSPOSE(MMULT(OFFSET('Useful matrices &amp; checks'!$Y$6,UsefulSeries!$O300,0):OFFSET('Useful matrices &amp; checks'!$Z$7,UsefulSeries!$O300,0),OFFSET('SS Taylor expansion'!$AH$6,UsefulSeries!$O300,0):OFFSET('SS Taylor expansion'!$AH$7,UsefulSeries!$O300,0)))+TRANSPOSE(MMULT(OFFSET('Useful matrices &amp; checks'!$AC$6,UsefulSeries!$O300,0):OFFSET('Useful matrices &amp; checks'!$AD$7,UsefulSeries!$O300,0),TRANSPOSE(H308:I308)))</f>
        <v>-6.5814219160382809E-4</v>
      </c>
      <c r="I309" s="29">
        <f ca="1"/>
        <v>-5.5315784171570286E-4</v>
      </c>
      <c r="J309" s="29">
        <f t="array" aca="1" ref="J309:K309" ca="1">TRANSPOSE(MMULT(OFFSET('Useful matrices &amp; checks'!$Y$6,UsefulSeries!$O300,0):OFFSET('Useful matrices &amp; checks'!$Z$7,UsefulSeries!$O300,0),OFFSET('SS Taylor expansion'!$AI$6,UsefulSeries!$O300,0):OFFSET('SS Taylor expansion'!$AI$7,UsefulSeries!$O300,0)))+TRANSPOSE(MMULT(OFFSET('Useful matrices &amp; checks'!$AC$6,UsefulSeries!$O300,0):OFFSET('Useful matrices &amp; checks'!$AD$7,UsefulSeries!$O300,0),TRANSPOSE(J308:K308)))</f>
        <v>2.0440619212381255E-3</v>
      </c>
      <c r="K309" s="29">
        <f ca="1"/>
        <v>-8.1029153558460231E-5</v>
      </c>
      <c r="L309" s="29">
        <f t="array" aca="1" ref="L309:M309" ca="1">TRANSPOSE(MMULT(OFFSET('Useful matrices &amp; checks'!$Y$6,UsefulSeries!$O300,0):OFFSET('Useful matrices &amp; checks'!$Z$7,UsefulSeries!$O300,0),OFFSET('SS Taylor expansion'!$AJ$6,UsefulSeries!$O300,0):OFFSET('SS Taylor expansion'!$AJ$7,UsefulSeries!$O300,0)))+TRANSPOSE(MMULT(OFFSET('Useful matrices &amp; checks'!$AC$6,UsefulSeries!$O300,0):OFFSET('Useful matrices &amp; checks'!$AD$7,UsefulSeries!$O300,0),TRANSPOSE(L308:M308)))</f>
        <v>-5.8378625547105193E-5</v>
      </c>
      <c r="M309" s="29">
        <f ca="1"/>
        <v>-6.2354786407441013E-4</v>
      </c>
      <c r="N309" s="39">
        <f t="array" aca="1" ref="N309:O309" ca="1">TRANSPOSE(MMULT(OFFSET('Useful matrices &amp; checks'!$AC$6,UsefulSeries!$O300,0):OFFSET('Useful matrices &amp; checks'!$AD$7,UsefulSeries!$O300,0),TRANSPOSE(N308:O308)))</f>
        <v>2.379600419681799E-11</v>
      </c>
      <c r="O309" s="39">
        <f ca="1"/>
        <v>-1.1260792013034261E-12</v>
      </c>
      <c r="P309" s="39">
        <f t="shared" ca="1" si="14"/>
        <v>-7.2304401850748477E-4</v>
      </c>
      <c r="Q309" s="39">
        <f t="shared" ca="1" si="15"/>
        <v>9.8314709591896954E-5</v>
      </c>
      <c r="R309" s="29"/>
      <c r="S309" s="29">
        <f>'Flow probs &amp; rates'!E302-'Flow probs &amp; rates'!E301</f>
        <v>-2.3684982358573858E-4</v>
      </c>
      <c r="T309" s="29">
        <f>'Flow probs &amp; rates'!F302-'Flow probs &amp; rates'!F301</f>
        <v>-1.4283291873808807E-3</v>
      </c>
      <c r="U309" s="29">
        <f>'Flow probs &amp; rates'!H302-'Flow probs &amp; rates'!H301</f>
        <v>-9.1844800129248227E-4</v>
      </c>
      <c r="V309" s="29"/>
      <c r="W309" s="29">
        <f ca="1">(1-'Flow probs &amp; rates'!$H301)*'Output - Variance decomp.'!C309/('Flow probs &amp; rates'!$E301+'Flow probs &amp; rates'!$F301)-'Flow probs &amp; rates'!$H301*'Output - Variance decomp.'!B309/('Flow probs &amp; rates'!$E301+'Flow probs &amp; rates'!$F301)</f>
        <v>-5.3500735415888917E-4</v>
      </c>
      <c r="X309" s="29">
        <f ca="1">(1-'Flow probs &amp; rates'!$H301)*'Output - Variance decomp.'!E309/('Flow probs &amp; rates'!$E301+'Flow probs &amp; rates'!$F301)-'Flow probs &amp; rates'!$H301*'Output - Variance decomp.'!D309/('Flow probs &amp; rates'!$E301+'Flow probs &amp; rates'!$F301)</f>
        <v>3.3104437768959332E-4</v>
      </c>
      <c r="Y309" s="29">
        <f ca="1">(1-'Flow probs &amp; rates'!$H301)*'Output - Variance decomp.'!G309/('Flow probs &amp; rates'!$E301+'Flow probs &amp; rates'!$F301)-'Flow probs &amp; rates'!$H301*'Output - Variance decomp.'!F309/('Flow probs &amp; rates'!$E301+'Flow probs &amp; rates'!$F301)</f>
        <v>-1.2345407269140409E-4</v>
      </c>
      <c r="Z309" s="29">
        <f ca="1">(1-'Flow probs &amp; rates'!$H301)*'Output - Variance decomp.'!I309/('Flow probs &amp; rates'!$E301+'Flow probs &amp; rates'!$F301)-'Flow probs &amp; rates'!$H301*'Output - Variance decomp.'!H309/('Flow probs &amp; rates'!$E301+'Flow probs &amp; rates'!$F301)</f>
        <v>-7.7042625899239518E-4</v>
      </c>
      <c r="AA309" s="29">
        <f ca="1">(1-'Flow probs &amp; rates'!$H301)*'Output - Variance decomp.'!K309/('Flow probs &amp; rates'!$E301+'Flow probs &amp; rates'!$F301)-'Flow probs &amp; rates'!$H301*'Output - Variance decomp.'!J309/('Flow probs &amp; rates'!$E301+'Flow probs &amp; rates'!$F301)</f>
        <v>-3.0626767423195573E-4</v>
      </c>
      <c r="AB309" s="29">
        <f ca="1">(1-'Flow probs &amp; rates'!$H301)*'Output - Variance decomp.'!M309/('Flow probs &amp; rates'!$E301+'Flow probs &amp; rates'!$F301)-'Flow probs &amp; rates'!$H301*'Output - Variance decomp.'!L309/('Flow probs &amp; rates'!$E301+'Flow probs &amp; rates'!$F301)</f>
        <v>-9.3022592956732428E-4</v>
      </c>
      <c r="AC309" s="29">
        <f ca="1">(1-'Flow probs &amp; rates'!$H301)*'Output - Variance decomp.'!O309/('Flow probs &amp; rates'!$E301+'Flow probs &amp; rates'!$F301)-'Flow probs &amp; rates'!$H301*'Output - Variance decomp.'!N309/('Flow probs &amp; rates'!$E301+'Flow probs &amp; rates'!$F301)</f>
        <v>-3.8396403054491466E-12</v>
      </c>
      <c r="AD309" s="29">
        <f t="shared" ca="1" si="13"/>
        <v>1.4158889144995331E-3</v>
      </c>
    </row>
    <row r="310" spans="1:30" x14ac:dyDescent="0.35">
      <c r="A310" s="2" t="s">
        <v>358</v>
      </c>
      <c r="B310" s="29">
        <f t="array" aca="1" ref="B310:C310" ca="1">TRANSPOSE(MMULT(OFFSET('Useful matrices &amp; checks'!$Y$6,UsefulSeries!$O301,0):OFFSET('Useful matrices &amp; checks'!$Z$7,UsefulSeries!$O301,0),OFFSET('SS Taylor expansion'!$AE$6,UsefulSeries!$O301,0):OFFSET('SS Taylor expansion'!$AE$7,UsefulSeries!$O301,0)))+TRANSPOSE(MMULT(OFFSET('Useful matrices &amp; checks'!$AC$6,UsefulSeries!$O301,0):OFFSET('Useful matrices &amp; checks'!$AD$7,UsefulSeries!$O301,0),TRANSPOSE(B309:C309)))</f>
        <v>2.769199563395968E-4</v>
      </c>
      <c r="C310" s="29">
        <f ca="1"/>
        <v>1.5848648374288098E-5</v>
      </c>
      <c r="D310" s="29">
        <f t="array" aca="1" ref="D310:E310" ca="1">TRANSPOSE(MMULT(OFFSET('Useful matrices &amp; checks'!$Y$6,UsefulSeries!$O301,0):OFFSET('Useful matrices &amp; checks'!$Z$7,UsefulSeries!$O301,0),OFFSET('SS Taylor expansion'!$AF$6,UsefulSeries!$O301,0):OFFSET('SS Taylor expansion'!$AF$7,UsefulSeries!$O301,0)))+TRANSPOSE(MMULT(OFFSET('Useful matrices &amp; checks'!$AC$6,UsefulSeries!$O301,0):OFFSET('Useful matrices &amp; checks'!$AD$7,UsefulSeries!$O301,0),TRANSPOSE(D309:E309)))</f>
        <v>-1.320932768395313E-3</v>
      </c>
      <c r="E310" s="29">
        <f ca="1"/>
        <v>1.5770395816628402E-5</v>
      </c>
      <c r="F310" s="29">
        <f t="array" aca="1" ref="F310:G310" ca="1">TRANSPOSE(MMULT(OFFSET('Useful matrices &amp; checks'!$Y$6,UsefulSeries!$O301,0):OFFSET('Useful matrices &amp; checks'!$Z$7,UsefulSeries!$O301,0),OFFSET('SS Taylor expansion'!$AG$6,UsefulSeries!$O301,0):OFFSET('SS Taylor expansion'!$AG$7,UsefulSeries!$O301,0)))+TRANSPOSE(MMULT(OFFSET('Useful matrices &amp; checks'!$AC$6,UsefulSeries!$O301,0):OFFSET('Useful matrices &amp; checks'!$AD$7,UsefulSeries!$O301,0),TRANSPOSE(F309:G309)))</f>
        <v>6.3056956713778084E-4</v>
      </c>
      <c r="G310" s="29">
        <f ca="1"/>
        <v>1.1550334411121035E-4</v>
      </c>
      <c r="H310" s="29">
        <f t="array" aca="1" ref="H310:I310" ca="1">TRANSPOSE(MMULT(OFFSET('Useful matrices &amp; checks'!$Y$6,UsefulSeries!$O301,0):OFFSET('Useful matrices &amp; checks'!$Z$7,UsefulSeries!$O301,0),OFFSET('SS Taylor expansion'!$AH$6,UsefulSeries!$O301,0):OFFSET('SS Taylor expansion'!$AH$7,UsefulSeries!$O301,0)))+TRANSPOSE(MMULT(OFFSET('Useful matrices &amp; checks'!$AC$6,UsefulSeries!$O301,0):OFFSET('Useful matrices &amp; checks'!$AD$7,UsefulSeries!$O301,0),TRANSPOSE(H309:I309)))</f>
        <v>-6.7936822906800151E-4</v>
      </c>
      <c r="I310" s="29">
        <f ca="1"/>
        <v>1.2515672969240596E-4</v>
      </c>
      <c r="J310" s="29">
        <f t="array" aca="1" ref="J310:K310" ca="1">TRANSPOSE(MMULT(OFFSET('Useful matrices &amp; checks'!$Y$6,UsefulSeries!$O301,0):OFFSET('Useful matrices &amp; checks'!$Z$7,UsefulSeries!$O301,0),OFFSET('SS Taylor expansion'!$AI$6,UsefulSeries!$O301,0):OFFSET('SS Taylor expansion'!$AI$7,UsefulSeries!$O301,0)))+TRANSPOSE(MMULT(OFFSET('Useful matrices &amp; checks'!$AC$6,UsefulSeries!$O301,0):OFFSET('Useful matrices &amp; checks'!$AD$7,UsefulSeries!$O301,0),TRANSPOSE(J309:K309)))</f>
        <v>2.9162652959143303E-3</v>
      </c>
      <c r="K310" s="29">
        <f ca="1"/>
        <v>4.0449353666456782E-5</v>
      </c>
      <c r="L310" s="29">
        <f t="array" aca="1" ref="L310:M310" ca="1">TRANSPOSE(MMULT(OFFSET('Useful matrices &amp; checks'!$Y$6,UsefulSeries!$O301,0):OFFSET('Useful matrices &amp; checks'!$Z$7,UsefulSeries!$O301,0),OFFSET('SS Taylor expansion'!$AJ$6,UsefulSeries!$O301,0):OFFSET('SS Taylor expansion'!$AJ$7,UsefulSeries!$O301,0)))+TRANSPOSE(MMULT(OFFSET('Useful matrices &amp; checks'!$AC$6,UsefulSeries!$O301,0):OFFSET('Useful matrices &amp; checks'!$AD$7,UsefulSeries!$O301,0),TRANSPOSE(L309:M309)))</f>
        <v>-5.6897438457156684E-5</v>
      </c>
      <c r="M310" s="29">
        <f ca="1"/>
        <v>4.3142391905746176E-4</v>
      </c>
      <c r="N310" s="39">
        <f t="array" aca="1" ref="N310:O310" ca="1">TRANSPOSE(MMULT(OFFSET('Useful matrices &amp; checks'!$AC$6,UsefulSeries!$O301,0):OFFSET('Useful matrices &amp; checks'!$AD$7,UsefulSeries!$O301,0),TRANSPOSE(N309:O309)))</f>
        <v>2.3027848077060817E-11</v>
      </c>
      <c r="O310" s="39">
        <f ca="1"/>
        <v>6.9411783678199616E-15</v>
      </c>
      <c r="P310" s="39">
        <f t="shared" ca="1" si="14"/>
        <v>-7.5135258159047852E-4</v>
      </c>
      <c r="Q310" s="39">
        <f t="shared" ca="1" si="15"/>
        <v>2.3531941085933542E-5</v>
      </c>
      <c r="R310" s="29"/>
      <c r="S310" s="29">
        <f>'Flow probs &amp; rates'!E303-'Flow probs &amp; rates'!E302</f>
        <v>1.0152038249086059E-3</v>
      </c>
      <c r="T310" s="29">
        <f>'Flow probs &amp; rates'!F303-'Flow probs &amp; rates'!F302</f>
        <v>7.6768433181132606E-4</v>
      </c>
      <c r="U310" s="29">
        <f>'Flow probs &amp; rates'!H303-'Flow probs &amp; rates'!H302</f>
        <v>-4.0091807943039987E-4</v>
      </c>
      <c r="V310" s="29"/>
      <c r="W310" s="29">
        <f ca="1">(1-'Flow probs &amp; rates'!$H302)*'Output - Variance decomp.'!C310/('Flow probs &amp; rates'!$E302+'Flow probs &amp; rates'!$F302)-'Flow probs &amp; rates'!$H302*'Output - Variance decomp.'!B310/('Flow probs &amp; rates'!$E302+'Flow probs &amp; rates'!$F302)</f>
        <v>-8.193110953306419E-7</v>
      </c>
      <c r="X310" s="29">
        <f ca="1">(1-'Flow probs &amp; rates'!$H302)*'Output - Variance decomp.'!E310/('Flow probs &amp; rates'!$E302+'Flow probs &amp; rates'!$F302)-'Flow probs &amp; rates'!$H302*'Output - Variance decomp.'!D310/('Flow probs &amp; rates'!$E302+'Flow probs &amp; rates'!$F302)</f>
        <v>1.414871200922209E-4</v>
      </c>
      <c r="Y310" s="29">
        <f ca="1">(1-'Flow probs &amp; rates'!$H302)*'Output - Variance decomp.'!G310/('Flow probs &amp; rates'!$E302+'Flow probs &amp; rates'!$F302)-'Flow probs &amp; rates'!$H302*'Output - Variance decomp.'!F310/('Flow probs &amp; rates'!$E302+'Flow probs &amp; rates'!$F302)</f>
        <v>1.1771192795481505E-4</v>
      </c>
      <c r="Z310" s="29">
        <f ca="1">(1-'Flow probs &amp; rates'!$H302)*'Output - Variance decomp.'!I310/('Flow probs &amp; rates'!$E302+'Flow probs &amp; rates'!$F302)-'Flow probs &amp; rates'!$H302*'Output - Variance decomp.'!H310/('Flow probs &amp; rates'!$E302+'Flow probs &amp; rates'!$F302)</f>
        <v>2.4900840747577019E-4</v>
      </c>
      <c r="AA310" s="29">
        <f ca="1">(1-'Flow probs &amp; rates'!$H302)*'Output - Variance decomp.'!K310/('Flow probs &amp; rates'!$E302+'Flow probs &amp; rates'!$F302)-'Flow probs &amp; rates'!$H302*'Output - Variance decomp.'!J310/('Flow probs &amp; rates'!$E302+'Flow probs &amp; rates'!$F302)</f>
        <v>-1.990346082974923E-4</v>
      </c>
      <c r="AB310" s="29">
        <f ca="1">(1-'Flow probs &amp; rates'!$H302)*'Output - Variance decomp.'!M310/('Flow probs &amp; rates'!$E302+'Flow probs &amp; rates'!$F302)-'Flow probs &amp; rates'!$H302*'Output - Variance decomp.'!L310/('Flow probs &amp; rates'!$E302+'Flow probs &amp; rates'!$F302)</f>
        <v>6.5468231864856897E-4</v>
      </c>
      <c r="AC310" s="29">
        <f ca="1">(1-'Flow probs &amp; rates'!$H302)*'Output - Variance decomp.'!O310/('Flow probs &amp; rates'!$E302+'Flow probs &amp; rates'!$F302)-'Flow probs &amp; rates'!$H302*'Output - Variance decomp.'!N310/('Flow probs &amp; rates'!$E302+'Flow probs &amp; rates'!$F302)</f>
        <v>-2.0421306989361406E-12</v>
      </c>
      <c r="AD310" s="29">
        <f t="shared" ca="1" si="13"/>
        <v>-1.3639539321668214E-3</v>
      </c>
    </row>
    <row r="311" spans="1:30" x14ac:dyDescent="0.35">
      <c r="A311" s="2" t="s">
        <v>359</v>
      </c>
      <c r="B311" s="29">
        <f t="array" aca="1" ref="B311:C311" ca="1">TRANSPOSE(MMULT(OFFSET('Useful matrices &amp; checks'!$Y$6,UsefulSeries!$O302,0):OFFSET('Useful matrices &amp; checks'!$Z$7,UsefulSeries!$O302,0),OFFSET('SS Taylor expansion'!$AE$6,UsefulSeries!$O302,0):OFFSET('SS Taylor expansion'!$AE$7,UsefulSeries!$O302,0)))+TRANSPOSE(MMULT(OFFSET('Useful matrices &amp; checks'!$AC$6,UsefulSeries!$O302,0):OFFSET('Useful matrices &amp; checks'!$AD$7,UsefulSeries!$O302,0),TRANSPOSE(B310:C310)))</f>
        <v>7.3595767801799735E-5</v>
      </c>
      <c r="C311" s="29">
        <f ca="1"/>
        <v>1.7629729535233396E-4</v>
      </c>
      <c r="D311" s="29">
        <f t="array" aca="1" ref="D311:E311" ca="1">TRANSPOSE(MMULT(OFFSET('Useful matrices &amp; checks'!$Y$6,UsefulSeries!$O302,0):OFFSET('Useful matrices &amp; checks'!$Z$7,UsefulSeries!$O302,0),OFFSET('SS Taylor expansion'!$AF$6,UsefulSeries!$O302,0):OFFSET('SS Taylor expansion'!$AF$7,UsefulSeries!$O302,0)))+TRANSPOSE(MMULT(OFFSET('Useful matrices &amp; checks'!$AC$6,UsefulSeries!$O302,0):OFFSET('Useful matrices &amp; checks'!$AD$7,UsefulSeries!$O302,0),TRANSPOSE(D310:E310)))</f>
        <v>-1.5482932262520215E-3</v>
      </c>
      <c r="E311" s="29">
        <f ca="1"/>
        <v>9.7035922754867262E-5</v>
      </c>
      <c r="F311" s="29">
        <f t="array" aca="1" ref="F311:G311" ca="1">TRANSPOSE(MMULT(OFFSET('Useful matrices &amp; checks'!$Y$6,UsefulSeries!$O302,0):OFFSET('Useful matrices &amp; checks'!$Z$7,UsefulSeries!$O302,0),OFFSET('SS Taylor expansion'!$AG$6,UsefulSeries!$O302,0):OFFSET('SS Taylor expansion'!$AG$7,UsefulSeries!$O302,0)))+TRANSPOSE(MMULT(OFFSET('Useful matrices &amp; checks'!$AC$6,UsefulSeries!$O302,0):OFFSET('Useful matrices &amp; checks'!$AD$7,UsefulSeries!$O302,0),TRANSPOSE(F310:G310)))</f>
        <v>1.0265196068810515E-3</v>
      </c>
      <c r="G311" s="29">
        <f ca="1"/>
        <v>-3.7369036391309067E-4</v>
      </c>
      <c r="H311" s="29">
        <f t="array" aca="1" ref="H311:I311" ca="1">TRANSPOSE(MMULT(OFFSET('Useful matrices &amp; checks'!$Y$6,UsefulSeries!$O302,0):OFFSET('Useful matrices &amp; checks'!$Z$7,UsefulSeries!$O302,0),OFFSET('SS Taylor expansion'!$AH$6,UsefulSeries!$O302,0):OFFSET('SS Taylor expansion'!$AH$7,UsefulSeries!$O302,0)))+TRANSPOSE(MMULT(OFFSET('Useful matrices &amp; checks'!$AC$6,UsefulSeries!$O302,0):OFFSET('Useful matrices &amp; checks'!$AD$7,UsefulSeries!$O302,0),TRANSPOSE(H310:I310)))</f>
        <v>-6.7048827278269618E-4</v>
      </c>
      <c r="I311" s="29">
        <f ca="1"/>
        <v>-5.9132558088784777E-4</v>
      </c>
      <c r="J311" s="29">
        <f t="array" aca="1" ref="J311:K311" ca="1">TRANSPOSE(MMULT(OFFSET('Useful matrices &amp; checks'!$Y$6,UsefulSeries!$O302,0):OFFSET('Useful matrices &amp; checks'!$Z$7,UsefulSeries!$O302,0),OFFSET('SS Taylor expansion'!$AI$6,UsefulSeries!$O302,0):OFFSET('SS Taylor expansion'!$AI$7,UsefulSeries!$O302,0)))+TRANSPOSE(MMULT(OFFSET('Useful matrices &amp; checks'!$AC$6,UsefulSeries!$O302,0):OFFSET('Useful matrices &amp; checks'!$AD$7,UsefulSeries!$O302,0),TRANSPOSE(J310:K310)))</f>
        <v>1.9957312277772629E-3</v>
      </c>
      <c r="K311" s="29">
        <f ca="1"/>
        <v>-9.1703777856686058E-5</v>
      </c>
      <c r="L311" s="29">
        <f t="array" aca="1" ref="L311:M311" ca="1">TRANSPOSE(MMULT(OFFSET('Useful matrices &amp; checks'!$Y$6,UsefulSeries!$O302,0):OFFSET('Useful matrices &amp; checks'!$Z$7,UsefulSeries!$O302,0),OFFSET('SS Taylor expansion'!$AJ$6,UsefulSeries!$O302,0):OFFSET('SS Taylor expansion'!$AJ$7,UsefulSeries!$O302,0)))+TRANSPOSE(MMULT(OFFSET('Useful matrices &amp; checks'!$AC$6,UsefulSeries!$O302,0):OFFSET('Useful matrices &amp; checks'!$AD$7,UsefulSeries!$O302,0),TRANSPOSE(L310:M310)))</f>
        <v>-4.3301974514136201E-5</v>
      </c>
      <c r="M311" s="29">
        <f ca="1"/>
        <v>-3.949959664136379E-4</v>
      </c>
      <c r="N311" s="39">
        <f t="array" aca="1" ref="N311:O311" ca="1">TRANSPOSE(MMULT(OFFSET('Useful matrices &amp; checks'!$AC$6,UsefulSeries!$O302,0):OFFSET('Useful matrices &amp; checks'!$AD$7,UsefulSeries!$O302,0),TRANSPOSE(N310:O310)))</f>
        <v>2.1388203647107968E-11</v>
      </c>
      <c r="O311" s="39">
        <f ca="1"/>
        <v>-1.2182468298579697E-12</v>
      </c>
      <c r="P311" s="39">
        <f t="shared" ca="1" si="14"/>
        <v>-7.4325006302809282E-4</v>
      </c>
      <c r="Q311" s="39">
        <f t="shared" ca="1" si="15"/>
        <v>5.6782763486677349E-5</v>
      </c>
      <c r="R311" s="29"/>
      <c r="S311" s="29">
        <f>'Flow probs &amp; rates'!E304-'Flow probs &amp; rates'!E303</f>
        <v>9.0513087271371084E-5</v>
      </c>
      <c r="T311" s="29">
        <f>'Flow probs &amp; rates'!F304-'Flow probs &amp; rates'!F303</f>
        <v>-1.1215997086956309E-3</v>
      </c>
      <c r="U311" s="29">
        <f>'Flow probs &amp; rates'!H304-'Flow probs &amp; rates'!H303</f>
        <v>-8.4419019525253797E-4</v>
      </c>
      <c r="V311" s="29"/>
      <c r="W311" s="29">
        <f ca="1">(1-'Flow probs &amp; rates'!$H303)*'Output - Variance decomp.'!C311/('Flow probs &amp; rates'!$E303+'Flow probs &amp; rates'!$F303)-'Flow probs &amp; rates'!$H303*'Output - Variance decomp.'!B311/('Flow probs &amp; rates'!$E303+'Flow probs &amp; rates'!$F303)</f>
        <v>2.5832259455268845E-4</v>
      </c>
      <c r="X311" s="29">
        <f ca="1">(1-'Flow probs &amp; rates'!$H303)*'Output - Variance decomp.'!E311/('Flow probs &amp; rates'!$E303+'Flow probs &amp; rates'!$F303)-'Flow probs &amp; rates'!$H303*'Output - Variance decomp.'!D311/('Flow probs &amp; rates'!$E303+'Flow probs &amp; rates'!$F303)</f>
        <v>2.8238641065996028E-4</v>
      </c>
      <c r="Y311" s="29">
        <f ca="1">(1-'Flow probs &amp; rates'!$H303)*'Output - Variance decomp.'!G311/('Flow probs &amp; rates'!$E303+'Flow probs &amp; rates'!$F303)-'Flow probs &amp; rates'!$H303*'Output - Variance decomp.'!F311/('Flow probs &amp; rates'!$E303+'Flow probs &amp; rates'!$F303)</f>
        <v>-6.5190674665013479E-4</v>
      </c>
      <c r="Z311" s="29">
        <f ca="1">(1-'Flow probs &amp; rates'!$H303)*'Output - Variance decomp.'!I311/('Flow probs &amp; rates'!$E303+'Flow probs &amp; rates'!$F303)-'Flow probs &amp; rates'!$H303*'Output - Variance decomp.'!H311/('Flow probs &amp; rates'!$E303+'Flow probs &amp; rates'!$F303)</f>
        <v>-8.2906612085083807E-4</v>
      </c>
      <c r="AA311" s="29">
        <f ca="1">(1-'Flow probs &amp; rates'!$H303)*'Output - Variance decomp.'!K311/('Flow probs &amp; rates'!$E303+'Flow probs &amp; rates'!$F303)-'Flow probs &amp; rates'!$H303*'Output - Variance decomp.'!J311/('Flow probs &amp; rates'!$E303+'Flow probs &amp; rates'!$F303)</f>
        <v>-3.1386089106306264E-4</v>
      </c>
      <c r="AB311" s="29">
        <f ca="1">(1-'Flow probs &amp; rates'!$H303)*'Output - Variance decomp.'!M311/('Flow probs &amp; rates'!$E303+'Flow probs &amp; rates'!$F303)-'Flow probs &amp; rates'!$H303*'Output - Variance decomp.'!L311/('Flow probs &amp; rates'!$E303+'Flow probs &amp; rates'!$F303)</f>
        <v>-5.8950417615718966E-4</v>
      </c>
      <c r="AC311" s="29">
        <f ca="1">(1-'Flow probs &amp; rates'!$H303)*'Output - Variance decomp.'!O311/('Flow probs &amp; rates'!$E303+'Flow probs &amp; rates'!$F303)-'Flow probs &amp; rates'!$H303*'Output - Variance decomp.'!N311/('Flow probs &amp; rates'!$E303+'Flow probs &amp; rates'!$F303)</f>
        <v>-3.7173246942450206E-12</v>
      </c>
      <c r="AD311" s="29">
        <f t="shared" ca="1" si="13"/>
        <v>9.9943873797336304E-4</v>
      </c>
    </row>
    <row r="312" spans="1:30" x14ac:dyDescent="0.35">
      <c r="A312" s="2" t="s">
        <v>360</v>
      </c>
      <c r="B312" s="29">
        <f t="array" aca="1" ref="B312:C312" ca="1">TRANSPOSE(MMULT(OFFSET('Useful matrices &amp; checks'!$Y$6,UsefulSeries!$O303,0):OFFSET('Useful matrices &amp; checks'!$Z$7,UsefulSeries!$O303,0),OFFSET('SS Taylor expansion'!$AE$6,UsefulSeries!$O303,0):OFFSET('SS Taylor expansion'!$AE$7,UsefulSeries!$O303,0)))+TRANSPOSE(MMULT(OFFSET('Useful matrices &amp; checks'!$AC$6,UsefulSeries!$O303,0):OFFSET('Useful matrices &amp; checks'!$AD$7,UsefulSeries!$O303,0),TRANSPOSE(B311:C311)))</f>
        <v>2.2118490251729481E-4</v>
      </c>
      <c r="C312" s="29">
        <f ca="1"/>
        <v>-3.1645116143319259E-6</v>
      </c>
      <c r="D312" s="29">
        <f t="array" aca="1" ref="D312:E312" ca="1">TRANSPOSE(MMULT(OFFSET('Useful matrices &amp; checks'!$Y$6,UsefulSeries!$O303,0):OFFSET('Useful matrices &amp; checks'!$Z$7,UsefulSeries!$O303,0),OFFSET('SS Taylor expansion'!$AF$6,UsefulSeries!$O303,0):OFFSET('SS Taylor expansion'!$AF$7,UsefulSeries!$O303,0)))+TRANSPOSE(MMULT(OFFSET('Useful matrices &amp; checks'!$AC$6,UsefulSeries!$O303,0):OFFSET('Useful matrices &amp; checks'!$AD$7,UsefulSeries!$O303,0),TRANSPOSE(D311:E311)))</f>
        <v>-1.3465569260585476E-3</v>
      </c>
      <c r="E312" s="29">
        <f ca="1"/>
        <v>4.9748876232664604E-5</v>
      </c>
      <c r="F312" s="29">
        <f t="array" aca="1" ref="F312:G312" ca="1">TRANSPOSE(MMULT(OFFSET('Useful matrices &amp; checks'!$Y$6,UsefulSeries!$O303,0):OFFSET('Useful matrices &amp; checks'!$Z$7,UsefulSeries!$O303,0),OFFSET('SS Taylor expansion'!$AG$6,UsefulSeries!$O303,0):OFFSET('SS Taylor expansion'!$AG$7,UsefulSeries!$O303,0)))+TRANSPOSE(MMULT(OFFSET('Useful matrices &amp; checks'!$AC$6,UsefulSeries!$O303,0):OFFSET('Useful matrices &amp; checks'!$AD$7,UsefulSeries!$O303,0),TRANSPOSE(F311:G311)))</f>
        <v>9.5581519584410238E-4</v>
      </c>
      <c r="G312" s="29">
        <f ca="1"/>
        <v>-2.6798157659406474E-4</v>
      </c>
      <c r="H312" s="29">
        <f t="array" aca="1" ref="H312:I312" ca="1">TRANSPOSE(MMULT(OFFSET('Useful matrices &amp; checks'!$Y$6,UsefulSeries!$O303,0):OFFSET('Useful matrices &amp; checks'!$Z$7,UsefulSeries!$O303,0),OFFSET('SS Taylor expansion'!$AH$6,UsefulSeries!$O303,0):OFFSET('SS Taylor expansion'!$AH$7,UsefulSeries!$O303,0)))+TRANSPOSE(MMULT(OFFSET('Useful matrices &amp; checks'!$AC$6,UsefulSeries!$O303,0):OFFSET('Useful matrices &amp; checks'!$AD$7,UsefulSeries!$O303,0),TRANSPOSE(H311:I311)))</f>
        <v>-6.9355344203333991E-4</v>
      </c>
      <c r="I312" s="29">
        <f ca="1"/>
        <v>-5.2307001912312945E-5</v>
      </c>
      <c r="J312" s="29">
        <f t="array" aca="1" ref="J312:K312" ca="1">TRANSPOSE(MMULT(OFFSET('Useful matrices &amp; checks'!$Y$6,UsefulSeries!$O303,0):OFFSET('Useful matrices &amp; checks'!$Z$7,UsefulSeries!$O303,0),OFFSET('SS Taylor expansion'!$AI$6,UsefulSeries!$O303,0):OFFSET('SS Taylor expansion'!$AI$7,UsefulSeries!$O303,0)))+TRANSPOSE(MMULT(OFFSET('Useful matrices &amp; checks'!$AC$6,UsefulSeries!$O303,0):OFFSET('Useful matrices &amp; checks'!$AD$7,UsefulSeries!$O303,0),TRANSPOSE(J311:K311)))</f>
        <v>1.6101619303816928E-3</v>
      </c>
      <c r="K312" s="29">
        <f ca="1"/>
        <v>-4.5648614494833023E-5</v>
      </c>
      <c r="L312" s="29">
        <f t="array" aca="1" ref="L312:M312" ca="1">TRANSPOSE(MMULT(OFFSET('Useful matrices &amp; checks'!$Y$6,UsefulSeries!$O303,0):OFFSET('Useful matrices &amp; checks'!$Z$7,UsefulSeries!$O303,0),OFFSET('SS Taylor expansion'!$AJ$6,UsefulSeries!$O303,0):OFFSET('SS Taylor expansion'!$AJ$7,UsefulSeries!$O303,0)))+TRANSPOSE(MMULT(OFFSET('Useful matrices &amp; checks'!$AC$6,UsefulSeries!$O303,0):OFFSET('Useful matrices &amp; checks'!$AD$7,UsefulSeries!$O303,0),TRANSPOSE(L311:M311)))</f>
        <v>-9.1637790445875546E-5</v>
      </c>
      <c r="M312" s="29">
        <f ca="1"/>
        <v>-8.7946006237199872E-5</v>
      </c>
      <c r="N312" s="39">
        <f t="array" aca="1" ref="N312:O312" ca="1">TRANSPOSE(MMULT(OFFSET('Useful matrices &amp; checks'!$AC$6,UsefulSeries!$O303,0):OFFSET('Useful matrices &amp; checks'!$AD$7,UsefulSeries!$O303,0),TRANSPOSE(N311:O311)))</f>
        <v>1.9769011230029604E-11</v>
      </c>
      <c r="O312" s="39">
        <f ca="1"/>
        <v>-6.0519158300499461E-13</v>
      </c>
      <c r="P312" s="39">
        <f t="shared" ca="1" si="14"/>
        <v>-6.7685750200993688E-4</v>
      </c>
      <c r="Q312" s="39">
        <f t="shared" ca="1" si="15"/>
        <v>2.6371796107737657E-5</v>
      </c>
      <c r="R312" s="29"/>
      <c r="S312" s="29">
        <f>'Flow probs &amp; rates'!E305-'Flow probs &amp; rates'!E304</f>
        <v>-2.1443612035598747E-5</v>
      </c>
      <c r="T312" s="29">
        <f>'Flow probs &amp; rates'!F305-'Flow probs &amp; rates'!F304</f>
        <v>-3.8092703911753178E-4</v>
      </c>
      <c r="U312" s="29">
        <f>'Flow probs &amp; rates'!H305-'Flow probs &amp; rates'!H304</f>
        <v>-1.1410239906897018E-4</v>
      </c>
      <c r="V312" s="29"/>
      <c r="W312" s="29">
        <f ca="1">(1-'Flow probs &amp; rates'!$H304)*'Output - Variance decomp.'!C312/('Flow probs &amp; rates'!$E304+'Flow probs &amp; rates'!$F304)-'Flow probs &amp; rates'!$H304*'Output - Variance decomp.'!B312/('Flow probs &amp; rates'!$E304+'Flow probs &amp; rates'!$F304)</f>
        <v>-2.4018448677376143E-5</v>
      </c>
      <c r="X312" s="29">
        <f ca="1">(1-'Flow probs &amp; rates'!$H304)*'Output - Variance decomp.'!E312/('Flow probs &amp; rates'!$E304+'Flow probs &amp; rates'!$F304)-'Flow probs &amp; rates'!$H304*'Output - Variance decomp.'!D312/('Flow probs &amp; rates'!$E304+'Flow probs &amp; rates'!$F304)</f>
        <v>1.9212821274265451E-4</v>
      </c>
      <c r="Y312" s="29">
        <f ca="1">(1-'Flow probs &amp; rates'!$H304)*'Output - Variance decomp.'!G312/('Flow probs &amp; rates'!$E304+'Flow probs &amp; rates'!$F304)-'Flow probs &amp; rates'!$H304*'Output - Variance decomp.'!F312/('Flow probs &amp; rates'!$E304+'Flow probs &amp; rates'!$F304)</f>
        <v>-4.867565198256712E-4</v>
      </c>
      <c r="Z312" s="29">
        <f ca="1">(1-'Flow probs &amp; rates'!$H304)*'Output - Variance decomp.'!I312/('Flow probs &amp; rates'!$E304+'Flow probs &amp; rates'!$F304)-'Flow probs &amp; rates'!$H304*'Output - Variance decomp.'!H312/('Flow probs &amp; rates'!$E304+'Flow probs &amp; rates'!$F304)</f>
        <v>-1.8399887868846537E-5</v>
      </c>
      <c r="AA312" s="29">
        <f ca="1">(1-'Flow probs &amp; rates'!$H304)*'Output - Variance decomp.'!K312/('Flow probs &amp; rates'!$E304+'Flow probs &amp; rates'!$F304)-'Flow probs &amp; rates'!$H304*'Output - Variance decomp.'!J312/('Flow probs &amp; rates'!$E304+'Flow probs &amp; rates'!$F304)</f>
        <v>-2.0889895964881512E-4</v>
      </c>
      <c r="AB312" s="29">
        <f ca="1">(1-'Flow probs &amp; rates'!$H304)*'Output - Variance decomp.'!M312/('Flow probs &amp; rates'!$E304+'Flow probs &amp; rates'!$F304)-'Flow probs &amp; rates'!$H304*'Output - Variance decomp.'!L312/('Flow probs &amp; rates'!$E304+'Flow probs &amp; rates'!$F304)</f>
        <v>-1.2446278523786533E-4</v>
      </c>
      <c r="AC312" s="29">
        <f ca="1">(1-'Flow probs &amp; rates'!$H304)*'Output - Variance decomp.'!O312/('Flow probs &amp; rates'!$E304+'Flow probs &amp; rates'!$F304)-'Flow probs &amp; rates'!$H304*'Output - Variance decomp.'!N312/('Flow probs &amp; rates'!$E304+'Flow probs &amp; rates'!$F304)</f>
        <v>-2.6321543722937505E-12</v>
      </c>
      <c r="AD312" s="29">
        <f t="shared" ca="1" si="13"/>
        <v>5.5630599207910408E-4</v>
      </c>
    </row>
    <row r="313" spans="1:30" x14ac:dyDescent="0.35">
      <c r="A313" s="2" t="s">
        <v>361</v>
      </c>
      <c r="B313" s="29">
        <f t="array" aca="1" ref="B313:C313" ca="1">TRANSPOSE(MMULT(OFFSET('Useful matrices &amp; checks'!$Y$6,UsefulSeries!$O304,0):OFFSET('Useful matrices &amp; checks'!$Z$7,UsefulSeries!$O304,0),OFFSET('SS Taylor expansion'!$AE$6,UsefulSeries!$O304,0):OFFSET('SS Taylor expansion'!$AE$7,UsefulSeries!$O304,0)))+TRANSPOSE(MMULT(OFFSET('Useful matrices &amp; checks'!$AC$6,UsefulSeries!$O304,0):OFFSET('Useful matrices &amp; checks'!$AD$7,UsefulSeries!$O304,0),TRANSPOSE(B312:C312)))</f>
        <v>2.5417915917089402E-4</v>
      </c>
      <c r="C313" s="29">
        <f ca="1"/>
        <v>-3.8484519247472974E-5</v>
      </c>
      <c r="D313" s="29">
        <f t="array" aca="1" ref="D313:E313" ca="1">TRANSPOSE(MMULT(OFFSET('Useful matrices &amp; checks'!$Y$6,UsefulSeries!$O304,0):OFFSET('Useful matrices &amp; checks'!$Z$7,UsefulSeries!$O304,0),OFFSET('SS Taylor expansion'!$AF$6,UsefulSeries!$O304,0):OFFSET('SS Taylor expansion'!$AF$7,UsefulSeries!$O304,0)))+TRANSPOSE(MMULT(OFFSET('Useful matrices &amp; checks'!$AC$6,UsefulSeries!$O304,0):OFFSET('Useful matrices &amp; checks'!$AD$7,UsefulSeries!$O304,0),TRANSPOSE(D312:E312)))</f>
        <v>-1.4722595405997777E-3</v>
      </c>
      <c r="E313" s="29">
        <f ca="1"/>
        <v>3.7176244796548163E-5</v>
      </c>
      <c r="F313" s="29">
        <f t="array" aca="1" ref="F313:G313" ca="1">TRANSPOSE(MMULT(OFFSET('Useful matrices &amp; checks'!$Y$6,UsefulSeries!$O304,0):OFFSET('Useful matrices &amp; checks'!$Z$7,UsefulSeries!$O304,0),OFFSET('SS Taylor expansion'!$AG$6,UsefulSeries!$O304,0):OFFSET('SS Taylor expansion'!$AG$7,UsefulSeries!$O304,0)))+TRANSPOSE(MMULT(OFFSET('Useful matrices &amp; checks'!$AC$6,UsefulSeries!$O304,0):OFFSET('Useful matrices &amp; checks'!$AD$7,UsefulSeries!$O304,0),TRANSPOSE(F312:G312)))</f>
        <v>1.0367260987268517E-3</v>
      </c>
      <c r="G313" s="29">
        <f ca="1"/>
        <v>-3.0512794605568077E-4</v>
      </c>
      <c r="H313" s="29">
        <f t="array" aca="1" ref="H313:I313" ca="1">TRANSPOSE(MMULT(OFFSET('Useful matrices &amp; checks'!$Y$6,UsefulSeries!$O304,0):OFFSET('Useful matrices &amp; checks'!$Z$7,UsefulSeries!$O304,0),OFFSET('SS Taylor expansion'!$AH$6,UsefulSeries!$O304,0):OFFSET('SS Taylor expansion'!$AH$7,UsefulSeries!$O304,0)))+TRANSPOSE(MMULT(OFFSET('Useful matrices &amp; checks'!$AC$6,UsefulSeries!$O304,0):OFFSET('Useful matrices &amp; checks'!$AD$7,UsefulSeries!$O304,0),TRANSPOSE(H312:I312)))</f>
        <v>-6.4799230192498871E-4</v>
      </c>
      <c r="I313" s="29">
        <f ca="1"/>
        <v>2.2609942823897605E-4</v>
      </c>
      <c r="J313" s="29">
        <f t="array" aca="1" ref="J313:K313" ca="1">TRANSPOSE(MMULT(OFFSET('Useful matrices &amp; checks'!$Y$6,UsefulSeries!$O304,0):OFFSET('Useful matrices &amp; checks'!$Z$7,UsefulSeries!$O304,0),OFFSET('SS Taylor expansion'!$AI$6,UsefulSeries!$O304,0):OFFSET('SS Taylor expansion'!$AI$7,UsefulSeries!$O304,0)))+TRANSPOSE(MMULT(OFFSET('Useful matrices &amp; checks'!$AC$6,UsefulSeries!$O304,0):OFFSET('Useful matrices &amp; checks'!$AD$7,UsefulSeries!$O304,0),TRANSPOSE(J312:K312)))</f>
        <v>1.8511671890266445E-3</v>
      </c>
      <c r="K313" s="29">
        <f ca="1"/>
        <v>-3.6442191012176346E-5</v>
      </c>
      <c r="L313" s="29">
        <f t="array" aca="1" ref="L313:M313" ca="1">TRANSPOSE(MMULT(OFFSET('Useful matrices &amp; checks'!$Y$6,UsefulSeries!$O304,0):OFFSET('Useful matrices &amp; checks'!$Z$7,UsefulSeries!$O304,0),OFFSET('SS Taylor expansion'!$AJ$6,UsefulSeries!$O304,0):OFFSET('SS Taylor expansion'!$AJ$7,UsefulSeries!$O304,0)))+TRANSPOSE(MMULT(OFFSET('Useful matrices &amp; checks'!$AC$6,UsefulSeries!$O304,0):OFFSET('Useful matrices &amp; checks'!$AD$7,UsefulSeries!$O304,0),TRANSPOSE(L312:M312)))</f>
        <v>-1.0620937930076832E-4</v>
      </c>
      <c r="M313" s="29">
        <f ca="1"/>
        <v>-5.7793028558103142E-5</v>
      </c>
      <c r="N313" s="39">
        <f t="array" aca="1" ref="N313:O313" ca="1">TRANSPOSE(MMULT(OFFSET('Useful matrices &amp; checks'!$AC$6,UsefulSeries!$O304,0):OFFSET('Useful matrices &amp; checks'!$AD$7,UsefulSeries!$O304,0),TRANSPOSE(N312:O312)))</f>
        <v>1.9037196407316471E-11</v>
      </c>
      <c r="O313" s="39">
        <f ca="1"/>
        <v>-4.6593658926427525E-13</v>
      </c>
      <c r="P313" s="39">
        <f t="shared" ca="1" si="14"/>
        <v>-6.5318825490298335E-4</v>
      </c>
      <c r="Q313" s="39">
        <f t="shared" ca="1" si="15"/>
        <v>1.3286134872824792E-5</v>
      </c>
      <c r="R313" s="29"/>
      <c r="S313" s="29">
        <f>'Flow probs &amp; rates'!E306-'Flow probs &amp; rates'!E305</f>
        <v>2.6242298923306873E-4</v>
      </c>
      <c r="T313" s="29">
        <f>'Flow probs &amp; rates'!F306-'Flow probs &amp; rates'!F305</f>
        <v>-1.612858774310208E-4</v>
      </c>
      <c r="U313" s="29">
        <f>'Flow probs &amp; rates'!H306-'Flow probs &amp; rates'!H305</f>
        <v>-6.3669190950645105E-4</v>
      </c>
      <c r="V313" s="29"/>
      <c r="W313" s="29">
        <f ca="1">(1-'Flow probs &amp; rates'!$H305)*'Output - Variance decomp.'!C313/('Flow probs &amp; rates'!$E305+'Flow probs &amp; rates'!$F305)-'Flow probs &amp; rates'!$H305*'Output - Variance decomp.'!B313/('Flow probs &amp; rates'!$E305+'Flow probs &amp; rates'!$F305)</f>
        <v>-8.0091542841446303E-5</v>
      </c>
      <c r="X313" s="29">
        <f ca="1">(1-'Flow probs &amp; rates'!$H305)*'Output - Variance decomp.'!E313/('Flow probs &amp; rates'!$E305+'Flow probs &amp; rates'!$F305)-'Flow probs &amp; rates'!$H305*'Output - Variance decomp.'!D313/('Flow probs &amp; rates'!$E305+'Flow probs &amp; rates'!$F305)</f>
        <v>1.8399370504143986E-4</v>
      </c>
      <c r="Y313" s="29">
        <f ca="1">(1-'Flow probs &amp; rates'!$H305)*'Output - Variance decomp.'!G313/('Flow probs &amp; rates'!$E305+'Flow probs &amp; rates'!$F305)-'Flow probs &amp; rates'!$H305*'Output - Variance decomp.'!F313/('Flow probs &amp; rates'!$E305+'Flow probs &amp; rates'!$F305)</f>
        <v>-5.4995824469912644E-4</v>
      </c>
      <c r="Z313" s="29">
        <f ca="1">(1-'Flow probs &amp; rates'!$H305)*'Output - Variance decomp.'!I313/('Flow probs &amp; rates'!$E305+'Flow probs &amp; rates'!$F305)-'Flow probs &amp; rates'!$H305*'Output - Variance decomp.'!H313/('Flow probs &amp; rates'!$E305+'Flow probs &amp; rates'!$F305)</f>
        <v>3.970689843643551E-4</v>
      </c>
      <c r="AA313" s="29">
        <f ca="1">(1-'Flow probs &amp; rates'!$H305)*'Output - Variance decomp.'!K313/('Flow probs &amp; rates'!$E305+'Flow probs &amp; rates'!$F305)-'Flow probs &amp; rates'!$H305*'Output - Variance decomp.'!J313/('Flow probs &amp; rates'!$E305+'Flow probs &amp; rates'!$F305)</f>
        <v>-2.158215531259038E-4</v>
      </c>
      <c r="AB313" s="29">
        <f ca="1">(1-'Flow probs &amp; rates'!$H305)*'Output - Variance decomp.'!M313/('Flow probs &amp; rates'!$E305+'Flow probs &amp; rates'!$F305)-'Flow probs &amp; rates'!$H305*'Output - Variance decomp.'!L313/('Flow probs &amp; rates'!$E305+'Flow probs &amp; rates'!$F305)</f>
        <v>-7.7866251385823768E-5</v>
      </c>
      <c r="AC313" s="29">
        <f ca="1">(1-'Flow probs &amp; rates'!$H305)*'Output - Variance decomp.'!O313/('Flow probs &amp; rates'!$E305+'Flow probs &amp; rates'!$F305)-'Flow probs &amp; rates'!$H305*'Output - Variance decomp.'!N313/('Flow probs &amp; rates'!$E305+'Flow probs &amp; rates'!$F305)</f>
        <v>-2.3568825413649087E-12</v>
      </c>
      <c r="AD313" s="29">
        <f t="shared" ca="1" si="13"/>
        <v>-2.9401700450306317E-4</v>
      </c>
    </row>
    <row r="314" spans="1:30" x14ac:dyDescent="0.35">
      <c r="A314" s="2" t="s">
        <v>362</v>
      </c>
      <c r="B314" s="29">
        <f t="array" aca="1" ref="B314:C314" ca="1">TRANSPOSE(MMULT(OFFSET('Useful matrices &amp; checks'!$Y$6,UsefulSeries!$O305,0):OFFSET('Useful matrices &amp; checks'!$Z$7,UsefulSeries!$O305,0),OFFSET('SS Taylor expansion'!$AE$6,UsefulSeries!$O305,0):OFFSET('SS Taylor expansion'!$AE$7,UsefulSeries!$O305,0)))+TRANSPOSE(MMULT(OFFSET('Useful matrices &amp; checks'!$AC$6,UsefulSeries!$O305,0):OFFSET('Useful matrices &amp; checks'!$AD$7,UsefulSeries!$O305,0),TRANSPOSE(B313:C313)))</f>
        <v>3.8162582799787027E-4</v>
      </c>
      <c r="C314" s="29">
        <f ca="1"/>
        <v>-1.4882833852539152E-4</v>
      </c>
      <c r="D314" s="29">
        <f t="array" aca="1" ref="D314:E314" ca="1">TRANSPOSE(MMULT(OFFSET('Useful matrices &amp; checks'!$Y$6,UsefulSeries!$O305,0):OFFSET('Useful matrices &amp; checks'!$Z$7,UsefulSeries!$O305,0),OFFSET('SS Taylor expansion'!$AF$6,UsefulSeries!$O305,0):OFFSET('SS Taylor expansion'!$AF$7,UsefulSeries!$O305,0)))+TRANSPOSE(MMULT(OFFSET('Useful matrices &amp; checks'!$AC$6,UsefulSeries!$O305,0):OFFSET('Useful matrices &amp; checks'!$AD$7,UsefulSeries!$O305,0),TRANSPOSE(D313:E313)))</f>
        <v>-1.4131346937463747E-3</v>
      </c>
      <c r="E314" s="29">
        <f ca="1"/>
        <v>1.1432166468615602E-5</v>
      </c>
      <c r="F314" s="29">
        <f t="array" aca="1" ref="F314:G314" ca="1">TRANSPOSE(MMULT(OFFSET('Useful matrices &amp; checks'!$Y$6,UsefulSeries!$O305,0):OFFSET('Useful matrices &amp; checks'!$Z$7,UsefulSeries!$O305,0),OFFSET('SS Taylor expansion'!$AG$6,UsefulSeries!$O305,0):OFFSET('SS Taylor expansion'!$AG$7,UsefulSeries!$O305,0)))+TRANSPOSE(MMULT(OFFSET('Useful matrices &amp; checks'!$AC$6,UsefulSeries!$O305,0):OFFSET('Useful matrices &amp; checks'!$AD$7,UsefulSeries!$O305,0),TRANSPOSE(F313:G313)))</f>
        <v>5.8179139437934994E-4</v>
      </c>
      <c r="G314" s="29">
        <f ca="1"/>
        <v>1.3802997033123649E-4</v>
      </c>
      <c r="H314" s="29">
        <f t="array" aca="1" ref="H314:I314" ca="1">TRANSPOSE(MMULT(OFFSET('Useful matrices &amp; checks'!$Y$6,UsefulSeries!$O305,0):OFFSET('Useful matrices &amp; checks'!$Z$7,UsefulSeries!$O305,0),OFFSET('SS Taylor expansion'!$AH$6,UsefulSeries!$O305,0):OFFSET('SS Taylor expansion'!$AH$7,UsefulSeries!$O305,0)))+TRANSPOSE(MMULT(OFFSET('Useful matrices &amp; checks'!$AC$6,UsefulSeries!$O305,0):OFFSET('Useful matrices &amp; checks'!$AD$7,UsefulSeries!$O305,0),TRANSPOSE(H313:I313)))</f>
        <v>-5.5617097686006011E-4</v>
      </c>
      <c r="I314" s="29">
        <f ca="1"/>
        <v>2.5169474251741009E-4</v>
      </c>
      <c r="J314" s="29">
        <f t="array" aca="1" ref="J314:K314" ca="1">TRANSPOSE(MMULT(OFFSET('Useful matrices &amp; checks'!$Y$6,UsefulSeries!$O305,0):OFFSET('Useful matrices &amp; checks'!$Z$7,UsefulSeries!$O305,0),OFFSET('SS Taylor expansion'!$AI$6,UsefulSeries!$O305,0):OFFSET('SS Taylor expansion'!$AI$7,UsefulSeries!$O305,0)))+TRANSPOSE(MMULT(OFFSET('Useful matrices &amp; checks'!$AC$6,UsefulSeries!$O305,0):OFFSET('Useful matrices &amp; checks'!$AD$7,UsefulSeries!$O305,0),TRANSPOSE(J313:K313)))</f>
        <v>2.2285438683747002E-3</v>
      </c>
      <c r="K314" s="29">
        <f ca="1"/>
        <v>-3.4207682250897734E-6</v>
      </c>
      <c r="L314" s="29">
        <f t="array" aca="1" ref="L314:M314" ca="1">TRANSPOSE(MMULT(OFFSET('Useful matrices &amp; checks'!$Y$6,UsefulSeries!$O305,0):OFFSET('Useful matrices &amp; checks'!$Z$7,UsefulSeries!$O305,0),OFFSET('SS Taylor expansion'!$AJ$6,UsefulSeries!$O305,0):OFFSET('SS Taylor expansion'!$AJ$7,UsefulSeries!$O305,0)))+TRANSPOSE(MMULT(OFFSET('Useful matrices &amp; checks'!$AC$6,UsefulSeries!$O305,0):OFFSET('Useful matrices &amp; checks'!$AD$7,UsefulSeries!$O305,0),TRANSPOSE(L313:M313)))</f>
        <v>-9.0921563972664785E-5</v>
      </c>
      <c r="M314" s="29">
        <f ca="1"/>
        <v>1.0632402203677027E-4</v>
      </c>
      <c r="N314" s="39">
        <f t="array" aca="1" ref="N314:O314" ca="1">TRANSPOSE(MMULT(OFFSET('Useful matrices &amp; checks'!$AC$6,UsefulSeries!$O305,0):OFFSET('Useful matrices &amp; checks'!$AD$7,UsefulSeries!$O305,0),TRANSPOSE(N313:O313)))</f>
        <v>1.8227863617492694E-11</v>
      </c>
      <c r="O314" s="39">
        <f ca="1"/>
        <v>-1.3961705674229702E-13</v>
      </c>
      <c r="P314" s="39">
        <f t="shared" ca="1" si="14"/>
        <v>-6.2764084936839154E-4</v>
      </c>
      <c r="Q314" s="39">
        <f t="shared" ca="1" si="15"/>
        <v>2.2338071322913244E-6</v>
      </c>
      <c r="R314" s="29"/>
      <c r="S314" s="29">
        <f>'Flow probs &amp; rates'!E307-'Flow probs &amp; rates'!E306</f>
        <v>5.0409302503229281E-4</v>
      </c>
      <c r="T314" s="29">
        <f>'Flow probs &amp; rates'!F307-'Flow probs &amp; rates'!F306</f>
        <v>3.5746560159622548E-4</v>
      </c>
      <c r="U314" s="29">
        <f>'Flow probs &amp; rates'!H307-'Flow probs &amp; rates'!H306</f>
        <v>-5.9065357000019636E-4</v>
      </c>
      <c r="V314" s="29"/>
      <c r="W314" s="29">
        <f ca="1">(1-'Flow probs &amp; rates'!$H306)*'Output - Variance decomp.'!C314/('Flow probs &amp; rates'!$E306+'Flow probs &amp; rates'!$F306)-'Flow probs &amp; rates'!$H306*'Output - Variance decomp.'!B314/('Flow probs &amp; rates'!$E306+'Flow probs &amp; rates'!$F306)</f>
        <v>-2.5718655345273011E-4</v>
      </c>
      <c r="X314" s="29">
        <f ca="1">(1-'Flow probs &amp; rates'!$H306)*'Output - Variance decomp.'!E314/('Flow probs &amp; rates'!$E306+'Flow probs &amp; rates'!$F306)-'Flow probs &amp; rates'!$H306*'Output - Variance decomp.'!D314/('Flow probs &amp; rates'!$E306+'Flow probs &amp; rates'!$F306)</f>
        <v>1.3861177156528651E-4</v>
      </c>
      <c r="Y314" s="29">
        <f ca="1">(1-'Flow probs &amp; rates'!$H306)*'Output - Variance decomp.'!G314/('Flow probs &amp; rates'!$E306+'Flow probs &amp; rates'!$F306)-'Flow probs &amp; rates'!$H306*'Output - Variance decomp.'!F314/('Flow probs &amp; rates'!$E306+'Flow probs &amp; rates'!$F306)</f>
        <v>1.5815661509884649E-4</v>
      </c>
      <c r="Z314" s="29">
        <f ca="1">(1-'Flow probs &amp; rates'!$H306)*'Output - Variance decomp.'!I314/('Flow probs &amp; rates'!$E306+'Flow probs &amp; rates'!$F306)-'Flow probs &amp; rates'!$H306*'Output - Variance decomp.'!H314/('Flow probs &amp; rates'!$E306+'Flow probs &amp; rates'!$F306)</f>
        <v>4.2728390544388619E-4</v>
      </c>
      <c r="AA314" s="29">
        <f ca="1">(1-'Flow probs &amp; rates'!$H306)*'Output - Variance decomp.'!K314/('Flow probs &amp; rates'!$E306+'Flow probs &amp; rates'!$F306)-'Flow probs &amp; rates'!$H306*'Output - Variance decomp.'!J314/('Flow probs &amp; rates'!$E306+'Flow probs &amp; rates'!$F306)</f>
        <v>-1.9656727197240088E-4</v>
      </c>
      <c r="AB314" s="29">
        <f ca="1">(1-'Flow probs &amp; rates'!$H306)*'Output - Variance decomp.'!M314/('Flow probs &amp; rates'!$E306+'Flow probs &amp; rates'!$F306)-'Flow probs &amp; rates'!$H306*'Output - Variance decomp.'!L314/('Flow probs &amp; rates'!$E306+'Flow probs &amp; rates'!$F306)</f>
        <v>1.6812845613551876E-4</v>
      </c>
      <c r="AC314" s="29">
        <f ca="1">(1-'Flow probs &amp; rates'!$H306)*'Output - Variance decomp.'!O314/('Flow probs &amp; rates'!$E306+'Flow probs &amp; rates'!$F306)-'Flow probs &amp; rates'!$H306*'Output - Variance decomp.'!N314/('Flow probs &amp; rates'!$E306+'Flow probs &amp; rates'!$F306)</f>
        <v>-1.7761082558616429E-12</v>
      </c>
      <c r="AD314" s="29">
        <f t="shared" ca="1" si="13"/>
        <v>-1.029080491042495E-3</v>
      </c>
    </row>
    <row r="315" spans="1:30" x14ac:dyDescent="0.35">
      <c r="A315" s="2" t="s">
        <v>363</v>
      </c>
      <c r="B315" s="29">
        <f t="array" aca="1" ref="B315:C315" ca="1">TRANSPOSE(MMULT(OFFSET('Useful matrices &amp; checks'!$Y$6,UsefulSeries!$O306,0):OFFSET('Useful matrices &amp; checks'!$Z$7,UsefulSeries!$O306,0),OFFSET('SS Taylor expansion'!$AE$6,UsefulSeries!$O306,0):OFFSET('SS Taylor expansion'!$AE$7,UsefulSeries!$O306,0)))+TRANSPOSE(MMULT(OFFSET('Useful matrices &amp; checks'!$AC$6,UsefulSeries!$O306,0):OFFSET('Useful matrices &amp; checks'!$AD$7,UsefulSeries!$O306,0),TRANSPOSE(B314:C314)))</f>
        <v>4.9372419113644127E-4</v>
      </c>
      <c r="C315" s="29">
        <f ca="1"/>
        <v>-2.5756636570265726E-4</v>
      </c>
      <c r="D315" s="29">
        <f t="array" aca="1" ref="D315:E315" ca="1">TRANSPOSE(MMULT(OFFSET('Useful matrices &amp; checks'!$Y$6,UsefulSeries!$O306,0):OFFSET('Useful matrices &amp; checks'!$Z$7,UsefulSeries!$O306,0),OFFSET('SS Taylor expansion'!$AF$6,UsefulSeries!$O306,0):OFFSET('SS Taylor expansion'!$AF$7,UsefulSeries!$O306,0)))+TRANSPOSE(MMULT(OFFSET('Useful matrices &amp; checks'!$AC$6,UsefulSeries!$O306,0):OFFSET('Useful matrices &amp; checks'!$AD$7,UsefulSeries!$O306,0),TRANSPOSE(D314:E314)))</f>
        <v>-2.2983879094059948E-3</v>
      </c>
      <c r="E315" s="29">
        <f ca="1"/>
        <v>9.8561191299166334E-5</v>
      </c>
      <c r="F315" s="29">
        <f t="array" aca="1" ref="F315:G315" ca="1">TRANSPOSE(MMULT(OFFSET('Useful matrices &amp; checks'!$Y$6,UsefulSeries!$O306,0):OFFSET('Useful matrices &amp; checks'!$Z$7,UsefulSeries!$O306,0),OFFSET('SS Taylor expansion'!$AG$6,UsefulSeries!$O306,0):OFFSET('SS Taylor expansion'!$AG$7,UsefulSeries!$O306,0)))+TRANSPOSE(MMULT(OFFSET('Useful matrices &amp; checks'!$AC$6,UsefulSeries!$O306,0):OFFSET('Useful matrices &amp; checks'!$AD$7,UsefulSeries!$O306,0),TRANSPOSE(F314:G314)))</f>
        <v>9.558276582149756E-4</v>
      </c>
      <c r="G315" s="29">
        <f ca="1"/>
        <v>-3.0059166973403387E-4</v>
      </c>
      <c r="H315" s="29">
        <f t="array" aca="1" ref="H315:I315" ca="1">TRANSPOSE(MMULT(OFFSET('Useful matrices &amp; checks'!$Y$6,UsefulSeries!$O306,0):OFFSET('Useful matrices &amp; checks'!$Z$7,UsefulSeries!$O306,0),OFFSET('SS Taylor expansion'!$AH$6,UsefulSeries!$O306,0):OFFSET('SS Taylor expansion'!$AH$7,UsefulSeries!$O306,0)))+TRANSPOSE(MMULT(OFFSET('Useful matrices &amp; checks'!$AC$6,UsefulSeries!$O306,0):OFFSET('Useful matrices &amp; checks'!$AD$7,UsefulSeries!$O306,0),TRANSPOSE(H314:I314)))</f>
        <v>-5.4635510422692396E-4</v>
      </c>
      <c r="I315" s="29">
        <f ca="1"/>
        <v>-4.328128971707913E-4</v>
      </c>
      <c r="J315" s="29">
        <f t="array" aca="1" ref="J315:K315" ca="1">TRANSPOSE(MMULT(OFFSET('Useful matrices &amp; checks'!$Y$6,UsefulSeries!$O306,0):OFFSET('Useful matrices &amp; checks'!$Z$7,UsefulSeries!$O306,0),OFFSET('SS Taylor expansion'!$AI$6,UsefulSeries!$O306,0):OFFSET('SS Taylor expansion'!$AI$7,UsefulSeries!$O306,0)))+TRANSPOSE(MMULT(OFFSET('Useful matrices &amp; checks'!$AC$6,UsefulSeries!$O306,0):OFFSET('Useful matrices &amp; checks'!$AD$7,UsefulSeries!$O306,0),TRANSPOSE(J314:K314)))</f>
        <v>1.5781804541928172E-3</v>
      </c>
      <c r="K315" s="29">
        <f ca="1"/>
        <v>-6.9660710874054074E-5</v>
      </c>
      <c r="L315" s="29">
        <f t="array" aca="1" ref="L315:M315" ca="1">TRANSPOSE(MMULT(OFFSET('Useful matrices &amp; checks'!$Y$6,UsefulSeries!$O306,0):OFFSET('Useful matrices &amp; checks'!$Z$7,UsefulSeries!$O306,0),OFFSET('SS Taylor expansion'!$AJ$6,UsefulSeries!$O306,0):OFFSET('SS Taylor expansion'!$AJ$7,UsefulSeries!$O306,0)))+TRANSPOSE(MMULT(OFFSET('Useful matrices &amp; checks'!$AC$6,UsefulSeries!$O306,0):OFFSET('Useful matrices &amp; checks'!$AD$7,UsefulSeries!$O306,0),TRANSPOSE(L314:M314)))</f>
        <v>-1.2997318803315583E-4</v>
      </c>
      <c r="M315" s="29">
        <f ca="1"/>
        <v>-5.4006304367252894E-4</v>
      </c>
      <c r="N315" s="39">
        <f t="array" aca="1" ref="N315:O315" ca="1">TRANSPOSE(MMULT(OFFSET('Useful matrices &amp; checks'!$AC$6,UsefulSeries!$O306,0):OFFSET('Useful matrices &amp; checks'!$AD$7,UsefulSeries!$O306,0),TRANSPOSE(N314:O314)))</f>
        <v>1.7237565073013701E-11</v>
      </c>
      <c r="O315" s="39">
        <f ca="1"/>
        <v>-8.0203944665705969E-13</v>
      </c>
      <c r="P315" s="39">
        <f t="shared" ca="1" si="14"/>
        <v>-6.4719676434859164E-4</v>
      </c>
      <c r="Q315" s="39">
        <f t="shared" ca="1" si="15"/>
        <v>4.9491747912714777E-5</v>
      </c>
      <c r="R315" s="29"/>
      <c r="S315" s="29">
        <f>'Flow probs &amp; rates'!E308-'Flow probs &amp; rates'!E307</f>
        <v>-5.9418064523286684E-4</v>
      </c>
      <c r="T315" s="29">
        <f>'Flow probs &amp; rates'!F308-'Flow probs &amp; rates'!F307</f>
        <v>-1.4526417487442239E-3</v>
      </c>
      <c r="U315" s="29">
        <f>'Flow probs &amp; rates'!H308-'Flow probs &amp; rates'!H307</f>
        <v>-1.2409577222137966E-3</v>
      </c>
      <c r="V315" s="29"/>
      <c r="W315" s="29">
        <f ca="1">(1-'Flow probs &amp; rates'!$H307)*'Output - Variance decomp.'!C315/('Flow probs &amp; rates'!$E307+'Flow probs &amp; rates'!$F307)-'Flow probs &amp; rates'!$H307*'Output - Variance decomp.'!B315/('Flow probs &amp; rates'!$E307+'Flow probs &amp; rates'!$F307)</f>
        <v>-4.2996112683858578E-4</v>
      </c>
      <c r="X315" s="29">
        <f ca="1">(1-'Flow probs &amp; rates'!$H307)*'Output - Variance decomp.'!E315/('Flow probs &amp; rates'!$E307+'Flow probs &amp; rates'!$F307)-'Flow probs &amp; rates'!$H307*'Output - Variance decomp.'!D315/('Flow probs &amp; rates'!$E307+'Flow probs &amp; rates'!$F307)</f>
        <v>3.4347993334440024E-4</v>
      </c>
      <c r="Y315" s="29">
        <f ca="1">(1-'Flow probs &amp; rates'!$H307)*'Output - Variance decomp.'!G315/('Flow probs &amp; rates'!$E307+'Flow probs &amp; rates'!$F307)-'Flow probs &amp; rates'!$H307*'Output - Variance decomp.'!F315/('Flow probs &amp; rates'!$E307+'Flow probs &amp; rates'!$F307)</f>
        <v>-5.3398890666696752E-4</v>
      </c>
      <c r="Z315" s="29">
        <f ca="1">(1-'Flow probs &amp; rates'!$H307)*'Output - Variance decomp.'!I315/('Flow probs &amp; rates'!$E307+'Flow probs &amp; rates'!$F307)-'Flow probs &amp; rates'!$H307*'Output - Variance decomp.'!H315/('Flow probs &amp; rates'!$E307+'Flow probs &amp; rates'!$F307)</f>
        <v>-6.0577456766301577E-4</v>
      </c>
      <c r="AA315" s="29">
        <f ca="1">(1-'Flow probs &amp; rates'!$H307)*'Output - Variance decomp.'!K315/('Flow probs &amp; rates'!$E307+'Flow probs &amp; rates'!$F307)-'Flow probs &amp; rates'!$H307*'Output - Variance decomp.'!J315/('Flow probs &amp; rates'!$E307+'Flow probs &amp; rates'!$F307)</f>
        <v>-2.3883866244284275E-4</v>
      </c>
      <c r="AB315" s="29">
        <f ca="1">(1-'Flow probs &amp; rates'!$H307)*'Output - Variance decomp.'!M315/('Flow probs &amp; rates'!$E307+'Flow probs &amp; rates'!$F307)-'Flow probs &amp; rates'!$H307*'Output - Variance decomp.'!L315/('Flow probs &amp; rates'!$E307+'Flow probs &amp; rates'!$F307)</f>
        <v>-8.0269182794799675E-4</v>
      </c>
      <c r="AC315" s="29">
        <f ca="1">(1-'Flow probs &amp; rates'!$H307)*'Output - Variance decomp.'!O315/('Flow probs &amp; rates'!$E307+'Flow probs &amp; rates'!$F307)-'Flow probs &amp; rates'!$H307*'Output - Variance decomp.'!N315/('Flow probs &amp; rates'!$E307+'Flow probs &amp; rates'!$F307)</f>
        <v>-2.6707375794557802E-12</v>
      </c>
      <c r="AD315" s="29">
        <f t="shared" ca="1" si="13"/>
        <v>1.0268174386719496E-3</v>
      </c>
    </row>
    <row r="316" spans="1:30" x14ac:dyDescent="0.35">
      <c r="A316" s="2" t="s">
        <v>462</v>
      </c>
      <c r="B316" s="29">
        <f t="array" aca="1" ref="B316:C316" ca="1">TRANSPOSE(MMULT(OFFSET('Useful matrices &amp; checks'!$Y$6,UsefulSeries!$O307,0):OFFSET('Useful matrices &amp; checks'!$Z$7,UsefulSeries!$O307,0),OFFSET('SS Taylor expansion'!$AE$6,UsefulSeries!$O307,0):OFFSET('SS Taylor expansion'!$AE$7,UsefulSeries!$O307,0)))+TRANSPOSE(MMULT(OFFSET('Useful matrices &amp; checks'!$AC$6,UsefulSeries!$O307,0):OFFSET('Useful matrices &amp; checks'!$AD$7,UsefulSeries!$O307,0),TRANSPOSE(B315:C315)))</f>
        <v>3.8035162761016774E-4</v>
      </c>
      <c r="C316" s="29">
        <f ca="1"/>
        <v>-1.1726157968678389E-4</v>
      </c>
      <c r="D316" s="29">
        <f t="array" aca="1" ref="D316:E316" ca="1">TRANSPOSE(MMULT(OFFSET('Useful matrices &amp; checks'!$Y$6,UsefulSeries!$O307,0):OFFSET('Useful matrices &amp; checks'!$Z$7,UsefulSeries!$O307,0),OFFSET('SS Taylor expansion'!$AF$6,UsefulSeries!$O307,0):OFFSET('SS Taylor expansion'!$AF$7,UsefulSeries!$O307,0)))+TRANSPOSE(MMULT(OFFSET('Useful matrices &amp; checks'!$AC$6,UsefulSeries!$O307,0):OFFSET('Useful matrices &amp; checks'!$AD$7,UsefulSeries!$O307,0),TRANSPOSE(D315:E315)))</f>
        <v>-1.2459370700358902E-3</v>
      </c>
      <c r="E316" s="29">
        <f ca="1"/>
        <v>4.0764674582080481E-5</v>
      </c>
      <c r="F316" s="29">
        <f t="array" aca="1" ref="F316:G316" ca="1">TRANSPOSE(MMULT(OFFSET('Useful matrices &amp; checks'!$Y$6,UsefulSeries!$O307,0):OFFSET('Useful matrices &amp; checks'!$Z$7,UsefulSeries!$O307,0),OFFSET('SS Taylor expansion'!$AG$6,UsefulSeries!$O307,0):OFFSET('SS Taylor expansion'!$AG$7,UsefulSeries!$O307,0)))+TRANSPOSE(MMULT(OFFSET('Useful matrices &amp; checks'!$AC$6,UsefulSeries!$O307,0):OFFSET('Useful matrices &amp; checks'!$AD$7,UsefulSeries!$O307,0),TRANSPOSE(F315:G315)))</f>
        <v>8.109060412899166E-4</v>
      </c>
      <c r="G316" s="29">
        <f ca="1"/>
        <v>-1.4522358365092641E-4</v>
      </c>
      <c r="H316" s="29">
        <f t="array" aca="1" ref="H316:I316" ca="1">TRANSPOSE(MMULT(OFFSET('Useful matrices &amp; checks'!$Y$6,UsefulSeries!$O307,0):OFFSET('Useful matrices &amp; checks'!$Z$7,UsefulSeries!$O307,0),OFFSET('SS Taylor expansion'!$AH$6,UsefulSeries!$O307,0):OFFSET('SS Taylor expansion'!$AH$7,UsefulSeries!$O307,0)))+TRANSPOSE(MMULT(OFFSET('Useful matrices &amp; checks'!$AC$6,UsefulSeries!$O307,0):OFFSET('Useful matrices &amp; checks'!$AD$7,UsefulSeries!$O307,0),TRANSPOSE(H315:I315)))</f>
        <v>-5.4878762988470648E-4</v>
      </c>
      <c r="I316" s="29">
        <f ca="1"/>
        <v>1.6334379031825901E-5</v>
      </c>
      <c r="J316" s="29">
        <f t="array" aca="1" ref="J316:K316" ca="1">TRANSPOSE(MMULT(OFFSET('Useful matrices &amp; checks'!$Y$6,UsefulSeries!$O307,0):OFFSET('Useful matrices &amp; checks'!$Z$7,UsefulSeries!$O307,0),OFFSET('SS Taylor expansion'!$AI$6,UsefulSeries!$O307,0):OFFSET('SS Taylor expansion'!$AI$7,UsefulSeries!$O307,0)))+TRANSPOSE(MMULT(OFFSET('Useful matrices &amp; checks'!$AC$6,UsefulSeries!$O307,0):OFFSET('Useful matrices &amp; checks'!$AD$7,UsefulSeries!$O307,0),TRANSPOSE(J315:K315)))</f>
        <v>1.4165996334688225E-3</v>
      </c>
      <c r="K316" s="29">
        <f ca="1"/>
        <v>-1.8437319610669202E-5</v>
      </c>
      <c r="L316" s="29">
        <f t="array" aca="1" ref="L316:M316" ca="1">TRANSPOSE(MMULT(OFFSET('Useful matrices &amp; checks'!$Y$6,UsefulSeries!$O307,0):OFFSET('Useful matrices &amp; checks'!$Z$7,UsefulSeries!$O307,0),OFFSET('SS Taylor expansion'!$AJ$6,UsefulSeries!$O307,0):OFFSET('SS Taylor expansion'!$AJ$7,UsefulSeries!$O307,0)))+TRANSPOSE(MMULT(OFFSET('Useful matrices &amp; checks'!$AC$6,UsefulSeries!$O307,0):OFFSET('Useful matrices &amp; checks'!$AD$7,UsefulSeries!$O307,0),TRANSPOSE(L315:M315)))</f>
        <v>-1.6171820210434171E-4</v>
      </c>
      <c r="M316" s="29">
        <f ca="1"/>
        <v>1.3578044906890435E-4</v>
      </c>
      <c r="N316" s="39">
        <f t="array" aca="1" ref="N316:O316" ca="1">TRANSPOSE(MMULT(OFFSET('Useful matrices &amp; checks'!$AC$6,UsefulSeries!$O307,0):OFFSET('Useful matrices &amp; checks'!$AD$7,UsefulSeries!$O307,0),TRANSPOSE(N315:O315)))</f>
        <v>1.5803930969413275E-11</v>
      </c>
      <c r="O316" s="39">
        <f ca="1"/>
        <v>-2.1917620885699709E-13</v>
      </c>
      <c r="P316" s="39">
        <f t="shared" ref="P316:P317" ca="1" si="16">S316-B316-D316-F316-H316-J316-L316-N316</f>
        <v>-5.8116455112143777E-4</v>
      </c>
      <c r="Q316" s="39">
        <f t="shared" ref="Q316:Q317" ca="1" si="17">T316-C316-E316-G316-I316-K316-M316-O316</f>
        <v>8.240188051032224E-6</v>
      </c>
      <c r="S316" s="29">
        <f>'Flow probs &amp; rates'!E309-'Flow probs &amp; rates'!E308</f>
        <v>7.0249865026461578E-5</v>
      </c>
      <c r="T316" s="29">
        <f>'Flow probs &amp; rates'!F309-'Flow probs &amp; rates'!F308</f>
        <v>-7.9802792433712744E-5</v>
      </c>
      <c r="U316" s="29">
        <f>'Flow probs &amp; rates'!H309-'Flow probs &amp; rates'!H308</f>
        <v>-7.0250248509821922E-4</v>
      </c>
      <c r="W316" s="29">
        <f ca="1">(1-'Flow probs &amp; rates'!$H308)*'Output - Variance decomp.'!C316/('Flow probs &amp; rates'!$E308+'Flow probs &amp; rates'!$F308)-'Flow probs &amp; rates'!$H308*'Output - Variance decomp.'!B316/('Flow probs &amp; rates'!$E308+'Flow probs &amp; rates'!$F308)</f>
        <v>-2.0910662566567137E-4</v>
      </c>
      <c r="X316" s="29">
        <f ca="1">(1-'Flow probs &amp; rates'!$H308)*'Output - Variance decomp.'!E316/('Flow probs &amp; rates'!$E308+'Flow probs &amp; rates'!$F308)-'Flow probs &amp; rates'!$H308*'Output - Variance decomp.'!D316/('Flow probs &amp; rates'!$E308+'Flow probs &amp; rates'!$F308)</f>
        <v>1.6527400850850448E-4</v>
      </c>
      <c r="Y316" s="29">
        <f ca="1">(1-'Flow probs &amp; rates'!$H308)*'Output - Variance decomp.'!G316/('Flow probs &amp; rates'!$E308+'Flow probs &amp; rates'!$F308)-'Flow probs &amp; rates'!$H308*'Output - Variance decomp.'!F316/('Flow probs &amp; rates'!$E308+'Flow probs &amp; rates'!$F308)</f>
        <v>-2.8722136159000712E-4</v>
      </c>
      <c r="Z316" s="29">
        <f ca="1">(1-'Flow probs &amp; rates'!$H308)*'Output - Variance decomp.'!I316/('Flow probs &amp; rates'!$E308+'Flow probs &amp; rates'!$F308)-'Flow probs &amp; rates'!$H308*'Output - Variance decomp.'!H316/('Flow probs &amp; rates'!$E308+'Flow probs &amp; rates'!$F308)</f>
        <v>7.0343460512585653E-5</v>
      </c>
      <c r="AA316" s="29">
        <f ca="1">(1-'Flow probs &amp; rates'!$H308)*'Output - Variance decomp.'!K316/('Flow probs &amp; rates'!$E308+'Flow probs &amp; rates'!$F308)-'Flow probs &amp; rates'!$H308*'Output - Variance decomp.'!J316/('Flow probs &amp; rates'!$E308+'Flow probs &amp; rates'!$F308)</f>
        <v>-1.4566580221625323E-4</v>
      </c>
      <c r="AB316" s="29">
        <f ca="1">(1-'Flow probs &amp; rates'!$H308)*'Output - Variance decomp.'!M316/('Flow probs &amp; rates'!$E308+'Flow probs &amp; rates'!$F308)-'Flow probs &amp; rates'!$H308*'Output - Variance decomp.'!L316/('Flow probs &amp; rates'!$E308+'Flow probs &amp; rates'!$F308)</f>
        <v>2.1896254067731453E-4</v>
      </c>
      <c r="AC316" s="29">
        <f ca="1">(1-'Flow probs &amp; rates'!$H308)*'Output - Variance decomp.'!O316/('Flow probs &amp; rates'!$E308+'Flow probs &amp; rates'!$F308)-'Flow probs &amp; rates'!$H308*'Output - Variance decomp.'!N316/('Flow probs &amp; rates'!$E308+'Flow probs &amp; rates'!$F308)</f>
        <v>-1.6454942666704614E-12</v>
      </c>
      <c r="AD316" s="29">
        <f t="shared" ref="AD316:AD322" ca="1" si="18">U316-SUM(W316:AC316)</f>
        <v>-5.1508870367919794E-4</v>
      </c>
    </row>
    <row r="317" spans="1:30" x14ac:dyDescent="0.35">
      <c r="A317" s="2" t="s">
        <v>463</v>
      </c>
      <c r="B317" s="29">
        <f t="array" aca="1" ref="B317:C317" ca="1">TRANSPOSE(MMULT(OFFSET('Useful matrices &amp; checks'!$Y$6,UsefulSeries!$O308,0):OFFSET('Useful matrices &amp; checks'!$Z$7,UsefulSeries!$O308,0),OFFSET('SS Taylor expansion'!$AE$6,UsefulSeries!$O308,0):OFFSET('SS Taylor expansion'!$AE$7,UsefulSeries!$O308,0)))+TRANSPOSE(MMULT(OFFSET('Useful matrices &amp; checks'!$AC$6,UsefulSeries!$O308,0):OFFSET('Useful matrices &amp; checks'!$AD$7,UsefulSeries!$O308,0),TRANSPOSE(B316:C316)))</f>
        <v>4.9580546894392914E-4</v>
      </c>
      <c r="C317" s="29">
        <f ca="1"/>
        <v>-2.250924982921625E-4</v>
      </c>
      <c r="D317" s="29">
        <f t="array" aca="1" ref="D317:E317" ca="1">TRANSPOSE(MMULT(OFFSET('Useful matrices &amp; checks'!$Y$6,UsefulSeries!$O308,0):OFFSET('Useful matrices &amp; checks'!$Z$7,UsefulSeries!$O308,0),OFFSET('SS Taylor expansion'!$AF$6,UsefulSeries!$O308,0):OFFSET('SS Taylor expansion'!$AF$7,UsefulSeries!$O308,0)))+TRANSPOSE(MMULT(OFFSET('Useful matrices &amp; checks'!$AC$6,UsefulSeries!$O308,0):OFFSET('Useful matrices &amp; checks'!$AD$7,UsefulSeries!$O308,0),TRANSPOSE(D316:E316)))</f>
        <v>-1.235608521982984E-3</v>
      </c>
      <c r="E317" s="29">
        <f ca="1"/>
        <v>5.4156316243283271E-5</v>
      </c>
      <c r="F317" s="29">
        <f t="array" aca="1" ref="F317:G317" ca="1">TRANSPOSE(MMULT(OFFSET('Useful matrices &amp; checks'!$Y$6,UsefulSeries!$O308,0):OFFSET('Useful matrices &amp; checks'!$Z$7,UsefulSeries!$O308,0),OFFSET('SS Taylor expansion'!$AG$6,UsefulSeries!$O308,0):OFFSET('SS Taylor expansion'!$AG$7,UsefulSeries!$O308,0)))+TRANSPOSE(MMULT(OFFSET('Useful matrices &amp; checks'!$AC$6,UsefulSeries!$O308,0):OFFSET('Useful matrices &amp; checks'!$AD$7,UsefulSeries!$O308,0),TRANSPOSE(F316:G316)))</f>
        <v>1.1845280572515377E-3</v>
      </c>
      <c r="G317" s="29">
        <f ca="1"/>
        <v>-5.1785996230794011E-4</v>
      </c>
      <c r="H317" s="29">
        <f t="array" aca="1" ref="H317:I317" ca="1">TRANSPOSE(MMULT(OFFSET('Useful matrices &amp; checks'!$Y$6,UsefulSeries!$O308,0):OFFSET('Useful matrices &amp; checks'!$Z$7,UsefulSeries!$O308,0),OFFSET('SS Taylor expansion'!$AH$6,UsefulSeries!$O308,0):OFFSET('SS Taylor expansion'!$AH$7,UsefulSeries!$O308,0)))+TRANSPOSE(MMULT(OFFSET('Useful matrices &amp; checks'!$AC$6,UsefulSeries!$O308,0):OFFSET('Useful matrices &amp; checks'!$AD$7,UsefulSeries!$O308,0),TRANSPOSE(H316:I316)))</f>
        <v>-5.1202762701819677E-4</v>
      </c>
      <c r="I317" s="29">
        <f ca="1"/>
        <v>9.6863375211812125E-8</v>
      </c>
      <c r="J317" s="29">
        <f t="array" aca="1" ref="J317:K317" ca="1">TRANSPOSE(MMULT(OFFSET('Useful matrices &amp; checks'!$Y$6,UsefulSeries!$O308,0):OFFSET('Useful matrices &amp; checks'!$Z$7,UsefulSeries!$O308,0),OFFSET('SS Taylor expansion'!$AI$6,UsefulSeries!$O308,0):OFFSET('SS Taylor expansion'!$AI$7,UsefulSeries!$O308,0)))+TRANSPOSE(MMULT(OFFSET('Useful matrices &amp; checks'!$AC$6,UsefulSeries!$O308,0):OFFSET('Useful matrices &amp; checks'!$AD$7,UsefulSeries!$O308,0),TRANSPOSE(J316:K316)))</f>
        <v>9.709914122947033E-4</v>
      </c>
      <c r="K317" s="29">
        <f ca="1"/>
        <v>-3.5907377425033969E-5</v>
      </c>
      <c r="L317" s="29">
        <f t="array" aca="1" ref="L317:M317" ca="1">TRANSPOSE(MMULT(OFFSET('Useful matrices &amp; checks'!$Y$6,UsefulSeries!$O308,0):OFFSET('Useful matrices &amp; checks'!$Z$7,UsefulSeries!$O308,0),OFFSET('SS Taylor expansion'!$AJ$6,UsefulSeries!$O308,0):OFFSET('SS Taylor expansion'!$AJ$7,UsefulSeries!$O308,0)))+TRANSPOSE(MMULT(OFFSET('Useful matrices &amp; checks'!$AC$6,UsefulSeries!$O308,0):OFFSET('Useful matrices &amp; checks'!$AD$7,UsefulSeries!$O308,0),TRANSPOSE(L316:M316)))</f>
        <v>-1.6050940197985503E-4</v>
      </c>
      <c r="M317" s="29">
        <f ca="1"/>
        <v>-2.5493415923980863E-4</v>
      </c>
      <c r="N317" s="39">
        <f t="array" aca="1" ref="N317:O317" ca="1">TRANSPOSE(MMULT(OFFSET('Useful matrices &amp; checks'!$AC$6,UsefulSeries!$O308,0):OFFSET('Useful matrices &amp; checks'!$AD$7,UsefulSeries!$O308,0),TRANSPOSE(N316:O316)))</f>
        <v>1.4727228168371208E-11</v>
      </c>
      <c r="O317" s="39">
        <f ca="1"/>
        <v>-4.8791201582327348E-13</v>
      </c>
      <c r="P317" s="39">
        <f t="shared" ca="1" si="16"/>
        <v>-5.5816909359343255E-4</v>
      </c>
      <c r="Q317" s="39">
        <f t="shared" ca="1" si="17"/>
        <v>3.076515918360815E-5</v>
      </c>
      <c r="S317" s="29">
        <f>'Flow probs &amp; rates'!E310-'Flow probs &amp; rates'!E309</f>
        <v>1.8501030864293E-4</v>
      </c>
      <c r="T317" s="29">
        <f>'Flow probs &amp; rates'!F310-'Flow probs &amp; rates'!F309</f>
        <v>-9.48775658950754E-4</v>
      </c>
      <c r="U317" s="29">
        <f>'Flow probs &amp; rates'!H310-'Flow probs &amp; rates'!H309</f>
        <v>-7.4099024889904413E-4</v>
      </c>
      <c r="W317" s="29">
        <f ca="1">(1-'Flow probs &amp; rates'!$H309)*'Output - Variance decomp.'!C317/('Flow probs &amp; rates'!$E309+'Flow probs &amp; rates'!$F309)-'Flow probs &amp; rates'!$H309*'Output - Variance decomp.'!B317/('Flow probs &amp; rates'!$E309+'Flow probs &amp; rates'!$F309)</f>
        <v>-3.8162065422984011E-4</v>
      </c>
      <c r="X317" s="29">
        <f ca="1">(1-'Flow probs &amp; rates'!$H309)*'Output - Variance decomp.'!E317/('Flow probs &amp; rates'!$E309+'Flow probs &amp; rates'!$F309)-'Flow probs &amp; rates'!$H309*'Output - Variance decomp.'!D317/('Flow probs &amp; rates'!$E309+'Flow probs &amp; rates'!$F309)</f>
        <v>1.8336274639905875E-4</v>
      </c>
      <c r="Y317" s="29">
        <f ca="1">(1-'Flow probs &amp; rates'!$H309)*'Output - Variance decomp.'!G317/('Flow probs &amp; rates'!$E309+'Flow probs &amp; rates'!$F309)-'Flow probs &amp; rates'!$H309*'Output - Variance decomp.'!F317/('Flow probs &amp; rates'!$E309+'Flow probs &amp; rates'!$F309)</f>
        <v>-8.8157321507634234E-4</v>
      </c>
      <c r="Z317" s="29">
        <f ca="1">(1-'Flow probs &amp; rates'!$H309)*'Output - Variance decomp.'!I317/('Flow probs &amp; rates'!$E309+'Flow probs &amp; rates'!$F309)-'Flow probs &amp; rates'!$H309*'Output - Variance decomp.'!H317/('Flow probs &amp; rates'!$E309+'Flow probs &amp; rates'!$F309)</f>
        <v>4.2136744642055358E-5</v>
      </c>
      <c r="AA317" s="29">
        <f ca="1">(1-'Flow probs &amp; rates'!$H309)*'Output - Variance decomp.'!K317/('Flow probs &amp; rates'!$E309+'Flow probs &amp; rates'!$F309)-'Flow probs &amp; rates'!$H309*'Output - Variance decomp.'!J317/('Flow probs &amp; rates'!$E309+'Flow probs &amp; rates'!$F309)</f>
        <v>-1.340194520479253E-4</v>
      </c>
      <c r="AB317" s="29">
        <f ca="1">(1-'Flow probs &amp; rates'!$H309)*'Output - Variance decomp.'!M317/('Flow probs &amp; rates'!$E309+'Flow probs &amp; rates'!$F309)-'Flow probs &amp; rates'!$H309*'Output - Variance decomp.'!L317/('Flow probs &amp; rates'!$E309+'Flow probs &amp; rates'!$F309)</f>
        <v>-3.7300095772814523E-4</v>
      </c>
      <c r="AC317" s="29">
        <f ca="1">(1-'Flow probs &amp; rates'!$H309)*'Output - Variance decomp.'!O317/('Flow probs &amp; rates'!$E309+'Flow probs &amp; rates'!$F309)-'Flow probs &amp; rates'!$H309*'Output - Variance decomp.'!N317/('Flow probs &amp; rates'!$E309+'Flow probs &amp; rates'!$F309)</f>
        <v>-1.9468099956712599E-12</v>
      </c>
      <c r="AD317" s="29">
        <f t="shared" ca="1" si="18"/>
        <v>8.037245410889046E-4</v>
      </c>
    </row>
    <row r="318" spans="1:30" x14ac:dyDescent="0.35">
      <c r="A318" s="2" t="s">
        <v>464</v>
      </c>
      <c r="B318" s="29">
        <f t="array" aca="1" ref="B318:C318" ca="1">TRANSPOSE(MMULT(OFFSET('Useful matrices &amp; checks'!$Y$6,UsefulSeries!$O309,0):OFFSET('Useful matrices &amp; checks'!$Z$7,UsefulSeries!$O309,0),OFFSET('SS Taylor expansion'!$AE$6,UsefulSeries!$O309,0):OFFSET('SS Taylor expansion'!$AE$7,UsefulSeries!$O309,0)))+TRANSPOSE(MMULT(OFFSET('Useful matrices &amp; checks'!$AC$6,UsefulSeries!$O309,0):OFFSET('Useful matrices &amp; checks'!$AD$7,UsefulSeries!$O309,0),TRANSPOSE(B317:C317)))</f>
        <v>2.0616220994734032E-4</v>
      </c>
      <c r="C318" s="29">
        <f ca="1"/>
        <v>5.435758907930329E-5</v>
      </c>
      <c r="D318" s="29">
        <f t="array" aca="1" ref="D318:E318" ca="1">TRANSPOSE(MMULT(OFFSET('Useful matrices &amp; checks'!$Y$6,UsefulSeries!$O309,0):OFFSET('Useful matrices &amp; checks'!$Z$7,UsefulSeries!$O309,0),OFFSET('SS Taylor expansion'!$AF$6,UsefulSeries!$O309,0):OFFSET('SS Taylor expansion'!$AF$7,UsefulSeries!$O309,0)))+TRANSPOSE(MMULT(OFFSET('Useful matrices &amp; checks'!$AC$6,UsefulSeries!$O309,0):OFFSET('Useful matrices &amp; checks'!$AD$7,UsefulSeries!$O309,0),TRANSPOSE(D317:E317)))</f>
        <v>-1.2218335262595404E-3</v>
      </c>
      <c r="E318" s="29">
        <f ca="1"/>
        <v>6.3570050079824866E-5</v>
      </c>
      <c r="F318" s="29">
        <f t="array" aca="1" ref="F318:G318" ca="1">TRANSPOSE(MMULT(OFFSET('Useful matrices &amp; checks'!$Y$6,UsefulSeries!$O309,0):OFFSET('Useful matrices &amp; checks'!$Z$7,UsefulSeries!$O309,0),OFFSET('SS Taylor expansion'!$AG$6,UsefulSeries!$O309,0):OFFSET('SS Taylor expansion'!$AG$7,UsefulSeries!$O309,0)))+TRANSPOSE(MMULT(OFFSET('Useful matrices &amp; checks'!$AC$6,UsefulSeries!$O309,0):OFFSET('Useful matrices &amp; checks'!$AD$7,UsefulSeries!$O309,0),TRANSPOSE(F317:G317)))</f>
        <v>8.1161012668175075E-4</v>
      </c>
      <c r="G318" s="29">
        <f ca="1"/>
        <v>-1.4473655622034641E-4</v>
      </c>
      <c r="H318" s="29">
        <f t="array" aca="1" ref="H318:I318" ca="1">TRANSPOSE(MMULT(OFFSET('Useful matrices &amp; checks'!$Y$6,UsefulSeries!$O309,0):OFFSET('Useful matrices &amp; checks'!$Z$7,UsefulSeries!$O309,0),OFFSET('SS Taylor expansion'!$AH$6,UsefulSeries!$O309,0):OFFSET('SS Taylor expansion'!$AH$7,UsefulSeries!$O309,0)))+TRANSPOSE(MMULT(OFFSET('Useful matrices &amp; checks'!$AC$6,UsefulSeries!$O309,0):OFFSET('Useful matrices &amp; checks'!$AD$7,UsefulSeries!$O309,0),TRANSPOSE(H317:I317)))</f>
        <v>-4.6352411037294802E-4</v>
      </c>
      <c r="I318" s="29">
        <f ca="1"/>
        <v>1.233930832466765E-4</v>
      </c>
      <c r="J318" s="29">
        <f t="array" aca="1" ref="J318:K318" ca="1">TRANSPOSE(MMULT(OFFSET('Useful matrices &amp; checks'!$Y$6,UsefulSeries!$O309,0):OFFSET('Useful matrices &amp; checks'!$Z$7,UsefulSeries!$O309,0),OFFSET('SS Taylor expansion'!$AI$6,UsefulSeries!$O309,0):OFFSET('SS Taylor expansion'!$AI$7,UsefulSeries!$O309,0)))+TRANSPOSE(MMULT(OFFSET('Useful matrices &amp; checks'!$AC$6,UsefulSeries!$O309,0):OFFSET('Useful matrices &amp; checks'!$AD$7,UsefulSeries!$O309,0),TRANSPOSE(J317:K317)))</f>
        <v>4.9625033556651267E-4</v>
      </c>
      <c r="K318" s="29">
        <f ca="1"/>
        <v>-3.5181871743307403E-5</v>
      </c>
      <c r="L318" s="29">
        <f t="array" aca="1" ref="L318:M318" ca="1">TRANSPOSE(MMULT(OFFSET('Useful matrices &amp; checks'!$Y$6,UsefulSeries!$O309,0):OFFSET('Useful matrices &amp; checks'!$Z$7,UsefulSeries!$O309,0),OFFSET('SS Taylor expansion'!$AJ$6,UsefulSeries!$O309,0):OFFSET('SS Taylor expansion'!$AJ$7,UsefulSeries!$O309,0)))+TRANSPOSE(MMULT(OFFSET('Useful matrices &amp; checks'!$AC$6,UsefulSeries!$O309,0):OFFSET('Useful matrices &amp; checks'!$AD$7,UsefulSeries!$O309,0),TRANSPOSE(L317:M317)))</f>
        <v>-2.5072665350993524E-4</v>
      </c>
      <c r="M318" s="29">
        <f ca="1"/>
        <v>-4.7942146925579574E-4</v>
      </c>
      <c r="N318" s="39">
        <f t="array" aca="1" ref="N318:O318" ca="1">TRANSPOSE(MMULT(OFFSET('Useful matrices &amp; checks'!$AC$6,UsefulSeries!$O309,0):OFFSET('Useful matrices &amp; checks'!$AD$7,UsefulSeries!$O309,0),TRANSPOSE(N317:O317)))</f>
        <v>1.3700944265739589E-11</v>
      </c>
      <c r="O318" s="39">
        <f ca="1"/>
        <v>-6.4766799253341246E-13</v>
      </c>
      <c r="P318" s="39">
        <f t="shared" ref="P318:P322" ca="1" si="19">S318-B318-D318-F318-H318-J318-L318-N318</f>
        <v>-5.2065194163805736E-4</v>
      </c>
      <c r="Q318" s="39">
        <f t="shared" ref="Q318:Q322" ca="1" si="20">T318-C318-E318-G318-I318-K318-M318-O318</f>
        <v>1.8884866078881112E-5</v>
      </c>
      <c r="S318" s="29">
        <f>'Flow probs &amp; rates'!E311-'Flow probs &amp; rates'!E310</f>
        <v>-9.4271354588393308E-4</v>
      </c>
      <c r="T318" s="29">
        <f>'Flow probs &amp; rates'!F311-'Flow probs &amp; rates'!F310</f>
        <v>-3.9913430938243177E-4</v>
      </c>
      <c r="U318" s="29">
        <f>'Flow probs &amp; rates'!H311-'Flow probs &amp; rates'!H310</f>
        <v>-2.3240469042024037E-4</v>
      </c>
      <c r="W318" s="29">
        <f ca="1">(1-'Flow probs &amp; rates'!$H310)*'Output - Variance decomp.'!C318/('Flow probs &amp; rates'!$E310+'Flow probs &amp; rates'!$F310)-'Flow probs &amp; rates'!$H310*'Output - Variance decomp.'!B318/('Flow probs &amp; rates'!$E310+'Flow probs &amp; rates'!$F310)</f>
        <v>6.5820369898534373E-5</v>
      </c>
      <c r="X318" s="29">
        <f ca="1">(1-'Flow probs &amp; rates'!$H310)*'Output - Variance decomp.'!E318/('Flow probs &amp; rates'!$E310+'Flow probs &amp; rates'!$F310)-'Flow probs &amp; rates'!$H310*'Output - Variance decomp.'!D318/('Flow probs &amp; rates'!$E310+'Flow probs &amp; rates'!$F310)</f>
        <v>1.95360445985012E-4</v>
      </c>
      <c r="Y318" s="29">
        <f ca="1">(1-'Flow probs &amp; rates'!$H310)*'Output - Variance decomp.'!G318/('Flow probs &amp; rates'!$E310+'Flow probs &amp; rates'!$F310)-'Flow probs &amp; rates'!$H310*'Output - Variance decomp.'!F318/('Flow probs &amp; rates'!$E310+'Flow probs &amp; rates'!$F310)</f>
        <v>-2.8535800854430457E-4</v>
      </c>
      <c r="Z318" s="29">
        <f ca="1">(1-'Flow probs &amp; rates'!$H310)*'Output - Variance decomp.'!I318/('Flow probs &amp; rates'!$E310+'Flow probs &amp; rates'!$F310)-'Flow probs &amp; rates'!$H310*'Output - Variance decomp.'!H318/('Flow probs &amp; rates'!$E310+'Flow probs &amp; rates'!$F310)</f>
        <v>2.2479491521296697E-4</v>
      </c>
      <c r="AA318" s="29">
        <f ca="1">(1-'Flow probs &amp; rates'!$H310)*'Output - Variance decomp.'!K318/('Flow probs &amp; rates'!$E310+'Flow probs &amp; rates'!$F310)-'Flow probs &amp; rates'!$H310*'Output - Variance decomp.'!J318/('Flow probs &amp; rates'!$E310+'Flow probs &amp; rates'!$F310)</f>
        <v>-9.3556802861728241E-5</v>
      </c>
      <c r="AB318" s="29">
        <f ca="1">(1-'Flow probs &amp; rates'!$H310)*'Output - Variance decomp.'!M318/('Flow probs &amp; rates'!$E310+'Flow probs &amp; rates'!$F310)-'Flow probs &amp; rates'!$H310*'Output - Variance decomp.'!L318/('Flow probs &amp; rates'!$E310+'Flow probs &amp; rates'!$F310)</f>
        <v>-7.0737332079378332E-4</v>
      </c>
      <c r="AC318" s="29">
        <f ca="1">(1-'Flow probs &amp; rates'!$H310)*'Output - Variance decomp.'!O318/('Flow probs &amp; rates'!$E310+'Flow probs &amp; rates'!$F310)-'Flow probs &amp; rates'!$H310*'Output - Variance decomp.'!N318/('Flow probs &amp; rates'!$E310+'Flow probs &amp; rates'!$F310)</f>
        <v>-2.0917455642533031E-12</v>
      </c>
      <c r="AD318" s="29">
        <f t="shared" ca="1" si="18"/>
        <v>3.6790771277480803E-4</v>
      </c>
    </row>
    <row r="319" spans="1:30" x14ac:dyDescent="0.35">
      <c r="A319" s="2" t="s">
        <v>465</v>
      </c>
      <c r="B319" s="29">
        <f t="array" aca="1" ref="B319:C319" ca="1">TRANSPOSE(MMULT(OFFSET('Useful matrices &amp; checks'!$Y$6,UsefulSeries!$O310,0):OFFSET('Useful matrices &amp; checks'!$Z$7,UsefulSeries!$O310,0),OFFSET('SS Taylor expansion'!$AE$6,UsefulSeries!$O310,0):OFFSET('SS Taylor expansion'!$AE$7,UsefulSeries!$O310,0)))+TRANSPOSE(MMULT(OFFSET('Useful matrices &amp; checks'!$AC$6,UsefulSeries!$O310,0):OFFSET('Useful matrices &amp; checks'!$AD$7,UsefulSeries!$O310,0),TRANSPOSE(B318:C318)))</f>
        <v>2.4914656918396602E-4</v>
      </c>
      <c r="C319" s="29">
        <f ca="1"/>
        <v>-1.1901317222705494E-6</v>
      </c>
      <c r="D319" s="29">
        <f t="array" aca="1" ref="D319:E319" ca="1">TRANSPOSE(MMULT(OFFSET('Useful matrices &amp; checks'!$Y$6,UsefulSeries!$O310,0):OFFSET('Useful matrices &amp; checks'!$Z$7,UsefulSeries!$O310,0),OFFSET('SS Taylor expansion'!$AF$6,UsefulSeries!$O310,0):OFFSET('SS Taylor expansion'!$AF$7,UsefulSeries!$O310,0)))+TRANSPOSE(MMULT(OFFSET('Useful matrices &amp; checks'!$AC$6,UsefulSeries!$O310,0):OFFSET('Useful matrices &amp; checks'!$AD$7,UsefulSeries!$O310,0),TRANSPOSE(D318:E318)))</f>
        <v>-7.5271273619405732E-4</v>
      </c>
      <c r="E319" s="29">
        <f ca="1"/>
        <v>4.148344159114496E-5</v>
      </c>
      <c r="F319" s="29">
        <f t="array" aca="1" ref="F319:G319" ca="1">TRANSPOSE(MMULT(OFFSET('Useful matrices &amp; checks'!$Y$6,UsefulSeries!$O310,0):OFFSET('Useful matrices &amp; checks'!$Z$7,UsefulSeries!$O310,0),OFFSET('SS Taylor expansion'!$AG$6,UsefulSeries!$O310,0):OFFSET('SS Taylor expansion'!$AG$7,UsefulSeries!$O310,0)))+TRANSPOSE(MMULT(OFFSET('Useful matrices &amp; checks'!$AC$6,UsefulSeries!$O310,0):OFFSET('Useful matrices &amp; checks'!$AD$7,UsefulSeries!$O310,0),TRANSPOSE(F318:G318)))</f>
        <v>9.7386743703669883E-4</v>
      </c>
      <c r="G319" s="29">
        <f ca="1"/>
        <v>-2.7290267142754062E-4</v>
      </c>
      <c r="H319" s="29">
        <f t="array" aca="1" ref="H319:I319" ca="1">TRANSPOSE(MMULT(OFFSET('Useful matrices &amp; checks'!$Y$6,UsefulSeries!$O310,0):OFFSET('Useful matrices &amp; checks'!$Z$7,UsefulSeries!$O310,0),OFFSET('SS Taylor expansion'!$AH$6,UsefulSeries!$O310,0):OFFSET('SS Taylor expansion'!$AH$7,UsefulSeries!$O310,0)))+TRANSPOSE(MMULT(OFFSET('Useful matrices &amp; checks'!$AC$6,UsefulSeries!$O310,0):OFFSET('Useful matrices &amp; checks'!$AD$7,UsefulSeries!$O310,0),TRANSPOSE(H318:I318)))</f>
        <v>-3.7842177636763607E-4</v>
      </c>
      <c r="I319" s="29">
        <f ca="1"/>
        <v>4.1156599578634977E-4</v>
      </c>
      <c r="J319" s="29">
        <f t="array" aca="1" ref="J319:K319" ca="1">TRANSPOSE(MMULT(OFFSET('Useful matrices &amp; checks'!$Y$6,UsefulSeries!$O310,0):OFFSET('Useful matrices &amp; checks'!$Z$7,UsefulSeries!$O310,0),OFFSET('SS Taylor expansion'!$AI$6,UsefulSeries!$O310,0):OFFSET('SS Taylor expansion'!$AI$7,UsefulSeries!$O310,0)))+TRANSPOSE(MMULT(OFFSET('Useful matrices &amp; checks'!$AC$6,UsefulSeries!$O310,0):OFFSET('Useful matrices &amp; checks'!$AD$7,UsefulSeries!$O310,0),TRANSPOSE(J318:K318)))</f>
        <v>1.2664635659646003E-3</v>
      </c>
      <c r="K319" s="29">
        <f ca="1"/>
        <v>-2.3452024164474727E-5</v>
      </c>
      <c r="L319" s="29">
        <f t="array" aca="1" ref="L319:M319" ca="1">TRANSPOSE(MMULT(OFFSET('Useful matrices &amp; checks'!$Y$6,UsefulSeries!$O310,0):OFFSET('Useful matrices &amp; checks'!$Z$7,UsefulSeries!$O310,0),OFFSET('SS Taylor expansion'!$AJ$6,UsefulSeries!$O310,0):OFFSET('SS Taylor expansion'!$AJ$7,UsefulSeries!$O310,0)))+TRANSPOSE(MMULT(OFFSET('Useful matrices &amp; checks'!$AC$6,UsefulSeries!$O310,0):OFFSET('Useful matrices &amp; checks'!$AD$7,UsefulSeries!$O310,0),TRANSPOSE(L318:M318)))</f>
        <v>-3.4199917400737318E-4</v>
      </c>
      <c r="M319" s="29">
        <f ca="1"/>
        <v>-2.8613820077767673E-4</v>
      </c>
      <c r="N319" s="39">
        <f t="array" aca="1" ref="N319:O319" ca="1">TRANSPOSE(MMULT(OFFSET('Useful matrices &amp; checks'!$AC$6,UsefulSeries!$O310,0):OFFSET('Useful matrices &amp; checks'!$AD$7,UsefulSeries!$O310,0),TRANSPOSE(N318:O318)))</f>
        <v>1.322419449063243E-11</v>
      </c>
      <c r="O319" s="39">
        <f ca="1"/>
        <v>-4.3223601318005253E-13</v>
      </c>
      <c r="P319" s="39">
        <f t="shared" ca="1" si="19"/>
        <v>-5.1384362293935195E-4</v>
      </c>
      <c r="Q319" s="39">
        <f t="shared" ca="1" si="20"/>
        <v>6.8381203274017717E-8</v>
      </c>
      <c r="S319" s="29">
        <f>'Flow probs &amp; rates'!E312-'Flow probs &amp; rates'!E311</f>
        <v>5.0250027590104107E-4</v>
      </c>
      <c r="T319" s="29">
        <f>'Flow probs &amp; rates'!F312-'Flow probs &amp; rates'!F311</f>
        <v>-1.3056520994342985E-4</v>
      </c>
      <c r="U319" s="29">
        <f>'Flow probs &amp; rates'!H312-'Flow probs &amp; rates'!H311</f>
        <v>-1.4751710155744974E-4</v>
      </c>
      <c r="W319" s="29">
        <f ca="1">(1-'Flow probs &amp; rates'!$H311)*'Output - Variance decomp.'!C319/('Flow probs &amp; rates'!$E311+'Flow probs &amp; rates'!$F311)-'Flow probs &amp; rates'!$H311*'Output - Variance decomp.'!B319/('Flow probs &amp; rates'!$E311+'Flow probs &amp; rates'!$F311)</f>
        <v>-2.1922922533904843E-5</v>
      </c>
      <c r="X319" s="29">
        <f ca="1">(1-'Flow probs &amp; rates'!$H311)*'Output - Variance decomp.'!E319/('Flow probs &amp; rates'!$E311+'Flow probs &amp; rates'!$F311)-'Flow probs &amp; rates'!$H311*'Output - Variance decomp.'!D319/('Flow probs &amp; rates'!$E311+'Flow probs &amp; rates'!$F311)</f>
        <v>1.2387643673138449E-4</v>
      </c>
      <c r="Y319" s="29">
        <f ca="1">(1-'Flow probs &amp; rates'!$H311)*'Output - Variance decomp.'!G319/('Flow probs &amp; rates'!$E311+'Flow probs &amp; rates'!$F311)-'Flow probs &amp; rates'!$H311*'Output - Variance decomp.'!F319/('Flow probs &amp; rates'!$E311+'Flow probs &amp; rates'!$F311)</f>
        <v>-4.938169479422592E-4</v>
      </c>
      <c r="Z319" s="29">
        <f ca="1">(1-'Flow probs &amp; rates'!$H311)*'Output - Variance decomp.'!I319/('Flow probs &amp; rates'!$E311+'Flow probs &amp; rates'!$F311)-'Flow probs &amp; rates'!$H311*'Output - Variance decomp.'!H319/('Flow probs &amp; rates'!$E311+'Flow probs &amp; rates'!$F311)</f>
        <v>6.5671631716477893E-4</v>
      </c>
      <c r="AA319" s="29">
        <f ca="1">(1-'Flow probs &amp; rates'!$H311)*'Output - Variance decomp.'!K319/('Flow probs &amp; rates'!$E311+'Flow probs &amp; rates'!$F311)-'Flow probs &amp; rates'!$H311*'Output - Variance decomp.'!J319/('Flow probs &amp; rates'!$E311+'Flow probs &amp; rates'!$F311)</f>
        <v>-1.3791517317524336E-4</v>
      </c>
      <c r="AB319" s="29">
        <f ca="1">(1-'Flow probs &amp; rates'!$H311)*'Output - Variance decomp.'!M319/('Flow probs &amp; rates'!$E311+'Flow probs &amp; rates'!$F311)-'Flow probs &amp; rates'!$H311*'Output - Variance decomp.'!L319/('Flow probs &amp; rates'!$E311+'Flow probs &amp; rates'!$F311)</f>
        <v>-4.0773124709855271E-4</v>
      </c>
      <c r="AC319" s="29">
        <f ca="1">(1-'Flow probs &amp; rates'!$H311)*'Output - Variance decomp.'!O319/('Flow probs &amp; rates'!$E311+'Flow probs &amp; rates'!$F311)-'Flow probs &amp; rates'!$H311*'Output - Variance decomp.'!N319/('Flow probs &amp; rates'!$E311+'Flow probs &amp; rates'!$F311)</f>
        <v>-1.7251323153509596E-12</v>
      </c>
      <c r="AD319" s="29">
        <f t="shared" ca="1" si="18"/>
        <v>1.3327643702147927E-4</v>
      </c>
    </row>
    <row r="320" spans="1:30" x14ac:dyDescent="0.35">
      <c r="A320" s="2" t="s">
        <v>466</v>
      </c>
      <c r="B320" s="29">
        <f t="array" aca="1" ref="B320:C320" ca="1">TRANSPOSE(MMULT(OFFSET('Useful matrices &amp; checks'!$Y$6,UsefulSeries!$O311,0):OFFSET('Useful matrices &amp; checks'!$Z$7,UsefulSeries!$O311,0),OFFSET('SS Taylor expansion'!$AE$6,UsefulSeries!$O311,0):OFFSET('SS Taylor expansion'!$AE$7,UsefulSeries!$O311,0)))+TRANSPOSE(MMULT(OFFSET('Useful matrices &amp; checks'!$AC$6,UsefulSeries!$O311,0):OFFSET('Useful matrices &amp; checks'!$AD$7,UsefulSeries!$O311,0),TRANSPOSE(B319:C319)))</f>
        <v>2.4301665396266392E-4</v>
      </c>
      <c r="C320" s="29">
        <f ca="1"/>
        <v>-4.6013207191151946E-6</v>
      </c>
      <c r="D320" s="29">
        <f t="array" aca="1" ref="D320:E320" ca="1">TRANSPOSE(MMULT(OFFSET('Useful matrices &amp; checks'!$Y$6,UsefulSeries!$O311,0):OFFSET('Useful matrices &amp; checks'!$Z$7,UsefulSeries!$O311,0),OFFSET('SS Taylor expansion'!$AF$6,UsefulSeries!$O311,0):OFFSET('SS Taylor expansion'!$AF$7,UsefulSeries!$O311,0)))+TRANSPOSE(MMULT(OFFSET('Useful matrices &amp; checks'!$AC$6,UsefulSeries!$O311,0):OFFSET('Useful matrices &amp; checks'!$AD$7,UsefulSeries!$O311,0),TRANSPOSE(D319:E319)))</f>
        <v>-8.6707739782864585E-4</v>
      </c>
      <c r="E320" s="29">
        <f ca="1"/>
        <v>2.6378102899409978E-5</v>
      </c>
      <c r="F320" s="29">
        <f t="array" aca="1" ref="F320:G320" ca="1">TRANSPOSE(MMULT(OFFSET('Useful matrices &amp; checks'!$Y$6,UsefulSeries!$O311,0):OFFSET('Useful matrices &amp; checks'!$Z$7,UsefulSeries!$O311,0),OFFSET('SS Taylor expansion'!$AG$6,UsefulSeries!$O311,0):OFFSET('SS Taylor expansion'!$AG$7,UsefulSeries!$O311,0)))+TRANSPOSE(MMULT(OFFSET('Useful matrices &amp; checks'!$AC$6,UsefulSeries!$O311,0):OFFSET('Useful matrices &amp; checks'!$AD$7,UsefulSeries!$O311,0),TRANSPOSE(F319:G319)))</f>
        <v>8.9491705149279089E-4</v>
      </c>
      <c r="G320" s="29">
        <f ca="1"/>
        <v>-1.7793420778723727E-4</v>
      </c>
      <c r="H320" s="29">
        <f t="array" aca="1" ref="H320:I320" ca="1">TRANSPOSE(MMULT(OFFSET('Useful matrices &amp; checks'!$Y$6,UsefulSeries!$O311,0):OFFSET('Useful matrices &amp; checks'!$Z$7,UsefulSeries!$O311,0),OFFSET('SS Taylor expansion'!$AH$6,UsefulSeries!$O311,0):OFFSET('SS Taylor expansion'!$AH$7,UsefulSeries!$O311,0)))+TRANSPOSE(MMULT(OFFSET('Useful matrices &amp; checks'!$AC$6,UsefulSeries!$O311,0):OFFSET('Useful matrices &amp; checks'!$AD$7,UsefulSeries!$O311,0),TRANSPOSE(H319:I319)))</f>
        <v>-2.6115270053805645E-4</v>
      </c>
      <c r="I320" s="29">
        <f ca="1"/>
        <v>3.624521919155384E-4</v>
      </c>
      <c r="J320" s="29">
        <f t="array" aca="1" ref="J320:K320" ca="1">TRANSPOSE(MMULT(OFFSET('Useful matrices &amp; checks'!$Y$6,UsefulSeries!$O311,0):OFFSET('Useful matrices &amp; checks'!$Z$7,UsefulSeries!$O311,0),OFFSET('SS Taylor expansion'!$AI$6,UsefulSeries!$O311,0):OFFSET('SS Taylor expansion'!$AI$7,UsefulSeries!$O311,0)))+TRANSPOSE(MMULT(OFFSET('Useful matrices &amp; checks'!$AC$6,UsefulSeries!$O311,0):OFFSET('Useful matrices &amp; checks'!$AD$7,UsefulSeries!$O311,0),TRANSPOSE(J319:K319)))</f>
        <v>1.3614388818978273E-3</v>
      </c>
      <c r="K320" s="29">
        <f ca="1"/>
        <v>-1.6873285556938493E-5</v>
      </c>
      <c r="L320" s="29">
        <f t="array" aca="1" ref="L320:M320" ca="1">TRANSPOSE(MMULT(OFFSET('Useful matrices &amp; checks'!$Y$6,UsefulSeries!$O311,0):OFFSET('Useful matrices &amp; checks'!$Z$7,UsefulSeries!$O311,0),OFFSET('SS Taylor expansion'!$AJ$6,UsefulSeries!$O311,0):OFFSET('SS Taylor expansion'!$AJ$7,UsefulSeries!$O311,0)))+TRANSPOSE(MMULT(OFFSET('Useful matrices &amp; checks'!$AC$6,UsefulSeries!$O311,0):OFFSET('Useful matrices &amp; checks'!$AD$7,UsefulSeries!$O311,0),TRANSPOSE(L319:M319)))</f>
        <v>-3.8032922665944528E-4</v>
      </c>
      <c r="M320" s="29">
        <f ca="1"/>
        <v>-1.1693359543104198E-4</v>
      </c>
      <c r="N320" s="39">
        <f t="array" aca="1" ref="N320:O320" ca="1">TRANSPOSE(MMULT(OFFSET('Useful matrices &amp; checks'!$AC$6,UsefulSeries!$O311,0):OFFSET('Useful matrices &amp; checks'!$AD$7,UsefulSeries!$O311,0),TRANSPOSE(N319:O319)))</f>
        <v>1.2625777217934408E-11</v>
      </c>
      <c r="O320" s="39">
        <f ca="1"/>
        <v>-2.8802740147608497E-13</v>
      </c>
      <c r="P320" s="39">
        <f t="shared" ca="1" si="19"/>
        <v>-4.9501864228344557E-4</v>
      </c>
      <c r="Q320" s="39">
        <f t="shared" ca="1" si="20"/>
        <v>1.1219312400400967E-6</v>
      </c>
      <c r="S320" s="29">
        <f>'Flow probs &amp; rates'!E313-'Flow probs &amp; rates'!E312</f>
        <v>4.9579463266946622E-4</v>
      </c>
      <c r="T320" s="29">
        <f>'Flow probs &amp; rates'!F313-'Flow probs &amp; rates'!F312</f>
        <v>7.3609816272628137E-5</v>
      </c>
      <c r="U320" s="29">
        <f>'Flow probs &amp; rates'!H313-'Flow probs &amp; rates'!H312</f>
        <v>-3.5951692927879697E-4</v>
      </c>
      <c r="W320" s="29">
        <f ca="1">(1-'Flow probs &amp; rates'!$H312)*'Output - Variance decomp.'!C320/('Flow probs &amp; rates'!$E312+'Flow probs &amp; rates'!$F312)-'Flow probs &amp; rates'!$H312*'Output - Variance decomp.'!B320/('Flow probs &amp; rates'!$E312+'Flow probs &amp; rates'!$F312)</f>
        <v>-2.6545803332453053E-5</v>
      </c>
      <c r="X320" s="29">
        <f ca="1">(1-'Flow probs &amp; rates'!$H312)*'Output - Variance decomp.'!E320/('Flow probs &amp; rates'!$E312+'Flow probs &amp; rates'!$F312)-'Flow probs &amp; rates'!$H312*'Output - Variance decomp.'!D320/('Flow probs &amp; rates'!$E312+'Flow probs &amp; rates'!$F312)</f>
        <v>1.098626003961861E-4</v>
      </c>
      <c r="Y320" s="29">
        <f ca="1">(1-'Flow probs &amp; rates'!$H312)*'Output - Variance decomp.'!G320/('Flow probs &amp; rates'!$E312+'Flow probs &amp; rates'!$F312)-'Flow probs &amp; rates'!$H312*'Output - Variance decomp.'!F320/('Flow probs &amp; rates'!$E312+'Flow probs &amp; rates'!$F312)</f>
        <v>-3.4258235098108818E-4</v>
      </c>
      <c r="Z320" s="29">
        <f ca="1">(1-'Flow probs &amp; rates'!$H312)*'Output - Variance decomp.'!I320/('Flow probs &amp; rates'!$E312+'Flow probs &amp; rates'!$F312)-'Flow probs &amp; rates'!$H312*'Output - Variance decomp.'!H320/('Flow probs &amp; rates'!$E312+'Flow probs &amp; rates'!$F312)</f>
        <v>5.722096347337577E-4</v>
      </c>
      <c r="AA320" s="29">
        <f ca="1">(1-'Flow probs &amp; rates'!$H312)*'Output - Variance decomp.'!K320/('Flow probs &amp; rates'!$E312+'Flow probs &amp; rates'!$F312)-'Flow probs &amp; rates'!$H312*'Output - Variance decomp.'!J320/('Flow probs &amp; rates'!$E312+'Flow probs &amp; rates'!$F312)</f>
        <v>-1.3517458907988451E-4</v>
      </c>
      <c r="AB320" s="29">
        <f ca="1">(1-'Flow probs &amp; rates'!$H312)*'Output - Variance decomp.'!M320/('Flow probs &amp; rates'!$E312+'Flow probs &amp; rates'!$F312)-'Flow probs &amp; rates'!$H312*'Output - Variance decomp.'!L320/('Flow probs &amp; rates'!$E312+'Flow probs &amp; rates'!$F312)</f>
        <v>-1.4723407706870558E-4</v>
      </c>
      <c r="AC320" s="29">
        <f ca="1">(1-'Flow probs &amp; rates'!$H312)*'Output - Variance decomp.'!O320/('Flow probs &amp; rates'!$E312+'Flow probs &amp; rates'!$F312)-'Flow probs &amp; rates'!$H312*'Output - Variance decomp.'!N320/('Flow probs &amp; rates'!$E312+'Flow probs &amp; rates'!$F312)</f>
        <v>-1.4536400619659258E-12</v>
      </c>
      <c r="AD320" s="29">
        <f t="shared" ca="1" si="18"/>
        <v>-3.9005234249296937E-4</v>
      </c>
    </row>
    <row r="321" spans="1:30" x14ac:dyDescent="0.35">
      <c r="A321" s="2" t="s">
        <v>467</v>
      </c>
      <c r="B321" s="29">
        <f t="array" aca="1" ref="B321:C321" ca="1">TRANSPOSE(MMULT(OFFSET('Useful matrices &amp; checks'!$Y$6,UsefulSeries!$O312,0):OFFSET('Useful matrices &amp; checks'!$Z$7,UsefulSeries!$O312,0),OFFSET('SS Taylor expansion'!$AE$6,UsefulSeries!$O312,0):OFFSET('SS Taylor expansion'!$AE$7,UsefulSeries!$O312,0)))+TRANSPOSE(MMULT(OFFSET('Useful matrices &amp; checks'!$AC$6,UsefulSeries!$O312,0):OFFSET('Useful matrices &amp; checks'!$AD$7,UsefulSeries!$O312,0),TRANSPOSE(B320:C320)))</f>
        <v>6.464536570826311E-4</v>
      </c>
      <c r="C321" s="29">
        <f ca="1"/>
        <v>-3.8290632539587211E-4</v>
      </c>
      <c r="D321" s="29">
        <f t="array" aca="1" ref="D321:E321" ca="1">TRANSPOSE(MMULT(OFFSET('Useful matrices &amp; checks'!$Y$6,UsefulSeries!$O312,0):OFFSET('Useful matrices &amp; checks'!$Z$7,UsefulSeries!$O312,0),OFFSET('SS Taylor expansion'!$AF$6,UsefulSeries!$O312,0):OFFSET('SS Taylor expansion'!$AF$7,UsefulSeries!$O312,0)))+TRANSPOSE(MMULT(OFFSET('Useful matrices &amp; checks'!$AC$6,UsefulSeries!$O312,0):OFFSET('Useful matrices &amp; checks'!$AD$7,UsefulSeries!$O312,0),TRANSPOSE(D320:E320)))</f>
        <v>-3.8168972468240582E-4</v>
      </c>
      <c r="E321" s="29">
        <f ca="1"/>
        <v>1.169939214286996E-5</v>
      </c>
      <c r="F321" s="29">
        <f t="array" aca="1" ref="F321:G321" ca="1">TRANSPOSE(MMULT(OFFSET('Useful matrices &amp; checks'!$Y$6,UsefulSeries!$O312,0):OFFSET('Useful matrices &amp; checks'!$Z$7,UsefulSeries!$O312,0),OFFSET('SS Taylor expansion'!$AG$6,UsefulSeries!$O312,0):OFFSET('SS Taylor expansion'!$AG$7,UsefulSeries!$O312,0)))+TRANSPOSE(MMULT(OFFSET('Useful matrices &amp; checks'!$AC$6,UsefulSeries!$O312,0):OFFSET('Useful matrices &amp; checks'!$AD$7,UsefulSeries!$O312,0),TRANSPOSE(F320:G320)))</f>
        <v>5.3414406030650888E-4</v>
      </c>
      <c r="G321" s="29">
        <f ca="1"/>
        <v>1.5342622461878171E-4</v>
      </c>
      <c r="H321" s="29">
        <f t="array" aca="1" ref="H321:I321" ca="1">TRANSPOSE(MMULT(OFFSET('Useful matrices &amp; checks'!$Y$6,UsefulSeries!$O312,0):OFFSET('Useful matrices &amp; checks'!$Z$7,UsefulSeries!$O312,0),OFFSET('SS Taylor expansion'!$AH$6,UsefulSeries!$O312,0):OFFSET('SS Taylor expansion'!$AH$7,UsefulSeries!$O312,0)))+TRANSPOSE(MMULT(OFFSET('Useful matrices &amp; checks'!$AC$6,UsefulSeries!$O312,0):OFFSET('Useful matrices &amp; checks'!$AD$7,UsefulSeries!$O312,0),TRANSPOSE(H320:I320)))</f>
        <v>-1.9877120925151297E-4</v>
      </c>
      <c r="I321" s="29">
        <f ca="1"/>
        <v>3.0565411896177217E-5</v>
      </c>
      <c r="J321" s="29">
        <f t="array" aca="1" ref="J321:K321" ca="1">TRANSPOSE(MMULT(OFFSET('Useful matrices &amp; checks'!$Y$6,UsefulSeries!$O312,0):OFFSET('Useful matrices &amp; checks'!$Z$7,UsefulSeries!$O312,0),OFFSET('SS Taylor expansion'!$AI$6,UsefulSeries!$O312,0):OFFSET('SS Taylor expansion'!$AI$7,UsefulSeries!$O312,0)))+TRANSPOSE(MMULT(OFFSET('Useful matrices &amp; checks'!$AC$6,UsefulSeries!$O312,0):OFFSET('Useful matrices &amp; checks'!$AD$7,UsefulSeries!$O312,0),TRANSPOSE(J320:K320)))</f>
        <v>1.6885058207781816E-3</v>
      </c>
      <c r="K321" s="29">
        <f ca="1"/>
        <v>1.5339996750509499E-5</v>
      </c>
      <c r="L321" s="29">
        <f t="array" aca="1" ref="L321:M321" ca="1">TRANSPOSE(MMULT(OFFSET('Useful matrices &amp; checks'!$Y$6,UsefulSeries!$O312,0):OFFSET('Useful matrices &amp; checks'!$Z$7,UsefulSeries!$O312,0),OFFSET('SS Taylor expansion'!$AJ$6,UsefulSeries!$O312,0):OFFSET('SS Taylor expansion'!$AJ$7,UsefulSeries!$O312,0)))+TRANSPOSE(MMULT(OFFSET('Useful matrices &amp; checks'!$AC$6,UsefulSeries!$O312,0):OFFSET('Useful matrices &amp; checks'!$AD$7,UsefulSeries!$O312,0),TRANSPOSE(L320:M320)))</f>
        <v>-3.5589667870890182E-4</v>
      </c>
      <c r="M321" s="29">
        <f ca="1"/>
        <v>9.885506551694605E-5</v>
      </c>
      <c r="N321" s="39">
        <f t="array" aca="1" ref="N321:O321" ca="1">TRANSPOSE(MMULT(OFFSET('Useful matrices &amp; checks'!$AC$6,UsefulSeries!$O312,0):OFFSET('Useful matrices &amp; checks'!$AD$7,UsefulSeries!$O312,0),TRANSPOSE(N320:O320)))</f>
        <v>1.18429151425549E-11</v>
      </c>
      <c r="O321" s="39">
        <f ca="1"/>
        <v>-3.3433467264084204E-15</v>
      </c>
      <c r="P321" s="39">
        <f t="shared" ca="1" si="19"/>
        <v>-4.506297246141234E-4</v>
      </c>
      <c r="Q321" s="39">
        <f t="shared" ca="1" si="20"/>
        <v>-2.9853007256451103E-5</v>
      </c>
      <c r="S321" s="29">
        <f>'Flow probs &amp; rates'!E314-'Flow probs &amp; rates'!E313</f>
        <v>1.4821162127532927E-3</v>
      </c>
      <c r="T321" s="29">
        <f>'Flow probs &amp; rates'!F314-'Flow probs &amp; rates'!F313</f>
        <v>-1.0287324173038209E-4</v>
      </c>
      <c r="U321" s="29">
        <f>'Flow probs &amp; rates'!H314-'Flow probs &amp; rates'!H313</f>
        <v>-3.8914140010768566E-4</v>
      </c>
      <c r="W321" s="29">
        <f ca="1">(1-'Flow probs &amp; rates'!$H313)*'Output - Variance decomp.'!C321/('Flow probs &amp; rates'!$E313+'Flow probs &amp; rates'!$F313)-'Flow probs &amp; rates'!$H313*'Output - Variance decomp.'!B321/('Flow probs &amp; rates'!$E313+'Flow probs &amp; rates'!$F313)</f>
        <v>-6.3357975499261335E-4</v>
      </c>
      <c r="X321" s="29">
        <f ca="1">(1-'Flow probs &amp; rates'!$H313)*'Output - Variance decomp.'!E321/('Flow probs &amp; rates'!$E313+'Flow probs &amp; rates'!$F313)-'Flow probs &amp; rates'!$H313*'Output - Variance decomp.'!D321/('Flow probs &amp; rates'!$E313+'Flow probs &amp; rates'!$F313)</f>
        <v>4.8238178346355995E-5</v>
      </c>
      <c r="Y321" s="29">
        <f ca="1">(1-'Flow probs &amp; rates'!$H313)*'Output - Variance decomp.'!G321/('Flow probs &amp; rates'!$E313+'Flow probs &amp; rates'!$F313)-'Flow probs &amp; rates'!$H313*'Output - Variance decomp.'!F321/('Flow probs &amp; rates'!$E313+'Flow probs &amp; rates'!$F313)</f>
        <v>1.9057973012488285E-4</v>
      </c>
      <c r="Z321" s="29">
        <f ca="1">(1-'Flow probs &amp; rates'!$H313)*'Output - Variance decomp.'!I321/('Flow probs &amp; rates'!$E313+'Flow probs &amp; rates'!$F313)-'Flow probs &amp; rates'!$H313*'Output - Variance decomp.'!H321/('Flow probs &amp; rates'!$E313+'Flow probs &amp; rates'!$F313)</f>
        <v>6.2318173082922447E-5</v>
      </c>
      <c r="AA321" s="29">
        <f ca="1">(1-'Flow probs &amp; rates'!$H313)*'Output - Variance decomp.'!K321/('Flow probs &amp; rates'!$E313+'Flow probs &amp; rates'!$F313)-'Flow probs &amp; rates'!$H313*'Output - Variance decomp.'!J321/('Flow probs &amp; rates'!$E313+'Flow probs &amp; rates'!$F313)</f>
        <v>-1.1141285887252881E-4</v>
      </c>
      <c r="AB321" s="29">
        <f ca="1">(1-'Flow probs &amp; rates'!$H313)*'Output - Variance decomp.'!M321/('Flow probs &amp; rates'!$E313+'Flow probs &amp; rates'!$F313)-'Flow probs &amp; rates'!$H313*'Output - Variance decomp.'!L321/('Flow probs &amp; rates'!$E313+'Flow probs &amp; rates'!$F313)</f>
        <v>1.7865228090488064E-4</v>
      </c>
      <c r="AC321" s="29">
        <f ca="1">(1-'Flow probs &amp; rates'!$H313)*'Output - Variance decomp.'!O321/('Flow probs &amp; rates'!$E313+'Flow probs &amp; rates'!$F313)-'Flow probs &amp; rates'!$H313*'Output - Variance decomp.'!N321/('Flow probs &amp; rates'!$E313+'Flow probs &amp; rates'!$F313)</f>
        <v>-9.5004889816865135E-13</v>
      </c>
      <c r="AD321" s="29">
        <f t="shared" ca="1" si="18"/>
        <v>-1.2393714775153645E-4</v>
      </c>
    </row>
    <row r="322" spans="1:30" x14ac:dyDescent="0.35">
      <c r="A322" s="2" t="s">
        <v>468</v>
      </c>
      <c r="B322" s="29">
        <f t="array" aca="1" ref="B322:C322" ca="1">TRANSPOSE(MMULT(OFFSET('Useful matrices &amp; checks'!$Y$6,UsefulSeries!$O313,0):OFFSET('Useful matrices &amp; checks'!$Z$7,UsefulSeries!$O313,0),OFFSET('SS Taylor expansion'!$AE$6,UsefulSeries!$O313,0):OFFSET('SS Taylor expansion'!$AE$7,UsefulSeries!$O313,0)))+TRANSPOSE(MMULT(OFFSET('Useful matrices &amp; checks'!$AC$6,UsefulSeries!$O313,0):OFFSET('Useful matrices &amp; checks'!$AD$7,UsefulSeries!$O313,0),TRANSPOSE(B321:C321)))</f>
        <v>6.3108839369948211E-4</v>
      </c>
      <c r="C322" s="29">
        <f ca="1"/>
        <v>-3.2780276706570206E-4</v>
      </c>
      <c r="D322" s="29">
        <f t="array" aca="1" ref="D322:E322" ca="1">TRANSPOSE(MMULT(OFFSET('Useful matrices &amp; checks'!$Y$6,UsefulSeries!$O313,0):OFFSET('Useful matrices &amp; checks'!$Z$7,UsefulSeries!$O313,0),OFFSET('SS Taylor expansion'!$AF$6,UsefulSeries!$O313,0):OFFSET('SS Taylor expansion'!$AF$7,UsefulSeries!$O313,0)))+TRANSPOSE(MMULT(OFFSET('Useful matrices &amp; checks'!$AC$6,UsefulSeries!$O313,0):OFFSET('Useful matrices &amp; checks'!$AD$7,UsefulSeries!$O313,0),TRANSPOSE(D321:E321)))</f>
        <v>-3.3134267525365143E-4</v>
      </c>
      <c r="E322" s="29">
        <f ca="1"/>
        <v>1.5471321161656763E-5</v>
      </c>
      <c r="F322" s="29">
        <f t="array" aca="1" ref="F322:G322" ca="1">TRANSPOSE(MMULT(OFFSET('Useful matrices &amp; checks'!$Y$6,UsefulSeries!$O313,0):OFFSET('Useful matrices &amp; checks'!$Z$7,UsefulSeries!$O313,0),OFFSET('SS Taylor expansion'!$AG$6,UsefulSeries!$O313,0):OFFSET('SS Taylor expansion'!$AG$7,UsefulSeries!$O313,0)))+TRANSPOSE(MMULT(OFFSET('Useful matrices &amp; checks'!$AC$6,UsefulSeries!$O313,0):OFFSET('Useful matrices &amp; checks'!$AD$7,UsefulSeries!$O313,0),TRANSPOSE(F321:G321)))</f>
        <v>3.5381765471892483E-4</v>
      </c>
      <c r="G322" s="29">
        <f ca="1"/>
        <v>2.438870309016567E-4</v>
      </c>
      <c r="H322" s="29">
        <f t="array" aca="1" ref="H322:I322" ca="1">TRANSPOSE(MMULT(OFFSET('Useful matrices &amp; checks'!$Y$6,UsefulSeries!$O313,0):OFFSET('Useful matrices &amp; checks'!$Z$7,UsefulSeries!$O313,0),OFFSET('SS Taylor expansion'!$AH$6,UsefulSeries!$O313,0):OFFSET('SS Taylor expansion'!$AH$7,UsefulSeries!$O313,0)))+TRANSPOSE(MMULT(OFFSET('Useful matrices &amp; checks'!$AC$6,UsefulSeries!$O313,0):OFFSET('Useful matrices &amp; checks'!$AD$7,UsefulSeries!$O313,0),TRANSPOSE(H321:I321)))</f>
        <v>-1.8898267162318402E-4</v>
      </c>
      <c r="I322" s="29">
        <f ca="1"/>
        <v>-2.5296941680428594E-5</v>
      </c>
      <c r="J322" s="29">
        <f t="array" aca="1" ref="J322:K322" ca="1">TRANSPOSE(MMULT(OFFSET('Useful matrices &amp; checks'!$Y$6,UsefulSeries!$O313,0):OFFSET('Useful matrices &amp; checks'!$Z$7,UsefulSeries!$O313,0),OFFSET('SS Taylor expansion'!$AI$6,UsefulSeries!$O313,0):OFFSET('SS Taylor expansion'!$AI$7,UsefulSeries!$O313,0)))+TRANSPOSE(MMULT(OFFSET('Useful matrices &amp; checks'!$AC$6,UsefulSeries!$O313,0):OFFSET('Useful matrices &amp; checks'!$AD$7,UsefulSeries!$O313,0),TRANSPOSE(J321:K321)))</f>
        <v>1.688882373173781E-3</v>
      </c>
      <c r="K322" s="29">
        <f ca="1"/>
        <v>-3.386739341017822E-5</v>
      </c>
      <c r="L322" s="29">
        <f t="array" aca="1" ref="L322:M322" ca="1">TRANSPOSE(MMULT(OFFSET('Useful matrices &amp; checks'!$Y$6,UsefulSeries!$O313,0):OFFSET('Useful matrices &amp; checks'!$Z$7,UsefulSeries!$O313,0),OFFSET('SS Taylor expansion'!$AJ$6,UsefulSeries!$O313,0):OFFSET('SS Taylor expansion'!$AJ$7,UsefulSeries!$O313,0)))+TRANSPOSE(MMULT(OFFSET('Useful matrices &amp; checks'!$AC$6,UsefulSeries!$O313,0):OFFSET('Useful matrices &amp; checks'!$AD$7,UsefulSeries!$O313,0),TRANSPOSE(L321:M321)))</f>
        <v>-3.8100667452622039E-4</v>
      </c>
      <c r="M322" s="29">
        <f ca="1"/>
        <v>-3.6627464714713935E-4</v>
      </c>
      <c r="N322" s="39">
        <f t="array" aca="1" ref="N322:O322" ca="1">TRANSPOSE(MMULT(OFFSET('Useful matrices &amp; checks'!$AC$6,UsefulSeries!$O313,0):OFFSET('Useful matrices &amp; checks'!$AD$7,UsefulSeries!$O313,0),TRANSPOSE(N321:O321)))</f>
        <v>1.1197598540019689E-11</v>
      </c>
      <c r="O322" s="39">
        <f ca="1"/>
        <v>-2.8850736563778131E-13</v>
      </c>
      <c r="P322" s="39">
        <f t="shared" ca="1" si="19"/>
        <v>-4.2277536046669335E-4</v>
      </c>
      <c r="Q322" s="39">
        <f t="shared" ca="1" si="20"/>
        <v>-1.1126466787251755E-5</v>
      </c>
      <c r="S322" s="29">
        <f>'Flow probs &amp; rates'!E315-'Flow probs &amp; rates'!E314</f>
        <v>1.3496810509200374E-3</v>
      </c>
      <c r="T322" s="29">
        <f>'Flow probs &amp; rates'!F315-'Flow probs &amp; rates'!F314</f>
        <v>-5.0500986431589387E-4</v>
      </c>
      <c r="U322" s="29">
        <f>'Flow probs &amp; rates'!H315-'Flow probs &amp; rates'!H314</f>
        <v>-2.0791218997992522E-5</v>
      </c>
      <c r="W322" s="29">
        <f ca="1">(1-'Flow probs &amp; rates'!$H314)*'Output - Variance decomp.'!C322/('Flow probs &amp; rates'!$E314+'Flow probs &amp; rates'!$F314)-'Flow probs &amp; rates'!$H314*'Output - Variance decomp.'!B322/('Flow probs &amp; rates'!$E314+'Flow probs &amp; rates'!$F314)</f>
        <v>-5.4720296836967784E-4</v>
      </c>
      <c r="X322" s="29">
        <f ca="1">(1-'Flow probs &amp; rates'!$H314)*'Output - Variance decomp.'!E322/('Flow probs &amp; rates'!$E314+'Flow probs &amp; rates'!$F314)-'Flow probs &amp; rates'!$H314*'Output - Variance decomp.'!D322/('Flow probs &amp; rates'!$E314+'Flow probs &amp; rates'!$F314)</f>
        <v>4.9647855172571396E-5</v>
      </c>
      <c r="Y322" s="29">
        <f ca="1">(1-'Flow probs &amp; rates'!$H314)*'Output - Variance decomp.'!G322/('Flow probs &amp; rates'!$E314+'Flow probs &amp; rates'!$F314)-'Flow probs &amp; rates'!$H314*'Output - Variance decomp.'!F322/('Flow probs &amp; rates'!$E314+'Flow probs &amp; rates'!$F314)</f>
        <v>3.4208140948744687E-4</v>
      </c>
      <c r="Z322" s="29">
        <f ca="1">(1-'Flow probs &amp; rates'!$H314)*'Output - Variance decomp.'!I322/('Flow probs &amp; rates'!$E314+'Flow probs &amp; rates'!$F314)-'Flow probs &amp; rates'!$H314*'Output - Variance decomp.'!H322/('Flow probs &amp; rates'!$E314+'Flow probs &amp; rates'!$F314)</f>
        <v>-2.3452446369022977E-5</v>
      </c>
      <c r="AA322" s="29">
        <f ca="1">(1-'Flow probs &amp; rates'!$H314)*'Output - Variance decomp.'!K322/('Flow probs &amp; rates'!$E314+'Flow probs &amp; rates'!$F314)-'Flow probs &amp; rates'!$H314*'Output - Variance decomp.'!J322/('Flow probs &amp; rates'!$E314+'Flow probs &amp; rates'!$F314)</f>
        <v>-1.8479759436943412E-4</v>
      </c>
      <c r="AB322" s="29">
        <f ca="1">(1-'Flow probs &amp; rates'!$H314)*'Output - Variance decomp.'!M322/('Flow probs &amp; rates'!$E314+'Flow probs &amp; rates'!$F314)-'Flow probs &amp; rates'!$H314*'Output - Variance decomp.'!L322/('Flow probs &amp; rates'!$E314+'Flow probs &amp; rates'!$F314)</f>
        <v>-5.2562302317602774E-4</v>
      </c>
      <c r="AC322" s="29">
        <f ca="1">(1-'Flow probs &amp; rates'!$H314)*'Output - Variance decomp.'!O322/('Flow probs &amp; rates'!$E314+'Flow probs &amp; rates'!$F314)-'Flow probs &amp; rates'!$H314*'Output - Variance decomp.'!N322/('Flow probs &amp; rates'!$E314+'Flow probs &amp; rates'!$F314)</f>
        <v>-1.3222839836645598E-12</v>
      </c>
      <c r="AD322" s="29">
        <f t="shared" ca="1" si="18"/>
        <v>8.6855554994843588E-4</v>
      </c>
    </row>
  </sheetData>
  <mergeCells count="13">
    <mergeCell ref="S10:U10"/>
    <mergeCell ref="W9:AD9"/>
    <mergeCell ref="L10:M10"/>
    <mergeCell ref="N10:O10"/>
    <mergeCell ref="P10:Q10"/>
    <mergeCell ref="B9:Q9"/>
    <mergeCell ref="J10:K10"/>
    <mergeCell ref="B8:I8"/>
    <mergeCell ref="B4:H4"/>
    <mergeCell ref="B10:C10"/>
    <mergeCell ref="D10:E10"/>
    <mergeCell ref="F10:G10"/>
    <mergeCell ref="H10:I1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theme="1"/>
  </sheetPr>
  <dimension ref="A1:O85"/>
  <sheetViews>
    <sheetView zoomScale="85" zoomScaleNormal="85" workbookViewId="0"/>
  </sheetViews>
  <sheetFormatPr defaultRowHeight="14.5" x14ac:dyDescent="0.35"/>
  <cols>
    <col min="2" max="2" width="31.1796875" customWidth="1"/>
    <col min="3" max="3" width="12.81640625" customWidth="1"/>
    <col min="4" max="4" width="14.81640625" customWidth="1"/>
  </cols>
  <sheetData>
    <row r="1" spans="1:15" ht="30.75" customHeight="1" x14ac:dyDescent="0.45">
      <c r="A1" s="28" t="s">
        <v>383</v>
      </c>
    </row>
    <row r="2" spans="1:15" ht="15" customHeight="1" x14ac:dyDescent="0.35">
      <c r="A2" s="75" t="s">
        <v>384</v>
      </c>
      <c r="B2" s="75"/>
      <c r="C2" s="75"/>
      <c r="D2" s="75"/>
      <c r="E2" s="75"/>
      <c r="F2" s="75"/>
      <c r="G2" s="75"/>
      <c r="H2" s="75"/>
      <c r="I2" s="75"/>
      <c r="J2" s="75"/>
      <c r="K2" s="75"/>
      <c r="L2" s="75"/>
      <c r="M2" s="75"/>
      <c r="N2" s="75"/>
      <c r="O2" s="75"/>
    </row>
    <row r="3" spans="1:15" x14ac:dyDescent="0.35">
      <c r="A3" s="75"/>
      <c r="B3" s="75"/>
      <c r="C3" s="75"/>
      <c r="D3" s="75"/>
      <c r="E3" s="75"/>
      <c r="F3" s="75"/>
      <c r="G3" s="75"/>
      <c r="H3" s="75"/>
      <c r="I3" s="75"/>
      <c r="J3" s="75"/>
      <c r="K3" s="75"/>
      <c r="L3" s="75"/>
      <c r="M3" s="75"/>
      <c r="N3" s="75"/>
      <c r="O3" s="75"/>
    </row>
    <row r="4" spans="1:15" x14ac:dyDescent="0.35">
      <c r="A4" s="75"/>
      <c r="B4" s="75"/>
      <c r="C4" s="75"/>
      <c r="D4" s="75"/>
      <c r="E4" s="75"/>
      <c r="F4" s="75"/>
      <c r="G4" s="75"/>
      <c r="H4" s="75"/>
      <c r="I4" s="75"/>
      <c r="J4" s="75"/>
      <c r="K4" s="75"/>
      <c r="L4" s="75"/>
      <c r="M4" s="75"/>
      <c r="N4" s="75"/>
      <c r="O4" s="75"/>
    </row>
    <row r="5" spans="1:15" x14ac:dyDescent="0.35">
      <c r="A5" s="75"/>
      <c r="B5" s="75"/>
      <c r="C5" s="75"/>
      <c r="D5" s="75"/>
      <c r="E5" s="75"/>
      <c r="F5" s="75"/>
      <c r="G5" s="75"/>
      <c r="H5" s="75"/>
      <c r="I5" s="75"/>
      <c r="J5" s="75"/>
      <c r="K5" s="75"/>
      <c r="L5" s="75"/>
      <c r="M5" s="75"/>
      <c r="N5" s="75"/>
      <c r="O5" s="75"/>
    </row>
    <row r="6" spans="1:15" x14ac:dyDescent="0.35">
      <c r="A6" s="75"/>
      <c r="B6" s="75"/>
      <c r="C6" s="75"/>
      <c r="D6" s="75"/>
      <c r="E6" s="75"/>
      <c r="F6" s="75"/>
      <c r="G6" s="75"/>
      <c r="H6" s="75"/>
      <c r="I6" s="75"/>
      <c r="J6" s="75"/>
      <c r="K6" s="75"/>
      <c r="L6" s="75"/>
      <c r="M6" s="75"/>
      <c r="N6" s="75"/>
      <c r="O6" s="75"/>
    </row>
    <row r="7" spans="1:15" x14ac:dyDescent="0.35">
      <c r="A7" s="53"/>
      <c r="B7" s="53"/>
      <c r="C7" s="53"/>
      <c r="D7" s="53"/>
      <c r="E7" s="53"/>
      <c r="F7" s="53"/>
      <c r="G7" s="53"/>
      <c r="H7" s="53"/>
      <c r="I7" s="53"/>
      <c r="J7" s="53"/>
      <c r="K7" s="53"/>
      <c r="L7" s="53"/>
      <c r="M7" s="53"/>
      <c r="N7" s="53"/>
      <c r="O7" s="53"/>
    </row>
    <row r="8" spans="1:15" x14ac:dyDescent="0.35">
      <c r="A8" s="53"/>
      <c r="B8" s="2" t="s">
        <v>385</v>
      </c>
      <c r="C8" s="53"/>
      <c r="D8" s="53"/>
      <c r="E8" s="53"/>
      <c r="F8" s="53"/>
      <c r="G8" s="53"/>
      <c r="H8" s="53"/>
      <c r="I8" s="53"/>
      <c r="J8" s="53"/>
      <c r="K8" s="53"/>
      <c r="L8" s="53"/>
      <c r="M8" s="53"/>
      <c r="N8" s="53"/>
      <c r="O8" s="53"/>
    </row>
    <row r="9" spans="1:15" x14ac:dyDescent="0.35">
      <c r="B9" t="s">
        <v>367</v>
      </c>
      <c r="C9" t="s">
        <v>49</v>
      </c>
      <c r="D9" t="s">
        <v>51</v>
      </c>
      <c r="E9" t="s">
        <v>53</v>
      </c>
      <c r="F9" t="s">
        <v>55</v>
      </c>
    </row>
    <row r="10" spans="1:15" x14ac:dyDescent="0.35">
      <c r="A10" s="3" t="s">
        <v>271</v>
      </c>
      <c r="B10" s="12">
        <v>0</v>
      </c>
      <c r="C10" s="12">
        <v>0</v>
      </c>
      <c r="D10" s="12">
        <v>0</v>
      </c>
      <c r="E10" s="12">
        <v>0</v>
      </c>
      <c r="F10" s="12">
        <v>0</v>
      </c>
    </row>
    <row r="11" spans="1:15" x14ac:dyDescent="0.35">
      <c r="A11" s="3" t="s">
        <v>272</v>
      </c>
      <c r="B11" s="12">
        <f>'Output - Variance decomp.'!T224*100+B10</f>
        <v>-1.7159259770364171E-3</v>
      </c>
      <c r="C11" s="12">
        <f ca="1">'Output - Variance decomp.'!C224*100+C10</f>
        <v>-4.2746613386587959E-2</v>
      </c>
      <c r="D11" s="12">
        <f ca="1">'Output - Variance decomp.'!G224*100+D10</f>
        <v>-2.977262897891509E-2</v>
      </c>
      <c r="E11" s="12">
        <f ca="1">'Output - Variance decomp.'!I224*100+E10</f>
        <v>5.3319811382594284E-2</v>
      </c>
      <c r="F11" s="12">
        <f ca="1">'Output - Variance decomp.'!M224*100+F10</f>
        <v>3.4702780655116935E-2</v>
      </c>
    </row>
    <row r="12" spans="1:15" x14ac:dyDescent="0.35">
      <c r="A12" s="3" t="s">
        <v>273</v>
      </c>
      <c r="B12" s="12">
        <f>'Output - Variance decomp.'!T225*100+B11</f>
        <v>0.16910811953242399</v>
      </c>
      <c r="C12" s="12">
        <f ca="1">'Output - Variance decomp.'!C225*100+C11</f>
        <v>1.7230635449854273E-2</v>
      </c>
      <c r="D12" s="12">
        <f ca="1">'Output - Variance decomp.'!G225*100+D11</f>
        <v>4.1948190626609032E-2</v>
      </c>
      <c r="E12" s="12">
        <f ca="1">'Output - Variance decomp.'!I225*100+E11</f>
        <v>7.9673535225168651E-2</v>
      </c>
      <c r="F12" s="12">
        <f ca="1">'Output - Variance decomp.'!M225*100+F11</f>
        <v>5.4129973890820256E-2</v>
      </c>
    </row>
    <row r="13" spans="1:15" x14ac:dyDescent="0.35">
      <c r="A13" s="3" t="s">
        <v>274</v>
      </c>
      <c r="B13" s="12">
        <f>'Output - Variance decomp.'!T226*100+B12</f>
        <v>0.19390139851467661</v>
      </c>
      <c r="C13" s="12">
        <f ca="1">'Output - Variance decomp.'!C226*100+C12</f>
        <v>2.3006049099128234E-2</v>
      </c>
      <c r="D13" s="12">
        <f ca="1">'Output - Variance decomp.'!G226*100+D12</f>
        <v>1.8396198329473104E-2</v>
      </c>
      <c r="E13" s="12">
        <f ca="1">'Output - Variance decomp.'!I226*100+E12</f>
        <v>8.1102584376192888E-2</v>
      </c>
      <c r="F13" s="12">
        <f ca="1">'Output - Variance decomp.'!M226*100+F12</f>
        <v>0.1012317578634814</v>
      </c>
    </row>
    <row r="14" spans="1:15" x14ac:dyDescent="0.35">
      <c r="A14" s="3" t="s">
        <v>275</v>
      </c>
      <c r="B14" s="12">
        <f>'Output - Variance decomp.'!T227*100+B13</f>
        <v>0.11042389955473186</v>
      </c>
      <c r="C14" s="12">
        <f ca="1">'Output - Variance decomp.'!C227*100+C13</f>
        <v>8.5190739434846369E-2</v>
      </c>
      <c r="D14" s="12">
        <f ca="1">'Output - Variance decomp.'!G227*100+D13</f>
        <v>7.6620573091389418E-3</v>
      </c>
      <c r="E14" s="12">
        <f ca="1">'Output - Variance decomp.'!I227*100+E13</f>
        <v>-2.5439359309779697E-2</v>
      </c>
      <c r="F14" s="12">
        <f ca="1">'Output - Variance decomp.'!M227*100+F13</f>
        <v>9.0869112565381854E-2</v>
      </c>
    </row>
    <row r="15" spans="1:15" x14ac:dyDescent="0.35">
      <c r="A15" s="3" t="s">
        <v>276</v>
      </c>
      <c r="B15" s="12">
        <f>'Output - Variance decomp.'!T228*100+B14</f>
        <v>0.24734115547190225</v>
      </c>
      <c r="C15" s="12">
        <f ca="1">'Output - Variance decomp.'!C228*100+C14</f>
        <v>0.14073280149899597</v>
      </c>
      <c r="D15" s="12">
        <f ca="1">'Output - Variance decomp.'!G228*100+D14</f>
        <v>1.3210770706791858E-2</v>
      </c>
      <c r="E15" s="12">
        <f ca="1">'Output - Variance decomp.'!I228*100+E14</f>
        <v>-2.2601611399793983E-2</v>
      </c>
      <c r="F15" s="12">
        <f ca="1">'Output - Variance decomp.'!M228*100+F14</f>
        <v>0.17226122805693334</v>
      </c>
    </row>
    <row r="16" spans="1:15" x14ac:dyDescent="0.35">
      <c r="A16" s="3" t="s">
        <v>277</v>
      </c>
      <c r="B16" s="12">
        <f>'Output - Variance decomp.'!T229*100+B15</f>
        <v>0.16508701016122868</v>
      </c>
      <c r="C16" s="12">
        <f ca="1">'Output - Variance decomp.'!C229*100+C15</f>
        <v>0.11168672843559144</v>
      </c>
      <c r="D16" s="12">
        <f ca="1">'Output - Variance decomp.'!G229*100+D15</f>
        <v>1.0711906805184367E-2</v>
      </c>
      <c r="E16" s="12">
        <f ca="1">'Output - Variance decomp.'!I229*100+E15</f>
        <v>-3.9028138120310446E-2</v>
      </c>
      <c r="F16" s="12">
        <f ca="1">'Output - Variance decomp.'!M229*100+F15</f>
        <v>0.13790957193303183</v>
      </c>
    </row>
    <row r="17" spans="1:6" x14ac:dyDescent="0.35">
      <c r="A17" s="3" t="s">
        <v>278</v>
      </c>
      <c r="B17" s="12">
        <f>'Output - Variance decomp.'!T230*100+B16</f>
        <v>0.48693999452563003</v>
      </c>
      <c r="C17" s="12">
        <f ca="1">'Output - Variance decomp.'!C230*100+C16</f>
        <v>0.1365131637960591</v>
      </c>
      <c r="D17" s="12">
        <f ca="1">'Output - Variance decomp.'!G230*100+D16</f>
        <v>0.10037257730854679</v>
      </c>
      <c r="E17" s="12">
        <f ca="1">'Output - Variance decomp.'!I230*100+E16</f>
        <v>6.6915439214760855E-2</v>
      </c>
      <c r="F17" s="12">
        <f ca="1">'Output - Variance decomp.'!M230*100+F16</f>
        <v>0.20011677414028464</v>
      </c>
    </row>
    <row r="18" spans="1:6" x14ac:dyDescent="0.35">
      <c r="A18" s="3" t="s">
        <v>279</v>
      </c>
      <c r="B18" s="12">
        <f>'Output - Variance decomp.'!T231*100+B17</f>
        <v>0.56058384287232532</v>
      </c>
      <c r="C18" s="12">
        <f ca="1">'Output - Variance decomp.'!C231*100+C17</f>
        <v>0.15194611480565526</v>
      </c>
      <c r="D18" s="12">
        <f ca="1">'Output - Variance decomp.'!G231*100+D17</f>
        <v>0.14642447841717685</v>
      </c>
      <c r="E18" s="12">
        <f ca="1">'Output - Variance decomp.'!I231*100+E17</f>
        <v>9.4512160625935676E-2</v>
      </c>
      <c r="F18" s="12">
        <f ca="1">'Output - Variance decomp.'!M231*100+F17</f>
        <v>0.1560118670098436</v>
      </c>
    </row>
    <row r="19" spans="1:6" x14ac:dyDescent="0.35">
      <c r="A19" s="3" t="s">
        <v>280</v>
      </c>
      <c r="B19" s="12">
        <f>'Output - Variance decomp.'!T232*100+B18</f>
        <v>0.71163935242786125</v>
      </c>
      <c r="C19" s="12">
        <f ca="1">'Output - Variance decomp.'!C232*100+C18</f>
        <v>0.20026870175165157</v>
      </c>
      <c r="D19" s="12">
        <f ca="1">'Output - Variance decomp.'!G232*100+D18</f>
        <v>0.17795391923237236</v>
      </c>
      <c r="E19" s="12">
        <f ca="1">'Output - Variance decomp.'!I232*100+E18</f>
        <v>0.11377087374595704</v>
      </c>
      <c r="F19" s="12">
        <f ca="1">'Output - Variance decomp.'!M232*100+F18</f>
        <v>0.189585581775257</v>
      </c>
    </row>
    <row r="20" spans="1:6" x14ac:dyDescent="0.35">
      <c r="A20" s="3" t="s">
        <v>281</v>
      </c>
      <c r="B20" s="12">
        <f>'Output - Variance decomp.'!T233*100+B19</f>
        <v>0.92167744277330965</v>
      </c>
      <c r="C20" s="12">
        <f ca="1">'Output - Variance decomp.'!C233*100+C19</f>
        <v>0.28554444845506555</v>
      </c>
      <c r="D20" s="12">
        <f ca="1">'Output - Variance decomp.'!G233*100+D19</f>
        <v>0.23050487412487597</v>
      </c>
      <c r="E20" s="12">
        <f ca="1">'Output - Variance decomp.'!I233*100+E19</f>
        <v>0.11703068718303075</v>
      </c>
      <c r="F20" s="12">
        <f ca="1">'Output - Variance decomp.'!M233*100+F19</f>
        <v>0.24501775527239877</v>
      </c>
    </row>
    <row r="21" spans="1:6" x14ac:dyDescent="0.35">
      <c r="A21" s="3" t="s">
        <v>282</v>
      </c>
      <c r="B21" s="12">
        <f>'Output - Variance decomp.'!T234*100+B20</f>
        <v>0.94122016790475294</v>
      </c>
      <c r="C21" s="12">
        <f ca="1">'Output - Variance decomp.'!C234*100+C20</f>
        <v>0.3092766670340073</v>
      </c>
      <c r="D21" s="12">
        <f ca="1">'Output - Variance decomp.'!G234*100+D20</f>
        <v>0.25899852084037195</v>
      </c>
      <c r="E21" s="12">
        <f ca="1">'Output - Variance decomp.'!I234*100+E20</f>
        <v>0.11124867867770696</v>
      </c>
      <c r="F21" s="12">
        <f ca="1">'Output - Variance decomp.'!M234*100+F20</f>
        <v>0.20569282480289708</v>
      </c>
    </row>
    <row r="22" spans="1:6" x14ac:dyDescent="0.35">
      <c r="A22" s="3" t="s">
        <v>283</v>
      </c>
      <c r="B22" s="12">
        <f>'Output - Variance decomp.'!T235*100+B21</f>
        <v>1.184085578817009</v>
      </c>
      <c r="C22" s="12">
        <f ca="1">'Output - Variance decomp.'!C235*100+C21</f>
        <v>0.36512963214555089</v>
      </c>
      <c r="D22" s="12">
        <f ca="1">'Output - Variance decomp.'!G235*100+D21</f>
        <v>0.35800097360967731</v>
      </c>
      <c r="E22" s="12">
        <f ca="1">'Output - Variance decomp.'!I235*100+E21</f>
        <v>0.16046894822305263</v>
      </c>
      <c r="F22" s="12">
        <f ca="1">'Output - Variance decomp.'!M235*100+F21</f>
        <v>0.22279452242990727</v>
      </c>
    </row>
    <row r="23" spans="1:6" x14ac:dyDescent="0.35">
      <c r="A23" s="3" t="s">
        <v>284</v>
      </c>
      <c r="B23" s="12">
        <f>'Output - Variance decomp.'!T236*100+B22</f>
        <v>1.3777464948436104</v>
      </c>
      <c r="C23" s="12">
        <f ca="1">'Output - Variance decomp.'!C236*100+C22</f>
        <v>0.4667335583308046</v>
      </c>
      <c r="D23" s="12">
        <f ca="1">'Output - Variance decomp.'!G236*100+D22</f>
        <v>0.47697174150633731</v>
      </c>
      <c r="E23" s="12">
        <f ca="1">'Output - Variance decomp.'!I236*100+E22</f>
        <v>0.1810564958003463</v>
      </c>
      <c r="F23" s="12">
        <f ca="1">'Output - Variance decomp.'!M236*100+F22</f>
        <v>0.16611114870192209</v>
      </c>
    </row>
    <row r="24" spans="1:6" x14ac:dyDescent="0.35">
      <c r="A24" s="3" t="s">
        <v>285</v>
      </c>
      <c r="B24" s="12">
        <f>'Output - Variance decomp.'!T237*100+B23</f>
        <v>1.6920255926091234</v>
      </c>
      <c r="C24" s="12">
        <f ca="1">'Output - Variance decomp.'!C237*100+C23</f>
        <v>0.57956004111456572</v>
      </c>
      <c r="D24" s="12">
        <f ca="1">'Output - Variance decomp.'!G237*100+D23</f>
        <v>0.59626941002713396</v>
      </c>
      <c r="E24" s="12">
        <f ca="1">'Output - Variance decomp.'!I237*100+E23</f>
        <v>0.23859222034811639</v>
      </c>
      <c r="F24" s="12">
        <f ca="1">'Output - Variance decomp.'!M237*100+F23</f>
        <v>0.17669493377464884</v>
      </c>
    </row>
    <row r="25" spans="1:6" x14ac:dyDescent="0.35">
      <c r="A25" s="3" t="s">
        <v>286</v>
      </c>
      <c r="B25" s="12">
        <f>'Output - Variance decomp.'!T238*100+B24</f>
        <v>2.0269564905644728</v>
      </c>
      <c r="C25" s="12">
        <f ca="1">'Output - Variance decomp.'!C238*100+C24</f>
        <v>0.68105274790896897</v>
      </c>
      <c r="D25" s="12">
        <f ca="1">'Output - Variance decomp.'!G238*100+D24</f>
        <v>0.75013904881705118</v>
      </c>
      <c r="E25" s="12">
        <f ca="1">'Output - Variance decomp.'!I238*100+E24</f>
        <v>0.32355235102423696</v>
      </c>
      <c r="F25" s="12">
        <f ca="1">'Output - Variance decomp.'!M238*100+F24</f>
        <v>0.15678520255885606</v>
      </c>
    </row>
    <row r="26" spans="1:6" x14ac:dyDescent="0.35">
      <c r="A26" s="3" t="s">
        <v>287</v>
      </c>
      <c r="B26" s="12">
        <f>'Output - Variance decomp.'!T239*100+B25</f>
        <v>2.3807542487738456</v>
      </c>
      <c r="C26" s="12">
        <f ca="1">'Output - Variance decomp.'!C239*100+C25</f>
        <v>0.70782111254145885</v>
      </c>
      <c r="D26" s="12">
        <f ca="1">'Output - Variance decomp.'!G239*100+D25</f>
        <v>0.87356151519186764</v>
      </c>
      <c r="E26" s="12">
        <f ca="1">'Output - Variance decomp.'!I239*100+E25</f>
        <v>0.46822071009132216</v>
      </c>
      <c r="F26" s="12">
        <f ca="1">'Output - Variance decomp.'!M239*100+F25</f>
        <v>0.20832028563169913</v>
      </c>
    </row>
    <row r="27" spans="1:6" x14ac:dyDescent="0.35">
      <c r="A27" s="3" t="s">
        <v>288</v>
      </c>
      <c r="B27" s="12">
        <f>'Output - Variance decomp.'!T240*100+B26</f>
        <v>2.6012890377346083</v>
      </c>
      <c r="C27" s="12">
        <f ca="1">'Output - Variance decomp.'!C240*100+C26</f>
        <v>0.72276591111988864</v>
      </c>
      <c r="D27" s="12">
        <f ca="1">'Output - Variance decomp.'!G240*100+D26</f>
        <v>1.0645978973116264</v>
      </c>
      <c r="E27" s="12">
        <f ca="1">'Output - Variance decomp.'!I240*100+E26</f>
        <v>0.51870334218212766</v>
      </c>
      <c r="F27" s="12">
        <f ca="1">'Output - Variance decomp.'!M240*100+F26</f>
        <v>0.17624575380514604</v>
      </c>
    </row>
    <row r="28" spans="1:6" x14ac:dyDescent="0.35">
      <c r="A28" s="3" t="s">
        <v>289</v>
      </c>
      <c r="B28" s="12">
        <f>'Output - Variance decomp.'!T241*100+B27</f>
        <v>2.7782910746545384</v>
      </c>
      <c r="C28" s="12">
        <f ca="1">'Output - Variance decomp.'!C241*100+C27</f>
        <v>0.66461496732450775</v>
      </c>
      <c r="D28" s="12">
        <f ca="1">'Output - Variance decomp.'!G241*100+D27</f>
        <v>1.1188044169871345</v>
      </c>
      <c r="E28" s="12">
        <f ca="1">'Output - Variance decomp.'!I241*100+E27</f>
        <v>0.66119189200317519</v>
      </c>
      <c r="F28" s="12">
        <f ca="1">'Output - Variance decomp.'!M241*100+F27</f>
        <v>0.24452756490076313</v>
      </c>
    </row>
    <row r="29" spans="1:6" x14ac:dyDescent="0.35">
      <c r="A29" s="3" t="s">
        <v>290</v>
      </c>
      <c r="B29" s="12">
        <f>'Output - Variance decomp.'!T242*100+B28</f>
        <v>3.0481305887184806</v>
      </c>
      <c r="C29" s="12">
        <f ca="1">'Output - Variance decomp.'!C242*100+C28</f>
        <v>0.68411898863455234</v>
      </c>
      <c r="D29" s="12">
        <f ca="1">'Output - Variance decomp.'!G242*100+D28</f>
        <v>1.2384897877787515</v>
      </c>
      <c r="E29" s="12">
        <f ca="1">'Output - Variance decomp.'!I242*100+E28</f>
        <v>0.75948044931676328</v>
      </c>
      <c r="F29" s="12">
        <f ca="1">'Output - Variance decomp.'!M242*100+F28</f>
        <v>0.29476118584519984</v>
      </c>
    </row>
    <row r="30" spans="1:6" x14ac:dyDescent="0.35">
      <c r="A30" s="3" t="s">
        <v>291</v>
      </c>
      <c r="B30" s="12">
        <f>'Output - Variance decomp.'!T243*100+B29</f>
        <v>3.131117066817358</v>
      </c>
      <c r="C30" s="12">
        <f ca="1">'Output - Variance decomp.'!C243*100+C29</f>
        <v>0.66334388078018836</v>
      </c>
      <c r="D30" s="12">
        <f ca="1">'Output - Variance decomp.'!G243*100+D29</f>
        <v>1.2948064888069553</v>
      </c>
      <c r="E30" s="12">
        <f ca="1">'Output - Variance decomp.'!I243*100+E29</f>
        <v>0.78890892765581611</v>
      </c>
      <c r="F30" s="12">
        <f ca="1">'Output - Variance decomp.'!M243*100+F29</f>
        <v>0.32258954927122924</v>
      </c>
    </row>
    <row r="31" spans="1:6" x14ac:dyDescent="0.35">
      <c r="A31" s="3" t="s">
        <v>292</v>
      </c>
      <c r="B31" s="12">
        <f>'Output - Variance decomp.'!T244*100+B30</f>
        <v>3.0804881166707023</v>
      </c>
      <c r="C31" s="12">
        <f ca="1">'Output - Variance decomp.'!C244*100+C30</f>
        <v>0.61614724522373365</v>
      </c>
      <c r="D31" s="12">
        <f ca="1">'Output - Variance decomp.'!G244*100+D30</f>
        <v>1.3087493817874389</v>
      </c>
      <c r="E31" s="12">
        <f ca="1">'Output - Variance decomp.'!I244*100+E30</f>
        <v>0.78892949394637213</v>
      </c>
      <c r="F31" s="12">
        <f ca="1">'Output - Variance decomp.'!M244*100+F30</f>
        <v>0.30863538304864258</v>
      </c>
    </row>
    <row r="32" spans="1:6" x14ac:dyDescent="0.35">
      <c r="A32" s="3" t="s">
        <v>293</v>
      </c>
      <c r="B32" s="12">
        <f>'Output - Variance decomp.'!T245*100+B31</f>
        <v>3.1650196212116062</v>
      </c>
      <c r="C32" s="12">
        <f ca="1">'Output - Variance decomp.'!C245*100+C31</f>
        <v>0.60427792166771899</v>
      </c>
      <c r="D32" s="12">
        <f ca="1">'Output - Variance decomp.'!G245*100+D31</f>
        <v>1.3882321212759292</v>
      </c>
      <c r="E32" s="12">
        <f ca="1">'Output - Variance decomp.'!I245*100+E31</f>
        <v>0.80634506508441584</v>
      </c>
      <c r="F32" s="12">
        <f ca="1">'Output - Variance decomp.'!M245*100+F31</f>
        <v>0.30713359740345114</v>
      </c>
    </row>
    <row r="33" spans="1:6" x14ac:dyDescent="0.35">
      <c r="A33" s="3" t="s">
        <v>294</v>
      </c>
      <c r="B33" s="12">
        <f>'Output - Variance decomp.'!T246*100+B32</f>
        <v>3.2412678741696741</v>
      </c>
      <c r="C33" s="12">
        <f ca="1">'Output - Variance decomp.'!C246*100+C32</f>
        <v>0.60524613418926443</v>
      </c>
      <c r="D33" s="12">
        <f ca="1">'Output - Variance decomp.'!G246*100+D32</f>
        <v>1.4885025503338436</v>
      </c>
      <c r="E33" s="12">
        <f ca="1">'Output - Variance decomp.'!I246*100+E32</f>
        <v>0.8299158763663903</v>
      </c>
      <c r="F33" s="12">
        <f ca="1">'Output - Variance decomp.'!M246*100+F32</f>
        <v>0.25509372559053722</v>
      </c>
    </row>
    <row r="34" spans="1:6" x14ac:dyDescent="0.35">
      <c r="A34" s="3" t="s">
        <v>295</v>
      </c>
      <c r="B34" s="12">
        <f>'Output - Variance decomp.'!T247*100+B33</f>
        <v>3.3801474078424869</v>
      </c>
      <c r="C34" s="12">
        <f ca="1">'Output - Variance decomp.'!C247*100+C33</f>
        <v>0.56989728703718101</v>
      </c>
      <c r="D34" s="12">
        <f ca="1">'Output - Variance decomp.'!G247*100+D33</f>
        <v>1.5961139944250855</v>
      </c>
      <c r="E34" s="12">
        <f ca="1">'Output - Variance decomp.'!I247*100+E33</f>
        <v>0.8768562813183155</v>
      </c>
      <c r="F34" s="12">
        <f ca="1">'Output - Variance decomp.'!M247*100+F33</f>
        <v>0.28009840727877094</v>
      </c>
    </row>
    <row r="35" spans="1:6" x14ac:dyDescent="0.35">
      <c r="A35" s="3" t="s">
        <v>296</v>
      </c>
      <c r="B35" s="12">
        <f>'Output - Variance decomp.'!T248*100+B34</f>
        <v>3.3186775343974593</v>
      </c>
      <c r="C35" s="12">
        <f ca="1">'Output - Variance decomp.'!C248*100+C34</f>
        <v>0.46305636475447542</v>
      </c>
      <c r="D35" s="12">
        <f ca="1">'Output - Variance decomp.'!G248*100+D34</f>
        <v>1.6001612128245943</v>
      </c>
      <c r="E35" s="12">
        <f ca="1">'Output - Variance decomp.'!I248*100+E34</f>
        <v>0.88758660646656395</v>
      </c>
      <c r="F35" s="12">
        <f ca="1">'Output - Variance decomp.'!M248*100+F34</f>
        <v>0.31229115630716703</v>
      </c>
    </row>
    <row r="36" spans="1:6" x14ac:dyDescent="0.35">
      <c r="A36" s="3" t="s">
        <v>297</v>
      </c>
      <c r="B36" s="12">
        <f>'Output - Variance decomp.'!T249*100+B35</f>
        <v>3.2626952080656819</v>
      </c>
      <c r="C36" s="12">
        <f ca="1">'Output - Variance decomp.'!C249*100+C35</f>
        <v>0.45530356349204032</v>
      </c>
      <c r="D36" s="12">
        <f ca="1">'Output - Variance decomp.'!G249*100+D35</f>
        <v>1.6880607040214559</v>
      </c>
      <c r="E36" s="12">
        <f ca="1">'Output - Variance decomp.'!I249*100+E35</f>
        <v>0.81425169616428239</v>
      </c>
      <c r="F36" s="12">
        <f ca="1">'Output - Variance decomp.'!M249*100+F35</f>
        <v>0.26432123158931259</v>
      </c>
    </row>
    <row r="37" spans="1:6" x14ac:dyDescent="0.35">
      <c r="A37" s="3" t="s">
        <v>298</v>
      </c>
      <c r="B37" s="12">
        <f>'Output - Variance decomp.'!T250*100+B36</f>
        <v>3.2431873615882143</v>
      </c>
      <c r="C37" s="12">
        <f ca="1">'Output - Variance decomp.'!C250*100+C36</f>
        <v>0.37456279120962821</v>
      </c>
      <c r="D37" s="12">
        <f ca="1">'Output - Variance decomp.'!G250*100+D36</f>
        <v>1.6248800079986419</v>
      </c>
      <c r="E37" s="12">
        <f ca="1">'Output - Variance decomp.'!I250*100+E36</f>
        <v>0.84554835101362291</v>
      </c>
      <c r="F37" s="12">
        <f ca="1">'Output - Variance decomp.'!M250*100+F36</f>
        <v>0.42257797671480557</v>
      </c>
    </row>
    <row r="38" spans="1:6" x14ac:dyDescent="0.35">
      <c r="A38" s="3" t="s">
        <v>299</v>
      </c>
      <c r="B38" s="12">
        <f>'Output - Variance decomp.'!T251*100+B37</f>
        <v>3.2670346304855804</v>
      </c>
      <c r="C38" s="12">
        <f ca="1">'Output - Variance decomp.'!C251*100+C37</f>
        <v>0.35565252478925652</v>
      </c>
      <c r="D38" s="12">
        <f ca="1">'Output - Variance decomp.'!G251*100+D37</f>
        <v>1.5787206237234608</v>
      </c>
      <c r="E38" s="12">
        <f ca="1">'Output - Variance decomp.'!I251*100+E37</f>
        <v>0.85867265101370627</v>
      </c>
      <c r="F38" s="12">
        <f ca="1">'Output - Variance decomp.'!M251*100+F37</f>
        <v>0.5461528935032407</v>
      </c>
    </row>
    <row r="39" spans="1:6" x14ac:dyDescent="0.35">
      <c r="A39" s="3" t="s">
        <v>300</v>
      </c>
      <c r="B39" s="12">
        <f>'Output - Variance decomp.'!T252*100+B38</f>
        <v>3.3002331497195874</v>
      </c>
      <c r="C39" s="12">
        <f ca="1">'Output - Variance decomp.'!C252*100+C38</f>
        <v>0.35234792316245273</v>
      </c>
      <c r="D39" s="12">
        <f ca="1">'Output - Variance decomp.'!G252*100+D38</f>
        <v>1.5216795172716759</v>
      </c>
      <c r="E39" s="12">
        <f ca="1">'Output - Variance decomp.'!I252*100+E38</f>
        <v>0.86134147478966894</v>
      </c>
      <c r="F39" s="12">
        <f ca="1">'Output - Variance decomp.'!M252*100+F38</f>
        <v>0.67239972783889834</v>
      </c>
    </row>
    <row r="40" spans="1:6" x14ac:dyDescent="0.35">
      <c r="A40" s="3" t="s">
        <v>301</v>
      </c>
      <c r="B40" s="12">
        <f>'Output - Variance decomp.'!T253*100+B39</f>
        <v>3.3474683896236446</v>
      </c>
      <c r="C40" s="12">
        <f ca="1">'Output - Variance decomp.'!C253*100+C39</f>
        <v>0.31273738865246381</v>
      </c>
      <c r="D40" s="12">
        <f ca="1">'Output - Variance decomp.'!G253*100+D39</f>
        <v>1.4913939284361664</v>
      </c>
      <c r="E40" s="12">
        <f ca="1">'Output - Variance decomp.'!I253*100+E39</f>
        <v>0.88891318514963613</v>
      </c>
      <c r="F40" s="12">
        <f ca="1">'Output - Variance decomp.'!M253*100+F39</f>
        <v>0.78962969535014449</v>
      </c>
    </row>
    <row r="41" spans="1:6" x14ac:dyDescent="0.35">
      <c r="A41" s="3" t="s">
        <v>302</v>
      </c>
      <c r="B41" s="12">
        <f>'Output - Variance decomp.'!T254*100+B40</f>
        <v>3.1424244200086418</v>
      </c>
      <c r="C41" s="12">
        <f ca="1">'Output - Variance decomp.'!C254*100+C40</f>
        <v>0.30102996849757918</v>
      </c>
      <c r="D41" s="12">
        <f ca="1">'Output - Variance decomp.'!G254*100+D40</f>
        <v>1.5142299558428736</v>
      </c>
      <c r="E41" s="12">
        <f ca="1">'Output - Variance decomp.'!I254*100+E40</f>
        <v>0.76951707284295123</v>
      </c>
      <c r="F41" s="12">
        <f ca="1">'Output - Variance decomp.'!M254*100+F40</f>
        <v>0.73006550885087651</v>
      </c>
    </row>
    <row r="42" spans="1:6" x14ac:dyDescent="0.35">
      <c r="A42" s="3" t="s">
        <v>303</v>
      </c>
      <c r="B42" s="12">
        <f>'Output - Variance decomp.'!T255*100+B41</f>
        <v>2.9796318025714719</v>
      </c>
      <c r="C42" s="12">
        <f ca="1">'Output - Variance decomp.'!C255*100+C41</f>
        <v>0.29954904037038249</v>
      </c>
      <c r="D42" s="12">
        <f ca="1">'Output - Variance decomp.'!G255*100+D41</f>
        <v>1.5465384571720542</v>
      </c>
      <c r="E42" s="12">
        <f ca="1">'Output - Variance decomp.'!I255*100+E41</f>
        <v>0.6571139456652193</v>
      </c>
      <c r="F42" s="12">
        <f ca="1">'Output - Variance decomp.'!M255*100+F41</f>
        <v>0.67380367923637763</v>
      </c>
    </row>
    <row r="43" spans="1:6" x14ac:dyDescent="0.35">
      <c r="A43" s="3" t="s">
        <v>304</v>
      </c>
      <c r="B43" s="12">
        <f>'Output - Variance decomp.'!T256*100+B42</f>
        <v>2.9904860257552235</v>
      </c>
      <c r="C43" s="12">
        <f ca="1">'Output - Variance decomp.'!C256*100+C42</f>
        <v>0.30772909023840395</v>
      </c>
      <c r="D43" s="12">
        <f ca="1">'Output - Variance decomp.'!G256*100+D42</f>
        <v>1.5665528316427266</v>
      </c>
      <c r="E43" s="12">
        <f ca="1">'Output - Variance decomp.'!I256*100+E42</f>
        <v>0.62960586064105195</v>
      </c>
      <c r="F43" s="12">
        <f ca="1">'Output - Variance decomp.'!M256*100+F42</f>
        <v>0.70277119460554671</v>
      </c>
    </row>
    <row r="44" spans="1:6" x14ac:dyDescent="0.35">
      <c r="A44" s="3" t="s">
        <v>305</v>
      </c>
      <c r="B44" s="12">
        <f>'Output - Variance decomp.'!T257*100+B43</f>
        <v>3.0422245277458715</v>
      </c>
      <c r="C44" s="12">
        <f ca="1">'Output - Variance decomp.'!C257*100+C43</f>
        <v>0.28285011559770445</v>
      </c>
      <c r="D44" s="12">
        <f ca="1">'Output - Variance decomp.'!G257*100+D43</f>
        <v>1.5672233795786521</v>
      </c>
      <c r="E44" s="12">
        <f ca="1">'Output - Variance decomp.'!I257*100+E43</f>
        <v>0.65913426093636274</v>
      </c>
      <c r="F44" s="12">
        <f ca="1">'Output - Variance decomp.'!M257*100+F43</f>
        <v>0.76518595862987515</v>
      </c>
    </row>
    <row r="45" spans="1:6" x14ac:dyDescent="0.35">
      <c r="A45" s="3" t="s">
        <v>306</v>
      </c>
      <c r="B45" s="12">
        <f>'Output - Variance decomp.'!T258*100+B44</f>
        <v>3.0075414006952599</v>
      </c>
      <c r="C45" s="12">
        <f ca="1">'Output - Variance decomp.'!C258*100+C44</f>
        <v>0.29016019731557913</v>
      </c>
      <c r="D45" s="12">
        <f ca="1">'Output - Variance decomp.'!G258*100+D44</f>
        <v>1.5721697659036677</v>
      </c>
      <c r="E45" s="12">
        <f ca="1">'Output - Variance decomp.'!I258*100+E44</f>
        <v>0.63837835461502046</v>
      </c>
      <c r="F45" s="12">
        <f ca="1">'Output - Variance decomp.'!M258*100+F44</f>
        <v>0.75242993651650703</v>
      </c>
    </row>
    <row r="46" spans="1:6" x14ac:dyDescent="0.35">
      <c r="A46" s="3" t="s">
        <v>307</v>
      </c>
      <c r="B46" s="12">
        <f>'Output - Variance decomp.'!T259*100+B45</f>
        <v>2.9757952488606909</v>
      </c>
      <c r="C46" s="12">
        <f ca="1">'Output - Variance decomp.'!C259*100+C45</f>
        <v>0.33300725773217443</v>
      </c>
      <c r="D46" s="12">
        <f ca="1">'Output - Variance decomp.'!G259*100+D45</f>
        <v>1.5786163898541263</v>
      </c>
      <c r="E46" s="12">
        <f ca="1">'Output - Variance decomp.'!I259*100+E45</f>
        <v>0.60065919824596048</v>
      </c>
      <c r="F46" s="12">
        <f ca="1">'Output - Variance decomp.'!M259*100+F45</f>
        <v>0.71664970789691329</v>
      </c>
    </row>
    <row r="47" spans="1:6" x14ac:dyDescent="0.35">
      <c r="A47" s="3" t="s">
        <v>308</v>
      </c>
      <c r="B47" s="12">
        <f>'Output - Variance decomp.'!T260*100+B46</f>
        <v>3.2077629198454658</v>
      </c>
      <c r="C47" s="12">
        <f ca="1">'Output - Variance decomp.'!C260*100+C46</f>
        <v>0.39468065722339618</v>
      </c>
      <c r="D47" s="12">
        <f ca="1">'Output - Variance decomp.'!G260*100+D46</f>
        <v>1.6280764715961478</v>
      </c>
      <c r="E47" s="12">
        <f ca="1">'Output - Variance decomp.'!I260*100+E46</f>
        <v>0.6354722008371998</v>
      </c>
      <c r="F47" s="12">
        <f ca="1">'Output - Variance decomp.'!M260*100+F46</f>
        <v>0.8008963160428817</v>
      </c>
    </row>
    <row r="48" spans="1:6" x14ac:dyDescent="0.35">
      <c r="A48" s="3" t="s">
        <v>309</v>
      </c>
      <c r="B48" s="12">
        <f>'Output - Variance decomp.'!T261*100+B47</f>
        <v>2.896324309816805</v>
      </c>
      <c r="C48" s="12">
        <f ca="1">'Output - Variance decomp.'!C261*100+C47</f>
        <v>0.27143307629938007</v>
      </c>
      <c r="D48" s="12">
        <f ca="1">'Output - Variance decomp.'!G261*100+D47</f>
        <v>1.6025418958368853</v>
      </c>
      <c r="E48" s="12">
        <f ca="1">'Output - Variance decomp.'!I261*100+E47</f>
        <v>0.51063919761312127</v>
      </c>
      <c r="F48" s="12">
        <f ca="1">'Output - Variance decomp.'!M261*100+F47</f>
        <v>0.71751453802010157</v>
      </c>
    </row>
    <row r="49" spans="1:6" x14ac:dyDescent="0.35">
      <c r="A49" s="3" t="s">
        <v>310</v>
      </c>
      <c r="B49" s="12">
        <f>'Output - Variance decomp.'!T262*100+B48</f>
        <v>2.7606380008196636</v>
      </c>
      <c r="C49" s="12">
        <f ca="1">'Output - Variance decomp.'!C262*100+C48</f>
        <v>0.18606526624830344</v>
      </c>
      <c r="D49" s="12">
        <f ca="1">'Output - Variance decomp.'!G262*100+D48</f>
        <v>1.6030403185090067</v>
      </c>
      <c r="E49" s="12">
        <f ca="1">'Output - Variance decomp.'!I262*100+E48</f>
        <v>0.45564963759260846</v>
      </c>
      <c r="F49" s="12">
        <f ca="1">'Output - Variance decomp.'!M262*100+F48</f>
        <v>0.69022552361059097</v>
      </c>
    </row>
    <row r="50" spans="1:6" x14ac:dyDescent="0.35">
      <c r="A50" s="3" t="s">
        <v>311</v>
      </c>
      <c r="B50" s="12">
        <f>'Output - Variance decomp.'!T263*100+B49</f>
        <v>2.6762215394544056</v>
      </c>
      <c r="C50" s="12">
        <f ca="1">'Output - Variance decomp.'!C263*100+C49</f>
        <v>0.12819480240822229</v>
      </c>
      <c r="D50" s="12">
        <f ca="1">'Output - Variance decomp.'!G263*100+D49</f>
        <v>1.5969088387963066</v>
      </c>
      <c r="E50" s="12">
        <f ca="1">'Output - Variance decomp.'!I263*100+E49</f>
        <v>0.42474730049713622</v>
      </c>
      <c r="F50" s="12">
        <f ca="1">'Output - Variance decomp.'!M263*100+F49</f>
        <v>0.67858253877189678</v>
      </c>
    </row>
    <row r="51" spans="1:6" x14ac:dyDescent="0.35">
      <c r="A51" s="3" t="s">
        <v>312</v>
      </c>
      <c r="B51" s="12">
        <f>'Output - Variance decomp.'!T264*100+B50</f>
        <v>2.6379103623042779</v>
      </c>
      <c r="C51" s="12">
        <f ca="1">'Output - Variance decomp.'!C264*100+C50</f>
        <v>0.10054081502263132</v>
      </c>
      <c r="D51" s="12">
        <f ca="1">'Output - Variance decomp.'!G264*100+D50</f>
        <v>1.5720710296027511</v>
      </c>
      <c r="E51" s="12">
        <f ca="1">'Output - Variance decomp.'!I264*100+E50</f>
        <v>0.42189682251473259</v>
      </c>
      <c r="F51" s="12">
        <f ca="1">'Output - Variance decomp.'!M264*100+F50</f>
        <v>0.68057576613065796</v>
      </c>
    </row>
    <row r="52" spans="1:6" x14ac:dyDescent="0.35">
      <c r="A52" s="3" t="s">
        <v>313</v>
      </c>
      <c r="B52" s="12">
        <f>'Output - Variance decomp.'!T265*100+B51</f>
        <v>2.726371322342533</v>
      </c>
      <c r="C52" s="12">
        <f ca="1">'Output - Variance decomp.'!C265*100+C51</f>
        <v>0.10374734867772505</v>
      </c>
      <c r="D52" s="12">
        <f ca="1">'Output - Variance decomp.'!G265*100+D51</f>
        <v>1.568658992820994</v>
      </c>
      <c r="E52" s="12">
        <f ca="1">'Output - Variance decomp.'!I265*100+E51</f>
        <v>0.43174797501031648</v>
      </c>
      <c r="F52" s="12">
        <f ca="1">'Output - Variance decomp.'!M265*100+F51</f>
        <v>0.74570856815713327</v>
      </c>
    </row>
    <row r="53" spans="1:6" x14ac:dyDescent="0.35">
      <c r="A53" s="3" t="s">
        <v>314</v>
      </c>
      <c r="B53" s="12">
        <f>'Output - Variance decomp.'!T266*100+B52</f>
        <v>2.6796766476408065</v>
      </c>
      <c r="C53" s="12">
        <f ca="1">'Output - Variance decomp.'!C266*100+C52</f>
        <v>7.5210053792144876E-2</v>
      </c>
      <c r="D53" s="12">
        <f ca="1">'Output - Variance decomp.'!G266*100+D52</f>
        <v>1.5439655295915968</v>
      </c>
      <c r="E53" s="12">
        <f ca="1">'Output - Variance decomp.'!I266*100+E52</f>
        <v>0.40524731068314562</v>
      </c>
      <c r="F53" s="12">
        <f ca="1">'Output - Variance decomp.'!M266*100+F52</f>
        <v>0.76474862488550299</v>
      </c>
    </row>
    <row r="54" spans="1:6" x14ac:dyDescent="0.35">
      <c r="A54" s="3" t="s">
        <v>315</v>
      </c>
      <c r="B54" s="12">
        <f>'Output - Variance decomp.'!T267*100+B53</f>
        <v>2.7200760815753737</v>
      </c>
      <c r="C54" s="12">
        <f ca="1">'Output - Variance decomp.'!C267*100+C53</f>
        <v>6.3432063658051444E-2</v>
      </c>
      <c r="D54" s="12">
        <f ca="1">'Output - Variance decomp.'!G267*100+D53</f>
        <v>1.5630115743411284</v>
      </c>
      <c r="E54" s="12">
        <f ca="1">'Output - Variance decomp.'!I267*100+E53</f>
        <v>0.39763329304101691</v>
      </c>
      <c r="F54" s="12">
        <f ca="1">'Output - Variance decomp.'!M267*100+F53</f>
        <v>0.79443980351567733</v>
      </c>
    </row>
    <row r="55" spans="1:6" x14ac:dyDescent="0.35">
      <c r="A55" s="3" t="s">
        <v>316</v>
      </c>
      <c r="B55" s="12">
        <f>'Output - Variance decomp.'!T268*100+B54</f>
        <v>2.632666810776541</v>
      </c>
      <c r="C55" s="12">
        <f ca="1">'Output - Variance decomp.'!C268*100+C54</f>
        <v>6.8676001496891723E-2</v>
      </c>
      <c r="D55" s="12">
        <f ca="1">'Output - Variance decomp.'!G268*100+D54</f>
        <v>1.5435687389214303</v>
      </c>
      <c r="E55" s="12">
        <f ca="1">'Output - Variance decomp.'!I268*100+E54</f>
        <v>0.32990815594796746</v>
      </c>
      <c r="F55" s="12">
        <f ca="1">'Output - Variance decomp.'!M268*100+F54</f>
        <v>0.7721158231879055</v>
      </c>
    </row>
    <row r="56" spans="1:6" x14ac:dyDescent="0.35">
      <c r="A56" s="3" t="s">
        <v>317</v>
      </c>
      <c r="B56" s="12">
        <f>'Output - Variance decomp.'!T269*100+B55</f>
        <v>2.6507838890073372</v>
      </c>
      <c r="C56" s="12">
        <f ca="1">'Output - Variance decomp.'!C269*100+C55</f>
        <v>6.5779232190320294E-2</v>
      </c>
      <c r="D56" s="12">
        <f ca="1">'Output - Variance decomp.'!G269*100+D55</f>
        <v>1.5058609403983396</v>
      </c>
      <c r="E56" s="12">
        <f ca="1">'Output - Variance decomp.'!I269*100+E55</f>
        <v>0.37814100868137501</v>
      </c>
      <c r="F56" s="12">
        <f ca="1">'Output - Variance decomp.'!M269*100+F55</f>
        <v>0.77504459301344186</v>
      </c>
    </row>
    <row r="57" spans="1:6" x14ac:dyDescent="0.35">
      <c r="A57" s="3" t="s">
        <v>318</v>
      </c>
      <c r="B57" s="12">
        <f>'Output - Variance decomp.'!T270*100+B56</f>
        <v>2.7001354589008089</v>
      </c>
      <c r="C57" s="12">
        <f ca="1">'Output - Variance decomp.'!C270*100+C56</f>
        <v>0.11884941266078175</v>
      </c>
      <c r="D57" s="12">
        <f ca="1">'Output - Variance decomp.'!G270*100+D56</f>
        <v>1.4870521565921393</v>
      </c>
      <c r="E57" s="12">
        <f ca="1">'Output - Variance decomp.'!I270*100+E56</f>
        <v>0.41615829587664827</v>
      </c>
      <c r="F57" s="12">
        <f ca="1">'Output - Variance decomp.'!M270*100+F56</f>
        <v>0.75017390707055609</v>
      </c>
    </row>
    <row r="58" spans="1:6" x14ac:dyDescent="0.35">
      <c r="A58" s="3" t="s">
        <v>319</v>
      </c>
      <c r="B58" s="12">
        <f>'Output - Variance decomp.'!T271*100+B57</f>
        <v>2.5479892083069235</v>
      </c>
      <c r="C58" s="12">
        <f ca="1">'Output - Variance decomp.'!C271*100+C57</f>
        <v>8.5185636279672544E-2</v>
      </c>
      <c r="D58" s="12">
        <f ca="1">'Output - Variance decomp.'!G271*100+D57</f>
        <v>1.4269962760933153</v>
      </c>
      <c r="E58" s="12">
        <f ca="1">'Output - Variance decomp.'!I271*100+E57</f>
        <v>0.43925861483919659</v>
      </c>
      <c r="F58" s="12">
        <f ca="1">'Output - Variance decomp.'!M271*100+F57</f>
        <v>0.66218166056458827</v>
      </c>
    </row>
    <row r="59" spans="1:6" x14ac:dyDescent="0.35">
      <c r="A59" s="3" t="s">
        <v>320</v>
      </c>
      <c r="B59" s="12">
        <f>'Output - Variance decomp.'!T272*100+B58</f>
        <v>2.422544913352799</v>
      </c>
      <c r="C59" s="12">
        <f ca="1">'Output - Variance decomp.'!C272*100+C58</f>
        <v>1.9211729595036031E-2</v>
      </c>
      <c r="D59" s="12">
        <f ca="1">'Output - Variance decomp.'!G272*100+D58</f>
        <v>1.3482543898203105</v>
      </c>
      <c r="E59" s="12">
        <f ca="1">'Output - Variance decomp.'!I272*100+E58</f>
        <v>0.43189850601529139</v>
      </c>
      <c r="F59" s="12">
        <f ca="1">'Output - Variance decomp.'!M272*100+F58</f>
        <v>0.69012596252642755</v>
      </c>
    </row>
    <row r="60" spans="1:6" x14ac:dyDescent="0.35">
      <c r="A60" s="3" t="s">
        <v>321</v>
      </c>
      <c r="B60" s="12">
        <f>'Output - Variance decomp.'!T273*100+B59</f>
        <v>2.3323616116466965</v>
      </c>
      <c r="C60" s="12">
        <f ca="1">'Output - Variance decomp.'!C273*100+C59</f>
        <v>-2.9372038835027522E-2</v>
      </c>
      <c r="D60" s="12">
        <f ca="1">'Output - Variance decomp.'!G273*100+D59</f>
        <v>1.3179178152860989</v>
      </c>
      <c r="E60" s="12">
        <f ca="1">'Output - Variance decomp.'!I273*100+E59</f>
        <v>0.38643207782097072</v>
      </c>
      <c r="F60" s="12">
        <f ca="1">'Output - Variance decomp.'!M273*100+F59</f>
        <v>0.72547689766231804</v>
      </c>
    </row>
    <row r="61" spans="1:6" x14ac:dyDescent="0.35">
      <c r="A61" s="3" t="s">
        <v>322</v>
      </c>
      <c r="B61" s="12">
        <f>'Output - Variance decomp.'!T274*100+B60</f>
        <v>2.1549965205177148</v>
      </c>
      <c r="C61" s="12">
        <f ca="1">'Output - Variance decomp.'!C274*100+C60</f>
        <v>-5.4670610230423744E-2</v>
      </c>
      <c r="D61" s="12">
        <f ca="1">'Output - Variance decomp.'!G274*100+D60</f>
        <v>1.3113054759737552</v>
      </c>
      <c r="E61" s="12">
        <f ca="1">'Output - Variance decomp.'!I274*100+E60</f>
        <v>0.28386850280860976</v>
      </c>
      <c r="F61" s="12">
        <f ca="1">'Output - Variance decomp.'!M274*100+F60</f>
        <v>0.67811152369518535</v>
      </c>
    </row>
    <row r="62" spans="1:6" x14ac:dyDescent="0.35">
      <c r="A62" s="3" t="s">
        <v>323</v>
      </c>
      <c r="B62" s="12">
        <f>'Output - Variance decomp.'!T275*100+B61</f>
        <v>2.1773779494119028</v>
      </c>
      <c r="C62" s="12">
        <f ca="1">'Output - Variance decomp.'!C275*100+C61</f>
        <v>-8.6254924636090802E-2</v>
      </c>
      <c r="D62" s="12">
        <f ca="1">'Output - Variance decomp.'!G275*100+D61</f>
        <v>1.2999700431200878</v>
      </c>
      <c r="E62" s="12">
        <f ca="1">'Output - Variance decomp.'!I275*100+E61</f>
        <v>0.30298964990461791</v>
      </c>
      <c r="F62" s="12">
        <f ca="1">'Output - Variance decomp.'!M275*100+F61</f>
        <v>0.73408277996385696</v>
      </c>
    </row>
    <row r="63" spans="1:6" x14ac:dyDescent="0.35">
      <c r="A63" s="3" t="s">
        <v>324</v>
      </c>
      <c r="B63" s="12">
        <f>'Output - Variance decomp.'!T276*100+B62</f>
        <v>2.1324538037234073</v>
      </c>
      <c r="C63" s="12">
        <f ca="1">'Output - Variance decomp.'!C276*100+C62</f>
        <v>-0.11637836225151339</v>
      </c>
      <c r="D63" s="12">
        <f ca="1">'Output - Variance decomp.'!G276*100+D62</f>
        <v>1.3018639849372671</v>
      </c>
      <c r="E63" s="12">
        <f ca="1">'Output - Variance decomp.'!I276*100+E62</f>
        <v>0.28554311573390129</v>
      </c>
      <c r="F63" s="12">
        <f ca="1">'Output - Variance decomp.'!M276*100+F62</f>
        <v>0.74136751631574016</v>
      </c>
    </row>
    <row r="64" spans="1:6" x14ac:dyDescent="0.35">
      <c r="A64" s="3" t="s">
        <v>325</v>
      </c>
      <c r="B64" s="12">
        <f>'Output - Variance decomp.'!T277*100+B63</f>
        <v>2.0968733467900518</v>
      </c>
      <c r="C64" s="12">
        <f ca="1">'Output - Variance decomp.'!C277*100+C63</f>
        <v>-0.13171515476424309</v>
      </c>
      <c r="D64" s="12">
        <f ca="1">'Output - Variance decomp.'!G277*100+D63</f>
        <v>1.3413165368359572</v>
      </c>
      <c r="E64" s="12">
        <f ca="1">'Output - Variance decomp.'!I277*100+E63</f>
        <v>0.25529026829424162</v>
      </c>
      <c r="F64" s="12">
        <f ca="1">'Output - Variance decomp.'!M277*100+F63</f>
        <v>0.71655686779657246</v>
      </c>
    </row>
    <row r="65" spans="1:6" x14ac:dyDescent="0.35">
      <c r="A65" s="3" t="s">
        <v>326</v>
      </c>
      <c r="B65" s="12">
        <f>'Output - Variance decomp.'!T278*100+B64</f>
        <v>2.0987567039572439</v>
      </c>
      <c r="C65" s="12">
        <f ca="1">'Output - Variance decomp.'!C278*100+C64</f>
        <v>-0.14630889673151451</v>
      </c>
      <c r="D65" s="12">
        <f ca="1">'Output - Variance decomp.'!G278*100+D64</f>
        <v>1.3379840796185298</v>
      </c>
      <c r="E65" s="12">
        <f ca="1">'Output - Variance decomp.'!I278*100+E64</f>
        <v>0.26678201106522098</v>
      </c>
      <c r="F65" s="12">
        <f ca="1">'Output - Variance decomp.'!M278*100+F64</f>
        <v>0.73167798420841568</v>
      </c>
    </row>
    <row r="66" spans="1:6" x14ac:dyDescent="0.35">
      <c r="A66" s="3" t="s">
        <v>327</v>
      </c>
      <c r="B66" s="12">
        <f>'Output - Variance decomp.'!T279*100+B65</f>
        <v>2.111959689148831</v>
      </c>
      <c r="C66" s="12">
        <f ca="1">'Output - Variance decomp.'!C279*100+C65</f>
        <v>-0.12941476025006457</v>
      </c>
      <c r="D66" s="12">
        <f ca="1">'Output - Variance decomp.'!G279*100+D65</f>
        <v>1.3451374109938512</v>
      </c>
      <c r="E66" s="12">
        <f ca="1">'Output - Variance decomp.'!I279*100+E65</f>
        <v>0.25692574139253838</v>
      </c>
      <c r="F66" s="12">
        <f ca="1">'Output - Variance decomp.'!M279*100+F65</f>
        <v>0.73646804922453724</v>
      </c>
    </row>
    <row r="67" spans="1:6" x14ac:dyDescent="0.35">
      <c r="A67" s="3" t="s">
        <v>328</v>
      </c>
      <c r="B67" s="12">
        <f>'Output - Variance decomp.'!T280*100+B66</f>
        <v>2.093307303521259</v>
      </c>
      <c r="C67" s="12">
        <f ca="1">'Output - Variance decomp.'!C280*100+C66</f>
        <v>-8.3392838369371836E-2</v>
      </c>
      <c r="D67" s="12">
        <f ca="1">'Output - Variance decomp.'!G280*100+D66</f>
        <v>1.3646428908199941</v>
      </c>
      <c r="E67" s="12">
        <f ca="1">'Output - Variance decomp.'!I280*100+E66</f>
        <v>0.19249108025125028</v>
      </c>
      <c r="F67" s="12">
        <f ca="1">'Output - Variance decomp.'!M280*100+F66</f>
        <v>0.72378002640677397</v>
      </c>
    </row>
    <row r="68" spans="1:6" x14ac:dyDescent="0.35">
      <c r="A68" s="3" t="s">
        <v>329</v>
      </c>
      <c r="B68" s="12">
        <f>'Output - Variance decomp.'!T281*100+B67</f>
        <v>2.0120236286743287</v>
      </c>
      <c r="C68" s="12">
        <f ca="1">'Output - Variance decomp.'!C281*100+C67</f>
        <v>-7.1265690040894419E-2</v>
      </c>
      <c r="D68" s="12">
        <f ca="1">'Output - Variance decomp.'!G281*100+D67</f>
        <v>1.3445349860654208</v>
      </c>
      <c r="E68" s="12">
        <f ca="1">'Output - Variance decomp.'!I281*100+E67</f>
        <v>8.8200350882576051E-2</v>
      </c>
      <c r="F68" s="12">
        <f ca="1">'Output - Variance decomp.'!M281*100+F67</f>
        <v>0.75863774688978336</v>
      </c>
    </row>
    <row r="69" spans="1:6" x14ac:dyDescent="0.35">
      <c r="A69" s="3" t="s">
        <v>330</v>
      </c>
      <c r="B69" s="12">
        <f>'Output - Variance decomp.'!T282*100+B68</f>
        <v>1.8702304772567415</v>
      </c>
      <c r="C69" s="12">
        <f ca="1">'Output - Variance decomp.'!C282*100+C68</f>
        <v>-0.13847075826982419</v>
      </c>
      <c r="D69" s="12">
        <f ca="1">'Output - Variance decomp.'!G282*100+D68</f>
        <v>1.2548081373255275</v>
      </c>
      <c r="E69" s="12">
        <f ca="1">'Output - Variance decomp.'!I282*100+E68</f>
        <v>3.0188396547738867E-2</v>
      </c>
      <c r="F69" s="12">
        <f ca="1">'Output - Variance decomp.'!M282*100+F68</f>
        <v>0.84311443153920351</v>
      </c>
    </row>
    <row r="70" spans="1:6" x14ac:dyDescent="0.35">
      <c r="A70" s="3" t="s">
        <v>331</v>
      </c>
      <c r="B70" s="12">
        <f>'Output - Variance decomp.'!T283*100+B69</f>
        <v>1.8639151385517012</v>
      </c>
      <c r="C70" s="12">
        <f ca="1">'Output - Variance decomp.'!C283*100+C69</f>
        <v>-0.14065202095426024</v>
      </c>
      <c r="D70" s="12">
        <f ca="1">'Output - Variance decomp.'!G283*100+D69</f>
        <v>1.2290231749416083</v>
      </c>
      <c r="E70" s="12">
        <f ca="1">'Output - Variance decomp.'!I283*100+E69</f>
        <v>5.9078651865563693E-3</v>
      </c>
      <c r="F70" s="12">
        <f ca="1">'Output - Variance decomp.'!M283*100+F69</f>
        <v>0.89576121362079619</v>
      </c>
    </row>
    <row r="71" spans="1:6" x14ac:dyDescent="0.35">
      <c r="A71" s="3"/>
    </row>
    <row r="72" spans="1:6" x14ac:dyDescent="0.35">
      <c r="A72" s="3"/>
    </row>
    <row r="73" spans="1:6" x14ac:dyDescent="0.35">
      <c r="A73" s="3"/>
    </row>
    <row r="74" spans="1:6" x14ac:dyDescent="0.35">
      <c r="A74" s="3"/>
    </row>
    <row r="75" spans="1:6" x14ac:dyDescent="0.35">
      <c r="A75" s="3"/>
    </row>
    <row r="76" spans="1:6" x14ac:dyDescent="0.35">
      <c r="A76" s="3"/>
    </row>
    <row r="77" spans="1:6" x14ac:dyDescent="0.35">
      <c r="A77" s="3"/>
    </row>
    <row r="78" spans="1:6" x14ac:dyDescent="0.35">
      <c r="A78" s="3"/>
    </row>
    <row r="79" spans="1:6" x14ac:dyDescent="0.35">
      <c r="A79" s="3"/>
    </row>
    <row r="80" spans="1:6" x14ac:dyDescent="0.35">
      <c r="A80" s="3"/>
    </row>
    <row r="81" spans="1:1" x14ac:dyDescent="0.35">
      <c r="A81" s="3"/>
    </row>
    <row r="82" spans="1:1" x14ac:dyDescent="0.35">
      <c r="A82" s="3"/>
    </row>
    <row r="83" spans="1:1" x14ac:dyDescent="0.35">
      <c r="A83" s="3"/>
    </row>
    <row r="84" spans="1:1" x14ac:dyDescent="0.35">
      <c r="A84" s="3"/>
    </row>
    <row r="85" spans="1:1" x14ac:dyDescent="0.35">
      <c r="A85" s="3"/>
    </row>
  </sheetData>
  <mergeCells count="1">
    <mergeCell ref="A2:O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9" tint="0.39997558519241921"/>
  </sheetPr>
  <dimension ref="A2:AL315"/>
  <sheetViews>
    <sheetView topLeftCell="H1" zoomScale="85" zoomScaleNormal="85" workbookViewId="0">
      <selection activeCell="AJ5" sqref="AJ5:AL5"/>
    </sheetView>
  </sheetViews>
  <sheetFormatPr defaultColWidth="8.7265625" defaultRowHeight="14.5" x14ac:dyDescent="0.35"/>
  <sheetData>
    <row r="2" spans="1:38" x14ac:dyDescent="0.35">
      <c r="B2" s="71" t="s">
        <v>38</v>
      </c>
      <c r="C2" s="71"/>
      <c r="D2" s="71"/>
      <c r="E2" s="71"/>
      <c r="F2" s="71"/>
      <c r="G2" s="71"/>
      <c r="H2" s="71"/>
      <c r="I2" s="5"/>
      <c r="J2" s="71" t="s">
        <v>386</v>
      </c>
      <c r="K2" s="71"/>
      <c r="L2" s="71"/>
      <c r="M2" s="71"/>
      <c r="N2" s="71"/>
      <c r="O2" s="71"/>
      <c r="P2" s="71"/>
      <c r="Q2" s="71"/>
      <c r="R2" s="71"/>
      <c r="S2" s="5"/>
      <c r="T2" s="71" t="s">
        <v>387</v>
      </c>
      <c r="U2" s="71"/>
      <c r="V2" s="71"/>
      <c r="W2" s="71"/>
      <c r="X2" s="71"/>
      <c r="Y2" s="71"/>
      <c r="Z2" s="71"/>
      <c r="AA2" s="71"/>
      <c r="AB2" s="71"/>
      <c r="AD2" s="71" t="s">
        <v>388</v>
      </c>
      <c r="AE2" s="71"/>
      <c r="AF2" s="71"/>
      <c r="AG2" s="71"/>
      <c r="AH2" s="71"/>
      <c r="AI2" s="71"/>
      <c r="AJ2" s="71"/>
      <c r="AK2" s="71"/>
      <c r="AL2" s="71"/>
    </row>
    <row r="3" spans="1:38" x14ac:dyDescent="0.35">
      <c r="A3" t="s">
        <v>42</v>
      </c>
      <c r="B3" t="s">
        <v>10</v>
      </c>
      <c r="C3" t="s">
        <v>43</v>
      </c>
      <c r="D3" t="s">
        <v>14</v>
      </c>
      <c r="E3" t="s">
        <v>44</v>
      </c>
      <c r="F3" t="s">
        <v>45</v>
      </c>
      <c r="G3" t="s">
        <v>46</v>
      </c>
      <c r="H3" t="s">
        <v>47</v>
      </c>
      <c r="J3" s="2" t="s">
        <v>389</v>
      </c>
      <c r="K3" s="51" t="s">
        <v>390</v>
      </c>
      <c r="L3" s="51" t="s">
        <v>391</v>
      </c>
      <c r="M3" s="51" t="s">
        <v>392</v>
      </c>
      <c r="N3" s="51" t="s">
        <v>393</v>
      </c>
      <c r="O3" s="51" t="s">
        <v>394</v>
      </c>
      <c r="P3" s="51" t="s">
        <v>395</v>
      </c>
      <c r="Q3" s="51" t="s">
        <v>396</v>
      </c>
      <c r="R3" s="51" t="s">
        <v>397</v>
      </c>
      <c r="S3" s="51"/>
      <c r="T3" s="2" t="s">
        <v>389</v>
      </c>
      <c r="U3" s="51" t="s">
        <v>390</v>
      </c>
      <c r="V3" s="51" t="s">
        <v>391</v>
      </c>
      <c r="W3" s="51" t="s">
        <v>392</v>
      </c>
      <c r="X3" s="51" t="s">
        <v>393</v>
      </c>
      <c r="Y3" s="51" t="s">
        <v>394</v>
      </c>
      <c r="Z3" s="51" t="s">
        <v>395</v>
      </c>
      <c r="AA3" s="51" t="s">
        <v>396</v>
      </c>
      <c r="AB3" s="51" t="s">
        <v>397</v>
      </c>
      <c r="AD3" s="2" t="s">
        <v>398</v>
      </c>
      <c r="AE3" s="51" t="s">
        <v>399</v>
      </c>
      <c r="AF3" s="51" t="s">
        <v>400</v>
      </c>
      <c r="AG3" s="51" t="s">
        <v>401</v>
      </c>
      <c r="AH3" s="51" t="s">
        <v>402</v>
      </c>
      <c r="AI3" s="51" t="s">
        <v>403</v>
      </c>
      <c r="AJ3" s="51" t="s">
        <v>404</v>
      </c>
      <c r="AK3" s="51" t="s">
        <v>405</v>
      </c>
      <c r="AL3" s="51" t="s">
        <v>406</v>
      </c>
    </row>
    <row r="4" spans="1:38" x14ac:dyDescent="0.35">
      <c r="A4" s="3" t="s">
        <v>59</v>
      </c>
      <c r="B4" s="15">
        <f>'Input - Gross flows &amp; stocks'!S6</f>
        <v>119038</v>
      </c>
      <c r="C4" s="15">
        <f>'Input - Gross flows &amp; stocks'!T6</f>
        <v>6682</v>
      </c>
      <c r="D4" s="15">
        <f>'Input - Gross flows &amp; stocks'!U6</f>
        <v>62921.333333333336</v>
      </c>
      <c r="E4" s="13">
        <f>'Input - Gross flows &amp; stocks'!V6</f>
        <v>0.63155912495491096</v>
      </c>
      <c r="F4" s="13">
        <f>'Input - Gross flows &amp; stocks'!W6</f>
        <v>3.5280824969763841E-2</v>
      </c>
      <c r="G4" s="13">
        <f>'Input - Gross flows &amp; stocks'!X6</f>
        <v>0.33316005007532518</v>
      </c>
      <c r="H4" s="13">
        <f>'Input - Gross flows &amp; stocks'!Y6</f>
        <v>5.3149856824689784E-2</v>
      </c>
      <c r="I4" s="13"/>
      <c r="J4" s="12">
        <f ca="1">'Input - Gross flows &amp; stocks'!AJ6/('Input - Gross flows &amp; stocks'!$AJ6+'Input - Gross flows &amp; stocks'!$AK6+'Input - Gross flows &amp; stocks'!$AL6)</f>
        <v>0.9700239004228538</v>
      </c>
      <c r="K4" s="12">
        <f ca="1">'Input - Gross flows &amp; stocks'!AK6/('Input - Gross flows &amp; stocks'!$AJ6+'Input - Gross flows &amp; stocks'!$AK6+'Input - Gross flows &amp; stocks'!$AL6)</f>
        <v>1.4564756734164096E-2</v>
      </c>
      <c r="L4" s="12">
        <f ca="1">'Input - Gross flows &amp; stocks'!AL6/('Input - Gross flows &amp; stocks'!$AJ6+'Input - Gross flows &amp; stocks'!$AK6+'Input - Gross flows &amp; stocks'!$AL6)</f>
        <v>1.5411342842982047E-2</v>
      </c>
      <c r="M4" s="12">
        <f ca="1">'Input - Gross flows &amp; stocks'!AM6/('Input - Gross flows &amp; stocks'!$AM6+'Input - Gross flows &amp; stocks'!$AN6+'Input - Gross flows &amp; stocks'!$AO6)</f>
        <v>0.2719403157037828</v>
      </c>
      <c r="N4" s="12">
        <f ca="1">'Input - Gross flows &amp; stocks'!AN6/('Input - Gross flows &amp; stocks'!$AM6+'Input - Gross flows &amp; stocks'!$AN6+'Input - Gross flows &amp; stocks'!$AO6)</f>
        <v>0.58938948746819253</v>
      </c>
      <c r="O4" s="12">
        <f ca="1">'Input - Gross flows &amp; stocks'!AO6/('Input - Gross flows &amp; stocks'!$AM6+'Input - Gross flows &amp; stocks'!$AN6+'Input - Gross flows &amp; stocks'!$AO6)</f>
        <v>0.13867019682802473</v>
      </c>
      <c r="P4" s="12">
        <f ca="1">'Input - Gross flows &amp; stocks'!AP6/('Input - Gross flows &amp; stocks'!$AP6+'Input - Gross flows &amp; stocks'!$AQ6+'Input - Gross flows &amp; stocks'!$AR6)</f>
        <v>2.5216720978464509E-2</v>
      </c>
      <c r="Q4" s="12">
        <f ca="1">'Input - Gross flows &amp; stocks'!AQ6/('Input - Gross flows &amp; stocks'!$AP6+'Input - Gross flows &amp; stocks'!$AQ6+'Input - Gross flows &amp; stocks'!$AR6)</f>
        <v>1.8991698829501726E-2</v>
      </c>
      <c r="R4" s="12">
        <f ca="1">'Input - Gross flows &amp; stocks'!AR6/('Input - Gross flows &amp; stocks'!$AP6+'Input - Gross flows &amp; stocks'!$AQ6+'Input - Gross flows &amp; stocks'!$AR6)</f>
        <v>0.95579158019203381</v>
      </c>
      <c r="T4" s="2"/>
      <c r="U4" s="51"/>
      <c r="V4" s="51"/>
      <c r="W4" s="51"/>
      <c r="X4" s="51"/>
      <c r="Y4" s="51"/>
      <c r="Z4" s="51"/>
      <c r="AA4" s="51"/>
      <c r="AB4" s="51"/>
    </row>
    <row r="5" spans="1:38" x14ac:dyDescent="0.35">
      <c r="A5" s="3" t="s">
        <v>60</v>
      </c>
      <c r="B5" s="15">
        <f>'Input - Gross flows &amp; stocks'!S7</f>
        <v>119068.66666666667</v>
      </c>
      <c r="C5" s="15">
        <f>'Input - Gross flows &amp; stocks'!T7</f>
        <v>6712.333333333333</v>
      </c>
      <c r="D5" s="15">
        <f>'Input - Gross flows &amp; stocks'!U7</f>
        <v>62992.666666666664</v>
      </c>
      <c r="E5" s="13">
        <f>'Input - Gross flows &amp; stocks'!V7</f>
        <v>0.63194083655834177</v>
      </c>
      <c r="F5" s="13">
        <f>'Input - Gross flows &amp; stocks'!W7</f>
        <v>3.4978529396172402E-2</v>
      </c>
      <c r="G5" s="13">
        <f>'Input - Gross flows &amp; stocks'!X7</f>
        <v>0.33308063404548588</v>
      </c>
      <c r="H5" s="13">
        <f>'Input - Gross flows &amp; stocks'!Y7</f>
        <v>5.3365240643128399E-2</v>
      </c>
      <c r="I5" s="13"/>
      <c r="J5" s="12">
        <f ca="1">'Input - Gross flows &amp; stocks'!AJ7/('Input - Gross flows &amp; stocks'!$AJ7+'Input - Gross flows &amp; stocks'!$AK7+'Input - Gross flows &amp; stocks'!$AL7)</f>
        <v>0.97175875718432869</v>
      </c>
      <c r="K5" s="12">
        <f ca="1">'Input - Gross flows &amp; stocks'!AK7/('Input - Gross flows &amp; stocks'!$AJ7+'Input - Gross flows &amp; stocks'!$AK7+'Input - Gross flows &amp; stocks'!$AL7)</f>
        <v>1.4089873213380271E-2</v>
      </c>
      <c r="L5" s="12">
        <f ca="1">'Input - Gross flows &amp; stocks'!AL7/('Input - Gross flows &amp; stocks'!$AJ7+'Input - Gross flows &amp; stocks'!$AK7+'Input - Gross flows &amp; stocks'!$AL7)</f>
        <v>1.4151369602291124E-2</v>
      </c>
      <c r="M5" s="12">
        <f ca="1">'Input - Gross flows &amp; stocks'!AM7/('Input - Gross flows &amp; stocks'!$AM7+'Input - Gross flows &amp; stocks'!$AN7+'Input - Gross flows &amp; stocks'!$AO7)</f>
        <v>0.25907634359155712</v>
      </c>
      <c r="N5" s="12">
        <f ca="1">'Input - Gross flows &amp; stocks'!AN7/('Input - Gross flows &amp; stocks'!$AM7+'Input - Gross flows &amp; stocks'!$AN7+'Input - Gross flows &amp; stocks'!$AO7)</f>
        <v>0.60683333897580638</v>
      </c>
      <c r="O5" s="12">
        <f ca="1">'Input - Gross flows &amp; stocks'!AO7/('Input - Gross flows &amp; stocks'!$AM7+'Input - Gross flows &amp; stocks'!$AN7+'Input - Gross flows &amp; stocks'!$AO7)</f>
        <v>0.13409031743263639</v>
      </c>
      <c r="P5" s="12">
        <f ca="1">'Input - Gross flows &amp; stocks'!AP7/('Input - Gross flows &amp; stocks'!$AP7+'Input - Gross flows &amp; stocks'!$AQ7+'Input - Gross flows &amp; stocks'!$AR7)</f>
        <v>2.477274606703718E-2</v>
      </c>
      <c r="Q5" s="12">
        <f ca="1">'Input - Gross flows &amp; stocks'!AQ7/('Input - Gross flows &amp; stocks'!$AP7+'Input - Gross flows &amp; stocks'!$AQ7+'Input - Gross flows &amp; stocks'!$AR7)</f>
        <v>1.8247744262241763E-2</v>
      </c>
      <c r="R5" s="12">
        <f ca="1">'Input - Gross flows &amp; stocks'!AR7/('Input - Gross flows &amp; stocks'!$AP7+'Input - Gross flows &amp; stocks'!$AQ7+'Input - Gross flows &amp; stocks'!$AR7)</f>
        <v>0.9569795096707211</v>
      </c>
      <c r="T5" s="12">
        <f ca="1">1-U5-V5</f>
        <v>0.97255207887204642</v>
      </c>
      <c r="U5" s="12">
        <f ca="1">OFFSET('Margin error adjustment'!$BD$6,UsefulSeries!$M4,0)</f>
        <v>1.3255351554953275E-2</v>
      </c>
      <c r="V5" s="12">
        <f ca="1">OFFSET('Margin error adjustment'!$BD$7,UsefulSeries!$M4,0)</f>
        <v>1.4192569573000254E-2</v>
      </c>
      <c r="W5" s="12">
        <f ca="1">OFFSET('Margin error adjustment'!$BD$8,UsefulSeries!$M4,0)</f>
        <v>0.26844358482460218</v>
      </c>
      <c r="X5" s="12">
        <f ca="1">1-Y5-W5</f>
        <v>0.59233696921951651</v>
      </c>
      <c r="Y5" s="12">
        <f ca="1">OFFSET('Margin error adjustment'!$BD$9,UsefulSeries!$M4,0)</f>
        <v>0.13921944595588129</v>
      </c>
      <c r="Z5" s="12">
        <f ca="1">OFFSET('Margin error adjustment'!$BD$10,UsefulSeries!$M4,0)</f>
        <v>2.4750222964954837E-2</v>
      </c>
      <c r="AA5" s="12">
        <f ca="1">OFFSET('Margin error adjustment'!$BD$11,UsefulSeries!$M4,0)</f>
        <v>1.7135470569510067E-2</v>
      </c>
      <c r="AB5" s="12">
        <f ca="1">1-Z5-AA5</f>
        <v>0.95811430646553508</v>
      </c>
      <c r="AD5" s="12">
        <f ca="1">OFFSET('Time agg. bias corr.'!$F$4,UsefulSeries!$C4,0)</f>
        <v>-3.0556912495969001E-2</v>
      </c>
      <c r="AE5" s="12">
        <f ca="1">OFFSET('Time agg. bias corr.'!$G$4,UsefulSeries!$C4,0)</f>
        <v>1.71685848937435E-2</v>
      </c>
      <c r="AF5" s="12">
        <f ca="1">OFFSET('Time agg. bias corr.'!$H$4,UsefulSeries!$C4,0)</f>
        <v>1.3388327602226399E-2</v>
      </c>
      <c r="AG5" s="12">
        <f ca="1">OFFSET('Time agg. bias corr.'!$F$5,UsefulSeries!$C4,0)</f>
        <v>0.34878322169223203</v>
      </c>
      <c r="AH5" s="12">
        <f ca="1">OFFSET('Time agg. bias corr.'!$G$5,UsefulSeries!$C4,0)</f>
        <v>-0.52965894234482802</v>
      </c>
      <c r="AI5" s="12">
        <f ca="1">OFFSET('Time agg. bias corr.'!$H$5,UsefulSeries!$C4,0)</f>
        <v>0.180875720652595</v>
      </c>
      <c r="AJ5" s="12">
        <f ca="1">OFFSET('Time agg. bias corr.'!$F$6,UsefulSeries!$C4,0)</f>
        <v>2.23294182647591E-2</v>
      </c>
      <c r="AK5" s="12">
        <f ca="1">OFFSET('Time agg. bias corr.'!$G$6,UsefulSeries!$C4,0)</f>
        <v>2.2366399340787199E-2</v>
      </c>
      <c r="AL5" s="12">
        <f ca="1">OFFSET('Time agg. bias corr.'!$H$6,UsefulSeries!$C4,0)</f>
        <v>-4.4695817605545397E-2</v>
      </c>
    </row>
    <row r="6" spans="1:38" x14ac:dyDescent="0.35">
      <c r="A6" s="3" t="s">
        <v>61</v>
      </c>
      <c r="B6" s="15">
        <f>'Input - Gross flows &amp; stocks'!S8</f>
        <v>118995.33333333333</v>
      </c>
      <c r="C6" s="15">
        <f>'Input - Gross flows &amp; stocks'!T8</f>
        <v>6709.666666666667</v>
      </c>
      <c r="D6" s="15">
        <f>'Input - Gross flows &amp; stocks'!U8</f>
        <v>63211.333333333336</v>
      </c>
      <c r="E6" s="13">
        <f>'Input - Gross flows &amp; stocks'!V8</f>
        <v>0.629586074648529</v>
      </c>
      <c r="F6" s="13">
        <f>'Input - Gross flows &amp; stocks'!W8</f>
        <v>3.6005254849611715E-2</v>
      </c>
      <c r="G6" s="13">
        <f>'Input - Gross flows &amp; stocks'!X8</f>
        <v>0.33440867050185935</v>
      </c>
      <c r="H6" s="13">
        <f>'Input - Gross flows &amp; stocks'!Y8</f>
        <v>5.3376291051801174E-2</v>
      </c>
      <c r="I6" s="13"/>
      <c r="J6" s="12">
        <f ca="1">'Input - Gross flows &amp; stocks'!AJ8/('Input - Gross flows &amp; stocks'!$AJ8+'Input - Gross flows &amp; stocks'!$AK8+'Input - Gross flows &amp; stocks'!$AL8)</f>
        <v>0.97169871945295894</v>
      </c>
      <c r="K6" s="12">
        <f ca="1">'Input - Gross flows &amp; stocks'!AK8/('Input - Gross flows &amp; stocks'!$AJ8+'Input - Gross flows &amp; stocks'!$AK8+'Input - Gross flows &amp; stocks'!$AL8)</f>
        <v>1.409945663648483E-2</v>
      </c>
      <c r="L6" s="12">
        <f ca="1">'Input - Gross flows &amp; stocks'!AL8/('Input - Gross flows &amp; stocks'!$AJ8+'Input - Gross flows &amp; stocks'!$AK8+'Input - Gross flows &amp; stocks'!$AL8)</f>
        <v>1.4201823910556272E-2</v>
      </c>
      <c r="M6" s="12">
        <f ca="1">'Input - Gross flows &amp; stocks'!AM8/('Input - Gross flows &amp; stocks'!$AM8+'Input - Gross flows &amp; stocks'!$AN8+'Input - Gross flows &amp; stocks'!$AO8)</f>
        <v>0.256674844535138</v>
      </c>
      <c r="N6" s="12">
        <f ca="1">'Input - Gross flows &amp; stocks'!AN8/('Input - Gross flows &amp; stocks'!$AM8+'Input - Gross flows &amp; stocks'!$AN8+'Input - Gross flows &amp; stocks'!$AO8)</f>
        <v>0.61490690475715881</v>
      </c>
      <c r="O6" s="12">
        <f ca="1">'Input - Gross flows &amp; stocks'!AO8/('Input - Gross flows &amp; stocks'!$AM8+'Input - Gross flows &amp; stocks'!$AN8+'Input - Gross flows &amp; stocks'!$AO8)</f>
        <v>0.12841825070770327</v>
      </c>
      <c r="P6" s="12">
        <f ca="1">'Input - Gross flows &amp; stocks'!AP8/('Input - Gross flows &amp; stocks'!$AP8+'Input - Gross flows &amp; stocks'!$AQ8+'Input - Gross flows &amp; stocks'!$AR8)</f>
        <v>2.3333199032388466E-2</v>
      </c>
      <c r="Q6" s="12">
        <f ca="1">'Input - Gross flows &amp; stocks'!AQ8/('Input - Gross flows &amp; stocks'!$AP8+'Input - Gross flows &amp; stocks'!$AQ8+'Input - Gross flows &amp; stocks'!$AR8)</f>
        <v>1.6717979926089178E-2</v>
      </c>
      <c r="R6" s="12">
        <f ca="1">'Input - Gross flows &amp; stocks'!AR8/('Input - Gross flows &amp; stocks'!$AP8+'Input - Gross flows &amp; stocks'!$AQ8+'Input - Gross flows &amp; stocks'!$AR8)</f>
        <v>0.95994882104152235</v>
      </c>
      <c r="T6" s="12">
        <f t="shared" ref="T6:T69" ca="1" si="0">1-U6-V6</f>
        <v>0.97068044070821102</v>
      </c>
      <c r="U6" s="12">
        <f ca="1">OFFSET('Margin error adjustment'!$BD$6,UsefulSeries!$M5,0)</f>
        <v>1.4371946325234138E-2</v>
      </c>
      <c r="V6" s="12">
        <f ca="1">OFFSET('Margin error adjustment'!$BD$7,UsefulSeries!$M5,0)</f>
        <v>1.4947612966554896E-2</v>
      </c>
      <c r="W6" s="12">
        <f ca="1">OFFSET('Margin error adjustment'!$BD$8,UsefulSeries!$M5,0)</f>
        <v>0.25169368129849584</v>
      </c>
      <c r="X6" s="12">
        <f t="shared" ref="X6:X69" ca="1" si="1">1-Y6-W6</f>
        <v>0.61550193795293073</v>
      </c>
      <c r="Y6" s="12">
        <f ca="1">OFFSET('Margin error adjustment'!$BD$9,UsefulSeries!$M5,0)</f>
        <v>0.13280438074857345</v>
      </c>
      <c r="Z6" s="12">
        <f ca="1">OFFSET('Margin error adjustment'!$BD$10,UsefulSeries!$M5,0)</f>
        <v>2.2125543586618786E-2</v>
      </c>
      <c r="AA6" s="12">
        <f ca="1">OFFSET('Margin error adjustment'!$BD$11,UsefulSeries!$M5,0)</f>
        <v>1.6193323431248876E-2</v>
      </c>
      <c r="AB6" s="12">
        <f t="shared" ref="AB6:AB69" ca="1" si="2">1-Z6-AA6</f>
        <v>0.96168113298213231</v>
      </c>
      <c r="AD6" s="12">
        <f ca="1">OFFSET('Time agg. bias corr.'!$F$4,UsefulSeries!$C5,0)</f>
        <v>-3.2465541302398898E-2</v>
      </c>
      <c r="AE6" s="12">
        <f ca="1">OFFSET('Time agg. bias corr.'!$G$4,UsefulSeries!$C5,0)</f>
        <v>1.8320784283418101E-2</v>
      </c>
      <c r="AF6" s="12">
        <f ca="1">OFFSET('Time agg. bias corr.'!$H$4,UsefulSeries!$C5,0)</f>
        <v>1.4144757019148E-2</v>
      </c>
      <c r="AG6" s="12">
        <f ca="1">OFFSET('Time agg. bias corr.'!$F$5,UsefulSeries!$C5,0)</f>
        <v>0.32178405676091798</v>
      </c>
      <c r="AH6" s="12">
        <f ca="1">OFFSET('Time agg. bias corr.'!$G$5,UsefulSeries!$C5,0)</f>
        <v>-0.49084029106405103</v>
      </c>
      <c r="AI6" s="12">
        <f ca="1">OFFSET('Time agg. bias corr.'!$H$5,UsefulSeries!$C5,0)</f>
        <v>0.169056234291388</v>
      </c>
      <c r="AJ6" s="12">
        <f ca="1">OFFSET('Time agg. bias corr.'!$F$6,UsefulSeries!$C5,0)</f>
        <v>2.0038346568683099E-2</v>
      </c>
      <c r="AK6" s="12">
        <f ca="1">OFFSET('Time agg. bias corr.'!$G$6,UsefulSeries!$C5,0)</f>
        <v>2.0714828623791998E-2</v>
      </c>
      <c r="AL6" s="12">
        <f ca="1">OFFSET('Time agg. bias corr.'!$H$6,UsefulSeries!$C5,0)</f>
        <v>-4.0753175202571497E-2</v>
      </c>
    </row>
    <row r="7" spans="1:38" x14ac:dyDescent="0.35">
      <c r="A7" s="3" t="s">
        <v>62</v>
      </c>
      <c r="B7" s="15">
        <f>'Input - Gross flows &amp; stocks'!S9</f>
        <v>118981.33333333333</v>
      </c>
      <c r="C7" s="15">
        <f>'Input - Gross flows &amp; stocks'!T9</f>
        <v>6751.333333333333</v>
      </c>
      <c r="D7" s="15">
        <f>'Input - Gross flows &amp; stocks'!U9</f>
        <v>63320.333333333336</v>
      </c>
      <c r="E7" s="13">
        <f>'Input - Gross flows &amp; stocks'!V9</f>
        <v>0.63071890235187622</v>
      </c>
      <c r="F7" s="13">
        <f>'Input - Gross flows &amp; stocks'!W9</f>
        <v>3.5688385659007053E-2</v>
      </c>
      <c r="G7" s="13">
        <f>'Input - Gross flows &amp; stocks'!X9</f>
        <v>0.33359271198911666</v>
      </c>
      <c r="H7" s="13">
        <f>'Input - Gross flows &amp; stocks'!Y9</f>
        <v>5.3695936881955897E-2</v>
      </c>
      <c r="I7" s="13"/>
      <c r="J7" s="12">
        <f ca="1">'Input - Gross flows &amp; stocks'!AJ9/('Input - Gross flows &amp; stocks'!$AJ9+'Input - Gross flows &amp; stocks'!$AK9+'Input - Gross flows &amp; stocks'!$AL9)</f>
        <v>0.9720462416015051</v>
      </c>
      <c r="K7" s="12">
        <f ca="1">'Input - Gross flows &amp; stocks'!AK9/('Input - Gross flows &amp; stocks'!$AJ9+'Input - Gross flows &amp; stocks'!$AK9+'Input - Gross flows &amp; stocks'!$AL9)</f>
        <v>1.4328457649717657E-2</v>
      </c>
      <c r="L7" s="12">
        <f ca="1">'Input - Gross flows &amp; stocks'!AL9/('Input - Gross flows &amp; stocks'!$AJ9+'Input - Gross flows &amp; stocks'!$AK9+'Input - Gross flows &amp; stocks'!$AL9)</f>
        <v>1.3625300748777214E-2</v>
      </c>
      <c r="M7" s="12">
        <f ca="1">'Input - Gross flows &amp; stocks'!AM9/('Input - Gross flows &amp; stocks'!$AM9+'Input - Gross flows &amp; stocks'!$AN9+'Input - Gross flows &amp; stocks'!$AO9)</f>
        <v>0.25775689455716283</v>
      </c>
      <c r="N7" s="12">
        <f ca="1">'Input - Gross flows &amp; stocks'!AN9/('Input - Gross flows &amp; stocks'!$AM9+'Input - Gross flows &amp; stocks'!$AN9+'Input - Gross flows &amp; stocks'!$AO9)</f>
        <v>0.61385604709013553</v>
      </c>
      <c r="O7" s="12">
        <f ca="1">'Input - Gross flows &amp; stocks'!AO9/('Input - Gross flows &amp; stocks'!$AM9+'Input - Gross flows &amp; stocks'!$AN9+'Input - Gross flows &amp; stocks'!$AO9)</f>
        <v>0.12838705835270159</v>
      </c>
      <c r="P7" s="12">
        <f ca="1">'Input - Gross flows &amp; stocks'!AP9/('Input - Gross flows &amp; stocks'!$AP9+'Input - Gross flows &amp; stocks'!$AQ9+'Input - Gross flows &amp; stocks'!$AR9)</f>
        <v>2.3473381782779128E-2</v>
      </c>
      <c r="Q7" s="12">
        <f ca="1">'Input - Gross flows &amp; stocks'!AQ9/('Input - Gross flows &amp; stocks'!$AP9+'Input - Gross flows &amp; stocks'!$AQ9+'Input - Gross flows &amp; stocks'!$AR9)</f>
        <v>1.7004073780253384E-2</v>
      </c>
      <c r="R7" s="12">
        <f ca="1">'Input - Gross flows &amp; stocks'!AR9/('Input - Gross flows &amp; stocks'!$AP9+'Input - Gross flows &amp; stocks'!$AQ9+'Input - Gross flows &amp; stocks'!$AR9)</f>
        <v>0.95952254443696749</v>
      </c>
      <c r="T7" s="12">
        <f t="shared" ca="1" si="0"/>
        <v>0.97345379490989214</v>
      </c>
      <c r="U7" s="12">
        <f ca="1">OFFSET('Margin error adjustment'!$BD$6,UsefulSeries!$M6,0)</f>
        <v>1.3442992341569631E-2</v>
      </c>
      <c r="V7" s="12">
        <f ca="1">OFFSET('Margin error adjustment'!$BD$7,UsefulSeries!$M6,0)</f>
        <v>1.3103212748538226E-2</v>
      </c>
      <c r="W7" s="12">
        <f ca="1">OFFSET('Margin error adjustment'!$BD$8,UsefulSeries!$M6,0)</f>
        <v>0.26907993358927063</v>
      </c>
      <c r="X7" s="12">
        <f t="shared" ca="1" si="1"/>
        <v>0.60199845949003938</v>
      </c>
      <c r="Y7" s="12">
        <f ca="1">OFFSET('Margin error adjustment'!$BD$9,UsefulSeries!$M6,0)</f>
        <v>0.12892160692068994</v>
      </c>
      <c r="Z7" s="12">
        <f ca="1">OFFSET('Margin error adjustment'!$BD$10,UsefulSeries!$M6,0)</f>
        <v>2.4394275324267897E-2</v>
      </c>
      <c r="AA7" s="12">
        <f ca="1">OFFSET('Margin error adjustment'!$BD$11,UsefulSeries!$M6,0)</f>
        <v>1.6595732753599775E-2</v>
      </c>
      <c r="AB7" s="12">
        <f t="shared" ca="1" si="2"/>
        <v>0.95900999192213232</v>
      </c>
      <c r="AD7" s="12">
        <f ca="1">OFFSET('Time agg. bias corr.'!$F$4,UsefulSeries!$C6,0)</f>
        <v>-2.96322793486937E-2</v>
      </c>
      <c r="AE7" s="12">
        <f ca="1">OFFSET('Time agg. bias corr.'!$G$4,UsefulSeries!$C6,0)</f>
        <v>1.7292756148607102E-2</v>
      </c>
      <c r="AF7" s="12">
        <f ca="1">OFFSET('Time agg. bias corr.'!$H$4,UsefulSeries!$C6,0)</f>
        <v>1.23395232000858E-2</v>
      </c>
      <c r="AG7" s="12">
        <f ca="1">OFFSET('Time agg. bias corr.'!$F$5,UsefulSeries!$C6,0)</f>
        <v>0.34702276255106501</v>
      </c>
      <c r="AH7" s="12">
        <f ca="1">OFFSET('Time agg. bias corr.'!$G$5,UsefulSeries!$C6,0)</f>
        <v>-0.51317101680891797</v>
      </c>
      <c r="AI7" s="12">
        <f ca="1">OFFSET('Time agg. bias corr.'!$H$5,UsefulSeries!$C6,0)</f>
        <v>0.16614825425785301</v>
      </c>
      <c r="AJ7" s="12">
        <f ca="1">OFFSET('Time agg. bias corr.'!$F$6,UsefulSeries!$C6,0)</f>
        <v>2.2069271026161501E-2</v>
      </c>
      <c r="AK7" s="12">
        <f ca="1">OFFSET('Time agg. bias corr.'!$G$6,UsefulSeries!$C6,0)</f>
        <v>2.1480076331791002E-2</v>
      </c>
      <c r="AL7" s="12">
        <f ca="1">OFFSET('Time agg. bias corr.'!$H$6,UsefulSeries!$C6,0)</f>
        <v>-4.3549347357953197E-2</v>
      </c>
    </row>
    <row r="8" spans="1:38" x14ac:dyDescent="0.35">
      <c r="A8" s="3" t="s">
        <v>63</v>
      </c>
      <c r="B8" s="15">
        <f>'Input - Gross flows &amp; stocks'!S10</f>
        <v>118865</v>
      </c>
      <c r="C8" s="15">
        <f>'Input - Gross flows &amp; stocks'!T10</f>
        <v>6900</v>
      </c>
      <c r="D8" s="15">
        <f>'Input - Gross flows &amp; stocks'!U10</f>
        <v>63431</v>
      </c>
      <c r="E8" s="13">
        <f>'Input - Gross flows &amp; stocks'!V10</f>
        <v>0.62934654973605986</v>
      </c>
      <c r="F8" s="13">
        <f>'Input - Gross flows &amp; stocks'!W10</f>
        <v>3.485702800198881E-2</v>
      </c>
      <c r="G8" s="13">
        <f>'Input - Gross flows &amp; stocks'!X10</f>
        <v>0.33579642226195133</v>
      </c>
      <c r="H8" s="13">
        <f>'Input - Gross flows &amp; stocks'!Y10</f>
        <v>5.4864230906850074E-2</v>
      </c>
      <c r="I8" s="13"/>
      <c r="J8" s="12">
        <f ca="1">'Input - Gross flows &amp; stocks'!AJ10/('Input - Gross flows &amp; stocks'!$AJ10+'Input - Gross flows &amp; stocks'!$AK10+'Input - Gross flows &amp; stocks'!$AL10)</f>
        <v>0.97152560319714698</v>
      </c>
      <c r="K8" s="12">
        <f ca="1">'Input - Gross flows &amp; stocks'!AK10/('Input - Gross flows &amp; stocks'!$AJ10+'Input - Gross flows &amp; stocks'!$AK10+'Input - Gross flows &amp; stocks'!$AL10)</f>
        <v>1.4962600100947243E-2</v>
      </c>
      <c r="L8" s="12">
        <f ca="1">'Input - Gross flows &amp; stocks'!AL10/('Input - Gross flows &amp; stocks'!$AJ10+'Input - Gross flows &amp; stocks'!$AK10+'Input - Gross flows &amp; stocks'!$AL10)</f>
        <v>1.3511796701905868E-2</v>
      </c>
      <c r="M8" s="12">
        <f ca="1">'Input - Gross flows &amp; stocks'!AM10/('Input - Gross flows &amp; stocks'!$AM10+'Input - Gross flows &amp; stocks'!$AN10+'Input - Gross flows &amp; stocks'!$AO10)</f>
        <v>0.2565091233290494</v>
      </c>
      <c r="N8" s="12">
        <f ca="1">'Input - Gross flows &amp; stocks'!AN10/('Input - Gross flows &amp; stocks'!$AM10+'Input - Gross flows &amp; stocks'!$AN10+'Input - Gross flows &amp; stocks'!$AO10)</f>
        <v>0.61418669605750043</v>
      </c>
      <c r="O8" s="12">
        <f ca="1">'Input - Gross flows &amp; stocks'!AO10/('Input - Gross flows &amp; stocks'!$AM10+'Input - Gross flows &amp; stocks'!$AN10+'Input - Gross flows &amp; stocks'!$AO10)</f>
        <v>0.12930418061345014</v>
      </c>
      <c r="P8" s="12">
        <f ca="1">'Input - Gross flows &amp; stocks'!AP10/('Input - Gross flows &amp; stocks'!$AP10+'Input - Gross flows &amp; stocks'!$AQ10+'Input - Gross flows &amp; stocks'!$AR10)</f>
        <v>2.2542591375897196E-2</v>
      </c>
      <c r="Q8" s="12">
        <f ca="1">'Input - Gross flows &amp; stocks'!AQ10/('Input - Gross flows &amp; stocks'!$AP10+'Input - Gross flows &amp; stocks'!$AQ10+'Input - Gross flows &amp; stocks'!$AR10)</f>
        <v>1.7905352421874146E-2</v>
      </c>
      <c r="R8" s="12">
        <f ca="1">'Input - Gross flows &amp; stocks'!AR10/('Input - Gross flows &amp; stocks'!$AP10+'Input - Gross flows &amp; stocks'!$AQ10+'Input - Gross flows &amp; stocks'!$AR10)</f>
        <v>0.95955205620222861</v>
      </c>
      <c r="T8" s="12">
        <f t="shared" ca="1" si="0"/>
        <v>0.9716723964151438</v>
      </c>
      <c r="U8" s="12">
        <f ca="1">OFFSET('Margin error adjustment'!$BD$6,UsefulSeries!$M7,0)</f>
        <v>1.380828737026542E-2</v>
      </c>
      <c r="V8" s="12">
        <f ca="1">OFFSET('Margin error adjustment'!$BD$7,UsefulSeries!$M7,0)</f>
        <v>1.4519316214590827E-2</v>
      </c>
      <c r="W8" s="12">
        <f ca="1">OFFSET('Margin error adjustment'!$BD$8,UsefulSeries!$M7,0)</f>
        <v>0.2662187703366351</v>
      </c>
      <c r="X8" s="12">
        <f t="shared" ca="1" si="1"/>
        <v>0.58996034676832332</v>
      </c>
      <c r="Y8" s="12">
        <f ca="1">OFFSET('Margin error adjustment'!$BD$9,UsefulSeries!$M7,0)</f>
        <v>0.14382088289504152</v>
      </c>
      <c r="Z8" s="12">
        <f ca="1">OFFSET('Margin error adjustment'!$BD$10,UsefulSeries!$M7,0)</f>
        <v>2.096413988286094E-2</v>
      </c>
      <c r="AA8" s="12">
        <f ca="1">OFFSET('Margin error adjustment'!$BD$11,UsefulSeries!$M7,0)</f>
        <v>1.526756306844148E-2</v>
      </c>
      <c r="AB8" s="12">
        <f t="shared" ca="1" si="2"/>
        <v>0.9637682970486976</v>
      </c>
      <c r="AD8" s="12">
        <f ca="1">OFFSET('Time agg. bias corr.'!$F$4,UsefulSeries!$C7,0)</f>
        <v>-3.1538188919220403E-2</v>
      </c>
      <c r="AE8" s="12">
        <f ca="1">OFFSET('Time agg. bias corr.'!$G$4,UsefulSeries!$C7,0)</f>
        <v>1.7949290542495399E-2</v>
      </c>
      <c r="AF8" s="12">
        <f ca="1">OFFSET('Time agg. bias corr.'!$H$4,UsefulSeries!$C7,0)</f>
        <v>1.35888983766591E-2</v>
      </c>
      <c r="AG8" s="12">
        <f ca="1">OFFSET('Time agg. bias corr.'!$F$5,UsefulSeries!$C7,0)</f>
        <v>0.34699479094299002</v>
      </c>
      <c r="AH8" s="12">
        <f ca="1">OFFSET('Time agg. bias corr.'!$G$5,UsefulSeries!$C7,0)</f>
        <v>-0.53363569266834798</v>
      </c>
      <c r="AI8" s="12">
        <f ca="1">OFFSET('Time agg. bias corr.'!$H$5,UsefulSeries!$C7,0)</f>
        <v>0.18664090172434</v>
      </c>
      <c r="AJ8" s="12">
        <f ca="1">OFFSET('Time agg. bias corr.'!$F$6,UsefulSeries!$C7,0)</f>
        <v>1.87386926451358E-2</v>
      </c>
      <c r="AK8" s="12">
        <f ca="1">OFFSET('Time agg. bias corr.'!$G$6,UsefulSeries!$C7,0)</f>
        <v>1.9903420199784101E-2</v>
      </c>
      <c r="AL8" s="12">
        <f ca="1">OFFSET('Time agg. bias corr.'!$H$6,UsefulSeries!$C7,0)</f>
        <v>-3.8642112834721798E-2</v>
      </c>
    </row>
    <row r="9" spans="1:38" x14ac:dyDescent="0.35">
      <c r="A9" s="3" t="s">
        <v>64</v>
      </c>
      <c r="B9" s="15">
        <f>'Input - Gross flows &amp; stocks'!S11</f>
        <v>118712</v>
      </c>
      <c r="C9" s="15">
        <f>'Input - Gross flows &amp; stocks'!T11</f>
        <v>7159.333333333333</v>
      </c>
      <c r="D9" s="15">
        <f>'Input - Gross flows &amp; stocks'!U11</f>
        <v>63481.333333333336</v>
      </c>
      <c r="E9" s="13">
        <f>'Input - Gross flows &amp; stocks'!V11</f>
        <v>0.62799966171215937</v>
      </c>
      <c r="F9" s="13">
        <f>'Input - Gross flows &amp; stocks'!W11</f>
        <v>3.6587944267078253E-2</v>
      </c>
      <c r="G9" s="13">
        <f>'Input - Gross flows &amp; stocks'!X11</f>
        <v>0.33541239402076239</v>
      </c>
      <c r="H9" s="13">
        <f>'Input - Gross flows &amp; stocks'!Y11</f>
        <v>5.6878187779054803E-2</v>
      </c>
      <c r="I9" s="13"/>
      <c r="J9" s="12">
        <f ca="1">'Input - Gross flows &amp; stocks'!AJ11/('Input - Gross flows &amp; stocks'!$AJ11+'Input - Gross flows &amp; stocks'!$AK11+'Input - Gross flows &amp; stocks'!$AL11)</f>
        <v>0.97167782757968268</v>
      </c>
      <c r="K9" s="12">
        <f ca="1">'Input - Gross flows &amp; stocks'!AK11/('Input - Gross flows &amp; stocks'!$AJ11+'Input - Gross flows &amp; stocks'!$AK11+'Input - Gross flows &amp; stocks'!$AL11)</f>
        <v>1.4873369047893482E-2</v>
      </c>
      <c r="L9" s="12">
        <f ca="1">'Input - Gross flows &amp; stocks'!AL11/('Input - Gross flows &amp; stocks'!$AJ11+'Input - Gross flows &amp; stocks'!$AK11+'Input - Gross flows &amp; stocks'!$AL11)</f>
        <v>1.344880337242375E-2</v>
      </c>
      <c r="M9" s="12">
        <f ca="1">'Input - Gross flows &amp; stocks'!AM11/('Input - Gross flows &amp; stocks'!$AM11+'Input - Gross flows &amp; stocks'!$AN11+'Input - Gross flows &amp; stocks'!$AO11)</f>
        <v>0.24057085588005458</v>
      </c>
      <c r="N9" s="12">
        <f ca="1">'Input - Gross flows &amp; stocks'!AN11/('Input - Gross flows &amp; stocks'!$AM11+'Input - Gross flows &amp; stocks'!$AN11+'Input - Gross flows &amp; stocks'!$AO11)</f>
        <v>0.6373515822895065</v>
      </c>
      <c r="O9" s="12">
        <f ca="1">'Input - Gross flows &amp; stocks'!AO11/('Input - Gross flows &amp; stocks'!$AM11+'Input - Gross flows &amp; stocks'!$AN11+'Input - Gross flows &amp; stocks'!$AO11)</f>
        <v>0.12207756183043889</v>
      </c>
      <c r="P9" s="12">
        <f ca="1">'Input - Gross flows &amp; stocks'!AP11/('Input - Gross flows &amp; stocks'!$AP11+'Input - Gross flows &amp; stocks'!$AQ11+'Input - Gross flows &amp; stocks'!$AR11)</f>
        <v>2.2552401368625564E-2</v>
      </c>
      <c r="Q9" s="12">
        <f ca="1">'Input - Gross flows &amp; stocks'!AQ11/('Input - Gross flows &amp; stocks'!$AP11+'Input - Gross flows &amp; stocks'!$AQ11+'Input - Gross flows &amp; stocks'!$AR11)</f>
        <v>1.8544318302614649E-2</v>
      </c>
      <c r="R9" s="12">
        <f ca="1">'Input - Gross flows &amp; stocks'!AR11/('Input - Gross flows &amp; stocks'!$AP11+'Input - Gross flows &amp; stocks'!$AQ11+'Input - Gross flows &amp; stocks'!$AR11)</f>
        <v>0.95890328032875971</v>
      </c>
      <c r="T9" s="12">
        <f t="shared" ca="1" si="0"/>
        <v>0.97222803914968448</v>
      </c>
      <c r="U9" s="12">
        <f ca="1">OFFSET('Margin error adjustment'!$BD$6,UsefulSeries!$M8,0)</f>
        <v>1.4169472488005751E-2</v>
      </c>
      <c r="V9" s="12">
        <f ca="1">OFFSET('Margin error adjustment'!$BD$7,UsefulSeries!$M8,0)</f>
        <v>1.3602488362309817E-2</v>
      </c>
      <c r="W9" s="12">
        <f ca="1">OFFSET('Margin error adjustment'!$BD$8,UsefulSeries!$M8,0)</f>
        <v>0.24759510989256692</v>
      </c>
      <c r="X9" s="12">
        <f t="shared" ca="1" si="1"/>
        <v>0.6254369699978185</v>
      </c>
      <c r="Y9" s="12">
        <f ca="1">OFFSET('Margin error adjustment'!$BD$9,UsefulSeries!$M8,0)</f>
        <v>0.12696792010961452</v>
      </c>
      <c r="Z9" s="12">
        <f ca="1">OFFSET('Margin error adjustment'!$BD$10,UsefulSeries!$M8,0)</f>
        <v>2.2337551982964551E-2</v>
      </c>
      <c r="AA9" s="12">
        <f ca="1">OFFSET('Margin error adjustment'!$BD$11,UsefulSeries!$M8,0)</f>
        <v>1.7479524138288842E-2</v>
      </c>
      <c r="AB9" s="12">
        <f t="shared" ca="1" si="2"/>
        <v>0.96018292387874671</v>
      </c>
      <c r="AD9" s="12">
        <f ca="1">OFFSET('Time agg. bias corr.'!$F$4,UsefulSeries!$C8,0)</f>
        <v>-3.0752870554084499E-2</v>
      </c>
      <c r="AE9" s="12">
        <f ca="1">OFFSET('Time agg. bias corr.'!$G$4,UsefulSeries!$C8,0)</f>
        <v>1.7913226383947201E-2</v>
      </c>
      <c r="AF9" s="12">
        <f ca="1">OFFSET('Time agg. bias corr.'!$H$4,UsefulSeries!$C8,0)</f>
        <v>1.2839644170040901E-2</v>
      </c>
      <c r="AG9" s="12">
        <f ca="1">OFFSET('Time agg. bias corr.'!$F$5,UsefulSeries!$C8,0)</f>
        <v>0.31395790566878201</v>
      </c>
      <c r="AH9" s="12">
        <f ca="1">OFFSET('Time agg. bias corr.'!$G$5,UsefulSeries!$C8,0)</f>
        <v>-0.474678972435572</v>
      </c>
      <c r="AI9" s="12">
        <f ca="1">OFFSET('Time agg. bias corr.'!$H$5,UsefulSeries!$C8,0)</f>
        <v>0.16072106677935799</v>
      </c>
      <c r="AJ9" s="12">
        <f ca="1">OFFSET('Time agg. bias corr.'!$F$6,UsefulSeries!$C8,0)</f>
        <v>2.0106965675088701E-2</v>
      </c>
      <c r="AK9" s="12">
        <f ca="1">OFFSET('Time agg. bias corr.'!$G$6,UsefulSeries!$C8,0)</f>
        <v>2.2231803779274799E-2</v>
      </c>
      <c r="AL9" s="12">
        <f ca="1">OFFSET('Time agg. bias corr.'!$H$6,UsefulSeries!$C8,0)</f>
        <v>-4.2338769454483498E-2</v>
      </c>
    </row>
    <row r="10" spans="1:38" x14ac:dyDescent="0.35">
      <c r="A10" s="2" t="s">
        <v>65</v>
      </c>
      <c r="B10" s="15">
        <f>'Input - Gross flows &amp; stocks'!S12</f>
        <v>118620.66666666667</v>
      </c>
      <c r="C10" s="15">
        <f>'Input - Gross flows &amp; stocks'!T12</f>
        <v>7338.333333333333</v>
      </c>
      <c r="D10" s="15">
        <f>'Input - Gross flows &amp; stocks'!U12</f>
        <v>63567.666666666664</v>
      </c>
      <c r="E10" s="13">
        <f>'Input - Gross flows &amp; stocks'!V12</f>
        <v>0.6274466309640756</v>
      </c>
      <c r="F10" s="13">
        <f>'Input - Gross flows &amp; stocks'!W12</f>
        <v>3.7963050987102703E-2</v>
      </c>
      <c r="G10" s="13">
        <f>'Input - Gross flows &amp; stocks'!X12</f>
        <v>0.33459031804882172</v>
      </c>
      <c r="H10" s="13">
        <f>'Input - Gross flows &amp; stocks'!Y12</f>
        <v>5.825969826160364E-2</v>
      </c>
      <c r="I10" s="13"/>
      <c r="J10" s="12">
        <f ca="1">'Input - Gross flows &amp; stocks'!AJ12/('Input - Gross flows &amp; stocks'!$AJ12+'Input - Gross flows &amp; stocks'!$AK12+'Input - Gross flows &amp; stocks'!$AL12)</f>
        <v>0.97195388350763579</v>
      </c>
      <c r="K10" s="12">
        <f ca="1">'Input - Gross flows &amp; stocks'!AK12/('Input - Gross flows &amp; stocks'!$AJ12+'Input - Gross flows &amp; stocks'!$AK12+'Input - Gross flows &amp; stocks'!$AL12)</f>
        <v>1.4733426775361125E-2</v>
      </c>
      <c r="L10" s="12">
        <f ca="1">'Input - Gross flows &amp; stocks'!AL12/('Input - Gross flows &amp; stocks'!$AJ12+'Input - Gross flows &amp; stocks'!$AK12+'Input - Gross flows &amp; stocks'!$AL12)</f>
        <v>1.3312689717003062E-2</v>
      </c>
      <c r="M10" s="12">
        <f ca="1">'Input - Gross flows &amp; stocks'!AM12/('Input - Gross flows &amp; stocks'!$AM12+'Input - Gross flows &amp; stocks'!$AN12+'Input - Gross flows &amp; stocks'!$AO12)</f>
        <v>0.24134753425492866</v>
      </c>
      <c r="N10" s="12">
        <f ca="1">'Input - Gross flows &amp; stocks'!AN12/('Input - Gross flows &amp; stocks'!$AM12+'Input - Gross flows &amp; stocks'!$AN12+'Input - Gross flows &amp; stocks'!$AO12)</f>
        <v>0.64321390021114278</v>
      </c>
      <c r="O10" s="12">
        <f ca="1">'Input - Gross flows &amp; stocks'!AO12/('Input - Gross flows &amp; stocks'!$AM12+'Input - Gross flows &amp; stocks'!$AN12+'Input - Gross flows &amp; stocks'!$AO12)</f>
        <v>0.11543856553392853</v>
      </c>
      <c r="P10" s="12">
        <f ca="1">'Input - Gross flows &amp; stocks'!AP12/('Input - Gross flows &amp; stocks'!$AP12+'Input - Gross flows &amp; stocks'!$AQ12+'Input - Gross flows &amp; stocks'!$AR12)</f>
        <v>2.1545340796166264E-2</v>
      </c>
      <c r="Q10" s="12">
        <f ca="1">'Input - Gross flows &amp; stocks'!AQ12/('Input - Gross flows &amp; stocks'!$AP12+'Input - Gross flows &amp; stocks'!$AQ12+'Input - Gross flows &amp; stocks'!$AR12)</f>
        <v>1.8465638029522044E-2</v>
      </c>
      <c r="R10" s="12">
        <f ca="1">'Input - Gross flows &amp; stocks'!AR12/('Input - Gross flows &amp; stocks'!$AP12+'Input - Gross flows &amp; stocks'!$AQ12+'Input - Gross flows &amp; stocks'!$AR12)</f>
        <v>0.95998902117431162</v>
      </c>
      <c r="T10" s="12">
        <f t="shared" ca="1" si="0"/>
        <v>0.97287972951695079</v>
      </c>
      <c r="U10" s="12">
        <f ca="1">OFFSET('Margin error adjustment'!$BD$6,UsefulSeries!$M9,0)</f>
        <v>1.4019684418344511E-2</v>
      </c>
      <c r="V10" s="12">
        <f ca="1">OFFSET('Margin error adjustment'!$BD$7,UsefulSeries!$M9,0)</f>
        <v>1.3100586064704708E-2</v>
      </c>
      <c r="W10" s="12">
        <f ca="1">OFFSET('Margin error adjustment'!$BD$8,UsefulSeries!$M9,0)</f>
        <v>0.24948615228536103</v>
      </c>
      <c r="X10" s="12">
        <f t="shared" ca="1" si="1"/>
        <v>0.63313169295135707</v>
      </c>
      <c r="Y10" s="12">
        <f ca="1">OFFSET('Margin error adjustment'!$BD$9,UsefulSeries!$M9,0)</f>
        <v>0.11738215476328182</v>
      </c>
      <c r="Z10" s="12">
        <f ca="1">OFFSET('Margin error adjustment'!$BD$10,UsefulSeries!$M9,0)</f>
        <v>2.1914230471560377E-2</v>
      </c>
      <c r="AA10" s="12">
        <f ca="1">OFFSET('Margin error adjustment'!$BD$11,UsefulSeries!$M9,0)</f>
        <v>1.7869664110488868E-2</v>
      </c>
      <c r="AB10" s="12">
        <f t="shared" ca="1" si="2"/>
        <v>0.96021610541795077</v>
      </c>
      <c r="AD10" s="12">
        <f ca="1">OFFSET('Time agg. bias corr.'!$F$4,UsefulSeries!$C9,0)</f>
        <v>-3.0047746518662499E-2</v>
      </c>
      <c r="AE10" s="12">
        <f ca="1">OFFSET('Time agg. bias corr.'!$G$4,UsefulSeries!$C9,0)</f>
        <v>1.7616402520612098E-2</v>
      </c>
      <c r="AF10" s="12">
        <f ca="1">OFFSET('Time agg. bias corr.'!$H$4,UsefulSeries!$C9,0)</f>
        <v>1.2431343998050799E-2</v>
      </c>
      <c r="AG10" s="12">
        <f ca="1">OFFSET('Time agg. bias corr.'!$F$5,UsefulSeries!$C9,0)</f>
        <v>0.31462291131143</v>
      </c>
      <c r="AH10" s="12">
        <f ca="1">OFFSET('Time agg. bias corr.'!$G$5,UsefulSeries!$C9,0)</f>
        <v>-0.46224370580248397</v>
      </c>
      <c r="AI10" s="12">
        <f ca="1">OFFSET('Time agg. bias corr.'!$H$5,UsefulSeries!$C9,0)</f>
        <v>0.147620794491053</v>
      </c>
      <c r="AJ10" s="12">
        <f ca="1">OFFSET('Time agg. bias corr.'!$F$6,UsefulSeries!$C9,0)</f>
        <v>1.95905584638074E-2</v>
      </c>
      <c r="AK10" s="12">
        <f ca="1">OFFSET('Time agg. bias corr.'!$G$6,UsefulSeries!$C9,0)</f>
        <v>2.2608241782387399E-2</v>
      </c>
      <c r="AL10" s="12">
        <f ca="1">OFFSET('Time agg. bias corr.'!$H$6,UsefulSeries!$C9,0)</f>
        <v>-4.2198800246194899E-2</v>
      </c>
    </row>
    <row r="11" spans="1:38" x14ac:dyDescent="0.35">
      <c r="A11" s="2" t="s">
        <v>66</v>
      </c>
      <c r="B11" s="15">
        <f>'Input - Gross flows &amp; stocks'!S13</f>
        <v>118455.33333333333</v>
      </c>
      <c r="C11" s="15">
        <f>'Input - Gross flows &amp; stocks'!T13</f>
        <v>7530.333333333333</v>
      </c>
      <c r="D11" s="15">
        <f>'Input - Gross flows &amp; stocks'!U13</f>
        <v>63717.666666666664</v>
      </c>
      <c r="E11" s="13">
        <f>'Input - Gross flows &amp; stocks'!V13</f>
        <v>0.62536406230214003</v>
      </c>
      <c r="F11" s="13">
        <f>'Input - Gross flows &amp; stocks'!W13</f>
        <v>3.8875522350259595E-2</v>
      </c>
      <c r="G11" s="13">
        <f>'Input - Gross flows &amp; stocks'!X13</f>
        <v>0.33576041534760037</v>
      </c>
      <c r="H11" s="13">
        <f>'Input - Gross flows &amp; stocks'!Y13</f>
        <v>5.9771349650886214E-2</v>
      </c>
      <c r="I11" s="13"/>
      <c r="J11" s="12">
        <f ca="1">'Input - Gross flows &amp; stocks'!AJ13/('Input - Gross flows &amp; stocks'!$AJ13+'Input - Gross flows &amp; stocks'!$AK13+'Input - Gross flows &amp; stocks'!$AL13)</f>
        <v>0.97091482874343493</v>
      </c>
      <c r="K11" s="12">
        <f ca="1">'Input - Gross flows &amp; stocks'!AK13/('Input - Gross flows &amp; stocks'!$AJ13+'Input - Gross flows &amp; stocks'!$AK13+'Input - Gross flows &amp; stocks'!$AL13)</f>
        <v>1.5220804779858339E-2</v>
      </c>
      <c r="L11" s="12">
        <f ca="1">'Input - Gross flows &amp; stocks'!AL13/('Input - Gross flows &amp; stocks'!$AJ13+'Input - Gross flows &amp; stocks'!$AK13+'Input - Gross flows &amp; stocks'!$AL13)</f>
        <v>1.3864366476706616E-2</v>
      </c>
      <c r="M11" s="12">
        <f ca="1">'Input - Gross flows &amp; stocks'!AM13/('Input - Gross flows &amp; stocks'!$AM13+'Input - Gross flows &amp; stocks'!$AN13+'Input - Gross flows &amp; stocks'!$AO13)</f>
        <v>0.2364295446233439</v>
      </c>
      <c r="N11" s="12">
        <f ca="1">'Input - Gross flows &amp; stocks'!AN13/('Input - Gross flows &amp; stocks'!$AM13+'Input - Gross flows &amp; stocks'!$AN13+'Input - Gross flows &amp; stocks'!$AO13)</f>
        <v>0.64840308262041568</v>
      </c>
      <c r="O11" s="12">
        <f ca="1">'Input - Gross flows &amp; stocks'!AO13/('Input - Gross flows &amp; stocks'!$AM13+'Input - Gross flows &amp; stocks'!$AN13+'Input - Gross flows &amp; stocks'!$AO13)</f>
        <v>0.11516737275624039</v>
      </c>
      <c r="P11" s="12">
        <f ca="1">'Input - Gross flows &amp; stocks'!AP13/('Input - Gross flows &amp; stocks'!$AP13+'Input - Gross flows &amp; stocks'!$AQ13+'Input - Gross flows &amp; stocks'!$AR13)</f>
        <v>2.2258495796050711E-2</v>
      </c>
      <c r="Q11" s="12">
        <f ca="1">'Input - Gross flows &amp; stocks'!AQ13/('Input - Gross flows &amp; stocks'!$AP13+'Input - Gross flows &amp; stocks'!$AQ13+'Input - Gross flows &amp; stocks'!$AR13)</f>
        <v>1.8229417026384861E-2</v>
      </c>
      <c r="R11" s="12">
        <f ca="1">'Input - Gross flows &amp; stocks'!AR13/('Input - Gross flows &amp; stocks'!$AP13+'Input - Gross flows &amp; stocks'!$AQ13+'Input - Gross flows &amp; stocks'!$AR13)</f>
        <v>0.95951208717756442</v>
      </c>
      <c r="T11" s="12">
        <f t="shared" ca="1" si="0"/>
        <v>0.97080290850351147</v>
      </c>
      <c r="U11" s="12">
        <f ca="1">OFFSET('Margin error adjustment'!$BD$6,UsefulSeries!$M10,0)</f>
        <v>1.4625145089902813E-2</v>
      </c>
      <c r="V11" s="12">
        <f ca="1">OFFSET('Margin error adjustment'!$BD$7,UsefulSeries!$M10,0)</f>
        <v>1.4571946406585637E-2</v>
      </c>
      <c r="W11" s="12">
        <f ca="1">OFFSET('Margin error adjustment'!$BD$8,UsefulSeries!$M10,0)</f>
        <v>0.24101847470320825</v>
      </c>
      <c r="X11" s="12">
        <f t="shared" ca="1" si="1"/>
        <v>0.6356878932439145</v>
      </c>
      <c r="Y11" s="12">
        <f ca="1">OFFSET('Margin error adjustment'!$BD$9,UsefulSeries!$M10,0)</f>
        <v>0.12329363205287724</v>
      </c>
      <c r="Z11" s="12">
        <f ca="1">OFFSET('Margin error adjustment'!$BD$10,UsefulSeries!$M10,0)</f>
        <v>2.1181878270787907E-2</v>
      </c>
      <c r="AA11" s="12">
        <f ca="1">OFFSET('Margin error adjustment'!$BD$11,UsefulSeries!$M10,0)</f>
        <v>1.6636382264726621E-2</v>
      </c>
      <c r="AB11" s="12">
        <f t="shared" ca="1" si="2"/>
        <v>0.96218173946448549</v>
      </c>
      <c r="AD11" s="12">
        <f ca="1">OFFSET('Time agg. bias corr.'!$F$4,UsefulSeries!$C10,0)</f>
        <v>-3.2215515469362403E-2</v>
      </c>
      <c r="AE11" s="12">
        <f ca="1">OFFSET('Time agg. bias corr.'!$G$4,UsefulSeries!$C10,0)</f>
        <v>1.83652169806066E-2</v>
      </c>
      <c r="AF11" s="12">
        <f ca="1">OFFSET('Time agg. bias corr.'!$H$4,UsefulSeries!$C10,0)</f>
        <v>1.38502984887555E-2</v>
      </c>
      <c r="AG11" s="12">
        <f ca="1">OFFSET('Time agg. bias corr.'!$F$5,UsefulSeries!$C10,0)</f>
        <v>0.30363289198385401</v>
      </c>
      <c r="AH11" s="12">
        <f ca="1">OFFSET('Time agg. bias corr.'!$G$5,UsefulSeries!$C10,0)</f>
        <v>-0.45816993331065398</v>
      </c>
      <c r="AI11" s="12">
        <f ca="1">OFFSET('Time agg. bias corr.'!$H$5,UsefulSeries!$C10,0)</f>
        <v>0.15453704132680099</v>
      </c>
      <c r="AJ11" s="12">
        <f ca="1">OFFSET('Time agg. bias corr.'!$F$6,UsefulSeries!$C10,0)</f>
        <v>1.9154992085663802E-2</v>
      </c>
      <c r="AK11" s="12">
        <f ca="1">OFFSET('Time agg. bias corr.'!$G$6,UsefulSeries!$C10,0)</f>
        <v>2.0968304261264298E-2</v>
      </c>
      <c r="AL11" s="12">
        <f ca="1">OFFSET('Time agg. bias corr.'!$H$6,UsefulSeries!$C10,0)</f>
        <v>-4.0123296346928697E-2</v>
      </c>
    </row>
    <row r="12" spans="1:38" x14ac:dyDescent="0.35">
      <c r="A12" s="2" t="s">
        <v>67</v>
      </c>
      <c r="B12" s="15">
        <f>'Input - Gross flows &amp; stocks'!S14</f>
        <v>118361</v>
      </c>
      <c r="C12" s="15">
        <f>'Input - Gross flows &amp; stocks'!T14</f>
        <v>7708</v>
      </c>
      <c r="D12" s="15">
        <f>'Input - Gross flows &amp; stocks'!U14</f>
        <v>63797.333333333336</v>
      </c>
      <c r="E12" s="13">
        <f>'Input - Gross flows &amp; stocks'!V14</f>
        <v>0.62482736808813455</v>
      </c>
      <c r="F12" s="13">
        <f>'Input - Gross flows &amp; stocks'!W14</f>
        <v>3.9317906278003266E-2</v>
      </c>
      <c r="G12" s="13">
        <f>'Input - Gross flows &amp; stocks'!X14</f>
        <v>0.33585472563386221</v>
      </c>
      <c r="H12" s="13">
        <f>'Input - Gross flows &amp; stocks'!Y14</f>
        <v>6.1141121132078466E-2</v>
      </c>
      <c r="I12" s="13"/>
      <c r="J12" s="12">
        <f ca="1">'Input - Gross flows &amp; stocks'!AJ14/('Input - Gross flows &amp; stocks'!$AJ14+'Input - Gross flows &amp; stocks'!$AK14+'Input - Gross flows &amp; stocks'!$AL14)</f>
        <v>0.97102000713035164</v>
      </c>
      <c r="K12" s="12">
        <f ca="1">'Input - Gross flows &amp; stocks'!AK14/('Input - Gross flows &amp; stocks'!$AJ14+'Input - Gross flows &amp; stocks'!$AK14+'Input - Gross flows &amp; stocks'!$AL14)</f>
        <v>1.5616406727192826E-2</v>
      </c>
      <c r="L12" s="12">
        <f ca="1">'Input - Gross flows &amp; stocks'!AL14/('Input - Gross flows &amp; stocks'!$AJ14+'Input - Gross flows &amp; stocks'!$AK14+'Input - Gross flows &amp; stocks'!$AL14)</f>
        <v>1.3363586142455574E-2</v>
      </c>
      <c r="M12" s="12">
        <f ca="1">'Input - Gross flows &amp; stocks'!AM14/('Input - Gross flows &amp; stocks'!$AM14+'Input - Gross flows &amp; stocks'!$AN14+'Input - Gross flows &amp; stocks'!$AO14)</f>
        <v>0.23923612821474724</v>
      </c>
      <c r="N12" s="12">
        <f ca="1">'Input - Gross flows &amp; stocks'!AN14/('Input - Gross flows &amp; stocks'!$AM14+'Input - Gross flows &amp; stocks'!$AN14+'Input - Gross flows &amp; stocks'!$AO14)</f>
        <v>0.64487985452738106</v>
      </c>
      <c r="O12" s="12">
        <f ca="1">'Input - Gross flows &amp; stocks'!AO14/('Input - Gross flows &amp; stocks'!$AM14+'Input - Gross flows &amp; stocks'!$AN14+'Input - Gross flows &amp; stocks'!$AO14)</f>
        <v>0.11588401725787187</v>
      </c>
      <c r="P12" s="12">
        <f ca="1">'Input - Gross flows &amp; stocks'!AP14/('Input - Gross flows &amp; stocks'!$AP14+'Input - Gross flows &amp; stocks'!$AQ14+'Input - Gross flows &amp; stocks'!$AR14)</f>
        <v>2.202764280257646E-2</v>
      </c>
      <c r="Q12" s="12">
        <f ca="1">'Input - Gross flows &amp; stocks'!AQ14/('Input - Gross flows &amp; stocks'!$AP14+'Input - Gross flows &amp; stocks'!$AQ14+'Input - Gross flows &amp; stocks'!$AR14)</f>
        <v>1.8817595353238192E-2</v>
      </c>
      <c r="R12" s="12">
        <f ca="1">'Input - Gross flows &amp; stocks'!AR14/('Input - Gross flows &amp; stocks'!$AP14+'Input - Gross flows &amp; stocks'!$AQ14+'Input - Gross flows &amp; stocks'!$AR14)</f>
        <v>0.95915476184418536</v>
      </c>
      <c r="T12" s="12">
        <f t="shared" ca="1" si="0"/>
        <v>0.97191875528749105</v>
      </c>
      <c r="U12" s="12">
        <f ca="1">OFFSET('Margin error adjustment'!$BD$6,UsefulSeries!$M11,0)</f>
        <v>1.4541192108530525E-2</v>
      </c>
      <c r="V12" s="12">
        <f ca="1">OFFSET('Margin error adjustment'!$BD$7,UsefulSeries!$M11,0)</f>
        <v>1.3540052603978352E-2</v>
      </c>
      <c r="W12" s="12">
        <f ca="1">OFFSET('Margin error adjustment'!$BD$8,UsefulSeries!$M11,0)</f>
        <v>0.24966081882368474</v>
      </c>
      <c r="X12" s="12">
        <f t="shared" ca="1" si="1"/>
        <v>0.62798253713940733</v>
      </c>
      <c r="Y12" s="12">
        <f ca="1">OFFSET('Margin error adjustment'!$BD$9,UsefulSeries!$M11,0)</f>
        <v>0.12235664403690795</v>
      </c>
      <c r="Z12" s="12">
        <f ca="1">OFFSET('Margin error adjustment'!$BD$10,UsefulSeries!$M11,0)</f>
        <v>2.1797126692759773E-2</v>
      </c>
      <c r="AA12" s="12">
        <f ca="1">OFFSET('Margin error adjustment'!$BD$11,UsefulSeries!$M11,0)</f>
        <v>1.7307633319862625E-2</v>
      </c>
      <c r="AB12" s="12">
        <f t="shared" ca="1" si="2"/>
        <v>0.96089523998737758</v>
      </c>
      <c r="AD12" s="12">
        <f ca="1">OFFSET('Time agg. bias corr.'!$F$4,UsefulSeries!$C11,0)</f>
        <v>-3.1148931897918099E-2</v>
      </c>
      <c r="AE12" s="12">
        <f ca="1">OFFSET('Time agg. bias corr.'!$G$4,UsefulSeries!$C11,0)</f>
        <v>1.8358387633626499E-2</v>
      </c>
      <c r="AF12" s="12">
        <f ca="1">OFFSET('Time agg. bias corr.'!$H$4,UsefulSeries!$C11,0)</f>
        <v>1.2790544264291199E-2</v>
      </c>
      <c r="AG12" s="12">
        <f ca="1">OFFSET('Time agg. bias corr.'!$F$5,UsefulSeries!$C11,0)</f>
        <v>0.31617780639802101</v>
      </c>
      <c r="AH12" s="12">
        <f ca="1">OFFSET('Time agg. bias corr.'!$G$5,UsefulSeries!$C11,0)</f>
        <v>-0.47060917629464599</v>
      </c>
      <c r="AI12" s="12">
        <f ca="1">OFFSET('Time agg. bias corr.'!$H$5,UsefulSeries!$C11,0)</f>
        <v>0.15443136989662501</v>
      </c>
      <c r="AJ12" s="12">
        <f ca="1">OFFSET('Time agg. bias corr.'!$F$6,UsefulSeries!$C11,0)</f>
        <v>1.9555461557959699E-2</v>
      </c>
      <c r="AK12" s="12">
        <f ca="1">OFFSET('Time agg. bias corr.'!$G$6,UsefulSeries!$C11,0)</f>
        <v>2.1961057699197602E-2</v>
      </c>
      <c r="AL12" s="12">
        <f ca="1">OFFSET('Time agg. bias corr.'!$H$6,UsefulSeries!$C11,0)</f>
        <v>-4.1516519257157401E-2</v>
      </c>
    </row>
    <row r="13" spans="1:38" x14ac:dyDescent="0.35">
      <c r="A13" s="2" t="s">
        <v>68</v>
      </c>
      <c r="B13" s="15">
        <f>'Input - Gross flows &amp; stocks'!S15</f>
        <v>118162.33333333333</v>
      </c>
      <c r="C13" s="15">
        <f>'Input - Gross flows &amp; stocks'!T15</f>
        <v>7893.333333333333</v>
      </c>
      <c r="D13" s="15">
        <f>'Input - Gross flows &amp; stocks'!U15</f>
        <v>63961.666666666664</v>
      </c>
      <c r="E13" s="13">
        <f>'Input - Gross flows &amp; stocks'!V15</f>
        <v>0.62308291901912871</v>
      </c>
      <c r="F13" s="13">
        <f>'Input - Gross flows &amp; stocks'!W15</f>
        <v>4.0890705317266372E-2</v>
      </c>
      <c r="G13" s="13">
        <f>'Input - Gross flows &amp; stocks'!X15</f>
        <v>0.33602637566360494</v>
      </c>
      <c r="H13" s="13">
        <f>'Input - Gross flows &amp; stocks'!Y15</f>
        <v>6.2617838150869853E-2</v>
      </c>
      <c r="I13" s="13"/>
      <c r="J13" s="12">
        <f ca="1">'Input - Gross flows &amp; stocks'!AJ15/('Input - Gross flows &amp; stocks'!$AJ15+'Input - Gross flows &amp; stocks'!$AK15+'Input - Gross flows &amp; stocks'!$AL15)</f>
        <v>0.97080016719825546</v>
      </c>
      <c r="K13" s="12">
        <f ca="1">'Input - Gross flows &amp; stocks'!AK15/('Input - Gross flows &amp; stocks'!$AJ15+'Input - Gross flows &amp; stocks'!$AK15+'Input - Gross flows &amp; stocks'!$AL15)</f>
        <v>1.5847550361962115E-2</v>
      </c>
      <c r="L13" s="12">
        <f ca="1">'Input - Gross flows &amp; stocks'!AL15/('Input - Gross flows &amp; stocks'!$AJ15+'Input - Gross flows &amp; stocks'!$AK15+'Input - Gross flows &amp; stocks'!$AL15)</f>
        <v>1.335228243978237E-2</v>
      </c>
      <c r="M13" s="12">
        <f ca="1">'Input - Gross flows &amp; stocks'!AM15/('Input - Gross flows &amp; stocks'!$AM15+'Input - Gross flows &amp; stocks'!$AN15+'Input - Gross flows &amp; stocks'!$AO15)</f>
        <v>0.23246288642207122</v>
      </c>
      <c r="N13" s="12">
        <f ca="1">'Input - Gross flows &amp; stocks'!AN15/('Input - Gross flows &amp; stocks'!$AM15+'Input - Gross flows &amp; stocks'!$AN15+'Input - Gross flows &amp; stocks'!$AO15)</f>
        <v>0.64860689352285106</v>
      </c>
      <c r="O13" s="12">
        <f ca="1">'Input - Gross flows &amp; stocks'!AO15/('Input - Gross flows &amp; stocks'!$AM15+'Input - Gross flows &amp; stocks'!$AN15+'Input - Gross flows &amp; stocks'!$AO15)</f>
        <v>0.11893022005507761</v>
      </c>
      <c r="P13" s="12">
        <f ca="1">'Input - Gross flows &amp; stocks'!AP15/('Input - Gross flows &amp; stocks'!$AP15+'Input - Gross flows &amp; stocks'!$AQ15+'Input - Gross flows &amp; stocks'!$AR15)</f>
        <v>2.0945754726678881E-2</v>
      </c>
      <c r="Q13" s="12">
        <f ca="1">'Input - Gross flows &amp; stocks'!AQ15/('Input - Gross flows &amp; stocks'!$AP15+'Input - Gross flows &amp; stocks'!$AQ15+'Input - Gross flows &amp; stocks'!$AR15)</f>
        <v>1.9061875321115602E-2</v>
      </c>
      <c r="R13" s="12">
        <f ca="1">'Input - Gross flows &amp; stocks'!AR15/('Input - Gross flows &amp; stocks'!$AP15+'Input - Gross flows &amp; stocks'!$AQ15+'Input - Gross flows &amp; stocks'!$AR15)</f>
        <v>0.95999236995220549</v>
      </c>
      <c r="T13" s="12">
        <f t="shared" ca="1" si="0"/>
        <v>0.97115044116638083</v>
      </c>
      <c r="U13" s="12">
        <f ca="1">OFFSET('Margin error adjustment'!$BD$6,UsefulSeries!$M12,0)</f>
        <v>1.5340176746553483E-2</v>
      </c>
      <c r="V13" s="12">
        <f ca="1">OFFSET('Margin error adjustment'!$BD$7,UsefulSeries!$M12,0)</f>
        <v>1.3509382087065614E-2</v>
      </c>
      <c r="W13" s="12">
        <f ca="1">OFFSET('Margin error adjustment'!$BD$8,UsefulSeries!$M12,0)</f>
        <v>0.23702923993305758</v>
      </c>
      <c r="X13" s="12">
        <f t="shared" ca="1" si="1"/>
        <v>0.64034795784908694</v>
      </c>
      <c r="Y13" s="12">
        <f ca="1">OFFSET('Margin error adjustment'!$BD$9,UsefulSeries!$M12,0)</f>
        <v>0.12262280221785543</v>
      </c>
      <c r="Z13" s="12">
        <f ca="1">OFFSET('Margin error adjustment'!$BD$10,UsefulSeries!$M12,0)</f>
        <v>2.0729353721417237E-2</v>
      </c>
      <c r="AA13" s="12">
        <f ca="1">OFFSET('Margin error adjustment'!$BD$11,UsefulSeries!$M12,0)</f>
        <v>1.8247776776470222E-2</v>
      </c>
      <c r="AB13" s="12">
        <f t="shared" ca="1" si="2"/>
        <v>0.96102286950211246</v>
      </c>
      <c r="AD13" s="12">
        <f ca="1">OFFSET('Time agg. bias corr.'!$F$4,UsefulSeries!$C12,0)</f>
        <v>-3.1907884321556799E-2</v>
      </c>
      <c r="AE13" s="12">
        <f ca="1">OFFSET('Time agg. bias corr.'!$G$4,UsefulSeries!$C12,0)</f>
        <v>1.92019491678431E-2</v>
      </c>
      <c r="AF13" s="12">
        <f ca="1">OFFSET('Time agg. bias corr.'!$H$4,UsefulSeries!$C12,0)</f>
        <v>1.27059351536103E-2</v>
      </c>
      <c r="AG13" s="12">
        <f ca="1">OFFSET('Time agg. bias corr.'!$F$5,UsefulSeries!$C12,0)</f>
        <v>0.29759639070744298</v>
      </c>
      <c r="AH13" s="12">
        <f ca="1">OFFSET('Time agg. bias corr.'!$G$5,UsefulSeries!$C12,0)</f>
        <v>-0.45109429862003098</v>
      </c>
      <c r="AI13" s="12">
        <f ca="1">OFFSET('Time agg. bias corr.'!$H$5,UsefulSeries!$C12,0)</f>
        <v>0.15349790792501999</v>
      </c>
      <c r="AJ13" s="12">
        <f ca="1">OFFSET('Time agg. bias corr.'!$F$6,UsefulSeries!$C12,0)</f>
        <v>1.84866389034169E-2</v>
      </c>
      <c r="AK13" s="12">
        <f ca="1">OFFSET('Time agg. bias corr.'!$G$6,UsefulSeries!$C12,0)</f>
        <v>2.2954629823757702E-2</v>
      </c>
      <c r="AL13" s="12">
        <f ca="1">OFFSET('Time agg. bias corr.'!$H$6,UsefulSeries!$C12,0)</f>
        <v>-4.1441268727298398E-2</v>
      </c>
    </row>
    <row r="14" spans="1:38" x14ac:dyDescent="0.35">
      <c r="A14" s="2" t="s">
        <v>69</v>
      </c>
      <c r="B14" s="15">
        <f>'Input - Gross flows &amp; stocks'!S16</f>
        <v>117978.66666666667</v>
      </c>
      <c r="C14" s="15">
        <f>'Input - Gross flows &amp; stocks'!T16</f>
        <v>8060.333333333333</v>
      </c>
      <c r="D14" s="15">
        <f>'Input - Gross flows &amp; stocks'!U16</f>
        <v>64111.333333333336</v>
      </c>
      <c r="E14" s="13">
        <f>'Input - Gross flows &amp; stocks'!V16</f>
        <v>0.62226537625580869</v>
      </c>
      <c r="F14" s="13">
        <f>'Input - Gross flows &amp; stocks'!W16</f>
        <v>4.1580490166669301E-2</v>
      </c>
      <c r="G14" s="13">
        <f>'Input - Gross flows &amp; stocks'!X16</f>
        <v>0.336154133577522</v>
      </c>
      <c r="H14" s="13">
        <f>'Input - Gross flows &amp; stocks'!Y16</f>
        <v>6.3951105081231474E-2</v>
      </c>
      <c r="I14" s="13"/>
      <c r="J14" s="12">
        <f ca="1">'Input - Gross flows &amp; stocks'!AJ16/('Input - Gross flows &amp; stocks'!$AJ16+'Input - Gross flows &amp; stocks'!$AK16+'Input - Gross flows &amp; stocks'!$AL16)</f>
        <v>0.97144412283003223</v>
      </c>
      <c r="K14" s="12">
        <f ca="1">'Input - Gross flows &amp; stocks'!AK16/('Input - Gross flows &amp; stocks'!$AJ16+'Input - Gross flows &amp; stocks'!$AK16+'Input - Gross flows &amp; stocks'!$AL16)</f>
        <v>1.6011724965313705E-2</v>
      </c>
      <c r="L14" s="12">
        <f ca="1">'Input - Gross flows &amp; stocks'!AL16/('Input - Gross flows &amp; stocks'!$AJ16+'Input - Gross flows &amp; stocks'!$AK16+'Input - Gross flows &amp; stocks'!$AL16)</f>
        <v>1.2544152204654074E-2</v>
      </c>
      <c r="M14" s="12">
        <f ca="1">'Input - Gross flows &amp; stocks'!AM16/('Input - Gross flows &amp; stocks'!$AM16+'Input - Gross flows &amp; stocks'!$AN16+'Input - Gross flows &amp; stocks'!$AO16)</f>
        <v>0.22945013242486528</v>
      </c>
      <c r="N14" s="12">
        <f ca="1">'Input - Gross flows &amp; stocks'!AN16/('Input - Gross flows &amp; stocks'!$AM16+'Input - Gross flows &amp; stocks'!$AN16+'Input - Gross flows &amp; stocks'!$AO16)</f>
        <v>0.6536548036976827</v>
      </c>
      <c r="O14" s="12">
        <f ca="1">'Input - Gross flows &amp; stocks'!AO16/('Input - Gross flows &amp; stocks'!$AM16+'Input - Gross flows &amp; stocks'!$AN16+'Input - Gross flows &amp; stocks'!$AO16)</f>
        <v>0.1168950638774521</v>
      </c>
      <c r="P14" s="12">
        <f ca="1">'Input - Gross flows &amp; stocks'!AP16/('Input - Gross flows &amp; stocks'!$AP16+'Input - Gross flows &amp; stocks'!$AQ16+'Input - Gross flows &amp; stocks'!$AR16)</f>
        <v>1.9575431327202165E-2</v>
      </c>
      <c r="Q14" s="12">
        <f ca="1">'Input - Gross flows &amp; stocks'!AQ16/('Input - Gross flows &amp; stocks'!$AP16+'Input - Gross flows &amp; stocks'!$AQ16+'Input - Gross flows &amp; stocks'!$AR16)</f>
        <v>1.9035923373932447E-2</v>
      </c>
      <c r="R14" s="12">
        <f ca="1">'Input - Gross flows &amp; stocks'!AR16/('Input - Gross flows &amp; stocks'!$AP16+'Input - Gross flows &amp; stocks'!$AQ16+'Input - Gross flows &amp; stocks'!$AR16)</f>
        <v>0.96138864529886536</v>
      </c>
      <c r="T14" s="12">
        <f t="shared" ca="1" si="0"/>
        <v>0.97242708623066287</v>
      </c>
      <c r="U14" s="12">
        <f ca="1">OFFSET('Margin error adjustment'!$BD$6,UsefulSeries!$M13,0)</f>
        <v>1.5050711295345002E-2</v>
      </c>
      <c r="V14" s="12">
        <f ca="1">OFFSET('Margin error adjustment'!$BD$7,UsefulSeries!$M13,0)</f>
        <v>1.2522202473992192E-2</v>
      </c>
      <c r="W14" s="12">
        <f ca="1">OFFSET('Margin error adjustment'!$BD$8,UsefulSeries!$M13,0)</f>
        <v>0.23867774030407723</v>
      </c>
      <c r="X14" s="12">
        <f t="shared" ca="1" si="1"/>
        <v>0.64004894678680646</v>
      </c>
      <c r="Y14" s="12">
        <f ca="1">OFFSET('Margin error adjustment'!$BD$9,UsefulSeries!$M13,0)</f>
        <v>0.12127331290911626</v>
      </c>
      <c r="Z14" s="12">
        <f ca="1">OFFSET('Margin error adjustment'!$BD$10,UsefulSeries!$M13,0)</f>
        <v>1.9650147034846105E-2</v>
      </c>
      <c r="AA14" s="12">
        <f ca="1">OFFSET('Margin error adjustment'!$BD$11,UsefulSeries!$M13,0)</f>
        <v>1.7946794074887647E-2</v>
      </c>
      <c r="AB14" s="12">
        <f t="shared" ca="1" si="2"/>
        <v>0.96240305889026623</v>
      </c>
      <c r="AD14" s="12">
        <f ca="1">OFFSET('Time agg. bias corr.'!$F$4,UsefulSeries!$C13,0)</f>
        <v>-3.05461363753179E-2</v>
      </c>
      <c r="AE14" s="12">
        <f ca="1">OFFSET('Time agg. bias corr.'!$G$4,UsefulSeries!$C13,0)</f>
        <v>1.8840883034767501E-2</v>
      </c>
      <c r="AF14" s="12">
        <f ca="1">OFFSET('Time agg. bias corr.'!$H$4,UsefulSeries!$C13,0)</f>
        <v>1.17052533404931E-2</v>
      </c>
      <c r="AG14" s="12">
        <f ca="1">OFFSET('Time agg. bias corr.'!$F$5,UsefulSeries!$C13,0)</f>
        <v>0.29963240401803298</v>
      </c>
      <c r="AH14" s="12">
        <f ca="1">OFFSET('Time agg. bias corr.'!$G$5,UsefulSeries!$C13,0)</f>
        <v>-0.45146816411400997</v>
      </c>
      <c r="AI14" s="12">
        <f ca="1">OFFSET('Time agg. bias corr.'!$H$5,UsefulSeries!$C13,0)</f>
        <v>0.15183576009515801</v>
      </c>
      <c r="AJ14" s="12">
        <f ca="1">OFFSET('Time agg. bias corr.'!$F$6,UsefulSeries!$C13,0)</f>
        <v>1.7372426488296899E-2</v>
      </c>
      <c r="AK14" s="12">
        <f ca="1">OFFSET('Time agg. bias corr.'!$G$6,UsefulSeries!$C13,0)</f>
        <v>2.25751579684711E-2</v>
      </c>
      <c r="AL14" s="12">
        <f ca="1">OFFSET('Time agg. bias corr.'!$H$6,UsefulSeries!$C13,0)</f>
        <v>-3.9947584446564099E-2</v>
      </c>
    </row>
    <row r="15" spans="1:38" x14ac:dyDescent="0.35">
      <c r="A15" s="2" t="s">
        <v>70</v>
      </c>
      <c r="B15" s="15">
        <f>'Input - Gross flows &amp; stocks'!S17</f>
        <v>117782.33333333333</v>
      </c>
      <c r="C15" s="15">
        <f>'Input - Gross flows &amp; stocks'!T17</f>
        <v>8288.6666666666661</v>
      </c>
      <c r="D15" s="15">
        <f>'Input - Gross flows &amp; stocks'!U17</f>
        <v>64200.666666666664</v>
      </c>
      <c r="E15" s="13">
        <f>'Input - Gross flows &amp; stocks'!V17</f>
        <v>0.62020477169586097</v>
      </c>
      <c r="F15" s="13">
        <f>'Input - Gross flows &amp; stocks'!W17</f>
        <v>4.2148051934393124E-2</v>
      </c>
      <c r="G15" s="13">
        <f>'Input - Gross flows &amp; stocks'!X17</f>
        <v>0.33764717636974595</v>
      </c>
      <c r="H15" s="13">
        <f>'Input - Gross flows &amp; stocks'!Y17</f>
        <v>6.5746021421791423E-2</v>
      </c>
      <c r="I15" s="13"/>
      <c r="J15" s="12">
        <f ca="1">'Input - Gross flows &amp; stocks'!AJ17/('Input - Gross flows &amp; stocks'!$AJ17+'Input - Gross flows &amp; stocks'!$AK17+'Input - Gross flows &amp; stocks'!$AL17)</f>
        <v>0.97095396549957991</v>
      </c>
      <c r="K15" s="12">
        <f ca="1">'Input - Gross flows &amp; stocks'!AK17/('Input - Gross flows &amp; stocks'!$AJ17+'Input - Gross flows &amp; stocks'!$AK17+'Input - Gross flows &amp; stocks'!$AL17)</f>
        <v>1.6837944736840731E-2</v>
      </c>
      <c r="L15" s="12">
        <f ca="1">'Input - Gross flows &amp; stocks'!AL17/('Input - Gross flows &amp; stocks'!$AJ17+'Input - Gross flows &amp; stocks'!$AK17+'Input - Gross flows &amp; stocks'!$AL17)</f>
        <v>1.2208089763579368E-2</v>
      </c>
      <c r="M15" s="12">
        <f ca="1">'Input - Gross flows &amp; stocks'!AM17/('Input - Gross flows &amp; stocks'!$AM17+'Input - Gross flows &amp; stocks'!$AN17+'Input - Gross flows &amp; stocks'!$AO17)</f>
        <v>0.22982366832222231</v>
      </c>
      <c r="N15" s="12">
        <f ca="1">'Input - Gross flows &amp; stocks'!AN17/('Input - Gross flows &amp; stocks'!$AM17+'Input - Gross flows &amp; stocks'!$AN17+'Input - Gross flows &amp; stocks'!$AO17)</f>
        <v>0.65669309404087872</v>
      </c>
      <c r="O15" s="12">
        <f ca="1">'Input - Gross flows &amp; stocks'!AO17/('Input - Gross flows &amp; stocks'!$AM17+'Input - Gross flows &amp; stocks'!$AN17+'Input - Gross flows &amp; stocks'!$AO17)</f>
        <v>0.11348323763689895</v>
      </c>
      <c r="P15" s="12">
        <f ca="1">'Input - Gross flows &amp; stocks'!AP17/('Input - Gross flows &amp; stocks'!$AP17+'Input - Gross flows &amp; stocks'!$AQ17+'Input - Gross flows &amp; stocks'!$AR17)</f>
        <v>1.9592622493504588E-2</v>
      </c>
      <c r="Q15" s="12">
        <f ca="1">'Input - Gross flows &amp; stocks'!AQ17/('Input - Gross flows &amp; stocks'!$AP17+'Input - Gross flows &amp; stocks'!$AQ17+'Input - Gross flows &amp; stocks'!$AR17)</f>
        <v>1.9241733743017079E-2</v>
      </c>
      <c r="R15" s="12">
        <f ca="1">'Input - Gross flows &amp; stocks'!AR17/('Input - Gross flows &amp; stocks'!$AP17+'Input - Gross flows &amp; stocks'!$AQ17+'Input - Gross flows &amp; stocks'!$AR17)</f>
        <v>0.96116564376347835</v>
      </c>
      <c r="T15" s="12">
        <f t="shared" ca="1" si="0"/>
        <v>0.9710201850436031</v>
      </c>
      <c r="U15" s="12">
        <f ca="1">OFFSET('Margin error adjustment'!$BD$6,UsefulSeries!$M14,0)</f>
        <v>1.5909233263207159E-2</v>
      </c>
      <c r="V15" s="12">
        <f ca="1">OFFSET('Margin error adjustment'!$BD$7,UsefulSeries!$M14,0)</f>
        <v>1.3070581693189703E-2</v>
      </c>
      <c r="W15" s="12">
        <f ca="1">OFFSET('Margin error adjustment'!$BD$8,UsefulSeries!$M14,0)</f>
        <v>0.23631745173433175</v>
      </c>
      <c r="X15" s="12">
        <f t="shared" ca="1" si="1"/>
        <v>0.63898302286315156</v>
      </c>
      <c r="Y15" s="12">
        <f ca="1">OFFSET('Margin error adjustment'!$BD$9,UsefulSeries!$M14,0)</f>
        <v>0.12469952540251671</v>
      </c>
      <c r="Z15" s="12">
        <f ca="1">OFFSET('Margin error adjustment'!$BD$10,UsefulSeries!$M14,0)</f>
        <v>1.8284277376732366E-2</v>
      </c>
      <c r="AA15" s="12">
        <f ca="1">OFFSET('Margin error adjustment'!$BD$11,UsefulSeries!$M14,0)</f>
        <v>1.6894213236805324E-2</v>
      </c>
      <c r="AB15" s="12">
        <f t="shared" ca="1" si="2"/>
        <v>0.96482150938646238</v>
      </c>
      <c r="AD15" s="12">
        <f ca="1">OFFSET('Time agg. bias corr.'!$F$4,UsefulSeries!$C14,0)</f>
        <v>-3.21156458287108E-2</v>
      </c>
      <c r="AE15" s="12">
        <f ca="1">OFFSET('Time agg. bias corr.'!$G$4,UsefulSeries!$C14,0)</f>
        <v>1.9959349557170401E-2</v>
      </c>
      <c r="AF15" s="12">
        <f ca="1">OFFSET('Time agg. bias corr.'!$H$4,UsefulSeries!$C14,0)</f>
        <v>1.21562962613749E-2</v>
      </c>
      <c r="AG15" s="12">
        <f ca="1">OFFSET('Time agg. bias corr.'!$F$5,UsefulSeries!$C14,0)</f>
        <v>0.29720657050643201</v>
      </c>
      <c r="AH15" s="12">
        <f ca="1">OFFSET('Time agg. bias corr.'!$G$5,UsefulSeries!$C14,0)</f>
        <v>-0.45323724605625099</v>
      </c>
      <c r="AI15" s="12">
        <f ca="1">OFFSET('Time agg. bias corr.'!$H$5,UsefulSeries!$C14,0)</f>
        <v>0.156030675551424</v>
      </c>
      <c r="AJ15" s="12">
        <f ca="1">OFFSET('Time agg. bias corr.'!$F$6,UsefulSeries!$C14,0)</f>
        <v>1.6150645677595599E-2</v>
      </c>
      <c r="AK15" s="12">
        <f ca="1">OFFSET('Time agg. bias corr.'!$G$6,UsefulSeries!$C14,0)</f>
        <v>2.1231890872603298E-2</v>
      </c>
      <c r="AL15" s="12">
        <f ca="1">OFFSET('Time agg. bias corr.'!$H$6,UsefulSeries!$C14,0)</f>
        <v>-3.7382536550121401E-2</v>
      </c>
    </row>
    <row r="16" spans="1:38" x14ac:dyDescent="0.35">
      <c r="A16" s="2" t="s">
        <v>71</v>
      </c>
      <c r="B16" s="15">
        <f>'Input - Gross flows &amp; stocks'!S18</f>
        <v>117838.66666666667</v>
      </c>
      <c r="C16" s="15">
        <f>'Input - Gross flows &amp; stocks'!T18</f>
        <v>8430</v>
      </c>
      <c r="D16" s="15">
        <f>'Input - Gross flows &amp; stocks'!U18</f>
        <v>64121</v>
      </c>
      <c r="E16" s="13">
        <f>'Input - Gross flows &amp; stocks'!V18</f>
        <v>0.61888043895286193</v>
      </c>
      <c r="F16" s="13">
        <f>'Input - Gross flows &amp; stocks'!W18</f>
        <v>4.3438043632503115E-2</v>
      </c>
      <c r="G16" s="13">
        <f>'Input - Gross flows &amp; stocks'!X18</f>
        <v>0.33768151741463492</v>
      </c>
      <c r="H16" s="13">
        <f>'Input - Gross flows &amp; stocks'!Y18</f>
        <v>6.6762406086492823E-2</v>
      </c>
      <c r="I16" s="13"/>
      <c r="J16" s="12">
        <f ca="1">'Input - Gross flows &amp; stocks'!AJ18/('Input - Gross flows &amp; stocks'!$AJ18+'Input - Gross flows &amp; stocks'!$AK18+'Input - Gross flows &amp; stocks'!$AL18)</f>
        <v>0.97177862136930915</v>
      </c>
      <c r="K16" s="12">
        <f ca="1">'Input - Gross flows &amp; stocks'!AK18/('Input - Gross flows &amp; stocks'!$AJ18+'Input - Gross flows &amp; stocks'!$AK18+'Input - Gross flows &amp; stocks'!$AL18)</f>
        <v>1.6770081053942468E-2</v>
      </c>
      <c r="L16" s="12">
        <f ca="1">'Input - Gross flows &amp; stocks'!AL18/('Input - Gross flows &amp; stocks'!$AJ18+'Input - Gross flows &amp; stocks'!$AK18+'Input - Gross flows &amp; stocks'!$AL18)</f>
        <v>1.1451297576748424E-2</v>
      </c>
      <c r="M16" s="12">
        <f ca="1">'Input - Gross flows &amp; stocks'!AM18/('Input - Gross flows &amp; stocks'!$AM18+'Input - Gross flows &amp; stocks'!$AN18+'Input - Gross flows &amp; stocks'!$AO18)</f>
        <v>0.23669204624915618</v>
      </c>
      <c r="N16" s="12">
        <f ca="1">'Input - Gross flows &amp; stocks'!AN18/('Input - Gross flows &amp; stocks'!$AM18+'Input - Gross flows &amp; stocks'!$AN18+'Input - Gross flows &amp; stocks'!$AO18)</f>
        <v>0.65909069825697175</v>
      </c>
      <c r="O16" s="12">
        <f ca="1">'Input - Gross flows &amp; stocks'!AO18/('Input - Gross flows &amp; stocks'!$AM18+'Input - Gross flows &amp; stocks'!$AN18+'Input - Gross flows &amp; stocks'!$AO18)</f>
        <v>0.10421725549387213</v>
      </c>
      <c r="P16" s="12">
        <f ca="1">'Input - Gross flows &amp; stocks'!AP18/('Input - Gross flows &amp; stocks'!$AP18+'Input - Gross flows &amp; stocks'!$AQ18+'Input - Gross flows &amp; stocks'!$AR18)</f>
        <v>2.0139365509981393E-2</v>
      </c>
      <c r="Q16" s="12">
        <f ca="1">'Input - Gross flows &amp; stocks'!AQ18/('Input - Gross flows &amp; stocks'!$AP18+'Input - Gross flows &amp; stocks'!$AQ18+'Input - Gross flows &amp; stocks'!$AR18)</f>
        <v>1.8968643005382396E-2</v>
      </c>
      <c r="R16" s="12">
        <f ca="1">'Input - Gross flows &amp; stocks'!AR18/('Input - Gross flows &amp; stocks'!$AP18+'Input - Gross flows &amp; stocks'!$AQ18+'Input - Gross flows &amp; stocks'!$AR18)</f>
        <v>0.96089199148463622</v>
      </c>
      <c r="T16" s="12">
        <f t="shared" ca="1" si="0"/>
        <v>0.97139013081189685</v>
      </c>
      <c r="U16" s="12">
        <f ca="1">OFFSET('Margin error adjustment'!$BD$6,UsefulSeries!$M15,0)</f>
        <v>1.6411494946925956E-2</v>
      </c>
      <c r="V16" s="12">
        <f ca="1">OFFSET('Margin error adjustment'!$BD$7,UsefulSeries!$M15,0)</f>
        <v>1.2198374241177165E-2</v>
      </c>
      <c r="W16" s="12">
        <f ca="1">OFFSET('Margin error adjustment'!$BD$8,UsefulSeries!$M15,0)</f>
        <v>0.23834623299473304</v>
      </c>
      <c r="X16" s="12">
        <f t="shared" ca="1" si="1"/>
        <v>0.64986741842253559</v>
      </c>
      <c r="Y16" s="12">
        <f ca="1">OFFSET('Margin error adjustment'!$BD$9,UsefulSeries!$M15,0)</f>
        <v>0.11178634858273138</v>
      </c>
      <c r="Z16" s="12">
        <f ca="1">OFFSET('Margin error adjustment'!$BD$10,UsefulSeries!$M15,0)</f>
        <v>1.8877146573404745E-2</v>
      </c>
      <c r="AA16" s="12">
        <f ca="1">OFFSET('Margin error adjustment'!$BD$11,UsefulSeries!$M15,0)</f>
        <v>1.7381784490883071E-2</v>
      </c>
      <c r="AB16" s="12">
        <f t="shared" ca="1" si="2"/>
        <v>0.9637410689357121</v>
      </c>
      <c r="AD16" s="12">
        <f ca="1">OFFSET('Time agg. bias corr.'!$F$4,UsefulSeries!$C15,0)</f>
        <v>-3.1806971055705201E-2</v>
      </c>
      <c r="AE16" s="12">
        <f ca="1">OFFSET('Time agg. bias corr.'!$G$4,UsefulSeries!$C15,0)</f>
        <v>2.0434511595527099E-2</v>
      </c>
      <c r="AF16" s="12">
        <f ca="1">OFFSET('Time agg. bias corr.'!$H$4,UsefulSeries!$C15,0)</f>
        <v>1.1372459460233899E-2</v>
      </c>
      <c r="AG16" s="12">
        <f ca="1">OFFSET('Time agg. bias corr.'!$F$5,UsefulSeries!$C15,0)</f>
        <v>0.29745682313737898</v>
      </c>
      <c r="AH16" s="12">
        <f ca="1">OFFSET('Time agg. bias corr.'!$G$5,UsefulSeries!$C15,0)</f>
        <v>-0.43622185647577999</v>
      </c>
      <c r="AI16" s="12">
        <f ca="1">OFFSET('Time agg. bias corr.'!$H$5,UsefulSeries!$C15,0)</f>
        <v>0.138765033339147</v>
      </c>
      <c r="AJ16" s="12">
        <f ca="1">OFFSET('Time agg. bias corr.'!$F$6,UsefulSeries!$C15,0)</f>
        <v>1.66938120962371E-2</v>
      </c>
      <c r="AK16" s="12">
        <f ca="1">OFFSET('Time agg. bias corr.'!$G$6,UsefulSeries!$C15,0)</f>
        <v>2.16770258345239E-2</v>
      </c>
      <c r="AL16" s="12">
        <f ca="1">OFFSET('Time agg. bias corr.'!$H$6,UsefulSeries!$C15,0)</f>
        <v>-3.8370837940956602E-2</v>
      </c>
    </row>
    <row r="17" spans="1:38" x14ac:dyDescent="0.35">
      <c r="A17" s="2" t="s">
        <v>72</v>
      </c>
      <c r="B17" s="15">
        <f>'Input - Gross flows &amp; stocks'!S19</f>
        <v>117733.66666666667</v>
      </c>
      <c r="C17" s="15">
        <f>'Input - Gross flows &amp; stocks'!T19</f>
        <v>8587</v>
      </c>
      <c r="D17" s="15">
        <f>'Input - Gross flows &amp; stocks'!U19</f>
        <v>64195.333333333336</v>
      </c>
      <c r="E17" s="13">
        <f>'Input - Gross flows &amp; stocks'!V19</f>
        <v>0.61798183642275228</v>
      </c>
      <c r="F17" s="13">
        <f>'Input - Gross flows &amp; stocks'!W19</f>
        <v>4.5099038244362621E-2</v>
      </c>
      <c r="G17" s="13">
        <f>'Input - Gross flows &amp; stocks'!X19</f>
        <v>0.33691912533288509</v>
      </c>
      <c r="H17" s="13">
        <f>'Input - Gross flows &amp; stocks'!Y19</f>
        <v>6.7977791968587872E-2</v>
      </c>
      <c r="I17" s="13"/>
      <c r="J17" s="12">
        <f ca="1">'Input - Gross flows &amp; stocks'!AJ19/('Input - Gross flows &amp; stocks'!$AJ19+'Input - Gross flows &amp; stocks'!$AK19+'Input - Gross flows &amp; stocks'!$AL19)</f>
        <v>0.97088442637501127</v>
      </c>
      <c r="K17" s="12">
        <f ca="1">'Input - Gross flows &amp; stocks'!AK19/('Input - Gross flows &amp; stocks'!$AJ19+'Input - Gross flows &amp; stocks'!$AK19+'Input - Gross flows &amp; stocks'!$AL19)</f>
        <v>1.6708053972383063E-2</v>
      </c>
      <c r="L17" s="12">
        <f ca="1">'Input - Gross flows &amp; stocks'!AL19/('Input - Gross flows &amp; stocks'!$AJ19+'Input - Gross flows &amp; stocks'!$AK19+'Input - Gross flows &amp; stocks'!$AL19)</f>
        <v>1.2407519652605651E-2</v>
      </c>
      <c r="M17" s="12">
        <f ca="1">'Input - Gross flows &amp; stocks'!AM19/('Input - Gross flows &amp; stocks'!$AM19+'Input - Gross flows &amp; stocks'!$AN19+'Input - Gross flows &amp; stocks'!$AO19)</f>
        <v>0.22945718547574323</v>
      </c>
      <c r="N17" s="12">
        <f ca="1">'Input - Gross flows &amp; stocks'!AN19/('Input - Gross flows &amp; stocks'!$AM19+'Input - Gross flows &amp; stocks'!$AN19+'Input - Gross flows &amp; stocks'!$AO19)</f>
        <v>0.66613619475746855</v>
      </c>
      <c r="O17" s="12">
        <f ca="1">'Input - Gross flows &amp; stocks'!AO19/('Input - Gross flows &amp; stocks'!$AM19+'Input - Gross flows &amp; stocks'!$AN19+'Input - Gross flows &amp; stocks'!$AO19)</f>
        <v>0.10440661976678833</v>
      </c>
      <c r="P17" s="12">
        <f ca="1">'Input - Gross flows &amp; stocks'!AP19/('Input - Gross flows &amp; stocks'!$AP19+'Input - Gross flows &amp; stocks'!$AQ19+'Input - Gross flows &amp; stocks'!$AR19)</f>
        <v>1.955608353685542E-2</v>
      </c>
      <c r="Q17" s="12">
        <f ca="1">'Input - Gross flows &amp; stocks'!AQ19/('Input - Gross flows &amp; stocks'!$AP19+'Input - Gross flows &amp; stocks'!$AQ19+'Input - Gross flows &amp; stocks'!$AR19)</f>
        <v>1.9173108112271207E-2</v>
      </c>
      <c r="R17" s="12">
        <f ca="1">'Input - Gross flows &amp; stocks'!AR19/('Input - Gross flows &amp; stocks'!$AP19+'Input - Gross flows &amp; stocks'!$AQ19+'Input - Gross flows &amp; stocks'!$AR19)</f>
        <v>0.96127080835087331</v>
      </c>
      <c r="T17" s="12">
        <f t="shared" ca="1" si="0"/>
        <v>0.97140051565415686</v>
      </c>
      <c r="U17" s="12">
        <f ca="1">OFFSET('Margin error adjustment'!$BD$6,UsefulSeries!$M16,0)</f>
        <v>1.6263550910708274E-2</v>
      </c>
      <c r="V17" s="12">
        <f ca="1">OFFSET('Margin error adjustment'!$BD$7,UsefulSeries!$M16,0)</f>
        <v>1.2335933435134805E-2</v>
      </c>
      <c r="W17" s="12">
        <f ca="1">OFFSET('Margin error adjustment'!$BD$8,UsefulSeries!$M16,0)</f>
        <v>0.23375582353046842</v>
      </c>
      <c r="X17" s="12">
        <f t="shared" ca="1" si="1"/>
        <v>0.66053949064546902</v>
      </c>
      <c r="Y17" s="12">
        <f ca="1">OFFSET('Margin error adjustment'!$BD$9,UsefulSeries!$M16,0)</f>
        <v>0.10570468582406252</v>
      </c>
      <c r="Z17" s="12">
        <f ca="1">OFFSET('Margin error adjustment'!$BD$10,UsefulSeries!$M16,0)</f>
        <v>1.9684711454435511E-2</v>
      </c>
      <c r="AA17" s="12">
        <f ca="1">OFFSET('Margin error adjustment'!$BD$11,UsefulSeries!$M16,0)</f>
        <v>1.8778941621420145E-2</v>
      </c>
      <c r="AB17" s="12">
        <f t="shared" ca="1" si="2"/>
        <v>0.96153634692414436</v>
      </c>
      <c r="AD17" s="12">
        <f ca="1">OFFSET('Time agg. bias corr.'!$F$4,UsefulSeries!$C16,0)</f>
        <v>-3.1699644892630503E-2</v>
      </c>
      <c r="AE17" s="12">
        <f ca="1">OFFSET('Time agg. bias corr.'!$G$4,UsefulSeries!$C16,0)</f>
        <v>2.0080395665479998E-2</v>
      </c>
      <c r="AF17" s="12">
        <f ca="1">OFFSET('Time agg. bias corr.'!$H$4,UsefulSeries!$C16,0)</f>
        <v>1.16192492272585E-2</v>
      </c>
      <c r="AG17" s="12">
        <f ca="1">OFFSET('Time agg. bias corr.'!$F$5,UsefulSeries!$C16,0)</f>
        <v>0.28948559430917398</v>
      </c>
      <c r="AH17" s="12">
        <f ca="1">OFFSET('Time agg. bias corr.'!$G$5,UsefulSeries!$C16,0)</f>
        <v>-0.41976498362256898</v>
      </c>
      <c r="AI17" s="12">
        <f ca="1">OFFSET('Time agg. bias corr.'!$H$5,UsefulSeries!$C16,0)</f>
        <v>0.13027938930114299</v>
      </c>
      <c r="AJ17" s="12">
        <f ca="1">OFFSET('Time agg. bias corr.'!$F$6,UsefulSeries!$C16,0)</f>
        <v>1.7408078677555699E-2</v>
      </c>
      <c r="AK17" s="12">
        <f ca="1">OFFSET('Time agg. bias corr.'!$G$6,UsefulSeries!$C16,0)</f>
        <v>2.32786030576436E-2</v>
      </c>
      <c r="AL17" s="12">
        <f ca="1">OFFSET('Time agg. bias corr.'!$H$6,UsefulSeries!$C16,0)</f>
        <v>-4.0686681735074101E-2</v>
      </c>
    </row>
    <row r="18" spans="1:38" x14ac:dyDescent="0.35">
      <c r="A18" s="2" t="s">
        <v>73</v>
      </c>
      <c r="B18" s="15">
        <f>'Input - Gross flows &amp; stocks'!S20</f>
        <v>117729.33333333333</v>
      </c>
      <c r="C18" s="15">
        <f>'Input - Gross flows &amp; stocks'!T20</f>
        <v>8622.3333333333339</v>
      </c>
      <c r="D18" s="15">
        <f>'Input - Gross flows &amp; stocks'!U20</f>
        <v>64304</v>
      </c>
      <c r="E18" s="13">
        <f>'Input - Gross flows &amp; stocks'!V20</f>
        <v>0.61993942797755586</v>
      </c>
      <c r="F18" s="13">
        <f>'Input - Gross flows &amp; stocks'!W20</f>
        <v>4.4295259740600577E-2</v>
      </c>
      <c r="G18" s="13">
        <f>'Input - Gross flows &amp; stocks'!X20</f>
        <v>0.33576531228184364</v>
      </c>
      <c r="H18" s="13">
        <f>'Input - Gross flows &amp; stocks'!Y20</f>
        <v>6.8240756618432694E-2</v>
      </c>
      <c r="I18" s="13"/>
      <c r="J18" s="12">
        <f ca="1">'Input - Gross flows &amp; stocks'!AJ20/('Input - Gross flows &amp; stocks'!$AJ20+'Input - Gross flows &amp; stocks'!$AK20+'Input - Gross flows &amp; stocks'!$AL20)</f>
        <v>0.97126667553848578</v>
      </c>
      <c r="K18" s="12">
        <f ca="1">'Input - Gross flows &amp; stocks'!AK20/('Input - Gross flows &amp; stocks'!$AJ20+'Input - Gross flows &amp; stocks'!$AK20+'Input - Gross flows &amp; stocks'!$AL20)</f>
        <v>1.5995291278418731E-2</v>
      </c>
      <c r="L18" s="12">
        <f ca="1">'Input - Gross flows &amp; stocks'!AL20/('Input - Gross flows &amp; stocks'!$AJ20+'Input - Gross flows &amp; stocks'!$AK20+'Input - Gross flows &amp; stocks'!$AL20)</f>
        <v>1.2738033183095486E-2</v>
      </c>
      <c r="M18" s="12">
        <f ca="1">'Input - Gross flows &amp; stocks'!AM20/('Input - Gross flows &amp; stocks'!$AM20+'Input - Gross flows &amp; stocks'!$AN20+'Input - Gross flows &amp; stocks'!$AO20)</f>
        <v>0.22926417891335252</v>
      </c>
      <c r="N18" s="12">
        <f ca="1">'Input - Gross flows &amp; stocks'!AN20/('Input - Gross flows &amp; stocks'!$AM20+'Input - Gross flows &amp; stocks'!$AN20+'Input - Gross flows &amp; stocks'!$AO20)</f>
        <v>0.66537295238133487</v>
      </c>
      <c r="O18" s="12">
        <f ca="1">'Input - Gross flows &amp; stocks'!AO20/('Input - Gross flows &amp; stocks'!$AM20+'Input - Gross flows &amp; stocks'!$AN20+'Input - Gross flows &amp; stocks'!$AO20)</f>
        <v>0.10536286870531278</v>
      </c>
      <c r="P18" s="12">
        <f ca="1">'Input - Gross flows &amp; stocks'!AP20/('Input - Gross flows &amp; stocks'!$AP20+'Input - Gross flows &amp; stocks'!$AQ20+'Input - Gross flows &amp; stocks'!$AR20)</f>
        <v>1.9536601243282607E-2</v>
      </c>
      <c r="Q18" s="12">
        <f ca="1">'Input - Gross flows &amp; stocks'!AQ20/('Input - Gross flows &amp; stocks'!$AP20+'Input - Gross flows &amp; stocks'!$AQ20+'Input - Gross flows &amp; stocks'!$AR20)</f>
        <v>1.9360049683839576E-2</v>
      </c>
      <c r="R18" s="12">
        <f ca="1">'Input - Gross flows &amp; stocks'!AR20/('Input - Gross flows &amp; stocks'!$AP20+'Input - Gross flows &amp; stocks'!$AQ20+'Input - Gross flows &amp; stocks'!$AR20)</f>
        <v>0.96110334907287776</v>
      </c>
      <c r="T18" s="12">
        <f t="shared" ca="1" si="0"/>
        <v>0.973761241166887</v>
      </c>
      <c r="U18" s="12">
        <f ca="1">OFFSET('Margin error adjustment'!$BD$6,UsefulSeries!$M17,0)</f>
        <v>1.4340281377812856E-2</v>
      </c>
      <c r="V18" s="12">
        <f ca="1">OFFSET('Margin error adjustment'!$BD$7,UsefulSeries!$M17,0)</f>
        <v>1.1898477455300132E-2</v>
      </c>
      <c r="W18" s="12">
        <f ca="1">OFFSET('Margin error adjustment'!$BD$8,UsefulSeries!$M17,0)</f>
        <v>0.24709385167170558</v>
      </c>
      <c r="X18" s="12">
        <f t="shared" ca="1" si="1"/>
        <v>0.64656431265537107</v>
      </c>
      <c r="Y18" s="12">
        <f ca="1">OFFSET('Margin error adjustment'!$BD$9,UsefulSeries!$M17,0)</f>
        <v>0.10634183567292334</v>
      </c>
      <c r="Z18" s="12">
        <f ca="1">OFFSET('Margin error adjustment'!$BD$10,UsefulSeries!$M17,0)</f>
        <v>2.0862492892056862E-2</v>
      </c>
      <c r="AA18" s="12">
        <f ca="1">OFFSET('Margin error adjustment'!$BD$11,UsefulSeries!$M17,0)</f>
        <v>1.862107901959411E-2</v>
      </c>
      <c r="AB18" s="12">
        <f t="shared" ca="1" si="2"/>
        <v>0.96051642808834903</v>
      </c>
      <c r="AD18" s="12">
        <f ca="1">OFFSET('Time agg. bias corr.'!$F$4,UsefulSeries!$C17,0)</f>
        <v>-2.9124431826523699E-2</v>
      </c>
      <c r="AE18" s="12">
        <f ca="1">OFFSET('Time agg. bias corr.'!$G$4,UsefulSeries!$C17,0)</f>
        <v>1.7845591989482899E-2</v>
      </c>
      <c r="AF18" s="12">
        <f ca="1">OFFSET('Time agg. bias corr.'!$H$4,UsefulSeries!$C17,0)</f>
        <v>1.1278839837040901E-2</v>
      </c>
      <c r="AG18" s="12">
        <f ca="1">OFFSET('Time agg. bias corr.'!$F$5,UsefulSeries!$C17,0)</f>
        <v>0.30864243199914498</v>
      </c>
      <c r="AH18" s="12">
        <f ca="1">OFFSET('Time agg. bias corr.'!$G$5,UsefulSeries!$C17,0)</f>
        <v>-0.441050048441681</v>
      </c>
      <c r="AI18" s="12">
        <f ca="1">OFFSET('Time agg. bias corr.'!$H$5,UsefulSeries!$C17,0)</f>
        <v>0.13240761644253701</v>
      </c>
      <c r="AJ18" s="12">
        <f ca="1">OFFSET('Time agg. bias corr.'!$F$6,UsefulSeries!$C17,0)</f>
        <v>1.8430804326082399E-2</v>
      </c>
      <c r="AK18" s="12">
        <f ca="1">OFFSET('Time agg. bias corr.'!$G$6,UsefulSeries!$C17,0)</f>
        <v>2.33403695979192E-2</v>
      </c>
      <c r="AL18" s="12">
        <f ca="1">OFFSET('Time agg. bias corr.'!$H$6,UsefulSeries!$C17,0)</f>
        <v>-4.17711739240018E-2</v>
      </c>
    </row>
    <row r="19" spans="1:38" x14ac:dyDescent="0.35">
      <c r="A19" s="2" t="s">
        <v>74</v>
      </c>
      <c r="B19" s="15">
        <f>'Input - Gross flows &amp; stocks'!S21</f>
        <v>117549</v>
      </c>
      <c r="C19" s="15">
        <f>'Input - Gross flows &amp; stocks'!T21</f>
        <v>8671.3333333333339</v>
      </c>
      <c r="D19" s="15">
        <f>'Input - Gross flows &amp; stocks'!U21</f>
        <v>64578.333333333336</v>
      </c>
      <c r="E19" s="13">
        <f>'Input - Gross flows &amp; stocks'!V21</f>
        <v>0.61599790191450299</v>
      </c>
      <c r="F19" s="13">
        <f>'Input - Gross flows &amp; stocks'!W21</f>
        <v>4.5822187254130606E-2</v>
      </c>
      <c r="G19" s="13">
        <f>'Input - Gross flows &amp; stocks'!X21</f>
        <v>0.33817991083136639</v>
      </c>
      <c r="H19" s="13">
        <f>'Input - Gross flows &amp; stocks'!Y21</f>
        <v>6.8699971742534893E-2</v>
      </c>
      <c r="I19" s="13"/>
      <c r="J19" s="12">
        <f ca="1">'Input - Gross flows &amp; stocks'!AJ21/('Input - Gross flows &amp; stocks'!$AJ21+'Input - Gross flows &amp; stocks'!$AK21+'Input - Gross flows &amp; stocks'!$AL21)</f>
        <v>0.97074800557048802</v>
      </c>
      <c r="K19" s="12">
        <f ca="1">'Input - Gross flows &amp; stocks'!AK21/('Input - Gross flows &amp; stocks'!$AJ21+'Input - Gross flows &amp; stocks'!$AK21+'Input - Gross flows &amp; stocks'!$AL21)</f>
        <v>1.595271972568724E-2</v>
      </c>
      <c r="L19" s="12">
        <f ca="1">'Input - Gross flows &amp; stocks'!AL21/('Input - Gross flows &amp; stocks'!$AJ21+'Input - Gross flows &amp; stocks'!$AK21+'Input - Gross flows &amp; stocks'!$AL21)</f>
        <v>1.3299274703824675E-2</v>
      </c>
      <c r="M19" s="12">
        <f ca="1">'Input - Gross flows &amp; stocks'!AM21/('Input - Gross flows &amp; stocks'!$AM21+'Input - Gross flows &amp; stocks'!$AN21+'Input - Gross flows &amp; stocks'!$AO21)</f>
        <v>0.21643477320653987</v>
      </c>
      <c r="N19" s="12">
        <f ca="1">'Input - Gross flows &amp; stocks'!AN21/('Input - Gross flows &amp; stocks'!$AM21+'Input - Gross flows &amp; stocks'!$AN21+'Input - Gross flows &amp; stocks'!$AO21)</f>
        <v>0.67252890048232905</v>
      </c>
      <c r="O19" s="12">
        <f ca="1">'Input - Gross flows &amp; stocks'!AO21/('Input - Gross flows &amp; stocks'!$AM21+'Input - Gross flows &amp; stocks'!$AN21+'Input - Gross flows &amp; stocks'!$AO21)</f>
        <v>0.11103632631113113</v>
      </c>
      <c r="P19" s="12">
        <f ca="1">'Input - Gross flows &amp; stocks'!AP21/('Input - Gross flows &amp; stocks'!$AP21+'Input - Gross flows &amp; stocks'!$AQ21+'Input - Gross flows &amp; stocks'!$AR21)</f>
        <v>1.9237059450755833E-2</v>
      </c>
      <c r="Q19" s="12">
        <f ca="1">'Input - Gross flows &amp; stocks'!AQ21/('Input - Gross flows &amp; stocks'!$AP21+'Input - Gross flows &amp; stocks'!$AQ21+'Input - Gross flows &amp; stocks'!$AR21)</f>
        <v>1.8832631453734514E-2</v>
      </c>
      <c r="R19" s="12">
        <f ca="1">'Input - Gross flows &amp; stocks'!AR21/('Input - Gross flows &amp; stocks'!$AP21+'Input - Gross flows &amp; stocks'!$AQ21+'Input - Gross flows &amp; stocks'!$AR21)</f>
        <v>0.96193030909550958</v>
      </c>
      <c r="T19" s="12">
        <f t="shared" ca="1" si="0"/>
        <v>0.96913261320779609</v>
      </c>
      <c r="U19" s="12">
        <f ca="1">OFFSET('Margin error adjustment'!$BD$6,UsefulSeries!$M18,0)</f>
        <v>1.636061477040213E-2</v>
      </c>
      <c r="V19" s="12">
        <f ca="1">OFFSET('Margin error adjustment'!$BD$7,UsefulSeries!$M18,0)</f>
        <v>1.4506772021801716E-2</v>
      </c>
      <c r="W19" s="12">
        <f ca="1">OFFSET('Margin error adjustment'!$BD$8,UsefulSeries!$M18,0)</f>
        <v>0.2102487960441097</v>
      </c>
      <c r="X19" s="12">
        <f t="shared" ca="1" si="1"/>
        <v>0.67162220585629462</v>
      </c>
      <c r="Y19" s="12">
        <f ca="1">OFFSET('Margin error adjustment'!$BD$9,UsefulSeries!$M18,0)</f>
        <v>0.11812899809959561</v>
      </c>
      <c r="Z19" s="12">
        <f ca="1">OFFSET('Margin error adjustment'!$BD$10,UsefulSeries!$M18,0)</f>
        <v>1.751627938328754E-2</v>
      </c>
      <c r="AA19" s="12">
        <f ca="1">OFFSET('Margin error adjustment'!$BD$11,UsefulSeries!$M18,0)</f>
        <v>1.7660898309438993E-2</v>
      </c>
      <c r="AB19" s="12">
        <f t="shared" ca="1" si="2"/>
        <v>0.96482282230727345</v>
      </c>
      <c r="AD19" s="12">
        <f ca="1">OFFSET('Time agg. bias corr.'!$F$4,UsefulSeries!$C18,0)</f>
        <v>-3.3777842738280099E-2</v>
      </c>
      <c r="AE19" s="12">
        <f ca="1">OFFSET('Time agg. bias corr.'!$G$4,UsefulSeries!$C18,0)</f>
        <v>2.0050343421759102E-2</v>
      </c>
      <c r="AF19" s="12">
        <f ca="1">OFFSET('Time agg. bias corr.'!$H$4,UsefulSeries!$C18,0)</f>
        <v>1.3727499316587699E-2</v>
      </c>
      <c r="AG19" s="12">
        <f ca="1">OFFSET('Time agg. bias corr.'!$F$5,UsefulSeries!$C18,0)</f>
        <v>0.25849017561417198</v>
      </c>
      <c r="AH19" s="12">
        <f ca="1">OFFSET('Time agg. bias corr.'!$G$5,UsefulSeries!$C18,0)</f>
        <v>-0.40279183191843299</v>
      </c>
      <c r="AI19" s="12">
        <f ca="1">OFFSET('Time agg. bias corr.'!$H$5,UsefulSeries!$C18,0)</f>
        <v>0.144301656305032</v>
      </c>
      <c r="AJ19" s="12">
        <f ca="1">OFFSET('Time agg. bias corr.'!$F$6,UsefulSeries!$C18,0)</f>
        <v>1.56381052885444E-2</v>
      </c>
      <c r="AK19" s="12">
        <f ca="1">OFFSET('Time agg. bias corr.'!$G$6,UsefulSeries!$C18,0)</f>
        <v>2.16880644828433E-2</v>
      </c>
      <c r="AL19" s="12">
        <f ca="1">OFFSET('Time agg. bias corr.'!$H$6,UsefulSeries!$C18,0)</f>
        <v>-3.7326169781578399E-2</v>
      </c>
    </row>
    <row r="20" spans="1:38" x14ac:dyDescent="0.35">
      <c r="A20" s="2" t="s">
        <v>75</v>
      </c>
      <c r="B20" s="15">
        <f>'Input - Gross flows &amp; stocks'!S22</f>
        <v>117563.66666666667</v>
      </c>
      <c r="C20" s="15">
        <f>'Input - Gross flows &amp; stocks'!T22</f>
        <v>8648</v>
      </c>
      <c r="D20" s="15">
        <f>'Input - Gross flows &amp; stocks'!U22</f>
        <v>64742.333333333336</v>
      </c>
      <c r="E20" s="13">
        <f>'Input - Gross flows &amp; stocks'!V22</f>
        <v>0.6165566037735849</v>
      </c>
      <c r="F20" s="13">
        <f>'Input - Gross flows &amp; stocks'!W22</f>
        <v>4.5555555555555557E-2</v>
      </c>
      <c r="G20" s="13">
        <f>'Input - Gross flows &amp; stocks'!X22</f>
        <v>0.33788784067085953</v>
      </c>
      <c r="H20" s="13">
        <f>'Input - Gross flows &amp; stocks'!Y22</f>
        <v>6.8519814597171422E-2</v>
      </c>
      <c r="I20" s="13"/>
      <c r="J20" s="12">
        <f ca="1">'Input - Gross flows &amp; stocks'!AJ22/('Input - Gross flows &amp; stocks'!$AJ22+'Input - Gross flows &amp; stocks'!$AK22+'Input - Gross flows &amp; stocks'!$AL22)</f>
        <v>0.97158313095422055</v>
      </c>
      <c r="K20" s="12">
        <f ca="1">'Input - Gross flows &amp; stocks'!AK22/('Input - Gross flows &amp; stocks'!$AJ22+'Input - Gross flows &amp; stocks'!$AK22+'Input - Gross flows &amp; stocks'!$AL22)</f>
        <v>1.5874918237848781E-2</v>
      </c>
      <c r="L20" s="12">
        <f ca="1">'Input - Gross flows &amp; stocks'!AL22/('Input - Gross flows &amp; stocks'!$AJ22+'Input - Gross flows &amp; stocks'!$AK22+'Input - Gross flows &amp; stocks'!$AL22)</f>
        <v>1.2541950807930522E-2</v>
      </c>
      <c r="M20" s="12">
        <f ca="1">'Input - Gross flows &amp; stocks'!AM22/('Input - Gross flows &amp; stocks'!$AM22+'Input - Gross flows &amp; stocks'!$AN22+'Input - Gross flows &amp; stocks'!$AO22)</f>
        <v>0.22209874480704195</v>
      </c>
      <c r="N20" s="12">
        <f ca="1">'Input - Gross flows &amp; stocks'!AN22/('Input - Gross flows &amp; stocks'!$AM22+'Input - Gross flows &amp; stocks'!$AN22+'Input - Gross flows &amp; stocks'!$AO22)</f>
        <v>0.66767154708020504</v>
      </c>
      <c r="O20" s="12">
        <f ca="1">'Input - Gross flows &amp; stocks'!AO22/('Input - Gross flows &amp; stocks'!$AM22+'Input - Gross flows &amp; stocks'!$AN22+'Input - Gross flows &amp; stocks'!$AO22)</f>
        <v>0.11022970811275309</v>
      </c>
      <c r="P20" s="12">
        <f ca="1">'Input - Gross flows &amp; stocks'!AP22/('Input - Gross flows &amp; stocks'!$AP22+'Input - Gross flows &amp; stocks'!$AQ22+'Input - Gross flows &amp; stocks'!$AR22)</f>
        <v>1.9767826605711036E-2</v>
      </c>
      <c r="Q20" s="12">
        <f ca="1">'Input - Gross flows &amp; stocks'!AQ22/('Input - Gross flows &amp; stocks'!$AP22+'Input - Gross flows &amp; stocks'!$AQ22+'Input - Gross flows &amp; stocks'!$AR22)</f>
        <v>1.8656999018459335E-2</v>
      </c>
      <c r="R20" s="12">
        <f ca="1">'Input - Gross flows &amp; stocks'!AR22/('Input - Gross flows &amp; stocks'!$AP22+'Input - Gross flows &amp; stocks'!$AQ22+'Input - Gross flows &amp; stocks'!$AR22)</f>
        <v>0.96157517437582962</v>
      </c>
      <c r="T20" s="12">
        <f t="shared" ca="1" si="0"/>
        <v>0.97266614667004614</v>
      </c>
      <c r="U20" s="12">
        <f ca="1">OFFSET('Margin error adjustment'!$BD$6,UsefulSeries!$M19,0)</f>
        <v>1.5068644843783672E-2</v>
      </c>
      <c r="V20" s="12">
        <f ca="1">OFFSET('Margin error adjustment'!$BD$7,UsefulSeries!$M19,0)</f>
        <v>1.2265208486170166E-2</v>
      </c>
      <c r="W20" s="12">
        <f ca="1">OFFSET('Margin error adjustment'!$BD$8,UsefulSeries!$M19,0)</f>
        <v>0.2303630028743173</v>
      </c>
      <c r="X20" s="12">
        <f t="shared" ca="1" si="1"/>
        <v>0.65786078692410332</v>
      </c>
      <c r="Y20" s="12">
        <f ca="1">OFFSET('Margin error adjustment'!$BD$9,UsefulSeries!$M19,0)</f>
        <v>0.11177621020157935</v>
      </c>
      <c r="Z20" s="12">
        <f ca="1">OFFSET('Margin error adjustment'!$BD$10,UsefulSeries!$M19,0)</f>
        <v>2.0227580906934717E-2</v>
      </c>
      <c r="AA20" s="12">
        <f ca="1">OFFSET('Margin error adjustment'!$BD$11,UsefulSeries!$M19,0)</f>
        <v>1.8122548339543784E-2</v>
      </c>
      <c r="AB20" s="12">
        <f t="shared" ca="1" si="2"/>
        <v>0.96164987075352149</v>
      </c>
      <c r="AD20" s="12">
        <f ca="1">OFFSET('Time agg. bias corr.'!$F$4,UsefulSeries!$C19,0)</f>
        <v>-3.0177572460425899E-2</v>
      </c>
      <c r="AE20" s="12">
        <f ca="1">OFFSET('Time agg. bias corr.'!$G$4,UsefulSeries!$C19,0)</f>
        <v>1.8619466364724301E-2</v>
      </c>
      <c r="AF20" s="12">
        <f ca="1">OFFSET('Time agg. bias corr.'!$H$4,UsefulSeries!$C19,0)</f>
        <v>1.15581060957028E-2</v>
      </c>
      <c r="AG20" s="12">
        <f ca="1">OFFSET('Time agg. bias corr.'!$F$5,UsefulSeries!$C19,0)</f>
        <v>0.28544597924361698</v>
      </c>
      <c r="AH20" s="12">
        <f ca="1">OFFSET('Time agg. bias corr.'!$G$5,UsefulSeries!$C19,0)</f>
        <v>-0.423596087929208</v>
      </c>
      <c r="AI20" s="12">
        <f ca="1">OFFSET('Time agg. bias corr.'!$H$5,UsefulSeries!$C19,0)</f>
        <v>0.13815010868559199</v>
      </c>
      <c r="AJ20" s="12">
        <f ca="1">OFFSET('Time agg. bias corr.'!$F$6,UsefulSeries!$C19,0)</f>
        <v>1.80979968978611E-2</v>
      </c>
      <c r="AK20" s="12">
        <f ca="1">OFFSET('Time agg. bias corr.'!$G$6,UsefulSeries!$C19,0)</f>
        <v>2.25064624107911E-2</v>
      </c>
      <c r="AL20" s="12">
        <f ca="1">OFFSET('Time agg. bias corr.'!$H$6,UsefulSeries!$C19,0)</f>
        <v>-4.0604459308651197E-2</v>
      </c>
    </row>
    <row r="21" spans="1:38" x14ac:dyDescent="0.35">
      <c r="A21" s="2" t="s">
        <v>76</v>
      </c>
      <c r="B21" s="15">
        <f>'Input - Gross flows &amp; stocks'!S23</f>
        <v>117660</v>
      </c>
      <c r="C21" s="15">
        <f>'Input - Gross flows &amp; stocks'!T23</f>
        <v>8658</v>
      </c>
      <c r="D21" s="15">
        <f>'Input - Gross flows &amp; stocks'!U23</f>
        <v>64803.333333333336</v>
      </c>
      <c r="E21" s="13">
        <f>'Input - Gross flows &amp; stocks'!V23</f>
        <v>0.61571334303939329</v>
      </c>
      <c r="F21" s="13">
        <f>'Input - Gross flows &amp; stocks'!W23</f>
        <v>4.4965592366428206E-2</v>
      </c>
      <c r="G21" s="13">
        <f>'Input - Gross flows &amp; stocks'!X23</f>
        <v>0.33932106459417843</v>
      </c>
      <c r="H21" s="13">
        <f>'Input - Gross flows &amp; stocks'!Y23</f>
        <v>6.8541300527240778E-2</v>
      </c>
      <c r="I21" s="13"/>
      <c r="J21" s="12">
        <f ca="1">'Input - Gross flows &amp; stocks'!AJ23/('Input - Gross flows &amp; stocks'!$AJ23+'Input - Gross flows &amp; stocks'!$AK23+'Input - Gross flows &amp; stocks'!$AL23)</f>
        <v>0.97205418183039982</v>
      </c>
      <c r="K21" s="12">
        <f ca="1">'Input - Gross flows &amp; stocks'!AK23/('Input - Gross flows &amp; stocks'!$AJ23+'Input - Gross flows &amp; stocks'!$AK23+'Input - Gross flows &amp; stocks'!$AL23)</f>
        <v>1.6039890761953033E-2</v>
      </c>
      <c r="L21" s="12">
        <f ca="1">'Input - Gross flows &amp; stocks'!AL23/('Input - Gross flows &amp; stocks'!$AJ23+'Input - Gross flows &amp; stocks'!$AK23+'Input - Gross flows &amp; stocks'!$AL23)</f>
        <v>1.1905927407647093E-2</v>
      </c>
      <c r="M21" s="12">
        <f ca="1">'Input - Gross flows &amp; stocks'!AM23/('Input - Gross flows &amp; stocks'!$AM23+'Input - Gross flows &amp; stocks'!$AN23+'Input - Gross flows &amp; stocks'!$AO23)</f>
        <v>0.22477926101524967</v>
      </c>
      <c r="N21" s="12">
        <f ca="1">'Input - Gross flows &amp; stocks'!AN23/('Input - Gross flows &amp; stocks'!$AM23+'Input - Gross flows &amp; stocks'!$AN23+'Input - Gross flows &amp; stocks'!$AO23)</f>
        <v>0.66527727178952178</v>
      </c>
      <c r="O21" s="12">
        <f ca="1">'Input - Gross flows &amp; stocks'!AO23/('Input - Gross flows &amp; stocks'!$AM23+'Input - Gross flows &amp; stocks'!$AN23+'Input - Gross flows &amp; stocks'!$AO23)</f>
        <v>0.10994346719522846</v>
      </c>
      <c r="P21" s="12">
        <f ca="1">'Input - Gross flows &amp; stocks'!AP23/('Input - Gross flows &amp; stocks'!$AP23+'Input - Gross flows &amp; stocks'!$AQ23+'Input - Gross flows &amp; stocks'!$AR23)</f>
        <v>1.9948473871556339E-2</v>
      </c>
      <c r="Q21" s="12">
        <f ca="1">'Input - Gross flows &amp; stocks'!AQ23/('Input - Gross flows &amp; stocks'!$AP23+'Input - Gross flows &amp; stocks'!$AQ23+'Input - Gross flows &amp; stocks'!$AR23)</f>
        <v>1.9092602136022891E-2</v>
      </c>
      <c r="R21" s="12">
        <f ca="1">'Input - Gross flows &amp; stocks'!AR23/('Input - Gross flows &amp; stocks'!$AP23+'Input - Gross flows &amp; stocks'!$AQ23+'Input - Gross flows &amp; stocks'!$AR23)</f>
        <v>0.96095892399242078</v>
      </c>
      <c r="T21" s="12">
        <f t="shared" ca="1" si="0"/>
        <v>0.97167879625050491</v>
      </c>
      <c r="U21" s="12">
        <f ca="1">OFFSET('Margin error adjustment'!$BD$6,UsefulSeries!$M20,0)</f>
        <v>1.5473499786045442E-2</v>
      </c>
      <c r="V21" s="12">
        <f ca="1">OFFSET('Margin error adjustment'!$BD$7,UsefulSeries!$M20,0)</f>
        <v>1.2847703963449707E-2</v>
      </c>
      <c r="W21" s="12">
        <f ca="1">OFFSET('Margin error adjustment'!$BD$8,UsefulSeries!$M20,0)</f>
        <v>0.22803761764788941</v>
      </c>
      <c r="X21" s="12">
        <f t="shared" ca="1" si="1"/>
        <v>0.65168604655929863</v>
      </c>
      <c r="Y21" s="12">
        <f ca="1">OFFSET('Margin error adjustment'!$BD$9,UsefulSeries!$M20,0)</f>
        <v>0.1202763357928119</v>
      </c>
      <c r="Z21" s="12">
        <f ca="1">OFFSET('Margin error adjustment'!$BD$10,UsefulSeries!$M20,0)</f>
        <v>1.8438023968227309E-2</v>
      </c>
      <c r="AA21" s="12">
        <f ca="1">OFFSET('Margin error adjustment'!$BD$11,UsefulSeries!$M20,0)</f>
        <v>1.6980143409863299E-2</v>
      </c>
      <c r="AB21" s="12">
        <f t="shared" ca="1" si="2"/>
        <v>0.96458183262190933</v>
      </c>
      <c r="AD21" s="12">
        <f ca="1">OFFSET('Time agg. bias corr.'!$F$4,UsefulSeries!$C20,0)</f>
        <v>-3.1244182620629099E-2</v>
      </c>
      <c r="AE21" s="12">
        <f ca="1">OFFSET('Time agg. bias corr.'!$G$4,UsefulSeries!$C20,0)</f>
        <v>1.9222851207864301E-2</v>
      </c>
      <c r="AF21" s="12">
        <f ca="1">OFFSET('Time agg. bias corr.'!$H$4,UsefulSeries!$C20,0)</f>
        <v>1.2021331412763601E-2</v>
      </c>
      <c r="AG21" s="12">
        <f ca="1">OFFSET('Time agg. bias corr.'!$F$5,UsefulSeries!$C20,0)</f>
        <v>0.28399690686404999</v>
      </c>
      <c r="AH21" s="12">
        <f ca="1">OFFSET('Time agg. bias corr.'!$G$5,UsefulSeries!$C20,0)</f>
        <v>-0.43315170713101298</v>
      </c>
      <c r="AI21" s="12">
        <f ca="1">OFFSET('Time agg. bias corr.'!$H$5,UsefulSeries!$C20,0)</f>
        <v>0.14915480026696301</v>
      </c>
      <c r="AJ21" s="12">
        <f ca="1">OFFSET('Time agg. bias corr.'!$F$6,UsefulSeries!$C20,0)</f>
        <v>1.6420241520463098E-2</v>
      </c>
      <c r="AK21" s="12">
        <f ca="1">OFFSET('Time agg. bias corr.'!$G$6,UsefulSeries!$C20,0)</f>
        <v>2.1147702145823101E-2</v>
      </c>
      <c r="AL21" s="12">
        <f ca="1">OFFSET('Time agg. bias corr.'!$H$6,UsefulSeries!$C20,0)</f>
        <v>-3.75679436662869E-2</v>
      </c>
    </row>
    <row r="22" spans="1:38" x14ac:dyDescent="0.35">
      <c r="A22" s="2" t="s">
        <v>77</v>
      </c>
      <c r="B22" s="15">
        <f>'Input - Gross flows &amp; stocks'!S24</f>
        <v>117737.33333333333</v>
      </c>
      <c r="C22" s="15">
        <f>'Input - Gross flows &amp; stocks'!T24</f>
        <v>8743.3333333333339</v>
      </c>
      <c r="D22" s="15">
        <f>'Input - Gross flows &amp; stocks'!U24</f>
        <v>64824.333333333336</v>
      </c>
      <c r="E22" s="13">
        <f>'Input - Gross flows &amp; stocks'!V24</f>
        <v>0.61472613491282779</v>
      </c>
      <c r="F22" s="13">
        <f>'Input - Gross flows &amp; stocks'!W24</f>
        <v>4.5344188869587056E-2</v>
      </c>
      <c r="G22" s="13">
        <f>'Input - Gross flows &amp; stocks'!X24</f>
        <v>0.33992967621758513</v>
      </c>
      <c r="H22" s="13">
        <f>'Input - Gross flows &amp; stocks'!Y24</f>
        <v>6.9127824542354305E-2</v>
      </c>
      <c r="I22" s="13"/>
      <c r="J22" s="12">
        <f ca="1">'Input - Gross flows &amp; stocks'!AJ24/('Input - Gross flows &amp; stocks'!$AJ24+'Input - Gross flows &amp; stocks'!$AK24+'Input - Gross flows &amp; stocks'!$AL24)</f>
        <v>0.97208049623707549</v>
      </c>
      <c r="K22" s="12">
        <f ca="1">'Input - Gross flows &amp; stocks'!AK24/('Input - Gross flows &amp; stocks'!$AJ24+'Input - Gross flows &amp; stocks'!$AK24+'Input - Gross flows &amp; stocks'!$AL24)</f>
        <v>1.6256100293121047E-2</v>
      </c>
      <c r="L22" s="12">
        <f ca="1">'Input - Gross flows &amp; stocks'!AL24/('Input - Gross flows &amp; stocks'!$AJ24+'Input - Gross flows &amp; stocks'!$AK24+'Input - Gross flows &amp; stocks'!$AL24)</f>
        <v>1.1663403469803525E-2</v>
      </c>
      <c r="M22" s="12">
        <f ca="1">'Input - Gross flows &amp; stocks'!AM24/('Input - Gross flows &amp; stocks'!$AM24+'Input - Gross flows &amp; stocks'!$AN24+'Input - Gross flows &amp; stocks'!$AO24)</f>
        <v>0.22669881422425633</v>
      </c>
      <c r="N22" s="12">
        <f ca="1">'Input - Gross flows &amp; stocks'!AN24/('Input - Gross flows &amp; stocks'!$AM24+'Input - Gross flows &amp; stocks'!$AN24+'Input - Gross flows &amp; stocks'!$AO24)</f>
        <v>0.66295597531376016</v>
      </c>
      <c r="O22" s="12">
        <f ca="1">'Input - Gross flows &amp; stocks'!AO24/('Input - Gross flows &amp; stocks'!$AM24+'Input - Gross flows &amp; stocks'!$AN24+'Input - Gross flows &amp; stocks'!$AO24)</f>
        <v>0.11034521046198356</v>
      </c>
      <c r="P22" s="12">
        <f ca="1">'Input - Gross flows &amp; stocks'!AP24/('Input - Gross flows &amp; stocks'!$AP24+'Input - Gross flows &amp; stocks'!$AQ24+'Input - Gross flows &amp; stocks'!$AR24)</f>
        <v>1.9398850800622872E-2</v>
      </c>
      <c r="Q22" s="12">
        <f ca="1">'Input - Gross flows &amp; stocks'!AQ24/('Input - Gross flows &amp; stocks'!$AP24+'Input - Gross flows &amp; stocks'!$AQ24+'Input - Gross flows &amp; stocks'!$AR24)</f>
        <v>2.0337953006581356E-2</v>
      </c>
      <c r="R22" s="12">
        <f ca="1">'Input - Gross flows &amp; stocks'!AR24/('Input - Gross flows &amp; stocks'!$AP24+'Input - Gross flows &amp; stocks'!$AQ24+'Input - Gross flows &amp; stocks'!$AR24)</f>
        <v>0.96026319619279576</v>
      </c>
      <c r="T22" s="12">
        <f t="shared" ca="1" si="0"/>
        <v>0.97170036480876676</v>
      </c>
      <c r="U22" s="12">
        <f ca="1">OFFSET('Margin error adjustment'!$BD$6,UsefulSeries!$M21,0)</f>
        <v>1.5833791676422043E-2</v>
      </c>
      <c r="V22" s="12">
        <f ca="1">OFFSET('Margin error adjustment'!$BD$7,UsefulSeries!$M21,0)</f>
        <v>1.24658435148112E-2</v>
      </c>
      <c r="W22" s="12">
        <f ca="1">OFFSET('Margin error adjustment'!$BD$8,UsefulSeries!$M21,0)</f>
        <v>0.2288135633764779</v>
      </c>
      <c r="X22" s="12">
        <f t="shared" ca="1" si="1"/>
        <v>0.65217699518847017</v>
      </c>
      <c r="Y22" s="12">
        <f ca="1">OFFSET('Margin error adjustment'!$BD$9,UsefulSeries!$M21,0)</f>
        <v>0.11900944143505186</v>
      </c>
      <c r="Z22" s="12">
        <f ca="1">OFFSET('Margin error adjustment'!$BD$10,UsefulSeries!$M21,0)</f>
        <v>1.8120058218256813E-2</v>
      </c>
      <c r="AA22" s="12">
        <f ca="1">OFFSET('Margin error adjustment'!$BD$11,UsefulSeries!$M21,0)</f>
        <v>1.8476858059488479E-2</v>
      </c>
      <c r="AB22" s="12">
        <f t="shared" ca="1" si="2"/>
        <v>0.96340308372225469</v>
      </c>
      <c r="AD22" s="12">
        <f ca="1">OFFSET('Time agg. bias corr.'!$F$4,UsefulSeries!$C21,0)</f>
        <v>-3.1278815123134102E-2</v>
      </c>
      <c r="AE22" s="12">
        <f ca="1">OFFSET('Time agg. bias corr.'!$G$4,UsefulSeries!$C21,0)</f>
        <v>1.96608328653733E-2</v>
      </c>
      <c r="AF22" s="12">
        <f ca="1">OFFSET('Time agg. bias corr.'!$H$4,UsefulSeries!$C21,0)</f>
        <v>1.16179822577595E-2</v>
      </c>
      <c r="AG22" s="12">
        <f ca="1">OFFSET('Time agg. bias corr.'!$F$5,UsefulSeries!$C21,0)</f>
        <v>0.284941002168555</v>
      </c>
      <c r="AH22" s="12">
        <f ca="1">OFFSET('Time agg. bias corr.'!$G$5,UsefulSeries!$C21,0)</f>
        <v>-0.43262068221656502</v>
      </c>
      <c r="AI22" s="12">
        <f ca="1">OFFSET('Time agg. bias corr.'!$H$5,UsefulSeries!$C21,0)</f>
        <v>0.14767968004800899</v>
      </c>
      <c r="AJ22" s="12">
        <f ca="1">OFFSET('Time agg. bias corr.'!$F$6,UsefulSeries!$C21,0)</f>
        <v>1.5856572962346001E-2</v>
      </c>
      <c r="AK22" s="12">
        <f ca="1">OFFSET('Time agg. bias corr.'!$G$6,UsefulSeries!$C21,0)</f>
        <v>2.3037631159432501E-2</v>
      </c>
      <c r="AL22" s="12">
        <f ca="1">OFFSET('Time agg. bias corr.'!$H$6,UsefulSeries!$C21,0)</f>
        <v>-3.8894204121779498E-2</v>
      </c>
    </row>
    <row r="23" spans="1:38" x14ac:dyDescent="0.35">
      <c r="A23" s="2" t="s">
        <v>78</v>
      </c>
      <c r="B23" s="15">
        <f>'Input - Gross flows &amp; stocks'!S25</f>
        <v>117832.66666666667</v>
      </c>
      <c r="C23" s="15">
        <f>'Input - Gross flows &amp; stocks'!T25</f>
        <v>8831.6666666666661</v>
      </c>
      <c r="D23" s="15">
        <f>'Input - Gross flows &amp; stocks'!U25</f>
        <v>64821</v>
      </c>
      <c r="E23" s="13">
        <f>'Input - Gross flows &amp; stocks'!V25</f>
        <v>0.61644938369698177</v>
      </c>
      <c r="F23" s="13">
        <f>'Input - Gross flows &amp; stocks'!W25</f>
        <v>4.5592832275668835E-2</v>
      </c>
      <c r="G23" s="13">
        <f>'Input - Gross flows &amp; stocks'!X25</f>
        <v>0.33795778402734944</v>
      </c>
      <c r="H23" s="13">
        <f>'Input - Gross flows &amp; stocks'!Y25</f>
        <v>6.9724968617842956E-2</v>
      </c>
      <c r="I23" s="13"/>
      <c r="J23" s="12">
        <f ca="1">'Input - Gross flows &amp; stocks'!AJ25/('Input - Gross flows &amp; stocks'!$AJ25+'Input - Gross flows &amp; stocks'!$AK25+'Input - Gross flows &amp; stocks'!$AL25)</f>
        <v>0.97268402236711093</v>
      </c>
      <c r="K23" s="12">
        <f ca="1">'Input - Gross flows &amp; stocks'!AK25/('Input - Gross flows &amp; stocks'!$AJ25+'Input - Gross flows &amp; stocks'!$AK25+'Input - Gross flows &amp; stocks'!$AL25)</f>
        <v>1.5874736615589802E-2</v>
      </c>
      <c r="L23" s="12">
        <f ca="1">'Input - Gross flows &amp; stocks'!AL25/('Input - Gross flows &amp; stocks'!$AJ25+'Input - Gross flows &amp; stocks'!$AK25+'Input - Gross flows &amp; stocks'!$AL25)</f>
        <v>1.1441241017299221E-2</v>
      </c>
      <c r="M23" s="12">
        <f ca="1">'Input - Gross flows &amp; stocks'!AM25/('Input - Gross flows &amp; stocks'!$AM25+'Input - Gross flows &amp; stocks'!$AN25+'Input - Gross flows &amp; stocks'!$AO25)</f>
        <v>0.22309144863002447</v>
      </c>
      <c r="N23" s="12">
        <f ca="1">'Input - Gross flows &amp; stocks'!AN25/('Input - Gross flows &amp; stocks'!$AM25+'Input - Gross flows &amp; stocks'!$AN25+'Input - Gross flows &amp; stocks'!$AO25)</f>
        <v>0.66959026551044176</v>
      </c>
      <c r="O23" s="12">
        <f ca="1">'Input - Gross flows &amp; stocks'!AO25/('Input - Gross flows &amp; stocks'!$AM25+'Input - Gross flows &amp; stocks'!$AN25+'Input - Gross flows &amp; stocks'!$AO25)</f>
        <v>0.10731828585953376</v>
      </c>
      <c r="P23" s="12">
        <f ca="1">'Input - Gross flows &amp; stocks'!AP25/('Input - Gross flows &amp; stocks'!$AP25+'Input - Gross flows &amp; stocks'!$AQ25+'Input - Gross flows &amp; stocks'!$AR25)</f>
        <v>1.8587535608574464E-2</v>
      </c>
      <c r="Q23" s="12">
        <f ca="1">'Input - Gross flows &amp; stocks'!AQ25/('Input - Gross flows &amp; stocks'!$AP25+'Input - Gross flows &amp; stocks'!$AQ25+'Input - Gross flows &amp; stocks'!$AR25)</f>
        <v>2.0604128617269284E-2</v>
      </c>
      <c r="R23" s="12">
        <f ca="1">'Input - Gross flows &amp; stocks'!AR25/('Input - Gross flows &amp; stocks'!$AP25+'Input - Gross flows &amp; stocks'!$AQ25+'Input - Gross flows &amp; stocks'!$AR25)</f>
        <v>0.96080833577415625</v>
      </c>
      <c r="T23" s="12">
        <f t="shared" ca="1" si="0"/>
        <v>0.97452869600300429</v>
      </c>
      <c r="U23" s="12">
        <f ca="1">OFFSET('Margin error adjustment'!$BD$6,UsefulSeries!$M22,0)</f>
        <v>1.4648511854051995E-2</v>
      </c>
      <c r="V23" s="12">
        <f ca="1">OFFSET('Margin error adjustment'!$BD$7,UsefulSeries!$M22,0)</f>
        <v>1.0822792142943708E-2</v>
      </c>
      <c r="W23" s="12">
        <f ca="1">OFFSET('Margin error adjustment'!$BD$8,UsefulSeries!$M22,0)</f>
        <v>0.23625297350295207</v>
      </c>
      <c r="X23" s="12">
        <f t="shared" ca="1" si="1"/>
        <v>0.65610192776489351</v>
      </c>
      <c r="Y23" s="12">
        <f ca="1">OFFSET('Margin error adjustment'!$BD$9,UsefulSeries!$M22,0)</f>
        <v>0.10764509873215444</v>
      </c>
      <c r="Z23" s="12">
        <f ca="1">OFFSET('Margin error adjustment'!$BD$10,UsefulSeries!$M22,0)</f>
        <v>1.9617073931577023E-2</v>
      </c>
      <c r="AA23" s="12">
        <f ca="1">OFFSET('Margin error adjustment'!$BD$11,UsefulSeries!$M22,0)</f>
        <v>2.0114747106559024E-2</v>
      </c>
      <c r="AB23" s="12">
        <f t="shared" ca="1" si="2"/>
        <v>0.96026817896186389</v>
      </c>
      <c r="AD23" s="12">
        <f ca="1">OFFSET('Time agg. bias corr.'!$F$4,UsefulSeries!$C22,0)</f>
        <v>-2.8238791335966199E-2</v>
      </c>
      <c r="AE23" s="12">
        <f ca="1">OFFSET('Time agg. bias corr.'!$G$4,UsefulSeries!$C22,0)</f>
        <v>1.8103650067360599E-2</v>
      </c>
      <c r="AF23" s="12">
        <f ca="1">OFFSET('Time agg. bias corr.'!$H$4,UsefulSeries!$C22,0)</f>
        <v>1.0135141268603799E-2</v>
      </c>
      <c r="AG23" s="12">
        <f ca="1">OFFSET('Time agg. bias corr.'!$F$5,UsefulSeries!$C22,0)</f>
        <v>0.29298020878943798</v>
      </c>
      <c r="AH23" s="12">
        <f ca="1">OFFSET('Time agg. bias corr.'!$G$5,UsefulSeries!$C22,0)</f>
        <v>-0.42640826550496502</v>
      </c>
      <c r="AI23" s="12">
        <f ca="1">OFFSET('Time agg. bias corr.'!$H$5,UsefulSeries!$C22,0)</f>
        <v>0.13342805671552699</v>
      </c>
      <c r="AJ23" s="12">
        <f ca="1">OFFSET('Time agg. bias corr.'!$F$6,UsefulSeries!$C22,0)</f>
        <v>1.7060408599538598E-2</v>
      </c>
      <c r="AK23" s="12">
        <f ca="1">OFFSET('Time agg. bias corr.'!$G$6,UsefulSeries!$C22,0)</f>
        <v>2.5069269740357902E-2</v>
      </c>
      <c r="AL23" s="12">
        <f ca="1">OFFSET('Time agg. bias corr.'!$H$6,UsefulSeries!$C22,0)</f>
        <v>-4.2129678339897801E-2</v>
      </c>
    </row>
    <row r="24" spans="1:38" x14ac:dyDescent="0.35">
      <c r="A24" s="2" t="s">
        <v>79</v>
      </c>
      <c r="B24" s="15">
        <f>'Input - Gross flows &amp; stocks'!S26</f>
        <v>117678.66666666667</v>
      </c>
      <c r="C24" s="15">
        <f>'Input - Gross flows &amp; stocks'!T26</f>
        <v>8990.3333333333339</v>
      </c>
      <c r="D24" s="15">
        <f>'Input - Gross flows &amp; stocks'!U26</f>
        <v>64981.666666666664</v>
      </c>
      <c r="E24" s="13">
        <f>'Input - Gross flows &amp; stocks'!V26</f>
        <v>0.61515323999853788</v>
      </c>
      <c r="F24" s="13">
        <f>'Input - Gross flows &amp; stocks'!W26</f>
        <v>4.6173047097343559E-2</v>
      </c>
      <c r="G24" s="13">
        <f>'Input - Gross flows &amp; stocks'!X26</f>
        <v>0.33867371290411863</v>
      </c>
      <c r="H24" s="13">
        <f>'Input - Gross flows &amp; stocks'!Y26</f>
        <v>7.0975008355109254E-2</v>
      </c>
      <c r="I24" s="13"/>
      <c r="J24" s="12">
        <f ca="1">'Input - Gross flows &amp; stocks'!AJ26/('Input - Gross flows &amp; stocks'!$AJ26+'Input - Gross flows &amp; stocks'!$AK26+'Input - Gross flows &amp; stocks'!$AL26)</f>
        <v>0.97255650205500688</v>
      </c>
      <c r="K24" s="12">
        <f ca="1">'Input - Gross flows &amp; stocks'!AK26/('Input - Gross flows &amp; stocks'!$AJ26+'Input - Gross flows &amp; stocks'!$AK26+'Input - Gross flows &amp; stocks'!$AL26)</f>
        <v>1.587877159799132E-2</v>
      </c>
      <c r="L24" s="12">
        <f ca="1">'Input - Gross flows &amp; stocks'!AL26/('Input - Gross flows &amp; stocks'!$AJ26+'Input - Gross flows &amp; stocks'!$AK26+'Input - Gross flows &amp; stocks'!$AL26)</f>
        <v>1.1564726347001782E-2</v>
      </c>
      <c r="M24" s="12">
        <f ca="1">'Input - Gross flows &amp; stocks'!AM26/('Input - Gross flows &amp; stocks'!$AM26+'Input - Gross flows &amp; stocks'!$AN26+'Input - Gross flows &amp; stocks'!$AO26)</f>
        <v>0.20789995179656279</v>
      </c>
      <c r="N24" s="12">
        <f ca="1">'Input - Gross flows &amp; stocks'!AN26/('Input - Gross flows &amp; stocks'!$AM26+'Input - Gross flows &amp; stocks'!$AN26+'Input - Gross flows &amp; stocks'!$AO26)</f>
        <v>0.6845471218041892</v>
      </c>
      <c r="O24" s="12">
        <f ca="1">'Input - Gross flows &amp; stocks'!AO26/('Input - Gross flows &amp; stocks'!$AM26+'Input - Gross flows &amp; stocks'!$AN26+'Input - Gross flows &amp; stocks'!$AO26)</f>
        <v>0.1075529263992481</v>
      </c>
      <c r="P24" s="12">
        <f ca="1">'Input - Gross flows &amp; stocks'!AP26/('Input - Gross flows &amp; stocks'!$AP26+'Input - Gross flows &amp; stocks'!$AQ26+'Input - Gross flows &amp; stocks'!$AR26)</f>
        <v>1.6674131511825643E-2</v>
      </c>
      <c r="Q24" s="12">
        <f ca="1">'Input - Gross flows &amp; stocks'!AQ26/('Input - Gross flows &amp; stocks'!$AP26+'Input - Gross flows &amp; stocks'!$AQ26+'Input - Gross flows &amp; stocks'!$AR26)</f>
        <v>2.0154439324317416E-2</v>
      </c>
      <c r="R24" s="12">
        <f ca="1">'Input - Gross flows &amp; stocks'!AR26/('Input - Gross flows &amp; stocks'!$AP26+'Input - Gross flows &amp; stocks'!$AQ26+'Input - Gross flows &amp; stocks'!$AR26)</f>
        <v>0.96317142916385701</v>
      </c>
      <c r="T24" s="12">
        <f t="shared" ca="1" si="0"/>
        <v>0.973082868573517</v>
      </c>
      <c r="U24" s="12">
        <f ca="1">OFFSET('Margin error adjustment'!$BD$6,UsefulSeries!$M23,0)</f>
        <v>1.5049524558215843E-2</v>
      </c>
      <c r="V24" s="12">
        <f ca="1">OFFSET('Margin error adjustment'!$BD$7,UsefulSeries!$M23,0)</f>
        <v>1.1867606868267161E-2</v>
      </c>
      <c r="W24" s="12">
        <f ca="1">OFFSET('Margin error adjustment'!$BD$8,UsefulSeries!$M23,0)</f>
        <v>0.21483578919950291</v>
      </c>
      <c r="X24" s="12">
        <f t="shared" ca="1" si="1"/>
        <v>0.67126456160868697</v>
      </c>
      <c r="Y24" s="12">
        <f ca="1">OFFSET('Margin error adjustment'!$BD$9,UsefulSeries!$M23,0)</f>
        <v>0.11389964919181002</v>
      </c>
      <c r="Z24" s="12">
        <f ca="1">OFFSET('Margin error adjustment'!$BD$10,UsefulSeries!$M23,0)</f>
        <v>1.6279942455987611E-2</v>
      </c>
      <c r="AA24" s="12">
        <f ca="1">OFFSET('Margin error adjustment'!$BD$11,UsefulSeries!$M23,0)</f>
        <v>1.861452727469794E-2</v>
      </c>
      <c r="AB24" s="12">
        <f t="shared" ca="1" si="2"/>
        <v>0.96510553026931445</v>
      </c>
      <c r="AD24" s="12">
        <f ca="1">OFFSET('Time agg. bias corr.'!$F$4,UsefulSeries!$C23,0)</f>
        <v>-2.9533429997420101E-2</v>
      </c>
      <c r="AE24" s="12">
        <f ca="1">OFFSET('Time agg. bias corr.'!$G$4,UsefulSeries!$C23,0)</f>
        <v>1.8415383043360101E-2</v>
      </c>
      <c r="AF24" s="12">
        <f ca="1">OFFSET('Time agg. bias corr.'!$H$4,UsefulSeries!$C23,0)</f>
        <v>1.1118046943907899E-2</v>
      </c>
      <c r="AG24" s="12">
        <f ca="1">OFFSET('Time agg. bias corr.'!$F$5,UsefulSeries!$C23,0)</f>
        <v>0.26378781618415997</v>
      </c>
      <c r="AH24" s="12">
        <f ca="1">OFFSET('Time agg. bias corr.'!$G$5,UsefulSeries!$C23,0)</f>
        <v>-0.403178968118934</v>
      </c>
      <c r="AI24" s="12">
        <f ca="1">OFFSET('Time agg. bias corr.'!$H$5,UsefulSeries!$C23,0)</f>
        <v>0.13939115193618601</v>
      </c>
      <c r="AJ24" s="12">
        <f ca="1">OFFSET('Time agg. bias corr.'!$F$6,UsefulSeries!$C23,0)</f>
        <v>1.41331937307515E-2</v>
      </c>
      <c r="AK24" s="12">
        <f ca="1">OFFSET('Time agg. bias corr.'!$G$6,UsefulSeries!$C23,0)</f>
        <v>2.2900219750799301E-2</v>
      </c>
      <c r="AL24" s="12">
        <f ca="1">OFFSET('Time agg. bias corr.'!$H$6,UsefulSeries!$C23,0)</f>
        <v>-3.7033413481484E-2</v>
      </c>
    </row>
    <row r="25" spans="1:38" x14ac:dyDescent="0.35">
      <c r="A25" s="2" t="s">
        <v>80</v>
      </c>
      <c r="B25" s="15">
        <f>'Input - Gross flows &amp; stocks'!S27</f>
        <v>117738</v>
      </c>
      <c r="C25" s="15">
        <f>'Input - Gross flows &amp; stocks'!T27</f>
        <v>9137.3333333333339</v>
      </c>
      <c r="D25" s="15">
        <f>'Input - Gross flows &amp; stocks'!U27</f>
        <v>64927.333333333336</v>
      </c>
      <c r="E25" s="13">
        <f>'Input - Gross flows &amp; stocks'!V27</f>
        <v>0.61448316523789892</v>
      </c>
      <c r="F25" s="13">
        <f>'Input - Gross flows &amp; stocks'!W27</f>
        <v>4.6598871943106697E-2</v>
      </c>
      <c r="G25" s="13">
        <f>'Input - Gross flows &amp; stocks'!X27</f>
        <v>0.33891796281899433</v>
      </c>
      <c r="H25" s="13">
        <f>'Input - Gross flows &amp; stocks'!Y27</f>
        <v>7.2018201594215847E-2</v>
      </c>
      <c r="I25" s="13"/>
      <c r="J25" s="12">
        <f ca="1">'Input - Gross flows &amp; stocks'!AJ27/('Input - Gross flows &amp; stocks'!$AJ27+'Input - Gross flows &amp; stocks'!$AK27+'Input - Gross flows &amp; stocks'!$AL27)</f>
        <v>0.97256866579695034</v>
      </c>
      <c r="K25" s="12">
        <f ca="1">'Input - Gross flows &amp; stocks'!AK27/('Input - Gross flows &amp; stocks'!$AJ27+'Input - Gross flows &amp; stocks'!$AK27+'Input - Gross flows &amp; stocks'!$AL27)</f>
        <v>1.6309297155491523E-2</v>
      </c>
      <c r="L25" s="12">
        <f ca="1">'Input - Gross flows &amp; stocks'!AL27/('Input - Gross flows &amp; stocks'!$AJ27+'Input - Gross flows &amp; stocks'!$AK27+'Input - Gross flows &amp; stocks'!$AL27)</f>
        <v>1.1122037047558127E-2</v>
      </c>
      <c r="M25" s="12">
        <f ca="1">'Input - Gross flows &amp; stocks'!AM27/('Input - Gross flows &amp; stocks'!$AM27+'Input - Gross flows &amp; stocks'!$AN27+'Input - Gross flows &amp; stocks'!$AO27)</f>
        <v>0.21627344811458749</v>
      </c>
      <c r="N25" s="12">
        <f ca="1">'Input - Gross flows &amp; stocks'!AN27/('Input - Gross flows &amp; stocks'!$AM27+'Input - Gross flows &amp; stocks'!$AN27+'Input - Gross flows &amp; stocks'!$AO27)</f>
        <v>0.68150148275279654</v>
      </c>
      <c r="O25" s="12">
        <f ca="1">'Input - Gross flows &amp; stocks'!AO27/('Input - Gross flows &amp; stocks'!$AM27+'Input - Gross flows &amp; stocks'!$AN27+'Input - Gross flows &amp; stocks'!$AO27)</f>
        <v>0.10222506913261596</v>
      </c>
      <c r="P25" s="12">
        <f ca="1">'Input - Gross flows &amp; stocks'!AP27/('Input - Gross flows &amp; stocks'!$AP27+'Input - Gross flows &amp; stocks'!$AQ27+'Input - Gross flows &amp; stocks'!$AR27)</f>
        <v>1.8229988760733559E-2</v>
      </c>
      <c r="Q25" s="12">
        <f ca="1">'Input - Gross flows &amp; stocks'!AQ27/('Input - Gross flows &amp; stocks'!$AP27+'Input - Gross flows &amp; stocks'!$AQ27+'Input - Gross flows &amp; stocks'!$AR27)</f>
        <v>2.0531408458491114E-2</v>
      </c>
      <c r="R25" s="12">
        <f ca="1">'Input - Gross flows &amp; stocks'!AR27/('Input - Gross flows &amp; stocks'!$AP27+'Input - Gross flows &amp; stocks'!$AQ27+'Input - Gross flows &amp; stocks'!$AR27)</f>
        <v>0.96123860278077533</v>
      </c>
      <c r="T25" s="12">
        <f t="shared" ca="1" si="0"/>
        <v>0.9727296451472911</v>
      </c>
      <c r="U25" s="12">
        <f ca="1">OFFSET('Margin error adjustment'!$BD$6,UsefulSeries!$M24,0)</f>
        <v>1.5522500982505936E-2</v>
      </c>
      <c r="V25" s="12">
        <f ca="1">OFFSET('Margin error adjustment'!$BD$7,UsefulSeries!$M24,0)</f>
        <v>1.174785387020295E-2</v>
      </c>
      <c r="W25" s="12">
        <f ca="1">OFFSET('Margin error adjustment'!$BD$8,UsefulSeries!$M24,0)</f>
        <v>0.22216794323926306</v>
      </c>
      <c r="X25" s="12">
        <f t="shared" ca="1" si="1"/>
        <v>0.66708576250207052</v>
      </c>
      <c r="Y25" s="12">
        <f ca="1">OFFSET('Margin error adjustment'!$BD$9,UsefulSeries!$M24,0)</f>
        <v>0.11074629425866643</v>
      </c>
      <c r="Z25" s="12">
        <f ca="1">OFFSET('Margin error adjustment'!$BD$10,UsefulSeries!$M24,0)</f>
        <v>1.7264999477133048E-2</v>
      </c>
      <c r="AA25" s="12">
        <f ca="1">OFFSET('Margin error adjustment'!$BD$11,UsefulSeries!$M24,0)</f>
        <v>1.8450717025774364E-2</v>
      </c>
      <c r="AB25" s="12">
        <f t="shared" ca="1" si="2"/>
        <v>0.96428428349709261</v>
      </c>
      <c r="AD25" s="12">
        <f ca="1">OFFSET('Time agg. bias corr.'!$F$4,UsefulSeries!$C24,0)</f>
        <v>-3.0056406958796199E-2</v>
      </c>
      <c r="AE25" s="12">
        <f ca="1">OFFSET('Time agg. bias corr.'!$G$4,UsefulSeries!$C24,0)</f>
        <v>1.9062499264655301E-2</v>
      </c>
      <c r="AF25" s="12">
        <f ca="1">OFFSET('Time agg. bias corr.'!$H$4,UsefulSeries!$C24,0)</f>
        <v>1.0993907694142199E-2</v>
      </c>
      <c r="AG25" s="12">
        <f ca="1">OFFSET('Time agg. bias corr.'!$F$5,UsefulSeries!$C24,0)</f>
        <v>0.27367117380765799</v>
      </c>
      <c r="AH25" s="12">
        <f ca="1">OFFSET('Time agg. bias corr.'!$G$5,UsefulSeries!$C24,0)</f>
        <v>-0.40958263651071702</v>
      </c>
      <c r="AI25" s="12">
        <f ca="1">OFFSET('Time agg. bias corr.'!$H$5,UsefulSeries!$C24,0)</f>
        <v>0.13591146270306001</v>
      </c>
      <c r="AJ25" s="12">
        <f ca="1">OFFSET('Time agg. bias corr.'!$F$6,UsefulSeries!$C24,0)</f>
        <v>1.50834879736062E-2</v>
      </c>
      <c r="AK25" s="12">
        <f ca="1">OFFSET('Time agg. bias corr.'!$G$6,UsefulSeries!$C24,0)</f>
        <v>2.2760661537269598E-2</v>
      </c>
      <c r="AL25" s="12">
        <f ca="1">OFFSET('Time agg. bias corr.'!$H$6,UsefulSeries!$C24,0)</f>
        <v>-3.7844149510875003E-2</v>
      </c>
    </row>
    <row r="26" spans="1:38" x14ac:dyDescent="0.35">
      <c r="A26" s="2" t="s">
        <v>81</v>
      </c>
      <c r="B26" s="15">
        <f>'Input - Gross flows &amp; stocks'!S28</f>
        <v>117732.33333333333</v>
      </c>
      <c r="C26" s="15">
        <f>'Input - Gross flows &amp; stocks'!T28</f>
        <v>9311.6666666666661</v>
      </c>
      <c r="D26" s="15">
        <f>'Input - Gross flows &amp; stocks'!U28</f>
        <v>64895.333333333336</v>
      </c>
      <c r="E26" s="13">
        <f>'Input - Gross flows &amp; stocks'!V28</f>
        <v>0.61244642801280513</v>
      </c>
      <c r="F26" s="13">
        <f>'Input - Gross flows &amp; stocks'!W28</f>
        <v>4.7956704449472885E-2</v>
      </c>
      <c r="G26" s="13">
        <f>'Input - Gross flows &amp; stocks'!X28</f>
        <v>0.339596867537722</v>
      </c>
      <c r="H26" s="13">
        <f>'Input - Gross flows &amp; stocks'!Y28</f>
        <v>7.3294816494023057E-2</v>
      </c>
      <c r="I26" s="13"/>
      <c r="J26" s="12">
        <f ca="1">'Input - Gross flows &amp; stocks'!AJ28/('Input - Gross flows &amp; stocks'!$AJ28+'Input - Gross flows &amp; stocks'!$AK28+'Input - Gross flows &amp; stocks'!$AL28)</f>
        <v>0.97238696672846492</v>
      </c>
      <c r="K26" s="12">
        <f ca="1">'Input - Gross flows &amp; stocks'!AK28/('Input - Gross flows &amp; stocks'!$AJ28+'Input - Gross flows &amp; stocks'!$AK28+'Input - Gross flows &amp; stocks'!$AL28)</f>
        <v>1.658621288340794E-2</v>
      </c>
      <c r="L26" s="12">
        <f ca="1">'Input - Gross flows &amp; stocks'!AL28/('Input - Gross flows &amp; stocks'!$AJ28+'Input - Gross flows &amp; stocks'!$AK28+'Input - Gross flows &amp; stocks'!$AL28)</f>
        <v>1.1026820388127119E-2</v>
      </c>
      <c r="M26" s="12">
        <f ca="1">'Input - Gross flows &amp; stocks'!AM28/('Input - Gross flows &amp; stocks'!$AM28+'Input - Gross flows &amp; stocks'!$AN28+'Input - Gross flows &amp; stocks'!$AO28)</f>
        <v>0.20912091733948424</v>
      </c>
      <c r="N26" s="12">
        <f ca="1">'Input - Gross flows &amp; stocks'!AN28/('Input - Gross flows &amp; stocks'!$AM28+'Input - Gross flows &amp; stocks'!$AN28+'Input - Gross flows &amp; stocks'!$AO28)</f>
        <v>0.69474670546232142</v>
      </c>
      <c r="O26" s="12">
        <f ca="1">'Input - Gross flows &amp; stocks'!AO28/('Input - Gross flows &amp; stocks'!$AM28+'Input - Gross flows &amp; stocks'!$AN28+'Input - Gross flows &amp; stocks'!$AO28)</f>
        <v>9.6132377198194396E-2</v>
      </c>
      <c r="P26" s="12">
        <f ca="1">'Input - Gross flows &amp; stocks'!AP28/('Input - Gross flows &amp; stocks'!$AP28+'Input - Gross flows &amp; stocks'!$AQ28+'Input - Gross flows &amp; stocks'!$AR28)</f>
        <v>1.8239783700691063E-2</v>
      </c>
      <c r="Q26" s="12">
        <f ca="1">'Input - Gross flows &amp; stocks'!AQ28/('Input - Gross flows &amp; stocks'!$AP28+'Input - Gross flows &amp; stocks'!$AQ28+'Input - Gross flows &amp; stocks'!$AR28)</f>
        <v>1.9270699309427784E-2</v>
      </c>
      <c r="R26" s="12">
        <f ca="1">'Input - Gross flows &amp; stocks'!AR28/('Input - Gross flows &amp; stocks'!$AP28+'Input - Gross flows &amp; stocks'!$AQ28+'Input - Gross flows &amp; stocks'!$AR28)</f>
        <v>0.96248951698988117</v>
      </c>
      <c r="T26" s="12">
        <f t="shared" ca="1" si="0"/>
        <v>0.97162647699003646</v>
      </c>
      <c r="U26" s="12">
        <f ca="1">OFFSET('Margin error adjustment'!$BD$6,UsefulSeries!$M25,0)</f>
        <v>1.6382829641782965E-2</v>
      </c>
      <c r="V26" s="12">
        <f ca="1">OFFSET('Margin error adjustment'!$BD$7,UsefulSeries!$M25,0)</f>
        <v>1.1990693368180601E-2</v>
      </c>
      <c r="W26" s="12">
        <f ca="1">OFFSET('Margin error adjustment'!$BD$8,UsefulSeries!$M25,0)</f>
        <v>0.20901583105288674</v>
      </c>
      <c r="X26" s="12">
        <f t="shared" ca="1" si="1"/>
        <v>0.6864218225887242</v>
      </c>
      <c r="Y26" s="12">
        <f ca="1">OFFSET('Margin error adjustment'!$BD$9,UsefulSeries!$M25,0)</f>
        <v>0.10456234635838917</v>
      </c>
      <c r="Z26" s="12">
        <f ca="1">OFFSET('Margin error adjustment'!$BD$10,UsefulSeries!$M25,0)</f>
        <v>1.6695524222554915E-2</v>
      </c>
      <c r="AA26" s="12">
        <f ca="1">OFFSET('Margin error adjustment'!$BD$11,UsefulSeries!$M25,0)</f>
        <v>1.7417928447255839E-2</v>
      </c>
      <c r="AB26" s="12">
        <f t="shared" ca="1" si="2"/>
        <v>0.96588654733018919</v>
      </c>
      <c r="AD26" s="12">
        <f ca="1">OFFSET('Time agg. bias corr.'!$F$4,UsefulSeries!$C25,0)</f>
        <v>-3.1136950269079901E-2</v>
      </c>
      <c r="AE26" s="12">
        <f ca="1">OFFSET('Time agg. bias corr.'!$G$4,UsefulSeries!$C25,0)</f>
        <v>1.9873591077529899E-2</v>
      </c>
      <c r="AF26" s="12">
        <f ca="1">OFFSET('Time agg. bias corr.'!$H$4,UsefulSeries!$C25,0)</f>
        <v>1.1263359191550099E-2</v>
      </c>
      <c r="AG26" s="12">
        <f ca="1">OFFSET('Time agg. bias corr.'!$F$5,UsefulSeries!$C25,0)</f>
        <v>0.25417208061831398</v>
      </c>
      <c r="AH26" s="12">
        <f ca="1">OFFSET('Time agg. bias corr.'!$G$5,UsefulSeries!$C25,0)</f>
        <v>-0.38062978564268202</v>
      </c>
      <c r="AI26" s="12">
        <f ca="1">OFFSET('Time agg. bias corr.'!$H$5,UsefulSeries!$C25,0)</f>
        <v>0.12645770502436701</v>
      </c>
      <c r="AJ26" s="12">
        <f ca="1">OFFSET('Time agg. bias corr.'!$F$6,UsefulSeries!$C25,0)</f>
        <v>1.48429828853578E-2</v>
      </c>
      <c r="AK26" s="12">
        <f ca="1">OFFSET('Time agg. bias corr.'!$G$6,UsefulSeries!$C25,0)</f>
        <v>2.1162408972354201E-2</v>
      </c>
      <c r="AL26" s="12">
        <f ca="1">OFFSET('Time agg. bias corr.'!$H$6,UsefulSeries!$C25,0)</f>
        <v>-3.60053918577114E-2</v>
      </c>
    </row>
    <row r="27" spans="1:38" x14ac:dyDescent="0.35">
      <c r="A27" s="2" t="s">
        <v>82</v>
      </c>
      <c r="B27" s="15">
        <f>'Input - Gross flows &amp; stocks'!S29</f>
        <v>117958.33333333333</v>
      </c>
      <c r="C27" s="15">
        <f>'Input - Gross flows &amp; stocks'!T29</f>
        <v>9399</v>
      </c>
      <c r="D27" s="15">
        <f>'Input - Gross flows &amp; stocks'!U29</f>
        <v>64717.333333333336</v>
      </c>
      <c r="E27" s="13">
        <f>'Input - Gross flows &amp; stocks'!V29</f>
        <v>0.61461920365922906</v>
      </c>
      <c r="F27" s="13">
        <f>'Input - Gross flows &amp; stocks'!W29</f>
        <v>4.8360796653347436E-2</v>
      </c>
      <c r="G27" s="13">
        <f>'Input - Gross flows &amp; stocks'!X29</f>
        <v>0.33701999968742347</v>
      </c>
      <c r="H27" s="13">
        <f>'Input - Gross flows &amp; stocks'!Y29</f>
        <v>7.38002261353881E-2</v>
      </c>
      <c r="I27" s="13"/>
      <c r="J27" s="12">
        <f ca="1">'Input - Gross flows &amp; stocks'!AJ29/('Input - Gross flows &amp; stocks'!$AJ29+'Input - Gross flows &amp; stocks'!$AK29+'Input - Gross flows &amp; stocks'!$AL29)</f>
        <v>0.97317302098272251</v>
      </c>
      <c r="K27" s="12">
        <f ca="1">'Input - Gross flows &amp; stocks'!AK29/('Input - Gross flows &amp; stocks'!$AJ29+'Input - Gross flows &amp; stocks'!$AK29+'Input - Gross flows &amp; stocks'!$AL29)</f>
        <v>1.5910164943949087E-2</v>
      </c>
      <c r="L27" s="12">
        <f ca="1">'Input - Gross flows &amp; stocks'!AL29/('Input - Gross flows &amp; stocks'!$AJ29+'Input - Gross flows &amp; stocks'!$AK29+'Input - Gross flows &amp; stocks'!$AL29)</f>
        <v>1.091681407332841E-2</v>
      </c>
      <c r="M27" s="12">
        <f ca="1">'Input - Gross flows &amp; stocks'!AM29/('Input - Gross flows &amp; stocks'!$AM29+'Input - Gross flows &amp; stocks'!$AN29+'Input - Gross flows &amp; stocks'!$AO29)</f>
        <v>0.21153348569112451</v>
      </c>
      <c r="N27" s="12">
        <f ca="1">'Input - Gross flows &amp; stocks'!AN29/('Input - Gross flows &amp; stocks'!$AM29+'Input - Gross flows &amp; stocks'!$AN29+'Input - Gross flows &amp; stocks'!$AO29)</f>
        <v>0.69770630078984441</v>
      </c>
      <c r="O27" s="12">
        <f ca="1">'Input - Gross flows &amp; stocks'!AO29/('Input - Gross flows &amp; stocks'!$AM29+'Input - Gross flows &amp; stocks'!$AN29+'Input - Gross flows &amp; stocks'!$AO29)</f>
        <v>9.0760213519031241E-2</v>
      </c>
      <c r="P27" s="12">
        <f ca="1">'Input - Gross flows &amp; stocks'!AP29/('Input - Gross flows &amp; stocks'!$AP29+'Input - Gross flows &amp; stocks'!$AQ29+'Input - Gross flows &amp; stocks'!$AR29)</f>
        <v>1.9546759481486698E-2</v>
      </c>
      <c r="Q27" s="12">
        <f ca="1">'Input - Gross flows &amp; stocks'!AQ29/('Input - Gross flows &amp; stocks'!$AP29+'Input - Gross flows &amp; stocks'!$AQ29+'Input - Gross flows &amp; stocks'!$AR29)</f>
        <v>1.9502112306673522E-2</v>
      </c>
      <c r="R27" s="12">
        <f ca="1">'Input - Gross flows &amp; stocks'!AR29/('Input - Gross flows &amp; stocks'!$AP29+'Input - Gross flows &amp; stocks'!$AQ29+'Input - Gross flows &amp; stocks'!$AR29)</f>
        <v>0.96095112821183981</v>
      </c>
      <c r="T27" s="12">
        <f t="shared" ca="1" si="0"/>
        <v>0.97476433027692988</v>
      </c>
      <c r="U27" s="12">
        <f ca="1">OFFSET('Margin error adjustment'!$BD$6,UsefulSeries!$M26,0)</f>
        <v>1.4788229094580468E-2</v>
      </c>
      <c r="V27" s="12">
        <f ca="1">OFFSET('Margin error adjustment'!$BD$7,UsefulSeries!$M26,0)</f>
        <v>1.044744062848969E-2</v>
      </c>
      <c r="W27" s="12">
        <f ca="1">OFFSET('Margin error adjustment'!$BD$8,UsefulSeries!$M26,0)</f>
        <v>0.22303914292882457</v>
      </c>
      <c r="X27" s="12">
        <f t="shared" ca="1" si="1"/>
        <v>0.68531473104184504</v>
      </c>
      <c r="Y27" s="12">
        <f ca="1">OFFSET('Margin error adjustment'!$BD$9,UsefulSeries!$M26,0)</f>
        <v>9.164612602933038E-2</v>
      </c>
      <c r="Z27" s="12">
        <f ca="1">OFFSET('Margin error adjustment'!$BD$10,UsefulSeries!$M26,0)</f>
        <v>2.0412582774950831E-2</v>
      </c>
      <c r="AA27" s="12">
        <f ca="1">OFFSET('Margin error adjustment'!$BD$11,UsefulSeries!$M26,0)</f>
        <v>1.8958839647063765E-2</v>
      </c>
      <c r="AB27" s="12">
        <f t="shared" ca="1" si="2"/>
        <v>0.96062857757798537</v>
      </c>
      <c r="AD27" s="12">
        <f ca="1">OFFSET('Time agg. bias corr.'!$F$4,UsefulSeries!$C26,0)</f>
        <v>-2.78305535515967E-2</v>
      </c>
      <c r="AE27" s="12">
        <f ca="1">OFFSET('Time agg. bias corr.'!$G$4,UsefulSeries!$C26,0)</f>
        <v>1.7912680874480499E-2</v>
      </c>
      <c r="AF27" s="12">
        <f ca="1">OFFSET('Time agg. bias corr.'!$H$4,UsefulSeries!$C26,0)</f>
        <v>9.9178726770670807E-3</v>
      </c>
      <c r="AG27" s="12">
        <f ca="1">OFFSET('Time agg. bias corr.'!$F$5,UsefulSeries!$C26,0)</f>
        <v>0.27094558762475901</v>
      </c>
      <c r="AH27" s="12">
        <f ca="1">OFFSET('Time agg. bias corr.'!$G$5,UsefulSeries!$C26,0)</f>
        <v>-0.38207817366170499</v>
      </c>
      <c r="AI27" s="12">
        <f ca="1">OFFSET('Time agg. bias corr.'!$H$5,UsefulSeries!$C26,0)</f>
        <v>0.111132586036353</v>
      </c>
      <c r="AJ27" s="12">
        <f ca="1">OFFSET('Time agg. bias corr.'!$F$6,UsefulSeries!$C26,0)</f>
        <v>1.8313618798018402E-2</v>
      </c>
      <c r="AK27" s="12">
        <f ca="1">OFFSET('Time agg. bias corr.'!$G$6,UsefulSeries!$C26,0)</f>
        <v>2.31161130305826E-2</v>
      </c>
      <c r="AL27" s="12">
        <f ca="1">OFFSET('Time agg. bias corr.'!$H$6,UsefulSeries!$C26,0)</f>
        <v>-4.1429731818390401E-2</v>
      </c>
    </row>
    <row r="28" spans="1:38" x14ac:dyDescent="0.35">
      <c r="A28" s="2" t="s">
        <v>83</v>
      </c>
      <c r="B28" s="15">
        <f>'Input - Gross flows &amp; stocks'!S30</f>
        <v>118107.66666666667</v>
      </c>
      <c r="C28" s="15">
        <f>'Input - Gross flows &amp; stocks'!T30</f>
        <v>9443</v>
      </c>
      <c r="D28" s="15">
        <f>'Input - Gross flows &amp; stocks'!U30</f>
        <v>64657.666666666664</v>
      </c>
      <c r="E28" s="13">
        <f>'Input - Gross flows &amp; stocks'!V30</f>
        <v>0.61308293460094654</v>
      </c>
      <c r="F28" s="13">
        <f>'Input - Gross flows &amp; stocks'!W30</f>
        <v>4.9222406764306205E-2</v>
      </c>
      <c r="G28" s="13">
        <f>'Input - Gross flows &amp; stocks'!X30</f>
        <v>0.33769465863474724</v>
      </c>
      <c r="H28" s="13">
        <f>'Input - Gross flows &amp; stocks'!Y30</f>
        <v>7.4033325319088877E-2</v>
      </c>
      <c r="I28" s="13"/>
      <c r="J28" s="12">
        <f ca="1">'Input - Gross flows &amp; stocks'!AJ30/('Input - Gross flows &amp; stocks'!$AJ30+'Input - Gross flows &amp; stocks'!$AK30+'Input - Gross flows &amp; stocks'!$AL30)</f>
        <v>0.97415418589497449</v>
      </c>
      <c r="K28" s="12">
        <f ca="1">'Input - Gross flows &amp; stocks'!AK30/('Input - Gross flows &amp; stocks'!$AJ30+'Input - Gross flows &amp; stocks'!$AK30+'Input - Gross flows &amp; stocks'!$AL30)</f>
        <v>1.5095372085809897E-2</v>
      </c>
      <c r="L28" s="12">
        <f ca="1">'Input - Gross flows &amp; stocks'!AL30/('Input - Gross flows &amp; stocks'!$AJ30+'Input - Gross flows &amp; stocks'!$AK30+'Input - Gross flows &amp; stocks'!$AL30)</f>
        <v>1.0750442019215566E-2</v>
      </c>
      <c r="M28" s="12">
        <f ca="1">'Input - Gross flows &amp; stocks'!AM30/('Input - Gross flows &amp; stocks'!$AM30+'Input - Gross flows &amp; stocks'!$AN30+'Input - Gross flows &amp; stocks'!$AO30)</f>
        <v>0.19995992452396297</v>
      </c>
      <c r="N28" s="12">
        <f ca="1">'Input - Gross flows &amp; stocks'!AN30/('Input - Gross flows &amp; stocks'!$AM30+'Input - Gross flows &amp; stocks'!$AN30+'Input - Gross flows &amp; stocks'!$AO30)</f>
        <v>0.7069497711164513</v>
      </c>
      <c r="O28" s="12">
        <f ca="1">'Input - Gross flows &amp; stocks'!AO30/('Input - Gross flows &amp; stocks'!$AM30+'Input - Gross flows &amp; stocks'!$AN30+'Input - Gross flows &amp; stocks'!$AO30)</f>
        <v>9.309030435958561E-2</v>
      </c>
      <c r="P28" s="12">
        <f ca="1">'Input - Gross flows &amp; stocks'!AP30/('Input - Gross flows &amp; stocks'!$AP30+'Input - Gross flows &amp; stocks'!$AQ30+'Input - Gross flows &amp; stocks'!$AR30)</f>
        <v>1.8099157279056213E-2</v>
      </c>
      <c r="Q28" s="12">
        <f ca="1">'Input - Gross flows &amp; stocks'!AQ30/('Input - Gross flows &amp; stocks'!$AP30+'Input - Gross flows &amp; stocks'!$AQ30+'Input - Gross flows &amp; stocks'!$AR30)</f>
        <v>1.9153447105438596E-2</v>
      </c>
      <c r="R28" s="12">
        <f ca="1">'Input - Gross flows &amp; stocks'!AR30/('Input - Gross flows &amp; stocks'!$AP30+'Input - Gross flows &amp; stocks'!$AQ30+'Input - Gross flows &amp; stocks'!$AR30)</f>
        <v>0.96274739561550515</v>
      </c>
      <c r="T28" s="12">
        <f t="shared" ca="1" si="0"/>
        <v>0.97300998316471321</v>
      </c>
      <c r="U28" s="12">
        <f ca="1">OFFSET('Margin error adjustment'!$BD$6,UsefulSeries!$M27,0)</f>
        <v>1.5209204539110293E-2</v>
      </c>
      <c r="V28" s="12">
        <f ca="1">OFFSET('Margin error adjustment'!$BD$7,UsefulSeries!$M27,0)</f>
        <v>1.178081229617641E-2</v>
      </c>
      <c r="W28" s="12">
        <f ca="1">OFFSET('Margin error adjustment'!$BD$8,UsefulSeries!$M27,0)</f>
        <v>0.19692195113260016</v>
      </c>
      <c r="X28" s="12">
        <f t="shared" ca="1" si="1"/>
        <v>0.70237052741059036</v>
      </c>
      <c r="Y28" s="12">
        <f ca="1">OFFSET('Margin error adjustment'!$BD$9,UsefulSeries!$M27,0)</f>
        <v>0.1007075214568095</v>
      </c>
      <c r="Z28" s="12">
        <f ca="1">OFFSET('Margin error adjustment'!$BD$10,UsefulSeries!$M27,0)</f>
        <v>1.640558769685619E-2</v>
      </c>
      <c r="AA28" s="12">
        <f ca="1">OFFSET('Margin error adjustment'!$BD$11,UsefulSeries!$M27,0)</f>
        <v>1.7528156596815753E-2</v>
      </c>
      <c r="AB28" s="12">
        <f t="shared" ca="1" si="2"/>
        <v>0.96606625570632809</v>
      </c>
      <c r="AD28" s="12">
        <f ca="1">OFFSET('Time agg. bias corr.'!$F$4,UsefulSeries!$C27,0)</f>
        <v>-2.9393858520097901E-2</v>
      </c>
      <c r="AE28" s="12">
        <f ca="1">OFFSET('Time agg. bias corr.'!$G$4,UsefulSeries!$C27,0)</f>
        <v>1.8224368740211699E-2</v>
      </c>
      <c r="AF28" s="12">
        <f ca="1">OFFSET('Time agg. bias corr.'!$H$4,UsefulSeries!$C27,0)</f>
        <v>1.11694897798861E-2</v>
      </c>
      <c r="AG28" s="12">
        <f ca="1">OFFSET('Time agg. bias corr.'!$F$5,UsefulSeries!$C27,0)</f>
        <v>0.23662977900101201</v>
      </c>
      <c r="AH28" s="12">
        <f ca="1">OFFSET('Time agg. bias corr.'!$G$5,UsefulSeries!$C27,0)</f>
        <v>-0.35713605869190701</v>
      </c>
      <c r="AI28" s="12">
        <f ca="1">OFFSET('Time agg. bias corr.'!$H$5,UsefulSeries!$C27,0)</f>
        <v>0.120506279690895</v>
      </c>
      <c r="AJ28" s="12">
        <f ca="1">OFFSET('Time agg. bias corr.'!$F$6,UsefulSeries!$C27,0)</f>
        <v>1.46869642989815E-2</v>
      </c>
      <c r="AK28" s="12">
        <f ca="1">OFFSET('Time agg. bias corr.'!$G$6,UsefulSeries!$C27,0)</f>
        <v>2.1075130178521501E-2</v>
      </c>
      <c r="AL28" s="12">
        <f ca="1">OFFSET('Time agg. bias corr.'!$H$6,UsefulSeries!$C27,0)</f>
        <v>-3.57620944775036E-2</v>
      </c>
    </row>
    <row r="29" spans="1:38" x14ac:dyDescent="0.35">
      <c r="A29" s="2" t="s">
        <v>84</v>
      </c>
      <c r="B29" s="15">
        <f>'Input - Gross flows &amp; stocks'!S31</f>
        <v>118315</v>
      </c>
      <c r="C29" s="15">
        <f>'Input - Gross flows &amp; stocks'!T31</f>
        <v>9539.6666666666661</v>
      </c>
      <c r="D29" s="15">
        <f>'Input - Gross flows &amp; stocks'!U31</f>
        <v>64499</v>
      </c>
      <c r="E29" s="13">
        <f>'Input - Gross flows &amp; stocks'!V31</f>
        <v>0.61468023558302631</v>
      </c>
      <c r="F29" s="13">
        <f>'Input - Gross flows &amp; stocks'!W31</f>
        <v>4.9218538636032552E-2</v>
      </c>
      <c r="G29" s="13">
        <f>'Input - Gross flows &amp; stocks'!X31</f>
        <v>0.33610122578094109</v>
      </c>
      <c r="H29" s="13">
        <f>'Input - Gross flows &amp; stocks'!Y31</f>
        <v>7.4613363089341009E-2</v>
      </c>
      <c r="I29" s="13"/>
      <c r="J29" s="12">
        <f ca="1">'Input - Gross flows &amp; stocks'!AJ31/('Input - Gross flows &amp; stocks'!$AJ31+'Input - Gross flows &amp; stocks'!$AK31+'Input - Gross flows &amp; stocks'!$AL31)</f>
        <v>0.97371135136281894</v>
      </c>
      <c r="K29" s="12">
        <f ca="1">'Input - Gross flows &amp; stocks'!AK31/('Input - Gross flows &amp; stocks'!$AJ31+'Input - Gross flows &amp; stocks'!$AK31+'Input - Gross flows &amp; stocks'!$AL31)</f>
        <v>1.5049619451831359E-2</v>
      </c>
      <c r="L29" s="12">
        <f ca="1">'Input - Gross flows &amp; stocks'!AL31/('Input - Gross flows &amp; stocks'!$AJ31+'Input - Gross flows &amp; stocks'!$AK31+'Input - Gross flows &amp; stocks'!$AL31)</f>
        <v>1.1239029185349742E-2</v>
      </c>
      <c r="M29" s="12">
        <f ca="1">'Input - Gross flows &amp; stocks'!AM31/('Input - Gross flows &amp; stocks'!$AM31+'Input - Gross flows &amp; stocks'!$AN31+'Input - Gross flows &amp; stocks'!$AO31)</f>
        <v>0.20335764715944937</v>
      </c>
      <c r="N29" s="12">
        <f ca="1">'Input - Gross flows &amp; stocks'!AN31/('Input - Gross flows &amp; stocks'!$AM31+'Input - Gross flows &amp; stocks'!$AN31+'Input - Gross flows &amp; stocks'!$AO31)</f>
        <v>0.70028881662870923</v>
      </c>
      <c r="O29" s="12">
        <f ca="1">'Input - Gross flows &amp; stocks'!AO31/('Input - Gross flows &amp; stocks'!$AM31+'Input - Gross flows &amp; stocks'!$AN31+'Input - Gross flows &amp; stocks'!$AO31)</f>
        <v>9.6353536211841367E-2</v>
      </c>
      <c r="P29" s="12">
        <f ca="1">'Input - Gross flows &amp; stocks'!AP31/('Input - Gross flows &amp; stocks'!$AP31+'Input - Gross flows &amp; stocks'!$AQ31+'Input - Gross flows &amp; stocks'!$AR31)</f>
        <v>1.911736995192697E-2</v>
      </c>
      <c r="Q29" s="12">
        <f ca="1">'Input - Gross flows &amp; stocks'!AQ31/('Input - Gross flows &amp; stocks'!$AP31+'Input - Gross flows &amp; stocks'!$AQ31+'Input - Gross flows &amp; stocks'!$AR31)</f>
        <v>2.1465077579832015E-2</v>
      </c>
      <c r="R29" s="12">
        <f ca="1">'Input - Gross flows &amp; stocks'!AR31/('Input - Gross flows &amp; stocks'!$AP31+'Input - Gross flows &amp; stocks'!$AQ31+'Input - Gross flows &amp; stocks'!$AR31)</f>
        <v>0.95941755246824101</v>
      </c>
      <c r="T29" s="12">
        <f t="shared" ca="1" si="0"/>
        <v>0.97482950983599181</v>
      </c>
      <c r="U29" s="12">
        <f ca="1">OFFSET('Margin error adjustment'!$BD$6,UsefulSeries!$M28,0)</f>
        <v>1.4028900050985411E-2</v>
      </c>
      <c r="V29" s="12">
        <f ca="1">OFFSET('Margin error adjustment'!$BD$7,UsefulSeries!$M28,0)</f>
        <v>1.1141590113022747E-2</v>
      </c>
      <c r="W29" s="12">
        <f ca="1">OFFSET('Margin error adjustment'!$BD$8,UsefulSeries!$M28,0)</f>
        <v>0.21337225654616981</v>
      </c>
      <c r="X29" s="12">
        <f t="shared" ca="1" si="1"/>
        <v>0.68647515725390273</v>
      </c>
      <c r="Y29" s="12">
        <f ca="1">OFFSET('Margin error adjustment'!$BD$9,UsefulSeries!$M28,0)</f>
        <v>0.10015258619992748</v>
      </c>
      <c r="Z29" s="12">
        <f ca="1">OFFSET('Margin error adjustment'!$BD$10,UsefulSeries!$M28,0)</f>
        <v>1.9325751196732636E-2</v>
      </c>
      <c r="AA29" s="12">
        <f ca="1">OFFSET('Margin error adjustment'!$BD$11,UsefulSeries!$M28,0)</f>
        <v>2.0218560836028108E-2</v>
      </c>
      <c r="AB29" s="12">
        <f t="shared" ca="1" si="2"/>
        <v>0.96045568796723924</v>
      </c>
      <c r="AD29" s="12">
        <f ca="1">OFFSET('Time agg. bias corr.'!$F$4,UsefulSeries!$C28,0)</f>
        <v>-2.7557629389205598E-2</v>
      </c>
      <c r="AE29" s="12">
        <f ca="1">OFFSET('Time agg. bias corr.'!$G$4,UsefulSeries!$C28,0)</f>
        <v>1.6953895452698702E-2</v>
      </c>
      <c r="AF29" s="12">
        <f ca="1">OFFSET('Time agg. bias corr.'!$H$4,UsefulSeries!$C28,0)</f>
        <v>1.0603733926365801E-2</v>
      </c>
      <c r="AG29" s="12">
        <f ca="1">OFFSET('Time agg. bias corr.'!$F$5,UsefulSeries!$C28,0)</f>
        <v>0.25888211028508501</v>
      </c>
      <c r="AH29" s="12">
        <f ca="1">OFFSET('Time agg. bias corr.'!$G$5,UsefulSeries!$C28,0)</f>
        <v>-0.38036207621255402</v>
      </c>
      <c r="AI29" s="12">
        <f ca="1">OFFSET('Time agg. bias corr.'!$H$5,UsefulSeries!$C28,0)</f>
        <v>0.12147996592885001</v>
      </c>
      <c r="AJ29" s="12">
        <f ca="1">OFFSET('Time agg. bias corr.'!$F$6,UsefulSeries!$C28,0)</f>
        <v>1.7133306703365801E-2</v>
      </c>
      <c r="AK29" s="12">
        <f ca="1">OFFSET('Time agg. bias corr.'!$G$6,UsefulSeries!$C28,0)</f>
        <v>2.4667580800651599E-2</v>
      </c>
      <c r="AL29" s="12">
        <f ca="1">OFFSET('Time agg. bias corr.'!$H$6,UsefulSeries!$C28,0)</f>
        <v>-4.1800887503935E-2</v>
      </c>
    </row>
    <row r="30" spans="1:38" x14ac:dyDescent="0.35">
      <c r="A30" s="2" t="s">
        <v>85</v>
      </c>
      <c r="B30" s="15">
        <f>'Input - Gross flows &amp; stocks'!S32</f>
        <v>118406.66666666667</v>
      </c>
      <c r="C30" s="15">
        <f>'Input - Gross flows &amp; stocks'!T32</f>
        <v>9733</v>
      </c>
      <c r="D30" s="15">
        <f>'Input - Gross flows &amp; stocks'!U32</f>
        <v>64367</v>
      </c>
      <c r="E30" s="13">
        <f>'Input - Gross flows &amp; stocks'!V32</f>
        <v>0.61566694739906636</v>
      </c>
      <c r="F30" s="13">
        <f>'Input - Gross flows &amp; stocks'!W32</f>
        <v>4.8946213751728584E-2</v>
      </c>
      <c r="G30" s="13">
        <f>'Input - Gross flows &amp; stocks'!X32</f>
        <v>0.33538683884920512</v>
      </c>
      <c r="H30" s="13">
        <f>'Input - Gross flows &amp; stocks'!Y32</f>
        <v>7.5956183227155777E-2</v>
      </c>
      <c r="I30" s="13"/>
      <c r="J30" s="12">
        <f ca="1">'Input - Gross flows &amp; stocks'!AJ32/('Input - Gross flows &amp; stocks'!$AJ32+'Input - Gross flows &amp; stocks'!$AK32+'Input - Gross flows &amp; stocks'!$AL32)</f>
        <v>0.97283689903607673</v>
      </c>
      <c r="K30" s="12">
        <f ca="1">'Input - Gross flows &amp; stocks'!AK32/('Input - Gross flows &amp; stocks'!$AJ32+'Input - Gross flows &amp; stocks'!$AK32+'Input - Gross flows &amp; stocks'!$AL32)</f>
        <v>1.5914941366472139E-2</v>
      </c>
      <c r="L30" s="12">
        <f ca="1">'Input - Gross flows &amp; stocks'!AL32/('Input - Gross flows &amp; stocks'!$AJ32+'Input - Gross flows &amp; stocks'!$AK32+'Input - Gross flows &amp; stocks'!$AL32)</f>
        <v>1.1248159597451146E-2</v>
      </c>
      <c r="M30" s="12">
        <f ca="1">'Input - Gross flows &amp; stocks'!AM32/('Input - Gross flows &amp; stocks'!$AM32+'Input - Gross flows &amp; stocks'!$AN32+'Input - Gross flows &amp; stocks'!$AO32)</f>
        <v>0.20474579462505821</v>
      </c>
      <c r="N30" s="12">
        <f ca="1">'Input - Gross flows &amp; stocks'!AN32/('Input - Gross flows &amp; stocks'!$AM32+'Input - Gross flows &amp; stocks'!$AN32+'Input - Gross flows &amp; stocks'!$AO32)</f>
        <v>0.70049691644546097</v>
      </c>
      <c r="O30" s="12">
        <f ca="1">'Input - Gross flows &amp; stocks'!AO32/('Input - Gross flows &amp; stocks'!$AM32+'Input - Gross flows &amp; stocks'!$AN32+'Input - Gross flows &amp; stocks'!$AO32)</f>
        <v>9.4757288929480821E-2</v>
      </c>
      <c r="P30" s="12">
        <f ca="1">'Input - Gross flows &amp; stocks'!AP32/('Input - Gross flows &amp; stocks'!$AP32+'Input - Gross flows &amp; stocks'!$AQ32+'Input - Gross flows &amp; stocks'!$AR32)</f>
        <v>1.8441973688660612E-2</v>
      </c>
      <c r="Q30" s="12">
        <f ca="1">'Input - Gross flows &amp; stocks'!AQ32/('Input - Gross flows &amp; stocks'!$AP32+'Input - Gross flows &amp; stocks'!$AQ32+'Input - Gross flows &amp; stocks'!$AR32)</f>
        <v>2.1946461380752205E-2</v>
      </c>
      <c r="R30" s="12">
        <f ca="1">'Input - Gross flows &amp; stocks'!AR32/('Input - Gross flows &amp; stocks'!$AP32+'Input - Gross flows &amp; stocks'!$AQ32+'Input - Gross flows &amp; stocks'!$AR32)</f>
        <v>0.95961156493058719</v>
      </c>
      <c r="T30" s="12">
        <f t="shared" ca="1" si="0"/>
        <v>0.97416176466210269</v>
      </c>
      <c r="U30" s="12">
        <f ca="1">OFFSET('Margin error adjustment'!$BD$6,UsefulSeries!$M29,0)</f>
        <v>1.4436199630635482E-2</v>
      </c>
      <c r="V30" s="12">
        <f ca="1">OFFSET('Margin error adjustment'!$BD$7,UsefulSeries!$M29,0)</f>
        <v>1.1402035707261829E-2</v>
      </c>
      <c r="W30" s="12">
        <f ca="1">OFFSET('Margin error adjustment'!$BD$8,UsefulSeries!$M29,0)</f>
        <v>0.21802839589764303</v>
      </c>
      <c r="X30" s="12">
        <f t="shared" ca="1" si="1"/>
        <v>0.67989982204855826</v>
      </c>
      <c r="Y30" s="12">
        <f ca="1">OFFSET('Margin error adjustment'!$BD$9,UsefulSeries!$M29,0)</f>
        <v>0.10207178205379873</v>
      </c>
      <c r="Z30" s="12">
        <f ca="1">OFFSET('Margin error adjustment'!$BD$10,UsefulSeries!$M29,0)</f>
        <v>1.8262133257879214E-2</v>
      </c>
      <c r="AA30" s="12">
        <f ca="1">OFFSET('Margin error adjustment'!$BD$11,UsefulSeries!$M29,0)</f>
        <v>1.9663396009227261E-2</v>
      </c>
      <c r="AB30" s="12">
        <f t="shared" ca="1" si="2"/>
        <v>0.96207447073289354</v>
      </c>
      <c r="AD30" s="12">
        <f ca="1">OFFSET('Time agg. bias corr.'!$F$4,UsefulSeries!$C29,0)</f>
        <v>-2.8357021335030302E-2</v>
      </c>
      <c r="AE30" s="12">
        <f ca="1">OFFSET('Time agg. bias corr.'!$G$4,UsefulSeries!$C29,0)</f>
        <v>1.75375662699369E-2</v>
      </c>
      <c r="AF30" s="12">
        <f ca="1">OFFSET('Time agg. bias corr.'!$H$4,UsefulSeries!$C29,0)</f>
        <v>1.0819455075186E-2</v>
      </c>
      <c r="AG30" s="12">
        <f ca="1">OFFSET('Time agg. bias corr.'!$F$5,UsefulSeries!$C29,0)</f>
        <v>0.26593658197206599</v>
      </c>
      <c r="AH30" s="12">
        <f ca="1">OFFSET('Time agg. bias corr.'!$G$5,UsefulSeries!$C29,0)</f>
        <v>-0.39015582079539601</v>
      </c>
      <c r="AI30" s="12">
        <f ca="1">OFFSET('Time agg. bias corr.'!$H$5,UsefulSeries!$C29,0)</f>
        <v>0.124219238821248</v>
      </c>
      <c r="AJ30" s="12">
        <f ca="1">OFFSET('Time agg. bias corr.'!$F$6,UsefulSeries!$C29,0)</f>
        <v>1.6027164278793402E-2</v>
      </c>
      <c r="AK30" s="12">
        <f ca="1">OFFSET('Time agg. bias corr.'!$G$6,UsefulSeries!$C29,0)</f>
        <v>2.4081447023436401E-2</v>
      </c>
      <c r="AL30" s="12">
        <f ca="1">OFFSET('Time agg. bias corr.'!$H$6,UsefulSeries!$C29,0)</f>
        <v>-4.0108611292101602E-2</v>
      </c>
    </row>
    <row r="31" spans="1:38" x14ac:dyDescent="0.35">
      <c r="A31" s="2" t="s">
        <v>86</v>
      </c>
      <c r="B31" s="15">
        <f>'Input - Gross flows &amp; stocks'!S33</f>
        <v>118502.33333333333</v>
      </c>
      <c r="C31" s="15">
        <f>'Input - Gross flows &amp; stocks'!T33</f>
        <v>9878</v>
      </c>
      <c r="D31" s="15">
        <f>'Input - Gross flows &amp; stocks'!U33</f>
        <v>64283.666666666664</v>
      </c>
      <c r="E31" s="13">
        <f>'Input - Gross flows &amp; stocks'!V33</f>
        <v>0.61492548168080496</v>
      </c>
      <c r="F31" s="13">
        <f>'Input - Gross flows &amp; stocks'!W33</f>
        <v>5.0617392975693884E-2</v>
      </c>
      <c r="G31" s="13">
        <f>'Input - Gross flows &amp; stocks'!X33</f>
        <v>0.33445712534350114</v>
      </c>
      <c r="H31" s="13">
        <f>'Input - Gross flows &amp; stocks'!Y33</f>
        <v>7.6943249355430871E-2</v>
      </c>
      <c r="I31" s="13"/>
      <c r="J31" s="12">
        <f ca="1">'Input - Gross flows &amp; stocks'!AJ33/('Input - Gross flows &amp; stocks'!$AJ33+'Input - Gross flows &amp; stocks'!$AK33+'Input - Gross flows &amp; stocks'!$AL33)</f>
        <v>0.97251763075291242</v>
      </c>
      <c r="K31" s="12">
        <f ca="1">'Input - Gross flows &amp; stocks'!AK33/('Input - Gross flows &amp; stocks'!$AJ33+'Input - Gross flows &amp; stocks'!$AK33+'Input - Gross flows &amp; stocks'!$AL33)</f>
        <v>1.5958951627192332E-2</v>
      </c>
      <c r="L31" s="12">
        <f ca="1">'Input - Gross flows &amp; stocks'!AL33/('Input - Gross flows &amp; stocks'!$AJ33+'Input - Gross flows &amp; stocks'!$AK33+'Input - Gross flows &amp; stocks'!$AL33)</f>
        <v>1.1523417619895221E-2</v>
      </c>
      <c r="M31" s="12">
        <f ca="1">'Input - Gross flows &amp; stocks'!AM33/('Input - Gross flows &amp; stocks'!$AM33+'Input - Gross flows &amp; stocks'!$AN33+'Input - Gross flows &amp; stocks'!$AO33)</f>
        <v>0.2045689459624396</v>
      </c>
      <c r="N31" s="12">
        <f ca="1">'Input - Gross flows &amp; stocks'!AN33/('Input - Gross flows &amp; stocks'!$AM33+'Input - Gross flows &amp; stocks'!$AN33+'Input - Gross flows &amp; stocks'!$AO33)</f>
        <v>0.70042292571883813</v>
      </c>
      <c r="O31" s="12">
        <f ca="1">'Input - Gross flows &amp; stocks'!AO33/('Input - Gross flows &amp; stocks'!$AM33+'Input - Gross flows &amp; stocks'!$AN33+'Input - Gross flows &amp; stocks'!$AO33)</f>
        <v>9.500812831872231E-2</v>
      </c>
      <c r="P31" s="12">
        <f ca="1">'Input - Gross flows &amp; stocks'!AP33/('Input - Gross flows &amp; stocks'!$AP33+'Input - Gross flows &amp; stocks'!$AQ33+'Input - Gross flows &amp; stocks'!$AR33)</f>
        <v>1.895669042561763E-2</v>
      </c>
      <c r="Q31" s="12">
        <f ca="1">'Input - Gross flows &amp; stocks'!AQ33/('Input - Gross flows &amp; stocks'!$AP33+'Input - Gross flows &amp; stocks'!$AQ33+'Input - Gross flows &amp; stocks'!$AR33)</f>
        <v>2.20888674472778E-2</v>
      </c>
      <c r="R31" s="12">
        <f ca="1">'Input - Gross flows &amp; stocks'!AR33/('Input - Gross flows &amp; stocks'!$AP33+'Input - Gross flows &amp; stocks'!$AQ33+'Input - Gross flows &amp; stocks'!$AR33)</f>
        <v>0.95895444212710457</v>
      </c>
      <c r="T31" s="12">
        <f t="shared" ca="1" si="0"/>
        <v>0.9724030316520601</v>
      </c>
      <c r="U31" s="12">
        <f ca="1">OFFSET('Margin error adjustment'!$BD$6,UsefulSeries!$M30,0)</f>
        <v>1.5653795052897327E-2</v>
      </c>
      <c r="V31" s="12">
        <f ca="1">OFFSET('Margin error adjustment'!$BD$7,UsefulSeries!$M30,0)</f>
        <v>1.1943173295042546E-2</v>
      </c>
      <c r="W31" s="12">
        <f ca="1">OFFSET('Margin error adjustment'!$BD$8,UsefulSeries!$M30,0)</f>
        <v>0.20658159722160757</v>
      </c>
      <c r="X31" s="12">
        <f t="shared" ca="1" si="1"/>
        <v>0.69400354531150543</v>
      </c>
      <c r="Y31" s="12">
        <f ca="1">OFFSET('Margin error adjustment'!$BD$9,UsefulSeries!$M30,0)</f>
        <v>9.9414857466887094E-2</v>
      </c>
      <c r="Z31" s="12">
        <f ca="1">OFFSET('Margin error adjustment'!$BD$10,UsefulSeries!$M30,0)</f>
        <v>1.8300326119716048E-2</v>
      </c>
      <c r="AA31" s="12">
        <f ca="1">OFFSET('Margin error adjustment'!$BD$11,UsefulSeries!$M30,0)</f>
        <v>2.0904287452209298E-2</v>
      </c>
      <c r="AB31" s="12">
        <f t="shared" ca="1" si="2"/>
        <v>0.9607953864280746</v>
      </c>
      <c r="AD31" s="12">
        <f ca="1">OFFSET('Time agg. bias corr.'!$F$4,UsefulSeries!$C30,0)</f>
        <v>-3.0200847184934199E-2</v>
      </c>
      <c r="AE31" s="12">
        <f ca="1">OFFSET('Time agg. bias corr.'!$G$4,UsefulSeries!$C30,0)</f>
        <v>1.8849703249803899E-2</v>
      </c>
      <c r="AF31" s="12">
        <f ca="1">OFFSET('Time agg. bias corr.'!$H$4,UsefulSeries!$C30,0)</f>
        <v>1.13511439250746E-2</v>
      </c>
      <c r="AG31" s="12">
        <f ca="1">OFFSET('Time agg. bias corr.'!$F$5,UsefulSeries!$C30,0)</f>
        <v>0.249748013504178</v>
      </c>
      <c r="AH31" s="12">
        <f ca="1">OFFSET('Time agg. bias corr.'!$G$5,UsefulSeries!$C30,0)</f>
        <v>-0.36963978596695402</v>
      </c>
      <c r="AI31" s="12">
        <f ca="1">OFFSET('Time agg. bias corr.'!$H$5,UsefulSeries!$C30,0)</f>
        <v>0.119891772452138</v>
      </c>
      <c r="AJ31" s="12">
        <f ca="1">OFFSET('Time agg. bias corr.'!$F$6,UsefulSeries!$C30,0)</f>
        <v>1.6104447462357702E-2</v>
      </c>
      <c r="AK31" s="12">
        <f ca="1">OFFSET('Time agg. bias corr.'!$G$6,UsefulSeries!$C30,0)</f>
        <v>2.53660536749831E-2</v>
      </c>
      <c r="AL31" s="12">
        <f ca="1">OFFSET('Time agg. bias corr.'!$H$6,UsefulSeries!$C30,0)</f>
        <v>-4.1470501137129197E-2</v>
      </c>
    </row>
    <row r="32" spans="1:38" x14ac:dyDescent="0.35">
      <c r="A32" s="2" t="s">
        <v>87</v>
      </c>
      <c r="B32" s="15">
        <f>'Input - Gross flows &amp; stocks'!S34</f>
        <v>118652.66666666667</v>
      </c>
      <c r="C32" s="15">
        <f>'Input - Gross flows &amp; stocks'!T34</f>
        <v>9892.3333333333339</v>
      </c>
      <c r="D32" s="15">
        <f>'Input - Gross flows &amp; stocks'!U34</f>
        <v>64290.666666666664</v>
      </c>
      <c r="E32" s="13">
        <f>'Input - Gross flows &amp; stocks'!V34</f>
        <v>0.61464318525093042</v>
      </c>
      <c r="F32" s="13">
        <f>'Input - Gross flows &amp; stocks'!W34</f>
        <v>5.2111718389104292E-2</v>
      </c>
      <c r="G32" s="13">
        <f>'Input - Gross flows &amp; stocks'!X34</f>
        <v>0.33324509635996535</v>
      </c>
      <c r="H32" s="13">
        <f>'Input - Gross flows &amp; stocks'!Y34</f>
        <v>7.6956189142583023E-2</v>
      </c>
      <c r="I32" s="13"/>
      <c r="J32" s="12">
        <f ca="1">'Input - Gross flows &amp; stocks'!AJ34/('Input - Gross flows &amp; stocks'!$AJ34+'Input - Gross flows &amp; stocks'!$AK34+'Input - Gross flows &amp; stocks'!$AL34)</f>
        <v>0.97300323227177121</v>
      </c>
      <c r="K32" s="12">
        <f ca="1">'Input - Gross flows &amp; stocks'!AK34/('Input - Gross flows &amp; stocks'!$AJ34+'Input - Gross flows &amp; stocks'!$AK34+'Input - Gross flows &amp; stocks'!$AL34)</f>
        <v>1.5677349374990615E-2</v>
      </c>
      <c r="L32" s="12">
        <f ca="1">'Input - Gross flows &amp; stocks'!AL34/('Input - Gross flows &amp; stocks'!$AJ34+'Input - Gross flows &amp; stocks'!$AK34+'Input - Gross flows &amp; stocks'!$AL34)</f>
        <v>1.1319418353238181E-2</v>
      </c>
      <c r="M32" s="12">
        <f ca="1">'Input - Gross flows &amp; stocks'!AM34/('Input - Gross flows &amp; stocks'!$AM34+'Input - Gross flows &amp; stocks'!$AN34+'Input - Gross flows &amp; stocks'!$AO34)</f>
        <v>0.20212964862332333</v>
      </c>
      <c r="N32" s="12">
        <f ca="1">'Input - Gross flows &amp; stocks'!AN34/('Input - Gross flows &amp; stocks'!$AM34+'Input - Gross flows &amp; stocks'!$AN34+'Input - Gross flows &amp; stocks'!$AO34)</f>
        <v>0.70241502381253551</v>
      </c>
      <c r="O32" s="12">
        <f ca="1">'Input - Gross flows &amp; stocks'!AO34/('Input - Gross flows &amp; stocks'!$AM34+'Input - Gross flows &amp; stocks'!$AN34+'Input - Gross flows &amp; stocks'!$AO34)</f>
        <v>9.545532756414106E-2</v>
      </c>
      <c r="P32" s="12">
        <f ca="1">'Input - Gross flows &amp; stocks'!AP34/('Input - Gross flows &amp; stocks'!$AP34+'Input - Gross flows &amp; stocks'!$AQ34+'Input - Gross flows &amp; stocks'!$AR34)</f>
        <v>1.8624603878970612E-2</v>
      </c>
      <c r="Q32" s="12">
        <f ca="1">'Input - Gross flows &amp; stocks'!AQ34/('Input - Gross flows &amp; stocks'!$AP34+'Input - Gross flows &amp; stocks'!$AQ34+'Input - Gross flows &amp; stocks'!$AR34)</f>
        <v>2.0704503786939117E-2</v>
      </c>
      <c r="R32" s="12">
        <f ca="1">'Input - Gross flows &amp; stocks'!AR34/('Input - Gross flows &amp; stocks'!$AP34+'Input - Gross flows &amp; stocks'!$AQ34+'Input - Gross flows &amp; stocks'!$AR34)</f>
        <v>0.96067089233409031</v>
      </c>
      <c r="T32" s="12">
        <f t="shared" ca="1" si="0"/>
        <v>0.97288497999535961</v>
      </c>
      <c r="U32" s="12">
        <f ca="1">OFFSET('Margin error adjustment'!$BD$6,UsefulSeries!$M31,0)</f>
        <v>1.5714206565872083E-2</v>
      </c>
      <c r="V32" s="12">
        <f ca="1">OFFSET('Margin error adjustment'!$BD$7,UsefulSeries!$M31,0)</f>
        <v>1.1400813438768295E-2</v>
      </c>
      <c r="W32" s="12">
        <f ca="1">OFFSET('Margin error adjustment'!$BD$8,UsefulSeries!$M31,0)</f>
        <v>0.20163751766610638</v>
      </c>
      <c r="X32" s="12">
        <f t="shared" ca="1" si="1"/>
        <v>0.70244156643236921</v>
      </c>
      <c r="Y32" s="12">
        <f ca="1">OFFSET('Margin error adjustment'!$BD$9,UsefulSeries!$M31,0)</f>
        <v>9.5920915901524378E-2</v>
      </c>
      <c r="Z32" s="12">
        <f ca="1">OFFSET('Margin error adjustment'!$BD$10,UsefulSeries!$M31,0)</f>
        <v>1.8492818266504507E-2</v>
      </c>
      <c r="AA32" s="12">
        <f ca="1">OFFSET('Margin error adjustment'!$BD$11,UsefulSeries!$M31,0)</f>
        <v>2.0609193270154536E-2</v>
      </c>
      <c r="AB32" s="12">
        <f t="shared" ca="1" si="2"/>
        <v>0.96089798846334096</v>
      </c>
      <c r="AD32" s="12">
        <f ca="1">OFFSET('Time agg. bias corr.'!$F$4,UsefulSeries!$C31,0)</f>
        <v>-2.9642252309802199E-2</v>
      </c>
      <c r="AE32" s="12">
        <f ca="1">OFFSET('Time agg. bias corr.'!$G$4,UsefulSeries!$C31,0)</f>
        <v>1.8818665157459301E-2</v>
      </c>
      <c r="AF32" s="12">
        <f ca="1">OFFSET('Time agg. bias corr.'!$H$4,UsefulSeries!$C31,0)</f>
        <v>1.0823587152243601E-2</v>
      </c>
      <c r="AG32" s="12">
        <f ca="1">OFFSET('Time agg. bias corr.'!$F$5,UsefulSeries!$C31,0)</f>
        <v>0.24229135141740099</v>
      </c>
      <c r="AH32" s="12">
        <f ca="1">OFFSET('Time agg. bias corr.'!$G$5,UsefulSeries!$C31,0)</f>
        <v>-0.35735071179227901</v>
      </c>
      <c r="AI32" s="12">
        <f ca="1">OFFSET('Time agg. bias corr.'!$H$5,UsefulSeries!$C31,0)</f>
        <v>0.115059360386777</v>
      </c>
      <c r="AJ32" s="12">
        <f ca="1">OFFSET('Time agg. bias corr.'!$F$6,UsefulSeries!$C31,0)</f>
        <v>1.64267048673424E-2</v>
      </c>
      <c r="AK32" s="12">
        <f ca="1">OFFSET('Time agg. bias corr.'!$G$6,UsefulSeries!$C31,0)</f>
        <v>2.48553412107941E-2</v>
      </c>
      <c r="AL32" s="12">
        <f ca="1">OFFSET('Time agg. bias corr.'!$H$6,UsefulSeries!$C31,0)</f>
        <v>-4.12820460782687E-2</v>
      </c>
    </row>
    <row r="33" spans="1:38" x14ac:dyDescent="0.35">
      <c r="A33" s="2" t="s">
        <v>88</v>
      </c>
      <c r="B33" s="15">
        <f>'Input - Gross flows &amp; stocks'!S35</f>
        <v>118753</v>
      </c>
      <c r="C33" s="15">
        <f>'Input - Gross flows &amp; stocks'!T35</f>
        <v>9806</v>
      </c>
      <c r="D33" s="15">
        <f>'Input - Gross flows &amp; stocks'!U35</f>
        <v>64465.333333333336</v>
      </c>
      <c r="E33" s="13">
        <f>'Input - Gross flows &amp; stocks'!V35</f>
        <v>0.61564830468920162</v>
      </c>
      <c r="F33" s="13">
        <f>'Input - Gross flows &amp; stocks'!W35</f>
        <v>5.1082322923257234E-2</v>
      </c>
      <c r="G33" s="13">
        <f>'Input - Gross flows &amp; stocks'!X35</f>
        <v>0.33326937238754112</v>
      </c>
      <c r="H33" s="13">
        <f>'Input - Gross flows &amp; stocks'!Y35</f>
        <v>7.6276262260907446E-2</v>
      </c>
      <c r="I33" s="13"/>
      <c r="J33" s="12">
        <f ca="1">'Input - Gross flows &amp; stocks'!AJ35/('Input - Gross flows &amp; stocks'!$AJ35+'Input - Gross flows &amp; stocks'!$AK35+'Input - Gross flows &amp; stocks'!$AL35)</f>
        <v>0.97250216263582445</v>
      </c>
      <c r="K33" s="12">
        <f ca="1">'Input - Gross flows &amp; stocks'!AK35/('Input - Gross flows &amp; stocks'!$AJ35+'Input - Gross flows &amp; stocks'!$AK35+'Input - Gross flows &amp; stocks'!$AL35)</f>
        <v>1.5762609936033282E-2</v>
      </c>
      <c r="L33" s="12">
        <f ca="1">'Input - Gross flows &amp; stocks'!AL35/('Input - Gross flows &amp; stocks'!$AJ35+'Input - Gross flows &amp; stocks'!$AK35+'Input - Gross flows &amp; stocks'!$AL35)</f>
        <v>1.1735227428142226E-2</v>
      </c>
      <c r="M33" s="12">
        <f ca="1">'Input - Gross flows &amp; stocks'!AM35/('Input - Gross flows &amp; stocks'!$AM35+'Input - Gross flows &amp; stocks'!$AN35+'Input - Gross flows &amp; stocks'!$AO35)</f>
        <v>0.2027649284957076</v>
      </c>
      <c r="N33" s="12">
        <f ca="1">'Input - Gross flows &amp; stocks'!AN35/('Input - Gross flows &amp; stocks'!$AM35+'Input - Gross flows &amp; stocks'!$AN35+'Input - Gross flows &amp; stocks'!$AO35)</f>
        <v>0.69512151180640647</v>
      </c>
      <c r="O33" s="12">
        <f ca="1">'Input - Gross flows &amp; stocks'!AO35/('Input - Gross flows &amp; stocks'!$AM35+'Input - Gross flows &amp; stocks'!$AN35+'Input - Gross flows &amp; stocks'!$AO35)</f>
        <v>0.10211355969788594</v>
      </c>
      <c r="P33" s="12">
        <f ca="1">'Input - Gross flows &amp; stocks'!AP35/('Input - Gross flows &amp; stocks'!$AP35+'Input - Gross flows &amp; stocks'!$AQ35+'Input - Gross flows &amp; stocks'!$AR35)</f>
        <v>1.8422604882462165E-2</v>
      </c>
      <c r="Q33" s="12">
        <f ca="1">'Input - Gross flows &amp; stocks'!AQ35/('Input - Gross flows &amp; stocks'!$AP35+'Input - Gross flows &amp; stocks'!$AQ35+'Input - Gross flows &amp; stocks'!$AR35)</f>
        <v>2.0078052778629174E-2</v>
      </c>
      <c r="R33" s="12">
        <f ca="1">'Input - Gross flows &amp; stocks'!AR35/('Input - Gross flows &amp; stocks'!$AP35+'Input - Gross flows &amp; stocks'!$AQ35+'Input - Gross flows &amp; stocks'!$AR35)</f>
        <v>0.96149934233890866</v>
      </c>
      <c r="T33" s="12">
        <f t="shared" ca="1" si="0"/>
        <v>0.97357589308036507</v>
      </c>
      <c r="U33" s="12">
        <f ca="1">OFFSET('Margin error adjustment'!$BD$6,UsefulSeries!$M32,0)</f>
        <v>1.4822301893421375E-2</v>
      </c>
      <c r="V33" s="12">
        <f ca="1">OFFSET('Margin error adjustment'!$BD$7,UsefulSeries!$M32,0)</f>
        <v>1.1601805026213564E-2</v>
      </c>
      <c r="W33" s="12">
        <f ca="1">OFFSET('Margin error adjustment'!$BD$8,UsefulSeries!$M32,0)</f>
        <v>0.21158686588509501</v>
      </c>
      <c r="X33" s="12">
        <f t="shared" ca="1" si="1"/>
        <v>0.68313050878824777</v>
      </c>
      <c r="Y33" s="12">
        <f ca="1">OFFSET('Margin error adjustment'!$BD$9,UsefulSeries!$M32,0)</f>
        <v>0.10528262532665718</v>
      </c>
      <c r="Z33" s="12">
        <f ca="1">OFFSET('Margin error adjustment'!$BD$10,UsefulSeries!$M32,0)</f>
        <v>1.8666025639610295E-2</v>
      </c>
      <c r="AA33" s="12">
        <f ca="1">OFFSET('Margin error adjustment'!$BD$11,UsefulSeries!$M32,0)</f>
        <v>1.9123436315688028E-2</v>
      </c>
      <c r="AB33" s="12">
        <f t="shared" ca="1" si="2"/>
        <v>0.96221053804470169</v>
      </c>
      <c r="AD33" s="12">
        <f ca="1">OFFSET('Time agg. bias corr.'!$F$4,UsefulSeries!$C32,0)</f>
        <v>-2.8949472039763599E-2</v>
      </c>
      <c r="AE33" s="12">
        <f ca="1">OFFSET('Time agg. bias corr.'!$G$4,UsefulSeries!$C32,0)</f>
        <v>1.7978535715255199E-2</v>
      </c>
      <c r="AF33" s="12">
        <f ca="1">OFFSET('Time agg. bias corr.'!$H$4,UsefulSeries!$C32,0)</f>
        <v>1.09709363142621E-2</v>
      </c>
      <c r="AG33" s="12">
        <f ca="1">OFFSET('Time agg. bias corr.'!$F$5,UsefulSeries!$C32,0)</f>
        <v>0.25747130157922699</v>
      </c>
      <c r="AH33" s="12">
        <f ca="1">OFFSET('Time agg. bias corr.'!$G$5,UsefulSeries!$C32,0)</f>
        <v>-0.38538233545289402</v>
      </c>
      <c r="AI33" s="12">
        <f ca="1">OFFSET('Time agg. bias corr.'!$H$5,UsefulSeries!$C32,0)</f>
        <v>0.12791103388709901</v>
      </c>
      <c r="AJ33" s="12">
        <f ca="1">OFFSET('Time agg. bias corr.'!$F$6,UsefulSeries!$C32,0)</f>
        <v>1.6617608437601801E-2</v>
      </c>
      <c r="AK33" s="12">
        <f ca="1">OFFSET('Time agg. bias corr.'!$G$6,UsefulSeries!$C32,0)</f>
        <v>2.33506936429114E-2</v>
      </c>
      <c r="AL33" s="12">
        <f ca="1">OFFSET('Time agg. bias corr.'!$H$6,UsefulSeries!$C32,0)</f>
        <v>-3.9968302080559702E-2</v>
      </c>
    </row>
    <row r="34" spans="1:38" x14ac:dyDescent="0.35">
      <c r="A34" s="2" t="s">
        <v>89</v>
      </c>
      <c r="B34" s="15">
        <f>'Input - Gross flows &amp; stocks'!S36</f>
        <v>118724.66666666667</v>
      </c>
      <c r="C34" s="15">
        <f>'Input - Gross flows &amp; stocks'!T36</f>
        <v>9655.3333333333339</v>
      </c>
      <c r="D34" s="15">
        <f>'Input - Gross flows &amp; stocks'!U36</f>
        <v>64849.666666666664</v>
      </c>
      <c r="E34" s="13">
        <f>'Input - Gross flows &amp; stocks'!V36</f>
        <v>0.61562134101482768</v>
      </c>
      <c r="F34" s="13">
        <f>'Input - Gross flows &amp; stocks'!W36</f>
        <v>5.070511558507497E-2</v>
      </c>
      <c r="G34" s="13">
        <f>'Input - Gross flows &amp; stocks'!X36</f>
        <v>0.33367354340009742</v>
      </c>
      <c r="H34" s="13">
        <f>'Input - Gross flows &amp; stocks'!Y36</f>
        <v>7.5209014903671392E-2</v>
      </c>
      <c r="I34" s="13"/>
      <c r="J34" s="12">
        <f ca="1">'Input - Gross flows &amp; stocks'!AJ36/('Input - Gross flows &amp; stocks'!$AJ36+'Input - Gross flows &amp; stocks'!$AK36+'Input - Gross flows &amp; stocks'!$AL36)</f>
        <v>0.97160941939198775</v>
      </c>
      <c r="K34" s="12">
        <f ca="1">'Input - Gross flows &amp; stocks'!AK36/('Input - Gross flows &amp; stocks'!$AJ36+'Input - Gross flows &amp; stocks'!$AK36+'Input - Gross flows &amp; stocks'!$AL36)</f>
        <v>1.5710614756636668E-2</v>
      </c>
      <c r="L34" s="12">
        <f ca="1">'Input - Gross flows &amp; stocks'!AL36/('Input - Gross flows &amp; stocks'!$AJ36+'Input - Gross flows &amp; stocks'!$AK36+'Input - Gross flows &amp; stocks'!$AL36)</f>
        <v>1.2679965851375624E-2</v>
      </c>
      <c r="M34" s="12">
        <f ca="1">'Input - Gross flows &amp; stocks'!AM36/('Input - Gross flows &amp; stocks'!$AM36+'Input - Gross flows &amp; stocks'!$AN36+'Input - Gross flows &amp; stocks'!$AO36)</f>
        <v>0.20349353798861369</v>
      </c>
      <c r="N34" s="12">
        <f ca="1">'Input - Gross flows &amp; stocks'!AN36/('Input - Gross flows &amp; stocks'!$AM36+'Input - Gross flows &amp; stocks'!$AN36+'Input - Gross flows &amp; stocks'!$AO36)</f>
        <v>0.68995538812607682</v>
      </c>
      <c r="O34" s="12">
        <f ca="1">'Input - Gross flows &amp; stocks'!AO36/('Input - Gross flows &amp; stocks'!$AM36+'Input - Gross flows &amp; stocks'!$AN36+'Input - Gross flows &amp; stocks'!$AO36)</f>
        <v>0.10655107388530952</v>
      </c>
      <c r="P34" s="12">
        <f ca="1">'Input - Gross flows &amp; stocks'!AP36/('Input - Gross flows &amp; stocks'!$AP36+'Input - Gross flows &amp; stocks'!$AQ36+'Input - Gross flows &amp; stocks'!$AR36)</f>
        <v>1.7728847315797897E-2</v>
      </c>
      <c r="Q34" s="12">
        <f ca="1">'Input - Gross flows &amp; stocks'!AQ36/('Input - Gross flows &amp; stocks'!$AP36+'Input - Gross flows &amp; stocks'!$AQ36+'Input - Gross flows &amp; stocks'!$AR36)</f>
        <v>1.9439829339307203E-2</v>
      </c>
      <c r="R34" s="12">
        <f ca="1">'Input - Gross flows &amp; stocks'!AR36/('Input - Gross flows &amp; stocks'!$AP36+'Input - Gross flows &amp; stocks'!$AQ36+'Input - Gross flows &amp; stocks'!$AR36)</f>
        <v>0.96283132334489485</v>
      </c>
      <c r="T34" s="12">
        <f t="shared" ca="1" si="0"/>
        <v>0.97263084958816193</v>
      </c>
      <c r="U34" s="12">
        <f ca="1">OFFSET('Margin error adjustment'!$BD$6,UsefulSeries!$M33,0)</f>
        <v>1.5116420141896649E-2</v>
      </c>
      <c r="V34" s="12">
        <f ca="1">OFFSET('Margin error adjustment'!$BD$7,UsefulSeries!$M33,0)</f>
        <v>1.2252730269941442E-2</v>
      </c>
      <c r="W34" s="12">
        <f ca="1">OFFSET('Margin error adjustment'!$BD$8,UsefulSeries!$M33,0)</f>
        <v>0.20970465079706757</v>
      </c>
      <c r="X34" s="12">
        <f t="shared" ca="1" si="1"/>
        <v>0.68419419969879125</v>
      </c>
      <c r="Y34" s="12">
        <f ca="1">OFFSET('Margin error adjustment'!$BD$9,UsefulSeries!$M33,0)</f>
        <v>0.10610114950414117</v>
      </c>
      <c r="Z34" s="12">
        <f ca="1">OFFSET('Margin error adjustment'!$BD$10,UsefulSeries!$M33,0)</f>
        <v>1.8335338297536544E-2</v>
      </c>
      <c r="AA34" s="12">
        <f ca="1">OFFSET('Margin error adjustment'!$BD$11,UsefulSeries!$M33,0)</f>
        <v>1.9349177076538535E-2</v>
      </c>
      <c r="AB34" s="12">
        <f t="shared" ca="1" si="2"/>
        <v>0.96231548462592498</v>
      </c>
      <c r="AD34" s="12">
        <f ca="1">OFFSET('Time agg. bias corr.'!$F$4,UsefulSeries!$C33,0)</f>
        <v>-2.9945972693797899E-2</v>
      </c>
      <c r="AE34" s="12">
        <f ca="1">OFFSET('Time agg. bias corr.'!$G$4,UsefulSeries!$C33,0)</f>
        <v>1.8325173620933999E-2</v>
      </c>
      <c r="AF34" s="12">
        <f ca="1">OFFSET('Time agg. bias corr.'!$H$4,UsefulSeries!$C33,0)</f>
        <v>1.16207990728641E-2</v>
      </c>
      <c r="AG34" s="12">
        <f ca="1">OFFSET('Time agg. bias corr.'!$F$5,UsefulSeries!$C33,0)</f>
        <v>0.255130764555909</v>
      </c>
      <c r="AH34" s="12">
        <f ca="1">OFFSET('Time agg. bias corr.'!$G$5,UsefulSeries!$C33,0)</f>
        <v>-0.38387892013371699</v>
      </c>
      <c r="AI34" s="12">
        <f ca="1">OFFSET('Time agg. bias corr.'!$H$5,UsefulSeries!$C33,0)</f>
        <v>0.128748155577808</v>
      </c>
      <c r="AJ34" s="12">
        <f ca="1">OFFSET('Time agg. bias corr.'!$F$6,UsefulSeries!$C33,0)</f>
        <v>1.62762403400235E-2</v>
      </c>
      <c r="AK34" s="12">
        <f ca="1">OFFSET('Time agg. bias corr.'!$G$6,UsefulSeries!$C33,0)</f>
        <v>2.36093143227732E-2</v>
      </c>
      <c r="AL34" s="12">
        <f ca="1">OFFSET('Time agg. bias corr.'!$H$6,UsefulSeries!$C33,0)</f>
        <v>-3.9885554662796502E-2</v>
      </c>
    </row>
    <row r="35" spans="1:38" x14ac:dyDescent="0.35">
      <c r="A35" s="2" t="s">
        <v>90</v>
      </c>
      <c r="B35" s="15">
        <f>'Input - Gross flows &amp; stocks'!S37</f>
        <v>118741.33333333333</v>
      </c>
      <c r="C35" s="15">
        <f>'Input - Gross flows &amp; stocks'!T37</f>
        <v>9581.3333333333339</v>
      </c>
      <c r="D35" s="15">
        <f>'Input - Gross flows &amp; stocks'!U37</f>
        <v>65108</v>
      </c>
      <c r="E35" s="13">
        <f>'Input - Gross flows &amp; stocks'!V37</f>
        <v>0.6144005299411579</v>
      </c>
      <c r="F35" s="13">
        <f>'Input - Gross flows &amp; stocks'!W37</f>
        <v>5.0618695951435859E-2</v>
      </c>
      <c r="G35" s="13">
        <f>'Input - Gross flows &amp; stocks'!X37</f>
        <v>0.33498077410740623</v>
      </c>
      <c r="H35" s="13">
        <f>'Input - Gross flows &amp; stocks'!Y37</f>
        <v>7.4665946260468408E-2</v>
      </c>
      <c r="I35" s="13"/>
      <c r="J35" s="12">
        <f ca="1">'Input - Gross flows &amp; stocks'!AJ37/('Input - Gross flows &amp; stocks'!$AJ37+'Input - Gross flows &amp; stocks'!$AK37+'Input - Gross flows &amp; stocks'!$AL37)</f>
        <v>0.97156995919598632</v>
      </c>
      <c r="K35" s="12">
        <f ca="1">'Input - Gross flows &amp; stocks'!AK37/('Input - Gross flows &amp; stocks'!$AJ37+'Input - Gross flows &amp; stocks'!$AK37+'Input - Gross flows &amp; stocks'!$AL37)</f>
        <v>1.5880007334033525E-2</v>
      </c>
      <c r="L35" s="12">
        <f ca="1">'Input - Gross flows &amp; stocks'!AL37/('Input - Gross flows &amp; stocks'!$AJ37+'Input - Gross flows &amp; stocks'!$AK37+'Input - Gross flows &amp; stocks'!$AL37)</f>
        <v>1.2550033469980137E-2</v>
      </c>
      <c r="M35" s="12">
        <f ca="1">'Input - Gross flows &amp; stocks'!AM37/('Input - Gross flows &amp; stocks'!$AM37+'Input - Gross flows &amp; stocks'!$AN37+'Input - Gross flows &amp; stocks'!$AO37)</f>
        <v>0.20948117527783472</v>
      </c>
      <c r="N35" s="12">
        <f ca="1">'Input - Gross flows &amp; stocks'!AN37/('Input - Gross flows &amp; stocks'!$AM37+'Input - Gross flows &amp; stocks'!$AN37+'Input - Gross flows &amp; stocks'!$AO37)</f>
        <v>0.68483617512534622</v>
      </c>
      <c r="O35" s="12">
        <f ca="1">'Input - Gross flows &amp; stocks'!AO37/('Input - Gross flows &amp; stocks'!$AM37+'Input - Gross flows &amp; stocks'!$AN37+'Input - Gross flows &amp; stocks'!$AO37)</f>
        <v>0.10568264959681904</v>
      </c>
      <c r="P35" s="12">
        <f ca="1">'Input - Gross flows &amp; stocks'!AP37/('Input - Gross flows &amp; stocks'!$AP37+'Input - Gross flows &amp; stocks'!$AQ37+'Input - Gross flows &amp; stocks'!$AR37)</f>
        <v>1.8164396890641272E-2</v>
      </c>
      <c r="Q35" s="12">
        <f ca="1">'Input - Gross flows &amp; stocks'!AQ37/('Input - Gross flows &amp; stocks'!$AP37+'Input - Gross flows &amp; stocks'!$AQ37+'Input - Gross flows &amp; stocks'!$AR37)</f>
        <v>2.0418073723417345E-2</v>
      </c>
      <c r="R35" s="12">
        <f ca="1">'Input - Gross flows &amp; stocks'!AR37/('Input - Gross flows &amp; stocks'!$AP37+'Input - Gross flows &amp; stocks'!$AQ37+'Input - Gross flows &amp; stocks'!$AR37)</f>
        <v>0.96141752938594138</v>
      </c>
      <c r="T35" s="12">
        <f t="shared" ca="1" si="0"/>
        <v>0.97124358603548555</v>
      </c>
      <c r="U35" s="12">
        <f ca="1">OFFSET('Margin error adjustment'!$BD$6,UsefulSeries!$M34,0)</f>
        <v>1.5709985128610899E-2</v>
      </c>
      <c r="V35" s="12">
        <f ca="1">OFFSET('Margin error adjustment'!$BD$7,UsefulSeries!$M34,0)</f>
        <v>1.3046428835903611E-2</v>
      </c>
      <c r="W35" s="12">
        <f ca="1">OFFSET('Margin error adjustment'!$BD$8,UsefulSeries!$M34,0)</f>
        <v>0.21008587860018516</v>
      </c>
      <c r="X35" s="12">
        <f t="shared" ca="1" si="1"/>
        <v>0.67971080082080937</v>
      </c>
      <c r="Y35" s="12">
        <f ca="1">OFFSET('Margin error adjustment'!$BD$9,UsefulSeries!$M34,0)</f>
        <v>0.11020332057900553</v>
      </c>
      <c r="Z35" s="12">
        <f ca="1">OFFSET('Margin error adjustment'!$BD$10,UsefulSeries!$M34,0)</f>
        <v>1.7471634812045601E-2</v>
      </c>
      <c r="AA35" s="12">
        <f ca="1">OFFSET('Margin error adjustment'!$BD$11,UsefulSeries!$M34,0)</f>
        <v>1.9427608953166156E-2</v>
      </c>
      <c r="AB35" s="12">
        <f t="shared" ca="1" si="2"/>
        <v>0.96310075623478819</v>
      </c>
      <c r="AD35" s="12">
        <f ca="1">OFFSET('Time agg. bias corr.'!$F$4,UsefulSeries!$C34,0)</f>
        <v>-3.1473023702789697E-2</v>
      </c>
      <c r="AE35" s="12">
        <f ca="1">OFFSET('Time agg. bias corr.'!$G$4,UsefulSeries!$C34,0)</f>
        <v>1.9116050599856899E-2</v>
      </c>
      <c r="AF35" s="12">
        <f ca="1">OFFSET('Time agg. bias corr.'!$H$4,UsefulSeries!$C34,0)</f>
        <v>1.23569731029939E-2</v>
      </c>
      <c r="AG35" s="12">
        <f ca="1">OFFSET('Time agg. bias corr.'!$F$5,UsefulSeries!$C34,0)</f>
        <v>0.256624703533535</v>
      </c>
      <c r="AH35" s="12">
        <f ca="1">OFFSET('Time agg. bias corr.'!$G$5,UsefulSeries!$C34,0)</f>
        <v>-0.39067637851243098</v>
      </c>
      <c r="AI35" s="12">
        <f ca="1">OFFSET('Time agg. bias corr.'!$H$5,UsefulSeries!$C34,0)</f>
        <v>0.13405167497961201</v>
      </c>
      <c r="AJ35" s="12">
        <f ca="1">OFFSET('Time agg. bias corr.'!$F$6,UsefulSeries!$C34,0)</f>
        <v>1.53593148499498E-2</v>
      </c>
      <c r="AK35" s="12">
        <f ca="1">OFFSET('Time agg. bias corr.'!$G$6,UsefulSeries!$C34,0)</f>
        <v>2.3773021359089E-2</v>
      </c>
      <c r="AL35" s="12">
        <f ca="1">OFFSET('Time agg. bias corr.'!$H$6,UsefulSeries!$C34,0)</f>
        <v>-3.9132336219238201E-2</v>
      </c>
    </row>
    <row r="36" spans="1:38" x14ac:dyDescent="0.35">
      <c r="A36" s="2" t="s">
        <v>91</v>
      </c>
      <c r="B36" s="15">
        <f>'Input - Gross flows &amp; stocks'!S38</f>
        <v>118833.66666666667</v>
      </c>
      <c r="C36" s="15">
        <f>'Input - Gross flows &amp; stocks'!T38</f>
        <v>9506.6666666666661</v>
      </c>
      <c r="D36" s="15">
        <f>'Input - Gross flows &amp; stocks'!U38</f>
        <v>65275.333333333336</v>
      </c>
      <c r="E36" s="13">
        <f>'Input - Gross flows &amp; stocks'!V38</f>
        <v>0.61324841554574494</v>
      </c>
      <c r="F36" s="13">
        <f>'Input - Gross flows &amp; stocks'!W38</f>
        <v>4.8583037809782778E-2</v>
      </c>
      <c r="G36" s="13">
        <f>'Input - Gross flows &amp; stocks'!X38</f>
        <v>0.33816854664447227</v>
      </c>
      <c r="H36" s="13">
        <f>'Input - Gross flows &amp; stocks'!Y38</f>
        <v>7.4073881684375648E-2</v>
      </c>
      <c r="I36" s="13"/>
      <c r="J36" s="12">
        <f ca="1">'Input - Gross flows &amp; stocks'!AJ38/('Input - Gross flows &amp; stocks'!$AJ38+'Input - Gross flows &amp; stocks'!$AK38+'Input - Gross flows &amp; stocks'!$AL38)</f>
        <v>0.97188694494030425</v>
      </c>
      <c r="K36" s="12">
        <f ca="1">'Input - Gross flows &amp; stocks'!AK38/('Input - Gross flows &amp; stocks'!$AJ38+'Input - Gross flows &amp; stocks'!$AK38+'Input - Gross flows &amp; stocks'!$AL38)</f>
        <v>1.5675196931669452E-2</v>
      </c>
      <c r="L36" s="12">
        <f ca="1">'Input - Gross flows &amp; stocks'!AL38/('Input - Gross flows &amp; stocks'!$AJ38+'Input - Gross flows &amp; stocks'!$AK38+'Input - Gross flows &amp; stocks'!$AL38)</f>
        <v>1.2437858128026358E-2</v>
      </c>
      <c r="M36" s="12">
        <f ca="1">'Input - Gross flows &amp; stocks'!AM38/('Input - Gross flows &amp; stocks'!$AM38+'Input - Gross flows &amp; stocks'!$AN38+'Input - Gross flows &amp; stocks'!$AO38)</f>
        <v>0.21156028665073409</v>
      </c>
      <c r="N36" s="12">
        <f ca="1">'Input - Gross flows &amp; stocks'!AN38/('Input - Gross flows &amp; stocks'!$AM38+'Input - Gross flows &amp; stocks'!$AN38+'Input - Gross flows &amp; stocks'!$AO38)</f>
        <v>0.68066243808979432</v>
      </c>
      <c r="O36" s="12">
        <f ca="1">'Input - Gross flows &amp; stocks'!AO38/('Input - Gross flows &amp; stocks'!$AM38+'Input - Gross flows &amp; stocks'!$AN38+'Input - Gross flows &amp; stocks'!$AO38)</f>
        <v>0.10777727525947163</v>
      </c>
      <c r="P36" s="12">
        <f ca="1">'Input - Gross flows &amp; stocks'!AP38/('Input - Gross flows &amp; stocks'!$AP38+'Input - Gross flows &amp; stocks'!$AQ38+'Input - Gross flows &amp; stocks'!$AR38)</f>
        <v>1.8654764844044998E-2</v>
      </c>
      <c r="Q36" s="12">
        <f ca="1">'Input - Gross flows &amp; stocks'!AQ38/('Input - Gross flows &amp; stocks'!$AP38+'Input - Gross flows &amp; stocks'!$AQ38+'Input - Gross flows &amp; stocks'!$AR38)</f>
        <v>2.1023343611554932E-2</v>
      </c>
      <c r="R36" s="12">
        <f ca="1">'Input - Gross flows &amp; stocks'!AR38/('Input - Gross flows &amp; stocks'!$AP38+'Input - Gross flows &amp; stocks'!$AQ38+'Input - Gross flows &amp; stocks'!$AR38)</f>
        <v>0.96032189154440006</v>
      </c>
      <c r="T36" s="12">
        <f t="shared" ca="1" si="0"/>
        <v>0.97125759695626268</v>
      </c>
      <c r="U36" s="12">
        <f ca="1">OFFSET('Margin error adjustment'!$BD$6,UsefulSeries!$M35,0)</f>
        <v>1.4898120410073148E-2</v>
      </c>
      <c r="V36" s="12">
        <f ca="1">OFFSET('Margin error adjustment'!$BD$7,UsefulSeries!$M35,0)</f>
        <v>1.3844282633664219E-2</v>
      </c>
      <c r="W36" s="12">
        <f ca="1">OFFSET('Margin error adjustment'!$BD$8,UsefulSeries!$M35,0)</f>
        <v>0.21601264105800749</v>
      </c>
      <c r="X36" s="12">
        <f t="shared" ca="1" si="1"/>
        <v>0.66168505063657146</v>
      </c>
      <c r="Y36" s="12">
        <f ca="1">OFFSET('Margin error adjustment'!$BD$9,UsefulSeries!$M35,0)</f>
        <v>0.12230230830542099</v>
      </c>
      <c r="Z36" s="12">
        <f ca="1">OFFSET('Margin error adjustment'!$BD$10,UsefulSeries!$M35,0)</f>
        <v>1.6636641556248891E-2</v>
      </c>
      <c r="AA36" s="12">
        <f ca="1">OFFSET('Margin error adjustment'!$BD$11,UsefulSeries!$M35,0)</f>
        <v>1.7720391138090583E-2</v>
      </c>
      <c r="AB36" s="12">
        <f t="shared" ca="1" si="2"/>
        <v>0.96564296730566057</v>
      </c>
      <c r="AD36" s="12">
        <f ca="1">OFFSET('Time agg. bias corr.'!$F$4,UsefulSeries!$C35,0)</f>
        <v>-3.1441516462931203E-2</v>
      </c>
      <c r="AE36" s="12">
        <f ca="1">OFFSET('Time agg. bias corr.'!$G$4,UsefulSeries!$C35,0)</f>
        <v>1.8354665578379701E-2</v>
      </c>
      <c r="AF36" s="12">
        <f ca="1">OFFSET('Time agg. bias corr.'!$H$4,UsefulSeries!$C35,0)</f>
        <v>1.30868508845512E-2</v>
      </c>
      <c r="AG36" s="12">
        <f ca="1">OFFSET('Time agg. bias corr.'!$F$5,UsefulSeries!$C35,0)</f>
        <v>0.26718725875523502</v>
      </c>
      <c r="AH36" s="12">
        <f ca="1">OFFSET('Time agg. bias corr.'!$G$5,UsefulSeries!$C35,0)</f>
        <v>-0.41766490756248797</v>
      </c>
      <c r="AI36" s="12">
        <f ca="1">OFFSET('Time agg. bias corr.'!$H$5,UsefulSeries!$C35,0)</f>
        <v>0.15047764880725301</v>
      </c>
      <c r="AJ36" s="12">
        <f ca="1">OFFSET('Time agg. bias corr.'!$F$6,UsefulSeries!$C35,0)</f>
        <v>1.46040789544253E-2</v>
      </c>
      <c r="AK36" s="12">
        <f ca="1">OFFSET('Time agg. bias corr.'!$G$6,UsefulSeries!$C35,0)</f>
        <v>2.19316843290044E-2</v>
      </c>
      <c r="AL36" s="12">
        <f ca="1">OFFSET('Time agg. bias corr.'!$H$6,UsefulSeries!$C35,0)</f>
        <v>-3.6535763283430202E-2</v>
      </c>
    </row>
    <row r="37" spans="1:38" x14ac:dyDescent="0.35">
      <c r="A37" s="2" t="s">
        <v>92</v>
      </c>
      <c r="B37" s="15">
        <f>'Input - Gross flows &amp; stocks'!S39</f>
        <v>118982.66666666667</v>
      </c>
      <c r="C37" s="15">
        <f>'Input - Gross flows &amp; stocks'!T39</f>
        <v>9482.3333333333339</v>
      </c>
      <c r="D37" s="15">
        <f>'Input - Gross flows &amp; stocks'!U39</f>
        <v>65324</v>
      </c>
      <c r="E37" s="13">
        <f>'Input - Gross flows &amp; stocks'!V39</f>
        <v>0.61396232846643706</v>
      </c>
      <c r="F37" s="13">
        <f>'Input - Gross flows &amp; stocks'!W39</f>
        <v>4.9400633195779385E-2</v>
      </c>
      <c r="G37" s="13">
        <f>'Input - Gross flows &amp; stocks'!X39</f>
        <v>0.33663703833778363</v>
      </c>
      <c r="H37" s="13">
        <f>'Input - Gross flows &amp; stocks'!Y39</f>
        <v>7.381258189649581E-2</v>
      </c>
      <c r="I37" s="13"/>
      <c r="J37" s="12">
        <f ca="1">'Input - Gross flows &amp; stocks'!AJ39/('Input - Gross flows &amp; stocks'!$AJ39+'Input - Gross flows &amp; stocks'!$AK39+'Input - Gross flows &amp; stocks'!$AL39)</f>
        <v>0.97257719837865275</v>
      </c>
      <c r="K37" s="12">
        <f ca="1">'Input - Gross flows &amp; stocks'!AK39/('Input - Gross flows &amp; stocks'!$AJ39+'Input - Gross flows &amp; stocks'!$AK39+'Input - Gross flows &amp; stocks'!$AL39)</f>
        <v>1.5325827442413974E-2</v>
      </c>
      <c r="L37" s="12">
        <f ca="1">'Input - Gross flows &amp; stocks'!AL39/('Input - Gross flows &amp; stocks'!$AJ39+'Input - Gross flows &amp; stocks'!$AK39+'Input - Gross flows &amp; stocks'!$AL39)</f>
        <v>1.209697417893325E-2</v>
      </c>
      <c r="M37" s="12">
        <f ca="1">'Input - Gross flows &amp; stocks'!AM39/('Input - Gross flows &amp; stocks'!$AM39+'Input - Gross flows &amp; stocks'!$AN39+'Input - Gross flows &amp; stocks'!$AO39)</f>
        <v>0.21017852373726084</v>
      </c>
      <c r="N37" s="12">
        <f ca="1">'Input - Gross flows &amp; stocks'!AN39/('Input - Gross flows &amp; stocks'!$AM39+'Input - Gross flows &amp; stocks'!$AN39+'Input - Gross flows &amp; stocks'!$AO39)</f>
        <v>0.68722117098178814</v>
      </c>
      <c r="O37" s="12">
        <f ca="1">'Input - Gross flows &amp; stocks'!AO39/('Input - Gross flows &amp; stocks'!$AM39+'Input - Gross flows &amp; stocks'!$AN39+'Input - Gross flows &amp; stocks'!$AO39)</f>
        <v>0.10260030528095108</v>
      </c>
      <c r="P37" s="12">
        <f ca="1">'Input - Gross flows &amp; stocks'!AP39/('Input - Gross flows &amp; stocks'!$AP39+'Input - Gross flows &amp; stocks'!$AQ39+'Input - Gross flows &amp; stocks'!$AR39)</f>
        <v>1.8912566027149639E-2</v>
      </c>
      <c r="Q37" s="12">
        <f ca="1">'Input - Gross flows &amp; stocks'!AQ39/('Input - Gross flows &amp; stocks'!$AP39+'Input - Gross flows &amp; stocks'!$AQ39+'Input - Gross flows &amp; stocks'!$AR39)</f>
        <v>2.0955741194136495E-2</v>
      </c>
      <c r="R37" s="12">
        <f ca="1">'Input - Gross flows &amp; stocks'!AR39/('Input - Gross flows &amp; stocks'!$AP39+'Input - Gross flows &amp; stocks'!$AQ39+'Input - Gross flows &amp; stocks'!$AR39)</f>
        <v>0.96013169277871391</v>
      </c>
      <c r="T37" s="12">
        <f t="shared" ca="1" si="0"/>
        <v>0.97337940229441811</v>
      </c>
      <c r="U37" s="12">
        <f ca="1">OFFSET('Margin error adjustment'!$BD$6,UsefulSeries!$M36,0)</f>
        <v>1.4884541837058096E-2</v>
      </c>
      <c r="V37" s="12">
        <f ca="1">OFFSET('Margin error adjustment'!$BD$7,UsefulSeries!$M36,0)</f>
        <v>1.1736055868523802E-2</v>
      </c>
      <c r="W37" s="12">
        <f ca="1">OFFSET('Margin error adjustment'!$BD$8,UsefulSeries!$M36,0)</f>
        <v>0.21511775084606582</v>
      </c>
      <c r="X37" s="12">
        <f t="shared" ca="1" si="1"/>
        <v>0.68301657149624728</v>
      </c>
      <c r="Y37" s="12">
        <f ca="1">OFFSET('Margin error adjustment'!$BD$9,UsefulSeries!$M36,0)</f>
        <v>0.10186567765768693</v>
      </c>
      <c r="Z37" s="12">
        <f ca="1">OFFSET('Margin error adjustment'!$BD$10,UsefulSeries!$M36,0)</f>
        <v>1.94810502838903E-2</v>
      </c>
      <c r="AA37" s="12">
        <f ca="1">OFFSET('Margin error adjustment'!$BD$11,UsefulSeries!$M36,0)</f>
        <v>2.096496451464009E-2</v>
      </c>
      <c r="AB37" s="12">
        <f t="shared" ca="1" si="2"/>
        <v>0.95955398520146962</v>
      </c>
      <c r="AD37" s="12">
        <f ca="1">OFFSET('Time agg. bias corr.'!$F$4,UsefulSeries!$C36,0)</f>
        <v>-2.91985915741391E-2</v>
      </c>
      <c r="AE37" s="12">
        <f ca="1">OFFSET('Time agg. bias corr.'!$G$4,UsefulSeries!$C36,0)</f>
        <v>1.8043765127046401E-2</v>
      </c>
      <c r="AF37" s="12">
        <f ca="1">OFFSET('Time agg. bias corr.'!$H$4,UsefulSeries!$C36,0)</f>
        <v>1.11548264573394E-2</v>
      </c>
      <c r="AG37" s="12">
        <f ca="1">OFFSET('Time agg. bias corr.'!$F$5,UsefulSeries!$C36,0)</f>
        <v>0.26184233580022298</v>
      </c>
      <c r="AH37" s="12">
        <f ca="1">OFFSET('Time agg. bias corr.'!$G$5,UsefulSeries!$C36,0)</f>
        <v>-0.38570936688527402</v>
      </c>
      <c r="AI37" s="12">
        <f ca="1">OFFSET('Time agg. bias corr.'!$H$5,UsefulSeries!$C36,0)</f>
        <v>0.123867031071595</v>
      </c>
      <c r="AJ37" s="12">
        <f ca="1">OFFSET('Time agg. bias corr.'!$F$6,UsefulSeries!$C36,0)</f>
        <v>1.7174124062630702E-2</v>
      </c>
      <c r="AK37" s="12">
        <f ca="1">OFFSET('Time agg. bias corr.'!$G$6,UsefulSeries!$C36,0)</f>
        <v>2.5648962883312799E-2</v>
      </c>
      <c r="AL37" s="12">
        <f ca="1">OFFSET('Time agg. bias corr.'!$H$6,UsefulSeries!$C36,0)</f>
        <v>-4.2823086945887899E-2</v>
      </c>
    </row>
    <row r="38" spans="1:38" x14ac:dyDescent="0.35">
      <c r="A38" s="2" t="s">
        <v>93</v>
      </c>
      <c r="B38" s="15">
        <f>'Input - Gross flows &amp; stocks'!S40</f>
        <v>119115.66666666667</v>
      </c>
      <c r="C38" s="15">
        <f>'Input - Gross flows &amp; stocks'!T40</f>
        <v>9355</v>
      </c>
      <c r="D38" s="15">
        <f>'Input - Gross flows &amp; stocks'!U40</f>
        <v>65480.666666666664</v>
      </c>
      <c r="E38" s="13">
        <f>'Input - Gross flows &amp; stocks'!V40</f>
        <v>0.61407030508194693</v>
      </c>
      <c r="F38" s="13">
        <f>'Input - Gross flows &amp; stocks'!W40</f>
        <v>4.9317797134954384E-2</v>
      </c>
      <c r="G38" s="13">
        <f>'Input - Gross flows &amp; stocks'!X40</f>
        <v>0.33661189778309869</v>
      </c>
      <c r="H38" s="13">
        <f>'Input - Gross flows &amp; stocks'!Y40</f>
        <v>7.2818178987680712E-2</v>
      </c>
      <c r="I38" s="13"/>
      <c r="J38" s="12">
        <f ca="1">'Input - Gross flows &amp; stocks'!AJ40/('Input - Gross flows &amp; stocks'!$AJ40+'Input - Gross flows &amp; stocks'!$AK40+'Input - Gross flows &amp; stocks'!$AL40)</f>
        <v>0.97234583520791129</v>
      </c>
      <c r="K38" s="12">
        <f ca="1">'Input - Gross flows &amp; stocks'!AK40/('Input - Gross flows &amp; stocks'!$AJ40+'Input - Gross flows &amp; stocks'!$AK40+'Input - Gross flows &amp; stocks'!$AL40)</f>
        <v>1.5026109691879046E-2</v>
      </c>
      <c r="L38" s="12">
        <f ca="1">'Input - Gross flows &amp; stocks'!AL40/('Input - Gross flows &amp; stocks'!$AJ40+'Input - Gross flows &amp; stocks'!$AK40+'Input - Gross flows &amp; stocks'!$AL40)</f>
        <v>1.2628055100209652E-2</v>
      </c>
      <c r="M38" s="12">
        <f ca="1">'Input - Gross flows &amp; stocks'!AM40/('Input - Gross flows &amp; stocks'!$AM40+'Input - Gross flows &amp; stocks'!$AN40+'Input - Gross flows &amp; stocks'!$AO40)</f>
        <v>0.20521113919769615</v>
      </c>
      <c r="N38" s="12">
        <f ca="1">'Input - Gross flows &amp; stocks'!AN40/('Input - Gross flows &amp; stocks'!$AM40+'Input - Gross flows &amp; stocks'!$AN40+'Input - Gross flows &amp; stocks'!$AO40)</f>
        <v>0.68246226857060532</v>
      </c>
      <c r="O38" s="12">
        <f ca="1">'Input - Gross flows &amp; stocks'!AO40/('Input - Gross flows &amp; stocks'!$AM40+'Input - Gross flows &amp; stocks'!$AN40+'Input - Gross flows &amp; stocks'!$AO40)</f>
        <v>0.11232659223169841</v>
      </c>
      <c r="P38" s="12">
        <f ca="1">'Input - Gross flows &amp; stocks'!AP40/('Input - Gross flows &amp; stocks'!$AP40+'Input - Gross flows &amp; stocks'!$AQ40+'Input - Gross flows &amp; stocks'!$AR40)</f>
        <v>2.0063493396682237E-2</v>
      </c>
      <c r="Q38" s="12">
        <f ca="1">'Input - Gross flows &amp; stocks'!AQ40/('Input - Gross flows &amp; stocks'!$AP40+'Input - Gross flows &amp; stocks'!$AQ40+'Input - Gross flows &amp; stocks'!$AR40)</f>
        <v>2.0362651416836963E-2</v>
      </c>
      <c r="R38" s="12">
        <f ca="1">'Input - Gross flows &amp; stocks'!AR40/('Input - Gross flows &amp; stocks'!$AP40+'Input - Gross flows &amp; stocks'!$AQ40+'Input - Gross flows &amp; stocks'!$AR40)</f>
        <v>0.95957385518648086</v>
      </c>
      <c r="T38" s="12">
        <f t="shared" ca="1" si="0"/>
        <v>0.97253021290534991</v>
      </c>
      <c r="U38" s="12">
        <f ca="1">OFFSET('Margin error adjustment'!$BD$6,UsefulSeries!$M37,0)</f>
        <v>1.4784579374315251E-2</v>
      </c>
      <c r="V38" s="12">
        <f ca="1">OFFSET('Margin error adjustment'!$BD$7,UsefulSeries!$M37,0)</f>
        <v>1.2685207720334872E-2</v>
      </c>
      <c r="W38" s="12">
        <f ca="1">OFFSET('Margin error adjustment'!$BD$8,UsefulSeries!$M37,0)</f>
        <v>0.20738889387235457</v>
      </c>
      <c r="X38" s="12">
        <f t="shared" ca="1" si="1"/>
        <v>0.67860540129809888</v>
      </c>
      <c r="Y38" s="12">
        <f ca="1">OFFSET('Margin error adjustment'!$BD$9,UsefulSeries!$M37,0)</f>
        <v>0.1140057048295465</v>
      </c>
      <c r="Z38" s="12">
        <f ca="1">OFFSET('Margin error adjustment'!$BD$10,UsefulSeries!$M37,0)</f>
        <v>1.9986655124979977E-2</v>
      </c>
      <c r="AA38" s="12">
        <f ca="1">OFFSET('Margin error adjustment'!$BD$11,UsefulSeries!$M37,0)</f>
        <v>1.9953496133009899E-2</v>
      </c>
      <c r="AB38" s="12">
        <f t="shared" ca="1" si="2"/>
        <v>0.96005984874201011</v>
      </c>
      <c r="AD38" s="12">
        <f ca="1">OFFSET('Time agg. bias corr.'!$F$4,UsefulSeries!$C37,0)</f>
        <v>-3.0002776162712401E-2</v>
      </c>
      <c r="AE38" s="12">
        <f ca="1">OFFSET('Time agg. bias corr.'!$G$4,UsefulSeries!$C37,0)</f>
        <v>1.7980276894296199E-2</v>
      </c>
      <c r="AF38" s="12">
        <f ca="1">OFFSET('Time agg. bias corr.'!$H$4,UsefulSeries!$C37,0)</f>
        <v>1.2022499278571099E-2</v>
      </c>
      <c r="AG38" s="12">
        <f ca="1">OFFSET('Time agg. bias corr.'!$F$5,UsefulSeries!$C37,0)</f>
        <v>0.25307906360508697</v>
      </c>
      <c r="AH38" s="12">
        <f ca="1">OFFSET('Time agg. bias corr.'!$G$5,UsefulSeries!$C37,0)</f>
        <v>-0.39222858164827301</v>
      </c>
      <c r="AI38" s="12">
        <f ca="1">OFFSET('Time agg. bias corr.'!$H$5,UsefulSeries!$C37,0)</f>
        <v>0.13914951804183501</v>
      </c>
      <c r="AJ38" s="12">
        <f ca="1">OFFSET('Time agg. bias corr.'!$F$6,UsefulSeries!$C37,0)</f>
        <v>1.7940305524460399E-2</v>
      </c>
      <c r="AK38" s="12">
        <f ca="1">OFFSET('Time agg. bias corr.'!$G$6,UsefulSeries!$C37,0)</f>
        <v>2.44661889099047E-2</v>
      </c>
      <c r="AL38" s="12">
        <f ca="1">OFFSET('Time agg. bias corr.'!$H$6,UsefulSeries!$C37,0)</f>
        <v>-4.2406494434450603E-2</v>
      </c>
    </row>
    <row r="39" spans="1:38" x14ac:dyDescent="0.35">
      <c r="A39" s="2" t="s">
        <v>94</v>
      </c>
      <c r="B39" s="15">
        <f>'Input - Gross flows &amp; stocks'!S41</f>
        <v>119297.33333333333</v>
      </c>
      <c r="C39" s="15">
        <f>'Input - Gross flows &amp; stocks'!T41</f>
        <v>9188</v>
      </c>
      <c r="D39" s="15">
        <f>'Input - Gross flows &amp; stocks'!U41</f>
        <v>65620.666666666672</v>
      </c>
      <c r="E39" s="13">
        <f>'Input - Gross flows &amp; stocks'!V41</f>
        <v>0.613908909992679</v>
      </c>
      <c r="F39" s="13">
        <f>'Input - Gross flows &amp; stocks'!W41</f>
        <v>4.8076427341438015E-2</v>
      </c>
      <c r="G39" s="13">
        <f>'Input - Gross flows &amp; stocks'!X41</f>
        <v>0.33801466266588298</v>
      </c>
      <c r="H39" s="13">
        <f>'Input - Gross flows &amp; stocks'!Y41</f>
        <v>7.1510107509028267E-2</v>
      </c>
      <c r="I39" s="13"/>
      <c r="J39" s="12">
        <f ca="1">'Input - Gross flows &amp; stocks'!AJ41/('Input - Gross flows &amp; stocks'!$AJ41+'Input - Gross flows &amp; stocks'!$AK41+'Input - Gross flows &amp; stocks'!$AL41)</f>
        <v>0.97279031521457404</v>
      </c>
      <c r="K39" s="12">
        <f ca="1">'Input - Gross flows &amp; stocks'!AK41/('Input - Gross flows &amp; stocks'!$AJ41+'Input - Gross flows &amp; stocks'!$AK41+'Input - Gross flows &amp; stocks'!$AL41)</f>
        <v>1.4742680265984966E-2</v>
      </c>
      <c r="L39" s="12">
        <f ca="1">'Input - Gross flows &amp; stocks'!AL41/('Input - Gross flows &amp; stocks'!$AJ41+'Input - Gross flows &amp; stocks'!$AK41+'Input - Gross flows &amp; stocks'!$AL41)</f>
        <v>1.2467004519440989E-2</v>
      </c>
      <c r="M39" s="12">
        <f ca="1">'Input - Gross flows &amp; stocks'!AM41/('Input - Gross flows &amp; stocks'!$AM41+'Input - Gross flows &amp; stocks'!$AN41+'Input - Gross flows &amp; stocks'!$AO41)</f>
        <v>0.2058105873504249</v>
      </c>
      <c r="N39" s="12">
        <f ca="1">'Input - Gross flows &amp; stocks'!AN41/('Input - Gross flows &amp; stocks'!$AM41+'Input - Gross flows &amp; stocks'!$AN41+'Input - Gross flows &amp; stocks'!$AO41)</f>
        <v>0.68238601911533914</v>
      </c>
      <c r="O39" s="12">
        <f ca="1">'Input - Gross flows &amp; stocks'!AO41/('Input - Gross flows &amp; stocks'!$AM41+'Input - Gross flows &amp; stocks'!$AN41+'Input - Gross flows &amp; stocks'!$AO41)</f>
        <v>0.11180339353423591</v>
      </c>
      <c r="P39" s="12">
        <f ca="1">'Input - Gross flows &amp; stocks'!AP41/('Input - Gross flows &amp; stocks'!$AP41+'Input - Gross flows &amp; stocks'!$AQ41+'Input - Gross flows &amp; stocks'!$AR41)</f>
        <v>2.0605337706660492E-2</v>
      </c>
      <c r="Q39" s="12">
        <f ca="1">'Input - Gross flows &amp; stocks'!AQ41/('Input - Gross flows &amp; stocks'!$AP41+'Input - Gross flows &amp; stocks'!$AQ41+'Input - Gross flows &amp; stocks'!$AR41)</f>
        <v>1.92598119836099E-2</v>
      </c>
      <c r="R39" s="12">
        <f ca="1">'Input - Gross flows &amp; stocks'!AR41/('Input - Gross flows &amp; stocks'!$AP41+'Input - Gross flows &amp; stocks'!$AQ41+'Input - Gross flows &amp; stocks'!$AR41)</f>
        <v>0.96013485030972967</v>
      </c>
      <c r="T39" s="12">
        <f t="shared" ca="1" si="0"/>
        <v>0.97239713046342369</v>
      </c>
      <c r="U39" s="12">
        <f ca="1">OFFSET('Margin error adjustment'!$BD$6,UsefulSeries!$M38,0)</f>
        <v>1.4431050762936708E-2</v>
      </c>
      <c r="V39" s="12">
        <f ca="1">OFFSET('Margin error adjustment'!$BD$7,UsefulSeries!$M38,0)</f>
        <v>1.3171818773639607E-2</v>
      </c>
      <c r="W39" s="12">
        <f ca="1">OFFSET('Margin error adjustment'!$BD$8,UsefulSeries!$M38,0)</f>
        <v>0.20741230513535686</v>
      </c>
      <c r="X39" s="12">
        <f t="shared" ca="1" si="1"/>
        <v>0.67354826965507275</v>
      </c>
      <c r="Y39" s="12">
        <f ca="1">OFFSET('Margin error adjustment'!$BD$9,UsefulSeries!$M38,0)</f>
        <v>0.11903942520957046</v>
      </c>
      <c r="Z39" s="12">
        <f ca="1">OFFSET('Margin error adjustment'!$BD$10,UsefulSeries!$M38,0)</f>
        <v>1.9487099188819083E-2</v>
      </c>
      <c r="AA39" s="12">
        <f ca="1">OFFSET('Margin error adjustment'!$BD$11,UsefulSeries!$M38,0)</f>
        <v>1.7815266521577725E-2</v>
      </c>
      <c r="AB39" s="12">
        <f t="shared" ca="1" si="2"/>
        <v>0.9626976342896032</v>
      </c>
      <c r="AD39" s="12">
        <f ca="1">OFFSET('Time agg. bias corr.'!$F$4,UsefulSeries!$C38,0)</f>
        <v>-3.01035432730366E-2</v>
      </c>
      <c r="AE39" s="12">
        <f ca="1">OFFSET('Time agg. bias corr.'!$G$4,UsefulSeries!$C38,0)</f>
        <v>1.7620204701127198E-2</v>
      </c>
      <c r="AF39" s="12">
        <f ca="1">OFFSET('Time agg. bias corr.'!$H$4,UsefulSeries!$C38,0)</f>
        <v>1.2483338571848499E-2</v>
      </c>
      <c r="AG39" s="12">
        <f ca="1">OFFSET('Time agg. bias corr.'!$F$5,UsefulSeries!$C38,0)</f>
        <v>0.25396634719314298</v>
      </c>
      <c r="AH39" s="12">
        <f ca="1">OFFSET('Time agg. bias corr.'!$G$5,UsefulSeries!$C38,0)</f>
        <v>-0.39955479006921502</v>
      </c>
      <c r="AI39" s="12">
        <f ca="1">OFFSET('Time agg. bias corr.'!$H$5,UsefulSeries!$C38,0)</f>
        <v>0.14558844287529399</v>
      </c>
      <c r="AJ39" s="12">
        <f ca="1">OFFSET('Time agg. bias corr.'!$F$6,UsefulSeries!$C38,0)</f>
        <v>1.7686400480836799E-2</v>
      </c>
      <c r="AK39" s="12">
        <f ca="1">OFFSET('Time agg. bias corr.'!$G$6,UsefulSeries!$C38,0)</f>
        <v>2.1875598424091699E-2</v>
      </c>
      <c r="AL39" s="12">
        <f ca="1">OFFSET('Time agg. bias corr.'!$H$6,UsefulSeries!$C38,0)</f>
        <v>-3.9561998894726502E-2</v>
      </c>
    </row>
    <row r="40" spans="1:38" x14ac:dyDescent="0.35">
      <c r="A40" s="2" t="s">
        <v>95</v>
      </c>
      <c r="B40" s="15">
        <f>'Input - Gross flows &amp; stocks'!S42</f>
        <v>119430.33333333333</v>
      </c>
      <c r="C40" s="15">
        <f>'Input - Gross flows &amp; stocks'!T42</f>
        <v>9116.3333333333339</v>
      </c>
      <c r="D40" s="15">
        <f>'Input - Gross flows &amp; stocks'!U42</f>
        <v>65704.666666666672</v>
      </c>
      <c r="E40" s="13">
        <f>'Input - Gross flows &amp; stocks'!V42</f>
        <v>0.61447750736703277</v>
      </c>
      <c r="F40" s="13">
        <f>'Input - Gross flows &amp; stocks'!W42</f>
        <v>4.730871473612628E-2</v>
      </c>
      <c r="G40" s="13">
        <f>'Input - Gross flows &amp; stocks'!X42</f>
        <v>0.33821377789684093</v>
      </c>
      <c r="H40" s="13">
        <f>'Input - Gross flows &amp; stocks'!Y42</f>
        <v>7.0918473187428693E-2</v>
      </c>
      <c r="I40" s="13"/>
      <c r="J40" s="12">
        <f ca="1">'Input - Gross flows &amp; stocks'!AJ42/('Input - Gross flows &amp; stocks'!$AJ42+'Input - Gross flows &amp; stocks'!$AK42+'Input - Gross flows &amp; stocks'!$AL42)</f>
        <v>0.97249286934077628</v>
      </c>
      <c r="K40" s="12">
        <f ca="1">'Input - Gross flows &amp; stocks'!AK42/('Input - Gross flows &amp; stocks'!$AJ42+'Input - Gross flows &amp; stocks'!$AK42+'Input - Gross flows &amp; stocks'!$AL42)</f>
        <v>1.4980713269146651E-2</v>
      </c>
      <c r="L40" s="12">
        <f ca="1">'Input - Gross flows &amp; stocks'!AL42/('Input - Gross flows &amp; stocks'!$AJ42+'Input - Gross flows &amp; stocks'!$AK42+'Input - Gross flows &amp; stocks'!$AL42)</f>
        <v>1.2526417390077062E-2</v>
      </c>
      <c r="M40" s="12">
        <f ca="1">'Input - Gross flows &amp; stocks'!AM42/('Input - Gross flows &amp; stocks'!$AM42+'Input - Gross flows &amp; stocks'!$AN42+'Input - Gross flows &amp; stocks'!$AO42)</f>
        <v>0.20844036369877159</v>
      </c>
      <c r="N40" s="12">
        <f ca="1">'Input - Gross flows &amp; stocks'!AN42/('Input - Gross flows &amp; stocks'!$AM42+'Input - Gross flows &amp; stocks'!$AN42+'Input - Gross flows &amp; stocks'!$AO42)</f>
        <v>0.67983311512544431</v>
      </c>
      <c r="O40" s="12">
        <f ca="1">'Input - Gross flows &amp; stocks'!AO42/('Input - Gross flows &amp; stocks'!$AM42+'Input - Gross flows &amp; stocks'!$AN42+'Input - Gross flows &amp; stocks'!$AO42)</f>
        <v>0.11172652117578412</v>
      </c>
      <c r="P40" s="12">
        <f ca="1">'Input - Gross flows &amp; stocks'!AP42/('Input - Gross flows &amp; stocks'!$AP42+'Input - Gross flows &amp; stocks'!$AQ42+'Input - Gross flows &amp; stocks'!$AR42)</f>
        <v>2.0537532802065519E-2</v>
      </c>
      <c r="Q40" s="12">
        <f ca="1">'Input - Gross flows &amp; stocks'!AQ42/('Input - Gross flows &amp; stocks'!$AP42+'Input - Gross flows &amp; stocks'!$AQ42+'Input - Gross flows &amp; stocks'!$AR42)</f>
        <v>1.985535652527589E-2</v>
      </c>
      <c r="R40" s="12">
        <f ca="1">'Input - Gross flows &amp; stocks'!AR42/('Input - Gross flows &amp; stocks'!$AP42+'Input - Gross flows &amp; stocks'!$AQ42+'Input - Gross flows &amp; stocks'!$AR42)</f>
        <v>0.95960711067265858</v>
      </c>
      <c r="T40" s="12">
        <f t="shared" ca="1" si="0"/>
        <v>0.97296851659730699</v>
      </c>
      <c r="U40" s="12">
        <f ca="1">OFFSET('Margin error adjustment'!$BD$6,UsefulSeries!$M39,0)</f>
        <v>1.4330298092162469E-2</v>
      </c>
      <c r="V40" s="12">
        <f ca="1">OFFSET('Margin error adjustment'!$BD$7,UsefulSeries!$M39,0)</f>
        <v>1.2701185310530518E-2</v>
      </c>
      <c r="W40" s="12">
        <f ca="1">OFFSET('Margin error adjustment'!$BD$8,UsefulSeries!$M39,0)</f>
        <v>0.21434851267173313</v>
      </c>
      <c r="X40" s="12">
        <f t="shared" ca="1" si="1"/>
        <v>0.66925397080596183</v>
      </c>
      <c r="Y40" s="12">
        <f ca="1">OFFSET('Margin error adjustment'!$BD$9,UsefulSeries!$M39,0)</f>
        <v>0.11639751652230498</v>
      </c>
      <c r="Z40" s="12">
        <f ca="1">OFFSET('Margin error adjustment'!$BD$10,UsefulSeries!$M39,0)</f>
        <v>2.0290111488913746E-2</v>
      </c>
      <c r="AA40" s="12">
        <f ca="1">OFFSET('Margin error adjustment'!$BD$11,UsefulSeries!$M39,0)</f>
        <v>1.8744385536723779E-2</v>
      </c>
      <c r="AB40" s="12">
        <f t="shared" ca="1" si="2"/>
        <v>0.96096550297436245</v>
      </c>
      <c r="AD40" s="12">
        <f ca="1">OFFSET('Time agg. bias corr.'!$F$4,UsefulSeries!$C39,0)</f>
        <v>-2.9575383410621402E-2</v>
      </c>
      <c r="AE40" s="12">
        <f ca="1">OFFSET('Time agg. bias corr.'!$G$4,UsefulSeries!$C39,0)</f>
        <v>1.7541868637311501E-2</v>
      </c>
      <c r="AF40" s="12">
        <f ca="1">OFFSET('Time agg. bias corr.'!$H$4,UsefulSeries!$C39,0)</f>
        <v>1.2033514773366999E-2</v>
      </c>
      <c r="AG40" s="12">
        <f ca="1">OFFSET('Time agg. bias corr.'!$F$5,UsefulSeries!$C39,0)</f>
        <v>0.263212568272575</v>
      </c>
      <c r="AH40" s="12">
        <f ca="1">OFFSET('Time agg. bias corr.'!$G$5,UsefulSeries!$C39,0)</f>
        <v>-0.40610894928538199</v>
      </c>
      <c r="AI40" s="12">
        <f ca="1">OFFSET('Time agg. bias corr.'!$H$5,UsefulSeries!$C39,0)</f>
        <v>0.14289638101357299</v>
      </c>
      <c r="AJ40" s="12">
        <f ca="1">OFFSET('Time agg. bias corr.'!$F$6,UsefulSeries!$C39,0)</f>
        <v>1.83009448706524E-2</v>
      </c>
      <c r="AK40" s="12">
        <f ca="1">OFFSET('Time agg. bias corr.'!$G$6,UsefulSeries!$C39,0)</f>
        <v>2.3113586664388602E-2</v>
      </c>
      <c r="AL40" s="12">
        <f ca="1">OFFSET('Time agg. bias corr.'!$H$6,UsefulSeries!$C39,0)</f>
        <v>-4.14145315452535E-2</v>
      </c>
    </row>
    <row r="41" spans="1:38" x14ac:dyDescent="0.35">
      <c r="A41" s="2" t="s">
        <v>96</v>
      </c>
      <c r="B41" s="15">
        <f>'Input - Gross flows &amp; stocks'!S43</f>
        <v>119710.33333333333</v>
      </c>
      <c r="C41" s="15">
        <f>'Input - Gross flows &amp; stocks'!T43</f>
        <v>9105</v>
      </c>
      <c r="D41" s="15">
        <f>'Input - Gross flows &amp; stocks'!U43</f>
        <v>65583</v>
      </c>
      <c r="E41" s="13">
        <f>'Input - Gross flows &amp; stocks'!V43</f>
        <v>0.61540916766195786</v>
      </c>
      <c r="F41" s="13">
        <f>'Input - Gross flows &amp; stocks'!W43</f>
        <v>4.6620814628722043E-2</v>
      </c>
      <c r="G41" s="13">
        <f>'Input - Gross flows &amp; stocks'!X43</f>
        <v>0.33797001770932006</v>
      </c>
      <c r="H41" s="13">
        <f>'Input - Gross flows &amp; stocks'!Y43</f>
        <v>7.0682579196058443E-2</v>
      </c>
      <c r="I41" s="13"/>
      <c r="J41" s="12">
        <f ca="1">'Input - Gross flows &amp; stocks'!AJ43/('Input - Gross flows &amp; stocks'!$AJ43+'Input - Gross flows &amp; stocks'!$AK43+'Input - Gross flows &amp; stocks'!$AL43)</f>
        <v>0.97313366221721631</v>
      </c>
      <c r="K41" s="12">
        <f ca="1">'Input - Gross flows &amp; stocks'!AK43/('Input - Gross flows &amp; stocks'!$AJ43+'Input - Gross flows &amp; stocks'!$AK43+'Input - Gross flows &amp; stocks'!$AL43)</f>
        <v>1.4938367957382577E-2</v>
      </c>
      <c r="L41" s="12">
        <f ca="1">'Input - Gross flows &amp; stocks'!AL43/('Input - Gross flows &amp; stocks'!$AJ43+'Input - Gross flows &amp; stocks'!$AK43+'Input - Gross flows &amp; stocks'!$AL43)</f>
        <v>1.1927969825401067E-2</v>
      </c>
      <c r="M41" s="12">
        <f ca="1">'Input - Gross flows &amp; stocks'!AM43/('Input - Gross flows &amp; stocks'!$AM43+'Input - Gross flows &amp; stocks'!$AN43+'Input - Gross flows &amp; stocks'!$AO43)</f>
        <v>0.21464153722440815</v>
      </c>
      <c r="N41" s="12">
        <f ca="1">'Input - Gross flows &amp; stocks'!AN43/('Input - Gross flows &amp; stocks'!$AM43+'Input - Gross flows &amp; stocks'!$AN43+'Input - Gross flows &amp; stocks'!$AO43)</f>
        <v>0.68480714814275401</v>
      </c>
      <c r="O41" s="12">
        <f ca="1">'Input - Gross flows &amp; stocks'!AO43/('Input - Gross flows &amp; stocks'!$AM43+'Input - Gross flows &amp; stocks'!$AN43+'Input - Gross flows &amp; stocks'!$AO43)</f>
        <v>0.10055131463283785</v>
      </c>
      <c r="P41" s="12">
        <f ca="1">'Input - Gross flows &amp; stocks'!AP43/('Input - Gross flows &amp; stocks'!$AP43+'Input - Gross flows &amp; stocks'!$AQ43+'Input - Gross flows &amp; stocks'!$AR43)</f>
        <v>2.0960307088784862E-2</v>
      </c>
      <c r="Q41" s="12">
        <f ca="1">'Input - Gross flows &amp; stocks'!AQ43/('Input - Gross flows &amp; stocks'!$AP43+'Input - Gross flows &amp; stocks'!$AQ43+'Input - Gross flows &amp; stocks'!$AR43)</f>
        <v>1.967272432737276E-2</v>
      </c>
      <c r="R41" s="12">
        <f ca="1">'Input - Gross flows &amp; stocks'!AR43/('Input - Gross flows &amp; stocks'!$AP43+'Input - Gross flows &amp; stocks'!$AQ43+'Input - Gross flows &amp; stocks'!$AR43)</f>
        <v>0.95936696858384229</v>
      </c>
      <c r="T41" s="12">
        <f t="shared" ca="1" si="0"/>
        <v>0.97338716874821274</v>
      </c>
      <c r="U41" s="12">
        <f ca="1">OFFSET('Margin error adjustment'!$BD$6,UsefulSeries!$M40,0)</f>
        <v>1.4225626795380933E-2</v>
      </c>
      <c r="V41" s="12">
        <f ca="1">OFFSET('Margin error adjustment'!$BD$7,UsefulSeries!$M40,0)</f>
        <v>1.2387204456406314E-2</v>
      </c>
      <c r="W41" s="12">
        <f ca="1">OFFSET('Margin error adjustment'!$BD$8,UsefulSeries!$M40,0)</f>
        <v>0.22086762232774548</v>
      </c>
      <c r="X41" s="12">
        <f t="shared" ca="1" si="1"/>
        <v>0.67181928419743364</v>
      </c>
      <c r="Y41" s="12">
        <f ca="1">OFFSET('Margin error adjustment'!$BD$9,UsefulSeries!$M40,0)</f>
        <v>0.10731309347482085</v>
      </c>
      <c r="Z41" s="12">
        <f ca="1">OFFSET('Margin error adjustment'!$BD$10,UsefulSeries!$M40,0)</f>
        <v>2.0211131580328331E-2</v>
      </c>
      <c r="AA41" s="12">
        <f ca="1">OFFSET('Margin error adjustment'!$BD$11,UsefulSeries!$M40,0)</f>
        <v>1.8025818174377532E-2</v>
      </c>
      <c r="AB41" s="12">
        <f t="shared" ca="1" si="2"/>
        <v>0.96176305024529418</v>
      </c>
      <c r="AD41" s="12">
        <f ca="1">OFFSET('Time agg. bias corr.'!$F$4,UsefulSeries!$C40,0)</f>
        <v>-2.9184658213401899E-2</v>
      </c>
      <c r="AE41" s="12">
        <f ca="1">OFFSET('Time agg. bias corr.'!$G$4,UsefulSeries!$C40,0)</f>
        <v>1.73856980631516E-2</v>
      </c>
      <c r="AF41" s="12">
        <f ca="1">OFFSET('Time agg. bias corr.'!$H$4,UsefulSeries!$C40,0)</f>
        <v>1.17989601502502E-2</v>
      </c>
      <c r="AG41" s="12">
        <f ca="1">OFFSET('Time agg. bias corr.'!$F$5,UsefulSeries!$C40,0)</f>
        <v>0.27082475033568998</v>
      </c>
      <c r="AH41" s="12">
        <f ca="1">OFFSET('Time agg. bias corr.'!$G$5,UsefulSeries!$C40,0)</f>
        <v>-0.40210737942368302</v>
      </c>
      <c r="AI41" s="12">
        <f ca="1">OFFSET('Time agg. bias corr.'!$H$5,UsefulSeries!$C40,0)</f>
        <v>0.13128262908799401</v>
      </c>
      <c r="AJ41" s="12">
        <f ca="1">OFFSET('Time agg. bias corr.'!$F$6,UsefulSeries!$C40,0)</f>
        <v>1.82383592257747E-2</v>
      </c>
      <c r="AK41" s="12">
        <f ca="1">OFFSET('Time agg. bias corr.'!$G$6,UsefulSeries!$C40,0)</f>
        <v>2.2170641111661001E-2</v>
      </c>
      <c r="AL41" s="12">
        <f ca="1">OFFSET('Time agg. bias corr.'!$H$6,UsefulSeries!$C40,0)</f>
        <v>-4.0409000337436302E-2</v>
      </c>
    </row>
    <row r="42" spans="1:38" x14ac:dyDescent="0.35">
      <c r="A42" s="2" t="s">
        <v>97</v>
      </c>
      <c r="B42" s="15">
        <f>'Input - Gross flows &amp; stocks'!S44</f>
        <v>119959.66666666667</v>
      </c>
      <c r="C42" s="15">
        <f>'Input - Gross flows &amp; stocks'!T44</f>
        <v>9126.6666666666661</v>
      </c>
      <c r="D42" s="15">
        <f>'Input - Gross flows &amp; stocks'!U44</f>
        <v>65469</v>
      </c>
      <c r="E42" s="13">
        <f>'Input - Gross flows &amp; stocks'!V44</f>
        <v>0.61458451218633936</v>
      </c>
      <c r="F42" s="13">
        <f>'Input - Gross flows &amp; stocks'!W44</f>
        <v>4.6862622043436664E-2</v>
      </c>
      <c r="G42" s="13">
        <f>'Input - Gross flows &amp; stocks'!X44</f>
        <v>0.33855286577022398</v>
      </c>
      <c r="H42" s="13">
        <f>'Input - Gross flows &amp; stocks'!Y44</f>
        <v>7.0702036621485873E-2</v>
      </c>
      <c r="I42" s="13"/>
      <c r="J42" s="12">
        <f ca="1">'Input - Gross flows &amp; stocks'!AJ44/('Input - Gross flows &amp; stocks'!$AJ44+'Input - Gross flows &amp; stocks'!$AK44+'Input - Gross flows &amp; stocks'!$AL44)</f>
        <v>0.97358878948213912</v>
      </c>
      <c r="K42" s="12">
        <f ca="1">'Input - Gross flows &amp; stocks'!AK44/('Input - Gross flows &amp; stocks'!$AJ44+'Input - Gross flows &amp; stocks'!$AK44+'Input - Gross flows &amp; stocks'!$AL44)</f>
        <v>1.4703825246530054E-2</v>
      </c>
      <c r="L42" s="12">
        <f ca="1">'Input - Gross flows &amp; stocks'!AL44/('Input - Gross flows &amp; stocks'!$AJ44+'Input - Gross flows &amp; stocks'!$AK44+'Input - Gross flows &amp; stocks'!$AL44)</f>
        <v>1.1707385271330792E-2</v>
      </c>
      <c r="M42" s="12">
        <f ca="1">'Input - Gross flows &amp; stocks'!AM44/('Input - Gross flows &amp; stocks'!$AM44+'Input - Gross flows &amp; stocks'!$AN44+'Input - Gross flows &amp; stocks'!$AO44)</f>
        <v>0.21234986717913518</v>
      </c>
      <c r="N42" s="12">
        <f ca="1">'Input - Gross flows &amp; stocks'!AN44/('Input - Gross flows &amp; stocks'!$AM44+'Input - Gross flows &amp; stocks'!$AN44+'Input - Gross flows &amp; stocks'!$AO44)</f>
        <v>0.69362328769548565</v>
      </c>
      <c r="O42" s="12">
        <f ca="1">'Input - Gross flows &amp; stocks'!AO44/('Input - Gross flows &amp; stocks'!$AM44+'Input - Gross flows &amp; stocks'!$AN44+'Input - Gross flows &amp; stocks'!$AO44)</f>
        <v>9.4026845125379108E-2</v>
      </c>
      <c r="P42" s="12">
        <f ca="1">'Input - Gross flows &amp; stocks'!AP44/('Input - Gross flows &amp; stocks'!$AP44+'Input - Gross flows &amp; stocks'!$AQ44+'Input - Gross flows &amp; stocks'!$AR44)</f>
        <v>2.0211509983771931E-2</v>
      </c>
      <c r="Q42" s="12">
        <f ca="1">'Input - Gross flows &amp; stocks'!AQ44/('Input - Gross flows &amp; stocks'!$AP44+'Input - Gross flows &amp; stocks'!$AQ44+'Input - Gross flows &amp; stocks'!$AR44)</f>
        <v>1.9281134583817118E-2</v>
      </c>
      <c r="R42" s="12">
        <f ca="1">'Input - Gross flows &amp; stocks'!AR44/('Input - Gross flows &amp; stocks'!$AP44+'Input - Gross flows &amp; stocks'!$AQ44+'Input - Gross flows &amp; stocks'!$AR44)</f>
        <v>0.96050735543241095</v>
      </c>
      <c r="T42" s="12">
        <f t="shared" ca="1" si="0"/>
        <v>0.97257642506172359</v>
      </c>
      <c r="U42" s="12">
        <f ca="1">OFFSET('Margin error adjustment'!$BD$6,UsefulSeries!$M41,0)</f>
        <v>1.4607291864834858E-2</v>
      </c>
      <c r="V42" s="12">
        <f ca="1">OFFSET('Margin error adjustment'!$BD$7,UsefulSeries!$M41,0)</f>
        <v>1.2816283073441546E-2</v>
      </c>
      <c r="W42" s="12">
        <f ca="1">OFFSET('Margin error adjustment'!$BD$8,UsefulSeries!$M41,0)</f>
        <v>0.21125174891514029</v>
      </c>
      <c r="X42" s="12">
        <f t="shared" ca="1" si="1"/>
        <v>0.68620385624217162</v>
      </c>
      <c r="Y42" s="12">
        <f ca="1">OFFSET('Margin error adjustment'!$BD$9,UsefulSeries!$M41,0)</f>
        <v>0.10254439484268812</v>
      </c>
      <c r="Z42" s="12">
        <f ca="1">OFFSET('Margin error adjustment'!$BD$10,UsefulSeries!$M41,0)</f>
        <v>1.8354691245513855E-2</v>
      </c>
      <c r="AA42" s="12">
        <f ca="1">OFFSET('Margin error adjustment'!$BD$11,UsefulSeries!$M41,0)</f>
        <v>1.7403253624650287E-2</v>
      </c>
      <c r="AB42" s="12">
        <f t="shared" ca="1" si="2"/>
        <v>0.96424205512983585</v>
      </c>
      <c r="AD42" s="12">
        <f ca="1">OFFSET('Time agg. bias corr.'!$F$4,UsefulSeries!$C41,0)</f>
        <v>-2.9948663482211701E-2</v>
      </c>
      <c r="AE42" s="12">
        <f ca="1">OFFSET('Time agg. bias corr.'!$G$4,UsefulSeries!$C41,0)</f>
        <v>1.76855299568358E-2</v>
      </c>
      <c r="AF42" s="12">
        <f ca="1">OFFSET('Time agg. bias corr.'!$H$4,UsefulSeries!$C41,0)</f>
        <v>1.22631335253756E-2</v>
      </c>
      <c r="AG42" s="12">
        <f ca="1">OFFSET('Time agg. bias corr.'!$F$5,UsefulSeries!$C41,0)</f>
        <v>0.25666940587730103</v>
      </c>
      <c r="AH42" s="12">
        <f ca="1">OFFSET('Time agg. bias corr.'!$G$5,UsefulSeries!$C41,0)</f>
        <v>-0.38063110009398698</v>
      </c>
      <c r="AI42" s="12">
        <f ca="1">OFFSET('Time agg. bias corr.'!$H$5,UsefulSeries!$C41,0)</f>
        <v>0.123961694216686</v>
      </c>
      <c r="AJ42" s="12">
        <f ca="1">OFFSET('Time agg. bias corr.'!$F$6,UsefulSeries!$C41,0)</f>
        <v>1.6538255848925001E-2</v>
      </c>
      <c r="AK42" s="12">
        <f ca="1">OFFSET('Time agg. bias corr.'!$G$6,UsefulSeries!$C41,0)</f>
        <v>2.1166275399440899E-2</v>
      </c>
      <c r="AL42" s="12">
        <f ca="1">OFFSET('Time agg. bias corr.'!$H$6,UsefulSeries!$C41,0)</f>
        <v>-3.7704531248366403E-2</v>
      </c>
    </row>
    <row r="43" spans="1:38" x14ac:dyDescent="0.35">
      <c r="A43" s="2" t="s">
        <v>98</v>
      </c>
      <c r="B43" s="15">
        <f>'Input - Gross flows &amp; stocks'!S45</f>
        <v>120290.66666666667</v>
      </c>
      <c r="C43" s="15">
        <f>'Input - Gross flows &amp; stocks'!T45</f>
        <v>9066.6666666666661</v>
      </c>
      <c r="D43" s="15">
        <f>'Input - Gross flows &amp; stocks'!U45</f>
        <v>65359.333333333336</v>
      </c>
      <c r="E43" s="13">
        <f>'Input - Gross flows &amp; stocks'!V45</f>
        <v>0.6174022996777162</v>
      </c>
      <c r="F43" s="13">
        <f>'Input - Gross flows &amp; stocks'!W45</f>
        <v>4.7026713064574989E-2</v>
      </c>
      <c r="G43" s="13">
        <f>'Input - Gross flows &amp; stocks'!X45</f>
        <v>0.33557098725770884</v>
      </c>
      <c r="H43" s="13">
        <f>'Input - Gross flows &amp; stocks'!Y45</f>
        <v>7.0090086375724087E-2</v>
      </c>
      <c r="I43" s="13"/>
      <c r="J43" s="12">
        <f ca="1">'Input - Gross flows &amp; stocks'!AJ45/('Input - Gross flows &amp; stocks'!$AJ45+'Input - Gross flows &amp; stocks'!$AK45+'Input - Gross flows &amp; stocks'!$AL45)</f>
        <v>0.97414438446595708</v>
      </c>
      <c r="K43" s="12">
        <f ca="1">'Input - Gross flows &amp; stocks'!AK45/('Input - Gross flows &amp; stocks'!$AJ45+'Input - Gross flows &amp; stocks'!$AK45+'Input - Gross flows &amp; stocks'!$AL45)</f>
        <v>1.4776630641415168E-2</v>
      </c>
      <c r="L43" s="12">
        <f ca="1">'Input - Gross flows &amp; stocks'!AL45/('Input - Gross flows &amp; stocks'!$AJ45+'Input - Gross flows &amp; stocks'!$AK45+'Input - Gross flows &amp; stocks'!$AL45)</f>
        <v>1.1078984892627715E-2</v>
      </c>
      <c r="M43" s="12">
        <f ca="1">'Input - Gross flows &amp; stocks'!AM45/('Input - Gross flows &amp; stocks'!$AM45+'Input - Gross flows &amp; stocks'!$AN45+'Input - Gross flows &amp; stocks'!$AO45)</f>
        <v>0.21586855960946452</v>
      </c>
      <c r="N43" s="12">
        <f ca="1">'Input - Gross flows &amp; stocks'!AN45/('Input - Gross flows &amp; stocks'!$AM45+'Input - Gross flows &amp; stocks'!$AN45+'Input - Gross flows &amp; stocks'!$AO45)</f>
        <v>0.68702372342038964</v>
      </c>
      <c r="O43" s="12">
        <f ca="1">'Input - Gross flows &amp; stocks'!AO45/('Input - Gross flows &amp; stocks'!$AM45+'Input - Gross flows &amp; stocks'!$AN45+'Input - Gross flows &amp; stocks'!$AO45)</f>
        <v>9.710771697014603E-2</v>
      </c>
      <c r="P43" s="12">
        <f ca="1">'Input - Gross flows &amp; stocks'!AP45/('Input - Gross flows &amp; stocks'!$AP45+'Input - Gross flows &amp; stocks'!$AQ45+'Input - Gross flows &amp; stocks'!$AR45)</f>
        <v>1.9909357142470704E-2</v>
      </c>
      <c r="Q43" s="12">
        <f ca="1">'Input - Gross flows &amp; stocks'!AQ45/('Input - Gross flows &amp; stocks'!$AP45+'Input - Gross flows &amp; stocks'!$AQ45+'Input - Gross flows &amp; stocks'!$AR45)</f>
        <v>1.8771619518512028E-2</v>
      </c>
      <c r="R43" s="12">
        <f ca="1">'Input - Gross flows &amp; stocks'!AR45/('Input - Gross flows &amp; stocks'!$AP45+'Input - Gross flows &amp; stocks'!$AQ45+'Input - Gross flows &amp; stocks'!$AR45)</f>
        <v>0.9613190233390172</v>
      </c>
      <c r="T43" s="12">
        <f t="shared" ca="1" si="0"/>
        <v>0.97567492722446891</v>
      </c>
      <c r="U43" s="12">
        <f ca="1">OFFSET('Margin error adjustment'!$BD$6,UsefulSeries!$M42,0)</f>
        <v>1.4043724022697636E-2</v>
      </c>
      <c r="V43" s="12">
        <f ca="1">OFFSET('Margin error adjustment'!$BD$7,UsefulSeries!$M42,0)</f>
        <v>1.0281348752833458E-2</v>
      </c>
      <c r="W43" s="12">
        <f ca="1">OFFSET('Margin error adjustment'!$BD$8,UsefulSeries!$M42,0)</f>
        <v>0.22499958922294763</v>
      </c>
      <c r="X43" s="12">
        <f t="shared" ca="1" si="1"/>
        <v>0.68092901501749803</v>
      </c>
      <c r="Y43" s="12">
        <f ca="1">OFFSET('Margin error adjustment'!$BD$9,UsefulSeries!$M42,0)</f>
        <v>9.4071395759554366E-2</v>
      </c>
      <c r="Z43" s="12">
        <f ca="1">OFFSET('Margin error adjustment'!$BD$10,UsefulSeries!$M42,0)</f>
        <v>2.1336489800216126E-2</v>
      </c>
      <c r="AA43" s="12">
        <f ca="1">OFFSET('Margin error adjustment'!$BD$11,UsefulSeries!$M42,0)</f>
        <v>1.9156649886499292E-2</v>
      </c>
      <c r="AB43" s="12">
        <f t="shared" ca="1" si="2"/>
        <v>0.95950686031328458</v>
      </c>
      <c r="AD43" s="12">
        <f ca="1">OFFSET('Time agg. bias corr.'!$F$4,UsefulSeries!$C42,0)</f>
        <v>-2.6811845907514498E-2</v>
      </c>
      <c r="AE43" s="12">
        <f ca="1">OFFSET('Time agg. bias corr.'!$G$4,UsefulSeries!$C42,0)</f>
        <v>1.7047970416645498E-2</v>
      </c>
      <c r="AF43" s="12">
        <f ca="1">OFFSET('Time agg. bias corr.'!$H$4,UsefulSeries!$C42,0)</f>
        <v>9.76387549077775E-3</v>
      </c>
      <c r="AG43" s="12">
        <f ca="1">OFFSET('Time agg. bias corr.'!$F$5,UsefulSeries!$C42,0)</f>
        <v>0.27392169730507199</v>
      </c>
      <c r="AH43" s="12">
        <f ca="1">OFFSET('Time agg. bias corr.'!$G$5,UsefulSeries!$C42,0)</f>
        <v>-0.38846847297473103</v>
      </c>
      <c r="AI43" s="12">
        <f ca="1">OFFSET('Time agg. bias corr.'!$H$5,UsefulSeries!$C42,0)</f>
        <v>0.11454677568173199</v>
      </c>
      <c r="AJ43" s="12">
        <f ca="1">OFFSET('Time agg. bias corr.'!$F$6,UsefulSeries!$C42,0)</f>
        <v>1.920439448478E-2</v>
      </c>
      <c r="AK43" s="12">
        <f ca="1">OFFSET('Time agg. bias corr.'!$G$6,UsefulSeries!$C42,0)</f>
        <v>2.3444221202210298E-2</v>
      </c>
      <c r="AL43" s="12">
        <f ca="1">OFFSET('Time agg. bias corr.'!$H$6,UsefulSeries!$C42,0)</f>
        <v>-4.2648615687115997E-2</v>
      </c>
    </row>
    <row r="44" spans="1:38" x14ac:dyDescent="0.35">
      <c r="A44" s="2" t="s">
        <v>99</v>
      </c>
      <c r="B44" s="15">
        <f>'Input - Gross flows &amp; stocks'!S46</f>
        <v>120537.66666666667</v>
      </c>
      <c r="C44" s="15">
        <f>'Input - Gross flows &amp; stocks'!T46</f>
        <v>8938</v>
      </c>
      <c r="D44" s="15">
        <f>'Input - Gross flows &amp; stocks'!U46</f>
        <v>65412.333333333336</v>
      </c>
      <c r="E44" s="13">
        <f>'Input - Gross flows &amp; stocks'!V46</f>
        <v>0.61776200576214957</v>
      </c>
      <c r="F44" s="13">
        <f>'Input - Gross flows &amp; stocks'!W46</f>
        <v>4.6841859294675915E-2</v>
      </c>
      <c r="G44" s="13">
        <f>'Input - Gross flows &amp; stocks'!X46</f>
        <v>0.33539613494317455</v>
      </c>
      <c r="H44" s="13">
        <f>'Input - Gross flows &amp; stocks'!Y46</f>
        <v>6.9032276335064244E-2</v>
      </c>
      <c r="I44" s="13"/>
      <c r="J44" s="12">
        <f ca="1">'Input - Gross flows &amp; stocks'!AJ46/('Input - Gross flows &amp; stocks'!$AJ46+'Input - Gross flows &amp; stocks'!$AK46+'Input - Gross flows &amp; stocks'!$AL46)</f>
        <v>0.9742790165860209</v>
      </c>
      <c r="K44" s="12">
        <f ca="1">'Input - Gross flows &amp; stocks'!AK46/('Input - Gross flows &amp; stocks'!$AJ46+'Input - Gross flows &amp; stocks'!$AK46+'Input - Gross flows &amp; stocks'!$AL46)</f>
        <v>1.4468747158915385E-2</v>
      </c>
      <c r="L44" s="12">
        <f ca="1">'Input - Gross flows &amp; stocks'!AL46/('Input - Gross flows &amp; stocks'!$AJ46+'Input - Gross flows &amp; stocks'!$AK46+'Input - Gross flows &amp; stocks'!$AL46)</f>
        <v>1.1252236255063807E-2</v>
      </c>
      <c r="M44" s="12">
        <f ca="1">'Input - Gross flows &amp; stocks'!AM46/('Input - Gross flows &amp; stocks'!$AM46+'Input - Gross flows &amp; stocks'!$AN46+'Input - Gross flows &amp; stocks'!$AO46)</f>
        <v>0.21326866668939565</v>
      </c>
      <c r="N44" s="12">
        <f ca="1">'Input - Gross flows &amp; stocks'!AN46/('Input - Gross flows &amp; stocks'!$AM46+'Input - Gross flows &amp; stocks'!$AN46+'Input - Gross flows &amp; stocks'!$AO46)</f>
        <v>0.68185443985342886</v>
      </c>
      <c r="O44" s="12">
        <f ca="1">'Input - Gross flows &amp; stocks'!AO46/('Input - Gross flows &amp; stocks'!$AM46+'Input - Gross flows &amp; stocks'!$AN46+'Input - Gross flows &amp; stocks'!$AO46)</f>
        <v>0.10487689345717542</v>
      </c>
      <c r="P44" s="12">
        <f ca="1">'Input - Gross flows &amp; stocks'!AP46/('Input - Gross flows &amp; stocks'!$AP46+'Input - Gross flows &amp; stocks'!$AQ46+'Input - Gross flows &amp; stocks'!$AR46)</f>
        <v>1.9036479500137087E-2</v>
      </c>
      <c r="Q44" s="12">
        <f ca="1">'Input - Gross flows &amp; stocks'!AQ46/('Input - Gross flows &amp; stocks'!$AP46+'Input - Gross flows &amp; stocks'!$AQ46+'Input - Gross flows &amp; stocks'!$AR46)</f>
        <v>1.8553015920124379E-2</v>
      </c>
      <c r="R44" s="12">
        <f ca="1">'Input - Gross flows &amp; stocks'!AR46/('Input - Gross flows &amp; stocks'!$AP46+'Input - Gross flows &amp; stocks'!$AQ46+'Input - Gross flows &amp; stocks'!$AR46)</f>
        <v>0.96241050457973842</v>
      </c>
      <c r="T44" s="12">
        <f t="shared" ca="1" si="0"/>
        <v>0.97415295586606232</v>
      </c>
      <c r="U44" s="12">
        <f ca="1">OFFSET('Margin error adjustment'!$BD$6,UsefulSeries!$M43,0)</f>
        <v>1.4360639074378774E-2</v>
      </c>
      <c r="V44" s="12">
        <f ca="1">OFFSET('Margin error adjustment'!$BD$7,UsefulSeries!$M43,0)</f>
        <v>1.1486405059558858E-2</v>
      </c>
      <c r="W44" s="12">
        <f ca="1">OFFSET('Margin error adjustment'!$BD$8,UsefulSeries!$M43,0)</f>
        <v>0.21386802206057029</v>
      </c>
      <c r="X44" s="12">
        <f t="shared" ca="1" si="1"/>
        <v>0.67876419669936916</v>
      </c>
      <c r="Y44" s="12">
        <f ca="1">OFFSET('Margin error adjustment'!$BD$9,UsefulSeries!$M43,0)</f>
        <v>0.10736778124006051</v>
      </c>
      <c r="Z44" s="12">
        <f ca="1">OFFSET('Margin error adjustment'!$BD$10,UsefulSeries!$M43,0)</f>
        <v>1.865542821990027E-2</v>
      </c>
      <c r="AA44" s="12">
        <f ca="1">OFFSET('Margin error adjustment'!$BD$11,UsefulSeries!$M43,0)</f>
        <v>1.8045417567563279E-2</v>
      </c>
      <c r="AB44" s="12">
        <f t="shared" ca="1" si="2"/>
        <v>0.96329915421253642</v>
      </c>
      <c r="AD44" s="12">
        <f ca="1">OFFSET('Time agg. bias corr.'!$F$4,UsefulSeries!$C43,0)</f>
        <v>-2.8318233908007799E-2</v>
      </c>
      <c r="AE44" s="12">
        <f ca="1">OFFSET('Time agg. bias corr.'!$G$4,UsefulSeries!$C43,0)</f>
        <v>1.74705707963069E-2</v>
      </c>
      <c r="AF44" s="12">
        <f ca="1">OFFSET('Time agg. bias corr.'!$H$4,UsefulSeries!$C43,0)</f>
        <v>1.0847663111699201E-2</v>
      </c>
      <c r="AG44" s="12">
        <f ca="1">OFFSET('Time agg. bias corr.'!$F$5,UsefulSeries!$C43,0)</f>
        <v>0.26091489913612698</v>
      </c>
      <c r="AH44" s="12">
        <f ca="1">OFFSET('Time agg. bias corr.'!$G$5,UsefulSeries!$C43,0)</f>
        <v>-0.39170782399855297</v>
      </c>
      <c r="AI44" s="12">
        <f ca="1">OFFSET('Time agg. bias corr.'!$H$5,UsefulSeries!$C43,0)</f>
        <v>0.130792924862426</v>
      </c>
      <c r="AJ44" s="12">
        <f ca="1">OFFSET('Time agg. bias corr.'!$F$6,UsefulSeries!$C43,0)</f>
        <v>1.67055447566022E-2</v>
      </c>
      <c r="AK44" s="12">
        <f ca="1">OFFSET('Time agg. bias corr.'!$G$6,UsefulSeries!$C43,0)</f>
        <v>2.2080399202206301E-2</v>
      </c>
      <c r="AL44" s="12">
        <f ca="1">OFFSET('Time agg. bias corr.'!$H$6,UsefulSeries!$C43,0)</f>
        <v>-3.8785943958809799E-2</v>
      </c>
    </row>
    <row r="45" spans="1:38" x14ac:dyDescent="0.35">
      <c r="A45" s="2" t="s">
        <v>100</v>
      </c>
      <c r="B45" s="15">
        <f>'Input - Gross flows &amp; stocks'!S47</f>
        <v>120625.66666666667</v>
      </c>
      <c r="C45" s="15">
        <f>'Input - Gross flows &amp; stocks'!T47</f>
        <v>8802.3333333333339</v>
      </c>
      <c r="D45" s="15">
        <f>'Input - Gross flows &amp; stocks'!U47</f>
        <v>65640</v>
      </c>
      <c r="E45" s="13">
        <f>'Input - Gross flows &amp; stocks'!V47</f>
        <v>0.61815354932728528</v>
      </c>
      <c r="F45" s="13">
        <f>'Input - Gross flows &amp; stocks'!W47</f>
        <v>4.5822600342771524E-2</v>
      </c>
      <c r="G45" s="13">
        <f>'Input - Gross flows &amp; stocks'!X47</f>
        <v>0.33602385032994325</v>
      </c>
      <c r="H45" s="13">
        <f>'Input - Gross flows &amp; stocks'!Y47</f>
        <v>6.8009498202346738E-2</v>
      </c>
      <c r="I45" s="13"/>
      <c r="J45" s="12">
        <f ca="1">'Input - Gross flows &amp; stocks'!AJ47/('Input - Gross flows &amp; stocks'!$AJ47+'Input - Gross flows &amp; stocks'!$AK47+'Input - Gross flows &amp; stocks'!$AL47)</f>
        <v>0.97313628366695948</v>
      </c>
      <c r="K45" s="12">
        <f ca="1">'Input - Gross flows &amp; stocks'!AK47/('Input - Gross flows &amp; stocks'!$AJ47+'Input - Gross flows &amp; stocks'!$AK47+'Input - Gross flows &amp; stocks'!$AL47)</f>
        <v>1.4397971077428089E-2</v>
      </c>
      <c r="L45" s="12">
        <f ca="1">'Input - Gross flows &amp; stocks'!AL47/('Input - Gross flows &amp; stocks'!$AJ47+'Input - Gross flows &amp; stocks'!$AK47+'Input - Gross flows &amp; stocks'!$AL47)</f>
        <v>1.2465745255612516E-2</v>
      </c>
      <c r="M45" s="12">
        <f ca="1">'Input - Gross flows &amp; stocks'!AM47/('Input - Gross flows &amp; stocks'!$AM47+'Input - Gross flows &amp; stocks'!$AN47+'Input - Gross flows &amp; stocks'!$AO47)</f>
        <v>0.21300510445507814</v>
      </c>
      <c r="N45" s="12">
        <f ca="1">'Input - Gross flows &amp; stocks'!AN47/('Input - Gross flows &amp; stocks'!$AM47+'Input - Gross flows &amp; stocks'!$AN47+'Input - Gross flows &amp; stocks'!$AO47)</f>
        <v>0.67319677809102196</v>
      </c>
      <c r="O45" s="12">
        <f ca="1">'Input - Gross flows &amp; stocks'!AO47/('Input - Gross flows &amp; stocks'!$AM47+'Input - Gross flows &amp; stocks'!$AN47+'Input - Gross flows &amp; stocks'!$AO47)</f>
        <v>0.11379811745389977</v>
      </c>
      <c r="P45" s="12">
        <f ca="1">'Input - Gross flows &amp; stocks'!AP47/('Input - Gross flows &amp; stocks'!$AP47+'Input - Gross flows &amp; stocks'!$AQ47+'Input - Gross flows &amp; stocks'!$AR47)</f>
        <v>1.9306613392172822E-2</v>
      </c>
      <c r="Q45" s="12">
        <f ca="1">'Input - Gross flows &amp; stocks'!AQ47/('Input - Gross flows &amp; stocks'!$AP47+'Input - Gross flows &amp; stocks'!$AQ47+'Input - Gross flows &amp; stocks'!$AR47)</f>
        <v>1.9018025945945063E-2</v>
      </c>
      <c r="R45" s="12">
        <f ca="1">'Input - Gross flows &amp; stocks'!AR47/('Input - Gross flows &amp; stocks'!$AP47+'Input - Gross flows &amp; stocks'!$AQ47+'Input - Gross flows &amp; stocks'!$AR47)</f>
        <v>0.96167536066188208</v>
      </c>
      <c r="T45" s="12">
        <f t="shared" ca="1" si="0"/>
        <v>0.97362338929424241</v>
      </c>
      <c r="U45" s="12">
        <f ca="1">OFFSET('Margin error adjustment'!$BD$6,UsefulSeries!$M44,0)</f>
        <v>1.3863926619772256E-2</v>
      </c>
      <c r="V45" s="12">
        <f ca="1">OFFSET('Margin error adjustment'!$BD$7,UsefulSeries!$M44,0)</f>
        <v>1.2512684085985349E-2</v>
      </c>
      <c r="W45" s="12">
        <f ca="1">OFFSET('Margin error adjustment'!$BD$8,UsefulSeries!$M44,0)</f>
        <v>0.21831647426778772</v>
      </c>
      <c r="X45" s="12">
        <f t="shared" ca="1" si="1"/>
        <v>0.66467626907649779</v>
      </c>
      <c r="Y45" s="12">
        <f ca="1">OFFSET('Margin error adjustment'!$BD$9,UsefulSeries!$M44,0)</f>
        <v>0.1170072566557146</v>
      </c>
      <c r="Z45" s="12">
        <f ca="1">OFFSET('Margin error adjustment'!$BD$10,UsefulSeries!$M44,0)</f>
        <v>1.9259798362509201E-2</v>
      </c>
      <c r="AA45" s="12">
        <f ca="1">OFFSET('Margin error adjustment'!$BD$11,UsefulSeries!$M44,0)</f>
        <v>1.8256981270364864E-2</v>
      </c>
      <c r="AB45" s="12">
        <f t="shared" ca="1" si="2"/>
        <v>0.96248322036712586</v>
      </c>
      <c r="AD45" s="12">
        <f ca="1">OFFSET('Time agg. bias corr.'!$F$4,UsefulSeries!$C44,0)</f>
        <v>-2.8871167069033098E-2</v>
      </c>
      <c r="AE45" s="12">
        <f ca="1">OFFSET('Time agg. bias corr.'!$G$4,UsefulSeries!$C44,0)</f>
        <v>1.7020349941036898E-2</v>
      </c>
      <c r="AF45" s="12">
        <f ca="1">OFFSET('Time agg. bias corr.'!$H$4,UsefulSeries!$C44,0)</f>
        <v>1.18508171177898E-2</v>
      </c>
      <c r="AG45" s="12">
        <f ca="1">OFFSET('Time agg. bias corr.'!$F$5,UsefulSeries!$C44,0)</f>
        <v>0.26894503074475301</v>
      </c>
      <c r="AH45" s="12">
        <f ca="1">OFFSET('Time agg. bias corr.'!$G$5,UsefulSeries!$C44,0)</f>
        <v>-0.41293177949486098</v>
      </c>
      <c r="AI45" s="12">
        <f ca="1">OFFSET('Time agg. bias corr.'!$H$5,UsefulSeries!$C44,0)</f>
        <v>0.14398674875077799</v>
      </c>
      <c r="AJ45" s="12">
        <f ca="1">OFFSET('Time agg. bias corr.'!$F$6,UsefulSeries!$C44,0)</f>
        <v>1.7223709671828E-2</v>
      </c>
      <c r="AK45" s="12">
        <f ca="1">OFFSET('Time agg. bias corr.'!$G$6,UsefulSeries!$C44,0)</f>
        <v>2.2576268247311501E-2</v>
      </c>
      <c r="AL45" s="12">
        <f ca="1">OFFSET('Time agg. bias corr.'!$H$6,UsefulSeries!$C44,0)</f>
        <v>-3.9799977908853902E-2</v>
      </c>
    </row>
    <row r="46" spans="1:38" x14ac:dyDescent="0.35">
      <c r="A46" s="2" t="s">
        <v>101</v>
      </c>
      <c r="B46" s="15">
        <f>'Input - Gross flows &amp; stocks'!S48</f>
        <v>120744.33333333333</v>
      </c>
      <c r="C46" s="15">
        <f>'Input - Gross flows &amp; stocks'!T48</f>
        <v>8742.3333333333339</v>
      </c>
      <c r="D46" s="15">
        <f>'Input - Gross flows &amp; stocks'!U48</f>
        <v>65768.666666666672</v>
      </c>
      <c r="E46" s="13">
        <f>'Input - Gross flows &amp; stocks'!V48</f>
        <v>0.61957418885180682</v>
      </c>
      <c r="F46" s="13">
        <f>'Input - Gross flows &amp; stocks'!W48</f>
        <v>4.4923947647683059E-2</v>
      </c>
      <c r="G46" s="13">
        <f>'Input - Gross flows &amp; stocks'!X48</f>
        <v>0.33550186350051009</v>
      </c>
      <c r="H46" s="13">
        <f>'Input - Gross flows &amp; stocks'!Y48</f>
        <v>6.7515316892344135E-2</v>
      </c>
      <c r="I46" s="13"/>
      <c r="J46" s="12">
        <f ca="1">'Input - Gross flows &amp; stocks'!AJ48/('Input - Gross flows &amp; stocks'!$AJ48+'Input - Gross flows &amp; stocks'!$AK48+'Input - Gross flows &amp; stocks'!$AL48)</f>
        <v>0.97341087952074712</v>
      </c>
      <c r="K46" s="12">
        <f ca="1">'Input - Gross flows &amp; stocks'!AK48/('Input - Gross flows &amp; stocks'!$AJ48+'Input - Gross flows &amp; stocks'!$AK48+'Input - Gross flows &amp; stocks'!$AL48)</f>
        <v>1.4167264978745703E-2</v>
      </c>
      <c r="L46" s="12">
        <f ca="1">'Input - Gross flows &amp; stocks'!AL48/('Input - Gross flows &amp; stocks'!$AJ48+'Input - Gross flows &amp; stocks'!$AK48+'Input - Gross flows &amp; stocks'!$AL48)</f>
        <v>1.2421855500507221E-2</v>
      </c>
      <c r="M46" s="12">
        <f ca="1">'Input - Gross flows &amp; stocks'!AM48/('Input - Gross flows &amp; stocks'!$AM48+'Input - Gross flows &amp; stocks'!$AN48+'Input - Gross flows &amp; stocks'!$AO48)</f>
        <v>0.21145440144253452</v>
      </c>
      <c r="N46" s="12">
        <f ca="1">'Input - Gross flows &amp; stocks'!AN48/('Input - Gross flows &amp; stocks'!$AM48+'Input - Gross flows &amp; stocks'!$AN48+'Input - Gross flows &amp; stocks'!$AO48)</f>
        <v>0.67595268360214011</v>
      </c>
      <c r="O46" s="12">
        <f ca="1">'Input - Gross flows &amp; stocks'!AO48/('Input - Gross flows &amp; stocks'!$AM48+'Input - Gross flows &amp; stocks'!$AN48+'Input - Gross flows &amp; stocks'!$AO48)</f>
        <v>0.11259291495532539</v>
      </c>
      <c r="P46" s="12">
        <f ca="1">'Input - Gross flows &amp; stocks'!AP48/('Input - Gross flows &amp; stocks'!$AP48+'Input - Gross flows &amp; stocks'!$AQ48+'Input - Gross flows &amp; stocks'!$AR48)</f>
        <v>2.0040850332155836E-2</v>
      </c>
      <c r="Q46" s="12">
        <f ca="1">'Input - Gross flows &amp; stocks'!AQ48/('Input - Gross flows &amp; stocks'!$AP48+'Input - Gross flows &amp; stocks'!$AQ48+'Input - Gross flows &amp; stocks'!$AR48)</f>
        <v>1.9586347365327918E-2</v>
      </c>
      <c r="R46" s="12">
        <f ca="1">'Input - Gross flows &amp; stocks'!AR48/('Input - Gross flows &amp; stocks'!$AP48+'Input - Gross flows &amp; stocks'!$AQ48+'Input - Gross flows &amp; stocks'!$AR48)</f>
        <v>0.9603728023025162</v>
      </c>
      <c r="T46" s="12">
        <f t="shared" ca="1" si="0"/>
        <v>0.97466723654440579</v>
      </c>
      <c r="U46" s="12">
        <f ca="1">OFFSET('Margin error adjustment'!$BD$6,UsefulSeries!$M45,0)</f>
        <v>1.3244761948053026E-2</v>
      </c>
      <c r="V46" s="12">
        <f ca="1">OFFSET('Margin error adjustment'!$BD$7,UsefulSeries!$M45,0)</f>
        <v>1.2088001507541182E-2</v>
      </c>
      <c r="W46" s="12">
        <f ca="1">OFFSET('Margin error adjustment'!$BD$8,UsefulSeries!$M45,0)</f>
        <v>0.22161659871874093</v>
      </c>
      <c r="X46" s="12">
        <f t="shared" ca="1" si="1"/>
        <v>0.66355083738910392</v>
      </c>
      <c r="Y46" s="12">
        <f ca="1">OFFSET('Margin error adjustment'!$BD$9,UsefulSeries!$M45,0)</f>
        <v>0.11483256389215515</v>
      </c>
      <c r="Z46" s="12">
        <f ca="1">OFFSET('Margin error adjustment'!$BD$10,UsefulSeries!$M45,0)</f>
        <v>2.0609038107421821E-2</v>
      </c>
      <c r="AA46" s="12">
        <f ca="1">OFFSET('Margin error adjustment'!$BD$11,UsefulSeries!$M45,0)</f>
        <v>1.8841002519584146E-2</v>
      </c>
      <c r="AB46" s="12">
        <f t="shared" ca="1" si="2"/>
        <v>0.96054995937299403</v>
      </c>
      <c r="AD46" s="12">
        <f ca="1">OFFSET('Time agg. bias corr.'!$F$4,UsefulSeries!$C45,0)</f>
        <v>-2.7740987064934702E-2</v>
      </c>
      <c r="AE46" s="12">
        <f ca="1">OFFSET('Time agg. bias corr.'!$G$4,UsefulSeries!$C45,0)</f>
        <v>1.62565829324866E-2</v>
      </c>
      <c r="AF46" s="12">
        <f ca="1">OFFSET('Time agg. bias corr.'!$H$4,UsefulSeries!$C45,0)</f>
        <v>1.1484404122304901E-2</v>
      </c>
      <c r="AG46" s="12">
        <f ca="1">OFFSET('Time agg. bias corr.'!$F$5,UsefulSeries!$C45,0)</f>
        <v>0.27300985303798803</v>
      </c>
      <c r="AH46" s="12">
        <f ca="1">OFFSET('Time agg. bias corr.'!$G$5,UsefulSeries!$C45,0)</f>
        <v>-0.414580703110283</v>
      </c>
      <c r="AI46" s="12">
        <f ca="1">OFFSET('Time agg. bias corr.'!$H$5,UsefulSeries!$C45,0)</f>
        <v>0.141570850073758</v>
      </c>
      <c r="AJ46" s="12">
        <f ca="1">OFFSET('Time agg. bias corr.'!$F$6,UsefulSeries!$C45,0)</f>
        <v>1.8496455045565002E-2</v>
      </c>
      <c r="AK46" s="12">
        <f ca="1">OFFSET('Time agg. bias corr.'!$G$6,UsefulSeries!$C45,0)</f>
        <v>2.3343385656662202E-2</v>
      </c>
      <c r="AL46" s="12">
        <f ca="1">OFFSET('Time agg. bias corr.'!$H$6,UsefulSeries!$C45,0)</f>
        <v>-4.1839840702139003E-2</v>
      </c>
    </row>
    <row r="47" spans="1:38" x14ac:dyDescent="0.35">
      <c r="A47" s="2" t="s">
        <v>102</v>
      </c>
      <c r="B47" s="15">
        <f>'Input - Gross flows &amp; stocks'!S49</f>
        <v>120848.66666666667</v>
      </c>
      <c r="C47" s="15">
        <f>'Input - Gross flows &amp; stocks'!T49</f>
        <v>8668.6666666666661</v>
      </c>
      <c r="D47" s="15">
        <f>'Input - Gross flows &amp; stocks'!U49</f>
        <v>65925.333333333328</v>
      </c>
      <c r="E47" s="13">
        <f>'Input - Gross flows &amp; stocks'!V49</f>
        <v>0.61740559974188125</v>
      </c>
      <c r="F47" s="13">
        <f>'Input - Gross flows &amp; stocks'!W49</f>
        <v>4.4627904475593956E-2</v>
      </c>
      <c r="G47" s="13">
        <f>'Input - Gross flows &amp; stocks'!X49</f>
        <v>0.33796649578252475</v>
      </c>
      <c r="H47" s="13">
        <f>'Input - Gross flows &amp; stocks'!Y49</f>
        <v>6.6930552409973434E-2</v>
      </c>
      <c r="I47" s="13"/>
      <c r="J47" s="12">
        <f ca="1">'Input - Gross flows &amp; stocks'!AJ49/('Input - Gross flows &amp; stocks'!$AJ49+'Input - Gross flows &amp; stocks'!$AK49+'Input - Gross flows &amp; stocks'!$AL49)</f>
        <v>0.97348994559141278</v>
      </c>
      <c r="K47" s="12">
        <f ca="1">'Input - Gross flows &amp; stocks'!AK49/('Input - Gross flows &amp; stocks'!$AJ49+'Input - Gross flows &amp; stocks'!$AK49+'Input - Gross flows &amp; stocks'!$AL49)</f>
        <v>1.416661615315379E-2</v>
      </c>
      <c r="L47" s="12">
        <f ca="1">'Input - Gross flows &amp; stocks'!AL49/('Input - Gross flows &amp; stocks'!$AJ49+'Input - Gross flows &amp; stocks'!$AK49+'Input - Gross flows &amp; stocks'!$AL49)</f>
        <v>1.2343438255433433E-2</v>
      </c>
      <c r="M47" s="12">
        <f ca="1">'Input - Gross flows &amp; stocks'!AM49/('Input - Gross flows &amp; stocks'!$AM49+'Input - Gross flows &amp; stocks'!$AN49+'Input - Gross flows &amp; stocks'!$AO49)</f>
        <v>0.21537129794836865</v>
      </c>
      <c r="N47" s="12">
        <f ca="1">'Input - Gross flows &amp; stocks'!AN49/('Input - Gross flows &amp; stocks'!$AM49+'Input - Gross flows &amp; stocks'!$AN49+'Input - Gross flows &amp; stocks'!$AO49)</f>
        <v>0.67022609123706711</v>
      </c>
      <c r="O47" s="12">
        <f ca="1">'Input - Gross flows &amp; stocks'!AO49/('Input - Gross flows &amp; stocks'!$AM49+'Input - Gross flows &amp; stocks'!$AN49+'Input - Gross flows &amp; stocks'!$AO49)</f>
        <v>0.11440261081456422</v>
      </c>
      <c r="P47" s="12">
        <f ca="1">'Input - Gross flows &amp; stocks'!AP49/('Input - Gross flows &amp; stocks'!$AP49+'Input - Gross flows &amp; stocks'!$AQ49+'Input - Gross flows &amp; stocks'!$AR49)</f>
        <v>1.9462879473615493E-2</v>
      </c>
      <c r="Q47" s="12">
        <f ca="1">'Input - Gross flows &amp; stocks'!AQ49/('Input - Gross flows &amp; stocks'!$AP49+'Input - Gross flows &amp; stocks'!$AQ49+'Input - Gross flows &amp; stocks'!$AR49)</f>
        <v>1.9771503159657856E-2</v>
      </c>
      <c r="R47" s="12">
        <f ca="1">'Input - Gross flows &amp; stocks'!AR49/('Input - Gross flows &amp; stocks'!$AP49+'Input - Gross flows &amp; stocks'!$AQ49+'Input - Gross flows &amp; stocks'!$AR49)</f>
        <v>0.96076561736672661</v>
      </c>
      <c r="T47" s="12">
        <f t="shared" ca="1" si="0"/>
        <v>0.97189278083754427</v>
      </c>
      <c r="U47" s="12">
        <f ca="1">OFFSET('Margin error adjustment'!$BD$6,UsefulSeries!$M46,0)</f>
        <v>1.430936557678692E-2</v>
      </c>
      <c r="V47" s="12">
        <f ca="1">OFFSET('Margin error adjustment'!$BD$7,UsefulSeries!$M46,0)</f>
        <v>1.3797853585668761E-2</v>
      </c>
      <c r="W47" s="12">
        <f ca="1">OFFSET('Margin error adjustment'!$BD$8,UsefulSeries!$M46,0)</f>
        <v>0.21073634250482556</v>
      </c>
      <c r="X47" s="12">
        <f t="shared" ca="1" si="1"/>
        <v>0.66365543451301123</v>
      </c>
      <c r="Y47" s="12">
        <f ca="1">OFFSET('Margin error adjustment'!$BD$9,UsefulSeries!$M46,0)</f>
        <v>0.1256082229821632</v>
      </c>
      <c r="Z47" s="12">
        <f ca="1">OFFSET('Margin error adjustment'!$BD$10,UsefulSeries!$M46,0)</f>
        <v>1.72243752242917E-2</v>
      </c>
      <c r="AA47" s="12">
        <f ca="1">OFFSET('Margin error adjustment'!$BD$11,UsefulSeries!$M46,0)</f>
        <v>1.7729168020553552E-2</v>
      </c>
      <c r="AB47" s="12">
        <f t="shared" ca="1" si="2"/>
        <v>0.96504645675515477</v>
      </c>
      <c r="AD47" s="12">
        <f ca="1">OFFSET('Time agg. bias corr.'!$F$4,UsefulSeries!$C46,0)</f>
        <v>-3.0646625694258901E-2</v>
      </c>
      <c r="AE47" s="12">
        <f ca="1">OFFSET('Time agg. bias corr.'!$G$4,UsefulSeries!$C46,0)</f>
        <v>1.75917170796327E-2</v>
      </c>
      <c r="AF47" s="12">
        <f ca="1">OFFSET('Time agg. bias corr.'!$H$4,UsefulSeries!$C46,0)</f>
        <v>1.3054908614626701E-2</v>
      </c>
      <c r="AG47" s="12">
        <f ca="1">OFFSET('Time agg. bias corr.'!$F$5,UsefulSeries!$C46,0)</f>
        <v>0.26005736018540798</v>
      </c>
      <c r="AH47" s="12">
        <f ca="1">OFFSET('Time agg. bias corr.'!$G$5,UsefulSeries!$C46,0)</f>
        <v>-0.414546492782081</v>
      </c>
      <c r="AI47" s="12">
        <f ca="1">OFFSET('Time agg. bias corr.'!$H$5,UsefulSeries!$C46,0)</f>
        <v>0.15448913259667299</v>
      </c>
      <c r="AJ47" s="12">
        <f ca="1">OFFSET('Time agg. bias corr.'!$F$6,UsefulSeries!$C46,0)</f>
        <v>1.52774611728162E-2</v>
      </c>
      <c r="AK47" s="12">
        <f ca="1">OFFSET('Time agg. bias corr.'!$G$6,UsefulSeries!$C46,0)</f>
        <v>2.19173646754416E-2</v>
      </c>
      <c r="AL47" s="12">
        <f ca="1">OFFSET('Time agg. bias corr.'!$H$6,UsefulSeries!$C46,0)</f>
        <v>-3.7194825848257403E-2</v>
      </c>
    </row>
    <row r="48" spans="1:38" x14ac:dyDescent="0.35">
      <c r="A48" s="2" t="s">
        <v>103</v>
      </c>
      <c r="B48" s="15">
        <f>'Input - Gross flows &amp; stocks'!S50</f>
        <v>121152</v>
      </c>
      <c r="C48" s="15">
        <f>'Input - Gross flows &amp; stocks'!T50</f>
        <v>8589.6666666666661</v>
      </c>
      <c r="D48" s="15">
        <f>'Input - Gross flows &amp; stocks'!U50</f>
        <v>65879.333333333328</v>
      </c>
      <c r="E48" s="13">
        <f>'Input - Gross flows &amp; stocks'!V50</f>
        <v>0.61819753996029558</v>
      </c>
      <c r="F48" s="13">
        <f>'Input - Gross flows &amp; stocks'!W50</f>
        <v>4.4769857350443094E-2</v>
      </c>
      <c r="G48" s="13">
        <f>'Input - Gross flows &amp; stocks'!X50</f>
        <v>0.33703260268926138</v>
      </c>
      <c r="H48" s="13">
        <f>'Input - Gross flows &amp; stocks'!Y50</f>
        <v>6.6205922024535929E-2</v>
      </c>
      <c r="I48" s="13"/>
      <c r="J48" s="12">
        <f ca="1">'Input - Gross flows &amp; stocks'!AJ50/('Input - Gross flows &amp; stocks'!$AJ50+'Input - Gross flows &amp; stocks'!$AK50+'Input - Gross flows &amp; stocks'!$AL50)</f>
        <v>0.9739982891389326</v>
      </c>
      <c r="K48" s="12">
        <f ca="1">'Input - Gross flows &amp; stocks'!AK50/('Input - Gross flows &amp; stocks'!$AJ50+'Input - Gross flows &amp; stocks'!$AK50+'Input - Gross flows &amp; stocks'!$AL50)</f>
        <v>1.442766161653869E-2</v>
      </c>
      <c r="L48" s="12">
        <f ca="1">'Input - Gross flows &amp; stocks'!AL50/('Input - Gross flows &amp; stocks'!$AJ50+'Input - Gross flows &amp; stocks'!$AK50+'Input - Gross flows &amp; stocks'!$AL50)</f>
        <v>1.157404924452859E-2</v>
      </c>
      <c r="M48" s="12">
        <f ca="1">'Input - Gross flows &amp; stocks'!AM50/('Input - Gross flows &amp; stocks'!$AM50+'Input - Gross flows &amp; stocks'!$AN50+'Input - Gross flows &amp; stocks'!$AO50)</f>
        <v>0.22531178832320448</v>
      </c>
      <c r="N48" s="12">
        <f ca="1">'Input - Gross flows &amp; stocks'!AN50/('Input - Gross flows &amp; stocks'!$AM50+'Input - Gross flows &amp; stocks'!$AN50+'Input - Gross flows &amp; stocks'!$AO50)</f>
        <v>0.65906956179308795</v>
      </c>
      <c r="O48" s="12">
        <f ca="1">'Input - Gross flows &amp; stocks'!AO50/('Input - Gross flows &amp; stocks'!$AM50+'Input - Gross flows &amp; stocks'!$AN50+'Input - Gross flows &amp; stocks'!$AO50)</f>
        <v>0.11561864988370771</v>
      </c>
      <c r="P48" s="12">
        <f ca="1">'Input - Gross flows &amp; stocks'!AP50/('Input - Gross flows &amp; stocks'!$AP50+'Input - Gross flows &amp; stocks'!$AQ50+'Input - Gross flows &amp; stocks'!$AR50)</f>
        <v>2.03318093236203E-2</v>
      </c>
      <c r="Q48" s="12">
        <f ca="1">'Input - Gross flows &amp; stocks'!AQ50/('Input - Gross flows &amp; stocks'!$AP50+'Input - Gross flows &amp; stocks'!$AQ50+'Input - Gross flows &amp; stocks'!$AR50)</f>
        <v>2.0429397622380625E-2</v>
      </c>
      <c r="R48" s="12">
        <f ca="1">'Input - Gross flows &amp; stocks'!AR50/('Input - Gross flows &amp; stocks'!$AP50+'Input - Gross flows &amp; stocks'!$AQ50+'Input - Gross flows &amp; stocks'!$AR50)</f>
        <v>0.95923879305399906</v>
      </c>
      <c r="T48" s="12">
        <f t="shared" ca="1" si="0"/>
        <v>0.97396063641046371</v>
      </c>
      <c r="U48" s="12">
        <f ca="1">OFFSET('Margin error adjustment'!$BD$6,UsefulSeries!$M47,0)</f>
        <v>1.4267927479306953E-2</v>
      </c>
      <c r="V48" s="12">
        <f ca="1">OFFSET('Margin error adjustment'!$BD$7,UsefulSeries!$M47,0)</f>
        <v>1.1771436110229317E-2</v>
      </c>
      <c r="W48" s="12">
        <f ca="1">OFFSET('Margin error adjustment'!$BD$8,UsefulSeries!$M47,0)</f>
        <v>0.22650483037824765</v>
      </c>
      <c r="X48" s="12">
        <f t="shared" ca="1" si="1"/>
        <v>0.65528805041052252</v>
      </c>
      <c r="Y48" s="12">
        <f ca="1">OFFSET('Margin error adjustment'!$BD$9,UsefulSeries!$M47,0)</f>
        <v>0.11820711921122981</v>
      </c>
      <c r="Z48" s="12">
        <f ca="1">OFFSET('Margin error adjustment'!$BD$10,UsefulSeries!$M47,0)</f>
        <v>2.0003027706267069E-2</v>
      </c>
      <c r="AA48" s="12">
        <f ca="1">OFFSET('Margin error adjustment'!$BD$11,UsefulSeries!$M47,0)</f>
        <v>1.9873646039194798E-2</v>
      </c>
      <c r="AB48" s="12">
        <f t="shared" ca="1" si="2"/>
        <v>0.96012332625453811</v>
      </c>
      <c r="AD48" s="12">
        <f ca="1">OFFSET('Time agg. bias corr.'!$F$4,UsefulSeries!$C47,0)</f>
        <v>-2.8676744447130999E-2</v>
      </c>
      <c r="AE48" s="12">
        <f ca="1">OFFSET('Time agg. bias corr.'!$G$4,UsefulSeries!$C47,0)</f>
        <v>1.76347606849141E-2</v>
      </c>
      <c r="AF48" s="12">
        <f ca="1">OFFSET('Time agg. bias corr.'!$H$4,UsefulSeries!$C47,0)</f>
        <v>1.1041983752068101E-2</v>
      </c>
      <c r="AG48" s="12">
        <f ca="1">OFFSET('Time agg. bias corr.'!$F$5,UsefulSeries!$C47,0)</f>
        <v>0.28088795001852102</v>
      </c>
      <c r="AH48" s="12">
        <f ca="1">OFFSET('Time agg. bias corr.'!$G$5,UsefulSeries!$C47,0)</f>
        <v>-0.42761459527974799</v>
      </c>
      <c r="AI48" s="12">
        <f ca="1">OFFSET('Time agg. bias corr.'!$H$5,UsefulSeries!$C47,0)</f>
        <v>0.14672664526273499</v>
      </c>
      <c r="AJ48" s="12">
        <f ca="1">OFFSET('Time agg. bias corr.'!$F$6,UsefulSeries!$C47,0)</f>
        <v>1.7634308019538102E-2</v>
      </c>
      <c r="AK48" s="12">
        <f ca="1">OFFSET('Time agg. bias corr.'!$G$6,UsefulSeries!$C47,0)</f>
        <v>2.47813342083248E-2</v>
      </c>
      <c r="AL48" s="12">
        <f ca="1">OFFSET('Time agg. bias corr.'!$H$6,UsefulSeries!$C47,0)</f>
        <v>-4.2415642227779903E-2</v>
      </c>
    </row>
    <row r="49" spans="1:38" x14ac:dyDescent="0.35">
      <c r="A49" s="2" t="s">
        <v>104</v>
      </c>
      <c r="B49" s="15">
        <f>'Input - Gross flows &amp; stocks'!S51</f>
        <v>121533</v>
      </c>
      <c r="C49" s="15">
        <f>'Input - Gross flows &amp; stocks'!T51</f>
        <v>8549.6666666666661</v>
      </c>
      <c r="D49" s="15">
        <f>'Input - Gross flows &amp; stocks'!U51</f>
        <v>65708</v>
      </c>
      <c r="E49" s="13">
        <f>'Input - Gross flows &amp; stocks'!V51</f>
        <v>0.61939424920127795</v>
      </c>
      <c r="F49" s="13">
        <f>'Input - Gross flows &amp; stocks'!W51</f>
        <v>4.3665175718849841E-2</v>
      </c>
      <c r="G49" s="13">
        <f>'Input - Gross flows &amp; stocks'!X51</f>
        <v>0.33694057507987218</v>
      </c>
      <c r="H49" s="13">
        <f>'Input - Gross flows &amp; stocks'!Y51</f>
        <v>6.5724872388839908E-2</v>
      </c>
      <c r="I49" s="13"/>
      <c r="J49" s="12">
        <f ca="1">'Input - Gross flows &amp; stocks'!AJ51/('Input - Gross flows &amp; stocks'!$AJ51+'Input - Gross flows &amp; stocks'!$AK51+'Input - Gross flows &amp; stocks'!$AL51)</f>
        <v>0.97379530551608928</v>
      </c>
      <c r="K49" s="12">
        <f ca="1">'Input - Gross flows &amp; stocks'!AK51/('Input - Gross flows &amp; stocks'!$AJ51+'Input - Gross flows &amp; stocks'!$AK51+'Input - Gross flows &amp; stocks'!$AL51)</f>
        <v>1.4504697378272847E-2</v>
      </c>
      <c r="L49" s="12">
        <f ca="1">'Input - Gross flows &amp; stocks'!AL51/('Input - Gross flows &amp; stocks'!$AJ51+'Input - Gross flows &amp; stocks'!$AK51+'Input - Gross flows &amp; stocks'!$AL51)</f>
        <v>1.1699997105637757E-2</v>
      </c>
      <c r="M49" s="12">
        <f ca="1">'Input - Gross flows &amp; stocks'!AM51/('Input - Gross flows &amp; stocks'!$AM51+'Input - Gross flows &amp; stocks'!$AN51+'Input - Gross flows &amp; stocks'!$AO51)</f>
        <v>0.2300057669787399</v>
      </c>
      <c r="N49" s="12">
        <f ca="1">'Input - Gross flows &amp; stocks'!AN51/('Input - Gross flows &amp; stocks'!$AM51+'Input - Gross flows &amp; stocks'!$AN51+'Input - Gross flows &amp; stocks'!$AO51)</f>
        <v>0.65036271529230227</v>
      </c>
      <c r="O49" s="12">
        <f ca="1">'Input - Gross flows &amp; stocks'!AO51/('Input - Gross flows &amp; stocks'!$AM51+'Input - Gross flows &amp; stocks'!$AN51+'Input - Gross flows &amp; stocks'!$AO51)</f>
        <v>0.11963151772895778</v>
      </c>
      <c r="P49" s="12">
        <f ca="1">'Input - Gross flows &amp; stocks'!AP51/('Input - Gross flows &amp; stocks'!$AP51+'Input - Gross flows &amp; stocks'!$AQ51+'Input - Gross flows &amp; stocks'!$AR51)</f>
        <v>2.1625264192295698E-2</v>
      </c>
      <c r="Q49" s="12">
        <f ca="1">'Input - Gross flows &amp; stocks'!AQ51/('Input - Gross flows &amp; stocks'!$AP51+'Input - Gross flows &amp; stocks'!$AQ51+'Input - Gross flows &amp; stocks'!$AR51)</f>
        <v>2.1668920319304924E-2</v>
      </c>
      <c r="R49" s="12">
        <f ca="1">'Input - Gross flows &amp; stocks'!AR51/('Input - Gross flows &amp; stocks'!$AP51+'Input - Gross flows &amp; stocks'!$AQ51+'Input - Gross flows &amp; stocks'!$AR51)</f>
        <v>0.95670581548839939</v>
      </c>
      <c r="T49" s="12">
        <f t="shared" ca="1" si="0"/>
        <v>0.97376039765439937</v>
      </c>
      <c r="U49" s="12">
        <f ca="1">OFFSET('Margin error adjustment'!$BD$6,UsefulSeries!$M48,0)</f>
        <v>1.3880374636957894E-2</v>
      </c>
      <c r="V49" s="12">
        <f ca="1">OFFSET('Margin error adjustment'!$BD$7,UsefulSeries!$M48,0)</f>
        <v>1.2359227708642766E-2</v>
      </c>
      <c r="W49" s="12">
        <f ca="1">OFFSET('Margin error adjustment'!$BD$8,UsefulSeries!$M48,0)</f>
        <v>0.23488769660335124</v>
      </c>
      <c r="X49" s="12">
        <f t="shared" ca="1" si="1"/>
        <v>0.63619670924628013</v>
      </c>
      <c r="Y49" s="12">
        <f ca="1">OFFSET('Margin error adjustment'!$BD$9,UsefulSeries!$M48,0)</f>
        <v>0.12891559415036857</v>
      </c>
      <c r="Z49" s="12">
        <f ca="1">OFFSET('Margin error adjustment'!$BD$10,UsefulSeries!$M48,0)</f>
        <v>2.0478962970316872E-2</v>
      </c>
      <c r="AA49" s="12">
        <f ca="1">OFFSET('Margin error adjustment'!$BD$11,UsefulSeries!$M48,0)</f>
        <v>1.9588390832517684E-2</v>
      </c>
      <c r="AB49" s="12">
        <f t="shared" ca="1" si="2"/>
        <v>0.95993264619716545</v>
      </c>
      <c r="AD49" s="12">
        <f ca="1">OFFSET('Time agg. bias corr.'!$F$4,UsefulSeries!$C48,0)</f>
        <v>-2.8950331499234001E-2</v>
      </c>
      <c r="AE49" s="12">
        <f ca="1">OFFSET('Time agg. bias corr.'!$G$4,UsefulSeries!$C48,0)</f>
        <v>1.7387852758118001E-2</v>
      </c>
      <c r="AF49" s="12">
        <f ca="1">OFFSET('Time agg. bias corr.'!$H$4,UsefulSeries!$C48,0)</f>
        <v>1.15624787512652E-2</v>
      </c>
      <c r="AG49" s="12">
        <f ca="1">OFFSET('Time agg. bias corr.'!$F$5,UsefulSeries!$C48,0)</f>
        <v>0.29527890351736102</v>
      </c>
      <c r="AH49" s="12">
        <f ca="1">OFFSET('Time agg. bias corr.'!$G$5,UsefulSeries!$C48,0)</f>
        <v>-0.45756273265991398</v>
      </c>
      <c r="AI49" s="12">
        <f ca="1">OFFSET('Time agg. bias corr.'!$H$5,UsefulSeries!$C48,0)</f>
        <v>0.16228382914096001</v>
      </c>
      <c r="AJ49" s="12">
        <f ca="1">OFFSET('Time agg. bias corr.'!$F$6,UsefulSeries!$C48,0)</f>
        <v>1.80067426075055E-2</v>
      </c>
      <c r="AK49" s="12">
        <f ca="1">OFFSET('Time agg. bias corr.'!$G$6,UsefulSeries!$C48,0)</f>
        <v>2.4770464945678101E-2</v>
      </c>
      <c r="AL49" s="12">
        <f ca="1">OFFSET('Time agg. bias corr.'!$H$6,UsefulSeries!$C48,0)</f>
        <v>-4.2777207553269102E-2</v>
      </c>
    </row>
    <row r="50" spans="1:38" x14ac:dyDescent="0.35">
      <c r="A50" s="2" t="s">
        <v>105</v>
      </c>
      <c r="B50" s="15">
        <f>'Input - Gross flows &amp; stocks'!S52</f>
        <v>121838.66666666667</v>
      </c>
      <c r="C50" s="15">
        <f>'Input - Gross flows &amp; stocks'!T52</f>
        <v>8563.3333333333339</v>
      </c>
      <c r="D50" s="15">
        <f>'Input - Gross flows &amp; stocks'!U52</f>
        <v>65543.666666666672</v>
      </c>
      <c r="E50" s="13">
        <f>'Input - Gross flows &amp; stocks'!V52</f>
        <v>0.62036630335965348</v>
      </c>
      <c r="F50" s="13">
        <f>'Input - Gross flows &amp; stocks'!W52</f>
        <v>4.329550445876789E-2</v>
      </c>
      <c r="G50" s="13">
        <f>'Input - Gross flows &amp; stocks'!X52</f>
        <v>0.33633819218157862</v>
      </c>
      <c r="H50" s="13">
        <f>'Input - Gross flows &amp; stocks'!Y52</f>
        <v>6.5668726962265403E-2</v>
      </c>
      <c r="I50" s="13"/>
      <c r="J50" s="12">
        <f ca="1">'Input - Gross flows &amp; stocks'!AJ52/('Input - Gross flows &amp; stocks'!$AJ52+'Input - Gross flows &amp; stocks'!$AK52+'Input - Gross flows &amp; stocks'!$AL52)</f>
        <v>0.97239617933643774</v>
      </c>
      <c r="K50" s="12">
        <f ca="1">'Input - Gross flows &amp; stocks'!AK52/('Input - Gross flows &amp; stocks'!$AJ52+'Input - Gross flows &amp; stocks'!$AK52+'Input - Gross flows &amp; stocks'!$AL52)</f>
        <v>1.4747995662277637E-2</v>
      </c>
      <c r="L50" s="12">
        <f ca="1">'Input - Gross flows &amp; stocks'!AL52/('Input - Gross flows &amp; stocks'!$AJ52+'Input - Gross flows &amp; stocks'!$AK52+'Input - Gross flows &amp; stocks'!$AL52)</f>
        <v>1.2855825001284604E-2</v>
      </c>
      <c r="M50" s="12">
        <f ca="1">'Input - Gross flows &amp; stocks'!AM52/('Input - Gross flows &amp; stocks'!$AM52+'Input - Gross flows &amp; stocks'!$AN52+'Input - Gross flows &amp; stocks'!$AO52)</f>
        <v>0.23313723403618938</v>
      </c>
      <c r="N50" s="12">
        <f ca="1">'Input - Gross flows &amp; stocks'!AN52/('Input - Gross flows &amp; stocks'!$AM52+'Input - Gross flows &amp; stocks'!$AN52+'Input - Gross flows &amp; stocks'!$AO52)</f>
        <v>0.64163309541039937</v>
      </c>
      <c r="O50" s="12">
        <f ca="1">'Input - Gross flows &amp; stocks'!AO52/('Input - Gross flows &amp; stocks'!$AM52+'Input - Gross flows &amp; stocks'!$AN52+'Input - Gross flows &amp; stocks'!$AO52)</f>
        <v>0.12522967055341119</v>
      </c>
      <c r="P50" s="12">
        <f ca="1">'Input - Gross flows &amp; stocks'!AP52/('Input - Gross flows &amp; stocks'!$AP52+'Input - Gross flows &amp; stocks'!$AQ52+'Input - Gross flows &amp; stocks'!$AR52)</f>
        <v>2.2949420885155451E-2</v>
      </c>
      <c r="Q50" s="12">
        <f ca="1">'Input - Gross flows &amp; stocks'!AQ52/('Input - Gross flows &amp; stocks'!$AP52+'Input - Gross flows &amp; stocks'!$AQ52+'Input - Gross flows &amp; stocks'!$AR52)</f>
        <v>2.317087728670008E-2</v>
      </c>
      <c r="R50" s="12">
        <f ca="1">'Input - Gross flows &amp; stocks'!AR52/('Input - Gross flows &amp; stocks'!$AP52+'Input - Gross flows &amp; stocks'!$AQ52+'Input - Gross flows &amp; stocks'!$AR52)</f>
        <v>0.95387970182814452</v>
      </c>
      <c r="T50" s="12">
        <f t="shared" ca="1" si="0"/>
        <v>0.97263255759392409</v>
      </c>
      <c r="U50" s="12">
        <f ca="1">OFFSET('Margin error adjustment'!$BD$6,UsefulSeries!$M49,0)</f>
        <v>1.4049976379380325E-2</v>
      </c>
      <c r="V50" s="12">
        <f ca="1">OFFSET('Margin error adjustment'!$BD$7,UsefulSeries!$M49,0)</f>
        <v>1.3317466026695614E-2</v>
      </c>
      <c r="W50" s="12">
        <f ca="1">OFFSET('Margin error adjustment'!$BD$8,UsefulSeries!$M49,0)</f>
        <v>0.23921229611870692</v>
      </c>
      <c r="X50" s="12">
        <f t="shared" ca="1" si="1"/>
        <v>0.62782837149380177</v>
      </c>
      <c r="Y50" s="12">
        <f ca="1">OFFSET('Margin error adjustment'!$BD$9,UsefulSeries!$M49,0)</f>
        <v>0.13295933238749125</v>
      </c>
      <c r="Z50" s="12">
        <f ca="1">OFFSET('Margin error adjustment'!$BD$10,UsefulSeries!$M49,0)</f>
        <v>2.2193954094547969E-2</v>
      </c>
      <c r="AA50" s="12">
        <f ca="1">OFFSET('Margin error adjustment'!$BD$11,UsefulSeries!$M49,0)</f>
        <v>2.1305815494937028E-2</v>
      </c>
      <c r="AB50" s="12">
        <f t="shared" ca="1" si="2"/>
        <v>0.95650023041051502</v>
      </c>
      <c r="AD50" s="12">
        <f ca="1">OFFSET('Time agg. bias corr.'!$F$4,UsefulSeries!$C49,0)</f>
        <v>-3.0217742988992598E-2</v>
      </c>
      <c r="AE50" s="12">
        <f ca="1">OFFSET('Time agg. bias corr.'!$G$4,UsefulSeries!$C49,0)</f>
        <v>1.76965357969242E-2</v>
      </c>
      <c r="AF50" s="12">
        <f ca="1">OFFSET('Time agg. bias corr.'!$H$4,UsefulSeries!$C49,0)</f>
        <v>1.25212071820077E-2</v>
      </c>
      <c r="AG50" s="12">
        <f ca="1">OFFSET('Time agg. bias corr.'!$F$5,UsefulSeries!$C49,0)</f>
        <v>0.30264516045475798</v>
      </c>
      <c r="AH50" s="12">
        <f ca="1">OFFSET('Time agg. bias corr.'!$G$5,UsefulSeries!$C49,0)</f>
        <v>-0.47128255560231602</v>
      </c>
      <c r="AI50" s="12">
        <f ca="1">OFFSET('Time agg. bias corr.'!$H$5,UsefulSeries!$C49,0)</f>
        <v>0.168637395136645</v>
      </c>
      <c r="AJ50" s="12">
        <f ca="1">OFFSET('Time agg. bias corr.'!$F$6,UsefulSeries!$C49,0)</f>
        <v>1.9454255482930501E-2</v>
      </c>
      <c r="AK50" s="12">
        <f ca="1">OFFSET('Time agg. bias corr.'!$G$6,UsefulSeries!$C49,0)</f>
        <v>2.7165564909348999E-2</v>
      </c>
      <c r="AL50" s="12">
        <f ca="1">OFFSET('Time agg. bias corr.'!$H$6,UsefulSeries!$C49,0)</f>
        <v>-4.6619820392040302E-2</v>
      </c>
    </row>
    <row r="51" spans="1:38" x14ac:dyDescent="0.35">
      <c r="A51" s="2" t="s">
        <v>106</v>
      </c>
      <c r="B51" s="15">
        <f>'Input - Gross flows &amp; stocks'!S53</f>
        <v>121994</v>
      </c>
      <c r="C51" s="15">
        <f>'Input - Gross flows &amp; stocks'!T53</f>
        <v>8561</v>
      </c>
      <c r="D51" s="15">
        <f>'Input - Gross flows &amp; stocks'!U53</f>
        <v>65530.333333333336</v>
      </c>
      <c r="E51" s="13">
        <f>'Input - Gross flows &amp; stocks'!V53</f>
        <v>0.62242476512224876</v>
      </c>
      <c r="F51" s="13">
        <f>'Input - Gross flows &amp; stocks'!W53</f>
        <v>4.4041173138456673E-2</v>
      </c>
      <c r="G51" s="13">
        <f>'Input - Gross flows &amp; stocks'!X53</f>
        <v>0.33353406173929462</v>
      </c>
      <c r="H51" s="13">
        <f>'Input - Gross flows &amp; stocks'!Y53</f>
        <v>6.5573896059132164E-2</v>
      </c>
      <c r="I51" s="13"/>
      <c r="J51" s="12">
        <f ca="1">'Input - Gross flows &amp; stocks'!AJ53/('Input - Gross flows &amp; stocks'!$AJ53+'Input - Gross flows &amp; stocks'!$AK53+'Input - Gross flows &amp; stocks'!$AL53)</f>
        <v>0.971564651083343</v>
      </c>
      <c r="K51" s="12">
        <f ca="1">'Input - Gross flows &amp; stocks'!AK53/('Input - Gross flows &amp; stocks'!$AJ53+'Input - Gross flows &amp; stocks'!$AK53+'Input - Gross flows &amp; stocks'!$AL53)</f>
        <v>1.446285092380277E-2</v>
      </c>
      <c r="L51" s="12">
        <f ca="1">'Input - Gross flows &amp; stocks'!AL53/('Input - Gross flows &amp; stocks'!$AJ53+'Input - Gross flows &amp; stocks'!$AK53+'Input - Gross flows &amp; stocks'!$AL53)</f>
        <v>1.397249799285427E-2</v>
      </c>
      <c r="M51" s="12">
        <f ca="1">'Input - Gross flows &amp; stocks'!AM53/('Input - Gross flows &amp; stocks'!$AM53+'Input - Gross flows &amp; stocks'!$AN53+'Input - Gross flows &amp; stocks'!$AO53)</f>
        <v>0.2320591319376939</v>
      </c>
      <c r="N51" s="12">
        <f ca="1">'Input - Gross flows &amp; stocks'!AN53/('Input - Gross flows &amp; stocks'!$AM53+'Input - Gross flows &amp; stocks'!$AN53+'Input - Gross flows &amp; stocks'!$AO53)</f>
        <v>0.63277124676420182</v>
      </c>
      <c r="O51" s="12">
        <f ca="1">'Input - Gross flows &amp; stocks'!AO53/('Input - Gross flows &amp; stocks'!$AM53+'Input - Gross flows &amp; stocks'!$AN53+'Input - Gross flows &amp; stocks'!$AO53)</f>
        <v>0.13516962129810423</v>
      </c>
      <c r="P51" s="12">
        <f ca="1">'Input - Gross flows &amp; stocks'!AP53/('Input - Gross flows &amp; stocks'!$AP53+'Input - Gross flows &amp; stocks'!$AQ53+'Input - Gross flows &amp; stocks'!$AR53)</f>
        <v>2.2546658224487651E-2</v>
      </c>
      <c r="Q51" s="12">
        <f ca="1">'Input - Gross flows &amp; stocks'!AQ53/('Input - Gross flows &amp; stocks'!$AP53+'Input - Gross flows &amp; stocks'!$AQ53+'Input - Gross flows &amp; stocks'!$AR53)</f>
        <v>2.4744467623680003E-2</v>
      </c>
      <c r="R51" s="12">
        <f ca="1">'Input - Gross flows &amp; stocks'!AR53/('Input - Gross flows &amp; stocks'!$AP53+'Input - Gross flows &amp; stocks'!$AQ53+'Input - Gross flows &amp; stocks'!$AR53)</f>
        <v>0.95270887415183225</v>
      </c>
      <c r="T51" s="12">
        <f t="shared" ca="1" si="0"/>
        <v>0.97331926928479606</v>
      </c>
      <c r="U51" s="12">
        <f ca="1">OFFSET('Margin error adjustment'!$BD$6,UsefulSeries!$M50,0)</f>
        <v>1.3688352986348214E-2</v>
      </c>
      <c r="V51" s="12">
        <f ca="1">OFFSET('Margin error adjustment'!$BD$7,UsefulSeries!$M50,0)</f>
        <v>1.2992377728855803E-2</v>
      </c>
      <c r="W51" s="12">
        <f ca="1">OFFSET('Margin error adjustment'!$BD$8,UsefulSeries!$M50,0)</f>
        <v>0.24244470104393906</v>
      </c>
      <c r="X51" s="12">
        <f t="shared" ca="1" si="1"/>
        <v>0.62606207269298753</v>
      </c>
      <c r="Y51" s="12">
        <f ca="1">OFFSET('Margin error adjustment'!$BD$9,UsefulSeries!$M50,0)</f>
        <v>0.13149322626307341</v>
      </c>
      <c r="Z51" s="12">
        <f ca="1">OFFSET('Margin error adjustment'!$BD$10,UsefulSeries!$M50,0)</f>
        <v>2.4123107636518436E-2</v>
      </c>
      <c r="AA51" s="12">
        <f ca="1">OFFSET('Margin error adjustment'!$BD$11,UsefulSeries!$M50,0)</f>
        <v>2.5104811566955654E-2</v>
      </c>
      <c r="AB51" s="12">
        <f t="shared" ca="1" si="2"/>
        <v>0.95077208079652586</v>
      </c>
      <c r="AD51" s="12">
        <f ca="1">OFFSET('Time agg. bias corr.'!$F$4,UsefulSeries!$C50,0)</f>
        <v>-2.9487491548259401E-2</v>
      </c>
      <c r="AE51" s="12">
        <f ca="1">OFFSET('Time agg. bias corr.'!$G$4,UsefulSeries!$C50,0)</f>
        <v>1.7225122680664302E-2</v>
      </c>
      <c r="AF51" s="12">
        <f ca="1">OFFSET('Time agg. bias corr.'!$H$4,UsefulSeries!$C50,0)</f>
        <v>1.22623688675949E-2</v>
      </c>
      <c r="AG51" s="12">
        <f ca="1">OFFSET('Time agg. bias corr.'!$F$5,UsefulSeries!$C50,0)</f>
        <v>0.30695485387042298</v>
      </c>
      <c r="AH51" s="12">
        <f ca="1">OFFSET('Time agg. bias corr.'!$G$5,UsefulSeries!$C50,0)</f>
        <v>-0.47453341854852699</v>
      </c>
      <c r="AI51" s="12">
        <f ca="1">OFFSET('Time agg. bias corr.'!$H$5,UsefulSeries!$C50,0)</f>
        <v>0.167578564678104</v>
      </c>
      <c r="AJ51" s="12">
        <f ca="1">OFFSET('Time agg. bias corr.'!$F$6,UsefulSeries!$C50,0)</f>
        <v>2.0802439868642501E-2</v>
      </c>
      <c r="AK51" s="12">
        <f ca="1">OFFSET('Time agg. bias corr.'!$G$6,UsefulSeries!$C50,0)</f>
        <v>3.2188791716229598E-2</v>
      </c>
      <c r="AL51" s="12">
        <f ca="1">OFFSET('Time agg. bias corr.'!$H$6,UsefulSeries!$C50,0)</f>
        <v>-5.2991231584872803E-2</v>
      </c>
    </row>
    <row r="52" spans="1:38" x14ac:dyDescent="0.35">
      <c r="A52" s="2" t="s">
        <v>107</v>
      </c>
      <c r="B52" s="15">
        <f>'Input - Gross flows &amp; stocks'!S54</f>
        <v>122102</v>
      </c>
      <c r="C52" s="15">
        <f>'Input - Gross flows &amp; stocks'!T54</f>
        <v>8461.3333333333339</v>
      </c>
      <c r="D52" s="15">
        <f>'Input - Gross flows &amp; stocks'!U54</f>
        <v>65658.666666666672</v>
      </c>
      <c r="E52" s="13">
        <f>'Input - Gross flows &amp; stocks'!V54</f>
        <v>0.62260186648987714</v>
      </c>
      <c r="F52" s="13">
        <f>'Input - Gross flows &amp; stocks'!W54</f>
        <v>4.377071752766587E-2</v>
      </c>
      <c r="G52" s="13">
        <f>'Input - Gross flows &amp; stocks'!X54</f>
        <v>0.33362741598245704</v>
      </c>
      <c r="H52" s="13">
        <f>'Input - Gross flows &amp; stocks'!Y54</f>
        <v>6.4806351962010775E-2</v>
      </c>
      <c r="I52" s="13"/>
      <c r="J52" s="12">
        <f ca="1">'Input - Gross flows &amp; stocks'!AJ54/('Input - Gross flows &amp; stocks'!$AJ54+'Input - Gross flows &amp; stocks'!$AK54+'Input - Gross flows &amp; stocks'!$AL54)</f>
        <v>0.971425294377111</v>
      </c>
      <c r="K52" s="12">
        <f ca="1">'Input - Gross flows &amp; stocks'!AK54/('Input - Gross flows &amp; stocks'!$AJ54+'Input - Gross flows &amp; stocks'!$AK54+'Input - Gross flows &amp; stocks'!$AL54)</f>
        <v>1.450371841354354E-2</v>
      </c>
      <c r="L52" s="12">
        <f ca="1">'Input - Gross flows &amp; stocks'!AL54/('Input - Gross flows &amp; stocks'!$AJ54+'Input - Gross flows &amp; stocks'!$AK54+'Input - Gross flows &amp; stocks'!$AL54)</f>
        <v>1.4070987209345491E-2</v>
      </c>
      <c r="M52" s="12">
        <f ca="1">'Input - Gross flows &amp; stocks'!AM54/('Input - Gross flows &amp; stocks'!$AM54+'Input - Gross flows &amp; stocks'!$AN54+'Input - Gross flows &amp; stocks'!$AO54)</f>
        <v>0.23346098114806099</v>
      </c>
      <c r="N52" s="12">
        <f ca="1">'Input - Gross flows &amp; stocks'!AN54/('Input - Gross flows &amp; stocks'!$AM54+'Input - Gross flows &amp; stocks'!$AN54+'Input - Gross flows &amp; stocks'!$AO54)</f>
        <v>0.6199786752822003</v>
      </c>
      <c r="O52" s="12">
        <f ca="1">'Input - Gross flows &amp; stocks'!AO54/('Input - Gross flows &amp; stocks'!$AM54+'Input - Gross flows &amp; stocks'!$AN54+'Input - Gross flows &amp; stocks'!$AO54)</f>
        <v>0.14656034356973868</v>
      </c>
      <c r="P52" s="12">
        <f ca="1">'Input - Gross flows &amp; stocks'!AP54/('Input - Gross flows &amp; stocks'!$AP54+'Input - Gross flows &amp; stocks'!$AQ54+'Input - Gross flows &amp; stocks'!$AR54)</f>
        <v>2.183879033015677E-2</v>
      </c>
      <c r="Q52" s="12">
        <f ca="1">'Input - Gross flows &amp; stocks'!AQ54/('Input - Gross flows &amp; stocks'!$AP54+'Input - Gross flows &amp; stocks'!$AQ54+'Input - Gross flows &amp; stocks'!$AR54)</f>
        <v>2.4779466051009121E-2</v>
      </c>
      <c r="R52" s="12">
        <f ca="1">'Input - Gross flows &amp; stocks'!AR54/('Input - Gross flows &amp; stocks'!$AP54+'Input - Gross flows &amp; stocks'!$AQ54+'Input - Gross flows &amp; stocks'!$AR54)</f>
        <v>0.9533817436188341</v>
      </c>
      <c r="T52" s="12">
        <f t="shared" ca="1" si="0"/>
        <v>0.97179552320746332</v>
      </c>
      <c r="U52" s="12">
        <f ca="1">OFFSET('Margin error adjustment'!$BD$6,UsefulSeries!$M51,0)</f>
        <v>1.4088715989890206E-2</v>
      </c>
      <c r="V52" s="12">
        <f ca="1">OFFSET('Margin error adjustment'!$BD$7,UsefulSeries!$M51,0)</f>
        <v>1.4115760802646463E-2</v>
      </c>
      <c r="W52" s="12">
        <f ca="1">OFFSET('Margin error adjustment'!$BD$8,UsefulSeries!$M51,0)</f>
        <v>0.23756185457619935</v>
      </c>
      <c r="X52" s="12">
        <f t="shared" ca="1" si="1"/>
        <v>0.61289289194363339</v>
      </c>
      <c r="Y52" s="12">
        <f ca="1">OFFSET('Margin error adjustment'!$BD$9,UsefulSeries!$M51,0)</f>
        <v>0.1495452534801672</v>
      </c>
      <c r="Z52" s="12">
        <f ca="1">OFFSET('Margin error adjustment'!$BD$10,UsefulSeries!$M51,0)</f>
        <v>2.1796164998038655E-2</v>
      </c>
      <c r="AA52" s="12">
        <f ca="1">OFFSET('Margin error adjustment'!$BD$11,UsefulSeries!$M51,0)</f>
        <v>2.4012629401628054E-2</v>
      </c>
      <c r="AB52" s="12">
        <f t="shared" ca="1" si="2"/>
        <v>0.95419120560033333</v>
      </c>
      <c r="AD52" s="12">
        <f ca="1">OFFSET('Time agg. bias corr.'!$F$4,UsefulSeries!$C51,0)</f>
        <v>-3.11050900784649E-2</v>
      </c>
      <c r="AE52" s="12">
        <f ca="1">OFFSET('Time agg. bias corr.'!$G$4,UsefulSeries!$C51,0)</f>
        <v>1.7921115428707599E-2</v>
      </c>
      <c r="AF52" s="12">
        <f ca="1">OFFSET('Time agg. bias corr.'!$H$4,UsefulSeries!$C51,0)</f>
        <v>1.31839746499184E-2</v>
      </c>
      <c r="AG52" s="12">
        <f ca="1">OFFSET('Time agg. bias corr.'!$F$5,UsefulSeries!$C51,0)</f>
        <v>0.30396413380255999</v>
      </c>
      <c r="AH52" s="12">
        <f ca="1">OFFSET('Time agg. bias corr.'!$G$5,UsefulSeries!$C51,0)</f>
        <v>-0.49627330891521498</v>
      </c>
      <c r="AI52" s="12">
        <f ca="1">OFFSET('Time agg. bias corr.'!$H$5,UsefulSeries!$C51,0)</f>
        <v>0.19230917510100401</v>
      </c>
      <c r="AJ52" s="12">
        <f ca="1">OFFSET('Time agg. bias corr.'!$F$6,UsefulSeries!$C51,0)</f>
        <v>1.8581041174935899E-2</v>
      </c>
      <c r="AK52" s="12">
        <f ca="1">OFFSET('Time agg. bias corr.'!$G$6,UsefulSeries!$C51,0)</f>
        <v>3.1047105605215699E-2</v>
      </c>
      <c r="AL52" s="12">
        <f ca="1">OFFSET('Time agg. bias corr.'!$H$6,UsefulSeries!$C51,0)</f>
        <v>-4.9628146790237901E-2</v>
      </c>
    </row>
    <row r="53" spans="1:38" x14ac:dyDescent="0.35">
      <c r="A53" s="2" t="s">
        <v>108</v>
      </c>
      <c r="B53" s="15">
        <f>'Input - Gross flows &amp; stocks'!S55</f>
        <v>122361.33333333333</v>
      </c>
      <c r="C53" s="15">
        <f>'Input - Gross flows &amp; stocks'!T55</f>
        <v>8238.6666666666661</v>
      </c>
      <c r="D53" s="15">
        <f>'Input - Gross flows &amp; stocks'!U55</f>
        <v>65762</v>
      </c>
      <c r="E53" s="13">
        <f>'Input - Gross flows &amp; stocks'!V55</f>
        <v>0.62141652184106044</v>
      </c>
      <c r="F53" s="13">
        <f>'Input - Gross flows &amp; stocks'!W55</f>
        <v>4.3167374231065217E-2</v>
      </c>
      <c r="G53" s="13">
        <f>'Input - Gross flows &amp; stocks'!X55</f>
        <v>0.3354161039278743</v>
      </c>
      <c r="H53" s="13">
        <f>'Input - Gross flows &amp; stocks'!Y55</f>
        <v>6.3083205717202648E-2</v>
      </c>
      <c r="I53" s="13"/>
      <c r="J53" s="12">
        <f ca="1">'Input - Gross flows &amp; stocks'!AJ55/('Input - Gross flows &amp; stocks'!$AJ55+'Input - Gross flows &amp; stocks'!$AK55+'Input - Gross flows &amp; stocks'!$AL55)</f>
        <v>0.97273940140661885</v>
      </c>
      <c r="K53" s="12">
        <f ca="1">'Input - Gross flows &amp; stocks'!AK55/('Input - Gross flows &amp; stocks'!$AJ55+'Input - Gross flows &amp; stocks'!$AK55+'Input - Gross flows &amp; stocks'!$AL55)</f>
        <v>1.414283781762837E-2</v>
      </c>
      <c r="L53" s="12">
        <f ca="1">'Input - Gross flows &amp; stocks'!AL55/('Input - Gross flows &amp; stocks'!$AJ55+'Input - Gross flows &amp; stocks'!$AK55+'Input - Gross flows &amp; stocks'!$AL55)</f>
        <v>1.3117760775752678E-2</v>
      </c>
      <c r="M53" s="12">
        <f ca="1">'Input - Gross flows &amp; stocks'!AM55/('Input - Gross flows &amp; stocks'!$AM55+'Input - Gross flows &amp; stocks'!$AN55+'Input - Gross flows &amp; stocks'!$AO55)</f>
        <v>0.23841553591120396</v>
      </c>
      <c r="N53" s="12">
        <f ca="1">'Input - Gross flows &amp; stocks'!AN55/('Input - Gross flows &amp; stocks'!$AM55+'Input - Gross flows &amp; stocks'!$AN55+'Input - Gross flows &amp; stocks'!$AO55)</f>
        <v>0.6063296676272304</v>
      </c>
      <c r="O53" s="12">
        <f ca="1">'Input - Gross flows &amp; stocks'!AO55/('Input - Gross flows &amp; stocks'!$AM55+'Input - Gross flows &amp; stocks'!$AN55+'Input - Gross flows &amp; stocks'!$AO55)</f>
        <v>0.15525479646156559</v>
      </c>
      <c r="P53" s="12">
        <f ca="1">'Input - Gross flows &amp; stocks'!AP55/('Input - Gross flows &amp; stocks'!$AP55+'Input - Gross flows &amp; stocks'!$AQ55+'Input - Gross flows &amp; stocks'!$AR55)</f>
        <v>2.1283775375342519E-2</v>
      </c>
      <c r="Q53" s="12">
        <f ca="1">'Input - Gross flows &amp; stocks'!AQ55/('Input - Gross flows &amp; stocks'!$AP55+'Input - Gross flows &amp; stocks'!$AQ55+'Input - Gross flows &amp; stocks'!$AR55)</f>
        <v>2.4469145740412798E-2</v>
      </c>
      <c r="R53" s="12">
        <f ca="1">'Input - Gross flows &amp; stocks'!AR55/('Input - Gross flows &amp; stocks'!$AP55+'Input - Gross flows &amp; stocks'!$AQ55+'Input - Gross flows &amp; stocks'!$AR55)</f>
        <v>0.95424707888424476</v>
      </c>
      <c r="T53" s="12">
        <f t="shared" ca="1" si="0"/>
        <v>0.97132401049863637</v>
      </c>
      <c r="U53" s="12">
        <f ca="1">OFFSET('Margin error adjustment'!$BD$6,UsefulSeries!$M52,0)</f>
        <v>1.4472811961160173E-2</v>
      </c>
      <c r="V53" s="12">
        <f ca="1">OFFSET('Margin error adjustment'!$BD$7,UsefulSeries!$M52,0)</f>
        <v>1.4203177540203499E-2</v>
      </c>
      <c r="W53" s="12">
        <f ca="1">OFFSET('Margin error adjustment'!$BD$8,UsefulSeries!$M52,0)</f>
        <v>0.23171578194752604</v>
      </c>
      <c r="X53" s="12">
        <f t="shared" ca="1" si="1"/>
        <v>0.60431994554183066</v>
      </c>
      <c r="Y53" s="12">
        <f ca="1">OFFSET('Margin error adjustment'!$BD$9,UsefulSeries!$M52,0)</f>
        <v>0.16396427251064324</v>
      </c>
      <c r="Z53" s="12">
        <f ca="1">OFFSET('Margin error adjustment'!$BD$10,UsefulSeries!$M52,0)</f>
        <v>1.9560784237804406E-2</v>
      </c>
      <c r="AA53" s="12">
        <f ca="1">OFFSET('Margin error adjustment'!$BD$11,UsefulSeries!$M52,0)</f>
        <v>2.3094795238437885E-2</v>
      </c>
      <c r="AB53" s="12">
        <f t="shared" ca="1" si="2"/>
        <v>0.95734442052375768</v>
      </c>
      <c r="AD53" s="12">
        <f ca="1">OFFSET('Time agg. bias corr.'!$F$4,UsefulSeries!$C52,0)</f>
        <v>-3.1603162075343597E-2</v>
      </c>
      <c r="AE53" s="12">
        <f ca="1">OFFSET('Time agg. bias corr.'!$G$4,UsefulSeries!$C52,0)</f>
        <v>1.8552238090505001E-2</v>
      </c>
      <c r="AF53" s="12">
        <f ca="1">OFFSET('Time agg. bias corr.'!$H$4,UsefulSeries!$C52,0)</f>
        <v>1.3050923995001899E-2</v>
      </c>
      <c r="AG53" s="12">
        <f ca="1">OFFSET('Time agg. bias corr.'!$F$5,UsefulSeries!$C52,0)</f>
        <v>0.298518346203828</v>
      </c>
      <c r="AH53" s="12">
        <f ca="1">OFFSET('Time agg. bias corr.'!$G$5,UsefulSeries!$C52,0)</f>
        <v>-0.51068190199476404</v>
      </c>
      <c r="AI53" s="12">
        <f ca="1">OFFSET('Time agg. bias corr.'!$H$5,UsefulSeries!$C52,0)</f>
        <v>0.21216355578931201</v>
      </c>
      <c r="AJ53" s="12">
        <f ca="1">OFFSET('Time agg. bias corr.'!$F$6,UsefulSeries!$C52,0)</f>
        <v>1.6453949734635601E-2</v>
      </c>
      <c r="AK53" s="12">
        <f ca="1">OFFSET('Time agg. bias corr.'!$G$6,UsefulSeries!$C52,0)</f>
        <v>3.0015140717663299E-2</v>
      </c>
      <c r="AL53" s="12">
        <f ca="1">OFFSET('Time agg. bias corr.'!$H$6,UsefulSeries!$C52,0)</f>
        <v>-4.6469090452374899E-2</v>
      </c>
    </row>
    <row r="54" spans="1:38" x14ac:dyDescent="0.35">
      <c r="A54" s="2" t="s">
        <v>109</v>
      </c>
      <c r="B54" s="15">
        <f>'Input - Gross flows &amp; stocks'!S56</f>
        <v>122596</v>
      </c>
      <c r="C54" s="15">
        <f>'Input - Gross flows &amp; stocks'!T56</f>
        <v>8057.666666666667</v>
      </c>
      <c r="D54" s="15">
        <f>'Input - Gross flows &amp; stocks'!U56</f>
        <v>65868.333333333328</v>
      </c>
      <c r="E54" s="13">
        <f>'Input - Gross flows &amp; stocks'!V56</f>
        <v>0.62277516640100228</v>
      </c>
      <c r="F54" s="13">
        <f>'Input - Gross flows &amp; stocks'!W56</f>
        <v>4.2426526382261423E-2</v>
      </c>
      <c r="G54" s="13">
        <f>'Input - Gross flows &amp; stocks'!X56</f>
        <v>0.33479830721673637</v>
      </c>
      <c r="H54" s="13">
        <f>'Input - Gross flows &amp; stocks'!Y56</f>
        <v>6.1671952056454593E-2</v>
      </c>
      <c r="I54" s="13"/>
      <c r="J54" s="12">
        <f ca="1">'Input - Gross flows &amp; stocks'!AJ56/('Input - Gross flows &amp; stocks'!$AJ56+'Input - Gross flows &amp; stocks'!$AK56+'Input - Gross flows &amp; stocks'!$AL56)</f>
        <v>0.97343440536900572</v>
      </c>
      <c r="K54" s="12">
        <f ca="1">'Input - Gross flows &amp; stocks'!AK56/('Input - Gross flows &amp; stocks'!$AJ56+'Input - Gross flows &amp; stocks'!$AK56+'Input - Gross flows &amp; stocks'!$AL56)</f>
        <v>1.4216747293453508E-2</v>
      </c>
      <c r="L54" s="12">
        <f ca="1">'Input - Gross flows &amp; stocks'!AL56/('Input - Gross flows &amp; stocks'!$AJ56+'Input - Gross flows &amp; stocks'!$AK56+'Input - Gross flows &amp; stocks'!$AL56)</f>
        <v>1.2348847337540691E-2</v>
      </c>
      <c r="M54" s="12">
        <f ca="1">'Input - Gross flows &amp; stocks'!AM56/('Input - Gross flows &amp; stocks'!$AM56+'Input - Gross flows &amp; stocks'!$AN56+'Input - Gross flows &amp; stocks'!$AO56)</f>
        <v>0.23899140945134217</v>
      </c>
      <c r="N54" s="12">
        <f ca="1">'Input - Gross flows &amp; stocks'!AN56/('Input - Gross flows &amp; stocks'!$AM56+'Input - Gross flows &amp; stocks'!$AN56+'Input - Gross flows &amp; stocks'!$AO56)</f>
        <v>0.59654080467121218</v>
      </c>
      <c r="O54" s="12">
        <f ca="1">'Input - Gross flows &amp; stocks'!AO56/('Input - Gross flows &amp; stocks'!$AM56+'Input - Gross flows &amp; stocks'!$AN56+'Input - Gross flows &amp; stocks'!$AO56)</f>
        <v>0.16446778587744573</v>
      </c>
      <c r="P54" s="12">
        <f ca="1">'Input - Gross flows &amp; stocks'!AP56/('Input - Gross flows &amp; stocks'!$AP56+'Input - Gross flows &amp; stocks'!$AQ56+'Input - Gross flows &amp; stocks'!$AR56)</f>
        <v>2.0422543347148478E-2</v>
      </c>
      <c r="Q54" s="12">
        <f ca="1">'Input - Gross flows &amp; stocks'!AQ56/('Input - Gross flows &amp; stocks'!$AP56+'Input - Gross flows &amp; stocks'!$AQ56+'Input - Gross flows &amp; stocks'!$AR56)</f>
        <v>2.4736581008583874E-2</v>
      </c>
      <c r="R54" s="12">
        <f ca="1">'Input - Gross flows &amp; stocks'!AR56/('Input - Gross flows &amp; stocks'!$AP56+'Input - Gross flows &amp; stocks'!$AQ56+'Input - Gross flows &amp; stocks'!$AR56)</f>
        <v>0.95484087564426756</v>
      </c>
      <c r="T54" s="12">
        <f t="shared" ca="1" si="0"/>
        <v>0.97403275186986193</v>
      </c>
      <c r="U54" s="12">
        <f ca="1">OFFSET('Margin error adjustment'!$BD$6,UsefulSeries!$M53,0)</f>
        <v>1.3858394867380643E-2</v>
      </c>
      <c r="V54" s="12">
        <f ca="1">OFFSET('Margin error adjustment'!$BD$7,UsefulSeries!$M53,0)</f>
        <v>1.2108853262757402E-2</v>
      </c>
      <c r="W54" s="12">
        <f ca="1">OFFSET('Margin error adjustment'!$BD$8,UsefulSeries!$M53,0)</f>
        <v>0.24346072788363837</v>
      </c>
      <c r="X54" s="12">
        <f t="shared" ca="1" si="1"/>
        <v>0.59229326429167395</v>
      </c>
      <c r="Y54" s="12">
        <f ca="1">OFFSET('Margin error adjustment'!$BD$9,UsefulSeries!$M53,0)</f>
        <v>0.16424600782468765</v>
      </c>
      <c r="Z54" s="12">
        <f ca="1">OFFSET('Margin error adjustment'!$BD$10,UsefulSeries!$M53,0)</f>
        <v>2.082655287516421E-2</v>
      </c>
      <c r="AA54" s="12">
        <f ca="1">OFFSET('Margin error adjustment'!$BD$11,UsefulSeries!$M53,0)</f>
        <v>2.4587209006008852E-2</v>
      </c>
      <c r="AB54" s="12">
        <f t="shared" ca="1" si="2"/>
        <v>0.95458623811882692</v>
      </c>
      <c r="AD54" s="12">
        <f ca="1">OFFSET('Time agg. bias corr.'!$F$4,UsefulSeries!$C53,0)</f>
        <v>-2.8841610163342801E-2</v>
      </c>
      <c r="AE54" s="12">
        <f ca="1">OFFSET('Time agg. bias corr.'!$G$4,UsefulSeries!$C53,0)</f>
        <v>1.7917439428021601E-2</v>
      </c>
      <c r="AF54" s="12">
        <f ca="1">OFFSET('Time agg. bias corr.'!$H$4,UsefulSeries!$C53,0)</f>
        <v>1.09241707353221E-2</v>
      </c>
      <c r="AG54" s="12">
        <f ca="1">OFFSET('Time agg. bias corr.'!$F$5,UsefulSeries!$C53,0)</f>
        <v>0.316111770162122</v>
      </c>
      <c r="AH54" s="12">
        <f ca="1">OFFSET('Time agg. bias corr.'!$G$5,UsefulSeries!$C53,0)</f>
        <v>-0.531253465431205</v>
      </c>
      <c r="AI54" s="12">
        <f ca="1">OFFSET('Time agg. bias corr.'!$H$5,UsefulSeries!$C53,0)</f>
        <v>0.215141695269084</v>
      </c>
      <c r="AJ54" s="12">
        <f ca="1">OFFSET('Time agg. bias corr.'!$F$6,UsefulSeries!$C53,0)</f>
        <v>1.7257813806283301E-2</v>
      </c>
      <c r="AK54" s="12">
        <f ca="1">OFFSET('Time agg. bias corr.'!$G$6,UsefulSeries!$C53,0)</f>
        <v>3.2319688279844501E-2</v>
      </c>
      <c r="AL54" s="12">
        <f ca="1">OFFSET('Time agg. bias corr.'!$H$6,UsefulSeries!$C53,0)</f>
        <v>-4.9577502086126997E-2</v>
      </c>
    </row>
    <row r="55" spans="1:38" x14ac:dyDescent="0.35">
      <c r="A55" s="2" t="s">
        <v>110</v>
      </c>
      <c r="B55" s="15">
        <f>'Input - Gross flows &amp; stocks'!S57</f>
        <v>122734.66666666667</v>
      </c>
      <c r="C55" s="15">
        <f>'Input - Gross flows &amp; stocks'!T57</f>
        <v>7929.333333333333</v>
      </c>
      <c r="D55" s="15">
        <f>'Input - Gross flows &amp; stocks'!U57</f>
        <v>66023.333333333328</v>
      </c>
      <c r="E55" s="13">
        <f>'Input - Gross flows &amp; stocks'!V57</f>
        <v>0.62523026817973637</v>
      </c>
      <c r="F55" s="13">
        <f>'Input - Gross flows &amp; stocks'!W57</f>
        <v>4.0277848455549339E-2</v>
      </c>
      <c r="G55" s="13">
        <f>'Input - Gross flows &amp; stocks'!X57</f>
        <v>0.33449188336471425</v>
      </c>
      <c r="H55" s="13">
        <f>'Input - Gross flows &amp; stocks'!Y57</f>
        <v>6.0684911936978302E-2</v>
      </c>
      <c r="I55" s="13"/>
      <c r="J55" s="12">
        <f ca="1">'Input - Gross flows &amp; stocks'!AJ57/('Input - Gross flows &amp; stocks'!$AJ57+'Input - Gross flows &amp; stocks'!$AK57+'Input - Gross flows &amp; stocks'!$AL57)</f>
        <v>0.97294138956315024</v>
      </c>
      <c r="K55" s="12">
        <f ca="1">'Input - Gross flows &amp; stocks'!AK57/('Input - Gross flows &amp; stocks'!$AJ57+'Input - Gross flows &amp; stocks'!$AK57+'Input - Gross flows &amp; stocks'!$AL57)</f>
        <v>1.4248064158941585E-2</v>
      </c>
      <c r="L55" s="12">
        <f ca="1">'Input - Gross flows &amp; stocks'!AL57/('Input - Gross flows &amp; stocks'!$AJ57+'Input - Gross flows &amp; stocks'!$AK57+'Input - Gross flows &amp; stocks'!$AL57)</f>
        <v>1.2810546277908159E-2</v>
      </c>
      <c r="M55" s="12">
        <f ca="1">'Input - Gross flows &amp; stocks'!AM57/('Input - Gross flows &amp; stocks'!$AM57+'Input - Gross flows &amp; stocks'!$AN57+'Input - Gross flows &amp; stocks'!$AO57)</f>
        <v>0.24248485668725328</v>
      </c>
      <c r="N55" s="12">
        <f ca="1">'Input - Gross flows &amp; stocks'!AN57/('Input - Gross flows &amp; stocks'!$AM57+'Input - Gross flows &amp; stocks'!$AN57+'Input - Gross flows &amp; stocks'!$AO57)</f>
        <v>0.59062033864924457</v>
      </c>
      <c r="O55" s="12">
        <f ca="1">'Input - Gross flows &amp; stocks'!AO57/('Input - Gross flows &amp; stocks'!$AM57+'Input - Gross flows &amp; stocks'!$AN57+'Input - Gross flows &amp; stocks'!$AO57)</f>
        <v>0.16689480466350218</v>
      </c>
      <c r="P55" s="12">
        <f ca="1">'Input - Gross flows &amp; stocks'!AP57/('Input - Gross flows &amp; stocks'!$AP57+'Input - Gross flows &amp; stocks'!$AQ57+'Input - Gross flows &amp; stocks'!$AR57)</f>
        <v>2.015585167503239E-2</v>
      </c>
      <c r="Q55" s="12">
        <f ca="1">'Input - Gross flows &amp; stocks'!AQ57/('Input - Gross flows &amp; stocks'!$AP57+'Input - Gross flows &amp; stocks'!$AQ57+'Input - Gross flows &amp; stocks'!$AR57)</f>
        <v>2.4971362568875336E-2</v>
      </c>
      <c r="R55" s="12">
        <f ca="1">'Input - Gross flows &amp; stocks'!AR57/('Input - Gross flows &amp; stocks'!$AP57+'Input - Gross flows &amp; stocks'!$AQ57+'Input - Gross flows &amp; stocks'!$AR57)</f>
        <v>0.95487278575609225</v>
      </c>
      <c r="T55" s="12">
        <f t="shared" ca="1" si="0"/>
        <v>0.97493476517273958</v>
      </c>
      <c r="U55" s="12">
        <f ca="1">OFFSET('Margin error adjustment'!$BD$6,UsefulSeries!$M54,0)</f>
        <v>1.2888663959445785E-2</v>
      </c>
      <c r="V55" s="12">
        <f ca="1">OFFSET('Margin error adjustment'!$BD$7,UsefulSeries!$M54,0)</f>
        <v>1.2176570867814646E-2</v>
      </c>
      <c r="W55" s="12">
        <f ca="1">OFFSET('Margin error adjustment'!$BD$8,UsefulSeries!$M54,0)</f>
        <v>0.25852817888880886</v>
      </c>
      <c r="X55" s="12">
        <f t="shared" ca="1" si="1"/>
        <v>0.57213621435454154</v>
      </c>
      <c r="Y55" s="12">
        <f ca="1">OFFSET('Margin error adjustment'!$BD$9,UsefulSeries!$M54,0)</f>
        <v>0.16933560675664963</v>
      </c>
      <c r="Z55" s="12">
        <f ca="1">OFFSET('Margin error adjustment'!$BD$10,UsefulSeries!$M54,0)</f>
        <v>2.1196806596704913E-2</v>
      </c>
      <c r="AA55" s="12">
        <f ca="1">OFFSET('Margin error adjustment'!$BD$11,UsefulSeries!$M54,0)</f>
        <v>2.3827349926815806E-2</v>
      </c>
      <c r="AB55" s="12">
        <f t="shared" ca="1" si="2"/>
        <v>0.95497584347647935</v>
      </c>
      <c r="AD55" s="12">
        <f ca="1">OFFSET('Time agg. bias corr.'!$F$4,UsefulSeries!$C54,0)</f>
        <v>-2.7935831433816099E-2</v>
      </c>
      <c r="AE55" s="12">
        <f ca="1">OFFSET('Time agg. bias corr.'!$G$4,UsefulSeries!$C54,0)</f>
        <v>1.6911763141492401E-2</v>
      </c>
      <c r="AF55" s="12">
        <f ca="1">OFFSET('Time agg. bias corr.'!$H$4,UsefulSeries!$C54,0)</f>
        <v>1.1024068292325001E-2</v>
      </c>
      <c r="AG55" s="12">
        <f ca="1">OFFSET('Time agg. bias corr.'!$F$5,UsefulSeries!$C54,0)</f>
        <v>0.34092519630228701</v>
      </c>
      <c r="AH55" s="12">
        <f ca="1">OFFSET('Time agg. bias corr.'!$G$5,UsefulSeries!$C54,0)</f>
        <v>-0.56616655449388598</v>
      </c>
      <c r="AI55" s="12">
        <f ca="1">OFFSET('Time agg. bias corr.'!$H$5,UsefulSeries!$C54,0)</f>
        <v>0.22524135819159899</v>
      </c>
      <c r="AJ55" s="12">
        <f ca="1">OFFSET('Time agg. bias corr.'!$F$6,UsefulSeries!$C54,0)</f>
        <v>1.74083698978303E-2</v>
      </c>
      <c r="AK55" s="12">
        <f ca="1">OFFSET('Time agg. bias corr.'!$G$6,UsefulSeries!$C54,0)</f>
        <v>3.1823893189423101E-2</v>
      </c>
      <c r="AL55" s="12">
        <f ca="1">OFFSET('Time agg. bias corr.'!$H$6,UsefulSeries!$C54,0)</f>
        <v>-4.9232263087252599E-2</v>
      </c>
    </row>
    <row r="56" spans="1:38" x14ac:dyDescent="0.35">
      <c r="A56" s="2" t="s">
        <v>111</v>
      </c>
      <c r="B56" s="15">
        <f>'Input - Gross flows &amp; stocks'!S58</f>
        <v>122894</v>
      </c>
      <c r="C56" s="15">
        <f>'Input - Gross flows &amp; stocks'!T58</f>
        <v>7935.333333333333</v>
      </c>
      <c r="D56" s="15">
        <f>'Input - Gross flows &amp; stocks'!U58</f>
        <v>66035.666666666672</v>
      </c>
      <c r="E56" s="13">
        <f>'Input - Gross flows &amp; stocks'!V58</f>
        <v>0.62347922905238107</v>
      </c>
      <c r="F56" s="13">
        <f>'Input - Gross flows &amp; stocks'!W58</f>
        <v>4.0301383374090588E-2</v>
      </c>
      <c r="G56" s="13">
        <f>'Input - Gross flows &amp; stocks'!X58</f>
        <v>0.33621938757352832</v>
      </c>
      <c r="H56" s="13">
        <f>'Input - Gross flows &amp; stocks'!Y58</f>
        <v>6.0654083691730705E-2</v>
      </c>
      <c r="I56" s="13"/>
      <c r="J56" s="12">
        <f ca="1">'Input - Gross flows &amp; stocks'!AJ58/('Input - Gross flows &amp; stocks'!$AJ58+'Input - Gross flows &amp; stocks'!$AK58+'Input - Gross flows &amp; stocks'!$AL58)</f>
        <v>0.972915036468604</v>
      </c>
      <c r="K56" s="12">
        <f ca="1">'Input - Gross flows &amp; stocks'!AK58/('Input - Gross flows &amp; stocks'!$AJ58+'Input - Gross flows &amp; stocks'!$AK58+'Input - Gross flows &amp; stocks'!$AL58)</f>
        <v>1.4463862459754151E-2</v>
      </c>
      <c r="L56" s="12">
        <f ca="1">'Input - Gross flows &amp; stocks'!AL58/('Input - Gross flows &amp; stocks'!$AJ58+'Input - Gross flows &amp; stocks'!$AK58+'Input - Gross flows &amp; stocks'!$AL58)</f>
        <v>1.2621101071641938E-2</v>
      </c>
      <c r="M56" s="12">
        <f ca="1">'Input - Gross flows &amp; stocks'!AM58/('Input - Gross flows &amp; stocks'!$AM58+'Input - Gross flows &amp; stocks'!$AN58+'Input - Gross flows &amp; stocks'!$AO58)</f>
        <v>0.2451680381154315</v>
      </c>
      <c r="N56" s="12">
        <f ca="1">'Input - Gross flows &amp; stocks'!AN58/('Input - Gross flows &amp; stocks'!$AM58+'Input - Gross flows &amp; stocks'!$AN58+'Input - Gross flows &amp; stocks'!$AO58)</f>
        <v>0.58940449134477835</v>
      </c>
      <c r="O56" s="12">
        <f ca="1">'Input - Gross flows &amp; stocks'!AO58/('Input - Gross flows &amp; stocks'!$AM58+'Input - Gross flows &amp; stocks'!$AN58+'Input - Gross flows &amp; stocks'!$AO58)</f>
        <v>0.16542747053979026</v>
      </c>
      <c r="P56" s="12">
        <f ca="1">'Input - Gross flows &amp; stocks'!AP58/('Input - Gross flows &amp; stocks'!$AP58+'Input - Gross flows &amp; stocks'!$AQ58+'Input - Gross flows &amp; stocks'!$AR58)</f>
        <v>2.0759497207645573E-2</v>
      </c>
      <c r="Q56" s="12">
        <f ca="1">'Input - Gross flows &amp; stocks'!AQ58/('Input - Gross flows &amp; stocks'!$AP58+'Input - Gross flows &amp; stocks'!$AQ58+'Input - Gross flows &amp; stocks'!$AR58)</f>
        <v>2.5996372871993773E-2</v>
      </c>
      <c r="R56" s="12">
        <f ca="1">'Input - Gross flows &amp; stocks'!AR58/('Input - Gross flows &amp; stocks'!$AP58+'Input - Gross flows &amp; stocks'!$AQ58+'Input - Gross flows &amp; stocks'!$AR58)</f>
        <v>0.95324412992036067</v>
      </c>
      <c r="T56" s="12">
        <f t="shared" ca="1" si="0"/>
        <v>0.9716483098360843</v>
      </c>
      <c r="U56" s="12">
        <f ca="1">OFFSET('Margin error adjustment'!$BD$6,UsefulSeries!$M55,0)</f>
        <v>1.4478199458217487E-2</v>
      </c>
      <c r="V56" s="12">
        <f ca="1">OFFSET('Margin error adjustment'!$BD$7,UsefulSeries!$M55,0)</f>
        <v>1.3873490705698167E-2</v>
      </c>
      <c r="W56" s="12">
        <f ca="1">OFFSET('Margin error adjustment'!$BD$8,UsefulSeries!$M55,0)</f>
        <v>0.24075933870125391</v>
      </c>
      <c r="X56" s="12">
        <f t="shared" ca="1" si="1"/>
        <v>0.58015724293139703</v>
      </c>
      <c r="Y56" s="12">
        <f ca="1">OFFSET('Margin error adjustment'!$BD$9,UsefulSeries!$M55,0)</f>
        <v>0.17908341836734912</v>
      </c>
      <c r="Z56" s="12">
        <f ca="1">OFFSET('Margin error adjustment'!$BD$10,UsefulSeries!$M55,0)</f>
        <v>1.876884872529427E-2</v>
      </c>
      <c r="AA56" s="12">
        <f ca="1">OFFSET('Margin error adjustment'!$BD$11,UsefulSeries!$M55,0)</f>
        <v>2.3563170662337426E-2</v>
      </c>
      <c r="AB56" s="12">
        <f t="shared" ca="1" si="2"/>
        <v>0.95766798061236835</v>
      </c>
      <c r="AD56" s="12">
        <f ca="1">OFFSET('Time agg. bias corr.'!$F$4,UsefulSeries!$C55,0)</f>
        <v>-3.1415281545869297E-2</v>
      </c>
      <c r="AE56" s="12">
        <f ca="1">OFFSET('Time agg. bias corr.'!$G$4,UsefulSeries!$C55,0)</f>
        <v>1.89151629569385E-2</v>
      </c>
      <c r="AF56" s="12">
        <f ca="1">OFFSET('Time agg. bias corr.'!$H$4,UsefulSeries!$C55,0)</f>
        <v>1.2500118588929699E-2</v>
      </c>
      <c r="AG56" s="12">
        <f ca="1">OFFSET('Time agg. bias corr.'!$F$5,UsefulSeries!$C55,0)</f>
        <v>0.31609420567755098</v>
      </c>
      <c r="AH56" s="12">
        <f ca="1">OFFSET('Time agg. bias corr.'!$G$5,UsefulSeries!$C55,0)</f>
        <v>-0.55245905260082195</v>
      </c>
      <c r="AI56" s="12">
        <f ca="1">OFFSET('Time agg. bias corr.'!$H$5,UsefulSeries!$C55,0)</f>
        <v>0.236364846923272</v>
      </c>
      <c r="AJ56" s="12">
        <f ca="1">OFFSET('Time agg. bias corr.'!$F$6,UsefulSeries!$C55,0)</f>
        <v>1.5290560379349999E-2</v>
      </c>
      <c r="AK56" s="12">
        <f ca="1">OFFSET('Time agg. bias corr.'!$G$6,UsefulSeries!$C55,0)</f>
        <v>3.1225529566111E-2</v>
      </c>
      <c r="AL56" s="12">
        <f ca="1">OFFSET('Time agg. bias corr.'!$H$6,UsefulSeries!$C55,0)</f>
        <v>-4.6516089945462302E-2</v>
      </c>
    </row>
    <row r="57" spans="1:38" x14ac:dyDescent="0.35">
      <c r="A57" s="2" t="s">
        <v>112</v>
      </c>
      <c r="B57" s="15">
        <f>'Input - Gross flows &amp; stocks'!S59</f>
        <v>123245</v>
      </c>
      <c r="C57" s="15">
        <f>'Input - Gross flows &amp; stocks'!T59</f>
        <v>7871</v>
      </c>
      <c r="D57" s="15">
        <f>'Input - Gross flows &amp; stocks'!U59</f>
        <v>65934</v>
      </c>
      <c r="E57" s="13">
        <f>'Input - Gross flows &amp; stocks'!V59</f>
        <v>0.62331922848333066</v>
      </c>
      <c r="F57" s="13">
        <f>'Input - Gross flows &amp; stocks'!W59</f>
        <v>4.0363915289623541E-2</v>
      </c>
      <c r="G57" s="13">
        <f>'Input - Gross flows &amp; stocks'!X59</f>
        <v>0.33631685622704577</v>
      </c>
      <c r="H57" s="13">
        <f>'Input - Gross flows &amp; stocks'!Y59</f>
        <v>6.0030812410384694E-2</v>
      </c>
      <c r="I57" s="13"/>
      <c r="J57" s="12">
        <f ca="1">'Input - Gross flows &amp; stocks'!AJ59/('Input - Gross flows &amp; stocks'!$AJ59+'Input - Gross flows &amp; stocks'!$AK59+'Input - Gross flows &amp; stocks'!$AL59)</f>
        <v>0.97361834971513228</v>
      </c>
      <c r="K57" s="12">
        <f ca="1">'Input - Gross flows &amp; stocks'!AK59/('Input - Gross flows &amp; stocks'!$AJ59+'Input - Gross flows &amp; stocks'!$AK59+'Input - Gross flows &amp; stocks'!$AL59)</f>
        <v>1.4156933040139779E-2</v>
      </c>
      <c r="L57" s="12">
        <f ca="1">'Input - Gross flows &amp; stocks'!AL59/('Input - Gross flows &amp; stocks'!$AJ59+'Input - Gross flows &amp; stocks'!$AK59+'Input - Gross flows &amp; stocks'!$AL59)</f>
        <v>1.2224717244727928E-2</v>
      </c>
      <c r="M57" s="12">
        <f ca="1">'Input - Gross flows &amp; stocks'!AM59/('Input - Gross flows &amp; stocks'!$AM59+'Input - Gross flows &amp; stocks'!$AN59+'Input - Gross flows &amp; stocks'!$AO59)</f>
        <v>0.25054928217324246</v>
      </c>
      <c r="N57" s="12">
        <f ca="1">'Input - Gross flows &amp; stocks'!AN59/('Input - Gross flows &amp; stocks'!$AM59+'Input - Gross flows &amp; stocks'!$AN59+'Input - Gross flows &amp; stocks'!$AO59)</f>
        <v>0.59303822947652329</v>
      </c>
      <c r="O57" s="12">
        <f ca="1">'Input - Gross flows &amp; stocks'!AO59/('Input - Gross flows &amp; stocks'!$AM59+'Input - Gross flows &amp; stocks'!$AN59+'Input - Gross flows &amp; stocks'!$AO59)</f>
        <v>0.15641248835023433</v>
      </c>
      <c r="P57" s="12">
        <f ca="1">'Input - Gross flows &amp; stocks'!AP59/('Input - Gross flows &amp; stocks'!$AP59+'Input - Gross flows &amp; stocks'!$AQ59+'Input - Gross flows &amp; stocks'!$AR59)</f>
        <v>2.1808693472908567E-2</v>
      </c>
      <c r="Q57" s="12">
        <f ca="1">'Input - Gross flows &amp; stocks'!AQ59/('Input - Gross flows &amp; stocks'!$AP59+'Input - Gross flows &amp; stocks'!$AQ59+'Input - Gross flows &amp; stocks'!$AR59)</f>
        <v>2.4875426930766407E-2</v>
      </c>
      <c r="R57" s="12">
        <f ca="1">'Input - Gross flows &amp; stocks'!AR59/('Input - Gross flows &amp; stocks'!$AP59+'Input - Gross flows &amp; stocks'!$AQ59+'Input - Gross flows &amp; stocks'!$AR59)</f>
        <v>0.95331587959632513</v>
      </c>
      <c r="T57" s="12">
        <f t="shared" ca="1" si="0"/>
        <v>0.97275989076971636</v>
      </c>
      <c r="U57" s="12">
        <f ca="1">OFFSET('Margin error adjustment'!$BD$6,UsefulSeries!$M56,0)</f>
        <v>1.4188738611386411E-2</v>
      </c>
      <c r="V57" s="12">
        <f ca="1">OFFSET('Margin error adjustment'!$BD$7,UsefulSeries!$M56,0)</f>
        <v>1.3051370618897312E-2</v>
      </c>
      <c r="W57" s="12">
        <f ca="1">OFFSET('Margin error adjustment'!$BD$8,UsefulSeries!$M56,0)</f>
        <v>0.24739987930901028</v>
      </c>
      <c r="X57" s="12">
        <f t="shared" ca="1" si="1"/>
        <v>0.58743898157292274</v>
      </c>
      <c r="Y57" s="12">
        <f ca="1">OFFSET('Margin error adjustment'!$BD$9,UsefulSeries!$M56,0)</f>
        <v>0.16516113911806699</v>
      </c>
      <c r="Z57" s="12">
        <f ca="1">OFFSET('Margin error adjustment'!$BD$10,UsefulSeries!$M56,0)</f>
        <v>2.038277566285393E-2</v>
      </c>
      <c r="AA57" s="12">
        <f ca="1">OFFSET('Margin error adjustment'!$BD$11,UsefulSeries!$M56,0)</f>
        <v>2.3326816250296433E-2</v>
      </c>
      <c r="AB57" s="12">
        <f t="shared" ca="1" si="2"/>
        <v>0.95629040808684962</v>
      </c>
      <c r="AD57" s="12">
        <f ca="1">OFFSET('Time agg. bias corr.'!$F$4,UsefulSeries!$C56,0)</f>
        <v>-3.0271191770253902E-2</v>
      </c>
      <c r="AE57" s="12">
        <f ca="1">OFFSET('Time agg. bias corr.'!$G$4,UsefulSeries!$C56,0)</f>
        <v>1.8427480294001399E-2</v>
      </c>
      <c r="AF57" s="12">
        <f ca="1">OFFSET('Time agg. bias corr.'!$H$4,UsefulSeries!$C56,0)</f>
        <v>1.18437114863517E-2</v>
      </c>
      <c r="AG57" s="12">
        <f ca="1">OFFSET('Time agg. bias corr.'!$F$5,UsefulSeries!$C56,0)</f>
        <v>0.32274936479161498</v>
      </c>
      <c r="AH57" s="12">
        <f ca="1">OFFSET('Time agg. bias corr.'!$G$5,UsefulSeries!$C56,0)</f>
        <v>-0.53950434365156896</v>
      </c>
      <c r="AI57" s="12">
        <f ca="1">OFFSET('Time agg. bias corr.'!$H$5,UsefulSeries!$C56,0)</f>
        <v>0.21675497885700501</v>
      </c>
      <c r="AJ57" s="12">
        <f ca="1">OFFSET('Time agg. bias corr.'!$F$6,UsefulSeries!$C56,0)</f>
        <v>1.6929173843767902E-2</v>
      </c>
      <c r="AK57" s="12">
        <f ca="1">OFFSET('Time agg. bias corr.'!$G$6,UsefulSeries!$C56,0)</f>
        <v>3.0737554447330302E-2</v>
      </c>
      <c r="AL57" s="12">
        <f ca="1">OFFSET('Time agg. bias corr.'!$H$6,UsefulSeries!$C56,0)</f>
        <v>-4.7666728280930798E-2</v>
      </c>
    </row>
    <row r="58" spans="1:38" x14ac:dyDescent="0.35">
      <c r="A58" s="2" t="s">
        <v>113</v>
      </c>
      <c r="B58" s="15">
        <f>'Input - Gross flows &amp; stocks'!S60</f>
        <v>123713.66666666667</v>
      </c>
      <c r="C58" s="15">
        <f>'Input - Gross flows &amp; stocks'!T60</f>
        <v>7766.333333333333</v>
      </c>
      <c r="D58" s="15">
        <f>'Input - Gross flows &amp; stocks'!U60</f>
        <v>65760.333333333328</v>
      </c>
      <c r="E58" s="13">
        <f>'Input - Gross flows &amp; stocks'!V60</f>
        <v>0.62596489091213592</v>
      </c>
      <c r="F58" s="13">
        <f>'Input - Gross flows &amp; stocks'!W60</f>
        <v>4.0260247763178596E-2</v>
      </c>
      <c r="G58" s="13">
        <f>'Input - Gross flows &amp; stocks'!X60</f>
        <v>0.33377486132468548</v>
      </c>
      <c r="H58" s="13">
        <f>'Input - Gross flows &amp; stocks'!Y60</f>
        <v>5.9068552885102932E-2</v>
      </c>
      <c r="I58" s="13"/>
      <c r="J58" s="12">
        <f ca="1">'Input - Gross flows &amp; stocks'!AJ60/('Input - Gross flows &amp; stocks'!$AJ60+'Input - Gross flows &amp; stocks'!$AK60+'Input - Gross flows &amp; stocks'!$AL60)</f>
        <v>0.97481193295895519</v>
      </c>
      <c r="K58" s="12">
        <f ca="1">'Input - Gross flows &amp; stocks'!AK60/('Input - Gross flows &amp; stocks'!$AJ60+'Input - Gross flows &amp; stocks'!$AK60+'Input - Gross flows &amp; stocks'!$AL60)</f>
        <v>1.3174395603402302E-2</v>
      </c>
      <c r="L58" s="12">
        <f ca="1">'Input - Gross flows &amp; stocks'!AL60/('Input - Gross flows &amp; stocks'!$AJ60+'Input - Gross flows &amp; stocks'!$AK60+'Input - Gross flows &amp; stocks'!$AL60)</f>
        <v>1.2013671437642445E-2</v>
      </c>
      <c r="M58" s="12">
        <f ca="1">'Input - Gross flows &amp; stocks'!AM60/('Input - Gross flows &amp; stocks'!$AM60+'Input - Gross flows &amp; stocks'!$AN60+'Input - Gross flows &amp; stocks'!$AO60)</f>
        <v>0.24677370362858064</v>
      </c>
      <c r="N58" s="12">
        <f ca="1">'Input - Gross flows &amp; stocks'!AN60/('Input - Gross flows &amp; stocks'!$AM60+'Input - Gross flows &amp; stocks'!$AN60+'Input - Gross flows &amp; stocks'!$AO60)</f>
        <v>0.60048842988382078</v>
      </c>
      <c r="O58" s="12">
        <f ca="1">'Input - Gross flows &amp; stocks'!AO60/('Input - Gross flows &amp; stocks'!$AM60+'Input - Gross flows &amp; stocks'!$AN60+'Input - Gross flows &amp; stocks'!$AO60)</f>
        <v>0.15273786648759854</v>
      </c>
      <c r="P58" s="12">
        <f ca="1">'Input - Gross flows &amp; stocks'!AP60/('Input - Gross flows &amp; stocks'!$AP60+'Input - Gross flows &amp; stocks'!$AQ60+'Input - Gross flows &amp; stocks'!$AR60)</f>
        <v>2.2189957678517339E-2</v>
      </c>
      <c r="Q58" s="12">
        <f ca="1">'Input - Gross flows &amp; stocks'!AQ60/('Input - Gross flows &amp; stocks'!$AP60+'Input - Gross flows &amp; stocks'!$AQ60+'Input - Gross flows &amp; stocks'!$AR60)</f>
        <v>2.4618783357404125E-2</v>
      </c>
      <c r="R58" s="12">
        <f ca="1">'Input - Gross flows &amp; stocks'!AR60/('Input - Gross flows &amp; stocks'!$AP60+'Input - Gross flows &amp; stocks'!$AQ60+'Input - Gross flows &amp; stocks'!$AR60)</f>
        <v>0.95319125896407852</v>
      </c>
      <c r="T58" s="12">
        <f t="shared" ca="1" si="0"/>
        <v>0.97556649746247437</v>
      </c>
      <c r="U58" s="12">
        <f ca="1">OFFSET('Margin error adjustment'!$BD$6,UsefulSeries!$M57,0)</f>
        <v>1.2768176421680072E-2</v>
      </c>
      <c r="V58" s="12">
        <f ca="1">OFFSET('Margin error adjustment'!$BD$7,UsefulSeries!$M57,0)</f>
        <v>1.1665326115845583E-2</v>
      </c>
      <c r="W58" s="12">
        <f ca="1">OFFSET('Margin error adjustment'!$BD$8,UsefulSeries!$M57,0)</f>
        <v>0.25257960916350175</v>
      </c>
      <c r="X58" s="12">
        <f t="shared" ca="1" si="1"/>
        <v>0.59563599939586476</v>
      </c>
      <c r="Y58" s="12">
        <f ca="1">OFFSET('Margin error adjustment'!$BD$9,UsefulSeries!$M57,0)</f>
        <v>0.15178439144063349</v>
      </c>
      <c r="Z58" s="12">
        <f ca="1">OFFSET('Margin error adjustment'!$BD$10,UsefulSeries!$M57,0)</f>
        <v>2.2836894105285131E-2</v>
      </c>
      <c r="AA58" s="12">
        <f ca="1">OFFSET('Margin error adjustment'!$BD$11,UsefulSeries!$M57,0)</f>
        <v>2.4558379132317714E-2</v>
      </c>
      <c r="AB58" s="12">
        <f t="shared" ca="1" si="2"/>
        <v>0.95260472676239716</v>
      </c>
      <c r="AD58" s="12">
        <f ca="1">OFFSET('Time agg. bias corr.'!$F$4,UsefulSeries!$C57,0)</f>
        <v>-2.7154927315588901E-2</v>
      </c>
      <c r="AE58" s="12">
        <f ca="1">OFFSET('Time agg. bias corr.'!$G$4,UsefulSeries!$C57,0)</f>
        <v>1.64376693303902E-2</v>
      </c>
      <c r="AF58" s="12">
        <f ca="1">OFFSET('Time agg. bias corr.'!$H$4,UsefulSeries!$C57,0)</f>
        <v>1.0717257995288901E-2</v>
      </c>
      <c r="AG58" s="12">
        <f ca="1">OFFSET('Time agg. bias corr.'!$F$5,UsefulSeries!$C57,0)</f>
        <v>0.32679414594484202</v>
      </c>
      <c r="AH58" s="12">
        <f ca="1">OFFSET('Time agg. bias corr.'!$G$5,UsefulSeries!$C57,0)</f>
        <v>-0.52510486764033504</v>
      </c>
      <c r="AI58" s="12">
        <f ca="1">OFFSET('Time agg. bias corr.'!$H$5,UsefulSeries!$C57,0)</f>
        <v>0.19831072169262901</v>
      </c>
      <c r="AJ58" s="12">
        <f ca="1">OFFSET('Time agg. bias corr.'!$F$6,UsefulSeries!$C57,0)</f>
        <v>1.9206403145223601E-2</v>
      </c>
      <c r="AK58" s="12">
        <f ca="1">OFFSET('Time agg. bias corr.'!$G$6,UsefulSeries!$C57,0)</f>
        <v>3.2223067136677198E-2</v>
      </c>
      <c r="AL58" s="12">
        <f ca="1">OFFSET('Time agg. bias corr.'!$H$6,UsefulSeries!$C57,0)</f>
        <v>-5.14294702717241E-2</v>
      </c>
    </row>
    <row r="59" spans="1:38" x14ac:dyDescent="0.35">
      <c r="A59" s="2" t="s">
        <v>114</v>
      </c>
      <c r="B59" s="15">
        <f>'Input - Gross flows &amp; stocks'!S61</f>
        <v>124105</v>
      </c>
      <c r="C59" s="15">
        <f>'Input - Gross flows &amp; stocks'!T61</f>
        <v>7580.333333333333</v>
      </c>
      <c r="D59" s="15">
        <f>'Input - Gross flows &amp; stocks'!U61</f>
        <v>65743</v>
      </c>
      <c r="E59" s="13">
        <f>'Input - Gross flows &amp; stocks'!V61</f>
        <v>0.62706339227774177</v>
      </c>
      <c r="F59" s="13">
        <f>'Input - Gross flows &amp; stocks'!W61</f>
        <v>3.9209523036988971E-2</v>
      </c>
      <c r="G59" s="13">
        <f>'Input - Gross flows &amp; stocks'!X61</f>
        <v>0.33372708468526929</v>
      </c>
      <c r="H59" s="13">
        <f>'Input - Gross flows &amp; stocks'!Y61</f>
        <v>5.7563990927868444E-2</v>
      </c>
      <c r="I59" s="13"/>
      <c r="J59" s="12">
        <f ca="1">'Input - Gross flows &amp; stocks'!AJ61/('Input - Gross flows &amp; stocks'!$AJ61+'Input - Gross flows &amp; stocks'!$AK61+'Input - Gross flows &amp; stocks'!$AL61)</f>
        <v>0.97465257292746832</v>
      </c>
      <c r="K59" s="12">
        <f ca="1">'Input - Gross flows &amp; stocks'!AK61/('Input - Gross flows &amp; stocks'!$AJ61+'Input - Gross flows &amp; stocks'!$AK61+'Input - Gross flows &amp; stocks'!$AL61)</f>
        <v>1.2961265540953176E-2</v>
      </c>
      <c r="L59" s="12">
        <f ca="1">'Input - Gross flows &amp; stocks'!AL61/('Input - Gross flows &amp; stocks'!$AJ61+'Input - Gross flows &amp; stocks'!$AK61+'Input - Gross flows &amp; stocks'!$AL61)</f>
        <v>1.2386161531578484E-2</v>
      </c>
      <c r="M59" s="12">
        <f ca="1">'Input - Gross flows &amp; stocks'!AM61/('Input - Gross flows &amp; stocks'!$AM61+'Input - Gross flows &amp; stocks'!$AN61+'Input - Gross flows &amp; stocks'!$AO61)</f>
        <v>0.24579514853465606</v>
      </c>
      <c r="N59" s="12">
        <f ca="1">'Input - Gross flows &amp; stocks'!AN61/('Input - Gross flows &amp; stocks'!$AM61+'Input - Gross flows &amp; stocks'!$AN61+'Input - Gross flows &amp; stocks'!$AO61)</f>
        <v>0.59605130547533947</v>
      </c>
      <c r="O59" s="12">
        <f ca="1">'Input - Gross flows &amp; stocks'!AO61/('Input - Gross flows &amp; stocks'!$AM61+'Input - Gross flows &amp; stocks'!$AN61+'Input - Gross flows &amp; stocks'!$AO61)</f>
        <v>0.15815354599000445</v>
      </c>
      <c r="P59" s="12">
        <f ca="1">'Input - Gross flows &amp; stocks'!AP61/('Input - Gross flows &amp; stocks'!$AP61+'Input - Gross flows &amp; stocks'!$AQ61+'Input - Gross flows &amp; stocks'!$AR61)</f>
        <v>2.2085261197581529E-2</v>
      </c>
      <c r="Q59" s="12">
        <f ca="1">'Input - Gross flows &amp; stocks'!AQ61/('Input - Gross flows &amp; stocks'!$AP61+'Input - Gross flows &amp; stocks'!$AQ61+'Input - Gross flows &amp; stocks'!$AR61)</f>
        <v>2.3425584316109523E-2</v>
      </c>
      <c r="R59" s="12">
        <f ca="1">'Input - Gross flows &amp; stocks'!AR61/('Input - Gross flows &amp; stocks'!$AP61+'Input - Gross flows &amp; stocks'!$AQ61+'Input - Gross flows &amp; stocks'!$AR61)</f>
        <v>0.95448915448630889</v>
      </c>
      <c r="T59" s="12">
        <f t="shared" ca="1" si="0"/>
        <v>0.97445838360952375</v>
      </c>
      <c r="U59" s="12">
        <f ca="1">OFFSET('Margin error adjustment'!$BD$6,UsefulSeries!$M58,0)</f>
        <v>1.2771663079286306E-2</v>
      </c>
      <c r="V59" s="12">
        <f ca="1">OFFSET('Margin error adjustment'!$BD$7,UsefulSeries!$M58,0)</f>
        <v>1.2769953311189918E-2</v>
      </c>
      <c r="W59" s="12">
        <f ca="1">OFFSET('Margin error adjustment'!$BD$8,UsefulSeries!$M58,0)</f>
        <v>0.24669685608929848</v>
      </c>
      <c r="X59" s="12">
        <f t="shared" ca="1" si="1"/>
        <v>0.58963742457590385</v>
      </c>
      <c r="Y59" s="12">
        <f ca="1">OFFSET('Margin error adjustment'!$BD$9,UsefulSeries!$M58,0)</f>
        <v>0.16366571933479768</v>
      </c>
      <c r="Z59" s="12">
        <f ca="1">OFFSET('Margin error adjustment'!$BD$10,UsefulSeries!$M58,0)</f>
        <v>2.1435346886947867E-2</v>
      </c>
      <c r="AA59" s="12">
        <f ca="1">OFFSET('Margin error adjustment'!$BD$11,UsefulSeries!$M58,0)</f>
        <v>2.2398216322397524E-2</v>
      </c>
      <c r="AB59" s="12">
        <f t="shared" ca="1" si="2"/>
        <v>0.95616643679065461</v>
      </c>
      <c r="AD59" s="12">
        <f ca="1">OFFSET('Time agg. bias corr.'!$F$4,UsefulSeries!$C58,0)</f>
        <v>-2.8259175954044799E-2</v>
      </c>
      <c r="AE59" s="12">
        <f ca="1">OFFSET('Time agg. bias corr.'!$G$4,UsefulSeries!$C58,0)</f>
        <v>1.6528835103811E-2</v>
      </c>
      <c r="AF59" s="12">
        <f ca="1">OFFSET('Time agg. bias corr.'!$H$4,UsefulSeries!$C58,0)</f>
        <v>1.17303408502346E-2</v>
      </c>
      <c r="AG59" s="12">
        <f ca="1">OFFSET('Time agg. bias corr.'!$F$5,UsefulSeries!$C58,0)</f>
        <v>0.32076261273384499</v>
      </c>
      <c r="AH59" s="12">
        <f ca="1">OFFSET('Time agg. bias corr.'!$G$5,UsefulSeries!$C58,0)</f>
        <v>-0.53517069439618303</v>
      </c>
      <c r="AI59" s="12">
        <f ca="1">OFFSET('Time agg. bias corr.'!$H$5,UsefulSeries!$C58,0)</f>
        <v>0.21440808166233899</v>
      </c>
      <c r="AJ59" s="12">
        <f ca="1">OFFSET('Time agg. bias corr.'!$F$6,UsefulSeries!$C58,0)</f>
        <v>1.8198467304537402E-2</v>
      </c>
      <c r="AK59" s="12">
        <f ca="1">OFFSET('Time agg. bias corr.'!$G$6,UsefulSeries!$C58,0)</f>
        <v>2.94589743726365E-2</v>
      </c>
      <c r="AL59" s="12">
        <f ca="1">OFFSET('Time agg. bias corr.'!$H$6,UsefulSeries!$C58,0)</f>
        <v>-4.76574416771735E-2</v>
      </c>
    </row>
    <row r="60" spans="1:38" x14ac:dyDescent="0.35">
      <c r="A60" s="2" t="s">
        <v>115</v>
      </c>
      <c r="B60" s="15">
        <f>'Input - Gross flows &amp; stocks'!S62</f>
        <v>124449.66666666667</v>
      </c>
      <c r="C60" s="15">
        <f>'Input - Gross flows &amp; stocks'!T62</f>
        <v>7412.333333333333</v>
      </c>
      <c r="D60" s="15">
        <f>'Input - Gross flows &amp; stocks'!U62</f>
        <v>65738.666666666672</v>
      </c>
      <c r="E60" s="13">
        <f>'Input - Gross flows &amp; stocks'!V62</f>
        <v>0.62863799827787059</v>
      </c>
      <c r="F60" s="13">
        <f>'Input - Gross flows &amp; stocks'!W62</f>
        <v>3.865673909740161E-2</v>
      </c>
      <c r="G60" s="13">
        <f>'Input - Gross flows &amp; stocks'!X62</f>
        <v>0.33270526262472777</v>
      </c>
      <c r="H60" s="13">
        <f>'Input - Gross flows &amp; stocks'!Y62</f>
        <v>5.6212808340032255E-2</v>
      </c>
      <c r="I60" s="13"/>
      <c r="J60" s="12">
        <f ca="1">'Input - Gross flows &amp; stocks'!AJ62/('Input - Gross flows &amp; stocks'!$AJ62+'Input - Gross flows &amp; stocks'!$AK62+'Input - Gross flows &amp; stocks'!$AL62)</f>
        <v>0.97357713999941053</v>
      </c>
      <c r="K60" s="12">
        <f ca="1">'Input - Gross flows &amp; stocks'!AK62/('Input - Gross flows &amp; stocks'!$AJ62+'Input - Gross flows &amp; stocks'!$AK62+'Input - Gross flows &amp; stocks'!$AL62)</f>
        <v>1.3204950680079564E-2</v>
      </c>
      <c r="L60" s="12">
        <f ca="1">'Input - Gross flows &amp; stocks'!AL62/('Input - Gross flows &amp; stocks'!$AJ62+'Input - Gross flows &amp; stocks'!$AK62+'Input - Gross flows &amp; stocks'!$AL62)</f>
        <v>1.3217909320509867E-2</v>
      </c>
      <c r="M60" s="12">
        <f ca="1">'Input - Gross flows &amp; stocks'!AM62/('Input - Gross flows &amp; stocks'!$AM62+'Input - Gross flows &amp; stocks'!$AN62+'Input - Gross flows &amp; stocks'!$AO62)</f>
        <v>0.25592947923665388</v>
      </c>
      <c r="N60" s="12">
        <f ca="1">'Input - Gross flows &amp; stocks'!AN62/('Input - Gross flows &amp; stocks'!$AM62+'Input - Gross flows &amp; stocks'!$AN62+'Input - Gross flows &amp; stocks'!$AO62)</f>
        <v>0.58199682390254881</v>
      </c>
      <c r="O60" s="12">
        <f ca="1">'Input - Gross flows &amp; stocks'!AO62/('Input - Gross flows &amp; stocks'!$AM62+'Input - Gross flows &amp; stocks'!$AN62+'Input - Gross flows &amp; stocks'!$AO62)</f>
        <v>0.16207369686079734</v>
      </c>
      <c r="P60" s="12">
        <f ca="1">'Input - Gross flows &amp; stocks'!AP62/('Input - Gross flows &amp; stocks'!$AP62+'Input - Gross flows &amp; stocks'!$AQ62+'Input - Gross flows &amp; stocks'!$AR62)</f>
        <v>2.3022197347145983E-2</v>
      </c>
      <c r="Q60" s="12">
        <f ca="1">'Input - Gross flows &amp; stocks'!AQ62/('Input - Gross flows &amp; stocks'!$AP62+'Input - Gross flows &amp; stocks'!$AQ62+'Input - Gross flows &amp; stocks'!$AR62)</f>
        <v>2.3644669828185819E-2</v>
      </c>
      <c r="R60" s="12">
        <f ca="1">'Input - Gross flows &amp; stocks'!AR62/('Input - Gross flows &amp; stocks'!$AP62+'Input - Gross flows &amp; stocks'!$AQ62+'Input - Gross flows &amp; stocks'!$AR62)</f>
        <v>0.95333313282466814</v>
      </c>
      <c r="T60" s="12">
        <f t="shared" ca="1" si="0"/>
        <v>0.9739379694684499</v>
      </c>
      <c r="U60" s="12">
        <f ca="1">OFFSET('Margin error adjustment'!$BD$6,UsefulSeries!$M59,0)</f>
        <v>1.2975467868147392E-2</v>
      </c>
      <c r="V60" s="12">
        <f ca="1">OFFSET('Margin error adjustment'!$BD$7,UsefulSeries!$M59,0)</f>
        <v>1.3086562663402711E-2</v>
      </c>
      <c r="W60" s="12">
        <f ca="1">OFFSET('Margin error adjustment'!$BD$8,UsefulSeries!$M59,0)</f>
        <v>0.25900077536220617</v>
      </c>
      <c r="X60" s="12">
        <f t="shared" ca="1" si="1"/>
        <v>0.57865115129876443</v>
      </c>
      <c r="Y60" s="12">
        <f ca="1">OFFSET('Margin error adjustment'!$BD$9,UsefulSeries!$M59,0)</f>
        <v>0.1623480733390294</v>
      </c>
      <c r="Z60" s="12">
        <f ca="1">OFFSET('Margin error adjustment'!$BD$10,UsefulSeries!$M59,0)</f>
        <v>2.3258089507617596E-2</v>
      </c>
      <c r="AA60" s="12">
        <f ca="1">OFFSET('Margin error adjustment'!$BD$11,UsefulSeries!$M59,0)</f>
        <v>2.34672668529947E-2</v>
      </c>
      <c r="AB60" s="12">
        <f t="shared" ca="1" si="2"/>
        <v>0.95327464363938774</v>
      </c>
      <c r="AD60" s="12">
        <f ca="1">OFFSET('Time agg. bias corr.'!$F$4,UsefulSeries!$C59,0)</f>
        <v>-2.8986550249147199E-2</v>
      </c>
      <c r="AE60" s="12">
        <f ca="1">OFFSET('Time agg. bias corr.'!$G$4,UsefulSeries!$C59,0)</f>
        <v>1.6934172369478102E-2</v>
      </c>
      <c r="AF60" s="12">
        <f ca="1">OFFSET('Time agg. bias corr.'!$H$4,UsefulSeries!$C59,0)</f>
        <v>1.20523778899706E-2</v>
      </c>
      <c r="AG60" s="12">
        <f ca="1">OFFSET('Time agg. bias corr.'!$F$5,UsefulSeries!$C59,0)</f>
        <v>0.33978610655550001</v>
      </c>
      <c r="AH60" s="12">
        <f ca="1">OFFSET('Time agg. bias corr.'!$G$5,UsefulSeries!$C59,0)</f>
        <v>-0.55452226672336902</v>
      </c>
      <c r="AI60" s="12">
        <f ca="1">OFFSET('Time agg. bias corr.'!$H$5,UsefulSeries!$C59,0)</f>
        <v>0.21473616015415001</v>
      </c>
      <c r="AJ60" s="12">
        <f ca="1">OFFSET('Time agg. bias corr.'!$F$6,UsefulSeries!$C59,0)</f>
        <v>1.9668653037694699E-2</v>
      </c>
      <c r="AK60" s="12">
        <f ca="1">OFFSET('Time agg. bias corr.'!$G$6,UsefulSeries!$C59,0)</f>
        <v>3.1181094146195801E-2</v>
      </c>
      <c r="AL60" s="12">
        <f ca="1">OFFSET('Time agg. bias corr.'!$H$6,UsefulSeries!$C59,0)</f>
        <v>-5.0849747194071697E-2</v>
      </c>
    </row>
    <row r="61" spans="1:38" x14ac:dyDescent="0.35">
      <c r="A61" s="2" t="s">
        <v>116</v>
      </c>
      <c r="B61" s="15">
        <f>'Input - Gross flows &amp; stocks'!S63</f>
        <v>124633.33333333333</v>
      </c>
      <c r="C61" s="15">
        <f>'Input - Gross flows &amp; stocks'!T63</f>
        <v>7326.666666666667</v>
      </c>
      <c r="D61" s="15">
        <f>'Input - Gross flows &amp; stocks'!U63</f>
        <v>65748.333333333328</v>
      </c>
      <c r="E61" s="13">
        <f>'Input - Gross flows &amp; stocks'!V63</f>
        <v>0.63011937836210252</v>
      </c>
      <c r="F61" s="13">
        <f>'Input - Gross flows &amp; stocks'!W63</f>
        <v>3.7321552374156783E-2</v>
      </c>
      <c r="G61" s="13">
        <f>'Input - Gross flows &amp; stocks'!X63</f>
        <v>0.33255906926374068</v>
      </c>
      <c r="H61" s="13">
        <f>'Input - Gross flows &amp; stocks'!Y63</f>
        <v>5.5521875315752249E-2</v>
      </c>
      <c r="I61" s="13"/>
      <c r="J61" s="12">
        <f ca="1">'Input - Gross flows &amp; stocks'!AJ63/('Input - Gross flows &amp; stocks'!$AJ63+'Input - Gross flows &amp; stocks'!$AK63+'Input - Gross flows &amp; stocks'!$AL63)</f>
        <v>0.97238965891216156</v>
      </c>
      <c r="K61" s="12">
        <f ca="1">'Input - Gross flows &amp; stocks'!AK63/('Input - Gross flows &amp; stocks'!$AJ63+'Input - Gross flows &amp; stocks'!$AK63+'Input - Gross flows &amp; stocks'!$AL63)</f>
        <v>1.4305894060804956E-2</v>
      </c>
      <c r="L61" s="12">
        <f ca="1">'Input - Gross flows &amp; stocks'!AL63/('Input - Gross flows &amp; stocks'!$AJ63+'Input - Gross flows &amp; stocks'!$AK63+'Input - Gross flows &amp; stocks'!$AL63)</f>
        <v>1.3304447027033532E-2</v>
      </c>
      <c r="M61" s="12">
        <f ca="1">'Input - Gross flows &amp; stocks'!AM63/('Input - Gross flows &amp; stocks'!$AM63+'Input - Gross flows &amp; stocks'!$AN63+'Input - Gross flows &amp; stocks'!$AO63)</f>
        <v>0.26501041221004862</v>
      </c>
      <c r="N61" s="12">
        <f ca="1">'Input - Gross flows &amp; stocks'!AN63/('Input - Gross flows &amp; stocks'!$AM63+'Input - Gross flows &amp; stocks'!$AN63+'Input - Gross flows &amp; stocks'!$AO63)</f>
        <v>0.56850472773333427</v>
      </c>
      <c r="O61" s="12">
        <f ca="1">'Input - Gross flows &amp; stocks'!AO63/('Input - Gross flows &amp; stocks'!$AM63+'Input - Gross flows &amp; stocks'!$AN63+'Input - Gross flows &amp; stocks'!$AO63)</f>
        <v>0.16648486005661714</v>
      </c>
      <c r="P61" s="12">
        <f ca="1">'Input - Gross flows &amp; stocks'!AP63/('Input - Gross flows &amp; stocks'!$AP63+'Input - Gross flows &amp; stocks'!$AQ63+'Input - Gross flows &amp; stocks'!$AR63)</f>
        <v>2.3450182325642565E-2</v>
      </c>
      <c r="Q61" s="12">
        <f ca="1">'Input - Gross flows &amp; stocks'!AQ63/('Input - Gross flows &amp; stocks'!$AP63+'Input - Gross flows &amp; stocks'!$AQ63+'Input - Gross flows &amp; stocks'!$AR63)</f>
        <v>2.3268114391292626E-2</v>
      </c>
      <c r="R61" s="12">
        <f ca="1">'Input - Gross flows &amp; stocks'!AR63/('Input - Gross flows &amp; stocks'!$AP63+'Input - Gross flows &amp; stocks'!$AQ63+'Input - Gross flows &amp; stocks'!$AR63)</f>
        <v>0.95328170328306483</v>
      </c>
      <c r="T61" s="12">
        <f t="shared" ca="1" si="0"/>
        <v>0.97313634186762443</v>
      </c>
      <c r="U61" s="12">
        <f ca="1">OFFSET('Margin error adjustment'!$BD$6,UsefulSeries!$M60,0)</f>
        <v>1.3549385566770504E-2</v>
      </c>
      <c r="V61" s="12">
        <f ca="1">OFFSET('Margin error adjustment'!$BD$7,UsefulSeries!$M60,0)</f>
        <v>1.3314272565605011E-2</v>
      </c>
      <c r="W61" s="12">
        <f ca="1">OFFSET('Margin error adjustment'!$BD$8,UsefulSeries!$M60,0)</f>
        <v>0.27309441564974191</v>
      </c>
      <c r="X61" s="12">
        <f t="shared" ca="1" si="1"/>
        <v>0.55534708059381532</v>
      </c>
      <c r="Y61" s="12">
        <f ca="1">OFFSET('Margin error adjustment'!$BD$9,UsefulSeries!$M60,0)</f>
        <v>0.17155850375644274</v>
      </c>
      <c r="Z61" s="12">
        <f ca="1">OFFSET('Margin error adjustment'!$BD$10,UsefulSeries!$M60,0)</f>
        <v>2.3480111864270459E-2</v>
      </c>
      <c r="AA61" s="12">
        <f ca="1">OFFSET('Margin error adjustment'!$BD$11,UsefulSeries!$M60,0)</f>
        <v>2.2049505597459964E-2</v>
      </c>
      <c r="AB61" s="12">
        <f t="shared" ca="1" si="2"/>
        <v>0.95447038253826955</v>
      </c>
      <c r="AD61" s="12">
        <f ca="1">OFFSET('Time agg. bias corr.'!$F$4,UsefulSeries!$C60,0)</f>
        <v>-3.0134126077984401E-2</v>
      </c>
      <c r="AE61" s="12">
        <f ca="1">OFFSET('Time agg. bias corr.'!$G$4,UsefulSeries!$C60,0)</f>
        <v>1.8051123543205899E-2</v>
      </c>
      <c r="AF61" s="12">
        <f ca="1">OFFSET('Time agg. bias corr.'!$H$4,UsefulSeries!$C60,0)</f>
        <v>1.20830025347788E-2</v>
      </c>
      <c r="AG61" s="12">
        <f ca="1">OFFSET('Time agg. bias corr.'!$F$5,UsefulSeries!$C60,0)</f>
        <v>0.36528903887533898</v>
      </c>
      <c r="AH61" s="12">
        <f ca="1">OFFSET('Time agg. bias corr.'!$G$5,UsefulSeries!$C60,0)</f>
        <v>-0.59637311684399197</v>
      </c>
      <c r="AI61" s="12">
        <f ca="1">OFFSET('Time agg. bias corr.'!$H$5,UsefulSeries!$C60,0)</f>
        <v>0.23108407796865399</v>
      </c>
      <c r="AJ61" s="12">
        <f ca="1">OFFSET('Time agg. bias corr.'!$F$6,UsefulSeries!$C60,0)</f>
        <v>1.9829027685039601E-2</v>
      </c>
      <c r="AK61" s="12">
        <f ca="1">OFFSET('Time agg. bias corr.'!$G$6,UsefulSeries!$C60,0)</f>
        <v>2.9815513056662399E-2</v>
      </c>
      <c r="AL61" s="12">
        <f ca="1">OFFSET('Time agg. bias corr.'!$H$6,UsefulSeries!$C60,0)</f>
        <v>-4.9644540741701701E-2</v>
      </c>
    </row>
    <row r="62" spans="1:38" x14ac:dyDescent="0.35">
      <c r="A62" s="2" t="s">
        <v>117</v>
      </c>
      <c r="B62" s="15">
        <f>'Input - Gross flows &amp; stocks'!S64</f>
        <v>124770.66666666667</v>
      </c>
      <c r="C62" s="15">
        <f>'Input - Gross flows &amp; stocks'!T64</f>
        <v>7264</v>
      </c>
      <c r="D62" s="15">
        <f>'Input - Gross flows &amp; stocks'!U64</f>
        <v>65766.333333333328</v>
      </c>
      <c r="E62" s="13">
        <f>'Input - Gross flows &amp; stocks'!V64</f>
        <v>0.63065254215862265</v>
      </c>
      <c r="F62" s="13">
        <f>'Input - Gross flows &amp; stocks'!W64</f>
        <v>3.6558541703537027E-2</v>
      </c>
      <c r="G62" s="13">
        <f>'Input - Gross flows &amp; stocks'!X64</f>
        <v>0.33278891613784034</v>
      </c>
      <c r="H62" s="13">
        <f>'Input - Gross flows &amp; stocks'!Y64</f>
        <v>5.5015854422070964E-2</v>
      </c>
      <c r="I62" s="13"/>
      <c r="J62" s="12">
        <f ca="1">'Input - Gross flows &amp; stocks'!AJ64/('Input - Gross flows &amp; stocks'!$AJ64+'Input - Gross flows &amp; stocks'!$AK64+'Input - Gross flows &amp; stocks'!$AL64)</f>
        <v>0.97325936619676523</v>
      </c>
      <c r="K62" s="12">
        <f ca="1">'Input - Gross flows &amp; stocks'!AK64/('Input - Gross flows &amp; stocks'!$AJ64+'Input - Gross flows &amp; stocks'!$AK64+'Input - Gross flows &amp; stocks'!$AL64)</f>
        <v>1.4012000312994178E-2</v>
      </c>
      <c r="L62" s="12">
        <f ca="1">'Input - Gross flows &amp; stocks'!AL64/('Input - Gross flows &amp; stocks'!$AJ64+'Input - Gross flows &amp; stocks'!$AK64+'Input - Gross flows &amp; stocks'!$AL64)</f>
        <v>1.2728633490240593E-2</v>
      </c>
      <c r="M62" s="12">
        <f ca="1">'Input - Gross flows &amp; stocks'!AM64/('Input - Gross flows &amp; stocks'!$AM64+'Input - Gross flows &amp; stocks'!$AN64+'Input - Gross flows &amp; stocks'!$AO64)</f>
        <v>0.26714842773634428</v>
      </c>
      <c r="N62" s="12">
        <f ca="1">'Input - Gross flows &amp; stocks'!AN64/('Input - Gross flows &amp; stocks'!$AM64+'Input - Gross flows &amp; stocks'!$AN64+'Input - Gross flows &amp; stocks'!$AO64)</f>
        <v>0.57033135290089909</v>
      </c>
      <c r="O62" s="12">
        <f ca="1">'Input - Gross flows &amp; stocks'!AO64/('Input - Gross flows &amp; stocks'!$AM64+'Input - Gross flows &amp; stocks'!$AN64+'Input - Gross flows &amp; stocks'!$AO64)</f>
        <v>0.16252021936275662</v>
      </c>
      <c r="P62" s="12">
        <f ca="1">'Input - Gross flows &amp; stocks'!AP64/('Input - Gross flows &amp; stocks'!$AP64+'Input - Gross flows &amp; stocks'!$AQ64+'Input - Gross flows &amp; stocks'!$AR64)</f>
        <v>2.1515304346282366E-2</v>
      </c>
      <c r="Q62" s="12">
        <f ca="1">'Input - Gross flows &amp; stocks'!AQ64/('Input - Gross flows &amp; stocks'!$AP64+'Input - Gross flows &amp; stocks'!$AQ64+'Input - Gross flows &amp; stocks'!$AR64)</f>
        <v>2.3284391508726528E-2</v>
      </c>
      <c r="R62" s="12">
        <f ca="1">'Input - Gross flows &amp; stocks'!AR64/('Input - Gross flows &amp; stocks'!$AP64+'Input - Gross flows &amp; stocks'!$AQ64+'Input - Gross flows &amp; stocks'!$AR64)</f>
        <v>0.95520030414499113</v>
      </c>
      <c r="T62" s="12">
        <f t="shared" ca="1" si="0"/>
        <v>0.97356579181432212</v>
      </c>
      <c r="U62" s="12">
        <f ca="1">OFFSET('Margin error adjustment'!$BD$6,UsefulSeries!$M61,0)</f>
        <v>1.3429193655585739E-2</v>
      </c>
      <c r="V62" s="12">
        <f ca="1">OFFSET('Margin error adjustment'!$BD$7,UsefulSeries!$M61,0)</f>
        <v>1.3005014530092174E-2</v>
      </c>
      <c r="W62" s="12">
        <f ca="1">OFFSET('Margin error adjustment'!$BD$8,UsefulSeries!$M61,0)</f>
        <v>0.27260463945434837</v>
      </c>
      <c r="X62" s="12">
        <f t="shared" ca="1" si="1"/>
        <v>0.55807815834153551</v>
      </c>
      <c r="Y62" s="12">
        <f ca="1">OFFSET('Margin error adjustment'!$BD$9,UsefulSeries!$M61,0)</f>
        <v>0.16931720220411609</v>
      </c>
      <c r="Z62" s="12">
        <f ca="1">OFFSET('Margin error adjustment'!$BD$10,UsefulSeries!$M61,0)</f>
        <v>2.1096529746348017E-2</v>
      </c>
      <c r="AA62" s="12">
        <f ca="1">OFFSET('Margin error adjustment'!$BD$11,UsefulSeries!$M61,0)</f>
        <v>2.1855375485773668E-2</v>
      </c>
      <c r="AB62" s="12">
        <f t="shared" ca="1" si="2"/>
        <v>0.95704809476787833</v>
      </c>
      <c r="AD62" s="12">
        <f ca="1">OFFSET('Time agg. bias corr.'!$F$4,UsefulSeries!$C61,0)</f>
        <v>-2.96372339696316E-2</v>
      </c>
      <c r="AE62" s="12">
        <f ca="1">OFFSET('Time agg. bias corr.'!$G$4,UsefulSeries!$C61,0)</f>
        <v>1.7850638772106301E-2</v>
      </c>
      <c r="AF62" s="12">
        <f ca="1">OFFSET('Time agg. bias corr.'!$H$4,UsefulSeries!$C61,0)</f>
        <v>1.1786595207735701E-2</v>
      </c>
      <c r="AG62" s="12">
        <f ca="1">OFFSET('Time agg. bias corr.'!$F$5,UsefulSeries!$C61,0)</f>
        <v>0.36404604730135598</v>
      </c>
      <c r="AH62" s="12">
        <f ca="1">OFFSET('Time agg. bias corr.'!$G$5,UsefulSeries!$C61,0)</f>
        <v>-0.591278780368933</v>
      </c>
      <c r="AI62" s="12">
        <f ca="1">OFFSET('Time agg. bias corr.'!$H$5,UsefulSeries!$C61,0)</f>
        <v>0.22723273306682501</v>
      </c>
      <c r="AJ62" s="12">
        <f ca="1">OFFSET('Time agg. bias corr.'!$F$6,UsefulSeries!$C61,0)</f>
        <v>1.7382571116278101E-2</v>
      </c>
      <c r="AK62" s="12">
        <f ca="1">OFFSET('Time agg. bias corr.'!$G$6,UsefulSeries!$C61,0)</f>
        <v>2.9465218900714799E-2</v>
      </c>
      <c r="AL62" s="12">
        <f ca="1">OFFSET('Time agg. bias corr.'!$H$6,UsefulSeries!$C61,0)</f>
        <v>-4.6847790027313999E-2</v>
      </c>
    </row>
    <row r="63" spans="1:38" x14ac:dyDescent="0.35">
      <c r="A63" s="2" t="s">
        <v>118</v>
      </c>
      <c r="B63" s="15">
        <f>'Input - Gross flows &amp; stocks'!S65</f>
        <v>124848.66666666667</v>
      </c>
      <c r="C63" s="15">
        <f>'Input - Gross flows &amp; stocks'!T65</f>
        <v>7238.333333333333</v>
      </c>
      <c r="D63" s="15">
        <f>'Input - Gross flows &amp; stocks'!U65</f>
        <v>65794.666666666672</v>
      </c>
      <c r="E63" s="13">
        <f>'Input - Gross flows &amp; stocks'!V65</f>
        <v>0.6303975160933083</v>
      </c>
      <c r="F63" s="13">
        <f>'Input - Gross flows &amp; stocks'!W65</f>
        <v>3.7293998068297321E-2</v>
      </c>
      <c r="G63" s="13">
        <f>'Input - Gross flows &amp; stocks'!X65</f>
        <v>0.33230848583839434</v>
      </c>
      <c r="H63" s="13">
        <f>'Input - Gross flows &amp; stocks'!Y65</f>
        <v>5.4799740575025041E-2</v>
      </c>
      <c r="I63" s="13"/>
      <c r="J63" s="12">
        <f ca="1">'Input - Gross flows &amp; stocks'!AJ65/('Input - Gross flows &amp; stocks'!$AJ65+'Input - Gross flows &amp; stocks'!$AK65+'Input - Gross flows &amp; stocks'!$AL65)</f>
        <v>0.97403736041601774</v>
      </c>
      <c r="K63" s="12">
        <f ca="1">'Input - Gross flows &amp; stocks'!AK65/('Input - Gross flows &amp; stocks'!$AJ65+'Input - Gross flows &amp; stocks'!$AK65+'Input - Gross flows &amp; stocks'!$AL65)</f>
        <v>1.3873582015000155E-2</v>
      </c>
      <c r="L63" s="12">
        <f ca="1">'Input - Gross flows &amp; stocks'!AL65/('Input - Gross flows &amp; stocks'!$AJ65+'Input - Gross flows &amp; stocks'!$AK65+'Input - Gross flows &amp; stocks'!$AL65)</f>
        <v>1.2089057568982195E-2</v>
      </c>
      <c r="M63" s="12">
        <f ca="1">'Input - Gross flows &amp; stocks'!AM65/('Input - Gross flows &amp; stocks'!$AM65+'Input - Gross flows &amp; stocks'!$AN65+'Input - Gross flows &amp; stocks'!$AO65)</f>
        <v>0.26005435345928068</v>
      </c>
      <c r="N63" s="12">
        <f ca="1">'Input - Gross flows &amp; stocks'!AN65/('Input - Gross flows &amp; stocks'!$AM65+'Input - Gross flows &amp; stocks'!$AN65+'Input - Gross flows &amp; stocks'!$AO65)</f>
        <v>0.5830726965220655</v>
      </c>
      <c r="O63" s="12">
        <f ca="1">'Input - Gross flows &amp; stocks'!AO65/('Input - Gross flows &amp; stocks'!$AM65+'Input - Gross flows &amp; stocks'!$AN65+'Input - Gross flows &amp; stocks'!$AO65)</f>
        <v>0.15687295001865378</v>
      </c>
      <c r="P63" s="12">
        <f ca="1">'Input - Gross flows &amp; stocks'!AP65/('Input - Gross flows &amp; stocks'!$AP65+'Input - Gross flows &amp; stocks'!$AQ65+'Input - Gross flows &amp; stocks'!$AR65)</f>
        <v>2.0425019542537372E-2</v>
      </c>
      <c r="Q63" s="12">
        <f ca="1">'Input - Gross flows &amp; stocks'!AQ65/('Input - Gross flows &amp; stocks'!$AP65+'Input - Gross flows &amp; stocks'!$AQ65+'Input - Gross flows &amp; stocks'!$AR65)</f>
        <v>2.2143622922746034E-2</v>
      </c>
      <c r="R63" s="12">
        <f ca="1">'Input - Gross flows &amp; stocks'!AR65/('Input - Gross flows &amp; stocks'!$AP65+'Input - Gross flows &amp; stocks'!$AQ65+'Input - Gross flows &amp; stocks'!$AR65)</f>
        <v>0.95743135753471664</v>
      </c>
      <c r="T63" s="12">
        <f t="shared" ca="1" si="0"/>
        <v>0.97389643076240673</v>
      </c>
      <c r="U63" s="12">
        <f ca="1">OFFSET('Margin error adjustment'!$BD$6,UsefulSeries!$M62,0)</f>
        <v>1.3865870262254764E-2</v>
      </c>
      <c r="V63" s="12">
        <f ca="1">OFFSET('Margin error adjustment'!$BD$7,UsefulSeries!$M62,0)</f>
        <v>1.223769897533856E-2</v>
      </c>
      <c r="W63" s="12">
        <f ca="1">OFFSET('Margin error adjustment'!$BD$8,UsefulSeries!$M62,0)</f>
        <v>0.25960919494447732</v>
      </c>
      <c r="X63" s="12">
        <f t="shared" ca="1" si="1"/>
        <v>0.5818348547601121</v>
      </c>
      <c r="Y63" s="12">
        <f ca="1">OFFSET('Margin error adjustment'!$BD$9,UsefulSeries!$M62,0)</f>
        <v>0.15855595029541056</v>
      </c>
      <c r="Z63" s="12">
        <f ca="1">OFFSET('Margin error adjustment'!$BD$10,UsefulSeries!$M62,0)</f>
        <v>2.0181930130768726E-2</v>
      </c>
      <c r="AA63" s="12">
        <f ca="1">OFFSET('Margin error adjustment'!$BD$11,UsefulSeries!$M62,0)</f>
        <v>2.1870974611519319E-2</v>
      </c>
      <c r="AB63" s="12">
        <f t="shared" ca="1" si="2"/>
        <v>0.95794709525771193</v>
      </c>
      <c r="AD63" s="12">
        <f ca="1">OFFSET('Time agg. bias corr.'!$F$4,UsefulSeries!$C62,0)</f>
        <v>-2.9173842350348599E-2</v>
      </c>
      <c r="AE63" s="12">
        <f ca="1">OFFSET('Time agg. bias corr.'!$G$4,UsefulSeries!$C62,0)</f>
        <v>1.8095471427998999E-2</v>
      </c>
      <c r="AF63" s="12">
        <f ca="1">OFFSET('Time agg. bias corr.'!$H$4,UsefulSeries!$C62,0)</f>
        <v>1.10783709223505E-2</v>
      </c>
      <c r="AG63" s="12">
        <f ca="1">OFFSET('Time agg. bias corr.'!$F$5,UsefulSeries!$C62,0)</f>
        <v>0.34014937673749601</v>
      </c>
      <c r="AH63" s="12">
        <f ca="1">OFFSET('Time agg. bias corr.'!$G$5,UsefulSeries!$C62,0)</f>
        <v>-0.54886846255226795</v>
      </c>
      <c r="AI63" s="12">
        <f ca="1">OFFSET('Time agg. bias corr.'!$H$5,UsefulSeries!$C62,0)</f>
        <v>0.208719085814772</v>
      </c>
      <c r="AJ63" s="12">
        <f ca="1">OFFSET('Time agg. bias corr.'!$F$6,UsefulSeries!$C62,0)</f>
        <v>1.67407001793968E-2</v>
      </c>
      <c r="AK63" s="12">
        <f ca="1">OFFSET('Time agg. bias corr.'!$G$6,UsefulSeries!$C62,0)</f>
        <v>2.8908448958805299E-2</v>
      </c>
      <c r="AL63" s="12">
        <f ca="1">OFFSET('Time agg. bias corr.'!$H$6,UsefulSeries!$C62,0)</f>
        <v>-4.5649149138201797E-2</v>
      </c>
    </row>
    <row r="64" spans="1:38" x14ac:dyDescent="0.35">
      <c r="A64" s="2" t="s">
        <v>119</v>
      </c>
      <c r="B64" s="15">
        <f>'Input - Gross flows &amp; stocks'!S66</f>
        <v>124942.66666666667</v>
      </c>
      <c r="C64" s="15">
        <f>'Input - Gross flows &amp; stocks'!T66</f>
        <v>7328.333333333333</v>
      </c>
      <c r="D64" s="15">
        <f>'Input - Gross flows &amp; stocks'!U66</f>
        <v>65742.333333333328</v>
      </c>
      <c r="E64" s="13">
        <f>'Input - Gross flows &amp; stocks'!V66</f>
        <v>0.63131616848169392</v>
      </c>
      <c r="F64" s="13">
        <f>'Input - Gross flows &amp; stocks'!W66</f>
        <v>3.63190742097683E-2</v>
      </c>
      <c r="G64" s="13">
        <f>'Input - Gross flows &amp; stocks'!X66</f>
        <v>0.33236475730853776</v>
      </c>
      <c r="H64" s="13">
        <f>'Input - Gross flows &amp; stocks'!Y66</f>
        <v>5.5403930818798776E-2</v>
      </c>
      <c r="I64" s="13"/>
      <c r="J64" s="12">
        <f ca="1">'Input - Gross flows &amp; stocks'!AJ66/('Input - Gross flows &amp; stocks'!$AJ66+'Input - Gross flows &amp; stocks'!$AK66+'Input - Gross flows &amp; stocks'!$AL66)</f>
        <v>0.97413621467786127</v>
      </c>
      <c r="K64" s="12">
        <f ca="1">'Input - Gross flows &amp; stocks'!AK66/('Input - Gross flows &amp; stocks'!$AJ66+'Input - Gross flows &amp; stocks'!$AK66+'Input - Gross flows &amp; stocks'!$AL66)</f>
        <v>1.3555509047341978E-2</v>
      </c>
      <c r="L64" s="12">
        <f ca="1">'Input - Gross flows &amp; stocks'!AL66/('Input - Gross flows &amp; stocks'!$AJ66+'Input - Gross flows &amp; stocks'!$AK66+'Input - Gross flows &amp; stocks'!$AL66)</f>
        <v>1.2308276274796854E-2</v>
      </c>
      <c r="M64" s="12">
        <f ca="1">'Input - Gross flows &amp; stocks'!AM66/('Input - Gross flows &amp; stocks'!$AM66+'Input - Gross flows &amp; stocks'!$AN66+'Input - Gross flows &amp; stocks'!$AO66)</f>
        <v>0.25822891560419398</v>
      </c>
      <c r="N64" s="12">
        <f ca="1">'Input - Gross flows &amp; stocks'!AN66/('Input - Gross flows &amp; stocks'!$AM66+'Input - Gross flows &amp; stocks'!$AN66+'Input - Gross flows &amp; stocks'!$AO66)</f>
        <v>0.5920738222792048</v>
      </c>
      <c r="O64" s="12">
        <f ca="1">'Input - Gross flows &amp; stocks'!AO66/('Input - Gross flows &amp; stocks'!$AM66+'Input - Gross flows &amp; stocks'!$AN66+'Input - Gross flows &amp; stocks'!$AO66)</f>
        <v>0.14969726211660123</v>
      </c>
      <c r="P64" s="12">
        <f ca="1">'Input - Gross flows &amp; stocks'!AP66/('Input - Gross flows &amp; stocks'!$AP66+'Input - Gross flows &amp; stocks'!$AQ66+'Input - Gross flows &amp; stocks'!$AR66)</f>
        <v>2.0056403389084539E-2</v>
      </c>
      <c r="Q64" s="12">
        <f ca="1">'Input - Gross flows &amp; stocks'!AQ66/('Input - Gross flows &amp; stocks'!$AP66+'Input - Gross flows &amp; stocks'!$AQ66+'Input - Gross flows &amp; stocks'!$AR66)</f>
        <v>2.3548077339402913E-2</v>
      </c>
      <c r="R64" s="12">
        <f ca="1">'Input - Gross flows &amp; stocks'!AR66/('Input - Gross flows &amp; stocks'!$AP66+'Input - Gross flows &amp; stocks'!$AQ66+'Input - Gross flows &amp; stocks'!$AR66)</f>
        <v>0.95639551927151256</v>
      </c>
      <c r="T64" s="12">
        <f t="shared" ca="1" si="0"/>
        <v>0.97503005113780283</v>
      </c>
      <c r="U64" s="12">
        <f ca="1">OFFSET('Margin error adjustment'!$BD$6,UsefulSeries!$M63,0)</f>
        <v>1.249141123704341E-2</v>
      </c>
      <c r="V64" s="12">
        <f ca="1">OFFSET('Margin error adjustment'!$BD$7,UsefulSeries!$M63,0)</f>
        <v>1.2478537625153718E-2</v>
      </c>
      <c r="W64" s="12">
        <f ca="1">OFFSET('Margin error adjustment'!$BD$8,UsefulSeries!$M63,0)</f>
        <v>0.26987174087458504</v>
      </c>
      <c r="X64" s="12">
        <f t="shared" ca="1" si="1"/>
        <v>0.57174814633562399</v>
      </c>
      <c r="Y64" s="12">
        <f ca="1">OFFSET('Margin error adjustment'!$BD$9,UsefulSeries!$M63,0)</f>
        <v>0.15838011278979092</v>
      </c>
      <c r="Z64" s="12">
        <f ca="1">OFFSET('Margin error adjustment'!$BD$10,UsefulSeries!$M63,0)</f>
        <v>1.9846167721500985E-2</v>
      </c>
      <c r="AA64" s="12">
        <f ca="1">OFFSET('Margin error adjustment'!$BD$11,UsefulSeries!$M63,0)</f>
        <v>2.1431126895465891E-2</v>
      </c>
      <c r="AB64" s="12">
        <f t="shared" ca="1" si="2"/>
        <v>0.95872270538303317</v>
      </c>
      <c r="AD64" s="12">
        <f ca="1">OFFSET('Time agg. bias corr.'!$F$4,UsefulSeries!$C63,0)</f>
        <v>-2.7865579704145198E-2</v>
      </c>
      <c r="AE64" s="12">
        <f ca="1">OFFSET('Time agg. bias corr.'!$G$4,UsefulSeries!$C63,0)</f>
        <v>1.6399737637141101E-2</v>
      </c>
      <c r="AF64" s="12">
        <f ca="1">OFFSET('Time agg. bias corr.'!$H$4,UsefulSeries!$C63,0)</f>
        <v>1.14658420670037E-2</v>
      </c>
      <c r="AG64" s="12">
        <f ca="1">OFFSET('Time agg. bias corr.'!$F$5,UsefulSeries!$C63,0)</f>
        <v>0.35630288245515102</v>
      </c>
      <c r="AH64" s="12">
        <f ca="1">OFFSET('Time agg. bias corr.'!$G$5,UsefulSeries!$C63,0)</f>
        <v>-0.56619598297449003</v>
      </c>
      <c r="AI64" s="12">
        <f ca="1">OFFSET('Time agg. bias corr.'!$H$5,UsefulSeries!$C63,0)</f>
        <v>0.20989310051933899</v>
      </c>
      <c r="AJ64" s="12">
        <f ca="1">OFFSET('Time agg. bias corr.'!$F$6,UsefulSeries!$C63,0)</f>
        <v>1.6251451387724401E-2</v>
      </c>
      <c r="AK64" s="12">
        <f ca="1">OFFSET('Time agg. bias corr.'!$G$6,UsefulSeries!$C63,0)</f>
        <v>2.8559154205107198E-2</v>
      </c>
      <c r="AL64" s="12">
        <f ca="1">OFFSET('Time agg. bias corr.'!$H$6,UsefulSeries!$C63,0)</f>
        <v>-4.4810605592831503E-2</v>
      </c>
    </row>
    <row r="65" spans="1:38" x14ac:dyDescent="0.35">
      <c r="A65" s="2" t="s">
        <v>120</v>
      </c>
      <c r="B65" s="15">
        <f>'Input - Gross flows &amp; stocks'!S67</f>
        <v>124773.66666666667</v>
      </c>
      <c r="C65" s="15">
        <f>'Input - Gross flows &amp; stocks'!T67</f>
        <v>7409.333333333333</v>
      </c>
      <c r="D65" s="15">
        <f>'Input - Gross flows &amp; stocks'!U67</f>
        <v>65964</v>
      </c>
      <c r="E65" s="13">
        <f>'Input - Gross flows &amp; stocks'!V67</f>
        <v>0.63106354825839495</v>
      </c>
      <c r="F65" s="13">
        <f>'Input - Gross flows &amp; stocks'!W67</f>
        <v>3.6124985480311303E-2</v>
      </c>
      <c r="G65" s="13">
        <f>'Input - Gross flows &amp; stocks'!X67</f>
        <v>0.33281146626129382</v>
      </c>
      <c r="H65" s="13">
        <f>'Input - Gross flows &amp; stocks'!Y67</f>
        <v>5.6053602455182081E-2</v>
      </c>
      <c r="I65" s="13"/>
      <c r="J65" s="12">
        <f ca="1">'Input - Gross flows &amp; stocks'!AJ67/('Input - Gross flows &amp; stocks'!$AJ67+'Input - Gross flows &amp; stocks'!$AK67+'Input - Gross flows &amp; stocks'!$AL67)</f>
        <v>0.97272004018526359</v>
      </c>
      <c r="K65" s="12">
        <f ca="1">'Input - Gross flows &amp; stocks'!AK67/('Input - Gross flows &amp; stocks'!$AJ67+'Input - Gross flows &amp; stocks'!$AK67+'Input - Gross flows &amp; stocks'!$AL67)</f>
        <v>1.3786053455338817E-2</v>
      </c>
      <c r="L65" s="12">
        <f ca="1">'Input - Gross flows &amp; stocks'!AL67/('Input - Gross flows &amp; stocks'!$AJ67+'Input - Gross flows &amp; stocks'!$AK67+'Input - Gross flows &amp; stocks'!$AL67)</f>
        <v>1.3493906359397671E-2</v>
      </c>
      <c r="M65" s="12">
        <f ca="1">'Input - Gross flows &amp; stocks'!AM67/('Input - Gross flows &amp; stocks'!$AM67+'Input - Gross flows &amp; stocks'!$AN67+'Input - Gross flows &amp; stocks'!$AO67)</f>
        <v>0.25227118209306215</v>
      </c>
      <c r="N65" s="12">
        <f ca="1">'Input - Gross flows &amp; stocks'!AN67/('Input - Gross flows &amp; stocks'!$AM67+'Input - Gross flows &amp; stocks'!$AN67+'Input - Gross flows &amp; stocks'!$AO67)</f>
        <v>0.5937079748614007</v>
      </c>
      <c r="O65" s="12">
        <f ca="1">'Input - Gross flows &amp; stocks'!AO67/('Input - Gross flows &amp; stocks'!$AM67+'Input - Gross flows &amp; stocks'!$AN67+'Input - Gross flows &amp; stocks'!$AO67)</f>
        <v>0.15402084304553712</v>
      </c>
      <c r="P65" s="12">
        <f ca="1">'Input - Gross flows &amp; stocks'!AP67/('Input - Gross flows &amp; stocks'!$AP67+'Input - Gross flows &amp; stocks'!$AQ67+'Input - Gross flows &amp; stocks'!$AR67)</f>
        <v>1.8822875813211355E-2</v>
      </c>
      <c r="Q65" s="12">
        <f ca="1">'Input - Gross flows &amp; stocks'!AQ67/('Input - Gross flows &amp; stocks'!$AP67+'Input - Gross flows &amp; stocks'!$AQ67+'Input - Gross flows &amp; stocks'!$AR67)</f>
        <v>2.3446449227485924E-2</v>
      </c>
      <c r="R65" s="12">
        <f ca="1">'Input - Gross flows &amp; stocks'!AR67/('Input - Gross flows &amp; stocks'!$AP67+'Input - Gross flows &amp; stocks'!$AQ67+'Input - Gross flows &amp; stocks'!$AR67)</f>
        <v>0.95773067495930275</v>
      </c>
      <c r="T65" s="12">
        <f t="shared" ca="1" si="0"/>
        <v>0.97416137254511403</v>
      </c>
      <c r="U65" s="12">
        <f ca="1">OFFSET('Margin error adjustment'!$BD$6,UsefulSeries!$M64,0)</f>
        <v>1.2610464028049424E-2</v>
      </c>
      <c r="V65" s="12">
        <f ca="1">OFFSET('Margin error adjustment'!$BD$7,UsefulSeries!$M64,0)</f>
        <v>1.3228163426836529E-2</v>
      </c>
      <c r="W65" s="12">
        <f ca="1">OFFSET('Margin error adjustment'!$BD$8,UsefulSeries!$M64,0)</f>
        <v>0.26608780084731787</v>
      </c>
      <c r="X65" s="12">
        <f t="shared" ca="1" si="1"/>
        <v>0.57471724016178916</v>
      </c>
      <c r="Y65" s="12">
        <f ca="1">OFFSET('Margin error adjustment'!$BD$9,UsefulSeries!$M64,0)</f>
        <v>0.15919495899089298</v>
      </c>
      <c r="Z65" s="12">
        <f ca="1">OFFSET('Margin error adjustment'!$BD$10,UsefulSeries!$M64,0)</f>
        <v>1.9242896048453733E-2</v>
      </c>
      <c r="AA65" s="12">
        <f ca="1">OFFSET('Margin error adjustment'!$BD$11,UsefulSeries!$M64,0)</f>
        <v>2.1935531346091917E-2</v>
      </c>
      <c r="AB65" s="12">
        <f t="shared" ca="1" si="2"/>
        <v>0.95882157260545431</v>
      </c>
      <c r="AD65" s="12">
        <f ca="1">OFFSET('Time agg. bias corr.'!$F$4,UsefulSeries!$C64,0)</f>
        <v>-2.8741803579079201E-2</v>
      </c>
      <c r="AE65" s="12">
        <f ca="1">OFFSET('Time agg. bias corr.'!$G$4,UsefulSeries!$C64,0)</f>
        <v>1.6510752752177199E-2</v>
      </c>
      <c r="AF65" s="12">
        <f ca="1">OFFSET('Time agg. bias corr.'!$H$4,UsefulSeries!$C64,0)</f>
        <v>1.2231050826901299E-2</v>
      </c>
      <c r="AG65" s="12">
        <f ca="1">OFFSET('Time agg. bias corr.'!$F$5,UsefulSeries!$C64,0)</f>
        <v>0.35068396451672501</v>
      </c>
      <c r="AH65" s="12">
        <f ca="1">OFFSET('Time agg. bias corr.'!$G$5,UsefulSeries!$C64,0)</f>
        <v>-0.56105527662611299</v>
      </c>
      <c r="AI65" s="12">
        <f ca="1">OFFSET('Time agg. bias corr.'!$H$5,UsefulSeries!$C64,0)</f>
        <v>0.210371312109387</v>
      </c>
      <c r="AJ65" s="12">
        <f ca="1">OFFSET('Time agg. bias corr.'!$F$6,UsefulSeries!$C64,0)</f>
        <v>1.5604576566518801E-2</v>
      </c>
      <c r="AK65" s="12">
        <f ca="1">OFFSET('Time agg. bias corr.'!$G$6,UsefulSeries!$C64,0)</f>
        <v>2.9169261921503299E-2</v>
      </c>
      <c r="AL65" s="12">
        <f ca="1">OFFSET('Time agg. bias corr.'!$H$6,UsefulSeries!$C64,0)</f>
        <v>-4.4773838488022799E-2</v>
      </c>
    </row>
    <row r="66" spans="1:38" x14ac:dyDescent="0.35">
      <c r="A66" s="2" t="s">
        <v>121</v>
      </c>
      <c r="B66" s="15">
        <f>'Input - Gross flows &amp; stocks'!S68</f>
        <v>124629.33333333333</v>
      </c>
      <c r="C66" s="15">
        <f>'Input - Gross flows &amp; stocks'!T68</f>
        <v>7500.666666666667</v>
      </c>
      <c r="D66" s="15">
        <f>'Input - Gross flows &amp; stocks'!U68</f>
        <v>66165.666666666672</v>
      </c>
      <c r="E66" s="13">
        <f>'Input - Gross flows &amp; stocks'!V68</f>
        <v>0.63056402285160584</v>
      </c>
      <c r="F66" s="13">
        <f>'Input - Gross flows &amp; stocks'!W68</f>
        <v>3.8582271837212585E-2</v>
      </c>
      <c r="G66" s="13">
        <f>'Input - Gross flows &amp; stocks'!X68</f>
        <v>0.33085370531118152</v>
      </c>
      <c r="H66" s="13">
        <f>'Input - Gross flows &amp; stocks'!Y68</f>
        <v>5.6767325109109715E-2</v>
      </c>
      <c r="I66" s="13"/>
      <c r="J66" s="12">
        <f ca="1">'Input - Gross flows &amp; stocks'!AJ68/('Input - Gross flows &amp; stocks'!$AJ68+'Input - Gross flows &amp; stocks'!$AK68+'Input - Gross flows &amp; stocks'!$AL68)</f>
        <v>0.97223756825163277</v>
      </c>
      <c r="K66" s="12">
        <f ca="1">'Input - Gross flows &amp; stocks'!AK68/('Input - Gross flows &amp; stocks'!$AJ68+'Input - Gross flows &amp; stocks'!$AK68+'Input - Gross flows &amp; stocks'!$AL68)</f>
        <v>1.3927088735748943E-2</v>
      </c>
      <c r="L66" s="12">
        <f ca="1">'Input - Gross flows &amp; stocks'!AL68/('Input - Gross flows &amp; stocks'!$AJ68+'Input - Gross flows &amp; stocks'!$AK68+'Input - Gross flows &amp; stocks'!$AL68)</f>
        <v>1.3835343012618307E-2</v>
      </c>
      <c r="M66" s="12">
        <f ca="1">'Input - Gross flows &amp; stocks'!AM68/('Input - Gross flows &amp; stocks'!$AM68+'Input - Gross flows &amp; stocks'!$AN68+'Input - Gross flows &amp; stocks'!$AO68)</f>
        <v>0.25078204018467271</v>
      </c>
      <c r="N66" s="12">
        <f ca="1">'Input - Gross flows &amp; stocks'!AN68/('Input - Gross flows &amp; stocks'!$AM68+'Input - Gross flows &amp; stocks'!$AN68+'Input - Gross flows &amp; stocks'!$AO68)</f>
        <v>0.5917948400621037</v>
      </c>
      <c r="O66" s="12">
        <f ca="1">'Input - Gross flows &amp; stocks'!AO68/('Input - Gross flows &amp; stocks'!$AM68+'Input - Gross flows &amp; stocks'!$AN68+'Input - Gross flows &amp; stocks'!$AO68)</f>
        <v>0.15742311975322354</v>
      </c>
      <c r="P66" s="12">
        <f ca="1">'Input - Gross flows &amp; stocks'!AP68/('Input - Gross flows &amp; stocks'!$AP68+'Input - Gross flows &amp; stocks'!$AQ68+'Input - Gross flows &amp; stocks'!$AR68)</f>
        <v>1.9666183390429446E-2</v>
      </c>
      <c r="Q66" s="12">
        <f ca="1">'Input - Gross flows &amp; stocks'!AQ68/('Input - Gross flows &amp; stocks'!$AP68+'Input - Gross flows &amp; stocks'!$AQ68+'Input - Gross flows &amp; stocks'!$AR68)</f>
        <v>2.4084534331073753E-2</v>
      </c>
      <c r="R66" s="12">
        <f ca="1">'Input - Gross flows &amp; stocks'!AR68/('Input - Gross flows &amp; stocks'!$AP68+'Input - Gross flows &amp; stocks'!$AQ68+'Input - Gross flows &amp; stocks'!$AR68)</f>
        <v>0.95624928227849681</v>
      </c>
      <c r="T66" s="12">
        <f t="shared" ca="1" si="0"/>
        <v>0.97344545293266216</v>
      </c>
      <c r="U66" s="12">
        <f ca="1">OFFSET('Margin error adjustment'!$BD$6,UsefulSeries!$M65,0)</f>
        <v>1.3714241171355623E-2</v>
      </c>
      <c r="V66" s="12">
        <f ca="1">OFFSET('Margin error adjustment'!$BD$7,UsefulSeries!$M65,0)</f>
        <v>1.2840305895982179E-2</v>
      </c>
      <c r="W66" s="12">
        <f ca="1">OFFSET('Margin error adjustment'!$BD$8,UsefulSeries!$M65,0)</f>
        <v>0.25612296223845088</v>
      </c>
      <c r="X66" s="12">
        <f t="shared" ca="1" si="1"/>
        <v>0.59461870811294348</v>
      </c>
      <c r="Y66" s="12">
        <f ca="1">OFFSET('Margin error adjustment'!$BD$9,UsefulSeries!$M65,0)</f>
        <v>0.14925832964860564</v>
      </c>
      <c r="Z66" s="12">
        <f ca="1">OFFSET('Margin error adjustment'!$BD$10,UsefulSeries!$M65,0)</f>
        <v>2.1049884712749291E-2</v>
      </c>
      <c r="AA66" s="12">
        <f ca="1">OFFSET('Margin error adjustment'!$BD$11,UsefulSeries!$M65,0)</f>
        <v>2.5381102520103869E-2</v>
      </c>
      <c r="AB66" s="12">
        <f t="shared" ca="1" si="2"/>
        <v>0.9535690127671469</v>
      </c>
      <c r="AD66" s="12">
        <f ca="1">OFFSET('Time agg. bias corr.'!$F$4,UsefulSeries!$C65,0)</f>
        <v>-2.9547598706771899E-2</v>
      </c>
      <c r="AE66" s="12">
        <f ca="1">OFFSET('Time agg. bias corr.'!$G$4,UsefulSeries!$C65,0)</f>
        <v>1.7680679945772E-2</v>
      </c>
      <c r="AF66" s="12">
        <f ca="1">OFFSET('Time agg. bias corr.'!$H$4,UsefulSeries!$C65,0)</f>
        <v>1.1866918750846099E-2</v>
      </c>
      <c r="AG66" s="12">
        <f ca="1">OFFSET('Time agg. bias corr.'!$F$5,UsefulSeries!$C65,0)</f>
        <v>0.33237228206622499</v>
      </c>
      <c r="AH66" s="12">
        <f ca="1">OFFSET('Time agg. bias corr.'!$G$5,UsefulSeries!$C65,0)</f>
        <v>-0.52717924350339596</v>
      </c>
      <c r="AI66" s="12">
        <f ca="1">OFFSET('Time agg. bias corr.'!$H$5,UsefulSeries!$C65,0)</f>
        <v>0.19480696143898299</v>
      </c>
      <c r="AJ66" s="12">
        <f ca="1">OFFSET('Time agg. bias corr.'!$F$6,UsefulSeries!$C65,0)</f>
        <v>1.7133076196028E-2</v>
      </c>
      <c r="AK66" s="12">
        <f ca="1">OFFSET('Time agg. bias corr.'!$G$6,UsefulSeries!$C65,0)</f>
        <v>3.3326260537072397E-2</v>
      </c>
      <c r="AL66" s="12">
        <f ca="1">OFFSET('Time agg. bias corr.'!$H$6,UsefulSeries!$C65,0)</f>
        <v>-5.04593367330229E-2</v>
      </c>
    </row>
    <row r="67" spans="1:38" x14ac:dyDescent="0.35">
      <c r="A67" s="2" t="s">
        <v>122</v>
      </c>
      <c r="B67" s="15">
        <f>'Input - Gross flows &amp; stocks'!S69</f>
        <v>124586.33333333333</v>
      </c>
      <c r="C67" s="15">
        <f>'Input - Gross flows &amp; stocks'!T69</f>
        <v>7461.333333333333</v>
      </c>
      <c r="D67" s="15">
        <f>'Input - Gross flows &amp; stocks'!U69</f>
        <v>66403.666666666672</v>
      </c>
      <c r="E67" s="13">
        <f>'Input - Gross flows &amp; stocks'!V69</f>
        <v>0.62748252524131809</v>
      </c>
      <c r="F67" s="13">
        <f>'Input - Gross flows &amp; stocks'!W69</f>
        <v>3.7471127563216765E-2</v>
      </c>
      <c r="G67" s="13">
        <f>'Input - Gross flows &amp; stocks'!X69</f>
        <v>0.33504634719546511</v>
      </c>
      <c r="H67" s="13">
        <f>'Input - Gross flows &amp; stocks'!Y69</f>
        <v>5.6504847996809236E-2</v>
      </c>
      <c r="I67" s="13"/>
      <c r="J67" s="12">
        <f ca="1">'Input - Gross flows &amp; stocks'!AJ69/('Input - Gross flows &amp; stocks'!$AJ69+'Input - Gross flows &amp; stocks'!$AK69+'Input - Gross flows &amp; stocks'!$AL69)</f>
        <v>0.9727397989993386</v>
      </c>
      <c r="K67" s="12">
        <f ca="1">'Input - Gross flows &amp; stocks'!AK69/('Input - Gross flows &amp; stocks'!$AJ69+'Input - Gross flows &amp; stocks'!$AK69+'Input - Gross flows &amp; stocks'!$AL69)</f>
        <v>1.3781888060672485E-2</v>
      </c>
      <c r="L67" s="12">
        <f ca="1">'Input - Gross flows &amp; stocks'!AL69/('Input - Gross flows &amp; stocks'!$AJ69+'Input - Gross flows &amp; stocks'!$AK69+'Input - Gross flows &amp; stocks'!$AL69)</f>
        <v>1.3478312939989015E-2</v>
      </c>
      <c r="M67" s="12">
        <f ca="1">'Input - Gross flows &amp; stocks'!AM69/('Input - Gross flows &amp; stocks'!$AM69+'Input - Gross flows &amp; stocks'!$AN69+'Input - Gross flows &amp; stocks'!$AO69)</f>
        <v>0.24987543459683928</v>
      </c>
      <c r="N67" s="12">
        <f ca="1">'Input - Gross flows &amp; stocks'!AN69/('Input - Gross flows &amp; stocks'!$AM69+'Input - Gross flows &amp; stocks'!$AN69+'Input - Gross flows &amp; stocks'!$AO69)</f>
        <v>0.58930079294581916</v>
      </c>
      <c r="O67" s="12">
        <f ca="1">'Input - Gross flows &amp; stocks'!AO69/('Input - Gross flows &amp; stocks'!$AM69+'Input - Gross flows &amp; stocks'!$AN69+'Input - Gross flows &amp; stocks'!$AO69)</f>
        <v>0.1608237724573415</v>
      </c>
      <c r="P67" s="12">
        <f ca="1">'Input - Gross flows &amp; stocks'!AP69/('Input - Gross flows &amp; stocks'!$AP69+'Input - Gross flows &amp; stocks'!$AQ69+'Input - Gross flows &amp; stocks'!$AR69)</f>
        <v>1.99143966314019E-2</v>
      </c>
      <c r="Q67" s="12">
        <f ca="1">'Input - Gross flows &amp; stocks'!AQ69/('Input - Gross flows &amp; stocks'!$AP69+'Input - Gross flows &amp; stocks'!$AQ69+'Input - Gross flows &amp; stocks'!$AR69)</f>
        <v>2.2952591617363721E-2</v>
      </c>
      <c r="R67" s="12">
        <f ca="1">'Input - Gross flows &amp; stocks'!AR69/('Input - Gross flows &amp; stocks'!$AP69+'Input - Gross flows &amp; stocks'!$AQ69+'Input - Gross flows &amp; stocks'!$AR69)</f>
        <v>0.95713301175123444</v>
      </c>
      <c r="T67" s="12">
        <f t="shared" ca="1" si="0"/>
        <v>0.97101951097295747</v>
      </c>
      <c r="U67" s="12">
        <f ca="1">OFFSET('Margin error adjustment'!$BD$6,UsefulSeries!$M66,0)</f>
        <v>1.3719538743170391E-2</v>
      </c>
      <c r="V67" s="12">
        <f ca="1">OFFSET('Margin error adjustment'!$BD$7,UsefulSeries!$M66,0)</f>
        <v>1.5260950283872062E-2</v>
      </c>
      <c r="W67" s="12">
        <f ca="1">OFFSET('Margin error adjustment'!$BD$8,UsefulSeries!$M66,0)</f>
        <v>0.24489514360464174</v>
      </c>
      <c r="X67" s="12">
        <f t="shared" ca="1" si="1"/>
        <v>0.57593156081149977</v>
      </c>
      <c r="Y67" s="12">
        <f ca="1">OFFSET('Margin error adjustment'!$BD$9,UsefulSeries!$M66,0)</f>
        <v>0.17917329558385858</v>
      </c>
      <c r="Z67" s="12">
        <f ca="1">OFFSET('Margin error adjustment'!$BD$10,UsefulSeries!$M66,0)</f>
        <v>1.736098172828696E-2</v>
      </c>
      <c r="AA67" s="12">
        <f ca="1">OFFSET('Margin error adjustment'!$BD$11,UsefulSeries!$M66,0)</f>
        <v>1.9946374717455313E-2</v>
      </c>
      <c r="AB67" s="12">
        <f t="shared" ca="1" si="2"/>
        <v>0.96269264355425777</v>
      </c>
      <c r="AD67" s="12">
        <f ca="1">OFFSET('Time agg. bias corr.'!$F$4,UsefulSeries!$C66,0)</f>
        <v>-3.1988525696542397E-2</v>
      </c>
      <c r="AE67" s="12">
        <f ca="1">OFFSET('Time agg. bias corr.'!$G$4,UsefulSeries!$C66,0)</f>
        <v>1.7987121150818301E-2</v>
      </c>
      <c r="AF67" s="12">
        <f ca="1">OFFSET('Time agg. bias corr.'!$H$4,UsefulSeries!$C66,0)</f>
        <v>1.40014045457919E-2</v>
      </c>
      <c r="AG67" s="12">
        <f ca="1">OFFSET('Time agg. bias corr.'!$F$5,UsefulSeries!$C66,0)</f>
        <v>0.32281138153377498</v>
      </c>
      <c r="AH67" s="12">
        <f ca="1">OFFSET('Time agg. bias corr.'!$G$5,UsefulSeries!$C66,0)</f>
        <v>-0.55901347374862098</v>
      </c>
      <c r="AI67" s="12">
        <f ca="1">OFFSET('Time agg. bias corr.'!$H$5,UsefulSeries!$C66,0)</f>
        <v>0.236202092216142</v>
      </c>
      <c r="AJ67" s="12">
        <f ca="1">OFFSET('Time agg. bias corr.'!$F$6,UsefulSeries!$C66,0)</f>
        <v>1.43644191149618E-2</v>
      </c>
      <c r="AK67" s="12">
        <f ca="1">OFFSET('Time agg. bias corr.'!$G$6,UsefulSeries!$C66,0)</f>
        <v>2.64282720935465E-2</v>
      </c>
      <c r="AL67" s="12">
        <f ca="1">OFFSET('Time agg. bias corr.'!$H$6,UsefulSeries!$C66,0)</f>
        <v>-4.0792691218718598E-2</v>
      </c>
    </row>
    <row r="68" spans="1:38" x14ac:dyDescent="0.35">
      <c r="A68" s="2" t="s">
        <v>123</v>
      </c>
      <c r="B68" s="15">
        <f>'Input - Gross flows &amp; stocks'!S70</f>
        <v>124730</v>
      </c>
      <c r="C68" s="15">
        <f>'Input - Gross flows &amp; stocks'!T70</f>
        <v>7479.333333333333</v>
      </c>
      <c r="D68" s="15">
        <f>'Input - Gross flows &amp; stocks'!U70</f>
        <v>66413.666666666672</v>
      </c>
      <c r="E68" s="13">
        <f>'Input - Gross flows &amp; stocks'!V70</f>
        <v>0.62746342962817392</v>
      </c>
      <c r="F68" s="13">
        <f>'Input - Gross flows &amp; stocks'!W70</f>
        <v>3.7424478339959585E-2</v>
      </c>
      <c r="G68" s="13">
        <f>'Input - Gross flows &amp; stocks'!X70</f>
        <v>0.33511209203186648</v>
      </c>
      <c r="H68" s="13">
        <f>'Input - Gross flows &amp; stocks'!Y70</f>
        <v>5.6571901126496356E-2</v>
      </c>
      <c r="I68" s="13"/>
      <c r="J68" s="12">
        <f ca="1">'Input - Gross flows &amp; stocks'!AJ70/('Input - Gross flows &amp; stocks'!$AJ70+'Input - Gross flows &amp; stocks'!$AK70+'Input - Gross flows &amp; stocks'!$AL70)</f>
        <v>0.97277278337257489</v>
      </c>
      <c r="K68" s="12">
        <f ca="1">'Input - Gross flows &amp; stocks'!AK70/('Input - Gross flows &amp; stocks'!$AJ70+'Input - Gross flows &amp; stocks'!$AK70+'Input - Gross flows &amp; stocks'!$AL70)</f>
        <v>1.4178071830189641E-2</v>
      </c>
      <c r="L68" s="12">
        <f ca="1">'Input - Gross flows &amp; stocks'!AL70/('Input - Gross flows &amp; stocks'!$AJ70+'Input - Gross flows &amp; stocks'!$AK70+'Input - Gross flows &amp; stocks'!$AL70)</f>
        <v>1.3049144797235459E-2</v>
      </c>
      <c r="M68" s="12">
        <f ca="1">'Input - Gross flows &amp; stocks'!AM70/('Input - Gross flows &amp; stocks'!$AM70+'Input - Gross flows &amp; stocks'!$AN70+'Input - Gross flows &amp; stocks'!$AO70)</f>
        <v>0.25846583642546478</v>
      </c>
      <c r="N68" s="12">
        <f ca="1">'Input - Gross flows &amp; stocks'!AN70/('Input - Gross flows &amp; stocks'!$AM70+'Input - Gross flows &amp; stocks'!$AN70+'Input - Gross flows &amp; stocks'!$AO70)</f>
        <v>0.58597768684987617</v>
      </c>
      <c r="O68" s="12">
        <f ca="1">'Input - Gross flows &amp; stocks'!AO70/('Input - Gross flows &amp; stocks'!$AM70+'Input - Gross flows &amp; stocks'!$AN70+'Input - Gross flows &amp; stocks'!$AO70)</f>
        <v>0.15555647672465908</v>
      </c>
      <c r="P68" s="12">
        <f ca="1">'Input - Gross flows &amp; stocks'!AP70/('Input - Gross flows &amp; stocks'!$AP70+'Input - Gross flows &amp; stocks'!$AQ70+'Input - Gross flows &amp; stocks'!$AR70)</f>
        <v>2.166107844316453E-2</v>
      </c>
      <c r="Q68" s="12">
        <f ca="1">'Input - Gross flows &amp; stocks'!AQ70/('Input - Gross flows &amp; stocks'!$AP70+'Input - Gross flows &amp; stocks'!$AQ70+'Input - Gross flows &amp; stocks'!$AR70)</f>
        <v>2.3215379271829616E-2</v>
      </c>
      <c r="R68" s="12">
        <f ca="1">'Input - Gross flows &amp; stocks'!AR70/('Input - Gross flows &amp; stocks'!$AP70+'Input - Gross flows &amp; stocks'!$AQ70+'Input - Gross flows &amp; stocks'!$AR70)</f>
        <v>0.95512354228500584</v>
      </c>
      <c r="T68" s="12">
        <f t="shared" ca="1" si="0"/>
        <v>0.97296240388654409</v>
      </c>
      <c r="U68" s="12">
        <f ca="1">OFFSET('Margin error adjustment'!$BD$6,UsefulSeries!$M67,0)</f>
        <v>1.3660569648677061E-2</v>
      </c>
      <c r="V68" s="12">
        <f ca="1">OFFSET('Margin error adjustment'!$BD$7,UsefulSeries!$M67,0)</f>
        <v>1.3377026464778946E-2</v>
      </c>
      <c r="W68" s="12">
        <f ca="1">OFFSET('Margin error adjustment'!$BD$8,UsefulSeries!$M67,0)</f>
        <v>0.26302109504190196</v>
      </c>
      <c r="X68" s="12">
        <f t="shared" ca="1" si="1"/>
        <v>0.57480257144704627</v>
      </c>
      <c r="Y68" s="12">
        <f ca="1">OFFSET('Margin error adjustment'!$BD$9,UsefulSeries!$M67,0)</f>
        <v>0.16217633351105182</v>
      </c>
      <c r="Z68" s="12">
        <f ca="1">OFFSET('Margin error adjustment'!$BD$10,UsefulSeries!$M67,0)</f>
        <v>2.1163718177512954E-2</v>
      </c>
      <c r="AA68" s="12">
        <f ca="1">OFFSET('Margin error adjustment'!$BD$11,UsefulSeries!$M67,0)</f>
        <v>2.1830439828518473E-2</v>
      </c>
      <c r="AB68" s="12">
        <f t="shared" ca="1" si="2"/>
        <v>0.95700584199396854</v>
      </c>
      <c r="AD68" s="12">
        <f ca="1">OFFSET('Time agg. bias corr.'!$F$4,UsefulSeries!$C67,0)</f>
        <v>-3.0166038186056999E-2</v>
      </c>
      <c r="AE68" s="12">
        <f ca="1">OFFSET('Time agg. bias corr.'!$G$4,UsefulSeries!$C67,0)</f>
        <v>1.7916076530078699E-2</v>
      </c>
      <c r="AF68" s="12">
        <f ca="1">OFFSET('Time agg. bias corr.'!$H$4,UsefulSeries!$C67,0)</f>
        <v>1.22499616661339E-2</v>
      </c>
      <c r="AG68" s="12">
        <f ca="1">OFFSET('Time agg. bias corr.'!$F$5,UsefulSeries!$C67,0)</f>
        <v>0.34660853641839501</v>
      </c>
      <c r="AH68" s="12">
        <f ca="1">OFFSET('Time agg. bias corr.'!$G$5,UsefulSeries!$C67,0)</f>
        <v>-0.56121207509634896</v>
      </c>
      <c r="AI68" s="12">
        <f ca="1">OFFSET('Time agg. bias corr.'!$H$5,UsefulSeries!$C67,0)</f>
        <v>0.214603538676055</v>
      </c>
      <c r="AJ68" s="12">
        <f ca="1">OFFSET('Time agg. bias corr.'!$F$6,UsefulSeries!$C67,0)</f>
        <v>1.76983920616063E-2</v>
      </c>
      <c r="AK68" s="12">
        <f ca="1">OFFSET('Time agg. bias corr.'!$G$6,UsefulSeries!$C67,0)</f>
        <v>2.9026903928895099E-2</v>
      </c>
      <c r="AL68" s="12">
        <f ca="1">OFFSET('Time agg. bias corr.'!$H$6,UsefulSeries!$C67,0)</f>
        <v>-4.6725295990583803E-2</v>
      </c>
    </row>
    <row r="69" spans="1:38" x14ac:dyDescent="0.35">
      <c r="A69" s="2" t="s">
        <v>124</v>
      </c>
      <c r="B69" s="15">
        <f>'Input - Gross flows &amp; stocks'!S71</f>
        <v>124933.66666666667</v>
      </c>
      <c r="C69" s="15">
        <f>'Input - Gross flows &amp; stocks'!T71</f>
        <v>7496.333333333333</v>
      </c>
      <c r="D69" s="15">
        <f>'Input - Gross flows &amp; stocks'!U71</f>
        <v>66377</v>
      </c>
      <c r="E69" s="13">
        <f>'Input - Gross flows &amp; stocks'!V71</f>
        <v>0.62843189084409534</v>
      </c>
      <c r="F69" s="13">
        <f>'Input - Gross flows &amp; stocks'!W71</f>
        <v>3.7897439770410088E-2</v>
      </c>
      <c r="G69" s="13">
        <f>'Input - Gross flows &amp; stocks'!X71</f>
        <v>0.33367066938549456</v>
      </c>
      <c r="H69" s="13">
        <f>'Input - Gross flows &amp; stocks'!Y71</f>
        <v>5.6606005688539858E-2</v>
      </c>
      <c r="I69" s="13"/>
      <c r="J69" s="12">
        <f ca="1">'Input - Gross flows &amp; stocks'!AJ71/('Input - Gross flows &amp; stocks'!$AJ71+'Input - Gross flows &amp; stocks'!$AK71+'Input - Gross flows &amp; stocks'!$AL71)</f>
        <v>0.97311534284135248</v>
      </c>
      <c r="K69" s="12">
        <f ca="1">'Input - Gross flows &amp; stocks'!AK71/('Input - Gross flows &amp; stocks'!$AJ71+'Input - Gross flows &amp; stocks'!$AK71+'Input - Gross flows &amp; stocks'!$AL71)</f>
        <v>1.4233216252227761E-2</v>
      </c>
      <c r="L69" s="12">
        <f ca="1">'Input - Gross flows &amp; stocks'!AL71/('Input - Gross flows &amp; stocks'!$AJ71+'Input - Gross flows &amp; stocks'!$AK71+'Input - Gross flows &amp; stocks'!$AL71)</f>
        <v>1.265144090641976E-2</v>
      </c>
      <c r="M69" s="12">
        <f ca="1">'Input - Gross flows &amp; stocks'!AM71/('Input - Gross flows &amp; stocks'!$AM71+'Input - Gross flows &amp; stocks'!$AN71+'Input - Gross flows &amp; stocks'!$AO71)</f>
        <v>0.25712720612351381</v>
      </c>
      <c r="N69" s="12">
        <f ca="1">'Input - Gross flows &amp; stocks'!AN71/('Input - Gross flows &amp; stocks'!$AM71+'Input - Gross flows &amp; stocks'!$AN71+'Input - Gross flows &amp; stocks'!$AO71)</f>
        <v>0.58328304286518717</v>
      </c>
      <c r="O69" s="12">
        <f ca="1">'Input - Gross flows &amp; stocks'!AO71/('Input - Gross flows &amp; stocks'!$AM71+'Input - Gross flows &amp; stocks'!$AN71+'Input - Gross flows &amp; stocks'!$AO71)</f>
        <v>0.15958975101129907</v>
      </c>
      <c r="P69" s="12">
        <f ca="1">'Input - Gross flows &amp; stocks'!AP71/('Input - Gross flows &amp; stocks'!$AP71+'Input - Gross flows &amp; stocks'!$AQ71+'Input - Gross flows &amp; stocks'!$AR71)</f>
        <v>2.2064881447322819E-2</v>
      </c>
      <c r="Q69" s="12">
        <f ca="1">'Input - Gross flows &amp; stocks'!AQ71/('Input - Gross flows &amp; stocks'!$AP71+'Input - Gross flows &amp; stocks'!$AQ71+'Input - Gross flows &amp; stocks'!$AR71)</f>
        <v>2.3572859635044525E-2</v>
      </c>
      <c r="R69" s="12">
        <f ca="1">'Input - Gross flows &amp; stocks'!AR71/('Input - Gross flows &amp; stocks'!$AP71+'Input - Gross flows &amp; stocks'!$AQ71+'Input - Gross flows &amp; stocks'!$AR71)</f>
        <v>0.9543622589176326</v>
      </c>
      <c r="T69" s="12">
        <f t="shared" ca="1" si="0"/>
        <v>0.973843454478443</v>
      </c>
      <c r="U69" s="12">
        <f ca="1">OFFSET('Margin error adjustment'!$BD$6,UsefulSeries!$M68,0)</f>
        <v>1.3713750157182838E-2</v>
      </c>
      <c r="V69" s="12">
        <f ca="1">OFFSET('Margin error adjustment'!$BD$7,UsefulSeries!$M68,0)</f>
        <v>1.2442795364374218E-2</v>
      </c>
      <c r="W69" s="12">
        <f ca="1">OFFSET('Margin error adjustment'!$BD$8,UsefulSeries!$M68,0)</f>
        <v>0.26342057454874734</v>
      </c>
      <c r="X69" s="12">
        <f t="shared" ca="1" si="1"/>
        <v>0.5758349416418399</v>
      </c>
      <c r="Y69" s="12">
        <f ca="1">OFFSET('Margin error adjustment'!$BD$9,UsefulSeries!$M68,0)</f>
        <v>0.16074448380941281</v>
      </c>
      <c r="Z69" s="12">
        <f ca="1">OFFSET('Margin error adjustment'!$BD$10,UsefulSeries!$M68,0)</f>
        <v>2.2447293214619191E-2</v>
      </c>
      <c r="AA69" s="12">
        <f ca="1">OFFSET('Margin error adjustment'!$BD$11,UsefulSeries!$M68,0)</f>
        <v>2.3103435975437979E-2</v>
      </c>
      <c r="AB69" s="12">
        <f t="shared" ca="1" si="2"/>
        <v>0.95444927080994291</v>
      </c>
      <c r="AD69" s="12">
        <f ca="1">OFFSET('Time agg. bias corr.'!$F$4,UsefulSeries!$C68,0)</f>
        <v>-2.9266914370427201E-2</v>
      </c>
      <c r="AE69" s="12">
        <f ca="1">OFFSET('Time agg. bias corr.'!$G$4,UsefulSeries!$C68,0)</f>
        <v>1.7968110215644501E-2</v>
      </c>
      <c r="AF69" s="12">
        <f ca="1">OFFSET('Time agg. bias corr.'!$H$4,UsefulSeries!$C68,0)</f>
        <v>1.1298804144628799E-2</v>
      </c>
      <c r="AG69" s="12">
        <f ca="1">OFFSET('Time agg. bias corr.'!$F$5,UsefulSeries!$C68,0)</f>
        <v>0.34658666323945397</v>
      </c>
      <c r="AH69" s="12">
        <f ca="1">OFFSET('Time agg. bias corr.'!$G$5,UsefulSeries!$C68,0)</f>
        <v>-0.55961127120256104</v>
      </c>
      <c r="AI69" s="12">
        <f ca="1">OFFSET('Time agg. bias corr.'!$H$5,UsefulSeries!$C68,0)</f>
        <v>0.213024607965005</v>
      </c>
      <c r="AJ69" s="12">
        <f ca="1">OFFSET('Time agg. bias corr.'!$F$6,UsefulSeries!$C68,0)</f>
        <v>1.8796582202252301E-2</v>
      </c>
      <c r="AK69" s="12">
        <f ca="1">OFFSET('Time agg. bias corr.'!$G$6,UsefulSeries!$C68,0)</f>
        <v>3.0741149023965499E-2</v>
      </c>
      <c r="AL69" s="12">
        <f ca="1">OFFSET('Time agg. bias corr.'!$H$6,UsefulSeries!$C68,0)</f>
        <v>-4.9537731226132399E-2</v>
      </c>
    </row>
    <row r="70" spans="1:38" x14ac:dyDescent="0.35">
      <c r="A70" s="2" t="s">
        <v>125</v>
      </c>
      <c r="B70" s="15">
        <f>'Input - Gross flows &amp; stocks'!S72</f>
        <v>125124.33333333333</v>
      </c>
      <c r="C70" s="15">
        <f>'Input - Gross flows &amp; stocks'!T72</f>
        <v>7430</v>
      </c>
      <c r="D70" s="15">
        <f>'Input - Gross flows &amp; stocks'!U72</f>
        <v>66445</v>
      </c>
      <c r="E70" s="13">
        <f>'Input - Gross flows &amp; stocks'!V72</f>
        <v>0.62802500993455768</v>
      </c>
      <c r="F70" s="13">
        <f>'Input - Gross flows &amp; stocks'!W72</f>
        <v>3.7645685886891919E-2</v>
      </c>
      <c r="G70" s="13">
        <f>'Input - Gross flows &amp; stocks'!X72</f>
        <v>0.33432930417855039</v>
      </c>
      <c r="H70" s="13">
        <f>'Input - Gross flows &amp; stocks'!Y72</f>
        <v>5.6052486653271748E-2</v>
      </c>
      <c r="I70" s="13"/>
      <c r="J70" s="12">
        <f ca="1">'Input - Gross flows &amp; stocks'!AJ72/('Input - Gross flows &amp; stocks'!$AJ72+'Input - Gross flows &amp; stocks'!$AK72+'Input - Gross flows &amp; stocks'!$AL72)</f>
        <v>0.9727345881514291</v>
      </c>
      <c r="K70" s="12">
        <f ca="1">'Input - Gross flows &amp; stocks'!AK72/('Input - Gross flows &amp; stocks'!$AJ72+'Input - Gross flows &amp; stocks'!$AK72+'Input - Gross flows &amp; stocks'!$AL72)</f>
        <v>1.4332001884671902E-2</v>
      </c>
      <c r="L70" s="12">
        <f ca="1">'Input - Gross flows &amp; stocks'!AL72/('Input - Gross flows &amp; stocks'!$AJ72+'Input - Gross flows &amp; stocks'!$AK72+'Input - Gross flows &amp; stocks'!$AL72)</f>
        <v>1.2933409963899058E-2</v>
      </c>
      <c r="M70" s="12">
        <f ca="1">'Input - Gross flows &amp; stocks'!AM72/('Input - Gross flows &amp; stocks'!$AM72+'Input - Gross flows &amp; stocks'!$AN72+'Input - Gross flows &amp; stocks'!$AO72)</f>
        <v>0.26131423639932111</v>
      </c>
      <c r="N70" s="12">
        <f ca="1">'Input - Gross flows &amp; stocks'!AN72/('Input - Gross flows &amp; stocks'!$AM72+'Input - Gross flows &amp; stocks'!$AN72+'Input - Gross flows &amp; stocks'!$AO72)</f>
        <v>0.57139990577700817</v>
      </c>
      <c r="O70" s="12">
        <f ca="1">'Input - Gross flows &amp; stocks'!AO72/('Input - Gross flows &amp; stocks'!$AM72+'Input - Gross flows &amp; stocks'!$AN72+'Input - Gross flows &amp; stocks'!$AO72)</f>
        <v>0.16728585782367072</v>
      </c>
      <c r="P70" s="12">
        <f ca="1">'Input - Gross flows &amp; stocks'!AP72/('Input - Gross flows &amp; stocks'!$AP72+'Input - Gross flows &amp; stocks'!$AQ72+'Input - Gross flows &amp; stocks'!$AR72)</f>
        <v>2.2027233812464353E-2</v>
      </c>
      <c r="Q70" s="12">
        <f ca="1">'Input - Gross flows &amp; stocks'!AQ72/('Input - Gross flows &amp; stocks'!$AP72+'Input - Gross flows &amp; stocks'!$AQ72+'Input - Gross flows &amp; stocks'!$AR72)</f>
        <v>2.3305616894992554E-2</v>
      </c>
      <c r="R70" s="12">
        <f ca="1">'Input - Gross flows &amp; stocks'!AR72/('Input - Gross flows &amp; stocks'!$AP72+'Input - Gross flows &amp; stocks'!$AQ72+'Input - Gross flows &amp; stocks'!$AR72)</f>
        <v>0.95466714929254304</v>
      </c>
      <c r="T70" s="12">
        <f t="shared" ref="T70:T133" ca="1" si="3">1-U70-V70</f>
        <v>0.97237124230665628</v>
      </c>
      <c r="U70" s="12">
        <f ca="1">OFFSET('Margin error adjustment'!$BD$6,UsefulSeries!$M69,0)</f>
        <v>1.4150110733190276E-2</v>
      </c>
      <c r="V70" s="12">
        <f ca="1">OFFSET('Margin error adjustment'!$BD$7,UsefulSeries!$M69,0)</f>
        <v>1.347864696015345E-2</v>
      </c>
      <c r="W70" s="12">
        <f ca="1">OFFSET('Margin error adjustment'!$BD$8,UsefulSeries!$M69,0)</f>
        <v>0.26129425921476074</v>
      </c>
      <c r="X70" s="12">
        <f t="shared" ref="X70:X133" ca="1" si="4">1-Y70-W70</f>
        <v>0.56431787372596731</v>
      </c>
      <c r="Y70" s="12">
        <f ca="1">OFFSET('Margin error adjustment'!$BD$9,UsefulSeries!$M69,0)</f>
        <v>0.17438786705927192</v>
      </c>
      <c r="Z70" s="12">
        <f ca="1">OFFSET('Margin error adjustment'!$BD$10,UsefulSeries!$M69,0)</f>
        <v>2.1139191201337858E-2</v>
      </c>
      <c r="AA70" s="12">
        <f ca="1">OFFSET('Margin error adjustment'!$BD$11,UsefulSeries!$M69,0)</f>
        <v>2.2078963146061767E-2</v>
      </c>
      <c r="AB70" s="12">
        <f t="shared" ref="AB70:AB133" ca="1" si="5">1-Z70-AA70</f>
        <v>0.95678184565260038</v>
      </c>
      <c r="AD70" s="12">
        <f ca="1">OFFSET('Time agg. bias corr.'!$F$4,UsefulSeries!$C69,0)</f>
        <v>-3.0882524670598301E-2</v>
      </c>
      <c r="AE70" s="12">
        <f ca="1">OFFSET('Time agg. bias corr.'!$G$4,UsefulSeries!$C69,0)</f>
        <v>1.8729879343235001E-2</v>
      </c>
      <c r="AF70" s="12">
        <f ca="1">OFFSET('Time agg. bias corr.'!$H$4,UsefulSeries!$C69,0)</f>
        <v>1.2152645327420801E-2</v>
      </c>
      <c r="AG70" s="12">
        <f ca="1">OFFSET('Time agg. bias corr.'!$F$5,UsefulSeries!$C69,0)</f>
        <v>0.34724258261705798</v>
      </c>
      <c r="AH70" s="12">
        <f ca="1">OFFSET('Time agg. bias corr.'!$G$5,UsefulSeries!$C69,0)</f>
        <v>-0.58025202170729095</v>
      </c>
      <c r="AI70" s="12">
        <f ca="1">OFFSET('Time agg. bias corr.'!$H$5,UsefulSeries!$C69,0)</f>
        <v>0.233009439091517</v>
      </c>
      <c r="AJ70" s="12">
        <f ca="1">OFFSET('Time agg. bias corr.'!$F$6,UsefulSeries!$C69,0)</f>
        <v>1.7613985557988199E-2</v>
      </c>
      <c r="AK70" s="12">
        <f ca="1">OFFSET('Time agg. bias corr.'!$G$6,UsefulSeries!$C69,0)</f>
        <v>2.9612893425058798E-2</v>
      </c>
      <c r="AL70" s="12">
        <f ca="1">OFFSET('Time agg. bias corr.'!$H$6,UsefulSeries!$C69,0)</f>
        <v>-4.7226878993291102E-2</v>
      </c>
    </row>
    <row r="71" spans="1:38" x14ac:dyDescent="0.35">
      <c r="A71" s="2" t="s">
        <v>126</v>
      </c>
      <c r="B71" s="15">
        <f>'Input - Gross flows &amp; stocks'!S73</f>
        <v>125236.33333333333</v>
      </c>
      <c r="C71" s="15">
        <f>'Input - Gross flows &amp; stocks'!T73</f>
        <v>7410.666666666667</v>
      </c>
      <c r="D71" s="15">
        <f>'Input - Gross flows &amp; stocks'!U73</f>
        <v>66537</v>
      </c>
      <c r="E71" s="13">
        <f>'Input - Gross flows &amp; stocks'!V73</f>
        <v>0.62879324640084422</v>
      </c>
      <c r="F71" s="13">
        <f>'Input - Gross flows &amp; stocks'!W73</f>
        <v>3.7576945302881838E-2</v>
      </c>
      <c r="G71" s="13">
        <f>'Input - Gross flows &amp; stocks'!X73</f>
        <v>0.33362980829627398</v>
      </c>
      <c r="H71" s="13">
        <f>'Input - Gross flows &amp; stocks'!Y73</f>
        <v>5.5867578359606075E-2</v>
      </c>
      <c r="I71" s="13"/>
      <c r="J71" s="12">
        <f ca="1">'Input - Gross flows &amp; stocks'!AJ73/('Input - Gross flows &amp; stocks'!$AJ73+'Input - Gross flows &amp; stocks'!$AK73+'Input - Gross flows &amp; stocks'!$AL73)</f>
        <v>0.97295670475885399</v>
      </c>
      <c r="K71" s="12">
        <f ca="1">'Input - Gross flows &amp; stocks'!AK73/('Input - Gross flows &amp; stocks'!$AJ73+'Input - Gross flows &amp; stocks'!$AK73+'Input - Gross flows &amp; stocks'!$AL73)</f>
        <v>1.3966258264221527E-2</v>
      </c>
      <c r="L71" s="12">
        <f ca="1">'Input - Gross flows &amp; stocks'!AL73/('Input - Gross flows &amp; stocks'!$AJ73+'Input - Gross flows &amp; stocks'!$AK73+'Input - Gross flows &amp; stocks'!$AL73)</f>
        <v>1.307703697692445E-2</v>
      </c>
      <c r="M71" s="12">
        <f ca="1">'Input - Gross flows &amp; stocks'!AM73/('Input - Gross flows &amp; stocks'!$AM73+'Input - Gross flows &amp; stocks'!$AN73+'Input - Gross flows &amp; stocks'!$AO73)</f>
        <v>0.25349088387142688</v>
      </c>
      <c r="N71" s="12">
        <f ca="1">'Input - Gross flows &amp; stocks'!AN73/('Input - Gross flows &amp; stocks'!$AM73+'Input - Gross flows &amp; stocks'!$AN73+'Input - Gross flows &amp; stocks'!$AO73)</f>
        <v>0.57757299583551269</v>
      </c>
      <c r="O71" s="12">
        <f ca="1">'Input - Gross flows &amp; stocks'!AO73/('Input - Gross flows &amp; stocks'!$AM73+'Input - Gross flows &amp; stocks'!$AN73+'Input - Gross flows &amp; stocks'!$AO73)</f>
        <v>0.1689361202930604</v>
      </c>
      <c r="P71" s="12">
        <f ca="1">'Input - Gross flows &amp; stocks'!AP73/('Input - Gross flows &amp; stocks'!$AP73+'Input - Gross flows &amp; stocks'!$AQ73+'Input - Gross flows &amp; stocks'!$AR73)</f>
        <v>2.1937139899011419E-2</v>
      </c>
      <c r="Q71" s="12">
        <f ca="1">'Input - Gross flows &amp; stocks'!AQ73/('Input - Gross flows &amp; stocks'!$AP73+'Input - Gross flows &amp; stocks'!$AQ73+'Input - Gross flows &amp; stocks'!$AR73)</f>
        <v>2.3520884827819746E-2</v>
      </c>
      <c r="R71" s="12">
        <f ca="1">'Input - Gross flows &amp; stocks'!AR73/('Input - Gross flows &amp; stocks'!$AP73+'Input - Gross flows &amp; stocks'!$AQ73+'Input - Gross flows &amp; stocks'!$AR73)</f>
        <v>0.95454197527316886</v>
      </c>
      <c r="T71" s="12">
        <f t="shared" ca="1" si="3"/>
        <v>0.97373412649247559</v>
      </c>
      <c r="U71" s="12">
        <f ca="1">OFFSET('Margin error adjustment'!$BD$6,UsefulSeries!$M70,0)</f>
        <v>1.3423160174342804E-2</v>
      </c>
      <c r="V71" s="12">
        <f ca="1">OFFSET('Margin error adjustment'!$BD$7,UsefulSeries!$M70,0)</f>
        <v>1.2842713333181656E-2</v>
      </c>
      <c r="W71" s="12">
        <f ca="1">OFFSET('Margin error adjustment'!$BD$8,UsefulSeries!$M70,0)</f>
        <v>0.26010277772190649</v>
      </c>
      <c r="X71" s="12">
        <f t="shared" ca="1" si="4"/>
        <v>0.56971678296498518</v>
      </c>
      <c r="Y71" s="12">
        <f ca="1">OFFSET('Margin error adjustment'!$BD$9,UsefulSeries!$M70,0)</f>
        <v>0.17018043931310836</v>
      </c>
      <c r="Z71" s="12">
        <f ca="1">OFFSET('Margin error adjustment'!$BD$10,UsefulSeries!$M70,0)</f>
        <v>2.2349564860075635E-2</v>
      </c>
      <c r="AA71" s="12">
        <f ca="1">OFFSET('Margin error adjustment'!$BD$11,UsefulSeries!$M70,0)</f>
        <v>2.302964726338998E-2</v>
      </c>
      <c r="AB71" s="12">
        <f t="shared" ca="1" si="5"/>
        <v>0.95462078787653437</v>
      </c>
      <c r="AD71" s="12">
        <f ca="1">OFFSET('Time agg. bias corr.'!$F$4,UsefulSeries!$C70,0)</f>
        <v>-2.93089782312007E-2</v>
      </c>
      <c r="AE71" s="12">
        <f ca="1">OFFSET('Time agg. bias corr.'!$G$4,UsefulSeries!$C70,0)</f>
        <v>1.7664938746531401E-2</v>
      </c>
      <c r="AF71" s="12">
        <f ca="1">OFFSET('Time agg. bias corr.'!$H$4,UsefulSeries!$C70,0)</f>
        <v>1.16440394846694E-2</v>
      </c>
      <c r="AG71" s="12">
        <f ca="1">OFFSET('Time agg. bias corr.'!$F$5,UsefulSeries!$C70,0)</f>
        <v>0.343759854723932</v>
      </c>
      <c r="AH71" s="12">
        <f ca="1">OFFSET('Time agg. bias corr.'!$G$5,UsefulSeries!$C70,0)</f>
        <v>-0.570490068200741</v>
      </c>
      <c r="AI71" s="12">
        <f ca="1">OFFSET('Time agg. bias corr.'!$H$5,UsefulSeries!$C70,0)</f>
        <v>0.226730213476808</v>
      </c>
      <c r="AJ71" s="12">
        <f ca="1">OFFSET('Time agg. bias corr.'!$F$6,UsefulSeries!$C70,0)</f>
        <v>1.87379248571856E-2</v>
      </c>
      <c r="AK71" s="12">
        <f ca="1">OFFSET('Time agg. bias corr.'!$G$6,UsefulSeries!$C70,0)</f>
        <v>3.07978152603611E-2</v>
      </c>
      <c r="AL71" s="12">
        <f ca="1">OFFSET('Time agg. bias corr.'!$H$6,UsefulSeries!$C70,0)</f>
        <v>-4.9535740117546197E-2</v>
      </c>
    </row>
    <row r="72" spans="1:38" x14ac:dyDescent="0.35">
      <c r="A72" s="2" t="s">
        <v>127</v>
      </c>
      <c r="B72" s="15">
        <f>'Input - Gross flows &amp; stocks'!S74</f>
        <v>125221.33333333333</v>
      </c>
      <c r="C72" s="15">
        <f>'Input - Gross flows &amp; stocks'!T74</f>
        <v>7392.333333333333</v>
      </c>
      <c r="D72" s="15">
        <f>'Input - Gross flows &amp; stocks'!U74</f>
        <v>66738</v>
      </c>
      <c r="E72" s="13">
        <f>'Input - Gross flows &amp; stocks'!V74</f>
        <v>0.62948311177155714</v>
      </c>
      <c r="F72" s="13">
        <f>'Input - Gross flows &amp; stocks'!W74</f>
        <v>3.6788626049238923E-2</v>
      </c>
      <c r="G72" s="13">
        <f>'Input - Gross flows &amp; stocks'!X74</f>
        <v>0.33372826217920398</v>
      </c>
      <c r="H72" s="13">
        <f>'Input - Gross flows &amp; stocks'!Y74</f>
        <v>5.5743374865838365E-2</v>
      </c>
      <c r="I72" s="13"/>
      <c r="J72" s="12">
        <f ca="1">'Input - Gross flows &amp; stocks'!AJ74/('Input - Gross flows &amp; stocks'!$AJ74+'Input - Gross flows &amp; stocks'!$AK74+'Input - Gross flows &amp; stocks'!$AL74)</f>
        <v>0.97379955407176766</v>
      </c>
      <c r="K72" s="12">
        <f ca="1">'Input - Gross flows &amp; stocks'!AK74/('Input - Gross flows &amp; stocks'!$AJ74+'Input - Gross flows &amp; stocks'!$AK74+'Input - Gross flows &amp; stocks'!$AL74)</f>
        <v>1.3221194665982153E-2</v>
      </c>
      <c r="L72" s="12">
        <f ca="1">'Input - Gross flows &amp; stocks'!AL74/('Input - Gross flows &amp; stocks'!$AJ74+'Input - Gross flows &amp; stocks'!$AK74+'Input - Gross flows &amp; stocks'!$AL74)</f>
        <v>1.2979251262250097E-2</v>
      </c>
      <c r="M72" s="12">
        <f ca="1">'Input - Gross flows &amp; stocks'!AM74/('Input - Gross flows &amp; stocks'!$AM74+'Input - Gross flows &amp; stocks'!$AN74+'Input - Gross flows &amp; stocks'!$AO74)</f>
        <v>0.2462021072746807</v>
      </c>
      <c r="N72" s="12">
        <f ca="1">'Input - Gross flows &amp; stocks'!AN74/('Input - Gross flows &amp; stocks'!$AM74+'Input - Gross flows &amp; stocks'!$AN74+'Input - Gross flows &amp; stocks'!$AO74)</f>
        <v>0.58851663981749058</v>
      </c>
      <c r="O72" s="12">
        <f ca="1">'Input - Gross flows &amp; stocks'!AO74/('Input - Gross flows &amp; stocks'!$AM74+'Input - Gross flows &amp; stocks'!$AN74+'Input - Gross flows &amp; stocks'!$AO74)</f>
        <v>0.1652812529078288</v>
      </c>
      <c r="P72" s="12">
        <f ca="1">'Input - Gross flows &amp; stocks'!AP74/('Input - Gross flows &amp; stocks'!$AP74+'Input - Gross flows &amp; stocks'!$AQ74+'Input - Gross flows &amp; stocks'!$AR74)</f>
        <v>1.9213633920550741E-2</v>
      </c>
      <c r="Q72" s="12">
        <f ca="1">'Input - Gross flows &amp; stocks'!AQ74/('Input - Gross flows &amp; stocks'!$AP74+'Input - Gross flows &amp; stocks'!$AQ74+'Input - Gross flows &amp; stocks'!$AR74)</f>
        <v>2.3525829024195106E-2</v>
      </c>
      <c r="R72" s="12">
        <f ca="1">'Input - Gross flows &amp; stocks'!AR74/('Input - Gross flows &amp; stocks'!$AP74+'Input - Gross flows &amp; stocks'!$AQ74+'Input - Gross flows &amp; stocks'!$AR74)</f>
        <v>0.95726053705525416</v>
      </c>
      <c r="T72" s="12">
        <f t="shared" ca="1" si="3"/>
        <v>0.97514837177406388</v>
      </c>
      <c r="U72" s="12">
        <f ca="1">OFFSET('Margin error adjustment'!$BD$6,UsefulSeries!$M71,0)</f>
        <v>1.2263269067091132E-2</v>
      </c>
      <c r="V72" s="12">
        <f ca="1">OFFSET('Margin error adjustment'!$BD$7,UsefulSeries!$M71,0)</f>
        <v>1.2588359158844939E-2</v>
      </c>
      <c r="W72" s="12">
        <f ca="1">OFFSET('Margin error adjustment'!$BD$8,UsefulSeries!$M71,0)</f>
        <v>0.25818281251313796</v>
      </c>
      <c r="X72" s="12">
        <f t="shared" ca="1" si="4"/>
        <v>0.57369966284910401</v>
      </c>
      <c r="Y72" s="12">
        <f ca="1">OFFSET('Margin error adjustment'!$BD$9,UsefulSeries!$M71,0)</f>
        <v>0.16811752463775806</v>
      </c>
      <c r="Z72" s="12">
        <f ca="1">OFFSET('Margin error adjustment'!$BD$10,UsefulSeries!$M71,0)</f>
        <v>1.9826405713189985E-2</v>
      </c>
      <c r="AA72" s="12">
        <f ca="1">OFFSET('Margin error adjustment'!$BD$11,UsefulSeries!$M71,0)</f>
        <v>2.2539006536296636E-2</v>
      </c>
      <c r="AB72" s="12">
        <f t="shared" ca="1" si="5"/>
        <v>0.95763458775051347</v>
      </c>
      <c r="AD72" s="12">
        <f ca="1">OFFSET('Time agg. bias corr.'!$F$4,UsefulSeries!$C71,0)</f>
        <v>-2.75862540758526E-2</v>
      </c>
      <c r="AE72" s="12">
        <f ca="1">OFFSET('Time agg. bias corr.'!$G$4,UsefulSeries!$C71,0)</f>
        <v>1.6060112701017999E-2</v>
      </c>
      <c r="AF72" s="12">
        <f ca="1">OFFSET('Time agg. bias corr.'!$H$4,UsefulSeries!$C71,0)</f>
        <v>1.1526141374978E-2</v>
      </c>
      <c r="AG72" s="12">
        <f ca="1">OFFSET('Time agg. bias corr.'!$F$5,UsefulSeries!$C71,0)</f>
        <v>0.34010430109436601</v>
      </c>
      <c r="AH72" s="12">
        <f ca="1">OFFSET('Time agg. bias corr.'!$G$5,UsefulSeries!$C71,0)</f>
        <v>-0.56296464299997295</v>
      </c>
      <c r="AI72" s="12">
        <f ca="1">OFFSET('Time agg. bias corr.'!$H$5,UsefulSeries!$C71,0)</f>
        <v>0.22286034189374301</v>
      </c>
      <c r="AJ72" s="12">
        <f ca="1">OFFSET('Time agg. bias corr.'!$F$6,UsefulSeries!$C71,0)</f>
        <v>1.6221365687152399E-2</v>
      </c>
      <c r="AK72" s="12">
        <f ca="1">OFFSET('Time agg. bias corr.'!$G$6,UsefulSeries!$C71,0)</f>
        <v>3.00230984697103E-2</v>
      </c>
      <c r="AL72" s="12">
        <f ca="1">OFFSET('Time agg. bias corr.'!$H$6,UsefulSeries!$C71,0)</f>
        <v>-4.6244464166936602E-2</v>
      </c>
    </row>
    <row r="73" spans="1:38" x14ac:dyDescent="0.35">
      <c r="A73" s="2" t="s">
        <v>128</v>
      </c>
      <c r="B73" s="15">
        <f>'Input - Gross flows &amp; stocks'!S75</f>
        <v>125133.66666666667</v>
      </c>
      <c r="C73" s="15">
        <f>'Input - Gross flows &amp; stocks'!T75</f>
        <v>7446.666666666667</v>
      </c>
      <c r="D73" s="15">
        <f>'Input - Gross flows &amp; stocks'!U75</f>
        <v>66918.666666666672</v>
      </c>
      <c r="E73" s="13">
        <f>'Input - Gross flows &amp; stocks'!V75</f>
        <v>0.62796518773043064</v>
      </c>
      <c r="F73" s="13">
        <f>'Input - Gross flows &amp; stocks'!W75</f>
        <v>3.7250131674650751E-2</v>
      </c>
      <c r="G73" s="13">
        <f>'Input - Gross flows &amp; stocks'!X75</f>
        <v>0.33478468059491862</v>
      </c>
      <c r="H73" s="13">
        <f>'Input - Gross flows &amp; stocks'!Y75</f>
        <v>5.6167204286206349E-2</v>
      </c>
      <c r="I73" s="13"/>
      <c r="J73" s="12">
        <f ca="1">'Input - Gross flows &amp; stocks'!AJ75/('Input - Gross flows &amp; stocks'!$AJ75+'Input - Gross flows &amp; stocks'!$AK75+'Input - Gross flows &amp; stocks'!$AL75)</f>
        <v>0.97433101630880359</v>
      </c>
      <c r="K73" s="12">
        <f ca="1">'Input - Gross flows &amp; stocks'!AK75/('Input - Gross flows &amp; stocks'!$AJ75+'Input - Gross flows &amp; stocks'!$AK75+'Input - Gross flows &amp; stocks'!$AL75)</f>
        <v>1.3242025157741165E-2</v>
      </c>
      <c r="L73" s="12">
        <f ca="1">'Input - Gross flows &amp; stocks'!AL75/('Input - Gross flows &amp; stocks'!$AJ75+'Input - Gross flows &amp; stocks'!$AK75+'Input - Gross flows &amp; stocks'!$AL75)</f>
        <v>1.2426958533455207E-2</v>
      </c>
      <c r="M73" s="12">
        <f ca="1">'Input - Gross flows &amp; stocks'!AM75/('Input - Gross flows &amp; stocks'!$AM75+'Input - Gross flows &amp; stocks'!$AN75+'Input - Gross flows &amp; stocks'!$AO75)</f>
        <v>0.24077909713100465</v>
      </c>
      <c r="N73" s="12">
        <f ca="1">'Input - Gross flows &amp; stocks'!AN75/('Input - Gross flows &amp; stocks'!$AM75+'Input - Gross flows &amp; stocks'!$AN75+'Input - Gross flows &amp; stocks'!$AO75)</f>
        <v>0.60075657181943165</v>
      </c>
      <c r="O73" s="12">
        <f ca="1">'Input - Gross flows &amp; stocks'!AO75/('Input - Gross flows &amp; stocks'!$AM75+'Input - Gross flows &amp; stocks'!$AN75+'Input - Gross flows &amp; stocks'!$AO75)</f>
        <v>0.15846433104956376</v>
      </c>
      <c r="P73" s="12">
        <f ca="1">'Input - Gross flows &amp; stocks'!AP75/('Input - Gross flows &amp; stocks'!$AP75+'Input - Gross flows &amp; stocks'!$AQ75+'Input - Gross flows &amp; stocks'!$AR75)</f>
        <v>1.801431663036053E-2</v>
      </c>
      <c r="Q73" s="12">
        <f ca="1">'Input - Gross flows &amp; stocks'!AQ75/('Input - Gross flows &amp; stocks'!$AP75+'Input - Gross flows &amp; stocks'!$AQ75+'Input - Gross flows &amp; stocks'!$AR75)</f>
        <v>2.3217218604371575E-2</v>
      </c>
      <c r="R73" s="12">
        <f ca="1">'Input - Gross flows &amp; stocks'!AR75/('Input - Gross flows &amp; stocks'!$AP75+'Input - Gross flows &amp; stocks'!$AQ75+'Input - Gross flows &amp; stocks'!$AR75)</f>
        <v>0.95876846476526789</v>
      </c>
      <c r="T73" s="12">
        <f t="shared" ca="1" si="3"/>
        <v>0.97418223689433214</v>
      </c>
      <c r="U73" s="12">
        <f ca="1">OFFSET('Margin error adjustment'!$BD$6,UsefulSeries!$M72,0)</f>
        <v>1.294907998709657E-2</v>
      </c>
      <c r="V73" s="12">
        <f ca="1">OFFSET('Margin error adjustment'!$BD$7,UsefulSeries!$M72,0)</f>
        <v>1.2868683118571271E-2</v>
      </c>
      <c r="W73" s="12">
        <f ca="1">OFFSET('Margin error adjustment'!$BD$8,UsefulSeries!$M72,0)</f>
        <v>0.2425949361720782</v>
      </c>
      <c r="X73" s="12">
        <f t="shared" ca="1" si="4"/>
        <v>0.59208875333603184</v>
      </c>
      <c r="Y73" s="12">
        <f ca="1">OFFSET('Margin error adjustment'!$BD$9,UsefulSeries!$M72,0)</f>
        <v>0.16531631049188997</v>
      </c>
      <c r="Z73" s="12">
        <f ca="1">OFFSET('Margin error adjustment'!$BD$10,UsefulSeries!$M72,0)</f>
        <v>1.7406938781280797E-2</v>
      </c>
      <c r="AA73" s="12">
        <f ca="1">OFFSET('Margin error adjustment'!$BD$11,UsefulSeries!$M72,0)</f>
        <v>2.1924342660035595E-2</v>
      </c>
      <c r="AB73" s="12">
        <f t="shared" ca="1" si="5"/>
        <v>0.96066871855868363</v>
      </c>
      <c r="AD73" s="12">
        <f ca="1">OFFSET('Time agg. bias corr.'!$F$4,UsefulSeries!$C72,0)</f>
        <v>-2.85091627811551E-2</v>
      </c>
      <c r="AE73" s="12">
        <f ca="1">OFFSET('Time agg. bias corr.'!$G$4,UsefulSeries!$C72,0)</f>
        <v>1.6734597125244E-2</v>
      </c>
      <c r="AF73" s="12">
        <f ca="1">OFFSET('Time agg. bias corr.'!$H$4,UsefulSeries!$C72,0)</f>
        <v>1.1774565655910899E-2</v>
      </c>
      <c r="AG73" s="12">
        <f ca="1">OFFSET('Time agg. bias corr.'!$F$5,UsefulSeries!$C72,0)</f>
        <v>0.31528779218811298</v>
      </c>
      <c r="AH73" s="12">
        <f ca="1">OFFSET('Time agg. bias corr.'!$G$5,UsefulSeries!$C72,0)</f>
        <v>-0.53092830781699796</v>
      </c>
      <c r="AI73" s="12">
        <f ca="1">OFFSET('Time agg. bias corr.'!$H$5,UsefulSeries!$C72,0)</f>
        <v>0.215640515628885</v>
      </c>
      <c r="AJ73" s="12">
        <f ca="1">OFFSET('Time agg. bias corr.'!$F$6,UsefulSeries!$C72,0)</f>
        <v>1.4144829825522599E-2</v>
      </c>
      <c r="AK73" s="12">
        <f ca="1">OFFSET('Time agg. bias corr.'!$G$6,UsefulSeries!$C72,0)</f>
        <v>2.8737315658842699E-2</v>
      </c>
      <c r="AL73" s="12">
        <f ca="1">OFFSET('Time agg. bias corr.'!$H$6,UsefulSeries!$C72,0)</f>
        <v>-4.2882145484365503E-2</v>
      </c>
    </row>
    <row r="74" spans="1:38" x14ac:dyDescent="0.35">
      <c r="A74" s="2" t="s">
        <v>129</v>
      </c>
      <c r="B74" s="15">
        <f>'Input - Gross flows &amp; stocks'!S76</f>
        <v>125284</v>
      </c>
      <c r="C74" s="15">
        <f>'Input - Gross flows &amp; stocks'!T76</f>
        <v>7409</v>
      </c>
      <c r="D74" s="15">
        <f>'Input - Gross flows &amp; stocks'!U76</f>
        <v>66945</v>
      </c>
      <c r="E74" s="13">
        <f>'Input - Gross flows &amp; stocks'!V76</f>
        <v>0.62698237664655054</v>
      </c>
      <c r="F74" s="13">
        <f>'Input - Gross flows &amp; stocks'!W76</f>
        <v>3.7206528059025204E-2</v>
      </c>
      <c r="G74" s="13">
        <f>'Input - Gross flows &amp; stocks'!X76</f>
        <v>0.33581109529442427</v>
      </c>
      <c r="H74" s="13">
        <f>'Input - Gross flows &amp; stocks'!Y76</f>
        <v>5.5835650712547008E-2</v>
      </c>
      <c r="I74" s="13"/>
      <c r="J74" s="12">
        <f ca="1">'Input - Gross flows &amp; stocks'!AJ76/('Input - Gross flows &amp; stocks'!$AJ76+'Input - Gross flows &amp; stocks'!$AK76+'Input - Gross flows &amp; stocks'!$AL76)</f>
        <v>0.9752393768889791</v>
      </c>
      <c r="K74" s="12">
        <f ca="1">'Input - Gross flows &amp; stocks'!AK76/('Input - Gross flows &amp; stocks'!$AJ76+'Input - Gross flows &amp; stocks'!$AK76+'Input - Gross flows &amp; stocks'!$AL76)</f>
        <v>1.2886133862875482E-2</v>
      </c>
      <c r="L74" s="12">
        <f ca="1">'Input - Gross flows &amp; stocks'!AL76/('Input - Gross flows &amp; stocks'!$AJ76+'Input - Gross flows &amp; stocks'!$AK76+'Input - Gross flows &amp; stocks'!$AL76)</f>
        <v>1.1874489248145522E-2</v>
      </c>
      <c r="M74" s="12">
        <f ca="1">'Input - Gross flows &amp; stocks'!AM76/('Input - Gross flows &amp; stocks'!$AM76+'Input - Gross flows &amp; stocks'!$AN76+'Input - Gross flows &amp; stocks'!$AO76)</f>
        <v>0.24242977129377646</v>
      </c>
      <c r="N74" s="12">
        <f ca="1">'Input - Gross flows &amp; stocks'!AN76/('Input - Gross flows &amp; stocks'!$AM76+'Input - Gross flows &amp; stocks'!$AN76+'Input - Gross flows &amp; stocks'!$AO76)</f>
        <v>0.59739459058185806</v>
      </c>
      <c r="O74" s="12">
        <f ca="1">'Input - Gross flows &amp; stocks'!AO76/('Input - Gross flows &amp; stocks'!$AM76+'Input - Gross flows &amp; stocks'!$AN76+'Input - Gross flows &amp; stocks'!$AO76)</f>
        <v>0.16017563812436553</v>
      </c>
      <c r="P74" s="12">
        <f ca="1">'Input - Gross flows &amp; stocks'!AP76/('Input - Gross flows &amp; stocks'!$AP76+'Input - Gross flows &amp; stocks'!$AQ76+'Input - Gross flows &amp; stocks'!$AR76)</f>
        <v>1.9567836058666219E-2</v>
      </c>
      <c r="Q74" s="12">
        <f ca="1">'Input - Gross flows &amp; stocks'!AQ76/('Input - Gross flows &amp; stocks'!$AP76+'Input - Gross flows &amp; stocks'!$AQ76+'Input - Gross flows &amp; stocks'!$AR76)</f>
        <v>2.3133583398285744E-2</v>
      </c>
      <c r="R74" s="12">
        <f ca="1">'Input - Gross flows &amp; stocks'!AR76/('Input - Gross flows &amp; stocks'!$AP76+'Input - Gross flows &amp; stocks'!$AQ76+'Input - Gross flows &amp; stocks'!$AR76)</f>
        <v>0.95729858054304806</v>
      </c>
      <c r="T74" s="12">
        <f t="shared" ca="1" si="3"/>
        <v>0.97446324867285594</v>
      </c>
      <c r="U74" s="12">
        <f ca="1">OFFSET('Margin error adjustment'!$BD$6,UsefulSeries!$M73,0)</f>
        <v>1.2826108777363546E-2</v>
      </c>
      <c r="V74" s="12">
        <f ca="1">OFFSET('Margin error adjustment'!$BD$7,UsefulSeries!$M73,0)</f>
        <v>1.2710642549780439E-2</v>
      </c>
      <c r="W74" s="12">
        <f ca="1">OFFSET('Margin error adjustment'!$BD$8,UsefulSeries!$M73,0)</f>
        <v>0.24022388212251888</v>
      </c>
      <c r="X74" s="12">
        <f t="shared" ca="1" si="4"/>
        <v>0.58965154055939417</v>
      </c>
      <c r="Y74" s="12">
        <f ca="1">OFFSET('Margin error adjustment'!$BD$9,UsefulSeries!$M73,0)</f>
        <v>0.17012457731808694</v>
      </c>
      <c r="Z74" s="12">
        <f ca="1">OFFSET('Margin error adjustment'!$BD$10,UsefulSeries!$M73,0)</f>
        <v>1.8235626869147283E-2</v>
      </c>
      <c r="AA74" s="12">
        <f ca="1">OFFSET('Margin error adjustment'!$BD$11,UsefulSeries!$M73,0)</f>
        <v>2.1469264101411742E-2</v>
      </c>
      <c r="AB74" s="12">
        <f t="shared" ca="1" si="5"/>
        <v>0.96029510902944104</v>
      </c>
      <c r="AD74" s="12">
        <f ca="1">OFFSET('Time agg. bias corr.'!$F$4,UsefulSeries!$C73,0)</f>
        <v>-2.8185719093310399E-2</v>
      </c>
      <c r="AE74" s="12">
        <f ca="1">OFFSET('Time agg. bias corr.'!$G$4,UsefulSeries!$C73,0)</f>
        <v>1.6609177494655802E-2</v>
      </c>
      <c r="AF74" s="12">
        <f ca="1">OFFSET('Time agg. bias corr.'!$H$4,UsefulSeries!$C73,0)</f>
        <v>1.1576541598708801E-2</v>
      </c>
      <c r="AG74" s="12">
        <f ca="1">OFFSET('Time agg. bias corr.'!$F$5,UsefulSeries!$C73,0)</f>
        <v>0.31255955026875698</v>
      </c>
      <c r="AH74" s="12">
        <f ca="1">OFFSET('Time agg. bias corr.'!$G$5,UsefulSeries!$C73,0)</f>
        <v>-0.53505713496032603</v>
      </c>
      <c r="AI74" s="12">
        <f ca="1">OFFSET('Time agg. bias corr.'!$H$5,UsefulSeries!$C73,0)</f>
        <v>0.22249758469278599</v>
      </c>
      <c r="AJ74" s="12">
        <f ca="1">OFFSET('Time agg. bias corr.'!$F$6,UsefulSeries!$C73,0)</f>
        <v>1.5114016096241399E-2</v>
      </c>
      <c r="AK74" s="12">
        <f ca="1">OFFSET('Time agg. bias corr.'!$G$6,UsefulSeries!$C73,0)</f>
        <v>2.8190305033258499E-2</v>
      </c>
      <c r="AL74" s="12">
        <f ca="1">OFFSET('Time agg. bias corr.'!$H$6,UsefulSeries!$C73,0)</f>
        <v>-4.3304321139724003E-2</v>
      </c>
    </row>
    <row r="75" spans="1:38" x14ac:dyDescent="0.35">
      <c r="A75" s="2" t="s">
        <v>130</v>
      </c>
      <c r="B75" s="15">
        <f>'Input - Gross flows &amp; stocks'!S77</f>
        <v>125542</v>
      </c>
      <c r="C75" s="15">
        <f>'Input - Gross flows &amp; stocks'!T77</f>
        <v>7374</v>
      </c>
      <c r="D75" s="15">
        <f>'Input - Gross flows &amp; stocks'!U77</f>
        <v>66859.666666666672</v>
      </c>
      <c r="E75" s="13">
        <f>'Input - Gross flows &amp; stocks'!V77</f>
        <v>0.62677199274672646</v>
      </c>
      <c r="F75" s="13">
        <f>'Input - Gross flows &amp; stocks'!W77</f>
        <v>3.7523668313012813E-2</v>
      </c>
      <c r="G75" s="13">
        <f>'Input - Gross flows &amp; stocks'!X77</f>
        <v>0.33570433894026069</v>
      </c>
      <c r="H75" s="13">
        <f>'Input - Gross flows &amp; stocks'!Y77</f>
        <v>5.5478648168768248E-2</v>
      </c>
      <c r="I75" s="13"/>
      <c r="J75" s="12">
        <f ca="1">'Input - Gross flows &amp; stocks'!AJ77/('Input - Gross flows &amp; stocks'!$AJ77+'Input - Gross flows &amp; stocks'!$AK77+'Input - Gross flows &amp; stocks'!$AL77)</f>
        <v>0.97498301641863094</v>
      </c>
      <c r="K75" s="12">
        <f ca="1">'Input - Gross flows &amp; stocks'!AK77/('Input - Gross flows &amp; stocks'!$AJ77+'Input - Gross flows &amp; stocks'!$AK77+'Input - Gross flows &amp; stocks'!$AL77)</f>
        <v>1.3168430743279546E-2</v>
      </c>
      <c r="L75" s="12">
        <f ca="1">'Input - Gross flows &amp; stocks'!AL77/('Input - Gross flows &amp; stocks'!$AJ77+'Input - Gross flows &amp; stocks'!$AK77+'Input - Gross flows &amp; stocks'!$AL77)</f>
        <v>1.1848552838089462E-2</v>
      </c>
      <c r="M75" s="12">
        <f ca="1">'Input - Gross flows &amp; stocks'!AM77/('Input - Gross flows &amp; stocks'!$AM77+'Input - Gross flows &amp; stocks'!$AN77+'Input - Gross flows &amp; stocks'!$AO77)</f>
        <v>0.24982794341814568</v>
      </c>
      <c r="N75" s="12">
        <f ca="1">'Input - Gross flows &amp; stocks'!AN77/('Input - Gross flows &amp; stocks'!$AM77+'Input - Gross flows &amp; stocks'!$AN77+'Input - Gross flows &amp; stocks'!$AO77)</f>
        <v>0.58947655883015149</v>
      </c>
      <c r="O75" s="12">
        <f ca="1">'Input - Gross flows &amp; stocks'!AO77/('Input - Gross flows &amp; stocks'!$AM77+'Input - Gross flows &amp; stocks'!$AN77+'Input - Gross flows &amp; stocks'!$AO77)</f>
        <v>0.1606954977517028</v>
      </c>
      <c r="P75" s="12">
        <f ca="1">'Input - Gross flows &amp; stocks'!AP77/('Input - Gross flows &amp; stocks'!$AP77+'Input - Gross flows &amp; stocks'!$AQ77+'Input - Gross flows &amp; stocks'!$AR77)</f>
        <v>2.1217962835865644E-2</v>
      </c>
      <c r="Q75" s="12">
        <f ca="1">'Input - Gross flows &amp; stocks'!AQ77/('Input - Gross flows &amp; stocks'!$AP77+'Input - Gross flows &amp; stocks'!$AQ77+'Input - Gross flows &amp; stocks'!$AR77)</f>
        <v>2.3230116239913827E-2</v>
      </c>
      <c r="R75" s="12">
        <f ca="1">'Input - Gross flows &amp; stocks'!AR77/('Input - Gross flows &amp; stocks'!$AP77+'Input - Gross flows &amp; stocks'!$AQ77+'Input - Gross flows &amp; stocks'!$AR77)</f>
        <v>0.95555192092422059</v>
      </c>
      <c r="T75" s="12">
        <f t="shared" ca="1" si="3"/>
        <v>0.97426426696015</v>
      </c>
      <c r="U75" s="12">
        <f ca="1">OFFSET('Margin error adjustment'!$BD$6,UsefulSeries!$M74,0)</f>
        <v>1.3237965280930622E-2</v>
      </c>
      <c r="V75" s="12">
        <f ca="1">OFFSET('Margin error adjustment'!$BD$7,UsefulSeries!$M74,0)</f>
        <v>1.2497767758919438E-2</v>
      </c>
      <c r="W75" s="12">
        <f ca="1">OFFSET('Margin error adjustment'!$BD$8,UsefulSeries!$M74,0)</f>
        <v>0.24671242890418804</v>
      </c>
      <c r="X75" s="12">
        <f t="shared" ca="1" si="4"/>
        <v>0.58567263579533857</v>
      </c>
      <c r="Y75" s="12">
        <f ca="1">OFFSET('Margin error adjustment'!$BD$9,UsefulSeries!$M74,0)</f>
        <v>0.16761493530047342</v>
      </c>
      <c r="Z75" s="12">
        <f ca="1">OFFSET('Margin error adjustment'!$BD$10,UsefulSeries!$M74,0)</f>
        <v>2.0089134493288856E-2</v>
      </c>
      <c r="AA75" s="12">
        <f ca="1">OFFSET('Margin error adjustment'!$BD$11,UsefulSeries!$M74,0)</f>
        <v>2.2134027512018633E-2</v>
      </c>
      <c r="AB75" s="12">
        <f t="shared" ca="1" si="5"/>
        <v>0.95777683799469249</v>
      </c>
      <c r="AD75" s="12">
        <f ca="1">OFFSET('Time agg. bias corr.'!$F$4,UsefulSeries!$C74,0)</f>
        <v>-2.8542146813833699E-2</v>
      </c>
      <c r="AE75" s="12">
        <f ca="1">OFFSET('Time agg. bias corr.'!$G$4,UsefulSeries!$C74,0)</f>
        <v>1.72038546488241E-2</v>
      </c>
      <c r="AF75" s="12">
        <f ca="1">OFFSET('Time agg. bias corr.'!$H$4,UsefulSeries!$C74,0)</f>
        <v>1.1338292165157899E-2</v>
      </c>
      <c r="AG75" s="12">
        <f ca="1">OFFSET('Time agg. bias corr.'!$F$5,UsefulSeries!$C74,0)</f>
        <v>0.32194966733898001</v>
      </c>
      <c r="AH75" s="12">
        <f ca="1">OFFSET('Time agg. bias corr.'!$G$5,UsefulSeries!$C74,0)</f>
        <v>-0.54214122065734605</v>
      </c>
      <c r="AI75" s="12">
        <f ca="1">OFFSET('Time agg. bias corr.'!$H$5,UsefulSeries!$C74,0)</f>
        <v>0.220191553306607</v>
      </c>
      <c r="AJ75" s="12">
        <f ca="1">OFFSET('Time agg. bias corr.'!$F$6,UsefulSeries!$C74,0)</f>
        <v>1.6819976256399801E-2</v>
      </c>
      <c r="AK75" s="12">
        <f ca="1">OFFSET('Time agg. bias corr.'!$G$6,UsefulSeries!$C74,0)</f>
        <v>2.91816148001274E-2</v>
      </c>
      <c r="AL75" s="12">
        <f ca="1">OFFSET('Time agg. bias corr.'!$H$6,UsefulSeries!$C74,0)</f>
        <v>-4.6001591066605202E-2</v>
      </c>
    </row>
    <row r="76" spans="1:38" x14ac:dyDescent="0.35">
      <c r="A76" s="2" t="s">
        <v>131</v>
      </c>
      <c r="B76" s="15">
        <f>'Input - Gross flows &amp; stocks'!S78</f>
        <v>125831.66666666667</v>
      </c>
      <c r="C76" s="15">
        <f>'Input - Gross flows &amp; stocks'!T78</f>
        <v>7348.666666666667</v>
      </c>
      <c r="D76" s="15">
        <f>'Input - Gross flows &amp; stocks'!U78</f>
        <v>66751</v>
      </c>
      <c r="E76" s="13">
        <f>'Input - Gross flows &amp; stocks'!V78</f>
        <v>0.62891195963398272</v>
      </c>
      <c r="F76" s="13">
        <f>'Input - Gross flows &amp; stocks'!W78</f>
        <v>3.6606731674108481E-2</v>
      </c>
      <c r="G76" s="13">
        <f>'Input - Gross flows &amp; stocks'!X78</f>
        <v>0.33448130869190879</v>
      </c>
      <c r="H76" s="13">
        <f>'Input - Gross flows &amp; stocks'!Y78</f>
        <v>5.5178317118893927E-2</v>
      </c>
      <c r="I76" s="13"/>
      <c r="J76" s="12">
        <f ca="1">'Input - Gross flows &amp; stocks'!AJ78/('Input - Gross flows &amp; stocks'!$AJ78+'Input - Gross flows &amp; stocks'!$AK78+'Input - Gross flows &amp; stocks'!$AL78)</f>
        <v>0.97541053879511286</v>
      </c>
      <c r="K76" s="12">
        <f ca="1">'Input - Gross flows &amp; stocks'!AK78/('Input - Gross flows &amp; stocks'!$AJ78+'Input - Gross flows &amp; stocks'!$AK78+'Input - Gross flows &amp; stocks'!$AL78)</f>
        <v>1.2782640154932108E-2</v>
      </c>
      <c r="L76" s="12">
        <f ca="1">'Input - Gross flows &amp; stocks'!AL78/('Input - Gross flows &amp; stocks'!$AJ78+'Input - Gross flows &amp; stocks'!$AK78+'Input - Gross flows &amp; stocks'!$AL78)</f>
        <v>1.1806821049955068E-2</v>
      </c>
      <c r="M76" s="12">
        <f ca="1">'Input - Gross flows &amp; stocks'!AM78/('Input - Gross flows &amp; stocks'!$AM78+'Input - Gross flows &amp; stocks'!$AN78+'Input - Gross flows &amp; stocks'!$AO78)</f>
        <v>0.24750758524698493</v>
      </c>
      <c r="N76" s="12">
        <f ca="1">'Input - Gross flows &amp; stocks'!AN78/('Input - Gross flows &amp; stocks'!$AM78+'Input - Gross flows &amp; stocks'!$AN78+'Input - Gross flows &amp; stocks'!$AO78)</f>
        <v>0.59293903485378652</v>
      </c>
      <c r="O76" s="12">
        <f ca="1">'Input - Gross flows &amp; stocks'!AO78/('Input - Gross flows &amp; stocks'!$AM78+'Input - Gross flows &amp; stocks'!$AN78+'Input - Gross flows &amp; stocks'!$AO78)</f>
        <v>0.15955337989922852</v>
      </c>
      <c r="P76" s="12">
        <f ca="1">'Input - Gross flows &amp; stocks'!AP78/('Input - Gross flows &amp; stocks'!$AP78+'Input - Gross flows &amp; stocks'!$AQ78+'Input - Gross flows &amp; stocks'!$AR78)</f>
        <v>2.1276513405175716E-2</v>
      </c>
      <c r="Q76" s="12">
        <f ca="1">'Input - Gross flows &amp; stocks'!AQ78/('Input - Gross flows &amp; stocks'!$AP78+'Input - Gross flows &amp; stocks'!$AQ78+'Input - Gross flows &amp; stocks'!$AR78)</f>
        <v>2.3528577717155962E-2</v>
      </c>
      <c r="R76" s="12">
        <f ca="1">'Input - Gross flows &amp; stocks'!AR78/('Input - Gross flows &amp; stocks'!$AP78+'Input - Gross flows &amp; stocks'!$AQ78+'Input - Gross flows &amp; stocks'!$AR78)</f>
        <v>0.95519490887766834</v>
      </c>
      <c r="T76" s="12">
        <f t="shared" ca="1" si="3"/>
        <v>0.9764118067412535</v>
      </c>
      <c r="U76" s="12">
        <f ca="1">OFFSET('Margin error adjustment'!$BD$6,UsefulSeries!$M75,0)</f>
        <v>1.1918254763873377E-2</v>
      </c>
      <c r="V76" s="12">
        <f ca="1">OFFSET('Margin error adjustment'!$BD$7,UsefulSeries!$M75,0)</f>
        <v>1.1669938494873085E-2</v>
      </c>
      <c r="W76" s="12">
        <f ca="1">OFFSET('Margin error adjustment'!$BD$8,UsefulSeries!$M75,0)</f>
        <v>0.25808057505933213</v>
      </c>
      <c r="X76" s="12">
        <f t="shared" ca="1" si="4"/>
        <v>0.57756383653720678</v>
      </c>
      <c r="Y76" s="12">
        <f ca="1">OFFSET('Margin error adjustment'!$BD$9,UsefulSeries!$M75,0)</f>
        <v>0.16435558840346107</v>
      </c>
      <c r="Z76" s="12">
        <f ca="1">OFFSET('Margin error adjustment'!$BD$10,UsefulSeries!$M75,0)</f>
        <v>2.1567358669338246E-2</v>
      </c>
      <c r="AA76" s="12">
        <f ca="1">OFFSET('Margin error adjustment'!$BD$11,UsefulSeries!$M75,0)</f>
        <v>2.2235010656825031E-2</v>
      </c>
      <c r="AB76" s="12">
        <f t="shared" ca="1" si="5"/>
        <v>0.95619763067383678</v>
      </c>
      <c r="AD76" s="12">
        <f ca="1">OFFSET('Time agg. bias corr.'!$F$4,UsefulSeries!$C75,0)</f>
        <v>-2.6214910646718E-2</v>
      </c>
      <c r="AE76" s="12">
        <f ca="1">OFFSET('Time agg. bias corr.'!$G$4,UsefulSeries!$C75,0)</f>
        <v>1.55592123371277E-2</v>
      </c>
      <c r="AF76" s="12">
        <f ca="1">OFFSET('Time agg. bias corr.'!$H$4,UsefulSeries!$C75,0)</f>
        <v>1.0655698309590801E-2</v>
      </c>
      <c r="AG76" s="12">
        <f ca="1">OFFSET('Time agg. bias corr.'!$F$5,UsefulSeries!$C75,0)</f>
        <v>0.33848177550631497</v>
      </c>
      <c r="AH76" s="12">
        <f ca="1">OFFSET('Time agg. bias corr.'!$G$5,UsefulSeries!$C75,0)</f>
        <v>-0.55595537943017304</v>
      </c>
      <c r="AI76" s="12">
        <f ca="1">OFFSET('Time agg. bias corr.'!$H$5,UsefulSeries!$C75,0)</f>
        <v>0.21747360392385601</v>
      </c>
      <c r="AJ76" s="12">
        <f ca="1">OFFSET('Time agg. bias corr.'!$F$6,UsefulSeries!$C75,0)</f>
        <v>1.8107767469538801E-2</v>
      </c>
      <c r="AK76" s="12">
        <f ca="1">OFFSET('Time agg. bias corr.'!$G$6,UsefulSeries!$C75,0)</f>
        <v>2.95344605308888E-2</v>
      </c>
      <c r="AL76" s="12">
        <f ca="1">OFFSET('Time agg. bias corr.'!$H$6,UsefulSeries!$C75,0)</f>
        <v>-4.7642228000427098E-2</v>
      </c>
    </row>
    <row r="77" spans="1:38" x14ac:dyDescent="0.35">
      <c r="A77" s="2" t="s">
        <v>132</v>
      </c>
      <c r="B77" s="15">
        <f>'Input - Gross flows &amp; stocks'!S79</f>
        <v>126033.33333333333</v>
      </c>
      <c r="C77" s="15">
        <f>'Input - Gross flows &amp; stocks'!T79</f>
        <v>7385.333333333333</v>
      </c>
      <c r="D77" s="15">
        <f>'Input - Gross flows &amp; stocks'!U79</f>
        <v>66681.333333333328</v>
      </c>
      <c r="E77" s="13">
        <f>'Input - Gross flows &amp; stocks'!V79</f>
        <v>0.62955867567689239</v>
      </c>
      <c r="F77" s="13">
        <f>'Input - Gross flows &amp; stocks'!W79</f>
        <v>3.6604458761210677E-2</v>
      </c>
      <c r="G77" s="13">
        <f>'Input - Gross flows &amp; stocks'!X79</f>
        <v>0.33383686556189696</v>
      </c>
      <c r="H77" s="13">
        <f>'Input - Gross flows &amp; stocks'!Y79</f>
        <v>5.5354573073233132E-2</v>
      </c>
      <c r="I77" s="13"/>
      <c r="J77" s="12">
        <f ca="1">'Input - Gross flows &amp; stocks'!AJ79/('Input - Gross flows &amp; stocks'!$AJ79+'Input - Gross flows &amp; stocks'!$AK79+'Input - Gross flows &amp; stocks'!$AL79)</f>
        <v>0.97528811209105726</v>
      </c>
      <c r="K77" s="12">
        <f ca="1">'Input - Gross flows &amp; stocks'!AK79/('Input - Gross flows &amp; stocks'!$AJ79+'Input - Gross flows &amp; stocks'!$AK79+'Input - Gross flows &amp; stocks'!$AL79)</f>
        <v>1.3080537981235081E-2</v>
      </c>
      <c r="L77" s="12">
        <f ca="1">'Input - Gross flows &amp; stocks'!AL79/('Input - Gross flows &amp; stocks'!$AJ79+'Input - Gross flows &amp; stocks'!$AK79+'Input - Gross flows &amp; stocks'!$AL79)</f>
        <v>1.1631349927707681E-2</v>
      </c>
      <c r="M77" s="12">
        <f ca="1">'Input - Gross flows &amp; stocks'!AM79/('Input - Gross flows &amp; stocks'!$AM79+'Input - Gross flows &amp; stocks'!$AN79+'Input - Gross flows &amp; stocks'!$AO79)</f>
        <v>0.24596586817251478</v>
      </c>
      <c r="N77" s="12">
        <f ca="1">'Input - Gross flows &amp; stocks'!AN79/('Input - Gross flows &amp; stocks'!$AM79+'Input - Gross flows &amp; stocks'!$AN79+'Input - Gross flows &amp; stocks'!$AO79)</f>
        <v>0.59397670740575748</v>
      </c>
      <c r="O77" s="12">
        <f ca="1">'Input - Gross flows &amp; stocks'!AO79/('Input - Gross flows &amp; stocks'!$AM79+'Input - Gross flows &amp; stocks'!$AN79+'Input - Gross flows &amp; stocks'!$AO79)</f>
        <v>0.16005742442172777</v>
      </c>
      <c r="P77" s="12">
        <f ca="1">'Input - Gross flows &amp; stocks'!AP79/('Input - Gross flows &amp; stocks'!$AP79+'Input - Gross flows &amp; stocks'!$AQ79+'Input - Gross flows &amp; stocks'!$AR79)</f>
        <v>2.0264486849183205E-2</v>
      </c>
      <c r="Q77" s="12">
        <f ca="1">'Input - Gross flows &amp; stocks'!AQ79/('Input - Gross flows &amp; stocks'!$AP79+'Input - Gross flows &amp; stocks'!$AQ79+'Input - Gross flows &amp; stocks'!$AR79)</f>
        <v>2.3643508722105987E-2</v>
      </c>
      <c r="R77" s="12">
        <f ca="1">'Input - Gross flows &amp; stocks'!AR79/('Input - Gross flows &amp; stocks'!$AP79+'Input - Gross flows &amp; stocks'!$AQ79+'Input - Gross flows &amp; stocks'!$AR79)</f>
        <v>0.9560920044287109</v>
      </c>
      <c r="T77" s="12">
        <f t="shared" ca="1" si="3"/>
        <v>0.97571048757786605</v>
      </c>
      <c r="U77" s="12">
        <f ca="1">OFFSET('Margin error adjustment'!$BD$6,UsefulSeries!$M76,0)</f>
        <v>1.2492344548733141E-2</v>
      </c>
      <c r="V77" s="12">
        <f ca="1">OFFSET('Margin error adjustment'!$BD$7,UsefulSeries!$M76,0)</f>
        <v>1.1797167873400807E-2</v>
      </c>
      <c r="W77" s="12">
        <f ca="1">OFFSET('Margin error adjustment'!$BD$8,UsefulSeries!$M76,0)</f>
        <v>0.25205454361367302</v>
      </c>
      <c r="X77" s="12">
        <f t="shared" ca="1" si="4"/>
        <v>0.58171346592796125</v>
      </c>
      <c r="Y77" s="12">
        <f ca="1">OFFSET('Margin error adjustment'!$BD$9,UsefulSeries!$M76,0)</f>
        <v>0.16623199045836581</v>
      </c>
      <c r="Z77" s="12">
        <f ca="1">OFFSET('Margin error adjustment'!$BD$10,UsefulSeries!$M76,0)</f>
        <v>2.0018421596555595E-2</v>
      </c>
      <c r="AA77" s="12">
        <f ca="1">OFFSET('Margin error adjustment'!$BD$11,UsefulSeries!$M76,0)</f>
        <v>2.2282994351318714E-2</v>
      </c>
      <c r="AB77" s="12">
        <f t="shared" ca="1" si="5"/>
        <v>0.9576985840521256</v>
      </c>
      <c r="AD77" s="12">
        <f ca="1">OFFSET('Time agg. bias corr.'!$F$4,UsefulSeries!$C76,0)</f>
        <v>-2.6972234305358798E-2</v>
      </c>
      <c r="AE77" s="12">
        <f ca="1">OFFSET('Time agg. bias corr.'!$G$4,UsefulSeries!$C76,0)</f>
        <v>1.6269603255214399E-2</v>
      </c>
      <c r="AF77" s="12">
        <f ca="1">OFFSET('Time agg. bias corr.'!$H$4,UsefulSeries!$C76,0)</f>
        <v>1.0702631050146299E-2</v>
      </c>
      <c r="AG77" s="12">
        <f ca="1">OFFSET('Time agg. bias corr.'!$F$5,UsefulSeries!$C76,0)</f>
        <v>0.329745865764632</v>
      </c>
      <c r="AH77" s="12">
        <f ca="1">OFFSET('Time agg. bias corr.'!$G$5,UsefulSeries!$C76,0)</f>
        <v>-0.54885927013595004</v>
      </c>
      <c r="AI77" s="12">
        <f ca="1">OFFSET('Time agg. bias corr.'!$H$5,UsefulSeries!$C76,0)</f>
        <v>0.21911340437131899</v>
      </c>
      <c r="AJ77" s="12">
        <f ca="1">OFFSET('Time agg. bias corr.'!$F$6,UsefulSeries!$C76,0)</f>
        <v>1.6602787229346799E-2</v>
      </c>
      <c r="AK77" s="12">
        <f ca="1">OFFSET('Time agg. bias corr.'!$G$6,UsefulSeries!$C76,0)</f>
        <v>2.9483012749503101E-2</v>
      </c>
      <c r="AL77" s="12">
        <f ca="1">OFFSET('Time agg. bias corr.'!$H$6,UsefulSeries!$C76,0)</f>
        <v>-4.6085799978848097E-2</v>
      </c>
    </row>
    <row r="78" spans="1:38" x14ac:dyDescent="0.35">
      <c r="A78" s="2" t="s">
        <v>133</v>
      </c>
      <c r="B78" s="15">
        <f>'Input - Gross flows &amp; stocks'!S80</f>
        <v>126280</v>
      </c>
      <c r="C78" s="15">
        <f>'Input - Gross flows &amp; stocks'!T80</f>
        <v>7311</v>
      </c>
      <c r="D78" s="15">
        <f>'Input - Gross flows &amp; stocks'!U80</f>
        <v>66688.333333333328</v>
      </c>
      <c r="E78" s="13">
        <f>'Input - Gross flows &amp; stocks'!V80</f>
        <v>0.62965202572700785</v>
      </c>
      <c r="F78" s="13">
        <f>'Input - Gross flows &amp; stocks'!W80</f>
        <v>3.7056286575279485E-2</v>
      </c>
      <c r="G78" s="13">
        <f>'Input - Gross flows &amp; stocks'!X80</f>
        <v>0.33329168769771267</v>
      </c>
      <c r="H78" s="13">
        <f>'Input - Gross flows &amp; stocks'!Y80</f>
        <v>5.4726740573841054E-2</v>
      </c>
      <c r="I78" s="13"/>
      <c r="J78" s="12">
        <f ca="1">'Input - Gross flows &amp; stocks'!AJ80/('Input - Gross flows &amp; stocks'!$AJ80+'Input - Gross flows &amp; stocks'!$AK80+'Input - Gross flows &amp; stocks'!$AL80)</f>
        <v>0.97541351219855688</v>
      </c>
      <c r="K78" s="12">
        <f ca="1">'Input - Gross flows &amp; stocks'!AK80/('Input - Gross flows &amp; stocks'!$AJ80+'Input - Gross flows &amp; stocks'!$AK80+'Input - Gross flows &amp; stocks'!$AL80)</f>
        <v>1.3068691252007714E-2</v>
      </c>
      <c r="L78" s="12">
        <f ca="1">'Input - Gross flows &amp; stocks'!AL80/('Input - Gross flows &amp; stocks'!$AJ80+'Input - Gross flows &amp; stocks'!$AK80+'Input - Gross flows &amp; stocks'!$AL80)</f>
        <v>1.1517796549435305E-2</v>
      </c>
      <c r="M78" s="12">
        <f ca="1">'Input - Gross flows &amp; stocks'!AM80/('Input - Gross flows &amp; stocks'!$AM80+'Input - Gross flows &amp; stocks'!$AN80+'Input - Gross flows &amp; stocks'!$AO80)</f>
        <v>0.24545519409352418</v>
      </c>
      <c r="N78" s="12">
        <f ca="1">'Input - Gross flows &amp; stocks'!AN80/('Input - Gross flows &amp; stocks'!$AM80+'Input - Gross flows &amp; stocks'!$AN80+'Input - Gross flows &amp; stocks'!$AO80)</f>
        <v>0.58778459796694671</v>
      </c>
      <c r="O78" s="12">
        <f ca="1">'Input - Gross flows &amp; stocks'!AO80/('Input - Gross flows &amp; stocks'!$AM80+'Input - Gross flows &amp; stocks'!$AN80+'Input - Gross flows &amp; stocks'!$AO80)</f>
        <v>0.16676020793952909</v>
      </c>
      <c r="P78" s="12">
        <f ca="1">'Input - Gross flows &amp; stocks'!AP80/('Input - Gross flows &amp; stocks'!$AP80+'Input - Gross flows &amp; stocks'!$AQ80+'Input - Gross flows &amp; stocks'!$AR80)</f>
        <v>2.0702125712490589E-2</v>
      </c>
      <c r="Q78" s="12">
        <f ca="1">'Input - Gross flows &amp; stocks'!AQ80/('Input - Gross flows &amp; stocks'!$AP80+'Input - Gross flows &amp; stocks'!$AQ80+'Input - Gross flows &amp; stocks'!$AR80)</f>
        <v>2.2668561131512627E-2</v>
      </c>
      <c r="R78" s="12">
        <f ca="1">'Input - Gross flows &amp; stocks'!AR80/('Input - Gross flows &amp; stocks'!$AP80+'Input - Gross flows &amp; stocks'!$AQ80+'Input - Gross flows &amp; stocks'!$AR80)</f>
        <v>0.95662931315599675</v>
      </c>
      <c r="T78" s="12">
        <f t="shared" ca="1" si="3"/>
        <v>0.97517558112614999</v>
      </c>
      <c r="U78" s="12">
        <f ca="1">OFFSET('Margin error adjustment'!$BD$6,UsefulSeries!$M77,0)</f>
        <v>1.3057313660824113E-2</v>
      </c>
      <c r="V78" s="12">
        <f ca="1">OFFSET('Margin error adjustment'!$BD$7,UsefulSeries!$M77,0)</f>
        <v>1.1767105213025899E-2</v>
      </c>
      <c r="W78" s="12">
        <f ca="1">OFFSET('Margin error adjustment'!$BD$8,UsefulSeries!$M77,0)</f>
        <v>0.24464962460020717</v>
      </c>
      <c r="X78" s="12">
        <f t="shared" ca="1" si="4"/>
        <v>0.58548717613652901</v>
      </c>
      <c r="Y78" s="12">
        <f ca="1">OFFSET('Margin error adjustment'!$BD$9,UsefulSeries!$M77,0)</f>
        <v>0.16986319926326376</v>
      </c>
      <c r="Z78" s="12">
        <f ca="1">OFFSET('Margin error adjustment'!$BD$10,UsefulSeries!$M77,0)</f>
        <v>2.0268915521873022E-2</v>
      </c>
      <c r="AA78" s="12">
        <f ca="1">OFFSET('Margin error adjustment'!$BD$11,UsefulSeries!$M77,0)</f>
        <v>2.2179995826713501E-2</v>
      </c>
      <c r="AB78" s="12">
        <f t="shared" ca="1" si="5"/>
        <v>0.95755108865141347</v>
      </c>
      <c r="AD78" s="12">
        <f ca="1">OFFSET('Time agg. bias corr.'!$F$4,UsefulSeries!$C77,0)</f>
        <v>-2.7547514775739201E-2</v>
      </c>
      <c r="AE78" s="12">
        <f ca="1">OFFSET('Time agg. bias corr.'!$G$4,UsefulSeries!$C77,0)</f>
        <v>1.6971501071421102E-2</v>
      </c>
      <c r="AF78" s="12">
        <f ca="1">OFFSET('Time agg. bias corr.'!$H$4,UsefulSeries!$C77,0)</f>
        <v>1.0576013704318101E-2</v>
      </c>
      <c r="AG78" s="12">
        <f ca="1">OFFSET('Time agg. bias corr.'!$F$5,UsefulSeries!$C77,0)</f>
        <v>0.31906182738979599</v>
      </c>
      <c r="AH78" s="12">
        <f ca="1">OFFSET('Time agg. bias corr.'!$G$5,UsefulSeries!$C77,0)</f>
        <v>-0.54244876403150299</v>
      </c>
      <c r="AI78" s="12">
        <f ca="1">OFFSET('Time agg. bias corr.'!$H$5,UsefulSeries!$C77,0)</f>
        <v>0.223386936641708</v>
      </c>
      <c r="AJ78" s="12">
        <f ca="1">OFFSET('Time agg. bias corr.'!$F$6,UsefulSeries!$C77,0)</f>
        <v>1.70259908127199E-2</v>
      </c>
      <c r="AK78" s="12">
        <f ca="1">OFFSET('Time agg. bias corr.'!$G$6,UsefulSeries!$C77,0)</f>
        <v>2.92514271606437E-2</v>
      </c>
      <c r="AL78" s="12">
        <f ca="1">OFFSET('Time agg. bias corr.'!$H$6,UsefulSeries!$C77,0)</f>
        <v>-4.6277417973363599E-2</v>
      </c>
    </row>
    <row r="79" spans="1:38" x14ac:dyDescent="0.35">
      <c r="A79" s="2" t="s">
        <v>134</v>
      </c>
      <c r="B79" s="15">
        <f>'Input - Gross flows &amp; stocks'!S81</f>
        <v>126597.66666666667</v>
      </c>
      <c r="C79" s="15">
        <f>'Input - Gross flows &amp; stocks'!T81</f>
        <v>7285</v>
      </c>
      <c r="D79" s="15">
        <f>'Input - Gross flows &amp; stocks'!U81</f>
        <v>66576.666666666672</v>
      </c>
      <c r="E79" s="13">
        <f>'Input - Gross flows &amp; stocks'!V81</f>
        <v>0.63034382208729867</v>
      </c>
      <c r="F79" s="13">
        <f>'Input - Gross flows &amp; stocks'!W81</f>
        <v>3.7063481760353109E-2</v>
      </c>
      <c r="G79" s="13">
        <f>'Input - Gross flows &amp; stocks'!X81</f>
        <v>0.33259269615234821</v>
      </c>
      <c r="H79" s="13">
        <f>'Input - Gross flows &amp; stocks'!Y81</f>
        <v>5.4413317133410341E-2</v>
      </c>
      <c r="I79" s="13"/>
      <c r="J79" s="12">
        <f ca="1">'Input - Gross flows &amp; stocks'!AJ81/('Input - Gross flows &amp; stocks'!$AJ81+'Input - Gross flows &amp; stocks'!$AK81+'Input - Gross flows &amp; stocks'!$AL81)</f>
        <v>0.97501633261708898</v>
      </c>
      <c r="K79" s="12">
        <f ca="1">'Input - Gross flows &amp; stocks'!AK81/('Input - Gross flows &amp; stocks'!$AJ81+'Input - Gross flows &amp; stocks'!$AK81+'Input - Gross flows &amp; stocks'!$AL81)</f>
        <v>1.3095757346028657E-2</v>
      </c>
      <c r="L79" s="12">
        <f ca="1">'Input - Gross flows &amp; stocks'!AL81/('Input - Gross flows &amp; stocks'!$AJ81+'Input - Gross flows &amp; stocks'!$AK81+'Input - Gross flows &amp; stocks'!$AL81)</f>
        <v>1.1887910036882367E-2</v>
      </c>
      <c r="M79" s="12">
        <f ca="1">'Input - Gross flows &amp; stocks'!AM81/('Input - Gross flows &amp; stocks'!$AM81+'Input - Gross flows &amp; stocks'!$AN81+'Input - Gross flows &amp; stocks'!$AO81)</f>
        <v>0.2504234012132473</v>
      </c>
      <c r="N79" s="12">
        <f ca="1">'Input - Gross flows &amp; stocks'!AN81/('Input - Gross flows &amp; stocks'!$AM81+'Input - Gross flows &amp; stocks'!$AN81+'Input - Gross flows &amp; stocks'!$AO81)</f>
        <v>0.58174214558693316</v>
      </c>
      <c r="O79" s="12">
        <f ca="1">'Input - Gross flows &amp; stocks'!AO81/('Input - Gross flows &amp; stocks'!$AM81+'Input - Gross flows &amp; stocks'!$AN81+'Input - Gross flows &amp; stocks'!$AO81)</f>
        <v>0.16783445319981954</v>
      </c>
      <c r="P79" s="12">
        <f ca="1">'Input - Gross flows &amp; stocks'!AP81/('Input - Gross flows &amp; stocks'!$AP81+'Input - Gross flows &amp; stocks'!$AQ81+'Input - Gross flows &amp; stocks'!$AR81)</f>
        <v>2.2281147468234268E-2</v>
      </c>
      <c r="Q79" s="12">
        <f ca="1">'Input - Gross flows &amp; stocks'!AQ81/('Input - Gross flows &amp; stocks'!$AP81+'Input - Gross flows &amp; stocks'!$AQ81+'Input - Gross flows &amp; stocks'!$AR81)</f>
        <v>2.3545499023086617E-2</v>
      </c>
      <c r="R79" s="12">
        <f ca="1">'Input - Gross flows &amp; stocks'!AR81/('Input - Gross flows &amp; stocks'!$AP81+'Input - Gross flows &amp; stocks'!$AQ81+'Input - Gross flows &amp; stocks'!$AR81)</f>
        <v>0.95417335350867905</v>
      </c>
      <c r="T79" s="12">
        <f t="shared" ca="1" si="3"/>
        <v>0.97484291437101034</v>
      </c>
      <c r="U79" s="12">
        <f ca="1">OFFSET('Margin error adjustment'!$BD$6,UsefulSeries!$M78,0)</f>
        <v>1.294562862354715E-2</v>
      </c>
      <c r="V79" s="12">
        <f ca="1">OFFSET('Margin error adjustment'!$BD$7,UsefulSeries!$M78,0)</f>
        <v>1.2211457005442473E-2</v>
      </c>
      <c r="W79" s="12">
        <f ca="1">OFFSET('Margin error adjustment'!$BD$8,UsefulSeries!$M78,0)</f>
        <v>0.25091620015730859</v>
      </c>
      <c r="X79" s="12">
        <f t="shared" ca="1" si="4"/>
        <v>0.57632135841400012</v>
      </c>
      <c r="Y79" s="12">
        <f ca="1">OFFSET('Margin error adjustment'!$BD$9,UsefulSeries!$M78,0)</f>
        <v>0.17276244142869127</v>
      </c>
      <c r="Z79" s="12">
        <f ca="1">OFFSET('Margin error adjustment'!$BD$10,UsefulSeries!$M78,0)</f>
        <v>2.1704662719112162E-2</v>
      </c>
      <c r="AA79" s="12">
        <f ca="1">OFFSET('Margin error adjustment'!$BD$11,UsefulSeries!$M78,0)</f>
        <v>2.2670565559488504E-2</v>
      </c>
      <c r="AB79" s="12">
        <f t="shared" ca="1" si="5"/>
        <v>0.95562477172139926</v>
      </c>
      <c r="AD79" s="12">
        <f ca="1">OFFSET('Time agg. bias corr.'!$F$4,UsefulSeries!$C78,0)</f>
        <v>-2.7961741944683101E-2</v>
      </c>
      <c r="AE79" s="12">
        <f ca="1">OFFSET('Time agg. bias corr.'!$G$4,UsefulSeries!$C78,0)</f>
        <v>1.6940204795651202E-2</v>
      </c>
      <c r="AF79" s="12">
        <f ca="1">OFFSET('Time agg. bias corr.'!$H$4,UsefulSeries!$C78,0)</f>
        <v>1.1021537159230399E-2</v>
      </c>
      <c r="AG79" s="12">
        <f ca="1">OFFSET('Time agg. bias corr.'!$F$5,UsefulSeries!$C78,0)</f>
        <v>0.32955453887283798</v>
      </c>
      <c r="AH79" s="12">
        <f ca="1">OFFSET('Time agg. bias corr.'!$G$5,UsefulSeries!$C78,0)</f>
        <v>-0.55858999810199805</v>
      </c>
      <c r="AI79" s="12">
        <f ca="1">OFFSET('Time agg. bias corr.'!$H$5,UsefulSeries!$C78,0)</f>
        <v>0.22903545922861299</v>
      </c>
      <c r="AJ79" s="12">
        <f ca="1">OFFSET('Time agg. bias corr.'!$F$6,UsefulSeries!$C78,0)</f>
        <v>1.8303936908226699E-2</v>
      </c>
      <c r="AK79" s="12">
        <f ca="1">OFFSET('Time agg. bias corr.'!$G$6,UsefulSeries!$C78,0)</f>
        <v>3.0145974682481699E-2</v>
      </c>
      <c r="AL79" s="12">
        <f ca="1">OFFSET('Time agg. bias corr.'!$H$6,UsefulSeries!$C78,0)</f>
        <v>-4.8449911601042402E-2</v>
      </c>
    </row>
    <row r="80" spans="1:38" x14ac:dyDescent="0.35">
      <c r="A80" s="2" t="s">
        <v>135</v>
      </c>
      <c r="B80" s="15">
        <f>'Input - Gross flows &amp; stocks'!S82</f>
        <v>126907</v>
      </c>
      <c r="C80" s="15">
        <f>'Input - Gross flows &amp; stocks'!T82</f>
        <v>7104.666666666667</v>
      </c>
      <c r="D80" s="15">
        <f>'Input - Gross flows &amp; stocks'!U82</f>
        <v>66637.333333333328</v>
      </c>
      <c r="E80" s="13">
        <f>'Input - Gross flows &amp; stocks'!V82</f>
        <v>0.63156056849530329</v>
      </c>
      <c r="F80" s="13">
        <f>'Input - Gross flows &amp; stocks'!W82</f>
        <v>3.5393771294878251E-2</v>
      </c>
      <c r="G80" s="13">
        <f>'Input - Gross flows &amp; stocks'!X82</f>
        <v>0.33304566020981846</v>
      </c>
      <c r="H80" s="13">
        <f>'Input - Gross flows &amp; stocks'!Y82</f>
        <v>5.3015284738890896E-2</v>
      </c>
      <c r="I80" s="13"/>
      <c r="J80" s="12">
        <f ca="1">'Input - Gross flows &amp; stocks'!AJ82/('Input - Gross flows &amp; stocks'!$AJ82+'Input - Gross flows &amp; stocks'!$AK82+'Input - Gross flows &amp; stocks'!$AL82)</f>
        <v>0.97494837024377012</v>
      </c>
      <c r="K80" s="12">
        <f ca="1">'Input - Gross flows &amp; stocks'!AK82/('Input - Gross flows &amp; stocks'!$AJ82+'Input - Gross flows &amp; stocks'!$AK82+'Input - Gross flows &amp; stocks'!$AL82)</f>
        <v>1.2611022908479496E-2</v>
      </c>
      <c r="L80" s="12">
        <f ca="1">'Input - Gross flows &amp; stocks'!AL82/('Input - Gross flows &amp; stocks'!$AJ82+'Input - Gross flows &amp; stocks'!$AK82+'Input - Gross flows &amp; stocks'!$AL82)</f>
        <v>1.2440606847750431E-2</v>
      </c>
      <c r="M80" s="12">
        <f ca="1">'Input - Gross flows &amp; stocks'!AM82/('Input - Gross flows &amp; stocks'!$AM82+'Input - Gross flows &amp; stocks'!$AN82+'Input - Gross flows &amp; stocks'!$AO82)</f>
        <v>0.257815392718451</v>
      </c>
      <c r="N80" s="12">
        <f ca="1">'Input - Gross flows &amp; stocks'!AN82/('Input - Gross flows &amp; stocks'!$AM82+'Input - Gross flows &amp; stocks'!$AN82+'Input - Gross flows &amp; stocks'!$AO82)</f>
        <v>0.57719528904511674</v>
      </c>
      <c r="O80" s="12">
        <f ca="1">'Input - Gross flows &amp; stocks'!AO82/('Input - Gross flows &amp; stocks'!$AM82+'Input - Gross flows &amp; stocks'!$AN82+'Input - Gross flows &amp; stocks'!$AO82)</f>
        <v>0.16498931823643223</v>
      </c>
      <c r="P80" s="12">
        <f ca="1">'Input - Gross flows &amp; stocks'!AP82/('Input - Gross flows &amp; stocks'!$AP82+'Input - Gross flows &amp; stocks'!$AQ82+'Input - Gross flows &amp; stocks'!$AR82)</f>
        <v>2.1869820866036373E-2</v>
      </c>
      <c r="Q80" s="12">
        <f ca="1">'Input - Gross flows &amp; stocks'!AQ82/('Input - Gross flows &amp; stocks'!$AP82+'Input - Gross flows &amp; stocks'!$AQ82+'Input - Gross flows &amp; stocks'!$AR82)</f>
        <v>2.2147943928566127E-2</v>
      </c>
      <c r="R80" s="12">
        <f ca="1">'Input - Gross flows &amp; stocks'!AR82/('Input - Gross flows &amp; stocks'!$AP82+'Input - Gross flows &amp; stocks'!$AQ82+'Input - Gross flows &amp; stocks'!$AR82)</f>
        <v>0.95598223520539749</v>
      </c>
      <c r="T80" s="12">
        <f t="shared" ca="1" si="3"/>
        <v>0.97517911391790346</v>
      </c>
      <c r="U80" s="12">
        <f ca="1">OFFSET('Margin error adjustment'!$BD$6,UsefulSeries!$M79,0)</f>
        <v>1.2065836879866324E-2</v>
      </c>
      <c r="V80" s="12">
        <f ca="1">OFFSET('Margin error adjustment'!$BD$7,UsefulSeries!$M79,0)</f>
        <v>1.2755049202230266E-2</v>
      </c>
      <c r="W80" s="12">
        <f ca="1">OFFSET('Margin error adjustment'!$BD$8,UsefulSeries!$M79,0)</f>
        <v>0.26321872616021508</v>
      </c>
      <c r="X80" s="12">
        <f t="shared" ca="1" si="4"/>
        <v>0.56420294853162645</v>
      </c>
      <c r="Y80" s="12">
        <f ca="1">OFFSET('Margin error adjustment'!$BD$9,UsefulSeries!$M79,0)</f>
        <v>0.17257832530815845</v>
      </c>
      <c r="Z80" s="12">
        <f ca="1">OFFSET('Margin error adjustment'!$BD$10,UsefulSeries!$M79,0)</f>
        <v>2.1367384896837979E-2</v>
      </c>
      <c r="AA80" s="12">
        <f ca="1">OFFSET('Margin error adjustment'!$BD$11,UsefulSeries!$M79,0)</f>
        <v>2.067640073536681E-2</v>
      </c>
      <c r="AB80" s="12">
        <f t="shared" ca="1" si="5"/>
        <v>0.95795621436779521</v>
      </c>
      <c r="AD80" s="12">
        <f ca="1">OFFSET('Time agg. bias corr.'!$F$4,UsefulSeries!$C79,0)</f>
        <v>-2.7597241432634999E-2</v>
      </c>
      <c r="AE80" s="12">
        <f ca="1">OFFSET('Time agg. bias corr.'!$G$4,UsefulSeries!$C79,0)</f>
        <v>1.5932233900514198E-2</v>
      </c>
      <c r="AF80" s="12">
        <f ca="1">OFFSET('Time agg. bias corr.'!$H$4,UsefulSeries!$C79,0)</f>
        <v>1.16650075321194E-2</v>
      </c>
      <c r="AG80" s="12">
        <f ca="1">OFFSET('Time agg. bias corr.'!$F$5,UsefulSeries!$C79,0)</f>
        <v>0.34913266128037701</v>
      </c>
      <c r="AH80" s="12">
        <f ca="1">OFFSET('Time agg. bias corr.'!$G$5,UsefulSeries!$C79,0)</f>
        <v>-0.57958127938458603</v>
      </c>
      <c r="AI80" s="12">
        <f ca="1">OFFSET('Time agg. bias corr.'!$H$5,UsefulSeries!$C79,0)</f>
        <v>0.230448618104208</v>
      </c>
      <c r="AJ80" s="12">
        <f ca="1">OFFSET('Time agg. bias corr.'!$F$6,UsefulSeries!$C79,0)</f>
        <v>1.8059076633547302E-2</v>
      </c>
      <c r="AK80" s="12">
        <f ca="1">OFFSET('Time agg. bias corr.'!$G$6,UsefulSeries!$C79,0)</f>
        <v>2.77194020697096E-2</v>
      </c>
      <c r="AL80" s="12">
        <f ca="1">OFFSET('Time agg. bias corr.'!$H$6,UsefulSeries!$C79,0)</f>
        <v>-4.5778478703257901E-2</v>
      </c>
    </row>
    <row r="81" spans="1:38" x14ac:dyDescent="0.35">
      <c r="A81" s="2" t="s">
        <v>136</v>
      </c>
      <c r="B81" s="15">
        <f>'Input - Gross flows &amp; stocks'!S83</f>
        <v>127218.33333333333</v>
      </c>
      <c r="C81" s="15">
        <f>'Input - Gross flows &amp; stocks'!T83</f>
        <v>7066</v>
      </c>
      <c r="D81" s="15">
        <f>'Input - Gross flows &amp; stocks'!U83</f>
        <v>66565.333333333328</v>
      </c>
      <c r="E81" s="13">
        <f>'Input - Gross flows &amp; stocks'!V83</f>
        <v>0.63270717350890393</v>
      </c>
      <c r="F81" s="13">
        <f>'Input - Gross flows &amp; stocks'!W83</f>
        <v>3.6567800200357853E-2</v>
      </c>
      <c r="G81" s="13">
        <f>'Input - Gross flows &amp; stocks'!X83</f>
        <v>0.33072502629073819</v>
      </c>
      <c r="H81" s="13">
        <f>'Input - Gross flows &amp; stocks'!Y83</f>
        <v>5.2619690060642474E-2</v>
      </c>
      <c r="I81" s="13"/>
      <c r="J81" s="12">
        <f ca="1">'Input - Gross flows &amp; stocks'!AJ83/('Input - Gross flows &amp; stocks'!$AJ83+'Input - Gross flows &amp; stocks'!$AK83+'Input - Gross flows &amp; stocks'!$AL83)</f>
        <v>0.97520819416278681</v>
      </c>
      <c r="K81" s="12">
        <f ca="1">'Input - Gross flows &amp; stocks'!AK83/('Input - Gross flows &amp; stocks'!$AJ83+'Input - Gross flows &amp; stocks'!$AK83+'Input - Gross flows &amp; stocks'!$AL83)</f>
        <v>1.2704164913258468E-2</v>
      </c>
      <c r="L81" s="12">
        <f ca="1">'Input - Gross flows &amp; stocks'!AL83/('Input - Gross flows &amp; stocks'!$AJ83+'Input - Gross flows &amp; stocks'!$AK83+'Input - Gross flows &amp; stocks'!$AL83)</f>
        <v>1.2087640923954725E-2</v>
      </c>
      <c r="M81" s="12">
        <f ca="1">'Input - Gross flows &amp; stocks'!AM83/('Input - Gross flows &amp; stocks'!$AM83+'Input - Gross flows &amp; stocks'!$AN83+'Input - Gross flows &amp; stocks'!$AO83)</f>
        <v>0.26189652844849309</v>
      </c>
      <c r="N81" s="12">
        <f ca="1">'Input - Gross flows &amp; stocks'!AN83/('Input - Gross flows &amp; stocks'!$AM83+'Input - Gross flows &amp; stocks'!$AN83+'Input - Gross flows &amp; stocks'!$AO83)</f>
        <v>0.57710267129586845</v>
      </c>
      <c r="O81" s="12">
        <f ca="1">'Input - Gross flows &amp; stocks'!AO83/('Input - Gross flows &amp; stocks'!$AM83+'Input - Gross flows &amp; stocks'!$AN83+'Input - Gross flows &amp; stocks'!$AO83)</f>
        <v>0.1610008002556384</v>
      </c>
      <c r="P81" s="12">
        <f ca="1">'Input - Gross flows &amp; stocks'!AP83/('Input - Gross flows &amp; stocks'!$AP83+'Input - Gross flows &amp; stocks'!$AQ83+'Input - Gross flows &amp; stocks'!$AR83)</f>
        <v>2.1569217319444011E-2</v>
      </c>
      <c r="Q81" s="12">
        <f ca="1">'Input - Gross flows &amp; stocks'!AQ83/('Input - Gross flows &amp; stocks'!$AP83+'Input - Gross flows &amp; stocks'!$AQ83+'Input - Gross flows &amp; stocks'!$AR83)</f>
        <v>2.30531013708924E-2</v>
      </c>
      <c r="R81" s="12">
        <f ca="1">'Input - Gross flows &amp; stocks'!AR83/('Input - Gross flows &amp; stocks'!$AP83+'Input - Gross flows &amp; stocks'!$AQ83+'Input - Gross flows &amp; stocks'!$AR83)</f>
        <v>0.95537768130966361</v>
      </c>
      <c r="T81" s="12">
        <f t="shared" ca="1" si="3"/>
        <v>0.97545522334316881</v>
      </c>
      <c r="U81" s="12">
        <f ca="1">OFFSET('Margin error adjustment'!$BD$6,UsefulSeries!$M80,0)</f>
        <v>1.2785098575823602E-2</v>
      </c>
      <c r="V81" s="12">
        <f ca="1">OFFSET('Margin error adjustment'!$BD$7,UsefulSeries!$M80,0)</f>
        <v>1.175967808100759E-2</v>
      </c>
      <c r="W81" s="12">
        <f ca="1">OFFSET('Margin error adjustment'!$BD$8,UsefulSeries!$M80,0)</f>
        <v>0.26212666781722999</v>
      </c>
      <c r="X81" s="12">
        <f t="shared" ca="1" si="4"/>
        <v>0.58114012343365262</v>
      </c>
      <c r="Y81" s="12">
        <f ca="1">OFFSET('Margin error adjustment'!$BD$9,UsefulSeries!$M80,0)</f>
        <v>0.15673320874911745</v>
      </c>
      <c r="Z81" s="12">
        <f ca="1">OFFSET('Margin error adjustment'!$BD$10,UsefulSeries!$M80,0)</f>
        <v>2.2130499394360084E-2</v>
      </c>
      <c r="AA81" s="12">
        <f ca="1">OFFSET('Margin error adjustment'!$BD$11,UsefulSeries!$M80,0)</f>
        <v>2.3794021070449502E-2</v>
      </c>
      <c r="AB81" s="12">
        <f t="shared" ca="1" si="5"/>
        <v>0.95407547953519045</v>
      </c>
      <c r="AD81" s="12">
        <f ca="1">OFFSET('Time agg. bias corr.'!$F$4,UsefulSeries!$C80,0)</f>
        <v>-2.7392959910842101E-2</v>
      </c>
      <c r="AE81" s="12">
        <f ca="1">OFFSET('Time agg. bias corr.'!$G$4,UsefulSeries!$C80,0)</f>
        <v>1.66548421490713E-2</v>
      </c>
      <c r="AF81" s="12">
        <f ca="1">OFFSET('Time agg. bias corr.'!$H$4,UsefulSeries!$C80,0)</f>
        <v>1.07381177617701E-2</v>
      </c>
      <c r="AG81" s="12">
        <f ca="1">OFFSET('Time agg. bias corr.'!$F$5,UsefulSeries!$C80,0)</f>
        <v>0.34316016933912702</v>
      </c>
      <c r="AH81" s="12">
        <f ca="1">OFFSET('Time agg. bias corr.'!$G$5,UsefulSeries!$C80,0)</f>
        <v>-0.55009580698201399</v>
      </c>
      <c r="AI81" s="12">
        <f ca="1">OFFSET('Time agg. bias corr.'!$H$5,UsefulSeries!$C80,0)</f>
        <v>0.206935637642888</v>
      </c>
      <c r="AJ81" s="12">
        <f ca="1">OFFSET('Time agg. bias corr.'!$F$6,UsefulSeries!$C80,0)</f>
        <v>1.8365870347240399E-2</v>
      </c>
      <c r="AK81" s="12">
        <f ca="1">OFFSET('Time agg. bias corr.'!$G$6,UsefulSeries!$C80,0)</f>
        <v>3.1553535111627097E-2</v>
      </c>
      <c r="AL81" s="12">
        <f ca="1">OFFSET('Time agg. bias corr.'!$H$6,UsefulSeries!$C80,0)</f>
        <v>-4.9919405458867902E-2</v>
      </c>
    </row>
    <row r="82" spans="1:38" x14ac:dyDescent="0.35">
      <c r="A82" s="2" t="s">
        <v>137</v>
      </c>
      <c r="B82" s="15">
        <f>'Input - Gross flows &amp; stocks'!S84</f>
        <v>127532.66666666667</v>
      </c>
      <c r="C82" s="15">
        <f>'Input - Gross flows &amp; stocks'!T84</f>
        <v>6964</v>
      </c>
      <c r="D82" s="15">
        <f>'Input - Gross flows &amp; stocks'!U84</f>
        <v>66563.666666666672</v>
      </c>
      <c r="E82" s="13">
        <f>'Input - Gross flows &amp; stocks'!V84</f>
        <v>0.63317848909866714</v>
      </c>
      <c r="F82" s="13">
        <f>'Input - Gross flows &amp; stocks'!W84</f>
        <v>3.4264888198479442E-2</v>
      </c>
      <c r="G82" s="13">
        <f>'Input - Gross flows &amp; stocks'!X84</f>
        <v>0.33255662270285341</v>
      </c>
      <c r="H82" s="13">
        <f>'Input - Gross flows &amp; stocks'!Y84</f>
        <v>5.1778234900493186E-2</v>
      </c>
      <c r="I82" s="13"/>
      <c r="J82" s="12">
        <f ca="1">'Input - Gross flows &amp; stocks'!AJ84/('Input - Gross flows &amp; stocks'!$AJ84+'Input - Gross flows &amp; stocks'!$AK84+'Input - Gross flows &amp; stocks'!$AL84)</f>
        <v>0.97578831138317834</v>
      </c>
      <c r="K82" s="12">
        <f ca="1">'Input - Gross flows &amp; stocks'!AK84/('Input - Gross flows &amp; stocks'!$AJ84+'Input - Gross flows &amp; stocks'!$AK84+'Input - Gross flows &amp; stocks'!$AL84)</f>
        <v>1.2376843953344173E-2</v>
      </c>
      <c r="L82" s="12">
        <f ca="1">'Input - Gross flows &amp; stocks'!AL84/('Input - Gross flows &amp; stocks'!$AJ84+'Input - Gross flows &amp; stocks'!$AK84+'Input - Gross flows &amp; stocks'!$AL84)</f>
        <v>1.1834844663477489E-2</v>
      </c>
      <c r="M82" s="12">
        <f ca="1">'Input - Gross flows &amp; stocks'!AM84/('Input - Gross flows &amp; stocks'!$AM84+'Input - Gross flows &amp; stocks'!$AN84+'Input - Gross flows &amp; stocks'!$AO84)</f>
        <v>0.26479334313211761</v>
      </c>
      <c r="N82" s="12">
        <f ca="1">'Input - Gross flows &amp; stocks'!AN84/('Input - Gross flows &amp; stocks'!$AM84+'Input - Gross flows &amp; stocks'!$AN84+'Input - Gross flows &amp; stocks'!$AO84)</f>
        <v>0.58018645028626403</v>
      </c>
      <c r="O82" s="12">
        <f ca="1">'Input - Gross flows &amp; stocks'!AO84/('Input - Gross flows &amp; stocks'!$AM84+'Input - Gross flows &amp; stocks'!$AN84+'Input - Gross flows &amp; stocks'!$AO84)</f>
        <v>0.15502020658161839</v>
      </c>
      <c r="P82" s="12">
        <f ca="1">'Input - Gross flows &amp; stocks'!AP84/('Input - Gross flows &amp; stocks'!$AP84+'Input - Gross flows &amp; stocks'!$AQ84+'Input - Gross flows &amp; stocks'!$AR84)</f>
        <v>2.0327029970144052E-2</v>
      </c>
      <c r="Q82" s="12">
        <f ca="1">'Input - Gross flows &amp; stocks'!AQ84/('Input - Gross flows &amp; stocks'!$AP84+'Input - Gross flows &amp; stocks'!$AQ84+'Input - Gross flows &amp; stocks'!$AR84)</f>
        <v>2.1952601495154728E-2</v>
      </c>
      <c r="R82" s="12">
        <f ca="1">'Input - Gross flows &amp; stocks'!AR84/('Input - Gross flows &amp; stocks'!$AP84+'Input - Gross flows &amp; stocks'!$AQ84+'Input - Gross flows &amp; stocks'!$AR84)</f>
        <v>0.95772036853470122</v>
      </c>
      <c r="T82" s="12">
        <f t="shared" ca="1" si="3"/>
        <v>0.97541737582779853</v>
      </c>
      <c r="U82" s="12">
        <f ca="1">OFFSET('Margin error adjustment'!$BD$6,UsefulSeries!$M81,0)</f>
        <v>1.1759390950764798E-2</v>
      </c>
      <c r="V82" s="12">
        <f ca="1">OFFSET('Margin error adjustment'!$BD$7,UsefulSeries!$M81,0)</f>
        <v>1.2823233221436655E-2</v>
      </c>
      <c r="W82" s="12">
        <f ca="1">OFFSET('Margin error adjustment'!$BD$8,UsefulSeries!$M81,0)</f>
        <v>0.26895541475037005</v>
      </c>
      <c r="X82" s="12">
        <f t="shared" ca="1" si="4"/>
        <v>0.56058228031469226</v>
      </c>
      <c r="Y82" s="12">
        <f ca="1">OFFSET('Margin error adjustment'!$BD$9,UsefulSeries!$M81,0)</f>
        <v>0.17046230493493775</v>
      </c>
      <c r="Z82" s="12">
        <f ca="1">OFFSET('Margin error adjustment'!$BD$10,UsefulSeries!$M81,0)</f>
        <v>1.8715881429399669E-2</v>
      </c>
      <c r="AA82" s="12">
        <f ca="1">OFFSET('Margin error adjustment'!$BD$11,UsefulSeries!$M81,0)</f>
        <v>1.9125786870043515E-2</v>
      </c>
      <c r="AB82" s="12">
        <f t="shared" ca="1" si="5"/>
        <v>0.96215833170055687</v>
      </c>
      <c r="AD82" s="12">
        <f ca="1">OFFSET('Time agg. bias corr.'!$F$4,UsefulSeries!$C81,0)</f>
        <v>-2.7338747329425001E-2</v>
      </c>
      <c r="AE82" s="12">
        <f ca="1">OFFSET('Time agg. bias corr.'!$G$4,UsefulSeries!$C81,0)</f>
        <v>1.55773713715446E-2</v>
      </c>
      <c r="AF82" s="12">
        <f ca="1">OFFSET('Time agg. bias corr.'!$H$4,UsefulSeries!$C81,0)</f>
        <v>1.1761375957823001E-2</v>
      </c>
      <c r="AG82" s="12">
        <f ca="1">OFFSET('Time agg. bias corr.'!$F$5,UsefulSeries!$C81,0)</f>
        <v>0.35811716456624598</v>
      </c>
      <c r="AH82" s="12">
        <f ca="1">OFFSET('Time agg. bias corr.'!$G$5,UsefulSeries!$C81,0)</f>
        <v>-0.58571978697779203</v>
      </c>
      <c r="AI82" s="12">
        <f ca="1">OFFSET('Time agg. bias corr.'!$H$5,UsefulSeries!$C81,0)</f>
        <v>0.227602622410293</v>
      </c>
      <c r="AJ82" s="12">
        <f ca="1">OFFSET('Time agg. bias corr.'!$F$6,UsefulSeries!$C81,0)</f>
        <v>1.54826271704389E-2</v>
      </c>
      <c r="AK82" s="12">
        <f ca="1">OFFSET('Time agg. bias corr.'!$G$6,UsefulSeries!$C81,0)</f>
        <v>2.5663828575212301E-2</v>
      </c>
      <c r="AL82" s="12">
        <f ca="1">OFFSET('Time agg. bias corr.'!$H$6,UsefulSeries!$C81,0)</f>
        <v>-4.1146455735439499E-2</v>
      </c>
    </row>
    <row r="83" spans="1:38" x14ac:dyDescent="0.35">
      <c r="A83" s="2" t="s">
        <v>138</v>
      </c>
      <c r="B83" s="15">
        <f>'Input - Gross flows &amp; stocks'!S85</f>
        <v>127732.33333333333</v>
      </c>
      <c r="C83" s="15">
        <f>'Input - Gross flows &amp; stocks'!T85</f>
        <v>7082</v>
      </c>
      <c r="D83" s="15">
        <f>'Input - Gross flows &amp; stocks'!U85</f>
        <v>66451.333333333328</v>
      </c>
      <c r="E83" s="13">
        <f>'Input - Gross flows &amp; stocks'!V85</f>
        <v>0.63431495914175295</v>
      </c>
      <c r="F83" s="13">
        <f>'Input - Gross flows &amp; stocks'!W85</f>
        <v>3.4710858893569611E-2</v>
      </c>
      <c r="G83" s="13">
        <f>'Input - Gross flows &amp; stocks'!X85</f>
        <v>0.33097418196467737</v>
      </c>
      <c r="H83" s="13">
        <f>'Input - Gross flows &amp; stocks'!Y85</f>
        <v>5.2531506293841165E-2</v>
      </c>
      <c r="I83" s="13"/>
      <c r="J83" s="12">
        <f ca="1">'Input - Gross flows &amp; stocks'!AJ85/('Input - Gross flows &amp; stocks'!$AJ85+'Input - Gross flows &amp; stocks'!$AK85+'Input - Gross flows &amp; stocks'!$AL85)</f>
        <v>0.97577396381228054</v>
      </c>
      <c r="K83" s="12">
        <f ca="1">'Input - Gross flows &amp; stocks'!AK85/('Input - Gross flows &amp; stocks'!$AJ85+'Input - Gross flows &amp; stocks'!$AK85+'Input - Gross flows &amp; stocks'!$AL85)</f>
        <v>1.2981530160485486E-2</v>
      </c>
      <c r="L83" s="12">
        <f ca="1">'Input - Gross flows &amp; stocks'!AL85/('Input - Gross flows &amp; stocks'!$AJ85+'Input - Gross flows &amp; stocks'!$AK85+'Input - Gross flows &amp; stocks'!$AL85)</f>
        <v>1.1244506027233973E-2</v>
      </c>
      <c r="M83" s="12">
        <f ca="1">'Input - Gross flows &amp; stocks'!AM85/('Input - Gross flows &amp; stocks'!$AM85+'Input - Gross flows &amp; stocks'!$AN85+'Input - Gross flows &amp; stocks'!$AO85)</f>
        <v>0.25988397515101169</v>
      </c>
      <c r="N83" s="12">
        <f ca="1">'Input - Gross flows &amp; stocks'!AN85/('Input - Gross flows &amp; stocks'!$AM85+'Input - Gross flows &amp; stocks'!$AN85+'Input - Gross flows &amp; stocks'!$AO85)</f>
        <v>0.5849091629607448</v>
      </c>
      <c r="O83" s="12">
        <f ca="1">'Input - Gross flows &amp; stocks'!AO85/('Input - Gross flows &amp; stocks'!$AM85+'Input - Gross flows &amp; stocks'!$AN85+'Input - Gross flows &amp; stocks'!$AO85)</f>
        <v>0.15520686188824351</v>
      </c>
      <c r="P83" s="12">
        <f ca="1">'Input - Gross flows &amp; stocks'!AP85/('Input - Gross flows &amp; stocks'!$AP85+'Input - Gross flows &amp; stocks'!$AQ85+'Input - Gross flows &amp; stocks'!$AR85)</f>
        <v>1.9620040597778606E-2</v>
      </c>
      <c r="Q83" s="12">
        <f ca="1">'Input - Gross flows &amp; stocks'!AQ85/('Input - Gross flows &amp; stocks'!$AP85+'Input - Gross flows &amp; stocks'!$AQ85+'Input - Gross flows &amp; stocks'!$AR85)</f>
        <v>2.3163091883074888E-2</v>
      </c>
      <c r="R83" s="12">
        <f ca="1">'Input - Gross flows &amp; stocks'!AR85/('Input - Gross flows &amp; stocks'!$AP85+'Input - Gross flows &amp; stocks'!$AQ85+'Input - Gross flows &amp; stocks'!$AR85)</f>
        <v>0.95721686751914647</v>
      </c>
      <c r="T83" s="12">
        <f t="shared" ca="1" si="3"/>
        <v>0.97671666428429538</v>
      </c>
      <c r="U83" s="12">
        <f ca="1">OFFSET('Margin error adjustment'!$BD$6,UsefulSeries!$M82,0)</f>
        <v>1.2217928433559807E-2</v>
      </c>
      <c r="V83" s="12">
        <f ca="1">OFFSET('Margin error adjustment'!$BD$7,UsefulSeries!$M82,0)</f>
        <v>1.1065407282144817E-2</v>
      </c>
      <c r="W83" s="12">
        <f ca="1">OFFSET('Margin error adjustment'!$BD$8,UsefulSeries!$M82,0)</f>
        <v>0.26965372516961023</v>
      </c>
      <c r="X83" s="12">
        <f t="shared" ca="1" si="4"/>
        <v>0.57192679151020354</v>
      </c>
      <c r="Y83" s="12">
        <f ca="1">OFFSET('Margin error adjustment'!$BD$9,UsefulSeries!$M82,0)</f>
        <v>0.15841948332018627</v>
      </c>
      <c r="Z83" s="12">
        <f ca="1">OFFSET('Margin error adjustment'!$BD$10,UsefulSeries!$M82,0)</f>
        <v>1.9964487772131608E-2</v>
      </c>
      <c r="AA83" s="12">
        <f ca="1">OFFSET('Margin error adjustment'!$BD$11,UsefulSeries!$M82,0)</f>
        <v>2.2184859225830356E-2</v>
      </c>
      <c r="AB83" s="12">
        <f t="shared" ca="1" si="5"/>
        <v>0.95785065300203809</v>
      </c>
      <c r="AD83" s="12">
        <f ca="1">OFFSET('Time agg. bias corr.'!$F$4,UsefulSeries!$C82,0)</f>
        <v>-2.60633253904199E-2</v>
      </c>
      <c r="AE83" s="12">
        <f ca="1">OFFSET('Time agg. bias corr.'!$G$4,UsefulSeries!$C82,0)</f>
        <v>1.6035577444724902E-2</v>
      </c>
      <c r="AF83" s="12">
        <f ca="1">OFFSET('Time agg. bias corr.'!$H$4,UsefulSeries!$C82,0)</f>
        <v>1.00277479456944E-2</v>
      </c>
      <c r="AG83" s="12">
        <f ca="1">OFFSET('Time agg. bias corr.'!$F$5,UsefulSeries!$C82,0)</f>
        <v>0.35561822944481802</v>
      </c>
      <c r="AH83" s="12">
        <f ca="1">OFFSET('Time agg. bias corr.'!$G$5,UsefulSeries!$C82,0)</f>
        <v>-0.56593247431759697</v>
      </c>
      <c r="AI83" s="12">
        <f ca="1">OFFSET('Time agg. bias corr.'!$H$5,UsefulSeries!$C82,0)</f>
        <v>0.210314244872779</v>
      </c>
      <c r="AJ83" s="12">
        <f ca="1">OFFSET('Time agg. bias corr.'!$F$6,UsefulSeries!$C82,0)</f>
        <v>1.6220011527660901E-2</v>
      </c>
      <c r="AK83" s="12">
        <f ca="1">OFFSET('Time agg. bias corr.'!$G$6,UsefulSeries!$C82,0)</f>
        <v>2.9584254881591301E-2</v>
      </c>
      <c r="AL83" s="12">
        <f ca="1">OFFSET('Time agg. bias corr.'!$H$6,UsefulSeries!$C82,0)</f>
        <v>-4.5804266409252802E-2</v>
      </c>
    </row>
    <row r="84" spans="1:38" x14ac:dyDescent="0.35">
      <c r="A84" s="2" t="s">
        <v>139</v>
      </c>
      <c r="B84" s="15">
        <f>'Input - Gross flows &amp; stocks'!S86</f>
        <v>127840.33333333333</v>
      </c>
      <c r="C84" s="15">
        <f>'Input - Gross flows &amp; stocks'!T86</f>
        <v>7173.333333333333</v>
      </c>
      <c r="D84" s="15">
        <f>'Input - Gross flows &amp; stocks'!U86</f>
        <v>66443.666666666672</v>
      </c>
      <c r="E84" s="13">
        <f>'Input - Gross flows &amp; stocks'!V86</f>
        <v>0.63540564308178449</v>
      </c>
      <c r="F84" s="13">
        <f>'Input - Gross flows &amp; stocks'!W86</f>
        <v>3.4932653659457552E-2</v>
      </c>
      <c r="G84" s="13">
        <f>'Input - Gross flows &amp; stocks'!X86</f>
        <v>0.32966170325875799</v>
      </c>
      <c r="H84" s="13">
        <f>'Input - Gross flows &amp; stocks'!Y86</f>
        <v>5.3130423833636593E-2</v>
      </c>
      <c r="I84" s="13"/>
      <c r="J84" s="12">
        <f ca="1">'Input - Gross flows &amp; stocks'!AJ86/('Input - Gross flows &amp; stocks'!$AJ86+'Input - Gross flows &amp; stocks'!$AK86+'Input - Gross flows &amp; stocks'!$AL86)</f>
        <v>0.9763873653958306</v>
      </c>
      <c r="K84" s="12">
        <f ca="1">'Input - Gross flows &amp; stocks'!AK86/('Input - Gross flows &amp; stocks'!$AJ86+'Input - Gross flows &amp; stocks'!$AK86+'Input - Gross flows &amp; stocks'!$AL86)</f>
        <v>1.2373006972454836E-2</v>
      </c>
      <c r="L84" s="12">
        <f ca="1">'Input - Gross flows &amp; stocks'!AL86/('Input - Gross flows &amp; stocks'!$AJ86+'Input - Gross flows &amp; stocks'!$AK86+'Input - Gross flows &amp; stocks'!$AL86)</f>
        <v>1.12396276317145E-2</v>
      </c>
      <c r="M84" s="12">
        <f ca="1">'Input - Gross flows &amp; stocks'!AM86/('Input - Gross flows &amp; stocks'!$AM86+'Input - Gross flows &amp; stocks'!$AN86+'Input - Gross flows &amp; stocks'!$AO86)</f>
        <v>0.25271630533896861</v>
      </c>
      <c r="N84" s="12">
        <f ca="1">'Input - Gross flows &amp; stocks'!AN86/('Input - Gross flows &amp; stocks'!$AM86+'Input - Gross flows &amp; stocks'!$AN86+'Input - Gross flows &amp; stocks'!$AO86)</f>
        <v>0.59959109388038501</v>
      </c>
      <c r="O84" s="12">
        <f ca="1">'Input - Gross flows &amp; stocks'!AO86/('Input - Gross flows &amp; stocks'!$AM86+'Input - Gross flows &amp; stocks'!$AN86+'Input - Gross flows &amp; stocks'!$AO86)</f>
        <v>0.14769260078064636</v>
      </c>
      <c r="P84" s="12">
        <f ca="1">'Input - Gross flows &amp; stocks'!AP86/('Input - Gross flows &amp; stocks'!$AP86+'Input - Gross flows &amp; stocks'!$AQ86+'Input - Gross flows &amp; stocks'!$AR86)</f>
        <v>1.749624506201105E-2</v>
      </c>
      <c r="Q84" s="12">
        <f ca="1">'Input - Gross flows &amp; stocks'!AQ86/('Input - Gross flows &amp; stocks'!$AP86+'Input - Gross flows &amp; stocks'!$AQ86+'Input - Gross flows &amp; stocks'!$AR86)</f>
        <v>2.3097533770957128E-2</v>
      </c>
      <c r="R84" s="12">
        <f ca="1">'Input - Gross flows &amp; stocks'!AR86/('Input - Gross flows &amp; stocks'!$AP86+'Input - Gross flows &amp; stocks'!$AQ86+'Input - Gross flows &amp; stocks'!$AR86)</f>
        <v>0.95940622116703178</v>
      </c>
      <c r="T84" s="12">
        <f t="shared" ca="1" si="3"/>
        <v>0.97771206348215978</v>
      </c>
      <c r="U84" s="12">
        <f ca="1">OFFSET('Margin error adjustment'!$BD$6,UsefulSeries!$M83,0)</f>
        <v>1.1459462861746388E-2</v>
      </c>
      <c r="V84" s="12">
        <f ca="1">OFFSET('Margin error adjustment'!$BD$7,UsefulSeries!$M83,0)</f>
        <v>1.0828473656093804E-2</v>
      </c>
      <c r="W84" s="12">
        <f ca="1">OFFSET('Margin error adjustment'!$BD$8,UsefulSeries!$M83,0)</f>
        <v>0.26552562612322927</v>
      </c>
      <c r="X84" s="12">
        <f t="shared" ca="1" si="4"/>
        <v>0.58489882813808813</v>
      </c>
      <c r="Y84" s="12">
        <f ca="1">OFFSET('Margin error adjustment'!$BD$9,UsefulSeries!$M83,0)</f>
        <v>0.14957554573868262</v>
      </c>
      <c r="Z84" s="12">
        <f ca="1">OFFSET('Margin error adjustment'!$BD$10,UsefulSeries!$M83,0)</f>
        <v>1.8163449804525122E-2</v>
      </c>
      <c r="AA84" s="12">
        <f ca="1">OFFSET('Margin error adjustment'!$BD$11,UsefulSeries!$M83,0)</f>
        <v>2.2241626849289091E-2</v>
      </c>
      <c r="AB84" s="12">
        <f t="shared" ca="1" si="5"/>
        <v>0.95959492334618579</v>
      </c>
      <c r="AD84" s="12">
        <f ca="1">OFFSET('Time agg. bias corr.'!$F$4,UsefulSeries!$C83,0)</f>
        <v>-2.4815991723607999E-2</v>
      </c>
      <c r="AE84" s="12">
        <f ca="1">OFFSET('Time agg. bias corr.'!$G$4,UsefulSeries!$C83,0)</f>
        <v>1.48664469948891E-2</v>
      </c>
      <c r="AF84" s="12">
        <f ca="1">OFFSET('Time agg. bias corr.'!$H$4,UsefulSeries!$C83,0)</f>
        <v>9.9495447287183299E-3</v>
      </c>
      <c r="AG84" s="12">
        <f ca="1">OFFSET('Time agg. bias corr.'!$F$5,UsefulSeries!$C83,0)</f>
        <v>0.346596416498338</v>
      </c>
      <c r="AH84" s="12">
        <f ca="1">OFFSET('Time agg. bias corr.'!$G$5,UsefulSeries!$C83,0)</f>
        <v>-0.54284338872737803</v>
      </c>
      <c r="AI84" s="12">
        <f ca="1">OFFSET('Time agg. bias corr.'!$H$5,UsefulSeries!$C83,0)</f>
        <v>0.196246972229039</v>
      </c>
      <c r="AJ84" s="12">
        <f ca="1">OFFSET('Time agg. bias corr.'!$F$6,UsefulSeries!$C83,0)</f>
        <v>1.4447437315323299E-2</v>
      </c>
      <c r="AK84" s="12">
        <f ca="1">OFFSET('Time agg. bias corr.'!$G$6,UsefulSeries!$C83,0)</f>
        <v>2.93449680096491E-2</v>
      </c>
      <c r="AL84" s="12">
        <f ca="1">OFFSET('Time agg. bias corr.'!$H$6,UsefulSeries!$C83,0)</f>
        <v>-4.3792405324972201E-2</v>
      </c>
    </row>
    <row r="85" spans="1:38" x14ac:dyDescent="0.35">
      <c r="A85" s="2" t="s">
        <v>140</v>
      </c>
      <c r="B85" s="15">
        <f>'Input - Gross flows &amp; stocks'!S87</f>
        <v>127976.33333333333</v>
      </c>
      <c r="C85" s="15">
        <f>'Input - Gross flows &amp; stocks'!T87</f>
        <v>7215.666666666667</v>
      </c>
      <c r="D85" s="15">
        <f>'Input - Gross flows &amp; stocks'!U87</f>
        <v>66602.666666666672</v>
      </c>
      <c r="E85" s="13">
        <f>'Input - Gross flows &amp; stocks'!V87</f>
        <v>0.6342157120662355</v>
      </c>
      <c r="F85" s="13">
        <f>'Input - Gross flows &amp; stocks'!W87</f>
        <v>3.5917265205025244E-2</v>
      </c>
      <c r="G85" s="13">
        <f>'Input - Gross flows &amp; stocks'!X87</f>
        <v>0.32986702272873925</v>
      </c>
      <c r="H85" s="13">
        <f>'Input - Gross flows &amp; stocks'!Y87</f>
        <v>5.3373473775568579E-2</v>
      </c>
      <c r="I85" s="13"/>
      <c r="J85" s="12">
        <f ca="1">'Input - Gross flows &amp; stocks'!AJ87/('Input - Gross flows &amp; stocks'!$AJ87+'Input - Gross flows &amp; stocks'!$AK87+'Input - Gross flows &amp; stocks'!$AL87)</f>
        <v>0.97554976579372299</v>
      </c>
      <c r="K85" s="12">
        <f ca="1">'Input - Gross flows &amp; stocks'!AK87/('Input - Gross flows &amp; stocks'!$AJ87+'Input - Gross flows &amp; stocks'!$AK87+'Input - Gross flows &amp; stocks'!$AL87)</f>
        <v>1.2948204115847345E-2</v>
      </c>
      <c r="L85" s="12">
        <f ca="1">'Input - Gross flows &amp; stocks'!AL87/('Input - Gross flows &amp; stocks'!$AJ87+'Input - Gross flows &amp; stocks'!$AK87+'Input - Gross flows &amp; stocks'!$AL87)</f>
        <v>1.1502030090429686E-2</v>
      </c>
      <c r="M85" s="12">
        <f ca="1">'Input - Gross flows &amp; stocks'!AM87/('Input - Gross flows &amp; stocks'!$AM87+'Input - Gross flows &amp; stocks'!$AN87+'Input - Gross flows &amp; stocks'!$AO87)</f>
        <v>0.25695687970834008</v>
      </c>
      <c r="N85" s="12">
        <f ca="1">'Input - Gross flows &amp; stocks'!AN87/('Input - Gross flows &amp; stocks'!$AM87+'Input - Gross flows &amp; stocks'!$AN87+'Input - Gross flows &amp; stocks'!$AO87)</f>
        <v>0.58800094018462368</v>
      </c>
      <c r="O85" s="12">
        <f ca="1">'Input - Gross flows &amp; stocks'!AO87/('Input - Gross flows &amp; stocks'!$AM87+'Input - Gross flows &amp; stocks'!$AN87+'Input - Gross flows &amp; stocks'!$AO87)</f>
        <v>0.15504218010703624</v>
      </c>
      <c r="P85" s="12">
        <f ca="1">'Input - Gross flows &amp; stocks'!AP87/('Input - Gross flows &amp; stocks'!$AP87+'Input - Gross flows &amp; stocks'!$AQ87+'Input - Gross flows &amp; stocks'!$AR87)</f>
        <v>1.7492019500051022E-2</v>
      </c>
      <c r="Q85" s="12">
        <f ca="1">'Input - Gross flows &amp; stocks'!AQ87/('Input - Gross flows &amp; stocks'!$AP87+'Input - Gross flows &amp; stocks'!$AQ87+'Input - Gross flows &amp; stocks'!$AR87)</f>
        <v>2.297903362324584E-2</v>
      </c>
      <c r="R85" s="12">
        <f ca="1">'Input - Gross flows &amp; stocks'!AR87/('Input - Gross flows &amp; stocks'!$AP87+'Input - Gross flows &amp; stocks'!$AQ87+'Input - Gross flows &amp; stocks'!$AR87)</f>
        <v>0.95952894687670309</v>
      </c>
      <c r="T85" s="12">
        <f t="shared" ca="1" si="3"/>
        <v>0.97524016869787777</v>
      </c>
      <c r="U85" s="12">
        <f ca="1">OFFSET('Margin error adjustment'!$BD$6,UsefulSeries!$M84,0)</f>
        <v>1.2895418894556138E-2</v>
      </c>
      <c r="V85" s="12">
        <f ca="1">OFFSET('Margin error adjustment'!$BD$7,UsefulSeries!$M84,0)</f>
        <v>1.1864412407566098E-2</v>
      </c>
      <c r="W85" s="12">
        <f ca="1">OFFSET('Margin error adjustment'!$BD$8,UsefulSeries!$M84,0)</f>
        <v>0.25625706041482815</v>
      </c>
      <c r="X85" s="12">
        <f t="shared" ca="1" si="4"/>
        <v>0.58418906127528425</v>
      </c>
      <c r="Y85" s="12">
        <f ca="1">OFFSET('Margin error adjustment'!$BD$9,UsefulSeries!$M84,0)</f>
        <v>0.15955387830988751</v>
      </c>
      <c r="Z85" s="12">
        <f ca="1">OFFSET('Margin error adjustment'!$BD$10,UsefulSeries!$M84,0)</f>
        <v>1.6959405114528068E-2</v>
      </c>
      <c r="AA85" s="12">
        <f ca="1">OFFSET('Margin error adjustment'!$BD$11,UsefulSeries!$M84,0)</f>
        <v>2.2192960383405722E-2</v>
      </c>
      <c r="AB85" s="12">
        <f t="shared" ca="1" si="5"/>
        <v>0.96084763450206623</v>
      </c>
      <c r="AD85" s="12">
        <f ca="1">OFFSET('Time agg. bias corr.'!$F$4,UsefulSeries!$C84,0)</f>
        <v>-2.7547971226666499E-2</v>
      </c>
      <c r="AE85" s="12">
        <f ca="1">OFFSET('Time agg. bias corr.'!$G$4,UsefulSeries!$C84,0)</f>
        <v>1.6772447114962001E-2</v>
      </c>
      <c r="AF85" s="12">
        <f ca="1">OFFSET('Time agg. bias corr.'!$H$4,UsefulSeries!$C84,0)</f>
        <v>1.07755241117051E-2</v>
      </c>
      <c r="AG85" s="12">
        <f ca="1">OFFSET('Time agg. bias corr.'!$F$5,UsefulSeries!$C84,0)</f>
        <v>0.33517371884874803</v>
      </c>
      <c r="AH85" s="12">
        <f ca="1">OFFSET('Time agg. bias corr.'!$G$5,UsefulSeries!$C84,0)</f>
        <v>-0.54456026722638895</v>
      </c>
      <c r="AI85" s="12">
        <f ca="1">OFFSET('Time agg. bias corr.'!$H$5,UsefulSeries!$C84,0)</f>
        <v>0.20938654837764001</v>
      </c>
      <c r="AJ85" s="12">
        <f ca="1">OFFSET('Time agg. bias corr.'!$F$6,UsefulSeries!$C84,0)</f>
        <v>1.33682876791851E-2</v>
      </c>
      <c r="AK85" s="12">
        <f ca="1">OFFSET('Time agg. bias corr.'!$G$6,UsefulSeries!$C84,0)</f>
        <v>2.9275743767619399E-2</v>
      </c>
      <c r="AL85" s="12">
        <f ca="1">OFFSET('Time agg. bias corr.'!$H$6,UsefulSeries!$C84,0)</f>
        <v>-4.2644031446804398E-2</v>
      </c>
    </row>
    <row r="86" spans="1:38" x14ac:dyDescent="0.35">
      <c r="A86" s="2" t="s">
        <v>141</v>
      </c>
      <c r="B86" s="15">
        <f>'Input - Gross flows &amp; stocks'!S88</f>
        <v>128152</v>
      </c>
      <c r="C86" s="15">
        <f>'Input - Gross flows &amp; stocks'!T88</f>
        <v>7171</v>
      </c>
      <c r="D86" s="15">
        <f>'Input - Gross flows &amp; stocks'!U88</f>
        <v>66780</v>
      </c>
      <c r="E86" s="13">
        <f>'Input - Gross flows &amp; stocks'!V88</f>
        <v>0.63411295601975837</v>
      </c>
      <c r="F86" s="13">
        <f>'Input - Gross flows &amp; stocks'!W88</f>
        <v>3.5970759189827214E-2</v>
      </c>
      <c r="G86" s="13">
        <f>'Input - Gross flows &amp; stocks'!X88</f>
        <v>0.3299162847904144</v>
      </c>
      <c r="H86" s="13">
        <f>'Input - Gross flows &amp; stocks'!Y88</f>
        <v>5.2991730895708786E-2</v>
      </c>
      <c r="I86" s="13"/>
      <c r="J86" s="12">
        <f ca="1">'Input - Gross flows &amp; stocks'!AJ88/('Input - Gross flows &amp; stocks'!$AJ88+'Input - Gross flows &amp; stocks'!$AK88+'Input - Gross flows &amp; stocks'!$AL88)</f>
        <v>0.97530573099310458</v>
      </c>
      <c r="K86" s="12">
        <f ca="1">'Input - Gross flows &amp; stocks'!AK88/('Input - Gross flows &amp; stocks'!$AJ88+'Input - Gross flows &amp; stocks'!$AK88+'Input - Gross flows &amp; stocks'!$AL88)</f>
        <v>1.2755012062128401E-2</v>
      </c>
      <c r="L86" s="12">
        <f ca="1">'Input - Gross flows &amp; stocks'!AL88/('Input - Gross flows &amp; stocks'!$AJ88+'Input - Gross flows &amp; stocks'!$AK88+'Input - Gross flows &amp; stocks'!$AL88)</f>
        <v>1.1939256944767095E-2</v>
      </c>
      <c r="M86" s="12">
        <f ca="1">'Input - Gross flows &amp; stocks'!AM88/('Input - Gross flows &amp; stocks'!$AM88+'Input - Gross flows &amp; stocks'!$AN88+'Input - Gross flows &amp; stocks'!$AO88)</f>
        <v>0.2616395772277918</v>
      </c>
      <c r="N86" s="12">
        <f ca="1">'Input - Gross flows &amp; stocks'!AN88/('Input - Gross flows &amp; stocks'!$AM88+'Input - Gross flows &amp; stocks'!$AN88+'Input - Gross flows &amp; stocks'!$AO88)</f>
        <v>0.58484824107814315</v>
      </c>
      <c r="O86" s="12">
        <f ca="1">'Input - Gross flows &amp; stocks'!AO88/('Input - Gross flows &amp; stocks'!$AM88+'Input - Gross flows &amp; stocks'!$AN88+'Input - Gross flows &amp; stocks'!$AO88)</f>
        <v>0.15351218169406511</v>
      </c>
      <c r="P86" s="12">
        <f ca="1">'Input - Gross flows &amp; stocks'!AP88/('Input - Gross flows &amp; stocks'!$AP88+'Input - Gross flows &amp; stocks'!$AQ88+'Input - Gross flows &amp; stocks'!$AR88)</f>
        <v>1.8073882482068874E-2</v>
      </c>
      <c r="Q86" s="12">
        <f ca="1">'Input - Gross flows &amp; stocks'!AQ88/('Input - Gross flows &amp; stocks'!$AP88+'Input - Gross flows &amp; stocks'!$AQ88+'Input - Gross flows &amp; stocks'!$AR88)</f>
        <v>2.2446592821662295E-2</v>
      </c>
      <c r="R86" s="12">
        <f ca="1">'Input - Gross flows &amp; stocks'!AR88/('Input - Gross flows &amp; stocks'!$AP88+'Input - Gross flows &amp; stocks'!$AQ88+'Input - Gross flows &amp; stocks'!$AR88)</f>
        <v>0.95947952469626885</v>
      </c>
      <c r="T86" s="12">
        <f t="shared" ca="1" si="3"/>
        <v>0.9754976673266208</v>
      </c>
      <c r="U86" s="12">
        <f ca="1">OFFSET('Margin error adjustment'!$BD$6,UsefulSeries!$M85,0)</f>
        <v>1.2502642317125102E-2</v>
      </c>
      <c r="V86" s="12">
        <f ca="1">OFFSET('Margin error adjustment'!$BD$7,UsefulSeries!$M85,0)</f>
        <v>1.1999690356254096E-2</v>
      </c>
      <c r="W86" s="12">
        <f ca="1">OFFSET('Margin error adjustment'!$BD$8,UsefulSeries!$M85,0)</f>
        <v>0.26450192274831064</v>
      </c>
      <c r="X86" s="12">
        <f t="shared" ca="1" si="4"/>
        <v>0.57955963915722519</v>
      </c>
      <c r="Y86" s="12">
        <f ca="1">OFFSET('Margin error adjustment'!$BD$9,UsefulSeries!$M85,0)</f>
        <v>0.15593843809446412</v>
      </c>
      <c r="Z86" s="12">
        <f ca="1">OFFSET('Margin error adjustment'!$BD$10,UsefulSeries!$M85,0)</f>
        <v>1.799762389569242E-2</v>
      </c>
      <c r="AA86" s="12">
        <f ca="1">OFFSET('Margin error adjustment'!$BD$11,UsefulSeries!$M85,0)</f>
        <v>2.1903340529328966E-2</v>
      </c>
      <c r="AB86" s="12">
        <f t="shared" ca="1" si="5"/>
        <v>0.96009903557497867</v>
      </c>
      <c r="AD86" s="12">
        <f ca="1">OFFSET('Time agg. bias corr.'!$F$4,UsefulSeries!$C85,0)</f>
        <v>-2.7302946959902E-2</v>
      </c>
      <c r="AE86" s="12">
        <f ca="1">OFFSET('Time agg. bias corr.'!$G$4,UsefulSeries!$C85,0)</f>
        <v>1.6311917263932E-2</v>
      </c>
      <c r="AF86" s="12">
        <f ca="1">OFFSET('Time agg. bias corr.'!$H$4,UsefulSeries!$C85,0)</f>
        <v>1.0991029695970199E-2</v>
      </c>
      <c r="AG86" s="12">
        <f ca="1">OFFSET('Time agg. bias corr.'!$F$5,UsefulSeries!$C85,0)</f>
        <v>0.34714260992006302</v>
      </c>
      <c r="AH86" s="12">
        <f ca="1">OFFSET('Time agg. bias corr.'!$G$5,UsefulSeries!$C85,0)</f>
        <v>-0.55245773308608503</v>
      </c>
      <c r="AI86" s="12">
        <f ca="1">OFFSET('Time agg. bias corr.'!$H$5,UsefulSeries!$C85,0)</f>
        <v>0.20531512316602299</v>
      </c>
      <c r="AJ86" s="12">
        <f ca="1">OFFSET('Time agg. bias corr.'!$F$6,UsefulSeries!$C85,0)</f>
        <v>1.4347749045183201E-2</v>
      </c>
      <c r="AK86" s="12">
        <f ca="1">OFFSET('Time agg. bias corr.'!$G$6,UsefulSeries!$C85,0)</f>
        <v>2.9003517146581101E-2</v>
      </c>
      <c r="AL86" s="12">
        <f ca="1">OFFSET('Time agg. bias corr.'!$H$6,UsefulSeries!$C85,0)</f>
        <v>-4.3351266191764201E-2</v>
      </c>
    </row>
    <row r="87" spans="1:38" x14ac:dyDescent="0.35">
      <c r="A87" s="2" t="s">
        <v>142</v>
      </c>
      <c r="B87" s="15">
        <f>'Input - Gross flows &amp; stocks'!S89</f>
        <v>128495.66666666667</v>
      </c>
      <c r="C87" s="15">
        <f>'Input - Gross flows &amp; stocks'!T89</f>
        <v>7086.666666666667</v>
      </c>
      <c r="D87" s="15">
        <f>'Input - Gross flows &amp; stocks'!U89</f>
        <v>66813</v>
      </c>
      <c r="E87" s="13">
        <f>'Input - Gross flows &amp; stocks'!V89</f>
        <v>0.63424376498504587</v>
      </c>
      <c r="F87" s="13">
        <f>'Input - Gross flows &amp; stocks'!W89</f>
        <v>3.5385718169908792E-2</v>
      </c>
      <c r="G87" s="13">
        <f>'Input - Gross flows &amp; stocks'!X89</f>
        <v>0.33037051684504537</v>
      </c>
      <c r="H87" s="13">
        <f>'Input - Gross flows &amp; stocks'!Y89</f>
        <v>5.226836338067644E-2</v>
      </c>
      <c r="I87" s="13"/>
      <c r="J87" s="12">
        <f ca="1">'Input - Gross flows &amp; stocks'!AJ89/('Input - Gross flows &amp; stocks'!$AJ89+'Input - Gross flows &amp; stocks'!$AK89+'Input - Gross flows &amp; stocks'!$AL89)</f>
        <v>0.97460470814475431</v>
      </c>
      <c r="K87" s="12">
        <f ca="1">'Input - Gross flows &amp; stocks'!AK89/('Input - Gross flows &amp; stocks'!$AJ89+'Input - Gross flows &amp; stocks'!$AK89+'Input - Gross flows &amp; stocks'!$AL89)</f>
        <v>1.2885201720049939E-2</v>
      </c>
      <c r="L87" s="12">
        <f ca="1">'Input - Gross flows &amp; stocks'!AL89/('Input - Gross flows &amp; stocks'!$AJ89+'Input - Gross flows &amp; stocks'!$AK89+'Input - Gross flows &amp; stocks'!$AL89)</f>
        <v>1.2510090135195827E-2</v>
      </c>
      <c r="M87" s="12">
        <f ca="1">'Input - Gross flows &amp; stocks'!AM89/('Input - Gross flows &amp; stocks'!$AM89+'Input - Gross flows &amp; stocks'!$AN89+'Input - Gross flows &amp; stocks'!$AO89)</f>
        <v>0.26959413229831541</v>
      </c>
      <c r="N87" s="12">
        <f ca="1">'Input - Gross flows &amp; stocks'!AN89/('Input - Gross flows &amp; stocks'!$AM89+'Input - Gross flows &amp; stocks'!$AN89+'Input - Gross flows &amp; stocks'!$AO89)</f>
        <v>0.57587218069920465</v>
      </c>
      <c r="O87" s="12">
        <f ca="1">'Input - Gross flows &amp; stocks'!AO89/('Input - Gross flows &amp; stocks'!$AM89+'Input - Gross flows &amp; stocks'!$AN89+'Input - Gross flows &amp; stocks'!$AO89)</f>
        <v>0.15453368700247988</v>
      </c>
      <c r="P87" s="12">
        <f ca="1">'Input - Gross flows &amp; stocks'!AP89/('Input - Gross flows &amp; stocks'!$AP89+'Input - Gross flows &amp; stocks'!$AQ89+'Input - Gross flows &amp; stocks'!$AR89)</f>
        <v>2.1656950481417706E-2</v>
      </c>
      <c r="Q87" s="12">
        <f ca="1">'Input - Gross flows &amp; stocks'!AQ89/('Input - Gross flows &amp; stocks'!$AP89+'Input - Gross flows &amp; stocks'!$AQ89+'Input - Gross flows &amp; stocks'!$AR89)</f>
        <v>2.2130206659412382E-2</v>
      </c>
      <c r="R87" s="12">
        <f ca="1">'Input - Gross flows &amp; stocks'!AR89/('Input - Gross flows &amp; stocks'!$AP89+'Input - Gross flows &amp; stocks'!$AQ89+'Input - Gross flows &amp; stocks'!$AR89)</f>
        <v>0.95621284285916985</v>
      </c>
      <c r="T87" s="12">
        <f t="shared" ca="1" si="3"/>
        <v>0.97417007375448572</v>
      </c>
      <c r="U87" s="12">
        <f ca="1">OFFSET('Margin error adjustment'!$BD$6,UsefulSeries!$M86,0)</f>
        <v>1.2717755461045541E-2</v>
      </c>
      <c r="V87" s="12">
        <f ca="1">OFFSET('Margin error adjustment'!$BD$7,UsefulSeries!$M86,0)</f>
        <v>1.3112170784468644E-2</v>
      </c>
      <c r="W87" s="12">
        <f ca="1">OFFSET('Margin error adjustment'!$BD$8,UsefulSeries!$M86,0)</f>
        <v>0.26951878839441384</v>
      </c>
      <c r="X87" s="12">
        <f t="shared" ca="1" si="4"/>
        <v>0.56848446067821934</v>
      </c>
      <c r="Y87" s="12">
        <f ca="1">OFFSET('Margin error adjustment'!$BD$9,UsefulSeries!$M86,0)</f>
        <v>0.1619967509273669</v>
      </c>
      <c r="Z87" s="12">
        <f ca="1">OFFSET('Margin error adjustment'!$BD$10,UsefulSeries!$M86,0)</f>
        <v>2.0657071900718086E-2</v>
      </c>
      <c r="AA87" s="12">
        <f ca="1">OFFSET('Margin error adjustment'!$BD$11,UsefulSeries!$M86,0)</f>
        <v>2.0830760223671852E-2</v>
      </c>
      <c r="AB87" s="12">
        <f t="shared" ca="1" si="5"/>
        <v>0.95851216787561011</v>
      </c>
      <c r="AD87" s="12">
        <f ca="1">OFFSET('Time agg. bias corr.'!$F$4,UsefulSeries!$C86,0)</f>
        <v>-2.88113061452825E-2</v>
      </c>
      <c r="AE87" s="12">
        <f ca="1">OFFSET('Time agg. bias corr.'!$G$4,UsefulSeries!$C86,0)</f>
        <v>1.6748852701348099E-2</v>
      </c>
      <c r="AF87" s="12">
        <f ca="1">OFFSET('Time agg. bias corr.'!$H$4,UsefulSeries!$C86,0)</f>
        <v>1.2062453433785701E-2</v>
      </c>
      <c r="AG87" s="12">
        <f ca="1">OFFSET('Time agg. bias corr.'!$F$5,UsefulSeries!$C86,0)</f>
        <v>0.35679202265485199</v>
      </c>
      <c r="AH87" s="12">
        <f ca="1">OFFSET('Time agg. bias corr.'!$G$5,UsefulSeries!$C86,0)</f>
        <v>-0.57201056836139696</v>
      </c>
      <c r="AI87" s="12">
        <f ca="1">OFFSET('Time agg. bias corr.'!$H$5,UsefulSeries!$C86,0)</f>
        <v>0.21521854570850199</v>
      </c>
      <c r="AJ87" s="12">
        <f ca="1">OFFSET('Time agg. bias corr.'!$F$6,UsefulSeries!$C86,0)</f>
        <v>1.7214389781371499E-2</v>
      </c>
      <c r="AK87" s="12">
        <f ca="1">OFFSET('Time agg. bias corr.'!$G$6,UsefulSeries!$C86,0)</f>
        <v>2.7819271744215199E-2</v>
      </c>
      <c r="AL87" s="12">
        <f ca="1">OFFSET('Time agg. bias corr.'!$H$6,UsefulSeries!$C86,0)</f>
        <v>-4.5033661525506898E-2</v>
      </c>
    </row>
    <row r="88" spans="1:38" x14ac:dyDescent="0.35">
      <c r="A88" s="2" t="s">
        <v>143</v>
      </c>
      <c r="B88" s="15">
        <f>'Input - Gross flows &amp; stocks'!S90</f>
        <v>128777.33333333333</v>
      </c>
      <c r="C88" s="15">
        <f>'Input - Gross flows &amp; stocks'!T90</f>
        <v>6991.666666666667</v>
      </c>
      <c r="D88" s="15">
        <f>'Input - Gross flows &amp; stocks'!U90</f>
        <v>66756</v>
      </c>
      <c r="E88" s="13">
        <f>'Input - Gross flows &amp; stocks'!V90</f>
        <v>0.63392098345751724</v>
      </c>
      <c r="F88" s="13">
        <f>'Input - Gross flows &amp; stocks'!W90</f>
        <v>3.5091013301183867E-2</v>
      </c>
      <c r="G88" s="13">
        <f>'Input - Gross flows &amp; stocks'!X90</f>
        <v>0.3309880032412989</v>
      </c>
      <c r="H88" s="13">
        <f>'Input - Gross flows &amp; stocks'!Y90</f>
        <v>5.1496782525220539E-2</v>
      </c>
      <c r="I88" s="13"/>
      <c r="J88" s="12">
        <f ca="1">'Input - Gross flows &amp; stocks'!AJ90/('Input - Gross flows &amp; stocks'!$AJ90+'Input - Gross flows &amp; stocks'!$AK90+'Input - Gross flows &amp; stocks'!$AL90)</f>
        <v>0.97514427744211929</v>
      </c>
      <c r="K88" s="12">
        <f ca="1">'Input - Gross flows &amp; stocks'!AK90/('Input - Gross flows &amp; stocks'!$AJ90+'Input - Gross flows &amp; stocks'!$AK90+'Input - Gross flows &amp; stocks'!$AL90)</f>
        <v>1.2439191785617899E-2</v>
      </c>
      <c r="L88" s="12">
        <f ca="1">'Input - Gross flows &amp; stocks'!AL90/('Input - Gross flows &amp; stocks'!$AJ90+'Input - Gross flows &amp; stocks'!$AK90+'Input - Gross flows &amp; stocks'!$AL90)</f>
        <v>1.2416530772262867E-2</v>
      </c>
      <c r="M88" s="12">
        <f ca="1">'Input - Gross flows &amp; stocks'!AM90/('Input - Gross flows &amp; stocks'!$AM90+'Input - Gross flows &amp; stocks'!$AN90+'Input - Gross flows &amp; stocks'!$AO90)</f>
        <v>0.26226161130747211</v>
      </c>
      <c r="N88" s="12">
        <f ca="1">'Input - Gross flows &amp; stocks'!AN90/('Input - Gross flows &amp; stocks'!$AM90+'Input - Gross flows &amp; stocks'!$AN90+'Input - Gross flows &amp; stocks'!$AO90)</f>
        <v>0.58107175361617325</v>
      </c>
      <c r="O88" s="12">
        <f ca="1">'Input - Gross flows &amp; stocks'!AO90/('Input - Gross flows &amp; stocks'!$AM90+'Input - Gross flows &amp; stocks'!$AN90+'Input - Gross flows &amp; stocks'!$AO90)</f>
        <v>0.15666663507635478</v>
      </c>
      <c r="P88" s="12">
        <f ca="1">'Input - Gross flows &amp; stocks'!AP90/('Input - Gross flows &amp; stocks'!$AP90+'Input - Gross flows &amp; stocks'!$AQ90+'Input - Gross flows &amp; stocks'!$AR90)</f>
        <v>2.2337983440624643E-2</v>
      </c>
      <c r="Q88" s="12">
        <f ca="1">'Input - Gross flows &amp; stocks'!AQ90/('Input - Gross flows &amp; stocks'!$AP90+'Input - Gross flows &amp; stocks'!$AQ90+'Input - Gross flows &amp; stocks'!$AR90)</f>
        <v>2.1634173402536976E-2</v>
      </c>
      <c r="R88" s="12">
        <f ca="1">'Input - Gross flows &amp; stocks'!AR90/('Input - Gross flows &amp; stocks'!$AP90+'Input - Gross flows &amp; stocks'!$AQ90+'Input - Gross flows &amp; stocks'!$AR90)</f>
        <v>0.95602784315683842</v>
      </c>
      <c r="T88" s="12">
        <f t="shared" ca="1" si="3"/>
        <v>0.97421506327249918</v>
      </c>
      <c r="U88" s="12">
        <f ca="1">OFFSET('Margin error adjustment'!$BD$6,UsefulSeries!$M87,0)</f>
        <v>1.2528030901875304E-2</v>
      </c>
      <c r="V88" s="12">
        <f ca="1">OFFSET('Margin error adjustment'!$BD$7,UsefulSeries!$M87,0)</f>
        <v>1.3256905825625573E-2</v>
      </c>
      <c r="W88" s="12">
        <f ca="1">OFFSET('Margin error adjustment'!$BD$8,UsefulSeries!$M87,0)</f>
        <v>0.25820798195207723</v>
      </c>
      <c r="X88" s="12">
        <f t="shared" ca="1" si="4"/>
        <v>0.57679409916489544</v>
      </c>
      <c r="Y88" s="12">
        <f ca="1">OFFSET('Margin error adjustment'!$BD$9,UsefulSeries!$M87,0)</f>
        <v>0.16499791888302734</v>
      </c>
      <c r="Z88" s="12">
        <f ca="1">OFFSET('Margin error adjustment'!$BD$10,UsefulSeries!$M87,0)</f>
        <v>2.0868323873704679E-2</v>
      </c>
      <c r="AA88" s="12">
        <f ca="1">OFFSET('Margin error adjustment'!$BD$11,UsefulSeries!$M87,0)</f>
        <v>2.0385942557255957E-2</v>
      </c>
      <c r="AB88" s="12">
        <f t="shared" ca="1" si="5"/>
        <v>0.95874573356903936</v>
      </c>
      <c r="AD88" s="12">
        <f ca="1">OFFSET('Time agg. bias corr.'!$F$4,UsefulSeries!$C87,0)</f>
        <v>-2.8604592165496701E-2</v>
      </c>
      <c r="AE88" s="12">
        <f ca="1">OFFSET('Time agg. bias corr.'!$G$4,UsefulSeries!$C87,0)</f>
        <v>1.6386535540133002E-2</v>
      </c>
      <c r="AF88" s="12">
        <f ca="1">OFFSET('Time agg. bias corr.'!$H$4,UsefulSeries!$C87,0)</f>
        <v>1.22180566253635E-2</v>
      </c>
      <c r="AG88" s="12">
        <f ca="1">OFFSET('Time agg. bias corr.'!$F$5,UsefulSeries!$C87,0)</f>
        <v>0.33932487441734899</v>
      </c>
      <c r="AH88" s="12">
        <f ca="1">OFFSET('Time agg. bias corr.'!$G$5,UsefulSeries!$C87,0)</f>
        <v>-0.55715241610833099</v>
      </c>
      <c r="AI88" s="12">
        <f ca="1">OFFSET('Time agg. bias corr.'!$H$5,UsefulSeries!$C87,0)</f>
        <v>0.21782754169098301</v>
      </c>
      <c r="AJ88" s="12">
        <f ca="1">OFFSET('Time agg. bias corr.'!$F$6,UsefulSeries!$C87,0)</f>
        <v>1.7729016448528701E-2</v>
      </c>
      <c r="AK88" s="12">
        <f ca="1">OFFSET('Time agg. bias corr.'!$G$6,UsefulSeries!$C87,0)</f>
        <v>2.7034025171604501E-2</v>
      </c>
      <c r="AL88" s="12">
        <f ca="1">OFFSET('Time agg. bias corr.'!$H$6,UsefulSeries!$C87,0)</f>
        <v>-4.4763041620133302E-2</v>
      </c>
    </row>
    <row r="89" spans="1:38" x14ac:dyDescent="0.35">
      <c r="A89" s="2" t="s">
        <v>144</v>
      </c>
      <c r="B89" s="15">
        <f>'Input - Gross flows &amp; stocks'!S91</f>
        <v>129166</v>
      </c>
      <c r="C89" s="15">
        <f>'Input - Gross flows &amp; stocks'!T91</f>
        <v>6842.666666666667</v>
      </c>
      <c r="D89" s="15">
        <f>'Input - Gross flows &amp; stocks'!U91</f>
        <v>66664.333333333328</v>
      </c>
      <c r="E89" s="13">
        <f>'Input - Gross flows &amp; stocks'!V91</f>
        <v>0.63645790640600852</v>
      </c>
      <c r="F89" s="13">
        <f>'Input - Gross flows &amp; stocks'!W91</f>
        <v>3.4565682203117822E-2</v>
      </c>
      <c r="G89" s="13">
        <f>'Input - Gross flows &amp; stocks'!X91</f>
        <v>0.32897641139087369</v>
      </c>
      <c r="H89" s="13">
        <f>'Input - Gross flows &amp; stocks'!Y91</f>
        <v>5.0310519427683532E-2</v>
      </c>
      <c r="I89" s="13"/>
      <c r="J89" s="12">
        <f ca="1">'Input - Gross flows &amp; stocks'!AJ91/('Input - Gross flows &amp; stocks'!$AJ91+'Input - Gross flows &amp; stocks'!$AK91+'Input - Gross flows &amp; stocks'!$AL91)</f>
        <v>0.97579056766066929</v>
      </c>
      <c r="K89" s="12">
        <f ca="1">'Input - Gross flows &amp; stocks'!AK91/('Input - Gross flows &amp; stocks'!$AJ91+'Input - Gross flows &amp; stocks'!$AK91+'Input - Gross flows &amp; stocks'!$AL91)</f>
        <v>1.1982339200434781E-2</v>
      </c>
      <c r="L89" s="12">
        <f ca="1">'Input - Gross flows &amp; stocks'!AL91/('Input - Gross flows &amp; stocks'!$AJ91+'Input - Gross flows &amp; stocks'!$AK91+'Input - Gross flows &amp; stocks'!$AL91)</f>
        <v>1.2227093138895914E-2</v>
      </c>
      <c r="M89" s="12">
        <f ca="1">'Input - Gross flows &amp; stocks'!AM91/('Input - Gross flows &amp; stocks'!$AM91+'Input - Gross flows &amp; stocks'!$AN91+'Input - Gross flows &amp; stocks'!$AO91)</f>
        <v>0.26504220048463983</v>
      </c>
      <c r="N89" s="12">
        <f ca="1">'Input - Gross flows &amp; stocks'!AN91/('Input - Gross flows &amp; stocks'!$AM91+'Input - Gross flows &amp; stocks'!$AN91+'Input - Gross flows &amp; stocks'!$AO91)</f>
        <v>0.57543165121760798</v>
      </c>
      <c r="O89" s="12">
        <f ca="1">'Input - Gross flows &amp; stocks'!AO91/('Input - Gross flows &amp; stocks'!$AM91+'Input - Gross flows &amp; stocks'!$AN91+'Input - Gross flows &amp; stocks'!$AO91)</f>
        <v>0.15952614829775222</v>
      </c>
      <c r="P89" s="12">
        <f ca="1">'Input - Gross flows &amp; stocks'!AP91/('Input - Gross flows &amp; stocks'!$AP91+'Input - Gross flows &amp; stocks'!$AQ91+'Input - Gross flows &amp; stocks'!$AR91)</f>
        <v>2.2910479805531458E-2</v>
      </c>
      <c r="Q89" s="12">
        <f ca="1">'Input - Gross flows &amp; stocks'!AQ91/('Input - Gross flows &amp; stocks'!$AP91+'Input - Gross flows &amp; stocks'!$AQ91+'Input - Gross flows &amp; stocks'!$AR91)</f>
        <v>2.1548401333025092E-2</v>
      </c>
      <c r="R89" s="12">
        <f ca="1">'Input - Gross flows &amp; stocks'!AR91/('Input - Gross flows &amp; stocks'!$AP91+'Input - Gross flows &amp; stocks'!$AQ91+'Input - Gross flows &amp; stocks'!$AR91)</f>
        <v>0.95554111886144344</v>
      </c>
      <c r="T89" s="12">
        <f t="shared" ca="1" si="3"/>
        <v>0.97659283765985483</v>
      </c>
      <c r="U89" s="12">
        <f ca="1">OFFSET('Margin error adjustment'!$BD$6,UsefulSeries!$M88,0)</f>
        <v>1.1615813725914671E-2</v>
      </c>
      <c r="V89" s="12">
        <f ca="1">OFFSET('Margin error adjustment'!$BD$7,UsefulSeries!$M88,0)</f>
        <v>1.1791348614230489E-2</v>
      </c>
      <c r="W89" s="12">
        <f ca="1">OFFSET('Margin error adjustment'!$BD$8,UsefulSeries!$M88,0)</f>
        <v>0.27137436727381836</v>
      </c>
      <c r="X89" s="12">
        <f t="shared" ca="1" si="4"/>
        <v>0.57110450988989014</v>
      </c>
      <c r="Y89" s="12">
        <f ca="1">OFFSET('Margin error adjustment'!$BD$9,UsefulSeries!$M88,0)</f>
        <v>0.15752112283629152</v>
      </c>
      <c r="Z89" s="12">
        <f ca="1">OFFSET('Margin error adjustment'!$BD$10,UsefulSeries!$M88,0)</f>
        <v>2.3724161330933E-2</v>
      </c>
      <c r="AA89" s="12">
        <f ca="1">OFFSET('Margin error adjustment'!$BD$11,UsefulSeries!$M88,0)</f>
        <v>2.1636851243195934E-2</v>
      </c>
      <c r="AB89" s="12">
        <f t="shared" ca="1" si="5"/>
        <v>0.95463898742587106</v>
      </c>
      <c r="AD89" s="12">
        <f ca="1">OFFSET('Time agg. bias corr.'!$F$4,UsefulSeries!$C88,0)</f>
        <v>-2.61132159998347E-2</v>
      </c>
      <c r="AE89" s="12">
        <f ca="1">OFFSET('Time agg. bias corr.'!$G$4,UsefulSeries!$C88,0)</f>
        <v>1.5238054889689E-2</v>
      </c>
      <c r="AF89" s="12">
        <f ca="1">OFFSET('Time agg. bias corr.'!$H$4,UsefulSeries!$C88,0)</f>
        <v>1.0875161110061701E-2</v>
      </c>
      <c r="AG89" s="12">
        <f ca="1">OFFSET('Time agg. bias corr.'!$F$5,UsefulSeries!$C88,0)</f>
        <v>0.35767411754363199</v>
      </c>
      <c r="AH89" s="12">
        <f ca="1">OFFSET('Time agg. bias corr.'!$G$5,UsefulSeries!$C88,0)</f>
        <v>-0.56711898992663401</v>
      </c>
      <c r="AI89" s="12">
        <f ca="1">OFFSET('Time agg. bias corr.'!$H$5,UsefulSeries!$C88,0)</f>
        <v>0.20944487239611301</v>
      </c>
      <c r="AJ89" s="12">
        <f ca="1">OFFSET('Time agg. bias corr.'!$F$6,UsefulSeries!$C88,0)</f>
        <v>2.02298322861772E-2</v>
      </c>
      <c r="AK89" s="12">
        <f ca="1">OFFSET('Time agg. bias corr.'!$G$6,UsefulSeries!$C88,0)</f>
        <v>2.88925168419659E-2</v>
      </c>
      <c r="AL89" s="12">
        <f ca="1">OFFSET('Time agg. bias corr.'!$H$6,UsefulSeries!$C88,0)</f>
        <v>-4.9122349128302302E-2</v>
      </c>
    </row>
    <row r="90" spans="1:38" x14ac:dyDescent="0.35">
      <c r="A90" s="2" t="s">
        <v>145</v>
      </c>
      <c r="B90" s="15">
        <f>'Input - Gross flows &amp; stocks'!S92</f>
        <v>129339.66666666667</v>
      </c>
      <c r="C90" s="15">
        <f>'Input - Gross flows &amp; stocks'!T92</f>
        <v>6775.666666666667</v>
      </c>
      <c r="D90" s="15">
        <f>'Input - Gross flows &amp; stocks'!U92</f>
        <v>66720</v>
      </c>
      <c r="E90" s="13">
        <f>'Input - Gross flows &amp; stocks'!V92</f>
        <v>0.63719569357687711</v>
      </c>
      <c r="F90" s="13">
        <f>'Input - Gross flows &amp; stocks'!W92</f>
        <v>3.391160188282661E-2</v>
      </c>
      <c r="G90" s="13">
        <f>'Input - Gross flows &amp; stocks'!X92</f>
        <v>0.32889270454029623</v>
      </c>
      <c r="H90" s="13">
        <f>'Input - Gross flows &amp; stocks'!Y92</f>
        <v>4.9778864002586042E-2</v>
      </c>
      <c r="I90" s="13"/>
      <c r="J90" s="12">
        <f ca="1">'Input - Gross flows &amp; stocks'!AJ92/('Input - Gross flows &amp; stocks'!$AJ92+'Input - Gross flows &amp; stocks'!$AK92+'Input - Gross flows &amp; stocks'!$AL92)</f>
        <v>0.97526146188080887</v>
      </c>
      <c r="K90" s="12">
        <f ca="1">'Input - Gross flows &amp; stocks'!AK92/('Input - Gross flows &amp; stocks'!$AJ92+'Input - Gross flows &amp; stocks'!$AK92+'Input - Gross flows &amp; stocks'!$AL92)</f>
        <v>1.2592318188240461E-2</v>
      </c>
      <c r="L90" s="12">
        <f ca="1">'Input - Gross flows &amp; stocks'!AL92/('Input - Gross flows &amp; stocks'!$AJ92+'Input - Gross flows &amp; stocks'!$AK92+'Input - Gross flows &amp; stocks'!$AL92)</f>
        <v>1.2146219930950731E-2</v>
      </c>
      <c r="M90" s="12">
        <f ca="1">'Input - Gross flows &amp; stocks'!AM92/('Input - Gross flows &amp; stocks'!$AM92+'Input - Gross flows &amp; stocks'!$AN92+'Input - Gross flows &amp; stocks'!$AO92)</f>
        <v>0.26809343245986267</v>
      </c>
      <c r="N90" s="12">
        <f ca="1">'Input - Gross flows &amp; stocks'!AN92/('Input - Gross flows &amp; stocks'!$AM92+'Input - Gross flows &amp; stocks'!$AN92+'Input - Gross flows &amp; stocks'!$AO92)</f>
        <v>0.56832805814003362</v>
      </c>
      <c r="O90" s="12">
        <f ca="1">'Input - Gross flows &amp; stocks'!AO92/('Input - Gross flows &amp; stocks'!$AM92+'Input - Gross flows &amp; stocks'!$AN92+'Input - Gross flows &amp; stocks'!$AO92)</f>
        <v>0.16357850940010371</v>
      </c>
      <c r="P90" s="12">
        <f ca="1">'Input - Gross flows &amp; stocks'!AP92/('Input - Gross flows &amp; stocks'!$AP92+'Input - Gross flows &amp; stocks'!$AQ92+'Input - Gross flows &amp; stocks'!$AR92)</f>
        <v>2.0961922469837156E-2</v>
      </c>
      <c r="Q90" s="12">
        <f ca="1">'Input - Gross flows &amp; stocks'!AQ92/('Input - Gross flows &amp; stocks'!$AP92+'Input - Gross flows &amp; stocks'!$AQ92+'Input - Gross flows &amp; stocks'!$AR92)</f>
        <v>2.1349551121985676E-2</v>
      </c>
      <c r="R90" s="12">
        <f ca="1">'Input - Gross flows &amp; stocks'!AR92/('Input - Gross flows &amp; stocks'!$AP92+'Input - Gross flows &amp; stocks'!$AQ92+'Input - Gross flows &amp; stocks'!$AR92)</f>
        <v>0.95768852640817725</v>
      </c>
      <c r="T90" s="12">
        <f t="shared" ca="1" si="3"/>
        <v>0.9755734229862506</v>
      </c>
      <c r="U90" s="12">
        <f ca="1">OFFSET('Margin error adjustment'!$BD$6,UsefulSeries!$M89,0)</f>
        <v>1.220916490481141E-2</v>
      </c>
      <c r="V90" s="12">
        <f ca="1">OFFSET('Margin error adjustment'!$BD$7,UsefulSeries!$M89,0)</f>
        <v>1.2217412108937988E-2</v>
      </c>
      <c r="W90" s="12">
        <f ca="1">OFFSET('Margin error adjustment'!$BD$8,UsefulSeries!$M89,0)</f>
        <v>0.27253524926049644</v>
      </c>
      <c r="X90" s="12">
        <f t="shared" ca="1" si="4"/>
        <v>0.56026959330942339</v>
      </c>
      <c r="Y90" s="12">
        <f ca="1">OFFSET('Margin error adjustment'!$BD$9,UsefulSeries!$M89,0)</f>
        <v>0.16719515743008018</v>
      </c>
      <c r="Z90" s="12">
        <f ca="1">OFFSET('Margin error adjustment'!$BD$10,UsefulSeries!$M89,0)</f>
        <v>2.086443947029222E-2</v>
      </c>
      <c r="AA90" s="12">
        <f ca="1">OFFSET('Margin error adjustment'!$BD$11,UsefulSeries!$M89,0)</f>
        <v>2.0593821938471594E-2</v>
      </c>
      <c r="AB90" s="12">
        <f t="shared" ca="1" si="5"/>
        <v>0.95854173859123615</v>
      </c>
      <c r="AD90" s="12">
        <f ca="1">OFFSET('Time agg. bias corr.'!$F$4,UsefulSeries!$C89,0)</f>
        <v>-2.7307477263187999E-2</v>
      </c>
      <c r="AE90" s="12">
        <f ca="1">OFFSET('Time agg. bias corr.'!$G$4,UsefulSeries!$C89,0)</f>
        <v>1.6181284872998698E-2</v>
      </c>
      <c r="AF90" s="12">
        <f ca="1">OFFSET('Time agg. bias corr.'!$H$4,UsefulSeries!$C89,0)</f>
        <v>1.11261923800469E-2</v>
      </c>
      <c r="AG90" s="12">
        <f ca="1">OFFSET('Time agg. bias corr.'!$F$5,UsefulSeries!$C89,0)</f>
        <v>0.36282304379771102</v>
      </c>
      <c r="AH90" s="12">
        <f ca="1">OFFSET('Time agg. bias corr.'!$G$5,UsefulSeries!$C89,0)</f>
        <v>-0.58666899638966097</v>
      </c>
      <c r="AI90" s="12">
        <f ca="1">OFFSET('Time agg. bias corr.'!$H$5,UsefulSeries!$C89,0)</f>
        <v>0.22384595259394599</v>
      </c>
      <c r="AJ90" s="12">
        <f ca="1">OFFSET('Time agg. bias corr.'!$F$6,UsefulSeries!$C89,0)</f>
        <v>1.73820753921076E-2</v>
      </c>
      <c r="AK90" s="12">
        <f ca="1">OFFSET('Time agg. bias corr.'!$G$6,UsefulSeries!$C89,0)</f>
        <v>2.7690082183983E-2</v>
      </c>
      <c r="AL90" s="12">
        <f ca="1">OFFSET('Time agg. bias corr.'!$H$6,UsefulSeries!$C89,0)</f>
        <v>-4.5072157576011601E-2</v>
      </c>
    </row>
    <row r="91" spans="1:38" x14ac:dyDescent="0.35">
      <c r="A91" s="2" t="s">
        <v>146</v>
      </c>
      <c r="B91" s="15">
        <f>'Input - Gross flows &amp; stocks'!S93</f>
        <v>129566</v>
      </c>
      <c r="C91" s="15">
        <f>'Input - Gross flows &amp; stocks'!T93</f>
        <v>6703</v>
      </c>
      <c r="D91" s="15">
        <f>'Input - Gross flows &amp; stocks'!U93</f>
        <v>66730.333333333328</v>
      </c>
      <c r="E91" s="13">
        <f>'Input - Gross flows &amp; stocks'!V93</f>
        <v>0.63828192790092297</v>
      </c>
      <c r="F91" s="13">
        <f>'Input - Gross flows &amp; stocks'!W93</f>
        <v>3.2810404669874574E-2</v>
      </c>
      <c r="G91" s="13">
        <f>'Input - Gross flows &amp; stocks'!X93</f>
        <v>0.32890766742920247</v>
      </c>
      <c r="H91" s="13">
        <f>'Input - Gross flows &amp; stocks'!Y93</f>
        <v>4.9189470826086636E-2</v>
      </c>
      <c r="I91" s="13"/>
      <c r="J91" s="12">
        <f ca="1">'Input - Gross flows &amp; stocks'!AJ93/('Input - Gross flows &amp; stocks'!$AJ93+'Input - Gross flows &amp; stocks'!$AK93+'Input - Gross flows &amp; stocks'!$AL93)</f>
        <v>0.97586233258437804</v>
      </c>
      <c r="K91" s="12">
        <f ca="1">'Input - Gross flows &amp; stocks'!AK93/('Input - Gross flows &amp; stocks'!$AJ93+'Input - Gross flows &amp; stocks'!$AK93+'Input - Gross flows &amp; stocks'!$AL93)</f>
        <v>1.2471756791762652E-2</v>
      </c>
      <c r="L91" s="12">
        <f ca="1">'Input - Gross flows &amp; stocks'!AL93/('Input - Gross flows &amp; stocks'!$AJ93+'Input - Gross flows &amp; stocks'!$AK93+'Input - Gross flows &amp; stocks'!$AL93)</f>
        <v>1.1665910623859186E-2</v>
      </c>
      <c r="M91" s="12">
        <f ca="1">'Input - Gross flows &amp; stocks'!AM93/('Input - Gross flows &amp; stocks'!$AM93+'Input - Gross flows &amp; stocks'!$AN93+'Input - Gross flows &amp; stocks'!$AO93)</f>
        <v>0.27759279385908731</v>
      </c>
      <c r="N91" s="12">
        <f ca="1">'Input - Gross flows &amp; stocks'!AN93/('Input - Gross flows &amp; stocks'!$AM93+'Input - Gross flows &amp; stocks'!$AN93+'Input - Gross flows &amp; stocks'!$AO93)</f>
        <v>0.56150351824831701</v>
      </c>
      <c r="O91" s="12">
        <f ca="1">'Input - Gross flows &amp; stocks'!AO93/('Input - Gross flows &amp; stocks'!$AM93+'Input - Gross flows &amp; stocks'!$AN93+'Input - Gross flows &amp; stocks'!$AO93)</f>
        <v>0.16090368789259565</v>
      </c>
      <c r="P91" s="12">
        <f ca="1">'Input - Gross flows &amp; stocks'!AP93/('Input - Gross flows &amp; stocks'!$AP93+'Input - Gross flows &amp; stocks'!$AQ93+'Input - Gross flows &amp; stocks'!$AR93)</f>
        <v>2.0199123046477273E-2</v>
      </c>
      <c r="Q91" s="12">
        <f ca="1">'Input - Gross flows &amp; stocks'!AQ93/('Input - Gross flows &amp; stocks'!$AP93+'Input - Gross flows &amp; stocks'!$AQ93+'Input - Gross flows &amp; stocks'!$AR93)</f>
        <v>2.1668856148575888E-2</v>
      </c>
      <c r="R91" s="12">
        <f ca="1">'Input - Gross flows &amp; stocks'!AR93/('Input - Gross flows &amp; stocks'!$AP93+'Input - Gross flows &amp; stocks'!$AQ93+'Input - Gross flows &amp; stocks'!$AR93)</f>
        <v>0.95813202080494686</v>
      </c>
      <c r="T91" s="12">
        <f t="shared" ca="1" si="3"/>
        <v>0.97628184727959955</v>
      </c>
      <c r="U91" s="12">
        <f ca="1">OFFSET('Margin error adjustment'!$BD$6,UsefulSeries!$M90,0)</f>
        <v>1.1860722244642522E-2</v>
      </c>
      <c r="V91" s="12">
        <f ca="1">OFFSET('Margin error adjustment'!$BD$7,UsefulSeries!$M90,0)</f>
        <v>1.1857430475757991E-2</v>
      </c>
      <c r="W91" s="12">
        <f ca="1">OFFSET('Margin error adjustment'!$BD$8,UsefulSeries!$M90,0)</f>
        <v>0.28458230113986677</v>
      </c>
      <c r="X91" s="12">
        <f t="shared" ca="1" si="4"/>
        <v>0.54789022499089279</v>
      </c>
      <c r="Y91" s="12">
        <f ca="1">OFFSET('Margin error adjustment'!$BD$9,UsefulSeries!$M90,0)</f>
        <v>0.16752747386924041</v>
      </c>
      <c r="Z91" s="12">
        <f ca="1">OFFSET('Margin error adjustment'!$BD$10,UsefulSeries!$M90,0)</f>
        <v>1.9911348921780588E-2</v>
      </c>
      <c r="AA91" s="12">
        <f ca="1">OFFSET('Margin error adjustment'!$BD$11,UsefulSeries!$M90,0)</f>
        <v>2.0289195398300038E-2</v>
      </c>
      <c r="AB91" s="12">
        <f t="shared" ca="1" si="5"/>
        <v>0.95979945567991942</v>
      </c>
      <c r="AD91" s="12">
        <f ca="1">OFFSET('Time agg. bias corr.'!$F$4,UsefulSeries!$C90,0)</f>
        <v>-2.66405243954063E-2</v>
      </c>
      <c r="AE91" s="12">
        <f ca="1">OFFSET('Time agg. bias corr.'!$G$4,UsefulSeries!$C90,0)</f>
        <v>1.5876848977865898E-2</v>
      </c>
      <c r="AF91" s="12">
        <f ca="1">OFFSET('Time agg. bias corr.'!$H$4,UsefulSeries!$C90,0)</f>
        <v>1.07636754175915E-2</v>
      </c>
      <c r="AG91" s="12">
        <f ca="1">OFFSET('Time agg. bias corr.'!$F$5,UsefulSeries!$C90,0)</f>
        <v>0.38282648246182399</v>
      </c>
      <c r="AH91" s="12">
        <f ca="1">OFFSET('Time agg. bias corr.'!$G$5,UsefulSeries!$C90,0)</f>
        <v>-0.60922540751195298</v>
      </c>
      <c r="AI91" s="12">
        <f ca="1">OFFSET('Time agg. bias corr.'!$H$5,UsefulSeries!$C90,0)</f>
        <v>0.22639892505138001</v>
      </c>
      <c r="AJ91" s="12">
        <f ca="1">OFFSET('Time agg. bias corr.'!$F$6,UsefulSeries!$C90,0)</f>
        <v>1.61962552200875E-2</v>
      </c>
      <c r="AK91" s="12">
        <f ca="1">OFFSET('Time agg. bias corr.'!$G$6,UsefulSeries!$C90,0)</f>
        <v>2.7552517251386702E-2</v>
      </c>
      <c r="AL91" s="12">
        <f ca="1">OFFSET('Time agg. bias corr.'!$H$6,UsefulSeries!$C90,0)</f>
        <v>-4.3748772481700102E-2</v>
      </c>
    </row>
    <row r="92" spans="1:38" x14ac:dyDescent="0.35">
      <c r="A92" s="2" t="s">
        <v>147</v>
      </c>
      <c r="B92" s="15">
        <f>'Input - Gross flows &amp; stocks'!S94</f>
        <v>129748</v>
      </c>
      <c r="C92" s="15">
        <f>'Input - Gross flows &amp; stocks'!T94</f>
        <v>6687.333333333333</v>
      </c>
      <c r="D92" s="15">
        <f>'Input - Gross flows &amp; stocks'!U94</f>
        <v>66741.333333333328</v>
      </c>
      <c r="E92" s="13">
        <f>'Input - Gross flows &amp; stocks'!V94</f>
        <v>0.63749753694581279</v>
      </c>
      <c r="F92" s="13">
        <f>'Input - Gross flows &amp; stocks'!W94</f>
        <v>3.3492610837438423E-2</v>
      </c>
      <c r="G92" s="13">
        <f>'Input - Gross flows &amp; stocks'!X94</f>
        <v>0.32900985221674878</v>
      </c>
      <c r="H92" s="13">
        <f>'Input - Gross flows &amp; stocks'!Y94</f>
        <v>4.9014673618270922E-2</v>
      </c>
      <c r="I92" s="13"/>
      <c r="J92" s="12">
        <f ca="1">'Input - Gross flows &amp; stocks'!AJ94/('Input - Gross flows &amp; stocks'!$AJ94+'Input - Gross flows &amp; stocks'!$AK94+'Input - Gross flows &amp; stocks'!$AL94)</f>
        <v>0.97621229582804148</v>
      </c>
      <c r="K92" s="12">
        <f ca="1">'Input - Gross flows &amp; stocks'!AK94/('Input - Gross flows &amp; stocks'!$AJ94+'Input - Gross flows &amp; stocks'!$AK94+'Input - Gross flows &amp; stocks'!$AL94)</f>
        <v>1.227092566858861E-2</v>
      </c>
      <c r="L92" s="12">
        <f ca="1">'Input - Gross flows &amp; stocks'!AL94/('Input - Gross flows &amp; stocks'!$AJ94+'Input - Gross flows &amp; stocks'!$AK94+'Input - Gross flows &amp; stocks'!$AL94)</f>
        <v>1.1516778503369931E-2</v>
      </c>
      <c r="M92" s="12">
        <f ca="1">'Input - Gross flows &amp; stocks'!AM94/('Input - Gross flows &amp; stocks'!$AM94+'Input - Gross flows &amp; stocks'!$AN94+'Input - Gross flows &amp; stocks'!$AO94)</f>
        <v>0.26791306533008064</v>
      </c>
      <c r="N92" s="12">
        <f ca="1">'Input - Gross flows &amp; stocks'!AN94/('Input - Gross flows &amp; stocks'!$AM94+'Input - Gross flows &amp; stocks'!$AN94+'Input - Gross flows &amp; stocks'!$AO94)</f>
        <v>0.56430052500787597</v>
      </c>
      <c r="O92" s="12">
        <f ca="1">'Input - Gross flows &amp; stocks'!AO94/('Input - Gross flows &amp; stocks'!$AM94+'Input - Gross flows &amp; stocks'!$AN94+'Input - Gross flows &amp; stocks'!$AO94)</f>
        <v>0.16778640966204333</v>
      </c>
      <c r="P92" s="12">
        <f ca="1">'Input - Gross flows &amp; stocks'!AP94/('Input - Gross flows &amp; stocks'!$AP94+'Input - Gross flows &amp; stocks'!$AQ94+'Input - Gross flows &amp; stocks'!$AR94)</f>
        <v>2.0121619043917027E-2</v>
      </c>
      <c r="Q92" s="12">
        <f ca="1">'Input - Gross flows &amp; stocks'!AQ94/('Input - Gross flows &amp; stocks'!$AP94+'Input - Gross flows &amp; stocks'!$AQ94+'Input - Gross flows &amp; stocks'!$AR94)</f>
        <v>2.2127140316315925E-2</v>
      </c>
      <c r="R92" s="12">
        <f ca="1">'Input - Gross flows &amp; stocks'!AR94/('Input - Gross flows &amp; stocks'!$AP94+'Input - Gross flows &amp; stocks'!$AQ94+'Input - Gross flows &amp; stocks'!$AR94)</f>
        <v>0.95775124063976713</v>
      </c>
      <c r="T92" s="12">
        <f t="shared" ca="1" si="3"/>
        <v>0.97541279984113527</v>
      </c>
      <c r="U92" s="12">
        <f ca="1">OFFSET('Margin error adjustment'!$BD$6,UsefulSeries!$M91,0)</f>
        <v>1.247558473852365E-2</v>
      </c>
      <c r="V92" s="12">
        <f ca="1">OFFSET('Margin error adjustment'!$BD$7,UsefulSeries!$M91,0)</f>
        <v>1.2111615420341112E-2</v>
      </c>
      <c r="W92" s="12">
        <f ca="1">OFFSET('Margin error adjustment'!$BD$8,UsefulSeries!$M91,0)</f>
        <v>0.26290917883160997</v>
      </c>
      <c r="X92" s="12">
        <f t="shared" ca="1" si="4"/>
        <v>0.56363469173513181</v>
      </c>
      <c r="Y92" s="12">
        <f ca="1">OFFSET('Margin error adjustment'!$BD$9,UsefulSeries!$M91,0)</f>
        <v>0.17345612943325811</v>
      </c>
      <c r="Z92" s="12">
        <f ca="1">OFFSET('Margin error adjustment'!$BD$10,UsefulSeries!$M91,0)</f>
        <v>1.910268028773995E-2</v>
      </c>
      <c r="AA92" s="12">
        <f ca="1">OFFSET('Margin error adjustment'!$BD$11,UsefulSeries!$M91,0)</f>
        <v>2.1393810281261253E-2</v>
      </c>
      <c r="AB92" s="12">
        <f t="shared" ca="1" si="5"/>
        <v>0.95950350943099871</v>
      </c>
      <c r="AD92" s="12">
        <f ca="1">OFFSET('Time agg. bias corr.'!$F$4,UsefulSeries!$C91,0)</f>
        <v>-2.7416852675299801E-2</v>
      </c>
      <c r="AE92" s="12">
        <f ca="1">OFFSET('Time agg. bias corr.'!$G$4,UsefulSeries!$C91,0)</f>
        <v>1.6491468113814901E-2</v>
      </c>
      <c r="AF92" s="12">
        <f ca="1">OFFSET('Time agg. bias corr.'!$H$4,UsefulSeries!$C91,0)</f>
        <v>1.09253845613416E-2</v>
      </c>
      <c r="AG92" s="12">
        <f ca="1">OFFSET('Time agg. bias corr.'!$F$5,UsefulSeries!$C91,0)</f>
        <v>0.34916570667706998</v>
      </c>
      <c r="AH92" s="12">
        <f ca="1">OFFSET('Time agg. bias corr.'!$G$5,UsefulSeries!$C91,0)</f>
        <v>-0.58086670693438802</v>
      </c>
      <c r="AI92" s="12">
        <f ca="1">OFFSET('Time agg. bias corr.'!$H$5,UsefulSeries!$C91,0)</f>
        <v>0.23170100026923701</v>
      </c>
      <c r="AJ92" s="12">
        <f ca="1">OFFSET('Time agg. bias corr.'!$F$6,UsefulSeries!$C91,0)</f>
        <v>1.5555173434474E-2</v>
      </c>
      <c r="AK92" s="12">
        <f ca="1">OFFSET('Time agg. bias corr.'!$G$6,UsefulSeries!$C91,0)</f>
        <v>2.8694553523761601E-2</v>
      </c>
      <c r="AL92" s="12">
        <f ca="1">OFFSET('Time agg. bias corr.'!$H$6,UsefulSeries!$C91,0)</f>
        <v>-4.4249726948165702E-2</v>
      </c>
    </row>
    <row r="93" spans="1:38" x14ac:dyDescent="0.35">
      <c r="A93" s="2" t="s">
        <v>148</v>
      </c>
      <c r="B93" s="15">
        <f>'Input - Gross flows &amp; stocks'!S95</f>
        <v>129950.33333333333</v>
      </c>
      <c r="C93" s="15">
        <f>'Input - Gross flows &amp; stocks'!T95</f>
        <v>6639.666666666667</v>
      </c>
      <c r="D93" s="15">
        <f>'Input - Gross flows &amp; stocks'!U95</f>
        <v>66776.666666666672</v>
      </c>
      <c r="E93" s="13">
        <f>'Input - Gross flows &amp; stocks'!V95</f>
        <v>0.63899471368240746</v>
      </c>
      <c r="F93" s="13">
        <f>'Input - Gross flows &amp; stocks'!W95</f>
        <v>3.2756465156571477E-2</v>
      </c>
      <c r="G93" s="13">
        <f>'Input - Gross flows &amp; stocks'!X95</f>
        <v>0.32824882116102105</v>
      </c>
      <c r="H93" s="13">
        <f>'Input - Gross flows &amp; stocks'!Y95</f>
        <v>4.8610195963589335E-2</v>
      </c>
      <c r="I93" s="13"/>
      <c r="J93" s="12">
        <f ca="1">'Input - Gross flows &amp; stocks'!AJ95/('Input - Gross flows &amp; stocks'!$AJ95+'Input - Gross flows &amp; stocks'!$AK95+'Input - Gross flows &amp; stocks'!$AL95)</f>
        <v>0.97675553085459454</v>
      </c>
      <c r="K93" s="12">
        <f ca="1">'Input - Gross flows &amp; stocks'!AK95/('Input - Gross flows &amp; stocks'!$AJ95+'Input - Gross flows &amp; stocks'!$AK95+'Input - Gross flows &amp; stocks'!$AL95)</f>
        <v>1.166676247273137E-2</v>
      </c>
      <c r="L93" s="12">
        <f ca="1">'Input - Gross flows &amp; stocks'!AL95/('Input - Gross flows &amp; stocks'!$AJ95+'Input - Gross flows &amp; stocks'!$AK95+'Input - Gross flows &amp; stocks'!$AL95)</f>
        <v>1.1577706672674111E-2</v>
      </c>
      <c r="M93" s="12">
        <f ca="1">'Input - Gross flows &amp; stocks'!AM95/('Input - Gross flows &amp; stocks'!$AM95+'Input - Gross flows &amp; stocks'!$AN95+'Input - Gross flows &amp; stocks'!$AO95)</f>
        <v>0.26010100201189151</v>
      </c>
      <c r="N93" s="12">
        <f ca="1">'Input - Gross flows &amp; stocks'!AN95/('Input - Gross flows &amp; stocks'!$AM95+'Input - Gross flows &amp; stocks'!$AN95+'Input - Gross flows &amp; stocks'!$AO95)</f>
        <v>0.57246749256581853</v>
      </c>
      <c r="O93" s="12">
        <f ca="1">'Input - Gross flows &amp; stocks'!AO95/('Input - Gross flows &amp; stocks'!$AM95+'Input - Gross flows &amp; stocks'!$AN95+'Input - Gross flows &amp; stocks'!$AO95)</f>
        <v>0.16743150542228996</v>
      </c>
      <c r="P93" s="12">
        <f ca="1">'Input - Gross flows &amp; stocks'!AP95/('Input - Gross flows &amp; stocks'!$AP95+'Input - Gross flows &amp; stocks'!$AQ95+'Input - Gross flows &amp; stocks'!$AR95)</f>
        <v>2.0163944859932899E-2</v>
      </c>
      <c r="Q93" s="12">
        <f ca="1">'Input - Gross flows &amp; stocks'!AQ95/('Input - Gross flows &amp; stocks'!$AP95+'Input - Gross flows &amp; stocks'!$AQ95+'Input - Gross flows &amp; stocks'!$AR95)</f>
        <v>2.1831111695206792E-2</v>
      </c>
      <c r="R93" s="12">
        <f ca="1">'Input - Gross flows &amp; stocks'!AR95/('Input - Gross flows &amp; stocks'!$AP95+'Input - Gross flows &amp; stocks'!$AQ95+'Input - Gross flows &amp; stocks'!$AR95)</f>
        <v>0.95800494344486031</v>
      </c>
      <c r="T93" s="12">
        <f t="shared" ca="1" si="3"/>
        <v>0.97759850466334408</v>
      </c>
      <c r="U93" s="12">
        <f ca="1">OFFSET('Margin error adjustment'!$BD$6,UsefulSeries!$M92,0)</f>
        <v>1.1038651094025687E-2</v>
      </c>
      <c r="V93" s="12">
        <f ca="1">OFFSET('Margin error adjustment'!$BD$7,UsefulSeries!$M92,0)</f>
        <v>1.1362844242630211E-2</v>
      </c>
      <c r="W93" s="12">
        <f ca="1">OFFSET('Margin error adjustment'!$BD$8,UsefulSeries!$M92,0)</f>
        <v>0.26909168450309495</v>
      </c>
      <c r="X93" s="12">
        <f t="shared" ca="1" si="4"/>
        <v>0.56094109403714643</v>
      </c>
      <c r="Y93" s="12">
        <f ca="1">OFFSET('Margin error adjustment'!$BD$9,UsefulSeries!$M92,0)</f>
        <v>0.16996722145975859</v>
      </c>
      <c r="Z93" s="12">
        <f ca="1">OFFSET('Margin error adjustment'!$BD$10,UsefulSeries!$M92,0)</f>
        <v>2.0563188984705372E-2</v>
      </c>
      <c r="AA93" s="12">
        <f ca="1">OFFSET('Margin error adjustment'!$BD$11,UsefulSeries!$M92,0)</f>
        <v>2.1069188235269265E-2</v>
      </c>
      <c r="AB93" s="12">
        <f t="shared" ca="1" si="5"/>
        <v>0.95836762278002541</v>
      </c>
      <c r="AD93" s="12">
        <f ca="1">OFFSET('Time agg. bias corr.'!$F$4,UsefulSeries!$C92,0)</f>
        <v>-2.4949767867741501E-2</v>
      </c>
      <c r="AE93" s="12">
        <f ca="1">OFFSET('Time agg. bias corr.'!$G$4,UsefulSeries!$C92,0)</f>
        <v>1.4594357199062701E-2</v>
      </c>
      <c r="AF93" s="12">
        <f ca="1">OFFSET('Time agg. bias corr.'!$H$4,UsefulSeries!$C92,0)</f>
        <v>1.03554106686767E-2</v>
      </c>
      <c r="AG93" s="12">
        <f ca="1">OFFSET('Time agg. bias corr.'!$F$5,UsefulSeries!$C92,0)</f>
        <v>0.357548472804115</v>
      </c>
      <c r="AH93" s="12">
        <f ca="1">OFFSET('Time agg. bias corr.'!$G$5,UsefulSeries!$C92,0)</f>
        <v>-0.58522443505233102</v>
      </c>
      <c r="AI93" s="12">
        <f ca="1">OFFSET('Time agg. bias corr.'!$H$5,UsefulSeries!$C92,0)</f>
        <v>0.22767596224821601</v>
      </c>
      <c r="AJ93" s="12">
        <f ca="1">OFFSET('Time agg. bias corr.'!$F$6,UsefulSeries!$C92,0)</f>
        <v>1.7012759880694599E-2</v>
      </c>
      <c r="AK93" s="12">
        <f ca="1">OFFSET('Time agg. bias corr.'!$G$6,UsefulSeries!$C92,0)</f>
        <v>2.83383091490934E-2</v>
      </c>
      <c r="AL93" s="12">
        <f ca="1">OFFSET('Time agg. bias corr.'!$H$6,UsefulSeries!$C92,0)</f>
        <v>-4.5351069029790102E-2</v>
      </c>
    </row>
    <row r="94" spans="1:38" x14ac:dyDescent="0.35">
      <c r="A94" s="2" t="s">
        <v>149</v>
      </c>
      <c r="B94" s="15">
        <f>'Input - Gross flows &amp; stocks'!S96</f>
        <v>130069.33333333333</v>
      </c>
      <c r="C94" s="15">
        <f>'Input - Gross flows &amp; stocks'!T96</f>
        <v>6572.666666666667</v>
      </c>
      <c r="D94" s="15">
        <f>'Input - Gross flows &amp; stocks'!U96</f>
        <v>66925</v>
      </c>
      <c r="E94" s="13">
        <f>'Input - Gross flows &amp; stocks'!V96</f>
        <v>0.63929702405538835</v>
      </c>
      <c r="F94" s="13">
        <f>'Input - Gross flows &amp; stocks'!W96</f>
        <v>3.2493460002753681E-2</v>
      </c>
      <c r="G94" s="13">
        <f>'Input - Gross flows &amp; stocks'!X96</f>
        <v>0.32820951594185793</v>
      </c>
      <c r="H94" s="13">
        <f>'Input - Gross flows &amp; stocks'!Y96</f>
        <v>4.8101364636544158E-2</v>
      </c>
      <c r="I94" s="13"/>
      <c r="J94" s="12">
        <f ca="1">'Input - Gross flows &amp; stocks'!AJ96/('Input - Gross flows &amp; stocks'!$AJ96+'Input - Gross flows &amp; stocks'!$AK96+'Input - Gross flows &amp; stocks'!$AL96)</f>
        <v>0.97641392945762051</v>
      </c>
      <c r="K94" s="12">
        <f ca="1">'Input - Gross flows &amp; stocks'!AK96/('Input - Gross flows &amp; stocks'!$AJ96+'Input - Gross flows &amp; stocks'!$AK96+'Input - Gross flows &amp; stocks'!$AL96)</f>
        <v>1.1667644823223295E-2</v>
      </c>
      <c r="L94" s="12">
        <f ca="1">'Input - Gross flows &amp; stocks'!AL96/('Input - Gross flows &amp; stocks'!$AJ96+'Input - Gross flows &amp; stocks'!$AK96+'Input - Gross flows &amp; stocks'!$AL96)</f>
        <v>1.1918425719156226E-2</v>
      </c>
      <c r="M94" s="12">
        <f ca="1">'Input - Gross flows &amp; stocks'!AM96/('Input - Gross flows &amp; stocks'!$AM96+'Input - Gross flows &amp; stocks'!$AN96+'Input - Gross flows &amp; stocks'!$AO96)</f>
        <v>0.25428655702218966</v>
      </c>
      <c r="N94" s="12">
        <f ca="1">'Input - Gross flows &amp; stocks'!AN96/('Input - Gross flows &amp; stocks'!$AM96+'Input - Gross flows &amp; stocks'!$AN96+'Input - Gross flows &amp; stocks'!$AO96)</f>
        <v>0.57409111426617987</v>
      </c>
      <c r="O94" s="12">
        <f ca="1">'Input - Gross flows &amp; stocks'!AO96/('Input - Gross flows &amp; stocks'!$AM96+'Input - Gross flows &amp; stocks'!$AN96+'Input - Gross flows &amp; stocks'!$AO96)</f>
        <v>0.1716223287116305</v>
      </c>
      <c r="P94" s="12">
        <f ca="1">'Input - Gross flows &amp; stocks'!AP96/('Input - Gross flows &amp; stocks'!$AP96+'Input - Gross flows &amp; stocks'!$AQ96+'Input - Gross flows &amp; stocks'!$AR96)</f>
        <v>2.0308666382880362E-2</v>
      </c>
      <c r="Q94" s="12">
        <f ca="1">'Input - Gross flows &amp; stocks'!AQ96/('Input - Gross flows &amp; stocks'!$AP96+'Input - Gross flows &amp; stocks'!$AQ96+'Input - Gross flows &amp; stocks'!$AR96)</f>
        <v>2.0875012138003336E-2</v>
      </c>
      <c r="R94" s="12">
        <f ca="1">'Input - Gross flows &amp; stocks'!AR96/('Input - Gross flows &amp; stocks'!$AP96+'Input - Gross flows &amp; stocks'!$AQ96+'Input - Gross flows &amp; stocks'!$AR96)</f>
        <v>0.95881632147911633</v>
      </c>
      <c r="T94" s="12">
        <f t="shared" ca="1" si="3"/>
        <v>0.97676226538295696</v>
      </c>
      <c r="U94" s="12">
        <f ca="1">OFFSET('Margin error adjustment'!$BD$6,UsefulSeries!$M93,0)</f>
        <v>1.1335566287448076E-2</v>
      </c>
      <c r="V94" s="12">
        <f ca="1">OFFSET('Margin error adjustment'!$BD$7,UsefulSeries!$M93,0)</f>
        <v>1.1902168329594967E-2</v>
      </c>
      <c r="W94" s="12">
        <f ca="1">OFFSET('Margin error adjustment'!$BD$8,UsefulSeries!$M93,0)</f>
        <v>0.25856864684547415</v>
      </c>
      <c r="X94" s="12">
        <f t="shared" ca="1" si="4"/>
        <v>0.56721429770843668</v>
      </c>
      <c r="Y94" s="12">
        <f ca="1">OFFSET('Margin error adjustment'!$BD$9,UsefulSeries!$M93,0)</f>
        <v>0.17421705544608912</v>
      </c>
      <c r="Z94" s="12">
        <f ca="1">OFFSET('Margin error adjustment'!$BD$10,UsefulSeries!$M93,0)</f>
        <v>2.0354391697793756E-2</v>
      </c>
      <c r="AA94" s="12">
        <f ca="1">OFFSET('Margin error adjustment'!$BD$11,UsefulSeries!$M93,0)</f>
        <v>2.0320431511954347E-2</v>
      </c>
      <c r="AB94" s="12">
        <f t="shared" ca="1" si="5"/>
        <v>0.95932517679025187</v>
      </c>
      <c r="AD94" s="12">
        <f ca="1">OFFSET('Time agg. bias corr.'!$F$4,UsefulSeries!$C93,0)</f>
        <v>-2.5768762156840801E-2</v>
      </c>
      <c r="AE94" s="12">
        <f ca="1">OFFSET('Time agg. bias corr.'!$G$4,UsefulSeries!$C93,0)</f>
        <v>1.49204857120232E-2</v>
      </c>
      <c r="AF94" s="12">
        <f ca="1">OFFSET('Time agg. bias corr.'!$H$4,UsefulSeries!$C93,0)</f>
        <v>1.08482764448171E-2</v>
      </c>
      <c r="AG94" s="12">
        <f ca="1">OFFSET('Time agg. bias corr.'!$F$5,UsefulSeries!$C93,0)</f>
        <v>0.3418276635204</v>
      </c>
      <c r="AH94" s="12">
        <f ca="1">OFFSET('Time agg. bias corr.'!$G$5,UsefulSeries!$C93,0)</f>
        <v>-0.5739152717978</v>
      </c>
      <c r="AI94" s="12">
        <f ca="1">OFFSET('Time agg. bias corr.'!$H$5,UsefulSeries!$C93,0)</f>
        <v>0.23208760827740099</v>
      </c>
      <c r="AJ94" s="12">
        <f ca="1">OFFSET('Time agg. bias corr.'!$F$6,UsefulSeries!$C93,0)</f>
        <v>1.7136491347597E-2</v>
      </c>
      <c r="AK94" s="12">
        <f ca="1">OFFSET('Time agg. bias corr.'!$G$6,UsefulSeries!$C93,0)</f>
        <v>2.7167006587797599E-2</v>
      </c>
      <c r="AL94" s="12">
        <f ca="1">OFFSET('Time agg. bias corr.'!$H$6,UsefulSeries!$C93,0)</f>
        <v>-4.4303497935395598E-2</v>
      </c>
    </row>
    <row r="95" spans="1:38" x14ac:dyDescent="0.35">
      <c r="A95" s="2" t="s">
        <v>150</v>
      </c>
      <c r="B95" s="15">
        <f>'Input - Gross flows &amp; stocks'!S97</f>
        <v>130283.66666666667</v>
      </c>
      <c r="C95" s="15">
        <f>'Input - Gross flows &amp; stocks'!T97</f>
        <v>6472.666666666667</v>
      </c>
      <c r="D95" s="15">
        <f>'Input - Gross flows &amp; stocks'!U97</f>
        <v>67003</v>
      </c>
      <c r="E95" s="13">
        <f>'Input - Gross flows &amp; stocks'!V97</f>
        <v>0.63869430662671312</v>
      </c>
      <c r="F95" s="13">
        <f>'Input - Gross flows &amp; stocks'!W97</f>
        <v>3.2696369799086307E-2</v>
      </c>
      <c r="G95" s="13">
        <f>'Input - Gross flows &amp; stocks'!X97</f>
        <v>0.32860932357420053</v>
      </c>
      <c r="H95" s="13">
        <f>'Input - Gross flows &amp; stocks'!Y97</f>
        <v>4.7329922563001343E-2</v>
      </c>
      <c r="I95" s="13"/>
      <c r="J95" s="12">
        <f ca="1">'Input - Gross flows &amp; stocks'!AJ97/('Input - Gross flows &amp; stocks'!$AJ97+'Input - Gross flows &amp; stocks'!$AK97+'Input - Gross flows &amp; stocks'!$AL97)</f>
        <v>0.97631515908616751</v>
      </c>
      <c r="K95" s="12">
        <f ca="1">'Input - Gross flows &amp; stocks'!AK97/('Input - Gross flows &amp; stocks'!$AJ97+'Input - Gross flows &amp; stocks'!$AK97+'Input - Gross flows &amp; stocks'!$AL97)</f>
        <v>1.1717592501907726E-2</v>
      </c>
      <c r="L95" s="12">
        <f ca="1">'Input - Gross flows &amp; stocks'!AL97/('Input - Gross flows &amp; stocks'!$AJ97+'Input - Gross flows &amp; stocks'!$AK97+'Input - Gross flows &amp; stocks'!$AL97)</f>
        <v>1.1967248411924744E-2</v>
      </c>
      <c r="M95" s="12">
        <f ca="1">'Input - Gross flows &amp; stocks'!AM97/('Input - Gross flows &amp; stocks'!$AM97+'Input - Gross flows &amp; stocks'!$AN97+'Input - Gross flows &amp; stocks'!$AO97)</f>
        <v>0.26209424275577931</v>
      </c>
      <c r="N95" s="12">
        <f ca="1">'Input - Gross flows &amp; stocks'!AN97/('Input - Gross flows &amp; stocks'!$AM97+'Input - Gross flows &amp; stocks'!$AN97+'Input - Gross flows &amp; stocks'!$AO97)</f>
        <v>0.57286481691587898</v>
      </c>
      <c r="O95" s="12">
        <f ca="1">'Input - Gross flows &amp; stocks'!AO97/('Input - Gross flows &amp; stocks'!$AM97+'Input - Gross flows &amp; stocks'!$AN97+'Input - Gross flows &amp; stocks'!$AO97)</f>
        <v>0.16504094032834174</v>
      </c>
      <c r="P95" s="12">
        <f ca="1">'Input - Gross flows &amp; stocks'!AP97/('Input - Gross flows &amp; stocks'!$AP97+'Input - Gross flows &amp; stocks'!$AQ97+'Input - Gross flows &amp; stocks'!$AR97)</f>
        <v>2.1448425585010637E-2</v>
      </c>
      <c r="Q95" s="12">
        <f ca="1">'Input - Gross flows &amp; stocks'!AQ97/('Input - Gross flows &amp; stocks'!$AP97+'Input - Gross flows &amp; stocks'!$AQ97+'Input - Gross flows &amp; stocks'!$AR97)</f>
        <v>1.9804732352600322E-2</v>
      </c>
      <c r="R95" s="12">
        <f ca="1">'Input - Gross flows &amp; stocks'!AR97/('Input - Gross flows &amp; stocks'!$AP97+'Input - Gross flows &amp; stocks'!$AQ97+'Input - Gross flows &amp; stocks'!$AR97)</f>
        <v>0.95874684206238914</v>
      </c>
      <c r="T95" s="12">
        <f t="shared" ca="1" si="3"/>
        <v>0.97550117804779557</v>
      </c>
      <c r="U95" s="12">
        <f ca="1">OFFSET('Margin error adjustment'!$BD$6,UsefulSeries!$M94,0)</f>
        <v>1.1990245138460353E-2</v>
      </c>
      <c r="V95" s="12">
        <f ca="1">OFFSET('Margin error adjustment'!$BD$7,UsefulSeries!$M94,0)</f>
        <v>1.2508576813744074E-2</v>
      </c>
      <c r="W95" s="12">
        <f ca="1">OFFSET('Margin error adjustment'!$BD$8,UsefulSeries!$M94,0)</f>
        <v>0.25648267524232132</v>
      </c>
      <c r="X95" s="12">
        <f t="shared" ca="1" si="4"/>
        <v>0.57440690554977714</v>
      </c>
      <c r="Y95" s="12">
        <f ca="1">OFFSET('Margin error adjustment'!$BD$9,UsefulSeries!$M94,0)</f>
        <v>0.16911041920790154</v>
      </c>
      <c r="Z95" s="12">
        <f ca="1">OFFSET('Margin error adjustment'!$BD$10,UsefulSeries!$M94,0)</f>
        <v>2.0490865322861703E-2</v>
      </c>
      <c r="AA95" s="12">
        <f ca="1">OFFSET('Margin error adjustment'!$BD$11,UsefulSeries!$M94,0)</f>
        <v>1.9397895686591404E-2</v>
      </c>
      <c r="AB95" s="12">
        <f t="shared" ca="1" si="5"/>
        <v>0.96011123899054684</v>
      </c>
      <c r="AD95" s="12">
        <f ca="1">OFFSET('Time agg. bias corr.'!$F$4,UsefulSeries!$C94,0)</f>
        <v>-2.7162009905507201E-2</v>
      </c>
      <c r="AE95" s="12">
        <f ca="1">OFFSET('Time agg. bias corr.'!$G$4,UsefulSeries!$C94,0)</f>
        <v>1.5711469185131999E-2</v>
      </c>
      <c r="AF95" s="12">
        <f ca="1">OFFSET('Time agg. bias corr.'!$H$4,UsefulSeries!$C94,0)</f>
        <v>1.1450540720374601E-2</v>
      </c>
      <c r="AG95" s="12">
        <f ca="1">OFFSET('Time agg. bias corr.'!$F$5,UsefulSeries!$C94,0)</f>
        <v>0.33737520822078998</v>
      </c>
      <c r="AH95" s="12">
        <f ca="1">OFFSET('Time agg. bias corr.'!$G$5,UsefulSeries!$C94,0)</f>
        <v>-0.56107819895728495</v>
      </c>
      <c r="AI95" s="12">
        <f ca="1">OFFSET('Time agg. bias corr.'!$H$5,UsefulSeries!$C94,0)</f>
        <v>0.22370299073649599</v>
      </c>
      <c r="AJ95" s="12">
        <f ca="1">OFFSET('Time agg. bias corr.'!$F$6,UsefulSeries!$C94,0)</f>
        <v>1.7519706352980099E-2</v>
      </c>
      <c r="AK95" s="12">
        <f ca="1">OFFSET('Time agg. bias corr.'!$G$6,UsefulSeries!$C94,0)</f>
        <v>2.57515910532824E-2</v>
      </c>
      <c r="AL95" s="12">
        <f ca="1">OFFSET('Time agg. bias corr.'!$H$6,UsefulSeries!$C94,0)</f>
        <v>-4.3271297406263003E-2</v>
      </c>
    </row>
    <row r="96" spans="1:38" x14ac:dyDescent="0.35">
      <c r="A96" s="2" t="s">
        <v>151</v>
      </c>
      <c r="B96" s="15">
        <f>'Input - Gross flows &amp; stocks'!S98</f>
        <v>130503.66666666667</v>
      </c>
      <c r="C96" s="15">
        <f>'Input - Gross flows &amp; stocks'!T98</f>
        <v>6412.666666666667</v>
      </c>
      <c r="D96" s="15">
        <f>'Input - Gross flows &amp; stocks'!U98</f>
        <v>67019</v>
      </c>
      <c r="E96" s="13">
        <f>'Input - Gross flows &amp; stocks'!V98</f>
        <v>0.63886203359719684</v>
      </c>
      <c r="F96" s="13">
        <f>'Input - Gross flows &amp; stocks'!W98</f>
        <v>3.1673430928462414E-2</v>
      </c>
      <c r="G96" s="13">
        <f>'Input - Gross flows &amp; stocks'!X98</f>
        <v>0.32946453547434079</v>
      </c>
      <c r="H96" s="13">
        <f>'Input - Gross flows &amp; stocks'!Y98</f>
        <v>4.6836389133022842E-2</v>
      </c>
      <c r="I96" s="13"/>
      <c r="J96" s="12">
        <f ca="1">'Input - Gross flows &amp; stocks'!AJ98/('Input - Gross flows &amp; stocks'!$AJ98+'Input - Gross flows &amp; stocks'!$AK98+'Input - Gross flows &amp; stocks'!$AL98)</f>
        <v>0.97526541363063379</v>
      </c>
      <c r="K96" s="12">
        <f ca="1">'Input - Gross flows &amp; stocks'!AK98/('Input - Gross flows &amp; stocks'!$AJ98+'Input - Gross flows &amp; stocks'!$AK98+'Input - Gross flows &amp; stocks'!$AL98)</f>
        <v>1.2337701963407052E-2</v>
      </c>
      <c r="L96" s="12">
        <f ca="1">'Input - Gross flows &amp; stocks'!AL98/('Input - Gross flows &amp; stocks'!$AJ98+'Input - Gross flows &amp; stocks'!$AK98+'Input - Gross flows &amp; stocks'!$AL98)</f>
        <v>1.239688440595915E-2</v>
      </c>
      <c r="M96" s="12">
        <f ca="1">'Input - Gross flows &amp; stocks'!AM98/('Input - Gross flows &amp; stocks'!$AM98+'Input - Gross flows &amp; stocks'!$AN98+'Input - Gross flows &amp; stocks'!$AO98)</f>
        <v>0.27587980604445084</v>
      </c>
      <c r="N96" s="12">
        <f ca="1">'Input - Gross flows &amp; stocks'!AN98/('Input - Gross flows &amp; stocks'!$AM98+'Input - Gross flows &amp; stocks'!$AN98+'Input - Gross flows &amp; stocks'!$AO98)</f>
        <v>0.55710684679633016</v>
      </c>
      <c r="O96" s="12">
        <f ca="1">'Input - Gross flows &amp; stocks'!AO98/('Input - Gross flows &amp; stocks'!$AM98+'Input - Gross flows &amp; stocks'!$AN98+'Input - Gross flows &amp; stocks'!$AO98)</f>
        <v>0.16701334715921901</v>
      </c>
      <c r="P96" s="12">
        <f ca="1">'Input - Gross flows &amp; stocks'!AP98/('Input - Gross flows &amp; stocks'!$AP98+'Input - Gross flows &amp; stocks'!$AQ98+'Input - Gross flows &amp; stocks'!$AR98)</f>
        <v>2.3022771621046816E-2</v>
      </c>
      <c r="Q96" s="12">
        <f ca="1">'Input - Gross flows &amp; stocks'!AQ98/('Input - Gross flows &amp; stocks'!$AP98+'Input - Gross flows &amp; stocks'!$AQ98+'Input - Gross flows &amp; stocks'!$AR98)</f>
        <v>2.005195561850915E-2</v>
      </c>
      <c r="R96" s="12">
        <f ca="1">'Input - Gross flows &amp; stocks'!AR98/('Input - Gross flows &amp; stocks'!$AP98+'Input - Gross flows &amp; stocks'!$AQ98+'Input - Gross flows &amp; stocks'!$AR98)</f>
        <v>0.95692527276044403</v>
      </c>
      <c r="T96" s="12">
        <f t="shared" ca="1" si="3"/>
        <v>0.9748672734231133</v>
      </c>
      <c r="U96" s="12">
        <f ca="1">OFFSET('Margin error adjustment'!$BD$6,UsefulSeries!$M95,0)</f>
        <v>1.2060219735878452E-2</v>
      </c>
      <c r="V96" s="12">
        <f ca="1">OFFSET('Margin error adjustment'!$BD$7,UsefulSeries!$M95,0)</f>
        <v>1.3072506841008292E-2</v>
      </c>
      <c r="W96" s="12">
        <f ca="1">OFFSET('Margin error adjustment'!$BD$8,UsefulSeries!$M95,0)</f>
        <v>0.27674384146883241</v>
      </c>
      <c r="X96" s="12">
        <f t="shared" ca="1" si="4"/>
        <v>0.54654943378488996</v>
      </c>
      <c r="Y96" s="12">
        <f ca="1">OFFSET('Margin error adjustment'!$BD$9,UsefulSeries!$M95,0)</f>
        <v>0.17670672474627766</v>
      </c>
      <c r="Z96" s="12">
        <f ca="1">OFFSET('Margin error adjustment'!$BD$10,UsefulSeries!$M95,0)</f>
        <v>2.1823292433889873E-2</v>
      </c>
      <c r="AA96" s="12">
        <f ca="1">OFFSET('Margin error adjustment'!$BD$11,UsefulSeries!$M95,0)</f>
        <v>1.8564460617320949E-2</v>
      </c>
      <c r="AB96" s="12">
        <f t="shared" ca="1" si="5"/>
        <v>0.9596122469487891</v>
      </c>
      <c r="AD96" s="12">
        <f ca="1">OFFSET('Time agg. bias corr.'!$F$4,UsefulSeries!$C95,0)</f>
        <v>-2.8093342565942099E-2</v>
      </c>
      <c r="AE96" s="12">
        <f ca="1">OFFSET('Time agg. bias corr.'!$G$4,UsefulSeries!$C95,0)</f>
        <v>1.6175031486656999E-2</v>
      </c>
      <c r="AF96" s="12">
        <f ca="1">OFFSET('Time agg. bias corr.'!$H$4,UsefulSeries!$C95,0)</f>
        <v>1.1918311079285201E-2</v>
      </c>
      <c r="AG96" s="12">
        <f ca="1">OFFSET('Time agg. bias corr.'!$F$5,UsefulSeries!$C95,0)</f>
        <v>0.37248849428891001</v>
      </c>
      <c r="AH96" s="12">
        <f ca="1">OFFSET('Time agg. bias corr.'!$G$5,UsefulSeries!$C95,0)</f>
        <v>-0.61152014533931798</v>
      </c>
      <c r="AI96" s="12">
        <f ca="1">OFFSET('Time agg. bias corr.'!$H$5,UsefulSeries!$C95,0)</f>
        <v>0.23903165105040799</v>
      </c>
      <c r="AJ96" s="12">
        <f ca="1">OFFSET('Time agg. bias corr.'!$F$6,UsefulSeries!$C95,0)</f>
        <v>1.8676019694200699E-2</v>
      </c>
      <c r="AK96" s="12">
        <f ca="1">OFFSET('Time agg. bias corr.'!$G$6,UsefulSeries!$C95,0)</f>
        <v>2.5202468888957399E-2</v>
      </c>
      <c r="AL96" s="12">
        <f ca="1">OFFSET('Time agg. bias corr.'!$H$6,UsefulSeries!$C95,0)</f>
        <v>-4.3878488583158598E-2</v>
      </c>
    </row>
    <row r="97" spans="1:38" x14ac:dyDescent="0.35">
      <c r="A97" s="2" t="s">
        <v>152</v>
      </c>
      <c r="B97" s="15">
        <f>'Input - Gross flows &amp; stocks'!S99</f>
        <v>130686</v>
      </c>
      <c r="C97" s="15">
        <f>'Input - Gross flows &amp; stocks'!T99</f>
        <v>6384</v>
      </c>
      <c r="D97" s="15">
        <f>'Input - Gross flows &amp; stocks'!U99</f>
        <v>67022</v>
      </c>
      <c r="E97" s="13">
        <f>'Input - Gross flows &amp; stocks'!V99</f>
        <v>0.64064116582737163</v>
      </c>
      <c r="F97" s="13">
        <f>'Input - Gross flows &amp; stocks'!W99</f>
        <v>3.0930514217347174E-2</v>
      </c>
      <c r="G97" s="13">
        <f>'Input - Gross flows &amp; stocks'!X99</f>
        <v>0.32842831995528121</v>
      </c>
      <c r="H97" s="13">
        <f>'Input - Gross flows &amp; stocks'!Y99</f>
        <v>4.6574742832129569E-2</v>
      </c>
      <c r="I97" s="13"/>
      <c r="J97" s="12">
        <f ca="1">'Input - Gross flows &amp; stocks'!AJ99/('Input - Gross flows &amp; stocks'!$AJ99+'Input - Gross flows &amp; stocks'!$AK99+'Input - Gross flows &amp; stocks'!$AL99)</f>
        <v>0.97494334882720901</v>
      </c>
      <c r="K97" s="12">
        <f ca="1">'Input - Gross flows &amp; stocks'!AK99/('Input - Gross flows &amp; stocks'!$AJ99+'Input - Gross flows &amp; stocks'!$AK99+'Input - Gross flows &amp; stocks'!$AL99)</f>
        <v>1.2301299953182483E-2</v>
      </c>
      <c r="L97" s="12">
        <f ca="1">'Input - Gross flows &amp; stocks'!AL99/('Input - Gross flows &amp; stocks'!$AJ99+'Input - Gross flows &amp; stocks'!$AK99+'Input - Gross flows &amp; stocks'!$AL99)</f>
        <v>1.2755351219608489E-2</v>
      </c>
      <c r="M97" s="12">
        <f ca="1">'Input - Gross flows &amp; stocks'!AM99/('Input - Gross flows &amp; stocks'!$AM99+'Input - Gross flows &amp; stocks'!$AN99+'Input - Gross flows &amp; stocks'!$AO99)</f>
        <v>0.27551296213523568</v>
      </c>
      <c r="N97" s="12">
        <f ca="1">'Input - Gross flows &amp; stocks'!AN99/('Input - Gross flows &amp; stocks'!$AM99+'Input - Gross flows &amp; stocks'!$AN99+'Input - Gross flows &amp; stocks'!$AO99)</f>
        <v>0.55717403054336112</v>
      </c>
      <c r="O97" s="12">
        <f ca="1">'Input - Gross flows &amp; stocks'!AO99/('Input - Gross flows &amp; stocks'!$AM99+'Input - Gross flows &amp; stocks'!$AN99+'Input - Gross flows &amp; stocks'!$AO99)</f>
        <v>0.16731300732140325</v>
      </c>
      <c r="P97" s="12">
        <f ca="1">'Input - Gross flows &amp; stocks'!AP99/('Input - Gross flows &amp; stocks'!$AP99+'Input - Gross flows &amp; stocks'!$AQ99+'Input - Gross flows &amp; stocks'!$AR99)</f>
        <v>2.3609213061605371E-2</v>
      </c>
      <c r="Q97" s="12">
        <f ca="1">'Input - Gross flows &amp; stocks'!AQ99/('Input - Gross flows &amp; stocks'!$AP99+'Input - Gross flows &amp; stocks'!$AQ99+'Input - Gross flows &amp; stocks'!$AR99)</f>
        <v>2.0212835533308927E-2</v>
      </c>
      <c r="R97" s="12">
        <f ca="1">'Input - Gross flows &amp; stocks'!AR99/('Input - Gross flows &amp; stocks'!$AP99+'Input - Gross flows &amp; stocks'!$AQ99+'Input - Gross flows &amp; stocks'!$AR99)</f>
        <v>0.95617795140508566</v>
      </c>
      <c r="T97" s="12">
        <f t="shared" ca="1" si="3"/>
        <v>0.97606581912297008</v>
      </c>
      <c r="U97" s="12">
        <f ca="1">OFFSET('Margin error adjustment'!$BD$6,UsefulSeries!$M96,0)</f>
        <v>1.1492802457791908E-2</v>
      </c>
      <c r="V97" s="12">
        <f ca="1">OFFSET('Margin error adjustment'!$BD$7,UsefulSeries!$M96,0)</f>
        <v>1.2441378419237949E-2</v>
      </c>
      <c r="W97" s="12">
        <f ca="1">OFFSET('Margin error adjustment'!$BD$8,UsefulSeries!$M96,0)</f>
        <v>0.28696673559193298</v>
      </c>
      <c r="X97" s="12">
        <f t="shared" ca="1" si="4"/>
        <v>0.54307566851203282</v>
      </c>
      <c r="Y97" s="12">
        <f ca="1">OFFSET('Margin error adjustment'!$BD$9,UsefulSeries!$M96,0)</f>
        <v>0.16995759589603426</v>
      </c>
      <c r="Z97" s="12">
        <f ca="1">OFFSET('Margin error adjustment'!$BD$10,UsefulSeries!$M96,0)</f>
        <v>2.422279110475407E-2</v>
      </c>
      <c r="AA97" s="12">
        <f ca="1">OFFSET('Margin error adjustment'!$BD$11,UsefulSeries!$M96,0)</f>
        <v>1.9386394297921005E-2</v>
      </c>
      <c r="AB97" s="12">
        <f t="shared" ca="1" si="5"/>
        <v>0.95639081459732489</v>
      </c>
      <c r="AD97" s="12">
        <f ca="1">OFFSET('Time agg. bias corr.'!$F$4,UsefulSeries!$C96,0)</f>
        <v>-2.68464277874042E-2</v>
      </c>
      <c r="AE97" s="12">
        <f ca="1">OFFSET('Time agg. bias corr.'!$G$4,UsefulSeries!$C96,0)</f>
        <v>1.5440136252286E-2</v>
      </c>
      <c r="AF97" s="12">
        <f ca="1">OFFSET('Time agg. bias corr.'!$H$4,UsefulSeries!$C96,0)</f>
        <v>1.14062915352021E-2</v>
      </c>
      <c r="AG97" s="12">
        <f ca="1">OFFSET('Time agg. bias corr.'!$F$5,UsefulSeries!$C96,0)</f>
        <v>0.38700511094239698</v>
      </c>
      <c r="AH97" s="12">
        <f ca="1">OFFSET('Time agg. bias corr.'!$G$5,UsefulSeries!$C96,0)</f>
        <v>-0.61793127490960198</v>
      </c>
      <c r="AI97" s="12">
        <f ca="1">OFFSET('Time agg. bias corr.'!$H$5,UsefulSeries!$C96,0)</f>
        <v>0.23092616395378901</v>
      </c>
      <c r="AJ97" s="12">
        <f ca="1">OFFSET('Time agg. bias corr.'!$F$6,UsefulSeries!$C96,0)</f>
        <v>2.0840721885105998E-2</v>
      </c>
      <c r="AK97" s="12">
        <f ca="1">OFFSET('Time agg. bias corr.'!$G$6,UsefulSeries!$C96,0)</f>
        <v>2.6440580945788401E-2</v>
      </c>
      <c r="AL97" s="12">
        <f ca="1">OFFSET('Time agg. bias corr.'!$H$6,UsefulSeries!$C96,0)</f>
        <v>-4.7281302830749203E-2</v>
      </c>
    </row>
    <row r="98" spans="1:38" x14ac:dyDescent="0.35">
      <c r="A98" s="2" t="s">
        <v>153</v>
      </c>
      <c r="B98" s="15">
        <f>'Input - Gross flows &amp; stocks'!S100</f>
        <v>130737.33333333333</v>
      </c>
      <c r="C98" s="15">
        <f>'Input - Gross flows &amp; stocks'!T100</f>
        <v>6383.333333333333</v>
      </c>
      <c r="D98" s="15">
        <f>'Input - Gross flows &amp; stocks'!U100</f>
        <v>67124.666666666672</v>
      </c>
      <c r="E98" s="13">
        <f>'Input - Gross flows &amp; stocks'!V100</f>
        <v>0.64027574988485925</v>
      </c>
      <c r="F98" s="13">
        <f>'Input - Gross flows &amp; stocks'!W100</f>
        <v>3.1729855265607697E-2</v>
      </c>
      <c r="G98" s="13">
        <f>'Input - Gross flows &amp; stocks'!X100</f>
        <v>0.32799439484953308</v>
      </c>
      <c r="H98" s="13">
        <f>'Input - Gross flows &amp; stocks'!Y100</f>
        <v>4.655267136974247E-2</v>
      </c>
      <c r="I98" s="13"/>
      <c r="J98" s="12">
        <f ca="1">'Input - Gross flows &amp; stocks'!AJ100/('Input - Gross flows &amp; stocks'!$AJ100+'Input - Gross flows &amp; stocks'!$AK100+'Input - Gross flows &amp; stocks'!$AL100)</f>
        <v>0.97440590042128017</v>
      </c>
      <c r="K98" s="12">
        <f ca="1">'Input - Gross flows &amp; stocks'!AK100/('Input - Gross flows &amp; stocks'!$AJ100+'Input - Gross flows &amp; stocks'!$AK100+'Input - Gross flows &amp; stocks'!$AL100)</f>
        <v>1.2740234857543813E-2</v>
      </c>
      <c r="L98" s="12">
        <f ca="1">'Input - Gross flows &amp; stocks'!AL100/('Input - Gross flows &amp; stocks'!$AJ100+'Input - Gross flows &amp; stocks'!$AK100+'Input - Gross flows &amp; stocks'!$AL100)</f>
        <v>1.285386472117604E-2</v>
      </c>
      <c r="M98" s="12">
        <f ca="1">'Input - Gross flows &amp; stocks'!AM100/('Input - Gross flows &amp; stocks'!$AM100+'Input - Gross flows &amp; stocks'!$AN100+'Input - Gross flows &amp; stocks'!$AO100)</f>
        <v>0.28015001769898057</v>
      </c>
      <c r="N98" s="12">
        <f ca="1">'Input - Gross flows &amp; stocks'!AN100/('Input - Gross flows &amp; stocks'!$AM100+'Input - Gross flows &amp; stocks'!$AN100+'Input - Gross flows &amp; stocks'!$AO100)</f>
        <v>0.54500485597754988</v>
      </c>
      <c r="O98" s="12">
        <f ca="1">'Input - Gross flows &amp; stocks'!AO100/('Input - Gross flows &amp; stocks'!$AM100+'Input - Gross flows &amp; stocks'!$AN100+'Input - Gross flows &amp; stocks'!$AO100)</f>
        <v>0.17484512632346952</v>
      </c>
      <c r="P98" s="12">
        <f ca="1">'Input - Gross flows &amp; stocks'!AP100/('Input - Gross flows &amp; stocks'!$AP100+'Input - Gross flows &amp; stocks'!$AQ100+'Input - Gross flows &amp; stocks'!$AR100)</f>
        <v>2.2615220425816665E-2</v>
      </c>
      <c r="Q98" s="12">
        <f ca="1">'Input - Gross flows &amp; stocks'!AQ100/('Input - Gross flows &amp; stocks'!$AP100+'Input - Gross flows &amp; stocks'!$AQ100+'Input - Gross flows &amp; stocks'!$AR100)</f>
        <v>2.0778013302411739E-2</v>
      </c>
      <c r="R98" s="12">
        <f ca="1">'Input - Gross flows &amp; stocks'!AR100/('Input - Gross flows &amp; stocks'!$AP100+'Input - Gross flows &amp; stocks'!$AQ100+'Input - Gross flows &amp; stocks'!$AR100)</f>
        <v>0.95660676627177155</v>
      </c>
      <c r="T98" s="12">
        <f t="shared" ca="1" si="3"/>
        <v>0.97436689270500854</v>
      </c>
      <c r="U98" s="12">
        <f ca="1">OFFSET('Margin error adjustment'!$BD$6,UsefulSeries!$M97,0)</f>
        <v>1.2706344695476343E-2</v>
      </c>
      <c r="V98" s="12">
        <f ca="1">OFFSET('Margin error adjustment'!$BD$7,UsefulSeries!$M97,0)</f>
        <v>1.2926762599515088E-2</v>
      </c>
      <c r="W98" s="12">
        <f ca="1">OFFSET('Margin error adjustment'!$BD$8,UsefulSeries!$M97,0)</f>
        <v>0.28027029968269185</v>
      </c>
      <c r="X98" s="12">
        <f t="shared" ca="1" si="4"/>
        <v>0.54381090921416719</v>
      </c>
      <c r="Y98" s="12">
        <f ca="1">OFFSET('Margin error adjustment'!$BD$9,UsefulSeries!$M97,0)</f>
        <v>0.17591879110314101</v>
      </c>
      <c r="Z98" s="12">
        <f ca="1">OFFSET('Margin error adjustment'!$BD$10,UsefulSeries!$M97,0)</f>
        <v>2.2492893763543995E-2</v>
      </c>
      <c r="AA98" s="12">
        <f ca="1">OFFSET('Margin error adjustment'!$BD$11,UsefulSeries!$M97,0)</f>
        <v>2.0611184590956434E-2</v>
      </c>
      <c r="AB98" s="12">
        <f t="shared" ca="1" si="5"/>
        <v>0.95689592164549953</v>
      </c>
      <c r="AD98" s="12">
        <f ca="1">OFFSET('Time agg. bias corr.'!$F$4,UsefulSeries!$C97,0)</f>
        <v>-2.8785964638533501E-2</v>
      </c>
      <c r="AE98" s="12">
        <f ca="1">OFFSET('Time agg. bias corr.'!$G$4,UsefulSeries!$C97,0)</f>
        <v>1.7082749930467499E-2</v>
      </c>
      <c r="AF98" s="12">
        <f ca="1">OFFSET('Time agg. bias corr.'!$H$4,UsefulSeries!$C97,0)</f>
        <v>1.1703214708066401E-2</v>
      </c>
      <c r="AG98" s="12">
        <f ca="1">OFFSET('Time agg. bias corr.'!$F$5,UsefulSeries!$C97,0)</f>
        <v>0.37829484656718598</v>
      </c>
      <c r="AH98" s="12">
        <f ca="1">OFFSET('Time agg. bias corr.'!$G$5,UsefulSeries!$C97,0)</f>
        <v>-0.61724425871283295</v>
      </c>
      <c r="AI98" s="12">
        <f ca="1">OFFSET('Time agg. bias corr.'!$H$5,UsefulSeries!$C97,0)</f>
        <v>0.23894941214564799</v>
      </c>
      <c r="AJ98" s="12">
        <f ca="1">OFFSET('Time agg. bias corr.'!$F$6,UsefulSeries!$C97,0)</f>
        <v>1.88973437525158E-2</v>
      </c>
      <c r="AK98" s="12">
        <f ca="1">OFFSET('Time agg. bias corr.'!$G$6,UsefulSeries!$C97,0)</f>
        <v>2.8103805757391E-2</v>
      </c>
      <c r="AL98" s="12">
        <f ca="1">OFFSET('Time agg. bias corr.'!$H$6,UsefulSeries!$C97,0)</f>
        <v>-4.7001149509906998E-2</v>
      </c>
    </row>
    <row r="99" spans="1:38" x14ac:dyDescent="0.35">
      <c r="A99" s="2" t="s">
        <v>154</v>
      </c>
      <c r="B99" s="15">
        <f>'Input - Gross flows &amp; stocks'!S101</f>
        <v>130782.33333333333</v>
      </c>
      <c r="C99" s="15">
        <f>'Input - Gross flows &amp; stocks'!T101</f>
        <v>6365.333333333333</v>
      </c>
      <c r="D99" s="15">
        <f>'Input - Gross flows &amp; stocks'!U101</f>
        <v>67247.333333333328</v>
      </c>
      <c r="E99" s="13">
        <f>'Input - Gross flows &amp; stocks'!V101</f>
        <v>0.64007011462173846</v>
      </c>
      <c r="F99" s="13">
        <f>'Input - Gross flows &amp; stocks'!W101</f>
        <v>3.1179463074761184E-2</v>
      </c>
      <c r="G99" s="13">
        <f>'Input - Gross flows &amp; stocks'!X101</f>
        <v>0.32875042230350032</v>
      </c>
      <c r="H99" s="13">
        <f>'Input - Gross flows &amp; stocks'!Y101</f>
        <v>4.6412261236671908E-2</v>
      </c>
      <c r="I99" s="13"/>
      <c r="J99" s="12">
        <f ca="1">'Input - Gross flows &amp; stocks'!AJ101/('Input - Gross flows &amp; stocks'!$AJ101+'Input - Gross flows &amp; stocks'!$AK101+'Input - Gross flows &amp; stocks'!$AL101)</f>
        <v>0.9750463196452176</v>
      </c>
      <c r="K99" s="12">
        <f ca="1">'Input - Gross flows &amp; stocks'!AK101/('Input - Gross flows &amp; stocks'!$AJ101+'Input - Gross flows &amp; stocks'!$AK101+'Input - Gross flows &amp; stocks'!$AL101)</f>
        <v>1.2447121393416014E-2</v>
      </c>
      <c r="L99" s="12">
        <f ca="1">'Input - Gross flows &amp; stocks'!AL101/('Input - Gross flows &amp; stocks'!$AJ101+'Input - Gross flows &amp; stocks'!$AK101+'Input - Gross flows &amp; stocks'!$AL101)</f>
        <v>1.2506558961366411E-2</v>
      </c>
      <c r="M99" s="12">
        <f ca="1">'Input - Gross flows &amp; stocks'!AM101/('Input - Gross flows &amp; stocks'!$AM101+'Input - Gross flows &amp; stocks'!$AN101+'Input - Gross flows &amp; stocks'!$AO101)</f>
        <v>0.27326285250586474</v>
      </c>
      <c r="N99" s="12">
        <f ca="1">'Input - Gross flows &amp; stocks'!AN101/('Input - Gross flows &amp; stocks'!$AM101+'Input - Gross flows &amp; stocks'!$AN101+'Input - Gross flows &amp; stocks'!$AO101)</f>
        <v>0.54576622233152161</v>
      </c>
      <c r="O99" s="12">
        <f ca="1">'Input - Gross flows &amp; stocks'!AO101/('Input - Gross flows &amp; stocks'!$AM101+'Input - Gross flows &amp; stocks'!$AN101+'Input - Gross flows &amp; stocks'!$AO101)</f>
        <v>0.18097092516261373</v>
      </c>
      <c r="P99" s="12">
        <f ca="1">'Input - Gross flows &amp; stocks'!AP101/('Input - Gross flows &amp; stocks'!$AP101+'Input - Gross flows &amp; stocks'!$AQ101+'Input - Gross flows &amp; stocks'!$AR101)</f>
        <v>2.1937089095163238E-2</v>
      </c>
      <c r="Q99" s="12">
        <f ca="1">'Input - Gross flows &amp; stocks'!AQ101/('Input - Gross flows &amp; stocks'!$AP101+'Input - Gross flows &amp; stocks'!$AQ101+'Input - Gross flows &amp; stocks'!$AR101)</f>
        <v>2.093025368352992E-2</v>
      </c>
      <c r="R99" s="12">
        <f ca="1">'Input - Gross flows &amp; stocks'!AR101/('Input - Gross flows &amp; stocks'!$AP101+'Input - Gross flows &amp; stocks'!$AQ101+'Input - Gross flows &amp; stocks'!$AR101)</f>
        <v>0.95713265722130692</v>
      </c>
      <c r="T99" s="12">
        <f t="shared" ca="1" si="3"/>
        <v>0.97505626718362715</v>
      </c>
      <c r="U99" s="12">
        <f ca="1">OFFSET('Margin error adjustment'!$BD$6,UsefulSeries!$M98,0)</f>
        <v>1.2068521457398408E-2</v>
      </c>
      <c r="V99" s="12">
        <f ca="1">OFFSET('Margin error adjustment'!$BD$7,UsefulSeries!$M98,0)</f>
        <v>1.2875211358974431E-2</v>
      </c>
      <c r="W99" s="12">
        <f ca="1">OFFSET('Margin error adjustment'!$BD$8,UsefulSeries!$M98,0)</f>
        <v>0.27634344658867416</v>
      </c>
      <c r="X99" s="12">
        <f t="shared" ca="1" si="4"/>
        <v>0.53531289161021767</v>
      </c>
      <c r="Y99" s="12">
        <f ca="1">OFFSET('Margin error adjustment'!$BD$9,UsefulSeries!$M98,0)</f>
        <v>0.18834366180110818</v>
      </c>
      <c r="Z99" s="12">
        <f ca="1">OFFSET('Margin error adjustment'!$BD$10,UsefulSeries!$M98,0)</f>
        <v>2.1332359689140122E-2</v>
      </c>
      <c r="AA99" s="12">
        <f ca="1">OFFSET('Margin error adjustment'!$BD$11,UsefulSeries!$M98,0)</f>
        <v>1.9716437163459541E-2</v>
      </c>
      <c r="AB99" s="12">
        <f t="shared" ca="1" si="5"/>
        <v>0.95895120314740034</v>
      </c>
      <c r="AD99" s="12">
        <f ca="1">OFFSET('Time agg. bias corr.'!$F$4,UsefulSeries!$C98,0)</f>
        <v>-2.7920800857618E-2</v>
      </c>
      <c r="AE99" s="12">
        <f ca="1">OFFSET('Time agg. bias corr.'!$G$4,UsefulSeries!$C98,0)</f>
        <v>1.6333337430225001E-2</v>
      </c>
      <c r="AF99" s="12">
        <f ca="1">OFFSET('Time agg. bias corr.'!$H$4,UsefulSeries!$C98,0)</f>
        <v>1.15874634171571E-2</v>
      </c>
      <c r="AG99" s="12">
        <f ca="1">OFFSET('Time agg. bias corr.'!$F$5,UsefulSeries!$C98,0)</f>
        <v>0.37540360430530101</v>
      </c>
      <c r="AH99" s="12">
        <f ca="1">OFFSET('Time agg. bias corr.'!$G$5,UsefulSeries!$C98,0)</f>
        <v>-0.63299555405219099</v>
      </c>
      <c r="AI99" s="12">
        <f ca="1">OFFSET('Time agg. bias corr.'!$H$5,UsefulSeries!$C98,0)</f>
        <v>0.25759194976247701</v>
      </c>
      <c r="AJ99" s="12">
        <f ca="1">OFFSET('Time agg. bias corr.'!$F$6,UsefulSeries!$C98,0)</f>
        <v>1.78816333083608E-2</v>
      </c>
      <c r="AK99" s="12">
        <f ca="1">OFFSET('Time agg. bias corr.'!$G$6,UsefulSeries!$C98,0)</f>
        <v>2.7055595587618601E-2</v>
      </c>
      <c r="AL99" s="12">
        <f ca="1">OFFSET('Time agg. bias corr.'!$H$6,UsefulSeries!$C98,0)</f>
        <v>-4.4937228896047399E-2</v>
      </c>
    </row>
    <row r="100" spans="1:38" x14ac:dyDescent="0.35">
      <c r="A100" s="2" t="s">
        <v>155</v>
      </c>
      <c r="B100" s="15">
        <f>'Input - Gross flows &amp; stocks'!S102</f>
        <v>130943.33333333333</v>
      </c>
      <c r="C100" s="15">
        <f>'Input - Gross flows &amp; stocks'!T102</f>
        <v>6223</v>
      </c>
      <c r="D100" s="15">
        <f>'Input - Gross flows &amp; stocks'!U102</f>
        <v>67393.333333333328</v>
      </c>
      <c r="E100" s="13">
        <f>'Input - Gross flows &amp; stocks'!V102</f>
        <v>0.63995283780412038</v>
      </c>
      <c r="F100" s="13">
        <f>'Input - Gross flows &amp; stocks'!W102</f>
        <v>3.0851121080620936E-2</v>
      </c>
      <c r="G100" s="13">
        <f>'Input - Gross flows &amp; stocks'!X102</f>
        <v>0.32919604111525874</v>
      </c>
      <c r="H100" s="13">
        <f>'Input - Gross flows &amp; stocks'!Y102</f>
        <v>4.5368275500061978E-2</v>
      </c>
      <c r="I100" s="13"/>
      <c r="J100" s="12">
        <f ca="1">'Input - Gross flows &amp; stocks'!AJ102/('Input - Gross flows &amp; stocks'!$AJ102+'Input - Gross flows &amp; stocks'!$AK102+'Input - Gross flows &amp; stocks'!$AL102)</f>
        <v>0.97528894092570717</v>
      </c>
      <c r="K100" s="12">
        <f ca="1">'Input - Gross flows &amp; stocks'!AK102/('Input - Gross flows &amp; stocks'!$AJ102+'Input - Gross flows &amp; stocks'!$AK102+'Input - Gross flows &amp; stocks'!$AL102)</f>
        <v>1.2171038501390473E-2</v>
      </c>
      <c r="L100" s="12">
        <f ca="1">'Input - Gross flows &amp; stocks'!AL102/('Input - Gross flows &amp; stocks'!$AJ102+'Input - Gross flows &amp; stocks'!$AK102+'Input - Gross flows &amp; stocks'!$AL102)</f>
        <v>1.2540020572902339E-2</v>
      </c>
      <c r="M100" s="12">
        <f ca="1">'Input - Gross flows &amp; stocks'!AM102/('Input - Gross flows &amp; stocks'!$AM102+'Input - Gross flows &amp; stocks'!$AN102+'Input - Gross flows &amp; stocks'!$AO102)</f>
        <v>0.28369150170152768</v>
      </c>
      <c r="N100" s="12">
        <f ca="1">'Input - Gross flows &amp; stocks'!AN102/('Input - Gross flows &amp; stocks'!$AM102+'Input - Gross flows &amp; stocks'!$AN102+'Input - Gross flows &amp; stocks'!$AO102)</f>
        <v>0.53173268173247534</v>
      </c>
      <c r="O100" s="12">
        <f ca="1">'Input - Gross flows &amp; stocks'!AO102/('Input - Gross flows &amp; stocks'!$AM102+'Input - Gross flows &amp; stocks'!$AN102+'Input - Gross flows &amp; stocks'!$AO102)</f>
        <v>0.18457581656599684</v>
      </c>
      <c r="P100" s="12">
        <f ca="1">'Input - Gross flows &amp; stocks'!AP102/('Input - Gross flows &amp; stocks'!$AP102+'Input - Gross flows &amp; stocks'!$AQ102+'Input - Gross flows &amp; stocks'!$AR102)</f>
        <v>2.2107822023299258E-2</v>
      </c>
      <c r="Q100" s="12">
        <f ca="1">'Input - Gross flows &amp; stocks'!AQ102/('Input - Gross flows &amp; stocks'!$AP102+'Input - Gross flows &amp; stocks'!$AQ102+'Input - Gross flows &amp; stocks'!$AR102)</f>
        <v>2.0556401908591822E-2</v>
      </c>
      <c r="R100" s="12">
        <f ca="1">'Input - Gross flows &amp; stocks'!AR102/('Input - Gross flows &amp; stocks'!$AP102+'Input - Gross flows &amp; stocks'!$AQ102+'Input - Gross flows &amp; stocks'!$AR102)</f>
        <v>0.95733577606810905</v>
      </c>
      <c r="T100" s="12">
        <f t="shared" ca="1" si="3"/>
        <v>0.97498369834791476</v>
      </c>
      <c r="U100" s="12">
        <f ca="1">OFFSET('Margin error adjustment'!$BD$6,UsefulSeries!$M99,0)</f>
        <v>1.2153292976248379E-2</v>
      </c>
      <c r="V100" s="12">
        <f ca="1">OFFSET('Margin error adjustment'!$BD$7,UsefulSeries!$M99,0)</f>
        <v>1.2863008675836948E-2</v>
      </c>
      <c r="W100" s="12">
        <f ca="1">OFFSET('Margin error adjustment'!$BD$8,UsefulSeries!$M99,0)</f>
        <v>0.28249915835155842</v>
      </c>
      <c r="X100" s="12">
        <f t="shared" ca="1" si="4"/>
        <v>0.528888978840929</v>
      </c>
      <c r="Y100" s="12">
        <f ca="1">OFFSET('Margin error adjustment'!$BD$9,UsefulSeries!$M99,0)</f>
        <v>0.18861186280751252</v>
      </c>
      <c r="Z100" s="12">
        <f ca="1">OFFSET('Margin error adjustment'!$BD$10,UsefulSeries!$M99,0)</f>
        <v>2.1556590321968296E-2</v>
      </c>
      <c r="AA100" s="12">
        <f ca="1">OFFSET('Margin error adjustment'!$BD$11,UsefulSeries!$M99,0)</f>
        <v>2.0020315167190869E-2</v>
      </c>
      <c r="AB100" s="12">
        <f t="shared" ca="1" si="5"/>
        <v>0.95842309451084085</v>
      </c>
      <c r="AD100" s="12">
        <f ca="1">OFFSET('Time agg. bias corr.'!$F$4,UsefulSeries!$C99,0)</f>
        <v>-2.8090288741969199E-2</v>
      </c>
      <c r="AE100" s="12">
        <f ca="1">OFFSET('Time agg. bias corr.'!$G$4,UsefulSeries!$C99,0)</f>
        <v>1.65389676003821E-2</v>
      </c>
      <c r="AF100" s="12">
        <f ca="1">OFFSET('Time agg. bias corr.'!$H$4,UsefulSeries!$C99,0)</f>
        <v>1.15513211416779E-2</v>
      </c>
      <c r="AG100" s="12">
        <f ca="1">OFFSET('Time agg. bias corr.'!$F$5,UsefulSeries!$C99,0)</f>
        <v>0.38595779502218602</v>
      </c>
      <c r="AH100" s="12">
        <f ca="1">OFFSET('Time agg. bias corr.'!$G$5,UsefulSeries!$C99,0)</f>
        <v>-0.64538371180395204</v>
      </c>
      <c r="AI100" s="12">
        <f ca="1">OFFSET('Time agg. bias corr.'!$H$5,UsefulSeries!$C99,0)</f>
        <v>0.259425916768183</v>
      </c>
      <c r="AJ100" s="12">
        <f ca="1">OFFSET('Time agg. bias corr.'!$F$6,UsefulSeries!$C99,0)</f>
        <v>1.7926816623650199E-2</v>
      </c>
      <c r="AK100" s="12">
        <f ca="1">OFFSET('Time agg. bias corr.'!$G$6,UsefulSeries!$C99,0)</f>
        <v>2.7634539986385299E-2</v>
      </c>
      <c r="AL100" s="12">
        <f ca="1">OFFSET('Time agg. bias corr.'!$H$6,UsefulSeries!$C99,0)</f>
        <v>-4.5561356609882503E-2</v>
      </c>
    </row>
    <row r="101" spans="1:38" x14ac:dyDescent="0.35">
      <c r="A101" s="2" t="s">
        <v>156</v>
      </c>
      <c r="B101" s="15">
        <f>'Input - Gross flows &amp; stocks'!S103</f>
        <v>131116</v>
      </c>
      <c r="C101" s="15">
        <f>'Input - Gross flows &amp; stocks'!T103</f>
        <v>6136.666666666667</v>
      </c>
      <c r="D101" s="15">
        <f>'Input - Gross flows &amp; stocks'!U103</f>
        <v>67473</v>
      </c>
      <c r="E101" s="13">
        <f>'Input - Gross flows &amp; stocks'!V103</f>
        <v>0.63953027910455784</v>
      </c>
      <c r="F101" s="13">
        <f>'Input - Gross flows &amp; stocks'!W103</f>
        <v>3.1396207228656492E-2</v>
      </c>
      <c r="G101" s="13">
        <f>'Input - Gross flows &amp; stocks'!X103</f>
        <v>0.32907351366678561</v>
      </c>
      <c r="H101" s="13">
        <f>'Input - Gross flows &amp; stocks'!Y103</f>
        <v>4.4710728146144102E-2</v>
      </c>
      <c r="I101" s="13"/>
      <c r="J101" s="12">
        <f ca="1">'Input - Gross flows &amp; stocks'!AJ103/('Input - Gross flows &amp; stocks'!$AJ103+'Input - Gross flows &amp; stocks'!$AK103+'Input - Gross flows &amp; stocks'!$AL103)</f>
        <v>0.97547076474581507</v>
      </c>
      <c r="K101" s="12">
        <f ca="1">'Input - Gross flows &amp; stocks'!AK103/('Input - Gross flows &amp; stocks'!$AJ103+'Input - Gross flows &amp; stocks'!$AK103+'Input - Gross flows &amp; stocks'!$AL103)</f>
        <v>1.1886377028670814E-2</v>
      </c>
      <c r="L101" s="12">
        <f ca="1">'Input - Gross flows &amp; stocks'!AL103/('Input - Gross flows &amp; stocks'!$AJ103+'Input - Gross flows &amp; stocks'!$AK103+'Input - Gross flows &amp; stocks'!$AL103)</f>
        <v>1.2642858225514097E-2</v>
      </c>
      <c r="M101" s="12">
        <f ca="1">'Input - Gross flows &amp; stocks'!AM103/('Input - Gross flows &amp; stocks'!$AM103+'Input - Gross flows &amp; stocks'!$AN103+'Input - Gross flows &amp; stocks'!$AO103)</f>
        <v>0.27939643691272886</v>
      </c>
      <c r="N101" s="12">
        <f ca="1">'Input - Gross flows &amp; stocks'!AN103/('Input - Gross flows &amp; stocks'!$AM103+'Input - Gross flows &amp; stocks'!$AN103+'Input - Gross flows &amp; stocks'!$AO103)</f>
        <v>0.5411481265239817</v>
      </c>
      <c r="O101" s="12">
        <f ca="1">'Input - Gross flows &amp; stocks'!AO103/('Input - Gross flows &amp; stocks'!$AM103+'Input - Gross flows &amp; stocks'!$AN103+'Input - Gross flows &amp; stocks'!$AO103)</f>
        <v>0.17945543656328944</v>
      </c>
      <c r="P101" s="12">
        <f ca="1">'Input - Gross flows &amp; stocks'!AP103/('Input - Gross flows &amp; stocks'!$AP103+'Input - Gross flows &amp; stocks'!$AQ103+'Input - Gross flows &amp; stocks'!$AR103)</f>
        <v>2.2799686865280729E-2</v>
      </c>
      <c r="Q101" s="12">
        <f ca="1">'Input - Gross flows &amp; stocks'!AQ103/('Input - Gross flows &amp; stocks'!$AP103+'Input - Gross flows &amp; stocks'!$AQ103+'Input - Gross flows &amp; stocks'!$AR103)</f>
        <v>1.9985452661521505E-2</v>
      </c>
      <c r="R101" s="12">
        <f ca="1">'Input - Gross flows &amp; stocks'!AR103/('Input - Gross flows &amp; stocks'!$AP103+'Input - Gross flows &amp; stocks'!$AQ103+'Input - Gross flows &amp; stocks'!$AR103)</f>
        <v>0.95721486047319793</v>
      </c>
      <c r="T101" s="12">
        <f t="shared" ca="1" si="3"/>
        <v>0.97475211183421429</v>
      </c>
      <c r="U101" s="12">
        <f ca="1">OFFSET('Margin error adjustment'!$BD$6,UsefulSeries!$M100,0)</f>
        <v>1.2292337603660429E-2</v>
      </c>
      <c r="V101" s="12">
        <f ca="1">OFFSET('Margin error adjustment'!$BD$7,UsefulSeries!$M100,0)</f>
        <v>1.2955550562125273E-2</v>
      </c>
      <c r="W101" s="12">
        <f ca="1">OFFSET('Margin error adjustment'!$BD$8,UsefulSeries!$M100,0)</f>
        <v>0.272844206564958</v>
      </c>
      <c r="X101" s="12">
        <f t="shared" ca="1" si="4"/>
        <v>0.54733820230154906</v>
      </c>
      <c r="Y101" s="12">
        <f ca="1">OFFSET('Margin error adjustment'!$BD$9,UsefulSeries!$M100,0)</f>
        <v>0.17981759113349294</v>
      </c>
      <c r="Z101" s="12">
        <f ca="1">OFFSET('Margin error adjustment'!$BD$10,UsefulSeries!$M100,0)</f>
        <v>2.2227938413298398E-2</v>
      </c>
      <c r="AA101" s="12">
        <f ca="1">OFFSET('Margin error adjustment'!$BD$11,UsefulSeries!$M100,0)</f>
        <v>2.0181572421665635E-2</v>
      </c>
      <c r="AB101" s="12">
        <f t="shared" ca="1" si="5"/>
        <v>0.95759048916503597</v>
      </c>
      <c r="AD101" s="12">
        <f ca="1">OFFSET('Time agg. bias corr.'!$F$4,UsefulSeries!$C100,0)</f>
        <v>-2.8221016161803499E-2</v>
      </c>
      <c r="AE101" s="12">
        <f ca="1">OFFSET('Time agg. bias corr.'!$G$4,UsefulSeries!$C100,0)</f>
        <v>1.64691652854153E-2</v>
      </c>
      <c r="AF101" s="12">
        <f ca="1">OFFSET('Time agg. bias corr.'!$H$4,UsefulSeries!$C100,0)</f>
        <v>1.17518508762976E-2</v>
      </c>
      <c r="AG101" s="12">
        <f ca="1">OFFSET('Time agg. bias corr.'!$F$5,UsefulSeries!$C100,0)</f>
        <v>0.36695410108894599</v>
      </c>
      <c r="AH101" s="12">
        <f ca="1">OFFSET('Time agg. bias corr.'!$G$5,UsefulSeries!$C100,0)</f>
        <v>-0.61048225998025396</v>
      </c>
      <c r="AI101" s="12">
        <f ca="1">OFFSET('Time agg. bias corr.'!$H$5,UsefulSeries!$C100,0)</f>
        <v>0.24352815890467999</v>
      </c>
      <c r="AJ101" s="12">
        <f ca="1">OFFSET('Time agg. bias corr.'!$F$6,UsefulSeries!$C100,0)</f>
        <v>1.8837078998973598E-2</v>
      </c>
      <c r="AK101" s="12">
        <f ca="1">OFFSET('Time agg. bias corr.'!$G$6,UsefulSeries!$C100,0)</f>
        <v>2.7427819987522899E-2</v>
      </c>
      <c r="AL101" s="12">
        <f ca="1">OFFSET('Time agg. bias corr.'!$H$6,UsefulSeries!$C100,0)</f>
        <v>-4.6264898986648102E-2</v>
      </c>
    </row>
    <row r="102" spans="1:38" x14ac:dyDescent="0.35">
      <c r="A102" s="2" t="s">
        <v>157</v>
      </c>
      <c r="B102" s="15">
        <f>'Input - Gross flows &amp; stocks'!S104</f>
        <v>131259.33333333334</v>
      </c>
      <c r="C102" s="15">
        <f>'Input - Gross flows &amp; stocks'!T104</f>
        <v>6066.666666666667</v>
      </c>
      <c r="D102" s="15">
        <f>'Input - Gross flows &amp; stocks'!U104</f>
        <v>67579.333333333328</v>
      </c>
      <c r="E102" s="13">
        <f>'Input - Gross flows &amp; stocks'!V104</f>
        <v>0.64088486843711989</v>
      </c>
      <c r="F102" s="13">
        <f>'Input - Gross flows &amp; stocks'!W104</f>
        <v>2.9018565825400158E-2</v>
      </c>
      <c r="G102" s="13">
        <f>'Input - Gross flows &amp; stocks'!X104</f>
        <v>0.33009656573747992</v>
      </c>
      <c r="H102" s="13">
        <f>'Input - Gross flows &amp; stocks'!Y104</f>
        <v>4.4177116253780541E-2</v>
      </c>
      <c r="I102" s="13"/>
      <c r="J102" s="12">
        <f ca="1">'Input - Gross flows &amp; stocks'!AJ104/('Input - Gross flows &amp; stocks'!$AJ104+'Input - Gross flows &amp; stocks'!$AK104+'Input - Gross flows &amp; stocks'!$AL104)</f>
        <v>0.97533746714415914</v>
      </c>
      <c r="K102" s="12">
        <f ca="1">'Input - Gross flows &amp; stocks'!AK104/('Input - Gross flows &amp; stocks'!$AJ104+'Input - Gross flows &amp; stocks'!$AK104+'Input - Gross flows &amp; stocks'!$AL104)</f>
        <v>1.1523005662031433E-2</v>
      </c>
      <c r="L102" s="12">
        <f ca="1">'Input - Gross flows &amp; stocks'!AL104/('Input - Gross flows &amp; stocks'!$AJ104+'Input - Gross flows &amp; stocks'!$AK104+'Input - Gross flows &amp; stocks'!$AL104)</f>
        <v>1.3139527193809472E-2</v>
      </c>
      <c r="M102" s="12">
        <f ca="1">'Input - Gross flows &amp; stocks'!AM104/('Input - Gross flows &amp; stocks'!$AM104+'Input - Gross flows &amp; stocks'!$AN104+'Input - Gross flows &amp; stocks'!$AO104)</f>
        <v>0.28466252420799809</v>
      </c>
      <c r="N102" s="12">
        <f ca="1">'Input - Gross flows &amp; stocks'!AN104/('Input - Gross flows &amp; stocks'!$AM104+'Input - Gross flows &amp; stocks'!$AN104+'Input - Gross flows &amp; stocks'!$AO104)</f>
        <v>0.54821232313738266</v>
      </c>
      <c r="O102" s="12">
        <f ca="1">'Input - Gross flows &amp; stocks'!AO104/('Input - Gross flows &amp; stocks'!$AM104+'Input - Gross flows &amp; stocks'!$AN104+'Input - Gross flows &amp; stocks'!$AO104)</f>
        <v>0.16712515265461936</v>
      </c>
      <c r="P102" s="12">
        <f ca="1">'Input - Gross flows &amp; stocks'!AP104/('Input - Gross flows &amp; stocks'!$AP104+'Input - Gross flows &amp; stocks'!$AQ104+'Input - Gross flows &amp; stocks'!$AR104)</f>
        <v>2.2341187315492363E-2</v>
      </c>
      <c r="Q102" s="12">
        <f ca="1">'Input - Gross flows &amp; stocks'!AQ104/('Input - Gross flows &amp; stocks'!$AP104+'Input - Gross flows &amp; stocks'!$AQ104+'Input - Gross flows &amp; stocks'!$AR104)</f>
        <v>1.953350335045374E-2</v>
      </c>
      <c r="R102" s="12">
        <f ca="1">'Input - Gross flows &amp; stocks'!AR104/('Input - Gross flows &amp; stocks'!$AP104+'Input - Gross flows &amp; stocks'!$AQ104+'Input - Gross flows &amp; stocks'!$AR104)</f>
        <v>0.95812530933405393</v>
      </c>
      <c r="T102" s="12">
        <f t="shared" ca="1" si="3"/>
        <v>0.97614252294213533</v>
      </c>
      <c r="U102" s="12">
        <f ca="1">OFFSET('Margin error adjustment'!$BD$6,UsefulSeries!$M101,0)</f>
        <v>1.0526546108576946E-2</v>
      </c>
      <c r="V102" s="12">
        <f ca="1">OFFSET('Margin error adjustment'!$BD$7,UsefulSeries!$M101,0)</f>
        <v>1.3330930949287717E-2</v>
      </c>
      <c r="W102" s="12">
        <f ca="1">OFFSET('Margin error adjustment'!$BD$8,UsefulSeries!$M101,0)</f>
        <v>0.29763259060387126</v>
      </c>
      <c r="X102" s="12">
        <f t="shared" ca="1" si="4"/>
        <v>0.52533097232912507</v>
      </c>
      <c r="Y102" s="12">
        <f ca="1">OFFSET('Margin error adjustment'!$BD$9,UsefulSeries!$M101,0)</f>
        <v>0.17703643706700367</v>
      </c>
      <c r="Z102" s="12">
        <f ca="1">OFFSET('Margin error adjustment'!$BD$10,UsefulSeries!$M101,0)</f>
        <v>2.2085137513883583E-2</v>
      </c>
      <c r="AA102" s="12">
        <f ca="1">OFFSET('Margin error adjustment'!$BD$11,UsefulSeries!$M101,0)</f>
        <v>1.7604336244344921E-2</v>
      </c>
      <c r="AB102" s="12">
        <f t="shared" ca="1" si="5"/>
        <v>0.96031052624177149</v>
      </c>
      <c r="AD102" s="12">
        <f ca="1">OFFSET('Time agg. bias corr.'!$F$4,UsefulSeries!$C101,0)</f>
        <v>-2.6686132062942999E-2</v>
      </c>
      <c r="AE102" s="12">
        <f ca="1">OFFSET('Time agg. bias corr.'!$G$4,UsefulSeries!$C101,0)</f>
        <v>1.43420294649801E-2</v>
      </c>
      <c r="AF102" s="12">
        <f ca="1">OFFSET('Time agg. bias corr.'!$H$4,UsefulSeries!$C101,0)</f>
        <v>1.23441025979623E-2</v>
      </c>
      <c r="AG102" s="12">
        <f ca="1">OFFSET('Time agg. bias corr.'!$F$5,UsefulSeries!$C101,0)</f>
        <v>0.40764955264749297</v>
      </c>
      <c r="AH102" s="12">
        <f ca="1">OFFSET('Time agg. bias corr.'!$G$5,UsefulSeries!$C101,0)</f>
        <v>-0.65105379320905499</v>
      </c>
      <c r="AI102" s="12">
        <f ca="1">OFFSET('Time agg. bias corr.'!$H$5,UsefulSeries!$C101,0)</f>
        <v>0.24340424056156201</v>
      </c>
      <c r="AJ102" s="12">
        <f ca="1">OFFSET('Time agg. bias corr.'!$F$6,UsefulSeries!$C101,0)</f>
        <v>1.8751319159592199E-2</v>
      </c>
      <c r="AK102" s="12">
        <f ca="1">OFFSET('Time agg. bias corr.'!$G$6,UsefulSeries!$C101,0)</f>
        <v>2.43305202814963E-2</v>
      </c>
      <c r="AL102" s="12">
        <f ca="1">OFFSET('Time agg. bias corr.'!$H$6,UsefulSeries!$C101,0)</f>
        <v>-4.30818394410891E-2</v>
      </c>
    </row>
    <row r="103" spans="1:38" x14ac:dyDescent="0.35">
      <c r="A103" s="2" t="s">
        <v>158</v>
      </c>
      <c r="B103" s="15">
        <f>'Input - Gross flows &amp; stocks'!S105</f>
        <v>131299.33333333334</v>
      </c>
      <c r="C103" s="15">
        <f>'Input - Gross flows &amp; stocks'!T105</f>
        <v>6172.666666666667</v>
      </c>
      <c r="D103" s="15">
        <f>'Input - Gross flows &amp; stocks'!U105</f>
        <v>67613</v>
      </c>
      <c r="E103" s="13">
        <f>'Input - Gross flows &amp; stocks'!V105</f>
        <v>0.64092552916314871</v>
      </c>
      <c r="F103" s="13">
        <f>'Input - Gross flows &amp; stocks'!W105</f>
        <v>2.9512101083948677E-2</v>
      </c>
      <c r="G103" s="13">
        <f>'Input - Gross flows &amp; stocks'!X105</f>
        <v>0.32956236975290265</v>
      </c>
      <c r="H103" s="13">
        <f>'Input - Gross flows &amp; stocks'!Y105</f>
        <v>4.490126474239603E-2</v>
      </c>
      <c r="I103" s="13"/>
      <c r="J103" s="12">
        <f ca="1">'Input - Gross flows &amp; stocks'!AJ105/('Input - Gross flows &amp; stocks'!$AJ105+'Input - Gross flows &amp; stocks'!$AK105+'Input - Gross flows &amp; stocks'!$AL105)</f>
        <v>0.9747999075443432</v>
      </c>
      <c r="K103" s="12">
        <f ca="1">'Input - Gross flows &amp; stocks'!AK105/('Input - Gross flows &amp; stocks'!$AJ105+'Input - Gross flows &amp; stocks'!$AK105+'Input - Gross flows &amp; stocks'!$AL105)</f>
        <v>1.1943075896669807E-2</v>
      </c>
      <c r="L103" s="12">
        <f ca="1">'Input - Gross flows &amp; stocks'!AL105/('Input - Gross flows &amp; stocks'!$AJ105+'Input - Gross flows &amp; stocks'!$AK105+'Input - Gross flows &amp; stocks'!$AL105)</f>
        <v>1.3257016558987016E-2</v>
      </c>
      <c r="M103" s="12">
        <f ca="1">'Input - Gross flows &amp; stocks'!AM105/('Input - Gross flows &amp; stocks'!$AM105+'Input - Gross flows &amp; stocks'!$AN105+'Input - Gross flows &amp; stocks'!$AO105)</f>
        <v>0.27752256877525289</v>
      </c>
      <c r="N103" s="12">
        <f ca="1">'Input - Gross flows &amp; stocks'!AN105/('Input - Gross flows &amp; stocks'!$AM105+'Input - Gross flows &amp; stocks'!$AN105+'Input - Gross flows &amp; stocks'!$AO105)</f>
        <v>0.56016434251461078</v>
      </c>
      <c r="O103" s="12">
        <f ca="1">'Input - Gross flows &amp; stocks'!AO105/('Input - Gross flows &amp; stocks'!$AM105+'Input - Gross flows &amp; stocks'!$AN105+'Input - Gross flows &amp; stocks'!$AO105)</f>
        <v>0.16231308871013631</v>
      </c>
      <c r="P103" s="12">
        <f ca="1">'Input - Gross flows &amp; stocks'!AP105/('Input - Gross flows &amp; stocks'!$AP105+'Input - Gross flows &amp; stocks'!$AQ105+'Input - Gross flows &amp; stocks'!$AR105)</f>
        <v>2.2908109704181719E-2</v>
      </c>
      <c r="Q103" s="12">
        <f ca="1">'Input - Gross flows &amp; stocks'!AQ105/('Input - Gross flows &amp; stocks'!$AP105+'Input - Gross flows &amp; stocks'!$AQ105+'Input - Gross flows &amp; stocks'!$AR105)</f>
        <v>1.9998664572057533E-2</v>
      </c>
      <c r="R103" s="12">
        <f ca="1">'Input - Gross flows &amp; stocks'!AR105/('Input - Gross flows &amp; stocks'!$AP105+'Input - Gross flows &amp; stocks'!$AQ105+'Input - Gross flows &amp; stocks'!$AR105)</f>
        <v>0.95709322572376065</v>
      </c>
      <c r="T103" s="12">
        <f t="shared" ca="1" si="3"/>
        <v>0.97535224068777082</v>
      </c>
      <c r="U103" s="12">
        <f ca="1">OFFSET('Margin error adjustment'!$BD$6,UsefulSeries!$M102,0)</f>
        <v>1.1385766827652088E-2</v>
      </c>
      <c r="V103" s="12">
        <f ca="1">OFFSET('Margin error adjustment'!$BD$7,UsefulSeries!$M102,0)</f>
        <v>1.3261992484577099E-2</v>
      </c>
      <c r="W103" s="12">
        <f ca="1">OFFSET('Margin error adjustment'!$BD$8,UsefulSeries!$M102,0)</f>
        <v>0.28487353855906999</v>
      </c>
      <c r="X103" s="12">
        <f t="shared" ca="1" si="4"/>
        <v>0.54854509718689015</v>
      </c>
      <c r="Y103" s="12">
        <f ca="1">OFFSET('Margin error adjustment'!$BD$9,UsefulSeries!$M102,0)</f>
        <v>0.1665813642540398</v>
      </c>
      <c r="Z103" s="12">
        <f ca="1">OFFSET('Margin error adjustment'!$BD$10,UsefulSeries!$M102,0)</f>
        <v>2.2933941050287072E-2</v>
      </c>
      <c r="AA103" s="12">
        <f ca="1">OFFSET('Margin error adjustment'!$BD$11,UsefulSeries!$M102,0)</f>
        <v>1.9076670439046164E-2</v>
      </c>
      <c r="AB103" s="12">
        <f t="shared" ca="1" si="5"/>
        <v>0.95798938851066673</v>
      </c>
      <c r="AD103" s="12">
        <f ca="1">OFFSET('Time agg. bias corr.'!$F$4,UsefulSeries!$C102,0)</f>
        <v>-2.75253571884665E-2</v>
      </c>
      <c r="AE103" s="12">
        <f ca="1">OFFSET('Time agg. bias corr.'!$G$4,UsefulSeries!$C102,0)</f>
        <v>1.5220821266374999E-2</v>
      </c>
      <c r="AF103" s="12">
        <f ca="1">OFFSET('Time agg. bias corr.'!$H$4,UsefulSeries!$C102,0)</f>
        <v>1.2304535922090401E-2</v>
      </c>
      <c r="AG103" s="12">
        <f ca="1">OFFSET('Time agg. bias corr.'!$F$5,UsefulSeries!$C102,0)</f>
        <v>0.38275577018736801</v>
      </c>
      <c r="AH103" s="12">
        <f ca="1">OFFSET('Time agg. bias corr.'!$G$5,UsefulSeries!$C102,0)</f>
        <v>-0.60761909713020301</v>
      </c>
      <c r="AI103" s="12">
        <f ca="1">OFFSET('Time agg. bias corr.'!$H$5,UsefulSeries!$C102,0)</f>
        <v>0.22486332694283601</v>
      </c>
      <c r="AJ103" s="12">
        <f ca="1">OFFSET('Time agg. bias corr.'!$F$6,UsefulSeries!$C102,0)</f>
        <v>1.9616881024494898E-2</v>
      </c>
      <c r="AK103" s="12">
        <f ca="1">OFFSET('Time agg. bias corr.'!$G$6,UsefulSeries!$C102,0)</f>
        <v>2.5882684500345299E-2</v>
      </c>
      <c r="AL103" s="12">
        <f ca="1">OFFSET('Time agg. bias corr.'!$H$6,UsefulSeries!$C102,0)</f>
        <v>-4.5499565524840899E-2</v>
      </c>
    </row>
    <row r="104" spans="1:38" x14ac:dyDescent="0.35">
      <c r="A104" s="2" t="s">
        <v>159</v>
      </c>
      <c r="B104" s="15">
        <f>'Input - Gross flows &amp; stocks'!S106</f>
        <v>131321</v>
      </c>
      <c r="C104" s="15">
        <f>'Input - Gross flows &amp; stocks'!T106</f>
        <v>6216.666666666667</v>
      </c>
      <c r="D104" s="15">
        <f>'Input - Gross flows &amp; stocks'!U106</f>
        <v>67740.666666666672</v>
      </c>
      <c r="E104" s="13">
        <f>'Input - Gross flows &amp; stocks'!V106</f>
        <v>0.63994616892425615</v>
      </c>
      <c r="F104" s="13">
        <f>'Input - Gross flows &amp; stocks'!W106</f>
        <v>3.0289732112382124E-2</v>
      </c>
      <c r="G104" s="13">
        <f>'Input - Gross flows &amp; stocks'!X106</f>
        <v>0.32976409896336173</v>
      </c>
      <c r="H104" s="13">
        <f>'Input - Gross flows &amp; stocks'!Y106</f>
        <v>4.5199739222952263E-2</v>
      </c>
      <c r="I104" s="13"/>
      <c r="J104" s="12">
        <f ca="1">'Input - Gross flows &amp; stocks'!AJ106/('Input - Gross flows &amp; stocks'!$AJ106+'Input - Gross flows &amp; stocks'!$AK106+'Input - Gross flows &amp; stocks'!$AL106)</f>
        <v>0.97352431800342476</v>
      </c>
      <c r="K104" s="12">
        <f ca="1">'Input - Gross flows &amp; stocks'!AK106/('Input - Gross flows &amp; stocks'!$AJ106+'Input - Gross flows &amp; stocks'!$AK106+'Input - Gross flows &amp; stocks'!$AL106)</f>
        <v>1.2011804057071437E-2</v>
      </c>
      <c r="L104" s="12">
        <f ca="1">'Input - Gross flows &amp; stocks'!AL106/('Input - Gross flows &amp; stocks'!$AJ106+'Input - Gross flows &amp; stocks'!$AK106+'Input - Gross flows &amp; stocks'!$AL106)</f>
        <v>1.4463877939503779E-2</v>
      </c>
      <c r="M104" s="12">
        <f ca="1">'Input - Gross flows &amp; stocks'!AM106/('Input - Gross flows &amp; stocks'!$AM106+'Input - Gross flows &amp; stocks'!$AN106+'Input - Gross flows &amp; stocks'!$AO106)</f>
        <v>0.28294622222141064</v>
      </c>
      <c r="N104" s="12">
        <f ca="1">'Input - Gross flows &amp; stocks'!AN106/('Input - Gross flows &amp; stocks'!$AM106+'Input - Gross flows &amp; stocks'!$AN106+'Input - Gross flows &amp; stocks'!$AO106)</f>
        <v>0.55685768059956786</v>
      </c>
      <c r="O104" s="12">
        <f ca="1">'Input - Gross flows &amp; stocks'!AO106/('Input - Gross flows &amp; stocks'!$AM106+'Input - Gross flows &amp; stocks'!$AN106+'Input - Gross flows &amp; stocks'!$AO106)</f>
        <v>0.16019609717902139</v>
      </c>
      <c r="P104" s="12">
        <f ca="1">'Input - Gross flows &amp; stocks'!AP106/('Input - Gross flows &amp; stocks'!$AP106+'Input - Gross flows &amp; stocks'!$AQ106+'Input - Gross flows &amp; stocks'!$AR106)</f>
        <v>2.4088891843380953E-2</v>
      </c>
      <c r="Q104" s="12">
        <f ca="1">'Input - Gross flows &amp; stocks'!AQ106/('Input - Gross flows &amp; stocks'!$AP106+'Input - Gross flows &amp; stocks'!$AQ106+'Input - Gross flows &amp; stocks'!$AR106)</f>
        <v>1.9889384684232035E-2</v>
      </c>
      <c r="R104" s="12">
        <f ca="1">'Input - Gross flows &amp; stocks'!AR106/('Input - Gross flows &amp; stocks'!$AP106+'Input - Gross flows &amp; stocks'!$AQ106+'Input - Gross flows &amp; stocks'!$AR106)</f>
        <v>0.95602172347238712</v>
      </c>
      <c r="T104" s="12">
        <f t="shared" ca="1" si="3"/>
        <v>0.97330776272174668</v>
      </c>
      <c r="U104" s="12">
        <f ca="1">OFFSET('Margin error adjustment'!$BD$6,UsefulSeries!$M103,0)</f>
        <v>1.190101309185173E-2</v>
      </c>
      <c r="V104" s="12">
        <f ca="1">OFFSET('Margin error adjustment'!$BD$7,UsefulSeries!$M103,0)</f>
        <v>1.4791224186401586E-2</v>
      </c>
      <c r="W104" s="12">
        <f ca="1">OFFSET('Margin error adjustment'!$BD$8,UsefulSeries!$M103,0)</f>
        <v>0.28332851674850151</v>
      </c>
      <c r="X104" s="12">
        <f t="shared" ca="1" si="4"/>
        <v>0.55259775159888402</v>
      </c>
      <c r="Y104" s="12">
        <f ca="1">OFFSET('Margin error adjustment'!$BD$9,UsefulSeries!$M103,0)</f>
        <v>0.16407373165261435</v>
      </c>
      <c r="Z104" s="12">
        <f ca="1">OFFSET('Margin error adjustment'!$BD$10,UsefulSeries!$M103,0)</f>
        <v>2.356687822944277E-2</v>
      </c>
      <c r="AA104" s="12">
        <f ca="1">OFFSET('Margin error adjustment'!$BD$11,UsefulSeries!$M103,0)</f>
        <v>1.9279350065738207E-2</v>
      </c>
      <c r="AB104" s="12">
        <f t="shared" ca="1" si="5"/>
        <v>0.95715377170481897</v>
      </c>
      <c r="AD104" s="12">
        <f ca="1">OFFSET('Time agg. bias corr.'!$F$4,UsefulSeries!$C103,0)</f>
        <v>-2.9736363743318901E-2</v>
      </c>
      <c r="AE104" s="12">
        <f ca="1">OFFSET('Time agg. bias corr.'!$G$4,UsefulSeries!$C103,0)</f>
        <v>1.5859875163237599E-2</v>
      </c>
      <c r="AF104" s="12">
        <f ca="1">OFFSET('Time agg. bias corr.'!$H$4,UsefulSeries!$C103,0)</f>
        <v>1.3876488579994999E-2</v>
      </c>
      <c r="AG104" s="12">
        <f ca="1">OFFSET('Time agg. bias corr.'!$F$5,UsefulSeries!$C103,0)</f>
        <v>0.37982399462718403</v>
      </c>
      <c r="AH104" s="12">
        <f ca="1">OFFSET('Time agg. bias corr.'!$G$5,UsefulSeries!$C103,0)</f>
        <v>-0.60031707599562401</v>
      </c>
      <c r="AI104" s="12">
        <f ca="1">OFFSET('Time agg. bias corr.'!$H$5,UsefulSeries!$C103,0)</f>
        <v>0.22049308138175</v>
      </c>
      <c r="AJ104" s="12">
        <f ca="1">OFFSET('Time agg. bias corr.'!$F$6,UsefulSeries!$C103,0)</f>
        <v>2.0300177069802E-2</v>
      </c>
      <c r="AK104" s="12">
        <f ca="1">OFFSET('Time agg. bias corr.'!$G$6,UsefulSeries!$C103,0)</f>
        <v>2.6071749960587198E-2</v>
      </c>
      <c r="AL104" s="12">
        <f ca="1">OFFSET('Time agg. bias corr.'!$H$6,UsefulSeries!$C103,0)</f>
        <v>-4.6371927030532702E-2</v>
      </c>
    </row>
    <row r="105" spans="1:38" x14ac:dyDescent="0.35">
      <c r="A105" s="2" t="s">
        <v>160</v>
      </c>
      <c r="B105" s="15">
        <f>'Input - Gross flows &amp; stocks'!S107</f>
        <v>131568.33333333334</v>
      </c>
      <c r="C105" s="15">
        <f>'Input - Gross flows &amp; stocks'!T107</f>
        <v>6246</v>
      </c>
      <c r="D105" s="15">
        <f>'Input - Gross flows &amp; stocks'!U107</f>
        <v>67668.333333333328</v>
      </c>
      <c r="E105" s="13">
        <f>'Input - Gross flows &amp; stocks'!V107</f>
        <v>0.63978662249719886</v>
      </c>
      <c r="F105" s="13">
        <f>'Input - Gross flows &amp; stocks'!W107</f>
        <v>3.0491547717640181E-2</v>
      </c>
      <c r="G105" s="13">
        <f>'Input - Gross flows &amp; stocks'!X107</f>
        <v>0.32972182978516101</v>
      </c>
      <c r="H105" s="13">
        <f>'Input - Gross flows &amp; stocks'!Y107</f>
        <v>4.5321846058586066E-2</v>
      </c>
      <c r="I105" s="13"/>
      <c r="J105" s="12">
        <f ca="1">'Input - Gross flows &amp; stocks'!AJ107/('Input - Gross flows &amp; stocks'!$AJ107+'Input - Gross flows &amp; stocks'!$AK107+'Input - Gross flows &amp; stocks'!$AL107)</f>
        <v>0.97335313152209546</v>
      </c>
      <c r="K105" s="12">
        <f ca="1">'Input - Gross flows &amp; stocks'!AK107/('Input - Gross flows &amp; stocks'!$AJ107+'Input - Gross flows &amp; stocks'!$AK107+'Input - Gross flows &amp; stocks'!$AL107)</f>
        <v>1.2291026272209309E-2</v>
      </c>
      <c r="L105" s="12">
        <f ca="1">'Input - Gross flows &amp; stocks'!AL107/('Input - Gross flows &amp; stocks'!$AJ107+'Input - Gross flows &amp; stocks'!$AK107+'Input - Gross flows &amp; stocks'!$AL107)</f>
        <v>1.4355842205695231E-2</v>
      </c>
      <c r="M105" s="12">
        <f ca="1">'Input - Gross flows &amp; stocks'!AM107/('Input - Gross flows &amp; stocks'!$AM107+'Input - Gross flows &amp; stocks'!$AN107+'Input - Gross flows &amp; stocks'!$AO107)</f>
        <v>0.28364236958360689</v>
      </c>
      <c r="N105" s="12">
        <f ca="1">'Input - Gross flows &amp; stocks'!AN107/('Input - Gross flows &amp; stocks'!$AM107+'Input - Gross flows &amp; stocks'!$AN107+'Input - Gross flows &amp; stocks'!$AO107)</f>
        <v>0.55036819710826435</v>
      </c>
      <c r="O105" s="12">
        <f ca="1">'Input - Gross flows &amp; stocks'!AO107/('Input - Gross flows &amp; stocks'!$AM107+'Input - Gross flows &amp; stocks'!$AN107+'Input - Gross flows &amp; stocks'!$AO107)</f>
        <v>0.16598943330812865</v>
      </c>
      <c r="P105" s="12">
        <f ca="1">'Input - Gross flows &amp; stocks'!AP107/('Input - Gross flows &amp; stocks'!$AP107+'Input - Gross flows &amp; stocks'!$AQ107+'Input - Gross flows &amp; stocks'!$AR107)</f>
        <v>2.7495354639603294E-2</v>
      </c>
      <c r="Q105" s="12">
        <f ca="1">'Input - Gross flows &amp; stocks'!AQ107/('Input - Gross flows &amp; stocks'!$AP107+'Input - Gross flows &amp; stocks'!$AQ107+'Input - Gross flows &amp; stocks'!$AR107)</f>
        <v>2.005633980285363E-2</v>
      </c>
      <c r="R105" s="12">
        <f ca="1">'Input - Gross flows &amp; stocks'!AR107/('Input - Gross flows &amp; stocks'!$AP107+'Input - Gross flows &amp; stocks'!$AQ107+'Input - Gross flows &amp; stocks'!$AR107)</f>
        <v>0.95244830555754312</v>
      </c>
      <c r="T105" s="12">
        <f t="shared" ca="1" si="3"/>
        <v>0.97281860637408646</v>
      </c>
      <c r="U105" s="12">
        <f ca="1">OFFSET('Margin error adjustment'!$BD$6,UsefulSeries!$M104,0)</f>
        <v>1.2156707062697647E-2</v>
      </c>
      <c r="V105" s="12">
        <f ca="1">OFFSET('Margin error adjustment'!$BD$7,UsefulSeries!$M104,0)</f>
        <v>1.5024686563215867E-2</v>
      </c>
      <c r="W105" s="12">
        <f ca="1">OFFSET('Margin error adjustment'!$BD$8,UsefulSeries!$M104,0)</f>
        <v>0.28304321627336171</v>
      </c>
      <c r="X105" s="12">
        <f t="shared" ca="1" si="4"/>
        <v>0.54349331123241862</v>
      </c>
      <c r="Y105" s="12">
        <f ca="1">OFFSET('Margin error adjustment'!$BD$9,UsefulSeries!$M104,0)</f>
        <v>0.17346347249421962</v>
      </c>
      <c r="Z105" s="12">
        <f ca="1">OFFSET('Margin error adjustment'!$BD$10,UsefulSeries!$M104,0)</f>
        <v>2.6266592148599728E-2</v>
      </c>
      <c r="AA105" s="12">
        <f ca="1">OFFSET('Margin error adjustment'!$BD$11,UsefulSeries!$M104,0)</f>
        <v>1.8951859294802285E-2</v>
      </c>
      <c r="AB105" s="12">
        <f t="shared" ca="1" si="5"/>
        <v>0.95478154855659803</v>
      </c>
      <c r="AD105" s="12">
        <f ca="1">OFFSET('Time agg. bias corr.'!$F$4,UsefulSeries!$C104,0)</f>
        <v>-3.03395656013879E-2</v>
      </c>
      <c r="AE105" s="12">
        <f ca="1">OFFSET('Time agg. bias corr.'!$G$4,UsefulSeries!$C104,0)</f>
        <v>1.6334839328231501E-2</v>
      </c>
      <c r="AF105" s="12">
        <f ca="1">OFFSET('Time agg. bias corr.'!$H$4,UsefulSeries!$C104,0)</f>
        <v>1.40047262833139E-2</v>
      </c>
      <c r="AG105" s="12">
        <f ca="1">OFFSET('Time agg. bias corr.'!$F$5,UsefulSeries!$C104,0)</f>
        <v>0.38193545787539201</v>
      </c>
      <c r="AH105" s="12">
        <f ca="1">OFFSET('Time agg. bias corr.'!$G$5,UsefulSeries!$C104,0)</f>
        <v>-0.61730680218531497</v>
      </c>
      <c r="AI105" s="12">
        <f ca="1">OFFSET('Time agg. bias corr.'!$H$5,UsefulSeries!$C104,0)</f>
        <v>0.23537134430781301</v>
      </c>
      <c r="AJ105" s="12">
        <f ca="1">OFFSET('Time agg. bias corr.'!$F$6,UsefulSeries!$C104,0)</f>
        <v>2.3176509805128701E-2</v>
      </c>
      <c r="AK105" s="12">
        <f ca="1">OFFSET('Time agg. bias corr.'!$G$6,UsefulSeries!$C104,0)</f>
        <v>2.5828648149837399E-2</v>
      </c>
      <c r="AL105" s="12">
        <f ca="1">OFFSET('Time agg. bias corr.'!$H$6,UsefulSeries!$C104,0)</f>
        <v>-4.90051579550757E-2</v>
      </c>
    </row>
    <row r="106" spans="1:38" x14ac:dyDescent="0.35">
      <c r="A106" s="2" t="s">
        <v>161</v>
      </c>
      <c r="B106" s="15">
        <f>'Input - Gross flows &amp; stocks'!S108</f>
        <v>131791.66666666666</v>
      </c>
      <c r="C106" s="15">
        <f>'Input - Gross flows &amp; stocks'!T108</f>
        <v>6253</v>
      </c>
      <c r="D106" s="15">
        <f>'Input - Gross flows &amp; stocks'!U108</f>
        <v>67654.333333333328</v>
      </c>
      <c r="E106" s="13">
        <f>'Input - Gross flows &amp; stocks'!V108</f>
        <v>0.63943274008536155</v>
      </c>
      <c r="F106" s="13">
        <f>'Input - Gross flows &amp; stocks'!W108</f>
        <v>3.0071199489972212E-2</v>
      </c>
      <c r="G106" s="13">
        <f>'Input - Gross flows &amp; stocks'!X108</f>
        <v>0.33049606042466628</v>
      </c>
      <c r="H106" s="13">
        <f>'Input - Gross flows &amp; stocks'!Y108</f>
        <v>4.5296932876798333E-2</v>
      </c>
      <c r="I106" s="13"/>
      <c r="J106" s="12">
        <f ca="1">'Input - Gross flows &amp; stocks'!AJ108/('Input - Gross flows &amp; stocks'!$AJ108+'Input - Gross flows &amp; stocks'!$AK108+'Input - Gross flows &amp; stocks'!$AL108)</f>
        <v>0.97297863706880705</v>
      </c>
      <c r="K106" s="12">
        <f ca="1">'Input - Gross flows &amp; stocks'!AK108/('Input - Gross flows &amp; stocks'!$AJ108+'Input - Gross flows &amp; stocks'!$AK108+'Input - Gross flows &amp; stocks'!$AL108)</f>
        <v>1.2103400208428244E-2</v>
      </c>
      <c r="L106" s="12">
        <f ca="1">'Input - Gross flows &amp; stocks'!AL108/('Input - Gross flows &amp; stocks'!$AJ108+'Input - Gross flows &amp; stocks'!$AK108+'Input - Gross flows &amp; stocks'!$AL108)</f>
        <v>1.4917962722764773E-2</v>
      </c>
      <c r="M106" s="12">
        <f ca="1">'Input - Gross flows &amp; stocks'!AM108/('Input - Gross flows &amp; stocks'!$AM108+'Input - Gross flows &amp; stocks'!$AN108+'Input - Gross flows &amp; stocks'!$AO108)</f>
        <v>0.28414465840447761</v>
      </c>
      <c r="N106" s="12">
        <f ca="1">'Input - Gross flows &amp; stocks'!AN108/('Input - Gross flows &amp; stocks'!$AM108+'Input - Gross flows &amp; stocks'!$AN108+'Input - Gross flows &amp; stocks'!$AO108)</f>
        <v>0.54860320754884828</v>
      </c>
      <c r="O106" s="12">
        <f ca="1">'Input - Gross flows &amp; stocks'!AO108/('Input - Gross flows &amp; stocks'!$AM108+'Input - Gross flows &amp; stocks'!$AN108+'Input - Gross flows &amp; stocks'!$AO108)</f>
        <v>0.16725213404667397</v>
      </c>
      <c r="P106" s="12">
        <f ca="1">'Input - Gross flows &amp; stocks'!AP108/('Input - Gross flows &amp; stocks'!$AP108+'Input - Gross flows &amp; stocks'!$AQ108+'Input - Gross flows &amp; stocks'!$AR108)</f>
        <v>2.7594726283195883E-2</v>
      </c>
      <c r="Q106" s="12">
        <f ca="1">'Input - Gross flows &amp; stocks'!AQ108/('Input - Gross flows &amp; stocks'!$AP108+'Input - Gross flows &amp; stocks'!$AQ108+'Input - Gross flows &amp; stocks'!$AR108)</f>
        <v>2.0360208608732968E-2</v>
      </c>
      <c r="R106" s="12">
        <f ca="1">'Input - Gross flows &amp; stocks'!AR108/('Input - Gross flows &amp; stocks'!$AP108+'Input - Gross flows &amp; stocks'!$AQ108+'Input - Gross flows &amp; stocks'!$AR108)</f>
        <v>0.95204506510807119</v>
      </c>
      <c r="T106" s="12">
        <f t="shared" ca="1" si="3"/>
        <v>0.97242165091080635</v>
      </c>
      <c r="U106" s="12">
        <f ca="1">OFFSET('Margin error adjustment'!$BD$6,UsefulSeries!$M105,0)</f>
        <v>1.178433048506166E-2</v>
      </c>
      <c r="V106" s="12">
        <f ca="1">OFFSET('Margin error adjustment'!$BD$7,UsefulSeries!$M105,0)</f>
        <v>1.5794018604131956E-2</v>
      </c>
      <c r="W106" s="12">
        <f ca="1">OFFSET('Margin error adjustment'!$BD$8,UsefulSeries!$M105,0)</f>
        <v>0.2853467644691971</v>
      </c>
      <c r="X106" s="12">
        <f t="shared" ca="1" si="4"/>
        <v>0.53677591319561846</v>
      </c>
      <c r="Y106" s="12">
        <f ca="1">OFFSET('Margin error adjustment'!$BD$9,UsefulSeries!$M105,0)</f>
        <v>0.17787732233518452</v>
      </c>
      <c r="Z106" s="12">
        <f ca="1">OFFSET('Margin error adjustment'!$BD$10,UsefulSeries!$M105,0)</f>
        <v>2.605138982364822E-2</v>
      </c>
      <c r="AA106" s="12">
        <f ca="1">OFFSET('Margin error adjustment'!$BD$11,UsefulSeries!$M105,0)</f>
        <v>1.8696408799127644E-2</v>
      </c>
      <c r="AB106" s="12">
        <f t="shared" ca="1" si="5"/>
        <v>0.95525220137722422</v>
      </c>
      <c r="AD106" s="12">
        <f ca="1">OFFSET('Time agg. bias corr.'!$F$4,UsefulSeries!$C105,0)</f>
        <v>-3.0714969327141701E-2</v>
      </c>
      <c r="AE106" s="12">
        <f ca="1">OFFSET('Time agg. bias corr.'!$G$4,UsefulSeries!$C105,0)</f>
        <v>1.59123059039212E-2</v>
      </c>
      <c r="AF106" s="12">
        <f ca="1">OFFSET('Time agg. bias corr.'!$H$4,UsefulSeries!$C105,0)</f>
        <v>1.4802663423219901E-2</v>
      </c>
      <c r="AG106" s="12">
        <f ca="1">OFFSET('Time agg. bias corr.'!$F$5,UsefulSeries!$C105,0)</f>
        <v>0.38726962927567099</v>
      </c>
      <c r="AH106" s="12">
        <f ca="1">OFFSET('Time agg. bias corr.'!$G$5,UsefulSeries!$C105,0)</f>
        <v>-0.62981549992691599</v>
      </c>
      <c r="AI106" s="12">
        <f ca="1">OFFSET('Time agg. bias corr.'!$H$5,UsefulSeries!$C105,0)</f>
        <v>0.242545870651245</v>
      </c>
      <c r="AJ106" s="12">
        <f ca="1">OFFSET('Time agg. bias corr.'!$F$6,UsefulSeries!$C105,0)</f>
        <v>2.2942903123758601E-2</v>
      </c>
      <c r="AK106" s="12">
        <f ca="1">OFFSET('Time agg. bias corr.'!$G$6,UsefulSeries!$C105,0)</f>
        <v>2.5623792206010899E-2</v>
      </c>
      <c r="AL106" s="12">
        <f ca="1">OFFSET('Time agg. bias corr.'!$H$6,UsefulSeries!$C105,0)</f>
        <v>-4.8566695329770503E-2</v>
      </c>
    </row>
    <row r="107" spans="1:38" x14ac:dyDescent="0.35">
      <c r="A107" s="2" t="s">
        <v>162</v>
      </c>
      <c r="B107" s="15">
        <f>'Input - Gross flows &amp; stocks'!S109</f>
        <v>132088.33333333334</v>
      </c>
      <c r="C107" s="15">
        <f>'Input - Gross flows &amp; stocks'!T109</f>
        <v>6226.666666666667</v>
      </c>
      <c r="D107" s="15">
        <f>'Input - Gross flows &amp; stocks'!U109</f>
        <v>67592</v>
      </c>
      <c r="E107" s="13">
        <f>'Input - Gross flows &amp; stocks'!V109</f>
        <v>0.64164628899508502</v>
      </c>
      <c r="F107" s="13">
        <f>'Input - Gross flows &amp; stocks'!W109</f>
        <v>3.0627275776741743E-2</v>
      </c>
      <c r="G107" s="13">
        <f>'Input - Gross flows &amp; stocks'!X109</f>
        <v>0.32772643522817319</v>
      </c>
      <c r="H107" s="13">
        <f>'Input - Gross flows &amp; stocks'!Y109</f>
        <v>4.5018014435648103E-2</v>
      </c>
      <c r="I107" s="13"/>
      <c r="J107" s="12">
        <f ca="1">'Input - Gross flows &amp; stocks'!AJ109/('Input - Gross flows &amp; stocks'!$AJ109+'Input - Gross flows &amp; stocks'!$AK109+'Input - Gross flows &amp; stocks'!$AL109)</f>
        <v>0.97369640380231925</v>
      </c>
      <c r="K107" s="12">
        <f ca="1">'Input - Gross flows &amp; stocks'!AK109/('Input - Gross flows &amp; stocks'!$AJ109+'Input - Gross flows &amp; stocks'!$AK109+'Input - Gross flows &amp; stocks'!$AL109)</f>
        <v>1.196819009760456E-2</v>
      </c>
      <c r="L107" s="12">
        <f ca="1">'Input - Gross flows &amp; stocks'!AL109/('Input - Gross flows &amp; stocks'!$AJ109+'Input - Gross flows &amp; stocks'!$AK109+'Input - Gross flows &amp; stocks'!$AL109)</f>
        <v>1.4335406100076272E-2</v>
      </c>
      <c r="M107" s="12">
        <f ca="1">'Input - Gross flows &amp; stocks'!AM109/('Input - Gross flows &amp; stocks'!$AM109+'Input - Gross flows &amp; stocks'!$AN109+'Input - Gross flows &amp; stocks'!$AO109)</f>
        <v>0.28384753569052218</v>
      </c>
      <c r="N107" s="12">
        <f ca="1">'Input - Gross flows &amp; stocks'!AN109/('Input - Gross flows &amp; stocks'!$AM109+'Input - Gross flows &amp; stocks'!$AN109+'Input - Gross flows &amp; stocks'!$AO109)</f>
        <v>0.54059884893228061</v>
      </c>
      <c r="O107" s="12">
        <f ca="1">'Input - Gross flows &amp; stocks'!AO109/('Input - Gross flows &amp; stocks'!$AM109+'Input - Gross flows &amp; stocks'!$AN109+'Input - Gross flows &amp; stocks'!$AO109)</f>
        <v>0.17555361537719719</v>
      </c>
      <c r="P107" s="12">
        <f ca="1">'Input - Gross flows &amp; stocks'!AP109/('Input - Gross flows &amp; stocks'!$AP109+'Input - Gross flows &amp; stocks'!$AQ109+'Input - Gross flows &amp; stocks'!$AR109)</f>
        <v>2.7355890371613664E-2</v>
      </c>
      <c r="Q107" s="12">
        <f ca="1">'Input - Gross flows &amp; stocks'!AQ109/('Input - Gross flows &amp; stocks'!$AP109+'Input - Gross flows &amp; stocks'!$AQ109+'Input - Gross flows &amp; stocks'!$AR109)</f>
        <v>2.084265864169384E-2</v>
      </c>
      <c r="R107" s="12">
        <f ca="1">'Input - Gross flows &amp; stocks'!AR109/('Input - Gross flows &amp; stocks'!$AP109+'Input - Gross flows &amp; stocks'!$AQ109+'Input - Gross flows &amp; stocks'!$AR109)</f>
        <v>0.95180145098669244</v>
      </c>
      <c r="T107" s="12">
        <f t="shared" ca="1" si="3"/>
        <v>0.97485046243537266</v>
      </c>
      <c r="U107" s="12">
        <f ca="1">OFFSET('Margin error adjustment'!$BD$6,UsefulSeries!$M106,0)</f>
        <v>1.1596800876110001E-2</v>
      </c>
      <c r="V107" s="12">
        <f ca="1">OFFSET('Margin error adjustment'!$BD$7,UsefulSeries!$M106,0)</f>
        <v>1.3552736688517327E-2</v>
      </c>
      <c r="W107" s="12">
        <f ca="1">OFFSET('Margin error adjustment'!$BD$8,UsefulSeries!$M106,0)</f>
        <v>0.29157074837355873</v>
      </c>
      <c r="X107" s="12">
        <f t="shared" ca="1" si="4"/>
        <v>0.5378917584860774</v>
      </c>
      <c r="Y107" s="12">
        <f ca="1">OFFSET('Margin error adjustment'!$BD$9,UsefulSeries!$M106,0)</f>
        <v>0.17053749314036395</v>
      </c>
      <c r="Z107" s="12">
        <f ca="1">OFFSET('Margin error adjustment'!$BD$10,UsefulSeries!$M106,0)</f>
        <v>2.88266809429721E-2</v>
      </c>
      <c r="AA107" s="12">
        <f ca="1">OFFSET('Margin error adjustment'!$BD$11,UsefulSeries!$M106,0)</f>
        <v>2.1291785547512165E-2</v>
      </c>
      <c r="AB107" s="12">
        <f t="shared" ca="1" si="5"/>
        <v>0.94988153350951565</v>
      </c>
      <c r="AD107" s="12">
        <f ca="1">OFFSET('Time agg. bias corr.'!$F$4,UsefulSeries!$C106,0)</f>
        <v>-2.82109033774843E-2</v>
      </c>
      <c r="AE107" s="12">
        <f ca="1">OFFSET('Time agg. bias corr.'!$G$4,UsefulSeries!$C106,0)</f>
        <v>1.5626904010714201E-2</v>
      </c>
      <c r="AF107" s="12">
        <f ca="1">OFFSET('Time agg. bias corr.'!$H$4,UsefulSeries!$C106,0)</f>
        <v>1.25839993566227E-2</v>
      </c>
      <c r="AG107" s="12">
        <f ca="1">OFFSET('Time agg. bias corr.'!$F$5,UsefulSeries!$C106,0)</f>
        <v>0.39472716886610898</v>
      </c>
      <c r="AH107" s="12">
        <f ca="1">OFFSET('Time agg. bias corr.'!$G$5,UsefulSeries!$C106,0)</f>
        <v>-0.62810661624814401</v>
      </c>
      <c r="AI107" s="12">
        <f ca="1">OFFSET('Time agg. bias corr.'!$H$5,UsefulSeries!$C106,0)</f>
        <v>0.23337944738421801</v>
      </c>
      <c r="AJ107" s="12">
        <f ca="1">OFFSET('Time agg. bias corr.'!$F$6,UsefulSeries!$C106,0)</f>
        <v>2.5193903556486E-2</v>
      </c>
      <c r="AK107" s="12">
        <f ca="1">OFFSET('Time agg. bias corr.'!$G$6,UsefulSeries!$C106,0)</f>
        <v>2.9261876819892899E-2</v>
      </c>
      <c r="AL107" s="12">
        <f ca="1">OFFSET('Time agg. bias corr.'!$H$6,UsefulSeries!$C106,0)</f>
        <v>-5.4455780376260497E-2</v>
      </c>
    </row>
    <row r="108" spans="1:38" x14ac:dyDescent="0.35">
      <c r="A108" s="2" t="s">
        <v>163</v>
      </c>
      <c r="B108" s="15">
        <f>'Input - Gross flows &amp; stocks'!S110</f>
        <v>132293.66666666666</v>
      </c>
      <c r="C108" s="15">
        <f>'Input - Gross flows &amp; stocks'!T110</f>
        <v>6137.333333333333</v>
      </c>
      <c r="D108" s="15">
        <f>'Input - Gross flows &amp; stocks'!U110</f>
        <v>67666</v>
      </c>
      <c r="E108" s="13">
        <f>'Input - Gross flows &amp; stocks'!V110</f>
        <v>0.64102389774620117</v>
      </c>
      <c r="F108" s="13">
        <f>'Input - Gross flows &amp; stocks'!W110</f>
        <v>3.0497428600566243E-2</v>
      </c>
      <c r="G108" s="13">
        <f>'Input - Gross flows &amp; stocks'!X110</f>
        <v>0.32847867365323258</v>
      </c>
      <c r="H108" s="13">
        <f>'Input - Gross flows &amp; stocks'!Y110</f>
        <v>4.4334963507692157E-2</v>
      </c>
      <c r="I108" s="13"/>
      <c r="J108" s="12">
        <f ca="1">'Input - Gross flows &amp; stocks'!AJ110/('Input - Gross flows &amp; stocks'!$AJ110+'Input - Gross flows &amp; stocks'!$AK110+'Input - Gross flows &amp; stocks'!$AL110)</f>
        <v>0.97370050206811676</v>
      </c>
      <c r="K108" s="12">
        <f ca="1">'Input - Gross flows &amp; stocks'!AK110/('Input - Gross flows &amp; stocks'!$AJ110+'Input - Gross flows &amp; stocks'!$AK110+'Input - Gross flows &amp; stocks'!$AL110)</f>
        <v>1.192685456303322E-2</v>
      </c>
      <c r="L108" s="12">
        <f ca="1">'Input - Gross flows &amp; stocks'!AL110/('Input - Gross flows &amp; stocks'!$AJ110+'Input - Gross flows &amp; stocks'!$AK110+'Input - Gross flows &amp; stocks'!$AL110)</f>
        <v>1.4372643368849984E-2</v>
      </c>
      <c r="M108" s="12">
        <f ca="1">'Input - Gross flows &amp; stocks'!AM110/('Input - Gross flows &amp; stocks'!$AM110+'Input - Gross flows &amp; stocks'!$AN110+'Input - Gross flows &amp; stocks'!$AO110)</f>
        <v>0.28172787853020903</v>
      </c>
      <c r="N108" s="12">
        <f ca="1">'Input - Gross flows &amp; stocks'!AN110/('Input - Gross flows &amp; stocks'!$AM110+'Input - Gross flows &amp; stocks'!$AN110+'Input - Gross flows &amp; stocks'!$AO110)</f>
        <v>0.53350883291030682</v>
      </c>
      <c r="O108" s="12">
        <f ca="1">'Input - Gross flows &amp; stocks'!AO110/('Input - Gross flows &amp; stocks'!$AM110+'Input - Gross flows &amp; stocks'!$AN110+'Input - Gross flows &amp; stocks'!$AO110)</f>
        <v>0.18476328855948415</v>
      </c>
      <c r="P108" s="12">
        <f ca="1">'Input - Gross flows &amp; stocks'!AP110/('Input - Gross flows &amp; stocks'!$AP110+'Input - Gross flows &amp; stocks'!$AQ110+'Input - Gross flows &amp; stocks'!$AR110)</f>
        <v>2.6407857139429607E-2</v>
      </c>
      <c r="Q108" s="12">
        <f ca="1">'Input - Gross flows &amp; stocks'!AQ110/('Input - Gross flows &amp; stocks'!$AP110+'Input - Gross flows &amp; stocks'!$AQ110+'Input - Gross flows &amp; stocks'!$AR110)</f>
        <v>2.0303564370087311E-2</v>
      </c>
      <c r="R108" s="12">
        <f ca="1">'Input - Gross flows &amp; stocks'!AR110/('Input - Gross flows &amp; stocks'!$AP110+'Input - Gross flows &amp; stocks'!$AQ110+'Input - Gross flows &amp; stocks'!$AR110)</f>
        <v>0.95328857849048299</v>
      </c>
      <c r="T108" s="12">
        <f t="shared" ca="1" si="3"/>
        <v>0.97290096042428875</v>
      </c>
      <c r="U108" s="12">
        <f ca="1">OFFSET('Margin error adjustment'!$BD$6,UsefulSeries!$M107,0)</f>
        <v>1.207514129150815E-2</v>
      </c>
      <c r="V108" s="12">
        <f ca="1">OFFSET('Margin error adjustment'!$BD$7,UsefulSeries!$M107,0)</f>
        <v>1.5023898284203087E-2</v>
      </c>
      <c r="W108" s="12">
        <f ca="1">OFFSET('Margin error adjustment'!$BD$8,UsefulSeries!$M107,0)</f>
        <v>0.27733434980955296</v>
      </c>
      <c r="X108" s="12">
        <f t="shared" ca="1" si="4"/>
        <v>0.53226000163910148</v>
      </c>
      <c r="Y108" s="12">
        <f ca="1">OFFSET('Margin error adjustment'!$BD$9,UsefulSeries!$M107,0)</f>
        <v>0.19040564855134554</v>
      </c>
      <c r="Z108" s="12">
        <f ca="1">OFFSET('Margin error adjustment'!$BD$10,UsefulSeries!$M107,0)</f>
        <v>2.5239377807477446E-2</v>
      </c>
      <c r="AA108" s="12">
        <f ca="1">OFFSET('Margin error adjustment'!$BD$11,UsefulSeries!$M107,0)</f>
        <v>1.9674290669166823E-2</v>
      </c>
      <c r="AB108" s="12">
        <f t="shared" ca="1" si="5"/>
        <v>0.95508633152335576</v>
      </c>
      <c r="AD108" s="12">
        <f ca="1">OFFSET('Time agg. bias corr.'!$F$4,UsefulSeries!$C107,0)</f>
        <v>-3.0206131601394098E-2</v>
      </c>
      <c r="AE108" s="12">
        <f ca="1">OFFSET('Time agg. bias corr.'!$G$4,UsefulSeries!$C107,0)</f>
        <v>1.63723291972982E-2</v>
      </c>
      <c r="AF108" s="12">
        <f ca="1">OFFSET('Time agg. bias corr.'!$H$4,UsefulSeries!$C107,0)</f>
        <v>1.38338024040953E-2</v>
      </c>
      <c r="AG108" s="12">
        <f ca="1">OFFSET('Time agg. bias corr.'!$F$5,UsefulSeries!$C107,0)</f>
        <v>0.37759776229217501</v>
      </c>
      <c r="AH108" s="12">
        <f ca="1">OFFSET('Time agg. bias corr.'!$G$5,UsefulSeries!$C107,0)</f>
        <v>-0.63882953436805601</v>
      </c>
      <c r="AI108" s="12">
        <f ca="1">OFFSET('Time agg. bias corr.'!$H$5,UsefulSeries!$C107,0)</f>
        <v>0.261231772075881</v>
      </c>
      <c r="AJ108" s="12">
        <f ca="1">OFFSET('Time agg. bias corr.'!$F$6,UsefulSeries!$C107,0)</f>
        <v>2.1982100246478901E-2</v>
      </c>
      <c r="AK108" s="12">
        <f ca="1">OFFSET('Time agg. bias corr.'!$G$6,UsefulSeries!$C107,0)</f>
        <v>2.7092191920530601E-2</v>
      </c>
      <c r="AL108" s="12">
        <f ca="1">OFFSET('Time agg. bias corr.'!$H$6,UsefulSeries!$C107,0)</f>
        <v>-4.9074292167010203E-2</v>
      </c>
    </row>
    <row r="109" spans="1:38" x14ac:dyDescent="0.35">
      <c r="A109" s="2" t="s">
        <v>164</v>
      </c>
      <c r="B109" s="15">
        <f>'Input - Gross flows &amp; stocks'!S111</f>
        <v>132636.33333333334</v>
      </c>
      <c r="C109" s="15">
        <f>'Input - Gross flows &amp; stocks'!T111</f>
        <v>6036</v>
      </c>
      <c r="D109" s="15">
        <f>'Input - Gross flows &amp; stocks'!U111</f>
        <v>67691</v>
      </c>
      <c r="E109" s="13">
        <f>'Input - Gross flows &amp; stocks'!V111</f>
        <v>0.64181501482268577</v>
      </c>
      <c r="F109" s="13">
        <f>'Input - Gross flows &amp; stocks'!W111</f>
        <v>2.9596852059407191E-2</v>
      </c>
      <c r="G109" s="13">
        <f>'Input - Gross flows &amp; stocks'!X111</f>
        <v>0.32858813311790708</v>
      </c>
      <c r="H109" s="13">
        <f>'Input - Gross flows &amp; stocks'!Y111</f>
        <v>4.3527067403495524E-2</v>
      </c>
      <c r="I109" s="13"/>
      <c r="J109" s="12">
        <f ca="1">'Input - Gross flows &amp; stocks'!AJ111/('Input - Gross flows &amp; stocks'!$AJ111+'Input - Gross flows &amp; stocks'!$AK111+'Input - Gross flows &amp; stocks'!$AL111)</f>
        <v>0.97426341943160599</v>
      </c>
      <c r="K109" s="12">
        <f ca="1">'Input - Gross flows &amp; stocks'!AK111/('Input - Gross flows &amp; stocks'!$AJ111+'Input - Gross flows &amp; stocks'!$AK111+'Input - Gross flows &amp; stocks'!$AL111)</f>
        <v>1.1612697960080059E-2</v>
      </c>
      <c r="L109" s="12">
        <f ca="1">'Input - Gross flows &amp; stocks'!AL111/('Input - Gross flows &amp; stocks'!$AJ111+'Input - Gross flows &amp; stocks'!$AK111+'Input - Gross flows &amp; stocks'!$AL111)</f>
        <v>1.4123882608313794E-2</v>
      </c>
      <c r="M109" s="12">
        <f ca="1">'Input - Gross flows &amp; stocks'!AM111/('Input - Gross flows &amp; stocks'!$AM111+'Input - Gross flows &amp; stocks'!$AN111+'Input - Gross flows &amp; stocks'!$AO111)</f>
        <v>0.28319232801265076</v>
      </c>
      <c r="N109" s="12">
        <f ca="1">'Input - Gross flows &amp; stocks'!AN111/('Input - Gross flows &amp; stocks'!$AM111+'Input - Gross flows &amp; stocks'!$AN111+'Input - Gross flows &amp; stocks'!$AO111)</f>
        <v>0.52915349768954001</v>
      </c>
      <c r="O109" s="12">
        <f ca="1">'Input - Gross flows &amp; stocks'!AO111/('Input - Gross flows &amp; stocks'!$AM111+'Input - Gross flows &amp; stocks'!$AN111+'Input - Gross flows &amp; stocks'!$AO111)</f>
        <v>0.1876541742978092</v>
      </c>
      <c r="P109" s="12">
        <f ca="1">'Input - Gross flows &amp; stocks'!AP111/('Input - Gross flows &amp; stocks'!$AP111+'Input - Gross flows &amp; stocks'!$AQ111+'Input - Gross flows &amp; stocks'!$AR111)</f>
        <v>2.744603617032389E-2</v>
      </c>
      <c r="Q109" s="12">
        <f ca="1">'Input - Gross flows &amp; stocks'!AQ111/('Input - Gross flows &amp; stocks'!$AP111+'Input - Gross flows &amp; stocks'!$AQ111+'Input - Gross flows &amp; stocks'!$AR111)</f>
        <v>2.026969329588911E-2</v>
      </c>
      <c r="R109" s="12">
        <f ca="1">'Input - Gross flows &amp; stocks'!AR111/('Input - Gross flows &amp; stocks'!$AP111+'Input - Gross flows &amp; stocks'!$AQ111+'Input - Gross flows &amp; stocks'!$AR111)</f>
        <v>0.95228427053378706</v>
      </c>
      <c r="T109" s="12">
        <f t="shared" ca="1" si="3"/>
        <v>0.97404505780605588</v>
      </c>
      <c r="U109" s="12">
        <f ca="1">OFFSET('Margin error adjustment'!$BD$6,UsefulSeries!$M108,0)</f>
        <v>1.1414568192390562E-2</v>
      </c>
      <c r="V109" s="12">
        <f ca="1">OFFSET('Margin error adjustment'!$BD$7,UsefulSeries!$M108,0)</f>
        <v>1.4540374001553613E-2</v>
      </c>
      <c r="W109" s="12">
        <f ca="1">OFFSET('Margin error adjustment'!$BD$8,UsefulSeries!$M108,0)</f>
        <v>0.28413644905690533</v>
      </c>
      <c r="X109" s="12">
        <f t="shared" ca="1" si="4"/>
        <v>0.52200807608790578</v>
      </c>
      <c r="Y109" s="12">
        <f ca="1">OFFSET('Margin error adjustment'!$BD$9,UsefulSeries!$M108,0)</f>
        <v>0.19385547485518886</v>
      </c>
      <c r="Z109" s="12">
        <f ca="1">OFFSET('Margin error adjustment'!$BD$10,UsefulSeries!$M108,0)</f>
        <v>2.6678822469747277E-2</v>
      </c>
      <c r="AA109" s="12">
        <f ca="1">OFFSET('Margin error adjustment'!$BD$11,UsefulSeries!$M108,0)</f>
        <v>1.9361795898309563E-2</v>
      </c>
      <c r="AB109" s="12">
        <f t="shared" ca="1" si="5"/>
        <v>0.95395938163194316</v>
      </c>
      <c r="AD109" s="12">
        <f ca="1">OFFSET('Time agg. bias corr.'!$F$4,UsefulSeries!$C108,0)</f>
        <v>-2.89776784306317E-2</v>
      </c>
      <c r="AE109" s="12">
        <f ca="1">OFFSET('Time agg. bias corr.'!$G$4,UsefulSeries!$C108,0)</f>
        <v>1.5600442765128401E-2</v>
      </c>
      <c r="AF109" s="12">
        <f ca="1">OFFSET('Time agg. bias corr.'!$H$4,UsefulSeries!$C108,0)</f>
        <v>1.33772356655031E-2</v>
      </c>
      <c r="AG109" s="12">
        <f ca="1">OFFSET('Time agg. bias corr.'!$F$5,UsefulSeries!$C108,0)</f>
        <v>0.389794523217255</v>
      </c>
      <c r="AH109" s="12">
        <f ca="1">OFFSET('Time agg. bias corr.'!$G$5,UsefulSeries!$C108,0)</f>
        <v>-0.65836729937190896</v>
      </c>
      <c r="AI109" s="12">
        <f ca="1">OFFSET('Time agg. bias corr.'!$H$5,UsefulSeries!$C108,0)</f>
        <v>0.26857277615465402</v>
      </c>
      <c r="AJ109" s="12">
        <f ca="1">OFFSET('Time agg. bias corr.'!$F$6,UsefulSeries!$C108,0)</f>
        <v>2.3394247008171502E-2</v>
      </c>
      <c r="AK109" s="12">
        <f ca="1">OFFSET('Time agg. bias corr.'!$G$6,UsefulSeries!$C108,0)</f>
        <v>2.69102915360406E-2</v>
      </c>
      <c r="AL109" s="12">
        <f ca="1">OFFSET('Time agg. bias corr.'!$H$6,UsefulSeries!$C108,0)</f>
        <v>-5.03045385442124E-2</v>
      </c>
    </row>
    <row r="110" spans="1:38" x14ac:dyDescent="0.35">
      <c r="A110" s="2" t="s">
        <v>165</v>
      </c>
      <c r="B110" s="15">
        <f>'Input - Gross flows &amp; stocks'!S112</f>
        <v>132828.33333333334</v>
      </c>
      <c r="C110" s="15">
        <f>'Input - Gross flows &amp; stocks'!T112</f>
        <v>6039.666666666667</v>
      </c>
      <c r="D110" s="15">
        <f>'Input - Gross flows &amp; stocks'!U112</f>
        <v>67752</v>
      </c>
      <c r="E110" s="13">
        <f>'Input - Gross flows &amp; stocks'!V112</f>
        <v>0.64285956687626356</v>
      </c>
      <c r="F110" s="13">
        <f>'Input - Gross flows &amp; stocks'!W112</f>
        <v>2.9243366671676305E-2</v>
      </c>
      <c r="G110" s="13">
        <f>'Input - Gross flows &amp; stocks'!X112</f>
        <v>0.32789706645206018</v>
      </c>
      <c r="H110" s="13">
        <f>'Input - Gross flows &amp; stocks'!Y112</f>
        <v>4.3492141218039196E-2</v>
      </c>
      <c r="I110" s="13"/>
      <c r="J110" s="12">
        <f ca="1">'Input - Gross flows &amp; stocks'!AJ112/('Input - Gross flows &amp; stocks'!$AJ112+'Input - Gross flows &amp; stocks'!$AK112+'Input - Gross flows &amp; stocks'!$AL112)</f>
        <v>0.97394796030770003</v>
      </c>
      <c r="K110" s="12">
        <f ca="1">'Input - Gross flows &amp; stocks'!AK112/('Input - Gross flows &amp; stocks'!$AJ112+'Input - Gross flows &amp; stocks'!$AK112+'Input - Gross flows &amp; stocks'!$AL112)</f>
        <v>1.1847519860722388E-2</v>
      </c>
      <c r="L110" s="12">
        <f ca="1">'Input - Gross flows &amp; stocks'!AL112/('Input - Gross flows &amp; stocks'!$AJ112+'Input - Gross flows &amp; stocks'!$AK112+'Input - Gross flows &amp; stocks'!$AL112)</f>
        <v>1.4204519831577545E-2</v>
      </c>
      <c r="M110" s="12">
        <f ca="1">'Input - Gross flows &amp; stocks'!AM112/('Input - Gross flows &amp; stocks'!$AM112+'Input - Gross flows &amp; stocks'!$AN112+'Input - Gross flows &amp; stocks'!$AO112)</f>
        <v>0.2843188904915348</v>
      </c>
      <c r="N110" s="12">
        <f ca="1">'Input - Gross flows &amp; stocks'!AN112/('Input - Gross flows &amp; stocks'!$AM112+'Input - Gross flows &amp; stocks'!$AN112+'Input - Gross flows &amp; stocks'!$AO112)</f>
        <v>0.53327652769171496</v>
      </c>
      <c r="O110" s="12">
        <f ca="1">'Input - Gross flows &amp; stocks'!AO112/('Input - Gross flows &amp; stocks'!$AM112+'Input - Gross flows &amp; stocks'!$AN112+'Input - Gross flows &amp; stocks'!$AO112)</f>
        <v>0.18240458181675032</v>
      </c>
      <c r="P110" s="12">
        <f ca="1">'Input - Gross flows &amp; stocks'!AP112/('Input - Gross flows &amp; stocks'!$AP112+'Input - Gross flows &amp; stocks'!$AQ112+'Input - Gross flows &amp; stocks'!$AR112)</f>
        <v>2.666620567861424E-2</v>
      </c>
      <c r="Q110" s="12">
        <f ca="1">'Input - Gross flows &amp; stocks'!AQ112/('Input - Gross flows &amp; stocks'!$AP112+'Input - Gross flows &amp; stocks'!$AQ112+'Input - Gross flows &amp; stocks'!$AR112)</f>
        <v>2.030291905238089E-2</v>
      </c>
      <c r="R110" s="12">
        <f ca="1">'Input - Gross flows &amp; stocks'!AR112/('Input - Gross flows &amp; stocks'!$AP112+'Input - Gross flows &amp; stocks'!$AQ112+'Input - Gross flows &amp; stocks'!$AR112)</f>
        <v>0.95303087526900498</v>
      </c>
      <c r="T110" s="12">
        <f t="shared" ca="1" si="3"/>
        <v>0.97448808500732031</v>
      </c>
      <c r="U110" s="12">
        <f ca="1">OFFSET('Margin error adjustment'!$BD$6,UsefulSeries!$M109,0)</f>
        <v>1.137549182589433E-2</v>
      </c>
      <c r="V110" s="12">
        <f ca="1">OFFSET('Margin error adjustment'!$BD$7,UsefulSeries!$M109,0)</f>
        <v>1.4136423166785334E-2</v>
      </c>
      <c r="W110" s="12">
        <f ca="1">OFFSET('Margin error adjustment'!$BD$8,UsefulSeries!$M109,0)</f>
        <v>0.2907212151690991</v>
      </c>
      <c r="X110" s="12">
        <f t="shared" ca="1" si="4"/>
        <v>0.52374240282033524</v>
      </c>
      <c r="Y110" s="12">
        <f ca="1">OFFSET('Margin error adjustment'!$BD$9,UsefulSeries!$M109,0)</f>
        <v>0.18553638201056566</v>
      </c>
      <c r="Z110" s="12">
        <f ca="1">OFFSET('Margin error adjustment'!$BD$10,UsefulSeries!$M109,0)</f>
        <v>2.6824003877540917E-2</v>
      </c>
      <c r="AA110" s="12">
        <f ca="1">OFFSET('Margin error adjustment'!$BD$11,UsefulSeries!$M109,0)</f>
        <v>1.9602895400368473E-2</v>
      </c>
      <c r="AB110" s="12">
        <f t="shared" ca="1" si="5"/>
        <v>0.95357310072209056</v>
      </c>
      <c r="AD110" s="12">
        <f ca="1">OFFSET('Time agg. bias corr.'!$F$4,UsefulSeries!$C109,0)</f>
        <v>-2.8562335063399599E-2</v>
      </c>
      <c r="AE110" s="12">
        <f ca="1">OFFSET('Time agg. bias corr.'!$G$4,UsefulSeries!$C109,0)</f>
        <v>1.55221438473676E-2</v>
      </c>
      <c r="AF110" s="12">
        <f ca="1">OFFSET('Time agg. bias corr.'!$H$4,UsefulSeries!$C109,0)</f>
        <v>1.3040191216093899E-2</v>
      </c>
      <c r="AG110" s="12">
        <f ca="1">OFFSET('Time agg. bias corr.'!$F$5,UsefulSeries!$C109,0)</f>
        <v>0.39836324271701001</v>
      </c>
      <c r="AH110" s="12">
        <f ca="1">OFFSET('Time agg. bias corr.'!$G$5,UsefulSeries!$C109,0)</f>
        <v>-0.65495166111541103</v>
      </c>
      <c r="AI110" s="12">
        <f ca="1">OFFSET('Time agg. bias corr.'!$H$5,UsefulSeries!$C109,0)</f>
        <v>0.25658841839982999</v>
      </c>
      <c r="AJ110" s="12">
        <f ca="1">OFFSET('Time agg. bias corr.'!$F$6,UsefulSeries!$C109,0)</f>
        <v>2.3394949219102099E-2</v>
      </c>
      <c r="AK110" s="12">
        <f ca="1">OFFSET('Time agg. bias corr.'!$G$6,UsefulSeries!$C109,0)</f>
        <v>2.7211815357328101E-2</v>
      </c>
      <c r="AL110" s="12">
        <f ca="1">OFFSET('Time agg. bias corr.'!$H$6,UsefulSeries!$C109,0)</f>
        <v>-5.0606764586691999E-2</v>
      </c>
    </row>
    <row r="111" spans="1:38" x14ac:dyDescent="0.35">
      <c r="A111" s="2" t="s">
        <v>166</v>
      </c>
      <c r="B111" s="15">
        <f>'Input - Gross flows &amp; stocks'!S113</f>
        <v>132943.33333333334</v>
      </c>
      <c r="C111" s="15">
        <f>'Input - Gross flows &amp; stocks'!T113</f>
        <v>5956.666666666667</v>
      </c>
      <c r="D111" s="15">
        <f>'Input - Gross flows &amp; stocks'!U113</f>
        <v>67975.666666666672</v>
      </c>
      <c r="E111" s="13">
        <f>'Input - Gross flows &amp; stocks'!V113</f>
        <v>0.64351919039464389</v>
      </c>
      <c r="F111" s="13">
        <f>'Input - Gross flows &amp; stocks'!W113</f>
        <v>2.8908948422488607E-2</v>
      </c>
      <c r="G111" s="13">
        <f>'Input - Gross flows &amp; stocks'!X113</f>
        <v>0.32757186118286746</v>
      </c>
      <c r="H111" s="13">
        <f>'Input - Gross flows &amp; stocks'!Y113</f>
        <v>4.2884569234461246E-2</v>
      </c>
      <c r="I111" s="13"/>
      <c r="J111" s="12">
        <f ca="1">'Input - Gross flows &amp; stocks'!AJ113/('Input - Gross flows &amp; stocks'!$AJ113+'Input - Gross flows &amp; stocks'!$AK113+'Input - Gross flows &amp; stocks'!$AL113)</f>
        <v>0.97417844866047598</v>
      </c>
      <c r="K111" s="12">
        <f ca="1">'Input - Gross flows &amp; stocks'!AK113/('Input - Gross flows &amp; stocks'!$AJ113+'Input - Gross flows &amp; stocks'!$AK113+'Input - Gross flows &amp; stocks'!$AL113)</f>
        <v>1.1374860282296591E-2</v>
      </c>
      <c r="L111" s="12">
        <f ca="1">'Input - Gross flows &amp; stocks'!AL113/('Input - Gross flows &amp; stocks'!$AJ113+'Input - Gross flows &amp; stocks'!$AK113+'Input - Gross flows &amp; stocks'!$AL113)</f>
        <v>1.4446691057227351E-2</v>
      </c>
      <c r="M111" s="12">
        <f ca="1">'Input - Gross flows &amp; stocks'!AM113/('Input - Gross flows &amp; stocks'!$AM113+'Input - Gross flows &amp; stocks'!$AN113+'Input - Gross flows &amp; stocks'!$AO113)</f>
        <v>0.29370909146564739</v>
      </c>
      <c r="N111" s="12">
        <f ca="1">'Input - Gross flows &amp; stocks'!AN113/('Input - Gross flows &amp; stocks'!$AM113+'Input - Gross flows &amp; stocks'!$AN113+'Input - Gross flows &amp; stocks'!$AO113)</f>
        <v>0.53021361938168532</v>
      </c>
      <c r="O111" s="12">
        <f ca="1">'Input - Gross flows &amp; stocks'!AO113/('Input - Gross flows &amp; stocks'!$AM113+'Input - Gross flows &amp; stocks'!$AN113+'Input - Gross flows &amp; stocks'!$AO113)</f>
        <v>0.17607728915266732</v>
      </c>
      <c r="P111" s="12">
        <f ca="1">'Input - Gross flows &amp; stocks'!AP113/('Input - Gross flows &amp; stocks'!$AP113+'Input - Gross flows &amp; stocks'!$AQ113+'Input - Gross flows &amp; stocks'!$AR113)</f>
        <v>2.4794376314250018E-2</v>
      </c>
      <c r="Q111" s="12">
        <f ca="1">'Input - Gross flows &amp; stocks'!AQ113/('Input - Gross flows &amp; stocks'!$AP113+'Input - Gross flows &amp; stocks'!$AQ113+'Input - Gross flows &amp; stocks'!$AR113)</f>
        <v>2.0068190699944467E-2</v>
      </c>
      <c r="R111" s="12">
        <f ca="1">'Input - Gross flows &amp; stocks'!AR113/('Input - Gross flows &amp; stocks'!$AP113+'Input - Gross flows &amp; stocks'!$AQ113+'Input - Gross flows &amp; stocks'!$AR113)</f>
        <v>0.95513743298580545</v>
      </c>
      <c r="T111" s="12">
        <f t="shared" ca="1" si="3"/>
        <v>0.97464941789657888</v>
      </c>
      <c r="U111" s="12">
        <f ca="1">OFFSET('Margin error adjustment'!$BD$6,UsefulSeries!$M110,0)</f>
        <v>1.1059341395528896E-2</v>
      </c>
      <c r="V111" s="12">
        <f ca="1">OFFSET('Margin error adjustment'!$BD$7,UsefulSeries!$M110,0)</f>
        <v>1.4291240707892247E-2</v>
      </c>
      <c r="W111" s="12">
        <f ca="1">OFFSET('Margin error adjustment'!$BD$8,UsefulSeries!$M110,0)</f>
        <v>0.2986854938527701</v>
      </c>
      <c r="X111" s="12">
        <f t="shared" ca="1" si="4"/>
        <v>0.5242336508439055</v>
      </c>
      <c r="Y111" s="12">
        <f ca="1">OFFSET('Margin error adjustment'!$BD$9,UsefulSeries!$M110,0)</f>
        <v>0.1770808553033244</v>
      </c>
      <c r="Z111" s="12">
        <f ca="1">OFFSET('Margin error adjustment'!$BD$10,UsefulSeries!$M110,0)</f>
        <v>2.5074693171741474E-2</v>
      </c>
      <c r="AA111" s="12">
        <f ca="1">OFFSET('Margin error adjustment'!$BD$11,UsefulSeries!$M110,0)</f>
        <v>1.9728716086906802E-2</v>
      </c>
      <c r="AB111" s="12">
        <f t="shared" ca="1" si="5"/>
        <v>0.95519659074135166</v>
      </c>
      <c r="AD111" s="12">
        <f ca="1">OFFSET('Time agg. bias corr.'!$F$4,UsefulSeries!$C110,0)</f>
        <v>-2.8382314158961499E-2</v>
      </c>
      <c r="AE111" s="12">
        <f ca="1">OFFSET('Time agg. bias corr.'!$G$4,UsefulSeries!$C110,0)</f>
        <v>1.5071645474795101E-2</v>
      </c>
      <c r="AF111" s="12">
        <f ca="1">OFFSET('Time agg. bias corr.'!$H$4,UsefulSeries!$C110,0)</f>
        <v>1.33106686840831E-2</v>
      </c>
      <c r="AG111" s="12">
        <f ca="1">OFFSET('Time agg. bias corr.'!$F$5,UsefulSeries!$C110,0)</f>
        <v>0.40956241064140703</v>
      </c>
      <c r="AH111" s="12">
        <f ca="1">OFFSET('Time agg. bias corr.'!$G$5,UsefulSeries!$C110,0)</f>
        <v>-0.65382328052668104</v>
      </c>
      <c r="AI111" s="12">
        <f ca="1">OFFSET('Time agg. bias corr.'!$H$5,UsefulSeries!$C110,0)</f>
        <v>0.244260869898907</v>
      </c>
      <c r="AJ111" s="12">
        <f ca="1">OFFSET('Time agg. bias corr.'!$F$6,UsefulSeries!$C110,0)</f>
        <v>2.1401622076035701E-2</v>
      </c>
      <c r="AK111" s="12">
        <f ca="1">OFFSET('Time agg. bias corr.'!$G$6,UsefulSeries!$C110,0)</f>
        <v>2.7370072013380899E-2</v>
      </c>
      <c r="AL111" s="12">
        <f ca="1">OFFSET('Time agg. bias corr.'!$H$6,UsefulSeries!$C110,0)</f>
        <v>-4.8771694089568697E-2</v>
      </c>
    </row>
    <row r="112" spans="1:38" x14ac:dyDescent="0.35">
      <c r="A112" s="2" t="s">
        <v>167</v>
      </c>
      <c r="B112" s="15">
        <f>'Input - Gross flows &amp; stocks'!S114</f>
        <v>132919.33333333334</v>
      </c>
      <c r="C112" s="15">
        <f>'Input - Gross flows &amp; stocks'!T114</f>
        <v>5966</v>
      </c>
      <c r="D112" s="15">
        <f>'Input - Gross flows &amp; stocks'!U114</f>
        <v>68163</v>
      </c>
      <c r="E112" s="13">
        <f>'Input - Gross flows &amp; stocks'!V114</f>
        <v>0.64221043828822511</v>
      </c>
      <c r="F112" s="13">
        <f>'Input - Gross flows &amp; stocks'!W114</f>
        <v>2.9539862621028361E-2</v>
      </c>
      <c r="G112" s="13">
        <f>'Input - Gross flows &amp; stocks'!X114</f>
        <v>0.32824969909074647</v>
      </c>
      <c r="H112" s="13">
        <f>'Input - Gross flows &amp; stocks'!Y114</f>
        <v>4.2956299681271841E-2</v>
      </c>
      <c r="I112" s="13"/>
      <c r="J112" s="12">
        <f ca="1">'Input - Gross flows &amp; stocks'!AJ114/('Input - Gross flows &amp; stocks'!$AJ114+'Input - Gross flows &amp; stocks'!$AK114+'Input - Gross flows &amp; stocks'!$AL114)</f>
        <v>0.97376922401950128</v>
      </c>
      <c r="K112" s="12">
        <f ca="1">'Input - Gross flows &amp; stocks'!AK114/('Input - Gross flows &amp; stocks'!$AJ114+'Input - Gross flows &amp; stocks'!$AK114+'Input - Gross flows &amp; stocks'!$AL114)</f>
        <v>1.166184745337199E-2</v>
      </c>
      <c r="L112" s="12">
        <f ca="1">'Input - Gross flows &amp; stocks'!AL114/('Input - Gross flows &amp; stocks'!$AJ114+'Input - Gross flows &amp; stocks'!$AK114+'Input - Gross flows &amp; stocks'!$AL114)</f>
        <v>1.4568928527126658E-2</v>
      </c>
      <c r="M112" s="12">
        <f ca="1">'Input - Gross flows &amp; stocks'!AM114/('Input - Gross flows &amp; stocks'!$AM114+'Input - Gross flows &amp; stocks'!$AN114+'Input - Gross flows &amp; stocks'!$AO114)</f>
        <v>0.28548006828062389</v>
      </c>
      <c r="N112" s="12">
        <f ca="1">'Input - Gross flows &amp; stocks'!AN114/('Input - Gross flows &amp; stocks'!$AM114+'Input - Gross flows &amp; stocks'!$AN114+'Input - Gross flows &amp; stocks'!$AO114)</f>
        <v>0.53890270277615482</v>
      </c>
      <c r="O112" s="12">
        <f ca="1">'Input - Gross flows &amp; stocks'!AO114/('Input - Gross flows &amp; stocks'!$AM114+'Input - Gross flows &amp; stocks'!$AN114+'Input - Gross flows &amp; stocks'!$AO114)</f>
        <v>0.17561722894322121</v>
      </c>
      <c r="P112" s="12">
        <f ca="1">'Input - Gross flows &amp; stocks'!AP114/('Input - Gross flows &amp; stocks'!$AP114+'Input - Gross flows &amp; stocks'!$AQ114+'Input - Gross flows &amp; stocks'!$AR114)</f>
        <v>2.5384260691223043E-2</v>
      </c>
      <c r="Q112" s="12">
        <f ca="1">'Input - Gross flows &amp; stocks'!AQ114/('Input - Gross flows &amp; stocks'!$AP114+'Input - Gross flows &amp; stocks'!$AQ114+'Input - Gross flows &amp; stocks'!$AR114)</f>
        <v>1.9535327709352929E-2</v>
      </c>
      <c r="R112" s="12">
        <f ca="1">'Input - Gross flows &amp; stocks'!AR114/('Input - Gross flows &amp; stocks'!$AP114+'Input - Gross flows &amp; stocks'!$AQ114+'Input - Gross flows &amp; stocks'!$AR114)</f>
        <v>0.95508041159942392</v>
      </c>
      <c r="T112" s="12">
        <f t="shared" ca="1" si="3"/>
        <v>0.97296057822783977</v>
      </c>
      <c r="U112" s="12">
        <f ca="1">OFFSET('Margin error adjustment'!$BD$6,UsefulSeries!$M111,0)</f>
        <v>1.1888130820976658E-2</v>
      </c>
      <c r="V112" s="12">
        <f ca="1">OFFSET('Margin error adjustment'!$BD$7,UsefulSeries!$M111,0)</f>
        <v>1.5151290951183619E-2</v>
      </c>
      <c r="W112" s="12">
        <f ca="1">OFFSET('Margin error adjustment'!$BD$8,UsefulSeries!$M111,0)</f>
        <v>0.28032143980187924</v>
      </c>
      <c r="X112" s="12">
        <f t="shared" ca="1" si="4"/>
        <v>0.54006896811096539</v>
      </c>
      <c r="Y112" s="12">
        <f ca="1">OFFSET('Margin error adjustment'!$BD$9,UsefulSeries!$M111,0)</f>
        <v>0.17960959208715549</v>
      </c>
      <c r="Z112" s="12">
        <f ca="1">OFFSET('Margin error adjustment'!$BD$10,UsefulSeries!$M111,0)</f>
        <v>2.4384990296012043E-2</v>
      </c>
      <c r="AA112" s="12">
        <f ca="1">OFFSET('Margin error adjustment'!$BD$11,UsefulSeries!$M111,0)</f>
        <v>1.9161585898848865E-2</v>
      </c>
      <c r="AB112" s="12">
        <f t="shared" ca="1" si="5"/>
        <v>0.95645342380513909</v>
      </c>
      <c r="AD112" s="12">
        <f ca="1">OFFSET('Time agg. bias corr.'!$F$4,UsefulSeries!$C111,0)</f>
        <v>-3.0107567557469801E-2</v>
      </c>
      <c r="AE112" s="12">
        <f ca="1">OFFSET('Time agg. bias corr.'!$G$4,UsefulSeries!$C111,0)</f>
        <v>1.60096408737227E-2</v>
      </c>
      <c r="AF112" s="12">
        <f ca="1">OFFSET('Time agg. bias corr.'!$H$4,UsefulSeries!$C111,0)</f>
        <v>1.40979266836789E-2</v>
      </c>
      <c r="AG112" s="12">
        <f ca="1">OFFSET('Time agg. bias corr.'!$F$5,UsefulSeries!$C111,0)</f>
        <v>0.379438696741485</v>
      </c>
      <c r="AH112" s="12">
        <f ca="1">OFFSET('Time agg. bias corr.'!$G$5,UsefulSeries!$C111,0)</f>
        <v>-0.62374111346780103</v>
      </c>
      <c r="AI112" s="12">
        <f ca="1">OFFSET('Time agg. bias corr.'!$H$5,UsefulSeries!$C111,0)</f>
        <v>0.244302416724964</v>
      </c>
      <c r="AJ112" s="12">
        <f ca="1">OFFSET('Time agg. bias corr.'!$F$6,UsefulSeries!$C111,0)</f>
        <v>2.1177907144016499E-2</v>
      </c>
      <c r="AK112" s="12">
        <f ca="1">OFFSET('Time agg. bias corr.'!$G$6,UsefulSeries!$C111,0)</f>
        <v>2.6191379761365E-2</v>
      </c>
      <c r="AL112" s="12">
        <f ca="1">OFFSET('Time agg. bias corr.'!$H$6,UsefulSeries!$C111,0)</f>
        <v>-4.7369286895137502E-2</v>
      </c>
    </row>
    <row r="113" spans="1:38" x14ac:dyDescent="0.35">
      <c r="A113" s="2" t="s">
        <v>168</v>
      </c>
      <c r="B113" s="15">
        <f>'Input - Gross flows &amp; stocks'!S115</f>
        <v>133071</v>
      </c>
      <c r="C113" s="15">
        <f>'Input - Gross flows &amp; stocks'!T115</f>
        <v>5861</v>
      </c>
      <c r="D113" s="15">
        <f>'Input - Gross flows &amp; stocks'!U115</f>
        <v>68301</v>
      </c>
      <c r="E113" s="13">
        <f>'Input - Gross flows &amp; stocks'!V115</f>
        <v>0.64214436136710529</v>
      </c>
      <c r="F113" s="13">
        <f>'Input - Gross flows &amp; stocks'!W115</f>
        <v>2.7932340269325142E-2</v>
      </c>
      <c r="G113" s="13">
        <f>'Input - Gross flows &amp; stocks'!X115</f>
        <v>0.32992329836356959</v>
      </c>
      <c r="H113" s="13">
        <f>'Input - Gross flows &amp; stocks'!Y115</f>
        <v>4.2186105432873634E-2</v>
      </c>
      <c r="I113" s="13"/>
      <c r="J113" s="12">
        <f ca="1">'Input - Gross flows &amp; stocks'!AJ115/('Input - Gross flows &amp; stocks'!$AJ115+'Input - Gross flows &amp; stocks'!$AK115+'Input - Gross flows &amp; stocks'!$AL115)</f>
        <v>0.97401940179004598</v>
      </c>
      <c r="K113" s="12">
        <f ca="1">'Input - Gross flows &amp; stocks'!AK115/('Input - Gross flows &amp; stocks'!$AJ115+'Input - Gross flows &amp; stocks'!$AK115+'Input - Gross flows &amp; stocks'!$AL115)</f>
        <v>1.1525228583444968E-2</v>
      </c>
      <c r="L113" s="12">
        <f ca="1">'Input - Gross flows &amp; stocks'!AL115/('Input - Gross flows &amp; stocks'!$AJ115+'Input - Gross flows &amp; stocks'!$AK115+'Input - Gross flows &amp; stocks'!$AL115)</f>
        <v>1.4455369626509082E-2</v>
      </c>
      <c r="M113" s="12">
        <f ca="1">'Input - Gross flows &amp; stocks'!AM115/('Input - Gross flows &amp; stocks'!$AM115+'Input - Gross flows &amp; stocks'!$AN115+'Input - Gross flows &amp; stocks'!$AO115)</f>
        <v>0.28464449636691991</v>
      </c>
      <c r="N113" s="12">
        <f ca="1">'Input - Gross flows &amp; stocks'!AN115/('Input - Gross flows &amp; stocks'!$AM115+'Input - Gross flows &amp; stocks'!$AN115+'Input - Gross flows &amp; stocks'!$AO115)</f>
        <v>0.5344953893336728</v>
      </c>
      <c r="O113" s="12">
        <f ca="1">'Input - Gross flows &amp; stocks'!AO115/('Input - Gross flows &amp; stocks'!$AM115+'Input - Gross flows &amp; stocks'!$AN115+'Input - Gross flows &amp; stocks'!$AO115)</f>
        <v>0.18086011429940721</v>
      </c>
      <c r="P113" s="12">
        <f ca="1">'Input - Gross flows &amp; stocks'!AP115/('Input - Gross flows &amp; stocks'!$AP115+'Input - Gross flows &amp; stocks'!$AQ115+'Input - Gross flows &amp; stocks'!$AR115)</f>
        <v>2.7299231918637732E-2</v>
      </c>
      <c r="Q113" s="12">
        <f ca="1">'Input - Gross flows &amp; stocks'!AQ115/('Input - Gross flows &amp; stocks'!$AP115+'Input - Gross flows &amp; stocks'!$AQ115+'Input - Gross flows &amp; stocks'!$AR115)</f>
        <v>1.8352720918590228E-2</v>
      </c>
      <c r="R113" s="12">
        <f ca="1">'Input - Gross flows &amp; stocks'!AR115/('Input - Gross flows &amp; stocks'!$AP115+'Input - Gross flows &amp; stocks'!$AQ115+'Input - Gross flows &amp; stocks'!$AR115)</f>
        <v>0.95434804716277211</v>
      </c>
      <c r="T113" s="12">
        <f t="shared" ca="1" si="3"/>
        <v>0.97355655873154134</v>
      </c>
      <c r="U113" s="12">
        <f ca="1">OFFSET('Margin error adjustment'!$BD$6,UsefulSeries!$M112,0)</f>
        <v>1.1102680186358344E-2</v>
      </c>
      <c r="V113" s="12">
        <f ca="1">OFFSET('Margin error adjustment'!$BD$7,UsefulSeries!$M112,0)</f>
        <v>1.5340761082100383E-2</v>
      </c>
      <c r="W113" s="12">
        <f ca="1">OFFSET('Margin error adjustment'!$BD$8,UsefulSeries!$M112,0)</f>
        <v>0.28697247380811786</v>
      </c>
      <c r="X113" s="12">
        <f t="shared" ca="1" si="4"/>
        <v>0.51952461403408423</v>
      </c>
      <c r="Y113" s="12">
        <f ca="1">OFFSET('Margin error adjustment'!$BD$9,UsefulSeries!$M112,0)</f>
        <v>0.19350291215779791</v>
      </c>
      <c r="Z113" s="12">
        <f ca="1">OFFSET('Margin error adjustment'!$BD$10,UsefulSeries!$M112,0)</f>
        <v>2.5709237988073581E-2</v>
      </c>
      <c r="AA113" s="12">
        <f ca="1">OFFSET('Margin error adjustment'!$BD$11,UsefulSeries!$M112,0)</f>
        <v>1.6619657075000543E-2</v>
      </c>
      <c r="AB113" s="12">
        <f t="shared" ca="1" si="5"/>
        <v>0.95767110493692587</v>
      </c>
      <c r="AD113" s="12">
        <f ca="1">OFFSET('Time agg. bias corr.'!$F$4,UsefulSeries!$C112,0)</f>
        <v>-2.9450614407355399E-2</v>
      </c>
      <c r="AE113" s="12">
        <f ca="1">OFFSET('Time agg. bias corr.'!$G$4,UsefulSeries!$C112,0)</f>
        <v>1.5220842999603299E-2</v>
      </c>
      <c r="AF113" s="12">
        <f ca="1">OFFSET('Time agg. bias corr.'!$H$4,UsefulSeries!$C112,0)</f>
        <v>1.4229771407752299E-2</v>
      </c>
      <c r="AG113" s="12">
        <f ca="1">OFFSET('Time agg. bias corr.'!$F$5,UsefulSeries!$C112,0)</f>
        <v>0.39469363582045802</v>
      </c>
      <c r="AH113" s="12">
        <f ca="1">OFFSET('Time agg. bias corr.'!$G$5,UsefulSeries!$C112,0)</f>
        <v>-0.66245786548053098</v>
      </c>
      <c r="AI113" s="12">
        <f ca="1">OFFSET('Time agg. bias corr.'!$H$5,UsefulSeries!$C112,0)</f>
        <v>0.26776422966007302</v>
      </c>
      <c r="AJ113" s="12">
        <f ca="1">OFFSET('Time agg. bias corr.'!$F$6,UsefulSeries!$C112,0)</f>
        <v>2.2914806583272398E-2</v>
      </c>
      <c r="AK113" s="12">
        <f ca="1">OFFSET('Time agg. bias corr.'!$G$6,UsefulSeries!$C112,0)</f>
        <v>2.3070942246760599E-2</v>
      </c>
      <c r="AL113" s="12">
        <f ca="1">OFFSET('Time agg. bias corr.'!$H$6,UsefulSeries!$C112,0)</f>
        <v>-4.5985748830032702E-2</v>
      </c>
    </row>
    <row r="114" spans="1:38" x14ac:dyDescent="0.35">
      <c r="A114" s="2" t="s">
        <v>169</v>
      </c>
      <c r="B114" s="15">
        <f>'Input - Gross flows &amp; stocks'!S116</f>
        <v>133214.66666666666</v>
      </c>
      <c r="C114" s="15">
        <f>'Input - Gross flows &amp; stocks'!T116</f>
        <v>5917</v>
      </c>
      <c r="D114" s="15">
        <f>'Input - Gross flows &amp; stocks'!U116</f>
        <v>68300.333333333328</v>
      </c>
      <c r="E114" s="13">
        <f>'Input - Gross flows &amp; stocks'!V116</f>
        <v>0.64156324190777669</v>
      </c>
      <c r="F114" s="13">
        <f>'Input - Gross flows &amp; stocks'!W116</f>
        <v>2.8971800266362986E-2</v>
      </c>
      <c r="G114" s="13">
        <f>'Input - Gross flows &amp; stocks'!X116</f>
        <v>0.32946495782586038</v>
      </c>
      <c r="H114" s="13">
        <f>'Input - Gross flows &amp; stocks'!Y116</f>
        <v>4.2528060949460343E-2</v>
      </c>
      <c r="I114" s="13"/>
      <c r="J114" s="12">
        <f ca="1">'Input - Gross flows &amp; stocks'!AJ116/('Input - Gross flows &amp; stocks'!$AJ116+'Input - Gross flows &amp; stocks'!$AK116+'Input - Gross flows &amp; stocks'!$AL116)</f>
        <v>0.97385775618431802</v>
      </c>
      <c r="K114" s="12">
        <f ca="1">'Input - Gross flows &amp; stocks'!AK116/('Input - Gross flows &amp; stocks'!$AJ116+'Input - Gross flows &amp; stocks'!$AK116+'Input - Gross flows &amp; stocks'!$AL116)</f>
        <v>1.1707304049175292E-2</v>
      </c>
      <c r="L114" s="12">
        <f ca="1">'Input - Gross flows &amp; stocks'!AL116/('Input - Gross flows &amp; stocks'!$AJ116+'Input - Gross flows &amp; stocks'!$AK116+'Input - Gross flows &amp; stocks'!$AL116)</f>
        <v>1.4434939766506644E-2</v>
      </c>
      <c r="M114" s="12">
        <f ca="1">'Input - Gross flows &amp; stocks'!AM116/('Input - Gross flows &amp; stocks'!$AM116+'Input - Gross flows &amp; stocks'!$AN116+'Input - Gross flows &amp; stocks'!$AO116)</f>
        <v>0.27685991368162427</v>
      </c>
      <c r="N114" s="12">
        <f ca="1">'Input - Gross flows &amp; stocks'!AN116/('Input - Gross flows &amp; stocks'!$AM116+'Input - Gross flows &amp; stocks'!$AN116+'Input - Gross flows &amp; stocks'!$AO116)</f>
        <v>0.54864130100994224</v>
      </c>
      <c r="O114" s="12">
        <f ca="1">'Input - Gross flows &amp; stocks'!AO116/('Input - Gross flows &amp; stocks'!$AM116+'Input - Gross flows &amp; stocks'!$AN116+'Input - Gross flows &amp; stocks'!$AO116)</f>
        <v>0.17449878530843346</v>
      </c>
      <c r="P114" s="12">
        <f ca="1">'Input - Gross flows &amp; stocks'!AP116/('Input - Gross flows &amp; stocks'!$AP116+'Input - Gross flows &amp; stocks'!$AQ116+'Input - Gross flows &amp; stocks'!$AR116)</f>
        <v>2.8382248935099063E-2</v>
      </c>
      <c r="Q114" s="12">
        <f ca="1">'Input - Gross flows &amp; stocks'!AQ116/('Input - Gross flows &amp; stocks'!$AP116+'Input - Gross flows &amp; stocks'!$AQ116+'Input - Gross flows &amp; stocks'!$AR116)</f>
        <v>1.8410931759198914E-2</v>
      </c>
      <c r="R114" s="12">
        <f ca="1">'Input - Gross flows &amp; stocks'!AR116/('Input - Gross flows &amp; stocks'!$AP116+'Input - Gross flows &amp; stocks'!$AQ116+'Input - Gross flows &amp; stocks'!$AR116)</f>
        <v>0.95320681930570206</v>
      </c>
      <c r="T114" s="12">
        <f t="shared" ca="1" si="3"/>
        <v>0.97315819518604574</v>
      </c>
      <c r="U114" s="12">
        <f ca="1">OFFSET('Margin error adjustment'!$BD$6,UsefulSeries!$M113,0)</f>
        <v>1.1905711506480466E-2</v>
      </c>
      <c r="V114" s="12">
        <f ca="1">OFFSET('Margin error adjustment'!$BD$7,UsefulSeries!$M113,0)</f>
        <v>1.493609330747386E-2</v>
      </c>
      <c r="W114" s="12">
        <f ca="1">OFFSET('Margin error adjustment'!$BD$8,UsefulSeries!$M113,0)</f>
        <v>0.27246456152495147</v>
      </c>
      <c r="X114" s="12">
        <f t="shared" ca="1" si="4"/>
        <v>0.54962333405610686</v>
      </c>
      <c r="Y114" s="12">
        <f ca="1">OFFSET('Margin error adjustment'!$BD$9,UsefulSeries!$M113,0)</f>
        <v>0.1779121044189417</v>
      </c>
      <c r="Z114" s="12">
        <f ca="1">OFFSET('Margin error adjustment'!$BD$10,UsefulSeries!$M113,0)</f>
        <v>2.741431524200565E-2</v>
      </c>
      <c r="AA114" s="12">
        <f ca="1">OFFSET('Margin error adjustment'!$BD$11,UsefulSeries!$M113,0)</f>
        <v>1.8108296071329064E-2</v>
      </c>
      <c r="AB114" s="12">
        <f t="shared" ca="1" si="5"/>
        <v>0.95447738868666532</v>
      </c>
      <c r="AD114" s="12">
        <f ca="1">OFFSET('Time agg. bias corr.'!$F$4,UsefulSeries!$C113,0)</f>
        <v>-2.9831637522163799E-2</v>
      </c>
      <c r="AE114" s="12">
        <f ca="1">OFFSET('Time agg. bias corr.'!$G$4,UsefulSeries!$C113,0)</f>
        <v>1.5917091911915399E-2</v>
      </c>
      <c r="AF114" s="12">
        <f ca="1">OFFSET('Time agg. bias corr.'!$H$4,UsefulSeries!$C113,0)</f>
        <v>1.39145456102475E-2</v>
      </c>
      <c r="AG114" s="12">
        <f ca="1">OFFSET('Time agg. bias corr.'!$F$5,UsefulSeries!$C113,0)</f>
        <v>0.36528569214022</v>
      </c>
      <c r="AH114" s="12">
        <f ca="1">OFFSET('Time agg. bias corr.'!$G$5,UsefulSeries!$C113,0)</f>
        <v>-0.60569063948465796</v>
      </c>
      <c r="AI114" s="12">
        <f ca="1">OFFSET('Time agg. bias corr.'!$H$5,UsefulSeries!$C113,0)</f>
        <v>0.24040494734443801</v>
      </c>
      <c r="AJ114" s="12">
        <f ca="1">OFFSET('Time agg. bias corr.'!$F$6,UsefulSeries!$C113,0)</f>
        <v>2.47296602563296E-2</v>
      </c>
      <c r="AK114" s="12">
        <f ca="1">OFFSET('Time agg. bias corr.'!$G$6,UsefulSeries!$C113,0)</f>
        <v>2.4537328252269099E-2</v>
      </c>
      <c r="AL114" s="12">
        <f ca="1">OFFSET('Time agg. bias corr.'!$H$6,UsefulSeries!$C113,0)</f>
        <v>-4.9266988508599098E-2</v>
      </c>
    </row>
    <row r="115" spans="1:38" x14ac:dyDescent="0.35">
      <c r="A115" s="2" t="s">
        <v>170</v>
      </c>
      <c r="B115" s="15">
        <f>'Input - Gross flows &amp; stocks'!S117</f>
        <v>133367.66666666666</v>
      </c>
      <c r="C115" s="15">
        <f>'Input - Gross flows &amp; stocks'!T117</f>
        <v>5924</v>
      </c>
      <c r="D115" s="15">
        <f>'Input - Gross flows &amp; stocks'!U117</f>
        <v>68338</v>
      </c>
      <c r="E115" s="13">
        <f>'Input - Gross flows &amp; stocks'!V117</f>
        <v>0.64268875315171126</v>
      </c>
      <c r="F115" s="13">
        <f>'Input - Gross flows &amp; stocks'!W117</f>
        <v>2.7942360444879404E-2</v>
      </c>
      <c r="G115" s="13">
        <f>'Input - Gross flows &amp; stocks'!X117</f>
        <v>0.32936888640340939</v>
      </c>
      <c r="H115" s="13">
        <f>'Input - Gross flows &amp; stocks'!Y117</f>
        <v>4.2529464552796895E-2</v>
      </c>
      <c r="I115" s="13"/>
      <c r="J115" s="12">
        <f ca="1">'Input - Gross flows &amp; stocks'!AJ117/('Input - Gross flows &amp; stocks'!$AJ117+'Input - Gross flows &amp; stocks'!$AK117+'Input - Gross flows &amp; stocks'!$AL117)</f>
        <v>0.97379050475464246</v>
      </c>
      <c r="K115" s="12">
        <f ca="1">'Input - Gross flows &amp; stocks'!AK117/('Input - Gross flows &amp; stocks'!$AJ117+'Input - Gross flows &amp; stocks'!$AK117+'Input - Gross flows &amp; stocks'!$AL117)</f>
        <v>1.148628840063178E-2</v>
      </c>
      <c r="L115" s="12">
        <f ca="1">'Input - Gross flows &amp; stocks'!AL117/('Input - Gross flows &amp; stocks'!$AJ117+'Input - Gross flows &amp; stocks'!$AK117+'Input - Gross flows &amp; stocks'!$AL117)</f>
        <v>1.4723206844725891E-2</v>
      </c>
      <c r="M115" s="12">
        <f ca="1">'Input - Gross flows &amp; stocks'!AM117/('Input - Gross flows &amp; stocks'!$AM117+'Input - Gross flows &amp; stocks'!$AN117+'Input - Gross flows &amp; stocks'!$AO117)</f>
        <v>0.28565968187775748</v>
      </c>
      <c r="N115" s="12">
        <f ca="1">'Input - Gross flows &amp; stocks'!AN117/('Input - Gross flows &amp; stocks'!$AM117+'Input - Gross flows &amp; stocks'!$AN117+'Input - Gross flows &amp; stocks'!$AO117)</f>
        <v>0.54693487070882352</v>
      </c>
      <c r="O115" s="12">
        <f ca="1">'Input - Gross flows &amp; stocks'!AO117/('Input - Gross flows &amp; stocks'!$AM117+'Input - Gross flows &amp; stocks'!$AN117+'Input - Gross flows &amp; stocks'!$AO117)</f>
        <v>0.1674054474134189</v>
      </c>
      <c r="P115" s="12">
        <f ca="1">'Input - Gross flows &amp; stocks'!AP117/('Input - Gross flows &amp; stocks'!$AP117+'Input - Gross flows &amp; stocks'!$AQ117+'Input - Gross flows &amp; stocks'!$AR117)</f>
        <v>2.7611220270346615E-2</v>
      </c>
      <c r="Q115" s="12">
        <f ca="1">'Input - Gross flows &amp; stocks'!AQ117/('Input - Gross flows &amp; stocks'!$AP117+'Input - Gross flows &amp; stocks'!$AQ117+'Input - Gross flows &amp; stocks'!$AR117)</f>
        <v>1.8632551015890769E-2</v>
      </c>
      <c r="R115" s="12">
        <f ca="1">'Input - Gross flows &amp; stocks'!AR117/('Input - Gross flows &amp; stocks'!$AP117+'Input - Gross flows &amp; stocks'!$AQ117+'Input - Gross flows &amp; stocks'!$AR117)</f>
        <v>0.95375622871376253</v>
      </c>
      <c r="T115" s="12">
        <f t="shared" ca="1" si="3"/>
        <v>0.97436452238431892</v>
      </c>
      <c r="U115" s="12">
        <f ca="1">OFFSET('Margin error adjustment'!$BD$6,UsefulSeries!$M114,0)</f>
        <v>1.0751686066991653E-2</v>
      </c>
      <c r="V115" s="12">
        <f ca="1">OFFSET('Margin error adjustment'!$BD$7,UsefulSeries!$M114,0)</f>
        <v>1.4883791548689443E-2</v>
      </c>
      <c r="W115" s="12">
        <f ca="1">OFFSET('Margin error adjustment'!$BD$8,UsefulSeries!$M114,0)</f>
        <v>0.29525049696024686</v>
      </c>
      <c r="X115" s="12">
        <f t="shared" ca="1" si="4"/>
        <v>0.52999634380262939</v>
      </c>
      <c r="Y115" s="12">
        <f ca="1">OFFSET('Margin error adjustment'!$BD$9,UsefulSeries!$M114,0)</f>
        <v>0.17475315923712378</v>
      </c>
      <c r="Z115" s="12">
        <f ca="1">OFFSET('Margin error adjustment'!$BD$10,UsefulSeries!$M114,0)</f>
        <v>2.7372722743992595E-2</v>
      </c>
      <c r="AA115" s="12">
        <f ca="1">OFFSET('Margin error adjustment'!$BD$11,UsefulSeries!$M114,0)</f>
        <v>1.7268985748160666E-2</v>
      </c>
      <c r="AB115" s="12">
        <f t="shared" ca="1" si="5"/>
        <v>0.95535829150784668</v>
      </c>
      <c r="AD115" s="12">
        <f ca="1">OFFSET('Time agg. bias corr.'!$F$4,UsefulSeries!$C114,0)</f>
        <v>-2.8586534655950801E-2</v>
      </c>
      <c r="AE115" s="12">
        <f ca="1">OFFSET('Time agg. bias corr.'!$G$4,UsefulSeries!$C114,0)</f>
        <v>1.4591008513501799E-2</v>
      </c>
      <c r="AF115" s="12">
        <f ca="1">OFFSET('Time agg. bias corr.'!$H$4,UsefulSeries!$C114,0)</f>
        <v>1.39955261424498E-2</v>
      </c>
      <c r="AG115" s="12">
        <f ca="1">OFFSET('Time agg. bias corr.'!$F$5,UsefulSeries!$C114,0)</f>
        <v>0.40245588170235502</v>
      </c>
      <c r="AH115" s="12">
        <f ca="1">OFFSET('Time agg. bias corr.'!$G$5,UsefulSeries!$C114,0)</f>
        <v>-0.64206497305369103</v>
      </c>
      <c r="AI115" s="12">
        <f ca="1">OFFSET('Time agg. bias corr.'!$H$5,UsefulSeries!$C114,0)</f>
        <v>0.23960909135133501</v>
      </c>
      <c r="AJ115" s="12">
        <f ca="1">OFFSET('Time agg. bias corr.'!$F$6,UsefulSeries!$C114,0)</f>
        <v>2.4443288214986501E-2</v>
      </c>
      <c r="AK115" s="12">
        <f ca="1">OFFSET('Time agg. bias corr.'!$G$6,UsefulSeries!$C114,0)</f>
        <v>2.3786694181475498E-2</v>
      </c>
      <c r="AL115" s="12">
        <f ca="1">OFFSET('Time agg. bias corr.'!$H$6,UsefulSeries!$C114,0)</f>
        <v>-4.8229982396461403E-2</v>
      </c>
    </row>
    <row r="116" spans="1:38" x14ac:dyDescent="0.35">
      <c r="A116" s="2" t="s">
        <v>171</v>
      </c>
      <c r="B116" s="15">
        <f>'Input - Gross flows &amp; stocks'!S118</f>
        <v>133461</v>
      </c>
      <c r="C116" s="15">
        <f>'Input - Gross flows &amp; stocks'!T118</f>
        <v>5938</v>
      </c>
      <c r="D116" s="15">
        <f>'Input - Gross flows &amp; stocks'!U118</f>
        <v>68434.333333333328</v>
      </c>
      <c r="E116" s="13">
        <f>'Input - Gross flows &amp; stocks'!V118</f>
        <v>0.64237380377878273</v>
      </c>
      <c r="F116" s="13">
        <f>'Input - Gross flows &amp; stocks'!W118</f>
        <v>2.866114731280673E-2</v>
      </c>
      <c r="G116" s="13">
        <f>'Input - Gross flows &amp; stocks'!X118</f>
        <v>0.3289650489084105</v>
      </c>
      <c r="H116" s="13">
        <f>'Input - Gross flows &amp; stocks'!Y118</f>
        <v>4.25971491904533E-2</v>
      </c>
      <c r="I116" s="13"/>
      <c r="J116" s="12">
        <f ca="1">'Input - Gross flows &amp; stocks'!AJ118/('Input - Gross flows &amp; stocks'!$AJ118+'Input - Gross flows &amp; stocks'!$AK118+'Input - Gross flows &amp; stocks'!$AL118)</f>
        <v>0.97374708749447358</v>
      </c>
      <c r="K116" s="12">
        <f ca="1">'Input - Gross flows &amp; stocks'!AK118/('Input - Gross flows &amp; stocks'!$AJ118+'Input - Gross flows &amp; stocks'!$AK118+'Input - Gross flows &amp; stocks'!$AL118)</f>
        <v>1.1233348513718305E-2</v>
      </c>
      <c r="L116" s="12">
        <f ca="1">'Input - Gross flows &amp; stocks'!AL118/('Input - Gross flows &amp; stocks'!$AJ118+'Input - Gross flows &amp; stocks'!$AK118+'Input - Gross flows &amp; stocks'!$AL118)</f>
        <v>1.5019563991808222E-2</v>
      </c>
      <c r="M116" s="12">
        <f ca="1">'Input - Gross flows &amp; stocks'!AM118/('Input - Gross flows &amp; stocks'!$AM118+'Input - Gross flows &amp; stocks'!$AN118+'Input - Gross flows &amp; stocks'!$AO118)</f>
        <v>0.2900023289203208</v>
      </c>
      <c r="N116" s="12">
        <f ca="1">'Input - Gross flows &amp; stocks'!AN118/('Input - Gross flows &amp; stocks'!$AM118+'Input - Gross flows &amp; stocks'!$AN118+'Input - Gross flows &amp; stocks'!$AO118)</f>
        <v>0.55033536875664157</v>
      </c>
      <c r="O116" s="12">
        <f ca="1">'Input - Gross flows &amp; stocks'!AO118/('Input - Gross flows &amp; stocks'!$AM118+'Input - Gross flows &amp; stocks'!$AN118+'Input - Gross flows &amp; stocks'!$AO118)</f>
        <v>0.15966230232303763</v>
      </c>
      <c r="P116" s="12">
        <f ca="1">'Input - Gross flows &amp; stocks'!AP118/('Input - Gross flows &amp; stocks'!$AP118+'Input - Gross flows &amp; stocks'!$AQ118+'Input - Gross flows &amp; stocks'!$AR118)</f>
        <v>2.6463922383753648E-2</v>
      </c>
      <c r="Q116" s="12">
        <f ca="1">'Input - Gross flows &amp; stocks'!AQ118/('Input - Gross flows &amp; stocks'!$AP118+'Input - Gross flows &amp; stocks'!$AQ118+'Input - Gross flows &amp; stocks'!$AR118)</f>
        <v>1.8947697988491229E-2</v>
      </c>
      <c r="R116" s="12">
        <f ca="1">'Input - Gross flows &amp; stocks'!AR118/('Input - Gross flows &amp; stocks'!$AP118+'Input - Gross flows &amp; stocks'!$AQ118+'Input - Gross flows &amp; stocks'!$AR118)</f>
        <v>0.95458837962775522</v>
      </c>
      <c r="T116" s="12">
        <f t="shared" ca="1" si="3"/>
        <v>0.97354998563312345</v>
      </c>
      <c r="U116" s="12">
        <f ca="1">OFFSET('Margin error adjustment'!$BD$6,UsefulSeries!$M115,0)</f>
        <v>1.1204835154932863E-2</v>
      </c>
      <c r="V116" s="12">
        <f ca="1">OFFSET('Margin error adjustment'!$BD$7,UsefulSeries!$M115,0)</f>
        <v>1.5245179211943662E-2</v>
      </c>
      <c r="W116" s="12">
        <f ca="1">OFFSET('Margin error adjustment'!$BD$8,UsefulSeries!$M115,0)</f>
        <v>0.28967022819955485</v>
      </c>
      <c r="X116" s="12">
        <f t="shared" ca="1" si="4"/>
        <v>0.54841963614731193</v>
      </c>
      <c r="Y116" s="12">
        <f ca="1">OFFSET('Margin error adjustment'!$BD$9,UsefulSeries!$M115,0)</f>
        <v>0.16191013565313311</v>
      </c>
      <c r="Z116" s="12">
        <f ca="1">OFFSET('Margin error adjustment'!$BD$10,UsefulSeries!$M115,0)</f>
        <v>2.6080506718963857E-2</v>
      </c>
      <c r="AA116" s="12">
        <f ca="1">OFFSET('Margin error adjustment'!$BD$11,UsefulSeries!$M115,0)</f>
        <v>1.8628919982501255E-2</v>
      </c>
      <c r="AB116" s="12">
        <f t="shared" ca="1" si="5"/>
        <v>0.95529057329853484</v>
      </c>
      <c r="AD116" s="12">
        <f ca="1">OFFSET('Time agg. bias corr.'!$F$4,UsefulSeries!$C115,0)</f>
        <v>-2.9426147180865201E-2</v>
      </c>
      <c r="AE116" s="12">
        <f ca="1">OFFSET('Time agg. bias corr.'!$G$4,UsefulSeries!$C115,0)</f>
        <v>1.49671237205582E-2</v>
      </c>
      <c r="AF116" s="12">
        <f ca="1">OFFSET('Time agg. bias corr.'!$H$4,UsefulSeries!$C115,0)</f>
        <v>1.4459023460306499E-2</v>
      </c>
      <c r="AG116" s="12">
        <f ca="1">OFFSET('Time agg. bias corr.'!$F$5,UsefulSeries!$C115,0)</f>
        <v>0.38934695476821501</v>
      </c>
      <c r="AH116" s="12">
        <f ca="1">OFFSET('Time agg. bias corr.'!$G$5,UsefulSeries!$C115,0)</f>
        <v>-0.60766854766477896</v>
      </c>
      <c r="AI116" s="12">
        <f ca="1">OFFSET('Time agg. bias corr.'!$H$5,UsefulSeries!$C115,0)</f>
        <v>0.218321592896563</v>
      </c>
      <c r="AJ116" s="12">
        <f ca="1">OFFSET('Time agg. bias corr.'!$F$6,UsefulSeries!$C115,0)</f>
        <v>2.2961456631E-2</v>
      </c>
      <c r="AK116" s="12">
        <f ca="1">OFFSET('Time agg. bias corr.'!$G$6,UsefulSeries!$C115,0)</f>
        <v>2.5286437439352001E-2</v>
      </c>
      <c r="AL116" s="12">
        <f ca="1">OFFSET('Time agg. bias corr.'!$H$6,UsefulSeries!$C115,0)</f>
        <v>-4.8247894070352397E-2</v>
      </c>
    </row>
    <row r="117" spans="1:38" x14ac:dyDescent="0.35">
      <c r="A117" s="2" t="s">
        <v>172</v>
      </c>
      <c r="B117" s="15">
        <f>'Input - Gross flows &amp; stocks'!S119</f>
        <v>133570.66666666666</v>
      </c>
      <c r="C117" s="15">
        <f>'Input - Gross flows &amp; stocks'!T119</f>
        <v>5926</v>
      </c>
      <c r="D117" s="15">
        <f>'Input - Gross flows &amp; stocks'!U119</f>
        <v>68547</v>
      </c>
      <c r="E117" s="13">
        <f>'Input - Gross flows &amp; stocks'!V119</f>
        <v>0.64194121128427695</v>
      </c>
      <c r="F117" s="13">
        <f>'Input - Gross flows &amp; stocks'!W119</f>
        <v>2.899017942635532E-2</v>
      </c>
      <c r="G117" s="13">
        <f>'Input - Gross flows &amp; stocks'!X119</f>
        <v>0.32906860928936771</v>
      </c>
      <c r="H117" s="13">
        <f>'Input - Gross flows &amp; stocks'!Y119</f>
        <v>4.2481301823221587E-2</v>
      </c>
      <c r="I117" s="13"/>
      <c r="J117" s="12">
        <f ca="1">'Input - Gross flows &amp; stocks'!AJ119/('Input - Gross flows &amp; stocks'!$AJ119+'Input - Gross flows &amp; stocks'!$AK119+'Input - Gross flows &amp; stocks'!$AL119)</f>
        <v>0.97400101591453547</v>
      </c>
      <c r="K117" s="12">
        <f ca="1">'Input - Gross flows &amp; stocks'!AK119/('Input - Gross flows &amp; stocks'!$AJ119+'Input - Gross flows &amp; stocks'!$AK119+'Input - Gross flows &amp; stocks'!$AL119)</f>
        <v>1.0839260981531812E-2</v>
      </c>
      <c r="L117" s="12">
        <f ca="1">'Input - Gross flows &amp; stocks'!AL119/('Input - Gross flows &amp; stocks'!$AJ119+'Input - Gross flows &amp; stocks'!$AK119+'Input - Gross flows &amp; stocks'!$AL119)</f>
        <v>1.5159723103932746E-2</v>
      </c>
      <c r="M117" s="12">
        <f ca="1">'Input - Gross flows &amp; stocks'!AM119/('Input - Gross flows &amp; stocks'!$AM119+'Input - Gross flows &amp; stocks'!$AN119+'Input - Gross flows &amp; stocks'!$AO119)</f>
        <v>0.29197671724456764</v>
      </c>
      <c r="N117" s="12">
        <f ca="1">'Input - Gross flows &amp; stocks'!AN119/('Input - Gross flows &amp; stocks'!$AM119+'Input - Gross flows &amp; stocks'!$AN119+'Input - Gross flows &amp; stocks'!$AO119)</f>
        <v>0.55041138990013339</v>
      </c>
      <c r="O117" s="12">
        <f ca="1">'Input - Gross flows &amp; stocks'!AO119/('Input - Gross flows &amp; stocks'!$AM119+'Input - Gross flows &amp; stocks'!$AN119+'Input - Gross flows &amp; stocks'!$AO119)</f>
        <v>0.15761189285529892</v>
      </c>
      <c r="P117" s="12">
        <f ca="1">'Input - Gross flows &amp; stocks'!AP119/('Input - Gross flows &amp; stocks'!$AP119+'Input - Gross flows &amp; stocks'!$AQ119+'Input - Gross flows &amp; stocks'!$AR119)</f>
        <v>2.6068628320331865E-2</v>
      </c>
      <c r="Q117" s="12">
        <f ca="1">'Input - Gross flows &amp; stocks'!AQ119/('Input - Gross flows &amp; stocks'!$AP119+'Input - Gross flows &amp; stocks'!$AQ119+'Input - Gross flows &amp; stocks'!$AR119)</f>
        <v>1.9424857981899902E-2</v>
      </c>
      <c r="R117" s="12">
        <f ca="1">'Input - Gross flows &amp; stocks'!AR119/('Input - Gross flows &amp; stocks'!$AP119+'Input - Gross flows &amp; stocks'!$AQ119+'Input - Gross flows &amp; stocks'!$AR119)</f>
        <v>0.95450651369776818</v>
      </c>
      <c r="T117" s="12">
        <f t="shared" ca="1" si="3"/>
        <v>0.97346517179346892</v>
      </c>
      <c r="U117" s="12">
        <f ca="1">OFFSET('Margin error adjustment'!$BD$6,UsefulSeries!$M116,0)</f>
        <v>1.0905891007273965E-2</v>
      </c>
      <c r="V117" s="12">
        <f ca="1">OFFSET('Margin error adjustment'!$BD$7,UsefulSeries!$M116,0)</f>
        <v>1.5628937199257086E-2</v>
      </c>
      <c r="W117" s="12">
        <f ca="1">OFFSET('Margin error adjustment'!$BD$8,UsefulSeries!$M116,0)</f>
        <v>0.28945075244723811</v>
      </c>
      <c r="X117" s="12">
        <f t="shared" ca="1" si="4"/>
        <v>0.54933588253769017</v>
      </c>
      <c r="Y117" s="12">
        <f ca="1">OFFSET('Margin error adjustment'!$BD$9,UsefulSeries!$M116,0)</f>
        <v>0.16121336501507183</v>
      </c>
      <c r="Z117" s="12">
        <f ca="1">OFFSET('Margin error adjustment'!$BD$10,UsefulSeries!$M116,0)</f>
        <v>2.5281395105783946E-2</v>
      </c>
      <c r="AA117" s="12">
        <f ca="1">OFFSET('Margin error adjustment'!$BD$11,UsefulSeries!$M116,0)</f>
        <v>1.8968349687901932E-2</v>
      </c>
      <c r="AB117" s="12">
        <f t="shared" ca="1" si="5"/>
        <v>0.95575025520631407</v>
      </c>
      <c r="AD117" s="12">
        <f ca="1">OFFSET('Time agg. bias corr.'!$F$4,UsefulSeries!$C116,0)</f>
        <v>-2.9441603778006298E-2</v>
      </c>
      <c r="AE117" s="12">
        <f ca="1">OFFSET('Time agg. bias corr.'!$G$4,UsefulSeries!$C116,0)</f>
        <v>1.4541532733850599E-2</v>
      </c>
      <c r="AF117" s="12">
        <f ca="1">OFFSET('Time agg. bias corr.'!$H$4,UsefulSeries!$C116,0)</f>
        <v>1.49000710442358E-2</v>
      </c>
      <c r="AG117" s="12">
        <f ca="1">OFFSET('Time agg. bias corr.'!$F$5,UsefulSeries!$C116,0)</f>
        <v>0.388877132391374</v>
      </c>
      <c r="AH117" s="12">
        <f ca="1">OFFSET('Time agg. bias corr.'!$G$5,UsefulSeries!$C116,0)</f>
        <v>-0.60593076517086697</v>
      </c>
      <c r="AI117" s="12">
        <f ca="1">OFFSET('Time agg. bias corr.'!$H$5,UsefulSeries!$C116,0)</f>
        <v>0.217053632766151</v>
      </c>
      <c r="AJ117" s="12">
        <f ca="1">OFFSET('Time agg. bias corr.'!$F$6,UsefulSeries!$C116,0)</f>
        <v>2.2057041255959801E-2</v>
      </c>
      <c r="AK117" s="12">
        <f ca="1">OFFSET('Time agg. bias corr.'!$G$6,UsefulSeries!$C116,0)</f>
        <v>2.5737036440120799E-2</v>
      </c>
      <c r="AL117" s="12">
        <f ca="1">OFFSET('Time agg. bias corr.'!$H$6,UsefulSeries!$C116,0)</f>
        <v>-4.7794077695938103E-2</v>
      </c>
    </row>
    <row r="118" spans="1:38" x14ac:dyDescent="0.35">
      <c r="A118" s="2" t="s">
        <v>173</v>
      </c>
      <c r="B118" s="15">
        <f>'Input - Gross flows &amp; stocks'!S120</f>
        <v>133763.66666666666</v>
      </c>
      <c r="C118" s="15">
        <f>'Input - Gross flows &amp; stocks'!T120</f>
        <v>5843.666666666667</v>
      </c>
      <c r="D118" s="15">
        <f>'Input - Gross flows &amp; stocks'!U120</f>
        <v>68654.333333333328</v>
      </c>
      <c r="E118" s="13">
        <f>'Input - Gross flows &amp; stocks'!V120</f>
        <v>0.64214710773993211</v>
      </c>
      <c r="F118" s="13">
        <f>'Input - Gross flows &amp; stocks'!W120</f>
        <v>2.8062180947711474E-2</v>
      </c>
      <c r="G118" s="13">
        <f>'Input - Gross flows &amp; stocks'!X120</f>
        <v>0.32979071131235638</v>
      </c>
      <c r="H118" s="13">
        <f>'Input - Gross flows &amp; stocks'!Y120</f>
        <v>4.1857877570901252E-2</v>
      </c>
      <c r="I118" s="13"/>
      <c r="J118" s="12">
        <f ca="1">'Input - Gross flows &amp; stocks'!AJ120/('Input - Gross flows &amp; stocks'!$AJ120+'Input - Gross flows &amp; stocks'!$AK120+'Input - Gross flows &amp; stocks'!$AL120)</f>
        <v>0.97452922769616246</v>
      </c>
      <c r="K118" s="12">
        <f ca="1">'Input - Gross flows &amp; stocks'!AK120/('Input - Gross flows &amp; stocks'!$AJ120+'Input - Gross flows &amp; stocks'!$AK120+'Input - Gross flows &amp; stocks'!$AL120)</f>
        <v>1.0842684028658435E-2</v>
      </c>
      <c r="L118" s="12">
        <f ca="1">'Input - Gross flows &amp; stocks'!AL120/('Input - Gross flows &amp; stocks'!$AJ120+'Input - Gross flows &amp; stocks'!$AK120+'Input - Gross flows &amp; stocks'!$AL120)</f>
        <v>1.4628088275179155E-2</v>
      </c>
      <c r="M118" s="12">
        <f ca="1">'Input - Gross flows &amp; stocks'!AM120/('Input - Gross flows &amp; stocks'!$AM120+'Input - Gross flows &amp; stocks'!$AN120+'Input - Gross flows &amp; stocks'!$AO120)</f>
        <v>0.29138268105580212</v>
      </c>
      <c r="N118" s="12">
        <f ca="1">'Input - Gross flows &amp; stocks'!AN120/('Input - Gross flows &amp; stocks'!$AM120+'Input - Gross flows &amp; stocks'!$AN120+'Input - Gross flows &amp; stocks'!$AO120)</f>
        <v>0.54402669448125651</v>
      </c>
      <c r="O118" s="12">
        <f ca="1">'Input - Gross flows &amp; stocks'!AO120/('Input - Gross flows &amp; stocks'!$AM120+'Input - Gross flows &amp; stocks'!$AN120+'Input - Gross flows &amp; stocks'!$AO120)</f>
        <v>0.16459062446294129</v>
      </c>
      <c r="P118" s="12">
        <f ca="1">'Input - Gross flows &amp; stocks'!AP120/('Input - Gross flows &amp; stocks'!$AP120+'Input - Gross flows &amp; stocks'!$AQ120+'Input - Gross flows &amp; stocks'!$AR120)</f>
        <v>2.618042746049323E-2</v>
      </c>
      <c r="Q118" s="12">
        <f ca="1">'Input - Gross flows &amp; stocks'!AQ120/('Input - Gross flows &amp; stocks'!$AP120+'Input - Gross flows &amp; stocks'!$AQ120+'Input - Gross flows &amp; stocks'!$AR120)</f>
        <v>1.8759221108068262E-2</v>
      </c>
      <c r="R118" s="12">
        <f ca="1">'Input - Gross flows &amp; stocks'!AR120/('Input - Gross flows &amp; stocks'!$AP120+'Input - Gross flows &amp; stocks'!$AQ120+'Input - Gross flows &amp; stocks'!$AR120)</f>
        <v>0.95506035143143864</v>
      </c>
      <c r="T118" s="12">
        <f t="shared" ca="1" si="3"/>
        <v>0.97418842350343771</v>
      </c>
      <c r="U118" s="12">
        <f ca="1">OFFSET('Margin error adjustment'!$BD$6,UsefulSeries!$M117,0)</f>
        <v>1.0578187333585733E-2</v>
      </c>
      <c r="V118" s="12">
        <f ca="1">OFFSET('Margin error adjustment'!$BD$7,UsefulSeries!$M117,0)</f>
        <v>1.5233389162976584E-2</v>
      </c>
      <c r="W118" s="12">
        <f ca="1">OFFSET('Margin error adjustment'!$BD$8,UsefulSeries!$M117,0)</f>
        <v>0.29319290597021114</v>
      </c>
      <c r="X118" s="12">
        <f t="shared" ca="1" si="4"/>
        <v>0.53432573118764881</v>
      </c>
      <c r="Y118" s="12">
        <f ca="1">OFFSET('Margin error adjustment'!$BD$9,UsefulSeries!$M117,0)</f>
        <v>0.17248136284214005</v>
      </c>
      <c r="Z118" s="12">
        <f ca="1">OFFSET('Margin error adjustment'!$BD$10,UsefulSeries!$M117,0)</f>
        <v>2.5148847239716332E-2</v>
      </c>
      <c r="AA118" s="12">
        <f ca="1">OFFSET('Margin error adjustment'!$BD$11,UsefulSeries!$M117,0)</f>
        <v>1.7569004077399274E-2</v>
      </c>
      <c r="AB118" s="12">
        <f t="shared" ca="1" si="5"/>
        <v>0.95728214868288442</v>
      </c>
      <c r="AD118" s="12">
        <f ca="1">OFFSET('Time agg. bias corr.'!$F$4,UsefulSeries!$C117,0)</f>
        <v>-2.86886780171112E-2</v>
      </c>
      <c r="AE118" s="12">
        <f ca="1">OFFSET('Time agg. bias corr.'!$G$4,UsefulSeries!$C117,0)</f>
        <v>1.42920794081536E-2</v>
      </c>
      <c r="AF118" s="12">
        <f ca="1">OFFSET('Time agg. bias corr.'!$H$4,UsefulSeries!$C117,0)</f>
        <v>1.4396598608956699E-2</v>
      </c>
      <c r="AG118" s="12">
        <f ca="1">OFFSET('Time agg. bias corr.'!$F$5,UsefulSeries!$C117,0)</f>
        <v>0.39853760075224698</v>
      </c>
      <c r="AH118" s="12">
        <f ca="1">OFFSET('Time agg. bias corr.'!$G$5,UsefulSeries!$C117,0)</f>
        <v>-0.63378381504345405</v>
      </c>
      <c r="AI118" s="12">
        <f ca="1">OFFSET('Time agg. bias corr.'!$H$5,UsefulSeries!$C117,0)</f>
        <v>0.23524621429120601</v>
      </c>
      <c r="AJ118" s="12">
        <f ca="1">OFFSET('Time agg. bias corr.'!$F$6,UsefulSeries!$C117,0)</f>
        <v>2.2089710018359299E-2</v>
      </c>
      <c r="AK118" s="12">
        <f ca="1">OFFSET('Time agg. bias corr.'!$G$6,UsefulSeries!$C117,0)</f>
        <v>2.4109705256796499E-2</v>
      </c>
      <c r="AL118" s="12">
        <f ca="1">OFFSET('Time agg. bias corr.'!$H$6,UsefulSeries!$C117,0)</f>
        <v>-4.6199415275156502E-2</v>
      </c>
    </row>
    <row r="119" spans="1:38" x14ac:dyDescent="0.35">
      <c r="A119" s="2" t="s">
        <v>174</v>
      </c>
      <c r="B119" s="15">
        <f>'Input - Gross flows &amp; stocks'!S121</f>
        <v>134003</v>
      </c>
      <c r="C119" s="15">
        <f>'Input - Gross flows &amp; stocks'!T121</f>
        <v>5803</v>
      </c>
      <c r="D119" s="15">
        <f>'Input - Gross flows &amp; stocks'!U121</f>
        <v>68665</v>
      </c>
      <c r="E119" s="13">
        <f>'Input - Gross flows &amp; stocks'!V121</f>
        <v>0.6420072600161334</v>
      </c>
      <c r="F119" s="13">
        <f>'Input - Gross flows &amp; stocks'!W121</f>
        <v>2.8401452003226673E-2</v>
      </c>
      <c r="G119" s="13">
        <f>'Input - Gross flows &amp; stocks'!X121</f>
        <v>0.32959128798063997</v>
      </c>
      <c r="H119" s="13">
        <f>'Input - Gross flows &amp; stocks'!Y121</f>
        <v>4.1507517560047495E-2</v>
      </c>
      <c r="I119" s="13"/>
      <c r="J119" s="12">
        <f ca="1">'Input - Gross flows &amp; stocks'!AJ121/('Input - Gross flows &amp; stocks'!$AJ121+'Input - Gross flows &amp; stocks'!$AK121+'Input - Gross flows &amp; stocks'!$AL121)</f>
        <v>0.97491609521654132</v>
      </c>
      <c r="K119" s="12">
        <f ca="1">'Input - Gross flows &amp; stocks'!AK121/('Input - Gross flows &amp; stocks'!$AJ121+'Input - Gross flows &amp; stocks'!$AK121+'Input - Gross flows &amp; stocks'!$AL121)</f>
        <v>1.0867702644250821E-2</v>
      </c>
      <c r="L119" s="12">
        <f ca="1">'Input - Gross flows &amp; stocks'!AL121/('Input - Gross flows &amp; stocks'!$AJ121+'Input - Gross flows &amp; stocks'!$AK121+'Input - Gross flows &amp; stocks'!$AL121)</f>
        <v>1.4216202139207715E-2</v>
      </c>
      <c r="M119" s="12">
        <f ca="1">'Input - Gross flows &amp; stocks'!AM121/('Input - Gross flows &amp; stocks'!$AM121+'Input - Gross flows &amp; stocks'!$AN121+'Input - Gross flows &amp; stocks'!$AO121)</f>
        <v>0.29920414931286216</v>
      </c>
      <c r="N119" s="12">
        <f ca="1">'Input - Gross flows &amp; stocks'!AN121/('Input - Gross flows &amp; stocks'!$AM121+'Input - Gross flows &amp; stocks'!$AN121+'Input - Gross flows &amp; stocks'!$AO121)</f>
        <v>0.53238876710608185</v>
      </c>
      <c r="O119" s="12">
        <f ca="1">'Input - Gross flows &amp; stocks'!AO121/('Input - Gross flows &amp; stocks'!$AM121+'Input - Gross flows &amp; stocks'!$AN121+'Input - Gross flows &amp; stocks'!$AO121)</f>
        <v>0.16840708358105586</v>
      </c>
      <c r="P119" s="12">
        <f ca="1">'Input - Gross flows &amp; stocks'!AP121/('Input - Gross flows &amp; stocks'!$AP121+'Input - Gross flows &amp; stocks'!$AQ121+'Input - Gross flows &amp; stocks'!$AR121)</f>
        <v>2.5921367261287388E-2</v>
      </c>
      <c r="Q119" s="12">
        <f ca="1">'Input - Gross flows &amp; stocks'!AQ121/('Input - Gross flows &amp; stocks'!$AP121+'Input - Gross flows &amp; stocks'!$AQ121+'Input - Gross flows &amp; stocks'!$AR121)</f>
        <v>1.966689159770945E-2</v>
      </c>
      <c r="R119" s="12">
        <f ca="1">'Input - Gross flows &amp; stocks'!AR121/('Input - Gross flows &amp; stocks'!$AP121+'Input - Gross flows &amp; stocks'!$AQ121+'Input - Gross flows &amp; stocks'!$AR121)</f>
        <v>0.95441174114100313</v>
      </c>
      <c r="T119" s="12">
        <f t="shared" ca="1" si="3"/>
        <v>0.97414670836095463</v>
      </c>
      <c r="U119" s="12">
        <f ca="1">OFFSET('Margin error adjustment'!$BD$6,UsefulSeries!$M118,0)</f>
        <v>1.1054760978302193E-2</v>
      </c>
      <c r="V119" s="12">
        <f ca="1">OFFSET('Margin error adjustment'!$BD$7,UsefulSeries!$M118,0)</f>
        <v>1.479853066074319E-2</v>
      </c>
      <c r="W119" s="12">
        <f ca="1">OFFSET('Margin error adjustment'!$BD$8,UsefulSeries!$M118,0)</f>
        <v>0.29423285939415778</v>
      </c>
      <c r="X119" s="12">
        <f t="shared" ca="1" si="4"/>
        <v>0.53312690040950395</v>
      </c>
      <c r="Y119" s="12">
        <f ca="1">OFFSET('Margin error adjustment'!$BD$9,UsefulSeries!$M118,0)</f>
        <v>0.17264024019633822</v>
      </c>
      <c r="Z119" s="12">
        <f ca="1">OFFSET('Margin error adjustment'!$BD$10,UsefulSeries!$M118,0)</f>
        <v>2.4879272536328795E-2</v>
      </c>
      <c r="AA119" s="12">
        <f ca="1">OFFSET('Margin error adjustment'!$BD$11,UsefulSeries!$M118,0)</f>
        <v>1.9230273774639161E-2</v>
      </c>
      <c r="AB119" s="12">
        <f t="shared" ca="1" si="5"/>
        <v>0.95589045368903203</v>
      </c>
      <c r="AD119" s="12">
        <f ca="1">OFFSET('Time agg. bias corr.'!$F$4,UsefulSeries!$C118,0)</f>
        <v>-2.8842302134270199E-2</v>
      </c>
      <c r="AE119" s="12">
        <f ca="1">OFFSET('Time agg. bias corr.'!$G$4,UsefulSeries!$C118,0)</f>
        <v>1.49512627394153E-2</v>
      </c>
      <c r="AF119" s="12">
        <f ca="1">OFFSET('Time agg. bias corr.'!$H$4,UsefulSeries!$C118,0)</f>
        <v>1.38910393949364E-2</v>
      </c>
      <c r="AG119" s="12">
        <f ca="1">OFFSET('Time agg. bias corr.'!$F$5,UsefulSeries!$C118,0)</f>
        <v>0.40052803687162902</v>
      </c>
      <c r="AH119" s="12">
        <f ca="1">OFFSET('Time agg. bias corr.'!$G$5,UsefulSeries!$C118,0)</f>
        <v>-0.63656911104306502</v>
      </c>
      <c r="AI119" s="12">
        <f ca="1">OFFSET('Time agg. bias corr.'!$H$5,UsefulSeries!$C118,0)</f>
        <v>0.23604107415790801</v>
      </c>
      <c r="AJ119" s="12">
        <f ca="1">OFFSET('Time agg. bias corr.'!$F$6,UsefulSeries!$C118,0)</f>
        <v>2.14259193313792E-2</v>
      </c>
      <c r="AK119" s="12">
        <f ca="1">OFFSET('Time agg. bias corr.'!$G$6,UsefulSeries!$C118,0)</f>
        <v>2.6458204363095299E-2</v>
      </c>
      <c r="AL119" s="12">
        <f ca="1">OFFSET('Time agg. bias corr.'!$H$6,UsefulSeries!$C118,0)</f>
        <v>-4.7884123694328498E-2</v>
      </c>
    </row>
    <row r="120" spans="1:38" x14ac:dyDescent="0.35">
      <c r="A120" s="2" t="s">
        <v>175</v>
      </c>
      <c r="B120" s="15">
        <f>'Input - Gross flows &amp; stocks'!S122</f>
        <v>134275</v>
      </c>
      <c r="C120" s="15">
        <f>'Input - Gross flows &amp; stocks'!T122</f>
        <v>5715.666666666667</v>
      </c>
      <c r="D120" s="15">
        <f>'Input - Gross flows &amp; stocks'!U122</f>
        <v>68669.333333333328</v>
      </c>
      <c r="E120" s="13">
        <f>'Input - Gross flows &amp; stocks'!V122</f>
        <v>0.64270468095720035</v>
      </c>
      <c r="F120" s="13">
        <f>'Input - Gross flows &amp; stocks'!W122</f>
        <v>2.7714489910448333E-2</v>
      </c>
      <c r="G120" s="13">
        <f>'Input - Gross flows &amp; stocks'!X122</f>
        <v>0.32958082913235132</v>
      </c>
      <c r="H120" s="13">
        <f>'Input - Gross flows &amp; stocks'!Y122</f>
        <v>4.082891240368406E-2</v>
      </c>
      <c r="I120" s="13"/>
      <c r="J120" s="12">
        <f ca="1">'Input - Gross flows &amp; stocks'!AJ122/('Input - Gross flows &amp; stocks'!$AJ122+'Input - Gross flows &amp; stocks'!$AK122+'Input - Gross flows &amp; stocks'!$AL122)</f>
        <v>0.97491679080260796</v>
      </c>
      <c r="K120" s="12">
        <f ca="1">'Input - Gross flows &amp; stocks'!AK122/('Input - Gross flows &amp; stocks'!$AJ122+'Input - Gross flows &amp; stocks'!$AK122+'Input - Gross flows &amp; stocks'!$AL122)</f>
        <v>1.1125660361451252E-2</v>
      </c>
      <c r="L120" s="12">
        <f ca="1">'Input - Gross flows &amp; stocks'!AL122/('Input - Gross flows &amp; stocks'!$AJ122+'Input - Gross flows &amp; stocks'!$AK122+'Input - Gross flows &amp; stocks'!$AL122)</f>
        <v>1.3957548835940812E-2</v>
      </c>
      <c r="M120" s="12">
        <f ca="1">'Input - Gross flows &amp; stocks'!AM122/('Input - Gross flows &amp; stocks'!$AM122+'Input - Gross flows &amp; stocks'!$AN122+'Input - Gross flows &amp; stocks'!$AO122)</f>
        <v>0.30634968319398076</v>
      </c>
      <c r="N120" s="12">
        <f ca="1">'Input - Gross flows &amp; stocks'!AN122/('Input - Gross flows &amp; stocks'!$AM122+'Input - Gross flows &amp; stocks'!$AN122+'Input - Gross flows &amp; stocks'!$AO122)</f>
        <v>0.51513486529890162</v>
      </c>
      <c r="O120" s="12">
        <f ca="1">'Input - Gross flows &amp; stocks'!AO122/('Input - Gross flows &amp; stocks'!$AM122+'Input - Gross flows &amp; stocks'!$AN122+'Input - Gross flows &amp; stocks'!$AO122)</f>
        <v>0.17851545150711753</v>
      </c>
      <c r="P120" s="12">
        <f ca="1">'Input - Gross flows &amp; stocks'!AP122/('Input - Gross flows &amp; stocks'!$AP122+'Input - Gross flows &amp; stocks'!$AQ122+'Input - Gross flows &amp; stocks'!$AR122)</f>
        <v>2.616607022716122E-2</v>
      </c>
      <c r="Q120" s="12">
        <f ca="1">'Input - Gross flows &amp; stocks'!AQ122/('Input - Gross flows &amp; stocks'!$AP122+'Input - Gross flows &amp; stocks'!$AQ122+'Input - Gross flows &amp; stocks'!$AR122)</f>
        <v>1.9540767964657563E-2</v>
      </c>
      <c r="R120" s="12">
        <f ca="1">'Input - Gross flows &amp; stocks'!AR122/('Input - Gross flows &amp; stocks'!$AP122+'Input - Gross flows &amp; stocks'!$AQ122+'Input - Gross flows &amp; stocks'!$AR122)</f>
        <v>0.95429316180818125</v>
      </c>
      <c r="T120" s="12">
        <f t="shared" ca="1" si="3"/>
        <v>0.9745539758610049</v>
      </c>
      <c r="U120" s="12">
        <f ca="1">OFFSET('Margin error adjustment'!$BD$6,UsefulSeries!$M119,0)</f>
        <v>1.1015185748300802E-2</v>
      </c>
      <c r="V120" s="12">
        <f ca="1">OFFSET('Margin error adjustment'!$BD$7,UsefulSeries!$M119,0)</f>
        <v>1.4430838390694251E-2</v>
      </c>
      <c r="W120" s="12">
        <f ca="1">OFFSET('Margin error adjustment'!$BD$8,UsefulSeries!$M119,0)</f>
        <v>0.30598319105663552</v>
      </c>
      <c r="X120" s="12">
        <f t="shared" ca="1" si="4"/>
        <v>0.50959516529634086</v>
      </c>
      <c r="Y120" s="12">
        <f ca="1">OFFSET('Margin error adjustment'!$BD$9,UsefulSeries!$M119,0)</f>
        <v>0.18442164364702368</v>
      </c>
      <c r="Z120" s="12">
        <f ca="1">OFFSET('Margin error adjustment'!$BD$10,UsefulSeries!$M119,0)</f>
        <v>2.531494783547944E-2</v>
      </c>
      <c r="AA120" s="12">
        <f ca="1">OFFSET('Margin error adjustment'!$BD$11,UsefulSeries!$M119,0)</f>
        <v>1.8718389369973203E-2</v>
      </c>
      <c r="AB120" s="12">
        <f t="shared" ca="1" si="5"/>
        <v>0.95596666279454734</v>
      </c>
      <c r="AD120" s="12">
        <f ca="1">OFFSET('Time agg. bias corr.'!$F$4,UsefulSeries!$C119,0)</f>
        <v>-2.8580855216821199E-2</v>
      </c>
      <c r="AE120" s="12">
        <f ca="1">OFFSET('Time agg. bias corr.'!$G$4,UsefulSeries!$C119,0)</f>
        <v>1.5213556981715601E-2</v>
      </c>
      <c r="AF120" s="12">
        <f ca="1">OFFSET('Time agg. bias corr.'!$H$4,UsefulSeries!$C119,0)</f>
        <v>1.3367298235191101E-2</v>
      </c>
      <c r="AG120" s="12">
        <f ca="1">OFFSET('Time agg. bias corr.'!$F$5,UsefulSeries!$C119,0)</f>
        <v>0.42489559770041602</v>
      </c>
      <c r="AH120" s="12">
        <f ca="1">OFFSET('Time agg. bias corr.'!$G$5,UsefulSeries!$C119,0)</f>
        <v>-0.68246632337127899</v>
      </c>
      <c r="AI120" s="12">
        <f ca="1">OFFSET('Time agg. bias corr.'!$H$5,UsefulSeries!$C119,0)</f>
        <v>0.25757072565705502</v>
      </c>
      <c r="AJ120" s="12">
        <f ca="1">OFFSET('Time agg. bias corr.'!$F$6,UsefulSeries!$C119,0)</f>
        <v>2.1700135541965999E-2</v>
      </c>
      <c r="AK120" s="12">
        <f ca="1">OFFSET('Time agg. bias corr.'!$G$6,UsefulSeries!$C119,0)</f>
        <v>2.6279490443377001E-2</v>
      </c>
      <c r="AL120" s="12">
        <f ca="1">OFFSET('Time agg. bias corr.'!$H$6,UsefulSeries!$C119,0)</f>
        <v>-4.7979625985195402E-2</v>
      </c>
    </row>
    <row r="121" spans="1:38" x14ac:dyDescent="0.35">
      <c r="A121" s="2" t="s">
        <v>176</v>
      </c>
      <c r="B121" s="15">
        <f>'Input - Gross flows &amp; stocks'!S123</f>
        <v>135130.33333333334</v>
      </c>
      <c r="C121" s="15">
        <f>'Input - Gross flows &amp; stocks'!T123</f>
        <v>5692.333333333333</v>
      </c>
      <c r="D121" s="15">
        <f>'Input - Gross flows &amp; stocks'!U123</f>
        <v>68812.666666666672</v>
      </c>
      <c r="E121" s="13">
        <f>'Input - Gross flows &amp; stocks'!V123</f>
        <v>0.64365541103965185</v>
      </c>
      <c r="F121" s="13">
        <f>'Input - Gross flows &amp; stocks'!W123</f>
        <v>2.7393058763766017E-2</v>
      </c>
      <c r="G121" s="13">
        <f>'Input - Gross flows &amp; stocks'!X123</f>
        <v>0.32895153019658208</v>
      </c>
      <c r="H121" s="13">
        <f>'Input - Gross flows &amp; stocks'!Y123</f>
        <v>4.0421996458903389E-2</v>
      </c>
      <c r="I121" s="13"/>
      <c r="J121" s="12">
        <f ca="1">'Input - Gross flows &amp; stocks'!AJ123/('Input - Gross flows &amp; stocks'!$AJ123+'Input - Gross flows &amp; stocks'!$AK123+'Input - Gross flows &amp; stocks'!$AL123)</f>
        <v>0.97513225384388869</v>
      </c>
      <c r="K121" s="12">
        <f ca="1">'Input - Gross flows &amp; stocks'!AK123/('Input - Gross flows &amp; stocks'!$AJ123+'Input - Gross flows &amp; stocks'!$AK123+'Input - Gross flows &amp; stocks'!$AL123)</f>
        <v>1.1114480201055602E-2</v>
      </c>
      <c r="L121" s="12">
        <f ca="1">'Input - Gross flows &amp; stocks'!AL123/('Input - Gross flows &amp; stocks'!$AJ123+'Input - Gross flows &amp; stocks'!$AK123+'Input - Gross flows &amp; stocks'!$AL123)</f>
        <v>1.3753265955055719E-2</v>
      </c>
      <c r="M121" s="12">
        <f ca="1">'Input - Gross flows &amp; stocks'!AM123/('Input - Gross flows &amp; stocks'!$AM123+'Input - Gross flows &amp; stocks'!$AN123+'Input - Gross flows &amp; stocks'!$AO123)</f>
        <v>0.32312714071835363</v>
      </c>
      <c r="N121" s="12">
        <f ca="1">'Input - Gross flows &amp; stocks'!AN123/('Input - Gross flows &amp; stocks'!$AM123+'Input - Gross flows &amp; stocks'!$AN123+'Input - Gross flows &amp; stocks'!$AO123)</f>
        <v>0.50665096730897574</v>
      </c>
      <c r="O121" s="12">
        <f ca="1">'Input - Gross flows &amp; stocks'!AO123/('Input - Gross flows &amp; stocks'!$AM123+'Input - Gross flows &amp; stocks'!$AN123+'Input - Gross flows &amp; stocks'!$AO123)</f>
        <v>0.17022189197267065</v>
      </c>
      <c r="P121" s="12">
        <f ca="1">'Input - Gross flows &amp; stocks'!AP123/('Input - Gross flows &amp; stocks'!$AP123+'Input - Gross flows &amp; stocks'!$AQ123+'Input - Gross flows &amp; stocks'!$AR123)</f>
        <v>2.5930890512101085E-2</v>
      </c>
      <c r="Q121" s="12">
        <f ca="1">'Input - Gross flows &amp; stocks'!AQ123/('Input - Gross flows &amp; stocks'!$AP123+'Input - Gross flows &amp; stocks'!$AQ123+'Input - Gross flows &amp; stocks'!$AR123)</f>
        <v>2.0266979110433955E-2</v>
      </c>
      <c r="R121" s="12">
        <f ca="1">'Input - Gross flows &amp; stocks'!AR123/('Input - Gross flows &amp; stocks'!$AP123+'Input - Gross flows &amp; stocks'!$AQ123+'Input - Gross flows &amp; stocks'!$AR123)</f>
        <v>0.95380213037746497</v>
      </c>
      <c r="T121" s="12">
        <f t="shared" ca="1" si="3"/>
        <v>0.97473275909435808</v>
      </c>
      <c r="U121" s="12">
        <f ca="1">OFFSET('Margin error adjustment'!$BD$6,UsefulSeries!$M120,0)</f>
        <v>1.102663595804588E-2</v>
      </c>
      <c r="V121" s="12">
        <f ca="1">OFFSET('Margin error adjustment'!$BD$7,UsefulSeries!$M120,0)</f>
        <v>1.4240604947596018E-2</v>
      </c>
      <c r="W121" s="12">
        <f ca="1">OFFSET('Margin error adjustment'!$BD$8,UsefulSeries!$M120,0)</f>
        <v>0.32238244323936238</v>
      </c>
      <c r="X121" s="12">
        <f t="shared" ca="1" si="4"/>
        <v>0.50168651714928336</v>
      </c>
      <c r="Y121" s="12">
        <f ca="1">OFFSET('Margin error adjustment'!$BD$9,UsefulSeries!$M120,0)</f>
        <v>0.17593103961135426</v>
      </c>
      <c r="Z121" s="12">
        <f ca="1">OFFSET('Margin error adjustment'!$BD$10,UsefulSeries!$M120,0)</f>
        <v>2.5048298891203503E-2</v>
      </c>
      <c r="AA121" s="12">
        <f ca="1">OFFSET('Margin error adjustment'!$BD$11,UsefulSeries!$M120,0)</f>
        <v>1.9425287318535763E-2</v>
      </c>
      <c r="AB121" s="12">
        <f t="shared" ca="1" si="5"/>
        <v>0.95552641379026071</v>
      </c>
      <c r="AD121" s="12">
        <f ca="1">OFFSET('Time agg. bias corr.'!$F$4,UsefulSeries!$C120,0)</f>
        <v>-2.8563196192872599E-2</v>
      </c>
      <c r="AE121" s="12">
        <f ca="1">OFFSET('Time agg. bias corr.'!$G$4,UsefulSeries!$C120,0)</f>
        <v>1.53311933069505E-2</v>
      </c>
      <c r="AF121" s="12">
        <f ca="1">OFFSET('Time agg. bias corr.'!$H$4,UsefulSeries!$C120,0)</f>
        <v>1.3232002885836499E-2</v>
      </c>
      <c r="AG121" s="12">
        <f ca="1">OFFSET('Time agg. bias corr.'!$F$5,UsefulSeries!$C120,0)</f>
        <v>0.45123591268463398</v>
      </c>
      <c r="AH121" s="12">
        <f ca="1">OFFSET('Time agg. bias corr.'!$G$5,UsefulSeries!$C120,0)</f>
        <v>-0.69846036772016395</v>
      </c>
      <c r="AI121" s="12">
        <f ca="1">OFFSET('Time agg. bias corr.'!$H$5,UsefulSeries!$C120,0)</f>
        <v>0.24722445504943699</v>
      </c>
      <c r="AJ121" s="12">
        <f ca="1">OFFSET('Time agg. bias corr.'!$F$6,UsefulSeries!$C120,0)</f>
        <v>2.0947795698235301E-2</v>
      </c>
      <c r="AK121" s="12">
        <f ca="1">OFFSET('Time agg. bias corr.'!$G$6,UsefulSeries!$C120,0)</f>
        <v>2.7485220586709401E-2</v>
      </c>
      <c r="AL121" s="12">
        <f ca="1">OFFSET('Time agg. bias corr.'!$H$6,UsefulSeries!$C120,0)</f>
        <v>-4.8433016285098801E-2</v>
      </c>
    </row>
    <row r="122" spans="1:38" x14ac:dyDescent="0.35">
      <c r="A122" s="2" t="s">
        <v>177</v>
      </c>
      <c r="B122" s="15">
        <f>'Input - Gross flows &amp; stocks'!S124</f>
        <v>135893.33333333334</v>
      </c>
      <c r="C122" s="15">
        <f>'Input - Gross flows &amp; stocks'!T124</f>
        <v>5739.666666666667</v>
      </c>
      <c r="D122" s="15">
        <f>'Input - Gross flows &amp; stocks'!U124</f>
        <v>68972.333333333328</v>
      </c>
      <c r="E122" s="13">
        <f>'Input - Gross flows &amp; stocks'!V124</f>
        <v>0.64417160287505204</v>
      </c>
      <c r="F122" s="13">
        <f>'Input - Gross flows &amp; stocks'!W124</f>
        <v>2.7069735815084924E-2</v>
      </c>
      <c r="G122" s="13">
        <f>'Input - Gross flows &amp; stocks'!X124</f>
        <v>0.32875866130986298</v>
      </c>
      <c r="H122" s="13">
        <f>'Input - Gross flows &amp; stocks'!Y124</f>
        <v>4.0524924746822191E-2</v>
      </c>
      <c r="I122" s="13"/>
      <c r="J122" s="12">
        <f ca="1">'Input - Gross flows &amp; stocks'!AJ124/('Input - Gross flows &amp; stocks'!$AJ124+'Input - Gross flows &amp; stocks'!$AK124+'Input - Gross flows &amp; stocks'!$AL124)</f>
        <v>0.97502890672048326</v>
      </c>
      <c r="K122" s="12">
        <f ca="1">'Input - Gross flows &amp; stocks'!AK124/('Input - Gross flows &amp; stocks'!$AJ124+'Input - Gross flows &amp; stocks'!$AK124+'Input - Gross flows &amp; stocks'!$AL124)</f>
        <v>1.120540900156897E-2</v>
      </c>
      <c r="L122" s="12">
        <f ca="1">'Input - Gross flows &amp; stocks'!AL124/('Input - Gross flows &amp; stocks'!$AJ124+'Input - Gross flows &amp; stocks'!$AK124+'Input - Gross flows &amp; stocks'!$AL124)</f>
        <v>1.3765684277947741E-2</v>
      </c>
      <c r="M122" s="12">
        <f ca="1">'Input - Gross flows &amp; stocks'!AM124/('Input - Gross flows &amp; stocks'!$AM124+'Input - Gross flows &amp; stocks'!$AN124+'Input - Gross flows &amp; stocks'!$AO124)</f>
        <v>0.31077472423774827</v>
      </c>
      <c r="N122" s="12">
        <f ca="1">'Input - Gross flows &amp; stocks'!AN124/('Input - Gross flows &amp; stocks'!$AM124+'Input - Gross flows &amp; stocks'!$AN124+'Input - Gross flows &amp; stocks'!$AO124)</f>
        <v>0.51969994165602518</v>
      </c>
      <c r="O122" s="12">
        <f ca="1">'Input - Gross flows &amp; stocks'!AO124/('Input - Gross flows &amp; stocks'!$AM124+'Input - Gross flows &amp; stocks'!$AN124+'Input - Gross flows &amp; stocks'!$AO124)</f>
        <v>0.16952533410622644</v>
      </c>
      <c r="P122" s="12">
        <f ca="1">'Input - Gross flows &amp; stocks'!AP124/('Input - Gross flows &amp; stocks'!$AP124+'Input - Gross flows &amp; stocks'!$AQ124+'Input - Gross flows &amp; stocks'!$AR124)</f>
        <v>2.6336382652163651E-2</v>
      </c>
      <c r="Q122" s="12">
        <f ca="1">'Input - Gross flows &amp; stocks'!AQ124/('Input - Gross flows &amp; stocks'!$AP124+'Input - Gross flows &amp; stocks'!$AQ124+'Input - Gross flows &amp; stocks'!$AR124)</f>
        <v>1.9787269047129054E-2</v>
      </c>
      <c r="R122" s="12">
        <f ca="1">'Input - Gross flows &amp; stocks'!AR124/('Input - Gross flows &amp; stocks'!$AP124+'Input - Gross flows &amp; stocks'!$AQ124+'Input - Gross flows &amp; stocks'!$AR124)</f>
        <v>0.95387634830070722</v>
      </c>
      <c r="T122" s="12">
        <f t="shared" ca="1" si="3"/>
        <v>0.97465598359814332</v>
      </c>
      <c r="U122" s="12">
        <f ca="1">OFFSET('Margin error adjustment'!$BD$6,UsefulSeries!$M121,0)</f>
        <v>1.0937576743585484E-2</v>
      </c>
      <c r="V122" s="12">
        <f ca="1">OFFSET('Margin error adjustment'!$BD$7,UsefulSeries!$M121,0)</f>
        <v>1.4406439658271153E-2</v>
      </c>
      <c r="W122" s="12">
        <f ca="1">OFFSET('Margin error adjustment'!$BD$8,UsefulSeries!$M121,0)</f>
        <v>0.31210090501104443</v>
      </c>
      <c r="X122" s="12">
        <f t="shared" ca="1" si="4"/>
        <v>0.50969455407250863</v>
      </c>
      <c r="Y122" s="12">
        <f ca="1">OFFSET('Margin error adjustment'!$BD$9,UsefulSeries!$M121,0)</f>
        <v>0.178204540916447</v>
      </c>
      <c r="Z122" s="12">
        <f ca="1">OFFSET('Margin error adjustment'!$BD$10,UsefulSeries!$M121,0)</f>
        <v>2.5169685922399865E-2</v>
      </c>
      <c r="AA122" s="12">
        <f ca="1">OFFSET('Margin error adjustment'!$BD$11,UsefulSeries!$M121,0)</f>
        <v>1.8445308600658926E-2</v>
      </c>
      <c r="AB122" s="12">
        <f t="shared" ca="1" si="5"/>
        <v>0.95638500547694116</v>
      </c>
      <c r="AD122" s="12">
        <f ca="1">OFFSET('Time agg. bias corr.'!$F$4,UsefulSeries!$C121,0)</f>
        <v>-2.8509089192366201E-2</v>
      </c>
      <c r="AE122" s="12">
        <f ca="1">OFFSET('Time agg. bias corr.'!$G$4,UsefulSeries!$C121,0)</f>
        <v>1.5105050992735901E-2</v>
      </c>
      <c r="AF122" s="12">
        <f ca="1">OFFSET('Time agg. bias corr.'!$H$4,UsefulSeries!$C121,0)</f>
        <v>1.34040381994817E-2</v>
      </c>
      <c r="AG122" s="12">
        <f ca="1">OFFSET('Time agg. bias corr.'!$F$5,UsefulSeries!$C121,0)</f>
        <v>0.43351413468887001</v>
      </c>
      <c r="AH122" s="12">
        <f ca="1">OFFSET('Time agg. bias corr.'!$G$5,UsefulSeries!$C121,0)</f>
        <v>-0.68211530550822297</v>
      </c>
      <c r="AI122" s="12">
        <f ca="1">OFFSET('Time agg. bias corr.'!$H$5,UsefulSeries!$C121,0)</f>
        <v>0.248601170831771</v>
      </c>
      <c r="AJ122" s="12">
        <f ca="1">OFFSET('Time agg. bias corr.'!$F$6,UsefulSeries!$C121,0)</f>
        <v>2.15190468539594E-2</v>
      </c>
      <c r="AK122" s="12">
        <f ca="1">OFFSET('Time agg. bias corr.'!$G$6,UsefulSeries!$C121,0)</f>
        <v>2.5884818438275201E-2</v>
      </c>
      <c r="AL122" s="12">
        <f ca="1">OFFSET('Time agg. bias corr.'!$H$6,UsefulSeries!$C121,0)</f>
        <v>-4.7403865282134597E-2</v>
      </c>
    </row>
    <row r="123" spans="1:38" x14ac:dyDescent="0.35">
      <c r="A123" s="2" t="s">
        <v>178</v>
      </c>
      <c r="B123" s="15">
        <f>'Input - Gross flows &amp; stocks'!S125</f>
        <v>136619.33333333334</v>
      </c>
      <c r="C123" s="15">
        <f>'Input - Gross flows &amp; stocks'!T125</f>
        <v>5766.333333333333</v>
      </c>
      <c r="D123" s="15">
        <f>'Input - Gross flows &amp; stocks'!U125</f>
        <v>69200</v>
      </c>
      <c r="E123" s="13">
        <f>'Input - Gross flows &amp; stocks'!V125</f>
        <v>0.64594695590064755</v>
      </c>
      <c r="F123" s="13">
        <f>'Input - Gross flows &amp; stocks'!W125</f>
        <v>2.6999796602793637E-2</v>
      </c>
      <c r="G123" s="13">
        <f>'Input - Gross flows &amp; stocks'!X125</f>
        <v>0.32705324749655879</v>
      </c>
      <c r="H123" s="13">
        <f>'Input - Gross flows &amp; stocks'!Y125</f>
        <v>4.0497990200324463E-2</v>
      </c>
      <c r="I123" s="13"/>
      <c r="J123" s="12">
        <f ca="1">'Input - Gross flows &amp; stocks'!AJ125/('Input - Gross flows &amp; stocks'!$AJ125+'Input - Gross flows &amp; stocks'!$AK125+'Input - Gross flows &amp; stocks'!$AL125)</f>
        <v>0.97496112722579209</v>
      </c>
      <c r="K123" s="12">
        <f ca="1">'Input - Gross flows &amp; stocks'!AK125/('Input - Gross flows &amp; stocks'!$AJ125+'Input - Gross flows &amp; stocks'!$AK125+'Input - Gross flows &amp; stocks'!$AL125)</f>
        <v>1.1196024311731473E-2</v>
      </c>
      <c r="L123" s="12">
        <f ca="1">'Input - Gross flows &amp; stocks'!AL125/('Input - Gross flows &amp; stocks'!$AJ125+'Input - Gross flows &amp; stocks'!$AK125+'Input - Gross flows &amp; stocks'!$AL125)</f>
        <v>1.3842848462476244E-2</v>
      </c>
      <c r="M123" s="12">
        <f ca="1">'Input - Gross flows &amp; stocks'!AM125/('Input - Gross flows &amp; stocks'!$AM125+'Input - Gross flows &amp; stocks'!$AN125+'Input - Gross flows &amp; stocks'!$AO125)</f>
        <v>0.30439304025535474</v>
      </c>
      <c r="N123" s="12">
        <f ca="1">'Input - Gross flows &amp; stocks'!AN125/('Input - Gross flows &amp; stocks'!$AM125+'Input - Gross flows &amp; stocks'!$AN125+'Input - Gross flows &amp; stocks'!$AO125)</f>
        <v>0.52541766253742994</v>
      </c>
      <c r="O123" s="12">
        <f ca="1">'Input - Gross flows &amp; stocks'!AO125/('Input - Gross flows &amp; stocks'!$AM125+'Input - Gross flows &amp; stocks'!$AN125+'Input - Gross flows &amp; stocks'!$AO125)</f>
        <v>0.1701892972072154</v>
      </c>
      <c r="P123" s="12">
        <f ca="1">'Input - Gross flows &amp; stocks'!AP125/('Input - Gross flows &amp; stocks'!$AP125+'Input - Gross flows &amp; stocks'!$AQ125+'Input - Gross flows &amp; stocks'!$AR125)</f>
        <v>2.6313154671049013E-2</v>
      </c>
      <c r="Q123" s="12">
        <f ca="1">'Input - Gross flows &amp; stocks'!AQ125/('Input - Gross flows &amp; stocks'!$AP125+'Input - Gross flows &amp; stocks'!$AQ125+'Input - Gross flows &amp; stocks'!$AR125)</f>
        <v>1.907163216976367E-2</v>
      </c>
      <c r="R123" s="12">
        <f ca="1">'Input - Gross flows &amp; stocks'!AR125/('Input - Gross flows &amp; stocks'!$AP125+'Input - Gross flows &amp; stocks'!$AQ125+'Input - Gross flows &amp; stocks'!$AR125)</f>
        <v>0.95461521315918729</v>
      </c>
      <c r="T123" s="12">
        <f t="shared" ca="1" si="3"/>
        <v>0.97581990066208457</v>
      </c>
      <c r="U123" s="12">
        <f ca="1">OFFSET('Margin error adjustment'!$BD$6,UsefulSeries!$M122,0)</f>
        <v>1.0687307384081404E-2</v>
      </c>
      <c r="V123" s="12">
        <f ca="1">OFFSET('Margin error adjustment'!$BD$7,UsefulSeries!$M122,0)</f>
        <v>1.3492791953834033E-2</v>
      </c>
      <c r="W123" s="12">
        <f ca="1">OFFSET('Margin error adjustment'!$BD$8,UsefulSeries!$M122,0)</f>
        <v>0.31315651305456677</v>
      </c>
      <c r="X123" s="12">
        <f t="shared" ca="1" si="4"/>
        <v>0.51620807822134007</v>
      </c>
      <c r="Y123" s="12">
        <f ca="1">OFFSET('Margin error adjustment'!$BD$9,UsefulSeries!$M122,0)</f>
        <v>0.17063540872409311</v>
      </c>
      <c r="Z123" s="12">
        <f ca="1">OFFSET('Margin error adjustment'!$BD$10,UsefulSeries!$M122,0)</f>
        <v>2.6993729264074978E-2</v>
      </c>
      <c r="AA123" s="12">
        <f ca="1">OFFSET('Margin error adjustment'!$BD$11,UsefulSeries!$M122,0)</f>
        <v>1.8681546965901682E-2</v>
      </c>
      <c r="AB123" s="12">
        <f t="shared" ca="1" si="5"/>
        <v>0.95432472377002342</v>
      </c>
      <c r="AD123" s="12">
        <f ca="1">OFFSET('Time agg. bias corr.'!$F$4,UsefulSeries!$C122,0)</f>
        <v>-2.72405845682973E-2</v>
      </c>
      <c r="AE123" s="12">
        <f ca="1">OFFSET('Time agg. bias corr.'!$G$4,UsefulSeries!$C122,0)</f>
        <v>1.46701972439734E-2</v>
      </c>
      <c r="AF123" s="12">
        <f ca="1">OFFSET('Time agg. bias corr.'!$H$4,UsefulSeries!$C122,0)</f>
        <v>1.2570387324383399E-2</v>
      </c>
      <c r="AG123" s="12">
        <f ca="1">OFFSET('Time agg. bias corr.'!$F$5,UsefulSeries!$C122,0)</f>
        <v>0.43207815609730399</v>
      </c>
      <c r="AH123" s="12">
        <f ca="1">OFFSET('Time agg. bias corr.'!$G$5,UsefulSeries!$C122,0)</f>
        <v>-0.66908780476565499</v>
      </c>
      <c r="AI123" s="12">
        <f ca="1">OFFSET('Time agg. bias corr.'!$H$5,UsefulSeries!$C122,0)</f>
        <v>0.237009648669671</v>
      </c>
      <c r="AJ123" s="12">
        <f ca="1">OFFSET('Time agg. bias corr.'!$F$6,UsefulSeries!$C122,0)</f>
        <v>2.3383139383605402E-2</v>
      </c>
      <c r="AK123" s="12">
        <f ca="1">OFFSET('Time agg. bias corr.'!$G$6,UsefulSeries!$C122,0)</f>
        <v>2.6086834693343601E-2</v>
      </c>
      <c r="AL123" s="12">
        <f ca="1">OFFSET('Time agg. bias corr.'!$H$6,UsefulSeries!$C122,0)</f>
        <v>-4.94699740872045E-2</v>
      </c>
    </row>
    <row r="124" spans="1:38" x14ac:dyDescent="0.35">
      <c r="A124" s="2" t="s">
        <v>179</v>
      </c>
      <c r="B124" s="15">
        <f>'Input - Gross flows &amp; stocks'!S126</f>
        <v>136856.33333333334</v>
      </c>
      <c r="C124" s="15">
        <f>'Input - Gross flows &amp; stocks'!T126</f>
        <v>5690.666666666667</v>
      </c>
      <c r="D124" s="15">
        <f>'Input - Gross flows &amp; stocks'!U126</f>
        <v>69241.666666666672</v>
      </c>
      <c r="E124" s="13">
        <f>'Input - Gross flows &amp; stocks'!V126</f>
        <v>0.64562143154232998</v>
      </c>
      <c r="F124" s="13">
        <f>'Input - Gross flows &amp; stocks'!W126</f>
        <v>2.7687450372442999E-2</v>
      </c>
      <c r="G124" s="13">
        <f>'Input - Gross flows &amp; stocks'!X126</f>
        <v>0.32669111808522705</v>
      </c>
      <c r="H124" s="13">
        <f>'Input - Gross flows &amp; stocks'!Y126</f>
        <v>3.9921335886877081E-2</v>
      </c>
      <c r="I124" s="13"/>
      <c r="J124" s="12">
        <f ca="1">'Input - Gross flows &amp; stocks'!AJ126/('Input - Gross flows &amp; stocks'!$AJ126+'Input - Gross flows &amp; stocks'!$AK126+'Input - Gross flows &amp; stocks'!$AL126)</f>
        <v>0.97549323587245906</v>
      </c>
      <c r="K124" s="12">
        <f ca="1">'Input - Gross flows &amp; stocks'!AK126/('Input - Gross flows &amp; stocks'!$AJ126+'Input - Gross flows &amp; stocks'!$AK126+'Input - Gross flows &amp; stocks'!$AL126)</f>
        <v>1.0899905222957265E-2</v>
      </c>
      <c r="L124" s="12">
        <f ca="1">'Input - Gross flows &amp; stocks'!AL126/('Input - Gross flows &amp; stocks'!$AJ126+'Input - Gross flows &amp; stocks'!$AK126+'Input - Gross flows &amp; stocks'!$AL126)</f>
        <v>1.3606858904583526E-2</v>
      </c>
      <c r="M124" s="12">
        <f ca="1">'Input - Gross flows &amp; stocks'!AM126/('Input - Gross flows &amp; stocks'!$AM126+'Input - Gross flows &amp; stocks'!$AN126+'Input - Gross flows &amp; stocks'!$AO126)</f>
        <v>0.29856833662415477</v>
      </c>
      <c r="N124" s="12">
        <f ca="1">'Input - Gross flows &amp; stocks'!AN126/('Input - Gross flows &amp; stocks'!$AM126+'Input - Gross flows &amp; stocks'!$AN126+'Input - Gross flows &amp; stocks'!$AO126)</f>
        <v>0.52316188885178172</v>
      </c>
      <c r="O124" s="12">
        <f ca="1">'Input - Gross flows &amp; stocks'!AO126/('Input - Gross flows &amp; stocks'!$AM126+'Input - Gross flows &amp; stocks'!$AN126+'Input - Gross flows &amp; stocks'!$AO126)</f>
        <v>0.17826977452406351</v>
      </c>
      <c r="P124" s="12">
        <f ca="1">'Input - Gross flows &amp; stocks'!AP126/('Input - Gross flows &amp; stocks'!$AP126+'Input - Gross flows &amp; stocks'!$AQ126+'Input - Gross flows &amp; stocks'!$AR126)</f>
        <v>2.6044316697429779E-2</v>
      </c>
      <c r="Q124" s="12">
        <f ca="1">'Input - Gross flows &amp; stocks'!AQ126/('Input - Gross flows &amp; stocks'!$AP126+'Input - Gross flows &amp; stocks'!$AQ126+'Input - Gross flows &amp; stocks'!$AR126)</f>
        <v>1.8467365844443213E-2</v>
      </c>
      <c r="R124" s="12">
        <f ca="1">'Input - Gross flows &amp; stocks'!AR126/('Input - Gross flows &amp; stocks'!$AP126+'Input - Gross flows &amp; stocks'!$AQ126+'Input - Gross flows &amp; stocks'!$AR126)</f>
        <v>0.95548831745812701</v>
      </c>
      <c r="T124" s="12">
        <f t="shared" ca="1" si="3"/>
        <v>0.97461235357245168</v>
      </c>
      <c r="U124" s="12">
        <f ca="1">OFFSET('Margin error adjustment'!$BD$6,UsefulSeries!$M123,0)</f>
        <v>1.1319558662973246E-2</v>
      </c>
      <c r="V124" s="12">
        <f ca="1">OFFSET('Margin error adjustment'!$BD$7,UsefulSeries!$M123,0)</f>
        <v>1.4068087764575049E-2</v>
      </c>
      <c r="W124" s="12">
        <f ca="1">OFFSET('Margin error adjustment'!$BD$8,UsefulSeries!$M123,0)</f>
        <v>0.29056125701431579</v>
      </c>
      <c r="X124" s="12">
        <f t="shared" ca="1" si="4"/>
        <v>0.52974609826398511</v>
      </c>
      <c r="Y124" s="12">
        <f ca="1">OFFSET('Margin error adjustment'!$BD$9,UsefulSeries!$M123,0)</f>
        <v>0.17969264472169907</v>
      </c>
      <c r="Z124" s="12">
        <f ca="1">OFFSET('Margin error adjustment'!$BD$10,UsefulSeries!$M123,0)</f>
        <v>2.5159370200374526E-2</v>
      </c>
      <c r="AA124" s="12">
        <f ca="1">OFFSET('Margin error adjustment'!$BD$11,UsefulSeries!$M123,0)</f>
        <v>1.8567554531833202E-2</v>
      </c>
      <c r="AB124" s="12">
        <f t="shared" ca="1" si="5"/>
        <v>0.95627307526779226</v>
      </c>
      <c r="AD124" s="12">
        <f ca="1">OFFSET('Time agg. bias corr.'!$F$4,UsefulSeries!$C123,0)</f>
        <v>-2.8395438618227398E-2</v>
      </c>
      <c r="AE124" s="12">
        <f ca="1">OFFSET('Time agg. bias corr.'!$G$4,UsefulSeries!$C123,0)</f>
        <v>1.53736569193664E-2</v>
      </c>
      <c r="AF124" s="12">
        <f ca="1">OFFSET('Time agg. bias corr.'!$H$4,UsefulSeries!$C123,0)</f>
        <v>1.30217816988596E-2</v>
      </c>
      <c r="AG124" s="12">
        <f ca="1">OFFSET('Time agg. bias corr.'!$F$5,UsefulSeries!$C123,0)</f>
        <v>0.39636059838455001</v>
      </c>
      <c r="AH124" s="12">
        <f ca="1">OFFSET('Time agg. bias corr.'!$G$5,UsefulSeries!$C123,0)</f>
        <v>-0.64305639694073902</v>
      </c>
      <c r="AI124" s="12">
        <f ca="1">OFFSET('Time agg. bias corr.'!$H$5,UsefulSeries!$C123,0)</f>
        <v>0.24669579855619</v>
      </c>
      <c r="AJ124" s="12">
        <f ca="1">OFFSET('Time agg. bias corr.'!$F$6,UsefulSeries!$C123,0)</f>
        <v>2.1900259063234201E-2</v>
      </c>
      <c r="AK124" s="12">
        <f ca="1">OFFSET('Time agg. bias corr.'!$G$6,UsefulSeries!$C123,0)</f>
        <v>2.5600528939821499E-2</v>
      </c>
      <c r="AL124" s="12">
        <f ca="1">OFFSET('Time agg. bias corr.'!$H$6,UsefulSeries!$C123,0)</f>
        <v>-4.7500788003056703E-2</v>
      </c>
    </row>
    <row r="125" spans="1:38" x14ac:dyDescent="0.35">
      <c r="A125" s="2" t="s">
        <v>180</v>
      </c>
      <c r="B125" s="15">
        <f>'Input - Gross flows &amp; stocks'!S127</f>
        <v>136867</v>
      </c>
      <c r="C125" s="15">
        <f>'Input - Gross flows &amp; stocks'!T127</f>
        <v>5657.333333333333</v>
      </c>
      <c r="D125" s="15">
        <f>'Input - Gross flows &amp; stocks'!U127</f>
        <v>69486</v>
      </c>
      <c r="E125" s="13">
        <f>'Input - Gross flows &amp; stocks'!V127</f>
        <v>0.6455102657575128</v>
      </c>
      <c r="F125" s="13">
        <f>'Input - Gross flows &amp; stocks'!W127</f>
        <v>2.7071567534896021E-2</v>
      </c>
      <c r="G125" s="13">
        <f>'Input - Gross flows &amp; stocks'!X127</f>
        <v>0.32741816670759116</v>
      </c>
      <c r="H125" s="13">
        <f>'Input - Gross flows &amp; stocks'!Y127</f>
        <v>3.9693806671609287E-2</v>
      </c>
      <c r="I125" s="13"/>
      <c r="J125" s="12">
        <f ca="1">'Input - Gross flows &amp; stocks'!AJ127/('Input - Gross flows &amp; stocks'!$AJ127+'Input - Gross flows &amp; stocks'!$AK127+'Input - Gross flows &amp; stocks'!$AL127)</f>
        <v>0.97490518271152715</v>
      </c>
      <c r="K125" s="12">
        <f ca="1">'Input - Gross flows &amp; stocks'!AK127/('Input - Gross flows &amp; stocks'!$AJ127+'Input - Gross flows &amp; stocks'!$AK127+'Input - Gross flows &amp; stocks'!$AL127)</f>
        <v>1.0908997441909768E-2</v>
      </c>
      <c r="L125" s="12">
        <f ca="1">'Input - Gross flows &amp; stocks'!AL127/('Input - Gross flows &amp; stocks'!$AJ127+'Input - Gross flows &amp; stocks'!$AK127+'Input - Gross flows &amp; stocks'!$AL127)</f>
        <v>1.4185819846563134E-2</v>
      </c>
      <c r="M125" s="12">
        <f ca="1">'Input - Gross flows &amp; stocks'!AM127/('Input - Gross flows &amp; stocks'!$AM127+'Input - Gross flows &amp; stocks'!$AN127+'Input - Gross flows &amp; stocks'!$AO127)</f>
        <v>0.29506834498078521</v>
      </c>
      <c r="N125" s="12">
        <f ca="1">'Input - Gross flows &amp; stocks'!AN127/('Input - Gross flows &amp; stocks'!$AM127+'Input - Gross flows &amp; stocks'!$AN127+'Input - Gross flows &amp; stocks'!$AO127)</f>
        <v>0.52454160030688257</v>
      </c>
      <c r="O125" s="12">
        <f ca="1">'Input - Gross flows &amp; stocks'!AO127/('Input - Gross flows &amp; stocks'!$AM127+'Input - Gross flows &amp; stocks'!$AN127+'Input - Gross flows &amp; stocks'!$AO127)</f>
        <v>0.18039005471233216</v>
      </c>
      <c r="P125" s="12">
        <f ca="1">'Input - Gross flows &amp; stocks'!AP127/('Input - Gross flows &amp; stocks'!$AP127+'Input - Gross flows &amp; stocks'!$AQ127+'Input - Gross flows &amp; stocks'!$AR127)</f>
        <v>2.416834740981659E-2</v>
      </c>
      <c r="Q125" s="12">
        <f ca="1">'Input - Gross flows &amp; stocks'!AQ127/('Input - Gross flows &amp; stocks'!$AP127+'Input - Gross flows &amp; stocks'!$AQ127+'Input - Gross flows &amp; stocks'!$AR127)</f>
        <v>1.845024612533799E-2</v>
      </c>
      <c r="R125" s="12">
        <f ca="1">'Input - Gross flows &amp; stocks'!AR127/('Input - Gross flows &amp; stocks'!$AP127+'Input - Gross flows &amp; stocks'!$AQ127+'Input - Gross flows &amp; stocks'!$AR127)</f>
        <v>0.95738140646484537</v>
      </c>
      <c r="T125" s="12">
        <f t="shared" ca="1" si="3"/>
        <v>0.9749658461924563</v>
      </c>
      <c r="U125" s="12">
        <f ca="1">OFFSET('Margin error adjustment'!$BD$6,UsefulSeries!$M124,0)</f>
        <v>1.0677746639983918E-2</v>
      </c>
      <c r="V125" s="12">
        <f ca="1">OFFSET('Margin error adjustment'!$BD$7,UsefulSeries!$M124,0)</f>
        <v>1.4356407167559848E-2</v>
      </c>
      <c r="W125" s="12">
        <f ca="1">OFFSET('Margin error adjustment'!$BD$8,UsefulSeries!$M124,0)</f>
        <v>0.29772217812280211</v>
      </c>
      <c r="X125" s="12">
        <f t="shared" ca="1" si="4"/>
        <v>0.51810734435961625</v>
      </c>
      <c r="Y125" s="12">
        <f ca="1">OFFSET('Margin error adjustment'!$BD$9,UsefulSeries!$M124,0)</f>
        <v>0.18417047751758162</v>
      </c>
      <c r="Z125" s="12">
        <f ca="1">OFFSET('Margin error adjustment'!$BD$10,UsefulSeries!$M124,0)</f>
        <v>2.3901024454152341E-2</v>
      </c>
      <c r="AA125" s="12">
        <f ca="1">OFFSET('Margin error adjustment'!$BD$11,UsefulSeries!$M124,0)</f>
        <v>1.7853910792476922E-2</v>
      </c>
      <c r="AB125" s="12">
        <f t="shared" ca="1" si="5"/>
        <v>0.95824506475337079</v>
      </c>
      <c r="AD125" s="12">
        <f ca="1">OFFSET('Time agg. bias corr.'!$F$4,UsefulSeries!$C124,0)</f>
        <v>-2.79728739322464E-2</v>
      </c>
      <c r="AE125" s="12">
        <f ca="1">OFFSET('Time agg. bias corr.'!$G$4,UsefulSeries!$C124,0)</f>
        <v>1.46360566698141E-2</v>
      </c>
      <c r="AF125" s="12">
        <f ca="1">OFFSET('Time agg. bias corr.'!$H$4,UsefulSeries!$C124,0)</f>
        <v>1.3336817252221699E-2</v>
      </c>
      <c r="AG125" s="12">
        <f ca="1">OFFSET('Time agg. bias corr.'!$F$5,UsefulSeries!$C124,0)</f>
        <v>0.41027410301542799</v>
      </c>
      <c r="AH125" s="12">
        <f ca="1">OFFSET('Time agg. bias corr.'!$G$5,UsefulSeries!$C124,0)</f>
        <v>-0.66529488996601904</v>
      </c>
      <c r="AI125" s="12">
        <f ca="1">OFFSET('Time agg. bias corr.'!$H$5,UsefulSeries!$C124,0)</f>
        <v>0.25502078695145203</v>
      </c>
      <c r="AJ125" s="12">
        <f ca="1">OFFSET('Time agg. bias corr.'!$F$6,UsefulSeries!$C124,0)</f>
        <v>2.0573740431458602E-2</v>
      </c>
      <c r="AK125" s="12">
        <f ca="1">OFFSET('Time agg. bias corr.'!$G$6,UsefulSeries!$C124,0)</f>
        <v>2.4848761148687899E-2</v>
      </c>
      <c r="AL125" s="12">
        <f ca="1">OFFSET('Time agg. bias corr.'!$H$6,UsefulSeries!$C124,0)</f>
        <v>-4.5422501569816899E-2</v>
      </c>
    </row>
    <row r="126" spans="1:38" x14ac:dyDescent="0.35">
      <c r="A126" s="2" t="s">
        <v>181</v>
      </c>
      <c r="B126" s="15">
        <f>'Input - Gross flows &amp; stocks'!S128</f>
        <v>136946.66666666666</v>
      </c>
      <c r="C126" s="15">
        <f>'Input - Gross flows &amp; stocks'!T128</f>
        <v>5630</v>
      </c>
      <c r="D126" s="15">
        <f>'Input - Gross flows &amp; stocks'!U128</f>
        <v>69665.333333333328</v>
      </c>
      <c r="E126" s="13">
        <f>'Input - Gross flows &amp; stocks'!V128</f>
        <v>0.6474450282523182</v>
      </c>
      <c r="F126" s="13">
        <f>'Input - Gross flows &amp; stocks'!W128</f>
        <v>2.5851578639549472E-2</v>
      </c>
      <c r="G126" s="13">
        <f>'Input - Gross flows &amp; stocks'!X128</f>
        <v>0.32670339310813235</v>
      </c>
      <c r="H126" s="13">
        <f>'Input - Gross flows &amp; stocks'!Y128</f>
        <v>3.9487527178360182E-2</v>
      </c>
      <c r="I126" s="13"/>
      <c r="J126" s="12">
        <f ca="1">'Input - Gross flows &amp; stocks'!AJ128/('Input - Gross flows &amp; stocks'!$AJ128+'Input - Gross flows &amp; stocks'!$AK128+'Input - Gross flows &amp; stocks'!$AL128)</f>
        <v>0.97528936723920912</v>
      </c>
      <c r="K126" s="12">
        <f ca="1">'Input - Gross flows &amp; stocks'!AK128/('Input - Gross flows &amp; stocks'!$AJ128+'Input - Gross flows &amp; stocks'!$AK128+'Input - Gross flows &amp; stocks'!$AL128)</f>
        <v>1.077796090704611E-2</v>
      </c>
      <c r="L126" s="12">
        <f ca="1">'Input - Gross flows &amp; stocks'!AL128/('Input - Gross flows &amp; stocks'!$AJ128+'Input - Gross flows &amp; stocks'!$AK128+'Input - Gross flows &amp; stocks'!$AL128)</f>
        <v>1.3932671853744879E-2</v>
      </c>
      <c r="M126" s="12">
        <f ca="1">'Input - Gross flows &amp; stocks'!AM128/('Input - Gross flows &amp; stocks'!$AM128+'Input - Gross flows &amp; stocks'!$AN128+'Input - Gross flows &amp; stocks'!$AO128)</f>
        <v>0.29431753254038889</v>
      </c>
      <c r="N126" s="12">
        <f ca="1">'Input - Gross flows &amp; stocks'!AN128/('Input - Gross flows &amp; stocks'!$AM128+'Input - Gross flows &amp; stocks'!$AN128+'Input - Gross flows &amp; stocks'!$AO128)</f>
        <v>0.52091046862613566</v>
      </c>
      <c r="O126" s="12">
        <f ca="1">'Input - Gross flows &amp; stocks'!AO128/('Input - Gross flows &amp; stocks'!$AM128+'Input - Gross flows &amp; stocks'!$AN128+'Input - Gross flows &amp; stocks'!$AO128)</f>
        <v>0.18477199883347548</v>
      </c>
      <c r="P126" s="12">
        <f ca="1">'Input - Gross flows &amp; stocks'!AP128/('Input - Gross flows &amp; stocks'!$AP128+'Input - Gross flows &amp; stocks'!$AQ128+'Input - Gross flows &amp; stocks'!$AR128)</f>
        <v>2.4447046860143141E-2</v>
      </c>
      <c r="Q126" s="12">
        <f ca="1">'Input - Gross flows &amp; stocks'!AQ128/('Input - Gross flows &amp; stocks'!$AP128+'Input - Gross flows &amp; stocks'!$AQ128+'Input - Gross flows &amp; stocks'!$AR128)</f>
        <v>1.881981382219277E-2</v>
      </c>
      <c r="R126" s="12">
        <f ca="1">'Input - Gross flows &amp; stocks'!AR128/('Input - Gross flows &amp; stocks'!$AP128+'Input - Gross flows &amp; stocks'!$AQ128+'Input - Gross flows &amp; stocks'!$AR128)</f>
        <v>0.95673313931766413</v>
      </c>
      <c r="T126" s="12">
        <f t="shared" ca="1" si="3"/>
        <v>0.97693380769368254</v>
      </c>
      <c r="U126" s="12">
        <f ca="1">OFFSET('Margin error adjustment'!$BD$6,UsefulSeries!$M125,0)</f>
        <v>9.8098171677607864E-3</v>
      </c>
      <c r="V126" s="12">
        <f ca="1">OFFSET('Margin error adjustment'!$BD$7,UsefulSeries!$M125,0)</f>
        <v>1.3256375138556676E-2</v>
      </c>
      <c r="W126" s="12">
        <f ca="1">OFFSET('Margin error adjustment'!$BD$8,UsefulSeries!$M125,0)</f>
        <v>0.31107896963567033</v>
      </c>
      <c r="X126" s="12">
        <f t="shared" ca="1" si="4"/>
        <v>0.50290667435132552</v>
      </c>
      <c r="Y126" s="12">
        <f ca="1">OFFSET('Margin error adjustment'!$BD$9,UsefulSeries!$M125,0)</f>
        <v>0.18601435601300409</v>
      </c>
      <c r="Z126" s="12">
        <f ca="1">OFFSET('Margin error adjustment'!$BD$10,UsefulSeries!$M125,0)</f>
        <v>2.5663912206791865E-2</v>
      </c>
      <c r="AA126" s="12">
        <f ca="1">OFFSET('Margin error adjustment'!$BD$11,UsefulSeries!$M125,0)</f>
        <v>1.8034335154582679E-2</v>
      </c>
      <c r="AB126" s="12">
        <f t="shared" ca="1" si="5"/>
        <v>0.95630175263862549</v>
      </c>
      <c r="AD126" s="12">
        <f ca="1">OFFSET('Time agg. bias corr.'!$F$4,UsefulSeries!$C125,0)</f>
        <v>-2.5889116677596701E-2</v>
      </c>
      <c r="AE126" s="12">
        <f ca="1">OFFSET('Time agg. bias corr.'!$G$4,UsefulSeries!$C125,0)</f>
        <v>1.3608659331558699E-2</v>
      </c>
      <c r="AF126" s="12">
        <f ca="1">OFFSET('Time agg. bias corr.'!$H$4,UsefulSeries!$C125,0)</f>
        <v>1.22804573359034E-2</v>
      </c>
      <c r="AG126" s="12">
        <f ca="1">OFFSET('Time agg. bias corr.'!$F$5,UsefulSeries!$C125,0)</f>
        <v>0.43379212395321198</v>
      </c>
      <c r="AH126" s="12">
        <f ca="1">OFFSET('Time agg. bias corr.'!$G$5,UsefulSeries!$C125,0)</f>
        <v>-0.695295680889227</v>
      </c>
      <c r="AI126" s="12">
        <f ca="1">OFFSET('Time agg. bias corr.'!$H$5,UsefulSeries!$C125,0)</f>
        <v>0.26150355693843902</v>
      </c>
      <c r="AJ126" s="12">
        <f ca="1">OFFSET('Time agg. bias corr.'!$F$6,UsefulSeries!$C125,0)</f>
        <v>2.20881650159621E-2</v>
      </c>
      <c r="AK126" s="12">
        <f ca="1">OFFSET('Time agg. bias corr.'!$G$6,UsefulSeries!$C125,0)</f>
        <v>2.5470836413644699E-2</v>
      </c>
      <c r="AL126" s="12">
        <f ca="1">OFFSET('Time agg. bias corr.'!$H$6,UsefulSeries!$C125,0)</f>
        <v>-4.7559001429503603E-2</v>
      </c>
    </row>
    <row r="127" spans="1:38" x14ac:dyDescent="0.35">
      <c r="A127" s="2" t="s">
        <v>182</v>
      </c>
      <c r="B127" s="15">
        <f>'Input - Gross flows &amp; stocks'!S129</f>
        <v>136700.33333333334</v>
      </c>
      <c r="C127" s="15">
        <f>'Input - Gross flows &amp; stocks'!T129</f>
        <v>5718.666666666667</v>
      </c>
      <c r="D127" s="15">
        <f>'Input - Gross flows &amp; stocks'!U129</f>
        <v>70042.333333333328</v>
      </c>
      <c r="E127" s="13">
        <f>'Input - Gross flows &amp; stocks'!V129</f>
        <v>0.64374932270390739</v>
      </c>
      <c r="F127" s="13">
        <f>'Input - Gross flows &amp; stocks'!W129</f>
        <v>2.7129536705914503E-2</v>
      </c>
      <c r="G127" s="13">
        <f>'Input - Gross flows &amp; stocks'!X129</f>
        <v>0.32912114059017816</v>
      </c>
      <c r="H127" s="13">
        <f>'Input - Gross flows &amp; stocks'!Y129</f>
        <v>4.0153818427784684E-2</v>
      </c>
      <c r="I127" s="13"/>
      <c r="J127" s="12">
        <f ca="1">'Input - Gross flows &amp; stocks'!AJ129/('Input - Gross flows &amp; stocks'!$AJ129+'Input - Gross flows &amp; stocks'!$AK129+'Input - Gross flows &amp; stocks'!$AL129)</f>
        <v>0.9738380714764725</v>
      </c>
      <c r="K127" s="12">
        <f ca="1">'Input - Gross flows &amp; stocks'!AK129/('Input - Gross flows &amp; stocks'!$AJ129+'Input - Gross flows &amp; stocks'!$AK129+'Input - Gross flows &amp; stocks'!$AL129)</f>
        <v>1.1370388427022515E-2</v>
      </c>
      <c r="L127" s="12">
        <f ca="1">'Input - Gross flows &amp; stocks'!AL129/('Input - Gross flows &amp; stocks'!$AJ129+'Input - Gross flows &amp; stocks'!$AK129+'Input - Gross flows &amp; stocks'!$AL129)</f>
        <v>1.4791540096505029E-2</v>
      </c>
      <c r="M127" s="12">
        <f ca="1">'Input - Gross flows &amp; stocks'!AM129/('Input - Gross flows &amp; stocks'!$AM129+'Input - Gross flows &amp; stocks'!$AN129+'Input - Gross flows &amp; stocks'!$AO129)</f>
        <v>0.29248764061044857</v>
      </c>
      <c r="N127" s="12">
        <f ca="1">'Input - Gross flows &amp; stocks'!AN129/('Input - Gross flows &amp; stocks'!$AM129+'Input - Gross flows &amp; stocks'!$AN129+'Input - Gross flows &amp; stocks'!$AO129)</f>
        <v>0.52954940036704945</v>
      </c>
      <c r="O127" s="12">
        <f ca="1">'Input - Gross flows &amp; stocks'!AO129/('Input - Gross flows &amp; stocks'!$AM129+'Input - Gross flows &amp; stocks'!$AN129+'Input - Gross flows &amp; stocks'!$AO129)</f>
        <v>0.17796295902250195</v>
      </c>
      <c r="P127" s="12">
        <f ca="1">'Input - Gross flows &amp; stocks'!AP129/('Input - Gross flows &amp; stocks'!$AP129+'Input - Gross flows &amp; stocks'!$AQ129+'Input - Gross flows &amp; stocks'!$AR129)</f>
        <v>2.2734722774559943E-2</v>
      </c>
      <c r="Q127" s="12">
        <f ca="1">'Input - Gross flows &amp; stocks'!AQ129/('Input - Gross flows &amp; stocks'!$AP129+'Input - Gross flows &amp; stocks'!$AQ129+'Input - Gross flows &amp; stocks'!$AR129)</f>
        <v>1.8507593746821573E-2</v>
      </c>
      <c r="R127" s="12">
        <f ca="1">'Input - Gross flows &amp; stocks'!AR129/('Input - Gross flows &amp; stocks'!$AP129+'Input - Gross flows &amp; stocks'!$AQ129+'Input - Gross flows &amp; stocks'!$AR129)</f>
        <v>0.95875768347861845</v>
      </c>
      <c r="T127" s="12">
        <f t="shared" ca="1" si="3"/>
        <v>0.97235922190685475</v>
      </c>
      <c r="U127" s="12">
        <f ca="1">OFFSET('Margin error adjustment'!$BD$6,UsefulSeries!$M126,0)</f>
        <v>1.1740535962004008E-2</v>
      </c>
      <c r="V127" s="12">
        <f ca="1">OFFSET('Margin error adjustment'!$BD$7,UsefulSeries!$M126,0)</f>
        <v>1.590024213114128E-2</v>
      </c>
      <c r="W127" s="12">
        <f ca="1">OFFSET('Margin error adjustment'!$BD$8,UsefulSeries!$M126,0)</f>
        <v>0.28322970095668093</v>
      </c>
      <c r="X127" s="12">
        <f t="shared" ca="1" si="4"/>
        <v>0.53083080698553542</v>
      </c>
      <c r="Y127" s="12">
        <f ca="1">OFFSET('Margin error adjustment'!$BD$9,UsefulSeries!$M126,0)</f>
        <v>0.1859394920577836</v>
      </c>
      <c r="Z127" s="12">
        <f ca="1">OFFSET('Margin error adjustment'!$BD$10,UsefulSeries!$M126,0)</f>
        <v>2.1053481729243682E-2</v>
      </c>
      <c r="AA127" s="12">
        <f ca="1">OFFSET('Margin error adjustment'!$BD$11,UsefulSeries!$M126,0)</f>
        <v>1.7769545219550022E-2</v>
      </c>
      <c r="AB127" s="12">
        <f t="shared" ca="1" si="5"/>
        <v>0.96117697305120631</v>
      </c>
      <c r="AD127" s="12">
        <f ca="1">OFFSET('Time agg. bias corr.'!$F$4,UsefulSeries!$C126,0)</f>
        <v>-3.07337708762562E-2</v>
      </c>
      <c r="AE127" s="12">
        <f ca="1">OFFSET('Time agg. bias corr.'!$G$4,UsefulSeries!$C126,0)</f>
        <v>1.5942377675687999E-2</v>
      </c>
      <c r="AF127" s="12">
        <f ca="1">OFFSET('Time agg. bias corr.'!$H$4,UsefulSeries!$C126,0)</f>
        <v>1.4791393210728501E-2</v>
      </c>
      <c r="AG127" s="12">
        <f ca="1">OFFSET('Time agg. bias corr.'!$F$5,UsefulSeries!$C126,0)</f>
        <v>0.38689046647019198</v>
      </c>
      <c r="AH127" s="12">
        <f ca="1">OFFSET('Time agg. bias corr.'!$G$5,UsefulSeries!$C126,0)</f>
        <v>-0.64098792031868401</v>
      </c>
      <c r="AI127" s="12">
        <f ca="1">OFFSET('Time agg. bias corr.'!$H$5,UsefulSeries!$C126,0)</f>
        <v>0.25409745384634602</v>
      </c>
      <c r="AJ127" s="12">
        <f ca="1">OFFSET('Time agg. bias corr.'!$F$6,UsefulSeries!$C126,0)</f>
        <v>1.78991699529144E-2</v>
      </c>
      <c r="AK127" s="12">
        <f ca="1">OFFSET('Time agg. bias corr.'!$G$6,UsefulSeries!$C126,0)</f>
        <v>2.4428372748912301E-2</v>
      </c>
      <c r="AL127" s="12">
        <f ca="1">OFFSET('Time agg. bias corr.'!$H$6,UsefulSeries!$C126,0)</f>
        <v>-4.2327542701909297E-2</v>
      </c>
    </row>
    <row r="128" spans="1:38" x14ac:dyDescent="0.35">
      <c r="A128" s="2" t="s">
        <v>183</v>
      </c>
      <c r="B128" s="15">
        <f>'Input - Gross flows &amp; stocks'!S130</f>
        <v>136711</v>
      </c>
      <c r="C128" s="15">
        <f>'Input - Gross flows &amp; stocks'!T130</f>
        <v>5750.333333333333</v>
      </c>
      <c r="D128" s="15">
        <f>'Input - Gross flows &amp; stocks'!U130</f>
        <v>70225</v>
      </c>
      <c r="E128" s="13">
        <f>'Input - Gross flows &amp; stocks'!V130</f>
        <v>0.64452362013865683</v>
      </c>
      <c r="F128" s="13">
        <f>'Input - Gross flows &amp; stocks'!W130</f>
        <v>2.6597071545228199E-2</v>
      </c>
      <c r="G128" s="13">
        <f>'Input - Gross flows &amp; stocks'!X130</f>
        <v>0.32887930831611495</v>
      </c>
      <c r="H128" s="13">
        <f>'Input - Gross flows &amp; stocks'!Y130</f>
        <v>4.0364168990884068E-2</v>
      </c>
      <c r="I128" s="13"/>
      <c r="J128" s="12">
        <f ca="1">'Input - Gross flows &amp; stocks'!AJ130/('Input - Gross flows &amp; stocks'!$AJ130+'Input - Gross flows &amp; stocks'!$AK130+'Input - Gross flows &amp; stocks'!$AL130)</f>
        <v>0.9744715017172606</v>
      </c>
      <c r="K128" s="12">
        <f ca="1">'Input - Gross flows &amp; stocks'!AK130/('Input - Gross flows &amp; stocks'!$AJ130+'Input - Gross flows &amp; stocks'!$AK130+'Input - Gross flows &amp; stocks'!$AL130)</f>
        <v>1.1476694604697546E-2</v>
      </c>
      <c r="L128" s="12">
        <f ca="1">'Input - Gross flows &amp; stocks'!AL130/('Input - Gross flows &amp; stocks'!$AJ130+'Input - Gross flows &amp; stocks'!$AK130+'Input - Gross flows &amp; stocks'!$AL130)</f>
        <v>1.4051803678041876E-2</v>
      </c>
      <c r="M128" s="12">
        <f ca="1">'Input - Gross flows &amp; stocks'!AM130/('Input - Gross flows &amp; stocks'!$AM130+'Input - Gross flows &amp; stocks'!$AN130+'Input - Gross flows &amp; stocks'!$AO130)</f>
        <v>0.29845578554324742</v>
      </c>
      <c r="N128" s="12">
        <f ca="1">'Input - Gross flows &amp; stocks'!AN130/('Input - Gross flows &amp; stocks'!$AM130+'Input - Gross flows &amp; stocks'!$AN130+'Input - Gross flows &amp; stocks'!$AO130)</f>
        <v>0.52438775218660461</v>
      </c>
      <c r="O128" s="12">
        <f ca="1">'Input - Gross flows &amp; stocks'!AO130/('Input - Gross flows &amp; stocks'!$AM130+'Input - Gross flows &amp; stocks'!$AN130+'Input - Gross flows &amp; stocks'!$AO130)</f>
        <v>0.17715646227014784</v>
      </c>
      <c r="P128" s="12">
        <f ca="1">'Input - Gross flows &amp; stocks'!AP130/('Input - Gross flows &amp; stocks'!$AP130+'Input - Gross flows &amp; stocks'!$AQ130+'Input - Gross flows &amp; stocks'!$AR130)</f>
        <v>2.438791364143891E-2</v>
      </c>
      <c r="Q128" s="12">
        <f ca="1">'Input - Gross flows &amp; stocks'!AQ130/('Input - Gross flows &amp; stocks'!$AP130+'Input - Gross flows &amp; stocks'!$AQ130+'Input - Gross flows &amp; stocks'!$AR130)</f>
        <v>1.8230793544836355E-2</v>
      </c>
      <c r="R128" s="12">
        <f ca="1">'Input - Gross flows &amp; stocks'!AR130/('Input - Gross flows &amp; stocks'!$AP130+'Input - Gross flows &amp; stocks'!$AQ130+'Input - Gross flows &amp; stocks'!$AR130)</f>
        <v>0.95738129281372464</v>
      </c>
      <c r="T128" s="12">
        <f t="shared" ca="1" si="3"/>
        <v>0.97543983506368126</v>
      </c>
      <c r="U128" s="12">
        <f ca="1">OFFSET('Margin error adjustment'!$BD$6,UsefulSeries!$M127,0)</f>
        <v>1.0798785775133379E-2</v>
      </c>
      <c r="V128" s="12">
        <f ca="1">OFFSET('Margin error adjustment'!$BD$7,UsefulSeries!$M127,0)</f>
        <v>1.3761379161185399E-2</v>
      </c>
      <c r="W128" s="12">
        <f ca="1">OFFSET('Margin error adjustment'!$BD$8,UsefulSeries!$M127,0)</f>
        <v>0.30900121655785306</v>
      </c>
      <c r="X128" s="12">
        <f t="shared" ca="1" si="4"/>
        <v>0.511420330341119</v>
      </c>
      <c r="Y128" s="12">
        <f ca="1">OFFSET('Margin error adjustment'!$BD$9,UsefulSeries!$M127,0)</f>
        <v>0.17957845310102796</v>
      </c>
      <c r="Z128" s="12">
        <f ca="1">OFFSET('Margin error adjustment'!$BD$10,UsefulSeries!$M127,0)</f>
        <v>2.4920389849509287E-2</v>
      </c>
      <c r="AA128" s="12">
        <f ca="1">OFFSET('Margin error adjustment'!$BD$11,UsefulSeries!$M127,0)</f>
        <v>1.7533859666301249E-2</v>
      </c>
      <c r="AB128" s="12">
        <f t="shared" ca="1" si="5"/>
        <v>0.95754575048418944</v>
      </c>
      <c r="AD128" s="12">
        <f ca="1">OFFSET('Time agg. bias corr.'!$F$4,UsefulSeries!$C127,0)</f>
        <v>-2.7629185729619501E-2</v>
      </c>
      <c r="AE128" s="12">
        <f ca="1">OFFSET('Time agg. bias corr.'!$G$4,UsefulSeries!$C127,0)</f>
        <v>1.4899271559349701E-2</v>
      </c>
      <c r="AF128" s="12">
        <f ca="1">OFFSET('Time agg. bias corr.'!$H$4,UsefulSeries!$C127,0)</f>
        <v>1.2729914170267901E-2</v>
      </c>
      <c r="AG128" s="12">
        <f ca="1">OFFSET('Time agg. bias corr.'!$F$5,UsefulSeries!$C127,0)</f>
        <v>0.42827166223607299</v>
      </c>
      <c r="AH128" s="12">
        <f ca="1">OFFSET('Time agg. bias corr.'!$G$5,UsefulSeries!$C127,0)</f>
        <v>-0.67843485045381302</v>
      </c>
      <c r="AI128" s="12">
        <f ca="1">OFFSET('Time agg. bias corr.'!$H$5,UsefulSeries!$C127,0)</f>
        <v>0.25016318821774097</v>
      </c>
      <c r="AJ128" s="12">
        <f ca="1">OFFSET('Time agg. bias corr.'!$F$6,UsefulSeries!$C127,0)</f>
        <v>2.1519262698241701E-2</v>
      </c>
      <c r="AK128" s="12">
        <f ca="1">OFFSET('Time agg. bias corr.'!$G$6,UsefulSeries!$C127,0)</f>
        <v>2.4541797936720899E-2</v>
      </c>
      <c r="AL128" s="12">
        <f ca="1">OFFSET('Time agg. bias corr.'!$H$6,UsefulSeries!$C127,0)</f>
        <v>-4.6061060634963798E-2</v>
      </c>
    </row>
    <row r="129" spans="1:38" x14ac:dyDescent="0.35">
      <c r="A129" s="2" t="s">
        <v>184</v>
      </c>
      <c r="B129" s="15">
        <f>'Input - Gross flows &amp; stocks'!S131</f>
        <v>136695.33333333334</v>
      </c>
      <c r="C129" s="15">
        <f>'Input - Gross flows &amp; stocks'!T131</f>
        <v>5741.666666666667</v>
      </c>
      <c r="D129" s="15">
        <f>'Input - Gross flows &amp; stocks'!U131</f>
        <v>70481.333333333328</v>
      </c>
      <c r="E129" s="13">
        <f>'Input - Gross flows &amp; stocks'!V131</f>
        <v>0.64196712369990028</v>
      </c>
      <c r="F129" s="13">
        <f>'Input - Gross flows &amp; stocks'!W131</f>
        <v>2.7022325039026501E-2</v>
      </c>
      <c r="G129" s="13">
        <f>'Input - Gross flows &amp; stocks'!X131</f>
        <v>0.3310105512610732</v>
      </c>
      <c r="H129" s="13">
        <f>'Input - Gross flows &amp; stocks'!Y131</f>
        <v>4.0310219020806864E-2</v>
      </c>
      <c r="I129" s="13"/>
      <c r="J129" s="12">
        <f ca="1">'Input - Gross flows &amp; stocks'!AJ131/('Input - Gross flows &amp; stocks'!$AJ131+'Input - Gross flows &amp; stocks'!$AK131+'Input - Gross flows &amp; stocks'!$AL131)</f>
        <v>0.97385737520449045</v>
      </c>
      <c r="K129" s="12">
        <f ca="1">'Input - Gross flows &amp; stocks'!AK131/('Input - Gross flows &amp; stocks'!$AJ131+'Input - Gross flows &amp; stocks'!$AK131+'Input - Gross flows &amp; stocks'!$AL131)</f>
        <v>1.1600379595499366E-2</v>
      </c>
      <c r="L129" s="12">
        <f ca="1">'Input - Gross flows &amp; stocks'!AL131/('Input - Gross flows &amp; stocks'!$AJ131+'Input - Gross flows &amp; stocks'!$AK131+'Input - Gross flows &amp; stocks'!$AL131)</f>
        <v>1.4542245200010283E-2</v>
      </c>
      <c r="M129" s="12">
        <f ca="1">'Input - Gross flows &amp; stocks'!AM131/('Input - Gross flows &amp; stocks'!$AM131+'Input - Gross flows &amp; stocks'!$AN131+'Input - Gross flows &amp; stocks'!$AO131)</f>
        <v>0.29821099328129574</v>
      </c>
      <c r="N129" s="12">
        <f ca="1">'Input - Gross flows &amp; stocks'!AN131/('Input - Gross flows &amp; stocks'!$AM131+'Input - Gross flows &amp; stocks'!$AN131+'Input - Gross flows &amp; stocks'!$AO131)</f>
        <v>0.5258751596037794</v>
      </c>
      <c r="O129" s="12">
        <f ca="1">'Input - Gross flows &amp; stocks'!AO131/('Input - Gross flows &amp; stocks'!$AM131+'Input - Gross flows &amp; stocks'!$AN131+'Input - Gross flows &amp; stocks'!$AO131)</f>
        <v>0.17591384711492489</v>
      </c>
      <c r="P129" s="12">
        <f ca="1">'Input - Gross flows &amp; stocks'!AP131/('Input - Gross flows &amp; stocks'!$AP131+'Input - Gross flows &amp; stocks'!$AQ131+'Input - Gross flows &amp; stocks'!$AR131)</f>
        <v>2.4892313252542812E-2</v>
      </c>
      <c r="Q129" s="12">
        <f ca="1">'Input - Gross flows &amp; stocks'!AQ131/('Input - Gross flows &amp; stocks'!$AP131+'Input - Gross flows &amp; stocks'!$AQ131+'Input - Gross flows &amp; stocks'!$AR131)</f>
        <v>1.7362598813100663E-2</v>
      </c>
      <c r="R129" s="12">
        <f ca="1">'Input - Gross flows &amp; stocks'!AR131/('Input - Gross flows &amp; stocks'!$AP131+'Input - Gross flows &amp; stocks'!$AQ131+'Input - Gross flows &amp; stocks'!$AR131)</f>
        <v>0.95774508793435653</v>
      </c>
      <c r="T129" s="12">
        <f t="shared" ca="1" si="3"/>
        <v>0.97238815498762043</v>
      </c>
      <c r="U129" s="12">
        <f ca="1">OFFSET('Margin error adjustment'!$BD$6,UsefulSeries!$M128,0)</f>
        <v>1.1886897995386919E-2</v>
      </c>
      <c r="V129" s="12">
        <f ca="1">OFFSET('Margin error adjustment'!$BD$7,UsefulSeries!$M128,0)</f>
        <v>1.5724947016992709E-2</v>
      </c>
      <c r="W129" s="12">
        <f ca="1">OFFSET('Margin error adjustment'!$BD$8,UsefulSeries!$M128,0)</f>
        <v>0.28975545204043118</v>
      </c>
      <c r="X129" s="12">
        <f t="shared" ca="1" si="4"/>
        <v>0.52474636362263027</v>
      </c>
      <c r="Y129" s="12">
        <f ca="1">OFFSET('Margin error adjustment'!$BD$9,UsefulSeries!$M128,0)</f>
        <v>0.18549818433693857</v>
      </c>
      <c r="Z129" s="12">
        <f ca="1">OFFSET('Margin error adjustment'!$BD$10,UsefulSeries!$M128,0)</f>
        <v>2.2906103206558778E-2</v>
      </c>
      <c r="AA129" s="12">
        <f ca="1">OFFSET('Margin error adjustment'!$BD$11,UsefulSeries!$M128,0)</f>
        <v>1.643223455474091E-2</v>
      </c>
      <c r="AB129" s="12">
        <f t="shared" ca="1" si="5"/>
        <v>0.96066166223870031</v>
      </c>
      <c r="AD129" s="12">
        <f ca="1">OFFSET('Time agg. bias corr.'!$F$4,UsefulSeries!$C128,0)</f>
        <v>-3.0828523023931801E-2</v>
      </c>
      <c r="AE129" s="12">
        <f ca="1">OFFSET('Time agg. bias corr.'!$G$4,UsefulSeries!$C128,0)</f>
        <v>1.62457278742386E-2</v>
      </c>
      <c r="AF129" s="12">
        <f ca="1">OFFSET('Time agg. bias corr.'!$H$4,UsefulSeries!$C128,0)</f>
        <v>1.45827951396227E-2</v>
      </c>
      <c r="AG129" s="12">
        <f ca="1">OFFSET('Time agg. bias corr.'!$F$5,UsefulSeries!$C128,0)</f>
        <v>0.39763887151231397</v>
      </c>
      <c r="AH129" s="12">
        <f ca="1">OFFSET('Time agg. bias corr.'!$G$5,UsefulSeries!$C128,0)</f>
        <v>-0.65246513782300497</v>
      </c>
      <c r="AI129" s="12">
        <f ca="1">OFFSET('Time agg. bias corr.'!$H$5,UsefulSeries!$C128,0)</f>
        <v>0.25482626629927502</v>
      </c>
      <c r="AJ129" s="12">
        <f ca="1">OFFSET('Time agg. bias corr.'!$F$6,UsefulSeries!$C128,0)</f>
        <v>2.0014096977205902E-2</v>
      </c>
      <c r="AK129" s="12">
        <f ca="1">OFFSET('Time agg. bias corr.'!$G$6,UsefulSeries!$C128,0)</f>
        <v>2.2678384549043501E-2</v>
      </c>
      <c r="AL129" s="12">
        <f ca="1">OFFSET('Time agg. bias corr.'!$H$6,UsefulSeries!$C128,0)</f>
        <v>-4.2692481526029197E-2</v>
      </c>
    </row>
    <row r="130" spans="1:38" x14ac:dyDescent="0.35">
      <c r="A130" s="2" t="s">
        <v>185</v>
      </c>
      <c r="B130" s="15">
        <f>'Input - Gross flows &amp; stocks'!S132</f>
        <v>136881</v>
      </c>
      <c r="C130" s="15">
        <f>'Input - Gross flows &amp; stocks'!T132</f>
        <v>5670.666666666667</v>
      </c>
      <c r="D130" s="15">
        <f>'Input - Gross flows &amp; stocks'!U132</f>
        <v>70609.333333333328</v>
      </c>
      <c r="E130" s="13">
        <f>'Input - Gross flows &amp; stocks'!V132</f>
        <v>0.64185876120160068</v>
      </c>
      <c r="F130" s="13">
        <f>'Input - Gross flows &amp; stocks'!W132</f>
        <v>2.7489714253508424E-2</v>
      </c>
      <c r="G130" s="13">
        <f>'Input - Gross flows &amp; stocks'!X132</f>
        <v>0.33065152454489094</v>
      </c>
      <c r="H130" s="13">
        <f>'Input - Gross flows &amp; stocks'!Y132</f>
        <v>3.9779728987150861E-2</v>
      </c>
      <c r="I130" s="13"/>
      <c r="J130" s="12">
        <f ca="1">'Input - Gross flows &amp; stocks'!AJ132/('Input - Gross flows &amp; stocks'!$AJ132+'Input - Gross flows &amp; stocks'!$AK132+'Input - Gross flows &amp; stocks'!$AL132)</f>
        <v>0.97434683309118875</v>
      </c>
      <c r="K130" s="12">
        <f ca="1">'Input - Gross flows &amp; stocks'!AK132/('Input - Gross flows &amp; stocks'!$AJ132+'Input - Gross flows &amp; stocks'!$AK132+'Input - Gross flows &amp; stocks'!$AL132)</f>
        <v>1.1043145782444846E-2</v>
      </c>
      <c r="L130" s="12">
        <f ca="1">'Input - Gross flows &amp; stocks'!AL132/('Input - Gross flows &amp; stocks'!$AJ132+'Input - Gross flows &amp; stocks'!$AK132+'Input - Gross flows &amp; stocks'!$AL132)</f>
        <v>1.4610021126366335E-2</v>
      </c>
      <c r="M130" s="12">
        <f ca="1">'Input - Gross flows &amp; stocks'!AM132/('Input - Gross flows &amp; stocks'!$AM132+'Input - Gross flows &amp; stocks'!$AN132+'Input - Gross flows &amp; stocks'!$AO132)</f>
        <v>0.2985139904662526</v>
      </c>
      <c r="N130" s="12">
        <f ca="1">'Input - Gross flows &amp; stocks'!AN132/('Input - Gross flows &amp; stocks'!$AM132+'Input - Gross flows &amp; stocks'!$AN132+'Input - Gross flows &amp; stocks'!$AO132)</f>
        <v>0.5263066841129096</v>
      </c>
      <c r="O130" s="12">
        <f ca="1">'Input - Gross flows &amp; stocks'!AO132/('Input - Gross flows &amp; stocks'!$AM132+'Input - Gross flows &amp; stocks'!$AN132+'Input - Gross flows &amp; stocks'!$AO132)</f>
        <v>0.17517932542083772</v>
      </c>
      <c r="P130" s="12">
        <f ca="1">'Input - Gross flows &amp; stocks'!AP132/('Input - Gross flows &amp; stocks'!$AP132+'Input - Gross flows &amp; stocks'!$AQ132+'Input - Gross flows &amp; stocks'!$AR132)</f>
        <v>2.6833889777472773E-2</v>
      </c>
      <c r="Q130" s="12">
        <f ca="1">'Input - Gross flows &amp; stocks'!AQ132/('Input - Gross flows &amp; stocks'!$AP132+'Input - Gross flows &amp; stocks'!$AQ132+'Input - Gross flows &amp; stocks'!$AR132)</f>
        <v>1.7297470033518267E-2</v>
      </c>
      <c r="R130" s="12">
        <f ca="1">'Input - Gross flows &amp; stocks'!AR132/('Input - Gross flows &amp; stocks'!$AP132+'Input - Gross flows &amp; stocks'!$AQ132+'Input - Gross flows &amp; stocks'!$AR132)</f>
        <v>0.95586864018900897</v>
      </c>
      <c r="T130" s="12">
        <f t="shared" ca="1" si="3"/>
        <v>0.97383968342344929</v>
      </c>
      <c r="U130" s="12">
        <f ca="1">OFFSET('Margin error adjustment'!$BD$6,UsefulSeries!$M129,0)</f>
        <v>1.1358266121780704E-2</v>
      </c>
      <c r="V130" s="12">
        <f ca="1">OFFSET('Margin error adjustment'!$BD$7,UsefulSeries!$M129,0)</f>
        <v>1.4802050454769976E-2</v>
      </c>
      <c r="W130" s="12">
        <f ca="1">OFFSET('Margin error adjustment'!$BD$8,UsefulSeries!$M129,0)</f>
        <v>0.29323447656271073</v>
      </c>
      <c r="X130" s="12">
        <f t="shared" ca="1" si="4"/>
        <v>0.53229073605439736</v>
      </c>
      <c r="Y130" s="12">
        <f ca="1">OFFSET('Margin error adjustment'!$BD$9,UsefulSeries!$M129,0)</f>
        <v>0.17447478738289193</v>
      </c>
      <c r="Z130" s="12">
        <f ca="1">OFFSET('Margin error adjustment'!$BD$10,UsefulSeries!$M129,0)</f>
        <v>2.6469921631563059E-2</v>
      </c>
      <c r="AA130" s="12">
        <f ca="1">OFFSET('Margin error adjustment'!$BD$11,UsefulSeries!$M129,0)</f>
        <v>1.7565444708680565E-2</v>
      </c>
      <c r="AB130" s="12">
        <f t="shared" ca="1" si="5"/>
        <v>0.95596463365975637</v>
      </c>
      <c r="AD130" s="12">
        <f ca="1">OFFSET('Time agg. bias corr.'!$F$4,UsefulSeries!$C129,0)</f>
        <v>-2.9235581207229799E-2</v>
      </c>
      <c r="AE130" s="12">
        <f ca="1">OFFSET('Time agg. bias corr.'!$G$4,UsefulSeries!$C129,0)</f>
        <v>1.53991491664024E-2</v>
      </c>
      <c r="AF130" s="12">
        <f ca="1">OFFSET('Time agg. bias corr.'!$H$4,UsefulSeries!$C129,0)</f>
        <v>1.38364320306081E-2</v>
      </c>
      <c r="AG130" s="12">
        <f ca="1">OFFSET('Time agg. bias corr.'!$F$5,UsefulSeries!$C129,0)</f>
        <v>0.39921663758263898</v>
      </c>
      <c r="AH130" s="12">
        <f ca="1">OFFSET('Time agg. bias corr.'!$G$5,UsefulSeries!$C129,0)</f>
        <v>-0.63794521245395897</v>
      </c>
      <c r="AI130" s="12">
        <f ca="1">OFFSET('Time agg. bias corr.'!$H$5,UsefulSeries!$C129,0)</f>
        <v>0.238728574872207</v>
      </c>
      <c r="AJ130" s="12">
        <f ca="1">OFFSET('Time agg. bias corr.'!$F$6,UsefulSeries!$C129,0)</f>
        <v>2.3476930723451701E-2</v>
      </c>
      <c r="AK130" s="12">
        <f ca="1">OFFSET('Time agg. bias corr.'!$G$6,UsefulSeries!$C129,0)</f>
        <v>2.4142512590188001E-2</v>
      </c>
      <c r="AL130" s="12">
        <f ca="1">OFFSET('Time agg. bias corr.'!$H$6,UsefulSeries!$C129,0)</f>
        <v>-4.7619443303284499E-2</v>
      </c>
    </row>
    <row r="131" spans="1:38" x14ac:dyDescent="0.35">
      <c r="A131" s="2" t="s">
        <v>186</v>
      </c>
      <c r="B131" s="15">
        <f>'Input - Gross flows &amp; stocks'!S133</f>
        <v>137101</v>
      </c>
      <c r="C131" s="15">
        <f>'Input - Gross flows &amp; stocks'!T133</f>
        <v>5599.333333333333</v>
      </c>
      <c r="D131" s="15">
        <f>'Input - Gross flows &amp; stocks'!U133</f>
        <v>70668.666666666672</v>
      </c>
      <c r="E131" s="13">
        <f>'Input - Gross flows &amp; stocks'!V133</f>
        <v>0.64219869301895738</v>
      </c>
      <c r="F131" s="13">
        <f>'Input - Gross flows &amp; stocks'!W133</f>
        <v>2.6388256873847712E-2</v>
      </c>
      <c r="G131" s="13">
        <f>'Input - Gross flows &amp; stocks'!X133</f>
        <v>0.33141305010719496</v>
      </c>
      <c r="H131" s="13">
        <f>'Input - Gross flows &amp; stocks'!Y133</f>
        <v>3.9238404021480905E-2</v>
      </c>
      <c r="I131" s="13"/>
      <c r="J131" s="12">
        <f ca="1">'Input - Gross flows &amp; stocks'!AJ133/('Input - Gross flows &amp; stocks'!$AJ133+'Input - Gross flows &amp; stocks'!$AK133+'Input - Gross flows &amp; stocks'!$AL133)</f>
        <v>0.97456097154190657</v>
      </c>
      <c r="K131" s="12">
        <f ca="1">'Input - Gross flows &amp; stocks'!AK133/('Input - Gross flows &amp; stocks'!$AJ133+'Input - Gross flows &amp; stocks'!$AK133+'Input - Gross flows &amp; stocks'!$AL133)</f>
        <v>1.0263597726791113E-2</v>
      </c>
      <c r="L131" s="12">
        <f ca="1">'Input - Gross flows &amp; stocks'!AL133/('Input - Gross flows &amp; stocks'!$AJ133+'Input - Gross flows &amp; stocks'!$AK133+'Input - Gross flows &amp; stocks'!$AL133)</f>
        <v>1.5175430731302324E-2</v>
      </c>
      <c r="M131" s="12">
        <f ca="1">'Input - Gross flows &amp; stocks'!AM133/('Input - Gross flows &amp; stocks'!$AM133+'Input - Gross flows &amp; stocks'!$AN133+'Input - Gross flows &amp; stocks'!$AO133)</f>
        <v>0.29457924324513673</v>
      </c>
      <c r="N131" s="12">
        <f ca="1">'Input - Gross flows &amp; stocks'!AN133/('Input - Gross flows &amp; stocks'!$AM133+'Input - Gross flows &amp; stocks'!$AN133+'Input - Gross flows &amp; stocks'!$AO133)</f>
        <v>0.53985899685856664</v>
      </c>
      <c r="O131" s="12">
        <f ca="1">'Input - Gross flows &amp; stocks'!AO133/('Input - Gross flows &amp; stocks'!$AM133+'Input - Gross flows &amp; stocks'!$AN133+'Input - Gross flows &amp; stocks'!$AO133)</f>
        <v>0.16556175989629665</v>
      </c>
      <c r="P131" s="12">
        <f ca="1">'Input - Gross flows &amp; stocks'!AP133/('Input - Gross flows &amp; stocks'!$AP133+'Input - Gross flows &amp; stocks'!$AQ133+'Input - Gross flows &amp; stocks'!$AR133)</f>
        <v>2.7766065468597122E-2</v>
      </c>
      <c r="Q131" s="12">
        <f ca="1">'Input - Gross flows &amp; stocks'!AQ133/('Input - Gross flows &amp; stocks'!$AP133+'Input - Gross flows &amp; stocks'!$AQ133+'Input - Gross flows &amp; stocks'!$AR133)</f>
        <v>1.7226971992507473E-2</v>
      </c>
      <c r="R131" s="12">
        <f ca="1">'Input - Gross flows &amp; stocks'!AR133/('Input - Gross flows &amp; stocks'!$AP133+'Input - Gross flows &amp; stocks'!$AQ133+'Input - Gross flows &amp; stocks'!$AR133)</f>
        <v>0.9550069625388955</v>
      </c>
      <c r="T131" s="12">
        <f t="shared" ca="1" si="3"/>
        <v>0.97413647811333581</v>
      </c>
      <c r="U131" s="12">
        <f ca="1">OFFSET('Margin error adjustment'!$BD$6,UsefulSeries!$M130,0)</f>
        <v>1.0045604467731048E-2</v>
      </c>
      <c r="V131" s="12">
        <f ca="1">OFFSET('Margin error adjustment'!$BD$7,UsefulSeries!$M130,0)</f>
        <v>1.5817917418933146E-2</v>
      </c>
      <c r="W131" s="12">
        <f ca="1">OFFSET('Margin error adjustment'!$BD$8,UsefulSeries!$M130,0)</f>
        <v>0.29580163304367085</v>
      </c>
      <c r="X131" s="12">
        <f t="shared" ca="1" si="4"/>
        <v>0.53086803839300445</v>
      </c>
      <c r="Y131" s="12">
        <f ca="1">OFFSET('Margin error adjustment'!$BD$9,UsefulSeries!$M130,0)</f>
        <v>0.17333032856332481</v>
      </c>
      <c r="Z131" s="12">
        <f ca="1">OFFSET('Margin error adjustment'!$BD$10,UsefulSeries!$M130,0)</f>
        <v>2.6641817484055849E-2</v>
      </c>
      <c r="AA131" s="12">
        <f ca="1">OFFSET('Margin error adjustment'!$BD$11,UsefulSeries!$M130,0)</f>
        <v>1.6171063963137521E-2</v>
      </c>
      <c r="AB131" s="12">
        <f t="shared" ca="1" si="5"/>
        <v>0.95718711855280669</v>
      </c>
      <c r="AD131" s="12">
        <f ca="1">OFFSET('Time agg. bias corr.'!$F$4,UsefulSeries!$C130,0)</f>
        <v>-2.8671268671053698E-2</v>
      </c>
      <c r="AE131" s="12">
        <f ca="1">OFFSET('Time agg. bias corr.'!$G$4,UsefulSeries!$C130,0)</f>
        <v>1.36085600998661E-2</v>
      </c>
      <c r="AF131" s="12">
        <f ca="1">OFFSET('Time agg. bias corr.'!$H$4,UsefulSeries!$C130,0)</f>
        <v>1.5062708571187799E-2</v>
      </c>
      <c r="AG131" s="12">
        <f ca="1">OFFSET('Time agg. bias corr.'!$F$5,UsefulSeries!$C130,0)</f>
        <v>0.40300155844617402</v>
      </c>
      <c r="AH131" s="12">
        <f ca="1">OFFSET('Time agg. bias corr.'!$G$5,UsefulSeries!$C130,0)</f>
        <v>-0.63991394984114702</v>
      </c>
      <c r="AI131" s="12">
        <f ca="1">OFFSET('Time agg. bias corr.'!$H$5,UsefulSeries!$C130,0)</f>
        <v>0.236912391394974</v>
      </c>
      <c r="AJ131" s="12">
        <f ca="1">OFFSET('Time agg. bias corr.'!$F$6,UsefulSeries!$C130,0)</f>
        <v>2.39128778691007E-2</v>
      </c>
      <c r="AK131" s="12">
        <f ca="1">OFFSET('Time agg. bias corr.'!$G$6,UsefulSeries!$C130,0)</f>
        <v>2.2235301900365399E-2</v>
      </c>
      <c r="AL131" s="12">
        <f ca="1">OFFSET('Time agg. bias corr.'!$H$6,UsefulSeries!$C130,0)</f>
        <v>-4.6148179769466099E-2</v>
      </c>
    </row>
    <row r="132" spans="1:38" x14ac:dyDescent="0.35">
      <c r="A132" s="2" t="s">
        <v>187</v>
      </c>
      <c r="B132" s="15">
        <f>'Input - Gross flows &amp; stocks'!S134</f>
        <v>137341.33333333334</v>
      </c>
      <c r="C132" s="15">
        <f>'Input - Gross flows &amp; stocks'!T134</f>
        <v>5602.333333333333</v>
      </c>
      <c r="D132" s="15">
        <f>'Input - Gross flows &amp; stocks'!U134</f>
        <v>70616.333333333328</v>
      </c>
      <c r="E132" s="13">
        <f>'Input - Gross flows &amp; stocks'!V134</f>
        <v>0.64238720923694026</v>
      </c>
      <c r="F132" s="13">
        <f>'Input - Gross flows &amp; stocks'!W134</f>
        <v>2.593203501340181E-2</v>
      </c>
      <c r="G132" s="13">
        <f>'Input - Gross flows &amp; stocks'!X134</f>
        <v>0.33168075574965794</v>
      </c>
      <c r="H132" s="13">
        <f>'Input - Gross flows &amp; stocks'!Y134</f>
        <v>3.9192595684547055E-2</v>
      </c>
      <c r="I132" s="13"/>
      <c r="J132" s="12">
        <f ca="1">'Input - Gross flows &amp; stocks'!AJ134/('Input - Gross flows &amp; stocks'!$AJ134+'Input - Gross flows &amp; stocks'!$AK134+'Input - Gross flows &amp; stocks'!$AL134)</f>
        <v>0.97542665320167032</v>
      </c>
      <c r="K132" s="12">
        <f ca="1">'Input - Gross flows &amp; stocks'!AK134/('Input - Gross flows &amp; stocks'!$AJ134+'Input - Gross flows &amp; stocks'!$AK134+'Input - Gross flows &amp; stocks'!$AL134)</f>
        <v>9.7644166588737175E-3</v>
      </c>
      <c r="L132" s="12">
        <f ca="1">'Input - Gross flows &amp; stocks'!AL134/('Input - Gross flows &amp; stocks'!$AJ134+'Input - Gross flows &amp; stocks'!$AK134+'Input - Gross flows &amp; stocks'!$AL134)</f>
        <v>1.4808930139455842E-2</v>
      </c>
      <c r="M132" s="12">
        <f ca="1">'Input - Gross flows &amp; stocks'!AM134/('Input - Gross flows &amp; stocks'!$AM134+'Input - Gross flows &amp; stocks'!$AN134+'Input - Gross flows &amp; stocks'!$AO134)</f>
        <v>0.28692173193333986</v>
      </c>
      <c r="N132" s="12">
        <f ca="1">'Input - Gross flows &amp; stocks'!AN134/('Input - Gross flows &amp; stocks'!$AM134+'Input - Gross flows &amp; stocks'!$AN134+'Input - Gross flows &amp; stocks'!$AO134)</f>
        <v>0.55954976659190303</v>
      </c>
      <c r="O132" s="12">
        <f ca="1">'Input - Gross flows &amp; stocks'!AO134/('Input - Gross flows &amp; stocks'!$AM134+'Input - Gross flows &amp; stocks'!$AN134+'Input - Gross flows &amp; stocks'!$AO134)</f>
        <v>0.15352850147475702</v>
      </c>
      <c r="P132" s="12">
        <f ca="1">'Input - Gross flows &amp; stocks'!AP134/('Input - Gross flows &amp; stocks'!$AP134+'Input - Gross flows &amp; stocks'!$AQ134+'Input - Gross flows &amp; stocks'!$AR134)</f>
        <v>2.7751754562578904E-2</v>
      </c>
      <c r="Q132" s="12">
        <f ca="1">'Input - Gross flows &amp; stocks'!AQ134/('Input - Gross flows &amp; stocks'!$AP134+'Input - Gross flows &amp; stocks'!$AQ134+'Input - Gross flows &amp; stocks'!$AR134)</f>
        <v>1.7210963140473011E-2</v>
      </c>
      <c r="R132" s="12">
        <f ca="1">'Input - Gross flows &amp; stocks'!AR134/('Input - Gross flows &amp; stocks'!$AP134+'Input - Gross flows &amp; stocks'!$AQ134+'Input - Gross flows &amp; stocks'!$AR134)</f>
        <v>0.95503728229694818</v>
      </c>
      <c r="T132" s="12">
        <f t="shared" ca="1" si="3"/>
        <v>0.97486091349017079</v>
      </c>
      <c r="U132" s="12">
        <f ca="1">OFFSET('Margin error adjustment'!$BD$6,UsefulSeries!$M131,0)</f>
        <v>9.5497174429996085E-3</v>
      </c>
      <c r="V132" s="12">
        <f ca="1">OFFSET('Margin error adjustment'!$BD$7,UsefulSeries!$M131,0)</f>
        <v>1.5589369066829641E-2</v>
      </c>
      <c r="W132" s="12">
        <f ca="1">OFFSET('Margin error adjustment'!$BD$8,UsefulSeries!$M131,0)</f>
        <v>0.28801166662496636</v>
      </c>
      <c r="X132" s="12">
        <f t="shared" ca="1" si="4"/>
        <v>0.5496965369669562</v>
      </c>
      <c r="Y132" s="12">
        <f ca="1">OFFSET('Margin error adjustment'!$BD$9,UsefulSeries!$M131,0)</f>
        <v>0.16229179640807745</v>
      </c>
      <c r="Z132" s="12">
        <f ca="1">OFFSET('Margin error adjustment'!$BD$10,UsefulSeries!$M131,0)</f>
        <v>2.6349834063252964E-2</v>
      </c>
      <c r="AA132" s="12">
        <f ca="1">OFFSET('Margin error adjustment'!$BD$11,UsefulSeries!$M131,0)</f>
        <v>1.5973075082427565E-2</v>
      </c>
      <c r="AB132" s="12">
        <f t="shared" ca="1" si="5"/>
        <v>0.95767709085431951</v>
      </c>
      <c r="AD132" s="12">
        <f ca="1">OFFSET('Time agg. bias corr.'!$F$4,UsefulSeries!$C131,0)</f>
        <v>-2.7709181467845199E-2</v>
      </c>
      <c r="AE132" s="12">
        <f ca="1">OFFSET('Time agg. bias corr.'!$G$4,UsefulSeries!$C131,0)</f>
        <v>1.2721373997237599E-2</v>
      </c>
      <c r="AF132" s="12">
        <f ca="1">OFFSET('Time agg. bias corr.'!$H$4,UsefulSeries!$C131,0)</f>
        <v>1.49878074706086E-2</v>
      </c>
      <c r="AG132" s="12">
        <f ca="1">OFFSET('Time agg. bias corr.'!$F$5,UsefulSeries!$C131,0)</f>
        <v>0.38614701660839001</v>
      </c>
      <c r="AH132" s="12">
        <f ca="1">OFFSET('Time agg. bias corr.'!$G$5,UsefulSeries!$C131,0)</f>
        <v>-0.60428895133445604</v>
      </c>
      <c r="AI132" s="12">
        <f ca="1">OFFSET('Time agg. bias corr.'!$H$5,UsefulSeries!$C131,0)</f>
        <v>0.21814193472606599</v>
      </c>
      <c r="AJ132" s="12">
        <f ca="1">OFFSET('Time agg. bias corr.'!$F$6,UsefulSeries!$C131,0)</f>
        <v>2.38081831376083E-2</v>
      </c>
      <c r="AK132" s="12">
        <f ca="1">OFFSET('Time agg. bias corr.'!$G$6,UsefulSeries!$C131,0)</f>
        <v>2.1615743716250201E-2</v>
      </c>
      <c r="AL132" s="12">
        <f ca="1">OFFSET('Time agg. bias corr.'!$H$6,UsefulSeries!$C131,0)</f>
        <v>-4.54239268538578E-2</v>
      </c>
    </row>
    <row r="133" spans="1:38" x14ac:dyDescent="0.35">
      <c r="A133" s="2" t="s">
        <v>188</v>
      </c>
      <c r="B133" s="15">
        <f>'Input - Gross flows &amp; stocks'!S135</f>
        <v>137571.33333333334</v>
      </c>
      <c r="C133" s="15">
        <f>'Input - Gross flows &amp; stocks'!T135</f>
        <v>5765.333333333333</v>
      </c>
      <c r="D133" s="15">
        <f>'Input - Gross flows &amp; stocks'!U135</f>
        <v>70385</v>
      </c>
      <c r="E133" s="13">
        <f>'Input - Gross flows &amp; stocks'!V135</f>
        <v>0.64307389716212415</v>
      </c>
      <c r="F133" s="13">
        <f>'Input - Gross flows &amp; stocks'!W135</f>
        <v>2.6407230495457526E-2</v>
      </c>
      <c r="G133" s="13">
        <f>'Input - Gross flows &amp; stocks'!X135</f>
        <v>0.33051887234241828</v>
      </c>
      <c r="H133" s="13">
        <f>'Input - Gross flows &amp; stocks'!Y135</f>
        <v>4.0222320411153221E-2</v>
      </c>
      <c r="I133" s="13"/>
      <c r="J133" s="12">
        <f ca="1">'Input - Gross flows &amp; stocks'!AJ135/('Input - Gross flows &amp; stocks'!$AJ135+'Input - Gross flows &amp; stocks'!$AK135+'Input - Gross flows &amp; stocks'!$AL135)</f>
        <v>0.9750523557787707</v>
      </c>
      <c r="K133" s="12">
        <f ca="1">'Input - Gross flows &amp; stocks'!AK135/('Input - Gross flows &amp; stocks'!$AJ135+'Input - Gross flows &amp; stocks'!$AK135+'Input - Gross flows &amp; stocks'!$AL135)</f>
        <v>1.031048082169465E-2</v>
      </c>
      <c r="L133" s="12">
        <f ca="1">'Input - Gross flows &amp; stocks'!AL135/('Input - Gross flows &amp; stocks'!$AJ135+'Input - Gross flows &amp; stocks'!$AK135+'Input - Gross flows &amp; stocks'!$AL135)</f>
        <v>1.4637163399534669E-2</v>
      </c>
      <c r="M133" s="12">
        <f ca="1">'Input - Gross flows &amp; stocks'!AM135/('Input - Gross flows &amp; stocks'!$AM135+'Input - Gross flows &amp; stocks'!$AN135+'Input - Gross flows &amp; stocks'!$AO135)</f>
        <v>0.27986517773098707</v>
      </c>
      <c r="N133" s="12">
        <f ca="1">'Input - Gross flows &amp; stocks'!AN135/('Input - Gross flows &amp; stocks'!$AM135+'Input - Gross flows &amp; stocks'!$AN135+'Input - Gross flows &amp; stocks'!$AO135)</f>
        <v>0.56834894179939999</v>
      </c>
      <c r="O133" s="12">
        <f ca="1">'Input - Gross flows &amp; stocks'!AO135/('Input - Gross flows &amp; stocks'!$AM135+'Input - Gross flows &amp; stocks'!$AN135+'Input - Gross flows &amp; stocks'!$AO135)</f>
        <v>0.15178588046961294</v>
      </c>
      <c r="P133" s="12">
        <f ca="1">'Input - Gross flows &amp; stocks'!AP135/('Input - Gross flows &amp; stocks'!$AP135+'Input - Gross flows &amp; stocks'!$AQ135+'Input - Gross flows &amp; stocks'!$AR135)</f>
        <v>2.9185632871926492E-2</v>
      </c>
      <c r="Q133" s="12">
        <f ca="1">'Input - Gross flows &amp; stocks'!AQ135/('Input - Gross flows &amp; stocks'!$AP135+'Input - Gross flows &amp; stocks'!$AQ135+'Input - Gross flows &amp; stocks'!$AR135)</f>
        <v>1.8037533938753156E-2</v>
      </c>
      <c r="R133" s="12">
        <f ca="1">'Input - Gross flows &amp; stocks'!AR135/('Input - Gross flows &amp; stocks'!$AP135+'Input - Gross flows &amp; stocks'!$AQ135+'Input - Gross flows &amp; stocks'!$AR135)</f>
        <v>0.95277683318932038</v>
      </c>
      <c r="T133" s="12">
        <f t="shared" ca="1" si="3"/>
        <v>0.97496673865755501</v>
      </c>
      <c r="U133" s="12">
        <f ca="1">OFFSET('Margin error adjustment'!$BD$6,UsefulSeries!$M132,0)</f>
        <v>9.934685563981303E-3</v>
      </c>
      <c r="V133" s="12">
        <f ca="1">OFFSET('Margin error adjustment'!$BD$7,UsefulSeries!$M132,0)</f>
        <v>1.509857577846373E-2</v>
      </c>
      <c r="W133" s="12">
        <f ca="1">OFFSET('Margin error adjustment'!$BD$8,UsefulSeries!$M132,0)</f>
        <v>0.28430582275228805</v>
      </c>
      <c r="X133" s="12">
        <f t="shared" ca="1" si="4"/>
        <v>0.55670177013213085</v>
      </c>
      <c r="Y133" s="12">
        <f ca="1">OFFSET('Margin error adjustment'!$BD$9,UsefulSeries!$M132,0)</f>
        <v>0.15899240711558119</v>
      </c>
      <c r="Z133" s="12">
        <f ca="1">OFFSET('Margin error adjustment'!$BD$10,UsefulSeries!$M132,0)</f>
        <v>2.8325750300752815E-2</v>
      </c>
      <c r="AA133" s="12">
        <f ca="1">OFFSET('Margin error adjustment'!$BD$11,UsefulSeries!$M132,0)</f>
        <v>1.6850256366679913E-2</v>
      </c>
      <c r="AB133" s="12">
        <f t="shared" ca="1" si="5"/>
        <v>0.95482399333256729</v>
      </c>
      <c r="AD133" s="12">
        <f ca="1">OFFSET('Time agg. bias corr.'!$F$4,UsefulSeries!$C132,0)</f>
        <v>-2.7647603070001098E-2</v>
      </c>
      <c r="AE133" s="12">
        <f ca="1">OFFSET('Time agg. bias corr.'!$G$4,UsefulSeries!$C132,0)</f>
        <v>1.31622019882874E-2</v>
      </c>
      <c r="AF133" s="12">
        <f ca="1">OFFSET('Time agg. bias corr.'!$H$4,UsefulSeries!$C132,0)</f>
        <v>1.44854010817131E-2</v>
      </c>
      <c r="AG133" s="12">
        <f ca="1">OFFSET('Time agg. bias corr.'!$F$5,UsefulSeries!$C132,0)</f>
        <v>0.37878212340427198</v>
      </c>
      <c r="AH133" s="12">
        <f ca="1">OFFSET('Time agg. bias corr.'!$G$5,UsefulSeries!$C132,0)</f>
        <v>-0.59171158622834996</v>
      </c>
      <c r="AI133" s="12">
        <f ca="1">OFFSET('Time agg. bias corr.'!$H$5,UsefulSeries!$C132,0)</f>
        <v>0.21292946282407901</v>
      </c>
      <c r="AJ133" s="12">
        <f ca="1">OFFSET('Time agg. bias corr.'!$F$6,UsefulSeries!$C132,0)</f>
        <v>2.57769768533786E-2</v>
      </c>
      <c r="AK133" s="12">
        <f ca="1">OFFSET('Time agg. bias corr.'!$G$6,UsefulSeries!$C132,0)</f>
        <v>2.2698315832969398E-2</v>
      </c>
      <c r="AL133" s="12">
        <f ca="1">OFFSET('Time agg. bias corr.'!$H$6,UsefulSeries!$C132,0)</f>
        <v>-4.84752926863488E-2</v>
      </c>
    </row>
    <row r="134" spans="1:38" x14ac:dyDescent="0.35">
      <c r="A134" s="2" t="s">
        <v>189</v>
      </c>
      <c r="B134" s="15">
        <f>'Input - Gross flows &amp; stocks'!S136</f>
        <v>137668</v>
      </c>
      <c r="C134" s="15">
        <f>'Input - Gross flows &amp; stocks'!T136</f>
        <v>5915.333333333333</v>
      </c>
      <c r="D134" s="15">
        <f>'Input - Gross flows &amp; stocks'!U136</f>
        <v>70328.333333333328</v>
      </c>
      <c r="E134" s="13">
        <f>'Input - Gross flows &amp; stocks'!V136</f>
        <v>0.64385035745031249</v>
      </c>
      <c r="F134" s="13">
        <f>'Input - Gross flows &amp; stocks'!W136</f>
        <v>2.6359621214956767E-2</v>
      </c>
      <c r="G134" s="13">
        <f>'Input - Gross flows &amp; stocks'!X136</f>
        <v>0.32979002133473068</v>
      </c>
      <c r="H134" s="13">
        <f>'Input - Gross flows &amp; stocks'!Y136</f>
        <v>4.1197910621009859E-2</v>
      </c>
      <c r="I134" s="13"/>
      <c r="J134" s="12">
        <f ca="1">'Input - Gross flows &amp; stocks'!AJ136/('Input - Gross flows &amp; stocks'!$AJ136+'Input - Gross flows &amp; stocks'!$AK136+'Input - Gross flows &amp; stocks'!$AL136)</f>
        <v>0.97373205731469181</v>
      </c>
      <c r="K134" s="12">
        <f ca="1">'Input - Gross flows &amp; stocks'!AK136/('Input - Gross flows &amp; stocks'!$AJ136+'Input - Gross flows &amp; stocks'!$AK136+'Input - Gross flows &amp; stocks'!$AL136)</f>
        <v>1.1061534700326125E-2</v>
      </c>
      <c r="L134" s="12">
        <f ca="1">'Input - Gross flows &amp; stocks'!AL136/('Input - Gross flows &amp; stocks'!$AJ136+'Input - Gross flows &amp; stocks'!$AK136+'Input - Gross flows &amp; stocks'!$AL136)</f>
        <v>1.5206407984982106E-2</v>
      </c>
      <c r="M134" s="12">
        <f ca="1">'Input - Gross flows &amp; stocks'!AM136/('Input - Gross flows &amp; stocks'!$AM136+'Input - Gross flows &amp; stocks'!$AN136+'Input - Gross flows &amp; stocks'!$AO136)</f>
        <v>0.27868105500528961</v>
      </c>
      <c r="N134" s="12">
        <f ca="1">'Input - Gross flows &amp; stocks'!AN136/('Input - Gross flows &amp; stocks'!$AM136+'Input - Gross flows &amp; stocks'!$AN136+'Input - Gross flows &amp; stocks'!$AO136)</f>
        <v>0.56324074506630939</v>
      </c>
      <c r="O134" s="12">
        <f ca="1">'Input - Gross flows &amp; stocks'!AO136/('Input - Gross flows &amp; stocks'!$AM136+'Input - Gross flows &amp; stocks'!$AN136+'Input - Gross flows &amp; stocks'!$AO136)</f>
        <v>0.15807819992840103</v>
      </c>
      <c r="P134" s="12">
        <f ca="1">'Input - Gross flows &amp; stocks'!AP136/('Input - Gross flows &amp; stocks'!$AP136+'Input - Gross flows &amp; stocks'!$AQ136+'Input - Gross flows &amp; stocks'!$AR136)</f>
        <v>2.9292758888455839E-2</v>
      </c>
      <c r="Q134" s="12">
        <f ca="1">'Input - Gross flows &amp; stocks'!AQ136/('Input - Gross flows &amp; stocks'!$AP136+'Input - Gross flows &amp; stocks'!$AQ136+'Input - Gross flows &amp; stocks'!$AR136)</f>
        <v>1.7863521560194478E-2</v>
      </c>
      <c r="R134" s="12">
        <f ca="1">'Input - Gross flows &amp; stocks'!AR136/('Input - Gross flows &amp; stocks'!$AP136+'Input - Gross flows &amp; stocks'!$AQ136+'Input - Gross flows &amp; stocks'!$AR136)</f>
        <v>0.95284371955134983</v>
      </c>
      <c r="T134" s="12">
        <f t="shared" ref="T134:T197" ca="1" si="6">1-U134-V134</f>
        <v>0.97437893352534355</v>
      </c>
      <c r="U134" s="12">
        <f ca="1">OFFSET('Margin error adjustment'!$BD$6,UsefulSeries!$M133,0)</f>
        <v>1.0241894019714535E-2</v>
      </c>
      <c r="V134" s="12">
        <f ca="1">OFFSET('Margin error adjustment'!$BD$7,UsefulSeries!$M133,0)</f>
        <v>1.5379172454941867E-2</v>
      </c>
      <c r="W134" s="12">
        <f ca="1">OFFSET('Margin error adjustment'!$BD$8,UsefulSeries!$M133,0)</f>
        <v>0.2899448940797818</v>
      </c>
      <c r="X134" s="12">
        <f t="shared" ref="X134:X197" ca="1" si="7">1-Y134-W134</f>
        <v>0.54389668262057178</v>
      </c>
      <c r="Y134" s="12">
        <f ca="1">OFFSET('Margin error adjustment'!$BD$9,UsefulSeries!$M133,0)</f>
        <v>0.16615842329964636</v>
      </c>
      <c r="Z134" s="12">
        <f ca="1">OFFSET('Margin error adjustment'!$BD$10,UsefulSeries!$M133,0)</f>
        <v>2.9033312496020265E-2</v>
      </c>
      <c r="AA134" s="12">
        <f ca="1">OFFSET('Margin error adjustment'!$BD$11,UsefulSeries!$M133,0)</f>
        <v>1.6369780676535859E-2</v>
      </c>
      <c r="AB134" s="12">
        <f t="shared" ref="AB134:AB197" ca="1" si="8">1-Z134-AA134</f>
        <v>0.95459690682744391</v>
      </c>
      <c r="AD134" s="12">
        <f ca="1">OFFSET('Time agg. bias corr.'!$F$4,UsefulSeries!$C133,0)</f>
        <v>-2.8399735937528599E-2</v>
      </c>
      <c r="AE134" s="12">
        <f ca="1">OFFSET('Time agg. bias corr.'!$G$4,UsefulSeries!$C133,0)</f>
        <v>1.3727855135269799E-2</v>
      </c>
      <c r="AF134" s="12">
        <f ca="1">OFFSET('Time agg. bias corr.'!$H$4,UsefulSeries!$C133,0)</f>
        <v>1.46718808022584E-2</v>
      </c>
      <c r="AG134" s="12">
        <f ca="1">OFFSET('Time agg. bias corr.'!$F$5,UsefulSeries!$C133,0)</f>
        <v>0.39039203520844001</v>
      </c>
      <c r="AH134" s="12">
        <f ca="1">OFFSET('Time agg. bias corr.'!$G$5,UsefulSeries!$C133,0)</f>
        <v>-0.61537112134730598</v>
      </c>
      <c r="AI134" s="12">
        <f ca="1">OFFSET('Time agg. bias corr.'!$H$5,UsefulSeries!$C133,0)</f>
        <v>0.224979086138865</v>
      </c>
      <c r="AJ134" s="12">
        <f ca="1">OFFSET('Time agg. bias corr.'!$F$6,UsefulSeries!$C133,0)</f>
        <v>2.6507969848967399E-2</v>
      </c>
      <c r="AK134" s="12">
        <f ca="1">OFFSET('Time agg. bias corr.'!$G$6,UsefulSeries!$C133,0)</f>
        <v>2.22726799898097E-2</v>
      </c>
      <c r="AL134" s="12">
        <f ca="1">OFFSET('Time agg. bias corr.'!$H$6,UsefulSeries!$C133,0)</f>
        <v>-4.8780649838777598E-2</v>
      </c>
    </row>
    <row r="135" spans="1:38" x14ac:dyDescent="0.35">
      <c r="A135" s="2" t="s">
        <v>190</v>
      </c>
      <c r="B135" s="15">
        <f>'Input - Gross flows &amp; stocks'!S137</f>
        <v>137724.33333333334</v>
      </c>
      <c r="C135" s="15">
        <f>'Input - Gross flows &amp; stocks'!T137</f>
        <v>6084.333333333333</v>
      </c>
      <c r="D135" s="15">
        <f>'Input - Gross flows &amp; stocks'!U137</f>
        <v>70292.666666666672</v>
      </c>
      <c r="E135" s="13">
        <f>'Input - Gross flows &amp; stocks'!V137</f>
        <v>0.64415654849010473</v>
      </c>
      <c r="F135" s="13">
        <f>'Input - Gross flows &amp; stocks'!W137</f>
        <v>2.815946589118655E-2</v>
      </c>
      <c r="G135" s="13">
        <f>'Input - Gross flows &amp; stocks'!X137</f>
        <v>0.32768398561870876</v>
      </c>
      <c r="H135" s="13">
        <f>'Input - Gross flows &amp; stocks'!Y137</f>
        <v>4.2308530315743595E-2</v>
      </c>
      <c r="I135" s="13"/>
      <c r="J135" s="12">
        <f ca="1">'Input - Gross flows &amp; stocks'!AJ137/('Input - Gross flows &amp; stocks'!$AJ137+'Input - Gross flows &amp; stocks'!$AK137+'Input - Gross flows &amp; stocks'!$AL137)</f>
        <v>0.97278017495528446</v>
      </c>
      <c r="K135" s="12">
        <f ca="1">'Input - Gross flows &amp; stocks'!AK137/('Input - Gross flows &amp; stocks'!$AJ137+'Input - Gross flows &amp; stocks'!$AK137+'Input - Gross flows &amp; stocks'!$AL137)</f>
        <v>1.1896055873916947E-2</v>
      </c>
      <c r="L135" s="12">
        <f ca="1">'Input - Gross flows &amp; stocks'!AL137/('Input - Gross flows &amp; stocks'!$AJ137+'Input - Gross flows &amp; stocks'!$AK137+'Input - Gross flows &amp; stocks'!$AL137)</f>
        <v>1.5323769170798654E-2</v>
      </c>
      <c r="M135" s="12">
        <f ca="1">'Input - Gross flows &amp; stocks'!AM137/('Input - Gross flows &amp; stocks'!$AM137+'Input - Gross flows &amp; stocks'!$AN137+'Input - Gross flows &amp; stocks'!$AO137)</f>
        <v>0.28276047379089492</v>
      </c>
      <c r="N135" s="12">
        <f ca="1">'Input - Gross flows &amp; stocks'!AN137/('Input - Gross flows &amp; stocks'!$AM137+'Input - Gross flows &amp; stocks'!$AN137+'Input - Gross flows &amp; stocks'!$AO137)</f>
        <v>0.55268602960179425</v>
      </c>
      <c r="O135" s="12">
        <f ca="1">'Input - Gross flows &amp; stocks'!AO137/('Input - Gross flows &amp; stocks'!$AM137+'Input - Gross flows &amp; stocks'!$AN137+'Input - Gross flows &amp; stocks'!$AO137)</f>
        <v>0.16455349660731083</v>
      </c>
      <c r="P135" s="12">
        <f ca="1">'Input - Gross flows &amp; stocks'!AP137/('Input - Gross flows &amp; stocks'!$AP137+'Input - Gross flows &amp; stocks'!$AQ137+'Input - Gross flows &amp; stocks'!$AR137)</f>
        <v>2.9572691125662475E-2</v>
      </c>
      <c r="Q135" s="12">
        <f ca="1">'Input - Gross flows &amp; stocks'!AQ137/('Input - Gross flows &amp; stocks'!$AP137+'Input - Gross flows &amp; stocks'!$AQ137+'Input - Gross flows &amp; stocks'!$AR137)</f>
        <v>1.8593037294664091E-2</v>
      </c>
      <c r="R135" s="12">
        <f ca="1">'Input - Gross flows &amp; stocks'!AR137/('Input - Gross flows &amp; stocks'!$AP137+'Input - Gross flows &amp; stocks'!$AQ137+'Input - Gross flows &amp; stocks'!$AR137)</f>
        <v>0.95183427157967349</v>
      </c>
      <c r="T135" s="12">
        <f t="shared" ca="1" si="6"/>
        <v>0.97329651490156111</v>
      </c>
      <c r="U135" s="12">
        <f ca="1">OFFSET('Margin error adjustment'!$BD$6,UsefulSeries!$M134,0)</f>
        <v>1.1683350138287439E-2</v>
      </c>
      <c r="V135" s="12">
        <f ca="1">OFFSET('Margin error adjustment'!$BD$7,UsefulSeries!$M134,0)</f>
        <v>1.5020134960151466E-2</v>
      </c>
      <c r="W135" s="12">
        <f ca="1">OFFSET('Margin error adjustment'!$BD$8,UsefulSeries!$M134,0)</f>
        <v>0.28658438114983381</v>
      </c>
      <c r="X135" s="12">
        <f t="shared" ca="1" si="7"/>
        <v>0.54998468845733117</v>
      </c>
      <c r="Y135" s="12">
        <f ca="1">OFFSET('Margin error adjustment'!$BD$9,UsefulSeries!$M134,0)</f>
        <v>0.16343093039283493</v>
      </c>
      <c r="Z135" s="12">
        <f ca="1">OFFSET('Margin error adjustment'!$BD$10,UsefulSeries!$M134,0)</f>
        <v>3.0155502255978912E-2</v>
      </c>
      <c r="AA135" s="12">
        <f ca="1">OFFSET('Margin error adjustment'!$BD$11,UsefulSeries!$M134,0)</f>
        <v>1.8617145060432366E-2</v>
      </c>
      <c r="AB135" s="12">
        <f t="shared" ca="1" si="8"/>
        <v>0.95122735268358871</v>
      </c>
      <c r="AD135" s="12">
        <f ca="1">OFFSET('Time agg. bias corr.'!$F$4,UsefulSeries!$C134,0)</f>
        <v>-2.9787272198827999E-2</v>
      </c>
      <c r="AE135" s="12">
        <f ca="1">OFFSET('Time agg. bias corr.'!$G$4,UsefulSeries!$C134,0)</f>
        <v>1.560221124869E-2</v>
      </c>
      <c r="AF135" s="12">
        <f ca="1">OFFSET('Time agg. bias corr.'!$H$4,UsefulSeries!$C134,0)</f>
        <v>1.41850609501387E-2</v>
      </c>
      <c r="AG135" s="12">
        <f ca="1">OFFSET('Time agg. bias corr.'!$F$5,UsefulSeries!$C134,0)</f>
        <v>0.38420171062541703</v>
      </c>
      <c r="AH135" s="12">
        <f ca="1">OFFSET('Time agg. bias corr.'!$G$5,UsefulSeries!$C134,0)</f>
        <v>-0.60494294031666795</v>
      </c>
      <c r="AI135" s="12">
        <f ca="1">OFFSET('Time agg. bias corr.'!$H$5,UsefulSeries!$C134,0)</f>
        <v>0.22074122969125201</v>
      </c>
      <c r="AJ135" s="12">
        <f ca="1">OFFSET('Time agg. bias corr.'!$F$6,UsefulSeries!$C134,0)</f>
        <v>2.7315388978689001E-2</v>
      </c>
      <c r="AK135" s="12">
        <f ca="1">OFFSET('Time agg. bias corr.'!$G$6,UsefulSeries!$C134,0)</f>
        <v>2.5252020686517801E-2</v>
      </c>
      <c r="AL135" s="12">
        <f ca="1">OFFSET('Time agg. bias corr.'!$H$6,UsefulSeries!$C134,0)</f>
        <v>-5.2567409665206198E-2</v>
      </c>
    </row>
    <row r="136" spans="1:38" x14ac:dyDescent="0.35">
      <c r="A136" s="2" t="s">
        <v>191</v>
      </c>
      <c r="B136" s="15">
        <f>'Input - Gross flows &amp; stocks'!S138</f>
        <v>137564.66666666666</v>
      </c>
      <c r="C136" s="15">
        <f>'Input - Gross flows &amp; stocks'!T138</f>
        <v>6167</v>
      </c>
      <c r="D136" s="15">
        <f>'Input - Gross flows &amp; stocks'!U138</f>
        <v>70582</v>
      </c>
      <c r="E136" s="13">
        <f>'Input - Gross flows &amp; stocks'!V138</f>
        <v>0.64271636074914762</v>
      </c>
      <c r="F136" s="13">
        <f>'Input - Gross flows &amp; stocks'!W138</f>
        <v>2.8438653028816964E-2</v>
      </c>
      <c r="G136" s="13">
        <f>'Input - Gross flows &amp; stocks'!X138</f>
        <v>0.3288449862220354</v>
      </c>
      <c r="H136" s="13">
        <f>'Input - Gross flows &amp; stocks'!Y138</f>
        <v>4.2906341678358981E-2</v>
      </c>
      <c r="I136" s="13"/>
      <c r="J136" s="12">
        <f ca="1">'Input - Gross flows &amp; stocks'!AJ138/('Input - Gross flows &amp; stocks'!$AJ138+'Input - Gross flows &amp; stocks'!$AK138+'Input - Gross flows &amp; stocks'!$AL138)</f>
        <v>0.97190897372070228</v>
      </c>
      <c r="K136" s="12">
        <f ca="1">'Input - Gross flows &amp; stocks'!AK138/('Input - Gross flows &amp; stocks'!$AJ138+'Input - Gross flows &amp; stocks'!$AK138+'Input - Gross flows &amp; stocks'!$AL138)</f>
        <v>1.2070448268918194E-2</v>
      </c>
      <c r="L136" s="12">
        <f ca="1">'Input - Gross flows &amp; stocks'!AL138/('Input - Gross flows &amp; stocks'!$AJ138+'Input - Gross flows &amp; stocks'!$AK138+'Input - Gross flows &amp; stocks'!$AL138)</f>
        <v>1.6020578010379562E-2</v>
      </c>
      <c r="M136" s="12">
        <f ca="1">'Input - Gross flows &amp; stocks'!AM138/('Input - Gross flows &amp; stocks'!$AM138+'Input - Gross flows &amp; stocks'!$AN138+'Input - Gross flows &amp; stocks'!$AO138)</f>
        <v>0.27858047504393252</v>
      </c>
      <c r="N136" s="12">
        <f ca="1">'Input - Gross flows &amp; stocks'!AN138/('Input - Gross flows &amp; stocks'!$AM138+'Input - Gross flows &amp; stocks'!$AN138+'Input - Gross flows &amp; stocks'!$AO138)</f>
        <v>0.54632119920138267</v>
      </c>
      <c r="O136" s="12">
        <f ca="1">'Input - Gross flows &amp; stocks'!AO138/('Input - Gross flows &amp; stocks'!$AM138+'Input - Gross flows &amp; stocks'!$AN138+'Input - Gross flows &amp; stocks'!$AO138)</f>
        <v>0.1750983257546847</v>
      </c>
      <c r="P136" s="12">
        <f ca="1">'Input - Gross flows &amp; stocks'!AP138/('Input - Gross flows &amp; stocks'!$AP138+'Input - Gross flows &amp; stocks'!$AQ138+'Input - Gross flows &amp; stocks'!$AR138)</f>
        <v>2.7687597860801681E-2</v>
      </c>
      <c r="Q136" s="12">
        <f ca="1">'Input - Gross flows &amp; stocks'!AQ138/('Input - Gross flows &amp; stocks'!$AP138+'Input - Gross flows &amp; stocks'!$AQ138+'Input - Gross flows &amp; stocks'!$AR138)</f>
        <v>1.8579258892796772E-2</v>
      </c>
      <c r="R136" s="12">
        <f ca="1">'Input - Gross flows &amp; stocks'!AR138/('Input - Gross flows &amp; stocks'!$AP138+'Input - Gross flows &amp; stocks'!$AQ138+'Input - Gross flows &amp; stocks'!$AR138)</f>
        <v>0.95373314324640146</v>
      </c>
      <c r="T136" s="12">
        <f t="shared" ca="1" si="6"/>
        <v>0.97177000010528247</v>
      </c>
      <c r="U136" s="12">
        <f ca="1">OFFSET('Margin error adjustment'!$BD$6,UsefulSeries!$M135,0)</f>
        <v>1.1743155852617435E-2</v>
      </c>
      <c r="V136" s="12">
        <f ca="1">OFFSET('Margin error adjustment'!$BD$7,UsefulSeries!$M135,0)</f>
        <v>1.6486844042100102E-2</v>
      </c>
      <c r="W136" s="12">
        <f ca="1">OFFSET('Margin error adjustment'!$BD$8,UsefulSeries!$M135,0)</f>
        <v>0.28125884453695749</v>
      </c>
      <c r="X136" s="12">
        <f t="shared" ca="1" si="7"/>
        <v>0.53683824031068339</v>
      </c>
      <c r="Y136" s="12">
        <f ca="1">OFFSET('Margin error adjustment'!$BD$9,UsefulSeries!$M135,0)</f>
        <v>0.18190291515235915</v>
      </c>
      <c r="Z136" s="12">
        <f ca="1">OFFSET('Margin error adjustment'!$BD$10,UsefulSeries!$M135,0)</f>
        <v>2.6929154621657382E-2</v>
      </c>
      <c r="AA136" s="12">
        <f ca="1">OFFSET('Margin error adjustment'!$BD$11,UsefulSeries!$M135,0)</f>
        <v>1.7569195999706955E-2</v>
      </c>
      <c r="AB136" s="12">
        <f t="shared" ca="1" si="8"/>
        <v>0.95550164937863569</v>
      </c>
      <c r="AD136" s="12">
        <f ca="1">OFFSET('Time agg. bias corr.'!$F$4,UsefulSeries!$C135,0)</f>
        <v>-3.1358164548871102E-2</v>
      </c>
      <c r="AE136" s="12">
        <f ca="1">OFFSET('Time agg. bias corr.'!$G$4,UsefulSeries!$C135,0)</f>
        <v>1.58637194467393E-2</v>
      </c>
      <c r="AF136" s="12">
        <f ca="1">OFFSET('Time agg. bias corr.'!$H$4,UsefulSeries!$C135,0)</f>
        <v>1.5494445102144001E-2</v>
      </c>
      <c r="AG136" s="12">
        <f ca="1">OFFSET('Time agg. bias corr.'!$F$5,UsefulSeries!$C135,0)</f>
        <v>0.38154014357284999</v>
      </c>
      <c r="AH136" s="12">
        <f ca="1">OFFSET('Time agg. bias corr.'!$G$5,UsefulSeries!$C135,0)</f>
        <v>-0.62947760657074903</v>
      </c>
      <c r="AI136" s="12">
        <f ca="1">OFFSET('Time agg. bias corr.'!$H$5,UsefulSeries!$C135,0)</f>
        <v>0.24793746298303901</v>
      </c>
      <c r="AJ136" s="12">
        <f ca="1">OFFSET('Time agg. bias corr.'!$F$6,UsefulSeries!$C135,0)</f>
        <v>2.41686068188025E-2</v>
      </c>
      <c r="AK136" s="12">
        <f ca="1">OFFSET('Time agg. bias corr.'!$G$6,UsefulSeries!$C135,0)</f>
        <v>2.4049584072316499E-2</v>
      </c>
      <c r="AL136" s="12">
        <f ca="1">OFFSET('Time agg. bias corr.'!$H$6,UsefulSeries!$C135,0)</f>
        <v>-4.8218190880737602E-2</v>
      </c>
    </row>
    <row r="137" spans="1:38" x14ac:dyDescent="0.35">
      <c r="A137" s="2" t="s">
        <v>192</v>
      </c>
      <c r="B137" s="15">
        <f>'Input - Gross flows &amp; stocks'!S139</f>
        <v>137391.33333333334</v>
      </c>
      <c r="C137" s="15">
        <f>'Input - Gross flows &amp; stocks'!T139</f>
        <v>6212.666666666667</v>
      </c>
      <c r="D137" s="15">
        <f>'Input - Gross flows &amp; stocks'!U139</f>
        <v>70917</v>
      </c>
      <c r="E137" s="13">
        <f>'Input - Gross flows &amp; stocks'!V139</f>
        <v>0.64292946968106202</v>
      </c>
      <c r="F137" s="13">
        <f>'Input - Gross flows &amp; stocks'!W139</f>
        <v>2.8655421012108911E-2</v>
      </c>
      <c r="G137" s="13">
        <f>'Input - Gross flows &amp; stocks'!X139</f>
        <v>0.32841510930682905</v>
      </c>
      <c r="H137" s="13">
        <f>'Input - Gross flows &amp; stocks'!Y139</f>
        <v>4.3262490367027846E-2</v>
      </c>
      <c r="I137" s="13"/>
      <c r="J137" s="12">
        <f ca="1">'Input - Gross flows &amp; stocks'!AJ139/('Input - Gross flows &amp; stocks'!$AJ139+'Input - Gross flows &amp; stocks'!$AK139+'Input - Gross flows &amp; stocks'!$AL139)</f>
        <v>0.97168974888023951</v>
      </c>
      <c r="K137" s="12">
        <f ca="1">'Input - Gross flows &amp; stocks'!AK139/('Input - Gross flows &amp; stocks'!$AJ139+'Input - Gross flows &amp; stocks'!$AK139+'Input - Gross flows &amp; stocks'!$AL139)</f>
        <v>1.2308383799041148E-2</v>
      </c>
      <c r="L137" s="12">
        <f ca="1">'Input - Gross flows &amp; stocks'!AL139/('Input - Gross flows &amp; stocks'!$AJ139+'Input - Gross flows &amp; stocks'!$AK139+'Input - Gross flows &amp; stocks'!$AL139)</f>
        <v>1.6001867320719343E-2</v>
      </c>
      <c r="M137" s="12">
        <f ca="1">'Input - Gross flows &amp; stocks'!AM139/('Input - Gross flows &amp; stocks'!$AM139+'Input - Gross flows &amp; stocks'!$AN139+'Input - Gross flows &amp; stocks'!$AO139)</f>
        <v>0.28662376814876123</v>
      </c>
      <c r="N137" s="12">
        <f ca="1">'Input - Gross flows &amp; stocks'!AN139/('Input - Gross flows &amp; stocks'!$AM139+'Input - Gross flows &amp; stocks'!$AN139+'Input - Gross flows &amp; stocks'!$AO139)</f>
        <v>0.53967477094085958</v>
      </c>
      <c r="O137" s="12">
        <f ca="1">'Input - Gross flows &amp; stocks'!AO139/('Input - Gross flows &amp; stocks'!$AM139+'Input - Gross flows &amp; stocks'!$AN139+'Input - Gross flows &amp; stocks'!$AO139)</f>
        <v>0.1737014609103793</v>
      </c>
      <c r="P137" s="12">
        <f ca="1">'Input - Gross flows &amp; stocks'!AP139/('Input - Gross flows &amp; stocks'!$AP139+'Input - Gross flows &amp; stocks'!$AQ139+'Input - Gross flows &amp; stocks'!$AR139)</f>
        <v>2.6645606852470107E-2</v>
      </c>
      <c r="Q137" s="12">
        <f ca="1">'Input - Gross flows &amp; stocks'!AQ139/('Input - Gross flows &amp; stocks'!$AP139+'Input - Gross flows &amp; stocks'!$AQ139+'Input - Gross flows &amp; stocks'!$AR139)</f>
        <v>1.8720735371617215E-2</v>
      </c>
      <c r="R137" s="12">
        <f ca="1">'Input - Gross flows &amp; stocks'!AR139/('Input - Gross flows &amp; stocks'!$AP139+'Input - Gross flows &amp; stocks'!$AQ139+'Input - Gross flows &amp; stocks'!$AR139)</f>
        <v>0.95463365777591269</v>
      </c>
      <c r="T137" s="12">
        <f t="shared" ca="1" si="6"/>
        <v>0.97299063293415267</v>
      </c>
      <c r="U137" s="12">
        <f ca="1">OFFSET('Margin error adjustment'!$BD$6,UsefulSeries!$M136,0)</f>
        <v>1.1662525419389728E-2</v>
      </c>
      <c r="V137" s="12">
        <f ca="1">OFFSET('Margin error adjustment'!$BD$7,UsefulSeries!$M136,0)</f>
        <v>1.5346841646457606E-2</v>
      </c>
      <c r="W137" s="12">
        <f ca="1">OFFSET('Margin error adjustment'!$BD$8,UsefulSeries!$M136,0)</f>
        <v>0.29705222679385074</v>
      </c>
      <c r="X137" s="12">
        <f t="shared" ca="1" si="7"/>
        <v>0.53026929646140286</v>
      </c>
      <c r="Y137" s="12">
        <f ca="1">OFFSET('Margin error adjustment'!$BD$9,UsefulSeries!$M136,0)</f>
        <v>0.17267847674474651</v>
      </c>
      <c r="Z137" s="12">
        <f ca="1">OFFSET('Margin error adjustment'!$BD$10,UsefulSeries!$M136,0)</f>
        <v>2.7747741980852135E-2</v>
      </c>
      <c r="AA137" s="12">
        <f ca="1">OFFSET('Margin error adjustment'!$BD$11,UsefulSeries!$M136,0)</f>
        <v>1.8487679113978309E-2</v>
      </c>
      <c r="AB137" s="12">
        <f t="shared" ca="1" si="8"/>
        <v>0.95376457890516952</v>
      </c>
      <c r="AD137" s="12">
        <f ca="1">OFFSET('Time agg. bias corr.'!$F$4,UsefulSeries!$C136,0)</f>
        <v>-3.0232147379409501E-2</v>
      </c>
      <c r="AE137" s="12">
        <f ca="1">OFFSET('Time agg. bias corr.'!$G$4,UsefulSeries!$C136,0)</f>
        <v>1.5836363619972298E-2</v>
      </c>
      <c r="AF137" s="12">
        <f ca="1">OFFSET('Time agg. bias corr.'!$H$4,UsefulSeries!$C136,0)</f>
        <v>1.43957837593684E-2</v>
      </c>
      <c r="AG137" s="12">
        <f ca="1">OFFSET('Time agg. bias corr.'!$F$5,UsefulSeries!$C136,0)</f>
        <v>0.40526841842412098</v>
      </c>
      <c r="AH137" s="12">
        <f ca="1">OFFSET('Time agg. bias corr.'!$G$5,UsefulSeries!$C136,0)</f>
        <v>-0.642092623515924</v>
      </c>
      <c r="AI137" s="12">
        <f ca="1">OFFSET('Time agg. bias corr.'!$H$5,UsefulSeries!$C136,0)</f>
        <v>0.23682420509048899</v>
      </c>
      <c r="AJ137" s="12">
        <f ca="1">OFFSET('Time agg. bias corr.'!$F$6,UsefulSeries!$C136,0)</f>
        <v>2.4565223415365101E-2</v>
      </c>
      <c r="AK137" s="12">
        <f ca="1">OFFSET('Time agg. bias corr.'!$G$6,UsefulSeries!$C136,0)</f>
        <v>2.5483615258448899E-2</v>
      </c>
      <c r="AL137" s="12">
        <f ca="1">OFFSET('Time agg. bias corr.'!$H$6,UsefulSeries!$C136,0)</f>
        <v>-5.0048838663556E-2</v>
      </c>
    </row>
    <row r="138" spans="1:38" x14ac:dyDescent="0.35">
      <c r="A138" s="2" t="s">
        <v>193</v>
      </c>
      <c r="B138" s="15">
        <f>'Input - Gross flows &amp; stocks'!S140</f>
        <v>137088</v>
      </c>
      <c r="C138" s="15">
        <f>'Input - Gross flows &amp; stocks'!T140</f>
        <v>6327</v>
      </c>
      <c r="D138" s="15">
        <f>'Input - Gross flows &amp; stocks'!U140</f>
        <v>71320.666666666672</v>
      </c>
      <c r="E138" s="13">
        <f>'Input - Gross flows &amp; stocks'!V140</f>
        <v>0.64001100099754804</v>
      </c>
      <c r="F138" s="13">
        <f>'Input - Gross flows &amp; stocks'!W140</f>
        <v>2.9231887976282594E-2</v>
      </c>
      <c r="G138" s="13">
        <f>'Input - Gross flows &amp; stocks'!X140</f>
        <v>0.33075711102616934</v>
      </c>
      <c r="H138" s="13">
        <f>'Input - Gross flows &amp; stocks'!Y140</f>
        <v>4.4116724192030124E-2</v>
      </c>
      <c r="I138" s="13"/>
      <c r="J138" s="12">
        <f ca="1">'Input - Gross flows &amp; stocks'!AJ140/('Input - Gross flows &amp; stocks'!$AJ140+'Input - Gross flows &amp; stocks'!$AK140+'Input - Gross flows &amp; stocks'!$AL140)</f>
        <v>0.97111620681762278</v>
      </c>
      <c r="K138" s="12">
        <f ca="1">'Input - Gross flows &amp; stocks'!AK140/('Input - Gross flows &amp; stocks'!$AJ140+'Input - Gross flows &amp; stocks'!$AK140+'Input - Gross flows &amp; stocks'!$AL140)</f>
        <v>1.2578354119616171E-2</v>
      </c>
      <c r="L138" s="12">
        <f ca="1">'Input - Gross flows &amp; stocks'!AL140/('Input - Gross flows &amp; stocks'!$AJ140+'Input - Gross flows &amp; stocks'!$AK140+'Input - Gross flows &amp; stocks'!$AL140)</f>
        <v>1.6305439062761135E-2</v>
      </c>
      <c r="M138" s="12">
        <f ca="1">'Input - Gross flows &amp; stocks'!AM140/('Input - Gross flows &amp; stocks'!$AM140+'Input - Gross flows &amp; stocks'!$AN140+'Input - Gross flows &amp; stocks'!$AO140)</f>
        <v>0.2853643363292917</v>
      </c>
      <c r="N138" s="12">
        <f ca="1">'Input - Gross flows &amp; stocks'!AN140/('Input - Gross flows &amp; stocks'!$AM140+'Input - Gross flows &amp; stocks'!$AN140+'Input - Gross flows &amp; stocks'!$AO140)</f>
        <v>0.54589927732341703</v>
      </c>
      <c r="O138" s="12">
        <f ca="1">'Input - Gross flows &amp; stocks'!AO140/('Input - Gross flows &amp; stocks'!$AM140+'Input - Gross flows &amp; stocks'!$AN140+'Input - Gross flows &amp; stocks'!$AO140)</f>
        <v>0.16873638634729143</v>
      </c>
      <c r="P138" s="12">
        <f ca="1">'Input - Gross flows &amp; stocks'!AP140/('Input - Gross flows &amp; stocks'!$AP140+'Input - Gross flows &amp; stocks'!$AQ140+'Input - Gross flows &amp; stocks'!$AR140)</f>
        <v>2.56046881264934E-2</v>
      </c>
      <c r="Q138" s="12">
        <f ca="1">'Input - Gross flows &amp; stocks'!AQ140/('Input - Gross flows &amp; stocks'!$AP140+'Input - Gross flows &amp; stocks'!$AQ140+'Input - Gross flows &amp; stocks'!$AR140)</f>
        <v>1.8860777237432649E-2</v>
      </c>
      <c r="R138" s="12">
        <f ca="1">'Input - Gross flows &amp; stocks'!AR140/('Input - Gross flows &amp; stocks'!$AP140+'Input - Gross flows &amp; stocks'!$AQ140+'Input - Gross flows &amp; stocks'!$AR140)</f>
        <v>0.95553453463607385</v>
      </c>
      <c r="T138" s="12">
        <f t="shared" ca="1" si="6"/>
        <v>0.97038332125725646</v>
      </c>
      <c r="U138" s="12">
        <f ca="1">OFFSET('Margin error adjustment'!$BD$6,UsefulSeries!$M137,0)</f>
        <v>1.2437964359684313E-2</v>
      </c>
      <c r="V138" s="12">
        <f ca="1">OFFSET('Margin error adjustment'!$BD$7,UsefulSeries!$M137,0)</f>
        <v>1.7178714383059221E-2</v>
      </c>
      <c r="W138" s="12">
        <f ca="1">OFFSET('Margin error adjustment'!$BD$8,UsefulSeries!$M137,0)</f>
        <v>0.28437027300990964</v>
      </c>
      <c r="X138" s="12">
        <f t="shared" ca="1" si="7"/>
        <v>0.5383167237053097</v>
      </c>
      <c r="Y138" s="12">
        <f ca="1">OFFSET('Margin error adjustment'!$BD$9,UsefulSeries!$M137,0)</f>
        <v>0.17731300328478061</v>
      </c>
      <c r="Z138" s="12">
        <f ca="1">OFFSET('Margin error adjustment'!$BD$10,UsefulSeries!$M137,0)</f>
        <v>2.4280907765407082E-2</v>
      </c>
      <c r="AA138" s="12">
        <f ca="1">OFFSET('Margin error adjustment'!$BD$11,UsefulSeries!$M137,0)</f>
        <v>1.7689386469537945E-2</v>
      </c>
      <c r="AB138" s="12">
        <f t="shared" ca="1" si="8"/>
        <v>0.95802970576505497</v>
      </c>
      <c r="AD138" s="12">
        <f ca="1">OFFSET('Time agg. bias corr.'!$F$4,UsefulSeries!$C137,0)</f>
        <v>-3.2954663785839597E-2</v>
      </c>
      <c r="AE138" s="12">
        <f ca="1">OFFSET('Time agg. bias corr.'!$G$4,UsefulSeries!$C137,0)</f>
        <v>1.67987575773796E-2</v>
      </c>
      <c r="AF138" s="12">
        <f ca="1">OFFSET('Time agg. bias corr.'!$H$4,UsefulSeries!$C137,0)</f>
        <v>1.61559062084599E-2</v>
      </c>
      <c r="AG138" s="12">
        <f ca="1">OFFSET('Time agg. bias corr.'!$F$5,UsefulSeries!$C137,0)</f>
        <v>0.38613686779761902</v>
      </c>
      <c r="AH138" s="12">
        <f ca="1">OFFSET('Time agg. bias corr.'!$G$5,UsefulSeries!$C137,0)</f>
        <v>-0.62689933866246605</v>
      </c>
      <c r="AI138" s="12">
        <f ca="1">OFFSET('Time agg. bias corr.'!$H$5,UsefulSeries!$C137,0)</f>
        <v>0.24076247086484701</v>
      </c>
      <c r="AJ138" s="12">
        <f ca="1">OFFSET('Time agg. bias corr.'!$F$6,UsefulSeries!$C137,0)</f>
        <v>2.1337098519900798E-2</v>
      </c>
      <c r="AK138" s="12">
        <f ca="1">OFFSET('Time agg. bias corr.'!$G$6,UsefulSeries!$C137,0)</f>
        <v>2.4164129324711299E-2</v>
      </c>
      <c r="AL138" s="12">
        <f ca="1">OFFSET('Time agg. bias corr.'!$H$6,UsefulSeries!$C137,0)</f>
        <v>-4.5501227844612198E-2</v>
      </c>
    </row>
    <row r="139" spans="1:38" x14ac:dyDescent="0.35">
      <c r="A139" s="2" t="s">
        <v>194</v>
      </c>
      <c r="B139" s="15">
        <f>'Input - Gross flows &amp; stocks'!S141</f>
        <v>137012</v>
      </c>
      <c r="C139" s="15">
        <f>'Input - Gross flows &amp; stocks'!T141</f>
        <v>6431</v>
      </c>
      <c r="D139" s="15">
        <f>'Input - Gross flows &amp; stocks'!U141</f>
        <v>71510.666666666672</v>
      </c>
      <c r="E139" s="13">
        <f>'Input - Gross flows &amp; stocks'!V141</f>
        <v>0.6384330234897454</v>
      </c>
      <c r="F139" s="13">
        <f>'Input - Gross flows &amp; stocks'!W141</f>
        <v>2.8994281243596671E-2</v>
      </c>
      <c r="G139" s="13">
        <f>'Input - Gross flows &amp; stocks'!X141</f>
        <v>0.33257269526665795</v>
      </c>
      <c r="H139" s="13">
        <f>'Input - Gross flows &amp; stocks'!Y141</f>
        <v>4.4833139295748135E-2</v>
      </c>
      <c r="I139" s="13"/>
      <c r="J139" s="12">
        <f ca="1">'Input - Gross flows &amp; stocks'!AJ141/('Input - Gross flows &amp; stocks'!$AJ141+'Input - Gross flows &amp; stocks'!$AK141+'Input - Gross flows &amp; stocks'!$AL141)</f>
        <v>0.97144118870397822</v>
      </c>
      <c r="K139" s="12">
        <f ca="1">'Input - Gross flows &amp; stocks'!AK141/('Input - Gross flows &amp; stocks'!$AJ141+'Input - Gross flows &amp; stocks'!$AK141+'Input - Gross flows &amp; stocks'!$AL141)</f>
        <v>1.260945555390007E-2</v>
      </c>
      <c r="L139" s="12">
        <f ca="1">'Input - Gross flows &amp; stocks'!AL141/('Input - Gross flows &amp; stocks'!$AJ141+'Input - Gross flows &amp; stocks'!$AK141+'Input - Gross flows &amp; stocks'!$AL141)</f>
        <v>1.5949355742121529E-2</v>
      </c>
      <c r="M139" s="12">
        <f ca="1">'Input - Gross flows &amp; stocks'!AM141/('Input - Gross flows &amp; stocks'!$AM141+'Input - Gross flows &amp; stocks'!$AN141+'Input - Gross flows &amp; stocks'!$AO141)</f>
        <v>0.28505163390211513</v>
      </c>
      <c r="N139" s="12">
        <f ca="1">'Input - Gross flows &amp; stocks'!AN141/('Input - Gross flows &amp; stocks'!$AM141+'Input - Gross flows &amp; stocks'!$AN141+'Input - Gross flows &amp; stocks'!$AO141)</f>
        <v>0.55623490872214343</v>
      </c>
      <c r="O139" s="12">
        <f ca="1">'Input - Gross flows &amp; stocks'!AO141/('Input - Gross flows &amp; stocks'!$AM141+'Input - Gross flows &amp; stocks'!$AN141+'Input - Gross flows &amp; stocks'!$AO141)</f>
        <v>0.1587134573757413</v>
      </c>
      <c r="P139" s="12">
        <f ca="1">'Input - Gross flows &amp; stocks'!AP141/('Input - Gross flows &amp; stocks'!$AP141+'Input - Gross flows &amp; stocks'!$AQ141+'Input - Gross flows &amp; stocks'!$AR141)</f>
        <v>2.7427938652180673E-2</v>
      </c>
      <c r="Q139" s="12">
        <f ca="1">'Input - Gross flows &amp; stocks'!AQ141/('Input - Gross flows &amp; stocks'!$AP141+'Input - Gross flows &amp; stocks'!$AQ141+'Input - Gross flows &amp; stocks'!$AR141)</f>
        <v>1.8485005230997099E-2</v>
      </c>
      <c r="R139" s="12">
        <f ca="1">'Input - Gross flows &amp; stocks'!AR141/('Input - Gross flows &amp; stocks'!$AP141+'Input - Gross flows &amp; stocks'!$AQ141+'Input - Gross flows &amp; stocks'!$AR141)</f>
        <v>0.95408705611682221</v>
      </c>
      <c r="T139" s="12">
        <f t="shared" ca="1" si="6"/>
        <v>0.97099602910106741</v>
      </c>
      <c r="U139" s="12">
        <f ca="1">OFFSET('Margin error adjustment'!$BD$6,UsefulSeries!$M138,0)</f>
        <v>1.2060143192254826E-2</v>
      </c>
      <c r="V139" s="12">
        <f ca="1">OFFSET('Margin error adjustment'!$BD$7,UsefulSeries!$M138,0)</f>
        <v>1.6943827706677794E-2</v>
      </c>
      <c r="W139" s="12">
        <f ca="1">OFFSET('Margin error adjustment'!$BD$8,UsefulSeries!$M138,0)</f>
        <v>0.28904459530033466</v>
      </c>
      <c r="X139" s="12">
        <f t="shared" ca="1" si="7"/>
        <v>0.54004990367916228</v>
      </c>
      <c r="Y139" s="12">
        <f ca="1">OFFSET('Margin error adjustment'!$BD$9,UsefulSeries!$M138,0)</f>
        <v>0.17090550102050309</v>
      </c>
      <c r="Z139" s="12">
        <f ca="1">OFFSET('Margin error adjustment'!$BD$10,UsefulSeries!$M138,0)</f>
        <v>2.5806138176972793E-2</v>
      </c>
      <c r="AA139" s="12">
        <f ca="1">OFFSET('Margin error adjustment'!$BD$11,UsefulSeries!$M138,0)</f>
        <v>1.659519465497488E-2</v>
      </c>
      <c r="AB139" s="12">
        <f t="shared" ca="1" si="8"/>
        <v>0.95759866716805242</v>
      </c>
      <c r="AD139" s="12">
        <f ca="1">OFFSET('Time agg. bias corr.'!$F$4,UsefulSeries!$C138,0)</f>
        <v>-3.22886538712783E-2</v>
      </c>
      <c r="AE139" s="12">
        <f ca="1">OFFSET('Time agg. bias corr.'!$G$4,UsefulSeries!$C138,0)</f>
        <v>1.6266345692088301E-2</v>
      </c>
      <c r="AF139" s="12">
        <f ca="1">OFFSET('Time agg. bias corr.'!$H$4,UsefulSeries!$C138,0)</f>
        <v>1.6022308168943601E-2</v>
      </c>
      <c r="AG139" s="12">
        <f ca="1">OFFSET('Time agg. bias corr.'!$F$5,UsefulSeries!$C138,0)</f>
        <v>0.39165911894002198</v>
      </c>
      <c r="AH139" s="12">
        <f ca="1">OFFSET('Time agg. bias corr.'!$G$5,UsefulSeries!$C138,0)</f>
        <v>-0.62324873334235598</v>
      </c>
      <c r="AI139" s="12">
        <f ca="1">OFFSET('Time agg. bias corr.'!$H$5,UsefulSeries!$C138,0)</f>
        <v>0.23158961440321901</v>
      </c>
      <c r="AJ139" s="12">
        <f ca="1">OFFSET('Time agg. bias corr.'!$F$6,UsefulSeries!$C138,0)</f>
        <v>2.3108323017745101E-2</v>
      </c>
      <c r="AK139" s="12">
        <f ca="1">OFFSET('Time agg. bias corr.'!$G$6,UsefulSeries!$C138,0)</f>
        <v>2.26148177027818E-2</v>
      </c>
      <c r="AL139" s="12">
        <f ca="1">OFFSET('Time agg. bias corr.'!$H$6,UsefulSeries!$C138,0)</f>
        <v>-4.57231407101827E-2</v>
      </c>
    </row>
    <row r="140" spans="1:38" x14ac:dyDescent="0.35">
      <c r="A140" s="2" t="s">
        <v>195</v>
      </c>
      <c r="B140" s="15">
        <f>'Input - Gross flows &amp; stocks'!S142</f>
        <v>136728.33333333334</v>
      </c>
      <c r="C140" s="15">
        <f>'Input - Gross flows &amp; stocks'!T142</f>
        <v>6703</v>
      </c>
      <c r="D140" s="15">
        <f>'Input - Gross flows &amp; stocks'!U142</f>
        <v>71751.333333333328</v>
      </c>
      <c r="E140" s="13">
        <f>'Input - Gross flows &amp; stocks'!V142</f>
        <v>0.63676965233613558</v>
      </c>
      <c r="F140" s="13">
        <f>'Input - Gross flows &amp; stocks'!W142</f>
        <v>3.0165295023470685E-2</v>
      </c>
      <c r="G140" s="13">
        <f>'Input - Gross flows &amp; stocks'!X142</f>
        <v>0.33306505264039377</v>
      </c>
      <c r="H140" s="13">
        <f>'Input - Gross flows &amp; stocks'!Y142</f>
        <v>4.6733163836818546E-2</v>
      </c>
      <c r="I140" s="13"/>
      <c r="J140" s="12">
        <f ca="1">'Input - Gross flows &amp; stocks'!AJ142/('Input - Gross flows &amp; stocks'!$AJ142+'Input - Gross flows &amp; stocks'!$AK142+'Input - Gross flows &amp; stocks'!$AL142)</f>
        <v>0.97021003454707799</v>
      </c>
      <c r="K140" s="12">
        <f ca="1">'Input - Gross flows &amp; stocks'!AK142/('Input - Gross flows &amp; stocks'!$AJ142+'Input - Gross flows &amp; stocks'!$AK142+'Input - Gross flows &amp; stocks'!$AL142)</f>
        <v>1.296364873951634E-2</v>
      </c>
      <c r="L140" s="12">
        <f ca="1">'Input - Gross flows &amp; stocks'!AL142/('Input - Gross flows &amp; stocks'!$AJ142+'Input - Gross flows &amp; stocks'!$AK142+'Input - Gross flows &amp; stocks'!$AL142)</f>
        <v>1.682631671340579E-2</v>
      </c>
      <c r="M140" s="12">
        <f ca="1">'Input - Gross flows &amp; stocks'!AM142/('Input - Gross flows &amp; stocks'!$AM142+'Input - Gross flows &amp; stocks'!$AN142+'Input - Gross flows &amp; stocks'!$AO142)</f>
        <v>0.27287506419788926</v>
      </c>
      <c r="N140" s="12">
        <f ca="1">'Input - Gross flows &amp; stocks'!AN142/('Input - Gross flows &amp; stocks'!$AM142+'Input - Gross flows &amp; stocks'!$AN142+'Input - Gross flows &amp; stocks'!$AO142)</f>
        <v>0.5742992347074739</v>
      </c>
      <c r="O140" s="12">
        <f ca="1">'Input - Gross flows &amp; stocks'!AO142/('Input - Gross flows &amp; stocks'!$AM142+'Input - Gross flows &amp; stocks'!$AN142+'Input - Gross flows &amp; stocks'!$AO142)</f>
        <v>0.15282570109463686</v>
      </c>
      <c r="P140" s="12">
        <f ca="1">'Input - Gross flows &amp; stocks'!AP142/('Input - Gross flows &amp; stocks'!$AP142+'Input - Gross flows &amp; stocks'!$AQ142+'Input - Gross flows &amp; stocks'!$AR142)</f>
        <v>2.7359499045820721E-2</v>
      </c>
      <c r="Q140" s="12">
        <f ca="1">'Input - Gross flows &amp; stocks'!AQ142/('Input - Gross flows &amp; stocks'!$AP142+'Input - Gross flows &amp; stocks'!$AQ142+'Input - Gross flows &amp; stocks'!$AR142)</f>
        <v>1.9488105894443438E-2</v>
      </c>
      <c r="R140" s="12">
        <f ca="1">'Input - Gross flows &amp; stocks'!AR142/('Input - Gross flows &amp; stocks'!$AP142+'Input - Gross flows &amp; stocks'!$AQ142+'Input - Gross flows &amp; stocks'!$AR142)</f>
        <v>0.95315239505973581</v>
      </c>
      <c r="T140" s="12">
        <f t="shared" ca="1" si="6"/>
        <v>0.97060646314856036</v>
      </c>
      <c r="U140" s="12">
        <f ca="1">OFFSET('Margin error adjustment'!$BD$6,UsefulSeries!$M139,0)</f>
        <v>1.230393023141986E-2</v>
      </c>
      <c r="V140" s="12">
        <f ca="1">OFFSET('Margin error adjustment'!$BD$7,UsefulSeries!$M139,0)</f>
        <v>1.708960662001981E-2</v>
      </c>
      <c r="W140" s="12">
        <f ca="1">OFFSET('Margin error adjustment'!$BD$8,UsefulSeries!$M139,0)</f>
        <v>0.28027865063893004</v>
      </c>
      <c r="X140" s="12">
        <f t="shared" ca="1" si="7"/>
        <v>0.56042031833073902</v>
      </c>
      <c r="Y140" s="12">
        <f ca="1">OFFSET('Margin error adjustment'!$BD$9,UsefulSeries!$M139,0)</f>
        <v>0.15930103103033097</v>
      </c>
      <c r="Z140" s="12">
        <f ca="1">OFFSET('Margin error adjustment'!$BD$10,UsefulSeries!$M139,0)</f>
        <v>2.6989453897032022E-2</v>
      </c>
      <c r="AA140" s="12">
        <f ca="1">OFFSET('Margin error adjustment'!$BD$11,UsefulSeries!$M139,0)</f>
        <v>1.822481342267504E-2</v>
      </c>
      <c r="AB140" s="12">
        <f t="shared" ca="1" si="8"/>
        <v>0.95478573268029299</v>
      </c>
      <c r="AD140" s="12">
        <f ca="1">OFFSET('Time agg. bias corr.'!$F$4,UsefulSeries!$C139,0)</f>
        <v>-3.2614892965595998E-2</v>
      </c>
      <c r="AE140" s="12">
        <f ca="1">OFFSET('Time agg. bias corr.'!$G$4,UsefulSeries!$C139,0)</f>
        <v>1.6303061381147701E-2</v>
      </c>
      <c r="AF140" s="12">
        <f ca="1">OFFSET('Time agg. bias corr.'!$H$4,UsefulSeries!$C139,0)</f>
        <v>1.63118315845284E-2</v>
      </c>
      <c r="AG140" s="12">
        <f ca="1">OFFSET('Time agg. bias corr.'!$F$5,UsefulSeries!$C139,0)</f>
        <v>0.37349806148847597</v>
      </c>
      <c r="AH140" s="12">
        <f ca="1">OFFSET('Time agg. bias corr.'!$G$5,UsefulSeries!$C139,0)</f>
        <v>-0.58592874009201001</v>
      </c>
      <c r="AI140" s="12">
        <f ca="1">OFFSET('Time agg. bias corr.'!$H$5,UsefulSeries!$C139,0)</f>
        <v>0.21243067860470399</v>
      </c>
      <c r="AJ140" s="12">
        <f ca="1">OFFSET('Time agg. bias corr.'!$F$6,UsefulSeries!$C139,0)</f>
        <v>2.42212117512423E-2</v>
      </c>
      <c r="AK140" s="12">
        <f ca="1">OFFSET('Time agg. bias corr.'!$G$6,UsefulSeries!$C139,0)</f>
        <v>2.44665189099935E-2</v>
      </c>
      <c r="AL140" s="12">
        <f ca="1">OFFSET('Time agg. bias corr.'!$H$6,UsefulSeries!$C139,0)</f>
        <v>-4.8687730671485303E-2</v>
      </c>
    </row>
    <row r="141" spans="1:38" x14ac:dyDescent="0.35">
      <c r="A141" s="2" t="s">
        <v>196</v>
      </c>
      <c r="B141" s="15">
        <f>'Input - Gross flows &amp; stocks'!S143</f>
        <v>136719.33333333334</v>
      </c>
      <c r="C141" s="15">
        <f>'Input - Gross flows &amp; stocks'!T143</f>
        <v>6922.333333333333</v>
      </c>
      <c r="D141" s="15">
        <f>'Input - Gross flows &amp; stocks'!U143</f>
        <v>71779.333333333328</v>
      </c>
      <c r="E141" s="13">
        <f>'Input - Gross flows &amp; stocks'!V143</f>
        <v>0.6370062273445487</v>
      </c>
      <c r="F141" s="13">
        <f>'Input - Gross flows &amp; stocks'!W143</f>
        <v>3.059299191374663E-2</v>
      </c>
      <c r="G141" s="13">
        <f>'Input - Gross flows &amp; stocks'!X143</f>
        <v>0.33240078074170459</v>
      </c>
      <c r="H141" s="13">
        <f>'Input - Gross flows &amp; stocks'!Y143</f>
        <v>4.8191680686894466E-2</v>
      </c>
      <c r="I141" s="13"/>
      <c r="J141" s="12">
        <f ca="1">'Input - Gross flows &amp; stocks'!AJ143/('Input - Gross flows &amp; stocks'!$AJ143+'Input - Gross flows &amp; stocks'!$AK143+'Input - Gross flows &amp; stocks'!$AL143)</f>
        <v>0.97059334701202193</v>
      </c>
      <c r="K141" s="12">
        <f ca="1">'Input - Gross flows &amp; stocks'!AK143/('Input - Gross flows &amp; stocks'!$AJ143+'Input - Gross flows &amp; stocks'!$AK143+'Input - Gross flows &amp; stocks'!$AL143)</f>
        <v>1.2810731150941834E-2</v>
      </c>
      <c r="L141" s="12">
        <f ca="1">'Input - Gross flows &amp; stocks'!AL143/('Input - Gross flows &amp; stocks'!$AJ143+'Input - Gross flows &amp; stocks'!$AK143+'Input - Gross flows &amp; stocks'!$AL143)</f>
        <v>1.6595921837036221E-2</v>
      </c>
      <c r="M141" s="12">
        <f ca="1">'Input - Gross flows &amp; stocks'!AM143/('Input - Gross flows &amp; stocks'!$AM143+'Input - Gross flows &amp; stocks'!$AN143+'Input - Gross flows &amp; stocks'!$AO143)</f>
        <v>0.26759706506194497</v>
      </c>
      <c r="N141" s="12">
        <f ca="1">'Input - Gross flows &amp; stocks'!AN143/('Input - Gross flows &amp; stocks'!$AM143+'Input - Gross flows &amp; stocks'!$AN143+'Input - Gross flows &amp; stocks'!$AO143)</f>
        <v>0.58351274357173499</v>
      </c>
      <c r="O141" s="12">
        <f ca="1">'Input - Gross flows &amp; stocks'!AO143/('Input - Gross flows &amp; stocks'!$AM143+'Input - Gross flows &amp; stocks'!$AN143+'Input - Gross flows &amp; stocks'!$AO143)</f>
        <v>0.14889019136632012</v>
      </c>
      <c r="P141" s="12">
        <f ca="1">'Input - Gross flows &amp; stocks'!AP143/('Input - Gross flows &amp; stocks'!$AP143+'Input - Gross flows &amp; stocks'!$AQ143+'Input - Gross flows &amp; stocks'!$AR143)</f>
        <v>2.9502681058325982E-2</v>
      </c>
      <c r="Q141" s="12">
        <f ca="1">'Input - Gross flows &amp; stocks'!AQ143/('Input - Gross flows &amp; stocks'!$AP143+'Input - Gross flows &amp; stocks'!$AQ143+'Input - Gross flows &amp; stocks'!$AR143)</f>
        <v>1.9998834541797017E-2</v>
      </c>
      <c r="R141" s="12">
        <f ca="1">'Input - Gross flows &amp; stocks'!AR143/('Input - Gross flows &amp; stocks'!$AP143+'Input - Gross flows &amp; stocks'!$AQ143+'Input - Gross flows &amp; stocks'!$AR143)</f>
        <v>0.95049848439987705</v>
      </c>
      <c r="T141" s="12">
        <f t="shared" ca="1" si="6"/>
        <v>0.9716253066971382</v>
      </c>
      <c r="U141" s="12">
        <f ca="1">OFFSET('Margin error adjustment'!$BD$6,UsefulSeries!$M140,0)</f>
        <v>1.1757279251665243E-2</v>
      </c>
      <c r="V141" s="12">
        <f ca="1">OFFSET('Margin error adjustment'!$BD$7,UsefulSeries!$M140,0)</f>
        <v>1.6617414051196502E-2</v>
      </c>
      <c r="W141" s="12">
        <f ca="1">OFFSET('Margin error adjustment'!$BD$8,UsefulSeries!$M140,0)</f>
        <v>0.28059406870291415</v>
      </c>
      <c r="X141" s="12">
        <f t="shared" ca="1" si="7"/>
        <v>0.56324973333931305</v>
      </c>
      <c r="Y141" s="12">
        <f ca="1">OFFSET('Margin error adjustment'!$BD$9,UsefulSeries!$M140,0)</f>
        <v>0.15615619795777277</v>
      </c>
      <c r="Z141" s="12">
        <f ca="1">OFFSET('Margin error adjustment'!$BD$10,UsefulSeries!$M140,0)</f>
        <v>2.9545326523302794E-2</v>
      </c>
      <c r="AA141" s="12">
        <f ca="1">OFFSET('Margin error adjustment'!$BD$11,UsefulSeries!$M140,0)</f>
        <v>1.8361935200617966E-2</v>
      </c>
      <c r="AB141" s="12">
        <f t="shared" ca="1" si="8"/>
        <v>0.95209273827607921</v>
      </c>
      <c r="AD141" s="12">
        <f ca="1">OFFSET('Time agg. bias corr.'!$F$4,UsefulSeries!$C140,0)</f>
        <v>-3.1456661228837099E-2</v>
      </c>
      <c r="AE141" s="12">
        <f ca="1">OFFSET('Time agg. bias corr.'!$G$4,UsefulSeries!$C140,0)</f>
        <v>1.55266687568292E-2</v>
      </c>
      <c r="AF141" s="12">
        <f ca="1">OFFSET('Time agg. bias corr.'!$H$4,UsefulSeries!$C140,0)</f>
        <v>1.5929992472007999E-2</v>
      </c>
      <c r="AG141" s="12">
        <f ca="1">OFFSET('Time agg. bias corr.'!$F$5,UsefulSeries!$C140,0)</f>
        <v>0.37256111832079503</v>
      </c>
      <c r="AH141" s="12">
        <f ca="1">OFFSET('Time agg. bias corr.'!$G$5,UsefulSeries!$C140,0)</f>
        <v>-0.58064873124913996</v>
      </c>
      <c r="AI141" s="12">
        <f ca="1">OFFSET('Time agg. bias corr.'!$H$5,UsefulSeries!$C140,0)</f>
        <v>0.20808761292834499</v>
      </c>
      <c r="AJ141" s="12">
        <f ca="1">OFFSET('Time agg. bias corr.'!$F$6,UsefulSeries!$C140,0)</f>
        <v>2.6882625077873E-2</v>
      </c>
      <c r="AK141" s="12">
        <f ca="1">OFFSET('Time agg. bias corr.'!$G$6,UsefulSeries!$C140,0)</f>
        <v>2.4618984300727401E-2</v>
      </c>
      <c r="AL141" s="12">
        <f ca="1">OFFSET('Time agg. bias corr.'!$H$6,UsefulSeries!$C140,0)</f>
        <v>-5.1501609378599898E-2</v>
      </c>
    </row>
    <row r="142" spans="1:38" x14ac:dyDescent="0.35">
      <c r="A142" s="2" t="s">
        <v>197</v>
      </c>
      <c r="B142" s="15">
        <f>'Input - Gross flows &amp; stocks'!S144</f>
        <v>136493</v>
      </c>
      <c r="C142" s="15">
        <f>'Input - Gross flows &amp; stocks'!T144</f>
        <v>7292.666666666667</v>
      </c>
      <c r="D142" s="15">
        <f>'Input - Gross flows &amp; stocks'!U144</f>
        <v>71876.333333333328</v>
      </c>
      <c r="E142" s="13">
        <f>'Input - Gross flows &amp; stocks'!V144</f>
        <v>0.63244653442825383</v>
      </c>
      <c r="F142" s="13">
        <f>'Input - Gross flows &amp; stocks'!W144</f>
        <v>3.2689781309912312E-2</v>
      </c>
      <c r="G142" s="13">
        <f>'Input - Gross flows &amp; stocks'!X144</f>
        <v>0.33486368426183394</v>
      </c>
      <c r="H142" s="13">
        <f>'Input - Gross flows &amp; stocks'!Y144</f>
        <v>5.0719010007951655E-2</v>
      </c>
      <c r="I142" s="13"/>
      <c r="J142" s="12">
        <f ca="1">'Input - Gross flows &amp; stocks'!AJ144/('Input - Gross flows &amp; stocks'!$AJ144+'Input - Gross flows &amp; stocks'!$AK144+'Input - Gross flows &amp; stocks'!$AL144)</f>
        <v>0.97049146659073782</v>
      </c>
      <c r="K142" s="12">
        <f ca="1">'Input - Gross flows &amp; stocks'!AK144/('Input - Gross flows &amp; stocks'!$AJ144+'Input - Gross flows &amp; stocks'!$AK144+'Input - Gross flows &amp; stocks'!$AL144)</f>
        <v>1.3306342594276144E-2</v>
      </c>
      <c r="L142" s="12">
        <f ca="1">'Input - Gross flows &amp; stocks'!AL144/('Input - Gross flows &amp; stocks'!$AJ144+'Input - Gross flows &amp; stocks'!$AK144+'Input - Gross flows &amp; stocks'!$AL144)</f>
        <v>1.6202190814986018E-2</v>
      </c>
      <c r="M142" s="12">
        <f ca="1">'Input - Gross flows &amp; stocks'!AM144/('Input - Gross flows &amp; stocks'!$AM144+'Input - Gross flows &amp; stocks'!$AN144+'Input - Gross flows &amp; stocks'!$AO144)</f>
        <v>0.25676523505528753</v>
      </c>
      <c r="N142" s="12">
        <f ca="1">'Input - Gross flows &amp; stocks'!AN144/('Input - Gross flows &amp; stocks'!$AM144+'Input - Gross flows &amp; stocks'!$AN144+'Input - Gross flows &amp; stocks'!$AO144)</f>
        <v>0.59710942524206589</v>
      </c>
      <c r="O142" s="12">
        <f ca="1">'Input - Gross flows &amp; stocks'!AO144/('Input - Gross flows &amp; stocks'!$AM144+'Input - Gross flows &amp; stocks'!$AN144+'Input - Gross flows &amp; stocks'!$AO144)</f>
        <v>0.14612533970264668</v>
      </c>
      <c r="P142" s="12">
        <f ca="1">'Input - Gross flows &amp; stocks'!AP144/('Input - Gross flows &amp; stocks'!$AP144+'Input - Gross flows &amp; stocks'!$AQ144+'Input - Gross flows &amp; stocks'!$AR144)</f>
        <v>2.6630187196399282E-2</v>
      </c>
      <c r="Q142" s="12">
        <f ca="1">'Input - Gross flows &amp; stocks'!AQ144/('Input - Gross flows &amp; stocks'!$AP144+'Input - Gross flows &amp; stocks'!$AQ144+'Input - Gross flows &amp; stocks'!$AR144)</f>
        <v>2.1430561477125454E-2</v>
      </c>
      <c r="R142" s="12">
        <f ca="1">'Input - Gross flows &amp; stocks'!AR144/('Input - Gross flows &amp; stocks'!$AP144+'Input - Gross flows &amp; stocks'!$AQ144+'Input - Gross flows &amp; stocks'!$AR144)</f>
        <v>0.95193925132647517</v>
      </c>
      <c r="T142" s="12">
        <f t="shared" ca="1" si="6"/>
        <v>0.96850663996276243</v>
      </c>
      <c r="U142" s="12">
        <f ca="1">OFFSET('Margin error adjustment'!$BD$6,UsefulSeries!$M141,0)</f>
        <v>1.3293456965052873E-2</v>
      </c>
      <c r="V142" s="12">
        <f ca="1">OFFSET('Margin error adjustment'!$BD$7,UsefulSeries!$M141,0)</f>
        <v>1.8199903072184692E-2</v>
      </c>
      <c r="W142" s="12">
        <f ca="1">OFFSET('Margin error adjustment'!$BD$8,UsefulSeries!$M141,0)</f>
        <v>0.25189724622770054</v>
      </c>
      <c r="X142" s="12">
        <f t="shared" ca="1" si="7"/>
        <v>0.58643184577592744</v>
      </c>
      <c r="Y142" s="12">
        <f ca="1">OFFSET('Margin error adjustment'!$BD$9,UsefulSeries!$M141,0)</f>
        <v>0.16167090799637204</v>
      </c>
      <c r="Z142" s="12">
        <f ca="1">OFFSET('Margin error adjustment'!$BD$10,UsefulSeries!$M141,0)</f>
        <v>2.3452060230110806E-2</v>
      </c>
      <c r="AA142" s="12">
        <f ca="1">OFFSET('Margin error adjustment'!$BD$11,UsefulSeries!$M141,0)</f>
        <v>1.8896049854140312E-2</v>
      </c>
      <c r="AB142" s="12">
        <f t="shared" ca="1" si="8"/>
        <v>0.9576518899157489</v>
      </c>
      <c r="AD142" s="12">
        <f ca="1">OFFSET('Time agg. bias corr.'!$F$4,UsefulSeries!$C141,0)</f>
        <v>-3.4629931294729202E-2</v>
      </c>
      <c r="AE142" s="12">
        <f ca="1">OFFSET('Time agg. bias corr.'!$G$4,UsefulSeries!$C141,0)</f>
        <v>1.7267218182935799E-2</v>
      </c>
      <c r="AF142" s="12">
        <f ca="1">OFFSET('Time agg. bias corr.'!$H$4,UsefulSeries!$C141,0)</f>
        <v>1.7362713111793399E-2</v>
      </c>
      <c r="AG142" s="12">
        <f ca="1">OFFSET('Time agg. bias corr.'!$F$5,UsefulSeries!$C141,0)</f>
        <v>0.32922448202857701</v>
      </c>
      <c r="AH142" s="12">
        <f ca="1">OFFSET('Time agg. bias corr.'!$G$5,UsefulSeries!$C141,0)</f>
        <v>-0.54022993459247803</v>
      </c>
      <c r="AI142" s="12">
        <f ca="1">OFFSET('Time agg. bias corr.'!$H$5,UsefulSeries!$C141,0)</f>
        <v>0.21100545256390099</v>
      </c>
      <c r="AJ142" s="12">
        <f ca="1">OFFSET('Time agg. bias corr.'!$F$6,UsefulSeries!$C141,0)</f>
        <v>2.0891774541467501E-2</v>
      </c>
      <c r="AK142" s="12">
        <f ca="1">OFFSET('Time agg. bias corr.'!$G$6,UsefulSeries!$C141,0)</f>
        <v>2.4829064965544798E-2</v>
      </c>
      <c r="AL142" s="12">
        <f ca="1">OFFSET('Time agg. bias corr.'!$H$6,UsefulSeries!$C141,0)</f>
        <v>-4.5720839507012299E-2</v>
      </c>
    </row>
    <row r="143" spans="1:38" x14ac:dyDescent="0.35">
      <c r="A143" s="2" t="s">
        <v>198</v>
      </c>
      <c r="B143" s="15">
        <f>'Input - Gross flows &amp; stocks'!S145</f>
        <v>136492</v>
      </c>
      <c r="C143" s="15">
        <f>'Input - Gross flows &amp; stocks'!T145</f>
        <v>7613</v>
      </c>
      <c r="D143" s="15">
        <f>'Input - Gross flows &amp; stocks'!U145</f>
        <v>71789.666666666672</v>
      </c>
      <c r="E143" s="13">
        <f>'Input - Gross flows &amp; stocks'!V145</f>
        <v>0.63453334817122931</v>
      </c>
      <c r="F143" s="13">
        <f>'Input - Gross flows &amp; stocks'!W145</f>
        <v>3.3116329104532979E-2</v>
      </c>
      <c r="G143" s="13">
        <f>'Input - Gross flows &amp; stocks'!X145</f>
        <v>0.3323503227242377</v>
      </c>
      <c r="H143" s="13">
        <f>'Input - Gross flows &amp; stocks'!Y145</f>
        <v>5.28295340203324E-2</v>
      </c>
      <c r="I143" s="13"/>
      <c r="J143" s="12">
        <f ca="1">'Input - Gross flows &amp; stocks'!AJ145/('Input - Gross flows &amp; stocks'!$AJ145+'Input - Gross flows &amp; stocks'!$AK145+'Input - Gross flows &amp; stocks'!$AL145)</f>
        <v>0.97206393583476758</v>
      </c>
      <c r="K143" s="12">
        <f ca="1">'Input - Gross flows &amp; stocks'!AK145/('Input - Gross flows &amp; stocks'!$AJ145+'Input - Gross flows &amp; stocks'!$AK145+'Input - Gross flows &amp; stocks'!$AL145)</f>
        <v>1.3744147349854879E-2</v>
      </c>
      <c r="L143" s="12">
        <f ca="1">'Input - Gross flows &amp; stocks'!AL145/('Input - Gross flows &amp; stocks'!$AJ145+'Input - Gross flows &amp; stocks'!$AK145+'Input - Gross flows &amp; stocks'!$AL145)</f>
        <v>1.4191916815377504E-2</v>
      </c>
      <c r="M143" s="12">
        <f ca="1">'Input - Gross flows &amp; stocks'!AM145/('Input - Gross flows &amp; stocks'!$AM145+'Input - Gross flows &amp; stocks'!$AN145+'Input - Gross flows &amp; stocks'!$AO145)</f>
        <v>0.25229081468398384</v>
      </c>
      <c r="N143" s="12">
        <f ca="1">'Input - Gross flows &amp; stocks'!AN145/('Input - Gross flows &amp; stocks'!$AM145+'Input - Gross flows &amp; stocks'!$AN145+'Input - Gross flows &amp; stocks'!$AO145)</f>
        <v>0.60509782427598191</v>
      </c>
      <c r="O143" s="12">
        <f ca="1">'Input - Gross flows &amp; stocks'!AO145/('Input - Gross flows &amp; stocks'!$AM145+'Input - Gross flows &amp; stocks'!$AN145+'Input - Gross flows &amp; stocks'!$AO145)</f>
        <v>0.14261136104003422</v>
      </c>
      <c r="P143" s="12">
        <f ca="1">'Input - Gross flows &amp; stocks'!AP145/('Input - Gross flows &amp; stocks'!$AP145+'Input - Gross flows &amp; stocks'!$AQ145+'Input - Gross flows &amp; stocks'!$AR145)</f>
        <v>2.5841152854158469E-2</v>
      </c>
      <c r="Q143" s="12">
        <f ca="1">'Input - Gross flows &amp; stocks'!AQ145/('Input - Gross flows &amp; stocks'!$AP145+'Input - Gross flows &amp; stocks'!$AQ145+'Input - Gross flows &amp; stocks'!$AR145)</f>
        <v>2.1276498678896433E-2</v>
      </c>
      <c r="R143" s="12">
        <f ca="1">'Input - Gross flows &amp; stocks'!AR145/('Input - Gross flows &amp; stocks'!$AP145+'Input - Gross flows &amp; stocks'!$AQ145+'Input - Gross flows &amp; stocks'!$AR145)</f>
        <v>0.95288234846694508</v>
      </c>
      <c r="T143" s="12">
        <f t="shared" ca="1" si="6"/>
        <v>0.97462672291004027</v>
      </c>
      <c r="U143" s="12">
        <f ca="1">OFFSET('Margin error adjustment'!$BD$6,UsefulSeries!$M142,0)</f>
        <v>1.1982058706800101E-2</v>
      </c>
      <c r="V143" s="12">
        <f ca="1">OFFSET('Margin error adjustment'!$BD$7,UsefulSeries!$M142,0)</f>
        <v>1.3391218383159601E-2</v>
      </c>
      <c r="W143" s="12">
        <f ca="1">OFFSET('Margin error adjustment'!$BD$8,UsefulSeries!$M142,0)</f>
        <v>0.27439017414743055</v>
      </c>
      <c r="X143" s="12">
        <f t="shared" ca="1" si="7"/>
        <v>0.57892847692642246</v>
      </c>
      <c r="Y143" s="12">
        <f ca="1">OFFSET('Margin error adjustment'!$BD$9,UsefulSeries!$M142,0)</f>
        <v>0.1466813489261469</v>
      </c>
      <c r="Z143" s="12">
        <f ca="1">OFFSET('Margin error adjustment'!$BD$10,UsefulSeries!$M142,0)</f>
        <v>2.7367255841258573E-2</v>
      </c>
      <c r="AA143" s="12">
        <f ca="1">OFFSET('Margin error adjustment'!$BD$11,UsefulSeries!$M142,0)</f>
        <v>1.9749147507213734E-2</v>
      </c>
      <c r="AB143" s="12">
        <f t="shared" ca="1" si="8"/>
        <v>0.95288359665152778</v>
      </c>
      <c r="AD143" s="12">
        <f ca="1">OFFSET('Time agg. bias corr.'!$F$4,UsefulSeries!$C142,0)</f>
        <v>-2.8257713449885001E-2</v>
      </c>
      <c r="AE143" s="12">
        <f ca="1">OFFSET('Time agg. bias corr.'!$G$4,UsefulSeries!$C142,0)</f>
        <v>1.5633923902510002E-2</v>
      </c>
      <c r="AF143" s="12">
        <f ca="1">OFFSET('Time agg. bias corr.'!$H$4,UsefulSeries!$C142,0)</f>
        <v>1.26237895473756E-2</v>
      </c>
      <c r="AG143" s="12">
        <f ca="1">OFFSET('Time agg. bias corr.'!$F$5,UsefulSeries!$C142,0)</f>
        <v>0.35954182042708799</v>
      </c>
      <c r="AH143" s="12">
        <f ca="1">OFFSET('Time agg. bias corr.'!$G$5,UsefulSeries!$C142,0)</f>
        <v>-0.552991429589613</v>
      </c>
      <c r="AI143" s="12">
        <f ca="1">OFFSET('Time agg. bias corr.'!$H$5,UsefulSeries!$C142,0)</f>
        <v>0.19344960916252499</v>
      </c>
      <c r="AJ143" s="12">
        <f ca="1">OFFSET('Time agg. bias corr.'!$F$6,UsefulSeries!$C142,0)</f>
        <v>2.44304048992211E-2</v>
      </c>
      <c r="AK143" s="12">
        <f ca="1">OFFSET('Time agg. bias corr.'!$G$6,UsefulSeries!$C142,0)</f>
        <v>2.6170334215464899E-2</v>
      </c>
      <c r="AL143" s="12">
        <f ca="1">OFFSET('Time agg. bias corr.'!$H$6,UsefulSeries!$C142,0)</f>
        <v>-5.0600739114685898E-2</v>
      </c>
    </row>
    <row r="144" spans="1:38" x14ac:dyDescent="0.35">
      <c r="A144" s="2" t="s">
        <v>199</v>
      </c>
      <c r="B144" s="15">
        <f>'Input - Gross flows &amp; stocks'!S146</f>
        <v>136225.66666666666</v>
      </c>
      <c r="C144" s="15">
        <f>'Input - Gross flows &amp; stocks'!T146</f>
        <v>7985</v>
      </c>
      <c r="D144" s="15">
        <f>'Input - Gross flows &amp; stocks'!U146</f>
        <v>71901</v>
      </c>
      <c r="E144" s="13">
        <f>'Input - Gross flows &amp; stocks'!V146</f>
        <v>0.63172813717271181</v>
      </c>
      <c r="F144" s="13">
        <f>'Input - Gross flows &amp; stocks'!W146</f>
        <v>3.5636373741911878E-2</v>
      </c>
      <c r="G144" s="13">
        <f>'Input - Gross flows &amp; stocks'!X146</f>
        <v>0.33263548908537632</v>
      </c>
      <c r="H144" s="13">
        <f>'Input - Gross flows &amp; stocks'!Y146</f>
        <v>5.5370384067752736E-2</v>
      </c>
      <c r="I144" s="13"/>
      <c r="J144" s="12">
        <f ca="1">'Input - Gross flows &amp; stocks'!AJ146/('Input - Gross flows &amp; stocks'!$AJ146+'Input - Gross flows &amp; stocks'!$AK146+'Input - Gross flows &amp; stocks'!$AL146)</f>
        <v>0.97159104478291414</v>
      </c>
      <c r="K144" s="12">
        <f ca="1">'Input - Gross flows &amp; stocks'!AK146/('Input - Gross flows &amp; stocks'!$AJ146+'Input - Gross flows &amp; stocks'!$AK146+'Input - Gross flows &amp; stocks'!$AL146)</f>
        <v>1.4149833147194884E-2</v>
      </c>
      <c r="L144" s="12">
        <f ca="1">'Input - Gross flows &amp; stocks'!AL146/('Input - Gross flows &amp; stocks'!$AJ146+'Input - Gross flows &amp; stocks'!$AK146+'Input - Gross flows &amp; stocks'!$AL146)</f>
        <v>1.4259122069891016E-2</v>
      </c>
      <c r="M144" s="12">
        <f ca="1">'Input - Gross flows &amp; stocks'!AM146/('Input - Gross flows &amp; stocks'!$AM146+'Input - Gross flows &amp; stocks'!$AN146+'Input - Gross flows &amp; stocks'!$AO146)</f>
        <v>0.24332270532033412</v>
      </c>
      <c r="N144" s="12">
        <f ca="1">'Input - Gross flows &amp; stocks'!AN146/('Input - Gross flows &amp; stocks'!$AM146+'Input - Gross flows &amp; stocks'!$AN146+'Input - Gross flows &amp; stocks'!$AO146)</f>
        <v>0.61826726890241257</v>
      </c>
      <c r="O144" s="12">
        <f ca="1">'Input - Gross flows &amp; stocks'!AO146/('Input - Gross flows &amp; stocks'!$AM146+'Input - Gross flows &amp; stocks'!$AN146+'Input - Gross flows &amp; stocks'!$AO146)</f>
        <v>0.13841002577725328</v>
      </c>
      <c r="P144" s="12">
        <f ca="1">'Input - Gross flows &amp; stocks'!AP146/('Input - Gross flows &amp; stocks'!$AP146+'Input - Gross flows &amp; stocks'!$AQ146+'Input - Gross flows &amp; stocks'!$AR146)</f>
        <v>2.2839913762148639E-2</v>
      </c>
      <c r="Q144" s="12">
        <f ca="1">'Input - Gross flows &amp; stocks'!AQ146/('Input - Gross flows &amp; stocks'!$AP146+'Input - Gross flows &amp; stocks'!$AQ146+'Input - Gross flows &amp; stocks'!$AR146)</f>
        <v>2.1838229934757904E-2</v>
      </c>
      <c r="R144" s="12">
        <f ca="1">'Input - Gross flows &amp; stocks'!AR146/('Input - Gross flows &amp; stocks'!$AP146+'Input - Gross flows &amp; stocks'!$AQ146+'Input - Gross flows &amp; stocks'!$AR146)</f>
        <v>0.95532185630309352</v>
      </c>
      <c r="T144" s="12">
        <f t="shared" ca="1" si="6"/>
        <v>0.97131221254975697</v>
      </c>
      <c r="U144" s="12">
        <f ca="1">OFFSET('Margin error adjustment'!$BD$6,UsefulSeries!$M143,0)</f>
        <v>1.3776849541194972E-2</v>
      </c>
      <c r="V144" s="12">
        <f ca="1">OFFSET('Margin error adjustment'!$BD$7,UsefulSeries!$M143,0)</f>
        <v>1.4910937909048037E-2</v>
      </c>
      <c r="W144" s="12">
        <f ca="1">OFFSET('Margin error adjustment'!$BD$8,UsefulSeries!$M143,0)</f>
        <v>0.24569585144331174</v>
      </c>
      <c r="X144" s="12">
        <f t="shared" ca="1" si="7"/>
        <v>0.60817745014788127</v>
      </c>
      <c r="Y144" s="12">
        <f ca="1">OFFSET('Margin error adjustment'!$BD$9,UsefulSeries!$M143,0)</f>
        <v>0.14612669840880696</v>
      </c>
      <c r="Z144" s="12">
        <f ca="1">OFFSET('Margin error adjustment'!$BD$10,UsefulSeries!$M143,0)</f>
        <v>2.1849240549466291E-2</v>
      </c>
      <c r="AA144" s="12">
        <f ca="1">OFFSET('Margin error adjustment'!$BD$11,UsefulSeries!$M143,0)</f>
        <v>2.0321625166096712E-2</v>
      </c>
      <c r="AB144" s="12">
        <f t="shared" ca="1" si="8"/>
        <v>0.95782913428443706</v>
      </c>
      <c r="AD144" s="12">
        <f ca="1">OFFSET('Time agg. bias corr.'!$F$4,UsefulSeries!$C143,0)</f>
        <v>-3.1655089750034199E-2</v>
      </c>
      <c r="AE144" s="12">
        <f ca="1">OFFSET('Time agg. bias corr.'!$G$4,UsefulSeries!$C143,0)</f>
        <v>1.76074960415631E-2</v>
      </c>
      <c r="AF144" s="12">
        <f ca="1">OFFSET('Time agg. bias corr.'!$H$4,UsefulSeries!$C143,0)</f>
        <v>1.40475937186342E-2</v>
      </c>
      <c r="AG144" s="12">
        <f ca="1">OFFSET('Time agg. bias corr.'!$F$5,UsefulSeries!$C143,0)</f>
        <v>0.31561673413230901</v>
      </c>
      <c r="AH144" s="12">
        <f ca="1">OFFSET('Time agg. bias corr.'!$G$5,UsefulSeries!$C143,0)</f>
        <v>-0.50347808615898304</v>
      </c>
      <c r="AI144" s="12">
        <f ca="1">OFFSET('Time agg. bias corr.'!$H$5,UsefulSeries!$C143,0)</f>
        <v>0.18786135202495899</v>
      </c>
      <c r="AJ144" s="12">
        <f ca="1">OFFSET('Time agg. bias corr.'!$F$6,UsefulSeries!$C143,0)</f>
        <v>1.9100742618556699E-2</v>
      </c>
      <c r="AK144" s="12">
        <f ca="1">OFFSET('Time agg. bias corr.'!$G$6,UsefulSeries!$C143,0)</f>
        <v>2.6276939497841899E-2</v>
      </c>
      <c r="AL144" s="12">
        <f ca="1">OFFSET('Time agg. bias corr.'!$H$6,UsefulSeries!$C143,0)</f>
        <v>-4.53776821164893E-2</v>
      </c>
    </row>
    <row r="145" spans="1:38" x14ac:dyDescent="0.35">
      <c r="A145" s="2" t="s">
        <v>200</v>
      </c>
      <c r="B145" s="15">
        <f>'Input - Gross flows &amp; stocks'!S147</f>
        <v>135995.33333333334</v>
      </c>
      <c r="C145" s="15">
        <f>'Input - Gross flows &amp; stocks'!T147</f>
        <v>8147.666666666667</v>
      </c>
      <c r="D145" s="15">
        <f>'Input - Gross flows &amp; stocks'!U147</f>
        <v>72169.666666666672</v>
      </c>
      <c r="E145" s="13">
        <f>'Input - Gross flows &amp; stocks'!V147</f>
        <v>0.6303900202205287</v>
      </c>
      <c r="F145" s="13">
        <f>'Input - Gross flows &amp; stocks'!W147</f>
        <v>3.7030867539342115E-2</v>
      </c>
      <c r="G145" s="13">
        <f>'Input - Gross flows &amp; stocks'!X147</f>
        <v>0.3325791122401292</v>
      </c>
      <c r="H145" s="13">
        <f>'Input - Gross flows &amp; stocks'!Y147</f>
        <v>5.6524886166283948E-2</v>
      </c>
      <c r="I145" s="13"/>
      <c r="J145" s="12">
        <f ca="1">'Input - Gross flows &amp; stocks'!AJ147/('Input - Gross flows &amp; stocks'!$AJ147+'Input - Gross flows &amp; stocks'!$AK147+'Input - Gross flows &amp; stocks'!$AL147)</f>
        <v>0.97127369457658219</v>
      </c>
      <c r="K145" s="12">
        <f ca="1">'Input - Gross flows &amp; stocks'!AK147/('Input - Gross flows &amp; stocks'!$AJ147+'Input - Gross flows &amp; stocks'!$AK147+'Input - Gross flows &amp; stocks'!$AL147)</f>
        <v>1.4438592584944282E-2</v>
      </c>
      <c r="L145" s="12">
        <f ca="1">'Input - Gross flows &amp; stocks'!AL147/('Input - Gross flows &amp; stocks'!$AJ147+'Input - Gross flows &amp; stocks'!$AK147+'Input - Gross flows &amp; stocks'!$AL147)</f>
        <v>1.4287712838473464E-2</v>
      </c>
      <c r="M145" s="12">
        <f ca="1">'Input - Gross flows &amp; stocks'!AM147/('Input - Gross flows &amp; stocks'!$AM147+'Input - Gross flows &amp; stocks'!$AN147+'Input - Gross flows &amp; stocks'!$AO147)</f>
        <v>0.23854659789329238</v>
      </c>
      <c r="N145" s="12">
        <f ca="1">'Input - Gross flows &amp; stocks'!AN147/('Input - Gross flows &amp; stocks'!$AM147+'Input - Gross flows &amp; stocks'!$AN147+'Input - Gross flows &amp; stocks'!$AO147)</f>
        <v>0.62294579992088339</v>
      </c>
      <c r="O145" s="12">
        <f ca="1">'Input - Gross flows &amp; stocks'!AO147/('Input - Gross flows &amp; stocks'!$AM147+'Input - Gross flows &amp; stocks'!$AN147+'Input - Gross flows &amp; stocks'!$AO147)</f>
        <v>0.13850760218582414</v>
      </c>
      <c r="P145" s="12">
        <f ca="1">'Input - Gross flows &amp; stocks'!AP147/('Input - Gross flows &amp; stocks'!$AP147+'Input - Gross flows &amp; stocks'!$AQ147+'Input - Gross flows &amp; stocks'!$AR147)</f>
        <v>2.3488997692562453E-2</v>
      </c>
      <c r="Q145" s="12">
        <f ca="1">'Input - Gross flows &amp; stocks'!AQ147/('Input - Gross flows &amp; stocks'!$AP147+'Input - Gross flows &amp; stocks'!$AQ147+'Input - Gross flows &amp; stocks'!$AR147)</f>
        <v>1.9756040990262829E-2</v>
      </c>
      <c r="R145" s="12">
        <f ca="1">'Input - Gross flows &amp; stocks'!AR147/('Input - Gross flows &amp; stocks'!$AP147+'Input - Gross flows &amp; stocks'!$AQ147+'Input - Gross flows &amp; stocks'!$AR147)</f>
        <v>0.95675496131717486</v>
      </c>
      <c r="T145" s="12">
        <f t="shared" ca="1" si="6"/>
        <v>0.97176189309990524</v>
      </c>
      <c r="U145" s="12">
        <f ca="1">OFFSET('Margin error adjustment'!$BD$6,UsefulSeries!$M144,0)</f>
        <v>1.3928987803686428E-2</v>
      </c>
      <c r="V145" s="12">
        <f ca="1">OFFSET('Margin error adjustment'!$BD$7,UsefulSeries!$M144,0)</f>
        <v>1.4309119096408333E-2</v>
      </c>
      <c r="W145" s="12">
        <f ca="1">OFFSET('Margin error adjustment'!$BD$8,UsefulSeries!$M144,0)</f>
        <v>0.24383323429484891</v>
      </c>
      <c r="X145" s="12">
        <f t="shared" ca="1" si="7"/>
        <v>0.61445168045097198</v>
      </c>
      <c r="Y145" s="12">
        <f ca="1">OFFSET('Margin error adjustment'!$BD$9,UsefulSeries!$M144,0)</f>
        <v>0.14171508525417906</v>
      </c>
      <c r="Z145" s="12">
        <f ca="1">OFFSET('Margin error adjustment'!$BD$10,UsefulSeries!$M144,0)</f>
        <v>2.3483235269169799E-2</v>
      </c>
      <c r="AA145" s="12">
        <f ca="1">OFFSET('Margin error adjustment'!$BD$11,UsefulSeries!$M144,0)</f>
        <v>1.9043982071604251E-2</v>
      </c>
      <c r="AB145" s="12">
        <f t="shared" ca="1" si="8"/>
        <v>0.95747278265922586</v>
      </c>
      <c r="AD145" s="12">
        <f ca="1">OFFSET('Time agg. bias corr.'!$F$4,UsefulSeries!$C144,0)</f>
        <v>-3.11917638975928E-2</v>
      </c>
      <c r="AE145" s="12">
        <f ca="1">OFFSET('Time agg. bias corr.'!$G$4,UsefulSeries!$C144,0)</f>
        <v>1.77349949553821E-2</v>
      </c>
      <c r="AF145" s="12">
        <f ca="1">OFFSET('Time agg. bias corr.'!$H$4,UsefulSeries!$C144,0)</f>
        <v>1.3456768942210101E-2</v>
      </c>
      <c r="AG145" s="12">
        <f ca="1">OFFSET('Time agg. bias corr.'!$F$5,UsefulSeries!$C144,0)</f>
        <v>0.31150001690803197</v>
      </c>
      <c r="AH145" s="12">
        <f ca="1">OFFSET('Time agg. bias corr.'!$G$5,UsefulSeries!$C144,0)</f>
        <v>-0.49288153251624101</v>
      </c>
      <c r="AI145" s="12">
        <f ca="1">OFFSET('Time agg. bias corr.'!$H$5,UsefulSeries!$C144,0)</f>
        <v>0.18138151560821</v>
      </c>
      <c r="AJ145" s="12">
        <f ca="1">OFFSET('Time agg. bias corr.'!$F$6,UsefulSeries!$C144,0)</f>
        <v>2.10716302621911E-2</v>
      </c>
      <c r="AK145" s="12">
        <f ca="1">OFFSET('Time agg. bias corr.'!$G$6,UsefulSeries!$C144,0)</f>
        <v>2.4476764133779898E-2</v>
      </c>
      <c r="AL145" s="12">
        <f ca="1">OFFSET('Time agg. bias corr.'!$H$6,UsefulSeries!$C144,0)</f>
        <v>-4.5548394395971102E-2</v>
      </c>
    </row>
    <row r="146" spans="1:38" x14ac:dyDescent="0.35">
      <c r="A146" s="2" t="s">
        <v>201</v>
      </c>
      <c r="B146" s="15">
        <f>'Input - Gross flows &amp; stocks'!S148</f>
        <v>136062</v>
      </c>
      <c r="C146" s="15">
        <f>'Input - Gross flows &amp; stocks'!T148</f>
        <v>8218.3333333333339</v>
      </c>
      <c r="D146" s="15">
        <f>'Input - Gross flows &amp; stocks'!U148</f>
        <v>72214.333333333328</v>
      </c>
      <c r="E146" s="13">
        <f>'Input - Gross flows &amp; stocks'!V148</f>
        <v>0.62893003259135982</v>
      </c>
      <c r="F146" s="13">
        <f>'Input - Gross flows &amp; stocks'!W148</f>
        <v>3.8175808427524674E-2</v>
      </c>
      <c r="G146" s="13">
        <f>'Input - Gross flows &amp; stocks'!X148</f>
        <v>0.33289415898111552</v>
      </c>
      <c r="H146" s="13">
        <f>'Input - Gross flows &amp; stocks'!Y148</f>
        <v>5.6960870157863976E-2</v>
      </c>
      <c r="I146" s="13"/>
      <c r="J146" s="12">
        <f ca="1">'Input - Gross flows &amp; stocks'!AJ148/('Input - Gross flows &amp; stocks'!$AJ148+'Input - Gross flows &amp; stocks'!$AK148+'Input - Gross flows &amp; stocks'!$AL148)</f>
        <v>0.97237846124389171</v>
      </c>
      <c r="K146" s="12">
        <f ca="1">'Input - Gross flows &amp; stocks'!AK148/('Input - Gross flows &amp; stocks'!$AJ148+'Input - Gross flows &amp; stocks'!$AK148+'Input - Gross flows &amp; stocks'!$AL148)</f>
        <v>1.4007439850641235E-2</v>
      </c>
      <c r="L146" s="12">
        <f ca="1">'Input - Gross flows &amp; stocks'!AL148/('Input - Gross flows &amp; stocks'!$AJ148+'Input - Gross flows &amp; stocks'!$AK148+'Input - Gross flows &amp; stocks'!$AL148)</f>
        <v>1.3614098905467078E-2</v>
      </c>
      <c r="M146" s="12">
        <f ca="1">'Input - Gross flows &amp; stocks'!AM148/('Input - Gross flows &amp; stocks'!$AM148+'Input - Gross flows &amp; stocks'!$AN148+'Input - Gross flows &amp; stocks'!$AO148)</f>
        <v>0.24250321479040185</v>
      </c>
      <c r="N146" s="12">
        <f ca="1">'Input - Gross flows &amp; stocks'!AN148/('Input - Gross flows &amp; stocks'!$AM148+'Input - Gross flows &amp; stocks'!$AN148+'Input - Gross flows &amp; stocks'!$AO148)</f>
        <v>0.62410276080575011</v>
      </c>
      <c r="O146" s="12">
        <f ca="1">'Input - Gross flows &amp; stocks'!AO148/('Input - Gross flows &amp; stocks'!$AM148+'Input - Gross flows &amp; stocks'!$AN148+'Input - Gross flows &amp; stocks'!$AO148)</f>
        <v>0.13339402440384804</v>
      </c>
      <c r="P146" s="12">
        <f ca="1">'Input - Gross flows &amp; stocks'!AP148/('Input - Gross flows &amp; stocks'!$AP148+'Input - Gross flows &amp; stocks'!$AQ148+'Input - Gross flows &amp; stocks'!$AR148)</f>
        <v>2.4441588561508715E-2</v>
      </c>
      <c r="Q146" s="12">
        <f ca="1">'Input - Gross flows &amp; stocks'!AQ148/('Input - Gross flows &amp; stocks'!$AP148+'Input - Gross flows &amp; stocks'!$AQ148+'Input - Gross flows &amp; stocks'!$AR148)</f>
        <v>2.0033998246091311E-2</v>
      </c>
      <c r="R146" s="12">
        <f ca="1">'Input - Gross flows &amp; stocks'!AR148/('Input - Gross flows &amp; stocks'!$AP148+'Input - Gross flows &amp; stocks'!$AQ148+'Input - Gross flows &amp; stocks'!$AR148)</f>
        <v>0.9555244131924</v>
      </c>
      <c r="T146" s="12">
        <f t="shared" ca="1" si="6"/>
        <v>0.97147650341302738</v>
      </c>
      <c r="U146" s="12">
        <f ca="1">OFFSET('Margin error adjustment'!$BD$6,UsefulSeries!$M145,0)</f>
        <v>1.408724421144634E-2</v>
      </c>
      <c r="V146" s="12">
        <f ca="1">OFFSET('Margin error adjustment'!$BD$7,UsefulSeries!$M145,0)</f>
        <v>1.4436252375526221E-2</v>
      </c>
      <c r="W146" s="12">
        <f ca="1">OFFSET('Margin error adjustment'!$BD$8,UsefulSeries!$M145,0)</f>
        <v>0.23951703636729196</v>
      </c>
      <c r="X146" s="12">
        <f t="shared" ca="1" si="7"/>
        <v>0.6205521704590391</v>
      </c>
      <c r="Y146" s="12">
        <f ca="1">OFFSET('Margin error adjustment'!$BD$9,UsefulSeries!$M145,0)</f>
        <v>0.13993079317366894</v>
      </c>
      <c r="Z146" s="12">
        <f ca="1">OFFSET('Margin error adjustment'!$BD$10,UsefulSeries!$M145,0)</f>
        <v>2.3006304462065766E-2</v>
      </c>
      <c r="AA146" s="12">
        <f ca="1">OFFSET('Margin error adjustment'!$BD$11,UsefulSeries!$M145,0)</f>
        <v>1.8990263688416636E-2</v>
      </c>
      <c r="AB146" s="12">
        <f t="shared" ca="1" si="8"/>
        <v>0.95800343184951764</v>
      </c>
      <c r="AD146" s="12">
        <f ca="1">OFFSET('Time agg. bias corr.'!$F$4,UsefulSeries!$C145,0)</f>
        <v>-3.1454914558558998E-2</v>
      </c>
      <c r="AE146" s="12">
        <f ca="1">OFFSET('Time agg. bias corr.'!$G$4,UsefulSeries!$C145,0)</f>
        <v>1.78577779387743E-2</v>
      </c>
      <c r="AF146" s="12">
        <f ca="1">OFFSET('Time agg. bias corr.'!$H$4,UsefulSeries!$C145,0)</f>
        <v>1.35971366197843E-2</v>
      </c>
      <c r="AG146" s="12">
        <f ca="1">OFFSET('Time agg. bias corr.'!$F$5,UsefulSeries!$C145,0)</f>
        <v>0.30465837635183202</v>
      </c>
      <c r="AH146" s="12">
        <f ca="1">OFFSET('Time agg. bias corr.'!$G$5,UsefulSeries!$C145,0)</f>
        <v>-0.48286726092271798</v>
      </c>
      <c r="AI146" s="12">
        <f ca="1">OFFSET('Time agg. bias corr.'!$H$5,UsefulSeries!$C145,0)</f>
        <v>0.17820888457088599</v>
      </c>
      <c r="AJ146" s="12">
        <f ca="1">OFFSET('Time agg. bias corr.'!$F$6,UsefulSeries!$C145,0)</f>
        <v>2.0660614419164301E-2</v>
      </c>
      <c r="AK146" s="12">
        <f ca="1">OFFSET('Time agg. bias corr.'!$G$6,UsefulSeries!$C145,0)</f>
        <v>2.42890632499424E-2</v>
      </c>
      <c r="AL146" s="12">
        <f ca="1">OFFSET('Time agg. bias corr.'!$H$6,UsefulSeries!$C145,0)</f>
        <v>-4.4949677669106798E-2</v>
      </c>
    </row>
    <row r="147" spans="1:38" x14ac:dyDescent="0.35">
      <c r="A147" s="2" t="s">
        <v>202</v>
      </c>
      <c r="B147" s="15">
        <f>'Input - Gross flows &amp; stocks'!S149</f>
        <v>136105.33333333334</v>
      </c>
      <c r="C147" s="15">
        <f>'Input - Gross flows &amp; stocks'!T149</f>
        <v>8233.6666666666661</v>
      </c>
      <c r="D147" s="15">
        <f>'Input - Gross flows &amp; stocks'!U149</f>
        <v>72325.333333333328</v>
      </c>
      <c r="E147" s="13">
        <f>'Input - Gross flows &amp; stocks'!V149</f>
        <v>0.62677708700913604</v>
      </c>
      <c r="F147" s="13">
        <f>'Input - Gross flows &amp; stocks'!W149</f>
        <v>3.7791100477584917E-2</v>
      </c>
      <c r="G147" s="13">
        <f>'Input - Gross flows &amp; stocks'!X149</f>
        <v>0.33543181251327908</v>
      </c>
      <c r="H147" s="13">
        <f>'Input - Gross flows &amp; stocks'!Y149</f>
        <v>5.7043949775643907E-2</v>
      </c>
      <c r="I147" s="13"/>
      <c r="J147" s="12">
        <f ca="1">'Input - Gross flows &amp; stocks'!AJ149/('Input - Gross flows &amp; stocks'!$AJ149+'Input - Gross flows &amp; stocks'!$AK149+'Input - Gross flows &amp; stocks'!$AL149)</f>
        <v>0.97239449747517093</v>
      </c>
      <c r="K147" s="12">
        <f ca="1">'Input - Gross flows &amp; stocks'!AK149/('Input - Gross flows &amp; stocks'!$AJ149+'Input - Gross flows &amp; stocks'!$AK149+'Input - Gross flows &amp; stocks'!$AL149)</f>
        <v>1.370673639999489E-2</v>
      </c>
      <c r="L147" s="12">
        <f ca="1">'Input - Gross flows &amp; stocks'!AL149/('Input - Gross flows &amp; stocks'!$AJ149+'Input - Gross flows &amp; stocks'!$AK149+'Input - Gross flows &amp; stocks'!$AL149)</f>
        <v>1.3898766124834257E-2</v>
      </c>
      <c r="M147" s="12">
        <f ca="1">'Input - Gross flows &amp; stocks'!AM149/('Input - Gross flows &amp; stocks'!$AM149+'Input - Gross flows &amp; stocks'!$AN149+'Input - Gross flows &amp; stocks'!$AO149)</f>
        <v>0.24391275901289258</v>
      </c>
      <c r="N147" s="12">
        <f ca="1">'Input - Gross flows &amp; stocks'!AN149/('Input - Gross flows &amp; stocks'!$AM149+'Input - Gross flows &amp; stocks'!$AN149+'Input - Gross flows &amp; stocks'!$AO149)</f>
        <v>0.62577049403313056</v>
      </c>
      <c r="O147" s="12">
        <f ca="1">'Input - Gross flows &amp; stocks'!AO149/('Input - Gross flows &amp; stocks'!$AM149+'Input - Gross flows &amp; stocks'!$AN149+'Input - Gross flows &amp; stocks'!$AO149)</f>
        <v>0.1303167469539768</v>
      </c>
      <c r="P147" s="12">
        <f ca="1">'Input - Gross flows &amp; stocks'!AP149/('Input - Gross flows &amp; stocks'!$AP149+'Input - Gross flows &amp; stocks'!$AQ149+'Input - Gross flows &amp; stocks'!$AR149)</f>
        <v>2.3668645129503289E-2</v>
      </c>
      <c r="Q147" s="12">
        <f ca="1">'Input - Gross flows &amp; stocks'!AQ149/('Input - Gross flows &amp; stocks'!$AP149+'Input - Gross flows &amp; stocks'!$AQ149+'Input - Gross flows &amp; stocks'!$AR149)</f>
        <v>1.9901094753669503E-2</v>
      </c>
      <c r="R147" s="12">
        <f ca="1">'Input - Gross flows &amp; stocks'!AR149/('Input - Gross flows &amp; stocks'!$AP149+'Input - Gross flows &amp; stocks'!$AQ149+'Input - Gross flows &amp; stocks'!$AR149)</f>
        <v>0.9564302601168273</v>
      </c>
      <c r="T147" s="12">
        <f t="shared" ca="1" si="6"/>
        <v>0.97085765146217651</v>
      </c>
      <c r="U147" s="12">
        <f ca="1">OFFSET('Margin error adjustment'!$BD$6,UsefulSeries!$M146,0)</f>
        <v>1.3580105167457564E-2</v>
      </c>
      <c r="V147" s="12">
        <f ca="1">OFFSET('Margin error adjustment'!$BD$7,UsefulSeries!$M146,0)</f>
        <v>1.5562243370365884E-2</v>
      </c>
      <c r="W147" s="12">
        <f ca="1">OFFSET('Margin error adjustment'!$BD$8,UsefulSeries!$M146,0)</f>
        <v>0.2412271043661029</v>
      </c>
      <c r="X147" s="12">
        <f t="shared" ca="1" si="7"/>
        <v>0.61408807523935649</v>
      </c>
      <c r="Y147" s="12">
        <f ca="1">OFFSET('Margin error adjustment'!$BD$9,UsefulSeries!$M146,0)</f>
        <v>0.14468482039454056</v>
      </c>
      <c r="Z147" s="12">
        <f ca="1">OFFSET('Margin error adjustment'!$BD$10,UsefulSeries!$M146,0)</f>
        <v>2.0927110679784061E-2</v>
      </c>
      <c r="AA147" s="12">
        <f ca="1">OFFSET('Margin error adjustment'!$BD$11,UsefulSeries!$M146,0)</f>
        <v>1.7443549600959243E-2</v>
      </c>
      <c r="AB147" s="12">
        <f t="shared" ca="1" si="8"/>
        <v>0.96162933971925668</v>
      </c>
      <c r="AD147" s="12">
        <f ca="1">OFFSET('Time agg. bias corr.'!$F$4,UsefulSeries!$C146,0)</f>
        <v>-3.2037357336858197E-2</v>
      </c>
      <c r="AE147" s="12">
        <f ca="1">OFFSET('Time agg. bias corr.'!$G$4,UsefulSeries!$C146,0)</f>
        <v>1.7297655363863799E-2</v>
      </c>
      <c r="AF147" s="12">
        <f ca="1">OFFSET('Time agg. bias corr.'!$H$4,UsefulSeries!$C146,0)</f>
        <v>1.47397019729009E-2</v>
      </c>
      <c r="AG147" s="12">
        <f ca="1">OFFSET('Time agg. bias corr.'!$F$5,UsefulSeries!$C146,0)</f>
        <v>0.30855409925920002</v>
      </c>
      <c r="AH147" s="12">
        <f ca="1">OFFSET('Time agg. bias corr.'!$G$5,UsefulSeries!$C146,0)</f>
        <v>-0.49318703780141299</v>
      </c>
      <c r="AI147" s="12">
        <f ca="1">OFFSET('Time agg. bias corr.'!$H$5,UsefulSeries!$C146,0)</f>
        <v>0.18463293855488799</v>
      </c>
      <c r="AJ147" s="12">
        <f ca="1">OFFSET('Time agg. bias corr.'!$F$6,UsefulSeries!$C146,0)</f>
        <v>1.8694210400869798E-2</v>
      </c>
      <c r="AK147" s="12">
        <f ca="1">OFFSET('Time agg. bias corr.'!$G$6,UsefulSeries!$C146,0)</f>
        <v>2.2380974361368801E-2</v>
      </c>
      <c r="AL147" s="12">
        <f ca="1">OFFSET('Time agg. bias corr.'!$H$6,UsefulSeries!$C146,0)</f>
        <v>-4.1075184762359801E-2</v>
      </c>
    </row>
    <row r="148" spans="1:38" x14ac:dyDescent="0.35">
      <c r="A148" s="2" t="s">
        <v>203</v>
      </c>
      <c r="B148" s="15">
        <f>'Input - Gross flows &amp; stocks'!S150</f>
        <v>136247</v>
      </c>
      <c r="C148" s="15">
        <f>'Input - Gross flows &amp; stocks'!T150</f>
        <v>8372.6666666666661</v>
      </c>
      <c r="D148" s="15">
        <f>'Input - Gross flows &amp; stocks'!U150</f>
        <v>72211.333333333328</v>
      </c>
      <c r="E148" s="13">
        <f>'Input - Gross flows &amp; stocks'!V150</f>
        <v>0.62972450303005123</v>
      </c>
      <c r="F148" s="13">
        <f>'Input - Gross flows &amp; stocks'!W150</f>
        <v>3.7916026271213821E-2</v>
      </c>
      <c r="G148" s="13">
        <f>'Input - Gross flows &amp; stocks'!X150</f>
        <v>0.33235947069873489</v>
      </c>
      <c r="H148" s="13">
        <f>'Input - Gross flows &amp; stocks'!Y150</f>
        <v>5.789438504214503E-2</v>
      </c>
      <c r="I148" s="13"/>
      <c r="J148" s="12">
        <f ca="1">'Input - Gross flows &amp; stocks'!AJ150/('Input - Gross flows &amp; stocks'!$AJ150+'Input - Gross flows &amp; stocks'!$AK150+'Input - Gross flows &amp; stocks'!$AL150)</f>
        <v>0.97296709195446041</v>
      </c>
      <c r="K148" s="12">
        <f ca="1">'Input - Gross flows &amp; stocks'!AK150/('Input - Gross flows &amp; stocks'!$AJ150+'Input - Gross flows &amp; stocks'!$AK150+'Input - Gross flows &amp; stocks'!$AL150)</f>
        <v>1.3344734764095709E-2</v>
      </c>
      <c r="L148" s="12">
        <f ca="1">'Input - Gross flows &amp; stocks'!AL150/('Input - Gross flows &amp; stocks'!$AJ150+'Input - Gross flows &amp; stocks'!$AK150+'Input - Gross flows &amp; stocks'!$AL150)</f>
        <v>1.3688173281443962E-2</v>
      </c>
      <c r="M148" s="12">
        <f ca="1">'Input - Gross flows &amp; stocks'!AM150/('Input - Gross flows &amp; stocks'!$AM150+'Input - Gross flows &amp; stocks'!$AN150+'Input - Gross flows &amp; stocks'!$AO150)</f>
        <v>0.24217787620998285</v>
      </c>
      <c r="N148" s="12">
        <f ca="1">'Input - Gross flows &amp; stocks'!AN150/('Input - Gross flows &amp; stocks'!$AM150+'Input - Gross flows &amp; stocks'!$AN150+'Input - Gross flows &amp; stocks'!$AO150)</f>
        <v>0.6350105436034762</v>
      </c>
      <c r="O148" s="12">
        <f ca="1">'Input - Gross flows &amp; stocks'!AO150/('Input - Gross flows &amp; stocks'!$AM150+'Input - Gross flows &amp; stocks'!$AN150+'Input - Gross flows &amp; stocks'!$AO150)</f>
        <v>0.12281158018654095</v>
      </c>
      <c r="P148" s="12">
        <f ca="1">'Input - Gross flows &amp; stocks'!AP150/('Input - Gross flows &amp; stocks'!$AP150+'Input - Gross flows &amp; stocks'!$AQ150+'Input - Gross flows &amp; stocks'!$AR150)</f>
        <v>2.3978440568111513E-2</v>
      </c>
      <c r="Q148" s="12">
        <f ca="1">'Input - Gross flows &amp; stocks'!AQ150/('Input - Gross flows &amp; stocks'!$AP150+'Input - Gross flows &amp; stocks'!$AQ150+'Input - Gross flows &amp; stocks'!$AR150)</f>
        <v>2.1393776403179767E-2</v>
      </c>
      <c r="R148" s="12">
        <f ca="1">'Input - Gross flows &amp; stocks'!AR150/('Input - Gross flows &amp; stocks'!$AP150+'Input - Gross flows &amp; stocks'!$AQ150+'Input - Gross flows &amp; stocks'!$AR150)</f>
        <v>0.95462778302870865</v>
      </c>
      <c r="T148" s="12">
        <f t="shared" ca="1" si="6"/>
        <v>0.97525978741829211</v>
      </c>
      <c r="U148" s="12">
        <f ca="1">OFFSET('Margin error adjustment'!$BD$6,UsefulSeries!$M147,0)</f>
        <v>1.205807839268387E-2</v>
      </c>
      <c r="V148" s="12">
        <f ca="1">OFFSET('Margin error adjustment'!$BD$7,UsefulSeries!$M147,0)</f>
        <v>1.2682134189023964E-2</v>
      </c>
      <c r="W148" s="12">
        <f ca="1">OFFSET('Margin error adjustment'!$BD$8,UsefulSeries!$M147,0)</f>
        <v>0.25962380829736231</v>
      </c>
      <c r="X148" s="12">
        <f t="shared" ca="1" si="7"/>
        <v>0.61803322052562992</v>
      </c>
      <c r="Y148" s="12">
        <f ca="1">OFFSET('Margin error adjustment'!$BD$9,UsefulSeries!$M147,0)</f>
        <v>0.12234297117700779</v>
      </c>
      <c r="Z148" s="12">
        <f ca="1">OFFSET('Margin error adjustment'!$BD$10,UsefulSeries!$M147,0)</f>
        <v>2.5765430250548477E-2</v>
      </c>
      <c r="AA148" s="12">
        <f ca="1">OFFSET('Margin error adjustment'!$BD$11,UsefulSeries!$M147,0)</f>
        <v>2.0875013116631397E-2</v>
      </c>
      <c r="AB148" s="12">
        <f t="shared" ca="1" si="8"/>
        <v>0.95335955663282013</v>
      </c>
      <c r="AD148" s="12">
        <f ca="1">OFFSET('Time agg. bias corr.'!$F$4,UsefulSeries!$C147,0)</f>
        <v>-2.7386930756776E-2</v>
      </c>
      <c r="AE148" s="12">
        <f ca="1">OFFSET('Time agg. bias corr.'!$G$4,UsefulSeries!$C147,0)</f>
        <v>1.52574056641751E-2</v>
      </c>
      <c r="AF148" s="12">
        <f ca="1">OFFSET('Time agg. bias corr.'!$H$4,UsefulSeries!$C147,0)</f>
        <v>1.21295251027424E-2</v>
      </c>
      <c r="AG148" s="12">
        <f ca="1">OFFSET('Time agg. bias corr.'!$F$5,UsefulSeries!$C147,0)</f>
        <v>0.33033697046974603</v>
      </c>
      <c r="AH148" s="12">
        <f ca="1">OFFSET('Time agg. bias corr.'!$G$5,UsefulSeries!$C147,0)</f>
        <v>-0.48663110524403802</v>
      </c>
      <c r="AI148" s="12">
        <f ca="1">OFFSET('Time agg. bias corr.'!$H$5,UsefulSeries!$C147,0)</f>
        <v>0.15629413477250201</v>
      </c>
      <c r="AJ148" s="12">
        <f ca="1">OFFSET('Time agg. bias corr.'!$F$6,UsefulSeries!$C147,0)</f>
        <v>2.2901764952395501E-2</v>
      </c>
      <c r="AK148" s="12">
        <f ca="1">OFFSET('Time agg. bias corr.'!$G$6,UsefulSeries!$C147,0)</f>
        <v>2.68481021712587E-2</v>
      </c>
      <c r="AL148" s="12">
        <f ca="1">OFFSET('Time agg. bias corr.'!$H$6,UsefulSeries!$C147,0)</f>
        <v>-4.97498671237636E-2</v>
      </c>
    </row>
    <row r="149" spans="1:38" x14ac:dyDescent="0.35">
      <c r="A149" s="2" t="s">
        <v>204</v>
      </c>
      <c r="B149" s="15">
        <f>'Input - Gross flows &amp; stocks'!S151</f>
        <v>136280.66666666666</v>
      </c>
      <c r="C149" s="15">
        <f>'Input - Gross flows &amp; stocks'!T151</f>
        <v>8434</v>
      </c>
      <c r="D149" s="15">
        <f>'Input - Gross flows &amp; stocks'!U151</f>
        <v>72294.666666666672</v>
      </c>
      <c r="E149" s="13">
        <f>'Input - Gross flows &amp; stocks'!V151</f>
        <v>0.62805316754602813</v>
      </c>
      <c r="F149" s="13">
        <f>'Input - Gross flows &amp; stocks'!W151</f>
        <v>3.8298343356823965E-2</v>
      </c>
      <c r="G149" s="13">
        <f>'Input - Gross flows &amp; stocks'!X151</f>
        <v>0.33364848909714789</v>
      </c>
      <c r="H149" s="13">
        <f>'Input - Gross flows &amp; stocks'!Y151</f>
        <v>5.8280201960639794E-2</v>
      </c>
      <c r="I149" s="13"/>
      <c r="J149" s="12">
        <f ca="1">'Input - Gross flows &amp; stocks'!AJ151/('Input - Gross flows &amp; stocks'!$AJ151+'Input - Gross flows &amp; stocks'!$AK151+'Input - Gross flows &amp; stocks'!$AL151)</f>
        <v>0.97243080947535143</v>
      </c>
      <c r="K149" s="12">
        <f ca="1">'Input - Gross flows &amp; stocks'!AK151/('Input - Gross flows &amp; stocks'!$AJ151+'Input - Gross flows &amp; stocks'!$AK151+'Input - Gross flows &amp; stocks'!$AL151)</f>
        <v>1.2878867213268188E-2</v>
      </c>
      <c r="L149" s="12">
        <f ca="1">'Input - Gross flows &amp; stocks'!AL151/('Input - Gross flows &amp; stocks'!$AJ151+'Input - Gross flows &amp; stocks'!$AK151+'Input - Gross flows &amp; stocks'!$AL151)</f>
        <v>1.4690323311380184E-2</v>
      </c>
      <c r="M149" s="12">
        <f ca="1">'Input - Gross flows &amp; stocks'!AM151/('Input - Gross flows &amp; stocks'!$AM151+'Input - Gross flows &amp; stocks'!$AN151+'Input - Gross flows &amp; stocks'!$AO151)</f>
        <v>0.22887434521663935</v>
      </c>
      <c r="N149" s="12">
        <f ca="1">'Input - Gross flows &amp; stocks'!AN151/('Input - Gross flows &amp; stocks'!$AM151+'Input - Gross flows &amp; stocks'!$AN151+'Input - Gross flows &amp; stocks'!$AO151)</f>
        <v>0.64351067430209818</v>
      </c>
      <c r="O149" s="12">
        <f ca="1">'Input - Gross flows &amp; stocks'!AO151/('Input - Gross flows &amp; stocks'!$AM151+'Input - Gross flows &amp; stocks'!$AN151+'Input - Gross flows &amp; stocks'!$AO151)</f>
        <v>0.12761498048126244</v>
      </c>
      <c r="P149" s="12">
        <f ca="1">'Input - Gross flows &amp; stocks'!AP151/('Input - Gross flows &amp; stocks'!$AP151+'Input - Gross flows &amp; stocks'!$AQ151+'Input - Gross flows &amp; stocks'!$AR151)</f>
        <v>2.4554306647853085E-2</v>
      </c>
      <c r="Q149" s="12">
        <f ca="1">'Input - Gross flows &amp; stocks'!AQ151/('Input - Gross flows &amp; stocks'!$AP151+'Input - Gross flows &amp; stocks'!$AQ151+'Input - Gross flows &amp; stocks'!$AR151)</f>
        <v>2.0741912250466808E-2</v>
      </c>
      <c r="R149" s="12">
        <f ca="1">'Input - Gross flows &amp; stocks'!AR151/('Input - Gross flows &amp; stocks'!$AP151+'Input - Gross flows &amp; stocks'!$AQ151+'Input - Gross flows &amp; stocks'!$AR151)</f>
        <v>0.95470378110168008</v>
      </c>
      <c r="T149" s="12">
        <f t="shared" ca="1" si="6"/>
        <v>0.97153847073668442</v>
      </c>
      <c r="U149" s="12">
        <f ca="1">OFFSET('Margin error adjustment'!$BD$6,UsefulSeries!$M148,0)</f>
        <v>1.2669449829978691E-2</v>
      </c>
      <c r="V149" s="12">
        <f ca="1">OFFSET('Margin error adjustment'!$BD$7,UsefulSeries!$M148,0)</f>
        <v>1.5792079433336981E-2</v>
      </c>
      <c r="W149" s="12">
        <f ca="1">OFFSET('Margin error adjustment'!$BD$8,UsefulSeries!$M148,0)</f>
        <v>0.22891674504690482</v>
      </c>
      <c r="X149" s="12">
        <f t="shared" ca="1" si="7"/>
        <v>0.63375656298610672</v>
      </c>
      <c r="Y149" s="12">
        <f ca="1">OFFSET('Margin error adjustment'!$BD$9,UsefulSeries!$M148,0)</f>
        <v>0.13732669196698846</v>
      </c>
      <c r="Z149" s="12">
        <f ca="1">OFFSET('Margin error adjustment'!$BD$10,UsefulSeries!$M148,0)</f>
        <v>2.2782481726052562E-2</v>
      </c>
      <c r="AA149" s="12">
        <f ca="1">OFFSET('Margin error adjustment'!$BD$11,UsefulSeries!$M148,0)</f>
        <v>1.8926946339203596E-2</v>
      </c>
      <c r="AB149" s="12">
        <f t="shared" ca="1" si="8"/>
        <v>0.95829057193474387</v>
      </c>
      <c r="AD149" s="12">
        <f ca="1">OFFSET('Time agg. bias corr.'!$F$4,UsefulSeries!$C148,0)</f>
        <v>-3.1043889722830301E-2</v>
      </c>
      <c r="AE149" s="12">
        <f ca="1">OFFSET('Time agg. bias corr.'!$G$4,UsefulSeries!$C148,0)</f>
        <v>1.58621464833614E-2</v>
      </c>
      <c r="AF149" s="12">
        <f ca="1">OFFSET('Time agg. bias corr.'!$H$4,UsefulSeries!$C148,0)</f>
        <v>1.5181743239468999E-2</v>
      </c>
      <c r="AG149" s="12">
        <f ca="1">OFFSET('Time agg. bias corr.'!$F$5,UsefulSeries!$C148,0)</f>
        <v>0.28820747466570601</v>
      </c>
      <c r="AH149" s="12">
        <f ca="1">OFFSET('Time agg. bias corr.'!$G$5,UsefulSeries!$C148,0)</f>
        <v>-0.46116149925010702</v>
      </c>
      <c r="AI149" s="12">
        <f ca="1">OFFSET('Time agg. bias corr.'!$H$5,UsefulSeries!$C148,0)</f>
        <v>0.17295402458440201</v>
      </c>
      <c r="AJ149" s="12">
        <f ca="1">OFFSET('Time agg. bias corr.'!$F$6,UsefulSeries!$C148,0)</f>
        <v>2.06136140464518E-2</v>
      </c>
      <c r="AK149" s="12">
        <f ca="1">OFFSET('Time agg. bias corr.'!$G$6,UsefulSeries!$C148,0)</f>
        <v>2.3985157412356E-2</v>
      </c>
      <c r="AL149" s="12">
        <f ca="1">OFFSET('Time agg. bias corr.'!$H$6,UsefulSeries!$C148,0)</f>
        <v>-4.4598771458808001E-2</v>
      </c>
    </row>
    <row r="150" spans="1:38" x14ac:dyDescent="0.35">
      <c r="A150" s="2" t="s">
        <v>205</v>
      </c>
      <c r="B150" s="15">
        <f>'Input - Gross flows &amp; stocks'!S152</f>
        <v>136360</v>
      </c>
      <c r="C150" s="15">
        <f>'Input - Gross flows &amp; stocks'!T152</f>
        <v>8463.6666666666661</v>
      </c>
      <c r="D150" s="15">
        <f>'Input - Gross flows &amp; stocks'!U152</f>
        <v>72380.333333333328</v>
      </c>
      <c r="E150" s="13">
        <f>'Input - Gross flows &amp; stocks'!V152</f>
        <v>0.62729141129738353</v>
      </c>
      <c r="F150" s="13">
        <f>'Input - Gross flows &amp; stocks'!W152</f>
        <v>3.9625632470991587E-2</v>
      </c>
      <c r="G150" s="13">
        <f>'Input - Gross flows &amp; stocks'!X152</f>
        <v>0.33308295623162493</v>
      </c>
      <c r="H150" s="13">
        <f>'Input - Gross flows &amp; stocks'!Y152</f>
        <v>5.8441184797144115E-2</v>
      </c>
      <c r="I150" s="13"/>
      <c r="J150" s="12">
        <f ca="1">'Input - Gross flows &amp; stocks'!AJ152/('Input - Gross flows &amp; stocks'!$AJ152+'Input - Gross flows &amp; stocks'!$AK152+'Input - Gross flows &amp; stocks'!$AL152)</f>
        <v>0.97220191223821173</v>
      </c>
      <c r="K150" s="12">
        <f ca="1">'Input - Gross flows &amp; stocks'!AK152/('Input - Gross flows &amp; stocks'!$AJ152+'Input - Gross flows &amp; stocks'!$AK152+'Input - Gross flows &amp; stocks'!$AL152)</f>
        <v>1.3156056380024714E-2</v>
      </c>
      <c r="L150" s="12">
        <f ca="1">'Input - Gross flows &amp; stocks'!AL152/('Input - Gross flows &amp; stocks'!$AJ152+'Input - Gross flows &amp; stocks'!$AK152+'Input - Gross flows &amp; stocks'!$AL152)</f>
        <v>1.4642031381763575E-2</v>
      </c>
      <c r="M150" s="12">
        <f ca="1">'Input - Gross flows &amp; stocks'!AM152/('Input - Gross flows &amp; stocks'!$AM152+'Input - Gross flows &amp; stocks'!$AN152+'Input - Gross flows &amp; stocks'!$AO152)</f>
        <v>0.21845744825513111</v>
      </c>
      <c r="N150" s="12">
        <f ca="1">'Input - Gross flows &amp; stocks'!AN152/('Input - Gross flows &amp; stocks'!$AM152+'Input - Gross flows &amp; stocks'!$AN152+'Input - Gross flows &amp; stocks'!$AO152)</f>
        <v>0.65043772958109891</v>
      </c>
      <c r="O150" s="12">
        <f ca="1">'Input - Gross flows &amp; stocks'!AO152/('Input - Gross flows &amp; stocks'!$AM152+'Input - Gross flows &amp; stocks'!$AN152+'Input - Gross flows &amp; stocks'!$AO152)</f>
        <v>0.13110482216377006</v>
      </c>
      <c r="P150" s="12">
        <f ca="1">'Input - Gross flows &amp; stocks'!AP152/('Input - Gross flows &amp; stocks'!$AP152+'Input - Gross flows &amp; stocks'!$AQ152+'Input - Gross flows &amp; stocks'!$AR152)</f>
        <v>2.6614339731365875E-2</v>
      </c>
      <c r="Q150" s="12">
        <f ca="1">'Input - Gross flows &amp; stocks'!AQ152/('Input - Gross flows &amp; stocks'!$AP152+'Input - Gross flows &amp; stocks'!$AQ152+'Input - Gross flows &amp; stocks'!$AR152)</f>
        <v>1.9188566816108765E-2</v>
      </c>
      <c r="R150" s="12">
        <f ca="1">'Input - Gross flows &amp; stocks'!AR152/('Input - Gross flows &amp; stocks'!$AP152+'Input - Gross flows &amp; stocks'!$AQ152+'Input - Gross flows &amp; stocks'!$AR152)</f>
        <v>0.95419709345252535</v>
      </c>
      <c r="T150" s="12">
        <f t="shared" ca="1" si="6"/>
        <v>0.97175406332363479</v>
      </c>
      <c r="U150" s="12">
        <f ca="1">OFFSET('Margin error adjustment'!$BD$6,UsefulSeries!$M149,0)</f>
        <v>1.3294857711520223E-2</v>
      </c>
      <c r="V150" s="12">
        <f ca="1">OFFSET('Margin error adjustment'!$BD$7,UsefulSeries!$M149,0)</f>
        <v>1.4951078964845094E-2</v>
      </c>
      <c r="W150" s="12">
        <f ca="1">OFFSET('Margin error adjustment'!$BD$8,UsefulSeries!$M149,0)</f>
        <v>0.21627514647357679</v>
      </c>
      <c r="X150" s="12">
        <f t="shared" ca="1" si="7"/>
        <v>0.65110210805485436</v>
      </c>
      <c r="Y150" s="12">
        <f ca="1">OFFSET('Margin error adjustment'!$BD$9,UsefulSeries!$M149,0)</f>
        <v>0.13262274547156885</v>
      </c>
      <c r="Z150" s="12">
        <f ca="1">OFFSET('Margin error adjustment'!$BD$10,UsefulSeries!$M149,0)</f>
        <v>2.6061001971230138E-2</v>
      </c>
      <c r="AA150" s="12">
        <f ca="1">OFFSET('Margin error adjustment'!$BD$11,UsefulSeries!$M149,0)</f>
        <v>1.9000903902534852E-2</v>
      </c>
      <c r="AB150" s="12">
        <f t="shared" ca="1" si="8"/>
        <v>0.95493809412623498</v>
      </c>
      <c r="AD150" s="12">
        <f ca="1">OFFSET('Time agg. bias corr.'!$F$4,UsefulSeries!$C149,0)</f>
        <v>-3.07881580186735E-2</v>
      </c>
      <c r="AE150" s="12">
        <f ca="1">OFFSET('Time agg. bias corr.'!$G$4,UsefulSeries!$C149,0)</f>
        <v>1.64542282170589E-2</v>
      </c>
      <c r="AF150" s="12">
        <f ca="1">OFFSET('Time agg. bias corr.'!$H$4,UsefulSeries!$C149,0)</f>
        <v>1.4333929801613E-2</v>
      </c>
      <c r="AG150" s="12">
        <f ca="1">OFFSET('Time agg. bias corr.'!$F$5,UsefulSeries!$C149,0)</f>
        <v>0.26848331165848399</v>
      </c>
      <c r="AH150" s="12">
        <f ca="1">OFFSET('Time agg. bias corr.'!$G$5,UsefulSeries!$C149,0)</f>
        <v>-0.43389732456769797</v>
      </c>
      <c r="AI150" s="12">
        <f ca="1">OFFSET('Time agg. bias corr.'!$H$5,UsefulSeries!$C149,0)</f>
        <v>0.16541401290921301</v>
      </c>
      <c r="AJ150" s="12">
        <f ca="1">OFFSET('Time agg. bias corr.'!$F$6,UsefulSeries!$C149,0)</f>
        <v>2.4263419601946098E-2</v>
      </c>
      <c r="AK150" s="12">
        <f ca="1">OFFSET('Time agg. bias corr.'!$G$6,UsefulSeries!$C149,0)</f>
        <v>2.3780439402250601E-2</v>
      </c>
      <c r="AL150" s="12">
        <f ca="1">OFFSET('Time agg. bias corr.'!$H$6,UsefulSeries!$C149,0)</f>
        <v>-4.8043859004197803E-2</v>
      </c>
    </row>
    <row r="151" spans="1:38" x14ac:dyDescent="0.35">
      <c r="A151" s="2" t="s">
        <v>206</v>
      </c>
      <c r="B151" s="15">
        <f>'Input - Gross flows &amp; stocks'!S153</f>
        <v>136455.66666666666</v>
      </c>
      <c r="C151" s="15">
        <f>'Input - Gross flows &amp; stocks'!T153</f>
        <v>8394</v>
      </c>
      <c r="D151" s="15">
        <f>'Input - Gross flows &amp; stocks'!U153</f>
        <v>72562.333333333328</v>
      </c>
      <c r="E151" s="13">
        <f>'Input - Gross flows &amp; stocks'!V153</f>
        <v>0.6286383852521662</v>
      </c>
      <c r="F151" s="13">
        <f>'Input - Gross flows &amp; stocks'!W153</f>
        <v>3.8669785172975812E-2</v>
      </c>
      <c r="G151" s="13">
        <f>'Input - Gross flows &amp; stocks'!X153</f>
        <v>0.33269182957485799</v>
      </c>
      <c r="H151" s="13">
        <f>'Input - Gross flows &amp; stocks'!Y153</f>
        <v>5.7949736393364155E-2</v>
      </c>
      <c r="I151" s="13"/>
      <c r="J151" s="12">
        <f ca="1">'Input - Gross flows &amp; stocks'!AJ153/('Input - Gross flows &amp; stocks'!$AJ153+'Input - Gross flows &amp; stocks'!$AK153+'Input - Gross flows &amp; stocks'!$AL153)</f>
        <v>0.97262218593708183</v>
      </c>
      <c r="K151" s="12">
        <f ca="1">'Input - Gross flows &amp; stocks'!AK153/('Input - Gross flows &amp; stocks'!$AJ153+'Input - Gross flows &amp; stocks'!$AK153+'Input - Gross flows &amp; stocks'!$AL153)</f>
        <v>1.2954329594282566E-2</v>
      </c>
      <c r="L151" s="12">
        <f ca="1">'Input - Gross flows &amp; stocks'!AL153/('Input - Gross flows &amp; stocks'!$AJ153+'Input - Gross flows &amp; stocks'!$AK153+'Input - Gross flows &amp; stocks'!$AL153)</f>
        <v>1.4423484468635582E-2</v>
      </c>
      <c r="M151" s="12">
        <f ca="1">'Input - Gross flows &amp; stocks'!AM153/('Input - Gross flows &amp; stocks'!$AM153+'Input - Gross flows &amp; stocks'!$AN153+'Input - Gross flows &amp; stocks'!$AO153)</f>
        <v>0.2150678335144518</v>
      </c>
      <c r="N151" s="12">
        <f ca="1">'Input - Gross flows &amp; stocks'!AN153/('Input - Gross flows &amp; stocks'!$AM153+'Input - Gross flows &amp; stocks'!$AN153+'Input - Gross flows &amp; stocks'!$AO153)</f>
        <v>0.63993553466115938</v>
      </c>
      <c r="O151" s="12">
        <f ca="1">'Input - Gross flows &amp; stocks'!AO153/('Input - Gross flows &amp; stocks'!$AM153+'Input - Gross flows &amp; stocks'!$AN153+'Input - Gross flows &amp; stocks'!$AO153)</f>
        <v>0.14499663182438882</v>
      </c>
      <c r="P151" s="12">
        <f ca="1">'Input - Gross flows &amp; stocks'!AP153/('Input - Gross flows &amp; stocks'!$AP153+'Input - Gross flows &amp; stocks'!$AQ153+'Input - Gross flows &amp; stocks'!$AR153)</f>
        <v>2.622234343005803E-2</v>
      </c>
      <c r="Q151" s="12">
        <f ca="1">'Input - Gross flows &amp; stocks'!AQ153/('Input - Gross flows &amp; stocks'!$AP153+'Input - Gross flows &amp; stocks'!$AQ153+'Input - Gross flows &amp; stocks'!$AR153)</f>
        <v>1.9459886083263545E-2</v>
      </c>
      <c r="R151" s="12">
        <f ca="1">'Input - Gross flows &amp; stocks'!AR153/('Input - Gross flows &amp; stocks'!$AP153+'Input - Gross flows &amp; stocks'!$AQ153+'Input - Gross flows &amp; stocks'!$AR153)</f>
        <v>0.95431777048667843</v>
      </c>
      <c r="T151" s="12">
        <f t="shared" ca="1" si="6"/>
        <v>0.97373360457794744</v>
      </c>
      <c r="U151" s="12">
        <f ca="1">OFFSET('Margin error adjustment'!$BD$6,UsefulSeries!$M150,0)</f>
        <v>1.213665813867593E-2</v>
      </c>
      <c r="V151" s="12">
        <f ca="1">OFFSET('Margin error adjustment'!$BD$7,UsefulSeries!$M150,0)</f>
        <v>1.4129737283376612E-2</v>
      </c>
      <c r="W151" s="12">
        <f ca="1">OFFSET('Margin error adjustment'!$BD$8,UsefulSeries!$M150,0)</f>
        <v>0.22458294503682008</v>
      </c>
      <c r="X151" s="12">
        <f t="shared" ca="1" si="7"/>
        <v>0.62712410239590388</v>
      </c>
      <c r="Y151" s="12">
        <f ca="1">OFFSET('Margin error adjustment'!$BD$9,UsefulSeries!$M150,0)</f>
        <v>0.14829295256727604</v>
      </c>
      <c r="Z151" s="12">
        <f ca="1">OFFSET('Margin error adjustment'!$BD$10,UsefulSeries!$M150,0)</f>
        <v>2.6793376252158631E-2</v>
      </c>
      <c r="AA151" s="12">
        <f ca="1">OFFSET('Margin error adjustment'!$BD$11,UsefulSeries!$M150,0)</f>
        <v>1.8633119615929658E-2</v>
      </c>
      <c r="AB151" s="12">
        <f t="shared" ca="1" si="8"/>
        <v>0.95457350413191178</v>
      </c>
      <c r="AD151" s="12">
        <f ca="1">OFFSET('Time agg. bias corr.'!$F$4,UsefulSeries!$C150,0)</f>
        <v>-2.86808536508492E-2</v>
      </c>
      <c r="AE151" s="12">
        <f ca="1">OFFSET('Time agg. bias corr.'!$G$4,UsefulSeries!$C150,0)</f>
        <v>1.52672689900707E-2</v>
      </c>
      <c r="AF151" s="12">
        <f ca="1">OFFSET('Time agg. bias corr.'!$H$4,UsefulSeries!$C150,0)</f>
        <v>1.34135846607764E-2</v>
      </c>
      <c r="AG151" s="12">
        <f ca="1">OFFSET('Time agg. bias corr.'!$F$5,UsefulSeries!$C150,0)</f>
        <v>0.28314574912870299</v>
      </c>
      <c r="AH151" s="12">
        <f ca="1">OFFSET('Time agg. bias corr.'!$G$5,UsefulSeries!$C150,0)</f>
        <v>-0.47174632945559197</v>
      </c>
      <c r="AI151" s="12">
        <f ca="1">OFFSET('Time agg. bias corr.'!$H$5,UsefulSeries!$C150,0)</f>
        <v>0.18860058032688801</v>
      </c>
      <c r="AJ151" s="12">
        <f ca="1">OFFSET('Time agg. bias corr.'!$F$6,UsefulSeries!$C150,0)</f>
        <v>2.4886381623941099E-2</v>
      </c>
      <c r="AK151" s="12">
        <f ca="1">OFFSET('Time agg. bias corr.'!$G$6,UsefulSeries!$C150,0)</f>
        <v>2.37493155324307E-2</v>
      </c>
      <c r="AL151" s="12">
        <f ca="1">OFFSET('Time agg. bias corr.'!$H$6,UsefulSeries!$C150,0)</f>
        <v>-4.8635697156373503E-2</v>
      </c>
    </row>
    <row r="152" spans="1:38" x14ac:dyDescent="0.35">
      <c r="A152" s="2" t="s">
        <v>207</v>
      </c>
      <c r="B152" s="15">
        <f>'Input - Gross flows &amp; stocks'!S154</f>
        <v>136511</v>
      </c>
      <c r="C152" s="15">
        <f>'Input - Gross flows &amp; stocks'!T154</f>
        <v>8362.3333333333339</v>
      </c>
      <c r="D152" s="15">
        <f>'Input - Gross flows &amp; stocks'!U154</f>
        <v>72761</v>
      </c>
      <c r="E152" s="13">
        <f>'Input - Gross flows &amp; stocks'!V154</f>
        <v>0.6274608110097144</v>
      </c>
      <c r="F152" s="13">
        <f>'Input - Gross flows &amp; stocks'!W154</f>
        <v>3.8604835148660581E-2</v>
      </c>
      <c r="G152" s="13">
        <f>'Input - Gross flows &amp; stocks'!X154</f>
        <v>0.33393435384162495</v>
      </c>
      <c r="H152" s="13">
        <f>'Input - Gross flows &amp; stocks'!Y154</f>
        <v>5.7721687911278817E-2</v>
      </c>
      <c r="I152" s="13"/>
      <c r="J152" s="12">
        <f ca="1">'Input - Gross flows &amp; stocks'!AJ154/('Input - Gross flows &amp; stocks'!$AJ154+'Input - Gross flows &amp; stocks'!$AK154+'Input - Gross flows &amp; stocks'!$AL154)</f>
        <v>0.97263255540300886</v>
      </c>
      <c r="K152" s="12">
        <f ca="1">'Input - Gross flows &amp; stocks'!AK154/('Input - Gross flows &amp; stocks'!$AJ154+'Input - Gross flows &amp; stocks'!$AK154+'Input - Gross flows &amp; stocks'!$AL154)</f>
        <v>1.3335460907738191E-2</v>
      </c>
      <c r="L152" s="12">
        <f ca="1">'Input - Gross flows &amp; stocks'!AL154/('Input - Gross flows &amp; stocks'!$AJ154+'Input - Gross flows &amp; stocks'!$AK154+'Input - Gross flows &amp; stocks'!$AL154)</f>
        <v>1.403198368925305E-2</v>
      </c>
      <c r="M152" s="12">
        <f ca="1">'Input - Gross flows &amp; stocks'!AM154/('Input - Gross flows &amp; stocks'!$AM154+'Input - Gross flows &amp; stocks'!$AN154+'Input - Gross flows &amp; stocks'!$AO154)</f>
        <v>0.21943282426554001</v>
      </c>
      <c r="N152" s="12">
        <f ca="1">'Input - Gross flows &amp; stocks'!AN154/('Input - Gross flows &amp; stocks'!$AM154+'Input - Gross flows &amp; stocks'!$AN154+'Input - Gross flows &amp; stocks'!$AO154)</f>
        <v>0.63793131444211804</v>
      </c>
      <c r="O152" s="12">
        <f ca="1">'Input - Gross flows &amp; stocks'!AO154/('Input - Gross flows &amp; stocks'!$AM154+'Input - Gross flows &amp; stocks'!$AN154+'Input - Gross flows &amp; stocks'!$AO154)</f>
        <v>0.14263586129234185</v>
      </c>
      <c r="P152" s="12">
        <f ca="1">'Input - Gross flows &amp; stocks'!AP154/('Input - Gross flows &amp; stocks'!$AP154+'Input - Gross flows &amp; stocks'!$AQ154+'Input - Gross flows &amp; stocks'!$AR154)</f>
        <v>2.5454898820197941E-2</v>
      </c>
      <c r="Q152" s="12">
        <f ca="1">'Input - Gross flows &amp; stocks'!AQ154/('Input - Gross flows &amp; stocks'!$AP154+'Input - Gross flows &amp; stocks'!$AQ154+'Input - Gross flows &amp; stocks'!$AR154)</f>
        <v>1.9081163232440915E-2</v>
      </c>
      <c r="R152" s="12">
        <f ca="1">'Input - Gross flows &amp; stocks'!AR154/('Input - Gross flows &amp; stocks'!$AP154+'Input - Gross flows &amp; stocks'!$AQ154+'Input - Gross flows &amp; stocks'!$AR154)</f>
        <v>0.95546393794736117</v>
      </c>
      <c r="T152" s="12">
        <f t="shared" ca="1" si="6"/>
        <v>0.97194828297308744</v>
      </c>
      <c r="U152" s="12">
        <f ca="1">OFFSET('Margin error adjustment'!$BD$6,UsefulSeries!$M151,0)</f>
        <v>1.3199977560526517E-2</v>
      </c>
      <c r="V152" s="12">
        <f ca="1">OFFSET('Margin error adjustment'!$BD$7,UsefulSeries!$M151,0)</f>
        <v>1.4851739466386066E-2</v>
      </c>
      <c r="W152" s="12">
        <f ca="1">OFFSET('Margin error adjustment'!$BD$8,UsefulSeries!$M151,0)</f>
        <v>0.21890599579083339</v>
      </c>
      <c r="X152" s="12">
        <f t="shared" ca="1" si="7"/>
        <v>0.63036738311323837</v>
      </c>
      <c r="Y152" s="12">
        <f ca="1">OFFSET('Margin error adjustment'!$BD$9,UsefulSeries!$M151,0)</f>
        <v>0.1507266210959283</v>
      </c>
      <c r="Z152" s="12">
        <f ca="1">OFFSET('Margin error adjustment'!$BD$10,UsefulSeries!$M151,0)</f>
        <v>2.4021521757242766E-2</v>
      </c>
      <c r="AA152" s="12">
        <f ca="1">OFFSET('Margin error adjustment'!$BD$11,UsefulSeries!$M151,0)</f>
        <v>1.7826260693522864E-2</v>
      </c>
      <c r="AB152" s="12">
        <f t="shared" ca="1" si="8"/>
        <v>0.9581522175492343</v>
      </c>
      <c r="AD152" s="12">
        <f ca="1">OFFSET('Time agg. bias corr.'!$F$4,UsefulSeries!$C151,0)</f>
        <v>-3.0619801090389101E-2</v>
      </c>
      <c r="AE152" s="12">
        <f ca="1">OFFSET('Time agg. bias corr.'!$G$4,UsefulSeries!$C151,0)</f>
        <v>1.65976105035456E-2</v>
      </c>
      <c r="AF152" s="12">
        <f ca="1">OFFSET('Time agg. bias corr.'!$H$4,UsefulSeries!$C151,0)</f>
        <v>1.40221905868438E-2</v>
      </c>
      <c r="AG152" s="12">
        <f ca="1">OFFSET('Time agg. bias corr.'!$F$5,UsefulSeries!$C151,0)</f>
        <v>0.27579718645946699</v>
      </c>
      <c r="AH152" s="12">
        <f ca="1">OFFSET('Time agg. bias corr.'!$G$5,UsefulSeries!$C151,0)</f>
        <v>-0.46663345817153201</v>
      </c>
      <c r="AI152" s="12">
        <f ca="1">OFFSET('Time agg. bias corr.'!$H$5,UsefulSeries!$C151,0)</f>
        <v>0.19083627171206499</v>
      </c>
      <c r="AJ152" s="12">
        <f ca="1">OFFSET('Time agg. bias corr.'!$F$6,UsefulSeries!$C151,0)</f>
        <v>2.2194551458312301E-2</v>
      </c>
      <c r="AK152" s="12">
        <f ca="1">OFFSET('Time agg. bias corr.'!$G$6,UsefulSeries!$C151,0)</f>
        <v>2.2617736827493299E-2</v>
      </c>
      <c r="AL152" s="12">
        <f ca="1">OFFSET('Time agg. bias corr.'!$H$6,UsefulSeries!$C151,0)</f>
        <v>-4.4812288285805503E-2</v>
      </c>
    </row>
    <row r="153" spans="1:38" x14ac:dyDescent="0.35">
      <c r="A153" s="2" t="s">
        <v>208</v>
      </c>
      <c r="B153" s="15">
        <f>'Input - Gross flows &amp; stocks'!S155</f>
        <v>136806.66666666666</v>
      </c>
      <c r="C153" s="15">
        <f>'Input - Gross flows &amp; stocks'!T155</f>
        <v>8315</v>
      </c>
      <c r="D153" s="15">
        <f>'Input - Gross flows &amp; stocks'!U155</f>
        <v>72745.666666666672</v>
      </c>
      <c r="E153" s="13">
        <f>'Input - Gross flows &amp; stocks'!V155</f>
        <v>0.62681156090612511</v>
      </c>
      <c r="F153" s="13">
        <f>'Input - Gross flows &amp; stocks'!W155</f>
        <v>3.8551670266047881E-2</v>
      </c>
      <c r="G153" s="13">
        <f>'Input - Gross flows &amp; stocks'!X155</f>
        <v>0.33463676882782706</v>
      </c>
      <c r="H153" s="13">
        <f>'Input - Gross flows &amp; stocks'!Y155</f>
        <v>5.7296751002032784E-2</v>
      </c>
      <c r="I153" s="13"/>
      <c r="J153" s="12">
        <f ca="1">'Input - Gross flows &amp; stocks'!AJ155/('Input - Gross flows &amp; stocks'!$AJ155+'Input - Gross flows &amp; stocks'!$AK155+'Input - Gross flows &amp; stocks'!$AL155)</f>
        <v>0.97435892718701267</v>
      </c>
      <c r="K153" s="12">
        <f ca="1">'Input - Gross flows &amp; stocks'!AK155/('Input - Gross flows &amp; stocks'!$AJ155+'Input - Gross flows &amp; stocks'!$AK155+'Input - Gross flows &amp; stocks'!$AL155)</f>
        <v>1.3032554876475463E-2</v>
      </c>
      <c r="L153" s="12">
        <f ca="1">'Input - Gross flows &amp; stocks'!AL155/('Input - Gross flows &amp; stocks'!$AJ155+'Input - Gross flows &amp; stocks'!$AK155+'Input - Gross flows &amp; stocks'!$AL155)</f>
        <v>1.2608517936511899E-2</v>
      </c>
      <c r="M153" s="12">
        <f ca="1">'Input - Gross flows &amp; stocks'!AM155/('Input - Gross flows &amp; stocks'!$AM155+'Input - Gross flows &amp; stocks'!$AN155+'Input - Gross flows &amp; stocks'!$AO155)</f>
        <v>0.2282003781945727</v>
      </c>
      <c r="N153" s="12">
        <f ca="1">'Input - Gross flows &amp; stocks'!AN155/('Input - Gross flows &amp; stocks'!$AM155+'Input - Gross flows &amp; stocks'!$AN155+'Input - Gross flows &amp; stocks'!$AO155)</f>
        <v>0.63082629113938204</v>
      </c>
      <c r="O153" s="12">
        <f ca="1">'Input - Gross flows &amp; stocks'!AO155/('Input - Gross flows &amp; stocks'!$AM155+'Input - Gross flows &amp; stocks'!$AN155+'Input - Gross flows &amp; stocks'!$AO155)</f>
        <v>0.14097333066604514</v>
      </c>
      <c r="P153" s="12">
        <f ca="1">'Input - Gross flows &amp; stocks'!AP155/('Input - Gross flows &amp; stocks'!$AP155+'Input - Gross flows &amp; stocks'!$AQ155+'Input - Gross flows &amp; stocks'!$AR155)</f>
        <v>2.4473412877406207E-2</v>
      </c>
      <c r="Q153" s="12">
        <f ca="1">'Input - Gross flows &amp; stocks'!AQ155/('Input - Gross flows &amp; stocks'!$AP155+'Input - Gross flows &amp; stocks'!$AQ155+'Input - Gross flows &amp; stocks'!$AR155)</f>
        <v>2.0073539110308149E-2</v>
      </c>
      <c r="R153" s="12">
        <f ca="1">'Input - Gross flows &amp; stocks'!AR155/('Input - Gross flows &amp; stocks'!$AP155+'Input - Gross flows &amp; stocks'!$AQ155+'Input - Gross flows &amp; stocks'!$AR155)</f>
        <v>0.9554530480122857</v>
      </c>
      <c r="T153" s="12">
        <f t="shared" ca="1" si="6"/>
        <v>0.97320853304038002</v>
      </c>
      <c r="U153" s="12">
        <f ca="1">OFFSET('Margin error adjustment'!$BD$6,UsefulSeries!$M152,0)</f>
        <v>1.311285212894912E-2</v>
      </c>
      <c r="V153" s="12">
        <f ca="1">OFFSET('Margin error adjustment'!$BD$7,UsefulSeries!$M152,0)</f>
        <v>1.3678614830670859E-2</v>
      </c>
      <c r="W153" s="12">
        <f ca="1">OFFSET('Margin error adjustment'!$BD$8,UsefulSeries!$M152,0)</f>
        <v>0.22437517428595652</v>
      </c>
      <c r="X153" s="12">
        <f t="shared" ca="1" si="7"/>
        <v>0.62488357430950026</v>
      </c>
      <c r="Y153" s="12">
        <f ca="1">OFFSET('Margin error adjustment'!$BD$9,UsefulSeries!$M152,0)</f>
        <v>0.15074125140454325</v>
      </c>
      <c r="Z153" s="12">
        <f ca="1">OFFSET('Margin error adjustment'!$BD$10,UsefulSeries!$M152,0)</f>
        <v>2.245764409081797E-2</v>
      </c>
      <c r="AA153" s="12">
        <f ca="1">OFFSET('Margin error adjustment'!$BD$11,UsefulSeries!$M152,0)</f>
        <v>1.856754775276457E-2</v>
      </c>
      <c r="AB153" s="12">
        <f t="shared" ca="1" si="8"/>
        <v>0.95897480815641745</v>
      </c>
      <c r="AD153" s="12">
        <f ca="1">OFFSET('Time agg. bias corr.'!$F$4,UsefulSeries!$C152,0)</f>
        <v>-2.9343815159122599E-2</v>
      </c>
      <c r="AE153" s="12">
        <f ca="1">OFFSET('Time agg. bias corr.'!$G$4,UsefulSeries!$C152,0)</f>
        <v>1.6551366810406198E-2</v>
      </c>
      <c r="AF153" s="12">
        <f ca="1">OFFSET('Time agg. bias corr.'!$H$4,UsefulSeries!$C152,0)</f>
        <v>1.2792448348715599E-2</v>
      </c>
      <c r="AG153" s="12">
        <f ca="1">OFFSET('Time agg. bias corr.'!$F$5,UsefulSeries!$C152,0)</f>
        <v>0.28389562170513799</v>
      </c>
      <c r="AH153" s="12">
        <f ca="1">OFFSET('Time agg. bias corr.'!$G$5,UsefulSeries!$C152,0)</f>
        <v>-0.47558639164161998</v>
      </c>
      <c r="AI153" s="12">
        <f ca="1">OFFSET('Time agg. bias corr.'!$H$5,UsefulSeries!$C152,0)</f>
        <v>0.19169076993648099</v>
      </c>
      <c r="AJ153" s="12">
        <f ca="1">OFFSET('Time agg. bias corr.'!$F$6,UsefulSeries!$C152,0)</f>
        <v>2.0347055699798802E-2</v>
      </c>
      <c r="AK153" s="12">
        <f ca="1">OFFSET('Time agg. bias corr.'!$G$6,UsefulSeries!$C152,0)</f>
        <v>2.36709712916837E-2</v>
      </c>
      <c r="AL153" s="12">
        <f ca="1">OFFSET('Time agg. bias corr.'!$H$6,UsefulSeries!$C152,0)</f>
        <v>-4.4018026991482898E-2</v>
      </c>
    </row>
    <row r="154" spans="1:38" x14ac:dyDescent="0.35">
      <c r="A154" s="2" t="s">
        <v>209</v>
      </c>
      <c r="B154" s="15">
        <f>'Input - Gross flows &amp; stocks'!S156</f>
        <v>137005</v>
      </c>
      <c r="C154" s="15">
        <f>'Input - Gross flows &amp; stocks'!T156</f>
        <v>8287.3333333333339</v>
      </c>
      <c r="D154" s="15">
        <f>'Input - Gross flows &amp; stocks'!U156</f>
        <v>72812</v>
      </c>
      <c r="E154" s="13">
        <f>'Input - Gross flows &amp; stocks'!V156</f>
        <v>0.62747573038349436</v>
      </c>
      <c r="F154" s="13">
        <f>'Input - Gross flows &amp; stocks'!W156</f>
        <v>3.8115346659628672E-2</v>
      </c>
      <c r="G154" s="13">
        <f>'Input - Gross flows &amp; stocks'!X156</f>
        <v>0.33440892295687696</v>
      </c>
      <c r="H154" s="13">
        <f>'Input - Gross flows &amp; stocks'!Y156</f>
        <v>5.7039027064974754E-2</v>
      </c>
      <c r="I154" s="13"/>
      <c r="J154" s="12">
        <f ca="1">'Input - Gross flows &amp; stocks'!AJ156/('Input - Gross flows &amp; stocks'!$AJ156+'Input - Gross flows &amp; stocks'!$AK156+'Input - Gross flows &amp; stocks'!$AL156)</f>
        <v>0.97367067627304982</v>
      </c>
      <c r="K154" s="12">
        <f ca="1">'Input - Gross flows &amp; stocks'!AK156/('Input - Gross flows &amp; stocks'!$AJ156+'Input - Gross flows &amp; stocks'!$AK156+'Input - Gross flows &amp; stocks'!$AL156)</f>
        <v>1.3191341655468595E-2</v>
      </c>
      <c r="L154" s="12">
        <f ca="1">'Input - Gross flows &amp; stocks'!AL156/('Input - Gross flows &amp; stocks'!$AJ156+'Input - Gross flows &amp; stocks'!$AK156+'Input - Gross flows &amp; stocks'!$AL156)</f>
        <v>1.3137982071481607E-2</v>
      </c>
      <c r="M154" s="12">
        <f ca="1">'Input - Gross flows &amp; stocks'!AM156/('Input - Gross flows &amp; stocks'!$AM156+'Input - Gross flows &amp; stocks'!$AN156+'Input - Gross flows &amp; stocks'!$AO156)</f>
        <v>0.23038682763247306</v>
      </c>
      <c r="N154" s="12">
        <f ca="1">'Input - Gross flows &amp; stocks'!AN156/('Input - Gross flows &amp; stocks'!$AM156+'Input - Gross flows &amp; stocks'!$AN156+'Input - Gross flows &amp; stocks'!$AO156)</f>
        <v>0.63639307799233846</v>
      </c>
      <c r="O154" s="12">
        <f ca="1">'Input - Gross flows &amp; stocks'!AO156/('Input - Gross flows &amp; stocks'!$AM156+'Input - Gross flows &amp; stocks'!$AN156+'Input - Gross flows &amp; stocks'!$AO156)</f>
        <v>0.13322009437518842</v>
      </c>
      <c r="P154" s="12">
        <f ca="1">'Input - Gross flows &amp; stocks'!AP156/('Input - Gross flows &amp; stocks'!$AP156+'Input - Gross flows &amp; stocks'!$AQ156+'Input - Gross flows &amp; stocks'!$AR156)</f>
        <v>2.4659638598701138E-2</v>
      </c>
      <c r="Q154" s="12">
        <f ca="1">'Input - Gross flows &amp; stocks'!AQ156/('Input - Gross flows &amp; stocks'!$AP156+'Input - Gross flows &amp; stocks'!$AQ156+'Input - Gross flows &amp; stocks'!$AR156)</f>
        <v>1.9056193249907531E-2</v>
      </c>
      <c r="R154" s="12">
        <f ca="1">'Input - Gross flows &amp; stocks'!AR156/('Input - Gross flows &amp; stocks'!$AP156+'Input - Gross flows &amp; stocks'!$AQ156+'Input - Gross flows &amp; stocks'!$AR156)</f>
        <v>0.95628416815139139</v>
      </c>
      <c r="T154" s="12">
        <f t="shared" ca="1" si="6"/>
        <v>0.97378228969038805</v>
      </c>
      <c r="U154" s="12">
        <f ca="1">OFFSET('Margin error adjustment'!$BD$6,UsefulSeries!$M153,0)</f>
        <v>1.2732358094847299E-2</v>
      </c>
      <c r="V154" s="12">
        <f ca="1">OFFSET('Margin error adjustment'!$BD$7,UsefulSeries!$M153,0)</f>
        <v>1.3485352214764689E-2</v>
      </c>
      <c r="W154" s="12">
        <f ca="1">OFFSET('Margin error adjustment'!$BD$8,UsefulSeries!$M153,0)</f>
        <v>0.23469706984352404</v>
      </c>
      <c r="X154" s="12">
        <f t="shared" ca="1" si="7"/>
        <v>0.62608337128799807</v>
      </c>
      <c r="Y154" s="12">
        <f ca="1">OFFSET('Margin error adjustment'!$BD$9,UsefulSeries!$M153,0)</f>
        <v>0.13921955886847792</v>
      </c>
      <c r="Z154" s="12">
        <f ca="1">OFFSET('Margin error adjustment'!$BD$10,UsefulSeries!$M153,0)</f>
        <v>2.4055244673511233E-2</v>
      </c>
      <c r="AA154" s="12">
        <f ca="1">OFFSET('Margin error adjustment'!$BD$11,UsefulSeries!$M153,0)</f>
        <v>1.7923905195000207E-2</v>
      </c>
      <c r="AB154" s="12">
        <f t="shared" ca="1" si="8"/>
        <v>0.95802085013148852</v>
      </c>
      <c r="AD154" s="12">
        <f ca="1">OFFSET('Time agg. bias corr.'!$F$4,UsefulSeries!$C153,0)</f>
        <v>-2.87925547076976E-2</v>
      </c>
      <c r="AE154" s="12">
        <f ca="1">OFFSET('Time agg. bias corr.'!$G$4,UsefulSeries!$C153,0)</f>
        <v>1.6052908589811E-2</v>
      </c>
      <c r="AF154" s="12">
        <f ca="1">OFFSET('Time agg. bias corr.'!$H$4,UsefulSeries!$C153,0)</f>
        <v>1.2739646127948499E-2</v>
      </c>
      <c r="AG154" s="12">
        <f ca="1">OFFSET('Time agg. bias corr.'!$F$5,UsefulSeries!$C153,0)</f>
        <v>0.29669238246766899</v>
      </c>
      <c r="AH154" s="12">
        <f ca="1">OFFSET('Time agg. bias corr.'!$G$5,UsefulSeries!$C153,0)</f>
        <v>-0.47340930820287702</v>
      </c>
      <c r="AI154" s="12">
        <f ca="1">OFFSET('Time agg. bias corr.'!$H$5,UsefulSeries!$C153,0)</f>
        <v>0.17671692574616399</v>
      </c>
      <c r="AJ154" s="12">
        <f ca="1">OFFSET('Time agg. bias corr.'!$F$6,UsefulSeries!$C153,0)</f>
        <v>2.19819340249E-2</v>
      </c>
      <c r="AK154" s="12">
        <f ca="1">OFFSET('Time agg. bias corr.'!$G$6,UsefulSeries!$C153,0)</f>
        <v>2.28235243351586E-2</v>
      </c>
      <c r="AL154" s="12">
        <f ca="1">OFFSET('Time agg. bias corr.'!$H$6,UsefulSeries!$C153,0)</f>
        <v>-4.4805458360287903E-2</v>
      </c>
    </row>
    <row r="155" spans="1:38" x14ac:dyDescent="0.35">
      <c r="A155" s="2" t="s">
        <v>210</v>
      </c>
      <c r="B155" s="15">
        <f>'Input - Gross flows &amp; stocks'!S157</f>
        <v>136943.66666666666</v>
      </c>
      <c r="C155" s="15">
        <f>'Input - Gross flows &amp; stocks'!T157</f>
        <v>8359.3333333333339</v>
      </c>
      <c r="D155" s="15">
        <f>'Input - Gross flows &amp; stocks'!U157</f>
        <v>73029.333333333328</v>
      </c>
      <c r="E155" s="13">
        <f>'Input - Gross flows &amp; stocks'!V157</f>
        <v>0.62951670510345836</v>
      </c>
      <c r="F155" s="13">
        <f>'Input - Gross flows &amp; stocks'!W157</f>
        <v>3.7830055889998944E-2</v>
      </c>
      <c r="G155" s="13">
        <f>'Input - Gross flows &amp; stocks'!X157</f>
        <v>0.33265323900654264</v>
      </c>
      <c r="H155" s="13">
        <f>'Input - Gross flows &amp; stocks'!Y157</f>
        <v>5.753035610643506E-2</v>
      </c>
      <c r="I155" s="13"/>
      <c r="J155" s="12">
        <f ca="1">'Input - Gross flows &amp; stocks'!AJ157/('Input - Gross flows &amp; stocks'!$AJ157+'Input - Gross flows &amp; stocks'!$AK157+'Input - Gross flows &amp; stocks'!$AL157)</f>
        <v>0.97255738335827224</v>
      </c>
      <c r="K155" s="12">
        <f ca="1">'Input - Gross flows &amp; stocks'!AK157/('Input - Gross flows &amp; stocks'!$AJ157+'Input - Gross flows &amp; stocks'!$AK157+'Input - Gross flows &amp; stocks'!$AL157)</f>
        <v>1.3485404425856159E-2</v>
      </c>
      <c r="L155" s="12">
        <f ca="1">'Input - Gross flows &amp; stocks'!AL157/('Input - Gross flows &amp; stocks'!$AJ157+'Input - Gross flows &amp; stocks'!$AK157+'Input - Gross flows &amp; stocks'!$AL157)</f>
        <v>1.3957212215871453E-2</v>
      </c>
      <c r="M155" s="12">
        <f ca="1">'Input - Gross flows &amp; stocks'!AM157/('Input - Gross flows &amp; stocks'!$AM157+'Input - Gross flows &amp; stocks'!$AN157+'Input - Gross flows &amp; stocks'!$AO157)</f>
        <v>0.22146506019508125</v>
      </c>
      <c r="N155" s="12">
        <f ca="1">'Input - Gross flows &amp; stocks'!AN157/('Input - Gross flows &amp; stocks'!$AM157+'Input - Gross flows &amp; stocks'!$AN157+'Input - Gross flows &amp; stocks'!$AO157)</f>
        <v>0.64040991903222722</v>
      </c>
      <c r="O155" s="12">
        <f ca="1">'Input - Gross flows &amp; stocks'!AO157/('Input - Gross flows &amp; stocks'!$AM157+'Input - Gross flows &amp; stocks'!$AN157+'Input - Gross flows &amp; stocks'!$AO157)</f>
        <v>0.13812502077269162</v>
      </c>
      <c r="P155" s="12">
        <f ca="1">'Input - Gross flows &amp; stocks'!AP157/('Input - Gross flows &amp; stocks'!$AP157+'Input - Gross flows &amp; stocks'!$AQ157+'Input - Gross flows &amp; stocks'!$AR157)</f>
        <v>2.4264162639802352E-2</v>
      </c>
      <c r="Q155" s="12">
        <f ca="1">'Input - Gross flows &amp; stocks'!AQ157/('Input - Gross flows &amp; stocks'!$AP157+'Input - Gross flows &amp; stocks'!$AQ157+'Input - Gross flows &amp; stocks'!$AR157)</f>
        <v>1.9210085951717897E-2</v>
      </c>
      <c r="R155" s="12">
        <f ca="1">'Input - Gross flows &amp; stocks'!AR157/('Input - Gross flows &amp; stocks'!$AP157+'Input - Gross flows &amp; stocks'!$AQ157+'Input - Gross flows &amp; stocks'!$AR157)</f>
        <v>0.95652575140847984</v>
      </c>
      <c r="T155" s="12">
        <f t="shared" ca="1" si="6"/>
        <v>0.97488960918861345</v>
      </c>
      <c r="U155" s="12">
        <f ca="1">OFFSET('Margin error adjustment'!$BD$6,UsefulSeries!$M154,0)</f>
        <v>1.2232209295096079E-2</v>
      </c>
      <c r="V155" s="12">
        <f ca="1">OFFSET('Margin error adjustment'!$BD$7,UsefulSeries!$M154,0)</f>
        <v>1.2878181516290494E-2</v>
      </c>
      <c r="W155" s="12">
        <f ca="1">OFFSET('Margin error adjustment'!$BD$8,UsefulSeries!$M154,0)</f>
        <v>0.23742350301590712</v>
      </c>
      <c r="X155" s="12">
        <f t="shared" ca="1" si="7"/>
        <v>0.6255080529166519</v>
      </c>
      <c r="Y155" s="12">
        <f ca="1">OFFSET('Margin error adjustment'!$BD$9,UsefulSeries!$M154,0)</f>
        <v>0.13706844406744106</v>
      </c>
      <c r="Z155" s="12">
        <f ca="1">OFFSET('Margin error adjustment'!$BD$10,UsefulSeries!$M154,0)</f>
        <v>2.6158561603594289E-2</v>
      </c>
      <c r="AA155" s="12">
        <f ca="1">OFFSET('Margin error adjustment'!$BD$11,UsefulSeries!$M154,0)</f>
        <v>1.8878638456251151E-2</v>
      </c>
      <c r="AB155" s="12">
        <f t="shared" ca="1" si="8"/>
        <v>0.95496279994015454</v>
      </c>
      <c r="AD155" s="12">
        <f ca="1">OFFSET('Time agg. bias corr.'!$F$4,UsefulSeries!$C154,0)</f>
        <v>-2.7600238036471599E-2</v>
      </c>
      <c r="AE155" s="12">
        <f ca="1">OFFSET('Time agg. bias corr.'!$G$4,UsefulSeries!$C154,0)</f>
        <v>1.54116724182949E-2</v>
      </c>
      <c r="AF155" s="12">
        <f ca="1">OFFSET('Time agg. bias corr.'!$H$4,UsefulSeries!$C154,0)</f>
        <v>1.21885656182604E-2</v>
      </c>
      <c r="AG155" s="12">
        <f ca="1">OFFSET('Time agg. bias corr.'!$F$5,UsefulSeries!$C154,0)</f>
        <v>0.29993959867719999</v>
      </c>
      <c r="AH155" s="12">
        <f ca="1">OFFSET('Time agg. bias corr.'!$G$5,UsefulSeries!$C154,0)</f>
        <v>-0.47434525708269298</v>
      </c>
      <c r="AI155" s="12">
        <f ca="1">OFFSET('Time agg. bias corr.'!$H$5,UsefulSeries!$C154,0)</f>
        <v>0.17440565839292799</v>
      </c>
      <c r="AJ155" s="12">
        <f ca="1">OFFSET('Time agg. bias corr.'!$F$6,UsefulSeries!$C154,0)</f>
        <v>2.3991000032462299E-2</v>
      </c>
      <c r="AK155" s="12">
        <f ca="1">OFFSET('Time agg. bias corr.'!$G$6,UsefulSeries!$C154,0)</f>
        <v>2.4092762109989299E-2</v>
      </c>
      <c r="AL155" s="12">
        <f ca="1">OFFSET('Time agg. bias corr.'!$H$6,UsefulSeries!$C154,0)</f>
        <v>-4.8083762142320602E-2</v>
      </c>
    </row>
    <row r="156" spans="1:38" x14ac:dyDescent="0.35">
      <c r="A156" s="2" t="s">
        <v>211</v>
      </c>
      <c r="B156" s="15">
        <f>'Input - Gross flows &amp; stocks'!S158</f>
        <v>136651.66666666666</v>
      </c>
      <c r="C156" s="15">
        <f>'Input - Gross flows &amp; stocks'!T158</f>
        <v>8489</v>
      </c>
      <c r="D156" s="15">
        <f>'Input - Gross flows &amp; stocks'!U158</f>
        <v>73403</v>
      </c>
      <c r="E156" s="13">
        <f>'Input - Gross flows &amp; stocks'!V158</f>
        <v>0.62749552305796896</v>
      </c>
      <c r="F156" s="13">
        <f>'Input - Gross flows &amp; stocks'!W158</f>
        <v>3.8045992278133746E-2</v>
      </c>
      <c r="G156" s="13">
        <f>'Input - Gross flows &amp; stocks'!X158</f>
        <v>0.33445848466389727</v>
      </c>
      <c r="H156" s="13">
        <f>'Input - Gross flows &amp; stocks'!Y158</f>
        <v>5.848808741864215E-2</v>
      </c>
      <c r="I156" s="13"/>
      <c r="J156" s="12">
        <f ca="1">'Input - Gross flows &amp; stocks'!AJ158/('Input - Gross flows &amp; stocks'!$AJ158+'Input - Gross flows &amp; stocks'!$AK158+'Input - Gross flows &amp; stocks'!$AL158)</f>
        <v>0.97177132294001922</v>
      </c>
      <c r="K156" s="12">
        <f ca="1">'Input - Gross flows &amp; stocks'!AK158/('Input - Gross flows &amp; stocks'!$AJ158+'Input - Gross flows &amp; stocks'!$AK158+'Input - Gross flows &amp; stocks'!$AL158)</f>
        <v>1.3562522184890907E-2</v>
      </c>
      <c r="L156" s="12">
        <f ca="1">'Input - Gross flows &amp; stocks'!AL158/('Input - Gross flows &amp; stocks'!$AJ158+'Input - Gross flows &amp; stocks'!$AK158+'Input - Gross flows &amp; stocks'!$AL158)</f>
        <v>1.4666154875089911E-2</v>
      </c>
      <c r="M156" s="12">
        <f ca="1">'Input - Gross flows &amp; stocks'!AM158/('Input - Gross flows &amp; stocks'!$AM158+'Input - Gross flows &amp; stocks'!$AN158+'Input - Gross flows &amp; stocks'!$AO158)</f>
        <v>0.21061315533987296</v>
      </c>
      <c r="N156" s="12">
        <f ca="1">'Input - Gross flows &amp; stocks'!AN158/('Input - Gross flows &amp; stocks'!$AM158+'Input - Gross flows &amp; stocks'!$AN158+'Input - Gross flows &amp; stocks'!$AO158)</f>
        <v>0.65147178463044353</v>
      </c>
      <c r="O156" s="12">
        <f ca="1">'Input - Gross flows &amp; stocks'!AO158/('Input - Gross flows &amp; stocks'!$AM158+'Input - Gross flows &amp; stocks'!$AN158+'Input - Gross flows &amp; stocks'!$AO158)</f>
        <v>0.13791506002968357</v>
      </c>
      <c r="P156" s="12">
        <f ca="1">'Input - Gross flows &amp; stocks'!AP158/('Input - Gross flows &amp; stocks'!$AP158+'Input - Gross flows &amp; stocks'!$AQ158+'Input - Gross flows &amp; stocks'!$AR158)</f>
        <v>2.3510408076387483E-2</v>
      </c>
      <c r="Q156" s="12">
        <f ca="1">'Input - Gross flows &amp; stocks'!AQ158/('Input - Gross flows &amp; stocks'!$AP158+'Input - Gross flows &amp; stocks'!$AQ158+'Input - Gross flows &amp; stocks'!$AR158)</f>
        <v>1.895403181416179E-2</v>
      </c>
      <c r="R156" s="12">
        <f ca="1">'Input - Gross flows &amp; stocks'!AR158/('Input - Gross flows &amp; stocks'!$AP158+'Input - Gross flows &amp; stocks'!$AQ158+'Input - Gross flows &amp; stocks'!$AR158)</f>
        <v>0.95753556010945073</v>
      </c>
      <c r="T156" s="12">
        <f t="shared" ca="1" si="6"/>
        <v>0.97183761749705622</v>
      </c>
      <c r="U156" s="12">
        <f ca="1">OFFSET('Margin error adjustment'!$BD$6,UsefulSeries!$M155,0)</f>
        <v>1.2934133055480083E-2</v>
      </c>
      <c r="V156" s="12">
        <f ca="1">OFFSET('Margin error adjustment'!$BD$7,UsefulSeries!$M155,0)</f>
        <v>1.5228249447463659E-2</v>
      </c>
      <c r="W156" s="12">
        <f ca="1">OFFSET('Margin error adjustment'!$BD$8,UsefulSeries!$M155,0)</f>
        <v>0.21586850370910729</v>
      </c>
      <c r="X156" s="12">
        <f t="shared" ca="1" si="7"/>
        <v>0.63749877579251157</v>
      </c>
      <c r="Y156" s="12">
        <f ca="1">OFFSET('Margin error adjustment'!$BD$9,UsefulSeries!$M155,0)</f>
        <v>0.14663272049838114</v>
      </c>
      <c r="Z156" s="12">
        <f ca="1">OFFSET('Margin error adjustment'!$BD$10,UsefulSeries!$M155,0)</f>
        <v>2.2669824763896972E-2</v>
      </c>
      <c r="AA156" s="12">
        <f ca="1">OFFSET('Margin error adjustment'!$BD$11,UsefulSeries!$M155,0)</f>
        <v>1.7396869944584416E-2</v>
      </c>
      <c r="AB156" s="12">
        <f t="shared" ca="1" si="8"/>
        <v>0.95993330529151855</v>
      </c>
      <c r="AD156" s="12">
        <f ca="1">OFFSET('Time agg. bias corr.'!$F$4,UsefulSeries!$C155,0)</f>
        <v>-3.0648017302514301E-2</v>
      </c>
      <c r="AE156" s="12">
        <f ca="1">OFFSET('Time agg. bias corr.'!$G$4,UsefulSeries!$C155,0)</f>
        <v>1.61737203219166E-2</v>
      </c>
      <c r="AF156" s="12">
        <f ca="1">OFFSET('Time agg. bias corr.'!$H$4,UsefulSeries!$C155,0)</f>
        <v>1.44742969805989E-2</v>
      </c>
      <c r="AG156" s="12">
        <f ca="1">OFFSET('Time agg. bias corr.'!$F$5,UsefulSeries!$C155,0)</f>
        <v>0.27070416560363503</v>
      </c>
      <c r="AH156" s="12">
        <f ca="1">OFFSET('Time agg. bias corr.'!$G$5,UsefulSeries!$C155,0)</f>
        <v>-0.45509213243008101</v>
      </c>
      <c r="AI156" s="12">
        <f ca="1">OFFSET('Time agg. bias corr.'!$H$5,UsefulSeries!$C155,0)</f>
        <v>0.18438796682644501</v>
      </c>
      <c r="AJ156" s="12">
        <f ca="1">OFFSET('Time agg. bias corr.'!$F$6,UsefulSeries!$C155,0)</f>
        <v>2.0892243093935399E-2</v>
      </c>
      <c r="AK156" s="12">
        <f ca="1">OFFSET('Time agg. bias corr.'!$G$6,UsefulSeries!$C155,0)</f>
        <v>2.1943828570358599E-2</v>
      </c>
      <c r="AL156" s="12">
        <f ca="1">OFFSET('Time agg. bias corr.'!$H$6,UsefulSeries!$C155,0)</f>
        <v>-4.2836071664293603E-2</v>
      </c>
    </row>
    <row r="157" spans="1:38" x14ac:dyDescent="0.35">
      <c r="A157" s="2" t="s">
        <v>212</v>
      </c>
      <c r="B157" s="15">
        <f>'Input - Gross flows &amp; stocks'!S159</f>
        <v>136788</v>
      </c>
      <c r="C157" s="15">
        <f>'Input - Gross flows &amp; stocks'!T159</f>
        <v>8560</v>
      </c>
      <c r="D157" s="15">
        <f>'Input - Gross flows &amp; stocks'!U159</f>
        <v>73714.333333333328</v>
      </c>
      <c r="E157" s="13">
        <f>'Input - Gross flows &amp; stocks'!V159</f>
        <v>0.6246699824753259</v>
      </c>
      <c r="F157" s="13">
        <f>'Input - Gross flows &amp; stocks'!W159</f>
        <v>3.8984392516094792E-2</v>
      </c>
      <c r="G157" s="13">
        <f>'Input - Gross flows &amp; stocks'!X159</f>
        <v>0.33634562500857929</v>
      </c>
      <c r="H157" s="13">
        <f>'Input - Gross flows &amp; stocks'!Y159</f>
        <v>5.889313922448193E-2</v>
      </c>
      <c r="I157" s="13"/>
      <c r="J157" s="12">
        <f ca="1">'Input - Gross flows &amp; stocks'!AJ159/('Input - Gross flows &amp; stocks'!$AJ159+'Input - Gross flows &amp; stocks'!$AK159+'Input - Gross flows &amp; stocks'!$AL159)</f>
        <v>0.97232406444116726</v>
      </c>
      <c r="K157" s="12">
        <f ca="1">'Input - Gross flows &amp; stocks'!AK159/('Input - Gross flows &amp; stocks'!$AJ159+'Input - Gross flows &amp; stocks'!$AK159+'Input - Gross flows &amp; stocks'!$AL159)</f>
        <v>1.3603298609511672E-2</v>
      </c>
      <c r="L157" s="12">
        <f ca="1">'Input - Gross flows &amp; stocks'!AL159/('Input - Gross flows &amp; stocks'!$AJ159+'Input - Gross flows &amp; stocks'!$AK159+'Input - Gross flows &amp; stocks'!$AL159)</f>
        <v>1.4072636949321071E-2</v>
      </c>
      <c r="M157" s="12">
        <f ca="1">'Input - Gross flows &amp; stocks'!AM159/('Input - Gross flows &amp; stocks'!$AM159+'Input - Gross flows &amp; stocks'!$AN159+'Input - Gross flows &amp; stocks'!$AO159)</f>
        <v>0.21280921006592421</v>
      </c>
      <c r="N157" s="12">
        <f ca="1">'Input - Gross flows &amp; stocks'!AN159/('Input - Gross flows &amp; stocks'!$AM159+'Input - Gross flows &amp; stocks'!$AN159+'Input - Gross flows &amp; stocks'!$AO159)</f>
        <v>0.643044894414187</v>
      </c>
      <c r="O157" s="12">
        <f ca="1">'Input - Gross flows &amp; stocks'!AO159/('Input - Gross flows &amp; stocks'!$AM159+'Input - Gross flows &amp; stocks'!$AN159+'Input - Gross flows &amp; stocks'!$AO159)</f>
        <v>0.14414589551988882</v>
      </c>
      <c r="P157" s="12">
        <f ca="1">'Input - Gross flows &amp; stocks'!AP159/('Input - Gross flows &amp; stocks'!$AP159+'Input - Gross flows &amp; stocks'!$AQ159+'Input - Gross flows &amp; stocks'!$AR159)</f>
        <v>2.47405683140937E-2</v>
      </c>
      <c r="Q157" s="12">
        <f ca="1">'Input - Gross flows &amp; stocks'!AQ159/('Input - Gross flows &amp; stocks'!$AP159+'Input - Gross flows &amp; stocks'!$AQ159+'Input - Gross flows &amp; stocks'!$AR159)</f>
        <v>1.943236002889067E-2</v>
      </c>
      <c r="R157" s="12">
        <f ca="1">'Input - Gross flows &amp; stocks'!AR159/('Input - Gross flows &amp; stocks'!$AP159+'Input - Gross flows &amp; stocks'!$AQ159+'Input - Gross flows &amp; stocks'!$AR159)</f>
        <v>0.95582707165701553</v>
      </c>
      <c r="T157" s="12">
        <f t="shared" ca="1" si="6"/>
        <v>0.97086335186300843</v>
      </c>
      <c r="U157" s="12">
        <f ca="1">OFFSET('Margin error adjustment'!$BD$6,UsefulSeries!$M156,0)</f>
        <v>1.3803541162901957E-2</v>
      </c>
      <c r="V157" s="12">
        <f ca="1">OFFSET('Margin error adjustment'!$BD$7,UsefulSeries!$M156,0)</f>
        <v>1.5333106974089624E-2</v>
      </c>
      <c r="W157" s="12">
        <f ca="1">OFFSET('Margin error adjustment'!$BD$8,UsefulSeries!$M156,0)</f>
        <v>0.2077955767427431</v>
      </c>
      <c r="X157" s="12">
        <f t="shared" ca="1" si="7"/>
        <v>0.63832697009882722</v>
      </c>
      <c r="Y157" s="12">
        <f ca="1">OFFSET('Margin error adjustment'!$BD$9,UsefulSeries!$M156,0)</f>
        <v>0.15387745315842974</v>
      </c>
      <c r="Z157" s="12">
        <f ca="1">OFFSET('Margin error adjustment'!$BD$10,UsefulSeries!$M156,0)</f>
        <v>2.2579145449512596E-2</v>
      </c>
      <c r="AA157" s="12">
        <f ca="1">OFFSET('Margin error adjustment'!$BD$11,UsefulSeries!$M156,0)</f>
        <v>1.804992109794902E-2</v>
      </c>
      <c r="AB157" s="12">
        <f t="shared" ca="1" si="8"/>
        <v>0.95937093345253843</v>
      </c>
      <c r="AD157" s="12">
        <f ca="1">OFFSET('Time agg. bias corr.'!$F$4,UsefulSeries!$C156,0)</f>
        <v>-3.1704385281332299E-2</v>
      </c>
      <c r="AE157" s="12">
        <f ca="1">OFFSET('Time agg. bias corr.'!$G$4,UsefulSeries!$C156,0)</f>
        <v>1.7266469130346299E-2</v>
      </c>
      <c r="AF157" s="12">
        <f ca="1">OFFSET('Time agg. bias corr.'!$H$4,UsefulSeries!$C156,0)</f>
        <v>1.44379161508916E-2</v>
      </c>
      <c r="AG157" s="12">
        <f ca="1">OFFSET('Time agg. bias corr.'!$F$5,UsefulSeries!$C156,0)</f>
        <v>0.26041320268108398</v>
      </c>
      <c r="AH157" s="12">
        <f ca="1">OFFSET('Time agg. bias corr.'!$G$5,UsefulSeries!$C156,0)</f>
        <v>-0.45406750755391601</v>
      </c>
      <c r="AI157" s="12">
        <f ca="1">OFFSET('Time agg. bias corr.'!$H$5,UsefulSeries!$C156,0)</f>
        <v>0.19365430488527999</v>
      </c>
      <c r="AJ157" s="12">
        <f ca="1">OFFSET('Time agg. bias corr.'!$F$6,UsefulSeries!$C156,0)</f>
        <v>2.0822597107301499E-2</v>
      </c>
      <c r="AK157" s="12">
        <f ca="1">OFFSET('Time agg. bias corr.'!$G$6,UsefulSeries!$C156,0)</f>
        <v>2.2759515394915501E-2</v>
      </c>
      <c r="AL157" s="12">
        <f ca="1">OFFSET('Time agg. bias corr.'!$H$6,UsefulSeries!$C156,0)</f>
        <v>-4.3582112502340703E-2</v>
      </c>
    </row>
    <row r="158" spans="1:38" x14ac:dyDescent="0.35">
      <c r="A158" s="2" t="s">
        <v>213</v>
      </c>
      <c r="B158" s="15">
        <f>'Input - Gross flows &amp; stocks'!S160</f>
        <v>137108.33333333334</v>
      </c>
      <c r="C158" s="15">
        <f>'Input - Gross flows &amp; stocks'!T160</f>
        <v>8592.6666666666661</v>
      </c>
      <c r="D158" s="15">
        <f>'Input - Gross flows &amp; stocks'!U160</f>
        <v>73883.333333333328</v>
      </c>
      <c r="E158" s="13">
        <f>'Input - Gross flows &amp; stocks'!V160</f>
        <v>0.62368737456626788</v>
      </c>
      <c r="F158" s="13">
        <f>'Input - Gross flows &amp; stocks'!W160</f>
        <v>3.9498767949309913E-2</v>
      </c>
      <c r="G158" s="13">
        <f>'Input - Gross flows &amp; stocks'!X160</f>
        <v>0.33681385748442222</v>
      </c>
      <c r="H158" s="13">
        <f>'Input - Gross flows &amp; stocks'!Y160</f>
        <v>5.8974658146935616E-2</v>
      </c>
      <c r="I158" s="13"/>
      <c r="J158" s="12">
        <f ca="1">'Input - Gross flows &amp; stocks'!AJ160/('Input - Gross flows &amp; stocks'!$AJ160+'Input - Gross flows &amp; stocks'!$AK160+'Input - Gross flows &amp; stocks'!$AL160)</f>
        <v>0.97362209799696442</v>
      </c>
      <c r="K158" s="12">
        <f ca="1">'Input - Gross flows &amp; stocks'!AK160/('Input - Gross flows &amp; stocks'!$AJ160+'Input - Gross flows &amp; stocks'!$AK160+'Input - Gross flows &amp; stocks'!$AL160)</f>
        <v>1.3120623136496104E-2</v>
      </c>
      <c r="L158" s="12">
        <f ca="1">'Input - Gross flows &amp; stocks'!AL160/('Input - Gross flows &amp; stocks'!$AJ160+'Input - Gross flows &amp; stocks'!$AK160+'Input - Gross flows &amp; stocks'!$AL160)</f>
        <v>1.3257278866539334E-2</v>
      </c>
      <c r="M158" s="12">
        <f ca="1">'Input - Gross flows &amp; stocks'!AM160/('Input - Gross flows &amp; stocks'!$AM160+'Input - Gross flows &amp; stocks'!$AN160+'Input - Gross flows &amp; stocks'!$AO160)</f>
        <v>0.21100219296105518</v>
      </c>
      <c r="N158" s="12">
        <f ca="1">'Input - Gross flows &amp; stocks'!AN160/('Input - Gross flows &amp; stocks'!$AM160+'Input - Gross flows &amp; stocks'!$AN160+'Input - Gross flows &amp; stocks'!$AO160)</f>
        <v>0.64815074800437011</v>
      </c>
      <c r="O158" s="12">
        <f ca="1">'Input - Gross flows &amp; stocks'!AO160/('Input - Gross flows &amp; stocks'!$AM160+'Input - Gross flows &amp; stocks'!$AN160+'Input - Gross flows &amp; stocks'!$AO160)</f>
        <v>0.14084705903457467</v>
      </c>
      <c r="P158" s="12">
        <f ca="1">'Input - Gross flows &amp; stocks'!AP160/('Input - Gross flows &amp; stocks'!$AP160+'Input - Gross flows &amp; stocks'!$AQ160+'Input - Gross flows &amp; stocks'!$AR160)</f>
        <v>2.4576803721038383E-2</v>
      </c>
      <c r="Q158" s="12">
        <f ca="1">'Input - Gross flows &amp; stocks'!AQ160/('Input - Gross flows &amp; stocks'!$AP160+'Input - Gross flows &amp; stocks'!$AQ160+'Input - Gross flows &amp; stocks'!$AR160)</f>
        <v>1.9606725230052455E-2</v>
      </c>
      <c r="R158" s="12">
        <f ca="1">'Input - Gross flows &amp; stocks'!AR160/('Input - Gross flows &amp; stocks'!$AP160+'Input - Gross flows &amp; stocks'!$AQ160+'Input - Gross flows &amp; stocks'!$AR160)</f>
        <v>0.95581647104890921</v>
      </c>
      <c r="T158" s="12">
        <f t="shared" ca="1" si="6"/>
        <v>0.97286860650214324</v>
      </c>
      <c r="U158" s="12">
        <f ca="1">OFFSET('Margin error adjustment'!$BD$6,UsefulSeries!$M157,0)</f>
        <v>1.3119277458677907E-2</v>
      </c>
      <c r="V158" s="12">
        <f ca="1">OFFSET('Margin error adjustment'!$BD$7,UsefulSeries!$M157,0)</f>
        <v>1.401211603917879E-2</v>
      </c>
      <c r="W158" s="12">
        <f ca="1">OFFSET('Margin error adjustment'!$BD$8,UsefulSeries!$M157,0)</f>
        <v>0.20919524981037257</v>
      </c>
      <c r="X158" s="12">
        <f t="shared" ca="1" si="7"/>
        <v>0.64303536137061812</v>
      </c>
      <c r="Y158" s="12">
        <f ca="1">OFFSET('Margin error adjustment'!$BD$9,UsefulSeries!$M157,0)</f>
        <v>0.14776938881900936</v>
      </c>
      <c r="Z158" s="12">
        <f ca="1">OFFSET('Margin error adjustment'!$BD$10,UsefulSeries!$M157,0)</f>
        <v>2.322078504951568E-2</v>
      </c>
      <c r="AA158" s="12">
        <f ca="1">OFFSET('Margin error adjustment'!$BD$11,UsefulSeries!$M157,0)</f>
        <v>1.8538092176904542E-2</v>
      </c>
      <c r="AB158" s="12">
        <f t="shared" ca="1" si="8"/>
        <v>0.95824112277357987</v>
      </c>
      <c r="AD158" s="12">
        <f ca="1">OFFSET('Time agg. bias corr.'!$F$4,UsefulSeries!$C157,0)</f>
        <v>-2.9532049073537001E-2</v>
      </c>
      <c r="AE158" s="12">
        <f ca="1">OFFSET('Time agg. bias corr.'!$G$4,UsefulSeries!$C157,0)</f>
        <v>1.63370214569219E-2</v>
      </c>
      <c r="AF158" s="12">
        <f ca="1">OFFSET('Time agg. bias corr.'!$H$4,UsefulSeries!$C157,0)</f>
        <v>1.31950276065507E-2</v>
      </c>
      <c r="AG158" s="12">
        <f ca="1">OFFSET('Time agg. bias corr.'!$F$5,UsefulSeries!$C157,0)</f>
        <v>0.26100163480972799</v>
      </c>
      <c r="AH158" s="12">
        <f ca="1">OFFSET('Time agg. bias corr.'!$G$5,UsefulSeries!$C157,0)</f>
        <v>-0.44652314411260602</v>
      </c>
      <c r="AI158" s="12">
        <f ca="1">OFFSET('Time agg. bias corr.'!$H$5,UsefulSeries!$C157,0)</f>
        <v>0.185521509291877</v>
      </c>
      <c r="AJ158" s="12">
        <f ca="1">OFFSET('Time agg. bias corr.'!$F$6,UsefulSeries!$C157,0)</f>
        <v>2.1401008040598898E-2</v>
      </c>
      <c r="AK158" s="12">
        <f ca="1">OFFSET('Time agg. bias corr.'!$G$6,UsefulSeries!$C157,0)</f>
        <v>2.3318364378220199E-2</v>
      </c>
      <c r="AL158" s="12">
        <f ca="1">OFFSET('Time agg. bias corr.'!$H$6,UsefulSeries!$C157,0)</f>
        <v>-4.47193724185901E-2</v>
      </c>
    </row>
    <row r="159" spans="1:38" x14ac:dyDescent="0.35">
      <c r="A159" s="2" t="s">
        <v>214</v>
      </c>
      <c r="B159" s="15">
        <f>'Input - Gross flows &amp; stocks'!S161</f>
        <v>137444.33333333334</v>
      </c>
      <c r="C159" s="15">
        <f>'Input - Gross flows &amp; stocks'!T161</f>
        <v>8575.3333333333339</v>
      </c>
      <c r="D159" s="15">
        <f>'Input - Gross flows &amp; stocks'!U161</f>
        <v>74090</v>
      </c>
      <c r="E159" s="13">
        <f>'Input - Gross flows &amp; stocks'!V161</f>
        <v>0.62491530125467831</v>
      </c>
      <c r="F159" s="13">
        <f>'Input - Gross flows &amp; stocks'!W161</f>
        <v>3.8745412625001703E-2</v>
      </c>
      <c r="G159" s="13">
        <f>'Input - Gross flows &amp; stocks'!X161</f>
        <v>0.33633928612031999</v>
      </c>
      <c r="H159" s="13">
        <f>'Input - Gross flows &amp; stocks'!Y161</f>
        <v>5.8727249069189309E-2</v>
      </c>
      <c r="I159" s="13"/>
      <c r="J159" s="12">
        <f ca="1">'Input - Gross flows &amp; stocks'!AJ161/('Input - Gross flows &amp; stocks'!$AJ161+'Input - Gross flows &amp; stocks'!$AK161+'Input - Gross flows &amp; stocks'!$AL161)</f>
        <v>0.97337835970193842</v>
      </c>
      <c r="K159" s="12">
        <f ca="1">'Input - Gross flows &amp; stocks'!AK161/('Input - Gross flows &amp; stocks'!$AJ161+'Input - Gross flows &amp; stocks'!$AK161+'Input - Gross flows &amp; stocks'!$AL161)</f>
        <v>1.322621758929333E-2</v>
      </c>
      <c r="L159" s="12">
        <f ca="1">'Input - Gross flows &amp; stocks'!AL161/('Input - Gross flows &amp; stocks'!$AJ161+'Input - Gross flows &amp; stocks'!$AK161+'Input - Gross flows &amp; stocks'!$AL161)</f>
        <v>1.3395422708768229E-2</v>
      </c>
      <c r="M159" s="12">
        <f ca="1">'Input - Gross flows &amp; stocks'!AM161/('Input - Gross flows &amp; stocks'!$AM161+'Input - Gross flows &amp; stocks'!$AN161+'Input - Gross flows &amp; stocks'!$AO161)</f>
        <v>0.211053142988814</v>
      </c>
      <c r="N159" s="12">
        <f ca="1">'Input - Gross flows &amp; stocks'!AN161/('Input - Gross flows &amp; stocks'!$AM161+'Input - Gross flows &amp; stocks'!$AN161+'Input - Gross flows &amp; stocks'!$AO161)</f>
        <v>0.63815280020586951</v>
      </c>
      <c r="O159" s="12">
        <f ca="1">'Input - Gross flows &amp; stocks'!AO161/('Input - Gross flows &amp; stocks'!$AM161+'Input - Gross flows &amp; stocks'!$AN161+'Input - Gross flows &amp; stocks'!$AO161)</f>
        <v>0.15079405680531652</v>
      </c>
      <c r="P159" s="12">
        <f ca="1">'Input - Gross flows &amp; stocks'!AP161/('Input - Gross flows &amp; stocks'!$AP161+'Input - Gross flows &amp; stocks'!$AQ161+'Input - Gross flows &amp; stocks'!$AR161)</f>
        <v>2.5299655976941993E-2</v>
      </c>
      <c r="Q159" s="12">
        <f ca="1">'Input - Gross flows &amp; stocks'!AQ161/('Input - Gross flows &amp; stocks'!$AP161+'Input - Gross flows &amp; stocks'!$AQ161+'Input - Gross flows &amp; stocks'!$AR161)</f>
        <v>1.9897852842755196E-2</v>
      </c>
      <c r="R159" s="12">
        <f ca="1">'Input - Gross flows &amp; stocks'!AR161/('Input - Gross flows &amp; stocks'!$AP161+'Input - Gross flows &amp; stocks'!$AQ161+'Input - Gross flows &amp; stocks'!$AR161)</f>
        <v>0.9548024911803028</v>
      </c>
      <c r="T159" s="12">
        <f t="shared" ca="1" si="6"/>
        <v>0.97427879012016605</v>
      </c>
      <c r="U159" s="12">
        <f ca="1">OFFSET('Margin error adjustment'!$BD$6,UsefulSeries!$M158,0)</f>
        <v>1.2412530228122789E-2</v>
      </c>
      <c r="V159" s="12">
        <f ca="1">OFFSET('Margin error adjustment'!$BD$7,UsefulSeries!$M158,0)</f>
        <v>1.3308679651711132E-2</v>
      </c>
      <c r="W159" s="12">
        <f ca="1">OFFSET('Margin error adjustment'!$BD$8,UsefulSeries!$M158,0)</f>
        <v>0.21969913836906343</v>
      </c>
      <c r="X159" s="12">
        <f t="shared" ca="1" si="7"/>
        <v>0.62444535221067399</v>
      </c>
      <c r="Y159" s="12">
        <f ca="1">OFFSET('Margin error adjustment'!$BD$9,UsefulSeries!$M158,0)</f>
        <v>0.15585550942026263</v>
      </c>
      <c r="Z159" s="12">
        <f ca="1">OFFSET('Margin error adjustment'!$BD$10,UsefulSeries!$M158,0)</f>
        <v>2.5509862712006774E-2</v>
      </c>
      <c r="AA159" s="12">
        <f ca="1">OFFSET('Margin error adjustment'!$BD$11,UsefulSeries!$M158,0)</f>
        <v>1.8820639443547952E-2</v>
      </c>
      <c r="AB159" s="12">
        <f t="shared" ca="1" si="8"/>
        <v>0.95566949784444533</v>
      </c>
      <c r="AD159" s="12">
        <f ca="1">OFFSET('Time agg. bias corr.'!$F$4,UsefulSeries!$C158,0)</f>
        <v>-2.8106661069676301E-2</v>
      </c>
      <c r="AE159" s="12">
        <f ca="1">OFFSET('Time agg. bias corr.'!$G$4,UsefulSeries!$C158,0)</f>
        <v>1.5655262928945899E-2</v>
      </c>
      <c r="AF159" s="12">
        <f ca="1">OFFSET('Time agg. bias corr.'!$H$4,UsefulSeries!$C158,0)</f>
        <v>1.24513981406704E-2</v>
      </c>
      <c r="AG159" s="12">
        <f ca="1">OFFSET('Time agg. bias corr.'!$F$5,UsefulSeries!$C158,0)</f>
        <v>0.277420373012009</v>
      </c>
      <c r="AH159" s="12">
        <f ca="1">OFFSET('Time agg. bias corr.'!$G$5,UsefulSeries!$C158,0)</f>
        <v>-0.47621996026130398</v>
      </c>
      <c r="AI159" s="12">
        <f ca="1">OFFSET('Time agg. bias corr.'!$H$5,UsefulSeries!$C158,0)</f>
        <v>0.198799587248217</v>
      </c>
      <c r="AJ159" s="12">
        <f ca="1">OFFSET('Time agg. bias corr.'!$F$6,UsefulSeries!$C158,0)</f>
        <v>2.3562259061527799E-2</v>
      </c>
      <c r="AK159" s="12">
        <f ca="1">OFFSET('Time agg. bias corr.'!$G$6,UsefulSeries!$C158,0)</f>
        <v>2.4032334190862401E-2</v>
      </c>
      <c r="AL159" s="12">
        <f ca="1">OFFSET('Time agg. bias corr.'!$H$6,UsefulSeries!$C158,0)</f>
        <v>-4.75945932421456E-2</v>
      </c>
    </row>
    <row r="160" spans="1:38" x14ac:dyDescent="0.35">
      <c r="A160" s="2" t="s">
        <v>215</v>
      </c>
      <c r="B160" s="15">
        <f>'Input - Gross flows &amp; stocks'!S162</f>
        <v>137516.33333333334</v>
      </c>
      <c r="C160" s="15">
        <f>'Input - Gross flows &amp; stocks'!T162</f>
        <v>8682.6666666666661</v>
      </c>
      <c r="D160" s="15">
        <f>'Input - Gross flows &amp; stocks'!U162</f>
        <v>74125.333333333328</v>
      </c>
      <c r="E160" s="13">
        <f>'Input - Gross flows &amp; stocks'!V162</f>
        <v>0.62459169070713039</v>
      </c>
      <c r="F160" s="13">
        <f>'Input - Gross flows &amp; stocks'!W162</f>
        <v>3.915226131794744E-2</v>
      </c>
      <c r="G160" s="13">
        <f>'Input - Gross flows &amp; stocks'!X162</f>
        <v>0.3362560479749222</v>
      </c>
      <c r="H160" s="13">
        <f>'Input - Gross flows &amp; stocks'!Y162</f>
        <v>5.9389371108329508E-2</v>
      </c>
      <c r="I160" s="13"/>
      <c r="J160" s="12">
        <f ca="1">'Input - Gross flows &amp; stocks'!AJ162/('Input - Gross flows &amp; stocks'!$AJ162+'Input - Gross flows &amp; stocks'!$AK162+'Input - Gross flows &amp; stocks'!$AL162)</f>
        <v>0.97380258458775171</v>
      </c>
      <c r="K160" s="12">
        <f ca="1">'Input - Gross flows &amp; stocks'!AK162/('Input - Gross flows &amp; stocks'!$AJ162+'Input - Gross flows &amp; stocks'!$AK162+'Input - Gross flows &amp; stocks'!$AL162)</f>
        <v>1.3089942803394155E-2</v>
      </c>
      <c r="L160" s="12">
        <f ca="1">'Input - Gross flows &amp; stocks'!AL162/('Input - Gross flows &amp; stocks'!$AJ162+'Input - Gross flows &amp; stocks'!$AK162+'Input - Gross flows &amp; stocks'!$AL162)</f>
        <v>1.3107472608854202E-2</v>
      </c>
      <c r="M160" s="12">
        <f ca="1">'Input - Gross flows &amp; stocks'!AM162/('Input - Gross flows &amp; stocks'!$AM162+'Input - Gross flows &amp; stocks'!$AN162+'Input - Gross flows &amp; stocks'!$AO162)</f>
        <v>0.20757552005486532</v>
      </c>
      <c r="N160" s="12">
        <f ca="1">'Input - Gross flows &amp; stocks'!AN162/('Input - Gross flows &amp; stocks'!$AM162+'Input - Gross flows &amp; stocks'!$AN162+'Input - Gross flows &amp; stocks'!$AO162)</f>
        <v>0.65111686708870242</v>
      </c>
      <c r="O160" s="12">
        <f ca="1">'Input - Gross flows &amp; stocks'!AO162/('Input - Gross flows &amp; stocks'!$AM162+'Input - Gross flows &amp; stocks'!$AN162+'Input - Gross flows &amp; stocks'!$AO162)</f>
        <v>0.1413076128564322</v>
      </c>
      <c r="P160" s="12">
        <f ca="1">'Input - Gross flows &amp; stocks'!AP162/('Input - Gross flows &amp; stocks'!$AP162+'Input - Gross flows &amp; stocks'!$AQ162+'Input - Gross flows &amp; stocks'!$AR162)</f>
        <v>2.3947139484063226E-2</v>
      </c>
      <c r="Q160" s="12">
        <f ca="1">'Input - Gross flows &amp; stocks'!AQ162/('Input - Gross flows &amp; stocks'!$AP162+'Input - Gross flows &amp; stocks'!$AQ162+'Input - Gross flows &amp; stocks'!$AR162)</f>
        <v>2.0567325299450351E-2</v>
      </c>
      <c r="R160" s="12">
        <f ca="1">'Input - Gross flows &amp; stocks'!AR162/('Input - Gross flows &amp; stocks'!$AP162+'Input - Gross flows &amp; stocks'!$AQ162+'Input - Gross flows &amp; stocks'!$AR162)</f>
        <v>0.95548553521648649</v>
      </c>
      <c r="T160" s="12">
        <f t="shared" ca="1" si="6"/>
        <v>0.97385828419857245</v>
      </c>
      <c r="U160" s="12">
        <f ca="1">OFFSET('Margin error adjustment'!$BD$6,UsefulSeries!$M159,0)</f>
        <v>1.2620589103968991E-2</v>
      </c>
      <c r="V160" s="12">
        <f ca="1">OFFSET('Margin error adjustment'!$BD$7,UsefulSeries!$M159,0)</f>
        <v>1.352112669745849E-2</v>
      </c>
      <c r="W160" s="12">
        <f ca="1">OFFSET('Margin error adjustment'!$BD$8,UsefulSeries!$M159,0)</f>
        <v>0.21150540828287423</v>
      </c>
      <c r="X160" s="12">
        <f t="shared" ca="1" si="7"/>
        <v>0.6400603020971728</v>
      </c>
      <c r="Y160" s="12">
        <f ca="1">OFFSET('Margin error adjustment'!$BD$9,UsefulSeries!$M159,0)</f>
        <v>0.148434289619953</v>
      </c>
      <c r="Z160" s="12">
        <f ca="1">OFFSET('Margin error adjustment'!$BD$10,UsefulSeries!$M159,0)</f>
        <v>2.3244038576805372E-2</v>
      </c>
      <c r="AA160" s="12">
        <f ca="1">OFFSET('Margin error adjustment'!$BD$11,UsefulSeries!$M159,0)</f>
        <v>1.9224818013313532E-2</v>
      </c>
      <c r="AB160" s="12">
        <f t="shared" ca="1" si="8"/>
        <v>0.9575311434098811</v>
      </c>
      <c r="AD160" s="12">
        <f ca="1">OFFSET('Time agg. bias corr.'!$F$4,UsefulSeries!$C159,0)</f>
        <v>-2.8460243344647099E-2</v>
      </c>
      <c r="AE160" s="12">
        <f ca="1">OFFSET('Time agg. bias corr.'!$G$4,UsefulSeries!$C159,0)</f>
        <v>1.5734637342687E-2</v>
      </c>
      <c r="AF160" s="12">
        <f ca="1">OFFSET('Time agg. bias corr.'!$H$4,UsefulSeries!$C159,0)</f>
        <v>1.27256059918126E-2</v>
      </c>
      <c r="AG160" s="12">
        <f ca="1">OFFSET('Time agg. bias corr.'!$F$5,UsefulSeries!$C159,0)</f>
        <v>0.26432882288341603</v>
      </c>
      <c r="AH160" s="12">
        <f ca="1">OFFSET('Time agg. bias corr.'!$G$5,UsefulSeries!$C159,0)</f>
        <v>-0.45122769319572498</v>
      </c>
      <c r="AI160" s="12">
        <f ca="1">OFFSET('Time agg. bias corr.'!$H$5,UsefulSeries!$C159,0)</f>
        <v>0.18689887031373301</v>
      </c>
      <c r="AJ160" s="12">
        <f ca="1">OFFSET('Time agg. bias corr.'!$F$6,UsefulSeries!$C159,0)</f>
        <v>2.1282938948665401E-2</v>
      </c>
      <c r="AK160" s="12">
        <f ca="1">OFFSET('Time agg. bias corr.'!$G$6,UsefulSeries!$C159,0)</f>
        <v>2.42607087169718E-2</v>
      </c>
      <c r="AL160" s="12">
        <f ca="1">OFFSET('Time agg. bias corr.'!$H$6,UsefulSeries!$C159,0)</f>
        <v>-4.5543647665535501E-2</v>
      </c>
    </row>
    <row r="161" spans="1:38" x14ac:dyDescent="0.35">
      <c r="A161" s="2" t="s">
        <v>216</v>
      </c>
      <c r="B161" s="15">
        <f>'Input - Gross flows &amp; stocks'!S163</f>
        <v>137537</v>
      </c>
      <c r="C161" s="15">
        <f>'Input - Gross flows &amp; stocks'!T163</f>
        <v>8795.6666666666661</v>
      </c>
      <c r="D161" s="15">
        <f>'Input - Gross flows &amp; stocks'!U163</f>
        <v>74209.666666666672</v>
      </c>
      <c r="E161" s="13">
        <f>'Input - Gross flows &amp; stocks'!V163</f>
        <v>0.62380115923873325</v>
      </c>
      <c r="F161" s="13">
        <f>'Input - Gross flows &amp; stocks'!W163</f>
        <v>3.8980196716549335E-2</v>
      </c>
      <c r="G161" s="13">
        <f>'Input - Gross flows &amp; stocks'!X163</f>
        <v>0.33721864404471741</v>
      </c>
      <c r="H161" s="13">
        <f>'Input - Gross flows &amp; stocks'!Y163</f>
        <v>6.0107335340935493E-2</v>
      </c>
      <c r="I161" s="13"/>
      <c r="J161" s="12">
        <f ca="1">'Input - Gross flows &amp; stocks'!AJ163/('Input - Gross flows &amp; stocks'!$AJ163+'Input - Gross flows &amp; stocks'!$AK163+'Input - Gross flows &amp; stocks'!$AL163)</f>
        <v>0.97365755708975876</v>
      </c>
      <c r="K161" s="12">
        <f ca="1">'Input - Gross flows &amp; stocks'!AK163/('Input - Gross flows &amp; stocks'!$AJ163+'Input - Gross flows &amp; stocks'!$AK163+'Input - Gross flows &amp; stocks'!$AL163)</f>
        <v>1.3387143009088458E-2</v>
      </c>
      <c r="L161" s="12">
        <f ca="1">'Input - Gross flows &amp; stocks'!AL163/('Input - Gross flows &amp; stocks'!$AJ163+'Input - Gross flows &amp; stocks'!$AK163+'Input - Gross flows &amp; stocks'!$AL163)</f>
        <v>1.2955299901152618E-2</v>
      </c>
      <c r="M161" s="12">
        <f ca="1">'Input - Gross flows &amp; stocks'!AM163/('Input - Gross flows &amp; stocks'!$AM163+'Input - Gross flows &amp; stocks'!$AN163+'Input - Gross flows &amp; stocks'!$AO163)</f>
        <v>0.20810398814527628</v>
      </c>
      <c r="N161" s="12">
        <f ca="1">'Input - Gross flows &amp; stocks'!AN163/('Input - Gross flows &amp; stocks'!$AM163+'Input - Gross flows &amp; stocks'!$AN163+'Input - Gross flows &amp; stocks'!$AO163)</f>
        <v>0.64895833388493973</v>
      </c>
      <c r="O161" s="12">
        <f ca="1">'Input - Gross flows &amp; stocks'!AO163/('Input - Gross flows &amp; stocks'!$AM163+'Input - Gross flows &amp; stocks'!$AN163+'Input - Gross flows &amp; stocks'!$AO163)</f>
        <v>0.14293767796978402</v>
      </c>
      <c r="P161" s="12">
        <f ca="1">'Input - Gross flows &amp; stocks'!AP163/('Input - Gross flows &amp; stocks'!$AP163+'Input - Gross flows &amp; stocks'!$AQ163+'Input - Gross flows &amp; stocks'!$AR163)</f>
        <v>2.3197418016267984E-2</v>
      </c>
      <c r="Q161" s="12">
        <f ca="1">'Input - Gross flows &amp; stocks'!AQ163/('Input - Gross flows &amp; stocks'!$AP163+'Input - Gross flows &amp; stocks'!$AQ163+'Input - Gross flows &amp; stocks'!$AR163)</f>
        <v>2.0916945452705091E-2</v>
      </c>
      <c r="R161" s="12">
        <f ca="1">'Input - Gross flows &amp; stocks'!AR163/('Input - Gross flows &amp; stocks'!$AP163+'Input - Gross flows &amp; stocks'!$AQ163+'Input - Gross flows &amp; stocks'!$AR163)</f>
        <v>0.95588563653102698</v>
      </c>
      <c r="T161" s="12">
        <f t="shared" ca="1" si="6"/>
        <v>0.97357229484567565</v>
      </c>
      <c r="U161" s="12">
        <f ca="1">OFFSET('Margin error adjustment'!$BD$6,UsefulSeries!$M160,0)</f>
        <v>1.2713216332847293E-2</v>
      </c>
      <c r="V161" s="12">
        <f ca="1">OFFSET('Margin error adjustment'!$BD$7,UsefulSeries!$M160,0)</f>
        <v>1.3714488821477053E-2</v>
      </c>
      <c r="W161" s="12">
        <f ca="1">OFFSET('Margin error adjustment'!$BD$8,UsefulSeries!$M160,0)</f>
        <v>0.21314506680214301</v>
      </c>
      <c r="X161" s="12">
        <f t="shared" ca="1" si="7"/>
        <v>0.63206599821191345</v>
      </c>
      <c r="Y161" s="12">
        <f ca="1">OFFSET('Margin error adjustment'!$BD$9,UsefulSeries!$M160,0)</f>
        <v>0.15478893498594357</v>
      </c>
      <c r="Z161" s="12">
        <f ca="1">OFFSET('Margin error adjustment'!$BD$10,UsefulSeries!$M160,0)</f>
        <v>2.19204450470812E-2</v>
      </c>
      <c r="AA161" s="12">
        <f ca="1">OFFSET('Margin error adjustment'!$BD$11,UsefulSeries!$M160,0)</f>
        <v>1.8714352763635412E-2</v>
      </c>
      <c r="AB161" s="12">
        <f t="shared" ca="1" si="8"/>
        <v>0.95936520218928334</v>
      </c>
      <c r="AD161" s="12">
        <f ca="1">OFFSET('Time agg. bias corr.'!$F$4,UsefulSeries!$C160,0)</f>
        <v>-2.87903145241039E-2</v>
      </c>
      <c r="AE161" s="12">
        <f ca="1">OFFSET('Time agg. bias corr.'!$G$4,UsefulSeries!$C160,0)</f>
        <v>1.5950129829947202E-2</v>
      </c>
      <c r="AF161" s="12">
        <f ca="1">OFFSET('Time agg. bias corr.'!$H$4,UsefulSeries!$C160,0)</f>
        <v>1.28401846941553E-2</v>
      </c>
      <c r="AG161" s="12">
        <f ca="1">OFFSET('Time agg. bias corr.'!$F$5,UsefulSeries!$C160,0)</f>
        <v>0.26805884349458797</v>
      </c>
      <c r="AH161" s="12">
        <f ca="1">OFFSET('Time agg. bias corr.'!$G$5,UsefulSeries!$C160,0)</f>
        <v>-0.46395484202205201</v>
      </c>
      <c r="AI161" s="12">
        <f ca="1">OFFSET('Time agg. bias corr.'!$H$5,UsefulSeries!$C160,0)</f>
        <v>0.195895998527464</v>
      </c>
      <c r="AJ161" s="12">
        <f ca="1">OFFSET('Time agg. bias corr.'!$F$6,UsefulSeries!$C160,0)</f>
        <v>1.9926815926338399E-2</v>
      </c>
      <c r="AK161" s="12">
        <f ca="1">OFFSET('Time agg. bias corr.'!$G$6,UsefulSeries!$C160,0)</f>
        <v>2.37373249951712E-2</v>
      </c>
      <c r="AL161" s="12">
        <f ca="1">OFFSET('Time agg. bias corr.'!$H$6,UsefulSeries!$C160,0)</f>
        <v>-4.3664140921510997E-2</v>
      </c>
    </row>
    <row r="162" spans="1:38" x14ac:dyDescent="0.35">
      <c r="A162" s="2" t="s">
        <v>217</v>
      </c>
      <c r="B162" s="15">
        <f>'Input - Gross flows &amp; stocks'!S164</f>
        <v>137655.66666666666</v>
      </c>
      <c r="C162" s="15">
        <f>'Input - Gross flows &amp; stocks'!T164</f>
        <v>9021.6666666666661</v>
      </c>
      <c r="D162" s="15">
        <f>'Input - Gross flows &amp; stocks'!U164</f>
        <v>74097.333333333328</v>
      </c>
      <c r="E162" s="13">
        <f>'Input - Gross flows &amp; stocks'!V164</f>
        <v>0.62406990083476543</v>
      </c>
      <c r="F162" s="13">
        <f>'Input - Gross flows &amp; stocks'!W164</f>
        <v>4.0092318435120906E-2</v>
      </c>
      <c r="G162" s="13">
        <f>'Input - Gross flows &amp; stocks'!X164</f>
        <v>0.33583778073011367</v>
      </c>
      <c r="H162" s="13">
        <f>'Input - Gross flows &amp; stocks'!Y164</f>
        <v>6.1506890407970333E-2</v>
      </c>
      <c r="I162" s="13"/>
      <c r="J162" s="12">
        <f ca="1">'Input - Gross flows &amp; stocks'!AJ164/('Input - Gross flows &amp; stocks'!$AJ164+'Input - Gross flows &amp; stocks'!$AK164+'Input - Gross flows &amp; stocks'!$AL164)</f>
        <v>0.97367366026519053</v>
      </c>
      <c r="K162" s="12">
        <f ca="1">'Input - Gross flows &amp; stocks'!AK164/('Input - Gross flows &amp; stocks'!$AJ164+'Input - Gross flows &amp; stocks'!$AK164+'Input - Gross flows &amp; stocks'!$AL164)</f>
        <v>1.3330165967151825E-2</v>
      </c>
      <c r="L162" s="12">
        <f ca="1">'Input - Gross flows &amp; stocks'!AL164/('Input - Gross flows &amp; stocks'!$AJ164+'Input - Gross flows &amp; stocks'!$AK164+'Input - Gross flows &amp; stocks'!$AL164)</f>
        <v>1.2996173767657748E-2</v>
      </c>
      <c r="M162" s="12">
        <f ca="1">'Input - Gross flows &amp; stocks'!AM164/('Input - Gross flows &amp; stocks'!$AM164+'Input - Gross flows &amp; stocks'!$AN164+'Input - Gross flows &amp; stocks'!$AO164)</f>
        <v>0.20967213083468328</v>
      </c>
      <c r="N162" s="12">
        <f ca="1">'Input - Gross flows &amp; stocks'!AN164/('Input - Gross flows &amp; stocks'!$AM164+'Input - Gross flows &amp; stocks'!$AN164+'Input - Gross flows &amp; stocks'!$AO164)</f>
        <v>0.65864695426304132</v>
      </c>
      <c r="O162" s="12">
        <f ca="1">'Input - Gross flows &amp; stocks'!AO164/('Input - Gross flows &amp; stocks'!$AM164+'Input - Gross flows &amp; stocks'!$AN164+'Input - Gross flows &amp; stocks'!$AO164)</f>
        <v>0.13168091490227538</v>
      </c>
      <c r="P162" s="12">
        <f ca="1">'Input - Gross flows &amp; stocks'!AP164/('Input - Gross flows &amp; stocks'!$AP164+'Input - Gross flows &amp; stocks'!$AQ164+'Input - Gross flows &amp; stocks'!$AR164)</f>
        <v>2.3813655724411395E-2</v>
      </c>
      <c r="Q162" s="12">
        <f ca="1">'Input - Gross flows &amp; stocks'!AQ164/('Input - Gross flows &amp; stocks'!$AP164+'Input - Gross flows &amp; stocks'!$AQ164+'Input - Gross flows &amp; stocks'!$AR164)</f>
        <v>2.210662008013901E-2</v>
      </c>
      <c r="R162" s="12">
        <f ca="1">'Input - Gross flows &amp; stocks'!AR164/('Input - Gross flows &amp; stocks'!$AP164+'Input - Gross flows &amp; stocks'!$AQ164+'Input - Gross flows &amp; stocks'!$AR164)</f>
        <v>0.95407972419544962</v>
      </c>
      <c r="T162" s="12">
        <f t="shared" ca="1" si="6"/>
        <v>0.97417526820175748</v>
      </c>
      <c r="U162" s="12">
        <f ca="1">OFFSET('Margin error adjustment'!$BD$6,UsefulSeries!$M161,0)</f>
        <v>1.2664592981920198E-2</v>
      </c>
      <c r="V162" s="12">
        <f ca="1">OFFSET('Margin error adjustment'!$BD$7,UsefulSeries!$M161,0)</f>
        <v>1.3160138816322275E-2</v>
      </c>
      <c r="W162" s="12">
        <f ca="1">OFFSET('Margin error adjustment'!$BD$8,UsefulSeries!$M161,0)</f>
        <v>0.21630446854669136</v>
      </c>
      <c r="X162" s="12">
        <f t="shared" ca="1" si="7"/>
        <v>0.64625579063230953</v>
      </c>
      <c r="Y162" s="12">
        <f ca="1">OFFSET('Margin error adjustment'!$BD$9,UsefulSeries!$M161,0)</f>
        <v>0.13743974082099908</v>
      </c>
      <c r="Z162" s="12">
        <f ca="1">OFFSET('Margin error adjustment'!$BD$10,UsefulSeries!$M161,0)</f>
        <v>2.3565270291320981E-2</v>
      </c>
      <c r="AA162" s="12">
        <f ca="1">OFFSET('Margin error adjustment'!$BD$11,UsefulSeries!$M161,0)</f>
        <v>2.0760871106306457E-2</v>
      </c>
      <c r="AB162" s="12">
        <f t="shared" ca="1" si="8"/>
        <v>0.95567385860237264</v>
      </c>
      <c r="AD162" s="12">
        <f ca="1">OFFSET('Time agg. bias corr.'!$F$4,UsefulSeries!$C161,0)</f>
        <v>-2.81688134887998E-2</v>
      </c>
      <c r="AE162" s="12">
        <f ca="1">OFFSET('Time agg. bias corr.'!$G$4,UsefulSeries!$C161,0)</f>
        <v>1.5707612161184499E-2</v>
      </c>
      <c r="AF162" s="12">
        <f ca="1">OFFSET('Time agg. bias corr.'!$H$4,UsefulSeries!$C161,0)</f>
        <v>1.2461201327614699E-2</v>
      </c>
      <c r="AG162" s="12">
        <f ca="1">OFFSET('Time agg. bias corr.'!$F$5,UsefulSeries!$C161,0)</f>
        <v>0.26927609217770798</v>
      </c>
      <c r="AH162" s="12">
        <f ca="1">OFFSET('Time agg. bias corr.'!$G$5,UsefulSeries!$C161,0)</f>
        <v>-0.44159803175479601</v>
      </c>
      <c r="AI162" s="12">
        <f ca="1">OFFSET('Time agg. bias corr.'!$H$5,UsefulSeries!$C161,0)</f>
        <v>0.172321939577089</v>
      </c>
      <c r="AJ162" s="12">
        <f ca="1">OFFSET('Time agg. bias corr.'!$F$6,UsefulSeries!$C161,0)</f>
        <v>2.1354083866326298E-2</v>
      </c>
      <c r="AK162" s="12">
        <f ca="1">OFFSET('Time agg. bias corr.'!$G$6,UsefulSeries!$C161,0)</f>
        <v>2.61220365119543E-2</v>
      </c>
      <c r="AL162" s="12">
        <f ca="1">OFFSET('Time agg. bias corr.'!$H$6,UsefulSeries!$C161,0)</f>
        <v>-4.7476120378281E-2</v>
      </c>
    </row>
    <row r="163" spans="1:38" x14ac:dyDescent="0.35">
      <c r="A163" s="2" t="s">
        <v>218</v>
      </c>
      <c r="B163" s="15">
        <f>'Input - Gross flows &amp; stocks'!S165</f>
        <v>137602.66666666666</v>
      </c>
      <c r="C163" s="15">
        <f>'Input - Gross flows &amp; stocks'!T165</f>
        <v>9078</v>
      </c>
      <c r="D163" s="15">
        <f>'Input - Gross flows &amp; stocks'!U165</f>
        <v>74331</v>
      </c>
      <c r="E163" s="13">
        <f>'Input - Gross flows &amp; stocks'!V165</f>
        <v>0.6230222540302307</v>
      </c>
      <c r="F163" s="13">
        <f>'Input - Gross flows &amp; stocks'!W165</f>
        <v>4.057181941305165E-2</v>
      </c>
      <c r="G163" s="13">
        <f>'Input - Gross flows &amp; stocks'!X165</f>
        <v>0.33640592655671764</v>
      </c>
      <c r="H163" s="13">
        <f>'Input - Gross flows &amp; stocks'!Y165</f>
        <v>6.1889546906886167E-2</v>
      </c>
      <c r="I163" s="13"/>
      <c r="J163" s="12">
        <f ca="1">'Input - Gross flows &amp; stocks'!AJ165/('Input - Gross flows &amp; stocks'!$AJ165+'Input - Gross flows &amp; stocks'!$AK165+'Input - Gross flows &amp; stocks'!$AL165)</f>
        <v>0.97282395108657804</v>
      </c>
      <c r="K163" s="12">
        <f ca="1">'Input - Gross flows &amp; stocks'!AK165/('Input - Gross flows &amp; stocks'!$AJ165+'Input - Gross flows &amp; stocks'!$AK165+'Input - Gross flows &amp; stocks'!$AL165)</f>
        <v>1.3030754073278542E-2</v>
      </c>
      <c r="L163" s="12">
        <f ca="1">'Input - Gross flows &amp; stocks'!AL165/('Input - Gross flows &amp; stocks'!$AJ165+'Input - Gross flows &amp; stocks'!$AK165+'Input - Gross flows &amp; stocks'!$AL165)</f>
        <v>1.4145294840143555E-2</v>
      </c>
      <c r="M163" s="12">
        <f ca="1">'Input - Gross flows &amp; stocks'!AM165/('Input - Gross flows &amp; stocks'!$AM165+'Input - Gross flows &amp; stocks'!$AN165+'Input - Gross flows &amp; stocks'!$AO165)</f>
        <v>0.20538296562209288</v>
      </c>
      <c r="N163" s="12">
        <f ca="1">'Input - Gross flows &amp; stocks'!AN165/('Input - Gross flows &amp; stocks'!$AM165+'Input - Gross flows &amp; stocks'!$AN165+'Input - Gross flows &amp; stocks'!$AO165)</f>
        <v>0.65927439695752943</v>
      </c>
      <c r="O163" s="12">
        <f ca="1">'Input - Gross flows &amp; stocks'!AO165/('Input - Gross flows &amp; stocks'!$AM165+'Input - Gross flows &amp; stocks'!$AN165+'Input - Gross flows &amp; stocks'!$AO165)</f>
        <v>0.1353426374203778</v>
      </c>
      <c r="P163" s="12">
        <f ca="1">'Input - Gross flows &amp; stocks'!AP165/('Input - Gross flows &amp; stocks'!$AP165+'Input - Gross flows &amp; stocks'!$AQ165+'Input - Gross flows &amp; stocks'!$AR165)</f>
        <v>2.314551012420827E-2</v>
      </c>
      <c r="Q163" s="12">
        <f ca="1">'Input - Gross flows &amp; stocks'!AQ165/('Input - Gross flows &amp; stocks'!$AP165+'Input - Gross flows &amp; stocks'!$AQ165+'Input - Gross flows &amp; stocks'!$AR165)</f>
        <v>2.1126821122554214E-2</v>
      </c>
      <c r="R163" s="12">
        <f ca="1">'Input - Gross flows &amp; stocks'!AR165/('Input - Gross flows &amp; stocks'!$AP165+'Input - Gross flows &amp; stocks'!$AQ165+'Input - Gross flows &amp; stocks'!$AR165)</f>
        <v>0.95572766875323756</v>
      </c>
      <c r="T163" s="12">
        <f t="shared" ca="1" si="6"/>
        <v>0.97280579508668297</v>
      </c>
      <c r="U163" s="12">
        <f ca="1">OFFSET('Margin error adjustment'!$BD$6,UsefulSeries!$M162,0)</f>
        <v>1.2614508548305259E-2</v>
      </c>
      <c r="V163" s="12">
        <f ca="1">OFFSET('Margin error adjustment'!$BD$7,UsefulSeries!$M162,0)</f>
        <v>1.4579696365011758E-2</v>
      </c>
      <c r="W163" s="12">
        <f ca="1">OFFSET('Margin error adjustment'!$BD$8,UsefulSeries!$M162,0)</f>
        <v>0.20885151709940047</v>
      </c>
      <c r="X163" s="12">
        <f t="shared" ca="1" si="7"/>
        <v>0.64936125632362707</v>
      </c>
      <c r="Y163" s="12">
        <f ca="1">OFFSET('Margin error adjustment'!$BD$9,UsefulSeries!$M162,0)</f>
        <v>0.14178722657697237</v>
      </c>
      <c r="Z163" s="12">
        <f ca="1">OFFSET('Margin error adjustment'!$BD$10,UsefulSeries!$M162,0)</f>
        <v>2.248137899606794E-2</v>
      </c>
      <c r="AA163" s="12">
        <f ca="1">OFFSET('Margin error adjustment'!$BD$11,UsefulSeries!$M162,0)</f>
        <v>1.9846147243423651E-2</v>
      </c>
      <c r="AB163" s="12">
        <f t="shared" ca="1" si="8"/>
        <v>0.95767247376050846</v>
      </c>
      <c r="AD163" s="12">
        <f ca="1">OFFSET('Time agg. bias corr.'!$F$4,UsefulSeries!$C162,0)</f>
        <v>-2.9510276082400699E-2</v>
      </c>
      <c r="AE163" s="12">
        <f ca="1">OFFSET('Time agg. bias corr.'!$G$4,UsefulSeries!$C162,0)</f>
        <v>1.5609524670946199E-2</v>
      </c>
      <c r="AF163" s="12">
        <f ca="1">OFFSET('Time agg. bias corr.'!$H$4,UsefulSeries!$C162,0)</f>
        <v>1.3900751411453201E-2</v>
      </c>
      <c r="AG163" s="12">
        <f ca="1">OFFSET('Time agg. bias corr.'!$F$5,UsefulSeries!$C162,0)</f>
        <v>0.25955107527242199</v>
      </c>
      <c r="AH163" s="12">
        <f ca="1">OFFSET('Time agg. bias corr.'!$G$5,UsefulSeries!$C162,0)</f>
        <v>-0.43664006129388599</v>
      </c>
      <c r="AI163" s="12">
        <f ca="1">OFFSET('Time agg. bias corr.'!$H$5,UsefulSeries!$C162,0)</f>
        <v>0.177088986021464</v>
      </c>
      <c r="AJ163" s="12">
        <f ca="1">OFFSET('Time agg. bias corr.'!$F$6,UsefulSeries!$C162,0)</f>
        <v>2.04694916251826E-2</v>
      </c>
      <c r="AK163" s="12">
        <f ca="1">OFFSET('Time agg. bias corr.'!$G$6,UsefulSeries!$C162,0)</f>
        <v>2.4886275483190501E-2</v>
      </c>
      <c r="AL163" s="12">
        <f ca="1">OFFSET('Time agg. bias corr.'!$H$6,UsefulSeries!$C162,0)</f>
        <v>-4.53557671083741E-2</v>
      </c>
    </row>
    <row r="164" spans="1:38" x14ac:dyDescent="0.35">
      <c r="A164" s="2" t="s">
        <v>219</v>
      </c>
      <c r="B164" s="15">
        <f>'Input - Gross flows &amp; stocks'!S166</f>
        <v>137604.33333333334</v>
      </c>
      <c r="C164" s="15">
        <f>'Input - Gross flows &amp; stocks'!T166</f>
        <v>9057.6666666666661</v>
      </c>
      <c r="D164" s="15">
        <f>'Input - Gross flows &amp; stocks'!U166</f>
        <v>74595.666666666672</v>
      </c>
      <c r="E164" s="13">
        <f>'Input - Gross flows &amp; stocks'!V166</f>
        <v>0.62344466866352355</v>
      </c>
      <c r="F164" s="13">
        <f>'Input - Gross flows &amp; stocks'!W166</f>
        <v>4.1924945931026997E-2</v>
      </c>
      <c r="G164" s="13">
        <f>'Input - Gross flows &amp; stocks'!X166</f>
        <v>0.33463038540544943</v>
      </c>
      <c r="H164" s="13">
        <f>'Input - Gross flows &amp; stocks'!Y166</f>
        <v>6.1758783234011988E-2</v>
      </c>
      <c r="I164" s="13"/>
      <c r="J164" s="12">
        <f ca="1">'Input - Gross flows &amp; stocks'!AJ166/('Input - Gross flows &amp; stocks'!$AJ166+'Input - Gross flows &amp; stocks'!$AK166+'Input - Gross flows &amp; stocks'!$AL166)</f>
        <v>0.97243332300837781</v>
      </c>
      <c r="K164" s="12">
        <f ca="1">'Input - Gross flows &amp; stocks'!AK166/('Input - Gross flows &amp; stocks'!$AJ166+'Input - Gross flows &amp; stocks'!$AK166+'Input - Gross flows &amp; stocks'!$AL166)</f>
        <v>1.3152054969780634E-2</v>
      </c>
      <c r="L164" s="12">
        <f ca="1">'Input - Gross flows &amp; stocks'!AL166/('Input - Gross flows &amp; stocks'!$AJ166+'Input - Gross flows &amp; stocks'!$AK166+'Input - Gross flows &amp; stocks'!$AL166)</f>
        <v>1.4414622021841666E-2</v>
      </c>
      <c r="M164" s="12">
        <f ca="1">'Input - Gross flows &amp; stocks'!AM166/('Input - Gross flows &amp; stocks'!$AM166+'Input - Gross flows &amp; stocks'!$AN166+'Input - Gross flows &amp; stocks'!$AO166)</f>
        <v>0.20714677428254058</v>
      </c>
      <c r="N164" s="12">
        <f ca="1">'Input - Gross flows &amp; stocks'!AN166/('Input - Gross flows &amp; stocks'!$AM166+'Input - Gross flows &amp; stocks'!$AN166+'Input - Gross flows &amp; stocks'!$AO166)</f>
        <v>0.65372475502619709</v>
      </c>
      <c r="O164" s="12">
        <f ca="1">'Input - Gross flows &amp; stocks'!AO166/('Input - Gross flows &amp; stocks'!$AM166+'Input - Gross flows &amp; stocks'!$AN166+'Input - Gross flows &amp; stocks'!$AO166)</f>
        <v>0.13912847069126222</v>
      </c>
      <c r="P164" s="12">
        <f ca="1">'Input - Gross flows &amp; stocks'!AP166/('Input - Gross flows &amp; stocks'!$AP166+'Input - Gross flows &amp; stocks'!$AQ166+'Input - Gross flows &amp; stocks'!$AR166)</f>
        <v>2.4076216586720454E-2</v>
      </c>
      <c r="Q164" s="12">
        <f ca="1">'Input - Gross flows &amp; stocks'!AQ166/('Input - Gross flows &amp; stocks'!$AP166+'Input - Gross flows &amp; stocks'!$AQ166+'Input - Gross flows &amp; stocks'!$AR166)</f>
        <v>2.0670181516499467E-2</v>
      </c>
      <c r="R164" s="12">
        <f ca="1">'Input - Gross flows &amp; stocks'!AR166/('Input - Gross flows &amp; stocks'!$AP166+'Input - Gross flows &amp; stocks'!$AQ166+'Input - Gross flows &amp; stocks'!$AR166)</f>
        <v>0.95525360189678021</v>
      </c>
      <c r="T164" s="12">
        <f t="shared" ca="1" si="6"/>
        <v>0.97332612731428392</v>
      </c>
      <c r="U164" s="12">
        <f ca="1">OFFSET('Margin error adjustment'!$BD$6,UsefulSeries!$M163,0)</f>
        <v>1.3003293509514784E-2</v>
      </c>
      <c r="V164" s="12">
        <f ca="1">OFFSET('Margin error adjustment'!$BD$7,UsefulSeries!$M163,0)</f>
        <v>1.3670579176201297E-2</v>
      </c>
      <c r="W164" s="12">
        <f ca="1">OFFSET('Margin error adjustment'!$BD$8,UsefulSeries!$M163,0)</f>
        <v>0.21031685839687445</v>
      </c>
      <c r="X164" s="12">
        <f t="shared" ca="1" si="7"/>
        <v>0.65573467120217677</v>
      </c>
      <c r="Y164" s="12">
        <f ca="1">OFFSET('Margin error adjustment'!$BD$9,UsefulSeries!$M163,0)</f>
        <v>0.13394847040094884</v>
      </c>
      <c r="Z164" s="12">
        <f ca="1">OFFSET('Margin error adjustment'!$BD$10,UsefulSeries!$M163,0)</f>
        <v>2.5290557174028599E-2</v>
      </c>
      <c r="AA164" s="12">
        <f ca="1">OFFSET('Margin error adjustment'!$BD$11,UsefulSeries!$M163,0)</f>
        <v>2.1459954971404939E-2</v>
      </c>
      <c r="AB164" s="12">
        <f t="shared" ca="1" si="8"/>
        <v>0.95324948785456642</v>
      </c>
      <c r="AD164" s="12">
        <f ca="1">OFFSET('Time agg. bias corr.'!$F$4,UsefulSeries!$C163,0)</f>
        <v>-2.9039871757208999E-2</v>
      </c>
      <c r="AE164" s="12">
        <f ca="1">OFFSET('Time agg. bias corr.'!$G$4,UsefulSeries!$C163,0)</f>
        <v>1.6016945314509399E-2</v>
      </c>
      <c r="AF164" s="12">
        <f ca="1">OFFSET('Time agg. bias corr.'!$H$4,UsefulSeries!$C163,0)</f>
        <v>1.30229264426999E-2</v>
      </c>
      <c r="AG164" s="12">
        <f ca="1">OFFSET('Time agg. bias corr.'!$F$5,UsefulSeries!$C163,0)</f>
        <v>0.26000043820645502</v>
      </c>
      <c r="AH164" s="12">
        <f ca="1">OFFSET('Time agg. bias corr.'!$G$5,UsefulSeries!$C163,0)</f>
        <v>-0.426960492202345</v>
      </c>
      <c r="AI164" s="12">
        <f ca="1">OFFSET('Time agg. bias corr.'!$H$5,UsefulSeries!$C163,0)</f>
        <v>0.16696005399589001</v>
      </c>
      <c r="AJ164" s="12">
        <f ca="1">OFFSET('Time agg. bias corr.'!$F$6,UsefulSeries!$C163,0)</f>
        <v>2.3196886069571501E-2</v>
      </c>
      <c r="AK164" s="12">
        <f ca="1">OFFSET('Time agg. bias corr.'!$G$6,UsefulSeries!$C163,0)</f>
        <v>2.6840003124394701E-2</v>
      </c>
      <c r="AL164" s="12">
        <f ca="1">OFFSET('Time agg. bias corr.'!$H$6,UsefulSeries!$C163,0)</f>
        <v>-5.0036889193966101E-2</v>
      </c>
    </row>
    <row r="165" spans="1:38" x14ac:dyDescent="0.35">
      <c r="A165" s="2" t="s">
        <v>220</v>
      </c>
      <c r="B165" s="15">
        <f>'Input - Gross flows &amp; stocks'!S167</f>
        <v>137544</v>
      </c>
      <c r="C165" s="15">
        <f>'Input - Gross flows &amp; stocks'!T167</f>
        <v>8942.6666666666661</v>
      </c>
      <c r="D165" s="15">
        <f>'Input - Gross flows &amp; stocks'!U167</f>
        <v>75026</v>
      </c>
      <c r="E165" s="13">
        <f>'Input - Gross flows &amp; stocks'!V167</f>
        <v>0.62134579574421922</v>
      </c>
      <c r="F165" s="13">
        <f>'Input - Gross flows &amp; stocks'!W167</f>
        <v>4.0727315459295282E-2</v>
      </c>
      <c r="G165" s="13">
        <f>'Input - Gross flows &amp; stocks'!X167</f>
        <v>0.33792688879648547</v>
      </c>
      <c r="H165" s="13">
        <f>'Input - Gross flows &amp; stocks'!Y167</f>
        <v>6.1047649387885129E-2</v>
      </c>
      <c r="I165" s="13"/>
      <c r="J165" s="12">
        <f ca="1">'Input - Gross flows &amp; stocks'!AJ167/('Input - Gross flows &amp; stocks'!$AJ167+'Input - Gross flows &amp; stocks'!$AK167+'Input - Gross flows &amp; stocks'!$AL167)</f>
        <v>0.97225874325936879</v>
      </c>
      <c r="K165" s="12">
        <f ca="1">'Input - Gross flows &amp; stocks'!AK167/('Input - Gross flows &amp; stocks'!$AJ167+'Input - Gross flows &amp; stocks'!$AK167+'Input - Gross flows &amp; stocks'!$AL167)</f>
        <v>1.3109985606842914E-2</v>
      </c>
      <c r="L165" s="12">
        <f ca="1">'Input - Gross flows &amp; stocks'!AL167/('Input - Gross flows &amp; stocks'!$AJ167+'Input - Gross flows &amp; stocks'!$AK167+'Input - Gross flows &amp; stocks'!$AL167)</f>
        <v>1.4631271133788206E-2</v>
      </c>
      <c r="M165" s="12">
        <f ca="1">'Input - Gross flows &amp; stocks'!AM167/('Input - Gross flows &amp; stocks'!$AM167+'Input - Gross flows &amp; stocks'!$AN167+'Input - Gross flows &amp; stocks'!$AO167)</f>
        <v>0.20522204823384463</v>
      </c>
      <c r="N165" s="12">
        <f ca="1">'Input - Gross flows &amp; stocks'!AN167/('Input - Gross flows &amp; stocks'!$AM167+'Input - Gross flows &amp; stocks'!$AN167+'Input - Gross flows &amp; stocks'!$AO167)</f>
        <v>0.65180062601513933</v>
      </c>
      <c r="O165" s="12">
        <f ca="1">'Input - Gross flows &amp; stocks'!AO167/('Input - Gross flows &amp; stocks'!$AM167+'Input - Gross flows &amp; stocks'!$AN167+'Input - Gross flows &amp; stocks'!$AO167)</f>
        <v>0.14297732575101596</v>
      </c>
      <c r="P165" s="12">
        <f ca="1">'Input - Gross flows &amp; stocks'!AP167/('Input - Gross flows &amp; stocks'!$AP167+'Input - Gross flows &amp; stocks'!$AQ167+'Input - Gross flows &amp; stocks'!$AR167)</f>
        <v>2.3931133723020401E-2</v>
      </c>
      <c r="Q165" s="12">
        <f ca="1">'Input - Gross flows &amp; stocks'!AQ167/('Input - Gross flows &amp; stocks'!$AP167+'Input - Gross flows &amp; stocks'!$AQ167+'Input - Gross flows &amp; stocks'!$AR167)</f>
        <v>1.9406241213372432E-2</v>
      </c>
      <c r="R165" s="12">
        <f ca="1">'Input - Gross flows &amp; stocks'!AR167/('Input - Gross flows &amp; stocks'!$AP167+'Input - Gross flows &amp; stocks'!$AQ167+'Input - Gross flows &amp; stocks'!$AR167)</f>
        <v>0.95666262506360711</v>
      </c>
      <c r="T165" s="12">
        <f t="shared" ca="1" si="6"/>
        <v>0.97114971598853916</v>
      </c>
      <c r="U165" s="12">
        <f ca="1">OFFSET('Margin error adjustment'!$BD$6,UsefulSeries!$M164,0)</f>
        <v>1.2909644049754209E-2</v>
      </c>
      <c r="V165" s="12">
        <f ca="1">OFFSET('Margin error adjustment'!$BD$7,UsefulSeries!$M164,0)</f>
        <v>1.5940639961706547E-2</v>
      </c>
      <c r="W165" s="12">
        <f ca="1">OFFSET('Margin error adjustment'!$BD$8,UsefulSeries!$M164,0)</f>
        <v>0.20445426648191659</v>
      </c>
      <c r="X165" s="12">
        <f t="shared" ca="1" si="7"/>
        <v>0.6401450270717316</v>
      </c>
      <c r="Y165" s="12">
        <f ca="1">OFFSET('Margin error adjustment'!$BD$9,UsefulSeries!$M164,0)</f>
        <v>0.15540070644635184</v>
      </c>
      <c r="Z165" s="12">
        <f ca="1">OFFSET('Margin error adjustment'!$BD$10,UsefulSeries!$M164,0)</f>
        <v>2.1862774836131471E-2</v>
      </c>
      <c r="AA165" s="12">
        <f ca="1">OFFSET('Margin error adjustment'!$BD$11,UsefulSeries!$M164,0)</f>
        <v>1.7454544801892836E-2</v>
      </c>
      <c r="AB165" s="12">
        <f t="shared" ca="1" si="8"/>
        <v>0.96068268036197568</v>
      </c>
      <c r="AD165" s="12">
        <f ca="1">OFFSET('Time agg. bias corr.'!$F$4,UsefulSeries!$C164,0)</f>
        <v>-3.1248611514284399E-2</v>
      </c>
      <c r="AE165" s="12">
        <f ca="1">OFFSET('Time agg. bias corr.'!$G$4,UsefulSeries!$C164,0)</f>
        <v>1.61084822280591E-2</v>
      </c>
      <c r="AF165" s="12">
        <f ca="1">OFFSET('Time agg. bias corr.'!$H$4,UsefulSeries!$C164,0)</f>
        <v>1.51401292861385E-2</v>
      </c>
      <c r="AG165" s="12">
        <f ca="1">OFFSET('Time agg. bias corr.'!$F$5,UsefulSeries!$C164,0)</f>
        <v>0.25582142373288203</v>
      </c>
      <c r="AH165" s="12">
        <f ca="1">OFFSET('Time agg. bias corr.'!$G$5,UsefulSeries!$C164,0)</f>
        <v>-0.45093267624094402</v>
      </c>
      <c r="AI165" s="12">
        <f ca="1">OFFSET('Time agg. bias corr.'!$H$5,UsefulSeries!$C164,0)</f>
        <v>0.19511125252049299</v>
      </c>
      <c r="AJ165" s="12">
        <f ca="1">OFFSET('Time agg. bias corr.'!$F$6,UsefulSeries!$C164,0)</f>
        <v>2.0191788633377901E-2</v>
      </c>
      <c r="AK165" s="12">
        <f ca="1">OFFSET('Time agg. bias corr.'!$G$6,UsefulSeries!$C164,0)</f>
        <v>2.1973423761263499E-2</v>
      </c>
      <c r="AL165" s="12">
        <f ca="1">OFFSET('Time agg. bias corr.'!$H$6,UsefulSeries!$C164,0)</f>
        <v>-4.2165212394760197E-2</v>
      </c>
    </row>
    <row r="166" spans="1:38" x14ac:dyDescent="0.35">
      <c r="A166" s="2" t="s">
        <v>221</v>
      </c>
      <c r="B166" s="15">
        <f>'Input - Gross flows &amp; stocks'!S168</f>
        <v>137714</v>
      </c>
      <c r="C166" s="15">
        <f>'Input - Gross flows &amp; stocks'!T168</f>
        <v>8849.6666666666661</v>
      </c>
      <c r="D166" s="15">
        <f>'Input - Gross flows &amp; stocks'!U168</f>
        <v>75211.666666666672</v>
      </c>
      <c r="E166" s="13">
        <f>'Input - Gross flows &amp; stocks'!V168</f>
        <v>0.62096908901298831</v>
      </c>
      <c r="F166" s="13">
        <f>'Input - Gross flows &amp; stocks'!W168</f>
        <v>4.0161259012130544E-2</v>
      </c>
      <c r="G166" s="13">
        <f>'Input - Gross flows &amp; stocks'!X168</f>
        <v>0.33886965197488117</v>
      </c>
      <c r="H166" s="13">
        <f>'Input - Gross flows &amp; stocks'!Y168</f>
        <v>6.0381040321498505E-2</v>
      </c>
      <c r="I166" s="13"/>
      <c r="J166" s="12">
        <f ca="1">'Input - Gross flows &amp; stocks'!AJ168/('Input - Gross flows &amp; stocks'!$AJ168+'Input - Gross flows &amp; stocks'!$AK168+'Input - Gross flows &amp; stocks'!$AL168)</f>
        <v>0.97336972282594469</v>
      </c>
      <c r="K166" s="12">
        <f ca="1">'Input - Gross flows &amp; stocks'!AK168/('Input - Gross flows &amp; stocks'!$AJ168+'Input - Gross flows &amp; stocks'!$AK168+'Input - Gross flows &amp; stocks'!$AL168)</f>
        <v>1.2721551461430433E-2</v>
      </c>
      <c r="L166" s="12">
        <f ca="1">'Input - Gross flows &amp; stocks'!AL168/('Input - Gross flows &amp; stocks'!$AJ168+'Input - Gross flows &amp; stocks'!$AK168+'Input - Gross flows &amp; stocks'!$AL168)</f>
        <v>1.3908725712624718E-2</v>
      </c>
      <c r="M166" s="12">
        <f ca="1">'Input - Gross flows &amp; stocks'!AM168/('Input - Gross flows &amp; stocks'!$AM168+'Input - Gross flows &amp; stocks'!$AN168+'Input - Gross flows &amp; stocks'!$AO168)</f>
        <v>0.20571959536233492</v>
      </c>
      <c r="N166" s="12">
        <f ca="1">'Input - Gross flows &amp; stocks'!AN168/('Input - Gross flows &amp; stocks'!$AM168+'Input - Gross flows &amp; stocks'!$AN168+'Input - Gross flows &amp; stocks'!$AO168)</f>
        <v>0.64852227036566934</v>
      </c>
      <c r="O166" s="12">
        <f ca="1">'Input - Gross flows &amp; stocks'!AO168/('Input - Gross flows &amp; stocks'!$AM168+'Input - Gross flows &amp; stocks'!$AN168+'Input - Gross flows &amp; stocks'!$AO168)</f>
        <v>0.14575813427199574</v>
      </c>
      <c r="P166" s="12">
        <f ca="1">'Input - Gross flows &amp; stocks'!AP168/('Input - Gross flows &amp; stocks'!$AP168+'Input - Gross flows &amp; stocks'!$AQ168+'Input - Gross flows &amp; stocks'!$AR168)</f>
        <v>2.5225193092163502E-2</v>
      </c>
      <c r="Q166" s="12">
        <f ca="1">'Input - Gross flows &amp; stocks'!AQ168/('Input - Gross flows &amp; stocks'!$AP168+'Input - Gross flows &amp; stocks'!$AQ168+'Input - Gross flows &amp; stocks'!$AR168)</f>
        <v>2.0208536651798489E-2</v>
      </c>
      <c r="R166" s="12">
        <f ca="1">'Input - Gross flows &amp; stocks'!AR168/('Input - Gross flows &amp; stocks'!$AP168+'Input - Gross flows &amp; stocks'!$AQ168+'Input - Gross flows &amp; stocks'!$AR168)</f>
        <v>0.95456627025603802</v>
      </c>
      <c r="T166" s="12">
        <f t="shared" ca="1" si="6"/>
        <v>0.97285078634000366</v>
      </c>
      <c r="U166" s="12">
        <f ca="1">OFFSET('Margin error adjustment'!$BD$6,UsefulSeries!$M165,0)</f>
        <v>1.2492406137264682E-2</v>
      </c>
      <c r="V166" s="12">
        <f ca="1">OFFSET('Margin error adjustment'!$BD$7,UsefulSeries!$M165,0)</f>
        <v>1.4656807522731671E-2</v>
      </c>
      <c r="W166" s="12">
        <f ca="1">OFFSET('Margin error adjustment'!$BD$8,UsefulSeries!$M165,0)</f>
        <v>0.20642281799903042</v>
      </c>
      <c r="X166" s="12">
        <f t="shared" ca="1" si="7"/>
        <v>0.63940347433831612</v>
      </c>
      <c r="Y166" s="12">
        <f ca="1">OFFSET('Margin error adjustment'!$BD$9,UsefulSeries!$M165,0)</f>
        <v>0.15417370766265343</v>
      </c>
      <c r="Z166" s="12">
        <f ca="1">OFFSET('Margin error adjustment'!$BD$10,UsefulSeries!$M165,0)</f>
        <v>2.3926168871384081E-2</v>
      </c>
      <c r="AA166" s="12">
        <f ca="1">OFFSET('Margin error adjustment'!$BD$11,UsefulSeries!$M165,0)</f>
        <v>1.8814625842617932E-2</v>
      </c>
      <c r="AB166" s="12">
        <f t="shared" ca="1" si="8"/>
        <v>0.95725920528599795</v>
      </c>
      <c r="AD166" s="12">
        <f ca="1">OFFSET('Time agg. bias corr.'!$F$4,UsefulSeries!$C165,0)</f>
        <v>-2.9453436882665201E-2</v>
      </c>
      <c r="AE166" s="12">
        <f ca="1">OFFSET('Time agg. bias corr.'!$G$4,UsefulSeries!$C165,0)</f>
        <v>1.5577791834086E-2</v>
      </c>
      <c r="AF166" s="12">
        <f ca="1">OFFSET('Time agg. bias corr.'!$H$4,UsefulSeries!$C165,0)</f>
        <v>1.38756450484949E-2</v>
      </c>
      <c r="AG166" s="12">
        <f ca="1">OFFSET('Time agg. bias corr.'!$F$5,UsefulSeries!$C165,0)</f>
        <v>0.25801372600866901</v>
      </c>
      <c r="AH166" s="12">
        <f ca="1">OFFSET('Time agg. bias corr.'!$G$5,UsefulSeries!$C165,0)</f>
        <v>-0.45222065841125297</v>
      </c>
      <c r="AI166" s="12">
        <f ca="1">OFFSET('Time agg. bias corr.'!$H$5,UsefulSeries!$C165,0)</f>
        <v>0.19420693241502199</v>
      </c>
      <c r="AJ166" s="12">
        <f ca="1">OFFSET('Time agg. bias corr.'!$F$6,UsefulSeries!$C165,0)</f>
        <v>2.2131195738108199E-2</v>
      </c>
      <c r="AK166" s="12">
        <f ca="1">OFFSET('Time agg. bias corr.'!$G$6,UsefulSeries!$C165,0)</f>
        <v>2.37493323973085E-2</v>
      </c>
      <c r="AL166" s="12">
        <f ca="1">OFFSET('Time agg. bias corr.'!$H$6,UsefulSeries!$C165,0)</f>
        <v>-4.5880528135545398E-2</v>
      </c>
    </row>
    <row r="167" spans="1:38" x14ac:dyDescent="0.35">
      <c r="A167" s="2" t="s">
        <v>222</v>
      </c>
      <c r="B167" s="15">
        <f>'Input - Gross flows &amp; stocks'!S169</f>
        <v>138005.66666666666</v>
      </c>
      <c r="C167" s="15">
        <f>'Input - Gross flows &amp; stocks'!T169</f>
        <v>8743</v>
      </c>
      <c r="D167" s="15">
        <f>'Input - Gross flows &amp; stocks'!U169</f>
        <v>75284.333333333328</v>
      </c>
      <c r="E167" s="13">
        <f>'Input - Gross flows &amp; stocks'!V169</f>
        <v>0.62047804345767632</v>
      </c>
      <c r="F167" s="13">
        <f>'Input - Gross flows &amp; stocks'!W169</f>
        <v>4.0224728220435657E-2</v>
      </c>
      <c r="G167" s="13">
        <f>'Input - Gross flows &amp; stocks'!X169</f>
        <v>0.33929722832188802</v>
      </c>
      <c r="H167" s="13">
        <f>'Input - Gross flows &amp; stocks'!Y169</f>
        <v>5.9578054087941743E-2</v>
      </c>
      <c r="I167" s="13"/>
      <c r="J167" s="12">
        <f ca="1">'Input - Gross flows &amp; stocks'!AJ169/('Input - Gross flows &amp; stocks'!$AJ169+'Input - Gross flows &amp; stocks'!$AK169+'Input - Gross flows &amp; stocks'!$AL169)</f>
        <v>0.97383234278107789</v>
      </c>
      <c r="K167" s="12">
        <f ca="1">'Input - Gross flows &amp; stocks'!AK169/('Input - Gross flows &amp; stocks'!$AJ169+'Input - Gross flows &amp; stocks'!$AK169+'Input - Gross flows &amp; stocks'!$AL169)</f>
        <v>1.2134266587801128E-2</v>
      </c>
      <c r="L167" s="12">
        <f ca="1">'Input - Gross flows &amp; stocks'!AL169/('Input - Gross flows &amp; stocks'!$AJ169+'Input - Gross flows &amp; stocks'!$AK169+'Input - Gross flows &amp; stocks'!$AL169)</f>
        <v>1.4033390631121044E-2</v>
      </c>
      <c r="M167" s="12">
        <f ca="1">'Input - Gross flows &amp; stocks'!AM169/('Input - Gross flows &amp; stocks'!$AM169+'Input - Gross flows &amp; stocks'!$AN169+'Input - Gross flows &amp; stocks'!$AO169)</f>
        <v>0.20778968987998397</v>
      </c>
      <c r="N167" s="12">
        <f ca="1">'Input - Gross flows &amp; stocks'!AN169/('Input - Gross flows &amp; stocks'!$AM169+'Input - Gross flows &amp; stocks'!$AN169+'Input - Gross flows &amp; stocks'!$AO169)</f>
        <v>0.65128857150495401</v>
      </c>
      <c r="O167" s="12">
        <f ca="1">'Input - Gross flows &amp; stocks'!AO169/('Input - Gross flows &amp; stocks'!$AM169+'Input - Gross flows &amp; stocks'!$AN169+'Input - Gross flows &amp; stocks'!$AO169)</f>
        <v>0.14092173861506205</v>
      </c>
      <c r="P167" s="12">
        <f ca="1">'Input - Gross flows &amp; stocks'!AP169/('Input - Gross flows &amp; stocks'!$AP169+'Input - Gross flows &amp; stocks'!$AQ169+'Input - Gross flows &amp; stocks'!$AR169)</f>
        <v>2.599300673823254E-2</v>
      </c>
      <c r="Q167" s="12">
        <f ca="1">'Input - Gross flows &amp; stocks'!AQ169/('Input - Gross flows &amp; stocks'!$AP169+'Input - Gross flows &amp; stocks'!$AQ169+'Input - Gross flows &amp; stocks'!$AR169)</f>
        <v>2.014155266561719E-2</v>
      </c>
      <c r="R167" s="12">
        <f ca="1">'Input - Gross flows &amp; stocks'!AR169/('Input - Gross flows &amp; stocks'!$AP169+'Input - Gross flows &amp; stocks'!$AQ169+'Input - Gross flows &amp; stocks'!$AR169)</f>
        <v>0.95386544059615019</v>
      </c>
      <c r="T167" s="12">
        <f t="shared" ca="1" si="6"/>
        <v>0.97274373754972221</v>
      </c>
      <c r="U167" s="12">
        <f ca="1">OFFSET('Margin error adjustment'!$BD$6,UsefulSeries!$M166,0)</f>
        <v>1.2320083463871107E-2</v>
      </c>
      <c r="V167" s="12">
        <f ca="1">OFFSET('Margin error adjustment'!$BD$7,UsefulSeries!$M166,0)</f>
        <v>1.4936178986406652E-2</v>
      </c>
      <c r="W167" s="12">
        <f ca="1">OFFSET('Margin error adjustment'!$BD$8,UsefulSeries!$M166,0)</f>
        <v>0.20364953854223686</v>
      </c>
      <c r="X167" s="12">
        <f t="shared" ca="1" si="7"/>
        <v>0.64901331899260006</v>
      </c>
      <c r="Y167" s="12">
        <f ca="1">OFFSET('Margin error adjustment'!$BD$9,UsefulSeries!$M166,0)</f>
        <v>0.147337142465163</v>
      </c>
      <c r="Z167" s="12">
        <f ca="1">OFFSET('Margin error adjustment'!$BD$10,UsefulSeries!$M166,0)</f>
        <v>2.436166530442866E-2</v>
      </c>
      <c r="AA167" s="12">
        <f ca="1">OFFSET('Margin error adjustment'!$BD$11,UsefulSeries!$M166,0)</f>
        <v>1.9208404089870547E-2</v>
      </c>
      <c r="AB167" s="12">
        <f t="shared" ca="1" si="8"/>
        <v>0.95642993060570081</v>
      </c>
      <c r="AD167" s="12">
        <f ca="1">OFFSET('Time agg. bias corr.'!$F$4,UsefulSeries!$C166,0)</f>
        <v>-2.9507138348452099E-2</v>
      </c>
      <c r="AE167" s="12">
        <f ca="1">OFFSET('Time agg. bias corr.'!$G$4,UsefulSeries!$C166,0)</f>
        <v>1.5245559528383299E-2</v>
      </c>
      <c r="AF167" s="12">
        <f ca="1">OFFSET('Time agg. bias corr.'!$H$4,UsefulSeries!$C166,0)</f>
        <v>1.42615788099166E-2</v>
      </c>
      <c r="AG167" s="12">
        <f ca="1">OFFSET('Time agg. bias corr.'!$F$5,UsefulSeries!$C166,0)</f>
        <v>0.252812921420565</v>
      </c>
      <c r="AH167" s="12">
        <f ca="1">OFFSET('Time agg. bias corr.'!$G$5,UsefulSeries!$C166,0)</f>
        <v>-0.43708190991754697</v>
      </c>
      <c r="AI167" s="12">
        <f ca="1">OFFSET('Time agg. bias corr.'!$H$5,UsefulSeries!$C166,0)</f>
        <v>0.18426898849834</v>
      </c>
      <c r="AJ167" s="12">
        <f ca="1">OFFSET('Time agg. bias corr.'!$F$6,UsefulSeries!$C166,0)</f>
        <v>2.2598483487373699E-2</v>
      </c>
      <c r="AK167" s="12">
        <f ca="1">OFFSET('Time agg. bias corr.'!$G$6,UsefulSeries!$C166,0)</f>
        <v>2.40906682997293E-2</v>
      </c>
      <c r="AL167" s="12">
        <f ca="1">OFFSET('Time agg. bias corr.'!$H$6,UsefulSeries!$C166,0)</f>
        <v>-4.6689151786993899E-2</v>
      </c>
    </row>
    <row r="168" spans="1:38" x14ac:dyDescent="0.35">
      <c r="A168" s="2" t="s">
        <v>223</v>
      </c>
      <c r="B168" s="15">
        <f>'Input - Gross flows &amp; stocks'!S170</f>
        <v>138273</v>
      </c>
      <c r="C168" s="15">
        <f>'Input - Gross flows &amp; stocks'!T170</f>
        <v>8541.6666666666661</v>
      </c>
      <c r="D168" s="15">
        <f>'Input - Gross flows &amp; stocks'!U170</f>
        <v>75461.333333333328</v>
      </c>
      <c r="E168" s="13">
        <f>'Input - Gross flows &amp; stocks'!V170</f>
        <v>0.62143757881462802</v>
      </c>
      <c r="F168" s="13">
        <f>'Input - Gross flows &amp; stocks'!W170</f>
        <v>3.9326247522968837E-2</v>
      </c>
      <c r="G168" s="13">
        <f>'Input - Gross flows &amp; stocks'!X170</f>
        <v>0.33923617366240316</v>
      </c>
      <c r="H168" s="13">
        <f>'Input - Gross flows &amp; stocks'!Y170</f>
        <v>5.8179927527676617E-2</v>
      </c>
      <c r="I168" s="13"/>
      <c r="J168" s="12">
        <f ca="1">'Input - Gross flows &amp; stocks'!AJ170/('Input - Gross flows &amp; stocks'!$AJ170+'Input - Gross flows &amp; stocks'!$AK170+'Input - Gross flows &amp; stocks'!$AL170)</f>
        <v>0.97367534919335086</v>
      </c>
      <c r="K168" s="12">
        <f ca="1">'Input - Gross flows &amp; stocks'!AK170/('Input - Gross flows &amp; stocks'!$AJ170+'Input - Gross flows &amp; stocks'!$AK170+'Input - Gross flows &amp; stocks'!$AL170)</f>
        <v>1.2109135545802204E-2</v>
      </c>
      <c r="L168" s="12">
        <f ca="1">'Input - Gross flows &amp; stocks'!AL170/('Input - Gross flows &amp; stocks'!$AJ170+'Input - Gross flows &amp; stocks'!$AK170+'Input - Gross flows &amp; stocks'!$AL170)</f>
        <v>1.4215515260846925E-2</v>
      </c>
      <c r="M168" s="12">
        <f ca="1">'Input - Gross flows &amp; stocks'!AM170/('Input - Gross flows &amp; stocks'!$AM170+'Input - Gross flows &amp; stocks'!$AN170+'Input - Gross flows &amp; stocks'!$AO170)</f>
        <v>0.21888247863064014</v>
      </c>
      <c r="N168" s="12">
        <f ca="1">'Input - Gross flows &amp; stocks'!AN170/('Input - Gross flows &amp; stocks'!$AM170+'Input - Gross flows &amp; stocks'!$AN170+'Input - Gross flows &amp; stocks'!$AO170)</f>
        <v>0.63715611155356111</v>
      </c>
      <c r="O168" s="12">
        <f ca="1">'Input - Gross flows &amp; stocks'!AO170/('Input - Gross flows &amp; stocks'!$AM170+'Input - Gross flows &amp; stocks'!$AN170+'Input - Gross flows &amp; stocks'!$AO170)</f>
        <v>0.14396140981579889</v>
      </c>
      <c r="P168" s="12">
        <f ca="1">'Input - Gross flows &amp; stocks'!AP170/('Input - Gross flows &amp; stocks'!$AP170+'Input - Gross flows &amp; stocks'!$AQ170+'Input - Gross flows &amp; stocks'!$AR170)</f>
        <v>2.5020159124274379E-2</v>
      </c>
      <c r="Q168" s="12">
        <f ca="1">'Input - Gross flows &amp; stocks'!AQ170/('Input - Gross flows &amp; stocks'!$AP170+'Input - Gross flows &amp; stocks'!$AQ170+'Input - Gross flows &amp; stocks'!$AR170)</f>
        <v>1.9851659666751599E-2</v>
      </c>
      <c r="R168" s="12">
        <f ca="1">'Input - Gross flows &amp; stocks'!AR170/('Input - Gross flows &amp; stocks'!$AP170+'Input - Gross flows &amp; stocks'!$AQ170+'Input - Gross flows &amp; stocks'!$AR170)</f>
        <v>0.95512818120897391</v>
      </c>
      <c r="T168" s="12">
        <f t="shared" ca="1" si="6"/>
        <v>0.9737055904411881</v>
      </c>
      <c r="U168" s="12">
        <f ca="1">OFFSET('Margin error adjustment'!$BD$6,UsefulSeries!$M167,0)</f>
        <v>1.189233390863525E-2</v>
      </c>
      <c r="V168" s="12">
        <f ca="1">OFFSET('Margin error adjustment'!$BD$7,UsefulSeries!$M167,0)</f>
        <v>1.4402075650176724E-2</v>
      </c>
      <c r="W168" s="12">
        <f ca="1">OFFSET('Margin error adjustment'!$BD$8,UsefulSeries!$M167,0)</f>
        <v>0.22097118171356278</v>
      </c>
      <c r="X168" s="12">
        <f t="shared" ca="1" si="7"/>
        <v>0.63180880809330675</v>
      </c>
      <c r="Y168" s="12">
        <f ca="1">OFFSET('Margin error adjustment'!$BD$9,UsefulSeries!$M167,0)</f>
        <v>0.14722001019313044</v>
      </c>
      <c r="Z168" s="12">
        <f ca="1">OFFSET('Margin error adjustment'!$BD$10,UsefulSeries!$M167,0)</f>
        <v>2.4716186060163646E-2</v>
      </c>
      <c r="AA168" s="12">
        <f ca="1">OFFSET('Margin error adjustment'!$BD$11,UsefulSeries!$M167,0)</f>
        <v>1.9254439202683455E-2</v>
      </c>
      <c r="AB168" s="12">
        <f t="shared" ca="1" si="8"/>
        <v>0.95602937473715288</v>
      </c>
      <c r="AD168" s="12">
        <f ca="1">OFFSET('Time agg. bias corr.'!$F$4,UsefulSeries!$C167,0)</f>
        <v>-2.8622194423733299E-2</v>
      </c>
      <c r="AE168" s="12">
        <f ca="1">OFFSET('Time agg. bias corr.'!$G$4,UsefulSeries!$C167,0)</f>
        <v>1.4894519424268299E-2</v>
      </c>
      <c r="AF168" s="12">
        <f ca="1">OFFSET('Time agg. bias corr.'!$H$4,UsefulSeries!$C167,0)</f>
        <v>1.37276749994652E-2</v>
      </c>
      <c r="AG168" s="12">
        <f ca="1">OFFSET('Time agg. bias corr.'!$F$5,UsefulSeries!$C167,0)</f>
        <v>0.27782410244414402</v>
      </c>
      <c r="AH168" s="12">
        <f ca="1">OFFSET('Time agg. bias corr.'!$G$5,UsefulSeries!$C167,0)</f>
        <v>-0.46423031685955901</v>
      </c>
      <c r="AI168" s="12">
        <f ca="1">OFFSET('Time agg. bias corr.'!$H$5,UsefulSeries!$C167,0)</f>
        <v>0.18640621441541499</v>
      </c>
      <c r="AJ168" s="12">
        <f ca="1">OFFSET('Time agg. bias corr.'!$F$6,UsefulSeries!$C167,0)</f>
        <v>2.2673645632091802E-2</v>
      </c>
      <c r="AK168" s="12">
        <f ca="1">OFFSET('Time agg. bias corr.'!$G$6,UsefulSeries!$C167,0)</f>
        <v>2.44657664426918E-2</v>
      </c>
      <c r="AL168" s="12">
        <f ca="1">OFFSET('Time agg. bias corr.'!$H$6,UsefulSeries!$C167,0)</f>
        <v>-4.71394120747834E-2</v>
      </c>
    </row>
    <row r="169" spans="1:38" x14ac:dyDescent="0.35">
      <c r="A169" s="2" t="s">
        <v>224</v>
      </c>
      <c r="B169" s="15">
        <f>'Input - Gross flows &amp; stocks'!S171</f>
        <v>138435.66666666666</v>
      </c>
      <c r="C169" s="15">
        <f>'Input - Gross flows &amp; stocks'!T171</f>
        <v>8421</v>
      </c>
      <c r="D169" s="15">
        <f>'Input - Gross flows &amp; stocks'!U171</f>
        <v>75459.666666666672</v>
      </c>
      <c r="E169" s="13">
        <f>'Input - Gross flows &amp; stocks'!V171</f>
        <v>0.62274608601763537</v>
      </c>
      <c r="F169" s="13">
        <f>'Input - Gross flows &amp; stocks'!W171</f>
        <v>3.858196868814108E-2</v>
      </c>
      <c r="G169" s="13">
        <f>'Input - Gross flows &amp; stocks'!X171</f>
        <v>0.33867194529422351</v>
      </c>
      <c r="H169" s="13">
        <f>'Input - Gross flows &amp; stocks'!Y171</f>
        <v>5.7341625621354156E-2</v>
      </c>
      <c r="I169" s="13"/>
      <c r="J169" s="12">
        <f ca="1">'Input - Gross flows &amp; stocks'!AJ171/('Input - Gross flows &amp; stocks'!$AJ171+'Input - Gross flows &amp; stocks'!$AK171+'Input - Gross flows &amp; stocks'!$AL171)</f>
        <v>0.97371439182615049</v>
      </c>
      <c r="K169" s="12">
        <f ca="1">'Input - Gross flows &amp; stocks'!AK171/('Input - Gross flows &amp; stocks'!$AJ171+'Input - Gross flows &amp; stocks'!$AK171+'Input - Gross flows &amp; stocks'!$AL171)</f>
        <v>1.2096377828073183E-2</v>
      </c>
      <c r="L169" s="12">
        <f ca="1">'Input - Gross flows &amp; stocks'!AL171/('Input - Gross flows &amp; stocks'!$AJ171+'Input - Gross flows &amp; stocks'!$AK171+'Input - Gross flows &amp; stocks'!$AL171)</f>
        <v>1.4189230345776434E-2</v>
      </c>
      <c r="M169" s="12">
        <f ca="1">'Input - Gross flows &amp; stocks'!AM171/('Input - Gross flows &amp; stocks'!$AM171+'Input - Gross flows &amp; stocks'!$AN171+'Input - Gross flows &amp; stocks'!$AO171)</f>
        <v>0.22452486100631686</v>
      </c>
      <c r="N169" s="12">
        <f ca="1">'Input - Gross flows &amp; stocks'!AN171/('Input - Gross flows &amp; stocks'!$AM171+'Input - Gross flows &amp; stocks'!$AN171+'Input - Gross flows &amp; stocks'!$AO171)</f>
        <v>0.64063519051536899</v>
      </c>
      <c r="O169" s="12">
        <f ca="1">'Input - Gross flows &amp; stocks'!AO171/('Input - Gross flows &amp; stocks'!$AM171+'Input - Gross flows &amp; stocks'!$AN171+'Input - Gross flows &amp; stocks'!$AO171)</f>
        <v>0.13483994847831413</v>
      </c>
      <c r="P169" s="12">
        <f ca="1">'Input - Gross flows &amp; stocks'!AP171/('Input - Gross flows &amp; stocks'!$AP171+'Input - Gross flows &amp; stocks'!$AQ171+'Input - Gross flows &amp; stocks'!$AR171)</f>
        <v>2.4797720487960185E-2</v>
      </c>
      <c r="Q169" s="12">
        <f ca="1">'Input - Gross flows &amp; stocks'!AQ171/('Input - Gross flows &amp; stocks'!$AP171+'Input - Gross flows &amp; stocks'!$AQ171+'Input - Gross flows &amp; stocks'!$AR171)</f>
        <v>1.9587561910387338E-2</v>
      </c>
      <c r="R169" s="12">
        <f ca="1">'Input - Gross flows &amp; stocks'!AR171/('Input - Gross flows &amp; stocks'!$AP171+'Input - Gross flows &amp; stocks'!$AQ171+'Input - Gross flows &amp; stocks'!$AR171)</f>
        <v>0.9556147176016524</v>
      </c>
      <c r="T169" s="12">
        <f t="shared" ca="1" si="6"/>
        <v>0.97407788991506339</v>
      </c>
      <c r="U169" s="12">
        <f ca="1">OFFSET('Margin error adjustment'!$BD$6,UsefulSeries!$M168,0)</f>
        <v>1.1702878610284649E-2</v>
      </c>
      <c r="V169" s="12">
        <f ca="1">OFFSET('Margin error adjustment'!$BD$7,UsefulSeries!$M168,0)</f>
        <v>1.4219231474651952E-2</v>
      </c>
      <c r="W169" s="12">
        <f ca="1">OFFSET('Margin error adjustment'!$BD$8,UsefulSeries!$M168,0)</f>
        <v>0.22920496279009203</v>
      </c>
      <c r="X169" s="12">
        <f t="shared" ca="1" si="7"/>
        <v>0.6329096585682964</v>
      </c>
      <c r="Y169" s="12">
        <f ca="1">OFFSET('Margin error adjustment'!$BD$9,UsefulSeries!$M168,0)</f>
        <v>0.13788537864161157</v>
      </c>
      <c r="Z169" s="12">
        <f ca="1">OFFSET('Margin error adjustment'!$BD$10,UsefulSeries!$M168,0)</f>
        <v>2.4772444934317885E-2</v>
      </c>
      <c r="AA169" s="12">
        <f ca="1">OFFSET('Margin error adjustment'!$BD$11,UsefulSeries!$M168,0)</f>
        <v>1.8923094720606503E-2</v>
      </c>
      <c r="AB169" s="12">
        <f t="shared" ca="1" si="8"/>
        <v>0.95630446034507566</v>
      </c>
      <c r="AD169" s="12">
        <f ca="1">OFFSET('Time agg. bias corr.'!$F$4,UsefulSeries!$C168,0)</f>
        <v>-2.8273973659991701E-2</v>
      </c>
      <c r="AE169" s="12">
        <f ca="1">OFFSET('Time agg. bias corr.'!$G$4,UsefulSeries!$C168,0)</f>
        <v>1.46437965641152E-2</v>
      </c>
      <c r="AF169" s="12">
        <f ca="1">OFFSET('Time agg. bias corr.'!$H$4,UsefulSeries!$C168,0)</f>
        <v>1.36301771059434E-2</v>
      </c>
      <c r="AG169" s="12">
        <f ca="1">OFFSET('Time agg. bias corr.'!$F$5,UsefulSeries!$C168,0)</f>
        <v>0.28810951847976302</v>
      </c>
      <c r="AH169" s="12">
        <f ca="1">OFFSET('Time agg. bias corr.'!$G$5,UsefulSeries!$C168,0)</f>
        <v>-0.46231601373973302</v>
      </c>
      <c r="AI169" s="12">
        <f ca="1">OFFSET('Time agg. bias corr.'!$H$5,UsefulSeries!$C168,0)</f>
        <v>0.174206495270912</v>
      </c>
      <c r="AJ169" s="12">
        <f ca="1">OFFSET('Time agg. bias corr.'!$F$6,UsefulSeries!$C168,0)</f>
        <v>2.2667644240538801E-2</v>
      </c>
      <c r="AK169" s="12">
        <f ca="1">OFFSET('Time agg. bias corr.'!$G$6,UsefulSeries!$C168,0)</f>
        <v>2.40183879526372E-2</v>
      </c>
      <c r="AL169" s="12">
        <f ca="1">OFFSET('Time agg. bias corr.'!$H$6,UsefulSeries!$C168,0)</f>
        <v>-4.6686032193414703E-2</v>
      </c>
    </row>
    <row r="170" spans="1:38" x14ac:dyDescent="0.35">
      <c r="A170" s="2" t="s">
        <v>225</v>
      </c>
      <c r="B170" s="15">
        <f>'Input - Gross flows &amp; stocks'!S172</f>
        <v>138475</v>
      </c>
      <c r="C170" s="15">
        <f>'Input - Gross flows &amp; stocks'!T172</f>
        <v>8284.6666666666661</v>
      </c>
      <c r="D170" s="15">
        <f>'Input - Gross flows &amp; stocks'!U172</f>
        <v>75582.333333333328</v>
      </c>
      <c r="E170" s="13">
        <f>'Input - Gross flows &amp; stocks'!V172</f>
        <v>0.62204954428604819</v>
      </c>
      <c r="F170" s="13">
        <f>'Input - Gross flows &amp; stocks'!W172</f>
        <v>3.7378431337300233E-2</v>
      </c>
      <c r="G170" s="13">
        <f>'Input - Gross flows &amp; stocks'!X172</f>
        <v>0.34057202437665163</v>
      </c>
      <c r="H170" s="13">
        <f>'Input - Gross flows &amp; stocks'!Y172</f>
        <v>5.6450568843846742E-2</v>
      </c>
      <c r="I170" s="13"/>
      <c r="J170" s="12">
        <f ca="1">'Input - Gross flows &amp; stocks'!AJ172/('Input - Gross flows &amp; stocks'!$AJ172+'Input - Gross flows &amp; stocks'!$AK172+'Input - Gross flows &amp; stocks'!$AL172)</f>
        <v>0.97400251665685178</v>
      </c>
      <c r="K170" s="12">
        <f ca="1">'Input - Gross flows &amp; stocks'!AK172/('Input - Gross flows &amp; stocks'!$AJ172+'Input - Gross flows &amp; stocks'!$AK172+'Input - Gross flows &amp; stocks'!$AL172)</f>
        <v>1.2028087386192233E-2</v>
      </c>
      <c r="L170" s="12">
        <f ca="1">'Input - Gross flows &amp; stocks'!AL172/('Input - Gross flows &amp; stocks'!$AJ172+'Input - Gross flows &amp; stocks'!$AK172+'Input - Gross flows &amp; stocks'!$AL172)</f>
        <v>1.3969395956955925E-2</v>
      </c>
      <c r="M170" s="12">
        <f ca="1">'Input - Gross flows &amp; stocks'!AM172/('Input - Gross flows &amp; stocks'!$AM172+'Input - Gross flows &amp; stocks'!$AN172+'Input - Gross flows &amp; stocks'!$AO172)</f>
        <v>0.22243557826927485</v>
      </c>
      <c r="N170" s="12">
        <f ca="1">'Input - Gross flows &amp; stocks'!AN172/('Input - Gross flows &amp; stocks'!$AM172+'Input - Gross flows &amp; stocks'!$AN172+'Input - Gross flows &amp; stocks'!$AO172)</f>
        <v>0.6348059876469998</v>
      </c>
      <c r="O170" s="12">
        <f ca="1">'Input - Gross flows &amp; stocks'!AO172/('Input - Gross flows &amp; stocks'!$AM172+'Input - Gross flows &amp; stocks'!$AN172+'Input - Gross flows &amp; stocks'!$AO172)</f>
        <v>0.14275843408372541</v>
      </c>
      <c r="P170" s="12">
        <f ca="1">'Input - Gross flows &amp; stocks'!AP172/('Input - Gross flows &amp; stocks'!$AP172+'Input - Gross flows &amp; stocks'!$AQ172+'Input - Gross flows &amp; stocks'!$AR172)</f>
        <v>2.3266876220534791E-2</v>
      </c>
      <c r="Q170" s="12">
        <f ca="1">'Input - Gross flows &amp; stocks'!AQ172/('Input - Gross flows &amp; stocks'!$AP172+'Input - Gross flows &amp; stocks'!$AQ172+'Input - Gross flows &amp; stocks'!$AR172)</f>
        <v>1.9513022626428567E-2</v>
      </c>
      <c r="R170" s="12">
        <f ca="1">'Input - Gross flows &amp; stocks'!AR172/('Input - Gross flows &amp; stocks'!$AP172+'Input - Gross flows &amp; stocks'!$AQ172+'Input - Gross flows &amp; stocks'!$AR172)</f>
        <v>0.95722010115303668</v>
      </c>
      <c r="T170" s="12">
        <f t="shared" ca="1" si="6"/>
        <v>0.97327144125563514</v>
      </c>
      <c r="U170" s="12">
        <f ca="1">OFFSET('Margin error adjustment'!$BD$6,UsefulSeries!$M169,0)</f>
        <v>1.1758645652195591E-2</v>
      </c>
      <c r="V170" s="12">
        <f ca="1">OFFSET('Margin error adjustment'!$BD$7,UsefulSeries!$M169,0)</f>
        <v>1.4969913092169249E-2</v>
      </c>
      <c r="W170" s="12">
        <f ca="1">OFFSET('Margin error adjustment'!$BD$8,UsefulSeries!$M169,0)</f>
        <v>0.22319453543220485</v>
      </c>
      <c r="X170" s="12">
        <f t="shared" ca="1" si="7"/>
        <v>0.62322812597104216</v>
      </c>
      <c r="Y170" s="12">
        <f ca="1">OFFSET('Margin error adjustment'!$BD$9,UsefulSeries!$M169,0)</f>
        <v>0.1535773385967529</v>
      </c>
      <c r="Z170" s="12">
        <f ca="1">OFFSET('Margin error adjustment'!$BD$10,UsefulSeries!$M169,0)</f>
        <v>2.1664856318626094E-2</v>
      </c>
      <c r="AA170" s="12">
        <f ca="1">OFFSET('Margin error adjustment'!$BD$11,UsefulSeries!$M169,0)</f>
        <v>1.7747005095216737E-2</v>
      </c>
      <c r="AB170" s="12">
        <f t="shared" ca="1" si="8"/>
        <v>0.9605881385861571</v>
      </c>
      <c r="AD170" s="12">
        <f ca="1">OFFSET('Time agg. bias corr.'!$F$4,UsefulSeries!$C169,0)</f>
        <v>-2.90677071614849E-2</v>
      </c>
      <c r="AE170" s="12">
        <f ca="1">OFFSET('Time agg. bias corr.'!$G$4,UsefulSeries!$C169,0)</f>
        <v>1.48300002873984E-2</v>
      </c>
      <c r="AF170" s="12">
        <f ca="1">OFFSET('Time agg. bias corr.'!$H$4,UsefulSeries!$C169,0)</f>
        <v>1.4237706884168E-2</v>
      </c>
      <c r="AG170" s="12">
        <f ca="1">OFFSET('Time agg. bias corr.'!$F$5,UsefulSeries!$C169,0)</f>
        <v>0.28271125779298201</v>
      </c>
      <c r="AH170" s="12">
        <f ca="1">OFFSET('Time agg. bias corr.'!$G$5,UsefulSeries!$C169,0)</f>
        <v>-0.47788210229124201</v>
      </c>
      <c r="AI170" s="12">
        <f ca="1">OFFSET('Time agg. bias corr.'!$H$5,UsefulSeries!$C169,0)</f>
        <v>0.19517084449567401</v>
      </c>
      <c r="AJ170" s="12">
        <f ca="1">OFFSET('Time agg. bias corr.'!$F$6,UsefulSeries!$C169,0)</f>
        <v>1.9645719129944599E-2</v>
      </c>
      <c r="AK170" s="12">
        <f ca="1">OFFSET('Time agg. bias corr.'!$G$6,UsefulSeries!$C169,0)</f>
        <v>2.2646630444555501E-2</v>
      </c>
      <c r="AL170" s="12">
        <f ca="1">OFFSET('Time agg. bias corr.'!$H$6,UsefulSeries!$C169,0)</f>
        <v>-4.2292349564376601E-2</v>
      </c>
    </row>
    <row r="171" spans="1:38" x14ac:dyDescent="0.35">
      <c r="A171" s="2" t="s">
        <v>226</v>
      </c>
      <c r="B171" s="15">
        <f>'Input - Gross flows &amp; stocks'!S173</f>
        <v>138489</v>
      </c>
      <c r="C171" s="15">
        <f>'Input - Gross flows &amp; stocks'!T173</f>
        <v>8342.6666666666661</v>
      </c>
      <c r="D171" s="15">
        <f>'Input - Gross flows &amp; stocks'!U173</f>
        <v>75524.333333333328</v>
      </c>
      <c r="E171" s="13">
        <f>'Input - Gross flows &amp; stocks'!V173</f>
        <v>0.62329571797030081</v>
      </c>
      <c r="F171" s="13">
        <f>'Input - Gross flows &amp; stocks'!W173</f>
        <v>3.7675379567070726E-2</v>
      </c>
      <c r="G171" s="13">
        <f>'Input - Gross flows &amp; stocks'!X173</f>
        <v>0.33902890246262846</v>
      </c>
      <c r="H171" s="13">
        <f>'Input - Gross flows &amp; stocks'!Y173</f>
        <v>5.6817898046515852E-2</v>
      </c>
      <c r="I171" s="13"/>
      <c r="J171" s="12">
        <f ca="1">'Input - Gross flows &amp; stocks'!AJ173/('Input - Gross flows &amp; stocks'!$AJ173+'Input - Gross flows &amp; stocks'!$AK173+'Input - Gross flows &amp; stocks'!$AL173)</f>
        <v>0.97437448662719206</v>
      </c>
      <c r="K171" s="12">
        <f ca="1">'Input - Gross flows &amp; stocks'!AK173/('Input - Gross flows &amp; stocks'!$AJ173+'Input - Gross flows &amp; stocks'!$AK173+'Input - Gross flows &amp; stocks'!$AL173)</f>
        <v>1.1845855281941627E-2</v>
      </c>
      <c r="L171" s="12">
        <f ca="1">'Input - Gross flows &amp; stocks'!AL173/('Input - Gross flows &amp; stocks'!$AJ173+'Input - Gross flows &amp; stocks'!$AK173+'Input - Gross flows &amp; stocks'!$AL173)</f>
        <v>1.377965809086633E-2</v>
      </c>
      <c r="M171" s="12">
        <f ca="1">'Input - Gross flows &amp; stocks'!AM173/('Input - Gross flows &amp; stocks'!$AM173+'Input - Gross flows &amp; stocks'!$AN173+'Input - Gross flows &amp; stocks'!$AO173)</f>
        <v>0.21243609920914908</v>
      </c>
      <c r="N171" s="12">
        <f ca="1">'Input - Gross flows &amp; stocks'!AN173/('Input - Gross flows &amp; stocks'!$AM173+'Input - Gross flows &amp; stocks'!$AN173+'Input - Gross flows &amp; stocks'!$AO173)</f>
        <v>0.64275666079426685</v>
      </c>
      <c r="O171" s="12">
        <f ca="1">'Input - Gross flows &amp; stocks'!AO173/('Input - Gross flows &amp; stocks'!$AM173+'Input - Gross flows &amp; stocks'!$AN173+'Input - Gross flows &amp; stocks'!$AO173)</f>
        <v>0.14480723999658404</v>
      </c>
      <c r="P171" s="12">
        <f ca="1">'Input - Gross flows &amp; stocks'!AP173/('Input - Gross flows &amp; stocks'!$AP173+'Input - Gross flows &amp; stocks'!$AQ173+'Input - Gross flows &amp; stocks'!$AR173)</f>
        <v>2.3895965492721105E-2</v>
      </c>
      <c r="Q171" s="12">
        <f ca="1">'Input - Gross flows &amp; stocks'!AQ173/('Input - Gross flows &amp; stocks'!$AP173+'Input - Gross flows &amp; stocks'!$AQ173+'Input - Gross flows &amp; stocks'!$AR173)</f>
        <v>2.106657061411106E-2</v>
      </c>
      <c r="R171" s="12">
        <f ca="1">'Input - Gross flows &amp; stocks'!AR173/('Input - Gross flows &amp; stocks'!$AP173+'Input - Gross flows &amp; stocks'!$AQ173+'Input - Gross flows &amp; stocks'!$AR173)</f>
        <v>0.95503746389316779</v>
      </c>
      <c r="T171" s="12">
        <f t="shared" ca="1" si="6"/>
        <v>0.97533107204645453</v>
      </c>
      <c r="U171" s="12">
        <f ca="1">OFFSET('Margin error adjustment'!$BD$6,UsefulSeries!$M170,0)</f>
        <v>1.1248936966817745E-2</v>
      </c>
      <c r="V171" s="12">
        <f ca="1">OFFSET('Margin error adjustment'!$BD$7,UsefulSeries!$M170,0)</f>
        <v>1.3419990986727798E-2</v>
      </c>
      <c r="W171" s="12">
        <f ca="1">OFFSET('Margin error adjustment'!$BD$8,UsefulSeries!$M170,0)</f>
        <v>0.22028384124900191</v>
      </c>
      <c r="X171" s="12">
        <f t="shared" ca="1" si="7"/>
        <v>0.63348132092601095</v>
      </c>
      <c r="Y171" s="12">
        <f ca="1">OFFSET('Margin error adjustment'!$BD$9,UsefulSeries!$M170,0)</f>
        <v>0.14623483782498717</v>
      </c>
      <c r="Z171" s="12">
        <f ca="1">OFFSET('Margin error adjustment'!$BD$10,UsefulSeries!$M170,0)</f>
        <v>2.4539903582025929E-2</v>
      </c>
      <c r="AA171" s="12">
        <f ca="1">OFFSET('Margin error adjustment'!$BD$11,UsefulSeries!$M170,0)</f>
        <v>2.0552026867958938E-2</v>
      </c>
      <c r="AB171" s="12">
        <f t="shared" ca="1" si="8"/>
        <v>0.95490806955001506</v>
      </c>
      <c r="AD171" s="12">
        <f ca="1">OFFSET('Time agg. bias corr.'!$F$4,UsefulSeries!$C170,0)</f>
        <v>-2.6829538515554099E-2</v>
      </c>
      <c r="AE171" s="12">
        <f ca="1">OFFSET('Time agg. bias corr.'!$G$4,UsefulSeries!$C170,0)</f>
        <v>1.40493380169095E-2</v>
      </c>
      <c r="AF171" s="12">
        <f ca="1">OFFSET('Time agg. bias corr.'!$H$4,UsefulSeries!$C170,0)</f>
        <v>1.27802004985695E-2</v>
      </c>
      <c r="AG171" s="12">
        <f ca="1">OFFSET('Time agg. bias corr.'!$F$5,UsefulSeries!$C170,0)</f>
        <v>0.27639624649441602</v>
      </c>
      <c r="AH171" s="12">
        <f ca="1">OFFSET('Time agg. bias corr.'!$G$5,UsefulSeries!$C170,0)</f>
        <v>-0.46159256902588602</v>
      </c>
      <c r="AI171" s="12">
        <f ca="1">OFFSET('Time agg. bias corr.'!$H$5,UsefulSeries!$C170,0)</f>
        <v>0.18519632254396201</v>
      </c>
      <c r="AJ171" s="12">
        <f ca="1">OFFSET('Time agg. bias corr.'!$F$6,UsefulSeries!$C170,0)</f>
        <v>2.22968153834542E-2</v>
      </c>
      <c r="AK171" s="12">
        <f ca="1">OFFSET('Time agg. bias corr.'!$G$6,UsefulSeries!$C170,0)</f>
        <v>2.6125359677768401E-2</v>
      </c>
      <c r="AL171" s="12">
        <f ca="1">OFFSET('Time agg. bias corr.'!$H$6,UsefulSeries!$C170,0)</f>
        <v>-4.8422175061363801E-2</v>
      </c>
    </row>
    <row r="172" spans="1:38" x14ac:dyDescent="0.35">
      <c r="A172" s="2" t="s">
        <v>227</v>
      </c>
      <c r="B172" s="15">
        <f>'Input - Gross flows &amp; stocks'!S174</f>
        <v>138558.33333333334</v>
      </c>
      <c r="C172" s="15">
        <f>'Input - Gross flows &amp; stocks'!T174</f>
        <v>8276</v>
      </c>
      <c r="D172" s="15">
        <f>'Input - Gross flows &amp; stocks'!U174</f>
        <v>75720.333333333328</v>
      </c>
      <c r="E172" s="13">
        <f>'Input - Gross flows &amp; stocks'!V174</f>
        <v>0.62306111343470183</v>
      </c>
      <c r="F172" s="13">
        <f>'Input - Gross flows &amp; stocks'!W174</f>
        <v>3.6729223725810299E-2</v>
      </c>
      <c r="G172" s="13">
        <f>'Input - Gross flows &amp; stocks'!X174</f>
        <v>0.34020966283948784</v>
      </c>
      <c r="H172" s="13">
        <f>'Input - Gross flows &amp; stocks'!Y174</f>
        <v>5.6362839753645262E-2</v>
      </c>
      <c r="I172" s="13"/>
      <c r="J172" s="12">
        <f ca="1">'Input - Gross flows &amp; stocks'!AJ174/('Input - Gross flows &amp; stocks'!$AJ174+'Input - Gross flows &amp; stocks'!$AK174+'Input - Gross flows &amp; stocks'!$AL174)</f>
        <v>0.97407225551230925</v>
      </c>
      <c r="K172" s="12">
        <f ca="1">'Input - Gross flows &amp; stocks'!AK174/('Input - Gross flows &amp; stocks'!$AJ174+'Input - Gross flows &amp; stocks'!$AK174+'Input - Gross flows &amp; stocks'!$AL174)</f>
        <v>1.2001883949942997E-2</v>
      </c>
      <c r="L172" s="12">
        <f ca="1">'Input - Gross flows &amp; stocks'!AL174/('Input - Gross flows &amp; stocks'!$AJ174+'Input - Gross flows &amp; stocks'!$AK174+'Input - Gross flows &amp; stocks'!$AL174)</f>
        <v>1.3925860537747786E-2</v>
      </c>
      <c r="M172" s="12">
        <f ca="1">'Input - Gross flows &amp; stocks'!AM174/('Input - Gross flows &amp; stocks'!$AM174+'Input - Gross flows &amp; stocks'!$AN174+'Input - Gross flows &amp; stocks'!$AO174)</f>
        <v>0.21458565934939744</v>
      </c>
      <c r="N172" s="12">
        <f ca="1">'Input - Gross flows &amp; stocks'!AN174/('Input - Gross flows &amp; stocks'!$AM174+'Input - Gross flows &amp; stocks'!$AN174+'Input - Gross flows &amp; stocks'!$AO174)</f>
        <v>0.63202865124476393</v>
      </c>
      <c r="O172" s="12">
        <f ca="1">'Input - Gross flows &amp; stocks'!AO174/('Input - Gross flows &amp; stocks'!$AM174+'Input - Gross flows &amp; stocks'!$AN174+'Input - Gross flows &amp; stocks'!$AO174)</f>
        <v>0.15338568940583866</v>
      </c>
      <c r="P172" s="12">
        <f ca="1">'Input - Gross flows &amp; stocks'!AP174/('Input - Gross flows &amp; stocks'!$AP174+'Input - Gross flows &amp; stocks'!$AQ174+'Input - Gross flows &amp; stocks'!$AR174)</f>
        <v>2.332986183380447E-2</v>
      </c>
      <c r="Q172" s="12">
        <f ca="1">'Input - Gross flows &amp; stocks'!AQ174/('Input - Gross flows &amp; stocks'!$AP174+'Input - Gross flows &amp; stocks'!$AQ174+'Input - Gross flows &amp; stocks'!$AR174)</f>
        <v>2.0342345415899479E-2</v>
      </c>
      <c r="R172" s="12">
        <f ca="1">'Input - Gross flows &amp; stocks'!AR174/('Input - Gross flows &amp; stocks'!$AP174+'Input - Gross flows &amp; stocks'!$AQ174+'Input - Gross flows &amp; stocks'!$AR174)</f>
        <v>0.956327792750296</v>
      </c>
      <c r="T172" s="12">
        <f t="shared" ca="1" si="6"/>
        <v>0.9741036826798638</v>
      </c>
      <c r="U172" s="12">
        <f ca="1">OFFSET('Margin error adjustment'!$BD$6,UsefulSeries!$M171,0)</f>
        <v>1.1442715259989428E-2</v>
      </c>
      <c r="V172" s="12">
        <f ca="1">OFFSET('Margin error adjustment'!$BD$7,UsefulSeries!$M171,0)</f>
        <v>1.4453602060146759E-2</v>
      </c>
      <c r="W172" s="12">
        <f ca="1">OFFSET('Margin error adjustment'!$BD$8,UsefulSeries!$M171,0)</f>
        <v>0.21966250307222693</v>
      </c>
      <c r="X172" s="12">
        <f t="shared" ca="1" si="7"/>
        <v>0.61751504931279977</v>
      </c>
      <c r="Y172" s="12">
        <f ca="1">OFFSET('Margin error adjustment'!$BD$9,UsefulSeries!$M171,0)</f>
        <v>0.16282244761497328</v>
      </c>
      <c r="Z172" s="12">
        <f ca="1">OFFSET('Margin error adjustment'!$BD$10,UsefulSeries!$M171,0)</f>
        <v>2.2507199020249245E-2</v>
      </c>
      <c r="AA172" s="12">
        <f ca="1">OFFSET('Margin error adjustment'!$BD$11,UsefulSeries!$M171,0)</f>
        <v>1.8676621329549673E-2</v>
      </c>
      <c r="AB172" s="12">
        <f t="shared" ca="1" si="8"/>
        <v>0.95881617965020105</v>
      </c>
      <c r="AD172" s="12">
        <f ca="1">OFFSET('Time agg. bias corr.'!$F$4,UsefulSeries!$C171,0)</f>
        <v>-2.8141547440296601E-2</v>
      </c>
      <c r="AE172" s="12">
        <f ca="1">OFFSET('Time agg. bias corr.'!$G$4,UsefulSeries!$C171,0)</f>
        <v>1.4480000293599001E-2</v>
      </c>
      <c r="AF172" s="12">
        <f ca="1">OFFSET('Time agg. bias corr.'!$H$4,UsefulSeries!$C171,0)</f>
        <v>1.3661547146697E-2</v>
      </c>
      <c r="AG172" s="12">
        <f ca="1">OFFSET('Time agg. bias corr.'!$F$5,UsefulSeries!$C171,0)</f>
        <v>0.27904867162305003</v>
      </c>
      <c r="AH172" s="12">
        <f ca="1">OFFSET('Time agg. bias corr.'!$G$5,UsefulSeries!$C171,0)</f>
        <v>-0.48735210365708398</v>
      </c>
      <c r="AI172" s="12">
        <f ca="1">OFFSET('Time agg. bias corr.'!$H$5,UsefulSeries!$C171,0)</f>
        <v>0.20830343203403401</v>
      </c>
      <c r="AJ172" s="12">
        <f ca="1">OFFSET('Time agg. bias corr.'!$F$6,UsefulSeries!$C171,0)</f>
        <v>2.0413203353359301E-2</v>
      </c>
      <c r="AK172" s="12">
        <f ca="1">OFFSET('Time agg. bias corr.'!$G$6,UsefulSeries!$C171,0)</f>
        <v>2.3969201011302999E-2</v>
      </c>
      <c r="AL172" s="12">
        <f ca="1">OFFSET('Time agg. bias corr.'!$H$6,UsefulSeries!$C171,0)</f>
        <v>-4.43824043646628E-2</v>
      </c>
    </row>
    <row r="173" spans="1:38" x14ac:dyDescent="0.35">
      <c r="A173" s="2" t="s">
        <v>228</v>
      </c>
      <c r="B173" s="15">
        <f>'Input - Gross flows &amp; stocks'!S175</f>
        <v>138661.66666666666</v>
      </c>
      <c r="C173" s="15">
        <f>'Input - Gross flows &amp; stocks'!T175</f>
        <v>8291</v>
      </c>
      <c r="D173" s="15">
        <f>'Input - Gross flows &amp; stocks'!U175</f>
        <v>75805.333333333328</v>
      </c>
      <c r="E173" s="13">
        <f>'Input - Gross flows &amp; stocks'!V175</f>
        <v>0.62212087171422148</v>
      </c>
      <c r="F173" s="13">
        <f>'Input - Gross flows &amp; stocks'!W175</f>
        <v>3.8153223994607952E-2</v>
      </c>
      <c r="G173" s="13">
        <f>'Input - Gross flows &amp; stocks'!X175</f>
        <v>0.3397259042911705</v>
      </c>
      <c r="H173" s="13">
        <f>'Input - Gross flows &amp; stocks'!Y175</f>
        <v>5.6419527376161946E-2</v>
      </c>
      <c r="I173" s="13"/>
      <c r="J173" s="12">
        <f ca="1">'Input - Gross flows &amp; stocks'!AJ175/('Input - Gross flows &amp; stocks'!$AJ175+'Input - Gross flows &amp; stocks'!$AK175+'Input - Gross flows &amp; stocks'!$AL175)</f>
        <v>0.97372515982094354</v>
      </c>
      <c r="K173" s="12">
        <f ca="1">'Input - Gross flows &amp; stocks'!AK175/('Input - Gross flows &amp; stocks'!$AJ175+'Input - Gross flows &amp; stocks'!$AK175+'Input - Gross flows &amp; stocks'!$AL175)</f>
        <v>1.2122828389582051E-2</v>
      </c>
      <c r="L173" s="12">
        <f ca="1">'Input - Gross flows &amp; stocks'!AL175/('Input - Gross flows &amp; stocks'!$AJ175+'Input - Gross flows &amp; stocks'!$AK175+'Input - Gross flows &amp; stocks'!$AL175)</f>
        <v>1.4152011789474355E-2</v>
      </c>
      <c r="M173" s="12">
        <f ca="1">'Input - Gross flows &amp; stocks'!AM175/('Input - Gross flows &amp; stocks'!$AM175+'Input - Gross flows &amp; stocks'!$AN175+'Input - Gross flows &amp; stocks'!$AO175)</f>
        <v>0.22105726299539363</v>
      </c>
      <c r="N173" s="12">
        <f ca="1">'Input - Gross flows &amp; stocks'!AN175/('Input - Gross flows &amp; stocks'!$AM175+'Input - Gross flows &amp; stocks'!$AN175+'Input - Gross flows &amp; stocks'!$AO175)</f>
        <v>0.63159386617388524</v>
      </c>
      <c r="O173" s="12">
        <f ca="1">'Input - Gross flows &amp; stocks'!AO175/('Input - Gross flows &amp; stocks'!$AM175+'Input - Gross flows &amp; stocks'!$AN175+'Input - Gross flows &amp; stocks'!$AO175)</f>
        <v>0.14734887083072121</v>
      </c>
      <c r="P173" s="12">
        <f ca="1">'Input - Gross flows &amp; stocks'!AP175/('Input - Gross flows &amp; stocks'!$AP175+'Input - Gross flows &amp; stocks'!$AQ175+'Input - Gross flows &amp; stocks'!$AR175)</f>
        <v>2.398780039284883E-2</v>
      </c>
      <c r="Q173" s="12">
        <f ca="1">'Input - Gross flows &amp; stocks'!AQ175/('Input - Gross flows &amp; stocks'!$AP175+'Input - Gross flows &amp; stocks'!$AQ175+'Input - Gross flows &amp; stocks'!$AR175)</f>
        <v>2.0982283746413845E-2</v>
      </c>
      <c r="R173" s="12">
        <f ca="1">'Input - Gross flows &amp; stocks'!AR175/('Input - Gross flows &amp; stocks'!$AP175+'Input - Gross flows &amp; stocks'!$AQ175+'Input - Gross flows &amp; stocks'!$AR175)</f>
        <v>0.95502991586073727</v>
      </c>
      <c r="T173" s="12">
        <f t="shared" ca="1" si="6"/>
        <v>0.97301185521090727</v>
      </c>
      <c r="U173" s="12">
        <f ca="1">OFFSET('Margin error adjustment'!$BD$6,UsefulSeries!$M172,0)</f>
        <v>1.2418003694765093E-2</v>
      </c>
      <c r="V173" s="12">
        <f ca="1">OFFSET('Margin error adjustment'!$BD$7,UsefulSeries!$M172,0)</f>
        <v>1.4570141094327686E-2</v>
      </c>
      <c r="W173" s="12">
        <f ca="1">OFFSET('Margin error adjustment'!$BD$8,UsefulSeries!$M172,0)</f>
        <v>0.21656922075684487</v>
      </c>
      <c r="X173" s="12">
        <f t="shared" ca="1" si="7"/>
        <v>0.63461202931218907</v>
      </c>
      <c r="Y173" s="12">
        <f ca="1">OFFSET('Margin error adjustment'!$BD$9,UsefulSeries!$M172,0)</f>
        <v>0.14881874993096605</v>
      </c>
      <c r="Z173" s="12">
        <f ca="1">OFFSET('Margin error adjustment'!$BD$10,UsefulSeries!$M172,0)</f>
        <v>2.3281532905146066E-2</v>
      </c>
      <c r="AA173" s="12">
        <f ca="1">OFFSET('Margin error adjustment'!$BD$11,UsefulSeries!$M172,0)</f>
        <v>2.0890769306475345E-2</v>
      </c>
      <c r="AB173" s="12">
        <f t="shared" ca="1" si="8"/>
        <v>0.95582769778837851</v>
      </c>
      <c r="AD173" s="12">
        <f ca="1">OFFSET('Time agg. bias corr.'!$F$4,UsefulSeries!$C172,0)</f>
        <v>-2.93647785652583E-2</v>
      </c>
      <c r="AE173" s="12">
        <f ca="1">OFFSET('Time agg. bias corr.'!$G$4,UsefulSeries!$C172,0)</f>
        <v>1.5518832758288401E-2</v>
      </c>
      <c r="AF173" s="12">
        <f ca="1">OFFSET('Time agg. bias corr.'!$H$4,UsefulSeries!$C172,0)</f>
        <v>1.38459458070367E-2</v>
      </c>
      <c r="AG173" s="12">
        <f ca="1">OFFSET('Time agg. bias corr.'!$F$5,UsefulSeries!$C172,0)</f>
        <v>0.27195498874649798</v>
      </c>
      <c r="AH173" s="12">
        <f ca="1">OFFSET('Time agg. bias corr.'!$G$5,UsefulSeries!$C172,0)</f>
        <v>-0.460090109982419</v>
      </c>
      <c r="AI173" s="12">
        <f ca="1">OFFSET('Time agg. bias corr.'!$H$5,UsefulSeries!$C172,0)</f>
        <v>0.18813512123693699</v>
      </c>
      <c r="AJ173" s="12">
        <f ca="1">OFFSET('Time agg. bias corr.'!$F$6,UsefulSeries!$C172,0)</f>
        <v>2.1013064684213701E-2</v>
      </c>
      <c r="AK173" s="12">
        <f ca="1">OFFSET('Time agg. bias corr.'!$G$6,UsefulSeries!$C172,0)</f>
        <v>2.6519147268932799E-2</v>
      </c>
      <c r="AL173" s="12">
        <f ca="1">OFFSET('Time agg. bias corr.'!$H$6,UsefulSeries!$C172,0)</f>
        <v>-4.7532211963390802E-2</v>
      </c>
    </row>
    <row r="174" spans="1:38" x14ac:dyDescent="0.35">
      <c r="A174" s="2" t="s">
        <v>229</v>
      </c>
      <c r="B174" s="15">
        <f>'Input - Gross flows &amp; stocks'!S176</f>
        <v>138902</v>
      </c>
      <c r="C174" s="15">
        <f>'Input - Gross flows &amp; stocks'!T176</f>
        <v>8222.6666666666661</v>
      </c>
      <c r="D174" s="15">
        <f>'Input - Gross flows &amp; stocks'!U176</f>
        <v>75848.333333333328</v>
      </c>
      <c r="E174" s="13">
        <f>'Input - Gross flows &amp; stocks'!V176</f>
        <v>0.62256180501622849</v>
      </c>
      <c r="F174" s="13">
        <f>'Input - Gross flows &amp; stocks'!W176</f>
        <v>3.6676737431371405E-2</v>
      </c>
      <c r="G174" s="13">
        <f>'Input - Gross flows &amp; stocks'!X176</f>
        <v>0.34076145755240017</v>
      </c>
      <c r="H174" s="13">
        <f>'Input - Gross flows &amp; stocks'!Y176</f>
        <v>5.5889109915853677E-2</v>
      </c>
      <c r="I174" s="13"/>
      <c r="J174" s="12">
        <f ca="1">'Input - Gross flows &amp; stocks'!AJ176/('Input - Gross flows &amp; stocks'!$AJ176+'Input - Gross flows &amp; stocks'!$AK176+'Input - Gross flows &amp; stocks'!$AL176)</f>
        <v>0.97470400272637614</v>
      </c>
      <c r="K174" s="12">
        <f ca="1">'Input - Gross flows &amp; stocks'!AK176/('Input - Gross flows &amp; stocks'!$AJ176+'Input - Gross flows &amp; stocks'!$AK176+'Input - Gross flows &amp; stocks'!$AL176)</f>
        <v>1.1896704243069222E-2</v>
      </c>
      <c r="L174" s="12">
        <f ca="1">'Input - Gross flows &amp; stocks'!AL176/('Input - Gross flows &amp; stocks'!$AJ176+'Input - Gross flows &amp; stocks'!$AK176+'Input - Gross flows &amp; stocks'!$AL176)</f>
        <v>1.3399293030554536E-2</v>
      </c>
      <c r="M174" s="12">
        <f ca="1">'Input - Gross flows &amp; stocks'!AM176/('Input - Gross flows &amp; stocks'!$AM176+'Input - Gross flows &amp; stocks'!$AN176+'Input - Gross flows &amp; stocks'!$AO176)</f>
        <v>0.22523377877542586</v>
      </c>
      <c r="N174" s="12">
        <f ca="1">'Input - Gross flows &amp; stocks'!AN176/('Input - Gross flows &amp; stocks'!$AM176+'Input - Gross flows &amp; stocks'!$AN176+'Input - Gross flows &amp; stocks'!$AO176)</f>
        <v>0.6310009592845629</v>
      </c>
      <c r="O174" s="12">
        <f ca="1">'Input - Gross flows &amp; stocks'!AO176/('Input - Gross flows &amp; stocks'!$AM176+'Input - Gross flows &amp; stocks'!$AN176+'Input - Gross flows &amp; stocks'!$AO176)</f>
        <v>0.14376526194001113</v>
      </c>
      <c r="P174" s="12">
        <f ca="1">'Input - Gross flows &amp; stocks'!AP176/('Input - Gross flows &amp; stocks'!$AP176+'Input - Gross flows &amp; stocks'!$AQ176+'Input - Gross flows &amp; stocks'!$AR176)</f>
        <v>2.3540341109005384E-2</v>
      </c>
      <c r="Q174" s="12">
        <f ca="1">'Input - Gross flows &amp; stocks'!AQ176/('Input - Gross flows &amp; stocks'!$AP176+'Input - Gross flows &amp; stocks'!$AQ176+'Input - Gross flows &amp; stocks'!$AR176)</f>
        <v>2.0186731091926376E-2</v>
      </c>
      <c r="R174" s="12">
        <f ca="1">'Input - Gross flows &amp; stocks'!AR176/('Input - Gross flows &amp; stocks'!$AP176+'Input - Gross flows &amp; stocks'!$AQ176+'Input - Gross flows &amp; stocks'!$AR176)</f>
        <v>0.95627292779906825</v>
      </c>
      <c r="T174" s="12">
        <f t="shared" ca="1" si="6"/>
        <v>0.97446897654251141</v>
      </c>
      <c r="U174" s="12">
        <f ca="1">OFFSET('Margin error adjustment'!$BD$6,UsefulSeries!$M173,0)</f>
        <v>1.1343735008569514E-2</v>
      </c>
      <c r="V174" s="12">
        <f ca="1">OFFSET('Margin error adjustment'!$BD$7,UsefulSeries!$M173,0)</f>
        <v>1.4187288448919052E-2</v>
      </c>
      <c r="W174" s="12">
        <f ca="1">OFFSET('Margin error adjustment'!$BD$8,UsefulSeries!$M173,0)</f>
        <v>0.22989341714584174</v>
      </c>
      <c r="X174" s="12">
        <f t="shared" ca="1" si="7"/>
        <v>0.61487778582273078</v>
      </c>
      <c r="Y174" s="12">
        <f ca="1">OFFSET('Margin error adjustment'!$BD$9,UsefulSeries!$M173,0)</f>
        <v>0.15522879703142745</v>
      </c>
      <c r="Z174" s="12">
        <f ca="1">OFFSET('Margin error adjustment'!$BD$10,UsefulSeries!$M173,0)</f>
        <v>2.223304356976934E-2</v>
      </c>
      <c r="AA174" s="12">
        <f ca="1">OFFSET('Margin error adjustment'!$BD$11,UsefulSeries!$M173,0)</f>
        <v>1.8132244700016203E-2</v>
      </c>
      <c r="AB174" s="12">
        <f t="shared" ca="1" si="8"/>
        <v>0.95963471173021453</v>
      </c>
      <c r="AD174" s="12">
        <f ca="1">OFFSET('Time agg. bias corr.'!$F$4,UsefulSeries!$C173,0)</f>
        <v>-2.78332724077032E-2</v>
      </c>
      <c r="AE174" s="12">
        <f ca="1">OFFSET('Time agg. bias corr.'!$G$4,UsefulSeries!$C173,0)</f>
        <v>1.4386690807987599E-2</v>
      </c>
      <c r="AF174" s="12">
        <f ca="1">OFFSET('Time agg. bias corr.'!$H$4,UsefulSeries!$C173,0)</f>
        <v>1.3446581609858101E-2</v>
      </c>
      <c r="AG174" s="12">
        <f ca="1">OFFSET('Time agg. bias corr.'!$F$5,UsefulSeries!$C173,0)</f>
        <v>0.29282179624849902</v>
      </c>
      <c r="AH174" s="12">
        <f ca="1">OFFSET('Time agg. bias corr.'!$G$5,UsefulSeries!$C173,0)</f>
        <v>-0.49153032791788298</v>
      </c>
      <c r="AI174" s="12">
        <f ca="1">OFFSET('Time agg. bias corr.'!$H$5,UsefulSeries!$C173,0)</f>
        <v>0.19870853166779601</v>
      </c>
      <c r="AJ174" s="12">
        <f ca="1">OFFSET('Time agg. bias corr.'!$F$6,UsefulSeries!$C173,0)</f>
        <v>2.0060934590752401E-2</v>
      </c>
      <c r="AK174" s="12">
        <f ca="1">OFFSET('Time agg. bias corr.'!$G$6,UsefulSeries!$C173,0)</f>
        <v>2.3302969887687999E-2</v>
      </c>
      <c r="AL174" s="12">
        <f ca="1">OFFSET('Time agg. bias corr.'!$H$6,UsefulSeries!$C173,0)</f>
        <v>-4.3363904478537101E-2</v>
      </c>
    </row>
    <row r="175" spans="1:38" x14ac:dyDescent="0.35">
      <c r="A175" s="2" t="s">
        <v>230</v>
      </c>
      <c r="B175" s="15">
        <f>'Input - Gross flows &amp; stocks'!S177</f>
        <v>139194</v>
      </c>
      <c r="C175" s="15">
        <f>'Input - Gross flows &amp; stocks'!T177</f>
        <v>8211.3333333333339</v>
      </c>
      <c r="D175" s="15">
        <f>'Input - Gross flows &amp; stocks'!U177</f>
        <v>75789.333333333328</v>
      </c>
      <c r="E175" s="13">
        <f>'Input - Gross flows &amp; stocks'!V177</f>
        <v>0.62274686388568712</v>
      </c>
      <c r="F175" s="13">
        <f>'Input - Gross flows &amp; stocks'!W177</f>
        <v>3.6830562370216223E-2</v>
      </c>
      <c r="G175" s="13">
        <f>'Input - Gross flows &amp; stocks'!X177</f>
        <v>0.34042257374409668</v>
      </c>
      <c r="H175" s="13">
        <f>'Input - Gross flows &amp; stocks'!Y177</f>
        <v>5.5705808925954739E-2</v>
      </c>
      <c r="I175" s="13"/>
      <c r="J175" s="12">
        <f ca="1">'Input - Gross flows &amp; stocks'!AJ177/('Input - Gross flows &amp; stocks'!$AJ177+'Input - Gross flows &amp; stocks'!$AK177+'Input - Gross flows &amp; stocks'!$AL177)</f>
        <v>0.97456360288848309</v>
      </c>
      <c r="K175" s="12">
        <f ca="1">'Input - Gross flows &amp; stocks'!AK177/('Input - Gross flows &amp; stocks'!$AJ177+'Input - Gross flows &amp; stocks'!$AK177+'Input - Gross flows &amp; stocks'!$AL177)</f>
        <v>1.1979651024091702E-2</v>
      </c>
      <c r="L175" s="12">
        <f ca="1">'Input - Gross flows &amp; stocks'!AL177/('Input - Gross flows &amp; stocks'!$AJ177+'Input - Gross flows &amp; stocks'!$AK177+'Input - Gross flows &amp; stocks'!$AL177)</f>
        <v>1.3456746087425187E-2</v>
      </c>
      <c r="M175" s="12">
        <f ca="1">'Input - Gross flows &amp; stocks'!AM177/('Input - Gross flows &amp; stocks'!$AM177+'Input - Gross flows &amp; stocks'!$AN177+'Input - Gross flows &amp; stocks'!$AO177)</f>
        <v>0.22751773688647617</v>
      </c>
      <c r="N175" s="12">
        <f ca="1">'Input - Gross flows &amp; stocks'!AN177/('Input - Gross flows &amp; stocks'!$AM177+'Input - Gross flows &amp; stocks'!$AN177+'Input - Gross flows &amp; stocks'!$AO177)</f>
        <v>0.62805339529833837</v>
      </c>
      <c r="O175" s="12">
        <f ca="1">'Input - Gross flows &amp; stocks'!AO177/('Input - Gross flows &amp; stocks'!$AM177+'Input - Gross flows &amp; stocks'!$AN177+'Input - Gross flows &amp; stocks'!$AO177)</f>
        <v>0.14442886781518538</v>
      </c>
      <c r="P175" s="12">
        <f ca="1">'Input - Gross flows &amp; stocks'!AP177/('Input - Gross flows &amp; stocks'!$AP177+'Input - Gross flows &amp; stocks'!$AQ177+'Input - Gross flows &amp; stocks'!$AR177)</f>
        <v>2.4623938115672858E-2</v>
      </c>
      <c r="Q175" s="12">
        <f ca="1">'Input - Gross flows &amp; stocks'!AQ177/('Input - Gross flows &amp; stocks'!$AP177+'Input - Gross flows &amp; stocks'!$AQ177+'Input - Gross flows &amp; stocks'!$AR177)</f>
        <v>2.0752872827348438E-2</v>
      </c>
      <c r="R175" s="12">
        <f ca="1">'Input - Gross flows &amp; stocks'!AR177/('Input - Gross flows &amp; stocks'!$AP177+'Input - Gross flows &amp; stocks'!$AQ177+'Input - Gross flows &amp; stocks'!$AR177)</f>
        <v>0.95462318905697874</v>
      </c>
      <c r="T175" s="12">
        <f t="shared" ca="1" si="6"/>
        <v>0.97404623299522264</v>
      </c>
      <c r="U175" s="12">
        <f ca="1">OFFSET('Margin error adjustment'!$BD$6,UsefulSeries!$M174,0)</f>
        <v>1.1848435042574846E-2</v>
      </c>
      <c r="V175" s="12">
        <f ca="1">OFFSET('Margin error adjustment'!$BD$7,UsefulSeries!$M174,0)</f>
        <v>1.4105331962202497E-2</v>
      </c>
      <c r="W175" s="12">
        <f ca="1">OFFSET('Margin error adjustment'!$BD$8,UsefulSeries!$M174,0)</f>
        <v>0.22740579169730576</v>
      </c>
      <c r="X175" s="12">
        <f t="shared" ca="1" si="7"/>
        <v>0.62119857304844817</v>
      </c>
      <c r="Y175" s="12">
        <f ca="1">OFFSET('Margin error adjustment'!$BD$9,UsefulSeries!$M174,0)</f>
        <v>0.1513956352542461</v>
      </c>
      <c r="Z175" s="12">
        <f ca="1">OFFSET('Margin error adjustment'!$BD$10,UsefulSeries!$M174,0)</f>
        <v>2.3483818997451229E-2</v>
      </c>
      <c r="AA175" s="12">
        <f ca="1">OFFSET('Margin error adjustment'!$BD$11,UsefulSeries!$M174,0)</f>
        <v>1.9575694842269543E-2</v>
      </c>
      <c r="AB175" s="12">
        <f t="shared" ca="1" si="8"/>
        <v>0.95694048616027927</v>
      </c>
      <c r="AD175" s="12">
        <f ca="1">OFFSET('Time agg. bias corr.'!$F$4,UsefulSeries!$C174,0)</f>
        <v>-2.8324199519455799E-2</v>
      </c>
      <c r="AE175" s="12">
        <f ca="1">OFFSET('Time agg. bias corr.'!$G$4,UsefulSeries!$C174,0)</f>
        <v>1.49555050119213E-2</v>
      </c>
      <c r="AF175" s="12">
        <f ca="1">OFFSET('Time agg. bias corr.'!$H$4,UsefulSeries!$C174,0)</f>
        <v>1.3368694507535301E-2</v>
      </c>
      <c r="AG175" s="12">
        <f ca="1">OFFSET('Time agg. bias corr.'!$F$5,UsefulSeries!$C174,0)</f>
        <v>0.28828581021363098</v>
      </c>
      <c r="AH175" s="12">
        <f ca="1">OFFSET('Time agg. bias corr.'!$G$5,UsefulSeries!$C174,0)</f>
        <v>-0.48146442696743302</v>
      </c>
      <c r="AI175" s="12">
        <f ca="1">OFFSET('Time agg. bias corr.'!$H$5,UsefulSeries!$C174,0)</f>
        <v>0.19317861675380299</v>
      </c>
      <c r="AJ175" s="12">
        <f ca="1">OFFSET('Time agg. bias corr.'!$F$6,UsefulSeries!$C174,0)</f>
        <v>2.1209508740741099E-2</v>
      </c>
      <c r="AK175" s="12">
        <f ca="1">OFFSET('Time agg. bias corr.'!$G$6,UsefulSeries!$C174,0)</f>
        <v>2.50757999308815E-2</v>
      </c>
      <c r="AL175" s="12">
        <f ca="1">OFFSET('Time agg. bias corr.'!$H$6,UsefulSeries!$C174,0)</f>
        <v>-4.6285308671621998E-2</v>
      </c>
    </row>
    <row r="176" spans="1:38" x14ac:dyDescent="0.35">
      <c r="A176" s="2" t="s">
        <v>231</v>
      </c>
      <c r="B176" s="15">
        <f>'Input - Gross flows &amp; stocks'!S178</f>
        <v>139434.33333333334</v>
      </c>
      <c r="C176" s="15">
        <f>'Input - Gross flows &amp; stocks'!T178</f>
        <v>8137.333333333333</v>
      </c>
      <c r="D176" s="15">
        <f>'Input - Gross flows &amp; stocks'!U178</f>
        <v>75859.333333333328</v>
      </c>
      <c r="E176" s="13">
        <f>'Input - Gross flows &amp; stocks'!V178</f>
        <v>0.62355339501332918</v>
      </c>
      <c r="F176" s="13">
        <f>'Input - Gross flows &amp; stocks'!W178</f>
        <v>3.7124487555724818E-2</v>
      </c>
      <c r="G176" s="13">
        <f>'Input - Gross flows &amp; stocks'!X178</f>
        <v>0.33932211743094604</v>
      </c>
      <c r="H176" s="13">
        <f>'Input - Gross flows &amp; stocks'!Y178</f>
        <v>5.5141569632833752E-2</v>
      </c>
      <c r="I176" s="13"/>
      <c r="J176" s="12">
        <f ca="1">'Input - Gross flows &amp; stocks'!AJ178/('Input - Gross flows &amp; stocks'!$AJ178+'Input - Gross flows &amp; stocks'!$AK178+'Input - Gross flows &amp; stocks'!$AL178)</f>
        <v>0.97438209310769885</v>
      </c>
      <c r="K176" s="12">
        <f ca="1">'Input - Gross flows &amp; stocks'!AK178/('Input - Gross flows &amp; stocks'!$AJ178+'Input - Gross flows &amp; stocks'!$AK178+'Input - Gross flows &amp; stocks'!$AL178)</f>
        <v>1.1978624688185386E-2</v>
      </c>
      <c r="L176" s="12">
        <f ca="1">'Input - Gross flows &amp; stocks'!AL178/('Input - Gross flows &amp; stocks'!$AJ178+'Input - Gross flows &amp; stocks'!$AK178+'Input - Gross flows &amp; stocks'!$AL178)</f>
        <v>1.3639282204115736E-2</v>
      </c>
      <c r="M176" s="12">
        <f ca="1">'Input - Gross flows &amp; stocks'!AM178/('Input - Gross flows &amp; stocks'!$AM178+'Input - Gross flows &amp; stocks'!$AN178+'Input - Gross flows &amp; stocks'!$AO178)</f>
        <v>0.22388287491922546</v>
      </c>
      <c r="N176" s="12">
        <f ca="1">'Input - Gross flows &amp; stocks'!AN178/('Input - Gross flows &amp; stocks'!$AM178+'Input - Gross flows &amp; stocks'!$AN178+'Input - Gross flows &amp; stocks'!$AO178)</f>
        <v>0.62169568891050442</v>
      </c>
      <c r="O176" s="12">
        <f ca="1">'Input - Gross flows &amp; stocks'!AO178/('Input - Gross flows &amp; stocks'!$AM178+'Input - Gross flows &amp; stocks'!$AN178+'Input - Gross flows &amp; stocks'!$AO178)</f>
        <v>0.15442143617027024</v>
      </c>
      <c r="P176" s="12">
        <f ca="1">'Input - Gross flows &amp; stocks'!AP178/('Input - Gross flows &amp; stocks'!$AP178+'Input - Gross flows &amp; stocks'!$AQ178+'Input - Gross flows &amp; stocks'!$AR178)</f>
        <v>2.4621463780779288E-2</v>
      </c>
      <c r="Q176" s="12">
        <f ca="1">'Input - Gross flows &amp; stocks'!AQ178/('Input - Gross flows &amp; stocks'!$AP178+'Input - Gross flows &amp; stocks'!$AQ178+'Input - Gross flows &amp; stocks'!$AR178)</f>
        <v>2.0402006502441637E-2</v>
      </c>
      <c r="R176" s="12">
        <f ca="1">'Input - Gross flows &amp; stocks'!AR178/('Input - Gross flows &amp; stocks'!$AP178+'Input - Gross flows &amp; stocks'!$AQ178+'Input - Gross flows &amp; stocks'!$AR178)</f>
        <v>0.95497652971677915</v>
      </c>
      <c r="T176" s="12">
        <f t="shared" ca="1" si="6"/>
        <v>0.97450072068358606</v>
      </c>
      <c r="U176" s="12">
        <f ca="1">OFFSET('Margin error adjustment'!$BD$6,UsefulSeries!$M175,0)</f>
        <v>1.187872810517515E-2</v>
      </c>
      <c r="V176" s="12">
        <f ca="1">OFFSET('Margin error adjustment'!$BD$7,UsefulSeries!$M175,0)</f>
        <v>1.3620551211238823E-2</v>
      </c>
      <c r="W176" s="12">
        <f ca="1">OFFSET('Margin error adjustment'!$BD$8,UsefulSeries!$M175,0)</f>
        <v>0.22511226801311363</v>
      </c>
      <c r="X176" s="12">
        <f t="shared" ca="1" si="7"/>
        <v>0.61984920079581229</v>
      </c>
      <c r="Y176" s="12">
        <f ca="1">OFFSET('Margin error adjustment'!$BD$9,UsefulSeries!$M175,0)</f>
        <v>0.15503853119107405</v>
      </c>
      <c r="Z176" s="12">
        <f ca="1">OFFSET('Margin error adjustment'!$BD$10,UsefulSeries!$M175,0)</f>
        <v>2.4660867326139837E-2</v>
      </c>
      <c r="AA176" s="12">
        <f ca="1">OFFSET('Margin error adjustment'!$BD$11,UsefulSeries!$M175,0)</f>
        <v>2.0262029498732639E-2</v>
      </c>
      <c r="AB176" s="12">
        <f t="shared" ca="1" si="8"/>
        <v>0.95507710317512751</v>
      </c>
      <c r="AD176" s="12">
        <f ca="1">OFFSET('Time agg. bias corr.'!$F$4,UsefulSeries!$C175,0)</f>
        <v>-2.78460780184565E-2</v>
      </c>
      <c r="AE176" s="12">
        <f ca="1">OFFSET('Time agg. bias corr.'!$G$4,UsefulSeries!$C175,0)</f>
        <v>1.50068086134837E-2</v>
      </c>
      <c r="AF176" s="12">
        <f ca="1">OFFSET('Time agg. bias corr.'!$H$4,UsefulSeries!$C175,0)</f>
        <v>1.28392694050363E-2</v>
      </c>
      <c r="AG176" s="12">
        <f ca="1">OFFSET('Time agg. bias corr.'!$F$5,UsefulSeries!$C175,0)</f>
        <v>0.28539966694248098</v>
      </c>
      <c r="AH176" s="12">
        <f ca="1">OFFSET('Time agg. bias corr.'!$G$5,UsefulSeries!$C175,0)</f>
        <v>-0.483809015667091</v>
      </c>
      <c r="AI176" s="12">
        <f ca="1">OFFSET('Time agg. bias corr.'!$H$5,UsefulSeries!$C175,0)</f>
        <v>0.198409348725687</v>
      </c>
      <c r="AJ176" s="12">
        <f ca="1">OFFSET('Time agg. bias corr.'!$F$6,UsefulSeries!$C175,0)</f>
        <v>2.23667159023231E-2</v>
      </c>
      <c r="AK176" s="12">
        <f ca="1">OFFSET('Time agg. bias corr.'!$G$6,UsefulSeries!$C175,0)</f>
        <v>2.6007328193761201E-2</v>
      </c>
      <c r="AL176" s="12">
        <f ca="1">OFFSET('Time agg. bias corr.'!$H$6,UsefulSeries!$C175,0)</f>
        <v>-4.8374044106331601E-2</v>
      </c>
    </row>
    <row r="177" spans="1:38" x14ac:dyDescent="0.35">
      <c r="A177" s="2" t="s">
        <v>232</v>
      </c>
      <c r="B177" s="15">
        <f>'Input - Gross flows &amp; stocks'!S179</f>
        <v>139538.66666666666</v>
      </c>
      <c r="C177" s="15">
        <f>'Input - Gross flows &amp; stocks'!T179</f>
        <v>8017.666666666667</v>
      </c>
      <c r="D177" s="15">
        <f>'Input - Gross flows &amp; stocks'!U179</f>
        <v>76123</v>
      </c>
      <c r="E177" s="13">
        <f>'Input - Gross flows &amp; stocks'!V179</f>
        <v>0.62462962465647964</v>
      </c>
      <c r="F177" s="13">
        <f>'Input - Gross flows &amp; stocks'!W179</f>
        <v>3.6415393291618553E-2</v>
      </c>
      <c r="G177" s="13">
        <f>'Input - Gross flows &amp; stocks'!X179</f>
        <v>0.33895498205190178</v>
      </c>
      <c r="H177" s="13">
        <f>'Input - Gross flows &amp; stocks'!Y179</f>
        <v>5.433630997426972E-2</v>
      </c>
      <c r="I177" s="13"/>
      <c r="J177" s="12">
        <f ca="1">'Input - Gross flows &amp; stocks'!AJ179/('Input - Gross flows &amp; stocks'!$AJ179+'Input - Gross flows &amp; stocks'!$AK179+'Input - Gross flows &amp; stocks'!$AL179)</f>
        <v>0.97313123753673336</v>
      </c>
      <c r="K177" s="12">
        <f ca="1">'Input - Gross flows &amp; stocks'!AK179/('Input - Gross flows &amp; stocks'!$AJ179+'Input - Gross flows &amp; stocks'!$AK179+'Input - Gross flows &amp; stocks'!$AL179)</f>
        <v>1.2330132922328107E-2</v>
      </c>
      <c r="L177" s="12">
        <f ca="1">'Input - Gross flows &amp; stocks'!AL179/('Input - Gross flows &amp; stocks'!$AJ179+'Input - Gross flows &amp; stocks'!$AK179+'Input - Gross flows &amp; stocks'!$AL179)</f>
        <v>1.4538629540938505E-2</v>
      </c>
      <c r="M177" s="12">
        <f ca="1">'Input - Gross flows &amp; stocks'!AM179/('Input - Gross flows &amp; stocks'!$AM179+'Input - Gross flows &amp; stocks'!$AN179+'Input - Gross flows &amp; stocks'!$AO179)</f>
        <v>0.23106225574325231</v>
      </c>
      <c r="N177" s="12">
        <f ca="1">'Input - Gross flows &amp; stocks'!AN179/('Input - Gross flows &amp; stocks'!$AM179+'Input - Gross flows &amp; stocks'!$AN179+'Input - Gross flows &amp; stocks'!$AO179)</f>
        <v>0.60728961730817943</v>
      </c>
      <c r="O177" s="12">
        <f ca="1">'Input - Gross flows &amp; stocks'!AO179/('Input - Gross flows &amp; stocks'!$AM179+'Input - Gross flows &amp; stocks'!$AN179+'Input - Gross flows &amp; stocks'!$AO179)</f>
        <v>0.16164812694856823</v>
      </c>
      <c r="P177" s="12">
        <f ca="1">'Input - Gross flows &amp; stocks'!AP179/('Input - Gross flows &amp; stocks'!$AP179+'Input - Gross flows &amp; stocks'!$AQ179+'Input - Gross flows &amp; stocks'!$AR179)</f>
        <v>2.4426935012714538E-2</v>
      </c>
      <c r="Q177" s="12">
        <f ca="1">'Input - Gross flows &amp; stocks'!AQ179/('Input - Gross flows &amp; stocks'!$AP179+'Input - Gross flows &amp; stocks'!$AQ179+'Input - Gross flows &amp; stocks'!$AR179)</f>
        <v>2.0274230655188175E-2</v>
      </c>
      <c r="R177" s="12">
        <f ca="1">'Input - Gross flows &amp; stocks'!AR179/('Input - Gross flows &amp; stocks'!$AP179+'Input - Gross flows &amp; stocks'!$AQ179+'Input - Gross flows &amp; stocks'!$AR179)</f>
        <v>0.95529883433209728</v>
      </c>
      <c r="T177" s="12">
        <f t="shared" ca="1" si="6"/>
        <v>0.97396356752522117</v>
      </c>
      <c r="U177" s="12">
        <f ca="1">OFFSET('Margin error adjustment'!$BD$6,UsefulSeries!$M176,0)</f>
        <v>1.1836801219696503E-2</v>
      </c>
      <c r="V177" s="12">
        <f ca="1">OFFSET('Margin error adjustment'!$BD$7,UsefulSeries!$M176,0)</f>
        <v>1.419963125508231E-2</v>
      </c>
      <c r="W177" s="12">
        <f ca="1">OFFSET('Margin error adjustment'!$BD$8,UsefulSeries!$M176,0)</f>
        <v>0.23769943855895731</v>
      </c>
      <c r="X177" s="12">
        <f t="shared" ca="1" si="7"/>
        <v>0.59991656896393941</v>
      </c>
      <c r="Y177" s="12">
        <f ca="1">OFFSET('Margin error adjustment'!$BD$9,UsefulSeries!$M176,0)</f>
        <v>0.16238399247710336</v>
      </c>
      <c r="Z177" s="12">
        <f ca="1">OFFSET('Margin error adjustment'!$BD$10,UsefulSeries!$M176,0)</f>
        <v>2.5011236291652642E-2</v>
      </c>
      <c r="AA177" s="12">
        <f ca="1">OFFSET('Margin error adjustment'!$BD$11,UsefulSeries!$M176,0)</f>
        <v>1.9930679901466429E-2</v>
      </c>
      <c r="AB177" s="12">
        <f t="shared" ca="1" si="8"/>
        <v>0.95505808380688084</v>
      </c>
      <c r="AD177" s="12">
        <f ca="1">OFFSET('Time agg. bias corr.'!$F$4,UsefulSeries!$C176,0)</f>
        <v>-2.8543338785665399E-2</v>
      </c>
      <c r="AE177" s="12">
        <f ca="1">OFFSET('Time agg. bias corr.'!$G$4,UsefulSeries!$C176,0)</f>
        <v>1.5182400477203499E-2</v>
      </c>
      <c r="AF177" s="12">
        <f ca="1">OFFSET('Time agg. bias corr.'!$H$4,UsefulSeries!$C176,0)</f>
        <v>1.33609382983147E-2</v>
      </c>
      <c r="AG177" s="12">
        <f ca="1">OFFSET('Time agg. bias corr.'!$F$5,UsefulSeries!$C176,0)</f>
        <v>0.30606317935744998</v>
      </c>
      <c r="AH177" s="12">
        <f ca="1">OFFSET('Time agg. bias corr.'!$G$5,UsefulSeries!$C176,0)</f>
        <v>-0.51696387810642797</v>
      </c>
      <c r="AI177" s="12">
        <f ca="1">OFFSET('Time agg. bias corr.'!$H$5,UsefulSeries!$C176,0)</f>
        <v>0.21090069875064399</v>
      </c>
      <c r="AJ177" s="12">
        <f ca="1">OFFSET('Time agg. bias corr.'!$F$6,UsefulSeries!$C176,0)</f>
        <v>2.2544843318670901E-2</v>
      </c>
      <c r="AK177" s="12">
        <f ca="1">OFFSET('Time agg. bias corr.'!$G$6,UsefulSeries!$C176,0)</f>
        <v>2.59712310236133E-2</v>
      </c>
      <c r="AL177" s="12">
        <f ca="1">OFFSET('Time agg. bias corr.'!$H$6,UsefulSeries!$C176,0)</f>
        <v>-4.85160743421768E-2</v>
      </c>
    </row>
    <row r="178" spans="1:38" x14ac:dyDescent="0.35">
      <c r="A178" s="2" t="s">
        <v>233</v>
      </c>
      <c r="B178" s="15">
        <f>'Input - Gross flows &amp; stocks'!S180</f>
        <v>139597.33333333334</v>
      </c>
      <c r="C178" s="15">
        <f>'Input - Gross flows &amp; stocks'!T180</f>
        <v>7992.666666666667</v>
      </c>
      <c r="D178" s="15">
        <f>'Input - Gross flows &amp; stocks'!U180</f>
        <v>76346</v>
      </c>
      <c r="E178" s="13">
        <f>'Input - Gross flows &amp; stocks'!V180</f>
        <v>0.62399631610007333</v>
      </c>
      <c r="F178" s="13">
        <f>'Input - Gross flows &amp; stocks'!W180</f>
        <v>3.5721311182245745E-2</v>
      </c>
      <c r="G178" s="13">
        <f>'Input - Gross flows &amp; stocks'!X180</f>
        <v>0.34028237271768091</v>
      </c>
      <c r="H178" s="13">
        <f>'Input - Gross flows &amp; stocks'!Y180</f>
        <v>5.4154527181155002E-2</v>
      </c>
      <c r="I178" s="13"/>
      <c r="J178" s="12">
        <f ca="1">'Input - Gross flows &amp; stocks'!AJ180/('Input - Gross flows &amp; stocks'!$AJ180+'Input - Gross flows &amp; stocks'!$AK180+'Input - Gross flows &amp; stocks'!$AL180)</f>
        <v>0.97267773698765281</v>
      </c>
      <c r="K178" s="12">
        <f ca="1">'Input - Gross flows &amp; stocks'!AK180/('Input - Gross flows &amp; stocks'!$AJ180+'Input - Gross flows &amp; stocks'!$AK180+'Input - Gross flows &amp; stocks'!$AL180)</f>
        <v>1.2512373728866254E-2</v>
      </c>
      <c r="L178" s="12">
        <f ca="1">'Input - Gross flows &amp; stocks'!AL180/('Input - Gross flows &amp; stocks'!$AJ180+'Input - Gross flows &amp; stocks'!$AK180+'Input - Gross flows &amp; stocks'!$AL180)</f>
        <v>1.4809889283480964E-2</v>
      </c>
      <c r="M178" s="12">
        <f ca="1">'Input - Gross flows &amp; stocks'!AM180/('Input - Gross flows &amp; stocks'!$AM180+'Input - Gross flows &amp; stocks'!$AN180+'Input - Gross flows &amp; stocks'!$AO180)</f>
        <v>0.23412593822091321</v>
      </c>
      <c r="N178" s="12">
        <f ca="1">'Input - Gross flows &amp; stocks'!AN180/('Input - Gross flows &amp; stocks'!$AM180+'Input - Gross flows &amp; stocks'!$AN180+'Input - Gross flows &amp; stocks'!$AO180)</f>
        <v>0.60529391382421116</v>
      </c>
      <c r="O178" s="12">
        <f ca="1">'Input - Gross flows &amp; stocks'!AO180/('Input - Gross flows &amp; stocks'!$AM180+'Input - Gross flows &amp; stocks'!$AN180+'Input - Gross flows &amp; stocks'!$AO180)</f>
        <v>0.16058014795487552</v>
      </c>
      <c r="P178" s="12">
        <f ca="1">'Input - Gross flows &amp; stocks'!AP180/('Input - Gross flows &amp; stocks'!$AP180+'Input - Gross flows &amp; stocks'!$AQ180+'Input - Gross flows &amp; stocks'!$AR180)</f>
        <v>2.4467344381209271E-2</v>
      </c>
      <c r="Q178" s="12">
        <f ca="1">'Input - Gross flows &amp; stocks'!AQ180/('Input - Gross flows &amp; stocks'!$AP180+'Input - Gross flows &amp; stocks'!$AQ180+'Input - Gross flows &amp; stocks'!$AR180)</f>
        <v>2.0792883537414986E-2</v>
      </c>
      <c r="R178" s="12">
        <f ca="1">'Input - Gross flows &amp; stocks'!AR180/('Input - Gross flows &amp; stocks'!$AP180+'Input - Gross flows &amp; stocks'!$AQ180+'Input - Gross flows &amp; stocks'!$AR180)</f>
        <v>0.95473977208137584</v>
      </c>
      <c r="T178" s="12">
        <f t="shared" ca="1" si="6"/>
        <v>0.97243583653323573</v>
      </c>
      <c r="U178" s="12">
        <f ca="1">OFFSET('Margin error adjustment'!$BD$6,UsefulSeries!$M177,0)</f>
        <v>1.2115563327685284E-2</v>
      </c>
      <c r="V178" s="12">
        <f ca="1">OFFSET('Margin error adjustment'!$BD$7,UsefulSeries!$M177,0)</f>
        <v>1.5448600139078998E-2</v>
      </c>
      <c r="W178" s="12">
        <f ca="1">OFFSET('Margin error adjustment'!$BD$8,UsefulSeries!$M177,0)</f>
        <v>0.23695420077292031</v>
      </c>
      <c r="X178" s="12">
        <f t="shared" ca="1" si="7"/>
        <v>0.59356050133430704</v>
      </c>
      <c r="Y178" s="12">
        <f ca="1">OFFSET('Margin error adjustment'!$BD$9,UsefulSeries!$M177,0)</f>
        <v>0.16948529789277264</v>
      </c>
      <c r="Z178" s="12">
        <f ca="1">OFFSET('Margin error adjustment'!$BD$10,UsefulSeries!$M177,0)</f>
        <v>2.3470090518815073E-2</v>
      </c>
      <c r="AA178" s="12">
        <f ca="1">OFFSET('Margin error adjustment'!$BD$11,UsefulSeries!$M177,0)</f>
        <v>1.9291152678533468E-2</v>
      </c>
      <c r="AB178" s="12">
        <f t="shared" ca="1" si="8"/>
        <v>0.95723875680265147</v>
      </c>
      <c r="AD178" s="12">
        <f ca="1">OFFSET('Time agg. bias corr.'!$F$4,UsefulSeries!$C177,0)</f>
        <v>-3.0174762842818701E-2</v>
      </c>
      <c r="AE178" s="12">
        <f ca="1">OFFSET('Time agg. bias corr.'!$G$4,UsefulSeries!$C177,0)</f>
        <v>1.5624577391938E-2</v>
      </c>
      <c r="AF178" s="12">
        <f ca="1">OFFSET('Time agg. bias corr.'!$H$4,UsefulSeries!$C177,0)</f>
        <v>1.45501854508805E-2</v>
      </c>
      <c r="AG178" s="12">
        <f ca="1">OFFSET('Time agg. bias corr.'!$F$5,UsefulSeries!$C177,0)</f>
        <v>0.306939978353159</v>
      </c>
      <c r="AH178" s="12">
        <f ca="1">OFFSET('Time agg. bias corr.'!$G$5,UsefulSeries!$C177,0)</f>
        <v>-0.52778565786315801</v>
      </c>
      <c r="AI178" s="12">
        <f ca="1">OFFSET('Time agg. bias corr.'!$H$5,UsefulSeries!$C177,0)</f>
        <v>0.220845679509999</v>
      </c>
      <c r="AJ178" s="12">
        <f ca="1">OFFSET('Time agg. bias corr.'!$F$6,UsefulSeries!$C177,0)</f>
        <v>2.10362859488098E-2</v>
      </c>
      <c r="AK178" s="12">
        <f ca="1">OFFSET('Time agg. bias corr.'!$G$6,UsefulSeries!$C177,0)</f>
        <v>2.5233895654555399E-2</v>
      </c>
      <c r="AL178" s="12">
        <f ca="1">OFFSET('Time agg. bias corr.'!$H$6,UsefulSeries!$C177,0)</f>
        <v>-4.62701816033654E-2</v>
      </c>
    </row>
    <row r="179" spans="1:38" x14ac:dyDescent="0.35">
      <c r="A179" s="2" t="s">
        <v>234</v>
      </c>
      <c r="B179" s="15">
        <f>'Input - Gross flows &amp; stocks'!S181</f>
        <v>139816.66666666666</v>
      </c>
      <c r="C179" s="15">
        <f>'Input - Gross flows &amp; stocks'!T181</f>
        <v>7973.333333333333</v>
      </c>
      <c r="D179" s="15">
        <f>'Input - Gross flows &amp; stocks'!U181</f>
        <v>76394.666666666672</v>
      </c>
      <c r="E179" s="13">
        <f>'Input - Gross flows &amp; stocks'!V181</f>
        <v>0.62287666339198</v>
      </c>
      <c r="F179" s="13">
        <f>'Input - Gross flows &amp; stocks'!W181</f>
        <v>3.5397874430651066E-2</v>
      </c>
      <c r="G179" s="13">
        <f>'Input - Gross flows &amp; stocks'!X181</f>
        <v>0.34172546217736893</v>
      </c>
      <c r="H179" s="13">
        <f>'Input - Gross flows &amp; stocks'!Y181</f>
        <v>5.3950425152806909E-2</v>
      </c>
      <c r="I179" s="13"/>
      <c r="J179" s="12">
        <f ca="1">'Input - Gross flows &amp; stocks'!AJ181/('Input - Gross flows &amp; stocks'!$AJ181+'Input - Gross flows &amp; stocks'!$AK181+'Input - Gross flows &amp; stocks'!$AL181)</f>
        <v>0.97314921293567902</v>
      </c>
      <c r="K179" s="12">
        <f ca="1">'Input - Gross flows &amp; stocks'!AK181/('Input - Gross flows &amp; stocks'!$AJ181+'Input - Gross flows &amp; stocks'!$AK181+'Input - Gross flows &amp; stocks'!$AL181)</f>
        <v>1.2353680859049377E-2</v>
      </c>
      <c r="L179" s="12">
        <f ca="1">'Input - Gross flows &amp; stocks'!AL181/('Input - Gross flows &amp; stocks'!$AJ181+'Input - Gross flows &amp; stocks'!$AK181+'Input - Gross flows &amp; stocks'!$AL181)</f>
        <v>1.4497106205271566E-2</v>
      </c>
      <c r="M179" s="12">
        <f ca="1">'Input - Gross flows &amp; stocks'!AM181/('Input - Gross flows &amp; stocks'!$AM181+'Input - Gross flows &amp; stocks'!$AN181+'Input - Gross flows &amp; stocks'!$AO181)</f>
        <v>0.24204866334439906</v>
      </c>
      <c r="N179" s="12">
        <f ca="1">'Input - Gross flows &amp; stocks'!AN181/('Input - Gross flows &amp; stocks'!$AM181+'Input - Gross flows &amp; stocks'!$AN181+'Input - Gross flows &amp; stocks'!$AO181)</f>
        <v>0.60542667382529147</v>
      </c>
      <c r="O179" s="12">
        <f ca="1">'Input - Gross flows &amp; stocks'!AO181/('Input - Gross flows &amp; stocks'!$AM181+'Input - Gross flows &amp; stocks'!$AN181+'Input - Gross flows &amp; stocks'!$AO181)</f>
        <v>0.15252466283030944</v>
      </c>
      <c r="P179" s="12">
        <f ca="1">'Input - Gross flows &amp; stocks'!AP181/('Input - Gross flows &amp; stocks'!$AP181+'Input - Gross flows &amp; stocks'!$AQ181+'Input - Gross flows &amp; stocks'!$AR181)</f>
        <v>2.5027323545269597E-2</v>
      </c>
      <c r="Q179" s="12">
        <f ca="1">'Input - Gross flows &amp; stocks'!AQ181/('Input - Gross flows &amp; stocks'!$AP181+'Input - Gross flows &amp; stocks'!$AQ181+'Input - Gross flows &amp; stocks'!$AR181)</f>
        <v>2.0979975908512884E-2</v>
      </c>
      <c r="R179" s="12">
        <f ca="1">'Input - Gross flows &amp; stocks'!AR181/('Input - Gross flows &amp; stocks'!$AP181+'Input - Gross flows &amp; stocks'!$AQ181+'Input - Gross flows &amp; stocks'!$AR181)</f>
        <v>0.95399270054621743</v>
      </c>
      <c r="T179" s="12">
        <f t="shared" ca="1" si="6"/>
        <v>0.97198298228211133</v>
      </c>
      <c r="U179" s="12">
        <f ca="1">OFFSET('Margin error adjustment'!$BD$6,UsefulSeries!$M178,0)</f>
        <v>1.2249032220425483E-2</v>
      </c>
      <c r="V179" s="12">
        <f ca="1">OFFSET('Margin error adjustment'!$BD$7,UsefulSeries!$M178,0)</f>
        <v>1.5767985497463156E-2</v>
      </c>
      <c r="W179" s="12">
        <f ca="1">OFFSET('Margin error adjustment'!$BD$8,UsefulSeries!$M178,0)</f>
        <v>0.23983374602012369</v>
      </c>
      <c r="X179" s="12">
        <f t="shared" ca="1" si="7"/>
        <v>0.59548353895142681</v>
      </c>
      <c r="Y179" s="12">
        <f ca="1">OFFSET('Margin error adjustment'!$BD$9,UsefulSeries!$M178,0)</f>
        <v>0.16468271502844947</v>
      </c>
      <c r="Z179" s="12">
        <f ca="1">OFFSET('Margin error adjustment'!$BD$10,UsefulSeries!$M178,0)</f>
        <v>2.2909465454030178E-2</v>
      </c>
      <c r="AA179" s="12">
        <f ca="1">OFFSET('Margin error adjustment'!$BD$11,UsefulSeries!$M178,0)</f>
        <v>1.9052031989633334E-2</v>
      </c>
      <c r="AB179" s="12">
        <f t="shared" ca="1" si="8"/>
        <v>0.95803850255633649</v>
      </c>
      <c r="AD179" s="12">
        <f ca="1">OFFSET('Time agg. bias corr.'!$F$4,UsefulSeries!$C178,0)</f>
        <v>-3.06863796338738E-2</v>
      </c>
      <c r="AE179" s="12">
        <f ca="1">OFFSET('Time agg. bias corr.'!$G$4,UsefulSeries!$C178,0)</f>
        <v>1.5777190190607498E-2</v>
      </c>
      <c r="AF179" s="12">
        <f ca="1">OFFSET('Time agg. bias corr.'!$H$4,UsefulSeries!$C178,0)</f>
        <v>1.49091894432652E-2</v>
      </c>
      <c r="AG179" s="12">
        <f ca="1">OFFSET('Time agg. bias corr.'!$F$5,UsefulSeries!$C178,0)</f>
        <v>0.31046335632399003</v>
      </c>
      <c r="AH179" s="12">
        <f ca="1">OFFSET('Time agg. bias corr.'!$G$5,UsefulSeries!$C178,0)</f>
        <v>-0.52445763513253096</v>
      </c>
      <c r="AI179" s="12">
        <f ca="1">OFFSET('Time agg. bias corr.'!$H$5,UsefulSeries!$C178,0)</f>
        <v>0.21399427880854099</v>
      </c>
      <c r="AJ179" s="12">
        <f ca="1">OFFSET('Time agg. bias corr.'!$F$6,UsefulSeries!$C178,0)</f>
        <v>2.04574673961593E-2</v>
      </c>
      <c r="AK179" s="12">
        <f ca="1">OFFSET('Time agg. bias corr.'!$G$6,UsefulSeries!$C178,0)</f>
        <v>2.48720228873337E-2</v>
      </c>
      <c r="AL179" s="12">
        <f ca="1">OFFSET('Time agg. bias corr.'!$H$6,UsefulSeries!$C178,0)</f>
        <v>-4.5329490283493402E-2</v>
      </c>
    </row>
    <row r="180" spans="1:38" x14ac:dyDescent="0.35">
      <c r="A180" s="2" t="s">
        <v>235</v>
      </c>
      <c r="B180" s="15">
        <f>'Input - Gross flows &amp; stocks'!S182</f>
        <v>140029.33333333334</v>
      </c>
      <c r="C180" s="15">
        <f>'Input - Gross flows &amp; stocks'!T182</f>
        <v>7975.666666666667</v>
      </c>
      <c r="D180" s="15">
        <f>'Input - Gross flows &amp; stocks'!U182</f>
        <v>76413</v>
      </c>
      <c r="E180" s="13">
        <f>'Input - Gross flows &amp; stocks'!V182</f>
        <v>0.62326934056522976</v>
      </c>
      <c r="F180" s="13">
        <f>'Input - Gross flows &amp; stocks'!W182</f>
        <v>3.5955787896089067E-2</v>
      </c>
      <c r="G180" s="13">
        <f>'Input - Gross flows &amp; stocks'!X182</f>
        <v>0.34077487153868113</v>
      </c>
      <c r="H180" s="13">
        <f>'Input - Gross flows &amp; stocks'!Y182</f>
        <v>5.3887819105210413E-2</v>
      </c>
      <c r="I180" s="13"/>
      <c r="J180" s="12">
        <f ca="1">'Input - Gross flows &amp; stocks'!AJ182/('Input - Gross flows &amp; stocks'!$AJ182+'Input - Gross flows &amp; stocks'!$AK182+'Input - Gross flows &amp; stocks'!$AL182)</f>
        <v>0.97308208225230319</v>
      </c>
      <c r="K180" s="12">
        <f ca="1">'Input - Gross flows &amp; stocks'!AK182/('Input - Gross flows &amp; stocks'!$AJ182+'Input - Gross flows &amp; stocks'!$AK182+'Input - Gross flows &amp; stocks'!$AL182)</f>
        <v>1.2166059969293827E-2</v>
      </c>
      <c r="L180" s="12">
        <f ca="1">'Input - Gross flows &amp; stocks'!AL182/('Input - Gross flows &amp; stocks'!$AJ182+'Input - Gross flows &amp; stocks'!$AK182+'Input - Gross flows &amp; stocks'!$AL182)</f>
        <v>1.4751857778402976E-2</v>
      </c>
      <c r="M180" s="12">
        <f ca="1">'Input - Gross flows &amp; stocks'!AM182/('Input - Gross flows &amp; stocks'!$AM182+'Input - Gross flows &amp; stocks'!$AN182+'Input - Gross flows &amp; stocks'!$AO182)</f>
        <v>0.23997465064379714</v>
      </c>
      <c r="N180" s="12">
        <f ca="1">'Input - Gross flows &amp; stocks'!AN182/('Input - Gross flows &amp; stocks'!$AM182+'Input - Gross flows &amp; stocks'!$AN182+'Input - Gross flows &amp; stocks'!$AO182)</f>
        <v>0.61147766000020387</v>
      </c>
      <c r="O180" s="12">
        <f ca="1">'Input - Gross flows &amp; stocks'!AO182/('Input - Gross flows &amp; stocks'!$AM182+'Input - Gross flows &amp; stocks'!$AN182+'Input - Gross flows &amp; stocks'!$AO182)</f>
        <v>0.14854768935599907</v>
      </c>
      <c r="P180" s="12">
        <f ca="1">'Input - Gross flows &amp; stocks'!AP182/('Input - Gross flows &amp; stocks'!$AP182+'Input - Gross flows &amp; stocks'!$AQ182+'Input - Gross flows &amp; stocks'!$AR182)</f>
        <v>2.5550569251144514E-2</v>
      </c>
      <c r="Q180" s="12">
        <f ca="1">'Input - Gross flows &amp; stocks'!AQ182/('Input - Gross flows &amp; stocks'!$AP182+'Input - Gross flows &amp; stocks'!$AQ182+'Input - Gross flows &amp; stocks'!$AR182)</f>
        <v>2.0869170459256833E-2</v>
      </c>
      <c r="R180" s="12">
        <f ca="1">'Input - Gross flows &amp; stocks'!AR182/('Input - Gross flows &amp; stocks'!$AP182+'Input - Gross flows &amp; stocks'!$AQ182+'Input - Gross flows &amp; stocks'!$AR182)</f>
        <v>0.95358026028959864</v>
      </c>
      <c r="T180" s="12">
        <f t="shared" ca="1" si="6"/>
        <v>0.9730542424471198</v>
      </c>
      <c r="U180" s="12">
        <f ca="1">OFFSET('Margin error adjustment'!$BD$6,UsefulSeries!$M179,0)</f>
        <v>1.2018045228425079E-2</v>
      </c>
      <c r="V180" s="12">
        <f ca="1">OFFSET('Margin error adjustment'!$BD$7,UsefulSeries!$M179,0)</f>
        <v>1.4927712324455134E-2</v>
      </c>
      <c r="W180" s="12">
        <f ca="1">OFFSET('Margin error adjustment'!$BD$8,UsefulSeries!$M179,0)</f>
        <v>0.24132974022402284</v>
      </c>
      <c r="X180" s="12">
        <f t="shared" ca="1" si="7"/>
        <v>0.60750868760637933</v>
      </c>
      <c r="Y180" s="12">
        <f ca="1">OFFSET('Margin error adjustment'!$BD$9,UsefulSeries!$M179,0)</f>
        <v>0.15116157216959786</v>
      </c>
      <c r="Z180" s="12">
        <f ca="1">OFFSET('Margin error adjustment'!$BD$10,UsefulSeries!$M179,0)</f>
        <v>2.5265898638375507E-2</v>
      </c>
      <c r="AA180" s="12">
        <f ca="1">OFFSET('Margin error adjustment'!$BD$11,UsefulSeries!$M179,0)</f>
        <v>2.0383355983810591E-2</v>
      </c>
      <c r="AB180" s="12">
        <f t="shared" ca="1" si="8"/>
        <v>0.95435074537781395</v>
      </c>
      <c r="AD180" s="12">
        <f ca="1">OFFSET('Time agg. bias corr.'!$F$4,UsefulSeries!$C179,0)</f>
        <v>-2.9537300614789801E-2</v>
      </c>
      <c r="AE180" s="12">
        <f ca="1">OFFSET('Time agg. bias corr.'!$G$4,UsefulSeries!$C179,0)</f>
        <v>1.5320335087007E-2</v>
      </c>
      <c r="AF180" s="12">
        <f ca="1">OFFSET('Time agg. bias corr.'!$H$4,UsefulSeries!$C179,0)</f>
        <v>1.42169655277831E-2</v>
      </c>
      <c r="AG180" s="12">
        <f ca="1">OFFSET('Time agg. bias corr.'!$F$5,UsefulSeries!$C179,0)</f>
        <v>0.30930525990873298</v>
      </c>
      <c r="AH180" s="12">
        <f ca="1">OFFSET('Time agg. bias corr.'!$G$5,UsefulSeries!$C179,0)</f>
        <v>-0.50422264528878002</v>
      </c>
      <c r="AI180" s="12">
        <f ca="1">OFFSET('Time agg. bias corr.'!$H$5,UsefulSeries!$C179,0)</f>
        <v>0.19491738538004599</v>
      </c>
      <c r="AJ180" s="12">
        <f ca="1">OFFSET('Time agg. bias corr.'!$F$6,UsefulSeries!$C179,0)</f>
        <v>2.2721733310228202E-2</v>
      </c>
      <c r="AK180" s="12">
        <f ca="1">OFFSET('Time agg. bias corr.'!$G$6,UsefulSeries!$C179,0)</f>
        <v>2.6415775430706601E-2</v>
      </c>
      <c r="AL180" s="12">
        <f ca="1">OFFSET('Time agg. bias corr.'!$H$6,UsefulSeries!$C179,0)</f>
        <v>-4.9137508740934602E-2</v>
      </c>
    </row>
    <row r="181" spans="1:38" x14ac:dyDescent="0.35">
      <c r="A181" s="2" t="s">
        <v>236</v>
      </c>
      <c r="B181" s="15">
        <f>'Input - Gross flows &amp; stocks'!S183</f>
        <v>140200.33333333334</v>
      </c>
      <c r="C181" s="15">
        <f>'Input - Gross flows &amp; stocks'!T183</f>
        <v>7883.333333333333</v>
      </c>
      <c r="D181" s="15">
        <f>'Input - Gross flows &amp; stocks'!U183</f>
        <v>76549.333333333328</v>
      </c>
      <c r="E181" s="13">
        <f>'Input - Gross flows &amp; stocks'!V183</f>
        <v>0.62485406956537237</v>
      </c>
      <c r="F181" s="13">
        <f>'Input - Gross flows &amp; stocks'!W183</f>
        <v>3.5344128472253163E-2</v>
      </c>
      <c r="G181" s="13">
        <f>'Input - Gross flows &amp; stocks'!X183</f>
        <v>0.33980180196237447</v>
      </c>
      <c r="H181" s="13">
        <f>'Input - Gross flows &amp; stocks'!Y183</f>
        <v>5.3235670825726888E-2</v>
      </c>
      <c r="I181" s="13"/>
      <c r="J181" s="12">
        <f ca="1">'Input - Gross flows &amp; stocks'!AJ183/('Input - Gross flows &amp; stocks'!$AJ183+'Input - Gross flows &amp; stocks'!$AK183+'Input - Gross flows &amp; stocks'!$AL183)</f>
        <v>0.97342172659173043</v>
      </c>
      <c r="K181" s="12">
        <f ca="1">'Input - Gross flows &amp; stocks'!AK183/('Input - Gross flows &amp; stocks'!$AJ183+'Input - Gross flows &amp; stocks'!$AK183+'Input - Gross flows &amp; stocks'!$AL183)</f>
        <v>1.1937888400988651E-2</v>
      </c>
      <c r="L181" s="12">
        <f ca="1">'Input - Gross flows &amp; stocks'!AL183/('Input - Gross flows &amp; stocks'!$AJ183+'Input - Gross flows &amp; stocks'!$AK183+'Input - Gross flows &amp; stocks'!$AL183)</f>
        <v>1.4640385007280847E-2</v>
      </c>
      <c r="M181" s="12">
        <f ca="1">'Input - Gross flows &amp; stocks'!AM183/('Input - Gross flows &amp; stocks'!$AM183+'Input - Gross flows &amp; stocks'!$AN183+'Input - Gross flows &amp; stocks'!$AO183)</f>
        <v>0.23563641123046447</v>
      </c>
      <c r="N181" s="12">
        <f ca="1">'Input - Gross flows &amp; stocks'!AN183/('Input - Gross flows &amp; stocks'!$AM183+'Input - Gross flows &amp; stocks'!$AN183+'Input - Gross flows &amp; stocks'!$AO183)</f>
        <v>0.6166801364532154</v>
      </c>
      <c r="O181" s="12">
        <f ca="1">'Input - Gross flows &amp; stocks'!AO183/('Input - Gross flows &amp; stocks'!$AM183+'Input - Gross flows &amp; stocks'!$AN183+'Input - Gross flows &amp; stocks'!$AO183)</f>
        <v>0.14768345231632019</v>
      </c>
      <c r="P181" s="12">
        <f ca="1">'Input - Gross flows &amp; stocks'!AP183/('Input - Gross flows &amp; stocks'!$AP183+'Input - Gross flows &amp; stocks'!$AQ183+'Input - Gross flows &amp; stocks'!$AR183)</f>
        <v>2.5250187415865231E-2</v>
      </c>
      <c r="Q181" s="12">
        <f ca="1">'Input - Gross flows &amp; stocks'!AQ183/('Input - Gross flows &amp; stocks'!$AP183+'Input - Gross flows &amp; stocks'!$AQ183+'Input - Gross flows &amp; stocks'!$AR183)</f>
        <v>1.9233830617127114E-2</v>
      </c>
      <c r="R181" s="12">
        <f ca="1">'Input - Gross flows &amp; stocks'!AR183/('Input - Gross flows &amp; stocks'!$AP183+'Input - Gross flows &amp; stocks'!$AQ183+'Input - Gross flows &amp; stocks'!$AR183)</f>
        <v>0.95551598196700771</v>
      </c>
      <c r="T181" s="12">
        <f t="shared" ca="1" si="6"/>
        <v>0.97434180770933576</v>
      </c>
      <c r="U181" s="12">
        <f ca="1">OFFSET('Margin error adjustment'!$BD$6,UsefulSeries!$M180,0)</f>
        <v>1.1376220303922076E-2</v>
      </c>
      <c r="V181" s="12">
        <f ca="1">OFFSET('Margin error adjustment'!$BD$7,UsefulSeries!$M180,0)</f>
        <v>1.4281971986742152E-2</v>
      </c>
      <c r="W181" s="12">
        <f ca="1">OFFSET('Margin error adjustment'!$BD$8,UsefulSeries!$M180,0)</f>
        <v>0.24349541384708975</v>
      </c>
      <c r="X181" s="12">
        <f t="shared" ca="1" si="7"/>
        <v>0.60765060673291627</v>
      </c>
      <c r="Y181" s="12">
        <f ca="1">OFFSET('Margin error adjustment'!$BD$9,UsefulSeries!$M180,0)</f>
        <v>0.14885397941999401</v>
      </c>
      <c r="Z181" s="12">
        <f ca="1">OFFSET('Margin error adjustment'!$BD$10,UsefulSeries!$M180,0)</f>
        <v>2.5886956087614724E-2</v>
      </c>
      <c r="AA181" s="12">
        <f ca="1">OFFSET('Margin error adjustment'!$BD$11,UsefulSeries!$M180,0)</f>
        <v>1.8795760338089551E-2</v>
      </c>
      <c r="AB181" s="12">
        <f t="shared" ca="1" si="8"/>
        <v>0.95531728357429579</v>
      </c>
      <c r="AD181" s="12">
        <f ca="1">OFFSET('Time agg. bias corr.'!$F$4,UsefulSeries!$C180,0)</f>
        <v>-2.81171627476836E-2</v>
      </c>
      <c r="AE181" s="12">
        <f ca="1">OFFSET('Time agg. bias corr.'!$G$4,UsefulSeries!$C180,0)</f>
        <v>1.4501426909677401E-2</v>
      </c>
      <c r="AF181" s="12">
        <f ca="1">OFFSET('Time agg. bias corr.'!$H$4,UsefulSeries!$C180,0)</f>
        <v>1.3615735838006401E-2</v>
      </c>
      <c r="AG181" s="12">
        <f ca="1">OFFSET('Time agg. bias corr.'!$F$5,UsefulSeries!$C180,0)</f>
        <v>0.31174945246487601</v>
      </c>
      <c r="AH181" s="12">
        <f ca="1">OFFSET('Time agg. bias corr.'!$G$5,UsefulSeries!$C180,0)</f>
        <v>-0.50357746244253798</v>
      </c>
      <c r="AI181" s="12">
        <f ca="1">OFFSET('Time agg. bias corr.'!$H$5,UsefulSeries!$C180,0)</f>
        <v>0.191828009977662</v>
      </c>
      <c r="AJ181" s="12">
        <f ca="1">OFFSET('Time agg. bias corr.'!$F$6,UsefulSeries!$C180,0)</f>
        <v>2.3586392584191599E-2</v>
      </c>
      <c r="AK181" s="12">
        <f ca="1">OFFSET('Time agg. bias corr.'!$G$6,UsefulSeries!$C180,0)</f>
        <v>2.4325906529591601E-2</v>
      </c>
      <c r="AL181" s="12">
        <f ca="1">OFFSET('Time agg. bias corr.'!$H$6,UsefulSeries!$C180,0)</f>
        <v>-4.7912299113782898E-2</v>
      </c>
    </row>
    <row r="182" spans="1:38" x14ac:dyDescent="0.35">
      <c r="A182" s="2" t="s">
        <v>237</v>
      </c>
      <c r="B182" s="15">
        <f>'Input - Gross flows &amp; stocks'!S184</f>
        <v>140251.66666666666</v>
      </c>
      <c r="C182" s="15">
        <f>'Input - Gross flows &amp; stocks'!T184</f>
        <v>7899.333333333333</v>
      </c>
      <c r="D182" s="15">
        <f>'Input - Gross flows &amp; stocks'!U184</f>
        <v>76688.666666666672</v>
      </c>
      <c r="E182" s="13">
        <f>'Input - Gross flows &amp; stocks'!V184</f>
        <v>0.62377581908831914</v>
      </c>
      <c r="F182" s="13">
        <f>'Input - Gross flows &amp; stocks'!W184</f>
        <v>3.5318732193732195E-2</v>
      </c>
      <c r="G182" s="13">
        <f>'Input - Gross flows &amp; stocks'!X184</f>
        <v>0.3409054487179487</v>
      </c>
      <c r="H182" s="13">
        <f>'Input - Gross flows &amp; stocks'!Y184</f>
        <v>5.3319473600133192E-2</v>
      </c>
      <c r="I182" s="13"/>
      <c r="J182" s="12">
        <f ca="1">'Input - Gross flows &amp; stocks'!AJ184/('Input - Gross flows &amp; stocks'!$AJ184+'Input - Gross flows &amp; stocks'!$AK184+'Input - Gross flows &amp; stocks'!$AL184)</f>
        <v>0.97315676076884883</v>
      </c>
      <c r="K182" s="12">
        <f ca="1">'Input - Gross flows &amp; stocks'!AK184/('Input - Gross flows &amp; stocks'!$AJ184+'Input - Gross flows &amp; stocks'!$AK184+'Input - Gross flows &amp; stocks'!$AL184)</f>
        <v>1.2062759969140311E-2</v>
      </c>
      <c r="L182" s="12">
        <f ca="1">'Input - Gross flows &amp; stocks'!AL184/('Input - Gross flows &amp; stocks'!$AJ184+'Input - Gross flows &amp; stocks'!$AK184+'Input - Gross flows &amp; stocks'!$AL184)</f>
        <v>1.4780479262010841E-2</v>
      </c>
      <c r="M182" s="12">
        <f ca="1">'Input - Gross flows &amp; stocks'!AM184/('Input - Gross flows &amp; stocks'!$AM184+'Input - Gross flows &amp; stocks'!$AN184+'Input - Gross flows &amp; stocks'!$AO184)</f>
        <v>0.23399350276917449</v>
      </c>
      <c r="N182" s="12">
        <f ca="1">'Input - Gross flows &amp; stocks'!AN184/('Input - Gross flows &amp; stocks'!$AM184+'Input - Gross flows &amp; stocks'!$AN184+'Input - Gross flows &amp; stocks'!$AO184)</f>
        <v>0.62228195939972208</v>
      </c>
      <c r="O182" s="12">
        <f ca="1">'Input - Gross flows &amp; stocks'!AO184/('Input - Gross flows &amp; stocks'!$AM184+'Input - Gross flows &amp; stocks'!$AN184+'Input - Gross flows &amp; stocks'!$AO184)</f>
        <v>0.14372453783110331</v>
      </c>
      <c r="P182" s="12">
        <f ca="1">'Input - Gross flows &amp; stocks'!AP184/('Input - Gross flows &amp; stocks'!$AP184+'Input - Gross flows &amp; stocks'!$AQ184+'Input - Gross flows &amp; stocks'!$AR184)</f>
        <v>2.4675325613300492E-2</v>
      </c>
      <c r="Q182" s="12">
        <f ca="1">'Input - Gross flows &amp; stocks'!AQ184/('Input - Gross flows &amp; stocks'!$AP184+'Input - Gross flows &amp; stocks'!$AQ184+'Input - Gross flows &amp; stocks'!$AR184)</f>
        <v>1.9403179947221974E-2</v>
      </c>
      <c r="R182" s="12">
        <f ca="1">'Input - Gross flows &amp; stocks'!AR184/('Input - Gross flows &amp; stocks'!$AP184+'Input - Gross flows &amp; stocks'!$AQ184+'Input - Gross flows &amp; stocks'!$AR184)</f>
        <v>0.9559214944394776</v>
      </c>
      <c r="T182" s="12">
        <f t="shared" ca="1" si="6"/>
        <v>0.97241570657153176</v>
      </c>
      <c r="U182" s="12">
        <f ca="1">OFFSET('Margin error adjustment'!$BD$6,UsefulSeries!$M181,0)</f>
        <v>1.1927994380346595E-2</v>
      </c>
      <c r="V182" s="12">
        <f ca="1">OFFSET('Margin error adjustment'!$BD$7,UsefulSeries!$M181,0)</f>
        <v>1.5656299048121582E-2</v>
      </c>
      <c r="W182" s="12">
        <f ca="1">OFFSET('Margin error adjustment'!$BD$8,UsefulSeries!$M181,0)</f>
        <v>0.23349098405941696</v>
      </c>
      <c r="X182" s="12">
        <f t="shared" ca="1" si="7"/>
        <v>0.61446727018137615</v>
      </c>
      <c r="Y182" s="12">
        <f ca="1">OFFSET('Margin error adjustment'!$BD$9,UsefulSeries!$M181,0)</f>
        <v>0.15204174575920687</v>
      </c>
      <c r="Z182" s="12">
        <f ca="1">OFFSET('Margin error adjustment'!$BD$10,UsefulSeries!$M181,0)</f>
        <v>2.3264656468705139E-2</v>
      </c>
      <c r="AA182" s="12">
        <f ca="1">OFFSET('Margin error adjustment'!$BD$11,UsefulSeries!$M181,0)</f>
        <v>1.8091917666802716E-2</v>
      </c>
      <c r="AB182" s="12">
        <f t="shared" ca="1" si="8"/>
        <v>0.95864342586449214</v>
      </c>
      <c r="AD182" s="12">
        <f ca="1">OFFSET('Time agg. bias corr.'!$F$4,UsefulSeries!$C181,0)</f>
        <v>-3.00969797321546E-2</v>
      </c>
      <c r="AE182" s="12">
        <f ca="1">OFFSET('Time agg. bias corr.'!$G$4,UsefulSeries!$C181,0)</f>
        <v>1.5141311653457499E-2</v>
      </c>
      <c r="AF182" s="12">
        <f ca="1">OFFSET('Time agg. bias corr.'!$H$4,UsefulSeries!$C181,0)</f>
        <v>1.49556680786238E-2</v>
      </c>
      <c r="AG182" s="12">
        <f ca="1">OFFSET('Time agg. bias corr.'!$F$5,UsefulSeries!$C181,0)</f>
        <v>0.29783494142047801</v>
      </c>
      <c r="AH182" s="12">
        <f ca="1">OFFSET('Time agg. bias corr.'!$G$5,UsefulSeries!$C181,0)</f>
        <v>-0.49231114325424002</v>
      </c>
      <c r="AI182" s="12">
        <f ca="1">OFFSET('Time agg. bias corr.'!$H$5,UsefulSeries!$C181,0)</f>
        <v>0.194476201832706</v>
      </c>
      <c r="AJ182" s="12">
        <f ca="1">OFFSET('Time agg. bias corr.'!$F$6,UsefulSeries!$C181,0)</f>
        <v>2.11224565438012E-2</v>
      </c>
      <c r="AK182" s="12">
        <f ca="1">OFFSET('Time agg. bias corr.'!$G$6,UsefulSeries!$C181,0)</f>
        <v>2.3254480295205101E-2</v>
      </c>
      <c r="AL182" s="12">
        <f ca="1">OFFSET('Time agg. bias corr.'!$H$6,UsefulSeries!$C181,0)</f>
        <v>-4.4376936828778898E-2</v>
      </c>
    </row>
    <row r="183" spans="1:38" x14ac:dyDescent="0.35">
      <c r="A183" s="2" t="s">
        <v>238</v>
      </c>
      <c r="B183" s="15">
        <f>'Input - Gross flows &amp; stocks'!S185</f>
        <v>140428</v>
      </c>
      <c r="C183" s="15">
        <f>'Input - Gross flows &amp; stocks'!T185</f>
        <v>7833.666666666667</v>
      </c>
      <c r="D183" s="15">
        <f>'Input - Gross flows &amp; stocks'!U185</f>
        <v>76777</v>
      </c>
      <c r="E183" s="13">
        <f>'Input - Gross flows &amp; stocks'!V185</f>
        <v>0.62376299274585589</v>
      </c>
      <c r="F183" s="13">
        <f>'Input - Gross flows &amp; stocks'!W185</f>
        <v>3.4620636283174036E-2</v>
      </c>
      <c r="G183" s="13">
        <f>'Input - Gross flows &amp; stocks'!X185</f>
        <v>0.34161637097097008</v>
      </c>
      <c r="H183" s="13">
        <f>'Input - Gross flows &amp; stocks'!Y185</f>
        <v>5.2836763829715486E-2</v>
      </c>
      <c r="I183" s="13"/>
      <c r="J183" s="12">
        <f ca="1">'Input - Gross flows &amp; stocks'!AJ185/('Input - Gross flows &amp; stocks'!$AJ185+'Input - Gross flows &amp; stocks'!$AK185+'Input - Gross flows &amp; stocks'!$AL185)</f>
        <v>0.97413049242914584</v>
      </c>
      <c r="K183" s="12">
        <f ca="1">'Input - Gross flows &amp; stocks'!AK185/('Input - Gross flows &amp; stocks'!$AJ185+'Input - Gross flows &amp; stocks'!$AK185+'Input - Gross flows &amp; stocks'!$AL185)</f>
        <v>1.174043062953488E-2</v>
      </c>
      <c r="L183" s="12">
        <f ca="1">'Input - Gross flows &amp; stocks'!AL185/('Input - Gross flows &amp; stocks'!$AJ185+'Input - Gross flows &amp; stocks'!$AK185+'Input - Gross flows &amp; stocks'!$AL185)</f>
        <v>1.4129076941319374E-2</v>
      </c>
      <c r="M183" s="12">
        <f ca="1">'Input - Gross flows &amp; stocks'!AM185/('Input - Gross flows &amp; stocks'!$AM185+'Input - Gross flows &amp; stocks'!$AN185+'Input - Gross flows &amp; stocks'!$AO185)</f>
        <v>0.2325249846917361</v>
      </c>
      <c r="N183" s="12">
        <f ca="1">'Input - Gross flows &amp; stocks'!AN185/('Input - Gross flows &amp; stocks'!$AM185+'Input - Gross flows &amp; stocks'!$AN185+'Input - Gross flows &amp; stocks'!$AO185)</f>
        <v>0.62160818557151143</v>
      </c>
      <c r="O183" s="12">
        <f ca="1">'Input - Gross flows &amp; stocks'!AO185/('Input - Gross flows &amp; stocks'!$AM185+'Input - Gross flows &amp; stocks'!$AN185+'Input - Gross flows &amp; stocks'!$AO185)</f>
        <v>0.14586682973675252</v>
      </c>
      <c r="P183" s="12">
        <f ca="1">'Input - Gross flows &amp; stocks'!AP185/('Input - Gross flows &amp; stocks'!$AP185+'Input - Gross flows &amp; stocks'!$AQ185+'Input - Gross flows &amp; stocks'!$AR185)</f>
        <v>2.4679812045976864E-2</v>
      </c>
      <c r="Q183" s="12">
        <f ca="1">'Input - Gross flows &amp; stocks'!AQ185/('Input - Gross flows &amp; stocks'!$AP185+'Input - Gross flows &amp; stocks'!$AQ185+'Input - Gross flows &amp; stocks'!$AR185)</f>
        <v>1.8923558797272675E-2</v>
      </c>
      <c r="R183" s="12">
        <f ca="1">'Input - Gross flows &amp; stocks'!AR185/('Input - Gross flows &amp; stocks'!$AP185+'Input - Gross flows &amp; stocks'!$AQ185+'Input - Gross flows &amp; stocks'!$AR185)</f>
        <v>0.9563966291567505</v>
      </c>
      <c r="T183" s="12">
        <f t="shared" ca="1" si="6"/>
        <v>0.97379813693687201</v>
      </c>
      <c r="U183" s="12">
        <f ca="1">OFFSET('Margin error adjustment'!$BD$6,UsefulSeries!$M182,0)</f>
        <v>1.1389313900915092E-2</v>
      </c>
      <c r="V183" s="12">
        <f ca="1">OFFSET('Margin error adjustment'!$BD$7,UsefulSeries!$M182,0)</f>
        <v>1.4812549162212828E-2</v>
      </c>
      <c r="W183" s="12">
        <f ca="1">OFFSET('Margin error adjustment'!$BD$8,UsefulSeries!$M182,0)</f>
        <v>0.23514607055888456</v>
      </c>
      <c r="X183" s="12">
        <f t="shared" ca="1" si="7"/>
        <v>0.61023699936681142</v>
      </c>
      <c r="Y183" s="12">
        <f ca="1">OFFSET('Margin error adjustment'!$BD$9,UsefulSeries!$M182,0)</f>
        <v>0.15461693007430397</v>
      </c>
      <c r="Z183" s="12">
        <f ca="1">OFFSET('Margin error adjustment'!$BD$10,UsefulSeries!$M182,0)</f>
        <v>2.3543774935501839E-2</v>
      </c>
      <c r="AA183" s="12">
        <f ca="1">OFFSET('Margin error adjustment'!$BD$11,UsefulSeries!$M182,0)</f>
        <v>1.7493004417678086E-2</v>
      </c>
      <c r="AB183" s="12">
        <f t="shared" ca="1" si="8"/>
        <v>0.95896322064682005</v>
      </c>
      <c r="AD183" s="12">
        <f ca="1">OFFSET('Time agg. bias corr.'!$F$4,UsefulSeries!$C182,0)</f>
        <v>-2.8598211072690099E-2</v>
      </c>
      <c r="AE183" s="12">
        <f ca="1">OFFSET('Time agg. bias corr.'!$G$4,UsefulSeries!$C182,0)</f>
        <v>1.44997122576522E-2</v>
      </c>
      <c r="AF183" s="12">
        <f ca="1">OFFSET('Time agg. bias corr.'!$H$4,UsefulSeries!$C182,0)</f>
        <v>1.40984988151165E-2</v>
      </c>
      <c r="AG183" s="12">
        <f ca="1">OFFSET('Time agg. bias corr.'!$F$5,UsefulSeries!$C182,0)</f>
        <v>0.30059266440645699</v>
      </c>
      <c r="AH183" s="12">
        <f ca="1">OFFSET('Time agg. bias corr.'!$G$5,UsefulSeries!$C182,0)</f>
        <v>-0.49911703490727899</v>
      </c>
      <c r="AI183" s="12">
        <f ca="1">OFFSET('Time agg. bias corr.'!$H$5,UsefulSeries!$C182,0)</f>
        <v>0.198524370488113</v>
      </c>
      <c r="AJ183" s="12">
        <f ca="1">OFFSET('Time agg. bias corr.'!$F$6,UsefulSeries!$C182,0)</f>
        <v>2.1460044610882301E-2</v>
      </c>
      <c r="AK183" s="12">
        <f ca="1">OFFSET('Time agg. bias corr.'!$G$6,UsefulSeries!$C182,0)</f>
        <v>2.2550945279416701E-2</v>
      </c>
      <c r="AL183" s="12">
        <f ca="1">OFFSET('Time agg. bias corr.'!$H$6,UsefulSeries!$C182,0)</f>
        <v>-4.4010989890177099E-2</v>
      </c>
    </row>
    <row r="184" spans="1:38" x14ac:dyDescent="0.35">
      <c r="A184" s="2" t="s">
        <v>239</v>
      </c>
      <c r="B184" s="15">
        <f>'Input - Gross flows &amp; stocks'!S186</f>
        <v>140764.33333333334</v>
      </c>
      <c r="C184" s="15">
        <f>'Input - Gross flows &amp; stocks'!T186</f>
        <v>7796.333333333333</v>
      </c>
      <c r="D184" s="15">
        <f>'Input - Gross flows &amp; stocks'!U186</f>
        <v>76679</v>
      </c>
      <c r="E184" s="13">
        <f>'Input - Gross flows &amp; stocks'!V186</f>
        <v>0.62381688751433062</v>
      </c>
      <c r="F184" s="13">
        <f>'Input - Gross flows &amp; stocks'!W186</f>
        <v>3.5460047457807876E-2</v>
      </c>
      <c r="G184" s="13">
        <f>'Input - Gross flows &amp; stocks'!X186</f>
        <v>0.34072306502786148</v>
      </c>
      <c r="H184" s="13">
        <f>'Input - Gross flows &amp; stocks'!Y186</f>
        <v>5.2479121885110898E-2</v>
      </c>
      <c r="I184" s="13"/>
      <c r="J184" s="12">
        <f ca="1">'Input - Gross flows &amp; stocks'!AJ186/('Input - Gross flows &amp; stocks'!$AJ186+'Input - Gross flows &amp; stocks'!$AK186+'Input - Gross flows &amp; stocks'!$AL186)</f>
        <v>0.97475025639939261</v>
      </c>
      <c r="K184" s="12">
        <f ca="1">'Input - Gross flows &amp; stocks'!AK186/('Input - Gross flows &amp; stocks'!$AJ186+'Input - Gross flows &amp; stocks'!$AK186+'Input - Gross flows &amp; stocks'!$AL186)</f>
        <v>1.1402217480060262E-2</v>
      </c>
      <c r="L184" s="12">
        <f ca="1">'Input - Gross flows &amp; stocks'!AL186/('Input - Gross flows &amp; stocks'!$AJ186+'Input - Gross flows &amp; stocks'!$AK186+'Input - Gross flows &amp; stocks'!$AL186)</f>
        <v>1.3847526120547063E-2</v>
      </c>
      <c r="M184" s="12">
        <f ca="1">'Input - Gross flows &amp; stocks'!AM186/('Input - Gross flows &amp; stocks'!$AM186+'Input - Gross flows &amp; stocks'!$AN186+'Input - Gross flows &amp; stocks'!$AO186)</f>
        <v>0.23563498273931216</v>
      </c>
      <c r="N184" s="12">
        <f ca="1">'Input - Gross flows &amp; stocks'!AN186/('Input - Gross flows &amp; stocks'!$AM186+'Input - Gross flows &amp; stocks'!$AN186+'Input - Gross flows &amp; stocks'!$AO186)</f>
        <v>0.61697663931149571</v>
      </c>
      <c r="O184" s="12">
        <f ca="1">'Input - Gross flows &amp; stocks'!AO186/('Input - Gross flows &amp; stocks'!$AM186+'Input - Gross flows &amp; stocks'!$AN186+'Input - Gross flows &amp; stocks'!$AO186)</f>
        <v>0.14738837794919216</v>
      </c>
      <c r="P184" s="12">
        <f ca="1">'Input - Gross flows &amp; stocks'!AP186/('Input - Gross flows &amp; stocks'!$AP186+'Input - Gross flows &amp; stocks'!$AQ186+'Input - Gross flows &amp; stocks'!$AR186)</f>
        <v>2.534866586215162E-2</v>
      </c>
      <c r="Q184" s="12">
        <f ca="1">'Input - Gross flows &amp; stocks'!AQ186/('Input - Gross flows &amp; stocks'!$AP186+'Input - Gross flows &amp; stocks'!$AQ186+'Input - Gross flows &amp; stocks'!$AR186)</f>
        <v>2.0061595435212999E-2</v>
      </c>
      <c r="R184" s="12">
        <f ca="1">'Input - Gross flows &amp; stocks'!AR186/('Input - Gross flows &amp; stocks'!$AP186+'Input - Gross flows &amp; stocks'!$AQ186+'Input - Gross flows &amp; stocks'!$AR186)</f>
        <v>0.95458973870263553</v>
      </c>
      <c r="T184" s="12">
        <f t="shared" ca="1" si="6"/>
        <v>0.9739383020994159</v>
      </c>
      <c r="U184" s="12">
        <f ca="1">OFFSET('Margin error adjustment'!$BD$6,UsefulSeries!$M183,0)</f>
        <v>1.166765969468803E-2</v>
      </c>
      <c r="V184" s="12">
        <f ca="1">OFFSET('Margin error adjustment'!$BD$7,UsefulSeries!$M183,0)</f>
        <v>1.4394038205895975E-2</v>
      </c>
      <c r="W184" s="12">
        <f ca="1">OFFSET('Margin error adjustment'!$BD$8,UsefulSeries!$M183,0)</f>
        <v>0.23072983159980193</v>
      </c>
      <c r="X184" s="12">
        <f t="shared" ca="1" si="7"/>
        <v>0.61901027320891155</v>
      </c>
      <c r="Y184" s="12">
        <f ca="1">OFFSET('Margin error adjustment'!$BD$9,UsefulSeries!$M183,0)</f>
        <v>0.15025989519128663</v>
      </c>
      <c r="Z184" s="12">
        <f ca="1">OFFSET('Margin error adjustment'!$BD$10,UsefulSeries!$M183,0)</f>
        <v>2.4361256001381334E-2</v>
      </c>
      <c r="AA184" s="12">
        <f ca="1">OFFSET('Margin error adjustment'!$BD$11,UsefulSeries!$M183,0)</f>
        <v>1.976387602504244E-2</v>
      </c>
      <c r="AB184" s="12">
        <f t="shared" ca="1" si="8"/>
        <v>0.95587486797357624</v>
      </c>
      <c r="AD184" s="12">
        <f ca="1">OFFSET('Time agg. bias corr.'!$F$4,UsefulSeries!$C183,0)</f>
        <v>-2.8446938502337898E-2</v>
      </c>
      <c r="AE184" s="12">
        <f ca="1">OFFSET('Time agg. bias corr.'!$G$4,UsefulSeries!$C183,0)</f>
        <v>1.47431366389283E-2</v>
      </c>
      <c r="AF184" s="12">
        <f ca="1">OFFSET('Time agg. bias corr.'!$H$4,UsefulSeries!$C183,0)</f>
        <v>1.3703801873622501E-2</v>
      </c>
      <c r="AG184" s="12">
        <f ca="1">OFFSET('Time agg. bias corr.'!$F$5,UsefulSeries!$C183,0)</f>
        <v>0.292962481911616</v>
      </c>
      <c r="AH184" s="12">
        <f ca="1">OFFSET('Time agg. bias corr.'!$G$5,UsefulSeries!$C183,0)</f>
        <v>-0.48502199670935697</v>
      </c>
      <c r="AI184" s="12">
        <f ca="1">OFFSET('Time agg. bias corr.'!$H$5,UsefulSeries!$C183,0)</f>
        <v>0.19205951479719599</v>
      </c>
      <c r="AJ184" s="12">
        <f ca="1">OFFSET('Time agg. bias corr.'!$F$6,UsefulSeries!$C183,0)</f>
        <v>2.2049782267645299E-2</v>
      </c>
      <c r="AK184" s="12">
        <f ca="1">OFFSET('Time agg. bias corr.'!$G$6,UsefulSeries!$C183,0)</f>
        <v>2.5371827284068799E-2</v>
      </c>
      <c r="AL184" s="12">
        <f ca="1">OFFSET('Time agg. bias corr.'!$H$6,UsefulSeries!$C183,0)</f>
        <v>-4.7421609562063198E-2</v>
      </c>
    </row>
    <row r="185" spans="1:38" x14ac:dyDescent="0.35">
      <c r="A185" s="2" t="s">
        <v>240</v>
      </c>
      <c r="B185" s="15">
        <f>'Input - Gross flows &amp; stocks'!S187</f>
        <v>141172.33333333334</v>
      </c>
      <c r="C185" s="15">
        <f>'Input - Gross flows &amp; stocks'!T187</f>
        <v>7686.666666666667</v>
      </c>
      <c r="D185" s="15">
        <f>'Input - Gross flows &amp; stocks'!U187</f>
        <v>76589.666666666672</v>
      </c>
      <c r="E185" s="13">
        <f>'Input - Gross flows &amp; stocks'!V187</f>
        <v>0.6244711126502307</v>
      </c>
      <c r="F185" s="13">
        <f>'Input - Gross flows &amp; stocks'!W187</f>
        <v>3.4350484156688288E-2</v>
      </c>
      <c r="G185" s="13">
        <f>'Input - Gross flows &amp; stocks'!X187</f>
        <v>0.34117840319308107</v>
      </c>
      <c r="H185" s="13">
        <f>'Input - Gross flows &amp; stocks'!Y187</f>
        <v>5.1637231653219942E-2</v>
      </c>
      <c r="I185" s="13"/>
      <c r="J185" s="12">
        <f ca="1">'Input - Gross flows &amp; stocks'!AJ187/('Input - Gross flows &amp; stocks'!$AJ187+'Input - Gross flows &amp; stocks'!$AK187+'Input - Gross flows &amp; stocks'!$AL187)</f>
        <v>0.97510579175570589</v>
      </c>
      <c r="K185" s="12">
        <f ca="1">'Input - Gross flows &amp; stocks'!AK187/('Input - Gross flows &amp; stocks'!$AJ187+'Input - Gross flows &amp; stocks'!$AK187+'Input - Gross flows &amp; stocks'!$AL187)</f>
        <v>1.1070922309722604E-2</v>
      </c>
      <c r="L185" s="12">
        <f ca="1">'Input - Gross flows &amp; stocks'!AL187/('Input - Gross flows &amp; stocks'!$AJ187+'Input - Gross flows &amp; stocks'!$AK187+'Input - Gross flows &amp; stocks'!$AL187)</f>
        <v>1.382328593457152E-2</v>
      </c>
      <c r="M185" s="12">
        <f ca="1">'Input - Gross flows &amp; stocks'!AM187/('Input - Gross flows &amp; stocks'!$AM187+'Input - Gross flows &amp; stocks'!$AN187+'Input - Gross flows &amp; stocks'!$AO187)</f>
        <v>0.23349651409525396</v>
      </c>
      <c r="N185" s="12">
        <f ca="1">'Input - Gross flows &amp; stocks'!AN187/('Input - Gross flows &amp; stocks'!$AM187+'Input - Gross flows &amp; stocks'!$AN187+'Input - Gross flows &amp; stocks'!$AO187)</f>
        <v>0.61151748706054343</v>
      </c>
      <c r="O185" s="12">
        <f ca="1">'Input - Gross flows &amp; stocks'!AO187/('Input - Gross flows &amp; stocks'!$AM187+'Input - Gross flows &amp; stocks'!$AN187+'Input - Gross flows &amp; stocks'!$AO187)</f>
        <v>0.15498599884420269</v>
      </c>
      <c r="P185" s="12">
        <f ca="1">'Input - Gross flows &amp; stocks'!AP187/('Input - Gross flows &amp; stocks'!$AP187+'Input - Gross flows &amp; stocks'!$AQ187+'Input - Gross flows &amp; stocks'!$AR187)</f>
        <v>2.6225120786971819E-2</v>
      </c>
      <c r="Q185" s="12">
        <f ca="1">'Input - Gross flows &amp; stocks'!AQ187/('Input - Gross flows &amp; stocks'!$AP187+'Input - Gross flows &amp; stocks'!$AQ187+'Input - Gross flows &amp; stocks'!$AR187)</f>
        <v>1.9855106120731471E-2</v>
      </c>
      <c r="R185" s="12">
        <f ca="1">'Input - Gross flows &amp; stocks'!AR187/('Input - Gross flows &amp; stocks'!$AP187+'Input - Gross flows &amp; stocks'!$AQ187+'Input - Gross flows &amp; stocks'!$AR187)</f>
        <v>0.95391977309229659</v>
      </c>
      <c r="T185" s="12">
        <f t="shared" ca="1" si="6"/>
        <v>0.97437263113407024</v>
      </c>
      <c r="U185" s="12">
        <f ca="1">OFFSET('Margin error adjustment'!$BD$6,UsefulSeries!$M184,0)</f>
        <v>1.088949745847833E-2</v>
      </c>
      <c r="V185" s="12">
        <f ca="1">OFFSET('Margin error adjustment'!$BD$7,UsefulSeries!$M184,0)</f>
        <v>1.4737871407451376E-2</v>
      </c>
      <c r="W185" s="12">
        <f ca="1">OFFSET('Margin error adjustment'!$BD$8,UsefulSeries!$M184,0)</f>
        <v>0.23330753246330524</v>
      </c>
      <c r="X185" s="12">
        <f t="shared" ca="1" si="7"/>
        <v>0.6014610897292213</v>
      </c>
      <c r="Y185" s="12">
        <f ca="1">OFFSET('Margin error adjustment'!$BD$9,UsefulSeries!$M184,0)</f>
        <v>0.16523137780747349</v>
      </c>
      <c r="Z185" s="12">
        <f ca="1">OFFSET('Margin error adjustment'!$BD$10,UsefulSeries!$M184,0)</f>
        <v>2.4559283777659421E-2</v>
      </c>
      <c r="AA185" s="12">
        <f ca="1">OFFSET('Margin error adjustment'!$BD$11,UsefulSeries!$M184,0)</f>
        <v>1.828344951995747E-2</v>
      </c>
      <c r="AB185" s="12">
        <f t="shared" ca="1" si="8"/>
        <v>0.95715726670238321</v>
      </c>
      <c r="AD185" s="12">
        <f ca="1">OFFSET('Time agg. bias corr.'!$F$4,UsefulSeries!$C184,0)</f>
        <v>-2.7929613756889099E-2</v>
      </c>
      <c r="AE185" s="12">
        <f ca="1">OFFSET('Time agg. bias corr.'!$G$4,UsefulSeries!$C184,0)</f>
        <v>1.3937343169378801E-2</v>
      </c>
      <c r="AF185" s="12">
        <f ca="1">OFFSET('Time agg. bias corr.'!$H$4,UsefulSeries!$C184,0)</f>
        <v>1.39922705875784E-2</v>
      </c>
      <c r="AG185" s="12">
        <f ca="1">OFFSET('Time agg. bias corr.'!$F$5,UsefulSeries!$C184,0)</f>
        <v>0.29985529694505902</v>
      </c>
      <c r="AH185" s="12">
        <f ca="1">OFFSET('Time agg. bias corr.'!$G$5,UsefulSeries!$C184,0)</f>
        <v>-0.51388231974852105</v>
      </c>
      <c r="AI185" s="12">
        <f ca="1">OFFSET('Time agg. bias corr.'!$H$5,UsefulSeries!$C184,0)</f>
        <v>0.21402702280462901</v>
      </c>
      <c r="AJ185" s="12">
        <f ca="1">OFFSET('Time agg. bias corr.'!$F$6,UsefulSeries!$C184,0)</f>
        <v>2.2392679185562699E-2</v>
      </c>
      <c r="AK185" s="12">
        <f ca="1">OFFSET('Time agg. bias corr.'!$G$6,UsefulSeries!$C184,0)</f>
        <v>2.3764982765594699E-2</v>
      </c>
      <c r="AL185" s="12">
        <f ca="1">OFFSET('Time agg. bias corr.'!$H$6,UsefulSeries!$C184,0)</f>
        <v>-4.6157661961394501E-2</v>
      </c>
    </row>
    <row r="186" spans="1:38" x14ac:dyDescent="0.35">
      <c r="A186" s="2" t="s">
        <v>241</v>
      </c>
      <c r="B186" s="15">
        <f>'Input - Gross flows &amp; stocks'!S188</f>
        <v>141525.66666666666</v>
      </c>
      <c r="C186" s="15">
        <f>'Input - Gross flows &amp; stocks'!T188</f>
        <v>7615.666666666667</v>
      </c>
      <c r="D186" s="15">
        <f>'Input - Gross flows &amp; stocks'!U188</f>
        <v>76532</v>
      </c>
      <c r="E186" s="13">
        <f>'Input - Gross flows &amp; stocks'!V188</f>
        <v>0.62657026259758697</v>
      </c>
      <c r="F186" s="13">
        <f>'Input - Gross flows &amp; stocks'!W188</f>
        <v>3.403122782114975E-2</v>
      </c>
      <c r="G186" s="13">
        <f>'Input - Gross flows &amp; stocks'!X188</f>
        <v>0.33939850958126333</v>
      </c>
      <c r="H186" s="13">
        <f>'Input - Gross flows &amp; stocks'!Y188</f>
        <v>5.1063420826777291E-2</v>
      </c>
      <c r="I186" s="13"/>
      <c r="J186" s="12">
        <f ca="1">'Input - Gross flows &amp; stocks'!AJ188/('Input - Gross flows &amp; stocks'!$AJ188+'Input - Gross flows &amp; stocks'!$AK188+'Input - Gross flows &amp; stocks'!$AL188)</f>
        <v>0.97493407886001371</v>
      </c>
      <c r="K186" s="12">
        <f ca="1">'Input - Gross flows &amp; stocks'!AK188/('Input - Gross flows &amp; stocks'!$AJ188+'Input - Gross flows &amp; stocks'!$AK188+'Input - Gross flows &amp; stocks'!$AL188)</f>
        <v>1.1292869449960517E-2</v>
      </c>
      <c r="L186" s="12">
        <f ca="1">'Input - Gross flows &amp; stocks'!AL188/('Input - Gross flows &amp; stocks'!$AJ188+'Input - Gross flows &amp; stocks'!$AK188+'Input - Gross flows &amp; stocks'!$AL188)</f>
        <v>1.3773051690025869E-2</v>
      </c>
      <c r="M186" s="12">
        <f ca="1">'Input - Gross flows &amp; stocks'!AM188/('Input - Gross flows &amp; stocks'!$AM188+'Input - Gross flows &amp; stocks'!$AN188+'Input - Gross flows &amp; stocks'!$AO188)</f>
        <v>0.23334722982812586</v>
      </c>
      <c r="N186" s="12">
        <f ca="1">'Input - Gross flows &amp; stocks'!AN188/('Input - Gross flows &amp; stocks'!$AM188+'Input - Gross flows &amp; stocks'!$AN188+'Input - Gross flows &amp; stocks'!$AO188)</f>
        <v>0.60975627796036824</v>
      </c>
      <c r="O186" s="12">
        <f ca="1">'Input - Gross flows &amp; stocks'!AO188/('Input - Gross flows &amp; stocks'!$AM188+'Input - Gross flows &amp; stocks'!$AN188+'Input - Gross flows &amp; stocks'!$AO188)</f>
        <v>0.15689649221150592</v>
      </c>
      <c r="P186" s="12">
        <f ca="1">'Input - Gross flows &amp; stocks'!AP188/('Input - Gross flows &amp; stocks'!$AP188+'Input - Gross flows &amp; stocks'!$AQ188+'Input - Gross flows &amp; stocks'!$AR188)</f>
        <v>2.631794653636476E-2</v>
      </c>
      <c r="Q186" s="12">
        <f ca="1">'Input - Gross flows &amp; stocks'!AQ188/('Input - Gross flows &amp; stocks'!$AP188+'Input - Gross flows &amp; stocks'!$AQ188+'Input - Gross flows &amp; stocks'!$AR188)</f>
        <v>1.9473021288732139E-2</v>
      </c>
      <c r="R186" s="12">
        <f ca="1">'Input - Gross flows &amp; stocks'!AR188/('Input - Gross flows &amp; stocks'!$AP188+'Input - Gross flows &amp; stocks'!$AQ188+'Input - Gross flows &amp; stocks'!$AR188)</f>
        <v>0.95420903217490316</v>
      </c>
      <c r="T186" s="12">
        <f t="shared" ca="1" si="6"/>
        <v>0.97557241912926584</v>
      </c>
      <c r="U186" s="12">
        <f ca="1">OFFSET('Margin error adjustment'!$BD$6,UsefulSeries!$M185,0)</f>
        <v>1.089163269553991E-2</v>
      </c>
      <c r="V186" s="12">
        <f ca="1">OFFSET('Margin error adjustment'!$BD$7,UsefulSeries!$M185,0)</f>
        <v>1.35359481751942E-2</v>
      </c>
      <c r="W186" s="12">
        <f ca="1">OFFSET('Margin error adjustment'!$BD$8,UsefulSeries!$M185,0)</f>
        <v>0.2391500260722467</v>
      </c>
      <c r="X186" s="12">
        <f t="shared" ca="1" si="7"/>
        <v>0.60285554167213184</v>
      </c>
      <c r="Y186" s="12">
        <f ca="1">OFFSET('Margin error adjustment'!$BD$9,UsefulSeries!$M185,0)</f>
        <v>0.15799443225562146</v>
      </c>
      <c r="Z186" s="12">
        <f ca="1">OFFSET('Margin error adjustment'!$BD$10,UsefulSeries!$M185,0)</f>
        <v>2.6785251604038558E-2</v>
      </c>
      <c r="AA186" s="12">
        <f ca="1">OFFSET('Margin error adjustment'!$BD$11,UsefulSeries!$M185,0)</f>
        <v>1.9114158572684999E-2</v>
      </c>
      <c r="AB186" s="12">
        <f t="shared" ca="1" si="8"/>
        <v>0.9541005898232765</v>
      </c>
      <c r="AD186" s="12">
        <f ca="1">OFFSET('Time agg. bias corr.'!$F$4,UsefulSeries!$C185,0)</f>
        <v>-2.6739183001138998E-2</v>
      </c>
      <c r="AE186" s="12">
        <f ca="1">OFFSET('Time agg. bias corr.'!$G$4,UsefulSeries!$C185,0)</f>
        <v>1.3924038169056E-2</v>
      </c>
      <c r="AF186" s="12">
        <f ca="1">OFFSET('Time agg. bias corr.'!$H$4,UsefulSeries!$C185,0)</f>
        <v>1.2815144832159399E-2</v>
      </c>
      <c r="AG186" s="12">
        <f ca="1">OFFSET('Time agg. bias corr.'!$F$5,UsefulSeries!$C185,0)</f>
        <v>0.306782723907495</v>
      </c>
      <c r="AH186" s="12">
        <f ca="1">OFFSET('Time agg. bias corr.'!$G$5,UsefulSeries!$C185,0)</f>
        <v>-0.51161674960225101</v>
      </c>
      <c r="AI186" s="12">
        <f ca="1">OFFSET('Time agg. bias corr.'!$H$5,UsefulSeries!$C185,0)</f>
        <v>0.20483402568197401</v>
      </c>
      <c r="AJ186" s="12">
        <f ca="1">OFFSET('Time agg. bias corr.'!$F$6,UsefulSeries!$C185,0)</f>
        <v>2.4509247217461502E-2</v>
      </c>
      <c r="AK186" s="12">
        <f ca="1">OFFSET('Time agg. bias corr.'!$G$6,UsefulSeries!$C185,0)</f>
        <v>2.4852923945026702E-2</v>
      </c>
      <c r="AL186" s="12">
        <f ca="1">OFFSET('Time agg. bias corr.'!$H$6,UsefulSeries!$C185,0)</f>
        <v>-4.9362171162352302E-2</v>
      </c>
    </row>
    <row r="187" spans="1:38" x14ac:dyDescent="0.35">
      <c r="A187" s="2" t="s">
        <v>242</v>
      </c>
      <c r="B187" s="15">
        <f>'Input - Gross flows &amp; stocks'!S189</f>
        <v>141783</v>
      </c>
      <c r="C187" s="15">
        <f>'Input - Gross flows &amp; stocks'!T189</f>
        <v>7527</v>
      </c>
      <c r="D187" s="15">
        <f>'Input - Gross flows &amp; stocks'!U189</f>
        <v>76601</v>
      </c>
      <c r="E187" s="13">
        <f>'Input - Gross flows &amp; stocks'!V189</f>
        <v>0.62750754423514088</v>
      </c>
      <c r="F187" s="13">
        <f>'Input - Gross flows &amp; stocks'!W189</f>
        <v>3.3903637628562189E-2</v>
      </c>
      <c r="G187" s="13">
        <f>'Input - Gross flows &amp; stocks'!X189</f>
        <v>0.33858881813629699</v>
      </c>
      <c r="H187" s="13">
        <f>'Input - Gross flows &amp; stocks'!Y189</f>
        <v>5.0411894715692185E-2</v>
      </c>
      <c r="I187" s="13"/>
      <c r="J187" s="12">
        <f ca="1">'Input - Gross flows &amp; stocks'!AJ189/('Input - Gross flows &amp; stocks'!$AJ189+'Input - Gross flows &amp; stocks'!$AK189+'Input - Gross flows &amp; stocks'!$AL189)</f>
        <v>0.9744856702782646</v>
      </c>
      <c r="K187" s="12">
        <f ca="1">'Input - Gross flows &amp; stocks'!AK189/('Input - Gross flows &amp; stocks'!$AJ189+'Input - Gross flows &amp; stocks'!$AK189+'Input - Gross flows &amp; stocks'!$AL189)</f>
        <v>1.1515369173263382E-2</v>
      </c>
      <c r="L187" s="12">
        <f ca="1">'Input - Gross flows &amp; stocks'!AL189/('Input - Gross flows &amp; stocks'!$AJ189+'Input - Gross flows &amp; stocks'!$AK189+'Input - Gross flows &amp; stocks'!$AL189)</f>
        <v>1.3998960548472097E-2</v>
      </c>
      <c r="M187" s="12">
        <f ca="1">'Input - Gross flows &amp; stocks'!AM189/('Input - Gross flows &amp; stocks'!$AM189+'Input - Gross flows &amp; stocks'!$AN189+'Input - Gross flows &amp; stocks'!$AO189)</f>
        <v>0.23029637210632775</v>
      </c>
      <c r="N187" s="12">
        <f ca="1">'Input - Gross flows &amp; stocks'!AN189/('Input - Gross flows &amp; stocks'!$AM189+'Input - Gross flows &amp; stocks'!$AN189+'Input - Gross flows &amp; stocks'!$AO189)</f>
        <v>0.60547993966390035</v>
      </c>
      <c r="O187" s="12">
        <f ca="1">'Input - Gross flows &amp; stocks'!AO189/('Input - Gross flows &amp; stocks'!$AM189+'Input - Gross flows &amp; stocks'!$AN189+'Input - Gross flows &amp; stocks'!$AO189)</f>
        <v>0.16422368822977199</v>
      </c>
      <c r="P187" s="12">
        <f ca="1">'Input - Gross flows &amp; stocks'!AP189/('Input - Gross flows &amp; stocks'!$AP189+'Input - Gross flows &amp; stocks'!$AQ189+'Input - Gross flows &amp; stocks'!$AR189)</f>
        <v>2.6495540514052639E-2</v>
      </c>
      <c r="Q187" s="12">
        <f ca="1">'Input - Gross flows &amp; stocks'!AQ189/('Input - Gross flows &amp; stocks'!$AP189+'Input - Gross flows &amp; stocks'!$AQ189+'Input - Gross flows &amp; stocks'!$AR189)</f>
        <v>1.8869084625480894E-2</v>
      </c>
      <c r="R187" s="12">
        <f ca="1">'Input - Gross flows &amp; stocks'!AR189/('Input - Gross flows &amp; stocks'!$AP189+'Input - Gross flows &amp; stocks'!$AQ189+'Input - Gross flows &amp; stocks'!$AR189)</f>
        <v>0.95463537486046635</v>
      </c>
      <c r="T187" s="12">
        <f t="shared" ca="1" si="6"/>
        <v>0.97458690036973394</v>
      </c>
      <c r="U187" s="12">
        <f ca="1">OFFSET('Margin error adjustment'!$BD$6,UsefulSeries!$M186,0)</f>
        <v>1.136318123929805E-2</v>
      </c>
      <c r="V187" s="12">
        <f ca="1">OFFSET('Margin error adjustment'!$BD$7,UsefulSeries!$M186,0)</f>
        <v>1.4049918390968029E-2</v>
      </c>
      <c r="W187" s="12">
        <f ca="1">OFFSET('Margin error adjustment'!$BD$8,UsefulSeries!$M186,0)</f>
        <v>0.23201996304420799</v>
      </c>
      <c r="X187" s="12">
        <f t="shared" ca="1" si="7"/>
        <v>0.6019465272715111</v>
      </c>
      <c r="Y187" s="12">
        <f ca="1">OFFSET('Margin error adjustment'!$BD$9,UsefulSeries!$M186,0)</f>
        <v>0.16603350968428093</v>
      </c>
      <c r="Z187" s="12">
        <f ca="1">OFFSET('Margin error adjustment'!$BD$10,UsefulSeries!$M186,0)</f>
        <v>2.6412755718804332E-2</v>
      </c>
      <c r="AA187" s="12">
        <f ca="1">OFFSET('Margin error adjustment'!$BD$11,UsefulSeries!$M186,0)</f>
        <v>1.8558793253263716E-2</v>
      </c>
      <c r="AB187" s="12">
        <f t="shared" ca="1" si="8"/>
        <v>0.95502845102793199</v>
      </c>
      <c r="AD187" s="12">
        <f ca="1">OFFSET('Time agg. bias corr.'!$F$4,UsefulSeries!$C186,0)</f>
        <v>-2.7780999093047098E-2</v>
      </c>
      <c r="AE187" s="12">
        <f ca="1">OFFSET('Time agg. bias corr.'!$G$4,UsefulSeries!$C186,0)</f>
        <v>1.4552426480966401E-2</v>
      </c>
      <c r="AF187" s="12">
        <f ca="1">OFFSET('Time agg. bias corr.'!$H$4,UsefulSeries!$C186,0)</f>
        <v>1.32285726222231E-2</v>
      </c>
      <c r="AG187" s="12">
        <f ca="1">OFFSET('Time agg. bias corr.'!$F$5,UsefulSeries!$C186,0)</f>
        <v>0.29782254163014898</v>
      </c>
      <c r="AH187" s="12">
        <f ca="1">OFFSET('Time agg. bias corr.'!$G$5,UsefulSeries!$C186,0)</f>
        <v>-0.51322881236085105</v>
      </c>
      <c r="AI187" s="12">
        <f ca="1">OFFSET('Time agg. bias corr.'!$H$5,UsefulSeries!$C186,0)</f>
        <v>0.215406270729084</v>
      </c>
      <c r="AJ187" s="12">
        <f ca="1">OFFSET('Time agg. bias corr.'!$F$6,UsefulSeries!$C186,0)</f>
        <v>2.4314603167212401E-2</v>
      </c>
      <c r="AK187" s="12">
        <f ca="1">OFFSET('Time agg. bias corr.'!$G$6,UsefulSeries!$C186,0)</f>
        <v>2.4124191267370001E-2</v>
      </c>
      <c r="AL187" s="12">
        <f ca="1">OFFSET('Time agg. bias corr.'!$H$6,UsefulSeries!$C186,0)</f>
        <v>-4.8438794434700498E-2</v>
      </c>
    </row>
    <row r="188" spans="1:38" x14ac:dyDescent="0.35">
      <c r="A188" s="2" t="s">
        <v>243</v>
      </c>
      <c r="B188" s="15">
        <f>'Input - Gross flows &amp; stocks'!S190</f>
        <v>142058</v>
      </c>
      <c r="C188" s="15">
        <f>'Input - Gross flows &amp; stocks'!T190</f>
        <v>7425</v>
      </c>
      <c r="D188" s="15">
        <f>'Input - Gross flows &amp; stocks'!U190</f>
        <v>76678.666666666672</v>
      </c>
      <c r="E188" s="13">
        <f>'Input - Gross flows &amp; stocks'!V190</f>
        <v>0.62730013146770192</v>
      </c>
      <c r="F188" s="13">
        <f>'Input - Gross flows &amp; stocks'!W190</f>
        <v>3.3305151143591949E-2</v>
      </c>
      <c r="G188" s="13">
        <f>'Input - Gross flows &amp; stocks'!X190</f>
        <v>0.33939471738870619</v>
      </c>
      <c r="H188" s="13">
        <f>'Input - Gross flows &amp; stocks'!Y190</f>
        <v>4.9671200069573131E-2</v>
      </c>
      <c r="I188" s="13"/>
      <c r="J188" s="12">
        <f ca="1">'Input - Gross flows &amp; stocks'!AJ190/('Input - Gross flows &amp; stocks'!$AJ190+'Input - Gross flows &amp; stocks'!$AK190+'Input - Gross flows &amp; stocks'!$AL190)</f>
        <v>0.97450783708258204</v>
      </c>
      <c r="K188" s="12">
        <f ca="1">'Input - Gross flows &amp; stocks'!AK190/('Input - Gross flows &amp; stocks'!$AJ190+'Input - Gross flows &amp; stocks'!$AK190+'Input - Gross flows &amp; stocks'!$AL190)</f>
        <v>1.1592755971760991E-2</v>
      </c>
      <c r="L188" s="12">
        <f ca="1">'Input - Gross flows &amp; stocks'!AL190/('Input - Gross flows &amp; stocks'!$AJ190+'Input - Gross flows &amp; stocks'!$AK190+'Input - Gross flows &amp; stocks'!$AL190)</f>
        <v>1.3899406945657012E-2</v>
      </c>
      <c r="M188" s="12">
        <f ca="1">'Input - Gross flows &amp; stocks'!AM190/('Input - Gross flows &amp; stocks'!$AM190+'Input - Gross flows &amp; stocks'!$AN190+'Input - Gross flows &amp; stocks'!$AO190)</f>
        <v>0.24023150922792363</v>
      </c>
      <c r="N188" s="12">
        <f ca="1">'Input - Gross flows &amp; stocks'!AN190/('Input - Gross flows &amp; stocks'!$AM190+'Input - Gross flows &amp; stocks'!$AN190+'Input - Gross flows &amp; stocks'!$AO190)</f>
        <v>0.59444778366680939</v>
      </c>
      <c r="O188" s="12">
        <f ca="1">'Input - Gross flows &amp; stocks'!AO190/('Input - Gross flows &amp; stocks'!$AM190+'Input - Gross flows &amp; stocks'!$AN190+'Input - Gross flows &amp; stocks'!$AO190)</f>
        <v>0.16532070710526697</v>
      </c>
      <c r="P188" s="12">
        <f ca="1">'Input - Gross flows &amp; stocks'!AP190/('Input - Gross flows &amp; stocks'!$AP190+'Input - Gross flows &amp; stocks'!$AQ190+'Input - Gross flows &amp; stocks'!$AR190)</f>
        <v>2.5925284373559628E-2</v>
      </c>
      <c r="Q188" s="12">
        <f ca="1">'Input - Gross flows &amp; stocks'!AQ190/('Input - Gross flows &amp; stocks'!$AP190+'Input - Gross flows &amp; stocks'!$AQ190+'Input - Gross flows &amp; stocks'!$AR190)</f>
        <v>1.9147564250043932E-2</v>
      </c>
      <c r="R188" s="12">
        <f ca="1">'Input - Gross flows &amp; stocks'!AR190/('Input - Gross flows &amp; stocks'!$AP190+'Input - Gross flows &amp; stocks'!$AQ190+'Input - Gross flows &amp; stocks'!$AR190)</f>
        <v>0.95492715137639639</v>
      </c>
      <c r="T188" s="12">
        <f t="shared" ca="1" si="6"/>
        <v>0.97366612937626451</v>
      </c>
      <c r="U188" s="12">
        <f ca="1">OFFSET('Margin error adjustment'!$BD$6,UsefulSeries!$M187,0)</f>
        <v>1.15794531398873E-2</v>
      </c>
      <c r="V188" s="12">
        <f ca="1">OFFSET('Margin error adjustment'!$BD$7,UsefulSeries!$M187,0)</f>
        <v>1.4754417483848259E-2</v>
      </c>
      <c r="W188" s="12">
        <f ca="1">OFFSET('Margin error adjustment'!$BD$8,UsefulSeries!$M187,0)</f>
        <v>0.23779468192995387</v>
      </c>
      <c r="X188" s="12">
        <f t="shared" ca="1" si="7"/>
        <v>0.58824920984781626</v>
      </c>
      <c r="Y188" s="12">
        <f ca="1">OFFSET('Margin error adjustment'!$BD$9,UsefulSeries!$M187,0)</f>
        <v>0.1739561082222299</v>
      </c>
      <c r="Z188" s="12">
        <f ca="1">OFFSET('Margin error adjustment'!$BD$10,UsefulSeries!$M187,0)</f>
        <v>2.4381150674597334E-2</v>
      </c>
      <c r="AA188" s="12">
        <f ca="1">OFFSET('Margin error adjustment'!$BD$11,UsefulSeries!$M187,0)</f>
        <v>1.8001683953347225E-2</v>
      </c>
      <c r="AB188" s="12">
        <f t="shared" ca="1" si="8"/>
        <v>0.95761716537205543</v>
      </c>
      <c r="AD188" s="12">
        <f ca="1">OFFSET('Time agg. bias corr.'!$F$4,UsefulSeries!$C187,0)</f>
        <v>-2.88338049605368E-2</v>
      </c>
      <c r="AE188" s="12">
        <f ca="1">OFFSET('Time agg. bias corr.'!$G$4,UsefulSeries!$C187,0)</f>
        <v>1.4996701641459701E-2</v>
      </c>
      <c r="AF188" s="12">
        <f ca="1">OFFSET('Time agg. bias corr.'!$H$4,UsefulSeries!$C187,0)</f>
        <v>1.38371033191435E-2</v>
      </c>
      <c r="AG188" s="12">
        <f ca="1">OFFSET('Time agg. bias corr.'!$F$5,UsefulSeries!$C187,0)</f>
        <v>0.30886845561453702</v>
      </c>
      <c r="AH188" s="12">
        <f ca="1">OFFSET('Time agg. bias corr.'!$G$5,UsefulSeries!$C187,0)</f>
        <v>-0.53658294756467195</v>
      </c>
      <c r="AI188" s="12">
        <f ca="1">OFFSET('Time agg. bias corr.'!$H$5,UsefulSeries!$C187,0)</f>
        <v>0.22771449195137999</v>
      </c>
      <c r="AJ188" s="12">
        <f ca="1">OFFSET('Time agg. bias corr.'!$F$6,UsefulSeries!$C187,0)</f>
        <v>2.2160956866521E-2</v>
      </c>
      <c r="AK188" s="12">
        <f ca="1">OFFSET('Time agg. bias corr.'!$G$6,UsefulSeries!$C187,0)</f>
        <v>2.3624556664315899E-2</v>
      </c>
      <c r="AL188" s="12">
        <f ca="1">OFFSET('Time agg. bias corr.'!$H$6,UsefulSeries!$C187,0)</f>
        <v>-4.57855135410732E-2</v>
      </c>
    </row>
    <row r="189" spans="1:38" x14ac:dyDescent="0.35">
      <c r="A189" s="2" t="s">
        <v>244</v>
      </c>
      <c r="B189" s="15">
        <f>'Input - Gross flows &amp; stocks'!S191</f>
        <v>142287</v>
      </c>
      <c r="C189" s="15">
        <f>'Input - Gross flows &amp; stocks'!T191</f>
        <v>7434.666666666667</v>
      </c>
      <c r="D189" s="15">
        <f>'Input - Gross flows &amp; stocks'!U191</f>
        <v>76700.666666666672</v>
      </c>
      <c r="E189" s="13">
        <f>'Input - Gross flows &amp; stocks'!V191</f>
        <v>0.62800847214054201</v>
      </c>
      <c r="F189" s="13">
        <f>'Input - Gross flows &amp; stocks'!W191</f>
        <v>3.2747741573182755E-2</v>
      </c>
      <c r="G189" s="13">
        <f>'Input - Gross flows &amp; stocks'!X191</f>
        <v>0.33924378628627522</v>
      </c>
      <c r="H189" s="13">
        <f>'Input - Gross flows &amp; stocks'!Y191</f>
        <v>4.9656584996604816E-2</v>
      </c>
      <c r="I189" s="13"/>
      <c r="J189" s="12">
        <f ca="1">'Input - Gross flows &amp; stocks'!AJ191/('Input - Gross flows &amp; stocks'!$AJ191+'Input - Gross flows &amp; stocks'!$AK191+'Input - Gross flows &amp; stocks'!$AL191)</f>
        <v>0.97432890136653716</v>
      </c>
      <c r="K189" s="12">
        <f ca="1">'Input - Gross flows &amp; stocks'!AK191/('Input - Gross flows &amp; stocks'!$AJ191+'Input - Gross flows &amp; stocks'!$AK191+'Input - Gross flows &amp; stocks'!$AL191)</f>
        <v>1.1654714489000861E-2</v>
      </c>
      <c r="L189" s="12">
        <f ca="1">'Input - Gross flows &amp; stocks'!AL191/('Input - Gross flows &amp; stocks'!$AJ191+'Input - Gross flows &amp; stocks'!$AK191+'Input - Gross flows &amp; stocks'!$AL191)</f>
        <v>1.401638414446202E-2</v>
      </c>
      <c r="M189" s="12">
        <f ca="1">'Input - Gross flows &amp; stocks'!AM191/('Input - Gross flows &amp; stocks'!$AM191+'Input - Gross flows &amp; stocks'!$AN191+'Input - Gross flows &amp; stocks'!$AO191)</f>
        <v>0.23772821998036331</v>
      </c>
      <c r="N189" s="12">
        <f ca="1">'Input - Gross flows &amp; stocks'!AN191/('Input - Gross flows &amp; stocks'!$AM191+'Input - Gross flows &amp; stocks'!$AN191+'Input - Gross flows &amp; stocks'!$AO191)</f>
        <v>0.5956184671952216</v>
      </c>
      <c r="O189" s="12">
        <f ca="1">'Input - Gross flows &amp; stocks'!AO191/('Input - Gross flows &amp; stocks'!$AM191+'Input - Gross flows &amp; stocks'!$AN191+'Input - Gross flows &amp; stocks'!$AO191)</f>
        <v>0.16665331282441509</v>
      </c>
      <c r="P189" s="12">
        <f ca="1">'Input - Gross flows &amp; stocks'!AP191/('Input - Gross flows &amp; stocks'!$AP191+'Input - Gross flows &amp; stocks'!$AQ191+'Input - Gross flows &amp; stocks'!$AR191)</f>
        <v>2.631832474197237E-2</v>
      </c>
      <c r="Q189" s="12">
        <f ca="1">'Input - Gross flows &amp; stocks'!AQ191/('Input - Gross flows &amp; stocks'!$AP191+'Input - Gross flows &amp; stocks'!$AQ191+'Input - Gross flows &amp; stocks'!$AR191)</f>
        <v>1.9822311298347751E-2</v>
      </c>
      <c r="R189" s="12">
        <f ca="1">'Input - Gross flows &amp; stocks'!AR191/('Input - Gross flows &amp; stocks'!$AP191+'Input - Gross flows &amp; stocks'!$AQ191+'Input - Gross flows &amp; stocks'!$AR191)</f>
        <v>0.95385936395967996</v>
      </c>
      <c r="T189" s="12">
        <f t="shared" ca="1" si="6"/>
        <v>0.9743963278808726</v>
      </c>
      <c r="U189" s="12">
        <f ca="1">OFFSET('Margin error adjustment'!$BD$6,UsefulSeries!$M188,0)</f>
        <v>1.1198632603143101E-2</v>
      </c>
      <c r="V189" s="12">
        <f ca="1">OFFSET('Margin error adjustment'!$BD$7,UsefulSeries!$M188,0)</f>
        <v>1.4405039515984241E-2</v>
      </c>
      <c r="W189" s="12">
        <f ca="1">OFFSET('Margin error adjustment'!$BD$8,UsefulSeries!$M188,0)</f>
        <v>0.24218322613751267</v>
      </c>
      <c r="X189" s="12">
        <f t="shared" ca="1" si="7"/>
        <v>0.58343085444852016</v>
      </c>
      <c r="Y189" s="12">
        <f ca="1">OFFSET('Margin error adjustment'!$BD$9,UsefulSeries!$M188,0)</f>
        <v>0.17438591941396722</v>
      </c>
      <c r="Z189" s="12">
        <f ca="1">OFFSET('Margin error adjustment'!$BD$10,UsefulSeries!$M188,0)</f>
        <v>2.5644413900243166E-2</v>
      </c>
      <c r="AA189" s="12">
        <f ca="1">OFFSET('Margin error adjustment'!$BD$11,UsefulSeries!$M188,0)</f>
        <v>1.8537663544491583E-2</v>
      </c>
      <c r="AB189" s="12">
        <f t="shared" ca="1" si="8"/>
        <v>0.95581792255526521</v>
      </c>
      <c r="AD189" s="12">
        <f ca="1">OFFSET('Time agg. bias corr.'!$F$4,UsefulSeries!$C188,0)</f>
        <v>-2.8064934184281801E-2</v>
      </c>
      <c r="AE189" s="12">
        <f ca="1">OFFSET('Time agg. bias corr.'!$G$4,UsefulSeries!$C188,0)</f>
        <v>1.4545427899517601E-2</v>
      </c>
      <c r="AF189" s="12">
        <f ca="1">OFFSET('Time agg. bias corr.'!$H$4,UsefulSeries!$C188,0)</f>
        <v>1.35195062846994E-2</v>
      </c>
      <c r="AG189" s="12">
        <f ca="1">OFFSET('Time agg. bias corr.'!$F$5,UsefulSeries!$C188,0)</f>
        <v>0.31552294219979599</v>
      </c>
      <c r="AH189" s="12">
        <f ca="1">OFFSET('Time agg. bias corr.'!$G$5,UsefulSeries!$C188,0)</f>
        <v>-0.54493523212641903</v>
      </c>
      <c r="AI189" s="12">
        <f ca="1">OFFSET('Time agg. bias corr.'!$H$5,UsefulSeries!$C188,0)</f>
        <v>0.229412289925367</v>
      </c>
      <c r="AJ189" s="12">
        <f ca="1">OFFSET('Time agg. bias corr.'!$F$6,UsefulSeries!$C188,0)</f>
        <v>2.33148662810281E-2</v>
      </c>
      <c r="AK189" s="12">
        <f ca="1">OFFSET('Time agg. bias corr.'!$G$6,UsefulSeries!$C188,0)</f>
        <v>2.4448594624126199E-2</v>
      </c>
      <c r="AL189" s="12">
        <f ca="1">OFFSET('Time agg. bias corr.'!$H$6,UsefulSeries!$C188,0)</f>
        <v>-4.7763460894907801E-2</v>
      </c>
    </row>
    <row r="190" spans="1:38" x14ac:dyDescent="0.35">
      <c r="A190" s="2" t="s">
        <v>245</v>
      </c>
      <c r="B190" s="15">
        <f>'Input - Gross flows &amp; stocks'!S192</f>
        <v>142461</v>
      </c>
      <c r="C190" s="15">
        <f>'Input - Gross flows &amp; stocks'!T192</f>
        <v>7450.333333333333</v>
      </c>
      <c r="D190" s="15">
        <f>'Input - Gross flows &amp; stocks'!U192</f>
        <v>76779.666666666672</v>
      </c>
      <c r="E190" s="13">
        <f>'Input - Gross flows &amp; stocks'!V192</f>
        <v>0.62906709183335463</v>
      </c>
      <c r="F190" s="13">
        <f>'Input - Gross flows &amp; stocks'!W192</f>
        <v>3.2439570534535223E-2</v>
      </c>
      <c r="G190" s="13">
        <f>'Input - Gross flows &amp; stocks'!X192</f>
        <v>0.33849333763211009</v>
      </c>
      <c r="H190" s="13">
        <f>'Input - Gross flows &amp; stocks'!Y192</f>
        <v>4.9698266086175377E-2</v>
      </c>
      <c r="I190" s="13"/>
      <c r="J190" s="12">
        <f ca="1">'Input - Gross flows &amp; stocks'!AJ192/('Input - Gross flows &amp; stocks'!$AJ192+'Input - Gross flows &amp; stocks'!$AK192+'Input - Gross flows &amp; stocks'!$AL192)</f>
        <v>0.97438638292340451</v>
      </c>
      <c r="K190" s="12">
        <f ca="1">'Input - Gross flows &amp; stocks'!AK192/('Input - Gross flows &amp; stocks'!$AJ192+'Input - Gross flows &amp; stocks'!$AK192+'Input - Gross flows &amp; stocks'!$AL192)</f>
        <v>1.1505709277784446E-2</v>
      </c>
      <c r="L190" s="12">
        <f ca="1">'Input - Gross flows &amp; stocks'!AL192/('Input - Gross flows &amp; stocks'!$AJ192+'Input - Gross flows &amp; stocks'!$AK192+'Input - Gross flows &amp; stocks'!$AL192)</f>
        <v>1.4107907798811032E-2</v>
      </c>
      <c r="M190" s="12">
        <f ca="1">'Input - Gross flows &amp; stocks'!AM192/('Input - Gross flows &amp; stocks'!$AM192+'Input - Gross flows &amp; stocks'!$AN192+'Input - Gross flows &amp; stocks'!$AO192)</f>
        <v>0.23784695958032226</v>
      </c>
      <c r="N190" s="12">
        <f ca="1">'Input - Gross flows &amp; stocks'!AN192/('Input - Gross flows &amp; stocks'!$AM192+'Input - Gross flows &amp; stocks'!$AN192+'Input - Gross flows &amp; stocks'!$AO192)</f>
        <v>0.59580074317935994</v>
      </c>
      <c r="O190" s="12">
        <f ca="1">'Input - Gross flows &amp; stocks'!AO192/('Input - Gross flows &amp; stocks'!$AM192+'Input - Gross flows &amp; stocks'!$AN192+'Input - Gross flows &amp; stocks'!$AO192)</f>
        <v>0.16635229724031775</v>
      </c>
      <c r="P190" s="12">
        <f ca="1">'Input - Gross flows &amp; stocks'!AP192/('Input - Gross flows &amp; stocks'!$AP192+'Input - Gross flows &amp; stocks'!$AQ192+'Input - Gross flows &amp; stocks'!$AR192)</f>
        <v>2.5447708673178276E-2</v>
      </c>
      <c r="Q190" s="12">
        <f ca="1">'Input - Gross flows &amp; stocks'!AQ192/('Input - Gross flows &amp; stocks'!$AP192+'Input - Gross flows &amp; stocks'!$AQ192+'Input - Gross flows &amp; stocks'!$AR192)</f>
        <v>2.0082498835195108E-2</v>
      </c>
      <c r="R190" s="12">
        <f ca="1">'Input - Gross flows &amp; stocks'!AR192/('Input - Gross flows &amp; stocks'!$AP192+'Input - Gross flows &amp; stocks'!$AQ192+'Input - Gross flows &amp; stocks'!$AR192)</f>
        <v>0.95446979249162667</v>
      </c>
      <c r="T190" s="12">
        <f t="shared" ca="1" si="6"/>
        <v>0.9750525121867285</v>
      </c>
      <c r="U190" s="12">
        <f ca="1">OFFSET('Margin error adjustment'!$BD$6,UsefulSeries!$M189,0)</f>
        <v>1.0899402605670681E-2</v>
      </c>
      <c r="V190" s="12">
        <f ca="1">OFFSET('Margin error adjustment'!$BD$7,UsefulSeries!$M189,0)</f>
        <v>1.4048085207600791E-2</v>
      </c>
      <c r="W190" s="12">
        <f ca="1">OFFSET('Margin error adjustment'!$BD$8,UsefulSeries!$M189,0)</f>
        <v>0.2456062032547815</v>
      </c>
      <c r="X190" s="12">
        <f t="shared" ca="1" si="7"/>
        <v>0.58343373334438775</v>
      </c>
      <c r="Y190" s="12">
        <f ca="1">OFFSET('Margin error adjustment'!$BD$9,UsefulSeries!$M189,0)</f>
        <v>0.17096006340083073</v>
      </c>
      <c r="Z190" s="12">
        <f ca="1">OFFSET('Margin error adjustment'!$BD$10,UsefulSeries!$M189,0)</f>
        <v>2.5594587951818095E-2</v>
      </c>
      <c r="AA190" s="12">
        <f ca="1">OFFSET('Margin error adjustment'!$BD$11,UsefulSeries!$M189,0)</f>
        <v>1.9126411432009806E-2</v>
      </c>
      <c r="AB190" s="12">
        <f t="shared" ca="1" si="8"/>
        <v>0.9552790006161721</v>
      </c>
      <c r="AD190" s="12">
        <f ca="1">OFFSET('Time agg. bias corr.'!$F$4,UsefulSeries!$C189,0)</f>
        <v>-2.73590263444069E-2</v>
      </c>
      <c r="AE190" s="12">
        <f ca="1">OFFSET('Time agg. bias corr.'!$G$4,UsefulSeries!$C189,0)</f>
        <v>1.4145037395450999E-2</v>
      </c>
      <c r="AF190" s="12">
        <f ca="1">OFFSET('Time agg. bias corr.'!$H$4,UsefulSeries!$C189,0)</f>
        <v>1.32139889489557E-2</v>
      </c>
      <c r="AG190" s="12">
        <f ca="1">OFFSET('Time agg. bias corr.'!$F$5,UsefulSeries!$C189,0)</f>
        <v>0.31997988212649298</v>
      </c>
      <c r="AH190" s="12">
        <f ca="1">OFFSET('Time agg. bias corr.'!$G$5,UsefulSeries!$C189,0)</f>
        <v>-0.54493342262618905</v>
      </c>
      <c r="AI190" s="12">
        <f ca="1">OFFSET('Time agg. bias corr.'!$H$5,UsefulSeries!$C189,0)</f>
        <v>0.22495354049969599</v>
      </c>
      <c r="AJ190" s="12">
        <f ca="1">OFFSET('Time agg. bias corr.'!$F$6,UsefulSeries!$C189,0)</f>
        <v>2.31066866181684E-2</v>
      </c>
      <c r="AK190" s="12">
        <f ca="1">OFFSET('Time agg. bias corr.'!$G$6,UsefulSeries!$C189,0)</f>
        <v>2.5245465926079999E-2</v>
      </c>
      <c r="AL190" s="12">
        <f ca="1">OFFSET('Time agg. bias corr.'!$H$6,UsefulSeries!$C189,0)</f>
        <v>-4.83521525442486E-2</v>
      </c>
    </row>
    <row r="191" spans="1:38" x14ac:dyDescent="0.35">
      <c r="A191" s="2" t="s">
        <v>246</v>
      </c>
      <c r="B191" s="15">
        <f>'Input - Gross flows &amp; stocks'!S193</f>
        <v>142482.66666666666</v>
      </c>
      <c r="C191" s="15">
        <f>'Input - Gross flows &amp; stocks'!T193</f>
        <v>7524</v>
      </c>
      <c r="D191" s="15">
        <f>'Input - Gross flows &amp; stocks'!U193</f>
        <v>76945</v>
      </c>
      <c r="E191" s="13">
        <f>'Input - Gross flows &amp; stocks'!V193</f>
        <v>0.62816672768898907</v>
      </c>
      <c r="F191" s="13">
        <f>'Input - Gross flows &amp; stocks'!W193</f>
        <v>3.3318188034037223E-2</v>
      </c>
      <c r="G191" s="13">
        <f>'Input - Gross flows &amp; stocks'!X193</f>
        <v>0.33851508427697369</v>
      </c>
      <c r="H191" s="13">
        <f>'Input - Gross flows &amp; stocks'!Y193</f>
        <v>5.015777076574375E-2</v>
      </c>
      <c r="I191" s="13"/>
      <c r="J191" s="12">
        <f ca="1">'Input - Gross flows &amp; stocks'!AJ193/('Input - Gross flows &amp; stocks'!$AJ193+'Input - Gross flows &amp; stocks'!$AK193+'Input - Gross flows &amp; stocks'!$AL193)</f>
        <v>0.97425740440116659</v>
      </c>
      <c r="K191" s="12">
        <f ca="1">'Input - Gross flows &amp; stocks'!AK193/('Input - Gross flows &amp; stocks'!$AJ193+'Input - Gross flows &amp; stocks'!$AK193+'Input - Gross flows &amp; stocks'!$AL193)</f>
        <v>1.1257614093763002E-2</v>
      </c>
      <c r="L191" s="12">
        <f ca="1">'Input - Gross flows &amp; stocks'!AL193/('Input - Gross flows &amp; stocks'!$AJ193+'Input - Gross flows &amp; stocks'!$AK193+'Input - Gross flows &amp; stocks'!$AL193)</f>
        <v>1.4484981505070469E-2</v>
      </c>
      <c r="M191" s="12">
        <f ca="1">'Input - Gross flows &amp; stocks'!AM193/('Input - Gross flows &amp; stocks'!$AM193+'Input - Gross flows &amp; stocks'!$AN193+'Input - Gross flows &amp; stocks'!$AO193)</f>
        <v>0.23398421870565231</v>
      </c>
      <c r="N191" s="12">
        <f ca="1">'Input - Gross flows &amp; stocks'!AN193/('Input - Gross flows &amp; stocks'!$AM193+'Input - Gross flows &amp; stocks'!$AN193+'Input - Gross flows &amp; stocks'!$AO193)</f>
        <v>0.60108771046667475</v>
      </c>
      <c r="O191" s="12">
        <f ca="1">'Input - Gross flows &amp; stocks'!AO193/('Input - Gross flows &amp; stocks'!$AM193+'Input - Gross flows &amp; stocks'!$AN193+'Input - Gross flows &amp; stocks'!$AO193)</f>
        <v>0.164928070827673</v>
      </c>
      <c r="P191" s="12">
        <f ca="1">'Input - Gross flows &amp; stocks'!AP193/('Input - Gross flows &amp; stocks'!$AP193+'Input - Gross flows &amp; stocks'!$AQ193+'Input - Gross flows &amp; stocks'!$AR193)</f>
        <v>2.4399101456243379E-2</v>
      </c>
      <c r="Q191" s="12">
        <f ca="1">'Input - Gross flows &amp; stocks'!AQ193/('Input - Gross flows &amp; stocks'!$AP193+'Input - Gross flows &amp; stocks'!$AQ193+'Input - Gross flows &amp; stocks'!$AR193)</f>
        <v>2.0845528535632353E-2</v>
      </c>
      <c r="R191" s="12">
        <f ca="1">'Input - Gross flows &amp; stocks'!AR193/('Input - Gross flows &amp; stocks'!$AP193+'Input - Gross flows &amp; stocks'!$AQ193+'Input - Gross flows &amp; stocks'!$AR193)</f>
        <v>0.95475537000812416</v>
      </c>
      <c r="T191" s="12">
        <f t="shared" ca="1" si="6"/>
        <v>0.97382254331756823</v>
      </c>
      <c r="U191" s="12">
        <f ca="1">OFFSET('Margin error adjustment'!$BD$6,UsefulSeries!$M190,0)</f>
        <v>1.1249211206692167E-2</v>
      </c>
      <c r="V191" s="12">
        <f ca="1">OFFSET('Margin error adjustment'!$BD$7,UsefulSeries!$M190,0)</f>
        <v>1.4928245475739581E-2</v>
      </c>
      <c r="W191" s="12">
        <f ca="1">OFFSET('Margin error adjustment'!$BD$8,UsefulSeries!$M190,0)</f>
        <v>0.23282826264129128</v>
      </c>
      <c r="X191" s="12">
        <f t="shared" ca="1" si="7"/>
        <v>0.59793778055650204</v>
      </c>
      <c r="Y191" s="12">
        <f ca="1">OFFSET('Margin error adjustment'!$BD$9,UsefulSeries!$M190,0)</f>
        <v>0.16923395680220663</v>
      </c>
      <c r="Z191" s="12">
        <f ca="1">OFFSET('Margin error adjustment'!$BD$10,UsefulSeries!$M190,0)</f>
        <v>2.3675986092140149E-2</v>
      </c>
      <c r="AA191" s="12">
        <f ca="1">OFFSET('Margin error adjustment'!$BD$11,UsefulSeries!$M190,0)</f>
        <v>2.0221475244033848E-2</v>
      </c>
      <c r="AB191" s="12">
        <f t="shared" ca="1" si="8"/>
        <v>0.956102538663826</v>
      </c>
      <c r="AD191" s="12">
        <f ca="1">OFFSET('Time agg. bias corr.'!$F$4,UsefulSeries!$C190,0)</f>
        <v>-2.85513450768369E-2</v>
      </c>
      <c r="AE191" s="12">
        <f ca="1">OFFSET('Time agg. bias corr.'!$G$4,UsefulSeries!$C190,0)</f>
        <v>1.44275926635168E-2</v>
      </c>
      <c r="AF191" s="12">
        <f ca="1">OFFSET('Time agg. bias corr.'!$H$4,UsefulSeries!$C190,0)</f>
        <v>1.41237524132404E-2</v>
      </c>
      <c r="AG191" s="12">
        <f ca="1">OFFSET('Time agg. bias corr.'!$F$5,UsefulSeries!$C190,0)</f>
        <v>0.30025528146188002</v>
      </c>
      <c r="AH191" s="12">
        <f ca="1">OFFSET('Time agg. bias corr.'!$G$5,UsefulSeries!$C190,0)</f>
        <v>-0.52028511554109202</v>
      </c>
      <c r="AI191" s="12">
        <f ca="1">OFFSET('Time agg. bias corr.'!$H$5,UsefulSeries!$C190,0)</f>
        <v>0.22002983409204599</v>
      </c>
      <c r="AJ191" s="12">
        <f ca="1">OFFSET('Time agg. bias corr.'!$F$6,UsefulSeries!$C190,0)</f>
        <v>2.1161843193840998E-2</v>
      </c>
      <c r="AK191" s="12">
        <f ca="1">OFFSET('Time agg. bias corr.'!$G$6,UsefulSeries!$C190,0)</f>
        <v>2.64002045859561E-2</v>
      </c>
      <c r="AL191" s="12">
        <f ca="1">OFFSET('Time agg. bias corr.'!$H$6,UsefulSeries!$C190,0)</f>
        <v>-4.7562047779942503E-2</v>
      </c>
    </row>
    <row r="192" spans="1:38" x14ac:dyDescent="0.35">
      <c r="A192" s="2" t="s">
        <v>247</v>
      </c>
      <c r="B192" s="15">
        <f>'Input - Gross flows &amp; stocks'!S194</f>
        <v>142599.66666666666</v>
      </c>
      <c r="C192" s="15">
        <f>'Input - Gross flows &amp; stocks'!T194</f>
        <v>7432.666666666667</v>
      </c>
      <c r="D192" s="15">
        <f>'Input - Gross flows &amp; stocks'!U194</f>
        <v>77163.333333333328</v>
      </c>
      <c r="E192" s="13">
        <f>'Input - Gross flows &amp; stocks'!V194</f>
        <v>0.6280781991461013</v>
      </c>
      <c r="F192" s="13">
        <f>'Input - Gross flows &amp; stocks'!W194</f>
        <v>3.2838530307236109E-2</v>
      </c>
      <c r="G192" s="13">
        <f>'Input - Gross flows &amp; stocks'!X194</f>
        <v>0.3390832705466626</v>
      </c>
      <c r="H192" s="13">
        <f>'Input - Gross flows &amp; stocks'!Y194</f>
        <v>4.9540432395683606E-2</v>
      </c>
      <c r="I192" s="13"/>
      <c r="J192" s="12">
        <f ca="1">'Input - Gross flows &amp; stocks'!AJ194/('Input - Gross flows &amp; stocks'!$AJ194+'Input - Gross flows &amp; stocks'!$AK194+'Input - Gross flows &amp; stocks'!$AL194)</f>
        <v>0.97418042432674012</v>
      </c>
      <c r="K192" s="12">
        <f ca="1">'Input - Gross flows &amp; stocks'!AK194/('Input - Gross flows &amp; stocks'!$AJ194+'Input - Gross flows &amp; stocks'!$AK194+'Input - Gross flows &amp; stocks'!$AL194)</f>
        <v>1.0940607725333217E-2</v>
      </c>
      <c r="L192" s="12">
        <f ca="1">'Input - Gross flows &amp; stocks'!AL194/('Input - Gross flows &amp; stocks'!$AJ194+'Input - Gross flows &amp; stocks'!$AK194+'Input - Gross flows &amp; stocks'!$AL194)</f>
        <v>1.4878967947926635E-2</v>
      </c>
      <c r="M192" s="12">
        <f ca="1">'Input - Gross flows &amp; stocks'!AM194/('Input - Gross flows &amp; stocks'!$AM194+'Input - Gross flows &amp; stocks'!$AN194+'Input - Gross flows &amp; stocks'!$AO194)</f>
        <v>0.23714539867437182</v>
      </c>
      <c r="N192" s="12">
        <f ca="1">'Input - Gross flows &amp; stocks'!AN194/('Input - Gross flows &amp; stocks'!$AM194+'Input - Gross flows &amp; stocks'!$AN194+'Input - Gross flows &amp; stocks'!$AO194)</f>
        <v>0.58845351763871179</v>
      </c>
      <c r="O192" s="12">
        <f ca="1">'Input - Gross flows &amp; stocks'!AO194/('Input - Gross flows &amp; stocks'!$AM194+'Input - Gross flows &amp; stocks'!$AN194+'Input - Gross flows &amp; stocks'!$AO194)</f>
        <v>0.17440108368691634</v>
      </c>
      <c r="P192" s="12">
        <f ca="1">'Input - Gross flows &amp; stocks'!AP194/('Input - Gross flows &amp; stocks'!$AP194+'Input - Gross flows &amp; stocks'!$AQ194+'Input - Gross flows &amp; stocks'!$AR194)</f>
        <v>2.5290090560144692E-2</v>
      </c>
      <c r="Q192" s="12">
        <f ca="1">'Input - Gross flows &amp; stocks'!AQ194/('Input - Gross flows &amp; stocks'!$AP194+'Input - Gross flows &amp; stocks'!$AQ194+'Input - Gross flows &amp; stocks'!$AR194)</f>
        <v>2.075514363665143E-2</v>
      </c>
      <c r="R192" s="12">
        <f ca="1">'Input - Gross flows &amp; stocks'!AR194/('Input - Gross flows &amp; stocks'!$AP194+'Input - Gross flows &amp; stocks'!$AQ194+'Input - Gross flows &amp; stocks'!$AR194)</f>
        <v>0.95395476580320382</v>
      </c>
      <c r="T192" s="12">
        <f t="shared" ca="1" si="6"/>
        <v>0.97395188470337724</v>
      </c>
      <c r="U192" s="12">
        <f ca="1">OFFSET('Margin error adjustment'!$BD$6,UsefulSeries!$M191,0)</f>
        <v>1.0749270095995325E-2</v>
      </c>
      <c r="V192" s="12">
        <f ca="1">OFFSET('Margin error adjustment'!$BD$7,UsefulSeries!$M191,0)</f>
        <v>1.5298845200627418E-2</v>
      </c>
      <c r="W192" s="12">
        <f ca="1">OFFSET('Margin error adjustment'!$BD$8,UsefulSeries!$M191,0)</f>
        <v>0.23837638329329963</v>
      </c>
      <c r="X192" s="12">
        <f t="shared" ca="1" si="7"/>
        <v>0.58135481645235898</v>
      </c>
      <c r="Y192" s="12">
        <f ca="1">OFFSET('Margin error adjustment'!$BD$9,UsefulSeries!$M191,0)</f>
        <v>0.18026880025434133</v>
      </c>
      <c r="Z192" s="12">
        <f ca="1">OFFSET('Margin error adjustment'!$BD$10,UsefulSeries!$M191,0)</f>
        <v>2.4612674681286275E-2</v>
      </c>
      <c r="AA192" s="12">
        <f ca="1">OFFSET('Margin error adjustment'!$BD$11,UsefulSeries!$M191,0)</f>
        <v>1.9841087469653976E-2</v>
      </c>
      <c r="AB192" s="12">
        <f t="shared" ca="1" si="8"/>
        <v>0.95554623784905979</v>
      </c>
      <c r="AD192" s="12">
        <f ca="1">OFFSET('Time agg. bias corr.'!$F$4,UsefulSeries!$C191,0)</f>
        <v>-2.8418003879513602E-2</v>
      </c>
      <c r="AE192" s="12">
        <f ca="1">OFFSET('Time agg. bias corr.'!$G$4,UsefulSeries!$C191,0)</f>
        <v>1.3954382675568699E-2</v>
      </c>
      <c r="AF192" s="12">
        <f ca="1">OFFSET('Time agg. bias corr.'!$H$4,UsefulSeries!$C191,0)</f>
        <v>1.44636212038683E-2</v>
      </c>
      <c r="AG192" s="12">
        <f ca="1">OFFSET('Time agg. bias corr.'!$F$5,UsefulSeries!$C191,0)</f>
        <v>0.31115988244447501</v>
      </c>
      <c r="AH192" s="12">
        <f ca="1">OFFSET('Time agg. bias corr.'!$G$5,UsefulSeries!$C191,0)</f>
        <v>-0.54873343443385802</v>
      </c>
      <c r="AI192" s="12">
        <f ca="1">OFFSET('Time agg. bias corr.'!$H$5,UsefulSeries!$C191,0)</f>
        <v>0.237573552002386</v>
      </c>
      <c r="AJ192" s="12">
        <f ca="1">OFFSET('Time agg. bias corr.'!$F$6,UsefulSeries!$C191,0)</f>
        <v>2.2066156209740201E-2</v>
      </c>
      <c r="AK192" s="12">
        <f ca="1">OFFSET('Time agg. bias corr.'!$G$6,UsefulSeries!$C191,0)</f>
        <v>2.6249837449970101E-2</v>
      </c>
      <c r="AL192" s="12">
        <f ca="1">OFFSET('Time agg. bias corr.'!$H$6,UsefulSeries!$C191,0)</f>
        <v>-4.83159936598547E-2</v>
      </c>
    </row>
    <row r="193" spans="1:38" x14ac:dyDescent="0.35">
      <c r="A193" s="2" t="s">
        <v>248</v>
      </c>
      <c r="B193" s="15">
        <f>'Input - Gross flows &amp; stocks'!S195</f>
        <v>142800.33333333334</v>
      </c>
      <c r="C193" s="15">
        <f>'Input - Gross flows &amp; stocks'!T195</f>
        <v>7303</v>
      </c>
      <c r="D193" s="15">
        <f>'Input - Gross flows &amp; stocks'!U195</f>
        <v>77290.333333333328</v>
      </c>
      <c r="E193" s="13">
        <f>'Input - Gross flows &amp; stocks'!V195</f>
        <v>0.62718802128493023</v>
      </c>
      <c r="F193" s="13">
        <f>'Input - Gross flows &amp; stocks'!W195</f>
        <v>3.330061662918183E-2</v>
      </c>
      <c r="G193" s="13">
        <f>'Input - Gross flows &amp; stocks'!X195</f>
        <v>0.33951136208588795</v>
      </c>
      <c r="H193" s="13">
        <f>'Input - Gross flows &amp; stocks'!Y195</f>
        <v>4.8653150052186268E-2</v>
      </c>
      <c r="I193" s="13"/>
      <c r="J193" s="12">
        <f ca="1">'Input - Gross flows &amp; stocks'!AJ195/('Input - Gross flows &amp; stocks'!$AJ195+'Input - Gross flows &amp; stocks'!$AK195+'Input - Gross flows &amp; stocks'!$AL195)</f>
        <v>0.97479559829761853</v>
      </c>
      <c r="K193" s="12">
        <f ca="1">'Input - Gross flows &amp; stocks'!AK195/('Input - Gross flows &amp; stocks'!$AJ195+'Input - Gross flows &amp; stocks'!$AK195+'Input - Gross flows &amp; stocks'!$AL195)</f>
        <v>1.0575720153803411E-2</v>
      </c>
      <c r="L193" s="12">
        <f ca="1">'Input - Gross flows &amp; stocks'!AL195/('Input - Gross flows &amp; stocks'!$AJ195+'Input - Gross flows &amp; stocks'!$AK195+'Input - Gross flows &amp; stocks'!$AL195)</f>
        <v>1.4628681548578109E-2</v>
      </c>
      <c r="M193" s="12">
        <f ca="1">'Input - Gross flows &amp; stocks'!AM195/('Input - Gross flows &amp; stocks'!$AM195+'Input - Gross flows &amp; stocks'!$AN195+'Input - Gross flows &amp; stocks'!$AO195)</f>
        <v>0.24446340398624428</v>
      </c>
      <c r="N193" s="12">
        <f ca="1">'Input - Gross flows &amp; stocks'!AN195/('Input - Gross flows &amp; stocks'!$AM195+'Input - Gross flows &amp; stocks'!$AN195+'Input - Gross flows &amp; stocks'!$AO195)</f>
        <v>0.57793835258151649</v>
      </c>
      <c r="O193" s="12">
        <f ca="1">'Input - Gross flows &amp; stocks'!AO195/('Input - Gross flows &amp; stocks'!$AM195+'Input - Gross flows &amp; stocks'!$AN195+'Input - Gross flows &amp; stocks'!$AO195)</f>
        <v>0.17759824343223923</v>
      </c>
      <c r="P193" s="12">
        <f ca="1">'Input - Gross flows &amp; stocks'!AP195/('Input - Gross flows &amp; stocks'!$AP195+'Input - Gross flows &amp; stocks'!$AQ195+'Input - Gross flows &amp; stocks'!$AR195)</f>
        <v>2.5520839353434004E-2</v>
      </c>
      <c r="Q193" s="12">
        <f ca="1">'Input - Gross flows &amp; stocks'!AQ195/('Input - Gross flows &amp; stocks'!$AP195+'Input - Gross flows &amp; stocks'!$AQ195+'Input - Gross flows &amp; stocks'!$AR195)</f>
        <v>2.139385718241214E-2</v>
      </c>
      <c r="R193" s="12">
        <f ca="1">'Input - Gross flows &amp; stocks'!AR195/('Input - Gross flows &amp; stocks'!$AP195+'Input - Gross flows &amp; stocks'!$AQ195+'Input - Gross flows &amp; stocks'!$AR195)</f>
        <v>0.95308530346415388</v>
      </c>
      <c r="T193" s="12">
        <f t="shared" ca="1" si="6"/>
        <v>0.97337989503606193</v>
      </c>
      <c r="U193" s="12">
        <f ca="1">OFFSET('Margin error adjustment'!$BD$6,UsefulSeries!$M192,0)</f>
        <v>1.1087925579047635E-2</v>
      </c>
      <c r="V193" s="12">
        <f ca="1">OFFSET('Margin error adjustment'!$BD$7,UsefulSeries!$M192,0)</f>
        <v>1.5532179384890458E-2</v>
      </c>
      <c r="W193" s="12">
        <f ca="1">OFFSET('Margin error adjustment'!$BD$8,UsefulSeries!$M192,0)</f>
        <v>0.23467094889569565</v>
      </c>
      <c r="X193" s="12">
        <f t="shared" ca="1" si="7"/>
        <v>0.58361808458662157</v>
      </c>
      <c r="Y193" s="12">
        <f ca="1">OFFSET('Margin error adjustment'!$BD$9,UsefulSeries!$M192,0)</f>
        <v>0.18171096651768276</v>
      </c>
      <c r="Z193" s="12">
        <f ca="1">OFFSET('Margin error adjustment'!$BD$10,UsefulSeries!$M192,0)</f>
        <v>2.3956005393673218E-2</v>
      </c>
      <c r="AA193" s="12">
        <f ca="1">OFFSET('Margin error adjustment'!$BD$11,UsefulSeries!$M192,0)</f>
        <v>2.1149295065832081E-2</v>
      </c>
      <c r="AB193" s="12">
        <f t="shared" ca="1" si="8"/>
        <v>0.95489469954049466</v>
      </c>
      <c r="AD193" s="12">
        <f ca="1">OFFSET('Time agg. bias corr.'!$F$4,UsefulSeries!$C192,0)</f>
        <v>-2.90288020153356E-2</v>
      </c>
      <c r="AE193" s="12">
        <f ca="1">OFFSET('Time agg. bias corr.'!$G$4,UsefulSeries!$C192,0)</f>
        <v>1.4363453060698601E-2</v>
      </c>
      <c r="AF193" s="12">
        <f ca="1">OFFSET('Time agg. bias corr.'!$H$4,UsefulSeries!$C192,0)</f>
        <v>1.4665348954636E-2</v>
      </c>
      <c r="AG193" s="12">
        <f ca="1">OFFSET('Time agg. bias corr.'!$F$5,UsefulSeries!$C192,0)</f>
        <v>0.30594978698344</v>
      </c>
      <c r="AH193" s="12">
        <f ca="1">OFFSET('Time agg. bias corr.'!$G$5,UsefulSeries!$C192,0)</f>
        <v>-0.545139203975469</v>
      </c>
      <c r="AI193" s="12">
        <f ca="1">OFFSET('Time agg. bias corr.'!$H$5,UsefulSeries!$C192,0)</f>
        <v>0.239189416992029</v>
      </c>
      <c r="AJ193" s="12">
        <f ca="1">OFFSET('Time agg. bias corr.'!$F$6,UsefulSeries!$C192,0)</f>
        <v>2.1234858874339999E-2</v>
      </c>
      <c r="AK193" s="12">
        <f ca="1">OFFSET('Time agg. bias corr.'!$G$6,UsefulSeries!$C192,0)</f>
        <v>2.79590640583799E-2</v>
      </c>
      <c r="AL193" s="12">
        <f ca="1">OFFSET('Time agg. bias corr.'!$H$6,UsefulSeries!$C192,0)</f>
        <v>-4.9193922932720298E-2</v>
      </c>
    </row>
    <row r="194" spans="1:38" x14ac:dyDescent="0.35">
      <c r="A194" s="2" t="s">
        <v>249</v>
      </c>
      <c r="B194" s="15">
        <f>'Input - Gross flows &amp; stocks'!S196</f>
        <v>143119.66666666666</v>
      </c>
      <c r="C194" s="15">
        <f>'Input - Gross flows &amp; stocks'!T196</f>
        <v>7175.666666666667</v>
      </c>
      <c r="D194" s="15">
        <f>'Input - Gross flows &amp; stocks'!U196</f>
        <v>77285</v>
      </c>
      <c r="E194" s="13">
        <f>'Input - Gross flows &amp; stocks'!V196</f>
        <v>0.62768824887325492</v>
      </c>
      <c r="F194" s="13">
        <f>'Input - Gross flows &amp; stocks'!W196</f>
        <v>3.2006155875563373E-2</v>
      </c>
      <c r="G194" s="13">
        <f>'Input - Gross flows &amp; stocks'!X196</f>
        <v>0.3403055952511817</v>
      </c>
      <c r="H194" s="13">
        <f>'Input - Gross flows &amp; stocks'!Y196</f>
        <v>4.7743775588507967E-2</v>
      </c>
      <c r="I194" s="13"/>
      <c r="J194" s="12">
        <f ca="1">'Input - Gross flows &amp; stocks'!AJ196/('Input - Gross flows &amp; stocks'!$AJ196+'Input - Gross flows &amp; stocks'!$AK196+'Input - Gross flows &amp; stocks'!$AL196)</f>
        <v>0.97541446158969791</v>
      </c>
      <c r="K194" s="12">
        <f ca="1">'Input - Gross flows &amp; stocks'!AK196/('Input - Gross flows &amp; stocks'!$AJ196+'Input - Gross flows &amp; stocks'!$AK196+'Input - Gross flows &amp; stocks'!$AL196)</f>
        <v>1.0586042384544461E-2</v>
      </c>
      <c r="L194" s="12">
        <f ca="1">'Input - Gross flows &amp; stocks'!AL196/('Input - Gross flows &amp; stocks'!$AJ196+'Input - Gross flows &amp; stocks'!$AK196+'Input - Gross flows &amp; stocks'!$AL196)</f>
        <v>1.3999496025757646E-2</v>
      </c>
      <c r="M194" s="12">
        <f ca="1">'Input - Gross flows &amp; stocks'!AM196/('Input - Gross flows &amp; stocks'!$AM196+'Input - Gross flows &amp; stocks'!$AN196+'Input - Gross flows &amp; stocks'!$AO196)</f>
        <v>0.23785515651237268</v>
      </c>
      <c r="N194" s="12">
        <f ca="1">'Input - Gross flows &amp; stocks'!AN196/('Input - Gross flows &amp; stocks'!$AM196+'Input - Gross flows &amp; stocks'!$AN196+'Input - Gross flows &amp; stocks'!$AO196)</f>
        <v>0.58240826159139358</v>
      </c>
      <c r="O194" s="12">
        <f ca="1">'Input - Gross flows &amp; stocks'!AO196/('Input - Gross flows &amp; stocks'!$AM196+'Input - Gross flows &amp; stocks'!$AN196+'Input - Gross flows &amp; stocks'!$AO196)</f>
        <v>0.1797365818962337</v>
      </c>
      <c r="P194" s="12">
        <f ca="1">'Input - Gross flows &amp; stocks'!AP196/('Input - Gross flows &amp; stocks'!$AP196+'Input - Gross flows &amp; stocks'!$AQ196+'Input - Gross flows &amp; stocks'!$AR196)</f>
        <v>2.6986114172568233E-2</v>
      </c>
      <c r="Q194" s="12">
        <f ca="1">'Input - Gross flows &amp; stocks'!AQ196/('Input - Gross flows &amp; stocks'!$AP196+'Input - Gross flows &amp; stocks'!$AQ196+'Input - Gross flows &amp; stocks'!$AR196)</f>
        <v>2.0152115822156352E-2</v>
      </c>
      <c r="R194" s="12">
        <f ca="1">'Input - Gross flows &amp; stocks'!AR196/('Input - Gross flows &amp; stocks'!$AP196+'Input - Gross flows &amp; stocks'!$AQ196+'Input - Gross flows &amp; stocks'!$AR196)</f>
        <v>0.95286177000527539</v>
      </c>
      <c r="T194" s="12">
        <f t="shared" ca="1" si="6"/>
        <v>0.9745847064954023</v>
      </c>
      <c r="U194" s="12">
        <f ca="1">OFFSET('Margin error adjustment'!$BD$6,UsefulSeries!$M193,0)</f>
        <v>1.0483578211159784E-2</v>
      </c>
      <c r="V194" s="12">
        <f ca="1">OFFSET('Margin error adjustment'!$BD$7,UsefulSeries!$M193,0)</f>
        <v>1.4931715293437904E-2</v>
      </c>
      <c r="W194" s="12">
        <f ca="1">OFFSET('Margin error adjustment'!$BD$8,UsefulSeries!$M193,0)</f>
        <v>0.23619500656180395</v>
      </c>
      <c r="X194" s="12">
        <f t="shared" ca="1" si="7"/>
        <v>0.57320144987075505</v>
      </c>
      <c r="Y194" s="12">
        <f ca="1">OFFSET('Margin error adjustment'!$BD$9,UsefulSeries!$M193,0)</f>
        <v>0.190603543567441</v>
      </c>
      <c r="Z194" s="12">
        <f ca="1">OFFSET('Margin error adjustment'!$BD$10,UsefulSeries!$M193,0)</f>
        <v>2.5256756698581663E-2</v>
      </c>
      <c r="AA194" s="12">
        <f ca="1">OFFSET('Margin error adjustment'!$BD$11,UsefulSeries!$M193,0)</f>
        <v>1.868278996294219E-2</v>
      </c>
      <c r="AB194" s="12">
        <f t="shared" ca="1" si="8"/>
        <v>0.95606045333847622</v>
      </c>
      <c r="AD194" s="12">
        <f ca="1">OFFSET('Time agg. bias corr.'!$F$4,UsefulSeries!$C193,0)</f>
        <v>-2.7720726830894299E-2</v>
      </c>
      <c r="AE194" s="12">
        <f ca="1">OFFSET('Time agg. bias corr.'!$G$4,UsefulSeries!$C193,0)</f>
        <v>1.3704925398243599E-2</v>
      </c>
      <c r="AF194" s="12">
        <f ca="1">OFFSET('Time agg. bias corr.'!$H$4,UsefulSeries!$C193,0)</f>
        <v>1.40158014325765E-2</v>
      </c>
      <c r="AG194" s="12">
        <f ca="1">OFFSET('Time agg. bias corr.'!$F$5,UsefulSeries!$C193,0)</f>
        <v>0.30987593038052003</v>
      </c>
      <c r="AH194" s="12">
        <f ca="1">OFFSET('Time agg. bias corr.'!$G$5,UsefulSeries!$C193,0)</f>
        <v>-0.56286508813806102</v>
      </c>
      <c r="AI194" s="12">
        <f ca="1">OFFSET('Time agg. bias corr.'!$H$5,UsefulSeries!$C193,0)</f>
        <v>0.25298915777062703</v>
      </c>
      <c r="AJ194" s="12">
        <f ca="1">OFFSET('Time agg. bias corr.'!$F$6,UsefulSeries!$C193,0)</f>
        <v>2.2930857591747001E-2</v>
      </c>
      <c r="AK194" s="12">
        <f ca="1">OFFSET('Time agg. bias corr.'!$G$6,UsefulSeries!$C193,0)</f>
        <v>2.4858407632781E-2</v>
      </c>
      <c r="AL194" s="12">
        <f ca="1">OFFSET('Time agg. bias corr.'!$H$6,UsefulSeries!$C193,0)</f>
        <v>-4.7789265224664298E-2</v>
      </c>
    </row>
    <row r="195" spans="1:38" x14ac:dyDescent="0.35">
      <c r="A195" s="2" t="s">
        <v>250</v>
      </c>
      <c r="B195" s="15">
        <f>'Input - Gross flows &amp; stocks'!S197</f>
        <v>143449.33333333334</v>
      </c>
      <c r="C195" s="15">
        <f>'Input - Gross flows &amp; stocks'!T197</f>
        <v>7106.666666666667</v>
      </c>
      <c r="D195" s="15">
        <f>'Input - Gross flows &amp; stocks'!U197</f>
        <v>77207.333333333328</v>
      </c>
      <c r="E195" s="13">
        <f>'Input - Gross flows &amp; stocks'!V197</f>
        <v>0.62908421334809916</v>
      </c>
      <c r="F195" s="13">
        <f>'Input - Gross flows &amp; stocks'!W197</f>
        <v>3.1043317381005745E-2</v>
      </c>
      <c r="G195" s="13">
        <f>'Input - Gross flows &amp; stocks'!X197</f>
        <v>0.33987246927089515</v>
      </c>
      <c r="H195" s="13">
        <f>'Input - Gross flows &amp; stocks'!Y197</f>
        <v>4.7202812685423812E-2</v>
      </c>
      <c r="I195" s="13"/>
      <c r="J195" s="12">
        <f ca="1">'Input - Gross flows &amp; stocks'!AJ197/('Input - Gross flows &amp; stocks'!$AJ197+'Input - Gross flows &amp; stocks'!$AK197+'Input - Gross flows &amp; stocks'!$AL197)</f>
        <v>0.97568925825416819</v>
      </c>
      <c r="K195" s="12">
        <f ca="1">'Input - Gross flows &amp; stocks'!AK197/('Input - Gross flows &amp; stocks'!$AJ197+'Input - Gross flows &amp; stocks'!$AK197+'Input - Gross flows &amp; stocks'!$AL197)</f>
        <v>1.0554493361846832E-2</v>
      </c>
      <c r="L195" s="12">
        <f ca="1">'Input - Gross flows &amp; stocks'!AL197/('Input - Gross flows &amp; stocks'!$AJ197+'Input - Gross flows &amp; stocks'!$AK197+'Input - Gross flows &amp; stocks'!$AL197)</f>
        <v>1.3756248383984969E-2</v>
      </c>
      <c r="M195" s="12">
        <f ca="1">'Input - Gross flows &amp; stocks'!AM197/('Input - Gross flows &amp; stocks'!$AM197+'Input - Gross flows &amp; stocks'!$AN197+'Input - Gross flows &amp; stocks'!$AO197)</f>
        <v>0.24169853000481833</v>
      </c>
      <c r="N195" s="12">
        <f ca="1">'Input - Gross flows &amp; stocks'!AN197/('Input - Gross flows &amp; stocks'!$AM197+'Input - Gross flows &amp; stocks'!$AN197+'Input - Gross flows &amp; stocks'!$AO197)</f>
        <v>0.58755224371945913</v>
      </c>
      <c r="O195" s="12">
        <f ca="1">'Input - Gross flows &amp; stocks'!AO197/('Input - Gross flows &amp; stocks'!$AM197+'Input - Gross flows &amp; stocks'!$AN197+'Input - Gross flows &amp; stocks'!$AO197)</f>
        <v>0.17074922627572256</v>
      </c>
      <c r="P195" s="12">
        <f ca="1">'Input - Gross flows &amp; stocks'!AP197/('Input - Gross flows &amp; stocks'!$AP197+'Input - Gross flows &amp; stocks'!$AQ197+'Input - Gross flows &amp; stocks'!$AR197)</f>
        <v>2.6713857336329465E-2</v>
      </c>
      <c r="Q195" s="12">
        <f ca="1">'Input - Gross flows &amp; stocks'!AQ197/('Input - Gross flows &amp; stocks'!$AP197+'Input - Gross flows &amp; stocks'!$AQ197+'Input - Gross flows &amp; stocks'!$AR197)</f>
        <v>1.9729762924706233E-2</v>
      </c>
      <c r="R195" s="12">
        <f ca="1">'Input - Gross flows &amp; stocks'!AR197/('Input - Gross flows &amp; stocks'!$AP197+'Input - Gross flows &amp; stocks'!$AQ197+'Input - Gross flows &amp; stocks'!$AR197)</f>
        <v>0.95355637973896423</v>
      </c>
      <c r="T195" s="12">
        <f t="shared" ca="1" si="6"/>
        <v>0.97564534099309708</v>
      </c>
      <c r="U195" s="12">
        <f ca="1">OFFSET('Margin error adjustment'!$BD$6,UsefulSeries!$M194,0)</f>
        <v>1.0155766972174907E-2</v>
      </c>
      <c r="V195" s="12">
        <f ca="1">OFFSET('Margin error adjustment'!$BD$7,UsefulSeries!$M194,0)</f>
        <v>1.4198892034728008E-2</v>
      </c>
      <c r="W195" s="12">
        <f ca="1">OFFSET('Margin error adjustment'!$BD$8,UsefulSeries!$M194,0)</f>
        <v>0.24572717041417208</v>
      </c>
      <c r="X195" s="12">
        <f t="shared" ca="1" si="7"/>
        <v>0.57517555528475062</v>
      </c>
      <c r="Y195" s="12">
        <f ca="1">OFFSET('Margin error adjustment'!$BD$9,UsefulSeries!$M194,0)</f>
        <v>0.17909727430107719</v>
      </c>
      <c r="Z195" s="12">
        <f ca="1">OFFSET('Margin error adjustment'!$BD$10,UsefulSeries!$M194,0)</f>
        <v>2.5912931620023515E-2</v>
      </c>
      <c r="AA195" s="12">
        <f ca="1">OFFSET('Margin error adjustment'!$BD$11,UsefulSeries!$M194,0)</f>
        <v>1.8393771373047249E-2</v>
      </c>
      <c r="AB195" s="12">
        <f t="shared" ca="1" si="8"/>
        <v>0.95569329700692929</v>
      </c>
      <c r="AD195" s="12">
        <f ca="1">OFFSET('Time agg. bias corr.'!$F$4,UsefulSeries!$C194,0)</f>
        <v>-2.66375499692054E-2</v>
      </c>
      <c r="AE195" s="12">
        <f ca="1">OFFSET('Time agg. bias corr.'!$G$4,UsefulSeries!$C194,0)</f>
        <v>1.3252634469326599E-2</v>
      </c>
      <c r="AF195" s="12">
        <f ca="1">OFFSET('Time agg. bias corr.'!$H$4,UsefulSeries!$C194,0)</f>
        <v>1.33849154998798E-2</v>
      </c>
      <c r="AG195" s="12">
        <f ca="1">OFFSET('Time agg. bias corr.'!$F$5,UsefulSeries!$C194,0)</f>
        <v>0.32190695911294898</v>
      </c>
      <c r="AH195" s="12">
        <f ca="1">OFFSET('Time agg. bias corr.'!$G$5,UsefulSeries!$C194,0)</f>
        <v>-0.55913560294961895</v>
      </c>
      <c r="AI195" s="12">
        <f ca="1">OFFSET('Time agg. bias corr.'!$H$5,UsefulSeries!$C194,0)</f>
        <v>0.237228643836669</v>
      </c>
      <c r="AJ195" s="12">
        <f ca="1">OFFSET('Time agg. bias corr.'!$F$6,UsefulSeries!$C194,0)</f>
        <v>2.35279478319236E-2</v>
      </c>
      <c r="AK195" s="12">
        <f ca="1">OFFSET('Time agg. bias corr.'!$G$6,UsefulSeries!$C194,0)</f>
        <v>2.4434492149554302E-2</v>
      </c>
      <c r="AL195" s="12">
        <f ca="1">OFFSET('Time agg. bias corr.'!$H$6,UsefulSeries!$C194,0)</f>
        <v>-4.7962439981477201E-2</v>
      </c>
    </row>
    <row r="196" spans="1:38" x14ac:dyDescent="0.35">
      <c r="A196" s="2" t="s">
        <v>251</v>
      </c>
      <c r="B196" s="15">
        <f>'Input - Gross flows &amp; stocks'!S198</f>
        <v>143653</v>
      </c>
      <c r="C196" s="15">
        <f>'Input - Gross flows &amp; stocks'!T198</f>
        <v>7125.333333333333</v>
      </c>
      <c r="D196" s="15">
        <f>'Input - Gross flows &amp; stocks'!U198</f>
        <v>77200.333333333328</v>
      </c>
      <c r="E196" s="13">
        <f>'Input - Gross flows &amp; stocks'!V198</f>
        <v>0.62985208308636609</v>
      </c>
      <c r="F196" s="13">
        <f>'Input - Gross flows &amp; stocks'!W198</f>
        <v>3.1541558549896161E-2</v>
      </c>
      <c r="G196" s="13">
        <f>'Input - Gross flows &amp; stocks'!X198</f>
        <v>0.33860635836373776</v>
      </c>
      <c r="H196" s="13">
        <f>'Input - Gross flows &amp; stocks'!Y198</f>
        <v>4.7257010843733072E-2</v>
      </c>
      <c r="I196" s="13"/>
      <c r="J196" s="12">
        <f ca="1">'Input - Gross flows &amp; stocks'!AJ198/('Input - Gross flows &amp; stocks'!$AJ198+'Input - Gross flows &amp; stocks'!$AK198+'Input - Gross flows &amp; stocks'!$AL198)</f>
        <v>0.97438056298476172</v>
      </c>
      <c r="K196" s="12">
        <f ca="1">'Input - Gross flows &amp; stocks'!AK198/('Input - Gross flows &amp; stocks'!$AJ198+'Input - Gross flows &amp; stocks'!$AK198+'Input - Gross flows &amp; stocks'!$AL198)</f>
        <v>1.1285652445654581E-2</v>
      </c>
      <c r="L196" s="12">
        <f ca="1">'Input - Gross flows &amp; stocks'!AL198/('Input - Gross flows &amp; stocks'!$AJ198+'Input - Gross flows &amp; stocks'!$AK198+'Input - Gross flows &amp; stocks'!$AL198)</f>
        <v>1.4333784569583717E-2</v>
      </c>
      <c r="M196" s="12">
        <f ca="1">'Input - Gross flows &amp; stocks'!AM198/('Input - Gross flows &amp; stocks'!$AM198+'Input - Gross flows &amp; stocks'!$AN198+'Input - Gross flows &amp; stocks'!$AO198)</f>
        <v>0.24134873526214692</v>
      </c>
      <c r="N196" s="12">
        <f ca="1">'Input - Gross flows &amp; stocks'!AN198/('Input - Gross flows &amp; stocks'!$AM198+'Input - Gross flows &amp; stocks'!$AN198+'Input - Gross flows &amp; stocks'!$AO198)</f>
        <v>0.58911141480787477</v>
      </c>
      <c r="O196" s="12">
        <f ca="1">'Input - Gross flows &amp; stocks'!AO198/('Input - Gross flows &amp; stocks'!$AM198+'Input - Gross flows &amp; stocks'!$AN198+'Input - Gross flows &amp; stocks'!$AO198)</f>
        <v>0.16953984992997842</v>
      </c>
      <c r="P196" s="12">
        <f ca="1">'Input - Gross flows &amp; stocks'!AP198/('Input - Gross flows &amp; stocks'!$AP198+'Input - Gross flows &amp; stocks'!$AQ198+'Input - Gross flows &amp; stocks'!$AR198)</f>
        <v>2.7188727124955389E-2</v>
      </c>
      <c r="Q196" s="12">
        <f ca="1">'Input - Gross flows &amp; stocks'!AQ198/('Input - Gross flows &amp; stocks'!$AP198+'Input - Gross flows &amp; stocks'!$AQ198+'Input - Gross flows &amp; stocks'!$AR198)</f>
        <v>1.9115163844018089E-2</v>
      </c>
      <c r="R196" s="12">
        <f ca="1">'Input - Gross flows &amp; stocks'!AR198/('Input - Gross flows &amp; stocks'!$AP198+'Input - Gross flows &amp; stocks'!$AQ198+'Input - Gross flows &amp; stocks'!$AR198)</f>
        <v>0.95369610903102664</v>
      </c>
      <c r="T196" s="12">
        <f t="shared" ca="1" si="6"/>
        <v>0.97453175879572729</v>
      </c>
      <c r="U196" s="12">
        <f ca="1">OFFSET('Margin error adjustment'!$BD$6,UsefulSeries!$M195,0)</f>
        <v>1.111018123628002E-2</v>
      </c>
      <c r="V196" s="12">
        <f ca="1">OFFSET('Margin error adjustment'!$BD$7,UsefulSeries!$M195,0)</f>
        <v>1.4358059967992692E-2</v>
      </c>
      <c r="W196" s="12">
        <f ca="1">OFFSET('Margin error adjustment'!$BD$8,UsefulSeries!$M195,0)</f>
        <v>0.24351850730199248</v>
      </c>
      <c r="X196" s="12">
        <f t="shared" ca="1" si="7"/>
        <v>0.58515662511649968</v>
      </c>
      <c r="Y196" s="12">
        <f ca="1">OFFSET('Margin error adjustment'!$BD$9,UsefulSeries!$M195,0)</f>
        <v>0.17132486758150792</v>
      </c>
      <c r="Z196" s="12">
        <f ca="1">OFFSET('Margin error adjustment'!$BD$10,UsefulSeries!$M195,0)</f>
        <v>2.7156997832428881E-2</v>
      </c>
      <c r="AA196" s="12">
        <f ca="1">OFFSET('Margin error adjustment'!$BD$11,UsefulSeries!$M195,0)</f>
        <v>1.8792684530548408E-2</v>
      </c>
      <c r="AB196" s="12">
        <f t="shared" ca="1" si="8"/>
        <v>0.95405031763702275</v>
      </c>
      <c r="AD196" s="12">
        <f ca="1">OFFSET('Time agg. bias corr.'!$F$4,UsefulSeries!$C195,0)</f>
        <v>-2.7927271238046E-2</v>
      </c>
      <c r="AE196" s="12">
        <f ca="1">OFFSET('Time agg. bias corr.'!$G$4,UsefulSeries!$C195,0)</f>
        <v>1.4405894198498199E-2</v>
      </c>
      <c r="AF196" s="12">
        <f ca="1">OFFSET('Time agg. bias corr.'!$H$4,UsefulSeries!$C195,0)</f>
        <v>1.3521377039560301E-2</v>
      </c>
      <c r="AG196" s="12">
        <f ca="1">OFFSET('Time agg. bias corr.'!$F$5,UsefulSeries!$C195,0)</f>
        <v>0.31668974486303503</v>
      </c>
      <c r="AH196" s="12">
        <f ca="1">OFFSET('Time agg. bias corr.'!$G$5,UsefulSeries!$C195,0)</f>
        <v>-0.54194036215220198</v>
      </c>
      <c r="AI196" s="12">
        <f ca="1">OFFSET('Time agg. bias corr.'!$H$5,UsefulSeries!$C195,0)</f>
        <v>0.225250617274974</v>
      </c>
      <c r="AJ196" s="12">
        <f ca="1">OFFSET('Time agg. bias corr.'!$F$6,UsefulSeries!$C195,0)</f>
        <v>2.4848888053783699E-2</v>
      </c>
      <c r="AK196" s="12">
        <f ca="1">OFFSET('Time agg. bias corr.'!$G$6,UsefulSeries!$C195,0)</f>
        <v>2.4768270748637699E-2</v>
      </c>
      <c r="AL196" s="12">
        <f ca="1">OFFSET('Time agg. bias corr.'!$H$6,UsefulSeries!$C195,0)</f>
        <v>-4.9617158792031303E-2</v>
      </c>
    </row>
    <row r="197" spans="1:38" x14ac:dyDescent="0.35">
      <c r="A197" s="2" t="s">
        <v>252</v>
      </c>
      <c r="B197" s="15">
        <f>'Input - Gross flows &amp; stocks'!S199</f>
        <v>143863.66666666666</v>
      </c>
      <c r="C197" s="15">
        <f>'Input - Gross flows &amp; stocks'!T199</f>
        <v>7057.333333333333</v>
      </c>
      <c r="D197" s="15">
        <f>'Input - Gross flows &amp; stocks'!U199</f>
        <v>77279.333333333328</v>
      </c>
      <c r="E197" s="13">
        <f>'Input - Gross flows &amp; stocks'!V199</f>
        <v>0.63051488327616312</v>
      </c>
      <c r="F197" s="13">
        <f>'Input - Gross flows &amp; stocks'!W199</f>
        <v>3.1021081351382176E-2</v>
      </c>
      <c r="G197" s="13">
        <f>'Input - Gross flows &amp; stocks'!X199</f>
        <v>0.33846403537245473</v>
      </c>
      <c r="H197" s="13">
        <f>'Input - Gross flows &amp; stocks'!Y199</f>
        <v>4.6761771611196143E-2</v>
      </c>
      <c r="I197" s="13"/>
      <c r="J197" s="12">
        <f ca="1">'Input - Gross flows &amp; stocks'!AJ199/('Input - Gross flows &amp; stocks'!$AJ199+'Input - Gross flows &amp; stocks'!$AK199+'Input - Gross flows &amp; stocks'!$AL199)</f>
        <v>0.97346898945137372</v>
      </c>
      <c r="K197" s="12">
        <f ca="1">'Input - Gross flows &amp; stocks'!AK199/('Input - Gross flows &amp; stocks'!$AJ199+'Input - Gross flows &amp; stocks'!$AK199+'Input - Gross flows &amp; stocks'!$AL199)</f>
        <v>1.1440535338623971E-2</v>
      </c>
      <c r="L197" s="12">
        <f ca="1">'Input - Gross flows &amp; stocks'!AL199/('Input - Gross flows &amp; stocks'!$AJ199+'Input - Gross flows &amp; stocks'!$AK199+'Input - Gross flows &amp; stocks'!$AL199)</f>
        <v>1.5090475210002306E-2</v>
      </c>
      <c r="M197" s="12">
        <f ca="1">'Input - Gross flows &amp; stocks'!AM199/('Input - Gross flows &amp; stocks'!$AM199+'Input - Gross flows &amp; stocks'!$AN199+'Input - Gross flows &amp; stocks'!$AO199)</f>
        <v>0.249611282952311</v>
      </c>
      <c r="N197" s="12">
        <f ca="1">'Input - Gross flows &amp; stocks'!AN199/('Input - Gross flows &amp; stocks'!$AM199+'Input - Gross flows &amp; stocks'!$AN199+'Input - Gross flows &amp; stocks'!$AO199)</f>
        <v>0.57669298814453684</v>
      </c>
      <c r="O197" s="12">
        <f ca="1">'Input - Gross flows &amp; stocks'!AO199/('Input - Gross flows &amp; stocks'!$AM199+'Input - Gross flows &amp; stocks'!$AN199+'Input - Gross flows &amp; stocks'!$AO199)</f>
        <v>0.17369572890315224</v>
      </c>
      <c r="P197" s="12">
        <f ca="1">'Input - Gross flows &amp; stocks'!AP199/('Input - Gross flows &amp; stocks'!$AP199+'Input - Gross flows &amp; stocks'!$AQ199+'Input - Gross flows &amp; stocks'!$AR199)</f>
        <v>2.7919451347102154E-2</v>
      </c>
      <c r="Q197" s="12">
        <f ca="1">'Input - Gross flows &amp; stocks'!AQ199/('Input - Gross flows &amp; stocks'!$AP199+'Input - Gross flows &amp; stocks'!$AQ199+'Input - Gross flows &amp; stocks'!$AR199)</f>
        <v>1.8860527513298198E-2</v>
      </c>
      <c r="R197" s="12">
        <f ca="1">'Input - Gross flows &amp; stocks'!AR199/('Input - Gross flows &amp; stocks'!$AP199+'Input - Gross flows &amp; stocks'!$AQ199+'Input - Gross flows &amp; stocks'!$AR199)</f>
        <v>0.95322002113959958</v>
      </c>
      <c r="T197" s="12">
        <f t="shared" ca="1" si="6"/>
        <v>0.97357302179876459</v>
      </c>
      <c r="U197" s="12">
        <f ca="1">OFFSET('Margin error adjustment'!$BD$6,UsefulSeries!$M196,0)</f>
        <v>1.1105991410671976E-2</v>
      </c>
      <c r="V197" s="12">
        <f ca="1">OFFSET('Margin error adjustment'!$BD$7,UsefulSeries!$M196,0)</f>
        <v>1.5320986790563505E-2</v>
      </c>
      <c r="W197" s="12">
        <f ca="1">OFFSET('Margin error adjustment'!$BD$8,UsefulSeries!$M196,0)</f>
        <v>0.25317837379773594</v>
      </c>
      <c r="X197" s="12">
        <f t="shared" ca="1" si="7"/>
        <v>0.56800899158097273</v>
      </c>
      <c r="Y197" s="12">
        <f ca="1">OFFSET('Margin error adjustment'!$BD$9,UsefulSeries!$M196,0)</f>
        <v>0.17881263462129132</v>
      </c>
      <c r="Z197" s="12">
        <f ca="1">OFFSET('Margin error adjustment'!$BD$10,UsefulSeries!$M196,0)</f>
        <v>2.7531222401914419E-2</v>
      </c>
      <c r="AA197" s="12">
        <f ca="1">OFFSET('Margin error adjustment'!$BD$11,UsefulSeries!$M196,0)</f>
        <v>1.8044731030268688E-2</v>
      </c>
      <c r="AB197" s="12">
        <f t="shared" ca="1" si="8"/>
        <v>0.95442404656781687</v>
      </c>
      <c r="AD197" s="12">
        <f ca="1">OFFSET('Time agg. bias corr.'!$F$4,UsefulSeries!$C196,0)</f>
        <v>-2.9042095478044299E-2</v>
      </c>
      <c r="AE197" s="12">
        <f ca="1">OFFSET('Time agg. bias corr.'!$G$4,UsefulSeries!$C196,0)</f>
        <v>1.4601854783546499E-2</v>
      </c>
      <c r="AF197" s="12">
        <f ca="1">OFFSET('Time agg. bias corr.'!$H$4,UsefulSeries!$C196,0)</f>
        <v>1.4440240694496599E-2</v>
      </c>
      <c r="AG197" s="12">
        <f ca="1">OFFSET('Time agg. bias corr.'!$F$5,UsefulSeries!$C196,0)</f>
        <v>0.33390809708542801</v>
      </c>
      <c r="AH197" s="12">
        <f ca="1">OFFSET('Time agg. bias corr.'!$G$5,UsefulSeries!$C196,0)</f>
        <v>-0.57203529177109302</v>
      </c>
      <c r="AI197" s="12">
        <f ca="1">OFFSET('Time agg. bias corr.'!$H$5,UsefulSeries!$C196,0)</f>
        <v>0.23812719468566501</v>
      </c>
      <c r="AJ197" s="12">
        <f ca="1">OFFSET('Time agg. bias corr.'!$F$6,UsefulSeries!$C196,0)</f>
        <v>2.5191538393402602E-2</v>
      </c>
      <c r="AK197" s="12">
        <f ca="1">OFFSET('Time agg. bias corr.'!$G$6,UsefulSeries!$C196,0)</f>
        <v>2.4094495654480502E-2</v>
      </c>
      <c r="AL197" s="12">
        <f ca="1">OFFSET('Time agg. bias corr.'!$H$6,UsefulSeries!$C196,0)</f>
        <v>-4.92860340478838E-2</v>
      </c>
    </row>
    <row r="198" spans="1:38" x14ac:dyDescent="0.35">
      <c r="A198" s="2" t="s">
        <v>253</v>
      </c>
      <c r="B198" s="15">
        <f>'Input - Gross flows &amp; stocks'!S200</f>
        <v>144067.66666666666</v>
      </c>
      <c r="C198" s="15">
        <f>'Input - Gross flows &amp; stocks'!T200</f>
        <v>7033.666666666667</v>
      </c>
      <c r="D198" s="15">
        <f>'Input - Gross flows &amp; stocks'!U200</f>
        <v>77331.333333333328</v>
      </c>
      <c r="E198" s="13">
        <f>'Input - Gross flows &amp; stocks'!V200</f>
        <v>0.62998085004754623</v>
      </c>
      <c r="F198" s="13">
        <f>'Input - Gross flows &amp; stocks'!W200</f>
        <v>3.1200837865196604E-2</v>
      </c>
      <c r="G198" s="13">
        <f>'Input - Gross flows &amp; stocks'!X200</f>
        <v>0.33881831208725716</v>
      </c>
      <c r="H198" s="13">
        <f>'Input - Gross flows &amp; stocks'!Y200</f>
        <v>4.6549335545241169E-2</v>
      </c>
      <c r="I198" s="13"/>
      <c r="J198" s="12">
        <f ca="1">'Input - Gross flows &amp; stocks'!AJ200/('Input - Gross flows &amp; stocks'!$AJ200+'Input - Gross flows &amp; stocks'!$AK200+'Input - Gross flows &amp; stocks'!$AL200)</f>
        <v>0.97316046800875822</v>
      </c>
      <c r="K198" s="12">
        <f ca="1">'Input - Gross flows &amp; stocks'!AK200/('Input - Gross flows &amp; stocks'!$AJ200+'Input - Gross flows &amp; stocks'!$AK200+'Input - Gross flows &amp; stocks'!$AL200)</f>
        <v>1.1496210811510841E-2</v>
      </c>
      <c r="L198" s="12">
        <f ca="1">'Input - Gross flows &amp; stocks'!AL200/('Input - Gross flows &amp; stocks'!$AJ200+'Input - Gross flows &amp; stocks'!$AK200+'Input - Gross flows &amp; stocks'!$AL200)</f>
        <v>1.5343321179730859E-2</v>
      </c>
      <c r="M198" s="12">
        <f ca="1">'Input - Gross flows &amp; stocks'!AM200/('Input - Gross flows &amp; stocks'!$AM200+'Input - Gross flows &amp; stocks'!$AN200+'Input - Gross flows &amp; stocks'!$AO200)</f>
        <v>0.25604205309606787</v>
      </c>
      <c r="N198" s="12">
        <f ca="1">'Input - Gross flows &amp; stocks'!AN200/('Input - Gross flows &amp; stocks'!$AM200+'Input - Gross flows &amp; stocks'!$AN200+'Input - Gross flows &amp; stocks'!$AO200)</f>
        <v>0.56761606253964569</v>
      </c>
      <c r="O198" s="12">
        <f ca="1">'Input - Gross flows &amp; stocks'!AO200/('Input - Gross flows &amp; stocks'!$AM200+'Input - Gross flows &amp; stocks'!$AN200+'Input - Gross flows &amp; stocks'!$AO200)</f>
        <v>0.17634188436428644</v>
      </c>
      <c r="P198" s="12">
        <f ca="1">'Input - Gross flows &amp; stocks'!AP200/('Input - Gross flows &amp; stocks'!$AP200+'Input - Gross flows &amp; stocks'!$AQ200+'Input - Gross flows &amp; stocks'!$AR200)</f>
        <v>2.8149053684424663E-2</v>
      </c>
      <c r="Q198" s="12">
        <f ca="1">'Input - Gross flows &amp; stocks'!AQ200/('Input - Gross flows &amp; stocks'!$AP200+'Input - Gross flows &amp; stocks'!$AQ200+'Input - Gross flows &amp; stocks'!$AR200)</f>
        <v>1.9733738578276327E-2</v>
      </c>
      <c r="R198" s="12">
        <f ca="1">'Input - Gross flows &amp; stocks'!AR200/('Input - Gross flows &amp; stocks'!$AP200+'Input - Gross flows &amp; stocks'!$AQ200+'Input - Gross flows &amp; stocks'!$AR200)</f>
        <v>0.95211720773729902</v>
      </c>
      <c r="T198" s="12">
        <f t="shared" ref="T198:T261" ca="1" si="9">1-U198-V198</f>
        <v>0.97233218460510229</v>
      </c>
      <c r="U198" s="12">
        <f ca="1">OFFSET('Margin error adjustment'!$BD$6,UsefulSeries!$M197,0)</f>
        <v>1.1565590878132428E-2</v>
      </c>
      <c r="V198" s="12">
        <f ca="1">OFFSET('Margin error adjustment'!$BD$7,UsefulSeries!$M197,0)</f>
        <v>1.6102224516765271E-2</v>
      </c>
      <c r="W198" s="12">
        <f ca="1">OFFSET('Margin error adjustment'!$BD$8,UsefulSeries!$M197,0)</f>
        <v>0.25276960075438182</v>
      </c>
      <c r="X198" s="12">
        <f t="shared" ref="X198:X261" ca="1" si="10">1-Y198-W198</f>
        <v>0.56427010639584474</v>
      </c>
      <c r="Y198" s="12">
        <f ca="1">OFFSET('Margin error adjustment'!$BD$9,UsefulSeries!$M197,0)</f>
        <v>0.18296029284977341</v>
      </c>
      <c r="Z198" s="12">
        <f ca="1">OFFSET('Margin error adjustment'!$BD$10,UsefulSeries!$M197,0)</f>
        <v>2.6796790410729476E-2</v>
      </c>
      <c r="AA198" s="12">
        <f ca="1">OFFSET('Margin error adjustment'!$BD$11,UsefulSeries!$M197,0)</f>
        <v>1.8921631661529551E-2</v>
      </c>
      <c r="AB198" s="12">
        <f t="shared" ref="AB198:AB261" ca="1" si="11">1-Z198-AA198</f>
        <v>0.95428157792774093</v>
      </c>
      <c r="AD198" s="12">
        <f ca="1">OFFSET('Time agg. bias corr.'!$F$4,UsefulSeries!$C197,0)</f>
        <v>-3.0415347744214501E-2</v>
      </c>
      <c r="AE198" s="12">
        <f ca="1">OFFSET('Time agg. bias corr.'!$G$4,UsefulSeries!$C197,0)</f>
        <v>1.52527880016069E-2</v>
      </c>
      <c r="AF198" s="12">
        <f ca="1">OFFSET('Time agg. bias corr.'!$H$4,UsefulSeries!$C197,0)</f>
        <v>1.5162559742597699E-2</v>
      </c>
      <c r="AG198" s="12">
        <f ca="1">OFFSET('Time agg. bias corr.'!$F$5,UsefulSeries!$C197,0)</f>
        <v>0.33469466674248499</v>
      </c>
      <c r="AH198" s="12">
        <f ca="1">OFFSET('Time agg. bias corr.'!$G$5,UsefulSeries!$C197,0)</f>
        <v>-0.579071097812355</v>
      </c>
      <c r="AI198" s="12">
        <f ca="1">OFFSET('Time agg. bias corr.'!$H$5,UsefulSeries!$C197,0)</f>
        <v>0.24437643108439899</v>
      </c>
      <c r="AJ198" s="12">
        <f ca="1">OFFSET('Time agg. bias corr.'!$F$6,UsefulSeries!$C197,0)</f>
        <v>2.4271890431839901E-2</v>
      </c>
      <c r="AK198" s="12">
        <f ca="1">OFFSET('Time agg. bias corr.'!$G$6,UsefulSeries!$C197,0)</f>
        <v>2.5358038097083299E-2</v>
      </c>
      <c r="AL198" s="12">
        <f ca="1">OFFSET('Time agg. bias corr.'!$H$6,UsefulSeries!$C197,0)</f>
        <v>-4.9629928539318802E-2</v>
      </c>
    </row>
    <row r="199" spans="1:38" x14ac:dyDescent="0.35">
      <c r="A199" s="2" t="s">
        <v>254</v>
      </c>
      <c r="B199" s="15">
        <f>'Input - Gross flows &amp; stocks'!S201</f>
        <v>144214.66666666666</v>
      </c>
      <c r="C199" s="15">
        <f>'Input - Gross flows &amp; stocks'!T201</f>
        <v>7052</v>
      </c>
      <c r="D199" s="15">
        <f>'Input - Gross flows &amp; stocks'!U201</f>
        <v>77403.666666666672</v>
      </c>
      <c r="E199" s="13">
        <f>'Input - Gross flows &amp; stocks'!V201</f>
        <v>0.63078519270842459</v>
      </c>
      <c r="F199" s="13">
        <f>'Input - Gross flows &amp; stocks'!W201</f>
        <v>3.0556674313131488E-2</v>
      </c>
      <c r="G199" s="13">
        <f>'Input - Gross flows &amp; stocks'!X201</f>
        <v>0.33865813297844399</v>
      </c>
      <c r="H199" s="13">
        <f>'Input - Gross flows &amp; stocks'!Y201</f>
        <v>4.6619656236227415E-2</v>
      </c>
      <c r="I199" s="13"/>
      <c r="J199" s="12">
        <f ca="1">'Input - Gross flows &amp; stocks'!AJ201/('Input - Gross flows &amp; stocks'!$AJ201+'Input - Gross flows &amp; stocks'!$AK201+'Input - Gross flows &amp; stocks'!$AL201)</f>
        <v>0.97313604763014516</v>
      </c>
      <c r="K199" s="12">
        <f ca="1">'Input - Gross flows &amp; stocks'!AK201/('Input - Gross flows &amp; stocks'!$AJ201+'Input - Gross flows &amp; stocks'!$AK201+'Input - Gross flows &amp; stocks'!$AL201)</f>
        <v>1.152759816344393E-2</v>
      </c>
      <c r="L199" s="12">
        <f ca="1">'Input - Gross flows &amp; stocks'!AL201/('Input - Gross flows &amp; stocks'!$AJ201+'Input - Gross flows &amp; stocks'!$AK201+'Input - Gross flows &amp; stocks'!$AL201)</f>
        <v>1.5336354206410914E-2</v>
      </c>
      <c r="M199" s="12">
        <f ca="1">'Input - Gross flows &amp; stocks'!AM201/('Input - Gross flows &amp; stocks'!$AM201+'Input - Gross flows &amp; stocks'!$AN201+'Input - Gross flows &amp; stocks'!$AO201)</f>
        <v>0.2588906591737809</v>
      </c>
      <c r="N199" s="12">
        <f ca="1">'Input - Gross flows &amp; stocks'!AN201/('Input - Gross flows &amp; stocks'!$AM201+'Input - Gross flows &amp; stocks'!$AN201+'Input - Gross flows &amp; stocks'!$AO201)</f>
        <v>0.56480603431791987</v>
      </c>
      <c r="O199" s="12">
        <f ca="1">'Input - Gross flows &amp; stocks'!AO201/('Input - Gross flows &amp; stocks'!$AM201+'Input - Gross flows &amp; stocks'!$AN201+'Input - Gross flows &amp; stocks'!$AO201)</f>
        <v>0.17630330650829917</v>
      </c>
      <c r="P199" s="12">
        <f ca="1">'Input - Gross flows &amp; stocks'!AP201/('Input - Gross flows &amp; stocks'!$AP201+'Input - Gross flows &amp; stocks'!$AQ201+'Input - Gross flows &amp; stocks'!$AR201)</f>
        <v>2.7245330590197642E-2</v>
      </c>
      <c r="Q199" s="12">
        <f ca="1">'Input - Gross flows &amp; stocks'!AQ201/('Input - Gross flows &amp; stocks'!$AP201+'Input - Gross flows &amp; stocks'!$AQ201+'Input - Gross flows &amp; stocks'!$AR201)</f>
        <v>2.0306432184727139E-2</v>
      </c>
      <c r="R199" s="12">
        <f ca="1">'Input - Gross flows &amp; stocks'!AR201/('Input - Gross flows &amp; stocks'!$AP201+'Input - Gross flows &amp; stocks'!$AQ201+'Input - Gross flows &amp; stocks'!$AR201)</f>
        <v>0.95244823722507521</v>
      </c>
      <c r="T199" s="12">
        <f t="shared" ca="1" si="9"/>
        <v>0.97356995311256955</v>
      </c>
      <c r="U199" s="12">
        <f ca="1">OFFSET('Margin error adjustment'!$BD$6,UsefulSeries!$M198,0)</f>
        <v>1.0938207488171973E-2</v>
      </c>
      <c r="V199" s="12">
        <f ca="1">OFFSET('Margin error adjustment'!$BD$7,UsefulSeries!$M198,0)</f>
        <v>1.5491839399258425E-2</v>
      </c>
      <c r="W199" s="12">
        <f ca="1">OFFSET('Margin error adjustment'!$BD$8,UsefulSeries!$M198,0)</f>
        <v>0.26598964881984333</v>
      </c>
      <c r="X199" s="12">
        <f t="shared" ca="1" si="10"/>
        <v>0.55116385419399272</v>
      </c>
      <c r="Y199" s="12">
        <f ca="1">OFFSET('Margin error adjustment'!$BD$9,UsefulSeries!$M198,0)</f>
        <v>0.18284649698616395</v>
      </c>
      <c r="Z199" s="12">
        <f ca="1">OFFSET('Margin error adjustment'!$BD$10,UsefulSeries!$M198,0)</f>
        <v>2.7022347472210575E-2</v>
      </c>
      <c r="AA199" s="12">
        <f ca="1">OFFSET('Margin error adjustment'!$BD$11,UsefulSeries!$M198,0)</f>
        <v>1.9092943855427907E-2</v>
      </c>
      <c r="AB199" s="12">
        <f t="shared" ca="1" si="11"/>
        <v>0.95388470867236153</v>
      </c>
      <c r="AD199" s="12">
        <f ca="1">OFFSET('Time agg. bias corr.'!$F$4,UsefulSeries!$C198,0)</f>
        <v>-2.9151186877953698E-2</v>
      </c>
      <c r="AE199" s="12">
        <f ca="1">OFFSET('Time agg. bias corr.'!$G$4,UsefulSeries!$C198,0)</f>
        <v>1.4565012664839399E-2</v>
      </c>
      <c r="AF199" s="12">
        <f ca="1">OFFSET('Time agg. bias corr.'!$H$4,UsefulSeries!$C198,0)</f>
        <v>1.4586174213043399E-2</v>
      </c>
      <c r="AG199" s="12">
        <f ca="1">OFFSET('Time agg. bias corr.'!$F$5,UsefulSeries!$C198,0)</f>
        <v>0.35590513528884998</v>
      </c>
      <c r="AH199" s="12">
        <f ca="1">OFFSET('Time agg. bias corr.'!$G$5,UsefulSeries!$C198,0)</f>
        <v>-0.60279604466034098</v>
      </c>
      <c r="AI199" s="12">
        <f ca="1">OFFSET('Time agg. bias corr.'!$H$5,UsefulSeries!$C198,0)</f>
        <v>0.246890909370128</v>
      </c>
      <c r="AJ199" s="12">
        <f ca="1">OFFSET('Time agg. bias corr.'!$F$6,UsefulSeries!$C198,0)</f>
        <v>2.4215911682816199E-2</v>
      </c>
      <c r="AK199" s="12">
        <f ca="1">OFFSET('Time agg. bias corr.'!$G$6,UsefulSeries!$C198,0)</f>
        <v>2.5882893254925599E-2</v>
      </c>
      <c r="AL199" s="12">
        <f ca="1">OFFSET('Time agg. bias corr.'!$H$6,UsefulSeries!$C198,0)</f>
        <v>-5.0098804927483503E-2</v>
      </c>
    </row>
    <row r="200" spans="1:38" x14ac:dyDescent="0.35">
      <c r="A200" s="2" t="s">
        <v>255</v>
      </c>
      <c r="B200" s="15">
        <f>'Input - Gross flows &amp; stocks'!S202</f>
        <v>144393.33333333334</v>
      </c>
      <c r="C200" s="15">
        <f>'Input - Gross flows &amp; stocks'!T202</f>
        <v>7089</v>
      </c>
      <c r="D200" s="15">
        <f>'Input - Gross flows &amp; stocks'!U202</f>
        <v>77434.333333333328</v>
      </c>
      <c r="E200" s="13">
        <f>'Input - Gross flows &amp; stocks'!V202</f>
        <v>0.63126937827708807</v>
      </c>
      <c r="F200" s="13">
        <f>'Input - Gross flows &amp; stocks'!W202</f>
        <v>3.0616037888494825E-2</v>
      </c>
      <c r="G200" s="13">
        <f>'Input - Gross flows &amp; stocks'!X202</f>
        <v>0.33811458383441712</v>
      </c>
      <c r="H200" s="13">
        <f>'Input - Gross flows &amp; stocks'!Y202</f>
        <v>4.6797536346372619E-2</v>
      </c>
      <c r="I200" s="13"/>
      <c r="J200" s="12">
        <f ca="1">'Input - Gross flows &amp; stocks'!AJ202/('Input - Gross flows &amp; stocks'!$AJ202+'Input - Gross flows &amp; stocks'!$AK202+'Input - Gross flows &amp; stocks'!$AL202)</f>
        <v>0.9733551609156742</v>
      </c>
      <c r="K200" s="12">
        <f ca="1">'Input - Gross flows &amp; stocks'!AK202/('Input - Gross flows &amp; stocks'!$AJ202+'Input - Gross flows &amp; stocks'!$AK202+'Input - Gross flows &amp; stocks'!$AL202)</f>
        <v>1.1437240234334225E-2</v>
      </c>
      <c r="L200" s="12">
        <f ca="1">'Input - Gross flows &amp; stocks'!AL202/('Input - Gross flows &amp; stocks'!$AJ202+'Input - Gross flows &amp; stocks'!$AK202+'Input - Gross flows &amp; stocks'!$AL202)</f>
        <v>1.5207598849991497E-2</v>
      </c>
      <c r="M200" s="12">
        <f ca="1">'Input - Gross flows &amp; stocks'!AM202/('Input - Gross flows &amp; stocks'!$AM202+'Input - Gross flows &amp; stocks'!$AN202+'Input - Gross flows &amp; stocks'!$AO202)</f>
        <v>0.26216926030140864</v>
      </c>
      <c r="N200" s="12">
        <f ca="1">'Input - Gross flows &amp; stocks'!AN202/('Input - Gross flows &amp; stocks'!$AM202+'Input - Gross flows &amp; stocks'!$AN202+'Input - Gross flows &amp; stocks'!$AO202)</f>
        <v>0.56232748516756925</v>
      </c>
      <c r="O200" s="12">
        <f ca="1">'Input - Gross flows &amp; stocks'!AO202/('Input - Gross flows &amp; stocks'!$AM202+'Input - Gross flows &amp; stocks'!$AN202+'Input - Gross flows &amp; stocks'!$AO202)</f>
        <v>0.1755032545310222</v>
      </c>
      <c r="P200" s="12">
        <f ca="1">'Input - Gross flows &amp; stocks'!AP202/('Input - Gross flows &amp; stocks'!$AP202+'Input - Gross flows &amp; stocks'!$AQ202+'Input - Gross flows &amp; stocks'!$AR202)</f>
        <v>2.708256250004127E-2</v>
      </c>
      <c r="Q200" s="12">
        <f ca="1">'Input - Gross flows &amp; stocks'!AQ202/('Input - Gross flows &amp; stocks'!$AP202+'Input - Gross flows &amp; stocks'!$AQ202+'Input - Gross flows &amp; stocks'!$AR202)</f>
        <v>2.0914556118159455E-2</v>
      </c>
      <c r="R200" s="12">
        <f ca="1">'Input - Gross flows &amp; stocks'!AR202/('Input - Gross flows &amp; stocks'!$AP202+'Input - Gross flows &amp; stocks'!$AQ202+'Input - Gross flows &amp; stocks'!$AR202)</f>
        <v>0.95200288138179923</v>
      </c>
      <c r="T200" s="12">
        <f t="shared" ca="1" si="9"/>
        <v>0.97351201627772976</v>
      </c>
      <c r="U200" s="12">
        <f ca="1">OFFSET('Margin error adjustment'!$BD$6,UsefulSeries!$M199,0)</f>
        <v>1.1057149700786868E-2</v>
      </c>
      <c r="V200" s="12">
        <f ca="1">OFFSET('Margin error adjustment'!$BD$7,UsefulSeries!$M199,0)</f>
        <v>1.5430834021483363E-2</v>
      </c>
      <c r="W200" s="12">
        <f ca="1">OFFSET('Margin error adjustment'!$BD$8,UsefulSeries!$M199,0)</f>
        <v>0.26642435243713891</v>
      </c>
      <c r="X200" s="12">
        <f t="shared" ca="1" si="10"/>
        <v>0.55267595557376759</v>
      </c>
      <c r="Y200" s="12">
        <f ca="1">OFFSET('Margin error adjustment'!$BD$9,UsefulSeries!$M199,0)</f>
        <v>0.18089969198909348</v>
      </c>
      <c r="Z200" s="12">
        <f ca="1">OFFSET('Margin error adjustment'!$BD$10,UsefulSeries!$M199,0)</f>
        <v>2.6727163583107678E-2</v>
      </c>
      <c r="AA200" s="12">
        <f ca="1">OFFSET('Margin error adjustment'!$BD$11,UsefulSeries!$M199,0)</f>
        <v>1.9941680860035917E-2</v>
      </c>
      <c r="AB200" s="12">
        <f t="shared" ca="1" si="11"/>
        <v>0.95333115555685644</v>
      </c>
      <c r="AD200" s="12">
        <f ca="1">OFFSET('Time agg. bias corr.'!$F$4,UsefulSeries!$C199,0)</f>
        <v>-2.9231002931513799E-2</v>
      </c>
      <c r="AE200" s="12">
        <f ca="1">OFFSET('Time agg. bias corr.'!$G$4,UsefulSeries!$C199,0)</f>
        <v>1.4699947380249601E-2</v>
      </c>
      <c r="AF200" s="12">
        <f ca="1">OFFSET('Time agg. bias corr.'!$H$4,UsefulSeries!$C199,0)</f>
        <v>1.45310555513447E-2</v>
      </c>
      <c r="AG200" s="12">
        <f ca="1">OFFSET('Time agg. bias corr.'!$F$5,UsefulSeries!$C199,0)</f>
        <v>0.35617670047960098</v>
      </c>
      <c r="AH200" s="12">
        <f ca="1">OFFSET('Time agg. bias corr.'!$G$5,UsefulSeries!$C199,0)</f>
        <v>-0.60020399163413196</v>
      </c>
      <c r="AI200" s="12">
        <f ca="1">OFFSET('Time agg. bias corr.'!$H$5,UsefulSeries!$C199,0)</f>
        <v>0.24402729114122201</v>
      </c>
      <c r="AJ200" s="12">
        <f ca="1">OFFSET('Time agg. bias corr.'!$F$6,UsefulSeries!$C199,0)</f>
        <v>2.37433814536143E-2</v>
      </c>
      <c r="AK200" s="12">
        <f ca="1">OFFSET('Time agg. bias corr.'!$G$6,UsefulSeries!$C199,0)</f>
        <v>2.70211790969569E-2</v>
      </c>
      <c r="AL200" s="12">
        <f ca="1">OFFSET('Time agg. bias corr.'!$H$6,UsefulSeries!$C199,0)</f>
        <v>-5.0764560550422298E-2</v>
      </c>
    </row>
    <row r="201" spans="1:38" x14ac:dyDescent="0.35">
      <c r="A201" s="2" t="s">
        <v>256</v>
      </c>
      <c r="B201" s="15">
        <f>'Input - Gross flows &amp; stocks'!S203</f>
        <v>144547.33333333334</v>
      </c>
      <c r="C201" s="15">
        <f>'Input - Gross flows &amp; stocks'!T203</f>
        <v>7037.666666666667</v>
      </c>
      <c r="D201" s="15">
        <f>'Input - Gross flows &amp; stocks'!U203</f>
        <v>77581</v>
      </c>
      <c r="E201" s="13">
        <f>'Input - Gross flows &amp; stocks'!V203</f>
        <v>0.62994513175368705</v>
      </c>
      <c r="F201" s="13">
        <f>'Input - Gross flows &amp; stocks'!W203</f>
        <v>3.1343922555392464E-2</v>
      </c>
      <c r="G201" s="13">
        <f>'Input - Gross flows &amp; stocks'!X203</f>
        <v>0.33871094569092053</v>
      </c>
      <c r="H201" s="13">
        <f>'Input - Gross flows &amp; stocks'!Y203</f>
        <v>4.6427197062154348E-2</v>
      </c>
      <c r="I201" s="13"/>
      <c r="J201" s="12">
        <f ca="1">'Input - Gross flows &amp; stocks'!AJ203/('Input - Gross flows &amp; stocks'!$AJ203+'Input - Gross flows &amp; stocks'!$AK203+'Input - Gross flows &amp; stocks'!$AL203)</f>
        <v>0.97334542984072514</v>
      </c>
      <c r="K201" s="12">
        <f ca="1">'Input - Gross flows &amp; stocks'!AK203/('Input - Gross flows &amp; stocks'!$AJ203+'Input - Gross flows &amp; stocks'!$AK203+'Input - Gross flows &amp; stocks'!$AL203)</f>
        <v>1.1441552248581288E-2</v>
      </c>
      <c r="L201" s="12">
        <f ca="1">'Input - Gross flows &amp; stocks'!AL203/('Input - Gross flows &amp; stocks'!$AJ203+'Input - Gross flows &amp; stocks'!$AK203+'Input - Gross flows &amp; stocks'!$AL203)</f>
        <v>1.5213017910693578E-2</v>
      </c>
      <c r="M201" s="12">
        <f ca="1">'Input - Gross flows &amp; stocks'!AM203/('Input - Gross flows &amp; stocks'!$AM203+'Input - Gross flows &amp; stocks'!$AN203+'Input - Gross flows &amp; stocks'!$AO203)</f>
        <v>0.26360996908672413</v>
      </c>
      <c r="N201" s="12">
        <f ca="1">'Input - Gross flows &amp; stocks'!AN203/('Input - Gross flows &amp; stocks'!$AM203+'Input - Gross flows &amp; stocks'!$AN203+'Input - Gross flows &amp; stocks'!$AO203)</f>
        <v>0.5651276055444574</v>
      </c>
      <c r="O201" s="12">
        <f ca="1">'Input - Gross flows &amp; stocks'!AO203/('Input - Gross flows &amp; stocks'!$AM203+'Input - Gross flows &amp; stocks'!$AN203+'Input - Gross flows &amp; stocks'!$AO203)</f>
        <v>0.17126242536881844</v>
      </c>
      <c r="P201" s="12">
        <f ca="1">'Input - Gross flows &amp; stocks'!AP203/('Input - Gross flows &amp; stocks'!$AP203+'Input - Gross flows &amp; stocks'!$AQ203+'Input - Gross flows &amp; stocks'!$AR203)</f>
        <v>2.6332773769172986E-2</v>
      </c>
      <c r="Q201" s="12">
        <f ca="1">'Input - Gross flows &amp; stocks'!AQ203/('Input - Gross flows &amp; stocks'!$AP203+'Input - Gross flows &amp; stocks'!$AQ203+'Input - Gross flows &amp; stocks'!$AR203)</f>
        <v>1.9591009500468198E-2</v>
      </c>
      <c r="R201" s="12">
        <f ca="1">'Input - Gross flows &amp; stocks'!AR203/('Input - Gross flows &amp; stocks'!$AP203+'Input - Gross flows &amp; stocks'!$AQ203+'Input - Gross flows &amp; stocks'!$AR203)</f>
        <v>0.95407621673035892</v>
      </c>
      <c r="T201" s="12">
        <f t="shared" ca="1" si="9"/>
        <v>0.97214095479313523</v>
      </c>
      <c r="U201" s="12">
        <f ca="1">OFFSET('Margin error adjustment'!$BD$6,UsefulSeries!$M200,0)</f>
        <v>1.1816288830166811E-2</v>
      </c>
      <c r="V201" s="12">
        <f ca="1">OFFSET('Margin error adjustment'!$BD$7,UsefulSeries!$M200,0)</f>
        <v>1.6042756376697893E-2</v>
      </c>
      <c r="W201" s="12">
        <f ca="1">OFFSET('Margin error adjustment'!$BD$8,UsefulSeries!$M200,0)</f>
        <v>0.25602819411670946</v>
      </c>
      <c r="X201" s="12">
        <f t="shared" ca="1" si="10"/>
        <v>0.568082303383455</v>
      </c>
      <c r="Y201" s="12">
        <f ca="1">OFFSET('Margin error adjustment'!$BD$9,UsefulSeries!$M200,0)</f>
        <v>0.17588950249983562</v>
      </c>
      <c r="Z201" s="12">
        <f ca="1">OFFSET('Margin error adjustment'!$BD$10,UsefulSeries!$M200,0)</f>
        <v>2.4913881668751039E-2</v>
      </c>
      <c r="AA201" s="12">
        <f ca="1">OFFSET('Margin error adjustment'!$BD$11,UsefulSeries!$M200,0)</f>
        <v>1.9201277431554666E-2</v>
      </c>
      <c r="AB201" s="12">
        <f t="shared" ca="1" si="11"/>
        <v>0.95588484089969428</v>
      </c>
      <c r="AD201" s="12">
        <f ca="1">OFFSET('Time agg. bias corr.'!$F$4,UsefulSeries!$C200,0)</f>
        <v>-3.0665287218435599E-2</v>
      </c>
      <c r="AE201" s="12">
        <f ca="1">OFFSET('Time agg. bias corr.'!$G$4,UsefulSeries!$C200,0)</f>
        <v>1.5539705914816401E-2</v>
      </c>
      <c r="AF201" s="12">
        <f ca="1">OFFSET('Time agg. bias corr.'!$H$4,UsefulSeries!$C200,0)</f>
        <v>1.5125581303619901E-2</v>
      </c>
      <c r="AG201" s="12">
        <f ca="1">OFFSET('Time agg. bias corr.'!$F$5,UsefulSeries!$C200,0)</f>
        <v>0.33845367618473199</v>
      </c>
      <c r="AH201" s="12">
        <f ca="1">OFFSET('Time agg. bias corr.'!$G$5,UsefulSeries!$C200,0)</f>
        <v>-0.57229562365916398</v>
      </c>
      <c r="AI201" s="12">
        <f ca="1">OFFSET('Time agg. bias corr.'!$H$5,UsefulSeries!$C200,0)</f>
        <v>0.23384194747443199</v>
      </c>
      <c r="AJ201" s="12">
        <f ca="1">OFFSET('Time agg. bias corr.'!$F$6,UsefulSeries!$C200,0)</f>
        <v>2.2209116057304301E-2</v>
      </c>
      <c r="AK201" s="12">
        <f ca="1">OFFSET('Time agg. bias corr.'!$G$6,UsefulSeries!$C200,0)</f>
        <v>2.5645567734581699E-2</v>
      </c>
      <c r="AL201" s="12">
        <f ca="1">OFFSET('Time agg. bias corr.'!$H$6,UsefulSeries!$C200,0)</f>
        <v>-4.7854683791886003E-2</v>
      </c>
    </row>
    <row r="202" spans="1:38" x14ac:dyDescent="0.35">
      <c r="A202" s="2" t="s">
        <v>257</v>
      </c>
      <c r="B202" s="15">
        <f>'Input - Gross flows &amp; stocks'!S204</f>
        <v>144918</v>
      </c>
      <c r="C202" s="15">
        <f>'Input - Gross flows &amp; stocks'!T204</f>
        <v>6888.333333333333</v>
      </c>
      <c r="D202" s="15">
        <f>'Input - Gross flows &amp; stocks'!U204</f>
        <v>77614</v>
      </c>
      <c r="E202" s="13">
        <f>'Input - Gross flows &amp; stocks'!V204</f>
        <v>0.63108999114183106</v>
      </c>
      <c r="F202" s="13">
        <f>'Input - Gross flows &amp; stocks'!W204</f>
        <v>3.0942500447272078E-2</v>
      </c>
      <c r="G202" s="13">
        <f>'Input - Gross flows &amp; stocks'!X204</f>
        <v>0.33796750841089684</v>
      </c>
      <c r="H202" s="13">
        <f>'Input - Gross flows &amp; stocks'!Y204</f>
        <v>4.537579679372182E-2</v>
      </c>
      <c r="I202" s="13"/>
      <c r="J202" s="12">
        <f ca="1">'Input - Gross flows &amp; stocks'!AJ204/('Input - Gross flows &amp; stocks'!$AJ204+'Input - Gross flows &amp; stocks'!$AK204+'Input - Gross flows &amp; stocks'!$AL204)</f>
        <v>0.97454995946528966</v>
      </c>
      <c r="K202" s="12">
        <f ca="1">'Input - Gross flows &amp; stocks'!AK204/('Input - Gross flows &amp; stocks'!$AJ204+'Input - Gross flows &amp; stocks'!$AK204+'Input - Gross flows &amp; stocks'!$AL204)</f>
        <v>1.1038768600481816E-2</v>
      </c>
      <c r="L202" s="12">
        <f ca="1">'Input - Gross flows &amp; stocks'!AL204/('Input - Gross flows &amp; stocks'!$AJ204+'Input - Gross flows &amp; stocks'!$AK204+'Input - Gross flows &amp; stocks'!$AL204)</f>
        <v>1.4411271934228436E-2</v>
      </c>
      <c r="M202" s="12">
        <f ca="1">'Input - Gross flows &amp; stocks'!AM204/('Input - Gross flows &amp; stocks'!$AM204+'Input - Gross flows &amp; stocks'!$AN204+'Input - Gross flows &amp; stocks'!$AO204)</f>
        <v>0.25885817972837183</v>
      </c>
      <c r="N202" s="12">
        <f ca="1">'Input - Gross flows &amp; stocks'!AN204/('Input - Gross flows &amp; stocks'!$AM204+'Input - Gross flows &amp; stocks'!$AN204+'Input - Gross flows &amp; stocks'!$AO204)</f>
        <v>0.56678297488957674</v>
      </c>
      <c r="O202" s="12">
        <f ca="1">'Input - Gross flows &amp; stocks'!AO204/('Input - Gross flows &amp; stocks'!$AM204+'Input - Gross flows &amp; stocks'!$AN204+'Input - Gross flows &amp; stocks'!$AO204)</f>
        <v>0.17435884538205149</v>
      </c>
      <c r="P202" s="12">
        <f ca="1">'Input - Gross flows &amp; stocks'!AP204/('Input - Gross flows &amp; stocks'!$AP204+'Input - Gross flows &amp; stocks'!$AQ204+'Input - Gross flows &amp; stocks'!$AR204)</f>
        <v>2.7580134150460966E-2</v>
      </c>
      <c r="Q202" s="12">
        <f ca="1">'Input - Gross flows &amp; stocks'!AQ204/('Input - Gross flows &amp; stocks'!$AP204+'Input - Gross flows &amp; stocks'!$AQ204+'Input - Gross flows &amp; stocks'!$AR204)</f>
        <v>1.82705475098098E-2</v>
      </c>
      <c r="R202" s="12">
        <f ca="1">'Input - Gross flows &amp; stocks'!AR204/('Input - Gross flows &amp; stocks'!$AP204+'Input - Gross flows &amp; stocks'!$AQ204+'Input - Gross flows &amp; stocks'!$AR204)</f>
        <v>0.95414931833972927</v>
      </c>
      <c r="T202" s="12">
        <f t="shared" ca="1" si="9"/>
        <v>0.9743313773939386</v>
      </c>
      <c r="U202" s="12">
        <f ca="1">OFFSET('Margin error adjustment'!$BD$6,UsefulSeries!$M201,0)</f>
        <v>1.1106916008171604E-2</v>
      </c>
      <c r="V202" s="12">
        <f ca="1">OFFSET('Margin error adjustment'!$BD$7,UsefulSeries!$M201,0)</f>
        <v>1.4561706597889804E-2</v>
      </c>
      <c r="W202" s="12">
        <f ca="1">OFFSET('Margin error adjustment'!$BD$8,UsefulSeries!$M201,0)</f>
        <v>0.25743825983376756</v>
      </c>
      <c r="X202" s="12">
        <f t="shared" ca="1" si="10"/>
        <v>0.56730012553279263</v>
      </c>
      <c r="Y202" s="12">
        <f ca="1">OFFSET('Margin error adjustment'!$BD$9,UsefulSeries!$M201,0)</f>
        <v>0.17526161463343984</v>
      </c>
      <c r="Z202" s="12">
        <f ca="1">OFFSET('Margin error adjustment'!$BD$10,UsefulSeries!$M201,0)</f>
        <v>2.7296308183282481E-2</v>
      </c>
      <c r="AA202" s="12">
        <f ca="1">OFFSET('Margin error adjustment'!$BD$11,UsefulSeries!$M201,0)</f>
        <v>1.8199416514835857E-2</v>
      </c>
      <c r="AB202" s="12">
        <f t="shared" ca="1" si="11"/>
        <v>0.95450427530188175</v>
      </c>
      <c r="AD202" s="12">
        <f ca="1">OFFSET('Time agg. bias corr.'!$F$4,UsefulSeries!$C201,0)</f>
        <v>-2.8287593819320101E-2</v>
      </c>
      <c r="AE202" s="12">
        <f ca="1">OFFSET('Time agg. bias corr.'!$G$4,UsefulSeries!$C201,0)</f>
        <v>1.46136251517015E-2</v>
      </c>
      <c r="AF202" s="12">
        <f ca="1">OFFSET('Time agg. bias corr.'!$H$4,UsefulSeries!$C201,0)</f>
        <v>1.3673968667698501E-2</v>
      </c>
      <c r="AG202" s="12">
        <f ca="1">OFFSET('Time agg. bias corr.'!$F$5,UsefulSeries!$C201,0)</f>
        <v>0.339748970994876</v>
      </c>
      <c r="AH202" s="12">
        <f ca="1">OFFSET('Time agg. bias corr.'!$G$5,UsefulSeries!$C201,0)</f>
        <v>-0.57330642283628197</v>
      </c>
      <c r="AI202" s="12">
        <f ca="1">OFFSET('Time agg. bias corr.'!$H$5,UsefulSeries!$C201,0)</f>
        <v>0.23355745182825899</v>
      </c>
      <c r="AJ202" s="12">
        <f ca="1">OFFSET('Time agg. bias corr.'!$F$6,UsefulSeries!$C201,0)</f>
        <v>2.4846675162125499E-2</v>
      </c>
      <c r="AK202" s="12">
        <f ca="1">OFFSET('Time agg. bias corr.'!$G$6,UsefulSeries!$C201,0)</f>
        <v>2.43183629356362E-2</v>
      </c>
      <c r="AL202" s="12">
        <f ca="1">OFFSET('Time agg. bias corr.'!$H$6,UsefulSeries!$C201,0)</f>
        <v>-4.9165038097628302E-2</v>
      </c>
    </row>
    <row r="203" spans="1:38" x14ac:dyDescent="0.35">
      <c r="A203" s="2" t="s">
        <v>258</v>
      </c>
      <c r="B203" s="15">
        <f>'Input - Gross flows &amp; stocks'!S205</f>
        <v>145221</v>
      </c>
      <c r="C203" s="15">
        <f>'Input - Gross flows &amp; stocks'!T205</f>
        <v>6815.333333333333</v>
      </c>
      <c r="D203" s="15">
        <f>'Input - Gross flows &amp; stocks'!U205</f>
        <v>77630</v>
      </c>
      <c r="E203" s="13">
        <f>'Input - Gross flows &amp; stocks'!V205</f>
        <v>0.63122496393062477</v>
      </c>
      <c r="F203" s="13">
        <f>'Input - Gross flows &amp; stocks'!W205</f>
        <v>2.9844956171895091E-2</v>
      </c>
      <c r="G203" s="13">
        <f>'Input - Gross flows &amp; stocks'!X205</f>
        <v>0.33893007989748014</v>
      </c>
      <c r="H203" s="13">
        <f>'Input - Gross flows &amp; stocks'!Y205</f>
        <v>4.4827004071395213E-2</v>
      </c>
      <c r="I203" s="13"/>
      <c r="J203" s="12">
        <f ca="1">'Input - Gross flows &amp; stocks'!AJ205/('Input - Gross flows &amp; stocks'!$AJ205+'Input - Gross flows &amp; stocks'!$AK205+'Input - Gross flows &amp; stocks'!$AL205)</f>
        <v>0.97421011274230052</v>
      </c>
      <c r="K203" s="12">
        <f ca="1">'Input - Gross flows &amp; stocks'!AK205/('Input - Gross flows &amp; stocks'!$AJ205+'Input - Gross flows &amp; stocks'!$AK205+'Input - Gross flows &amp; stocks'!$AL205)</f>
        <v>1.124354796642317E-2</v>
      </c>
      <c r="L203" s="12">
        <f ca="1">'Input - Gross flows &amp; stocks'!AL205/('Input - Gross flows &amp; stocks'!$AJ205+'Input - Gross flows &amp; stocks'!$AK205+'Input - Gross flows &amp; stocks'!$AL205)</f>
        <v>1.4546339291276441E-2</v>
      </c>
      <c r="M203" s="12">
        <f ca="1">'Input - Gross flows &amp; stocks'!AM205/('Input - Gross flows &amp; stocks'!$AM205+'Input - Gross flows &amp; stocks'!$AN205+'Input - Gross flows &amp; stocks'!$AO205)</f>
        <v>0.25740936872972242</v>
      </c>
      <c r="N203" s="12">
        <f ca="1">'Input - Gross flows &amp; stocks'!AN205/('Input - Gross flows &amp; stocks'!$AM205+'Input - Gross flows &amp; stocks'!$AN205+'Input - Gross flows &amp; stocks'!$AO205)</f>
        <v>0.57692623479540273</v>
      </c>
      <c r="O203" s="12">
        <f ca="1">'Input - Gross flows &amp; stocks'!AO205/('Input - Gross flows &amp; stocks'!$AM205+'Input - Gross flows &amp; stocks'!$AN205+'Input - Gross flows &amp; stocks'!$AO205)</f>
        <v>0.16566439647487485</v>
      </c>
      <c r="P203" s="12">
        <f ca="1">'Input - Gross flows &amp; stocks'!AP205/('Input - Gross flows &amp; stocks'!$AP205+'Input - Gross flows &amp; stocks'!$AQ205+'Input - Gross flows &amp; stocks'!$AR205)</f>
        <v>2.8131957696065378E-2</v>
      </c>
      <c r="Q203" s="12">
        <f ca="1">'Input - Gross flows &amp; stocks'!AQ205/('Input - Gross flows &amp; stocks'!$AP205+'Input - Gross flows &amp; stocks'!$AQ205+'Input - Gross flows &amp; stocks'!$AR205)</f>
        <v>1.7099012549561043E-2</v>
      </c>
      <c r="R203" s="12">
        <f ca="1">'Input - Gross flows &amp; stocks'!AR205/('Input - Gross flows &amp; stocks'!$AP205+'Input - Gross flows &amp; stocks'!$AQ205+'Input - Gross flows &amp; stocks'!$AR205)</f>
        <v>0.9547690297543735</v>
      </c>
      <c r="T203" s="12">
        <f t="shared" ca="1" si="9"/>
        <v>0.97347082110306715</v>
      </c>
      <c r="U203" s="12">
        <f ca="1">OFFSET('Margin error adjustment'!$BD$6,UsefulSeries!$M202,0)</f>
        <v>1.1053607067425338E-2</v>
      </c>
      <c r="V203" s="12">
        <f ca="1">OFFSET('Margin error adjustment'!$BD$7,UsefulSeries!$M202,0)</f>
        <v>1.5475571829507491E-2</v>
      </c>
      <c r="W203" s="12">
        <f ca="1">OFFSET('Margin error adjustment'!$BD$8,UsefulSeries!$M202,0)</f>
        <v>0.25704896855013898</v>
      </c>
      <c r="X203" s="12">
        <f t="shared" ca="1" si="10"/>
        <v>0.56681008334115268</v>
      </c>
      <c r="Y203" s="12">
        <f ca="1">OFFSET('Margin error adjustment'!$BD$9,UsefulSeries!$M202,0)</f>
        <v>0.17614094810870837</v>
      </c>
      <c r="Z203" s="12">
        <f ca="1">OFFSET('Margin error adjustment'!$BD$10,UsefulSeries!$M202,0)</f>
        <v>2.6403527017977334E-2</v>
      </c>
      <c r="AA203" s="12">
        <f ca="1">OFFSET('Margin error adjustment'!$BD$11,UsefulSeries!$M202,0)</f>
        <v>1.5772563917137019E-2</v>
      </c>
      <c r="AB203" s="12">
        <f t="shared" ca="1" si="11"/>
        <v>0.95782390906488568</v>
      </c>
      <c r="AD203" s="12">
        <f ca="1">OFFSET('Time agg. bias corr.'!$F$4,UsefulSeries!$C202,0)</f>
        <v>-2.9169874414371799E-2</v>
      </c>
      <c r="AE203" s="12">
        <f ca="1">OFFSET('Time agg. bias corr.'!$G$4,UsefulSeries!$C202,0)</f>
        <v>1.4567962050305701E-2</v>
      </c>
      <c r="AF203" s="12">
        <f ca="1">OFFSET('Time agg. bias corr.'!$H$4,UsefulSeries!$C202,0)</f>
        <v>1.4601912364144799E-2</v>
      </c>
      <c r="AG203" s="12">
        <f ca="1">OFFSET('Time agg. bias corr.'!$F$5,UsefulSeries!$C202,0)</f>
        <v>0.33954590196788598</v>
      </c>
      <c r="AH203" s="12">
        <f ca="1">OFFSET('Time agg. bias corr.'!$G$5,UsefulSeries!$C202,0)</f>
        <v>-0.57370769719111303</v>
      </c>
      <c r="AI203" s="12">
        <f ca="1">OFFSET('Time agg. bias corr.'!$H$5,UsefulSeries!$C202,0)</f>
        <v>0.23416179521007799</v>
      </c>
      <c r="AJ203" s="12">
        <f ca="1">OFFSET('Time agg. bias corr.'!$F$6,UsefulSeries!$C202,0)</f>
        <v>2.4359015702114201E-2</v>
      </c>
      <c r="AK203" s="12">
        <f ca="1">OFFSET('Time agg. bias corr.'!$G$6,UsefulSeries!$C202,0)</f>
        <v>2.10163606162489E-2</v>
      </c>
      <c r="AL203" s="12">
        <f ca="1">OFFSET('Time agg. bias corr.'!$H$6,UsefulSeries!$C202,0)</f>
        <v>-4.5375376318248103E-2</v>
      </c>
    </row>
    <row r="204" spans="1:38" x14ac:dyDescent="0.35">
      <c r="A204" s="2" t="s">
        <v>259</v>
      </c>
      <c r="B204" s="15">
        <f>'Input - Gross flows &amp; stocks'!S206</f>
        <v>145606</v>
      </c>
      <c r="C204" s="15">
        <f>'Input - Gross flows &amp; stocks'!T206</f>
        <v>6787</v>
      </c>
      <c r="D204" s="15">
        <f>'Input - Gross flows &amp; stocks'!U206</f>
        <v>77503</v>
      </c>
      <c r="E204" s="13">
        <f>'Input - Gross flows &amp; stocks'!V206</f>
        <v>0.63269402416458043</v>
      </c>
      <c r="F204" s="13">
        <f>'Input - Gross flows &amp; stocks'!W206</f>
        <v>2.9289213018395557E-2</v>
      </c>
      <c r="G204" s="13">
        <f>'Input - Gross flows &amp; stocks'!X206</f>
        <v>0.33801676281702403</v>
      </c>
      <c r="H204" s="13">
        <f>'Input - Gross flows &amp; stocks'!Y206</f>
        <v>4.4536166359347214E-2</v>
      </c>
      <c r="I204" s="13"/>
      <c r="J204" s="12">
        <f ca="1">'Input - Gross flows &amp; stocks'!AJ206/('Input - Gross flows &amp; stocks'!$AJ206+'Input - Gross flows &amp; stocks'!$AK206+'Input - Gross flows &amp; stocks'!$AL206)</f>
        <v>0.97417537382728336</v>
      </c>
      <c r="K204" s="12">
        <f ca="1">'Input - Gross flows &amp; stocks'!AK206/('Input - Gross flows &amp; stocks'!$AJ206+'Input - Gross flows &amp; stocks'!$AK206+'Input - Gross flows &amp; stocks'!$AL206)</f>
        <v>1.1376561925656507E-2</v>
      </c>
      <c r="L204" s="12">
        <f ca="1">'Input - Gross flows &amp; stocks'!AL206/('Input - Gross flows &amp; stocks'!$AJ206+'Input - Gross flows &amp; stocks'!$AK206+'Input - Gross flows &amp; stocks'!$AL206)</f>
        <v>1.4448064247060115E-2</v>
      </c>
      <c r="M204" s="12">
        <f ca="1">'Input - Gross flows &amp; stocks'!AM206/('Input - Gross flows &amp; stocks'!$AM206+'Input - Gross flows &amp; stocks'!$AN206+'Input - Gross flows &amp; stocks'!$AO206)</f>
        <v>0.26020550910631379</v>
      </c>
      <c r="N204" s="12">
        <f ca="1">'Input - Gross flows &amp; stocks'!AN206/('Input - Gross flows &amp; stocks'!$AM206+'Input - Gross flows &amp; stocks'!$AN206+'Input - Gross flows &amp; stocks'!$AO206)</f>
        <v>0.57581862337194567</v>
      </c>
      <c r="O204" s="12">
        <f ca="1">'Input - Gross flows &amp; stocks'!AO206/('Input - Gross flows &amp; stocks'!$AM206+'Input - Gross flows &amp; stocks'!$AN206+'Input - Gross flows &amp; stocks'!$AO206)</f>
        <v>0.16397586752174043</v>
      </c>
      <c r="P204" s="12">
        <f ca="1">'Input - Gross flows &amp; stocks'!AP206/('Input - Gross flows &amp; stocks'!$AP206+'Input - Gross flows &amp; stocks'!$AQ206+'Input - Gross flows &amp; stocks'!$AR206)</f>
        <v>2.9715411822194969E-2</v>
      </c>
      <c r="Q204" s="12">
        <f ca="1">'Input - Gross flows &amp; stocks'!AQ206/('Input - Gross flows &amp; stocks'!$AP206+'Input - Gross flows &amp; stocks'!$AQ206+'Input - Gross flows &amp; stocks'!$AR206)</f>
        <v>1.7198102853781941E-2</v>
      </c>
      <c r="R204" s="12">
        <f ca="1">'Input - Gross flows &amp; stocks'!AR206/('Input - Gross flows &amp; stocks'!$AP206+'Input - Gross flows &amp; stocks'!$AQ206+'Input - Gross flows &amp; stocks'!$AR206)</f>
        <v>0.95308648532402307</v>
      </c>
      <c r="T204" s="12">
        <f t="shared" ca="1" si="9"/>
        <v>0.97422507603048369</v>
      </c>
      <c r="U204" s="12">
        <f ca="1">OFFSET('Margin error adjustment'!$BD$6,UsefulSeries!$M203,0)</f>
        <v>1.0979652229454963E-2</v>
      </c>
      <c r="V204" s="12">
        <f ca="1">OFFSET('Margin error adjustment'!$BD$7,UsefulSeries!$M203,0)</f>
        <v>1.4795271740061353E-2</v>
      </c>
      <c r="W204" s="12">
        <f ca="1">OFFSET('Margin error adjustment'!$BD$8,UsefulSeries!$M203,0)</f>
        <v>0.26441733707667936</v>
      </c>
      <c r="X204" s="12">
        <f t="shared" ca="1" si="10"/>
        <v>0.56502038592601589</v>
      </c>
      <c r="Y204" s="12">
        <f ca="1">OFFSET('Margin error adjustment'!$BD$9,UsefulSeries!$M203,0)</f>
        <v>0.1705622769973047</v>
      </c>
      <c r="Z204" s="12">
        <f ca="1">OFFSET('Margin error adjustment'!$BD$10,UsefulSeries!$M203,0)</f>
        <v>2.905411008006166E-2</v>
      </c>
      <c r="AA204" s="12">
        <f ca="1">OFFSET('Margin error adjustment'!$BD$11,UsefulSeries!$M203,0)</f>
        <v>1.6214476399852604E-2</v>
      </c>
      <c r="AB204" s="12">
        <f t="shared" ca="1" si="11"/>
        <v>0.95473141352008573</v>
      </c>
      <c r="AD204" s="12">
        <f ca="1">OFFSET('Time agg. bias corr.'!$F$4,UsefulSeries!$C203,0)</f>
        <v>-2.8452721779273198E-2</v>
      </c>
      <c r="AE204" s="12">
        <f ca="1">OFFSET('Time agg. bias corr.'!$G$4,UsefulSeries!$C203,0)</f>
        <v>1.44874943377359E-2</v>
      </c>
      <c r="AF204" s="12">
        <f ca="1">OFFSET('Time agg. bias corr.'!$H$4,UsefulSeries!$C203,0)</f>
        <v>1.39652274415382E-2</v>
      </c>
      <c r="AG204" s="12">
        <f ca="1">OFFSET('Time agg. bias corr.'!$F$5,UsefulSeries!$C203,0)</f>
        <v>0.34950975642021698</v>
      </c>
      <c r="AH204" s="12">
        <f ca="1">OFFSET('Time agg. bias corr.'!$G$5,UsefulSeries!$C203,0)</f>
        <v>-0.57694960991985</v>
      </c>
      <c r="AI204" s="12">
        <f ca="1">OFFSET('Time agg. bias corr.'!$H$5,UsefulSeries!$C203,0)</f>
        <v>0.227439853499633</v>
      </c>
      <c r="AJ204" s="12">
        <f ca="1">OFFSET('Time agg. bias corr.'!$F$6,UsefulSeries!$C203,0)</f>
        <v>2.6961792429942101E-2</v>
      </c>
      <c r="AK204" s="12">
        <f ca="1">OFFSET('Time agg. bias corr.'!$G$6,UsefulSeries!$C203,0)</f>
        <v>2.1660916146916599E-2</v>
      </c>
      <c r="AL204" s="12">
        <f ca="1">OFFSET('Time agg. bias corr.'!$H$6,UsefulSeries!$C203,0)</f>
        <v>-4.8622708576857798E-2</v>
      </c>
    </row>
    <row r="205" spans="1:38" x14ac:dyDescent="0.35">
      <c r="A205" s="2" t="s">
        <v>260</v>
      </c>
      <c r="B205" s="15">
        <f>'Input - Gross flows &amp; stocks'!S207</f>
        <v>145844</v>
      </c>
      <c r="C205" s="15">
        <f>'Input - Gross flows &amp; stocks'!T207</f>
        <v>6916.666666666667</v>
      </c>
      <c r="D205" s="15">
        <f>'Input - Gross flows &amp; stocks'!U207</f>
        <v>77460.333333333328</v>
      </c>
      <c r="E205" s="13">
        <f>'Input - Gross flows &amp; stocks'!V207</f>
        <v>0.63301798568974144</v>
      </c>
      <c r="F205" s="13">
        <f>'Input - Gross flows &amp; stocks'!W207</f>
        <v>2.9890606989843631E-2</v>
      </c>
      <c r="G205" s="13">
        <f>'Input - Gross flows &amp; stocks'!X207</f>
        <v>0.33709140732041493</v>
      </c>
      <c r="H205" s="13">
        <f>'Input - Gross flows &amp; stocks'!Y207</f>
        <v>4.5277798386146526E-2</v>
      </c>
      <c r="I205" s="13"/>
      <c r="J205" s="12">
        <f ca="1">'Input - Gross flows &amp; stocks'!AJ207/('Input - Gross flows &amp; stocks'!$AJ207+'Input - Gross flows &amp; stocks'!$AK207+'Input - Gross flows &amp; stocks'!$AL207)</f>
        <v>0.97298047870973914</v>
      </c>
      <c r="K205" s="12">
        <f ca="1">'Input - Gross flows &amp; stocks'!AK207/('Input - Gross flows &amp; stocks'!$AJ207+'Input - Gross flows &amp; stocks'!$AK207+'Input - Gross flows &amp; stocks'!$AL207)</f>
        <v>1.1771543605266582E-2</v>
      </c>
      <c r="L205" s="12">
        <f ca="1">'Input - Gross flows &amp; stocks'!AL207/('Input - Gross flows &amp; stocks'!$AJ207+'Input - Gross flows &amp; stocks'!$AK207+'Input - Gross flows &amp; stocks'!$AL207)</f>
        <v>1.5247977684994378E-2</v>
      </c>
      <c r="M205" s="12">
        <f ca="1">'Input - Gross flows &amp; stocks'!AM207/('Input - Gross flows &amp; stocks'!$AM207+'Input - Gross flows &amp; stocks'!$AN207+'Input - Gross flows &amp; stocks'!$AO207)</f>
        <v>0.26476268194937713</v>
      </c>
      <c r="N205" s="12">
        <f ca="1">'Input - Gross flows &amp; stocks'!AN207/('Input - Gross flows &amp; stocks'!$AM207+'Input - Gross flows &amp; stocks'!$AN207+'Input - Gross flows &amp; stocks'!$AO207)</f>
        <v>0.58116215426685558</v>
      </c>
      <c r="O205" s="12">
        <f ca="1">'Input - Gross flows &amp; stocks'!AO207/('Input - Gross flows &amp; stocks'!$AM207+'Input - Gross flows &amp; stocks'!$AN207+'Input - Gross flows &amp; stocks'!$AO207)</f>
        <v>0.15407516378376732</v>
      </c>
      <c r="P205" s="12">
        <f ca="1">'Input - Gross flows &amp; stocks'!AP207/('Input - Gross flows &amp; stocks'!$AP207+'Input - Gross flows &amp; stocks'!$AQ207+'Input - Gross flows &amp; stocks'!$AR207)</f>
        <v>2.9625367682611238E-2</v>
      </c>
      <c r="Q205" s="12">
        <f ca="1">'Input - Gross flows &amp; stocks'!AQ207/('Input - Gross flows &amp; stocks'!$AP207+'Input - Gross flows &amp; stocks'!$AQ207+'Input - Gross flows &amp; stocks'!$AR207)</f>
        <v>1.8164642109394738E-2</v>
      </c>
      <c r="R205" s="12">
        <f ca="1">'Input - Gross flows &amp; stocks'!AR207/('Input - Gross flows &amp; stocks'!$AP207+'Input - Gross flows &amp; stocks'!$AQ207+'Input - Gross flows &amp; stocks'!$AR207)</f>
        <v>0.95220999020799413</v>
      </c>
      <c r="T205" s="12">
        <f t="shared" ca="1" si="9"/>
        <v>0.97278170702373701</v>
      </c>
      <c r="U205" s="12">
        <f ca="1">OFFSET('Margin error adjustment'!$BD$6,UsefulSeries!$M204,0)</f>
        <v>1.1507233625581792E-2</v>
      </c>
      <c r="V205" s="12">
        <f ca="1">OFFSET('Margin error adjustment'!$BD$7,UsefulSeries!$M204,0)</f>
        <v>1.571105935068114E-2</v>
      </c>
      <c r="W205" s="12">
        <f ca="1">OFFSET('Margin error adjustment'!$BD$8,UsefulSeries!$M204,0)</f>
        <v>0.26693890829389777</v>
      </c>
      <c r="X205" s="12">
        <f t="shared" ca="1" si="10"/>
        <v>0.57300875672425211</v>
      </c>
      <c r="Y205" s="12">
        <f ca="1">OFFSET('Margin error adjustment'!$BD$9,UsefulSeries!$M204,0)</f>
        <v>0.16005233498185018</v>
      </c>
      <c r="Z205" s="12">
        <f ca="1">OFFSET('Margin error adjustment'!$BD$10,UsefulSeries!$M204,0)</f>
        <v>2.8774851904461649E-2</v>
      </c>
      <c r="AA205" s="12">
        <f ca="1">OFFSET('Margin error adjustment'!$BD$11,UsefulSeries!$M204,0)</f>
        <v>1.7239007481779898E-2</v>
      </c>
      <c r="AB205" s="12">
        <f t="shared" ca="1" si="11"/>
        <v>0.95398614061375853</v>
      </c>
      <c r="AD205" s="12">
        <f ca="1">OFFSET('Time agg. bias corr.'!$F$4,UsefulSeries!$C204,0)</f>
        <v>-3.0056129410414599E-2</v>
      </c>
      <c r="AE205" s="12">
        <f ca="1">OFFSET('Time agg. bias corr.'!$G$4,UsefulSeries!$C204,0)</f>
        <v>1.50854994170778E-2</v>
      </c>
      <c r="AF205" s="12">
        <f ca="1">OFFSET('Time agg. bias corr.'!$H$4,UsefulSeries!$C204,0)</f>
        <v>1.49706299933373E-2</v>
      </c>
      <c r="AG205" s="12">
        <f ca="1">OFFSET('Time agg. bias corr.'!$F$5,UsefulSeries!$C204,0)</f>
        <v>0.351204194324368</v>
      </c>
      <c r="AH205" s="12">
        <f ca="1">OFFSET('Time agg. bias corr.'!$G$5,UsefulSeries!$C204,0)</f>
        <v>-0.562974074095836</v>
      </c>
      <c r="AI205" s="12">
        <f ca="1">OFFSET('Time agg. bias corr.'!$H$5,UsefulSeries!$C204,0)</f>
        <v>0.21176987977146799</v>
      </c>
      <c r="AJ205" s="12">
        <f ca="1">OFFSET('Time agg. bias corr.'!$F$6,UsefulSeries!$C204,0)</f>
        <v>2.6492601825119901E-2</v>
      </c>
      <c r="AK205" s="12">
        <f ca="1">OFFSET('Time agg. bias corr.'!$G$6,UsefulSeries!$C204,0)</f>
        <v>2.28997726947626E-2</v>
      </c>
      <c r="AL205" s="12">
        <f ca="1">OFFSET('Time agg. bias corr.'!$H$6,UsefulSeries!$C204,0)</f>
        <v>-4.93923745198823E-2</v>
      </c>
    </row>
    <row r="206" spans="1:38" x14ac:dyDescent="0.35">
      <c r="A206" s="2" t="s">
        <v>261</v>
      </c>
      <c r="B206" s="15">
        <f>'Input - Gross flows &amp; stocks'!S208</f>
        <v>146018.33333333334</v>
      </c>
      <c r="C206" s="15">
        <f>'Input - Gross flows &amp; stocks'!T208</f>
        <v>6935</v>
      </c>
      <c r="D206" s="15">
        <f>'Input - Gross flows &amp; stocks'!U208</f>
        <v>77577.666666666672</v>
      </c>
      <c r="E206" s="13">
        <f>'Input - Gross flows &amp; stocks'!V208</f>
        <v>0.63435430319675978</v>
      </c>
      <c r="F206" s="13">
        <f>'Input - Gross flows &amp; stocks'!W208</f>
        <v>2.9386201262016097E-2</v>
      </c>
      <c r="G206" s="13">
        <f>'Input - Gross flows &amp; stocks'!X208</f>
        <v>0.33625949554122414</v>
      </c>
      <c r="H206" s="13">
        <f>'Input - Gross flows &amp; stocks'!Y208</f>
        <v>4.5340626770692581E-2</v>
      </c>
      <c r="I206" s="13"/>
      <c r="J206" s="12">
        <f ca="1">'Input - Gross flows &amp; stocks'!AJ208/('Input - Gross flows &amp; stocks'!$AJ208+'Input - Gross flows &amp; stocks'!$AK208+'Input - Gross flows &amp; stocks'!$AL208)</f>
        <v>0.97264193483364803</v>
      </c>
      <c r="K206" s="12">
        <f ca="1">'Input - Gross flows &amp; stocks'!AK208/('Input - Gross flows &amp; stocks'!$AJ208+'Input - Gross flows &amp; stocks'!$AK208+'Input - Gross flows &amp; stocks'!$AL208)</f>
        <v>1.1799556867387982E-2</v>
      </c>
      <c r="L206" s="12">
        <f ca="1">'Input - Gross flows &amp; stocks'!AL208/('Input - Gross flows &amp; stocks'!$AJ208+'Input - Gross flows &amp; stocks'!$AK208+'Input - Gross flows &amp; stocks'!$AL208)</f>
        <v>1.5558508298963948E-2</v>
      </c>
      <c r="M206" s="12">
        <f ca="1">'Input - Gross flows &amp; stocks'!AM208/('Input - Gross flows &amp; stocks'!$AM208+'Input - Gross flows &amp; stocks'!$AN208+'Input - Gross flows &amp; stocks'!$AO208)</f>
        <v>0.26953987253706158</v>
      </c>
      <c r="N206" s="12">
        <f ca="1">'Input - Gross flows &amp; stocks'!AN208/('Input - Gross flows &amp; stocks'!$AM208+'Input - Gross flows &amp; stocks'!$AN208+'Input - Gross flows &amp; stocks'!$AO208)</f>
        <v>0.56604971046193386</v>
      </c>
      <c r="O206" s="12">
        <f ca="1">'Input - Gross flows &amp; stocks'!AO208/('Input - Gross flows &amp; stocks'!$AM208+'Input - Gross flows &amp; stocks'!$AN208+'Input - Gross flows &amp; stocks'!$AO208)</f>
        <v>0.16441041700100448</v>
      </c>
      <c r="P206" s="12">
        <f ca="1">'Input - Gross flows &amp; stocks'!AP208/('Input - Gross flows &amp; stocks'!$AP208+'Input - Gross flows &amp; stocks'!$AQ208+'Input - Gross flows &amp; stocks'!$AR208)</f>
        <v>2.8707299379867223E-2</v>
      </c>
      <c r="Q206" s="12">
        <f ca="1">'Input - Gross flows &amp; stocks'!AQ208/('Input - Gross flows &amp; stocks'!$AP208+'Input - Gross flows &amp; stocks'!$AQ208+'Input - Gross flows &amp; stocks'!$AR208)</f>
        <v>1.8677281807927666E-2</v>
      </c>
      <c r="R206" s="12">
        <f ca="1">'Input - Gross flows &amp; stocks'!AR208/('Input - Gross flows &amp; stocks'!$AP208+'Input - Gross flows &amp; stocks'!$AQ208+'Input - Gross flows &amp; stocks'!$AR208)</f>
        <v>0.95261541881220502</v>
      </c>
      <c r="T206" s="12">
        <f t="shared" ca="1" si="9"/>
        <v>0.97349367867531011</v>
      </c>
      <c r="U206" s="12">
        <f ca="1">OFFSET('Margin error adjustment'!$BD$6,UsefulSeries!$M205,0)</f>
        <v>1.1041979639730705E-2</v>
      </c>
      <c r="V206" s="12">
        <f ca="1">OFFSET('Margin error adjustment'!$BD$7,UsefulSeries!$M205,0)</f>
        <v>1.5464341684959113E-2</v>
      </c>
      <c r="W206" s="12">
        <f ca="1">OFFSET('Margin error adjustment'!$BD$8,UsefulSeries!$M205,0)</f>
        <v>0.27977627676453626</v>
      </c>
      <c r="X206" s="12">
        <f t="shared" ca="1" si="10"/>
        <v>0.55070849303584124</v>
      </c>
      <c r="Y206" s="12">
        <f ca="1">OFFSET('Margin error adjustment'!$BD$9,UsefulSeries!$M205,0)</f>
        <v>0.16951523019962245</v>
      </c>
      <c r="Z206" s="12">
        <f ca="1">OFFSET('Margin error adjustment'!$BD$10,UsefulSeries!$M205,0)</f>
        <v>2.8931656798056343E-2</v>
      </c>
      <c r="AA206" s="12">
        <f ca="1">OFFSET('Margin error adjustment'!$BD$11,UsefulSeries!$M205,0)</f>
        <v>1.7607741675543433E-2</v>
      </c>
      <c r="AB206" s="12">
        <f t="shared" ca="1" si="11"/>
        <v>0.95346060152640022</v>
      </c>
      <c r="AD206" s="12">
        <f ca="1">OFFSET('Time agg. bias corr.'!$F$4,UsefulSeries!$C205,0)</f>
        <v>-2.9383702547170001E-2</v>
      </c>
      <c r="AE206" s="12">
        <f ca="1">OFFSET('Time agg. bias corr.'!$G$4,UsefulSeries!$C205,0)</f>
        <v>1.47268424735483E-2</v>
      </c>
      <c r="AF206" s="12">
        <f ca="1">OFFSET('Time agg. bias corr.'!$H$4,UsefulSeries!$C205,0)</f>
        <v>1.4656860073621601E-2</v>
      </c>
      <c r="AG206" s="12">
        <f ca="1">OFFSET('Time agg. bias corr.'!$F$5,UsefulSeries!$C205,0)</f>
        <v>0.37465997368378801</v>
      </c>
      <c r="AH206" s="12">
        <f ca="1">OFFSET('Time agg. bias corr.'!$G$5,UsefulSeries!$C205,0)</f>
        <v>-0.60325854438790505</v>
      </c>
      <c r="AI206" s="12">
        <f ca="1">OFFSET('Time agg. bias corr.'!$H$5,UsefulSeries!$C205,0)</f>
        <v>0.22859857070411699</v>
      </c>
      <c r="AJ206" s="12">
        <f ca="1">OFFSET('Time agg. bias corr.'!$F$6,UsefulSeries!$C205,0)</f>
        <v>2.63219870850608E-2</v>
      </c>
      <c r="AK206" s="12">
        <f ca="1">OFFSET('Time agg. bias corr.'!$G$6,UsefulSeries!$C205,0)</f>
        <v>2.3843186278642198E-2</v>
      </c>
      <c r="AL206" s="12">
        <f ca="1">OFFSET('Time agg. bias corr.'!$H$6,UsefulSeries!$C205,0)</f>
        <v>-5.01651733637032E-2</v>
      </c>
    </row>
    <row r="207" spans="1:38" x14ac:dyDescent="0.35">
      <c r="A207" s="2" t="s">
        <v>262</v>
      </c>
      <c r="B207" s="15">
        <f>'Input - Gross flows &amp; stocks'!S209</f>
        <v>146135</v>
      </c>
      <c r="C207" s="15">
        <f>'Input - Gross flows &amp; stocks'!T209</f>
        <v>6924.666666666667</v>
      </c>
      <c r="D207" s="15">
        <f>'Input - Gross flows &amp; stocks'!U209</f>
        <v>77779.666666666672</v>
      </c>
      <c r="E207" s="13">
        <f>'Input - Gross flows &amp; stocks'!V209</f>
        <v>0.6331151094732278</v>
      </c>
      <c r="F207" s="13">
        <f>'Input - Gross flows &amp; stocks'!W209</f>
        <v>3.0851940169087363E-2</v>
      </c>
      <c r="G207" s="13">
        <f>'Input - Gross flows &amp; stocks'!X209</f>
        <v>0.33603295035768482</v>
      </c>
      <c r="H207" s="13">
        <f>'Input - Gross flows &amp; stocks'!Y209</f>
        <v>4.5241616014669667E-2</v>
      </c>
      <c r="I207" s="13"/>
      <c r="J207" s="12">
        <f ca="1">'Input - Gross flows &amp; stocks'!AJ209/('Input - Gross flows &amp; stocks'!$AJ209+'Input - Gross flows &amp; stocks'!$AK209+'Input - Gross flows &amp; stocks'!$AL209)</f>
        <v>0.97285461700168041</v>
      </c>
      <c r="K207" s="12">
        <f ca="1">'Input - Gross flows &amp; stocks'!AK209/('Input - Gross flows &amp; stocks'!$AJ209+'Input - Gross flows &amp; stocks'!$AK209+'Input - Gross flows &amp; stocks'!$AL209)</f>
        <v>1.1473096040916651E-2</v>
      </c>
      <c r="L207" s="12">
        <f ca="1">'Input - Gross flows &amp; stocks'!AL209/('Input - Gross flows &amp; stocks'!$AJ209+'Input - Gross flows &amp; stocks'!$AK209+'Input - Gross flows &amp; stocks'!$AL209)</f>
        <v>1.5672286957403043E-2</v>
      </c>
      <c r="M207" s="12">
        <f ca="1">'Input - Gross flows &amp; stocks'!AM209/('Input - Gross flows &amp; stocks'!$AM209+'Input - Gross flows &amp; stocks'!$AN209+'Input - Gross flows &amp; stocks'!$AO209)</f>
        <v>0.26935577330683175</v>
      </c>
      <c r="N207" s="12">
        <f ca="1">'Input - Gross flows &amp; stocks'!AN209/('Input - Gross flows &amp; stocks'!$AM209+'Input - Gross flows &amp; stocks'!$AN209+'Input - Gross flows &amp; stocks'!$AO209)</f>
        <v>0.56528407014031556</v>
      </c>
      <c r="O207" s="12">
        <f ca="1">'Input - Gross flows &amp; stocks'!AO209/('Input - Gross flows &amp; stocks'!$AM209+'Input - Gross flows &amp; stocks'!$AN209+'Input - Gross flows &amp; stocks'!$AO209)</f>
        <v>0.16536015655285274</v>
      </c>
      <c r="P207" s="12">
        <f ca="1">'Input - Gross flows &amp; stocks'!AP209/('Input - Gross flows &amp; stocks'!$AP209+'Input - Gross flows &amp; stocks'!$AQ209+'Input - Gross flows &amp; stocks'!$AR209)</f>
        <v>2.7370568486658885E-2</v>
      </c>
      <c r="Q207" s="12">
        <f ca="1">'Input - Gross flows &amp; stocks'!AQ209/('Input - Gross flows &amp; stocks'!$AP209+'Input - Gross flows &amp; stocks'!$AQ209+'Input - Gross flows &amp; stocks'!$AR209)</f>
        <v>1.8882819613441935E-2</v>
      </c>
      <c r="R207" s="12">
        <f ca="1">'Input - Gross flows &amp; stocks'!AR209/('Input - Gross flows &amp; stocks'!$AP209+'Input - Gross flows &amp; stocks'!$AQ209+'Input - Gross flows &amp; stocks'!$AR209)</f>
        <v>0.95374661189989929</v>
      </c>
      <c r="T207" s="12">
        <f t="shared" ca="1" si="9"/>
        <v>0.97188450300602458</v>
      </c>
      <c r="U207" s="12">
        <f ca="1">OFFSET('Margin error adjustment'!$BD$6,UsefulSeries!$M206,0)</f>
        <v>1.1959963940637565E-2</v>
      </c>
      <c r="V207" s="12">
        <f ca="1">OFFSET('Margin error adjustment'!$BD$7,UsefulSeries!$M206,0)</f>
        <v>1.6155533053337848E-2</v>
      </c>
      <c r="W207" s="12">
        <f ca="1">OFFSET('Margin error adjustment'!$BD$8,UsefulSeries!$M206,0)</f>
        <v>0.26132478262703335</v>
      </c>
      <c r="X207" s="12">
        <f t="shared" ca="1" si="10"/>
        <v>0.57298168379442815</v>
      </c>
      <c r="Y207" s="12">
        <f ca="1">OFFSET('Margin error adjustment'!$BD$9,UsefulSeries!$M206,0)</f>
        <v>0.16569353357853853</v>
      </c>
      <c r="Z207" s="12">
        <f ca="1">OFFSET('Margin error adjustment'!$BD$10,UsefulSeries!$M206,0)</f>
        <v>2.6517169752275825E-2</v>
      </c>
      <c r="AA207" s="12">
        <f ca="1">OFFSET('Margin error adjustment'!$BD$11,UsefulSeries!$M206,0)</f>
        <v>1.9114197764107301E-2</v>
      </c>
      <c r="AB207" s="12">
        <f t="shared" ca="1" si="11"/>
        <v>0.95436863248361692</v>
      </c>
      <c r="AD207" s="12">
        <f ca="1">OFFSET('Time agg. bias corr.'!$F$4,UsefulSeries!$C206,0)</f>
        <v>-3.1007505894161399E-2</v>
      </c>
      <c r="AE207" s="12">
        <f ca="1">OFFSET('Time agg. bias corr.'!$G$4,UsefulSeries!$C206,0)</f>
        <v>1.5670324831830899E-2</v>
      </c>
      <c r="AF207" s="12">
        <f ca="1">OFFSET('Time agg. bias corr.'!$H$4,UsefulSeries!$C206,0)</f>
        <v>1.53371810623321E-2</v>
      </c>
      <c r="AG207" s="12">
        <f ca="1">OFFSET('Time agg. bias corr.'!$F$5,UsefulSeries!$C206,0)</f>
        <v>0.34418830531664002</v>
      </c>
      <c r="AH207" s="12">
        <f ca="1">OFFSET('Time agg. bias corr.'!$G$5,UsefulSeries!$C206,0)</f>
        <v>-0.56351634558083197</v>
      </c>
      <c r="AI207" s="12">
        <f ca="1">OFFSET('Time agg. bias corr.'!$H$5,UsefulSeries!$C206,0)</f>
        <v>0.219328040264192</v>
      </c>
      <c r="AJ207" s="12">
        <f ca="1">OFFSET('Time agg. bias corr.'!$F$6,UsefulSeries!$C206,0)</f>
        <v>2.3857681826339499E-2</v>
      </c>
      <c r="AK207" s="12">
        <f ca="1">OFFSET('Time agg. bias corr.'!$G$6,UsefulSeries!$C206,0)</f>
        <v>2.54312029111032E-2</v>
      </c>
      <c r="AL207" s="12">
        <f ca="1">OFFSET('Time agg. bias corr.'!$H$6,UsefulSeries!$C206,0)</f>
        <v>-4.9288884737441203E-2</v>
      </c>
    </row>
    <row r="208" spans="1:38" x14ac:dyDescent="0.35">
      <c r="A208" s="2" t="s">
        <v>263</v>
      </c>
      <c r="B208" s="15">
        <f>'Input - Gross flows &amp; stocks'!S210</f>
        <v>145987.66666666666</v>
      </c>
      <c r="C208" s="15">
        <f>'Input - Gross flows &amp; stocks'!T210</f>
        <v>6836</v>
      </c>
      <c r="D208" s="15">
        <f>'Input - Gross flows &amp; stocks'!U210</f>
        <v>78217</v>
      </c>
      <c r="E208" s="13">
        <f>'Input - Gross flows &amp; stocks'!V210</f>
        <v>0.63273333766543205</v>
      </c>
      <c r="F208" s="13">
        <f>'Input - Gross flows &amp; stocks'!W210</f>
        <v>3.0008447592436156E-2</v>
      </c>
      <c r="G208" s="13">
        <f>'Input - Gross flows &amp; stocks'!X210</f>
        <v>0.3372582147421318</v>
      </c>
      <c r="H208" s="13">
        <f>'Input - Gross flows &amp; stocks'!Y210</f>
        <v>4.4731291619317257E-2</v>
      </c>
      <c r="I208" s="13"/>
      <c r="J208" s="12">
        <f ca="1">'Input - Gross flows &amp; stocks'!AJ210/('Input - Gross flows &amp; stocks'!$AJ210+'Input - Gross flows &amp; stocks'!$AK210+'Input - Gross flows &amp; stocks'!$AL210)</f>
        <v>0.97275665269358569</v>
      </c>
      <c r="K208" s="12">
        <f ca="1">'Input - Gross flows &amp; stocks'!AK210/('Input - Gross flows &amp; stocks'!$AJ210+'Input - Gross flows &amp; stocks'!$AK210+'Input - Gross flows &amp; stocks'!$AL210)</f>
        <v>1.105997633166917E-2</v>
      </c>
      <c r="L208" s="12">
        <f ca="1">'Input - Gross flows &amp; stocks'!AL210/('Input - Gross flows &amp; stocks'!$AJ210+'Input - Gross flows &amp; stocks'!$AK210+'Input - Gross flows &amp; stocks'!$AL210)</f>
        <v>1.6183370974745113E-2</v>
      </c>
      <c r="M208" s="12">
        <f ca="1">'Input - Gross flows &amp; stocks'!AM210/('Input - Gross flows &amp; stocks'!$AM210+'Input - Gross flows &amp; stocks'!$AN210+'Input - Gross flows &amp; stocks'!$AO210)</f>
        <v>0.26484279992127813</v>
      </c>
      <c r="N208" s="12">
        <f ca="1">'Input - Gross flows &amp; stocks'!AN210/('Input - Gross flows &amp; stocks'!$AM210+'Input - Gross flows &amp; stocks'!$AN210+'Input - Gross flows &amp; stocks'!$AO210)</f>
        <v>0.57247647951841107</v>
      </c>
      <c r="O208" s="12">
        <f ca="1">'Input - Gross flows &amp; stocks'!AO210/('Input - Gross flows &amp; stocks'!$AM210+'Input - Gross flows &amp; stocks'!$AN210+'Input - Gross flows &amp; stocks'!$AO210)</f>
        <v>0.16268072056031077</v>
      </c>
      <c r="P208" s="12">
        <f ca="1">'Input - Gross flows &amp; stocks'!AP210/('Input - Gross flows &amp; stocks'!$AP210+'Input - Gross flows &amp; stocks'!$AQ210+'Input - Gross flows &amp; stocks'!$AR210)</f>
        <v>2.4916126837271728E-2</v>
      </c>
      <c r="Q208" s="12">
        <f ca="1">'Input - Gross flows &amp; stocks'!AQ210/('Input - Gross flows &amp; stocks'!$AP210+'Input - Gross flows &amp; stocks'!$AQ210+'Input - Gross flows &amp; stocks'!$AR210)</f>
        <v>1.7659748511143759E-2</v>
      </c>
      <c r="R208" s="12">
        <f ca="1">'Input - Gross flows &amp; stocks'!AR210/('Input - Gross flows &amp; stocks'!$AP210+'Input - Gross flows &amp; stocks'!$AQ210+'Input - Gross flows &amp; stocks'!$AR210)</f>
        <v>0.95742412465158455</v>
      </c>
      <c r="T208" s="12">
        <f t="shared" ca="1" si="9"/>
        <v>0.97305646654638966</v>
      </c>
      <c r="U208" s="12">
        <f ca="1">OFFSET('Margin error adjustment'!$BD$6,UsefulSeries!$M207,0)</f>
        <v>1.0744966189474823E-2</v>
      </c>
      <c r="V208" s="12">
        <f ca="1">OFFSET('Margin error adjustment'!$BD$7,UsefulSeries!$M207,0)</f>
        <v>1.6198567264135523E-2</v>
      </c>
      <c r="W208" s="12">
        <f ca="1">OFFSET('Margin error adjustment'!$BD$8,UsefulSeries!$M207,0)</f>
        <v>0.26918068521588001</v>
      </c>
      <c r="X208" s="12">
        <f t="shared" ca="1" si="10"/>
        <v>0.56537141296968496</v>
      </c>
      <c r="Y208" s="12">
        <f ca="1">OFFSET('Margin error adjustment'!$BD$9,UsefulSeries!$M207,0)</f>
        <v>0.16544790181443503</v>
      </c>
      <c r="Z208" s="12">
        <f ca="1">OFFSET('Margin error adjustment'!$BD$10,UsefulSeries!$M207,0)</f>
        <v>2.4913747060866489E-2</v>
      </c>
      <c r="AA208" s="12">
        <f ca="1">OFFSET('Margin error adjustment'!$BD$11,UsefulSeries!$M207,0)</f>
        <v>1.7149634090089703E-2</v>
      </c>
      <c r="AB208" s="12">
        <f t="shared" ca="1" si="11"/>
        <v>0.9579366188490438</v>
      </c>
      <c r="AD208" s="12">
        <f ca="1">OFFSET('Time agg. bias corr.'!$F$4,UsefulSeries!$C207,0)</f>
        <v>-2.9632740013400001E-2</v>
      </c>
      <c r="AE208" s="12">
        <f ca="1">OFFSET('Time agg. bias corr.'!$G$4,UsefulSeries!$C207,0)</f>
        <v>1.41512609376929E-2</v>
      </c>
      <c r="AF208" s="12">
        <f ca="1">OFFSET('Time agg. bias corr.'!$H$4,UsefulSeries!$C207,0)</f>
        <v>1.5481479075708E-2</v>
      </c>
      <c r="AG208" s="12">
        <f ca="1">OFFSET('Time agg. bias corr.'!$F$5,UsefulSeries!$C207,0)</f>
        <v>0.35665257854661297</v>
      </c>
      <c r="AH208" s="12">
        <f ca="1">OFFSET('Time agg. bias corr.'!$G$5,UsefulSeries!$C207,0)</f>
        <v>-0.57638467177859498</v>
      </c>
      <c r="AI208" s="12">
        <f ca="1">OFFSET('Time agg. bias corr.'!$H$5,UsefulSeries!$C207,0)</f>
        <v>0.21973209323198301</v>
      </c>
      <c r="AJ208" s="12">
        <f ca="1">OFFSET('Time agg. bias corr.'!$F$6,UsefulSeries!$C207,0)</f>
        <v>2.23847281124958E-2</v>
      </c>
      <c r="AK208" s="12">
        <f ca="1">OFFSET('Time agg. bias corr.'!$G$6,UsefulSeries!$C207,0)</f>
        <v>2.2915062365069301E-2</v>
      </c>
      <c r="AL208" s="12">
        <f ca="1">OFFSET('Time agg. bias corr.'!$H$6,UsefulSeries!$C207,0)</f>
        <v>-4.5299790477564397E-2</v>
      </c>
    </row>
    <row r="209" spans="1:38" x14ac:dyDescent="0.35">
      <c r="A209" s="2" t="s">
        <v>264</v>
      </c>
      <c r="B209" s="15">
        <f>'Input - Gross flows &amp; stocks'!S211</f>
        <v>145936.33333333334</v>
      </c>
      <c r="C209" s="15">
        <f>'Input - Gross flows &amp; stocks'!T211</f>
        <v>6782.333333333333</v>
      </c>
      <c r="D209" s="15">
        <f>'Input - Gross flows &amp; stocks'!U211</f>
        <v>78536.666666666672</v>
      </c>
      <c r="E209" s="13">
        <f>'Input - Gross flows &amp; stocks'!V211</f>
        <v>0.63332943778594397</v>
      </c>
      <c r="F209" s="13">
        <f>'Input - Gross flows &amp; stocks'!W211</f>
        <v>2.9134366086230105E-2</v>
      </c>
      <c r="G209" s="13">
        <f>'Input - Gross flows &amp; stocks'!X211</f>
        <v>0.33753619612782587</v>
      </c>
      <c r="H209" s="13">
        <f>'Input - Gross flows &amp; stocks'!Y211</f>
        <v>4.4410637424807262E-2</v>
      </c>
      <c r="I209" s="13"/>
      <c r="J209" s="12">
        <f ca="1">'Input - Gross flows &amp; stocks'!AJ211/('Input - Gross flows &amp; stocks'!$AJ211+'Input - Gross flows &amp; stocks'!$AK211+'Input - Gross flows &amp; stocks'!$AL211)</f>
        <v>0.97388054220120379</v>
      </c>
      <c r="K209" s="12">
        <f ca="1">'Input - Gross flows &amp; stocks'!AK211/('Input - Gross flows &amp; stocks'!$AJ211+'Input - Gross flows &amp; stocks'!$AK211+'Input - Gross flows &amp; stocks'!$AL211)</f>
        <v>1.0758321831323775E-2</v>
      </c>
      <c r="L209" s="12">
        <f ca="1">'Input - Gross flows &amp; stocks'!AL211/('Input - Gross flows &amp; stocks'!$AJ211+'Input - Gross flows &amp; stocks'!$AK211+'Input - Gross flows &amp; stocks'!$AL211)</f>
        <v>1.5361135967472468E-2</v>
      </c>
      <c r="M209" s="12">
        <f ca="1">'Input - Gross flows &amp; stocks'!AM211/('Input - Gross flows &amp; stocks'!$AM211+'Input - Gross flows &amp; stocks'!$AN211+'Input - Gross flows &amp; stocks'!$AO211)</f>
        <v>0.26091612471298858</v>
      </c>
      <c r="N209" s="12">
        <f ca="1">'Input - Gross flows &amp; stocks'!AN211/('Input - Gross flows &amp; stocks'!$AM211+'Input - Gross flows &amp; stocks'!$AN211+'Input - Gross flows &amp; stocks'!$AO211)</f>
        <v>0.58420028441588556</v>
      </c>
      <c r="O209" s="12">
        <f ca="1">'Input - Gross flows &amp; stocks'!AO211/('Input - Gross flows &amp; stocks'!$AM211+'Input - Gross flows &amp; stocks'!$AN211+'Input - Gross flows &amp; stocks'!$AO211)</f>
        <v>0.15488359087112591</v>
      </c>
      <c r="P209" s="12">
        <f ca="1">'Input - Gross flows &amp; stocks'!AP211/('Input - Gross flows &amp; stocks'!$AP211+'Input - Gross flows &amp; stocks'!$AQ211+'Input - Gross flows &amp; stocks'!$AR211)</f>
        <v>2.4462883029853569E-2</v>
      </c>
      <c r="Q209" s="12">
        <f ca="1">'Input - Gross flows &amp; stocks'!AQ211/('Input - Gross flows &amp; stocks'!$AP211+'Input - Gross flows &amp; stocks'!$AQ211+'Input - Gross flows &amp; stocks'!$AR211)</f>
        <v>1.7131260938041307E-2</v>
      </c>
      <c r="R209" s="12">
        <f ca="1">'Input - Gross flows &amp; stocks'!AR211/('Input - Gross flows &amp; stocks'!$AP211+'Input - Gross flows &amp; stocks'!$AQ211+'Input - Gross flows &amp; stocks'!$AR211)</f>
        <v>0.95840585603210504</v>
      </c>
      <c r="T209" s="12">
        <f t="shared" ca="1" si="9"/>
        <v>0.97479856167533407</v>
      </c>
      <c r="U209" s="12">
        <f ca="1">OFFSET('Margin error adjustment'!$BD$6,UsefulSeries!$M208,0)</f>
        <v>1.0139413386185089E-2</v>
      </c>
      <c r="V209" s="12">
        <f ca="1">OFFSET('Margin error adjustment'!$BD$7,UsefulSeries!$M208,0)</f>
        <v>1.5062024938480851E-2</v>
      </c>
      <c r="W209" s="12">
        <f ca="1">OFFSET('Margin error adjustment'!$BD$8,UsefulSeries!$M208,0)</f>
        <v>0.27065368379918681</v>
      </c>
      <c r="X209" s="12">
        <f t="shared" ca="1" si="10"/>
        <v>0.5718442518870297</v>
      </c>
      <c r="Y209" s="12">
        <f ca="1">OFFSET('Margin error adjustment'!$BD$9,UsefulSeries!$M208,0)</f>
        <v>0.15750206431378355</v>
      </c>
      <c r="Z209" s="12">
        <f ca="1">OFFSET('Margin error adjustment'!$BD$10,UsefulSeries!$M208,0)</f>
        <v>2.4966014322579499E-2</v>
      </c>
      <c r="AA209" s="12">
        <f ca="1">OFFSET('Margin error adjustment'!$BD$11,UsefulSeries!$M208,0)</f>
        <v>1.6481920100543807E-2</v>
      </c>
      <c r="AB209" s="12">
        <f t="shared" ca="1" si="11"/>
        <v>0.95855206557687667</v>
      </c>
      <c r="AD209" s="12">
        <f ca="1">OFFSET('Time agg. bias corr.'!$F$4,UsefulSeries!$C208,0)</f>
        <v>-2.7704081073330201E-2</v>
      </c>
      <c r="AE209" s="12">
        <f ca="1">OFFSET('Time agg. bias corr.'!$G$4,UsefulSeries!$C208,0)</f>
        <v>1.32791654255819E-2</v>
      </c>
      <c r="AF209" s="12">
        <f ca="1">OFFSET('Time agg. bias corr.'!$H$4,UsefulSeries!$C208,0)</f>
        <v>1.4424915647751E-2</v>
      </c>
      <c r="AG209" s="12">
        <f ca="1">OFFSET('Time agg. bias corr.'!$F$5,UsefulSeries!$C208,0)</f>
        <v>0.35646436456138397</v>
      </c>
      <c r="AH209" s="12">
        <f ca="1">OFFSET('Time agg. bias corr.'!$G$5,UsefulSeries!$C208,0)</f>
        <v>-0.56449760933829796</v>
      </c>
      <c r="AI209" s="12">
        <f ca="1">OFFSET('Time agg. bias corr.'!$H$5,UsefulSeries!$C208,0)</f>
        <v>0.20803324476267901</v>
      </c>
      <c r="AJ209" s="12">
        <f ca="1">OFFSET('Time agg. bias corr.'!$F$6,UsefulSeries!$C208,0)</f>
        <v>2.2548738482912899E-2</v>
      </c>
      <c r="AK209" s="12">
        <f ca="1">OFFSET('Time agg. bias corr.'!$G$6,UsefulSeries!$C208,0)</f>
        <v>2.18980798306447E-2</v>
      </c>
      <c r="AL209" s="12">
        <f ca="1">OFFSET('Time agg. bias corr.'!$H$6,UsefulSeries!$C208,0)</f>
        <v>-4.4446818303208999E-2</v>
      </c>
    </row>
    <row r="210" spans="1:38" x14ac:dyDescent="0.35">
      <c r="A210" s="2" t="s">
        <v>265</v>
      </c>
      <c r="B210" s="15">
        <f>'Input - Gross flows &amp; stocks'!S212</f>
        <v>145850.66666666666</v>
      </c>
      <c r="C210" s="15">
        <f>'Input - Gross flows &amp; stocks'!T212</f>
        <v>6865</v>
      </c>
      <c r="D210" s="15">
        <f>'Input - Gross flows &amp; stocks'!U212</f>
        <v>78766.333333333328</v>
      </c>
      <c r="E210" s="13">
        <f>'Input - Gross flows &amp; stocks'!V212</f>
        <v>0.62955019156425407</v>
      </c>
      <c r="F210" s="13">
        <f>'Input - Gross flows &amp; stocks'!W212</f>
        <v>2.9621109256488535E-2</v>
      </c>
      <c r="G210" s="13">
        <f>'Input - Gross flows &amp; stocks'!X212</f>
        <v>0.34082869917925745</v>
      </c>
      <c r="H210" s="13">
        <f>'Input - Gross flows &amp; stocks'!Y212</f>
        <v>4.4952820819518631E-2</v>
      </c>
      <c r="I210" s="13"/>
      <c r="J210" s="12">
        <f ca="1">'Input - Gross flows &amp; stocks'!AJ212/('Input - Gross flows &amp; stocks'!$AJ212+'Input - Gross flows &amp; stocks'!$AK212+'Input - Gross flows &amp; stocks'!$AL212)</f>
        <v>0.97407678303169709</v>
      </c>
      <c r="K210" s="12">
        <f ca="1">'Input - Gross flows &amp; stocks'!AK212/('Input - Gross flows &amp; stocks'!$AJ212+'Input - Gross flows &amp; stocks'!$AK212+'Input - Gross flows &amp; stocks'!$AL212)</f>
        <v>1.0941783121813977E-2</v>
      </c>
      <c r="L210" s="12">
        <f ca="1">'Input - Gross flows &amp; stocks'!AL212/('Input - Gross flows &amp; stocks'!$AJ212+'Input - Gross flows &amp; stocks'!$AK212+'Input - Gross flows &amp; stocks'!$AL212)</f>
        <v>1.4981433846488947E-2</v>
      </c>
      <c r="M210" s="12">
        <f ca="1">'Input - Gross flows &amp; stocks'!AM212/('Input - Gross flows &amp; stocks'!$AM212+'Input - Gross flows &amp; stocks'!$AN212+'Input - Gross flows &amp; stocks'!$AO212)</f>
        <v>0.24496366258499014</v>
      </c>
      <c r="N210" s="12">
        <f ca="1">'Input - Gross flows &amp; stocks'!AN212/('Input - Gross flows &amp; stocks'!$AM212+'Input - Gross flows &amp; stocks'!$AN212+'Input - Gross flows &amp; stocks'!$AO212)</f>
        <v>0.60165838754286982</v>
      </c>
      <c r="O210" s="12">
        <f ca="1">'Input - Gross flows &amp; stocks'!AO212/('Input - Gross flows &amp; stocks'!$AM212+'Input - Gross flows &amp; stocks'!$AN212+'Input - Gross flows &amp; stocks'!$AO212)</f>
        <v>0.15337794987214007</v>
      </c>
      <c r="P210" s="12">
        <f ca="1">'Input - Gross flows &amp; stocks'!AP212/('Input - Gross flows &amp; stocks'!$AP212+'Input - Gross flows &amp; stocks'!$AQ212+'Input - Gross flows &amp; stocks'!$AR212)</f>
        <v>2.4846700703957812E-2</v>
      </c>
      <c r="Q210" s="12">
        <f ca="1">'Input - Gross flows &amp; stocks'!AQ212/('Input - Gross flows &amp; stocks'!$AP212+'Input - Gross flows &amp; stocks'!$AQ212+'Input - Gross flows &amp; stocks'!$AR212)</f>
        <v>1.677691367585115E-2</v>
      </c>
      <c r="R210" s="12">
        <f ca="1">'Input - Gross flows &amp; stocks'!AR212/('Input - Gross flows &amp; stocks'!$AP212+'Input - Gross flows &amp; stocks'!$AQ212+'Input - Gross flows &amp; stocks'!$AR212)</f>
        <v>0.95837638562019101</v>
      </c>
      <c r="T210" s="12">
        <f t="shared" ca="1" si="9"/>
        <v>0.97172817329572625</v>
      </c>
      <c r="U210" s="12">
        <f ca="1">OFFSET('Margin error adjustment'!$BD$6,UsefulSeries!$M209,0)</f>
        <v>1.1269591512104585E-2</v>
      </c>
      <c r="V210" s="12">
        <f ca="1">OFFSET('Margin error adjustment'!$BD$7,UsefulSeries!$M209,0)</f>
        <v>1.7002235192169129E-2</v>
      </c>
      <c r="W210" s="12">
        <f ca="1">OFFSET('Margin error adjustment'!$BD$8,UsefulSeries!$M209,0)</f>
        <v>0.23503419440899079</v>
      </c>
      <c r="X210" s="12">
        <f t="shared" ca="1" si="10"/>
        <v>0.59674643696280161</v>
      </c>
      <c r="Y210" s="12">
        <f ca="1">OFFSET('Margin error adjustment'!$BD$9,UsefulSeries!$M209,0)</f>
        <v>0.16821936862820758</v>
      </c>
      <c r="Z210" s="12">
        <f ca="1">OFFSET('Margin error adjustment'!$BD$10,UsefulSeries!$M209,0)</f>
        <v>2.1563795856309527E-2</v>
      </c>
      <c r="AA210" s="12">
        <f ca="1">OFFSET('Margin error adjustment'!$BD$11,UsefulSeries!$M209,0)</f>
        <v>1.5103316632127353E-2</v>
      </c>
      <c r="AB210" s="12">
        <f t="shared" ca="1" si="11"/>
        <v>0.9633328875115631</v>
      </c>
      <c r="AD210" s="12">
        <f ca="1">OFFSET('Time agg. bias corr.'!$F$4,UsefulSeries!$C209,0)</f>
        <v>-3.0747248722311198E-2</v>
      </c>
      <c r="AE210" s="12">
        <f ca="1">OFFSET('Time agg. bias corr.'!$G$4,UsefulSeries!$C209,0)</f>
        <v>1.4511020171974901E-2</v>
      </c>
      <c r="AF210" s="12">
        <f ca="1">OFFSET('Time agg. bias corr.'!$H$4,UsefulSeries!$C209,0)</f>
        <v>1.62362285605737E-2</v>
      </c>
      <c r="AG210" s="12">
        <f ca="1">OFFSET('Time agg. bias corr.'!$F$5,UsefulSeries!$C209,0)</f>
        <v>0.30390917159499597</v>
      </c>
      <c r="AH210" s="12">
        <f ca="1">OFFSET('Time agg. bias corr.'!$G$5,UsefulSeries!$C209,0)</f>
        <v>-0.52142460192220097</v>
      </c>
      <c r="AI210" s="12">
        <f ca="1">OFFSET('Time agg. bias corr.'!$H$5,UsefulSeries!$C209,0)</f>
        <v>0.21751543032673601</v>
      </c>
      <c r="AJ210" s="12">
        <f ca="1">OFFSET('Time agg. bias corr.'!$F$6,UsefulSeries!$C209,0)</f>
        <v>1.9754833383835699E-2</v>
      </c>
      <c r="AK210" s="12">
        <f ca="1">OFFSET('Time agg. bias corr.'!$G$6,UsefulSeries!$C209,0)</f>
        <v>1.9614795121237399E-2</v>
      </c>
      <c r="AL210" s="12">
        <f ca="1">OFFSET('Time agg. bias corr.'!$H$6,UsefulSeries!$C209,0)</f>
        <v>-3.9369628515370701E-2</v>
      </c>
    </row>
    <row r="211" spans="1:38" x14ac:dyDescent="0.35">
      <c r="A211" s="2" t="s">
        <v>266</v>
      </c>
      <c r="B211" s="15">
        <f>'Input - Gross flows &amp; stocks'!S213</f>
        <v>145957</v>
      </c>
      <c r="C211" s="15">
        <f>'Input - Gross flows &amp; stocks'!T213</f>
        <v>6964.666666666667</v>
      </c>
      <c r="D211" s="15">
        <f>'Input - Gross flows &amp; stocks'!U213</f>
        <v>78795</v>
      </c>
      <c r="E211" s="13">
        <f>'Input - Gross flows &amp; stocks'!V213</f>
        <v>0.63030771689872511</v>
      </c>
      <c r="F211" s="13">
        <f>'Input - Gross flows &amp; stocks'!W213</f>
        <v>2.92294333395254E-2</v>
      </c>
      <c r="G211" s="13">
        <f>'Input - Gross flows &amp; stocks'!X213</f>
        <v>0.34046284976174945</v>
      </c>
      <c r="H211" s="13">
        <f>'Input - Gross flows &amp; stocks'!Y213</f>
        <v>4.5544014909594241E-2</v>
      </c>
      <c r="I211" s="13"/>
      <c r="J211" s="12">
        <f ca="1">'Input - Gross flows &amp; stocks'!AJ213/('Input - Gross flows &amp; stocks'!$AJ213+'Input - Gross flows &amp; stocks'!$AK213+'Input - Gross flows &amp; stocks'!$AL213)</f>
        <v>0.97505629333999577</v>
      </c>
      <c r="K211" s="12">
        <f ca="1">'Input - Gross flows &amp; stocks'!AK213/('Input - Gross flows &amp; stocks'!$AJ213+'Input - Gross flows &amp; stocks'!$AK213+'Input - Gross flows &amp; stocks'!$AL213)</f>
        <v>1.115102312059402E-2</v>
      </c>
      <c r="L211" s="12">
        <f ca="1">'Input - Gross flows &amp; stocks'!AL213/('Input - Gross flows &amp; stocks'!$AJ213+'Input - Gross flows &amp; stocks'!$AK213+'Input - Gross flows &amp; stocks'!$AL213)</f>
        <v>1.3792683539410098E-2</v>
      </c>
      <c r="M211" s="12">
        <f ca="1">'Input - Gross flows &amp; stocks'!AM213/('Input - Gross flows &amp; stocks'!$AM213+'Input - Gross flows &amp; stocks'!$AN213+'Input - Gross flows &amp; stocks'!$AO213)</f>
        <v>0.24422476153004094</v>
      </c>
      <c r="N211" s="12">
        <f ca="1">'Input - Gross flows &amp; stocks'!AN213/('Input - Gross flows &amp; stocks'!$AM213+'Input - Gross flows &amp; stocks'!$AN213+'Input - Gross flows &amp; stocks'!$AO213)</f>
        <v>0.60085960899113189</v>
      </c>
      <c r="O211" s="12">
        <f ca="1">'Input - Gross flows &amp; stocks'!AO213/('Input - Gross flows &amp; stocks'!$AM213+'Input - Gross flows &amp; stocks'!$AN213+'Input - Gross flows &amp; stocks'!$AO213)</f>
        <v>0.15491562947882709</v>
      </c>
      <c r="P211" s="12">
        <f ca="1">'Input - Gross flows &amp; stocks'!AP213/('Input - Gross flows &amp; stocks'!$AP213+'Input - Gross flows &amp; stocks'!$AQ213+'Input - Gross flows &amp; stocks'!$AR213)</f>
        <v>2.5326769620441097E-2</v>
      </c>
      <c r="Q211" s="12">
        <f ca="1">'Input - Gross flows &amp; stocks'!AQ213/('Input - Gross flows &amp; stocks'!$AP213+'Input - Gross flows &amp; stocks'!$AQ213+'Input - Gross flows &amp; stocks'!$AR213)</f>
        <v>1.7167076341457116E-2</v>
      </c>
      <c r="R211" s="12">
        <f ca="1">'Input - Gross flows &amp; stocks'!AR213/('Input - Gross flows &amp; stocks'!$AP213+'Input - Gross flows &amp; stocks'!$AQ213+'Input - Gross flows &amp; stocks'!$AR213)</f>
        <v>0.9575061540381018</v>
      </c>
      <c r="T211" s="12">
        <f t="shared" ca="1" si="9"/>
        <v>0.97566356395826248</v>
      </c>
      <c r="U211" s="12">
        <f ca="1">OFFSET('Margin error adjustment'!$BD$6,UsefulSeries!$M210,0)</f>
        <v>1.0395240563362001E-2</v>
      </c>
      <c r="V211" s="12">
        <f ca="1">OFFSET('Margin error adjustment'!$BD$7,UsefulSeries!$M210,0)</f>
        <v>1.3941195478375483E-2</v>
      </c>
      <c r="W211" s="12">
        <f ca="1">OFFSET('Margin error adjustment'!$BD$8,UsefulSeries!$M210,0)</f>
        <v>0.25387825796208741</v>
      </c>
      <c r="X211" s="12">
        <f t="shared" ca="1" si="10"/>
        <v>0.58351118413883596</v>
      </c>
      <c r="Y211" s="12">
        <f ca="1">OFFSET('Margin error adjustment'!$BD$9,UsefulSeries!$M210,0)</f>
        <v>0.16261055789907661</v>
      </c>
      <c r="Z211" s="12">
        <f ca="1">OFFSET('Margin error adjustment'!$BD$10,UsefulSeries!$M210,0)</f>
        <v>2.5110496006367351E-2</v>
      </c>
      <c r="AA211" s="12">
        <f ca="1">OFFSET('Margin error adjustment'!$BD$11,UsefulSeries!$M210,0)</f>
        <v>1.5846256863786948E-2</v>
      </c>
      <c r="AB211" s="12">
        <f t="shared" ca="1" si="11"/>
        <v>0.95904324712984568</v>
      </c>
      <c r="AD211" s="12">
        <f ca="1">OFFSET('Time agg. bias corr.'!$F$4,UsefulSeries!$C210,0)</f>
        <v>-2.6703968080859199E-2</v>
      </c>
      <c r="AE211" s="12">
        <f ca="1">OFFSET('Time agg. bias corr.'!$G$4,UsefulSeries!$C210,0)</f>
        <v>1.3506279016015499E-2</v>
      </c>
      <c r="AF211" s="12">
        <f ca="1">OFFSET('Time agg. bias corr.'!$H$4,UsefulSeries!$C210,0)</f>
        <v>1.31976890648429E-2</v>
      </c>
      <c r="AG211" s="12">
        <f ca="1">OFFSET('Time agg. bias corr.'!$F$5,UsefulSeries!$C210,0)</f>
        <v>0.33081431254570198</v>
      </c>
      <c r="AH211" s="12">
        <f ca="1">OFFSET('Time agg. bias corr.'!$G$5,UsefulSeries!$C210,0)</f>
        <v>-0.54403285193301798</v>
      </c>
      <c r="AI211" s="12">
        <f ca="1">OFFSET('Time agg. bias corr.'!$H$5,UsefulSeries!$C210,0)</f>
        <v>0.213218539387316</v>
      </c>
      <c r="AJ211" s="12">
        <f ca="1">OFFSET('Time agg. bias corr.'!$F$6,UsefulSeries!$C210,0)</f>
        <v>2.30473534496464E-2</v>
      </c>
      <c r="AK211" s="12">
        <f ca="1">OFFSET('Time agg. bias corr.'!$G$6,UsefulSeries!$C210,0)</f>
        <v>2.08387668301349E-2</v>
      </c>
      <c r="AL211" s="12">
        <f ca="1">OFFSET('Time agg. bias corr.'!$H$6,UsefulSeries!$C210,0)</f>
        <v>-4.3886120279782198E-2</v>
      </c>
    </row>
    <row r="212" spans="1:38" x14ac:dyDescent="0.35">
      <c r="A212" s="2" t="s">
        <v>267</v>
      </c>
      <c r="B212" s="15">
        <f>'Input - Gross flows &amp; stocks'!S214</f>
        <v>145883.33333333334</v>
      </c>
      <c r="C212" s="15">
        <f>'Input - Gross flows &amp; stocks'!T214</f>
        <v>7065</v>
      </c>
      <c r="D212" s="15">
        <f>'Input - Gross flows &amp; stocks'!U214</f>
        <v>79012</v>
      </c>
      <c r="E212" s="13">
        <f>'Input - Gross flows &amp; stocks'!V214</f>
        <v>0.63036169744468373</v>
      </c>
      <c r="F212" s="13">
        <f>'Input - Gross flows &amp; stocks'!W214</f>
        <v>3.0119156024910127E-2</v>
      </c>
      <c r="G212" s="13">
        <f>'Input - Gross flows &amp; stocks'!X214</f>
        <v>0.33951914653040616</v>
      </c>
      <c r="H212" s="13">
        <f>'Input - Gross flows &amp; stocks'!Y214</f>
        <v>4.6192069217273805E-2</v>
      </c>
      <c r="I212" s="13"/>
      <c r="J212" s="12">
        <f ca="1">'Input - Gross flows &amp; stocks'!AJ214/('Input - Gross flows &amp; stocks'!$AJ214+'Input - Gross flows &amp; stocks'!$AK214+'Input - Gross flows &amp; stocks'!$AL214)</f>
        <v>0.97404359466399282</v>
      </c>
      <c r="K212" s="12">
        <f ca="1">'Input - Gross flows &amp; stocks'!AK214/('Input - Gross flows &amp; stocks'!$AJ214+'Input - Gross flows &amp; stocks'!$AK214+'Input - Gross flows &amp; stocks'!$AL214)</f>
        <v>1.1130619989048787E-2</v>
      </c>
      <c r="L212" s="12">
        <f ca="1">'Input - Gross flows &amp; stocks'!AL214/('Input - Gross flows &amp; stocks'!$AJ214+'Input - Gross flows &amp; stocks'!$AK214+'Input - Gross flows &amp; stocks'!$AL214)</f>
        <v>1.4825785346958347E-2</v>
      </c>
      <c r="M212" s="12">
        <f ca="1">'Input - Gross flows &amp; stocks'!AM214/('Input - Gross flows &amp; stocks'!$AM214+'Input - Gross flows &amp; stocks'!$AN214+'Input - Gross flows &amp; stocks'!$AO214)</f>
        <v>0.23987949046761906</v>
      </c>
      <c r="N212" s="12">
        <f ca="1">'Input - Gross flows &amp; stocks'!AN214/('Input - Gross flows &amp; stocks'!$AM214+'Input - Gross flows &amp; stocks'!$AN214+'Input - Gross flows &amp; stocks'!$AO214)</f>
        <v>0.60744928041669821</v>
      </c>
      <c r="O212" s="12">
        <f ca="1">'Input - Gross flows &amp; stocks'!AO214/('Input - Gross flows &amp; stocks'!$AM214+'Input - Gross flows &amp; stocks'!$AN214+'Input - Gross flows &amp; stocks'!$AO214)</f>
        <v>0.15267122911568259</v>
      </c>
      <c r="P212" s="12">
        <f ca="1">'Input - Gross flows &amp; stocks'!AP214/('Input - Gross flows &amp; stocks'!$AP214+'Input - Gross flows &amp; stocks'!$AQ214+'Input - Gross flows &amp; stocks'!$AR214)</f>
        <v>2.4984589550698738E-2</v>
      </c>
      <c r="Q212" s="12">
        <f ca="1">'Input - Gross flows &amp; stocks'!AQ214/('Input - Gross flows &amp; stocks'!$AP214+'Input - Gross flows &amp; stocks'!$AQ214+'Input - Gross flows &amp; stocks'!$AR214)</f>
        <v>1.7012759604342374E-2</v>
      </c>
      <c r="R212" s="12">
        <f ca="1">'Input - Gross flows &amp; stocks'!AR214/('Input - Gross flows &amp; stocks'!$AP214+'Input - Gross flows &amp; stocks'!$AQ214+'Input - Gross flows &amp; stocks'!$AR214)</f>
        <v>0.95800265084495895</v>
      </c>
      <c r="T212" s="12">
        <f t="shared" ca="1" si="9"/>
        <v>0.97481879609142885</v>
      </c>
      <c r="U212" s="12">
        <f ca="1">OFFSET('Margin error adjustment'!$BD$6,UsefulSeries!$M211,0)</f>
        <v>1.0755356370060837E-2</v>
      </c>
      <c r="V212" s="12">
        <f ca="1">OFFSET('Margin error adjustment'!$BD$7,UsefulSeries!$M211,0)</f>
        <v>1.4425847538510322E-2</v>
      </c>
      <c r="W212" s="12">
        <f ca="1">OFFSET('Margin error adjustment'!$BD$8,UsefulSeries!$M211,0)</f>
        <v>0.24592523280105774</v>
      </c>
      <c r="X212" s="12">
        <f t="shared" ca="1" si="10"/>
        <v>0.60179566452558197</v>
      </c>
      <c r="Y212" s="12">
        <f ca="1">OFFSET('Margin error adjustment'!$BD$9,UsefulSeries!$M211,0)</f>
        <v>0.15227910267336034</v>
      </c>
      <c r="Z212" s="12">
        <f ca="1">OFFSET('Margin error adjustment'!$BD$10,UsefulSeries!$M211,0)</f>
        <v>2.5663982128387976E-2</v>
      </c>
      <c r="AA212" s="12">
        <f ca="1">OFFSET('Margin error adjustment'!$BD$11,UsefulSeries!$M211,0)</f>
        <v>1.6888261525810151E-2</v>
      </c>
      <c r="AB212" s="12">
        <f t="shared" ca="1" si="11"/>
        <v>0.95744775634580193</v>
      </c>
      <c r="AD212" s="12">
        <f ca="1">OFFSET('Time agg. bias corr.'!$F$4,UsefulSeries!$C211,0)</f>
        <v>-2.7551141667327601E-2</v>
      </c>
      <c r="AE212" s="12">
        <f ca="1">OFFSET('Time agg. bias corr.'!$G$4,UsefulSeries!$C211,0)</f>
        <v>1.37726679092593E-2</v>
      </c>
      <c r="AF212" s="12">
        <f ca="1">OFFSET('Time agg. bias corr.'!$H$4,UsefulSeries!$C211,0)</f>
        <v>1.37784737479262E-2</v>
      </c>
      <c r="AG212" s="12">
        <f ca="1">OFFSET('Time agg. bias corr.'!$F$5,UsefulSeries!$C211,0)</f>
        <v>0.31611801289767899</v>
      </c>
      <c r="AH212" s="12">
        <f ca="1">OFFSET('Time agg. bias corr.'!$G$5,UsefulSeries!$C211,0)</f>
        <v>-0.51297442127106996</v>
      </c>
      <c r="AI212" s="12">
        <f ca="1">OFFSET('Time agg. bias corr.'!$H$5,UsefulSeries!$C211,0)</f>
        <v>0.19685640837511101</v>
      </c>
      <c r="AJ212" s="12">
        <f ca="1">OFFSET('Time agg. bias corr.'!$F$6,UsefulSeries!$C211,0)</f>
        <v>2.3610016588243798E-2</v>
      </c>
      <c r="AK212" s="12">
        <f ca="1">OFFSET('Time agg. bias corr.'!$G$6,UsefulSeries!$C211,0)</f>
        <v>2.1916598678952199E-2</v>
      </c>
      <c r="AL212" s="12">
        <f ca="1">OFFSET('Time agg. bias corr.'!$H$6,UsefulSeries!$C211,0)</f>
        <v>-4.55266152670823E-2</v>
      </c>
    </row>
    <row r="213" spans="1:38" x14ac:dyDescent="0.35">
      <c r="A213" s="2" t="s">
        <v>268</v>
      </c>
      <c r="B213" s="15">
        <f>'Input - Gross flows &amp; stocks'!S215</f>
        <v>145943.66666666666</v>
      </c>
      <c r="C213" s="15">
        <f>'Input - Gross flows &amp; stocks'!T215</f>
        <v>7128.666666666667</v>
      </c>
      <c r="D213" s="15">
        <f>'Input - Gross flows &amp; stocks'!U215</f>
        <v>79137.333333333328</v>
      </c>
      <c r="E213" s="13">
        <f>'Input - Gross flows &amp; stocks'!V215</f>
        <v>0.62901473542624098</v>
      </c>
      <c r="F213" s="13">
        <f>'Input - Gross flows &amp; stocks'!W215</f>
        <v>3.0820234697660782E-2</v>
      </c>
      <c r="G213" s="13">
        <f>'Input - Gross flows &amp; stocks'!X215</f>
        <v>0.34016502987609826</v>
      </c>
      <c r="H213" s="13">
        <f>'Input - Gross flows &amp; stocks'!Y215</f>
        <v>4.6570575566671102E-2</v>
      </c>
      <c r="I213" s="13"/>
      <c r="J213" s="12">
        <f ca="1">'Input - Gross flows &amp; stocks'!AJ215/('Input - Gross flows &amp; stocks'!$AJ215+'Input - Gross flows &amp; stocks'!$AK215+'Input - Gross flows &amp; stocks'!$AL215)</f>
        <v>0.97480536766541526</v>
      </c>
      <c r="K213" s="12">
        <f ca="1">'Input - Gross flows &amp; stocks'!AK215/('Input - Gross flows &amp; stocks'!$AJ215+'Input - Gross flows &amp; stocks'!$AK215+'Input - Gross flows &amp; stocks'!$AL215)</f>
        <v>1.1185246218958955E-2</v>
      </c>
      <c r="L213" s="12">
        <f ca="1">'Input - Gross flows &amp; stocks'!AL215/('Input - Gross flows &amp; stocks'!$AJ215+'Input - Gross flows &amp; stocks'!$AK215+'Input - Gross flows &amp; stocks'!$AL215)</f>
        <v>1.4009386115625804E-2</v>
      </c>
      <c r="M213" s="12">
        <f ca="1">'Input - Gross flows &amp; stocks'!AM215/('Input - Gross flows &amp; stocks'!$AM215+'Input - Gross flows &amp; stocks'!$AN215+'Input - Gross flows &amp; stocks'!$AO215)</f>
        <v>0.24415886911207915</v>
      </c>
      <c r="N213" s="12">
        <f ca="1">'Input - Gross flows &amp; stocks'!AN215/('Input - Gross flows &amp; stocks'!$AM215+'Input - Gross flows &amp; stocks'!$AN215+'Input - Gross flows &amp; stocks'!$AO215)</f>
        <v>0.60595954712870737</v>
      </c>
      <c r="O213" s="12">
        <f ca="1">'Input - Gross flows &amp; stocks'!AO215/('Input - Gross flows &amp; stocks'!$AM215+'Input - Gross flows &amp; stocks'!$AN215+'Input - Gross flows &amp; stocks'!$AO215)</f>
        <v>0.14988158375921351</v>
      </c>
      <c r="P213" s="12">
        <f ca="1">'Input - Gross flows &amp; stocks'!AP215/('Input - Gross flows &amp; stocks'!$AP215+'Input - Gross flows &amp; stocks'!$AQ215+'Input - Gross flows &amp; stocks'!$AR215)</f>
        <v>2.4631764566773174E-2</v>
      </c>
      <c r="Q213" s="12">
        <f ca="1">'Input - Gross flows &amp; stocks'!AQ215/('Input - Gross flows &amp; stocks'!$AP215+'Input - Gross flows &amp; stocks'!$AQ215+'Input - Gross flows &amp; stocks'!$AR215)</f>
        <v>1.7082294997303897E-2</v>
      </c>
      <c r="R213" s="12">
        <f ca="1">'Input - Gross flows &amp; stocks'!AR215/('Input - Gross flows &amp; stocks'!$AP215+'Input - Gross flows &amp; stocks'!$AQ215+'Input - Gross flows &amp; stocks'!$AR215)</f>
        <v>0.95828594043592297</v>
      </c>
      <c r="T213" s="12">
        <f t="shared" ca="1" si="9"/>
        <v>0.97387191651938931</v>
      </c>
      <c r="U213" s="12">
        <f ca="1">OFFSET('Margin error adjustment'!$BD$6,UsefulSeries!$M212,0)</f>
        <v>1.1297631561982002E-2</v>
      </c>
      <c r="V213" s="12">
        <f ca="1">OFFSET('Margin error adjustment'!$BD$7,UsefulSeries!$M212,0)</f>
        <v>1.4830451918628597E-2</v>
      </c>
      <c r="W213" s="12">
        <f ca="1">OFFSET('Margin error adjustment'!$BD$8,UsefulSeries!$M212,0)</f>
        <v>0.24035083560749471</v>
      </c>
      <c r="X213" s="12">
        <f t="shared" ca="1" si="10"/>
        <v>0.60317739209890353</v>
      </c>
      <c r="Y213" s="12">
        <f ca="1">OFFSET('Margin error adjustment'!$BD$9,UsefulSeries!$M212,0)</f>
        <v>0.15647177229360174</v>
      </c>
      <c r="Z213" s="12">
        <f ca="1">OFFSET('Margin error adjustment'!$BD$10,UsefulSeries!$M212,0)</f>
        <v>2.3221125516954072E-2</v>
      </c>
      <c r="AA213" s="12">
        <f ca="1">OFFSET('Margin error adjustment'!$BD$11,UsefulSeries!$M212,0)</f>
        <v>1.6292001680454662E-2</v>
      </c>
      <c r="AB213" s="12">
        <f t="shared" ca="1" si="11"/>
        <v>0.96048687280259126</v>
      </c>
      <c r="AD213" s="12">
        <f ca="1">OFFSET('Time agg. bias corr.'!$F$4,UsefulSeries!$C212,0)</f>
        <v>-2.8562038637180601E-2</v>
      </c>
      <c r="AE213" s="12">
        <f ca="1">OFFSET('Time agg. bias corr.'!$G$4,UsefulSeries!$C212,0)</f>
        <v>1.4470062909405199E-2</v>
      </c>
      <c r="AF213" s="12">
        <f ca="1">OFFSET('Time agg. bias corr.'!$H$4,UsefulSeries!$C212,0)</f>
        <v>1.4091975717627801E-2</v>
      </c>
      <c r="AG213" s="12">
        <f ca="1">OFFSET('Time agg. bias corr.'!$F$5,UsefulSeries!$C212,0)</f>
        <v>0.30893970164521101</v>
      </c>
      <c r="AH213" s="12">
        <f ca="1">OFFSET('Time agg. bias corr.'!$G$5,UsefulSeries!$C212,0)</f>
        <v>-0.51071221179610304</v>
      </c>
      <c r="AI213" s="12">
        <f ca="1">OFFSET('Time agg. bias corr.'!$H$5,UsefulSeries!$C212,0)</f>
        <v>0.201772510152571</v>
      </c>
      <c r="AJ213" s="12">
        <f ca="1">OFFSET('Time agg. bias corr.'!$F$6,UsefulSeries!$C212,0)</f>
        <v>2.12308088551026E-2</v>
      </c>
      <c r="AK213" s="12">
        <f ca="1">OFFSET('Time agg. bias corr.'!$G$6,UsefulSeries!$C212,0)</f>
        <v>2.10880350513158E-2</v>
      </c>
      <c r="AL213" s="12">
        <f ca="1">OFFSET('Time agg. bias corr.'!$H$6,UsefulSeries!$C212,0)</f>
        <v>-4.2318843906316302E-2</v>
      </c>
    </row>
    <row r="214" spans="1:38" x14ac:dyDescent="0.35">
      <c r="A214" s="2" t="s">
        <v>269</v>
      </c>
      <c r="B214" s="15">
        <f>'Input - Gross flows &amp; stocks'!S216</f>
        <v>145957.33333333334</v>
      </c>
      <c r="C214" s="15">
        <f>'Input - Gross flows &amp; stocks'!T216</f>
        <v>7158</v>
      </c>
      <c r="D214" s="15">
        <f>'Input - Gross flows &amp; stocks'!U216</f>
        <v>79346.666666666672</v>
      </c>
      <c r="E214" s="13">
        <f>'Input - Gross flows &amp; stocks'!V216</f>
        <v>0.62737177554799539</v>
      </c>
      <c r="F214" s="13">
        <f>'Input - Gross flows &amp; stocks'!W216</f>
        <v>3.0433659187804142E-2</v>
      </c>
      <c r="G214" s="13">
        <f>'Input - Gross flows &amp; stocks'!X216</f>
        <v>0.3421945652642005</v>
      </c>
      <c r="H214" s="13">
        <f>'Input - Gross flows &amp; stocks'!Y216</f>
        <v>4.67490736830189E-2</v>
      </c>
      <c r="I214" s="13"/>
      <c r="J214" s="12">
        <f ca="1">'Input - Gross flows &amp; stocks'!AJ216/('Input - Gross flows &amp; stocks'!$AJ216+'Input - Gross flows &amp; stocks'!$AK216+'Input - Gross flows &amp; stocks'!$AL216)</f>
        <v>0.9742415550913115</v>
      </c>
      <c r="K214" s="12">
        <f ca="1">'Input - Gross flows &amp; stocks'!AK216/('Input - Gross flows &amp; stocks'!$AJ216+'Input - Gross flows &amp; stocks'!$AK216+'Input - Gross flows &amp; stocks'!$AL216)</f>
        <v>1.1107419305863963E-2</v>
      </c>
      <c r="L214" s="12">
        <f ca="1">'Input - Gross flows &amp; stocks'!AL216/('Input - Gross flows &amp; stocks'!$AJ216+'Input - Gross flows &amp; stocks'!$AK216+'Input - Gross flows &amp; stocks'!$AL216)</f>
        <v>1.4651025602824545E-2</v>
      </c>
      <c r="M214" s="12">
        <f ca="1">'Input - Gross flows &amp; stocks'!AM216/('Input - Gross flows &amp; stocks'!$AM216+'Input - Gross flows &amp; stocks'!$AN216+'Input - Gross flows &amp; stocks'!$AO216)</f>
        <v>0.24203376294537698</v>
      </c>
      <c r="N214" s="12">
        <f ca="1">'Input - Gross flows &amp; stocks'!AN216/('Input - Gross flows &amp; stocks'!$AM216+'Input - Gross flows &amp; stocks'!$AN216+'Input - Gross flows &amp; stocks'!$AO216)</f>
        <v>0.60750300337433805</v>
      </c>
      <c r="O214" s="12">
        <f ca="1">'Input - Gross flows &amp; stocks'!AO216/('Input - Gross flows &amp; stocks'!$AM216+'Input - Gross flows &amp; stocks'!$AN216+'Input - Gross flows &amp; stocks'!$AO216)</f>
        <v>0.15046323368028502</v>
      </c>
      <c r="P214" s="12">
        <f ca="1">'Input - Gross flows &amp; stocks'!AP216/('Input - Gross flows &amp; stocks'!$AP216+'Input - Gross flows &amp; stocks'!$AQ216+'Input - Gross flows &amp; stocks'!$AR216)</f>
        <v>2.4910818896769965E-2</v>
      </c>
      <c r="Q214" s="12">
        <f ca="1">'Input - Gross flows &amp; stocks'!AQ216/('Input - Gross flows &amp; stocks'!$AP216+'Input - Gross flows &amp; stocks'!$AQ216+'Input - Gross flows &amp; stocks'!$AR216)</f>
        <v>1.6920526892416941E-2</v>
      </c>
      <c r="R214" s="12">
        <f ca="1">'Input - Gross flows &amp; stocks'!AR216/('Input - Gross flows &amp; stocks'!$AP216+'Input - Gross flows &amp; stocks'!$AQ216+'Input - Gross flows &amp; stocks'!$AR216)</f>
        <v>0.9581686542108131</v>
      </c>
      <c r="T214" s="12">
        <f t="shared" ca="1" si="9"/>
        <v>0.9731939617313019</v>
      </c>
      <c r="U214" s="12">
        <f ca="1">OFFSET('Margin error adjustment'!$BD$6,UsefulSeries!$M213,0)</f>
        <v>1.0921044476901324E-2</v>
      </c>
      <c r="V214" s="12">
        <f ca="1">OFFSET('Margin error adjustment'!$BD$7,UsefulSeries!$M213,0)</f>
        <v>1.5884993791796774E-2</v>
      </c>
      <c r="W214" s="12">
        <f ca="1">OFFSET('Margin error adjustment'!$BD$8,UsefulSeries!$M213,0)</f>
        <v>0.24123646236923718</v>
      </c>
      <c r="X214" s="12">
        <f t="shared" ca="1" si="10"/>
        <v>0.59596154622959485</v>
      </c>
      <c r="Y214" s="12">
        <f ca="1">OFFSET('Margin error adjustment'!$BD$9,UsefulSeries!$M213,0)</f>
        <v>0.16280199140116799</v>
      </c>
      <c r="Z214" s="12">
        <f ca="1">OFFSET('Margin error adjustment'!$BD$10,UsefulSeries!$M213,0)</f>
        <v>2.2881449060613276E-2</v>
      </c>
      <c r="AA214" s="12">
        <f ca="1">OFFSET('Margin error adjustment'!$BD$11,UsefulSeries!$M213,0)</f>
        <v>1.5276369125608492E-2</v>
      </c>
      <c r="AB214" s="12">
        <f t="shared" ca="1" si="11"/>
        <v>0.96184218181377823</v>
      </c>
      <c r="AD214" s="12">
        <f ca="1">OFFSET('Time agg. bias corr.'!$F$4,UsefulSeries!$C213,0)</f>
        <v>-2.9225216924413301E-2</v>
      </c>
      <c r="AE214" s="12">
        <f ca="1">OFFSET('Time agg. bias corr.'!$G$4,UsefulSeries!$C213,0)</f>
        <v>1.40634062171266E-2</v>
      </c>
      <c r="AF214" s="12">
        <f ca="1">OFFSET('Time agg. bias corr.'!$H$4,UsefulSeries!$C213,0)</f>
        <v>1.5161810707288099E-2</v>
      </c>
      <c r="AG214" s="12">
        <f ca="1">OFFSET('Time agg. bias corr.'!$F$5,UsefulSeries!$C213,0)</f>
        <v>0.311840024407528</v>
      </c>
      <c r="AH214" s="12">
        <f ca="1">OFFSET('Time agg. bias corr.'!$G$5,UsefulSeries!$C213,0)</f>
        <v>-0.52268101049244398</v>
      </c>
      <c r="AI214" s="12">
        <f ca="1">OFFSET('Time agg. bias corr.'!$H$5,UsefulSeries!$C213,0)</f>
        <v>0.210840986084916</v>
      </c>
      <c r="AJ214" s="12">
        <f ca="1">OFFSET('Time agg. bias corr.'!$F$6,UsefulSeries!$C213,0)</f>
        <v>2.1017736517127201E-2</v>
      </c>
      <c r="AK214" s="12">
        <f ca="1">OFFSET('Time agg. bias corr.'!$G$6,UsefulSeries!$C213,0)</f>
        <v>1.98638954185641E-2</v>
      </c>
      <c r="AL214" s="12">
        <f ca="1">OFFSET('Time agg. bias corr.'!$H$6,UsefulSeries!$C213,0)</f>
        <v>-4.08816319356907E-2</v>
      </c>
    </row>
    <row r="215" spans="1:38" x14ac:dyDescent="0.35">
      <c r="A215" s="2" t="s">
        <v>270</v>
      </c>
      <c r="B215" s="15">
        <f>'Input - Gross flows &amp; stocks'!S217</f>
        <v>146261.66666666666</v>
      </c>
      <c r="C215" s="15">
        <f>'Input - Gross flows &amp; stocks'!T217</f>
        <v>7215.666666666667</v>
      </c>
      <c r="D215" s="15">
        <f>'Input - Gross flows &amp; stocks'!U217</f>
        <v>79228</v>
      </c>
      <c r="E215" s="13">
        <f>'Input - Gross flows &amp; stocks'!V217</f>
        <v>0.62911198007407698</v>
      </c>
      <c r="F215" s="13">
        <f>'Input - Gross flows &amp; stocks'!W217</f>
        <v>3.0843883490133828E-2</v>
      </c>
      <c r="G215" s="13">
        <f>'Input - Gross flows &amp; stocks'!X217</f>
        <v>0.34004413643578923</v>
      </c>
      <c r="H215" s="13">
        <f>'Input - Gross flows &amp; stocks'!Y217</f>
        <v>4.7014542864092859E-2</v>
      </c>
      <c r="I215" s="13"/>
      <c r="J215" s="12">
        <f ca="1">'Input - Gross flows &amp; stocks'!AJ217/('Input - Gross flows &amp; stocks'!$AJ217+'Input - Gross flows &amp; stocks'!$AK217+'Input - Gross flows &amp; stocks'!$AL217)</f>
        <v>0.97572123496023611</v>
      </c>
      <c r="K215" s="12">
        <f ca="1">'Input - Gross flows &amp; stocks'!AK217/('Input - Gross flows &amp; stocks'!$AJ217+'Input - Gross flows &amp; stocks'!$AK217+'Input - Gross flows &amp; stocks'!$AL217)</f>
        <v>1.1134438866175779E-2</v>
      </c>
      <c r="L215" s="12">
        <f ca="1">'Input - Gross flows &amp; stocks'!AL217/('Input - Gross flows &amp; stocks'!$AJ217+'Input - Gross flows &amp; stocks'!$AK217+'Input - Gross flows &amp; stocks'!$AL217)</f>
        <v>1.3144326173588097E-2</v>
      </c>
      <c r="M215" s="12">
        <f ca="1">'Input - Gross flows &amp; stocks'!AM217/('Input - Gross flows &amp; stocks'!$AM217+'Input - Gross flows &amp; stocks'!$AN217+'Input - Gross flows &amp; stocks'!$AO217)</f>
        <v>0.23990558931167119</v>
      </c>
      <c r="N215" s="12">
        <f ca="1">'Input - Gross flows &amp; stocks'!AN217/('Input - Gross flows &amp; stocks'!$AM217+'Input - Gross flows &amp; stocks'!$AN217+'Input - Gross flows &amp; stocks'!$AO217)</f>
        <v>0.60495582634167056</v>
      </c>
      <c r="O215" s="12">
        <f ca="1">'Input - Gross flows &amp; stocks'!AO217/('Input - Gross flows &amp; stocks'!$AM217+'Input - Gross flows &amp; stocks'!$AN217+'Input - Gross flows &amp; stocks'!$AO217)</f>
        <v>0.15513858434665831</v>
      </c>
      <c r="P215" s="12">
        <f ca="1">'Input - Gross flows &amp; stocks'!AP217/('Input - Gross flows &amp; stocks'!$AP217+'Input - Gross flows &amp; stocks'!$AQ217+'Input - Gross flows &amp; stocks'!$AR217)</f>
        <v>2.5829769554840964E-2</v>
      </c>
      <c r="Q215" s="12">
        <f ca="1">'Input - Gross flows &amp; stocks'!AQ217/('Input - Gross flows &amp; stocks'!$AP217+'Input - Gross flows &amp; stocks'!$AQ217+'Input - Gross flows &amp; stocks'!$AR217)</f>
        <v>1.7686119326665389E-2</v>
      </c>
      <c r="R215" s="12">
        <f ca="1">'Input - Gross flows &amp; stocks'!AR217/('Input - Gross flows &amp; stocks'!$AP217+'Input - Gross flows &amp; stocks'!$AQ217+'Input - Gross flows &amp; stocks'!$AR217)</f>
        <v>0.95648411111849374</v>
      </c>
      <c r="T215" s="12">
        <f t="shared" ca="1" si="9"/>
        <v>0.97642821308071071</v>
      </c>
      <c r="U215" s="12">
        <f ca="1">OFFSET('Margin error adjustment'!$BD$6,UsefulSeries!$M214,0)</f>
        <v>1.0703114773130674E-2</v>
      </c>
      <c r="V215" s="12">
        <f ca="1">OFFSET('Margin error adjustment'!$BD$7,UsefulSeries!$M214,0)</f>
        <v>1.2868672146158597E-2</v>
      </c>
      <c r="W215" s="12">
        <f ca="1">OFFSET('Margin error adjustment'!$BD$8,UsefulSeries!$M214,0)</f>
        <v>0.2464403501194502</v>
      </c>
      <c r="X215" s="12">
        <f t="shared" ca="1" si="10"/>
        <v>0.59756113492401186</v>
      </c>
      <c r="Y215" s="12">
        <f ca="1">OFFSET('Margin error adjustment'!$BD$9,UsefulSeries!$M214,0)</f>
        <v>0.15599851495653799</v>
      </c>
      <c r="Z215" s="12">
        <f ca="1">OFFSET('Margin error adjustment'!$BD$10,UsefulSeries!$M214,0)</f>
        <v>2.6383810934712013E-2</v>
      </c>
      <c r="AA215" s="12">
        <f ca="1">OFFSET('Margin error adjustment'!$BD$11,UsefulSeries!$M214,0)</f>
        <v>1.7367544812634649E-2</v>
      </c>
      <c r="AB215" s="12">
        <f t="shared" ca="1" si="11"/>
        <v>0.95624864425265332</v>
      </c>
      <c r="AD215" s="12">
        <f ca="1">OFFSET('Time agg. bias corr.'!$F$4,UsefulSeries!$C214,0)</f>
        <v>-2.5885203296553399E-2</v>
      </c>
      <c r="AE215" s="12">
        <f ca="1">OFFSET('Time agg. bias corr.'!$G$4,UsefulSeries!$C214,0)</f>
        <v>1.37526886250277E-2</v>
      </c>
      <c r="AF215" s="12">
        <f ca="1">OFFSET('Time agg. bias corr.'!$H$4,UsefulSeries!$C214,0)</f>
        <v>1.21325146816592E-2</v>
      </c>
      <c r="AG215" s="12">
        <f ca="1">OFFSET('Time agg. bias corr.'!$F$5,UsefulSeries!$C214,0)</f>
        <v>0.31740403542629902</v>
      </c>
      <c r="AH215" s="12">
        <f ca="1">OFFSET('Time agg. bias corr.'!$G$5,UsefulSeries!$C214,0)</f>
        <v>-0.52021707412572904</v>
      </c>
      <c r="AI215" s="12">
        <f ca="1">OFFSET('Time agg. bias corr.'!$H$5,UsefulSeries!$C214,0)</f>
        <v>0.20281303869770401</v>
      </c>
      <c r="AJ215" s="12">
        <f ca="1">OFFSET('Time agg. bias corr.'!$F$6,UsefulSeries!$C214,0)</f>
        <v>2.4248342737679E-2</v>
      </c>
      <c r="AK215" s="12">
        <f ca="1">OFFSET('Time agg. bias corr.'!$G$6,UsefulSeries!$C214,0)</f>
        <v>2.2630549141830499E-2</v>
      </c>
      <c r="AL215" s="12">
        <f ca="1">OFFSET('Time agg. bias corr.'!$H$6,UsefulSeries!$C214,0)</f>
        <v>-4.68788918796261E-2</v>
      </c>
    </row>
    <row r="216" spans="1:38" x14ac:dyDescent="0.35">
      <c r="A216" s="2" t="s">
        <v>271</v>
      </c>
      <c r="B216" s="15">
        <f>'Input - Gross flows &amp; stocks'!S218</f>
        <v>146271.33333333334</v>
      </c>
      <c r="C216" s="15">
        <f>'Input - Gross flows &amp; stocks'!T218</f>
        <v>7374</v>
      </c>
      <c r="D216" s="15">
        <f>'Input - Gross flows &amp; stocks'!U218</f>
        <v>79291.666666666672</v>
      </c>
      <c r="E216" s="13">
        <f>'Input - Gross flows &amp; stocks'!V218</f>
        <v>0.62714479083857932</v>
      </c>
      <c r="F216" s="13">
        <f>'Input - Gross flows &amp; stocks'!W218</f>
        <v>3.1098124315149432E-2</v>
      </c>
      <c r="G216" s="13">
        <f>'Input - Gross flows &amp; stocks'!X218</f>
        <v>0.34175708484627121</v>
      </c>
      <c r="H216" s="13">
        <f>'Input - Gross flows &amp; stocks'!Y218</f>
        <v>4.7993647708141692E-2</v>
      </c>
      <c r="I216" s="13"/>
      <c r="J216" s="12">
        <f ca="1">'Input - Gross flows &amp; stocks'!AJ218/('Input - Gross flows &amp; stocks'!$AJ218+'Input - Gross flows &amp; stocks'!$AK218+'Input - Gross flows &amp; stocks'!$AL218)</f>
        <v>0.97453117635616548</v>
      </c>
      <c r="K216" s="12">
        <f ca="1">'Input - Gross flows &amp; stocks'!AK218/('Input - Gross flows &amp; stocks'!$AJ218+'Input - Gross flows &amp; stocks'!$AK218+'Input - Gross flows &amp; stocks'!$AL218)</f>
        <v>1.1273896502815897E-2</v>
      </c>
      <c r="L216" s="12">
        <f ca="1">'Input - Gross flows &amp; stocks'!AL218/('Input - Gross flows &amp; stocks'!$AJ218+'Input - Gross flows &amp; stocks'!$AK218+'Input - Gross flows &amp; stocks'!$AL218)</f>
        <v>1.41949271410185E-2</v>
      </c>
      <c r="M216" s="12">
        <f ca="1">'Input - Gross flows &amp; stocks'!AM218/('Input - Gross flows &amp; stocks'!$AM218+'Input - Gross flows &amp; stocks'!$AN218+'Input - Gross flows &amp; stocks'!$AO218)</f>
        <v>0.23969589100085151</v>
      </c>
      <c r="N216" s="12">
        <f ca="1">'Input - Gross flows &amp; stocks'!AN218/('Input - Gross flows &amp; stocks'!$AM218+'Input - Gross flows &amp; stocks'!$AN218+'Input - Gross flows &amp; stocks'!$AO218)</f>
        <v>0.61334165721238254</v>
      </c>
      <c r="O216" s="12">
        <f ca="1">'Input - Gross flows &amp; stocks'!AO218/('Input - Gross flows &amp; stocks'!$AM218+'Input - Gross flows &amp; stocks'!$AN218+'Input - Gross flows &amp; stocks'!$AO218)</f>
        <v>0.14696245178676598</v>
      </c>
      <c r="P216" s="12">
        <f ca="1">'Input - Gross flows &amp; stocks'!AP218/('Input - Gross flows &amp; stocks'!$AP218+'Input - Gross flows &amp; stocks'!$AQ218+'Input - Gross flows &amp; stocks'!$AR218)</f>
        <v>2.4138570531796265E-2</v>
      </c>
      <c r="Q216" s="12">
        <f ca="1">'Input - Gross flows &amp; stocks'!AQ218/('Input - Gross flows &amp; stocks'!$AP218+'Input - Gross flows &amp; stocks'!$AQ218+'Input - Gross flows &amp; stocks'!$AR218)</f>
        <v>1.8457830663073316E-2</v>
      </c>
      <c r="R216" s="12">
        <f ca="1">'Input - Gross flows &amp; stocks'!AR218/('Input - Gross flows &amp; stocks'!$AP218+'Input - Gross flows &amp; stocks'!$AQ218+'Input - Gross flows &amp; stocks'!$AR218)</f>
        <v>0.95740359880513048</v>
      </c>
      <c r="T216" s="12">
        <f t="shared" ca="1" si="9"/>
        <v>0.97334902498255582</v>
      </c>
      <c r="U216" s="12">
        <f ca="1">OFFSET('Margin error adjustment'!$BD$6,UsefulSeries!$M215,0)</f>
        <v>1.1084647005336725E-2</v>
      </c>
      <c r="V216" s="12">
        <f ca="1">OFFSET('Margin error adjustment'!$BD$7,UsefulSeries!$M215,0)</f>
        <v>1.5566328012107397E-2</v>
      </c>
      <c r="W216" s="12">
        <f ca="1">OFFSET('Margin error adjustment'!$BD$8,UsefulSeries!$M215,0)</f>
        <v>0.2385394173205321</v>
      </c>
      <c r="X216" s="12">
        <f t="shared" ca="1" si="10"/>
        <v>0.6008305740087948</v>
      </c>
      <c r="Y216" s="12">
        <f ca="1">OFFSET('Margin error adjustment'!$BD$9,UsefulSeries!$M215,0)</f>
        <v>0.16063000867067312</v>
      </c>
      <c r="Z216" s="12">
        <f ca="1">OFFSET('Margin error adjustment'!$BD$10,UsefulSeries!$M215,0)</f>
        <v>2.1884736819738411E-2</v>
      </c>
      <c r="AA216" s="12">
        <f ca="1">OFFSET('Margin error adjustment'!$BD$11,UsefulSeries!$M215,0)</f>
        <v>1.6446958697134986E-2</v>
      </c>
      <c r="AB216" s="12">
        <f t="shared" ca="1" si="11"/>
        <v>0.96166830448312657</v>
      </c>
      <c r="AD216" s="12">
        <f ca="1">OFFSET('Time agg. bias corr.'!$F$4,UsefulSeries!$C215,0)</f>
        <v>-2.9050802960750102E-2</v>
      </c>
      <c r="AE216" s="12">
        <f ca="1">OFFSET('Time agg. bias corr.'!$G$4,UsefulSeries!$C215,0)</f>
        <v>1.4213566654461499E-2</v>
      </c>
      <c r="AF216" s="12">
        <f ca="1">OFFSET('Time agg. bias corr.'!$H$4,UsefulSeries!$C215,0)</f>
        <v>1.48372363062894E-2</v>
      </c>
      <c r="AG216" s="12">
        <f ca="1">OFFSET('Time agg. bias corr.'!$F$5,UsefulSeries!$C215,0)</f>
        <v>0.30732080852448601</v>
      </c>
      <c r="AH216" s="12">
        <f ca="1">OFFSET('Time agg. bias corr.'!$G$5,UsefulSeries!$C215,0)</f>
        <v>-0.51465634625809598</v>
      </c>
      <c r="AI216" s="12">
        <f ca="1">OFFSET('Time agg. bias corr.'!$H$5,UsefulSeries!$C215,0)</f>
        <v>0.20733553773360899</v>
      </c>
      <c r="AJ216" s="12">
        <f ca="1">OFFSET('Time agg. bias corr.'!$F$6,UsefulSeries!$C215,0)</f>
        <v>1.9826327012877201E-2</v>
      </c>
      <c r="AK216" s="12">
        <f ca="1">OFFSET('Time agg. bias corr.'!$G$6,UsefulSeries!$C215,0)</f>
        <v>2.1328960836834401E-2</v>
      </c>
      <c r="AL216" s="12">
        <f ca="1">OFFSET('Time agg. bias corr.'!$H$6,UsefulSeries!$C215,0)</f>
        <v>-4.1155287849711099E-2</v>
      </c>
    </row>
    <row r="217" spans="1:38" x14ac:dyDescent="0.35">
      <c r="A217" s="2" t="s">
        <v>272</v>
      </c>
      <c r="B217" s="15">
        <f>'Input - Gross flows &amp; stocks'!S219</f>
        <v>146415.33333333334</v>
      </c>
      <c r="C217" s="15">
        <f>'Input - Gross flows &amp; stocks'!T219</f>
        <v>7523.333333333333</v>
      </c>
      <c r="D217" s="15">
        <f>'Input - Gross flows &amp; stocks'!U219</f>
        <v>78965.666666666672</v>
      </c>
      <c r="E217" s="13">
        <f>'Input - Gross flows &amp; stocks'!V219</f>
        <v>0.62932514810680862</v>
      </c>
      <c r="F217" s="13">
        <f>'Input - Gross flows &amp; stocks'!W219</f>
        <v>3.1080965055379068E-2</v>
      </c>
      <c r="G217" s="13">
        <f>'Input - Gross flows &amp; stocks'!X219</f>
        <v>0.33959388683781233</v>
      </c>
      <c r="H217" s="13">
        <f>'Input - Gross flows &amp; stocks'!Y219</f>
        <v>4.8872278136747098E-2</v>
      </c>
      <c r="I217" s="13"/>
      <c r="J217" s="12">
        <f ca="1">'Input - Gross flows &amp; stocks'!AJ219/('Input - Gross flows &amp; stocks'!$AJ219+'Input - Gross flows &amp; stocks'!$AK219+'Input - Gross flows &amp; stocks'!$AL219)</f>
        <v>0.97610105819196391</v>
      </c>
      <c r="K217" s="12">
        <f ca="1">'Input - Gross flows &amp; stocks'!AK219/('Input - Gross flows &amp; stocks'!$AJ219+'Input - Gross flows &amp; stocks'!$AK219+'Input - Gross flows &amp; stocks'!$AL219)</f>
        <v>1.1169473793176475E-2</v>
      </c>
      <c r="L217" s="12">
        <f ca="1">'Input - Gross flows &amp; stocks'!AL219/('Input - Gross flows &amp; stocks'!$AJ219+'Input - Gross flows &amp; stocks'!$AK219+'Input - Gross flows &amp; stocks'!$AL219)</f>
        <v>1.2729468014859711E-2</v>
      </c>
      <c r="M217" s="12">
        <f ca="1">'Input - Gross flows &amp; stocks'!AM219/('Input - Gross flows &amp; stocks'!$AM219+'Input - Gross flows &amp; stocks'!$AN219+'Input - Gross flows &amp; stocks'!$AO219)</f>
        <v>0.24027257466030849</v>
      </c>
      <c r="N217" s="12">
        <f ca="1">'Input - Gross flows &amp; stocks'!AN219/('Input - Gross flows &amp; stocks'!$AM219+'Input - Gross flows &amp; stocks'!$AN219+'Input - Gross flows &amp; stocks'!$AO219)</f>
        <v>0.62141921107708475</v>
      </c>
      <c r="O217" s="12">
        <f ca="1">'Input - Gross flows &amp; stocks'!AO219/('Input - Gross flows &amp; stocks'!$AM219+'Input - Gross flows &amp; stocks'!$AN219+'Input - Gross flows &amp; stocks'!$AO219)</f>
        <v>0.13830821426260667</v>
      </c>
      <c r="P217" s="12">
        <f ca="1">'Input - Gross flows &amp; stocks'!AP219/('Input - Gross flows &amp; stocks'!$AP219+'Input - Gross flows &amp; stocks'!$AQ219+'Input - Gross flows &amp; stocks'!$AR219)</f>
        <v>2.4724016697926128E-2</v>
      </c>
      <c r="Q217" s="12">
        <f ca="1">'Input - Gross flows &amp; stocks'!AQ219/('Input - Gross flows &amp; stocks'!$AP219+'Input - Gross flows &amp; stocks'!$AQ219+'Input - Gross flows &amp; stocks'!$AR219)</f>
        <v>1.8641907586930347E-2</v>
      </c>
      <c r="R217" s="12">
        <f ca="1">'Input - Gross flows &amp; stocks'!AR219/('Input - Gross flows &amp; stocks'!$AP219+'Input - Gross flows &amp; stocks'!$AQ219+'Input - Gross flows &amp; stocks'!$AR219)</f>
        <v>0.95663407571514347</v>
      </c>
      <c r="T217" s="12">
        <f t="shared" ca="1" si="9"/>
        <v>0.97721816773488512</v>
      </c>
      <c r="U217" s="12">
        <f ca="1">OFFSET('Margin error adjustment'!$BD$6,UsefulSeries!$M216,0)</f>
        <v>1.0227504720418527E-2</v>
      </c>
      <c r="V217" s="12">
        <f ca="1">OFFSET('Margin error adjustment'!$BD$7,UsefulSeries!$M216,0)</f>
        <v>1.2554327544696311E-2</v>
      </c>
      <c r="W217" s="12">
        <f ca="1">OFFSET('Margin error adjustment'!$BD$8,UsefulSeries!$M216,0)</f>
        <v>0.25353065455680573</v>
      </c>
      <c r="X217" s="12">
        <f t="shared" ca="1" si="10"/>
        <v>0.60259060102788187</v>
      </c>
      <c r="Y217" s="12">
        <f ca="1">OFFSET('Margin error adjustment'!$BD$9,UsefulSeries!$M216,0)</f>
        <v>0.14387874441531234</v>
      </c>
      <c r="Z217" s="12">
        <f ca="1">OFFSET('Margin error adjustment'!$BD$10,UsefulSeries!$M216,0)</f>
        <v>2.5115900347191415E-2</v>
      </c>
      <c r="AA217" s="12">
        <f ca="1">OFFSET('Margin error adjustment'!$BD$11,UsefulSeries!$M216,0)</f>
        <v>1.7343901816848008E-2</v>
      </c>
      <c r="AB217" s="12">
        <f t="shared" ca="1" si="11"/>
        <v>0.95754019783596056</v>
      </c>
      <c r="AD217" s="12">
        <f ca="1">OFFSET('Time agg. bias corr.'!$F$4,UsefulSeries!$C216,0)</f>
        <v>-2.5022550875374999E-2</v>
      </c>
      <c r="AE217" s="12">
        <f ca="1">OFFSET('Time agg. bias corr.'!$G$4,UsefulSeries!$C216,0)</f>
        <v>1.3080389576653801E-2</v>
      </c>
      <c r="AF217" s="12">
        <f ca="1">OFFSET('Time agg. bias corr.'!$H$4,UsefulSeries!$C216,0)</f>
        <v>1.19421612987212E-2</v>
      </c>
      <c r="AG217" s="12">
        <f ca="1">OFFSET('Time agg. bias corr.'!$F$5,UsefulSeries!$C216,0)</f>
        <v>0.325535231699772</v>
      </c>
      <c r="AH217" s="12">
        <f ca="1">OFFSET('Time agg. bias corr.'!$G$5,UsefulSeries!$C216,0)</f>
        <v>-0.51151886223144405</v>
      </c>
      <c r="AI217" s="12">
        <f ca="1">OFFSET('Time agg. bias corr.'!$H$5,UsefulSeries!$C216,0)</f>
        <v>0.18598363053167299</v>
      </c>
      <c r="AJ217" s="12">
        <f ca="1">OFFSET('Time agg. bias corr.'!$F$6,UsefulSeries!$C216,0)</f>
        <v>2.2836417843822999E-2</v>
      </c>
      <c r="AK217" s="12">
        <f ca="1">OFFSET('Time agg. bias corr.'!$G$6,UsefulSeries!$C216,0)</f>
        <v>2.2510459202656301E-2</v>
      </c>
      <c r="AL217" s="12">
        <f ca="1">OFFSET('Time agg. bias corr.'!$H$6,UsefulSeries!$C216,0)</f>
        <v>-4.5346877046479397E-2</v>
      </c>
    </row>
    <row r="218" spans="1:38" x14ac:dyDescent="0.35">
      <c r="A218" s="2" t="s">
        <v>273</v>
      </c>
      <c r="B218" s="15">
        <f>'Input - Gross flows &amp; stocks'!S220</f>
        <v>146269</v>
      </c>
      <c r="C218" s="15">
        <f>'Input - Gross flows &amp; stocks'!T220</f>
        <v>7609</v>
      </c>
      <c r="D218" s="15">
        <f>'Input - Gross flows &amp; stocks'!U220</f>
        <v>78982.666666666672</v>
      </c>
      <c r="E218" s="13">
        <f>'Input - Gross flows &amp; stocks'!V220</f>
        <v>0.62736108013518843</v>
      </c>
      <c r="F218" s="13">
        <f>'Input - Gross flows &amp; stocks'!W220</f>
        <v>3.2789205510473672E-2</v>
      </c>
      <c r="G218" s="13">
        <f>'Input - Gross flows &amp; stocks'!X220</f>
        <v>0.33984971435433786</v>
      </c>
      <c r="H218" s="13">
        <f>'Input - Gross flows &amp; stocks'!Y220</f>
        <v>4.9448264209308673E-2</v>
      </c>
      <c r="I218" s="13"/>
      <c r="J218" s="12">
        <f ca="1">'Input - Gross flows &amp; stocks'!AJ220/('Input - Gross flows &amp; stocks'!$AJ220+'Input - Gross flows &amp; stocks'!$AK220+'Input - Gross flows &amp; stocks'!$AL220)</f>
        <v>0.97529153887237408</v>
      </c>
      <c r="K218" s="12">
        <f ca="1">'Input - Gross flows &amp; stocks'!AK220/('Input - Gross flows &amp; stocks'!$AJ220+'Input - Gross flows &amp; stocks'!$AK220+'Input - Gross flows &amp; stocks'!$AL220)</f>
        <v>1.1380979283543348E-2</v>
      </c>
      <c r="L218" s="12">
        <f ca="1">'Input - Gross flows &amp; stocks'!AL220/('Input - Gross flows &amp; stocks'!$AJ220+'Input - Gross flows &amp; stocks'!$AK220+'Input - Gross flows &amp; stocks'!$AL220)</f>
        <v>1.3327481844082556E-2</v>
      </c>
      <c r="M218" s="12">
        <f ca="1">'Input - Gross flows &amp; stocks'!AM220/('Input - Gross flows &amp; stocks'!$AM220+'Input - Gross flows &amp; stocks'!$AN220+'Input - Gross flows &amp; stocks'!$AO220)</f>
        <v>0.23532509115743869</v>
      </c>
      <c r="N218" s="12">
        <f ca="1">'Input - Gross flows &amp; stocks'!AN220/('Input - Gross flows &amp; stocks'!$AM220+'Input - Gross flows &amp; stocks'!$AN220+'Input - Gross flows &amp; stocks'!$AO220)</f>
        <v>0.62221802796046344</v>
      </c>
      <c r="O218" s="12">
        <f ca="1">'Input - Gross flows &amp; stocks'!AO220/('Input - Gross flows &amp; stocks'!$AM220+'Input - Gross flows &amp; stocks'!$AN220+'Input - Gross flows &amp; stocks'!$AO220)</f>
        <v>0.14245688088209787</v>
      </c>
      <c r="P218" s="12">
        <f ca="1">'Input - Gross flows &amp; stocks'!AP220/('Input - Gross flows &amp; stocks'!$AP220+'Input - Gross flows &amp; stocks'!$AQ220+'Input - Gross flows &amp; stocks'!$AR220)</f>
        <v>2.2742126086610016E-2</v>
      </c>
      <c r="Q218" s="12">
        <f ca="1">'Input - Gross flows &amp; stocks'!AQ220/('Input - Gross flows &amp; stocks'!$AP220+'Input - Gross flows &amp; stocks'!$AQ220+'Input - Gross flows &amp; stocks'!$AR220)</f>
        <v>1.8179119167476169E-2</v>
      </c>
      <c r="R218" s="12">
        <f ca="1">'Input - Gross flows &amp; stocks'!AR220/('Input - Gross flows &amp; stocks'!$AP220+'Input - Gross flows &amp; stocks'!$AQ220+'Input - Gross flows &amp; stocks'!$AR220)</f>
        <v>0.95907875474591375</v>
      </c>
      <c r="T218" s="12">
        <f t="shared" ca="1" si="9"/>
        <v>0.97409163280418387</v>
      </c>
      <c r="U218" s="12">
        <f ca="1">OFFSET('Margin error adjustment'!$BD$6,UsefulSeries!$M217,0)</f>
        <v>1.1743348250842245E-2</v>
      </c>
      <c r="V218" s="12">
        <f ca="1">OFFSET('Margin error adjustment'!$BD$7,UsefulSeries!$M217,0)</f>
        <v>1.4165018944973866E-2</v>
      </c>
      <c r="W218" s="12">
        <f ca="1">OFFSET('Margin error adjustment'!$BD$8,UsefulSeries!$M217,0)</f>
        <v>0.22833487081746837</v>
      </c>
      <c r="X218" s="12">
        <f t="shared" ca="1" si="10"/>
        <v>0.62431219894819079</v>
      </c>
      <c r="Y218" s="12">
        <f ca="1">OFFSET('Margin error adjustment'!$BD$9,UsefulSeries!$M217,0)</f>
        <v>0.14735293023434076</v>
      </c>
      <c r="Z218" s="12">
        <f ca="1">OFFSET('Margin error adjustment'!$BD$10,UsefulSeries!$M217,0)</f>
        <v>2.1330922584450854E-2</v>
      </c>
      <c r="AA218" s="12">
        <f ca="1">OFFSET('Margin error adjustment'!$BD$11,UsefulSeries!$M217,0)</f>
        <v>1.7652247953891878E-2</v>
      </c>
      <c r="AB218" s="12">
        <f t="shared" ca="1" si="11"/>
        <v>0.96101682946165723</v>
      </c>
      <c r="AD218" s="12">
        <f ca="1">OFFSET('Time agg. bias corr.'!$F$4,UsefulSeries!$C217,0)</f>
        <v>-2.82520870453975E-2</v>
      </c>
      <c r="AE218" s="12">
        <f ca="1">OFFSET('Time agg. bias corr.'!$G$4,UsefulSeries!$C217,0)</f>
        <v>1.48021153972277E-2</v>
      </c>
      <c r="AF218" s="12">
        <f ca="1">OFFSET('Time agg. bias corr.'!$H$4,UsefulSeries!$C217,0)</f>
        <v>1.34499716380252E-2</v>
      </c>
      <c r="AG218" s="12">
        <f ca="1">OFFSET('Time agg. bias corr.'!$F$5,UsefulSeries!$C217,0)</f>
        <v>0.28903550332505701</v>
      </c>
      <c r="AH218" s="12">
        <f ca="1">OFFSET('Time agg. bias corr.'!$G$5,UsefulSeries!$C217,0)</f>
        <v>-0.47606894000706701</v>
      </c>
      <c r="AI218" s="12">
        <f ca="1">OFFSET('Time agg. bias corr.'!$H$5,UsefulSeries!$C217,0)</f>
        <v>0.187033436683572</v>
      </c>
      <c r="AJ218" s="12">
        <f ca="1">OFFSET('Time agg. bias corr.'!$F$6,UsefulSeries!$C217,0)</f>
        <v>1.92411720109237E-2</v>
      </c>
      <c r="AK218" s="12">
        <f ca="1">OFFSET('Time agg. bias corr.'!$G$6,UsefulSeries!$C217,0)</f>
        <v>2.2503700450706699E-2</v>
      </c>
      <c r="AL218" s="12">
        <f ca="1">OFFSET('Time agg. bias corr.'!$H$6,UsefulSeries!$C217,0)</f>
        <v>-4.1744872461537803E-2</v>
      </c>
    </row>
    <row r="219" spans="1:38" x14ac:dyDescent="0.35">
      <c r="A219" s="2" t="s">
        <v>274</v>
      </c>
      <c r="B219" s="15">
        <f>'Input - Gross flows &amp; stocks'!S221</f>
        <v>146206.66666666666</v>
      </c>
      <c r="C219" s="15">
        <f>'Input - Gross flows &amp; stocks'!T221</f>
        <v>7668</v>
      </c>
      <c r="D219" s="15">
        <f>'Input - Gross flows &amp; stocks'!U221</f>
        <v>78932.333333333328</v>
      </c>
      <c r="E219" s="13">
        <f>'Input - Gross flows &amp; stocks'!V221</f>
        <v>0.6292661327418031</v>
      </c>
      <c r="F219" s="13">
        <f>'Input - Gross flows &amp; stocks'!W221</f>
        <v>3.3037138300296198E-2</v>
      </c>
      <c r="G219" s="13">
        <f>'Input - Gross flows &amp; stocks'!X221</f>
        <v>0.33769672895790076</v>
      </c>
      <c r="H219" s="13">
        <f>'Input - Gross flows &amp; stocks'!Y221</f>
        <v>4.9832764327677942E-2</v>
      </c>
      <c r="I219" s="13"/>
      <c r="J219" s="12">
        <f ca="1">'Input - Gross flows &amp; stocks'!AJ221/('Input - Gross flows &amp; stocks'!$AJ221+'Input - Gross flows &amp; stocks'!$AK221+'Input - Gross flows &amp; stocks'!$AL221)</f>
        <v>0.97540682689595359</v>
      </c>
      <c r="K219" s="12">
        <f ca="1">'Input - Gross flows &amp; stocks'!AK221/('Input - Gross flows &amp; stocks'!$AJ221+'Input - Gross flows &amp; stocks'!$AK221+'Input - Gross flows &amp; stocks'!$AL221)</f>
        <v>1.1755313116927887E-2</v>
      </c>
      <c r="L219" s="12">
        <f ca="1">'Input - Gross flows &amp; stocks'!AL221/('Input - Gross flows &amp; stocks'!$AJ221+'Input - Gross flows &amp; stocks'!$AK221+'Input - Gross flows &amp; stocks'!$AL221)</f>
        <v>1.2837859987118448E-2</v>
      </c>
      <c r="M219" s="12">
        <f ca="1">'Input - Gross flows &amp; stocks'!AM221/('Input - Gross flows &amp; stocks'!$AM221+'Input - Gross flows &amp; stocks'!$AN221+'Input - Gross flows &amp; stocks'!$AO221)</f>
        <v>0.23459296755948938</v>
      </c>
      <c r="N219" s="12">
        <f ca="1">'Input - Gross flows &amp; stocks'!AN221/('Input - Gross flows &amp; stocks'!$AM221+'Input - Gross flows &amp; stocks'!$AN221+'Input - Gross flows &amp; stocks'!$AO221)</f>
        <v>0.61440822884973423</v>
      </c>
      <c r="O219" s="12">
        <f ca="1">'Input - Gross flows &amp; stocks'!AO221/('Input - Gross flows &amp; stocks'!$AM221+'Input - Gross flows &amp; stocks'!$AN221+'Input - Gross flows &amp; stocks'!$AO221)</f>
        <v>0.15099880359077636</v>
      </c>
      <c r="P219" s="12">
        <f ca="1">'Input - Gross flows &amp; stocks'!AP221/('Input - Gross flows &amp; stocks'!$AP221+'Input - Gross flows &amp; stocks'!$AQ221+'Input - Gross flows &amp; stocks'!$AR221)</f>
        <v>2.3451168369916495E-2</v>
      </c>
      <c r="Q219" s="12">
        <f ca="1">'Input - Gross flows &amp; stocks'!AQ221/('Input - Gross flows &amp; stocks'!$AP221+'Input - Gross flows &amp; stocks'!$AQ221+'Input - Gross flows &amp; stocks'!$AR221)</f>
        <v>1.8326102475835184E-2</v>
      </c>
      <c r="R219" s="12">
        <f ca="1">'Input - Gross flows &amp; stocks'!AR221/('Input - Gross flows &amp; stocks'!$AP221+'Input - Gross flows &amp; stocks'!$AQ221+'Input - Gross flows &amp; stocks'!$AR221)</f>
        <v>0.95822272915424833</v>
      </c>
      <c r="T219" s="12">
        <f t="shared" ca="1" si="9"/>
        <v>0.97680406179055179</v>
      </c>
      <c r="U219" s="12">
        <f ca="1">OFFSET('Margin error adjustment'!$BD$6,UsefulSeries!$M218,0)</f>
        <v>1.1083866992720421E-2</v>
      </c>
      <c r="V219" s="12">
        <f ca="1">OFFSET('Margin error adjustment'!$BD$7,UsefulSeries!$M218,0)</f>
        <v>1.2112071216727745E-2</v>
      </c>
      <c r="W219" s="12">
        <f ca="1">OFFSET('Margin error adjustment'!$BD$8,UsefulSeries!$M218,0)</f>
        <v>0.24508566117321065</v>
      </c>
      <c r="X219" s="12">
        <f t="shared" ca="1" si="10"/>
        <v>0.60591479887665978</v>
      </c>
      <c r="Y219" s="12">
        <f ca="1">OFFSET('Margin error adjustment'!$BD$9,UsefulSeries!$M218,0)</f>
        <v>0.14899953995012963</v>
      </c>
      <c r="Z219" s="12">
        <f ca="1">OFFSET('Margin error adjustment'!$BD$10,UsefulSeries!$M218,0)</f>
        <v>2.4778944894990596E-2</v>
      </c>
      <c r="AA219" s="12">
        <f ca="1">OFFSET('Margin error adjustment'!$BD$11,UsefulSeries!$M218,0)</f>
        <v>1.8290692641227742E-2</v>
      </c>
      <c r="AB219" s="12">
        <f t="shared" ca="1" si="11"/>
        <v>0.95693036246378171</v>
      </c>
      <c r="AD219" s="12">
        <f ca="1">OFFSET('Time agg. bias corr.'!$F$4,UsefulSeries!$C218,0)</f>
        <v>-2.5521033472095299E-2</v>
      </c>
      <c r="AE219" s="12">
        <f ca="1">OFFSET('Time agg. bias corr.'!$G$4,UsefulSeries!$C218,0)</f>
        <v>1.41559359883578E-2</v>
      </c>
      <c r="AF219" s="12">
        <f ca="1">OFFSET('Time agg. bias corr.'!$H$4,UsefulSeries!$C218,0)</f>
        <v>1.13650974735279E-2</v>
      </c>
      <c r="AG219" s="12">
        <f ca="1">OFFSET('Time agg. bias corr.'!$F$5,UsefulSeries!$C218,0)</f>
        <v>0.313883810729645</v>
      </c>
      <c r="AH219" s="12">
        <f ca="1">OFFSET('Time agg. bias corr.'!$G$5,UsefulSeries!$C218,0)</f>
        <v>-0.50633494966374804</v>
      </c>
      <c r="AI219" s="12">
        <f ca="1">OFFSET('Time agg. bias corr.'!$H$5,UsefulSeries!$C218,0)</f>
        <v>0.192451138948559</v>
      </c>
      <c r="AJ219" s="12">
        <f ca="1">OFFSET('Time agg. bias corr.'!$F$6,UsefulSeries!$C218,0)</f>
        <v>2.2451053704159001E-2</v>
      </c>
      <c r="AK219" s="12">
        <f ca="1">OFFSET('Time agg. bias corr.'!$G$6,UsefulSeries!$C218,0)</f>
        <v>2.36891398932902E-2</v>
      </c>
      <c r="AL219" s="12">
        <f ca="1">OFFSET('Time agg. bias corr.'!$H$6,UsefulSeries!$C218,0)</f>
        <v>-4.6140193597471603E-2</v>
      </c>
    </row>
    <row r="220" spans="1:38" x14ac:dyDescent="0.35">
      <c r="A220" s="2" t="s">
        <v>275</v>
      </c>
      <c r="B220" s="15">
        <f>'Input - Gross flows &amp; stocks'!S222</f>
        <v>146124.66666666666</v>
      </c>
      <c r="C220" s="15">
        <f>'Input - Gross flows &amp; stocks'!T222</f>
        <v>7652</v>
      </c>
      <c r="D220" s="15">
        <f>'Input - Gross flows &amp; stocks'!U222</f>
        <v>79224</v>
      </c>
      <c r="E220" s="13">
        <f>'Input - Gross flows &amp; stocks'!V222</f>
        <v>0.62779359904471044</v>
      </c>
      <c r="F220" s="13">
        <f>'Input - Gross flows &amp; stocks'!W222</f>
        <v>3.2202363310696751E-2</v>
      </c>
      <c r="G220" s="13">
        <f>'Input - Gross flows &amp; stocks'!X222</f>
        <v>0.3400040376445928</v>
      </c>
      <c r="H220" s="13">
        <f>'Input - Gross flows &amp; stocks'!Y222</f>
        <v>4.9760475147941824E-2</v>
      </c>
      <c r="I220" s="13"/>
      <c r="J220" s="12">
        <f ca="1">'Input - Gross flows &amp; stocks'!AJ222/('Input - Gross flows &amp; stocks'!$AJ222+'Input - Gross flows &amp; stocks'!$AK222+'Input - Gross flows &amp; stocks'!$AL222)</f>
        <v>0.97452691375325262</v>
      </c>
      <c r="K220" s="12">
        <f ca="1">'Input - Gross flows &amp; stocks'!AK222/('Input - Gross flows &amp; stocks'!$AJ222+'Input - Gross flows &amp; stocks'!$AK222+'Input - Gross flows &amp; stocks'!$AL222)</f>
        <v>1.2105884855360644E-2</v>
      </c>
      <c r="L220" s="12">
        <f ca="1">'Input - Gross flows &amp; stocks'!AL222/('Input - Gross flows &amp; stocks'!$AJ222+'Input - Gross flows &amp; stocks'!$AK222+'Input - Gross flows &amp; stocks'!$AL222)</f>
        <v>1.3367201391386677E-2</v>
      </c>
      <c r="M220" s="12">
        <f ca="1">'Input - Gross flows &amp; stocks'!AM222/('Input - Gross flows &amp; stocks'!$AM222+'Input - Gross flows &amp; stocks'!$AN222+'Input - Gross flows &amp; stocks'!$AO222)</f>
        <v>0.23670262808495182</v>
      </c>
      <c r="N220" s="12">
        <f ca="1">'Input - Gross flows &amp; stocks'!AN222/('Input - Gross flows &amp; stocks'!$AM222+'Input - Gross flows &amp; stocks'!$AN222+'Input - Gross flows &amp; stocks'!$AO222)</f>
        <v>0.59687869521894432</v>
      </c>
      <c r="O220" s="12">
        <f ca="1">'Input - Gross flows &amp; stocks'!AO222/('Input - Gross flows &amp; stocks'!$AM222+'Input - Gross flows &amp; stocks'!$AN222+'Input - Gross flows &amp; stocks'!$AO222)</f>
        <v>0.16641867669610383</v>
      </c>
      <c r="P220" s="12">
        <f ca="1">'Input - Gross flows &amp; stocks'!AP222/('Input - Gross flows &amp; stocks'!$AP222+'Input - Gross flows &amp; stocks'!$AQ222+'Input - Gross flows &amp; stocks'!$AR222)</f>
        <v>2.2204625546932685E-2</v>
      </c>
      <c r="Q220" s="12">
        <f ca="1">'Input - Gross flows &amp; stocks'!AQ222/('Input - Gross flows &amp; stocks'!$AP222+'Input - Gross flows &amp; stocks'!$AQ222+'Input - Gross flows &amp; stocks'!$AR222)</f>
        <v>1.8725103875277191E-2</v>
      </c>
      <c r="R220" s="12">
        <f ca="1">'Input - Gross flows &amp; stocks'!AR222/('Input - Gross flows &amp; stocks'!$AP222+'Input - Gross flows &amp; stocks'!$AQ222+'Input - Gross flows &amp; stocks'!$AR222)</f>
        <v>0.95907027057779015</v>
      </c>
      <c r="T220" s="12">
        <f t="shared" ca="1" si="9"/>
        <v>0.97401329022065286</v>
      </c>
      <c r="U220" s="12">
        <f ca="1">OFFSET('Margin error adjustment'!$BD$6,UsefulSeries!$M219,0)</f>
        <v>1.1664894445771741E-2</v>
      </c>
      <c r="V220" s="12">
        <f ca="1">OFFSET('Margin error adjustment'!$BD$7,UsefulSeries!$M219,0)</f>
        <v>1.4321815333575379E-2</v>
      </c>
      <c r="W220" s="12">
        <f ca="1">OFFSET('Margin error adjustment'!$BD$8,UsefulSeries!$M219,0)</f>
        <v>0.23894087273201717</v>
      </c>
      <c r="X220" s="12">
        <f t="shared" ca="1" si="10"/>
        <v>0.58109436486162303</v>
      </c>
      <c r="Y220" s="12">
        <f ca="1">OFFSET('Margin error adjustment'!$BD$9,UsefulSeries!$M219,0)</f>
        <v>0.17996476240635989</v>
      </c>
      <c r="Z220" s="12">
        <f ca="1">OFFSET('Margin error adjustment'!$BD$10,UsefulSeries!$M219,0)</f>
        <v>2.0687496831722343E-2</v>
      </c>
      <c r="AA220" s="12">
        <f ca="1">OFFSET('Margin error adjustment'!$BD$11,UsefulSeries!$M219,0)</f>
        <v>1.6773468354247999E-2</v>
      </c>
      <c r="AB220" s="12">
        <f t="shared" ca="1" si="11"/>
        <v>0.96253903481402969</v>
      </c>
      <c r="AD220" s="12">
        <f ca="1">OFFSET('Time agg. bias corr.'!$F$4,UsefulSeries!$C219,0)</f>
        <v>-2.8487032293522101E-2</v>
      </c>
      <c r="AE220" s="12">
        <f ca="1">OFFSET('Time agg. bias corr.'!$G$4,UsefulSeries!$C219,0)</f>
        <v>1.52094876071063E-2</v>
      </c>
      <c r="AF220" s="12">
        <f ca="1">OFFSET('Time agg. bias corr.'!$H$4,UsefulSeries!$C219,0)</f>
        <v>1.3277544686415101E-2</v>
      </c>
      <c r="AG220" s="12">
        <f ca="1">OFFSET('Time agg. bias corr.'!$F$5,UsefulSeries!$C219,0)</f>
        <v>0.31243240079005802</v>
      </c>
      <c r="AH220" s="12">
        <f ca="1">OFFSET('Time agg. bias corr.'!$G$5,UsefulSeries!$C219,0)</f>
        <v>-0.54882720921663997</v>
      </c>
      <c r="AI220" s="12">
        <f ca="1">OFFSET('Time agg. bias corr.'!$H$5,UsefulSeries!$C219,0)</f>
        <v>0.236394808426582</v>
      </c>
      <c r="AJ220" s="12">
        <f ca="1">OFFSET('Time agg. bias corr.'!$F$6,UsefulSeries!$C219,0)</f>
        <v>1.84550295213049E-2</v>
      </c>
      <c r="AK220" s="12">
        <f ca="1">OFFSET('Time agg. bias corr.'!$G$6,UsefulSeries!$C219,0)</f>
        <v>2.20902271080721E-2</v>
      </c>
      <c r="AL220" s="12">
        <f ca="1">OFFSET('Time agg. bias corr.'!$H$6,UsefulSeries!$C219,0)</f>
        <v>-4.0545256629377503E-2</v>
      </c>
    </row>
    <row r="221" spans="1:38" x14ac:dyDescent="0.35">
      <c r="A221" s="2" t="s">
        <v>276</v>
      </c>
      <c r="B221" s="15">
        <f>'Input - Gross flows &amp; stocks'!S223</f>
        <v>146042</v>
      </c>
      <c r="C221" s="15">
        <f>'Input - Gross flows &amp; stocks'!T223</f>
        <v>7951.333333333333</v>
      </c>
      <c r="D221" s="15">
        <f>'Input - Gross flows &amp; stocks'!U223</f>
        <v>79206</v>
      </c>
      <c r="E221" s="13">
        <f>'Input - Gross flows &amp; stocks'!V223</f>
        <v>0.62699199553638485</v>
      </c>
      <c r="F221" s="13">
        <f>'Input - Gross flows &amp; stocks'!W223</f>
        <v>3.3571535869868455E-2</v>
      </c>
      <c r="G221" s="13">
        <f>'Input - Gross flows &amp; stocks'!X223</f>
        <v>0.33943646859374665</v>
      </c>
      <c r="H221" s="13">
        <f>'Input - Gross flows &amp; stocks'!Y223</f>
        <v>5.1634269881813064E-2</v>
      </c>
      <c r="I221" s="13"/>
      <c r="J221" s="12">
        <f ca="1">'Input - Gross flows &amp; stocks'!AJ223/('Input - Gross flows &amp; stocks'!$AJ223+'Input - Gross flows &amp; stocks'!$AK223+'Input - Gross flows &amp; stocks'!$AL223)</f>
        <v>0.97448916031808908</v>
      </c>
      <c r="K221" s="12">
        <f ca="1">'Input - Gross flows &amp; stocks'!AK223/('Input - Gross flows &amp; stocks'!$AJ223+'Input - Gross flows &amp; stocks'!$AK223+'Input - Gross flows &amp; stocks'!$AL223)</f>
        <v>1.2710566487563977E-2</v>
      </c>
      <c r="L221" s="12">
        <f ca="1">'Input - Gross flows &amp; stocks'!AL223/('Input - Gross flows &amp; stocks'!$AJ223+'Input - Gross flows &amp; stocks'!$AK223+'Input - Gross flows &amp; stocks'!$AL223)</f>
        <v>1.2800273194346977E-2</v>
      </c>
      <c r="M221" s="12">
        <f ca="1">'Input - Gross flows &amp; stocks'!AM223/('Input - Gross flows &amp; stocks'!$AM223+'Input - Gross flows &amp; stocks'!$AN223+'Input - Gross flows &amp; stocks'!$AO223)</f>
        <v>0.23401842618385371</v>
      </c>
      <c r="N221" s="12">
        <f ca="1">'Input - Gross flows &amp; stocks'!AN223/('Input - Gross flows &amp; stocks'!$AM223+'Input - Gross flows &amp; stocks'!$AN223+'Input - Gross flows &amp; stocks'!$AO223)</f>
        <v>0.61002686590116051</v>
      </c>
      <c r="O221" s="12">
        <f ca="1">'Input - Gross flows &amp; stocks'!AO223/('Input - Gross flows &amp; stocks'!$AM223+'Input - Gross flows &amp; stocks'!$AN223+'Input - Gross flows &amp; stocks'!$AO223)</f>
        <v>0.15595470791498567</v>
      </c>
      <c r="P221" s="12">
        <f ca="1">'Input - Gross flows &amp; stocks'!AP223/('Input - Gross flows &amp; stocks'!$AP223+'Input - Gross flows &amp; stocks'!$AQ223+'Input - Gross flows &amp; stocks'!$AR223)</f>
        <v>2.2422401960925077E-2</v>
      </c>
      <c r="Q221" s="12">
        <f ca="1">'Input - Gross flows &amp; stocks'!AQ223/('Input - Gross flows &amp; stocks'!$AP223+'Input - Gross flows &amp; stocks'!$AQ223+'Input - Gross flows &amp; stocks'!$AR223)</f>
        <v>2.0635965961755424E-2</v>
      </c>
      <c r="R221" s="12">
        <f ca="1">'Input - Gross flows &amp; stocks'!AR223/('Input - Gross flows &amp; stocks'!$AP223+'Input - Gross flows &amp; stocks'!$AQ223+'Input - Gross flows &amp; stocks'!$AR223)</f>
        <v>0.95694163207731942</v>
      </c>
      <c r="T221" s="12">
        <f t="shared" ca="1" si="9"/>
        <v>0.97463343060814389</v>
      </c>
      <c r="U221" s="12">
        <f ca="1">OFFSET('Margin error adjustment'!$BD$6,UsefulSeries!$M220,0)</f>
        <v>1.2245793572309002E-2</v>
      </c>
      <c r="V221" s="12">
        <f ca="1">OFFSET('Margin error adjustment'!$BD$7,UsefulSeries!$M220,0)</f>
        <v>1.312077581954711E-2</v>
      </c>
      <c r="W221" s="12">
        <f ca="1">OFFSET('Margin error adjustment'!$BD$8,UsefulSeries!$M220,0)</f>
        <v>0.23835119679258421</v>
      </c>
      <c r="X221" s="12">
        <f t="shared" ca="1" si="10"/>
        <v>0.59892482787819379</v>
      </c>
      <c r="Y221" s="12">
        <f ca="1">OFFSET('Margin error adjustment'!$BD$9,UsefulSeries!$M220,0)</f>
        <v>0.16272397532922195</v>
      </c>
      <c r="Z221" s="12">
        <f ca="1">OFFSET('Margin error adjustment'!$BD$10,UsefulSeries!$M220,0)</f>
        <v>2.190531207378273E-2</v>
      </c>
      <c r="AA221" s="12">
        <f ca="1">OFFSET('Margin error adjustment'!$BD$11,UsefulSeries!$M220,0)</f>
        <v>1.9402446490108024E-2</v>
      </c>
      <c r="AB221" s="12">
        <f t="shared" ca="1" si="11"/>
        <v>0.9586922414361092</v>
      </c>
      <c r="AD221" s="12">
        <f ca="1">OFFSET('Time agg. bias corr.'!$F$4,UsefulSeries!$C220,0)</f>
        <v>-2.7901472036985502E-2</v>
      </c>
      <c r="AE221" s="12">
        <f ca="1">OFFSET('Time agg. bias corr.'!$G$4,UsefulSeries!$C220,0)</f>
        <v>1.5741200852312499E-2</v>
      </c>
      <c r="AF221" s="12">
        <f ca="1">OFFSET('Time agg. bias corr.'!$H$4,UsefulSeries!$C220,0)</f>
        <v>1.21602711846728E-2</v>
      </c>
      <c r="AG221" s="12">
        <f ca="1">OFFSET('Time agg. bias corr.'!$F$5,UsefulSeries!$C220,0)</f>
        <v>0.30740118545682998</v>
      </c>
      <c r="AH221" s="12">
        <f ca="1">OFFSET('Time agg. bias corr.'!$G$5,UsefulSeries!$C220,0)</f>
        <v>-0.51865467031145196</v>
      </c>
      <c r="AI221" s="12">
        <f ca="1">OFFSET('Time agg. bias corr.'!$H$5,UsefulSeries!$C220,0)</f>
        <v>0.211253484854622</v>
      </c>
      <c r="AJ221" s="12">
        <f ca="1">OFFSET('Time agg. bias corr.'!$F$6,UsefulSeries!$C220,0)</f>
        <v>1.9353540307420199E-2</v>
      </c>
      <c r="AK221" s="12">
        <f ca="1">OFFSET('Time agg. bias corr.'!$G$6,UsefulSeries!$C220,0)</f>
        <v>2.5265301033617099E-2</v>
      </c>
      <c r="AL221" s="12">
        <f ca="1">OFFSET('Time agg. bias corr.'!$H$6,UsefulSeries!$C220,0)</f>
        <v>-4.4618841341037399E-2</v>
      </c>
    </row>
    <row r="222" spans="1:38" x14ac:dyDescent="0.35">
      <c r="A222" s="2" t="s">
        <v>277</v>
      </c>
      <c r="B222" s="15">
        <f>'Input - Gross flows &amp; stocks'!S224</f>
        <v>145925.66666666666</v>
      </c>
      <c r="C222" s="15">
        <f>'Input - Gross flows &amp; stocks'!T224</f>
        <v>8202.3333333333339</v>
      </c>
      <c r="D222" s="15">
        <f>'Input - Gross flows &amp; stocks'!U224</f>
        <v>79281.666666666672</v>
      </c>
      <c r="E222" s="13">
        <f>'Input - Gross flows &amp; stocks'!V224</f>
        <v>0.62664345320285764</v>
      </c>
      <c r="F222" s="13">
        <f>'Input - Gross flows &amp; stocks'!W224</f>
        <v>3.2748994416761719E-2</v>
      </c>
      <c r="G222" s="13">
        <f>'Input - Gross flows &amp; stocks'!X224</f>
        <v>0.3406075523803806</v>
      </c>
      <c r="H222" s="13">
        <f>'Input - Gross flows &amp; stocks'!Y224</f>
        <v>5.3217671891760965E-2</v>
      </c>
      <c r="I222" s="13"/>
      <c r="J222" s="12">
        <f ca="1">'Input - Gross flows &amp; stocks'!AJ224/('Input - Gross flows &amp; stocks'!$AJ224+'Input - Gross flows &amp; stocks'!$AK224+'Input - Gross flows &amp; stocks'!$AL224)</f>
        <v>0.97435852820324687</v>
      </c>
      <c r="K222" s="12">
        <f ca="1">'Input - Gross flows &amp; stocks'!AK224/('Input - Gross flows &amp; stocks'!$AJ224+'Input - Gross flows &amp; stocks'!$AK224+'Input - Gross flows &amp; stocks'!$AL224)</f>
        <v>1.265408851118162E-2</v>
      </c>
      <c r="L222" s="12">
        <f ca="1">'Input - Gross flows &amp; stocks'!AL224/('Input - Gross flows &amp; stocks'!$AJ224+'Input - Gross flows &amp; stocks'!$AK224+'Input - Gross flows &amp; stocks'!$AL224)</f>
        <v>1.2987383285571577E-2</v>
      </c>
      <c r="M222" s="12">
        <f ca="1">'Input - Gross flows &amp; stocks'!AM224/('Input - Gross flows &amp; stocks'!$AM224+'Input - Gross flows &amp; stocks'!$AN224+'Input - Gross flows &amp; stocks'!$AO224)</f>
        <v>0.2248011363928572</v>
      </c>
      <c r="N222" s="12">
        <f ca="1">'Input - Gross flows &amp; stocks'!AN224/('Input - Gross flows &amp; stocks'!$AM224+'Input - Gross flows &amp; stocks'!$AN224+'Input - Gross flows &amp; stocks'!$AO224)</f>
        <v>0.62443029633549074</v>
      </c>
      <c r="O222" s="12">
        <f ca="1">'Input - Gross flows &amp; stocks'!AO224/('Input - Gross flows &amp; stocks'!$AM224+'Input - Gross flows &amp; stocks'!$AN224+'Input - Gross flows &amp; stocks'!$AO224)</f>
        <v>0.15076856727165203</v>
      </c>
      <c r="P222" s="12">
        <f ca="1">'Input - Gross flows &amp; stocks'!AP224/('Input - Gross flows &amp; stocks'!$AP224+'Input - Gross flows &amp; stocks'!$AQ224+'Input - Gross flows &amp; stocks'!$AR224)</f>
        <v>2.2163446870271903E-2</v>
      </c>
      <c r="Q222" s="12">
        <f ca="1">'Input - Gross flows &amp; stocks'!AQ224/('Input - Gross flows &amp; stocks'!$AP224+'Input - Gross flows &amp; stocks'!$AQ224+'Input - Gross flows &amp; stocks'!$AR224)</f>
        <v>2.0219574629851592E-2</v>
      </c>
      <c r="R222" s="12">
        <f ca="1">'Input - Gross flows &amp; stocks'!AR224/('Input - Gross flows &amp; stocks'!$AP224+'Input - Gross flows &amp; stocks'!$AQ224+'Input - Gross flows &amp; stocks'!$AR224)</f>
        <v>0.95761697849987648</v>
      </c>
      <c r="T222" s="12">
        <f t="shared" ca="1" si="9"/>
        <v>0.97515837959084573</v>
      </c>
      <c r="U222" s="12">
        <f ca="1">OFFSET('Margin error adjustment'!$BD$6,UsefulSeries!$M221,0)</f>
        <v>1.1228476386284167E-2</v>
      </c>
      <c r="V222" s="12">
        <f ca="1">OFFSET('Margin error adjustment'!$BD$7,UsefulSeries!$M221,0)</f>
        <v>1.3613144022870038E-2</v>
      </c>
      <c r="W222" s="12">
        <f ca="1">OFFSET('Margin error adjustment'!$BD$8,UsefulSeries!$M221,0)</f>
        <v>0.23912556385533729</v>
      </c>
      <c r="X222" s="12">
        <f t="shared" ca="1" si="10"/>
        <v>0.59335823361765683</v>
      </c>
      <c r="Y222" s="12">
        <f ca="1">OFFSET('Margin error adjustment'!$BD$9,UsefulSeries!$M221,0)</f>
        <v>0.16751620252700578</v>
      </c>
      <c r="Z222" s="12">
        <f ca="1">OFFSET('Margin error adjustment'!$BD$10,UsefulSeries!$M221,0)</f>
        <v>2.1209101086336304E-2</v>
      </c>
      <c r="AA222" s="12">
        <f ca="1">OFFSET('Margin error adjustment'!$BD$11,UsefulSeries!$M221,0)</f>
        <v>1.7054391359001799E-2</v>
      </c>
      <c r="AB222" s="12">
        <f t="shared" ca="1" si="11"/>
        <v>0.96173650755466189</v>
      </c>
      <c r="AD222" s="12">
        <f ca="1">OFFSET('Time agg. bias corr.'!$F$4,UsefulSeries!$C221,0)</f>
        <v>-2.7207483967869501E-2</v>
      </c>
      <c r="AE222" s="12">
        <f ca="1">OFFSET('Time agg. bias corr.'!$G$4,UsefulSeries!$C221,0)</f>
        <v>1.4488434079057699E-2</v>
      </c>
      <c r="AF222" s="12">
        <f ca="1">OFFSET('Time agg. bias corr.'!$H$4,UsefulSeries!$C221,0)</f>
        <v>1.2719049898952201E-2</v>
      </c>
      <c r="AG222" s="12">
        <f ca="1">OFFSET('Time agg. bias corr.'!$F$5,UsefulSeries!$C221,0)</f>
        <v>0.30956630980831601</v>
      </c>
      <c r="AH222" s="12">
        <f ca="1">OFFSET('Time agg. bias corr.'!$G$5,UsefulSeries!$C221,0)</f>
        <v>-0.52751744850571003</v>
      </c>
      <c r="AI222" s="12">
        <f ca="1">OFFSET('Time agg. bias corr.'!$H$5,UsefulSeries!$C221,0)</f>
        <v>0.21795113869570701</v>
      </c>
      <c r="AJ222" s="12">
        <f ca="1">OFFSET('Time agg. bias corr.'!$F$6,UsefulSeries!$C221,0)</f>
        <v>1.8975550680439799E-2</v>
      </c>
      <c r="AK222" s="12">
        <f ca="1">OFFSET('Time agg. bias corr.'!$G$6,UsefulSeries!$C221,0)</f>
        <v>2.2257011951407401E-2</v>
      </c>
      <c r="AL222" s="12">
        <f ca="1">OFFSET('Time agg. bias corr.'!$H$6,UsefulSeries!$C221,0)</f>
        <v>-4.1232562631937503E-2</v>
      </c>
    </row>
    <row r="223" spans="1:38" x14ac:dyDescent="0.35">
      <c r="A223" s="2" t="s">
        <v>278</v>
      </c>
      <c r="B223" s="15">
        <f>'Input - Gross flows &amp; stocks'!S225</f>
        <v>145725.66666666666</v>
      </c>
      <c r="C223" s="15">
        <f>'Input - Gross flows &amp; stocks'!T225</f>
        <v>8635.6666666666661</v>
      </c>
      <c r="D223" s="15">
        <f>'Input - Gross flows &amp; stocks'!U225</f>
        <v>79270.333333333328</v>
      </c>
      <c r="E223" s="13">
        <f>'Input - Gross flows &amp; stocks'!V225</f>
        <v>0.62512799640110539</v>
      </c>
      <c r="F223" s="13">
        <f>'Input - Gross flows &amp; stocks'!W225</f>
        <v>3.5967524260405732E-2</v>
      </c>
      <c r="G223" s="13">
        <f>'Input - Gross flows &amp; stocks'!X225</f>
        <v>0.33890447933848888</v>
      </c>
      <c r="H223" s="13">
        <f>'Input - Gross flows &amp; stocks'!Y225</f>
        <v>5.5944493871522234E-2</v>
      </c>
      <c r="I223" s="13"/>
      <c r="J223" s="12">
        <f ca="1">'Input - Gross flows &amp; stocks'!AJ225/('Input - Gross flows &amp; stocks'!$AJ225+'Input - Gross flows &amp; stocks'!$AK225+'Input - Gross flows &amp; stocks'!$AL225)</f>
        <v>0.97403399151710179</v>
      </c>
      <c r="K223" s="12">
        <f ca="1">'Input - Gross flows &amp; stocks'!AK225/('Input - Gross flows &amp; stocks'!$AJ225+'Input - Gross flows &amp; stocks'!$AK225+'Input - Gross flows &amp; stocks'!$AL225)</f>
        <v>1.2746684159054984E-2</v>
      </c>
      <c r="L223" s="12">
        <f ca="1">'Input - Gross flows &amp; stocks'!AL225/('Input - Gross flows &amp; stocks'!$AJ225+'Input - Gross flows &amp; stocks'!$AK225+'Input - Gross flows &amp; stocks'!$AL225)</f>
        <v>1.3219324323843195E-2</v>
      </c>
      <c r="M223" s="12">
        <f ca="1">'Input - Gross flows &amp; stocks'!AM225/('Input - Gross flows &amp; stocks'!$AM225+'Input - Gross flows &amp; stocks'!$AN225+'Input - Gross flows &amp; stocks'!$AO225)</f>
        <v>0.21363031442053768</v>
      </c>
      <c r="N223" s="12">
        <f ca="1">'Input - Gross flows &amp; stocks'!AN225/('Input - Gross flows &amp; stocks'!$AM225+'Input - Gross flows &amp; stocks'!$AN225+'Input - Gross flows &amp; stocks'!$AO225)</f>
        <v>0.65242632994281891</v>
      </c>
      <c r="O223" s="12">
        <f ca="1">'Input - Gross flows &amp; stocks'!AO225/('Input - Gross flows &amp; stocks'!$AM225+'Input - Gross flows &amp; stocks'!$AN225+'Input - Gross flows &amp; stocks'!$AO225)</f>
        <v>0.13394335563664347</v>
      </c>
      <c r="P223" s="12">
        <f ca="1">'Input - Gross flows &amp; stocks'!AP225/('Input - Gross flows &amp; stocks'!$AP225+'Input - Gross flows &amp; stocks'!$AQ225+'Input - Gross flows &amp; stocks'!$AR225)</f>
        <v>2.2367774575364579E-2</v>
      </c>
      <c r="Q223" s="12">
        <f ca="1">'Input - Gross flows &amp; stocks'!AQ225/('Input - Gross flows &amp; stocks'!$AP225+'Input - Gross flows &amp; stocks'!$AQ225+'Input - Gross flows &amp; stocks'!$AR225)</f>
        <v>2.0876109758055494E-2</v>
      </c>
      <c r="R223" s="12">
        <f ca="1">'Input - Gross flows &amp; stocks'!AR225/('Input - Gross flows &amp; stocks'!$AP225+'Input - Gross flows &amp; stocks'!$AQ225+'Input - Gross flows &amp; stocks'!$AR225)</f>
        <v>0.95675611566657992</v>
      </c>
      <c r="T223" s="12">
        <f t="shared" ca="1" si="9"/>
        <v>0.97419506633115815</v>
      </c>
      <c r="U223" s="12">
        <f ca="1">OFFSET('Margin error adjustment'!$BD$6,UsefulSeries!$M222,0)</f>
        <v>1.2499776354553196E-2</v>
      </c>
      <c r="V223" s="12">
        <f ca="1">OFFSET('Margin error adjustment'!$BD$7,UsefulSeries!$M222,0)</f>
        <v>1.3305157314288553E-2</v>
      </c>
      <c r="W223" s="12">
        <f ca="1">OFFSET('Margin error adjustment'!$BD$8,UsefulSeries!$M222,0)</f>
        <v>0.21617210448296428</v>
      </c>
      <c r="X223" s="12">
        <f t="shared" ca="1" si="10"/>
        <v>0.6474433281148072</v>
      </c>
      <c r="Y223" s="12">
        <f ca="1">OFFSET('Margin error adjustment'!$BD$9,UsefulSeries!$M222,0)</f>
        <v>0.13638456740222848</v>
      </c>
      <c r="Z223" s="12">
        <f ca="1">OFFSET('Margin error adjustment'!$BD$10,UsefulSeries!$M222,0)</f>
        <v>2.2241482452300353E-2</v>
      </c>
      <c r="AA223" s="12">
        <f ca="1">OFFSET('Margin error adjustment'!$BD$11,UsefulSeries!$M222,0)</f>
        <v>2.0350409893385865E-2</v>
      </c>
      <c r="AB223" s="12">
        <f t="shared" ca="1" si="11"/>
        <v>0.95740810765431372</v>
      </c>
      <c r="AD223" s="12">
        <f ca="1">OFFSET('Time agg. bias corr.'!$F$4,UsefulSeries!$C222,0)</f>
        <v>-2.8114367229631301E-2</v>
      </c>
      <c r="AE223" s="12">
        <f ca="1">OFFSET('Time agg. bias corr.'!$G$4,UsefulSeries!$C222,0)</f>
        <v>1.54882267025323E-2</v>
      </c>
      <c r="AF223" s="12">
        <f ca="1">OFFSET('Time agg. bias corr.'!$H$4,UsefulSeries!$C222,0)</f>
        <v>1.2626140537160799E-2</v>
      </c>
      <c r="AG223" s="12">
        <f ca="1">OFFSET('Time agg. bias corr.'!$F$5,UsefulSeries!$C222,0)</f>
        <v>0.26900274257584</v>
      </c>
      <c r="AH223" s="12">
        <f ca="1">OFFSET('Time agg. bias corr.'!$G$5,UsefulSeries!$C222,0)</f>
        <v>-0.43964362700294901</v>
      </c>
      <c r="AI223" s="12">
        <f ca="1">OFFSET('Time agg. bias corr.'!$H$5,UsefulSeries!$C222,0)</f>
        <v>0.170640884438028</v>
      </c>
      <c r="AJ223" s="12">
        <f ca="1">OFFSET('Time agg. bias corr.'!$F$6,UsefulSeries!$C222,0)</f>
        <v>2.0027083324077301E-2</v>
      </c>
      <c r="AK223" s="12">
        <f ca="1">OFFSET('Time agg. bias corr.'!$G$6,UsefulSeries!$C222,0)</f>
        <v>2.5567115602006699E-2</v>
      </c>
      <c r="AL223" s="12">
        <f ca="1">OFFSET('Time agg. bias corr.'!$H$6,UsefulSeries!$C222,0)</f>
        <v>-4.5594198926317497E-2</v>
      </c>
    </row>
    <row r="224" spans="1:38" x14ac:dyDescent="0.35">
      <c r="A224" s="2" t="s">
        <v>279</v>
      </c>
      <c r="B224" s="15">
        <f>'Input - Gross flows &amp; stocks'!S226</f>
        <v>145490.66666666666</v>
      </c>
      <c r="C224" s="15">
        <f>'Input - Gross flows &amp; stocks'!T226</f>
        <v>8983.3333333333339</v>
      </c>
      <c r="D224" s="15">
        <f>'Input - Gross flows &amp; stocks'!U226</f>
        <v>79391.666666666672</v>
      </c>
      <c r="E224" s="13">
        <f>'Input - Gross flows &amp; stocks'!V226</f>
        <v>0.62380471351647504</v>
      </c>
      <c r="F224" s="13">
        <f>'Input - Gross flows &amp; stocks'!W226</f>
        <v>3.6703962743872685E-2</v>
      </c>
      <c r="G224" s="13">
        <f>'Input - Gross flows &amp; stocks'!X226</f>
        <v>0.33949132373965224</v>
      </c>
      <c r="H224" s="13">
        <f>'Input - Gross flows &amp; stocks'!Y226</f>
        <v>5.8154338809983129E-2</v>
      </c>
      <c r="I224" s="13"/>
      <c r="J224" s="12">
        <f ca="1">'Input - Gross flows &amp; stocks'!AJ226/('Input - Gross flows &amp; stocks'!$AJ226+'Input - Gross flows &amp; stocks'!$AK226+'Input - Gross flows &amp; stocks'!$AL226)</f>
        <v>0.97362708557118949</v>
      </c>
      <c r="K224" s="12">
        <f ca="1">'Input - Gross flows &amp; stocks'!AK226/('Input - Gross flows &amp; stocks'!$AJ226+'Input - Gross flows &amp; stocks'!$AK226+'Input - Gross flows &amp; stocks'!$AL226)</f>
        <v>1.3330154015719402E-2</v>
      </c>
      <c r="L224" s="12">
        <f ca="1">'Input - Gross flows &amp; stocks'!AL226/('Input - Gross flows &amp; stocks'!$AJ226+'Input - Gross flows &amp; stocks'!$AK226+'Input - Gross flows &amp; stocks'!$AL226)</f>
        <v>1.304276041309128E-2</v>
      </c>
      <c r="M224" s="12">
        <f ca="1">'Input - Gross flows &amp; stocks'!AM226/('Input - Gross flows &amp; stocks'!$AM226+'Input - Gross flows &amp; stocks'!$AN226+'Input - Gross flows &amp; stocks'!$AO226)</f>
        <v>0.20927477706422448</v>
      </c>
      <c r="N224" s="12">
        <f ca="1">'Input - Gross flows &amp; stocks'!AN226/('Input - Gross flows &amp; stocks'!$AM226+'Input - Gross flows &amp; stocks'!$AN226+'Input - Gross flows &amp; stocks'!$AO226)</f>
        <v>0.65737660540769616</v>
      </c>
      <c r="O224" s="12">
        <f ca="1">'Input - Gross flows &amp; stocks'!AO226/('Input - Gross flows &amp; stocks'!$AM226+'Input - Gross flows &amp; stocks'!$AN226+'Input - Gross flows &amp; stocks'!$AO226)</f>
        <v>0.13334861752807925</v>
      </c>
      <c r="P224" s="12">
        <f ca="1">'Input - Gross flows &amp; stocks'!AP226/('Input - Gross flows &amp; stocks'!$AP226+'Input - Gross flows &amp; stocks'!$AQ226+'Input - Gross flows &amp; stocks'!$AR226)</f>
        <v>2.1676839487248842E-2</v>
      </c>
      <c r="Q224" s="12">
        <f ca="1">'Input - Gross flows &amp; stocks'!AQ226/('Input - Gross flows &amp; stocks'!$AP226+'Input - Gross flows &amp; stocks'!$AQ226+'Input - Gross flows &amp; stocks'!$AR226)</f>
        <v>2.0126175883604863E-2</v>
      </c>
      <c r="R224" s="12">
        <f ca="1">'Input - Gross flows &amp; stocks'!AR226/('Input - Gross flows &amp; stocks'!$AP226+'Input - Gross flows &amp; stocks'!$AQ226+'Input - Gross flows &amp; stocks'!$AR226)</f>
        <v>0.95819698462914626</v>
      </c>
      <c r="T224" s="12">
        <f t="shared" ca="1" si="9"/>
        <v>0.97403858632443663</v>
      </c>
      <c r="U224" s="12">
        <f ca="1">OFFSET('Margin error adjustment'!$BD$6,UsefulSeries!$M223,0)</f>
        <v>1.2362209014672205E-2</v>
      </c>
      <c r="V224" s="12">
        <f ca="1">OFFSET('Margin error adjustment'!$BD$7,UsefulSeries!$M223,0)</f>
        <v>1.3599204660891151E-2</v>
      </c>
      <c r="W224" s="12">
        <f ca="1">OFFSET('Margin error adjustment'!$BD$8,UsefulSeries!$M223,0)</f>
        <v>0.21814370566892466</v>
      </c>
      <c r="X224" s="12">
        <f t="shared" ca="1" si="10"/>
        <v>0.63722374686659244</v>
      </c>
      <c r="Y224" s="12">
        <f ca="1">OFFSET('Margin error adjustment'!$BD$9,UsefulSeries!$M223,0)</f>
        <v>0.14463254746448298</v>
      </c>
      <c r="Z224" s="12">
        <f ca="1">OFFSET('Margin error adjustment'!$BD$10,UsefulSeries!$M223,0)</f>
        <v>2.0831340494504937E-2</v>
      </c>
      <c r="AA224" s="12">
        <f ca="1">OFFSET('Margin error adjustment'!$BD$11,UsefulSeries!$M223,0)</f>
        <v>1.7871227988872199E-2</v>
      </c>
      <c r="AB224" s="12">
        <f t="shared" ca="1" si="11"/>
        <v>0.96129743151662284</v>
      </c>
      <c r="AD224" s="12">
        <f ca="1">OFFSET('Time agg. bias corr.'!$F$4,UsefulSeries!$C223,0)</f>
        <v>-2.8285664380211E-2</v>
      </c>
      <c r="AE224" s="12">
        <f ca="1">OFFSET('Time agg. bias corr.'!$G$4,UsefulSeries!$C223,0)</f>
        <v>1.5449233265075499E-2</v>
      </c>
      <c r="AF224" s="12">
        <f ca="1">OFFSET('Time agg. bias corr.'!$H$4,UsefulSeries!$C223,0)</f>
        <v>1.28364311150538E-2</v>
      </c>
      <c r="AG224" s="12">
        <f ca="1">OFFSET('Time agg. bias corr.'!$F$5,UsefulSeries!$C223,0)</f>
        <v>0.27351432454415803</v>
      </c>
      <c r="AH224" s="12">
        <f ca="1">OFFSET('Time agg. bias corr.'!$G$5,UsefulSeries!$C223,0)</f>
        <v>-0.455470073915272</v>
      </c>
      <c r="AI224" s="12">
        <f ca="1">OFFSET('Time agg. bias corr.'!$H$5,UsefulSeries!$C223,0)</f>
        <v>0.18195574938357001</v>
      </c>
      <c r="AJ224" s="12">
        <f ca="1">OFFSET('Time agg. bias corr.'!$F$6,UsefulSeries!$C223,0)</f>
        <v>1.8849154079421698E-2</v>
      </c>
      <c r="AK224" s="12">
        <f ca="1">OFFSET('Time agg. bias corr.'!$G$6,UsefulSeries!$C223,0)</f>
        <v>2.2559710679781499E-2</v>
      </c>
      <c r="AL224" s="12">
        <f ca="1">OFFSET('Time agg. bias corr.'!$H$6,UsefulSeries!$C223,0)</f>
        <v>-4.14088647593241E-2</v>
      </c>
    </row>
    <row r="225" spans="1:38" x14ac:dyDescent="0.35">
      <c r="A225" s="2" t="s">
        <v>280</v>
      </c>
      <c r="B225" s="15">
        <f>'Input - Gross flows &amp; stocks'!S227</f>
        <v>145270.33333333334</v>
      </c>
      <c r="C225" s="15">
        <f>'Input - Gross flows &amp; stocks'!T227</f>
        <v>9289.6666666666661</v>
      </c>
      <c r="D225" s="15">
        <f>'Input - Gross flows &amp; stocks'!U227</f>
        <v>79550.333333333328</v>
      </c>
      <c r="E225" s="13">
        <f>'Input - Gross flows &amp; stocks'!V227</f>
        <v>0.62229329866931204</v>
      </c>
      <c r="F225" s="13">
        <f>'Input - Gross flows &amp; stocks'!W227</f>
        <v>3.8214517839428044E-2</v>
      </c>
      <c r="G225" s="13">
        <f>'Input - Gross flows &amp; stocks'!X227</f>
        <v>0.33949218349125987</v>
      </c>
      <c r="H225" s="13">
        <f>'Input - Gross flows &amp; stocks'!Y227</f>
        <v>6.0103951000690124E-2</v>
      </c>
      <c r="I225" s="13"/>
      <c r="J225" s="12">
        <f ca="1">'Input - Gross flows &amp; stocks'!AJ227/('Input - Gross flows &amp; stocks'!$AJ227+'Input - Gross flows &amp; stocks'!$AK227+'Input - Gross flows &amp; stocks'!$AL227)</f>
        <v>0.97346773180041857</v>
      </c>
      <c r="K225" s="12">
        <f ca="1">'Input - Gross flows &amp; stocks'!AK227/('Input - Gross flows &amp; stocks'!$AJ227+'Input - Gross flows &amp; stocks'!$AK227+'Input - Gross flows &amp; stocks'!$AL227)</f>
        <v>1.3700300139266923E-2</v>
      </c>
      <c r="L225" s="12">
        <f ca="1">'Input - Gross flows &amp; stocks'!AL227/('Input - Gross flows &amp; stocks'!$AJ227+'Input - Gross flows &amp; stocks'!$AK227+'Input - Gross flows &amp; stocks'!$AL227)</f>
        <v>1.2831968060314638E-2</v>
      </c>
      <c r="M225" s="12">
        <f ca="1">'Input - Gross flows &amp; stocks'!AM227/('Input - Gross flows &amp; stocks'!$AM227+'Input - Gross flows &amp; stocks'!$AN227+'Input - Gross flows &amp; stocks'!$AO227)</f>
        <v>0.2113206500283053</v>
      </c>
      <c r="N225" s="12">
        <f ca="1">'Input - Gross flows &amp; stocks'!AN227/('Input - Gross flows &amp; stocks'!$AM227+'Input - Gross flows &amp; stocks'!$AN227+'Input - Gross flows &amp; stocks'!$AO227)</f>
        <v>0.65225150024945211</v>
      </c>
      <c r="O225" s="12">
        <f ca="1">'Input - Gross flows &amp; stocks'!AO227/('Input - Gross flows &amp; stocks'!$AM227+'Input - Gross flows &amp; stocks'!$AN227+'Input - Gross flows &amp; stocks'!$AO227)</f>
        <v>0.13642784972224253</v>
      </c>
      <c r="P225" s="12">
        <f ca="1">'Input - Gross flows &amp; stocks'!AP227/('Input - Gross flows &amp; stocks'!$AP227+'Input - Gross flows &amp; stocks'!$AQ227+'Input - Gross flows &amp; stocks'!$AR227)</f>
        <v>2.0840201144182946E-2</v>
      </c>
      <c r="Q225" s="12">
        <f ca="1">'Input - Gross flows &amp; stocks'!AQ227/('Input - Gross flows &amp; stocks'!$AP227+'Input - Gross flows &amp; stocks'!$AQ227+'Input - Gross flows &amp; stocks'!$AR227)</f>
        <v>2.121358713393336E-2</v>
      </c>
      <c r="R225" s="12">
        <f ca="1">'Input - Gross flows &amp; stocks'!AR227/('Input - Gross flows &amp; stocks'!$AP227+'Input - Gross flows &amp; stocks'!$AQ227+'Input - Gross flows &amp; stocks'!$AR227)</f>
        <v>0.95794621172188377</v>
      </c>
      <c r="T225" s="12">
        <f t="shared" ca="1" si="9"/>
        <v>0.97375841462601953</v>
      </c>
      <c r="U225" s="12">
        <f ca="1">OFFSET('Margin error adjustment'!$BD$6,UsefulSeries!$M224,0)</f>
        <v>1.3029516835353286E-2</v>
      </c>
      <c r="V225" s="12">
        <f ca="1">OFFSET('Margin error adjustment'!$BD$7,UsefulSeries!$M224,0)</f>
        <v>1.3212068538627207E-2</v>
      </c>
      <c r="W225" s="12">
        <f ca="1">OFFSET('Margin error adjustment'!$BD$8,UsefulSeries!$M224,0)</f>
        <v>0.21726496220034761</v>
      </c>
      <c r="X225" s="12">
        <f t="shared" ca="1" si="10"/>
        <v>0.63846911981562582</v>
      </c>
      <c r="Y225" s="12">
        <f ca="1">OFFSET('Margin error adjustment'!$BD$9,UsefulSeries!$M224,0)</f>
        <v>0.14426591798402655</v>
      </c>
      <c r="Z225" s="12">
        <f ca="1">OFFSET('Margin error adjustment'!$BD$10,UsefulSeries!$M224,0)</f>
        <v>2.0276585113555144E-2</v>
      </c>
      <c r="AA225" s="12">
        <f ca="1">OFFSET('Margin error adjustment'!$BD$11,UsefulSeries!$M224,0)</f>
        <v>1.9594895570786284E-2</v>
      </c>
      <c r="AB225" s="12">
        <f t="shared" ca="1" si="11"/>
        <v>0.96012851931565857</v>
      </c>
      <c r="AD225" s="12">
        <f ca="1">OFFSET('Time agg. bias corr.'!$F$4,UsefulSeries!$C224,0)</f>
        <v>-2.8655632354764E-2</v>
      </c>
      <c r="AE225" s="12">
        <f ca="1">OFFSET('Time agg. bias corr.'!$G$4,UsefulSeries!$C224,0)</f>
        <v>1.6271933913827401E-2</v>
      </c>
      <c r="AF225" s="12">
        <f ca="1">OFFSET('Time agg. bias corr.'!$H$4,UsefulSeries!$C224,0)</f>
        <v>1.23836984409368E-2</v>
      </c>
      <c r="AG225" s="12">
        <f ca="1">OFFSET('Time agg. bias corr.'!$F$5,UsefulSeries!$C224,0)</f>
        <v>0.272312278335548</v>
      </c>
      <c r="AH225" s="12">
        <f ca="1">OFFSET('Time agg. bias corr.'!$G$5,UsefulSeries!$C224,0)</f>
        <v>-0.45385557477648403</v>
      </c>
      <c r="AI225" s="12">
        <f ca="1">OFFSET('Time agg. bias corr.'!$H$5,UsefulSeries!$C224,0)</f>
        <v>0.181543296440936</v>
      </c>
      <c r="AJ225" s="12">
        <f ca="1">OFFSET('Time agg. bias corr.'!$F$6,UsefulSeries!$C224,0)</f>
        <v>1.80419186540107E-2</v>
      </c>
      <c r="AK225" s="12">
        <f ca="1">OFFSET('Time agg. bias corr.'!$G$6,UsefulSeries!$C224,0)</f>
        <v>2.47467743280698E-2</v>
      </c>
      <c r="AL225" s="12">
        <f ca="1">OFFSET('Time agg. bias corr.'!$H$6,UsefulSeries!$C224,0)</f>
        <v>-4.2788692982080198E-2</v>
      </c>
    </row>
    <row r="226" spans="1:38" x14ac:dyDescent="0.35">
      <c r="A226" s="2" t="s">
        <v>281</v>
      </c>
      <c r="B226" s="15">
        <f>'Input - Gross flows &amp; stocks'!S228</f>
        <v>145027</v>
      </c>
      <c r="C226" s="15">
        <f>'Input - Gross flows &amp; stocks'!T228</f>
        <v>9668.6666666666661</v>
      </c>
      <c r="D226" s="15">
        <f>'Input - Gross flows &amp; stocks'!U228</f>
        <v>79664</v>
      </c>
      <c r="E226" s="13">
        <f>'Input - Gross flows &amp; stocks'!V228</f>
        <v>0.62024202608209067</v>
      </c>
      <c r="F226" s="13">
        <f>'Input - Gross flows &amp; stocks'!W228</f>
        <v>4.0314898742882528E-2</v>
      </c>
      <c r="G226" s="13">
        <f>'Input - Gross flows &amp; stocks'!X228</f>
        <v>0.33944307517502681</v>
      </c>
      <c r="H226" s="13">
        <f>'Input - Gross flows &amp; stocks'!Y228</f>
        <v>6.2501212057222033E-2</v>
      </c>
      <c r="I226" s="13"/>
      <c r="J226" s="12">
        <f ca="1">'Input - Gross flows &amp; stocks'!AJ228/('Input - Gross flows &amp; stocks'!$AJ228+'Input - Gross flows &amp; stocks'!$AK228+'Input - Gross flows &amp; stocks'!$AL228)</f>
        <v>0.97340786791625566</v>
      </c>
      <c r="K226" s="12">
        <f ca="1">'Input - Gross flows &amp; stocks'!AK228/('Input - Gross flows &amp; stocks'!$AJ228+'Input - Gross flows &amp; stocks'!$AK228+'Input - Gross flows &amp; stocks'!$AL228)</f>
        <v>1.4449509879753585E-2</v>
      </c>
      <c r="L226" s="12">
        <f ca="1">'Input - Gross flows &amp; stocks'!AL228/('Input - Gross flows &amp; stocks'!$AJ228+'Input - Gross flows &amp; stocks'!$AK228+'Input - Gross flows &amp; stocks'!$AL228)</f>
        <v>1.2142622203990811E-2</v>
      </c>
      <c r="M226" s="12">
        <f ca="1">'Input - Gross flows &amp; stocks'!AM228/('Input - Gross flows &amp; stocks'!$AM228+'Input - Gross flows &amp; stocks'!$AN228+'Input - Gross flows &amp; stocks'!$AO228)</f>
        <v>0.20682481206091441</v>
      </c>
      <c r="N226" s="12">
        <f ca="1">'Input - Gross flows &amp; stocks'!AN228/('Input - Gross flows &amp; stocks'!$AM228+'Input - Gross flows &amp; stocks'!$AN228+'Input - Gross flows &amp; stocks'!$AO228)</f>
        <v>0.65392055623332845</v>
      </c>
      <c r="O226" s="12">
        <f ca="1">'Input - Gross flows &amp; stocks'!AO228/('Input - Gross flows &amp; stocks'!$AM228+'Input - Gross flows &amp; stocks'!$AN228+'Input - Gross flows &amp; stocks'!$AO228)</f>
        <v>0.13925463170575719</v>
      </c>
      <c r="P226" s="12">
        <f ca="1">'Input - Gross flows &amp; stocks'!AP228/('Input - Gross flows &amp; stocks'!$AP228+'Input - Gross flows &amp; stocks'!$AQ228+'Input - Gross flows &amp; stocks'!$AR228)</f>
        <v>1.9811835368919402E-2</v>
      </c>
      <c r="Q226" s="12">
        <f ca="1">'Input - Gross flows &amp; stocks'!AQ228/('Input - Gross flows &amp; stocks'!$AP228+'Input - Gross flows &amp; stocks'!$AQ228+'Input - Gross flows &amp; stocks'!$AR228)</f>
        <v>2.2171566981517576E-2</v>
      </c>
      <c r="R226" s="12">
        <f ca="1">'Input - Gross flows &amp; stocks'!AR228/('Input - Gross flows &amp; stocks'!$AP228+'Input - Gross flows &amp; stocks'!$AQ228+'Input - Gross flows &amp; stocks'!$AR228)</f>
        <v>0.95801659764956304</v>
      </c>
      <c r="T226" s="12">
        <f t="shared" ca="1" si="9"/>
        <v>0.9733933057859927</v>
      </c>
      <c r="U226" s="12">
        <f ca="1">OFFSET('Margin error adjustment'!$BD$6,UsefulSeries!$M225,0)</f>
        <v>1.3997310363040508E-2</v>
      </c>
      <c r="V226" s="12">
        <f ca="1">OFFSET('Margin error adjustment'!$BD$7,UsefulSeries!$M225,0)</f>
        <v>1.2609383850966806E-2</v>
      </c>
      <c r="W226" s="12">
        <f ca="1">OFFSET('Margin error adjustment'!$BD$8,UsefulSeries!$M225,0)</f>
        <v>0.20994781166155857</v>
      </c>
      <c r="X226" s="12">
        <f t="shared" ca="1" si="10"/>
        <v>0.64333982608942408</v>
      </c>
      <c r="Y226" s="12">
        <f ca="1">OFFSET('Margin error adjustment'!$BD$9,UsefulSeries!$M225,0)</f>
        <v>0.14671236224901732</v>
      </c>
      <c r="Z226" s="12">
        <f ca="1">OFFSET('Margin error adjustment'!$BD$10,UsefulSeries!$M225,0)</f>
        <v>1.9095698938165172E-2</v>
      </c>
      <c r="AA226" s="12">
        <f ca="1">OFFSET('Margin error adjustment'!$BD$11,UsefulSeries!$M225,0)</f>
        <v>2.0676602835068763E-2</v>
      </c>
      <c r="AB226" s="12">
        <f t="shared" ca="1" si="11"/>
        <v>0.96022769822676601</v>
      </c>
      <c r="AD226" s="12">
        <f ca="1">OFFSET('Time agg. bias corr.'!$F$4,UsefulSeries!$C225,0)</f>
        <v>-2.9083692390179099E-2</v>
      </c>
      <c r="AE226" s="12">
        <f ca="1">OFFSET('Time agg. bias corr.'!$G$4,UsefulSeries!$C225,0)</f>
        <v>1.7437008864742799E-2</v>
      </c>
      <c r="AF226" s="12">
        <f ca="1">OFFSET('Time agg. bias corr.'!$H$4,UsefulSeries!$C225,0)</f>
        <v>1.1646683535492801E-2</v>
      </c>
      <c r="AG226" s="12">
        <f ca="1">OFFSET('Time agg. bias corr.'!$F$5,UsefulSeries!$C225,0)</f>
        <v>0.26232225665310999</v>
      </c>
      <c r="AH226" s="12">
        <f ca="1">OFFSET('Time agg. bias corr.'!$G$5,UsefulSeries!$C225,0)</f>
        <v>-0.44649623284115297</v>
      </c>
      <c r="AI226" s="12">
        <f ca="1">OFFSET('Time agg. bias corr.'!$H$5,UsefulSeries!$C225,0)</f>
        <v>0.184173976199036</v>
      </c>
      <c r="AJ226" s="12">
        <f ca="1">OFFSET('Time agg. bias corr.'!$F$6,UsefulSeries!$C225,0)</f>
        <v>1.6777093084759099E-2</v>
      </c>
      <c r="AK226" s="12">
        <f ca="1">OFFSET('Time agg. bias corr.'!$G$6,UsefulSeries!$C225,0)</f>
        <v>2.6031019637657402E-2</v>
      </c>
      <c r="AL226" s="12">
        <f ca="1">OFFSET('Time agg. bias corr.'!$H$6,UsefulSeries!$C225,0)</f>
        <v>-4.2808112722636599E-2</v>
      </c>
    </row>
    <row r="227" spans="1:38" x14ac:dyDescent="0.35">
      <c r="A227" s="2" t="s">
        <v>282</v>
      </c>
      <c r="B227" s="15">
        <f>'Input - Gross flows &amp; stocks'!S229</f>
        <v>144659.33333333334</v>
      </c>
      <c r="C227" s="15">
        <f>'Input - Gross flows &amp; stocks'!T229</f>
        <v>10035.333333333334</v>
      </c>
      <c r="D227" s="15">
        <f>'Input - Gross flows &amp; stocks'!U229</f>
        <v>79905</v>
      </c>
      <c r="E227" s="13">
        <f>'Input - Gross flows &amp; stocks'!V229</f>
        <v>0.61903055128861584</v>
      </c>
      <c r="F227" s="13">
        <f>'Input - Gross flows &amp; stocks'!W229</f>
        <v>4.0510325994196961E-2</v>
      </c>
      <c r="G227" s="13">
        <f>'Input - Gross flows &amp; stocks'!X229</f>
        <v>0.34045912271718726</v>
      </c>
      <c r="H227" s="13">
        <f>'Input - Gross flows &amp; stocks'!Y229</f>
        <v>6.487187664302152E-2</v>
      </c>
      <c r="I227" s="13"/>
      <c r="J227" s="12">
        <f ca="1">'Input - Gross flows &amp; stocks'!AJ229/('Input - Gross flows &amp; stocks'!$AJ229+'Input - Gross flows &amp; stocks'!$AK229+'Input - Gross flows &amp; stocks'!$AL229)</f>
        <v>0.97262053134121551</v>
      </c>
      <c r="K227" s="12">
        <f ca="1">'Input - Gross flows &amp; stocks'!AK229/('Input - Gross flows &amp; stocks'!$AJ229+'Input - Gross flows &amp; stocks'!$AK229+'Input - Gross flows &amp; stocks'!$AL229)</f>
        <v>1.4995640665467507E-2</v>
      </c>
      <c r="L227" s="12">
        <f ca="1">'Input - Gross flows &amp; stocks'!AL229/('Input - Gross flows &amp; stocks'!$AJ229+'Input - Gross flows &amp; stocks'!$AK229+'Input - Gross flows &amp; stocks'!$AL229)</f>
        <v>1.2383827993317052E-2</v>
      </c>
      <c r="M227" s="12">
        <f ca="1">'Input - Gross flows &amp; stocks'!AM229/('Input - Gross flows &amp; stocks'!$AM229+'Input - Gross flows &amp; stocks'!$AN229+'Input - Gross flows &amp; stocks'!$AO229)</f>
        <v>0.19799342185123345</v>
      </c>
      <c r="N227" s="12">
        <f ca="1">'Input - Gross flows &amp; stocks'!AN229/('Input - Gross flows &amp; stocks'!$AM229+'Input - Gross flows &amp; stocks'!$AN229+'Input - Gross flows &amp; stocks'!$AO229)</f>
        <v>0.66605752645410898</v>
      </c>
      <c r="O227" s="12">
        <f ca="1">'Input - Gross flows &amp; stocks'!AO229/('Input - Gross flows &amp; stocks'!$AM229+'Input - Gross flows &amp; stocks'!$AN229+'Input - Gross flows &amp; stocks'!$AO229)</f>
        <v>0.13594905169465757</v>
      </c>
      <c r="P227" s="12">
        <f ca="1">'Input - Gross flows &amp; stocks'!AP229/('Input - Gross flows &amp; stocks'!$AP229+'Input - Gross flows &amp; stocks'!$AQ229+'Input - Gross flows &amp; stocks'!$AR229)</f>
        <v>1.9475992734055467E-2</v>
      </c>
      <c r="Q227" s="12">
        <f ca="1">'Input - Gross flows &amp; stocks'!AQ229/('Input - Gross flows &amp; stocks'!$AP229+'Input - Gross flows &amp; stocks'!$AQ229+'Input - Gross flows &amp; stocks'!$AR229)</f>
        <v>2.131855822812714E-2</v>
      </c>
      <c r="R227" s="12">
        <f ca="1">'Input - Gross flows &amp; stocks'!AR229/('Input - Gross flows &amp; stocks'!$AP229+'Input - Gross flows &amp; stocks'!$AQ229+'Input - Gross flows &amp; stocks'!$AR229)</f>
        <v>0.95920544903781735</v>
      </c>
      <c r="T227" s="12">
        <f t="shared" ca="1" si="9"/>
        <v>0.97387126481238662</v>
      </c>
      <c r="U227" s="12">
        <f ca="1">OFFSET('Margin error adjustment'!$BD$6,UsefulSeries!$M226,0)</f>
        <v>1.3447279755719294E-2</v>
      </c>
      <c r="V227" s="12">
        <f ca="1">OFFSET('Margin error adjustment'!$BD$7,UsefulSeries!$M226,0)</f>
        <v>1.2681455431894162E-2</v>
      </c>
      <c r="W227" s="12">
        <f ca="1">OFFSET('Margin error adjustment'!$BD$8,UsefulSeries!$M226,0)</f>
        <v>0.2111673386819648</v>
      </c>
      <c r="X227" s="12">
        <f t="shared" ca="1" si="10"/>
        <v>0.64074543125412842</v>
      </c>
      <c r="Y227" s="12">
        <f ca="1">OFFSET('Margin error adjustment'!$BD$9,UsefulSeries!$M226,0)</f>
        <v>0.14808723006390676</v>
      </c>
      <c r="Z227" s="12">
        <f ca="1">OFFSET('Margin error adjustment'!$BD$10,UsefulSeries!$M226,0)</f>
        <v>1.9094438671767053E-2</v>
      </c>
      <c r="AA227" s="12">
        <f ca="1">OFFSET('Margin error adjustment'!$BD$11,UsefulSeries!$M226,0)</f>
        <v>1.8672264175588225E-2</v>
      </c>
      <c r="AB227" s="12">
        <f t="shared" ca="1" si="11"/>
        <v>0.96223329715264472</v>
      </c>
      <c r="AD227" s="12">
        <f ca="1">OFFSET('Time agg. bias corr.'!$F$4,UsefulSeries!$C226,0)</f>
        <v>-2.85320947702364E-2</v>
      </c>
      <c r="AE227" s="12">
        <f ca="1">OFFSET('Time agg. bias corr.'!$G$4,UsefulSeries!$C226,0)</f>
        <v>1.6784833797452499E-2</v>
      </c>
      <c r="AF227" s="12">
        <f ca="1">OFFSET('Time agg. bias corr.'!$H$4,UsefulSeries!$C226,0)</f>
        <v>1.1747260982840201E-2</v>
      </c>
      <c r="AG227" s="12">
        <f ca="1">OFFSET('Time agg. bias corr.'!$F$5,UsefulSeries!$C226,0)</f>
        <v>0.26422852715733902</v>
      </c>
      <c r="AH227" s="12">
        <f ca="1">OFFSET('Time agg. bias corr.'!$G$5,UsefulSeries!$C226,0)</f>
        <v>-0.45022418972072797</v>
      </c>
      <c r="AI227" s="12">
        <f ca="1">OFFSET('Time agg. bias corr.'!$H$5,UsefulSeries!$C226,0)</f>
        <v>0.18599566257439201</v>
      </c>
      <c r="AJ227" s="12">
        <f ca="1">OFFSET('Time agg. bias corr.'!$F$6,UsefulSeries!$C226,0)</f>
        <v>1.7025261082006402E-2</v>
      </c>
      <c r="AK227" s="12">
        <f ca="1">OFFSET('Time agg. bias corr.'!$G$6,UsefulSeries!$C226,0)</f>
        <v>2.35120109812209E-2</v>
      </c>
      <c r="AL227" s="12">
        <f ca="1">OFFSET('Time agg. bias corr.'!$H$6,UsefulSeries!$C226,0)</f>
        <v>-4.0537272063435902E-2</v>
      </c>
    </row>
    <row r="228" spans="1:38" x14ac:dyDescent="0.35">
      <c r="A228" s="2" t="s">
        <v>283</v>
      </c>
      <c r="B228" s="15">
        <f>'Input - Gross flows &amp; stocks'!S230</f>
        <v>144090.33333333334</v>
      </c>
      <c r="C228" s="15">
        <f>'Input - Gross flows &amp; stocks'!T230</f>
        <v>10632.666666666666</v>
      </c>
      <c r="D228" s="15">
        <f>'Input - Gross flows &amp; stocks'!U230</f>
        <v>80101.666666666672</v>
      </c>
      <c r="E228" s="13">
        <f>'Input - Gross flows &amp; stocks'!V230</f>
        <v>0.61719775629550067</v>
      </c>
      <c r="F228" s="13">
        <f>'Input - Gross flows &amp; stocks'!W230</f>
        <v>4.2938980103319521E-2</v>
      </c>
      <c r="G228" s="13">
        <f>'Input - Gross flows &amp; stocks'!X230</f>
        <v>0.3398632636011798</v>
      </c>
      <c r="H228" s="13">
        <f>'Input - Gross flows &amp; stocks'!Y230</f>
        <v>6.8720659932050607E-2</v>
      </c>
      <c r="I228" s="13"/>
      <c r="J228" s="12">
        <f ca="1">'Input - Gross flows &amp; stocks'!AJ230/('Input - Gross flows &amp; stocks'!$AJ230+'Input - Gross flows &amp; stocks'!$AK230+'Input - Gross flows &amp; stocks'!$AL230)</f>
        <v>0.97203258495956524</v>
      </c>
      <c r="K228" s="12">
        <f ca="1">'Input - Gross flows &amp; stocks'!AK230/('Input - Gross flows &amp; stocks'!$AJ230+'Input - Gross flows &amp; stocks'!$AK230+'Input - Gross flows &amp; stocks'!$AL230)</f>
        <v>1.5965804290343669E-2</v>
      </c>
      <c r="L228" s="12">
        <f ca="1">'Input - Gross flows &amp; stocks'!AL230/('Input - Gross flows &amp; stocks'!$AJ230+'Input - Gross flows &amp; stocks'!$AK230+'Input - Gross flows &amp; stocks'!$AL230)</f>
        <v>1.2001610750091022E-2</v>
      </c>
      <c r="M228" s="12">
        <f ca="1">'Input - Gross flows &amp; stocks'!AM230/('Input - Gross flows &amp; stocks'!$AM230+'Input - Gross flows &amp; stocks'!$AN230+'Input - Gross flows &amp; stocks'!$AO230)</f>
        <v>0.18205760444124572</v>
      </c>
      <c r="N228" s="12">
        <f ca="1">'Input - Gross flows &amp; stocks'!AN230/('Input - Gross flows &amp; stocks'!$AM230+'Input - Gross flows &amp; stocks'!$AN230+'Input - Gross flows &amp; stocks'!$AO230)</f>
        <v>0.68635172450521276</v>
      </c>
      <c r="O228" s="12">
        <f ca="1">'Input - Gross flows &amp; stocks'!AO230/('Input - Gross flows &amp; stocks'!$AM230+'Input - Gross flows &amp; stocks'!$AN230+'Input - Gross flows &amp; stocks'!$AO230)</f>
        <v>0.13159067105354141</v>
      </c>
      <c r="P228" s="12">
        <f ca="1">'Input - Gross flows &amp; stocks'!AP230/('Input - Gross flows &amp; stocks'!$AP230+'Input - Gross flows &amp; stocks'!$AQ230+'Input - Gross flows &amp; stocks'!$AR230)</f>
        <v>1.8829748787720871E-2</v>
      </c>
      <c r="Q228" s="12">
        <f ca="1">'Input - Gross flows &amp; stocks'!AQ230/('Input - Gross flows &amp; stocks'!$AP230+'Input - Gross flows &amp; stocks'!$AQ230+'Input - Gross flows &amp; stocks'!$AR230)</f>
        <v>2.1766782200376835E-2</v>
      </c>
      <c r="R228" s="12">
        <f ca="1">'Input - Gross flows &amp; stocks'!AR230/('Input - Gross flows &amp; stocks'!$AP230+'Input - Gross flows &amp; stocks'!$AQ230+'Input - Gross flows &amp; stocks'!$AR230)</f>
        <v>0.95940346901190232</v>
      </c>
      <c r="T228" s="12">
        <f t="shared" ca="1" si="9"/>
        <v>0.97373445072828491</v>
      </c>
      <c r="U228" s="12">
        <f ca="1">OFFSET('Margin error adjustment'!$BD$6,UsefulSeries!$M227,0)</f>
        <v>1.450457281864804E-2</v>
      </c>
      <c r="V228" s="12">
        <f ca="1">OFFSET('Margin error adjustment'!$BD$7,UsefulSeries!$M227,0)</f>
        <v>1.1760976453067064E-2</v>
      </c>
      <c r="W228" s="12">
        <f ca="1">OFFSET('Margin error adjustment'!$BD$8,UsefulSeries!$M227,0)</f>
        <v>0.19423492232684872</v>
      </c>
      <c r="X228" s="12">
        <f t="shared" ca="1" si="10"/>
        <v>0.6682414871317538</v>
      </c>
      <c r="Y228" s="12">
        <f ca="1">OFFSET('Margin error adjustment'!$BD$9,UsefulSeries!$M227,0)</f>
        <v>0.13752359054139754</v>
      </c>
      <c r="Z228" s="12">
        <f ca="1">OFFSET('Margin error adjustment'!$BD$10,UsefulSeries!$M227,0)</f>
        <v>1.9261820265519074E-2</v>
      </c>
      <c r="AA228" s="12">
        <f ca="1">OFFSET('Margin error adjustment'!$BD$11,UsefulSeries!$M227,0)</f>
        <v>2.023598561156674E-2</v>
      </c>
      <c r="AB228" s="12">
        <f t="shared" ca="1" si="11"/>
        <v>0.96050219412291427</v>
      </c>
      <c r="AD228" s="12">
        <f ca="1">OFFSET('Time agg. bias corr.'!$F$4,UsefulSeries!$C227,0)</f>
        <v>-2.8602247434782201E-2</v>
      </c>
      <c r="AE228" s="12">
        <f ca="1">OFFSET('Time agg. bias corr.'!$G$4,UsefulSeries!$C227,0)</f>
        <v>1.7764250196954399E-2</v>
      </c>
      <c r="AF228" s="12">
        <f ca="1">OFFSET('Time agg. bias corr.'!$H$4,UsefulSeries!$C227,0)</f>
        <v>1.08379972378285E-2</v>
      </c>
      <c r="AG228" s="12">
        <f ca="1">OFFSET('Time agg. bias corr.'!$F$5,UsefulSeries!$C227,0)</f>
        <v>0.238289687862415</v>
      </c>
      <c r="AH228" s="12">
        <f ca="1">OFFSET('Time agg. bias corr.'!$G$5,UsefulSeries!$C227,0)</f>
        <v>-0.40793807033736401</v>
      </c>
      <c r="AI228" s="12">
        <f ca="1">OFFSET('Time agg. bias corr.'!$H$5,UsefulSeries!$C227,0)</f>
        <v>0.16964838247495001</v>
      </c>
      <c r="AJ228" s="12">
        <f ca="1">OFFSET('Time agg. bias corr.'!$F$6,UsefulSeries!$C227,0)</f>
        <v>1.7293787521466101E-2</v>
      </c>
      <c r="AK228" s="12">
        <f ca="1">OFFSET('Time agg. bias corr.'!$G$6,UsefulSeries!$C227,0)</f>
        <v>2.5006859536094501E-2</v>
      </c>
      <c r="AL228" s="12">
        <f ca="1">OFFSET('Time agg. bias corr.'!$H$6,UsefulSeries!$C227,0)</f>
        <v>-4.2300647057560203E-2</v>
      </c>
    </row>
    <row r="229" spans="1:38" x14ac:dyDescent="0.35">
      <c r="A229" s="2" t="s">
        <v>284</v>
      </c>
      <c r="B229" s="15">
        <f>'Input - Gross flows &amp; stocks'!S231</f>
        <v>143207</v>
      </c>
      <c r="C229" s="15">
        <f>'Input - Gross flows &amp; stocks'!T231</f>
        <v>11294</v>
      </c>
      <c r="D229" s="15">
        <f>'Input - Gross flows &amp; stocks'!U231</f>
        <v>80366</v>
      </c>
      <c r="E229" s="13">
        <f>'Input - Gross flows &amp; stocks'!V231</f>
        <v>0.61364323523274578</v>
      </c>
      <c r="F229" s="13">
        <f>'Input - Gross flows &amp; stocks'!W231</f>
        <v>4.4875589263585536E-2</v>
      </c>
      <c r="G229" s="13">
        <f>'Input - Gross flows &amp; stocks'!X231</f>
        <v>0.34148117550366863</v>
      </c>
      <c r="H229" s="13">
        <f>'Input - Gross flows &amp; stocks'!Y231</f>
        <v>7.3099850486404619E-2</v>
      </c>
      <c r="I229" s="13"/>
      <c r="J229" s="12">
        <f ca="1">'Input - Gross flows &amp; stocks'!AJ231/('Input - Gross flows &amp; stocks'!$AJ231+'Input - Gross flows &amp; stocks'!$AK231+'Input - Gross flows &amp; stocks'!$AL231)</f>
        <v>0.96994213618761904</v>
      </c>
      <c r="K229" s="12">
        <f ca="1">'Input - Gross flows &amp; stocks'!AK231/('Input - Gross flows &amp; stocks'!$AJ231+'Input - Gross flows &amp; stocks'!$AK231+'Input - Gross flows &amp; stocks'!$AL231)</f>
        <v>1.7273734745930563E-2</v>
      </c>
      <c r="L229" s="12">
        <f ca="1">'Input - Gross flows &amp; stocks'!AL231/('Input - Gross flows &amp; stocks'!$AJ231+'Input - Gross flows &amp; stocks'!$AK231+'Input - Gross flows &amp; stocks'!$AL231)</f>
        <v>1.2784129066450328E-2</v>
      </c>
      <c r="M229" s="12">
        <f ca="1">'Input - Gross flows &amp; stocks'!AM231/('Input - Gross flows &amp; stocks'!$AM231+'Input - Gross flows &amp; stocks'!$AN231+'Input - Gross flows &amp; stocks'!$AO231)</f>
        <v>0.17371930598659649</v>
      </c>
      <c r="N229" s="12">
        <f ca="1">'Input - Gross flows &amp; stocks'!AN231/('Input - Gross flows &amp; stocks'!$AM231+'Input - Gross flows &amp; stocks'!$AN231+'Input - Gross flows &amp; stocks'!$AO231)</f>
        <v>0.69969087715489653</v>
      </c>
      <c r="O229" s="12">
        <f ca="1">'Input - Gross flows &amp; stocks'!AO231/('Input - Gross flows &amp; stocks'!$AM231+'Input - Gross flows &amp; stocks'!$AN231+'Input - Gross flows &amp; stocks'!$AO231)</f>
        <v>0.12658981685850704</v>
      </c>
      <c r="P229" s="12">
        <f ca="1">'Input - Gross flows &amp; stocks'!AP231/('Input - Gross flows &amp; stocks'!$AP231+'Input - Gross flows &amp; stocks'!$AQ231+'Input - Gross flows &amp; stocks'!$AR231)</f>
        <v>1.9402297212271876E-2</v>
      </c>
      <c r="Q229" s="12">
        <f ca="1">'Input - Gross flows &amp; stocks'!AQ231/('Input - Gross flows &amp; stocks'!$AP231+'Input - Gross flows &amp; stocks'!$AQ231+'Input - Gross flows &amp; stocks'!$AR231)</f>
        <v>2.1340088570007458E-2</v>
      </c>
      <c r="R229" s="12">
        <f ca="1">'Input - Gross flows &amp; stocks'!AR231/('Input - Gross flows &amp; stocks'!$AP231+'Input - Gross flows &amp; stocks'!$AQ231+'Input - Gross flows &amp; stocks'!$AR231)</f>
        <v>0.9592576142177206</v>
      </c>
      <c r="T229" s="12">
        <f t="shared" ca="1" si="9"/>
        <v>0.97109370186065513</v>
      </c>
      <c r="U229" s="12">
        <f ca="1">OFFSET('Margin error adjustment'!$BD$6,UsefulSeries!$M228,0)</f>
        <v>1.558262713721449E-2</v>
      </c>
      <c r="V229" s="12">
        <f ca="1">OFFSET('Margin error adjustment'!$BD$7,UsefulSeries!$M228,0)</f>
        <v>1.3323671002130368E-2</v>
      </c>
      <c r="W229" s="12">
        <f ca="1">OFFSET('Margin error adjustment'!$BD$8,UsefulSeries!$M228,0)</f>
        <v>0.18486140199698853</v>
      </c>
      <c r="X229" s="12">
        <f t="shared" ca="1" si="10"/>
        <v>0.67523719185702258</v>
      </c>
      <c r="Y229" s="12">
        <f ca="1">OFFSET('Margin error adjustment'!$BD$9,UsefulSeries!$M228,0)</f>
        <v>0.13990140614598892</v>
      </c>
      <c r="Z229" s="12">
        <f ca="1">OFFSET('Margin error adjustment'!$BD$10,UsefulSeries!$M228,0)</f>
        <v>1.8679927810282694E-2</v>
      </c>
      <c r="AA229" s="12">
        <f ca="1">OFFSET('Margin error adjustment'!$BD$11,UsefulSeries!$M228,0)</f>
        <v>1.8431031188142787E-2</v>
      </c>
      <c r="AB229" s="12">
        <f t="shared" ca="1" si="11"/>
        <v>0.96288904100157446</v>
      </c>
      <c r="AD229" s="12">
        <f ca="1">OFFSET('Time agg. bias corr.'!$F$4,UsefulSeries!$C228,0)</f>
        <v>-3.1367511378174E-2</v>
      </c>
      <c r="AE229" s="12">
        <f ca="1">OFFSET('Time agg. bias corr.'!$G$4,UsefulSeries!$C228,0)</f>
        <v>1.9024224664002901E-2</v>
      </c>
      <c r="AF229" s="12">
        <f ca="1">OFFSET('Time agg. bias corr.'!$H$4,UsefulSeries!$C228,0)</f>
        <v>1.2343286704111001E-2</v>
      </c>
      <c r="AG229" s="12">
        <f ca="1">OFFSET('Time agg. bias corr.'!$F$5,UsefulSeries!$C228,0)</f>
        <v>0.225935593983217</v>
      </c>
      <c r="AH229" s="12">
        <f ca="1">OFFSET('Time agg. bias corr.'!$G$5,UsefulSeries!$C228,0)</f>
        <v>-0.39733473793836999</v>
      </c>
      <c r="AI229" s="12">
        <f ca="1">OFFSET('Time agg. bias corr.'!$H$5,UsefulSeries!$C228,0)</f>
        <v>0.171399143944236</v>
      </c>
      <c r="AJ229" s="12">
        <f ca="1">OFFSET('Time agg. bias corr.'!$F$6,UsefulSeries!$C228,0)</f>
        <v>1.7064069077792302E-2</v>
      </c>
      <c r="AK229" s="12">
        <f ca="1">OFFSET('Time agg. bias corr.'!$G$6,UsefulSeries!$C228,0)</f>
        <v>2.26093060597225E-2</v>
      </c>
      <c r="AL229" s="12">
        <f ca="1">OFFSET('Time agg. bias corr.'!$H$6,UsefulSeries!$C228,0)</f>
        <v>-3.9673375137311798E-2</v>
      </c>
    </row>
    <row r="230" spans="1:38" x14ac:dyDescent="0.35">
      <c r="A230" s="2" t="s">
        <v>285</v>
      </c>
      <c r="B230" s="15">
        <f>'Input - Gross flows &amp; stocks'!S232</f>
        <v>142387</v>
      </c>
      <c r="C230" s="15">
        <f>'Input - Gross flows &amp; stocks'!T232</f>
        <v>12080.666666666666</v>
      </c>
      <c r="D230" s="15">
        <f>'Input - Gross flows &amp; stocks'!U232</f>
        <v>80427.666666666672</v>
      </c>
      <c r="E230" s="13">
        <f>'Input - Gross flows &amp; stocks'!V232</f>
        <v>0.60999000148913995</v>
      </c>
      <c r="F230" s="13">
        <f>'Input - Gross flows &amp; stocks'!W232</f>
        <v>4.8018380241240666E-2</v>
      </c>
      <c r="G230" s="13">
        <f>'Input - Gross flows &amp; stocks'!X232</f>
        <v>0.34199161826961944</v>
      </c>
      <c r="H230" s="13">
        <f>'Input - Gross flows &amp; stocks'!Y232</f>
        <v>7.8208384494705477E-2</v>
      </c>
      <c r="I230" s="13"/>
      <c r="J230" s="12">
        <f ca="1">'Input - Gross flows &amp; stocks'!AJ232/('Input - Gross flows &amp; stocks'!$AJ232+'Input - Gross flows &amp; stocks'!$AK232+'Input - Gross flows &amp; stocks'!$AL232)</f>
        <v>0.96967363406660634</v>
      </c>
      <c r="K230" s="12">
        <f ca="1">'Input - Gross flows &amp; stocks'!AK232/('Input - Gross flows &amp; stocks'!$AJ232+'Input - Gross flows &amp; stocks'!$AK232+'Input - Gross flows &amp; stocks'!$AL232)</f>
        <v>1.8171152406606453E-2</v>
      </c>
      <c r="L230" s="12">
        <f ca="1">'Input - Gross flows &amp; stocks'!AL232/('Input - Gross flows &amp; stocks'!$AJ232+'Input - Gross flows &amp; stocks'!$AK232+'Input - Gross flows &amp; stocks'!$AL232)</f>
        <v>1.2155213526787254E-2</v>
      </c>
      <c r="M230" s="12">
        <f ca="1">'Input - Gross flows &amp; stocks'!AM232/('Input - Gross flows &amp; stocks'!$AM232+'Input - Gross flows &amp; stocks'!$AN232+'Input - Gross flows &amp; stocks'!$AO232)</f>
        <v>0.16824545218479717</v>
      </c>
      <c r="N230" s="12">
        <f ca="1">'Input - Gross flows &amp; stocks'!AN232/('Input - Gross flows &amp; stocks'!$AM232+'Input - Gross flows &amp; stocks'!$AN232+'Input - Gross flows &amp; stocks'!$AO232)</f>
        <v>0.71148163969924683</v>
      </c>
      <c r="O230" s="12">
        <f ca="1">'Input - Gross flows &amp; stocks'!AO232/('Input - Gross flows &amp; stocks'!$AM232+'Input - Gross flows &amp; stocks'!$AN232+'Input - Gross flows &amp; stocks'!$AO232)</f>
        <v>0.12027290811595595</v>
      </c>
      <c r="P230" s="12">
        <f ca="1">'Input - Gross flows &amp; stocks'!AP232/('Input - Gross flows &amp; stocks'!$AP232+'Input - Gross flows &amp; stocks'!$AQ232+'Input - Gross flows &amp; stocks'!$AR232)</f>
        <v>1.9592255920892383E-2</v>
      </c>
      <c r="Q230" s="12">
        <f ca="1">'Input - Gross flows &amp; stocks'!AQ232/('Input - Gross flows &amp; stocks'!$AP232+'Input - Gross flows &amp; stocks'!$AQ232+'Input - Gross flows &amp; stocks'!$AR232)</f>
        <v>2.2690386771178888E-2</v>
      </c>
      <c r="R230" s="12">
        <f ca="1">'Input - Gross flows &amp; stocks'!AR232/('Input - Gross flows &amp; stocks'!$AP232+'Input - Gross flows &amp; stocks'!$AQ232+'Input - Gross flows &amp; stocks'!$AR232)</f>
        <v>0.95771735730792873</v>
      </c>
      <c r="T230" s="12">
        <f t="shared" ca="1" si="9"/>
        <v>0.97061815049490296</v>
      </c>
      <c r="U230" s="12">
        <f ca="1">OFFSET('Margin error adjustment'!$BD$6,UsefulSeries!$M229,0)</f>
        <v>1.6678157053787994E-2</v>
      </c>
      <c r="V230" s="12">
        <f ca="1">OFFSET('Margin error adjustment'!$BD$7,UsefulSeries!$M229,0)</f>
        <v>1.2703692451309057E-2</v>
      </c>
      <c r="W230" s="12">
        <f ca="1">OFFSET('Margin error adjustment'!$BD$8,UsefulSeries!$M229,0)</f>
        <v>0.17730387715719917</v>
      </c>
      <c r="X230" s="12">
        <f t="shared" ca="1" si="10"/>
        <v>0.69063774292840452</v>
      </c>
      <c r="Y230" s="12">
        <f ca="1">OFFSET('Margin error adjustment'!$BD$9,UsefulSeries!$M229,0)</f>
        <v>0.13205837991439626</v>
      </c>
      <c r="Z230" s="12">
        <f ca="1">OFFSET('Margin error adjustment'!$BD$10,UsefulSeries!$M229,0)</f>
        <v>1.8800812279641799E-2</v>
      </c>
      <c r="AA230" s="12">
        <f ca="1">OFFSET('Margin error adjustment'!$BD$11,UsefulSeries!$M229,0)</f>
        <v>1.9887381192924762E-2</v>
      </c>
      <c r="AB230" s="12">
        <f t="shared" ca="1" si="11"/>
        <v>0.96131180652743342</v>
      </c>
      <c r="AD230" s="12">
        <f ca="1">OFFSET('Time agg. bias corr.'!$F$4,UsefulSeries!$C229,0)</f>
        <v>-3.1878316328681197E-2</v>
      </c>
      <c r="AE230" s="12">
        <f ca="1">OFFSET('Time agg. bias corr.'!$G$4,UsefulSeries!$C229,0)</f>
        <v>2.0158826547684201E-2</v>
      </c>
      <c r="AF230" s="12">
        <f ca="1">OFFSET('Time agg. bias corr.'!$H$4,UsefulSeries!$C229,0)</f>
        <v>1.17194897910526E-2</v>
      </c>
      <c r="AG230" s="12">
        <f ca="1">OFFSET('Time agg. bias corr.'!$F$5,UsefulSeries!$C229,0)</f>
        <v>0.21448967862646401</v>
      </c>
      <c r="AH230" s="12">
        <f ca="1">OFFSET('Time agg. bias corr.'!$G$5,UsefulSeries!$C229,0)</f>
        <v>-0.374757198242536</v>
      </c>
      <c r="AI230" s="12">
        <f ca="1">OFFSET('Time agg. bias corr.'!$H$5,UsefulSeries!$C229,0)</f>
        <v>0.16026751962692701</v>
      </c>
      <c r="AJ230" s="12">
        <f ca="1">OFFSET('Time agg. bias corr.'!$F$6,UsefulSeries!$C229,0)</f>
        <v>1.7160798839534301E-2</v>
      </c>
      <c r="AK230" s="12">
        <f ca="1">OFFSET('Time agg. bias corr.'!$G$6,UsefulSeries!$C229,0)</f>
        <v>2.4160276249635199E-2</v>
      </c>
      <c r="AL230" s="12">
        <f ca="1">OFFSET('Time agg. bias corr.'!$H$6,UsefulSeries!$C229,0)</f>
        <v>-4.1321075089381501E-2</v>
      </c>
    </row>
    <row r="231" spans="1:38" x14ac:dyDescent="0.35">
      <c r="A231" s="2" t="s">
        <v>286</v>
      </c>
      <c r="B231" s="15">
        <f>'Input - Gross flows &amp; stocks'!S233</f>
        <v>141499.66666666666</v>
      </c>
      <c r="C231" s="15">
        <f>'Input - Gross flows &amp; stocks'!T233</f>
        <v>12794</v>
      </c>
      <c r="D231" s="15">
        <f>'Input - Gross flows &amp; stocks'!U233</f>
        <v>80618.666666666672</v>
      </c>
      <c r="E231" s="13">
        <f>'Input - Gross flows &amp; stocks'!V233</f>
        <v>0.60557470211596709</v>
      </c>
      <c r="F231" s="13">
        <f>'Input - Gross flows &amp; stocks'!W233</f>
        <v>5.1367689220794162E-2</v>
      </c>
      <c r="G231" s="13">
        <f>'Input - Gross flows &amp; stocks'!X233</f>
        <v>0.34305760866323876</v>
      </c>
      <c r="H231" s="13">
        <f>'Input - Gross flows &amp; stocks'!Y233</f>
        <v>8.2919800121413506E-2</v>
      </c>
      <c r="I231" s="13"/>
      <c r="J231" s="12">
        <f ca="1">'Input - Gross flows &amp; stocks'!AJ233/('Input - Gross flows &amp; stocks'!$AJ233+'Input - Gross flows &amp; stocks'!$AK233+'Input - Gross flows &amp; stocks'!$AL233)</f>
        <v>0.96924721982697659</v>
      </c>
      <c r="K231" s="12">
        <f ca="1">'Input - Gross flows &amp; stocks'!AK233/('Input - Gross flows &amp; stocks'!$AJ233+'Input - Gross flows &amp; stocks'!$AK233+'Input - Gross flows &amp; stocks'!$AL233)</f>
        <v>1.8520292109608743E-2</v>
      </c>
      <c r="L231" s="12">
        <f ca="1">'Input - Gross flows &amp; stocks'!AL233/('Input - Gross flows &amp; stocks'!$AJ233+'Input - Gross flows &amp; stocks'!$AK233+'Input - Gross flows &amp; stocks'!$AL233)</f>
        <v>1.2232488063414674E-2</v>
      </c>
      <c r="M231" s="12">
        <f ca="1">'Input - Gross flows &amp; stocks'!AM233/('Input - Gross flows &amp; stocks'!$AM233+'Input - Gross flows &amp; stocks'!$AN233+'Input - Gross flows &amp; stocks'!$AO233)</f>
        <v>0.15955004102286413</v>
      </c>
      <c r="N231" s="12">
        <f ca="1">'Input - Gross flows &amp; stocks'!AN233/('Input - Gross flows &amp; stocks'!$AM233+'Input - Gross flows &amp; stocks'!$AN233+'Input - Gross flows &amp; stocks'!$AO233)</f>
        <v>0.72706714841543496</v>
      </c>
      <c r="O231" s="12">
        <f ca="1">'Input - Gross flows &amp; stocks'!AO233/('Input - Gross flows &amp; stocks'!$AM233+'Input - Gross flows &amp; stocks'!$AN233+'Input - Gross flows &amp; stocks'!$AO233)</f>
        <v>0.11338281056170088</v>
      </c>
      <c r="P231" s="12">
        <f ca="1">'Input - Gross flows &amp; stocks'!AP233/('Input - Gross flows &amp; stocks'!$AP233+'Input - Gross flows &amp; stocks'!$AQ233+'Input - Gross flows &amp; stocks'!$AR233)</f>
        <v>1.8978324607250619E-2</v>
      </c>
      <c r="Q231" s="12">
        <f ca="1">'Input - Gross flows &amp; stocks'!AQ233/('Input - Gross flows &amp; stocks'!$AP233+'Input - Gross flows &amp; stocks'!$AQ233+'Input - Gross flows &amp; stocks'!$AR233)</f>
        <v>2.1926054539236389E-2</v>
      </c>
      <c r="R231" s="12">
        <f ca="1">'Input - Gross flows &amp; stocks'!AR233/('Input - Gross flows &amp; stocks'!$AP233+'Input - Gross flows &amp; stocks'!$AQ233+'Input - Gross flows &amp; stocks'!$AR233)</f>
        <v>0.95909562085351296</v>
      </c>
      <c r="T231" s="12">
        <f t="shared" ca="1" si="9"/>
        <v>0.96965834733190515</v>
      </c>
      <c r="U231" s="12">
        <f ca="1">OFFSET('Margin error adjustment'!$BD$6,UsefulSeries!$M230,0)</f>
        <v>1.740478405974135E-2</v>
      </c>
      <c r="V231" s="12">
        <f ca="1">OFFSET('Margin error adjustment'!$BD$7,UsefulSeries!$M230,0)</f>
        <v>1.2936868608353479E-2</v>
      </c>
      <c r="W231" s="12">
        <f ca="1">OFFSET('Margin error adjustment'!$BD$8,UsefulSeries!$M230,0)</f>
        <v>0.16555232389291374</v>
      </c>
      <c r="X231" s="12">
        <f t="shared" ca="1" si="10"/>
        <v>0.71031859439745659</v>
      </c>
      <c r="Y231" s="12">
        <f ca="1">OFFSET('Margin error adjustment'!$BD$9,UsefulSeries!$M230,0)</f>
        <v>0.12412908170962972</v>
      </c>
      <c r="Z231" s="12">
        <f ca="1">OFFSET('Margin error adjustment'!$BD$10,UsefulSeries!$M230,0)</f>
        <v>1.7963162300858159E-2</v>
      </c>
      <c r="AA231" s="12">
        <f ca="1">OFFSET('Margin error adjustment'!$BD$11,UsefulSeries!$M230,0)</f>
        <v>1.9423273124889322E-2</v>
      </c>
      <c r="AB231" s="12">
        <f t="shared" ca="1" si="11"/>
        <v>0.96261356457425251</v>
      </c>
      <c r="AD231" s="12">
        <f ca="1">OFFSET('Time agg. bias corr.'!$F$4,UsefulSeries!$C230,0)</f>
        <v>-3.2784807103745497E-2</v>
      </c>
      <c r="AE231" s="12">
        <f ca="1">OFFSET('Time agg. bias corr.'!$G$4,UsefulSeries!$C230,0)</f>
        <v>2.0775384483293899E-2</v>
      </c>
      <c r="AF231" s="12">
        <f ca="1">OFFSET('Time agg. bias corr.'!$H$4,UsefulSeries!$C230,0)</f>
        <v>1.20094226204512E-2</v>
      </c>
      <c r="AG231" s="12">
        <f ca="1">OFFSET('Time agg. bias corr.'!$F$5,UsefulSeries!$C230,0)</f>
        <v>0.197751711585854</v>
      </c>
      <c r="AH231" s="12">
        <f ca="1">OFFSET('Time agg. bias corr.'!$G$5,UsefulSeries!$C230,0)</f>
        <v>-0.34626026310520502</v>
      </c>
      <c r="AI231" s="12">
        <f ca="1">OFFSET('Time agg. bias corr.'!$H$5,UsefulSeries!$C230,0)</f>
        <v>0.148508551519351</v>
      </c>
      <c r="AJ231" s="12">
        <f ca="1">OFFSET('Time agg. bias corr.'!$F$6,UsefulSeries!$C230,0)</f>
        <v>1.6530138075028199E-2</v>
      </c>
      <c r="AK231" s="12">
        <f ca="1">OFFSET('Time agg. bias corr.'!$G$6,UsefulSeries!$C230,0)</f>
        <v>2.3258585532873299E-2</v>
      </c>
      <c r="AL231" s="12">
        <f ca="1">OFFSET('Time agg. bias corr.'!$H$6,UsefulSeries!$C230,0)</f>
        <v>-3.9788723607901498E-2</v>
      </c>
    </row>
    <row r="232" spans="1:38" x14ac:dyDescent="0.35">
      <c r="A232" s="2" t="s">
        <v>287</v>
      </c>
      <c r="B232" s="15">
        <f>'Input - Gross flows &amp; stocks'!S234</f>
        <v>141001</v>
      </c>
      <c r="C232" s="15">
        <f>'Input - Gross flows &amp; stocks'!T234</f>
        <v>13392.333333333334</v>
      </c>
      <c r="D232" s="15">
        <f>'Input - Gross flows &amp; stocks'!U234</f>
        <v>80696.333333333328</v>
      </c>
      <c r="E232" s="13">
        <f>'Input - Gross flows &amp; stocks'!V234</f>
        <v>0.60294918948372156</v>
      </c>
      <c r="F232" s="13">
        <f>'Input - Gross flows &amp; stocks'!W234</f>
        <v>5.4905666802887887E-2</v>
      </c>
      <c r="G232" s="13">
        <f>'Input - Gross flows &amp; stocks'!X234</f>
        <v>0.34214514371339055</v>
      </c>
      <c r="H232" s="13">
        <f>'Input - Gross flows &amp; stocks'!Y234</f>
        <v>8.6741655511896026E-2</v>
      </c>
      <c r="I232" s="13"/>
      <c r="J232" s="12">
        <f ca="1">'Input - Gross flows &amp; stocks'!AJ234/('Input - Gross flows &amp; stocks'!$AJ234+'Input - Gross flows &amp; stocks'!$AK234+'Input - Gross flows &amp; stocks'!$AL234)</f>
        <v>0.97066282159790973</v>
      </c>
      <c r="K232" s="12">
        <f ca="1">'Input - Gross flows &amp; stocks'!AK234/('Input - Gross flows &amp; stocks'!$AJ234+'Input - Gross flows &amp; stocks'!$AK234+'Input - Gross flows &amp; stocks'!$AL234)</f>
        <v>1.7812846161899487E-2</v>
      </c>
      <c r="L232" s="12">
        <f ca="1">'Input - Gross flows &amp; stocks'!AL234/('Input - Gross flows &amp; stocks'!$AJ234+'Input - Gross flows &amp; stocks'!$AK234+'Input - Gross flows &amp; stocks'!$AL234)</f>
        <v>1.1524332240190806E-2</v>
      </c>
      <c r="M232" s="12">
        <f ca="1">'Input - Gross flows &amp; stocks'!AM234/('Input - Gross flows &amp; stocks'!$AM234+'Input - Gross flows &amp; stocks'!$AN234+'Input - Gross flows &amp; stocks'!$AO234)</f>
        <v>0.15637061337092856</v>
      </c>
      <c r="N232" s="12">
        <f ca="1">'Input - Gross flows &amp; stocks'!AN234/('Input - Gross flows &amp; stocks'!$AM234+'Input - Gross flows &amp; stocks'!$AN234+'Input - Gross flows &amp; stocks'!$AO234)</f>
        <v>0.73681730827947911</v>
      </c>
      <c r="O232" s="12">
        <f ca="1">'Input - Gross flows &amp; stocks'!AO234/('Input - Gross flows &amp; stocks'!$AM234+'Input - Gross flows &amp; stocks'!$AN234+'Input - Gross flows &amp; stocks'!$AO234)</f>
        <v>0.10681207834959223</v>
      </c>
      <c r="P232" s="12">
        <f ca="1">'Input - Gross flows &amp; stocks'!AP234/('Input - Gross flows &amp; stocks'!$AP234+'Input - Gross flows &amp; stocks'!$AQ234+'Input - Gross flows &amp; stocks'!$AR234)</f>
        <v>1.8652817523815653E-2</v>
      </c>
      <c r="Q232" s="12">
        <f ca="1">'Input - Gross flows &amp; stocks'!AQ234/('Input - Gross flows &amp; stocks'!$AP234+'Input - Gross flows &amp; stocks'!$AQ234+'Input - Gross flows &amp; stocks'!$AR234)</f>
        <v>2.2614260841920794E-2</v>
      </c>
      <c r="R232" s="12">
        <f ca="1">'Input - Gross flows &amp; stocks'!AR234/('Input - Gross flows &amp; stocks'!$AP234+'Input - Gross flows &amp; stocks'!$AQ234+'Input - Gross flows &amp; stocks'!$AR234)</f>
        <v>0.95873292163426349</v>
      </c>
      <c r="T232" s="12">
        <f t="shared" ca="1" si="9"/>
        <v>0.97143000330744333</v>
      </c>
      <c r="U232" s="12">
        <f ca="1">OFFSET('Margin error adjustment'!$BD$6,UsefulSeries!$M231,0)</f>
        <v>1.6943999308188986E-2</v>
      </c>
      <c r="V232" s="12">
        <f ca="1">OFFSET('Margin error adjustment'!$BD$7,UsefulSeries!$M231,0)</f>
        <v>1.1625997384367702E-2</v>
      </c>
      <c r="W232" s="12">
        <f ca="1">OFFSET('Margin error adjustment'!$BD$8,UsefulSeries!$M231,0)</f>
        <v>0.16194738608810189</v>
      </c>
      <c r="X232" s="12">
        <f t="shared" ca="1" si="10"/>
        <v>0.72657335739706619</v>
      </c>
      <c r="Y232" s="12">
        <f ca="1">OFFSET('Margin error adjustment'!$BD$9,UsefulSeries!$M231,0)</f>
        <v>0.11147925651483198</v>
      </c>
      <c r="Z232" s="12">
        <f ca="1">OFFSET('Margin error adjustment'!$BD$10,UsefulSeries!$M231,0)</f>
        <v>1.8530099450003126E-2</v>
      </c>
      <c r="AA232" s="12">
        <f ca="1">OFFSET('Margin error adjustment'!$BD$11,UsefulSeries!$M231,0)</f>
        <v>2.1344563902340706E-2</v>
      </c>
      <c r="AB232" s="12">
        <f t="shared" ca="1" si="11"/>
        <v>0.96012533664765609</v>
      </c>
      <c r="AD232" s="12">
        <f ca="1">OFFSET('Time agg. bias corr.'!$F$4,UsefulSeries!$C231,0)</f>
        <v>-3.0832561048327899E-2</v>
      </c>
      <c r="AE232" s="12">
        <f ca="1">OFFSET('Time agg. bias corr.'!$G$4,UsefulSeries!$C231,0)</f>
        <v>1.9985570225819201E-2</v>
      </c>
      <c r="AF232" s="12">
        <f ca="1">OFFSET('Time agg. bias corr.'!$H$4,UsefulSeries!$C231,0)</f>
        <v>1.08469908327204E-2</v>
      </c>
      <c r="AG232" s="12">
        <f ca="1">OFFSET('Time agg. bias corr.'!$F$5,UsefulSeries!$C231,0)</f>
        <v>0.19124236727888599</v>
      </c>
      <c r="AH232" s="12">
        <f ca="1">OFFSET('Time agg. bias corr.'!$G$5,UsefulSeries!$C231,0)</f>
        <v>-0.32338381154294499</v>
      </c>
      <c r="AI232" s="12">
        <f ca="1">OFFSET('Time agg. bias corr.'!$H$5,UsefulSeries!$C231,0)</f>
        <v>0.13214144426374699</v>
      </c>
      <c r="AJ232" s="12">
        <f ca="1">OFFSET('Time agg. bias corr.'!$F$6,UsefulSeries!$C231,0)</f>
        <v>1.6995900409286498E-2</v>
      </c>
      <c r="AK232" s="12">
        <f ca="1">OFFSET('Time agg. bias corr.'!$G$6,UsefulSeries!$C231,0)</f>
        <v>2.53356945891311E-2</v>
      </c>
      <c r="AL232" s="12">
        <f ca="1">OFFSET('Time agg. bias corr.'!$H$6,UsefulSeries!$C231,0)</f>
        <v>-4.2331595008714903E-2</v>
      </c>
    </row>
    <row r="233" spans="1:38" x14ac:dyDescent="0.35">
      <c r="A233" s="2" t="s">
        <v>288</v>
      </c>
      <c r="B233" s="15">
        <f>'Input - Gross flows &amp; stocks'!S235</f>
        <v>140537</v>
      </c>
      <c r="C233" s="15">
        <f>'Input - Gross flows &amp; stocks'!T235</f>
        <v>13926</v>
      </c>
      <c r="D233" s="15">
        <f>'Input - Gross flows &amp; stocks'!U235</f>
        <v>80806.666666666672</v>
      </c>
      <c r="E233" s="13">
        <f>'Input - Gross flows &amp; stocks'!V235</f>
        <v>0.59853415345873429</v>
      </c>
      <c r="F233" s="13">
        <f>'Input - Gross flows &amp; stocks'!W235</f>
        <v>5.7111014692495514E-2</v>
      </c>
      <c r="G233" s="13">
        <f>'Input - Gross flows &amp; stocks'!X235</f>
        <v>0.34435483184877025</v>
      </c>
      <c r="H233" s="13">
        <f>'Input - Gross flows &amp; stocks'!Y235</f>
        <v>9.0157513449822937E-2</v>
      </c>
      <c r="I233" s="13"/>
      <c r="J233" s="12">
        <f ca="1">'Input - Gross flows &amp; stocks'!AJ235/('Input - Gross flows &amp; stocks'!$AJ235+'Input - Gross flows &amp; stocks'!$AK235+'Input - Gross flows &amp; stocks'!$AL235)</f>
        <v>0.97134257738286556</v>
      </c>
      <c r="K233" s="12">
        <f ca="1">'Input - Gross flows &amp; stocks'!AK235/('Input - Gross flows &amp; stocks'!$AJ235+'Input - Gross flows &amp; stocks'!$AK235+'Input - Gross flows &amp; stocks'!$AL235)</f>
        <v>1.7297569582584917E-2</v>
      </c>
      <c r="L233" s="12">
        <f ca="1">'Input - Gross flows &amp; stocks'!AL235/('Input - Gross flows &amp; stocks'!$AJ235+'Input - Gross flows &amp; stocks'!$AK235+'Input - Gross flows &amp; stocks'!$AL235)</f>
        <v>1.1359853034549571E-2</v>
      </c>
      <c r="M233" s="12">
        <f ca="1">'Input - Gross flows &amp; stocks'!AM235/('Input - Gross flows &amp; stocks'!$AM235+'Input - Gross flows &amp; stocks'!$AN235+'Input - Gross flows &amp; stocks'!$AO235)</f>
        <v>0.14708265672354973</v>
      </c>
      <c r="N233" s="12">
        <f ca="1">'Input - Gross flows &amp; stocks'!AN235/('Input - Gross flows &amp; stocks'!$AM235+'Input - Gross flows &amp; stocks'!$AN235+'Input - Gross flows &amp; stocks'!$AO235)</f>
        <v>0.74769662634992951</v>
      </c>
      <c r="O233" s="12">
        <f ca="1">'Input - Gross flows &amp; stocks'!AO235/('Input - Gross flows &amp; stocks'!$AM235+'Input - Gross flows &amp; stocks'!$AN235+'Input - Gross flows &amp; stocks'!$AO235)</f>
        <v>0.10522071692652075</v>
      </c>
      <c r="P233" s="12">
        <f ca="1">'Input - Gross flows &amp; stocks'!AP235/('Input - Gross flows &amp; stocks'!$AP235+'Input - Gross flows &amp; stocks'!$AQ235+'Input - Gross flows &amp; stocks'!$AR235)</f>
        <v>1.8109654675602889E-2</v>
      </c>
      <c r="Q233" s="12">
        <f ca="1">'Input - Gross flows &amp; stocks'!AQ235/('Input - Gross flows &amp; stocks'!$AP235+'Input - Gross flows &amp; stocks'!$AQ235+'Input - Gross flows &amp; stocks'!$AR235)</f>
        <v>2.2971950155769104E-2</v>
      </c>
      <c r="R233" s="12">
        <f ca="1">'Input - Gross flows &amp; stocks'!AR235/('Input - Gross flows &amp; stocks'!$AP235+'Input - Gross flows &amp; stocks'!$AQ235+'Input - Gross flows &amp; stocks'!$AR235)</f>
        <v>0.95891839516862809</v>
      </c>
      <c r="T233" s="12">
        <f t="shared" ca="1" si="9"/>
        <v>0.97026502085096977</v>
      </c>
      <c r="U233" s="12">
        <f ca="1">OFFSET('Margin error adjustment'!$BD$6,UsefulSeries!$M232,0)</f>
        <v>1.6883628125049017E-2</v>
      </c>
      <c r="V233" s="12">
        <f ca="1">OFFSET('Margin error adjustment'!$BD$7,UsefulSeries!$M232,0)</f>
        <v>1.2851351023981189E-2</v>
      </c>
      <c r="W233" s="12">
        <f ca="1">OFFSET('Margin error adjustment'!$BD$8,UsefulSeries!$M232,0)</f>
        <v>0.14754326768908591</v>
      </c>
      <c r="X233" s="12">
        <f t="shared" ca="1" si="10"/>
        <v>0.73297476449771104</v>
      </c>
      <c r="Y233" s="12">
        <f ca="1">OFFSET('Margin error adjustment'!$BD$9,UsefulSeries!$M232,0)</f>
        <v>0.11948196781320308</v>
      </c>
      <c r="Z233" s="12">
        <f ca="1">OFFSET('Margin error adjustment'!$BD$10,UsefulSeries!$M232,0)</f>
        <v>1.5819847678515429E-2</v>
      </c>
      <c r="AA233" s="12">
        <f ca="1">OFFSET('Margin error adjustment'!$BD$11,UsefulSeries!$M232,0)</f>
        <v>1.9543099551099695E-2</v>
      </c>
      <c r="AB233" s="12">
        <f t="shared" ca="1" si="11"/>
        <v>0.96463705277038492</v>
      </c>
      <c r="AD233" s="12">
        <f ca="1">OFFSET('Time agg. bias corr.'!$F$4,UsefulSeries!$C232,0)</f>
        <v>-3.1858228934758002E-2</v>
      </c>
      <c r="AE233" s="12">
        <f ca="1">OFFSET('Time agg. bias corr.'!$G$4,UsefulSeries!$C232,0)</f>
        <v>1.9839543138400501E-2</v>
      </c>
      <c r="AF233" s="12">
        <f ca="1">OFFSET('Time agg. bias corr.'!$H$4,UsefulSeries!$C232,0)</f>
        <v>1.20186857964628E-2</v>
      </c>
      <c r="AG233" s="12">
        <f ca="1">OFFSET('Time agg. bias corr.'!$F$5,UsefulSeries!$C232,0)</f>
        <v>0.173580494727783</v>
      </c>
      <c r="AH233" s="12">
        <f ca="1">OFFSET('Time agg. bias corr.'!$G$5,UsefulSeries!$C232,0)</f>
        <v>-0.31433559453566501</v>
      </c>
      <c r="AI233" s="12">
        <f ca="1">OFFSET('Time agg. bias corr.'!$H$5,UsefulSeries!$C232,0)</f>
        <v>0.140755099796223</v>
      </c>
      <c r="AJ233" s="12">
        <f ca="1">OFFSET('Time agg. bias corr.'!$F$6,UsefulSeries!$C232,0)</f>
        <v>1.45368502409859E-2</v>
      </c>
      <c r="AK233" s="12">
        <f ca="1">OFFSET('Time agg. bias corr.'!$G$6,UsefulSeries!$C232,0)</f>
        <v>2.30521688187727E-2</v>
      </c>
      <c r="AL233" s="12">
        <f ca="1">OFFSET('Time agg. bias corr.'!$H$6,UsefulSeries!$C232,0)</f>
        <v>-3.7589019059636498E-2</v>
      </c>
    </row>
    <row r="234" spans="1:38" x14ac:dyDescent="0.35">
      <c r="A234" s="2" t="s">
        <v>289</v>
      </c>
      <c r="B234" s="15">
        <f>'Input - Gross flows &amp; stocks'!S236</f>
        <v>140304.33333333334</v>
      </c>
      <c r="C234" s="15">
        <f>'Input - Gross flows &amp; stocks'!T236</f>
        <v>14353</v>
      </c>
      <c r="D234" s="15">
        <f>'Input - Gross flows &amp; stocks'!U236</f>
        <v>80801.666666666672</v>
      </c>
      <c r="E234" s="13">
        <f>'Input - Gross flows &amp; stocks'!V236</f>
        <v>0.59784673844205194</v>
      </c>
      <c r="F234" s="13">
        <f>'Input - Gross flows &amp; stocks'!W236</f>
        <v>5.8881035061694814E-2</v>
      </c>
      <c r="G234" s="13">
        <f>'Input - Gross flows &amp; stocks'!X236</f>
        <v>0.34327222649625327</v>
      </c>
      <c r="H234" s="13">
        <f>'Input - Gross flows &amp; stocks'!Y236</f>
        <v>9.2805169277456398E-2</v>
      </c>
      <c r="I234" s="13"/>
      <c r="J234" s="12">
        <f ca="1">'Input - Gross flows &amp; stocks'!AJ236/('Input - Gross flows &amp; stocks'!$AJ236+'Input - Gross flows &amp; stocks'!$AK236+'Input - Gross flows &amp; stocks'!$AL236)</f>
        <v>0.97194016692628937</v>
      </c>
      <c r="K234" s="12">
        <f ca="1">'Input - Gross flows &amp; stocks'!AK236/('Input - Gross flows &amp; stocks'!$AJ236+'Input - Gross flows &amp; stocks'!$AK236+'Input - Gross flows &amp; stocks'!$AL236)</f>
        <v>1.703473811940474E-2</v>
      </c>
      <c r="L234" s="12">
        <f ca="1">'Input - Gross flows &amp; stocks'!AL236/('Input - Gross flows &amp; stocks'!$AJ236+'Input - Gross flows &amp; stocks'!$AK236+'Input - Gross flows &amp; stocks'!$AL236)</f>
        <v>1.1025094954306034E-2</v>
      </c>
      <c r="M234" s="12">
        <f ca="1">'Input - Gross flows &amp; stocks'!AM236/('Input - Gross flows &amp; stocks'!$AM236+'Input - Gross flows &amp; stocks'!$AN236+'Input - Gross flows &amp; stocks'!$AO236)</f>
        <v>0.15064879384667243</v>
      </c>
      <c r="N234" s="12">
        <f ca="1">'Input - Gross flows &amp; stocks'!AN236/('Input - Gross flows &amp; stocks'!$AM236+'Input - Gross flows &amp; stocks'!$AN236+'Input - Gross flows &amp; stocks'!$AO236)</f>
        <v>0.74976083538878024</v>
      </c>
      <c r="O234" s="12">
        <f ca="1">'Input - Gross flows &amp; stocks'!AO236/('Input - Gross flows &amp; stocks'!$AM236+'Input - Gross flows &amp; stocks'!$AN236+'Input - Gross flows &amp; stocks'!$AO236)</f>
        <v>9.9590370764547229E-2</v>
      </c>
      <c r="P234" s="12">
        <f ca="1">'Input - Gross flows &amp; stocks'!AP236/('Input - Gross flows &amp; stocks'!$AP236+'Input - Gross flows &amp; stocks'!$AQ236+'Input - Gross flows &amp; stocks'!$AR236)</f>
        <v>1.7900858903223824E-2</v>
      </c>
      <c r="Q234" s="12">
        <f ca="1">'Input - Gross flows &amp; stocks'!AQ236/('Input - Gross flows &amp; stocks'!$AP236+'Input - Gross flows &amp; stocks'!$AQ236+'Input - Gross flows &amp; stocks'!$AR236)</f>
        <v>2.3487551674492201E-2</v>
      </c>
      <c r="R234" s="12">
        <f ca="1">'Input - Gross flows &amp; stocks'!AR236/('Input - Gross flows &amp; stocks'!$AP236+'Input - Gross flows &amp; stocks'!$AQ236+'Input - Gross flows &amp; stocks'!$AR236)</f>
        <v>0.95861158942228386</v>
      </c>
      <c r="T234" s="12">
        <f t="shared" ca="1" si="9"/>
        <v>0.97327649502465441</v>
      </c>
      <c r="U234" s="12">
        <f ca="1">OFFSET('Margin error adjustment'!$BD$6,UsefulSeries!$M233,0)</f>
        <v>1.5715154676380242E-2</v>
      </c>
      <c r="V234" s="12">
        <f ca="1">OFFSET('Margin error adjustment'!$BD$7,UsefulSeries!$M233,0)</f>
        <v>1.1008350298965337E-2</v>
      </c>
      <c r="W234" s="12">
        <f ca="1">OFFSET('Margin error adjustment'!$BD$8,UsefulSeries!$M233,0)</f>
        <v>0.15959713726823382</v>
      </c>
      <c r="X234" s="12">
        <f t="shared" ca="1" si="10"/>
        <v>0.73518513590174761</v>
      </c>
      <c r="Y234" s="12">
        <f ca="1">OFFSET('Margin error adjustment'!$BD$9,UsefulSeries!$M233,0)</f>
        <v>0.10521772683001862</v>
      </c>
      <c r="Z234" s="12">
        <f ca="1">OFFSET('Margin error adjustment'!$BD$10,UsefulSeries!$M233,0)</f>
        <v>1.7983662161882283E-2</v>
      </c>
      <c r="AA234" s="12">
        <f ca="1">OFFSET('Margin error adjustment'!$BD$11,UsefulSeries!$M233,0)</f>
        <v>2.1744457955199796E-2</v>
      </c>
      <c r="AB234" s="12">
        <f t="shared" ca="1" si="11"/>
        <v>0.96027187988291796</v>
      </c>
      <c r="AD234" s="12">
        <f ca="1">OFFSET('Time agg. bias corr.'!$F$4,UsefulSeries!$C233,0)</f>
        <v>-2.8760735970147399E-2</v>
      </c>
      <c r="AE234" s="12">
        <f ca="1">OFFSET('Time agg. bias corr.'!$G$4,UsefulSeries!$C233,0)</f>
        <v>1.84043407556286E-2</v>
      </c>
      <c r="AF234" s="12">
        <f ca="1">OFFSET('Time agg. bias corr.'!$H$4,UsefulSeries!$C233,0)</f>
        <v>1.03563952043712E-2</v>
      </c>
      <c r="AG234" s="12">
        <f ca="1">OFFSET('Time agg. bias corr.'!$F$5,UsefulSeries!$C233,0)</f>
        <v>0.18729169770607501</v>
      </c>
      <c r="AH234" s="12">
        <f ca="1">OFFSET('Time agg. bias corr.'!$G$5,UsefulSeries!$C233,0)</f>
        <v>-0.31129006124865499</v>
      </c>
      <c r="AI234" s="12">
        <f ca="1">OFFSET('Time agg. bias corr.'!$H$5,UsefulSeries!$C233,0)</f>
        <v>0.123998363543568</v>
      </c>
      <c r="AJ234" s="12">
        <f ca="1">OFFSET('Time agg. bias corr.'!$F$6,UsefulSeries!$C233,0)</f>
        <v>1.6419217018351799E-2</v>
      </c>
      <c r="AK234" s="12">
        <f ca="1">OFFSET('Time agg. bias corr.'!$G$6,UsefulSeries!$C233,0)</f>
        <v>2.5684509179645602E-2</v>
      </c>
      <c r="AL234" s="12">
        <f ca="1">OFFSET('Time agg. bias corr.'!$H$6,UsefulSeries!$C233,0)</f>
        <v>-4.2103726197917898E-2</v>
      </c>
    </row>
    <row r="235" spans="1:38" x14ac:dyDescent="0.35">
      <c r="A235" s="2" t="s">
        <v>290</v>
      </c>
      <c r="B235" s="15">
        <f>'Input - Gross flows &amp; stocks'!S237</f>
        <v>140052.66666666666</v>
      </c>
      <c r="C235" s="15">
        <f>'Input - Gross flows &amp; stocks'!T237</f>
        <v>14602.333333333334</v>
      </c>
      <c r="D235" s="15">
        <f>'Input - Gross flows &amp; stocks'!U237</f>
        <v>81003.333333333328</v>
      </c>
      <c r="E235" s="13">
        <f>'Input - Gross flows &amp; stocks'!V237</f>
        <v>0.59565431595399487</v>
      </c>
      <c r="F235" s="13">
        <f>'Input - Gross flows &amp; stocks'!W237</f>
        <v>6.1579430202334237E-2</v>
      </c>
      <c r="G235" s="13">
        <f>'Input - Gross flows &amp; stocks'!X237</f>
        <v>0.34276625384367088</v>
      </c>
      <c r="H235" s="13">
        <f>'Input - Gross flows &amp; stocks'!Y237</f>
        <v>9.4418760035778565E-2</v>
      </c>
      <c r="I235" s="13"/>
      <c r="J235" s="12">
        <f ca="1">'Input - Gross flows &amp; stocks'!AJ237/('Input - Gross flows &amp; stocks'!$AJ237+'Input - Gross flows &amp; stocks'!$AK237+'Input - Gross flows &amp; stocks'!$AL237)</f>
        <v>0.97238536057439973</v>
      </c>
      <c r="K235" s="12">
        <f ca="1">'Input - Gross flows &amp; stocks'!AK237/('Input - Gross flows &amp; stocks'!$AJ237+'Input - Gross flows &amp; stocks'!$AK237+'Input - Gross flows &amp; stocks'!$AL237)</f>
        <v>1.6968218172644642E-2</v>
      </c>
      <c r="L235" s="12">
        <f ca="1">'Input - Gross flows &amp; stocks'!AL237/('Input - Gross flows &amp; stocks'!$AJ237+'Input - Gross flows &amp; stocks'!$AK237+'Input - Gross flows &amp; stocks'!$AL237)</f>
        <v>1.0646421252955592E-2</v>
      </c>
      <c r="M235" s="12">
        <f ca="1">'Input - Gross flows &amp; stocks'!AM237/('Input - Gross flows &amp; stocks'!$AM237+'Input - Gross flows &amp; stocks'!$AN237+'Input - Gross flows &amp; stocks'!$AO237)</f>
        <v>0.14775007136001475</v>
      </c>
      <c r="N235" s="12">
        <f ca="1">'Input - Gross flows &amp; stocks'!AN237/('Input - Gross flows &amp; stocks'!$AM237+'Input - Gross flows &amp; stocks'!$AN237+'Input - Gross flows &amp; stocks'!$AO237)</f>
        <v>0.74971451512253062</v>
      </c>
      <c r="O235" s="12">
        <f ca="1">'Input - Gross flows &amp; stocks'!AO237/('Input - Gross flows &amp; stocks'!$AM237+'Input - Gross flows &amp; stocks'!$AN237+'Input - Gross flows &amp; stocks'!$AO237)</f>
        <v>0.10253541351745458</v>
      </c>
      <c r="P235" s="12">
        <f ca="1">'Input - Gross flows &amp; stocks'!AP237/('Input - Gross flows &amp; stocks'!$AP237+'Input - Gross flows &amp; stocks'!$AQ237+'Input - Gross flows &amp; stocks'!$AR237)</f>
        <v>1.6919515353208202E-2</v>
      </c>
      <c r="Q235" s="12">
        <f ca="1">'Input - Gross flows &amp; stocks'!AQ237/('Input - Gross flows &amp; stocks'!$AP237+'Input - Gross flows &amp; stocks'!$AQ237+'Input - Gross flows &amp; stocks'!$AR237)</f>
        <v>2.2757598984328064E-2</v>
      </c>
      <c r="R235" s="12">
        <f ca="1">'Input - Gross flows &amp; stocks'!AR237/('Input - Gross flows &amp; stocks'!$AP237+'Input - Gross flows &amp; stocks'!$AQ237+'Input - Gross flows &amp; stocks'!$AR237)</f>
        <v>0.96032288566246382</v>
      </c>
      <c r="T235" s="12">
        <f t="shared" ca="1" si="9"/>
        <v>0.97225206495581029</v>
      </c>
      <c r="U235" s="12">
        <f ca="1">OFFSET('Margin error adjustment'!$BD$6,UsefulSeries!$M234,0)</f>
        <v>1.683695819751219E-2</v>
      </c>
      <c r="V235" s="12">
        <f ca="1">OFFSET('Margin error adjustment'!$BD$7,UsefulSeries!$M234,0)</f>
        <v>1.0910976846677497E-2</v>
      </c>
      <c r="W235" s="12">
        <f ca="1">OFFSET('Margin error adjustment'!$BD$8,UsefulSeries!$M234,0)</f>
        <v>0.14821323292625105</v>
      </c>
      <c r="X235" s="12">
        <f t="shared" ca="1" si="10"/>
        <v>0.74636794537198625</v>
      </c>
      <c r="Y235" s="12">
        <f ca="1">OFFSET('Margin error adjustment'!$BD$9,UsefulSeries!$M234,0)</f>
        <v>0.10541882170176264</v>
      </c>
      <c r="Z235" s="12">
        <f ca="1">OFFSET('Margin error adjustment'!$BD$10,UsefulSeries!$M234,0)</f>
        <v>1.6516458293015464E-2</v>
      </c>
      <c r="AA235" s="12">
        <f ca="1">OFFSET('Margin error adjustment'!$BD$11,UsefulSeries!$M234,0)</f>
        <v>2.2042542082489E-2</v>
      </c>
      <c r="AB235" s="12">
        <f t="shared" ca="1" si="11"/>
        <v>0.96144099962449547</v>
      </c>
      <c r="AD235" s="12">
        <f ca="1">OFFSET('Time agg. bias corr.'!$F$4,UsefulSeries!$C234,0)</f>
        <v>-2.9781469284187501E-2</v>
      </c>
      <c r="AE235" s="12">
        <f ca="1">OFFSET('Time agg. bias corr.'!$G$4,UsefulSeries!$C234,0)</f>
        <v>1.9599339154511699E-2</v>
      </c>
      <c r="AF235" s="12">
        <f ca="1">OFFSET('Time agg. bias corr.'!$H$4,UsefulSeries!$C234,0)</f>
        <v>1.0182130129626101E-2</v>
      </c>
      <c r="AG235" s="12">
        <f ca="1">OFFSET('Time agg. bias corr.'!$F$5,UsefulSeries!$C234,0)</f>
        <v>0.172772602699759</v>
      </c>
      <c r="AH235" s="12">
        <f ca="1">OFFSET('Time agg. bias corr.'!$G$5,UsefulSeries!$C234,0)</f>
        <v>-0.29614006275527099</v>
      </c>
      <c r="AI235" s="12">
        <f ca="1">OFFSET('Time agg. bias corr.'!$H$5,UsefulSeries!$C234,0)</f>
        <v>0.123367460054862</v>
      </c>
      <c r="AJ235" s="12">
        <f ca="1">OFFSET('Time agg. bias corr.'!$F$6,UsefulSeries!$C234,0)</f>
        <v>1.5043983993256901E-2</v>
      </c>
      <c r="AK235" s="12">
        <f ca="1">OFFSET('Time agg. bias corr.'!$G$6,UsefulSeries!$C234,0)</f>
        <v>2.5834405614562999E-2</v>
      </c>
      <c r="AL235" s="12">
        <f ca="1">OFFSET('Time agg. bias corr.'!$H$6,UsefulSeries!$C234,0)</f>
        <v>-4.0878389597611399E-2</v>
      </c>
    </row>
    <row r="236" spans="1:38" x14ac:dyDescent="0.35">
      <c r="A236" s="2" t="s">
        <v>291</v>
      </c>
      <c r="B236" s="15">
        <f>'Input - Gross flows &amp; stocks'!S238</f>
        <v>139800.66666666666</v>
      </c>
      <c r="C236" s="15">
        <f>'Input - Gross flows &amp; stocks'!T238</f>
        <v>14707.333333333334</v>
      </c>
      <c r="D236" s="15">
        <f>'Input - Gross flows &amp; stocks'!U238</f>
        <v>81361.666666666672</v>
      </c>
      <c r="E236" s="13">
        <f>'Input - Gross flows &amp; stocks'!V238</f>
        <v>0.59412952888556947</v>
      </c>
      <c r="F236" s="13">
        <f>'Input - Gross flows &amp; stocks'!W238</f>
        <v>6.240929498332301E-2</v>
      </c>
      <c r="G236" s="13">
        <f>'Input - Gross flows &amp; stocks'!X238</f>
        <v>0.34346117613110749</v>
      </c>
      <c r="H236" s="13">
        <f>'Input - Gross flows &amp; stocks'!Y238</f>
        <v>9.5188167171494906E-2</v>
      </c>
      <c r="I236" s="13"/>
      <c r="J236" s="12">
        <f ca="1">'Input - Gross flows &amp; stocks'!AJ238/('Input - Gross flows &amp; stocks'!$AJ238+'Input - Gross flows &amp; stocks'!$AK238+'Input - Gross flows &amp; stocks'!$AL238)</f>
        <v>0.97184389006034655</v>
      </c>
      <c r="K236" s="12">
        <f ca="1">'Input - Gross flows &amp; stocks'!AK238/('Input - Gross flows &amp; stocks'!$AJ238+'Input - Gross flows &amp; stocks'!$AK238+'Input - Gross flows &amp; stocks'!$AL238)</f>
        <v>1.6741497137723171E-2</v>
      </c>
      <c r="L236" s="12">
        <f ca="1">'Input - Gross flows &amp; stocks'!AL238/('Input - Gross flows &amp; stocks'!$AJ238+'Input - Gross flows &amp; stocks'!$AK238+'Input - Gross flows &amp; stocks'!$AL238)</f>
        <v>1.1414612801930396E-2</v>
      </c>
      <c r="M236" s="12">
        <f ca="1">'Input - Gross flows &amp; stocks'!AM238/('Input - Gross flows &amp; stocks'!$AM238+'Input - Gross flows &amp; stocks'!$AN238+'Input - Gross flows &amp; stocks'!$AO238)</f>
        <v>0.14861749790025103</v>
      </c>
      <c r="N236" s="12">
        <f ca="1">'Input - Gross flows &amp; stocks'!AN238/('Input - Gross flows &amp; stocks'!$AM238+'Input - Gross flows &amp; stocks'!$AN238+'Input - Gross flows &amp; stocks'!$AO238)</f>
        <v>0.74530248077057759</v>
      </c>
      <c r="O236" s="12">
        <f ca="1">'Input - Gross flows &amp; stocks'!AO238/('Input - Gross flows &amp; stocks'!$AM238+'Input - Gross flows &amp; stocks'!$AN238+'Input - Gross flows &amp; stocks'!$AO238)</f>
        <v>0.10608002132917137</v>
      </c>
      <c r="P236" s="12">
        <f ca="1">'Input - Gross flows &amp; stocks'!AP238/('Input - Gross flows &amp; stocks'!$AP238+'Input - Gross flows &amp; stocks'!$AQ238+'Input - Gross flows &amp; stocks'!$AR238)</f>
        <v>1.694245809849227E-2</v>
      </c>
      <c r="Q236" s="12">
        <f ca="1">'Input - Gross flows &amp; stocks'!AQ238/('Input - Gross flows &amp; stocks'!$AP238+'Input - Gross flows &amp; stocks'!$AQ238+'Input - Gross flows &amp; stocks'!$AR238)</f>
        <v>2.2942359485951105E-2</v>
      </c>
      <c r="R236" s="12">
        <f ca="1">'Input - Gross flows &amp; stocks'!AR238/('Input - Gross flows &amp; stocks'!$AP238+'Input - Gross flows &amp; stocks'!$AQ238+'Input - Gross flows &amp; stocks'!$AR238)</f>
        <v>0.96011518241555649</v>
      </c>
      <c r="T236" s="12">
        <f t="shared" ca="1" si="9"/>
        <v>0.97216540659714179</v>
      </c>
      <c r="U236" s="12">
        <f ca="1">OFFSET('Margin error adjustment'!$BD$6,UsefulSeries!$M235,0)</f>
        <v>1.6153804576594252E-2</v>
      </c>
      <c r="V236" s="12">
        <f ca="1">OFFSET('Margin error adjustment'!$BD$7,UsefulSeries!$M235,0)</f>
        <v>1.1680788826264001E-2</v>
      </c>
      <c r="W236" s="12">
        <f ca="1">OFFSET('Margin error adjustment'!$BD$8,UsefulSeries!$M235,0)</f>
        <v>0.15218001571126308</v>
      </c>
      <c r="X236" s="12">
        <f t="shared" ca="1" si="10"/>
        <v>0.73675854018939324</v>
      </c>
      <c r="Y236" s="12">
        <f ca="1">OFFSET('Margin error adjustment'!$BD$9,UsefulSeries!$M235,0)</f>
        <v>0.11106144409934372</v>
      </c>
      <c r="Z236" s="12">
        <f ca="1">OFFSET('Margin error adjustment'!$BD$10,UsefulSeries!$M235,0)</f>
        <v>1.6582291591990133E-2</v>
      </c>
      <c r="AA236" s="12">
        <f ca="1">OFFSET('Margin error adjustment'!$BD$11,UsefulSeries!$M235,0)</f>
        <v>2.1641688420161894E-2</v>
      </c>
      <c r="AB236" s="12">
        <f t="shared" ca="1" si="11"/>
        <v>0.96177601998784801</v>
      </c>
      <c r="AD236" s="12">
        <f ca="1">OFFSET('Time agg. bias corr.'!$F$4,UsefulSeries!$C235,0)</f>
        <v>-2.9866922901525501E-2</v>
      </c>
      <c r="AE236" s="12">
        <f ca="1">OFFSET('Time agg. bias corr.'!$G$4,UsefulSeries!$C235,0)</f>
        <v>1.8907709272098502E-2</v>
      </c>
      <c r="AF236" s="12">
        <f ca="1">OFFSET('Time agg. bias corr.'!$H$4,UsefulSeries!$C235,0)</f>
        <v>1.09592136295269E-2</v>
      </c>
      <c r="AG236" s="12">
        <f ca="1">OFFSET('Time agg. bias corr.'!$F$5,UsefulSeries!$C235,0)</f>
        <v>0.17848385114628901</v>
      </c>
      <c r="AH236" s="12">
        <f ca="1">OFFSET('Time agg. bias corr.'!$G$5,UsefulSeries!$C235,0)</f>
        <v>-0.309191432566088</v>
      </c>
      <c r="AI236" s="12">
        <f ca="1">OFFSET('Time agg. bias corr.'!$H$5,UsefulSeries!$C235,0)</f>
        <v>0.13070758140816899</v>
      </c>
      <c r="AJ236" s="12">
        <f ca="1">OFFSET('Time agg. bias corr.'!$F$6,UsefulSeries!$C235,0)</f>
        <v>1.5077827935648901E-2</v>
      </c>
      <c r="AK236" s="12">
        <f ca="1">OFFSET('Time agg. bias corr.'!$G$6,UsefulSeries!$C235,0)</f>
        <v>2.5522988823210201E-2</v>
      </c>
      <c r="AL236" s="12">
        <f ca="1">OFFSET('Time agg. bias corr.'!$H$6,UsefulSeries!$C235,0)</f>
        <v>-4.0600816758723603E-2</v>
      </c>
    </row>
    <row r="237" spans="1:38" x14ac:dyDescent="0.35">
      <c r="A237" s="2" t="s">
        <v>292</v>
      </c>
      <c r="B237" s="15">
        <f>'Input - Gross flows &amp; stocks'!S239</f>
        <v>139403.66666666666</v>
      </c>
      <c r="C237" s="15">
        <f>'Input - Gross flows &amp; stocks'!T239</f>
        <v>14808</v>
      </c>
      <c r="D237" s="15">
        <f>'Input - Gross flows &amp; stocks'!U239</f>
        <v>81880.666666666672</v>
      </c>
      <c r="E237" s="13">
        <f>'Input - Gross flows &amp; stocks'!V239</f>
        <v>0.59313008492001917</v>
      </c>
      <c r="F237" s="13">
        <f>'Input - Gross flows &amp; stocks'!W239</f>
        <v>6.1903005481856455E-2</v>
      </c>
      <c r="G237" s="13">
        <f>'Input - Gross flows &amp; stocks'!X239</f>
        <v>0.34496690959812437</v>
      </c>
      <c r="H237" s="13">
        <f>'Input - Gross flows &amp; stocks'!Y239</f>
        <v>9.6023863304765103E-2</v>
      </c>
      <c r="I237" s="13"/>
      <c r="J237" s="12">
        <f ca="1">'Input - Gross flows &amp; stocks'!AJ239/('Input - Gross flows &amp; stocks'!$AJ239+'Input - Gross flows &amp; stocks'!$AK239+'Input - Gross flows &amp; stocks'!$AL239)</f>
        <v>0.97106959672076898</v>
      </c>
      <c r="K237" s="12">
        <f ca="1">'Input - Gross flows &amp; stocks'!AK239/('Input - Gross flows &amp; stocks'!$AJ239+'Input - Gross flows &amp; stocks'!$AK239+'Input - Gross flows &amp; stocks'!$AL239)</f>
        <v>1.6953953307720575E-2</v>
      </c>
      <c r="L237" s="12">
        <f ca="1">'Input - Gross flows &amp; stocks'!AL239/('Input - Gross flows &amp; stocks'!$AJ239+'Input - Gross flows &amp; stocks'!$AK239+'Input - Gross flows &amp; stocks'!$AL239)</f>
        <v>1.1976449971510346E-2</v>
      </c>
      <c r="M237" s="12">
        <f ca="1">'Input - Gross flows &amp; stocks'!AM239/('Input - Gross flows &amp; stocks'!$AM239+'Input - Gross flows &amp; stocks'!$AN239+'Input - Gross flows &amp; stocks'!$AO239)</f>
        <v>0.14680276203521728</v>
      </c>
      <c r="N237" s="12">
        <f ca="1">'Input - Gross flows &amp; stocks'!AN239/('Input - Gross flows &amp; stocks'!$AM239+'Input - Gross flows &amp; stocks'!$AN239+'Input - Gross flows &amp; stocks'!$AO239)</f>
        <v>0.7464688475895056</v>
      </c>
      <c r="O237" s="12">
        <f ca="1">'Input - Gross flows &amp; stocks'!AO239/('Input - Gross flows &amp; stocks'!$AM239+'Input - Gross flows &amp; stocks'!$AN239+'Input - Gross flows &amp; stocks'!$AO239)</f>
        <v>0.10672839037527716</v>
      </c>
      <c r="P237" s="12">
        <f ca="1">'Input - Gross flows &amp; stocks'!AP239/('Input - Gross flows &amp; stocks'!$AP239+'Input - Gross flows &amp; stocks'!$AQ239+'Input - Gross flows &amp; stocks'!$AR239)</f>
        <v>1.6381952792346676E-2</v>
      </c>
      <c r="Q237" s="12">
        <f ca="1">'Input - Gross flows &amp; stocks'!AQ239/('Input - Gross flows &amp; stocks'!$AP239+'Input - Gross flows &amp; stocks'!$AQ239+'Input - Gross flows &amp; stocks'!$AR239)</f>
        <v>2.2579723676296775E-2</v>
      </c>
      <c r="R237" s="12">
        <f ca="1">'Input - Gross flows &amp; stocks'!AR239/('Input - Gross flows &amp; stocks'!$AP239+'Input - Gross flows &amp; stocks'!$AQ239+'Input - Gross flows &amp; stocks'!$AR239)</f>
        <v>0.96103832353135654</v>
      </c>
      <c r="T237" s="12">
        <f t="shared" ca="1" si="9"/>
        <v>0.97244887577604133</v>
      </c>
      <c r="U237" s="12">
        <f ca="1">OFFSET('Margin error adjustment'!$BD$6,UsefulSeries!$M236,0)</f>
        <v>1.5536928212829364E-2</v>
      </c>
      <c r="V237" s="12">
        <f ca="1">OFFSET('Margin error adjustment'!$BD$7,UsefulSeries!$M236,0)</f>
        <v>1.2014196011129321E-2</v>
      </c>
      <c r="W237" s="12">
        <f ca="1">OFFSET('Margin error adjustment'!$BD$8,UsefulSeries!$M236,0)</f>
        <v>0.15609037830073969</v>
      </c>
      <c r="X237" s="12">
        <f t="shared" ca="1" si="10"/>
        <v>0.73024417753527004</v>
      </c>
      <c r="Y237" s="12">
        <f ca="1">OFFSET('Margin error adjustment'!$BD$9,UsefulSeries!$M236,0)</f>
        <v>0.11366544416399028</v>
      </c>
      <c r="Z237" s="12">
        <f ca="1">OFFSET('Margin error adjustment'!$BD$10,UsefulSeries!$M236,0)</f>
        <v>1.638613740820705E-2</v>
      </c>
      <c r="AA237" s="12">
        <f ca="1">OFFSET('Margin error adjustment'!$BD$11,UsefulSeries!$M236,0)</f>
        <v>2.0666188349849981E-2</v>
      </c>
      <c r="AB237" s="12">
        <f t="shared" ca="1" si="11"/>
        <v>0.96294767424194294</v>
      </c>
      <c r="AD237" s="12">
        <f ca="1">OFFSET('Time agg. bias corr.'!$F$4,UsefulSeries!$C236,0)</f>
        <v>-2.9565894226512301E-2</v>
      </c>
      <c r="AE237" s="12">
        <f ca="1">OFFSET('Time agg. bias corr.'!$G$4,UsefulSeries!$C236,0)</f>
        <v>1.8255205632094401E-2</v>
      </c>
      <c r="AF237" s="12">
        <f ca="1">OFFSET('Time agg. bias corr.'!$H$4,UsefulSeries!$C236,0)</f>
        <v>1.1310688584321601E-2</v>
      </c>
      <c r="AG237" s="12">
        <f ca="1">OFFSET('Time agg. bias corr.'!$F$5,UsefulSeries!$C236,0)</f>
        <v>0.183839331927345</v>
      </c>
      <c r="AH237" s="12">
        <f ca="1">OFFSET('Time agg. bias corr.'!$G$5,UsefulSeries!$C236,0)</f>
        <v>-0.31804585608638503</v>
      </c>
      <c r="AI237" s="12">
        <f ca="1">OFFSET('Time agg. bias corr.'!$H$5,UsefulSeries!$C236,0)</f>
        <v>0.13420652416071999</v>
      </c>
      <c r="AJ237" s="12">
        <f ca="1">OFFSET('Time agg. bias corr.'!$F$6,UsefulSeries!$C236,0)</f>
        <v>1.4896784253586801E-2</v>
      </c>
      <c r="AK237" s="12">
        <f ca="1">OFFSET('Time agg. bias corr.'!$G$6,UsefulSeries!$C236,0)</f>
        <v>2.4462356938343501E-2</v>
      </c>
      <c r="AL237" s="12">
        <f ca="1">OFFSET('Time agg. bias corr.'!$H$6,UsefulSeries!$C236,0)</f>
        <v>-3.9359141202059598E-2</v>
      </c>
    </row>
    <row r="238" spans="1:38" x14ac:dyDescent="0.35">
      <c r="A238" s="2" t="s">
        <v>293</v>
      </c>
      <c r="B238" s="15">
        <f>'Input - Gross flows &amp; stocks'!S240</f>
        <v>138914</v>
      </c>
      <c r="C238" s="15">
        <f>'Input - Gross flows &amp; stocks'!T240</f>
        <v>15058.333333333334</v>
      </c>
      <c r="D238" s="15">
        <f>'Input - Gross flows &amp; stocks'!U240</f>
        <v>82347</v>
      </c>
      <c r="E238" s="13">
        <f>'Input - Gross flows &amp; stocks'!V240</f>
        <v>0.5908524859585067</v>
      </c>
      <c r="F238" s="13">
        <f>'Input - Gross flows &amp; stocks'!W240</f>
        <v>6.2748320527265491E-2</v>
      </c>
      <c r="G238" s="13">
        <f>'Input - Gross flows &amp; stocks'!X240</f>
        <v>0.34639919351422788</v>
      </c>
      <c r="H238" s="13">
        <f>'Input - Gross flows &amp; stocks'!Y240</f>
        <v>9.7798955223557471E-2</v>
      </c>
      <c r="I238" s="13"/>
      <c r="J238" s="12">
        <f ca="1">'Input - Gross flows &amp; stocks'!AJ240/('Input - Gross flows &amp; stocks'!$AJ240+'Input - Gross flows &amp; stocks'!$AK240+'Input - Gross flows &amp; stocks'!$AL240)</f>
        <v>0.97065126260363421</v>
      </c>
      <c r="K238" s="12">
        <f ca="1">'Input - Gross flows &amp; stocks'!AK240/('Input - Gross flows &amp; stocks'!$AJ240+'Input - Gross flows &amp; stocks'!$AK240+'Input - Gross flows &amp; stocks'!$AL240)</f>
        <v>1.7115185761672501E-2</v>
      </c>
      <c r="L238" s="12">
        <f ca="1">'Input - Gross flows &amp; stocks'!AL240/('Input - Gross flows &amp; stocks'!$AJ240+'Input - Gross flows &amp; stocks'!$AK240+'Input - Gross flows &amp; stocks'!$AL240)</f>
        <v>1.2233551634693109E-2</v>
      </c>
      <c r="M238" s="12">
        <f ca="1">'Input - Gross flows &amp; stocks'!AM240/('Input - Gross flows &amp; stocks'!$AM240+'Input - Gross flows &amp; stocks'!$AN240+'Input - Gross flows &amp; stocks'!$AO240)</f>
        <v>0.13932683393029532</v>
      </c>
      <c r="N238" s="12">
        <f ca="1">'Input - Gross flows &amp; stocks'!AN240/('Input - Gross flows &amp; stocks'!$AM240+'Input - Gross flows &amp; stocks'!$AN240+'Input - Gross flows &amp; stocks'!$AO240)</f>
        <v>0.75570127469020965</v>
      </c>
      <c r="O238" s="12">
        <f ca="1">'Input - Gross flows &amp; stocks'!AO240/('Input - Gross flows &amp; stocks'!$AM240+'Input - Gross flows &amp; stocks'!$AN240+'Input - Gross flows &amp; stocks'!$AO240)</f>
        <v>0.10497189137949502</v>
      </c>
      <c r="P238" s="12">
        <f ca="1">'Input - Gross flows &amp; stocks'!AP240/('Input - Gross flows &amp; stocks'!$AP240+'Input - Gross flows &amp; stocks'!$AQ240+'Input - Gross flows &amp; stocks'!$AR240)</f>
        <v>1.6417680262727972E-2</v>
      </c>
      <c r="Q238" s="12">
        <f ca="1">'Input - Gross flows &amp; stocks'!AQ240/('Input - Gross flows &amp; stocks'!$AP240+'Input - Gross flows &amp; stocks'!$AQ240+'Input - Gross flows &amp; stocks'!$AR240)</f>
        <v>2.2838211215545526E-2</v>
      </c>
      <c r="R238" s="12">
        <f ca="1">'Input - Gross flows &amp; stocks'!AR240/('Input - Gross flows &amp; stocks'!$AP240+'Input - Gross flows &amp; stocks'!$AQ240+'Input - Gross flows &amp; stocks'!$AR240)</f>
        <v>0.96074410852172654</v>
      </c>
      <c r="T238" s="12">
        <f t="shared" ca="1" si="9"/>
        <v>0.9715242946372955</v>
      </c>
      <c r="U238" s="12">
        <f ca="1">OFFSET('Margin error adjustment'!$BD$6,UsefulSeries!$M237,0)</f>
        <v>1.6036215821846004E-2</v>
      </c>
      <c r="V238" s="12">
        <f ca="1">OFFSET('Margin error adjustment'!$BD$7,UsefulSeries!$M237,0)</f>
        <v>1.2439489540858479E-2</v>
      </c>
      <c r="W238" s="12">
        <f ca="1">OFFSET('Margin error adjustment'!$BD$8,UsefulSeries!$M237,0)</f>
        <v>0.14582611094584863</v>
      </c>
      <c r="X238" s="12">
        <f t="shared" ca="1" si="10"/>
        <v>0.74263263244015476</v>
      </c>
      <c r="Y238" s="12">
        <f ca="1">OFFSET('Margin error adjustment'!$BD$9,UsefulSeries!$M237,0)</f>
        <v>0.11154125661399657</v>
      </c>
      <c r="Z238" s="12">
        <f ca="1">OFFSET('Margin error adjustment'!$BD$10,UsefulSeries!$M237,0)</f>
        <v>1.6190318195022511E-2</v>
      </c>
      <c r="AA238" s="12">
        <f ca="1">OFFSET('Margin error adjustment'!$BD$11,UsefulSeries!$M237,0)</f>
        <v>2.1061633321798858E-2</v>
      </c>
      <c r="AB238" s="12">
        <f t="shared" ca="1" si="11"/>
        <v>0.96274804848317863</v>
      </c>
      <c r="AD238" s="12">
        <f ca="1">OFFSET('Time agg. bias corr.'!$F$4,UsefulSeries!$C237,0)</f>
        <v>-3.0449799261597701E-2</v>
      </c>
      <c r="AE238" s="12">
        <f ca="1">OFFSET('Time agg. bias corr.'!$G$4,UsefulSeries!$C237,0)</f>
        <v>1.8696445565968101E-2</v>
      </c>
      <c r="AF238" s="12">
        <f ca="1">OFFSET('Time agg. bias corr.'!$H$4,UsefulSeries!$C237,0)</f>
        <v>1.17533536956864E-2</v>
      </c>
      <c r="AG238" s="12">
        <f ca="1">OFFSET('Time agg. bias corr.'!$F$5,UsefulSeries!$C237,0)</f>
        <v>0.17040750256547399</v>
      </c>
      <c r="AH238" s="12">
        <f ca="1">OFFSET('Time agg. bias corr.'!$G$5,UsefulSeries!$C237,0)</f>
        <v>-0.30107942485949102</v>
      </c>
      <c r="AI238" s="12">
        <f ca="1">OFFSET('Time agg. bias corr.'!$H$5,UsefulSeries!$C237,0)</f>
        <v>0.13067192229470501</v>
      </c>
      <c r="AJ238" s="12">
        <f ca="1">OFFSET('Time agg. bias corr.'!$F$6,UsefulSeries!$C237,0)</f>
        <v>1.4821048381082801E-2</v>
      </c>
      <c r="AK238" s="12">
        <f ca="1">OFFSET('Time agg. bias corr.'!$G$6,UsefulSeries!$C237,0)</f>
        <v>2.4731126959440401E-2</v>
      </c>
      <c r="AL238" s="12">
        <f ca="1">OFFSET('Time agg. bias corr.'!$H$6,UsefulSeries!$C237,0)</f>
        <v>-3.9552175350725097E-2</v>
      </c>
    </row>
    <row r="239" spans="1:38" x14ac:dyDescent="0.35">
      <c r="A239" s="2" t="s">
        <v>294</v>
      </c>
      <c r="B239" s="15">
        <f>'Input - Gross flows &amp; stocks'!S241</f>
        <v>138636.33333333334</v>
      </c>
      <c r="C239" s="15">
        <f>'Input - Gross flows &amp; stocks'!T241</f>
        <v>15193.333333333334</v>
      </c>
      <c r="D239" s="15">
        <f>'Input - Gross flows &amp; stocks'!U241</f>
        <v>82708.666666666672</v>
      </c>
      <c r="E239" s="13">
        <f>'Input - Gross flows &amp; stocks'!V241</f>
        <v>0.58741039767774472</v>
      </c>
      <c r="F239" s="13">
        <f>'Input - Gross flows &amp; stocks'!W241</f>
        <v>6.3510803056846171E-2</v>
      </c>
      <c r="G239" s="13">
        <f>'Input - Gross flows &amp; stocks'!X241</f>
        <v>0.34907879926540908</v>
      </c>
      <c r="H239" s="13">
        <f>'Input - Gross flows &amp; stocks'!Y241</f>
        <v>9.8767251223756139E-2</v>
      </c>
      <c r="I239" s="13"/>
      <c r="J239" s="12">
        <f ca="1">'Input - Gross flows &amp; stocks'!AJ241/('Input - Gross flows &amp; stocks'!$AJ241+'Input - Gross flows &amp; stocks'!$AK241+'Input - Gross flows &amp; stocks'!$AL241)</f>
        <v>0.97204230890031518</v>
      </c>
      <c r="K239" s="12">
        <f ca="1">'Input - Gross flows &amp; stocks'!AK241/('Input - Gross flows &amp; stocks'!$AJ241+'Input - Gross flows &amp; stocks'!$AK241+'Input - Gross flows &amp; stocks'!$AL241)</f>
        <v>1.6421502792747872E-2</v>
      </c>
      <c r="L239" s="12">
        <f ca="1">'Input - Gross flows &amp; stocks'!AL241/('Input - Gross flows &amp; stocks'!$AJ241+'Input - Gross flows &amp; stocks'!$AK241+'Input - Gross flows &amp; stocks'!$AL241)</f>
        <v>1.1536188306936963E-2</v>
      </c>
      <c r="M239" s="12">
        <f ca="1">'Input - Gross flows &amp; stocks'!AM241/('Input - Gross flows &amp; stocks'!$AM241+'Input - Gross flows &amp; stocks'!$AN241+'Input - Gross flows &amp; stocks'!$AO241)</f>
        <v>0.14095847703928316</v>
      </c>
      <c r="N239" s="12">
        <f ca="1">'Input - Gross flows &amp; stocks'!AN241/('Input - Gross flows &amp; stocks'!$AM241+'Input - Gross flows &amp; stocks'!$AN241+'Input - Gross flows &amp; stocks'!$AO241)</f>
        <v>0.75965162583232426</v>
      </c>
      <c r="O239" s="12">
        <f ca="1">'Input - Gross flows &amp; stocks'!AO241/('Input - Gross flows &amp; stocks'!$AM241+'Input - Gross flows &amp; stocks'!$AN241+'Input - Gross flows &amp; stocks'!$AO241)</f>
        <v>9.9389897128392635E-2</v>
      </c>
      <c r="P239" s="12">
        <f ca="1">'Input - Gross flows &amp; stocks'!AP241/('Input - Gross flows &amp; stocks'!$AP241+'Input - Gross flows &amp; stocks'!$AQ241+'Input - Gross flows &amp; stocks'!$AR241)</f>
        <v>1.5744612642520556E-2</v>
      </c>
      <c r="Q239" s="12">
        <f ca="1">'Input - Gross flows &amp; stocks'!AQ241/('Input - Gross flows &amp; stocks'!$AP241+'Input - Gross flows &amp; stocks'!$AQ241+'Input - Gross flows &amp; stocks'!$AR241)</f>
        <v>2.2378738895771407E-2</v>
      </c>
      <c r="R239" s="12">
        <f ca="1">'Input - Gross flows &amp; stocks'!AR241/('Input - Gross flows &amp; stocks'!$AP241+'Input - Gross flows &amp; stocks'!$AQ241+'Input - Gross flows &amp; stocks'!$AR241)</f>
        <v>0.96187664846170806</v>
      </c>
      <c r="T239" s="12">
        <f t="shared" ca="1" si="9"/>
        <v>0.97098366074376208</v>
      </c>
      <c r="U239" s="12">
        <f ca="1">OFFSET('Margin error adjustment'!$BD$6,UsefulSeries!$M238,0)</f>
        <v>1.6243679958953469E-2</v>
      </c>
      <c r="V239" s="12">
        <f ca="1">OFFSET('Margin error adjustment'!$BD$7,UsefulSeries!$M238,0)</f>
        <v>1.2772659297284401E-2</v>
      </c>
      <c r="W239" s="12">
        <f ca="1">OFFSET('Margin error adjustment'!$BD$8,UsefulSeries!$M238,0)</f>
        <v>0.1404845220025854</v>
      </c>
      <c r="X239" s="12">
        <f t="shared" ca="1" si="10"/>
        <v>0.7496987200622458</v>
      </c>
      <c r="Y239" s="12">
        <f ca="1">OFFSET('Margin error adjustment'!$BD$9,UsefulSeries!$M238,0)</f>
        <v>0.10981675793516875</v>
      </c>
      <c r="Z239" s="12">
        <f ca="1">OFFSET('Margin error adjustment'!$BD$10,UsefulSeries!$M238,0)</f>
        <v>1.410834718430987E-2</v>
      </c>
      <c r="AA239" s="12">
        <f ca="1">OFFSET('Margin error adjustment'!$BD$11,UsefulSeries!$M238,0)</f>
        <v>1.9835059998069653E-2</v>
      </c>
      <c r="AB239" s="12">
        <f t="shared" ca="1" si="11"/>
        <v>0.96605659281762046</v>
      </c>
      <c r="AD239" s="12">
        <f ca="1">OFFSET('Time agg. bias corr.'!$F$4,UsefulSeries!$C238,0)</f>
        <v>-3.0952243100615E-2</v>
      </c>
      <c r="AE239" s="12">
        <f ca="1">OFFSET('Time agg. bias corr.'!$G$4,UsefulSeries!$C238,0)</f>
        <v>1.8865148148237199E-2</v>
      </c>
      <c r="AF239" s="12">
        <f ca="1">OFFSET('Time agg. bias corr.'!$H$4,UsefulSeries!$C238,0)</f>
        <v>1.2087094952378001E-2</v>
      </c>
      <c r="AG239" s="12">
        <f ca="1">OFFSET('Time agg. bias corr.'!$F$5,UsefulSeries!$C238,0)</f>
        <v>0.16356529930376701</v>
      </c>
      <c r="AH239" s="12">
        <f ca="1">OFFSET('Time agg. bias corr.'!$G$5,UsefulSeries!$C238,0)</f>
        <v>-0.29139477203963299</v>
      </c>
      <c r="AI239" s="12">
        <f ca="1">OFFSET('Time agg. bias corr.'!$H$5,UsefulSeries!$C238,0)</f>
        <v>0.12782947273586701</v>
      </c>
      <c r="AJ239" s="12">
        <f ca="1">OFFSET('Time agg. bias corr.'!$F$6,UsefulSeries!$C238,0)</f>
        <v>1.2835069844471801E-2</v>
      </c>
      <c r="AK239" s="12">
        <f ca="1">OFFSET('Time agg. bias corr.'!$G$6,UsefulSeries!$C238,0)</f>
        <v>2.3149116845154898E-2</v>
      </c>
      <c r="AL239" s="12">
        <f ca="1">OFFSET('Time agg. bias corr.'!$H$6,UsefulSeries!$C238,0)</f>
        <v>-3.5984186689626399E-2</v>
      </c>
    </row>
    <row r="240" spans="1:38" x14ac:dyDescent="0.35">
      <c r="A240" s="2" t="s">
        <v>295</v>
      </c>
      <c r="B240" s="15">
        <f>'Input - Gross flows &amp; stocks'!S242</f>
        <v>138368</v>
      </c>
      <c r="C240" s="15">
        <f>'Input - Gross flows &amp; stocks'!T242</f>
        <v>15223</v>
      </c>
      <c r="D240" s="15">
        <f>'Input - Gross flows &amp; stocks'!U242</f>
        <v>83148</v>
      </c>
      <c r="E240" s="13">
        <f>'Input - Gross flows &amp; stocks'!V242</f>
        <v>0.5852124286620165</v>
      </c>
      <c r="F240" s="13">
        <f>'Input - Gross flows &amp; stocks'!W242</f>
        <v>6.4899598393574301E-2</v>
      </c>
      <c r="G240" s="13">
        <f>'Input - Gross flows &amp; stocks'!X242</f>
        <v>0.34988797294440921</v>
      </c>
      <c r="H240" s="13">
        <f>'Input - Gross flows &amp; stocks'!Y242</f>
        <v>9.9113880370594626E-2</v>
      </c>
      <c r="I240" s="13"/>
      <c r="J240" s="12">
        <f ca="1">'Input - Gross flows &amp; stocks'!AJ242/('Input - Gross flows &amp; stocks'!$AJ242+'Input - Gross flows &amp; stocks'!$AK242+'Input - Gross flows &amp; stocks'!$AL242)</f>
        <v>0.97255581318329098</v>
      </c>
      <c r="K240" s="12">
        <f ca="1">'Input - Gross flows &amp; stocks'!AK242/('Input - Gross flows &amp; stocks'!$AJ242+'Input - Gross flows &amp; stocks'!$AK242+'Input - Gross flows &amp; stocks'!$AL242)</f>
        <v>1.5760467576200973E-2</v>
      </c>
      <c r="L240" s="12">
        <f ca="1">'Input - Gross flows &amp; stocks'!AL242/('Input - Gross flows &amp; stocks'!$AJ242+'Input - Gross flows &amp; stocks'!$AK242+'Input - Gross flows &amp; stocks'!$AL242)</f>
        <v>1.1683719240508187E-2</v>
      </c>
      <c r="M240" s="12">
        <f ca="1">'Input - Gross flows &amp; stocks'!AM242/('Input - Gross flows &amp; stocks'!$AM242+'Input - Gross flows &amp; stocks'!$AN242+'Input - Gross flows &amp; stocks'!$AO242)</f>
        <v>0.1342796900566911</v>
      </c>
      <c r="N240" s="12">
        <f ca="1">'Input - Gross flows &amp; stocks'!AN242/('Input - Gross flows &amp; stocks'!$AM242+'Input - Gross flows &amp; stocks'!$AN242+'Input - Gross flows &amp; stocks'!$AO242)</f>
        <v>0.76184006323822862</v>
      </c>
      <c r="O240" s="12">
        <f ca="1">'Input - Gross flows &amp; stocks'!AO242/('Input - Gross flows &amp; stocks'!$AM242+'Input - Gross flows &amp; stocks'!$AN242+'Input - Gross flows &amp; stocks'!$AO242)</f>
        <v>0.10388024670508027</v>
      </c>
      <c r="P240" s="12">
        <f ca="1">'Input - Gross flows &amp; stocks'!AP242/('Input - Gross flows &amp; stocks'!$AP242+'Input - Gross flows &amp; stocks'!$AQ242+'Input - Gross flows &amp; stocks'!$AR242)</f>
        <v>1.6097661589090762E-2</v>
      </c>
      <c r="Q240" s="12">
        <f ca="1">'Input - Gross flows &amp; stocks'!AQ242/('Input - Gross flows &amp; stocks'!$AP242+'Input - Gross flows &amp; stocks'!$AQ242+'Input - Gross flows &amp; stocks'!$AR242)</f>
        <v>2.2101612230802658E-2</v>
      </c>
      <c r="R240" s="12">
        <f ca="1">'Input - Gross flows &amp; stocks'!AR242/('Input - Gross flows &amp; stocks'!$AP242+'Input - Gross flows &amp; stocks'!$AQ242+'Input - Gross flows &amp; stocks'!$AR242)</f>
        <v>0.96180072618010659</v>
      </c>
      <c r="T240" s="12">
        <f t="shared" ca="1" si="9"/>
        <v>0.97236812623053215</v>
      </c>
      <c r="U240" s="12">
        <f ca="1">OFFSET('Margin error adjustment'!$BD$6,UsefulSeries!$M239,0)</f>
        <v>1.5669683770785221E-2</v>
      </c>
      <c r="V240" s="12">
        <f ca="1">OFFSET('Margin error adjustment'!$BD$7,UsefulSeries!$M239,0)</f>
        <v>1.1962189998682626E-2</v>
      </c>
      <c r="W240" s="12">
        <f ca="1">OFFSET('Margin error adjustment'!$BD$8,UsefulSeries!$M239,0)</f>
        <v>0.13451406295688442</v>
      </c>
      <c r="X240" s="12">
        <f t="shared" ca="1" si="10"/>
        <v>0.75892843910152752</v>
      </c>
      <c r="Y240" s="12">
        <f ca="1">OFFSET('Margin error adjustment'!$BD$9,UsefulSeries!$M239,0)</f>
        <v>0.10655749794158813</v>
      </c>
      <c r="Z240" s="12">
        <f ca="1">OFFSET('Margin error adjustment'!$BD$10,UsefulSeries!$M239,0)</f>
        <v>1.5727637411663546E-2</v>
      </c>
      <c r="AA240" s="12">
        <f ca="1">OFFSET('Margin error adjustment'!$BD$11,UsefulSeries!$M239,0)</f>
        <v>2.1470535031196773E-2</v>
      </c>
      <c r="AB240" s="12">
        <f t="shared" ca="1" si="11"/>
        <v>0.96280182755713972</v>
      </c>
      <c r="AD240" s="12">
        <f ca="1">OFFSET('Time agg. bias corr.'!$F$4,UsefulSeries!$C239,0)</f>
        <v>-2.9409023247564298E-2</v>
      </c>
      <c r="AE240" s="12">
        <f ca="1">OFFSET('Time agg. bias corr.'!$G$4,UsefulSeries!$C239,0)</f>
        <v>1.8070134103561598E-2</v>
      </c>
      <c r="AF240" s="12">
        <f ca="1">OFFSET('Time agg. bias corr.'!$H$4,UsefulSeries!$C239,0)</f>
        <v>1.1338889144096601E-2</v>
      </c>
      <c r="AG240" s="12">
        <f ca="1">OFFSET('Time agg. bias corr.'!$F$5,UsefulSeries!$C239,0)</f>
        <v>0.15545384629398201</v>
      </c>
      <c r="AH240" s="12">
        <f ca="1">OFFSET('Time agg. bias corr.'!$G$5,UsefulSeries!$C239,0)</f>
        <v>-0.27906104246906999</v>
      </c>
      <c r="AI240" s="12">
        <f ca="1">OFFSET('Time agg. bias corr.'!$H$5,UsefulSeries!$C239,0)</f>
        <v>0.12360719616362301</v>
      </c>
      <c r="AJ240" s="12">
        <f ca="1">OFFSET('Time agg. bias corr.'!$F$6,UsefulSeries!$C239,0)</f>
        <v>1.4473044661276699E-2</v>
      </c>
      <c r="AK240" s="12">
        <f ca="1">OFFSET('Time agg. bias corr.'!$G$6,UsefulSeries!$C239,0)</f>
        <v>2.4955035116336999E-2</v>
      </c>
      <c r="AL240" s="12">
        <f ca="1">OFFSET('Time agg. bias corr.'!$H$6,UsefulSeries!$C239,0)</f>
        <v>-3.9428079777482999E-2</v>
      </c>
    </row>
    <row r="241" spans="1:38" x14ac:dyDescent="0.35">
      <c r="A241" s="2" t="s">
        <v>296</v>
      </c>
      <c r="B241" s="15">
        <f>'Input - Gross flows &amp; stocks'!S243</f>
        <v>138370</v>
      </c>
      <c r="C241" s="15">
        <f>'Input - Gross flows &amp; stocks'!T243</f>
        <v>15121</v>
      </c>
      <c r="D241" s="15">
        <f>'Input - Gross flows &amp; stocks'!U243</f>
        <v>83342.333333333328</v>
      </c>
      <c r="E241" s="13">
        <f>'Input - Gross flows &amp; stocks'!V243</f>
        <v>0.58569419159172609</v>
      </c>
      <c r="F241" s="13">
        <f>'Input - Gross flows &amp; stocks'!W243</f>
        <v>6.4284899659124026E-2</v>
      </c>
      <c r="G241" s="13">
        <f>'Input - Gross flows &amp; stocks'!X243</f>
        <v>0.35002090874914993</v>
      </c>
      <c r="H241" s="13">
        <f>'Input - Gross flows &amp; stocks'!Y243</f>
        <v>9.8513919382895415E-2</v>
      </c>
      <c r="I241" s="13"/>
      <c r="J241" s="12">
        <f ca="1">'Input - Gross flows &amp; stocks'!AJ243/('Input - Gross flows &amp; stocks'!$AJ243+'Input - Gross flows &amp; stocks'!$AK243+'Input - Gross flows &amp; stocks'!$AL243)</f>
        <v>0.97353658716971203</v>
      </c>
      <c r="K241" s="12">
        <f ca="1">'Input - Gross flows &amp; stocks'!AK243/('Input - Gross flows &amp; stocks'!$AJ243+'Input - Gross flows &amp; stocks'!$AK243+'Input - Gross flows &amp; stocks'!$AL243)</f>
        <v>1.5020547258149131E-2</v>
      </c>
      <c r="L241" s="12">
        <f ca="1">'Input - Gross flows &amp; stocks'!AL243/('Input - Gross flows &amp; stocks'!$AJ243+'Input - Gross flows &amp; stocks'!$AK243+'Input - Gross flows &amp; stocks'!$AL243)</f>
        <v>1.1442865572139034E-2</v>
      </c>
      <c r="M241" s="12">
        <f ca="1">'Input - Gross flows &amp; stocks'!AM243/('Input - Gross flows &amp; stocks'!$AM243+'Input - Gross flows &amp; stocks'!$AN243+'Input - Gross flows &amp; stocks'!$AO243)</f>
        <v>0.13881489205611608</v>
      </c>
      <c r="N241" s="12">
        <f ca="1">'Input - Gross flows &amp; stocks'!AN243/('Input - Gross flows &amp; stocks'!$AM243+'Input - Gross flows &amp; stocks'!$AN243+'Input - Gross flows &amp; stocks'!$AO243)</f>
        <v>0.75607836360101122</v>
      </c>
      <c r="O241" s="12">
        <f ca="1">'Input - Gross flows &amp; stocks'!AO243/('Input - Gross flows &amp; stocks'!$AM243+'Input - Gross flows &amp; stocks'!$AN243+'Input - Gross flows &amp; stocks'!$AO243)</f>
        <v>0.10510674434287277</v>
      </c>
      <c r="P241" s="12">
        <f ca="1">'Input - Gross flows &amp; stocks'!AP243/('Input - Gross flows &amp; stocks'!$AP243+'Input - Gross flows &amp; stocks'!$AQ243+'Input - Gross flows &amp; stocks'!$AR243)</f>
        <v>1.7493719246984347E-2</v>
      </c>
      <c r="Q241" s="12">
        <f ca="1">'Input - Gross flows &amp; stocks'!AQ243/('Input - Gross flows &amp; stocks'!$AP243+'Input - Gross flows &amp; stocks'!$AQ243+'Input - Gross flows &amp; stocks'!$AR243)</f>
        <v>2.2789350592186022E-2</v>
      </c>
      <c r="R241" s="12">
        <f ca="1">'Input - Gross flows &amp; stocks'!AR243/('Input - Gross flows &amp; stocks'!$AP243+'Input - Gross flows &amp; stocks'!$AQ243+'Input - Gross flows &amp; stocks'!$AR243)</f>
        <v>0.95971693016082971</v>
      </c>
      <c r="T241" s="12">
        <f t="shared" ca="1" si="9"/>
        <v>0.97432775195636245</v>
      </c>
      <c r="U241" s="12">
        <f ca="1">OFFSET('Margin error adjustment'!$BD$6,UsefulSeries!$M240,0)</f>
        <v>1.4216566482000446E-2</v>
      </c>
      <c r="V241" s="12">
        <f ca="1">OFFSET('Margin error adjustment'!$BD$7,UsefulSeries!$M240,0)</f>
        <v>1.1455681561637164E-2</v>
      </c>
      <c r="W241" s="12">
        <f ca="1">OFFSET('Margin error adjustment'!$BD$8,UsefulSeries!$M240,0)</f>
        <v>0.14451345663330123</v>
      </c>
      <c r="X241" s="12">
        <f t="shared" ca="1" si="10"/>
        <v>0.746032703510074</v>
      </c>
      <c r="Y241" s="12">
        <f ca="1">OFFSET('Margin error adjustment'!$BD$9,UsefulSeries!$M240,0)</f>
        <v>0.10945383985662471</v>
      </c>
      <c r="Z241" s="12">
        <f ca="1">OFFSET('Margin error adjustment'!$BD$10,UsefulSeries!$M240,0)</f>
        <v>1.7510222506406048E-2</v>
      </c>
      <c r="AA241" s="12">
        <f ca="1">OFFSET('Margin error adjustment'!$BD$11,UsefulSeries!$M240,0)</f>
        <v>2.157252034462032E-2</v>
      </c>
      <c r="AB241" s="12">
        <f t="shared" ca="1" si="11"/>
        <v>0.96091725714897358</v>
      </c>
      <c r="AD241" s="12">
        <f ca="1">OFFSET('Time agg. bias corr.'!$F$4,UsefulSeries!$C240,0)</f>
        <v>-2.7379691765505799E-2</v>
      </c>
      <c r="AE241" s="12">
        <f ca="1">OFFSET('Time agg. bias corr.'!$G$4,UsefulSeries!$C240,0)</f>
        <v>1.6502757133710098E-2</v>
      </c>
      <c r="AF241" s="12">
        <f ca="1">OFFSET('Time agg. bias corr.'!$H$4,UsefulSeries!$C240,0)</f>
        <v>1.08769346317965E-2</v>
      </c>
      <c r="AG241" s="12">
        <f ca="1">OFFSET('Time agg. bias corr.'!$F$5,UsefulSeries!$C240,0)</f>
        <v>0.168143868121234</v>
      </c>
      <c r="AH241" s="12">
        <f ca="1">OFFSET('Time agg. bias corr.'!$G$5,UsefulSeries!$C240,0)</f>
        <v>-0.29628699565203898</v>
      </c>
      <c r="AI241" s="12">
        <f ca="1">OFFSET('Time agg. bias corr.'!$H$5,UsefulSeries!$C240,0)</f>
        <v>0.12814312753080501</v>
      </c>
      <c r="AJ241" s="12">
        <f ca="1">OFFSET('Time agg. bias corr.'!$F$6,UsefulSeries!$C240,0)</f>
        <v>1.6154571076553499E-2</v>
      </c>
      <c r="AK241" s="12">
        <f ca="1">OFFSET('Time agg. bias corr.'!$G$6,UsefulSeries!$C240,0)</f>
        <v>2.53074633095337E-2</v>
      </c>
      <c r="AL241" s="12">
        <f ca="1">OFFSET('Time agg. bias corr.'!$H$6,UsefulSeries!$C240,0)</f>
        <v>-4.1462034386086699E-2</v>
      </c>
    </row>
    <row r="242" spans="1:38" x14ac:dyDescent="0.35">
      <c r="A242" s="2" t="s">
        <v>297</v>
      </c>
      <c r="B242" s="15">
        <f>'Input - Gross flows &amp; stocks'!S244</f>
        <v>138344</v>
      </c>
      <c r="C242" s="15">
        <f>'Input - Gross flows &amp; stocks'!T244</f>
        <v>15085.666666666666</v>
      </c>
      <c r="D242" s="15">
        <f>'Input - Gross flows &amp; stocks'!U244</f>
        <v>83488.666666666672</v>
      </c>
      <c r="E242" s="13">
        <f>'Input - Gross flows &amp; stocks'!V244</f>
        <v>0.58252013303844274</v>
      </c>
      <c r="F242" s="13">
        <f>'Input - Gross flows &amp; stocks'!W244</f>
        <v>6.3725076395806254E-2</v>
      </c>
      <c r="G242" s="13">
        <f>'Input - Gross flows &amp; stocks'!X244</f>
        <v>0.35375479056575104</v>
      </c>
      <c r="H242" s="13">
        <f>'Input - Gross flows &amp; stocks'!Y244</f>
        <v>9.832301010886639E-2</v>
      </c>
      <c r="I242" s="13"/>
      <c r="J242" s="12">
        <f ca="1">'Input - Gross flows &amp; stocks'!AJ244/('Input - Gross flows &amp; stocks'!$AJ244+'Input - Gross flows &amp; stocks'!$AK244+'Input - Gross flows &amp; stocks'!$AL244)</f>
        <v>0.97301401579147606</v>
      </c>
      <c r="K242" s="12">
        <f ca="1">'Input - Gross flows &amp; stocks'!AK244/('Input - Gross flows &amp; stocks'!$AJ244+'Input - Gross flows &amp; stocks'!$AK244+'Input - Gross flows &amp; stocks'!$AL244)</f>
        <v>1.5159916200604166E-2</v>
      </c>
      <c r="L242" s="12">
        <f ca="1">'Input - Gross flows &amp; stocks'!AL244/('Input - Gross flows &amp; stocks'!$AJ244+'Input - Gross flows &amp; stocks'!$AK244+'Input - Gross flows &amp; stocks'!$AL244)</f>
        <v>1.1826068007919755E-2</v>
      </c>
      <c r="M242" s="12">
        <f ca="1">'Input - Gross flows &amp; stocks'!AM244/('Input - Gross flows &amp; stocks'!$AM244+'Input - Gross flows &amp; stocks'!$AN244+'Input - Gross flows &amp; stocks'!$AO244)</f>
        <v>0.13748376416891853</v>
      </c>
      <c r="N242" s="12">
        <f ca="1">'Input - Gross flows &amp; stocks'!AN244/('Input - Gross flows &amp; stocks'!$AM244+'Input - Gross flows &amp; stocks'!$AN244+'Input - Gross flows &amp; stocks'!$AO244)</f>
        <v>0.7558428803751529</v>
      </c>
      <c r="O242" s="12">
        <f ca="1">'Input - Gross flows &amp; stocks'!AO244/('Input - Gross flows &amp; stocks'!$AM244+'Input - Gross flows &amp; stocks'!$AN244+'Input - Gross flows &amp; stocks'!$AO244)</f>
        <v>0.10667335545592867</v>
      </c>
      <c r="P242" s="12">
        <f ca="1">'Input - Gross flows &amp; stocks'!AP244/('Input - Gross flows &amp; stocks'!$AP244+'Input - Gross flows &amp; stocks'!$AQ244+'Input - Gross flows &amp; stocks'!$AR244)</f>
        <v>1.8510340628363077E-2</v>
      </c>
      <c r="Q242" s="12">
        <f ca="1">'Input - Gross flows &amp; stocks'!AQ244/('Input - Gross flows &amp; stocks'!$AP244+'Input - Gross flows &amp; stocks'!$AQ244+'Input - Gross flows &amp; stocks'!$AR244)</f>
        <v>2.3169724470524275E-2</v>
      </c>
      <c r="R242" s="12">
        <f ca="1">'Input - Gross flows &amp; stocks'!AR244/('Input - Gross flows &amp; stocks'!$AP244+'Input - Gross flows &amp; stocks'!$AQ244+'Input - Gross flows &amp; stocks'!$AR244)</f>
        <v>0.95831993490111267</v>
      </c>
      <c r="T242" s="12">
        <f t="shared" ca="1" si="9"/>
        <v>0.97075913571981787</v>
      </c>
      <c r="U242" s="12">
        <f ca="1">OFFSET('Margin error adjustment'!$BD$6,UsefulSeries!$M241,0)</f>
        <v>1.5361218746977382E-2</v>
      </c>
      <c r="V242" s="12">
        <f ca="1">OFFSET('Margin error adjustment'!$BD$7,UsefulSeries!$M241,0)</f>
        <v>1.3879645533204761E-2</v>
      </c>
      <c r="W242" s="12">
        <f ca="1">OFFSET('Margin error adjustment'!$BD$8,UsefulSeries!$M241,0)</f>
        <v>0.13328239712050385</v>
      </c>
      <c r="X242" s="12">
        <f t="shared" ca="1" si="10"/>
        <v>0.74453321716582321</v>
      </c>
      <c r="Y242" s="12">
        <f ca="1">OFFSET('Margin error adjustment'!$BD$9,UsefulSeries!$M241,0)</f>
        <v>0.12218438571367296</v>
      </c>
      <c r="Z242" s="12">
        <f ca="1">OFFSET('Margin error adjustment'!$BD$10,UsefulSeries!$M241,0)</f>
        <v>1.5382224755552641E-2</v>
      </c>
      <c r="AA242" s="12">
        <f ca="1">OFFSET('Margin error adjustment'!$BD$11,UsefulSeries!$M241,0)</f>
        <v>1.9615561441966595E-2</v>
      </c>
      <c r="AB242" s="12">
        <f t="shared" ca="1" si="11"/>
        <v>0.96500221380248075</v>
      </c>
      <c r="AD242" s="12">
        <f ca="1">OFFSET('Time agg. bias corr.'!$F$4,UsefulSeries!$C241,0)</f>
        <v>-3.1056883639408998E-2</v>
      </c>
      <c r="AE242" s="12">
        <f ca="1">OFFSET('Time agg. bias corr.'!$G$4,UsefulSeries!$C241,0)</f>
        <v>1.7881168988612601E-2</v>
      </c>
      <c r="AF242" s="12">
        <f ca="1">OFFSET('Time agg. bias corr.'!$H$4,UsefulSeries!$C241,0)</f>
        <v>1.31757146507963E-2</v>
      </c>
      <c r="AG242" s="12">
        <f ca="1">OFFSET('Time agg. bias corr.'!$F$5,UsefulSeries!$C241,0)</f>
        <v>0.15545041493532799</v>
      </c>
      <c r="AH242" s="12">
        <f ca="1">OFFSET('Time agg. bias corr.'!$G$5,UsefulSeries!$C241,0)</f>
        <v>-0.29832618931602001</v>
      </c>
      <c r="AI242" s="12">
        <f ca="1">OFFSET('Time agg. bias corr.'!$H$5,UsefulSeries!$C241,0)</f>
        <v>0.14287577438069099</v>
      </c>
      <c r="AJ242" s="12">
        <f ca="1">OFFSET('Time agg. bias corr.'!$F$6,UsefulSeries!$C241,0)</f>
        <v>1.4262910421357401E-2</v>
      </c>
      <c r="AK242" s="12">
        <f ca="1">OFFSET('Time agg. bias corr.'!$G$6,UsefulSeries!$C241,0)</f>
        <v>2.2975372485412499E-2</v>
      </c>
      <c r="AL242" s="12">
        <f ca="1">OFFSET('Time agg. bias corr.'!$H$6,UsefulSeries!$C241,0)</f>
        <v>-3.72382829067699E-2</v>
      </c>
    </row>
    <row r="243" spans="1:38" x14ac:dyDescent="0.35">
      <c r="A243" s="2" t="s">
        <v>298</v>
      </c>
      <c r="B243" s="15">
        <f>'Input - Gross flows &amp; stocks'!S245</f>
        <v>138590</v>
      </c>
      <c r="C243" s="15">
        <f>'Input - Gross flows &amp; stocks'!T245</f>
        <v>15120.333333333334</v>
      </c>
      <c r="D243" s="15">
        <f>'Input - Gross flows &amp; stocks'!U245</f>
        <v>83286.333333333328</v>
      </c>
      <c r="E243" s="13">
        <f>'Input - Gross flows &amp; stocks'!V245</f>
        <v>0.58453847225682232</v>
      </c>
      <c r="F243" s="13">
        <f>'Input - Gross flows &amp; stocks'!W245</f>
        <v>6.3529997931031576E-2</v>
      </c>
      <c r="G243" s="13">
        <f>'Input - Gross flows &amp; stocks'!X245</f>
        <v>0.35193152981214609</v>
      </c>
      <c r="H243" s="13">
        <f>'Input - Gross flows &amp; stocks'!Y245</f>
        <v>9.8369010107756796E-2</v>
      </c>
      <c r="I243" s="13"/>
      <c r="J243" s="12">
        <f ca="1">'Input - Gross flows &amp; stocks'!AJ245/('Input - Gross flows &amp; stocks'!$AJ245+'Input - Gross flows &amp; stocks'!$AK245+'Input - Gross flows &amp; stocks'!$AL245)</f>
        <v>0.97348973583497889</v>
      </c>
      <c r="K243" s="12">
        <f ca="1">'Input - Gross flows &amp; stocks'!AK245/('Input - Gross flows &amp; stocks'!$AJ245+'Input - Gross flows &amp; stocks'!$AK245+'Input - Gross flows &amp; stocks'!$AL245)</f>
        <v>1.5000756392176266E-2</v>
      </c>
      <c r="L243" s="12">
        <f ca="1">'Input - Gross flows &amp; stocks'!AL245/('Input - Gross flows &amp; stocks'!$AJ245+'Input - Gross flows &amp; stocks'!$AK245+'Input - Gross flows &amp; stocks'!$AL245)</f>
        <v>1.1509507772844813E-2</v>
      </c>
      <c r="M243" s="12">
        <f ca="1">'Input - Gross flows &amp; stocks'!AM245/('Input - Gross flows &amp; stocks'!$AM245+'Input - Gross flows &amp; stocks'!$AN245+'Input - Gross flows &amp; stocks'!$AO245)</f>
        <v>0.14390819235606217</v>
      </c>
      <c r="N243" s="12">
        <f ca="1">'Input - Gross flows &amp; stocks'!AN245/('Input - Gross flows &amp; stocks'!$AM245+'Input - Gross flows &amp; stocks'!$AN245+'Input - Gross flows &amp; stocks'!$AO245)</f>
        <v>0.75048241290284246</v>
      </c>
      <c r="O243" s="12">
        <f ca="1">'Input - Gross flows &amp; stocks'!AO245/('Input - Gross flows &amp; stocks'!$AM245+'Input - Gross flows &amp; stocks'!$AN245+'Input - Gross flows &amp; stocks'!$AO245)</f>
        <v>0.10560939474109551</v>
      </c>
      <c r="P243" s="12">
        <f ca="1">'Input - Gross flows &amp; stocks'!AP245/('Input - Gross flows &amp; stocks'!$AP245+'Input - Gross flows &amp; stocks'!$AQ245+'Input - Gross flows &amp; stocks'!$AR245)</f>
        <v>1.9621950215958625E-2</v>
      </c>
      <c r="Q243" s="12">
        <f ca="1">'Input - Gross flows &amp; stocks'!AQ245/('Input - Gross flows &amp; stocks'!$AP245+'Input - Gross flows &amp; stocks'!$AQ245+'Input - Gross flows &amp; stocks'!$AR245)</f>
        <v>2.5358795551282034E-2</v>
      </c>
      <c r="R243" s="12">
        <f ca="1">'Input - Gross flows &amp; stocks'!AR245/('Input - Gross flows &amp; stocks'!$AP245+'Input - Gross flows &amp; stocks'!$AQ245+'Input - Gross flows &amp; stocks'!$AR245)</f>
        <v>0.95501925423275935</v>
      </c>
      <c r="T243" s="12">
        <f t="shared" ca="1" si="9"/>
        <v>0.97472837328658646</v>
      </c>
      <c r="U243" s="12">
        <f ca="1">OFFSET('Margin error adjustment'!$BD$6,UsefulSeries!$M242,0)</f>
        <v>1.3900221867702848E-2</v>
      </c>
      <c r="V243" s="12">
        <f ca="1">OFFSET('Margin error adjustment'!$BD$7,UsefulSeries!$M242,0)</f>
        <v>1.1371404845710614E-2</v>
      </c>
      <c r="W243" s="12">
        <f ca="1">OFFSET('Margin error adjustment'!$BD$8,UsefulSeries!$M242,0)</f>
        <v>0.15217079897466321</v>
      </c>
      <c r="X243" s="12">
        <f t="shared" ca="1" si="10"/>
        <v>0.73755774079025005</v>
      </c>
      <c r="Y243" s="12">
        <f ca="1">OFFSET('Margin error adjustment'!$BD$9,UsefulSeries!$M242,0)</f>
        <v>0.11027146023508667</v>
      </c>
      <c r="Z243" s="12">
        <f ca="1">OFFSET('Margin error adjustment'!$BD$10,UsefulSeries!$M242,0)</f>
        <v>1.9907786329736766E-2</v>
      </c>
      <c r="AA243" s="12">
        <f ca="1">OFFSET('Margin error adjustment'!$BD$11,UsefulSeries!$M242,0)</f>
        <v>2.383548063824532E-2</v>
      </c>
      <c r="AB243" s="12">
        <f t="shared" ca="1" si="11"/>
        <v>0.95625673303201786</v>
      </c>
      <c r="AD243" s="12">
        <f ca="1">OFFSET('Time agg. bias corr.'!$F$4,UsefulSeries!$C242,0)</f>
        <v>-2.7026497812290801E-2</v>
      </c>
      <c r="AE243" s="12">
        <f ca="1">OFFSET('Time agg. bias corr.'!$G$4,UsefulSeries!$C242,0)</f>
        <v>1.62034435130229E-2</v>
      </c>
      <c r="AF243" s="12">
        <f ca="1">OFFSET('Time agg. bias corr.'!$H$4,UsefulSeries!$C242,0)</f>
        <v>1.08230542993542E-2</v>
      </c>
      <c r="AG243" s="12">
        <f ca="1">OFFSET('Time agg. bias corr.'!$F$5,UsefulSeries!$C242,0)</f>
        <v>0.177898179166325</v>
      </c>
      <c r="AH243" s="12">
        <f ca="1">OFFSET('Time agg. bias corr.'!$G$5,UsefulSeries!$C242,0)</f>
        <v>-0.30801676269301997</v>
      </c>
      <c r="AI243" s="12">
        <f ca="1">OFFSET('Time agg. bias corr.'!$H$5,UsefulSeries!$C242,0)</f>
        <v>0.130118583515071</v>
      </c>
      <c r="AJ243" s="12">
        <f ca="1">OFFSET('Time agg. bias corr.'!$F$6,UsefulSeries!$C242,0)</f>
        <v>1.8339260909721E-2</v>
      </c>
      <c r="AK243" s="12">
        <f ca="1">OFFSET('Time agg. bias corr.'!$G$6,UsefulSeries!$C242,0)</f>
        <v>2.81911378622948E-2</v>
      </c>
      <c r="AL243" s="12">
        <f ca="1">OFFSET('Time agg. bias corr.'!$H$6,UsefulSeries!$C242,0)</f>
        <v>-4.6530398771866002E-2</v>
      </c>
    </row>
    <row r="244" spans="1:38" x14ac:dyDescent="0.35">
      <c r="A244" s="2" t="s">
        <v>299</v>
      </c>
      <c r="B244" s="15">
        <f>'Input - Gross flows &amp; stocks'!S246</f>
        <v>138876.33333333334</v>
      </c>
      <c r="C244" s="15">
        <f>'Input - Gross flows &amp; stocks'!T246</f>
        <v>15213.333333333334</v>
      </c>
      <c r="D244" s="15">
        <f>'Input - Gross flows &amp; stocks'!U246</f>
        <v>83072.333333333328</v>
      </c>
      <c r="E244" s="13">
        <f>'Input - Gross flows &amp; stocks'!V246</f>
        <v>0.58473489227757192</v>
      </c>
      <c r="F244" s="13">
        <f>'Input - Gross flows &amp; stocks'!W246</f>
        <v>6.3768470620005235E-2</v>
      </c>
      <c r="G244" s="13">
        <f>'Input - Gross flows &amp; stocks'!X246</f>
        <v>0.35149663710242279</v>
      </c>
      <c r="H244" s="13">
        <f>'Input - Gross flows &amp; stocks'!Y246</f>
        <v>9.8730392909755993E-2</v>
      </c>
      <c r="I244" s="13"/>
      <c r="J244" s="12">
        <f ca="1">'Input - Gross flows &amp; stocks'!AJ246/('Input - Gross flows &amp; stocks'!$AJ246+'Input - Gross flows &amp; stocks'!$AK246+'Input - Gross flows &amp; stocks'!$AL246)</f>
        <v>0.97340610642721737</v>
      </c>
      <c r="K244" s="12">
        <f ca="1">'Input - Gross flows &amp; stocks'!AK246/('Input - Gross flows &amp; stocks'!$AJ246+'Input - Gross flows &amp; stocks'!$AK246+'Input - Gross flows &amp; stocks'!$AL246)</f>
        <v>1.5088187795183347E-2</v>
      </c>
      <c r="L244" s="12">
        <f ca="1">'Input - Gross flows &amp; stocks'!AL246/('Input - Gross flows &amp; stocks'!$AJ246+'Input - Gross flows &amp; stocks'!$AK246+'Input - Gross flows &amp; stocks'!$AL246)</f>
        <v>1.1505705777599348E-2</v>
      </c>
      <c r="M244" s="12">
        <f ca="1">'Input - Gross flows &amp; stocks'!AM246/('Input - Gross flows &amp; stocks'!$AM246+'Input - Gross flows &amp; stocks'!$AN246+'Input - Gross flows &amp; stocks'!$AO246)</f>
        <v>0.14893718556081204</v>
      </c>
      <c r="N244" s="12">
        <f ca="1">'Input - Gross flows &amp; stocks'!AN246/('Input - Gross flows &amp; stocks'!$AM246+'Input - Gross flows &amp; stocks'!$AN246+'Input - Gross flows &amp; stocks'!$AO246)</f>
        <v>0.74782187316968896</v>
      </c>
      <c r="O244" s="12">
        <f ca="1">'Input - Gross flows &amp; stocks'!AO246/('Input - Gross flows &amp; stocks'!$AM246+'Input - Gross flows &amp; stocks'!$AN246+'Input - Gross flows &amp; stocks'!$AO246)</f>
        <v>0.10324094126949893</v>
      </c>
      <c r="P244" s="12">
        <f ca="1">'Input - Gross flows &amp; stocks'!AP246/('Input - Gross flows &amp; stocks'!$AP246+'Input - Gross flows &amp; stocks'!$AQ246+'Input - Gross flows &amp; stocks'!$AR246)</f>
        <v>1.8472793774577057E-2</v>
      </c>
      <c r="Q244" s="12">
        <f ca="1">'Input - Gross flows &amp; stocks'!AQ246/('Input - Gross flows &amp; stocks'!$AP246+'Input - Gross flows &amp; stocks'!$AQ246+'Input - Gross flows &amp; stocks'!$AR246)</f>
        <v>2.6634666008102586E-2</v>
      </c>
      <c r="R244" s="12">
        <f ca="1">'Input - Gross flows &amp; stocks'!AR246/('Input - Gross flows &amp; stocks'!$AP246+'Input - Gross flows &amp; stocks'!$AQ246+'Input - Gross flows &amp; stocks'!$AR246)</f>
        <v>0.9548925402173204</v>
      </c>
      <c r="T244" s="12">
        <f t="shared" ca="1" si="9"/>
        <v>0.97329138571652529</v>
      </c>
      <c r="U244" s="12">
        <f ca="1">OFFSET('Margin error adjustment'!$BD$6,UsefulSeries!$M243,0)</f>
        <v>1.4524567495448672E-2</v>
      </c>
      <c r="V244" s="12">
        <f ca="1">OFFSET('Margin error adjustment'!$BD$7,UsefulSeries!$M243,0)</f>
        <v>1.2184046788025996E-2</v>
      </c>
      <c r="W244" s="12">
        <f ca="1">OFFSET('Margin error adjustment'!$BD$8,UsefulSeries!$M243,0)</f>
        <v>0.15217625176289898</v>
      </c>
      <c r="X244" s="12">
        <f t="shared" ca="1" si="10"/>
        <v>0.73623860095267413</v>
      </c>
      <c r="Y244" s="12">
        <f ca="1">OFFSET('Margin error adjustment'!$BD$9,UsefulSeries!$M243,0)</f>
        <v>0.11158514728442695</v>
      </c>
      <c r="Z244" s="12">
        <f ca="1">OFFSET('Margin error adjustment'!$BD$10,UsefulSeries!$M243,0)</f>
        <v>1.7449063611144434E-2</v>
      </c>
      <c r="AA244" s="12">
        <f ca="1">OFFSET('Margin error adjustment'!$BD$11,UsefulSeries!$M243,0)</f>
        <v>2.4166818287907968E-2</v>
      </c>
      <c r="AB244" s="12">
        <f t="shared" ca="1" si="11"/>
        <v>0.95838411810094759</v>
      </c>
      <c r="AD244" s="12">
        <f ca="1">OFFSET('Time agg. bias corr.'!$F$4,UsefulSeries!$C243,0)</f>
        <v>-2.8557615632917501E-2</v>
      </c>
      <c r="AE244" s="12">
        <f ca="1">OFFSET('Time agg. bias corr.'!$G$4,UsefulSeries!$C243,0)</f>
        <v>1.6953465867920101E-2</v>
      </c>
      <c r="AF244" s="12">
        <f ca="1">OFFSET('Time agg. bias corr.'!$H$4,UsefulSeries!$C243,0)</f>
        <v>1.1604149775054799E-2</v>
      </c>
      <c r="AG244" s="12">
        <f ca="1">OFFSET('Time agg. bias corr.'!$F$5,UsefulSeries!$C243,0)</f>
        <v>0.178364052538732</v>
      </c>
      <c r="AH244" s="12">
        <f ca="1">OFFSET('Time agg. bias corr.'!$G$5,UsefulSeries!$C243,0)</f>
        <v>-0.30993872844357001</v>
      </c>
      <c r="AI244" s="12">
        <f ca="1">OFFSET('Time agg. bias corr.'!$H$5,UsefulSeries!$C243,0)</f>
        <v>0.13157467591553301</v>
      </c>
      <c r="AJ244" s="12">
        <f ca="1">OFFSET('Time agg. bias corr.'!$F$6,UsefulSeries!$C243,0)</f>
        <v>1.5746542209647399E-2</v>
      </c>
      <c r="AK244" s="12">
        <f ca="1">OFFSET('Time agg. bias corr.'!$G$6,UsefulSeries!$C243,0)</f>
        <v>2.85929009768436E-2</v>
      </c>
      <c r="AL244" s="12">
        <f ca="1">OFFSET('Time agg. bias corr.'!$H$6,UsefulSeries!$C243,0)</f>
        <v>-4.4339443186717301E-2</v>
      </c>
    </row>
    <row r="245" spans="1:38" x14ac:dyDescent="0.35">
      <c r="A245" s="2" t="s">
        <v>300</v>
      </c>
      <c r="B245" s="15">
        <f>'Input - Gross flows &amp; stocks'!S247</f>
        <v>139096.33333333334</v>
      </c>
      <c r="C245" s="15">
        <f>'Input - Gross flows &amp; stocks'!T247</f>
        <v>15125.333333333334</v>
      </c>
      <c r="D245" s="15">
        <f>'Input - Gross flows &amp; stocks'!U247</f>
        <v>83107.333333333328</v>
      </c>
      <c r="E245" s="13">
        <f>'Input - Gross flows &amp; stocks'!V247</f>
        <v>0.58505475229698223</v>
      </c>
      <c r="F245" s="13">
        <f>'Input - Gross flows &amp; stocks'!W247</f>
        <v>6.4100455812345303E-2</v>
      </c>
      <c r="G245" s="13">
        <f>'Input - Gross flows &amp; stocks'!X247</f>
        <v>0.35084479189067252</v>
      </c>
      <c r="H245" s="13">
        <f>'Input - Gross flows &amp; stocks'!Y247</f>
        <v>9.8075281251013141E-2</v>
      </c>
      <c r="I245" s="13"/>
      <c r="J245" s="12">
        <f ca="1">'Input - Gross flows &amp; stocks'!AJ247/('Input - Gross flows &amp; stocks'!$AJ247+'Input - Gross flows &amp; stocks'!$AK247+'Input - Gross flows &amp; stocks'!$AL247)</f>
        <v>0.97287294878147546</v>
      </c>
      <c r="K245" s="12">
        <f ca="1">'Input - Gross flows &amp; stocks'!AK247/('Input - Gross flows &amp; stocks'!$AJ247+'Input - Gross flows &amp; stocks'!$AK247+'Input - Gross flows &amp; stocks'!$AL247)</f>
        <v>1.5084460620012483E-2</v>
      </c>
      <c r="L245" s="12">
        <f ca="1">'Input - Gross flows &amp; stocks'!AL247/('Input - Gross flows &amp; stocks'!$AJ247+'Input - Gross flows &amp; stocks'!$AK247+'Input - Gross flows &amp; stocks'!$AL247)</f>
        <v>1.2042590598512084E-2</v>
      </c>
      <c r="M245" s="12">
        <f ca="1">'Input - Gross flows &amp; stocks'!AM247/('Input - Gross flows &amp; stocks'!$AM247+'Input - Gross flows &amp; stocks'!$AN247+'Input - Gross flows &amp; stocks'!$AO247)</f>
        <v>0.15250129518816913</v>
      </c>
      <c r="N245" s="12">
        <f ca="1">'Input - Gross flows &amp; stocks'!AN247/('Input - Gross flows &amp; stocks'!$AM247+'Input - Gross flows &amp; stocks'!$AN247+'Input - Gross flows &amp; stocks'!$AO247)</f>
        <v>0.7391003650202399</v>
      </c>
      <c r="O245" s="12">
        <f ca="1">'Input - Gross flows &amp; stocks'!AO247/('Input - Gross flows &amp; stocks'!$AM247+'Input - Gross flows &amp; stocks'!$AN247+'Input - Gross flows &amp; stocks'!$AO247)</f>
        <v>0.10839833979159105</v>
      </c>
      <c r="P245" s="12">
        <f ca="1">'Input - Gross flows &amp; stocks'!AP247/('Input - Gross flows &amp; stocks'!$AP247+'Input - Gross flows &amp; stocks'!$AQ247+'Input - Gross flows &amp; stocks'!$AR247)</f>
        <v>1.7802009675435011E-2</v>
      </c>
      <c r="Q245" s="12">
        <f ca="1">'Input - Gross flows &amp; stocks'!AQ247/('Input - Gross flows &amp; stocks'!$AP247+'Input - Gross flows &amp; stocks'!$AQ247+'Input - Gross flows &amp; stocks'!$AR247)</f>
        <v>2.6267832227390611E-2</v>
      </c>
      <c r="R245" s="12">
        <f ca="1">'Input - Gross flows &amp; stocks'!AR247/('Input - Gross flows &amp; stocks'!$AP247+'Input - Gross flows &amp; stocks'!$AQ247+'Input - Gross flows &amp; stocks'!$AR247)</f>
        <v>0.9559301580971743</v>
      </c>
      <c r="T245" s="12">
        <f t="shared" ca="1" si="9"/>
        <v>0.97307598667863482</v>
      </c>
      <c r="U245" s="12">
        <f ca="1">OFFSET('Margin error adjustment'!$BD$6,UsefulSeries!$M244,0)</f>
        <v>1.4666545033949607E-2</v>
      </c>
      <c r="V245" s="12">
        <f ca="1">OFFSET('Margin error adjustment'!$BD$7,UsefulSeries!$M244,0)</f>
        <v>1.2257468287415595E-2</v>
      </c>
      <c r="W245" s="12">
        <f ca="1">OFFSET('Margin error adjustment'!$BD$8,UsefulSeries!$M244,0)</f>
        <v>0.1553560447594356</v>
      </c>
      <c r="X245" s="12">
        <f t="shared" ca="1" si="10"/>
        <v>0.73230490698119932</v>
      </c>
      <c r="Y245" s="12">
        <f ca="1">OFFSET('Margin error adjustment'!$BD$9,UsefulSeries!$M244,0)</f>
        <v>0.11233904825936507</v>
      </c>
      <c r="Z245" s="12">
        <f ca="1">OFFSET('Margin error adjustment'!$BD$10,UsefulSeries!$M244,0)</f>
        <v>1.751496891528579E-2</v>
      </c>
      <c r="AA245" s="12">
        <f ca="1">OFFSET('Margin error adjustment'!$BD$11,UsefulSeries!$M244,0)</f>
        <v>2.5111054571900205E-2</v>
      </c>
      <c r="AB245" s="12">
        <f t="shared" ca="1" si="11"/>
        <v>0.95737397651281397</v>
      </c>
      <c r="AD245" s="12">
        <f ca="1">OFFSET('Time agg. bias corr.'!$F$4,UsefulSeries!$C244,0)</f>
        <v>-2.88269478146801E-2</v>
      </c>
      <c r="AE245" s="12">
        <f ca="1">OFFSET('Time agg. bias corr.'!$G$4,UsefulSeries!$C244,0)</f>
        <v>1.71598284396943E-2</v>
      </c>
      <c r="AF245" s="12">
        <f ca="1">OFFSET('Time agg. bias corr.'!$H$4,UsefulSeries!$C244,0)</f>
        <v>1.16671193749851E-2</v>
      </c>
      <c r="AG245" s="12">
        <f ca="1">OFFSET('Time agg. bias corr.'!$F$5,UsefulSeries!$C244,0)</f>
        <v>0.182605827582449</v>
      </c>
      <c r="AH245" s="12">
        <f ca="1">OFFSET('Time agg. bias corr.'!$G$5,UsefulSeries!$C244,0)</f>
        <v>-0.31547167614807398</v>
      </c>
      <c r="AI245" s="12">
        <f ca="1">OFFSET('Time agg. bias corr.'!$H$5,UsefulSeries!$C244,0)</f>
        <v>0.132865848565624</v>
      </c>
      <c r="AJ245" s="12">
        <f ca="1">OFFSET('Time agg. bias corr.'!$F$6,UsefulSeries!$C244,0)</f>
        <v>1.56732517107285E-2</v>
      </c>
      <c r="AK245" s="12">
        <f ca="1">OFFSET('Time agg. bias corr.'!$G$6,UsefulSeries!$C244,0)</f>
        <v>2.9809340763124699E-2</v>
      </c>
      <c r="AL245" s="12">
        <f ca="1">OFFSET('Time agg. bias corr.'!$H$6,UsefulSeries!$C244,0)</f>
        <v>-4.5482592473853597E-2</v>
      </c>
    </row>
    <row r="246" spans="1:38" x14ac:dyDescent="0.35">
      <c r="A246" s="2" t="s">
        <v>301</v>
      </c>
      <c r="B246" s="15">
        <f>'Input - Gross flows &amp; stocks'!S248</f>
        <v>139226.33333333334</v>
      </c>
      <c r="C246" s="15">
        <f>'Input - Gross flows &amp; stocks'!T248</f>
        <v>14882.666666666666</v>
      </c>
      <c r="D246" s="15">
        <f>'Input - Gross flows &amp; stocks'!U248</f>
        <v>83397</v>
      </c>
      <c r="E246" s="13">
        <f>'Input - Gross flows &amp; stocks'!V248</f>
        <v>0.58693627833092454</v>
      </c>
      <c r="F246" s="13">
        <f>'Input - Gross flows &amp; stocks'!W248</f>
        <v>6.4572808211385876E-2</v>
      </c>
      <c r="G246" s="13">
        <f>'Input - Gross flows &amp; stocks'!X248</f>
        <v>0.34849091345768951</v>
      </c>
      <c r="H246" s="13">
        <f>'Input - Gross flows &amp; stocks'!Y248</f>
        <v>9.6572339491312428E-2</v>
      </c>
      <c r="I246" s="13"/>
      <c r="J246" s="12">
        <f ca="1">'Input - Gross flows &amp; stocks'!AJ248/('Input - Gross flows &amp; stocks'!$AJ248+'Input - Gross flows &amp; stocks'!$AK248+'Input - Gross flows &amp; stocks'!$AL248)</f>
        <v>0.9737128709581665</v>
      </c>
      <c r="K246" s="12">
        <f ca="1">'Input - Gross flows &amp; stocks'!AK248/('Input - Gross flows &amp; stocks'!$AJ248+'Input - Gross flows &amp; stocks'!$AK248+'Input - Gross flows &amp; stocks'!$AL248)</f>
        <v>1.4678638733228019E-2</v>
      </c>
      <c r="L246" s="12">
        <f ca="1">'Input - Gross flows &amp; stocks'!AL248/('Input - Gross flows &amp; stocks'!$AJ248+'Input - Gross flows &amp; stocks'!$AK248+'Input - Gross flows &amp; stocks'!$AL248)</f>
        <v>1.1608490308605427E-2</v>
      </c>
      <c r="M246" s="12">
        <f ca="1">'Input - Gross flows &amp; stocks'!AM248/('Input - Gross flows &amp; stocks'!$AM248+'Input - Gross flows &amp; stocks'!$AN248+'Input - Gross flows &amp; stocks'!$AO248)</f>
        <v>0.14791486801342174</v>
      </c>
      <c r="N246" s="12">
        <f ca="1">'Input - Gross flows &amp; stocks'!AN248/('Input - Gross flows &amp; stocks'!$AM248+'Input - Gross flows &amp; stocks'!$AN248+'Input - Gross flows &amp; stocks'!$AO248)</f>
        <v>0.73746472630690241</v>
      </c>
      <c r="O246" s="12">
        <f ca="1">'Input - Gross flows &amp; stocks'!AO248/('Input - Gross flows &amp; stocks'!$AM248+'Input - Gross flows &amp; stocks'!$AN248+'Input - Gross flows &amp; stocks'!$AO248)</f>
        <v>0.11462040567967585</v>
      </c>
      <c r="P246" s="12">
        <f ca="1">'Input - Gross flows &amp; stocks'!AP248/('Input - Gross flows &amp; stocks'!$AP248+'Input - Gross flows &amp; stocks'!$AQ248+'Input - Gross flows &amp; stocks'!$AR248)</f>
        <v>1.6738716154636853E-2</v>
      </c>
      <c r="Q246" s="12">
        <f ca="1">'Input - Gross flows &amp; stocks'!AQ248/('Input - Gross flows &amp; stocks'!$AP248+'Input - Gross flows &amp; stocks'!$AQ248+'Input - Gross flows &amp; stocks'!$AR248)</f>
        <v>2.4768483536126772E-2</v>
      </c>
      <c r="R246" s="12">
        <f ca="1">'Input - Gross flows &amp; stocks'!AR248/('Input - Gross flows &amp; stocks'!$AP248+'Input - Gross flows &amp; stocks'!$AQ248+'Input - Gross flows &amp; stocks'!$AR248)</f>
        <v>0.95849280030923645</v>
      </c>
      <c r="T246" s="12">
        <f t="shared" ca="1" si="9"/>
        <v>0.97537940998095729</v>
      </c>
      <c r="U246" s="12">
        <f ca="1">OFFSET('Margin error adjustment'!$BD$6,UsefulSeries!$M245,0)</f>
        <v>1.4071485137444157E-2</v>
      </c>
      <c r="V246" s="12">
        <f ca="1">OFFSET('Margin error adjustment'!$BD$7,UsefulSeries!$M245,0)</f>
        <v>1.0549104881598572E-2</v>
      </c>
      <c r="W246" s="12">
        <f ca="1">OFFSET('Margin error adjustment'!$BD$8,UsefulSeries!$M245,0)</f>
        <v>0.15418976893096256</v>
      </c>
      <c r="X246" s="12">
        <f t="shared" ca="1" si="10"/>
        <v>0.73698373605329848</v>
      </c>
      <c r="Y246" s="12">
        <f ca="1">OFFSET('Margin error adjustment'!$BD$9,UsefulSeries!$M245,0)</f>
        <v>0.10882649501573892</v>
      </c>
      <c r="Z246" s="12">
        <f ca="1">OFFSET('Margin error adjustment'!$BD$10,UsefulSeries!$M245,0)</f>
        <v>1.8248196658022634E-2</v>
      </c>
      <c r="AA246" s="12">
        <f ca="1">OFFSET('Margin error adjustment'!$BD$11,UsefulSeries!$M245,0)</f>
        <v>2.5935187760693996E-2</v>
      </c>
      <c r="AB246" s="12">
        <f t="shared" ca="1" si="11"/>
        <v>0.95581661558128328</v>
      </c>
      <c r="AD246" s="12">
        <f ca="1">OFFSET('Time agg. bias corr.'!$F$4,UsefulSeries!$C245,0)</f>
        <v>-2.6374417628736099E-2</v>
      </c>
      <c r="AE246" s="12">
        <f ca="1">OFFSET('Time agg. bias corr.'!$G$4,UsefulSeries!$C245,0)</f>
        <v>1.64060544989699E-2</v>
      </c>
      <c r="AF246" s="12">
        <f ca="1">OFFSET('Time agg. bias corr.'!$H$4,UsefulSeries!$C245,0)</f>
        <v>9.9683631399024603E-3</v>
      </c>
      <c r="AG246" s="12">
        <f ca="1">OFFSET('Time agg. bias corr.'!$F$5,UsefulSeries!$C245,0)</f>
        <v>0.18042999636531901</v>
      </c>
      <c r="AH246" s="12">
        <f ca="1">OFFSET('Time agg. bias corr.'!$G$5,UsefulSeries!$C245,0)</f>
        <v>-0.30899142365100002</v>
      </c>
      <c r="AI246" s="12">
        <f ca="1">OFFSET('Time agg. bias corr.'!$H$5,UsefulSeries!$C245,0)</f>
        <v>0.12856142728473</v>
      </c>
      <c r="AJ246" s="12">
        <f ca="1">OFFSET('Time agg. bias corr.'!$F$6,UsefulSeries!$C245,0)</f>
        <v>1.63755750158395E-2</v>
      </c>
      <c r="AK246" s="12">
        <f ca="1">OFFSET('Time agg. bias corr.'!$G$6,UsefulSeries!$C245,0)</f>
        <v>3.0724141838800699E-2</v>
      </c>
      <c r="AL246" s="12">
        <f ca="1">OFFSET('Time agg. bias corr.'!$H$6,UsefulSeries!$C245,0)</f>
        <v>-4.7099716854717401E-2</v>
      </c>
    </row>
    <row r="247" spans="1:38" x14ac:dyDescent="0.35">
      <c r="A247" s="2" t="s">
        <v>302</v>
      </c>
      <c r="B247" s="15">
        <f>'Input - Gross flows &amp; stocks'!S249</f>
        <v>139187</v>
      </c>
      <c r="C247" s="15">
        <f>'Input - Gross flows &amp; stocks'!T249</f>
        <v>14611.666666666666</v>
      </c>
      <c r="D247" s="15">
        <f>'Input - Gross flows &amp; stocks'!U249</f>
        <v>83894.333333333328</v>
      </c>
      <c r="E247" s="13">
        <f>'Input - Gross flows &amp; stocks'!V249</f>
        <v>0.58628036328574018</v>
      </c>
      <c r="F247" s="13">
        <f>'Input - Gross flows &amp; stocks'!W249</f>
        <v>6.2522368515235849E-2</v>
      </c>
      <c r="G247" s="13">
        <f>'Input - Gross flows &amp; stocks'!X249</f>
        <v>0.35119726819902397</v>
      </c>
      <c r="H247" s="13">
        <f>'Input - Gross flows &amp; stocks'!Y249</f>
        <v>9.500515825884924E-2</v>
      </c>
      <c r="I247" s="13"/>
      <c r="J247" s="12">
        <f ca="1">'Input - Gross flows &amp; stocks'!AJ249/('Input - Gross flows &amp; stocks'!$AJ249+'Input - Gross flows &amp; stocks'!$AK249+'Input - Gross flows &amp; stocks'!$AL249)</f>
        <v>0.97344485028991012</v>
      </c>
      <c r="K247" s="12">
        <f ca="1">'Input - Gross flows &amp; stocks'!AK249/('Input - Gross flows &amp; stocks'!$AJ249+'Input - Gross flows &amp; stocks'!$AK249+'Input - Gross flows &amp; stocks'!$AL249)</f>
        <v>1.4760889239375186E-2</v>
      </c>
      <c r="L247" s="12">
        <f ca="1">'Input - Gross flows &amp; stocks'!AL249/('Input - Gross flows &amp; stocks'!$AJ249+'Input - Gross flows &amp; stocks'!$AK249+'Input - Gross flows &amp; stocks'!$AL249)</f>
        <v>1.1794260470714744E-2</v>
      </c>
      <c r="M247" s="12">
        <f ca="1">'Input - Gross flows &amp; stocks'!AM249/('Input - Gross flows &amp; stocks'!$AM249+'Input - Gross flows &amp; stocks'!$AN249+'Input - Gross flows &amp; stocks'!$AO249)</f>
        <v>0.14470492818969685</v>
      </c>
      <c r="N247" s="12">
        <f ca="1">'Input - Gross flows &amp; stocks'!AN249/('Input - Gross flows &amp; stocks'!$AM249+'Input - Gross flows &amp; stocks'!$AN249+'Input - Gross flows &amp; stocks'!$AO249)</f>
        <v>0.73462404572372442</v>
      </c>
      <c r="O247" s="12">
        <f ca="1">'Input - Gross flows &amp; stocks'!AO249/('Input - Gross flows &amp; stocks'!$AM249+'Input - Gross flows &amp; stocks'!$AN249+'Input - Gross flows &amp; stocks'!$AO249)</f>
        <v>0.12067102608657868</v>
      </c>
      <c r="P247" s="12">
        <f ca="1">'Input - Gross flows &amp; stocks'!AP249/('Input - Gross flows &amp; stocks'!$AP249+'Input - Gross flows &amp; stocks'!$AQ249+'Input - Gross flows &amp; stocks'!$AR249)</f>
        <v>1.6519299470438384E-2</v>
      </c>
      <c r="Q247" s="12">
        <f ca="1">'Input - Gross flows &amp; stocks'!AQ249/('Input - Gross flows &amp; stocks'!$AP249+'Input - Gross flows &amp; stocks'!$AQ249+'Input - Gross flows &amp; stocks'!$AR249)</f>
        <v>2.383200658624509E-2</v>
      </c>
      <c r="R247" s="12">
        <f ca="1">'Input - Gross flows &amp; stocks'!AR249/('Input - Gross flows &amp; stocks'!$AP249+'Input - Gross flows &amp; stocks'!$AQ249+'Input - Gross flows &amp; stocks'!$AR249)</f>
        <v>0.95964869394331653</v>
      </c>
      <c r="T247" s="12">
        <f t="shared" ca="1" si="9"/>
        <v>0.97334155057506799</v>
      </c>
      <c r="U247" s="12">
        <f ca="1">OFFSET('Margin error adjustment'!$BD$6,UsefulSeries!$M246,0)</f>
        <v>1.4200874778848478E-2</v>
      </c>
      <c r="V247" s="12">
        <f ca="1">OFFSET('Margin error adjustment'!$BD$7,UsefulSeries!$M246,0)</f>
        <v>1.2457574646083497E-2</v>
      </c>
      <c r="W247" s="12">
        <f ca="1">OFFSET('Margin error adjustment'!$BD$8,UsefulSeries!$M246,0)</f>
        <v>0.147742806199397</v>
      </c>
      <c r="X247" s="12">
        <f t="shared" ca="1" si="10"/>
        <v>0.72225345328499868</v>
      </c>
      <c r="Y247" s="12">
        <f ca="1">OFFSET('Margin error adjustment'!$BD$9,UsefulSeries!$M246,0)</f>
        <v>0.13000374051560426</v>
      </c>
      <c r="Z247" s="12">
        <f ca="1">OFFSET('Margin error adjustment'!$BD$10,UsefulSeries!$M246,0)</f>
        <v>1.5640947716401645E-2</v>
      </c>
      <c r="AA247" s="12">
        <f ca="1">OFFSET('Margin error adjustment'!$BD$11,UsefulSeries!$M246,0)</f>
        <v>2.1663193825075849E-2</v>
      </c>
      <c r="AB247" s="12">
        <f t="shared" ca="1" si="11"/>
        <v>0.96269585845852246</v>
      </c>
      <c r="AD247" s="12">
        <f ca="1">OFFSET('Time agg. bias corr.'!$F$4,UsefulSeries!$C246,0)</f>
        <v>-2.84426842047035E-2</v>
      </c>
      <c r="AE247" s="12">
        <f ca="1">OFFSET('Time agg. bias corr.'!$G$4,UsefulSeries!$C246,0)</f>
        <v>1.6739558974558699E-2</v>
      </c>
      <c r="AF247" s="12">
        <f ca="1">OFFSET('Time agg. bias corr.'!$H$4,UsefulSeries!$C246,0)</f>
        <v>1.17031252302015E-2</v>
      </c>
      <c r="AG247" s="12">
        <f ca="1">OFFSET('Time agg. bias corr.'!$F$5,UsefulSeries!$C246,0)</f>
        <v>0.17466419546321699</v>
      </c>
      <c r="AH247" s="12">
        <f ca="1">OFFSET('Time agg. bias corr.'!$G$5,UsefulSeries!$C246,0)</f>
        <v>-0.32921328007826201</v>
      </c>
      <c r="AI247" s="12">
        <f ca="1">OFFSET('Time agg. bias corr.'!$H$5,UsefulSeries!$C246,0)</f>
        <v>0.154549084615864</v>
      </c>
      <c r="AJ247" s="12">
        <f ca="1">OFFSET('Time agg. bias corr.'!$F$6,UsefulSeries!$C246,0)</f>
        <v>1.41210790995653E-2</v>
      </c>
      <c r="AK247" s="12">
        <f ca="1">OFFSET('Time agg. bias corr.'!$G$6,UsefulSeries!$C246,0)</f>
        <v>2.5809395820748302E-2</v>
      </c>
      <c r="AL247" s="12">
        <f ca="1">OFFSET('Time agg. bias corr.'!$H$6,UsefulSeries!$C246,0)</f>
        <v>-3.9930474930518101E-2</v>
      </c>
    </row>
    <row r="248" spans="1:38" x14ac:dyDescent="0.35">
      <c r="A248" s="2" t="s">
        <v>303</v>
      </c>
      <c r="B248" s="15">
        <f>'Input - Gross flows &amp; stocks'!S250</f>
        <v>139252.66666666666</v>
      </c>
      <c r="C248" s="15">
        <f>'Input - Gross flows &amp; stocks'!T250</f>
        <v>14544.666666666666</v>
      </c>
      <c r="D248" s="15">
        <f>'Input - Gross flows &amp; stocks'!U250</f>
        <v>84096</v>
      </c>
      <c r="E248" s="13">
        <f>'Input - Gross flows &amp; stocks'!V250</f>
        <v>0.58538853128023893</v>
      </c>
      <c r="F248" s="13">
        <f>'Input - Gross flows &amp; stocks'!W250</f>
        <v>6.0894442340864149E-2</v>
      </c>
      <c r="G248" s="13">
        <f>'Input - Gross flows &amp; stocks'!X250</f>
        <v>0.3537170263788969</v>
      </c>
      <c r="H248" s="13">
        <f>'Input - Gross flows &amp; stocks'!Y250</f>
        <v>9.457034365572009E-2</v>
      </c>
      <c r="I248" s="13"/>
      <c r="J248" s="12">
        <f ca="1">'Input - Gross flows &amp; stocks'!AJ250/('Input - Gross flows &amp; stocks'!$AJ250+'Input - Gross flows &amp; stocks'!$AK250+'Input - Gross flows &amp; stocks'!$AL250)</f>
        <v>0.9740489578311845</v>
      </c>
      <c r="K248" s="12">
        <f ca="1">'Input - Gross flows &amp; stocks'!AK250/('Input - Gross flows &amp; stocks'!$AJ250+'Input - Gross flows &amp; stocks'!$AK250+'Input - Gross flows &amp; stocks'!$AL250)</f>
        <v>1.4916820371335113E-2</v>
      </c>
      <c r="L248" s="12">
        <f ca="1">'Input - Gross flows &amp; stocks'!AL250/('Input - Gross flows &amp; stocks'!$AJ250+'Input - Gross flows &amp; stocks'!$AK250+'Input - Gross flows &amp; stocks'!$AL250)</f>
        <v>1.1034221797480389E-2</v>
      </c>
      <c r="M248" s="12">
        <f ca="1">'Input - Gross flows &amp; stocks'!AM250/('Input - Gross flows &amp; stocks'!$AM250+'Input - Gross flows &amp; stocks'!$AN250+'Input - Gross flows &amp; stocks'!$AO250)</f>
        <v>0.14269008941894501</v>
      </c>
      <c r="N248" s="12">
        <f ca="1">'Input - Gross flows &amp; stocks'!AN250/('Input - Gross flows &amp; stocks'!$AM250+'Input - Gross flows &amp; stocks'!$AN250+'Input - Gross flows &amp; stocks'!$AO250)</f>
        <v>0.73716127032022283</v>
      </c>
      <c r="O248" s="12">
        <f ca="1">'Input - Gross flows &amp; stocks'!AO250/('Input - Gross flows &amp; stocks'!$AM250+'Input - Gross flows &amp; stocks'!$AN250+'Input - Gross flows &amp; stocks'!$AO250)</f>
        <v>0.12014864026083215</v>
      </c>
      <c r="P248" s="12">
        <f ca="1">'Input - Gross flows &amp; stocks'!AP250/('Input - Gross flows &amp; stocks'!$AP250+'Input - Gross flows &amp; stocks'!$AQ250+'Input - Gross flows &amp; stocks'!$AR250)</f>
        <v>1.7448267522804921E-2</v>
      </c>
      <c r="Q248" s="12">
        <f ca="1">'Input - Gross flows &amp; stocks'!AQ250/('Input - Gross flows &amp; stocks'!$AP250+'Input - Gross flows &amp; stocks'!$AQ250+'Input - Gross flows &amp; stocks'!$AR250)</f>
        <v>2.4691572755738345E-2</v>
      </c>
      <c r="R248" s="12">
        <f ca="1">'Input - Gross flows &amp; stocks'!AR250/('Input - Gross flows &amp; stocks'!$AP250+'Input - Gross flows &amp; stocks'!$AQ250+'Input - Gross flows &amp; stocks'!$AR250)</f>
        <v>0.95786015972145677</v>
      </c>
      <c r="T248" s="12">
        <f t="shared" ca="1" si="9"/>
        <v>0.97354746996118535</v>
      </c>
      <c r="U248" s="12">
        <f ca="1">OFFSET('Margin error adjustment'!$BD$6,UsefulSeries!$M247,0)</f>
        <v>1.4300056522589082E-2</v>
      </c>
      <c r="V248" s="12">
        <f ca="1">OFFSET('Margin error adjustment'!$BD$7,UsefulSeries!$M247,0)</f>
        <v>1.2152473516225563E-2</v>
      </c>
      <c r="W248" s="12">
        <f ca="1">OFFSET('Margin error adjustment'!$BD$8,UsefulSeries!$M247,0)</f>
        <v>0.14523876104247302</v>
      </c>
      <c r="X248" s="12">
        <f t="shared" ca="1" si="10"/>
        <v>0.72022835593829138</v>
      </c>
      <c r="Y248" s="12">
        <f ca="1">OFFSET('Margin error adjustment'!$BD$9,UsefulSeries!$M247,0)</f>
        <v>0.13453288301923563</v>
      </c>
      <c r="Z248" s="12">
        <f ca="1">OFFSET('Margin error adjustment'!$BD$10,UsefulSeries!$M247,0)</f>
        <v>1.5763492703909258E-2</v>
      </c>
      <c r="AA248" s="12">
        <f ca="1">OFFSET('Margin error adjustment'!$BD$11,UsefulSeries!$M247,0)</f>
        <v>2.1299189942612685E-2</v>
      </c>
      <c r="AB248" s="12">
        <f t="shared" ca="1" si="11"/>
        <v>0.96293731735347798</v>
      </c>
      <c r="AD248" s="12">
        <f ca="1">OFFSET('Time agg. bias corr.'!$F$4,UsefulSeries!$C247,0)</f>
        <v>-2.8218494069107699E-2</v>
      </c>
      <c r="AE248" s="12">
        <f ca="1">OFFSET('Time agg. bias corr.'!$G$4,UsefulSeries!$C247,0)</f>
        <v>1.6885566434764802E-2</v>
      </c>
      <c r="AF248" s="12">
        <f ca="1">OFFSET('Time agg. bias corr.'!$H$4,UsefulSeries!$C247,0)</f>
        <v>1.13329276342872E-2</v>
      </c>
      <c r="AG248" s="12">
        <f ca="1">OFFSET('Time agg. bias corr.'!$F$5,UsefulSeries!$C247,0)</f>
        <v>0.171839521012218</v>
      </c>
      <c r="AH248" s="12">
        <f ca="1">OFFSET('Time agg. bias corr.'!$G$5,UsefulSeries!$C247,0)</f>
        <v>-0.33205755683677901</v>
      </c>
      <c r="AI248" s="12">
        <f ca="1">OFFSET('Time agg. bias corr.'!$H$5,UsefulSeries!$C247,0)</f>
        <v>0.160218035823712</v>
      </c>
      <c r="AJ248" s="12">
        <f ca="1">OFFSET('Time agg. bias corr.'!$F$6,UsefulSeries!$C247,0)</f>
        <v>1.4311203506054001E-2</v>
      </c>
      <c r="AK248" s="12">
        <f ca="1">OFFSET('Time agg. bias corr.'!$G$6,UsefulSeries!$C247,0)</f>
        <v>2.5402521368770799E-2</v>
      </c>
      <c r="AL248" s="12">
        <f ca="1">OFFSET('Time agg. bias corr.'!$H$6,UsefulSeries!$C247,0)</f>
        <v>-3.9713724864621901E-2</v>
      </c>
    </row>
    <row r="249" spans="1:38" x14ac:dyDescent="0.35">
      <c r="A249" s="2" t="s">
        <v>304</v>
      </c>
      <c r="B249" s="15">
        <f>'Input - Gross flows &amp; stocks'!S251</f>
        <v>139337.66666666666</v>
      </c>
      <c r="C249" s="15">
        <f>'Input - Gross flows &amp; stocks'!T251</f>
        <v>14579.666666666666</v>
      </c>
      <c r="D249" s="15">
        <f>'Input - Gross flows &amp; stocks'!U251</f>
        <v>84186.666666666672</v>
      </c>
      <c r="E249" s="13">
        <f>'Input - Gross flows &amp; stocks'!V251</f>
        <v>0.58505611837403837</v>
      </c>
      <c r="F249" s="13">
        <f>'Input - Gross flows &amp; stocks'!W251</f>
        <v>6.1002984572701667E-2</v>
      </c>
      <c r="G249" s="13">
        <f>'Input - Gross flows &amp; stocks'!X251</f>
        <v>0.35394089705325993</v>
      </c>
      <c r="H249" s="13">
        <f>'Input - Gross flows &amp; stocks'!Y251</f>
        <v>9.4724007692440979E-2</v>
      </c>
      <c r="I249" s="13"/>
      <c r="J249" s="12">
        <f ca="1">'Input - Gross flows &amp; stocks'!AJ251/('Input - Gross flows &amp; stocks'!$AJ251+'Input - Gross flows &amp; stocks'!$AK251+'Input - Gross flows &amp; stocks'!$AL251)</f>
        <v>0.97391786729285756</v>
      </c>
      <c r="K249" s="12">
        <f ca="1">'Input - Gross flows &amp; stocks'!AK251/('Input - Gross flows &amp; stocks'!$AJ251+'Input - Gross flows &amp; stocks'!$AK251+'Input - Gross flows &amp; stocks'!$AL251)</f>
        <v>1.5093659682834635E-2</v>
      </c>
      <c r="L249" s="12">
        <f ca="1">'Input - Gross flows &amp; stocks'!AL251/('Input - Gross flows &amp; stocks'!$AJ251+'Input - Gross flows &amp; stocks'!$AK251+'Input - Gross flows &amp; stocks'!$AL251)</f>
        <v>1.0988473024307707E-2</v>
      </c>
      <c r="M249" s="12">
        <f ca="1">'Input - Gross flows &amp; stocks'!AM251/('Input - Gross flows &amp; stocks'!$AM251+'Input - Gross flows &amp; stocks'!$AN251+'Input - Gross flows &amp; stocks'!$AO251)</f>
        <v>0.14284074170052985</v>
      </c>
      <c r="N249" s="12">
        <f ca="1">'Input - Gross flows &amp; stocks'!AN251/('Input - Gross flows &amp; stocks'!$AM251+'Input - Gross flows &amp; stocks'!$AN251+'Input - Gross flows &amp; stocks'!$AO251)</f>
        <v>0.73872009079656142</v>
      </c>
      <c r="O249" s="12">
        <f ca="1">'Input - Gross flows &amp; stocks'!AO251/('Input - Gross flows &amp; stocks'!$AM251+'Input - Gross flows &amp; stocks'!$AN251+'Input - Gross flows &amp; stocks'!$AO251)</f>
        <v>0.1184391675029087</v>
      </c>
      <c r="P249" s="12">
        <f ca="1">'Input - Gross flows &amp; stocks'!AP251/('Input - Gross flows &amp; stocks'!$AP251+'Input - Gross flows &amp; stocks'!$AQ251+'Input - Gross flows &amp; stocks'!$AR251)</f>
        <v>1.787719177636192E-2</v>
      </c>
      <c r="Q249" s="12">
        <f ca="1">'Input - Gross flows &amp; stocks'!AQ251/('Input - Gross flows &amp; stocks'!$AP251+'Input - Gross flows &amp; stocks'!$AQ251+'Input - Gross flows &amp; stocks'!$AR251)</f>
        <v>2.514857204131335E-2</v>
      </c>
      <c r="R249" s="12">
        <f ca="1">'Input - Gross flows &amp; stocks'!AR251/('Input - Gross flows &amp; stocks'!$AP251+'Input - Gross flows &amp; stocks'!$AQ251+'Input - Gross flows &amp; stocks'!$AR251)</f>
        <v>0.9569742361823248</v>
      </c>
      <c r="T249" s="12">
        <f t="shared" ca="1" si="9"/>
        <v>0.97393985477403811</v>
      </c>
      <c r="U249" s="12">
        <f ca="1">OFFSET('Margin error adjustment'!$BD$6,UsefulSeries!$M248,0)</f>
        <v>1.4549710936915015E-2</v>
      </c>
      <c r="V249" s="12">
        <f ca="1">OFFSET('Margin error adjustment'!$BD$7,UsefulSeries!$M248,0)</f>
        <v>1.1510434289046832E-2</v>
      </c>
      <c r="W249" s="12">
        <f ca="1">OFFSET('Margin error adjustment'!$BD$8,UsefulSeries!$M248,0)</f>
        <v>0.1458426197561826</v>
      </c>
      <c r="X249" s="12">
        <f t="shared" ca="1" si="10"/>
        <v>0.72760586606666178</v>
      </c>
      <c r="Y249" s="12">
        <f ca="1">OFFSET('Margin error adjustment'!$BD$9,UsefulSeries!$M248,0)</f>
        <v>0.12655151417715566</v>
      </c>
      <c r="Z249" s="12">
        <f ca="1">OFFSET('Margin error adjustment'!$BD$10,UsefulSeries!$M248,0)</f>
        <v>1.7081146177338778E-2</v>
      </c>
      <c r="AA249" s="12">
        <f ca="1">OFFSET('Margin error adjustment'!$BD$11,UsefulSeries!$M248,0)</f>
        <v>2.3121864622816599E-2</v>
      </c>
      <c r="AB249" s="12">
        <f t="shared" ca="1" si="11"/>
        <v>0.95979698919984457</v>
      </c>
      <c r="AD249" s="12">
        <f ca="1">OFFSET('Time agg. bias corr.'!$F$4,UsefulSeries!$C248,0)</f>
        <v>-2.78369658104567E-2</v>
      </c>
      <c r="AE249" s="12">
        <f ca="1">OFFSET('Time agg. bias corr.'!$G$4,UsefulSeries!$C248,0)</f>
        <v>1.70923892761424E-2</v>
      </c>
      <c r="AF249" s="12">
        <f ca="1">OFFSET('Time agg. bias corr.'!$H$4,UsefulSeries!$C248,0)</f>
        <v>1.0744576544547701E-2</v>
      </c>
      <c r="AG249" s="12">
        <f ca="1">OFFSET('Time agg. bias corr.'!$F$5,UsefulSeries!$C248,0)</f>
        <v>0.17166724548703299</v>
      </c>
      <c r="AH249" s="12">
        <f ca="1">OFFSET('Time agg. bias corr.'!$G$5,UsefulSeries!$C248,0)</f>
        <v>-0.32190151394476801</v>
      </c>
      <c r="AI249" s="12">
        <f ca="1">OFFSET('Time agg. bias corr.'!$H$5,UsefulSeries!$C248,0)</f>
        <v>0.15023426844512799</v>
      </c>
      <c r="AJ249" s="12">
        <f ca="1">OFFSET('Time agg. bias corr.'!$F$6,UsefulSeries!$C248,0)</f>
        <v>1.5529939493313299E-2</v>
      </c>
      <c r="AK249" s="12">
        <f ca="1">OFFSET('Time agg. bias corr.'!$G$6,UsefulSeries!$C248,0)</f>
        <v>2.7488287009893201E-2</v>
      </c>
      <c r="AL249" s="12">
        <f ca="1">OFFSET('Time agg. bias corr.'!$H$6,UsefulSeries!$C248,0)</f>
        <v>-4.3018226503134901E-2</v>
      </c>
    </row>
    <row r="250" spans="1:38" x14ac:dyDescent="0.35">
      <c r="A250" s="2" t="s">
        <v>305</v>
      </c>
      <c r="B250" s="15">
        <f>'Input - Gross flows &amp; stocks'!S252</f>
        <v>139317.66666666666</v>
      </c>
      <c r="C250" s="15">
        <f>'Input - Gross flows &amp; stocks'!T252</f>
        <v>14581</v>
      </c>
      <c r="D250" s="15">
        <f>'Input - Gross flows &amp; stocks'!U252</f>
        <v>84418.666666666672</v>
      </c>
      <c r="E250" s="13">
        <f>'Input - Gross flows &amp; stocks'!V252</f>
        <v>0.58562788744225114</v>
      </c>
      <c r="F250" s="13">
        <f>'Input - Gross flows &amp; stocks'!W252</f>
        <v>6.1520369592608148E-2</v>
      </c>
      <c r="G250" s="13">
        <f>'Input - Gross flows &amp; stocks'!X252</f>
        <v>0.35285174296514071</v>
      </c>
      <c r="H250" s="13">
        <f>'Input - Gross flows &amp; stocks'!Y252</f>
        <v>9.4744160659828117E-2</v>
      </c>
      <c r="I250" s="13"/>
      <c r="J250" s="12">
        <f ca="1">'Input - Gross flows &amp; stocks'!AJ252/('Input - Gross flows &amp; stocks'!$AJ252+'Input - Gross flows &amp; stocks'!$AK252+'Input - Gross flows &amp; stocks'!$AL252)</f>
        <v>0.97305104281014076</v>
      </c>
      <c r="K250" s="12">
        <f ca="1">'Input - Gross flows &amp; stocks'!AK252/('Input - Gross flows &amp; stocks'!$AJ252+'Input - Gross flows &amp; stocks'!$AK252+'Input - Gross flows &amp; stocks'!$AL252)</f>
        <v>1.4900094078664626E-2</v>
      </c>
      <c r="L250" s="12">
        <f ca="1">'Input - Gross flows &amp; stocks'!AL252/('Input - Gross flows &amp; stocks'!$AJ252+'Input - Gross flows &amp; stocks'!$AK252+'Input - Gross flows &amp; stocks'!$AL252)</f>
        <v>1.2048863111194682E-2</v>
      </c>
      <c r="M250" s="12">
        <f ca="1">'Input - Gross flows &amp; stocks'!AM252/('Input - Gross flows &amp; stocks'!$AM252+'Input - Gross flows &amp; stocks'!$AN252+'Input - Gross flows &amp; stocks'!$AO252)</f>
        <v>0.14150643604227778</v>
      </c>
      <c r="N250" s="12">
        <f ca="1">'Input - Gross flows &amp; stocks'!AN252/('Input - Gross flows &amp; stocks'!$AM252+'Input - Gross flows &amp; stocks'!$AN252+'Input - Gross flows &amp; stocks'!$AO252)</f>
        <v>0.7401082099654801</v>
      </c>
      <c r="O250" s="12">
        <f ca="1">'Input - Gross flows &amp; stocks'!AO252/('Input - Gross flows &amp; stocks'!$AM252+'Input - Gross flows &amp; stocks'!$AN252+'Input - Gross flows &amp; stocks'!$AO252)</f>
        <v>0.11838535399224213</v>
      </c>
      <c r="P250" s="12">
        <f ca="1">'Input - Gross flows &amp; stocks'!AP252/('Input - Gross flows &amp; stocks'!$AP252+'Input - Gross flows &amp; stocks'!$AQ252+'Input - Gross flows &amp; stocks'!$AR252)</f>
        <v>1.7797249565254903E-2</v>
      </c>
      <c r="Q250" s="12">
        <f ca="1">'Input - Gross flows &amp; stocks'!AQ252/('Input - Gross flows &amp; stocks'!$AP252+'Input - Gross flows &amp; stocks'!$AQ252+'Input - Gross flows &amp; stocks'!$AR252)</f>
        <v>2.474128809009361E-2</v>
      </c>
      <c r="R250" s="12">
        <f ca="1">'Input - Gross flows &amp; stocks'!AR252/('Input - Gross flows &amp; stocks'!$AP252+'Input - Gross flows &amp; stocks'!$AQ252+'Input - Gross flows &amp; stocks'!$AR252)</f>
        <v>0.95746146234465146</v>
      </c>
      <c r="T250" s="12">
        <f t="shared" ca="1" si="9"/>
        <v>0.97434148233128359</v>
      </c>
      <c r="U250" s="12">
        <f ca="1">OFFSET('Margin error adjustment'!$BD$6,UsefulSeries!$M249,0)</f>
        <v>1.4068857922237081E-2</v>
      </c>
      <c r="V250" s="12">
        <f ca="1">OFFSET('Margin error adjustment'!$BD$7,UsefulSeries!$M249,0)</f>
        <v>1.1589659746479332E-2</v>
      </c>
      <c r="W250" s="12">
        <f ca="1">OFFSET('Margin error adjustment'!$BD$8,UsefulSeries!$M249,0)</f>
        <v>0.14814861166617208</v>
      </c>
      <c r="X250" s="12">
        <f t="shared" ca="1" si="10"/>
        <v>0.73257801419483282</v>
      </c>
      <c r="Y250" s="12">
        <f ca="1">OFFSET('Margin error adjustment'!$BD$9,UsefulSeries!$M249,0)</f>
        <v>0.11927337413899505</v>
      </c>
      <c r="Z250" s="12">
        <f ca="1">OFFSET('Margin error adjustment'!$BD$10,UsefulSeries!$M249,0)</f>
        <v>1.8494427745601821E-2</v>
      </c>
      <c r="AA250" s="12">
        <f ca="1">OFFSET('Margin error adjustment'!$BD$11,UsefulSeries!$M249,0)</f>
        <v>2.4297426378354893E-2</v>
      </c>
      <c r="AB250" s="12">
        <f t="shared" ca="1" si="11"/>
        <v>0.9572081458760433</v>
      </c>
      <c r="AD250" s="12">
        <f ca="1">OFFSET('Time agg. bias corr.'!$F$4,UsefulSeries!$C249,0)</f>
        <v>-2.7402670405688799E-2</v>
      </c>
      <c r="AE250" s="12">
        <f ca="1">OFFSET('Time agg. bias corr.'!$G$4,UsefulSeries!$C249,0)</f>
        <v>1.6454041794772001E-2</v>
      </c>
      <c r="AF250" s="12">
        <f ca="1">OFFSET('Time agg. bias corr.'!$H$4,UsefulSeries!$C249,0)</f>
        <v>1.09486286109168E-2</v>
      </c>
      <c r="AG250" s="12">
        <f ca="1">OFFSET('Time agg. bias corr.'!$F$5,UsefulSeries!$C249,0)</f>
        <v>0.17376568082028501</v>
      </c>
      <c r="AH250" s="12">
        <f ca="1">OFFSET('Time agg. bias corr.'!$G$5,UsefulSeries!$C249,0)</f>
        <v>-0.31500795620811201</v>
      </c>
      <c r="AI250" s="12">
        <f ca="1">OFFSET('Time agg. bias corr.'!$H$5,UsefulSeries!$C249,0)</f>
        <v>0.14124227538782699</v>
      </c>
      <c r="AJ250" s="12">
        <f ca="1">OFFSET('Time agg. bias corr.'!$F$6,UsefulSeries!$C249,0)</f>
        <v>1.6875973211866801E-2</v>
      </c>
      <c r="AK250" s="12">
        <f ca="1">OFFSET('Time agg. bias corr.'!$G$6,UsefulSeries!$C249,0)</f>
        <v>2.8832477837779601E-2</v>
      </c>
      <c r="AL250" s="12">
        <f ca="1">OFFSET('Time agg. bias corr.'!$H$6,UsefulSeries!$C249,0)</f>
        <v>-4.5708451049646499E-2</v>
      </c>
    </row>
    <row r="251" spans="1:38" x14ac:dyDescent="0.35">
      <c r="A251" s="2" t="s">
        <v>306</v>
      </c>
      <c r="B251" s="15">
        <f>'Input - Gross flows &amp; stocks'!S253</f>
        <v>139186.33333333334</v>
      </c>
      <c r="C251" s="15">
        <f>'Input - Gross flows &amp; stocks'!T253</f>
        <v>14725.333333333334</v>
      </c>
      <c r="D251" s="15">
        <f>'Input - Gross flows &amp; stocks'!U253</f>
        <v>84610.666666666672</v>
      </c>
      <c r="E251" s="13">
        <f>'Input - Gross flows &amp; stocks'!V253</f>
        <v>0.58490613539664826</v>
      </c>
      <c r="F251" s="13">
        <f>'Input - Gross flows &amp; stocks'!W253</f>
        <v>6.1173538322102032E-2</v>
      </c>
      <c r="G251" s="13">
        <f>'Input - Gross flows &amp; stocks'!X253</f>
        <v>0.35392032628124975</v>
      </c>
      <c r="H251" s="13">
        <f>'Input - Gross flows &amp; stocks'!Y253</f>
        <v>9.5673925520049372E-2</v>
      </c>
      <c r="I251" s="13"/>
      <c r="J251" s="12">
        <f ca="1">'Input - Gross flows &amp; stocks'!AJ253/('Input - Gross flows &amp; stocks'!$AJ253+'Input - Gross flows &amp; stocks'!$AK253+'Input - Gross flows &amp; stocks'!$AL253)</f>
        <v>0.97233944920476867</v>
      </c>
      <c r="K251" s="12">
        <f ca="1">'Input - Gross flows &amp; stocks'!AK253/('Input - Gross flows &amp; stocks'!$AJ253+'Input - Gross flows &amp; stocks'!$AK253+'Input - Gross flows &amp; stocks'!$AL253)</f>
        <v>1.5452853413646599E-2</v>
      </c>
      <c r="L251" s="12">
        <f ca="1">'Input - Gross flows &amp; stocks'!AL253/('Input - Gross flows &amp; stocks'!$AJ253+'Input - Gross flows &amp; stocks'!$AK253+'Input - Gross flows &amp; stocks'!$AL253)</f>
        <v>1.2207697381584779E-2</v>
      </c>
      <c r="M251" s="12">
        <f ca="1">'Input - Gross flows &amp; stocks'!AM253/('Input - Gross flows &amp; stocks'!$AM253+'Input - Gross flows &amp; stocks'!$AN253+'Input - Gross flows &amp; stocks'!$AO253)</f>
        <v>0.14106648117558213</v>
      </c>
      <c r="N251" s="12">
        <f ca="1">'Input - Gross flows &amp; stocks'!AN253/('Input - Gross flows &amp; stocks'!$AM253+'Input - Gross flows &amp; stocks'!$AN253+'Input - Gross flows &amp; stocks'!$AO253)</f>
        <v>0.74278600915185955</v>
      </c>
      <c r="O251" s="12">
        <f ca="1">'Input - Gross flows &amp; stocks'!AO253/('Input - Gross flows &amp; stocks'!$AM253+'Input - Gross flows &amp; stocks'!$AN253+'Input - Gross flows &amp; stocks'!$AO253)</f>
        <v>0.11614750967255844</v>
      </c>
      <c r="P251" s="12">
        <f ca="1">'Input - Gross flows &amp; stocks'!AP253/('Input - Gross flows &amp; stocks'!$AP253+'Input - Gross flows &amp; stocks'!$AQ253+'Input - Gross flows &amp; stocks'!$AR253)</f>
        <v>1.7717823517287578E-2</v>
      </c>
      <c r="Q251" s="12">
        <f ca="1">'Input - Gross flows &amp; stocks'!AQ253/('Input - Gross flows &amp; stocks'!$AP253+'Input - Gross flows &amp; stocks'!$AQ253+'Input - Gross flows &amp; stocks'!$AR253)</f>
        <v>2.518620008936551E-2</v>
      </c>
      <c r="R251" s="12">
        <f ca="1">'Input - Gross flows &amp; stocks'!AR253/('Input - Gross flows &amp; stocks'!$AP253+'Input - Gross flows &amp; stocks'!$AQ253+'Input - Gross flows &amp; stocks'!$AR253)</f>
        <v>0.95709597639334687</v>
      </c>
      <c r="T251" s="12">
        <f t="shared" ca="1" si="9"/>
        <v>0.97293352941285016</v>
      </c>
      <c r="U251" s="12">
        <f ca="1">OFFSET('Margin error adjustment'!$BD$6,UsefulSeries!$M250,0)</f>
        <v>1.4423449985595806E-2</v>
      </c>
      <c r="V251" s="12">
        <f ca="1">OFFSET('Margin error adjustment'!$BD$7,UsefulSeries!$M250,0)</f>
        <v>1.2643020601553931E-2</v>
      </c>
      <c r="W251" s="12">
        <f ca="1">OFFSET('Margin error adjustment'!$BD$8,UsefulSeries!$M250,0)</f>
        <v>0.14753638950855405</v>
      </c>
      <c r="X251" s="12">
        <f t="shared" ca="1" si="10"/>
        <v>0.72691825715954173</v>
      </c>
      <c r="Y251" s="12">
        <f ca="1">OFFSET('Margin error adjustment'!$BD$9,UsefulSeries!$M250,0)</f>
        <v>0.12554535333190417</v>
      </c>
      <c r="Z251" s="12">
        <f ca="1">OFFSET('Margin error adjustment'!$BD$10,UsefulSeries!$M250,0)</f>
        <v>1.715347835065156E-2</v>
      </c>
      <c r="AA251" s="12">
        <f ca="1">OFFSET('Margin error adjustment'!$BD$11,UsefulSeries!$M250,0)</f>
        <v>2.2690787541695644E-2</v>
      </c>
      <c r="AB251" s="12">
        <f t="shared" ca="1" si="11"/>
        <v>0.96015573410765287</v>
      </c>
      <c r="AD251" s="12">
        <f ca="1">OFFSET('Time agg. bias corr.'!$F$4,UsefulSeries!$C250,0)</f>
        <v>-2.8887276719439799E-2</v>
      </c>
      <c r="AE251" s="12">
        <f ca="1">OFFSET('Time agg. bias corr.'!$G$4,UsefulSeries!$C250,0)</f>
        <v>1.6945290183400401E-2</v>
      </c>
      <c r="AF251" s="12">
        <f ca="1">OFFSET('Time agg. bias corr.'!$H$4,UsefulSeries!$C250,0)</f>
        <v>1.19419865360402E-2</v>
      </c>
      <c r="AG251" s="12">
        <f ca="1">OFFSET('Time agg. bias corr.'!$F$5,UsefulSeries!$C250,0)</f>
        <v>0.17385263536038301</v>
      </c>
      <c r="AH251" s="12">
        <f ca="1">OFFSET('Time agg. bias corr.'!$G$5,UsefulSeries!$C250,0)</f>
        <v>-0.322794494267858</v>
      </c>
      <c r="AI251" s="12">
        <f ca="1">OFFSET('Time agg. bias corr.'!$H$5,UsefulSeries!$C250,0)</f>
        <v>0.14894185890747499</v>
      </c>
      <c r="AJ251" s="12">
        <f ca="1">OFFSET('Time agg. bias corr.'!$F$6,UsefulSeries!$C250,0)</f>
        <v>1.56244546182724E-2</v>
      </c>
      <c r="AK251" s="12">
        <f ca="1">OFFSET('Time agg. bias corr.'!$G$6,UsefulSeries!$C250,0)</f>
        <v>2.6980091753671501E-2</v>
      </c>
      <c r="AL251" s="12">
        <f ca="1">OFFSET('Time agg. bias corr.'!$H$6,UsefulSeries!$C250,0)</f>
        <v>-4.26045463719434E-2</v>
      </c>
    </row>
    <row r="252" spans="1:38" x14ac:dyDescent="0.35">
      <c r="A252" s="2" t="s">
        <v>307</v>
      </c>
      <c r="B252" s="15">
        <f>'Input - Gross flows &amp; stocks'!S254</f>
        <v>139154.66666666666</v>
      </c>
      <c r="C252" s="15">
        <f>'Input - Gross flows &amp; stocks'!T254</f>
        <v>14648.333333333334</v>
      </c>
      <c r="D252" s="15">
        <f>'Input - Gross flows &amp; stocks'!U254</f>
        <v>84908.333333333328</v>
      </c>
      <c r="E252" s="13">
        <f>'Input - Gross flows &amp; stocks'!V254</f>
        <v>0.58323481323104009</v>
      </c>
      <c r="F252" s="13">
        <f>'Input - Gross flows &amp; stocks'!W254</f>
        <v>6.0856076803756341E-2</v>
      </c>
      <c r="G252" s="13">
        <f>'Input - Gross flows &amp; stocks'!X254</f>
        <v>0.35590910996520353</v>
      </c>
      <c r="H252" s="13">
        <f>'Input - Gross flows &amp; stocks'!Y254</f>
        <v>9.524088173399306E-2</v>
      </c>
      <c r="I252" s="13"/>
      <c r="J252" s="12">
        <f ca="1">'Input - Gross flows &amp; stocks'!AJ254/('Input - Gross flows &amp; stocks'!$AJ254+'Input - Gross flows &amp; stocks'!$AK254+'Input - Gross flows &amp; stocks'!$AL254)</f>
        <v>0.97201702829475944</v>
      </c>
      <c r="K252" s="12">
        <f ca="1">'Input - Gross flows &amp; stocks'!AK254/('Input - Gross flows &amp; stocks'!$AJ254+'Input - Gross flows &amp; stocks'!$AK254+'Input - Gross flows &amp; stocks'!$AL254)</f>
        <v>1.5404593344066093E-2</v>
      </c>
      <c r="L252" s="12">
        <f ca="1">'Input - Gross flows &amp; stocks'!AL254/('Input - Gross flows &amp; stocks'!$AJ254+'Input - Gross flows &amp; stocks'!$AK254+'Input - Gross flows &amp; stocks'!$AL254)</f>
        <v>1.2578378361174525E-2</v>
      </c>
      <c r="M252" s="12">
        <f ca="1">'Input - Gross flows &amp; stocks'!AM254/('Input - Gross flows &amp; stocks'!$AM254+'Input - Gross flows &amp; stocks'!$AN254+'Input - Gross flows &amp; stocks'!$AO254)</f>
        <v>0.14591429910018339</v>
      </c>
      <c r="N252" s="12">
        <f ca="1">'Input - Gross flows &amp; stocks'!AN254/('Input - Gross flows &amp; stocks'!$AM254+'Input - Gross flows &amp; stocks'!$AN254+'Input - Gross flows &amp; stocks'!$AO254)</f>
        <v>0.7347989735888435</v>
      </c>
      <c r="O252" s="12">
        <f ca="1">'Input - Gross flows &amp; stocks'!AO254/('Input - Gross flows &amp; stocks'!$AM254+'Input - Gross flows &amp; stocks'!$AN254+'Input - Gross flows &amp; stocks'!$AO254)</f>
        <v>0.11928672731097316</v>
      </c>
      <c r="P252" s="12">
        <f ca="1">'Input - Gross flows &amp; stocks'!AP254/('Input - Gross flows &amp; stocks'!$AP254+'Input - Gross flows &amp; stocks'!$AQ254+'Input - Gross flows &amp; stocks'!$AR254)</f>
        <v>1.8237378658466797E-2</v>
      </c>
      <c r="Q252" s="12">
        <f ca="1">'Input - Gross flows &amp; stocks'!AQ254/('Input - Gross flows &amp; stocks'!$AP254+'Input - Gross flows &amp; stocks'!$AQ254+'Input - Gross flows &amp; stocks'!$AR254)</f>
        <v>2.4256830733824699E-2</v>
      </c>
      <c r="R252" s="12">
        <f ca="1">'Input - Gross flows &amp; stocks'!AR254/('Input - Gross flows &amp; stocks'!$AP254+'Input - Gross flows &amp; stocks'!$AQ254+'Input - Gross flows &amp; stocks'!$AR254)</f>
        <v>0.95750579060770846</v>
      </c>
      <c r="T252" s="12">
        <f t="shared" ca="1" si="9"/>
        <v>0.9714789727091887</v>
      </c>
      <c r="U252" s="12">
        <f ca="1">OFFSET('Margin error adjustment'!$BD$6,UsefulSeries!$M251,0)</f>
        <v>1.5031688949748738E-2</v>
      </c>
      <c r="V252" s="12">
        <f ca="1">OFFSET('Margin error adjustment'!$BD$7,UsefulSeries!$M251,0)</f>
        <v>1.3489338341062543E-2</v>
      </c>
      <c r="W252" s="12">
        <f ca="1">OFFSET('Margin error adjustment'!$BD$8,UsefulSeries!$M251,0)</f>
        <v>0.14718020716282623</v>
      </c>
      <c r="X252" s="12">
        <f t="shared" ca="1" si="10"/>
        <v>0.72379307403843407</v>
      </c>
      <c r="Y252" s="12">
        <f ca="1">OFFSET('Margin error adjustment'!$BD$9,UsefulSeries!$M251,0)</f>
        <v>0.12902671879873967</v>
      </c>
      <c r="Z252" s="12">
        <f ca="1">OFFSET('Margin error adjustment'!$BD$10,UsefulSeries!$M251,0)</f>
        <v>1.6973502778415545E-2</v>
      </c>
      <c r="AA252" s="12">
        <f ca="1">OFFSET('Margin error adjustment'!$BD$11,UsefulSeries!$M251,0)</f>
        <v>2.2002032043573722E-2</v>
      </c>
      <c r="AB252" s="12">
        <f t="shared" ca="1" si="11"/>
        <v>0.96102446517801066</v>
      </c>
      <c r="AD252" s="12">
        <f ca="1">OFFSET('Time agg. bias corr.'!$F$4,UsefulSeries!$C251,0)</f>
        <v>-3.0448229871154999E-2</v>
      </c>
      <c r="AE252" s="12">
        <f ca="1">OFFSET('Time agg. bias corr.'!$G$4,UsefulSeries!$C251,0)</f>
        <v>1.7712828598406598E-2</v>
      </c>
      <c r="AF252" s="12">
        <f ca="1">OFFSET('Time agg. bias corr.'!$H$4,UsefulSeries!$C251,0)</f>
        <v>1.2735401272748701E-2</v>
      </c>
      <c r="AG252" s="12">
        <f ca="1">OFFSET('Time agg. bias corr.'!$F$5,UsefulSeries!$C251,0)</f>
        <v>0.17390111883995299</v>
      </c>
      <c r="AH252" s="12">
        <f ca="1">OFFSET('Time agg. bias corr.'!$G$5,UsefulSeries!$C251,0)</f>
        <v>-0.32718130093500097</v>
      </c>
      <c r="AI252" s="12">
        <f ca="1">OFFSET('Time agg. bias corr.'!$H$5,UsefulSeries!$C251,0)</f>
        <v>0.15328018209504801</v>
      </c>
      <c r="AJ252" s="12">
        <f ca="1">OFFSET('Time agg. bias corr.'!$F$6,UsefulSeries!$C251,0)</f>
        <v>1.55068488983872E-2</v>
      </c>
      <c r="AK252" s="12">
        <f ca="1">OFFSET('Time agg. bias corr.'!$G$6,UsefulSeries!$C251,0)</f>
        <v>2.6192687655013099E-2</v>
      </c>
      <c r="AL252" s="12">
        <f ca="1">OFFSET('Time agg. bias corr.'!$H$6,UsefulSeries!$C251,0)</f>
        <v>-4.1699536553400002E-2</v>
      </c>
    </row>
    <row r="253" spans="1:38" x14ac:dyDescent="0.35">
      <c r="A253" s="2" t="s">
        <v>308</v>
      </c>
      <c r="B253" s="15">
        <f>'Input - Gross flows &amp; stocks'!S255</f>
        <v>139198.33333333334</v>
      </c>
      <c r="C253" s="15">
        <f>'Input - Gross flows &amp; stocks'!T255</f>
        <v>14480.666666666666</v>
      </c>
      <c r="D253" s="15">
        <f>'Input - Gross flows &amp; stocks'!U255</f>
        <v>85090.333333333328</v>
      </c>
      <c r="E253" s="13">
        <f>'Input - Gross flows &amp; stocks'!V255</f>
        <v>0.58246863414531969</v>
      </c>
      <c r="F253" s="13">
        <f>'Input - Gross flows &amp; stocks'!W255</f>
        <v>6.3175753513604091E-2</v>
      </c>
      <c r="G253" s="13">
        <f>'Input - Gross flows &amp; stocks'!X255</f>
        <v>0.35435561234107615</v>
      </c>
      <c r="H253" s="13">
        <f>'Input - Gross flows &amp; stocks'!Y255</f>
        <v>9.4226710654459395E-2</v>
      </c>
      <c r="I253" s="13"/>
      <c r="J253" s="12">
        <f ca="1">'Input - Gross flows &amp; stocks'!AJ255/('Input - Gross flows &amp; stocks'!$AJ255+'Input - Gross flows &amp; stocks'!$AK255+'Input - Gross flows &amp; stocks'!$AL255)</f>
        <v>0.97299212487214781</v>
      </c>
      <c r="K253" s="12">
        <f ca="1">'Input - Gross flows &amp; stocks'!AK255/('Input - Gross flows &amp; stocks'!$AJ255+'Input - Gross flows &amp; stocks'!$AK255+'Input - Gross flows &amp; stocks'!$AL255)</f>
        <v>1.5219646109983876E-2</v>
      </c>
      <c r="L253" s="12">
        <f ca="1">'Input - Gross flows &amp; stocks'!AL255/('Input - Gross flows &amp; stocks'!$AJ255+'Input - Gross flows &amp; stocks'!$AK255+'Input - Gross flows &amp; stocks'!$AL255)</f>
        <v>1.1788229017868341E-2</v>
      </c>
      <c r="M253" s="12">
        <f ca="1">'Input - Gross flows &amp; stocks'!AM255/('Input - Gross flows &amp; stocks'!$AM255+'Input - Gross flows &amp; stocks'!$AN255+'Input - Gross flows &amp; stocks'!$AO255)</f>
        <v>0.14482957207017325</v>
      </c>
      <c r="N253" s="12">
        <f ca="1">'Input - Gross flows &amp; stocks'!AN255/('Input - Gross flows &amp; stocks'!$AM255+'Input - Gross flows &amp; stocks'!$AN255+'Input - Gross flows &amp; stocks'!$AO255)</f>
        <v>0.73053470296810186</v>
      </c>
      <c r="O253" s="12">
        <f ca="1">'Input - Gross flows &amp; stocks'!AO255/('Input - Gross flows &amp; stocks'!$AM255+'Input - Gross flows &amp; stocks'!$AN255+'Input - Gross flows &amp; stocks'!$AO255)</f>
        <v>0.1246357249617249</v>
      </c>
      <c r="P253" s="12">
        <f ca="1">'Input - Gross flows &amp; stocks'!AP255/('Input - Gross flows &amp; stocks'!$AP255+'Input - Gross flows &amp; stocks'!$AQ255+'Input - Gross flows &amp; stocks'!$AR255)</f>
        <v>1.8969536986042403E-2</v>
      </c>
      <c r="Q253" s="12">
        <f ca="1">'Input - Gross flows &amp; stocks'!AQ255/('Input - Gross flows &amp; stocks'!$AP255+'Input - Gross flows &amp; stocks'!$AQ255+'Input - Gross flows &amp; stocks'!$AR255)</f>
        <v>2.3947298491443149E-2</v>
      </c>
      <c r="R253" s="12">
        <f ca="1">'Input - Gross flows &amp; stocks'!AR255/('Input - Gross flows &amp; stocks'!$AP255+'Input - Gross flows &amp; stocks'!$AQ255+'Input - Gross flows &amp; stocks'!$AR255)</f>
        <v>0.95708316452251452</v>
      </c>
      <c r="T253" s="12">
        <f t="shared" ca="1" si="9"/>
        <v>0.97241654735179905</v>
      </c>
      <c r="U253" s="12">
        <f ca="1">OFFSET('Margin error adjustment'!$BD$6,UsefulSeries!$M252,0)</f>
        <v>1.586385975377376E-2</v>
      </c>
      <c r="V253" s="12">
        <f ca="1">OFFSET('Margin error adjustment'!$BD$7,UsefulSeries!$M252,0)</f>
        <v>1.1719592894427196E-2</v>
      </c>
      <c r="W253" s="12">
        <f ca="1">OFFSET('Margin error adjustment'!$BD$8,UsefulSeries!$M252,0)</f>
        <v>0.14038300004734738</v>
      </c>
      <c r="X253" s="12">
        <f t="shared" ca="1" si="10"/>
        <v>0.73945980734592387</v>
      </c>
      <c r="Y253" s="12">
        <f ca="1">OFFSET('Margin error adjustment'!$BD$9,UsefulSeries!$M252,0)</f>
        <v>0.12015719260672877</v>
      </c>
      <c r="Z253" s="12">
        <f ca="1">OFFSET('Margin error adjustment'!$BD$10,UsefulSeries!$M252,0)</f>
        <v>1.9045008810423297E-2</v>
      </c>
      <c r="AA253" s="12">
        <f ca="1">OFFSET('Margin error adjustment'!$BD$11,UsefulSeries!$M252,0)</f>
        <v>2.5070376548457528E-2</v>
      </c>
      <c r="AB253" s="12">
        <f t="shared" ca="1" si="11"/>
        <v>0.95588461464111918</v>
      </c>
      <c r="AD253" s="12">
        <f ca="1">OFFSET('Time agg. bias corr.'!$F$4,UsefulSeries!$C252,0)</f>
        <v>-2.9467413159246801E-2</v>
      </c>
      <c r="AE253" s="12">
        <f ca="1">OFFSET('Time agg. bias corr.'!$G$4,UsefulSeries!$C252,0)</f>
        <v>1.8508309471054901E-2</v>
      </c>
      <c r="AF253" s="12">
        <f ca="1">OFFSET('Time agg. bias corr.'!$H$4,UsefulSeries!$C252,0)</f>
        <v>1.0959103698440199E-2</v>
      </c>
      <c r="AG253" s="12">
        <f ca="1">OFFSET('Time agg. bias corr.'!$F$5,UsefulSeries!$C252,0)</f>
        <v>0.16397482988286299</v>
      </c>
      <c r="AH253" s="12">
        <f ca="1">OFFSET('Time agg. bias corr.'!$G$5,UsefulSeries!$C252,0)</f>
        <v>-0.30581000373591799</v>
      </c>
      <c r="AI253" s="12">
        <f ca="1">OFFSET('Time agg. bias corr.'!$H$5,UsefulSeries!$C252,0)</f>
        <v>0.141835173840578</v>
      </c>
      <c r="AJ253" s="12">
        <f ca="1">OFFSET('Time agg. bias corr.'!$F$6,UsefulSeries!$C252,0)</f>
        <v>1.7540112060756199E-2</v>
      </c>
      <c r="AK253" s="12">
        <f ca="1">OFFSET('Time agg. bias corr.'!$G$6,UsefulSeries!$C252,0)</f>
        <v>2.9617940545993499E-2</v>
      </c>
      <c r="AL253" s="12">
        <f ca="1">OFFSET('Time agg. bias corr.'!$H$6,UsefulSeries!$C252,0)</f>
        <v>-4.7158052606677901E-2</v>
      </c>
    </row>
    <row r="254" spans="1:38" x14ac:dyDescent="0.35">
      <c r="A254" s="2" t="s">
        <v>309</v>
      </c>
      <c r="B254" s="15">
        <f>'Input - Gross flows &amp; stocks'!S256</f>
        <v>139315</v>
      </c>
      <c r="C254" s="15">
        <f>'Input - Gross flows &amp; stocks'!T256</f>
        <v>14060.333333333334</v>
      </c>
      <c r="D254" s="15">
        <f>'Input - Gross flows &amp; stocks'!U256</f>
        <v>85439.333333333328</v>
      </c>
      <c r="E254" s="13">
        <f>'Input - Gross flows &amp; stocks'!V256</f>
        <v>0.58312019389758418</v>
      </c>
      <c r="F254" s="13">
        <f>'Input - Gross flows &amp; stocks'!W256</f>
        <v>6.0061367413317482E-2</v>
      </c>
      <c r="G254" s="13">
        <f>'Input - Gross flows &amp; stocks'!X256</f>
        <v>0.35681843868909829</v>
      </c>
      <c r="H254" s="13">
        <f>'Input - Gross flows &amp; stocks'!Y256</f>
        <v>9.167271573438579E-2</v>
      </c>
      <c r="I254" s="13"/>
      <c r="J254" s="12">
        <f ca="1">'Input - Gross flows &amp; stocks'!AJ256/('Input - Gross flows &amp; stocks'!$AJ256+'Input - Gross flows &amp; stocks'!$AK256+'Input - Gross flows &amp; stocks'!$AL256)</f>
        <v>0.97419659801911318</v>
      </c>
      <c r="K254" s="12">
        <f ca="1">'Input - Gross flows &amp; stocks'!AK256/('Input - Gross flows &amp; stocks'!$AJ256+'Input - Gross flows &amp; stocks'!$AK256+'Input - Gross flows &amp; stocks'!$AL256)</f>
        <v>1.372322195229104E-2</v>
      </c>
      <c r="L254" s="12">
        <f ca="1">'Input - Gross flows &amp; stocks'!AL256/('Input - Gross flows &amp; stocks'!$AJ256+'Input - Gross flows &amp; stocks'!$AK256+'Input - Gross flows &amp; stocks'!$AL256)</f>
        <v>1.2080180028595717E-2</v>
      </c>
      <c r="M254" s="12">
        <f ca="1">'Input - Gross flows &amp; stocks'!AM256/('Input - Gross flows &amp; stocks'!$AM256+'Input - Gross flows &amp; stocks'!$AN256+'Input - Gross flows &amp; stocks'!$AO256)</f>
        <v>0.14340245472979021</v>
      </c>
      <c r="N254" s="12">
        <f ca="1">'Input - Gross flows &amp; stocks'!AN256/('Input - Gross flows &amp; stocks'!$AM256+'Input - Gross flows &amp; stocks'!$AN256+'Input - Gross flows &amp; stocks'!$AO256)</f>
        <v>0.726540969835476</v>
      </c>
      <c r="O254" s="12">
        <f ca="1">'Input - Gross flows &amp; stocks'!AO256/('Input - Gross flows &amp; stocks'!$AM256+'Input - Gross flows &amp; stocks'!$AN256+'Input - Gross flows &amp; stocks'!$AO256)</f>
        <v>0.13005657543473381</v>
      </c>
      <c r="P254" s="12">
        <f ca="1">'Input - Gross flows &amp; stocks'!AP256/('Input - Gross flows &amp; stocks'!$AP256+'Input - Gross flows &amp; stocks'!$AQ256+'Input - Gross flows &amp; stocks'!$AR256)</f>
        <v>1.8684500973838253E-2</v>
      </c>
      <c r="Q254" s="12">
        <f ca="1">'Input - Gross flows &amp; stocks'!AQ256/('Input - Gross flows &amp; stocks'!$AP256+'Input - Gross flows &amp; stocks'!$AQ256+'Input - Gross flows &amp; stocks'!$AR256)</f>
        <v>2.3142310930087961E-2</v>
      </c>
      <c r="R254" s="12">
        <f ca="1">'Input - Gross flows &amp; stocks'!AR256/('Input - Gross flows &amp; stocks'!$AP256+'Input - Gross flows &amp; stocks'!$AQ256+'Input - Gross flows &amp; stocks'!$AR256)</f>
        <v>0.95817318809607388</v>
      </c>
      <c r="T254" s="12">
        <f t="shared" ca="1" si="9"/>
        <v>0.97426804181991422</v>
      </c>
      <c r="U254" s="12">
        <f ca="1">OFFSET('Margin error adjustment'!$BD$6,UsefulSeries!$M253,0)</f>
        <v>1.3067922633152953E-2</v>
      </c>
      <c r="V254" s="12">
        <f ca="1">OFFSET('Margin error adjustment'!$BD$7,UsefulSeries!$M253,0)</f>
        <v>1.2664035546932829E-2</v>
      </c>
      <c r="W254" s="12">
        <f ca="1">OFFSET('Margin error adjustment'!$BD$8,UsefulSeries!$M253,0)</f>
        <v>0.14748513922362455</v>
      </c>
      <c r="X254" s="12">
        <f t="shared" ca="1" si="10"/>
        <v>0.71247924331340795</v>
      </c>
      <c r="Y254" s="12">
        <f ca="1">OFFSET('Margin error adjustment'!$BD$9,UsefulSeries!$M253,0)</f>
        <v>0.14003561746296747</v>
      </c>
      <c r="Z254" s="12">
        <f ca="1">OFFSET('Margin error adjustment'!$BD$10,UsefulSeries!$M253,0)</f>
        <v>1.7841211665943782E-2</v>
      </c>
      <c r="AA254" s="12">
        <f ca="1">OFFSET('Margin error adjustment'!$BD$11,UsefulSeries!$M253,0)</f>
        <v>2.0991058269966389E-2</v>
      </c>
      <c r="AB254" s="12">
        <f t="shared" ca="1" si="11"/>
        <v>0.96116773006408984</v>
      </c>
      <c r="AD254" s="12">
        <f ca="1">OFFSET('Time agg. bias corr.'!$F$4,UsefulSeries!$C253,0)</f>
        <v>-2.7405181985411201E-2</v>
      </c>
      <c r="AE254" s="12">
        <f ca="1">OFFSET('Time agg. bias corr.'!$G$4,UsefulSeries!$C253,0)</f>
        <v>1.5484750778669299E-2</v>
      </c>
      <c r="AF254" s="12">
        <f ca="1">OFFSET('Time agg. bias corr.'!$H$4,UsefulSeries!$C253,0)</f>
        <v>1.1920431206823E-2</v>
      </c>
      <c r="AG254" s="12">
        <f ca="1">OFFSET('Time agg. bias corr.'!$F$5,UsefulSeries!$C253,0)</f>
        <v>0.17509470926276699</v>
      </c>
      <c r="AH254" s="12">
        <f ca="1">OFFSET('Time agg. bias corr.'!$G$5,UsefulSeries!$C253,0)</f>
        <v>-0.34286967192215401</v>
      </c>
      <c r="AI254" s="12">
        <f ca="1">OFFSET('Time agg. bias corr.'!$H$5,UsefulSeries!$C253,0)</f>
        <v>0.167774962647569</v>
      </c>
      <c r="AJ254" s="12">
        <f ca="1">OFFSET('Time agg. bias corr.'!$F$6,UsefulSeries!$C253,0)</f>
        <v>1.6454496245286301E-2</v>
      </c>
      <c r="AK254" s="12">
        <f ca="1">OFFSET('Time agg. bias corr.'!$G$6,UsefulSeries!$C253,0)</f>
        <v>2.5180498482262299E-2</v>
      </c>
      <c r="AL254" s="12">
        <f ca="1">OFFSET('Time agg. bias corr.'!$H$6,UsefulSeries!$C253,0)</f>
        <v>-4.1634994727415497E-2</v>
      </c>
    </row>
    <row r="255" spans="1:38" x14ac:dyDescent="0.35">
      <c r="A255" s="2" t="s">
        <v>310</v>
      </c>
      <c r="B255" s="15">
        <f>'Input - Gross flows &amp; stocks'!S257</f>
        <v>139427.66666666666</v>
      </c>
      <c r="C255" s="15">
        <f>'Input - Gross flows &amp; stocks'!T257</f>
        <v>13856.666666666666</v>
      </c>
      <c r="D255" s="15">
        <f>'Input - Gross flows &amp; stocks'!U257</f>
        <v>85567</v>
      </c>
      <c r="E255" s="13">
        <f>'Input - Gross flows &amp; stocks'!V257</f>
        <v>0.5833584690662913</v>
      </c>
      <c r="F255" s="13">
        <f>'Input - Gross flows &amp; stocks'!W257</f>
        <v>5.870450432334607E-2</v>
      </c>
      <c r="G255" s="13">
        <f>'Input - Gross flows &amp; stocks'!X257</f>
        <v>0.35793702661036264</v>
      </c>
      <c r="H255" s="13">
        <f>'Input - Gross flows &amp; stocks'!Y257</f>
        <v>9.0398453418809935E-2</v>
      </c>
      <c r="I255" s="13"/>
      <c r="J255" s="12">
        <f ca="1">'Input - Gross flows &amp; stocks'!AJ257/('Input - Gross flows &amp; stocks'!$AJ257+'Input - Gross flows &amp; stocks'!$AK257+'Input - Gross flows &amp; stocks'!$AL257)</f>
        <v>0.97489823866048875</v>
      </c>
      <c r="K255" s="12">
        <f ca="1">'Input - Gross flows &amp; stocks'!AK257/('Input - Gross flows &amp; stocks'!$AJ257+'Input - Gross flows &amp; stocks'!$AK257+'Input - Gross flows &amp; stocks'!$AL257)</f>
        <v>1.3544202970790165E-2</v>
      </c>
      <c r="L255" s="12">
        <f ca="1">'Input - Gross flows &amp; stocks'!AL257/('Input - Gross flows &amp; stocks'!$AJ257+'Input - Gross flows &amp; stocks'!$AK257+'Input - Gross flows &amp; stocks'!$AL257)</f>
        <v>1.1557558368721174E-2</v>
      </c>
      <c r="M255" s="12">
        <f ca="1">'Input - Gross flows &amp; stocks'!AM257/('Input - Gross flows &amp; stocks'!$AM257+'Input - Gross flows &amp; stocks'!$AN257+'Input - Gross flows &amp; stocks'!$AO257)</f>
        <v>0.14209999423326233</v>
      </c>
      <c r="N255" s="12">
        <f ca="1">'Input - Gross flows &amp; stocks'!AN257/('Input - Gross flows &amp; stocks'!$AM257+'Input - Gross flows &amp; stocks'!$AN257+'Input - Gross flows &amp; stocks'!$AO257)</f>
        <v>0.73136186338131803</v>
      </c>
      <c r="O255" s="12">
        <f ca="1">'Input - Gross flows &amp; stocks'!AO257/('Input - Gross flows &amp; stocks'!$AM257+'Input - Gross flows &amp; stocks'!$AN257+'Input - Gross flows &amp; stocks'!$AO257)</f>
        <v>0.12653814238541963</v>
      </c>
      <c r="P255" s="12">
        <f ca="1">'Input - Gross flows &amp; stocks'!AP257/('Input - Gross flows &amp; stocks'!$AP257+'Input - Gross flows &amp; stocks'!$AQ257+'Input - Gross flows &amp; stocks'!$AR257)</f>
        <v>1.8408425332798819E-2</v>
      </c>
      <c r="Q255" s="12">
        <f ca="1">'Input - Gross flows &amp; stocks'!AQ257/('Input - Gross flows &amp; stocks'!$AP257+'Input - Gross flows &amp; stocks'!$AQ257+'Input - Gross flows &amp; stocks'!$AR257)</f>
        <v>2.3767559297391723E-2</v>
      </c>
      <c r="R255" s="12">
        <f ca="1">'Input - Gross flows &amp; stocks'!AR257/('Input - Gross flows &amp; stocks'!$AP257+'Input - Gross flows &amp; stocks'!$AQ257+'Input - Gross flows &amp; stocks'!$AR257)</f>
        <v>0.95782401536980943</v>
      </c>
      <c r="T255" s="12">
        <f t="shared" ca="1" si="9"/>
        <v>0.97477392612751512</v>
      </c>
      <c r="U255" s="12">
        <f ca="1">OFFSET('Margin error adjustment'!$BD$6,UsefulSeries!$M254,0)</f>
        <v>1.3096627862441637E-2</v>
      </c>
      <c r="V255" s="12">
        <f ca="1">OFFSET('Margin error adjustment'!$BD$7,UsefulSeries!$M254,0)</f>
        <v>1.2129446010043324E-2</v>
      </c>
      <c r="W255" s="12">
        <f ca="1">OFFSET('Margin error adjustment'!$BD$8,UsefulSeries!$M254,0)</f>
        <v>0.144629020351358</v>
      </c>
      <c r="X255" s="12">
        <f t="shared" ca="1" si="10"/>
        <v>0.72030331560389871</v>
      </c>
      <c r="Y255" s="12">
        <f ca="1">OFFSET('Margin error adjustment'!$BD$9,UsefulSeries!$M254,0)</f>
        <v>0.13506766404474332</v>
      </c>
      <c r="Z255" s="12">
        <f ca="1">OFFSET('Margin error adjustment'!$BD$10,UsefulSeries!$M254,0)</f>
        <v>1.7548116486239038E-2</v>
      </c>
      <c r="AA255" s="12">
        <f ca="1">OFFSET('Margin error adjustment'!$BD$11,UsefulSeries!$M254,0)</f>
        <v>2.1874413457873065E-2</v>
      </c>
      <c r="AB255" s="12">
        <f t="shared" ca="1" si="11"/>
        <v>0.96057747005588789</v>
      </c>
      <c r="AD255" s="12">
        <f ca="1">OFFSET('Time agg. bias corr.'!$F$4,UsefulSeries!$C254,0)</f>
        <v>-2.6849476123106199E-2</v>
      </c>
      <c r="AE255" s="12">
        <f ca="1">OFFSET('Time agg. bias corr.'!$G$4,UsefulSeries!$C254,0)</f>
        <v>1.54347635982239E-2</v>
      </c>
      <c r="AF255" s="12">
        <f ca="1">OFFSET('Time agg. bias corr.'!$H$4,UsefulSeries!$C254,0)</f>
        <v>1.1414712524800899E-2</v>
      </c>
      <c r="AG255" s="12">
        <f ca="1">OFFSET('Time agg. bias corr.'!$F$5,UsefulSeries!$C254,0)</f>
        <v>0.17081729685434499</v>
      </c>
      <c r="AH255" s="12">
        <f ca="1">OFFSET('Time agg. bias corr.'!$G$5,UsefulSeries!$C254,0)</f>
        <v>-0.33188112676124298</v>
      </c>
      <c r="AI255" s="12">
        <f ca="1">OFFSET('Time agg. bias corr.'!$H$5,UsefulSeries!$C254,0)</f>
        <v>0.161063829918655</v>
      </c>
      <c r="AJ255" s="12">
        <f ca="1">OFFSET('Time agg. bias corr.'!$F$6,UsefulSeries!$C254,0)</f>
        <v>1.6121082680407999E-2</v>
      </c>
      <c r="AK255" s="12">
        <f ca="1">OFFSET('Time agg. bias corr.'!$G$6,UsefulSeries!$C254,0)</f>
        <v>2.61204323255954E-2</v>
      </c>
      <c r="AL255" s="12">
        <f ca="1">OFFSET('Time agg. bias corr.'!$H$6,UsefulSeries!$C254,0)</f>
        <v>-4.22415150061419E-2</v>
      </c>
    </row>
    <row r="256" spans="1:38" x14ac:dyDescent="0.35">
      <c r="A256" s="2" t="s">
        <v>311</v>
      </c>
      <c r="B256" s="15">
        <f>'Input - Gross flows &amp; stocks'!S258</f>
        <v>139539.66666666666</v>
      </c>
      <c r="C256" s="15">
        <f>'Input - Gross flows &amp; stocks'!T258</f>
        <v>13838</v>
      </c>
      <c r="D256" s="15">
        <f>'Input - Gross flows &amp; stocks'!U258</f>
        <v>85621</v>
      </c>
      <c r="E256" s="13">
        <f>'Input - Gross flows &amp; stocks'!V258</f>
        <v>0.58360232948574631</v>
      </c>
      <c r="F256" s="13">
        <f>'Input - Gross flows &amp; stocks'!W258</f>
        <v>5.7860339709693488E-2</v>
      </c>
      <c r="G256" s="13">
        <f>'Input - Gross flows &amp; stocks'!X258</f>
        <v>0.35853733080456018</v>
      </c>
      <c r="H256" s="13">
        <f>'Input - Gross flows &amp; stocks'!Y258</f>
        <v>9.0221740235975262E-2</v>
      </c>
      <c r="I256" s="13"/>
      <c r="J256" s="12">
        <f ca="1">'Input - Gross flows &amp; stocks'!AJ258/('Input - Gross flows &amp; stocks'!$AJ258+'Input - Gross flows &amp; stocks'!$AK258+'Input - Gross flows &amp; stocks'!$AL258)</f>
        <v>0.97489727875651444</v>
      </c>
      <c r="K256" s="12">
        <f ca="1">'Input - Gross flows &amp; stocks'!AK258/('Input - Gross flows &amp; stocks'!$AJ258+'Input - Gross flows &amp; stocks'!$AK258+'Input - Gross flows &amp; stocks'!$AL258)</f>
        <v>1.3853782665427682E-2</v>
      </c>
      <c r="L256" s="12">
        <f ca="1">'Input - Gross flows &amp; stocks'!AL258/('Input - Gross flows &amp; stocks'!$AJ258+'Input - Gross flows &amp; stocks'!$AK258+'Input - Gross flows &amp; stocks'!$AL258)</f>
        <v>1.1248938578057697E-2</v>
      </c>
      <c r="M256" s="12">
        <f ca="1">'Input - Gross flows &amp; stocks'!AM258/('Input - Gross flows &amp; stocks'!$AM258+'Input - Gross flows &amp; stocks'!$AN258+'Input - Gross flows &amp; stocks'!$AO258)</f>
        <v>0.14122587695419864</v>
      </c>
      <c r="N256" s="12">
        <f ca="1">'Input - Gross flows &amp; stocks'!AN258/('Input - Gross flows &amp; stocks'!$AM258+'Input - Gross flows &amp; stocks'!$AN258+'Input - Gross flows &amp; stocks'!$AO258)</f>
        <v>0.73442356539247855</v>
      </c>
      <c r="O256" s="12">
        <f ca="1">'Input - Gross flows &amp; stocks'!AO258/('Input - Gross flows &amp; stocks'!$AM258+'Input - Gross flows &amp; stocks'!$AN258+'Input - Gross flows &amp; stocks'!$AO258)</f>
        <v>0.1243505576533228</v>
      </c>
      <c r="P256" s="12">
        <f ca="1">'Input - Gross flows &amp; stocks'!AP258/('Input - Gross flows &amp; stocks'!$AP258+'Input - Gross flows &amp; stocks'!$AQ258+'Input - Gross flows &amp; stocks'!$AR258)</f>
        <v>1.798955720372758E-2</v>
      </c>
      <c r="Q256" s="12">
        <f ca="1">'Input - Gross flows &amp; stocks'!AQ258/('Input - Gross flows &amp; stocks'!$AP258+'Input - Gross flows &amp; stocks'!$AQ258+'Input - Gross flows &amp; stocks'!$AR258)</f>
        <v>2.4299404614223714E-2</v>
      </c>
      <c r="R256" s="12">
        <f ca="1">'Input - Gross flows &amp; stocks'!AR258/('Input - Gross flows &amp; stocks'!$AP258+'Input - Gross flows &amp; stocks'!$AQ258+'Input - Gross flows &amp; stocks'!$AR258)</f>
        <v>0.95771103818204872</v>
      </c>
      <c r="T256" s="12">
        <f t="shared" ca="1" si="9"/>
        <v>0.97513448929607172</v>
      </c>
      <c r="U256" s="12">
        <f ca="1">OFFSET('Margin error adjustment'!$BD$6,UsefulSeries!$M255,0)</f>
        <v>1.3137564481147586E-2</v>
      </c>
      <c r="V256" s="12">
        <f ca="1">OFFSET('Margin error adjustment'!$BD$7,UsefulSeries!$M255,0)</f>
        <v>1.1727946222780727E-2</v>
      </c>
      <c r="W256" s="12">
        <f ca="1">OFFSET('Margin error adjustment'!$BD$8,UsefulSeries!$M255,0)</f>
        <v>0.14586971045288824</v>
      </c>
      <c r="X256" s="12">
        <f t="shared" ca="1" si="10"/>
        <v>0.72042590021719455</v>
      </c>
      <c r="Y256" s="12">
        <f ca="1">OFFSET('Margin error adjustment'!$BD$9,UsefulSeries!$M255,0)</f>
        <v>0.13370438932991724</v>
      </c>
      <c r="Z256" s="12">
        <f ca="1">OFFSET('Margin error adjustment'!$BD$10,UsefulSeries!$M255,0)</f>
        <v>1.7282810015230195E-2</v>
      </c>
      <c r="AA256" s="12">
        <f ca="1">OFFSET('Margin error adjustment'!$BD$11,UsefulSeries!$M255,0)</f>
        <v>2.2082612988135963E-2</v>
      </c>
      <c r="AB256" s="12">
        <f t="shared" ca="1" si="11"/>
        <v>0.96063457699663379</v>
      </c>
      <c r="AD256" s="12">
        <f ca="1">OFFSET('Time agg. bias corr.'!$F$4,UsefulSeries!$C255,0)</f>
        <v>-2.64888312830973E-2</v>
      </c>
      <c r="AE256" s="12">
        <f ca="1">OFFSET('Time agg. bias corr.'!$G$4,UsefulSeries!$C255,0)</f>
        <v>1.5483273214806401E-2</v>
      </c>
      <c r="AF256" s="12">
        <f ca="1">OFFSET('Time agg. bias corr.'!$H$4,UsefulSeries!$C255,0)</f>
        <v>1.10055580682367E-2</v>
      </c>
      <c r="AG256" s="12">
        <f ca="1">OFFSET('Time agg. bias corr.'!$F$5,UsefulSeries!$C255,0)</f>
        <v>0.172290447091836</v>
      </c>
      <c r="AH256" s="12">
        <f ca="1">OFFSET('Time agg. bias corr.'!$G$5,UsefulSeries!$C255,0)</f>
        <v>-0.33172651888751797</v>
      </c>
      <c r="AI256" s="12">
        <f ca="1">OFFSET('Time agg. bias corr.'!$H$5,UsefulSeries!$C255,0)</f>
        <v>0.15943607179483599</v>
      </c>
      <c r="AJ256" s="12">
        <f ca="1">OFFSET('Time agg. bias corr.'!$F$6,UsefulSeries!$C255,0)</f>
        <v>1.5806482979700099E-2</v>
      </c>
      <c r="AK256" s="12">
        <f ca="1">OFFSET('Time agg. bias corr.'!$G$6,UsefulSeries!$C255,0)</f>
        <v>2.63699032176621E-2</v>
      </c>
      <c r="AL256" s="12">
        <f ca="1">OFFSET('Time agg. bias corr.'!$H$6,UsefulSeries!$C255,0)</f>
        <v>-4.2176386187146801E-2</v>
      </c>
    </row>
    <row r="257" spans="1:38" x14ac:dyDescent="0.35">
      <c r="A257" s="2" t="s">
        <v>312</v>
      </c>
      <c r="B257" s="15">
        <f>'Input - Gross flows &amp; stocks'!S259</f>
        <v>139616.33333333334</v>
      </c>
      <c r="C257" s="15">
        <f>'Input - Gross flows &amp; stocks'!T259</f>
        <v>13849.666666666666</v>
      </c>
      <c r="D257" s="15">
        <f>'Input - Gross flows &amp; stocks'!U259</f>
        <v>85686.666666666672</v>
      </c>
      <c r="E257" s="13">
        <f>'Input - Gross flows &amp; stocks'!V259</f>
        <v>0.58426604295415463</v>
      </c>
      <c r="F257" s="13">
        <f>'Input - Gross flows &amp; stocks'!W259</f>
        <v>5.747722793819221E-2</v>
      </c>
      <c r="G257" s="13">
        <f>'Input - Gross flows &amp; stocks'!X259</f>
        <v>0.35825672910765316</v>
      </c>
      <c r="H257" s="13">
        <f>'Input - Gross flows &amp; stocks'!Y259</f>
        <v>9.0245830781193664E-2</v>
      </c>
      <c r="I257" s="13"/>
      <c r="J257" s="12">
        <f ca="1">'Input - Gross flows &amp; stocks'!AJ259/('Input - Gross flows &amp; stocks'!$AJ259+'Input - Gross flows &amp; stocks'!$AK259+'Input - Gross flows &amp; stocks'!$AL259)</f>
        <v>0.97435046106287737</v>
      </c>
      <c r="K257" s="12">
        <f ca="1">'Input - Gross flows &amp; stocks'!AK259/('Input - Gross flows &amp; stocks'!$AJ259+'Input - Gross flows &amp; stocks'!$AK259+'Input - Gross flows &amp; stocks'!$AL259)</f>
        <v>1.4305127990439166E-2</v>
      </c>
      <c r="L257" s="12">
        <f ca="1">'Input - Gross flows &amp; stocks'!AL259/('Input - Gross flows &amp; stocks'!$AJ259+'Input - Gross flows &amp; stocks'!$AK259+'Input - Gross flows &amp; stocks'!$AL259)</f>
        <v>1.1344410946683552E-2</v>
      </c>
      <c r="M257" s="12">
        <f ca="1">'Input - Gross flows &amp; stocks'!AM259/('Input - Gross flows &amp; stocks'!$AM259+'Input - Gross flows &amp; stocks'!$AN259+'Input - Gross flows &amp; stocks'!$AO259)</f>
        <v>0.14270486762973164</v>
      </c>
      <c r="N257" s="12">
        <f ca="1">'Input - Gross flows &amp; stocks'!AN259/('Input - Gross flows &amp; stocks'!$AM259+'Input - Gross flows &amp; stocks'!$AN259+'Input - Gross flows &amp; stocks'!$AO259)</f>
        <v>0.733379568140204</v>
      </c>
      <c r="O257" s="12">
        <f ca="1">'Input - Gross flows &amp; stocks'!AO259/('Input - Gross flows &amp; stocks'!$AM259+'Input - Gross flows &amp; stocks'!$AN259+'Input - Gross flows &amp; stocks'!$AO259)</f>
        <v>0.12391556423006447</v>
      </c>
      <c r="P257" s="12">
        <f ca="1">'Input - Gross flows &amp; stocks'!AP259/('Input - Gross flows &amp; stocks'!$AP259+'Input - Gross flows &amp; stocks'!$AQ259+'Input - Gross flows &amp; stocks'!$AR259)</f>
        <v>1.8009999742457615E-2</v>
      </c>
      <c r="Q257" s="12">
        <f ca="1">'Input - Gross flows &amp; stocks'!AQ259/('Input - Gross flows &amp; stocks'!$AP259+'Input - Gross flows &amp; stocks'!$AQ259+'Input - Gross flows &amp; stocks'!$AR259)</f>
        <v>2.3989222880396059E-2</v>
      </c>
      <c r="R257" s="12">
        <f ca="1">'Input - Gross flows &amp; stocks'!AR259/('Input - Gross flows &amp; stocks'!$AP259+'Input - Gross flows &amp; stocks'!$AQ259+'Input - Gross flows &amp; stocks'!$AR259)</f>
        <v>0.9580007773771464</v>
      </c>
      <c r="T257" s="12">
        <f t="shared" ca="1" si="9"/>
        <v>0.97524950943707311</v>
      </c>
      <c r="U257" s="12">
        <f ca="1">OFFSET('Margin error adjustment'!$BD$6,UsefulSeries!$M256,0)</f>
        <v>1.3362650048345673E-2</v>
      </c>
      <c r="V257" s="12">
        <f ca="1">OFFSET('Margin error adjustment'!$BD$7,UsefulSeries!$M256,0)</f>
        <v>1.1387840514581238E-2</v>
      </c>
      <c r="W257" s="12">
        <f ca="1">OFFSET('Margin error adjustment'!$BD$8,UsefulSeries!$M256,0)</f>
        <v>0.14964525876072207</v>
      </c>
      <c r="X257" s="12">
        <f t="shared" ca="1" si="10"/>
        <v>0.72005255123262557</v>
      </c>
      <c r="Y257" s="12">
        <f ca="1">OFFSET('Margin error adjustment'!$BD$9,UsefulSeries!$M256,0)</f>
        <v>0.13030219000665236</v>
      </c>
      <c r="Z257" s="12">
        <f ca="1">OFFSET('Margin error adjustment'!$BD$10,UsefulSeries!$M256,0)</f>
        <v>1.7988731869381828E-2</v>
      </c>
      <c r="AA257" s="12">
        <f ca="1">OFFSET('Margin error adjustment'!$BD$11,UsefulSeries!$M256,0)</f>
        <v>2.2358254859361788E-2</v>
      </c>
      <c r="AB257" s="12">
        <f t="shared" ca="1" si="11"/>
        <v>0.95965301327125629</v>
      </c>
      <c r="AD257" s="12">
        <f ca="1">OFFSET('Time agg. bias corr.'!$F$4,UsefulSeries!$C256,0)</f>
        <v>-2.6425720506841902E-2</v>
      </c>
      <c r="AE257" s="12">
        <f ca="1">OFFSET('Time agg. bias corr.'!$G$4,UsefulSeries!$C256,0)</f>
        <v>1.5757184277226301E-2</v>
      </c>
      <c r="AF257" s="12">
        <f ca="1">OFFSET('Time agg. bias corr.'!$H$4,UsefulSeries!$C256,0)</f>
        <v>1.06685362194804E-2</v>
      </c>
      <c r="AG257" s="12">
        <f ca="1">OFFSET('Time agg. bias corr.'!$F$5,UsefulSeries!$C256,0)</f>
        <v>0.17680473217919401</v>
      </c>
      <c r="AH257" s="12">
        <f ca="1">OFFSET('Time agg. bias corr.'!$G$5,UsefulSeries!$C256,0)</f>
        <v>-0.33228280400559301</v>
      </c>
      <c r="AI257" s="12">
        <f ca="1">OFFSET('Time agg. bias corr.'!$H$5,UsefulSeries!$C256,0)</f>
        <v>0.155478071827334</v>
      </c>
      <c r="AJ257" s="12">
        <f ca="1">OFFSET('Time agg. bias corr.'!$F$6,UsefulSeries!$C256,0)</f>
        <v>1.64636937618972E-2</v>
      </c>
      <c r="AK257" s="12">
        <f ca="1">OFFSET('Time agg. bias corr.'!$G$6,UsefulSeries!$C256,0)</f>
        <v>2.67141382505998E-2</v>
      </c>
      <c r="AL257" s="12">
        <f ca="1">OFFSET('Time agg. bias corr.'!$H$6,UsefulSeries!$C256,0)</f>
        <v>-4.3177832012417802E-2</v>
      </c>
    </row>
    <row r="258" spans="1:38" x14ac:dyDescent="0.35">
      <c r="A258" s="2" t="s">
        <v>313</v>
      </c>
      <c r="B258" s="15">
        <f>'Input - Gross flows &amp; stocks'!S260</f>
        <v>139531.33333333334</v>
      </c>
      <c r="C258" s="15">
        <f>'Input - Gross flows &amp; stocks'!T260</f>
        <v>13924.666666666666</v>
      </c>
      <c r="D258" s="15">
        <f>'Input - Gross flows &amp; stocks'!U260</f>
        <v>85860.333333333328</v>
      </c>
      <c r="E258" s="13">
        <f>'Input - Gross flows &amp; stocks'!V260</f>
        <v>0.58368528012176657</v>
      </c>
      <c r="F258" s="13">
        <f>'Input - Gross flows &amp; stocks'!W260</f>
        <v>5.8361837538574761E-2</v>
      </c>
      <c r="G258" s="13">
        <f>'Input - Gross flows &amp; stocks'!X260</f>
        <v>0.35795288233965861</v>
      </c>
      <c r="H258" s="13">
        <f>'Input - Gross flows &amp; stocks'!Y260</f>
        <v>9.0740451117366977E-2</v>
      </c>
      <c r="I258" s="13"/>
      <c r="J258" s="12">
        <f ca="1">'Input - Gross flows &amp; stocks'!AJ260/('Input - Gross flows &amp; stocks'!$AJ260+'Input - Gross flows &amp; stocks'!$AK260+'Input - Gross flows &amp; stocks'!$AL260)</f>
        <v>0.97353871089275967</v>
      </c>
      <c r="K258" s="12">
        <f ca="1">'Input - Gross flows &amp; stocks'!AK260/('Input - Gross flows &amp; stocks'!$AJ260+'Input - Gross flows &amp; stocks'!$AK260+'Input - Gross flows &amp; stocks'!$AL260)</f>
        <v>1.4301500084031913E-2</v>
      </c>
      <c r="L258" s="12">
        <f ca="1">'Input - Gross flows &amp; stocks'!AL260/('Input - Gross flows &amp; stocks'!$AJ260+'Input - Gross flows &amp; stocks'!$AK260+'Input - Gross flows &amp; stocks'!$AL260)</f>
        <v>1.2159789023208273E-2</v>
      </c>
      <c r="M258" s="12">
        <f ca="1">'Input - Gross flows &amp; stocks'!AM260/('Input - Gross flows &amp; stocks'!$AM260+'Input - Gross flows &amp; stocks'!$AN260+'Input - Gross flows &amp; stocks'!$AO260)</f>
        <v>0.14342117440088095</v>
      </c>
      <c r="N258" s="12">
        <f ca="1">'Input - Gross flows &amp; stocks'!AN260/('Input - Gross flows &amp; stocks'!$AM260+'Input - Gross flows &amp; stocks'!$AN260+'Input - Gross flows &amp; stocks'!$AO260)</f>
        <v>0.73175255291833852</v>
      </c>
      <c r="O258" s="12">
        <f ca="1">'Input - Gross flows &amp; stocks'!AO260/('Input - Gross flows &amp; stocks'!$AM260+'Input - Gross flows &amp; stocks'!$AN260+'Input - Gross flows &amp; stocks'!$AO260)</f>
        <v>0.12482627268078057</v>
      </c>
      <c r="P258" s="12">
        <f ca="1">'Input - Gross flows &amp; stocks'!AP260/('Input - Gross flows &amp; stocks'!$AP260+'Input - Gross flows &amp; stocks'!$AQ260+'Input - Gross flows &amp; stocks'!$AR260)</f>
        <v>1.7225829137593109E-2</v>
      </c>
      <c r="Q258" s="12">
        <f ca="1">'Input - Gross flows &amp; stocks'!AQ260/('Input - Gross flows &amp; stocks'!$AP260+'Input - Gross flows &amp; stocks'!$AQ260+'Input - Gross flows &amp; stocks'!$AR260)</f>
        <v>2.5209234153514618E-2</v>
      </c>
      <c r="R258" s="12">
        <f ca="1">'Input - Gross flows &amp; stocks'!AR260/('Input - Gross flows &amp; stocks'!$AP260+'Input - Gross flows &amp; stocks'!$AQ260+'Input - Gross flows &amp; stocks'!$AR260)</f>
        <v>0.95756493670889231</v>
      </c>
      <c r="T258" s="12">
        <f t="shared" ca="1" si="9"/>
        <v>0.97399719576443677</v>
      </c>
      <c r="U258" s="12">
        <f ca="1">OFFSET('Margin error adjustment'!$BD$6,UsefulSeries!$M257,0)</f>
        <v>1.3788791451778947E-2</v>
      </c>
      <c r="V258" s="12">
        <f ca="1">OFFSET('Margin error adjustment'!$BD$7,UsefulSeries!$M257,0)</f>
        <v>1.2214012783784258E-2</v>
      </c>
      <c r="W258" s="12">
        <f ca="1">OFFSET('Margin error adjustment'!$BD$8,UsefulSeries!$M257,0)</f>
        <v>0.1471616116420664</v>
      </c>
      <c r="X258" s="12">
        <f t="shared" ca="1" si="10"/>
        <v>0.72425878785584308</v>
      </c>
      <c r="Y258" s="12">
        <f ca="1">OFFSET('Margin error adjustment'!$BD$9,UsefulSeries!$M257,0)</f>
        <v>0.12857960050209052</v>
      </c>
      <c r="Z258" s="12">
        <f ca="1">OFFSET('Margin error adjustment'!$BD$10,UsefulSeries!$M257,0)</f>
        <v>1.7175814738386072E-2</v>
      </c>
      <c r="AA258" s="12">
        <f ca="1">OFFSET('Margin error adjustment'!$BD$11,UsefulSeries!$M257,0)</f>
        <v>2.4220417312768215E-2</v>
      </c>
      <c r="AB258" s="12">
        <f t="shared" ca="1" si="11"/>
        <v>0.95860376794884572</v>
      </c>
      <c r="AD258" s="12">
        <f ca="1">OFFSET('Time agg. bias corr.'!$F$4,UsefulSeries!$C257,0)</f>
        <v>-2.7727261325431501E-2</v>
      </c>
      <c r="AE258" s="12">
        <f ca="1">OFFSET('Time agg. bias corr.'!$G$4,UsefulSeries!$C257,0)</f>
        <v>1.62062749953252E-2</v>
      </c>
      <c r="AF258" s="12">
        <f ca="1">OFFSET('Time agg. bias corr.'!$H$4,UsefulSeries!$C257,0)</f>
        <v>1.1520986330050199E-2</v>
      </c>
      <c r="AG258" s="12">
        <f ca="1">OFFSET('Time agg. bias corr.'!$F$5,UsefulSeries!$C257,0)</f>
        <v>0.173582890409989</v>
      </c>
      <c r="AH258" s="12">
        <f ca="1">OFFSET('Time agg. bias corr.'!$G$5,UsefulSeries!$C257,0)</f>
        <v>-0.32661189185572598</v>
      </c>
      <c r="AI258" s="12">
        <f ca="1">OFFSET('Time agg. bias corr.'!$H$5,UsefulSeries!$C257,0)</f>
        <v>0.15302900144492501</v>
      </c>
      <c r="AJ258" s="12">
        <f ca="1">OFFSET('Time agg. bias corr.'!$F$6,UsefulSeries!$C257,0)</f>
        <v>1.55061098899871E-2</v>
      </c>
      <c r="AK258" s="12">
        <f ca="1">OFFSET('Time agg. bias corr.'!$G$6,UsefulSeries!$C257,0)</f>
        <v>2.8892808486018402E-2</v>
      </c>
      <c r="AL258" s="12">
        <f ca="1">OFFSET('Time agg. bias corr.'!$H$6,UsefulSeries!$C257,0)</f>
        <v>-4.4398918365778001E-2</v>
      </c>
    </row>
    <row r="259" spans="1:38" x14ac:dyDescent="0.35">
      <c r="A259" s="2" t="s">
        <v>314</v>
      </c>
      <c r="B259" s="15">
        <f>'Input - Gross flows &amp; stocks'!S261</f>
        <v>139510.66666666666</v>
      </c>
      <c r="C259" s="15">
        <f>'Input - Gross flows &amp; stocks'!T261</f>
        <v>13860</v>
      </c>
      <c r="D259" s="15">
        <f>'Input - Gross flows &amp; stocks'!U261</f>
        <v>86120.333333333328</v>
      </c>
      <c r="E259" s="13">
        <f>'Input - Gross flows &amp; stocks'!V261</f>
        <v>0.58343675437606812</v>
      </c>
      <c r="F259" s="13">
        <f>'Input - Gross flows &amp; stocks'!W261</f>
        <v>5.7894890791557498E-2</v>
      </c>
      <c r="G259" s="13">
        <f>'Input - Gross flows &amp; stocks'!X261</f>
        <v>0.35866835483237436</v>
      </c>
      <c r="H259" s="13">
        <f>'Input - Gross flows &amp; stocks'!Y261</f>
        <v>9.0369301387488263E-2</v>
      </c>
      <c r="I259" s="13"/>
      <c r="J259" s="12">
        <f ca="1">'Input - Gross flows &amp; stocks'!AJ261/('Input - Gross flows &amp; stocks'!$AJ261+'Input - Gross flows &amp; stocks'!$AK261+'Input - Gross flows &amp; stocks'!$AL261)</f>
        <v>0.97328676100249589</v>
      </c>
      <c r="K259" s="12">
        <f ca="1">'Input - Gross flows &amp; stocks'!AK261/('Input - Gross flows &amp; stocks'!$AJ261+'Input - Gross flows &amp; stocks'!$AK261+'Input - Gross flows &amp; stocks'!$AL261)</f>
        <v>1.3869899400430383E-2</v>
      </c>
      <c r="L259" s="12">
        <f ca="1">'Input - Gross flows &amp; stocks'!AL261/('Input - Gross flows &amp; stocks'!$AJ261+'Input - Gross flows &amp; stocks'!$AK261+'Input - Gross flows &amp; stocks'!$AL261)</f>
        <v>1.2843339597073684E-2</v>
      </c>
      <c r="M259" s="12">
        <f ca="1">'Input - Gross flows &amp; stocks'!AM261/('Input - Gross flows &amp; stocks'!$AM261+'Input - Gross flows &amp; stocks'!$AN261+'Input - Gross flows &amp; stocks'!$AO261)</f>
        <v>0.14561890256961077</v>
      </c>
      <c r="N259" s="12">
        <f ca="1">'Input - Gross flows &amp; stocks'!AN261/('Input - Gross flows &amp; stocks'!$AM261+'Input - Gross flows &amp; stocks'!$AN261+'Input - Gross flows &amp; stocks'!$AO261)</f>
        <v>0.72760870452489868</v>
      </c>
      <c r="O259" s="12">
        <f ca="1">'Input - Gross flows &amp; stocks'!AO261/('Input - Gross flows &amp; stocks'!$AM261+'Input - Gross flows &amp; stocks'!$AN261+'Input - Gross flows &amp; stocks'!$AO261)</f>
        <v>0.1267723929054905</v>
      </c>
      <c r="P259" s="12">
        <f ca="1">'Input - Gross flows &amp; stocks'!AP261/('Input - Gross flows &amp; stocks'!$AP261+'Input - Gross flows &amp; stocks'!$AQ261+'Input - Gross flows &amp; stocks'!$AR261)</f>
        <v>1.8099312947654142E-2</v>
      </c>
      <c r="Q259" s="12">
        <f ca="1">'Input - Gross flows &amp; stocks'!AQ261/('Input - Gross flows &amp; stocks'!$AP261+'Input - Gross flows &amp; stocks'!$AQ261+'Input - Gross flows &amp; stocks'!$AR261)</f>
        <v>2.5046993413046493E-2</v>
      </c>
      <c r="R259" s="12">
        <f ca="1">'Input - Gross flows &amp; stocks'!AR261/('Input - Gross flows &amp; stocks'!$AP261+'Input - Gross flows &amp; stocks'!$AQ261+'Input - Gross flows &amp; stocks'!$AR261)</f>
        <v>0.9568536936392994</v>
      </c>
      <c r="T259" s="12">
        <f t="shared" ca="1" si="9"/>
        <v>0.9736622368878709</v>
      </c>
      <c r="U259" s="12">
        <f ca="1">OFFSET('Margin error adjustment'!$BD$6,UsefulSeries!$M258,0)</f>
        <v>1.3220221808167473E-2</v>
      </c>
      <c r="V259" s="12">
        <f ca="1">OFFSET('Margin error adjustment'!$BD$7,UsefulSeries!$M258,0)</f>
        <v>1.3117541303961547E-2</v>
      </c>
      <c r="W259" s="12">
        <f ca="1">OFFSET('Margin error adjustment'!$BD$8,UsefulSeries!$M258,0)</f>
        <v>0.15023572721902911</v>
      </c>
      <c r="X259" s="12">
        <f t="shared" ca="1" si="10"/>
        <v>0.71631493218999587</v>
      </c>
      <c r="Y259" s="12">
        <f ca="1">OFFSET('Margin error adjustment'!$BD$9,UsefulSeries!$M258,0)</f>
        <v>0.13344934059097502</v>
      </c>
      <c r="Z259" s="12">
        <f ca="1">OFFSET('Margin error adjustment'!$BD$10,UsefulSeries!$M258,0)</f>
        <v>1.7757660584241795E-2</v>
      </c>
      <c r="AA259" s="12">
        <f ca="1">OFFSET('Margin error adjustment'!$BD$11,UsefulSeries!$M258,0)</f>
        <v>2.3391308287643801E-2</v>
      </c>
      <c r="AB259" s="12">
        <f t="shared" ca="1" si="11"/>
        <v>0.95885103112811443</v>
      </c>
      <c r="AD259" s="12">
        <f ca="1">OFFSET('Time agg. bias corr.'!$F$4,UsefulSeries!$C258,0)</f>
        <v>-2.8063515676212201E-2</v>
      </c>
      <c r="AE259" s="12">
        <f ca="1">OFFSET('Time agg. bias corr.'!$G$4,UsefulSeries!$C258,0)</f>
        <v>1.56073558345525E-2</v>
      </c>
      <c r="AF259" s="12">
        <f ca="1">OFFSET('Time agg. bias corr.'!$H$4,UsefulSeries!$C258,0)</f>
        <v>1.24561598416586E-2</v>
      </c>
      <c r="AG259" s="12">
        <f ca="1">OFFSET('Time agg. bias corr.'!$F$5,UsefulSeries!$C258,0)</f>
        <v>0.17809605985153301</v>
      </c>
      <c r="AH259" s="12">
        <f ca="1">OFFSET('Time agg. bias corr.'!$G$5,UsefulSeries!$C258,0)</f>
        <v>-0.33766827209823302</v>
      </c>
      <c r="AI259" s="12">
        <f ca="1">OFFSET('Time agg. bias corr.'!$H$5,UsefulSeries!$C258,0)</f>
        <v>0.15957221224670001</v>
      </c>
      <c r="AJ259" s="12">
        <f ca="1">OFFSET('Time agg. bias corr.'!$F$6,UsefulSeries!$C258,0)</f>
        <v>1.6126773894637E-2</v>
      </c>
      <c r="AK259" s="12">
        <f ca="1">OFFSET('Time agg. bias corr.'!$G$6,UsefulSeries!$C258,0)</f>
        <v>2.8042966931433402E-2</v>
      </c>
      <c r="AL259" s="12">
        <f ca="1">OFFSET('Time agg. bias corr.'!$H$6,UsefulSeries!$C258,0)</f>
        <v>-4.4169740826071002E-2</v>
      </c>
    </row>
    <row r="260" spans="1:38" x14ac:dyDescent="0.35">
      <c r="A260" s="2" t="s">
        <v>315</v>
      </c>
      <c r="B260" s="15">
        <f>'Input - Gross flows &amp; stocks'!S262</f>
        <v>139616.66666666666</v>
      </c>
      <c r="C260" s="15">
        <f>'Input - Gross flows &amp; stocks'!T262</f>
        <v>13847.666666666666</v>
      </c>
      <c r="D260" s="15">
        <f>'Input - Gross flows &amp; stocks'!U262</f>
        <v>86212.666666666672</v>
      </c>
      <c r="E260" s="13">
        <f>'Input - Gross flows &amp; stocks'!V262</f>
        <v>0.58200342394254456</v>
      </c>
      <c r="F260" s="13">
        <f>'Input - Gross flows &amp; stocks'!W262</f>
        <v>5.8298885130903172E-2</v>
      </c>
      <c r="G260" s="13">
        <f>'Input - Gross flows &amp; stocks'!X262</f>
        <v>0.35969769092655224</v>
      </c>
      <c r="H260" s="13">
        <f>'Input - Gross flows &amp; stocks'!Y262</f>
        <v>9.023377853268838E-2</v>
      </c>
      <c r="I260" s="13"/>
      <c r="J260" s="12">
        <f ca="1">'Input - Gross flows &amp; stocks'!AJ262/('Input - Gross flows &amp; stocks'!$AJ262+'Input - Gross flows &amp; stocks'!$AK262+'Input - Gross flows &amp; stocks'!$AL262)</f>
        <v>0.97435839775908795</v>
      </c>
      <c r="K260" s="12">
        <f ca="1">'Input - Gross flows &amp; stocks'!AK262/('Input - Gross flows &amp; stocks'!$AJ262+'Input - Gross flows &amp; stocks'!$AK262+'Input - Gross flows &amp; stocks'!$AL262)</f>
        <v>1.3340362769954017E-2</v>
      </c>
      <c r="L260" s="12">
        <f ca="1">'Input - Gross flows &amp; stocks'!AL262/('Input - Gross flows &amp; stocks'!$AJ262+'Input - Gross flows &amp; stocks'!$AK262+'Input - Gross flows &amp; stocks'!$AL262)</f>
        <v>1.2301239470958004E-2</v>
      </c>
      <c r="M260" s="12">
        <f ca="1">'Input - Gross flows &amp; stocks'!AM262/('Input - Gross flows &amp; stocks'!$AM262+'Input - Gross flows &amp; stocks'!$AN262+'Input - Gross flows &amp; stocks'!$AO262)</f>
        <v>0.14681789727843711</v>
      </c>
      <c r="N260" s="12">
        <f ca="1">'Input - Gross flows &amp; stocks'!AN262/('Input - Gross flows &amp; stocks'!$AM262+'Input - Gross flows &amp; stocks'!$AN262+'Input - Gross flows &amp; stocks'!$AO262)</f>
        <v>0.72971990936102304</v>
      </c>
      <c r="O260" s="12">
        <f ca="1">'Input - Gross flows &amp; stocks'!AO262/('Input - Gross flows &amp; stocks'!$AM262+'Input - Gross flows &amp; stocks'!$AN262+'Input - Gross flows &amp; stocks'!$AO262)</f>
        <v>0.12346219336053996</v>
      </c>
      <c r="P260" s="12">
        <f ca="1">'Input - Gross flows &amp; stocks'!AP262/('Input - Gross flows &amp; stocks'!$AP262+'Input - Gross flows &amp; stocks'!$AQ262+'Input - Gross flows &amp; stocks'!$AR262)</f>
        <v>1.7737826604658995E-2</v>
      </c>
      <c r="Q260" s="12">
        <f ca="1">'Input - Gross flows &amp; stocks'!AQ262/('Input - Gross flows &amp; stocks'!$AP262+'Input - Gross flows &amp; stocks'!$AQ262+'Input - Gross flows &amp; stocks'!$AR262)</f>
        <v>2.594466779005097E-2</v>
      </c>
      <c r="R260" s="12">
        <f ca="1">'Input - Gross flows &amp; stocks'!AR262/('Input - Gross flows &amp; stocks'!$AP262+'Input - Gross flows &amp; stocks'!$AQ262+'Input - Gross flows &amp; stocks'!$AR262)</f>
        <v>0.95631750560529005</v>
      </c>
      <c r="T260" s="12">
        <f t="shared" ca="1" si="9"/>
        <v>0.97321720782765253</v>
      </c>
      <c r="U260" s="12">
        <f ca="1">OFFSET('Margin error adjustment'!$BD$6,UsefulSeries!$M259,0)</f>
        <v>1.3421505084151533E-2</v>
      </c>
      <c r="V260" s="12">
        <f ca="1">OFFSET('Margin error adjustment'!$BD$7,UsefulSeries!$M259,0)</f>
        <v>1.3361287088195919E-2</v>
      </c>
      <c r="W260" s="12">
        <f ca="1">OFFSET('Margin error adjustment'!$BD$8,UsefulSeries!$M259,0)</f>
        <v>0.14445750595977461</v>
      </c>
      <c r="X260" s="12">
        <f t="shared" ca="1" si="10"/>
        <v>0.72328136357602046</v>
      </c>
      <c r="Y260" s="12">
        <f ca="1">OFFSET('Margin error adjustment'!$BD$9,UsefulSeries!$M259,0)</f>
        <v>0.1322611304642049</v>
      </c>
      <c r="Z260" s="12">
        <f ca="1">OFFSET('Margin error adjustment'!$BD$10,UsefulSeries!$M259,0)</f>
        <v>1.6252851121482621E-2</v>
      </c>
      <c r="AA260" s="12">
        <f ca="1">OFFSET('Margin error adjustment'!$BD$11,UsefulSeries!$M259,0)</f>
        <v>2.3960826468724442E-2</v>
      </c>
      <c r="AB260" s="12">
        <f t="shared" ca="1" si="11"/>
        <v>0.95978632240979289</v>
      </c>
      <c r="AD260" s="12">
        <f ca="1">OFFSET('Time agg. bias corr.'!$F$4,UsefulSeries!$C259,0)</f>
        <v>-2.8475670683083501E-2</v>
      </c>
      <c r="AE260" s="12">
        <f ca="1">OFFSET('Time agg. bias corr.'!$G$4,UsefulSeries!$C259,0)</f>
        <v>1.57706628568542E-2</v>
      </c>
      <c r="AF260" s="12">
        <f ca="1">OFFSET('Time agg. bias corr.'!$H$4,UsefulSeries!$C259,0)</f>
        <v>1.27050078262303E-2</v>
      </c>
      <c r="AG260" s="12">
        <f ca="1">OFFSET('Time agg. bias corr.'!$F$5,UsefulSeries!$C259,0)</f>
        <v>0.170582192200953</v>
      </c>
      <c r="AH260" s="12">
        <f ca="1">OFFSET('Time agg. bias corr.'!$G$5,UsefulSeries!$C259,0)</f>
        <v>-0.32793979379966498</v>
      </c>
      <c r="AI260" s="12">
        <f ca="1">OFFSET('Time agg. bias corr.'!$H$5,UsefulSeries!$C259,0)</f>
        <v>0.15735760159871101</v>
      </c>
      <c r="AJ260" s="12">
        <f ca="1">OFFSET('Time agg. bias corr.'!$F$6,UsefulSeries!$C259,0)</f>
        <v>1.4609941325868001E-2</v>
      </c>
      <c r="AK260" s="12">
        <f ca="1">OFFSET('Time agg. bias corr.'!$G$6,UsefulSeries!$C259,0)</f>
        <v>2.8592628028402501E-2</v>
      </c>
      <c r="AL260" s="12">
        <f ca="1">OFFSET('Time agg. bias corr.'!$H$6,UsefulSeries!$C259,0)</f>
        <v>-4.32025693542702E-2</v>
      </c>
    </row>
    <row r="261" spans="1:38" x14ac:dyDescent="0.35">
      <c r="A261" s="2" t="s">
        <v>316</v>
      </c>
      <c r="B261" s="15">
        <f>'Input - Gross flows &amp; stocks'!S263</f>
        <v>139883</v>
      </c>
      <c r="C261" s="15">
        <f>'Input - Gross flows &amp; stocks'!T263</f>
        <v>13843</v>
      </c>
      <c r="D261" s="15">
        <f>'Input - Gross flows &amp; stocks'!U263</f>
        <v>86144.666666666672</v>
      </c>
      <c r="E261" s="13">
        <f>'Input - Gross flows &amp; stocks'!V263</f>
        <v>0.58215045687820755</v>
      </c>
      <c r="F261" s="13">
        <f>'Input - Gross flows &amp; stocks'!W263</f>
        <v>5.7424792422914844E-2</v>
      </c>
      <c r="G261" s="13">
        <f>'Input - Gross flows &amp; stocks'!X263</f>
        <v>0.36042475069887764</v>
      </c>
      <c r="H261" s="13">
        <f>'Input - Gross flows &amp; stocks'!Y263</f>
        <v>9.004982891638369E-2</v>
      </c>
      <c r="I261" s="13"/>
      <c r="J261" s="12">
        <f ca="1">'Input - Gross flows &amp; stocks'!AJ263/('Input - Gross flows &amp; stocks'!$AJ263+'Input - Gross flows &amp; stocks'!$AK263+'Input - Gross flows &amp; stocks'!$AL263)</f>
        <v>0.9745183580540957</v>
      </c>
      <c r="K261" s="12">
        <f ca="1">'Input - Gross flows &amp; stocks'!AK263/('Input - Gross flows &amp; stocks'!$AJ263+'Input - Gross flows &amp; stocks'!$AK263+'Input - Gross flows &amp; stocks'!$AL263)</f>
        <v>1.4083321218100266E-2</v>
      </c>
      <c r="L261" s="12">
        <f ca="1">'Input - Gross flows &amp; stocks'!AL263/('Input - Gross flows &amp; stocks'!$AJ263+'Input - Gross flows &amp; stocks'!$AK263+'Input - Gross flows &amp; stocks'!$AL263)</f>
        <v>1.1398320727804065E-2</v>
      </c>
      <c r="M261" s="12">
        <f ca="1">'Input - Gross flows &amp; stocks'!AM263/('Input - Gross flows &amp; stocks'!$AM263+'Input - Gross flows &amp; stocks'!$AN263+'Input - Gross flows &amp; stocks'!$AO263)</f>
        <v>0.14658459855967604</v>
      </c>
      <c r="N261" s="12">
        <f ca="1">'Input - Gross flows &amp; stocks'!AN263/('Input - Gross flows &amp; stocks'!$AM263+'Input - Gross flows &amp; stocks'!$AN263+'Input - Gross flows &amp; stocks'!$AO263)</f>
        <v>0.72470980809172381</v>
      </c>
      <c r="O261" s="12">
        <f ca="1">'Input - Gross flows &amp; stocks'!AO263/('Input - Gross flows &amp; stocks'!$AM263+'Input - Gross flows &amp; stocks'!$AN263+'Input - Gross flows &amp; stocks'!$AO263)</f>
        <v>0.12870559334860029</v>
      </c>
      <c r="P261" s="12">
        <f ca="1">'Input - Gross flows &amp; stocks'!AP263/('Input - Gross flows &amp; stocks'!$AP263+'Input - Gross flows &amp; stocks'!$AQ263+'Input - Gross flows &amp; stocks'!$AR263)</f>
        <v>1.9510449930646614E-2</v>
      </c>
      <c r="Q261" s="12">
        <f ca="1">'Input - Gross flows &amp; stocks'!AQ263/('Input - Gross flows &amp; stocks'!$AP263+'Input - Gross flows &amp; stocks'!$AQ263+'Input - Gross flows &amp; stocks'!$AR263)</f>
        <v>2.5644417469167027E-2</v>
      </c>
      <c r="R261" s="12">
        <f ca="1">'Input - Gross flows &amp; stocks'!AR263/('Input - Gross flows &amp; stocks'!$AP263+'Input - Gross flows &amp; stocks'!$AQ263+'Input - Gross flows &amp; stocks'!$AR263)</f>
        <v>0.95484513260018644</v>
      </c>
      <c r="T261" s="12">
        <f t="shared" ca="1" si="9"/>
        <v>0.97415960547947633</v>
      </c>
      <c r="U261" s="12">
        <f ca="1">OFFSET('Margin error adjustment'!$BD$6,UsefulSeries!$M260,0)</f>
        <v>1.3537256560468228E-2</v>
      </c>
      <c r="V261" s="12">
        <f ca="1">OFFSET('Margin error adjustment'!$BD$7,UsefulSeries!$M260,0)</f>
        <v>1.230313796005547E-2</v>
      </c>
      <c r="W261" s="12">
        <f ca="1">OFFSET('Margin error adjustment'!$BD$8,UsefulSeries!$M260,0)</f>
        <v>0.14915990868103599</v>
      </c>
      <c r="X261" s="12">
        <f t="shared" ca="1" si="10"/>
        <v>0.70960905979028033</v>
      </c>
      <c r="Y261" s="12">
        <f ca="1">OFFSET('Margin error adjustment'!$BD$9,UsefulSeries!$M260,0)</f>
        <v>0.14123103152868369</v>
      </c>
      <c r="Z261" s="12">
        <f ca="1">OFFSET('Margin error adjustment'!$BD$10,UsefulSeries!$M260,0)</f>
        <v>1.8043970823342057E-2</v>
      </c>
      <c r="AA261" s="12">
        <f ca="1">OFFSET('Margin error adjustment'!$BD$11,UsefulSeries!$M260,0)</f>
        <v>2.2731993826008535E-2</v>
      </c>
      <c r="AB261" s="12">
        <f t="shared" ca="1" si="11"/>
        <v>0.95922403535064937</v>
      </c>
      <c r="AD261" s="12">
        <f ca="1">OFFSET('Time agg. bias corr.'!$F$4,UsefulSeries!$C260,0)</f>
        <v>-2.75760388494278E-2</v>
      </c>
      <c r="AE261" s="12">
        <f ca="1">OFFSET('Time agg. bias corr.'!$G$4,UsefulSeries!$C260,0)</f>
        <v>1.6072226473150701E-2</v>
      </c>
      <c r="AF261" s="12">
        <f ca="1">OFFSET('Time agg. bias corr.'!$H$4,UsefulSeries!$C260,0)</f>
        <v>1.1503812386332199E-2</v>
      </c>
      <c r="AG261" s="12">
        <f ca="1">OFFSET('Time agg. bias corr.'!$F$5,UsefulSeries!$C260,0)</f>
        <v>0.17744860344364799</v>
      </c>
      <c r="AH261" s="12">
        <f ca="1">OFFSET('Time agg. bias corr.'!$G$5,UsefulSeries!$C260,0)</f>
        <v>-0.34722240343581401</v>
      </c>
      <c r="AI261" s="12">
        <f ca="1">OFFSET('Time agg. bias corr.'!$H$5,UsefulSeries!$C260,0)</f>
        <v>0.16977380000306799</v>
      </c>
      <c r="AJ261" s="12">
        <f ca="1">OFFSET('Time agg. bias corr.'!$F$6,UsefulSeries!$C260,0)</f>
        <v>1.64855452608745E-2</v>
      </c>
      <c r="AK261" s="12">
        <f ca="1">OFFSET('Time agg. bias corr.'!$G$6,UsefulSeries!$C260,0)</f>
        <v>2.7360774998301699E-2</v>
      </c>
      <c r="AL261" s="12">
        <f ca="1">OFFSET('Time agg. bias corr.'!$H$6,UsefulSeries!$C260,0)</f>
        <v>-4.3846320259401703E-2</v>
      </c>
    </row>
    <row r="262" spans="1:38" x14ac:dyDescent="0.35">
      <c r="A262" s="2" t="s">
        <v>317</v>
      </c>
      <c r="B262" s="15">
        <f>'Input - Gross flows &amp; stocks'!S264</f>
        <v>140164.33333333334</v>
      </c>
      <c r="C262" s="15">
        <f>'Input - Gross flows &amp; stocks'!T264</f>
        <v>13786.666666666666</v>
      </c>
      <c r="D262" s="15">
        <f>'Input - Gross flows &amp; stocks'!U264</f>
        <v>86119.666666666672</v>
      </c>
      <c r="E262" s="13">
        <f>'Input - Gross flows &amp; stocks'!V264</f>
        <v>0.58340524698692209</v>
      </c>
      <c r="F262" s="13">
        <f>'Input - Gross flows &amp; stocks'!W264</f>
        <v>5.7605963205222807E-2</v>
      </c>
      <c r="G262" s="13">
        <f>'Input - Gross flows &amp; stocks'!X264</f>
        <v>0.35898878980785504</v>
      </c>
      <c r="H262" s="13">
        <f>'Input - Gross flows &amp; stocks'!Y264</f>
        <v>8.9552303438539968E-2</v>
      </c>
      <c r="I262" s="13"/>
      <c r="J262" s="12">
        <f ca="1">'Input - Gross flows &amp; stocks'!AJ264/('Input - Gross flows &amp; stocks'!$AJ264+'Input - Gross flows &amp; stocks'!$AK264+'Input - Gross flows &amp; stocks'!$AL264)</f>
        <v>0.97467080194964351</v>
      </c>
      <c r="K262" s="12">
        <f ca="1">'Input - Gross flows &amp; stocks'!AK264/('Input - Gross flows &amp; stocks'!$AJ264+'Input - Gross flows &amp; stocks'!$AK264+'Input - Gross flows &amp; stocks'!$AL264)</f>
        <v>1.409858002609714E-2</v>
      </c>
      <c r="L262" s="12">
        <f ca="1">'Input - Gross flows &amp; stocks'!AL264/('Input - Gross flows &amp; stocks'!$AJ264+'Input - Gross flows &amp; stocks'!$AK264+'Input - Gross flows &amp; stocks'!$AL264)</f>
        <v>1.1230618024259377E-2</v>
      </c>
      <c r="M262" s="12">
        <f ca="1">'Input - Gross flows &amp; stocks'!AM264/('Input - Gross flows &amp; stocks'!$AM264+'Input - Gross flows &amp; stocks'!$AN264+'Input - Gross flows &amp; stocks'!$AO264)</f>
        <v>0.15006950547992395</v>
      </c>
      <c r="N262" s="12">
        <f ca="1">'Input - Gross flows &amp; stocks'!AN264/('Input - Gross flows &amp; stocks'!$AM264+'Input - Gross flows &amp; stocks'!$AN264+'Input - Gross flows &amp; stocks'!$AO264)</f>
        <v>0.72770992814056057</v>
      </c>
      <c r="O262" s="12">
        <f ca="1">'Input - Gross flows &amp; stocks'!AO264/('Input - Gross flows &amp; stocks'!$AM264+'Input - Gross flows &amp; stocks'!$AN264+'Input - Gross flows &amp; stocks'!$AO264)</f>
        <v>0.12222056637951549</v>
      </c>
      <c r="P262" s="12">
        <f ca="1">'Input - Gross flows &amp; stocks'!AP264/('Input - Gross flows &amp; stocks'!$AP264+'Input - Gross flows &amp; stocks'!$AQ264+'Input - Gross flows &amp; stocks'!$AR264)</f>
        <v>1.8643635442280173E-2</v>
      </c>
      <c r="Q262" s="12">
        <f ca="1">'Input - Gross flows &amp; stocks'!AQ264/('Input - Gross flows &amp; stocks'!$AP264+'Input - Gross flows &amp; stocks'!$AQ264+'Input - Gross flows &amp; stocks'!$AR264)</f>
        <v>2.4288988862840637E-2</v>
      </c>
      <c r="R262" s="12">
        <f ca="1">'Input - Gross flows &amp; stocks'!AR264/('Input - Gross flows &amp; stocks'!$AP264+'Input - Gross flows &amp; stocks'!$AQ264+'Input - Gross flows &amp; stocks'!$AR264)</f>
        <v>0.9570673756948791</v>
      </c>
      <c r="T262" s="12">
        <f t="shared" ref="T262:T308" ca="1" si="12">1-U262-V262</f>
        <v>0.97529397896018932</v>
      </c>
      <c r="U262" s="12">
        <f ca="1">OFFSET('Margin error adjustment'!$BD$6,UsefulSeries!$M261,0)</f>
        <v>1.3507609168457441E-2</v>
      </c>
      <c r="V262" s="12">
        <f ca="1">OFFSET('Margin error adjustment'!$BD$7,UsefulSeries!$M261,0)</f>
        <v>1.1198411871353283E-2</v>
      </c>
      <c r="W262" s="12">
        <f ca="1">OFFSET('Margin error adjustment'!$BD$8,UsefulSeries!$M261,0)</f>
        <v>0.15478129278555702</v>
      </c>
      <c r="X262" s="12">
        <f t="shared" ref="X262:X308" ca="1" si="13">1-Y262-W262</f>
        <v>0.71958937437723014</v>
      </c>
      <c r="Y262" s="12">
        <f ca="1">OFFSET('Margin error adjustment'!$BD$9,UsefulSeries!$M261,0)</f>
        <v>0.12562933283721275</v>
      </c>
      <c r="Z262" s="12">
        <f ca="1">OFFSET('Margin error adjustment'!$BD$10,UsefulSeries!$M261,0)</f>
        <v>1.8725484091853092E-2</v>
      </c>
      <c r="AA262" s="12">
        <f ca="1">OFFSET('Margin error adjustment'!$BD$11,UsefulSeries!$M261,0)</f>
        <v>2.3361969140016824E-2</v>
      </c>
      <c r="AB262" s="12">
        <f t="shared" ref="AB262:AB308" ca="1" si="14">1-Z262-AA262</f>
        <v>0.95791254676813009</v>
      </c>
      <c r="AD262" s="12">
        <f ca="1">OFFSET('Time agg. bias corr.'!$F$4,UsefulSeries!$C261,0)</f>
        <v>-2.64400231678684E-2</v>
      </c>
      <c r="AE262" s="12">
        <f ca="1">OFFSET('Time agg. bias corr.'!$G$4,UsefulSeries!$C261,0)</f>
        <v>1.5930818739444502E-2</v>
      </c>
      <c r="AF262" s="12">
        <f ca="1">OFFSET('Time agg. bias corr.'!$H$4,UsefulSeries!$C261,0)</f>
        <v>1.05092044284261E-2</v>
      </c>
      <c r="AG262" s="12">
        <f ca="1">OFFSET('Time agg. bias corr.'!$F$5,UsefulSeries!$C261,0)</f>
        <v>0.18297699019962199</v>
      </c>
      <c r="AH262" s="12">
        <f ca="1">OFFSET('Time agg. bias corr.'!$G$5,UsefulSeries!$C261,0)</f>
        <v>-0.33301998063078703</v>
      </c>
      <c r="AI262" s="12">
        <f ca="1">OFFSET('Time agg. bias corr.'!$H$5,UsefulSeries!$C261,0)</f>
        <v>0.15004299043116501</v>
      </c>
      <c r="AJ262" s="12">
        <f ca="1">OFFSET('Time agg. bias corr.'!$F$6,UsefulSeries!$C261,0)</f>
        <v>1.7065117461617499E-2</v>
      </c>
      <c r="AK262" s="12">
        <f ca="1">OFFSET('Time agg. bias corr.'!$G$6,UsefulSeries!$C261,0)</f>
        <v>2.7948466700156899E-2</v>
      </c>
      <c r="AL262" s="12">
        <f ca="1">OFFSET('Time agg. bias corr.'!$H$6,UsefulSeries!$C261,0)</f>
        <v>-4.5013584161773201E-2</v>
      </c>
    </row>
    <row r="263" spans="1:38" x14ac:dyDescent="0.35">
      <c r="A263" s="2" t="s">
        <v>318</v>
      </c>
      <c r="B263" s="15">
        <f>'Input - Gross flows &amp; stocks'!S265</f>
        <v>140459</v>
      </c>
      <c r="C263" s="15">
        <f>'Input - Gross flows &amp; stocks'!T265</f>
        <v>13614.666666666666</v>
      </c>
      <c r="D263" s="15">
        <f>'Input - Gross flows &amp; stocks'!U265</f>
        <v>86186.666666666672</v>
      </c>
      <c r="E263" s="13">
        <f>'Input - Gross flows &amp; stocks'!V265</f>
        <v>0.58392308941938009</v>
      </c>
      <c r="F263" s="13">
        <f>'Input - Gross flows &amp; stocks'!W265</f>
        <v>5.8099478904157523E-2</v>
      </c>
      <c r="G263" s="13">
        <f>'Input - Gross flows &amp; stocks'!X265</f>
        <v>0.3579774316764624</v>
      </c>
      <c r="H263" s="13">
        <f>'Input - Gross flows &amp; stocks'!Y265</f>
        <v>8.8364656733467328E-2</v>
      </c>
      <c r="I263" s="13"/>
      <c r="J263" s="12">
        <f ca="1">'Input - Gross flows &amp; stocks'!AJ265/('Input - Gross flows &amp; stocks'!$AJ265+'Input - Gross flows &amp; stocks'!$AK265+'Input - Gross flows &amp; stocks'!$AL265)</f>
        <v>0.9739984711601879</v>
      </c>
      <c r="K263" s="12">
        <f ca="1">'Input - Gross flows &amp; stocks'!AK265/('Input - Gross flows &amp; stocks'!$AJ265+'Input - Gross flows &amp; stocks'!$AK265+'Input - Gross flows &amp; stocks'!$AL265)</f>
        <v>1.4419571033497997E-2</v>
      </c>
      <c r="L263" s="12">
        <f ca="1">'Input - Gross flows &amp; stocks'!AL265/('Input - Gross flows &amp; stocks'!$AJ265+'Input - Gross flows &amp; stocks'!$AK265+'Input - Gross flows &amp; stocks'!$AL265)</f>
        <v>1.1581957806314177E-2</v>
      </c>
      <c r="M263" s="12">
        <f ca="1">'Input - Gross flows &amp; stocks'!AM265/('Input - Gross flows &amp; stocks'!$AM265+'Input - Gross flows &amp; stocks'!$AN265+'Input - Gross flows &amp; stocks'!$AO265)</f>
        <v>0.15405854632997512</v>
      </c>
      <c r="N263" s="12">
        <f ca="1">'Input - Gross flows &amp; stocks'!AN265/('Input - Gross flows &amp; stocks'!$AM265+'Input - Gross flows &amp; stocks'!$AN265+'Input - Gross flows &amp; stocks'!$AO265)</f>
        <v>0.72237837803545424</v>
      </c>
      <c r="O263" s="12">
        <f ca="1">'Input - Gross flows &amp; stocks'!AO265/('Input - Gross flows &amp; stocks'!$AM265+'Input - Gross flows &amp; stocks'!$AN265+'Input - Gross flows &amp; stocks'!$AO265)</f>
        <v>0.12356307563457058</v>
      </c>
      <c r="P263" s="12">
        <f ca="1">'Input - Gross flows &amp; stocks'!AP265/('Input - Gross flows &amp; stocks'!$AP265+'Input - Gross flows &amp; stocks'!$AQ265+'Input - Gross flows &amp; stocks'!$AR265)</f>
        <v>1.9510439885466378E-2</v>
      </c>
      <c r="Q263" s="12">
        <f ca="1">'Input - Gross flows &amp; stocks'!AQ265/('Input - Gross flows &amp; stocks'!$AP265+'Input - Gross flows &amp; stocks'!$AQ265+'Input - Gross flows &amp; stocks'!$AR265)</f>
        <v>2.2918488300824779E-2</v>
      </c>
      <c r="R263" s="12">
        <f ca="1">'Input - Gross flows &amp; stocks'!AR265/('Input - Gross flows &amp; stocks'!$AP265+'Input - Gross flows &amp; stocks'!$AQ265+'Input - Gross flows &amp; stocks'!$AR265)</f>
        <v>0.95757107181370893</v>
      </c>
      <c r="T263" s="12">
        <f t="shared" ca="1" si="12"/>
        <v>0.97384709042667861</v>
      </c>
      <c r="U263" s="12">
        <f ca="1">OFFSET('Margin error adjustment'!$BD$6,UsefulSeries!$M262,0)</f>
        <v>1.4424593897182808E-2</v>
      </c>
      <c r="V263" s="12">
        <f ca="1">OFFSET('Margin error adjustment'!$BD$7,UsefulSeries!$M262,0)</f>
        <v>1.1728315676138636E-2</v>
      </c>
      <c r="W263" s="12">
        <f ca="1">OFFSET('Margin error adjustment'!$BD$8,UsefulSeries!$M262,0)</f>
        <v>0.15375897336925373</v>
      </c>
      <c r="X263" s="12">
        <f t="shared" ca="1" si="13"/>
        <v>0.72133758884006172</v>
      </c>
      <c r="Y263" s="12">
        <f ca="1">OFFSET('Margin error adjustment'!$BD$9,UsefulSeries!$M262,0)</f>
        <v>0.12490343779068459</v>
      </c>
      <c r="Z263" s="12">
        <f ca="1">OFFSET('Margin error adjustment'!$BD$10,UsefulSeries!$M262,0)</f>
        <v>1.9271223880915754E-2</v>
      </c>
      <c r="AA263" s="12">
        <f ca="1">OFFSET('Margin error adjustment'!$BD$11,UsefulSeries!$M262,0)</f>
        <v>2.2649031859665315E-2</v>
      </c>
      <c r="AB263" s="12">
        <f t="shared" ca="1" si="14"/>
        <v>0.958079744259419</v>
      </c>
      <c r="AD263" s="12">
        <f ca="1">OFFSET('Time agg. bias corr.'!$F$4,UsefulSeries!$C262,0)</f>
        <v>-2.80136427132179E-2</v>
      </c>
      <c r="AE263" s="12">
        <f ca="1">OFFSET('Time agg. bias corr.'!$G$4,UsefulSeries!$C262,0)</f>
        <v>1.7015553528881198E-2</v>
      </c>
      <c r="AF263" s="12">
        <f ca="1">OFFSET('Time agg. bias corr.'!$H$4,UsefulSeries!$C262,0)</f>
        <v>1.09980891843893E-2</v>
      </c>
      <c r="AG263" s="12">
        <f ca="1">OFFSET('Time agg. bias corr.'!$F$5,UsefulSeries!$C262,0)</f>
        <v>0.18165326814656499</v>
      </c>
      <c r="AH263" s="12">
        <f ca="1">OFFSET('Time agg. bias corr.'!$G$5,UsefulSeries!$C262,0)</f>
        <v>-0.330595802905082</v>
      </c>
      <c r="AI263" s="12">
        <f ca="1">OFFSET('Time agg. bias corr.'!$H$5,UsefulSeries!$C262,0)</f>
        <v>0.14894253475930599</v>
      </c>
      <c r="AJ263" s="12">
        <f ca="1">OFFSET('Time agg. bias corr.'!$F$6,UsefulSeries!$C262,0)</f>
        <v>1.7731859010793001E-2</v>
      </c>
      <c r="AK263" s="12">
        <f ca="1">OFFSET('Time agg. bias corr.'!$G$6,UsefulSeries!$C262,0)</f>
        <v>2.70399617330742E-2</v>
      </c>
      <c r="AL263" s="12">
        <f ca="1">OFFSET('Time agg. bias corr.'!$H$6,UsefulSeries!$C262,0)</f>
        <v>-4.4771820754097399E-2</v>
      </c>
    </row>
    <row r="264" spans="1:38" x14ac:dyDescent="0.35">
      <c r="A264" s="2" t="s">
        <v>319</v>
      </c>
      <c r="B264" s="15">
        <f>'Input - Gross flows &amp; stocks'!S266</f>
        <v>140698.66666666666</v>
      </c>
      <c r="C264" s="15">
        <f>'Input - Gross flows &amp; stocks'!T266</f>
        <v>13329.666666666666</v>
      </c>
      <c r="D264" s="15">
        <f>'Input - Gross flows &amp; stocks'!U266</f>
        <v>86403</v>
      </c>
      <c r="E264" s="13">
        <f>'Input - Gross flows &amp; stocks'!V266</f>
        <v>0.58420943105672785</v>
      </c>
      <c r="F264" s="13">
        <f>'Input - Gross flows &amp; stocks'!W266</f>
        <v>5.6578016398218668E-2</v>
      </c>
      <c r="G264" s="13">
        <f>'Input - Gross flows &amp; stocks'!X266</f>
        <v>0.35921255254505347</v>
      </c>
      <c r="H264" s="13">
        <f>'Input - Gross flows &amp; stocks'!Y266</f>
        <v>8.6540355129467533E-2</v>
      </c>
      <c r="I264" s="13"/>
      <c r="J264" s="12">
        <f ca="1">'Input - Gross flows &amp; stocks'!AJ266/('Input - Gross flows &amp; stocks'!$AJ266+'Input - Gross flows &amp; stocks'!$AK266+'Input - Gross flows &amp; stocks'!$AL266)</f>
        <v>0.97375246751031597</v>
      </c>
      <c r="K264" s="12">
        <f ca="1">'Input - Gross flows &amp; stocks'!AK266/('Input - Gross flows &amp; stocks'!$AJ266+'Input - Gross flows &amp; stocks'!$AK266+'Input - Gross flows &amp; stocks'!$AL266)</f>
        <v>1.3554618826482344E-2</v>
      </c>
      <c r="L264" s="12">
        <f ca="1">'Input - Gross flows &amp; stocks'!AL266/('Input - Gross flows &amp; stocks'!$AJ266+'Input - Gross flows &amp; stocks'!$AK266+'Input - Gross flows &amp; stocks'!$AL266)</f>
        <v>1.2692913663201537E-2</v>
      </c>
      <c r="M264" s="12">
        <f ca="1">'Input - Gross flows &amp; stocks'!AM266/('Input - Gross flows &amp; stocks'!$AM266+'Input - Gross flows &amp; stocks'!$AN266+'Input - Gross flows &amp; stocks'!$AO266)</f>
        <v>0.15886143774429276</v>
      </c>
      <c r="N264" s="12">
        <f ca="1">'Input - Gross flows &amp; stocks'!AN266/('Input - Gross flows &amp; stocks'!$AM266+'Input - Gross flows &amp; stocks'!$AN266+'Input - Gross flows &amp; stocks'!$AO266)</f>
        <v>0.7224619515032048</v>
      </c>
      <c r="O264" s="12">
        <f ca="1">'Input - Gross flows &amp; stocks'!AO266/('Input - Gross flows &amp; stocks'!$AM266+'Input - Gross flows &amp; stocks'!$AN266+'Input - Gross flows &amp; stocks'!$AO266)</f>
        <v>0.11867661075250237</v>
      </c>
      <c r="P264" s="12">
        <f ca="1">'Input - Gross flows &amp; stocks'!AP266/('Input - Gross flows &amp; stocks'!$AP266+'Input - Gross flows &amp; stocks'!$AQ266+'Input - Gross flows &amp; stocks'!$AR266)</f>
        <v>1.8618420777602146E-2</v>
      </c>
      <c r="Q264" s="12">
        <f ca="1">'Input - Gross flows &amp; stocks'!AQ266/('Input - Gross flows &amp; stocks'!$AP266+'Input - Gross flows &amp; stocks'!$AQ266+'Input - Gross flows &amp; stocks'!$AR266)</f>
        <v>2.2076859918646198E-2</v>
      </c>
      <c r="R264" s="12">
        <f ca="1">'Input - Gross flows &amp; stocks'!AR266/('Input - Gross flows &amp; stocks'!$AP266+'Input - Gross flows &amp; stocks'!$AQ266+'Input - Gross flows &amp; stocks'!$AR266)</f>
        <v>0.95930471930375161</v>
      </c>
      <c r="T264" s="12">
        <f t="shared" ca="1" si="12"/>
        <v>0.97353990881665164</v>
      </c>
      <c r="U264" s="12">
        <f ca="1">OFFSET('Margin error adjustment'!$BD$6,UsefulSeries!$M263,0)</f>
        <v>1.3219778763501474E-2</v>
      </c>
      <c r="V264" s="12">
        <f ca="1">OFFSET('Margin error adjustment'!$BD$7,UsefulSeries!$M263,0)</f>
        <v>1.3240312419846856E-2</v>
      </c>
      <c r="W264" s="12">
        <f ca="1">OFFSET('Margin error adjustment'!$BD$8,UsefulSeries!$M263,0)</f>
        <v>0.16085440170402221</v>
      </c>
      <c r="X264" s="12">
        <f t="shared" ca="1" si="13"/>
        <v>0.71383616204813305</v>
      </c>
      <c r="Y264" s="12">
        <f ca="1">OFFSET('Margin error adjustment'!$BD$9,UsefulSeries!$M263,0)</f>
        <v>0.12530943624784474</v>
      </c>
      <c r="Z264" s="12">
        <f ca="1">OFFSET('Margin error adjustment'!$BD$10,UsefulSeries!$M263,0)</f>
        <v>1.7854318019633802E-2</v>
      </c>
      <c r="AA264" s="12">
        <f ca="1">OFFSET('Margin error adjustment'!$BD$11,UsefulSeries!$M263,0)</f>
        <v>2.0630276240231161E-2</v>
      </c>
      <c r="AB264" s="12">
        <f t="shared" ca="1" si="14"/>
        <v>0.96151540574013505</v>
      </c>
      <c r="AD264" s="12">
        <f ca="1">OFFSET('Time agg. bias corr.'!$F$4,UsefulSeries!$C263,0)</f>
        <v>-2.8285903217587099E-2</v>
      </c>
      <c r="AE264" s="12">
        <f ca="1">OFFSET('Time agg. bias corr.'!$G$4,UsefulSeries!$C263,0)</f>
        <v>1.5653019990421398E-2</v>
      </c>
      <c r="AF264" s="12">
        <f ca="1">OFFSET('Time agg. bias corr.'!$H$4,UsefulSeries!$C263,0)</f>
        <v>1.2632883227246899E-2</v>
      </c>
      <c r="AG264" s="12">
        <f ca="1">OFFSET('Time agg. bias corr.'!$F$5,UsefulSeries!$C263,0)</f>
        <v>0.19117217340527801</v>
      </c>
      <c r="AH264" s="12">
        <f ca="1">OFFSET('Time agg. bias corr.'!$G$5,UsefulSeries!$C263,0)</f>
        <v>-0.34083010917142698</v>
      </c>
      <c r="AI264" s="12">
        <f ca="1">OFFSET('Time agg. bias corr.'!$H$5,UsefulSeries!$C263,0)</f>
        <v>0.149657935754343</v>
      </c>
      <c r="AJ264" s="12">
        <f ca="1">OFFSET('Time agg. bias corr.'!$F$6,UsefulSeries!$C263,0)</f>
        <v>1.63267551624031E-2</v>
      </c>
      <c r="AK264" s="12">
        <f ca="1">OFFSET('Time agg. bias corr.'!$G$6,UsefulSeries!$C263,0)</f>
        <v>2.4713931270442201E-2</v>
      </c>
      <c r="AL264" s="12">
        <f ca="1">OFFSET('Time agg. bias corr.'!$H$6,UsefulSeries!$C263,0)</f>
        <v>-4.1040686432714801E-2</v>
      </c>
    </row>
    <row r="265" spans="1:38" x14ac:dyDescent="0.35">
      <c r="A265" s="2" t="s">
        <v>320</v>
      </c>
      <c r="B265" s="15">
        <f>'Input - Gross flows &amp; stocks'!S267</f>
        <v>141108</v>
      </c>
      <c r="C265" s="15">
        <f>'Input - Gross flows &amp; stocks'!T267</f>
        <v>13050</v>
      </c>
      <c r="D265" s="15">
        <f>'Input - Gross flows &amp; stocks'!U267</f>
        <v>86939.666666666672</v>
      </c>
      <c r="E265" s="13">
        <f>'Input - Gross flows &amp; stocks'!V267</f>
        <v>0.58570121444019296</v>
      </c>
      <c r="F265" s="13">
        <f>'Input - Gross flows &amp; stocks'!W267</f>
        <v>5.5323573448677422E-2</v>
      </c>
      <c r="G265" s="13">
        <f>'Input - Gross flows &amp; stocks'!X267</f>
        <v>0.35897521211112959</v>
      </c>
      <c r="H265" s="13">
        <f>'Input - Gross flows &amp; stocks'!Y267</f>
        <v>8.4653407542910522E-2</v>
      </c>
      <c r="I265" s="13"/>
      <c r="J265" s="12">
        <f ca="1">'Input - Gross flows &amp; stocks'!AJ267/('Input - Gross flows &amp; stocks'!$AJ267+'Input - Gross flows &amp; stocks'!$AK267+'Input - Gross flows &amp; stocks'!$AL267)</f>
        <v>0.97376336927174034</v>
      </c>
      <c r="K265" s="12">
        <f ca="1">'Input - Gross flows &amp; stocks'!AK267/('Input - Gross flows &amp; stocks'!$AJ267+'Input - Gross flows &amp; stocks'!$AK267+'Input - Gross flows &amp; stocks'!$AL267)</f>
        <v>1.3113971561831399E-2</v>
      </c>
      <c r="L265" s="12">
        <f ca="1">'Input - Gross flows &amp; stocks'!AL267/('Input - Gross flows &amp; stocks'!$AJ267+'Input - Gross flows &amp; stocks'!$AK267+'Input - Gross flows &amp; stocks'!$AL267)</f>
        <v>1.3122659166428177E-2</v>
      </c>
      <c r="M265" s="12">
        <f ca="1">'Input - Gross flows &amp; stocks'!AM267/('Input - Gross flows &amp; stocks'!$AM267+'Input - Gross flows &amp; stocks'!$AN267+'Input - Gross flows &amp; stocks'!$AO267)</f>
        <v>0.15990930551846375</v>
      </c>
      <c r="N265" s="12">
        <f ca="1">'Input - Gross flows &amp; stocks'!AN267/('Input - Gross flows &amp; stocks'!$AM267+'Input - Gross flows &amp; stocks'!$AN267+'Input - Gross flows &amp; stocks'!$AO267)</f>
        <v>0.71220454165684743</v>
      </c>
      <c r="O265" s="12">
        <f ca="1">'Input - Gross flows &amp; stocks'!AO267/('Input - Gross flows &amp; stocks'!$AM267+'Input - Gross flows &amp; stocks'!$AN267+'Input - Gross flows &amp; stocks'!$AO267)</f>
        <v>0.12788615282468868</v>
      </c>
      <c r="P265" s="12">
        <f ca="1">'Input - Gross flows &amp; stocks'!AP267/('Input - Gross flows &amp; stocks'!$AP267+'Input - Gross flows &amp; stocks'!$AQ267+'Input - Gross flows &amp; stocks'!$AR267)</f>
        <v>1.8022535538014452E-2</v>
      </c>
      <c r="Q265" s="12">
        <f ca="1">'Input - Gross flows &amp; stocks'!AQ267/('Input - Gross flows &amp; stocks'!$AP267+'Input - Gross flows &amp; stocks'!$AQ267+'Input - Gross flows &amp; stocks'!$AR267)</f>
        <v>2.3215547007602845E-2</v>
      </c>
      <c r="R265" s="12">
        <f ca="1">'Input - Gross flows &amp; stocks'!AR267/('Input - Gross flows &amp; stocks'!$AP267+'Input - Gross flows &amp; stocks'!$AQ267+'Input - Gross flows &amp; stocks'!$AR267)</f>
        <v>0.95876191745438277</v>
      </c>
      <c r="T265" s="12">
        <f t="shared" ca="1" si="12"/>
        <v>0.97491729968063123</v>
      </c>
      <c r="U265" s="12">
        <f ca="1">OFFSET('Margin error adjustment'!$BD$6,UsefulSeries!$M264,0)</f>
        <v>1.2428067964300783E-2</v>
      </c>
      <c r="V265" s="12">
        <f ca="1">OFFSET('Margin error adjustment'!$BD$7,UsefulSeries!$M264,0)</f>
        <v>1.265463235506805E-2</v>
      </c>
      <c r="W265" s="12">
        <f ca="1">OFFSET('Margin error adjustment'!$BD$8,UsefulSeries!$M264,0)</f>
        <v>0.16675458817797092</v>
      </c>
      <c r="X265" s="12">
        <f t="shared" ca="1" si="13"/>
        <v>0.70459747781206705</v>
      </c>
      <c r="Y265" s="12">
        <f ca="1">OFFSET('Margin error adjustment'!$BD$9,UsefulSeries!$M264,0)</f>
        <v>0.12864793400996194</v>
      </c>
      <c r="Z265" s="12">
        <f ca="1">OFFSET('Margin error adjustment'!$BD$10,UsefulSeries!$M264,0)</f>
        <v>1.8681667983072137E-2</v>
      </c>
      <c r="AA265" s="12">
        <f ca="1">OFFSET('Margin error adjustment'!$BD$11,UsefulSeries!$M264,0)</f>
        <v>2.28228418585011E-2</v>
      </c>
      <c r="AB265" s="12">
        <f t="shared" ca="1" si="14"/>
        <v>0.95849549015842672</v>
      </c>
      <c r="AD265" s="12">
        <f ca="1">OFFSET('Time agg. bias corr.'!$F$4,UsefulSeries!$C264,0)</f>
        <v>-2.6843382227040701E-2</v>
      </c>
      <c r="AE265" s="12">
        <f ca="1">OFFSET('Time agg. bias corr.'!$G$4,UsefulSeries!$C264,0)</f>
        <v>1.47764841360129E-2</v>
      </c>
      <c r="AF265" s="12">
        <f ca="1">OFFSET('Time agg. bias corr.'!$H$4,UsefulSeries!$C264,0)</f>
        <v>1.2066898091027E-2</v>
      </c>
      <c r="AG265" s="12">
        <f ca="1">OFFSET('Time agg. bias corr.'!$F$5,UsefulSeries!$C264,0)</f>
        <v>0.19923512902500501</v>
      </c>
      <c r="AH265" s="12">
        <f ca="1">OFFSET('Time agg. bias corr.'!$G$5,UsefulSeries!$C264,0)</f>
        <v>-0.35416539062810298</v>
      </c>
      <c r="AI265" s="12">
        <f ca="1">OFFSET('Time agg. bias corr.'!$H$5,UsefulSeries!$C264,0)</f>
        <v>0.154930261603098</v>
      </c>
      <c r="AJ265" s="12">
        <f ca="1">OFFSET('Time agg. bias corr.'!$F$6,UsefulSeries!$C264,0)</f>
        <v>1.68608797317659E-2</v>
      </c>
      <c r="AK265" s="12">
        <f ca="1">OFFSET('Time agg. bias corr.'!$G$6,UsefulSeries!$C264,0)</f>
        <v>2.7579221362271301E-2</v>
      </c>
      <c r="AL265" s="12">
        <f ca="1">OFFSET('Time agg. bias corr.'!$H$6,UsefulSeries!$C264,0)</f>
        <v>-4.4440101094037697E-2</v>
      </c>
    </row>
    <row r="266" spans="1:38" x14ac:dyDescent="0.35">
      <c r="A266" s="2" t="s">
        <v>321</v>
      </c>
      <c r="B266" s="15">
        <f>'Input - Gross flows &amp; stocks'!S268</f>
        <v>141458.33333333334</v>
      </c>
      <c r="C266" s="15">
        <f>'Input - Gross flows &amp; stocks'!T268</f>
        <v>12888.666666666666</v>
      </c>
      <c r="D266" s="15">
        <f>'Input - Gross flows &amp; stocks'!U268</f>
        <v>87415.666666666672</v>
      </c>
      <c r="E266" s="13">
        <f>'Input - Gross flows &amp; stocks'!V268</f>
        <v>0.58566654474112989</v>
      </c>
      <c r="F266" s="13">
        <f>'Input - Gross flows &amp; stocks'!W268</f>
        <v>5.4421740431616399E-2</v>
      </c>
      <c r="G266" s="13">
        <f>'Input - Gross flows &amp; stocks'!X268</f>
        <v>0.3599117148272537</v>
      </c>
      <c r="H266" s="13">
        <f>'Input - Gross flows &amp; stocks'!Y268</f>
        <v>8.3504484484095351E-2</v>
      </c>
      <c r="I266" s="13"/>
      <c r="J266" s="12">
        <f ca="1">'Input - Gross flows &amp; stocks'!AJ268/('Input - Gross flows &amp; stocks'!$AJ268+'Input - Gross flows &amp; stocks'!$AK268+'Input - Gross flows &amp; stocks'!$AL268)</f>
        <v>0.97453142467585907</v>
      </c>
      <c r="K266" s="12">
        <f ca="1">'Input - Gross flows &amp; stocks'!AK268/('Input - Gross flows &amp; stocks'!$AJ268+'Input - Gross flows &amp; stocks'!$AK268+'Input - Gross flows &amp; stocks'!$AL268)</f>
        <v>1.2719250459129468E-2</v>
      </c>
      <c r="L266" s="12">
        <f ca="1">'Input - Gross flows &amp; stocks'!AL268/('Input - Gross flows &amp; stocks'!$AJ268+'Input - Gross flows &amp; stocks'!$AK268+'Input - Gross flows &amp; stocks'!$AL268)</f>
        <v>1.2749324865011359E-2</v>
      </c>
      <c r="M266" s="12">
        <f ca="1">'Input - Gross flows &amp; stocks'!AM268/('Input - Gross flows &amp; stocks'!$AM268+'Input - Gross flows &amp; stocks'!$AN268+'Input - Gross flows &amp; stocks'!$AO268)</f>
        <v>0.15920109874040236</v>
      </c>
      <c r="N266" s="12">
        <f ca="1">'Input - Gross flows &amp; stocks'!AN268/('Input - Gross flows &amp; stocks'!$AM268+'Input - Gross flows &amp; stocks'!$AN268+'Input - Gross flows &amp; stocks'!$AO268)</f>
        <v>0.71005488339837319</v>
      </c>
      <c r="O266" s="12">
        <f ca="1">'Input - Gross flows &amp; stocks'!AO268/('Input - Gross flows &amp; stocks'!$AM268+'Input - Gross flows &amp; stocks'!$AN268+'Input - Gross flows &amp; stocks'!$AO268)</f>
        <v>0.13074401786122439</v>
      </c>
      <c r="P266" s="12">
        <f ca="1">'Input - Gross flows &amp; stocks'!AP268/('Input - Gross flows &amp; stocks'!$AP268+'Input - Gross flows &amp; stocks'!$AQ268+'Input - Gross flows &amp; stocks'!$AR268)</f>
        <v>1.6901248145991143E-2</v>
      </c>
      <c r="Q266" s="12">
        <f ca="1">'Input - Gross flows &amp; stocks'!AQ268/('Input - Gross flows &amp; stocks'!$AP268+'Input - Gross flows &amp; stocks'!$AQ268+'Input - Gross flows &amp; stocks'!$AR268)</f>
        <v>2.4519243429322057E-2</v>
      </c>
      <c r="R266" s="12">
        <f ca="1">'Input - Gross flows &amp; stocks'!AR268/('Input - Gross flows &amp; stocks'!$AP268+'Input - Gross flows &amp; stocks'!$AQ268+'Input - Gross flows &amp; stocks'!$AR268)</f>
        <v>0.95857950842468687</v>
      </c>
      <c r="T266" s="12">
        <f t="shared" ca="1" si="12"/>
        <v>0.97455129929795548</v>
      </c>
      <c r="U266" s="12">
        <f ca="1">OFFSET('Margin error adjustment'!$BD$6,UsefulSeries!$M265,0)</f>
        <v>1.2367310786639558E-2</v>
      </c>
      <c r="V266" s="12">
        <f ca="1">OFFSET('Margin error adjustment'!$BD$7,UsefulSeries!$M265,0)</f>
        <v>1.3081389915404988E-2</v>
      </c>
      <c r="W266" s="12">
        <f ca="1">OFFSET('Margin error adjustment'!$BD$8,UsefulSeries!$M265,0)</f>
        <v>0.16178953919730746</v>
      </c>
      <c r="X266" s="12">
        <f t="shared" ca="1" si="13"/>
        <v>0.70193803168196101</v>
      </c>
      <c r="Y266" s="12">
        <f ca="1">OFFSET('Margin error adjustment'!$BD$9,UsefulSeries!$M265,0)</f>
        <v>0.13627242912073154</v>
      </c>
      <c r="Z266" s="12">
        <f ca="1">OFFSET('Margin error adjustment'!$BD$10,UsefulSeries!$M265,0)</f>
        <v>1.649108226226732E-2</v>
      </c>
      <c r="AA266" s="12">
        <f ca="1">OFFSET('Margin error adjustment'!$BD$11,UsefulSeries!$M265,0)</f>
        <v>2.3245257474106714E-2</v>
      </c>
      <c r="AB266" s="12">
        <f t="shared" ca="1" si="14"/>
        <v>0.96026366026362597</v>
      </c>
      <c r="AD266" s="12">
        <f ca="1">OFFSET('Time agg. bias corr.'!$F$4,UsefulSeries!$C265,0)</f>
        <v>-2.71654748390577E-2</v>
      </c>
      <c r="AE266" s="12">
        <f ca="1">OFFSET('Time agg. bias corr.'!$G$4,UsefulSeries!$C265,0)</f>
        <v>1.47237431082635E-2</v>
      </c>
      <c r="AF266" s="12">
        <f ca="1">OFFSET('Time agg. bias corr.'!$H$4,UsefulSeries!$C265,0)</f>
        <v>1.2441731730795E-2</v>
      </c>
      <c r="AG266" s="12">
        <f ca="1">OFFSET('Time agg. bias corr.'!$F$5,UsefulSeries!$C265,0)</f>
        <v>0.19375932407215499</v>
      </c>
      <c r="AH266" s="12">
        <f ca="1">OFFSET('Time agg. bias corr.'!$G$5,UsefulSeries!$C265,0)</f>
        <v>-0.35809748931573798</v>
      </c>
      <c r="AI266" s="12">
        <f ca="1">OFFSET('Time agg. bias corr.'!$H$5,UsefulSeries!$C265,0)</f>
        <v>0.164338165243583</v>
      </c>
      <c r="AJ266" s="12">
        <f ca="1">OFFSET('Time agg. bias corr.'!$F$6,UsefulSeries!$C265,0)</f>
        <v>1.46041676811929E-2</v>
      </c>
      <c r="AK266" s="12">
        <f ca="1">OFFSET('Time agg. bias corr.'!$G$6,UsefulSeries!$C265,0)</f>
        <v>2.8136408256391701E-2</v>
      </c>
      <c r="AL266" s="12">
        <f ca="1">OFFSET('Time agg. bias corr.'!$H$6,UsefulSeries!$C265,0)</f>
        <v>-4.2740575937584097E-2</v>
      </c>
    </row>
    <row r="267" spans="1:38" x14ac:dyDescent="0.35">
      <c r="A267" s="2" t="s">
        <v>322</v>
      </c>
      <c r="B267" s="15">
        <f>'Input - Gross flows &amp; stocks'!S269</f>
        <v>141841</v>
      </c>
      <c r="C267" s="15">
        <f>'Input - Gross flows &amp; stocks'!T269</f>
        <v>12763.666666666666</v>
      </c>
      <c r="D267" s="15">
        <f>'Input - Gross flows &amp; stocks'!U269</f>
        <v>87831.666666666672</v>
      </c>
      <c r="E267" s="13">
        <f>'Input - Gross flows &amp; stocks'!V269</f>
        <v>0.58445777214583794</v>
      </c>
      <c r="F267" s="13">
        <f>'Input - Gross flows &amp; stocks'!W269</f>
        <v>5.2648089520326583E-2</v>
      </c>
      <c r="G267" s="13">
        <f>'Input - Gross flows &amp; stocks'!X269</f>
        <v>0.36289413833383555</v>
      </c>
      <c r="H267" s="13">
        <f>'Input - Gross flows &amp; stocks'!Y269</f>
        <v>8.255680078652218E-2</v>
      </c>
      <c r="I267" s="13"/>
      <c r="J267" s="12">
        <f ca="1">'Input - Gross flows &amp; stocks'!AJ269/('Input - Gross flows &amp; stocks'!$AJ269+'Input - Gross flows &amp; stocks'!$AK269+'Input - Gross flows &amp; stocks'!$AL269)</f>
        <v>0.9752625184913043</v>
      </c>
      <c r="K267" s="12">
        <f ca="1">'Input - Gross flows &amp; stocks'!AK269/('Input - Gross flows &amp; stocks'!$AJ269+'Input - Gross flows &amp; stocks'!$AK269+'Input - Gross flows &amp; stocks'!$AL269)</f>
        <v>1.2742383982642064E-2</v>
      </c>
      <c r="L267" s="12">
        <f ca="1">'Input - Gross flows &amp; stocks'!AL269/('Input - Gross flows &amp; stocks'!$AJ269+'Input - Gross flows &amp; stocks'!$AK269+'Input - Gross flows &amp; stocks'!$AL269)</f>
        <v>1.1995097526053541E-2</v>
      </c>
      <c r="M267" s="12">
        <f ca="1">'Input - Gross flows &amp; stocks'!AM269/('Input - Gross flows &amp; stocks'!$AM269+'Input - Gross flows &amp; stocks'!$AN269+'Input - Gross flows &amp; stocks'!$AO269)</f>
        <v>0.15821389928435448</v>
      </c>
      <c r="N267" s="12">
        <f ca="1">'Input - Gross flows &amp; stocks'!AN269/('Input - Gross flows &amp; stocks'!$AM269+'Input - Gross flows &amp; stocks'!$AN269+'Input - Gross flows &amp; stocks'!$AO269)</f>
        <v>0.70771889539458488</v>
      </c>
      <c r="O267" s="12">
        <f ca="1">'Input - Gross flows &amp; stocks'!AO269/('Input - Gross flows &amp; stocks'!$AM269+'Input - Gross flows &amp; stocks'!$AN269+'Input - Gross flows &amp; stocks'!$AO269)</f>
        <v>0.13406720532106076</v>
      </c>
      <c r="P267" s="12">
        <f ca="1">'Input - Gross flows &amp; stocks'!AP269/('Input - Gross flows &amp; stocks'!$AP269+'Input - Gross flows &amp; stocks'!$AQ269+'Input - Gross flows &amp; stocks'!$AR269)</f>
        <v>1.6663502740163552E-2</v>
      </c>
      <c r="Q267" s="12">
        <f ca="1">'Input - Gross flows &amp; stocks'!AQ269/('Input - Gross flows &amp; stocks'!$AP269+'Input - Gross flows &amp; stocks'!$AQ269+'Input - Gross flows &amp; stocks'!$AR269)</f>
        <v>2.4586816499865445E-2</v>
      </c>
      <c r="R267" s="12">
        <f ca="1">'Input - Gross flows &amp; stocks'!AR269/('Input - Gross flows &amp; stocks'!$AP269+'Input - Gross flows &amp; stocks'!$AQ269+'Input - Gross flows &amp; stocks'!$AR269)</f>
        <v>0.95874968075997091</v>
      </c>
      <c r="T267" s="12">
        <f t="shared" ca="1" si="12"/>
        <v>0.97415213713257565</v>
      </c>
      <c r="U267" s="12">
        <f ca="1">OFFSET('Margin error adjustment'!$BD$6,UsefulSeries!$M266,0)</f>
        <v>1.2461402858178084E-2</v>
      </c>
      <c r="V267" s="12">
        <f ca="1">OFFSET('Margin error adjustment'!$BD$7,UsefulSeries!$M266,0)</f>
        <v>1.3386460009246278E-2</v>
      </c>
      <c r="W267" s="12">
        <f ca="1">OFFSET('Margin error adjustment'!$BD$8,UsefulSeries!$M266,0)</f>
        <v>0.15807093795534485</v>
      </c>
      <c r="X267" s="12">
        <f t="shared" ca="1" si="13"/>
        <v>0.69227933099999261</v>
      </c>
      <c r="Y267" s="12">
        <f ca="1">OFFSET('Margin error adjustment'!$BD$9,UsefulSeries!$M266,0)</f>
        <v>0.1496497310446625</v>
      </c>
      <c r="Z267" s="12">
        <f ca="1">OFFSET('Margin error adjustment'!$BD$10,UsefulSeries!$M266,0)</f>
        <v>1.4800741861330863E-2</v>
      </c>
      <c r="AA267" s="12">
        <f ca="1">OFFSET('Margin error adjustment'!$BD$11,UsefulSeries!$M266,0)</f>
        <v>2.1324164765181949E-2</v>
      </c>
      <c r="AB267" s="12">
        <f t="shared" ca="1" si="14"/>
        <v>0.9638750933734872</v>
      </c>
      <c r="AD267" s="12">
        <f ca="1">OFFSET('Time agg. bias corr.'!$F$4,UsefulSeries!$C266,0)</f>
        <v>-2.75590808778861E-2</v>
      </c>
      <c r="AE267" s="12">
        <f ca="1">OFFSET('Time agg. bias corr.'!$G$4,UsefulSeries!$C266,0)</f>
        <v>1.4950621992652499E-2</v>
      </c>
      <c r="AF267" s="12">
        <f ca="1">OFFSET('Time agg. bias corr.'!$H$4,UsefulSeries!$C266,0)</f>
        <v>1.2608458885091999E-2</v>
      </c>
      <c r="AG267" s="12">
        <f ca="1">OFFSET('Time agg. bias corr.'!$F$5,UsefulSeries!$C266,0)</f>
        <v>0.190581926678456</v>
      </c>
      <c r="AH267" s="12">
        <f ca="1">OFFSET('Time agg. bias corr.'!$G$5,UsefulSeries!$C266,0)</f>
        <v>-0.37201918099092102</v>
      </c>
      <c r="AI267" s="12">
        <f ca="1">OFFSET('Time agg. bias corr.'!$H$5,UsefulSeries!$C266,0)</f>
        <v>0.18143725432348001</v>
      </c>
      <c r="AJ267" s="12">
        <f ca="1">OFFSET('Time agg. bias corr.'!$F$6,UsefulSeries!$C266,0)</f>
        <v>1.30705143234888E-2</v>
      </c>
      <c r="AK267" s="12">
        <f ca="1">OFFSET('Time agg. bias corr.'!$G$6,UsefulSeries!$C266,0)</f>
        <v>2.5931659151100898E-2</v>
      </c>
      <c r="AL267" s="12">
        <f ca="1">OFFSET('Time agg. bias corr.'!$H$6,UsefulSeries!$C266,0)</f>
        <v>-3.9002173464528098E-2</v>
      </c>
    </row>
    <row r="268" spans="1:38" x14ac:dyDescent="0.35">
      <c r="A268" s="2" t="s">
        <v>323</v>
      </c>
      <c r="B268" s="15">
        <f>'Input - Gross flows &amp; stocks'!S270</f>
        <v>141947.66666666666</v>
      </c>
      <c r="C268" s="15">
        <f>'Input - Gross flows &amp; stocks'!T270</f>
        <v>12725.666666666666</v>
      </c>
      <c r="D268" s="15">
        <f>'Input - Gross flows &amp; stocks'!U270</f>
        <v>87934.666666666672</v>
      </c>
      <c r="E268" s="13">
        <f>'Input - Gross flows &amp; stocks'!V270</f>
        <v>0.58521665601088957</v>
      </c>
      <c r="F268" s="13">
        <f>'Input - Gross flows &amp; stocks'!W270</f>
        <v>5.2871903809268463E-2</v>
      </c>
      <c r="G268" s="13">
        <f>'Input - Gross flows &amp; stocks'!X270</f>
        <v>0.361911440179842</v>
      </c>
      <c r="H268" s="13">
        <f>'Input - Gross flows &amp; stocks'!Y270</f>
        <v>8.2274470927977253E-2</v>
      </c>
      <c r="I268" s="13"/>
      <c r="J268" s="12">
        <f ca="1">'Input - Gross flows &amp; stocks'!AJ270/('Input - Gross flows &amp; stocks'!$AJ270+'Input - Gross flows &amp; stocks'!$AK270+'Input - Gross flows &amp; stocks'!$AL270)</f>
        <v>0.97524321851740425</v>
      </c>
      <c r="K268" s="12">
        <f ca="1">'Input - Gross flows &amp; stocks'!AK270/('Input - Gross flows &amp; stocks'!$AJ270+'Input - Gross flows &amp; stocks'!$AK270+'Input - Gross flows &amp; stocks'!$AL270)</f>
        <v>1.2813957925032097E-2</v>
      </c>
      <c r="L268" s="12">
        <f ca="1">'Input - Gross flows &amp; stocks'!AL270/('Input - Gross flows &amp; stocks'!$AJ270+'Input - Gross flows &amp; stocks'!$AK270+'Input - Gross flows &amp; stocks'!$AL270)</f>
        <v>1.194282355756356E-2</v>
      </c>
      <c r="M268" s="12">
        <f ca="1">'Input - Gross flows &amp; stocks'!AM270/('Input - Gross flows &amp; stocks'!$AM270+'Input - Gross flows &amp; stocks'!$AN270+'Input - Gross flows &amp; stocks'!$AO270)</f>
        <v>0.15577881910520908</v>
      </c>
      <c r="N268" s="12">
        <f ca="1">'Input - Gross flows &amp; stocks'!AN270/('Input - Gross flows &amp; stocks'!$AM270+'Input - Gross flows &amp; stocks'!$AN270+'Input - Gross flows &amp; stocks'!$AO270)</f>
        <v>0.71309285483110618</v>
      </c>
      <c r="O268" s="12">
        <f ca="1">'Input - Gross flows &amp; stocks'!AO270/('Input - Gross flows &amp; stocks'!$AM270+'Input - Gross flows &amp; stocks'!$AN270+'Input - Gross flows &amp; stocks'!$AO270)</f>
        <v>0.13112832606368477</v>
      </c>
      <c r="P268" s="12">
        <f ca="1">'Input - Gross flows &amp; stocks'!AP270/('Input - Gross flows &amp; stocks'!$AP270+'Input - Gross flows &amp; stocks'!$AQ270+'Input - Gross flows &amp; stocks'!$AR270)</f>
        <v>1.7082276316283965E-2</v>
      </c>
      <c r="Q268" s="12">
        <f ca="1">'Input - Gross flows &amp; stocks'!AQ270/('Input - Gross flows &amp; stocks'!$AP270+'Input - Gross flows &amp; stocks'!$AQ270+'Input - Gross flows &amp; stocks'!$AR270)</f>
        <v>2.4357538762968561E-2</v>
      </c>
      <c r="R268" s="12">
        <f ca="1">'Input - Gross flows &amp; stocks'!AR270/('Input - Gross flows &amp; stocks'!$AP270+'Input - Gross flows &amp; stocks'!$AQ270+'Input - Gross flows &amp; stocks'!$AR270)</f>
        <v>0.95856018492074746</v>
      </c>
      <c r="T268" s="12">
        <f t="shared" ca="1" si="12"/>
        <v>0.97599907798698571</v>
      </c>
      <c r="U268" s="12">
        <f ca="1">OFFSET('Margin error adjustment'!$BD$6,UsefulSeries!$M267,0)</f>
        <v>1.224165171306967E-2</v>
      </c>
      <c r="V268" s="12">
        <f ca="1">OFFSET('Margin error adjustment'!$BD$7,UsefulSeries!$M267,0)</f>
        <v>1.1759270299944563E-2</v>
      </c>
      <c r="W268" s="12">
        <f ca="1">OFFSET('Margin error adjustment'!$BD$8,UsefulSeries!$M267,0)</f>
        <v>0.16115604421811786</v>
      </c>
      <c r="X268" s="12">
        <f t="shared" ca="1" si="13"/>
        <v>0.70530628434879983</v>
      </c>
      <c r="Y268" s="12">
        <f ca="1">OFFSET('Margin error adjustment'!$BD$9,UsefulSeries!$M267,0)</f>
        <v>0.13353767143308234</v>
      </c>
      <c r="Z268" s="12">
        <f ca="1">OFFSET('Margin error adjustment'!$BD$10,UsefulSeries!$M267,0)</f>
        <v>1.7365536573339516E-2</v>
      </c>
      <c r="AA268" s="12">
        <f ca="1">OFFSET('Margin error adjustment'!$BD$11,UsefulSeries!$M267,0)</f>
        <v>2.3654686084020399E-2</v>
      </c>
      <c r="AB268" s="12">
        <f t="shared" ca="1" si="14"/>
        <v>0.95897977734264006</v>
      </c>
      <c r="AD268" s="12">
        <f ca="1">OFFSET('Time agg. bias corr.'!$F$4,UsefulSeries!$C267,0)</f>
        <v>-2.56519828775803E-2</v>
      </c>
      <c r="AE268" s="12">
        <f ca="1">OFFSET('Time agg. bias corr.'!$G$4,UsefulSeries!$C267,0)</f>
        <v>1.4544263938316201E-2</v>
      </c>
      <c r="AF268" s="12">
        <f ca="1">OFFSET('Time agg. bias corr.'!$H$4,UsefulSeries!$C267,0)</f>
        <v>1.1107718939263799E-2</v>
      </c>
      <c r="AG268" s="12">
        <f ca="1">OFFSET('Time agg. bias corr.'!$F$5,UsefulSeries!$C267,0)</f>
        <v>0.192355795504596</v>
      </c>
      <c r="AH268" s="12">
        <f ca="1">OFFSET('Time agg. bias corr.'!$G$5,UsefulSeries!$C267,0)</f>
        <v>-0.35325753938395099</v>
      </c>
      <c r="AI268" s="12">
        <f ca="1">OFFSET('Time agg. bias corr.'!$H$5,UsefulSeries!$C267,0)</f>
        <v>0.16090174387935499</v>
      </c>
      <c r="AJ268" s="12">
        <f ca="1">OFFSET('Time agg. bias corr.'!$F$6,UsefulSeries!$C267,0)</f>
        <v>1.5482732184781901E-2</v>
      </c>
      <c r="AK268" s="12">
        <f ca="1">OFFSET('Time agg. bias corr.'!$G$6,UsefulSeries!$C267,0)</f>
        <v>2.85833770708811E-2</v>
      </c>
      <c r="AL268" s="12">
        <f ca="1">OFFSET('Time agg. bias corr.'!$H$6,UsefulSeries!$C267,0)</f>
        <v>-4.4066109255663399E-2</v>
      </c>
    </row>
    <row r="269" spans="1:38" x14ac:dyDescent="0.35">
      <c r="A269" s="2" t="s">
        <v>324</v>
      </c>
      <c r="B269" s="15">
        <f>'Input - Gross flows &amp; stocks'!S271</f>
        <v>142056.66666666666</v>
      </c>
      <c r="C269" s="15">
        <f>'Input - Gross flows &amp; stocks'!T271</f>
        <v>12671.333333333334</v>
      </c>
      <c r="D269" s="15">
        <f>'Input - Gross flows &amp; stocks'!U271</f>
        <v>88056.666666666672</v>
      </c>
      <c r="E269" s="13">
        <f>'Input - Gross flows &amp; stocks'!V271</f>
        <v>0.5855196718946436</v>
      </c>
      <c r="F269" s="13">
        <f>'Input - Gross flows &amp; stocks'!W271</f>
        <v>5.2422662352383506E-2</v>
      </c>
      <c r="G269" s="13">
        <f>'Input - Gross flows &amp; stocks'!X271</f>
        <v>0.36205766575297293</v>
      </c>
      <c r="H269" s="13">
        <f>'Input - Gross flows &amp; stocks'!Y271</f>
        <v>8.1894248832359587E-2</v>
      </c>
      <c r="I269" s="13"/>
      <c r="J269" s="12">
        <f ca="1">'Input - Gross flows &amp; stocks'!AJ271/('Input - Gross flows &amp; stocks'!$AJ271+'Input - Gross flows &amp; stocks'!$AK271+'Input - Gross flows &amp; stocks'!$AL271)</f>
        <v>0.97503107200871753</v>
      </c>
      <c r="K269" s="12">
        <f ca="1">'Input - Gross flows &amp; stocks'!AK271/('Input - Gross flows &amp; stocks'!$AJ271+'Input - Gross flows &amp; stocks'!$AK271+'Input - Gross flows &amp; stocks'!$AL271)</f>
        <v>1.2686900378477568E-2</v>
      </c>
      <c r="L269" s="12">
        <f ca="1">'Input - Gross flows &amp; stocks'!AL271/('Input - Gross flows &amp; stocks'!$AJ271+'Input - Gross flows &amp; stocks'!$AK271+'Input - Gross flows &amp; stocks'!$AL271)</f>
        <v>1.2282027612804928E-2</v>
      </c>
      <c r="M269" s="12">
        <f ca="1">'Input - Gross flows &amp; stocks'!AM271/('Input - Gross flows &amp; stocks'!$AM271+'Input - Gross flows &amp; stocks'!$AN271+'Input - Gross flows &amp; stocks'!$AO271)</f>
        <v>0.15421709748096285</v>
      </c>
      <c r="N269" s="12">
        <f ca="1">'Input - Gross flows &amp; stocks'!AN271/('Input - Gross flows &amp; stocks'!$AM271+'Input - Gross flows &amp; stocks'!$AN271+'Input - Gross flows &amp; stocks'!$AO271)</f>
        <v>0.7128184437296522</v>
      </c>
      <c r="O269" s="12">
        <f ca="1">'Input - Gross flows &amp; stocks'!AO271/('Input - Gross flows &amp; stocks'!$AM271+'Input - Gross flows &amp; stocks'!$AN271+'Input - Gross flows &amp; stocks'!$AO271)</f>
        <v>0.13296445878938495</v>
      </c>
      <c r="P269" s="12">
        <f ca="1">'Input - Gross flows &amp; stocks'!AP271/('Input - Gross flows &amp; stocks'!$AP271+'Input - Gross flows &amp; stocks'!$AQ271+'Input - Gross flows &amp; stocks'!$AR271)</f>
        <v>1.762588660843814E-2</v>
      </c>
      <c r="Q269" s="12">
        <f ca="1">'Input - Gross flows &amp; stocks'!AQ271/('Input - Gross flows &amp; stocks'!$AP271+'Input - Gross flows &amp; stocks'!$AQ271+'Input - Gross flows &amp; stocks'!$AR271)</f>
        <v>2.4235863701264675E-2</v>
      </c>
      <c r="R269" s="12">
        <f ca="1">'Input - Gross flows &amp; stocks'!AR271/('Input - Gross flows &amp; stocks'!$AP271+'Input - Gross flows &amp; stocks'!$AQ271+'Input - Gross flows &amp; stocks'!$AR271)</f>
        <v>0.95813824969029715</v>
      </c>
      <c r="T269" s="12">
        <f t="shared" ca="1" si="12"/>
        <v>0.97541099938794584</v>
      </c>
      <c r="U269" s="12">
        <f ca="1">OFFSET('Margin error adjustment'!$BD$6,UsefulSeries!$M268,0)</f>
        <v>1.2102261183737953E-2</v>
      </c>
      <c r="V269" s="12">
        <f ca="1">OFFSET('Margin error adjustment'!$BD$7,UsefulSeries!$M268,0)</f>
        <v>1.2486739428316263E-2</v>
      </c>
      <c r="W269" s="12">
        <f ca="1">OFFSET('Margin error adjustment'!$BD$8,UsefulSeries!$M268,0)</f>
        <v>0.15899189767002969</v>
      </c>
      <c r="X269" s="12">
        <f t="shared" ca="1" si="13"/>
        <v>0.70176247120731738</v>
      </c>
      <c r="Y269" s="12">
        <f ca="1">OFFSET('Margin error adjustment'!$BD$9,UsefulSeries!$M268,0)</f>
        <v>0.13924563112265295</v>
      </c>
      <c r="Z269" s="12">
        <f ca="1">OFFSET('Margin error adjustment'!$BD$10,UsefulSeries!$M268,0)</f>
        <v>1.7370836007292965E-2</v>
      </c>
      <c r="AA269" s="12">
        <f ca="1">OFFSET('Margin error adjustment'!$BD$11,UsefulSeries!$M268,0)</f>
        <v>2.2758881713010163E-2</v>
      </c>
      <c r="AB269" s="12">
        <f t="shared" ca="1" si="14"/>
        <v>0.95987028227969684</v>
      </c>
      <c r="AD269" s="12">
        <f ca="1">OFFSET('Time agg. bias corr.'!$F$4,UsefulSeries!$C268,0)</f>
        <v>-2.6234015692343599E-2</v>
      </c>
      <c r="AE269" s="12">
        <f ca="1">OFFSET('Time agg. bias corr.'!$G$4,UsefulSeries!$C268,0)</f>
        <v>1.4411433042328999E-2</v>
      </c>
      <c r="AF269" s="12">
        <f ca="1">OFFSET('Time agg. bias corr.'!$H$4,UsefulSeries!$C268,0)</f>
        <v>1.18225826499376E-2</v>
      </c>
      <c r="AG269" s="12">
        <f ca="1">OFFSET('Time agg. bias corr.'!$F$5,UsefulSeries!$C268,0)</f>
        <v>0.19019760660782201</v>
      </c>
      <c r="AH269" s="12">
        <f ca="1">OFFSET('Time agg. bias corr.'!$G$5,UsefulSeries!$C268,0)</f>
        <v>-0.35828882430790998</v>
      </c>
      <c r="AI269" s="12">
        <f ca="1">OFFSET('Time agg. bias corr.'!$H$5,UsefulSeries!$C268,0)</f>
        <v>0.16809121771199201</v>
      </c>
      <c r="AJ269" s="12">
        <f ca="1">OFFSET('Time agg. bias corr.'!$F$6,UsefulSeries!$C268,0)</f>
        <v>1.5605531373123101E-2</v>
      </c>
      <c r="AK269" s="12">
        <f ca="1">OFFSET('Time agg. bias corr.'!$G$6,UsefulSeries!$C268,0)</f>
        <v>2.7549144764922401E-2</v>
      </c>
      <c r="AL269" s="12">
        <f ca="1">OFFSET('Time agg. bias corr.'!$H$6,UsefulSeries!$C268,0)</f>
        <v>-4.3154676138193002E-2</v>
      </c>
    </row>
    <row r="270" spans="1:38" x14ac:dyDescent="0.35">
      <c r="A270" s="2" t="s">
        <v>325</v>
      </c>
      <c r="B270" s="15">
        <f>'Input - Gross flows &amp; stocks'!S272</f>
        <v>142169</v>
      </c>
      <c r="C270" s="15">
        <f>'Input - Gross flows &amp; stocks'!T272</f>
        <v>12664.333333333334</v>
      </c>
      <c r="D270" s="15">
        <f>'Input - Gross flows &amp; stocks'!U272</f>
        <v>88134.666666666672</v>
      </c>
      <c r="E270" s="13">
        <f>'Input - Gross flows &amp; stocks'!V272</f>
        <v>0.58453604850402008</v>
      </c>
      <c r="F270" s="13">
        <f>'Input - Gross flows &amp; stocks'!W272</f>
        <v>5.2066857783049952E-2</v>
      </c>
      <c r="G270" s="13">
        <f>'Input - Gross flows &amp; stocks'!X272</f>
        <v>0.36339709371293</v>
      </c>
      <c r="H270" s="13">
        <f>'Input - Gross flows &amp; stocks'!Y272</f>
        <v>8.179332615715823E-2</v>
      </c>
      <c r="I270" s="13"/>
      <c r="J270" s="12">
        <f ca="1">'Input - Gross flows &amp; stocks'!AJ272/('Input - Gross flows &amp; stocks'!$AJ272+'Input - Gross flows &amp; stocks'!$AK272+'Input - Gross flows &amp; stocks'!$AL272)</f>
        <v>0.97516215691046859</v>
      </c>
      <c r="K270" s="12">
        <f ca="1">'Input - Gross flows &amp; stocks'!AK272/('Input - Gross flows &amp; stocks'!$AJ272+'Input - Gross flows &amp; stocks'!$AK272+'Input - Gross flows &amp; stocks'!$AL272)</f>
        <v>1.2477606388479657E-2</v>
      </c>
      <c r="L270" s="12">
        <f ca="1">'Input - Gross flows &amp; stocks'!AL272/('Input - Gross flows &amp; stocks'!$AJ272+'Input - Gross flows &amp; stocks'!$AK272+'Input - Gross flows &amp; stocks'!$AL272)</f>
        <v>1.2360236701051628E-2</v>
      </c>
      <c r="M270" s="12">
        <f ca="1">'Input - Gross flows &amp; stocks'!AM272/('Input - Gross flows &amp; stocks'!$AM272+'Input - Gross flows &amp; stocks'!$AN272+'Input - Gross flows &amp; stocks'!$AO272)</f>
        <v>0.15156301355824431</v>
      </c>
      <c r="N270" s="12">
        <f ca="1">'Input - Gross flows &amp; stocks'!AN272/('Input - Gross flows &amp; stocks'!$AM272+'Input - Gross flows &amp; stocks'!$AN272+'Input - Gross flows &amp; stocks'!$AO272)</f>
        <v>0.71601699209185099</v>
      </c>
      <c r="O270" s="12">
        <f ca="1">'Input - Gross flows &amp; stocks'!AO272/('Input - Gross flows &amp; stocks'!$AM272+'Input - Gross flows &amp; stocks'!$AN272+'Input - Gross flows &amp; stocks'!$AO272)</f>
        <v>0.13241999434990465</v>
      </c>
      <c r="P270" s="12">
        <f ca="1">'Input - Gross flows &amp; stocks'!AP272/('Input - Gross flows &amp; stocks'!$AP272+'Input - Gross flows &amp; stocks'!$AQ272+'Input - Gross flows &amp; stocks'!$AR272)</f>
        <v>1.8009271437300575E-2</v>
      </c>
      <c r="Q270" s="12">
        <f ca="1">'Input - Gross flows &amp; stocks'!AQ272/('Input - Gross flows &amp; stocks'!$AP272+'Input - Gross flows &amp; stocks'!$AQ272+'Input - Gross flows &amp; stocks'!$AR272)</f>
        <v>2.434137555460409E-2</v>
      </c>
      <c r="R270" s="12">
        <f ca="1">'Input - Gross flows &amp; stocks'!AR272/('Input - Gross flows &amp; stocks'!$AP272+'Input - Gross flows &amp; stocks'!$AQ272+'Input - Gross flows &amp; stocks'!$AR272)</f>
        <v>0.95764935300809539</v>
      </c>
      <c r="T270" s="12">
        <f t="shared" ca="1" si="12"/>
        <v>0.97442533419141797</v>
      </c>
      <c r="U270" s="12">
        <f ca="1">OFFSET('Margin error adjustment'!$BD$6,UsefulSeries!$M269,0)</f>
        <v>1.2231009206399008E-2</v>
      </c>
      <c r="V270" s="12">
        <f ca="1">OFFSET('Margin error adjustment'!$BD$7,UsefulSeries!$M269,0)</f>
        <v>1.3343656602183118E-2</v>
      </c>
      <c r="W270" s="12">
        <f ca="1">OFFSET('Margin error adjustment'!$BD$8,UsefulSeries!$M269,0)</f>
        <v>0.15201375357981056</v>
      </c>
      <c r="X270" s="12">
        <f t="shared" ca="1" si="13"/>
        <v>0.70453662951403828</v>
      </c>
      <c r="Y270" s="12">
        <f ca="1">OFFSET('Margin error adjustment'!$BD$9,UsefulSeries!$M269,0)</f>
        <v>0.14344961690615113</v>
      </c>
      <c r="Z270" s="12">
        <f ca="1">OFFSET('Margin error adjustment'!$BD$10,UsefulSeries!$M269,0)</f>
        <v>1.6632380516170182E-2</v>
      </c>
      <c r="AA270" s="12">
        <f ca="1">OFFSET('Margin error adjustment'!$BD$11,UsefulSeries!$M269,0)</f>
        <v>2.201769551018723E-2</v>
      </c>
      <c r="AB270" s="12">
        <f t="shared" ca="1" si="14"/>
        <v>0.9613499239736425</v>
      </c>
      <c r="AD270" s="12">
        <f ca="1">OFFSET('Time agg. bias corr.'!$F$4,UsefulSeries!$C269,0)</f>
        <v>-2.7204234974077899E-2</v>
      </c>
      <c r="AE270" s="12">
        <f ca="1">OFFSET('Time agg. bias corr.'!$G$4,UsefulSeries!$C269,0)</f>
        <v>1.45407010906086E-2</v>
      </c>
      <c r="AF270" s="12">
        <f ca="1">OFFSET('Time agg. bias corr.'!$H$4,UsefulSeries!$C269,0)</f>
        <v>1.2663533883407701E-2</v>
      </c>
      <c r="AG270" s="12">
        <f ca="1">OFFSET('Time agg. bias corr.'!$F$5,UsefulSeries!$C269,0)</f>
        <v>0.181553161411866</v>
      </c>
      <c r="AH270" s="12">
        <f ca="1">OFFSET('Time agg. bias corr.'!$G$5,UsefulSeries!$C269,0)</f>
        <v>-0.35425949149526198</v>
      </c>
      <c r="AI270" s="12">
        <f ca="1">OFFSET('Time agg. bias corr.'!$H$5,UsefulSeries!$C269,0)</f>
        <v>0.17270633008247799</v>
      </c>
      <c r="AJ270" s="12">
        <f ca="1">OFFSET('Time agg. bias corr.'!$F$6,UsefulSeries!$C269,0)</f>
        <v>1.5020956941539E-2</v>
      </c>
      <c r="AK270" s="12">
        <f ca="1">OFFSET('Time agg. bias corr.'!$G$6,UsefulSeries!$C269,0)</f>
        <v>2.6579285940031099E-2</v>
      </c>
      <c r="AL270" s="12">
        <f ca="1">OFFSET('Time agg. bias corr.'!$H$6,UsefulSeries!$C269,0)</f>
        <v>-4.16002428713559E-2</v>
      </c>
    </row>
    <row r="271" spans="1:38" x14ac:dyDescent="0.35">
      <c r="A271" s="2" t="s">
        <v>326</v>
      </c>
      <c r="B271" s="15">
        <f>'Input - Gross flows &amp; stocks'!S273</f>
        <v>142290.66666666666</v>
      </c>
      <c r="C271" s="15">
        <f>'Input - Gross flows &amp; stocks'!T273</f>
        <v>12671.333333333334</v>
      </c>
      <c r="D271" s="15">
        <f>'Input - Gross flows &amp; stocks'!U273</f>
        <v>88196</v>
      </c>
      <c r="E271" s="13">
        <f>'Input - Gross flows &amp; stocks'!V273</f>
        <v>0.58528594653550925</v>
      </c>
      <c r="F271" s="13">
        <f>'Input - Gross flows &amp; stocks'!W273</f>
        <v>5.2085691354721873E-2</v>
      </c>
      <c r="G271" s="13">
        <f>'Input - Gross flows &amp; stocks'!X273</f>
        <v>0.3626283621097689</v>
      </c>
      <c r="H271" s="13">
        <f>'Input - Gross flows &amp; stocks'!Y273</f>
        <v>8.1770584616443612E-2</v>
      </c>
      <c r="I271" s="13"/>
      <c r="J271" s="12">
        <f ca="1">'Input - Gross flows &amp; stocks'!AJ273/('Input - Gross flows &amp; stocks'!$AJ273+'Input - Gross flows &amp; stocks'!$AK273+'Input - Gross flows &amp; stocks'!$AL273)</f>
        <v>0.97504010116119766</v>
      </c>
      <c r="K271" s="12">
        <f ca="1">'Input - Gross flows &amp; stocks'!AK273/('Input - Gross flows &amp; stocks'!$AJ273+'Input - Gross flows &amp; stocks'!$AK273+'Input - Gross flows &amp; stocks'!$AL273)</f>
        <v>1.2804642094387786E-2</v>
      </c>
      <c r="L271" s="12">
        <f ca="1">'Input - Gross flows &amp; stocks'!AL273/('Input - Gross flows &amp; stocks'!$AJ273+'Input - Gross flows &amp; stocks'!$AK273+'Input - Gross flows &amp; stocks'!$AL273)</f>
        <v>1.2155256744414549E-2</v>
      </c>
      <c r="M271" s="12">
        <f ca="1">'Input - Gross flows &amp; stocks'!AM273/('Input - Gross flows &amp; stocks'!$AM273+'Input - Gross flows &amp; stocks'!$AN273+'Input - Gross flows &amp; stocks'!$AO273)</f>
        <v>0.15259476877870548</v>
      </c>
      <c r="N271" s="12">
        <f ca="1">'Input - Gross flows &amp; stocks'!AN273/('Input - Gross flows &amp; stocks'!$AM273+'Input - Gross flows &amp; stocks'!$AN273+'Input - Gross flows &amp; stocks'!$AO273)</f>
        <v>0.7153386747778655</v>
      </c>
      <c r="O271" s="12">
        <f ca="1">'Input - Gross flows &amp; stocks'!AO273/('Input - Gross flows &amp; stocks'!$AM273+'Input - Gross flows &amp; stocks'!$AN273+'Input - Gross flows &amp; stocks'!$AO273)</f>
        <v>0.13206655644342913</v>
      </c>
      <c r="P271" s="12">
        <f ca="1">'Input - Gross flows &amp; stocks'!AP273/('Input - Gross flows &amp; stocks'!$AP273+'Input - Gross flows &amp; stocks'!$AQ273+'Input - Gross flows &amp; stocks'!$AR273)</f>
        <v>1.8569453027457768E-2</v>
      </c>
      <c r="Q271" s="12">
        <f ca="1">'Input - Gross flows &amp; stocks'!AQ273/('Input - Gross flows &amp; stocks'!$AP273+'Input - Gross flows &amp; stocks'!$AQ273+'Input - Gross flows &amp; stocks'!$AR273)</f>
        <v>2.4076168814518191E-2</v>
      </c>
      <c r="R271" s="12">
        <f ca="1">'Input - Gross flows &amp; stocks'!AR273/('Input - Gross flows &amp; stocks'!$AP273+'Input - Gross flows &amp; stocks'!$AQ273+'Input - Gross flows &amp; stocks'!$AR273)</f>
        <v>0.95735437815802404</v>
      </c>
      <c r="T271" s="12">
        <f t="shared" ca="1" si="12"/>
        <v>0.97565820735569497</v>
      </c>
      <c r="U271" s="12">
        <f ca="1">OFFSET('Margin error adjustment'!$BD$6,UsefulSeries!$M270,0)</f>
        <v>1.2153524770999064E-2</v>
      </c>
      <c r="V271" s="12">
        <f ca="1">OFFSET('Margin error adjustment'!$BD$7,UsefulSeries!$M270,0)</f>
        <v>1.2188267873305934E-2</v>
      </c>
      <c r="W271" s="12">
        <f ca="1">OFFSET('Margin error adjustment'!$BD$8,UsefulSeries!$M270,0)</f>
        <v>0.15817265270615602</v>
      </c>
      <c r="X271" s="12">
        <f t="shared" ca="1" si="13"/>
        <v>0.70465834215978029</v>
      </c>
      <c r="Y271" s="12">
        <f ca="1">OFFSET('Margin error adjustment'!$BD$9,UsefulSeries!$M270,0)</f>
        <v>0.13716900513406377</v>
      </c>
      <c r="Z271" s="12">
        <f ca="1">OFFSET('Margin error adjustment'!$BD$10,UsefulSeries!$M270,0)</f>
        <v>1.8555460184838397E-2</v>
      </c>
      <c r="AA271" s="12">
        <f ca="1">OFFSET('Margin error adjustment'!$BD$11,UsefulSeries!$M270,0)</f>
        <v>2.2818488277079697E-2</v>
      </c>
      <c r="AB271" s="12">
        <f t="shared" ca="1" si="14"/>
        <v>0.95862605153808189</v>
      </c>
      <c r="AD271" s="12">
        <f ca="1">OFFSET('Time agg. bias corr.'!$F$4,UsefulSeries!$C270,0)</f>
        <v>-2.5980653036133301E-2</v>
      </c>
      <c r="AE271" s="12">
        <f ca="1">OFFSET('Time agg. bias corr.'!$G$4,UsefulSeries!$C270,0)</f>
        <v>1.4446746317904401E-2</v>
      </c>
      <c r="AF271" s="12">
        <f ca="1">OFFSET('Time agg. bias corr.'!$H$4,UsefulSeries!$C270,0)</f>
        <v>1.1533906718229601E-2</v>
      </c>
      <c r="AG271" s="12">
        <f ca="1">OFFSET('Time agg. bias corr.'!$F$5,UsefulSeries!$C270,0)</f>
        <v>0.18872815019981301</v>
      </c>
      <c r="AH271" s="12">
        <f ca="1">OFFSET('Time agg. bias corr.'!$G$5,UsefulSeries!$C270,0)</f>
        <v>-0.354116943271301</v>
      </c>
      <c r="AI271" s="12">
        <f ca="1">OFFSET('Time agg. bias corr.'!$H$5,UsefulSeries!$C270,0)</f>
        <v>0.16538879307148799</v>
      </c>
      <c r="AJ271" s="12">
        <f ca="1">OFFSET('Time agg. bias corr.'!$F$6,UsefulSeries!$C270,0)</f>
        <v>1.6853041485492298E-2</v>
      </c>
      <c r="AK271" s="12">
        <f ca="1">OFFSET('Time agg. bias corr.'!$G$6,UsefulSeries!$C270,0)</f>
        <v>2.7575991798556802E-2</v>
      </c>
      <c r="AL271" s="12">
        <f ca="1">OFFSET('Time agg. bias corr.'!$H$6,UsefulSeries!$C270,0)</f>
        <v>-4.4429033284048902E-2</v>
      </c>
    </row>
    <row r="272" spans="1:38" x14ac:dyDescent="0.35">
      <c r="A272" s="2" t="s">
        <v>327</v>
      </c>
      <c r="B272" s="15">
        <f>'Input - Gross flows &amp; stocks'!S274</f>
        <v>142315.33333333334</v>
      </c>
      <c r="C272" s="15">
        <f>'Input - Gross flows &amp; stocks'!T274</f>
        <v>12611.333333333334</v>
      </c>
      <c r="D272" s="15">
        <f>'Input - Gross flows &amp; stocks'!U274</f>
        <v>88431.333333333328</v>
      </c>
      <c r="E272" s="13">
        <f>'Input - Gross flows &amp; stocks'!V274</f>
        <v>0.5855812136291666</v>
      </c>
      <c r="F272" s="13">
        <f>'Input - Gross flows &amp; stocks'!W274</f>
        <v>5.2217721206637743E-2</v>
      </c>
      <c r="G272" s="13">
        <f>'Input - Gross flows &amp; stocks'!X274</f>
        <v>0.3622010651641957</v>
      </c>
      <c r="H272" s="13">
        <f>'Input - Gross flows &amp; stocks'!Y274</f>
        <v>8.1401953612461803E-2</v>
      </c>
      <c r="I272" s="13"/>
      <c r="J272" s="12">
        <f ca="1">'Input - Gross flows &amp; stocks'!AJ274/('Input - Gross flows &amp; stocks'!$AJ274+'Input - Gross flows &amp; stocks'!$AK274+'Input - Gross flows &amp; stocks'!$AL274)</f>
        <v>0.97390006964862796</v>
      </c>
      <c r="K272" s="12">
        <f ca="1">'Input - Gross flows &amp; stocks'!AK274/('Input - Gross flows &amp; stocks'!$AJ274+'Input - Gross flows &amp; stocks'!$AK274+'Input - Gross flows &amp; stocks'!$AL274)</f>
        <v>1.3104416137133201E-2</v>
      </c>
      <c r="L272" s="12">
        <f ca="1">'Input - Gross flows &amp; stocks'!AL274/('Input - Gross flows &amp; stocks'!$AJ274+'Input - Gross flows &amp; stocks'!$AK274+'Input - Gross flows &amp; stocks'!$AL274)</f>
        <v>1.2995514214238743E-2</v>
      </c>
      <c r="M272" s="12">
        <f ca="1">'Input - Gross flows &amp; stocks'!AM274/('Input - Gross flows &amp; stocks'!$AM274+'Input - Gross flows &amp; stocks'!$AN274+'Input - Gross flows &amp; stocks'!$AO274)</f>
        <v>0.15194497069250346</v>
      </c>
      <c r="N272" s="12">
        <f ca="1">'Input - Gross flows &amp; stocks'!AN274/('Input - Gross flows &amp; stocks'!$AM274+'Input - Gross flows &amp; stocks'!$AN274+'Input - Gross flows &amp; stocks'!$AO274)</f>
        <v>0.7106690754531173</v>
      </c>
      <c r="O272" s="12">
        <f ca="1">'Input - Gross flows &amp; stocks'!AO274/('Input - Gross flows &amp; stocks'!$AM274+'Input - Gross flows &amp; stocks'!$AN274+'Input - Gross flows &amp; stocks'!$AO274)</f>
        <v>0.13738595385437929</v>
      </c>
      <c r="P272" s="12">
        <f ca="1">'Input - Gross flows &amp; stocks'!AP274/('Input - Gross flows &amp; stocks'!$AP274+'Input - Gross flows &amp; stocks'!$AQ274+'Input - Gross flows &amp; stocks'!$AR274)</f>
        <v>1.9456453330106694E-2</v>
      </c>
      <c r="Q272" s="12">
        <f ca="1">'Input - Gross flows &amp; stocks'!AQ274/('Input - Gross flows &amp; stocks'!$AP274+'Input - Gross flows &amp; stocks'!$AQ274+'Input - Gross flows &amp; stocks'!$AR274)</f>
        <v>2.3427159590686124E-2</v>
      </c>
      <c r="R272" s="12">
        <f ca="1">'Input - Gross flows &amp; stocks'!AR274/('Input - Gross flows &amp; stocks'!$AP274+'Input - Gross flows &amp; stocks'!$AQ274+'Input - Gross flows &amp; stocks'!$AR274)</f>
        <v>0.95711638707920721</v>
      </c>
      <c r="T272" s="12">
        <f t="shared" ca="1" si="12"/>
        <v>0.97446792734717858</v>
      </c>
      <c r="U272" s="12">
        <f ca="1">OFFSET('Margin error adjustment'!$BD$6,UsefulSeries!$M271,0)</f>
        <v>1.2600824177284321E-2</v>
      </c>
      <c r="V272" s="12">
        <f ca="1">OFFSET('Margin error adjustment'!$BD$7,UsefulSeries!$M271,0)</f>
        <v>1.2931248475537116E-2</v>
      </c>
      <c r="W272" s="12">
        <f ca="1">OFFSET('Margin error adjustment'!$BD$8,UsefulSeries!$M271,0)</f>
        <v>0.15627301900362026</v>
      </c>
      <c r="X272" s="12">
        <f t="shared" ca="1" si="13"/>
        <v>0.70318719330860768</v>
      </c>
      <c r="Y272" s="12">
        <f ca="1">OFFSET('Margin error adjustment'!$BD$9,UsefulSeries!$M271,0)</f>
        <v>0.14053978768777214</v>
      </c>
      <c r="Z272" s="12">
        <f ca="1">OFFSET('Margin error adjustment'!$BD$10,UsefulSeries!$M271,0)</f>
        <v>1.9577183999290201E-2</v>
      </c>
      <c r="AA272" s="12">
        <f ca="1">OFFSET('Margin error adjustment'!$BD$11,UsefulSeries!$M271,0)</f>
        <v>2.2658582847294967E-2</v>
      </c>
      <c r="AB272" s="12">
        <f t="shared" ca="1" si="14"/>
        <v>0.95776423315341486</v>
      </c>
      <c r="AD272" s="12">
        <f ca="1">OFFSET('Time agg. bias corr.'!$F$4,UsefulSeries!$C271,0)</f>
        <v>-2.7247614833693201E-2</v>
      </c>
      <c r="AE272" s="12">
        <f ca="1">OFFSET('Time agg. bias corr.'!$G$4,UsefulSeries!$C271,0)</f>
        <v>1.5000683984451899E-2</v>
      </c>
      <c r="AF272" s="12">
        <f ca="1">OFFSET('Time agg. bias corr.'!$H$4,UsefulSeries!$C271,0)</f>
        <v>1.2246930849241999E-2</v>
      </c>
      <c r="AG272" s="12">
        <f ca="1">OFFSET('Time agg. bias corr.'!$F$5,UsefulSeries!$C271,0)</f>
        <v>0.186619049160408</v>
      </c>
      <c r="AH272" s="12">
        <f ca="1">OFFSET('Time agg. bias corr.'!$G$5,UsefulSeries!$C271,0)</f>
        <v>-0.35630057547683602</v>
      </c>
      <c r="AI272" s="12">
        <f ca="1">OFFSET('Time agg. bias corr.'!$H$5,UsefulSeries!$C271,0)</f>
        <v>0.16968152631642899</v>
      </c>
      <c r="AJ272" s="12">
        <f ca="1">OFFSET('Time agg. bias corr.'!$F$6,UsefulSeries!$C271,0)</f>
        <v>1.79728877452228E-2</v>
      </c>
      <c r="AK272" s="12">
        <f ca="1">OFFSET('Time agg. bias corr.'!$G$6,UsefulSeries!$C271,0)</f>
        <v>2.7409296808426398E-2</v>
      </c>
      <c r="AL272" s="12">
        <f ca="1">OFFSET('Time agg. bias corr.'!$H$6,UsefulSeries!$C271,0)</f>
        <v>-4.5382184553648598E-2</v>
      </c>
    </row>
    <row r="273" spans="1:38" x14ac:dyDescent="0.35">
      <c r="A273" s="2" t="s">
        <v>328</v>
      </c>
      <c r="B273" s="15">
        <f>'Input - Gross flows &amp; stocks'!S275</f>
        <v>142529</v>
      </c>
      <c r="C273" s="15">
        <f>'Input - Gross flows &amp; stocks'!T275</f>
        <v>12425.666666666666</v>
      </c>
      <c r="D273" s="15">
        <f>'Input - Gross flows &amp; stocks'!U275</f>
        <v>88609.333333333328</v>
      </c>
      <c r="E273" s="13">
        <f>'Input - Gross flows &amp; stocks'!V275</f>
        <v>0.58466678172538766</v>
      </c>
      <c r="F273" s="13">
        <f>'Input - Gross flows &amp; stocks'!W275</f>
        <v>5.2031197350362025E-2</v>
      </c>
      <c r="G273" s="13">
        <f>'Input - Gross flows &amp; stocks'!X275</f>
        <v>0.36330202092425029</v>
      </c>
      <c r="H273" s="13">
        <f>'Input - Gross flows &amp; stocks'!Y275</f>
        <v>8.0189044537757284E-2</v>
      </c>
      <c r="I273" s="13"/>
      <c r="J273" s="12">
        <f ca="1">'Input - Gross flows &amp; stocks'!AJ275/('Input - Gross flows &amp; stocks'!$AJ275+'Input - Gross flows &amp; stocks'!$AK275+'Input - Gross flows &amp; stocks'!$AL275)</f>
        <v>0.97459054647623289</v>
      </c>
      <c r="K273" s="12">
        <f ca="1">'Input - Gross flows &amp; stocks'!AK275/('Input - Gross flows &amp; stocks'!$AJ275+'Input - Gross flows &amp; stocks'!$AK275+'Input - Gross flows &amp; stocks'!$AL275)</f>
        <v>1.2895916774184293E-2</v>
      </c>
      <c r="L273" s="12">
        <f ca="1">'Input - Gross flows &amp; stocks'!AL275/('Input - Gross flows &amp; stocks'!$AJ275+'Input - Gross flows &amp; stocks'!$AK275+'Input - Gross flows &amp; stocks'!$AL275)</f>
        <v>1.2513536749582721E-2</v>
      </c>
      <c r="M273" s="12">
        <f ca="1">'Input - Gross flows &amp; stocks'!AM275/('Input - Gross flows &amp; stocks'!$AM275+'Input - Gross flows &amp; stocks'!$AN275+'Input - Gross flows &amp; stocks'!$AO275)</f>
        <v>0.15654403679669207</v>
      </c>
      <c r="N273" s="12">
        <f ca="1">'Input - Gross flows &amp; stocks'!AN275/('Input - Gross flows &amp; stocks'!$AM275+'Input - Gross flows &amp; stocks'!$AN275+'Input - Gross flows &amp; stocks'!$AO275)</f>
        <v>0.70019680967353815</v>
      </c>
      <c r="O273" s="12">
        <f ca="1">'Input - Gross flows &amp; stocks'!AO275/('Input - Gross flows &amp; stocks'!$AM275+'Input - Gross flows &amp; stocks'!$AN275+'Input - Gross flows &amp; stocks'!$AO275)</f>
        <v>0.14325915352976981</v>
      </c>
      <c r="P273" s="12">
        <f ca="1">'Input - Gross flows &amp; stocks'!AP275/('Input - Gross flows &amp; stocks'!$AP275+'Input - Gross flows &amp; stocks'!$AQ275+'Input - Gross flows &amp; stocks'!$AR275)</f>
        <v>1.9945786737232591E-2</v>
      </c>
      <c r="Q273" s="12">
        <f ca="1">'Input - Gross flows &amp; stocks'!AQ275/('Input - Gross flows &amp; stocks'!$AP275+'Input - Gross flows &amp; stocks'!$AQ275+'Input - Gross flows &amp; stocks'!$AR275)</f>
        <v>2.3543202991721423E-2</v>
      </c>
      <c r="R273" s="12">
        <f ca="1">'Input - Gross flows &amp; stocks'!AR275/('Input - Gross flows &amp; stocks'!$AP275+'Input - Gross flows &amp; stocks'!$AQ275+'Input - Gross flows &amp; stocks'!$AR275)</f>
        <v>0.9565110102710459</v>
      </c>
      <c r="T273" s="12">
        <f t="shared" ca="1" si="12"/>
        <v>0.97340834548733013</v>
      </c>
      <c r="U273" s="12">
        <f ca="1">OFFSET('Margin error adjustment'!$BD$6,UsefulSeries!$M272,0)</f>
        <v>1.3101462863006058E-2</v>
      </c>
      <c r="V273" s="12">
        <f ca="1">OFFSET('Margin error adjustment'!$BD$7,UsefulSeries!$M272,0)</f>
        <v>1.3490191649663806E-2</v>
      </c>
      <c r="W273" s="12">
        <f ca="1">OFFSET('Margin error adjustment'!$BD$8,UsefulSeries!$M272,0)</f>
        <v>0.15288645803916381</v>
      </c>
      <c r="X273" s="12">
        <f t="shared" ca="1" si="13"/>
        <v>0.69584672346143983</v>
      </c>
      <c r="Y273" s="12">
        <f ca="1">OFFSET('Margin error adjustment'!$BD$9,UsefulSeries!$M272,0)</f>
        <v>0.15126681849939641</v>
      </c>
      <c r="Z273" s="12">
        <f ca="1">OFFSET('Margin error adjustment'!$BD$10,UsefulSeries!$M272,0)</f>
        <v>1.8425564190356569E-2</v>
      </c>
      <c r="AA273" s="12">
        <f ca="1">OFFSET('Margin error adjustment'!$BD$11,UsefulSeries!$M272,0)</f>
        <v>2.2152603595536943E-2</v>
      </c>
      <c r="AB273" s="12">
        <f t="shared" ca="1" si="14"/>
        <v>0.95942183221410648</v>
      </c>
      <c r="AD273" s="12">
        <f ca="1">OFFSET('Time agg. bias corr.'!$F$4,UsefulSeries!$C272,0)</f>
        <v>-2.8364950408599501E-2</v>
      </c>
      <c r="AE273" s="12">
        <f ca="1">OFFSET('Time agg. bias corr.'!$G$4,UsefulSeries!$C272,0)</f>
        <v>1.56888613346346E-2</v>
      </c>
      <c r="AF273" s="12">
        <f ca="1">OFFSET('Time agg. bias corr.'!$H$4,UsefulSeries!$C272,0)</f>
        <v>1.2676089073880899E-2</v>
      </c>
      <c r="AG273" s="12">
        <f ca="1">OFFSET('Time agg. bias corr.'!$F$5,UsefulSeries!$C272,0)</f>
        <v>0.18354511974822901</v>
      </c>
      <c r="AH273" s="12">
        <f ca="1">OFFSET('Time agg. bias corr.'!$G$5,UsefulSeries!$C272,0)</f>
        <v>-0.36701566162731603</v>
      </c>
      <c r="AI273" s="12">
        <f ca="1">OFFSET('Time agg. bias corr.'!$H$5,UsefulSeries!$C272,0)</f>
        <v>0.18347054189104001</v>
      </c>
      <c r="AJ273" s="12">
        <f ca="1">OFFSET('Time agg. bias corr.'!$F$6,UsefulSeries!$C272,0)</f>
        <v>1.68614368425592E-2</v>
      </c>
      <c r="AK273" s="12">
        <f ca="1">OFFSET('Time agg. bias corr.'!$G$6,UsefulSeries!$C272,0)</f>
        <v>2.6909019371522399E-2</v>
      </c>
      <c r="AL273" s="12">
        <f ca="1">OFFSET('Time agg. bias corr.'!$H$6,UsefulSeries!$C272,0)</f>
        <v>-4.3770456214225303E-2</v>
      </c>
    </row>
    <row r="274" spans="1:38" x14ac:dyDescent="0.35">
      <c r="A274" s="2" t="s">
        <v>329</v>
      </c>
      <c r="B274" s="15">
        <f>'Input - Gross flows &amp; stocks'!S276</f>
        <v>142903.33333333334</v>
      </c>
      <c r="C274" s="15">
        <f>'Input - Gross flows &amp; stocks'!T276</f>
        <v>12250</v>
      </c>
      <c r="D274" s="15">
        <f>'Input - Gross flows &amp; stocks'!U276</f>
        <v>88620</v>
      </c>
      <c r="E274" s="13">
        <f>'Input - Gross flows &amp; stocks'!V276</f>
        <v>0.58414796871471686</v>
      </c>
      <c r="F274" s="13">
        <f>'Input - Gross flows &amp; stocks'!W276</f>
        <v>5.1218360601892721E-2</v>
      </c>
      <c r="G274" s="13">
        <f>'Input - Gross flows &amp; stocks'!X276</f>
        <v>0.36463367068339048</v>
      </c>
      <c r="H274" s="13">
        <f>'Input - Gross flows &amp; stocks'!Y276</f>
        <v>7.8954152881020923E-2</v>
      </c>
      <c r="I274" s="13"/>
      <c r="J274" s="12">
        <f ca="1">'Input - Gross flows &amp; stocks'!AJ276/('Input - Gross flows &amp; stocks'!$AJ276+'Input - Gross flows &amp; stocks'!$AK276+'Input - Gross flows &amp; stocks'!$AL276)</f>
        <v>0.97539471047570847</v>
      </c>
      <c r="K274" s="12">
        <f ca="1">'Input - Gross flows &amp; stocks'!AK276/('Input - Gross flows &amp; stocks'!$AJ276+'Input - Gross flows &amp; stocks'!$AK276+'Input - Gross flows &amp; stocks'!$AL276)</f>
        <v>1.2509169322265078E-2</v>
      </c>
      <c r="L274" s="12">
        <f ca="1">'Input - Gross flows &amp; stocks'!AL276/('Input - Gross flows &amp; stocks'!$AJ276+'Input - Gross flows &amp; stocks'!$AK276+'Input - Gross flows &amp; stocks'!$AL276)</f>
        <v>1.2096120202026469E-2</v>
      </c>
      <c r="M274" s="12">
        <f ca="1">'Input - Gross flows &amp; stocks'!AM276/('Input - Gross flows &amp; stocks'!$AM276+'Input - Gross flows &amp; stocks'!$AN276+'Input - Gross flows &amp; stocks'!$AO276)</f>
        <v>0.16153404660257495</v>
      </c>
      <c r="N274" s="12">
        <f ca="1">'Input - Gross flows &amp; stocks'!AN276/('Input - Gross flows &amp; stocks'!$AM276+'Input - Gross flows &amp; stocks'!$AN276+'Input - Gross flows &amp; stocks'!$AO276)</f>
        <v>0.68961201480957024</v>
      </c>
      <c r="O274" s="12">
        <f ca="1">'Input - Gross flows &amp; stocks'!AO276/('Input - Gross flows &amp; stocks'!$AM276+'Input - Gross flows &amp; stocks'!$AN276+'Input - Gross flows &amp; stocks'!$AO276)</f>
        <v>0.14885393858785473</v>
      </c>
      <c r="P274" s="12">
        <f ca="1">'Input - Gross flows &amp; stocks'!AP276/('Input - Gross flows &amp; stocks'!$AP276+'Input - Gross flows &amp; stocks'!$AQ276+'Input - Gross flows &amp; stocks'!$AR276)</f>
        <v>1.9636506541015997E-2</v>
      </c>
      <c r="Q274" s="12">
        <f ca="1">'Input - Gross flows &amp; stocks'!AQ276/('Input - Gross flows &amp; stocks'!$AP276+'Input - Gross flows &amp; stocks'!$AQ276+'Input - Gross flows &amp; stocks'!$AR276)</f>
        <v>2.5145942140681405E-2</v>
      </c>
      <c r="R274" s="12">
        <f ca="1">'Input - Gross flows &amp; stocks'!AR276/('Input - Gross flows &amp; stocks'!$AP276+'Input - Gross flows &amp; stocks'!$AQ276+'Input - Gross flows &amp; stocks'!$AR276)</f>
        <v>0.95521755131830266</v>
      </c>
      <c r="T274" s="12">
        <f t="shared" ca="1" si="12"/>
        <v>0.97405455401231611</v>
      </c>
      <c r="U274" s="12">
        <f ca="1">OFFSET('Margin error adjustment'!$BD$6,UsefulSeries!$M273,0)</f>
        <v>1.2639954502450593E-2</v>
      </c>
      <c r="V274" s="12">
        <f ca="1">OFFSET('Margin error adjustment'!$BD$7,UsefulSeries!$M273,0)</f>
        <v>1.3305491485233247E-2</v>
      </c>
      <c r="W274" s="12">
        <f ca="1">OFFSET('Margin error adjustment'!$BD$8,UsefulSeries!$M273,0)</f>
        <v>0.15777927711085532</v>
      </c>
      <c r="X274" s="12">
        <f t="shared" ca="1" si="13"/>
        <v>0.68173986049634805</v>
      </c>
      <c r="Y274" s="12">
        <f ca="1">OFFSET('Margin error adjustment'!$BD$9,UsefulSeries!$M273,0)</f>
        <v>0.16048086239279655</v>
      </c>
      <c r="Z274" s="12">
        <f ca="1">OFFSET('Margin error adjustment'!$BD$10,UsefulSeries!$M273,0)</f>
        <v>1.7729553702562021E-2</v>
      </c>
      <c r="AA274" s="12">
        <f ca="1">OFFSET('Margin error adjustment'!$BD$11,UsefulSeries!$M273,0)</f>
        <v>2.3001407582145528E-2</v>
      </c>
      <c r="AB274" s="12">
        <f t="shared" ca="1" si="14"/>
        <v>0.95926903871529245</v>
      </c>
      <c r="AD274" s="12">
        <f ca="1">OFFSET('Time agg. bias corr.'!$F$4,UsefulSeries!$C273,0)</f>
        <v>-2.77034290780609E-2</v>
      </c>
      <c r="AE274" s="12">
        <f ca="1">OFFSET('Time agg. bias corr.'!$G$4,UsefulSeries!$C273,0)</f>
        <v>1.5268340728563199E-2</v>
      </c>
      <c r="AF274" s="12">
        <f ca="1">OFFSET('Time agg. bias corr.'!$H$4,UsefulSeries!$C273,0)</f>
        <v>1.24350883494166E-2</v>
      </c>
      <c r="AG274" s="12">
        <f ca="1">OFFSET('Time agg. bias corr.'!$F$5,UsefulSeries!$C273,0)</f>
        <v>0.19124480874462299</v>
      </c>
      <c r="AH274" s="12">
        <f ca="1">OFFSET('Time agg. bias corr.'!$G$5,UsefulSeries!$C273,0)</f>
        <v>-0.38789833910169602</v>
      </c>
      <c r="AI274" s="12">
        <f ca="1">OFFSET('Time agg. bias corr.'!$H$5,UsefulSeries!$C273,0)</f>
        <v>0.19665353036914501</v>
      </c>
      <c r="AJ274" s="12">
        <f ca="1">OFFSET('Time agg. bias corr.'!$F$6,UsefulSeries!$C273,0)</f>
        <v>1.59458150353643E-2</v>
      </c>
      <c r="AK274" s="12">
        <f ca="1">OFFSET('Time agg. bias corr.'!$G$6,UsefulSeries!$C273,0)</f>
        <v>2.8237652915560602E-2</v>
      </c>
      <c r="AL274" s="12">
        <f ca="1">OFFSET('Time agg. bias corr.'!$H$6,UsefulSeries!$C273,0)</f>
        <v>-4.4183467951076E-2</v>
      </c>
    </row>
    <row r="275" spans="1:38" x14ac:dyDescent="0.35">
      <c r="A275" s="2" t="s">
        <v>330</v>
      </c>
      <c r="B275" s="15">
        <f>'Input - Gross flows &amp; stocks'!S277</f>
        <v>143259</v>
      </c>
      <c r="C275" s="15">
        <f>'Input - Gross flows &amp; stocks'!T277</f>
        <v>12095.333333333334</v>
      </c>
      <c r="D275" s="15">
        <f>'Input - Gross flows &amp; stocks'!U277</f>
        <v>88622</v>
      </c>
      <c r="E275" s="13">
        <f>'Input - Gross flows &amp; stocks'!V277</f>
        <v>0.58672617558138107</v>
      </c>
      <c r="F275" s="13">
        <f>'Input - Gross flows &amp; stocks'!W277</f>
        <v>4.9800429087716848E-2</v>
      </c>
      <c r="G275" s="13">
        <f>'Input - Gross flows &amp; stocks'!X277</f>
        <v>0.36347339533090212</v>
      </c>
      <c r="H275" s="13">
        <f>'Input - Gross flows &amp; stocks'!Y277</f>
        <v>7.7856427135387277E-2</v>
      </c>
      <c r="I275" s="13"/>
      <c r="J275" s="12">
        <f ca="1">'Input - Gross flows &amp; stocks'!AJ277/('Input - Gross flows &amp; stocks'!$AJ277+'Input - Gross flows &amp; stocks'!$AK277+'Input - Gross flows &amp; stocks'!$AL277)</f>
        <v>0.97574306136557121</v>
      </c>
      <c r="K275" s="12">
        <f ca="1">'Input - Gross flows &amp; stocks'!AK277/('Input - Gross flows &amp; stocks'!$AJ277+'Input - Gross flows &amp; stocks'!$AK277+'Input - Gross flows &amp; stocks'!$AL277)</f>
        <v>1.222373407379399E-2</v>
      </c>
      <c r="L275" s="12">
        <f ca="1">'Input - Gross flows &amp; stocks'!AL277/('Input - Gross flows &amp; stocks'!$AJ277+'Input - Gross flows &amp; stocks'!$AK277+'Input - Gross flows &amp; stocks'!$AL277)</f>
        <v>1.2033204560634878E-2</v>
      </c>
      <c r="M275" s="12">
        <f ca="1">'Input - Gross flows &amp; stocks'!AM277/('Input - Gross flows &amp; stocks'!$AM277+'Input - Gross flows &amp; stocks'!$AN277+'Input - Gross flows &amp; stocks'!$AO277)</f>
        <v>0.16316978847727659</v>
      </c>
      <c r="N275" s="12">
        <f ca="1">'Input - Gross flows &amp; stocks'!AN277/('Input - Gross flows &amp; stocks'!$AM277+'Input - Gross flows &amp; stocks'!$AN277+'Input - Gross flows &amp; stocks'!$AO277)</f>
        <v>0.68584774094331491</v>
      </c>
      <c r="O275" s="12">
        <f ca="1">'Input - Gross flows &amp; stocks'!AO277/('Input - Gross flows &amp; stocks'!$AM277+'Input - Gross flows &amp; stocks'!$AN277+'Input - Gross flows &amp; stocks'!$AO277)</f>
        <v>0.15098247057940839</v>
      </c>
      <c r="P275" s="12">
        <f ca="1">'Input - Gross flows &amp; stocks'!AP277/('Input - Gross flows &amp; stocks'!$AP277+'Input - Gross flows &amp; stocks'!$AQ277+'Input - Gross flows &amp; stocks'!$AR277)</f>
        <v>1.914330063802178E-2</v>
      </c>
      <c r="Q275" s="12">
        <f ca="1">'Input - Gross flows &amp; stocks'!AQ277/('Input - Gross flows &amp; stocks'!$AP277+'Input - Gross flows &amp; stocks'!$AQ277+'Input - Gross flows &amp; stocks'!$AR277)</f>
        <v>2.5627087322502226E-2</v>
      </c>
      <c r="R275" s="12">
        <f ca="1">'Input - Gross flows &amp; stocks'!AR277/('Input - Gross flows &amp; stocks'!$AP277+'Input - Gross flows &amp; stocks'!$AQ277+'Input - Gross flows &amp; stocks'!$AR277)</f>
        <v>0.95522961203947598</v>
      </c>
      <c r="T275" s="12">
        <f t="shared" ca="1" si="12"/>
        <v>0.97699917950867254</v>
      </c>
      <c r="U275" s="12">
        <f ca="1">OFFSET('Margin error adjustment'!$BD$6,UsefulSeries!$M274,0)</f>
        <v>1.1260054044301575E-2</v>
      </c>
      <c r="V275" s="12">
        <f ca="1">OFFSET('Margin error adjustment'!$BD$7,UsefulSeries!$M274,0)</f>
        <v>1.1740766447025921E-2</v>
      </c>
      <c r="W275" s="12">
        <f ca="1">OFFSET('Margin error adjustment'!$BD$8,UsefulSeries!$M274,0)</f>
        <v>0.17276687965207829</v>
      </c>
      <c r="X275" s="12">
        <f t="shared" ca="1" si="13"/>
        <v>0.67123400772181496</v>
      </c>
      <c r="Y275" s="12">
        <f ca="1">OFFSET('Margin error adjustment'!$BD$9,UsefulSeries!$M274,0)</f>
        <v>0.1559991126261068</v>
      </c>
      <c r="Z275" s="12">
        <f ca="1">OFFSET('Margin error adjustment'!$BD$10,UsefulSeries!$M274,0)</f>
        <v>1.9650552511873223E-2</v>
      </c>
      <c r="AA275" s="12">
        <f ca="1">OFFSET('Margin error adjustment'!$BD$11,UsefulSeries!$M274,0)</f>
        <v>2.4252795738244536E-2</v>
      </c>
      <c r="AB275" s="12">
        <f t="shared" ca="1" si="14"/>
        <v>0.95609665174988223</v>
      </c>
      <c r="AD275" s="12">
        <f ca="1">OFFSET('Time agg. bias corr.'!$F$4,UsefulSeries!$C274,0)</f>
        <v>-2.4656689962031301E-2</v>
      </c>
      <c r="AE275" s="12">
        <f ca="1">OFFSET('Time agg. bias corr.'!$G$4,UsefulSeries!$C274,0)</f>
        <v>1.36709399803032E-2</v>
      </c>
      <c r="AF275" s="12">
        <f ca="1">OFFSET('Time agg. bias corr.'!$H$4,UsefulSeries!$C274,0)</f>
        <v>1.09857499716021E-2</v>
      </c>
      <c r="AG275" s="12">
        <f ca="1">OFFSET('Time agg. bias corr.'!$F$5,UsefulSeries!$C274,0)</f>
        <v>0.21064604512731899</v>
      </c>
      <c r="AH275" s="12">
        <f ca="1">OFFSET('Time agg. bias corr.'!$G$5,UsefulSeries!$C274,0)</f>
        <v>-0.403569073368581</v>
      </c>
      <c r="AI275" s="12">
        <f ca="1">OFFSET('Time agg. bias corr.'!$H$5,UsefulSeries!$C274,0)</f>
        <v>0.19292302824238799</v>
      </c>
      <c r="AJ275" s="12">
        <f ca="1">OFFSET('Time agg. bias corr.'!$F$6,UsefulSeries!$C274,0)</f>
        <v>1.7536081290220901E-2</v>
      </c>
      <c r="AK275" s="12">
        <f ca="1">OFFSET('Time agg. bias corr.'!$G$6,UsefulSeries!$C274,0)</f>
        <v>3.0057432954542201E-2</v>
      </c>
      <c r="AL275" s="12">
        <f ca="1">OFFSET('Time agg. bias corr.'!$H$6,UsefulSeries!$C274,0)</f>
        <v>-4.7593514244680099E-2</v>
      </c>
    </row>
    <row r="276" spans="1:38" x14ac:dyDescent="0.35">
      <c r="A276" s="2" t="s">
        <v>331</v>
      </c>
      <c r="B276" s="15">
        <f>'Input - Gross flows &amp; stocks'!S278</f>
        <v>143349</v>
      </c>
      <c r="C276" s="15">
        <f>'Input - Gross flows &amp; stocks'!T278</f>
        <v>12148.333333333334</v>
      </c>
      <c r="D276" s="15">
        <f>'Input - Gross flows &amp; stocks'!U278</f>
        <v>88671.333333333328</v>
      </c>
      <c r="E276" s="13">
        <f>'Input - Gross flows &amp; stocks'!V278</f>
        <v>0.58776467116426623</v>
      </c>
      <c r="F276" s="13">
        <f>'Input - Gross flows &amp; stocks'!W278</f>
        <v>4.9737275700666446E-2</v>
      </c>
      <c r="G276" s="13">
        <f>'Input - Gross flows &amp; stocks'!X278</f>
        <v>0.36249805313506733</v>
      </c>
      <c r="H276" s="13">
        <f>'Input - Gross flows &amp; stocks'!Y278</f>
        <v>7.8125669893588739E-2</v>
      </c>
      <c r="I276" s="13"/>
      <c r="J276" s="12">
        <f ca="1">'Input - Gross flows &amp; stocks'!AJ278/('Input - Gross flows &amp; stocks'!$AJ278+'Input - Gross flows &amp; stocks'!$AK278+'Input - Gross flows &amp; stocks'!$AL278)</f>
        <v>0.97452474054760008</v>
      </c>
      <c r="K276" s="12">
        <f ca="1">'Input - Gross flows &amp; stocks'!AK278/('Input - Gross flows &amp; stocks'!$AJ278+'Input - Gross flows &amp; stocks'!$AK278+'Input - Gross flows &amp; stocks'!$AL278)</f>
        <v>1.2875038942402009E-2</v>
      </c>
      <c r="L276" s="12">
        <f ca="1">'Input - Gross flows &amp; stocks'!AL278/('Input - Gross flows &amp; stocks'!$AJ278+'Input - Gross flows &amp; stocks'!$AK278+'Input - Gross flows &amp; stocks'!$AL278)</f>
        <v>1.2600220509997871E-2</v>
      </c>
      <c r="M276" s="12">
        <f ca="1">'Input - Gross flows &amp; stocks'!AM278/('Input - Gross flows &amp; stocks'!$AM278+'Input - Gross flows &amp; stocks'!$AN278+'Input - Gross flows &amp; stocks'!$AO278)</f>
        <v>0.15859825441799696</v>
      </c>
      <c r="N276" s="12">
        <f ca="1">'Input - Gross flows &amp; stocks'!AN278/('Input - Gross flows &amp; stocks'!$AM278+'Input - Gross flows &amp; stocks'!$AN278+'Input - Gross flows &amp; stocks'!$AO278)</f>
        <v>0.69189150212331774</v>
      </c>
      <c r="O276" s="12">
        <f ca="1">'Input - Gross flows &amp; stocks'!AO278/('Input - Gross flows &amp; stocks'!$AM278+'Input - Gross flows &amp; stocks'!$AN278+'Input - Gross flows &amp; stocks'!$AO278)</f>
        <v>0.14951024345868535</v>
      </c>
      <c r="P276" s="12">
        <f ca="1">'Input - Gross flows &amp; stocks'!AP278/('Input - Gross flows &amp; stocks'!$AP278+'Input - Gross flows &amp; stocks'!$AQ278+'Input - Gross flows &amp; stocks'!$AR278)</f>
        <v>1.9093735132184209E-2</v>
      </c>
      <c r="Q276" s="12">
        <f ca="1">'Input - Gross flows &amp; stocks'!AQ278/('Input - Gross flows &amp; stocks'!$AP278+'Input - Gross flows &amp; stocks'!$AQ278+'Input - Gross flows &amp; stocks'!$AR278)</f>
        <v>2.5674297078150977E-2</v>
      </c>
      <c r="R276" s="12">
        <f ca="1">'Input - Gross flows &amp; stocks'!AR278/('Input - Gross flows &amp; stocks'!$AP278+'Input - Gross flows &amp; stocks'!$AQ278+'Input - Gross flows &amp; stocks'!$AR278)</f>
        <v>0.95523196778966479</v>
      </c>
      <c r="T276" s="12">
        <f t="shared" ca="1" si="12"/>
        <v>0.97559319448582615</v>
      </c>
      <c r="U276" s="12">
        <f ca="1">OFFSET('Margin error adjustment'!$BD$6,UsefulSeries!$M275,0)</f>
        <v>1.2011719818653616E-2</v>
      </c>
      <c r="V276" s="12">
        <f ca="1">OFFSET('Margin error adjustment'!$BD$7,UsefulSeries!$M275,0)</f>
        <v>1.2395085695520291E-2</v>
      </c>
      <c r="W276" s="12">
        <f ca="1">OFFSET('Margin error adjustment'!$BD$8,UsefulSeries!$M275,0)</f>
        <v>0.16648859003777619</v>
      </c>
      <c r="X276" s="12">
        <f t="shared" ca="1" si="13"/>
        <v>0.67916094933812754</v>
      </c>
      <c r="Y276" s="12">
        <f ca="1">OFFSET('Margin error adjustment'!$BD$9,UsefulSeries!$M275,0)</f>
        <v>0.1543504606240963</v>
      </c>
      <c r="Z276" s="12">
        <f ca="1">OFFSET('Margin error adjustment'!$BD$10,UsefulSeries!$M275,0)</f>
        <v>1.9444075162229301E-2</v>
      </c>
      <c r="AA276" s="12">
        <f ca="1">OFFSET('Margin error adjustment'!$BD$11,UsefulSeries!$M275,0)</f>
        <v>2.4395674309478067E-2</v>
      </c>
      <c r="AB276" s="12">
        <f t="shared" ca="1" si="14"/>
        <v>0.95616025052829257</v>
      </c>
      <c r="AD276" s="12">
        <f ca="1">OFFSET('Time agg. bias corr.'!$F$4,UsefulSeries!$C275,0)</f>
        <v>-2.6130860561221901E-2</v>
      </c>
      <c r="AE276" s="12">
        <f ca="1">OFFSET('Time agg. bias corr.'!$G$4,UsefulSeries!$C275,0)</f>
        <v>1.4515604927860601E-2</v>
      </c>
      <c r="AF276" s="12">
        <f ca="1">OFFSET('Time agg. bias corr.'!$H$4,UsefulSeries!$C275,0)</f>
        <v>1.161525563336E-2</v>
      </c>
      <c r="AG276" s="12">
        <f ca="1">OFFSET('Time agg. bias corr.'!$F$5,UsefulSeries!$C275,0)</f>
        <v>0.20199969233366299</v>
      </c>
      <c r="AH276" s="12">
        <f ca="1">OFFSET('Time agg. bias corr.'!$G$5,UsefulSeries!$C275,0)</f>
        <v>-0.391784957012907</v>
      </c>
      <c r="AI276" s="12">
        <f ca="1">OFFSET('Time agg. bias corr.'!$H$5,UsefulSeries!$C275,0)</f>
        <v>0.189785264679243</v>
      </c>
      <c r="AJ276" s="12">
        <f ca="1">OFFSET('Time agg. bias corr.'!$F$6,UsefulSeries!$C275,0)</f>
        <v>1.74409026090727E-2</v>
      </c>
      <c r="AK276" s="12">
        <f ca="1">OFFSET('Time agg. bias corr.'!$G$6,UsefulSeries!$C275,0)</f>
        <v>3.0059080729399602E-2</v>
      </c>
      <c r="AL276" s="12">
        <f ca="1">OFFSET('Time agg. bias corr.'!$H$6,UsefulSeries!$C275,0)</f>
        <v>-4.74999833384738E-2</v>
      </c>
    </row>
    <row r="277" spans="1:38" x14ac:dyDescent="0.35">
      <c r="A277" s="2" t="s">
        <v>332</v>
      </c>
      <c r="B277" s="15">
        <f>'Input - Gross flows &amp; stocks'!S279</f>
        <v>143297.33333333334</v>
      </c>
      <c r="C277" s="15">
        <f>'Input - Gross flows &amp; stocks'!T279</f>
        <v>12242.333333333334</v>
      </c>
      <c r="D277" s="15">
        <f>'Input - Gross flows &amp; stocks'!U279</f>
        <v>88856</v>
      </c>
      <c r="E277" s="13">
        <f>'Input - Gross flows &amp; stocks'!V279</f>
        <v>0.58706086643131539</v>
      </c>
      <c r="F277" s="13">
        <f>'Input - Gross flows &amp; stocks'!W279</f>
        <v>4.9190331484924688E-2</v>
      </c>
      <c r="G277" s="13">
        <f>'Input - Gross flows &amp; stocks'!X279</f>
        <v>0.36374880208375993</v>
      </c>
      <c r="H277" s="13">
        <f>'Input - Gross flows &amp; stocks'!Y279</f>
        <v>7.8708753822711891E-2</v>
      </c>
      <c r="I277" s="13"/>
      <c r="J277" s="12">
        <f ca="1">'Input - Gross flows &amp; stocks'!AJ279/('Input - Gross flows &amp; stocks'!$AJ279+'Input - Gross flows &amp; stocks'!$AK279+'Input - Gross flows &amp; stocks'!$AL279)</f>
        <v>0.97430248444071199</v>
      </c>
      <c r="K277" s="12">
        <f ca="1">'Input - Gross flows &amp; stocks'!AK279/('Input - Gross flows &amp; stocks'!$AJ279+'Input - Gross flows &amp; stocks'!$AK279+'Input - Gross flows &amp; stocks'!$AL279)</f>
        <v>1.324034473657556E-2</v>
      </c>
      <c r="L277" s="12">
        <f ca="1">'Input - Gross flows &amp; stocks'!AL279/('Input - Gross flows &amp; stocks'!$AJ279+'Input - Gross flows &amp; stocks'!$AK279+'Input - Gross flows &amp; stocks'!$AL279)</f>
        <v>1.2457170822712541E-2</v>
      </c>
      <c r="M277" s="12">
        <f ca="1">'Input - Gross flows &amp; stocks'!AM279/('Input - Gross flows &amp; stocks'!$AM279+'Input - Gross flows &amp; stocks'!$AN279+'Input - Gross flows &amp; stocks'!$AO279)</f>
        <v>0.15521943373463198</v>
      </c>
      <c r="N277" s="12">
        <f ca="1">'Input - Gross flows &amp; stocks'!AN279/('Input - Gross flows &amp; stocks'!$AM279+'Input - Gross flows &amp; stocks'!$AN279+'Input - Gross flows &amp; stocks'!$AO279)</f>
        <v>0.70252286443252188</v>
      </c>
      <c r="O277" s="12">
        <f ca="1">'Input - Gross flows &amp; stocks'!AO279/('Input - Gross flows &amp; stocks'!$AM279+'Input - Gross flows &amp; stocks'!$AN279+'Input - Gross flows &amp; stocks'!$AO279)</f>
        <v>0.14225770183284611</v>
      </c>
      <c r="P277" s="12">
        <f ca="1">'Input - Gross flows &amp; stocks'!AP279/('Input - Gross flows &amp; stocks'!$AP279+'Input - Gross flows &amp; stocks'!$AQ279+'Input - Gross flows &amp; stocks'!$AR279)</f>
        <v>1.830227496411866E-2</v>
      </c>
      <c r="Q277" s="12">
        <f ca="1">'Input - Gross flows &amp; stocks'!AQ279/('Input - Gross flows &amp; stocks'!$AP279+'Input - Gross flows &amp; stocks'!$AQ279+'Input - Gross flows &amp; stocks'!$AR279)</f>
        <v>2.4094996625469867E-2</v>
      </c>
      <c r="R277" s="12">
        <f ca="1">'Input - Gross flows &amp; stocks'!AR279/('Input - Gross flows &amp; stocks'!$AP279+'Input - Gross flows &amp; stocks'!$AQ279+'Input - Gross flows &amp; stocks'!$AR279)</f>
        <v>0.9576027284104115</v>
      </c>
      <c r="T277" s="12">
        <f t="shared" ca="1" si="12"/>
        <v>0.97445637407570318</v>
      </c>
      <c r="U277" s="12">
        <f ca="1">OFFSET('Margin error adjustment'!$BD$6,UsefulSeries!$M276,0)</f>
        <v>1.2452638577326935E-2</v>
      </c>
      <c r="V277" s="12">
        <f ca="1">OFFSET('Margin error adjustment'!$BD$7,UsefulSeries!$M276,0)</f>
        <v>1.3090987346969854E-2</v>
      </c>
      <c r="W277" s="12">
        <f ca="1">OFFSET('Margin error adjustment'!$BD$8,UsefulSeries!$M276,0)</f>
        <v>0.16060407560259304</v>
      </c>
      <c r="X277" s="12">
        <f t="shared" ca="1" si="13"/>
        <v>0.68498767677235062</v>
      </c>
      <c r="Y277" s="12">
        <f ca="1">OFFSET('Margin error adjustment'!$BD$9,UsefulSeries!$M276,0)</f>
        <v>0.15440824762505631</v>
      </c>
      <c r="Z277" s="12">
        <f ca="1">OFFSET('Margin error adjustment'!$BD$10,UsefulSeries!$M276,0)</f>
        <v>1.7439616343357622E-2</v>
      </c>
      <c r="AA277" s="12">
        <f ca="1">OFFSET('Margin error adjustment'!$BD$11,UsefulSeries!$M276,0)</f>
        <v>2.1522017753574926E-2</v>
      </c>
      <c r="AB277" s="12">
        <f t="shared" ca="1" si="14"/>
        <v>0.96103836590306746</v>
      </c>
      <c r="AD277" s="12">
        <f ca="1">OFFSET('Time agg. bias corr.'!$F$4,UsefulSeries!$C276,0)</f>
        <v>-2.7288479691965399E-2</v>
      </c>
      <c r="AE277" s="12">
        <f ca="1">OFFSET('Time agg. bias corr.'!$G$4,UsefulSeries!$C276,0)</f>
        <v>1.5015719564056101E-2</v>
      </c>
      <c r="AF277" s="12">
        <f ca="1">OFFSET('Time agg. bias corr.'!$H$4,UsefulSeries!$C276,0)</f>
        <v>1.22727601279099E-2</v>
      </c>
      <c r="AG277" s="12">
        <f ca="1">OFFSET('Time agg. bias corr.'!$F$5,UsefulSeries!$C276,0)</f>
        <v>0.19429485291463</v>
      </c>
      <c r="AH277" s="12">
        <f ca="1">OFFSET('Time agg. bias corr.'!$G$5,UsefulSeries!$C276,0)</f>
        <v>-0.38280623890992699</v>
      </c>
      <c r="AI277" s="12">
        <f ca="1">OFFSET('Time agg. bias corr.'!$H$5,UsefulSeries!$C276,0)</f>
        <v>0.18851138599529699</v>
      </c>
      <c r="AJ277" s="12">
        <f ca="1">OFFSET('Time agg. bias corr.'!$F$6,UsefulSeries!$C276,0)</f>
        <v>1.5749226917949801E-2</v>
      </c>
      <c r="AK277" s="12">
        <f ca="1">OFFSET('Time agg. bias corr.'!$G$6,UsefulSeries!$C276,0)</f>
        <v>2.6326769754766201E-2</v>
      </c>
      <c r="AL277" s="12">
        <f ca="1">OFFSET('Time agg. bias corr.'!$H$6,UsefulSeries!$C276,0)</f>
        <v>-4.2075996672715901E-2</v>
      </c>
    </row>
    <row r="278" spans="1:38" x14ac:dyDescent="0.35">
      <c r="A278" s="2" t="s">
        <v>333</v>
      </c>
      <c r="B278" s="15">
        <f>'Input - Gross flows &amp; stocks'!S280</f>
        <v>143302</v>
      </c>
      <c r="C278" s="15">
        <f>'Input - Gross flows &amp; stocks'!T280</f>
        <v>12223.333333333334</v>
      </c>
      <c r="D278" s="15">
        <f>'Input - Gross flows &amp; stocks'!U280</f>
        <v>89088</v>
      </c>
      <c r="E278" s="13">
        <f>'Input - Gross flows &amp; stocks'!V280</f>
        <v>0.58644567219152854</v>
      </c>
      <c r="F278" s="13">
        <f>'Input - Gross flows &amp; stocks'!W280</f>
        <v>5.0333537957847348E-2</v>
      </c>
      <c r="G278" s="13">
        <f>'Input - Gross flows &amp; stocks'!X280</f>
        <v>0.36322078985062412</v>
      </c>
      <c r="H278" s="13">
        <f>'Input - Gross flows &amp; stocks'!Y280</f>
        <v>7.8593841089125885E-2</v>
      </c>
      <c r="I278" s="13"/>
      <c r="J278" s="12">
        <f ca="1">'Input - Gross flows &amp; stocks'!AJ280/('Input - Gross flows &amp; stocks'!$AJ280+'Input - Gross flows &amp; stocks'!$AK280+'Input - Gross flows &amp; stocks'!$AL280)</f>
        <v>0.97447890842296836</v>
      </c>
      <c r="K278" s="12">
        <f ca="1">'Input - Gross flows &amp; stocks'!AK280/('Input - Gross flows &amp; stocks'!$AJ280+'Input - Gross flows &amp; stocks'!$AK280+'Input - Gross flows &amp; stocks'!$AL280)</f>
        <v>1.2924942412610671E-2</v>
      </c>
      <c r="L278" s="12">
        <f ca="1">'Input - Gross flows &amp; stocks'!AL280/('Input - Gross flows &amp; stocks'!$AJ280+'Input - Gross flows &amp; stocks'!$AK280+'Input - Gross flows &amp; stocks'!$AL280)</f>
        <v>1.2596149164420898E-2</v>
      </c>
      <c r="M278" s="12">
        <f ca="1">'Input - Gross flows &amp; stocks'!AM280/('Input - Gross flows &amp; stocks'!$AM280+'Input - Gross flows &amp; stocks'!$AN280+'Input - Gross flows &amp; stocks'!$AO280)</f>
        <v>0.15744943557757468</v>
      </c>
      <c r="N278" s="12">
        <f ca="1">'Input - Gross flows &amp; stocks'!AN280/('Input - Gross flows &amp; stocks'!$AM280+'Input - Gross flows &amp; stocks'!$AN280+'Input - Gross flows &amp; stocks'!$AO280)</f>
        <v>0.70296660540376066</v>
      </c>
      <c r="O278" s="12">
        <f ca="1">'Input - Gross flows &amp; stocks'!AO280/('Input - Gross flows &amp; stocks'!$AM280+'Input - Gross flows &amp; stocks'!$AN280+'Input - Gross flows &amp; stocks'!$AO280)</f>
        <v>0.13958395901866463</v>
      </c>
      <c r="P278" s="12">
        <f ca="1">'Input - Gross flows &amp; stocks'!AP280/('Input - Gross flows &amp; stocks'!$AP280+'Input - Gross flows &amp; stocks'!$AQ280+'Input - Gross flows &amp; stocks'!$AR280)</f>
        <v>1.7984852833718191E-2</v>
      </c>
      <c r="Q278" s="12">
        <f ca="1">'Input - Gross flows &amp; stocks'!AQ280/('Input - Gross flows &amp; stocks'!$AP280+'Input - Gross flows &amp; stocks'!$AQ280+'Input - Gross flows &amp; stocks'!$AR280)</f>
        <v>2.3467697093862021E-2</v>
      </c>
      <c r="R278" s="12">
        <f ca="1">'Input - Gross flows &amp; stocks'!AR280/('Input - Gross flows &amp; stocks'!$AP280+'Input - Gross flows &amp; stocks'!$AQ280+'Input - Gross flows &amp; stocks'!$AR280)</f>
        <v>0.95854745007241982</v>
      </c>
      <c r="T278" s="12">
        <f t="shared" ca="1" si="12"/>
        <v>0.97456578519671866</v>
      </c>
      <c r="U278" s="12">
        <f ca="1">OFFSET('Margin error adjustment'!$BD$6,UsefulSeries!$M277,0)</f>
        <v>1.2774942212413015E-2</v>
      </c>
      <c r="V278" s="12">
        <f ca="1">OFFSET('Margin error adjustment'!$BD$7,UsefulSeries!$M277,0)</f>
        <v>1.2659272590868341E-2</v>
      </c>
      <c r="W278" s="12">
        <f ca="1">OFFSET('Margin error adjustment'!$BD$8,UsefulSeries!$M277,0)</f>
        <v>0.15863564092274707</v>
      </c>
      <c r="X278" s="12">
        <f t="shared" ca="1" si="13"/>
        <v>0.70004173437769746</v>
      </c>
      <c r="Y278" s="12">
        <f ca="1">OFFSET('Margin error adjustment'!$BD$9,UsefulSeries!$M277,0)</f>
        <v>0.14132262469955548</v>
      </c>
      <c r="Z278" s="12">
        <f ca="1">OFFSET('Margin error adjustment'!$BD$10,UsefulSeries!$M277,0)</f>
        <v>1.7904933679519213E-2</v>
      </c>
      <c r="AA278" s="12">
        <f ca="1">OFFSET('Margin error adjustment'!$BD$11,UsefulSeries!$M277,0)</f>
        <v>2.3088967712294236E-2</v>
      </c>
      <c r="AB278" s="12">
        <f t="shared" ca="1" si="14"/>
        <v>0.95900609860818664</v>
      </c>
      <c r="AD278" s="12">
        <f ca="1">OFFSET('Time agg. bias corr.'!$F$4,UsefulSeries!$C277,0)</f>
        <v>-2.7174834583312001E-2</v>
      </c>
      <c r="AE278" s="12">
        <f ca="1">OFFSET('Time agg. bias corr.'!$G$4,UsefulSeries!$C277,0)</f>
        <v>1.52436228878183E-2</v>
      </c>
      <c r="AF278" s="12">
        <f ca="1">OFFSET('Time agg. bias corr.'!$H$4,UsefulSeries!$C277,0)</f>
        <v>1.19312116955737E-2</v>
      </c>
      <c r="AG278" s="12">
        <f ca="1">OFFSET('Time agg. bias corr.'!$F$5,UsefulSeries!$C277,0)</f>
        <v>0.19001913629539799</v>
      </c>
      <c r="AH278" s="12">
        <f ca="1">OFFSET('Time agg. bias corr.'!$G$5,UsefulSeries!$C277,0)</f>
        <v>-0.36091886533518402</v>
      </c>
      <c r="AI278" s="12">
        <f ca="1">OFFSET('Time agg. bias corr.'!$H$5,UsefulSeries!$C277,0)</f>
        <v>0.17089972902786599</v>
      </c>
      <c r="AJ278" s="12">
        <f ca="1">OFFSET('Time agg. bias corr.'!$F$6,UsefulSeries!$C277,0)</f>
        <v>1.6140658511910901E-2</v>
      </c>
      <c r="AK278" s="12">
        <f ca="1">OFFSET('Time agg. bias corr.'!$G$6,UsefulSeries!$C277,0)</f>
        <v>2.7987040268484101E-2</v>
      </c>
      <c r="AL278" s="12">
        <f ca="1">OFFSET('Time agg. bias corr.'!$H$6,UsefulSeries!$C277,0)</f>
        <v>-4.4127698780246701E-2</v>
      </c>
    </row>
    <row r="279" spans="1:38" x14ac:dyDescent="0.35">
      <c r="A279" s="2" t="s">
        <v>334</v>
      </c>
      <c r="B279" s="15">
        <f>'Input - Gross flows &amp; stocks'!S281</f>
        <v>143320</v>
      </c>
      <c r="C279" s="15">
        <f>'Input - Gross flows &amp; stocks'!T281</f>
        <v>12017.333333333334</v>
      </c>
      <c r="D279" s="15">
        <f>'Input - Gross flows &amp; stocks'!U281</f>
        <v>89490.666666666672</v>
      </c>
      <c r="E279" s="13">
        <f>'Input - Gross flows &amp; stocks'!V281</f>
        <v>0.58549515047228229</v>
      </c>
      <c r="F279" s="13">
        <f>'Input - Gross flows &amp; stocks'!W281</f>
        <v>5.075144177910023E-2</v>
      </c>
      <c r="G279" s="13">
        <f>'Input - Gross flows &amp; stocks'!X281</f>
        <v>0.36375340774861747</v>
      </c>
      <c r="H279" s="13">
        <f>'Input - Gross flows &amp; stocks'!Y281</f>
        <v>7.7362814691467177E-2</v>
      </c>
      <c r="I279" s="13"/>
      <c r="J279" s="12">
        <f ca="1">'Input - Gross flows &amp; stocks'!AJ281/('Input - Gross flows &amp; stocks'!$AJ281+'Input - Gross flows &amp; stocks'!$AK281+'Input - Gross flows &amp; stocks'!$AL281)</f>
        <v>0.97442863047105066</v>
      </c>
      <c r="K279" s="12">
        <f ca="1">'Input - Gross flows &amp; stocks'!AK281/('Input - Gross flows &amp; stocks'!$AJ281+'Input - Gross flows &amp; stocks'!$AK281+'Input - Gross flows &amp; stocks'!$AL281)</f>
        <v>1.2155368703483509E-2</v>
      </c>
      <c r="L279" s="12">
        <f ca="1">'Input - Gross flows &amp; stocks'!AL281/('Input - Gross flows &amp; stocks'!$AJ281+'Input - Gross flows &amp; stocks'!$AK281+'Input - Gross flows &amp; stocks'!$AL281)</f>
        <v>1.3416000825465808E-2</v>
      </c>
      <c r="M279" s="12">
        <f ca="1">'Input - Gross flows &amp; stocks'!AM281/('Input - Gross flows &amp; stocks'!$AM281+'Input - Gross flows &amp; stocks'!$AN281+'Input - Gross flows &amp; stocks'!$AO281)</f>
        <v>0.15796881766892065</v>
      </c>
      <c r="N279" s="12">
        <f ca="1">'Input - Gross flows &amp; stocks'!AN281/('Input - Gross flows &amp; stocks'!$AM281+'Input - Gross flows &amp; stocks'!$AN281+'Input - Gross flows &amp; stocks'!$AO281)</f>
        <v>0.70237161716115937</v>
      </c>
      <c r="O279" s="12">
        <f ca="1">'Input - Gross flows &amp; stocks'!AO281/('Input - Gross flows &amp; stocks'!$AM281+'Input - Gross flows &amp; stocks'!$AN281+'Input - Gross flows &amp; stocks'!$AO281)</f>
        <v>0.13965956516991995</v>
      </c>
      <c r="P279" s="12">
        <f ca="1">'Input - Gross flows &amp; stocks'!AP281/('Input - Gross flows &amp; stocks'!$AP281+'Input - Gross flows &amp; stocks'!$AQ281+'Input - Gross flows &amp; stocks'!$AR281)</f>
        <v>1.8259512066141643E-2</v>
      </c>
      <c r="Q279" s="12">
        <f ca="1">'Input - Gross flows &amp; stocks'!AQ281/('Input - Gross flows &amp; stocks'!$AP281+'Input - Gross flows &amp; stocks'!$AQ281+'Input - Gross flows &amp; stocks'!$AR281)</f>
        <v>2.2198510655779748E-2</v>
      </c>
      <c r="R279" s="12">
        <f ca="1">'Input - Gross flows &amp; stocks'!AR281/('Input - Gross flows &amp; stocks'!$AP281+'Input - Gross flows &amp; stocks'!$AQ281+'Input - Gross flows &amp; stocks'!$AR281)</f>
        <v>0.95954197727807855</v>
      </c>
      <c r="T279" s="12">
        <f t="shared" ca="1" si="12"/>
        <v>0.97394798308245967</v>
      </c>
      <c r="U279" s="12">
        <f ca="1">OFFSET('Margin error adjustment'!$BD$6,UsefulSeries!$M278,0)</f>
        <v>1.2371568849422932E-2</v>
      </c>
      <c r="V279" s="12">
        <f ca="1">OFFSET('Margin error adjustment'!$BD$7,UsefulSeries!$M278,0)</f>
        <v>1.368044806811745E-2</v>
      </c>
      <c r="W279" s="12">
        <f ca="1">OFFSET('Margin error adjustment'!$BD$8,UsefulSeries!$M278,0)</f>
        <v>0.15549488800379122</v>
      </c>
      <c r="X279" s="12">
        <f t="shared" ca="1" si="13"/>
        <v>0.70421097300693036</v>
      </c>
      <c r="Y279" s="12">
        <f ca="1">OFFSET('Margin error adjustment'!$BD$9,UsefulSeries!$M278,0)</f>
        <v>0.14029413898927842</v>
      </c>
      <c r="Z279" s="12">
        <f ca="1">OFFSET('Margin error adjustment'!$BD$10,UsefulSeries!$M278,0)</f>
        <v>1.7898102718705289E-2</v>
      </c>
      <c r="AA279" s="12">
        <f ca="1">OFFSET('Margin error adjustment'!$BD$11,UsefulSeries!$M278,0)</f>
        <v>2.2164918016588712E-2</v>
      </c>
      <c r="AB279" s="12">
        <f t="shared" ca="1" si="14"/>
        <v>0.959936979264706</v>
      </c>
      <c r="AD279" s="12">
        <f ca="1">OFFSET('Time agg. bias corr.'!$F$4,UsefulSeries!$C278,0)</f>
        <v>-2.77479599115634E-2</v>
      </c>
      <c r="AE279" s="12">
        <f ca="1">OFFSET('Time agg. bias corr.'!$G$4,UsefulSeries!$C278,0)</f>
        <v>1.47108170534575E-2</v>
      </c>
      <c r="AF279" s="12">
        <f ca="1">OFFSET('Time agg. bias corr.'!$H$4,UsefulSeries!$C278,0)</f>
        <v>1.30371428581699E-2</v>
      </c>
      <c r="AG279" s="12">
        <f ca="1">OFFSET('Time agg. bias corr.'!$F$5,UsefulSeries!$C278,0)</f>
        <v>0.18575503114563999</v>
      </c>
      <c r="AH279" s="12">
        <f ca="1">OFFSET('Time agg. bias corr.'!$G$5,UsefulSeries!$C278,0)</f>
        <v>-0.35473721105269501</v>
      </c>
      <c r="AI279" s="12">
        <f ca="1">OFFSET('Time agg. bias corr.'!$H$5,UsefulSeries!$C278,0)</f>
        <v>0.168982179907953</v>
      </c>
      <c r="AJ279" s="12">
        <f ca="1">OFFSET('Time agg. bias corr.'!$F$6,UsefulSeries!$C278,0)</f>
        <v>1.6281024402443899E-2</v>
      </c>
      <c r="AK279" s="12">
        <f ca="1">OFFSET('Time agg. bias corr.'!$G$6,UsefulSeries!$C278,0)</f>
        <v>2.6773116701931901E-2</v>
      </c>
      <c r="AL279" s="12">
        <f ca="1">OFFSET('Time agg. bias corr.'!$H$6,UsefulSeries!$C278,0)</f>
        <v>-4.3054141114596697E-2</v>
      </c>
    </row>
    <row r="280" spans="1:38" x14ac:dyDescent="0.35">
      <c r="A280" s="2" t="s">
        <v>335</v>
      </c>
      <c r="B280" s="15">
        <f>'Input - Gross flows &amp; stocks'!S282</f>
        <v>143444.33333333334</v>
      </c>
      <c r="C280" s="15">
        <f>'Input - Gross flows &amp; stocks'!T282</f>
        <v>11792.666666666666</v>
      </c>
      <c r="D280" s="15">
        <f>'Input - Gross flows &amp; stocks'!U282</f>
        <v>89761.666666666672</v>
      </c>
      <c r="E280" s="13">
        <f>'Input - Gross flows &amp; stocks'!V282</f>
        <v>0.58555224709692966</v>
      </c>
      <c r="F280" s="13">
        <f>'Input - Gross flows &amp; stocks'!W282</f>
        <v>4.8826314091174584E-2</v>
      </c>
      <c r="G280" s="13">
        <f>'Input - Gross flows &amp; stocks'!X282</f>
        <v>0.36562143881189574</v>
      </c>
      <c r="H280" s="13">
        <f>'Input - Gross flows &amp; stocks'!Y282</f>
        <v>7.5965566628230813E-2</v>
      </c>
      <c r="I280" s="13"/>
      <c r="J280" s="12">
        <f ca="1">'Input - Gross flows &amp; stocks'!AJ282/('Input - Gross flows &amp; stocks'!$AJ282+'Input - Gross flows &amp; stocks'!$AK282+'Input - Gross flows &amp; stocks'!$AL282)</f>
        <v>0.97411901499285736</v>
      </c>
      <c r="K280" s="12">
        <f ca="1">'Input - Gross flows &amp; stocks'!AK282/('Input - Gross flows &amp; stocks'!$AJ282+'Input - Gross flows &amp; stocks'!$AK282+'Input - Gross flows &amp; stocks'!$AL282)</f>
        <v>1.1919311082628397E-2</v>
      </c>
      <c r="L280" s="12">
        <f ca="1">'Input - Gross flows &amp; stocks'!AL282/('Input - Gross flows &amp; stocks'!$AJ282+'Input - Gross flows &amp; stocks'!$AK282+'Input - Gross flows &amp; stocks'!$AL282)</f>
        <v>1.3961673924514377E-2</v>
      </c>
      <c r="M280" s="12">
        <f ca="1">'Input - Gross flows &amp; stocks'!AM282/('Input - Gross flows &amp; stocks'!$AM282+'Input - Gross flows &amp; stocks'!$AN282+'Input - Gross flows &amp; stocks'!$AO282)</f>
        <v>0.1587937794117793</v>
      </c>
      <c r="N280" s="12">
        <f ca="1">'Input - Gross flows &amp; stocks'!AN282/('Input - Gross flows &amp; stocks'!$AM282+'Input - Gross flows &amp; stocks'!$AN282+'Input - Gross flows &amp; stocks'!$AO282)</f>
        <v>0.70093056894449146</v>
      </c>
      <c r="O280" s="12">
        <f ca="1">'Input - Gross flows &amp; stocks'!AO282/('Input - Gross flows &amp; stocks'!$AM282+'Input - Gross flows &amp; stocks'!$AN282+'Input - Gross flows &amp; stocks'!$AO282)</f>
        <v>0.14027565164372913</v>
      </c>
      <c r="P280" s="12">
        <f ca="1">'Input - Gross flows &amp; stocks'!AP282/('Input - Gross flows &amp; stocks'!$AP282+'Input - Gross flows &amp; stocks'!$AQ282+'Input - Gross flows &amp; stocks'!$AR282)</f>
        <v>2.0153435558426299E-2</v>
      </c>
      <c r="Q280" s="12">
        <f ca="1">'Input - Gross flows &amp; stocks'!AQ282/('Input - Gross flows &amp; stocks'!$AP282+'Input - Gross flows &amp; stocks'!$AQ282+'Input - Gross flows &amp; stocks'!$AR282)</f>
        <v>2.1688789322482367E-2</v>
      </c>
      <c r="R280" s="12">
        <f ca="1">'Input - Gross flows &amp; stocks'!AR282/('Input - Gross flows &amp; stocks'!$AP282+'Input - Gross flows &amp; stocks'!$AQ282+'Input - Gross flows &amp; stocks'!$AR282)</f>
        <v>0.95815777511909139</v>
      </c>
      <c r="T280" s="12">
        <f t="shared" ca="1" si="12"/>
        <v>0.97400830032950714</v>
      </c>
      <c r="U280" s="12">
        <f ca="1">OFFSET('Margin error adjustment'!$BD$6,UsefulSeries!$M279,0)</f>
        <v>1.1418017698857679E-2</v>
      </c>
      <c r="V280" s="12">
        <f ca="1">OFFSET('Margin error adjustment'!$BD$7,UsefulSeries!$M279,0)</f>
        <v>1.4573681971635187E-2</v>
      </c>
      <c r="W280" s="12">
        <f ca="1">OFFSET('Margin error adjustment'!$BD$8,UsefulSeries!$M279,0)</f>
        <v>0.16248329513960558</v>
      </c>
      <c r="X280" s="12">
        <f t="shared" ca="1" si="13"/>
        <v>0.68781689245206901</v>
      </c>
      <c r="Y280" s="12">
        <f ca="1">OFFSET('Margin error adjustment'!$BD$9,UsefulSeries!$M279,0)</f>
        <v>0.14969981240832539</v>
      </c>
      <c r="Z280" s="12">
        <f ca="1">OFFSET('Margin error adjustment'!$BD$10,UsefulSeries!$M279,0)</f>
        <v>1.9323115855883356E-2</v>
      </c>
      <c r="AA280" s="12">
        <f ca="1">OFFSET('Margin error adjustment'!$BD$11,UsefulSeries!$M279,0)</f>
        <v>1.9885507529108198E-2</v>
      </c>
      <c r="AB280" s="12">
        <f t="shared" ca="1" si="14"/>
        <v>0.96079137661500846</v>
      </c>
      <c r="AD280" s="12">
        <f ca="1">OFFSET('Time agg. bias corr.'!$F$4,UsefulSeries!$C279,0)</f>
        <v>-2.7676604901347001E-2</v>
      </c>
      <c r="AE280" s="12">
        <f ca="1">OFFSET('Time agg. bias corr.'!$G$4,UsefulSeries!$C279,0)</f>
        <v>1.3720907519890999E-2</v>
      </c>
      <c r="AF280" s="12">
        <f ca="1">OFFSET('Time agg. bias corr.'!$H$4,UsefulSeries!$C279,0)</f>
        <v>1.3955697371314701E-2</v>
      </c>
      <c r="AG280" s="12">
        <f ca="1">OFFSET('Time agg. bias corr.'!$F$5,UsefulSeries!$C279,0)</f>
        <v>0.19607262770799599</v>
      </c>
      <c r="AH280" s="12">
        <f ca="1">OFFSET('Time agg. bias corr.'!$G$5,UsefulSeries!$C279,0)</f>
        <v>-0.378245763228094</v>
      </c>
      <c r="AI280" s="12">
        <f ca="1">OFFSET('Time agg. bias corr.'!$H$5,UsefulSeries!$C279,0)</f>
        <v>0.182173135521142</v>
      </c>
      <c r="AJ280" s="12">
        <f ca="1">OFFSET('Time agg. bias corr.'!$F$6,UsefulSeries!$C279,0)</f>
        <v>1.7858979215962401E-2</v>
      </c>
      <c r="AK280" s="12">
        <f ca="1">OFFSET('Time agg. bias corr.'!$G$6,UsefulSeries!$C279,0)</f>
        <v>2.42612914202056E-2</v>
      </c>
      <c r="AL280" s="12">
        <f ca="1">OFFSET('Time agg. bias corr.'!$H$6,UsefulSeries!$C279,0)</f>
        <v>-4.21202706360813E-2</v>
      </c>
    </row>
    <row r="281" spans="1:38" x14ac:dyDescent="0.35">
      <c r="A281" s="2" t="s">
        <v>336</v>
      </c>
      <c r="B281" s="15">
        <f>'Input - Gross flows &amp; stocks'!S283</f>
        <v>143605.33333333334</v>
      </c>
      <c r="C281" s="15">
        <f>'Input - Gross flows &amp; stocks'!T283</f>
        <v>11688.333333333334</v>
      </c>
      <c r="D281" s="15">
        <f>'Input - Gross flows &amp; stocks'!U283</f>
        <v>89883.666666666672</v>
      </c>
      <c r="E281" s="13">
        <f>'Input - Gross flows &amp; stocks'!V283</f>
        <v>0.58512453366204886</v>
      </c>
      <c r="F281" s="13">
        <f>'Input - Gross flows &amp; stocks'!W283</f>
        <v>4.7678718662497857E-2</v>
      </c>
      <c r="G281" s="13">
        <f>'Input - Gross flows &amp; stocks'!X283</f>
        <v>0.36719674767545329</v>
      </c>
      <c r="H281" s="13">
        <f>'Input - Gross flows &amp; stocks'!Y283</f>
        <v>7.5266001403791943E-2</v>
      </c>
      <c r="I281" s="13"/>
      <c r="J281" s="12">
        <f ca="1">'Input - Gross flows &amp; stocks'!AJ283/('Input - Gross flows &amp; stocks'!$AJ283+'Input - Gross flows &amp; stocks'!$AK283+'Input - Gross flows &amp; stocks'!$AL283)</f>
        <v>0.97445654095067535</v>
      </c>
      <c r="K281" s="12">
        <f ca="1">'Input - Gross flows &amp; stocks'!AK283/('Input - Gross flows &amp; stocks'!$AJ283+'Input - Gross flows &amp; stocks'!$AK283+'Input - Gross flows &amp; stocks'!$AL283)</f>
        <v>1.2137155506033524E-2</v>
      </c>
      <c r="L281" s="12">
        <f ca="1">'Input - Gross flows &amp; stocks'!AL283/('Input - Gross flows &amp; stocks'!$AJ283+'Input - Gross flows &amp; stocks'!$AK283+'Input - Gross flows &amp; stocks'!$AL283)</f>
        <v>1.3406303543291052E-2</v>
      </c>
      <c r="M281" s="12">
        <f ca="1">'Input - Gross flows &amp; stocks'!AM283/('Input - Gross flows &amp; stocks'!$AM283+'Input - Gross flows &amp; stocks'!$AN283+'Input - Gross flows &amp; stocks'!$AO283)</f>
        <v>0.16020252042541222</v>
      </c>
      <c r="N281" s="12">
        <f ca="1">'Input - Gross flows &amp; stocks'!AN283/('Input - Gross flows &amp; stocks'!$AM283+'Input - Gross flows &amp; stocks'!$AN283+'Input - Gross flows &amp; stocks'!$AO283)</f>
        <v>0.70491696363767686</v>
      </c>
      <c r="O281" s="12">
        <f ca="1">'Input - Gross flows &amp; stocks'!AO283/('Input - Gross flows &amp; stocks'!$AM283+'Input - Gross flows &amp; stocks'!$AN283+'Input - Gross flows &amp; stocks'!$AO283)</f>
        <v>0.13488051593691086</v>
      </c>
      <c r="P281" s="12">
        <f ca="1">'Input - Gross flows &amp; stocks'!AP283/('Input - Gross flows &amp; stocks'!$AP283+'Input - Gross flows &amp; stocks'!$AQ283+'Input - Gross flows &amp; stocks'!$AR283)</f>
        <v>2.0209423926250015E-2</v>
      </c>
      <c r="Q281" s="12">
        <f ca="1">'Input - Gross flows &amp; stocks'!AQ283/('Input - Gross flows &amp; stocks'!$AP283+'Input - Gross flows &amp; stocks'!$AQ283+'Input - Gross flows &amp; stocks'!$AR283)</f>
        <v>2.1250397796093799E-2</v>
      </c>
      <c r="R281" s="12">
        <f ca="1">'Input - Gross flows &amp; stocks'!AR283/('Input - Gross flows &amp; stocks'!$AP283+'Input - Gross flows &amp; stocks'!$AQ283+'Input - Gross flows &amp; stocks'!$AR283)</f>
        <v>0.95854017827765614</v>
      </c>
      <c r="T281" s="12">
        <f t="shared" ca="1" si="12"/>
        <v>0.97393672103953188</v>
      </c>
      <c r="U281" s="12">
        <f ca="1">OFFSET('Margin error adjustment'!$BD$6,UsefulSeries!$M280,0)</f>
        <v>1.1747224910533118E-2</v>
      </c>
      <c r="V281" s="12">
        <f ca="1">OFFSET('Margin error adjustment'!$BD$7,UsefulSeries!$M280,0)</f>
        <v>1.4316054049934957E-2</v>
      </c>
      <c r="W281" s="12">
        <f ca="1">OFFSET('Margin error adjustment'!$BD$8,UsefulSeries!$M280,0)</f>
        <v>0.16229250859231931</v>
      </c>
      <c r="X281" s="12">
        <f t="shared" ca="1" si="13"/>
        <v>0.69184240529077634</v>
      </c>
      <c r="Y281" s="12">
        <f ca="1">OFFSET('Margin error adjustment'!$BD$9,UsefulSeries!$M280,0)</f>
        <v>0.1458650861169043</v>
      </c>
      <c r="Z281" s="12">
        <f ca="1">OFFSET('Margin error adjustment'!$BD$10,UsefulSeries!$M280,0)</f>
        <v>1.8898107152619664E-2</v>
      </c>
      <c r="AA281" s="12">
        <f ca="1">OFFSET('Margin error adjustment'!$BD$11,UsefulSeries!$M280,0)</f>
        <v>1.9200160032936814E-2</v>
      </c>
      <c r="AB281" s="12">
        <f t="shared" ca="1" si="14"/>
        <v>0.96190173281444358</v>
      </c>
      <c r="AD281" s="12">
        <f ca="1">OFFSET('Time agg. bias corr.'!$F$4,UsefulSeries!$C280,0)</f>
        <v>-2.7775326106860902E-2</v>
      </c>
      <c r="AE281" s="12">
        <f ca="1">OFFSET('Time agg. bias corr.'!$G$4,UsefulSeries!$C280,0)</f>
        <v>1.4092894403947001E-2</v>
      </c>
      <c r="AF281" s="12">
        <f ca="1">OFFSET('Time agg. bias corr.'!$H$4,UsefulSeries!$C280,0)</f>
        <v>1.3682431713129699E-2</v>
      </c>
      <c r="AG281" s="12">
        <f ca="1">OFFSET('Time agg. bias corr.'!$F$5,UsefulSeries!$C280,0)</f>
        <v>0.195389307200243</v>
      </c>
      <c r="AH281" s="12">
        <f ca="1">OFFSET('Time agg. bias corr.'!$G$5,UsefulSeries!$C280,0)</f>
        <v>-0.372274701479752</v>
      </c>
      <c r="AI281" s="12">
        <f ca="1">OFFSET('Time agg. bias corr.'!$H$5,UsefulSeries!$C280,0)</f>
        <v>0.176885394266488</v>
      </c>
      <c r="AJ281" s="12">
        <f ca="1">OFFSET('Time agg. bias corr.'!$F$6,UsefulSeries!$C280,0)</f>
        <v>1.7493267162387902E-2</v>
      </c>
      <c r="AK281" s="12">
        <f ca="1">OFFSET('Time agg. bias corr.'!$G$6,UsefulSeries!$C280,0)</f>
        <v>2.3338847683369301E-2</v>
      </c>
      <c r="AL281" s="12">
        <f ca="1">OFFSET('Time agg. bias corr.'!$H$6,UsefulSeries!$C280,0)</f>
        <v>-4.0832114845718297E-2</v>
      </c>
    </row>
    <row r="282" spans="1:38" x14ac:dyDescent="0.35">
      <c r="A282" s="2" t="s">
        <v>337</v>
      </c>
      <c r="B282" s="15">
        <f>'Input - Gross flows &amp; stocks'!S284</f>
        <v>143822.33333333334</v>
      </c>
      <c r="C282" s="15">
        <f>'Input - Gross flows &amp; stocks'!T284</f>
        <v>11711.333333333334</v>
      </c>
      <c r="D282" s="15">
        <f>'Input - Gross flows &amp; stocks'!U284</f>
        <v>89829.666666666672</v>
      </c>
      <c r="E282" s="13">
        <f>'Input - Gross flows &amp; stocks'!V284</f>
        <v>0.58579382074028752</v>
      </c>
      <c r="F282" s="13">
        <f>'Input - Gross flows &amp; stocks'!W284</f>
        <v>4.7896400530233509E-2</v>
      </c>
      <c r="G282" s="13">
        <f>'Input - Gross flows &amp; stocks'!X284</f>
        <v>0.36630977872947895</v>
      </c>
      <c r="H282" s="13">
        <f>'Input - Gross flows &amp; stocks'!Y284</f>
        <v>7.5297738324607094E-2</v>
      </c>
      <c r="I282" s="13"/>
      <c r="J282" s="12">
        <f ca="1">'Input - Gross flows &amp; stocks'!AJ284/('Input - Gross flows &amp; stocks'!$AJ284+'Input - Gross flows &amp; stocks'!$AK284+'Input - Gross flows &amp; stocks'!$AL284)</f>
        <v>0.97430453303775477</v>
      </c>
      <c r="K282" s="12">
        <f ca="1">'Input - Gross flows &amp; stocks'!AK284/('Input - Gross flows &amp; stocks'!$AJ284+'Input - Gross flows &amp; stocks'!$AK284+'Input - Gross flows &amp; stocks'!$AL284)</f>
        <v>1.2593967183975383E-2</v>
      </c>
      <c r="L282" s="12">
        <f ca="1">'Input - Gross flows &amp; stocks'!AL284/('Input - Gross flows &amp; stocks'!$AJ284+'Input - Gross flows &amp; stocks'!$AK284+'Input - Gross flows &amp; stocks'!$AL284)</f>
        <v>1.3101499778269849E-2</v>
      </c>
      <c r="M282" s="12">
        <f ca="1">'Input - Gross flows &amp; stocks'!AM284/('Input - Gross flows &amp; stocks'!$AM284+'Input - Gross flows &amp; stocks'!$AN284+'Input - Gross flows &amp; stocks'!$AO284)</f>
        <v>0.16638731303388696</v>
      </c>
      <c r="N282" s="12">
        <f ca="1">'Input - Gross flows &amp; stocks'!AN284/('Input - Gross flows &amp; stocks'!$AM284+'Input - Gross flows &amp; stocks'!$AN284+'Input - Gross flows &amp; stocks'!$AO284)</f>
        <v>0.70422191095169728</v>
      </c>
      <c r="O282" s="12">
        <f ca="1">'Input - Gross flows &amp; stocks'!AO284/('Input - Gross flows &amp; stocks'!$AM284+'Input - Gross flows &amp; stocks'!$AN284+'Input - Gross flows &amp; stocks'!$AO284)</f>
        <v>0.12939077601441568</v>
      </c>
      <c r="P282" s="12">
        <f ca="1">'Input - Gross flows &amp; stocks'!AP284/('Input - Gross flows &amp; stocks'!$AP284+'Input - Gross flows &amp; stocks'!$AQ284+'Input - Gross flows &amp; stocks'!$AR284)</f>
        <v>2.0369149563990128E-2</v>
      </c>
      <c r="Q282" s="12">
        <f ca="1">'Input - Gross flows &amp; stocks'!AQ284/('Input - Gross flows &amp; stocks'!$AP284+'Input - Gross flows &amp; stocks'!$AQ284+'Input - Gross flows &amp; stocks'!$AR284)</f>
        <v>2.17540800181775E-2</v>
      </c>
      <c r="R282" s="12">
        <f ca="1">'Input - Gross flows &amp; stocks'!AR284/('Input - Gross flows &amp; stocks'!$AP284+'Input - Gross flows &amp; stocks'!$AQ284+'Input - Gross flows &amp; stocks'!$AR284)</f>
        <v>0.95787677041783237</v>
      </c>
      <c r="T282" s="12">
        <f t="shared" ca="1" si="12"/>
        <v>0.97460475811088199</v>
      </c>
      <c r="U282" s="12">
        <f ca="1">OFFSET('Margin error adjustment'!$BD$6,UsefulSeries!$M281,0)</f>
        <v>1.2143698773245122E-2</v>
      </c>
      <c r="V282" s="12">
        <f ca="1">OFFSET('Margin error adjustment'!$BD$7,UsefulSeries!$M281,0)</f>
        <v>1.3251543115872812E-2</v>
      </c>
      <c r="W282" s="12">
        <f ca="1">OFFSET('Margin error adjustment'!$BD$8,UsefulSeries!$M281,0)</f>
        <v>0.17037276819335861</v>
      </c>
      <c r="X282" s="12">
        <f t="shared" ca="1" si="13"/>
        <v>0.69569521288594105</v>
      </c>
      <c r="Y282" s="12">
        <f ca="1">OFFSET('Margin error adjustment'!$BD$9,UsefulSeries!$M281,0)</f>
        <v>0.13393201892070042</v>
      </c>
      <c r="Z282" s="12">
        <f ca="1">OFFSET('Margin error adjustment'!$BD$10,UsefulSeries!$M281,0)</f>
        <v>2.0167691871680094E-2</v>
      </c>
      <c r="AA282" s="12">
        <f ca="1">OFFSET('Margin error adjustment'!$BD$11,UsefulSeries!$M281,0)</f>
        <v>2.0754454299542206E-2</v>
      </c>
      <c r="AB282" s="12">
        <f t="shared" ca="1" si="14"/>
        <v>0.95907785382877764</v>
      </c>
      <c r="AD282" s="12">
        <f ca="1">OFFSET('Time agg. bias corr.'!$F$4,UsefulSeries!$C281,0)</f>
        <v>-2.7188356008551299E-2</v>
      </c>
      <c r="AE282" s="12">
        <f ca="1">OFFSET('Time agg. bias corr.'!$G$4,UsefulSeries!$C281,0)</f>
        <v>1.4531793010162599E-2</v>
      </c>
      <c r="AF282" s="12">
        <f ca="1">OFFSET('Time agg. bias corr.'!$H$4,UsefulSeries!$C281,0)</f>
        <v>1.2656562998390301E-2</v>
      </c>
      <c r="AG282" s="12">
        <f ca="1">OFFSET('Time agg. bias corr.'!$F$5,UsefulSeries!$C281,0)</f>
        <v>0.20464502353683101</v>
      </c>
      <c r="AH282" s="12">
        <f ca="1">OFFSET('Time agg. bias corr.'!$G$5,UsefulSeries!$C281,0)</f>
        <v>-0.36681249442397001</v>
      </c>
      <c r="AI282" s="12">
        <f ca="1">OFFSET('Time agg. bias corr.'!$H$5,UsefulSeries!$C281,0)</f>
        <v>0.16216747088714001</v>
      </c>
      <c r="AJ282" s="12">
        <f ca="1">OFFSET('Time agg. bias corr.'!$F$6,UsefulSeries!$C281,0)</f>
        <v>1.8557451007126202E-2</v>
      </c>
      <c r="AK282" s="12">
        <f ca="1">OFFSET('Time agg. bias corr.'!$G$6,UsefulSeries!$C281,0)</f>
        <v>2.5199472736083101E-2</v>
      </c>
      <c r="AL282" s="12">
        <f ca="1">OFFSET('Time agg. bias corr.'!$H$6,UsefulSeries!$C281,0)</f>
        <v>-4.3756923743208401E-2</v>
      </c>
    </row>
    <row r="283" spans="1:38" x14ac:dyDescent="0.35">
      <c r="A283" s="2" t="s">
        <v>338</v>
      </c>
      <c r="B283" s="15">
        <f>'Input - Gross flows &amp; stocks'!S285</f>
        <v>144048.33333333334</v>
      </c>
      <c r="C283" s="15">
        <f>'Input - Gross flows &amp; stocks'!T285</f>
        <v>11584.333333333334</v>
      </c>
      <c r="D283" s="15">
        <f>'Input - Gross flows &amp; stocks'!U285</f>
        <v>89924.333333333328</v>
      </c>
      <c r="E283" s="13">
        <f>'Input - Gross flows &amp; stocks'!V285</f>
        <v>0.58624160937060599</v>
      </c>
      <c r="F283" s="13">
        <f>'Input - Gross flows &amp; stocks'!W285</f>
        <v>4.7443991147809575E-2</v>
      </c>
      <c r="G283" s="13">
        <f>'Input - Gross flows &amp; stocks'!X285</f>
        <v>0.36631439948158445</v>
      </c>
      <c r="H283" s="13">
        <f>'Input - Gross flows &amp; stocks'!Y285</f>
        <v>7.4433816379594675E-2</v>
      </c>
      <c r="I283" s="13"/>
      <c r="J283" s="12">
        <f ca="1">'Input - Gross flows &amp; stocks'!AJ285/('Input - Gross flows &amp; stocks'!$AJ285+'Input - Gross flows &amp; stocks'!$AK285+'Input - Gross flows &amp; stocks'!$AL285)</f>
        <v>0.974695816675893</v>
      </c>
      <c r="K283" s="12">
        <f ca="1">'Input - Gross flows &amp; stocks'!AK285/('Input - Gross flows &amp; stocks'!$AJ285+'Input - Gross flows &amp; stocks'!$AK285+'Input - Gross flows &amp; stocks'!$AL285)</f>
        <v>1.2298609253906339E-2</v>
      </c>
      <c r="L283" s="12">
        <f ca="1">'Input - Gross flows &amp; stocks'!AL285/('Input - Gross flows &amp; stocks'!$AJ285+'Input - Gross flows &amp; stocks'!$AK285+'Input - Gross flows &amp; stocks'!$AL285)</f>
        <v>1.300557407020061E-2</v>
      </c>
      <c r="M283" s="12">
        <f ca="1">'Input - Gross flows &amp; stocks'!AM285/('Input - Gross flows &amp; stocks'!$AM285+'Input - Gross flows &amp; stocks'!$AN285+'Input - Gross flows &amp; stocks'!$AO285)</f>
        <v>0.17101680836014102</v>
      </c>
      <c r="N283" s="12">
        <f ca="1">'Input - Gross flows &amp; stocks'!AN285/('Input - Gross flows &amp; stocks'!$AM285+'Input - Gross flows &amp; stocks'!$AN285+'Input - Gross flows &amp; stocks'!$AO285)</f>
        <v>0.69443644212586653</v>
      </c>
      <c r="O283" s="12">
        <f ca="1">'Input - Gross flows &amp; stocks'!AO285/('Input - Gross flows &amp; stocks'!$AM285+'Input - Gross flows &amp; stocks'!$AN285+'Input - Gross flows &amp; stocks'!$AO285)</f>
        <v>0.13454674951399234</v>
      </c>
      <c r="P283" s="12">
        <f ca="1">'Input - Gross flows &amp; stocks'!AP285/('Input - Gross flows &amp; stocks'!$AP285+'Input - Gross flows &amp; stocks'!$AQ285+'Input - Gross flows &amp; stocks'!$AR285)</f>
        <v>1.9774626383501259E-2</v>
      </c>
      <c r="Q283" s="12">
        <f ca="1">'Input - Gross flows &amp; stocks'!AQ285/('Input - Gross flows &amp; stocks'!$AP285+'Input - Gross flows &amp; stocks'!$AQ285+'Input - Gross flows &amp; stocks'!$AR285)</f>
        <v>2.177432493760538E-2</v>
      </c>
      <c r="R283" s="12">
        <f ca="1">'Input - Gross flows &amp; stocks'!AR285/('Input - Gross flows &amp; stocks'!$AP285+'Input - Gross flows &amp; stocks'!$AQ285+'Input - Gross flows &amp; stocks'!$AR285)</f>
        <v>0.9584510486788933</v>
      </c>
      <c r="T283" s="12">
        <f t="shared" ca="1" si="12"/>
        <v>0.97459707382740468</v>
      </c>
      <c r="U283" s="12">
        <f ca="1">OFFSET('Margin error adjustment'!$BD$6,UsefulSeries!$M282,0)</f>
        <v>1.1994366472360064E-2</v>
      </c>
      <c r="V283" s="12">
        <f ca="1">OFFSET('Margin error adjustment'!$BD$7,UsefulSeries!$M282,0)</f>
        <v>1.3408559700235211E-2</v>
      </c>
      <c r="W283" s="12">
        <f ca="1">OFFSET('Margin error adjustment'!$BD$8,UsefulSeries!$M282,0)</f>
        <v>0.1732273652000994</v>
      </c>
      <c r="X283" s="12">
        <f t="shared" ca="1" si="13"/>
        <v>0.68630409567769501</v>
      </c>
      <c r="Y283" s="12">
        <f ca="1">OFFSET('Margin error adjustment'!$BD$9,UsefulSeries!$M282,0)</f>
        <v>0.14046853912220558</v>
      </c>
      <c r="Z283" s="12">
        <f ca="1">OFFSET('Margin error adjustment'!$BD$10,UsefulSeries!$M282,0)</f>
        <v>1.9196043766329381E-2</v>
      </c>
      <c r="AA283" s="12">
        <f ca="1">OFFSET('Margin error adjustment'!$BD$11,UsefulSeries!$M282,0)</f>
        <v>2.0600786467294761E-2</v>
      </c>
      <c r="AB283" s="12">
        <f t="shared" ca="1" si="14"/>
        <v>0.96020316976637587</v>
      </c>
      <c r="AD283" s="12">
        <f ca="1">OFFSET('Time agg. bias corr.'!$F$4,UsefulSeries!$C282,0)</f>
        <v>-2.7207986329191702E-2</v>
      </c>
      <c r="AE283" s="12">
        <f ca="1">OFFSET('Time agg. bias corr.'!$G$4,UsefulSeries!$C282,0)</f>
        <v>1.44433657475696E-2</v>
      </c>
      <c r="AF283" s="12">
        <f ca="1">OFFSET('Time agg. bias corr.'!$H$4,UsefulSeries!$C282,0)</f>
        <v>1.2764620581621399E-2</v>
      </c>
      <c r="AG283" s="12">
        <f ca="1">OFFSET('Time agg. bias corr.'!$F$5,UsefulSeries!$C282,0)</f>
        <v>0.20946158001436699</v>
      </c>
      <c r="AH283" s="12">
        <f ca="1">OFFSET('Time agg. bias corr.'!$G$5,UsefulSeries!$C282,0)</f>
        <v>-0.38057609603210901</v>
      </c>
      <c r="AI283" s="12">
        <f ca="1">OFFSET('Time agg. bias corr.'!$H$5,UsefulSeries!$C282,0)</f>
        <v>0.171114516017742</v>
      </c>
      <c r="AJ283" s="12">
        <f ca="1">OFFSET('Time agg. bias corr.'!$F$6,UsefulSeries!$C282,0)</f>
        <v>1.7499627943794699E-2</v>
      </c>
      <c r="AK283" s="12">
        <f ca="1">OFFSET('Time agg. bias corr.'!$G$6,UsefulSeries!$C282,0)</f>
        <v>2.5169047880146799E-2</v>
      </c>
      <c r="AL283" s="12">
        <f ca="1">OFFSET('Time agg. bias corr.'!$H$6,UsefulSeries!$C282,0)</f>
        <v>-4.2668675823942098E-2</v>
      </c>
    </row>
    <row r="284" spans="1:38" x14ac:dyDescent="0.35">
      <c r="A284" s="2" t="s">
        <v>339</v>
      </c>
      <c r="B284" s="15">
        <f>'Input - Gross flows &amp; stocks'!S286</f>
        <v>144195.66666666666</v>
      </c>
      <c r="C284" s="15">
        <f>'Input - Gross flows &amp; stocks'!T286</f>
        <v>11465.333333333334</v>
      </c>
      <c r="D284" s="15">
        <f>'Input - Gross flows &amp; stocks'!U286</f>
        <v>90094.666666666672</v>
      </c>
      <c r="E284" s="13">
        <f>'Input - Gross flows &amp; stocks'!V286</f>
        <v>0.58644604808757417</v>
      </c>
      <c r="F284" s="13">
        <f>'Input - Gross flows &amp; stocks'!W286</f>
        <v>4.7851371603570732E-2</v>
      </c>
      <c r="G284" s="13">
        <f>'Input - Gross flows &amp; stocks'!X286</f>
        <v>0.36570258030885516</v>
      </c>
      <c r="H284" s="13">
        <f>'Input - Gross flows &amp; stocks'!Y286</f>
        <v>7.3655786184936067E-2</v>
      </c>
      <c r="I284" s="13"/>
      <c r="J284" s="12">
        <f ca="1">'Input - Gross flows &amp; stocks'!AJ286/('Input - Gross flows &amp; stocks'!$AJ286+'Input - Gross flows &amp; stocks'!$AK286+'Input - Gross flows &amp; stocks'!$AL286)</f>
        <v>0.97432059694187567</v>
      </c>
      <c r="K284" s="12">
        <f ca="1">'Input - Gross flows &amp; stocks'!AK286/('Input - Gross flows &amp; stocks'!$AJ286+'Input - Gross flows &amp; stocks'!$AK286+'Input - Gross flows &amp; stocks'!$AL286)</f>
        <v>1.2411501961042242E-2</v>
      </c>
      <c r="L284" s="12">
        <f ca="1">'Input - Gross flows &amp; stocks'!AL286/('Input - Gross flows &amp; stocks'!$AJ286+'Input - Gross flows &amp; stocks'!$AK286+'Input - Gross flows &amp; stocks'!$AL286)</f>
        <v>1.3267901097081983E-2</v>
      </c>
      <c r="M284" s="12">
        <f ca="1">'Input - Gross flows &amp; stocks'!AM286/('Input - Gross flows &amp; stocks'!$AM286+'Input - Gross flows &amp; stocks'!$AN286+'Input - Gross flows &amp; stocks'!$AO286)</f>
        <v>0.17055664853647343</v>
      </c>
      <c r="N284" s="12">
        <f ca="1">'Input - Gross flows &amp; stocks'!AN286/('Input - Gross flows &amp; stocks'!$AM286+'Input - Gross flows &amp; stocks'!$AN286+'Input - Gross flows &amp; stocks'!$AO286)</f>
        <v>0.68833943771972961</v>
      </c>
      <c r="O284" s="12">
        <f ca="1">'Input - Gross flows &amp; stocks'!AO286/('Input - Gross flows &amp; stocks'!$AM286+'Input - Gross flows &amp; stocks'!$AN286+'Input - Gross flows &amp; stocks'!$AO286)</f>
        <v>0.14110391374379699</v>
      </c>
      <c r="P284" s="12">
        <f ca="1">'Input - Gross flows &amp; stocks'!AP286/('Input - Gross flows &amp; stocks'!$AP286+'Input - Gross flows &amp; stocks'!$AQ286+'Input - Gross flows &amp; stocks'!$AR286)</f>
        <v>2.0015415991518102E-2</v>
      </c>
      <c r="Q284" s="12">
        <f ca="1">'Input - Gross flows &amp; stocks'!AQ286/('Input - Gross flows &amp; stocks'!$AP286+'Input - Gross flows &amp; stocks'!$AQ286+'Input - Gross flows &amp; stocks'!$AR286)</f>
        <v>2.1935494546576118E-2</v>
      </c>
      <c r="R284" s="12">
        <f ca="1">'Input - Gross flows &amp; stocks'!AR286/('Input - Gross flows &amp; stocks'!$AP286+'Input - Gross flows &amp; stocks'!$AQ286+'Input - Gross flows &amp; stocks'!$AR286)</f>
        <v>0.95804908946190581</v>
      </c>
      <c r="T284" s="12">
        <f t="shared" ca="1" si="12"/>
        <v>0.97418453213118528</v>
      </c>
      <c r="U284" s="12">
        <f ca="1">OFFSET('Margin error adjustment'!$BD$6,UsefulSeries!$M283,0)</f>
        <v>1.2414123520125811E-2</v>
      </c>
      <c r="V284" s="12">
        <f ca="1">OFFSET('Margin error adjustment'!$BD$7,UsefulSeries!$M283,0)</f>
        <v>1.3401344348688905E-2</v>
      </c>
      <c r="W284" s="12">
        <f ca="1">OFFSET('Margin error adjustment'!$BD$8,UsefulSeries!$M283,0)</f>
        <v>0.17027004675861002</v>
      </c>
      <c r="X284" s="12">
        <f t="shared" ca="1" si="13"/>
        <v>0.68742427705684173</v>
      </c>
      <c r="Y284" s="12">
        <f ca="1">OFFSET('Margin error adjustment'!$BD$9,UsefulSeries!$M283,0)</f>
        <v>0.14230567618454826</v>
      </c>
      <c r="Z284" s="12">
        <f ca="1">OFFSET('Margin error adjustment'!$BD$10,UsefulSeries!$M283,0)</f>
        <v>1.9819721982426902E-2</v>
      </c>
      <c r="AA284" s="12">
        <f ca="1">OFFSET('Margin error adjustment'!$BD$11,UsefulSeries!$M283,0)</f>
        <v>2.172872414515236E-2</v>
      </c>
      <c r="AB284" s="12">
        <f t="shared" ca="1" si="14"/>
        <v>0.95845155387242076</v>
      </c>
      <c r="AD284" s="12">
        <f ca="1">OFFSET('Time agg. bias corr.'!$F$4,UsefulSeries!$C283,0)</f>
        <v>-2.76575148287595E-2</v>
      </c>
      <c r="AE284" s="12">
        <f ca="1">OFFSET('Time agg. bias corr.'!$G$4,UsefulSeries!$C283,0)</f>
        <v>1.49386586251E-2</v>
      </c>
      <c r="AF284" s="12">
        <f ca="1">OFFSET('Time agg. bias corr.'!$H$4,UsefulSeries!$C283,0)</f>
        <v>1.27188562036598E-2</v>
      </c>
      <c r="AG284" s="12">
        <f ca="1">OFFSET('Time agg. bias corr.'!$F$5,UsefulSeries!$C283,0)</f>
        <v>0.20568271086950701</v>
      </c>
      <c r="AH284" s="12">
        <f ca="1">OFFSET('Time agg. bias corr.'!$G$5,UsefulSeries!$C283,0)</f>
        <v>-0.37913616165709801</v>
      </c>
      <c r="AI284" s="12">
        <f ca="1">OFFSET('Time agg. bias corr.'!$H$5,UsefulSeries!$C283,0)</f>
        <v>0.17345345078759</v>
      </c>
      <c r="AJ284" s="12">
        <f ca="1">OFFSET('Time agg. bias corr.'!$F$6,UsefulSeries!$C283,0)</f>
        <v>1.8081763468863501E-2</v>
      </c>
      <c r="AK284" s="12">
        <f ca="1">OFFSET('Time agg. bias corr.'!$G$6,UsefulSeries!$C283,0)</f>
        <v>2.6553310409074899E-2</v>
      </c>
      <c r="AL284" s="12">
        <f ca="1">OFFSET('Time agg. bias corr.'!$H$6,UsefulSeries!$C283,0)</f>
        <v>-4.4635073877938199E-2</v>
      </c>
    </row>
    <row r="285" spans="1:38" x14ac:dyDescent="0.35">
      <c r="A285" s="2" t="s">
        <v>340</v>
      </c>
      <c r="B285" s="15">
        <f>'Input - Gross flows &amp; stocks'!S287</f>
        <v>144343.66666666666</v>
      </c>
      <c r="C285" s="15">
        <f>'Input - Gross flows &amp; stocks'!T287</f>
        <v>11316</v>
      </c>
      <c r="D285" s="15">
        <f>'Input - Gross flows &amp; stocks'!U287</f>
        <v>90301.333333333328</v>
      </c>
      <c r="E285" s="13">
        <f>'Input - Gross flows &amp; stocks'!V287</f>
        <v>0.58716775989192538</v>
      </c>
      <c r="F285" s="13">
        <f>'Input - Gross flows &amp; stocks'!W287</f>
        <v>4.6232848841940788E-2</v>
      </c>
      <c r="G285" s="13">
        <f>'Input - Gross flows &amp; stocks'!X287</f>
        <v>0.36659939126613389</v>
      </c>
      <c r="H285" s="13">
        <f>'Input - Gross flows &amp; stocks'!Y287</f>
        <v>7.2697059182532844E-2</v>
      </c>
      <c r="I285" s="13"/>
      <c r="J285" s="12">
        <f ca="1">'Input - Gross flows &amp; stocks'!AJ287/('Input - Gross flows &amp; stocks'!$AJ287+'Input - Gross flows &amp; stocks'!$AK287+'Input - Gross flows &amp; stocks'!$AL287)</f>
        <v>0.97490144586520466</v>
      </c>
      <c r="K285" s="12">
        <f ca="1">'Input - Gross flows &amp; stocks'!AK287/('Input - Gross flows &amp; stocks'!$AJ287+'Input - Gross flows &amp; stocks'!$AK287+'Input - Gross flows &amp; stocks'!$AL287)</f>
        <v>1.1954537609304611E-2</v>
      </c>
      <c r="L285" s="12">
        <f ca="1">'Input - Gross flows &amp; stocks'!AL287/('Input - Gross flows &amp; stocks'!$AJ287+'Input - Gross flows &amp; stocks'!$AK287+'Input - Gross flows &amp; stocks'!$AL287)</f>
        <v>1.3144016525490708E-2</v>
      </c>
      <c r="M285" s="12">
        <f ca="1">'Input - Gross flows &amp; stocks'!AM287/('Input - Gross flows &amp; stocks'!$AM287+'Input - Gross flows &amp; stocks'!$AN287+'Input - Gross flows &amp; stocks'!$AO287)</f>
        <v>0.16648229190379532</v>
      </c>
      <c r="N285" s="12">
        <f ca="1">'Input - Gross flows &amp; stocks'!AN287/('Input - Gross flows &amp; stocks'!$AM287+'Input - Gross flows &amp; stocks'!$AN287+'Input - Gross flows &amp; stocks'!$AO287)</f>
        <v>0.6905966341185148</v>
      </c>
      <c r="O285" s="12">
        <f ca="1">'Input - Gross flows &amp; stocks'!AO287/('Input - Gross flows &amp; stocks'!$AM287+'Input - Gross flows &amp; stocks'!$AN287+'Input - Gross flows &amp; stocks'!$AO287)</f>
        <v>0.14292107397768997</v>
      </c>
      <c r="P285" s="12">
        <f ca="1">'Input - Gross flows &amp; stocks'!AP287/('Input - Gross flows &amp; stocks'!$AP287+'Input - Gross flows &amp; stocks'!$AQ287+'Input - Gross flows &amp; stocks'!$AR287)</f>
        <v>1.9868230891242331E-2</v>
      </c>
      <c r="Q285" s="12">
        <f ca="1">'Input - Gross flows &amp; stocks'!AQ287/('Input - Gross flows &amp; stocks'!$AP287+'Input - Gross flows &amp; stocks'!$AQ287+'Input - Gross flows &amp; stocks'!$AR287)</f>
        <v>2.1477498870857932E-2</v>
      </c>
      <c r="R285" s="12">
        <f ca="1">'Input - Gross flows &amp; stocks'!AR287/('Input - Gross flows &amp; stocks'!$AP287+'Input - Gross flows &amp; stocks'!$AQ287+'Input - Gross flows &amp; stocks'!$AR287)</f>
        <v>0.95865427023789973</v>
      </c>
      <c r="T285" s="12">
        <f t="shared" ca="1" si="12"/>
        <v>0.9751470334083413</v>
      </c>
      <c r="U285" s="12">
        <f ca="1">OFFSET('Margin error adjustment'!$BD$6,UsefulSeries!$M284,0)</f>
        <v>1.1322838972672108E-2</v>
      </c>
      <c r="V285" s="12">
        <f ca="1">OFFSET('Margin error adjustment'!$BD$7,UsefulSeries!$M284,0)</f>
        <v>1.3530127618986639E-2</v>
      </c>
      <c r="W285" s="12">
        <f ca="1">OFFSET('Margin error adjustment'!$BD$8,UsefulSeries!$M284,0)</f>
        <v>0.1718936216251945</v>
      </c>
      <c r="X285" s="12">
        <f t="shared" ca="1" si="13"/>
        <v>0.67637744272779909</v>
      </c>
      <c r="Y285" s="12">
        <f ca="1">OFFSET('Margin error adjustment'!$BD$9,UsefulSeries!$M284,0)</f>
        <v>0.15172893564700646</v>
      </c>
      <c r="Z285" s="12">
        <f ca="1">OFFSET('Margin error adjustment'!$BD$10,UsefulSeries!$M284,0)</f>
        <v>1.9336178253484427E-2</v>
      </c>
      <c r="AA285" s="12">
        <f ca="1">OFFSET('Margin error adjustment'!$BD$11,UsefulSeries!$M284,0)</f>
        <v>1.9762032608413263E-2</v>
      </c>
      <c r="AB285" s="12">
        <f t="shared" ca="1" si="14"/>
        <v>0.96090178913810231</v>
      </c>
      <c r="AD285" s="12">
        <f ca="1">OFFSET('Time agg. bias corr.'!$F$4,UsefulSeries!$C284,0)</f>
        <v>-2.6569526200315899E-2</v>
      </c>
      <c r="AE285" s="12">
        <f ca="1">OFFSET('Time agg. bias corr.'!$G$4,UsefulSeries!$C284,0)</f>
        <v>1.3720003972787101E-2</v>
      </c>
      <c r="AF285" s="12">
        <f ca="1">OFFSET('Time agg. bias corr.'!$H$4,UsefulSeries!$C284,0)</f>
        <v>1.2849522227528601E-2</v>
      </c>
      <c r="AG285" s="12">
        <f ca="1">OFFSET('Time agg. bias corr.'!$F$5,UsefulSeries!$C284,0)</f>
        <v>0.20904102940179101</v>
      </c>
      <c r="AH285" s="12">
        <f ca="1">OFFSET('Time agg. bias corr.'!$G$5,UsefulSeries!$C284,0)</f>
        <v>-0.39520127620246498</v>
      </c>
      <c r="AI285" s="12">
        <f ca="1">OFFSET('Time agg. bias corr.'!$H$5,UsefulSeries!$C284,0)</f>
        <v>0.186160246800675</v>
      </c>
      <c r="AJ285" s="12">
        <f ca="1">OFFSET('Time agg. bias corr.'!$F$6,UsefulSeries!$C284,0)</f>
        <v>1.77279108001588E-2</v>
      </c>
      <c r="AK285" s="12">
        <f ca="1">OFFSET('Time agg. bias corr.'!$G$6,UsefulSeries!$C284,0)</f>
        <v>2.4302772871268901E-2</v>
      </c>
      <c r="AL285" s="12">
        <f ca="1">OFFSET('Time agg. bias corr.'!$H$6,UsefulSeries!$C284,0)</f>
        <v>-4.20306836714281E-2</v>
      </c>
    </row>
    <row r="286" spans="1:38" x14ac:dyDescent="0.35">
      <c r="A286" s="2" t="s">
        <v>341</v>
      </c>
      <c r="B286" s="15">
        <f>'Input - Gross flows &amp; stocks'!S288</f>
        <v>144089.33333333334</v>
      </c>
      <c r="C286" s="15">
        <f>'Input - Gross flows &amp; stocks'!T288</f>
        <v>11248</v>
      </c>
      <c r="D286" s="15">
        <f>'Input - Gross flows &amp; stocks'!U288</f>
        <v>90832</v>
      </c>
      <c r="E286" s="13">
        <f>'Input - Gross flows &amp; stocks'!V288</f>
        <v>0.58661809488573302</v>
      </c>
      <c r="F286" s="13">
        <f>'Input - Gross flows &amp; stocks'!W288</f>
        <v>4.5877564960013661E-2</v>
      </c>
      <c r="G286" s="13">
        <f>'Input - Gross flows &amp; stocks'!X288</f>
        <v>0.36750434015425337</v>
      </c>
      <c r="H286" s="13">
        <f>'Input - Gross flows &amp; stocks'!Y288</f>
        <v>7.2410152528261065E-2</v>
      </c>
      <c r="I286" s="13"/>
      <c r="J286" s="12">
        <f ca="1">'Input - Gross flows &amp; stocks'!AJ288/('Input - Gross flows &amp; stocks'!$AJ288+'Input - Gross flows &amp; stocks'!$AK288+'Input - Gross flows &amp; stocks'!$AL288)</f>
        <v>0.97298139410710771</v>
      </c>
      <c r="K286" s="12">
        <f ca="1">'Input - Gross flows &amp; stocks'!AK288/('Input - Gross flows &amp; stocks'!$AJ288+'Input - Gross flows &amp; stocks'!$AK288+'Input - Gross flows &amp; stocks'!$AL288)</f>
        <v>1.2684166226104791E-2</v>
      </c>
      <c r="L286" s="12">
        <f ca="1">'Input - Gross flows &amp; stocks'!AL288/('Input - Gross flows &amp; stocks'!$AJ288+'Input - Gross flows &amp; stocks'!$AK288+'Input - Gross flows &amp; stocks'!$AL288)</f>
        <v>1.4334439666787487E-2</v>
      </c>
      <c r="M286" s="12">
        <f ca="1">'Input - Gross flows &amp; stocks'!AM288/('Input - Gross flows &amp; stocks'!$AM288+'Input - Gross flows &amp; stocks'!$AN288+'Input - Gross flows &amp; stocks'!$AO288)</f>
        <v>0.15964745830680557</v>
      </c>
      <c r="N286" s="12">
        <f ca="1">'Input - Gross flows &amp; stocks'!AN288/('Input - Gross flows &amp; stocks'!$AM288+'Input - Gross flows &amp; stocks'!$AN288+'Input - Gross flows &amp; stocks'!$AO288)</f>
        <v>0.69012775004848304</v>
      </c>
      <c r="O286" s="12">
        <f ca="1">'Input - Gross flows &amp; stocks'!AO288/('Input - Gross flows &amp; stocks'!$AM288+'Input - Gross flows &amp; stocks'!$AN288+'Input - Gross flows &amp; stocks'!$AO288)</f>
        <v>0.15022479164471139</v>
      </c>
      <c r="P286" s="12">
        <f ca="1">'Input - Gross flows &amp; stocks'!AP288/('Input - Gross flows &amp; stocks'!$AP288+'Input - Gross flows &amp; stocks'!$AQ288+'Input - Gross flows &amp; stocks'!$AR288)</f>
        <v>1.9218705366438178E-2</v>
      </c>
      <c r="Q286" s="12">
        <f ca="1">'Input - Gross flows &amp; stocks'!AQ288/('Input - Gross flows &amp; stocks'!$AP288+'Input - Gross flows &amp; stocks'!$AQ288+'Input - Gross flows &amp; stocks'!$AR288)</f>
        <v>2.0744495932787828E-2</v>
      </c>
      <c r="R286" s="12">
        <f ca="1">'Input - Gross flows &amp; stocks'!AR288/('Input - Gross flows &amp; stocks'!$AP288+'Input - Gross flows &amp; stocks'!$AQ288+'Input - Gross flows &amp; stocks'!$AR288)</f>
        <v>0.96003679870077407</v>
      </c>
      <c r="T286" s="12">
        <f t="shared" ca="1" si="12"/>
        <v>0.97382975212580924</v>
      </c>
      <c r="U286" s="12">
        <f ca="1">OFFSET('Margin error adjustment'!$BD$6,UsefulSeries!$M285,0)</f>
        <v>1.2043280633079032E-2</v>
      </c>
      <c r="V286" s="12">
        <f ca="1">OFFSET('Margin error adjustment'!$BD$7,UsefulSeries!$M285,0)</f>
        <v>1.4126967241111701E-2</v>
      </c>
      <c r="W286" s="12">
        <f ca="1">OFFSET('Margin error adjustment'!$BD$8,UsefulSeries!$M285,0)</f>
        <v>0.16567841482706072</v>
      </c>
      <c r="X286" s="12">
        <f t="shared" ca="1" si="13"/>
        <v>0.68072708684733885</v>
      </c>
      <c r="Y286" s="12">
        <f ca="1">OFFSET('Margin error adjustment'!$BD$9,UsefulSeries!$M285,0)</f>
        <v>0.15359449832560049</v>
      </c>
      <c r="Z286" s="12">
        <f ca="1">OFFSET('Margin error adjustment'!$BD$10,UsefulSeries!$M285,0)</f>
        <v>1.9522333848190243E-2</v>
      </c>
      <c r="AA286" s="12">
        <f ca="1">OFFSET('Margin error adjustment'!$BD$11,UsefulSeries!$M285,0)</f>
        <v>2.0005997049751909E-2</v>
      </c>
      <c r="AB286" s="12">
        <f t="shared" ca="1" si="14"/>
        <v>0.96047166910205783</v>
      </c>
      <c r="AD286" s="12">
        <f ca="1">OFFSET('Time agg. bias corr.'!$F$4,UsefulSeries!$C285,0)</f>
        <v>-2.7957304830253701E-2</v>
      </c>
      <c r="AE286" s="12">
        <f ca="1">OFFSET('Time agg. bias corr.'!$G$4,UsefulSeries!$C285,0)</f>
        <v>1.45616293736391E-2</v>
      </c>
      <c r="AF286" s="12">
        <f ca="1">OFFSET('Time agg. bias corr.'!$H$4,UsefulSeries!$C285,0)</f>
        <v>1.3395675456615399E-2</v>
      </c>
      <c r="AG286" s="12">
        <f ca="1">OFFSET('Time agg. bias corr.'!$F$5,UsefulSeries!$C285,0)</f>
        <v>0.20091650444244899</v>
      </c>
      <c r="AH286" s="12">
        <f ca="1">OFFSET('Time agg. bias corr.'!$G$5,UsefulSeries!$C285,0)</f>
        <v>-0.38886199638546798</v>
      </c>
      <c r="AI286" s="12">
        <f ca="1">OFFSET('Time agg. bias corr.'!$H$5,UsefulSeries!$C285,0)</f>
        <v>0.18794549194301899</v>
      </c>
      <c r="AJ286" s="12">
        <f ca="1">OFFSET('Time agg. bias corr.'!$F$6,UsefulSeries!$C285,0)</f>
        <v>1.80015305205042E-2</v>
      </c>
      <c r="AK286" s="12">
        <f ca="1">OFFSET('Time agg. bias corr.'!$G$6,UsefulSeries!$C285,0)</f>
        <v>2.4526554899840999E-2</v>
      </c>
      <c r="AL286" s="12">
        <f ca="1">OFFSET('Time agg. bias corr.'!$H$6,UsefulSeries!$C285,0)</f>
        <v>-4.25280854203446E-2</v>
      </c>
    </row>
    <row r="287" spans="1:38" x14ac:dyDescent="0.35">
      <c r="A287" s="2" t="s">
        <v>342</v>
      </c>
      <c r="B287" s="15">
        <f>'Input - Gross flows &amp; stocks'!S289</f>
        <v>144179.66666666666</v>
      </c>
      <c r="C287" s="15">
        <f>'Input - Gross flows &amp; stocks'!T289</f>
        <v>11085.333333333334</v>
      </c>
      <c r="D287" s="15">
        <f>'Input - Gross flows &amp; stocks'!U289</f>
        <v>91106.666666666672</v>
      </c>
      <c r="E287" s="13">
        <f>'Input - Gross flows &amp; stocks'!V289</f>
        <v>0.58678219752364236</v>
      </c>
      <c r="F287" s="13">
        <f>'Input - Gross flows &amp; stocks'!W289</f>
        <v>4.5911735075233176E-2</v>
      </c>
      <c r="G287" s="13">
        <f>'Input - Gross flows &amp; stocks'!X289</f>
        <v>0.36730606740112443</v>
      </c>
      <c r="H287" s="13">
        <f>'Input - Gross flows &amp; stocks'!Y289</f>
        <v>7.1396215073154509E-2</v>
      </c>
      <c r="I287" s="13"/>
      <c r="J287" s="12">
        <f ca="1">'Input - Gross flows &amp; stocks'!AJ289/('Input - Gross flows &amp; stocks'!$AJ289+'Input - Gross flows &amp; stocks'!$AK289+'Input - Gross flows &amp; stocks'!$AL289)</f>
        <v>0.97527565875874023</v>
      </c>
      <c r="K287" s="12">
        <f ca="1">'Input - Gross flows &amp; stocks'!AK289/('Input - Gross flows &amp; stocks'!$AJ289+'Input - Gross flows &amp; stocks'!$AK289+'Input - Gross flows &amp; stocks'!$AL289)</f>
        <v>1.1634515267753475E-2</v>
      </c>
      <c r="L287" s="12">
        <f ca="1">'Input - Gross flows &amp; stocks'!AL289/('Input - Gross flows &amp; stocks'!$AJ289+'Input - Gross flows &amp; stocks'!$AK289+'Input - Gross flows &amp; stocks'!$AL289)</f>
        <v>1.3089825973506275E-2</v>
      </c>
      <c r="M287" s="12">
        <f ca="1">'Input - Gross flows &amp; stocks'!AM289/('Input - Gross flows &amp; stocks'!$AM289+'Input - Gross flows &amp; stocks'!$AN289+'Input - Gross flows &amp; stocks'!$AO289)</f>
        <v>0.16132590589405926</v>
      </c>
      <c r="N287" s="12">
        <f ca="1">'Input - Gross flows &amp; stocks'!AN289/('Input - Gross flows &amp; stocks'!$AM289+'Input - Gross flows &amp; stocks'!$AN289+'Input - Gross flows &amp; stocks'!$AO289)</f>
        <v>0.69435668216446544</v>
      </c>
      <c r="O287" s="12">
        <f ca="1">'Input - Gross flows &amp; stocks'!AO289/('Input - Gross flows &amp; stocks'!$AM289+'Input - Gross flows &amp; stocks'!$AN289+'Input - Gross flows &amp; stocks'!$AO289)</f>
        <v>0.14431741194147513</v>
      </c>
      <c r="P287" s="12">
        <f ca="1">'Input - Gross flows &amp; stocks'!AP289/('Input - Gross flows &amp; stocks'!$AP289+'Input - Gross flows &amp; stocks'!$AQ289+'Input - Gross flows &amp; stocks'!$AR289)</f>
        <v>1.90617571164046E-2</v>
      </c>
      <c r="Q287" s="12">
        <f ca="1">'Input - Gross flows &amp; stocks'!AQ289/('Input - Gross flows &amp; stocks'!$AP289+'Input - Gross flows &amp; stocks'!$AQ289+'Input - Gross flows &amp; stocks'!$AR289)</f>
        <v>2.0484938432589531E-2</v>
      </c>
      <c r="R287" s="12">
        <f ca="1">'Input - Gross flows &amp; stocks'!AR289/('Input - Gross flows &amp; stocks'!$AP289+'Input - Gross flows &amp; stocks'!$AQ289+'Input - Gross flows &amp; stocks'!$AR289)</f>
        <v>0.96045330445100596</v>
      </c>
      <c r="T287" s="12">
        <f t="shared" ca="1" si="12"/>
        <v>0.97551468961864263</v>
      </c>
      <c r="U287" s="12">
        <f ca="1">OFFSET('Margin error adjustment'!$BD$6,UsefulSeries!$M286,0)</f>
        <v>1.1461704406345911E-2</v>
      </c>
      <c r="V287" s="12">
        <f ca="1">OFFSET('Margin error adjustment'!$BD$7,UsefulSeries!$M286,0)</f>
        <v>1.3023605975011478E-2</v>
      </c>
      <c r="W287" s="12">
        <f ca="1">OFFSET('Margin error adjustment'!$BD$8,UsefulSeries!$M286,0)</f>
        <v>0.16314068040008697</v>
      </c>
      <c r="X287" s="12">
        <f t="shared" ca="1" si="13"/>
        <v>0.69168392058976158</v>
      </c>
      <c r="Y287" s="12">
        <f ca="1">OFFSET('Margin error adjustment'!$BD$9,UsefulSeries!$M286,0)</f>
        <v>0.14517539901015145</v>
      </c>
      <c r="Z287" s="12">
        <f ca="1">OFFSET('Margin error adjustment'!$BD$10,UsefulSeries!$M286,0)</f>
        <v>1.916475762129782E-2</v>
      </c>
      <c r="AA287" s="12">
        <f ca="1">OFFSET('Margin error adjustment'!$BD$11,UsefulSeries!$M286,0)</f>
        <v>2.0286339667325199E-2</v>
      </c>
      <c r="AB287" s="12">
        <f t="shared" ca="1" si="14"/>
        <v>0.96054890271137705</v>
      </c>
      <c r="AD287" s="12">
        <f ca="1">OFFSET('Time agg. bias corr.'!$F$4,UsefulSeries!$C286,0)</f>
        <v>-2.61195679148244E-2</v>
      </c>
      <c r="AE287" s="12">
        <f ca="1">OFFSET('Time agg. bias corr.'!$G$4,UsefulSeries!$C286,0)</f>
        <v>1.37432065898695E-2</v>
      </c>
      <c r="AF287" s="12">
        <f ca="1">OFFSET('Time agg. bias corr.'!$H$4,UsefulSeries!$C286,0)</f>
        <v>1.23763613148213E-2</v>
      </c>
      <c r="AG287" s="12">
        <f ca="1">OFFSET('Time agg. bias corr.'!$F$5,UsefulSeries!$C286,0)</f>
        <v>0.19626449349813699</v>
      </c>
      <c r="AH287" s="12">
        <f ca="1">OFFSET('Time agg. bias corr.'!$G$5,UsefulSeries!$C286,0)</f>
        <v>-0.37259772720927897</v>
      </c>
      <c r="AI287" s="12">
        <f ca="1">OFFSET('Time agg. bias corr.'!$H$5,UsefulSeries!$C286,0)</f>
        <v>0.17633323371218701</v>
      </c>
      <c r="AJ287" s="12">
        <f ca="1">OFFSET('Time agg. bias corr.'!$F$6,UsefulSeries!$C286,0)</f>
        <v>1.7639223452241899E-2</v>
      </c>
      <c r="AK287" s="12">
        <f ca="1">OFFSET('Time agg. bias corr.'!$G$6,UsefulSeries!$C286,0)</f>
        <v>2.4691483959132399E-2</v>
      </c>
      <c r="AL287" s="12">
        <f ca="1">OFFSET('Time agg. bias corr.'!$H$6,UsefulSeries!$C286,0)</f>
        <v>-4.2330707411289102E-2</v>
      </c>
    </row>
    <row r="288" spans="1:38" x14ac:dyDescent="0.35">
      <c r="A288" s="2" t="s">
        <v>343</v>
      </c>
      <c r="B288" s="15">
        <f>'Input - Gross flows &amp; stocks'!S290</f>
        <v>144258.66666666666</v>
      </c>
      <c r="C288" s="15">
        <f>'Input - Gross flows &amp; stocks'!T290</f>
        <v>10784.333333333334</v>
      </c>
      <c r="D288" s="15">
        <f>'Input - Gross flows &amp; stocks'!U290</f>
        <v>91521.333333333328</v>
      </c>
      <c r="E288" s="13">
        <f>'Input - Gross flows &amp; stocks'!V290</f>
        <v>0.58258144905654252</v>
      </c>
      <c r="F288" s="13">
        <f>'Input - Gross flows &amp; stocks'!W290</f>
        <v>4.5287583052264581E-2</v>
      </c>
      <c r="G288" s="13">
        <f>'Input - Gross flows &amp; stocks'!X290</f>
        <v>0.37213096789119293</v>
      </c>
      <c r="H288" s="13">
        <f>'Input - Gross flows &amp; stocks'!Y290</f>
        <v>6.9557047614747736E-2</v>
      </c>
      <c r="I288" s="13"/>
      <c r="J288" s="12">
        <f ca="1">'Input - Gross flows &amp; stocks'!AJ290/('Input - Gross flows &amp; stocks'!$AJ290+'Input - Gross flows &amp; stocks'!$AK290+'Input - Gross flows &amp; stocks'!$AL290)</f>
        <v>0.97544924340406547</v>
      </c>
      <c r="K288" s="12">
        <f ca="1">'Input - Gross flows &amp; stocks'!AK290/('Input - Gross flows &amp; stocks'!$AJ290+'Input - Gross flows &amp; stocks'!$AK290+'Input - Gross flows &amp; stocks'!$AL290)</f>
        <v>1.1273854296464153E-2</v>
      </c>
      <c r="L288" s="12">
        <f ca="1">'Input - Gross flows &amp; stocks'!AL290/('Input - Gross flows &amp; stocks'!$AJ290+'Input - Gross flows &amp; stocks'!$AK290+'Input - Gross flows &amp; stocks'!$AL290)</f>
        <v>1.3276902299470433E-2</v>
      </c>
      <c r="M288" s="12">
        <f ca="1">'Input - Gross flows &amp; stocks'!AM290/('Input - Gross flows &amp; stocks'!$AM290+'Input - Gross flows &amp; stocks'!$AN290+'Input - Gross flows &amp; stocks'!$AO290)</f>
        <v>0.16650868007697961</v>
      </c>
      <c r="N288" s="12">
        <f ca="1">'Input - Gross flows &amp; stocks'!AN290/('Input - Gross flows &amp; stocks'!$AM290+'Input - Gross flows &amp; stocks'!$AN290+'Input - Gross flows &amp; stocks'!$AO290)</f>
        <v>0.68185640995773777</v>
      </c>
      <c r="O288" s="12">
        <f ca="1">'Input - Gross flows &amp; stocks'!AO290/('Input - Gross flows &amp; stocks'!$AM290+'Input - Gross flows &amp; stocks'!$AN290+'Input - Gross flows &amp; stocks'!$AO290)</f>
        <v>0.15163490996528256</v>
      </c>
      <c r="P288" s="12">
        <f ca="1">'Input - Gross flows &amp; stocks'!AP290/('Input - Gross flows &amp; stocks'!$AP290+'Input - Gross flows &amp; stocks'!$AQ290+'Input - Gross flows &amp; stocks'!$AR290)</f>
        <v>1.8292026965830478E-2</v>
      </c>
      <c r="Q288" s="12">
        <f ca="1">'Input - Gross flows &amp; stocks'!AQ290/('Input - Gross flows &amp; stocks'!$AP290+'Input - Gross flows &amp; stocks'!$AQ290+'Input - Gross flows &amp; stocks'!$AR290)</f>
        <v>2.0274932802067474E-2</v>
      </c>
      <c r="R288" s="12">
        <f ca="1">'Input - Gross flows &amp; stocks'!AR290/('Input - Gross flows &amp; stocks'!$AP290+'Input - Gross flows &amp; stocks'!$AQ290+'Input - Gross flows &amp; stocks'!$AR290)</f>
        <v>0.96143304023210197</v>
      </c>
      <c r="T288" s="12">
        <f t="shared" ca="1" si="12"/>
        <v>0.97181836174837766</v>
      </c>
      <c r="U288" s="12">
        <f ca="1">OFFSET('Margin error adjustment'!$BD$6,UsefulSeries!$M287,0)</f>
        <v>1.2320993502490161E-2</v>
      </c>
      <c r="V288" s="12">
        <f ca="1">OFFSET('Margin error adjustment'!$BD$7,UsefulSeries!$M287,0)</f>
        <v>1.5860644749132201E-2</v>
      </c>
      <c r="W288" s="12">
        <f ca="1">OFFSET('Margin error adjustment'!$BD$8,UsefulSeries!$M287,0)</f>
        <v>0.15053324856603545</v>
      </c>
      <c r="X288" s="12">
        <f t="shared" ca="1" si="13"/>
        <v>0.6823069979303914</v>
      </c>
      <c r="Y288" s="12">
        <f ca="1">OFFSET('Margin error adjustment'!$BD$9,UsefulSeries!$M287,0)</f>
        <v>0.16715975350357312</v>
      </c>
      <c r="Z288" s="12">
        <f ca="1">OFFSET('Margin error adjustment'!$BD$10,UsefulSeries!$M287,0)</f>
        <v>1.4768317240731816E-2</v>
      </c>
      <c r="AA288" s="12">
        <f ca="1">OFFSET('Margin error adjustment'!$BD$11,UsefulSeries!$M287,0)</f>
        <v>1.8327890219382949E-2</v>
      </c>
      <c r="AB288" s="12">
        <f t="shared" ca="1" si="14"/>
        <v>0.96690379253988523</v>
      </c>
      <c r="AD288" s="12">
        <f ca="1">OFFSET('Time agg. bias corr.'!$F$4,UsefulSeries!$C287,0)</f>
        <v>-2.99161510487874E-2</v>
      </c>
      <c r="AE288" s="12">
        <f ca="1">OFFSET('Time agg. bias corr.'!$G$4,UsefulSeries!$C287,0)</f>
        <v>1.4895231880336099E-2</v>
      </c>
      <c r="AF288" s="12">
        <f ca="1">OFFSET('Time agg. bias corr.'!$H$4,UsefulSeries!$C287,0)</f>
        <v>1.5020919168531001E-2</v>
      </c>
      <c r="AG288" s="12">
        <f ca="1">OFFSET('Time agg. bias corr.'!$F$5,UsefulSeries!$C287,0)</f>
        <v>0.18272149143823799</v>
      </c>
      <c r="AH288" s="12">
        <f ca="1">OFFSET('Time agg. bias corr.'!$G$5,UsefulSeries!$C287,0)</f>
        <v>-0.386400038814323</v>
      </c>
      <c r="AI288" s="12">
        <f ca="1">OFFSET('Time agg. bias corr.'!$H$5,UsefulSeries!$C287,0)</f>
        <v>0.20367854736402399</v>
      </c>
      <c r="AJ288" s="12">
        <f ca="1">OFFSET('Time agg. bias corr.'!$F$6,UsefulSeries!$C287,0)</f>
        <v>1.34220997951106E-2</v>
      </c>
      <c r="AK288" s="12">
        <f ca="1">OFFSET('Time agg. bias corr.'!$G$6,UsefulSeries!$C287,0)</f>
        <v>2.2386766379388402E-2</v>
      </c>
      <c r="AL288" s="12">
        <f ca="1">OFFSET('Time agg. bias corr.'!$H$6,UsefulSeries!$C287,0)</f>
        <v>-3.5808866174378902E-2</v>
      </c>
    </row>
    <row r="289" spans="1:38" x14ac:dyDescent="0.35">
      <c r="A289" s="2" t="s">
        <v>344</v>
      </c>
      <c r="B289" s="15">
        <f>'Input - Gross flows &amp; stocks'!S291</f>
        <v>144777</v>
      </c>
      <c r="C289" s="15">
        <f>'Input - Gross flows &amp; stocks'!T291</f>
        <v>10462.333333333334</v>
      </c>
      <c r="D289" s="15">
        <f>'Input - Gross flows &amp; stocks'!U291</f>
        <v>91502.666666666672</v>
      </c>
      <c r="E289" s="13">
        <f>'Input - Gross flows &amp; stocks'!V291</f>
        <v>0.58627304656765333</v>
      </c>
      <c r="F289" s="13">
        <f>'Input - Gross flows &amp; stocks'!W291</f>
        <v>4.3785436759326106E-2</v>
      </c>
      <c r="G289" s="13">
        <f>'Input - Gross flows &amp; stocks'!X291</f>
        <v>0.36994151667302061</v>
      </c>
      <c r="H289" s="13">
        <f>'Input - Gross flows &amp; stocks'!Y291</f>
        <v>6.7394861267977613E-2</v>
      </c>
      <c r="I289" s="13"/>
      <c r="J289" s="12">
        <f ca="1">'Input - Gross flows &amp; stocks'!AJ291/('Input - Gross flows &amp; stocks'!$AJ291+'Input - Gross flows &amp; stocks'!$AK291+'Input - Gross flows &amp; stocks'!$AL291)</f>
        <v>0.97680558559645414</v>
      </c>
      <c r="K289" s="12">
        <f ca="1">'Input - Gross flows &amp; stocks'!AK291/('Input - Gross flows &amp; stocks'!$AJ291+'Input - Gross flows &amp; stocks'!$AK291+'Input - Gross flows &amp; stocks'!$AL291)</f>
        <v>1.0729429187221123E-2</v>
      </c>
      <c r="L289" s="12">
        <f ca="1">'Input - Gross flows &amp; stocks'!AL291/('Input - Gross flows &amp; stocks'!$AJ291+'Input - Gross flows &amp; stocks'!$AK291+'Input - Gross flows &amp; stocks'!$AL291)</f>
        <v>1.2464985216324711E-2</v>
      </c>
      <c r="M289" s="12">
        <f ca="1">'Input - Gross flows &amp; stocks'!AM291/('Input - Gross flows &amp; stocks'!$AM291+'Input - Gross flows &amp; stocks'!$AN291+'Input - Gross flows &amp; stocks'!$AO291)</f>
        <v>0.1769746433970128</v>
      </c>
      <c r="N289" s="12">
        <f ca="1">'Input - Gross flows &amp; stocks'!AN291/('Input - Gross flows &amp; stocks'!$AM291+'Input - Gross flows &amp; stocks'!$AN291+'Input - Gross flows &amp; stocks'!$AO291)</f>
        <v>0.67336488146291706</v>
      </c>
      <c r="O289" s="12">
        <f ca="1">'Input - Gross flows &amp; stocks'!AO291/('Input - Gross flows &amp; stocks'!$AM291+'Input - Gross flows &amp; stocks'!$AN291+'Input - Gross flows &amp; stocks'!$AO291)</f>
        <v>0.14966047514007008</v>
      </c>
      <c r="P289" s="12">
        <f ca="1">'Input - Gross flows &amp; stocks'!AP291/('Input - Gross flows &amp; stocks'!$AP291+'Input - Gross flows &amp; stocks'!$AQ291+'Input - Gross flows &amp; stocks'!$AR291)</f>
        <v>2.0324984185797954E-2</v>
      </c>
      <c r="Q289" s="12">
        <f ca="1">'Input - Gross flows &amp; stocks'!AQ291/('Input - Gross flows &amp; stocks'!$AP291+'Input - Gross flows &amp; stocks'!$AQ291+'Input - Gross flows &amp; stocks'!$AR291)</f>
        <v>2.0661886645877776E-2</v>
      </c>
      <c r="R289" s="12">
        <f ca="1">'Input - Gross flows &amp; stocks'!AR291/('Input - Gross flows &amp; stocks'!$AP291+'Input - Gross flows &amp; stocks'!$AQ291+'Input - Gross flows &amp; stocks'!$AR291)</f>
        <v>0.95901312916832426</v>
      </c>
      <c r="T289" s="12">
        <f t="shared" ca="1" si="12"/>
        <v>0.97815768189285246</v>
      </c>
      <c r="U289" s="12">
        <f ca="1">OFFSET('Margin error adjustment'!$BD$6,UsefulSeries!$M288,0)</f>
        <v>1.0118620797359704E-2</v>
      </c>
      <c r="V289" s="12">
        <f ca="1">OFFSET('Margin error adjustment'!$BD$7,UsefulSeries!$M288,0)</f>
        <v>1.172369730978785E-2</v>
      </c>
      <c r="W289" s="12">
        <f ca="1">OFFSET('Margin error adjustment'!$BD$8,UsefulSeries!$M288,0)</f>
        <v>0.18553544079939771</v>
      </c>
      <c r="X289" s="12">
        <f t="shared" ca="1" si="13"/>
        <v>0.6666719669700345</v>
      </c>
      <c r="Y289" s="12">
        <f ca="1">OFFSET('Margin error adjustment'!$BD$9,UsefulSeries!$M288,0)</f>
        <v>0.14779259223056776</v>
      </c>
      <c r="Z289" s="12">
        <f ca="1">OFFSET('Margin error adjustment'!$BD$10,UsefulSeries!$M288,0)</f>
        <v>2.1535630871572009E-2</v>
      </c>
      <c r="AA289" s="12">
        <f ca="1">OFFSET('Margin error adjustment'!$BD$11,UsefulSeries!$M288,0)</f>
        <v>2.0687754001235306E-2</v>
      </c>
      <c r="AB289" s="12">
        <f t="shared" ca="1" si="14"/>
        <v>0.9577766151271927</v>
      </c>
      <c r="AD289" s="12">
        <f ca="1">OFFSET('Time agg. bias corr.'!$F$4,UsefulSeries!$C288,0)</f>
        <v>-2.34421860827837E-2</v>
      </c>
      <c r="AE289" s="12">
        <f ca="1">OFFSET('Time agg. bias corr.'!$G$4,UsefulSeries!$C288,0)</f>
        <v>1.23213191658606E-2</v>
      </c>
      <c r="AF289" s="12">
        <f ca="1">OFFSET('Time agg. bias corr.'!$H$4,UsefulSeries!$C288,0)</f>
        <v>1.1120866916922E-2</v>
      </c>
      <c r="AG289" s="12">
        <f ca="1">OFFSET('Time agg. bias corr.'!$F$5,UsefulSeries!$C288,0)</f>
        <v>0.226779118338097</v>
      </c>
      <c r="AH289" s="12">
        <f ca="1">OFFSET('Time agg. bias corr.'!$G$5,UsefulSeries!$C288,0)</f>
        <v>-0.40972927304410101</v>
      </c>
      <c r="AI289" s="12">
        <f ca="1">OFFSET('Time agg. bias corr.'!$H$5,UsefulSeries!$C288,0)</f>
        <v>0.18295015470600501</v>
      </c>
      <c r="AJ289" s="12">
        <f ca="1">OFFSET('Time agg. bias corr.'!$F$6,UsefulSeries!$C288,0)</f>
        <v>1.9685385317485399E-2</v>
      </c>
      <c r="AK289" s="12">
        <f ca="1">OFFSET('Time agg. bias corr.'!$G$6,UsefulSeries!$C288,0)</f>
        <v>2.5667294383871699E-2</v>
      </c>
      <c r="AL289" s="12">
        <f ca="1">OFFSET('Time agg. bias corr.'!$H$6,UsefulSeries!$C288,0)</f>
        <v>-4.5352679701358103E-2</v>
      </c>
    </row>
    <row r="290" spans="1:38" x14ac:dyDescent="0.35">
      <c r="A290" s="2" t="s">
        <v>345</v>
      </c>
      <c r="B290" s="15">
        <f>'Input - Gross flows &amp; stocks'!S292</f>
        <v>144987</v>
      </c>
      <c r="C290" s="15">
        <f>'Input - Gross flows &amp; stocks'!T292</f>
        <v>10322</v>
      </c>
      <c r="D290" s="15">
        <f>'Input - Gross flows &amp; stocks'!U292</f>
        <v>91606.333333333328</v>
      </c>
      <c r="E290" s="13">
        <f>'Input - Gross flows &amp; stocks'!V292</f>
        <v>0.58636816807567294</v>
      </c>
      <c r="F290" s="13">
        <f>'Input - Gross flows &amp; stocks'!W292</f>
        <v>4.2144553508466194E-2</v>
      </c>
      <c r="G290" s="13">
        <f>'Input - Gross flows &amp; stocks'!X292</f>
        <v>0.37148727841586082</v>
      </c>
      <c r="H290" s="13">
        <f>'Input - Gross flows &amp; stocks'!Y292</f>
        <v>6.646105505798118E-2</v>
      </c>
      <c r="I290" s="13"/>
      <c r="J290" s="12">
        <f ca="1">'Input - Gross flows &amp; stocks'!AJ292/('Input - Gross flows &amp; stocks'!$AJ292+'Input - Gross flows &amp; stocks'!$AK292+'Input - Gross flows &amp; stocks'!$AL292)</f>
        <v>0.97436466277551526</v>
      </c>
      <c r="K290" s="12">
        <f ca="1">'Input - Gross flows &amp; stocks'!AK292/('Input - Gross flows &amp; stocks'!$AJ292+'Input - Gross flows &amp; stocks'!$AK292+'Input - Gross flows &amp; stocks'!$AL292)</f>
        <v>1.1862123331503528E-2</v>
      </c>
      <c r="L290" s="12">
        <f ca="1">'Input - Gross flows &amp; stocks'!AL292/('Input - Gross flows &amp; stocks'!$AJ292+'Input - Gross flows &amp; stocks'!$AK292+'Input - Gross flows &amp; stocks'!$AL292)</f>
        <v>1.3773213892981185E-2</v>
      </c>
      <c r="M290" s="12">
        <f ca="1">'Input - Gross flows &amp; stocks'!AM292/('Input - Gross flows &amp; stocks'!$AM292+'Input - Gross flows &amp; stocks'!$AN292+'Input - Gross flows &amp; stocks'!$AO292)</f>
        <v>0.18514441955261302</v>
      </c>
      <c r="N290" s="12">
        <f ca="1">'Input - Gross flows &amp; stocks'!AN292/('Input - Gross flows &amp; stocks'!$AM292+'Input - Gross flows &amp; stocks'!$AN292+'Input - Gross flows &amp; stocks'!$AO292)</f>
        <v>0.66712617803120278</v>
      </c>
      <c r="O290" s="12">
        <f ca="1">'Input - Gross flows &amp; stocks'!AO292/('Input - Gross flows &amp; stocks'!$AM292+'Input - Gross flows &amp; stocks'!$AN292+'Input - Gross flows &amp; stocks'!$AO292)</f>
        <v>0.14772940241618426</v>
      </c>
      <c r="P290" s="12">
        <f ca="1">'Input - Gross flows &amp; stocks'!AP292/('Input - Gross flows &amp; stocks'!$AP292+'Input - Gross flows &amp; stocks'!$AQ292+'Input - Gross flows &amp; stocks'!$AR292)</f>
        <v>2.044724920440005E-2</v>
      </c>
      <c r="Q290" s="12">
        <f ca="1">'Input - Gross flows &amp; stocks'!AQ292/('Input - Gross flows &amp; stocks'!$AP292+'Input - Gross flows &amp; stocks'!$AQ292+'Input - Gross flows &amp; stocks'!$AR292)</f>
        <v>2.0468685017669765E-2</v>
      </c>
      <c r="R290" s="12">
        <f ca="1">'Input - Gross flows &amp; stocks'!AR292/('Input - Gross flows &amp; stocks'!$AP292+'Input - Gross flows &amp; stocks'!$AQ292+'Input - Gross flows &amp; stocks'!$AR292)</f>
        <v>0.95908406577793015</v>
      </c>
      <c r="T290" s="12">
        <f t="shared" ca="1" si="12"/>
        <v>0.97396693855122618</v>
      </c>
      <c r="U290" s="12">
        <f ca="1">OFFSET('Margin error adjustment'!$BD$6,UsefulSeries!$M289,0)</f>
        <v>1.142321982265578E-2</v>
      </c>
      <c r="V290" s="12">
        <f ca="1">OFFSET('Margin error adjustment'!$BD$7,UsefulSeries!$M289,0)</f>
        <v>1.4609841626118001E-2</v>
      </c>
      <c r="W290" s="12">
        <f ca="1">OFFSET('Margin error adjustment'!$BD$8,UsefulSeries!$M289,0)</f>
        <v>0.18799153157725962</v>
      </c>
      <c r="X290" s="12">
        <f t="shared" ca="1" si="13"/>
        <v>0.65297347072891365</v>
      </c>
      <c r="Y290" s="12">
        <f ca="1">OFFSET('Margin error adjustment'!$BD$9,UsefulSeries!$M289,0)</f>
        <v>0.15903499769382681</v>
      </c>
      <c r="Z290" s="12">
        <f ca="1">OFFSET('Margin error adjustment'!$BD$10,UsefulSeries!$M289,0)</f>
        <v>1.9263348709814838E-2</v>
      </c>
      <c r="AA290" s="12">
        <f ca="1">OFFSET('Margin error adjustment'!$BD$11,UsefulSeries!$M289,0)</f>
        <v>1.8534548582087574E-2</v>
      </c>
      <c r="AB290" s="12">
        <f t="shared" ca="1" si="14"/>
        <v>0.96220210270809758</v>
      </c>
      <c r="AD290" s="12">
        <f ca="1">OFFSET('Time agg. bias corr.'!$F$4,UsefulSeries!$C289,0)</f>
        <v>-2.7955970844796001E-2</v>
      </c>
      <c r="AE290" s="12">
        <f ca="1">OFFSET('Time agg. bias corr.'!$G$4,UsefulSeries!$C289,0)</f>
        <v>1.4081601478234101E-2</v>
      </c>
      <c r="AF290" s="12">
        <f ca="1">OFFSET('Time agg. bias corr.'!$H$4,UsefulSeries!$C289,0)</f>
        <v>1.3874369366561E-2</v>
      </c>
      <c r="AG290" s="12">
        <f ca="1">OFFSET('Time agg. bias corr.'!$F$5,UsefulSeries!$C289,0)</f>
        <v>0.23269712312627899</v>
      </c>
      <c r="AH290" s="12">
        <f ca="1">OFFSET('Time agg. bias corr.'!$G$5,UsefulSeries!$C289,0)</f>
        <v>-0.43074081248384999</v>
      </c>
      <c r="AI290" s="12">
        <f ca="1">OFFSET('Time agg. bias corr.'!$H$5,UsefulSeries!$C289,0)</f>
        <v>0.198043689357571</v>
      </c>
      <c r="AJ290" s="12">
        <f ca="1">OFFSET('Time agg. bias corr.'!$F$6,UsefulSeries!$C289,0)</f>
        <v>1.7542064785962999E-2</v>
      </c>
      <c r="AK290" s="12">
        <f ca="1">OFFSET('Time agg. bias corr.'!$G$6,UsefulSeries!$C289,0)</f>
        <v>2.3149318615714901E-2</v>
      </c>
      <c r="AL290" s="12">
        <f ca="1">OFFSET('Time agg. bias corr.'!$H$6,UsefulSeries!$C289,0)</f>
        <v>-4.0691383401678403E-2</v>
      </c>
    </row>
    <row r="291" spans="1:38" x14ac:dyDescent="0.35">
      <c r="A291" s="2" t="s">
        <v>346</v>
      </c>
      <c r="B291" s="15">
        <f>'Input - Gross flows &amp; stocks'!S293</f>
        <v>145349.66666666666</v>
      </c>
      <c r="C291" s="15">
        <f>'Input - Gross flows &amp; stocks'!T293</f>
        <v>10327.333333333334</v>
      </c>
      <c r="D291" s="15">
        <f>'Input - Gross flows &amp; stocks'!U293</f>
        <v>91409</v>
      </c>
      <c r="E291" s="13">
        <f>'Input - Gross flows &amp; stocks'!V293</f>
        <v>0.58762160104327821</v>
      </c>
      <c r="F291" s="13">
        <f>'Input - Gross flows &amp; stocks'!W293</f>
        <v>4.1277529828199294E-2</v>
      </c>
      <c r="G291" s="13">
        <f>'Input - Gross flows &amp; stocks'!X293</f>
        <v>0.37110086912852247</v>
      </c>
      <c r="H291" s="13">
        <f>'Input - Gross flows &amp; stocks'!Y293</f>
        <v>6.6338208812691243E-2</v>
      </c>
      <c r="I291" s="13"/>
      <c r="J291" s="12">
        <f ca="1">'Input - Gross flows &amp; stocks'!AJ293/('Input - Gross flows &amp; stocks'!$AJ293+'Input - Gross flows &amp; stocks'!$AK293+'Input - Gross flows &amp; stocks'!$AL293)</f>
        <v>0.9741740347823461</v>
      </c>
      <c r="K291" s="12">
        <f ca="1">'Input - Gross flows &amp; stocks'!AK293/('Input - Gross flows &amp; stocks'!$AJ293+'Input - Gross flows &amp; stocks'!$AK293+'Input - Gross flows &amp; stocks'!$AL293)</f>
        <v>1.2215191457882205E-2</v>
      </c>
      <c r="L291" s="12">
        <f ca="1">'Input - Gross flows &amp; stocks'!AL293/('Input - Gross flows &amp; stocks'!$AJ293+'Input - Gross flows &amp; stocks'!$AK293+'Input - Gross flows &amp; stocks'!$AL293)</f>
        <v>1.3610773759771589E-2</v>
      </c>
      <c r="M291" s="12">
        <f ca="1">'Input - Gross flows &amp; stocks'!AM293/('Input - Gross flows &amp; stocks'!$AM293+'Input - Gross flows &amp; stocks'!$AN293+'Input - Gross flows &amp; stocks'!$AO293)</f>
        <v>0.19142293395561832</v>
      </c>
      <c r="N291" s="12">
        <f ca="1">'Input - Gross flows &amp; stocks'!AN293/('Input - Gross flows &amp; stocks'!$AM293+'Input - Gross flows &amp; stocks'!$AN293+'Input - Gross flows &amp; stocks'!$AO293)</f>
        <v>0.66644647758942077</v>
      </c>
      <c r="O291" s="12">
        <f ca="1">'Input - Gross flows &amp; stocks'!AO293/('Input - Gross flows &amp; stocks'!$AM293+'Input - Gross flows &amp; stocks'!$AN293+'Input - Gross flows &amp; stocks'!$AO293)</f>
        <v>0.14213058845496079</v>
      </c>
      <c r="P291" s="12">
        <f ca="1">'Input - Gross flows &amp; stocks'!AP293/('Input - Gross flows &amp; stocks'!$AP293+'Input - Gross flows &amp; stocks'!$AQ293+'Input - Gross flows &amp; stocks'!$AR293)</f>
        <v>2.2020841886712113E-2</v>
      </c>
      <c r="Q291" s="12">
        <f ca="1">'Input - Gross flows &amp; stocks'!AQ293/('Input - Gross flows &amp; stocks'!$AP293+'Input - Gross flows &amp; stocks'!$AQ293+'Input - Gross flows &amp; stocks'!$AR293)</f>
        <v>2.121468911235317E-2</v>
      </c>
      <c r="R291" s="12">
        <f ca="1">'Input - Gross flows &amp; stocks'!AR293/('Input - Gross flows &amp; stocks'!$AP293+'Input - Gross flows &amp; stocks'!$AQ293+'Input - Gross flows &amp; stocks'!$AR293)</f>
        <v>0.95676446900093459</v>
      </c>
      <c r="T291" s="12">
        <f t="shared" ca="1" si="12"/>
        <v>0.97441006103522587</v>
      </c>
      <c r="U291" s="12">
        <f ca="1">OFFSET('Margin error adjustment'!$BD$6,UsefulSeries!$M290,0)</f>
        <v>1.1490719431970846E-2</v>
      </c>
      <c r="V291" s="12">
        <f ca="1">OFFSET('Margin error adjustment'!$BD$7,UsefulSeries!$M290,0)</f>
        <v>1.4099219532803251E-2</v>
      </c>
      <c r="W291" s="12">
        <f ca="1">OFFSET('Margin error adjustment'!$BD$8,UsefulSeries!$M290,0)</f>
        <v>0.19805031147573626</v>
      </c>
      <c r="X291" s="12">
        <f t="shared" ca="1" si="13"/>
        <v>0.6498321427152346</v>
      </c>
      <c r="Y291" s="12">
        <f ca="1">OFFSET('Margin error adjustment'!$BD$9,UsefulSeries!$M290,0)</f>
        <v>0.15211754580902917</v>
      </c>
      <c r="Z291" s="12">
        <f ca="1">OFFSET('Margin error adjustment'!$BD$10,UsefulSeries!$M290,0)</f>
        <v>2.1297678574429425E-2</v>
      </c>
      <c r="AA291" s="12">
        <f ca="1">OFFSET('Margin error adjustment'!$BD$11,UsefulSeries!$M290,0)</f>
        <v>1.9254635704677676E-2</v>
      </c>
      <c r="AB291" s="12">
        <f t="shared" ca="1" si="14"/>
        <v>0.9594476857208929</v>
      </c>
      <c r="AD291" s="12">
        <f ca="1">OFFSET('Time agg. bias corr.'!$F$4,UsefulSeries!$C290,0)</f>
        <v>-2.7600265233227401E-2</v>
      </c>
      <c r="AE291" s="12">
        <f ca="1">OFFSET('Time agg. bias corr.'!$G$4,UsefulSeries!$C290,0)</f>
        <v>1.4194542467701901E-2</v>
      </c>
      <c r="AF291" s="12">
        <f ca="1">OFFSET('Time agg. bias corr.'!$H$4,UsefulSeries!$C290,0)</f>
        <v>1.34057227655246E-2</v>
      </c>
      <c r="AG291" s="12">
        <f ca="1">OFFSET('Time agg. bias corr.'!$F$5,UsefulSeries!$C290,0)</f>
        <v>0.24564483837860099</v>
      </c>
      <c r="AH291" s="12">
        <f ca="1">OFFSET('Time agg. bias corr.'!$G$5,UsefulSeries!$C290,0)</f>
        <v>-0.43569153084569201</v>
      </c>
      <c r="AI291" s="12">
        <f ca="1">OFFSET('Time agg. bias corr.'!$H$5,UsefulSeries!$C290,0)</f>
        <v>0.19004669246709199</v>
      </c>
      <c r="AJ291" s="12">
        <f ca="1">OFFSET('Time agg. bias corr.'!$F$6,UsefulSeries!$C290,0)</f>
        <v>1.9436879246915301E-2</v>
      </c>
      <c r="AK291" s="12">
        <f ca="1">OFFSET('Time agg. bias corr.'!$G$6,UsefulSeries!$C290,0)</f>
        <v>2.41303656386119E-2</v>
      </c>
      <c r="AL291" s="12">
        <f ca="1">OFFSET('Time agg. bias corr.'!$H$6,UsefulSeries!$C290,0)</f>
        <v>-4.3567244885527698E-2</v>
      </c>
    </row>
    <row r="292" spans="1:38" x14ac:dyDescent="0.35">
      <c r="A292" s="2" t="s">
        <v>347</v>
      </c>
      <c r="B292" s="15">
        <f>'Input - Gross flows &amp; stocks'!S294</f>
        <v>145544.66666666666</v>
      </c>
      <c r="C292" s="15">
        <f>'Input - Gross flows &amp; stocks'!T294</f>
        <v>10163</v>
      </c>
      <c r="D292" s="15">
        <f>'Input - Gross flows &amp; stocks'!U294</f>
        <v>91553.333333333328</v>
      </c>
      <c r="E292" s="13">
        <f>'Input - Gross flows &amp; stocks'!V294</f>
        <v>0.58758893664554046</v>
      </c>
      <c r="F292" s="13">
        <f>'Input - Gross flows &amp; stocks'!W294</f>
        <v>4.198942878188161E-2</v>
      </c>
      <c r="G292" s="13">
        <f>'Input - Gross flows &amp; stocks'!X294</f>
        <v>0.37042163457257798</v>
      </c>
      <c r="H292" s="13">
        <f>'Input - Gross flows &amp; stocks'!Y294</f>
        <v>6.5269746940313372E-2</v>
      </c>
      <c r="I292" s="13"/>
      <c r="J292" s="12">
        <f ca="1">'Input - Gross flows &amp; stocks'!AJ294/('Input - Gross flows &amp; stocks'!$AJ294+'Input - Gross flows &amp; stocks'!$AK294+'Input - Gross flows &amp; stocks'!$AL294)</f>
        <v>0.97461971179857754</v>
      </c>
      <c r="K292" s="12">
        <f ca="1">'Input - Gross flows &amp; stocks'!AK294/('Input - Gross flows &amp; stocks'!$AJ294+'Input - Gross flows &amp; stocks'!$AK294+'Input - Gross flows &amp; stocks'!$AL294)</f>
        <v>1.1778763306613193E-2</v>
      </c>
      <c r="L292" s="12">
        <f ca="1">'Input - Gross flows &amp; stocks'!AL294/('Input - Gross flows &amp; stocks'!$AJ294+'Input - Gross flows &amp; stocks'!$AK294+'Input - Gross flows &amp; stocks'!$AL294)</f>
        <v>1.3601524894809439E-2</v>
      </c>
      <c r="M292" s="12">
        <f ca="1">'Input - Gross flows &amp; stocks'!AM294/('Input - Gross flows &amp; stocks'!$AM294+'Input - Gross flows &amp; stocks'!$AN294+'Input - Gross flows &amp; stocks'!$AO294)</f>
        <v>0.19225154207779419</v>
      </c>
      <c r="N292" s="12">
        <f ca="1">'Input - Gross flows &amp; stocks'!AN294/('Input - Gross flows &amp; stocks'!$AM294+'Input - Gross flows &amp; stocks'!$AN294+'Input - Gross flows &amp; stocks'!$AO294)</f>
        <v>0.66240419094300007</v>
      </c>
      <c r="O292" s="12">
        <f ca="1">'Input - Gross flows &amp; stocks'!AO294/('Input - Gross flows &amp; stocks'!$AM294+'Input - Gross flows &amp; stocks'!$AN294+'Input - Gross flows &amp; stocks'!$AO294)</f>
        <v>0.14534426697920566</v>
      </c>
      <c r="P292" s="12">
        <f ca="1">'Input - Gross flows &amp; stocks'!AP294/('Input - Gross flows &amp; stocks'!$AP294+'Input - Gross flows &amp; stocks'!$AQ294+'Input - Gross flows &amp; stocks'!$AR294)</f>
        <v>1.9588637188390118E-2</v>
      </c>
      <c r="Q292" s="12">
        <f ca="1">'Input - Gross flows &amp; stocks'!AQ294/('Input - Gross flows &amp; stocks'!$AP294+'Input - Gross flows &amp; stocks'!$AQ294+'Input - Gross flows &amp; stocks'!$AR294)</f>
        <v>2.0278541905911628E-2</v>
      </c>
      <c r="R292" s="12">
        <f ca="1">'Input - Gross flows &amp; stocks'!AR294/('Input - Gross flows &amp; stocks'!$AP294+'Input - Gross flows &amp; stocks'!$AQ294+'Input - Gross flows &amp; stocks'!$AR294)</f>
        <v>0.96013282090569818</v>
      </c>
      <c r="T292" s="12">
        <f t="shared" ca="1" si="12"/>
        <v>0.97433193605355506</v>
      </c>
      <c r="U292" s="12">
        <f ca="1">OFFSET('Margin error adjustment'!$BD$6,UsefulSeries!$M291,0)</f>
        <v>1.1933174826096914E-2</v>
      </c>
      <c r="V292" s="12">
        <f ca="1">OFFSET('Margin error adjustment'!$BD$7,UsefulSeries!$M291,0)</f>
        <v>1.3734889120348081E-2</v>
      </c>
      <c r="W292" s="12">
        <f ca="1">OFFSET('Margin error adjustment'!$BD$8,UsefulSeries!$M291,0)</f>
        <v>0.19026226094359275</v>
      </c>
      <c r="X292" s="12">
        <f t="shared" ca="1" si="13"/>
        <v>0.66442936043577872</v>
      </c>
      <c r="Y292" s="12">
        <f ca="1">OFFSET('Margin error adjustment'!$BD$9,UsefulSeries!$M291,0)</f>
        <v>0.14530837862062854</v>
      </c>
      <c r="Z292" s="12">
        <f ca="1">OFFSET('Margin error adjustment'!$BD$10,UsefulSeries!$M291,0)</f>
        <v>1.9393347958937917E-2</v>
      </c>
      <c r="AA292" s="12">
        <f ca="1">OFFSET('Margin error adjustment'!$BD$11,UsefulSeries!$M291,0)</f>
        <v>2.0348200096256746E-2</v>
      </c>
      <c r="AB292" s="12">
        <f t="shared" ca="1" si="14"/>
        <v>0.96025845194480541</v>
      </c>
      <c r="AD292" s="12">
        <f ca="1">OFFSET('Time agg. bias corr.'!$F$4,UsefulSeries!$C291,0)</f>
        <v>-2.7640696898257301E-2</v>
      </c>
      <c r="AE292" s="12">
        <f ca="1">OFFSET('Time agg. bias corr.'!$G$4,UsefulSeries!$C291,0)</f>
        <v>1.45908551805867E-2</v>
      </c>
      <c r="AF292" s="12">
        <f ca="1">OFFSET('Time agg. bias corr.'!$H$4,UsefulSeries!$C291,0)</f>
        <v>1.3049841717747999E-2</v>
      </c>
      <c r="AG292" s="12">
        <f ca="1">OFFSET('Time agg. bias corr.'!$F$5,UsefulSeries!$C291,0)</f>
        <v>0.23375810136779601</v>
      </c>
      <c r="AH292" s="12">
        <f ca="1">OFFSET('Time agg. bias corr.'!$G$5,UsefulSeries!$C291,0)</f>
        <v>-0.41336713406291598</v>
      </c>
      <c r="AI292" s="12">
        <f ca="1">OFFSET('Time agg. bias corr.'!$H$5,UsefulSeries!$C291,0)</f>
        <v>0.17960903268290501</v>
      </c>
      <c r="AJ292" s="12">
        <f ca="1">OFFSET('Time agg. bias corr.'!$F$6,UsefulSeries!$C291,0)</f>
        <v>1.7452753902713398E-2</v>
      </c>
      <c r="AK292" s="12">
        <f ca="1">OFFSET('Time agg. bias corr.'!$G$6,UsefulSeries!$C291,0)</f>
        <v>2.5243670208297798E-2</v>
      </c>
      <c r="AL292" s="12">
        <f ca="1">OFFSET('Time agg. bias corr.'!$H$6,UsefulSeries!$C291,0)</f>
        <v>-4.2696424110876097E-2</v>
      </c>
    </row>
    <row r="293" spans="1:38" x14ac:dyDescent="0.35">
      <c r="A293" s="2" t="s">
        <v>348</v>
      </c>
      <c r="B293" s="15">
        <f>'Input - Gross flows &amp; stocks'!S295</f>
        <v>145747</v>
      </c>
      <c r="C293" s="15">
        <f>'Input - Gross flows &amp; stocks'!T295</f>
        <v>9944.3333333333339</v>
      </c>
      <c r="D293" s="15">
        <f>'Input - Gross flows &amp; stocks'!U295</f>
        <v>91748.333333333328</v>
      </c>
      <c r="E293" s="13">
        <f>'Input - Gross flows &amp; stocks'!V295</f>
        <v>0.58955423080345226</v>
      </c>
      <c r="F293" s="13">
        <f>'Input - Gross flows &amp; stocks'!W295</f>
        <v>4.212199403052682E-2</v>
      </c>
      <c r="G293" s="13">
        <f>'Input - Gross flows &amp; stocks'!X295</f>
        <v>0.36832377516602094</v>
      </c>
      <c r="H293" s="13">
        <f>'Input - Gross flows &amp; stocks'!Y295</f>
        <v>6.3872105918976435E-2</v>
      </c>
      <c r="I293" s="13"/>
      <c r="J293" s="12">
        <f ca="1">'Input - Gross flows &amp; stocks'!AJ295/('Input - Gross flows &amp; stocks'!$AJ295+'Input - Gross flows &amp; stocks'!$AK295+'Input - Gross flows &amp; stocks'!$AL295)</f>
        <v>0.97492581758076269</v>
      </c>
      <c r="K293" s="12">
        <f ca="1">'Input - Gross flows &amp; stocks'!AK295/('Input - Gross flows &amp; stocks'!$AJ295+'Input - Gross flows &amp; stocks'!$AK295+'Input - Gross flows &amp; stocks'!$AL295)</f>
        <v>1.1560906036474881E-2</v>
      </c>
      <c r="L293" s="12">
        <f ca="1">'Input - Gross flows &amp; stocks'!AL295/('Input - Gross flows &amp; stocks'!$AJ295+'Input - Gross flows &amp; stocks'!$AK295+'Input - Gross flows &amp; stocks'!$AL295)</f>
        <v>1.3513276382762455E-2</v>
      </c>
      <c r="M293" s="12">
        <f ca="1">'Input - Gross flows &amp; stocks'!AM295/('Input - Gross flows &amp; stocks'!$AM295+'Input - Gross flows &amp; stocks'!$AN295+'Input - Gross flows &amp; stocks'!$AO295)</f>
        <v>0.18837239036874917</v>
      </c>
      <c r="N293" s="12">
        <f ca="1">'Input - Gross flows &amp; stocks'!AN295/('Input - Gross flows &amp; stocks'!$AM295+'Input - Gross flows &amp; stocks'!$AN295+'Input - Gross flows &amp; stocks'!$AO295)</f>
        <v>0.65506406443117127</v>
      </c>
      <c r="O293" s="12">
        <f ca="1">'Input - Gross flows &amp; stocks'!AO295/('Input - Gross flows &amp; stocks'!$AM295+'Input - Gross flows &amp; stocks'!$AN295+'Input - Gross flows &amp; stocks'!$AO295)</f>
        <v>0.15656354520007953</v>
      </c>
      <c r="P293" s="12">
        <f ca="1">'Input - Gross flows &amp; stocks'!AP295/('Input - Gross flows &amp; stocks'!$AP295+'Input - Gross flows &amp; stocks'!$AQ295+'Input - Gross flows &amp; stocks'!$AR295)</f>
        <v>2.0164262113194931E-2</v>
      </c>
      <c r="Q293" s="12">
        <f ca="1">'Input - Gross flows &amp; stocks'!AQ295/('Input - Gross flows &amp; stocks'!$AP295+'Input - Gross flows &amp; stocks'!$AQ295+'Input - Gross flows &amp; stocks'!$AR295)</f>
        <v>2.0054666617741111E-2</v>
      </c>
      <c r="R293" s="12">
        <f ca="1">'Input - Gross flows &amp; stocks'!AR295/('Input - Gross flows &amp; stocks'!$AP295+'Input - Gross flows &amp; stocks'!$AQ295+'Input - Gross flows &amp; stocks'!$AR295)</f>
        <v>0.95978107126906398</v>
      </c>
      <c r="T293" s="12">
        <f t="shared" ca="1" si="12"/>
        <v>0.97602843464628009</v>
      </c>
      <c r="U293" s="12">
        <f ca="1">OFFSET('Margin error adjustment'!$BD$6,UsefulSeries!$M292,0)</f>
        <v>1.1376236647769381E-2</v>
      </c>
      <c r="V293" s="12">
        <f ca="1">OFFSET('Margin error adjustment'!$BD$7,UsefulSeries!$M292,0)</f>
        <v>1.259532870595045E-2</v>
      </c>
      <c r="W293" s="12">
        <f ca="1">OFFSET('Margin error adjustment'!$BD$8,UsefulSeries!$M292,0)</f>
        <v>0.19251977078316235</v>
      </c>
      <c r="X293" s="12">
        <f t="shared" ca="1" si="13"/>
        <v>0.65828196118282656</v>
      </c>
      <c r="Y293" s="12">
        <f ca="1">OFFSET('Margin error adjustment'!$BD$9,UsefulSeries!$M292,0)</f>
        <v>0.14919826803401118</v>
      </c>
      <c r="Z293" s="12">
        <f ca="1">OFFSET('Margin error adjustment'!$BD$10,UsefulSeries!$M292,0)</f>
        <v>2.1507722027689406E-2</v>
      </c>
      <c r="AA293" s="12">
        <f ca="1">OFFSET('Margin error adjustment'!$BD$11,UsefulSeries!$M292,0)</f>
        <v>2.1047797915876659E-2</v>
      </c>
      <c r="AB293" s="12">
        <f t="shared" ca="1" si="14"/>
        <v>0.95744448005643401</v>
      </c>
      <c r="AD293" s="12">
        <f ca="1">OFFSET('Time agg. bias corr.'!$F$4,UsefulSeries!$C292,0)</f>
        <v>-2.5853292369804E-2</v>
      </c>
      <c r="AE293" s="12">
        <f ca="1">OFFSET('Time agg. bias corr.'!$G$4,UsefulSeries!$C292,0)</f>
        <v>1.3959147432017E-2</v>
      </c>
      <c r="AF293" s="12">
        <f ca="1">OFFSET('Time agg. bias corr.'!$H$4,UsefulSeries!$C292,0)</f>
        <v>1.1894144927654501E-2</v>
      </c>
      <c r="AG293" s="12">
        <f ca="1">OFFSET('Time agg. bias corr.'!$F$5,UsefulSeries!$C292,0)</f>
        <v>0.23710734341408701</v>
      </c>
      <c r="AH293" s="12">
        <f ca="1">OFFSET('Time agg. bias corr.'!$G$5,UsefulSeries!$C292,0)</f>
        <v>-0.42281341456402</v>
      </c>
      <c r="AI293" s="12">
        <f ca="1">OFFSET('Time agg. bias corr.'!$H$5,UsefulSeries!$C292,0)</f>
        <v>0.185706071151202</v>
      </c>
      <c r="AJ293" s="12">
        <f ca="1">OFFSET('Time agg. bias corr.'!$F$6,UsefulSeries!$C292,0)</f>
        <v>1.9516344980788702E-2</v>
      </c>
      <c r="AK293" s="12">
        <f ca="1">OFFSET('Time agg. bias corr.'!$G$6,UsefulSeries!$C292,0)</f>
        <v>2.62648293266349E-2</v>
      </c>
      <c r="AL293" s="12">
        <f ca="1">OFFSET('Time agg. bias corr.'!$H$6,UsefulSeries!$C292,0)</f>
        <v>-4.5781174307329697E-2</v>
      </c>
    </row>
    <row r="294" spans="1:38" x14ac:dyDescent="0.35">
      <c r="A294" s="2" t="s">
        <v>349</v>
      </c>
      <c r="B294" s="15">
        <f>'Input - Gross flows &amp; stocks'!S296</f>
        <v>145894.33333333334</v>
      </c>
      <c r="C294" s="15">
        <f>'Input - Gross flows &amp; stocks'!T296</f>
        <v>9629.3333333333339</v>
      </c>
      <c r="D294" s="15">
        <f>'Input - Gross flows &amp; stocks'!U296</f>
        <v>92101.333333333328</v>
      </c>
      <c r="E294" s="13">
        <f>'Input - Gross flows &amp; stocks'!V296</f>
        <v>0.58873904275397171</v>
      </c>
      <c r="F294" s="13">
        <f>'Input - Gross flows &amp; stocks'!W296</f>
        <v>3.9197539595617503E-2</v>
      </c>
      <c r="G294" s="13">
        <f>'Input - Gross flows &amp; stocks'!X296</f>
        <v>0.37206341765041079</v>
      </c>
      <c r="H294" s="13">
        <f>'Input - Gross flows &amp; stocks'!Y296</f>
        <v>6.191554983057241E-2</v>
      </c>
      <c r="I294" s="13"/>
      <c r="J294" s="12">
        <f ca="1">'Input - Gross flows &amp; stocks'!AJ296/('Input - Gross flows &amp; stocks'!$AJ296+'Input - Gross flows &amp; stocks'!$AK296+'Input - Gross flows &amp; stocks'!$AL296)</f>
        <v>0.97524926522376232</v>
      </c>
      <c r="K294" s="12">
        <f ca="1">'Input - Gross flows &amp; stocks'!AK296/('Input - Gross flows &amp; stocks'!$AJ296+'Input - Gross flows &amp; stocks'!$AK296+'Input - Gross flows &amp; stocks'!$AL296)</f>
        <v>1.1468147307171364E-2</v>
      </c>
      <c r="L294" s="12">
        <f ca="1">'Input - Gross flows &amp; stocks'!AL296/('Input - Gross flows &amp; stocks'!$AJ296+'Input - Gross flows &amp; stocks'!$AK296+'Input - Gross flows &amp; stocks'!$AL296)</f>
        <v>1.3282587469066267E-2</v>
      </c>
      <c r="M294" s="12">
        <f ca="1">'Input - Gross flows &amp; stocks'!AM296/('Input - Gross flows &amp; stocks'!$AM296+'Input - Gross flows &amp; stocks'!$AN296+'Input - Gross flows &amp; stocks'!$AO296)</f>
        <v>0.18856918498851352</v>
      </c>
      <c r="N294" s="12">
        <f ca="1">'Input - Gross flows &amp; stocks'!AN296/('Input - Gross flows &amp; stocks'!$AM296+'Input - Gross flows &amp; stocks'!$AN296+'Input - Gross flows &amp; stocks'!$AO296)</f>
        <v>0.64790183801005152</v>
      </c>
      <c r="O294" s="12">
        <f ca="1">'Input - Gross flows &amp; stocks'!AO296/('Input - Gross flows &amp; stocks'!$AM296+'Input - Gross flows &amp; stocks'!$AN296+'Input - Gross flows &amp; stocks'!$AO296)</f>
        <v>0.16352897700143515</v>
      </c>
      <c r="P294" s="12">
        <f ca="1">'Input - Gross flows &amp; stocks'!AP296/('Input - Gross flows &amp; stocks'!$AP296+'Input - Gross flows &amp; stocks'!$AQ296+'Input - Gross flows &amp; stocks'!$AR296)</f>
        <v>1.9664640331253661E-2</v>
      </c>
      <c r="Q294" s="12">
        <f ca="1">'Input - Gross flows &amp; stocks'!AQ296/('Input - Gross flows &amp; stocks'!$AP296+'Input - Gross flows &amp; stocks'!$AQ296+'Input - Gross flows &amp; stocks'!$AR296)</f>
        <v>1.8779177672785537E-2</v>
      </c>
      <c r="R294" s="12">
        <f ca="1">'Input - Gross flows &amp; stocks'!AR296/('Input - Gross flows &amp; stocks'!$AP296+'Input - Gross flows &amp; stocks'!$AQ296+'Input - Gross flows &amp; stocks'!$AR296)</f>
        <v>0.96155618199596082</v>
      </c>
      <c r="T294" s="12">
        <f t="shared" ca="1" si="12"/>
        <v>0.97413860083916926</v>
      </c>
      <c r="U294" s="12">
        <f ca="1">OFFSET('Margin error adjustment'!$BD$6,UsefulSeries!$M293,0)</f>
        <v>1.1171227521619462E-2</v>
      </c>
      <c r="V294" s="12">
        <f ca="1">OFFSET('Margin error adjustment'!$BD$7,UsefulSeries!$M293,0)</f>
        <v>1.4690171639211297E-2</v>
      </c>
      <c r="W294" s="12">
        <f ca="1">OFFSET('Margin error adjustment'!$BD$8,UsefulSeries!$M293,0)</f>
        <v>0.1882903096585076</v>
      </c>
      <c r="X294" s="12">
        <f t="shared" ca="1" si="13"/>
        <v>0.63090680634255425</v>
      </c>
      <c r="Y294" s="12">
        <f ca="1">OFFSET('Margin error adjustment'!$BD$9,UsefulSeries!$M293,0)</f>
        <v>0.18080288399893815</v>
      </c>
      <c r="Z294" s="12">
        <f ca="1">OFFSET('Margin error adjustment'!$BD$10,UsefulSeries!$M293,0)</f>
        <v>1.7648456002907643E-2</v>
      </c>
      <c r="AA294" s="12">
        <f ca="1">OFFSET('Margin error adjustment'!$BD$11,UsefulSeries!$M293,0)</f>
        <v>1.6388956736985184E-2</v>
      </c>
      <c r="AB294" s="12">
        <f t="shared" ca="1" si="14"/>
        <v>0.9659625872601072</v>
      </c>
      <c r="AD294" s="12">
        <f ca="1">OFFSET('Time agg. bias corr.'!$F$4,UsefulSeries!$C293,0)</f>
        <v>-2.7769893104607798E-2</v>
      </c>
      <c r="AE294" s="12">
        <f ca="1">OFFSET('Time agg. bias corr.'!$G$4,UsefulSeries!$C293,0)</f>
        <v>1.4008988461634401E-2</v>
      </c>
      <c r="AF294" s="12">
        <f ca="1">OFFSET('Time agg. bias corr.'!$H$4,UsefulSeries!$C293,0)</f>
        <v>1.37609046429738E-2</v>
      </c>
      <c r="AG294" s="12">
        <f ca="1">OFFSET('Time agg. bias corr.'!$F$5,UsefulSeries!$C293,0)</f>
        <v>0.23672722189738801</v>
      </c>
      <c r="AH294" s="12">
        <f ca="1">OFFSET('Time agg. bias corr.'!$G$5,UsefulSeries!$C293,0)</f>
        <v>-0.46529346307523101</v>
      </c>
      <c r="AI294" s="12">
        <f ca="1">OFFSET('Time agg. bias corr.'!$H$5,UsefulSeries!$C293,0)</f>
        <v>0.22856624117784199</v>
      </c>
      <c r="AJ294" s="12">
        <f ca="1">OFFSET('Time agg. bias corr.'!$F$6,UsefulSeries!$C293,0)</f>
        <v>1.60684342607889E-2</v>
      </c>
      <c r="AK294" s="12">
        <f ca="1">OFFSET('Time agg. bias corr.'!$G$6,UsefulSeries!$C293,0)</f>
        <v>2.0755866674079498E-2</v>
      </c>
      <c r="AL294" s="12">
        <f ca="1">OFFSET('Time agg. bias corr.'!$H$6,UsefulSeries!$C293,0)</f>
        <v>-3.6824300934868902E-2</v>
      </c>
    </row>
    <row r="295" spans="1:38" x14ac:dyDescent="0.35">
      <c r="A295" s="2" t="s">
        <v>350</v>
      </c>
      <c r="B295" s="15">
        <f>'Input - Gross flows &amp; stocks'!S297</f>
        <v>146148</v>
      </c>
      <c r="C295" s="15">
        <f>'Input - Gross flows &amp; stocks'!T297</f>
        <v>9613.3333333333339</v>
      </c>
      <c r="D295" s="15">
        <f>'Input - Gross flows &amp; stocks'!U297</f>
        <v>92058.333333333328</v>
      </c>
      <c r="E295" s="13">
        <f>'Input - Gross flows &amp; stocks'!V297</f>
        <v>0.58876836468488258</v>
      </c>
      <c r="F295" s="13">
        <f>'Input - Gross flows &amp; stocks'!W297</f>
        <v>3.9249339719411039E-2</v>
      </c>
      <c r="G295" s="13">
        <f>'Input - Gross flows &amp; stocks'!X297</f>
        <v>0.37198229559570634</v>
      </c>
      <c r="H295" s="13">
        <f>'Input - Gross flows &amp; stocks'!Y297</f>
        <v>6.1718355432670499E-2</v>
      </c>
      <c r="I295" s="13"/>
      <c r="J295" s="12">
        <f ca="1">'Input - Gross flows &amp; stocks'!AJ297/('Input - Gross flows &amp; stocks'!$AJ297+'Input - Gross flows &amp; stocks'!$AK297+'Input - Gross flows &amp; stocks'!$AL297)</f>
        <v>0.97559604472430861</v>
      </c>
      <c r="K295" s="12">
        <f ca="1">'Input - Gross flows &amp; stocks'!AK297/('Input - Gross flows &amp; stocks'!$AJ297+'Input - Gross flows &amp; stocks'!$AK297+'Input - Gross flows &amp; stocks'!$AL297)</f>
        <v>1.1721109408275499E-2</v>
      </c>
      <c r="L295" s="12">
        <f ca="1">'Input - Gross flows &amp; stocks'!AL297/('Input - Gross flows &amp; stocks'!$AJ297+'Input - Gross flows &amp; stocks'!$AK297+'Input - Gross flows &amp; stocks'!$AL297)</f>
        <v>1.2682845867415974E-2</v>
      </c>
      <c r="M295" s="12">
        <f ca="1">'Input - Gross flows &amp; stocks'!AM297/('Input - Gross flows &amp; stocks'!$AM297+'Input - Gross flows &amp; stocks'!$AN297+'Input - Gross flows &amp; stocks'!$AO297)</f>
        <v>0.18689659037685152</v>
      </c>
      <c r="N295" s="12">
        <f ca="1">'Input - Gross flows &amp; stocks'!AN297/('Input - Gross flows &amp; stocks'!$AM297+'Input - Gross flows &amp; stocks'!$AN297+'Input - Gross flows &amp; stocks'!$AO297)</f>
        <v>0.65464758421132019</v>
      </c>
      <c r="O295" s="12">
        <f ca="1">'Input - Gross flows &amp; stocks'!AO297/('Input - Gross flows &amp; stocks'!$AM297+'Input - Gross flows &amp; stocks'!$AN297+'Input - Gross flows &amp; stocks'!$AO297)</f>
        <v>0.15845582541182829</v>
      </c>
      <c r="P295" s="12">
        <f ca="1">'Input - Gross flows &amp; stocks'!AP297/('Input - Gross flows &amp; stocks'!$AP297+'Input - Gross flows &amp; stocks'!$AQ297+'Input - Gross flows &amp; stocks'!$AR297)</f>
        <v>2.1362976543344559E-2</v>
      </c>
      <c r="Q295" s="12">
        <f ca="1">'Input - Gross flows &amp; stocks'!AQ297/('Input - Gross flows &amp; stocks'!$AP297+'Input - Gross flows &amp; stocks'!$AQ297+'Input - Gross flows &amp; stocks'!$AR297)</f>
        <v>1.990712446708592E-2</v>
      </c>
      <c r="R295" s="12">
        <f ca="1">'Input - Gross flows &amp; stocks'!AR297/('Input - Gross flows &amp; stocks'!$AP297+'Input - Gross flows &amp; stocks'!$AQ297+'Input - Gross flows &amp; stocks'!$AR297)</f>
        <v>0.95872989898956962</v>
      </c>
      <c r="T295" s="12">
        <f t="shared" ca="1" si="12"/>
        <v>0.97492844749911145</v>
      </c>
      <c r="U295" s="12">
        <f ca="1">OFFSET('Margin error adjustment'!$BD$6,UsefulSeries!$M294,0)</f>
        <v>1.1673932565750014E-2</v>
      </c>
      <c r="V295" s="12">
        <f ca="1">OFFSET('Margin error adjustment'!$BD$7,UsefulSeries!$M294,0)</f>
        <v>1.3397619935138536E-2</v>
      </c>
      <c r="W295" s="12">
        <f ca="1">OFFSET('Margin error adjustment'!$BD$8,UsefulSeries!$M294,0)</f>
        <v>0.18561603778379379</v>
      </c>
      <c r="X295" s="12">
        <f t="shared" ca="1" si="13"/>
        <v>0.64797521058027796</v>
      </c>
      <c r="Y295" s="12">
        <f ca="1">OFFSET('Margin error adjustment'!$BD$9,UsefulSeries!$M294,0)</f>
        <v>0.16640875163592825</v>
      </c>
      <c r="Z295" s="12">
        <f ca="1">OFFSET('Margin error adjustment'!$BD$10,UsefulSeries!$M294,0)</f>
        <v>2.0196104759453659E-2</v>
      </c>
      <c r="AA295" s="12">
        <f ca="1">OFFSET('Margin error adjustment'!$BD$11,UsefulSeries!$M294,0)</f>
        <v>1.8753270358694243E-2</v>
      </c>
      <c r="AB295" s="12">
        <f t="shared" ca="1" si="14"/>
        <v>0.96105062488185211</v>
      </c>
      <c r="AD295" s="12">
        <f ca="1">OFFSET('Time agg. bias corr.'!$F$4,UsefulSeries!$C294,0)</f>
        <v>-2.69822369843121E-2</v>
      </c>
      <c r="AE295" s="12">
        <f ca="1">OFFSET('Time agg. bias corr.'!$G$4,UsefulSeries!$C294,0)</f>
        <v>1.44536005535571E-2</v>
      </c>
      <c r="AF295" s="12">
        <f ca="1">OFFSET('Time agg. bias corr.'!$H$4,UsefulSeries!$C294,0)</f>
        <v>1.25286364206167E-2</v>
      </c>
      <c r="AG295" s="12">
        <f ca="1">OFFSET('Time agg. bias corr.'!$F$5,UsefulSeries!$C294,0)</f>
        <v>0.23025268928339701</v>
      </c>
      <c r="AH295" s="12">
        <f ca="1">OFFSET('Time agg. bias corr.'!$G$5,UsefulSeries!$C294,0)</f>
        <v>-0.43864728086523302</v>
      </c>
      <c r="AI295" s="12">
        <f ca="1">OFFSET('Time agg. bias corr.'!$H$5,UsefulSeries!$C294,0)</f>
        <v>0.208394591583074</v>
      </c>
      <c r="AJ295" s="12">
        <f ca="1">OFFSET('Time agg. bias corr.'!$F$6,UsefulSeries!$C294,0)</f>
        <v>1.85027594387756E-2</v>
      </c>
      <c r="AK295" s="12">
        <f ca="1">OFFSET('Time agg. bias corr.'!$G$6,UsefulSeries!$C294,0)</f>
        <v>2.3515668519355298E-2</v>
      </c>
      <c r="AL295" s="12">
        <f ca="1">OFFSET('Time agg. bias corr.'!$H$6,UsefulSeries!$C294,0)</f>
        <v>-4.2018427958042101E-2</v>
      </c>
    </row>
    <row r="296" spans="1:38" x14ac:dyDescent="0.35">
      <c r="A296" s="2" t="s">
        <v>351</v>
      </c>
      <c r="B296" s="15">
        <f>'Input - Gross flows &amp; stocks'!S298</f>
        <v>146372</v>
      </c>
      <c r="C296" s="15">
        <f>'Input - Gross flows &amp; stocks'!T298</f>
        <v>9579.3333333333339</v>
      </c>
      <c r="D296" s="15">
        <f>'Input - Gross flows &amp; stocks'!U298</f>
        <v>92071</v>
      </c>
      <c r="E296" s="13">
        <f>'Input - Gross flows &amp; stocks'!V298</f>
        <v>0.59001509196413437</v>
      </c>
      <c r="F296" s="13">
        <f>'Input - Gross flows &amp; stocks'!W298</f>
        <v>3.8214144479327236E-2</v>
      </c>
      <c r="G296" s="13">
        <f>'Input - Gross flows &amp; stocks'!X298</f>
        <v>0.37177076355653838</v>
      </c>
      <c r="H296" s="13">
        <f>'Input - Gross flows &amp; stocks'!Y298</f>
        <v>6.1425145451358756E-2</v>
      </c>
      <c r="I296" s="13"/>
      <c r="J296" s="12">
        <f ca="1">'Input - Gross flows &amp; stocks'!AJ298/('Input - Gross flows &amp; stocks'!$AJ298+'Input - Gross flows &amp; stocks'!$AK298+'Input - Gross flows &amp; stocks'!$AL298)</f>
        <v>0.97547856697622659</v>
      </c>
      <c r="K296" s="12">
        <f ca="1">'Input - Gross flows &amp; stocks'!AK298/('Input - Gross flows &amp; stocks'!$AJ298+'Input - Gross flows &amp; stocks'!$AK298+'Input - Gross flows &amp; stocks'!$AL298)</f>
        <v>1.200267178751477E-2</v>
      </c>
      <c r="L296" s="12">
        <f ca="1">'Input - Gross flows &amp; stocks'!AL298/('Input - Gross flows &amp; stocks'!$AJ298+'Input - Gross flows &amp; stocks'!$AK298+'Input - Gross flows &amp; stocks'!$AL298)</f>
        <v>1.2518761236258742E-2</v>
      </c>
      <c r="M296" s="12">
        <f ca="1">'Input - Gross flows &amp; stocks'!AM298/('Input - Gross flows &amp; stocks'!$AM298+'Input - Gross flows &amp; stocks'!$AN298+'Input - Gross flows &amp; stocks'!$AO298)</f>
        <v>0.19064062058824727</v>
      </c>
      <c r="N296" s="12">
        <f ca="1">'Input - Gross flows &amp; stocks'!AN298/('Input - Gross flows &amp; stocks'!$AM298+'Input - Gross flows &amp; stocks'!$AN298+'Input - Gross flows &amp; stocks'!$AO298)</f>
        <v>0.65133017655551106</v>
      </c>
      <c r="O296" s="12">
        <f ca="1">'Input - Gross flows &amp; stocks'!AO298/('Input - Gross flows &amp; stocks'!$AM298+'Input - Gross flows &amp; stocks'!$AN298+'Input - Gross flows &amp; stocks'!$AO298)</f>
        <v>0.15802920285624167</v>
      </c>
      <c r="P296" s="12">
        <f ca="1">'Input - Gross flows &amp; stocks'!AP298/('Input - Gross flows &amp; stocks'!$AP298+'Input - Gross flows &amp; stocks'!$AQ298+'Input - Gross flows &amp; stocks'!$AR298)</f>
        <v>2.091967806694215E-2</v>
      </c>
      <c r="Q296" s="12">
        <f ca="1">'Input - Gross flows &amp; stocks'!AQ298/('Input - Gross flows &amp; stocks'!$AP298+'Input - Gross flows &amp; stocks'!$AQ298+'Input - Gross flows &amp; stocks'!$AR298)</f>
        <v>1.9527169978619668E-2</v>
      </c>
      <c r="R296" s="12">
        <f ca="1">'Input - Gross flows &amp; stocks'!AR298/('Input - Gross flows &amp; stocks'!$AP298+'Input - Gross flows &amp; stocks'!$AQ298+'Input - Gross flows &amp; stocks'!$AR298)</f>
        <v>0.95955315195443813</v>
      </c>
      <c r="T296" s="12">
        <f t="shared" ca="1" si="12"/>
        <v>0.9759608951254205</v>
      </c>
      <c r="U296" s="12">
        <f ca="1">OFFSET('Margin error adjustment'!$BD$6,UsefulSeries!$M295,0)</f>
        <v>1.1252946656205737E-2</v>
      </c>
      <c r="V296" s="12">
        <f ca="1">OFFSET('Margin error adjustment'!$BD$7,UsefulSeries!$M295,0)</f>
        <v>1.2786158218373853E-2</v>
      </c>
      <c r="W296" s="12">
        <f ca="1">OFFSET('Margin error adjustment'!$BD$8,UsefulSeries!$M295,0)</f>
        <v>0.19782946721209194</v>
      </c>
      <c r="X296" s="12">
        <f t="shared" ca="1" si="13"/>
        <v>0.63488490539851428</v>
      </c>
      <c r="Y296" s="12">
        <f ca="1">OFFSET('Margin error adjustment'!$BD$9,UsefulSeries!$M295,0)</f>
        <v>0.16728562738939376</v>
      </c>
      <c r="Z296" s="12">
        <f ca="1">OFFSET('Margin error adjustment'!$BD$10,UsefulSeries!$M295,0)</f>
        <v>2.0526556962613303E-2</v>
      </c>
      <c r="AA296" s="12">
        <f ca="1">OFFSET('Margin error adjustment'!$BD$11,UsefulSeries!$M295,0)</f>
        <v>1.7930832254456706E-2</v>
      </c>
      <c r="AB296" s="12">
        <f t="shared" ca="1" si="14"/>
        <v>0.96154261078293002</v>
      </c>
      <c r="AD296" s="12">
        <f ca="1">OFFSET('Time agg. bias corr.'!$F$4,UsefulSeries!$C295,0)</f>
        <v>-2.5977425901782501E-2</v>
      </c>
      <c r="AE296" s="12">
        <f ca="1">OFFSET('Time agg. bias corr.'!$G$4,UsefulSeries!$C295,0)</f>
        <v>1.40662429054453E-2</v>
      </c>
      <c r="AF296" s="12">
        <f ca="1">OFFSET('Time agg. bias corr.'!$H$4,UsefulSeries!$C295,0)</f>
        <v>1.1911182986261299E-2</v>
      </c>
      <c r="AG296" s="12">
        <f ca="1">OFFSET('Time agg. bias corr.'!$F$5,UsefulSeries!$C295,0)</f>
        <v>0.247704277636078</v>
      </c>
      <c r="AH296" s="12">
        <f ca="1">OFFSET('Time agg. bias corr.'!$G$5,UsefulSeries!$C295,0)</f>
        <v>-0.45912260965041501</v>
      </c>
      <c r="AI296" s="12">
        <f ca="1">OFFSET('Time agg. bias corr.'!$H$5,UsefulSeries!$C295,0)</f>
        <v>0.21141833201681501</v>
      </c>
      <c r="AJ296" s="12">
        <f ca="1">OFFSET('Time agg. bias corr.'!$F$6,UsefulSeries!$C295,0)</f>
        <v>1.8753409003055201E-2</v>
      </c>
      <c r="AK296" s="12">
        <f ca="1">OFFSET('Time agg. bias corr.'!$G$6,UsefulSeries!$C295,0)</f>
        <v>2.2689211339295301E-2</v>
      </c>
      <c r="AL296" s="12">
        <f ca="1">OFFSET('Time agg. bias corr.'!$H$6,UsefulSeries!$C295,0)</f>
        <v>-4.1442620352473002E-2</v>
      </c>
    </row>
    <row r="297" spans="1:38" x14ac:dyDescent="0.35">
      <c r="A297" s="2" t="s">
        <v>352</v>
      </c>
      <c r="B297" s="15">
        <f>'Input - Gross flows &amp; stocks'!S299</f>
        <v>146578.66666666666</v>
      </c>
      <c r="C297" s="15">
        <f>'Input - Gross flows &amp; stocks'!T299</f>
        <v>9521.3333333333339</v>
      </c>
      <c r="D297" s="15">
        <f>'Input - Gross flows &amp; stocks'!U299</f>
        <v>92133.333333333328</v>
      </c>
      <c r="E297" s="13">
        <f>'Input - Gross flows &amp; stocks'!V299</f>
        <v>0.59042104966071696</v>
      </c>
      <c r="F297" s="13">
        <f>'Input - Gross flows &amp; stocks'!W299</f>
        <v>3.8911713832991295E-2</v>
      </c>
      <c r="G297" s="13">
        <f>'Input - Gross flows &amp; stocks'!X299</f>
        <v>0.37066723650629174</v>
      </c>
      <c r="H297" s="13">
        <f>'Input - Gross flows &amp; stocks'!Y299</f>
        <v>6.0995088618407009E-2</v>
      </c>
      <c r="I297" s="13"/>
      <c r="J297" s="12">
        <f ca="1">'Input - Gross flows &amp; stocks'!AJ299/('Input - Gross flows &amp; stocks'!$AJ299+'Input - Gross flows &amp; stocks'!$AK299+'Input - Gross flows &amp; stocks'!$AL299)</f>
        <v>0.97527079738071765</v>
      </c>
      <c r="K297" s="12">
        <f ca="1">'Input - Gross flows &amp; stocks'!AK299/('Input - Gross flows &amp; stocks'!$AJ299+'Input - Gross flows &amp; stocks'!$AK299+'Input - Gross flows &amp; stocks'!$AL299)</f>
        <v>1.1543529881670024E-2</v>
      </c>
      <c r="L297" s="12">
        <f ca="1">'Input - Gross flows &amp; stocks'!AL299/('Input - Gross flows &amp; stocks'!$AJ299+'Input - Gross flows &amp; stocks'!$AK299+'Input - Gross flows &amp; stocks'!$AL299)</f>
        <v>1.3185672737612245E-2</v>
      </c>
      <c r="M297" s="12">
        <f ca="1">'Input - Gross flows &amp; stocks'!AM299/('Input - Gross flows &amp; stocks'!$AM299+'Input - Gross flows &amp; stocks'!$AN299+'Input - Gross flows &amp; stocks'!$AO299)</f>
        <v>0.19297320156503292</v>
      </c>
      <c r="N297" s="12">
        <f ca="1">'Input - Gross flows &amp; stocks'!AN299/('Input - Gross flows &amp; stocks'!$AM299+'Input - Gross flows &amp; stocks'!$AN299+'Input - Gross flows &amp; stocks'!$AO299)</f>
        <v>0.65280846640134194</v>
      </c>
      <c r="O297" s="12">
        <f ca="1">'Input - Gross flows &amp; stocks'!AO299/('Input - Gross flows &amp; stocks'!$AM299+'Input - Gross flows &amp; stocks'!$AN299+'Input - Gross flows &amp; stocks'!$AO299)</f>
        <v>0.15421833203362534</v>
      </c>
      <c r="P297" s="12">
        <f ca="1">'Input - Gross flows &amp; stocks'!AP299/('Input - Gross flows &amp; stocks'!$AP299+'Input - Gross flows &amp; stocks'!$AQ299+'Input - Gross flows &amp; stocks'!$AR299)</f>
        <v>2.0657999908534144E-2</v>
      </c>
      <c r="Q297" s="12">
        <f ca="1">'Input - Gross flows &amp; stocks'!AQ299/('Input - Gross flows &amp; stocks'!$AP299+'Input - Gross flows &amp; stocks'!$AQ299+'Input - Gross flows &amp; stocks'!$AR299)</f>
        <v>1.96385087003875E-2</v>
      </c>
      <c r="R297" s="12">
        <f ca="1">'Input - Gross flows &amp; stocks'!AR299/('Input - Gross flows &amp; stocks'!$AP299+'Input - Gross flows &amp; stocks'!$AQ299+'Input - Gross flows &amp; stocks'!$AR299)</f>
        <v>0.95970349139107836</v>
      </c>
      <c r="T297" s="12">
        <f t="shared" ca="1" si="12"/>
        <v>0.97523162756857362</v>
      </c>
      <c r="U297" s="12">
        <f ca="1">OFFSET('Margin error adjustment'!$BD$6,UsefulSeries!$M296,0)</f>
        <v>1.1502345237756027E-2</v>
      </c>
      <c r="V297" s="12">
        <f ca="1">OFFSET('Margin error adjustment'!$BD$7,UsefulSeries!$M296,0)</f>
        <v>1.3266027193670291E-2</v>
      </c>
      <c r="W297" s="12">
        <f ca="1">OFFSET('Margin error adjustment'!$BD$8,UsefulSeries!$M296,0)</f>
        <v>0.19323503515595619</v>
      </c>
      <c r="X297" s="12">
        <f t="shared" ca="1" si="13"/>
        <v>0.65139137165205274</v>
      </c>
      <c r="Y297" s="12">
        <f ca="1">OFFSET('Margin error adjustment'!$BD$9,UsefulSeries!$M296,0)</f>
        <v>0.15537359319199104</v>
      </c>
      <c r="Z297" s="12">
        <f ca="1">OFFSET('Margin error adjustment'!$BD$10,UsefulSeries!$M296,0)</f>
        <v>2.0537816394036464E-2</v>
      </c>
      <c r="AA297" s="12">
        <f ca="1">OFFSET('Margin error adjustment'!$BD$11,UsefulSeries!$M296,0)</f>
        <v>1.9454979438518451E-2</v>
      </c>
      <c r="AB297" s="12">
        <f t="shared" ca="1" si="14"/>
        <v>0.96000720416744501</v>
      </c>
      <c r="AD297" s="12">
        <f ca="1">OFFSET('Time agg. bias corr.'!$F$4,UsefulSeries!$C296,0)</f>
        <v>-2.6704754546876298E-2</v>
      </c>
      <c r="AE297" s="12">
        <f ca="1">OFFSET('Time agg. bias corr.'!$G$4,UsefulSeries!$C296,0)</f>
        <v>1.4196158634583501E-2</v>
      </c>
      <c r="AF297" s="12">
        <f ca="1">OFFSET('Time agg. bias corr.'!$H$4,UsefulSeries!$C296,0)</f>
        <v>1.25085959122322E-2</v>
      </c>
      <c r="AG297" s="12">
        <f ca="1">OFFSET('Time agg. bias corr.'!$F$5,UsefulSeries!$C296,0)</f>
        <v>0.23928192432442899</v>
      </c>
      <c r="AH297" s="12">
        <f ca="1">OFFSET('Time agg. bias corr.'!$G$5,UsefulSeries!$C296,0)</f>
        <v>-0.43331926732931603</v>
      </c>
      <c r="AI297" s="12">
        <f ca="1">OFFSET('Time agg. bias corr.'!$H$5,UsefulSeries!$C296,0)</f>
        <v>0.19403734300384201</v>
      </c>
      <c r="AJ297" s="12">
        <f ca="1">OFFSET('Time agg. bias corr.'!$F$6,UsefulSeries!$C296,0)</f>
        <v>1.86782996332568E-2</v>
      </c>
      <c r="AK297" s="12">
        <f ca="1">OFFSET('Time agg. bias corr.'!$G$6,UsefulSeries!$C296,0)</f>
        <v>2.4354835706749099E-2</v>
      </c>
      <c r="AL297" s="12">
        <f ca="1">OFFSET('Time agg. bias corr.'!$H$6,UsefulSeries!$C296,0)</f>
        <v>-4.3033135329784901E-2</v>
      </c>
    </row>
    <row r="298" spans="1:38" x14ac:dyDescent="0.35">
      <c r="A298" s="2" t="s">
        <v>353</v>
      </c>
      <c r="B298" s="15">
        <f>'Input - Gross flows &amp; stocks'!S300</f>
        <v>146890.66666666666</v>
      </c>
      <c r="C298" s="15">
        <f>'Input - Gross flows &amp; stocks'!T300</f>
        <v>9300.6666666666661</v>
      </c>
      <c r="D298" s="15">
        <f>'Input - Gross flows &amp; stocks'!U300</f>
        <v>92253.333333333328</v>
      </c>
      <c r="E298" s="13">
        <f>'Input - Gross flows &amp; stocks'!V300</f>
        <v>0.59003343673206299</v>
      </c>
      <c r="F298" s="13">
        <f>'Input - Gross flows &amp; stocks'!W300</f>
        <v>3.8742295451798733E-2</v>
      </c>
      <c r="G298" s="13">
        <f>'Input - Gross flows &amp; stocks'!X300</f>
        <v>0.37122426781613826</v>
      </c>
      <c r="H298" s="13">
        <f>'Input - Gross flows &amp; stocks'!Y300</f>
        <v>5.9546624439256131E-2</v>
      </c>
      <c r="I298" s="13"/>
      <c r="J298" s="12">
        <f ca="1">'Input - Gross flows &amp; stocks'!AJ300/('Input - Gross flows &amp; stocks'!$AJ300+'Input - Gross flows &amp; stocks'!$AK300+'Input - Gross flows &amp; stocks'!$AL300)</f>
        <v>0.97497118129605254</v>
      </c>
      <c r="K298" s="12">
        <f ca="1">'Input - Gross flows &amp; stocks'!AK300/('Input - Gross flows &amp; stocks'!$AJ300+'Input - Gross flows &amp; stocks'!$AK300+'Input - Gross flows &amp; stocks'!$AL300)</f>
        <v>1.1060229508736077E-2</v>
      </c>
      <c r="L298" s="12">
        <f ca="1">'Input - Gross flows &amp; stocks'!AL300/('Input - Gross flows &amp; stocks'!$AJ300+'Input - Gross flows &amp; stocks'!$AK300+'Input - Gross flows &amp; stocks'!$AL300)</f>
        <v>1.396858919521134E-2</v>
      </c>
      <c r="M298" s="12">
        <f ca="1">'Input - Gross flows &amp; stocks'!AM300/('Input - Gross flows &amp; stocks'!$AM300+'Input - Gross flows &amp; stocks'!$AN300+'Input - Gross flows &amp; stocks'!$AO300)</f>
        <v>0.20340173990359439</v>
      </c>
      <c r="N298" s="12">
        <f ca="1">'Input - Gross flows &amp; stocks'!AN300/('Input - Gross flows &amp; stocks'!$AM300+'Input - Gross flows &amp; stocks'!$AN300+'Input - Gross flows &amp; stocks'!$AO300)</f>
        <v>0.64047665121801423</v>
      </c>
      <c r="O298" s="12">
        <f ca="1">'Input - Gross flows &amp; stocks'!AO300/('Input - Gross flows &amp; stocks'!$AM300+'Input - Gross flows &amp; stocks'!$AN300+'Input - Gross flows &amp; stocks'!$AO300)</f>
        <v>0.15612160887839141</v>
      </c>
      <c r="P298" s="12">
        <f ca="1">'Input - Gross flows &amp; stocks'!AP300/('Input - Gross flows &amp; stocks'!$AP300+'Input - Gross flows &amp; stocks'!$AQ300+'Input - Gross flows &amp; stocks'!$AR300)</f>
        <v>2.0997618855280897E-2</v>
      </c>
      <c r="Q298" s="12">
        <f ca="1">'Input - Gross flows &amp; stocks'!AQ300/('Input - Gross flows &amp; stocks'!$AP300+'Input - Gross flows &amp; stocks'!$AQ300+'Input - Gross flows &amp; stocks'!$AR300)</f>
        <v>1.9429069412548586E-2</v>
      </c>
      <c r="R298" s="12">
        <f ca="1">'Input - Gross flows &amp; stocks'!AR300/('Input - Gross flows &amp; stocks'!$AP300+'Input - Gross flows &amp; stocks'!$AQ300+'Input - Gross flows &amp; stocks'!$AR300)</f>
        <v>0.95957331173217053</v>
      </c>
      <c r="T298" s="12">
        <f t="shared" ca="1" si="12"/>
        <v>0.97386490914846446</v>
      </c>
      <c r="U298" s="12">
        <f ca="1">OFFSET('Margin error adjustment'!$BD$6,UsefulSeries!$M297,0)</f>
        <v>1.1393715815321264E-2</v>
      </c>
      <c r="V298" s="12">
        <f ca="1">OFFSET('Margin error adjustment'!$BD$7,UsefulSeries!$M297,0)</f>
        <v>1.4741375036214272E-2</v>
      </c>
      <c r="W298" s="12">
        <f ca="1">OFFSET('Margin error adjustment'!$BD$8,UsefulSeries!$M297,0)</f>
        <v>0.19753307849227777</v>
      </c>
      <c r="X298" s="12">
        <f t="shared" ca="1" si="13"/>
        <v>0.64203554090621906</v>
      </c>
      <c r="Y298" s="12">
        <f ca="1">OFFSET('Margin error adjustment'!$BD$9,UsefulSeries!$M297,0)</f>
        <v>0.16043138060150319</v>
      </c>
      <c r="Z298" s="12">
        <f ca="1">OFFSET('Margin error adjustment'!$BD$10,UsefulSeries!$M297,0)</f>
        <v>1.9847301022305624E-2</v>
      </c>
      <c r="AA298" s="12">
        <f ca="1">OFFSET('Margin error adjustment'!$BD$11,UsefulSeries!$M297,0)</f>
        <v>1.8972549687727523E-2</v>
      </c>
      <c r="AB298" s="12">
        <f t="shared" ca="1" si="14"/>
        <v>0.96118014928996687</v>
      </c>
      <c r="AD298" s="12">
        <f ca="1">OFFSET('Time agg. bias corr.'!$F$4,UsefulSeries!$C297,0)</f>
        <v>-2.8151918911307899E-2</v>
      </c>
      <c r="AE298" s="12">
        <f ca="1">OFFSET('Time agg. bias corr.'!$G$4,UsefulSeries!$C297,0)</f>
        <v>1.41515542683329E-2</v>
      </c>
      <c r="AF298" s="12">
        <f ca="1">OFFSET('Time agg. bias corr.'!$H$4,UsefulSeries!$C297,0)</f>
        <v>1.40003646329052E-2</v>
      </c>
      <c r="AG298" s="12">
        <f ca="1">OFFSET('Time agg. bias corr.'!$F$5,UsefulSeries!$C297,0)</f>
        <v>0.24651486442597101</v>
      </c>
      <c r="AH298" s="12">
        <f ca="1">OFFSET('Time agg. bias corr.'!$G$5,UsefulSeries!$C297,0)</f>
        <v>-0.44791640828755702</v>
      </c>
      <c r="AI298" s="12">
        <f ca="1">OFFSET('Time agg. bias corr.'!$H$5,UsefulSeries!$C297,0)</f>
        <v>0.20140154385050099</v>
      </c>
      <c r="AJ298" s="12">
        <f ca="1">OFFSET('Time agg. bias corr.'!$F$6,UsefulSeries!$C297,0)</f>
        <v>1.7950470979479199E-2</v>
      </c>
      <c r="AK298" s="12">
        <f ca="1">OFFSET('Time agg. bias corr.'!$G$6,UsefulSeries!$C297,0)</f>
        <v>2.3900903241363399E-2</v>
      </c>
      <c r="AL298" s="12">
        <f ca="1">OFFSET('Time agg. bias corr.'!$H$6,UsefulSeries!$C297,0)</f>
        <v>-4.1851374220628401E-2</v>
      </c>
    </row>
    <row r="299" spans="1:38" x14ac:dyDescent="0.35">
      <c r="A299" s="2" t="s">
        <v>354</v>
      </c>
      <c r="B299" s="15">
        <f>'Input - Gross flows &amp; stocks'!S301</f>
        <v>147199</v>
      </c>
      <c r="C299" s="15">
        <f>'Input - Gross flows &amp; stocks'!T301</f>
        <v>9112.6666666666661</v>
      </c>
      <c r="D299" s="15">
        <f>'Input - Gross flows &amp; stocks'!U301</f>
        <v>92337.666666666672</v>
      </c>
      <c r="E299" s="13">
        <f>'Input - Gross flows &amp; stocks'!V301</f>
        <v>0.5910073375810535</v>
      </c>
      <c r="F299" s="13">
        <f>'Input - Gross flows &amp; stocks'!W301</f>
        <v>3.7416430868555464E-2</v>
      </c>
      <c r="G299" s="13">
        <f>'Input - Gross flows &amp; stocks'!X301</f>
        <v>0.37157623155039105</v>
      </c>
      <c r="H299" s="13">
        <f>'Input - Gross flows &amp; stocks'!Y301</f>
        <v>5.8298058366298103E-2</v>
      </c>
      <c r="I299" s="13"/>
      <c r="J299" s="12">
        <f ca="1">'Input - Gross flows &amp; stocks'!AJ301/('Input - Gross flows &amp; stocks'!$AJ301+'Input - Gross flows &amp; stocks'!$AK301+'Input - Gross flows &amp; stocks'!$AL301)</f>
        <v>0.97470527230821002</v>
      </c>
      <c r="K299" s="12">
        <f ca="1">'Input - Gross flows &amp; stocks'!AK301/('Input - Gross flows &amp; stocks'!$AJ301+'Input - Gross flows &amp; stocks'!$AK301+'Input - Gross flows &amp; stocks'!$AL301)</f>
        <v>1.0901968363274199E-2</v>
      </c>
      <c r="L299" s="12">
        <f ca="1">'Input - Gross flows &amp; stocks'!AL301/('Input - Gross flows &amp; stocks'!$AJ301+'Input - Gross flows &amp; stocks'!$AK301+'Input - Gross flows &amp; stocks'!$AL301)</f>
        <v>1.4392759328515732E-2</v>
      </c>
      <c r="M299" s="12">
        <f ca="1">'Input - Gross flows &amp; stocks'!AM301/('Input - Gross flows &amp; stocks'!$AM301+'Input - Gross flows &amp; stocks'!$AN301+'Input - Gross flows &amp; stocks'!$AO301)</f>
        <v>0.20582160039612721</v>
      </c>
      <c r="N299" s="12">
        <f ca="1">'Input - Gross flows &amp; stocks'!AN301/('Input - Gross flows &amp; stocks'!$AM301+'Input - Gross flows &amp; stocks'!$AN301+'Input - Gross flows &amp; stocks'!$AO301)</f>
        <v>0.6344370349830899</v>
      </c>
      <c r="O299" s="12">
        <f ca="1">'Input - Gross flows &amp; stocks'!AO301/('Input - Gross flows &amp; stocks'!$AM301+'Input - Gross flows &amp; stocks'!$AN301+'Input - Gross flows &amp; stocks'!$AO301)</f>
        <v>0.15974136462078281</v>
      </c>
      <c r="P299" s="12">
        <f ca="1">'Input - Gross flows &amp; stocks'!AP301/('Input - Gross flows &amp; stocks'!$AP301+'Input - Gross flows &amp; stocks'!$AQ301+'Input - Gross flows &amp; stocks'!$AR301)</f>
        <v>2.1563826800230085E-2</v>
      </c>
      <c r="Q299" s="12">
        <f ca="1">'Input - Gross flows &amp; stocks'!AQ301/('Input - Gross flows &amp; stocks'!$AP301+'Input - Gross flows &amp; stocks'!$AQ301+'Input - Gross flows &amp; stocks'!$AR301)</f>
        <v>1.9694314028120399E-2</v>
      </c>
      <c r="R299" s="12">
        <f ca="1">'Input - Gross flows &amp; stocks'!AR301/('Input - Gross flows &amp; stocks'!$AP301+'Input - Gross flows &amp; stocks'!$AQ301+'Input - Gross flows &amp; stocks'!$AR301)</f>
        <v>0.95874185917164945</v>
      </c>
      <c r="T299" s="12">
        <f t="shared" ca="1" si="12"/>
        <v>0.97467622082352379</v>
      </c>
      <c r="U299" s="12">
        <f ca="1">OFFSET('Margin error adjustment'!$BD$6,UsefulSeries!$M298,0)</f>
        <v>1.0589502047740382E-2</v>
      </c>
      <c r="V299" s="12">
        <f ca="1">OFFSET('Margin error adjustment'!$BD$7,UsefulSeries!$M298,0)</f>
        <v>1.4734277128735854E-2</v>
      </c>
      <c r="W299" s="12">
        <f ca="1">OFFSET('Margin error adjustment'!$BD$8,UsefulSeries!$M298,0)</f>
        <v>0.20877921683007075</v>
      </c>
      <c r="X299" s="12">
        <f t="shared" ca="1" si="13"/>
        <v>0.62538879079220211</v>
      </c>
      <c r="Y299" s="12">
        <f ca="1">OFFSET('Margin error adjustment'!$BD$9,UsefulSeries!$M298,0)</f>
        <v>0.16583199237772722</v>
      </c>
      <c r="Z299" s="12">
        <f ca="1">OFFSET('Margin error adjustment'!$BD$10,UsefulSeries!$M298,0)</f>
        <v>2.1084804748760625E-2</v>
      </c>
      <c r="AA299" s="12">
        <f ca="1">OFFSET('Margin error adjustment'!$BD$11,UsefulSeries!$M298,0)</f>
        <v>1.8692940840732593E-2</v>
      </c>
      <c r="AB299" s="12">
        <f t="shared" ca="1" si="14"/>
        <v>0.96022225441050679</v>
      </c>
      <c r="AD299" s="12">
        <f ca="1">OFFSET('Time agg. bias corr.'!$F$4,UsefulSeries!$C298,0)</f>
        <v>-2.7321273303790802E-2</v>
      </c>
      <c r="AE299" s="12">
        <f ca="1">OFFSET('Time agg. bias corr.'!$G$4,UsefulSeries!$C298,0)</f>
        <v>1.3297811080828999E-2</v>
      </c>
      <c r="AF299" s="12">
        <f ca="1">OFFSET('Time agg. bias corr.'!$H$4,UsefulSeries!$C298,0)</f>
        <v>1.40234622229618E-2</v>
      </c>
      <c r="AG299" s="12">
        <f ca="1">OFFSET('Time agg. bias corr.'!$F$5,UsefulSeries!$C298,0)</f>
        <v>0.26354118422053802</v>
      </c>
      <c r="AH299" s="12">
        <f ca="1">OFFSET('Time agg. bias corr.'!$G$5,UsefulSeries!$C298,0)</f>
        <v>-0.47436591479562301</v>
      </c>
      <c r="AI299" s="12">
        <f ca="1">OFFSET('Time agg. bias corr.'!$H$5,UsefulSeries!$C298,0)</f>
        <v>0.210824730575085</v>
      </c>
      <c r="AJ299" s="12">
        <f ca="1">OFFSET('Time agg. bias corr.'!$F$6,UsefulSeries!$C298,0)</f>
        <v>1.9081317585602602E-2</v>
      </c>
      <c r="AK299" s="12">
        <f ca="1">OFFSET('Time agg. bias corr.'!$G$6,UsefulSeries!$C298,0)</f>
        <v>2.3851604706278302E-2</v>
      </c>
      <c r="AL299" s="12">
        <f ca="1">OFFSET('Time agg. bias corr.'!$H$6,UsefulSeries!$C298,0)</f>
        <v>-4.29329222918809E-2</v>
      </c>
    </row>
    <row r="300" spans="1:38" x14ac:dyDescent="0.35">
      <c r="A300" s="2" t="s">
        <v>355</v>
      </c>
      <c r="B300" s="15">
        <f>'Input - Gross flows &amp; stocks'!S302</f>
        <v>147400.66666666666</v>
      </c>
      <c r="C300" s="15">
        <f>'Input - Gross flows &amp; stocks'!T302</f>
        <v>8915.3333333333339</v>
      </c>
      <c r="D300" s="15">
        <f>'Input - Gross flows &amp; stocks'!U302</f>
        <v>92527</v>
      </c>
      <c r="E300" s="13">
        <f>'Input - Gross flows &amp; stocks'!V302</f>
        <v>0.59267987629545915</v>
      </c>
      <c r="F300" s="13">
        <f>'Input - Gross flows &amp; stocks'!W302</f>
        <v>3.6150198868320618E-2</v>
      </c>
      <c r="G300" s="13">
        <f>'Input - Gross flows &amp; stocks'!X302</f>
        <v>0.37116992483622019</v>
      </c>
      <c r="H300" s="13">
        <f>'Input - Gross flows &amp; stocks'!Y302</f>
        <v>5.7034042153927517E-2</v>
      </c>
      <c r="I300" s="13"/>
      <c r="J300" s="12">
        <f ca="1">'Input - Gross flows &amp; stocks'!AJ302/('Input - Gross flows &amp; stocks'!$AJ302+'Input - Gross flows &amp; stocks'!$AK302+'Input - Gross flows &amp; stocks'!$AL302)</f>
        <v>0.97395554039956311</v>
      </c>
      <c r="K300" s="12">
        <f ca="1">'Input - Gross flows &amp; stocks'!AK302/('Input - Gross flows &amp; stocks'!$AJ302+'Input - Gross flows &amp; stocks'!$AK302+'Input - Gross flows &amp; stocks'!$AL302)</f>
        <v>1.1045878377784526E-2</v>
      </c>
      <c r="L300" s="12">
        <f ca="1">'Input - Gross flows &amp; stocks'!AL302/('Input - Gross flows &amp; stocks'!$AJ302+'Input - Gross flows &amp; stocks'!$AK302+'Input - Gross flows &amp; stocks'!$AL302)</f>
        <v>1.499858122265223E-2</v>
      </c>
      <c r="M300" s="12">
        <f ca="1">'Input - Gross flows &amp; stocks'!AM302/('Input - Gross flows &amp; stocks'!$AM302+'Input - Gross flows &amp; stocks'!$AN302+'Input - Gross flows &amp; stocks'!$AO302)</f>
        <v>0.20754829679285219</v>
      </c>
      <c r="N300" s="12">
        <f ca="1">'Input - Gross flows &amp; stocks'!AN302/('Input - Gross flows &amp; stocks'!$AM302+'Input - Gross flows &amp; stocks'!$AN302+'Input - Gross flows &amp; stocks'!$AO302)</f>
        <v>0.62453294028230022</v>
      </c>
      <c r="O300" s="12">
        <f ca="1">'Input - Gross flows &amp; stocks'!AO302/('Input - Gross flows &amp; stocks'!$AM302+'Input - Gross flows &amp; stocks'!$AN302+'Input - Gross flows &amp; stocks'!$AO302)</f>
        <v>0.16791876292484767</v>
      </c>
      <c r="P300" s="12">
        <f ca="1">'Input - Gross flows &amp; stocks'!AP302/('Input - Gross flows &amp; stocks'!$AP302+'Input - Gross flows &amp; stocks'!$AQ302+'Input - Gross flows &amp; stocks'!$AR302)</f>
        <v>2.2011889467142175E-2</v>
      </c>
      <c r="Q300" s="12">
        <f ca="1">'Input - Gross flows &amp; stocks'!AQ302/('Input - Gross flows &amp; stocks'!$AP302+'Input - Gross flows &amp; stocks'!$AQ302+'Input - Gross flows &amp; stocks'!$AR302)</f>
        <v>1.949950591777486E-2</v>
      </c>
      <c r="R300" s="12">
        <f ca="1">'Input - Gross flows &amp; stocks'!AR302/('Input - Gross flows &amp; stocks'!$AP302+'Input - Gross flows &amp; stocks'!$AQ302+'Input - Gross flows &amp; stocks'!$AR302)</f>
        <v>0.95848860461508301</v>
      </c>
      <c r="T300" s="12">
        <f t="shared" ca="1" si="12"/>
        <v>0.97495727790307796</v>
      </c>
      <c r="U300" s="12">
        <f ca="1">OFFSET('Margin error adjustment'!$BD$6,UsefulSeries!$M299,0)</f>
        <v>1.0424004107005013E-2</v>
      </c>
      <c r="V300" s="12">
        <f ca="1">OFFSET('Margin error adjustment'!$BD$7,UsefulSeries!$M299,0)</f>
        <v>1.4618717989917035E-2</v>
      </c>
      <c r="W300" s="12">
        <f ca="1">OFFSET('Margin error adjustment'!$BD$8,UsefulSeries!$M299,0)</f>
        <v>0.21589767070814264</v>
      </c>
      <c r="X300" s="12">
        <f t="shared" ca="1" si="13"/>
        <v>0.61385395426976008</v>
      </c>
      <c r="Y300" s="12">
        <f ca="1">OFFSET('Margin error adjustment'!$BD$9,UsefulSeries!$M299,0)</f>
        <v>0.17024837502209728</v>
      </c>
      <c r="Z300" s="12">
        <f ca="1">OFFSET('Margin error adjustment'!$BD$10,UsefulSeries!$M299,0)</f>
        <v>2.2592540219618245E-2</v>
      </c>
      <c r="AA300" s="12">
        <f ca="1">OFFSET('Margin error adjustment'!$BD$11,UsefulSeries!$M299,0)</f>
        <v>1.8896020021209423E-2</v>
      </c>
      <c r="AB300" s="12">
        <f t="shared" ca="1" si="14"/>
        <v>0.95851143975917241</v>
      </c>
      <c r="AD300" s="12">
        <f ca="1">OFFSET('Time agg. bias corr.'!$F$4,UsefulSeries!$C299,0)</f>
        <v>-2.7085326210267002E-2</v>
      </c>
      <c r="AE300" s="12">
        <f ca="1">OFFSET('Time agg. bias corr.'!$G$4,UsefulSeries!$C299,0)</f>
        <v>1.3198833492942199E-2</v>
      </c>
      <c r="AF300" s="12">
        <f ca="1">OFFSET('Time agg. bias corr.'!$H$4,UsefulSeries!$C299,0)</f>
        <v>1.38864927173242E-2</v>
      </c>
      <c r="AG300" s="12">
        <f ca="1">OFFSET('Time agg. bias corr.'!$F$5,UsefulSeries!$C299,0)</f>
        <v>0.27469995793890101</v>
      </c>
      <c r="AH300" s="12">
        <f ca="1">OFFSET('Time agg. bias corr.'!$G$5,UsefulSeries!$C299,0)</f>
        <v>-0.49325635070343599</v>
      </c>
      <c r="AI300" s="12">
        <f ca="1">OFFSET('Time agg. bias corr.'!$H$5,UsefulSeries!$C299,0)</f>
        <v>0.21855639276453401</v>
      </c>
      <c r="AJ300" s="12">
        <f ca="1">OFFSET('Time agg. bias corr.'!$F$6,UsefulSeries!$C299,0)</f>
        <v>2.05008324207154E-2</v>
      </c>
      <c r="AK300" s="12">
        <f ca="1">OFFSET('Time agg. bias corr.'!$G$6,UsefulSeries!$C299,0)</f>
        <v>2.43387352489822E-2</v>
      </c>
      <c r="AL300" s="12">
        <f ca="1">OFFSET('Time agg. bias corr.'!$H$6,UsefulSeries!$C299,0)</f>
        <v>-4.4839567669698099E-2</v>
      </c>
    </row>
    <row r="301" spans="1:38" x14ac:dyDescent="0.35">
      <c r="A301" s="2" t="s">
        <v>356</v>
      </c>
      <c r="B301" s="15">
        <f>'Input - Gross flows &amp; stocks'!S303</f>
        <v>147644</v>
      </c>
      <c r="C301" s="15">
        <f>'Input - Gross flows &amp; stocks'!T303</f>
        <v>8892.3333333333339</v>
      </c>
      <c r="D301" s="15">
        <f>'Input - Gross flows &amp; stocks'!U303</f>
        <v>92662</v>
      </c>
      <c r="E301" s="13">
        <f>'Input - Gross flows &amp; stocks'!V303</f>
        <v>0.59229477102120209</v>
      </c>
      <c r="F301" s="13">
        <f>'Input - Gross flows &amp; stocks'!W303</f>
        <v>3.6380222147208693E-2</v>
      </c>
      <c r="G301" s="13">
        <f>'Input - Gross flows &amp; stocks'!X303</f>
        <v>0.37132500683158925</v>
      </c>
      <c r="H301" s="13">
        <f>'Input - Gross flows &amp; stocks'!Y303</f>
        <v>5.6806832918449179E-2</v>
      </c>
      <c r="I301" s="13"/>
      <c r="J301" s="12">
        <f ca="1">'Input - Gross flows &amp; stocks'!AJ303/('Input - Gross flows &amp; stocks'!$AJ303+'Input - Gross flows &amp; stocks'!$AK303+'Input - Gross flows &amp; stocks'!$AL303)</f>
        <v>0.97367797783319554</v>
      </c>
      <c r="K301" s="12">
        <f ca="1">'Input - Gross flows &amp; stocks'!AK303/('Input - Gross flows &amp; stocks'!$AJ303+'Input - Gross flows &amp; stocks'!$AK303+'Input - Gross flows &amp; stocks'!$AL303)</f>
        <v>1.0971260945690528E-2</v>
      </c>
      <c r="L301" s="12">
        <f ca="1">'Input - Gross flows &amp; stocks'!AL303/('Input - Gross flows &amp; stocks'!$AJ303+'Input - Gross flows &amp; stocks'!$AK303+'Input - Gross flows &amp; stocks'!$AL303)</f>
        <v>1.5350761221113909E-2</v>
      </c>
      <c r="M301" s="12">
        <f ca="1">'Input - Gross flows &amp; stocks'!AM303/('Input - Gross flows &amp; stocks'!$AM303+'Input - Gross flows &amp; stocks'!$AN303+'Input - Gross flows &amp; stocks'!$AO303)</f>
        <v>0.19966964962527142</v>
      </c>
      <c r="N301" s="12">
        <f ca="1">'Input - Gross flows &amp; stocks'!AN303/('Input - Gross flows &amp; stocks'!$AM303+'Input - Gross flows &amp; stocks'!$AN303+'Input - Gross flows &amp; stocks'!$AO303)</f>
        <v>0.63413926540070675</v>
      </c>
      <c r="O301" s="12">
        <f ca="1">'Input - Gross flows &amp; stocks'!AO303/('Input - Gross flows &amp; stocks'!$AM303+'Input - Gross flows &amp; stocks'!$AN303+'Input - Gross flows &amp; stocks'!$AO303)</f>
        <v>0.1661910849740218</v>
      </c>
      <c r="P301" s="12">
        <f ca="1">'Input - Gross flows &amp; stocks'!AP303/('Input - Gross flows &amp; stocks'!$AP303+'Input - Gross flows &amp; stocks'!$AQ303+'Input - Gross flows &amp; stocks'!$AR303)</f>
        <v>2.3306331591351617E-2</v>
      </c>
      <c r="Q301" s="12">
        <f ca="1">'Input - Gross flows &amp; stocks'!AQ303/('Input - Gross flows &amp; stocks'!$AP303+'Input - Gross flows &amp; stocks'!$AQ303+'Input - Gross flows &amp; stocks'!$AR303)</f>
        <v>1.9678189958416407E-2</v>
      </c>
      <c r="R301" s="12">
        <f ca="1">'Input - Gross flows &amp; stocks'!AR303/('Input - Gross flows &amp; stocks'!$AP303+'Input - Gross flows &amp; stocks'!$AQ303+'Input - Gross flows &amp; stocks'!$AR303)</f>
        <v>0.95701547845023205</v>
      </c>
      <c r="T301" s="12">
        <f t="shared" ca="1" si="12"/>
        <v>0.97314329048988402</v>
      </c>
      <c r="U301" s="12">
        <f ca="1">OFFSET('Margin error adjustment'!$BD$6,UsefulSeries!$M300,0)</f>
        <v>1.0979784896242394E-2</v>
      </c>
      <c r="V301" s="12">
        <f ca="1">OFFSET('Margin error adjustment'!$BD$7,UsefulSeries!$M300,0)</f>
        <v>1.5876924613873574E-2</v>
      </c>
      <c r="W301" s="12">
        <f ca="1">OFFSET('Margin error adjustment'!$BD$8,UsefulSeries!$M300,0)</f>
        <v>0.19834612881776056</v>
      </c>
      <c r="X301" s="12">
        <f t="shared" ca="1" si="13"/>
        <v>0.63077675688140578</v>
      </c>
      <c r="Y301" s="12">
        <f ca="1">OFFSET('Margin error adjustment'!$BD$9,UsefulSeries!$M300,0)</f>
        <v>0.1708771143008336</v>
      </c>
      <c r="Z301" s="12">
        <f ca="1">OFFSET('Margin error adjustment'!$BD$10,UsefulSeries!$M300,0)</f>
        <v>2.2528964322925032E-2</v>
      </c>
      <c r="AA301" s="12">
        <f ca="1">OFFSET('Margin error adjustment'!$BD$11,UsefulSeries!$M300,0)</f>
        <v>1.9047931735028154E-2</v>
      </c>
      <c r="AB301" s="12">
        <f t="shared" ca="1" si="14"/>
        <v>0.95842310394204677</v>
      </c>
      <c r="AD301" s="12">
        <f ca="1">OFFSET('Time agg. bias corr.'!$F$4,UsefulSeries!$C300,0)</f>
        <v>-2.8889975312012602E-2</v>
      </c>
      <c r="AE301" s="12">
        <f ca="1">OFFSET('Time agg. bias corr.'!$G$4,UsefulSeries!$C300,0)</f>
        <v>1.3733485011801499E-2</v>
      </c>
      <c r="AF301" s="12">
        <f ca="1">OFFSET('Time agg. bias corr.'!$H$4,UsefulSeries!$C300,0)</f>
        <v>1.5156490300137901E-2</v>
      </c>
      <c r="AG301" s="12">
        <f ca="1">OFFSET('Time agg. bias corr.'!$F$5,UsefulSeries!$C300,0)</f>
        <v>0.24923368431363399</v>
      </c>
      <c r="AH301" s="12">
        <f ca="1">OFFSET('Time agg. bias corr.'!$G$5,UsefulSeries!$C300,0)</f>
        <v>-0.46585022096184497</v>
      </c>
      <c r="AI301" s="12">
        <f ca="1">OFFSET('Time agg. bias corr.'!$H$5,UsefulSeries!$C300,0)</f>
        <v>0.216616536647039</v>
      </c>
      <c r="AJ301" s="12">
        <f ca="1">OFFSET('Time agg. bias corr.'!$F$6,UsefulSeries!$C300,0)</f>
        <v>2.0716558259815401E-2</v>
      </c>
      <c r="AK301" s="12">
        <f ca="1">OFFSET('Time agg. bias corr.'!$G$6,UsefulSeries!$C300,0)</f>
        <v>2.42200251285664E-2</v>
      </c>
      <c r="AL301" s="12">
        <f ca="1">OFFSET('Time agg. bias corr.'!$H$6,UsefulSeries!$C300,0)</f>
        <v>-4.4936583378150097E-2</v>
      </c>
    </row>
    <row r="302" spans="1:38" x14ac:dyDescent="0.35">
      <c r="A302" s="2" t="s">
        <v>357</v>
      </c>
      <c r="B302" s="15">
        <f>'Input - Gross flows &amp; stocks'!S304</f>
        <v>147924.66666666666</v>
      </c>
      <c r="C302" s="15">
        <f>'Input - Gross flows &amp; stocks'!T304</f>
        <v>8756.6666666666661</v>
      </c>
      <c r="D302" s="15">
        <f>'Input - Gross flows &amp; stocks'!U304</f>
        <v>92868.666666666672</v>
      </c>
      <c r="E302" s="13">
        <f>'Input - Gross flows &amp; stocks'!V304</f>
        <v>0.59205792119761635</v>
      </c>
      <c r="F302" s="13">
        <f>'Input - Gross flows &amp; stocks'!W304</f>
        <v>3.4951892959827813E-2</v>
      </c>
      <c r="G302" s="13">
        <f>'Input - Gross flows &amp; stocks'!X304</f>
        <v>0.37299018584255583</v>
      </c>
      <c r="H302" s="13">
        <f>'Input - Gross flows &amp; stocks'!Y304</f>
        <v>5.5888384917156697E-2</v>
      </c>
      <c r="I302" s="13"/>
      <c r="J302" s="12">
        <f ca="1">'Input - Gross flows &amp; stocks'!AJ304/('Input - Gross flows &amp; stocks'!$AJ304+'Input - Gross flows &amp; stocks'!$AK304+'Input - Gross flows &amp; stocks'!$AL304)</f>
        <v>0.97322049645639519</v>
      </c>
      <c r="K302" s="12">
        <f ca="1">'Input - Gross flows &amp; stocks'!AK304/('Input - Gross flows &amp; stocks'!$AJ304+'Input - Gross flows &amp; stocks'!$AK304+'Input - Gross flows &amp; stocks'!$AL304)</f>
        <v>1.0653873535674183E-2</v>
      </c>
      <c r="L302" s="12">
        <f ca="1">'Input - Gross flows &amp; stocks'!AL304/('Input - Gross flows &amp; stocks'!$AJ304+'Input - Gross flows &amp; stocks'!$AK304+'Input - Gross flows &amp; stocks'!$AL304)</f>
        <v>1.6125630007930616E-2</v>
      </c>
      <c r="M302" s="12">
        <f ca="1">'Input - Gross flows &amp; stocks'!AM304/('Input - Gross flows &amp; stocks'!$AM304+'Input - Gross flows &amp; stocks'!$AN304+'Input - Gross flows &amp; stocks'!$AO304)</f>
        <v>0.1988015839925952</v>
      </c>
      <c r="N302" s="12">
        <f ca="1">'Input - Gross flows &amp; stocks'!AN304/('Input - Gross flows &amp; stocks'!$AM304+'Input - Gross flows &amp; stocks'!$AN304+'Input - Gross flows &amp; stocks'!$AO304)</f>
        <v>0.63135538465287611</v>
      </c>
      <c r="O302" s="12">
        <f ca="1">'Input - Gross flows &amp; stocks'!AO304/('Input - Gross flows &amp; stocks'!$AM304+'Input - Gross flows &amp; stocks'!$AN304+'Input - Gross flows &amp; stocks'!$AO304)</f>
        <v>0.16984303135452866</v>
      </c>
      <c r="P302" s="12">
        <f ca="1">'Input - Gross flows &amp; stocks'!AP304/('Input - Gross flows &amp; stocks'!$AP304+'Input - Gross flows &amp; stocks'!$AQ304+'Input - Gross flows &amp; stocks'!$AR304)</f>
        <v>2.4931043854439106E-2</v>
      </c>
      <c r="Q302" s="12">
        <f ca="1">'Input - Gross flows &amp; stocks'!AQ304/('Input - Gross flows &amp; stocks'!$AP304+'Input - Gross flows &amp; stocks'!$AQ304+'Input - Gross flows &amp; stocks'!$AR304)</f>
        <v>1.8908176972527203E-2</v>
      </c>
      <c r="R302" s="12">
        <f ca="1">'Input - Gross flows &amp; stocks'!AR304/('Input - Gross flows &amp; stocks'!$AP304+'Input - Gross flows &amp; stocks'!$AQ304+'Input - Gross flows &amp; stocks'!$AR304)</f>
        <v>0.95616077917303377</v>
      </c>
      <c r="T302" s="12">
        <f t="shared" ca="1" si="12"/>
        <v>0.97256841760566504</v>
      </c>
      <c r="U302" s="12">
        <f ca="1">OFFSET('Margin error adjustment'!$BD$6,UsefulSeries!$M301,0)</f>
        <v>1.0311273369430432E-2</v>
      </c>
      <c r="V302" s="12">
        <f ca="1">OFFSET('Margin error adjustment'!$BD$7,UsefulSeries!$M301,0)</f>
        <v>1.7120309024904617E-2</v>
      </c>
      <c r="W302" s="12">
        <f ca="1">OFFSET('Margin error adjustment'!$BD$8,UsefulSeries!$M301,0)</f>
        <v>0.20064833917736993</v>
      </c>
      <c r="X302" s="12">
        <f t="shared" ca="1" si="13"/>
        <v>0.61734063801125194</v>
      </c>
      <c r="Y302" s="12">
        <f ca="1">OFFSET('Margin error adjustment'!$BD$9,UsefulSeries!$M301,0)</f>
        <v>0.18201102281137818</v>
      </c>
      <c r="Z302" s="12">
        <f ca="1">OFFSET('Margin error adjustment'!$BD$10,UsefulSeries!$M301,0)</f>
        <v>2.3459507645349112E-2</v>
      </c>
      <c r="AA302" s="12">
        <f ca="1">OFFSET('Margin error adjustment'!$BD$11,UsefulSeries!$M301,0)</f>
        <v>1.7196768307315289E-2</v>
      </c>
      <c r="AB302" s="12">
        <f t="shared" ca="1" si="14"/>
        <v>0.95934372404733559</v>
      </c>
      <c r="AD302" s="12">
        <f ca="1">OFFSET('Time agg. bias corr.'!$F$4,UsefulSeries!$C301,0)</f>
        <v>-2.94464040959465E-2</v>
      </c>
      <c r="AE302" s="12">
        <f ca="1">OFFSET('Time agg. bias corr.'!$G$4,UsefulSeries!$C301,0)</f>
        <v>1.30223115027764E-2</v>
      </c>
      <c r="AF302" s="12">
        <f ca="1">OFFSET('Time agg. bias corr.'!$H$4,UsefulSeries!$C301,0)</f>
        <v>1.6424092593169001E-2</v>
      </c>
      <c r="AG302" s="12">
        <f ca="1">OFFSET('Time agg. bias corr.'!$F$5,UsefulSeries!$C301,0)</f>
        <v>0.25443821889003798</v>
      </c>
      <c r="AH302" s="12">
        <f ca="1">OFFSET('Time agg. bias corr.'!$G$5,UsefulSeries!$C301,0)</f>
        <v>-0.48729370388446702</v>
      </c>
      <c r="AI302" s="12">
        <f ca="1">OFFSET('Time agg. bias corr.'!$H$5,UsefulSeries!$C301,0)</f>
        <v>0.23285548499442901</v>
      </c>
      <c r="AJ302" s="12">
        <f ca="1">OFFSET('Time agg. bias corr.'!$F$6,UsefulSeries!$C301,0)</f>
        <v>2.1875810862673001E-2</v>
      </c>
      <c r="AK302" s="12">
        <f ca="1">OFFSET('Time agg. bias corr.'!$G$6,UsefulSeries!$C301,0)</f>
        <v>2.2058962916658299E-2</v>
      </c>
      <c r="AL302" s="12">
        <f ca="1">OFFSET('Time agg. bias corr.'!$H$6,UsefulSeries!$C301,0)</f>
        <v>-4.39347737793317E-2</v>
      </c>
    </row>
    <row r="303" spans="1:38" x14ac:dyDescent="0.35">
      <c r="A303" s="2" t="s">
        <v>358</v>
      </c>
      <c r="B303" s="15">
        <f>'Input - Gross flows &amp; stocks'!S305</f>
        <v>148222.66666666666</v>
      </c>
      <c r="C303" s="15">
        <f>'Input - Gross flows &amp; stocks'!T305</f>
        <v>8707.6666666666661</v>
      </c>
      <c r="D303" s="15">
        <f>'Input - Gross flows &amp; stocks'!U305</f>
        <v>92970.333333333328</v>
      </c>
      <c r="E303" s="13">
        <f>'Input - Gross flows &amp; stocks'!V305</f>
        <v>0.59307312502252496</v>
      </c>
      <c r="F303" s="13">
        <f>'Input - Gross flows &amp; stocks'!W305</f>
        <v>3.5719577291639139E-2</v>
      </c>
      <c r="G303" s="13">
        <f>'Input - Gross flows &amp; stocks'!X305</f>
        <v>0.37120729768583588</v>
      </c>
      <c r="H303" s="13">
        <f>'Input - Gross flows &amp; stocks'!Y305</f>
        <v>5.5487466837726297E-2</v>
      </c>
      <c r="I303" s="13"/>
      <c r="J303" s="12">
        <f ca="1">'Input - Gross flows &amp; stocks'!AJ305/('Input - Gross flows &amp; stocks'!$AJ305+'Input - Gross flows &amp; stocks'!$AK305+'Input - Gross flows &amp; stocks'!$AL305)</f>
        <v>0.97320671370178791</v>
      </c>
      <c r="K303" s="12">
        <f ca="1">'Input - Gross flows &amp; stocks'!AK305/('Input - Gross flows &amp; stocks'!$AJ305+'Input - Gross flows &amp; stocks'!$AK305+'Input - Gross flows &amp; stocks'!$AL305)</f>
        <v>1.0806781867165154E-2</v>
      </c>
      <c r="L303" s="12">
        <f ca="1">'Input - Gross flows &amp; stocks'!AL305/('Input - Gross flows &amp; stocks'!$AJ305+'Input - Gross flows &amp; stocks'!$AK305+'Input - Gross flows &amp; stocks'!$AL305)</f>
        <v>1.5986504431047016E-2</v>
      </c>
      <c r="M303" s="12">
        <f ca="1">'Input - Gross flows &amp; stocks'!AM305/('Input - Gross flows &amp; stocks'!$AM305+'Input - Gross flows &amp; stocks'!$AN305+'Input - Gross flows &amp; stocks'!$AO305)</f>
        <v>0.19835143284031609</v>
      </c>
      <c r="N303" s="12">
        <f ca="1">'Input - Gross flows &amp; stocks'!AN305/('Input - Gross flows &amp; stocks'!$AM305+'Input - Gross flows &amp; stocks'!$AN305+'Input - Gross flows &amp; stocks'!$AO305)</f>
        <v>0.63002137352504017</v>
      </c>
      <c r="O303" s="12">
        <f ca="1">'Input - Gross flows &amp; stocks'!AO305/('Input - Gross flows &amp; stocks'!$AM305+'Input - Gross flows &amp; stocks'!$AN305+'Input - Gross flows &amp; stocks'!$AO305)</f>
        <v>0.17162719363464382</v>
      </c>
      <c r="P303" s="12">
        <f ca="1">'Input - Gross flows &amp; stocks'!AP305/('Input - Gross flows &amp; stocks'!$AP305+'Input - Gross flows &amp; stocks'!$AQ305+'Input - Gross flows &amp; stocks'!$AR305)</f>
        <v>2.5620542913985446E-2</v>
      </c>
      <c r="Q303" s="12">
        <f ca="1">'Input - Gross flows &amp; stocks'!AQ305/('Input - Gross flows &amp; stocks'!$AP305+'Input - Gross flows &amp; stocks'!$AQ305+'Input - Gross flows &amp; stocks'!$AR305)</f>
        <v>1.9186275981242125E-2</v>
      </c>
      <c r="R303" s="12">
        <f ca="1">'Input - Gross flows &amp; stocks'!AR305/('Input - Gross flows &amp; stocks'!$AP305+'Input - Gross flows &amp; stocks'!$AQ305+'Input - Gross flows &amp; stocks'!$AR305)</f>
        <v>0.95519318110477236</v>
      </c>
      <c r="T303" s="12">
        <f t="shared" ca="1" si="12"/>
        <v>0.97352181076137334</v>
      </c>
      <c r="U303" s="12">
        <f ca="1">OFFSET('Margin error adjustment'!$BD$6,UsefulSeries!$M302,0)</f>
        <v>1.0783038165633155E-2</v>
      </c>
      <c r="V303" s="12">
        <f ca="1">OFFSET('Margin error adjustment'!$BD$7,UsefulSeries!$M302,0)</f>
        <v>1.5695151072993435E-2</v>
      </c>
      <c r="W303" s="12">
        <f ca="1">OFFSET('Margin error adjustment'!$BD$8,UsefulSeries!$M302,0)</f>
        <v>0.19929790173232009</v>
      </c>
      <c r="X303" s="12">
        <f t="shared" ca="1" si="13"/>
        <v>0.63143942149132448</v>
      </c>
      <c r="Y303" s="12">
        <f ca="1">OFFSET('Margin error adjustment'!$BD$9,UsefulSeries!$M302,0)</f>
        <v>0.16926267677635548</v>
      </c>
      <c r="Z303" s="12">
        <f ca="1">OFFSET('Margin error adjustment'!$BD$10,UsefulSeries!$M302,0)</f>
        <v>2.6075717118857662E-2</v>
      </c>
      <c r="AA303" s="12">
        <f ca="1">OFFSET('Margin error adjustment'!$BD$11,UsefulSeries!$M302,0)</f>
        <v>1.947877272992448E-2</v>
      </c>
      <c r="AB303" s="12">
        <f t="shared" ca="1" si="14"/>
        <v>0.95444551015121781</v>
      </c>
      <c r="AD303" s="12">
        <f ca="1">OFFSET('Time agg. bias corr.'!$F$4,UsefulSeries!$C302,0)</f>
        <v>-2.8503961094038299E-2</v>
      </c>
      <c r="AE303" s="12">
        <f ca="1">OFFSET('Time agg. bias corr.'!$G$4,UsefulSeries!$C302,0)</f>
        <v>1.3471679426516701E-2</v>
      </c>
      <c r="AF303" s="12">
        <f ca="1">OFFSET('Time agg. bias corr.'!$H$4,UsefulSeries!$C302,0)</f>
        <v>1.50322816777406E-2</v>
      </c>
      <c r="AG303" s="12">
        <f ca="1">OFFSET('Time agg. bias corr.'!$F$5,UsefulSeries!$C302,0)</f>
        <v>0.24986754333205999</v>
      </c>
      <c r="AH303" s="12">
        <f ca="1">OFFSET('Time agg. bias corr.'!$G$5,UsefulSeries!$C302,0)</f>
        <v>-0.46481064352357598</v>
      </c>
      <c r="AI303" s="12">
        <f ca="1">OFFSET('Time agg. bias corr.'!$H$5,UsefulSeries!$C302,0)</f>
        <v>0.214943100177658</v>
      </c>
      <c r="AJ303" s="12">
        <f ca="1">OFFSET('Time agg. bias corr.'!$F$6,UsefulSeries!$C302,0)</f>
        <v>2.43716004435507E-2</v>
      </c>
      <c r="AK303" s="12">
        <f ca="1">OFFSET('Time agg. bias corr.'!$G$6,UsefulSeries!$C302,0)</f>
        <v>2.47915050317669E-2</v>
      </c>
      <c r="AL303" s="12">
        <f ca="1">OFFSET('Time agg. bias corr.'!$H$6,UsefulSeries!$C302,0)</f>
        <v>-4.9163105475301699E-2</v>
      </c>
    </row>
    <row r="304" spans="1:38" x14ac:dyDescent="0.35">
      <c r="A304" s="2" t="s">
        <v>359</v>
      </c>
      <c r="B304" s="15">
        <f>'Input - Gross flows &amp; stocks'!S306</f>
        <v>148357.66666666666</v>
      </c>
      <c r="C304" s="15">
        <f>'Input - Gross flows &amp; stocks'!T306</f>
        <v>8575.3333333333339</v>
      </c>
      <c r="D304" s="15">
        <f>'Input - Gross flows &amp; stocks'!U306</f>
        <v>93148.666666666672</v>
      </c>
      <c r="E304" s="13">
        <f>'Input - Gross flows &amp; stocks'!V306</f>
        <v>0.59316363810979633</v>
      </c>
      <c r="F304" s="13">
        <f>'Input - Gross flows &amp; stocks'!W306</f>
        <v>3.4597977582943508E-2</v>
      </c>
      <c r="G304" s="13">
        <f>'Input - Gross flows &amp; stocks'!X306</f>
        <v>0.37223838430726014</v>
      </c>
      <c r="H304" s="13">
        <f>'Input - Gross flows &amp; stocks'!Y306</f>
        <v>5.4643276642473759E-2</v>
      </c>
      <c r="I304" s="13"/>
      <c r="J304" s="12">
        <f ca="1">'Input - Gross flows &amp; stocks'!AJ306/('Input - Gross flows &amp; stocks'!$AJ306+'Input - Gross flows &amp; stocks'!$AK306+'Input - Gross flows &amp; stocks'!$AL306)</f>
        <v>0.97295040012626677</v>
      </c>
      <c r="K304" s="12">
        <f ca="1">'Input - Gross flows &amp; stocks'!AK306/('Input - Gross flows &amp; stocks'!$AJ306+'Input - Gross flows &amp; stocks'!$AK306+'Input - Gross flows &amp; stocks'!$AL306)</f>
        <v>1.1179119444811486E-2</v>
      </c>
      <c r="L304" s="12">
        <f ca="1">'Input - Gross flows &amp; stocks'!AL306/('Input - Gross flows &amp; stocks'!$AJ306+'Input - Gross flows &amp; stocks'!$AK306+'Input - Gross flows &amp; stocks'!$AL306)</f>
        <v>1.587048042892179E-2</v>
      </c>
      <c r="M304" s="12">
        <f ca="1">'Input - Gross flows &amp; stocks'!AM306/('Input - Gross flows &amp; stocks'!$AM306+'Input - Gross flows &amp; stocks'!$AN306+'Input - Gross flows &amp; stocks'!$AO306)</f>
        <v>0.20375577850106902</v>
      </c>
      <c r="N304" s="12">
        <f ca="1">'Input - Gross flows &amp; stocks'!AN306/('Input - Gross flows &amp; stocks'!$AM306+'Input - Gross flows &amp; stocks'!$AN306+'Input - Gross flows &amp; stocks'!$AO306)</f>
        <v>0.61857862198531666</v>
      </c>
      <c r="O304" s="12">
        <f ca="1">'Input - Gross flows &amp; stocks'!AO306/('Input - Gross flows &amp; stocks'!$AM306+'Input - Gross flows &amp; stocks'!$AN306+'Input - Gross flows &amp; stocks'!$AO306)</f>
        <v>0.17766559951361441</v>
      </c>
      <c r="P304" s="12">
        <f ca="1">'Input - Gross flows &amp; stocks'!AP306/('Input - Gross flows &amp; stocks'!$AP306+'Input - Gross flows &amp; stocks'!$AQ306+'Input - Gross flows &amp; stocks'!$AR306)</f>
        <v>2.4767891555205365E-2</v>
      </c>
      <c r="Q304" s="12">
        <f ca="1">'Input - Gross flows &amp; stocks'!AQ306/('Input - Gross flows &amp; stocks'!$AP306+'Input - Gross flows &amp; stocks'!$AQ306+'Input - Gross flows &amp; stocks'!$AR306)</f>
        <v>1.8557500999621852E-2</v>
      </c>
      <c r="R304" s="12">
        <f ca="1">'Input - Gross flows &amp; stocks'!AR306/('Input - Gross flows &amp; stocks'!$AP306+'Input - Gross flows &amp; stocks'!$AQ306+'Input - Gross flows &amp; stocks'!$AR306)</f>
        <v>0.95667460744517274</v>
      </c>
      <c r="T304" s="12">
        <f t="shared" ca="1" si="12"/>
        <v>0.9727363231898658</v>
      </c>
      <c r="U304" s="12">
        <f ca="1">OFFSET('Margin error adjustment'!$BD$6,UsefulSeries!$M303,0)</f>
        <v>1.0844315863395883E-2</v>
      </c>
      <c r="V304" s="12">
        <f ca="1">OFFSET('Margin error adjustment'!$BD$7,UsefulSeries!$M303,0)</f>
        <v>1.6419360946738352E-2</v>
      </c>
      <c r="W304" s="12">
        <f ca="1">OFFSET('Margin error adjustment'!$BD$8,UsefulSeries!$M303,0)</f>
        <v>0.20624283330544549</v>
      </c>
      <c r="X304" s="12">
        <f t="shared" ca="1" si="13"/>
        <v>0.60773931486762744</v>
      </c>
      <c r="Y304" s="12">
        <f ca="1">OFFSET('Margin error adjustment'!$BD$9,UsefulSeries!$M303,0)</f>
        <v>0.18601785182692707</v>
      </c>
      <c r="Z304" s="12">
        <f ca="1">OFFSET('Margin error adjustment'!$BD$10,UsefulSeries!$M303,0)</f>
        <v>2.3956857322044636E-2</v>
      </c>
      <c r="AA304" s="12">
        <f ca="1">OFFSET('Margin error adjustment'!$BD$11,UsefulSeries!$M303,0)</f>
        <v>1.7398132781300542E-2</v>
      </c>
      <c r="AB304" s="12">
        <f t="shared" ca="1" si="14"/>
        <v>0.9586450098966548</v>
      </c>
      <c r="AD304" s="12">
        <f ca="1">OFFSET('Time agg. bias corr.'!$F$4,UsefulSeries!$C303,0)</f>
        <v>-2.9401402303396398E-2</v>
      </c>
      <c r="AE304" s="12">
        <f ca="1">OFFSET('Time agg. bias corr.'!$G$4,UsefulSeries!$C303,0)</f>
        <v>1.3813020357287899E-2</v>
      </c>
      <c r="AF304" s="12">
        <f ca="1">OFFSET('Time agg. bias corr.'!$H$4,UsefulSeries!$C303,0)</f>
        <v>1.55883819562611E-2</v>
      </c>
      <c r="AG304" s="12">
        <f ca="1">OFFSET('Time agg. bias corr.'!$F$5,UsefulSeries!$C303,0)</f>
        <v>0.263401177385511</v>
      </c>
      <c r="AH304" s="12">
        <f ca="1">OFFSET('Time agg. bias corr.'!$G$5,UsefulSeries!$C303,0)</f>
        <v>-0.50333963043209895</v>
      </c>
      <c r="AI304" s="12">
        <f ca="1">OFFSET('Time agg. bias corr.'!$H$5,UsefulSeries!$C303,0)</f>
        <v>0.23993845304516001</v>
      </c>
      <c r="AJ304" s="12">
        <f ca="1">OFFSET('Time agg. bias corr.'!$F$6,UsefulSeries!$C303,0)</f>
        <v>2.2277679187269799E-2</v>
      </c>
      <c r="AK304" s="12">
        <f ca="1">OFFSET('Time agg. bias corr.'!$G$6,UsefulSeries!$C303,0)</f>
        <v>2.2481685639885299E-2</v>
      </c>
      <c r="AL304" s="12">
        <f ca="1">OFFSET('Time agg. bias corr.'!$H$6,UsefulSeries!$C303,0)</f>
        <v>-4.4759364827262303E-2</v>
      </c>
    </row>
    <row r="305" spans="1:38" x14ac:dyDescent="0.35">
      <c r="A305" s="2" t="s">
        <v>360</v>
      </c>
      <c r="B305" s="15">
        <f>'Input - Gross flows &amp; stocks'!S307</f>
        <v>148530</v>
      </c>
      <c r="C305" s="15">
        <f>'Input - Gross flows &amp; stocks'!T307</f>
        <v>8566.3333333333339</v>
      </c>
      <c r="D305" s="15">
        <f>'Input - Gross flows &amp; stocks'!U307</f>
        <v>93171</v>
      </c>
      <c r="E305" s="13">
        <f>'Input - Gross flows &amp; stocks'!V307</f>
        <v>0.59314219449776073</v>
      </c>
      <c r="F305" s="13">
        <f>'Input - Gross flows &amp; stocks'!W307</f>
        <v>3.4217050543825976E-2</v>
      </c>
      <c r="G305" s="13">
        <f>'Input - Gross flows &amp; stocks'!X307</f>
        <v>0.37264075495841331</v>
      </c>
      <c r="H305" s="13">
        <f>'Input - Gross flows &amp; stocks'!Y307</f>
        <v>5.4529174243404789E-2</v>
      </c>
      <c r="I305" s="13"/>
      <c r="J305" s="12">
        <f ca="1">'Input - Gross flows &amp; stocks'!AJ307/('Input - Gross flows &amp; stocks'!$AJ307+'Input - Gross flows &amp; stocks'!$AK307+'Input - Gross flows &amp; stocks'!$AL307)</f>
        <v>0.97335914337773088</v>
      </c>
      <c r="K305" s="12">
        <f ca="1">'Input - Gross flows &amp; stocks'!AK307/('Input - Gross flows &amp; stocks'!$AJ307+'Input - Gross flows &amp; stocks'!$AK307+'Input - Gross flows &amp; stocks'!$AL307)</f>
        <v>1.1035513568592925E-2</v>
      </c>
      <c r="L305" s="12">
        <f ca="1">'Input - Gross flows &amp; stocks'!AL307/('Input - Gross flows &amp; stocks'!$AJ307+'Input - Gross flows &amp; stocks'!$AK307+'Input - Gross flows &amp; stocks'!$AL307)</f>
        <v>1.5605343053676236E-2</v>
      </c>
      <c r="M305" s="12">
        <f ca="1">'Input - Gross flows &amp; stocks'!AM307/('Input - Gross flows &amp; stocks'!$AM307+'Input - Gross flows &amp; stocks'!$AN307+'Input - Gross flows &amp; stocks'!$AO307)</f>
        <v>0.20620294106863399</v>
      </c>
      <c r="N305" s="12">
        <f ca="1">'Input - Gross flows &amp; stocks'!AN307/('Input - Gross flows &amp; stocks'!$AM307+'Input - Gross flows &amp; stocks'!$AN307+'Input - Gross flows &amp; stocks'!$AO307)</f>
        <v>0.62428379454849359</v>
      </c>
      <c r="O305" s="12">
        <f ca="1">'Input - Gross flows &amp; stocks'!AO307/('Input - Gross flows &amp; stocks'!$AM307+'Input - Gross flows &amp; stocks'!$AN307+'Input - Gross flows &amp; stocks'!$AO307)</f>
        <v>0.16951326438287251</v>
      </c>
      <c r="P305" s="12">
        <f ca="1">'Input - Gross flows &amp; stocks'!AP307/('Input - Gross flows &amp; stocks'!$AP307+'Input - Gross flows &amp; stocks'!$AQ307+'Input - Gross flows &amp; stocks'!$AR307)</f>
        <v>2.4295063599465875E-2</v>
      </c>
      <c r="Q305" s="12">
        <f ca="1">'Input - Gross flows &amp; stocks'!AQ307/('Input - Gross flows &amp; stocks'!$AP307+'Input - Gross flows &amp; stocks'!$AQ307+'Input - Gross flows &amp; stocks'!$AR307)</f>
        <v>1.9095074470765673E-2</v>
      </c>
      <c r="R305" s="12">
        <f ca="1">'Input - Gross flows &amp; stocks'!AR307/('Input - Gross flows &amp; stocks'!$AP307+'Input - Gross flows &amp; stocks'!$AQ307+'Input - Gross flows &amp; stocks'!$AR307)</f>
        <v>0.95660986192976849</v>
      </c>
      <c r="T305" s="12">
        <f t="shared" ca="1" si="12"/>
        <v>0.97309517056444972</v>
      </c>
      <c r="U305" s="12">
        <f ca="1">OFFSET('Margin error adjustment'!$BD$6,UsefulSeries!$M304,0)</f>
        <v>1.0708600527267223E-2</v>
      </c>
      <c r="V305" s="12">
        <f ca="1">OFFSET('Margin error adjustment'!$BD$7,UsefulSeries!$M304,0)</f>
        <v>1.6196228908283098E-2</v>
      </c>
      <c r="W305" s="12">
        <f ca="1">OFFSET('Margin error adjustment'!$BD$8,UsefulSeries!$M304,0)</f>
        <v>0.20864847301726658</v>
      </c>
      <c r="X305" s="12">
        <f t="shared" ca="1" si="13"/>
        <v>0.61336338625201536</v>
      </c>
      <c r="Y305" s="12">
        <f ca="1">OFFSET('Margin error adjustment'!$BD$9,UsefulSeries!$M304,0)</f>
        <v>0.17798814073071795</v>
      </c>
      <c r="Z305" s="12">
        <f ca="1">OFFSET('Margin error adjustment'!$BD$10,UsefulSeries!$M304,0)</f>
        <v>2.3422376826446302E-2</v>
      </c>
      <c r="AA305" s="12">
        <f ca="1">OFFSET('Margin error adjustment'!$BD$11,UsefulSeries!$M304,0)</f>
        <v>1.7848684306500554E-2</v>
      </c>
      <c r="AB305" s="12">
        <f t="shared" ca="1" si="14"/>
        <v>0.95872893886705313</v>
      </c>
      <c r="AD305" s="12">
        <f ca="1">OFFSET('Time agg. bias corr.'!$F$4,UsefulSeries!$C304,0)</f>
        <v>-2.90149331505331E-2</v>
      </c>
      <c r="AE305" s="12">
        <f ca="1">OFFSET('Time agg. bias corr.'!$G$4,UsefulSeries!$C304,0)</f>
        <v>1.35739670218432E-2</v>
      </c>
      <c r="AF305" s="12">
        <f ca="1">OFFSET('Time agg. bias corr.'!$H$4,UsefulSeries!$C304,0)</f>
        <v>1.5440966138838901E-2</v>
      </c>
      <c r="AG305" s="12">
        <f ca="1">OFFSET('Time agg. bias corr.'!$F$5,UsefulSeries!$C304,0)</f>
        <v>0.26552267668121998</v>
      </c>
      <c r="AH305" s="12">
        <f ca="1">OFFSET('Time agg. bias corr.'!$G$5,UsefulSeries!$C304,0)</f>
        <v>-0.49400515695442399</v>
      </c>
      <c r="AI305" s="12">
        <f ca="1">OFFSET('Time agg. bias corr.'!$H$5,UsefulSeries!$C304,0)</f>
        <v>0.22848248027176599</v>
      </c>
      <c r="AJ305" s="12">
        <f ca="1">OFFSET('Time agg. bias corr.'!$F$6,UsefulSeries!$C304,0)</f>
        <v>2.16337059534118E-2</v>
      </c>
      <c r="AK305" s="12">
        <f ca="1">OFFSET('Time agg. bias corr.'!$G$6,UsefulSeries!$C304,0)</f>
        <v>2.2974840996357299E-2</v>
      </c>
      <c r="AL305" s="12">
        <f ca="1">OFFSET('Time agg. bias corr.'!$H$6,UsefulSeries!$C304,0)</f>
        <v>-4.4608546949873498E-2</v>
      </c>
    </row>
    <row r="306" spans="1:38" x14ac:dyDescent="0.35">
      <c r="A306" s="2" t="s">
        <v>361</v>
      </c>
      <c r="B306" s="15">
        <f>'Input - Gross flows &amp; stocks'!S308</f>
        <v>148659.66666666666</v>
      </c>
      <c r="C306" s="15">
        <f>'Input - Gross flows &amp; stocks'!T308</f>
        <v>8468</v>
      </c>
      <c r="D306" s="15">
        <f>'Input - Gross flows &amp; stocks'!U308</f>
        <v>93334</v>
      </c>
      <c r="E306" s="13">
        <f>'Input - Gross flows &amp; stocks'!V308</f>
        <v>0.5934046174869938</v>
      </c>
      <c r="F306" s="13">
        <f>'Input - Gross flows &amp; stocks'!W308</f>
        <v>3.4055764666394955E-2</v>
      </c>
      <c r="G306" s="13">
        <f>'Input - Gross flows &amp; stocks'!X308</f>
        <v>0.37253961784661122</v>
      </c>
      <c r="H306" s="13">
        <f>'Input - Gross flows &amp; stocks'!Y308</f>
        <v>5.3892482333898338E-2</v>
      </c>
      <c r="I306" s="13"/>
      <c r="J306" s="12">
        <f ca="1">'Input - Gross flows &amp; stocks'!AJ308/('Input - Gross flows &amp; stocks'!$AJ308+'Input - Gross flows &amp; stocks'!$AK308+'Input - Gross flows &amp; stocks'!$AL308)</f>
        <v>0.97276088784649528</v>
      </c>
      <c r="K306" s="12">
        <f ca="1">'Input - Gross flows &amp; stocks'!AK308/('Input - Gross flows &amp; stocks'!$AJ308+'Input - Gross flows &amp; stocks'!$AK308+'Input - Gross flows &amp; stocks'!$AL308)</f>
        <v>1.0908378278688203E-2</v>
      </c>
      <c r="L306" s="12">
        <f ca="1">'Input - Gross flows &amp; stocks'!AL308/('Input - Gross flows &amp; stocks'!$AJ308+'Input - Gross flows &amp; stocks'!$AK308+'Input - Gross flows &amp; stocks'!$AL308)</f>
        <v>1.6330733874816608E-2</v>
      </c>
      <c r="M306" s="12">
        <f ca="1">'Input - Gross flows &amp; stocks'!AM308/('Input - Gross flows &amp; stocks'!$AM308+'Input - Gross flows &amp; stocks'!$AN308+'Input - Gross flows &amp; stocks'!$AO308)</f>
        <v>0.21054254676965789</v>
      </c>
      <c r="N306" s="12">
        <f ca="1">'Input - Gross flows &amp; stocks'!AN308/('Input - Gross flows &amp; stocks'!$AM308+'Input - Gross flows &amp; stocks'!$AN308+'Input - Gross flows &amp; stocks'!$AO308)</f>
        <v>0.62154915515874531</v>
      </c>
      <c r="O306" s="12">
        <f ca="1">'Input - Gross flows &amp; stocks'!AO308/('Input - Gross flows &amp; stocks'!$AM308+'Input - Gross flows &amp; stocks'!$AN308+'Input - Gross flows &amp; stocks'!$AO308)</f>
        <v>0.16790829807159674</v>
      </c>
      <c r="P306" s="12">
        <f ca="1">'Input - Gross flows &amp; stocks'!AP308/('Input - Gross flows &amp; stocks'!$AP308+'Input - Gross flows &amp; stocks'!$AQ308+'Input - Gross flows &amp; stocks'!$AR308)</f>
        <v>2.4363280947975616E-2</v>
      </c>
      <c r="Q306" s="12">
        <f ca="1">'Input - Gross flows &amp; stocks'!AQ308/('Input - Gross flows &amp; stocks'!$AP308+'Input - Gross flows &amp; stocks'!$AQ308+'Input - Gross flows &amp; stocks'!$AR308)</f>
        <v>1.8353811598650665E-2</v>
      </c>
      <c r="R306" s="12">
        <f ca="1">'Input - Gross flows &amp; stocks'!AR308/('Input - Gross flows &amp; stocks'!$AP308+'Input - Gross flows &amp; stocks'!$AQ308+'Input - Gross flows &amp; stocks'!$AR308)</f>
        <v>0.95728290745337374</v>
      </c>
      <c r="T306" s="12">
        <f t="shared" ca="1" si="12"/>
        <v>0.97290849983672079</v>
      </c>
      <c r="U306" s="12">
        <f ca="1">OFFSET('Margin error adjustment'!$BD$6,UsefulSeries!$M305,0)</f>
        <v>1.0669815120507123E-2</v>
      </c>
      <c r="V306" s="12">
        <f ca="1">OFFSET('Margin error adjustment'!$BD$7,UsefulSeries!$M305,0)</f>
        <v>1.6421685042772052E-2</v>
      </c>
      <c r="W306" s="12">
        <f ca="1">OFFSET('Margin error adjustment'!$BD$8,UsefulSeries!$M305,0)</f>
        <v>0.21323281004835712</v>
      </c>
      <c r="X306" s="12">
        <f t="shared" ca="1" si="13"/>
        <v>0.61580374242466918</v>
      </c>
      <c r="Y306" s="12">
        <f ca="1">OFFSET('Margin error adjustment'!$BD$9,UsefulSeries!$M305,0)</f>
        <v>0.17096344752697368</v>
      </c>
      <c r="Z306" s="12">
        <f ca="1">OFFSET('Margin error adjustment'!$BD$10,UsefulSeries!$M305,0)</f>
        <v>2.4246776255856882E-2</v>
      </c>
      <c r="AA306" s="12">
        <f ca="1">OFFSET('Margin error adjustment'!$BD$11,UsefulSeries!$M305,0)</f>
        <v>1.7861866268633685E-2</v>
      </c>
      <c r="AB306" s="12">
        <f t="shared" ca="1" si="14"/>
        <v>0.95789135747550935</v>
      </c>
      <c r="AD306" s="12">
        <f ca="1">OFFSET('Time agg. bias corr.'!$F$4,UsefulSeries!$C305,0)</f>
        <v>-2.9241761385339699E-2</v>
      </c>
      <c r="AE306" s="12">
        <f ca="1">OFFSET('Time agg. bias corr.'!$G$4,UsefulSeries!$C305,0)</f>
        <v>1.34969026974561E-2</v>
      </c>
      <c r="AF306" s="12">
        <f ca="1">OFFSET('Time agg. bias corr.'!$H$4,UsefulSeries!$C305,0)</f>
        <v>1.5744858698032702E-2</v>
      </c>
      <c r="AG306" s="12">
        <f ca="1">OFFSET('Time agg. bias corr.'!$F$5,UsefulSeries!$C305,0)</f>
        <v>0.2709574036895</v>
      </c>
      <c r="AH306" s="12">
        <f ca="1">OFFSET('Time agg. bias corr.'!$G$5,UsefulSeries!$C305,0)</f>
        <v>-0.489927680563359</v>
      </c>
      <c r="AI306" s="12">
        <f ca="1">OFFSET('Time agg. bias corr.'!$H$5,UsefulSeries!$C305,0)</f>
        <v>0.21897027687239201</v>
      </c>
      <c r="AJ306" s="12">
        <f ca="1">OFFSET('Time agg. bias corr.'!$F$6,UsefulSeries!$C305,0)</f>
        <v>2.2445988024112799E-2</v>
      </c>
      <c r="AK306" s="12">
        <f ca="1">OFFSET('Time agg. bias corr.'!$G$6,UsefulSeries!$C305,0)</f>
        <v>2.2953795687878101E-2</v>
      </c>
      <c r="AL306" s="12">
        <f ca="1">OFFSET('Time agg. bias corr.'!$H$6,UsefulSeries!$C305,0)</f>
        <v>-4.5399783712099497E-2</v>
      </c>
    </row>
    <row r="307" spans="1:38" x14ac:dyDescent="0.35">
      <c r="A307" s="2" t="s">
        <v>362</v>
      </c>
      <c r="B307" s="15">
        <f>'Input - Gross flows &amp; stocks'!S309</f>
        <v>148778.66666666666</v>
      </c>
      <c r="C307" s="15">
        <f>'Input - Gross flows &amp; stocks'!T309</f>
        <v>8376.6666666666661</v>
      </c>
      <c r="D307" s="15">
        <f>'Input - Gross flows &amp; stocks'!U309</f>
        <v>93509.666666666672</v>
      </c>
      <c r="E307" s="13">
        <f>'Input - Gross flows &amp; stocks'!V309</f>
        <v>0.59390871051202609</v>
      </c>
      <c r="F307" s="13">
        <f>'Input - Gross flows &amp; stocks'!W309</f>
        <v>3.4413230267991181E-2</v>
      </c>
      <c r="G307" s="13">
        <f>'Input - Gross flows &amp; stocks'!X309</f>
        <v>0.37167805921998276</v>
      </c>
      <c r="H307" s="13">
        <f>'Input - Gross flows &amp; stocks'!Y309</f>
        <v>5.3301828763898142E-2</v>
      </c>
      <c r="I307" s="13"/>
      <c r="J307" s="12">
        <f ca="1">'Input - Gross flows &amp; stocks'!AJ309/('Input - Gross flows &amp; stocks'!$AJ309+'Input - Gross flows &amp; stocks'!$AK309+'Input - Gross flows &amp; stocks'!$AL309)</f>
        <v>0.97302095960746959</v>
      </c>
      <c r="K307" s="12">
        <f ca="1">'Input - Gross flows &amp; stocks'!AK309/('Input - Gross flows &amp; stocks'!$AJ309+'Input - Gross flows &amp; stocks'!$AK309+'Input - Gross flows &amp; stocks'!$AL309)</f>
        <v>1.0515371187022402E-2</v>
      </c>
      <c r="L307" s="12">
        <f ca="1">'Input - Gross flows &amp; stocks'!AL309/('Input - Gross flows &amp; stocks'!$AJ309+'Input - Gross flows &amp; stocks'!$AK309+'Input - Gross flows &amp; stocks'!$AL309)</f>
        <v>1.6463669205507892E-2</v>
      </c>
      <c r="M307" s="12">
        <f ca="1">'Input - Gross flows &amp; stocks'!AM309/('Input - Gross flows &amp; stocks'!$AM309+'Input - Gross flows &amp; stocks'!$AN309+'Input - Gross flows &amp; stocks'!$AO309)</f>
        <v>0.20568472337799054</v>
      </c>
      <c r="N307" s="12">
        <f ca="1">'Input - Gross flows &amp; stocks'!AN309/('Input - Gross flows &amp; stocks'!$AM309+'Input - Gross flows &amp; stocks'!$AN309+'Input - Gross flows &amp; stocks'!$AO309)</f>
        <v>0.62492131102458881</v>
      </c>
      <c r="O307" s="12">
        <f ca="1">'Input - Gross flows &amp; stocks'!AO309/('Input - Gross flows &amp; stocks'!$AM309+'Input - Gross flows &amp; stocks'!$AN309+'Input - Gross flows &amp; stocks'!$AO309)</f>
        <v>0.16939396559742056</v>
      </c>
      <c r="P307" s="12">
        <f ca="1">'Input - Gross flows &amp; stocks'!AP309/('Input - Gross flows &amp; stocks'!$AP309+'Input - Gross flows &amp; stocks'!$AQ309+'Input - Gross flows &amp; stocks'!$AR309)</f>
        <v>2.5266754234191863E-2</v>
      </c>
      <c r="Q307" s="12">
        <f ca="1">'Input - Gross flows &amp; stocks'!AQ309/('Input - Gross flows &amp; stocks'!$AP309+'Input - Gross flows &amp; stocks'!$AQ309+'Input - Gross flows &amp; stocks'!$AR309)</f>
        <v>1.8239913067466265E-2</v>
      </c>
      <c r="R307" s="12">
        <f ca="1">'Input - Gross flows &amp; stocks'!AR309/('Input - Gross flows &amp; stocks'!$AP309+'Input - Gross flows &amp; stocks'!$AQ309+'Input - Gross flows &amp; stocks'!$AR309)</f>
        <v>0.9564933326983418</v>
      </c>
      <c r="T307" s="12">
        <f t="shared" ca="1" si="12"/>
        <v>0.97309620401760544</v>
      </c>
      <c r="U307" s="12">
        <f ca="1">OFFSET('Margin error adjustment'!$BD$6,UsefulSeries!$M306,0)</f>
        <v>1.0534699797874426E-2</v>
      </c>
      <c r="V307" s="12">
        <f ca="1">OFFSET('Margin error adjustment'!$BD$7,UsefulSeries!$M306,0)</f>
        <v>1.6369096184520059E-2</v>
      </c>
      <c r="W307" s="12">
        <f ca="1">OFFSET('Margin error adjustment'!$BD$8,UsefulSeries!$M306,0)</f>
        <v>0.20566123346225404</v>
      </c>
      <c r="X307" s="12">
        <f t="shared" ca="1" si="13"/>
        <v>0.62595030331915547</v>
      </c>
      <c r="Y307" s="12">
        <f ca="1">OFFSET('Margin error adjustment'!$BD$9,UsefulSeries!$M306,0)</f>
        <v>0.1683884632185905</v>
      </c>
      <c r="Z307" s="12">
        <f ca="1">OFFSET('Margin error adjustment'!$BD$10,UsefulSeries!$M306,0)</f>
        <v>2.5406638026399836E-2</v>
      </c>
      <c r="AA307" s="12">
        <f ca="1">OFFSET('Margin error adjustment'!$BD$11,UsefulSeries!$M306,0)</f>
        <v>1.8373011120164172E-2</v>
      </c>
      <c r="AB307" s="12">
        <f t="shared" ca="1" si="14"/>
        <v>0.95622035085343593</v>
      </c>
      <c r="AD307" s="12">
        <f ca="1">OFFSET('Time agg. bias corr.'!$F$4,UsefulSeries!$C306,0)</f>
        <v>-2.89665046222989E-2</v>
      </c>
      <c r="AE307" s="12">
        <f ca="1">OFFSET('Time agg. bias corr.'!$G$4,UsefulSeries!$C306,0)</f>
        <v>1.3215364486512201E-2</v>
      </c>
      <c r="AF307" s="12">
        <f ca="1">OFFSET('Time agg. bias corr.'!$H$4,UsefulSeries!$C306,0)</f>
        <v>1.57511401357858E-2</v>
      </c>
      <c r="AG307" s="12">
        <f ca="1">OFFSET('Time agg. bias corr.'!$F$5,UsefulSeries!$C306,0)</f>
        <v>0.25912976801652698</v>
      </c>
      <c r="AH307" s="12">
        <f ca="1">OFFSET('Time agg. bias corr.'!$G$5,UsefulSeries!$C306,0)</f>
        <v>-0.47341794250880298</v>
      </c>
      <c r="AI307" s="12">
        <f ca="1">OFFSET('Time agg. bias corr.'!$H$5,UsefulSeries!$C306,0)</f>
        <v>0.214288174492276</v>
      </c>
      <c r="AJ307" s="12">
        <f ca="1">OFFSET('Time agg. bias corr.'!$F$6,UsefulSeries!$C306,0)</f>
        <v>2.3716856177633201E-2</v>
      </c>
      <c r="AK307" s="12">
        <f ca="1">OFFSET('Time agg. bias corr.'!$G$6,UsefulSeries!$C306,0)</f>
        <v>2.3452252541067101E-2</v>
      </c>
      <c r="AL307" s="12">
        <f ca="1">OFFSET('Time agg. bias corr.'!$H$6,UsefulSeries!$C306,0)</f>
        <v>-4.7169108718700697E-2</v>
      </c>
    </row>
    <row r="308" spans="1:38" x14ac:dyDescent="0.35">
      <c r="A308" s="2" t="s">
        <v>363</v>
      </c>
      <c r="B308" s="15">
        <f>'Input - Gross flows &amp; stocks'!S310</f>
        <v>148877</v>
      </c>
      <c r="C308" s="15">
        <f>'Input - Gross flows &amp; stocks'!T310</f>
        <v>8176.333333333333</v>
      </c>
      <c r="D308" s="15">
        <f>'Input - Gross flows &amp; stocks'!U310</f>
        <v>93825</v>
      </c>
      <c r="E308" s="13">
        <f>'Input - Gross flows &amp; stocks'!V310</f>
        <v>0.59331452986679323</v>
      </c>
      <c r="F308" s="13">
        <f>'Input - Gross flows &amp; stocks'!W310</f>
        <v>3.2960588519246957E-2</v>
      </c>
      <c r="G308" s="13">
        <f>'Input - Gross flows &amp; stocks'!X310</f>
        <v>0.37372488161395978</v>
      </c>
      <c r="H308" s="13">
        <f>'Input - Gross flows &amp; stocks'!Y310</f>
        <v>5.2060871041684345E-2</v>
      </c>
      <c r="I308" s="13"/>
      <c r="J308" s="12">
        <f ca="1">'Input - Gross flows &amp; stocks'!AJ310/('Input - Gross flows &amp; stocks'!$AJ310+'Input - Gross flows &amp; stocks'!$AK310+'Input - Gross flows &amp; stocks'!$AL310)</f>
        <v>0.97258365315492057</v>
      </c>
      <c r="K308" s="12">
        <f ca="1">'Input - Gross flows &amp; stocks'!AK310/('Input - Gross flows &amp; stocks'!$AJ310+'Input - Gross flows &amp; stocks'!$AK310+'Input - Gross flows &amp; stocks'!$AL310)</f>
        <v>1.0302191312849632E-2</v>
      </c>
      <c r="L308" s="12">
        <f ca="1">'Input - Gross flows &amp; stocks'!AL310/('Input - Gross flows &amp; stocks'!$AJ310+'Input - Gross flows &amp; stocks'!$AK310+'Input - Gross flows &amp; stocks'!$AL310)</f>
        <v>1.7114155532229853E-2</v>
      </c>
      <c r="M308" s="12">
        <f ca="1">'Input - Gross flows &amp; stocks'!AM310/('Input - Gross flows &amp; stocks'!$AM310+'Input - Gross flows &amp; stocks'!$AN310+'Input - Gross flows &amp; stocks'!$AO310)</f>
        <v>0.21221626355508347</v>
      </c>
      <c r="N308" s="12">
        <f ca="1">'Input - Gross flows &amp; stocks'!AN310/('Input - Gross flows &amp; stocks'!$AM310+'Input - Gross flows &amp; stocks'!$AN310+'Input - Gross flows &amp; stocks'!$AO310)</f>
        <v>0.61416360744165155</v>
      </c>
      <c r="O308" s="12">
        <f ca="1">'Input - Gross flows &amp; stocks'!AO310/('Input - Gross flows &amp; stocks'!$AM310+'Input - Gross flows &amp; stocks'!$AN310+'Input - Gross flows &amp; stocks'!$AO310)</f>
        <v>0.17362012900326498</v>
      </c>
      <c r="P308" s="12">
        <f ca="1">'Input - Gross flows &amp; stocks'!AP310/('Input - Gross flows &amp; stocks'!$AP310+'Input - Gross flows &amp; stocks'!$AQ310+'Input - Gross flows &amp; stocks'!$AR310)</f>
        <v>2.5266979345041615E-2</v>
      </c>
      <c r="Q308" s="12">
        <f ca="1">'Input - Gross flows &amp; stocks'!AQ310/('Input - Gross flows &amp; stocks'!$AP310+'Input - Gross flows &amp; stocks'!$AQ310+'Input - Gross flows &amp; stocks'!$AR310)</f>
        <v>1.7790475244565937E-2</v>
      </c>
      <c r="R308" s="12">
        <f ca="1">'Input - Gross flows &amp; stocks'!AR310/('Input - Gross flows &amp; stocks'!$AP310+'Input - Gross flows &amp; stocks'!$AQ310+'Input - Gross flows &amp; stocks'!$AR310)</f>
        <v>0.95694254541039236</v>
      </c>
      <c r="T308" s="12">
        <f t="shared" ca="1" si="12"/>
        <v>0.97177195500798463</v>
      </c>
      <c r="U308" s="12">
        <f ca="1">OFFSET('Margin error adjustment'!$BD$6,UsefulSeries!$M307,0)</f>
        <v>1.0134735886720371E-2</v>
      </c>
      <c r="V308" s="12">
        <f ca="1">OFFSET('Margin error adjustment'!$BD$7,UsefulSeries!$M307,0)</f>
        <v>1.809330910529492E-2</v>
      </c>
      <c r="W308" s="12">
        <f ca="1">OFFSET('Margin error adjustment'!$BD$8,UsefulSeries!$M307,0)</f>
        <v>0.21208724028147202</v>
      </c>
      <c r="X308" s="12">
        <f t="shared" ca="1" si="13"/>
        <v>0.60431994597821048</v>
      </c>
      <c r="Y308" s="12">
        <f ca="1">OFFSET('Margin error adjustment'!$BD$9,UsefulSeries!$M307,0)</f>
        <v>0.18359281374031758</v>
      </c>
      <c r="Z308" s="12">
        <f ca="1">OFFSET('Margin error adjustment'!$BD$10,UsefulSeries!$M307,0)</f>
        <v>2.3870373565124142E-2</v>
      </c>
      <c r="AA308" s="12">
        <f ca="1">OFFSET('Margin error adjustment'!$BD$11,UsefulSeries!$M307,0)</f>
        <v>1.6532800332074021E-2</v>
      </c>
      <c r="AB308" s="12">
        <f t="shared" ca="1" si="14"/>
        <v>0.95959682610280184</v>
      </c>
      <c r="AD308" s="12">
        <f ca="1">OFFSET('Time agg. bias corr.'!$F$4,UsefulSeries!$C307,0)</f>
        <v>-3.03584194187877E-2</v>
      </c>
      <c r="AE308" s="12">
        <f ca="1">OFFSET('Time agg. bias corr.'!$G$4,UsefulSeries!$C307,0)</f>
        <v>1.29244848129346E-2</v>
      </c>
      <c r="AF308" s="12">
        <f ca="1">OFFSET('Time agg. bias corr.'!$H$4,UsefulSeries!$C307,0)</f>
        <v>1.74339345957839E-2</v>
      </c>
      <c r="AG308" s="12">
        <f ca="1">OFFSET('Time agg. bias corr.'!$F$5,UsefulSeries!$C307,0)</f>
        <v>0.27182605371908902</v>
      </c>
      <c r="AH308" s="12">
        <f ca="1">OFFSET('Time agg. bias corr.'!$G$5,UsefulSeries!$C307,0)</f>
        <v>-0.50873114344039205</v>
      </c>
      <c r="AI308" s="12">
        <f ca="1">OFFSET('Time agg. bias corr.'!$H$5,UsefulSeries!$C307,0)</f>
        <v>0.23690508972407001</v>
      </c>
      <c r="AJ308" s="12">
        <f ca="1">OFFSET('Time agg. bias corr.'!$F$6,UsefulSeries!$C307,0)</f>
        <v>2.2236141423937501E-2</v>
      </c>
      <c r="AK308" s="12">
        <f ca="1">OFFSET('Time agg. bias corr.'!$G$6,UsefulSeries!$C307,0)</f>
        <v>2.1408445582433301E-2</v>
      </c>
      <c r="AL308" s="12">
        <f ca="1">OFFSET('Time agg. bias corr.'!$H$6,UsefulSeries!$C307,0)</f>
        <v>-4.36445870164862E-2</v>
      </c>
    </row>
    <row r="309" spans="1:38" x14ac:dyDescent="0.35">
      <c r="A309" s="2" t="s">
        <v>462</v>
      </c>
      <c r="B309" s="15">
        <f>'Input - Gross flows &amp; stocks'!S311</f>
        <v>148950.33333333334</v>
      </c>
      <c r="C309" s="15">
        <f>'Input - Gross flows &amp; stocks'!T311</f>
        <v>8064</v>
      </c>
      <c r="D309" s="15">
        <f>'Input - Gross flows &amp; stocks'!U311</f>
        <v>94084.666666666672</v>
      </c>
      <c r="E309" s="13">
        <f>'Input - Gross flows &amp; stocks'!V311</f>
        <v>0.59338477973181969</v>
      </c>
      <c r="F309" s="13">
        <f>'Input - Gross flows &amp; stocks'!W311</f>
        <v>3.2880785726813244E-2</v>
      </c>
      <c r="G309" s="13">
        <f>'Input - Gross flows &amp; stocks'!X311</f>
        <v>0.37373443454136707</v>
      </c>
      <c r="H309" s="13">
        <f>'Input - Gross flows &amp; stocks'!Y311</f>
        <v>5.1358368556586126E-2</v>
      </c>
      <c r="I309" s="2"/>
      <c r="J309" s="12">
        <f ca="1">'Input - Gross flows &amp; stocks'!AJ311/('Input - Gross flows &amp; stocks'!$AJ311+'Input - Gross flows &amp; stocks'!$AK311+'Input - Gross flows &amp; stocks'!$AL311)</f>
        <v>0.97338213201672186</v>
      </c>
      <c r="K309" s="12">
        <f ca="1">'Input - Gross flows &amp; stocks'!AK311/('Input - Gross flows &amp; stocks'!$AJ311+'Input - Gross flows &amp; stocks'!$AK311+'Input - Gross flows &amp; stocks'!$AL311)</f>
        <v>1.0254540173730856E-2</v>
      </c>
      <c r="L309" s="12">
        <f ca="1">'Input - Gross flows &amp; stocks'!AL311/('Input - Gross flows &amp; stocks'!$AJ311+'Input - Gross flows &amp; stocks'!$AK311+'Input - Gross flows &amp; stocks'!$AL311)</f>
        <v>1.6363327809547312E-2</v>
      </c>
      <c r="M309" s="12">
        <f ca="1">'Input - Gross flows &amp; stocks'!AM311/('Input - Gross flows &amp; stocks'!$AM311+'Input - Gross flows &amp; stocks'!$AN311+'Input - Gross flows &amp; stocks'!$AO311)</f>
        <v>0.21306087842605248</v>
      </c>
      <c r="N309" s="12">
        <f ca="1">'Input - Gross flows &amp; stocks'!AN311/('Input - Gross flows &amp; stocks'!$AM311+'Input - Gross flows &amp; stocks'!$AN311+'Input - Gross flows &amp; stocks'!$AO311)</f>
        <v>0.61310918263759573</v>
      </c>
      <c r="O309" s="12">
        <f ca="1">'Input - Gross flows &amp; stocks'!AO311/('Input - Gross flows &amp; stocks'!$AM311+'Input - Gross flows &amp; stocks'!$AN311+'Input - Gross flows &amp; stocks'!$AO311)</f>
        <v>0.17382993893635168</v>
      </c>
      <c r="P309" s="12">
        <f ca="1">'Input - Gross flows &amp; stocks'!AP311/('Input - Gross flows &amp; stocks'!$AP311+'Input - Gross flows &amp; stocks'!$AQ311+'Input - Gross flows &amp; stocks'!$AR311)</f>
        <v>2.4232229176817287E-2</v>
      </c>
      <c r="Q309" s="12">
        <f ca="1">'Input - Gross flows &amp; stocks'!AQ311/('Input - Gross flows &amp; stocks'!$AP311+'Input - Gross flows &amp; stocks'!$AQ311+'Input - Gross flows &amp; stocks'!$AR311)</f>
        <v>1.7984053994654199E-2</v>
      </c>
      <c r="R309" s="12">
        <f ca="1">'Input - Gross flows &amp; stocks'!AR311/('Input - Gross flows &amp; stocks'!$AP311+'Input - Gross flows &amp; stocks'!$AQ311+'Input - Gross flows &amp; stocks'!$AR311)</f>
        <v>0.95778371682852859</v>
      </c>
      <c r="T309" s="12">
        <f t="shared" ref="T309:T315" ca="1" si="15">1-U309-V309</f>
        <v>0.97320561455725951</v>
      </c>
      <c r="U309" s="12">
        <f ca="1">OFFSET('Margin error adjustment'!$BD$6,UsefulSeries!$M308,0)</f>
        <v>1.0244421617063272E-2</v>
      </c>
      <c r="V309" s="12">
        <f ca="1">OFFSET('Margin error adjustment'!$BD$7,UsefulSeries!$M308,0)</f>
        <v>1.6549963825677177E-2</v>
      </c>
      <c r="W309" s="12">
        <f ca="1">OFFSET('Margin error adjustment'!$BD$8,UsefulSeries!$M308,0)</f>
        <v>0.21273694302870541</v>
      </c>
      <c r="X309" s="12">
        <f t="shared" ref="X309:X315" ca="1" si="16">1-Y309-W309</f>
        <v>0.61168322333058311</v>
      </c>
      <c r="Y309" s="12">
        <f ca="1">OFFSET('Margin error adjustment'!$BD$9,UsefulSeries!$M308,0)</f>
        <v>0.17557983364071153</v>
      </c>
      <c r="Z309" s="12">
        <f ca="1">OFFSET('Margin error adjustment'!$BD$10,UsefulSeries!$M308,0)</f>
        <v>2.396365258413527E-2</v>
      </c>
      <c r="AA309" s="12">
        <f ca="1">OFFSET('Margin error adjustment'!$BD$11,UsefulSeries!$M308,0)</f>
        <v>1.7770244449129766E-2</v>
      </c>
      <c r="AB309" s="12">
        <f t="shared" ref="AB309:AB315" ca="1" si="17">1-Z309-AA309</f>
        <v>0.95826610296673498</v>
      </c>
      <c r="AD309" s="12">
        <f ca="1">OFFSET('Time agg. bias corr.'!$F$4,UsefulSeries!$C308,0)</f>
        <v>-2.88740526969452E-2</v>
      </c>
      <c r="AE309" s="12">
        <f ca="1">OFFSET('Time agg. bias corr.'!$G$4,UsefulSeries!$C308,0)</f>
        <v>1.2987583831755E-2</v>
      </c>
      <c r="AF309" s="12">
        <f ca="1">OFFSET('Time agg. bias corr.'!$H$4,UsefulSeries!$C308,0)</f>
        <v>1.5886468875409201E-2</v>
      </c>
      <c r="AG309" s="12">
        <f ca="1">OFFSET('Time agg. bias corr.'!$F$5,UsefulSeries!$C308,0)</f>
        <v>0.27107254488654597</v>
      </c>
      <c r="AH309" s="12">
        <f ca="1">OFFSET('Time agg. bias corr.'!$G$5,UsefulSeries!$C308,0)</f>
        <v>-0.49665762621021198</v>
      </c>
      <c r="AI309" s="12">
        <f ca="1">OFFSET('Time agg. bias corr.'!$H$5,UsefulSeries!$C308,0)</f>
        <v>0.225585081309501</v>
      </c>
      <c r="AJ309" s="12">
        <f ca="1">OFFSET('Time agg. bias corr.'!$F$6,UsefulSeries!$C308,0)</f>
        <v>2.21542649082116E-2</v>
      </c>
      <c r="AK309" s="12">
        <f ca="1">OFFSET('Time agg. bias corr.'!$G$6,UsefulSeries!$C308,0)</f>
        <v>2.2911189787525699E-2</v>
      </c>
      <c r="AL309" s="12">
        <f ca="1">OFFSET('Time agg. bias corr.'!$H$6,UsefulSeries!$C308,0)</f>
        <v>-4.5065454695719098E-2</v>
      </c>
    </row>
    <row r="310" spans="1:38" x14ac:dyDescent="0.35">
      <c r="A310" s="2" t="s">
        <v>463</v>
      </c>
      <c r="B310" s="15">
        <f>'Input - Gross flows &amp; stocks'!S312</f>
        <v>149060.66666666666</v>
      </c>
      <c r="C310" s="15">
        <f>'Input - Gross flows &amp; stocks'!T312</f>
        <v>7947.333333333333</v>
      </c>
      <c r="D310" s="15">
        <f>'Input - Gross flows &amp; stocks'!U312</f>
        <v>94313</v>
      </c>
      <c r="E310" s="13">
        <f>'Input - Gross flows &amp; stocks'!V312</f>
        <v>0.59356979004046262</v>
      </c>
      <c r="F310" s="13">
        <f>'Input - Gross flows &amp; stocks'!W312</f>
        <v>3.193201006786249E-2</v>
      </c>
      <c r="G310" s="13">
        <f>'Input - Gross flows &amp; stocks'!X312</f>
        <v>0.37449819989167488</v>
      </c>
      <c r="H310" s="13">
        <f>'Input - Gross flows &amp; stocks'!Y312</f>
        <v>5.0617378307687082E-2</v>
      </c>
      <c r="I310" s="2"/>
      <c r="J310" s="12">
        <f ca="1">'Input - Gross flows &amp; stocks'!AJ312/('Input - Gross flows &amp; stocks'!$AJ312+'Input - Gross flows &amp; stocks'!$AK312+'Input - Gross flows &amp; stocks'!$AL312)</f>
        <v>0.97344597942285815</v>
      </c>
      <c r="K310" s="12">
        <f ca="1">'Input - Gross flows &amp; stocks'!AK312/('Input - Gross flows &amp; stocks'!$AJ312+'Input - Gross flows &amp; stocks'!$AK312+'Input - Gross flows &amp; stocks'!$AL312)</f>
        <v>1.0221610671180725E-2</v>
      </c>
      <c r="L310" s="12">
        <f ca="1">'Input - Gross flows &amp; stocks'!AL312/('Input - Gross flows &amp; stocks'!$AJ312+'Input - Gross flows &amp; stocks'!$AK312+'Input - Gross flows &amp; stocks'!$AL312)</f>
        <v>1.6332409905960972E-2</v>
      </c>
      <c r="M310" s="12">
        <f ca="1">'Input - Gross flows &amp; stocks'!AM312/('Input - Gross flows &amp; stocks'!$AM312+'Input - Gross flows &amp; stocks'!$AN312+'Input - Gross flows &amp; stocks'!$AO312)</f>
        <v>0.2203305435522363</v>
      </c>
      <c r="N310" s="12">
        <f ca="1">'Input - Gross flows &amp; stocks'!AN312/('Input - Gross flows &amp; stocks'!$AM312+'Input - Gross flows &amp; stocks'!$AN312+'Input - Gross flows &amp; stocks'!$AO312)</f>
        <v>0.61040486051390697</v>
      </c>
      <c r="O310" s="12">
        <f ca="1">'Input - Gross flows &amp; stocks'!AO312/('Input - Gross flows &amp; stocks'!$AM312+'Input - Gross flows &amp; stocks'!$AN312+'Input - Gross flows &amp; stocks'!$AO312)</f>
        <v>0.16926459593385682</v>
      </c>
      <c r="P310" s="12">
        <f ca="1">'Input - Gross flows &amp; stocks'!AP312/('Input - Gross flows &amp; stocks'!$AP312+'Input - Gross flows &amp; stocks'!$AQ312+'Input - Gross flows &amp; stocks'!$AR312)</f>
        <v>2.3525179820038711E-2</v>
      </c>
      <c r="Q310" s="12">
        <f ca="1">'Input - Gross flows &amp; stocks'!AQ312/('Input - Gross flows &amp; stocks'!$AP312+'Input - Gross flows &amp; stocks'!$AQ312+'Input - Gross flows &amp; stocks'!$AR312)</f>
        <v>1.762459243553554E-2</v>
      </c>
      <c r="R310" s="12">
        <f ca="1">'Input - Gross flows &amp; stocks'!AR312/('Input - Gross flows &amp; stocks'!$AP312+'Input - Gross flows &amp; stocks'!$AQ312+'Input - Gross flows &amp; stocks'!$AR312)</f>
        <v>0.95885022774442563</v>
      </c>
      <c r="T310" s="12">
        <f t="shared" ca="1" si="15"/>
        <v>0.97340210864594401</v>
      </c>
      <c r="U310" s="12">
        <f ca="1">OFFSET('Margin error adjustment'!$BD$6,UsefulSeries!$M309,0)</f>
        <v>9.9258175011220293E-3</v>
      </c>
      <c r="V310" s="12">
        <f ca="1">OFFSET('Margin error adjustment'!$BD$7,UsefulSeries!$M309,0)</f>
        <v>1.6672073852934035E-2</v>
      </c>
      <c r="W310" s="12">
        <f ca="1">OFFSET('Margin error adjustment'!$BD$8,UsefulSeries!$M309,0)</f>
        <v>0.22343909608837473</v>
      </c>
      <c r="X310" s="12">
        <f t="shared" ca="1" si="16"/>
        <v>0.60138041189612002</v>
      </c>
      <c r="Y310" s="12">
        <f ca="1">OFFSET('Margin error adjustment'!$BD$9,UsefulSeries!$M309,0)</f>
        <v>0.1751804920155052</v>
      </c>
      <c r="Z310" s="12">
        <f ca="1">OFFSET('Margin error adjustment'!$BD$10,UsefulSeries!$M309,0)</f>
        <v>2.3067023995808615E-2</v>
      </c>
      <c r="AA310" s="12">
        <f ca="1">OFFSET('Margin error adjustment'!$BD$11,UsefulSeries!$M309,0)</f>
        <v>1.6772124784632667E-2</v>
      </c>
      <c r="AB310" s="12">
        <f t="shared" ca="1" si="17"/>
        <v>0.96016085121955874</v>
      </c>
      <c r="AD310" s="12">
        <f ca="1">OFFSET('Time agg. bias corr.'!$F$4,UsefulSeries!$C309,0)</f>
        <v>-2.8709039581547899E-2</v>
      </c>
      <c r="AE310" s="12">
        <f ca="1">OFFSET('Time agg. bias corr.'!$G$4,UsefulSeries!$C309,0)</f>
        <v>1.2684548996079801E-2</v>
      </c>
      <c r="AF310" s="12">
        <f ca="1">OFFSET('Time agg. bias corr.'!$H$4,UsefulSeries!$C309,0)</f>
        <v>1.6024490585466601E-2</v>
      </c>
      <c r="AG310" s="12">
        <f ca="1">OFFSET('Time agg. bias corr.'!$F$5,UsefulSeries!$C309,0)</f>
        <v>0.28716935067726501</v>
      </c>
      <c r="AH310" s="12">
        <f ca="1">OFFSET('Time agg. bias corr.'!$G$5,UsefulSeries!$C309,0)</f>
        <v>-0.51360896719993399</v>
      </c>
      <c r="AI310" s="12">
        <f ca="1">OFFSET('Time agg. bias corr.'!$H$5,UsefulSeries!$C309,0)</f>
        <v>0.226439616522669</v>
      </c>
      <c r="AJ310" s="12">
        <f ca="1">OFFSET('Time agg. bias corr.'!$F$6,UsefulSeries!$C309,0)</f>
        <v>2.1194746208396301E-2</v>
      </c>
      <c r="AK310" s="12">
        <f ca="1">OFFSET('Time agg. bias corr.'!$G$6,UsefulSeries!$C309,0)</f>
        <v>2.1771742362299101E-2</v>
      </c>
      <c r="AL310" s="12">
        <f ca="1">OFFSET('Time agg. bias corr.'!$H$6,UsefulSeries!$C309,0)</f>
        <v>-4.2966488570696501E-2</v>
      </c>
    </row>
    <row r="311" spans="1:38" x14ac:dyDescent="0.35">
      <c r="A311" s="2" t="s">
        <v>464</v>
      </c>
      <c r="B311" s="15">
        <f>'Input - Gross flows &amp; stocks'!S313</f>
        <v>149194.33333333334</v>
      </c>
      <c r="C311" s="15">
        <f>'Input - Gross flows &amp; stocks'!T313</f>
        <v>7916</v>
      </c>
      <c r="D311" s="15">
        <f>'Input - Gross flows &amp; stocks'!U313</f>
        <v>94428</v>
      </c>
      <c r="E311" s="13">
        <f>'Input - Gross flows &amp; stocks'!V313</f>
        <v>0.59262707649457869</v>
      </c>
      <c r="F311" s="13">
        <f>'Input - Gross flows &amp; stocks'!W313</f>
        <v>3.1532875758480058E-2</v>
      </c>
      <c r="G311" s="13">
        <f>'Input - Gross flows &amp; stocks'!X313</f>
        <v>0.37584004774694119</v>
      </c>
      <c r="H311" s="13">
        <f>'Input - Gross flows &amp; stocks'!Y313</f>
        <v>5.0384973617266841E-2</v>
      </c>
      <c r="J311" s="12">
        <f ca="1">'Input - Gross flows &amp; stocks'!AJ313/('Input - Gross flows &amp; stocks'!$AJ313+'Input - Gross flows &amp; stocks'!$AK313+'Input - Gross flows &amp; stocks'!$AL313)</f>
        <v>0.97392452325549606</v>
      </c>
      <c r="K311" s="12">
        <f ca="1">'Input - Gross flows &amp; stocks'!AK313/('Input - Gross flows &amp; stocks'!$AJ313+'Input - Gross flows &amp; stocks'!$AK313+'Input - Gross flows &amp; stocks'!$AL313)</f>
        <v>1.0355055144459472E-2</v>
      </c>
      <c r="L311" s="12">
        <f ca="1">'Input - Gross flows &amp; stocks'!AL313/('Input - Gross flows &amp; stocks'!$AJ313+'Input - Gross flows &amp; stocks'!$AK313+'Input - Gross flows &amp; stocks'!$AL313)</f>
        <v>1.5720421600044523E-2</v>
      </c>
      <c r="M311" s="12">
        <f ca="1">'Input - Gross flows &amp; stocks'!AM313/('Input - Gross flows &amp; stocks'!$AM313+'Input - Gross flows &amp; stocks'!$AN313+'Input - Gross flows &amp; stocks'!$AO313)</f>
        <v>0.22078866423965207</v>
      </c>
      <c r="N311" s="12">
        <f ca="1">'Input - Gross flows &amp; stocks'!AN313/('Input - Gross flows &amp; stocks'!$AM313+'Input - Gross flows &amp; stocks'!$AN313+'Input - Gross flows &amp; stocks'!$AO313)</f>
        <v>0.61670588140110172</v>
      </c>
      <c r="O311" s="12">
        <f ca="1">'Input - Gross flows &amp; stocks'!AO313/('Input - Gross flows &amp; stocks'!$AM313+'Input - Gross flows &amp; stocks'!$AN313+'Input - Gross flows &amp; stocks'!$AO313)</f>
        <v>0.16250545435924627</v>
      </c>
      <c r="P311" s="12">
        <f ca="1">'Input - Gross flows &amp; stocks'!AP313/('Input - Gross flows &amp; stocks'!$AP313+'Input - Gross flows &amp; stocks'!$AQ313+'Input - Gross flows &amp; stocks'!$AR313)</f>
        <v>2.3451304022720502E-2</v>
      </c>
      <c r="Q311" s="12">
        <f ca="1">'Input - Gross flows &amp; stocks'!AQ313/('Input - Gross flows &amp; stocks'!$AP313+'Input - Gross flows &amp; stocks'!$AQ313+'Input - Gross flows &amp; stocks'!$AR313)</f>
        <v>1.7231014460147756E-2</v>
      </c>
      <c r="R311" s="12">
        <f ca="1">'Input - Gross flows &amp; stocks'!AR313/('Input - Gross flows &amp; stocks'!$AP313+'Input - Gross flows &amp; stocks'!$AQ313+'Input - Gross flows &amp; stocks'!$AR313)</f>
        <v>0.9593176815171317</v>
      </c>
      <c r="T311" s="12">
        <f t="shared" ca="1" si="15"/>
        <v>0.97286542632307205</v>
      </c>
      <c r="U311" s="12">
        <f ca="1">OFFSET('Margin error adjustment'!$BD$6,UsefulSeries!$M310,0)</f>
        <v>1.0303144104306406E-2</v>
      </c>
      <c r="V311" s="12">
        <f ca="1">OFFSET('Margin error adjustment'!$BD$7,UsefulSeries!$M310,0)</f>
        <v>1.6831429572621563E-2</v>
      </c>
      <c r="W311" s="12">
        <f ca="1">OFFSET('Margin error adjustment'!$BD$8,UsefulSeries!$M310,0)</f>
        <v>0.21874847228044142</v>
      </c>
      <c r="X311" s="12">
        <f t="shared" ca="1" si="16"/>
        <v>0.60858625013503564</v>
      </c>
      <c r="Y311" s="12">
        <f ca="1">OFFSET('Margin error adjustment'!$BD$9,UsefulSeries!$M310,0)</f>
        <v>0.17266527758452302</v>
      </c>
      <c r="Z311" s="12">
        <f ca="1">OFFSET('Margin error adjustment'!$BD$10,UsefulSeries!$M310,0)</f>
        <v>2.1838479430728187E-2</v>
      </c>
      <c r="AA311" s="12">
        <f ca="1">OFFSET('Margin error adjustment'!$BD$11,UsefulSeries!$M310,0)</f>
        <v>1.5978336907858277E-2</v>
      </c>
      <c r="AB311" s="12">
        <f t="shared" ca="1" si="17"/>
        <v>0.96218318366141353</v>
      </c>
      <c r="AD311" s="12">
        <f ca="1">OFFSET('Time agg. bias corr.'!$F$4,UsefulSeries!$C310,0)</f>
        <v>-2.9270197520016399E-2</v>
      </c>
      <c r="AE311" s="12">
        <f ca="1">OFFSET('Time agg. bias corr.'!$G$4,UsefulSeries!$C310,0)</f>
        <v>1.311284056311E-2</v>
      </c>
      <c r="AF311" s="12">
        <f ca="1">OFFSET('Time agg. bias corr.'!$H$4,UsefulSeries!$C310,0)</f>
        <v>1.6157356946756001E-2</v>
      </c>
      <c r="AG311" s="12">
        <f ca="1">OFFSET('Time agg. bias corr.'!$F$5,UsefulSeries!$C310,0)</f>
        <v>0.27980030088275198</v>
      </c>
      <c r="AH311" s="12">
        <f ca="1">OFFSET('Time agg. bias corr.'!$G$5,UsefulSeries!$C310,0)</f>
        <v>-0.501479253756419</v>
      </c>
      <c r="AI311" s="12">
        <f ca="1">OFFSET('Time agg. bias corr.'!$H$5,UsefulSeries!$C310,0)</f>
        <v>0.22167895287518499</v>
      </c>
      <c r="AJ311" s="12">
        <f ca="1">OFFSET('Time agg. bias corr.'!$F$6,UsefulSeries!$C310,0)</f>
        <v>2.0106990195270801E-2</v>
      </c>
      <c r="AK311" s="12">
        <f ca="1">OFFSET('Time agg. bias corr.'!$G$6,UsefulSeries!$C310,0)</f>
        <v>2.05974482666006E-2</v>
      </c>
      <c r="AL311" s="12">
        <f ca="1">OFFSET('Time agg. bias corr.'!$H$6,UsefulSeries!$C310,0)</f>
        <v>-4.0704438461774899E-2</v>
      </c>
    </row>
    <row r="312" spans="1:38" x14ac:dyDescent="0.35">
      <c r="A312" s="2" t="s">
        <v>465</v>
      </c>
      <c r="B312" s="15">
        <f>'Input - Gross flows &amp; stocks'!S314</f>
        <v>149523.33333333334</v>
      </c>
      <c r="C312" s="15">
        <f>'Input - Gross flows &amp; stocks'!T314</f>
        <v>7909</v>
      </c>
      <c r="D312" s="15">
        <f>'Input - Gross flows &amp; stocks'!U314</f>
        <v>94309.666666666672</v>
      </c>
      <c r="E312" s="13">
        <f>'Input - Gross flows &amp; stocks'!V314</f>
        <v>0.59312957677047973</v>
      </c>
      <c r="F312" s="13">
        <f>'Input - Gross flows &amp; stocks'!W314</f>
        <v>3.1402310548536629E-2</v>
      </c>
      <c r="G312" s="13">
        <f>'Input - Gross flows &amp; stocks'!X314</f>
        <v>0.37546811268098368</v>
      </c>
      <c r="H312" s="13">
        <f>'Input - Gross flows &amp; stocks'!Y314</f>
        <v>5.0237456515709392E-2</v>
      </c>
      <c r="J312" s="12">
        <f ca="1">'Input - Gross flows &amp; stocks'!AJ314/('Input - Gross flows &amp; stocks'!$AJ314+'Input - Gross flows &amp; stocks'!$AK314+'Input - Gross flows &amp; stocks'!$AL314)</f>
        <v>0.97417502525355326</v>
      </c>
      <c r="K312" s="12">
        <f ca="1">'Input - Gross flows &amp; stocks'!AK314/('Input - Gross flows &amp; stocks'!$AJ314+'Input - Gross flows &amp; stocks'!$AK314+'Input - Gross flows &amp; stocks'!$AL314)</f>
        <v>1.0438598358337912E-2</v>
      </c>
      <c r="L312" s="12">
        <f ca="1">'Input - Gross flows &amp; stocks'!AL314/('Input - Gross flows &amp; stocks'!$AJ314+'Input - Gross flows &amp; stocks'!$AK314+'Input - Gross flows &amp; stocks'!$AL314)</f>
        <v>1.5386376388108722E-2</v>
      </c>
      <c r="M312" s="12">
        <f ca="1">'Input - Gross flows &amp; stocks'!AM314/('Input - Gross flows &amp; stocks'!$AM314+'Input - Gross flows &amp; stocks'!$AN314+'Input - Gross flows &amp; stocks'!$AO314)</f>
        <v>0.22484771996035255</v>
      </c>
      <c r="N312" s="12">
        <f ca="1">'Input - Gross flows &amp; stocks'!AN314/('Input - Gross flows &amp; stocks'!$AM314+'Input - Gross flows &amp; stocks'!$AN314+'Input - Gross flows &amp; stocks'!$AO314)</f>
        <v>0.61983612672821997</v>
      </c>
      <c r="O312" s="12">
        <f ca="1">'Input - Gross flows &amp; stocks'!AO314/('Input - Gross flows &amp; stocks'!$AM314+'Input - Gross flows &amp; stocks'!$AN314+'Input - Gross flows &amp; stocks'!$AO314)</f>
        <v>0.15531615331142753</v>
      </c>
      <c r="P312" s="12">
        <f ca="1">'Input - Gross flows &amp; stocks'!AP314/('Input - Gross flows &amp; stocks'!$AP314+'Input - Gross flows &amp; stocks'!$AQ314+'Input - Gross flows &amp; stocks'!$AR314)</f>
        <v>2.4901219638131723E-2</v>
      </c>
      <c r="Q312" s="12">
        <f ca="1">'Input - Gross flows &amp; stocks'!AQ314/('Input - Gross flows &amp; stocks'!$AP314+'Input - Gross flows &amp; stocks'!$AQ314+'Input - Gross flows &amp; stocks'!$AR314)</f>
        <v>1.6950956303832733E-2</v>
      </c>
      <c r="R312" s="12">
        <f ca="1">'Input - Gross flows &amp; stocks'!AR314/('Input - Gross flows &amp; stocks'!$AP314+'Input - Gross flows &amp; stocks'!$AQ314+'Input - Gross flows &amp; stocks'!$AR314)</f>
        <v>0.95814782405803545</v>
      </c>
      <c r="T312" s="12">
        <f t="shared" ca="1" si="15"/>
        <v>0.97369526532844541</v>
      </c>
      <c r="U312" s="12">
        <f ca="1">OFFSET('Margin error adjustment'!$BD$6,UsefulSeries!$M311,0)</f>
        <v>1.0271613489228735E-2</v>
      </c>
      <c r="V312" s="12">
        <f ca="1">OFFSET('Margin error adjustment'!$BD$7,UsefulSeries!$M311,0)</f>
        <v>1.6033121182325853E-2</v>
      </c>
      <c r="W312" s="12">
        <f ca="1">OFFSET('Margin error adjustment'!$BD$8,UsefulSeries!$M311,0)</f>
        <v>0.22552343084061666</v>
      </c>
      <c r="X312" s="12">
        <f t="shared" ca="1" si="16"/>
        <v>0.61208867385925037</v>
      </c>
      <c r="Y312" s="12">
        <f ca="1">OFFSET('Margin error adjustment'!$BD$9,UsefulSeries!$M311,0)</f>
        <v>0.16238789530013295</v>
      </c>
      <c r="Z312" s="12">
        <f ca="1">OFFSET('Margin error adjustment'!$BD$10,UsefulSeries!$M311,0)</f>
        <v>2.3893132226805832E-2</v>
      </c>
      <c r="AA312" s="12">
        <f ca="1">OFFSET('Margin error adjustment'!$BD$11,UsefulSeries!$M311,0)</f>
        <v>1.600190880564592E-2</v>
      </c>
      <c r="AB312" s="12">
        <f t="shared" ca="1" si="17"/>
        <v>0.96010495896754833</v>
      </c>
      <c r="AD312" s="12">
        <f ca="1">OFFSET('Time agg. bias corr.'!$F$4,UsefulSeries!$C311,0)</f>
        <v>-2.8462734927574101E-2</v>
      </c>
      <c r="AE312" s="12">
        <f ca="1">OFFSET('Time agg. bias corr.'!$G$4,UsefulSeries!$C311,0)</f>
        <v>1.3039654348897801E-2</v>
      </c>
      <c r="AF312" s="12">
        <f ca="1">OFFSET('Time agg. bias corr.'!$H$4,UsefulSeries!$C311,0)</f>
        <v>1.5423080578528999E-2</v>
      </c>
      <c r="AG312" s="12">
        <f ca="1">OFFSET('Time agg. bias corr.'!$F$5,UsefulSeries!$C311,0)</f>
        <v>0.28755539527541901</v>
      </c>
      <c r="AH312" s="12">
        <f ca="1">OFFSET('Time agg. bias corr.'!$G$5,UsefulSeries!$C311,0)</f>
        <v>-0.49561050671971202</v>
      </c>
      <c r="AI312" s="12">
        <f ca="1">OFFSET('Time agg. bias corr.'!$H$5,UsefulSeries!$C311,0)</f>
        <v>0.20805511145585201</v>
      </c>
      <c r="AJ312" s="12">
        <f ca="1">OFFSET('Time agg. bias corr.'!$F$6,UsefulSeries!$C311,0)</f>
        <v>2.21757640967261E-2</v>
      </c>
      <c r="AK312" s="12">
        <f ca="1">OFFSET('Time agg. bias corr.'!$G$6,UsefulSeries!$C311,0)</f>
        <v>2.0581406915420299E-2</v>
      </c>
      <c r="AL312" s="12">
        <f ca="1">OFFSET('Time agg. bias corr.'!$H$6,UsefulSeries!$C311,0)</f>
        <v>-4.2757171002039698E-2</v>
      </c>
    </row>
    <row r="313" spans="1:38" x14ac:dyDescent="0.35">
      <c r="A313" s="2" t="s">
        <v>466</v>
      </c>
      <c r="B313" s="15">
        <f>'Input - Gross flows &amp; stocks'!S315</f>
        <v>149972.33333333334</v>
      </c>
      <c r="C313" s="15">
        <f>'Input - Gross flows &amp; stocks'!T315</f>
        <v>7873</v>
      </c>
      <c r="D313" s="15">
        <f>'Input - Gross flows &amp; stocks'!U315</f>
        <v>94181.666666666672</v>
      </c>
      <c r="E313" s="13">
        <f>'Input - Gross flows &amp; stocks'!V315</f>
        <v>0.59362537140314919</v>
      </c>
      <c r="F313" s="13">
        <f>'Input - Gross flows &amp; stocks'!W315</f>
        <v>3.1475920364809257E-2</v>
      </c>
      <c r="G313" s="13">
        <f>'Input - Gross flows &amp; stocks'!X315</f>
        <v>0.37489870823204158</v>
      </c>
      <c r="H313" s="13">
        <f>'Input - Gross flows &amp; stocks'!Y315</f>
        <v>4.9877939586430595E-2</v>
      </c>
      <c r="J313" s="12">
        <f ca="1">'Input - Gross flows &amp; stocks'!AJ315/('Input - Gross flows &amp; stocks'!$AJ315+'Input - Gross flows &amp; stocks'!$AK315+'Input - Gross flows &amp; stocks'!$AL315)</f>
        <v>0.97412730781260881</v>
      </c>
      <c r="K313" s="12">
        <f ca="1">'Input - Gross flows &amp; stocks'!AK315/('Input - Gross flows &amp; stocks'!$AJ315+'Input - Gross flows &amp; stocks'!$AK315+'Input - Gross flows &amp; stocks'!$AL315)</f>
        <v>1.029347467824708E-2</v>
      </c>
      <c r="L313" s="12">
        <f ca="1">'Input - Gross flows &amp; stocks'!AL315/('Input - Gross flows &amp; stocks'!$AJ315+'Input - Gross flows &amp; stocks'!$AK315+'Input - Gross flows &amp; stocks'!$AL315)</f>
        <v>1.5579217509144216E-2</v>
      </c>
      <c r="M313" s="12">
        <f ca="1">'Input - Gross flows &amp; stocks'!AM315/('Input - Gross flows &amp; stocks'!$AM315+'Input - Gross flows &amp; stocks'!$AN315+'Input - Gross flows &amp; stocks'!$AO315)</f>
        <v>0.2279037158712032</v>
      </c>
      <c r="N313" s="12">
        <f ca="1">'Input - Gross flows &amp; stocks'!AN315/('Input - Gross flows &amp; stocks'!$AM315+'Input - Gross flows &amp; stocks'!$AN315+'Input - Gross flows &amp; stocks'!$AO315)</f>
        <v>0.61877021055741299</v>
      </c>
      <c r="O313" s="12">
        <f ca="1">'Input - Gross flows &amp; stocks'!AO315/('Input - Gross flows &amp; stocks'!$AM315+'Input - Gross flows &amp; stocks'!$AN315+'Input - Gross flows &amp; stocks'!$AO315)</f>
        <v>0.15332607357138389</v>
      </c>
      <c r="P313" s="12">
        <f ca="1">'Input - Gross flows &amp; stocks'!AP315/('Input - Gross flows &amp; stocks'!$AP315+'Input - Gross flows &amp; stocks'!$AQ315+'Input - Gross flows &amp; stocks'!$AR315)</f>
        <v>2.5372737697051957E-2</v>
      </c>
      <c r="Q313" s="12">
        <f ca="1">'Input - Gross flows &amp; stocks'!AQ315/('Input - Gross flows &amp; stocks'!$AP315+'Input - Gross flows &amp; stocks'!$AQ315+'Input - Gross flows &amp; stocks'!$AR315)</f>
        <v>1.6875007142071363E-2</v>
      </c>
      <c r="R313" s="12">
        <f ca="1">'Input - Gross flows &amp; stocks'!AR315/('Input - Gross flows &amp; stocks'!$AP315+'Input - Gross flows &amp; stocks'!$AQ315+'Input - Gross flows &amp; stocks'!$AR315)</f>
        <v>0.95775225516087659</v>
      </c>
      <c r="T313" s="12">
        <f t="shared" ca="1" si="15"/>
        <v>0.97346251795911876</v>
      </c>
      <c r="U313" s="12">
        <f ca="1">OFFSET('Margin error adjustment'!$BD$6,UsefulSeries!$M312,0)</f>
        <v>1.0288135052345479E-2</v>
      </c>
      <c r="V313" s="12">
        <f ca="1">OFFSET('Margin error adjustment'!$BD$7,UsefulSeries!$M312,0)</f>
        <v>1.6249346988535744E-2</v>
      </c>
      <c r="W313" s="12">
        <f ca="1">OFFSET('Margin error adjustment'!$BD$8,UsefulSeries!$M312,0)</f>
        <v>0.2263537081967984</v>
      </c>
      <c r="X313" s="12">
        <f t="shared" ca="1" si="16"/>
        <v>0.61466315810646721</v>
      </c>
      <c r="Y313" s="12">
        <f ca="1">OFFSET('Margin error adjustment'!$BD$9,UsefulSeries!$M312,0)</f>
        <v>0.15898313369673436</v>
      </c>
      <c r="Z313" s="12">
        <f ca="1">OFFSET('Margin error adjustment'!$BD$10,UsefulSeries!$M312,0)</f>
        <v>2.4310801309719708E-2</v>
      </c>
      <c r="AA313" s="12">
        <f ca="1">OFFSET('Margin error adjustment'!$BD$11,UsefulSeries!$M312,0)</f>
        <v>1.6171492589596988E-2</v>
      </c>
      <c r="AB313" s="12">
        <f t="shared" ca="1" si="17"/>
        <v>0.95951770610068332</v>
      </c>
      <c r="AD313" s="12">
        <f ca="1">OFFSET('Time agg. bias corr.'!$F$4,UsefulSeries!$C312,0)</f>
        <v>-2.8713076385877199E-2</v>
      </c>
      <c r="AE313" s="12">
        <f ca="1">OFFSET('Time agg. bias corr.'!$G$4,UsefulSeries!$C312,0)</f>
        <v>1.3032577355705699E-2</v>
      </c>
      <c r="AF313" s="12">
        <f ca="1">OFFSET('Time agg. bias corr.'!$H$4,UsefulSeries!$C312,0)</f>
        <v>1.5680499030172299E-2</v>
      </c>
      <c r="AG313" s="12">
        <f ca="1">OFFSET('Time agg. bias corr.'!$F$5,UsefulSeries!$C312,0)</f>
        <v>0.28811246857579098</v>
      </c>
      <c r="AH313" s="12">
        <f ca="1">OFFSET('Time agg. bias corr.'!$G$5,UsefulSeries!$C312,0)</f>
        <v>-0.49137352358399999</v>
      </c>
      <c r="AI313" s="12">
        <f ca="1">OFFSET('Time agg. bias corr.'!$H$5,UsefulSeries!$C312,0)</f>
        <v>0.20326105500821001</v>
      </c>
      <c r="AJ313" s="12">
        <f ca="1">OFFSET('Time agg. bias corr.'!$F$6,UsefulSeries!$C312,0)</f>
        <v>2.2587877243220499E-2</v>
      </c>
      <c r="AK313" s="12">
        <f ca="1">OFFSET('Time agg. bias corr.'!$G$6,UsefulSeries!$C312,0)</f>
        <v>2.0764483210168098E-2</v>
      </c>
      <c r="AL313" s="12">
        <f ca="1">OFFSET('Time agg. bias corr.'!$H$6,UsefulSeries!$C312,0)</f>
        <v>-4.3352360453388E-2</v>
      </c>
    </row>
    <row r="314" spans="1:38" x14ac:dyDescent="0.35">
      <c r="A314" s="2" t="s">
        <v>467</v>
      </c>
      <c r="B314" s="15">
        <f>'Input - Gross flows &amp; stocks'!S316</f>
        <v>150515.66666666666</v>
      </c>
      <c r="C314" s="15">
        <f>'Input - Gross flows &amp; stocks'!T316</f>
        <v>7836.666666666667</v>
      </c>
      <c r="D314" s="15">
        <f>'Input - Gross flows &amp; stocks'!U316</f>
        <v>93951</v>
      </c>
      <c r="E314" s="13">
        <f>'Input - Gross flows &amp; stocks'!V316</f>
        <v>0.59510748761590249</v>
      </c>
      <c r="F314" s="13">
        <f>'Input - Gross flows &amp; stocks'!W316</f>
        <v>3.1373047123078875E-2</v>
      </c>
      <c r="G314" s="13">
        <f>'Input - Gross flows &amp; stocks'!X316</f>
        <v>0.37351946526101865</v>
      </c>
      <c r="H314" s="13">
        <f>'Input - Gross flows &amp; stocks'!Y316</f>
        <v>4.9488798186322909E-2</v>
      </c>
      <c r="J314" s="12">
        <f ca="1">'Input - Gross flows &amp; stocks'!AJ316/('Input - Gross flows &amp; stocks'!$AJ316+'Input - Gross flows &amp; stocks'!$AK316+'Input - Gross flows &amp; stocks'!$AL316)</f>
        <v>0.97506408528089428</v>
      </c>
      <c r="K314" s="12">
        <f ca="1">'Input - Gross flows &amp; stocks'!AK316/('Input - Gross flows &amp; stocks'!$AJ316+'Input - Gross flows &amp; stocks'!$AK316+'Input - Gross flows &amp; stocks'!$AL316)</f>
        <v>9.7890063834039226E-3</v>
      </c>
      <c r="L314" s="12">
        <f ca="1">'Input - Gross flows &amp; stocks'!AL316/('Input - Gross flows &amp; stocks'!$AJ316+'Input - Gross flows &amp; stocks'!$AK316+'Input - Gross flows &amp; stocks'!$AL316)</f>
        <v>1.5146908335701726E-2</v>
      </c>
      <c r="M314" s="12">
        <f ca="1">'Input - Gross flows &amp; stocks'!AM316/('Input - Gross flows &amp; stocks'!$AM316+'Input - Gross flows &amp; stocks'!$AN316+'Input - Gross flows &amp; stocks'!$AO316)</f>
        <v>0.21836405370539011</v>
      </c>
      <c r="N314" s="12">
        <f ca="1">'Input - Gross flows &amp; stocks'!AN316/('Input - Gross flows &amp; stocks'!$AM316+'Input - Gross flows &amp; stocks'!$AN316+'Input - Gross flows &amp; stocks'!$AO316)</f>
        <v>0.6214192521247186</v>
      </c>
      <c r="O314" s="12">
        <f ca="1">'Input - Gross flows &amp; stocks'!AO316/('Input - Gross flows &amp; stocks'!$AM316+'Input - Gross flows &amp; stocks'!$AN316+'Input - Gross flows &amp; stocks'!$AO316)</f>
        <v>0.16021669416989126</v>
      </c>
      <c r="P314" s="12">
        <f ca="1">'Input - Gross flows &amp; stocks'!AP316/('Input - Gross flows &amp; stocks'!$AP316+'Input - Gross flows &amp; stocks'!$AQ316+'Input - Gross flows &amp; stocks'!$AR316)</f>
        <v>2.603984448001944E-2</v>
      </c>
      <c r="Q314" s="12">
        <f ca="1">'Input - Gross flows &amp; stocks'!AQ316/('Input - Gross flows &amp; stocks'!$AP316+'Input - Gross flows &amp; stocks'!$AQ316+'Input - Gross flows &amp; stocks'!$AR316)</f>
        <v>1.7253882888042627E-2</v>
      </c>
      <c r="R314" s="12">
        <f ca="1">'Input - Gross flows &amp; stocks'!AR316/('Input - Gross flows &amp; stocks'!$AP316+'Input - Gross flows &amp; stocks'!$AQ316+'Input - Gross flows &amp; stocks'!$AR316)</f>
        <v>0.95670627263193797</v>
      </c>
      <c r="T314" s="12">
        <f t="shared" ca="1" si="15"/>
        <v>0.97481569700084669</v>
      </c>
      <c r="U314" s="12">
        <f ca="1">OFFSET('Margin error adjustment'!$BD$6,UsefulSeries!$M313,0)</f>
        <v>9.6687670309603957E-3</v>
      </c>
      <c r="V314" s="12">
        <f ca="1">OFFSET('Margin error adjustment'!$BD$7,UsefulSeries!$M313,0)</f>
        <v>1.5515535968192832E-2</v>
      </c>
      <c r="W314" s="12">
        <f ca="1">OFFSET('Margin error adjustment'!$BD$8,UsefulSeries!$M313,0)</f>
        <v>0.21913589980722992</v>
      </c>
      <c r="X314" s="12">
        <f t="shared" ca="1" si="16"/>
        <v>0.616141112917024</v>
      </c>
      <c r="Y314" s="12">
        <f ca="1">OFFSET('Margin error adjustment'!$BD$9,UsefulSeries!$M313,0)</f>
        <v>0.16472298727574608</v>
      </c>
      <c r="Z314" s="12">
        <f ca="1">OFFSET('Margin error adjustment'!$BD$10,UsefulSeries!$M313,0)</f>
        <v>2.5432611778567298E-2</v>
      </c>
      <c r="AA314" s="12">
        <f ca="1">OFFSET('Margin error adjustment'!$BD$11,UsefulSeries!$M313,0)</f>
        <v>1.6643997332183892E-2</v>
      </c>
      <c r="AB314" s="12">
        <f t="shared" ca="1" si="17"/>
        <v>0.95792339088924883</v>
      </c>
      <c r="AD314" s="12">
        <f ca="1">OFFSET('Time agg. bias corr.'!$F$4,UsefulSeries!$C313,0)</f>
        <v>-2.7169897326704599E-2</v>
      </c>
      <c r="AE314" s="12">
        <f ca="1">OFFSET('Time agg. bias corr.'!$G$4,UsefulSeries!$C313,0)</f>
        <v>1.22168412044278E-2</v>
      </c>
      <c r="AF314" s="12">
        <f ca="1">OFFSET('Time agg. bias corr.'!$H$4,UsefulSeries!$C313,0)</f>
        <v>1.49530561222103E-2</v>
      </c>
      <c r="AG314" s="12">
        <f ca="1">OFFSET('Time agg. bias corr.'!$F$5,UsefulSeries!$C313,0)</f>
        <v>0.27807577233452102</v>
      </c>
      <c r="AH314" s="12">
        <f ca="1">OFFSET('Time agg. bias corr.'!$G$5,UsefulSeries!$C313,0)</f>
        <v>-0.488923413403546</v>
      </c>
      <c r="AI314" s="12">
        <f ca="1">OFFSET('Time agg. bias corr.'!$H$5,UsefulSeries!$C313,0)</f>
        <v>0.210847641081675</v>
      </c>
      <c r="AJ314" s="12">
        <f ca="1">OFFSET('Time agg. bias corr.'!$F$6,UsefulSeries!$C313,0)</f>
        <v>2.37670768945791E-2</v>
      </c>
      <c r="AK314" s="12">
        <f ca="1">OFFSET('Time agg. bias corr.'!$G$6,UsefulSeries!$C313,0)</f>
        <v>2.1374257349278301E-2</v>
      </c>
      <c r="AL314" s="12">
        <f ca="1">OFFSET('Time agg. bias corr.'!$H$6,UsefulSeries!$C313,0)</f>
        <v>-4.5141334243973499E-2</v>
      </c>
    </row>
    <row r="315" spans="1:38" x14ac:dyDescent="0.35">
      <c r="A315" s="2" t="s">
        <v>468</v>
      </c>
      <c r="B315" s="15">
        <f>'Input - Gross flows &amp; stocks'!S317</f>
        <v>150979.33333333334</v>
      </c>
      <c r="C315" s="15">
        <f>'Input - Gross flows &amp; stocks'!T317</f>
        <v>7857.333333333333</v>
      </c>
      <c r="D315" s="15">
        <f>'Input - Gross flows &amp; stocks'!U317</f>
        <v>93744</v>
      </c>
      <c r="E315" s="13">
        <f>'Input - Gross flows &amp; stocks'!V317</f>
        <v>0.59645716866682252</v>
      </c>
      <c r="F315" s="13">
        <f>'Input - Gross flows &amp; stocks'!W317</f>
        <v>3.0868037258762981E-2</v>
      </c>
      <c r="G315" s="13">
        <f>'Input - Gross flows &amp; stocks'!X317</f>
        <v>0.37267479407441451</v>
      </c>
      <c r="H315" s="13">
        <f>'Input - Gross flows &amp; stocks'!Y317</f>
        <v>4.9468006967324916E-2</v>
      </c>
      <c r="J315" s="12">
        <f ca="1">'Input - Gross flows &amp; stocks'!AJ317/('Input - Gross flows &amp; stocks'!$AJ317+'Input - Gross flows &amp; stocks'!$AK317+'Input - Gross flows &amp; stocks'!$AL317)</f>
        <v>0.97503485352808505</v>
      </c>
      <c r="K315" s="12">
        <f ca="1">'Input - Gross flows &amp; stocks'!AK317/('Input - Gross flows &amp; stocks'!$AJ317+'Input - Gross flows &amp; stocks'!$AK317+'Input - Gross flows &amp; stocks'!$AL317)</f>
        <v>9.9422945280907525E-3</v>
      </c>
      <c r="L315" s="12">
        <f ca="1">'Input - Gross flows &amp; stocks'!AL317/('Input - Gross flows &amp; stocks'!$AJ317+'Input - Gross flows &amp; stocks'!$AK317+'Input - Gross flows &amp; stocks'!$AL317)</f>
        <v>1.5022851943824061E-2</v>
      </c>
      <c r="M315" s="12">
        <f ca="1">'Input - Gross flows &amp; stocks'!AM317/('Input - Gross flows &amp; stocks'!$AM317+'Input - Gross flows &amp; stocks'!$AN317+'Input - Gross flows &amp; stocks'!$AO317)</f>
        <v>0.20999999009273185</v>
      </c>
      <c r="N315" s="12">
        <f ca="1">'Input - Gross flows &amp; stocks'!AN317/('Input - Gross flows &amp; stocks'!$AM317+'Input - Gross flows &amp; stocks'!$AN317+'Input - Gross flows &amp; stocks'!$AO317)</f>
        <v>0.63139761987717968</v>
      </c>
      <c r="O315" s="12">
        <f ca="1">'Input - Gross flows &amp; stocks'!AO317/('Input - Gross flows &amp; stocks'!$AM317+'Input - Gross flows &amp; stocks'!$AN317+'Input - Gross flows &amp; stocks'!$AO317)</f>
        <v>0.15860239003008833</v>
      </c>
      <c r="P315" s="12">
        <f ca="1">'Input - Gross flows &amp; stocks'!AP317/('Input - Gross flows &amp; stocks'!$AP317+'Input - Gross flows &amp; stocks'!$AQ317+'Input - Gross flows &amp; stocks'!$AR317)</f>
        <v>2.6215818193773222E-2</v>
      </c>
      <c r="Q315" s="12">
        <f ca="1">'Input - Gross flows &amp; stocks'!AQ317/('Input - Gross flows &amp; stocks'!$AP317+'Input - Gross flows &amp; stocks'!$AQ317+'Input - Gross flows &amp; stocks'!$AR317)</f>
        <v>1.6603921403137965E-2</v>
      </c>
      <c r="R315" s="12">
        <f ca="1">'Input - Gross flows &amp; stocks'!AR317/('Input - Gross flows &amp; stocks'!$AP317+'Input - Gross flows &amp; stocks'!$AQ317+'Input - Gross flows &amp; stocks'!$AR317)</f>
        <v>0.9571802604030889</v>
      </c>
      <c r="T315" s="12">
        <f t="shared" ca="1" si="15"/>
        <v>0.97498156181751838</v>
      </c>
      <c r="U315" s="12">
        <f ca="1">OFFSET('Margin error adjustment'!$BD$6,UsefulSeries!$M314,0)</f>
        <v>9.5389194598660531E-3</v>
      </c>
      <c r="V315" s="12">
        <f ca="1">OFFSET('Margin error adjustment'!$BD$7,UsefulSeries!$M314,0)</f>
        <v>1.5479518722615522E-2</v>
      </c>
      <c r="W315" s="12">
        <f ca="1">OFFSET('Margin error adjustment'!$BD$8,UsefulSeries!$M314,0)</f>
        <v>0.21435800073767453</v>
      </c>
      <c r="X315" s="12">
        <f t="shared" ca="1" si="16"/>
        <v>0.61891833732294887</v>
      </c>
      <c r="Y315" s="12">
        <f ca="1">OFFSET('Margin error adjustment'!$BD$9,UsefulSeries!$M314,0)</f>
        <v>0.16672366193937657</v>
      </c>
      <c r="Z315" s="12">
        <f ca="1">OFFSET('Margin error adjustment'!$BD$10,UsefulSeries!$M314,0)</f>
        <v>2.5469294556765373E-2</v>
      </c>
      <c r="AA315" s="12">
        <f ca="1">OFFSET('Margin error adjustment'!$BD$11,UsefulSeries!$M314,0)</f>
        <v>1.545836626807715E-2</v>
      </c>
      <c r="AB315" s="12">
        <f t="shared" ca="1" si="17"/>
        <v>0.95907233917515744</v>
      </c>
      <c r="AD315" s="12">
        <f ca="1">OFFSET('Time agg. bias corr.'!$F$4,UsefulSeries!$C314,0)</f>
        <v>-2.6944331729584398E-2</v>
      </c>
      <c r="AE315" s="12">
        <f ca="1">OFFSET('Time agg. bias corr.'!$G$4,UsefulSeries!$C314,0)</f>
        <v>1.20364901370217E-2</v>
      </c>
      <c r="AF315" s="12">
        <f ca="1">OFFSET('Time agg. bias corr.'!$H$4,UsefulSeries!$C314,0)</f>
        <v>1.49078415824238E-2</v>
      </c>
      <c r="AG315" s="12">
        <f ca="1">OFFSET('Time agg. bias corr.'!$F$5,UsefulSeries!$C314,0)</f>
        <v>0.27127834987403598</v>
      </c>
      <c r="AH315" s="12">
        <f ca="1">OFFSET('Time agg. bias corr.'!$G$5,UsefulSeries!$C314,0)</f>
        <v>-0.48416907991769798</v>
      </c>
      <c r="AI315" s="12">
        <f ca="1">OFFSET('Time agg. bias corr.'!$H$5,UsefulSeries!$C314,0)</f>
        <v>0.21289073004512901</v>
      </c>
      <c r="AJ315" s="12">
        <f ca="1">OFFSET('Time agg. bias corr.'!$F$6,UsefulSeries!$C314,0)</f>
        <v>2.40316409904953E-2</v>
      </c>
      <c r="AK315" s="12">
        <f ca="1">OFFSET('Time agg. bias corr.'!$G$6,UsefulSeries!$C314,0)</f>
        <v>1.9784082180644501E-2</v>
      </c>
      <c r="AL315" s="12">
        <f ca="1">OFFSET('Time agg. bias corr.'!$H$6,UsefulSeries!$C314,0)</f>
        <v>-4.3815723171023099E-2</v>
      </c>
    </row>
  </sheetData>
  <mergeCells count="4">
    <mergeCell ref="AD2:AL2"/>
    <mergeCell ref="T2:AB2"/>
    <mergeCell ref="B2:H2"/>
    <mergeCell ref="J2:R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0"/>
  </sheetPr>
  <dimension ref="A1:M971"/>
  <sheetViews>
    <sheetView zoomScale="85" zoomScaleNormal="85" workbookViewId="0"/>
  </sheetViews>
  <sheetFormatPr defaultRowHeight="14.5" x14ac:dyDescent="0.35"/>
  <cols>
    <col min="1" max="1" width="9.54296875" bestFit="1" customWidth="1"/>
    <col min="2" max="3" width="9.26953125" bestFit="1" customWidth="1"/>
    <col min="6" max="8" width="9.26953125" bestFit="1" customWidth="1"/>
    <col min="11" max="11" width="9.54296875" bestFit="1" customWidth="1"/>
    <col min="12" max="13" width="9.26953125" bestFit="1" customWidth="1"/>
  </cols>
  <sheetData>
    <row r="1" spans="1:13" ht="19" x14ac:dyDescent="0.4">
      <c r="A1" s="14" t="s">
        <v>407</v>
      </c>
    </row>
    <row r="2" spans="1:13" x14ac:dyDescent="0.35">
      <c r="A2" t="s">
        <v>408</v>
      </c>
    </row>
    <row r="3" spans="1:13" x14ac:dyDescent="0.35">
      <c r="F3" s="2" t="s">
        <v>409</v>
      </c>
    </row>
    <row r="4" spans="1:13" x14ac:dyDescent="0.35">
      <c r="A4" s="2" t="s">
        <v>410</v>
      </c>
      <c r="F4" s="2" t="s">
        <v>411</v>
      </c>
      <c r="K4" s="2" t="s">
        <v>412</v>
      </c>
    </row>
    <row r="5" spans="1:13" x14ac:dyDescent="0.35">
      <c r="A5" s="30">
        <f>INDEX('Input - Gross flows &amp; stocks'!$Z$6:$AH$5999,UsefulSeries!$A4,1)</f>
        <v>113792.33333333333</v>
      </c>
      <c r="B5" s="30">
        <f>INDEX('Input - Gross flows &amp; stocks'!$Z$6:$AH$5999,UsefulSeries!$A4,4)</f>
        <v>1972.3333333333333</v>
      </c>
      <c r="C5" s="30">
        <f>INDEX('Input - Gross flows &amp; stocks'!$Z$6:$AH$5999,UsefulSeries!$A4,7)</f>
        <v>3198.6666666666665</v>
      </c>
      <c r="D5" s="30"/>
      <c r="E5" s="30"/>
      <c r="F5" s="37">
        <v>0.98780000000000001</v>
      </c>
      <c r="G5" s="37">
        <v>1.9099999999999999E-2</v>
      </c>
      <c r="H5" s="37">
        <v>5.0000000000000001E-3</v>
      </c>
      <c r="I5" s="30"/>
      <c r="J5" s="30"/>
      <c r="K5" s="30">
        <f t="array" ref="K5:M7">MMULT(MINVERSE($F$5:$H$7),MMULT(A5:C7,TRANSPOSE(MINVERSE($F$5:$H$7))))</f>
        <v>116529.00368181133</v>
      </c>
      <c r="L5" s="30">
        <v>1925.6943803593749</v>
      </c>
      <c r="M5" s="30">
        <v>1542.3302739038982</v>
      </c>
    </row>
    <row r="6" spans="1:13" x14ac:dyDescent="0.35">
      <c r="A6" s="30">
        <f>INDEX('Input - Gross flows &amp; stocks'!$Z$6:$AH$5999,UsefulSeries!$A4,2)</f>
        <v>1820</v>
      </c>
      <c r="B6" s="30">
        <f>INDEX('Input - Gross flows &amp; stocks'!$Z$6:$AH$5999,UsefulSeries!$A4,5)</f>
        <v>3286.3333333333335</v>
      </c>
      <c r="C6" s="30">
        <f>INDEX('Input - Gross flows &amp; stocks'!$Z$6:$AH$5999,UsefulSeries!$A4,8)</f>
        <v>1562.3333333333333</v>
      </c>
      <c r="D6" s="30"/>
      <c r="E6" s="30"/>
      <c r="F6" s="37">
        <v>1.8E-3</v>
      </c>
      <c r="G6" s="37">
        <v>0.88570000000000004</v>
      </c>
      <c r="H6" s="37">
        <v>2.8999999999999998E-3</v>
      </c>
      <c r="I6" s="30"/>
      <c r="J6" s="30"/>
      <c r="K6" s="30">
        <v>1749.6647148181007</v>
      </c>
      <c r="L6" s="30">
        <v>4173.6511959363097</v>
      </c>
      <c r="M6" s="30">
        <v>1161.5892519341089</v>
      </c>
    </row>
    <row r="7" spans="1:13" x14ac:dyDescent="0.35">
      <c r="A7" s="30">
        <f>INDEX('Input - Gross flows &amp; stocks'!$Z$6:$AH$5999,UsefulSeries!$A4,3)</f>
        <v>3481.6666666666665</v>
      </c>
      <c r="B7" s="30">
        <f>INDEX('Input - Gross flows &amp; stocks'!$Z$6:$AH$5999,UsefulSeries!$A4,6)</f>
        <v>1406.6666666666667</v>
      </c>
      <c r="C7" s="30">
        <f>INDEX('Input - Gross flows &amp; stocks'!$Z$6:$AH$5999,UsefulSeries!$A4,9)</f>
        <v>57830</v>
      </c>
      <c r="D7" s="30"/>
      <c r="E7" s="30"/>
      <c r="F7" s="37">
        <v>1.03E-2</v>
      </c>
      <c r="G7" s="37">
        <v>9.5200000000000007E-2</v>
      </c>
      <c r="H7" s="37">
        <v>0.99209999999999998</v>
      </c>
      <c r="I7" s="30"/>
      <c r="J7" s="30"/>
      <c r="K7" s="30">
        <v>1851.3651324556588</v>
      </c>
      <c r="L7" s="30">
        <v>981.96701016531574</v>
      </c>
      <c r="M7" s="30">
        <v>58459.079232845703</v>
      </c>
    </row>
    <row r="8" spans="1:13" x14ac:dyDescent="0.35">
      <c r="A8" s="30">
        <f>INDEX('Input - Gross flows &amp; stocks'!$Z$6:$AH$5999,UsefulSeries!$A7,1)</f>
        <v>113918.33333333333</v>
      </c>
      <c r="B8" s="30">
        <f>INDEX('Input - Gross flows &amp; stocks'!$Z$6:$AH$5999,UsefulSeries!$A7,4)</f>
        <v>1898.6666666666667</v>
      </c>
      <c r="C8" s="30">
        <f>INDEX('Input - Gross flows &amp; stocks'!$Z$6:$AH$5999,UsefulSeries!$A7,7)</f>
        <v>3170.3333333333335</v>
      </c>
      <c r="D8" s="30"/>
      <c r="E8" s="30"/>
      <c r="F8" s="30"/>
      <c r="G8" s="30"/>
      <c r="H8" s="30"/>
      <c r="I8" s="30"/>
      <c r="J8" s="30"/>
      <c r="K8" s="30">
        <f t="array" ref="K8:M10">MMULT(MINVERSE($F$5:$H$7),MMULT(A8:C10,TRANSPOSE(MINVERSE($F$5:$H$7))))</f>
        <v>116661.77533742637</v>
      </c>
      <c r="L8" s="30">
        <v>1838.871436525324</v>
      </c>
      <c r="M8" s="30">
        <v>1519.7173833399077</v>
      </c>
    </row>
    <row r="9" spans="1:13" x14ac:dyDescent="0.35">
      <c r="A9" s="30">
        <f>INDEX('Input - Gross flows &amp; stocks'!$Z$6:$AH$5999,UsefulSeries!$A7,2)</f>
        <v>1771</v>
      </c>
      <c r="B9" s="30">
        <f>INDEX('Input - Gross flows &amp; stocks'!$Z$6:$AH$5999,UsefulSeries!$A7,5)</f>
        <v>3390.6666666666665</v>
      </c>
      <c r="C9" s="30">
        <f>INDEX('Input - Gross flows &amp; stocks'!$Z$6:$AH$5999,UsefulSeries!$A7,8)</f>
        <v>1536.6666666666667</v>
      </c>
      <c r="D9" s="30"/>
      <c r="E9" s="30"/>
      <c r="F9" s="30"/>
      <c r="G9" s="30"/>
      <c r="H9" s="30"/>
      <c r="I9" s="30"/>
      <c r="J9" s="30"/>
      <c r="K9" s="30">
        <v>1691.5202576768704</v>
      </c>
      <c r="L9" s="30">
        <v>4307.1801859807665</v>
      </c>
      <c r="M9" s="30">
        <v>1119.4323829512593</v>
      </c>
    </row>
    <row r="10" spans="1:13" x14ac:dyDescent="0.35">
      <c r="A10" s="30">
        <f>INDEX('Input - Gross flows &amp; stocks'!$Z$6:$AH$5999,UsefulSeries!$A7,3)</f>
        <v>3329</v>
      </c>
      <c r="B10" s="30">
        <f>INDEX('Input - Gross flows &amp; stocks'!$Z$6:$AH$5999,UsefulSeries!$A7,6)</f>
        <v>1391</v>
      </c>
      <c r="C10" s="30">
        <f>INDEX('Input - Gross flows &amp; stocks'!$Z$6:$AH$5999,UsefulSeries!$A7,9)</f>
        <v>58066.666666666664</v>
      </c>
      <c r="D10" s="30"/>
      <c r="E10" s="30"/>
      <c r="F10" s="30"/>
      <c r="G10" s="30"/>
      <c r="H10" s="30"/>
      <c r="I10" s="30"/>
      <c r="J10" s="30"/>
      <c r="K10" s="30">
        <v>1698.9030343733916</v>
      </c>
      <c r="L10" s="30">
        <v>951.74592640624348</v>
      </c>
      <c r="M10" s="30">
        <v>58707.19347831409</v>
      </c>
    </row>
    <row r="11" spans="1:13" x14ac:dyDescent="0.35">
      <c r="A11" s="30">
        <f>INDEX('Input - Gross flows &amp; stocks'!$Z$6:$AH$5999,UsefulSeries!$A10,1)</f>
        <v>113938.33333333333</v>
      </c>
      <c r="B11" s="30">
        <f>INDEX('Input - Gross flows &amp; stocks'!$Z$6:$AH$5999,UsefulSeries!$A10,4)</f>
        <v>1892.3333333333333</v>
      </c>
      <c r="C11" s="30">
        <f>INDEX('Input - Gross flows &amp; stocks'!$Z$6:$AH$5999,UsefulSeries!$A10,7)</f>
        <v>3084.3333333333335</v>
      </c>
      <c r="D11" s="30"/>
      <c r="E11" s="30"/>
      <c r="F11" s="30"/>
      <c r="G11" s="30"/>
      <c r="H11" s="30"/>
      <c r="I11" s="30"/>
      <c r="J11" s="30"/>
      <c r="K11" s="30">
        <f t="array" ref="K11:M13">MMULT(MINVERSE($F$5:$H$7),MMULT(A11:C13,TRANSPOSE(MINVERSE($F$5:$H$7))))</f>
        <v>116682.78668310517</v>
      </c>
      <c r="L11" s="30">
        <v>1830.5452638503675</v>
      </c>
      <c r="M11" s="30">
        <v>1432.9616297141351</v>
      </c>
    </row>
    <row r="12" spans="1:13" x14ac:dyDescent="0.35">
      <c r="A12" s="30">
        <f>INDEX('Input - Gross flows &amp; stocks'!$Z$6:$AH$5999,UsefulSeries!$A10,2)</f>
        <v>1773.3333333333333</v>
      </c>
      <c r="B12" s="30">
        <f>INDEX('Input - Gross flows &amp; stocks'!$Z$6:$AH$5999,UsefulSeries!$A10,5)</f>
        <v>3451.6666666666665</v>
      </c>
      <c r="C12" s="30">
        <f>INDEX('Input - Gross flows &amp; stocks'!$Z$6:$AH$5999,UsefulSeries!$A10,8)</f>
        <v>1462.3333333333333</v>
      </c>
      <c r="D12" s="30"/>
      <c r="E12" s="30"/>
      <c r="F12" s="30"/>
      <c r="G12" s="30"/>
      <c r="H12" s="30"/>
      <c r="I12" s="30"/>
      <c r="J12" s="30"/>
      <c r="K12" s="30">
        <v>1693.0802296300599</v>
      </c>
      <c r="L12" s="30">
        <v>4385.3729579565907</v>
      </c>
      <c r="M12" s="30">
        <v>1026.701213458286</v>
      </c>
    </row>
    <row r="13" spans="1:13" x14ac:dyDescent="0.35">
      <c r="A13" s="30">
        <f>INDEX('Input - Gross flows &amp; stocks'!$Z$6:$AH$5999,UsefulSeries!$A10,3)</f>
        <v>3336.3333333333335</v>
      </c>
      <c r="B13" s="30">
        <f>INDEX('Input - Gross flows &amp; stocks'!$Z$6:$AH$5999,UsefulSeries!$A10,6)</f>
        <v>1366.6666666666667</v>
      </c>
      <c r="C13" s="30">
        <f>INDEX('Input - Gross flows &amp; stocks'!$Z$6:$AH$5999,UsefulSeries!$A10,9)</f>
        <v>58296.666666666664</v>
      </c>
      <c r="D13" s="30"/>
      <c r="E13" s="30"/>
      <c r="F13" s="30"/>
      <c r="G13" s="30"/>
      <c r="H13" s="30"/>
      <c r="I13" s="30"/>
      <c r="J13" s="30"/>
      <c r="K13" s="30">
        <v>1705.3726187880218</v>
      </c>
      <c r="L13" s="30">
        <v>915.84908155171479</v>
      </c>
      <c r="M13" s="30">
        <v>58953.331908428605</v>
      </c>
    </row>
    <row r="14" spans="1:13" x14ac:dyDescent="0.35">
      <c r="A14" s="30">
        <f>INDEX('Input - Gross flows &amp; stocks'!$Z$6:$AH$5999,UsefulSeries!$A13,1)</f>
        <v>113900</v>
      </c>
      <c r="B14" s="30">
        <f>INDEX('Input - Gross flows &amp; stocks'!$Z$6:$AH$5999,UsefulSeries!$A13,4)</f>
        <v>1898</v>
      </c>
      <c r="C14" s="30">
        <f>INDEX('Input - Gross flows &amp; stocks'!$Z$6:$AH$5999,UsefulSeries!$A13,7)</f>
        <v>3099.3333333333335</v>
      </c>
      <c r="D14" s="30"/>
      <c r="E14" s="30"/>
      <c r="F14" s="30"/>
      <c r="G14" s="30"/>
      <c r="H14" s="30"/>
      <c r="I14" s="30"/>
      <c r="J14" s="30"/>
      <c r="K14" s="30">
        <f t="array" ref="K14:M16">MMULT(MINVERSE($F$5:$H$7),MMULT(A14:C16,TRANSPOSE(MINVERSE($F$5:$H$7))))</f>
        <v>116643.14606913608</v>
      </c>
      <c r="L14" s="30">
        <v>1837.2483541925412</v>
      </c>
      <c r="M14" s="30">
        <v>1446.7105896717117</v>
      </c>
    </row>
    <row r="15" spans="1:13" x14ac:dyDescent="0.35">
      <c r="A15" s="30">
        <f>INDEX('Input - Gross flows &amp; stocks'!$Z$6:$AH$5999,UsefulSeries!$A13,2)</f>
        <v>1796</v>
      </c>
      <c r="B15" s="30">
        <f>INDEX('Input - Gross flows &amp; stocks'!$Z$6:$AH$5999,UsefulSeries!$A13,5)</f>
        <v>3444</v>
      </c>
      <c r="C15" s="30">
        <f>INDEX('Input - Gross flows &amp; stocks'!$Z$6:$AH$5999,UsefulSeries!$A13,8)</f>
        <v>1481</v>
      </c>
      <c r="D15" s="30"/>
      <c r="E15" s="30"/>
      <c r="F15" s="30"/>
      <c r="G15" s="30"/>
      <c r="H15" s="30"/>
      <c r="I15" s="30"/>
      <c r="J15" s="30"/>
      <c r="K15" s="30">
        <v>1719.3794976541978</v>
      </c>
      <c r="L15" s="30">
        <v>4375.4639974426627</v>
      </c>
      <c r="M15" s="30">
        <v>1047.9944403877521</v>
      </c>
    </row>
    <row r="16" spans="1:13" x14ac:dyDescent="0.35">
      <c r="A16" s="30">
        <f>INDEX('Input - Gross flows &amp; stocks'!$Z$6:$AH$5999,UsefulSeries!$A13,3)</f>
        <v>3270.3333333333335</v>
      </c>
      <c r="B16" s="30">
        <f>INDEX('Input - Gross flows &amp; stocks'!$Z$6:$AH$5999,UsefulSeries!$A13,6)</f>
        <v>1365.6666666666667</v>
      </c>
      <c r="C16" s="30">
        <f>INDEX('Input - Gross flows &amp; stocks'!$Z$6:$AH$5999,UsefulSeries!$A13,9)</f>
        <v>58479</v>
      </c>
      <c r="D16" s="30"/>
      <c r="E16" s="30"/>
      <c r="F16" s="30"/>
      <c r="G16" s="30"/>
      <c r="H16" s="30"/>
      <c r="I16" s="30"/>
      <c r="J16" s="30"/>
      <c r="K16" s="30">
        <v>1635.0024077630967</v>
      </c>
      <c r="L16" s="30">
        <v>915.12163840805351</v>
      </c>
      <c r="M16" s="30">
        <v>59137.257635544513</v>
      </c>
    </row>
    <row r="17" spans="1:13" x14ac:dyDescent="0.35">
      <c r="A17" s="30">
        <f>INDEX('Input - Gross flows &amp; stocks'!$Z$6:$AH$5999,UsefulSeries!$A16,1)</f>
        <v>113827</v>
      </c>
      <c r="B17" s="30">
        <f>INDEX('Input - Gross flows &amp; stocks'!$Z$6:$AH$5999,UsefulSeries!$A16,4)</f>
        <v>1901</v>
      </c>
      <c r="C17" s="30">
        <f>INDEX('Input - Gross flows &amp; stocks'!$Z$6:$AH$5999,UsefulSeries!$A16,7)</f>
        <v>3046.6666666666665</v>
      </c>
      <c r="D17" s="30"/>
      <c r="E17" s="30"/>
      <c r="F17" s="30"/>
      <c r="G17" s="30"/>
      <c r="H17" s="30"/>
      <c r="I17" s="30"/>
      <c r="J17" s="30"/>
      <c r="K17" s="30">
        <f t="array" ref="K17:M19">MMULT(MINVERSE($F$5:$H$7),MMULT(A17:C19,TRANSPOSE(MINVERSE($F$5:$H$7))))</f>
        <v>116567.13160566152</v>
      </c>
      <c r="L17" s="30">
        <v>1840.3394665521464</v>
      </c>
      <c r="M17" s="30">
        <v>1391.7456473816578</v>
      </c>
    </row>
    <row r="18" spans="1:13" x14ac:dyDescent="0.35">
      <c r="A18" s="30">
        <f>INDEX('Input - Gross flows &amp; stocks'!$Z$6:$AH$5999,UsefulSeries!$A16,2)</f>
        <v>1863</v>
      </c>
      <c r="B18" s="30">
        <f>INDEX('Input - Gross flows &amp; stocks'!$Z$6:$AH$5999,UsefulSeries!$A16,5)</f>
        <v>3468.6666666666665</v>
      </c>
      <c r="C18" s="30">
        <f>INDEX('Input - Gross flows &amp; stocks'!$Z$6:$AH$5999,UsefulSeries!$A16,8)</f>
        <v>1535</v>
      </c>
      <c r="D18" s="30"/>
      <c r="E18" s="30"/>
      <c r="F18" s="30"/>
      <c r="G18" s="30"/>
      <c r="H18" s="30"/>
      <c r="I18" s="30"/>
      <c r="J18" s="30"/>
      <c r="K18" s="30">
        <v>1795.2665059883866</v>
      </c>
      <c r="L18" s="30">
        <v>4406.5177952205759</v>
      </c>
      <c r="M18" s="30">
        <v>1105.4494970184485</v>
      </c>
    </row>
    <row r="19" spans="1:13" x14ac:dyDescent="0.35">
      <c r="A19" s="30">
        <f>INDEX('Input - Gross flows &amp; stocks'!$Z$6:$AH$5999,UsefulSeries!$A16,3)</f>
        <v>3264</v>
      </c>
      <c r="B19" s="30">
        <f>INDEX('Input - Gross flows &amp; stocks'!$Z$6:$AH$5999,UsefulSeries!$A16,6)</f>
        <v>1379.6666666666667</v>
      </c>
      <c r="C19" s="30">
        <f>INDEX('Input - Gross flows &amp; stocks'!$Z$6:$AH$5999,UsefulSeries!$A16,9)</f>
        <v>58587.666666666664</v>
      </c>
      <c r="D19" s="30"/>
      <c r="E19" s="30"/>
      <c r="F19" s="30"/>
      <c r="G19" s="30"/>
      <c r="H19" s="30"/>
      <c r="I19" s="30"/>
      <c r="J19" s="30"/>
      <c r="K19" s="30">
        <v>1621.1939028645354</v>
      </c>
      <c r="L19" s="30">
        <v>927.70028482714042</v>
      </c>
      <c r="M19" s="30">
        <v>59241.299076354328</v>
      </c>
    </row>
    <row r="20" spans="1:13" x14ac:dyDescent="0.35">
      <c r="A20" s="30">
        <f>INDEX('Input - Gross flows &amp; stocks'!$Z$6:$AH$5999,UsefulSeries!$A19,1)</f>
        <v>113729</v>
      </c>
      <c r="B20" s="30">
        <f>INDEX('Input - Gross flows &amp; stocks'!$Z$6:$AH$5999,UsefulSeries!$A19,4)</f>
        <v>1840.6666666666667</v>
      </c>
      <c r="C20" s="30">
        <f>INDEX('Input - Gross flows &amp; stocks'!$Z$6:$AH$5999,UsefulSeries!$A19,7)</f>
        <v>3043</v>
      </c>
      <c r="D20" s="30"/>
      <c r="E20" s="30"/>
      <c r="F20" s="30"/>
      <c r="G20" s="30"/>
      <c r="H20" s="30"/>
      <c r="I20" s="30"/>
      <c r="J20" s="30"/>
      <c r="K20" s="30">
        <f t="array" ref="K20:M22">MMULT(MINVERSE($F$5:$H$7),MMULT(A20:C22,TRANSPOSE(MINVERSE($F$5:$H$7))))</f>
        <v>116468.29415322639</v>
      </c>
      <c r="L20" s="30">
        <v>1766.4402677246617</v>
      </c>
      <c r="M20" s="30">
        <v>1394.5616088259205</v>
      </c>
    </row>
    <row r="21" spans="1:13" x14ac:dyDescent="0.35">
      <c r="A21" s="30">
        <f>INDEX('Input - Gross flows &amp; stocks'!$Z$6:$AH$5999,UsefulSeries!$A19,2)</f>
        <v>1856.6666666666667</v>
      </c>
      <c r="B21" s="30">
        <f>INDEX('Input - Gross flows &amp; stocks'!$Z$6:$AH$5999,UsefulSeries!$A19,5)</f>
        <v>3683</v>
      </c>
      <c r="C21" s="30">
        <f>INDEX('Input - Gross flows &amp; stocks'!$Z$6:$AH$5999,UsefulSeries!$A19,8)</f>
        <v>1594.3333333333333</v>
      </c>
      <c r="D21" s="30"/>
      <c r="E21" s="30"/>
      <c r="F21" s="30"/>
      <c r="G21" s="30"/>
      <c r="H21" s="30"/>
      <c r="I21" s="30"/>
      <c r="J21" s="30"/>
      <c r="K21" s="30">
        <v>1782.7677777051006</v>
      </c>
      <c r="L21" s="30">
        <v>4679.8831701190902</v>
      </c>
      <c r="M21" s="30">
        <v>1146.7157729221603</v>
      </c>
    </row>
    <row r="22" spans="1:13" x14ac:dyDescent="0.35">
      <c r="A22" s="30">
        <f>INDEX('Input - Gross flows &amp; stocks'!$Z$6:$AH$5999,UsefulSeries!$A19,3)</f>
        <v>3253</v>
      </c>
      <c r="B22" s="30">
        <f>INDEX('Input - Gross flows &amp; stocks'!$Z$6:$AH$5999,UsefulSeries!$A19,6)</f>
        <v>1374.6666666666667</v>
      </c>
      <c r="C22" s="30">
        <f>INDEX('Input - Gross flows &amp; stocks'!$Z$6:$AH$5999,UsefulSeries!$A19,9)</f>
        <v>58644</v>
      </c>
      <c r="D22" s="30"/>
      <c r="E22" s="30"/>
      <c r="F22" s="30"/>
      <c r="G22" s="30"/>
      <c r="H22" s="30"/>
      <c r="I22" s="30"/>
      <c r="J22" s="30"/>
      <c r="K22" s="30">
        <v>1612.0149526206028</v>
      </c>
      <c r="L22" s="30">
        <v>896.37924017883108</v>
      </c>
      <c r="M22" s="30">
        <v>59295.224462618957</v>
      </c>
    </row>
    <row r="23" spans="1:13" x14ac:dyDescent="0.35">
      <c r="A23" s="30">
        <f>INDEX('Input - Gross flows &amp; stocks'!$Z$6:$AH$5999,UsefulSeries!$A22,1)</f>
        <v>113617.33333333333</v>
      </c>
      <c r="B23" s="30">
        <f>INDEX('Input - Gross flows &amp; stocks'!$Z$6:$AH$5999,UsefulSeries!$A22,4)</f>
        <v>1911</v>
      </c>
      <c r="C23" s="30">
        <f>INDEX('Input - Gross flows &amp; stocks'!$Z$6:$AH$5999,UsefulSeries!$A22,7)</f>
        <v>2989.3333333333335</v>
      </c>
      <c r="D23" s="30"/>
      <c r="E23" s="30"/>
      <c r="F23" s="30"/>
      <c r="G23" s="30"/>
      <c r="H23" s="30"/>
      <c r="I23" s="30"/>
      <c r="J23" s="30"/>
      <c r="K23" s="30">
        <f t="array" ref="K23:M25">MMULT(MINVERSE($F$5:$H$7),MMULT(A23:C25,TRANSPOSE(MINVERSE($F$5:$H$7))))</f>
        <v>116353.0603306929</v>
      </c>
      <c r="L23" s="30">
        <v>1842.8655521114488</v>
      </c>
      <c r="M23" s="30">
        <v>1332.8604506957977</v>
      </c>
    </row>
    <row r="24" spans="1:13" x14ac:dyDescent="0.35">
      <c r="A24" s="30">
        <f>INDEX('Input - Gross flows &amp; stocks'!$Z$6:$AH$5999,UsefulSeries!$A22,2)</f>
        <v>1843.6666666666667</v>
      </c>
      <c r="B24" s="30">
        <f>INDEX('Input - Gross flows &amp; stocks'!$Z$6:$AH$5999,UsefulSeries!$A22,5)</f>
        <v>3864.6666666666665</v>
      </c>
      <c r="C24" s="30">
        <f>INDEX('Input - Gross flows &amp; stocks'!$Z$6:$AH$5999,UsefulSeries!$A22,8)</f>
        <v>1610</v>
      </c>
      <c r="D24" s="30"/>
      <c r="E24" s="30"/>
      <c r="F24" s="30"/>
      <c r="G24" s="30"/>
      <c r="H24" s="30"/>
      <c r="I24" s="30"/>
      <c r="J24" s="30"/>
      <c r="K24" s="30">
        <v>1763.7455064070141</v>
      </c>
      <c r="L24" s="30">
        <v>4911.4101911076777</v>
      </c>
      <c r="M24" s="30">
        <v>1142.3406507820773</v>
      </c>
    </row>
    <row r="25" spans="1:13" x14ac:dyDescent="0.35">
      <c r="A25" s="30">
        <f>INDEX('Input - Gross flows &amp; stocks'!$Z$6:$AH$5999,UsefulSeries!$A22,3)</f>
        <v>3232.6666666666665</v>
      </c>
      <c r="B25" s="30">
        <f>INDEX('Input - Gross flows &amp; stocks'!$Z$6:$AH$5999,UsefulSeries!$A22,6)</f>
        <v>1382</v>
      </c>
      <c r="C25" s="30">
        <f>INDEX('Input - Gross flows &amp; stocks'!$Z$6:$AH$5999,UsefulSeries!$A22,9)</f>
        <v>58734.666666666664</v>
      </c>
      <c r="D25" s="30"/>
      <c r="E25" s="30"/>
      <c r="F25" s="30"/>
      <c r="G25" s="30"/>
      <c r="H25" s="30"/>
      <c r="I25" s="30"/>
      <c r="J25" s="30"/>
      <c r="K25" s="30">
        <v>1593.6683993856209</v>
      </c>
      <c r="L25" s="30">
        <v>881.45816970695842</v>
      </c>
      <c r="M25" s="30">
        <v>59387.846844970212</v>
      </c>
    </row>
    <row r="26" spans="1:13" x14ac:dyDescent="0.35">
      <c r="A26" s="30">
        <f>INDEX('Input - Gross flows &amp; stocks'!$Z$6:$AH$5999,UsefulSeries!$A25,1)</f>
        <v>113403</v>
      </c>
      <c r="B26" s="30">
        <f>INDEX('Input - Gross flows &amp; stocks'!$Z$6:$AH$5999,UsefulSeries!$A25,4)</f>
        <v>1922.6666666666667</v>
      </c>
      <c r="C26" s="30">
        <f>INDEX('Input - Gross flows &amp; stocks'!$Z$6:$AH$5999,UsefulSeries!$A25,7)</f>
        <v>3033</v>
      </c>
      <c r="D26" s="30"/>
      <c r="E26" s="30"/>
      <c r="F26" s="30"/>
      <c r="G26" s="30"/>
      <c r="H26" s="30"/>
      <c r="I26" s="30"/>
      <c r="J26" s="30"/>
      <c r="K26" s="30">
        <f t="array" ref="K26:M28">MMULT(MINVERSE($F$5:$H$7),MMULT(A26:C28,TRANSPOSE(MINVERSE($F$5:$H$7))))</f>
        <v>116131.4799416631</v>
      </c>
      <c r="L26" s="30">
        <v>1853.0917246576228</v>
      </c>
      <c r="M26" s="30">
        <v>1378.4770346776309</v>
      </c>
    </row>
    <row r="27" spans="1:13" x14ac:dyDescent="0.35">
      <c r="A27" s="30">
        <f>INDEX('Input - Gross flows &amp; stocks'!$Z$6:$AH$5999,UsefulSeries!$A25,2)</f>
        <v>1896</v>
      </c>
      <c r="B27" s="30">
        <f>INDEX('Input - Gross flows &amp; stocks'!$Z$6:$AH$5999,UsefulSeries!$A25,5)</f>
        <v>3998.6666666666665</v>
      </c>
      <c r="C27" s="30">
        <f>INDEX('Input - Gross flows &amp; stocks'!$Z$6:$AH$5999,UsefulSeries!$A25,8)</f>
        <v>1613.3333333333333</v>
      </c>
      <c r="D27" s="30"/>
      <c r="E27" s="30"/>
      <c r="F27" s="30"/>
      <c r="G27" s="30"/>
      <c r="H27" s="30"/>
      <c r="I27" s="30"/>
      <c r="J27" s="30"/>
      <c r="K27" s="30">
        <v>1820.5660606458634</v>
      </c>
      <c r="L27" s="30">
        <v>5082.0653085492177</v>
      </c>
      <c r="M27" s="30">
        <v>1128.9546677674189</v>
      </c>
    </row>
    <row r="28" spans="1:13" x14ac:dyDescent="0.35">
      <c r="A28" s="30">
        <f>INDEX('Input - Gross flows &amp; stocks'!$Z$6:$AH$5999,UsefulSeries!$A25,3)</f>
        <v>3300</v>
      </c>
      <c r="B28" s="30">
        <f>INDEX('Input - Gross flows &amp; stocks'!$Z$6:$AH$5999,UsefulSeries!$A25,6)</f>
        <v>1415.3333333333333</v>
      </c>
      <c r="C28" s="30">
        <f>INDEX('Input - Gross flows &amp; stocks'!$Z$6:$AH$5999,UsefulSeries!$A25,9)</f>
        <v>58772.666666666664</v>
      </c>
      <c r="D28" s="30"/>
      <c r="E28" s="30"/>
      <c r="F28" s="30"/>
      <c r="G28" s="30"/>
      <c r="H28" s="30"/>
      <c r="I28" s="30"/>
      <c r="J28" s="30"/>
      <c r="K28" s="30">
        <v>1658.3219760659235</v>
      </c>
      <c r="L28" s="30">
        <v>902.66089944529381</v>
      </c>
      <c r="M28" s="30">
        <v>59422.945233547718</v>
      </c>
    </row>
    <row r="29" spans="1:13" x14ac:dyDescent="0.35">
      <c r="A29" s="30">
        <f>INDEX('Input - Gross flows &amp; stocks'!$Z$6:$AH$5999,UsefulSeries!$A28,1)</f>
        <v>113254</v>
      </c>
      <c r="B29" s="30">
        <f>INDEX('Input - Gross flows &amp; stocks'!$Z$6:$AH$5999,UsefulSeries!$A28,4)</f>
        <v>1989</v>
      </c>
      <c r="C29" s="30">
        <f>INDEX('Input - Gross flows &amp; stocks'!$Z$6:$AH$5999,UsefulSeries!$A28,7)</f>
        <v>3028.6666666666665</v>
      </c>
      <c r="D29" s="30"/>
      <c r="E29" s="30"/>
      <c r="F29" s="30"/>
      <c r="G29" s="30"/>
      <c r="H29" s="30"/>
      <c r="I29" s="30"/>
      <c r="J29" s="30"/>
      <c r="K29" s="30">
        <f t="array" ref="K29:M31">MMULT(MINVERSE($F$5:$H$7),MMULT(A29:C31,TRANSPOSE(MINVERSE($F$5:$H$7))))</f>
        <v>115976.80718387892</v>
      </c>
      <c r="L29" s="30">
        <v>1926.9330189662173</v>
      </c>
      <c r="M29" s="30">
        <v>1367.0697965205518</v>
      </c>
    </row>
    <row r="30" spans="1:13" x14ac:dyDescent="0.35">
      <c r="A30" s="30">
        <f>INDEX('Input - Gross flows &amp; stocks'!$Z$6:$AH$5999,UsefulSeries!$A28,2)</f>
        <v>1936.6666666666667</v>
      </c>
      <c r="B30" s="30">
        <f>INDEX('Input - Gross flows &amp; stocks'!$Z$6:$AH$5999,UsefulSeries!$A28,5)</f>
        <v>4087</v>
      </c>
      <c r="C30" s="30">
        <f>INDEX('Input - Gross flows &amp; stocks'!$Z$6:$AH$5999,UsefulSeries!$A28,8)</f>
        <v>1657.6666666666667</v>
      </c>
      <c r="D30" s="30"/>
      <c r="E30" s="30"/>
      <c r="F30" s="30"/>
      <c r="G30" s="30"/>
      <c r="H30" s="30"/>
      <c r="I30" s="30"/>
      <c r="J30" s="30"/>
      <c r="K30" s="30">
        <v>1865.1943097002954</v>
      </c>
      <c r="L30" s="30">
        <v>5194.1999489287055</v>
      </c>
      <c r="M30" s="30">
        <v>1167.8492556429369</v>
      </c>
    </row>
    <row r="31" spans="1:13" x14ac:dyDescent="0.35">
      <c r="A31" s="30">
        <f>INDEX('Input - Gross flows &amp; stocks'!$Z$6:$AH$5999,UsefulSeries!$A28,3)</f>
        <v>3243</v>
      </c>
      <c r="B31" s="30">
        <f>INDEX('Input - Gross flows &amp; stocks'!$Z$6:$AH$5999,UsefulSeries!$A28,6)</f>
        <v>1452.6666666666667</v>
      </c>
      <c r="C31" s="30">
        <f>INDEX('Input - Gross flows &amp; stocks'!$Z$6:$AH$5999,UsefulSeries!$A28,9)</f>
        <v>58881.666666666664</v>
      </c>
      <c r="D31" s="30"/>
      <c r="E31" s="30"/>
      <c r="F31" s="30"/>
      <c r="G31" s="30"/>
      <c r="H31" s="30"/>
      <c r="I31" s="30"/>
      <c r="J31" s="30"/>
      <c r="K31" s="30">
        <v>1596.1216472861711</v>
      </c>
      <c r="L31" s="30">
        <v>933.39054134917797</v>
      </c>
      <c r="M31" s="30">
        <v>59526.637364606293</v>
      </c>
    </row>
    <row r="32" spans="1:13" x14ac:dyDescent="0.35">
      <c r="A32" s="30">
        <f>INDEX('Input - Gross flows &amp; stocks'!$Z$6:$AH$5999,UsefulSeries!$A31,1)</f>
        <v>113134</v>
      </c>
      <c r="B32" s="30">
        <f>INDEX('Input - Gross flows &amp; stocks'!$Z$6:$AH$5999,UsefulSeries!$A31,4)</f>
        <v>1984.6666666666667</v>
      </c>
      <c r="C32" s="30">
        <f>INDEX('Input - Gross flows &amp; stocks'!$Z$6:$AH$5999,UsefulSeries!$A31,7)</f>
        <v>2963.3333333333335</v>
      </c>
      <c r="D32" s="30"/>
      <c r="E32" s="30"/>
      <c r="F32" s="30"/>
      <c r="G32" s="30"/>
      <c r="H32" s="30"/>
      <c r="I32" s="30"/>
      <c r="J32" s="30"/>
      <c r="K32" s="30">
        <f t="array" ref="K32:M34">MMULT(MINVERSE($F$5:$H$7),MMULT(A32:C34,TRANSPOSE(MINVERSE($F$5:$H$7))))</f>
        <v>115853.7507001732</v>
      </c>
      <c r="L32" s="30">
        <v>1919.0957673353025</v>
      </c>
      <c r="M32" s="30">
        <v>1301.22571377033</v>
      </c>
    </row>
    <row r="33" spans="1:13" x14ac:dyDescent="0.35">
      <c r="A33" s="30">
        <f>INDEX('Input - Gross flows &amp; stocks'!$Z$6:$AH$5999,UsefulSeries!$A31,2)</f>
        <v>1962</v>
      </c>
      <c r="B33" s="30">
        <f>INDEX('Input - Gross flows &amp; stocks'!$Z$6:$AH$5999,UsefulSeries!$A31,5)</f>
        <v>4213</v>
      </c>
      <c r="C33" s="30">
        <f>INDEX('Input - Gross flows &amp; stocks'!$Z$6:$AH$5999,UsefulSeries!$A31,8)</f>
        <v>1686</v>
      </c>
      <c r="D33" s="30"/>
      <c r="E33" s="30"/>
      <c r="F33" s="30"/>
      <c r="G33" s="30"/>
      <c r="H33" s="30"/>
      <c r="I33" s="30"/>
      <c r="J33" s="30"/>
      <c r="K33" s="30">
        <v>1891.2215004473246</v>
      </c>
      <c r="L33" s="30">
        <v>5354.569768888583</v>
      </c>
      <c r="M33" s="30">
        <v>1184.1923408435009</v>
      </c>
    </row>
    <row r="34" spans="1:13" x14ac:dyDescent="0.35">
      <c r="A34" s="30">
        <f>INDEX('Input - Gross flows &amp; stocks'!$Z$6:$AH$5999,UsefulSeries!$A31,3)</f>
        <v>3243.3333333333335</v>
      </c>
      <c r="B34" s="30">
        <f>INDEX('Input - Gross flows &amp; stocks'!$Z$6:$AH$5999,UsefulSeries!$A31,6)</f>
        <v>1509</v>
      </c>
      <c r="C34" s="30">
        <f>INDEX('Input - Gross flows &amp; stocks'!$Z$6:$AH$5999,UsefulSeries!$A31,9)</f>
        <v>58998.333333333336</v>
      </c>
      <c r="D34" s="30"/>
      <c r="E34" s="30"/>
      <c r="F34" s="30"/>
      <c r="G34" s="30"/>
      <c r="H34" s="30"/>
      <c r="I34" s="30"/>
      <c r="J34" s="30"/>
      <c r="K34" s="30">
        <v>1593.4401881298181</v>
      </c>
      <c r="L34" s="30">
        <v>981.82761742687126</v>
      </c>
      <c r="M34" s="30">
        <v>59638.183159571206</v>
      </c>
    </row>
    <row r="35" spans="1:13" x14ac:dyDescent="0.35">
      <c r="A35" s="30">
        <f>INDEX('Input - Gross flows &amp; stocks'!$Z$6:$AH$5999,UsefulSeries!$A34,1)</f>
        <v>113007.33333333333</v>
      </c>
      <c r="B35" s="30">
        <f>INDEX('Input - Gross flows &amp; stocks'!$Z$6:$AH$5999,UsefulSeries!$A34,4)</f>
        <v>2007.3333333333333</v>
      </c>
      <c r="C35" s="30">
        <f>INDEX('Input - Gross flows &amp; stocks'!$Z$6:$AH$5999,UsefulSeries!$A34,7)</f>
        <v>2885</v>
      </c>
      <c r="D35" s="30"/>
      <c r="E35" s="30"/>
      <c r="F35" s="30"/>
      <c r="G35" s="30"/>
      <c r="H35" s="30"/>
      <c r="I35" s="30"/>
      <c r="J35" s="30"/>
      <c r="K35" s="30">
        <f t="array" ref="K35:M37">MMULT(MINVERSE($F$5:$H$7),MMULT(A35:C37,TRANSPOSE(MINVERSE($F$5:$H$7))))</f>
        <v>115724.02395466679</v>
      </c>
      <c r="L35" s="30">
        <v>1942.0545140789911</v>
      </c>
      <c r="M35" s="30">
        <v>1218.9376716175416</v>
      </c>
    </row>
    <row r="36" spans="1:13" x14ac:dyDescent="0.35">
      <c r="A36" s="30">
        <f>INDEX('Input - Gross flows &amp; stocks'!$Z$6:$AH$5999,UsefulSeries!$A34,2)</f>
        <v>1978.6666666666667</v>
      </c>
      <c r="B36" s="30">
        <f>INDEX('Input - Gross flows &amp; stocks'!$Z$6:$AH$5999,UsefulSeries!$A34,5)</f>
        <v>4352.666666666667</v>
      </c>
      <c r="C36" s="30">
        <f>INDEX('Input - Gross flows &amp; stocks'!$Z$6:$AH$5999,UsefulSeries!$A34,8)</f>
        <v>1702.6666666666667</v>
      </c>
      <c r="D36" s="30"/>
      <c r="E36" s="30"/>
      <c r="F36" s="30"/>
      <c r="G36" s="30"/>
      <c r="H36" s="30"/>
      <c r="I36" s="30"/>
      <c r="J36" s="30"/>
      <c r="K36" s="30">
        <v>1907.4089799868989</v>
      </c>
      <c r="L36" s="30">
        <v>5532.5017630407528</v>
      </c>
      <c r="M36" s="30">
        <v>1185.3431848659832</v>
      </c>
    </row>
    <row r="37" spans="1:13" x14ac:dyDescent="0.35">
      <c r="A37" s="30">
        <f>INDEX('Input - Gross flows &amp; stocks'!$Z$6:$AH$5999,UsefulSeries!$A34,3)</f>
        <v>3148</v>
      </c>
      <c r="B37" s="30">
        <f>INDEX('Input - Gross flows &amp; stocks'!$Z$6:$AH$5999,UsefulSeries!$A34,6)</f>
        <v>1531.3333333333333</v>
      </c>
      <c r="C37" s="30">
        <f>INDEX('Input - Gross flows &amp; stocks'!$Z$6:$AH$5999,UsefulSeries!$A34,9)</f>
        <v>59221.666666666664</v>
      </c>
      <c r="D37" s="30"/>
      <c r="E37" s="30"/>
      <c r="F37" s="30"/>
      <c r="G37" s="30"/>
      <c r="H37" s="30"/>
      <c r="I37" s="30"/>
      <c r="J37" s="30"/>
      <c r="K37" s="30">
        <v>1494.331723366</v>
      </c>
      <c r="L37" s="30">
        <v>989.39400939808002</v>
      </c>
      <c r="M37" s="30">
        <v>59864.47078648521</v>
      </c>
    </row>
    <row r="38" spans="1:13" x14ac:dyDescent="0.35">
      <c r="A38" s="30">
        <f>INDEX('Input - Gross flows &amp; stocks'!$Z$6:$AH$5999,UsefulSeries!$A37,1)</f>
        <v>112771.66666666667</v>
      </c>
      <c r="B38" s="30">
        <f>INDEX('Input - Gross flows &amp; stocks'!$Z$6:$AH$5999,UsefulSeries!$A37,4)</f>
        <v>2050</v>
      </c>
      <c r="C38" s="30">
        <f>INDEX('Input - Gross flows &amp; stocks'!$Z$6:$AH$5999,UsefulSeries!$A37,7)</f>
        <v>2891.6666666666665</v>
      </c>
      <c r="D38" s="30"/>
      <c r="E38" s="30"/>
      <c r="F38" s="30"/>
      <c r="G38" s="30"/>
      <c r="H38" s="30"/>
      <c r="I38" s="30"/>
      <c r="J38" s="30"/>
      <c r="K38" s="30">
        <f t="array" ref="K38:M40">MMULT(MINVERSE($F$5:$H$7),MMULT(A38:C40,TRANSPOSE(MINVERSE($F$5:$H$7))))</f>
        <v>115479.89821171241</v>
      </c>
      <c r="L38" s="30">
        <v>1988.4521601812444</v>
      </c>
      <c r="M38" s="30">
        <v>1222.6490864270236</v>
      </c>
    </row>
    <row r="39" spans="1:13" x14ac:dyDescent="0.35">
      <c r="A39" s="30">
        <f>INDEX('Input - Gross flows &amp; stocks'!$Z$6:$AH$5999,UsefulSeries!$A37,2)</f>
        <v>2064</v>
      </c>
      <c r="B39" s="30">
        <f>INDEX('Input - Gross flows &amp; stocks'!$Z$6:$AH$5999,UsefulSeries!$A37,5)</f>
        <v>4470</v>
      </c>
      <c r="C39" s="30">
        <f>INDEX('Input - Gross flows &amp; stocks'!$Z$6:$AH$5999,UsefulSeries!$A37,8)</f>
        <v>1730</v>
      </c>
      <c r="D39" s="30"/>
      <c r="E39" s="30"/>
      <c r="F39" s="30"/>
      <c r="G39" s="30"/>
      <c r="H39" s="30"/>
      <c r="I39" s="30"/>
      <c r="J39" s="30"/>
      <c r="K39" s="30">
        <v>2002.6120839872585</v>
      </c>
      <c r="L39" s="30">
        <v>5681.7594591297739</v>
      </c>
      <c r="M39" s="30">
        <v>1200.7523847290604</v>
      </c>
    </row>
    <row r="40" spans="1:13" x14ac:dyDescent="0.35">
      <c r="A40" s="30">
        <f>INDEX('Input - Gross flows &amp; stocks'!$Z$6:$AH$5999,UsefulSeries!$A37,3)</f>
        <v>3113.6666666666665</v>
      </c>
      <c r="B40" s="30">
        <f>INDEX('Input - Gross flows &amp; stocks'!$Z$6:$AH$5999,UsefulSeries!$A37,6)</f>
        <v>1538</v>
      </c>
      <c r="C40" s="30">
        <f>INDEX('Input - Gross flows &amp; stocks'!$Z$6:$AH$5999,UsefulSeries!$A37,9)</f>
        <v>59337.333333333336</v>
      </c>
      <c r="D40" s="30"/>
      <c r="E40" s="30"/>
      <c r="F40" s="30"/>
      <c r="G40" s="30"/>
      <c r="H40" s="30"/>
      <c r="I40" s="30"/>
      <c r="J40" s="30"/>
      <c r="K40" s="30">
        <v>1451.9627225913046</v>
      </c>
      <c r="L40" s="30">
        <v>981.86575243013772</v>
      </c>
      <c r="M40" s="30">
        <v>59980.142864593785</v>
      </c>
    </row>
    <row r="41" spans="1:13" x14ac:dyDescent="0.35">
      <c r="A41" s="30">
        <f>INDEX('Input - Gross flows &amp; stocks'!$Z$6:$AH$5999,UsefulSeries!$A40,1)</f>
        <v>112676</v>
      </c>
      <c r="B41" s="30">
        <f>INDEX('Input - Gross flows &amp; stocks'!$Z$6:$AH$5999,UsefulSeries!$A40,4)</f>
        <v>2158.3333333333335</v>
      </c>
      <c r="C41" s="30">
        <f>INDEX('Input - Gross flows &amp; stocks'!$Z$6:$AH$5999,UsefulSeries!$A40,7)</f>
        <v>2937</v>
      </c>
      <c r="D41" s="30"/>
      <c r="E41" s="30"/>
      <c r="F41" s="30"/>
      <c r="G41" s="30"/>
      <c r="H41" s="30"/>
      <c r="I41" s="30"/>
      <c r="J41" s="30"/>
      <c r="K41" s="30">
        <f t="array" ref="K41:M43">MMULT(MINVERSE($F$5:$H$7),MMULT(A41:C43,TRANSPOSE(MINVERSE($F$5:$H$7))))</f>
        <v>115379.96818663784</v>
      </c>
      <c r="L41" s="30">
        <v>2108.9456976595893</v>
      </c>
      <c r="M41" s="30">
        <v>1258.1253235434945</v>
      </c>
    </row>
    <row r="42" spans="1:13" x14ac:dyDescent="0.35">
      <c r="A42" s="30">
        <f>INDEX('Input - Gross flows &amp; stocks'!$Z$6:$AH$5999,UsefulSeries!$A40,2)</f>
        <v>2056.6666666666665</v>
      </c>
      <c r="B42" s="30">
        <f>INDEX('Input - Gross flows &amp; stocks'!$Z$6:$AH$5999,UsefulSeries!$A40,5)</f>
        <v>4619.666666666667</v>
      </c>
      <c r="C42" s="30">
        <f>INDEX('Input - Gross flows &amp; stocks'!$Z$6:$AH$5999,UsefulSeries!$A40,8)</f>
        <v>1732.3333333333333</v>
      </c>
      <c r="D42" s="30"/>
      <c r="E42" s="30"/>
      <c r="F42" s="30"/>
      <c r="G42" s="30"/>
      <c r="H42" s="30"/>
      <c r="I42" s="30"/>
      <c r="J42" s="30"/>
      <c r="K42" s="30">
        <v>1991.123673583965</v>
      </c>
      <c r="L42" s="30">
        <v>5872.5526036194406</v>
      </c>
      <c r="M42" s="30">
        <v>1184.9891748823927</v>
      </c>
    </row>
    <row r="43" spans="1:13" x14ac:dyDescent="0.35">
      <c r="A43" s="30">
        <f>INDEX('Input - Gross flows &amp; stocks'!$Z$6:$AH$5999,UsefulSeries!$A40,3)</f>
        <v>3020.6666666666665</v>
      </c>
      <c r="B43" s="30">
        <f>INDEX('Input - Gross flows &amp; stocks'!$Z$6:$AH$5999,UsefulSeries!$A40,6)</f>
        <v>1508.3333333333333</v>
      </c>
      <c r="C43" s="30">
        <f>INDEX('Input - Gross flows &amp; stocks'!$Z$6:$AH$5999,UsefulSeries!$A40,9)</f>
        <v>59379</v>
      </c>
      <c r="D43" s="30"/>
      <c r="E43" s="30"/>
      <c r="F43" s="30"/>
      <c r="G43" s="30"/>
      <c r="H43" s="30"/>
      <c r="I43" s="30"/>
      <c r="J43" s="30"/>
      <c r="K43" s="30">
        <v>1359.6207212700513</v>
      </c>
      <c r="L43" s="30">
        <v>928.58436131955739</v>
      </c>
      <c r="M43" s="30">
        <v>60027.836878862901</v>
      </c>
    </row>
    <row r="44" spans="1:13" x14ac:dyDescent="0.35">
      <c r="A44" s="30">
        <f>INDEX('Input - Gross flows &amp; stocks'!$Z$6:$AH$5999,UsefulSeries!$A43,1)</f>
        <v>112633</v>
      </c>
      <c r="B44" s="30">
        <f>INDEX('Input - Gross flows &amp; stocks'!$Z$6:$AH$5999,UsefulSeries!$A43,4)</f>
        <v>2137</v>
      </c>
      <c r="C44" s="30">
        <f>INDEX('Input - Gross flows &amp; stocks'!$Z$6:$AH$5999,UsefulSeries!$A43,7)</f>
        <v>2896.6666666666665</v>
      </c>
      <c r="D44" s="30"/>
      <c r="E44" s="30"/>
      <c r="F44" s="30"/>
      <c r="G44" s="30"/>
      <c r="H44" s="30"/>
      <c r="I44" s="30"/>
      <c r="J44" s="30"/>
      <c r="K44" s="30">
        <f t="array" ref="K44:M46">MMULT(MINVERSE($F$5:$H$7),MMULT(A44:C46,TRANSPOSE(MINVERSE($F$5:$H$7))))</f>
        <v>115336.10408301592</v>
      </c>
      <c r="L44" s="30">
        <v>2081.3962053728114</v>
      </c>
      <c r="M44" s="30">
        <v>1219.8609047335276</v>
      </c>
    </row>
    <row r="45" spans="1:13" x14ac:dyDescent="0.35">
      <c r="A45" s="30">
        <f>INDEX('Input - Gross flows &amp; stocks'!$Z$6:$AH$5999,UsefulSeries!$A43,2)</f>
        <v>2054.3333333333335</v>
      </c>
      <c r="B45" s="30">
        <f>INDEX('Input - Gross flows &amp; stocks'!$Z$6:$AH$5999,UsefulSeries!$A43,5)</f>
        <v>4753</v>
      </c>
      <c r="C45" s="30">
        <f>INDEX('Input - Gross flows &amp; stocks'!$Z$6:$AH$5999,UsefulSeries!$A43,8)</f>
        <v>1756</v>
      </c>
      <c r="D45" s="30"/>
      <c r="E45" s="30"/>
      <c r="F45" s="30"/>
      <c r="G45" s="30"/>
      <c r="H45" s="30"/>
      <c r="I45" s="30"/>
      <c r="J45" s="30"/>
      <c r="K45" s="30">
        <v>1984.8313554460974</v>
      </c>
      <c r="L45" s="30">
        <v>6042.4926120966929</v>
      </c>
      <c r="M45" s="30">
        <v>1195.9718296514152</v>
      </c>
    </row>
    <row r="46" spans="1:13" x14ac:dyDescent="0.35">
      <c r="A46" s="30">
        <f>INDEX('Input - Gross flows &amp; stocks'!$Z$6:$AH$5999,UsefulSeries!$A43,3)</f>
        <v>3132</v>
      </c>
      <c r="B46" s="30">
        <f>INDEX('Input - Gross flows &amp; stocks'!$Z$6:$AH$5999,UsefulSeries!$A43,6)</f>
        <v>1538.6666666666667</v>
      </c>
      <c r="C46" s="30">
        <f>INDEX('Input - Gross flows &amp; stocks'!$Z$6:$AH$5999,UsefulSeries!$A43,9)</f>
        <v>59319</v>
      </c>
      <c r="D46" s="30"/>
      <c r="E46" s="30"/>
      <c r="F46" s="30"/>
      <c r="G46" s="30"/>
      <c r="H46" s="30"/>
      <c r="I46" s="30"/>
      <c r="J46" s="30"/>
      <c r="K46" s="30">
        <v>1473.9498741452085</v>
      </c>
      <c r="L46" s="30">
        <v>947.06793229348671</v>
      </c>
      <c r="M46" s="30">
        <v>59961.733941201004</v>
      </c>
    </row>
    <row r="47" spans="1:13" x14ac:dyDescent="0.35">
      <c r="A47" s="30">
        <f>INDEX('Input - Gross flows &amp; stocks'!$Z$6:$AH$5999,UsefulSeries!$A46,1)</f>
        <v>112573</v>
      </c>
      <c r="B47" s="30">
        <f>INDEX('Input - Gross flows &amp; stocks'!$Z$6:$AH$5999,UsefulSeries!$A46,4)</f>
        <v>2173</v>
      </c>
      <c r="C47" s="30">
        <f>INDEX('Input - Gross flows &amp; stocks'!$Z$6:$AH$5999,UsefulSeries!$A46,7)</f>
        <v>2900.3333333333335</v>
      </c>
      <c r="D47" s="30"/>
      <c r="E47" s="30"/>
      <c r="F47" s="30"/>
      <c r="G47" s="30"/>
      <c r="H47" s="30"/>
      <c r="I47" s="30"/>
      <c r="J47" s="30"/>
      <c r="K47" s="30">
        <f t="array" ref="K47:M49">MMULT(MINVERSE($F$5:$H$7),MMULT(A47:C49,TRANSPOSE(MINVERSE($F$5:$H$7))))</f>
        <v>115275.29198794809</v>
      </c>
      <c r="L47" s="30">
        <v>2120.3786110535571</v>
      </c>
      <c r="M47" s="30">
        <v>1219.8051081671395</v>
      </c>
    </row>
    <row r="48" spans="1:13" x14ac:dyDescent="0.35">
      <c r="A48" s="30">
        <f>INDEX('Input - Gross flows &amp; stocks'!$Z$6:$AH$5999,UsefulSeries!$A46,2)</f>
        <v>1980.6666666666667</v>
      </c>
      <c r="B48" s="30">
        <f>INDEX('Input - Gross flows &amp; stocks'!$Z$6:$AH$5999,UsefulSeries!$A46,5)</f>
        <v>4840.333333333333</v>
      </c>
      <c r="C48" s="30">
        <f>INDEX('Input - Gross flows &amp; stocks'!$Z$6:$AH$5999,UsefulSeries!$A46,8)</f>
        <v>1776</v>
      </c>
      <c r="D48" s="30"/>
      <c r="E48" s="30"/>
      <c r="F48" s="30"/>
      <c r="G48" s="30"/>
      <c r="H48" s="30"/>
      <c r="I48" s="30"/>
      <c r="J48" s="30"/>
      <c r="K48" s="30">
        <v>1898.4094883413272</v>
      </c>
      <c r="L48" s="30">
        <v>6153.7854857655257</v>
      </c>
      <c r="M48" s="30">
        <v>1208.7817734846276</v>
      </c>
    </row>
    <row r="49" spans="1:13" x14ac:dyDescent="0.35">
      <c r="A49" s="30">
        <f>INDEX('Input - Gross flows &amp; stocks'!$Z$6:$AH$5999,UsefulSeries!$A46,3)</f>
        <v>3161.3333333333335</v>
      </c>
      <c r="B49" s="30">
        <f>INDEX('Input - Gross flows &amp; stocks'!$Z$6:$AH$5999,UsefulSeries!$A46,6)</f>
        <v>1572.6666666666667</v>
      </c>
      <c r="C49" s="30">
        <f>INDEX('Input - Gross flows &amp; stocks'!$Z$6:$AH$5999,UsefulSeries!$A46,9)</f>
        <v>59370</v>
      </c>
      <c r="D49" s="30"/>
      <c r="E49" s="30"/>
      <c r="F49" s="30"/>
      <c r="G49" s="30"/>
      <c r="H49" s="30"/>
      <c r="I49" s="30"/>
      <c r="J49" s="30"/>
      <c r="K49" s="30">
        <v>1511.8201123490728</v>
      </c>
      <c r="L49" s="30">
        <v>974.46175089752705</v>
      </c>
      <c r="M49" s="30">
        <v>60008.327962303127</v>
      </c>
    </row>
    <row r="50" spans="1:13" x14ac:dyDescent="0.35">
      <c r="A50" s="30">
        <f>INDEX('Input - Gross flows &amp; stocks'!$Z$6:$AH$5999,UsefulSeries!$A49,1)</f>
        <v>112505.33333333333</v>
      </c>
      <c r="B50" s="30">
        <f>INDEX('Input - Gross flows &amp; stocks'!$Z$6:$AH$5999,UsefulSeries!$A49,4)</f>
        <v>2078.3333333333335</v>
      </c>
      <c r="C50" s="30">
        <f>INDEX('Input - Gross flows &amp; stocks'!$Z$6:$AH$5999,UsefulSeries!$A49,7)</f>
        <v>2873.3333333333335</v>
      </c>
      <c r="D50" s="30"/>
      <c r="E50" s="30"/>
      <c r="F50" s="30"/>
      <c r="G50" s="30"/>
      <c r="H50" s="30"/>
      <c r="I50" s="30"/>
      <c r="J50" s="30"/>
      <c r="K50" s="30">
        <f t="array" ref="K50:M52">MMULT(MINVERSE($F$5:$H$7),MMULT(A50:C52,TRANSPOSE(MINVERSE($F$5:$H$7))))</f>
        <v>115207.87832667465</v>
      </c>
      <c r="L50" s="30">
        <v>2010.2837873945018</v>
      </c>
      <c r="M50" s="30">
        <v>1203.1378630867048</v>
      </c>
    </row>
    <row r="51" spans="1:13" x14ac:dyDescent="0.35">
      <c r="A51" s="30">
        <f>INDEX('Input - Gross flows &amp; stocks'!$Z$6:$AH$5999,UsefulSeries!$A49,2)</f>
        <v>1977.6666666666667</v>
      </c>
      <c r="B51" s="30">
        <f>INDEX('Input - Gross flows &amp; stocks'!$Z$6:$AH$5999,UsefulSeries!$A49,5)</f>
        <v>4913</v>
      </c>
      <c r="C51" s="30">
        <f>INDEX('Input - Gross flows &amp; stocks'!$Z$6:$AH$5999,UsefulSeries!$A49,8)</f>
        <v>1757</v>
      </c>
      <c r="D51" s="30"/>
      <c r="E51" s="30"/>
      <c r="F51" s="30"/>
      <c r="G51" s="30"/>
      <c r="H51" s="30"/>
      <c r="I51" s="30"/>
      <c r="J51" s="30"/>
      <c r="K51" s="30">
        <v>1893.2606429167326</v>
      </c>
      <c r="L51" s="30">
        <v>6246.5653053990163</v>
      </c>
      <c r="M51" s="30">
        <v>1177.8438394676455</v>
      </c>
    </row>
    <row r="52" spans="1:13" x14ac:dyDescent="0.35">
      <c r="A52" s="30">
        <f>INDEX('Input - Gross flows &amp; stocks'!$Z$6:$AH$5999,UsefulSeries!$A49,3)</f>
        <v>3227.3333333333335</v>
      </c>
      <c r="B52" s="30">
        <f>INDEX('Input - Gross flows &amp; stocks'!$Z$6:$AH$5999,UsefulSeries!$A49,6)</f>
        <v>1630</v>
      </c>
      <c r="C52" s="30">
        <f>INDEX('Input - Gross flows &amp; stocks'!$Z$6:$AH$5999,UsefulSeries!$A49,9)</f>
        <v>59524.666666666664</v>
      </c>
      <c r="D52" s="30"/>
      <c r="E52" s="30"/>
      <c r="F52" s="30"/>
      <c r="G52" s="30"/>
      <c r="H52" s="30"/>
      <c r="I52" s="30"/>
      <c r="J52" s="30"/>
      <c r="K52" s="30">
        <v>1578.3511406864284</v>
      </c>
      <c r="L52" s="30">
        <v>1031.324695602877</v>
      </c>
      <c r="M52" s="30">
        <v>60161.729992368069</v>
      </c>
    </row>
    <row r="53" spans="1:13" x14ac:dyDescent="0.35">
      <c r="A53" s="30">
        <f>INDEX('Input - Gross flows &amp; stocks'!$Z$6:$AH$5999,UsefulSeries!$A52,1)</f>
        <v>112421</v>
      </c>
      <c r="B53" s="30">
        <f>INDEX('Input - Gross flows &amp; stocks'!$Z$6:$AH$5999,UsefulSeries!$A52,4)</f>
        <v>2134.6666666666665</v>
      </c>
      <c r="C53" s="30">
        <f>INDEX('Input - Gross flows &amp; stocks'!$Z$6:$AH$5999,UsefulSeries!$A52,7)</f>
        <v>2917.3333333333335</v>
      </c>
      <c r="D53" s="30"/>
      <c r="E53" s="30"/>
      <c r="F53" s="30"/>
      <c r="G53" s="30"/>
      <c r="H53" s="30"/>
      <c r="I53" s="30"/>
      <c r="J53" s="30"/>
      <c r="K53" s="30">
        <f t="array" ref="K53:M55">MMULT(MINVERSE($F$5:$H$7),MMULT(A53:C55,TRANSPOSE(MINVERSE($F$5:$H$7))))</f>
        <v>115120.70694703011</v>
      </c>
      <c r="L53" s="30">
        <v>2074.9032528034768</v>
      </c>
      <c r="M53" s="30">
        <v>1241.6767098093026</v>
      </c>
    </row>
    <row r="54" spans="1:13" x14ac:dyDescent="0.35">
      <c r="A54" s="30">
        <f>INDEX('Input - Gross flows &amp; stocks'!$Z$6:$AH$5999,UsefulSeries!$A52,2)</f>
        <v>1966.3333333333333</v>
      </c>
      <c r="B54" s="30">
        <f>INDEX('Input - Gross flows &amp; stocks'!$Z$6:$AH$5999,UsefulSeries!$A52,5)</f>
        <v>4906</v>
      </c>
      <c r="C54" s="30">
        <f>INDEX('Input - Gross flows &amp; stocks'!$Z$6:$AH$5999,UsefulSeries!$A52,8)</f>
        <v>1751.6666666666667</v>
      </c>
      <c r="D54" s="30"/>
      <c r="E54" s="30"/>
      <c r="F54" s="30"/>
      <c r="G54" s="30"/>
      <c r="H54" s="30"/>
      <c r="I54" s="30"/>
      <c r="J54" s="30"/>
      <c r="K54" s="30">
        <v>1880.9834712471593</v>
      </c>
      <c r="L54" s="30">
        <v>6237.5582808657209</v>
      </c>
      <c r="M54" s="30">
        <v>1171.9022843645946</v>
      </c>
    </row>
    <row r="55" spans="1:13" x14ac:dyDescent="0.35">
      <c r="A55" s="30">
        <f>INDEX('Input - Gross flows &amp; stocks'!$Z$6:$AH$5999,UsefulSeries!$A52,3)</f>
        <v>3136</v>
      </c>
      <c r="B55" s="30">
        <f>INDEX('Input - Gross flows &amp; stocks'!$Z$6:$AH$5999,UsefulSeries!$A52,6)</f>
        <v>1629</v>
      </c>
      <c r="C55" s="30">
        <f>INDEX('Input - Gross flows &amp; stocks'!$Z$6:$AH$5999,UsefulSeries!$A52,9)</f>
        <v>59757.333333333336</v>
      </c>
      <c r="D55" s="30"/>
      <c r="E55" s="30"/>
      <c r="F55" s="30"/>
      <c r="G55" s="30"/>
      <c r="H55" s="30"/>
      <c r="I55" s="30"/>
      <c r="J55" s="30"/>
      <c r="K55" s="30">
        <v>1486.067632818821</v>
      </c>
      <c r="L55" s="30">
        <v>1029.7941130528957</v>
      </c>
      <c r="M55" s="30">
        <v>60399.431994630264</v>
      </c>
    </row>
    <row r="56" spans="1:13" x14ac:dyDescent="0.35">
      <c r="A56" s="30">
        <f>INDEX('Input - Gross flows &amp; stocks'!$Z$6:$AH$5999,UsefulSeries!$A55,1)</f>
        <v>112489.66666666667</v>
      </c>
      <c r="B56" s="30">
        <f>INDEX('Input - Gross flows &amp; stocks'!$Z$6:$AH$5999,UsefulSeries!$A55,4)</f>
        <v>2150.6666666666665</v>
      </c>
      <c r="C56" s="30">
        <f>INDEX('Input - Gross flows &amp; stocks'!$Z$6:$AH$5999,UsefulSeries!$A55,7)</f>
        <v>2935.3333333333335</v>
      </c>
      <c r="D56" s="30"/>
      <c r="E56" s="30"/>
      <c r="F56" s="30"/>
      <c r="G56" s="30"/>
      <c r="H56" s="30"/>
      <c r="I56" s="30"/>
      <c r="J56" s="30"/>
      <c r="K56" s="30">
        <f t="array" ref="K56:M58">MMULT(MINVERSE($F$5:$H$7),MMULT(A56:C58,TRANSPOSE(MINVERSE($F$5:$H$7))))</f>
        <v>115190.64799487934</v>
      </c>
      <c r="L56" s="30">
        <v>2093.8093348276693</v>
      </c>
      <c r="M56" s="30">
        <v>1256.370587659168</v>
      </c>
    </row>
    <row r="57" spans="1:13" x14ac:dyDescent="0.35">
      <c r="A57" s="30">
        <f>INDEX('Input - Gross flows &amp; stocks'!$Z$6:$AH$5999,UsefulSeries!$A55,2)</f>
        <v>1983</v>
      </c>
      <c r="B57" s="30">
        <f>INDEX('Input - Gross flows &amp; stocks'!$Z$6:$AH$5999,UsefulSeries!$A55,5)</f>
        <v>4874.333333333333</v>
      </c>
      <c r="C57" s="30">
        <f>INDEX('Input - Gross flows &amp; stocks'!$Z$6:$AH$5999,UsefulSeries!$A55,8)</f>
        <v>1775.6666666666667</v>
      </c>
      <c r="D57" s="30"/>
      <c r="E57" s="30"/>
      <c r="F57" s="30"/>
      <c r="G57" s="30"/>
      <c r="H57" s="30"/>
      <c r="I57" s="30"/>
      <c r="J57" s="30"/>
      <c r="K57" s="30">
        <v>1900.7638104671194</v>
      </c>
      <c r="L57" s="30">
        <v>6197.0297243173272</v>
      </c>
      <c r="M57" s="30">
        <v>1202.4671120220546</v>
      </c>
    </row>
    <row r="58" spans="1:13" x14ac:dyDescent="0.35">
      <c r="A58" s="30">
        <f>INDEX('Input - Gross flows &amp; stocks'!$Z$6:$AH$5999,UsefulSeries!$A55,3)</f>
        <v>3065.3333333333335</v>
      </c>
      <c r="B58" s="30">
        <f>INDEX('Input - Gross flows &amp; stocks'!$Z$6:$AH$5999,UsefulSeries!$A55,6)</f>
        <v>1621</v>
      </c>
      <c r="C58" s="30">
        <f>INDEX('Input - Gross flows &amp; stocks'!$Z$6:$AH$5999,UsefulSeries!$A55,9)</f>
        <v>59879.333333333336</v>
      </c>
      <c r="D58" s="30"/>
      <c r="E58" s="30"/>
      <c r="F58" s="30"/>
      <c r="G58" s="30"/>
      <c r="H58" s="30"/>
      <c r="I58" s="30"/>
      <c r="J58" s="30"/>
      <c r="K58" s="30">
        <v>1410.8796800651469</v>
      </c>
      <c r="L58" s="30">
        <v>1024.1187593417326</v>
      </c>
      <c r="M58" s="30">
        <v>60521.949489787548</v>
      </c>
    </row>
    <row r="59" spans="1:13" x14ac:dyDescent="0.35">
      <c r="A59" s="30">
        <f>INDEX('Input - Gross flows &amp; stocks'!$Z$6:$AH$5999,UsefulSeries!$A58,1)</f>
        <v>112585.33333333333</v>
      </c>
      <c r="B59" s="30">
        <f>INDEX('Input - Gross flows &amp; stocks'!$Z$6:$AH$5999,UsefulSeries!$A58,4)</f>
        <v>2168.3333333333335</v>
      </c>
      <c r="C59" s="30">
        <f>INDEX('Input - Gross flows &amp; stocks'!$Z$6:$AH$5999,UsefulSeries!$A58,7)</f>
        <v>2907</v>
      </c>
      <c r="D59" s="30"/>
      <c r="E59" s="30"/>
      <c r="F59" s="30"/>
      <c r="G59" s="30"/>
      <c r="H59" s="30"/>
      <c r="I59" s="30"/>
      <c r="J59" s="30"/>
      <c r="K59" s="30">
        <f t="array" ref="K59:M61">MMULT(MINVERSE($F$5:$H$7),MMULT(A59:C61,TRANSPOSE(MINVERSE($F$5:$H$7))))</f>
        <v>115288.07881357842</v>
      </c>
      <c r="L59" s="30">
        <v>2114.1610874324419</v>
      </c>
      <c r="M59" s="30">
        <v>1222.9077559085715</v>
      </c>
    </row>
    <row r="60" spans="1:13" x14ac:dyDescent="0.35">
      <c r="A60" s="30">
        <f>INDEX('Input - Gross flows &amp; stocks'!$Z$6:$AH$5999,UsefulSeries!$A58,2)</f>
        <v>2007</v>
      </c>
      <c r="B60" s="30">
        <f>INDEX('Input - Gross flows &amp; stocks'!$Z$6:$AH$5999,UsefulSeries!$A58,5)</f>
        <v>4863.333333333333</v>
      </c>
      <c r="C60" s="30">
        <f>INDEX('Input - Gross flows &amp; stocks'!$Z$6:$AH$5999,UsefulSeries!$A58,8)</f>
        <v>1844.6666666666667</v>
      </c>
      <c r="D60" s="30"/>
      <c r="E60" s="30"/>
      <c r="F60" s="30"/>
      <c r="G60" s="30"/>
      <c r="H60" s="30"/>
      <c r="I60" s="30"/>
      <c r="J60" s="30"/>
      <c r="K60" s="30">
        <v>1927.9623231301846</v>
      </c>
      <c r="L60" s="30">
        <v>6182.6336872793681</v>
      </c>
      <c r="M60" s="30">
        <v>1282.1089623646055</v>
      </c>
    </row>
    <row r="61" spans="1:13" x14ac:dyDescent="0.35">
      <c r="A61" s="30">
        <f>INDEX('Input - Gross flows &amp; stocks'!$Z$6:$AH$5999,UsefulSeries!$A58,3)</f>
        <v>3042</v>
      </c>
      <c r="B61" s="30">
        <f>INDEX('Input - Gross flows &amp; stocks'!$Z$6:$AH$5999,UsefulSeries!$A58,6)</f>
        <v>1624.3333333333333</v>
      </c>
      <c r="C61" s="30">
        <f>INDEX('Input - Gross flows &amp; stocks'!$Z$6:$AH$5999,UsefulSeries!$A58,9)</f>
        <v>59899.666666666664</v>
      </c>
      <c r="D61" s="30"/>
      <c r="E61" s="30"/>
      <c r="F61" s="30"/>
      <c r="G61" s="30"/>
      <c r="H61" s="30"/>
      <c r="I61" s="30"/>
      <c r="J61" s="30"/>
      <c r="K61" s="30">
        <v>1383.2716361108155</v>
      </c>
      <c r="L61" s="30">
        <v>1029.0638305346174</v>
      </c>
      <c r="M61" s="30">
        <v>60535.199863489775</v>
      </c>
    </row>
    <row r="62" spans="1:13" x14ac:dyDescent="0.35">
      <c r="A62" s="30">
        <f>INDEX('Input - Gross flows &amp; stocks'!$Z$6:$AH$5999,UsefulSeries!$A61,1)</f>
        <v>112732.66666666667</v>
      </c>
      <c r="B62" s="30">
        <f>INDEX('Input - Gross flows &amp; stocks'!$Z$6:$AH$5999,UsefulSeries!$A61,4)</f>
        <v>2160</v>
      </c>
      <c r="C62" s="30">
        <f>INDEX('Input - Gross flows &amp; stocks'!$Z$6:$AH$5999,UsefulSeries!$A61,7)</f>
        <v>2858.3333333333335</v>
      </c>
      <c r="D62" s="30"/>
      <c r="E62" s="30"/>
      <c r="F62" s="30"/>
      <c r="G62" s="30"/>
      <c r="H62" s="30"/>
      <c r="I62" s="30"/>
      <c r="J62" s="30"/>
      <c r="K62" s="30">
        <f t="array" ref="K62:M64">MMULT(MINVERSE($F$5:$H$7),MMULT(A62:C64,TRANSPOSE(MINVERSE($F$5:$H$7))))</f>
        <v>115440.49312148624</v>
      </c>
      <c r="L62" s="30">
        <v>2102.1326794260704</v>
      </c>
      <c r="M62" s="30">
        <v>1172.0292377201506</v>
      </c>
    </row>
    <row r="63" spans="1:13" x14ac:dyDescent="0.35">
      <c r="A63" s="30">
        <f>INDEX('Input - Gross flows &amp; stocks'!$Z$6:$AH$5999,UsefulSeries!$A61,2)</f>
        <v>1971</v>
      </c>
      <c r="B63" s="30">
        <f>INDEX('Input - Gross flows &amp; stocks'!$Z$6:$AH$5999,UsefulSeries!$A61,5)</f>
        <v>4962.666666666667</v>
      </c>
      <c r="C63" s="30">
        <f>INDEX('Input - Gross flows &amp; stocks'!$Z$6:$AH$5999,UsefulSeries!$A61,8)</f>
        <v>1870</v>
      </c>
      <c r="D63" s="30"/>
      <c r="E63" s="30"/>
      <c r="F63" s="30"/>
      <c r="G63" s="30"/>
      <c r="H63" s="30"/>
      <c r="I63" s="30"/>
      <c r="J63" s="30"/>
      <c r="K63" s="30">
        <v>1884.0521494510003</v>
      </c>
      <c r="L63" s="30">
        <v>6309.3748666691081</v>
      </c>
      <c r="M63" s="30">
        <v>1299.1846614699286</v>
      </c>
    </row>
    <row r="64" spans="1:13" x14ac:dyDescent="0.35">
      <c r="A64" s="30">
        <f>INDEX('Input - Gross flows &amp; stocks'!$Z$6:$AH$5999,UsefulSeries!$A61,3)</f>
        <v>3014.6666666666665</v>
      </c>
      <c r="B64" s="30">
        <f>INDEX('Input - Gross flows &amp; stocks'!$Z$6:$AH$5999,UsefulSeries!$A61,6)</f>
        <v>1619.3333333333333</v>
      </c>
      <c r="C64" s="30">
        <f>INDEX('Input - Gross flows &amp; stocks'!$Z$6:$AH$5999,UsefulSeries!$A61,9)</f>
        <v>59947.333333333336</v>
      </c>
      <c r="D64" s="30"/>
      <c r="E64" s="30"/>
      <c r="F64" s="30"/>
      <c r="G64" s="30"/>
      <c r="H64" s="30"/>
      <c r="I64" s="30"/>
      <c r="J64" s="30"/>
      <c r="K64" s="30">
        <v>1357.8741652860281</v>
      </c>
      <c r="L64" s="30">
        <v>1011.2322869866961</v>
      </c>
      <c r="M64" s="30">
        <v>60583.365384547324</v>
      </c>
    </row>
    <row r="65" spans="1:13" x14ac:dyDescent="0.35">
      <c r="A65" s="30">
        <f>INDEX('Input - Gross flows &amp; stocks'!$Z$6:$AH$5999,UsefulSeries!$A64,1)</f>
        <v>112805.33333333333</v>
      </c>
      <c r="B65" s="30">
        <f>INDEX('Input - Gross flows &amp; stocks'!$Z$6:$AH$5999,UsefulSeries!$A64,4)</f>
        <v>2056.3333333333335</v>
      </c>
      <c r="C65" s="30">
        <f>INDEX('Input - Gross flows &amp; stocks'!$Z$6:$AH$5999,UsefulSeries!$A64,7)</f>
        <v>2729.6666666666665</v>
      </c>
      <c r="D65" s="30"/>
      <c r="E65" s="30"/>
      <c r="F65" s="30"/>
      <c r="G65" s="30"/>
      <c r="H65" s="30"/>
      <c r="I65" s="30"/>
      <c r="J65" s="30"/>
      <c r="K65" s="30">
        <f t="array" ref="K65:M67">MMULT(MINVERSE($F$5:$H$7),MMULT(A65:C67,TRANSPOSE(MINVERSE($F$5:$H$7))))</f>
        <v>115517.74538614495</v>
      </c>
      <c r="L65" s="30">
        <v>1979.7666539233203</v>
      </c>
      <c r="M65" s="30">
        <v>1051.1477391723649</v>
      </c>
    </row>
    <row r="66" spans="1:13" x14ac:dyDescent="0.35">
      <c r="A66" s="30">
        <f>INDEX('Input - Gross flows &amp; stocks'!$Z$6:$AH$5999,UsefulSeries!$A64,2)</f>
        <v>1976.3333333333333</v>
      </c>
      <c r="B66" s="30">
        <f>INDEX('Input - Gross flows &amp; stocks'!$Z$6:$AH$5999,UsefulSeries!$A64,5)</f>
        <v>5126.666666666667</v>
      </c>
      <c r="C66" s="30">
        <f>INDEX('Input - Gross flows &amp; stocks'!$Z$6:$AH$5999,UsefulSeries!$A64,8)</f>
        <v>1862.6666666666667</v>
      </c>
      <c r="D66" s="30"/>
      <c r="E66" s="30"/>
      <c r="F66" s="30"/>
      <c r="G66" s="30"/>
      <c r="H66" s="30"/>
      <c r="I66" s="30"/>
      <c r="J66" s="30"/>
      <c r="K66" s="30">
        <v>1886.0394132635863</v>
      </c>
      <c r="L66" s="30">
        <v>6518.7295767786964</v>
      </c>
      <c r="M66" s="30">
        <v>1270.5485329186595</v>
      </c>
    </row>
    <row r="67" spans="1:13" x14ac:dyDescent="0.35">
      <c r="A67" s="30">
        <f>INDEX('Input - Gross flows &amp; stocks'!$Z$6:$AH$5999,UsefulSeries!$A64,3)</f>
        <v>3032.3333333333335</v>
      </c>
      <c r="B67" s="30">
        <f>INDEX('Input - Gross flows &amp; stocks'!$Z$6:$AH$5999,UsefulSeries!$A64,6)</f>
        <v>1647.6666666666667</v>
      </c>
      <c r="C67" s="30">
        <f>INDEX('Input - Gross flows &amp; stocks'!$Z$6:$AH$5999,UsefulSeries!$A64,9)</f>
        <v>60080</v>
      </c>
      <c r="D67" s="30"/>
      <c r="E67" s="30"/>
      <c r="F67" s="30"/>
      <c r="G67" s="30"/>
      <c r="H67" s="30"/>
      <c r="I67" s="30"/>
      <c r="J67" s="30"/>
      <c r="K67" s="30">
        <v>1373.6282784502273</v>
      </c>
      <c r="L67" s="30">
        <v>1024.1931052752698</v>
      </c>
      <c r="M67" s="30">
        <v>60718.932766181169</v>
      </c>
    </row>
    <row r="68" spans="1:13" x14ac:dyDescent="0.35">
      <c r="A68" s="30">
        <f>INDEX('Input - Gross flows &amp; stocks'!$Z$6:$AH$5999,UsefulSeries!$A67,1)</f>
        <v>112655.33333333333</v>
      </c>
      <c r="B68" s="30">
        <f>INDEX('Input - Gross flows &amp; stocks'!$Z$6:$AH$5999,UsefulSeries!$A67,4)</f>
        <v>2161.3333333333335</v>
      </c>
      <c r="C68" s="30">
        <f>INDEX('Input - Gross flows &amp; stocks'!$Z$6:$AH$5999,UsefulSeries!$A67,7)</f>
        <v>2838.6666666666665</v>
      </c>
      <c r="D68" s="30"/>
      <c r="E68" s="30"/>
      <c r="F68" s="30"/>
      <c r="G68" s="30"/>
      <c r="H68" s="30"/>
      <c r="I68" s="30"/>
      <c r="J68" s="30"/>
      <c r="K68" s="30">
        <f t="array" ref="K68:M70">MMULT(MINVERSE($F$5:$H$7),MMULT(A68:C70,TRANSPOSE(MINVERSE($F$5:$H$7))))</f>
        <v>115360.52205610857</v>
      </c>
      <c r="L68" s="30">
        <v>2098.1387377348592</v>
      </c>
      <c r="M68" s="30">
        <v>1151.8763238979409</v>
      </c>
    </row>
    <row r="69" spans="1:13" x14ac:dyDescent="0.35">
      <c r="A69" s="30">
        <f>INDEX('Input - Gross flows &amp; stocks'!$Z$6:$AH$5999,UsefulSeries!$A67,2)</f>
        <v>2020</v>
      </c>
      <c r="B69" s="30">
        <f>INDEX('Input - Gross flows &amp; stocks'!$Z$6:$AH$5999,UsefulSeries!$A67,5)</f>
        <v>5199.666666666667</v>
      </c>
      <c r="C69" s="30">
        <f>INDEX('Input - Gross flows &amp; stocks'!$Z$6:$AH$5999,UsefulSeries!$A67,8)</f>
        <v>1894.6666666666667</v>
      </c>
      <c r="D69" s="30"/>
      <c r="E69" s="30"/>
      <c r="F69" s="30"/>
      <c r="G69" s="30"/>
      <c r="H69" s="30"/>
      <c r="I69" s="30"/>
      <c r="J69" s="30"/>
      <c r="K69" s="30">
        <v>1934.5153719136079</v>
      </c>
      <c r="L69" s="30">
        <v>6611.466517285081</v>
      </c>
      <c r="M69" s="30">
        <v>1297.2933560197209</v>
      </c>
    </row>
    <row r="70" spans="1:13" x14ac:dyDescent="0.35">
      <c r="A70" s="30">
        <f>INDEX('Input - Gross flows &amp; stocks'!$Z$6:$AH$5999,UsefulSeries!$A67,3)</f>
        <v>2981.6666666666665</v>
      </c>
      <c r="B70" s="30">
        <f>INDEX('Input - Gross flows &amp; stocks'!$Z$6:$AH$5999,UsefulSeries!$A67,6)</f>
        <v>1628</v>
      </c>
      <c r="C70" s="30">
        <f>INDEX('Input - Gross flows &amp; stocks'!$Z$6:$AH$5999,UsefulSeries!$A67,9)</f>
        <v>60098.333333333336</v>
      </c>
      <c r="D70" s="30"/>
      <c r="E70" s="30"/>
      <c r="F70" s="30"/>
      <c r="G70" s="30"/>
      <c r="H70" s="30"/>
      <c r="I70" s="30"/>
      <c r="J70" s="30"/>
      <c r="K70" s="30">
        <v>1319.2323023098049</v>
      </c>
      <c r="L70" s="30">
        <v>991.7184905709139</v>
      </c>
      <c r="M70" s="30">
        <v>60736.624837905743</v>
      </c>
    </row>
    <row r="71" spans="1:13" x14ac:dyDescent="0.35">
      <c r="A71" s="30">
        <f>INDEX('Input - Gross flows &amp; stocks'!$Z$6:$AH$5999,UsefulSeries!$A70,1)</f>
        <v>112687</v>
      </c>
      <c r="B71" s="30">
        <f>INDEX('Input - Gross flows &amp; stocks'!$Z$6:$AH$5999,UsefulSeries!$A70,4)</f>
        <v>2135</v>
      </c>
      <c r="C71" s="30">
        <f>INDEX('Input - Gross flows &amp; stocks'!$Z$6:$AH$5999,UsefulSeries!$A70,7)</f>
        <v>2834</v>
      </c>
      <c r="D71" s="30"/>
      <c r="E71" s="30"/>
      <c r="F71" s="30"/>
      <c r="G71" s="30"/>
      <c r="H71" s="30"/>
      <c r="I71" s="30"/>
      <c r="J71" s="30"/>
      <c r="K71" s="30">
        <f t="array" ref="K71:M73">MMULT(MINVERSE($F$5:$H$7),MMULT(A71:C73,TRANSPOSE(MINVERSE($F$5:$H$7))))</f>
        <v>115392.97124950407</v>
      </c>
      <c r="L71" s="30">
        <v>2063.4825488194242</v>
      </c>
      <c r="M71" s="30">
        <v>1151.1828262536433</v>
      </c>
    </row>
    <row r="72" spans="1:13" x14ac:dyDescent="0.35">
      <c r="A72" s="30">
        <f>INDEX('Input - Gross flows &amp; stocks'!$Z$6:$AH$5999,UsefulSeries!$A70,2)</f>
        <v>2053.3333333333335</v>
      </c>
      <c r="B72" s="30">
        <f>INDEX('Input - Gross flows &amp; stocks'!$Z$6:$AH$5999,UsefulSeries!$A70,5)</f>
        <v>5390.666666666667</v>
      </c>
      <c r="C72" s="30">
        <f>INDEX('Input - Gross flows &amp; stocks'!$Z$6:$AH$5999,UsefulSeries!$A70,8)</f>
        <v>1844.3333333333333</v>
      </c>
      <c r="D72" s="30"/>
      <c r="E72" s="30"/>
      <c r="F72" s="30"/>
      <c r="G72" s="30"/>
      <c r="H72" s="30"/>
      <c r="I72" s="30"/>
      <c r="J72" s="30"/>
      <c r="K72" s="30">
        <v>1968.2826404312598</v>
      </c>
      <c r="L72" s="30">
        <v>6855.3529738204261</v>
      </c>
      <c r="M72" s="30">
        <v>1216.2478710792334</v>
      </c>
    </row>
    <row r="73" spans="1:13" x14ac:dyDescent="0.35">
      <c r="A73" s="30">
        <f>INDEX('Input - Gross flows &amp; stocks'!$Z$6:$AH$5999,UsefulSeries!$A70,3)</f>
        <v>2974.3333333333335</v>
      </c>
      <c r="B73" s="30">
        <f>INDEX('Input - Gross flows &amp; stocks'!$Z$6:$AH$5999,UsefulSeries!$A70,6)</f>
        <v>1610.3333333333333</v>
      </c>
      <c r="C73" s="30">
        <f>INDEX('Input - Gross flows &amp; stocks'!$Z$6:$AH$5999,UsefulSeries!$A70,9)</f>
        <v>60098.333333333336</v>
      </c>
      <c r="D73" s="30"/>
      <c r="E73" s="30"/>
      <c r="F73" s="30"/>
      <c r="G73" s="30"/>
      <c r="H73" s="30"/>
      <c r="I73" s="30"/>
      <c r="J73" s="30"/>
      <c r="K73" s="30">
        <v>1308.5506198232656</v>
      </c>
      <c r="L73" s="30">
        <v>948.57791008526044</v>
      </c>
      <c r="M73" s="30">
        <v>60746.411283700458</v>
      </c>
    </row>
    <row r="74" spans="1:13" x14ac:dyDescent="0.35">
      <c r="A74" s="30">
        <f>INDEX('Input - Gross flows &amp; stocks'!$Z$6:$AH$5999,UsefulSeries!$A73,1)</f>
        <v>112769</v>
      </c>
      <c r="B74" s="30">
        <f>INDEX('Input - Gross flows &amp; stocks'!$Z$6:$AH$5999,UsefulSeries!$A73,4)</f>
        <v>2195.3333333333335</v>
      </c>
      <c r="C74" s="30">
        <f>INDEX('Input - Gross flows &amp; stocks'!$Z$6:$AH$5999,UsefulSeries!$A73,7)</f>
        <v>2920.6666666666665</v>
      </c>
      <c r="D74" s="30"/>
      <c r="E74" s="30"/>
      <c r="F74" s="30"/>
      <c r="G74" s="30"/>
      <c r="H74" s="30"/>
      <c r="I74" s="30"/>
      <c r="J74" s="30"/>
      <c r="K74" s="30">
        <f t="array" ref="K74:M76">MMULT(MINVERSE($F$5:$H$7),MMULT(A74:C76,TRANSPOSE(MINVERSE($F$5:$H$7))))</f>
        <v>115476.89500380636</v>
      </c>
      <c r="L74" s="30">
        <v>2128.965853698413</v>
      </c>
      <c r="M74" s="30">
        <v>1232.6666143896837</v>
      </c>
    </row>
    <row r="75" spans="1:13" x14ac:dyDescent="0.35">
      <c r="A75" s="30">
        <f>INDEX('Input - Gross flows &amp; stocks'!$Z$6:$AH$5999,UsefulSeries!$A73,2)</f>
        <v>1986</v>
      </c>
      <c r="B75" s="30">
        <f>INDEX('Input - Gross flows &amp; stocks'!$Z$6:$AH$5999,UsefulSeries!$A73,5)</f>
        <v>5521.333333333333</v>
      </c>
      <c r="C75" s="30">
        <f>INDEX('Input - Gross flows &amp; stocks'!$Z$6:$AH$5999,UsefulSeries!$A73,8)</f>
        <v>1869.3333333333333</v>
      </c>
      <c r="D75" s="30"/>
      <c r="E75" s="30"/>
      <c r="F75" s="30"/>
      <c r="G75" s="30"/>
      <c r="H75" s="30"/>
      <c r="I75" s="30"/>
      <c r="J75" s="30"/>
      <c r="K75" s="30">
        <v>1887.9031858799008</v>
      </c>
      <c r="L75" s="30">
        <v>7022.0224728899111</v>
      </c>
      <c r="M75" s="30">
        <v>1229.851053996098</v>
      </c>
    </row>
    <row r="76" spans="1:13" x14ac:dyDescent="0.35">
      <c r="A76" s="30">
        <f>INDEX('Input - Gross flows &amp; stocks'!$Z$6:$AH$5999,UsefulSeries!$A73,3)</f>
        <v>2953.6666666666665</v>
      </c>
      <c r="B76" s="30">
        <f>INDEX('Input - Gross flows &amp; stocks'!$Z$6:$AH$5999,UsefulSeries!$A73,6)</f>
        <v>1593.6666666666667</v>
      </c>
      <c r="C76" s="30">
        <f>INDEX('Input - Gross flows &amp; stocks'!$Z$6:$AH$5999,UsefulSeries!$A73,9)</f>
        <v>59954.333333333336</v>
      </c>
      <c r="D76" s="30"/>
      <c r="E76" s="30"/>
      <c r="F76" s="30"/>
      <c r="G76" s="30"/>
      <c r="H76" s="30"/>
      <c r="I76" s="30"/>
      <c r="J76" s="30"/>
      <c r="K76" s="30">
        <v>1295.3912257542963</v>
      </c>
      <c r="L76" s="30">
        <v>913.45062851437672</v>
      </c>
      <c r="M76" s="30">
        <v>60599.936011324047</v>
      </c>
    </row>
    <row r="77" spans="1:13" x14ac:dyDescent="0.35">
      <c r="A77" s="30">
        <f>INDEX('Input - Gross flows &amp; stocks'!$Z$6:$AH$5999,UsefulSeries!$A76,1)</f>
        <v>113098.33333333333</v>
      </c>
      <c r="B77" s="30">
        <f>INDEX('Input - Gross flows &amp; stocks'!$Z$6:$AH$5999,UsefulSeries!$A76,4)</f>
        <v>2114</v>
      </c>
      <c r="C77" s="30">
        <f>INDEX('Input - Gross flows &amp; stocks'!$Z$6:$AH$5999,UsefulSeries!$A76,7)</f>
        <v>2821.6666666666665</v>
      </c>
      <c r="D77" s="30"/>
      <c r="E77" s="30"/>
      <c r="F77" s="30"/>
      <c r="G77" s="30"/>
      <c r="H77" s="30"/>
      <c r="I77" s="30"/>
      <c r="J77" s="30"/>
      <c r="K77" s="30">
        <f t="array" ref="K77:M79">MMULT(MINVERSE($F$5:$H$7),MMULT(A77:C79,TRANSPOSE(MINVERSE($F$5:$H$7))))</f>
        <v>115818.59156016391</v>
      </c>
      <c r="L77" s="30">
        <v>2032.3054402380931</v>
      </c>
      <c r="M77" s="30">
        <v>1137.9263353483366</v>
      </c>
    </row>
    <row r="78" spans="1:13" x14ac:dyDescent="0.35">
      <c r="A78" s="30">
        <f>INDEX('Input - Gross flows &amp; stocks'!$Z$6:$AH$5999,UsefulSeries!$A76,2)</f>
        <v>1907.6666666666667</v>
      </c>
      <c r="B78" s="30">
        <f>INDEX('Input - Gross flows &amp; stocks'!$Z$6:$AH$5999,UsefulSeries!$A76,5)</f>
        <v>5649</v>
      </c>
      <c r="C78" s="30">
        <f>INDEX('Input - Gross flows &amp; stocks'!$Z$6:$AH$5999,UsefulSeries!$A76,8)</f>
        <v>1859.3333333333333</v>
      </c>
      <c r="D78" s="30"/>
      <c r="E78" s="30"/>
      <c r="F78" s="30"/>
      <c r="G78" s="30"/>
      <c r="H78" s="30"/>
      <c r="I78" s="30"/>
      <c r="J78" s="30"/>
      <c r="K78" s="30">
        <v>1794.7104876923522</v>
      </c>
      <c r="L78" s="30">
        <v>7185.1290664138141</v>
      </c>
      <c r="M78" s="30">
        <v>1204.2114192355625</v>
      </c>
    </row>
    <row r="79" spans="1:13" x14ac:dyDescent="0.35">
      <c r="A79" s="30">
        <f>INDEX('Input - Gross flows &amp; stocks'!$Z$6:$AH$5999,UsefulSeries!$A76,3)</f>
        <v>2932</v>
      </c>
      <c r="B79" s="30">
        <f>INDEX('Input - Gross flows &amp; stocks'!$Z$6:$AH$5999,UsefulSeries!$A76,6)</f>
        <v>1635</v>
      </c>
      <c r="C79" s="30">
        <f>INDEX('Input - Gross flows &amp; stocks'!$Z$6:$AH$5999,UsefulSeries!$A76,9)</f>
        <v>59886</v>
      </c>
      <c r="D79" s="30"/>
      <c r="E79" s="30"/>
      <c r="F79" s="30"/>
      <c r="G79" s="30"/>
      <c r="H79" s="30"/>
      <c r="I79" s="30"/>
      <c r="J79" s="30"/>
      <c r="K79" s="30">
        <v>1278.1355060039625</v>
      </c>
      <c r="L79" s="30">
        <v>946.12924281602056</v>
      </c>
      <c r="M79" s="30">
        <v>60529.647809990965</v>
      </c>
    </row>
    <row r="80" spans="1:13" x14ac:dyDescent="0.35">
      <c r="A80" s="30">
        <f>INDEX('Input - Gross flows &amp; stocks'!$Z$6:$AH$5999,UsefulSeries!$A79,1)</f>
        <v>113193</v>
      </c>
      <c r="B80" s="30">
        <f>INDEX('Input - Gross flows &amp; stocks'!$Z$6:$AH$5999,UsefulSeries!$A79,4)</f>
        <v>2153</v>
      </c>
      <c r="C80" s="30">
        <f>INDEX('Input - Gross flows &amp; stocks'!$Z$6:$AH$5999,UsefulSeries!$A79,7)</f>
        <v>2889.6666666666665</v>
      </c>
      <c r="D80" s="30"/>
      <c r="E80" s="30"/>
      <c r="F80" s="30"/>
      <c r="G80" s="30"/>
      <c r="H80" s="30"/>
      <c r="I80" s="30"/>
      <c r="J80" s="30"/>
      <c r="K80" s="30">
        <f t="array" ref="K80:M82">MMULT(MINVERSE($F$5:$H$7),MMULT(A80:C82,TRANSPOSE(MINVERSE($F$5:$H$7))))</f>
        <v>115914.19040628048</v>
      </c>
      <c r="L80" s="30">
        <v>2076.9228876425295</v>
      </c>
      <c r="M80" s="30">
        <v>1200.6787955220698</v>
      </c>
    </row>
    <row r="81" spans="1:13" x14ac:dyDescent="0.35">
      <c r="A81" s="30">
        <f>INDEX('Input - Gross flows &amp; stocks'!$Z$6:$AH$5999,UsefulSeries!$A79,2)</f>
        <v>1905.3333333333333</v>
      </c>
      <c r="B81" s="30">
        <f>INDEX('Input - Gross flows &amp; stocks'!$Z$6:$AH$5999,UsefulSeries!$A79,5)</f>
        <v>5623.666666666667</v>
      </c>
      <c r="C81" s="30">
        <f>INDEX('Input - Gross flows &amp; stocks'!$Z$6:$AH$5999,UsefulSeries!$A79,8)</f>
        <v>1982.3333333333333</v>
      </c>
      <c r="D81" s="30"/>
      <c r="E81" s="30"/>
      <c r="F81" s="30"/>
      <c r="G81" s="30"/>
      <c r="H81" s="30"/>
      <c r="I81" s="30"/>
      <c r="J81" s="30"/>
      <c r="K81" s="30">
        <v>1791.5622039735572</v>
      </c>
      <c r="L81" s="30">
        <v>7152.157253648109</v>
      </c>
      <c r="M81" s="30">
        <v>1348.1280928887754</v>
      </c>
    </row>
    <row r="82" spans="1:13" x14ac:dyDescent="0.35">
      <c r="A82" s="30">
        <f>INDEX('Input - Gross flows &amp; stocks'!$Z$6:$AH$5999,UsefulSeries!$A79,3)</f>
        <v>2990.6666666666665</v>
      </c>
      <c r="B82" s="30">
        <f>INDEX('Input - Gross flows &amp; stocks'!$Z$6:$AH$5999,UsefulSeries!$A79,6)</f>
        <v>1665.3333333333333</v>
      </c>
      <c r="C82" s="30">
        <f>INDEX('Input - Gross flows &amp; stocks'!$Z$6:$AH$5999,UsefulSeries!$A79,9)</f>
        <v>59635.666666666664</v>
      </c>
      <c r="D82" s="30"/>
      <c r="E82" s="30"/>
      <c r="F82" s="30"/>
      <c r="G82" s="30"/>
      <c r="H82" s="30"/>
      <c r="I82" s="30"/>
      <c r="J82" s="30"/>
      <c r="K82" s="30">
        <v>1337.9354848323476</v>
      </c>
      <c r="L82" s="30">
        <v>984.07346593047816</v>
      </c>
      <c r="M82" s="30">
        <v>60256.840464824854</v>
      </c>
    </row>
    <row r="83" spans="1:13" x14ac:dyDescent="0.35">
      <c r="A83" s="30">
        <f>INDEX('Input - Gross flows &amp; stocks'!$Z$6:$AH$5999,UsefulSeries!$A82,1)</f>
        <v>113292.33333333333</v>
      </c>
      <c r="B83" s="30">
        <f>INDEX('Input - Gross flows &amp; stocks'!$Z$6:$AH$5999,UsefulSeries!$A82,4)</f>
        <v>2186.3333333333335</v>
      </c>
      <c r="C83" s="30">
        <f>INDEX('Input - Gross flows &amp; stocks'!$Z$6:$AH$5999,UsefulSeries!$A82,7)</f>
        <v>2849.3333333333335</v>
      </c>
      <c r="D83" s="30"/>
      <c r="E83" s="30"/>
      <c r="F83" s="30"/>
      <c r="G83" s="30"/>
      <c r="H83" s="30"/>
      <c r="I83" s="30"/>
      <c r="J83" s="30"/>
      <c r="K83" s="30">
        <f t="array" ref="K83:M85">MMULT(MINVERSE($F$5:$H$7),MMULT(A83:C85,TRANSPOSE(MINVERSE($F$5:$H$7))))</f>
        <v>116013.41554021351</v>
      </c>
      <c r="L83" s="30">
        <v>2113.475784780368</v>
      </c>
      <c r="M83" s="30">
        <v>1155.0833774432758</v>
      </c>
    </row>
    <row r="84" spans="1:13" x14ac:dyDescent="0.35">
      <c r="A84" s="30">
        <f>INDEX('Input - Gross flows &amp; stocks'!$Z$6:$AH$5999,UsefulSeries!$A82,2)</f>
        <v>2000</v>
      </c>
      <c r="B84" s="30">
        <f>INDEX('Input - Gross flows &amp; stocks'!$Z$6:$AH$5999,UsefulSeries!$A82,5)</f>
        <v>5685.666666666667</v>
      </c>
      <c r="C84" s="30">
        <f>INDEX('Input - Gross flows &amp; stocks'!$Z$6:$AH$5999,UsefulSeries!$A82,8)</f>
        <v>2012.6666666666667</v>
      </c>
      <c r="D84" s="30"/>
      <c r="E84" s="30"/>
      <c r="F84" s="30"/>
      <c r="G84" s="30"/>
      <c r="H84" s="30"/>
      <c r="I84" s="30"/>
      <c r="J84" s="30"/>
      <c r="K84" s="30">
        <v>1897.8995429512338</v>
      </c>
      <c r="L84" s="30">
        <v>7230.8360371061153</v>
      </c>
      <c r="M84" s="30">
        <v>1374.5813307495707</v>
      </c>
    </row>
    <row r="85" spans="1:13" x14ac:dyDescent="0.35">
      <c r="A85" s="30">
        <f>INDEX('Input - Gross flows &amp; stocks'!$Z$6:$AH$5999,UsefulSeries!$A82,3)</f>
        <v>3004.3333333333335</v>
      </c>
      <c r="B85" s="30">
        <f>INDEX('Input - Gross flows &amp; stocks'!$Z$6:$AH$5999,UsefulSeries!$A82,6)</f>
        <v>1666.6666666666667</v>
      </c>
      <c r="C85" s="30">
        <f>INDEX('Input - Gross flows &amp; stocks'!$Z$6:$AH$5999,UsefulSeries!$A82,9)</f>
        <v>59487.333333333336</v>
      </c>
      <c r="D85" s="30"/>
      <c r="E85" s="30"/>
      <c r="F85" s="30"/>
      <c r="G85" s="30"/>
      <c r="H85" s="30"/>
      <c r="I85" s="30"/>
      <c r="J85" s="30"/>
      <c r="K85" s="30">
        <v>1341.3732710331212</v>
      </c>
      <c r="L85" s="30">
        <v>978.12624650305986</v>
      </c>
      <c r="M85" s="30">
        <v>60103.727842057895</v>
      </c>
    </row>
    <row r="86" spans="1:13" x14ac:dyDescent="0.35">
      <c r="A86" s="30">
        <f>INDEX('Input - Gross flows &amp; stocks'!$Z$6:$AH$5999,UsefulSeries!$A85,1)</f>
        <v>113325</v>
      </c>
      <c r="B86" s="30">
        <f>INDEX('Input - Gross flows &amp; stocks'!$Z$6:$AH$5999,UsefulSeries!$A85,4)</f>
        <v>2226.3333333333335</v>
      </c>
      <c r="C86" s="30">
        <f>INDEX('Input - Gross flows &amp; stocks'!$Z$6:$AH$5999,UsefulSeries!$A85,7)</f>
        <v>2881.6666666666665</v>
      </c>
      <c r="D86" s="30"/>
      <c r="E86" s="30"/>
      <c r="F86" s="30"/>
      <c r="G86" s="30"/>
      <c r="H86" s="30"/>
      <c r="I86" s="30"/>
      <c r="J86" s="30"/>
      <c r="K86" s="30">
        <f t="array" ref="K86:M88">MMULT(MINVERSE($F$5:$H$7),MMULT(A86:C88,TRANSPOSE(MINVERSE($F$5:$H$7))))</f>
        <v>116045.57583228644</v>
      </c>
      <c r="L86" s="30">
        <v>2155.9983966913292</v>
      </c>
      <c r="M86" s="30">
        <v>1184.2573733259837</v>
      </c>
    </row>
    <row r="87" spans="1:13" x14ac:dyDescent="0.35">
      <c r="A87" s="30">
        <f>INDEX('Input - Gross flows &amp; stocks'!$Z$6:$AH$5999,UsefulSeries!$A85,2)</f>
        <v>2008.3333333333333</v>
      </c>
      <c r="B87" s="30">
        <f>INDEX('Input - Gross flows &amp; stocks'!$Z$6:$AH$5999,UsefulSeries!$A85,5)</f>
        <v>5804.333333333333</v>
      </c>
      <c r="C87" s="30">
        <f>INDEX('Input - Gross flows &amp; stocks'!$Z$6:$AH$5999,UsefulSeries!$A85,8)</f>
        <v>2029.6666666666667</v>
      </c>
      <c r="D87" s="30"/>
      <c r="E87" s="30"/>
      <c r="F87" s="30"/>
      <c r="G87" s="30"/>
      <c r="H87" s="30"/>
      <c r="I87" s="30"/>
      <c r="J87" s="30"/>
      <c r="K87" s="30">
        <v>1904.300418516184</v>
      </c>
      <c r="L87" s="30">
        <v>7381.9156556290445</v>
      </c>
      <c r="M87" s="30">
        <v>1379.9299115793178</v>
      </c>
    </row>
    <row r="88" spans="1:13" x14ac:dyDescent="0.35">
      <c r="A88" s="30">
        <f>INDEX('Input - Gross flows &amp; stocks'!$Z$6:$AH$5999,UsefulSeries!$A85,3)</f>
        <v>3038</v>
      </c>
      <c r="B88" s="30">
        <f>INDEX('Input - Gross flows &amp; stocks'!$Z$6:$AH$5999,UsefulSeries!$A85,6)</f>
        <v>1699.6666666666667</v>
      </c>
      <c r="C88" s="30">
        <f>INDEX('Input - Gross flows &amp; stocks'!$Z$6:$AH$5999,UsefulSeries!$A85,9)</f>
        <v>59299</v>
      </c>
      <c r="D88" s="30"/>
      <c r="E88" s="30"/>
      <c r="F88" s="30"/>
      <c r="G88" s="30"/>
      <c r="H88" s="30"/>
      <c r="I88" s="30"/>
      <c r="J88" s="30"/>
      <c r="K88" s="30">
        <v>1375.0307356601638</v>
      </c>
      <c r="L88" s="30">
        <v>1001.3121559780586</v>
      </c>
      <c r="M88" s="30">
        <v>59907.549433736574</v>
      </c>
    </row>
    <row r="89" spans="1:13" x14ac:dyDescent="0.35">
      <c r="A89" s="30">
        <f>INDEX('Input - Gross flows &amp; stocks'!$Z$6:$AH$5999,UsefulSeries!$A88,1)</f>
        <v>113470.33333333333</v>
      </c>
      <c r="B89" s="30">
        <f>INDEX('Input - Gross flows &amp; stocks'!$Z$6:$AH$5999,UsefulSeries!$A88,4)</f>
        <v>2235.3333333333335</v>
      </c>
      <c r="C89" s="30">
        <f>INDEX('Input - Gross flows &amp; stocks'!$Z$6:$AH$5999,UsefulSeries!$A88,7)</f>
        <v>2860.3333333333335</v>
      </c>
      <c r="D89" s="30"/>
      <c r="E89" s="30"/>
      <c r="F89" s="30"/>
      <c r="G89" s="30"/>
      <c r="H89" s="30"/>
      <c r="I89" s="30"/>
      <c r="J89" s="30"/>
      <c r="K89" s="30">
        <f t="array" ref="K89:M91">MMULT(MINVERSE($F$5:$H$7),MMULT(A89:C91,TRANSPOSE(MINVERSE($F$5:$H$7))))</f>
        <v>116195.18855579234</v>
      </c>
      <c r="L89" s="30">
        <v>2163.3332055596293</v>
      </c>
      <c r="M89" s="30">
        <v>1161.6365268915406</v>
      </c>
    </row>
    <row r="90" spans="1:13" x14ac:dyDescent="0.35">
      <c r="A90" s="30">
        <f>INDEX('Input - Gross flows &amp; stocks'!$Z$6:$AH$5999,UsefulSeries!$A88,2)</f>
        <v>1982.3333333333333</v>
      </c>
      <c r="B90" s="30">
        <f>INDEX('Input - Gross flows &amp; stocks'!$Z$6:$AH$5999,UsefulSeries!$A88,5)</f>
        <v>5910.666666666667</v>
      </c>
      <c r="C90" s="30">
        <f>INDEX('Input - Gross flows &amp; stocks'!$Z$6:$AH$5999,UsefulSeries!$A88,8)</f>
        <v>1963</v>
      </c>
      <c r="D90" s="30"/>
      <c r="E90" s="30"/>
      <c r="F90" s="30"/>
      <c r="G90" s="30"/>
      <c r="H90" s="30"/>
      <c r="I90" s="30"/>
      <c r="J90" s="30"/>
      <c r="K90" s="30">
        <v>1872.1752469710855</v>
      </c>
      <c r="L90" s="30">
        <v>7517.7380233286422</v>
      </c>
      <c r="M90" s="30">
        <v>1291.362115745681</v>
      </c>
    </row>
    <row r="91" spans="1:13" x14ac:dyDescent="0.35">
      <c r="A91" s="30">
        <f>INDEX('Input - Gross flows &amp; stocks'!$Z$6:$AH$5999,UsefulSeries!$A88,3)</f>
        <v>3014.3333333333335</v>
      </c>
      <c r="B91" s="30">
        <f>INDEX('Input - Gross flows &amp; stocks'!$Z$6:$AH$5999,UsefulSeries!$A88,6)</f>
        <v>1729</v>
      </c>
      <c r="C91" s="30">
        <f>INDEX('Input - Gross flows &amp; stocks'!$Z$6:$AH$5999,UsefulSeries!$A88,9)</f>
        <v>59303.666666666664</v>
      </c>
      <c r="D91" s="30"/>
      <c r="E91" s="30"/>
      <c r="F91" s="30"/>
      <c r="G91" s="30"/>
      <c r="H91" s="30"/>
      <c r="I91" s="30"/>
      <c r="J91" s="30"/>
      <c r="K91" s="30">
        <v>1351.7549647040009</v>
      </c>
      <c r="L91" s="30">
        <v>1021.6298359668247</v>
      </c>
      <c r="M91" s="30">
        <v>59918.074290793928</v>
      </c>
    </row>
    <row r="92" spans="1:13" x14ac:dyDescent="0.35">
      <c r="A92" s="30">
        <f>INDEX('Input - Gross flows &amp; stocks'!$Z$6:$AH$5999,UsefulSeries!$A91,1)</f>
        <v>113556.66666666667</v>
      </c>
      <c r="B92" s="30">
        <f>INDEX('Input - Gross flows &amp; stocks'!$Z$6:$AH$5999,UsefulSeries!$A91,4)</f>
        <v>2243.3333333333335</v>
      </c>
      <c r="C92" s="30">
        <f>INDEX('Input - Gross flows &amp; stocks'!$Z$6:$AH$5999,UsefulSeries!$A91,7)</f>
        <v>2849.3333333333335</v>
      </c>
      <c r="D92" s="30"/>
      <c r="E92" s="30"/>
      <c r="F92" s="30"/>
      <c r="G92" s="30"/>
      <c r="H92" s="30"/>
      <c r="I92" s="30"/>
      <c r="J92" s="30"/>
      <c r="K92" s="30">
        <f t="array" ref="K92:M94">MMULT(MINVERSE($F$5:$H$7),MMULT(A92:C94,TRANSPOSE(MINVERSE($F$5:$H$7))))</f>
        <v>116283.05575591348</v>
      </c>
      <c r="L92" s="30">
        <v>2173.2726524509335</v>
      </c>
      <c r="M92" s="30">
        <v>1149.1049811101855</v>
      </c>
    </row>
    <row r="93" spans="1:13" x14ac:dyDescent="0.35">
      <c r="A93" s="30">
        <f>INDEX('Input - Gross flows &amp; stocks'!$Z$6:$AH$5999,UsefulSeries!$A91,2)</f>
        <v>1992.3333333333333</v>
      </c>
      <c r="B93" s="30">
        <f>INDEX('Input - Gross flows &amp; stocks'!$Z$6:$AH$5999,UsefulSeries!$A91,5)</f>
        <v>5858</v>
      </c>
      <c r="C93" s="30">
        <f>INDEX('Input - Gross flows &amp; stocks'!$Z$6:$AH$5999,UsefulSeries!$A91,8)</f>
        <v>1923.3333333333333</v>
      </c>
      <c r="D93" s="30"/>
      <c r="E93" s="30"/>
      <c r="F93" s="30"/>
      <c r="G93" s="30"/>
      <c r="H93" s="30"/>
      <c r="I93" s="30"/>
      <c r="J93" s="30"/>
      <c r="K93" s="30">
        <v>1884.7510272703159</v>
      </c>
      <c r="L93" s="30">
        <v>7450.443145897355</v>
      </c>
      <c r="M93" s="30">
        <v>1252.36309447638</v>
      </c>
    </row>
    <row r="94" spans="1:13" x14ac:dyDescent="0.35">
      <c r="A94" s="30">
        <f>INDEX('Input - Gross flows &amp; stocks'!$Z$6:$AH$5999,UsefulSeries!$A91,3)</f>
        <v>3068.3333333333335</v>
      </c>
      <c r="B94" s="30">
        <f>INDEX('Input - Gross flows &amp; stocks'!$Z$6:$AH$5999,UsefulSeries!$A91,6)</f>
        <v>1787.6666666666667</v>
      </c>
      <c r="C94" s="30">
        <f>INDEX('Input - Gross flows &amp; stocks'!$Z$6:$AH$5999,UsefulSeries!$A91,9)</f>
        <v>59361</v>
      </c>
      <c r="D94" s="30"/>
      <c r="E94" s="30"/>
      <c r="F94" s="30"/>
      <c r="G94" s="30"/>
      <c r="H94" s="30"/>
      <c r="I94" s="30"/>
      <c r="J94" s="30"/>
      <c r="K94" s="30">
        <v>1403.1928747967177</v>
      </c>
      <c r="L94" s="30">
        <v>1094.4723448095178</v>
      </c>
      <c r="M94" s="30">
        <v>59973.260603749288</v>
      </c>
    </row>
    <row r="95" spans="1:13" x14ac:dyDescent="0.35">
      <c r="A95" s="30">
        <f>INDEX('Input - Gross flows &amp; stocks'!$Z$6:$AH$5999,UsefulSeries!$A94,1)</f>
        <v>113566</v>
      </c>
      <c r="B95" s="30">
        <f>INDEX('Input - Gross flows &amp; stocks'!$Z$6:$AH$5999,UsefulSeries!$A94,4)</f>
        <v>2231</v>
      </c>
      <c r="C95" s="30">
        <f>INDEX('Input - Gross flows &amp; stocks'!$Z$6:$AH$5999,UsefulSeries!$A94,7)</f>
        <v>2809.6666666666665</v>
      </c>
      <c r="D95" s="30"/>
      <c r="E95" s="30"/>
      <c r="F95" s="30"/>
      <c r="G95" s="30"/>
      <c r="H95" s="30"/>
      <c r="I95" s="30"/>
      <c r="J95" s="30"/>
      <c r="K95" s="30">
        <f t="array" ref="K95:M97">MMULT(MINVERSE($F$5:$H$7),MMULT(A95:C97,TRANSPOSE(MINVERSE($F$5:$H$7))))</f>
        <v>116292.59454233754</v>
      </c>
      <c r="L95" s="30">
        <v>2161.4526229304465</v>
      </c>
      <c r="M95" s="30">
        <v>1109.2144737094143</v>
      </c>
    </row>
    <row r="96" spans="1:13" x14ac:dyDescent="0.35">
      <c r="A96" s="30">
        <f>INDEX('Input - Gross flows &amp; stocks'!$Z$6:$AH$5999,UsefulSeries!$A94,2)</f>
        <v>1986.6666666666667</v>
      </c>
      <c r="B96" s="30">
        <f>INDEX('Input - Gross flows &amp; stocks'!$Z$6:$AH$5999,UsefulSeries!$A94,5)</f>
        <v>5762.333333333333</v>
      </c>
      <c r="C96" s="30">
        <f>INDEX('Input - Gross flows &amp; stocks'!$Z$6:$AH$5999,UsefulSeries!$A94,8)</f>
        <v>1882</v>
      </c>
      <c r="D96" s="30"/>
      <c r="E96" s="30"/>
      <c r="F96" s="30"/>
      <c r="G96" s="30"/>
      <c r="H96" s="30"/>
      <c r="I96" s="30"/>
      <c r="J96" s="30"/>
      <c r="K96" s="30">
        <v>1880.414202908539</v>
      </c>
      <c r="L96" s="30">
        <v>7328.5171515055572</v>
      </c>
      <c r="M96" s="30">
        <v>1216.2629462314828</v>
      </c>
    </row>
    <row r="97" spans="1:13" x14ac:dyDescent="0.35">
      <c r="A97" s="30">
        <f>INDEX('Input - Gross flows &amp; stocks'!$Z$6:$AH$5999,UsefulSeries!$A94,3)</f>
        <v>3182</v>
      </c>
      <c r="B97" s="30">
        <f>INDEX('Input - Gross flows &amp; stocks'!$Z$6:$AH$5999,UsefulSeries!$A94,6)</f>
        <v>1811</v>
      </c>
      <c r="C97" s="30">
        <f>INDEX('Input - Gross flows &amp; stocks'!$Z$6:$AH$5999,UsefulSeries!$A94,9)</f>
        <v>59623.333333333336</v>
      </c>
      <c r="D97" s="30"/>
      <c r="E97" s="30"/>
      <c r="F97" s="30"/>
      <c r="G97" s="30"/>
      <c r="H97" s="30"/>
      <c r="I97" s="30"/>
      <c r="J97" s="30"/>
      <c r="K97" s="30">
        <v>1517.6737669829049</v>
      </c>
      <c r="L97" s="30">
        <v>1131.7563221017101</v>
      </c>
      <c r="M97" s="30">
        <v>60240.038202781543</v>
      </c>
    </row>
    <row r="98" spans="1:13" x14ac:dyDescent="0.35">
      <c r="A98" s="30">
        <f>INDEX('Input - Gross flows &amp; stocks'!$Z$6:$AH$5999,UsefulSeries!$A97,1)</f>
        <v>113536.33333333333</v>
      </c>
      <c r="B98" s="30">
        <f>INDEX('Input - Gross flows &amp; stocks'!$Z$6:$AH$5999,UsefulSeries!$A97,4)</f>
        <v>2252.3333333333335</v>
      </c>
      <c r="C98" s="30">
        <f>INDEX('Input - Gross flows &amp; stocks'!$Z$6:$AH$5999,UsefulSeries!$A97,7)</f>
        <v>2848.3333333333335</v>
      </c>
      <c r="D98" s="30"/>
      <c r="E98" s="30"/>
      <c r="F98" s="30"/>
      <c r="G98" s="30"/>
      <c r="H98" s="30"/>
      <c r="I98" s="30"/>
      <c r="J98" s="30"/>
      <c r="K98" s="30">
        <f t="array" ref="K98:M100">MMULT(MINVERSE($F$5:$H$7),MMULT(A98:C100,TRANSPOSE(MINVERSE($F$5:$H$7))))</f>
        <v>116261.22752672233</v>
      </c>
      <c r="L98" s="30">
        <v>2189.2309304235023</v>
      </c>
      <c r="M98" s="30">
        <v>1143.7988188110482</v>
      </c>
    </row>
    <row r="99" spans="1:13" x14ac:dyDescent="0.35">
      <c r="A99" s="30">
        <f>INDEX('Input - Gross flows &amp; stocks'!$Z$6:$AH$5999,UsefulSeries!$A97,2)</f>
        <v>2001.3333333333333</v>
      </c>
      <c r="B99" s="30">
        <f>INDEX('Input - Gross flows &amp; stocks'!$Z$6:$AH$5999,UsefulSeries!$A97,5)</f>
        <v>5628</v>
      </c>
      <c r="C99" s="30">
        <f>INDEX('Input - Gross flows &amp; stocks'!$Z$6:$AH$5999,UsefulSeries!$A97,8)</f>
        <v>1929.6666666666667</v>
      </c>
      <c r="D99" s="30"/>
      <c r="E99" s="30"/>
      <c r="F99" s="30"/>
      <c r="G99" s="30"/>
      <c r="H99" s="30"/>
      <c r="I99" s="30"/>
      <c r="J99" s="30"/>
      <c r="K99" s="30">
        <v>1900.2534282924112</v>
      </c>
      <c r="L99" s="30">
        <v>7157.037069650105</v>
      </c>
      <c r="M99" s="30">
        <v>1285.7112046078603</v>
      </c>
    </row>
    <row r="100" spans="1:13" x14ac:dyDescent="0.35">
      <c r="A100" s="30">
        <f>INDEX('Input - Gross flows &amp; stocks'!$Z$6:$AH$5999,UsefulSeries!$A97,3)</f>
        <v>3168.6666666666665</v>
      </c>
      <c r="B100" s="30">
        <f>INDEX('Input - Gross flows &amp; stocks'!$Z$6:$AH$5999,UsefulSeries!$A97,6)</f>
        <v>1773.6666666666667</v>
      </c>
      <c r="C100" s="30">
        <f>INDEX('Input - Gross flows &amp; stocks'!$Z$6:$AH$5999,UsefulSeries!$A97,9)</f>
        <v>59921</v>
      </c>
      <c r="D100" s="30"/>
      <c r="E100" s="30"/>
      <c r="F100" s="30"/>
      <c r="G100" s="30"/>
      <c r="H100" s="30"/>
      <c r="I100" s="30"/>
      <c r="J100" s="30"/>
      <c r="K100" s="30">
        <v>1501.777903805086</v>
      </c>
      <c r="L100" s="30">
        <v>1104.4606991516425</v>
      </c>
      <c r="M100" s="30">
        <v>60539.760340870511</v>
      </c>
    </row>
    <row r="101" spans="1:13" x14ac:dyDescent="0.35">
      <c r="A101" s="30">
        <f>INDEX('Input - Gross flows &amp; stocks'!$Z$6:$AH$5999,UsefulSeries!$A100,1)</f>
        <v>113588.66666666667</v>
      </c>
      <c r="B101" s="30">
        <f>INDEX('Input - Gross flows &amp; stocks'!$Z$6:$AH$5999,UsefulSeries!$A100,4)</f>
        <v>2254.3333333333335</v>
      </c>
      <c r="C101" s="30">
        <f>INDEX('Input - Gross flows &amp; stocks'!$Z$6:$AH$5999,UsefulSeries!$A100,7)</f>
        <v>2886</v>
      </c>
      <c r="D101" s="30"/>
      <c r="E101" s="30"/>
      <c r="F101" s="30"/>
      <c r="G101" s="30"/>
      <c r="H101" s="30"/>
      <c r="I101" s="30"/>
      <c r="J101" s="30"/>
      <c r="K101" s="30">
        <f t="array" ref="K101:M103">MMULT(MINVERSE($F$5:$H$7),MMULT(A101:C103,TRANSPOSE(MINVERSE($F$5:$H$7))))</f>
        <v>116315.16688864998</v>
      </c>
      <c r="L101" s="30">
        <v>2193.1701348992992</v>
      </c>
      <c r="M101" s="30">
        <v>1179.6818500502682</v>
      </c>
    </row>
    <row r="102" spans="1:13" x14ac:dyDescent="0.35">
      <c r="A102" s="30">
        <f>INDEX('Input - Gross flows &amp; stocks'!$Z$6:$AH$5999,UsefulSeries!$A100,2)</f>
        <v>1978.6666666666667</v>
      </c>
      <c r="B102" s="30">
        <f>INDEX('Input - Gross flows &amp; stocks'!$Z$6:$AH$5999,UsefulSeries!$A100,5)</f>
        <v>5549</v>
      </c>
      <c r="C102" s="30">
        <f>INDEX('Input - Gross flows &amp; stocks'!$Z$6:$AH$5999,UsefulSeries!$A100,8)</f>
        <v>1960</v>
      </c>
      <c r="D102" s="30"/>
      <c r="E102" s="30"/>
      <c r="F102" s="30"/>
      <c r="G102" s="30"/>
      <c r="H102" s="30"/>
      <c r="I102" s="30"/>
      <c r="J102" s="30"/>
      <c r="K102" s="30">
        <v>1876.0033320867128</v>
      </c>
      <c r="L102" s="30">
        <v>7056.1850468219727</v>
      </c>
      <c r="M102" s="30">
        <v>1329.4649969194641</v>
      </c>
    </row>
    <row r="103" spans="1:13" x14ac:dyDescent="0.35">
      <c r="A103" s="30">
        <f>INDEX('Input - Gross flows &amp; stocks'!$Z$6:$AH$5999,UsefulSeries!$A100,3)</f>
        <v>3155</v>
      </c>
      <c r="B103" s="30">
        <f>INDEX('Input - Gross flows &amp; stocks'!$Z$6:$AH$5999,UsefulSeries!$A100,6)</f>
        <v>1777</v>
      </c>
      <c r="C103" s="30">
        <f>INDEX('Input - Gross flows &amp; stocks'!$Z$6:$AH$5999,UsefulSeries!$A100,9)</f>
        <v>60111.333333333336</v>
      </c>
      <c r="D103" s="30"/>
      <c r="E103" s="30"/>
      <c r="F103" s="30"/>
      <c r="G103" s="30"/>
      <c r="H103" s="30"/>
      <c r="I103" s="30"/>
      <c r="J103" s="30"/>
      <c r="K103" s="30">
        <v>1488.5594990553127</v>
      </c>
      <c r="L103" s="30">
        <v>1117.2886228412287</v>
      </c>
      <c r="M103" s="30">
        <v>60728.415240383409</v>
      </c>
    </row>
    <row r="104" spans="1:13" x14ac:dyDescent="0.35">
      <c r="A104" s="30">
        <f>INDEX('Input - Gross flows &amp; stocks'!$Z$6:$AH$5999,UsefulSeries!$A103,1)</f>
        <v>113755.33333333333</v>
      </c>
      <c r="B104" s="30">
        <f>INDEX('Input - Gross flows &amp; stocks'!$Z$6:$AH$5999,UsefulSeries!$A103,4)</f>
        <v>2226.3333333333335</v>
      </c>
      <c r="C104" s="30">
        <f>INDEX('Input - Gross flows &amp; stocks'!$Z$6:$AH$5999,UsefulSeries!$A103,7)</f>
        <v>2904.6666666666665</v>
      </c>
      <c r="D104" s="30"/>
      <c r="E104" s="30"/>
      <c r="F104" s="30"/>
      <c r="G104" s="30"/>
      <c r="H104" s="30"/>
      <c r="I104" s="30"/>
      <c r="J104" s="30"/>
      <c r="K104" s="30">
        <f t="array" ref="K104:M106">MMULT(MINVERSE($F$5:$H$7),MMULT(A104:C106,TRANSPOSE(MINVERSE($F$5:$H$7))))</f>
        <v>116487.48156496977</v>
      </c>
      <c r="L104" s="30">
        <v>2160.8880302543243</v>
      </c>
      <c r="M104" s="30">
        <v>1199.2860374799714</v>
      </c>
    </row>
    <row r="105" spans="1:13" x14ac:dyDescent="0.35">
      <c r="A105" s="30">
        <f>INDEX('Input - Gross flows &amp; stocks'!$Z$6:$AH$5999,UsefulSeries!$A103,2)</f>
        <v>1943.6666666666667</v>
      </c>
      <c r="B105" s="30">
        <f>INDEX('Input - Gross flows &amp; stocks'!$Z$6:$AH$5999,UsefulSeries!$A103,5)</f>
        <v>5556</v>
      </c>
      <c r="C105" s="30">
        <f>INDEX('Input - Gross flows &amp; stocks'!$Z$6:$AH$5999,UsefulSeries!$A103,8)</f>
        <v>1960.3333333333333</v>
      </c>
      <c r="D105" s="30"/>
      <c r="E105" s="30"/>
      <c r="F105" s="30"/>
      <c r="G105" s="30"/>
      <c r="H105" s="30"/>
      <c r="I105" s="30"/>
      <c r="J105" s="30"/>
      <c r="K105" s="30">
        <v>1835.6044585892594</v>
      </c>
      <c r="L105" s="30">
        <v>7065.4602387838613</v>
      </c>
      <c r="M105" s="30">
        <v>1328.8481205085559</v>
      </c>
    </row>
    <row r="106" spans="1:13" x14ac:dyDescent="0.35">
      <c r="A106" s="30">
        <f>INDEX('Input - Gross flows &amp; stocks'!$Z$6:$AH$5999,UsefulSeries!$A103,3)</f>
        <v>3113.6666666666665</v>
      </c>
      <c r="B106" s="30">
        <f>INDEX('Input - Gross flows &amp; stocks'!$Z$6:$AH$5999,UsefulSeries!$A103,6)</f>
        <v>1723</v>
      </c>
      <c r="C106" s="30">
        <f>INDEX('Input - Gross flows &amp; stocks'!$Z$6:$AH$5999,UsefulSeries!$A103,9)</f>
        <v>60258.333333333336</v>
      </c>
      <c r="D106" s="30"/>
      <c r="E106" s="30"/>
      <c r="F106" s="30"/>
      <c r="G106" s="30"/>
      <c r="H106" s="30"/>
      <c r="I106" s="30"/>
      <c r="J106" s="30"/>
      <c r="K106" s="30">
        <v>1448.8783605142473</v>
      </c>
      <c r="L106" s="30">
        <v>1054.8545476473055</v>
      </c>
      <c r="M106" s="30">
        <v>60883.992771712874</v>
      </c>
    </row>
    <row r="107" spans="1:13" x14ac:dyDescent="0.35">
      <c r="A107" s="30">
        <f>INDEX('Input - Gross flows &amp; stocks'!$Z$6:$AH$5999,UsefulSeries!$A106,1)</f>
        <v>113870.33333333333</v>
      </c>
      <c r="B107" s="30">
        <f>INDEX('Input - Gross flows &amp; stocks'!$Z$6:$AH$5999,UsefulSeries!$A106,4)</f>
        <v>2176.3333333333335</v>
      </c>
      <c r="C107" s="30">
        <f>INDEX('Input - Gross flows &amp; stocks'!$Z$6:$AH$5999,UsefulSeries!$A106,7)</f>
        <v>2972.3333333333335</v>
      </c>
      <c r="D107" s="30"/>
      <c r="E107" s="30"/>
      <c r="F107" s="30"/>
      <c r="G107" s="30"/>
      <c r="H107" s="30"/>
      <c r="I107" s="30"/>
      <c r="J107" s="30"/>
      <c r="K107" s="30">
        <f t="array" ref="K107:M109">MMULT(MINVERSE($F$5:$H$7),MMULT(A107:C109,TRANSPOSE(MINVERSE($F$5:$H$7))))</f>
        <v>116606.40153732413</v>
      </c>
      <c r="L107" s="30">
        <v>2104.0816994024549</v>
      </c>
      <c r="M107" s="30">
        <v>1273.2755274039216</v>
      </c>
    </row>
    <row r="108" spans="1:13" x14ac:dyDescent="0.35">
      <c r="A108" s="30">
        <f>INDEX('Input - Gross flows &amp; stocks'!$Z$6:$AH$5999,UsefulSeries!$A106,2)</f>
        <v>1913.3333333333333</v>
      </c>
      <c r="B108" s="30">
        <f>INDEX('Input - Gross flows &amp; stocks'!$Z$6:$AH$5999,UsefulSeries!$A106,5)</f>
        <v>5502.666666666667</v>
      </c>
      <c r="C108" s="30">
        <f>INDEX('Input - Gross flows &amp; stocks'!$Z$6:$AH$5999,UsefulSeries!$A106,8)</f>
        <v>1922.3333333333333</v>
      </c>
      <c r="D108" s="30"/>
      <c r="E108" s="30"/>
      <c r="F108" s="30"/>
      <c r="G108" s="30"/>
      <c r="H108" s="30"/>
      <c r="I108" s="30"/>
      <c r="J108" s="30"/>
      <c r="K108" s="30">
        <v>1801.9726282886536</v>
      </c>
      <c r="L108" s="30">
        <v>6997.458205466728</v>
      </c>
      <c r="M108" s="30">
        <v>1292.2607847745353</v>
      </c>
    </row>
    <row r="109" spans="1:13" x14ac:dyDescent="0.35">
      <c r="A109" s="30">
        <f>INDEX('Input - Gross flows &amp; stocks'!$Z$6:$AH$5999,UsefulSeries!$A106,3)</f>
        <v>3177.6666666666665</v>
      </c>
      <c r="B109" s="30">
        <f>INDEX('Input - Gross flows &amp; stocks'!$Z$6:$AH$5999,UsefulSeries!$A106,6)</f>
        <v>1802</v>
      </c>
      <c r="C109" s="30">
        <f>INDEX('Input - Gross flows &amp; stocks'!$Z$6:$AH$5999,UsefulSeries!$A106,9)</f>
        <v>60277.333333333336</v>
      </c>
      <c r="D109" s="30"/>
      <c r="E109" s="30"/>
      <c r="F109" s="30"/>
      <c r="G109" s="30"/>
      <c r="H109" s="30"/>
      <c r="I109" s="30"/>
      <c r="J109" s="30"/>
      <c r="K109" s="30">
        <v>1514.3912899422678</v>
      </c>
      <c r="L109" s="30">
        <v>1151.7129527908783</v>
      </c>
      <c r="M109" s="30">
        <v>60896.768194297692</v>
      </c>
    </row>
    <row r="110" spans="1:13" x14ac:dyDescent="0.35">
      <c r="A110" s="30">
        <f>INDEX('Input - Gross flows &amp; stocks'!$Z$6:$AH$5999,UsefulSeries!$A109,1)</f>
        <v>114051.33333333333</v>
      </c>
      <c r="B110" s="30">
        <f>INDEX('Input - Gross flows &amp; stocks'!$Z$6:$AH$5999,UsefulSeries!$A109,4)</f>
        <v>2154.3333333333335</v>
      </c>
      <c r="C110" s="30">
        <f>INDEX('Input - Gross flows &amp; stocks'!$Z$6:$AH$5999,UsefulSeries!$A109,7)</f>
        <v>3008.6666666666665</v>
      </c>
      <c r="D110" s="30"/>
      <c r="E110" s="30"/>
      <c r="F110" s="30"/>
      <c r="G110" s="30"/>
      <c r="H110" s="30"/>
      <c r="I110" s="30"/>
      <c r="J110" s="30"/>
      <c r="K110" s="30">
        <f t="array" ref="K110:M112">MMULT(MINVERSE($F$5:$H$7),MMULT(A110:C112,TRANSPOSE(MINVERSE($F$5:$H$7))))</f>
        <v>116792.91294106227</v>
      </c>
      <c r="L110" s="30">
        <v>2080.4671437657926</v>
      </c>
      <c r="M110" s="30">
        <v>1311.1658680769719</v>
      </c>
    </row>
    <row r="111" spans="1:13" x14ac:dyDescent="0.35">
      <c r="A111" s="30">
        <f>INDEX('Input - Gross flows &amp; stocks'!$Z$6:$AH$5999,UsefulSeries!$A109,2)</f>
        <v>1883.6666666666667</v>
      </c>
      <c r="B111" s="30">
        <f>INDEX('Input - Gross flows &amp; stocks'!$Z$6:$AH$5999,UsefulSeries!$A109,5)</f>
        <v>5424.333333333333</v>
      </c>
      <c r="C111" s="30">
        <f>INDEX('Input - Gross flows &amp; stocks'!$Z$6:$AH$5999,UsefulSeries!$A109,8)</f>
        <v>1855.6666666666667</v>
      </c>
      <c r="D111" s="30"/>
      <c r="E111" s="30"/>
      <c r="F111" s="30"/>
      <c r="G111" s="30"/>
      <c r="H111" s="30"/>
      <c r="I111" s="30"/>
      <c r="J111" s="30"/>
      <c r="K111" s="30">
        <v>1770.0017628601724</v>
      </c>
      <c r="L111" s="30">
        <v>6898.0012661708588</v>
      </c>
      <c r="M111" s="30">
        <v>1225.5469169198036</v>
      </c>
    </row>
    <row r="112" spans="1:13" x14ac:dyDescent="0.35">
      <c r="A112" s="30">
        <f>INDEX('Input - Gross flows &amp; stocks'!$Z$6:$AH$5999,UsefulSeries!$A109,3)</f>
        <v>3159.6666666666665</v>
      </c>
      <c r="B112" s="30">
        <f>INDEX('Input - Gross flows &amp; stocks'!$Z$6:$AH$5999,UsefulSeries!$A109,6)</f>
        <v>1775</v>
      </c>
      <c r="C112" s="30">
        <f>INDEX('Input - Gross flows &amp; stocks'!$Z$6:$AH$5999,UsefulSeries!$A109,9)</f>
        <v>60464</v>
      </c>
      <c r="D112" s="30"/>
      <c r="E112" s="30"/>
      <c r="F112" s="30"/>
      <c r="G112" s="30"/>
      <c r="H112" s="30"/>
      <c r="I112" s="30"/>
      <c r="J112" s="30"/>
      <c r="K112" s="30">
        <v>1496.7848165241346</v>
      </c>
      <c r="L112" s="30">
        <v>1130.181346858755</v>
      </c>
      <c r="M112" s="30">
        <v>61095.627861046087</v>
      </c>
    </row>
    <row r="113" spans="1:13" x14ac:dyDescent="0.35">
      <c r="A113" s="30">
        <f>INDEX('Input - Gross flows &amp; stocks'!$Z$6:$AH$5999,UsefulSeries!$A112,1)</f>
        <v>114195.66666666667</v>
      </c>
      <c r="B113" s="30">
        <f>INDEX('Input - Gross flows &amp; stocks'!$Z$6:$AH$5999,UsefulSeries!$A112,4)</f>
        <v>2140.6666666666665</v>
      </c>
      <c r="C113" s="30">
        <f>INDEX('Input - Gross flows &amp; stocks'!$Z$6:$AH$5999,UsefulSeries!$A112,7)</f>
        <v>3009</v>
      </c>
      <c r="D113" s="30"/>
      <c r="E113" s="30"/>
      <c r="F113" s="30"/>
      <c r="G113" s="30"/>
      <c r="H113" s="30"/>
      <c r="I113" s="30"/>
      <c r="J113" s="30"/>
      <c r="K113" s="30">
        <f t="array" ref="K113:M115">MMULT(MINVERSE($F$5:$H$7),MMULT(A113:C115,TRANSPOSE(MINVERSE($F$5:$H$7))))</f>
        <v>116940.48451116543</v>
      </c>
      <c r="L113" s="30">
        <v>2067.6392081865442</v>
      </c>
      <c r="M113" s="30">
        <v>1310.1025709935889</v>
      </c>
    </row>
    <row r="114" spans="1:13" x14ac:dyDescent="0.35">
      <c r="A114" s="30">
        <f>INDEX('Input - Gross flows &amp; stocks'!$Z$6:$AH$5999,UsefulSeries!$A112,2)</f>
        <v>1909</v>
      </c>
      <c r="B114" s="30">
        <f>INDEX('Input - Gross flows &amp; stocks'!$Z$6:$AH$5999,UsefulSeries!$A112,5)</f>
        <v>5303.333333333333</v>
      </c>
      <c r="C114" s="30">
        <f>INDEX('Input - Gross flows &amp; stocks'!$Z$6:$AH$5999,UsefulSeries!$A112,8)</f>
        <v>1879.3333333333333</v>
      </c>
      <c r="D114" s="30"/>
      <c r="E114" s="30"/>
      <c r="F114" s="30"/>
      <c r="G114" s="30"/>
      <c r="H114" s="30"/>
      <c r="I114" s="30"/>
      <c r="J114" s="30"/>
      <c r="K114" s="30">
        <v>1801.403304071918</v>
      </c>
      <c r="L114" s="30">
        <v>6743.653575122069</v>
      </c>
      <c r="M114" s="30">
        <v>1266.5861027446354</v>
      </c>
    </row>
    <row r="115" spans="1:13" x14ac:dyDescent="0.35">
      <c r="A115" s="30">
        <f>INDEX('Input - Gross flows &amp; stocks'!$Z$6:$AH$5999,UsefulSeries!$A112,3)</f>
        <v>3173.3333333333335</v>
      </c>
      <c r="B115" s="30">
        <f>INDEX('Input - Gross flows &amp; stocks'!$Z$6:$AH$5999,UsefulSeries!$A112,6)</f>
        <v>1743</v>
      </c>
      <c r="C115" s="30">
        <f>INDEX('Input - Gross flows &amp; stocks'!$Z$6:$AH$5999,UsefulSeries!$A112,9)</f>
        <v>60581</v>
      </c>
      <c r="D115" s="30"/>
      <c r="E115" s="30"/>
      <c r="F115" s="30"/>
      <c r="G115" s="30"/>
      <c r="H115" s="30"/>
      <c r="I115" s="30"/>
      <c r="J115" s="30"/>
      <c r="K115" s="30">
        <v>1506.2787244678459</v>
      </c>
      <c r="L115" s="30">
        <v>1108.2792779577983</v>
      </c>
      <c r="M115" s="30">
        <v>61213.961528501655</v>
      </c>
    </row>
    <row r="116" spans="1:13" x14ac:dyDescent="0.35">
      <c r="A116" s="30">
        <f>INDEX('Input - Gross flows &amp; stocks'!$Z$6:$AH$5999,UsefulSeries!$A115,1)</f>
        <v>114400.33333333333</v>
      </c>
      <c r="B116" s="30">
        <f>INDEX('Input - Gross flows &amp; stocks'!$Z$6:$AH$5999,UsefulSeries!$A115,4)</f>
        <v>2179</v>
      </c>
      <c r="C116" s="30">
        <f>INDEX('Input - Gross flows &amp; stocks'!$Z$6:$AH$5999,UsefulSeries!$A115,7)</f>
        <v>3043.6666666666665</v>
      </c>
      <c r="D116" s="30"/>
      <c r="E116" s="30"/>
      <c r="F116" s="30"/>
      <c r="G116" s="30"/>
      <c r="H116" s="30"/>
      <c r="I116" s="30"/>
      <c r="J116" s="30"/>
      <c r="K116" s="30">
        <f t="array" ref="K116:M118">MMULT(MINVERSE($F$5:$H$7),MMULT(A116:C118,TRANSPOSE(MINVERSE($F$5:$H$7))))</f>
        <v>117149.66902625612</v>
      </c>
      <c r="L116" s="30">
        <v>2111.6621313110954</v>
      </c>
      <c r="M116" s="30">
        <v>1338.980722279377</v>
      </c>
    </row>
    <row r="117" spans="1:13" x14ac:dyDescent="0.35">
      <c r="A117" s="30">
        <f>INDEX('Input - Gross flows &amp; stocks'!$Z$6:$AH$5999,UsefulSeries!$A115,2)</f>
        <v>1906.3333333333333</v>
      </c>
      <c r="B117" s="30">
        <f>INDEX('Input - Gross flows &amp; stocks'!$Z$6:$AH$5999,UsefulSeries!$A115,5)</f>
        <v>5298</v>
      </c>
      <c r="C117" s="30">
        <f>INDEX('Input - Gross flows &amp; stocks'!$Z$6:$AH$5999,UsefulSeries!$A115,8)</f>
        <v>1870.3333333333333</v>
      </c>
      <c r="D117" s="30"/>
      <c r="E117" s="30"/>
      <c r="F117" s="30"/>
      <c r="G117" s="30"/>
      <c r="H117" s="30"/>
      <c r="I117" s="30"/>
      <c r="J117" s="30"/>
      <c r="K117" s="30">
        <v>1798.3396628295548</v>
      </c>
      <c r="L117" s="30">
        <v>6737.1923472217786</v>
      </c>
      <c r="M117" s="30">
        <v>1256.7277052521345</v>
      </c>
    </row>
    <row r="118" spans="1:13" x14ac:dyDescent="0.35">
      <c r="A118" s="30">
        <f>INDEX('Input - Gross flows &amp; stocks'!$Z$6:$AH$5999,UsefulSeries!$A115,3)</f>
        <v>3104.3333333333335</v>
      </c>
      <c r="B118" s="30">
        <f>INDEX('Input - Gross flows &amp; stocks'!$Z$6:$AH$5999,UsefulSeries!$A115,6)</f>
        <v>1638.3333333333333</v>
      </c>
      <c r="C118" s="30">
        <f>INDEX('Input - Gross flows &amp; stocks'!$Z$6:$AH$5999,UsefulSeries!$A115,9)</f>
        <v>60639.333333333336</v>
      </c>
      <c r="D118" s="30"/>
      <c r="E118" s="30"/>
      <c r="F118" s="30"/>
      <c r="G118" s="30"/>
      <c r="H118" s="30"/>
      <c r="I118" s="30"/>
      <c r="J118" s="30"/>
      <c r="K118" s="30">
        <v>1435.9360604350322</v>
      </c>
      <c r="L118" s="30">
        <v>989.2325880135636</v>
      </c>
      <c r="M118" s="30">
        <v>61286.023677234232</v>
      </c>
    </row>
    <row r="119" spans="1:13" x14ac:dyDescent="0.35">
      <c r="A119" s="30">
        <f>INDEX('Input - Gross flows &amp; stocks'!$Z$6:$AH$5999,UsefulSeries!$A118,1)</f>
        <v>114722.66666666667</v>
      </c>
      <c r="B119" s="30">
        <f>INDEX('Input - Gross flows &amp; stocks'!$Z$6:$AH$5999,UsefulSeries!$A118,4)</f>
        <v>2158.3333333333335</v>
      </c>
      <c r="C119" s="30">
        <f>INDEX('Input - Gross flows &amp; stocks'!$Z$6:$AH$5999,UsefulSeries!$A118,7)</f>
        <v>2994.6666666666665</v>
      </c>
      <c r="D119" s="30"/>
      <c r="E119" s="30"/>
      <c r="F119" s="30"/>
      <c r="G119" s="30"/>
      <c r="H119" s="30"/>
      <c r="I119" s="30"/>
      <c r="J119" s="30"/>
      <c r="K119" s="30">
        <f t="array" ref="K119:M121">MMULT(MINVERSE($F$5:$H$7),MMULT(A119:C121,TRANSPOSE(MINVERSE($F$5:$H$7))))</f>
        <v>117481.32155416992</v>
      </c>
      <c r="L119" s="30">
        <v>2086.3627148073629</v>
      </c>
      <c r="M119" s="30">
        <v>1288.6262065208282</v>
      </c>
    </row>
    <row r="120" spans="1:13" x14ac:dyDescent="0.35">
      <c r="A120" s="30">
        <f>INDEX('Input - Gross flows &amp; stocks'!$Z$6:$AH$5999,UsefulSeries!$A118,2)</f>
        <v>1887</v>
      </c>
      <c r="B120" s="30">
        <f>INDEX('Input - Gross flows &amp; stocks'!$Z$6:$AH$5999,UsefulSeries!$A118,5)</f>
        <v>5358.666666666667</v>
      </c>
      <c r="C120" s="30">
        <f>INDEX('Input - Gross flows &amp; stocks'!$Z$6:$AH$5999,UsefulSeries!$A118,8)</f>
        <v>1852.3333333333333</v>
      </c>
      <c r="D120" s="30"/>
      <c r="E120" s="30"/>
      <c r="F120" s="30"/>
      <c r="G120" s="30"/>
      <c r="H120" s="30"/>
      <c r="I120" s="30"/>
      <c r="J120" s="30"/>
      <c r="K120" s="30">
        <v>1774.2858592103883</v>
      </c>
      <c r="L120" s="30">
        <v>6814.9313432306881</v>
      </c>
      <c r="M120" s="30">
        <v>1229.3082177487531</v>
      </c>
    </row>
    <row r="121" spans="1:13" x14ac:dyDescent="0.35">
      <c r="A121" s="30">
        <f>INDEX('Input - Gross flows &amp; stocks'!$Z$6:$AH$5999,UsefulSeries!$A118,3)</f>
        <v>3081.3333333333335</v>
      </c>
      <c r="B121" s="30">
        <f>INDEX('Input - Gross flows &amp; stocks'!$Z$6:$AH$5999,UsefulSeries!$A118,6)</f>
        <v>1587</v>
      </c>
      <c r="C121" s="30">
        <f>INDEX('Input - Gross flows &amp; stocks'!$Z$6:$AH$5999,UsefulSeries!$A118,9)</f>
        <v>60584.333333333336</v>
      </c>
      <c r="D121" s="30"/>
      <c r="E121" s="30"/>
      <c r="F121" s="30"/>
      <c r="G121" s="30"/>
      <c r="H121" s="30"/>
      <c r="I121" s="30"/>
      <c r="J121" s="30"/>
      <c r="K121" s="30">
        <v>1412.7104877115039</v>
      </c>
      <c r="L121" s="30">
        <v>923.82494261259819</v>
      </c>
      <c r="M121" s="30">
        <v>61239.113295345727</v>
      </c>
    </row>
    <row r="122" spans="1:13" x14ac:dyDescent="0.35">
      <c r="A122" s="30">
        <f>INDEX('Input - Gross flows &amp; stocks'!$Z$6:$AH$5999,UsefulSeries!$A121,1)</f>
        <v>115028.66666666667</v>
      </c>
      <c r="B122" s="30">
        <f>INDEX('Input - Gross flows &amp; stocks'!$Z$6:$AH$5999,UsefulSeries!$A121,4)</f>
        <v>2193</v>
      </c>
      <c r="C122" s="30">
        <f>INDEX('Input - Gross flows &amp; stocks'!$Z$6:$AH$5999,UsefulSeries!$A121,7)</f>
        <v>2979.3333333333335</v>
      </c>
      <c r="D122" s="30"/>
      <c r="E122" s="30"/>
      <c r="F122" s="30"/>
      <c r="G122" s="30"/>
      <c r="H122" s="30"/>
      <c r="I122" s="30"/>
      <c r="J122" s="30"/>
      <c r="K122" s="30">
        <f t="array" ref="K122:M124">MMULT(MINVERSE($F$5:$H$7),MMULT(A122:C124,TRANSPOSE(MINVERSE($F$5:$H$7))))</f>
        <v>117794.41378565865</v>
      </c>
      <c r="L122" s="30">
        <v>2126.1898138776487</v>
      </c>
      <c r="M122" s="30">
        <v>1266.9753443113666</v>
      </c>
    </row>
    <row r="123" spans="1:13" x14ac:dyDescent="0.35">
      <c r="A123" s="30">
        <f>INDEX('Input - Gross flows &amp; stocks'!$Z$6:$AH$5999,UsefulSeries!$A121,2)</f>
        <v>1897.3333333333333</v>
      </c>
      <c r="B123" s="30">
        <f>INDEX('Input - Gross flows &amp; stocks'!$Z$6:$AH$5999,UsefulSeries!$A121,5)</f>
        <v>5321</v>
      </c>
      <c r="C123" s="30">
        <f>INDEX('Input - Gross flows &amp; stocks'!$Z$6:$AH$5999,UsefulSeries!$A121,8)</f>
        <v>1817.6666666666667</v>
      </c>
      <c r="D123" s="30"/>
      <c r="E123" s="30"/>
      <c r="F123" s="30"/>
      <c r="G123" s="30"/>
      <c r="H123" s="30"/>
      <c r="I123" s="30"/>
      <c r="J123" s="30"/>
      <c r="K123" s="30">
        <v>1786.80344709571</v>
      </c>
      <c r="L123" s="30">
        <v>6766.8160906405692</v>
      </c>
      <c r="M123" s="30">
        <v>1194.5729303340686</v>
      </c>
    </row>
    <row r="124" spans="1:13" x14ac:dyDescent="0.35">
      <c r="A124" s="30">
        <f>INDEX('Input - Gross flows &amp; stocks'!$Z$6:$AH$5999,UsefulSeries!$A121,3)</f>
        <v>3014.3333333333335</v>
      </c>
      <c r="B124" s="30">
        <f>INDEX('Input - Gross flows &amp; stocks'!$Z$6:$AH$5999,UsefulSeries!$A121,6)</f>
        <v>1611.6666666666667</v>
      </c>
      <c r="C124" s="30">
        <f>INDEX('Input - Gross flows &amp; stocks'!$Z$6:$AH$5999,UsefulSeries!$A121,9)</f>
        <v>60520.333333333336</v>
      </c>
      <c r="D124" s="30"/>
      <c r="E124" s="30"/>
      <c r="F124" s="30"/>
      <c r="G124" s="30"/>
      <c r="H124" s="30"/>
      <c r="I124" s="30"/>
      <c r="J124" s="30"/>
      <c r="K124" s="30">
        <v>1339.6808025359578</v>
      </c>
      <c r="L124" s="30">
        <v>956.45905566039528</v>
      </c>
      <c r="M124" s="30">
        <v>61175.631732972732</v>
      </c>
    </row>
    <row r="125" spans="1:13" x14ac:dyDescent="0.35">
      <c r="A125" s="30">
        <f>INDEX('Input - Gross flows &amp; stocks'!$Z$6:$AH$5999,UsefulSeries!$A124,1)</f>
        <v>115363.66666666667</v>
      </c>
      <c r="B125" s="30">
        <f>INDEX('Input - Gross flows &amp; stocks'!$Z$6:$AH$5999,UsefulSeries!$A124,4)</f>
        <v>2157</v>
      </c>
      <c r="C125" s="30">
        <f>INDEX('Input - Gross flows &amp; stocks'!$Z$6:$AH$5999,UsefulSeries!$A124,7)</f>
        <v>2922</v>
      </c>
      <c r="D125" s="30"/>
      <c r="E125" s="30"/>
      <c r="F125" s="30"/>
      <c r="G125" s="30"/>
      <c r="H125" s="30"/>
      <c r="I125" s="30"/>
      <c r="J125" s="30"/>
      <c r="K125" s="30">
        <f t="array" ref="K125:M127">MMULT(MINVERSE($F$5:$H$7),MMULT(A125:C127,TRANSPOSE(MINVERSE($F$5:$H$7))))</f>
        <v>118139.33956585886</v>
      </c>
      <c r="L125" s="30">
        <v>2086.0630577437009</v>
      </c>
      <c r="M125" s="30">
        <v>1209.3747688425731</v>
      </c>
    </row>
    <row r="126" spans="1:13" x14ac:dyDescent="0.35">
      <c r="A126" s="30">
        <f>INDEX('Input - Gross flows &amp; stocks'!$Z$6:$AH$5999,UsefulSeries!$A124,2)</f>
        <v>1868</v>
      </c>
      <c r="B126" s="30">
        <f>INDEX('Input - Gross flows &amp; stocks'!$Z$6:$AH$5999,UsefulSeries!$A124,5)</f>
        <v>5244.666666666667</v>
      </c>
      <c r="C126" s="30">
        <f>INDEX('Input - Gross flows &amp; stocks'!$Z$6:$AH$5999,UsefulSeries!$A124,8)</f>
        <v>1795</v>
      </c>
      <c r="D126" s="30"/>
      <c r="E126" s="30"/>
      <c r="F126" s="30"/>
      <c r="G126" s="30"/>
      <c r="H126" s="30"/>
      <c r="I126" s="30"/>
      <c r="J126" s="30"/>
      <c r="K126" s="30">
        <v>1754.4545295549231</v>
      </c>
      <c r="L126" s="30">
        <v>6669.4811751617135</v>
      </c>
      <c r="M126" s="30">
        <v>1178.6606520166411</v>
      </c>
    </row>
    <row r="127" spans="1:13" x14ac:dyDescent="0.35">
      <c r="A127" s="30">
        <f>INDEX('Input - Gross flows &amp; stocks'!$Z$6:$AH$5999,UsefulSeries!$A124,3)</f>
        <v>3040</v>
      </c>
      <c r="B127" s="30">
        <f>INDEX('Input - Gross flows &amp; stocks'!$Z$6:$AH$5999,UsefulSeries!$A124,6)</f>
        <v>1664</v>
      </c>
      <c r="C127" s="30">
        <f>INDEX('Input - Gross flows &amp; stocks'!$Z$6:$AH$5999,UsefulSeries!$A124,9)</f>
        <v>60490.333333333336</v>
      </c>
      <c r="D127" s="30"/>
      <c r="E127" s="30"/>
      <c r="F127" s="30"/>
      <c r="G127" s="30"/>
      <c r="H127" s="30"/>
      <c r="I127" s="30"/>
      <c r="J127" s="30"/>
      <c r="K127" s="30">
        <v>1364.4261419797108</v>
      </c>
      <c r="L127" s="30">
        <v>1025.8413317253326</v>
      </c>
      <c r="M127" s="30">
        <v>61141.293562152801</v>
      </c>
    </row>
    <row r="128" spans="1:13" x14ac:dyDescent="0.35">
      <c r="A128" s="30">
        <f>INDEX('Input - Gross flows &amp; stocks'!$Z$6:$AH$5999,UsefulSeries!$A127,1)</f>
        <v>115468</v>
      </c>
      <c r="B128" s="30">
        <f>INDEX('Input - Gross flows &amp; stocks'!$Z$6:$AH$5999,UsefulSeries!$A127,4)</f>
        <v>2125</v>
      </c>
      <c r="C128" s="30">
        <f>INDEX('Input - Gross flows &amp; stocks'!$Z$6:$AH$5999,UsefulSeries!$A127,7)</f>
        <v>2938.3333333333335</v>
      </c>
      <c r="D128" s="30"/>
      <c r="E128" s="30"/>
      <c r="F128" s="30"/>
      <c r="G128" s="30"/>
      <c r="H128" s="30"/>
      <c r="I128" s="30"/>
      <c r="J128" s="30"/>
      <c r="K128" s="30">
        <f t="array" ref="K128:M130">MMULT(MINVERSE($F$5:$H$7),MMULT(A128:C130,TRANSPOSE(MINVERSE($F$5:$H$7))))</f>
        <v>118246.21702259123</v>
      </c>
      <c r="L128" s="30">
        <v>2052.3864573116907</v>
      </c>
      <c r="M128" s="30">
        <v>1227.7875506242765</v>
      </c>
    </row>
    <row r="129" spans="1:13" x14ac:dyDescent="0.35">
      <c r="A129" s="30">
        <f>INDEX('Input - Gross flows &amp; stocks'!$Z$6:$AH$5999,UsefulSeries!$A127,2)</f>
        <v>1861.3333333333333</v>
      </c>
      <c r="B129" s="30">
        <f>INDEX('Input - Gross flows &amp; stocks'!$Z$6:$AH$5999,UsefulSeries!$A127,5)</f>
        <v>5101.333333333333</v>
      </c>
      <c r="C129" s="30">
        <f>INDEX('Input - Gross flows &amp; stocks'!$Z$6:$AH$5999,UsefulSeries!$A127,8)</f>
        <v>1806.6666666666667</v>
      </c>
      <c r="D129" s="30"/>
      <c r="E129" s="30"/>
      <c r="F129" s="30"/>
      <c r="G129" s="30"/>
      <c r="H129" s="30"/>
      <c r="I129" s="30"/>
      <c r="J129" s="30"/>
      <c r="K129" s="30">
        <v>1749.5037861410265</v>
      </c>
      <c r="L129" s="30">
        <v>6486.5109875865119</v>
      </c>
      <c r="M129" s="30">
        <v>1209.4350790360411</v>
      </c>
    </row>
    <row r="130" spans="1:13" x14ac:dyDescent="0.35">
      <c r="A130" s="30">
        <f>INDEX('Input - Gross flows &amp; stocks'!$Z$6:$AH$5999,UsefulSeries!$A127,3)</f>
        <v>3189</v>
      </c>
      <c r="B130" s="30">
        <f>INDEX('Input - Gross flows &amp; stocks'!$Z$6:$AH$5999,UsefulSeries!$A127,6)</f>
        <v>1710.6666666666667</v>
      </c>
      <c r="C130" s="30">
        <f>INDEX('Input - Gross flows &amp; stocks'!$Z$6:$AH$5999,UsefulSeries!$A127,9)</f>
        <v>60515.333333333336</v>
      </c>
      <c r="D130" s="30"/>
      <c r="E130" s="30"/>
      <c r="F130" s="30"/>
      <c r="G130" s="30"/>
      <c r="H130" s="30"/>
      <c r="I130" s="30"/>
      <c r="J130" s="30"/>
      <c r="K130" s="30">
        <v>1514.7181783101173</v>
      </c>
      <c r="L130" s="30">
        <v>1096.4888176151917</v>
      </c>
      <c r="M130" s="30">
        <v>61156.921287990153</v>
      </c>
    </row>
    <row r="131" spans="1:13" x14ac:dyDescent="0.35">
      <c r="A131" s="30">
        <f>INDEX('Input - Gross flows &amp; stocks'!$Z$6:$AH$5999,UsefulSeries!$A130,1)</f>
        <v>115585.33333333333</v>
      </c>
      <c r="B131" s="30">
        <f>INDEX('Input - Gross flows &amp; stocks'!$Z$6:$AH$5999,UsefulSeries!$A130,4)</f>
        <v>2082.3333333333335</v>
      </c>
      <c r="C131" s="30">
        <f>INDEX('Input - Gross flows &amp; stocks'!$Z$6:$AH$5999,UsefulSeries!$A130,7)</f>
        <v>2987</v>
      </c>
      <c r="D131" s="30"/>
      <c r="E131" s="30"/>
      <c r="F131" s="30"/>
      <c r="G131" s="30"/>
      <c r="H131" s="30"/>
      <c r="I131" s="30"/>
      <c r="J131" s="30"/>
      <c r="K131" s="30">
        <f t="array" ref="K131:M133">MMULT(MINVERSE($F$5:$H$7),MMULT(A131:C133,TRANSPOSE(MINVERSE($F$5:$H$7))))</f>
        <v>118367.68728441688</v>
      </c>
      <c r="L131" s="30">
        <v>2004.8470418311447</v>
      </c>
      <c r="M131" s="30">
        <v>1279.3574124234663</v>
      </c>
    </row>
    <row r="132" spans="1:13" x14ac:dyDescent="0.35">
      <c r="A132" s="30">
        <f>INDEX('Input - Gross flows &amp; stocks'!$Z$6:$AH$5999,UsefulSeries!$A130,2)</f>
        <v>1837</v>
      </c>
      <c r="B132" s="30">
        <f>INDEX('Input - Gross flows &amp; stocks'!$Z$6:$AH$5999,UsefulSeries!$A130,5)</f>
        <v>5040.333333333333</v>
      </c>
      <c r="C132" s="30">
        <f>INDEX('Input - Gross flows &amp; stocks'!$Z$6:$AH$5999,UsefulSeries!$A130,8)</f>
        <v>1836.3333333333333</v>
      </c>
      <c r="D132" s="30"/>
      <c r="E132" s="30"/>
      <c r="F132" s="30"/>
      <c r="G132" s="30"/>
      <c r="H132" s="30"/>
      <c r="I132" s="30"/>
      <c r="J132" s="30"/>
      <c r="K132" s="30">
        <v>1722.7528744133995</v>
      </c>
      <c r="L132" s="30">
        <v>6408.8603920872392</v>
      </c>
      <c r="M132" s="30">
        <v>1250.3430876846214</v>
      </c>
    </row>
    <row r="133" spans="1:13" x14ac:dyDescent="0.35">
      <c r="A133" s="30">
        <f>INDEX('Input - Gross flows &amp; stocks'!$Z$6:$AH$5999,UsefulSeries!$A130,3)</f>
        <v>3183.6666666666665</v>
      </c>
      <c r="B133" s="30">
        <f>INDEX('Input - Gross flows &amp; stocks'!$Z$6:$AH$5999,UsefulSeries!$A130,6)</f>
        <v>1678.6666666666667</v>
      </c>
      <c r="C133" s="30">
        <f>INDEX('Input - Gross flows &amp; stocks'!$Z$6:$AH$5999,UsefulSeries!$A130,9)</f>
        <v>60664.666666666664</v>
      </c>
      <c r="D133" s="30"/>
      <c r="E133" s="30"/>
      <c r="F133" s="30"/>
      <c r="G133" s="30"/>
      <c r="H133" s="30"/>
      <c r="I133" s="30"/>
      <c r="J133" s="30"/>
      <c r="K133" s="30">
        <v>1510.509424447946</v>
      </c>
      <c r="L133" s="30">
        <v>1067.5189115922717</v>
      </c>
      <c r="M133" s="30">
        <v>61307.781004891658</v>
      </c>
    </row>
    <row r="134" spans="1:13" x14ac:dyDescent="0.35">
      <c r="A134" s="30">
        <f>INDEX('Input - Gross flows &amp; stocks'!$Z$6:$AH$5999,UsefulSeries!$A133,1)</f>
        <v>115709.66666666667</v>
      </c>
      <c r="B134" s="30">
        <f>INDEX('Input - Gross flows &amp; stocks'!$Z$6:$AH$5999,UsefulSeries!$A133,4)</f>
        <v>2100.3333333333335</v>
      </c>
      <c r="C134" s="30">
        <f>INDEX('Input - Gross flows &amp; stocks'!$Z$6:$AH$5999,UsefulSeries!$A133,7)</f>
        <v>2957.6666666666665</v>
      </c>
      <c r="D134" s="30"/>
      <c r="E134" s="30"/>
      <c r="F134" s="30"/>
      <c r="G134" s="30"/>
      <c r="H134" s="30"/>
      <c r="I134" s="30"/>
      <c r="J134" s="30"/>
      <c r="K134" s="30">
        <f t="array" ref="K134:M136">MMULT(MINVERSE($F$5:$H$7),MMULT(A134:C136,TRANSPOSE(MINVERSE($F$5:$H$7))))</f>
        <v>118494.89313664922</v>
      </c>
      <c r="L134" s="30">
        <v>2027.1656902752609</v>
      </c>
      <c r="M134" s="30">
        <v>1245.0828649873736</v>
      </c>
    </row>
    <row r="135" spans="1:13" x14ac:dyDescent="0.35">
      <c r="A135" s="30">
        <f>INDEX('Input - Gross flows &amp; stocks'!$Z$6:$AH$5999,UsefulSeries!$A133,2)</f>
        <v>1837</v>
      </c>
      <c r="B135" s="30">
        <f>INDEX('Input - Gross flows &amp; stocks'!$Z$6:$AH$5999,UsefulSeries!$A133,5)</f>
        <v>4961.666666666667</v>
      </c>
      <c r="C135" s="30">
        <f>INDEX('Input - Gross flows &amp; stocks'!$Z$6:$AH$5999,UsefulSeries!$A133,8)</f>
        <v>1841</v>
      </c>
      <c r="D135" s="30"/>
      <c r="E135" s="30"/>
      <c r="F135" s="30"/>
      <c r="G135" s="30"/>
      <c r="H135" s="30"/>
      <c r="I135" s="30"/>
      <c r="J135" s="30"/>
      <c r="K135" s="30">
        <v>1724.3852129937136</v>
      </c>
      <c r="L135" s="30">
        <v>6308.451264517118</v>
      </c>
      <c r="M135" s="30">
        <v>1264.8261955537221</v>
      </c>
    </row>
    <row r="136" spans="1:13" x14ac:dyDescent="0.35">
      <c r="A136" s="30">
        <f>INDEX('Input - Gross flows &amp; stocks'!$Z$6:$AH$5999,UsefulSeries!$A133,3)</f>
        <v>3178</v>
      </c>
      <c r="B136" s="30">
        <f>INDEX('Input - Gross flows &amp; stocks'!$Z$6:$AH$5999,UsefulSeries!$A133,6)</f>
        <v>1679</v>
      </c>
      <c r="C136" s="30">
        <f>INDEX('Input - Gross flows &amp; stocks'!$Z$6:$AH$5999,UsefulSeries!$A133,9)</f>
        <v>60817.666666666664</v>
      </c>
      <c r="D136" s="30"/>
      <c r="E136" s="30"/>
      <c r="F136" s="30"/>
      <c r="G136" s="30"/>
      <c r="H136" s="30"/>
      <c r="I136" s="30"/>
      <c r="J136" s="30"/>
      <c r="K136" s="30">
        <v>1502.4648211726887</v>
      </c>
      <c r="L136" s="30">
        <v>1076.8057291310704</v>
      </c>
      <c r="M136" s="30">
        <v>61462.272788257178</v>
      </c>
    </row>
    <row r="137" spans="1:13" x14ac:dyDescent="0.35">
      <c r="A137" s="30">
        <f>INDEX('Input - Gross flows &amp; stocks'!$Z$6:$AH$5999,UsefulSeries!$A136,1)</f>
        <v>115873.33333333333</v>
      </c>
      <c r="B137" s="30">
        <f>INDEX('Input - Gross flows &amp; stocks'!$Z$6:$AH$5999,UsefulSeries!$A136,4)</f>
        <v>2163.3333333333335</v>
      </c>
      <c r="C137" s="30">
        <f>INDEX('Input - Gross flows &amp; stocks'!$Z$6:$AH$5999,UsefulSeries!$A136,7)</f>
        <v>3025</v>
      </c>
      <c r="D137" s="30"/>
      <c r="E137" s="30"/>
      <c r="F137" s="30"/>
      <c r="G137" s="30"/>
      <c r="H137" s="30"/>
      <c r="I137" s="30"/>
      <c r="J137" s="30"/>
      <c r="K137" s="30">
        <f t="array" ref="K137:M139">MMULT(MINVERSE($F$5:$H$7),MMULT(A137:C139,TRANSPOSE(MINVERSE($F$5:$H$7))))</f>
        <v>118660.76479959942</v>
      </c>
      <c r="L137" s="30">
        <v>2101.7361965106625</v>
      </c>
      <c r="M137" s="30">
        <v>1304.0229522823026</v>
      </c>
    </row>
    <row r="138" spans="1:13" x14ac:dyDescent="0.35">
      <c r="A138" s="30">
        <f>INDEX('Input - Gross flows &amp; stocks'!$Z$6:$AH$5999,UsefulSeries!$A136,2)</f>
        <v>1863.6666666666667</v>
      </c>
      <c r="B138" s="30">
        <f>INDEX('Input - Gross flows &amp; stocks'!$Z$6:$AH$5999,UsefulSeries!$A136,5)</f>
        <v>4836</v>
      </c>
      <c r="C138" s="30">
        <f>INDEX('Input - Gross flows &amp; stocks'!$Z$6:$AH$5999,UsefulSeries!$A136,8)</f>
        <v>1868</v>
      </c>
      <c r="D138" s="30"/>
      <c r="E138" s="30"/>
      <c r="F138" s="30"/>
      <c r="G138" s="30"/>
      <c r="H138" s="30"/>
      <c r="I138" s="30"/>
      <c r="J138" s="30"/>
      <c r="K138" s="30">
        <v>1757.7005840552395</v>
      </c>
      <c r="L138" s="30">
        <v>6147.8822938990243</v>
      </c>
      <c r="M138" s="30">
        <v>1310.2819811484549</v>
      </c>
    </row>
    <row r="139" spans="1:13" x14ac:dyDescent="0.35">
      <c r="A139" s="30">
        <f>INDEX('Input - Gross flows &amp; stocks'!$Z$6:$AH$5999,UsefulSeries!$A136,3)</f>
        <v>3092.3333333333335</v>
      </c>
      <c r="B139" s="30">
        <f>INDEX('Input - Gross flows &amp; stocks'!$Z$6:$AH$5999,UsefulSeries!$A136,6)</f>
        <v>1667.6666666666667</v>
      </c>
      <c r="C139" s="30">
        <f>INDEX('Input - Gross flows &amp; stocks'!$Z$6:$AH$5999,UsefulSeries!$A136,9)</f>
        <v>60880</v>
      </c>
      <c r="D139" s="30"/>
      <c r="E139" s="30"/>
      <c r="F139" s="30"/>
      <c r="G139" s="30"/>
      <c r="H139" s="30"/>
      <c r="I139" s="30"/>
      <c r="J139" s="30"/>
      <c r="K139" s="30">
        <v>1410.049227497243</v>
      </c>
      <c r="L139" s="30">
        <v>1078.5050496501503</v>
      </c>
      <c r="M139" s="30">
        <v>61522.778565939137</v>
      </c>
    </row>
    <row r="140" spans="1:13" x14ac:dyDescent="0.35">
      <c r="A140" s="30">
        <f>INDEX('Input - Gross flows &amp; stocks'!$Z$6:$AH$5999,UsefulSeries!$A139,1)</f>
        <v>116144.33333333333</v>
      </c>
      <c r="B140" s="30">
        <f>INDEX('Input - Gross flows &amp; stocks'!$Z$6:$AH$5999,UsefulSeries!$A139,4)</f>
        <v>2182</v>
      </c>
      <c r="C140" s="30">
        <f>INDEX('Input - Gross flows &amp; stocks'!$Z$6:$AH$5999,UsefulSeries!$A139,7)</f>
        <v>3110.6666666666665</v>
      </c>
      <c r="D140" s="30"/>
      <c r="E140" s="30"/>
      <c r="F140" s="30"/>
      <c r="G140" s="30"/>
      <c r="H140" s="30"/>
      <c r="I140" s="30"/>
      <c r="J140" s="30"/>
      <c r="K140" s="30">
        <f t="array" ref="K140:M142">MMULT(MINVERSE($F$5:$H$7),MMULT(A140:C142,TRANSPOSE(MINVERSE($F$5:$H$7))))</f>
        <v>118937.321568446</v>
      </c>
      <c r="L140" s="30">
        <v>2124.8070346860345</v>
      </c>
      <c r="M140" s="30">
        <v>1386.0963100833244</v>
      </c>
    </row>
    <row r="141" spans="1:13" x14ac:dyDescent="0.35">
      <c r="A141" s="30">
        <f>INDEX('Input - Gross flows &amp; stocks'!$Z$6:$AH$5999,UsefulSeries!$A139,2)</f>
        <v>1874.3333333333333</v>
      </c>
      <c r="B141" s="30">
        <f>INDEX('Input - Gross flows &amp; stocks'!$Z$6:$AH$5999,UsefulSeries!$A139,5)</f>
        <v>4726.666666666667</v>
      </c>
      <c r="C141" s="30">
        <f>INDEX('Input - Gross flows &amp; stocks'!$Z$6:$AH$5999,UsefulSeries!$A139,8)</f>
        <v>1925</v>
      </c>
      <c r="D141" s="30"/>
      <c r="E141" s="30"/>
      <c r="F141" s="30"/>
      <c r="G141" s="30"/>
      <c r="H141" s="30"/>
      <c r="I141" s="30"/>
      <c r="J141" s="30"/>
      <c r="K141" s="30">
        <v>1771.5733959287709</v>
      </c>
      <c r="L141" s="30">
        <v>6008.0896696747914</v>
      </c>
      <c r="M141" s="30">
        <v>1388.894500016263</v>
      </c>
    </row>
    <row r="142" spans="1:13" x14ac:dyDescent="0.35">
      <c r="A142" s="30">
        <f>INDEX('Input - Gross flows &amp; stocks'!$Z$6:$AH$5999,UsefulSeries!$A139,3)</f>
        <v>3114.3333333333335</v>
      </c>
      <c r="B142" s="30">
        <f>INDEX('Input - Gross flows &amp; stocks'!$Z$6:$AH$5999,UsefulSeries!$A139,6)</f>
        <v>1679</v>
      </c>
      <c r="C142" s="30">
        <f>INDEX('Input - Gross flows &amp; stocks'!$Z$6:$AH$5999,UsefulSeries!$A139,9)</f>
        <v>60691.333333333336</v>
      </c>
      <c r="D142" s="30"/>
      <c r="E142" s="30"/>
      <c r="F142" s="30"/>
      <c r="G142" s="30"/>
      <c r="H142" s="30"/>
      <c r="I142" s="30"/>
      <c r="J142" s="30"/>
      <c r="K142" s="30">
        <v>1429.0131716804972</v>
      </c>
      <c r="L142" s="30">
        <v>1105.1631173411074</v>
      </c>
      <c r="M142" s="30">
        <v>61321.165322741581</v>
      </c>
    </row>
    <row r="143" spans="1:13" x14ac:dyDescent="0.35">
      <c r="A143" s="30">
        <f>INDEX('Input - Gross flows &amp; stocks'!$Z$6:$AH$5999,UsefulSeries!$A142,1)</f>
        <v>116347.33333333333</v>
      </c>
      <c r="B143" s="30">
        <f>INDEX('Input - Gross flows &amp; stocks'!$Z$6:$AH$5999,UsefulSeries!$A142,4)</f>
        <v>2197</v>
      </c>
      <c r="C143" s="30">
        <f>INDEX('Input - Gross flows &amp; stocks'!$Z$6:$AH$5999,UsefulSeries!$A142,7)</f>
        <v>3193.6666666666665</v>
      </c>
      <c r="D143" s="30"/>
      <c r="E143" s="30"/>
      <c r="F143" s="30"/>
      <c r="G143" s="30"/>
      <c r="H143" s="30"/>
      <c r="I143" s="30"/>
      <c r="J143" s="30"/>
      <c r="K143" s="30">
        <f t="array" ref="K143:M145">MMULT(MINVERSE($F$5:$H$7),MMULT(A143:C145,TRANSPOSE(MINVERSE($F$5:$H$7))))</f>
        <v>119143.21399434077</v>
      </c>
      <c r="L143" s="30">
        <v>2143.1549357504477</v>
      </c>
      <c r="M143" s="30">
        <v>1467.0218830526387</v>
      </c>
    </row>
    <row r="144" spans="1:13" x14ac:dyDescent="0.35">
      <c r="A144" s="30">
        <f>INDEX('Input - Gross flows &amp; stocks'!$Z$6:$AH$5999,UsefulSeries!$A142,2)</f>
        <v>1904.6666666666667</v>
      </c>
      <c r="B144" s="30">
        <f>INDEX('Input - Gross flows &amp; stocks'!$Z$6:$AH$5999,UsefulSeries!$A142,5)</f>
        <v>4641</v>
      </c>
      <c r="C144" s="30">
        <f>INDEX('Input - Gross flows &amp; stocks'!$Z$6:$AH$5999,UsefulSeries!$A142,8)</f>
        <v>1996.3333333333333</v>
      </c>
      <c r="D144" s="30"/>
      <c r="E144" s="30"/>
      <c r="F144" s="30"/>
      <c r="G144" s="30"/>
      <c r="H144" s="30"/>
      <c r="I144" s="30"/>
      <c r="J144" s="30"/>
      <c r="K144" s="30">
        <v>1807.0038123529173</v>
      </c>
      <c r="L144" s="30">
        <v>5898.3248259528491</v>
      </c>
      <c r="M144" s="30">
        <v>1481.1782920022958</v>
      </c>
    </row>
    <row r="145" spans="1:13" x14ac:dyDescent="0.35">
      <c r="A145" s="30">
        <f>INDEX('Input - Gross flows &amp; stocks'!$Z$6:$AH$5999,UsefulSeries!$A142,3)</f>
        <v>3262</v>
      </c>
      <c r="B145" s="30">
        <f>INDEX('Input - Gross flows &amp; stocks'!$Z$6:$AH$5999,UsefulSeries!$A142,6)</f>
        <v>1709.6666666666667</v>
      </c>
      <c r="C145" s="30">
        <f>INDEX('Input - Gross flows &amp; stocks'!$Z$6:$AH$5999,UsefulSeries!$A142,9)</f>
        <v>60366</v>
      </c>
      <c r="D145" s="30"/>
      <c r="E145" s="30"/>
      <c r="F145" s="30"/>
      <c r="G145" s="30"/>
      <c r="H145" s="30"/>
      <c r="I145" s="30"/>
      <c r="J145" s="30"/>
      <c r="K145" s="30">
        <v>1575.1648780099772</v>
      </c>
      <c r="L145" s="30">
        <v>1151.1957223756228</v>
      </c>
      <c r="M145" s="30">
        <v>60975.935008746754</v>
      </c>
    </row>
    <row r="146" spans="1:13" x14ac:dyDescent="0.35">
      <c r="A146" s="30">
        <f>INDEX('Input - Gross flows &amp; stocks'!$Z$6:$AH$5999,UsefulSeries!$A145,1)</f>
        <v>116541.66666666667</v>
      </c>
      <c r="B146" s="30">
        <f>INDEX('Input - Gross flows &amp; stocks'!$Z$6:$AH$5999,UsefulSeries!$A145,4)</f>
        <v>2191</v>
      </c>
      <c r="C146" s="30">
        <f>INDEX('Input - Gross flows &amp; stocks'!$Z$6:$AH$5999,UsefulSeries!$A145,7)</f>
        <v>3166.6666666666665</v>
      </c>
      <c r="D146" s="30"/>
      <c r="E146" s="30"/>
      <c r="F146" s="30"/>
      <c r="G146" s="30"/>
      <c r="H146" s="30"/>
      <c r="I146" s="30"/>
      <c r="J146" s="30"/>
      <c r="K146" s="30">
        <f t="array" ref="K146:M148">MMULT(MINVERSE($F$5:$H$7),MMULT(A146:C148,TRANSPOSE(MINVERSE($F$5:$H$7))))</f>
        <v>119342.5367048208</v>
      </c>
      <c r="L146" s="30">
        <v>2136.8957438221942</v>
      </c>
      <c r="M146" s="30">
        <v>1437.426705060635</v>
      </c>
    </row>
    <row r="147" spans="1:13" x14ac:dyDescent="0.35">
      <c r="A147" s="30">
        <f>INDEX('Input - Gross flows &amp; stocks'!$Z$6:$AH$5999,UsefulSeries!$A145,2)</f>
        <v>1878</v>
      </c>
      <c r="B147" s="30">
        <f>INDEX('Input - Gross flows &amp; stocks'!$Z$6:$AH$5999,UsefulSeries!$A145,5)</f>
        <v>4585.333333333333</v>
      </c>
      <c r="C147" s="30">
        <f>INDEX('Input - Gross flows &amp; stocks'!$Z$6:$AH$5999,UsefulSeries!$A145,8)</f>
        <v>2074</v>
      </c>
      <c r="D147" s="30"/>
      <c r="E147" s="30"/>
      <c r="F147" s="30"/>
      <c r="G147" s="30"/>
      <c r="H147" s="30"/>
      <c r="I147" s="30"/>
      <c r="J147" s="30"/>
      <c r="K147" s="30">
        <v>1776.5501403387518</v>
      </c>
      <c r="L147" s="30">
        <v>5826.8173837112017</v>
      </c>
      <c r="M147" s="30">
        <v>1577.5445837980346</v>
      </c>
    </row>
    <row r="148" spans="1:13" x14ac:dyDescent="0.35">
      <c r="A148" s="30">
        <f>INDEX('Input - Gross flows &amp; stocks'!$Z$6:$AH$5999,UsefulSeries!$A145,3)</f>
        <v>3400</v>
      </c>
      <c r="B148" s="30">
        <f>INDEX('Input - Gross flows &amp; stocks'!$Z$6:$AH$5999,UsefulSeries!$A145,6)</f>
        <v>1785.3333333333333</v>
      </c>
      <c r="C148" s="30">
        <f>INDEX('Input - Gross flows &amp; stocks'!$Z$6:$AH$5999,UsefulSeries!$A145,9)</f>
        <v>60150.666666666664</v>
      </c>
      <c r="D148" s="30"/>
      <c r="E148" s="30"/>
      <c r="F148" s="30"/>
      <c r="G148" s="30"/>
      <c r="H148" s="30"/>
      <c r="I148" s="30"/>
      <c r="J148" s="30"/>
      <c r="K148" s="30">
        <v>1716.3174398233666</v>
      </c>
      <c r="L148" s="30">
        <v>1244.6973581006455</v>
      </c>
      <c r="M148" s="30">
        <v>60738.454640109521</v>
      </c>
    </row>
    <row r="149" spans="1:13" x14ac:dyDescent="0.35">
      <c r="A149" s="30">
        <f>INDEX('Input - Gross flows &amp; stocks'!$Z$6:$AH$5999,UsefulSeries!$A148,1)</f>
        <v>116674.33333333333</v>
      </c>
      <c r="B149" s="30">
        <f>INDEX('Input - Gross flows &amp; stocks'!$Z$6:$AH$5999,UsefulSeries!$A148,4)</f>
        <v>2200.3333333333335</v>
      </c>
      <c r="C149" s="30">
        <f>INDEX('Input - Gross flows &amp; stocks'!$Z$6:$AH$5999,UsefulSeries!$A148,7)</f>
        <v>3124.6666666666665</v>
      </c>
      <c r="D149" s="30"/>
      <c r="E149" s="30"/>
      <c r="F149" s="30"/>
      <c r="G149" s="30"/>
      <c r="H149" s="30"/>
      <c r="I149" s="30"/>
      <c r="J149" s="30"/>
      <c r="K149" s="30">
        <f t="array" ref="K149:M151">MMULT(MINVERSE($F$5:$H$7),MMULT(A149:C151,TRANSPOSE(MINVERSE($F$5:$H$7))))</f>
        <v>119478.3124047898</v>
      </c>
      <c r="L149" s="30">
        <v>2149.2145801388224</v>
      </c>
      <c r="M149" s="30">
        <v>1391.9663782829659</v>
      </c>
    </row>
    <row r="150" spans="1:13" x14ac:dyDescent="0.35">
      <c r="A150" s="30">
        <f>INDEX('Input - Gross flows &amp; stocks'!$Z$6:$AH$5999,UsefulSeries!$A148,2)</f>
        <v>1882.6666666666667</v>
      </c>
      <c r="B150" s="30">
        <f>INDEX('Input - Gross flows &amp; stocks'!$Z$6:$AH$5999,UsefulSeries!$A148,5)</f>
        <v>4492</v>
      </c>
      <c r="C150" s="30">
        <f>INDEX('Input - Gross flows &amp; stocks'!$Z$6:$AH$5999,UsefulSeries!$A148,8)</f>
        <v>2065.6666666666665</v>
      </c>
      <c r="D150" s="30"/>
      <c r="E150" s="30"/>
      <c r="F150" s="30"/>
      <c r="G150" s="30"/>
      <c r="H150" s="30"/>
      <c r="I150" s="30"/>
      <c r="J150" s="30"/>
      <c r="K150" s="30">
        <v>1783.8528702874673</v>
      </c>
      <c r="L150" s="30">
        <v>5707.4514196725941</v>
      </c>
      <c r="M150" s="30">
        <v>1579.3999160832307</v>
      </c>
    </row>
    <row r="151" spans="1:13" x14ac:dyDescent="0.35">
      <c r="A151" s="30">
        <f>INDEX('Input - Gross flows &amp; stocks'!$Z$6:$AH$5999,UsefulSeries!$A148,3)</f>
        <v>3418</v>
      </c>
      <c r="B151" s="30">
        <f>INDEX('Input - Gross flows &amp; stocks'!$Z$6:$AH$5999,UsefulSeries!$A148,6)</f>
        <v>1867.3333333333333</v>
      </c>
      <c r="C151" s="30">
        <f>INDEX('Input - Gross flows &amp; stocks'!$Z$6:$AH$5999,UsefulSeries!$A148,9)</f>
        <v>60187.333333333336</v>
      </c>
      <c r="D151" s="30"/>
      <c r="E151" s="30"/>
      <c r="F151" s="30"/>
      <c r="G151" s="30"/>
      <c r="H151" s="30"/>
      <c r="I151" s="30"/>
      <c r="J151" s="30"/>
      <c r="K151" s="30">
        <v>1730.6300498588234</v>
      </c>
      <c r="L151" s="30">
        <v>1349.2174397676802</v>
      </c>
      <c r="M151" s="30">
        <v>60766.888308537607</v>
      </c>
    </row>
    <row r="152" spans="1:13" x14ac:dyDescent="0.35">
      <c r="A152" s="30">
        <f>INDEX('Input - Gross flows &amp; stocks'!$Z$6:$AH$5999,UsefulSeries!$A151,1)</f>
        <v>116936</v>
      </c>
      <c r="B152" s="30">
        <f>INDEX('Input - Gross flows &amp; stocks'!$Z$6:$AH$5999,UsefulSeries!$A151,4)</f>
        <v>2214</v>
      </c>
      <c r="C152" s="30">
        <f>INDEX('Input - Gross flows &amp; stocks'!$Z$6:$AH$5999,UsefulSeries!$A151,7)</f>
        <v>3097.6666666666665</v>
      </c>
      <c r="D152" s="30"/>
      <c r="E152" s="30"/>
      <c r="F152" s="30"/>
      <c r="G152" s="30"/>
      <c r="H152" s="30"/>
      <c r="I152" s="30"/>
      <c r="J152" s="30"/>
      <c r="K152" s="30">
        <f t="array" ref="K152:M154">MMULT(MINVERSE($F$5:$H$7),MMULT(A152:C154,TRANSPOSE(MINVERSE($F$5:$H$7))))</f>
        <v>119747.76390342746</v>
      </c>
      <c r="L152" s="30">
        <v>2167.8354938331272</v>
      </c>
      <c r="M152" s="30">
        <v>1359.5433643660867</v>
      </c>
    </row>
    <row r="153" spans="1:13" x14ac:dyDescent="0.35">
      <c r="A153" s="30">
        <f>INDEX('Input - Gross flows &amp; stocks'!$Z$6:$AH$5999,UsefulSeries!$A151,2)</f>
        <v>1842</v>
      </c>
      <c r="B153" s="30">
        <f>INDEX('Input - Gross flows &amp; stocks'!$Z$6:$AH$5999,UsefulSeries!$A151,5)</f>
        <v>4339.666666666667</v>
      </c>
      <c r="C153" s="30">
        <f>INDEX('Input - Gross flows &amp; stocks'!$Z$6:$AH$5999,UsefulSeries!$A151,8)</f>
        <v>2035</v>
      </c>
      <c r="D153" s="30"/>
      <c r="E153" s="30"/>
      <c r="F153" s="30"/>
      <c r="G153" s="30"/>
      <c r="H153" s="30"/>
      <c r="I153" s="30"/>
      <c r="J153" s="30"/>
      <c r="K153" s="30">
        <v>1741.034856263512</v>
      </c>
      <c r="L153" s="30">
        <v>5513.1599097464004</v>
      </c>
      <c r="M153" s="30">
        <v>1563.0152140031009</v>
      </c>
    </row>
    <row r="154" spans="1:13" x14ac:dyDescent="0.35">
      <c r="A154" s="30">
        <f>INDEX('Input - Gross flows &amp; stocks'!$Z$6:$AH$5999,UsefulSeries!$A151,3)</f>
        <v>3305</v>
      </c>
      <c r="B154" s="30">
        <f>INDEX('Input - Gross flows &amp; stocks'!$Z$6:$AH$5999,UsefulSeries!$A151,6)</f>
        <v>1906.3333333333333</v>
      </c>
      <c r="C154" s="30">
        <f>INDEX('Input - Gross flows &amp; stocks'!$Z$6:$AH$5999,UsefulSeries!$A151,9)</f>
        <v>60373</v>
      </c>
      <c r="D154" s="30"/>
      <c r="E154" s="30"/>
      <c r="F154" s="30"/>
      <c r="G154" s="30"/>
      <c r="H154" s="30"/>
      <c r="I154" s="30"/>
      <c r="J154" s="30"/>
      <c r="K154" s="30">
        <v>1614.8441381576638</v>
      </c>
      <c r="L154" s="30">
        <v>1411.6817390732936</v>
      </c>
      <c r="M154" s="30">
        <v>60954.424728884296</v>
      </c>
    </row>
    <row r="155" spans="1:13" x14ac:dyDescent="0.35">
      <c r="A155" s="30">
        <f>INDEX('Input - Gross flows &amp; stocks'!$Z$6:$AH$5999,UsefulSeries!$A154,1)</f>
        <v>117271.33333333333</v>
      </c>
      <c r="B155" s="30">
        <f>INDEX('Input - Gross flows &amp; stocks'!$Z$6:$AH$5999,UsefulSeries!$A154,4)</f>
        <v>2162.3333333333335</v>
      </c>
      <c r="C155" s="30">
        <f>INDEX('Input - Gross flows &amp; stocks'!$Z$6:$AH$5999,UsefulSeries!$A154,7)</f>
        <v>3045.3333333333335</v>
      </c>
      <c r="D155" s="30"/>
      <c r="E155" s="30"/>
      <c r="F155" s="30"/>
      <c r="G155" s="30"/>
      <c r="H155" s="30"/>
      <c r="I155" s="30"/>
      <c r="J155" s="30"/>
      <c r="K155" s="30">
        <f t="array" ref="K155:M157">MMULT(MINVERSE($F$5:$H$7),MMULT(A155:C157,TRANSPOSE(MINVERSE($F$5:$H$7))))</f>
        <v>120093.05643557248</v>
      </c>
      <c r="L155" s="30">
        <v>2112.669937498576</v>
      </c>
      <c r="M155" s="30">
        <v>1307.0893373420363</v>
      </c>
    </row>
    <row r="156" spans="1:13" x14ac:dyDescent="0.35">
      <c r="A156" s="30">
        <f>INDEX('Input - Gross flows &amp; stocks'!$Z$6:$AH$5999,UsefulSeries!$A154,2)</f>
        <v>1849.6666666666667</v>
      </c>
      <c r="B156" s="30">
        <f>INDEX('Input - Gross flows &amp; stocks'!$Z$6:$AH$5999,UsefulSeries!$A154,5)</f>
        <v>4151.666666666667</v>
      </c>
      <c r="C156" s="30">
        <f>INDEX('Input - Gross flows &amp; stocks'!$Z$6:$AH$5999,UsefulSeries!$A154,8)</f>
        <v>2033</v>
      </c>
      <c r="D156" s="30"/>
      <c r="E156" s="30"/>
      <c r="F156" s="30"/>
      <c r="G156" s="30"/>
      <c r="H156" s="30"/>
      <c r="I156" s="30"/>
      <c r="J156" s="30"/>
      <c r="K156" s="30">
        <v>1753.9267418802353</v>
      </c>
      <c r="L156" s="30">
        <v>5273.3854635752987</v>
      </c>
      <c r="M156" s="30">
        <v>1583.1975836218273</v>
      </c>
    </row>
    <row r="157" spans="1:13" x14ac:dyDescent="0.35">
      <c r="A157" s="30">
        <f>INDEX('Input - Gross flows &amp; stocks'!$Z$6:$AH$5999,UsefulSeries!$A154,3)</f>
        <v>3221.3333333333335</v>
      </c>
      <c r="B157" s="30">
        <f>INDEX('Input - Gross flows &amp; stocks'!$Z$6:$AH$5999,UsefulSeries!$A154,6)</f>
        <v>1923</v>
      </c>
      <c r="C157" s="30">
        <f>INDEX('Input - Gross flows &amp; stocks'!$Z$6:$AH$5999,UsefulSeries!$A154,9)</f>
        <v>60530.333333333336</v>
      </c>
      <c r="D157" s="30"/>
      <c r="E157" s="30"/>
      <c r="F157" s="30"/>
      <c r="G157" s="30"/>
      <c r="H157" s="30"/>
      <c r="I157" s="30"/>
      <c r="J157" s="30"/>
      <c r="K157" s="30">
        <v>1523.4830534465948</v>
      </c>
      <c r="L157" s="30">
        <v>1453.8855087214981</v>
      </c>
      <c r="M157" s="30">
        <v>61111.993065605006</v>
      </c>
    </row>
    <row r="158" spans="1:13" x14ac:dyDescent="0.35">
      <c r="A158" s="30">
        <f>INDEX('Input - Gross flows &amp; stocks'!$Z$6:$AH$5999,UsefulSeries!$A157,1)</f>
        <v>117440.33333333333</v>
      </c>
      <c r="B158" s="30">
        <f>INDEX('Input - Gross flows &amp; stocks'!$Z$6:$AH$5999,UsefulSeries!$A157,4)</f>
        <v>2143</v>
      </c>
      <c r="C158" s="30">
        <f>INDEX('Input - Gross flows &amp; stocks'!$Z$6:$AH$5999,UsefulSeries!$A157,7)</f>
        <v>3031.6666666666665</v>
      </c>
      <c r="D158" s="30"/>
      <c r="E158" s="30"/>
      <c r="F158" s="30"/>
      <c r="G158" s="30"/>
      <c r="H158" s="30"/>
      <c r="I158" s="30"/>
      <c r="J158" s="30"/>
      <c r="K158" s="30">
        <f t="array" ref="K158:M160">MMULT(MINVERSE($F$5:$H$7),MMULT(A158:C160,TRANSPOSE(MINVERSE($F$5:$H$7))))</f>
        <v>120266.31391936564</v>
      </c>
      <c r="L158" s="30">
        <v>2093.6889980054329</v>
      </c>
      <c r="M158" s="30">
        <v>1292.5281100111906</v>
      </c>
    </row>
    <row r="159" spans="1:13" x14ac:dyDescent="0.35">
      <c r="A159" s="30">
        <f>INDEX('Input - Gross flows &amp; stocks'!$Z$6:$AH$5999,UsefulSeries!$A157,2)</f>
        <v>1853.6666666666667</v>
      </c>
      <c r="B159" s="30">
        <f>INDEX('Input - Gross flows &amp; stocks'!$Z$6:$AH$5999,UsefulSeries!$A157,5)</f>
        <v>4015.3333333333335</v>
      </c>
      <c r="C159" s="30">
        <f>INDEX('Input - Gross flows &amp; stocks'!$Z$6:$AH$5999,UsefulSeries!$A157,8)</f>
        <v>2034.6666666666667</v>
      </c>
      <c r="D159" s="30"/>
      <c r="E159" s="30"/>
      <c r="F159" s="30"/>
      <c r="G159" s="30"/>
      <c r="H159" s="30"/>
      <c r="I159" s="30"/>
      <c r="J159" s="30"/>
      <c r="K159" s="30">
        <v>1761.218276110053</v>
      </c>
      <c r="L159" s="30">
        <v>5099.5980611813993</v>
      </c>
      <c r="M159" s="30">
        <v>1601.3308981398209</v>
      </c>
    </row>
    <row r="160" spans="1:13" x14ac:dyDescent="0.35">
      <c r="A160" s="30">
        <f>INDEX('Input - Gross flows &amp; stocks'!$Z$6:$AH$5999,UsefulSeries!$A157,3)</f>
        <v>3282.6666666666665</v>
      </c>
      <c r="B160" s="30">
        <f>INDEX('Input - Gross flows &amp; stocks'!$Z$6:$AH$5999,UsefulSeries!$A157,6)</f>
        <v>1897.3333333333333</v>
      </c>
      <c r="C160" s="30">
        <f>INDEX('Input - Gross flows &amp; stocks'!$Z$6:$AH$5999,UsefulSeries!$A157,9)</f>
        <v>60648.666666666664</v>
      </c>
      <c r="D160" s="30"/>
      <c r="E160" s="30"/>
      <c r="F160" s="30"/>
      <c r="G160" s="30"/>
      <c r="H160" s="30"/>
      <c r="I160" s="30"/>
      <c r="J160" s="30"/>
      <c r="K160" s="30">
        <v>1583.5251708525077</v>
      </c>
      <c r="L160" s="30">
        <v>1441.0211883825593</v>
      </c>
      <c r="M160" s="30">
        <v>61232.833867460933</v>
      </c>
    </row>
    <row r="161" spans="1:13" x14ac:dyDescent="0.35">
      <c r="A161" s="30">
        <f>INDEX('Input - Gross flows &amp; stocks'!$Z$6:$AH$5999,UsefulSeries!$A160,1)</f>
        <v>117572.66666666667</v>
      </c>
      <c r="B161" s="30">
        <f>INDEX('Input - Gross flows &amp; stocks'!$Z$6:$AH$5999,UsefulSeries!$A160,4)</f>
        <v>2130.6666666666665</v>
      </c>
      <c r="C161" s="30">
        <f>INDEX('Input - Gross flows &amp; stocks'!$Z$6:$AH$5999,UsefulSeries!$A160,7)</f>
        <v>3074.6666666666665</v>
      </c>
      <c r="D161" s="30"/>
      <c r="E161" s="30"/>
      <c r="F161" s="30"/>
      <c r="G161" s="30"/>
      <c r="H161" s="30"/>
      <c r="I161" s="30"/>
      <c r="J161" s="30"/>
      <c r="K161" s="30">
        <f t="array" ref="K161:M163">MMULT(MINVERSE($F$5:$H$7),MMULT(A161:C163,TRANSPOSE(MINVERSE($F$5:$H$7))))</f>
        <v>120401.54876145089</v>
      </c>
      <c r="L161" s="30">
        <v>2081.2181858676586</v>
      </c>
      <c r="M161" s="30">
        <v>1334.7471976007341</v>
      </c>
    </row>
    <row r="162" spans="1:13" x14ac:dyDescent="0.35">
      <c r="A162" s="30">
        <f>INDEX('Input - Gross flows &amp; stocks'!$Z$6:$AH$5999,UsefulSeries!$A160,2)</f>
        <v>1877.6666666666667</v>
      </c>
      <c r="B162" s="30">
        <f>INDEX('Input - Gross flows &amp; stocks'!$Z$6:$AH$5999,UsefulSeries!$A160,5)</f>
        <v>3940</v>
      </c>
      <c r="C162" s="30">
        <f>INDEX('Input - Gross flows &amp; stocks'!$Z$6:$AH$5999,UsefulSeries!$A160,8)</f>
        <v>2088.6666666666665</v>
      </c>
      <c r="D162" s="30"/>
      <c r="E162" s="30"/>
      <c r="F162" s="30"/>
      <c r="G162" s="30"/>
      <c r="H162" s="30"/>
      <c r="I162" s="30"/>
      <c r="J162" s="30"/>
      <c r="K162" s="30">
        <v>1789.9522321579473</v>
      </c>
      <c r="L162" s="30">
        <v>5003.4227774881365</v>
      </c>
      <c r="M162" s="30">
        <v>1671.4559842951398</v>
      </c>
    </row>
    <row r="163" spans="1:13" x14ac:dyDescent="0.35">
      <c r="A163" s="30">
        <f>INDEX('Input - Gross flows &amp; stocks'!$Z$6:$AH$5999,UsefulSeries!$A160,3)</f>
        <v>3265</v>
      </c>
      <c r="B163" s="30">
        <f>INDEX('Input - Gross flows &amp; stocks'!$Z$6:$AH$5999,UsefulSeries!$A160,6)</f>
        <v>1857</v>
      </c>
      <c r="C163" s="30">
        <f>INDEX('Input - Gross flows &amp; stocks'!$Z$6:$AH$5999,UsefulSeries!$A160,9)</f>
        <v>60707</v>
      </c>
      <c r="D163" s="30"/>
      <c r="E163" s="30"/>
      <c r="F163" s="30"/>
      <c r="G163" s="30"/>
      <c r="H163" s="30"/>
      <c r="I163" s="30"/>
      <c r="J163" s="30"/>
      <c r="K163" s="30">
        <v>1561.9042353546095</v>
      </c>
      <c r="L163" s="30">
        <v>1404.3048301728336</v>
      </c>
      <c r="M163" s="30">
        <v>61289.535016867267</v>
      </c>
    </row>
    <row r="164" spans="1:13" x14ac:dyDescent="0.35">
      <c r="A164" s="30">
        <f>INDEX('Input - Gross flows &amp; stocks'!$Z$6:$AH$5999,UsefulSeries!$A163,1)</f>
        <v>117811</v>
      </c>
      <c r="B164" s="30">
        <f>INDEX('Input - Gross flows &amp; stocks'!$Z$6:$AH$5999,UsefulSeries!$A163,4)</f>
        <v>2173</v>
      </c>
      <c r="C164" s="30">
        <f>INDEX('Input - Gross flows &amp; stocks'!$Z$6:$AH$5999,UsefulSeries!$A163,7)</f>
        <v>3146.6666666666665</v>
      </c>
      <c r="D164" s="30"/>
      <c r="E164" s="30"/>
      <c r="F164" s="30"/>
      <c r="G164" s="30"/>
      <c r="H164" s="30"/>
      <c r="I164" s="30"/>
      <c r="J164" s="30"/>
      <c r="K164" s="30">
        <f t="array" ref="K164:M166">MMULT(MINVERSE($F$5:$H$7),MMULT(A164:C166,TRANSPOSE(MINVERSE($F$5:$H$7))))</f>
        <v>120645.47646016235</v>
      </c>
      <c r="L164" s="30">
        <v>2128.6014467783984</v>
      </c>
      <c r="M164" s="30">
        <v>1402.4339493900507</v>
      </c>
    </row>
    <row r="165" spans="1:13" x14ac:dyDescent="0.35">
      <c r="A165" s="30">
        <f>INDEX('Input - Gross flows &amp; stocks'!$Z$6:$AH$5999,UsefulSeries!$A163,2)</f>
        <v>1847</v>
      </c>
      <c r="B165" s="30">
        <f>INDEX('Input - Gross flows &amp; stocks'!$Z$6:$AH$5999,UsefulSeries!$A163,5)</f>
        <v>3967</v>
      </c>
      <c r="C165" s="30">
        <f>INDEX('Input - Gross flows &amp; stocks'!$Z$6:$AH$5999,UsefulSeries!$A163,8)</f>
        <v>2028.3333333333333</v>
      </c>
      <c r="D165" s="30"/>
      <c r="E165" s="30"/>
      <c r="F165" s="30"/>
      <c r="G165" s="30"/>
      <c r="H165" s="30"/>
      <c r="I165" s="30"/>
      <c r="J165" s="30"/>
      <c r="K165" s="30">
        <v>1754.2499402789681</v>
      </c>
      <c r="L165" s="30">
        <v>5038.2983431809635</v>
      </c>
      <c r="M165" s="30">
        <v>1599.64388864537</v>
      </c>
    </row>
    <row r="166" spans="1:13" x14ac:dyDescent="0.35">
      <c r="A166" s="30">
        <f>INDEX('Input - Gross flows &amp; stocks'!$Z$6:$AH$5999,UsefulSeries!$A163,3)</f>
        <v>3216.6666666666665</v>
      </c>
      <c r="B166" s="30">
        <f>INDEX('Input - Gross flows &amp; stocks'!$Z$6:$AH$5999,UsefulSeries!$A163,6)</f>
        <v>1794</v>
      </c>
      <c r="C166" s="30">
        <f>INDEX('Input - Gross flows &amp; stocks'!$Z$6:$AH$5999,UsefulSeries!$A163,9)</f>
        <v>60708</v>
      </c>
      <c r="D166" s="30"/>
      <c r="E166" s="30"/>
      <c r="F166" s="30"/>
      <c r="G166" s="30"/>
      <c r="H166" s="30"/>
      <c r="I166" s="30"/>
      <c r="J166" s="30"/>
      <c r="K166" s="30">
        <v>1514.820295871054</v>
      </c>
      <c r="L166" s="30">
        <v>1328.8397640122021</v>
      </c>
      <c r="M166" s="30">
        <v>61304.110477747803</v>
      </c>
    </row>
    <row r="167" spans="1:13" x14ac:dyDescent="0.35">
      <c r="A167" s="30">
        <f>INDEX('Input - Gross flows &amp; stocks'!$Z$6:$AH$5999,UsefulSeries!$A166,1)</f>
        <v>118292.33333333333</v>
      </c>
      <c r="B167" s="30">
        <f>INDEX('Input - Gross flows &amp; stocks'!$Z$6:$AH$5999,UsefulSeries!$A166,4)</f>
        <v>2130.3333333333335</v>
      </c>
      <c r="C167" s="30">
        <f>INDEX('Input - Gross flows &amp; stocks'!$Z$6:$AH$5999,UsefulSeries!$A166,7)</f>
        <v>3168</v>
      </c>
      <c r="D167" s="30"/>
      <c r="E167" s="30"/>
      <c r="F167" s="30"/>
      <c r="G167" s="30"/>
      <c r="H167" s="30"/>
      <c r="I167" s="30"/>
      <c r="J167" s="30"/>
      <c r="K167" s="30">
        <f t="array" ref="K167:M169">MMULT(MINVERSE($F$5:$H$7),MMULT(A167:C169,TRANSPOSE(MINVERSE($F$5:$H$7))))</f>
        <v>121142.00179810471</v>
      </c>
      <c r="L167" s="30">
        <v>2078.5933082213451</v>
      </c>
      <c r="M167" s="30">
        <v>1424.7425848948747</v>
      </c>
    </row>
    <row r="168" spans="1:13" x14ac:dyDescent="0.35">
      <c r="A168" s="30">
        <f>INDEX('Input - Gross flows &amp; stocks'!$Z$6:$AH$5999,UsefulSeries!$A166,2)</f>
        <v>1745.6666666666667</v>
      </c>
      <c r="B168" s="30">
        <f>INDEX('Input - Gross flows &amp; stocks'!$Z$6:$AH$5999,UsefulSeries!$A166,5)</f>
        <v>3982</v>
      </c>
      <c r="C168" s="30">
        <f>INDEX('Input - Gross flows &amp; stocks'!$Z$6:$AH$5999,UsefulSeries!$A166,8)</f>
        <v>2012</v>
      </c>
      <c r="D168" s="30"/>
      <c r="E168" s="30"/>
      <c r="F168" s="30"/>
      <c r="G168" s="30"/>
      <c r="H168" s="30"/>
      <c r="I168" s="30"/>
      <c r="J168" s="30"/>
      <c r="K168" s="30">
        <v>1637.2108320749328</v>
      </c>
      <c r="L168" s="30">
        <v>5057.9588248976324</v>
      </c>
      <c r="M168" s="30">
        <v>1580.6893165709951</v>
      </c>
    </row>
    <row r="169" spans="1:13" x14ac:dyDescent="0.35">
      <c r="A169" s="30">
        <f>INDEX('Input - Gross flows &amp; stocks'!$Z$6:$AH$5999,UsefulSeries!$A166,3)</f>
        <v>3188</v>
      </c>
      <c r="B169" s="30">
        <f>INDEX('Input - Gross flows &amp; stocks'!$Z$6:$AH$5999,UsefulSeries!$A166,6)</f>
        <v>1757.6666666666667</v>
      </c>
      <c r="C169" s="30">
        <f>INDEX('Input - Gross flows &amp; stocks'!$Z$6:$AH$5999,UsefulSeries!$A166,9)</f>
        <v>60601</v>
      </c>
      <c r="D169" s="30"/>
      <c r="E169" s="30"/>
      <c r="F169" s="30"/>
      <c r="G169" s="30"/>
      <c r="H169" s="30"/>
      <c r="I169" s="30"/>
      <c r="J169" s="30"/>
      <c r="K169" s="30">
        <v>1492.9651122377047</v>
      </c>
      <c r="L169" s="30">
        <v>1286.5224394855577</v>
      </c>
      <c r="M169" s="30">
        <v>61201.206323635575</v>
      </c>
    </row>
    <row r="170" spans="1:13" x14ac:dyDescent="0.35">
      <c r="A170" s="30">
        <f>INDEX('Input - Gross flows &amp; stocks'!$Z$6:$AH$5999,UsefulSeries!$A169,1)</f>
        <v>118726.33333333333</v>
      </c>
      <c r="B170" s="30">
        <f>INDEX('Input - Gross flows &amp; stocks'!$Z$6:$AH$5999,UsefulSeries!$A169,4)</f>
        <v>2096.6666666666665</v>
      </c>
      <c r="C170" s="30">
        <f>INDEX('Input - Gross flows &amp; stocks'!$Z$6:$AH$5999,UsefulSeries!$A169,7)</f>
        <v>3156.6666666666665</v>
      </c>
      <c r="D170" s="30"/>
      <c r="E170" s="30"/>
      <c r="F170" s="30"/>
      <c r="G170" s="30"/>
      <c r="H170" s="30"/>
      <c r="I170" s="30"/>
      <c r="J170" s="30"/>
      <c r="K170" s="30">
        <f t="array" ref="K170:M172">MMULT(MINVERSE($F$5:$H$7),MMULT(A170:C172,TRANSPOSE(MINVERSE($F$5:$H$7))))</f>
        <v>121587.74018891582</v>
      </c>
      <c r="L170" s="30">
        <v>2041.2010384165922</v>
      </c>
      <c r="M170" s="30">
        <v>1414.2813103542233</v>
      </c>
    </row>
    <row r="171" spans="1:13" x14ac:dyDescent="0.35">
      <c r="A171" s="30">
        <f>INDEX('Input - Gross flows &amp; stocks'!$Z$6:$AH$5999,UsefulSeries!$A169,2)</f>
        <v>1726.6666666666667</v>
      </c>
      <c r="B171" s="30">
        <f>INDEX('Input - Gross flows &amp; stocks'!$Z$6:$AH$5999,UsefulSeries!$A169,5)</f>
        <v>3897</v>
      </c>
      <c r="C171" s="30">
        <f>INDEX('Input - Gross flows &amp; stocks'!$Z$6:$AH$5999,UsefulSeries!$A169,8)</f>
        <v>1931.6666666666667</v>
      </c>
      <c r="D171" s="30"/>
      <c r="E171" s="30"/>
      <c r="F171" s="30"/>
      <c r="G171" s="30"/>
      <c r="H171" s="30"/>
      <c r="I171" s="30"/>
      <c r="J171" s="30"/>
      <c r="K171" s="30">
        <v>1616.9156383381751</v>
      </c>
      <c r="L171" s="30">
        <v>4949.8964928279875</v>
      </c>
      <c r="M171" s="30">
        <v>1500.112033360452</v>
      </c>
    </row>
    <row r="172" spans="1:13" x14ac:dyDescent="0.35">
      <c r="A172" s="30">
        <f>INDEX('Input - Gross flows &amp; stocks'!$Z$6:$AH$5999,UsefulSeries!$A169,3)</f>
        <v>3241.6666666666665</v>
      </c>
      <c r="B172" s="30">
        <f>INDEX('Input - Gross flows &amp; stocks'!$Z$6:$AH$5999,UsefulSeries!$A169,6)</f>
        <v>1771.6666666666667</v>
      </c>
      <c r="C172" s="30">
        <f>INDEX('Input - Gross flows &amp; stocks'!$Z$6:$AH$5999,UsefulSeries!$A169,9)</f>
        <v>60518.333333333336</v>
      </c>
      <c r="D172" s="30"/>
      <c r="E172" s="30"/>
      <c r="F172" s="30"/>
      <c r="G172" s="30"/>
      <c r="H172" s="30"/>
      <c r="I172" s="30"/>
      <c r="J172" s="30"/>
      <c r="K172" s="30">
        <v>1545.1715124663015</v>
      </c>
      <c r="L172" s="30">
        <v>1313.3830518162024</v>
      </c>
      <c r="M172" s="30">
        <v>61122.943489281242</v>
      </c>
    </row>
    <row r="173" spans="1:13" x14ac:dyDescent="0.35">
      <c r="A173" s="30">
        <f>INDEX('Input - Gross flows &amp; stocks'!$Z$6:$AH$5999,UsefulSeries!$A172,1)</f>
        <v>118977.66666666667</v>
      </c>
      <c r="B173" s="30">
        <f>INDEX('Input - Gross flows &amp; stocks'!$Z$6:$AH$5999,UsefulSeries!$A172,4)</f>
        <v>2119.6666666666665</v>
      </c>
      <c r="C173" s="30">
        <f>INDEX('Input - Gross flows &amp; stocks'!$Z$6:$AH$5999,UsefulSeries!$A172,7)</f>
        <v>3220.3333333333335</v>
      </c>
      <c r="D173" s="30"/>
      <c r="E173" s="30"/>
      <c r="F173" s="30"/>
      <c r="G173" s="30"/>
      <c r="H173" s="30"/>
      <c r="I173" s="30"/>
      <c r="J173" s="30"/>
      <c r="K173" s="30">
        <f t="array" ref="K173:M175">MMULT(MINVERSE($F$5:$H$7),MMULT(A173:C175,TRANSPOSE(MINVERSE($F$5:$H$7))))</f>
        <v>121843.28076845469</v>
      </c>
      <c r="L173" s="30">
        <v>2071.4093792912145</v>
      </c>
      <c r="M173" s="30">
        <v>1474.2404298293227</v>
      </c>
    </row>
    <row r="174" spans="1:13" x14ac:dyDescent="0.35">
      <c r="A174" s="30">
        <f>INDEX('Input - Gross flows &amp; stocks'!$Z$6:$AH$5999,UsefulSeries!$A172,2)</f>
        <v>1754.6666666666667</v>
      </c>
      <c r="B174" s="30">
        <f>INDEX('Input - Gross flows &amp; stocks'!$Z$6:$AH$5999,UsefulSeries!$A172,5)</f>
        <v>3709.3333333333335</v>
      </c>
      <c r="C174" s="30">
        <f>INDEX('Input - Gross flows &amp; stocks'!$Z$6:$AH$5999,UsefulSeries!$A172,8)</f>
        <v>1924</v>
      </c>
      <c r="D174" s="30"/>
      <c r="E174" s="30"/>
      <c r="F174" s="30"/>
      <c r="G174" s="30"/>
      <c r="H174" s="30"/>
      <c r="I174" s="30"/>
      <c r="J174" s="30"/>
      <c r="K174" s="30">
        <v>1652.6009569693729</v>
      </c>
      <c r="L174" s="30">
        <v>4710.4916688189742</v>
      </c>
      <c r="M174" s="30">
        <v>1514.100834297572</v>
      </c>
    </row>
    <row r="175" spans="1:13" x14ac:dyDescent="0.35">
      <c r="A175" s="30">
        <f>INDEX('Input - Gross flows &amp; stocks'!$Z$6:$AH$5999,UsefulSeries!$A172,3)</f>
        <v>3353.6666666666665</v>
      </c>
      <c r="B175" s="30">
        <f>INDEX('Input - Gross flows &amp; stocks'!$Z$6:$AH$5999,UsefulSeries!$A172,6)</f>
        <v>1750.3333333333333</v>
      </c>
      <c r="C175" s="30">
        <f>INDEX('Input - Gross flows &amp; stocks'!$Z$6:$AH$5999,UsefulSeries!$A172,9)</f>
        <v>60444.666666666664</v>
      </c>
      <c r="D175" s="30"/>
      <c r="E175" s="30"/>
      <c r="F175" s="30"/>
      <c r="G175" s="30"/>
      <c r="H175" s="30"/>
      <c r="I175" s="30"/>
      <c r="J175" s="30"/>
      <c r="K175" s="30">
        <v>1654.2227321728537</v>
      </c>
      <c r="L175" s="30">
        <v>1311.7714177170692</v>
      </c>
      <c r="M175" s="30">
        <v>61047.267830852972</v>
      </c>
    </row>
    <row r="176" spans="1:13" x14ac:dyDescent="0.35">
      <c r="A176" s="30">
        <f>INDEX('Input - Gross flows &amp; stocks'!$Z$6:$AH$5999,UsefulSeries!$A175,1)</f>
        <v>119134.33333333333</v>
      </c>
      <c r="B176" s="30">
        <f>INDEX('Input - Gross flows &amp; stocks'!$Z$6:$AH$5999,UsefulSeries!$A175,4)</f>
        <v>2136</v>
      </c>
      <c r="C176" s="30">
        <f>INDEX('Input - Gross flows &amp; stocks'!$Z$6:$AH$5999,UsefulSeries!$A175,7)</f>
        <v>3250</v>
      </c>
      <c r="D176" s="30"/>
      <c r="E176" s="30"/>
      <c r="F176" s="30"/>
      <c r="G176" s="30"/>
      <c r="H176" s="30"/>
      <c r="I176" s="30"/>
      <c r="J176" s="30"/>
      <c r="K176" s="30">
        <f t="array" ref="K176:M178">MMULT(MINVERSE($F$5:$H$7),MMULT(A176:C178,TRANSPOSE(MINVERSE($F$5:$H$7))))</f>
        <v>122000.52509931428</v>
      </c>
      <c r="L176" s="30">
        <v>2093.8749118926717</v>
      </c>
      <c r="M176" s="30">
        <v>1501.5938200227313</v>
      </c>
    </row>
    <row r="177" spans="1:13" x14ac:dyDescent="0.35">
      <c r="A177" s="30">
        <f>INDEX('Input - Gross flows &amp; stocks'!$Z$6:$AH$5999,UsefulSeries!$A175,2)</f>
        <v>1875.6666666666667</v>
      </c>
      <c r="B177" s="30">
        <f>INDEX('Input - Gross flows &amp; stocks'!$Z$6:$AH$5999,UsefulSeries!$A175,5)</f>
        <v>3538</v>
      </c>
      <c r="C177" s="30">
        <f>INDEX('Input - Gross flows &amp; stocks'!$Z$6:$AH$5999,UsefulSeries!$A175,8)</f>
        <v>1885.6666666666667</v>
      </c>
      <c r="D177" s="30"/>
      <c r="E177" s="30"/>
      <c r="F177" s="30"/>
      <c r="G177" s="30"/>
      <c r="H177" s="30"/>
      <c r="I177" s="30"/>
      <c r="J177" s="30"/>
      <c r="K177" s="30">
        <v>1794.8839453783476</v>
      </c>
      <c r="L177" s="30">
        <v>4491.8151583783929</v>
      </c>
      <c r="M177" s="30">
        <v>1489.9353995785875</v>
      </c>
    </row>
    <row r="178" spans="1:13" x14ac:dyDescent="0.35">
      <c r="A178" s="30">
        <f>INDEX('Input - Gross flows &amp; stocks'!$Z$6:$AH$5999,UsefulSeries!$A175,3)</f>
        <v>3383</v>
      </c>
      <c r="B178" s="30">
        <f>INDEX('Input - Gross flows &amp; stocks'!$Z$6:$AH$5999,UsefulSeries!$A175,6)</f>
        <v>1735.3333333333333</v>
      </c>
      <c r="C178" s="30">
        <f>INDEX('Input - Gross flows &amp; stocks'!$Z$6:$AH$5999,UsefulSeries!$A175,9)</f>
        <v>60436</v>
      </c>
      <c r="D178" s="30"/>
      <c r="E178" s="30"/>
      <c r="F178" s="30"/>
      <c r="G178" s="30"/>
      <c r="H178" s="30"/>
      <c r="I178" s="30"/>
      <c r="J178" s="30"/>
      <c r="K178" s="30">
        <v>1669.2377470056219</v>
      </c>
      <c r="L178" s="30">
        <v>1315.4142464644449</v>
      </c>
      <c r="M178" s="30">
        <v>61041.824516021959</v>
      </c>
    </row>
    <row r="179" spans="1:13" x14ac:dyDescent="0.35">
      <c r="A179" s="30">
        <f>INDEX('Input - Gross flows &amp; stocks'!$Z$6:$AH$5999,UsefulSeries!$A178,1)</f>
        <v>119417</v>
      </c>
      <c r="B179" s="30">
        <f>INDEX('Input - Gross flows &amp; stocks'!$Z$6:$AH$5999,UsefulSeries!$A178,4)</f>
        <v>2127.3333333333335</v>
      </c>
      <c r="C179" s="30">
        <f>INDEX('Input - Gross flows &amp; stocks'!$Z$6:$AH$5999,UsefulSeries!$A178,7)</f>
        <v>3131.6666666666665</v>
      </c>
      <c r="D179" s="30"/>
      <c r="E179" s="30"/>
      <c r="F179" s="30"/>
      <c r="G179" s="30"/>
      <c r="H179" s="30"/>
      <c r="I179" s="30"/>
      <c r="J179" s="30"/>
      <c r="K179" s="30">
        <f t="array" ref="K179:M181">MMULT(MINVERSE($F$5:$H$7),MMULT(A179:C181,TRANSPOSE(MINVERSE($F$5:$H$7))))</f>
        <v>122292.04968697911</v>
      </c>
      <c r="L179" s="30">
        <v>2084.8115114863253</v>
      </c>
      <c r="M179" s="30">
        <v>1378.0651989479638</v>
      </c>
    </row>
    <row r="180" spans="1:13" x14ac:dyDescent="0.35">
      <c r="A180" s="30">
        <f>INDEX('Input - Gross flows &amp; stocks'!$Z$6:$AH$5999,UsefulSeries!$A178,2)</f>
        <v>1845.3333333333333</v>
      </c>
      <c r="B180" s="30">
        <f>INDEX('Input - Gross flows &amp; stocks'!$Z$6:$AH$5999,UsefulSeries!$A178,5)</f>
        <v>3505.6666666666665</v>
      </c>
      <c r="C180" s="30">
        <f>INDEX('Input - Gross flows &amp; stocks'!$Z$6:$AH$5999,UsefulSeries!$A178,8)</f>
        <v>1883.3333333333333</v>
      </c>
      <c r="D180" s="30"/>
      <c r="E180" s="30"/>
      <c r="F180" s="30"/>
      <c r="G180" s="30"/>
      <c r="H180" s="30"/>
      <c r="I180" s="30"/>
      <c r="J180" s="30"/>
      <c r="K180" s="30">
        <v>1760.636781936932</v>
      </c>
      <c r="L180" s="30">
        <v>4450.8342420897652</v>
      </c>
      <c r="M180" s="30">
        <v>1491.3760502950959</v>
      </c>
    </row>
    <row r="181" spans="1:13" x14ac:dyDescent="0.35">
      <c r="A181" s="30">
        <f>INDEX('Input - Gross flows &amp; stocks'!$Z$6:$AH$5999,UsefulSeries!$A178,3)</f>
        <v>3314</v>
      </c>
      <c r="B181" s="30">
        <f>INDEX('Input - Gross flows &amp; stocks'!$Z$6:$AH$5999,UsefulSeries!$A178,6)</f>
        <v>1690.6666666666667</v>
      </c>
      <c r="C181" s="30">
        <f>INDEX('Input - Gross flows &amp; stocks'!$Z$6:$AH$5999,UsefulSeries!$A178,9)</f>
        <v>60566.333333333336</v>
      </c>
      <c r="D181" s="30"/>
      <c r="E181" s="30"/>
      <c r="F181" s="30"/>
      <c r="G181" s="30"/>
      <c r="H181" s="30"/>
      <c r="I181" s="30"/>
      <c r="J181" s="30"/>
      <c r="K181" s="30">
        <v>1599.3790897884323</v>
      </c>
      <c r="L181" s="30">
        <v>1268.2987770047894</v>
      </c>
      <c r="M181" s="30">
        <v>61181.021471080028</v>
      </c>
    </row>
    <row r="182" spans="1:13" x14ac:dyDescent="0.35">
      <c r="A182" s="30">
        <f>INDEX('Input - Gross flows &amp; stocks'!$Z$6:$AH$5999,UsefulSeries!$A181,1)</f>
        <v>119643.33333333333</v>
      </c>
      <c r="B182" s="30">
        <f>INDEX('Input - Gross flows &amp; stocks'!$Z$6:$AH$5999,UsefulSeries!$A181,4)</f>
        <v>2063.6666666666665</v>
      </c>
      <c r="C182" s="30">
        <f>INDEX('Input - Gross flows &amp; stocks'!$Z$6:$AH$5999,UsefulSeries!$A181,7)</f>
        <v>3058.6666666666665</v>
      </c>
      <c r="D182" s="30"/>
      <c r="E182" s="30"/>
      <c r="F182" s="30"/>
      <c r="G182" s="30"/>
      <c r="H182" s="30"/>
      <c r="I182" s="30"/>
      <c r="J182" s="30"/>
      <c r="K182" s="30">
        <f t="array" ref="K182:M184">MMULT(MINVERSE($F$5:$H$7),MMULT(A182:C184,TRANSPOSE(MINVERSE($F$5:$H$7))))</f>
        <v>122526.47085690896</v>
      </c>
      <c r="L182" s="30">
        <v>2010.9535409701068</v>
      </c>
      <c r="M182" s="30">
        <v>1308.7188894485034</v>
      </c>
    </row>
    <row r="183" spans="1:13" x14ac:dyDescent="0.35">
      <c r="A183" s="30">
        <f>INDEX('Input - Gross flows &amp; stocks'!$Z$6:$AH$5999,UsefulSeries!$A181,2)</f>
        <v>1832.6666666666667</v>
      </c>
      <c r="B183" s="30">
        <f>INDEX('Input - Gross flows &amp; stocks'!$Z$6:$AH$5999,UsefulSeries!$A181,5)</f>
        <v>3550.6666666666665</v>
      </c>
      <c r="C183" s="30">
        <f>INDEX('Input - Gross flows &amp; stocks'!$Z$6:$AH$5999,UsefulSeries!$A181,8)</f>
        <v>1824.6666666666667</v>
      </c>
      <c r="D183" s="30"/>
      <c r="E183" s="30"/>
      <c r="F183" s="30"/>
      <c r="G183" s="30"/>
      <c r="H183" s="30"/>
      <c r="I183" s="30"/>
      <c r="J183" s="30"/>
      <c r="K183" s="30">
        <v>1745.1908022458424</v>
      </c>
      <c r="L183" s="30">
        <v>4508.7962886098394</v>
      </c>
      <c r="M183" s="30">
        <v>1418.8372030425237</v>
      </c>
    </row>
    <row r="184" spans="1:13" x14ac:dyDescent="0.35">
      <c r="A184" s="30">
        <f>INDEX('Input - Gross flows &amp; stocks'!$Z$6:$AH$5999,UsefulSeries!$A181,3)</f>
        <v>3237.6666666666665</v>
      </c>
      <c r="B184" s="30">
        <f>INDEX('Input - Gross flows &amp; stocks'!$Z$6:$AH$5999,UsefulSeries!$A181,6)</f>
        <v>1646.6666666666667</v>
      </c>
      <c r="C184" s="30">
        <f>INDEX('Input - Gross flows &amp; stocks'!$Z$6:$AH$5999,UsefulSeries!$A181,9)</f>
        <v>60716.333333333336</v>
      </c>
      <c r="D184" s="30"/>
      <c r="E184" s="30"/>
      <c r="F184" s="30"/>
      <c r="G184" s="30"/>
      <c r="H184" s="30"/>
      <c r="I184" s="30"/>
      <c r="J184" s="30"/>
      <c r="K184" s="30">
        <v>1520.7112376888178</v>
      </c>
      <c r="L184" s="30">
        <v>1213.0703067496765</v>
      </c>
      <c r="M184" s="30">
        <v>61346.74683402275</v>
      </c>
    </row>
    <row r="185" spans="1:13" x14ac:dyDescent="0.35">
      <c r="A185" s="30">
        <f>INDEX('Input - Gross flows &amp; stocks'!$Z$6:$AH$5999,UsefulSeries!$A184,1)</f>
        <v>119766</v>
      </c>
      <c r="B185" s="30">
        <f>INDEX('Input - Gross flows &amp; stocks'!$Z$6:$AH$5999,UsefulSeries!$A184,4)</f>
        <v>2046</v>
      </c>
      <c r="C185" s="30">
        <f>INDEX('Input - Gross flows &amp; stocks'!$Z$6:$AH$5999,UsefulSeries!$A184,7)</f>
        <v>3037.3333333333335</v>
      </c>
      <c r="D185" s="30"/>
      <c r="E185" s="30"/>
      <c r="F185" s="30"/>
      <c r="G185" s="30"/>
      <c r="H185" s="30"/>
      <c r="I185" s="30"/>
      <c r="J185" s="30"/>
      <c r="K185" s="30">
        <f t="array" ref="K185:M187">MMULT(MINVERSE($F$5:$H$7),MMULT(A185:C187,TRANSPOSE(MINVERSE($F$5:$H$7))))</f>
        <v>122653.28323897287</v>
      </c>
      <c r="L185" s="30">
        <v>1989.8391083432914</v>
      </c>
      <c r="M185" s="30">
        <v>1285.963330663551</v>
      </c>
    </row>
    <row r="186" spans="1:13" x14ac:dyDescent="0.35">
      <c r="A186" s="30">
        <f>INDEX('Input - Gross flows &amp; stocks'!$Z$6:$AH$5999,UsefulSeries!$A184,2)</f>
        <v>1800.6666666666667</v>
      </c>
      <c r="B186" s="30">
        <f>INDEX('Input - Gross flows &amp; stocks'!$Z$6:$AH$5999,UsefulSeries!$A184,5)</f>
        <v>3592.6666666666665</v>
      </c>
      <c r="C186" s="30">
        <f>INDEX('Input - Gross flows &amp; stocks'!$Z$6:$AH$5999,UsefulSeries!$A184,8)</f>
        <v>1908.6666666666667</v>
      </c>
      <c r="D186" s="30"/>
      <c r="E186" s="30"/>
      <c r="F186" s="30"/>
      <c r="G186" s="30"/>
      <c r="H186" s="30"/>
      <c r="I186" s="30"/>
      <c r="J186" s="30"/>
      <c r="K186" s="30">
        <v>1706.7712559910444</v>
      </c>
      <c r="L186" s="30">
        <v>4562.353692424067</v>
      </c>
      <c r="M186" s="30">
        <v>1509.8401931116953</v>
      </c>
    </row>
    <row r="187" spans="1:13" x14ac:dyDescent="0.35">
      <c r="A187" s="30">
        <f>INDEX('Input - Gross flows &amp; stocks'!$Z$6:$AH$5999,UsefulSeries!$A184,3)</f>
        <v>3262.6666666666665</v>
      </c>
      <c r="B187" s="30">
        <f>INDEX('Input - Gross flows &amp; stocks'!$Z$6:$AH$5999,UsefulSeries!$A184,6)</f>
        <v>1598.6666666666667</v>
      </c>
      <c r="C187" s="30">
        <f>INDEX('Input - Gross flows &amp; stocks'!$Z$6:$AH$5999,UsefulSeries!$A184,9)</f>
        <v>60695</v>
      </c>
      <c r="D187" s="30"/>
      <c r="E187" s="30"/>
      <c r="F187" s="30"/>
      <c r="G187" s="30"/>
      <c r="H187" s="30"/>
      <c r="I187" s="30"/>
      <c r="J187" s="30"/>
      <c r="K187" s="30">
        <v>1549.732443337421</v>
      </c>
      <c r="L187" s="30">
        <v>1153.52483231623</v>
      </c>
      <c r="M187" s="30">
        <v>61321.541232235264</v>
      </c>
    </row>
    <row r="188" spans="1:13" x14ac:dyDescent="0.35">
      <c r="A188" s="30">
        <f>INDEX('Input - Gross flows &amp; stocks'!$Z$6:$AH$5999,UsefulSeries!$A187,1)</f>
        <v>119681.33333333333</v>
      </c>
      <c r="B188" s="30">
        <f>INDEX('Input - Gross flows &amp; stocks'!$Z$6:$AH$5999,UsefulSeries!$A187,4)</f>
        <v>2029.3333333333333</v>
      </c>
      <c r="C188" s="30">
        <f>INDEX('Input - Gross flows &amp; stocks'!$Z$6:$AH$5999,UsefulSeries!$A187,7)</f>
        <v>2956</v>
      </c>
      <c r="D188" s="30"/>
      <c r="E188" s="30"/>
      <c r="F188" s="30"/>
      <c r="G188" s="30"/>
      <c r="H188" s="30"/>
      <c r="I188" s="30"/>
      <c r="J188" s="30"/>
      <c r="K188" s="30">
        <f t="array" ref="K188:M190">MMULT(MINVERSE($F$5:$H$7),MMULT(A188:C190,TRANSPOSE(MINVERSE($F$5:$H$7))))</f>
        <v>122565.93046902599</v>
      </c>
      <c r="L188" s="30">
        <v>1969.5688892503283</v>
      </c>
      <c r="M188" s="30">
        <v>1205.6779148496746</v>
      </c>
    </row>
    <row r="189" spans="1:13" x14ac:dyDescent="0.35">
      <c r="A189" s="30">
        <f>INDEX('Input - Gross flows &amp; stocks'!$Z$6:$AH$5999,UsefulSeries!$A187,2)</f>
        <v>1828.6666666666667</v>
      </c>
      <c r="B189" s="30">
        <f>INDEX('Input - Gross flows &amp; stocks'!$Z$6:$AH$5999,UsefulSeries!$A187,5)</f>
        <v>3650</v>
      </c>
      <c r="C189" s="30">
        <f>INDEX('Input - Gross flows &amp; stocks'!$Z$6:$AH$5999,UsefulSeries!$A187,8)</f>
        <v>1908</v>
      </c>
      <c r="D189" s="30"/>
      <c r="E189" s="30"/>
      <c r="F189" s="30"/>
      <c r="G189" s="30"/>
      <c r="H189" s="30"/>
      <c r="I189" s="30"/>
      <c r="J189" s="30"/>
      <c r="K189" s="30">
        <v>1737.0881645735537</v>
      </c>
      <c r="L189" s="30">
        <v>4635.2847237044352</v>
      </c>
      <c r="M189" s="30">
        <v>1501.8356544318647</v>
      </c>
    </row>
    <row r="190" spans="1:13" x14ac:dyDescent="0.35">
      <c r="A190" s="30">
        <f>INDEX('Input - Gross flows &amp; stocks'!$Z$6:$AH$5999,UsefulSeries!$A187,3)</f>
        <v>3413.3333333333335</v>
      </c>
      <c r="B190" s="30">
        <f>INDEX('Input - Gross flows &amp; stocks'!$Z$6:$AH$5999,UsefulSeries!$A187,6)</f>
        <v>1648</v>
      </c>
      <c r="C190" s="30">
        <f>INDEX('Input - Gross flows &amp; stocks'!$Z$6:$AH$5999,UsefulSeries!$A187,9)</f>
        <v>60724.666666666664</v>
      </c>
      <c r="D190" s="30"/>
      <c r="E190" s="30"/>
      <c r="F190" s="30"/>
      <c r="G190" s="30"/>
      <c r="H190" s="30"/>
      <c r="I190" s="30"/>
      <c r="J190" s="30"/>
      <c r="K190" s="30">
        <v>1700.2766677722434</v>
      </c>
      <c r="L190" s="30">
        <v>1202.4943088691398</v>
      </c>
      <c r="M190" s="30">
        <v>61346.349762454214</v>
      </c>
    </row>
    <row r="191" spans="1:13" x14ac:dyDescent="0.35">
      <c r="A191" s="30">
        <f>INDEX('Input - Gross flows &amp; stocks'!$Z$6:$AH$5999,UsefulSeries!$A190,1)</f>
        <v>119458</v>
      </c>
      <c r="B191" s="30">
        <f>INDEX('Input - Gross flows &amp; stocks'!$Z$6:$AH$5999,UsefulSeries!$A190,4)</f>
        <v>2039.6666666666667</v>
      </c>
      <c r="C191" s="30">
        <f>INDEX('Input - Gross flows &amp; stocks'!$Z$6:$AH$5999,UsefulSeries!$A190,7)</f>
        <v>3013.3333333333335</v>
      </c>
      <c r="D191" s="30"/>
      <c r="E191" s="30"/>
      <c r="F191" s="30"/>
      <c r="G191" s="30"/>
      <c r="H191" s="30"/>
      <c r="I191" s="30"/>
      <c r="J191" s="30"/>
      <c r="K191" s="30">
        <f t="array" ref="K191:M193">MMULT(MINVERSE($F$5:$H$7),MMULT(A191:C193,TRANSPOSE(MINVERSE($F$5:$H$7))))</f>
        <v>122336.00814841499</v>
      </c>
      <c r="L191" s="30">
        <v>1980.6944544908804</v>
      </c>
      <c r="M191" s="30">
        <v>1263.9468889750588</v>
      </c>
    </row>
    <row r="192" spans="1:13" x14ac:dyDescent="0.35">
      <c r="A192" s="30">
        <f>INDEX('Input - Gross flows &amp; stocks'!$Z$6:$AH$5999,UsefulSeries!$A190,2)</f>
        <v>1842.6666666666667</v>
      </c>
      <c r="B192" s="30">
        <f>INDEX('Input - Gross flows &amp; stocks'!$Z$6:$AH$5999,UsefulSeries!$A190,5)</f>
        <v>3680.6666666666665</v>
      </c>
      <c r="C192" s="30">
        <f>INDEX('Input - Gross flows &amp; stocks'!$Z$6:$AH$5999,UsefulSeries!$A190,8)</f>
        <v>1952.3333333333333</v>
      </c>
      <c r="D192" s="30"/>
      <c r="E192" s="30"/>
      <c r="F192" s="30"/>
      <c r="G192" s="30"/>
      <c r="H192" s="30"/>
      <c r="I192" s="30"/>
      <c r="J192" s="30"/>
      <c r="K192" s="30">
        <v>1752.4363352099051</v>
      </c>
      <c r="L192" s="30">
        <v>4674.037889811244</v>
      </c>
      <c r="M192" s="30">
        <v>1547.914592059996</v>
      </c>
    </row>
    <row r="193" spans="1:13" x14ac:dyDescent="0.35">
      <c r="A193" s="30">
        <f>INDEX('Input - Gross flows &amp; stocks'!$Z$6:$AH$5999,UsefulSeries!$A190,3)</f>
        <v>3453.6666666666665</v>
      </c>
      <c r="B193" s="30">
        <f>INDEX('Input - Gross flows &amp; stocks'!$Z$6:$AH$5999,UsefulSeries!$A190,6)</f>
        <v>1687.6666666666667</v>
      </c>
      <c r="C193" s="30">
        <f>INDEX('Input - Gross flows &amp; stocks'!$Z$6:$AH$5999,UsefulSeries!$A190,9)</f>
        <v>60844.333333333336</v>
      </c>
      <c r="D193" s="30"/>
      <c r="E193" s="30"/>
      <c r="F193" s="30"/>
      <c r="G193" s="30"/>
      <c r="H193" s="30"/>
      <c r="I193" s="30"/>
      <c r="J193" s="30"/>
      <c r="K193" s="30">
        <v>1740.8920317402547</v>
      </c>
      <c r="L193" s="30">
        <v>1243.3390368554815</v>
      </c>
      <c r="M193" s="30">
        <v>61458.203731016147</v>
      </c>
    </row>
    <row r="194" spans="1:13" x14ac:dyDescent="0.35">
      <c r="A194" s="30">
        <f>INDEX('Input - Gross flows &amp; stocks'!$Z$6:$AH$5999,UsefulSeries!$A193,1)</f>
        <v>119378</v>
      </c>
      <c r="B194" s="30">
        <f>INDEX('Input - Gross flows &amp; stocks'!$Z$6:$AH$5999,UsefulSeries!$A193,4)</f>
        <v>2056.6666666666665</v>
      </c>
      <c r="C194" s="30">
        <f>INDEX('Input - Gross flows &amp; stocks'!$Z$6:$AH$5999,UsefulSeries!$A193,7)</f>
        <v>3033.6666666666665</v>
      </c>
      <c r="D194" s="30"/>
      <c r="E194" s="30"/>
      <c r="F194" s="30"/>
      <c r="G194" s="30"/>
      <c r="H194" s="30"/>
      <c r="I194" s="30"/>
      <c r="J194" s="30"/>
      <c r="K194" s="30">
        <f t="array" ref="K194:M196">MMULT(MINVERSE($F$5:$H$7),MMULT(A194:C196,TRANSPOSE(MINVERSE($F$5:$H$7))))</f>
        <v>122254.17284079696</v>
      </c>
      <c r="L194" s="30">
        <v>1999.2183763327514</v>
      </c>
      <c r="M194" s="30">
        <v>1283.768681058835</v>
      </c>
    </row>
    <row r="195" spans="1:13" x14ac:dyDescent="0.35">
      <c r="A195" s="30">
        <f>INDEX('Input - Gross flows &amp; stocks'!$Z$6:$AH$5999,UsefulSeries!$A193,2)</f>
        <v>1825</v>
      </c>
      <c r="B195" s="30">
        <f>INDEX('Input - Gross flows &amp; stocks'!$Z$6:$AH$5999,UsefulSeries!$A193,5)</f>
        <v>3712.6666666666665</v>
      </c>
      <c r="C195" s="30">
        <f>INDEX('Input - Gross flows &amp; stocks'!$Z$6:$AH$5999,UsefulSeries!$A193,8)</f>
        <v>1896.3333333333333</v>
      </c>
      <c r="D195" s="30"/>
      <c r="E195" s="30"/>
      <c r="F195" s="30"/>
      <c r="G195" s="30"/>
      <c r="H195" s="30"/>
      <c r="I195" s="30"/>
      <c r="J195" s="30"/>
      <c r="K195" s="30">
        <v>1732.1110195914948</v>
      </c>
      <c r="L195" s="30">
        <v>4714.9131580125568</v>
      </c>
      <c r="M195" s="30">
        <v>1479.6239531074766</v>
      </c>
    </row>
    <row r="196" spans="1:13" x14ac:dyDescent="0.35">
      <c r="A196" s="30">
        <f>INDEX('Input - Gross flows &amp; stocks'!$Z$6:$AH$5999,UsefulSeries!$A193,3)</f>
        <v>3407</v>
      </c>
      <c r="B196" s="30">
        <f>INDEX('Input - Gross flows &amp; stocks'!$Z$6:$AH$5999,UsefulSeries!$A193,6)</f>
        <v>1730</v>
      </c>
      <c r="C196" s="30">
        <f>INDEX('Input - Gross flows &amp; stocks'!$Z$6:$AH$5999,UsefulSeries!$A193,9)</f>
        <v>61081</v>
      </c>
      <c r="D196" s="30"/>
      <c r="E196" s="30"/>
      <c r="F196" s="30"/>
      <c r="G196" s="30"/>
      <c r="H196" s="30"/>
      <c r="I196" s="30"/>
      <c r="J196" s="30"/>
      <c r="K196" s="30">
        <v>1693.9576251150054</v>
      </c>
      <c r="L196" s="30">
        <v>1286.728492405156</v>
      </c>
      <c r="M196" s="30">
        <v>61700.959704509711</v>
      </c>
    </row>
    <row r="197" spans="1:13" x14ac:dyDescent="0.35">
      <c r="A197" s="30">
        <f>INDEX('Input - Gross flows &amp; stocks'!$Z$6:$AH$5999,UsefulSeries!$A196,1)</f>
        <v>119343</v>
      </c>
      <c r="B197" s="30">
        <f>INDEX('Input - Gross flows &amp; stocks'!$Z$6:$AH$5999,UsefulSeries!$A196,4)</f>
        <v>2105.6666666666665</v>
      </c>
      <c r="C197" s="30">
        <f>INDEX('Input - Gross flows &amp; stocks'!$Z$6:$AH$5999,UsefulSeries!$A196,7)</f>
        <v>3155</v>
      </c>
      <c r="D197" s="30"/>
      <c r="E197" s="30"/>
      <c r="F197" s="30"/>
      <c r="G197" s="30"/>
      <c r="H197" s="30"/>
      <c r="I197" s="30"/>
      <c r="J197" s="30"/>
      <c r="K197" s="30">
        <f t="array" ref="K197:M199">MMULT(MINVERSE($F$5:$H$7),MMULT(A197:C199,TRANSPOSE(MINVERSE($F$5:$H$7))))</f>
        <v>122215.9495011165</v>
      </c>
      <c r="L197" s="30">
        <v>2056.1909507901073</v>
      </c>
      <c r="M197" s="30">
        <v>1401.6611210899769</v>
      </c>
    </row>
    <row r="198" spans="1:13" x14ac:dyDescent="0.35">
      <c r="A198" s="30">
        <f>INDEX('Input - Gross flows &amp; stocks'!$Z$6:$AH$5999,UsefulSeries!$A196,2)</f>
        <v>1867</v>
      </c>
      <c r="B198" s="30">
        <f>INDEX('Input - Gross flows &amp; stocks'!$Z$6:$AH$5999,UsefulSeries!$A196,5)</f>
        <v>3671</v>
      </c>
      <c r="C198" s="30">
        <f>INDEX('Input - Gross flows &amp; stocks'!$Z$6:$AH$5999,UsefulSeries!$A196,8)</f>
        <v>1912.6666666666667</v>
      </c>
      <c r="D198" s="30"/>
      <c r="E198" s="30"/>
      <c r="F198" s="30"/>
      <c r="G198" s="30"/>
      <c r="H198" s="30"/>
      <c r="I198" s="30"/>
      <c r="J198" s="30"/>
      <c r="K198" s="30">
        <v>1781.2859697967076</v>
      </c>
      <c r="L198" s="30">
        <v>4661.6683803512778</v>
      </c>
      <c r="M198" s="30">
        <v>1502.2379713024036</v>
      </c>
    </row>
    <row r="199" spans="1:13" x14ac:dyDescent="0.35">
      <c r="A199" s="30">
        <f>INDEX('Input - Gross flows &amp; stocks'!$Z$6:$AH$5999,UsefulSeries!$A196,3)</f>
        <v>3357.3333333333335</v>
      </c>
      <c r="B199" s="30">
        <f>INDEX('Input - Gross flows &amp; stocks'!$Z$6:$AH$5999,UsefulSeries!$A196,6)</f>
        <v>1683</v>
      </c>
      <c r="C199" s="30">
        <f>INDEX('Input - Gross flows &amp; stocks'!$Z$6:$AH$5999,UsefulSeries!$A196,9)</f>
        <v>61181</v>
      </c>
      <c r="D199" s="30"/>
      <c r="E199" s="30"/>
      <c r="F199" s="30"/>
      <c r="G199" s="30"/>
      <c r="H199" s="30"/>
      <c r="I199" s="30"/>
      <c r="J199" s="30"/>
      <c r="K199" s="30">
        <v>1639.4513177501879</v>
      </c>
      <c r="L199" s="30">
        <v>1237.5090812834524</v>
      </c>
      <c r="M199" s="30">
        <v>61804.842199862695</v>
      </c>
    </row>
    <row r="200" spans="1:13" x14ac:dyDescent="0.35">
      <c r="A200" s="30">
        <f>INDEX('Input - Gross flows &amp; stocks'!$Z$6:$AH$5999,UsefulSeries!$A199,1)</f>
        <v>119522.66666666667</v>
      </c>
      <c r="B200" s="30">
        <f>INDEX('Input - Gross flows &amp; stocks'!$Z$6:$AH$5999,UsefulSeries!$A199,4)</f>
        <v>2101.3333333333335</v>
      </c>
      <c r="C200" s="30">
        <f>INDEX('Input - Gross flows &amp; stocks'!$Z$6:$AH$5999,UsefulSeries!$A199,7)</f>
        <v>3182.3333333333335</v>
      </c>
      <c r="D200" s="30"/>
      <c r="E200" s="30"/>
      <c r="F200" s="30"/>
      <c r="G200" s="30"/>
      <c r="H200" s="30"/>
      <c r="I200" s="30"/>
      <c r="J200" s="30"/>
      <c r="K200" s="30">
        <f t="array" ref="K200:M202">MMULT(MINVERSE($F$5:$H$7),MMULT(A200:C202,TRANSPOSE(MINVERSE($F$5:$H$7))))</f>
        <v>122400.12188506433</v>
      </c>
      <c r="L200" s="30">
        <v>2050.7827894702941</v>
      </c>
      <c r="M200" s="30">
        <v>1427.9293766396913</v>
      </c>
    </row>
    <row r="201" spans="1:13" x14ac:dyDescent="0.35">
      <c r="A201" s="30">
        <f>INDEX('Input - Gross flows &amp; stocks'!$Z$6:$AH$5999,UsefulSeries!$A199,2)</f>
        <v>1875</v>
      </c>
      <c r="B201" s="30">
        <f>INDEX('Input - Gross flows &amp; stocks'!$Z$6:$AH$5999,UsefulSeries!$A199,5)</f>
        <v>3663.6666666666665</v>
      </c>
      <c r="C201" s="30">
        <f>INDEX('Input - Gross flows &amp; stocks'!$Z$6:$AH$5999,UsefulSeries!$A199,8)</f>
        <v>1932.3333333333333</v>
      </c>
      <c r="D201" s="30"/>
      <c r="E201" s="30"/>
      <c r="F201" s="30"/>
      <c r="G201" s="30"/>
      <c r="H201" s="30"/>
      <c r="I201" s="30"/>
      <c r="J201" s="30"/>
      <c r="K201" s="30">
        <v>1790.2784257849071</v>
      </c>
      <c r="L201" s="30">
        <v>4652.120807174284</v>
      </c>
      <c r="M201" s="30">
        <v>1525.5182242716357</v>
      </c>
    </row>
    <row r="202" spans="1:13" x14ac:dyDescent="0.35">
      <c r="A202" s="30">
        <f>INDEX('Input - Gross flows &amp; stocks'!$Z$6:$AH$5999,UsefulSeries!$A199,3)</f>
        <v>3313.3333333333335</v>
      </c>
      <c r="B202" s="30">
        <f>INDEX('Input - Gross flows &amp; stocks'!$Z$6:$AH$5999,UsefulSeries!$A199,6)</f>
        <v>1713</v>
      </c>
      <c r="C202" s="30">
        <f>INDEX('Input - Gross flows &amp; stocks'!$Z$6:$AH$5999,UsefulSeries!$A199,9)</f>
        <v>61143.666666666664</v>
      </c>
      <c r="D202" s="30"/>
      <c r="E202" s="30"/>
      <c r="F202" s="30"/>
      <c r="G202" s="30"/>
      <c r="H202" s="30"/>
      <c r="I202" s="30"/>
      <c r="J202" s="30"/>
      <c r="K202" s="30">
        <v>1591.320001641292</v>
      </c>
      <c r="L202" s="30">
        <v>1272.8482515872213</v>
      </c>
      <c r="M202" s="30">
        <v>61761.578403134801</v>
      </c>
    </row>
    <row r="203" spans="1:13" x14ac:dyDescent="0.35">
      <c r="A203" s="30">
        <f>INDEX('Input - Gross flows &amp; stocks'!$Z$6:$AH$5999,UsefulSeries!$A202,1)</f>
        <v>119672.33333333333</v>
      </c>
      <c r="B203" s="30">
        <f>INDEX('Input - Gross flows &amp; stocks'!$Z$6:$AH$5999,UsefulSeries!$A202,4)</f>
        <v>2134</v>
      </c>
      <c r="C203" s="30">
        <f>INDEX('Input - Gross flows &amp; stocks'!$Z$6:$AH$5999,UsefulSeries!$A202,7)</f>
        <v>3183.6666666666665</v>
      </c>
      <c r="D203" s="30"/>
      <c r="E203" s="30"/>
      <c r="F203" s="30"/>
      <c r="G203" s="30"/>
      <c r="H203" s="30"/>
      <c r="I203" s="30"/>
      <c r="J203" s="30"/>
      <c r="K203" s="30">
        <f t="array" ref="K203:M205">MMULT(MINVERSE($F$5:$H$7),MMULT(A203:C205,TRANSPOSE(MINVERSE($F$5:$H$7))))</f>
        <v>122552.32102993131</v>
      </c>
      <c r="L203" s="30">
        <v>2089.1196161034759</v>
      </c>
      <c r="M203" s="30">
        <v>1424.5993014084338</v>
      </c>
    </row>
    <row r="204" spans="1:13" x14ac:dyDescent="0.35">
      <c r="A204" s="30">
        <f>INDEX('Input - Gross flows &amp; stocks'!$Z$6:$AH$5999,UsefulSeries!$A202,2)</f>
        <v>1887.3333333333333</v>
      </c>
      <c r="B204" s="30">
        <f>INDEX('Input - Gross flows &amp; stocks'!$Z$6:$AH$5999,UsefulSeries!$A202,5)</f>
        <v>3598</v>
      </c>
      <c r="C204" s="30">
        <f>INDEX('Input - Gross flows &amp; stocks'!$Z$6:$AH$5999,UsefulSeries!$A202,8)</f>
        <v>1909.3333333333333</v>
      </c>
      <c r="D204" s="30"/>
      <c r="E204" s="30"/>
      <c r="F204" s="30"/>
      <c r="G204" s="30"/>
      <c r="H204" s="30"/>
      <c r="I204" s="30"/>
      <c r="J204" s="30"/>
      <c r="K204" s="30">
        <v>1805.6519397647482</v>
      </c>
      <c r="L204" s="30">
        <v>4568.1504698973486</v>
      </c>
      <c r="M204" s="30">
        <v>1507.2780281976097</v>
      </c>
    </row>
    <row r="205" spans="1:13" x14ac:dyDescent="0.35">
      <c r="A205" s="30">
        <f>INDEX('Input - Gross flows &amp; stocks'!$Z$6:$AH$5999,UsefulSeries!$A202,3)</f>
        <v>3354.6666666666665</v>
      </c>
      <c r="B205" s="30">
        <f>INDEX('Input - Gross flows &amp; stocks'!$Z$6:$AH$5999,UsefulSeries!$A202,6)</f>
        <v>1763</v>
      </c>
      <c r="C205" s="30">
        <f>INDEX('Input - Gross flows &amp; stocks'!$Z$6:$AH$5999,UsefulSeries!$A202,9)</f>
        <v>61129</v>
      </c>
      <c r="D205" s="30"/>
      <c r="E205" s="30"/>
      <c r="F205" s="30"/>
      <c r="G205" s="30"/>
      <c r="H205" s="30"/>
      <c r="I205" s="30"/>
      <c r="J205" s="30"/>
      <c r="K205" s="30">
        <v>1629.4469521430485</v>
      </c>
      <c r="L205" s="30">
        <v>1337.3942877803177</v>
      </c>
      <c r="M205" s="30">
        <v>61742.575828570749</v>
      </c>
    </row>
    <row r="206" spans="1:13" x14ac:dyDescent="0.35">
      <c r="A206" s="30">
        <f>INDEX('Input - Gross flows &amp; stocks'!$Z$6:$AH$5999,UsefulSeries!$A205,1)</f>
        <v>119881.66666666667</v>
      </c>
      <c r="B206" s="30">
        <f>INDEX('Input - Gross flows &amp; stocks'!$Z$6:$AH$5999,UsefulSeries!$A205,4)</f>
        <v>2063</v>
      </c>
      <c r="C206" s="30">
        <f>INDEX('Input - Gross flows &amp; stocks'!$Z$6:$AH$5999,UsefulSeries!$A205,7)</f>
        <v>3174.6666666666665</v>
      </c>
      <c r="D206" s="30"/>
      <c r="E206" s="30"/>
      <c r="F206" s="30"/>
      <c r="G206" s="30"/>
      <c r="H206" s="30"/>
      <c r="I206" s="30"/>
      <c r="J206" s="30"/>
      <c r="K206" s="30">
        <f t="array" ref="K206:M208">MMULT(MINVERSE($F$5:$H$7),MMULT(A206:C208,TRANSPOSE(MINVERSE($F$5:$H$7))))</f>
        <v>122769.18686733094</v>
      </c>
      <c r="L206" s="30">
        <v>2007.4266501211014</v>
      </c>
      <c r="M206" s="30">
        <v>1420.3835331976429</v>
      </c>
    </row>
    <row r="207" spans="1:13" x14ac:dyDescent="0.35">
      <c r="A207" s="30">
        <f>INDEX('Input - Gross flows &amp; stocks'!$Z$6:$AH$5999,UsefulSeries!$A205,2)</f>
        <v>1850</v>
      </c>
      <c r="B207" s="30">
        <f>INDEX('Input - Gross flows &amp; stocks'!$Z$6:$AH$5999,UsefulSeries!$A205,5)</f>
        <v>3602.3333333333335</v>
      </c>
      <c r="C207" s="30">
        <f>INDEX('Input - Gross flows &amp; stocks'!$Z$6:$AH$5999,UsefulSeries!$A205,8)</f>
        <v>1923.3333333333333</v>
      </c>
      <c r="D207" s="30"/>
      <c r="E207" s="30"/>
      <c r="F207" s="30"/>
      <c r="G207" s="30"/>
      <c r="H207" s="30"/>
      <c r="I207" s="30"/>
      <c r="J207" s="30"/>
      <c r="K207" s="30">
        <v>1762.284141001511</v>
      </c>
      <c r="L207" s="30">
        <v>4573.8742416416417</v>
      </c>
      <c r="M207" s="30">
        <v>1522.9276765098709</v>
      </c>
    </row>
    <row r="208" spans="1:13" x14ac:dyDescent="0.35">
      <c r="A208" s="30">
        <f>INDEX('Input - Gross flows &amp; stocks'!$Z$6:$AH$5999,UsefulSeries!$A205,3)</f>
        <v>3373.3333333333335</v>
      </c>
      <c r="B208" s="30">
        <f>INDEX('Input - Gross flows &amp; stocks'!$Z$6:$AH$5999,UsefulSeries!$A205,6)</f>
        <v>1763.3333333333333</v>
      </c>
      <c r="C208" s="30">
        <f>INDEX('Input - Gross flows &amp; stocks'!$Z$6:$AH$5999,UsefulSeries!$A205,9)</f>
        <v>61191.666666666664</v>
      </c>
      <c r="D208" s="30"/>
      <c r="E208" s="30"/>
      <c r="F208" s="30"/>
      <c r="G208" s="30"/>
      <c r="H208" s="30"/>
      <c r="I208" s="30"/>
      <c r="J208" s="30"/>
      <c r="K208" s="30">
        <v>1650.0808190524208</v>
      </c>
      <c r="L208" s="30">
        <v>1337.8266897217582</v>
      </c>
      <c r="M208" s="30">
        <v>61804.579341952391</v>
      </c>
    </row>
    <row r="209" spans="1:13" x14ac:dyDescent="0.35">
      <c r="A209" s="30">
        <f>INDEX('Input - Gross flows &amp; stocks'!$Z$6:$AH$5999,UsefulSeries!$A208,1)</f>
        <v>120089.33333333333</v>
      </c>
      <c r="B209" s="30">
        <f>INDEX('Input - Gross flows &amp; stocks'!$Z$6:$AH$5999,UsefulSeries!$A208,4)</f>
        <v>2008.6666666666667</v>
      </c>
      <c r="C209" s="30">
        <f>INDEX('Input - Gross flows &amp; stocks'!$Z$6:$AH$5999,UsefulSeries!$A208,7)</f>
        <v>3001.3333333333335</v>
      </c>
      <c r="D209" s="30"/>
      <c r="E209" s="30"/>
      <c r="F209" s="30"/>
      <c r="G209" s="30"/>
      <c r="H209" s="30"/>
      <c r="I209" s="30"/>
      <c r="J209" s="30"/>
      <c r="K209" s="30">
        <f t="array" ref="K209:M211">MMULT(MINVERSE($F$5:$H$7),MMULT(A209:C211,TRANSPOSE(MINVERSE($F$5:$H$7))))</f>
        <v>122985.93348389541</v>
      </c>
      <c r="L209" s="30">
        <v>1944.1981895173299</v>
      </c>
      <c r="M209" s="30">
        <v>1245.8358292365456</v>
      </c>
    </row>
    <row r="210" spans="1:13" x14ac:dyDescent="0.35">
      <c r="A210" s="30">
        <f>INDEX('Input - Gross flows &amp; stocks'!$Z$6:$AH$5999,UsefulSeries!$A208,2)</f>
        <v>1770.6666666666667</v>
      </c>
      <c r="B210" s="30">
        <f>INDEX('Input - Gross flows &amp; stocks'!$Z$6:$AH$5999,UsefulSeries!$A208,5)</f>
        <v>3659.6666666666665</v>
      </c>
      <c r="C210" s="30">
        <f>INDEX('Input - Gross flows &amp; stocks'!$Z$6:$AH$5999,UsefulSeries!$A208,8)</f>
        <v>1931.3333333333333</v>
      </c>
      <c r="D210" s="30"/>
      <c r="E210" s="30"/>
      <c r="F210" s="30"/>
      <c r="G210" s="30"/>
      <c r="H210" s="30"/>
      <c r="I210" s="30"/>
      <c r="J210" s="30"/>
      <c r="K210" s="30">
        <v>1669.7696779272487</v>
      </c>
      <c r="L210" s="30">
        <v>4647.372836486099</v>
      </c>
      <c r="M210" s="30">
        <v>1525.4439025970148</v>
      </c>
    </row>
    <row r="211" spans="1:13" x14ac:dyDescent="0.35">
      <c r="A211" s="30">
        <f>INDEX('Input - Gross flows &amp; stocks'!$Z$6:$AH$5999,UsefulSeries!$A208,3)</f>
        <v>3357</v>
      </c>
      <c r="B211" s="30">
        <f>INDEX('Input - Gross flows &amp; stocks'!$Z$6:$AH$5999,UsefulSeries!$A208,6)</f>
        <v>1741</v>
      </c>
      <c r="C211" s="30">
        <f>INDEX('Input - Gross flows &amp; stocks'!$Z$6:$AH$5999,UsefulSeries!$A208,9)</f>
        <v>61448.666666666664</v>
      </c>
      <c r="D211" s="30"/>
      <c r="E211" s="30"/>
      <c r="F211" s="30"/>
      <c r="G211" s="30"/>
      <c r="H211" s="30"/>
      <c r="I211" s="30"/>
      <c r="J211" s="30"/>
      <c r="K211" s="30">
        <v>1639.2134559266942</v>
      </c>
      <c r="L211" s="30">
        <v>1305.1858744086512</v>
      </c>
      <c r="M211" s="30">
        <v>62069.959275224348</v>
      </c>
    </row>
    <row r="212" spans="1:13" x14ac:dyDescent="0.35">
      <c r="A212" s="30">
        <f>INDEX('Input - Gross flows &amp; stocks'!$Z$6:$AH$5999,UsefulSeries!$A211,1)</f>
        <v>120136.66666666667</v>
      </c>
      <c r="B212" s="30">
        <f>INDEX('Input - Gross flows &amp; stocks'!$Z$6:$AH$5999,UsefulSeries!$A211,4)</f>
        <v>1967.6666666666667</v>
      </c>
      <c r="C212" s="30">
        <f>INDEX('Input - Gross flows &amp; stocks'!$Z$6:$AH$5999,UsefulSeries!$A211,7)</f>
        <v>2926</v>
      </c>
      <c r="D212" s="30"/>
      <c r="E212" s="30"/>
      <c r="F212" s="30"/>
      <c r="G212" s="30"/>
      <c r="H212" s="30"/>
      <c r="I212" s="30"/>
      <c r="J212" s="30"/>
      <c r="K212" s="30">
        <f t="array" ref="K212:M214">MMULT(MINVERSE($F$5:$H$7),MMULT(A212:C214,TRANSPOSE(MINVERSE($F$5:$H$7))))</f>
        <v>123036.0235056993</v>
      </c>
      <c r="L212" s="30">
        <v>1896.1461146684067</v>
      </c>
      <c r="M212" s="30">
        <v>1171.7428234519552</v>
      </c>
    </row>
    <row r="213" spans="1:13" x14ac:dyDescent="0.35">
      <c r="A213" s="30">
        <f>INDEX('Input - Gross flows &amp; stocks'!$Z$6:$AH$5999,UsefulSeries!$A211,2)</f>
        <v>1774</v>
      </c>
      <c r="B213" s="30">
        <f>INDEX('Input - Gross flows &amp; stocks'!$Z$6:$AH$5999,UsefulSeries!$A211,5)</f>
        <v>3725</v>
      </c>
      <c r="C213" s="30">
        <f>INDEX('Input - Gross flows &amp; stocks'!$Z$6:$AH$5999,UsefulSeries!$A211,8)</f>
        <v>1925.6666666666667</v>
      </c>
      <c r="D213" s="30"/>
      <c r="E213" s="30"/>
      <c r="F213" s="30"/>
      <c r="G213" s="30"/>
      <c r="H213" s="30"/>
      <c r="I213" s="30"/>
      <c r="J213" s="30"/>
      <c r="K213" s="30">
        <v>1672.168997291298</v>
      </c>
      <c r="L213" s="30">
        <v>4730.9847619253505</v>
      </c>
      <c r="M213" s="30">
        <v>1510.1660439529621</v>
      </c>
    </row>
    <row r="214" spans="1:13" x14ac:dyDescent="0.35">
      <c r="A214" s="30">
        <f>INDEX('Input - Gross flows &amp; stocks'!$Z$6:$AH$5999,UsefulSeries!$A211,3)</f>
        <v>3289.6666666666665</v>
      </c>
      <c r="B214" s="30">
        <f>INDEX('Input - Gross flows &amp; stocks'!$Z$6:$AH$5999,UsefulSeries!$A211,6)</f>
        <v>1698</v>
      </c>
      <c r="C214" s="30">
        <f>INDEX('Input - Gross flows &amp; stocks'!$Z$6:$AH$5999,UsefulSeries!$A211,9)</f>
        <v>61729.666666666664</v>
      </c>
      <c r="D214" s="30"/>
      <c r="E214" s="30"/>
      <c r="F214" s="30"/>
      <c r="G214" s="30"/>
      <c r="H214" s="30"/>
      <c r="I214" s="30"/>
      <c r="J214" s="30"/>
      <c r="K214" s="30">
        <v>1569.244473011785</v>
      </c>
      <c r="L214" s="30">
        <v>1247.9136653198595</v>
      </c>
      <c r="M214" s="30">
        <v>62363.179852594149</v>
      </c>
    </row>
    <row r="215" spans="1:13" x14ac:dyDescent="0.35">
      <c r="A215" s="30">
        <f>INDEX('Input - Gross flows &amp; stocks'!$Z$6:$AH$5999,UsefulSeries!$A214,1)</f>
        <v>120161.66666666667</v>
      </c>
      <c r="B215" s="30">
        <f>INDEX('Input - Gross flows &amp; stocks'!$Z$6:$AH$5999,UsefulSeries!$A214,4)</f>
        <v>1992.6666666666667</v>
      </c>
      <c r="C215" s="30">
        <f>INDEX('Input - Gross flows &amp; stocks'!$Z$6:$AH$5999,UsefulSeries!$A214,7)</f>
        <v>3031.6666666666665</v>
      </c>
      <c r="D215" s="30"/>
      <c r="E215" s="30"/>
      <c r="F215" s="30"/>
      <c r="G215" s="30"/>
      <c r="H215" s="30"/>
      <c r="I215" s="30"/>
      <c r="J215" s="30"/>
      <c r="K215" s="30">
        <f t="array" ref="K215:M217">MMULT(MINVERSE($F$5:$H$7),MMULT(A215:C217,TRANSPOSE(MINVERSE($F$5:$H$7))))</f>
        <v>123061.81943869336</v>
      </c>
      <c r="L215" s="30">
        <v>1924.0133212468438</v>
      </c>
      <c r="M215" s="30">
        <v>1276.2586125497423</v>
      </c>
    </row>
    <row r="216" spans="1:13" x14ac:dyDescent="0.35">
      <c r="A216" s="30">
        <f>INDEX('Input - Gross flows &amp; stocks'!$Z$6:$AH$5999,UsefulSeries!$A214,2)</f>
        <v>1733.6666666666667</v>
      </c>
      <c r="B216" s="30">
        <f>INDEX('Input - Gross flows &amp; stocks'!$Z$6:$AH$5999,UsefulSeries!$A214,5)</f>
        <v>3733</v>
      </c>
      <c r="C216" s="30">
        <f>INDEX('Input - Gross flows &amp; stocks'!$Z$6:$AH$5999,UsefulSeries!$A214,8)</f>
        <v>1925.3333333333333</v>
      </c>
      <c r="D216" s="30"/>
      <c r="E216" s="30"/>
      <c r="F216" s="30"/>
      <c r="G216" s="30"/>
      <c r="H216" s="30"/>
      <c r="I216" s="30"/>
      <c r="J216" s="30"/>
      <c r="K216" s="30">
        <v>1626.0531683561633</v>
      </c>
      <c r="L216" s="30">
        <v>4741.1468656935776</v>
      </c>
      <c r="M216" s="30">
        <v>1508.8247347679567</v>
      </c>
    </row>
    <row r="217" spans="1:13" x14ac:dyDescent="0.35">
      <c r="A217" s="30">
        <f>INDEX('Input - Gross flows &amp; stocks'!$Z$6:$AH$5999,UsefulSeries!$A214,3)</f>
        <v>3217</v>
      </c>
      <c r="B217" s="30">
        <f>INDEX('Input - Gross flows &amp; stocks'!$Z$6:$AH$5999,UsefulSeries!$A214,6)</f>
        <v>1719.6666666666667</v>
      </c>
      <c r="C217" s="30">
        <f>INDEX('Input - Gross flows &amp; stocks'!$Z$6:$AH$5999,UsefulSeries!$A214,9)</f>
        <v>61805</v>
      </c>
      <c r="D217" s="30"/>
      <c r="E217" s="30"/>
      <c r="F217" s="30"/>
      <c r="G217" s="30"/>
      <c r="H217" s="30"/>
      <c r="I217" s="30"/>
      <c r="J217" s="30"/>
      <c r="K217" s="30">
        <v>1498.3975077416744</v>
      </c>
      <c r="L217" s="30">
        <v>1271.2137616012533</v>
      </c>
      <c r="M217" s="30">
        <v>62437.182861546615</v>
      </c>
    </row>
    <row r="218" spans="1:13" x14ac:dyDescent="0.35">
      <c r="A218" s="30">
        <f>INDEX('Input - Gross flows &amp; stocks'!$Z$6:$AH$5999,UsefulSeries!$A217,1)</f>
        <v>120277.33333333333</v>
      </c>
      <c r="B218" s="30">
        <f>INDEX('Input - Gross flows &amp; stocks'!$Z$6:$AH$5999,UsefulSeries!$A217,4)</f>
        <v>2033.6666666666667</v>
      </c>
      <c r="C218" s="30">
        <f>INDEX('Input - Gross flows &amp; stocks'!$Z$6:$AH$5999,UsefulSeries!$A217,7)</f>
        <v>3143</v>
      </c>
      <c r="D218" s="30"/>
      <c r="E218" s="30"/>
      <c r="F218" s="30"/>
      <c r="G218" s="30"/>
      <c r="H218" s="30"/>
      <c r="I218" s="30"/>
      <c r="J218" s="30"/>
      <c r="K218" s="30">
        <f t="array" ref="K218:M220">MMULT(MINVERSE($F$5:$H$7),MMULT(A218:C220,TRANSPOSE(MINVERSE($F$5:$H$7))))</f>
        <v>123178.19955056121</v>
      </c>
      <c r="L218" s="30">
        <v>1972.0030993284429</v>
      </c>
      <c r="M218" s="30">
        <v>1384.5079819193925</v>
      </c>
    </row>
    <row r="219" spans="1:13" x14ac:dyDescent="0.35">
      <c r="A219" s="30">
        <f>INDEX('Input - Gross flows &amp; stocks'!$Z$6:$AH$5999,UsefulSeries!$A217,2)</f>
        <v>1765.3333333333333</v>
      </c>
      <c r="B219" s="30">
        <f>INDEX('Input - Gross flows &amp; stocks'!$Z$6:$AH$5999,UsefulSeries!$A217,5)</f>
        <v>3664</v>
      </c>
      <c r="C219" s="30">
        <f>INDEX('Input - Gross flows &amp; stocks'!$Z$6:$AH$5999,UsefulSeries!$A217,8)</f>
        <v>1924.3333333333333</v>
      </c>
      <c r="D219" s="30"/>
      <c r="E219" s="30"/>
      <c r="F219" s="30"/>
      <c r="G219" s="30"/>
      <c r="H219" s="30"/>
      <c r="I219" s="30"/>
      <c r="J219" s="30"/>
      <c r="K219" s="30">
        <v>1663.6839437692968</v>
      </c>
      <c r="L219" s="30">
        <v>4653.0007215761761</v>
      </c>
      <c r="M219" s="30">
        <v>1515.8043966742509</v>
      </c>
    </row>
    <row r="220" spans="1:13" x14ac:dyDescent="0.35">
      <c r="A220" s="30">
        <f>INDEX('Input - Gross flows &amp; stocks'!$Z$6:$AH$5999,UsefulSeries!$A217,3)</f>
        <v>3219.6666666666665</v>
      </c>
      <c r="B220" s="30">
        <f>INDEX('Input - Gross flows &amp; stocks'!$Z$6:$AH$5999,UsefulSeries!$A217,6)</f>
        <v>1710</v>
      </c>
      <c r="C220" s="30">
        <f>INDEX('Input - Gross flows &amp; stocks'!$Z$6:$AH$5999,UsefulSeries!$A217,9)</f>
        <v>61721.333333333336</v>
      </c>
      <c r="D220" s="30"/>
      <c r="E220" s="30"/>
      <c r="F220" s="30"/>
      <c r="G220" s="30"/>
      <c r="H220" s="30"/>
      <c r="I220" s="30"/>
      <c r="J220" s="30"/>
      <c r="K220" s="30">
        <v>1496.9321324556181</v>
      </c>
      <c r="L220" s="30">
        <v>1268.4410529853803</v>
      </c>
      <c r="M220" s="30">
        <v>62351.379908240728</v>
      </c>
    </row>
    <row r="221" spans="1:13" x14ac:dyDescent="0.35">
      <c r="A221" s="30">
        <f>INDEX('Input - Gross flows &amp; stocks'!$Z$6:$AH$5999,UsefulSeries!$A220,1)</f>
        <v>120580</v>
      </c>
      <c r="B221" s="30">
        <f>INDEX('Input - Gross flows &amp; stocks'!$Z$6:$AH$5999,UsefulSeries!$A220,4)</f>
        <v>2009.6666666666667</v>
      </c>
      <c r="C221" s="30">
        <f>INDEX('Input - Gross flows &amp; stocks'!$Z$6:$AH$5999,UsefulSeries!$A220,7)</f>
        <v>3145.3333333333335</v>
      </c>
      <c r="D221" s="30"/>
      <c r="E221" s="30"/>
      <c r="F221" s="30"/>
      <c r="G221" s="30"/>
      <c r="H221" s="30"/>
      <c r="I221" s="30"/>
      <c r="J221" s="30"/>
      <c r="K221" s="30">
        <f t="array" ref="K221:M223">MMULT(MINVERSE($F$5:$H$7),MMULT(A221:C223,TRANSPOSE(MINVERSE($F$5:$H$7))))</f>
        <v>123489.81012190854</v>
      </c>
      <c r="L221" s="30">
        <v>1943.9344565724482</v>
      </c>
      <c r="M221" s="30">
        <v>1386.5420190092711</v>
      </c>
    </row>
    <row r="222" spans="1:13" x14ac:dyDescent="0.35">
      <c r="A222" s="30">
        <f>INDEX('Input - Gross flows &amp; stocks'!$Z$6:$AH$5999,UsefulSeries!$A220,2)</f>
        <v>1726.3333333333333</v>
      </c>
      <c r="B222" s="30">
        <f>INDEX('Input - Gross flows &amp; stocks'!$Z$6:$AH$5999,UsefulSeries!$A220,5)</f>
        <v>3667</v>
      </c>
      <c r="C222" s="30">
        <f>INDEX('Input - Gross flows &amp; stocks'!$Z$6:$AH$5999,UsefulSeries!$A220,8)</f>
        <v>1939.3333333333333</v>
      </c>
      <c r="D222" s="30"/>
      <c r="E222" s="30"/>
      <c r="F222" s="30"/>
      <c r="G222" s="30"/>
      <c r="H222" s="30"/>
      <c r="I222" s="30"/>
      <c r="J222" s="30"/>
      <c r="K222" s="30">
        <v>1618.3194078865929</v>
      </c>
      <c r="L222" s="30">
        <v>4656.966853556778</v>
      </c>
      <c r="M222" s="30">
        <v>1533.3039314808989</v>
      </c>
    </row>
    <row r="223" spans="1:13" x14ac:dyDescent="0.35">
      <c r="A223" s="30">
        <f>INDEX('Input - Gross flows &amp; stocks'!$Z$6:$AH$5999,UsefulSeries!$A220,3)</f>
        <v>3215.6666666666665</v>
      </c>
      <c r="B223" s="30">
        <f>INDEX('Input - Gross flows &amp; stocks'!$Z$6:$AH$5999,UsefulSeries!$A220,6)</f>
        <v>1696.3333333333333</v>
      </c>
      <c r="C223" s="30">
        <f>INDEX('Input - Gross flows &amp; stocks'!$Z$6:$AH$5999,UsefulSeries!$A220,9)</f>
        <v>61619.666666666664</v>
      </c>
      <c r="D223" s="30"/>
      <c r="E223" s="30"/>
      <c r="F223" s="30"/>
      <c r="G223" s="30"/>
      <c r="H223" s="30"/>
      <c r="I223" s="30"/>
      <c r="J223" s="30"/>
      <c r="K223" s="30">
        <v>1494.7778720981864</v>
      </c>
      <c r="L223" s="30">
        <v>1253.1386160920999</v>
      </c>
      <c r="M223" s="30">
        <v>62247.88113923034</v>
      </c>
    </row>
    <row r="224" spans="1:13" x14ac:dyDescent="0.35">
      <c r="A224" s="30">
        <f>INDEX('Input - Gross flows &amp; stocks'!$Z$6:$AH$5999,UsefulSeries!$A223,1)</f>
        <v>120845.33333333333</v>
      </c>
      <c r="B224" s="30">
        <f>INDEX('Input - Gross flows &amp; stocks'!$Z$6:$AH$5999,UsefulSeries!$A223,4)</f>
        <v>1993</v>
      </c>
      <c r="C224" s="30">
        <f>INDEX('Input - Gross flows &amp; stocks'!$Z$6:$AH$5999,UsefulSeries!$A223,7)</f>
        <v>3079.3333333333335</v>
      </c>
      <c r="D224" s="30"/>
      <c r="E224" s="30"/>
      <c r="F224" s="30"/>
      <c r="G224" s="30"/>
      <c r="H224" s="30"/>
      <c r="I224" s="30"/>
      <c r="J224" s="30"/>
      <c r="K224" s="30">
        <f t="array" ref="K224:M226">MMULT(MINVERSE($F$5:$H$7),MMULT(A224:C226,TRANSPOSE(MINVERSE($F$5:$H$7))))</f>
        <v>123761.74987309748</v>
      </c>
      <c r="L224" s="30">
        <v>1924.7311469336182</v>
      </c>
      <c r="M224" s="30">
        <v>1318.3648857653279</v>
      </c>
    </row>
    <row r="225" spans="1:13" x14ac:dyDescent="0.35">
      <c r="A225" s="30">
        <f>INDEX('Input - Gross flows &amp; stocks'!$Z$6:$AH$5999,UsefulSeries!$A223,2)</f>
        <v>1763</v>
      </c>
      <c r="B225" s="30">
        <f>INDEX('Input - Gross flows &amp; stocks'!$Z$6:$AH$5999,UsefulSeries!$A223,5)</f>
        <v>3660</v>
      </c>
      <c r="C225" s="30">
        <f>INDEX('Input - Gross flows &amp; stocks'!$Z$6:$AH$5999,UsefulSeries!$A223,8)</f>
        <v>1943</v>
      </c>
      <c r="D225" s="30"/>
      <c r="E225" s="30"/>
      <c r="F225" s="30"/>
      <c r="G225" s="30"/>
      <c r="H225" s="30"/>
      <c r="I225" s="30"/>
      <c r="J225" s="30"/>
      <c r="K225" s="30">
        <v>1659.8892673553089</v>
      </c>
      <c r="L225" s="30">
        <v>4647.9842011863684</v>
      </c>
      <c r="M225" s="30">
        <v>1538.1969406625851</v>
      </c>
    </row>
    <row r="226" spans="1:13" x14ac:dyDescent="0.35">
      <c r="A226" s="30">
        <f>INDEX('Input - Gross flows &amp; stocks'!$Z$6:$AH$5999,UsefulSeries!$A223,3)</f>
        <v>3203.6666666666665</v>
      </c>
      <c r="B226" s="30">
        <f>INDEX('Input - Gross flows &amp; stocks'!$Z$6:$AH$5999,UsefulSeries!$A223,6)</f>
        <v>1694.6666666666667</v>
      </c>
      <c r="C226" s="30">
        <f>INDEX('Input - Gross flows &amp; stocks'!$Z$6:$AH$5999,UsefulSeries!$A223,9)</f>
        <v>61573.333333333336</v>
      </c>
      <c r="D226" s="30"/>
      <c r="E226" s="30"/>
      <c r="F226" s="30"/>
      <c r="G226" s="30"/>
      <c r="H226" s="30"/>
      <c r="I226" s="30"/>
      <c r="J226" s="30"/>
      <c r="K226" s="30">
        <v>1475.9907381143478</v>
      </c>
      <c r="L226" s="30">
        <v>1252.4807298320006</v>
      </c>
      <c r="M226" s="30">
        <v>62201.334560347212</v>
      </c>
    </row>
    <row r="227" spans="1:13" x14ac:dyDescent="0.35">
      <c r="A227" s="30">
        <f>INDEX('Input - Gross flows &amp; stocks'!$Z$6:$AH$5999,UsefulSeries!$A226,1)</f>
        <v>121055</v>
      </c>
      <c r="B227" s="30">
        <f>INDEX('Input - Gross flows &amp; stocks'!$Z$6:$AH$5999,UsefulSeries!$A226,4)</f>
        <v>1998.6666666666667</v>
      </c>
      <c r="C227" s="30">
        <f>INDEX('Input - Gross flows &amp; stocks'!$Z$6:$AH$5999,UsefulSeries!$A226,7)</f>
        <v>3107</v>
      </c>
      <c r="D227" s="30"/>
      <c r="E227" s="30"/>
      <c r="F227" s="30"/>
      <c r="G227" s="30"/>
      <c r="H227" s="30"/>
      <c r="I227" s="30"/>
      <c r="J227" s="30"/>
      <c r="K227" s="30">
        <f t="array" ref="K227:M229">MMULT(MINVERSE($F$5:$H$7),MMULT(A227:C229,TRANSPOSE(MINVERSE($F$5:$H$7))))</f>
        <v>123976.42228700145</v>
      </c>
      <c r="L227" s="30">
        <v>1930.8566023984954</v>
      </c>
      <c r="M227" s="30">
        <v>1345.2504099979533</v>
      </c>
    </row>
    <row r="228" spans="1:13" x14ac:dyDescent="0.35">
      <c r="A228" s="30">
        <f>INDEX('Input - Gross flows &amp; stocks'!$Z$6:$AH$5999,UsefulSeries!$A226,2)</f>
        <v>1763.6666666666667</v>
      </c>
      <c r="B228" s="30">
        <f>INDEX('Input - Gross flows &amp; stocks'!$Z$6:$AH$5999,UsefulSeries!$A226,5)</f>
        <v>3641</v>
      </c>
      <c r="C228" s="30">
        <f>INDEX('Input - Gross flows &amp; stocks'!$Z$6:$AH$5999,UsefulSeries!$A226,8)</f>
        <v>1883.6666666666667</v>
      </c>
      <c r="D228" s="30"/>
      <c r="E228" s="30"/>
      <c r="F228" s="30"/>
      <c r="G228" s="30"/>
      <c r="H228" s="30"/>
      <c r="I228" s="30"/>
      <c r="J228" s="30"/>
      <c r="K228" s="30">
        <v>1661.0489450217265</v>
      </c>
      <c r="L228" s="30">
        <v>4623.767592142256</v>
      </c>
      <c r="M228" s="30">
        <v>1473.0318799016854</v>
      </c>
    </row>
    <row r="229" spans="1:13" x14ac:dyDescent="0.35">
      <c r="A229" s="30">
        <f>INDEX('Input - Gross flows &amp; stocks'!$Z$6:$AH$5999,UsefulSeries!$A226,3)</f>
        <v>3195</v>
      </c>
      <c r="B229" s="30">
        <f>INDEX('Input - Gross flows &amp; stocks'!$Z$6:$AH$5999,UsefulSeries!$A226,6)</f>
        <v>1744.6666666666667</v>
      </c>
      <c r="C229" s="30">
        <f>INDEX('Input - Gross flows &amp; stocks'!$Z$6:$AH$5999,UsefulSeries!$A226,9)</f>
        <v>61535</v>
      </c>
      <c r="D229" s="30"/>
      <c r="E229" s="30"/>
      <c r="F229" s="30"/>
      <c r="G229" s="30"/>
      <c r="H229" s="30"/>
      <c r="I229" s="30"/>
      <c r="J229" s="30"/>
      <c r="K229" s="30">
        <v>1463.9280581730206</v>
      </c>
      <c r="L229" s="30">
        <v>1311.8078421868718</v>
      </c>
      <c r="M229" s="30">
        <v>62162.987202937948</v>
      </c>
    </row>
    <row r="230" spans="1:13" x14ac:dyDescent="0.35">
      <c r="A230" s="30">
        <f>INDEX('Input - Gross flows &amp; stocks'!$Z$6:$AH$5999,UsefulSeries!$A229,1)</f>
        <v>121246.33333333333</v>
      </c>
      <c r="B230" s="30">
        <f>INDEX('Input - Gross flows &amp; stocks'!$Z$6:$AH$5999,UsefulSeries!$A229,4)</f>
        <v>2013.3333333333333</v>
      </c>
      <c r="C230" s="30">
        <f>INDEX('Input - Gross flows &amp; stocks'!$Z$6:$AH$5999,UsefulSeries!$A229,7)</f>
        <v>3211.6666666666665</v>
      </c>
      <c r="D230" s="30"/>
      <c r="E230" s="30"/>
      <c r="F230" s="30"/>
      <c r="G230" s="30"/>
      <c r="H230" s="30"/>
      <c r="I230" s="30"/>
      <c r="J230" s="30"/>
      <c r="K230" s="30">
        <f t="array" ref="K230:M232">MMULT(MINVERSE($F$5:$H$7),MMULT(A230:C232,TRANSPOSE(MINVERSE($F$5:$H$7))))</f>
        <v>124171.29500249469</v>
      </c>
      <c r="L230" s="30">
        <v>1948.7839858746086</v>
      </c>
      <c r="M230" s="30">
        <v>1448.1296126884558</v>
      </c>
    </row>
    <row r="231" spans="1:13" x14ac:dyDescent="0.35">
      <c r="A231" s="30">
        <f>INDEX('Input - Gross flows &amp; stocks'!$Z$6:$AH$5999,UsefulSeries!$A229,2)</f>
        <v>1768.6666666666667</v>
      </c>
      <c r="B231" s="30">
        <f>INDEX('Input - Gross flows &amp; stocks'!$Z$6:$AH$5999,UsefulSeries!$A229,5)</f>
        <v>3565.3333333333335</v>
      </c>
      <c r="C231" s="30">
        <f>INDEX('Input - Gross flows &amp; stocks'!$Z$6:$AH$5999,UsefulSeries!$A229,8)</f>
        <v>1925.6666666666667</v>
      </c>
      <c r="D231" s="30"/>
      <c r="E231" s="30"/>
      <c r="F231" s="30"/>
      <c r="G231" s="30"/>
      <c r="H231" s="30"/>
      <c r="I231" s="30"/>
      <c r="J231" s="30"/>
      <c r="K231" s="30">
        <v>1667.7845224705834</v>
      </c>
      <c r="L231" s="30">
        <v>4527.0920039248258</v>
      </c>
      <c r="M231" s="30">
        <v>1530.3042372243203</v>
      </c>
    </row>
    <row r="232" spans="1:13" x14ac:dyDescent="0.35">
      <c r="A232" s="30">
        <f>INDEX('Input - Gross flows &amp; stocks'!$Z$6:$AH$5999,UsefulSeries!$A229,3)</f>
        <v>3245.6666666666665</v>
      </c>
      <c r="B232" s="30">
        <f>INDEX('Input - Gross flows &amp; stocks'!$Z$6:$AH$5999,UsefulSeries!$A229,6)</f>
        <v>1731.3333333333333</v>
      </c>
      <c r="C232" s="30">
        <f>INDEX('Input - Gross flows &amp; stocks'!$Z$6:$AH$5999,UsefulSeries!$A229,9)</f>
        <v>61395</v>
      </c>
      <c r="D232" s="30"/>
      <c r="E232" s="30"/>
      <c r="F232" s="30"/>
      <c r="G232" s="30"/>
      <c r="H232" s="30"/>
      <c r="I232" s="30"/>
      <c r="J232" s="30"/>
      <c r="K232" s="30">
        <v>1513.9614945635485</v>
      </c>
      <c r="L232" s="30">
        <v>1306.0803946006295</v>
      </c>
      <c r="M232" s="30">
        <v>62015.059629407428</v>
      </c>
    </row>
    <row r="233" spans="1:13" x14ac:dyDescent="0.35">
      <c r="A233" s="30">
        <f>INDEX('Input - Gross flows &amp; stocks'!$Z$6:$AH$5999,UsefulSeries!$A232,1)</f>
        <v>121544.66666666667</v>
      </c>
      <c r="B233" s="30">
        <f>INDEX('Input - Gross flows &amp; stocks'!$Z$6:$AH$5999,UsefulSeries!$A232,4)</f>
        <v>2056.3333333333335</v>
      </c>
      <c r="C233" s="30">
        <f>INDEX('Input - Gross flows &amp; stocks'!$Z$6:$AH$5999,UsefulSeries!$A232,7)</f>
        <v>3189</v>
      </c>
      <c r="D233" s="30"/>
      <c r="E233" s="30"/>
      <c r="F233" s="30"/>
      <c r="G233" s="30"/>
      <c r="H233" s="30"/>
      <c r="I233" s="30"/>
      <c r="J233" s="30"/>
      <c r="K233" s="30">
        <f t="array" ref="K233:M235">MMULT(MINVERSE($F$5:$H$7),MMULT(A233:C235,TRANSPOSE(MINVERSE($F$5:$H$7))))</f>
        <v>124476.99792908836</v>
      </c>
      <c r="L233" s="30">
        <v>1998.5706269412419</v>
      </c>
      <c r="M233" s="30">
        <v>1418.9242093912719</v>
      </c>
    </row>
    <row r="234" spans="1:13" x14ac:dyDescent="0.35">
      <c r="A234" s="30">
        <f>INDEX('Input - Gross flows &amp; stocks'!$Z$6:$AH$5999,UsefulSeries!$A232,2)</f>
        <v>1717.6666666666667</v>
      </c>
      <c r="B234" s="30">
        <f>INDEX('Input - Gross flows &amp; stocks'!$Z$6:$AH$5999,UsefulSeries!$A232,5)</f>
        <v>3523.6666666666665</v>
      </c>
      <c r="C234" s="30">
        <f>INDEX('Input - Gross flows &amp; stocks'!$Z$6:$AH$5999,UsefulSeries!$A232,8)</f>
        <v>1838.6666666666667</v>
      </c>
      <c r="D234" s="30"/>
      <c r="E234" s="30"/>
      <c r="F234" s="30"/>
      <c r="G234" s="30"/>
      <c r="H234" s="30"/>
      <c r="I234" s="30"/>
      <c r="J234" s="30"/>
      <c r="K234" s="30">
        <v>1610.1183615189689</v>
      </c>
      <c r="L234" s="30">
        <v>4474.385871731829</v>
      </c>
      <c r="M234" s="30">
        <v>1436.9689638056245</v>
      </c>
    </row>
    <row r="235" spans="1:13" x14ac:dyDescent="0.35">
      <c r="A235" s="30">
        <f>INDEX('Input - Gross flows &amp; stocks'!$Z$6:$AH$5999,UsefulSeries!$A232,3)</f>
        <v>3315.6666666666665</v>
      </c>
      <c r="B235" s="30">
        <f>INDEX('Input - Gross flows &amp; stocks'!$Z$6:$AH$5999,UsefulSeries!$A232,6)</f>
        <v>1703.6666666666667</v>
      </c>
      <c r="C235" s="30">
        <f>INDEX('Input - Gross flows &amp; stocks'!$Z$6:$AH$5999,UsefulSeries!$A232,9)</f>
        <v>61393</v>
      </c>
      <c r="D235" s="30"/>
      <c r="E235" s="30"/>
      <c r="F235" s="30"/>
      <c r="G235" s="30"/>
      <c r="H235" s="30"/>
      <c r="I235" s="30"/>
      <c r="J235" s="30"/>
      <c r="K235" s="30">
        <v>1588.3604097279922</v>
      </c>
      <c r="L235" s="30">
        <v>1278.9880453200567</v>
      </c>
      <c r="M235" s="30">
        <v>62024.574667984554</v>
      </c>
    </row>
    <row r="236" spans="1:13" x14ac:dyDescent="0.35">
      <c r="A236" s="30">
        <f>INDEX('Input - Gross flows &amp; stocks'!$Z$6:$AH$5999,UsefulSeries!$A235,1)</f>
        <v>121878</v>
      </c>
      <c r="B236" s="30">
        <f>INDEX('Input - Gross flows &amp; stocks'!$Z$6:$AH$5999,UsefulSeries!$A235,4)</f>
        <v>2035.3333333333333</v>
      </c>
      <c r="C236" s="30">
        <f>INDEX('Input - Gross flows &amp; stocks'!$Z$6:$AH$5999,UsefulSeries!$A235,7)</f>
        <v>3174</v>
      </c>
      <c r="D236" s="30"/>
      <c r="E236" s="30"/>
      <c r="F236" s="30"/>
      <c r="G236" s="30"/>
      <c r="H236" s="30"/>
      <c r="I236" s="30"/>
      <c r="J236" s="30"/>
      <c r="K236" s="30">
        <f t="array" ref="K236:M238">MMULT(MINVERSE($F$5:$H$7),MMULT(A236:C238,TRANSPOSE(MINVERSE($F$5:$H$7))))</f>
        <v>124819.07687717592</v>
      </c>
      <c r="L236" s="30">
        <v>1976.5499027598794</v>
      </c>
      <c r="M236" s="30">
        <v>1401.0856973126843</v>
      </c>
    </row>
    <row r="237" spans="1:13" x14ac:dyDescent="0.35">
      <c r="A237" s="30">
        <f>INDEX('Input - Gross flows &amp; stocks'!$Z$6:$AH$5999,UsefulSeries!$A235,2)</f>
        <v>1730.3333333333333</v>
      </c>
      <c r="B237" s="30">
        <f>INDEX('Input - Gross flows &amp; stocks'!$Z$6:$AH$5999,UsefulSeries!$A235,5)</f>
        <v>3430.3333333333335</v>
      </c>
      <c r="C237" s="30">
        <f>INDEX('Input - Gross flows &amp; stocks'!$Z$6:$AH$5999,UsefulSeries!$A235,8)</f>
        <v>1882</v>
      </c>
      <c r="D237" s="30"/>
      <c r="E237" s="30"/>
      <c r="F237" s="30"/>
      <c r="G237" s="30"/>
      <c r="H237" s="30"/>
      <c r="I237" s="30"/>
      <c r="J237" s="30"/>
      <c r="K237" s="30">
        <v>1626.0344677781004</v>
      </c>
      <c r="L237" s="30">
        <v>4355.4308855859854</v>
      </c>
      <c r="M237" s="30">
        <v>1497.4753200868279</v>
      </c>
    </row>
    <row r="238" spans="1:13" x14ac:dyDescent="0.35">
      <c r="A238" s="30">
        <f>INDEX('Input - Gross flows &amp; stocks'!$Z$6:$AH$5999,UsefulSeries!$A235,3)</f>
        <v>3279</v>
      </c>
      <c r="B238" s="30">
        <f>INDEX('Input - Gross flows &amp; stocks'!$Z$6:$AH$5999,UsefulSeries!$A235,6)</f>
        <v>1637.3333333333333</v>
      </c>
      <c r="C238" s="30">
        <f>INDEX('Input - Gross flows &amp; stocks'!$Z$6:$AH$5999,UsefulSeries!$A235,9)</f>
        <v>61425</v>
      </c>
      <c r="D238" s="30"/>
      <c r="E238" s="30"/>
      <c r="F238" s="30"/>
      <c r="G238" s="30"/>
      <c r="H238" s="30"/>
      <c r="I238" s="30"/>
      <c r="J238" s="30"/>
      <c r="K238" s="30">
        <v>1547.1241841298056</v>
      </c>
      <c r="L238" s="30">
        <v>1215.0833688966977</v>
      </c>
      <c r="M238" s="30">
        <v>62059.090276217292</v>
      </c>
    </row>
    <row r="239" spans="1:13" x14ac:dyDescent="0.35">
      <c r="A239" s="30">
        <f>INDEX('Input - Gross flows &amp; stocks'!$Z$6:$AH$5999,UsefulSeries!$A238,1)</f>
        <v>122250.33333333333</v>
      </c>
      <c r="B239" s="30">
        <f>INDEX('Input - Gross flows &amp; stocks'!$Z$6:$AH$5999,UsefulSeries!$A238,4)</f>
        <v>2044.3333333333333</v>
      </c>
      <c r="C239" s="30">
        <f>INDEX('Input - Gross flows &amp; stocks'!$Z$6:$AH$5999,UsefulSeries!$A238,7)</f>
        <v>3097.3333333333335</v>
      </c>
      <c r="D239" s="30"/>
      <c r="E239" s="30"/>
      <c r="F239" s="30"/>
      <c r="G239" s="30"/>
      <c r="H239" s="30"/>
      <c r="I239" s="30"/>
      <c r="J239" s="30"/>
      <c r="K239" s="30">
        <f t="array" ref="K239:M241">MMULT(MINVERSE($F$5:$H$7),MMULT(A239:C241,TRANSPOSE(MINVERSE($F$5:$H$7))))</f>
        <v>125201.7750454194</v>
      </c>
      <c r="L239" s="30">
        <v>1986.6449630182842</v>
      </c>
      <c r="M239" s="30">
        <v>1318.9407407905674</v>
      </c>
    </row>
    <row r="240" spans="1:13" x14ac:dyDescent="0.35">
      <c r="A240" s="30">
        <f>INDEX('Input - Gross flows &amp; stocks'!$Z$6:$AH$5999,UsefulSeries!$A238,2)</f>
        <v>1697.3333333333333</v>
      </c>
      <c r="B240" s="30">
        <f>INDEX('Input - Gross flows &amp; stocks'!$Z$6:$AH$5999,UsefulSeries!$A238,5)</f>
        <v>3428</v>
      </c>
      <c r="C240" s="30">
        <f>INDEX('Input - Gross flows &amp; stocks'!$Z$6:$AH$5999,UsefulSeries!$A238,8)</f>
        <v>1817.3333333333333</v>
      </c>
      <c r="D240" s="30"/>
      <c r="E240" s="30"/>
      <c r="F240" s="30"/>
      <c r="G240" s="30"/>
      <c r="H240" s="30"/>
      <c r="I240" s="30"/>
      <c r="J240" s="30"/>
      <c r="K240" s="30">
        <v>1588.0522592264883</v>
      </c>
      <c r="L240" s="30">
        <v>4352.920943701999</v>
      </c>
      <c r="M240" s="30">
        <v>1424.4176606630106</v>
      </c>
    </row>
    <row r="241" spans="1:13" x14ac:dyDescent="0.35">
      <c r="A241" s="30">
        <f>INDEX('Input - Gross flows &amp; stocks'!$Z$6:$AH$5999,UsefulSeries!$A238,3)</f>
        <v>3250.6666666666665</v>
      </c>
      <c r="B241" s="30">
        <f>INDEX('Input - Gross flows &amp; stocks'!$Z$6:$AH$5999,UsefulSeries!$A238,6)</f>
        <v>1591.6666666666667</v>
      </c>
      <c r="C241" s="30">
        <f>INDEX('Input - Gross flows &amp; stocks'!$Z$6:$AH$5999,UsefulSeries!$A238,9)</f>
        <v>61494.333333333336</v>
      </c>
      <c r="D241" s="30"/>
      <c r="E241" s="30"/>
      <c r="F241" s="30"/>
      <c r="G241" s="30"/>
      <c r="H241" s="30"/>
      <c r="I241" s="30"/>
      <c r="J241" s="30"/>
      <c r="K241" s="30">
        <v>1518.5092319396836</v>
      </c>
      <c r="L241" s="30">
        <v>1163.0583644157759</v>
      </c>
      <c r="M241" s="30">
        <v>62142.694441868931</v>
      </c>
    </row>
    <row r="242" spans="1:13" x14ac:dyDescent="0.35">
      <c r="A242" s="30">
        <f>INDEX('Input - Gross flows &amp; stocks'!$Z$6:$AH$5999,UsefulSeries!$A241,1)</f>
        <v>122553.33333333333</v>
      </c>
      <c r="B242" s="30">
        <f>INDEX('Input - Gross flows &amp; stocks'!$Z$6:$AH$5999,UsefulSeries!$A241,4)</f>
        <v>1985.6666666666667</v>
      </c>
      <c r="C242" s="30">
        <f>INDEX('Input - Gross flows &amp; stocks'!$Z$6:$AH$5999,UsefulSeries!$A241,7)</f>
        <v>3050.6666666666665</v>
      </c>
      <c r="D242" s="30"/>
      <c r="E242" s="30"/>
      <c r="F242" s="30"/>
      <c r="G242" s="30"/>
      <c r="H242" s="30"/>
      <c r="I242" s="30"/>
      <c r="J242" s="30"/>
      <c r="K242" s="30">
        <f t="array" ref="K242:M244">MMULT(MINVERSE($F$5:$H$7),MMULT(A242:C244,TRANSPOSE(MINVERSE($F$5:$H$7))))</f>
        <v>125512.62096877926</v>
      </c>
      <c r="L242" s="30">
        <v>1919.8047195613881</v>
      </c>
      <c r="M242" s="30">
        <v>1273.1794513336631</v>
      </c>
    </row>
    <row r="243" spans="1:13" x14ac:dyDescent="0.35">
      <c r="A243" s="30">
        <f>INDEX('Input - Gross flows &amp; stocks'!$Z$6:$AH$5999,UsefulSeries!$A241,2)</f>
        <v>1769</v>
      </c>
      <c r="B243" s="30">
        <f>INDEX('Input - Gross flows &amp; stocks'!$Z$6:$AH$5999,UsefulSeries!$A241,5)</f>
        <v>3403</v>
      </c>
      <c r="C243" s="30">
        <f>INDEX('Input - Gross flows &amp; stocks'!$Z$6:$AH$5999,UsefulSeries!$A241,8)</f>
        <v>1884.3333333333333</v>
      </c>
      <c r="D243" s="30"/>
      <c r="E243" s="30"/>
      <c r="F243" s="30"/>
      <c r="G243" s="30"/>
      <c r="H243" s="30"/>
      <c r="I243" s="30"/>
      <c r="J243" s="30"/>
      <c r="K243" s="30">
        <v>1669.7984728574338</v>
      </c>
      <c r="L243" s="30">
        <v>4320.8180531879461</v>
      </c>
      <c r="M243" s="30">
        <v>1503.0943727111082</v>
      </c>
    </row>
    <row r="244" spans="1:13" x14ac:dyDescent="0.35">
      <c r="A244" s="30">
        <f>INDEX('Input - Gross flows &amp; stocks'!$Z$6:$AH$5999,UsefulSeries!$A241,3)</f>
        <v>3190.3333333333335</v>
      </c>
      <c r="B244" s="30">
        <f>INDEX('Input - Gross flows &amp; stocks'!$Z$6:$AH$5999,UsefulSeries!$A241,6)</f>
        <v>1573.6666666666667</v>
      </c>
      <c r="C244" s="30">
        <f>INDEX('Input - Gross flows &amp; stocks'!$Z$6:$AH$5999,UsefulSeries!$A241,9)</f>
        <v>61472</v>
      </c>
      <c r="D244" s="30"/>
      <c r="E244" s="30"/>
      <c r="F244" s="30"/>
      <c r="G244" s="30"/>
      <c r="H244" s="30"/>
      <c r="I244" s="30"/>
      <c r="J244" s="30"/>
      <c r="K244" s="30">
        <v>1446.3671662886086</v>
      </c>
      <c r="L244" s="30">
        <v>1146.5380494823576</v>
      </c>
      <c r="M244" s="30">
        <v>62115.51092984678</v>
      </c>
    </row>
    <row r="245" spans="1:13" x14ac:dyDescent="0.35">
      <c r="A245" s="30">
        <f>INDEX('Input - Gross flows &amp; stocks'!$Z$6:$AH$5999,UsefulSeries!$A244,1)</f>
        <v>122818.66666666667</v>
      </c>
      <c r="B245" s="30">
        <f>INDEX('Input - Gross flows &amp; stocks'!$Z$6:$AH$5999,UsefulSeries!$A244,4)</f>
        <v>1972</v>
      </c>
      <c r="C245" s="30">
        <f>INDEX('Input - Gross flows &amp; stocks'!$Z$6:$AH$5999,UsefulSeries!$A244,7)</f>
        <v>2914.6666666666665</v>
      </c>
      <c r="D245" s="30"/>
      <c r="E245" s="30"/>
      <c r="F245" s="30"/>
      <c r="G245" s="30"/>
      <c r="H245" s="30"/>
      <c r="I245" s="30"/>
      <c r="J245" s="30"/>
      <c r="K245" s="30">
        <f t="array" ref="K245:M247">MMULT(MINVERSE($F$5:$H$7),MMULT(A245:C247,TRANSPOSE(MINVERSE($F$5:$H$7))))</f>
        <v>125787.01930179629</v>
      </c>
      <c r="L245" s="30">
        <v>1900.6226916584237</v>
      </c>
      <c r="M245" s="30">
        <v>1133.1205661176512</v>
      </c>
    </row>
    <row r="246" spans="1:13" x14ac:dyDescent="0.35">
      <c r="A246" s="30">
        <f>INDEX('Input - Gross flows &amp; stocks'!$Z$6:$AH$5999,UsefulSeries!$A244,2)</f>
        <v>1706.3333333333333</v>
      </c>
      <c r="B246" s="30">
        <f>INDEX('Input - Gross flows &amp; stocks'!$Z$6:$AH$5999,UsefulSeries!$A244,5)</f>
        <v>3550.6666666666665</v>
      </c>
      <c r="C246" s="30">
        <f>INDEX('Input - Gross flows &amp; stocks'!$Z$6:$AH$5999,UsefulSeries!$A244,8)</f>
        <v>1893</v>
      </c>
      <c r="D246" s="30"/>
      <c r="E246" s="30"/>
      <c r="F246" s="30"/>
      <c r="G246" s="30"/>
      <c r="H246" s="30"/>
      <c r="I246" s="30"/>
      <c r="J246" s="30"/>
      <c r="K246" s="30">
        <v>1594.0022597839347</v>
      </c>
      <c r="L246" s="30">
        <v>4509.3902319314711</v>
      </c>
      <c r="M246" s="30">
        <v>1495.8804274692877</v>
      </c>
    </row>
    <row r="247" spans="1:13" x14ac:dyDescent="0.35">
      <c r="A247" s="30">
        <f>INDEX('Input - Gross flows &amp; stocks'!$Z$6:$AH$5999,UsefulSeries!$A244,3)</f>
        <v>3187.3333333333335</v>
      </c>
      <c r="B247" s="30">
        <f>INDEX('Input - Gross flows &amp; stocks'!$Z$6:$AH$5999,UsefulSeries!$A244,6)</f>
        <v>1558</v>
      </c>
      <c r="C247" s="30">
        <f>INDEX('Input - Gross flows &amp; stocks'!$Z$6:$AH$5999,UsefulSeries!$A244,9)</f>
        <v>61487</v>
      </c>
      <c r="D247" s="30"/>
      <c r="E247" s="30"/>
      <c r="F247" s="30"/>
      <c r="G247" s="30"/>
      <c r="H247" s="30"/>
      <c r="I247" s="30"/>
      <c r="J247" s="30"/>
      <c r="K247" s="30">
        <v>1447.9901194566523</v>
      </c>
      <c r="L247" s="30">
        <v>1110.7629484264237</v>
      </c>
      <c r="M247" s="30">
        <v>62134.641839580385</v>
      </c>
    </row>
    <row r="248" spans="1:13" x14ac:dyDescent="0.35">
      <c r="A248" s="30">
        <f>INDEX('Input - Gross flows &amp; stocks'!$Z$6:$AH$5999,UsefulSeries!$A247,1)</f>
        <v>122818.33333333333</v>
      </c>
      <c r="B248" s="30">
        <f>INDEX('Input - Gross flows &amp; stocks'!$Z$6:$AH$5999,UsefulSeries!$A247,4)</f>
        <v>2023</v>
      </c>
      <c r="C248" s="30">
        <f>INDEX('Input - Gross flows &amp; stocks'!$Z$6:$AH$5999,UsefulSeries!$A247,7)</f>
        <v>2919.3333333333335</v>
      </c>
      <c r="D248" s="30"/>
      <c r="E248" s="30"/>
      <c r="F248" s="30"/>
      <c r="G248" s="30"/>
      <c r="H248" s="30"/>
      <c r="I248" s="30"/>
      <c r="J248" s="30"/>
      <c r="K248" s="30">
        <f t="array" ref="K248:M250">MMULT(MINVERSE($F$5:$H$7),MMULT(A248:C250,TRANSPOSE(MINVERSE($F$5:$H$7))))</f>
        <v>125783.91747273545</v>
      </c>
      <c r="L248" s="30">
        <v>1959.0706507951581</v>
      </c>
      <c r="M248" s="30">
        <v>1132.5128847938952</v>
      </c>
    </row>
    <row r="249" spans="1:13" x14ac:dyDescent="0.35">
      <c r="A249" s="30">
        <f>INDEX('Input - Gross flows &amp; stocks'!$Z$6:$AH$5999,UsefulSeries!$A247,2)</f>
        <v>1772</v>
      </c>
      <c r="B249" s="30">
        <f>INDEX('Input - Gross flows &amp; stocks'!$Z$6:$AH$5999,UsefulSeries!$A247,5)</f>
        <v>3530.3333333333335</v>
      </c>
      <c r="C249" s="30">
        <f>INDEX('Input - Gross flows &amp; stocks'!$Z$6:$AH$5999,UsefulSeries!$A247,8)</f>
        <v>1884.3333333333333</v>
      </c>
      <c r="D249" s="30"/>
      <c r="E249" s="30"/>
      <c r="F249" s="30"/>
      <c r="G249" s="30"/>
      <c r="H249" s="30"/>
      <c r="I249" s="30"/>
      <c r="J249" s="30"/>
      <c r="K249" s="30">
        <v>1669.4953912502447</v>
      </c>
      <c r="L249" s="30">
        <v>4482.9910211517363</v>
      </c>
      <c r="M249" s="30">
        <v>1487.7671305112681</v>
      </c>
    </row>
    <row r="250" spans="1:13" x14ac:dyDescent="0.35">
      <c r="A250" s="30">
        <f>INDEX('Input - Gross flows &amp; stocks'!$Z$6:$AH$5999,UsefulSeries!$A247,3)</f>
        <v>3230</v>
      </c>
      <c r="B250" s="30">
        <f>INDEX('Input - Gross flows &amp; stocks'!$Z$6:$AH$5999,UsefulSeries!$A247,6)</f>
        <v>1619</v>
      </c>
      <c r="C250" s="30">
        <f>INDEX('Input - Gross flows &amp; stocks'!$Z$6:$AH$5999,UsefulSeries!$A247,9)</f>
        <v>61483</v>
      </c>
      <c r="D250" s="30"/>
      <c r="E250" s="30"/>
      <c r="F250" s="30"/>
      <c r="G250" s="30"/>
      <c r="H250" s="30"/>
      <c r="I250" s="30"/>
      <c r="J250" s="30"/>
      <c r="K250" s="30">
        <v>1483.0308554135236</v>
      </c>
      <c r="L250" s="30">
        <v>1182.0605271505135</v>
      </c>
      <c r="M250" s="30">
        <v>62124.267336165125</v>
      </c>
    </row>
    <row r="251" spans="1:13" x14ac:dyDescent="0.35">
      <c r="A251" s="30">
        <f>INDEX('Input - Gross flows &amp; stocks'!$Z$6:$AH$5999,UsefulSeries!$A250,1)</f>
        <v>122918.33333333333</v>
      </c>
      <c r="B251" s="30">
        <f>INDEX('Input - Gross flows &amp; stocks'!$Z$6:$AH$5999,UsefulSeries!$A250,4)</f>
        <v>2065.3333333333335</v>
      </c>
      <c r="C251" s="30">
        <f>INDEX('Input - Gross flows &amp; stocks'!$Z$6:$AH$5999,UsefulSeries!$A250,7)</f>
        <v>2964.6666666666665</v>
      </c>
      <c r="D251" s="30"/>
      <c r="E251" s="30"/>
      <c r="F251" s="30"/>
      <c r="G251" s="30"/>
      <c r="H251" s="30"/>
      <c r="I251" s="30"/>
      <c r="J251" s="30"/>
      <c r="K251" s="30">
        <f t="array" ref="K251:M253">MMULT(MINVERSE($F$5:$H$7),MMULT(A251:C253,TRANSPOSE(MINVERSE($F$5:$H$7))))</f>
        <v>125885.42275660676</v>
      </c>
      <c r="L251" s="30">
        <v>2007.0741059704242</v>
      </c>
      <c r="M251" s="30">
        <v>1172.9749250436676</v>
      </c>
    </row>
    <row r="252" spans="1:13" x14ac:dyDescent="0.35">
      <c r="A252" s="30">
        <f>INDEX('Input - Gross flows &amp; stocks'!$Z$6:$AH$5999,UsefulSeries!$A250,2)</f>
        <v>1752</v>
      </c>
      <c r="B252" s="30">
        <f>INDEX('Input - Gross flows &amp; stocks'!$Z$6:$AH$5999,UsefulSeries!$A250,5)</f>
        <v>3533</v>
      </c>
      <c r="C252" s="30">
        <f>INDEX('Input - Gross flows &amp; stocks'!$Z$6:$AH$5999,UsefulSeries!$A250,8)</f>
        <v>1857.6666666666667</v>
      </c>
      <c r="D252" s="30"/>
      <c r="E252" s="30"/>
      <c r="F252" s="30"/>
      <c r="G252" s="30"/>
      <c r="H252" s="30"/>
      <c r="I252" s="30"/>
      <c r="J252" s="30"/>
      <c r="K252" s="30">
        <v>1646.3248750437256</v>
      </c>
      <c r="L252" s="30">
        <v>4486.4533608702168</v>
      </c>
      <c r="M252" s="30">
        <v>1456.7589757539029</v>
      </c>
    </row>
    <row r="253" spans="1:13" x14ac:dyDescent="0.35">
      <c r="A253" s="30">
        <f>INDEX('Input - Gross flows &amp; stocks'!$Z$6:$AH$5999,UsefulSeries!$A250,3)</f>
        <v>3286.3333333333335</v>
      </c>
      <c r="B253" s="30">
        <f>INDEX('Input - Gross flows &amp; stocks'!$Z$6:$AH$5999,UsefulSeries!$A250,6)</f>
        <v>1616.3333333333333</v>
      </c>
      <c r="C253" s="30">
        <f>INDEX('Input - Gross flows &amp; stocks'!$Z$6:$AH$5999,UsefulSeries!$A250,9)</f>
        <v>61623.333333333336</v>
      </c>
      <c r="D253" s="30"/>
      <c r="E253" s="30"/>
      <c r="F253" s="30"/>
      <c r="G253" s="30"/>
      <c r="H253" s="30"/>
      <c r="I253" s="30"/>
      <c r="J253" s="30"/>
      <c r="K253" s="30">
        <v>1541.0330936550038</v>
      </c>
      <c r="L253" s="30">
        <v>1177.6136014809958</v>
      </c>
      <c r="M253" s="30">
        <v>62269.156871972358</v>
      </c>
    </row>
    <row r="254" spans="1:13" x14ac:dyDescent="0.35">
      <c r="A254" s="30">
        <f>INDEX('Input - Gross flows &amp; stocks'!$Z$6:$AH$5999,UsefulSeries!$A253,1)</f>
        <v>123002</v>
      </c>
      <c r="B254" s="30">
        <f>INDEX('Input - Gross flows &amp; stocks'!$Z$6:$AH$5999,UsefulSeries!$A253,4)</f>
        <v>2105.6666666666665</v>
      </c>
      <c r="C254" s="30">
        <f>INDEX('Input - Gross flows &amp; stocks'!$Z$6:$AH$5999,UsefulSeries!$A253,7)</f>
        <v>3201</v>
      </c>
      <c r="D254" s="30"/>
      <c r="E254" s="30"/>
      <c r="F254" s="30"/>
      <c r="G254" s="30"/>
      <c r="H254" s="30"/>
      <c r="I254" s="30"/>
      <c r="J254" s="30"/>
      <c r="K254" s="30">
        <f t="array" ref="K254:M256">MMULT(MINVERSE($F$5:$H$7),MMULT(A254:C256,TRANSPOSE(MINVERSE($F$5:$H$7))))</f>
        <v>125968.34788358319</v>
      </c>
      <c r="L254" s="30">
        <v>2054.1408272850504</v>
      </c>
      <c r="M254" s="30">
        <v>1409.4439487349641</v>
      </c>
    </row>
    <row r="255" spans="1:13" x14ac:dyDescent="0.35">
      <c r="A255" s="30">
        <f>INDEX('Input - Gross flows &amp; stocks'!$Z$6:$AH$5999,UsefulSeries!$A253,2)</f>
        <v>1767.3333333333333</v>
      </c>
      <c r="B255" s="30">
        <f>INDEX('Input - Gross flows &amp; stocks'!$Z$6:$AH$5999,UsefulSeries!$A253,5)</f>
        <v>3455.6666666666665</v>
      </c>
      <c r="C255" s="30">
        <f>INDEX('Input - Gross flows &amp; stocks'!$Z$6:$AH$5999,UsefulSeries!$A253,8)</f>
        <v>1835.3333333333333</v>
      </c>
      <c r="D255" s="30"/>
      <c r="E255" s="30"/>
      <c r="F255" s="30"/>
      <c r="G255" s="30"/>
      <c r="H255" s="30"/>
      <c r="I255" s="30"/>
      <c r="J255" s="30"/>
      <c r="K255" s="30">
        <v>1665.4214362571274</v>
      </c>
      <c r="L255" s="30">
        <v>4387.7904447970877</v>
      </c>
      <c r="M255" s="30">
        <v>1440.2436708310349</v>
      </c>
    </row>
    <row r="256" spans="1:13" x14ac:dyDescent="0.35">
      <c r="A256" s="30">
        <f>INDEX('Input - Gross flows &amp; stocks'!$Z$6:$AH$5999,UsefulSeries!$A253,3)</f>
        <v>3363</v>
      </c>
      <c r="B256" s="30">
        <f>INDEX('Input - Gross flows &amp; stocks'!$Z$6:$AH$5999,UsefulSeries!$A253,6)</f>
        <v>1608.3333333333333</v>
      </c>
      <c r="C256" s="30">
        <f>INDEX('Input - Gross flows &amp; stocks'!$Z$6:$AH$5999,UsefulSeries!$A253,9)</f>
        <v>61586.333333333336</v>
      </c>
      <c r="D256" s="30"/>
      <c r="E256" s="30"/>
      <c r="F256" s="30"/>
      <c r="G256" s="30"/>
      <c r="H256" s="30"/>
      <c r="I256" s="30"/>
      <c r="J256" s="30"/>
      <c r="K256" s="30">
        <v>1616.9379985913956</v>
      </c>
      <c r="L256" s="30">
        <v>1177.4512781733365</v>
      </c>
      <c r="M256" s="30">
        <v>62230.756182727775</v>
      </c>
    </row>
    <row r="257" spans="1:13" x14ac:dyDescent="0.35">
      <c r="A257" s="30">
        <f>INDEX('Input - Gross flows &amp; stocks'!$Z$6:$AH$5999,UsefulSeries!$A256,1)</f>
        <v>123400.66666666667</v>
      </c>
      <c r="B257" s="30">
        <f>INDEX('Input - Gross flows &amp; stocks'!$Z$6:$AH$5999,UsefulSeries!$A256,4)</f>
        <v>2035.3333333333333</v>
      </c>
      <c r="C257" s="30">
        <f>INDEX('Input - Gross flows &amp; stocks'!$Z$6:$AH$5999,UsefulSeries!$A256,7)</f>
        <v>3241.3333333333335</v>
      </c>
      <c r="D257" s="30"/>
      <c r="E257" s="30"/>
      <c r="F257" s="30"/>
      <c r="G257" s="30"/>
      <c r="H257" s="30"/>
      <c r="I257" s="30"/>
      <c r="J257" s="30"/>
      <c r="K257" s="30">
        <f t="array" ref="K257:M259">MMULT(MINVERSE($F$5:$H$7),MMULT(A257:C259,TRANSPOSE(MINVERSE($F$5:$H$7))))</f>
        <v>126379.33973182035</v>
      </c>
      <c r="L257" s="30">
        <v>1973.0779053320207</v>
      </c>
      <c r="M257" s="30">
        <v>1454.6337462294596</v>
      </c>
    </row>
    <row r="258" spans="1:13" x14ac:dyDescent="0.35">
      <c r="A258" s="30">
        <f>INDEX('Input - Gross flows &amp; stocks'!$Z$6:$AH$5999,UsefulSeries!$A256,2)</f>
        <v>1721</v>
      </c>
      <c r="B258" s="30">
        <f>INDEX('Input - Gross flows &amp; stocks'!$Z$6:$AH$5999,UsefulSeries!$A256,5)</f>
        <v>3442.6666666666665</v>
      </c>
      <c r="C258" s="30">
        <f>INDEX('Input - Gross flows &amp; stocks'!$Z$6:$AH$5999,UsefulSeries!$A256,8)</f>
        <v>1806</v>
      </c>
      <c r="D258" s="30"/>
      <c r="E258" s="30"/>
      <c r="F258" s="30"/>
      <c r="G258" s="30"/>
      <c r="H258" s="30"/>
      <c r="I258" s="30"/>
      <c r="J258" s="30"/>
      <c r="K258" s="30">
        <v>1612.1274369650234</v>
      </c>
      <c r="L258" s="30">
        <v>4371.5884789881111</v>
      </c>
      <c r="M258" s="30">
        <v>1408.8021323302628</v>
      </c>
    </row>
    <row r="259" spans="1:13" x14ac:dyDescent="0.35">
      <c r="A259" s="30">
        <f>INDEX('Input - Gross flows &amp; stocks'!$Z$6:$AH$5999,UsefulSeries!$A256,3)</f>
        <v>3354.6666666666665</v>
      </c>
      <c r="B259" s="30">
        <f>INDEX('Input - Gross flows &amp; stocks'!$Z$6:$AH$5999,UsefulSeries!$A256,6)</f>
        <v>1607.3333333333333</v>
      </c>
      <c r="C259" s="30">
        <f>INDEX('Input - Gross flows &amp; stocks'!$Z$6:$AH$5999,UsefulSeries!$A256,9)</f>
        <v>61608.333333333336</v>
      </c>
      <c r="D259" s="30"/>
      <c r="E259" s="30"/>
      <c r="F259" s="30"/>
      <c r="G259" s="30"/>
      <c r="H259" s="30"/>
      <c r="I259" s="30"/>
      <c r="J259" s="30"/>
      <c r="K259" s="30">
        <v>1609.19055472953</v>
      </c>
      <c r="L259" s="30">
        <v>1178.6531571693397</v>
      </c>
      <c r="M259" s="30">
        <v>62255.859696886517</v>
      </c>
    </row>
    <row r="260" spans="1:13" x14ac:dyDescent="0.35">
      <c r="A260" s="30">
        <f>INDEX('Input - Gross flows &amp; stocks'!$Z$6:$AH$5999,UsefulSeries!$A259,1)</f>
        <v>123754.66666666667</v>
      </c>
      <c r="B260" s="30">
        <f>INDEX('Input - Gross flows &amp; stocks'!$Z$6:$AH$5999,UsefulSeries!$A259,4)</f>
        <v>2027.6666666666667</v>
      </c>
      <c r="C260" s="30">
        <f>INDEX('Input - Gross flows &amp; stocks'!$Z$6:$AH$5999,UsefulSeries!$A259,7)</f>
        <v>3279</v>
      </c>
      <c r="D260" s="30"/>
      <c r="E260" s="30"/>
      <c r="F260" s="30"/>
      <c r="G260" s="30"/>
      <c r="H260" s="30"/>
      <c r="I260" s="30"/>
      <c r="J260" s="30"/>
      <c r="K260" s="30">
        <f t="array" ref="K260:M262">MMULT(MINVERSE($F$5:$H$7),MMULT(A260:C262,TRANSPOSE(MINVERSE($F$5:$H$7))))</f>
        <v>126743.32861351121</v>
      </c>
      <c r="L260" s="30">
        <v>1965.4576946562718</v>
      </c>
      <c r="M260" s="30">
        <v>1490.7588203983646</v>
      </c>
    </row>
    <row r="261" spans="1:13" x14ac:dyDescent="0.35">
      <c r="A261" s="30">
        <f>INDEX('Input - Gross flows &amp; stocks'!$Z$6:$AH$5999,UsefulSeries!$A259,2)</f>
        <v>1671</v>
      </c>
      <c r="B261" s="30">
        <f>INDEX('Input - Gross flows &amp; stocks'!$Z$6:$AH$5999,UsefulSeries!$A259,5)</f>
        <v>3360.6666666666665</v>
      </c>
      <c r="C261" s="30">
        <f>INDEX('Input - Gross flows &amp; stocks'!$Z$6:$AH$5999,UsefulSeries!$A259,8)</f>
        <v>1790.6666666666667</v>
      </c>
      <c r="D261" s="30"/>
      <c r="E261" s="30"/>
      <c r="F261" s="30"/>
      <c r="G261" s="30"/>
      <c r="H261" s="30"/>
      <c r="I261" s="30"/>
      <c r="J261" s="30"/>
      <c r="K261" s="30">
        <v>1556.3601506008649</v>
      </c>
      <c r="L261" s="30">
        <v>4267.1942979886189</v>
      </c>
      <c r="M261" s="30">
        <v>1402.1299259274006</v>
      </c>
    </row>
    <row r="262" spans="1:13" x14ac:dyDescent="0.35">
      <c r="A262" s="30">
        <f>INDEX('Input - Gross flows &amp; stocks'!$Z$6:$AH$5999,UsefulSeries!$A259,3)</f>
        <v>3332</v>
      </c>
      <c r="B262" s="30">
        <f>INDEX('Input - Gross flows &amp; stocks'!$Z$6:$AH$5999,UsefulSeries!$A259,6)</f>
        <v>1602</v>
      </c>
      <c r="C262" s="30">
        <f>INDEX('Input - Gross flows &amp; stocks'!$Z$6:$AH$5999,UsefulSeries!$A259,9)</f>
        <v>61528.666666666664</v>
      </c>
      <c r="D262" s="30"/>
      <c r="E262" s="30"/>
      <c r="F262" s="30"/>
      <c r="G262" s="30"/>
      <c r="H262" s="30"/>
      <c r="I262" s="30"/>
      <c r="J262" s="30"/>
      <c r="K262" s="30">
        <v>1588.1507108705741</v>
      </c>
      <c r="L262" s="30">
        <v>1182.9885772807922</v>
      </c>
      <c r="M262" s="30">
        <v>62175.972013126287</v>
      </c>
    </row>
    <row r="263" spans="1:13" x14ac:dyDescent="0.35">
      <c r="A263" s="30">
        <f>INDEX('Input - Gross flows &amp; stocks'!$Z$6:$AH$5999,UsefulSeries!$A262,1)</f>
        <v>124066</v>
      </c>
      <c r="B263" s="30">
        <f>INDEX('Input - Gross flows &amp; stocks'!$Z$6:$AH$5999,UsefulSeries!$A262,4)</f>
        <v>2005.6666666666667</v>
      </c>
      <c r="C263" s="30">
        <f>INDEX('Input - Gross flows &amp; stocks'!$Z$6:$AH$5999,UsefulSeries!$A262,7)</f>
        <v>3154</v>
      </c>
      <c r="D263" s="30"/>
      <c r="E263" s="30"/>
      <c r="F263" s="30"/>
      <c r="G263" s="30"/>
      <c r="H263" s="30"/>
      <c r="I263" s="30"/>
      <c r="J263" s="30"/>
      <c r="K263" s="30">
        <f t="array" ref="K263:M265">MMULT(MINVERSE($F$5:$H$7),MMULT(A263:C265,TRANSPOSE(MINVERSE($F$5:$H$7))))</f>
        <v>127061.94068853653</v>
      </c>
      <c r="L263" s="30">
        <v>1942.9380333895742</v>
      </c>
      <c r="M263" s="30">
        <v>1362.2836316038574</v>
      </c>
    </row>
    <row r="264" spans="1:13" x14ac:dyDescent="0.35">
      <c r="A264" s="30">
        <f>INDEX('Input - Gross flows &amp; stocks'!$Z$6:$AH$5999,UsefulSeries!$A262,2)</f>
        <v>1742.6666666666667</v>
      </c>
      <c r="B264" s="30">
        <f>INDEX('Input - Gross flows &amp; stocks'!$Z$6:$AH$5999,UsefulSeries!$A262,5)</f>
        <v>3244.3333333333335</v>
      </c>
      <c r="C264" s="30">
        <f>INDEX('Input - Gross flows &amp; stocks'!$Z$6:$AH$5999,UsefulSeries!$A262,8)</f>
        <v>1766</v>
      </c>
      <c r="D264" s="30"/>
      <c r="E264" s="30"/>
      <c r="F264" s="30"/>
      <c r="G264" s="30"/>
      <c r="H264" s="30"/>
      <c r="I264" s="30"/>
      <c r="J264" s="30"/>
      <c r="K264" s="30">
        <v>1640.5901897115393</v>
      </c>
      <c r="L264" s="30">
        <v>4118.8110781789883</v>
      </c>
      <c r="M264" s="30">
        <v>1387.4750313298339</v>
      </c>
    </row>
    <row r="265" spans="1:13" x14ac:dyDescent="0.35">
      <c r="A265" s="30">
        <f>INDEX('Input - Gross flows &amp; stocks'!$Z$6:$AH$5999,UsefulSeries!$A262,3)</f>
        <v>3337.6666666666665</v>
      </c>
      <c r="B265" s="30">
        <f>INDEX('Input - Gross flows &amp; stocks'!$Z$6:$AH$5999,UsefulSeries!$A262,6)</f>
        <v>1591.6666666666667</v>
      </c>
      <c r="C265" s="30">
        <f>INDEX('Input - Gross flows &amp; stocks'!$Z$6:$AH$5999,UsefulSeries!$A262,9)</f>
        <v>61586.666666666664</v>
      </c>
      <c r="D265" s="30"/>
      <c r="E265" s="30"/>
      <c r="F265" s="30"/>
      <c r="G265" s="30"/>
      <c r="H265" s="30"/>
      <c r="I265" s="30"/>
      <c r="J265" s="30"/>
      <c r="K265" s="30">
        <v>1582.4702777448604</v>
      </c>
      <c r="L265" s="30">
        <v>1185.4930739723288</v>
      </c>
      <c r="M265" s="30">
        <v>62238.728607930665</v>
      </c>
    </row>
    <row r="266" spans="1:13" x14ac:dyDescent="0.35">
      <c r="A266" s="30">
        <f>INDEX('Input - Gross flows &amp; stocks'!$Z$6:$AH$5999,UsefulSeries!$A265,1)</f>
        <v>124311</v>
      </c>
      <c r="B266" s="30">
        <f>INDEX('Input - Gross flows &amp; stocks'!$Z$6:$AH$5999,UsefulSeries!$A265,4)</f>
        <v>2046</v>
      </c>
      <c r="C266" s="30">
        <f>INDEX('Input - Gross flows &amp; stocks'!$Z$6:$AH$5999,UsefulSeries!$A265,7)</f>
        <v>3114.3333333333335</v>
      </c>
      <c r="D266" s="30"/>
      <c r="E266" s="30"/>
      <c r="F266" s="30"/>
      <c r="G266" s="30"/>
      <c r="H266" s="30"/>
      <c r="I266" s="30"/>
      <c r="J266" s="30"/>
      <c r="K266" s="30">
        <f t="array" ref="K266:M268">MMULT(MINVERSE($F$5:$H$7),MMULT(A266:C268,TRANSPOSE(MINVERSE($F$5:$H$7))))</f>
        <v>127312.95292117742</v>
      </c>
      <c r="L266" s="30">
        <v>1990.6291293529832</v>
      </c>
      <c r="M266" s="30">
        <v>1313.9475340179138</v>
      </c>
    </row>
    <row r="267" spans="1:13" x14ac:dyDescent="0.35">
      <c r="A267" s="30">
        <f>INDEX('Input - Gross flows &amp; stocks'!$Z$6:$AH$5999,UsefulSeries!$A265,2)</f>
        <v>1729.6666666666667</v>
      </c>
      <c r="B267" s="30">
        <f>INDEX('Input - Gross flows &amp; stocks'!$Z$6:$AH$5999,UsefulSeries!$A265,5)</f>
        <v>3172</v>
      </c>
      <c r="C267" s="30">
        <f>INDEX('Input - Gross flows &amp; stocks'!$Z$6:$AH$5999,UsefulSeries!$A265,8)</f>
        <v>1777.6666666666667</v>
      </c>
      <c r="D267" s="30"/>
      <c r="E267" s="30"/>
      <c r="F267" s="30"/>
      <c r="G267" s="30"/>
      <c r="H267" s="30"/>
      <c r="I267" s="30"/>
      <c r="J267" s="30"/>
      <c r="K267" s="30">
        <v>1627.0903510221947</v>
      </c>
      <c r="L267" s="30">
        <v>4026.5643935507856</v>
      </c>
      <c r="M267" s="30">
        <v>1409.5532779268685</v>
      </c>
    </row>
    <row r="268" spans="1:13" x14ac:dyDescent="0.35">
      <c r="A268" s="30">
        <f>INDEX('Input - Gross flows &amp; stocks'!$Z$6:$AH$5999,UsefulSeries!$A265,3)</f>
        <v>3279.3333333333335</v>
      </c>
      <c r="B268" s="30">
        <f>INDEX('Input - Gross flows &amp; stocks'!$Z$6:$AH$5999,UsefulSeries!$A265,6)</f>
        <v>1556.6666666666667</v>
      </c>
      <c r="C268" s="30">
        <f>INDEX('Input - Gross flows &amp; stocks'!$Z$6:$AH$5999,UsefulSeries!$A265,9)</f>
        <v>61670</v>
      </c>
      <c r="D268" s="30"/>
      <c r="E268" s="30"/>
      <c r="F268" s="30"/>
      <c r="G268" s="30"/>
      <c r="H268" s="30"/>
      <c r="I268" s="30"/>
      <c r="J268" s="30"/>
      <c r="K268" s="30">
        <v>1521.9580472019379</v>
      </c>
      <c r="L268" s="30">
        <v>1153.8468404980047</v>
      </c>
      <c r="M268" s="30">
        <v>62326.230851879416</v>
      </c>
    </row>
    <row r="269" spans="1:13" x14ac:dyDescent="0.35">
      <c r="A269" s="30">
        <f>INDEX('Input - Gross flows &amp; stocks'!$Z$6:$AH$5999,UsefulSeries!$A268,1)</f>
        <v>124573</v>
      </c>
      <c r="B269" s="30">
        <f>INDEX('Input - Gross flows &amp; stocks'!$Z$6:$AH$5999,UsefulSeries!$A268,4)</f>
        <v>1966</v>
      </c>
      <c r="C269" s="30">
        <f>INDEX('Input - Gross flows &amp; stocks'!$Z$6:$AH$5999,UsefulSeries!$A268,7)</f>
        <v>3104.3333333333335</v>
      </c>
      <c r="D269" s="30"/>
      <c r="E269" s="30"/>
      <c r="F269" s="30"/>
      <c r="G269" s="30"/>
      <c r="H269" s="30"/>
      <c r="I269" s="30"/>
      <c r="J269" s="30"/>
      <c r="K269" s="30">
        <f t="array" ref="K269:M271">MMULT(MINVERSE($F$5:$H$7),MMULT(A269:C271,TRANSPOSE(MINVERSE($F$5:$H$7))))</f>
        <v>127583.80116601416</v>
      </c>
      <c r="L269" s="30">
        <v>1898.9917697923843</v>
      </c>
      <c r="M269" s="30">
        <v>1309.2274517899261</v>
      </c>
    </row>
    <row r="270" spans="1:13" x14ac:dyDescent="0.35">
      <c r="A270" s="30">
        <f>INDEX('Input - Gross flows &amp; stocks'!$Z$6:$AH$5999,UsefulSeries!$A268,2)</f>
        <v>1709.3333333333333</v>
      </c>
      <c r="B270" s="30">
        <f>INDEX('Input - Gross flows &amp; stocks'!$Z$6:$AH$5999,UsefulSeries!$A268,5)</f>
        <v>3151</v>
      </c>
      <c r="C270" s="30">
        <f>INDEX('Input - Gross flows &amp; stocks'!$Z$6:$AH$5999,UsefulSeries!$A268,8)</f>
        <v>1801.6666666666667</v>
      </c>
      <c r="D270" s="30"/>
      <c r="E270" s="30"/>
      <c r="F270" s="30"/>
      <c r="G270" s="30"/>
      <c r="H270" s="30"/>
      <c r="I270" s="30"/>
      <c r="J270" s="30"/>
      <c r="K270" s="30">
        <v>1603.7201613980919</v>
      </c>
      <c r="L270" s="30">
        <v>3999.8125935337171</v>
      </c>
      <c r="M270" s="30">
        <v>1439.718119526083</v>
      </c>
    </row>
    <row r="271" spans="1:13" x14ac:dyDescent="0.35">
      <c r="A271" s="30">
        <f>INDEX('Input - Gross flows &amp; stocks'!$Z$6:$AH$5999,UsefulSeries!$A268,3)</f>
        <v>3264</v>
      </c>
      <c r="B271" s="30">
        <f>INDEX('Input - Gross flows &amp; stocks'!$Z$6:$AH$5999,UsefulSeries!$A268,6)</f>
        <v>1584.6666666666667</v>
      </c>
      <c r="C271" s="30">
        <f>INDEX('Input - Gross flows &amp; stocks'!$Z$6:$AH$5999,UsefulSeries!$A268,9)</f>
        <v>61666.333333333336</v>
      </c>
      <c r="D271" s="30"/>
      <c r="E271" s="30"/>
      <c r="F271" s="30"/>
      <c r="G271" s="30"/>
      <c r="H271" s="30"/>
      <c r="I271" s="30"/>
      <c r="J271" s="30"/>
      <c r="K271" s="30">
        <v>1505.1586472803456</v>
      </c>
      <c r="L271" s="30">
        <v>1189.2850788694223</v>
      </c>
      <c r="M271" s="30">
        <v>62316.765539327411</v>
      </c>
    </row>
    <row r="272" spans="1:13" x14ac:dyDescent="0.35">
      <c r="A272" s="30">
        <f>INDEX('Input - Gross flows &amp; stocks'!$Z$6:$AH$5999,UsefulSeries!$A271,1)</f>
        <v>124816</v>
      </c>
      <c r="B272" s="30">
        <f>INDEX('Input - Gross flows &amp; stocks'!$Z$6:$AH$5999,UsefulSeries!$A271,4)</f>
        <v>1914.6666666666667</v>
      </c>
      <c r="C272" s="30">
        <f>INDEX('Input - Gross flows &amp; stocks'!$Z$6:$AH$5999,UsefulSeries!$A271,7)</f>
        <v>3104</v>
      </c>
      <c r="D272" s="30"/>
      <c r="E272" s="30"/>
      <c r="F272" s="30"/>
      <c r="G272" s="30"/>
      <c r="H272" s="30"/>
      <c r="I272" s="30"/>
      <c r="J272" s="30"/>
      <c r="K272" s="30">
        <f t="array" ref="K272:M274">MMULT(MINVERSE($F$5:$H$7),MMULT(A272:C274,TRANSPOSE(MINVERSE($F$5:$H$7))))</f>
        <v>127835.40519732922</v>
      </c>
      <c r="L272" s="30">
        <v>1838.9098032165077</v>
      </c>
      <c r="M272" s="30">
        <v>1312.2013048161957</v>
      </c>
    </row>
    <row r="273" spans="1:13" x14ac:dyDescent="0.35">
      <c r="A273" s="30">
        <f>INDEX('Input - Gross flows &amp; stocks'!$Z$6:$AH$5999,UsefulSeries!$A271,2)</f>
        <v>1643.3333333333333</v>
      </c>
      <c r="B273" s="30">
        <f>INDEX('Input - Gross flows &amp; stocks'!$Z$6:$AH$5999,UsefulSeries!$A271,5)</f>
        <v>3188</v>
      </c>
      <c r="C273" s="30">
        <f>INDEX('Input - Gross flows &amp; stocks'!$Z$6:$AH$5999,UsefulSeries!$A271,8)</f>
        <v>1788.3333333333333</v>
      </c>
      <c r="D273" s="30"/>
      <c r="E273" s="30"/>
      <c r="F273" s="30"/>
      <c r="G273" s="30"/>
      <c r="H273" s="30"/>
      <c r="I273" s="30"/>
      <c r="J273" s="30"/>
      <c r="K273" s="30">
        <v>1526.9176993937406</v>
      </c>
      <c r="L273" s="30">
        <v>4047.3357501864912</v>
      </c>
      <c r="M273" s="30">
        <v>1420.6948814347129</v>
      </c>
    </row>
    <row r="274" spans="1:13" x14ac:dyDescent="0.35">
      <c r="A274" s="30">
        <f>INDEX('Input - Gross flows &amp; stocks'!$Z$6:$AH$5999,UsefulSeries!$A271,3)</f>
        <v>3269.3333333333335</v>
      </c>
      <c r="B274" s="30">
        <f>INDEX('Input - Gross flows &amp; stocks'!$Z$6:$AH$5999,UsefulSeries!$A271,6)</f>
        <v>1583.3333333333333</v>
      </c>
      <c r="C274" s="30">
        <f>INDEX('Input - Gross flows &amp; stocks'!$Z$6:$AH$5999,UsefulSeries!$A271,9)</f>
        <v>61691</v>
      </c>
      <c r="D274" s="30"/>
      <c r="E274" s="30"/>
      <c r="F274" s="30"/>
      <c r="G274" s="30"/>
      <c r="H274" s="30"/>
      <c r="I274" s="30"/>
      <c r="J274" s="30"/>
      <c r="K274" s="30">
        <v>1515.2622913352561</v>
      </c>
      <c r="L274" s="30">
        <v>1183.7379875771121</v>
      </c>
      <c r="M274" s="30">
        <v>62343.720216506023</v>
      </c>
    </row>
    <row r="275" spans="1:13" x14ac:dyDescent="0.35">
      <c r="A275" s="30">
        <f>INDEX('Input - Gross flows &amp; stocks'!$Z$6:$AH$5999,UsefulSeries!$A274,1)</f>
        <v>124967</v>
      </c>
      <c r="B275" s="30">
        <f>INDEX('Input - Gross flows &amp; stocks'!$Z$6:$AH$5999,UsefulSeries!$A274,4)</f>
        <v>1866.6666666666667</v>
      </c>
      <c r="C275" s="30">
        <f>INDEX('Input - Gross flows &amp; stocks'!$Z$6:$AH$5999,UsefulSeries!$A274,7)</f>
        <v>3109.6666666666665</v>
      </c>
      <c r="D275" s="30"/>
      <c r="E275" s="30"/>
      <c r="F275" s="30"/>
      <c r="G275" s="30"/>
      <c r="H275" s="30"/>
      <c r="I275" s="30"/>
      <c r="J275" s="30"/>
      <c r="K275" s="30">
        <f t="array" ref="K275:M277">MMULT(MINVERSE($F$5:$H$7),MMULT(A275:C277,TRANSPOSE(MINVERSE($F$5:$H$7))))</f>
        <v>127990.89122253472</v>
      </c>
      <c r="L275" s="30">
        <v>1783.977271633996</v>
      </c>
      <c r="M275" s="30">
        <v>1322.398486088292</v>
      </c>
    </row>
    <row r="276" spans="1:13" x14ac:dyDescent="0.35">
      <c r="A276" s="30">
        <f>INDEX('Input - Gross flows &amp; stocks'!$Z$6:$AH$5999,UsefulSeries!$A274,2)</f>
        <v>1645.3333333333333</v>
      </c>
      <c r="B276" s="30">
        <f>INDEX('Input - Gross flows &amp; stocks'!$Z$6:$AH$5999,UsefulSeries!$A274,5)</f>
        <v>3172.3333333333335</v>
      </c>
      <c r="C276" s="30">
        <f>INDEX('Input - Gross flows &amp; stocks'!$Z$6:$AH$5999,UsefulSeries!$A274,8)</f>
        <v>1733</v>
      </c>
      <c r="D276" s="30"/>
      <c r="E276" s="30"/>
      <c r="F276" s="30"/>
      <c r="G276" s="30"/>
      <c r="H276" s="30"/>
      <c r="I276" s="30"/>
      <c r="J276" s="30"/>
      <c r="K276" s="30">
        <v>1529.4253946396198</v>
      </c>
      <c r="L276" s="30">
        <v>4027.6037856320067</v>
      </c>
      <c r="M276" s="30">
        <v>1359.2760808578078</v>
      </c>
    </row>
    <row r="277" spans="1:13" x14ac:dyDescent="0.35">
      <c r="A277" s="30">
        <f>INDEX('Input - Gross flows &amp; stocks'!$Z$6:$AH$5999,UsefulSeries!$A274,3)</f>
        <v>3318</v>
      </c>
      <c r="B277" s="30">
        <f>INDEX('Input - Gross flows &amp; stocks'!$Z$6:$AH$5999,UsefulSeries!$A274,6)</f>
        <v>1599.3333333333333</v>
      </c>
      <c r="C277" s="30">
        <f>INDEX('Input - Gross flows &amp; stocks'!$Z$6:$AH$5999,UsefulSeries!$A274,9)</f>
        <v>61775.666666666664</v>
      </c>
      <c r="D277" s="30"/>
      <c r="E277" s="30"/>
      <c r="F277" s="30"/>
      <c r="G277" s="30"/>
      <c r="H277" s="30"/>
      <c r="I277" s="30"/>
      <c r="J277" s="30"/>
      <c r="K277" s="30">
        <v>1562.2984102774356</v>
      </c>
      <c r="L277" s="30">
        <v>1204.0366479134414</v>
      </c>
      <c r="M277" s="30">
        <v>62433.3094087145</v>
      </c>
    </row>
    <row r="278" spans="1:13" x14ac:dyDescent="0.35">
      <c r="A278" s="30">
        <f>INDEX('Input - Gross flows &amp; stocks'!$Z$6:$AH$5999,UsefulSeries!$A277,1)</f>
        <v>125071</v>
      </c>
      <c r="B278" s="30">
        <f>INDEX('Input - Gross flows &amp; stocks'!$Z$6:$AH$5999,UsefulSeries!$A277,4)</f>
        <v>1896.3333333333333</v>
      </c>
      <c r="C278" s="30">
        <f>INDEX('Input - Gross flows &amp; stocks'!$Z$6:$AH$5999,UsefulSeries!$A277,7)</f>
        <v>3189.3333333333335</v>
      </c>
      <c r="D278" s="30"/>
      <c r="E278" s="30"/>
      <c r="F278" s="30"/>
      <c r="G278" s="30"/>
      <c r="H278" s="30"/>
      <c r="I278" s="30"/>
      <c r="J278" s="30"/>
      <c r="K278" s="30">
        <f t="array" ref="K278:M280">MMULT(MINVERSE($F$5:$H$7),MMULT(A278:C280,TRANSPOSE(MINVERSE($F$5:$H$7))))</f>
        <v>128096.24591181814</v>
      </c>
      <c r="L278" s="30">
        <v>1818.7296718462464</v>
      </c>
      <c r="M278" s="30">
        <v>1399.9439634259384</v>
      </c>
    </row>
    <row r="279" spans="1:13" x14ac:dyDescent="0.35">
      <c r="A279" s="30">
        <f>INDEX('Input - Gross flows &amp; stocks'!$Z$6:$AH$5999,UsefulSeries!$A277,2)</f>
        <v>1651.3333333333333</v>
      </c>
      <c r="B279" s="30">
        <f>INDEX('Input - Gross flows &amp; stocks'!$Z$6:$AH$5999,UsefulSeries!$A277,5)</f>
        <v>3131</v>
      </c>
      <c r="C279" s="30">
        <f>INDEX('Input - Gross flows &amp; stocks'!$Z$6:$AH$5999,UsefulSeries!$A277,8)</f>
        <v>1670.6666666666667</v>
      </c>
      <c r="D279" s="30"/>
      <c r="E279" s="30"/>
      <c r="F279" s="30"/>
      <c r="G279" s="30"/>
      <c r="H279" s="30"/>
      <c r="I279" s="30"/>
      <c r="J279" s="30"/>
      <c r="K279" s="30">
        <v>1537.3925075830716</v>
      </c>
      <c r="L279" s="30">
        <v>3975.2351273603185</v>
      </c>
      <c r="M279" s="30">
        <v>1292.6597056925871</v>
      </c>
    </row>
    <row r="280" spans="1:13" x14ac:dyDescent="0.35">
      <c r="A280" s="30">
        <f>INDEX('Input - Gross flows &amp; stocks'!$Z$6:$AH$5999,UsefulSeries!$A277,3)</f>
        <v>3327</v>
      </c>
      <c r="B280" s="30">
        <f>INDEX('Input - Gross flows &amp; stocks'!$Z$6:$AH$5999,UsefulSeries!$A277,6)</f>
        <v>1544</v>
      </c>
      <c r="C280" s="30">
        <f>INDEX('Input - Gross flows &amp; stocks'!$Z$6:$AH$5999,UsefulSeries!$A277,9)</f>
        <v>61906.333333333336</v>
      </c>
      <c r="D280" s="30"/>
      <c r="E280" s="30"/>
      <c r="F280" s="30"/>
      <c r="G280" s="30"/>
      <c r="H280" s="30"/>
      <c r="I280" s="30"/>
      <c r="J280" s="30"/>
      <c r="K280" s="30">
        <v>1570.1483083562687</v>
      </c>
      <c r="L280" s="30">
        <v>1145.2554321242987</v>
      </c>
      <c r="M280" s="30">
        <v>62577.639961458153</v>
      </c>
    </row>
    <row r="281" spans="1:13" x14ac:dyDescent="0.35">
      <c r="A281" s="30">
        <f>INDEX('Input - Gross flows &amp; stocks'!$Z$6:$AH$5999,UsefulSeries!$A280,1)</f>
        <v>125148</v>
      </c>
      <c r="B281" s="30">
        <f>INDEX('Input - Gross flows &amp; stocks'!$Z$6:$AH$5999,UsefulSeries!$A280,4)</f>
        <v>1950</v>
      </c>
      <c r="C281" s="30">
        <f>INDEX('Input - Gross flows &amp; stocks'!$Z$6:$AH$5999,UsefulSeries!$A280,7)</f>
        <v>3298.6666666666665</v>
      </c>
      <c r="D281" s="30"/>
      <c r="E281" s="30"/>
      <c r="F281" s="30"/>
      <c r="G281" s="30"/>
      <c r="H281" s="30"/>
      <c r="I281" s="30"/>
      <c r="J281" s="30"/>
      <c r="K281" s="30">
        <f t="array" ref="K281:M283">MMULT(MINVERSE($F$5:$H$7),MMULT(A281:C283,TRANSPOSE(MINVERSE($F$5:$H$7))))</f>
        <v>128171.52783065678</v>
      </c>
      <c r="L281" s="30">
        <v>1882.9394502412108</v>
      </c>
      <c r="M281" s="30">
        <v>1504.7041632350169</v>
      </c>
    </row>
    <row r="282" spans="1:13" x14ac:dyDescent="0.35">
      <c r="A282" s="30">
        <f>INDEX('Input - Gross flows &amp; stocks'!$Z$6:$AH$5999,UsefulSeries!$A280,2)</f>
        <v>1722.3333333333333</v>
      </c>
      <c r="B282" s="30">
        <f>INDEX('Input - Gross flows &amp; stocks'!$Z$6:$AH$5999,UsefulSeries!$A280,5)</f>
        <v>2995.6666666666665</v>
      </c>
      <c r="C282" s="30">
        <f>INDEX('Input - Gross flows &amp; stocks'!$Z$6:$AH$5999,UsefulSeries!$A280,8)</f>
        <v>1672.6666666666667</v>
      </c>
      <c r="D282" s="30"/>
      <c r="E282" s="30"/>
      <c r="F282" s="30"/>
      <c r="G282" s="30"/>
      <c r="H282" s="30"/>
      <c r="I282" s="30"/>
      <c r="J282" s="30"/>
      <c r="K282" s="30">
        <v>1621.4479550569642</v>
      </c>
      <c r="L282" s="30">
        <v>3802.3749359287199</v>
      </c>
      <c r="M282" s="30">
        <v>1310.5399122576457</v>
      </c>
    </row>
    <row r="283" spans="1:13" x14ac:dyDescent="0.35">
      <c r="A283" s="30">
        <f>INDEX('Input - Gross flows &amp; stocks'!$Z$6:$AH$5999,UsefulSeries!$A280,3)</f>
        <v>3393</v>
      </c>
      <c r="B283" s="30">
        <f>INDEX('Input - Gross flows &amp; stocks'!$Z$6:$AH$5999,UsefulSeries!$A280,6)</f>
        <v>1525.3333333333333</v>
      </c>
      <c r="C283" s="30">
        <f>INDEX('Input - Gross flows &amp; stocks'!$Z$6:$AH$5999,UsefulSeries!$A280,9)</f>
        <v>61872.666666666664</v>
      </c>
      <c r="D283" s="30"/>
      <c r="E283" s="30"/>
      <c r="F283" s="30"/>
      <c r="G283" s="30"/>
      <c r="H283" s="30"/>
      <c r="I283" s="30"/>
      <c r="J283" s="30"/>
      <c r="K283" s="30">
        <v>1629.2258419548641</v>
      </c>
      <c r="L283" s="30">
        <v>1139.9022806049629</v>
      </c>
      <c r="M283" s="30">
        <v>62541.967818989047</v>
      </c>
    </row>
    <row r="284" spans="1:13" x14ac:dyDescent="0.35">
      <c r="A284" s="30">
        <f>INDEX('Input - Gross flows &amp; stocks'!$Z$6:$AH$5999,UsefulSeries!$A283,1)</f>
        <v>125313</v>
      </c>
      <c r="B284" s="30">
        <f>INDEX('Input - Gross flows &amp; stocks'!$Z$6:$AH$5999,UsefulSeries!$A283,4)</f>
        <v>1931</v>
      </c>
      <c r="C284" s="30">
        <f>INDEX('Input - Gross flows &amp; stocks'!$Z$6:$AH$5999,UsefulSeries!$A283,7)</f>
        <v>3336.3333333333335</v>
      </c>
      <c r="D284" s="30"/>
      <c r="E284" s="30"/>
      <c r="F284" s="30"/>
      <c r="G284" s="30"/>
      <c r="H284" s="30"/>
      <c r="I284" s="30"/>
      <c r="J284" s="30"/>
      <c r="K284" s="30">
        <f t="array" ref="K284:M286">MMULT(MINVERSE($F$5:$H$7),MMULT(A284:C286,TRANSPOSE(MINVERSE($F$5:$H$7))))</f>
        <v>128340.64977271786</v>
      </c>
      <c r="L284" s="30">
        <v>1861.5295357626524</v>
      </c>
      <c r="M284" s="30">
        <v>1543.4599613976632</v>
      </c>
    </row>
    <row r="285" spans="1:13" x14ac:dyDescent="0.35">
      <c r="A285" s="30">
        <f>INDEX('Input - Gross flows &amp; stocks'!$Z$6:$AH$5999,UsefulSeries!$A283,2)</f>
        <v>1720.3333333333333</v>
      </c>
      <c r="B285" s="30">
        <f>INDEX('Input - Gross flows &amp; stocks'!$Z$6:$AH$5999,UsefulSeries!$A283,5)</f>
        <v>2966</v>
      </c>
      <c r="C285" s="30">
        <f>INDEX('Input - Gross flows &amp; stocks'!$Z$6:$AH$5999,UsefulSeries!$A283,8)</f>
        <v>1679</v>
      </c>
      <c r="D285" s="30"/>
      <c r="E285" s="30"/>
      <c r="F285" s="30"/>
      <c r="G285" s="30"/>
      <c r="H285" s="30"/>
      <c r="I285" s="30"/>
      <c r="J285" s="30"/>
      <c r="K285" s="30">
        <v>1619.3318626561036</v>
      </c>
      <c r="L285" s="30">
        <v>3764.5993363727134</v>
      </c>
      <c r="M285" s="30">
        <v>1321.4206788922486</v>
      </c>
    </row>
    <row r="286" spans="1:13" x14ac:dyDescent="0.35">
      <c r="A286" s="30">
        <f>INDEX('Input - Gross flows &amp; stocks'!$Z$6:$AH$5999,UsefulSeries!$A283,3)</f>
        <v>3443</v>
      </c>
      <c r="B286" s="30">
        <f>INDEX('Input - Gross flows &amp; stocks'!$Z$6:$AH$5999,UsefulSeries!$A283,6)</f>
        <v>1513.6666666666667</v>
      </c>
      <c r="C286" s="30">
        <f>INDEX('Input - Gross flows &amp; stocks'!$Z$6:$AH$5999,UsefulSeries!$A283,9)</f>
        <v>61842.333333333336</v>
      </c>
      <c r="D286" s="30"/>
      <c r="E286" s="30"/>
      <c r="F286" s="30"/>
      <c r="G286" s="30"/>
      <c r="H286" s="30"/>
      <c r="I286" s="30"/>
      <c r="J286" s="30"/>
      <c r="K286" s="30">
        <v>1679.1027556350011</v>
      </c>
      <c r="L286" s="30">
        <v>1130.4662489643069</v>
      </c>
      <c r="M286" s="30">
        <v>62510.443703227684</v>
      </c>
    </row>
    <row r="287" spans="1:13" x14ac:dyDescent="0.35">
      <c r="A287" s="30">
        <f>INDEX('Input - Gross flows &amp; stocks'!$Z$6:$AH$5999,UsefulSeries!$A286,1)</f>
        <v>125421.33333333333</v>
      </c>
      <c r="B287" s="30">
        <f>INDEX('Input - Gross flows &amp; stocks'!$Z$6:$AH$5999,UsefulSeries!$A286,4)</f>
        <v>1949</v>
      </c>
      <c r="C287" s="30">
        <f>INDEX('Input - Gross flows &amp; stocks'!$Z$6:$AH$5999,UsefulSeries!$A286,7)</f>
        <v>3276.6666666666665</v>
      </c>
      <c r="D287" s="30"/>
      <c r="E287" s="30"/>
      <c r="F287" s="30"/>
      <c r="G287" s="30"/>
      <c r="H287" s="30"/>
      <c r="I287" s="30"/>
      <c r="J287" s="30"/>
      <c r="K287" s="30">
        <f t="array" ref="K287:M289">MMULT(MINVERSE($F$5:$H$7),MMULT(A287:C289,TRANSPOSE(MINVERSE($F$5:$H$7))))</f>
        <v>128450.36154053829</v>
      </c>
      <c r="L287" s="30">
        <v>1883.7896361070507</v>
      </c>
      <c r="M287" s="30">
        <v>1478.5723965701541</v>
      </c>
    </row>
    <row r="288" spans="1:13" x14ac:dyDescent="0.35">
      <c r="A288" s="30">
        <f>INDEX('Input - Gross flows &amp; stocks'!$Z$6:$AH$5999,UsefulSeries!$A286,2)</f>
        <v>1771.6666666666667</v>
      </c>
      <c r="B288" s="30">
        <f>INDEX('Input - Gross flows &amp; stocks'!$Z$6:$AH$5999,UsefulSeries!$A286,5)</f>
        <v>2888</v>
      </c>
      <c r="C288" s="30">
        <f>INDEX('Input - Gross flows &amp; stocks'!$Z$6:$AH$5999,UsefulSeries!$A286,8)</f>
        <v>1703.6666666666667</v>
      </c>
      <c r="D288" s="30"/>
      <c r="E288" s="30"/>
      <c r="F288" s="30"/>
      <c r="G288" s="30"/>
      <c r="H288" s="30"/>
      <c r="I288" s="30"/>
      <c r="J288" s="30"/>
      <c r="K288" s="30">
        <v>1679.4723562894505</v>
      </c>
      <c r="L288" s="30">
        <v>3664.7311599376003</v>
      </c>
      <c r="M288" s="30">
        <v>1358.4566652926649</v>
      </c>
    </row>
    <row r="289" spans="1:13" x14ac:dyDescent="0.35">
      <c r="A289" s="30">
        <f>INDEX('Input - Gross flows &amp; stocks'!$Z$6:$AH$5999,UsefulSeries!$A286,3)</f>
        <v>3465.6666666666665</v>
      </c>
      <c r="B289" s="30">
        <f>INDEX('Input - Gross flows &amp; stocks'!$Z$6:$AH$5999,UsefulSeries!$A286,6)</f>
        <v>1545.3333333333333</v>
      </c>
      <c r="C289" s="30">
        <f>INDEX('Input - Gross flows &amp; stocks'!$Z$6:$AH$5999,UsefulSeries!$A286,9)</f>
        <v>61880.333333333336</v>
      </c>
      <c r="D289" s="30"/>
      <c r="E289" s="30"/>
      <c r="F289" s="30"/>
      <c r="G289" s="30"/>
      <c r="H289" s="30"/>
      <c r="I289" s="30"/>
      <c r="J289" s="30"/>
      <c r="K289" s="30">
        <v>1694.4515318661288</v>
      </c>
      <c r="L289" s="30">
        <v>1175.6966485216772</v>
      </c>
      <c r="M289" s="30">
        <v>62542.49714794023</v>
      </c>
    </row>
    <row r="290" spans="1:13" x14ac:dyDescent="0.35">
      <c r="A290" s="30">
        <f>INDEX('Input - Gross flows &amp; stocks'!$Z$6:$AH$5999,UsefulSeries!$A289,1)</f>
        <v>125550.66666666667</v>
      </c>
      <c r="B290" s="30">
        <f>INDEX('Input - Gross flows &amp; stocks'!$Z$6:$AH$5999,UsefulSeries!$A289,4)</f>
        <v>1908.6666666666667</v>
      </c>
      <c r="C290" s="30">
        <f>INDEX('Input - Gross flows &amp; stocks'!$Z$6:$AH$5999,UsefulSeries!$A289,7)</f>
        <v>3233.3333333333335</v>
      </c>
      <c r="D290" s="30"/>
      <c r="E290" s="30"/>
      <c r="F290" s="30"/>
      <c r="G290" s="30"/>
      <c r="H290" s="30"/>
      <c r="I290" s="30"/>
      <c r="J290" s="30"/>
      <c r="K290" s="30">
        <f t="array" ref="K290:M292">MMULT(MINVERSE($F$5:$H$7),MMULT(A290:C292,TRANSPOSE(MINVERSE($F$5:$H$7))))</f>
        <v>128584.9749672945</v>
      </c>
      <c r="L290" s="30">
        <v>1837.253963777569</v>
      </c>
      <c r="M290" s="30">
        <v>1436.4965431447226</v>
      </c>
    </row>
    <row r="291" spans="1:13" x14ac:dyDescent="0.35">
      <c r="A291" s="30">
        <f>INDEX('Input - Gross flows &amp; stocks'!$Z$6:$AH$5999,UsefulSeries!$A289,2)</f>
        <v>1738.6666666666667</v>
      </c>
      <c r="B291" s="30">
        <f>INDEX('Input - Gross flows &amp; stocks'!$Z$6:$AH$5999,UsefulSeries!$A289,5)</f>
        <v>2891.6666666666665</v>
      </c>
      <c r="C291" s="30">
        <f>INDEX('Input - Gross flows &amp; stocks'!$Z$6:$AH$5999,UsefulSeries!$A289,8)</f>
        <v>1714.6666666666667</v>
      </c>
      <c r="D291" s="30"/>
      <c r="E291" s="30"/>
      <c r="F291" s="30"/>
      <c r="G291" s="30"/>
      <c r="H291" s="30"/>
      <c r="I291" s="30"/>
      <c r="J291" s="30"/>
      <c r="K291" s="30">
        <v>1641.473600320485</v>
      </c>
      <c r="L291" s="30">
        <v>3669.4016258685506</v>
      </c>
      <c r="M291" s="30">
        <v>1370.5663925193217</v>
      </c>
    </row>
    <row r="292" spans="1:13" x14ac:dyDescent="0.35">
      <c r="A292" s="30">
        <f>INDEX('Input - Gross flows &amp; stocks'!$Z$6:$AH$5999,UsefulSeries!$A289,3)</f>
        <v>3420.6666666666665</v>
      </c>
      <c r="B292" s="30">
        <f>INDEX('Input - Gross flows &amp; stocks'!$Z$6:$AH$5999,UsefulSeries!$A289,6)</f>
        <v>1581.6666666666667</v>
      </c>
      <c r="C292" s="30">
        <f>INDEX('Input - Gross flows &amp; stocks'!$Z$6:$AH$5999,UsefulSeries!$A289,9)</f>
        <v>62015.333333333336</v>
      </c>
      <c r="D292" s="30"/>
      <c r="E292" s="30"/>
      <c r="F292" s="30"/>
      <c r="G292" s="30"/>
      <c r="H292" s="30"/>
      <c r="I292" s="30"/>
      <c r="J292" s="30"/>
      <c r="K292" s="30">
        <v>1649.3119747987353</v>
      </c>
      <c r="L292" s="30">
        <v>1216.7389256700012</v>
      </c>
      <c r="M292" s="30">
        <v>62675.487502691343</v>
      </c>
    </row>
    <row r="293" spans="1:13" x14ac:dyDescent="0.35">
      <c r="A293" s="30">
        <f>INDEX('Input - Gross flows &amp; stocks'!$Z$6:$AH$5999,UsefulSeries!$A292,1)</f>
        <v>125633</v>
      </c>
      <c r="B293" s="30">
        <f>INDEX('Input - Gross flows &amp; stocks'!$Z$6:$AH$5999,UsefulSeries!$A292,4)</f>
        <v>1963.3333333333333</v>
      </c>
      <c r="C293" s="30">
        <f>INDEX('Input - Gross flows &amp; stocks'!$Z$6:$AH$5999,UsefulSeries!$A292,7)</f>
        <v>3254</v>
      </c>
      <c r="D293" s="30"/>
      <c r="E293" s="30"/>
      <c r="F293" s="30"/>
      <c r="G293" s="30"/>
      <c r="H293" s="30"/>
      <c r="I293" s="30"/>
      <c r="J293" s="30"/>
      <c r="K293" s="30">
        <f t="array" ref="K293:M295">MMULT(MINVERSE($F$5:$H$7),MMULT(A293:C295,TRANSPOSE(MINVERSE($F$5:$H$7))))</f>
        <v>128668.74425546659</v>
      </c>
      <c r="L293" s="30">
        <v>1901.4576021944972</v>
      </c>
      <c r="M293" s="30">
        <v>1450.4866996110484</v>
      </c>
    </row>
    <row r="294" spans="1:13" x14ac:dyDescent="0.35">
      <c r="A294" s="30">
        <f>INDEX('Input - Gross flows &amp; stocks'!$Z$6:$AH$5999,UsefulSeries!$A292,2)</f>
        <v>1705.6666666666667</v>
      </c>
      <c r="B294" s="30">
        <f>INDEX('Input - Gross flows &amp; stocks'!$Z$6:$AH$5999,UsefulSeries!$A292,5)</f>
        <v>2809</v>
      </c>
      <c r="C294" s="30">
        <f>INDEX('Input - Gross flows &amp; stocks'!$Z$6:$AH$5999,UsefulSeries!$A292,8)</f>
        <v>1686.6666666666667</v>
      </c>
      <c r="D294" s="30"/>
      <c r="E294" s="30"/>
      <c r="F294" s="30"/>
      <c r="G294" s="30"/>
      <c r="H294" s="30"/>
      <c r="I294" s="30"/>
      <c r="J294" s="30"/>
      <c r="K294" s="30">
        <v>1605.7110611470996</v>
      </c>
      <c r="L294" s="30">
        <v>3563.9669991920582</v>
      </c>
      <c r="M294" s="30">
        <v>1348.6985524330678</v>
      </c>
    </row>
    <row r="295" spans="1:13" x14ac:dyDescent="0.35">
      <c r="A295" s="30">
        <f>INDEX('Input - Gross flows &amp; stocks'!$Z$6:$AH$5999,UsefulSeries!$A292,3)</f>
        <v>3424</v>
      </c>
      <c r="B295" s="30">
        <f>INDEX('Input - Gross flows &amp; stocks'!$Z$6:$AH$5999,UsefulSeries!$A292,6)</f>
        <v>1591.6666666666667</v>
      </c>
      <c r="C295" s="30">
        <f>INDEX('Input - Gross flows &amp; stocks'!$Z$6:$AH$5999,UsefulSeries!$A292,9)</f>
        <v>62147.333333333336</v>
      </c>
      <c r="D295" s="30"/>
      <c r="E295" s="30"/>
      <c r="F295" s="30"/>
      <c r="G295" s="30"/>
      <c r="H295" s="30"/>
      <c r="I295" s="30"/>
      <c r="J295" s="30"/>
      <c r="K295" s="30">
        <v>1654.3904399465246</v>
      </c>
      <c r="L295" s="30">
        <v>1237.1293728774453</v>
      </c>
      <c r="M295" s="30">
        <v>62810.475350542249</v>
      </c>
    </row>
    <row r="296" spans="1:13" x14ac:dyDescent="0.35">
      <c r="A296" s="30">
        <f>INDEX('Input - Gross flows &amp; stocks'!$Z$6:$AH$5999,UsefulSeries!$A295,1)</f>
        <v>125812</v>
      </c>
      <c r="B296" s="30">
        <f>INDEX('Input - Gross flows &amp; stocks'!$Z$6:$AH$5999,UsefulSeries!$A295,4)</f>
        <v>1898.3333333333333</v>
      </c>
      <c r="C296" s="30">
        <f>INDEX('Input - Gross flows &amp; stocks'!$Z$6:$AH$5999,UsefulSeries!$A295,7)</f>
        <v>3297</v>
      </c>
      <c r="D296" s="30"/>
      <c r="E296" s="30"/>
      <c r="F296" s="30"/>
      <c r="G296" s="30"/>
      <c r="H296" s="30"/>
      <c r="I296" s="30"/>
      <c r="J296" s="30"/>
      <c r="K296" s="30">
        <f t="array" ref="K296:M298">MMULT(MINVERSE($F$5:$H$7),MMULT(A296:C298,TRANSPOSE(MINVERSE($F$5:$H$7))))</f>
        <v>128854.00019282333</v>
      </c>
      <c r="L296" s="30">
        <v>1827.4219135021567</v>
      </c>
      <c r="M296" s="30">
        <v>1499.5502576081174</v>
      </c>
    </row>
    <row r="297" spans="1:13" x14ac:dyDescent="0.35">
      <c r="A297" s="30">
        <f>INDEX('Input - Gross flows &amp; stocks'!$Z$6:$AH$5999,UsefulSeries!$A295,2)</f>
        <v>1674.3333333333333</v>
      </c>
      <c r="B297" s="30">
        <f>INDEX('Input - Gross flows &amp; stocks'!$Z$6:$AH$5999,UsefulSeries!$A295,5)</f>
        <v>2789.3333333333335</v>
      </c>
      <c r="C297" s="30">
        <f>INDEX('Input - Gross flows &amp; stocks'!$Z$6:$AH$5999,UsefulSeries!$A295,8)</f>
        <v>1654.6666666666667</v>
      </c>
      <c r="D297" s="30"/>
      <c r="E297" s="30"/>
      <c r="F297" s="30"/>
      <c r="G297" s="30"/>
      <c r="H297" s="30"/>
      <c r="I297" s="30"/>
      <c r="J297" s="30"/>
      <c r="K297" s="30">
        <v>1570.1210977280502</v>
      </c>
      <c r="L297" s="30">
        <v>3539.4364931341356</v>
      </c>
      <c r="M297" s="30">
        <v>1314.4562407405854</v>
      </c>
    </row>
    <row r="298" spans="1:13" x14ac:dyDescent="0.35">
      <c r="A298" s="30">
        <f>INDEX('Input - Gross flows &amp; stocks'!$Z$6:$AH$5999,UsefulSeries!$A295,3)</f>
        <v>3437.3333333333335</v>
      </c>
      <c r="B298" s="30">
        <f>INDEX('Input - Gross flows &amp; stocks'!$Z$6:$AH$5999,UsefulSeries!$A295,6)</f>
        <v>1533.6666666666667</v>
      </c>
      <c r="C298" s="30">
        <f>INDEX('Input - Gross flows &amp; stocks'!$Z$6:$AH$5999,UsefulSeries!$A295,9)</f>
        <v>62282.333333333336</v>
      </c>
      <c r="D298" s="30"/>
      <c r="E298" s="30"/>
      <c r="F298" s="30"/>
      <c r="G298" s="30"/>
      <c r="H298" s="30"/>
      <c r="I298" s="30"/>
      <c r="J298" s="30"/>
      <c r="K298" s="30">
        <v>1670.0478528977055</v>
      </c>
      <c r="L298" s="30">
        <v>1173.7472420784147</v>
      </c>
      <c r="M298" s="30">
        <v>62956.644935098244</v>
      </c>
    </row>
    <row r="299" spans="1:13" x14ac:dyDescent="0.35">
      <c r="A299" s="30">
        <f>INDEX('Input - Gross flows &amp; stocks'!$Z$6:$AH$5999,UsefulSeries!$A298,1)</f>
        <v>125962.33333333333</v>
      </c>
      <c r="B299" s="30">
        <f>INDEX('Input - Gross flows &amp; stocks'!$Z$6:$AH$5999,UsefulSeries!$A298,4)</f>
        <v>1903.6666666666667</v>
      </c>
      <c r="C299" s="30">
        <f>INDEX('Input - Gross flows &amp; stocks'!$Z$6:$AH$5999,UsefulSeries!$A298,7)</f>
        <v>3271.6666666666665</v>
      </c>
      <c r="D299" s="30"/>
      <c r="E299" s="30"/>
      <c r="F299" s="30"/>
      <c r="G299" s="30"/>
      <c r="H299" s="30"/>
      <c r="I299" s="30"/>
      <c r="J299" s="30"/>
      <c r="K299" s="30">
        <f t="array" ref="K299:M301">MMULT(MINVERSE($F$5:$H$7),MMULT(A299:C301,TRANSPOSE(MINVERSE($F$5:$H$7))))</f>
        <v>129008.6430322486</v>
      </c>
      <c r="L299" s="30">
        <v>1833.9343482499805</v>
      </c>
      <c r="M299" s="30">
        <v>1471.350287053484</v>
      </c>
    </row>
    <row r="300" spans="1:13" x14ac:dyDescent="0.35">
      <c r="A300" s="30">
        <f>INDEX('Input - Gross flows &amp; stocks'!$Z$6:$AH$5999,UsefulSeries!$A298,2)</f>
        <v>1634.3333333333333</v>
      </c>
      <c r="B300" s="30">
        <f>INDEX('Input - Gross flows &amp; stocks'!$Z$6:$AH$5999,UsefulSeries!$A298,5)</f>
        <v>2783</v>
      </c>
      <c r="C300" s="30">
        <f>INDEX('Input - Gross flows &amp; stocks'!$Z$6:$AH$5999,UsefulSeries!$A298,8)</f>
        <v>1629.3333333333333</v>
      </c>
      <c r="D300" s="30"/>
      <c r="E300" s="30"/>
      <c r="F300" s="30"/>
      <c r="G300" s="30"/>
      <c r="H300" s="30"/>
      <c r="I300" s="30"/>
      <c r="J300" s="30"/>
      <c r="K300" s="30">
        <v>1524.1568935768887</v>
      </c>
      <c r="L300" s="30">
        <v>3531.8502578897437</v>
      </c>
      <c r="M300" s="30">
        <v>1286.4412869373457</v>
      </c>
    </row>
    <row r="301" spans="1:13" x14ac:dyDescent="0.35">
      <c r="A301" s="30">
        <f>INDEX('Input - Gross flows &amp; stocks'!$Z$6:$AH$5999,UsefulSeries!$A298,3)</f>
        <v>3500</v>
      </c>
      <c r="B301" s="30">
        <f>INDEX('Input - Gross flows &amp; stocks'!$Z$6:$AH$5999,UsefulSeries!$A298,6)</f>
        <v>1448.3333333333333</v>
      </c>
      <c r="C301" s="30">
        <f>INDEX('Input - Gross flows &amp; stocks'!$Z$6:$AH$5999,UsefulSeries!$A298,9)</f>
        <v>62412.333333333336</v>
      </c>
      <c r="D301" s="30"/>
      <c r="E301" s="30"/>
      <c r="F301" s="30"/>
      <c r="G301" s="30"/>
      <c r="H301" s="30"/>
      <c r="I301" s="30"/>
      <c r="J301" s="30"/>
      <c r="K301" s="30">
        <v>1737.9754499968822</v>
      </c>
      <c r="L301" s="30">
        <v>1076.7014687394396</v>
      </c>
      <c r="M301" s="30">
        <v>63100.404155525517</v>
      </c>
    </row>
    <row r="302" spans="1:13" x14ac:dyDescent="0.35">
      <c r="A302" s="30">
        <f>INDEX('Input - Gross flows &amp; stocks'!$Z$6:$AH$5999,UsefulSeries!$A301,1)</f>
        <v>126031.66666666667</v>
      </c>
      <c r="B302" s="30">
        <f>INDEX('Input - Gross flows &amp; stocks'!$Z$6:$AH$5999,UsefulSeries!$A301,4)</f>
        <v>1844.6666666666667</v>
      </c>
      <c r="C302" s="30">
        <f>INDEX('Input - Gross flows &amp; stocks'!$Z$6:$AH$5999,UsefulSeries!$A301,7)</f>
        <v>3306</v>
      </c>
      <c r="D302" s="30"/>
      <c r="E302" s="30"/>
      <c r="F302" s="30"/>
      <c r="G302" s="30"/>
      <c r="H302" s="30"/>
      <c r="I302" s="30"/>
      <c r="J302" s="30"/>
      <c r="K302" s="30">
        <f t="array" ref="K302:M304">MMULT(MINVERSE($F$5:$H$7),MMULT(A302:C304,TRANSPOSE(MINVERSE($F$5:$H$7))))</f>
        <v>129079.60604485587</v>
      </c>
      <c r="L302" s="30">
        <v>1765.8143393227167</v>
      </c>
      <c r="M302" s="30">
        <v>1511.2903956984283</v>
      </c>
    </row>
    <row r="303" spans="1:13" x14ac:dyDescent="0.35">
      <c r="A303" s="30">
        <f>INDEX('Input - Gross flows &amp; stocks'!$Z$6:$AH$5999,UsefulSeries!$A301,2)</f>
        <v>1685.3333333333333</v>
      </c>
      <c r="B303" s="30">
        <f>INDEX('Input - Gross flows &amp; stocks'!$Z$6:$AH$5999,UsefulSeries!$A301,5)</f>
        <v>2808.3333333333335</v>
      </c>
      <c r="C303" s="30">
        <f>INDEX('Input - Gross flows &amp; stocks'!$Z$6:$AH$5999,UsefulSeries!$A301,8)</f>
        <v>1661.6666666666667</v>
      </c>
      <c r="D303" s="30"/>
      <c r="E303" s="30"/>
      <c r="F303" s="30"/>
      <c r="G303" s="30"/>
      <c r="H303" s="30"/>
      <c r="I303" s="30"/>
      <c r="J303" s="30"/>
      <c r="K303" s="30">
        <v>1581.4604820690604</v>
      </c>
      <c r="L303" s="30">
        <v>3564.2010404949269</v>
      </c>
      <c r="M303" s="30">
        <v>1319.3489155077609</v>
      </c>
    </row>
    <row r="304" spans="1:13" x14ac:dyDescent="0.35">
      <c r="A304" s="30">
        <f>INDEX('Input - Gross flows &amp; stocks'!$Z$6:$AH$5999,UsefulSeries!$A301,3)</f>
        <v>3522.6666666666665</v>
      </c>
      <c r="B304" s="30">
        <f>INDEX('Input - Gross flows &amp; stocks'!$Z$6:$AH$5999,UsefulSeries!$A301,6)</f>
        <v>1412</v>
      </c>
      <c r="C304" s="30">
        <f>INDEX('Input - Gross flows &amp; stocks'!$Z$6:$AH$5999,UsefulSeries!$A301,9)</f>
        <v>62452.333333333336</v>
      </c>
      <c r="D304" s="30"/>
      <c r="E304" s="30"/>
      <c r="F304" s="30"/>
      <c r="G304" s="30"/>
      <c r="H304" s="30"/>
      <c r="I304" s="30"/>
      <c r="J304" s="30"/>
      <c r="K304" s="30">
        <v>1755.447924769456</v>
      </c>
      <c r="L304" s="30">
        <v>1032.7620588444074</v>
      </c>
      <c r="M304" s="30">
        <v>63141.211496831122</v>
      </c>
    </row>
    <row r="305" spans="1:13" x14ac:dyDescent="0.35">
      <c r="A305" s="30">
        <f>INDEX('Input - Gross flows &amp; stocks'!$Z$6:$AH$5999,UsefulSeries!$A304,1)</f>
        <v>125905.66666666667</v>
      </c>
      <c r="B305" s="30">
        <f>INDEX('Input - Gross flows &amp; stocks'!$Z$6:$AH$5999,UsefulSeries!$A304,4)</f>
        <v>1905.3333333333333</v>
      </c>
      <c r="C305" s="30">
        <f>INDEX('Input - Gross flows &amp; stocks'!$Z$6:$AH$5999,UsefulSeries!$A304,7)</f>
        <v>3387.6666666666665</v>
      </c>
      <c r="D305" s="30"/>
      <c r="E305" s="30"/>
      <c r="F305" s="30"/>
      <c r="G305" s="30"/>
      <c r="H305" s="30"/>
      <c r="I305" s="30"/>
      <c r="J305" s="30"/>
      <c r="K305" s="30">
        <f t="array" ref="K305:M307">MMULT(MINVERSE($F$5:$H$7),MMULT(A305:C307,TRANSPOSE(MINVERSE($F$5:$H$7))))</f>
        <v>128947.74195625741</v>
      </c>
      <c r="L305" s="30">
        <v>1834.2530920714878</v>
      </c>
      <c r="M305" s="30">
        <v>1589.7116362772913</v>
      </c>
    </row>
    <row r="306" spans="1:13" x14ac:dyDescent="0.35">
      <c r="A306" s="30">
        <f>INDEX('Input - Gross flows &amp; stocks'!$Z$6:$AH$5999,UsefulSeries!$A304,2)</f>
        <v>1694.6666666666667</v>
      </c>
      <c r="B306" s="30">
        <f>INDEX('Input - Gross flows &amp; stocks'!$Z$6:$AH$5999,UsefulSeries!$A304,5)</f>
        <v>2844.3333333333335</v>
      </c>
      <c r="C306" s="30">
        <f>INDEX('Input - Gross flows &amp; stocks'!$Z$6:$AH$5999,UsefulSeries!$A304,8)</f>
        <v>1659.6666666666667</v>
      </c>
      <c r="D306" s="30"/>
      <c r="E306" s="30"/>
      <c r="F306" s="30"/>
      <c r="G306" s="30"/>
      <c r="H306" s="30"/>
      <c r="I306" s="30"/>
      <c r="J306" s="30"/>
      <c r="K306" s="30">
        <v>1591.0183046654256</v>
      </c>
      <c r="L306" s="30">
        <v>3609.9365966591204</v>
      </c>
      <c r="M306" s="30">
        <v>1312.5712247990757</v>
      </c>
    </row>
    <row r="307" spans="1:13" x14ac:dyDescent="0.35">
      <c r="A307" s="30">
        <f>INDEX('Input - Gross flows &amp; stocks'!$Z$6:$AH$5999,UsefulSeries!$A304,3)</f>
        <v>3679.3333333333335</v>
      </c>
      <c r="B307" s="30">
        <f>INDEX('Input - Gross flows &amp; stocks'!$Z$6:$AH$5999,UsefulSeries!$A304,6)</f>
        <v>1421.6666666666667</v>
      </c>
      <c r="C307" s="30">
        <f>INDEX('Input - Gross flows &amp; stocks'!$Z$6:$AH$5999,UsefulSeries!$A304,9)</f>
        <v>62406</v>
      </c>
      <c r="D307" s="30"/>
      <c r="E307" s="30"/>
      <c r="F307" s="30"/>
      <c r="G307" s="30"/>
      <c r="H307" s="30"/>
      <c r="I307" s="30"/>
      <c r="J307" s="30"/>
      <c r="K307" s="30">
        <v>1915.8066888919525</v>
      </c>
      <c r="L307" s="30">
        <v>1038.5018901523597</v>
      </c>
      <c r="M307" s="30">
        <v>63091.273281445225</v>
      </c>
    </row>
    <row r="308" spans="1:13" x14ac:dyDescent="0.35">
      <c r="A308" s="30">
        <f>INDEX('Input - Gross flows &amp; stocks'!$Z$6:$AH$5999,UsefulSeries!$A307,1)</f>
        <v>125904.66666666667</v>
      </c>
      <c r="B308" s="30">
        <f>INDEX('Input - Gross flows &amp; stocks'!$Z$6:$AH$5999,UsefulSeries!$A307,4)</f>
        <v>1922</v>
      </c>
      <c r="C308" s="30">
        <f>INDEX('Input - Gross flows &amp; stocks'!$Z$6:$AH$5999,UsefulSeries!$A307,7)</f>
        <v>3612.6666666666665</v>
      </c>
      <c r="D308" s="30"/>
      <c r="E308" s="30"/>
      <c r="F308" s="30"/>
      <c r="G308" s="30"/>
      <c r="H308" s="30"/>
      <c r="I308" s="30"/>
      <c r="J308" s="30"/>
      <c r="K308" s="30">
        <f t="array" ref="K308:M310">MMULT(MINVERSE($F$5:$H$7),MMULT(A308:C310,TRANSPOSE(MINVERSE($F$5:$H$7))))</f>
        <v>128944.56079416303</v>
      </c>
      <c r="L308" s="30">
        <v>1852.6244256663267</v>
      </c>
      <c r="M308" s="30">
        <v>1817.9111902232976</v>
      </c>
    </row>
    <row r="309" spans="1:13" x14ac:dyDescent="0.35">
      <c r="A309" s="30">
        <f>INDEX('Input - Gross flows &amp; stocks'!$Z$6:$AH$5999,UsefulSeries!$A307,2)</f>
        <v>1727</v>
      </c>
      <c r="B309" s="30">
        <f>INDEX('Input - Gross flows &amp; stocks'!$Z$6:$AH$5999,UsefulSeries!$A307,5)</f>
        <v>2832.6666666666665</v>
      </c>
      <c r="C309" s="30">
        <f>INDEX('Input - Gross flows &amp; stocks'!$Z$6:$AH$5999,UsefulSeries!$A307,8)</f>
        <v>1670.6666666666667</v>
      </c>
      <c r="D309" s="30"/>
      <c r="E309" s="30"/>
      <c r="F309" s="30"/>
      <c r="G309" s="30"/>
      <c r="H309" s="30"/>
      <c r="I309" s="30"/>
      <c r="J309" s="30"/>
      <c r="K309" s="30">
        <v>1628.2487137029068</v>
      </c>
      <c r="L309" s="30">
        <v>3594.7576046891099</v>
      </c>
      <c r="M309" s="30">
        <v>1326.0656223728781</v>
      </c>
    </row>
    <row r="310" spans="1:13" x14ac:dyDescent="0.35">
      <c r="A310" s="30">
        <f>INDEX('Input - Gross flows &amp; stocks'!$Z$6:$AH$5999,UsefulSeries!$A307,3)</f>
        <v>3669.3333333333335</v>
      </c>
      <c r="B310" s="30">
        <f>INDEX('Input - Gross flows &amp; stocks'!$Z$6:$AH$5999,UsefulSeries!$A307,6)</f>
        <v>1460.3333333333333</v>
      </c>
      <c r="C310" s="30">
        <f>INDEX('Input - Gross flows &amp; stocks'!$Z$6:$AH$5999,UsefulSeries!$A307,9)</f>
        <v>62297.333333333336</v>
      </c>
      <c r="D310" s="30"/>
      <c r="E310" s="30"/>
      <c r="F310" s="30"/>
      <c r="G310" s="30"/>
      <c r="H310" s="30"/>
      <c r="I310" s="30"/>
      <c r="J310" s="30"/>
      <c r="K310" s="30">
        <v>1901.7843659155674</v>
      </c>
      <c r="L310" s="30">
        <v>1084.1683455140751</v>
      </c>
      <c r="M310" s="30">
        <v>62973.053284002235</v>
      </c>
    </row>
    <row r="311" spans="1:13" x14ac:dyDescent="0.35">
      <c r="A311" s="30">
        <f>INDEX('Input - Gross flows &amp; stocks'!$Z$6:$AH$5999,UsefulSeries!$A310,1)</f>
        <v>126094</v>
      </c>
      <c r="B311" s="30">
        <f>INDEX('Input - Gross flows &amp; stocks'!$Z$6:$AH$5999,UsefulSeries!$A310,4)</f>
        <v>1933.6666666666667</v>
      </c>
      <c r="C311" s="30">
        <f>INDEX('Input - Gross flows &amp; stocks'!$Z$6:$AH$5999,UsefulSeries!$A310,7)</f>
        <v>3620</v>
      </c>
      <c r="D311" s="30"/>
      <c r="E311" s="30"/>
      <c r="F311" s="30"/>
      <c r="G311" s="30"/>
      <c r="H311" s="30"/>
      <c r="I311" s="30"/>
      <c r="J311" s="30"/>
      <c r="K311" s="30">
        <f t="array" ref="K311:M313">MMULT(MINVERSE($F$5:$H$7),MMULT(A311:C313,TRANSPOSE(MINVERSE($F$5:$H$7))))</f>
        <v>129138.3546608133</v>
      </c>
      <c r="L311" s="30">
        <v>1865.3520625611948</v>
      </c>
      <c r="M311" s="30">
        <v>1822.3004801408435</v>
      </c>
    </row>
    <row r="312" spans="1:13" x14ac:dyDescent="0.35">
      <c r="A312" s="30">
        <f>INDEX('Input - Gross flows &amp; stocks'!$Z$6:$AH$5999,UsefulSeries!$A310,2)</f>
        <v>1708.6666666666667</v>
      </c>
      <c r="B312" s="30">
        <f>INDEX('Input - Gross flows &amp; stocks'!$Z$6:$AH$5999,UsefulSeries!$A310,5)</f>
        <v>2838</v>
      </c>
      <c r="C312" s="30">
        <f>INDEX('Input - Gross flows &amp; stocks'!$Z$6:$AH$5999,UsefulSeries!$A310,8)</f>
        <v>1687</v>
      </c>
      <c r="D312" s="30"/>
      <c r="E312" s="30"/>
      <c r="F312" s="30"/>
      <c r="G312" s="30"/>
      <c r="H312" s="30"/>
      <c r="I312" s="30"/>
      <c r="J312" s="30"/>
      <c r="K312" s="30">
        <v>1606.4208700681218</v>
      </c>
      <c r="L312" s="30">
        <v>3601.4688098490237</v>
      </c>
      <c r="M312" s="30">
        <v>1344.5474161508807</v>
      </c>
    </row>
    <row r="313" spans="1:13" x14ac:dyDescent="0.35">
      <c r="A313" s="30">
        <f>INDEX('Input - Gross flows &amp; stocks'!$Z$6:$AH$5999,UsefulSeries!$A310,3)</f>
        <v>3745.6666666666665</v>
      </c>
      <c r="B313" s="30">
        <f>INDEX('Input - Gross flows &amp; stocks'!$Z$6:$AH$5999,UsefulSeries!$A310,6)</f>
        <v>1473</v>
      </c>
      <c r="C313" s="30">
        <f>INDEX('Input - Gross flows &amp; stocks'!$Z$6:$AH$5999,UsefulSeries!$A310,9)</f>
        <v>62201</v>
      </c>
      <c r="D313" s="30"/>
      <c r="E313" s="30"/>
      <c r="F313" s="30"/>
      <c r="G313" s="30"/>
      <c r="H313" s="30"/>
      <c r="I313" s="30"/>
      <c r="J313" s="30"/>
      <c r="K313" s="30">
        <v>1979.9830001539412</v>
      </c>
      <c r="L313" s="30">
        <v>1097.9763440339527</v>
      </c>
      <c r="M313" s="30">
        <v>62871.150141418613</v>
      </c>
    </row>
    <row r="314" spans="1:13" x14ac:dyDescent="0.35">
      <c r="A314" s="30">
        <f>INDEX('Input - Gross flows &amp; stocks'!$Z$6:$AH$5999,UsefulSeries!$A313,1)</f>
        <v>126401</v>
      </c>
      <c r="B314" s="30">
        <f>INDEX('Input - Gross flows &amp; stocks'!$Z$6:$AH$5999,UsefulSeries!$A313,4)</f>
        <v>1933.6666666666667</v>
      </c>
      <c r="C314" s="30">
        <f>INDEX('Input - Gross flows &amp; stocks'!$Z$6:$AH$5999,UsefulSeries!$A313,7)</f>
        <v>3607.6666666666665</v>
      </c>
      <c r="D314" s="30"/>
      <c r="E314" s="30"/>
      <c r="F314" s="30"/>
      <c r="G314" s="30"/>
      <c r="H314" s="30"/>
      <c r="I314" s="30"/>
      <c r="J314" s="30"/>
      <c r="K314" s="30">
        <f t="array" ref="K314:M316">MMULT(MINVERSE($F$5:$H$7),MMULT(A314:C316,TRANSPOSE(MINVERSE($F$5:$H$7))))</f>
        <v>129453.74577913836</v>
      </c>
      <c r="L314" s="30">
        <v>1865.4235729012519</v>
      </c>
      <c r="M314" s="30">
        <v>1806.0592604952308</v>
      </c>
    </row>
    <row r="315" spans="1:13" x14ac:dyDescent="0.35">
      <c r="A315" s="30">
        <f>INDEX('Input - Gross flows &amp; stocks'!$Z$6:$AH$5999,UsefulSeries!$A313,2)</f>
        <v>1695</v>
      </c>
      <c r="B315" s="30">
        <f>INDEX('Input - Gross flows &amp; stocks'!$Z$6:$AH$5999,UsefulSeries!$A313,5)</f>
        <v>2800</v>
      </c>
      <c r="C315" s="30">
        <f>INDEX('Input - Gross flows &amp; stocks'!$Z$6:$AH$5999,UsefulSeries!$A313,8)</f>
        <v>1710.3333333333333</v>
      </c>
      <c r="D315" s="30"/>
      <c r="E315" s="30"/>
      <c r="F315" s="30"/>
      <c r="G315" s="30"/>
      <c r="H315" s="30"/>
      <c r="I315" s="30"/>
      <c r="J315" s="30"/>
      <c r="K315" s="30">
        <v>1591.1808159930799</v>
      </c>
      <c r="L315" s="30">
        <v>3552.7729132059949</v>
      </c>
      <c r="M315" s="30">
        <v>1376.0501355215667</v>
      </c>
    </row>
    <row r="316" spans="1:13" x14ac:dyDescent="0.35">
      <c r="A316" s="30">
        <f>INDEX('Input - Gross flows &amp; stocks'!$Z$6:$AH$5999,UsefulSeries!$A313,3)</f>
        <v>3675.6666666666665</v>
      </c>
      <c r="B316" s="30">
        <f>INDEX('Input - Gross flows &amp; stocks'!$Z$6:$AH$5999,UsefulSeries!$A313,6)</f>
        <v>1517.6666666666667</v>
      </c>
      <c r="C316" s="30">
        <f>INDEX('Input - Gross flows &amp; stocks'!$Z$6:$AH$5999,UsefulSeries!$A313,9)</f>
        <v>62176</v>
      </c>
      <c r="D316" s="30"/>
      <c r="E316" s="30"/>
      <c r="F316" s="30"/>
      <c r="G316" s="30"/>
      <c r="H316" s="30"/>
      <c r="I316" s="30"/>
      <c r="J316" s="30"/>
      <c r="K316" s="30">
        <v>1905.9041500750409</v>
      </c>
      <c r="L316" s="30">
        <v>1153.7244867600875</v>
      </c>
      <c r="M316" s="30">
        <v>62838.745197307675</v>
      </c>
    </row>
    <row r="317" spans="1:13" x14ac:dyDescent="0.35">
      <c r="A317" s="30">
        <f>INDEX('Input - Gross flows &amp; stocks'!$Z$6:$AH$5999,UsefulSeries!$A316,1)</f>
        <v>126687</v>
      </c>
      <c r="B317" s="30">
        <f>INDEX('Input - Gross flows &amp; stocks'!$Z$6:$AH$5999,UsefulSeries!$A316,4)</f>
        <v>1913.6666666666667</v>
      </c>
      <c r="C317" s="30">
        <f>INDEX('Input - Gross flows &amp; stocks'!$Z$6:$AH$5999,UsefulSeries!$A316,7)</f>
        <v>3545</v>
      </c>
      <c r="D317" s="30"/>
      <c r="E317" s="30"/>
      <c r="F317" s="30"/>
      <c r="G317" s="30"/>
      <c r="H317" s="30"/>
      <c r="I317" s="30"/>
      <c r="J317" s="30"/>
      <c r="K317" s="30">
        <f t="array" ref="K317:M319">MMULT(MINVERSE($F$5:$H$7),MMULT(A317:C319,TRANSPOSE(MINVERSE($F$5:$H$7))))</f>
        <v>129747.62110220226</v>
      </c>
      <c r="L317" s="30">
        <v>1843.1079458597424</v>
      </c>
      <c r="M317" s="30">
        <v>1741.8116346018469</v>
      </c>
    </row>
    <row r="318" spans="1:13" x14ac:dyDescent="0.35">
      <c r="A318" s="30">
        <f>INDEX('Input - Gross flows &amp; stocks'!$Z$6:$AH$5999,UsefulSeries!$A316,2)</f>
        <v>1692.6666666666667</v>
      </c>
      <c r="B318" s="30">
        <f>INDEX('Input - Gross flows &amp; stocks'!$Z$6:$AH$5999,UsefulSeries!$A316,5)</f>
        <v>2751</v>
      </c>
      <c r="C318" s="30">
        <f>INDEX('Input - Gross flows &amp; stocks'!$Z$6:$AH$5999,UsefulSeries!$A316,8)</f>
        <v>1672.6666666666667</v>
      </c>
      <c r="D318" s="30"/>
      <c r="E318" s="30"/>
      <c r="F318" s="30"/>
      <c r="G318" s="30"/>
      <c r="H318" s="30"/>
      <c r="I318" s="30"/>
      <c r="J318" s="30"/>
      <c r="K318" s="30">
        <v>1589.2782262088735</v>
      </c>
      <c r="L318" s="30">
        <v>3490.2984193589682</v>
      </c>
      <c r="M318" s="30">
        <v>1339.1841851076242</v>
      </c>
    </row>
    <row r="319" spans="1:13" x14ac:dyDescent="0.35">
      <c r="A319" s="30">
        <f>INDEX('Input - Gross flows &amp; stocks'!$Z$6:$AH$5999,UsefulSeries!$A316,3)</f>
        <v>3688.6666666666665</v>
      </c>
      <c r="B319" s="30">
        <f>INDEX('Input - Gross flows &amp; stocks'!$Z$6:$AH$5999,UsefulSeries!$A316,6)</f>
        <v>1560.6666666666667</v>
      </c>
      <c r="C319" s="30">
        <f>INDEX('Input - Gross flows &amp; stocks'!$Z$6:$AH$5999,UsefulSeries!$A316,9)</f>
        <v>62214.333333333336</v>
      </c>
      <c r="D319" s="30"/>
      <c r="E319" s="30"/>
      <c r="F319" s="30"/>
      <c r="G319" s="30"/>
      <c r="H319" s="30"/>
      <c r="I319" s="30"/>
      <c r="J319" s="30"/>
      <c r="K319" s="30">
        <v>1915.1846816323932</v>
      </c>
      <c r="L319" s="30">
        <v>1208.7503978085949</v>
      </c>
      <c r="M319" s="30">
        <v>62877.087238879387</v>
      </c>
    </row>
    <row r="320" spans="1:13" x14ac:dyDescent="0.35">
      <c r="A320" s="30">
        <f>INDEX('Input - Gross flows &amp; stocks'!$Z$6:$AH$5999,UsefulSeries!$A319,1)</f>
        <v>126918.33333333333</v>
      </c>
      <c r="B320" s="30">
        <f>INDEX('Input - Gross flows &amp; stocks'!$Z$6:$AH$5999,UsefulSeries!$A319,4)</f>
        <v>1895.6666666666667</v>
      </c>
      <c r="C320" s="30">
        <f>INDEX('Input - Gross flows &amp; stocks'!$Z$6:$AH$5999,UsefulSeries!$A319,7)</f>
        <v>3614.3333333333335</v>
      </c>
      <c r="D320" s="30"/>
      <c r="E320" s="30"/>
      <c r="F320" s="30"/>
      <c r="G320" s="30"/>
      <c r="H320" s="30"/>
      <c r="I320" s="30"/>
      <c r="J320" s="30"/>
      <c r="K320" s="30">
        <f t="array" ref="K320:M322">MMULT(MINVERSE($F$5:$H$7),MMULT(A320:C322,TRANSPOSE(MINVERSE($F$5:$H$7))))</f>
        <v>129985.68724845743</v>
      </c>
      <c r="L320" s="30">
        <v>1823.4321936766032</v>
      </c>
      <c r="M320" s="30">
        <v>1812.1631747805793</v>
      </c>
    </row>
    <row r="321" spans="1:13" x14ac:dyDescent="0.35">
      <c r="A321" s="30">
        <f>INDEX('Input - Gross flows &amp; stocks'!$Z$6:$AH$5999,UsefulSeries!$A319,2)</f>
        <v>1656.6666666666667</v>
      </c>
      <c r="B321" s="30">
        <f>INDEX('Input - Gross flows &amp; stocks'!$Z$6:$AH$5999,UsefulSeries!$A319,5)</f>
        <v>2685.6666666666665</v>
      </c>
      <c r="C321" s="30">
        <f>INDEX('Input - Gross flows &amp; stocks'!$Z$6:$AH$5999,UsefulSeries!$A319,8)</f>
        <v>1664.6666666666667</v>
      </c>
      <c r="D321" s="30"/>
      <c r="E321" s="30"/>
      <c r="F321" s="30"/>
      <c r="G321" s="30"/>
      <c r="H321" s="30"/>
      <c r="I321" s="30"/>
      <c r="J321" s="30"/>
      <c r="K321" s="30">
        <v>1549.3597471107073</v>
      </c>
      <c r="L321" s="30">
        <v>3407.1386391533269</v>
      </c>
      <c r="M321" s="30">
        <v>1338.3350341359533</v>
      </c>
    </row>
    <row r="322" spans="1:13" x14ac:dyDescent="0.35">
      <c r="A322" s="30">
        <f>INDEX('Input - Gross flows &amp; stocks'!$Z$6:$AH$5999,UsefulSeries!$A319,3)</f>
        <v>3657</v>
      </c>
      <c r="B322" s="30">
        <f>INDEX('Input - Gross flows &amp; stocks'!$Z$6:$AH$5999,UsefulSeries!$A319,6)</f>
        <v>1553</v>
      </c>
      <c r="C322" s="30">
        <f>INDEX('Input - Gross flows &amp; stocks'!$Z$6:$AH$5999,UsefulSeries!$A319,9)</f>
        <v>62212.666666666664</v>
      </c>
      <c r="D322" s="30"/>
      <c r="E322" s="30"/>
      <c r="F322" s="30"/>
      <c r="G322" s="30"/>
      <c r="H322" s="30"/>
      <c r="I322" s="30"/>
      <c r="J322" s="30"/>
      <c r="K322" s="30">
        <v>1884.4006157280194</v>
      </c>
      <c r="L322" s="30">
        <v>1208.2765980762738</v>
      </c>
      <c r="M322" s="30">
        <v>62875.909522047048</v>
      </c>
    </row>
    <row r="323" spans="1:13" x14ac:dyDescent="0.35">
      <c r="A323" s="30">
        <f>INDEX('Input - Gross flows &amp; stocks'!$Z$6:$AH$5999,UsefulSeries!$A322,1)</f>
        <v>127207</v>
      </c>
      <c r="B323" s="30">
        <f>INDEX('Input - Gross flows &amp; stocks'!$Z$6:$AH$5999,UsefulSeries!$A322,4)</f>
        <v>1873</v>
      </c>
      <c r="C323" s="30">
        <f>INDEX('Input - Gross flows &amp; stocks'!$Z$6:$AH$5999,UsefulSeries!$A322,7)</f>
        <v>3565.6666666666665</v>
      </c>
      <c r="D323" s="30"/>
      <c r="E323" s="30"/>
      <c r="F323" s="30"/>
      <c r="G323" s="30"/>
      <c r="H323" s="30"/>
      <c r="I323" s="30"/>
      <c r="J323" s="30"/>
      <c r="K323" s="30">
        <f t="array" ref="K323:M325">MMULT(MINVERSE($F$5:$H$7),MMULT(A323:C325,TRANSPOSE(MINVERSE($F$5:$H$7))))</f>
        <v>130281.52731389389</v>
      </c>
      <c r="L323" s="30">
        <v>1798.0339198819631</v>
      </c>
      <c r="M323" s="30">
        <v>1761.498608397075</v>
      </c>
    </row>
    <row r="324" spans="1:13" x14ac:dyDescent="0.35">
      <c r="A324" s="30">
        <f>INDEX('Input - Gross flows &amp; stocks'!$Z$6:$AH$5999,UsefulSeries!$A322,2)</f>
        <v>1687.6666666666667</v>
      </c>
      <c r="B324" s="30">
        <f>INDEX('Input - Gross flows &amp; stocks'!$Z$6:$AH$5999,UsefulSeries!$A322,5)</f>
        <v>2658.3333333333335</v>
      </c>
      <c r="C324" s="30">
        <f>INDEX('Input - Gross flows &amp; stocks'!$Z$6:$AH$5999,UsefulSeries!$A322,8)</f>
        <v>1664.6666666666667</v>
      </c>
      <c r="D324" s="30"/>
      <c r="E324" s="30"/>
      <c r="F324" s="30"/>
      <c r="G324" s="30"/>
      <c r="H324" s="30"/>
      <c r="I324" s="30"/>
      <c r="J324" s="30"/>
      <c r="K324" s="30">
        <v>1584.8002616576773</v>
      </c>
      <c r="L324" s="30">
        <v>3372.4431176869862</v>
      </c>
      <c r="M324" s="30">
        <v>1341.1568217914505</v>
      </c>
    </row>
    <row r="325" spans="1:13" x14ac:dyDescent="0.35">
      <c r="A325" s="30">
        <f>INDEX('Input - Gross flows &amp; stocks'!$Z$6:$AH$5999,UsefulSeries!$A322,3)</f>
        <v>3678</v>
      </c>
      <c r="B325" s="30">
        <f>INDEX('Input - Gross flows &amp; stocks'!$Z$6:$AH$5999,UsefulSeries!$A322,6)</f>
        <v>1502</v>
      </c>
      <c r="C325" s="30">
        <f>INDEX('Input - Gross flows &amp; stocks'!$Z$6:$AH$5999,UsefulSeries!$A322,9)</f>
        <v>62284.666666666664</v>
      </c>
      <c r="D325" s="30"/>
      <c r="E325" s="30"/>
      <c r="F325" s="30"/>
      <c r="G325" s="30"/>
      <c r="H325" s="30"/>
      <c r="I325" s="30"/>
      <c r="J325" s="30"/>
      <c r="K325" s="30">
        <v>1900.0876985601576</v>
      </c>
      <c r="L325" s="30">
        <v>1153.5273814603138</v>
      </c>
      <c r="M325" s="30">
        <v>62954.684321366818</v>
      </c>
    </row>
    <row r="326" spans="1:13" x14ac:dyDescent="0.35">
      <c r="A326" s="30">
        <f>INDEX('Input - Gross flows &amp; stocks'!$Z$6:$AH$5999,UsefulSeries!$A325,1)</f>
        <v>127414.66666666667</v>
      </c>
      <c r="B326" s="30">
        <f>INDEX('Input - Gross flows &amp; stocks'!$Z$6:$AH$5999,UsefulSeries!$A325,4)</f>
        <v>1925.3333333333333</v>
      </c>
      <c r="C326" s="30">
        <f>INDEX('Input - Gross flows &amp; stocks'!$Z$6:$AH$5999,UsefulSeries!$A325,7)</f>
        <v>3454.3333333333335</v>
      </c>
      <c r="D326" s="30"/>
      <c r="E326" s="30"/>
      <c r="F326" s="30"/>
      <c r="G326" s="30"/>
      <c r="H326" s="30"/>
      <c r="I326" s="30"/>
      <c r="J326" s="30"/>
      <c r="K326" s="30">
        <f t="array" ref="K326:M328">MMULT(MINVERSE($F$5:$H$7),MMULT(A326:C328,TRANSPOSE(MINVERSE($F$5:$H$7))))</f>
        <v>130494.81824953711</v>
      </c>
      <c r="L326" s="30">
        <v>1858.3585747103814</v>
      </c>
      <c r="M326" s="30">
        <v>1639.2522771937602</v>
      </c>
    </row>
    <row r="327" spans="1:13" x14ac:dyDescent="0.35">
      <c r="A327" s="30">
        <f>INDEX('Input - Gross flows &amp; stocks'!$Z$6:$AH$5999,UsefulSeries!$A325,2)</f>
        <v>1634.3333333333333</v>
      </c>
      <c r="B327" s="30">
        <f>INDEX('Input - Gross flows &amp; stocks'!$Z$6:$AH$5999,UsefulSeries!$A325,5)</f>
        <v>2644.3333333333335</v>
      </c>
      <c r="C327" s="30">
        <f>INDEX('Input - Gross flows &amp; stocks'!$Z$6:$AH$5999,UsefulSeries!$A325,8)</f>
        <v>1650.3333333333333</v>
      </c>
      <c r="D327" s="30"/>
      <c r="E327" s="30"/>
      <c r="F327" s="30"/>
      <c r="G327" s="30"/>
      <c r="H327" s="30"/>
      <c r="I327" s="30"/>
      <c r="J327" s="30"/>
      <c r="K327" s="30">
        <v>1523.7047454634326</v>
      </c>
      <c r="L327" s="30">
        <v>3354.7719653118961</v>
      </c>
      <c r="M327" s="30">
        <v>1326.7858359129559</v>
      </c>
    </row>
    <row r="328" spans="1:13" x14ac:dyDescent="0.35">
      <c r="A328" s="30">
        <f>INDEX('Input - Gross flows &amp; stocks'!$Z$6:$AH$5999,UsefulSeries!$A325,3)</f>
        <v>3709</v>
      </c>
      <c r="B328" s="30">
        <f>INDEX('Input - Gross flows &amp; stocks'!$Z$6:$AH$5999,UsefulSeries!$A325,6)</f>
        <v>1467</v>
      </c>
      <c r="C328" s="30">
        <f>INDEX('Input - Gross flows &amp; stocks'!$Z$6:$AH$5999,UsefulSeries!$A325,9)</f>
        <v>62468.666666666664</v>
      </c>
      <c r="D328" s="30"/>
      <c r="E328" s="30"/>
      <c r="F328" s="30"/>
      <c r="G328" s="30"/>
      <c r="H328" s="30"/>
      <c r="I328" s="30"/>
      <c r="J328" s="30"/>
      <c r="K328" s="30">
        <v>1935.1878769360244</v>
      </c>
      <c r="L328" s="30">
        <v>1114.0776694237604</v>
      </c>
      <c r="M328" s="30">
        <v>63147.836114559825</v>
      </c>
    </row>
    <row r="329" spans="1:13" x14ac:dyDescent="0.35">
      <c r="A329" s="30">
        <f>INDEX('Input - Gross flows &amp; stocks'!$Z$6:$AH$5999,UsefulSeries!$A328,1)</f>
        <v>127504.33333333333</v>
      </c>
      <c r="B329" s="30">
        <f>INDEX('Input - Gross flows &amp; stocks'!$Z$6:$AH$5999,UsefulSeries!$A328,4)</f>
        <v>1856.6666666666667</v>
      </c>
      <c r="C329" s="30">
        <f>INDEX('Input - Gross flows &amp; stocks'!$Z$6:$AH$5999,UsefulSeries!$A328,7)</f>
        <v>3492.6666666666665</v>
      </c>
      <c r="D329" s="30"/>
      <c r="E329" s="30"/>
      <c r="F329" s="30"/>
      <c r="G329" s="30"/>
      <c r="H329" s="30"/>
      <c r="I329" s="30"/>
      <c r="J329" s="30"/>
      <c r="K329" s="30">
        <f t="array" ref="K329:M331">MMULT(MINVERSE($F$5:$H$7),MMULT(A329:C331,TRANSPOSE(MINVERSE($F$5:$H$7))))</f>
        <v>130587.13481944476</v>
      </c>
      <c r="L329" s="30">
        <v>1779.5451050678837</v>
      </c>
      <c r="M329" s="30">
        <v>1684.4019393023284</v>
      </c>
    </row>
    <row r="330" spans="1:13" x14ac:dyDescent="0.35">
      <c r="A330" s="30">
        <f>INDEX('Input - Gross flows &amp; stocks'!$Z$6:$AH$5999,UsefulSeries!$A328,2)</f>
        <v>1669.6666666666667</v>
      </c>
      <c r="B330" s="30">
        <f>INDEX('Input - Gross flows &amp; stocks'!$Z$6:$AH$5999,UsefulSeries!$A328,5)</f>
        <v>2647.6666666666665</v>
      </c>
      <c r="C330" s="30">
        <f>INDEX('Input - Gross flows &amp; stocks'!$Z$6:$AH$5999,UsefulSeries!$A328,8)</f>
        <v>1625</v>
      </c>
      <c r="D330" s="30"/>
      <c r="E330" s="30"/>
      <c r="F330" s="30"/>
      <c r="G330" s="30"/>
      <c r="H330" s="30"/>
      <c r="I330" s="30"/>
      <c r="J330" s="30"/>
      <c r="K330" s="30">
        <v>1563.9098136118425</v>
      </c>
      <c r="L330" s="30">
        <v>3359.2596240045395</v>
      </c>
      <c r="M330" s="30">
        <v>1296.2892352393017</v>
      </c>
    </row>
    <row r="331" spans="1:13" x14ac:dyDescent="0.35">
      <c r="A331" s="30">
        <f>INDEX('Input - Gross flows &amp; stocks'!$Z$6:$AH$5999,UsefulSeries!$A328,3)</f>
        <v>3732.6666666666665</v>
      </c>
      <c r="B331" s="30">
        <f>INDEX('Input - Gross flows &amp; stocks'!$Z$6:$AH$5999,UsefulSeries!$A328,6)</f>
        <v>1450.3333333333333</v>
      </c>
      <c r="C331" s="30">
        <f>INDEX('Input - Gross flows &amp; stocks'!$Z$6:$AH$5999,UsefulSeries!$A328,9)</f>
        <v>62688.666666666664</v>
      </c>
      <c r="D331" s="30"/>
      <c r="E331" s="30"/>
      <c r="F331" s="30"/>
      <c r="G331" s="30"/>
      <c r="H331" s="30"/>
      <c r="I331" s="30"/>
      <c r="J331" s="30"/>
      <c r="K331" s="30">
        <v>1953.7633628362062</v>
      </c>
      <c r="L331" s="30">
        <v>1094.7131336128605</v>
      </c>
      <c r="M331" s="30">
        <v>63375.463916661531</v>
      </c>
    </row>
    <row r="332" spans="1:13" x14ac:dyDescent="0.35">
      <c r="A332" s="30">
        <f>INDEX('Input - Gross flows &amp; stocks'!$Z$6:$AH$5999,UsefulSeries!$A331,1)</f>
        <v>127514.66666666667</v>
      </c>
      <c r="B332" s="30">
        <f>INDEX('Input - Gross flows &amp; stocks'!$Z$6:$AH$5999,UsefulSeries!$A331,4)</f>
        <v>1854.6666666666667</v>
      </c>
      <c r="C332" s="30">
        <f>INDEX('Input - Gross flows &amp; stocks'!$Z$6:$AH$5999,UsefulSeries!$A331,7)</f>
        <v>3621.3333333333335</v>
      </c>
      <c r="D332" s="30"/>
      <c r="E332" s="30"/>
      <c r="F332" s="30"/>
      <c r="G332" s="30"/>
      <c r="H332" s="30"/>
      <c r="I332" s="30"/>
      <c r="J332" s="30"/>
      <c r="K332" s="30">
        <f t="array" ref="K332:M334">MMULT(MINVERSE($F$5:$H$7),MMULT(A332:C334,TRANSPOSE(MINVERSE($F$5:$H$7))))</f>
        <v>130597.5508876683</v>
      </c>
      <c r="L332" s="30">
        <v>1777.0663284101913</v>
      </c>
      <c r="M332" s="30">
        <v>1816.6363326145929</v>
      </c>
    </row>
    <row r="333" spans="1:13" x14ac:dyDescent="0.35">
      <c r="A333" s="30">
        <f>INDEX('Input - Gross flows &amp; stocks'!$Z$6:$AH$5999,UsefulSeries!$A331,2)</f>
        <v>1652.6666666666667</v>
      </c>
      <c r="B333" s="30">
        <f>INDEX('Input - Gross flows &amp; stocks'!$Z$6:$AH$5999,UsefulSeries!$A331,5)</f>
        <v>2630</v>
      </c>
      <c r="C333" s="30">
        <f>INDEX('Input - Gross flows &amp; stocks'!$Z$6:$AH$5999,UsefulSeries!$A331,8)</f>
        <v>1557.6666666666667</v>
      </c>
      <c r="D333" s="30"/>
      <c r="E333" s="30"/>
      <c r="F333" s="30"/>
      <c r="G333" s="30"/>
      <c r="H333" s="30"/>
      <c r="I333" s="30"/>
      <c r="J333" s="30"/>
      <c r="K333" s="30">
        <v>1545.3148301278998</v>
      </c>
      <c r="L333" s="30">
        <v>3336.9124335746374</v>
      </c>
      <c r="M333" s="30">
        <v>1221.2878267935751</v>
      </c>
    </row>
    <row r="334" spans="1:13" x14ac:dyDescent="0.35">
      <c r="A334" s="30">
        <f>INDEX('Input - Gross flows &amp; stocks'!$Z$6:$AH$5999,UsefulSeries!$A331,3)</f>
        <v>3717</v>
      </c>
      <c r="B334" s="30">
        <f>INDEX('Input - Gross flows &amp; stocks'!$Z$6:$AH$5999,UsefulSeries!$A331,6)</f>
        <v>1479</v>
      </c>
      <c r="C334" s="30">
        <f>INDEX('Input - Gross flows &amp; stocks'!$Z$6:$AH$5999,UsefulSeries!$A331,9)</f>
        <v>62815.666666666664</v>
      </c>
      <c r="D334" s="30"/>
      <c r="E334" s="30"/>
      <c r="F334" s="30"/>
      <c r="G334" s="30"/>
      <c r="H334" s="30"/>
      <c r="I334" s="30"/>
      <c r="J334" s="30"/>
      <c r="K334" s="30">
        <v>1938.1912382121168</v>
      </c>
      <c r="L334" s="30">
        <v>1129.1292239130285</v>
      </c>
      <c r="M334" s="30">
        <v>63507.403490427248</v>
      </c>
    </row>
    <row r="335" spans="1:13" x14ac:dyDescent="0.35">
      <c r="A335" s="30">
        <f>INDEX('Input - Gross flows &amp; stocks'!$Z$6:$AH$5999,UsefulSeries!$A334,1)</f>
        <v>127646</v>
      </c>
      <c r="B335" s="30">
        <f>INDEX('Input - Gross flows &amp; stocks'!$Z$6:$AH$5999,UsefulSeries!$A334,4)</f>
        <v>1784</v>
      </c>
      <c r="C335" s="30">
        <f>INDEX('Input - Gross flows &amp; stocks'!$Z$6:$AH$5999,UsefulSeries!$A334,7)</f>
        <v>3690.3333333333335</v>
      </c>
      <c r="D335" s="30"/>
      <c r="E335" s="30"/>
      <c r="F335" s="30"/>
      <c r="G335" s="30"/>
      <c r="H335" s="30"/>
      <c r="I335" s="30"/>
      <c r="J335" s="30"/>
      <c r="K335" s="30">
        <f t="array" ref="K335:M337">MMULT(MINVERSE($F$5:$H$7),MMULT(A335:C337,TRANSPOSE(MINVERSE($F$5:$H$7))))</f>
        <v>130732.82517636981</v>
      </c>
      <c r="L335" s="30">
        <v>1695.623865033805</v>
      </c>
      <c r="M335" s="30">
        <v>1892.9679237129014</v>
      </c>
    </row>
    <row r="336" spans="1:13" x14ac:dyDescent="0.35">
      <c r="A336" s="30">
        <f>INDEX('Input - Gross flows &amp; stocks'!$Z$6:$AH$5999,UsefulSeries!$A334,2)</f>
        <v>1676.3333333333333</v>
      </c>
      <c r="B336" s="30">
        <f>INDEX('Input - Gross flows &amp; stocks'!$Z$6:$AH$5999,UsefulSeries!$A334,5)</f>
        <v>2648</v>
      </c>
      <c r="C336" s="30">
        <f>INDEX('Input - Gross flows &amp; stocks'!$Z$6:$AH$5999,UsefulSeries!$A334,8)</f>
        <v>1566</v>
      </c>
      <c r="D336" s="30"/>
      <c r="E336" s="30"/>
      <c r="F336" s="30"/>
      <c r="G336" s="30"/>
      <c r="H336" s="30"/>
      <c r="I336" s="30"/>
      <c r="J336" s="30"/>
      <c r="K336" s="30">
        <v>1571.6144619972231</v>
      </c>
      <c r="L336" s="30">
        <v>3360.144381195762</v>
      </c>
      <c r="M336" s="30">
        <v>1227.9260655321655</v>
      </c>
    </row>
    <row r="337" spans="1:13" x14ac:dyDescent="0.35">
      <c r="A337" s="30">
        <f>INDEX('Input - Gross flows &amp; stocks'!$Z$6:$AH$5999,UsefulSeries!$A334,3)</f>
        <v>3719.6666666666665</v>
      </c>
      <c r="B337" s="30">
        <f>INDEX('Input - Gross flows &amp; stocks'!$Z$6:$AH$5999,UsefulSeries!$A334,6)</f>
        <v>1427.3333333333333</v>
      </c>
      <c r="C337" s="30">
        <f>INDEX('Input - Gross flows &amp; stocks'!$Z$6:$AH$5999,UsefulSeries!$A334,9)</f>
        <v>62877.666666666664</v>
      </c>
      <c r="D337" s="30"/>
      <c r="E337" s="30"/>
      <c r="F337" s="30"/>
      <c r="G337" s="30"/>
      <c r="H337" s="30"/>
      <c r="I337" s="30"/>
      <c r="J337" s="30"/>
      <c r="K337" s="30">
        <v>1937.7783305028931</v>
      </c>
      <c r="L337" s="30">
        <v>1068.7148632453991</v>
      </c>
      <c r="M337" s="30">
        <v>63574.593321908505</v>
      </c>
    </row>
    <row r="338" spans="1:13" x14ac:dyDescent="0.35">
      <c r="A338" s="30">
        <f>INDEX('Input - Gross flows &amp; stocks'!$Z$6:$AH$5999,UsefulSeries!$A337,1)</f>
        <v>127776.33333333333</v>
      </c>
      <c r="B338" s="30">
        <f>INDEX('Input - Gross flows &amp; stocks'!$Z$6:$AH$5999,UsefulSeries!$A337,4)</f>
        <v>1847.3333333333333</v>
      </c>
      <c r="C338" s="30">
        <f>INDEX('Input - Gross flows &amp; stocks'!$Z$6:$AH$5999,UsefulSeries!$A337,7)</f>
        <v>3648.3333333333335</v>
      </c>
      <c r="D338" s="30"/>
      <c r="E338" s="30"/>
      <c r="F338" s="30"/>
      <c r="G338" s="30"/>
      <c r="H338" s="30"/>
      <c r="I338" s="30"/>
      <c r="J338" s="30"/>
      <c r="K338" s="30">
        <f t="array" ref="K338:M340">MMULT(MINVERSE($F$5:$H$7),MMULT(A338:C340,TRANSPOSE(MINVERSE($F$5:$H$7))))</f>
        <v>130865.59366905637</v>
      </c>
      <c r="L338" s="30">
        <v>1767.6104442253222</v>
      </c>
      <c r="M338" s="30">
        <v>1841.3619512221071</v>
      </c>
    </row>
    <row r="339" spans="1:13" x14ac:dyDescent="0.35">
      <c r="A339" s="30">
        <f>INDEX('Input - Gross flows &amp; stocks'!$Z$6:$AH$5999,UsefulSeries!$A337,2)</f>
        <v>1652.6666666666667</v>
      </c>
      <c r="B339" s="30">
        <f>INDEX('Input - Gross flows &amp; stocks'!$Z$6:$AH$5999,UsefulSeries!$A337,5)</f>
        <v>2667</v>
      </c>
      <c r="C339" s="30">
        <f>INDEX('Input - Gross flows &amp; stocks'!$Z$6:$AH$5999,UsefulSeries!$A337,8)</f>
        <v>1580.6666666666667</v>
      </c>
      <c r="D339" s="30"/>
      <c r="E339" s="30"/>
      <c r="F339" s="30"/>
      <c r="G339" s="30"/>
      <c r="H339" s="30"/>
      <c r="I339" s="30"/>
      <c r="J339" s="30"/>
      <c r="K339" s="30">
        <v>1543.617383064761</v>
      </c>
      <c r="L339" s="30">
        <v>3384.3340558982077</v>
      </c>
      <c r="M339" s="30">
        <v>1242.5843609567994</v>
      </c>
    </row>
    <row r="340" spans="1:13" x14ac:dyDescent="0.35">
      <c r="A340" s="30">
        <f>INDEX('Input - Gross flows &amp; stocks'!$Z$6:$AH$5999,UsefulSeries!$A337,3)</f>
        <v>3758</v>
      </c>
      <c r="B340" s="30">
        <f>INDEX('Input - Gross flows &amp; stocks'!$Z$6:$AH$5999,UsefulSeries!$A337,6)</f>
        <v>1401.3333333333333</v>
      </c>
      <c r="C340" s="30">
        <f>INDEX('Input - Gross flows &amp; stocks'!$Z$6:$AH$5999,UsefulSeries!$A337,9)</f>
        <v>62906</v>
      </c>
      <c r="D340" s="30"/>
      <c r="E340" s="30"/>
      <c r="F340" s="30"/>
      <c r="G340" s="30"/>
      <c r="H340" s="30"/>
      <c r="I340" s="30"/>
      <c r="J340" s="30"/>
      <c r="K340" s="30">
        <v>1978.619831513799</v>
      </c>
      <c r="L340" s="30">
        <v>1035.8746299899617</v>
      </c>
      <c r="M340" s="30">
        <v>63604.955271778199</v>
      </c>
    </row>
    <row r="341" spans="1:13" x14ac:dyDescent="0.35">
      <c r="A341" s="30">
        <f>INDEX('Input - Gross flows &amp; stocks'!$Z$6:$AH$5999,UsefulSeries!$A340,1)</f>
        <v>127916.33333333333</v>
      </c>
      <c r="B341" s="30">
        <f>INDEX('Input - Gross flows &amp; stocks'!$Z$6:$AH$5999,UsefulSeries!$A340,4)</f>
        <v>1873</v>
      </c>
      <c r="C341" s="30">
        <f>INDEX('Input - Gross flows &amp; stocks'!$Z$6:$AH$5999,UsefulSeries!$A340,7)</f>
        <v>3579.3333333333335</v>
      </c>
      <c r="D341" s="30"/>
      <c r="E341" s="30"/>
      <c r="F341" s="30"/>
      <c r="G341" s="30"/>
      <c r="H341" s="30"/>
      <c r="I341" s="30"/>
      <c r="J341" s="30"/>
      <c r="K341" s="30">
        <f t="array" ref="K341:M343">MMULT(MINVERSE($F$5:$H$7),MMULT(A341:C343,TRANSPOSE(MINVERSE($F$5:$H$7))))</f>
        <v>131009.29564982789</v>
      </c>
      <c r="L341" s="30">
        <v>1796.6507549034848</v>
      </c>
      <c r="M341" s="30">
        <v>1765.7843964078802</v>
      </c>
    </row>
    <row r="342" spans="1:13" x14ac:dyDescent="0.35">
      <c r="A342" s="30">
        <f>INDEX('Input - Gross flows &amp; stocks'!$Z$6:$AH$5999,UsefulSeries!$A340,2)</f>
        <v>1625.3333333333333</v>
      </c>
      <c r="B342" s="30">
        <f>INDEX('Input - Gross flows &amp; stocks'!$Z$6:$AH$5999,UsefulSeries!$A340,5)</f>
        <v>2686.6666666666665</v>
      </c>
      <c r="C342" s="30">
        <f>INDEX('Input - Gross flows &amp; stocks'!$Z$6:$AH$5999,UsefulSeries!$A340,8)</f>
        <v>1601.6666666666667</v>
      </c>
      <c r="D342" s="30"/>
      <c r="E342" s="30"/>
      <c r="F342" s="30"/>
      <c r="G342" s="30"/>
      <c r="H342" s="30"/>
      <c r="I342" s="30"/>
      <c r="J342" s="30"/>
      <c r="K342" s="30">
        <v>1511.3504270990989</v>
      </c>
      <c r="L342" s="30">
        <v>3409.4914320442344</v>
      </c>
      <c r="M342" s="30">
        <v>1264.2702382042419</v>
      </c>
    </row>
    <row r="343" spans="1:13" x14ac:dyDescent="0.35">
      <c r="A343" s="30">
        <f>INDEX('Input - Gross flows &amp; stocks'!$Z$6:$AH$5999,UsefulSeries!$A340,3)</f>
        <v>3797.3333333333335</v>
      </c>
      <c r="B343" s="30">
        <f>INDEX('Input - Gross flows &amp; stocks'!$Z$6:$AH$5999,UsefulSeries!$A340,6)</f>
        <v>1363</v>
      </c>
      <c r="C343" s="30">
        <f>INDEX('Input - Gross flows &amp; stocks'!$Z$6:$AH$5999,UsefulSeries!$A340,9)</f>
        <v>62991.333333333336</v>
      </c>
      <c r="D343" s="30"/>
      <c r="E343" s="30"/>
      <c r="F343" s="30"/>
      <c r="G343" s="30"/>
      <c r="H343" s="30"/>
      <c r="I343" s="30"/>
      <c r="J343" s="30"/>
      <c r="K343" s="30">
        <v>2020.7531553160925</v>
      </c>
      <c r="L343" s="30">
        <v>989.15549080686537</v>
      </c>
      <c r="M343" s="30">
        <v>63694.158458300568</v>
      </c>
    </row>
    <row r="344" spans="1:13" x14ac:dyDescent="0.35">
      <c r="A344" s="30">
        <f>INDEX('Input - Gross flows &amp; stocks'!$Z$6:$AH$5999,UsefulSeries!$A343,1)</f>
        <v>128031.66666666667</v>
      </c>
      <c r="B344" s="30">
        <f>INDEX('Input - Gross flows &amp; stocks'!$Z$6:$AH$5999,UsefulSeries!$A343,4)</f>
        <v>1887.6666666666667</v>
      </c>
      <c r="C344" s="30">
        <f>INDEX('Input - Gross flows &amp; stocks'!$Z$6:$AH$5999,UsefulSeries!$A343,7)</f>
        <v>3559.6666666666665</v>
      </c>
      <c r="D344" s="30"/>
      <c r="E344" s="30"/>
      <c r="F344" s="30"/>
      <c r="G344" s="30"/>
      <c r="H344" s="30"/>
      <c r="I344" s="30"/>
      <c r="J344" s="30"/>
      <c r="K344" s="30">
        <f t="array" ref="K344:M346">MMULT(MINVERSE($F$5:$H$7),MMULT(A344:C346,TRANSPOSE(MINVERSE($F$5:$H$7))))</f>
        <v>131128.19520159467</v>
      </c>
      <c r="L344" s="30">
        <v>1813.1382624877176</v>
      </c>
      <c r="M344" s="30">
        <v>1741.8273735543287</v>
      </c>
    </row>
    <row r="345" spans="1:13" x14ac:dyDescent="0.35">
      <c r="A345" s="30">
        <f>INDEX('Input - Gross flows &amp; stocks'!$Z$6:$AH$5999,UsefulSeries!$A343,2)</f>
        <v>1580.3333333333333</v>
      </c>
      <c r="B345" s="30">
        <f>INDEX('Input - Gross flows &amp; stocks'!$Z$6:$AH$5999,UsefulSeries!$A343,5)</f>
        <v>2693.3333333333335</v>
      </c>
      <c r="C345" s="30">
        <f>INDEX('Input - Gross flows &amp; stocks'!$Z$6:$AH$5999,UsefulSeries!$A343,8)</f>
        <v>1631.6666666666667</v>
      </c>
      <c r="D345" s="30"/>
      <c r="E345" s="30"/>
      <c r="F345" s="30"/>
      <c r="G345" s="30"/>
      <c r="H345" s="30"/>
      <c r="I345" s="30"/>
      <c r="J345" s="30"/>
      <c r="K345" s="30">
        <v>1459.2723278556091</v>
      </c>
      <c r="L345" s="30">
        <v>3417.9846960230361</v>
      </c>
      <c r="M345" s="30">
        <v>1297.9106128836706</v>
      </c>
    </row>
    <row r="346" spans="1:13" x14ac:dyDescent="0.35">
      <c r="A346" s="30">
        <f>INDEX('Input - Gross flows &amp; stocks'!$Z$6:$AH$5999,UsefulSeries!$A343,3)</f>
        <v>3813.6666666666665</v>
      </c>
      <c r="B346" s="30">
        <f>INDEX('Input - Gross flows &amp; stocks'!$Z$6:$AH$5999,UsefulSeries!$A343,6)</f>
        <v>1355</v>
      </c>
      <c r="C346" s="30">
        <f>INDEX('Input - Gross flows &amp; stocks'!$Z$6:$AH$5999,UsefulSeries!$A343,9)</f>
        <v>63075.333333333336</v>
      </c>
      <c r="D346" s="30"/>
      <c r="E346" s="30"/>
      <c r="F346" s="30"/>
      <c r="G346" s="30"/>
      <c r="H346" s="30"/>
      <c r="I346" s="30"/>
      <c r="J346" s="30"/>
      <c r="K346" s="30">
        <v>2040.9292165964691</v>
      </c>
      <c r="L346" s="30">
        <v>978.74979983313699</v>
      </c>
      <c r="M346" s="30">
        <v>63777.255686981109</v>
      </c>
    </row>
    <row r="347" spans="1:13" x14ac:dyDescent="0.35">
      <c r="A347" s="30">
        <f>INDEX('Input - Gross flows &amp; stocks'!$Z$6:$AH$5999,UsefulSeries!$A346,1)</f>
        <v>128212.33333333333</v>
      </c>
      <c r="B347" s="30">
        <f>INDEX('Input - Gross flows &amp; stocks'!$Z$6:$AH$5999,UsefulSeries!$A346,4)</f>
        <v>1880.6666666666667</v>
      </c>
      <c r="C347" s="30">
        <f>INDEX('Input - Gross flows &amp; stocks'!$Z$6:$AH$5999,UsefulSeries!$A346,7)</f>
        <v>3571</v>
      </c>
      <c r="D347" s="30"/>
      <c r="E347" s="30"/>
      <c r="F347" s="30"/>
      <c r="G347" s="30"/>
      <c r="H347" s="30"/>
      <c r="I347" s="30"/>
      <c r="J347" s="30"/>
      <c r="K347" s="30">
        <f t="array" ref="K347:M349">MMULT(MINVERSE($F$5:$H$7),MMULT(A347:C349,TRANSPOSE(MINVERSE($F$5:$H$7))))</f>
        <v>131313.78194919572</v>
      </c>
      <c r="L347" s="30">
        <v>1805.4304217514718</v>
      </c>
      <c r="M347" s="30">
        <v>1752.3437286966189</v>
      </c>
    </row>
    <row r="348" spans="1:13" x14ac:dyDescent="0.35">
      <c r="A348" s="30">
        <f>INDEX('Input - Gross flows &amp; stocks'!$Z$6:$AH$5999,UsefulSeries!$A346,2)</f>
        <v>1581</v>
      </c>
      <c r="B348" s="30">
        <f>INDEX('Input - Gross flows &amp; stocks'!$Z$6:$AH$5999,UsefulSeries!$A346,5)</f>
        <v>2656.3333333333335</v>
      </c>
      <c r="C348" s="30">
        <f>INDEX('Input - Gross flows &amp; stocks'!$Z$6:$AH$5999,UsefulSeries!$A346,8)</f>
        <v>1591</v>
      </c>
      <c r="D348" s="30"/>
      <c r="E348" s="30"/>
      <c r="F348" s="30"/>
      <c r="G348" s="30"/>
      <c r="H348" s="30"/>
      <c r="I348" s="30"/>
      <c r="J348" s="30"/>
      <c r="K348" s="30">
        <v>1461.0068182862028</v>
      </c>
      <c r="L348" s="30">
        <v>3370.832957203982</v>
      </c>
      <c r="M348" s="30">
        <v>1255.6175224244162</v>
      </c>
    </row>
    <row r="349" spans="1:13" x14ac:dyDescent="0.35">
      <c r="A349" s="30">
        <f>INDEX('Input - Gross flows &amp; stocks'!$Z$6:$AH$5999,UsefulSeries!$A346,3)</f>
        <v>3748.6666666666665</v>
      </c>
      <c r="B349" s="30">
        <f>INDEX('Input - Gross flows &amp; stocks'!$Z$6:$AH$5999,UsefulSeries!$A346,6)</f>
        <v>1387.3333333333333</v>
      </c>
      <c r="C349" s="30">
        <f>INDEX('Input - Gross flows &amp; stocks'!$Z$6:$AH$5999,UsefulSeries!$A346,9)</f>
        <v>63220</v>
      </c>
      <c r="D349" s="30"/>
      <c r="E349" s="30"/>
      <c r="F349" s="30"/>
      <c r="G349" s="30"/>
      <c r="H349" s="30"/>
      <c r="I349" s="30"/>
      <c r="J349" s="30"/>
      <c r="K349" s="30">
        <v>1971.0743808489945</v>
      </c>
      <c r="L349" s="30">
        <v>1019.8166873327598</v>
      </c>
      <c r="M349" s="30">
        <v>63925.389296380134</v>
      </c>
    </row>
    <row r="350" spans="1:13" x14ac:dyDescent="0.35">
      <c r="A350" s="30">
        <f>INDEX('Input - Gross flows &amp; stocks'!$Z$6:$AH$5999,UsefulSeries!$A349,1)</f>
        <v>128451.33333333333</v>
      </c>
      <c r="B350" s="30">
        <f>INDEX('Input - Gross flows &amp; stocks'!$Z$6:$AH$5999,UsefulSeries!$A349,4)</f>
        <v>1897</v>
      </c>
      <c r="C350" s="30">
        <f>INDEX('Input - Gross flows &amp; stocks'!$Z$6:$AH$5999,UsefulSeries!$A349,7)</f>
        <v>3562.6666666666665</v>
      </c>
      <c r="D350" s="30"/>
      <c r="E350" s="30"/>
      <c r="F350" s="30"/>
      <c r="G350" s="30"/>
      <c r="H350" s="30"/>
      <c r="I350" s="30"/>
      <c r="J350" s="30"/>
      <c r="K350" s="30">
        <f t="array" ref="K350:M352">MMULT(MINVERSE($F$5:$H$7),MMULT(A350:C352,TRANSPOSE(MINVERSE($F$5:$H$7))))</f>
        <v>131558.59458875746</v>
      </c>
      <c r="L350" s="30">
        <v>1825.9592704268837</v>
      </c>
      <c r="M350" s="30">
        <v>1737.9960576650892</v>
      </c>
    </row>
    <row r="351" spans="1:13" x14ac:dyDescent="0.35">
      <c r="A351" s="30">
        <f>INDEX('Input - Gross flows &amp; stocks'!$Z$6:$AH$5999,UsefulSeries!$A349,2)</f>
        <v>1584.3333333333333</v>
      </c>
      <c r="B351" s="30">
        <f>INDEX('Input - Gross flows &amp; stocks'!$Z$6:$AH$5999,UsefulSeries!$A349,5)</f>
        <v>2561</v>
      </c>
      <c r="C351" s="30">
        <f>INDEX('Input - Gross flows &amp; stocks'!$Z$6:$AH$5999,UsefulSeries!$A349,8)</f>
        <v>1636.3333333333333</v>
      </c>
      <c r="D351" s="30"/>
      <c r="E351" s="30"/>
      <c r="F351" s="30"/>
      <c r="G351" s="30"/>
      <c r="H351" s="30"/>
      <c r="I351" s="30"/>
      <c r="J351" s="30"/>
      <c r="K351" s="30">
        <v>1466.5258818694524</v>
      </c>
      <c r="L351" s="30">
        <v>3249.0197980242378</v>
      </c>
      <c r="M351" s="30">
        <v>1318.6410932263489</v>
      </c>
    </row>
    <row r="352" spans="1:13" x14ac:dyDescent="0.35">
      <c r="A352" s="30">
        <f>INDEX('Input - Gross flows &amp; stocks'!$Z$6:$AH$5999,UsefulSeries!$A349,3)</f>
        <v>3700.3333333333335</v>
      </c>
      <c r="B352" s="30">
        <f>INDEX('Input - Gross flows &amp; stocks'!$Z$6:$AH$5999,UsefulSeries!$A349,6)</f>
        <v>1384.3333333333333</v>
      </c>
      <c r="C352" s="30">
        <f>INDEX('Input - Gross flows &amp; stocks'!$Z$6:$AH$5999,UsefulSeries!$A349,9)</f>
        <v>63290.666666666664</v>
      </c>
      <c r="D352" s="30"/>
      <c r="E352" s="30"/>
      <c r="F352" s="30"/>
      <c r="G352" s="30"/>
      <c r="H352" s="30"/>
      <c r="I352" s="30"/>
      <c r="J352" s="30"/>
      <c r="K352" s="30">
        <v>1918.3841389021738</v>
      </c>
      <c r="L352" s="30">
        <v>1027.7413470922243</v>
      </c>
      <c r="M352" s="30">
        <v>63992.143113902792</v>
      </c>
    </row>
    <row r="353" spans="1:13" x14ac:dyDescent="0.35">
      <c r="A353" s="30">
        <f>INDEX('Input - Gross flows &amp; stocks'!$Z$6:$AH$5999,UsefulSeries!$A352,1)</f>
        <v>128689</v>
      </c>
      <c r="B353" s="30">
        <f>INDEX('Input - Gross flows &amp; stocks'!$Z$6:$AH$5999,UsefulSeries!$A352,4)</f>
        <v>1921.3333333333333</v>
      </c>
      <c r="C353" s="30">
        <f>INDEX('Input - Gross flows &amp; stocks'!$Z$6:$AH$5999,UsefulSeries!$A352,7)</f>
        <v>3584</v>
      </c>
      <c r="D353" s="30"/>
      <c r="E353" s="30"/>
      <c r="F353" s="30"/>
      <c r="G353" s="30"/>
      <c r="H353" s="30"/>
      <c r="I353" s="30"/>
      <c r="J353" s="30"/>
      <c r="K353" s="30">
        <f t="array" ref="K353:M355">MMULT(MINVERSE($F$5:$H$7),MMULT(A353:C355,TRANSPOSE(MINVERSE($F$5:$H$7))))</f>
        <v>131800.98940521383</v>
      </c>
      <c r="L353" s="30">
        <v>1855.4483399882263</v>
      </c>
      <c r="M353" s="30">
        <v>1754.7590487144405</v>
      </c>
    </row>
    <row r="354" spans="1:13" x14ac:dyDescent="0.35">
      <c r="A354" s="30">
        <f>INDEX('Input - Gross flows &amp; stocks'!$Z$6:$AH$5999,UsefulSeries!$A352,2)</f>
        <v>1615.3333333333333</v>
      </c>
      <c r="B354" s="30">
        <f>INDEX('Input - Gross flows &amp; stocks'!$Z$6:$AH$5999,UsefulSeries!$A352,5)</f>
        <v>2460</v>
      </c>
      <c r="C354" s="30">
        <f>INDEX('Input - Gross flows &amp; stocks'!$Z$6:$AH$5999,UsefulSeries!$A352,8)</f>
        <v>1618.6666666666667</v>
      </c>
      <c r="D354" s="30"/>
      <c r="E354" s="30"/>
      <c r="F354" s="30"/>
      <c r="G354" s="30"/>
      <c r="H354" s="30"/>
      <c r="I354" s="30"/>
      <c r="J354" s="30"/>
      <c r="K354" s="30">
        <v>1504.1007163477414</v>
      </c>
      <c r="L354" s="30">
        <v>3119.9840676306121</v>
      </c>
      <c r="M354" s="30">
        <v>1310.4504844299731</v>
      </c>
    </row>
    <row r="355" spans="1:13" x14ac:dyDescent="0.35">
      <c r="A355" s="30">
        <f>INDEX('Input - Gross flows &amp; stocks'!$Z$6:$AH$5999,UsefulSeries!$A352,3)</f>
        <v>3676.3333333333335</v>
      </c>
      <c r="B355" s="30">
        <f>INDEX('Input - Gross flows &amp; stocks'!$Z$6:$AH$5999,UsefulSeries!$A352,6)</f>
        <v>1420.6666666666667</v>
      </c>
      <c r="C355" s="30">
        <f>INDEX('Input - Gross flows &amp; stocks'!$Z$6:$AH$5999,UsefulSeries!$A352,9)</f>
        <v>63298.666666666664</v>
      </c>
      <c r="D355" s="30"/>
      <c r="E355" s="30"/>
      <c r="F355" s="30"/>
      <c r="G355" s="30"/>
      <c r="H355" s="30"/>
      <c r="I355" s="30"/>
      <c r="J355" s="30"/>
      <c r="K355" s="30">
        <v>1886.9494951811312</v>
      </c>
      <c r="L355" s="30">
        <v>1081.2030053623307</v>
      </c>
      <c r="M355" s="30">
        <v>63997.174442762844</v>
      </c>
    </row>
    <row r="356" spans="1:13" x14ac:dyDescent="0.35">
      <c r="A356" s="30">
        <f>INDEX('Input - Gross flows &amp; stocks'!$Z$6:$AH$5999,UsefulSeries!$A355,1)</f>
        <v>128982.33333333333</v>
      </c>
      <c r="B356" s="30">
        <f>INDEX('Input - Gross flows &amp; stocks'!$Z$6:$AH$5999,UsefulSeries!$A355,4)</f>
        <v>1980.6666666666667</v>
      </c>
      <c r="C356" s="30">
        <f>INDEX('Input - Gross flows &amp; stocks'!$Z$6:$AH$5999,UsefulSeries!$A355,7)</f>
        <v>3579</v>
      </c>
      <c r="D356" s="30"/>
      <c r="E356" s="30"/>
      <c r="F356" s="30"/>
      <c r="G356" s="30"/>
      <c r="H356" s="30"/>
      <c r="I356" s="30"/>
      <c r="J356" s="30"/>
      <c r="K356" s="30">
        <f t="array" ref="K356:M358">MMULT(MINVERSE($F$5:$H$7),MMULT(A356:C358,TRANSPOSE(MINVERSE($F$5:$H$7))))</f>
        <v>132100.47709510391</v>
      </c>
      <c r="L356" s="30">
        <v>1925.0106448366112</v>
      </c>
      <c r="M356" s="30">
        <v>1739.2640553451406</v>
      </c>
    </row>
    <row r="357" spans="1:13" x14ac:dyDescent="0.35">
      <c r="A357" s="30">
        <f>INDEX('Input - Gross flows &amp; stocks'!$Z$6:$AH$5999,UsefulSeries!$A355,2)</f>
        <v>1615.6666666666667</v>
      </c>
      <c r="B357" s="30">
        <f>INDEX('Input - Gross flows &amp; stocks'!$Z$6:$AH$5999,UsefulSeries!$A355,5)</f>
        <v>2380.3333333333335</v>
      </c>
      <c r="C357" s="30">
        <f>INDEX('Input - Gross flows &amp; stocks'!$Z$6:$AH$5999,UsefulSeries!$A355,8)</f>
        <v>1653</v>
      </c>
      <c r="D357" s="30"/>
      <c r="E357" s="30"/>
      <c r="F357" s="30"/>
      <c r="G357" s="30"/>
      <c r="H357" s="30"/>
      <c r="I357" s="30"/>
      <c r="J357" s="30"/>
      <c r="K357" s="30">
        <v>1505.6707758726068</v>
      </c>
      <c r="L357" s="30">
        <v>3018.3428823660761</v>
      </c>
      <c r="M357" s="30">
        <v>1359.3682122393282</v>
      </c>
    </row>
    <row r="358" spans="1:13" x14ac:dyDescent="0.35">
      <c r="A358" s="30">
        <f>INDEX('Input - Gross flows &amp; stocks'!$Z$6:$AH$5999,UsefulSeries!$A355,3)</f>
        <v>3654.6666666666665</v>
      </c>
      <c r="B358" s="30">
        <f>INDEX('Input - Gross flows &amp; stocks'!$Z$6:$AH$5999,UsefulSeries!$A355,6)</f>
        <v>1353.6666666666667</v>
      </c>
      <c r="C358" s="30">
        <f>INDEX('Input - Gross flows &amp; stocks'!$Z$6:$AH$5999,UsefulSeries!$A355,9)</f>
        <v>63273.333333333336</v>
      </c>
      <c r="D358" s="30"/>
      <c r="E358" s="30"/>
      <c r="F358" s="30"/>
      <c r="G358" s="30"/>
      <c r="H358" s="30"/>
      <c r="I358" s="30"/>
      <c r="J358" s="30"/>
      <c r="K358" s="30">
        <v>1863.1452165765081</v>
      </c>
      <c r="L358" s="30">
        <v>1014.0867563868073</v>
      </c>
      <c r="M358" s="30">
        <v>63974.423111423195</v>
      </c>
    </row>
    <row r="359" spans="1:13" x14ac:dyDescent="0.35">
      <c r="A359" s="30">
        <f>INDEX('Input - Gross flows &amp; stocks'!$Z$6:$AH$5999,UsefulSeries!$A358,1)</f>
        <v>129788</v>
      </c>
      <c r="B359" s="30">
        <f>INDEX('Input - Gross flows &amp; stocks'!$Z$6:$AH$5999,UsefulSeries!$A358,4)</f>
        <v>1911</v>
      </c>
      <c r="C359" s="30">
        <f>INDEX('Input - Gross flows &amp; stocks'!$Z$6:$AH$5999,UsefulSeries!$A358,7)</f>
        <v>3610</v>
      </c>
      <c r="D359" s="30"/>
      <c r="E359" s="30"/>
      <c r="F359" s="30"/>
      <c r="G359" s="30"/>
      <c r="H359" s="30"/>
      <c r="I359" s="30"/>
      <c r="J359" s="30"/>
      <c r="K359" s="30">
        <f t="array" ref="K359:M361">MMULT(MINVERSE($F$5:$H$7),MMULT(A359:C361,TRANSPOSE(MINVERSE($F$5:$H$7))))</f>
        <v>132927.09210338636</v>
      </c>
      <c r="L359" s="30">
        <v>1842.4333539884315</v>
      </c>
      <c r="M359" s="30">
        <v>1770.0155504512486</v>
      </c>
    </row>
    <row r="360" spans="1:13" x14ac:dyDescent="0.35">
      <c r="A360" s="30">
        <f>INDEX('Input - Gross flows &amp; stocks'!$Z$6:$AH$5999,UsefulSeries!$A358,2)</f>
        <v>1637.3333333333333</v>
      </c>
      <c r="B360" s="30">
        <f>INDEX('Input - Gross flows &amp; stocks'!$Z$6:$AH$5999,UsefulSeries!$A358,5)</f>
        <v>2429.3333333333335</v>
      </c>
      <c r="C360" s="30">
        <f>INDEX('Input - Gross flows &amp; stocks'!$Z$6:$AH$5999,UsefulSeries!$A358,8)</f>
        <v>1633</v>
      </c>
      <c r="D360" s="30"/>
      <c r="E360" s="30"/>
      <c r="F360" s="30"/>
      <c r="G360" s="30"/>
      <c r="H360" s="30"/>
      <c r="I360" s="30"/>
      <c r="J360" s="30"/>
      <c r="K360" s="30">
        <v>1527.6495128925205</v>
      </c>
      <c r="L360" s="30">
        <v>3081.0501366269041</v>
      </c>
      <c r="M360" s="30">
        <v>1329.8627369200883</v>
      </c>
    </row>
    <row r="361" spans="1:13" x14ac:dyDescent="0.35">
      <c r="A361" s="30">
        <f>INDEX('Input - Gross flows &amp; stocks'!$Z$6:$AH$5999,UsefulSeries!$A358,3)</f>
        <v>3679</v>
      </c>
      <c r="B361" s="30">
        <f>INDEX('Input - Gross flows &amp; stocks'!$Z$6:$AH$5999,UsefulSeries!$A358,6)</f>
        <v>1350.6666666666667</v>
      </c>
      <c r="C361" s="30">
        <f>INDEX('Input - Gross flows &amp; stocks'!$Z$6:$AH$5999,UsefulSeries!$A358,9)</f>
        <v>63402.333333333336</v>
      </c>
      <c r="D361" s="30"/>
      <c r="E361" s="30"/>
      <c r="F361" s="30"/>
      <c r="G361" s="30"/>
      <c r="H361" s="30"/>
      <c r="I361" s="30"/>
      <c r="J361" s="30"/>
      <c r="K361" s="30">
        <v>1876.6955207877388</v>
      </c>
      <c r="L361" s="30">
        <v>1005.0338896428372</v>
      </c>
      <c r="M361" s="30">
        <v>64108.119630514084</v>
      </c>
    </row>
    <row r="362" spans="1:13" x14ac:dyDescent="0.35">
      <c r="A362" s="30">
        <f>INDEX('Input - Gross flows &amp; stocks'!$Z$6:$AH$5999,UsefulSeries!$A361,1)</f>
        <v>130514</v>
      </c>
      <c r="B362" s="30">
        <f>INDEX('Input - Gross flows &amp; stocks'!$Z$6:$AH$5999,UsefulSeries!$A361,4)</f>
        <v>1894</v>
      </c>
      <c r="C362" s="30">
        <f>INDEX('Input - Gross flows &amp; stocks'!$Z$6:$AH$5999,UsefulSeries!$A361,7)</f>
        <v>3618</v>
      </c>
      <c r="D362" s="30"/>
      <c r="E362" s="30"/>
      <c r="F362" s="30"/>
      <c r="G362" s="30"/>
      <c r="H362" s="30"/>
      <c r="I362" s="30"/>
      <c r="J362" s="30"/>
      <c r="K362" s="30">
        <f t="array" ref="K362:M364">MMULT(MINVERSE($F$5:$H$7),MMULT(A362:C364,TRANSPOSE(MINVERSE($F$5:$H$7))))</f>
        <v>133671.27882534286</v>
      </c>
      <c r="L362" s="30">
        <v>1820.2398767471225</v>
      </c>
      <c r="M362" s="30">
        <v>1772.3660871305503</v>
      </c>
    </row>
    <row r="363" spans="1:13" x14ac:dyDescent="0.35">
      <c r="A363" s="30">
        <f>INDEX('Input - Gross flows &amp; stocks'!$Z$6:$AH$5999,UsefulSeries!$A361,2)</f>
        <v>1646</v>
      </c>
      <c r="B363" s="30">
        <f>INDEX('Input - Gross flows &amp; stocks'!$Z$6:$AH$5999,UsefulSeries!$A361,5)</f>
        <v>2477</v>
      </c>
      <c r="C363" s="30">
        <f>INDEX('Input - Gross flows &amp; stocks'!$Z$6:$AH$5999,UsefulSeries!$A361,8)</f>
        <v>1599</v>
      </c>
      <c r="D363" s="30"/>
      <c r="E363" s="30"/>
      <c r="F363" s="30"/>
      <c r="G363" s="30"/>
      <c r="H363" s="30"/>
      <c r="I363" s="30"/>
      <c r="J363" s="30"/>
      <c r="K363" s="30">
        <v>1535.0221108478916</v>
      </c>
      <c r="L363" s="30">
        <v>3141.9449685695245</v>
      </c>
      <c r="M363" s="30">
        <v>1284.6013526879633</v>
      </c>
    </row>
    <row r="364" spans="1:13" x14ac:dyDescent="0.35">
      <c r="A364" s="30">
        <f>INDEX('Input - Gross flows &amp; stocks'!$Z$6:$AH$5999,UsefulSeries!$A361,3)</f>
        <v>3709.3333333333335</v>
      </c>
      <c r="B364" s="30">
        <f>INDEX('Input - Gross flows &amp; stocks'!$Z$6:$AH$5999,UsefulSeries!$A361,6)</f>
        <v>1367.3333333333333</v>
      </c>
      <c r="C364" s="30">
        <f>INDEX('Input - Gross flows &amp; stocks'!$Z$6:$AH$5999,UsefulSeries!$A361,9)</f>
        <v>63588.666666666664</v>
      </c>
      <c r="D364" s="30"/>
      <c r="E364" s="30"/>
      <c r="F364" s="30"/>
      <c r="G364" s="30"/>
      <c r="H364" s="30"/>
      <c r="I364" s="30"/>
      <c r="J364" s="30"/>
      <c r="K364" s="30">
        <v>1897.9128550795001</v>
      </c>
      <c r="L364" s="30">
        <v>1017.7149422084776</v>
      </c>
      <c r="M364" s="30">
        <v>64299.687787864692</v>
      </c>
    </row>
    <row r="365" spans="1:13" x14ac:dyDescent="0.35">
      <c r="A365" s="30">
        <f>INDEX('Input - Gross flows &amp; stocks'!$Z$6:$AH$5999,UsefulSeries!$A364,1)</f>
        <v>131281.66666666666</v>
      </c>
      <c r="B365" s="30">
        <f>INDEX('Input - Gross flows &amp; stocks'!$Z$6:$AH$5999,UsefulSeries!$A364,4)</f>
        <v>1872.3333333333333</v>
      </c>
      <c r="C365" s="30">
        <f>INDEX('Input - Gross flows &amp; stocks'!$Z$6:$AH$5999,UsefulSeries!$A364,7)</f>
        <v>3612</v>
      </c>
      <c r="D365" s="30"/>
      <c r="E365" s="30"/>
      <c r="F365" s="30"/>
      <c r="G365" s="30"/>
      <c r="H365" s="30"/>
      <c r="I365" s="30"/>
      <c r="J365" s="30"/>
      <c r="K365" s="30">
        <f t="array" ref="K365:M367">MMULT(MINVERSE($F$5:$H$7),MMULT(A365:C367,TRANSPOSE(MINVERSE($F$5:$H$7))))</f>
        <v>134459.33742589602</v>
      </c>
      <c r="L365" s="30">
        <v>1793.6264511392419</v>
      </c>
      <c r="M365" s="30">
        <v>1759.9501769997412</v>
      </c>
    </row>
    <row r="366" spans="1:13" x14ac:dyDescent="0.35">
      <c r="A366" s="30">
        <f>INDEX('Input - Gross flows &amp; stocks'!$Z$6:$AH$5999,UsefulSeries!$A364,2)</f>
        <v>1618.6666666666667</v>
      </c>
      <c r="B366" s="30">
        <f>INDEX('Input - Gross flows &amp; stocks'!$Z$6:$AH$5999,UsefulSeries!$A364,5)</f>
        <v>2477.6666666666665</v>
      </c>
      <c r="C366" s="30">
        <f>INDEX('Input - Gross flows &amp; stocks'!$Z$6:$AH$5999,UsefulSeries!$A364,8)</f>
        <v>1567.3333333333333</v>
      </c>
      <c r="D366" s="30"/>
      <c r="E366" s="30"/>
      <c r="F366" s="30"/>
      <c r="G366" s="30"/>
      <c r="H366" s="30"/>
      <c r="I366" s="30"/>
      <c r="J366" s="30"/>
      <c r="K366" s="30">
        <v>1502.4133232180777</v>
      </c>
      <c r="L366" s="30">
        <v>3142.8550417713946</v>
      </c>
      <c r="M366" s="30">
        <v>1247.9361299524621</v>
      </c>
    </row>
    <row r="367" spans="1:13" x14ac:dyDescent="0.35">
      <c r="A367" s="30">
        <f>INDEX('Input - Gross flows &amp; stocks'!$Z$6:$AH$5999,UsefulSeries!$A364,3)</f>
        <v>3694.6666666666665</v>
      </c>
      <c r="B367" s="30">
        <f>INDEX('Input - Gross flows &amp; stocks'!$Z$6:$AH$5999,UsefulSeries!$A364,6)</f>
        <v>1414.6666666666667</v>
      </c>
      <c r="C367" s="30">
        <f>INDEX('Input - Gross flows &amp; stocks'!$Z$6:$AH$5999,UsefulSeries!$A364,9)</f>
        <v>63853.333333333336</v>
      </c>
      <c r="D367" s="30"/>
      <c r="E367" s="30"/>
      <c r="F367" s="30"/>
      <c r="G367" s="30"/>
      <c r="H367" s="30"/>
      <c r="I367" s="30"/>
      <c r="J367" s="30"/>
      <c r="K367" s="30">
        <v>1875.5324644784737</v>
      </c>
      <c r="L367" s="30">
        <v>1070.9420383967149</v>
      </c>
      <c r="M367" s="30">
        <v>64567.323956614608</v>
      </c>
    </row>
    <row r="368" spans="1:13" x14ac:dyDescent="0.35">
      <c r="A368" s="30">
        <f>INDEX('Input - Gross flows &amp; stocks'!$Z$6:$AH$5999,UsefulSeries!$A367,1)</f>
        <v>131435</v>
      </c>
      <c r="B368" s="30">
        <f>INDEX('Input - Gross flows &amp; stocks'!$Z$6:$AH$5999,UsefulSeries!$A367,4)</f>
        <v>1831</v>
      </c>
      <c r="C368" s="30">
        <f>INDEX('Input - Gross flows &amp; stocks'!$Z$6:$AH$5999,UsefulSeries!$A367,7)</f>
        <v>3487</v>
      </c>
      <c r="D368" s="30"/>
      <c r="E368" s="30"/>
      <c r="F368" s="30"/>
      <c r="G368" s="30"/>
      <c r="H368" s="30"/>
      <c r="I368" s="30"/>
      <c r="J368" s="30"/>
      <c r="K368" s="30">
        <f t="array" ref="K368:M370">MMULT(MINVERSE($F$5:$H$7),MMULT(A368:C370,TRANSPOSE(MINVERSE($F$5:$H$7))))</f>
        <v>134617.52704344006</v>
      </c>
      <c r="L368" s="30">
        <v>1747.1955032033527</v>
      </c>
      <c r="M368" s="30">
        <v>1634.3908227758216</v>
      </c>
    </row>
    <row r="369" spans="1:13" x14ac:dyDescent="0.35">
      <c r="A369" s="30">
        <f>INDEX('Input - Gross flows &amp; stocks'!$Z$6:$AH$5999,UsefulSeries!$A367,2)</f>
        <v>1622</v>
      </c>
      <c r="B369" s="30">
        <f>INDEX('Input - Gross flows &amp; stocks'!$Z$6:$AH$5999,UsefulSeries!$A367,5)</f>
        <v>2448.6666666666665</v>
      </c>
      <c r="C369" s="30">
        <f>INDEX('Input - Gross flows &amp; stocks'!$Z$6:$AH$5999,UsefulSeries!$A367,8)</f>
        <v>1564.3333333333333</v>
      </c>
      <c r="D369" s="30"/>
      <c r="E369" s="30"/>
      <c r="F369" s="30"/>
      <c r="G369" s="30"/>
      <c r="H369" s="30"/>
      <c r="I369" s="30"/>
      <c r="J369" s="30"/>
      <c r="K369" s="30">
        <v>1506.343677513966</v>
      </c>
      <c r="L369" s="30">
        <v>3105.9811765269383</v>
      </c>
      <c r="M369" s="30">
        <v>1247.7027259612871</v>
      </c>
    </row>
    <row r="370" spans="1:13" x14ac:dyDescent="0.35">
      <c r="A370" s="30">
        <f>INDEX('Input - Gross flows &amp; stocks'!$Z$6:$AH$5999,UsefulSeries!$A367,3)</f>
        <v>3779</v>
      </c>
      <c r="B370" s="30">
        <f>INDEX('Input - Gross flows &amp; stocks'!$Z$6:$AH$5999,UsefulSeries!$A367,6)</f>
        <v>1409.3333333333333</v>
      </c>
      <c r="C370" s="30">
        <f>INDEX('Input - Gross flows &amp; stocks'!$Z$6:$AH$5999,UsefulSeries!$A367,9)</f>
        <v>64025.333333333336</v>
      </c>
      <c r="D370" s="30"/>
      <c r="E370" s="30"/>
      <c r="F370" s="30"/>
      <c r="G370" s="30"/>
      <c r="H370" s="30"/>
      <c r="I370" s="30"/>
      <c r="J370" s="30"/>
      <c r="K370" s="30">
        <v>1958.8161194473275</v>
      </c>
      <c r="L370" s="30">
        <v>1068.1481012018344</v>
      </c>
      <c r="M370" s="30">
        <v>64743.168330441775</v>
      </c>
    </row>
    <row r="371" spans="1:13" x14ac:dyDescent="0.35">
      <c r="A371" s="30">
        <f>INDEX('Input - Gross flows &amp; stocks'!$Z$6:$AH$5999,UsefulSeries!$A370,1)</f>
        <v>131492.33333333334</v>
      </c>
      <c r="B371" s="30">
        <f>INDEX('Input - Gross flows &amp; stocks'!$Z$6:$AH$5999,UsefulSeries!$A370,4)</f>
        <v>1816.6666666666667</v>
      </c>
      <c r="C371" s="30">
        <f>INDEX('Input - Gross flows &amp; stocks'!$Z$6:$AH$5999,UsefulSeries!$A370,7)</f>
        <v>3512</v>
      </c>
      <c r="D371" s="30"/>
      <c r="E371" s="30"/>
      <c r="F371" s="30"/>
      <c r="G371" s="30"/>
      <c r="H371" s="30"/>
      <c r="I371" s="30"/>
      <c r="J371" s="30"/>
      <c r="K371" s="30">
        <f t="array" ref="K371:M373">MMULT(MINVERSE($F$5:$H$7),MMULT(A371:C373,TRANSPOSE(MINVERSE($F$5:$H$7))))</f>
        <v>134676.99697901457</v>
      </c>
      <c r="L371" s="30">
        <v>1731.3180003957632</v>
      </c>
      <c r="M371" s="30">
        <v>1659.3236025512865</v>
      </c>
    </row>
    <row r="372" spans="1:13" x14ac:dyDescent="0.35">
      <c r="A372" s="30">
        <f>INDEX('Input - Gross flows &amp; stocks'!$Z$6:$AH$5999,UsefulSeries!$A370,2)</f>
        <v>1605.6666666666667</v>
      </c>
      <c r="B372" s="30">
        <f>INDEX('Input - Gross flows &amp; stocks'!$Z$6:$AH$5999,UsefulSeries!$A370,5)</f>
        <v>2416</v>
      </c>
      <c r="C372" s="30">
        <f>INDEX('Input - Gross flows &amp; stocks'!$Z$6:$AH$5999,UsefulSeries!$A370,8)</f>
        <v>1587.3333333333333</v>
      </c>
      <c r="D372" s="30"/>
      <c r="E372" s="30"/>
      <c r="F372" s="30"/>
      <c r="G372" s="30"/>
      <c r="H372" s="30"/>
      <c r="I372" s="30"/>
      <c r="J372" s="30"/>
      <c r="K372" s="30">
        <v>1488.3207561537643</v>
      </c>
      <c r="L372" s="30">
        <v>3064.2471861687668</v>
      </c>
      <c r="M372" s="30">
        <v>1277.3796953650769</v>
      </c>
    </row>
    <row r="373" spans="1:13" x14ac:dyDescent="0.35">
      <c r="A373" s="30">
        <f>INDEX('Input - Gross flows &amp; stocks'!$Z$6:$AH$5999,UsefulSeries!$A370,3)</f>
        <v>3745</v>
      </c>
      <c r="B373" s="30">
        <f>INDEX('Input - Gross flows &amp; stocks'!$Z$6:$AH$5999,UsefulSeries!$A370,6)</f>
        <v>1422.6666666666667</v>
      </c>
      <c r="C373" s="30">
        <f>INDEX('Input - Gross flows &amp; stocks'!$Z$6:$AH$5999,UsefulSeries!$A370,9)</f>
        <v>64220.666666666664</v>
      </c>
      <c r="D373" s="30"/>
      <c r="E373" s="30"/>
      <c r="F373" s="30"/>
      <c r="G373" s="30"/>
      <c r="H373" s="30"/>
      <c r="I373" s="30"/>
      <c r="J373" s="30"/>
      <c r="K373" s="30">
        <v>1923.9524885501735</v>
      </c>
      <c r="L373" s="30">
        <v>1086.9182164864801</v>
      </c>
      <c r="M373" s="30">
        <v>64937.490752758065</v>
      </c>
    </row>
    <row r="374" spans="1:13" x14ac:dyDescent="0.35">
      <c r="A374" s="30">
        <f>INDEX('Input - Gross flows &amp; stocks'!$Z$6:$AH$5999,UsefulSeries!$A373,1)</f>
        <v>131374.66666666666</v>
      </c>
      <c r="B374" s="30">
        <f>INDEX('Input - Gross flows &amp; stocks'!$Z$6:$AH$5999,UsefulSeries!$A373,4)</f>
        <v>1799</v>
      </c>
      <c r="C374" s="30">
        <f>INDEX('Input - Gross flows &amp; stocks'!$Z$6:$AH$5999,UsefulSeries!$A373,7)</f>
        <v>3400.3333333333335</v>
      </c>
      <c r="D374" s="30"/>
      <c r="E374" s="30"/>
      <c r="F374" s="30"/>
      <c r="G374" s="30"/>
      <c r="H374" s="30"/>
      <c r="I374" s="30"/>
      <c r="J374" s="30"/>
      <c r="K374" s="30">
        <f t="array" ref="K374:M376">MMULT(MINVERSE($F$5:$H$7),MMULT(A374:C376,TRANSPOSE(MINVERSE($F$5:$H$7))))</f>
        <v>134555.13960379697</v>
      </c>
      <c r="L374" s="30">
        <v>1711.3035601886347</v>
      </c>
      <c r="M374" s="30">
        <v>1547.2602377815454</v>
      </c>
    </row>
    <row r="375" spans="1:13" x14ac:dyDescent="0.35">
      <c r="A375" s="30">
        <f>INDEX('Input - Gross flows &amp; stocks'!$Z$6:$AH$5999,UsefulSeries!$A373,2)</f>
        <v>1678.6666666666667</v>
      </c>
      <c r="B375" s="30">
        <f>INDEX('Input - Gross flows &amp; stocks'!$Z$6:$AH$5999,UsefulSeries!$A373,5)</f>
        <v>2442.6666666666665</v>
      </c>
      <c r="C375" s="30">
        <f>INDEX('Input - Gross flows &amp; stocks'!$Z$6:$AH$5999,UsefulSeries!$A373,8)</f>
        <v>1576</v>
      </c>
      <c r="D375" s="30"/>
      <c r="E375" s="30"/>
      <c r="F375" s="30"/>
      <c r="G375" s="30"/>
      <c r="H375" s="30"/>
      <c r="I375" s="30"/>
      <c r="J375" s="30"/>
      <c r="K375" s="30">
        <v>1571.0457898075456</v>
      </c>
      <c r="L375" s="30">
        <v>3098.3181793682788</v>
      </c>
      <c r="M375" s="30">
        <v>1259.5739207128147</v>
      </c>
    </row>
    <row r="376" spans="1:13" x14ac:dyDescent="0.35">
      <c r="A376" s="30">
        <f>INDEX('Input - Gross flows &amp; stocks'!$Z$6:$AH$5999,UsefulSeries!$A373,3)</f>
        <v>3869.6666666666665</v>
      </c>
      <c r="B376" s="30">
        <f>INDEX('Input - Gross flows &amp; stocks'!$Z$6:$AH$5999,UsefulSeries!$A373,6)</f>
        <v>1386.3333333333333</v>
      </c>
      <c r="C376" s="30">
        <f>INDEX('Input - Gross flows &amp; stocks'!$Z$6:$AH$5999,UsefulSeries!$A373,9)</f>
        <v>64523</v>
      </c>
      <c r="D376" s="30"/>
      <c r="E376" s="30"/>
      <c r="F376" s="30"/>
      <c r="G376" s="30"/>
      <c r="H376" s="30"/>
      <c r="I376" s="30"/>
      <c r="J376" s="30"/>
      <c r="K376" s="30">
        <v>2043.7460815460415</v>
      </c>
      <c r="L376" s="30">
        <v>1041.2359466584321</v>
      </c>
      <c r="M376" s="30">
        <v>65250.307031409342</v>
      </c>
    </row>
    <row r="377" spans="1:13" x14ac:dyDescent="0.35">
      <c r="A377" s="30">
        <f>INDEX('Input - Gross flows &amp; stocks'!$Z$6:$AH$5999,UsefulSeries!$A376,1)</f>
        <v>131217</v>
      </c>
      <c r="B377" s="30">
        <f>INDEX('Input - Gross flows &amp; stocks'!$Z$6:$AH$5999,UsefulSeries!$A376,4)</f>
        <v>1856</v>
      </c>
      <c r="C377" s="30">
        <f>INDEX('Input - Gross flows &amp; stocks'!$Z$6:$AH$5999,UsefulSeries!$A376,7)</f>
        <v>3525</v>
      </c>
      <c r="D377" s="30"/>
      <c r="E377" s="30"/>
      <c r="F377" s="30"/>
      <c r="G377" s="30"/>
      <c r="H377" s="30"/>
      <c r="I377" s="30"/>
      <c r="J377" s="30"/>
      <c r="K377" s="30">
        <f t="array" ref="K377:M379">MMULT(MINVERSE($F$5:$H$7),MMULT(A377:C379,TRANSPOSE(MINVERSE($F$5:$H$7))))</f>
        <v>134391.98373836352</v>
      </c>
      <c r="L377" s="30">
        <v>1775.8954378869212</v>
      </c>
      <c r="M377" s="30">
        <v>1668.8309393482455</v>
      </c>
    </row>
    <row r="378" spans="1:13" x14ac:dyDescent="0.35">
      <c r="A378" s="30">
        <f>INDEX('Input - Gross flows &amp; stocks'!$Z$6:$AH$5999,UsefulSeries!$A376,2)</f>
        <v>1688.6666666666667</v>
      </c>
      <c r="B378" s="30">
        <f>INDEX('Input - Gross flows &amp; stocks'!$Z$6:$AH$5999,UsefulSeries!$A376,5)</f>
        <v>2460</v>
      </c>
      <c r="C378" s="30">
        <f>INDEX('Input - Gross flows &amp; stocks'!$Z$6:$AH$5999,UsefulSeries!$A376,8)</f>
        <v>1568.3333333333333</v>
      </c>
      <c r="D378" s="30"/>
      <c r="E378" s="30"/>
      <c r="F378" s="30"/>
      <c r="G378" s="30"/>
      <c r="H378" s="30"/>
      <c r="I378" s="30"/>
      <c r="J378" s="30"/>
      <c r="K378" s="30">
        <v>1582.7817970732115</v>
      </c>
      <c r="L378" s="30">
        <v>3120.2538597028656</v>
      </c>
      <c r="M378" s="30">
        <v>1247.5077927452483</v>
      </c>
    </row>
    <row r="379" spans="1:13" x14ac:dyDescent="0.35">
      <c r="A379" s="30">
        <f>INDEX('Input - Gross flows &amp; stocks'!$Z$6:$AH$5999,UsefulSeries!$A376,3)</f>
        <v>3767</v>
      </c>
      <c r="B379" s="30">
        <f>INDEX('Input - Gross flows &amp; stocks'!$Z$6:$AH$5999,UsefulSeries!$A376,6)</f>
        <v>1400.6666666666667</v>
      </c>
      <c r="C379" s="30">
        <f>INDEX('Input - Gross flows &amp; stocks'!$Z$6:$AH$5999,UsefulSeries!$A376,9)</f>
        <v>64781.333333333336</v>
      </c>
      <c r="D379" s="30"/>
      <c r="E379" s="30"/>
      <c r="F379" s="30"/>
      <c r="G379" s="30"/>
      <c r="H379" s="30"/>
      <c r="I379" s="30"/>
      <c r="J379" s="30"/>
      <c r="K379" s="30">
        <v>1937.9220101010274</v>
      </c>
      <c r="L379" s="30">
        <v>1054.130522432622</v>
      </c>
      <c r="M379" s="30">
        <v>65512.267498192581</v>
      </c>
    </row>
    <row r="380" spans="1:13" x14ac:dyDescent="0.35">
      <c r="A380" s="30">
        <f>INDEX('Input - Gross flows &amp; stocks'!$Z$6:$AH$5999,UsefulSeries!$A379,1)</f>
        <v>131147.33333333334</v>
      </c>
      <c r="B380" s="30">
        <f>INDEX('Input - Gross flows &amp; stocks'!$Z$6:$AH$5999,UsefulSeries!$A379,4)</f>
        <v>1864.3333333333333</v>
      </c>
      <c r="C380" s="30">
        <f>INDEX('Input - Gross flows &amp; stocks'!$Z$6:$AH$5999,UsefulSeries!$A379,7)</f>
        <v>3563.3333333333335</v>
      </c>
      <c r="D380" s="30"/>
      <c r="E380" s="30"/>
      <c r="F380" s="30"/>
      <c r="G380" s="30"/>
      <c r="H380" s="30"/>
      <c r="I380" s="30"/>
      <c r="J380" s="30"/>
      <c r="K380" s="30">
        <f t="array" ref="K380:M382">MMULT(MINVERSE($F$5:$H$7),MMULT(A380:C382,TRANSPOSE(MINVERSE($F$5:$H$7))))</f>
        <v>134319.52798540177</v>
      </c>
      <c r="L380" s="30">
        <v>1784.9165037122011</v>
      </c>
      <c r="M380" s="30">
        <v>1707.8591570686635</v>
      </c>
    </row>
    <row r="381" spans="1:13" x14ac:dyDescent="0.35">
      <c r="A381" s="30">
        <f>INDEX('Input - Gross flows &amp; stocks'!$Z$6:$AH$5999,UsefulSeries!$A379,2)</f>
        <v>1704</v>
      </c>
      <c r="B381" s="30">
        <f>INDEX('Input - Gross flows &amp; stocks'!$Z$6:$AH$5999,UsefulSeries!$A379,5)</f>
        <v>2481.3333333333335</v>
      </c>
      <c r="C381" s="30">
        <f>INDEX('Input - Gross flows &amp; stocks'!$Z$6:$AH$5999,UsefulSeries!$A379,8)</f>
        <v>1522</v>
      </c>
      <c r="D381" s="30"/>
      <c r="E381" s="30"/>
      <c r="F381" s="30"/>
      <c r="G381" s="30"/>
      <c r="H381" s="30"/>
      <c r="I381" s="30"/>
      <c r="J381" s="30"/>
      <c r="K381" s="30">
        <v>1599.985327822546</v>
      </c>
      <c r="L381" s="30">
        <v>3147.5809826489944</v>
      </c>
      <c r="M381" s="30">
        <v>1191.2461920522537</v>
      </c>
    </row>
    <row r="382" spans="1:13" x14ac:dyDescent="0.35">
      <c r="A382" s="30">
        <f>INDEX('Input - Gross flows &amp; stocks'!$Z$6:$AH$5999,UsefulSeries!$A379,3)</f>
        <v>3835.3333333333335</v>
      </c>
      <c r="B382" s="30">
        <f>INDEX('Input - Gross flows &amp; stocks'!$Z$6:$AH$5999,UsefulSeries!$A379,6)</f>
        <v>1402.6666666666667</v>
      </c>
      <c r="C382" s="30">
        <f>INDEX('Input - Gross flows &amp; stocks'!$Z$6:$AH$5999,UsefulSeries!$A379,9)</f>
        <v>64972.666666666664</v>
      </c>
      <c r="D382" s="30"/>
      <c r="E382" s="30"/>
      <c r="F382" s="30"/>
      <c r="G382" s="30"/>
      <c r="H382" s="30"/>
      <c r="I382" s="30"/>
      <c r="J382" s="30"/>
      <c r="K382" s="30">
        <v>2005.7428950550388</v>
      </c>
      <c r="L382" s="30">
        <v>1052.9173505376216</v>
      </c>
      <c r="M382" s="30">
        <v>65710.796018491092</v>
      </c>
    </row>
    <row r="383" spans="1:13" x14ac:dyDescent="0.35">
      <c r="A383" s="30">
        <f>INDEX('Input - Gross flows &amp; stocks'!$Z$6:$AH$5999,UsefulSeries!$A382,1)</f>
        <v>131196.33333333334</v>
      </c>
      <c r="B383" s="30">
        <f>INDEX('Input - Gross flows &amp; stocks'!$Z$6:$AH$5999,UsefulSeries!$A382,4)</f>
        <v>1863.6666666666667</v>
      </c>
      <c r="C383" s="30">
        <f>INDEX('Input - Gross flows &amp; stocks'!$Z$6:$AH$5999,UsefulSeries!$A382,7)</f>
        <v>3701.6666666666665</v>
      </c>
      <c r="D383" s="30"/>
      <c r="E383" s="30"/>
      <c r="F383" s="30"/>
      <c r="G383" s="30"/>
      <c r="H383" s="30"/>
      <c r="I383" s="30"/>
      <c r="J383" s="30"/>
      <c r="K383" s="30">
        <f t="array" ref="K383:M385">MMULT(MINVERSE($F$5:$H$7),MMULT(A383:C385,TRANSPOSE(MINVERSE($F$5:$H$7))))</f>
        <v>134370.50252969156</v>
      </c>
      <c r="L383" s="30">
        <v>1783.6783437367319</v>
      </c>
      <c r="M383" s="30">
        <v>1848.0261360663951</v>
      </c>
    </row>
    <row r="384" spans="1:13" x14ac:dyDescent="0.35">
      <c r="A384" s="30">
        <f>INDEX('Input - Gross flows &amp; stocks'!$Z$6:$AH$5999,UsefulSeries!$A382,2)</f>
        <v>1636.6666666666667</v>
      </c>
      <c r="B384" s="30">
        <f>INDEX('Input - Gross flows &amp; stocks'!$Z$6:$AH$5999,UsefulSeries!$A382,5)</f>
        <v>2479</v>
      </c>
      <c r="C384" s="30">
        <f>INDEX('Input - Gross flows &amp; stocks'!$Z$6:$AH$5999,UsefulSeries!$A382,8)</f>
        <v>1521.6666666666667</v>
      </c>
      <c r="D384" s="30"/>
      <c r="E384" s="30"/>
      <c r="F384" s="30"/>
      <c r="G384" s="30"/>
      <c r="H384" s="30"/>
      <c r="I384" s="30"/>
      <c r="J384" s="30"/>
      <c r="K384" s="30">
        <v>1522.9413160692059</v>
      </c>
      <c r="L384" s="30">
        <v>3144.7833756462223</v>
      </c>
      <c r="M384" s="30">
        <v>1191.2613853174144</v>
      </c>
    </row>
    <row r="385" spans="1:13" x14ac:dyDescent="0.35">
      <c r="A385" s="30">
        <f>INDEX('Input - Gross flows &amp; stocks'!$Z$6:$AH$5999,UsefulSeries!$A382,3)</f>
        <v>3838</v>
      </c>
      <c r="B385" s="30">
        <f>INDEX('Input - Gross flows &amp; stocks'!$Z$6:$AH$5999,UsefulSeries!$A382,6)</f>
        <v>1397.3333333333333</v>
      </c>
      <c r="C385" s="30">
        <f>INDEX('Input - Gross flows &amp; stocks'!$Z$6:$AH$5999,UsefulSeries!$A382,9)</f>
        <v>65090.666666666664</v>
      </c>
      <c r="D385" s="30"/>
      <c r="E385" s="30"/>
      <c r="F385" s="30"/>
      <c r="G385" s="30"/>
      <c r="H385" s="30"/>
      <c r="I385" s="30"/>
      <c r="J385" s="30"/>
      <c r="K385" s="30">
        <v>2014.8429840850354</v>
      </c>
      <c r="L385" s="30">
        <v>1046.7300662709886</v>
      </c>
      <c r="M385" s="30">
        <v>65829.823568795342</v>
      </c>
    </row>
    <row r="386" spans="1:13" x14ac:dyDescent="0.35">
      <c r="A386" s="30">
        <f>INDEX('Input - Gross flows &amp; stocks'!$Z$6:$AH$5999,UsefulSeries!$A385,1)</f>
        <v>131385.33333333334</v>
      </c>
      <c r="B386" s="30">
        <f>INDEX('Input - Gross flows &amp; stocks'!$Z$6:$AH$5999,UsefulSeries!$A385,4)</f>
        <v>1823</v>
      </c>
      <c r="C386" s="30">
        <f>INDEX('Input - Gross flows &amp; stocks'!$Z$6:$AH$5999,UsefulSeries!$A385,7)</f>
        <v>3765.6666666666665</v>
      </c>
      <c r="D386" s="30"/>
      <c r="E386" s="30"/>
      <c r="F386" s="30"/>
      <c r="G386" s="30"/>
      <c r="H386" s="30"/>
      <c r="I386" s="30"/>
      <c r="J386" s="30"/>
      <c r="K386" s="30">
        <f t="array" ref="K386:M388">MMULT(MINVERSE($F$5:$H$7),MMULT(A386:C388,TRANSPOSE(MINVERSE($F$5:$H$7))))</f>
        <v>134566.40442464306</v>
      </c>
      <c r="L386" s="30">
        <v>1736.2214957203732</v>
      </c>
      <c r="M386" s="30">
        <v>1915.6009955810755</v>
      </c>
    </row>
    <row r="387" spans="1:13" x14ac:dyDescent="0.35">
      <c r="A387" s="30">
        <f>INDEX('Input - Gross flows &amp; stocks'!$Z$6:$AH$5999,UsefulSeries!$A385,2)</f>
        <v>1545.3333333333333</v>
      </c>
      <c r="B387" s="30">
        <f>INDEX('Input - Gross flows &amp; stocks'!$Z$6:$AH$5999,UsefulSeries!$A385,5)</f>
        <v>2507.6666666666665</v>
      </c>
      <c r="C387" s="30">
        <f>INDEX('Input - Gross flows &amp; stocks'!$Z$6:$AH$5999,UsefulSeries!$A385,8)</f>
        <v>1521.6666666666667</v>
      </c>
      <c r="D387" s="30"/>
      <c r="E387" s="30"/>
      <c r="F387" s="30"/>
      <c r="G387" s="30"/>
      <c r="H387" s="30"/>
      <c r="I387" s="30"/>
      <c r="J387" s="30"/>
      <c r="K387" s="30">
        <v>1417.1873108873317</v>
      </c>
      <c r="L387" s="30">
        <v>3181.8765798915647</v>
      </c>
      <c r="M387" s="30">
        <v>1188.5012925946235</v>
      </c>
    </row>
    <row r="388" spans="1:13" x14ac:dyDescent="0.35">
      <c r="A388" s="30">
        <f>INDEX('Input - Gross flows &amp; stocks'!$Z$6:$AH$5999,UsefulSeries!$A385,3)</f>
        <v>3908</v>
      </c>
      <c r="B388" s="30">
        <f>INDEX('Input - Gross flows &amp; stocks'!$Z$6:$AH$5999,UsefulSeries!$A385,6)</f>
        <v>1338</v>
      </c>
      <c r="C388" s="30">
        <f>INDEX('Input - Gross flows &amp; stocks'!$Z$6:$AH$5999,UsefulSeries!$A385,9)</f>
        <v>65141.333333333336</v>
      </c>
      <c r="D388" s="30"/>
      <c r="E388" s="30"/>
      <c r="F388" s="30"/>
      <c r="G388" s="30"/>
      <c r="H388" s="30"/>
      <c r="I388" s="30"/>
      <c r="J388" s="30"/>
      <c r="K388" s="30">
        <v>2095.4083004941822</v>
      </c>
      <c r="L388" s="30">
        <v>975.80495908206217</v>
      </c>
      <c r="M388" s="30">
        <v>65886.623018136888</v>
      </c>
    </row>
    <row r="389" spans="1:13" x14ac:dyDescent="0.35">
      <c r="A389" s="30">
        <f>INDEX('Input - Gross flows &amp; stocks'!$Z$6:$AH$5999,UsefulSeries!$A388,1)</f>
        <v>131688.66666666666</v>
      </c>
      <c r="B389" s="30">
        <f>INDEX('Input - Gross flows &amp; stocks'!$Z$6:$AH$5999,UsefulSeries!$A388,4)</f>
        <v>1764.3333333333333</v>
      </c>
      <c r="C389" s="30">
        <f>INDEX('Input - Gross flows &amp; stocks'!$Z$6:$AH$5999,UsefulSeries!$A388,7)</f>
        <v>3763.3333333333335</v>
      </c>
      <c r="D389" s="30"/>
      <c r="E389" s="30"/>
      <c r="F389" s="30"/>
      <c r="G389" s="30"/>
      <c r="H389" s="30"/>
      <c r="I389" s="30"/>
      <c r="J389" s="30"/>
      <c r="K389" s="30">
        <f t="array" ref="K389:M391">MMULT(MINVERSE($F$5:$H$7),MMULT(A389:C391,TRANSPOSE(MINVERSE($F$5:$H$7))))</f>
        <v>134880.11765710698</v>
      </c>
      <c r="L389" s="30">
        <v>1667.5930803248791</v>
      </c>
      <c r="M389" s="30">
        <v>1916.1916682783369</v>
      </c>
    </row>
    <row r="390" spans="1:13" x14ac:dyDescent="0.35">
      <c r="A390" s="30">
        <f>INDEX('Input - Gross flows &amp; stocks'!$Z$6:$AH$5999,UsefulSeries!$A388,2)</f>
        <v>1488.3333333333333</v>
      </c>
      <c r="B390" s="30">
        <f>INDEX('Input - Gross flows &amp; stocks'!$Z$6:$AH$5999,UsefulSeries!$A388,5)</f>
        <v>2562.3333333333335</v>
      </c>
      <c r="C390" s="30">
        <f>INDEX('Input - Gross flows &amp; stocks'!$Z$6:$AH$5999,UsefulSeries!$A388,8)</f>
        <v>1527</v>
      </c>
      <c r="D390" s="30"/>
      <c r="E390" s="30"/>
      <c r="F390" s="30"/>
      <c r="G390" s="30"/>
      <c r="H390" s="30"/>
      <c r="I390" s="30"/>
      <c r="J390" s="30"/>
      <c r="K390" s="30">
        <v>1350.2047165504368</v>
      </c>
      <c r="L390" s="30">
        <v>3252.1109940980173</v>
      </c>
      <c r="M390" s="30">
        <v>1188.3754628361501</v>
      </c>
    </row>
    <row r="391" spans="1:13" x14ac:dyDescent="0.35">
      <c r="A391" s="30">
        <f>INDEX('Input - Gross flows &amp; stocks'!$Z$6:$AH$5999,UsefulSeries!$A388,3)</f>
        <v>3857</v>
      </c>
      <c r="B391" s="30">
        <f>INDEX('Input - Gross flows &amp; stocks'!$Z$6:$AH$5999,UsefulSeries!$A388,6)</f>
        <v>1270</v>
      </c>
      <c r="C391" s="30">
        <f>INDEX('Input - Gross flows &amp; stocks'!$Z$6:$AH$5999,UsefulSeries!$A388,9)</f>
        <v>65189</v>
      </c>
      <c r="D391" s="30"/>
      <c r="E391" s="30"/>
      <c r="F391" s="30"/>
      <c r="G391" s="30"/>
      <c r="H391" s="30"/>
      <c r="I391" s="30"/>
      <c r="J391" s="30"/>
      <c r="K391" s="30">
        <v>2047.7503183140018</v>
      </c>
      <c r="L391" s="30">
        <v>892.30977718841564</v>
      </c>
      <c r="M391" s="30">
        <v>65943.019174011366</v>
      </c>
    </row>
    <row r="392" spans="1:13" x14ac:dyDescent="0.35">
      <c r="A392" s="30">
        <f>INDEX('Input - Gross flows &amp; stocks'!$Z$6:$AH$5999,UsefulSeries!$A391,1)</f>
        <v>131870.66666666666</v>
      </c>
      <c r="B392" s="30">
        <f>INDEX('Input - Gross flows &amp; stocks'!$Z$6:$AH$5999,UsefulSeries!$A391,4)</f>
        <v>1730.6666666666667</v>
      </c>
      <c r="C392" s="30">
        <f>INDEX('Input - Gross flows &amp; stocks'!$Z$6:$AH$5999,UsefulSeries!$A391,7)</f>
        <v>3857</v>
      </c>
      <c r="D392" s="30"/>
      <c r="E392" s="30"/>
      <c r="F392" s="30"/>
      <c r="G392" s="30"/>
      <c r="H392" s="30"/>
      <c r="I392" s="30"/>
      <c r="J392" s="30"/>
      <c r="K392" s="30">
        <f t="array" ref="K392:M394">MMULT(MINVERSE($F$5:$H$7),MMULT(A392:C394,TRANSPOSE(MINVERSE($F$5:$H$7))))</f>
        <v>135065.49931551897</v>
      </c>
      <c r="L392" s="30">
        <v>1627.4400236309552</v>
      </c>
      <c r="M392" s="30">
        <v>2013.5661370989542</v>
      </c>
    </row>
    <row r="393" spans="1:13" x14ac:dyDescent="0.35">
      <c r="A393" s="30">
        <f>INDEX('Input - Gross flows &amp; stocks'!$Z$6:$AH$5999,UsefulSeries!$A391,2)</f>
        <v>1558</v>
      </c>
      <c r="B393" s="30">
        <f>INDEX('Input - Gross flows &amp; stocks'!$Z$6:$AH$5999,UsefulSeries!$A391,5)</f>
        <v>2604</v>
      </c>
      <c r="C393" s="30">
        <f>INDEX('Input - Gross flows &amp; stocks'!$Z$6:$AH$5999,UsefulSeries!$A391,8)</f>
        <v>1581</v>
      </c>
      <c r="D393" s="30"/>
      <c r="E393" s="30"/>
      <c r="F393" s="30"/>
      <c r="G393" s="30"/>
      <c r="H393" s="30"/>
      <c r="I393" s="30"/>
      <c r="J393" s="30"/>
      <c r="K393" s="30">
        <v>1428.2209894801122</v>
      </c>
      <c r="L393" s="30">
        <v>3304.997866371682</v>
      </c>
      <c r="M393" s="30">
        <v>1244.4399508219085</v>
      </c>
    </row>
    <row r="394" spans="1:13" x14ac:dyDescent="0.35">
      <c r="A394" s="30">
        <f>INDEX('Input - Gross flows &amp; stocks'!$Z$6:$AH$5999,UsefulSeries!$A391,3)</f>
        <v>3845.3333333333335</v>
      </c>
      <c r="B394" s="30">
        <f>INDEX('Input - Gross flows &amp; stocks'!$Z$6:$AH$5999,UsefulSeries!$A391,6)</f>
        <v>1265</v>
      </c>
      <c r="C394" s="30">
        <f>INDEX('Input - Gross flows &amp; stocks'!$Z$6:$AH$5999,UsefulSeries!$A391,9)</f>
        <v>64988.666666666664</v>
      </c>
      <c r="D394" s="30"/>
      <c r="E394" s="30"/>
      <c r="F394" s="30"/>
      <c r="G394" s="30"/>
      <c r="H394" s="30"/>
      <c r="I394" s="30"/>
      <c r="J394" s="30"/>
      <c r="K394" s="30">
        <v>2027.5585935505853</v>
      </c>
      <c r="L394" s="30">
        <v>882.64791961991045</v>
      </c>
      <c r="M394" s="30">
        <v>65733.683965022719</v>
      </c>
    </row>
    <row r="395" spans="1:13" x14ac:dyDescent="0.35">
      <c r="A395" s="30">
        <f>INDEX('Input - Gross flows &amp; stocks'!$Z$6:$AH$5999,UsefulSeries!$A394,1)</f>
        <v>131935.33333333334</v>
      </c>
      <c r="B395" s="30">
        <f>INDEX('Input - Gross flows &amp; stocks'!$Z$6:$AH$5999,UsefulSeries!$A394,4)</f>
        <v>1771.3333333333333</v>
      </c>
      <c r="C395" s="30">
        <f>INDEX('Input - Gross flows &amp; stocks'!$Z$6:$AH$5999,UsefulSeries!$A394,7)</f>
        <v>3861</v>
      </c>
      <c r="D395" s="30"/>
      <c r="E395" s="30"/>
      <c r="F395" s="30"/>
      <c r="G395" s="30"/>
      <c r="H395" s="30"/>
      <c r="I395" s="30"/>
      <c r="J395" s="30"/>
      <c r="K395" s="30">
        <f t="array" ref="K395:M397">MMULT(MINVERSE($F$5:$H$7),MMULT(A395:C397,TRANSPOSE(MINVERSE($F$5:$H$7))))</f>
        <v>135128.3980293604</v>
      </c>
      <c r="L395" s="30">
        <v>1672.0223847711536</v>
      </c>
      <c r="M395" s="30">
        <v>2013.9637634795536</v>
      </c>
    </row>
    <row r="396" spans="1:13" x14ac:dyDescent="0.35">
      <c r="A396" s="30">
        <f>INDEX('Input - Gross flows &amp; stocks'!$Z$6:$AH$5999,UsefulSeries!$A394,2)</f>
        <v>1653</v>
      </c>
      <c r="B396" s="30">
        <f>INDEX('Input - Gross flows &amp; stocks'!$Z$6:$AH$5999,UsefulSeries!$A394,5)</f>
        <v>2662.6666666666665</v>
      </c>
      <c r="C396" s="30">
        <f>INDEX('Input - Gross flows &amp; stocks'!$Z$6:$AH$5999,UsefulSeries!$A394,8)</f>
        <v>1573.3333333333333</v>
      </c>
      <c r="D396" s="30"/>
      <c r="E396" s="30"/>
      <c r="F396" s="30"/>
      <c r="G396" s="30"/>
      <c r="H396" s="30"/>
      <c r="I396" s="30"/>
      <c r="J396" s="30"/>
      <c r="K396" s="30">
        <v>1535.0500710876593</v>
      </c>
      <c r="L396" s="30">
        <v>3379.3152309839534</v>
      </c>
      <c r="M396" s="30">
        <v>1228.1699121398092</v>
      </c>
    </row>
    <row r="397" spans="1:13" x14ac:dyDescent="0.35">
      <c r="A397" s="30">
        <f>INDEX('Input - Gross flows &amp; stocks'!$Z$6:$AH$5999,UsefulSeries!$A394,3)</f>
        <v>3937.3333333333335</v>
      </c>
      <c r="B397" s="30">
        <f>INDEX('Input - Gross flows &amp; stocks'!$Z$6:$AH$5999,UsefulSeries!$A394,6)</f>
        <v>1329</v>
      </c>
      <c r="C397" s="30">
        <f>INDEX('Input - Gross flows &amp; stocks'!$Z$6:$AH$5999,UsefulSeries!$A394,9)</f>
        <v>64775.666666666664</v>
      </c>
      <c r="D397" s="30"/>
      <c r="E397" s="30"/>
      <c r="F397" s="30"/>
      <c r="G397" s="30"/>
      <c r="H397" s="30"/>
      <c r="I397" s="30"/>
      <c r="J397" s="30"/>
      <c r="K397" s="30">
        <v>2110.2494627302058</v>
      </c>
      <c r="L397" s="30">
        <v>948.43292745392921</v>
      </c>
      <c r="M397" s="30">
        <v>65510.822341550091</v>
      </c>
    </row>
    <row r="398" spans="1:13" x14ac:dyDescent="0.35">
      <c r="A398" s="30">
        <f>INDEX('Input - Gross flows &amp; stocks'!$Z$6:$AH$5999,UsefulSeries!$A397,1)</f>
        <v>131924</v>
      </c>
      <c r="B398" s="30">
        <f>INDEX('Input - Gross flows &amp; stocks'!$Z$6:$AH$5999,UsefulSeries!$A397,4)</f>
        <v>1835.6666666666667</v>
      </c>
      <c r="C398" s="30">
        <f>INDEX('Input - Gross flows &amp; stocks'!$Z$6:$AH$5999,UsefulSeries!$A397,7)</f>
        <v>3885</v>
      </c>
      <c r="D398" s="30"/>
      <c r="E398" s="30"/>
      <c r="F398" s="30"/>
      <c r="G398" s="30"/>
      <c r="H398" s="30"/>
      <c r="I398" s="30"/>
      <c r="J398" s="30"/>
      <c r="K398" s="30">
        <f t="array" ref="K398:M400">MMULT(MINVERSE($F$5:$H$7),MMULT(A398:C400,TRANSPOSE(MINVERSE($F$5:$H$7))))</f>
        <v>135112.91425106558</v>
      </c>
      <c r="L398" s="30">
        <v>1744.5926427281049</v>
      </c>
      <c r="M398" s="30">
        <v>2031.2597360074012</v>
      </c>
    </row>
    <row r="399" spans="1:13" x14ac:dyDescent="0.35">
      <c r="A399" s="30">
        <f>INDEX('Input - Gross flows &amp; stocks'!$Z$6:$AH$5999,UsefulSeries!$A397,2)</f>
        <v>1756.3333333333333</v>
      </c>
      <c r="B399" s="30">
        <f>INDEX('Input - Gross flows &amp; stocks'!$Z$6:$AH$5999,UsefulSeries!$A397,5)</f>
        <v>2687.3333333333335</v>
      </c>
      <c r="C399" s="30">
        <f>INDEX('Input - Gross flows &amp; stocks'!$Z$6:$AH$5999,UsefulSeries!$A397,8)</f>
        <v>1619.6666666666667</v>
      </c>
      <c r="D399" s="30"/>
      <c r="E399" s="30"/>
      <c r="F399" s="30"/>
      <c r="G399" s="30"/>
      <c r="H399" s="30"/>
      <c r="I399" s="30"/>
      <c r="J399" s="30"/>
      <c r="K399" s="30">
        <v>1652.2857050333168</v>
      </c>
      <c r="L399" s="30">
        <v>3409.9956336009864</v>
      </c>
      <c r="M399" s="30">
        <v>1277.1001416898985</v>
      </c>
    </row>
    <row r="400" spans="1:13" x14ac:dyDescent="0.35">
      <c r="A400" s="30">
        <f>INDEX('Input - Gross flows &amp; stocks'!$Z$6:$AH$5999,UsefulSeries!$A397,3)</f>
        <v>3966.6666666666665</v>
      </c>
      <c r="B400" s="30">
        <f>INDEX('Input - Gross flows &amp; stocks'!$Z$6:$AH$5999,UsefulSeries!$A397,6)</f>
        <v>1390.6666666666667</v>
      </c>
      <c r="C400" s="30">
        <f>INDEX('Input - Gross flows &amp; stocks'!$Z$6:$AH$5999,UsefulSeries!$A397,9)</f>
        <v>64657.333333333336</v>
      </c>
      <c r="D400" s="30"/>
      <c r="E400" s="30"/>
      <c r="F400" s="30"/>
      <c r="G400" s="30"/>
      <c r="H400" s="30"/>
      <c r="I400" s="30"/>
      <c r="J400" s="30"/>
      <c r="K400" s="30">
        <v>2128.3730520848785</v>
      </c>
      <c r="L400" s="30">
        <v>1015.2720982091621</v>
      </c>
      <c r="M400" s="30">
        <v>65378.650289081968</v>
      </c>
    </row>
    <row r="401" spans="1:13" x14ac:dyDescent="0.35">
      <c r="A401" s="30">
        <f>INDEX('Input - Gross flows &amp; stocks'!$Z$6:$AH$5999,UsefulSeries!$A400,1)</f>
        <v>131856.66666666666</v>
      </c>
      <c r="B401" s="30">
        <f>INDEX('Input - Gross flows &amp; stocks'!$Z$6:$AH$5999,UsefulSeries!$A400,4)</f>
        <v>1860.6666666666667</v>
      </c>
      <c r="C401" s="30">
        <f>INDEX('Input - Gross flows &amp; stocks'!$Z$6:$AH$5999,UsefulSeries!$A400,7)</f>
        <v>3759</v>
      </c>
      <c r="D401" s="30"/>
      <c r="E401" s="30"/>
      <c r="F401" s="30"/>
      <c r="G401" s="30"/>
      <c r="H401" s="30"/>
      <c r="I401" s="30"/>
      <c r="J401" s="30"/>
      <c r="K401" s="30">
        <f t="array" ref="K401:M403">MMULT(MINVERSE($F$5:$H$7),MMULT(A401:C403,TRANSPOSE(MINVERSE($F$5:$H$7))))</f>
        <v>135043.03047168485</v>
      </c>
      <c r="L401" s="30">
        <v>1771.9797278774663</v>
      </c>
      <c r="M401" s="30">
        <v>1900.2509932660364</v>
      </c>
    </row>
    <row r="402" spans="1:13" x14ac:dyDescent="0.35">
      <c r="A402" s="30">
        <f>INDEX('Input - Gross flows &amp; stocks'!$Z$6:$AH$5999,UsefulSeries!$A400,2)</f>
        <v>1779.3333333333333</v>
      </c>
      <c r="B402" s="30">
        <f>INDEX('Input - Gross flows &amp; stocks'!$Z$6:$AH$5999,UsefulSeries!$A400,5)</f>
        <v>2738.6666666666665</v>
      </c>
      <c r="C402" s="30">
        <f>INDEX('Input - Gross flows &amp; stocks'!$Z$6:$AH$5999,UsefulSeries!$A400,8)</f>
        <v>1623.6666666666667</v>
      </c>
      <c r="D402" s="30"/>
      <c r="E402" s="30"/>
      <c r="F402" s="30"/>
      <c r="G402" s="30"/>
      <c r="H402" s="30"/>
      <c r="I402" s="30"/>
      <c r="J402" s="30"/>
      <c r="K402" s="30">
        <v>1677.1425693769111</v>
      </c>
      <c r="L402" s="30">
        <v>3475.0105503334044</v>
      </c>
      <c r="M402" s="30">
        <v>1275.1288624849183</v>
      </c>
    </row>
    <row r="403" spans="1:13" x14ac:dyDescent="0.35">
      <c r="A403" s="30">
        <f>INDEX('Input - Gross flows &amp; stocks'!$Z$6:$AH$5999,UsefulSeries!$A400,3)</f>
        <v>4066.3333333333335</v>
      </c>
      <c r="B403" s="30">
        <f>INDEX('Input - Gross flows &amp; stocks'!$Z$6:$AH$5999,UsefulSeries!$A400,6)</f>
        <v>1483.3333333333333</v>
      </c>
      <c r="C403" s="30">
        <f>INDEX('Input - Gross flows &amp; stocks'!$Z$6:$AH$5999,UsefulSeries!$A400,9)</f>
        <v>64743.333333333336</v>
      </c>
      <c r="D403" s="30"/>
      <c r="E403" s="30"/>
      <c r="F403" s="30"/>
      <c r="G403" s="30"/>
      <c r="H403" s="30"/>
      <c r="I403" s="30"/>
      <c r="J403" s="30"/>
      <c r="K403" s="30">
        <v>2225.9979719576163</v>
      </c>
      <c r="L403" s="30">
        <v>1113.7560289308001</v>
      </c>
      <c r="M403" s="30">
        <v>65456.467616878275</v>
      </c>
    </row>
    <row r="404" spans="1:13" x14ac:dyDescent="0.35">
      <c r="A404" s="30">
        <f>INDEX('Input - Gross flows &amp; stocks'!$Z$6:$AH$5999,UsefulSeries!$A403,1)</f>
        <v>131672.33333333334</v>
      </c>
      <c r="B404" s="30">
        <f>INDEX('Input - Gross flows &amp; stocks'!$Z$6:$AH$5999,UsefulSeries!$A403,4)</f>
        <v>1928.3333333333333</v>
      </c>
      <c r="C404" s="30">
        <f>INDEX('Input - Gross flows &amp; stocks'!$Z$6:$AH$5999,UsefulSeries!$A403,7)</f>
        <v>3703.6666666666665</v>
      </c>
      <c r="D404" s="30"/>
      <c r="E404" s="30"/>
      <c r="F404" s="30"/>
      <c r="G404" s="30"/>
      <c r="H404" s="30"/>
      <c r="I404" s="30"/>
      <c r="J404" s="30"/>
      <c r="K404" s="30">
        <f t="array" ref="K404:M406">MMULT(MINVERSE($F$5:$H$7),MMULT(A404:C406,TRANSPOSE(MINVERSE($F$5:$H$7))))</f>
        <v>134852.34902482678</v>
      </c>
      <c r="L404" s="30">
        <v>1849.7246892956809</v>
      </c>
      <c r="M404" s="30">
        <v>1836.3074407763488</v>
      </c>
    </row>
    <row r="405" spans="1:13" x14ac:dyDescent="0.35">
      <c r="A405" s="30">
        <f>INDEX('Input - Gross flows &amp; stocks'!$Z$6:$AH$5999,UsefulSeries!$A403,2)</f>
        <v>1806.3333333333333</v>
      </c>
      <c r="B405" s="30">
        <f>INDEX('Input - Gross flows &amp; stocks'!$Z$6:$AH$5999,UsefulSeries!$A403,5)</f>
        <v>2745</v>
      </c>
      <c r="C405" s="30">
        <f>INDEX('Input - Gross flows &amp; stocks'!$Z$6:$AH$5999,UsefulSeries!$A403,8)</f>
        <v>1638.6666666666667</v>
      </c>
      <c r="D405" s="30"/>
      <c r="E405" s="30"/>
      <c r="F405" s="30"/>
      <c r="G405" s="30"/>
      <c r="H405" s="30"/>
      <c r="I405" s="30"/>
      <c r="J405" s="30"/>
      <c r="K405" s="30">
        <v>1708.1732825858926</v>
      </c>
      <c r="L405" s="30">
        <v>3482.7877480181455</v>
      </c>
      <c r="M405" s="30">
        <v>1290.1573550207527</v>
      </c>
    </row>
    <row r="406" spans="1:13" x14ac:dyDescent="0.35">
      <c r="A406" s="30">
        <f>INDEX('Input - Gross flows &amp; stocks'!$Z$6:$AH$5999,UsefulSeries!$A403,3)</f>
        <v>4064</v>
      </c>
      <c r="B406" s="30">
        <f>INDEX('Input - Gross flows &amp; stocks'!$Z$6:$AH$5999,UsefulSeries!$A403,6)</f>
        <v>1492</v>
      </c>
      <c r="C406" s="30">
        <f>INDEX('Input - Gross flows &amp; stocks'!$Z$6:$AH$5999,UsefulSeries!$A403,9)</f>
        <v>65072.666666666664</v>
      </c>
      <c r="D406" s="30"/>
      <c r="E406" s="30"/>
      <c r="F406" s="30"/>
      <c r="G406" s="30"/>
      <c r="H406" s="30"/>
      <c r="I406" s="30"/>
      <c r="J406" s="30"/>
      <c r="K406" s="30">
        <v>2220.7596606523157</v>
      </c>
      <c r="L406" s="30">
        <v>1120.9812880762165</v>
      </c>
      <c r="M406" s="30">
        <v>65789.490128536665</v>
      </c>
    </row>
    <row r="407" spans="1:13" x14ac:dyDescent="0.35">
      <c r="A407" s="30">
        <f>INDEX('Input - Gross flows &amp; stocks'!$Z$6:$AH$5999,UsefulSeries!$A406,1)</f>
        <v>131423.66666666666</v>
      </c>
      <c r="B407" s="30">
        <f>INDEX('Input - Gross flows &amp; stocks'!$Z$6:$AH$5999,UsefulSeries!$A406,4)</f>
        <v>1934.3333333333333</v>
      </c>
      <c r="C407" s="30">
        <f>INDEX('Input - Gross flows &amp; stocks'!$Z$6:$AH$5999,UsefulSeries!$A406,7)</f>
        <v>3642</v>
      </c>
      <c r="D407" s="30"/>
      <c r="E407" s="30"/>
      <c r="F407" s="30"/>
      <c r="G407" s="30"/>
      <c r="H407" s="30"/>
      <c r="I407" s="30"/>
      <c r="J407" s="30"/>
      <c r="K407" s="30">
        <f t="array" ref="K407:M409">MMULT(MINVERSE($F$5:$H$7),MMULT(A407:C409,TRANSPOSE(MINVERSE($F$5:$H$7))))</f>
        <v>134596.78567425453</v>
      </c>
      <c r="L407" s="30">
        <v>1856.1053956438159</v>
      </c>
      <c r="M407" s="30">
        <v>1773.0716666848728</v>
      </c>
    </row>
    <row r="408" spans="1:13" x14ac:dyDescent="0.35">
      <c r="A408" s="30">
        <f>INDEX('Input - Gross flows &amp; stocks'!$Z$6:$AH$5999,UsefulSeries!$A406,2)</f>
        <v>1838</v>
      </c>
      <c r="B408" s="30">
        <f>INDEX('Input - Gross flows &amp; stocks'!$Z$6:$AH$5999,UsefulSeries!$A406,5)</f>
        <v>2798.3333333333335</v>
      </c>
      <c r="C408" s="30">
        <f>INDEX('Input - Gross flows &amp; stocks'!$Z$6:$AH$5999,UsefulSeries!$A406,8)</f>
        <v>1659.6666666666667</v>
      </c>
      <c r="D408" s="30"/>
      <c r="E408" s="30"/>
      <c r="F408" s="30"/>
      <c r="G408" s="30"/>
      <c r="H408" s="30"/>
      <c r="I408" s="30"/>
      <c r="J408" s="30"/>
      <c r="K408" s="30">
        <v>1743.3609095258396</v>
      </c>
      <c r="L408" s="30">
        <v>3550.7120726846333</v>
      </c>
      <c r="M408" s="30">
        <v>1306.0697933963345</v>
      </c>
    </row>
    <row r="409" spans="1:13" x14ac:dyDescent="0.35">
      <c r="A409" s="30">
        <f>INDEX('Input - Gross flows &amp; stocks'!$Z$6:$AH$5999,UsefulSeries!$A406,3)</f>
        <v>4104.666666666667</v>
      </c>
      <c r="B409" s="30">
        <f>INDEX('Input - Gross flows &amp; stocks'!$Z$6:$AH$5999,UsefulSeries!$A406,6)</f>
        <v>1478.3333333333333</v>
      </c>
      <c r="C409" s="30">
        <f>INDEX('Input - Gross flows &amp; stocks'!$Z$6:$AH$5999,UsefulSeries!$A406,9)</f>
        <v>65445.666666666664</v>
      </c>
      <c r="D409" s="30"/>
      <c r="E409" s="30"/>
      <c r="F409" s="30"/>
      <c r="G409" s="30"/>
      <c r="H409" s="30"/>
      <c r="I409" s="30"/>
      <c r="J409" s="30"/>
      <c r="K409" s="30">
        <v>2259.9351874139184</v>
      </c>
      <c r="L409" s="30">
        <v>1097.518075206299</v>
      </c>
      <c r="M409" s="30">
        <v>66168.789150339289</v>
      </c>
    </row>
    <row r="410" spans="1:13" x14ac:dyDescent="0.35">
      <c r="A410" s="30">
        <f>INDEX('Input - Gross flows &amp; stocks'!$Z$6:$AH$5999,UsefulSeries!$A409,1)</f>
        <v>131174.33333333334</v>
      </c>
      <c r="B410" s="30">
        <f>INDEX('Input - Gross flows &amp; stocks'!$Z$6:$AH$5999,UsefulSeries!$A409,4)</f>
        <v>1966.6666666666667</v>
      </c>
      <c r="C410" s="30">
        <f>INDEX('Input - Gross flows &amp; stocks'!$Z$6:$AH$5999,UsefulSeries!$A409,7)</f>
        <v>3778.3333333333335</v>
      </c>
      <c r="D410" s="30"/>
      <c r="E410" s="30"/>
      <c r="F410" s="30"/>
      <c r="G410" s="30"/>
      <c r="H410" s="30"/>
      <c r="I410" s="30"/>
      <c r="J410" s="30"/>
      <c r="K410" s="30">
        <f t="array" ref="K410:M412">MMULT(MINVERSE($F$5:$H$7),MMULT(A410:C412,TRANSPOSE(MINVERSE($F$5:$H$7))))</f>
        <v>134340.10707137649</v>
      </c>
      <c r="L410" s="30">
        <v>1890.6775716032739</v>
      </c>
      <c r="M410" s="30">
        <v>1910.2479464805988</v>
      </c>
    </row>
    <row r="411" spans="1:13" x14ac:dyDescent="0.35">
      <c r="A411" s="30">
        <f>INDEX('Input - Gross flows &amp; stocks'!$Z$6:$AH$5999,UsefulSeries!$A409,2)</f>
        <v>1840</v>
      </c>
      <c r="B411" s="30">
        <f>INDEX('Input - Gross flows &amp; stocks'!$Z$6:$AH$5999,UsefulSeries!$A409,5)</f>
        <v>2907</v>
      </c>
      <c r="C411" s="30">
        <f>INDEX('Input - Gross flows &amp; stocks'!$Z$6:$AH$5999,UsefulSeries!$A409,8)</f>
        <v>1656</v>
      </c>
      <c r="D411" s="30"/>
      <c r="E411" s="30"/>
      <c r="F411" s="30"/>
      <c r="G411" s="30"/>
      <c r="H411" s="30"/>
      <c r="I411" s="30"/>
      <c r="J411" s="30"/>
      <c r="K411" s="30">
        <v>1743.7551844828024</v>
      </c>
      <c r="L411" s="30">
        <v>3689.369718978297</v>
      </c>
      <c r="M411" s="30">
        <v>1287.4078409967537</v>
      </c>
    </row>
    <row r="412" spans="1:13" x14ac:dyDescent="0.35">
      <c r="A412" s="30">
        <f>INDEX('Input - Gross flows &amp; stocks'!$Z$6:$AH$5999,UsefulSeries!$A409,3)</f>
        <v>4049.6666666666665</v>
      </c>
      <c r="B412" s="30">
        <f>INDEX('Input - Gross flows &amp; stocks'!$Z$6:$AH$5999,UsefulSeries!$A409,6)</f>
        <v>1451.6666666666667</v>
      </c>
      <c r="C412" s="30">
        <f>INDEX('Input - Gross flows &amp; stocks'!$Z$6:$AH$5999,UsefulSeries!$A409,9)</f>
        <v>65717</v>
      </c>
      <c r="D412" s="30"/>
      <c r="E412" s="30"/>
      <c r="F412" s="30"/>
      <c r="G412" s="30"/>
      <c r="H412" s="30"/>
      <c r="I412" s="30"/>
      <c r="J412" s="30"/>
      <c r="K412" s="30">
        <v>2205.6282799524097</v>
      </c>
      <c r="L412" s="30">
        <v>1052.7074343133581</v>
      </c>
      <c r="M412" s="30">
        <v>66448.407327394147</v>
      </c>
    </row>
    <row r="413" spans="1:13" x14ac:dyDescent="0.35">
      <c r="A413" s="30">
        <f>INDEX('Input - Gross flows &amp; stocks'!$Z$6:$AH$5999,UsefulSeries!$A412,1)</f>
        <v>130932.66666666667</v>
      </c>
      <c r="B413" s="30">
        <f>INDEX('Input - Gross flows &amp; stocks'!$Z$6:$AH$5999,UsefulSeries!$A412,4)</f>
        <v>1926.6666666666667</v>
      </c>
      <c r="C413" s="30">
        <f>INDEX('Input - Gross flows &amp; stocks'!$Z$6:$AH$5999,UsefulSeries!$A412,7)</f>
        <v>3773.6666666666665</v>
      </c>
      <c r="D413" s="30"/>
      <c r="E413" s="30"/>
      <c r="F413" s="30"/>
      <c r="G413" s="30"/>
      <c r="H413" s="30"/>
      <c r="I413" s="30"/>
      <c r="J413" s="30"/>
      <c r="K413" s="30">
        <f t="array" ref="K413:M415">MMULT(MINVERSE($F$5:$H$7),MMULT(A413:C415,TRANSPOSE(MINVERSE($F$5:$H$7))))</f>
        <v>134091.7637565108</v>
      </c>
      <c r="L413" s="30">
        <v>1841.9391963156766</v>
      </c>
      <c r="M413" s="30">
        <v>1910.4266211310476</v>
      </c>
    </row>
    <row r="414" spans="1:13" x14ac:dyDescent="0.35">
      <c r="A414" s="30">
        <f>INDEX('Input - Gross flows &amp; stocks'!$Z$6:$AH$5999,UsefulSeries!$A412,2)</f>
        <v>1885.3333333333333</v>
      </c>
      <c r="B414" s="30">
        <f>INDEX('Input - Gross flows &amp; stocks'!$Z$6:$AH$5999,UsefulSeries!$A412,5)</f>
        <v>3054</v>
      </c>
      <c r="C414" s="30">
        <f>INDEX('Input - Gross flows &amp; stocks'!$Z$6:$AH$5999,UsefulSeries!$A412,8)</f>
        <v>1737</v>
      </c>
      <c r="D414" s="30"/>
      <c r="E414" s="30"/>
      <c r="F414" s="30"/>
      <c r="G414" s="30"/>
      <c r="H414" s="30"/>
      <c r="I414" s="30"/>
      <c r="J414" s="30"/>
      <c r="K414" s="30">
        <v>1791.6929966747987</v>
      </c>
      <c r="L414" s="30">
        <v>3876.5882618525279</v>
      </c>
      <c r="M414" s="30">
        <v>1360.7923242239613</v>
      </c>
    </row>
    <row r="415" spans="1:13" x14ac:dyDescent="0.35">
      <c r="A415" s="30">
        <f>INDEX('Input - Gross flows &amp; stocks'!$Z$6:$AH$5999,UsefulSeries!$A412,3)</f>
        <v>4169.666666666667</v>
      </c>
      <c r="B415" s="30">
        <f>INDEX('Input - Gross flows &amp; stocks'!$Z$6:$AH$5999,UsefulSeries!$A412,6)</f>
        <v>1449</v>
      </c>
      <c r="C415" s="30">
        <f>INDEX('Input - Gross flows &amp; stocks'!$Z$6:$AH$5999,UsefulSeries!$A412,9)</f>
        <v>65830.333333333328</v>
      </c>
      <c r="D415" s="30"/>
      <c r="E415" s="30"/>
      <c r="F415" s="30"/>
      <c r="G415" s="30"/>
      <c r="H415" s="30"/>
      <c r="I415" s="30"/>
      <c r="J415" s="30"/>
      <c r="K415" s="30">
        <v>2325.5484949498905</v>
      </c>
      <c r="L415" s="30">
        <v>1031.5916915240532</v>
      </c>
      <c r="M415" s="30">
        <v>66555.593962715153</v>
      </c>
    </row>
    <row r="416" spans="1:13" x14ac:dyDescent="0.35">
      <c r="A416" s="30">
        <f>INDEX('Input - Gross flows &amp; stocks'!$Z$6:$AH$5999,UsefulSeries!$A415,1)</f>
        <v>130709.66666666667</v>
      </c>
      <c r="B416" s="30">
        <f>INDEX('Input - Gross flows &amp; stocks'!$Z$6:$AH$5999,UsefulSeries!$A415,4)</f>
        <v>1971.6666666666667</v>
      </c>
      <c r="C416" s="30">
        <f>INDEX('Input - Gross flows &amp; stocks'!$Z$6:$AH$5999,UsefulSeries!$A415,7)</f>
        <v>3930</v>
      </c>
      <c r="D416" s="30"/>
      <c r="E416" s="30"/>
      <c r="F416" s="30"/>
      <c r="G416" s="30"/>
      <c r="H416" s="30"/>
      <c r="I416" s="30"/>
      <c r="J416" s="30"/>
      <c r="K416" s="30">
        <f t="array" ref="K416:M418">MMULT(MINVERSE($F$5:$H$7),MMULT(A416:C418,TRANSPOSE(MINVERSE($F$5:$H$7))))</f>
        <v>133862.09950275041</v>
      </c>
      <c r="L416" s="30">
        <v>1888.560492612949</v>
      </c>
      <c r="M416" s="30">
        <v>2066.5239511717764</v>
      </c>
    </row>
    <row r="417" spans="1:13" x14ac:dyDescent="0.35">
      <c r="A417" s="30">
        <f>INDEX('Input - Gross flows &amp; stocks'!$Z$6:$AH$5999,UsefulSeries!$A415,2)</f>
        <v>1867.3333333333333</v>
      </c>
      <c r="B417" s="30">
        <f>INDEX('Input - Gross flows &amp; stocks'!$Z$6:$AH$5999,UsefulSeries!$A415,5)</f>
        <v>3243.6666666666665</v>
      </c>
      <c r="C417" s="30">
        <f>INDEX('Input - Gross flows &amp; stocks'!$Z$6:$AH$5999,UsefulSeries!$A415,8)</f>
        <v>1792.6666666666667</v>
      </c>
      <c r="D417" s="30"/>
      <c r="E417" s="30"/>
      <c r="F417" s="30"/>
      <c r="G417" s="30"/>
      <c r="H417" s="30"/>
      <c r="I417" s="30"/>
      <c r="J417" s="30"/>
      <c r="K417" s="30">
        <v>1766.8278618533734</v>
      </c>
      <c r="L417" s="30">
        <v>4118.1285534304043</v>
      </c>
      <c r="M417" s="30">
        <v>1400.8242333786725</v>
      </c>
    </row>
    <row r="418" spans="1:13" x14ac:dyDescent="0.35">
      <c r="A418" s="30">
        <f>INDEX('Input - Gross flows &amp; stocks'!$Z$6:$AH$5999,UsefulSeries!$A415,3)</f>
        <v>4130</v>
      </c>
      <c r="B418" s="30">
        <f>INDEX('Input - Gross flows &amp; stocks'!$Z$6:$AH$5999,UsefulSeries!$A415,6)</f>
        <v>1486.6666666666667</v>
      </c>
      <c r="C418" s="30">
        <f>INDEX('Input - Gross flows &amp; stocks'!$Z$6:$AH$5999,UsefulSeries!$A415,9)</f>
        <v>65861.333333333328</v>
      </c>
      <c r="D418" s="30"/>
      <c r="E418" s="30"/>
      <c r="F418" s="30"/>
      <c r="G418" s="30"/>
      <c r="H418" s="30"/>
      <c r="I418" s="30"/>
      <c r="J418" s="30"/>
      <c r="K418" s="30">
        <v>2288.8730353739938</v>
      </c>
      <c r="L418" s="30">
        <v>1050.7893017695192</v>
      </c>
      <c r="M418" s="30">
        <v>66577.945227472548</v>
      </c>
    </row>
    <row r="419" spans="1:13" x14ac:dyDescent="0.35">
      <c r="A419" s="30">
        <f>INDEX('Input - Gross flows &amp; stocks'!$Z$6:$AH$5999,UsefulSeries!$A418,1)</f>
        <v>130682.33333333333</v>
      </c>
      <c r="B419" s="30">
        <f>INDEX('Input - Gross flows &amp; stocks'!$Z$6:$AH$5999,UsefulSeries!$A418,4)</f>
        <v>1964</v>
      </c>
      <c r="C419" s="30">
        <f>INDEX('Input - Gross flows &amp; stocks'!$Z$6:$AH$5999,UsefulSeries!$A418,7)</f>
        <v>3734.3333333333335</v>
      </c>
      <c r="D419" s="30"/>
      <c r="E419" s="30"/>
      <c r="F419" s="30"/>
      <c r="G419" s="30"/>
      <c r="H419" s="30"/>
      <c r="I419" s="30"/>
      <c r="J419" s="30"/>
      <c r="K419" s="30">
        <f t="array" ref="K419:M421">MMULT(MINVERSE($F$5:$H$7),MMULT(A419:C421,TRANSPOSE(MINVERSE($F$5:$H$7))))</f>
        <v>133834.20597435307</v>
      </c>
      <c r="L419" s="30">
        <v>1875.7032579040708</v>
      </c>
      <c r="M419" s="30">
        <v>1865.4414196555924</v>
      </c>
    </row>
    <row r="420" spans="1:13" x14ac:dyDescent="0.35">
      <c r="A420" s="30">
        <f>INDEX('Input - Gross flows &amp; stocks'!$Z$6:$AH$5999,UsefulSeries!$A418,2)</f>
        <v>1931.3333333333333</v>
      </c>
      <c r="B420" s="30">
        <f>INDEX('Input - Gross flows &amp; stocks'!$Z$6:$AH$5999,UsefulSeries!$A418,5)</f>
        <v>3435.3333333333335</v>
      </c>
      <c r="C420" s="30">
        <f>INDEX('Input - Gross flows &amp; stocks'!$Z$6:$AH$5999,UsefulSeries!$A418,8)</f>
        <v>1902</v>
      </c>
      <c r="D420" s="30"/>
      <c r="E420" s="30"/>
      <c r="F420" s="30"/>
      <c r="G420" s="30"/>
      <c r="H420" s="30"/>
      <c r="I420" s="30"/>
      <c r="J420" s="30"/>
      <c r="K420" s="30">
        <v>1834.9917096990341</v>
      </c>
      <c r="L420" s="30">
        <v>4361.9615950368361</v>
      </c>
      <c r="M420" s="30">
        <v>1501.208261551792</v>
      </c>
    </row>
    <row r="421" spans="1:13" x14ac:dyDescent="0.35">
      <c r="A421" s="30">
        <f>INDEX('Input - Gross flows &amp; stocks'!$Z$6:$AH$5999,UsefulSeries!$A418,3)</f>
        <v>4084</v>
      </c>
      <c r="B421" s="30">
        <f>INDEX('Input - Gross flows &amp; stocks'!$Z$6:$AH$5999,UsefulSeries!$A418,6)</f>
        <v>1522</v>
      </c>
      <c r="C421" s="30">
        <f>INDEX('Input - Gross flows &amp; stocks'!$Z$6:$AH$5999,UsefulSeries!$A418,9)</f>
        <v>65975.666666666672</v>
      </c>
      <c r="D421" s="30"/>
      <c r="E421" s="30"/>
      <c r="F421" s="30"/>
      <c r="G421" s="30"/>
      <c r="H421" s="30"/>
      <c r="I421" s="30"/>
      <c r="J421" s="30"/>
      <c r="K421" s="30">
        <v>2234.33942225794</v>
      </c>
      <c r="L421" s="30">
        <v>1067.4645096855731</v>
      </c>
      <c r="M421" s="30">
        <v>66683.230400289831</v>
      </c>
    </row>
    <row r="422" spans="1:13" x14ac:dyDescent="0.35">
      <c r="A422" s="30">
        <f>INDEX('Input - Gross flows &amp; stocks'!$Z$6:$AH$5999,UsefulSeries!$A421,1)</f>
        <v>130667</v>
      </c>
      <c r="B422" s="30">
        <f>INDEX('Input - Gross flows &amp; stocks'!$Z$6:$AH$5999,UsefulSeries!$A421,4)</f>
        <v>2033</v>
      </c>
      <c r="C422" s="30">
        <f>INDEX('Input - Gross flows &amp; stocks'!$Z$6:$AH$5999,UsefulSeries!$A421,7)</f>
        <v>3689.3333333333335</v>
      </c>
      <c r="D422" s="30"/>
      <c r="E422" s="30"/>
      <c r="F422" s="30"/>
      <c r="G422" s="30"/>
      <c r="H422" s="30"/>
      <c r="I422" s="30"/>
      <c r="J422" s="30"/>
      <c r="K422" s="30">
        <f t="array" ref="K422:M424">MMULT(MINVERSE($F$5:$H$7),MMULT(A422:C424,TRANSPOSE(MINVERSE($F$5:$H$7))))</f>
        <v>133817.54942420841</v>
      </c>
      <c r="L422" s="30">
        <v>1948.5828733353728</v>
      </c>
      <c r="M422" s="30">
        <v>1811.6795583297501</v>
      </c>
    </row>
    <row r="423" spans="1:13" x14ac:dyDescent="0.35">
      <c r="A423" s="30">
        <f>INDEX('Input - Gross flows &amp; stocks'!$Z$6:$AH$5999,UsefulSeries!$A421,2)</f>
        <v>1985.6666666666667</v>
      </c>
      <c r="B423" s="30">
        <f>INDEX('Input - Gross flows &amp; stocks'!$Z$6:$AH$5999,UsefulSeries!$A421,5)</f>
        <v>3680</v>
      </c>
      <c r="C423" s="30">
        <f>INDEX('Input - Gross flows &amp; stocks'!$Z$6:$AH$5999,UsefulSeries!$A421,8)</f>
        <v>1920.6666666666667</v>
      </c>
      <c r="D423" s="30"/>
      <c r="E423" s="30"/>
      <c r="F423" s="30"/>
      <c r="G423" s="30"/>
      <c r="H423" s="30"/>
      <c r="I423" s="30"/>
      <c r="J423" s="30"/>
      <c r="K423" s="30">
        <v>1892.0649655656382</v>
      </c>
      <c r="L423" s="30">
        <v>4673.5084610733038</v>
      </c>
      <c r="M423" s="30">
        <v>1491.6593677895289</v>
      </c>
    </row>
    <row r="424" spans="1:13" x14ac:dyDescent="0.35">
      <c r="A424" s="30">
        <f>INDEX('Input - Gross flows &amp; stocks'!$Z$6:$AH$5999,UsefulSeries!$A421,3)</f>
        <v>3816</v>
      </c>
      <c r="B424" s="30">
        <f>INDEX('Input - Gross flows &amp; stocks'!$Z$6:$AH$5999,UsefulSeries!$A421,6)</f>
        <v>1578.6666666666667</v>
      </c>
      <c r="C424" s="30">
        <f>INDEX('Input - Gross flows &amp; stocks'!$Z$6:$AH$5999,UsefulSeries!$A421,9)</f>
        <v>66097.333333333328</v>
      </c>
      <c r="D424" s="30"/>
      <c r="E424" s="30"/>
      <c r="F424" s="30"/>
      <c r="G424" s="30"/>
      <c r="H424" s="30"/>
      <c r="I424" s="30"/>
      <c r="J424" s="30"/>
      <c r="K424" s="30">
        <v>1953.7063971364628</v>
      </c>
      <c r="L424" s="30">
        <v>1101.4671937769099</v>
      </c>
      <c r="M424" s="30">
        <v>66804.971200540065</v>
      </c>
    </row>
    <row r="425" spans="1:13" x14ac:dyDescent="0.35">
      <c r="A425" s="30">
        <f>INDEX('Input - Gross flows &amp; stocks'!$Z$6:$AH$5999,UsefulSeries!$A424,1)</f>
        <v>130596.66666666667</v>
      </c>
      <c r="B425" s="30">
        <f>INDEX('Input - Gross flows &amp; stocks'!$Z$6:$AH$5999,UsefulSeries!$A424,4)</f>
        <v>2054.3333333333335</v>
      </c>
      <c r="C425" s="30">
        <f>INDEX('Input - Gross flows &amp; stocks'!$Z$6:$AH$5999,UsefulSeries!$A424,7)</f>
        <v>3483</v>
      </c>
      <c r="D425" s="30"/>
      <c r="E425" s="30"/>
      <c r="F425" s="30"/>
      <c r="G425" s="30"/>
      <c r="H425" s="30"/>
      <c r="I425" s="30"/>
      <c r="J425" s="30"/>
      <c r="K425" s="30">
        <f t="array" ref="K425:M427">MMULT(MINVERSE($F$5:$H$7),MMULT(A425:C427,TRANSPOSE(MINVERSE($F$5:$H$7))))</f>
        <v>133744.93049894355</v>
      </c>
      <c r="L425" s="30">
        <v>1967.4220510312832</v>
      </c>
      <c r="M425" s="30">
        <v>1598.472627651933</v>
      </c>
    </row>
    <row r="426" spans="1:13" x14ac:dyDescent="0.35">
      <c r="A426" s="30">
        <f>INDEX('Input - Gross flows &amp; stocks'!$Z$6:$AH$5999,UsefulSeries!$A424,2)</f>
        <v>2040</v>
      </c>
      <c r="B426" s="30">
        <f>INDEX('Input - Gross flows &amp; stocks'!$Z$6:$AH$5999,UsefulSeries!$A424,5)</f>
        <v>3935.6666666666665</v>
      </c>
      <c r="C426" s="30">
        <f>INDEX('Input - Gross flows &amp; stocks'!$Z$6:$AH$5999,UsefulSeries!$A424,8)</f>
        <v>1980.6666666666667</v>
      </c>
      <c r="D426" s="30"/>
      <c r="E426" s="30"/>
      <c r="F426" s="30"/>
      <c r="G426" s="30"/>
      <c r="H426" s="30"/>
      <c r="I426" s="30"/>
      <c r="J426" s="30"/>
      <c r="K426" s="30">
        <v>1947.8035136337305</v>
      </c>
      <c r="L426" s="30">
        <v>4999.0922822763896</v>
      </c>
      <c r="M426" s="30">
        <v>1528.3688524660899</v>
      </c>
    </row>
    <row r="427" spans="1:13" x14ac:dyDescent="0.35">
      <c r="A427" s="30">
        <f>INDEX('Input - Gross flows &amp; stocks'!$Z$6:$AH$5999,UsefulSeries!$A424,3)</f>
        <v>3830.6666666666665</v>
      </c>
      <c r="B427" s="30">
        <f>INDEX('Input - Gross flows &amp; stocks'!$Z$6:$AH$5999,UsefulSeries!$A424,6)</f>
        <v>1622</v>
      </c>
      <c r="C427" s="30">
        <f>INDEX('Input - Gross flows &amp; stocks'!$Z$6:$AH$5999,UsefulSeries!$A424,9)</f>
        <v>66156.666666666672</v>
      </c>
      <c r="D427" s="30"/>
      <c r="E427" s="30"/>
      <c r="F427" s="30"/>
      <c r="G427" s="30"/>
      <c r="H427" s="30"/>
      <c r="I427" s="30"/>
      <c r="J427" s="30"/>
      <c r="K427" s="30">
        <v>1962.8477438670016</v>
      </c>
      <c r="L427" s="30">
        <v>1119.1349218293431</v>
      </c>
      <c r="M427" s="30">
        <v>66859.089478211419</v>
      </c>
    </row>
    <row r="428" spans="1:13" x14ac:dyDescent="0.35">
      <c r="A428" s="30">
        <f>INDEX('Input - Gross flows &amp; stocks'!$Z$6:$AH$5999,UsefulSeries!$A427,1)</f>
        <v>130283.66666666667</v>
      </c>
      <c r="B428" s="30">
        <f>INDEX('Input - Gross flows &amp; stocks'!$Z$6:$AH$5999,UsefulSeries!$A427,4)</f>
        <v>2113</v>
      </c>
      <c r="C428" s="30">
        <f>INDEX('Input - Gross flows &amp; stocks'!$Z$6:$AH$5999,UsefulSeries!$A427,7)</f>
        <v>3530.3333333333335</v>
      </c>
      <c r="D428" s="30"/>
      <c r="E428" s="30"/>
      <c r="F428" s="30"/>
      <c r="G428" s="30"/>
      <c r="H428" s="30"/>
      <c r="I428" s="30"/>
      <c r="J428" s="30"/>
      <c r="K428" s="30">
        <f t="array" ref="K428:M430">MMULT(MINVERSE($F$5:$H$7),MMULT(A428:C430,TRANSPOSE(MINVERSE($F$5:$H$7))))</f>
        <v>133421.92881295609</v>
      </c>
      <c r="L428" s="30">
        <v>2028.900975522884</v>
      </c>
      <c r="M428" s="30">
        <v>1645.5729504968167</v>
      </c>
    </row>
    <row r="429" spans="1:13" x14ac:dyDescent="0.35">
      <c r="A429" s="30">
        <f>INDEX('Input - Gross flows &amp; stocks'!$Z$6:$AH$5999,UsefulSeries!$A427,2)</f>
        <v>2075</v>
      </c>
      <c r="B429" s="30">
        <f>INDEX('Input - Gross flows &amp; stocks'!$Z$6:$AH$5999,UsefulSeries!$A427,5)</f>
        <v>4170.333333333333</v>
      </c>
      <c r="C429" s="30">
        <f>INDEX('Input - Gross flows &amp; stocks'!$Z$6:$AH$5999,UsefulSeries!$A427,8)</f>
        <v>1880</v>
      </c>
      <c r="D429" s="30"/>
      <c r="E429" s="30"/>
      <c r="F429" s="30"/>
      <c r="G429" s="30"/>
      <c r="H429" s="30"/>
      <c r="I429" s="30"/>
      <c r="J429" s="30"/>
      <c r="K429" s="30">
        <v>1983.4006447250883</v>
      </c>
      <c r="L429" s="30">
        <v>5298.3163554599696</v>
      </c>
      <c r="M429" s="30">
        <v>1384.0525291028835</v>
      </c>
    </row>
    <row r="430" spans="1:13" x14ac:dyDescent="0.35">
      <c r="A430" s="30">
        <f>INDEX('Input - Gross flows &amp; stocks'!$Z$6:$AH$5999,UsefulSeries!$A427,3)</f>
        <v>3833</v>
      </c>
      <c r="B430" s="30">
        <f>INDEX('Input - Gross flows &amp; stocks'!$Z$6:$AH$5999,UsefulSeries!$A427,6)</f>
        <v>1700</v>
      </c>
      <c r="C430" s="30">
        <f>INDEX('Input - Gross flows &amp; stocks'!$Z$6:$AH$5999,UsefulSeries!$A427,9)</f>
        <v>66317.666666666672</v>
      </c>
      <c r="D430" s="30"/>
      <c r="E430" s="30"/>
      <c r="F430" s="30"/>
      <c r="G430" s="30"/>
      <c r="H430" s="30"/>
      <c r="I430" s="30"/>
      <c r="J430" s="30"/>
      <c r="K430" s="30">
        <v>1962.6745951004023</v>
      </c>
      <c r="L430" s="30">
        <v>1178.0432488828046</v>
      </c>
      <c r="M430" s="30">
        <v>67027.554994212958</v>
      </c>
    </row>
    <row r="431" spans="1:13" x14ac:dyDescent="0.35">
      <c r="A431" s="30">
        <f>INDEX('Input - Gross flows &amp; stocks'!$Z$6:$AH$5999,UsefulSeries!$A430,1)</f>
        <v>130202</v>
      </c>
      <c r="B431" s="30">
        <f>INDEX('Input - Gross flows &amp; stocks'!$Z$6:$AH$5999,UsefulSeries!$A430,4)</f>
        <v>2183.3333333333335</v>
      </c>
      <c r="C431" s="30">
        <f>INDEX('Input - Gross flows &amp; stocks'!$Z$6:$AH$5999,UsefulSeries!$A430,7)</f>
        <v>3609.6666666666665</v>
      </c>
      <c r="D431" s="30"/>
      <c r="E431" s="30"/>
      <c r="F431" s="30"/>
      <c r="G431" s="30"/>
      <c r="H431" s="30"/>
      <c r="I431" s="30"/>
      <c r="J431" s="30"/>
      <c r="K431" s="30">
        <f t="array" ref="K431:M433">MMULT(MINVERSE($F$5:$H$7),MMULT(A431:C433,TRANSPOSE(MINVERSE($F$5:$H$7))))</f>
        <v>133337.9999964512</v>
      </c>
      <c r="L431" s="30">
        <v>2106.9213639427544</v>
      </c>
      <c r="M431" s="30">
        <v>1718.4535455758628</v>
      </c>
    </row>
    <row r="432" spans="1:13" x14ac:dyDescent="0.35">
      <c r="A432" s="30">
        <f>INDEX('Input - Gross flows &amp; stocks'!$Z$6:$AH$5999,UsefulSeries!$A430,2)</f>
        <v>2022</v>
      </c>
      <c r="B432" s="30">
        <f>INDEX('Input - Gross flows &amp; stocks'!$Z$6:$AH$5999,UsefulSeries!$A430,5)</f>
        <v>4267.666666666667</v>
      </c>
      <c r="C432" s="30">
        <f>INDEX('Input - Gross flows &amp; stocks'!$Z$6:$AH$5999,UsefulSeries!$A430,8)</f>
        <v>1912</v>
      </c>
      <c r="D432" s="30"/>
      <c r="E432" s="30"/>
      <c r="F432" s="30"/>
      <c r="G432" s="30"/>
      <c r="H432" s="30"/>
      <c r="I432" s="30"/>
      <c r="J432" s="30"/>
      <c r="K432" s="30">
        <v>1920.7788831170224</v>
      </c>
      <c r="L432" s="30">
        <v>5422.3423024465983</v>
      </c>
      <c r="M432" s="30">
        <v>1408.5621002668213</v>
      </c>
    </row>
    <row r="433" spans="1:13" x14ac:dyDescent="0.35">
      <c r="A433" s="30">
        <f>INDEX('Input - Gross flows &amp; stocks'!$Z$6:$AH$5999,UsefulSeries!$A430,3)</f>
        <v>3733</v>
      </c>
      <c r="B433" s="30">
        <f>INDEX('Input - Gross flows &amp; stocks'!$Z$6:$AH$5999,UsefulSeries!$A430,6)</f>
        <v>1694.6666666666667</v>
      </c>
      <c r="C433" s="30">
        <f>INDEX('Input - Gross flows &amp; stocks'!$Z$6:$AH$5999,UsefulSeries!$A430,9)</f>
        <v>66470.666666666672</v>
      </c>
      <c r="D433" s="30"/>
      <c r="E433" s="30"/>
      <c r="F433" s="30"/>
      <c r="G433" s="30"/>
      <c r="H433" s="30"/>
      <c r="I433" s="30"/>
      <c r="J433" s="30"/>
      <c r="K433" s="30">
        <v>1866.8417618863198</v>
      </c>
      <c r="L433" s="30">
        <v>1158.9566764369856</v>
      </c>
      <c r="M433" s="30">
        <v>67181.570936051212</v>
      </c>
    </row>
    <row r="434" spans="1:13" x14ac:dyDescent="0.35">
      <c r="A434" s="30">
        <f>INDEX('Input - Gross flows &amp; stocks'!$Z$6:$AH$5999,UsefulSeries!$A433,1)</f>
        <v>130266.66666666667</v>
      </c>
      <c r="B434" s="30">
        <f>INDEX('Input - Gross flows &amp; stocks'!$Z$6:$AH$5999,UsefulSeries!$A433,4)</f>
        <v>2212</v>
      </c>
      <c r="C434" s="30">
        <f>INDEX('Input - Gross flows &amp; stocks'!$Z$6:$AH$5999,UsefulSeries!$A433,7)</f>
        <v>3561.3333333333335</v>
      </c>
      <c r="D434" s="30"/>
      <c r="E434" s="30"/>
      <c r="F434" s="30"/>
      <c r="G434" s="30"/>
      <c r="H434" s="30"/>
      <c r="I434" s="30"/>
      <c r="J434" s="30"/>
      <c r="K434" s="30">
        <f t="array" ref="K434:M436">MMULT(MINVERSE($F$5:$H$7),MMULT(A434:C436,TRANSPOSE(MINVERSE($F$5:$H$7))))</f>
        <v>133404.48613235916</v>
      </c>
      <c r="L434" s="30">
        <v>2138.5676334540826</v>
      </c>
      <c r="M434" s="30">
        <v>1664.9696455421738</v>
      </c>
    </row>
    <row r="435" spans="1:13" x14ac:dyDescent="0.35">
      <c r="A435" s="30">
        <f>INDEX('Input - Gross flows &amp; stocks'!$Z$6:$AH$5999,UsefulSeries!$A433,2)</f>
        <v>1988</v>
      </c>
      <c r="B435" s="30">
        <f>INDEX('Input - Gross flows &amp; stocks'!$Z$6:$AH$5999,UsefulSeries!$A433,5)</f>
        <v>4318</v>
      </c>
      <c r="C435" s="30">
        <f>INDEX('Input - Gross flows &amp; stocks'!$Z$6:$AH$5999,UsefulSeries!$A433,8)</f>
        <v>1909.6666666666667</v>
      </c>
      <c r="D435" s="30"/>
      <c r="E435" s="30"/>
      <c r="F435" s="30"/>
      <c r="G435" s="30"/>
      <c r="H435" s="30"/>
      <c r="I435" s="30"/>
      <c r="J435" s="30"/>
      <c r="K435" s="30">
        <v>1880.4509185735192</v>
      </c>
      <c r="L435" s="30">
        <v>5486.6032015942537</v>
      </c>
      <c r="M435" s="30">
        <v>1399.9415047469467</v>
      </c>
    </row>
    <row r="436" spans="1:13" x14ac:dyDescent="0.35">
      <c r="A436" s="30">
        <f>INDEX('Input - Gross flows &amp; stocks'!$Z$6:$AH$5999,UsefulSeries!$A433,3)</f>
        <v>3769.3333333333335</v>
      </c>
      <c r="B436" s="30">
        <f>INDEX('Input - Gross flows &amp; stocks'!$Z$6:$AH$5999,UsefulSeries!$A433,6)</f>
        <v>1686.3333333333333</v>
      </c>
      <c r="C436" s="30">
        <f>INDEX('Input - Gross flows &amp; stocks'!$Z$6:$AH$5999,UsefulSeries!$A433,9)</f>
        <v>66565.666666666672</v>
      </c>
      <c r="D436" s="30"/>
      <c r="E436" s="30"/>
      <c r="F436" s="30"/>
      <c r="G436" s="30"/>
      <c r="H436" s="30"/>
      <c r="I436" s="30"/>
      <c r="J436" s="30"/>
      <c r="K436" s="30">
        <v>1906.7958092849028</v>
      </c>
      <c r="L436" s="30">
        <v>1142.5854812214634</v>
      </c>
      <c r="M436" s="30">
        <v>67280.038314805803</v>
      </c>
    </row>
    <row r="437" spans="1:13" x14ac:dyDescent="0.35">
      <c r="A437" s="30">
        <f>INDEX('Input - Gross flows &amp; stocks'!$Z$6:$AH$5999,UsefulSeries!$A436,1)</f>
        <v>130391.33333333333</v>
      </c>
      <c r="B437" s="30">
        <f>INDEX('Input - Gross flows &amp; stocks'!$Z$6:$AH$5999,UsefulSeries!$A436,4)</f>
        <v>2204</v>
      </c>
      <c r="C437" s="30">
        <f>INDEX('Input - Gross flows &amp; stocks'!$Z$6:$AH$5999,UsefulSeries!$A436,7)</f>
        <v>3587.6666666666665</v>
      </c>
      <c r="D437" s="30"/>
      <c r="E437" s="30"/>
      <c r="F437" s="30"/>
      <c r="G437" s="30"/>
      <c r="H437" s="30"/>
      <c r="I437" s="30"/>
      <c r="J437" s="30"/>
      <c r="K437" s="30">
        <f t="array" ref="K437:M439">MMULT(MINVERSE($F$5:$H$7),MMULT(A437:C439,TRANSPOSE(MINVERSE($F$5:$H$7))))</f>
        <v>133533.39044411207</v>
      </c>
      <c r="L437" s="30">
        <v>2127.6169538208815</v>
      </c>
      <c r="M437" s="30">
        <v>1689.4480858082609</v>
      </c>
    </row>
    <row r="438" spans="1:13" x14ac:dyDescent="0.35">
      <c r="A438" s="30">
        <f>INDEX('Input - Gross flows &amp; stocks'!$Z$6:$AH$5999,UsefulSeries!$A436,2)</f>
        <v>1947.3333333333333</v>
      </c>
      <c r="B438" s="30">
        <f>INDEX('Input - Gross flows &amp; stocks'!$Z$6:$AH$5999,UsefulSeries!$A436,5)</f>
        <v>4390.333333333333</v>
      </c>
      <c r="C438" s="30">
        <f>INDEX('Input - Gross flows &amp; stocks'!$Z$6:$AH$5999,UsefulSeries!$A436,8)</f>
        <v>2011.3333333333333</v>
      </c>
      <c r="D438" s="30"/>
      <c r="E438" s="30"/>
      <c r="F438" s="30"/>
      <c r="G438" s="30"/>
      <c r="H438" s="30"/>
      <c r="I438" s="30"/>
      <c r="J438" s="30"/>
      <c r="K438" s="30">
        <v>1831.4778499317556</v>
      </c>
      <c r="L438" s="30">
        <v>5578.7886968433077</v>
      </c>
      <c r="M438" s="30">
        <v>1507.3404998917572</v>
      </c>
    </row>
    <row r="439" spans="1:13" x14ac:dyDescent="0.35">
      <c r="A439" s="30">
        <f>INDEX('Input - Gross flows &amp; stocks'!$Z$6:$AH$5999,UsefulSeries!$A436,3)</f>
        <v>3737.3333333333335</v>
      </c>
      <c r="B439" s="30">
        <f>INDEX('Input - Gross flows &amp; stocks'!$Z$6:$AH$5999,UsefulSeries!$A436,6)</f>
        <v>1638</v>
      </c>
      <c r="C439" s="30">
        <f>INDEX('Input - Gross flows &amp; stocks'!$Z$6:$AH$5999,UsefulSeries!$A436,9)</f>
        <v>66551</v>
      </c>
      <c r="D439" s="30"/>
      <c r="E439" s="30"/>
      <c r="F439" s="30"/>
      <c r="G439" s="30"/>
      <c r="H439" s="30"/>
      <c r="I439" s="30"/>
      <c r="J439" s="30"/>
      <c r="K439" s="30">
        <v>1878.6125475076915</v>
      </c>
      <c r="L439" s="30">
        <v>1078.9424873139847</v>
      </c>
      <c r="M439" s="30">
        <v>67260.173826402242</v>
      </c>
    </row>
    <row r="440" spans="1:13" x14ac:dyDescent="0.35">
      <c r="A440" s="30">
        <f>INDEX('Input - Gross flows &amp; stocks'!$Z$6:$AH$5999,UsefulSeries!$A439,1)</f>
        <v>130457.33333333333</v>
      </c>
      <c r="B440" s="30">
        <f>INDEX('Input - Gross flows &amp; stocks'!$Z$6:$AH$5999,UsefulSeries!$A439,4)</f>
        <v>2136.6666666666665</v>
      </c>
      <c r="C440" s="30">
        <f>INDEX('Input - Gross flows &amp; stocks'!$Z$6:$AH$5999,UsefulSeries!$A439,7)</f>
        <v>3616.3333333333335</v>
      </c>
      <c r="D440" s="30"/>
      <c r="E440" s="30"/>
      <c r="F440" s="30"/>
      <c r="G440" s="30"/>
      <c r="H440" s="30"/>
      <c r="I440" s="30"/>
      <c r="J440" s="30"/>
      <c r="K440" s="30">
        <f t="array" ref="K440:M442">MMULT(MINVERSE($F$5:$H$7),MMULT(A440:C442,TRANSPOSE(MINVERSE($F$5:$H$7))))</f>
        <v>133602.83448930053</v>
      </c>
      <c r="L440" s="30">
        <v>2046.6843887698528</v>
      </c>
      <c r="M440" s="30">
        <v>1726.9166772931073</v>
      </c>
    </row>
    <row r="441" spans="1:13" x14ac:dyDescent="0.35">
      <c r="A441" s="30">
        <f>INDEX('Input - Gross flows &amp; stocks'!$Z$6:$AH$5999,UsefulSeries!$A439,2)</f>
        <v>1896.3333333333333</v>
      </c>
      <c r="B441" s="30">
        <f>INDEX('Input - Gross flows &amp; stocks'!$Z$6:$AH$5999,UsefulSeries!$A439,5)</f>
        <v>4528</v>
      </c>
      <c r="C441" s="30">
        <f>INDEX('Input - Gross flows &amp; stocks'!$Z$6:$AH$5999,UsefulSeries!$A439,8)</f>
        <v>1982.6666666666667</v>
      </c>
      <c r="D441" s="30"/>
      <c r="E441" s="30"/>
      <c r="F441" s="30"/>
      <c r="G441" s="30"/>
      <c r="H441" s="30"/>
      <c r="I441" s="30"/>
      <c r="J441" s="30"/>
      <c r="K441" s="30">
        <v>1769.4350569088615</v>
      </c>
      <c r="L441" s="30">
        <v>5754.5254792720825</v>
      </c>
      <c r="M441" s="30">
        <v>1458.7890710167226</v>
      </c>
    </row>
    <row r="442" spans="1:13" x14ac:dyDescent="0.35">
      <c r="A442" s="30">
        <f>INDEX('Input - Gross flows &amp; stocks'!$Z$6:$AH$5999,UsefulSeries!$A439,3)</f>
        <v>3870</v>
      </c>
      <c r="B442" s="30">
        <f>INDEX('Input - Gross flows &amp; stocks'!$Z$6:$AH$5999,UsefulSeries!$A439,6)</f>
        <v>1706.6666666666667</v>
      </c>
      <c r="C442" s="30">
        <f>INDEX('Input - Gross flows &amp; stocks'!$Z$6:$AH$5999,UsefulSeries!$A439,9)</f>
        <v>66442</v>
      </c>
      <c r="D442" s="30"/>
      <c r="E442" s="30"/>
      <c r="F442" s="30"/>
      <c r="G442" s="30"/>
      <c r="H442" s="30"/>
      <c r="I442" s="30"/>
      <c r="J442" s="30"/>
      <c r="K442" s="30">
        <v>2018.3120637894478</v>
      </c>
      <c r="L442" s="30">
        <v>1141.1833339247528</v>
      </c>
      <c r="M442" s="30">
        <v>67144.794805412821</v>
      </c>
    </row>
    <row r="443" spans="1:13" x14ac:dyDescent="0.35">
      <c r="A443" s="30">
        <f>INDEX('Input - Gross flows &amp; stocks'!$Z$6:$AH$5999,UsefulSeries!$A442,1)</f>
        <v>130457.33333333333</v>
      </c>
      <c r="B443" s="30">
        <f>INDEX('Input - Gross flows &amp; stocks'!$Z$6:$AH$5999,UsefulSeries!$A442,4)</f>
        <v>2070.6666666666665</v>
      </c>
      <c r="C443" s="30">
        <f>INDEX('Input - Gross flows &amp; stocks'!$Z$6:$AH$5999,UsefulSeries!$A442,7)</f>
        <v>3751.3333333333335</v>
      </c>
      <c r="D443" s="30"/>
      <c r="E443" s="30"/>
      <c r="F443" s="30"/>
      <c r="G443" s="30"/>
      <c r="H443" s="30"/>
      <c r="I443" s="30"/>
      <c r="J443" s="30"/>
      <c r="K443" s="30">
        <f t="array" ref="K443:M445">MMULT(MINVERSE($F$5:$H$7),MMULT(A443:C445,TRANSPOSE(MINVERSE($F$5:$H$7))))</f>
        <v>133602.85481480372</v>
      </c>
      <c r="L443" s="30">
        <v>1968.5070448345639</v>
      </c>
      <c r="M443" s="30">
        <v>1873.8427827496776</v>
      </c>
    </row>
    <row r="444" spans="1:13" x14ac:dyDescent="0.35">
      <c r="A444" s="30">
        <f>INDEX('Input - Gross flows &amp; stocks'!$Z$6:$AH$5999,UsefulSeries!$A442,2)</f>
        <v>1931.3333333333333</v>
      </c>
      <c r="B444" s="30">
        <f>INDEX('Input - Gross flows &amp; stocks'!$Z$6:$AH$5999,UsefulSeries!$A442,5)</f>
        <v>4611.333333333333</v>
      </c>
      <c r="C444" s="30">
        <f>INDEX('Input - Gross flows &amp; stocks'!$Z$6:$AH$5999,UsefulSeries!$A442,8)</f>
        <v>1897.6666666666667</v>
      </c>
      <c r="D444" s="30"/>
      <c r="E444" s="30"/>
      <c r="F444" s="30"/>
      <c r="G444" s="30"/>
      <c r="H444" s="30"/>
      <c r="I444" s="30"/>
      <c r="J444" s="30"/>
      <c r="K444" s="30">
        <v>1807.9440786423186</v>
      </c>
      <c r="L444" s="30">
        <v>5861.055611211088</v>
      </c>
      <c r="M444" s="30">
        <v>1351.0144456937107</v>
      </c>
    </row>
    <row r="445" spans="1:13" x14ac:dyDescent="0.35">
      <c r="A445" s="30">
        <f>INDEX('Input - Gross flows &amp; stocks'!$Z$6:$AH$5999,UsefulSeries!$A442,3)</f>
        <v>3868.6666666666665</v>
      </c>
      <c r="B445" s="30">
        <f>INDEX('Input - Gross flows &amp; stocks'!$Z$6:$AH$5999,UsefulSeries!$A442,6)</f>
        <v>1750.3333333333333</v>
      </c>
      <c r="C445" s="30">
        <f>INDEX('Input - Gross flows &amp; stocks'!$Z$6:$AH$5999,UsefulSeries!$A442,9)</f>
        <v>66475</v>
      </c>
      <c r="D445" s="30"/>
      <c r="E445" s="30"/>
      <c r="F445" s="30"/>
      <c r="G445" s="30"/>
      <c r="H445" s="30"/>
      <c r="I445" s="30"/>
      <c r="J445" s="30"/>
      <c r="K445" s="30">
        <v>2012.1511470677306</v>
      </c>
      <c r="L445" s="30">
        <v>1181.3777378730426</v>
      </c>
      <c r="M445" s="30">
        <v>67182.404483230493</v>
      </c>
    </row>
    <row r="446" spans="1:13" x14ac:dyDescent="0.35">
      <c r="A446" s="30">
        <f>INDEX('Input - Gross flows &amp; stocks'!$Z$6:$AH$5999,UsefulSeries!$A445,1)</f>
        <v>130588.33333333333</v>
      </c>
      <c r="B446" s="30">
        <f>INDEX('Input - Gross flows &amp; stocks'!$Z$6:$AH$5999,UsefulSeries!$A445,4)</f>
        <v>2049.6666666666665</v>
      </c>
      <c r="C446" s="30">
        <f>INDEX('Input - Gross flows &amp; stocks'!$Z$6:$AH$5999,UsefulSeries!$A445,7)</f>
        <v>3726.3333333333335</v>
      </c>
      <c r="D446" s="30"/>
      <c r="E446" s="30"/>
      <c r="F446" s="30"/>
      <c r="G446" s="30"/>
      <c r="H446" s="30"/>
      <c r="I446" s="30"/>
      <c r="J446" s="30"/>
      <c r="K446" s="30">
        <f t="array" ref="K446:M448">MMULT(MINVERSE($F$5:$H$7),MMULT(A446:C448,TRANSPOSE(MINVERSE($F$5:$H$7))))</f>
        <v>133738.36518361873</v>
      </c>
      <c r="L446" s="30">
        <v>1945.0734971383745</v>
      </c>
      <c r="M446" s="30">
        <v>1848.4114563593362</v>
      </c>
    </row>
    <row r="447" spans="1:13" x14ac:dyDescent="0.35">
      <c r="A447" s="30">
        <f>INDEX('Input - Gross flows &amp; stocks'!$Z$6:$AH$5999,UsefulSeries!$A445,2)</f>
        <v>1907</v>
      </c>
      <c r="B447" s="30">
        <f>INDEX('Input - Gross flows &amp; stocks'!$Z$6:$AH$5999,UsefulSeries!$A445,5)</f>
        <v>4554</v>
      </c>
      <c r="C447" s="30">
        <f>INDEX('Input - Gross flows &amp; stocks'!$Z$6:$AH$5999,UsefulSeries!$A445,8)</f>
        <v>1909.6666666666667</v>
      </c>
      <c r="D447" s="30"/>
      <c r="E447" s="30"/>
      <c r="F447" s="30"/>
      <c r="G447" s="30"/>
      <c r="H447" s="30"/>
      <c r="I447" s="30"/>
      <c r="J447" s="30"/>
      <c r="K447" s="30">
        <v>1781.2578070280567</v>
      </c>
      <c r="L447" s="30">
        <v>5787.5770077111774</v>
      </c>
      <c r="M447" s="30">
        <v>1371.7262330765052</v>
      </c>
    </row>
    <row r="448" spans="1:13" x14ac:dyDescent="0.35">
      <c r="A448" s="30">
        <f>INDEX('Input - Gross flows &amp; stocks'!$Z$6:$AH$5999,UsefulSeries!$A445,3)</f>
        <v>3842</v>
      </c>
      <c r="B448" s="30">
        <f>INDEX('Input - Gross flows &amp; stocks'!$Z$6:$AH$5999,UsefulSeries!$A445,6)</f>
        <v>1858.3333333333333</v>
      </c>
      <c r="C448" s="30">
        <f>INDEX('Input - Gross flows &amp; stocks'!$Z$6:$AH$5999,UsefulSeries!$A445,9)</f>
        <v>66574</v>
      </c>
      <c r="D448" s="30"/>
      <c r="E448" s="30"/>
      <c r="F448" s="30"/>
      <c r="G448" s="30"/>
      <c r="H448" s="30"/>
      <c r="I448" s="30"/>
      <c r="J448" s="30"/>
      <c r="K448" s="30">
        <v>1983.2708537572082</v>
      </c>
      <c r="L448" s="30">
        <v>1311.3495455237285</v>
      </c>
      <c r="M448" s="30">
        <v>67269.803886134687</v>
      </c>
    </row>
    <row r="449" spans="1:13" x14ac:dyDescent="0.35">
      <c r="A449" s="30">
        <f>INDEX('Input - Gross flows &amp; stocks'!$Z$6:$AH$5999,UsefulSeries!$A448,1)</f>
        <v>130677.66666666667</v>
      </c>
      <c r="B449" s="30">
        <f>INDEX('Input - Gross flows &amp; stocks'!$Z$6:$AH$5999,UsefulSeries!$A448,4)</f>
        <v>2067.6666666666665</v>
      </c>
      <c r="C449" s="30">
        <f>INDEX('Input - Gross flows &amp; stocks'!$Z$6:$AH$5999,UsefulSeries!$A448,7)</f>
        <v>3681.6666666666665</v>
      </c>
      <c r="D449" s="30"/>
      <c r="E449" s="30"/>
      <c r="F449" s="30"/>
      <c r="G449" s="30"/>
      <c r="H449" s="30"/>
      <c r="I449" s="30"/>
      <c r="J449" s="30"/>
      <c r="K449" s="30">
        <f t="array" ref="K449:M451">MMULT(MINVERSE($F$5:$H$7),MMULT(A449:C451,TRANSPOSE(MINVERSE($F$5:$H$7))))</f>
        <v>133828.99598821765</v>
      </c>
      <c r="L449" s="30">
        <v>1967.1163922832841</v>
      </c>
      <c r="M449" s="30">
        <v>1799.0510930678058</v>
      </c>
    </row>
    <row r="450" spans="1:13" x14ac:dyDescent="0.35">
      <c r="A450" s="30">
        <f>INDEX('Input - Gross flows &amp; stocks'!$Z$6:$AH$5999,UsefulSeries!$A448,2)</f>
        <v>1952.6666666666667</v>
      </c>
      <c r="B450" s="30">
        <f>INDEX('Input - Gross flows &amp; stocks'!$Z$6:$AH$5999,UsefulSeries!$A448,5)</f>
        <v>4500</v>
      </c>
      <c r="C450" s="30">
        <f>INDEX('Input - Gross flows &amp; stocks'!$Z$6:$AH$5999,UsefulSeries!$A448,8)</f>
        <v>1884.6666666666667</v>
      </c>
      <c r="D450" s="30"/>
      <c r="E450" s="30"/>
      <c r="F450" s="30"/>
      <c r="G450" s="30"/>
      <c r="H450" s="30"/>
      <c r="I450" s="30"/>
      <c r="J450" s="30"/>
      <c r="K450" s="30">
        <v>1834.8875270612873</v>
      </c>
      <c r="L450" s="30">
        <v>5718.7667797200256</v>
      </c>
      <c r="M450" s="30">
        <v>1348.5807903934585</v>
      </c>
    </row>
    <row r="451" spans="1:13" x14ac:dyDescent="0.35">
      <c r="A451" s="30">
        <f>INDEX('Input - Gross flows &amp; stocks'!$Z$6:$AH$5999,UsefulSeries!$A448,3)</f>
        <v>3797</v>
      </c>
      <c r="B451" s="30">
        <f>INDEX('Input - Gross flows &amp; stocks'!$Z$6:$AH$5999,UsefulSeries!$A448,6)</f>
        <v>1824.6666666666667</v>
      </c>
      <c r="C451" s="30">
        <f>INDEX('Input - Gross flows &amp; stocks'!$Z$6:$AH$5999,UsefulSeries!$A448,9)</f>
        <v>66821.666666666672</v>
      </c>
      <c r="D451" s="30"/>
      <c r="E451" s="30"/>
      <c r="F451" s="30"/>
      <c r="G451" s="30"/>
      <c r="H451" s="30"/>
      <c r="I451" s="30"/>
      <c r="J451" s="30"/>
      <c r="K451" s="30">
        <v>1930.7253067194347</v>
      </c>
      <c r="L451" s="30">
        <v>1278.6662242293951</v>
      </c>
      <c r="M451" s="30">
        <v>67528.394203913937</v>
      </c>
    </row>
    <row r="452" spans="1:13" x14ac:dyDescent="0.35">
      <c r="A452" s="30">
        <f>INDEX('Input - Gross flows &amp; stocks'!$Z$6:$AH$5999,UsefulSeries!$A451,1)</f>
        <v>130961.66666666667</v>
      </c>
      <c r="B452" s="30">
        <f>INDEX('Input - Gross flows &amp; stocks'!$Z$6:$AH$5999,UsefulSeries!$A451,4)</f>
        <v>2128</v>
      </c>
      <c r="C452" s="30">
        <f>INDEX('Input - Gross flows &amp; stocks'!$Z$6:$AH$5999,UsefulSeries!$A451,7)</f>
        <v>3630.3333333333335</v>
      </c>
      <c r="D452" s="30"/>
      <c r="E452" s="30"/>
      <c r="F452" s="30"/>
      <c r="G452" s="30"/>
      <c r="H452" s="30"/>
      <c r="I452" s="30"/>
      <c r="J452" s="30"/>
      <c r="K452" s="30">
        <f t="array" ref="K452:M454">MMULT(MINVERSE($F$5:$H$7),MMULT(A452:C454,TRANSPOSE(MINVERSE($F$5:$H$7))))</f>
        <v>134120.82193357716</v>
      </c>
      <c r="L452" s="30">
        <v>2037.4642831221699</v>
      </c>
      <c r="M452" s="30">
        <v>1734.6631609766623</v>
      </c>
    </row>
    <row r="453" spans="1:13" x14ac:dyDescent="0.35">
      <c r="A453" s="30">
        <f>INDEX('Input - Gross flows &amp; stocks'!$Z$6:$AH$5999,UsefulSeries!$A451,2)</f>
        <v>1915.6666666666667</v>
      </c>
      <c r="B453" s="30">
        <f>INDEX('Input - Gross flows &amp; stocks'!$Z$6:$AH$5999,UsefulSeries!$A451,5)</f>
        <v>4432.333333333333</v>
      </c>
      <c r="C453" s="30">
        <f>INDEX('Input - Gross flows &amp; stocks'!$Z$6:$AH$5999,UsefulSeries!$A451,8)</f>
        <v>1942.6666666666667</v>
      </c>
      <c r="D453" s="30"/>
      <c r="E453" s="30"/>
      <c r="F453" s="30"/>
      <c r="G453" s="30"/>
      <c r="H453" s="30"/>
      <c r="I453" s="30"/>
      <c r="J453" s="30"/>
      <c r="K453" s="30">
        <v>1793.9354001442321</v>
      </c>
      <c r="L453" s="30">
        <v>5632.269530925284</v>
      </c>
      <c r="M453" s="30">
        <v>1422.8023275504127</v>
      </c>
    </row>
    <row r="454" spans="1:13" x14ac:dyDescent="0.35">
      <c r="A454" s="30">
        <f>INDEX('Input - Gross flows &amp; stocks'!$Z$6:$AH$5999,UsefulSeries!$A451,3)</f>
        <v>3605.3333333333335</v>
      </c>
      <c r="B454" s="30">
        <f>INDEX('Input - Gross flows &amp; stocks'!$Z$6:$AH$5999,UsefulSeries!$A451,6)</f>
        <v>1800.6666666666667</v>
      </c>
      <c r="C454" s="30">
        <f>INDEX('Input - Gross flows &amp; stocks'!$Z$6:$AH$5999,UsefulSeries!$A451,9)</f>
        <v>67014</v>
      </c>
      <c r="D454" s="30"/>
      <c r="E454" s="30"/>
      <c r="F454" s="30"/>
      <c r="G454" s="30"/>
      <c r="H454" s="30"/>
      <c r="I454" s="30"/>
      <c r="J454" s="30"/>
      <c r="K454" s="30">
        <v>1735.566578007709</v>
      </c>
      <c r="L454" s="30">
        <v>1258.666301858344</v>
      </c>
      <c r="M454" s="30">
        <v>67722.030136625355</v>
      </c>
    </row>
    <row r="455" spans="1:13" x14ac:dyDescent="0.35">
      <c r="A455" s="30">
        <f>INDEX('Input - Gross flows &amp; stocks'!$Z$6:$AH$5999,UsefulSeries!$A454,1)</f>
        <v>131149.33333333334</v>
      </c>
      <c r="B455" s="30">
        <f>INDEX('Input - Gross flows &amp; stocks'!$Z$6:$AH$5999,UsefulSeries!$A454,4)</f>
        <v>2134.3333333333335</v>
      </c>
      <c r="C455" s="30">
        <f>INDEX('Input - Gross flows &amp; stocks'!$Z$6:$AH$5999,UsefulSeries!$A454,7)</f>
        <v>3644.3333333333335</v>
      </c>
      <c r="D455" s="30"/>
      <c r="E455" s="30"/>
      <c r="F455" s="30"/>
      <c r="G455" s="30"/>
      <c r="H455" s="30"/>
      <c r="I455" s="30"/>
      <c r="J455" s="30"/>
      <c r="K455" s="30">
        <f t="array" ref="K455:M457">MMULT(MINVERSE($F$5:$H$7),MMULT(A455:C457,TRANSPOSE(MINVERSE($F$5:$H$7))))</f>
        <v>134312.07627364586</v>
      </c>
      <c r="L455" s="30">
        <v>2044.374509978328</v>
      </c>
      <c r="M455" s="30">
        <v>1747.4779925458627</v>
      </c>
    </row>
    <row r="456" spans="1:13" x14ac:dyDescent="0.35">
      <c r="A456" s="30">
        <f>INDEX('Input - Gross flows &amp; stocks'!$Z$6:$AH$5999,UsefulSeries!$A454,2)</f>
        <v>1938.6666666666667</v>
      </c>
      <c r="B456" s="30">
        <f>INDEX('Input - Gross flows &amp; stocks'!$Z$6:$AH$5999,UsefulSeries!$A454,5)</f>
        <v>4443.666666666667</v>
      </c>
      <c r="C456" s="30">
        <f>INDEX('Input - Gross flows &amp; stocks'!$Z$6:$AH$5999,UsefulSeries!$A454,8)</f>
        <v>1880.6666666666667</v>
      </c>
      <c r="D456" s="30"/>
      <c r="E456" s="30"/>
      <c r="F456" s="30"/>
      <c r="G456" s="30"/>
      <c r="H456" s="30"/>
      <c r="I456" s="30"/>
      <c r="J456" s="30"/>
      <c r="K456" s="30">
        <v>1819.6670904815869</v>
      </c>
      <c r="L456" s="30">
        <v>5647.1361680870987</v>
      </c>
      <c r="M456" s="30">
        <v>1350.3960405838393</v>
      </c>
    </row>
    <row r="457" spans="1:13" x14ac:dyDescent="0.35">
      <c r="A457" s="30">
        <f>INDEX('Input - Gross flows &amp; stocks'!$Z$6:$AH$5999,UsefulSeries!$A454,3)</f>
        <v>3683.6666666666665</v>
      </c>
      <c r="B457" s="30">
        <f>INDEX('Input - Gross flows &amp; stocks'!$Z$6:$AH$5999,UsefulSeries!$A454,6)</f>
        <v>1735</v>
      </c>
      <c r="C457" s="30">
        <f>INDEX('Input - Gross flows &amp; stocks'!$Z$6:$AH$5999,UsefulSeries!$A454,9)</f>
        <v>67044.333333333328</v>
      </c>
      <c r="D457" s="30"/>
      <c r="E457" s="30"/>
      <c r="F457" s="30"/>
      <c r="G457" s="30"/>
      <c r="H457" s="30"/>
      <c r="I457" s="30"/>
      <c r="J457" s="30"/>
      <c r="K457" s="30">
        <v>1812.306453369845</v>
      </c>
      <c r="L457" s="30">
        <v>1182.1498996115106</v>
      </c>
      <c r="M457" s="30">
        <v>67766.019026434646</v>
      </c>
    </row>
    <row r="458" spans="1:13" x14ac:dyDescent="0.35">
      <c r="A458" s="30">
        <f>INDEX('Input - Gross flows &amp; stocks'!$Z$6:$AH$5999,UsefulSeries!$A457,1)</f>
        <v>131196</v>
      </c>
      <c r="B458" s="30">
        <f>INDEX('Input - Gross flows &amp; stocks'!$Z$6:$AH$5999,UsefulSeries!$A457,4)</f>
        <v>2059.3333333333335</v>
      </c>
      <c r="C458" s="30">
        <f>INDEX('Input - Gross flows &amp; stocks'!$Z$6:$AH$5999,UsefulSeries!$A457,7)</f>
        <v>3611.6666666666665</v>
      </c>
      <c r="D458" s="30"/>
      <c r="E458" s="30"/>
      <c r="F458" s="30"/>
      <c r="G458" s="30"/>
      <c r="H458" s="30"/>
      <c r="I458" s="30"/>
      <c r="J458" s="30"/>
      <c r="K458" s="30">
        <f t="array" ref="K458:M460">MMULT(MINVERSE($F$5:$H$7),MMULT(A458:C460,TRANSPOSE(MINVERSE($F$5:$H$7))))</f>
        <v>134360.26525186948</v>
      </c>
      <c r="L458" s="30">
        <v>1958.1407562839995</v>
      </c>
      <c r="M458" s="30">
        <v>1721.1869772382747</v>
      </c>
    </row>
    <row r="459" spans="1:13" x14ac:dyDescent="0.35">
      <c r="A459" s="30">
        <f>INDEX('Input - Gross flows &amp; stocks'!$Z$6:$AH$5999,UsefulSeries!$A457,2)</f>
        <v>1977.3333333333333</v>
      </c>
      <c r="B459" s="30">
        <f>INDEX('Input - Gross flows &amp; stocks'!$Z$6:$AH$5999,UsefulSeries!$A457,5)</f>
        <v>4455.666666666667</v>
      </c>
      <c r="C459" s="30">
        <f>INDEX('Input - Gross flows &amp; stocks'!$Z$6:$AH$5999,UsefulSeries!$A457,8)</f>
        <v>1893.3333333333333</v>
      </c>
      <c r="D459" s="30"/>
      <c r="E459" s="30"/>
      <c r="F459" s="30"/>
      <c r="G459" s="30"/>
      <c r="H459" s="30"/>
      <c r="I459" s="30"/>
      <c r="J459" s="30"/>
      <c r="K459" s="30">
        <v>1863.028903682999</v>
      </c>
      <c r="L459" s="30">
        <v>5662.3503593791365</v>
      </c>
      <c r="M459" s="30">
        <v>1362.674255961635</v>
      </c>
    </row>
    <row r="460" spans="1:13" x14ac:dyDescent="0.35">
      <c r="A460" s="30">
        <f>INDEX('Input - Gross flows &amp; stocks'!$Z$6:$AH$5999,UsefulSeries!$A457,3)</f>
        <v>3803</v>
      </c>
      <c r="B460" s="30">
        <f>INDEX('Input - Gross flows &amp; stocks'!$Z$6:$AH$5999,UsefulSeries!$A457,6)</f>
        <v>1770.3333333333333</v>
      </c>
      <c r="C460" s="30">
        <f>INDEX('Input - Gross flows &amp; stocks'!$Z$6:$AH$5999,UsefulSeries!$A457,9)</f>
        <v>67134.333333333328</v>
      </c>
      <c r="D460" s="30"/>
      <c r="E460" s="30"/>
      <c r="F460" s="30"/>
      <c r="G460" s="30"/>
      <c r="H460" s="30"/>
      <c r="I460" s="30"/>
      <c r="J460" s="30"/>
      <c r="K460" s="30">
        <v>1928.2098594796203</v>
      </c>
      <c r="L460" s="30">
        <v>1221.2681874031732</v>
      </c>
      <c r="M460" s="30">
        <v>67851.493214799091</v>
      </c>
    </row>
    <row r="461" spans="1:13" x14ac:dyDescent="0.35">
      <c r="A461" s="30">
        <f>INDEX('Input - Gross flows &amp; stocks'!$Z$6:$AH$5999,UsefulSeries!$A460,1)</f>
        <v>131027.33333333333</v>
      </c>
      <c r="B461" s="30">
        <f>INDEX('Input - Gross flows &amp; stocks'!$Z$6:$AH$5999,UsefulSeries!$A460,4)</f>
        <v>1992.3333333333333</v>
      </c>
      <c r="C461" s="30">
        <f>INDEX('Input - Gross flows &amp; stocks'!$Z$6:$AH$5999,UsefulSeries!$A460,7)</f>
        <v>3556.3333333333335</v>
      </c>
      <c r="D461" s="30"/>
      <c r="E461" s="30"/>
      <c r="F461" s="30"/>
      <c r="G461" s="30"/>
      <c r="H461" s="30"/>
      <c r="I461" s="30"/>
      <c r="J461" s="30"/>
      <c r="K461" s="30">
        <f t="array" ref="K461:M463">MMULT(MINVERSE($F$5:$H$7),MMULT(A461:C463,TRANSPOSE(MINVERSE($F$5:$H$7))))</f>
        <v>134188.43758182353</v>
      </c>
      <c r="L461" s="30">
        <v>1879.1130769464194</v>
      </c>
      <c r="M461" s="30">
        <v>1672.6880955066465</v>
      </c>
    </row>
    <row r="462" spans="1:13" x14ac:dyDescent="0.35">
      <c r="A462" s="30">
        <f>INDEX('Input - Gross flows &amp; stocks'!$Z$6:$AH$5999,UsefulSeries!$A460,2)</f>
        <v>1988.3333333333333</v>
      </c>
      <c r="B462" s="30">
        <f>INDEX('Input - Gross flows &amp; stocks'!$Z$6:$AH$5999,UsefulSeries!$A460,5)</f>
        <v>4573.333333333333</v>
      </c>
      <c r="C462" s="30">
        <f>INDEX('Input - Gross flows &amp; stocks'!$Z$6:$AH$5999,UsefulSeries!$A460,8)</f>
        <v>1894.3333333333333</v>
      </c>
      <c r="D462" s="30"/>
      <c r="E462" s="30"/>
      <c r="F462" s="30"/>
      <c r="G462" s="30"/>
      <c r="H462" s="30"/>
      <c r="I462" s="30"/>
      <c r="J462" s="30"/>
      <c r="K462" s="30">
        <v>1872.8003375868939</v>
      </c>
      <c r="L462" s="30">
        <v>5812.500875290415</v>
      </c>
      <c r="M462" s="30">
        <v>1348.516932347276</v>
      </c>
    </row>
    <row r="463" spans="1:13" x14ac:dyDescent="0.35">
      <c r="A463" s="30">
        <f>INDEX('Input - Gross flows &amp; stocks'!$Z$6:$AH$5999,UsefulSeries!$A460,3)</f>
        <v>3899</v>
      </c>
      <c r="B463" s="30">
        <f>INDEX('Input - Gross flows &amp; stocks'!$Z$6:$AH$5999,UsefulSeries!$A460,6)</f>
        <v>1791.3333333333333</v>
      </c>
      <c r="C463" s="30">
        <f>INDEX('Input - Gross flows &amp; stocks'!$Z$6:$AH$5999,UsefulSeries!$A460,9)</f>
        <v>67405.333333333328</v>
      </c>
      <c r="D463" s="30"/>
      <c r="E463" s="30"/>
      <c r="F463" s="30"/>
      <c r="G463" s="30"/>
      <c r="H463" s="30"/>
      <c r="I463" s="30"/>
      <c r="J463" s="30"/>
      <c r="K463" s="30">
        <v>2025.1970412825533</v>
      </c>
      <c r="L463" s="30">
        <v>1230.4929024562475</v>
      </c>
      <c r="M463" s="30">
        <v>68125.501148913769</v>
      </c>
    </row>
    <row r="464" spans="1:13" x14ac:dyDescent="0.35">
      <c r="A464" s="30">
        <f>INDEX('Input - Gross flows &amp; stocks'!$Z$6:$AH$5999,UsefulSeries!$A463,1)</f>
        <v>130824.66666666667</v>
      </c>
      <c r="B464" s="30">
        <f>INDEX('Input - Gross flows &amp; stocks'!$Z$6:$AH$5999,UsefulSeries!$A463,4)</f>
        <v>2037.3333333333333</v>
      </c>
      <c r="C464" s="30">
        <f>INDEX('Input - Gross flows &amp; stocks'!$Z$6:$AH$5999,UsefulSeries!$A463,7)</f>
        <v>3655.6666666666665</v>
      </c>
      <c r="D464" s="30"/>
      <c r="E464" s="30"/>
      <c r="F464" s="30"/>
      <c r="G464" s="30"/>
      <c r="H464" s="30"/>
      <c r="I464" s="30"/>
      <c r="J464" s="30"/>
      <c r="K464" s="30">
        <f t="array" ref="K464:M466">MMULT(MINVERSE($F$5:$H$7),MMULT(A464:C466,TRANSPOSE(MINVERSE($F$5:$H$7))))</f>
        <v>133979.642306555</v>
      </c>
      <c r="L464" s="30">
        <v>1929.8934983616052</v>
      </c>
      <c r="M464" s="30">
        <v>1769.3141226702319</v>
      </c>
    </row>
    <row r="465" spans="1:13" x14ac:dyDescent="0.35">
      <c r="A465" s="30">
        <f>INDEX('Input - Gross flows &amp; stocks'!$Z$6:$AH$5999,UsefulSeries!$A463,2)</f>
        <v>1989.6666666666667</v>
      </c>
      <c r="B465" s="30">
        <f>INDEX('Input - Gross flows &amp; stocks'!$Z$6:$AH$5999,UsefulSeries!$A463,5)</f>
        <v>4588.666666666667</v>
      </c>
      <c r="C465" s="30">
        <f>INDEX('Input - Gross flows &amp; stocks'!$Z$6:$AH$5999,UsefulSeries!$A463,8)</f>
        <v>1933</v>
      </c>
      <c r="D465" s="30"/>
      <c r="E465" s="30"/>
      <c r="F465" s="30"/>
      <c r="G465" s="30"/>
      <c r="H465" s="30"/>
      <c r="I465" s="30"/>
      <c r="J465" s="30"/>
      <c r="K465" s="30">
        <v>1874.4420184016842</v>
      </c>
      <c r="L465" s="30">
        <v>5831.5528754611887</v>
      </c>
      <c r="M465" s="30">
        <v>1389.699242128677</v>
      </c>
    </row>
    <row r="466" spans="1:13" x14ac:dyDescent="0.35">
      <c r="A466" s="30">
        <f>INDEX('Input - Gross flows &amp; stocks'!$Z$6:$AH$5999,UsefulSeries!$A463,3)</f>
        <v>3815.3333333333335</v>
      </c>
      <c r="B466" s="30">
        <f>INDEX('Input - Gross flows &amp; stocks'!$Z$6:$AH$5999,UsefulSeries!$A463,6)</f>
        <v>1861.3333333333333</v>
      </c>
      <c r="C466" s="30">
        <f>INDEX('Input - Gross flows &amp; stocks'!$Z$6:$AH$5999,UsefulSeries!$A463,9)</f>
        <v>67643.333333333328</v>
      </c>
      <c r="D466" s="30"/>
      <c r="E466" s="30"/>
      <c r="F466" s="30"/>
      <c r="G466" s="30"/>
      <c r="H466" s="30"/>
      <c r="I466" s="30"/>
      <c r="J466" s="30"/>
      <c r="K466" s="30">
        <v>1939.1136491758914</v>
      </c>
      <c r="L466" s="30">
        <v>1307.2095258150148</v>
      </c>
      <c r="M466" s="30">
        <v>68355.678626424473</v>
      </c>
    </row>
    <row r="467" spans="1:13" x14ac:dyDescent="0.35">
      <c r="A467" s="30">
        <f>INDEX('Input - Gross flows &amp; stocks'!$Z$6:$AH$5999,UsefulSeries!$A466,1)</f>
        <v>131126</v>
      </c>
      <c r="B467" s="30">
        <f>INDEX('Input - Gross flows &amp; stocks'!$Z$6:$AH$5999,UsefulSeries!$A466,4)</f>
        <v>2039.6666666666667</v>
      </c>
      <c r="C467" s="30">
        <f>INDEX('Input - Gross flows &amp; stocks'!$Z$6:$AH$5999,UsefulSeries!$A466,7)</f>
        <v>3656.6666666666665</v>
      </c>
      <c r="D467" s="30"/>
      <c r="E467" s="30"/>
      <c r="F467" s="30"/>
      <c r="G467" s="30"/>
      <c r="H467" s="30"/>
      <c r="I467" s="30"/>
      <c r="J467" s="30"/>
      <c r="K467" s="30">
        <f t="array" ref="K467:M469">MMULT(MINVERSE($F$5:$H$7),MMULT(A467:C469,TRANSPOSE(MINVERSE($F$5:$H$7))))</f>
        <v>134290.24872021782</v>
      </c>
      <c r="L467" s="30">
        <v>1930.1519194646921</v>
      </c>
      <c r="M467" s="30">
        <v>1765.1027377097357</v>
      </c>
    </row>
    <row r="468" spans="1:13" x14ac:dyDescent="0.35">
      <c r="A468" s="30">
        <f>INDEX('Input - Gross flows &amp; stocks'!$Z$6:$AH$5999,UsefulSeries!$A466,2)</f>
        <v>1935</v>
      </c>
      <c r="B468" s="30">
        <f>INDEX('Input - Gross flows &amp; stocks'!$Z$6:$AH$5999,UsefulSeries!$A466,5)</f>
        <v>4665</v>
      </c>
      <c r="C468" s="30">
        <f>INDEX('Input - Gross flows &amp; stocks'!$Z$6:$AH$5999,UsefulSeries!$A466,8)</f>
        <v>1957.6666666666667</v>
      </c>
      <c r="D468" s="30"/>
      <c r="E468" s="30"/>
      <c r="F468" s="30"/>
      <c r="G468" s="30"/>
      <c r="H468" s="30"/>
      <c r="I468" s="30"/>
      <c r="J468" s="30"/>
      <c r="K468" s="30">
        <v>1809.7080458518924</v>
      </c>
      <c r="L468" s="30">
        <v>5928.9877171751214</v>
      </c>
      <c r="M468" s="30">
        <v>1408.1523689536116</v>
      </c>
    </row>
    <row r="469" spans="1:13" x14ac:dyDescent="0.35">
      <c r="A469" s="30">
        <f>INDEX('Input - Gross flows &amp; stocks'!$Z$6:$AH$5999,UsefulSeries!$A466,3)</f>
        <v>3705.3333333333335</v>
      </c>
      <c r="B469" s="30">
        <f>INDEX('Input - Gross flows &amp; stocks'!$Z$6:$AH$5999,UsefulSeries!$A466,6)</f>
        <v>1853.6666666666667</v>
      </c>
      <c r="C469" s="30">
        <f>INDEX('Input - Gross flows &amp; stocks'!$Z$6:$AH$5999,UsefulSeries!$A466,9)</f>
        <v>67929.333333333328</v>
      </c>
      <c r="D469" s="30"/>
      <c r="E469" s="30"/>
      <c r="F469" s="30"/>
      <c r="G469" s="30"/>
      <c r="H469" s="30"/>
      <c r="I469" s="30"/>
      <c r="J469" s="30"/>
      <c r="K469" s="30">
        <v>1828.5567675626085</v>
      </c>
      <c r="L469" s="30">
        <v>1288.4047200244872</v>
      </c>
      <c r="M469" s="30">
        <v>68646.61039516193</v>
      </c>
    </row>
    <row r="470" spans="1:13" x14ac:dyDescent="0.35">
      <c r="A470" s="30">
        <f>INDEX('Input - Gross flows &amp; stocks'!$Z$6:$AH$5999,UsefulSeries!$A469,1)</f>
        <v>131400.66666666666</v>
      </c>
      <c r="B470" s="30">
        <f>INDEX('Input - Gross flows &amp; stocks'!$Z$6:$AH$5999,UsefulSeries!$A469,4)</f>
        <v>2046.6666666666667</v>
      </c>
      <c r="C470" s="30">
        <f>INDEX('Input - Gross flows &amp; stocks'!$Z$6:$AH$5999,UsefulSeries!$A469,7)</f>
        <v>3716</v>
      </c>
      <c r="D470" s="30"/>
      <c r="E470" s="30"/>
      <c r="F470" s="30"/>
      <c r="G470" s="30"/>
      <c r="H470" s="30"/>
      <c r="I470" s="30"/>
      <c r="J470" s="30"/>
      <c r="K470" s="30">
        <f t="array" ref="K470:M472">MMULT(MINVERSE($F$5:$H$7),MMULT(A470:C472,TRANSPOSE(MINVERSE($F$5:$H$7))))</f>
        <v>134570.83119193334</v>
      </c>
      <c r="L470" s="30">
        <v>1938.2304985828503</v>
      </c>
      <c r="M470" s="30">
        <v>1821.146877696749</v>
      </c>
    </row>
    <row r="471" spans="1:13" x14ac:dyDescent="0.35">
      <c r="A471" s="30">
        <f>INDEX('Input - Gross flows &amp; stocks'!$Z$6:$AH$5999,UsefulSeries!$A469,2)</f>
        <v>1951</v>
      </c>
      <c r="B471" s="30">
        <f>INDEX('Input - Gross flows &amp; stocks'!$Z$6:$AH$5999,UsefulSeries!$A469,5)</f>
        <v>4611.666666666667</v>
      </c>
      <c r="C471" s="30">
        <f>INDEX('Input - Gross flows &amp; stocks'!$Z$6:$AH$5999,UsefulSeries!$A469,8)</f>
        <v>1973.6666666666667</v>
      </c>
      <c r="D471" s="30"/>
      <c r="E471" s="30"/>
      <c r="F471" s="30"/>
      <c r="G471" s="30"/>
      <c r="H471" s="30"/>
      <c r="I471" s="30"/>
      <c r="J471" s="30"/>
      <c r="K471" s="30">
        <v>1828.5418786807529</v>
      </c>
      <c r="L471" s="30">
        <v>5860.5486874015451</v>
      </c>
      <c r="M471" s="30">
        <v>1432.3085108540286</v>
      </c>
    </row>
    <row r="472" spans="1:13" x14ac:dyDescent="0.35">
      <c r="A472" s="30">
        <f>INDEX('Input - Gross flows &amp; stocks'!$Z$6:$AH$5999,UsefulSeries!$A469,3)</f>
        <v>3735</v>
      </c>
      <c r="B472" s="30">
        <f>INDEX('Input - Gross flows &amp; stocks'!$Z$6:$AH$5999,UsefulSeries!$A469,6)</f>
        <v>1933</v>
      </c>
      <c r="C472" s="30">
        <f>INDEX('Input - Gross flows &amp; stocks'!$Z$6:$AH$5999,UsefulSeries!$A469,9)</f>
        <v>68022.666666666672</v>
      </c>
      <c r="D472" s="30"/>
      <c r="E472" s="30"/>
      <c r="F472" s="30"/>
      <c r="G472" s="30"/>
      <c r="H472" s="30"/>
      <c r="I472" s="30"/>
      <c r="J472" s="30"/>
      <c r="K472" s="30">
        <v>1851.934707730949</v>
      </c>
      <c r="L472" s="30">
        <v>1384.8343396648211</v>
      </c>
      <c r="M472" s="30">
        <v>68729.613446714618</v>
      </c>
    </row>
    <row r="473" spans="1:13" x14ac:dyDescent="0.35">
      <c r="A473" s="30">
        <f>INDEX('Input - Gross flows &amp; stocks'!$Z$6:$AH$5999,UsefulSeries!$A472,1)</f>
        <v>131778.66666666666</v>
      </c>
      <c r="B473" s="30">
        <f>INDEX('Input - Gross flows &amp; stocks'!$Z$6:$AH$5999,UsefulSeries!$A472,4)</f>
        <v>2016.6666666666667</v>
      </c>
      <c r="C473" s="30">
        <f>INDEX('Input - Gross flows &amp; stocks'!$Z$6:$AH$5999,UsefulSeries!$A472,7)</f>
        <v>3628.3333333333335</v>
      </c>
      <c r="D473" s="30"/>
      <c r="E473" s="30"/>
      <c r="F473" s="30"/>
      <c r="G473" s="30"/>
      <c r="H473" s="30"/>
      <c r="I473" s="30"/>
      <c r="J473" s="30"/>
      <c r="K473" s="30">
        <f t="array" ref="K473:M475">MMULT(MINVERSE($F$5:$H$7),MMULT(A473:C475,TRANSPOSE(MINVERSE($F$5:$H$7))))</f>
        <v>134959.81230962646</v>
      </c>
      <c r="L473" s="30">
        <v>1901.8687490790121</v>
      </c>
      <c r="M473" s="30">
        <v>1728.7334538531404</v>
      </c>
    </row>
    <row r="474" spans="1:13" x14ac:dyDescent="0.35">
      <c r="A474" s="30">
        <f>INDEX('Input - Gross flows &amp; stocks'!$Z$6:$AH$5999,UsefulSeries!$A472,2)</f>
        <v>1941</v>
      </c>
      <c r="B474" s="30">
        <f>INDEX('Input - Gross flows &amp; stocks'!$Z$6:$AH$5999,UsefulSeries!$A472,5)</f>
        <v>4694</v>
      </c>
      <c r="C474" s="30">
        <f>INDEX('Input - Gross flows &amp; stocks'!$Z$6:$AH$5999,UsefulSeries!$A472,8)</f>
        <v>2029</v>
      </c>
      <c r="D474" s="30"/>
      <c r="E474" s="30"/>
      <c r="F474" s="30"/>
      <c r="G474" s="30"/>
      <c r="H474" s="30"/>
      <c r="I474" s="30"/>
      <c r="J474" s="30"/>
      <c r="K474" s="30">
        <v>1814.1420569731779</v>
      </c>
      <c r="L474" s="30">
        <v>5965.7266964183655</v>
      </c>
      <c r="M474" s="30">
        <v>1484.7461562205349</v>
      </c>
    </row>
    <row r="475" spans="1:13" x14ac:dyDescent="0.35">
      <c r="A475" s="30">
        <f>INDEX('Input - Gross flows &amp; stocks'!$Z$6:$AH$5999,UsefulSeries!$A472,3)</f>
        <v>3702.6666666666665</v>
      </c>
      <c r="B475" s="30">
        <f>INDEX('Input - Gross flows &amp; stocks'!$Z$6:$AH$5999,UsefulSeries!$A472,6)</f>
        <v>1863</v>
      </c>
      <c r="C475" s="30">
        <f>INDEX('Input - Gross flows &amp; stocks'!$Z$6:$AH$5999,UsefulSeries!$A472,9)</f>
        <v>68261.333333333328</v>
      </c>
      <c r="D475" s="30"/>
      <c r="E475" s="30"/>
      <c r="F475" s="30"/>
      <c r="G475" s="30"/>
      <c r="H475" s="30"/>
      <c r="I475" s="30"/>
      <c r="J475" s="30"/>
      <c r="K475" s="30">
        <v>1816.5715219306094</v>
      </c>
      <c r="L475" s="30">
        <v>1294.7024428871466</v>
      </c>
      <c r="M475" s="30">
        <v>68976.08002412018</v>
      </c>
    </row>
    <row r="476" spans="1:13" x14ac:dyDescent="0.35">
      <c r="A476" s="30">
        <f>INDEX('Input - Gross flows &amp; stocks'!$Z$6:$AH$5999,UsefulSeries!$A475,1)</f>
        <v>131827</v>
      </c>
      <c r="B476" s="30">
        <f>INDEX('Input - Gross flows &amp; stocks'!$Z$6:$AH$5999,UsefulSeries!$A475,4)</f>
        <v>2044</v>
      </c>
      <c r="C476" s="30">
        <f>INDEX('Input - Gross flows &amp; stocks'!$Z$6:$AH$5999,UsefulSeries!$A475,7)</f>
        <v>3580</v>
      </c>
      <c r="D476" s="30"/>
      <c r="E476" s="30"/>
      <c r="F476" s="30"/>
      <c r="G476" s="30"/>
      <c r="H476" s="30"/>
      <c r="I476" s="30"/>
      <c r="J476" s="30"/>
      <c r="K476" s="30">
        <f t="array" ref="K476:M478">MMULT(MINVERSE($F$5:$H$7),MMULT(A476:C478,TRANSPOSE(MINVERSE($F$5:$H$7))))</f>
        <v>135008.29632351614</v>
      </c>
      <c r="L476" s="30">
        <v>1931.8849663116966</v>
      </c>
      <c r="M476" s="30">
        <v>1675.1434097093982</v>
      </c>
    </row>
    <row r="477" spans="1:13" x14ac:dyDescent="0.35">
      <c r="A477" s="30">
        <f>INDEX('Input - Gross flows &amp; stocks'!$Z$6:$AH$5999,UsefulSeries!$A475,2)</f>
        <v>1979</v>
      </c>
      <c r="B477" s="30">
        <f>INDEX('Input - Gross flows &amp; stocks'!$Z$6:$AH$5999,UsefulSeries!$A475,5)</f>
        <v>4740.333333333333</v>
      </c>
      <c r="C477" s="30">
        <f>INDEX('Input - Gross flows &amp; stocks'!$Z$6:$AH$5999,UsefulSeries!$A475,8)</f>
        <v>2057</v>
      </c>
      <c r="D477" s="30"/>
      <c r="E477" s="30"/>
      <c r="F477" s="30"/>
      <c r="G477" s="30"/>
      <c r="H477" s="30"/>
      <c r="I477" s="30"/>
      <c r="J477" s="30"/>
      <c r="K477" s="30">
        <v>1856.2741665545202</v>
      </c>
      <c r="L477" s="30">
        <v>6024.4537366568447</v>
      </c>
      <c r="M477" s="30">
        <v>1510.4647983571999</v>
      </c>
    </row>
    <row r="478" spans="1:13" x14ac:dyDescent="0.35">
      <c r="A478" s="30">
        <f>INDEX('Input - Gross flows &amp; stocks'!$Z$6:$AH$5999,UsefulSeries!$A475,3)</f>
        <v>3688.3333333333335</v>
      </c>
      <c r="B478" s="30">
        <f>INDEX('Input - Gross flows &amp; stocks'!$Z$6:$AH$5999,UsefulSeries!$A475,6)</f>
        <v>1896.6666666666667</v>
      </c>
      <c r="C478" s="30">
        <f>INDEX('Input - Gross flows &amp; stocks'!$Z$6:$AH$5999,UsefulSeries!$A475,9)</f>
        <v>68316.666666666672</v>
      </c>
      <c r="D478" s="30"/>
      <c r="E478" s="30"/>
      <c r="F478" s="30"/>
      <c r="G478" s="30"/>
      <c r="H478" s="30"/>
      <c r="I478" s="30"/>
      <c r="J478" s="30"/>
      <c r="K478" s="30">
        <v>1796.3943845336885</v>
      </c>
      <c r="L478" s="30">
        <v>1326.9286843102548</v>
      </c>
      <c r="M478" s="30">
        <v>69026.885808924708</v>
      </c>
    </row>
    <row r="479" spans="1:13" x14ac:dyDescent="0.35">
      <c r="A479" s="30">
        <f>INDEX('Input - Gross flows &amp; stocks'!$Z$6:$AH$5999,UsefulSeries!$A478,1)</f>
        <v>131847.33333333334</v>
      </c>
      <c r="B479" s="30">
        <f>INDEX('Input - Gross flows &amp; stocks'!$Z$6:$AH$5999,UsefulSeries!$A478,4)</f>
        <v>2082.6666666666665</v>
      </c>
      <c r="C479" s="30">
        <f>INDEX('Input - Gross flows &amp; stocks'!$Z$6:$AH$5999,UsefulSeries!$A478,7)</f>
        <v>3631</v>
      </c>
      <c r="D479" s="30"/>
      <c r="E479" s="30"/>
      <c r="F479" s="30"/>
      <c r="G479" s="30"/>
      <c r="H479" s="30"/>
      <c r="I479" s="30"/>
      <c r="J479" s="30"/>
      <c r="K479" s="30">
        <f t="array" ref="K479:M481">MMULT(MINVERSE($F$5:$H$7),MMULT(A479:C481,TRANSPOSE(MINVERSE($F$5:$H$7))))</f>
        <v>135028.16145077057</v>
      </c>
      <c r="L479" s="30">
        <v>1972.9784257993531</v>
      </c>
      <c r="M479" s="30">
        <v>1721.3741887194246</v>
      </c>
    </row>
    <row r="480" spans="1:13" x14ac:dyDescent="0.35">
      <c r="A480" s="30">
        <f>INDEX('Input - Gross flows &amp; stocks'!$Z$6:$AH$5999,UsefulSeries!$A478,2)</f>
        <v>1975.6666666666667</v>
      </c>
      <c r="B480" s="30">
        <f>INDEX('Input - Gross flows &amp; stocks'!$Z$6:$AH$5999,UsefulSeries!$A478,5)</f>
        <v>4876.333333333333</v>
      </c>
      <c r="C480" s="30">
        <f>INDEX('Input - Gross flows &amp; stocks'!$Z$6:$AH$5999,UsefulSeries!$A478,8)</f>
        <v>2148.3333333333335</v>
      </c>
      <c r="D480" s="30"/>
      <c r="E480" s="30"/>
      <c r="F480" s="30"/>
      <c r="G480" s="30"/>
      <c r="H480" s="30"/>
      <c r="I480" s="30"/>
      <c r="J480" s="30"/>
      <c r="K480" s="30">
        <v>1848.615070770127</v>
      </c>
      <c r="L480" s="30">
        <v>6197.7537301036255</v>
      </c>
      <c r="M480" s="30">
        <v>1597.9808243708205</v>
      </c>
    </row>
    <row r="481" spans="1:13" x14ac:dyDescent="0.35">
      <c r="A481" s="30">
        <f>INDEX('Input - Gross flows &amp; stocks'!$Z$6:$AH$5999,UsefulSeries!$A478,3)</f>
        <v>3692</v>
      </c>
      <c r="B481" s="30">
        <f>INDEX('Input - Gross flows &amp; stocks'!$Z$6:$AH$5999,UsefulSeries!$A478,6)</f>
        <v>1834.3333333333333</v>
      </c>
      <c r="C481" s="30">
        <f>INDEX('Input - Gross flows &amp; stocks'!$Z$6:$AH$5999,UsefulSeries!$A478,9)</f>
        <v>68258.666666666672</v>
      </c>
      <c r="D481" s="30"/>
      <c r="E481" s="30"/>
      <c r="F481" s="30"/>
      <c r="G481" s="30"/>
      <c r="H481" s="30"/>
      <c r="I481" s="30"/>
      <c r="J481" s="30"/>
      <c r="K481" s="30">
        <v>1802.2973418666859</v>
      </c>
      <c r="L481" s="30">
        <v>1239.0945957264721</v>
      </c>
      <c r="M481" s="30">
        <v>68965.816513717495</v>
      </c>
    </row>
    <row r="482" spans="1:13" x14ac:dyDescent="0.35">
      <c r="A482" s="30">
        <f>INDEX('Input - Gross flows &amp; stocks'!$Z$6:$AH$5999,UsefulSeries!$A481,1)</f>
        <v>131837.33333333334</v>
      </c>
      <c r="B482" s="30">
        <f>INDEX('Input - Gross flows &amp; stocks'!$Z$6:$AH$5999,UsefulSeries!$A481,4)</f>
        <v>2096.3333333333335</v>
      </c>
      <c r="C482" s="30">
        <f>INDEX('Input - Gross flows &amp; stocks'!$Z$6:$AH$5999,UsefulSeries!$A481,7)</f>
        <v>3580.3333333333335</v>
      </c>
      <c r="D482" s="30"/>
      <c r="E482" s="30"/>
      <c r="F482" s="30"/>
      <c r="G482" s="30"/>
      <c r="H482" s="30"/>
      <c r="I482" s="30"/>
      <c r="J482" s="30"/>
      <c r="K482" s="30">
        <f t="array" ref="K482:M484">MMULT(MINVERSE($F$5:$H$7),MMULT(A482:C484,TRANSPOSE(MINVERSE($F$5:$H$7))))</f>
        <v>135017.83641254884</v>
      </c>
      <c r="L482" s="30">
        <v>1985.0747522840711</v>
      </c>
      <c r="M482" s="30">
        <v>1669.7769746447091</v>
      </c>
    </row>
    <row r="483" spans="1:13" x14ac:dyDescent="0.35">
      <c r="A483" s="30">
        <f>INDEX('Input - Gross flows &amp; stocks'!$Z$6:$AH$5999,UsefulSeries!$A481,2)</f>
        <v>1943.6666666666667</v>
      </c>
      <c r="B483" s="30">
        <f>INDEX('Input - Gross flows &amp; stocks'!$Z$6:$AH$5999,UsefulSeries!$A481,5)</f>
        <v>5013</v>
      </c>
      <c r="C483" s="30">
        <f>INDEX('Input - Gross flows &amp; stocks'!$Z$6:$AH$5999,UsefulSeries!$A481,8)</f>
        <v>2097.6666666666665</v>
      </c>
      <c r="D483" s="30"/>
      <c r="E483" s="30"/>
      <c r="F483" s="30"/>
      <c r="G483" s="30"/>
      <c r="H483" s="30"/>
      <c r="I483" s="30"/>
      <c r="J483" s="30"/>
      <c r="K483" s="30">
        <v>1808.533003153309</v>
      </c>
      <c r="L483" s="30">
        <v>6372.0423758791094</v>
      </c>
      <c r="M483" s="30">
        <v>1524.1435279917048</v>
      </c>
    </row>
    <row r="484" spans="1:13" x14ac:dyDescent="0.35">
      <c r="A484" s="30">
        <f>INDEX('Input - Gross flows &amp; stocks'!$Z$6:$AH$5999,UsefulSeries!$A481,3)</f>
        <v>3847.3333333333335</v>
      </c>
      <c r="B484" s="30">
        <f>INDEX('Input - Gross flows &amp; stocks'!$Z$6:$AH$5999,UsefulSeries!$A481,6)</f>
        <v>1910</v>
      </c>
      <c r="C484" s="30">
        <f>INDEX('Input - Gross flows &amp; stocks'!$Z$6:$AH$5999,UsefulSeries!$A481,9)</f>
        <v>68244</v>
      </c>
      <c r="D484" s="30"/>
      <c r="E484" s="30"/>
      <c r="F484" s="30"/>
      <c r="G484" s="30"/>
      <c r="H484" s="30"/>
      <c r="I484" s="30"/>
      <c r="J484" s="30"/>
      <c r="K484" s="30">
        <v>1963.2196581926078</v>
      </c>
      <c r="L484" s="30">
        <v>1308.1184782630737</v>
      </c>
      <c r="M484" s="30">
        <v>68948.666361252239</v>
      </c>
    </row>
    <row r="485" spans="1:13" x14ac:dyDescent="0.35">
      <c r="A485" s="30">
        <f>INDEX('Input - Gross flows &amp; stocks'!$Z$6:$AH$5999,UsefulSeries!$A484,1)</f>
        <v>131732.66666666666</v>
      </c>
      <c r="B485" s="30">
        <f>INDEX('Input - Gross flows &amp; stocks'!$Z$6:$AH$5999,UsefulSeries!$A484,4)</f>
        <v>2122.6666666666665</v>
      </c>
      <c r="C485" s="30">
        <f>INDEX('Input - Gross flows &amp; stocks'!$Z$6:$AH$5999,UsefulSeries!$A484,7)</f>
        <v>3653.6666666666665</v>
      </c>
      <c r="D485" s="30"/>
      <c r="E485" s="30"/>
      <c r="F485" s="30"/>
      <c r="G485" s="30"/>
      <c r="H485" s="30"/>
      <c r="I485" s="30"/>
      <c r="J485" s="30"/>
      <c r="K485" s="30">
        <f t="array" ref="K485:M487">MMULT(MINVERSE($F$5:$H$7),MMULT(A485:C487,TRANSPOSE(MINVERSE($F$5:$H$7))))</f>
        <v>134909.12051618093</v>
      </c>
      <c r="L485" s="30">
        <v>2015.1659693927472</v>
      </c>
      <c r="M485" s="30">
        <v>1742.4517774944622</v>
      </c>
    </row>
    <row r="486" spans="1:13" x14ac:dyDescent="0.35">
      <c r="A486" s="30">
        <f>INDEX('Input - Gross flows &amp; stocks'!$Z$6:$AH$5999,UsefulSeries!$A484,2)</f>
        <v>1957.3333333333333</v>
      </c>
      <c r="B486" s="30">
        <f>INDEX('Input - Gross flows &amp; stocks'!$Z$6:$AH$5999,UsefulSeries!$A484,5)</f>
        <v>5003.333333333333</v>
      </c>
      <c r="C486" s="30">
        <f>INDEX('Input - Gross flows &amp; stocks'!$Z$6:$AH$5999,UsefulSeries!$A484,8)</f>
        <v>2072.6666666666665</v>
      </c>
      <c r="D486" s="30"/>
      <c r="E486" s="30"/>
      <c r="F486" s="30"/>
      <c r="G486" s="30"/>
      <c r="H486" s="30"/>
      <c r="I486" s="30"/>
      <c r="J486" s="30"/>
      <c r="K486" s="30">
        <v>1824.6311875290246</v>
      </c>
      <c r="L486" s="30">
        <v>6359.5674334835012</v>
      </c>
      <c r="M486" s="30">
        <v>1495.9490995949586</v>
      </c>
    </row>
    <row r="487" spans="1:13" x14ac:dyDescent="0.35">
      <c r="A487" s="30">
        <f>INDEX('Input - Gross flows &amp; stocks'!$Z$6:$AH$5999,UsefulSeries!$A484,3)</f>
        <v>3885.3333333333335</v>
      </c>
      <c r="B487" s="30">
        <f>INDEX('Input - Gross flows &amp; stocks'!$Z$6:$AH$5999,UsefulSeries!$A484,6)</f>
        <v>1949.6666666666667</v>
      </c>
      <c r="C487" s="30">
        <f>INDEX('Input - Gross flows &amp; stocks'!$Z$6:$AH$5999,UsefulSeries!$A484,9)</f>
        <v>68429</v>
      </c>
      <c r="D487" s="30"/>
      <c r="E487" s="30"/>
      <c r="F487" s="30"/>
      <c r="G487" s="30"/>
      <c r="H487" s="30"/>
      <c r="I487" s="30"/>
      <c r="J487" s="30"/>
      <c r="K487" s="30">
        <v>1999.7915883052058</v>
      </c>
      <c r="L487" s="30">
        <v>1353.4700720382816</v>
      </c>
      <c r="M487" s="30">
        <v>69133.924368378503</v>
      </c>
    </row>
    <row r="488" spans="1:13" x14ac:dyDescent="0.35">
      <c r="A488" s="30">
        <f>INDEX('Input - Gross flows &amp; stocks'!$Z$6:$AH$5999,UsefulSeries!$A487,1)</f>
        <v>131709.33333333334</v>
      </c>
      <c r="B488" s="30">
        <f>INDEX('Input - Gross flows &amp; stocks'!$Z$6:$AH$5999,UsefulSeries!$A487,4)</f>
        <v>2101.6666666666665</v>
      </c>
      <c r="C488" s="30">
        <f>INDEX('Input - Gross flows &amp; stocks'!$Z$6:$AH$5999,UsefulSeries!$A487,7)</f>
        <v>3647.3333333333335</v>
      </c>
      <c r="D488" s="30"/>
      <c r="E488" s="30"/>
      <c r="F488" s="30"/>
      <c r="G488" s="30"/>
      <c r="H488" s="30"/>
      <c r="I488" s="30"/>
      <c r="J488" s="30"/>
      <c r="K488" s="30">
        <f t="array" ref="K488:M490">MMULT(MINVERSE($F$5:$H$7),MMULT(A488:C490,TRANSPOSE(MINVERSE($F$5:$H$7))))</f>
        <v>134885.65052009278</v>
      </c>
      <c r="L488" s="30">
        <v>1991.7036372369255</v>
      </c>
      <c r="M488" s="30">
        <v>1738.3807733625451</v>
      </c>
    </row>
    <row r="489" spans="1:13" x14ac:dyDescent="0.35">
      <c r="A489" s="30">
        <f>INDEX('Input - Gross flows &amp; stocks'!$Z$6:$AH$5999,UsefulSeries!$A487,2)</f>
        <v>1951.3333333333333</v>
      </c>
      <c r="B489" s="30">
        <f>INDEX('Input - Gross flows &amp; stocks'!$Z$6:$AH$5999,UsefulSeries!$A487,5)</f>
        <v>4976.666666666667</v>
      </c>
      <c r="C489" s="30">
        <f>INDEX('Input - Gross flows &amp; stocks'!$Z$6:$AH$5999,UsefulSeries!$A487,8)</f>
        <v>1995</v>
      </c>
      <c r="D489" s="30"/>
      <c r="E489" s="30"/>
      <c r="F489" s="30"/>
      <c r="G489" s="30"/>
      <c r="H489" s="30"/>
      <c r="I489" s="30"/>
      <c r="J489" s="30"/>
      <c r="K489" s="30">
        <v>1818.8048697406452</v>
      </c>
      <c r="L489" s="30">
        <v>6325.8002186412432</v>
      </c>
      <c r="M489" s="30">
        <v>1409.6881910826849</v>
      </c>
    </row>
    <row r="490" spans="1:13" x14ac:dyDescent="0.35">
      <c r="A490" s="30">
        <f>INDEX('Input - Gross flows &amp; stocks'!$Z$6:$AH$5999,UsefulSeries!$A487,3)</f>
        <v>3916.3333333333335</v>
      </c>
      <c r="B490" s="30">
        <f>INDEX('Input - Gross flows &amp; stocks'!$Z$6:$AH$5999,UsefulSeries!$A487,6)</f>
        <v>1977.6666666666667</v>
      </c>
      <c r="C490" s="30">
        <f>INDEX('Input - Gross flows &amp; stocks'!$Z$6:$AH$5999,UsefulSeries!$A487,9)</f>
        <v>68777.333333333328</v>
      </c>
      <c r="D490" s="30"/>
      <c r="E490" s="30"/>
      <c r="F490" s="30"/>
      <c r="G490" s="30"/>
      <c r="H490" s="30"/>
      <c r="I490" s="30"/>
      <c r="J490" s="30"/>
      <c r="K490" s="30">
        <v>2029.8593748828807</v>
      </c>
      <c r="L490" s="30">
        <v>1387.6114296268095</v>
      </c>
      <c r="M490" s="30">
        <v>69492.901308113185</v>
      </c>
    </row>
    <row r="491" spans="1:13" x14ac:dyDescent="0.35">
      <c r="A491" s="30">
        <f>INDEX('Input - Gross flows &amp; stocks'!$Z$6:$AH$5999,UsefulSeries!$A490,1)</f>
        <v>131797.66666666666</v>
      </c>
      <c r="B491" s="30">
        <f>INDEX('Input - Gross flows &amp; stocks'!$Z$6:$AH$5999,UsefulSeries!$A490,4)</f>
        <v>2080.6666666666665</v>
      </c>
      <c r="C491" s="30">
        <f>INDEX('Input - Gross flows &amp; stocks'!$Z$6:$AH$5999,UsefulSeries!$A490,7)</f>
        <v>3751.6666666666665</v>
      </c>
      <c r="D491" s="30"/>
      <c r="E491" s="30"/>
      <c r="F491" s="30"/>
      <c r="G491" s="30"/>
      <c r="H491" s="30"/>
      <c r="I491" s="30"/>
      <c r="J491" s="30"/>
      <c r="K491" s="30">
        <f t="array" ref="K491:M493">MMULT(MINVERSE($F$5:$H$7),MMULT(A491:C493,TRANSPOSE(MINVERSE($F$5:$H$7))))</f>
        <v>134977.67730865735</v>
      </c>
      <c r="L491" s="30">
        <v>1969.3938599722069</v>
      </c>
      <c r="M491" s="30">
        <v>1843.5841961756732</v>
      </c>
    </row>
    <row r="492" spans="1:13" x14ac:dyDescent="0.35">
      <c r="A492" s="30">
        <f>INDEX('Input - Gross flows &amp; stocks'!$Z$6:$AH$5999,UsefulSeries!$A490,2)</f>
        <v>1901.6666666666667</v>
      </c>
      <c r="B492" s="30">
        <f>INDEX('Input - Gross flows &amp; stocks'!$Z$6:$AH$5999,UsefulSeries!$A490,5)</f>
        <v>4884.666666666667</v>
      </c>
      <c r="C492" s="30">
        <f>INDEX('Input - Gross flows &amp; stocks'!$Z$6:$AH$5999,UsefulSeries!$A490,8)</f>
        <v>2044.6666666666667</v>
      </c>
      <c r="D492" s="30"/>
      <c r="E492" s="30"/>
      <c r="F492" s="30"/>
      <c r="G492" s="30"/>
      <c r="H492" s="30"/>
      <c r="I492" s="30"/>
      <c r="J492" s="30"/>
      <c r="K492" s="30">
        <v>1764.1040477827632</v>
      </c>
      <c r="L492" s="30">
        <v>6208.4303396759733</v>
      </c>
      <c r="M492" s="30">
        <v>1476.9416695036757</v>
      </c>
    </row>
    <row r="493" spans="1:13" x14ac:dyDescent="0.35">
      <c r="A493" s="30">
        <f>INDEX('Input - Gross flows &amp; stocks'!$Z$6:$AH$5999,UsefulSeries!$A490,3)</f>
        <v>3814.3333333333335</v>
      </c>
      <c r="B493" s="30">
        <f>INDEX('Input - Gross flows &amp; stocks'!$Z$6:$AH$5999,UsefulSeries!$A490,6)</f>
        <v>1975</v>
      </c>
      <c r="C493" s="30">
        <f>INDEX('Input - Gross flows &amp; stocks'!$Z$6:$AH$5999,UsefulSeries!$A490,9)</f>
        <v>69050.666666666672</v>
      </c>
      <c r="D493" s="30"/>
      <c r="E493" s="30"/>
      <c r="F493" s="30"/>
      <c r="G493" s="30"/>
      <c r="H493" s="30"/>
      <c r="I493" s="30"/>
      <c r="J493" s="30"/>
      <c r="K493" s="30">
        <v>1928.7301083937559</v>
      </c>
      <c r="L493" s="30">
        <v>1395.3710834919798</v>
      </c>
      <c r="M493" s="30">
        <v>69764.51215325277</v>
      </c>
    </row>
    <row r="494" spans="1:13" x14ac:dyDescent="0.35">
      <c r="A494" s="30">
        <f>INDEX('Input - Gross flows &amp; stocks'!$Z$6:$AH$5999,UsefulSeries!$A493,1)</f>
        <v>132023.66666666666</v>
      </c>
      <c r="B494" s="30">
        <f>INDEX('Input - Gross flows &amp; stocks'!$Z$6:$AH$5999,UsefulSeries!$A493,4)</f>
        <v>2078.3333333333335</v>
      </c>
      <c r="C494" s="30">
        <f>INDEX('Input - Gross flows &amp; stocks'!$Z$6:$AH$5999,UsefulSeries!$A493,7)</f>
        <v>3814.3333333333335</v>
      </c>
      <c r="D494" s="30"/>
      <c r="E494" s="30"/>
      <c r="F494" s="30"/>
      <c r="G494" s="30"/>
      <c r="H494" s="30"/>
      <c r="I494" s="30"/>
      <c r="J494" s="30"/>
      <c r="K494" s="30">
        <f t="array" ref="K494:M496">MMULT(MINVERSE($F$5:$H$7),MMULT(A494:C496,TRANSPOSE(MINVERSE($F$5:$H$7))))</f>
        <v>135210.47998344473</v>
      </c>
      <c r="L494" s="30">
        <v>1967.1868187000225</v>
      </c>
      <c r="M494" s="30">
        <v>1904.7821539542222</v>
      </c>
    </row>
    <row r="495" spans="1:13" x14ac:dyDescent="0.35">
      <c r="A495" s="30">
        <f>INDEX('Input - Gross flows &amp; stocks'!$Z$6:$AH$5999,UsefulSeries!$A493,2)</f>
        <v>1832</v>
      </c>
      <c r="B495" s="30">
        <f>INDEX('Input - Gross flows &amp; stocks'!$Z$6:$AH$5999,UsefulSeries!$A493,5)</f>
        <v>4851</v>
      </c>
      <c r="C495" s="30">
        <f>INDEX('Input - Gross flows &amp; stocks'!$Z$6:$AH$5999,UsefulSeries!$A493,8)</f>
        <v>2040</v>
      </c>
      <c r="D495" s="30"/>
      <c r="E495" s="30"/>
      <c r="F495" s="30"/>
      <c r="G495" s="30"/>
      <c r="H495" s="30"/>
      <c r="I495" s="30"/>
      <c r="J495" s="30"/>
      <c r="K495" s="30">
        <v>1684.7663992122095</v>
      </c>
      <c r="L495" s="30">
        <v>6165.879999987088</v>
      </c>
      <c r="M495" s="30">
        <v>1475.9843082703505</v>
      </c>
    </row>
    <row r="496" spans="1:13" x14ac:dyDescent="0.35">
      <c r="A496" s="30">
        <f>INDEX('Input - Gross flows &amp; stocks'!$Z$6:$AH$5999,UsefulSeries!$A493,3)</f>
        <v>3828</v>
      </c>
      <c r="B496" s="30">
        <f>INDEX('Input - Gross flows &amp; stocks'!$Z$6:$AH$5999,UsefulSeries!$A493,6)</f>
        <v>1918</v>
      </c>
      <c r="C496" s="30">
        <f>INDEX('Input - Gross flows &amp; stocks'!$Z$6:$AH$5999,UsefulSeries!$A493,9)</f>
        <v>69178.333333333328</v>
      </c>
      <c r="D496" s="30"/>
      <c r="E496" s="30"/>
      <c r="F496" s="30"/>
      <c r="G496" s="30"/>
      <c r="H496" s="30"/>
      <c r="I496" s="30"/>
      <c r="J496" s="30"/>
      <c r="K496" s="30">
        <v>1948.4477970923288</v>
      </c>
      <c r="L496" s="30">
        <v>1334.1344646693374</v>
      </c>
      <c r="M496" s="30">
        <v>69899.796003545111</v>
      </c>
    </row>
    <row r="497" spans="1:13" x14ac:dyDescent="0.35">
      <c r="A497" s="30">
        <f>INDEX('Input - Gross flows &amp; stocks'!$Z$6:$AH$5999,UsefulSeries!$A496,1)</f>
        <v>132286</v>
      </c>
      <c r="B497" s="30">
        <f>INDEX('Input - Gross flows &amp; stocks'!$Z$6:$AH$5999,UsefulSeries!$A496,4)</f>
        <v>2143.6666666666665</v>
      </c>
      <c r="C497" s="30">
        <f>INDEX('Input - Gross flows &amp; stocks'!$Z$6:$AH$5999,UsefulSeries!$A496,7)</f>
        <v>3756.6666666666665</v>
      </c>
      <c r="D497" s="30"/>
      <c r="E497" s="30"/>
      <c r="F497" s="30"/>
      <c r="G497" s="30"/>
      <c r="H497" s="30"/>
      <c r="I497" s="30"/>
      <c r="J497" s="30"/>
      <c r="K497" s="30">
        <f t="array" ref="K497:M499">MMULT(MINVERSE($F$5:$H$7),MMULT(A497:C499,TRANSPOSE(MINVERSE($F$5:$H$7))))</f>
        <v>135478.09210023092</v>
      </c>
      <c r="L497" s="30">
        <v>2045.5724988337654</v>
      </c>
      <c r="M497" s="30">
        <v>1835.5387076889483</v>
      </c>
    </row>
    <row r="498" spans="1:13" x14ac:dyDescent="0.35">
      <c r="A498" s="30">
        <f>INDEX('Input - Gross flows &amp; stocks'!$Z$6:$AH$5999,UsefulSeries!$A496,2)</f>
        <v>1829</v>
      </c>
      <c r="B498" s="30">
        <f>INDEX('Input - Gross flows &amp; stocks'!$Z$6:$AH$5999,UsefulSeries!$A496,5)</f>
        <v>4685.333333333333</v>
      </c>
      <c r="C498" s="30">
        <f>INDEX('Input - Gross flows &amp; stocks'!$Z$6:$AH$5999,UsefulSeries!$A496,8)</f>
        <v>2005.3333333333333</v>
      </c>
      <c r="D498" s="30"/>
      <c r="E498" s="30"/>
      <c r="F498" s="30"/>
      <c r="G498" s="30"/>
      <c r="H498" s="30"/>
      <c r="I498" s="30"/>
      <c r="J498" s="30"/>
      <c r="K498" s="30">
        <v>1684.8763626269013</v>
      </c>
      <c r="L498" s="30">
        <v>5954.5607643506228</v>
      </c>
      <c r="M498" s="30">
        <v>1456.3652273033583</v>
      </c>
    </row>
    <row r="499" spans="1:13" x14ac:dyDescent="0.35">
      <c r="A499" s="30">
        <f>INDEX('Input - Gross flows &amp; stocks'!$Z$6:$AH$5999,UsefulSeries!$A496,3)</f>
        <v>3860.3333333333335</v>
      </c>
      <c r="B499" s="30">
        <f>INDEX('Input - Gross flows &amp; stocks'!$Z$6:$AH$5999,UsefulSeries!$A496,6)</f>
        <v>1911.3333333333333</v>
      </c>
      <c r="C499" s="30">
        <f>INDEX('Input - Gross flows &amp; stocks'!$Z$6:$AH$5999,UsefulSeries!$A496,9)</f>
        <v>69343.333333333328</v>
      </c>
      <c r="D499" s="30"/>
      <c r="E499" s="30"/>
      <c r="F499" s="30"/>
      <c r="G499" s="30"/>
      <c r="H499" s="30"/>
      <c r="I499" s="30"/>
      <c r="J499" s="30"/>
      <c r="K499" s="30">
        <v>1977.9599918564002</v>
      </c>
      <c r="L499" s="30">
        <v>1345.3954955867921</v>
      </c>
      <c r="M499" s="30">
        <v>70070.487509917482</v>
      </c>
    </row>
    <row r="500" spans="1:13" x14ac:dyDescent="0.35">
      <c r="A500" s="30">
        <f>INDEX('Input - Gross flows &amp; stocks'!$Z$6:$AH$5999,UsefulSeries!$A499,1)</f>
        <v>132466.66666666666</v>
      </c>
      <c r="B500" s="30">
        <f>INDEX('Input - Gross flows &amp; stocks'!$Z$6:$AH$5999,UsefulSeries!$A499,4)</f>
        <v>2141.6666666666665</v>
      </c>
      <c r="C500" s="30">
        <f>INDEX('Input - Gross flows &amp; stocks'!$Z$6:$AH$5999,UsefulSeries!$A499,7)</f>
        <v>3746.3333333333335</v>
      </c>
      <c r="D500" s="30"/>
      <c r="E500" s="30"/>
      <c r="F500" s="30"/>
      <c r="G500" s="30"/>
      <c r="H500" s="30"/>
      <c r="I500" s="30"/>
      <c r="J500" s="30"/>
      <c r="K500" s="30">
        <f t="array" ref="K500:M502">MMULT(MINVERSE($F$5:$H$7),MMULT(A500:C502,TRANSPOSE(MINVERSE($F$5:$H$7))))</f>
        <v>135663.35795453025</v>
      </c>
      <c r="L500" s="30">
        <v>2045.8085675495004</v>
      </c>
      <c r="M500" s="30">
        <v>1822.769931122531</v>
      </c>
    </row>
    <row r="501" spans="1:13" x14ac:dyDescent="0.35">
      <c r="A501" s="30">
        <f>INDEX('Input - Gross flows &amp; stocks'!$Z$6:$AH$5999,UsefulSeries!$A499,2)</f>
        <v>1827.6666666666667</v>
      </c>
      <c r="B501" s="30">
        <f>INDEX('Input - Gross flows &amp; stocks'!$Z$6:$AH$5999,UsefulSeries!$A499,5)</f>
        <v>4593</v>
      </c>
      <c r="C501" s="30">
        <f>INDEX('Input - Gross flows &amp; stocks'!$Z$6:$AH$5999,UsefulSeries!$A499,8)</f>
        <v>1981.3333333333333</v>
      </c>
      <c r="D501" s="30"/>
      <c r="E501" s="30"/>
      <c r="F501" s="30"/>
      <c r="G501" s="30"/>
      <c r="H501" s="30"/>
      <c r="I501" s="30"/>
      <c r="J501" s="30"/>
      <c r="K501" s="30">
        <v>1685.3352985421727</v>
      </c>
      <c r="L501" s="30">
        <v>5837.2910489995802</v>
      </c>
      <c r="M501" s="30">
        <v>1439.7943912461592</v>
      </c>
    </row>
    <row r="502" spans="1:13" x14ac:dyDescent="0.35">
      <c r="A502" s="30">
        <f>INDEX('Input - Gross flows &amp; stocks'!$Z$6:$AH$5999,UsefulSeries!$A499,3)</f>
        <v>3859.6666666666665</v>
      </c>
      <c r="B502" s="30">
        <f>INDEX('Input - Gross flows &amp; stocks'!$Z$6:$AH$5999,UsefulSeries!$A499,6)</f>
        <v>1799.3333333333333</v>
      </c>
      <c r="C502" s="30">
        <f>INDEX('Input - Gross flows &amp; stocks'!$Z$6:$AH$5999,UsefulSeries!$A499,9)</f>
        <v>69499.333333333328</v>
      </c>
      <c r="D502" s="30"/>
      <c r="E502" s="30"/>
      <c r="F502" s="30"/>
      <c r="G502" s="30"/>
      <c r="H502" s="30"/>
      <c r="I502" s="30"/>
      <c r="J502" s="30"/>
      <c r="K502" s="30">
        <v>1976.9232658543663</v>
      </c>
      <c r="L502" s="30">
        <v>1228.6243964631926</v>
      </c>
      <c r="M502" s="30">
        <v>70242.97954435584</v>
      </c>
    </row>
    <row r="503" spans="1:13" x14ac:dyDescent="0.35">
      <c r="A503" s="30">
        <f>INDEX('Input - Gross flows &amp; stocks'!$Z$6:$AH$5999,UsefulSeries!$A502,1)</f>
        <v>132663.33333333334</v>
      </c>
      <c r="B503" s="30">
        <f>INDEX('Input - Gross flows &amp; stocks'!$Z$6:$AH$5999,UsefulSeries!$A502,4)</f>
        <v>2096.3333333333335</v>
      </c>
      <c r="C503" s="30">
        <f>INDEX('Input - Gross flows &amp; stocks'!$Z$6:$AH$5999,UsefulSeries!$A502,7)</f>
        <v>3634</v>
      </c>
      <c r="D503" s="30"/>
      <c r="E503" s="30"/>
      <c r="F503" s="30"/>
      <c r="G503" s="30"/>
      <c r="H503" s="30"/>
      <c r="I503" s="30"/>
      <c r="J503" s="30"/>
      <c r="K503" s="30">
        <f t="array" ref="K503:M505">MMULT(MINVERSE($F$5:$H$7),MMULT(A503:C505,TRANSPOSE(MINVERSE($F$5:$H$7))))</f>
        <v>135866.76922832357</v>
      </c>
      <c r="L503" s="30">
        <v>1996.3833306012214</v>
      </c>
      <c r="M503" s="30">
        <v>1710.4695601682524</v>
      </c>
    </row>
    <row r="504" spans="1:13" x14ac:dyDescent="0.35">
      <c r="A504" s="30">
        <f>INDEX('Input - Gross flows &amp; stocks'!$Z$6:$AH$5999,UsefulSeries!$A502,2)</f>
        <v>1819</v>
      </c>
      <c r="B504" s="30">
        <f>INDEX('Input - Gross flows &amp; stocks'!$Z$6:$AH$5999,UsefulSeries!$A502,5)</f>
        <v>4483.333333333333</v>
      </c>
      <c r="C504" s="30">
        <f>INDEX('Input - Gross flows &amp; stocks'!$Z$6:$AH$5999,UsefulSeries!$A502,8)</f>
        <v>1965</v>
      </c>
      <c r="D504" s="30"/>
      <c r="E504" s="30"/>
      <c r="F504" s="30"/>
      <c r="G504" s="30"/>
      <c r="H504" s="30"/>
      <c r="I504" s="30"/>
      <c r="J504" s="30"/>
      <c r="K504" s="30">
        <v>1677.8369102855577</v>
      </c>
      <c r="L504" s="30">
        <v>5697.4522770369704</v>
      </c>
      <c r="M504" s="30">
        <v>1434.5041815249435</v>
      </c>
    </row>
    <row r="505" spans="1:13" x14ac:dyDescent="0.35">
      <c r="A505" s="30">
        <f>INDEX('Input - Gross flows &amp; stocks'!$Z$6:$AH$5999,UsefulSeries!$A502,3)</f>
        <v>3834.6666666666665</v>
      </c>
      <c r="B505" s="30">
        <f>INDEX('Input - Gross flows &amp; stocks'!$Z$6:$AH$5999,UsefulSeries!$A502,6)</f>
        <v>1833.6666666666667</v>
      </c>
      <c r="C505" s="30">
        <f>INDEX('Input - Gross flows &amp; stocks'!$Z$6:$AH$5999,UsefulSeries!$A502,9)</f>
        <v>69626.333333333328</v>
      </c>
      <c r="D505" s="30"/>
      <c r="E505" s="30"/>
      <c r="F505" s="30"/>
      <c r="G505" s="30"/>
      <c r="H505" s="30"/>
      <c r="I505" s="30"/>
      <c r="J505" s="30"/>
      <c r="K505" s="30">
        <v>1948.636337467984</v>
      </c>
      <c r="L505" s="30">
        <v>1281.272359057903</v>
      </c>
      <c r="M505" s="30">
        <v>70370.24780999207</v>
      </c>
    </row>
    <row r="506" spans="1:13" x14ac:dyDescent="0.35">
      <c r="A506" s="30">
        <f>INDEX('Input - Gross flows &amp; stocks'!$Z$6:$AH$5999,UsefulSeries!$A505,1)</f>
        <v>132751.33333333334</v>
      </c>
      <c r="B506" s="30">
        <f>INDEX('Input - Gross flows &amp; stocks'!$Z$6:$AH$5999,UsefulSeries!$A505,4)</f>
        <v>1989</v>
      </c>
      <c r="C506" s="30">
        <f>INDEX('Input - Gross flows &amp; stocks'!$Z$6:$AH$5999,UsefulSeries!$A505,7)</f>
        <v>3674</v>
      </c>
      <c r="D506" s="30"/>
      <c r="E506" s="30"/>
      <c r="F506" s="30"/>
      <c r="G506" s="30"/>
      <c r="H506" s="30"/>
      <c r="I506" s="30"/>
      <c r="J506" s="30"/>
      <c r="K506" s="30">
        <f t="array" ref="K506:M508">MMULT(MINVERSE($F$5:$H$7),MMULT(A506:C508,TRANSPOSE(MINVERSE($F$5:$H$7))))</f>
        <v>135959.68682100298</v>
      </c>
      <c r="L506" s="30">
        <v>1873.9004188802853</v>
      </c>
      <c r="M506" s="30">
        <v>1760.0147768490551</v>
      </c>
    </row>
    <row r="507" spans="1:13" x14ac:dyDescent="0.35">
      <c r="A507" s="30">
        <f>INDEX('Input - Gross flows &amp; stocks'!$Z$6:$AH$5999,UsefulSeries!$A505,2)</f>
        <v>1797.3333333333333</v>
      </c>
      <c r="B507" s="30">
        <f>INDEX('Input - Gross flows &amp; stocks'!$Z$6:$AH$5999,UsefulSeries!$A505,5)</f>
        <v>4461.666666666667</v>
      </c>
      <c r="C507" s="30">
        <f>INDEX('Input - Gross flows &amp; stocks'!$Z$6:$AH$5999,UsefulSeries!$A505,8)</f>
        <v>2065.3333333333335</v>
      </c>
      <c r="D507" s="30"/>
      <c r="E507" s="30"/>
      <c r="F507" s="30"/>
      <c r="G507" s="30"/>
      <c r="H507" s="30"/>
      <c r="I507" s="30"/>
      <c r="J507" s="30"/>
      <c r="K507" s="30">
        <v>1652.9155846790225</v>
      </c>
      <c r="L507" s="30">
        <v>5669.7613088566677</v>
      </c>
      <c r="M507" s="30">
        <v>1551.6207365491728</v>
      </c>
    </row>
    <row r="508" spans="1:13" x14ac:dyDescent="0.35">
      <c r="A508" s="30">
        <f>INDEX('Input - Gross flows &amp; stocks'!$Z$6:$AH$5999,UsefulSeries!$A505,3)</f>
        <v>3807.6666666666665</v>
      </c>
      <c r="B508" s="30">
        <f>INDEX('Input - Gross flows &amp; stocks'!$Z$6:$AH$5999,UsefulSeries!$A505,6)</f>
        <v>1826.6666666666667</v>
      </c>
      <c r="C508" s="30">
        <f>INDEX('Input - Gross flows &amp; stocks'!$Z$6:$AH$5999,UsefulSeries!$A505,9)</f>
        <v>69608.666666666672</v>
      </c>
      <c r="D508" s="30"/>
      <c r="E508" s="30"/>
      <c r="F508" s="30"/>
      <c r="G508" s="30"/>
      <c r="H508" s="30"/>
      <c r="I508" s="30"/>
      <c r="J508" s="30"/>
      <c r="K508" s="30">
        <v>1922.7494400225428</v>
      </c>
      <c r="L508" s="30">
        <v>1277.3457463052978</v>
      </c>
      <c r="M508" s="30">
        <v>70341.583369311033</v>
      </c>
    </row>
    <row r="509" spans="1:13" x14ac:dyDescent="0.35">
      <c r="A509" s="30">
        <f>INDEX('Input - Gross flows &amp; stocks'!$Z$6:$AH$5999,UsefulSeries!$A508,1)</f>
        <v>132816.66666666666</v>
      </c>
      <c r="B509" s="30">
        <f>INDEX('Input - Gross flows &amp; stocks'!$Z$6:$AH$5999,UsefulSeries!$A508,4)</f>
        <v>2018.6666666666667</v>
      </c>
      <c r="C509" s="30">
        <f>INDEX('Input - Gross flows &amp; stocks'!$Z$6:$AH$5999,UsefulSeries!$A508,7)</f>
        <v>3636.3333333333335</v>
      </c>
      <c r="D509" s="30"/>
      <c r="E509" s="30"/>
      <c r="F509" s="30"/>
      <c r="G509" s="30"/>
      <c r="H509" s="30"/>
      <c r="I509" s="30"/>
      <c r="J509" s="30"/>
      <c r="K509" s="30">
        <f t="array" ref="K509:M511">MMULT(MINVERSE($F$5:$H$7),MMULT(A509:C511,TRANSPOSE(MINVERSE($F$5:$H$7))))</f>
        <v>136025.64491332174</v>
      </c>
      <c r="L509" s="30">
        <v>1908.323136888856</v>
      </c>
      <c r="M509" s="30">
        <v>1718.2095268692165</v>
      </c>
    </row>
    <row r="510" spans="1:13" x14ac:dyDescent="0.35">
      <c r="A510" s="30">
        <f>INDEX('Input - Gross flows &amp; stocks'!$Z$6:$AH$5999,UsefulSeries!$A508,2)</f>
        <v>1816.6666666666667</v>
      </c>
      <c r="B510" s="30">
        <f>INDEX('Input - Gross flows &amp; stocks'!$Z$6:$AH$5999,UsefulSeries!$A508,5)</f>
        <v>4423.333333333333</v>
      </c>
      <c r="C510" s="30">
        <f>INDEX('Input - Gross flows &amp; stocks'!$Z$6:$AH$5999,UsefulSeries!$A508,8)</f>
        <v>2014.6666666666667</v>
      </c>
      <c r="D510" s="30"/>
      <c r="E510" s="30"/>
      <c r="F510" s="30"/>
      <c r="G510" s="30"/>
      <c r="H510" s="30"/>
      <c r="I510" s="30"/>
      <c r="J510" s="30"/>
      <c r="K510" s="30">
        <v>1676.0194074177807</v>
      </c>
      <c r="L510" s="30">
        <v>5620.6686970781839</v>
      </c>
      <c r="M510" s="30">
        <v>1498.1833986610895</v>
      </c>
    </row>
    <row r="511" spans="1:13" x14ac:dyDescent="0.35">
      <c r="A511" s="30">
        <f>INDEX('Input - Gross flows &amp; stocks'!$Z$6:$AH$5999,UsefulSeries!$A508,3)</f>
        <v>3834</v>
      </c>
      <c r="B511" s="30">
        <f>INDEX('Input - Gross flows &amp; stocks'!$Z$6:$AH$5999,UsefulSeries!$A508,6)</f>
        <v>1899.3333333333333</v>
      </c>
      <c r="C511" s="30">
        <f>INDEX('Input - Gross flows &amp; stocks'!$Z$6:$AH$5999,UsefulSeries!$A508,9)</f>
        <v>69700.333333333328</v>
      </c>
      <c r="D511" s="30"/>
      <c r="E511" s="30"/>
      <c r="F511" s="30"/>
      <c r="G511" s="30"/>
      <c r="H511" s="30"/>
      <c r="I511" s="30"/>
      <c r="J511" s="30"/>
      <c r="K511" s="30">
        <v>1944.6957347366747</v>
      </c>
      <c r="L511" s="30">
        <v>1364.0681341347599</v>
      </c>
      <c r="M511" s="30">
        <v>70432.115544398461</v>
      </c>
    </row>
    <row r="512" spans="1:13" x14ac:dyDescent="0.35">
      <c r="A512" s="30">
        <f>INDEX('Input - Gross flows &amp; stocks'!$Z$6:$AH$5999,UsefulSeries!$A511,1)</f>
        <v>132837.66666666666</v>
      </c>
      <c r="B512" s="30">
        <f>INDEX('Input - Gross flows &amp; stocks'!$Z$6:$AH$5999,UsefulSeries!$A511,4)</f>
        <v>2053.3333333333335</v>
      </c>
      <c r="C512" s="30">
        <f>INDEX('Input - Gross flows &amp; stocks'!$Z$6:$AH$5999,UsefulSeries!$A511,7)</f>
        <v>3694</v>
      </c>
      <c r="D512" s="30"/>
      <c r="E512" s="30"/>
      <c r="F512" s="30"/>
      <c r="G512" s="30"/>
      <c r="H512" s="30"/>
      <c r="I512" s="30"/>
      <c r="J512" s="30"/>
      <c r="K512" s="30">
        <f t="array" ref="K512:M514">MMULT(MINVERSE($F$5:$H$7),MMULT(A512:C514,TRANSPOSE(MINVERSE($F$5:$H$7))))</f>
        <v>136045.61938151286</v>
      </c>
      <c r="L512" s="30">
        <v>1949.0580819894324</v>
      </c>
      <c r="M512" s="30">
        <v>1771.5625161762314</v>
      </c>
    </row>
    <row r="513" spans="1:13" x14ac:dyDescent="0.35">
      <c r="A513" s="30">
        <f>INDEX('Input - Gross flows &amp; stocks'!$Z$6:$AH$5999,UsefulSeries!$A511,2)</f>
        <v>1831.6666666666667</v>
      </c>
      <c r="B513" s="30">
        <f>INDEX('Input - Gross flows &amp; stocks'!$Z$6:$AH$5999,UsefulSeries!$A511,5)</f>
        <v>4382.666666666667</v>
      </c>
      <c r="C513" s="30">
        <f>INDEX('Input - Gross flows &amp; stocks'!$Z$6:$AH$5999,UsefulSeries!$A511,8)</f>
        <v>2056</v>
      </c>
      <c r="D513" s="30"/>
      <c r="E513" s="30"/>
      <c r="F513" s="30"/>
      <c r="G513" s="30"/>
      <c r="H513" s="30"/>
      <c r="I513" s="30"/>
      <c r="J513" s="30"/>
      <c r="K513" s="30">
        <v>1693.7609963983648</v>
      </c>
      <c r="L513" s="30">
        <v>5568.7522441948204</v>
      </c>
      <c r="M513" s="30">
        <v>1549.5971610636707</v>
      </c>
    </row>
    <row r="514" spans="1:13" x14ac:dyDescent="0.35">
      <c r="A514" s="30">
        <f>INDEX('Input - Gross flows &amp; stocks'!$Z$6:$AH$5999,UsefulSeries!$A511,3)</f>
        <v>3867</v>
      </c>
      <c r="B514" s="30">
        <f>INDEX('Input - Gross flows &amp; stocks'!$Z$6:$AH$5999,UsefulSeries!$A511,6)</f>
        <v>1838.6666666666667</v>
      </c>
      <c r="C514" s="30">
        <f>INDEX('Input - Gross flows &amp; stocks'!$Z$6:$AH$5999,UsefulSeries!$A511,9)</f>
        <v>69797.333333333328</v>
      </c>
      <c r="D514" s="30"/>
      <c r="E514" s="30"/>
      <c r="F514" s="30"/>
      <c r="G514" s="30"/>
      <c r="H514" s="30"/>
      <c r="I514" s="30"/>
      <c r="J514" s="30"/>
      <c r="K514" s="30">
        <v>1977.2717074986069</v>
      </c>
      <c r="L514" s="30">
        <v>1299.1724572769117</v>
      </c>
      <c r="M514" s="30">
        <v>70531.485715972725</v>
      </c>
    </row>
    <row r="515" spans="1:13" x14ac:dyDescent="0.35">
      <c r="A515" s="30">
        <f>INDEX('Input - Gross flows &amp; stocks'!$Z$6:$AH$5999,UsefulSeries!$A514,1)</f>
        <v>133064.33333333334</v>
      </c>
      <c r="B515" s="30">
        <f>INDEX('Input - Gross flows &amp; stocks'!$Z$6:$AH$5999,UsefulSeries!$A514,4)</f>
        <v>2089</v>
      </c>
      <c r="C515" s="30">
        <f>INDEX('Input - Gross flows &amp; stocks'!$Z$6:$AH$5999,UsefulSeries!$A514,7)</f>
        <v>3669.3333333333335</v>
      </c>
      <c r="D515" s="30"/>
      <c r="E515" s="30"/>
      <c r="F515" s="30"/>
      <c r="G515" s="30"/>
      <c r="H515" s="30"/>
      <c r="I515" s="30"/>
      <c r="J515" s="30"/>
      <c r="K515" s="30">
        <f t="array" ref="K515:M517">MMULT(MINVERSE($F$5:$H$7),MMULT(A515:C517,TRANSPOSE(MINVERSE($F$5:$H$7))))</f>
        <v>136278.41152029391</v>
      </c>
      <c r="L515" s="30">
        <v>1989.5098415294246</v>
      </c>
      <c r="M515" s="30">
        <v>1740.3699883297704</v>
      </c>
    </row>
    <row r="516" spans="1:13" x14ac:dyDescent="0.35">
      <c r="A516" s="30">
        <f>INDEX('Input - Gross flows &amp; stocks'!$Z$6:$AH$5999,UsefulSeries!$A514,2)</f>
        <v>1805</v>
      </c>
      <c r="B516" s="30">
        <f>INDEX('Input - Gross flows &amp; stocks'!$Z$6:$AH$5999,UsefulSeries!$A514,5)</f>
        <v>4386.333333333333</v>
      </c>
      <c r="C516" s="30">
        <f>INDEX('Input - Gross flows &amp; stocks'!$Z$6:$AH$5999,UsefulSeries!$A514,8)</f>
        <v>2006.3333333333333</v>
      </c>
      <c r="D516" s="30"/>
      <c r="E516" s="30"/>
      <c r="F516" s="30"/>
      <c r="G516" s="30"/>
      <c r="H516" s="30"/>
      <c r="I516" s="30"/>
      <c r="J516" s="30"/>
      <c r="K516" s="30">
        <v>1663.3397955044036</v>
      </c>
      <c r="L516" s="30">
        <v>5573.6871500204761</v>
      </c>
      <c r="M516" s="30">
        <v>1492.4329597514704</v>
      </c>
    </row>
    <row r="517" spans="1:13" x14ac:dyDescent="0.35">
      <c r="A517" s="30">
        <f>INDEX('Input - Gross flows &amp; stocks'!$Z$6:$AH$5999,UsefulSeries!$A514,3)</f>
        <v>3765</v>
      </c>
      <c r="B517" s="30">
        <f>INDEX('Input - Gross flows &amp; stocks'!$Z$6:$AH$5999,UsefulSeries!$A514,6)</f>
        <v>1814</v>
      </c>
      <c r="C517" s="30">
        <f>INDEX('Input - Gross flows &amp; stocks'!$Z$6:$AH$5999,UsefulSeries!$A514,9)</f>
        <v>69952.333333333328</v>
      </c>
      <c r="D517" s="30"/>
      <c r="E517" s="30"/>
      <c r="F517" s="30"/>
      <c r="G517" s="30"/>
      <c r="H517" s="30"/>
      <c r="I517" s="30"/>
      <c r="J517" s="30"/>
      <c r="K517" s="30">
        <v>1873.4245110220716</v>
      </c>
      <c r="L517" s="30">
        <v>1269.8912439101441</v>
      </c>
      <c r="M517" s="30">
        <v>70698.58064023855</v>
      </c>
    </row>
    <row r="518" spans="1:13" x14ac:dyDescent="0.35">
      <c r="A518" s="30">
        <f>INDEX('Input - Gross flows &amp; stocks'!$Z$6:$AH$5999,UsefulSeries!$A517,1)</f>
        <v>133275</v>
      </c>
      <c r="B518" s="30">
        <f>INDEX('Input - Gross flows &amp; stocks'!$Z$6:$AH$5999,UsefulSeries!$A517,4)</f>
        <v>2090.3333333333335</v>
      </c>
      <c r="C518" s="30">
        <f>INDEX('Input - Gross flows &amp; stocks'!$Z$6:$AH$5999,UsefulSeries!$A517,7)</f>
        <v>3751.6666666666665</v>
      </c>
      <c r="D518" s="30"/>
      <c r="E518" s="30"/>
      <c r="F518" s="30"/>
      <c r="G518" s="30"/>
      <c r="H518" s="30"/>
      <c r="I518" s="30"/>
      <c r="J518" s="30"/>
      <c r="K518" s="30">
        <f t="array" ref="K518:M520">MMULT(MINVERSE($F$5:$H$7),MMULT(A518:C520,TRANSPOSE(MINVERSE($F$5:$H$7))))</f>
        <v>136493.54759837405</v>
      </c>
      <c r="L518" s="30">
        <v>1991.8134826612095</v>
      </c>
      <c r="M518" s="30">
        <v>1821.6319261535621</v>
      </c>
    </row>
    <row r="519" spans="1:13" x14ac:dyDescent="0.35">
      <c r="A519" s="30">
        <f>INDEX('Input - Gross flows &amp; stocks'!$Z$6:$AH$5999,UsefulSeries!$A517,2)</f>
        <v>1817</v>
      </c>
      <c r="B519" s="30">
        <f>INDEX('Input - Gross flows &amp; stocks'!$Z$6:$AH$5999,UsefulSeries!$A517,5)</f>
        <v>4327.333333333333</v>
      </c>
      <c r="C519" s="30">
        <f>INDEX('Input - Gross flows &amp; stocks'!$Z$6:$AH$5999,UsefulSeries!$A517,8)</f>
        <v>2037.6666666666667</v>
      </c>
      <c r="D519" s="30"/>
      <c r="E519" s="30"/>
      <c r="F519" s="30"/>
      <c r="G519" s="30"/>
      <c r="H519" s="30"/>
      <c r="I519" s="30"/>
      <c r="J519" s="30"/>
      <c r="K519" s="30">
        <v>1677.8228351873684</v>
      </c>
      <c r="L519" s="30">
        <v>5498.3195495240489</v>
      </c>
      <c r="M519" s="30">
        <v>1535.2579073304596</v>
      </c>
    </row>
    <row r="520" spans="1:13" x14ac:dyDescent="0.35">
      <c r="A520" s="30">
        <f>INDEX('Input - Gross flows &amp; stocks'!$Z$6:$AH$5999,UsefulSeries!$A517,3)</f>
        <v>3779</v>
      </c>
      <c r="B520" s="30">
        <f>INDEX('Input - Gross flows &amp; stocks'!$Z$6:$AH$5999,UsefulSeries!$A517,6)</f>
        <v>1802.6666666666667</v>
      </c>
      <c r="C520" s="30">
        <f>INDEX('Input - Gross flows &amp; stocks'!$Z$6:$AH$5999,UsefulSeries!$A517,9)</f>
        <v>69880</v>
      </c>
      <c r="D520" s="30"/>
      <c r="E520" s="30"/>
      <c r="F520" s="30"/>
      <c r="G520" s="30"/>
      <c r="H520" s="30"/>
      <c r="I520" s="30"/>
      <c r="J520" s="30"/>
      <c r="K520" s="30">
        <v>1884.6989638842272</v>
      </c>
      <c r="L520" s="30">
        <v>1264.4085254035397</v>
      </c>
      <c r="M520" s="30">
        <v>70621.200819453166</v>
      </c>
    </row>
    <row r="521" spans="1:13" x14ac:dyDescent="0.35">
      <c r="A521" s="30">
        <f>INDEX('Input - Gross flows &amp; stocks'!$Z$6:$AH$5999,UsefulSeries!$A520,1)</f>
        <v>133531.33333333334</v>
      </c>
      <c r="B521" s="30">
        <f>INDEX('Input - Gross flows &amp; stocks'!$Z$6:$AH$5999,UsefulSeries!$A520,4)</f>
        <v>2059.6666666666665</v>
      </c>
      <c r="C521" s="30">
        <f>INDEX('Input - Gross flows &amp; stocks'!$Z$6:$AH$5999,UsefulSeries!$A520,7)</f>
        <v>3748.6666666666665</v>
      </c>
      <c r="D521" s="30"/>
      <c r="E521" s="30"/>
      <c r="F521" s="30"/>
      <c r="G521" s="30"/>
      <c r="H521" s="30"/>
      <c r="I521" s="30"/>
      <c r="J521" s="30"/>
      <c r="K521" s="30">
        <f t="array" ref="K521:M523">MMULT(MINVERSE($F$5:$H$7),MMULT(A521:C523,TRANSPOSE(MINVERSE($F$5:$H$7))))</f>
        <v>136756.73614901063</v>
      </c>
      <c r="L521" s="30">
        <v>1957.0365330609486</v>
      </c>
      <c r="M521" s="30">
        <v>1819.9401140516861</v>
      </c>
    </row>
    <row r="522" spans="1:13" x14ac:dyDescent="0.35">
      <c r="A522" s="30">
        <f>INDEX('Input - Gross flows &amp; stocks'!$Z$6:$AH$5999,UsefulSeries!$A520,2)</f>
        <v>1819.3333333333333</v>
      </c>
      <c r="B522" s="30">
        <f>INDEX('Input - Gross flows &amp; stocks'!$Z$6:$AH$5999,UsefulSeries!$A520,5)</f>
        <v>4277.333333333333</v>
      </c>
      <c r="C522" s="30">
        <f>INDEX('Input - Gross flows &amp; stocks'!$Z$6:$AH$5999,UsefulSeries!$A520,8)</f>
        <v>2008.3333333333333</v>
      </c>
      <c r="D522" s="30"/>
      <c r="E522" s="30"/>
      <c r="F522" s="30"/>
      <c r="G522" s="30"/>
      <c r="H522" s="30"/>
      <c r="I522" s="30"/>
      <c r="J522" s="30"/>
      <c r="K522" s="30">
        <v>1681.2271361488654</v>
      </c>
      <c r="L522" s="30">
        <v>5434.4539576031311</v>
      </c>
      <c r="M522" s="30">
        <v>1508.0512828779374</v>
      </c>
    </row>
    <row r="523" spans="1:13" x14ac:dyDescent="0.35">
      <c r="A523" s="30">
        <f>INDEX('Input - Gross flows &amp; stocks'!$Z$6:$AH$5999,UsefulSeries!$A520,3)</f>
        <v>3812.3333333333335</v>
      </c>
      <c r="B523" s="30">
        <f>INDEX('Input - Gross flows &amp; stocks'!$Z$6:$AH$5999,UsefulSeries!$A520,6)</f>
        <v>1872</v>
      </c>
      <c r="C523" s="30">
        <f>INDEX('Input - Gross flows &amp; stocks'!$Z$6:$AH$5999,UsefulSeries!$A520,9)</f>
        <v>69853.333333333328</v>
      </c>
      <c r="D523" s="30"/>
      <c r="E523" s="30"/>
      <c r="F523" s="30"/>
      <c r="G523" s="30"/>
      <c r="H523" s="30"/>
      <c r="I523" s="30"/>
      <c r="J523" s="30"/>
      <c r="K523" s="30">
        <v>1914.3041839993907</v>
      </c>
      <c r="L523" s="30">
        <v>1349.8504170182368</v>
      </c>
      <c r="M523" s="30">
        <v>70588.820790021666</v>
      </c>
    </row>
    <row r="524" spans="1:13" x14ac:dyDescent="0.35">
      <c r="A524" s="30">
        <f>INDEX('Input - Gross flows &amp; stocks'!$Z$6:$AH$5999,UsefulSeries!$A523,1)</f>
        <v>133599.66666666666</v>
      </c>
      <c r="B524" s="30">
        <f>INDEX('Input - Gross flows &amp; stocks'!$Z$6:$AH$5999,UsefulSeries!$A523,4)</f>
        <v>2095</v>
      </c>
      <c r="C524" s="30">
        <f>INDEX('Input - Gross flows &amp; stocks'!$Z$6:$AH$5999,UsefulSeries!$A523,7)</f>
        <v>3741.3333333333335</v>
      </c>
      <c r="D524" s="30"/>
      <c r="E524" s="30"/>
      <c r="F524" s="30"/>
      <c r="G524" s="30"/>
      <c r="H524" s="30"/>
      <c r="I524" s="30"/>
      <c r="J524" s="30"/>
      <c r="K524" s="30">
        <f t="array" ref="K524:M526">MMULT(MINVERSE($F$5:$H$7),MMULT(A524:C526,TRANSPOSE(MINVERSE($F$5:$H$7))))</f>
        <v>136824.37914803042</v>
      </c>
      <c r="L524" s="30">
        <v>2000.4857931722433</v>
      </c>
      <c r="M524" s="30">
        <v>1807.5156239868445</v>
      </c>
    </row>
    <row r="525" spans="1:13" x14ac:dyDescent="0.35">
      <c r="A525" s="30">
        <f>INDEX('Input - Gross flows &amp; stocks'!$Z$6:$AH$5999,UsefulSeries!$A523,2)</f>
        <v>1862.6666666666667</v>
      </c>
      <c r="B525" s="30">
        <f>INDEX('Input - Gross flows &amp; stocks'!$Z$6:$AH$5999,UsefulSeries!$A523,5)</f>
        <v>4139</v>
      </c>
      <c r="C525" s="30">
        <f>INDEX('Input - Gross flows &amp; stocks'!$Z$6:$AH$5999,UsefulSeries!$A523,8)</f>
        <v>1987.3333333333333</v>
      </c>
      <c r="D525" s="30"/>
      <c r="E525" s="30"/>
      <c r="F525" s="30"/>
      <c r="G525" s="30"/>
      <c r="H525" s="30"/>
      <c r="I525" s="30"/>
      <c r="J525" s="30"/>
      <c r="K525" s="30">
        <v>1733.6436410988715</v>
      </c>
      <c r="L525" s="30">
        <v>5257.7788953810959</v>
      </c>
      <c r="M525" s="30">
        <v>1500.2286883102997</v>
      </c>
    </row>
    <row r="526" spans="1:13" x14ac:dyDescent="0.35">
      <c r="A526" s="30">
        <f>INDEX('Input - Gross flows &amp; stocks'!$Z$6:$AH$5999,UsefulSeries!$A523,3)</f>
        <v>3946.3333333333335</v>
      </c>
      <c r="B526" s="30">
        <f>INDEX('Input - Gross flows &amp; stocks'!$Z$6:$AH$5999,UsefulSeries!$A523,6)</f>
        <v>1901.6666666666667</v>
      </c>
      <c r="C526" s="30">
        <f>INDEX('Input - Gross flows &amp; stocks'!$Z$6:$AH$5999,UsefulSeries!$A523,9)</f>
        <v>69955.666666666672</v>
      </c>
      <c r="D526" s="30"/>
      <c r="E526" s="30"/>
      <c r="F526" s="30"/>
      <c r="G526" s="30"/>
      <c r="H526" s="30"/>
      <c r="I526" s="30"/>
      <c r="J526" s="30"/>
      <c r="K526" s="30">
        <v>2044.1630931892025</v>
      </c>
      <c r="L526" s="30">
        <v>1399.5136523415399</v>
      </c>
      <c r="M526" s="30">
        <v>70689.080219557101</v>
      </c>
    </row>
    <row r="527" spans="1:13" x14ac:dyDescent="0.35">
      <c r="A527" s="30">
        <f>INDEX('Input - Gross flows &amp; stocks'!$Z$6:$AH$5999,UsefulSeries!$A526,1)</f>
        <v>133643</v>
      </c>
      <c r="B527" s="30">
        <f>INDEX('Input - Gross flows &amp; stocks'!$Z$6:$AH$5999,UsefulSeries!$A526,4)</f>
        <v>2088.6666666666665</v>
      </c>
      <c r="C527" s="30">
        <f>INDEX('Input - Gross flows &amp; stocks'!$Z$6:$AH$5999,UsefulSeries!$A526,7)</f>
        <v>3752.6666666666665</v>
      </c>
      <c r="D527" s="30"/>
      <c r="E527" s="30"/>
      <c r="F527" s="30"/>
      <c r="G527" s="30"/>
      <c r="H527" s="30"/>
      <c r="I527" s="30"/>
      <c r="J527" s="30"/>
      <c r="K527" s="30">
        <f t="array" ref="K527:M529">MMULT(MINVERSE($F$5:$H$7),MMULT(A527:C529,TRANSPOSE(MINVERSE($F$5:$H$7))))</f>
        <v>136868.14863255355</v>
      </c>
      <c r="L527" s="30">
        <v>1995.1993015555583</v>
      </c>
      <c r="M527" s="30">
        <v>1817.3322123341786</v>
      </c>
    </row>
    <row r="528" spans="1:13" x14ac:dyDescent="0.35">
      <c r="A528" s="30">
        <f>INDEX('Input - Gross flows &amp; stocks'!$Z$6:$AH$5999,UsefulSeries!$A526,2)</f>
        <v>1885</v>
      </c>
      <c r="B528" s="30">
        <f>INDEX('Input - Gross flows &amp; stocks'!$Z$6:$AH$5999,UsefulSeries!$A526,5)</f>
        <v>4061</v>
      </c>
      <c r="C528" s="30">
        <f>INDEX('Input - Gross flows &amp; stocks'!$Z$6:$AH$5999,UsefulSeries!$A526,8)</f>
        <v>2018.6666666666667</v>
      </c>
      <c r="D528" s="30"/>
      <c r="E528" s="30"/>
      <c r="F528" s="30"/>
      <c r="G528" s="30"/>
      <c r="H528" s="30"/>
      <c r="I528" s="30"/>
      <c r="J528" s="30"/>
      <c r="K528" s="30">
        <v>1760.6503800243388</v>
      </c>
      <c r="L528" s="30">
        <v>5158.2580011206155</v>
      </c>
      <c r="M528" s="30">
        <v>1544.4085982979773</v>
      </c>
    </row>
    <row r="529" spans="1:13" x14ac:dyDescent="0.35">
      <c r="A529" s="30">
        <f>INDEX('Input - Gross flows &amp; stocks'!$Z$6:$AH$5999,UsefulSeries!$A526,3)</f>
        <v>3988.6666666666665</v>
      </c>
      <c r="B529" s="30">
        <f>INDEX('Input - Gross flows &amp; stocks'!$Z$6:$AH$5999,UsefulSeries!$A526,6)</f>
        <v>1866.6666666666667</v>
      </c>
      <c r="C529" s="30">
        <f>INDEX('Input - Gross flows &amp; stocks'!$Z$6:$AH$5999,UsefulSeries!$A526,9)</f>
        <v>70178</v>
      </c>
      <c r="D529" s="30"/>
      <c r="E529" s="30"/>
      <c r="F529" s="30"/>
      <c r="G529" s="30"/>
      <c r="H529" s="30"/>
      <c r="I529" s="30"/>
      <c r="J529" s="30"/>
      <c r="K529" s="30">
        <v>2083.9400868376874</v>
      </c>
      <c r="L529" s="30">
        <v>1368.448970147628</v>
      </c>
      <c r="M529" s="30">
        <v>70914.085123704863</v>
      </c>
    </row>
    <row r="530" spans="1:13" x14ac:dyDescent="0.35">
      <c r="A530" s="30">
        <f>INDEX('Input - Gross flows &amp; stocks'!$Z$6:$AH$5999,UsefulSeries!$A529,1)</f>
        <v>133764.33333333334</v>
      </c>
      <c r="B530" s="30">
        <f>INDEX('Input - Gross flows &amp; stocks'!$Z$6:$AH$5999,UsefulSeries!$A529,4)</f>
        <v>2141.3333333333335</v>
      </c>
      <c r="C530" s="30">
        <f>INDEX('Input - Gross flows &amp; stocks'!$Z$6:$AH$5999,UsefulSeries!$A529,7)</f>
        <v>3807</v>
      </c>
      <c r="D530" s="30"/>
      <c r="E530" s="30"/>
      <c r="F530" s="30"/>
      <c r="G530" s="30"/>
      <c r="H530" s="30"/>
      <c r="I530" s="30"/>
      <c r="J530" s="30"/>
      <c r="K530" s="30">
        <f t="array" ref="K530:M532">MMULT(MINVERSE($F$5:$H$7),MMULT(A530:C532,TRANSPOSE(MINVERSE($F$5:$H$7))))</f>
        <v>136991.7325447278</v>
      </c>
      <c r="L530" s="30">
        <v>2055.6770924433704</v>
      </c>
      <c r="M530" s="30">
        <v>1864.5885360836912</v>
      </c>
    </row>
    <row r="531" spans="1:13" x14ac:dyDescent="0.35">
      <c r="A531" s="30">
        <f>INDEX('Input - Gross flows &amp; stocks'!$Z$6:$AH$5999,UsefulSeries!$A529,2)</f>
        <v>1866</v>
      </c>
      <c r="B531" s="30">
        <f>INDEX('Input - Gross flows &amp; stocks'!$Z$6:$AH$5999,UsefulSeries!$A529,5)</f>
        <v>4048</v>
      </c>
      <c r="C531" s="30">
        <f>INDEX('Input - Gross flows &amp; stocks'!$Z$6:$AH$5999,UsefulSeries!$A529,8)</f>
        <v>2034</v>
      </c>
      <c r="D531" s="30"/>
      <c r="E531" s="30"/>
      <c r="F531" s="30"/>
      <c r="G531" s="30"/>
      <c r="H531" s="30"/>
      <c r="I531" s="30"/>
      <c r="J531" s="30"/>
      <c r="K531" s="30">
        <v>1739.0469228049128</v>
      </c>
      <c r="L531" s="30">
        <v>5141.7831742619901</v>
      </c>
      <c r="M531" s="30">
        <v>1563.0525771389971</v>
      </c>
    </row>
    <row r="532" spans="1:13" x14ac:dyDescent="0.35">
      <c r="A532" s="30">
        <f>INDEX('Input - Gross flows &amp; stocks'!$Z$6:$AH$5999,UsefulSeries!$A529,3)</f>
        <v>3945</v>
      </c>
      <c r="B532" s="30">
        <f>INDEX('Input - Gross flows &amp; stocks'!$Z$6:$AH$5999,UsefulSeries!$A529,6)</f>
        <v>1802</v>
      </c>
      <c r="C532" s="30">
        <f>INDEX('Input - Gross flows &amp; stocks'!$Z$6:$AH$5999,UsefulSeries!$A529,9)</f>
        <v>70330.666666666672</v>
      </c>
      <c r="D532" s="30"/>
      <c r="E532" s="30"/>
      <c r="F532" s="30"/>
      <c r="G532" s="30"/>
      <c r="H532" s="30"/>
      <c r="I532" s="30"/>
      <c r="J532" s="30"/>
      <c r="K532" s="30">
        <v>2040.7802519348502</v>
      </c>
      <c r="L532" s="30">
        <v>1295.3653661238909</v>
      </c>
      <c r="M532" s="30">
        <v>71074.473853685791</v>
      </c>
    </row>
    <row r="533" spans="1:13" x14ac:dyDescent="0.35">
      <c r="A533" s="30">
        <f>INDEX('Input - Gross flows &amp; stocks'!$Z$6:$AH$5999,UsefulSeries!$A532,1)</f>
        <v>133965.66666666666</v>
      </c>
      <c r="B533" s="30">
        <f>INDEX('Input - Gross flows &amp; stocks'!$Z$6:$AH$5999,UsefulSeries!$A532,4)</f>
        <v>2122</v>
      </c>
      <c r="C533" s="30">
        <f>INDEX('Input - Gross flows &amp; stocks'!$Z$6:$AH$5999,UsefulSeries!$A532,7)</f>
        <v>3846.3333333333335</v>
      </c>
      <c r="D533" s="30"/>
      <c r="E533" s="30"/>
      <c r="F533" s="30"/>
      <c r="G533" s="30"/>
      <c r="H533" s="30"/>
      <c r="I533" s="30"/>
      <c r="J533" s="30"/>
      <c r="K533" s="30">
        <f t="array" ref="K533:M535">MMULT(MINVERSE($F$5:$H$7),MMULT(A533:C535,TRANSPOSE(MINVERSE($F$5:$H$7))))</f>
        <v>137198.56472139721</v>
      </c>
      <c r="L533" s="30">
        <v>2032.4968345446805</v>
      </c>
      <c r="M533" s="30">
        <v>1904.8142360768918</v>
      </c>
    </row>
    <row r="534" spans="1:13" x14ac:dyDescent="0.35">
      <c r="A534" s="30">
        <f>INDEX('Input - Gross flows &amp; stocks'!$Z$6:$AH$5999,UsefulSeries!$A532,2)</f>
        <v>1846.3333333333333</v>
      </c>
      <c r="B534" s="30">
        <f>INDEX('Input - Gross flows &amp; stocks'!$Z$6:$AH$5999,UsefulSeries!$A532,5)</f>
        <v>4077</v>
      </c>
      <c r="C534" s="30">
        <f>INDEX('Input - Gross flows &amp; stocks'!$Z$6:$AH$5999,UsefulSeries!$A532,8)</f>
        <v>2030.6666666666667</v>
      </c>
      <c r="D534" s="30"/>
      <c r="E534" s="30"/>
      <c r="F534" s="30"/>
      <c r="G534" s="30"/>
      <c r="H534" s="30"/>
      <c r="I534" s="30"/>
      <c r="J534" s="30"/>
      <c r="K534" s="30">
        <v>1715.3393290708782</v>
      </c>
      <c r="L534" s="30">
        <v>5178.9903850718547</v>
      </c>
      <c r="M534" s="30">
        <v>1555.812420270327</v>
      </c>
    </row>
    <row r="535" spans="1:13" x14ac:dyDescent="0.35">
      <c r="A535" s="30">
        <f>INDEX('Input - Gross flows &amp; stocks'!$Z$6:$AH$5999,UsefulSeries!$A532,3)</f>
        <v>3982.6666666666665</v>
      </c>
      <c r="B535" s="30">
        <f>INDEX('Input - Gross flows &amp; stocks'!$Z$6:$AH$5999,UsefulSeries!$A532,6)</f>
        <v>1772.3333333333333</v>
      </c>
      <c r="C535" s="30">
        <f>INDEX('Input - Gross flows &amp; stocks'!$Z$6:$AH$5999,UsefulSeries!$A532,9)</f>
        <v>70343</v>
      </c>
      <c r="D535" s="30"/>
      <c r="E535" s="30"/>
      <c r="F535" s="30"/>
      <c r="G535" s="30"/>
      <c r="H535" s="30"/>
      <c r="I535" s="30"/>
      <c r="J535" s="30"/>
      <c r="K535" s="30">
        <v>2079.9208526031589</v>
      </c>
      <c r="L535" s="30">
        <v>1258.1441730824695</v>
      </c>
      <c r="M535" s="30">
        <v>71090.128645966353</v>
      </c>
    </row>
    <row r="536" spans="1:13" x14ac:dyDescent="0.35">
      <c r="A536" s="30">
        <f>INDEX('Input - Gross flows &amp; stocks'!$Z$6:$AH$5999,UsefulSeries!$A535,1)</f>
        <v>134209</v>
      </c>
      <c r="B536" s="30">
        <f>INDEX('Input - Gross flows &amp; stocks'!$Z$6:$AH$5999,UsefulSeries!$A535,4)</f>
        <v>2091.3333333333335</v>
      </c>
      <c r="C536" s="30">
        <f>INDEX('Input - Gross flows &amp; stocks'!$Z$6:$AH$5999,UsefulSeries!$A535,7)</f>
        <v>3822.3333333333335</v>
      </c>
      <c r="D536" s="30"/>
      <c r="E536" s="30"/>
      <c r="F536" s="30"/>
      <c r="G536" s="30"/>
      <c r="H536" s="30"/>
      <c r="I536" s="30"/>
      <c r="J536" s="30"/>
      <c r="K536" s="30">
        <f t="array" ref="K536:M538">MMULT(MINVERSE($F$5:$H$7),MMULT(A536:C538,TRANSPOSE(MINVERSE($F$5:$H$7))))</f>
        <v>137449.38983575944</v>
      </c>
      <c r="L536" s="30">
        <v>1996.176390158781</v>
      </c>
      <c r="M536" s="30">
        <v>1882.7008352373753</v>
      </c>
    </row>
    <row r="537" spans="1:13" x14ac:dyDescent="0.35">
      <c r="A537" s="30">
        <f>INDEX('Input - Gross flows &amp; stocks'!$Z$6:$AH$5999,UsefulSeries!$A535,2)</f>
        <v>1821</v>
      </c>
      <c r="B537" s="30">
        <f>INDEX('Input - Gross flows &amp; stocks'!$Z$6:$AH$5999,UsefulSeries!$A535,5)</f>
        <v>4112</v>
      </c>
      <c r="C537" s="30">
        <f>INDEX('Input - Gross flows &amp; stocks'!$Z$6:$AH$5999,UsefulSeries!$A535,8)</f>
        <v>1927.6666666666667</v>
      </c>
      <c r="D537" s="30"/>
      <c r="E537" s="30"/>
      <c r="F537" s="30"/>
      <c r="G537" s="30"/>
      <c r="H537" s="30"/>
      <c r="I537" s="30"/>
      <c r="J537" s="30"/>
      <c r="K537" s="30">
        <v>1685.6573382519975</v>
      </c>
      <c r="L537" s="30">
        <v>5224.1600618497823</v>
      </c>
      <c r="M537" s="30">
        <v>1434.1101066413048</v>
      </c>
    </row>
    <row r="538" spans="1:13" x14ac:dyDescent="0.35">
      <c r="A538" s="30">
        <f>INDEX('Input - Gross flows &amp; stocks'!$Z$6:$AH$5999,UsefulSeries!$A535,3)</f>
        <v>3970.6666666666665</v>
      </c>
      <c r="B538" s="30">
        <f>INDEX('Input - Gross flows &amp; stocks'!$Z$6:$AH$5999,UsefulSeries!$A535,6)</f>
        <v>1770</v>
      </c>
      <c r="C538" s="30">
        <f>INDEX('Input - Gross flows &amp; stocks'!$Z$6:$AH$5999,UsefulSeries!$A535,9)</f>
        <v>70483.333333333328</v>
      </c>
      <c r="D538" s="30"/>
      <c r="E538" s="30"/>
      <c r="F538" s="30"/>
      <c r="G538" s="30"/>
      <c r="H538" s="30"/>
      <c r="I538" s="30"/>
      <c r="J538" s="30"/>
      <c r="K538" s="30">
        <v>2067.2560836063512</v>
      </c>
      <c r="L538" s="30">
        <v>1251.0894186155588</v>
      </c>
      <c r="M538" s="30">
        <v>71245.044945750662</v>
      </c>
    </row>
    <row r="539" spans="1:13" x14ac:dyDescent="0.35">
      <c r="A539" s="30">
        <f>INDEX('Input - Gross flows &amp; stocks'!$Z$6:$AH$5999,UsefulSeries!$A538,1)</f>
        <v>134337.66666666666</v>
      </c>
      <c r="B539" s="30">
        <f>INDEX('Input - Gross flows &amp; stocks'!$Z$6:$AH$5999,UsefulSeries!$A538,4)</f>
        <v>2057.3333333333335</v>
      </c>
      <c r="C539" s="30">
        <f>INDEX('Input - Gross flows &amp; stocks'!$Z$6:$AH$5999,UsefulSeries!$A538,7)</f>
        <v>3782.6666666666665</v>
      </c>
      <c r="D539" s="30"/>
      <c r="E539" s="30"/>
      <c r="F539" s="30"/>
      <c r="G539" s="30"/>
      <c r="H539" s="30"/>
      <c r="I539" s="30"/>
      <c r="J539" s="30"/>
      <c r="K539" s="30">
        <f t="array" ref="K539:M541">MMULT(MINVERSE($F$5:$H$7),MMULT(A539:C541,TRANSPOSE(MINVERSE($F$5:$H$7))))</f>
        <v>137581.70672653013</v>
      </c>
      <c r="L539" s="30">
        <v>1957.7576617072698</v>
      </c>
      <c r="M539" s="30">
        <v>1843.432072824829</v>
      </c>
    </row>
    <row r="540" spans="1:13" x14ac:dyDescent="0.35">
      <c r="A540" s="30">
        <f>INDEX('Input - Gross flows &amp; stocks'!$Z$6:$AH$5999,UsefulSeries!$A538,2)</f>
        <v>1838.3333333333333</v>
      </c>
      <c r="B540" s="30">
        <f>INDEX('Input - Gross flows &amp; stocks'!$Z$6:$AH$5999,UsefulSeries!$A538,5)</f>
        <v>4098</v>
      </c>
      <c r="C540" s="30">
        <f>INDEX('Input - Gross flows &amp; stocks'!$Z$6:$AH$5999,UsefulSeries!$A538,8)</f>
        <v>1940.3333333333333</v>
      </c>
      <c r="D540" s="30"/>
      <c r="E540" s="30"/>
      <c r="F540" s="30"/>
      <c r="G540" s="30"/>
      <c r="H540" s="30"/>
      <c r="I540" s="30"/>
      <c r="J540" s="30"/>
      <c r="K540" s="30">
        <v>1705.3933870588332</v>
      </c>
      <c r="L540" s="30">
        <v>5206.4576979250633</v>
      </c>
      <c r="M540" s="30">
        <v>1449.5632110411</v>
      </c>
    </row>
    <row r="541" spans="1:13" x14ac:dyDescent="0.35">
      <c r="A541" s="30">
        <f>INDEX('Input - Gross flows &amp; stocks'!$Z$6:$AH$5999,UsefulSeries!$A538,3)</f>
        <v>3995.6666666666665</v>
      </c>
      <c r="B541" s="30">
        <f>INDEX('Input - Gross flows &amp; stocks'!$Z$6:$AH$5999,UsefulSeries!$A538,6)</f>
        <v>1726</v>
      </c>
      <c r="C541" s="30">
        <f>INDEX('Input - Gross flows &amp; stocks'!$Z$6:$AH$5999,UsefulSeries!$A538,9)</f>
        <v>70646.666666666672</v>
      </c>
      <c r="D541" s="30"/>
      <c r="E541" s="30"/>
      <c r="F541" s="30"/>
      <c r="G541" s="30"/>
      <c r="H541" s="30"/>
      <c r="I541" s="30"/>
      <c r="J541" s="30"/>
      <c r="K541" s="30">
        <v>2089.6156149569752</v>
      </c>
      <c r="L541" s="30">
        <v>1202.5026839815596</v>
      </c>
      <c r="M541" s="30">
        <v>71414.512196042764</v>
      </c>
    </row>
    <row r="542" spans="1:13" x14ac:dyDescent="0.35">
      <c r="A542" s="30">
        <f>INDEX('Input - Gross flows &amp; stocks'!$Z$6:$AH$5999,UsefulSeries!$A541,1)</f>
        <v>134518.66666666666</v>
      </c>
      <c r="B542" s="30">
        <f>INDEX('Input - Gross flows &amp; stocks'!$Z$6:$AH$5999,UsefulSeries!$A541,4)</f>
        <v>2050.6666666666665</v>
      </c>
      <c r="C542" s="30">
        <f>INDEX('Input - Gross flows &amp; stocks'!$Z$6:$AH$5999,UsefulSeries!$A541,7)</f>
        <v>3787.6666666666665</v>
      </c>
      <c r="D542" s="30"/>
      <c r="E542" s="30"/>
      <c r="F542" s="30"/>
      <c r="G542" s="30"/>
      <c r="H542" s="30"/>
      <c r="I542" s="30"/>
      <c r="J542" s="30"/>
      <c r="K542" s="30">
        <f t="array" ref="K542:M544">MMULT(MINVERSE($F$5:$H$7),MMULT(A542:C544,TRANSPOSE(MINVERSE($F$5:$H$7))))</f>
        <v>137768.67238187639</v>
      </c>
      <c r="L542" s="30">
        <v>1949.5424144438066</v>
      </c>
      <c r="M542" s="30">
        <v>1847.1706307490631</v>
      </c>
    </row>
    <row r="543" spans="1:13" x14ac:dyDescent="0.35">
      <c r="A543" s="30">
        <f>INDEX('Input - Gross flows &amp; stocks'!$Z$6:$AH$5999,UsefulSeries!$A541,2)</f>
        <v>1799</v>
      </c>
      <c r="B543" s="30">
        <f>INDEX('Input - Gross flows &amp; stocks'!$Z$6:$AH$5999,UsefulSeries!$A541,5)</f>
        <v>4102</v>
      </c>
      <c r="C543" s="30">
        <f>INDEX('Input - Gross flows &amp; stocks'!$Z$6:$AH$5999,UsefulSeries!$A541,8)</f>
        <v>1911.6666666666667</v>
      </c>
      <c r="D543" s="30"/>
      <c r="E543" s="30"/>
      <c r="F543" s="30"/>
      <c r="G543" s="30"/>
      <c r="H543" s="30"/>
      <c r="I543" s="30"/>
      <c r="J543" s="30"/>
      <c r="K543" s="30">
        <v>1660.4177300611348</v>
      </c>
      <c r="L543" s="30">
        <v>5211.7045595925892</v>
      </c>
      <c r="M543" s="30">
        <v>1416.3415010801625</v>
      </c>
    </row>
    <row r="544" spans="1:13" x14ac:dyDescent="0.35">
      <c r="A544" s="30">
        <f>INDEX('Input - Gross flows &amp; stocks'!$Z$6:$AH$5999,UsefulSeries!$A541,3)</f>
        <v>3905</v>
      </c>
      <c r="B544" s="30">
        <f>INDEX('Input - Gross flows &amp; stocks'!$Z$6:$AH$5999,UsefulSeries!$A541,6)</f>
        <v>1744.6666666666667</v>
      </c>
      <c r="C544" s="30">
        <f>INDEX('Input - Gross flows &amp; stocks'!$Z$6:$AH$5999,UsefulSeries!$A541,9)</f>
        <v>70809.333333333328</v>
      </c>
      <c r="D544" s="30"/>
      <c r="E544" s="30"/>
      <c r="F544" s="30"/>
      <c r="G544" s="30"/>
      <c r="H544" s="30"/>
      <c r="I544" s="30"/>
      <c r="J544" s="30"/>
      <c r="K544" s="30">
        <v>1998.2375947733065</v>
      </c>
      <c r="L544" s="30">
        <v>1222.9807124135625</v>
      </c>
      <c r="M544" s="30">
        <v>71581.897035303249</v>
      </c>
    </row>
    <row r="545" spans="1:13" x14ac:dyDescent="0.35">
      <c r="A545" s="30">
        <f>INDEX('Input - Gross flows &amp; stocks'!$Z$6:$AH$5999,UsefulSeries!$A544,1)</f>
        <v>134780.66666666666</v>
      </c>
      <c r="B545" s="30">
        <f>INDEX('Input - Gross flows &amp; stocks'!$Z$6:$AH$5999,UsefulSeries!$A544,4)</f>
        <v>2057.3333333333335</v>
      </c>
      <c r="C545" s="30">
        <f>INDEX('Input - Gross flows &amp; stocks'!$Z$6:$AH$5999,UsefulSeries!$A544,7)</f>
        <v>3844</v>
      </c>
      <c r="D545" s="30"/>
      <c r="E545" s="30"/>
      <c r="F545" s="30"/>
      <c r="G545" s="30"/>
      <c r="H545" s="30"/>
      <c r="I545" s="30"/>
      <c r="J545" s="30"/>
      <c r="K545" s="30">
        <f t="array" ref="K545:M547">MMULT(MINVERSE($F$5:$H$7),MMULT(A545:C547,TRANSPOSE(MINVERSE($F$5:$H$7))))</f>
        <v>138037.84952283185</v>
      </c>
      <c r="L545" s="30">
        <v>1958.0707663260641</v>
      </c>
      <c r="M545" s="30">
        <v>1899.7312116673218</v>
      </c>
    </row>
    <row r="546" spans="1:13" x14ac:dyDescent="0.35">
      <c r="A546" s="30">
        <f>INDEX('Input - Gross flows &amp; stocks'!$Z$6:$AH$5999,UsefulSeries!$A544,2)</f>
        <v>1758.3333333333333</v>
      </c>
      <c r="B546" s="30">
        <f>INDEX('Input - Gross flows &amp; stocks'!$Z$6:$AH$5999,UsefulSeries!$A544,5)</f>
        <v>4035.6666666666665</v>
      </c>
      <c r="C546" s="30">
        <f>INDEX('Input - Gross flows &amp; stocks'!$Z$6:$AH$5999,UsefulSeries!$A544,8)</f>
        <v>1980.6666666666667</v>
      </c>
      <c r="D546" s="30"/>
      <c r="E546" s="30"/>
      <c r="F546" s="30"/>
      <c r="G546" s="30"/>
      <c r="H546" s="30"/>
      <c r="I546" s="30"/>
      <c r="J546" s="30"/>
      <c r="K546" s="30">
        <v>1614.7085578136628</v>
      </c>
      <c r="L546" s="30">
        <v>5126.9294011342454</v>
      </c>
      <c r="M546" s="30">
        <v>1503.4968392960564</v>
      </c>
    </row>
    <row r="547" spans="1:13" x14ac:dyDescent="0.35">
      <c r="A547" s="30">
        <f>INDEX('Input - Gross flows &amp; stocks'!$Z$6:$AH$5999,UsefulSeries!$A544,3)</f>
        <v>3866.6666666666665</v>
      </c>
      <c r="B547" s="30">
        <f>INDEX('Input - Gross flows &amp; stocks'!$Z$6:$AH$5999,UsefulSeries!$A544,6)</f>
        <v>1739</v>
      </c>
      <c r="C547" s="30">
        <f>INDEX('Input - Gross flows &amp; stocks'!$Z$6:$AH$5999,UsefulSeries!$A544,9)</f>
        <v>70776.666666666672</v>
      </c>
      <c r="D547" s="30"/>
      <c r="E547" s="30"/>
      <c r="F547" s="30"/>
      <c r="G547" s="30"/>
      <c r="H547" s="30"/>
      <c r="I547" s="30"/>
      <c r="J547" s="30"/>
      <c r="K547" s="30">
        <v>1960.9974086617228</v>
      </c>
      <c r="L547" s="30">
        <v>1224.7624304486694</v>
      </c>
      <c r="M547" s="30">
        <v>71540.803402140911</v>
      </c>
    </row>
    <row r="548" spans="1:13" x14ac:dyDescent="0.35">
      <c r="A548" s="30">
        <f>INDEX('Input - Gross flows &amp; stocks'!$Z$6:$AH$5999,UsefulSeries!$A547,1)</f>
        <v>135154</v>
      </c>
      <c r="B548" s="30">
        <f>INDEX('Input - Gross flows &amp; stocks'!$Z$6:$AH$5999,UsefulSeries!$A547,4)</f>
        <v>2033</v>
      </c>
      <c r="C548" s="30">
        <f>INDEX('Input - Gross flows &amp; stocks'!$Z$6:$AH$5999,UsefulSeries!$A547,7)</f>
        <v>3906</v>
      </c>
      <c r="D548" s="30"/>
      <c r="E548" s="30"/>
      <c r="F548" s="30"/>
      <c r="G548" s="30"/>
      <c r="H548" s="30"/>
      <c r="I548" s="30"/>
      <c r="J548" s="30"/>
      <c r="K548" s="30">
        <f t="array" ref="K548:M550">MMULT(MINVERSE($F$5:$H$7),MMULT(A548:C550,TRANSPOSE(MINVERSE($F$5:$H$7))))</f>
        <v>138421.53174396095</v>
      </c>
      <c r="L548" s="30">
        <v>1930.3704491227886</v>
      </c>
      <c r="M548" s="30">
        <v>1962.848679149738</v>
      </c>
    </row>
    <row r="549" spans="1:13" x14ac:dyDescent="0.35">
      <c r="A549" s="30">
        <f>INDEX('Input - Gross flows &amp; stocks'!$Z$6:$AH$5999,UsefulSeries!$A547,2)</f>
        <v>1720</v>
      </c>
      <c r="B549" s="30">
        <f>INDEX('Input - Gross flows &amp; stocks'!$Z$6:$AH$5999,UsefulSeries!$A547,5)</f>
        <v>3979.6666666666665</v>
      </c>
      <c r="C549" s="30">
        <f>INDEX('Input - Gross flows &amp; stocks'!$Z$6:$AH$5999,UsefulSeries!$A547,8)</f>
        <v>1958.6666666666667</v>
      </c>
      <c r="D549" s="30"/>
      <c r="E549" s="30"/>
      <c r="F549" s="30"/>
      <c r="G549" s="30"/>
      <c r="H549" s="30"/>
      <c r="I549" s="30"/>
      <c r="J549" s="30"/>
      <c r="K549" s="30">
        <v>1571.5771938662836</v>
      </c>
      <c r="L549" s="30">
        <v>5055.5584982392429</v>
      </c>
      <c r="M549" s="30">
        <v>1486.0777626166944</v>
      </c>
    </row>
    <row r="550" spans="1:13" x14ac:dyDescent="0.35">
      <c r="A550" s="30">
        <f>INDEX('Input - Gross flows &amp; stocks'!$Z$6:$AH$5999,UsefulSeries!$A547,3)</f>
        <v>3868</v>
      </c>
      <c r="B550" s="30">
        <f>INDEX('Input - Gross flows &amp; stocks'!$Z$6:$AH$5999,UsefulSeries!$A547,6)</f>
        <v>1782</v>
      </c>
      <c r="C550" s="30">
        <f>INDEX('Input - Gross flows &amp; stocks'!$Z$6:$AH$5999,UsefulSeries!$A547,9)</f>
        <v>70639</v>
      </c>
      <c r="D550" s="30"/>
      <c r="E550" s="30"/>
      <c r="F550" s="30"/>
      <c r="G550" s="30"/>
      <c r="H550" s="30"/>
      <c r="I550" s="30"/>
      <c r="J550" s="30"/>
      <c r="K550" s="30">
        <v>1962.290070447573</v>
      </c>
      <c r="L550" s="30">
        <v>1281.3056047362579</v>
      </c>
      <c r="M550" s="30">
        <v>71397.198961966569</v>
      </c>
    </row>
    <row r="551" spans="1:13" x14ac:dyDescent="0.35">
      <c r="A551" s="30">
        <f>INDEX('Input - Gross flows &amp; stocks'!$Z$6:$AH$5999,UsefulSeries!$A550,1)</f>
        <v>135524.66666666666</v>
      </c>
      <c r="B551" s="30">
        <f>INDEX('Input - Gross flows &amp; stocks'!$Z$6:$AH$5999,UsefulSeries!$A550,4)</f>
        <v>2005.6666666666667</v>
      </c>
      <c r="C551" s="30">
        <f>INDEX('Input - Gross flows &amp; stocks'!$Z$6:$AH$5999,UsefulSeries!$A550,7)</f>
        <v>3910.6666666666665</v>
      </c>
      <c r="D551" s="30"/>
      <c r="E551" s="30"/>
      <c r="F551" s="30"/>
      <c r="G551" s="30"/>
      <c r="H551" s="30"/>
      <c r="I551" s="30"/>
      <c r="J551" s="30"/>
      <c r="K551" s="30">
        <f t="array" ref="K551:M553">MMULT(MINVERSE($F$5:$H$7),MMULT(A551:C553,TRANSPOSE(MINVERSE($F$5:$H$7))))</f>
        <v>138801.31800808344</v>
      </c>
      <c r="L551" s="30">
        <v>1900.1096112579919</v>
      </c>
      <c r="M551" s="30">
        <v>1967.6097396125542</v>
      </c>
    </row>
    <row r="552" spans="1:13" x14ac:dyDescent="0.35">
      <c r="A552" s="30">
        <f>INDEX('Input - Gross flows &amp; stocks'!$Z$6:$AH$5999,UsefulSeries!$A550,2)</f>
        <v>1750.6666666666667</v>
      </c>
      <c r="B552" s="30">
        <f>INDEX('Input - Gross flows &amp; stocks'!$Z$6:$AH$5999,UsefulSeries!$A550,5)</f>
        <v>3908.6666666666665</v>
      </c>
      <c r="C552" s="30">
        <f>INDEX('Input - Gross flows &amp; stocks'!$Z$6:$AH$5999,UsefulSeries!$A550,8)</f>
        <v>1924.6666666666667</v>
      </c>
      <c r="D552" s="30"/>
      <c r="E552" s="30"/>
      <c r="F552" s="30"/>
      <c r="G552" s="30"/>
      <c r="H552" s="30"/>
      <c r="I552" s="30"/>
      <c r="J552" s="30"/>
      <c r="K552" s="30">
        <v>1607.7652815055665</v>
      </c>
      <c r="L552" s="30">
        <v>4965.1489976151679</v>
      </c>
      <c r="M552" s="30">
        <v>1455.8623065234167</v>
      </c>
    </row>
    <row r="553" spans="1:13" x14ac:dyDescent="0.35">
      <c r="A553" s="30">
        <f>INDEX('Input - Gross flows &amp; stocks'!$Z$6:$AH$5999,UsefulSeries!$A550,3)</f>
        <v>3873.3333333333335</v>
      </c>
      <c r="B553" s="30">
        <f>INDEX('Input - Gross flows &amp; stocks'!$Z$6:$AH$5999,UsefulSeries!$A550,6)</f>
        <v>1770.6666666666667</v>
      </c>
      <c r="C553" s="30">
        <f>INDEX('Input - Gross flows &amp; stocks'!$Z$6:$AH$5999,UsefulSeries!$A550,9)</f>
        <v>70578.333333333328</v>
      </c>
      <c r="D553" s="30"/>
      <c r="E553" s="30"/>
      <c r="F553" s="30"/>
      <c r="G553" s="30"/>
      <c r="H553" s="30"/>
      <c r="I553" s="30"/>
      <c r="J553" s="30"/>
      <c r="K553" s="30">
        <v>1960.8687079688661</v>
      </c>
      <c r="L553" s="30">
        <v>1277.5833381151797</v>
      </c>
      <c r="M553" s="30">
        <v>71339.569853573572</v>
      </c>
    </row>
    <row r="554" spans="1:13" x14ac:dyDescent="0.35">
      <c r="A554" s="30">
        <f>INDEX('Input - Gross flows &amp; stocks'!$Z$6:$AH$5999,UsefulSeries!$A553,1)</f>
        <v>135804.33333333334</v>
      </c>
      <c r="B554" s="30">
        <f>INDEX('Input - Gross flows &amp; stocks'!$Z$6:$AH$5999,UsefulSeries!$A553,4)</f>
        <v>1967</v>
      </c>
      <c r="C554" s="30">
        <f>INDEX('Input - Gross flows &amp; stocks'!$Z$6:$AH$5999,UsefulSeries!$A553,7)</f>
        <v>3920</v>
      </c>
      <c r="D554" s="30"/>
      <c r="E554" s="30"/>
      <c r="F554" s="30"/>
      <c r="G554" s="30"/>
      <c r="H554" s="30"/>
      <c r="I554" s="30"/>
      <c r="J554" s="30"/>
      <c r="K554" s="30">
        <f t="array" ref="K554:M556">MMULT(MINVERSE($F$5:$H$7),MMULT(A554:C556,TRANSPOSE(MINVERSE($F$5:$H$7))))</f>
        <v>139087.86631121908</v>
      </c>
      <c r="L554" s="30">
        <v>1856.6775918157996</v>
      </c>
      <c r="M554" s="30">
        <v>1979.4445738934087</v>
      </c>
    </row>
    <row r="555" spans="1:13" x14ac:dyDescent="0.35">
      <c r="A555" s="30">
        <f>INDEX('Input - Gross flows &amp; stocks'!$Z$6:$AH$5999,UsefulSeries!$A553,2)</f>
        <v>1781</v>
      </c>
      <c r="B555" s="30">
        <f>INDEX('Input - Gross flows &amp; stocks'!$Z$6:$AH$5999,UsefulSeries!$A553,5)</f>
        <v>3843</v>
      </c>
      <c r="C555" s="30">
        <f>INDEX('Input - Gross flows &amp; stocks'!$Z$6:$AH$5999,UsefulSeries!$A553,8)</f>
        <v>1877.3333333333333</v>
      </c>
      <c r="D555" s="30"/>
      <c r="E555" s="30"/>
      <c r="F555" s="30"/>
      <c r="G555" s="30"/>
      <c r="H555" s="30"/>
      <c r="I555" s="30"/>
      <c r="J555" s="30"/>
      <c r="K555" s="30">
        <v>1643.5830479044805</v>
      </c>
      <c r="L555" s="30">
        <v>4881.4535200272812</v>
      </c>
      <c r="M555" s="30">
        <v>1409.6827787466323</v>
      </c>
    </row>
    <row r="556" spans="1:13" x14ac:dyDescent="0.35">
      <c r="A556" s="30">
        <f>INDEX('Input - Gross flows &amp; stocks'!$Z$6:$AH$5999,UsefulSeries!$A553,3)</f>
        <v>3916.6666666666665</v>
      </c>
      <c r="B556" s="30">
        <f>INDEX('Input - Gross flows &amp; stocks'!$Z$6:$AH$5999,UsefulSeries!$A553,6)</f>
        <v>1804</v>
      </c>
      <c r="C556" s="30">
        <f>INDEX('Input - Gross flows &amp; stocks'!$Z$6:$AH$5999,UsefulSeries!$A553,9)</f>
        <v>70558.333333333328</v>
      </c>
      <c r="D556" s="30"/>
      <c r="E556" s="30"/>
      <c r="F556" s="30"/>
      <c r="G556" s="30"/>
      <c r="H556" s="30"/>
      <c r="I556" s="30"/>
      <c r="J556" s="30"/>
      <c r="K556" s="30">
        <v>1998.0648383530631</v>
      </c>
      <c r="L556" s="30">
        <v>1323.9915122969662</v>
      </c>
      <c r="M556" s="30">
        <v>71319.466451798697</v>
      </c>
    </row>
    <row r="557" spans="1:13" x14ac:dyDescent="0.35">
      <c r="A557" s="30">
        <f>INDEX('Input - Gross flows &amp; stocks'!$Z$6:$AH$5999,UsefulSeries!$A556,1)</f>
        <v>136057.66666666666</v>
      </c>
      <c r="B557" s="30">
        <f>INDEX('Input - Gross flows &amp; stocks'!$Z$6:$AH$5999,UsefulSeries!$A556,4)</f>
        <v>2013.6666666666667</v>
      </c>
      <c r="C557" s="30">
        <f>INDEX('Input - Gross flows &amp; stocks'!$Z$6:$AH$5999,UsefulSeries!$A556,7)</f>
        <v>3888.6666666666665</v>
      </c>
      <c r="D557" s="30"/>
      <c r="E557" s="30"/>
      <c r="F557" s="30"/>
      <c r="G557" s="30"/>
      <c r="H557" s="30"/>
      <c r="I557" s="30"/>
      <c r="J557" s="30"/>
      <c r="K557" s="30">
        <f t="array" ref="K557:M559">MMULT(MINVERSE($F$5:$H$7),MMULT(A557:C559,TRANSPOSE(MINVERSE($F$5:$H$7))))</f>
        <v>139346.4545600042</v>
      </c>
      <c r="L557" s="30">
        <v>1912.5405166695612</v>
      </c>
      <c r="M557" s="30">
        <v>1938.798836361645</v>
      </c>
    </row>
    <row r="558" spans="1:13" x14ac:dyDescent="0.35">
      <c r="A558" s="30">
        <f>INDEX('Input - Gross flows &amp; stocks'!$Z$6:$AH$5999,UsefulSeries!$A556,2)</f>
        <v>1791.3333333333333</v>
      </c>
      <c r="B558" s="30">
        <f>INDEX('Input - Gross flows &amp; stocks'!$Z$6:$AH$5999,UsefulSeries!$A556,5)</f>
        <v>3726.3333333333335</v>
      </c>
      <c r="C558" s="30">
        <f>INDEX('Input - Gross flows &amp; stocks'!$Z$6:$AH$5999,UsefulSeries!$A556,8)</f>
        <v>1884.6666666666667</v>
      </c>
      <c r="D558" s="30"/>
      <c r="E558" s="30"/>
      <c r="F558" s="30"/>
      <c r="G558" s="30"/>
      <c r="H558" s="30"/>
      <c r="I558" s="30"/>
      <c r="J558" s="30"/>
      <c r="K558" s="30">
        <v>1657.6669594369992</v>
      </c>
      <c r="L558" s="30">
        <v>4732.5410182913902</v>
      </c>
      <c r="M558" s="30">
        <v>1431.9331951091676</v>
      </c>
    </row>
    <row r="559" spans="1:13" x14ac:dyDescent="0.35">
      <c r="A559" s="30">
        <f>INDEX('Input - Gross flows &amp; stocks'!$Z$6:$AH$5999,UsefulSeries!$A556,3)</f>
        <v>3910.3333333333335</v>
      </c>
      <c r="B559" s="30">
        <f>INDEX('Input - Gross flows &amp; stocks'!$Z$6:$AH$5999,UsefulSeries!$A556,6)</f>
        <v>1785.3333333333333</v>
      </c>
      <c r="C559" s="30">
        <f>INDEX('Input - Gross flows &amp; stocks'!$Z$6:$AH$5999,UsefulSeries!$A556,9)</f>
        <v>70650.333333333328</v>
      </c>
      <c r="D559" s="30"/>
      <c r="E559" s="30"/>
      <c r="F559" s="30"/>
      <c r="G559" s="30"/>
      <c r="H559" s="30"/>
      <c r="I559" s="30"/>
      <c r="J559" s="30"/>
      <c r="K559" s="30">
        <v>1987.4987195201693</v>
      </c>
      <c r="L559" s="30">
        <v>1316.1576997099953</v>
      </c>
      <c r="M559" s="30">
        <v>71413.359376180786</v>
      </c>
    </row>
    <row r="560" spans="1:13" x14ac:dyDescent="0.35">
      <c r="A560" s="30">
        <f>INDEX('Input - Gross flows &amp; stocks'!$Z$6:$AH$5999,UsefulSeries!$A559,1)</f>
        <v>136299</v>
      </c>
      <c r="B560" s="30">
        <f>INDEX('Input - Gross flows &amp; stocks'!$Z$6:$AH$5999,UsefulSeries!$A559,4)</f>
        <v>1971.6666666666667</v>
      </c>
      <c r="C560" s="30">
        <f>INDEX('Input - Gross flows &amp; stocks'!$Z$6:$AH$5999,UsefulSeries!$A559,7)</f>
        <v>3918.6666666666665</v>
      </c>
      <c r="D560" s="30"/>
      <c r="E560" s="30"/>
      <c r="F560" s="30"/>
      <c r="G560" s="30"/>
      <c r="H560" s="30"/>
      <c r="I560" s="30"/>
      <c r="J560" s="30"/>
      <c r="K560" s="30">
        <f t="array" ref="K560:M562">MMULT(MINVERSE($F$5:$H$7),MMULT(A560:C562,TRANSPOSE(MINVERSE($F$5:$H$7))))</f>
        <v>139594.22139074013</v>
      </c>
      <c r="L560" s="30">
        <v>1865.1189425485493</v>
      </c>
      <c r="M560" s="30">
        <v>1970.4766575453466</v>
      </c>
    </row>
    <row r="561" spans="1:13" x14ac:dyDescent="0.35">
      <c r="A561" s="30">
        <f>INDEX('Input - Gross flows &amp; stocks'!$Z$6:$AH$5999,UsefulSeries!$A559,2)</f>
        <v>1801.6666666666667</v>
      </c>
      <c r="B561" s="30">
        <f>INDEX('Input - Gross flows &amp; stocks'!$Z$6:$AH$5999,UsefulSeries!$A559,5)</f>
        <v>3679.6666666666665</v>
      </c>
      <c r="C561" s="30">
        <f>INDEX('Input - Gross flows &amp; stocks'!$Z$6:$AH$5999,UsefulSeries!$A559,8)</f>
        <v>1925.6666666666667</v>
      </c>
      <c r="D561" s="30"/>
      <c r="E561" s="30"/>
      <c r="F561" s="30"/>
      <c r="G561" s="30"/>
      <c r="H561" s="30"/>
      <c r="I561" s="30"/>
      <c r="J561" s="30"/>
      <c r="K561" s="30">
        <v>1669.7963001421945</v>
      </c>
      <c r="L561" s="30">
        <v>4672.9802872763757</v>
      </c>
      <c r="M561" s="30">
        <v>1484.1142851961183</v>
      </c>
    </row>
    <row r="562" spans="1:13" x14ac:dyDescent="0.35">
      <c r="A562" s="30">
        <f>INDEX('Input - Gross flows &amp; stocks'!$Z$6:$AH$5999,UsefulSeries!$A559,3)</f>
        <v>3934</v>
      </c>
      <c r="B562" s="30">
        <f>INDEX('Input - Gross flows &amp; stocks'!$Z$6:$AH$5999,UsefulSeries!$A559,6)</f>
        <v>1772.3333333333333</v>
      </c>
      <c r="C562" s="30">
        <f>INDEX('Input - Gross flows &amp; stocks'!$Z$6:$AH$5999,UsefulSeries!$A559,9)</f>
        <v>70657.333333333328</v>
      </c>
      <c r="D562" s="30"/>
      <c r="E562" s="30"/>
      <c r="F562" s="30"/>
      <c r="G562" s="30"/>
      <c r="H562" s="30"/>
      <c r="I562" s="30"/>
      <c r="J562" s="30"/>
      <c r="K562" s="30">
        <v>2008.1578495880278</v>
      </c>
      <c r="L562" s="30">
        <v>1307.4941233857744</v>
      </c>
      <c r="M562" s="30">
        <v>71416.308966888333</v>
      </c>
    </row>
    <row r="563" spans="1:13" x14ac:dyDescent="0.35">
      <c r="A563" s="30">
        <f>INDEX('Input - Gross flows &amp; stocks'!$Z$6:$AH$5999,UsefulSeries!$A562,1)</f>
        <v>136526.66666666666</v>
      </c>
      <c r="B563" s="30">
        <f>INDEX('Input - Gross flows &amp; stocks'!$Z$6:$AH$5999,UsefulSeries!$A562,4)</f>
        <v>1975</v>
      </c>
      <c r="C563" s="30">
        <f>INDEX('Input - Gross flows &amp; stocks'!$Z$6:$AH$5999,UsefulSeries!$A562,7)</f>
        <v>3858.6666666666665</v>
      </c>
      <c r="D563" s="30"/>
      <c r="E563" s="30"/>
      <c r="F563" s="30"/>
      <c r="G563" s="30"/>
      <c r="H563" s="30"/>
      <c r="I563" s="30"/>
      <c r="J563" s="30"/>
      <c r="K563" s="30">
        <f t="array" ref="K563:M565">MMULT(MINVERSE($F$5:$H$7),MMULT(A563:C565,TRANSPOSE(MINVERSE($F$5:$H$7))))</f>
        <v>139828.0801850314</v>
      </c>
      <c r="L563" s="30">
        <v>1868.5197052123453</v>
      </c>
      <c r="M563" s="30">
        <v>1905.7790223778591</v>
      </c>
    </row>
    <row r="564" spans="1:13" x14ac:dyDescent="0.35">
      <c r="A564" s="30">
        <f>INDEX('Input - Gross flows &amp; stocks'!$Z$6:$AH$5999,UsefulSeries!$A562,2)</f>
        <v>1786</v>
      </c>
      <c r="B564" s="30">
        <f>INDEX('Input - Gross flows &amp; stocks'!$Z$6:$AH$5999,UsefulSeries!$A562,5)</f>
        <v>3685.6666666666665</v>
      </c>
      <c r="C564" s="30">
        <f>INDEX('Input - Gross flows &amp; stocks'!$Z$6:$AH$5999,UsefulSeries!$A562,8)</f>
        <v>1943.6666666666667</v>
      </c>
      <c r="D564" s="30"/>
      <c r="E564" s="30"/>
      <c r="F564" s="30"/>
      <c r="G564" s="30"/>
      <c r="H564" s="30"/>
      <c r="I564" s="30"/>
      <c r="J564" s="30"/>
      <c r="K564" s="30">
        <v>1651.1121949927444</v>
      </c>
      <c r="L564" s="30">
        <v>4680.595585392959</v>
      </c>
      <c r="M564" s="30">
        <v>1503.9784323443596</v>
      </c>
    </row>
    <row r="565" spans="1:13" x14ac:dyDescent="0.35">
      <c r="A565" s="30">
        <f>INDEX('Input - Gross flows &amp; stocks'!$Z$6:$AH$5999,UsefulSeries!$A562,3)</f>
        <v>3951</v>
      </c>
      <c r="B565" s="30">
        <f>INDEX('Input - Gross flows &amp; stocks'!$Z$6:$AH$5999,UsefulSeries!$A562,6)</f>
        <v>1772.6666666666667</v>
      </c>
      <c r="C565" s="30">
        <f>INDEX('Input - Gross flows &amp; stocks'!$Z$6:$AH$5999,UsefulSeries!$A562,9)</f>
        <v>70721.666666666672</v>
      </c>
      <c r="D565" s="30"/>
      <c r="E565" s="30"/>
      <c r="F565" s="30"/>
      <c r="G565" s="30"/>
      <c r="H565" s="30"/>
      <c r="I565" s="30"/>
      <c r="J565" s="30"/>
      <c r="K565" s="30">
        <v>2024.537388357827</v>
      </c>
      <c r="L565" s="30">
        <v>1306.8594441961116</v>
      </c>
      <c r="M565" s="30">
        <v>71480.247254681657</v>
      </c>
    </row>
    <row r="566" spans="1:13" x14ac:dyDescent="0.35">
      <c r="A566" s="30">
        <f>INDEX('Input - Gross flows &amp; stocks'!$Z$6:$AH$5999,UsefulSeries!$A565,1)</f>
        <v>136662.66666666666</v>
      </c>
      <c r="B566" s="30">
        <f>INDEX('Input - Gross flows &amp; stocks'!$Z$6:$AH$5999,UsefulSeries!$A565,4)</f>
        <v>1952.6666666666667</v>
      </c>
      <c r="C566" s="30">
        <f>INDEX('Input - Gross flows &amp; stocks'!$Z$6:$AH$5999,UsefulSeries!$A565,7)</f>
        <v>3784</v>
      </c>
      <c r="D566" s="30"/>
      <c r="E566" s="30"/>
      <c r="F566" s="30"/>
      <c r="G566" s="30"/>
      <c r="H566" s="30"/>
      <c r="I566" s="30"/>
      <c r="J566" s="30"/>
      <c r="K566" s="30">
        <f t="array" ref="K566:M568">MMULT(MINVERSE($F$5:$H$7),MMULT(A566:C568,TRANSPOSE(MINVERSE($F$5:$H$7))))</f>
        <v>139968.70224184784</v>
      </c>
      <c r="L566" s="30">
        <v>1842.0036271681265</v>
      </c>
      <c r="M566" s="30">
        <v>1828.9970478398836</v>
      </c>
    </row>
    <row r="567" spans="1:13" x14ac:dyDescent="0.35">
      <c r="A567" s="30">
        <f>INDEX('Input - Gross flows &amp; stocks'!$Z$6:$AH$5999,UsefulSeries!$A565,2)</f>
        <v>1758</v>
      </c>
      <c r="B567" s="30">
        <f>INDEX('Input - Gross flows &amp; stocks'!$Z$6:$AH$5999,UsefulSeries!$A565,5)</f>
        <v>3726</v>
      </c>
      <c r="C567" s="30">
        <f>INDEX('Input - Gross flows &amp; stocks'!$Z$6:$AH$5999,UsefulSeries!$A565,8)</f>
        <v>1999.3333333333333</v>
      </c>
      <c r="D567" s="30"/>
      <c r="E567" s="30"/>
      <c r="F567" s="30"/>
      <c r="G567" s="30"/>
      <c r="H567" s="30"/>
      <c r="I567" s="30"/>
      <c r="J567" s="30"/>
      <c r="K567" s="30">
        <v>1617.3483803410925</v>
      </c>
      <c r="L567" s="30">
        <v>4731.9676046983459</v>
      </c>
      <c r="M567" s="30">
        <v>1562.6153373192201</v>
      </c>
    </row>
    <row r="568" spans="1:13" x14ac:dyDescent="0.35">
      <c r="A568" s="30">
        <f>INDEX('Input - Gross flows &amp; stocks'!$Z$6:$AH$5999,UsefulSeries!$A565,3)</f>
        <v>4005</v>
      </c>
      <c r="B568" s="30">
        <f>INDEX('Input - Gross flows &amp; stocks'!$Z$6:$AH$5999,UsefulSeries!$A565,6)</f>
        <v>1769.6666666666667</v>
      </c>
      <c r="C568" s="30">
        <f>INDEX('Input - Gross flows &amp; stocks'!$Z$6:$AH$5999,UsefulSeries!$A565,9)</f>
        <v>70815</v>
      </c>
      <c r="D568" s="30"/>
      <c r="E568" s="30"/>
      <c r="F568" s="30"/>
      <c r="G568" s="30"/>
      <c r="H568" s="30"/>
      <c r="I568" s="30"/>
      <c r="J568" s="30"/>
      <c r="K568" s="30">
        <v>2081.0147853154504</v>
      </c>
      <c r="L568" s="30">
        <v>1298.370062592074</v>
      </c>
      <c r="M568" s="30">
        <v>71570.043523356711</v>
      </c>
    </row>
    <row r="569" spans="1:13" x14ac:dyDescent="0.35">
      <c r="A569" s="30">
        <f>INDEX('Input - Gross flows &amp; stocks'!$Z$6:$AH$5999,UsefulSeries!$A568,1)</f>
        <v>136672.33333333334</v>
      </c>
      <c r="B569" s="30">
        <f>INDEX('Input - Gross flows &amp; stocks'!$Z$6:$AH$5999,UsefulSeries!$A568,4)</f>
        <v>1991.3333333333333</v>
      </c>
      <c r="C569" s="30">
        <f>INDEX('Input - Gross flows &amp; stocks'!$Z$6:$AH$5999,UsefulSeries!$A568,7)</f>
        <v>3858</v>
      </c>
      <c r="D569" s="30"/>
      <c r="E569" s="30"/>
      <c r="F569" s="30"/>
      <c r="G569" s="30"/>
      <c r="H569" s="30"/>
      <c r="I569" s="30"/>
      <c r="J569" s="30"/>
      <c r="K569" s="30">
        <f t="array" ref="K569:M571">MMULT(MINVERSE($F$5:$H$7),MMULT(A569:C571,TRANSPOSE(MINVERSE($F$5:$H$7))))</f>
        <v>139977.98715483613</v>
      </c>
      <c r="L569" s="30">
        <v>1886.4813542548961</v>
      </c>
      <c r="M569" s="30">
        <v>1899.8043708673827</v>
      </c>
    </row>
    <row r="570" spans="1:13" x14ac:dyDescent="0.35">
      <c r="A570" s="30">
        <f>INDEX('Input - Gross flows &amp; stocks'!$Z$6:$AH$5999,UsefulSeries!$A568,2)</f>
        <v>1717.6666666666667</v>
      </c>
      <c r="B570" s="30">
        <f>INDEX('Input - Gross flows &amp; stocks'!$Z$6:$AH$5999,UsefulSeries!$A568,5)</f>
        <v>3686.3333333333335</v>
      </c>
      <c r="C570" s="30">
        <f>INDEX('Input - Gross flows &amp; stocks'!$Z$6:$AH$5999,UsefulSeries!$A568,8)</f>
        <v>1992</v>
      </c>
      <c r="D570" s="30"/>
      <c r="E570" s="30"/>
      <c r="F570" s="30"/>
      <c r="G570" s="30"/>
      <c r="H570" s="30"/>
      <c r="I570" s="30"/>
      <c r="J570" s="30"/>
      <c r="K570" s="30">
        <v>1572.0334851741463</v>
      </c>
      <c r="L570" s="30">
        <v>4681.1221937113769</v>
      </c>
      <c r="M570" s="30">
        <v>1559.1368684551335</v>
      </c>
    </row>
    <row r="571" spans="1:13" x14ac:dyDescent="0.35">
      <c r="A571" s="30">
        <f>INDEX('Input - Gross flows &amp; stocks'!$Z$6:$AH$5999,UsefulSeries!$A568,3)</f>
        <v>4058.6666666666665</v>
      </c>
      <c r="B571" s="30">
        <f>INDEX('Input - Gross flows &amp; stocks'!$Z$6:$AH$5999,UsefulSeries!$A568,6)</f>
        <v>1844.3333333333333</v>
      </c>
      <c r="C571" s="30">
        <f>INDEX('Input - Gross flows &amp; stocks'!$Z$6:$AH$5999,UsefulSeries!$A568,9)</f>
        <v>70914</v>
      </c>
      <c r="D571" s="30"/>
      <c r="E571" s="30"/>
      <c r="F571" s="30"/>
      <c r="G571" s="30"/>
      <c r="H571" s="30"/>
      <c r="I571" s="30"/>
      <c r="J571" s="30"/>
      <c r="K571" s="30">
        <v>2137.9283880924568</v>
      </c>
      <c r="L571" s="30">
        <v>1387.3530516566195</v>
      </c>
      <c r="M571" s="30">
        <v>71661.563622029513</v>
      </c>
    </row>
    <row r="572" spans="1:13" x14ac:dyDescent="0.35">
      <c r="A572" s="30">
        <f>INDEX('Input - Gross flows &amp; stocks'!$Z$6:$AH$5999,UsefulSeries!$A571,1)</f>
        <v>136846.66666666666</v>
      </c>
      <c r="B572" s="30">
        <f>INDEX('Input - Gross flows &amp; stocks'!$Z$6:$AH$5999,UsefulSeries!$A571,4)</f>
        <v>2017.6666666666667</v>
      </c>
      <c r="C572" s="30">
        <f>INDEX('Input - Gross flows &amp; stocks'!$Z$6:$AH$5999,UsefulSeries!$A571,7)</f>
        <v>3886.6666666666665</v>
      </c>
      <c r="D572" s="30"/>
      <c r="E572" s="30"/>
      <c r="F572" s="30"/>
      <c r="G572" s="30"/>
      <c r="H572" s="30"/>
      <c r="I572" s="30"/>
      <c r="J572" s="30"/>
      <c r="K572" s="30">
        <f t="array" ref="K572:M574">MMULT(MINVERSE($F$5:$H$7),MMULT(A572:C574,TRANSPOSE(MINVERSE($F$5:$H$7))))</f>
        <v>140157.12548920856</v>
      </c>
      <c r="L572" s="30">
        <v>1918.9007950615251</v>
      </c>
      <c r="M572" s="30">
        <v>1922.6370029118989</v>
      </c>
    </row>
    <row r="573" spans="1:13" x14ac:dyDescent="0.35">
      <c r="A573" s="30">
        <f>INDEX('Input - Gross flows &amp; stocks'!$Z$6:$AH$5999,UsefulSeries!$A571,2)</f>
        <v>1670.6666666666667</v>
      </c>
      <c r="B573" s="30">
        <f>INDEX('Input - Gross flows &amp; stocks'!$Z$6:$AH$5999,UsefulSeries!$A571,5)</f>
        <v>3573</v>
      </c>
      <c r="C573" s="30">
        <f>INDEX('Input - Gross flows &amp; stocks'!$Z$6:$AH$5999,UsefulSeries!$A571,8)</f>
        <v>2026</v>
      </c>
      <c r="D573" s="30"/>
      <c r="E573" s="30"/>
      <c r="F573" s="30"/>
      <c r="G573" s="30"/>
      <c r="H573" s="30"/>
      <c r="I573" s="30"/>
      <c r="J573" s="30"/>
      <c r="K573" s="30">
        <v>1520.5880487396514</v>
      </c>
      <c r="L573" s="30">
        <v>4536.4923591083707</v>
      </c>
      <c r="M573" s="30">
        <v>1611.7268278005677</v>
      </c>
    </row>
    <row r="574" spans="1:13" x14ac:dyDescent="0.35">
      <c r="A574" s="30">
        <f>INDEX('Input - Gross flows &amp; stocks'!$Z$6:$AH$5999,UsefulSeries!$A571,3)</f>
        <v>4022.3333333333335</v>
      </c>
      <c r="B574" s="30">
        <f>INDEX('Input - Gross flows &amp; stocks'!$Z$6:$AH$5999,UsefulSeries!$A571,6)</f>
        <v>1838.6666666666667</v>
      </c>
      <c r="C574" s="30">
        <f>INDEX('Input - Gross flows &amp; stocks'!$Z$6:$AH$5999,UsefulSeries!$A571,9)</f>
        <v>71056</v>
      </c>
      <c r="D574" s="30"/>
      <c r="E574" s="30"/>
      <c r="F574" s="30"/>
      <c r="G574" s="30"/>
      <c r="H574" s="30"/>
      <c r="I574" s="30"/>
      <c r="J574" s="30"/>
      <c r="K574" s="30">
        <v>2103.3270555656968</v>
      </c>
      <c r="L574" s="30">
        <v>1394.0467365120639</v>
      </c>
      <c r="M574" s="30">
        <v>71801.598920575139</v>
      </c>
    </row>
    <row r="575" spans="1:13" x14ac:dyDescent="0.35">
      <c r="A575" s="30">
        <f>INDEX('Input - Gross flows &amp; stocks'!$Z$6:$AH$5999,UsefulSeries!$A574,1)</f>
        <v>137138.33333333334</v>
      </c>
      <c r="B575" s="30">
        <f>INDEX('Input - Gross flows &amp; stocks'!$Z$6:$AH$5999,UsefulSeries!$A574,4)</f>
        <v>1941.6666666666667</v>
      </c>
      <c r="C575" s="30">
        <f>INDEX('Input - Gross flows &amp; stocks'!$Z$6:$AH$5999,UsefulSeries!$A574,7)</f>
        <v>3992.3333333333335</v>
      </c>
      <c r="D575" s="30"/>
      <c r="E575" s="30"/>
      <c r="F575" s="30"/>
      <c r="G575" s="30"/>
      <c r="H575" s="30"/>
      <c r="I575" s="30"/>
      <c r="J575" s="30"/>
      <c r="K575" s="30">
        <f t="array" ref="K575:M577">MMULT(MINVERSE($F$5:$H$7),MMULT(A575:C577,TRANSPOSE(MINVERSE($F$5:$H$7))))</f>
        <v>140457.53663334576</v>
      </c>
      <c r="L575" s="30">
        <v>1832.0780705025531</v>
      </c>
      <c r="M575" s="30">
        <v>2036.9173750408863</v>
      </c>
    </row>
    <row r="576" spans="1:13" x14ac:dyDescent="0.35">
      <c r="A576" s="30">
        <f>INDEX('Input - Gross flows &amp; stocks'!$Z$6:$AH$5999,UsefulSeries!$A574,2)</f>
        <v>1673</v>
      </c>
      <c r="B576" s="30">
        <f>INDEX('Input - Gross flows &amp; stocks'!$Z$6:$AH$5999,UsefulSeries!$A574,5)</f>
        <v>3533</v>
      </c>
      <c r="C576" s="30">
        <f>INDEX('Input - Gross flows &amp; stocks'!$Z$6:$AH$5999,UsefulSeries!$A574,8)</f>
        <v>1942.6666666666667</v>
      </c>
      <c r="D576" s="30"/>
      <c r="E576" s="30"/>
      <c r="F576" s="30"/>
      <c r="G576" s="30"/>
      <c r="H576" s="30"/>
      <c r="I576" s="30"/>
      <c r="J576" s="30"/>
      <c r="K576" s="30">
        <v>1524.3668149086307</v>
      </c>
      <c r="L576" s="30">
        <v>4485.9965190016919</v>
      </c>
      <c r="M576" s="30">
        <v>1521.0857924744387</v>
      </c>
    </row>
    <row r="577" spans="1:13" x14ac:dyDescent="0.35">
      <c r="A577" s="30">
        <f>INDEX('Input - Gross flows &amp; stocks'!$Z$6:$AH$5999,UsefulSeries!$A574,3)</f>
        <v>3940.3333333333335</v>
      </c>
      <c r="B577" s="30">
        <f>INDEX('Input - Gross flows &amp; stocks'!$Z$6:$AH$5999,UsefulSeries!$A574,6)</f>
        <v>1825.3333333333333</v>
      </c>
      <c r="C577" s="30">
        <f>INDEX('Input - Gross flows &amp; stocks'!$Z$6:$AH$5999,UsefulSeries!$A574,9)</f>
        <v>71165</v>
      </c>
      <c r="D577" s="30"/>
      <c r="E577" s="30"/>
      <c r="F577" s="30"/>
      <c r="G577" s="30"/>
      <c r="H577" s="30"/>
      <c r="I577" s="30"/>
      <c r="J577" s="30"/>
      <c r="K577" s="30">
        <v>2015.8966299121364</v>
      </c>
      <c r="L577" s="30">
        <v>1384.4200604582938</v>
      </c>
      <c r="M577" s="30">
        <v>71922.199799662572</v>
      </c>
    </row>
    <row r="578" spans="1:13" x14ac:dyDescent="0.35">
      <c r="A578" s="30">
        <f>INDEX('Input - Gross flows &amp; stocks'!$Z$6:$AH$5999,UsefulSeries!$A577,1)</f>
        <v>137486.66666666666</v>
      </c>
      <c r="B578" s="30">
        <f>INDEX('Input - Gross flows &amp; stocks'!$Z$6:$AH$5999,UsefulSeries!$A577,4)</f>
        <v>1936.3333333333333</v>
      </c>
      <c r="C578" s="30">
        <f>INDEX('Input - Gross flows &amp; stocks'!$Z$6:$AH$5999,UsefulSeries!$A577,7)</f>
        <v>3975</v>
      </c>
      <c r="D578" s="30"/>
      <c r="E578" s="30"/>
      <c r="F578" s="30"/>
      <c r="G578" s="30"/>
      <c r="H578" s="30"/>
      <c r="I578" s="30"/>
      <c r="J578" s="30"/>
      <c r="K578" s="30">
        <f t="array" ref="K578:M580">MMULT(MINVERSE($F$5:$H$7),MMULT(A578:C580,TRANSPOSE(MINVERSE($F$5:$H$7))))</f>
        <v>140814.93900190308</v>
      </c>
      <c r="L578" s="30">
        <v>1826.678774367002</v>
      </c>
      <c r="M578" s="30">
        <v>2016.4956325677235</v>
      </c>
    </row>
    <row r="579" spans="1:13" x14ac:dyDescent="0.35">
      <c r="A579" s="30">
        <f>INDEX('Input - Gross flows &amp; stocks'!$Z$6:$AH$5999,UsefulSeries!$A577,2)</f>
        <v>1671.6666666666667</v>
      </c>
      <c r="B579" s="30">
        <f>INDEX('Input - Gross flows &amp; stocks'!$Z$6:$AH$5999,UsefulSeries!$A577,5)</f>
        <v>3497</v>
      </c>
      <c r="C579" s="30">
        <f>INDEX('Input - Gross flows &amp; stocks'!$Z$6:$AH$5999,UsefulSeries!$A577,8)</f>
        <v>1911</v>
      </c>
      <c r="D579" s="30"/>
      <c r="E579" s="30"/>
      <c r="F579" s="30"/>
      <c r="G579" s="30"/>
      <c r="H579" s="30"/>
      <c r="I579" s="30"/>
      <c r="J579" s="30"/>
      <c r="K579" s="30">
        <v>1523.2619672413036</v>
      </c>
      <c r="L579" s="30">
        <v>4440.528506369682</v>
      </c>
      <c r="M579" s="30">
        <v>1489.3012367465628</v>
      </c>
    </row>
    <row r="580" spans="1:13" x14ac:dyDescent="0.35">
      <c r="A580" s="30">
        <f>INDEX('Input - Gross flows &amp; stocks'!$Z$6:$AH$5999,UsefulSeries!$A577,3)</f>
        <v>3912.3333333333335</v>
      </c>
      <c r="B580" s="30">
        <f>INDEX('Input - Gross flows &amp; stocks'!$Z$6:$AH$5999,UsefulSeries!$A577,6)</f>
        <v>1739</v>
      </c>
      <c r="C580" s="30">
        <f>INDEX('Input - Gross flows &amp; stocks'!$Z$6:$AH$5999,UsefulSeries!$A577,9)</f>
        <v>71208.333333333328</v>
      </c>
      <c r="D580" s="30"/>
      <c r="E580" s="30"/>
      <c r="F580" s="30"/>
      <c r="G580" s="30"/>
      <c r="H580" s="30"/>
      <c r="I580" s="30"/>
      <c r="J580" s="30"/>
      <c r="K580" s="30">
        <v>1985.3506233654346</v>
      </c>
      <c r="L580" s="30">
        <v>1290.4670432676314</v>
      </c>
      <c r="M580" s="30">
        <v>71979.207305855642</v>
      </c>
    </row>
    <row r="581" spans="1:13" x14ac:dyDescent="0.35">
      <c r="A581" s="30">
        <f>INDEX('Input - Gross flows &amp; stocks'!$Z$6:$AH$5999,UsefulSeries!$A580,1)</f>
        <v>137648.66666666666</v>
      </c>
      <c r="B581" s="30">
        <f>INDEX('Input - Gross flows &amp; stocks'!$Z$6:$AH$5999,UsefulSeries!$A580,4)</f>
        <v>1917.6666666666667</v>
      </c>
      <c r="C581" s="30">
        <f>INDEX('Input - Gross flows &amp; stocks'!$Z$6:$AH$5999,UsefulSeries!$A580,7)</f>
        <v>4007</v>
      </c>
      <c r="D581" s="30"/>
      <c r="E581" s="30"/>
      <c r="F581" s="30"/>
      <c r="G581" s="30"/>
      <c r="H581" s="30"/>
      <c r="I581" s="30"/>
      <c r="J581" s="30"/>
      <c r="K581" s="30">
        <f t="array" ref="K581:M583">MMULT(MINVERSE($F$5:$H$7),MMULT(A581:C583,TRANSPOSE(MINVERSE($F$5:$H$7))))</f>
        <v>140978.65186510066</v>
      </c>
      <c r="L581" s="30">
        <v>1805.6484282352242</v>
      </c>
      <c r="M581" s="30">
        <v>2050.6748197593292</v>
      </c>
    </row>
    <row r="582" spans="1:13" x14ac:dyDescent="0.35">
      <c r="A582" s="30">
        <f>INDEX('Input - Gross flows &amp; stocks'!$Z$6:$AH$5999,UsefulSeries!$A580,2)</f>
        <v>1767.3333333333333</v>
      </c>
      <c r="B582" s="30">
        <f>INDEX('Input - Gross flows &amp; stocks'!$Z$6:$AH$5999,UsefulSeries!$A580,5)</f>
        <v>3471</v>
      </c>
      <c r="C582" s="30">
        <f>INDEX('Input - Gross flows &amp; stocks'!$Z$6:$AH$5999,UsefulSeries!$A580,8)</f>
        <v>1867.3333333333333</v>
      </c>
      <c r="D582" s="30"/>
      <c r="E582" s="30"/>
      <c r="F582" s="30"/>
      <c r="G582" s="30"/>
      <c r="H582" s="30"/>
      <c r="I582" s="30"/>
      <c r="J582" s="30"/>
      <c r="K582" s="30">
        <v>1632.869258324215</v>
      </c>
      <c r="L582" s="30">
        <v>4407.4318394412694</v>
      </c>
      <c r="M582" s="30">
        <v>1441.7366797036534</v>
      </c>
    </row>
    <row r="583" spans="1:13" x14ac:dyDescent="0.35">
      <c r="A583" s="30">
        <f>INDEX('Input - Gross flows &amp; stocks'!$Z$6:$AH$5999,UsefulSeries!$A580,3)</f>
        <v>4010.3333333333335</v>
      </c>
      <c r="B583" s="30">
        <f>INDEX('Input - Gross flows &amp; stocks'!$Z$6:$AH$5999,UsefulSeries!$A580,6)</f>
        <v>1716.6666666666667</v>
      </c>
      <c r="C583" s="30">
        <f>INDEX('Input - Gross flows &amp; stocks'!$Z$6:$AH$5999,UsefulSeries!$A580,9)</f>
        <v>71155.666666666672</v>
      </c>
      <c r="D583" s="30"/>
      <c r="E583" s="30"/>
      <c r="F583" s="30"/>
      <c r="G583" s="30"/>
      <c r="H583" s="30"/>
      <c r="I583" s="30"/>
      <c r="J583" s="30"/>
      <c r="K583" s="30">
        <v>2073.889506328645</v>
      </c>
      <c r="L583" s="30">
        <v>1268.4108877421352</v>
      </c>
      <c r="M583" s="30">
        <v>71931.304010819265</v>
      </c>
    </row>
    <row r="584" spans="1:13" x14ac:dyDescent="0.35">
      <c r="A584" s="30">
        <f>INDEX('Input - Gross flows &amp; stocks'!$Z$6:$AH$5999,UsefulSeries!$A583,1)</f>
        <v>137718.66666666666</v>
      </c>
      <c r="B584" s="30">
        <f>INDEX('Input - Gross flows &amp; stocks'!$Z$6:$AH$5999,UsefulSeries!$A583,4)</f>
        <v>1975.3333333333333</v>
      </c>
      <c r="C584" s="30">
        <f>INDEX('Input - Gross flows &amp; stocks'!$Z$6:$AH$5999,UsefulSeries!$A583,7)</f>
        <v>4067</v>
      </c>
      <c r="D584" s="30"/>
      <c r="E584" s="30"/>
      <c r="F584" s="30"/>
      <c r="G584" s="30"/>
      <c r="H584" s="30"/>
      <c r="I584" s="30"/>
      <c r="J584" s="30"/>
      <c r="K584" s="30">
        <f t="array" ref="K584:M586">MMULT(MINVERSE($F$5:$H$7),MMULT(A584:C586,TRANSPOSE(MINVERSE($F$5:$H$7))))</f>
        <v>141047.80005562757</v>
      </c>
      <c r="L584" s="30">
        <v>1872.6310945135649</v>
      </c>
      <c r="M584" s="30">
        <v>2105.4860028950998</v>
      </c>
    </row>
    <row r="585" spans="1:13" x14ac:dyDescent="0.35">
      <c r="A585" s="30">
        <f>INDEX('Input - Gross flows &amp; stocks'!$Z$6:$AH$5999,UsefulSeries!$A583,2)</f>
        <v>1788</v>
      </c>
      <c r="B585" s="30">
        <f>INDEX('Input - Gross flows &amp; stocks'!$Z$6:$AH$5999,UsefulSeries!$A583,5)</f>
        <v>3407.6666666666665</v>
      </c>
      <c r="C585" s="30">
        <f>INDEX('Input - Gross flows &amp; stocks'!$Z$6:$AH$5999,UsefulSeries!$A583,8)</f>
        <v>1843.6666666666667</v>
      </c>
      <c r="D585" s="30"/>
      <c r="E585" s="30"/>
      <c r="F585" s="30"/>
      <c r="G585" s="30"/>
      <c r="H585" s="30"/>
      <c r="I585" s="30"/>
      <c r="J585" s="30"/>
      <c r="K585" s="30">
        <v>1657.6412381466828</v>
      </c>
      <c r="L585" s="30">
        <v>4326.459961322048</v>
      </c>
      <c r="M585" s="30">
        <v>1422.3265419070981</v>
      </c>
    </row>
    <row r="586" spans="1:13" x14ac:dyDescent="0.35">
      <c r="A586" s="30">
        <f>INDEX('Input - Gross flows &amp; stocks'!$Z$6:$AH$5999,UsefulSeries!$A583,3)</f>
        <v>4124</v>
      </c>
      <c r="B586" s="30">
        <f>INDEX('Input - Gross flows &amp; stocks'!$Z$6:$AH$5999,UsefulSeries!$A583,6)</f>
        <v>1741</v>
      </c>
      <c r="C586" s="30">
        <f>INDEX('Input - Gross flows &amp; stocks'!$Z$6:$AH$5999,UsefulSeries!$A583,9)</f>
        <v>71112.666666666672</v>
      </c>
      <c r="D586" s="30"/>
      <c r="E586" s="30"/>
      <c r="F586" s="30"/>
      <c r="G586" s="30"/>
      <c r="H586" s="30"/>
      <c r="I586" s="30"/>
      <c r="J586" s="30"/>
      <c r="K586" s="30">
        <v>2186.488068165761</v>
      </c>
      <c r="L586" s="30">
        <v>1303.0982377122145</v>
      </c>
      <c r="M586" s="30">
        <v>71885.059173883434</v>
      </c>
    </row>
    <row r="587" spans="1:13" x14ac:dyDescent="0.35">
      <c r="A587" s="30">
        <f>INDEX('Input - Gross flows &amp; stocks'!$Z$6:$AH$5999,UsefulSeries!$A586,1)</f>
        <v>137877.66666666666</v>
      </c>
      <c r="B587" s="30">
        <f>INDEX('Input - Gross flows &amp; stocks'!$Z$6:$AH$5999,UsefulSeries!$A586,4)</f>
        <v>1998.6666666666667</v>
      </c>
      <c r="C587" s="30">
        <f>INDEX('Input - Gross flows &amp; stocks'!$Z$6:$AH$5999,UsefulSeries!$A586,7)</f>
        <v>4091.6666666666665</v>
      </c>
      <c r="D587" s="30"/>
      <c r="E587" s="30"/>
      <c r="F587" s="30"/>
      <c r="G587" s="30"/>
      <c r="H587" s="30"/>
      <c r="I587" s="30"/>
      <c r="J587" s="30"/>
      <c r="K587" s="30">
        <f t="array" ref="K587:M589">MMULT(MINVERSE($F$5:$H$7),MMULT(A587:C589,TRANSPOSE(MINVERSE($F$5:$H$7))))</f>
        <v>141209.7326210693</v>
      </c>
      <c r="L587" s="30">
        <v>1901.0381610024006</v>
      </c>
      <c r="M587" s="30">
        <v>2125.1613785545665</v>
      </c>
    </row>
    <row r="588" spans="1:13" x14ac:dyDescent="0.35">
      <c r="A588" s="30">
        <f>INDEX('Input - Gross flows &amp; stocks'!$Z$6:$AH$5999,UsefulSeries!$A586,2)</f>
        <v>1796</v>
      </c>
      <c r="B588" s="30">
        <f>INDEX('Input - Gross flows &amp; stocks'!$Z$6:$AH$5999,UsefulSeries!$A586,5)</f>
        <v>3320</v>
      </c>
      <c r="C588" s="30">
        <f>INDEX('Input - Gross flows &amp; stocks'!$Z$6:$AH$5999,UsefulSeries!$A586,8)</f>
        <v>1893.6666666666667</v>
      </c>
      <c r="D588" s="30"/>
      <c r="E588" s="30"/>
      <c r="F588" s="30"/>
      <c r="G588" s="30"/>
      <c r="H588" s="30"/>
      <c r="I588" s="30"/>
      <c r="J588" s="30"/>
      <c r="K588" s="30">
        <v>1668.1491986317326</v>
      </c>
      <c r="L588" s="30">
        <v>4214.3850302626843</v>
      </c>
      <c r="M588" s="30">
        <v>1489.8326441520767</v>
      </c>
    </row>
    <row r="589" spans="1:13" x14ac:dyDescent="0.35">
      <c r="A589" s="30">
        <f>INDEX('Input - Gross flows &amp; stocks'!$Z$6:$AH$5999,UsefulSeries!$A586,3)</f>
        <v>4165.666666666667</v>
      </c>
      <c r="B589" s="30">
        <f>INDEX('Input - Gross flows &amp; stocks'!$Z$6:$AH$5999,UsefulSeries!$A586,6)</f>
        <v>1737.3333333333333</v>
      </c>
      <c r="C589" s="30">
        <f>INDEX('Input - Gross flows &amp; stocks'!$Z$6:$AH$5999,UsefulSeries!$A586,9)</f>
        <v>71116</v>
      </c>
      <c r="D589" s="30"/>
      <c r="E589" s="30"/>
      <c r="F589" s="30"/>
      <c r="G589" s="30"/>
      <c r="H589" s="30"/>
      <c r="I589" s="30"/>
      <c r="J589" s="30"/>
      <c r="K589" s="30">
        <v>2226.3813138055716</v>
      </c>
      <c r="L589" s="30">
        <v>1309.2874686245414</v>
      </c>
      <c r="M589" s="30">
        <v>71881.731457995877</v>
      </c>
    </row>
    <row r="590" spans="1:13" x14ac:dyDescent="0.35">
      <c r="A590" s="30">
        <f>INDEX('Input - Gross flows &amp; stocks'!$Z$6:$AH$5999,UsefulSeries!$A589,1)</f>
        <v>138070.33333333334</v>
      </c>
      <c r="B590" s="30">
        <f>INDEX('Input - Gross flows &amp; stocks'!$Z$6:$AH$5999,UsefulSeries!$A589,4)</f>
        <v>2010.3333333333333</v>
      </c>
      <c r="C590" s="30">
        <f>INDEX('Input - Gross flows &amp; stocks'!$Z$6:$AH$5999,UsefulSeries!$A589,7)</f>
        <v>4030.6666666666665</v>
      </c>
      <c r="D590" s="30"/>
      <c r="E590" s="30"/>
      <c r="F590" s="30"/>
      <c r="G590" s="30"/>
      <c r="H590" s="30"/>
      <c r="I590" s="30"/>
      <c r="J590" s="30"/>
      <c r="K590" s="30">
        <f t="array" ref="K590:M592">MMULT(MINVERSE($F$5:$H$7),MMULT(A590:C592,TRANSPOSE(MINVERSE($F$5:$H$7))))</f>
        <v>141407.12041112263</v>
      </c>
      <c r="L590" s="30">
        <v>1914.9227106649239</v>
      </c>
      <c r="M590" s="30">
        <v>2058.3669222934923</v>
      </c>
    </row>
    <row r="591" spans="1:13" x14ac:dyDescent="0.35">
      <c r="A591" s="30">
        <f>INDEX('Input - Gross flows &amp; stocks'!$Z$6:$AH$5999,UsefulSeries!$A589,2)</f>
        <v>1802</v>
      </c>
      <c r="B591" s="30">
        <f>INDEX('Input - Gross flows &amp; stocks'!$Z$6:$AH$5999,UsefulSeries!$A589,5)</f>
        <v>3291.3333333333335</v>
      </c>
      <c r="C591" s="30">
        <f>INDEX('Input - Gross flows &amp; stocks'!$Z$6:$AH$5999,UsefulSeries!$A589,8)</f>
        <v>1929.6666666666667</v>
      </c>
      <c r="D591" s="30"/>
      <c r="E591" s="30"/>
      <c r="F591" s="30"/>
      <c r="G591" s="30"/>
      <c r="H591" s="30"/>
      <c r="I591" s="30"/>
      <c r="J591" s="30"/>
      <c r="K591" s="30">
        <v>1675.0838338779631</v>
      </c>
      <c r="L591" s="30">
        <v>4177.6706262313537</v>
      </c>
      <c r="M591" s="30">
        <v>1534.1376820685923</v>
      </c>
    </row>
    <row r="592" spans="1:13" x14ac:dyDescent="0.35">
      <c r="A592" s="30">
        <f>INDEX('Input - Gross flows &amp; stocks'!$Z$6:$AH$5999,UsefulSeries!$A589,3)</f>
        <v>4170.666666666667</v>
      </c>
      <c r="B592" s="30">
        <f>INDEX('Input - Gross flows &amp; stocks'!$Z$6:$AH$5999,UsefulSeries!$A589,6)</f>
        <v>1730</v>
      </c>
      <c r="C592" s="30">
        <f>INDEX('Input - Gross flows &amp; stocks'!$Z$6:$AH$5999,UsefulSeries!$A589,9)</f>
        <v>71192.666666666672</v>
      </c>
      <c r="D592" s="30"/>
      <c r="E592" s="30"/>
      <c r="F592" s="30"/>
      <c r="G592" s="30"/>
      <c r="H592" s="30"/>
      <c r="I592" s="30"/>
      <c r="J592" s="30"/>
      <c r="K592" s="30">
        <v>2228.5369976940883</v>
      </c>
      <c r="L592" s="30">
        <v>1304.0532504165847</v>
      </c>
      <c r="M592" s="30">
        <v>71956.841933354517</v>
      </c>
    </row>
    <row r="593" spans="1:13" x14ac:dyDescent="0.35">
      <c r="A593" s="30">
        <f>INDEX('Input - Gross flows &amp; stocks'!$Z$6:$AH$5999,UsefulSeries!$A592,1)</f>
        <v>138240.66666666666</v>
      </c>
      <c r="B593" s="30">
        <f>INDEX('Input - Gross flows &amp; stocks'!$Z$6:$AH$5999,UsefulSeries!$A592,4)</f>
        <v>2036.3333333333333</v>
      </c>
      <c r="C593" s="30">
        <f>INDEX('Input - Gross flows &amp; stocks'!$Z$6:$AH$5999,UsefulSeries!$A592,7)</f>
        <v>4026</v>
      </c>
      <c r="D593" s="30"/>
      <c r="E593" s="30"/>
      <c r="F593" s="30"/>
      <c r="G593" s="30"/>
      <c r="H593" s="30"/>
      <c r="I593" s="30"/>
      <c r="J593" s="30"/>
      <c r="K593" s="30">
        <f t="array" ref="K593:M595">MMULT(MINVERSE($F$5:$H$7),MMULT(A593:C595,TRANSPOSE(MINVERSE($F$5:$H$7))))</f>
        <v>141581.47127566361</v>
      </c>
      <c r="L593" s="30">
        <v>1944.4646715494221</v>
      </c>
      <c r="M593" s="30">
        <v>2047.9053399133059</v>
      </c>
    </row>
    <row r="594" spans="1:13" x14ac:dyDescent="0.35">
      <c r="A594" s="30">
        <f>INDEX('Input - Gross flows &amp; stocks'!$Z$6:$AH$5999,UsefulSeries!$A592,2)</f>
        <v>1792.3333333333333</v>
      </c>
      <c r="B594" s="30">
        <f>INDEX('Input - Gross flows &amp; stocks'!$Z$6:$AH$5999,UsefulSeries!$A592,5)</f>
        <v>3286</v>
      </c>
      <c r="C594" s="30">
        <f>INDEX('Input - Gross flows &amp; stocks'!$Z$6:$AH$5999,UsefulSeries!$A592,8)</f>
        <v>1970.6666666666667</v>
      </c>
      <c r="D594" s="30"/>
      <c r="E594" s="30"/>
      <c r="F594" s="30"/>
      <c r="G594" s="30"/>
      <c r="H594" s="30"/>
      <c r="I594" s="30"/>
      <c r="J594" s="30"/>
      <c r="K594" s="30">
        <v>1663.6284110179408</v>
      </c>
      <c r="L594" s="30">
        <v>4170.6870114844469</v>
      </c>
      <c r="M594" s="30">
        <v>1581.4984699557135</v>
      </c>
    </row>
    <row r="595" spans="1:13" x14ac:dyDescent="0.35">
      <c r="A595" s="30">
        <f>INDEX('Input - Gross flows &amp; stocks'!$Z$6:$AH$5999,UsefulSeries!$A592,3)</f>
        <v>4155.333333333333</v>
      </c>
      <c r="B595" s="30">
        <f>INDEX('Input - Gross flows &amp; stocks'!$Z$6:$AH$5999,UsefulSeries!$A592,6)</f>
        <v>1727.6666666666667</v>
      </c>
      <c r="C595" s="30">
        <f>INDEX('Input - Gross flows &amp; stocks'!$Z$6:$AH$5999,UsefulSeries!$A592,9)</f>
        <v>71227</v>
      </c>
      <c r="D595" s="30"/>
      <c r="E595" s="30"/>
      <c r="F595" s="30"/>
      <c r="G595" s="30"/>
      <c r="H595" s="30"/>
      <c r="I595" s="30"/>
      <c r="J595" s="30"/>
      <c r="K595" s="30">
        <v>2212.0540437946261</v>
      </c>
      <c r="L595" s="30">
        <v>1301.677693964509</v>
      </c>
      <c r="M595" s="30">
        <v>71987.714766343444</v>
      </c>
    </row>
    <row r="596" spans="1:13" x14ac:dyDescent="0.35">
      <c r="A596" s="30">
        <f>INDEX('Input - Gross flows &amp; stocks'!$Z$6:$AH$5999,UsefulSeries!$A595,1)</f>
        <v>138412.33333333334</v>
      </c>
      <c r="B596" s="30">
        <f>INDEX('Input - Gross flows &amp; stocks'!$Z$6:$AH$5999,UsefulSeries!$A595,4)</f>
        <v>2056</v>
      </c>
      <c r="C596" s="30">
        <f>INDEX('Input - Gross flows &amp; stocks'!$Z$6:$AH$5999,UsefulSeries!$A595,7)</f>
        <v>3974</v>
      </c>
      <c r="D596" s="30"/>
      <c r="E596" s="30"/>
      <c r="F596" s="30"/>
      <c r="G596" s="30"/>
      <c r="H596" s="30"/>
      <c r="I596" s="30"/>
      <c r="J596" s="30"/>
      <c r="K596" s="30">
        <f t="array" ref="K596:M598">MMULT(MINVERSE($F$5:$H$7),MMULT(A596:C598,TRANSPOSE(MINVERSE($F$5:$H$7))))</f>
        <v>141757.19144013585</v>
      </c>
      <c r="L596" s="30">
        <v>1966.0433096281588</v>
      </c>
      <c r="M596" s="30">
        <v>1991.8858336137941</v>
      </c>
    </row>
    <row r="597" spans="1:13" x14ac:dyDescent="0.35">
      <c r="A597" s="30">
        <f>INDEX('Input - Gross flows &amp; stocks'!$Z$6:$AH$5999,UsefulSeries!$A595,2)</f>
        <v>1795.3333333333333</v>
      </c>
      <c r="B597" s="30">
        <f>INDEX('Input - Gross flows &amp; stocks'!$Z$6:$AH$5999,UsefulSeries!$A595,5)</f>
        <v>3320.3333333333335</v>
      </c>
      <c r="C597" s="30">
        <f>INDEX('Input - Gross flows &amp; stocks'!$Z$6:$AH$5999,UsefulSeries!$A595,8)</f>
        <v>1887.3333333333333</v>
      </c>
      <c r="D597" s="30"/>
      <c r="E597" s="30"/>
      <c r="F597" s="30"/>
      <c r="G597" s="30"/>
      <c r="H597" s="30"/>
      <c r="I597" s="30"/>
      <c r="J597" s="30"/>
      <c r="K597" s="30">
        <v>1666.3378311026333</v>
      </c>
      <c r="L597" s="30">
        <v>4214.8077776274695</v>
      </c>
      <c r="M597" s="30">
        <v>1481.9196273147272</v>
      </c>
    </row>
    <row r="598" spans="1:13" x14ac:dyDescent="0.35">
      <c r="A598" s="30">
        <f>INDEX('Input - Gross flows &amp; stocks'!$Z$6:$AH$5999,UsefulSeries!$A595,3)</f>
        <v>4161.333333333333</v>
      </c>
      <c r="B598" s="30">
        <f>INDEX('Input - Gross flows &amp; stocks'!$Z$6:$AH$5999,UsefulSeries!$A595,6)</f>
        <v>1710.6666666666667</v>
      </c>
      <c r="C598" s="30">
        <f>INDEX('Input - Gross flows &amp; stocks'!$Z$6:$AH$5999,UsefulSeries!$A595,9)</f>
        <v>71393.666666666672</v>
      </c>
      <c r="D598" s="30"/>
      <c r="E598" s="30"/>
      <c r="F598" s="30"/>
      <c r="G598" s="30"/>
      <c r="H598" s="30"/>
      <c r="I598" s="30"/>
      <c r="J598" s="30"/>
      <c r="K598" s="30">
        <v>2215.6108471185776</v>
      </c>
      <c r="L598" s="30">
        <v>1277.3012597117847</v>
      </c>
      <c r="M598" s="30">
        <v>72169.03608224522</v>
      </c>
    </row>
    <row r="599" spans="1:13" x14ac:dyDescent="0.35">
      <c r="A599" s="30">
        <f>INDEX('Input - Gross flows &amp; stocks'!$Z$6:$AH$5999,UsefulSeries!$A598,1)</f>
        <v>138730.33333333334</v>
      </c>
      <c r="B599" s="30">
        <f>INDEX('Input - Gross flows &amp; stocks'!$Z$6:$AH$5999,UsefulSeries!$A598,4)</f>
        <v>2012.3333333333333</v>
      </c>
      <c r="C599" s="30">
        <f>INDEX('Input - Gross flows &amp; stocks'!$Z$6:$AH$5999,UsefulSeries!$A598,7)</f>
        <v>4068</v>
      </c>
      <c r="D599" s="30"/>
      <c r="E599" s="30"/>
      <c r="F599" s="30"/>
      <c r="G599" s="30"/>
      <c r="H599" s="30"/>
      <c r="I599" s="30"/>
      <c r="J599" s="30"/>
      <c r="K599" s="30">
        <f t="array" ref="K599:M601">MMULT(MINVERSE($F$5:$H$7),MMULT(A599:C601,TRANSPOSE(MINVERSE($F$5:$H$7))))</f>
        <v>142085.26640235214</v>
      </c>
      <c r="L599" s="30">
        <v>1915.4862001588347</v>
      </c>
      <c r="M599" s="30">
        <v>2090.4177250882062</v>
      </c>
    </row>
    <row r="600" spans="1:13" x14ac:dyDescent="0.35">
      <c r="A600" s="30">
        <f>INDEX('Input - Gross flows &amp; stocks'!$Z$6:$AH$5999,UsefulSeries!$A598,2)</f>
        <v>1745</v>
      </c>
      <c r="B600" s="30">
        <f>INDEX('Input - Gross flows &amp; stocks'!$Z$6:$AH$5999,UsefulSeries!$A598,5)</f>
        <v>3303.6666666666665</v>
      </c>
      <c r="C600" s="30">
        <f>INDEX('Input - Gross flows &amp; stocks'!$Z$6:$AH$5999,UsefulSeries!$A598,8)</f>
        <v>1800.3333333333333</v>
      </c>
      <c r="D600" s="30"/>
      <c r="E600" s="30"/>
      <c r="F600" s="30"/>
      <c r="G600" s="30"/>
      <c r="H600" s="30"/>
      <c r="I600" s="30"/>
      <c r="J600" s="30"/>
      <c r="K600" s="30">
        <v>1609.4058207276973</v>
      </c>
      <c r="L600" s="30">
        <v>4194.0531607893499</v>
      </c>
      <c r="M600" s="30">
        <v>1384.8038647387887</v>
      </c>
    </row>
    <row r="601" spans="1:13" x14ac:dyDescent="0.35">
      <c r="A601" s="30">
        <f>INDEX('Input - Gross flows &amp; stocks'!$Z$6:$AH$5999,UsefulSeries!$A598,3)</f>
        <v>4048</v>
      </c>
      <c r="B601" s="30">
        <f>INDEX('Input - Gross flows &amp; stocks'!$Z$6:$AH$5999,UsefulSeries!$A598,6)</f>
        <v>1720</v>
      </c>
      <c r="C601" s="30">
        <f>INDEX('Input - Gross flows &amp; stocks'!$Z$6:$AH$5999,UsefulSeries!$A598,9)</f>
        <v>71533</v>
      </c>
      <c r="D601" s="30"/>
      <c r="E601" s="30"/>
      <c r="F601" s="30"/>
      <c r="G601" s="30"/>
      <c r="H601" s="30"/>
      <c r="I601" s="30"/>
      <c r="J601" s="30"/>
      <c r="K601" s="30">
        <v>2101.1025572204312</v>
      </c>
      <c r="L601" s="30">
        <v>1290.2121252471354</v>
      </c>
      <c r="M601" s="30">
        <v>72319.10608400224</v>
      </c>
    </row>
    <row r="602" spans="1:13" x14ac:dyDescent="0.35">
      <c r="A602" s="30">
        <f>INDEX('Input - Gross flows &amp; stocks'!$Z$6:$AH$5999,UsefulSeries!$A601,1)</f>
        <v>139038.66666666666</v>
      </c>
      <c r="B602" s="30">
        <f>INDEX('Input - Gross flows &amp; stocks'!$Z$6:$AH$5999,UsefulSeries!$A601,4)</f>
        <v>1964.6666666666667</v>
      </c>
      <c r="C602" s="30">
        <f>INDEX('Input - Gross flows &amp; stocks'!$Z$6:$AH$5999,UsefulSeries!$A601,7)</f>
        <v>4107</v>
      </c>
      <c r="D602" s="30"/>
      <c r="E602" s="30"/>
      <c r="F602" s="30"/>
      <c r="G602" s="30"/>
      <c r="H602" s="30"/>
      <c r="I602" s="30"/>
      <c r="J602" s="30"/>
      <c r="K602" s="30">
        <f t="array" ref="K602:M604">MMULT(MINVERSE($F$5:$H$7),MMULT(A602:C604,TRANSPOSE(MINVERSE($F$5:$H$7))))</f>
        <v>142401.33376952881</v>
      </c>
      <c r="L602" s="30">
        <v>1861.1301306096616</v>
      </c>
      <c r="M602" s="30">
        <v>2133.4794203516476</v>
      </c>
    </row>
    <row r="603" spans="1:13" x14ac:dyDescent="0.35">
      <c r="A603" s="30">
        <f>INDEX('Input - Gross flows &amp; stocks'!$Z$6:$AH$5999,UsefulSeries!$A601,2)</f>
        <v>1774.6666666666667</v>
      </c>
      <c r="B603" s="30">
        <f>INDEX('Input - Gross flows &amp; stocks'!$Z$6:$AH$5999,UsefulSeries!$A601,5)</f>
        <v>3285.3333333333335</v>
      </c>
      <c r="C603" s="30">
        <f>INDEX('Input - Gross flows &amp; stocks'!$Z$6:$AH$5999,UsefulSeries!$A601,8)</f>
        <v>1721.6666666666667</v>
      </c>
      <c r="D603" s="30"/>
      <c r="E603" s="30"/>
      <c r="F603" s="30"/>
      <c r="G603" s="30"/>
      <c r="H603" s="30"/>
      <c r="I603" s="30"/>
      <c r="J603" s="30"/>
      <c r="K603" s="30">
        <v>1643.4814274442429</v>
      </c>
      <c r="L603" s="30">
        <v>4171.3120389348387</v>
      </c>
      <c r="M603" s="30">
        <v>1296.7597839067312</v>
      </c>
    </row>
    <row r="604" spans="1:13" x14ac:dyDescent="0.35">
      <c r="A604" s="30">
        <f>INDEX('Input - Gross flows &amp; stocks'!$Z$6:$AH$5999,UsefulSeries!$A601,3)</f>
        <v>4077.6666666666665</v>
      </c>
      <c r="B604" s="30">
        <f>INDEX('Input - Gross flows &amp; stocks'!$Z$6:$AH$5999,UsefulSeries!$A601,6)</f>
        <v>1636.6666666666667</v>
      </c>
      <c r="C604" s="30">
        <f>INDEX('Input - Gross flows &amp; stocks'!$Z$6:$AH$5999,UsefulSeries!$A601,9)</f>
        <v>71604</v>
      </c>
      <c r="D604" s="30"/>
      <c r="E604" s="30"/>
      <c r="F604" s="30"/>
      <c r="G604" s="30"/>
      <c r="H604" s="30"/>
      <c r="I604" s="30"/>
      <c r="J604" s="30"/>
      <c r="K604" s="30">
        <v>2126.2539666222929</v>
      </c>
      <c r="L604" s="30">
        <v>1197.7924555356453</v>
      </c>
      <c r="M604" s="30">
        <v>72408.045617634503</v>
      </c>
    </row>
    <row r="605" spans="1:13" x14ac:dyDescent="0.35">
      <c r="A605" s="30">
        <f>INDEX('Input - Gross flows &amp; stocks'!$Z$6:$AH$5999,UsefulSeries!$A604,1)</f>
        <v>139327.66666666666</v>
      </c>
      <c r="B605" s="30">
        <f>INDEX('Input - Gross flows &amp; stocks'!$Z$6:$AH$5999,UsefulSeries!$A604,4)</f>
        <v>1963.3333333333333</v>
      </c>
      <c r="C605" s="30">
        <f>INDEX('Input - Gross flows &amp; stocks'!$Z$6:$AH$5999,UsefulSeries!$A604,7)</f>
        <v>4227.666666666667</v>
      </c>
      <c r="D605" s="30"/>
      <c r="E605" s="30"/>
      <c r="F605" s="30"/>
      <c r="G605" s="30"/>
      <c r="H605" s="30"/>
      <c r="I605" s="30"/>
      <c r="J605" s="30"/>
      <c r="K605" s="30">
        <f t="array" ref="K605:M607">MMULT(MINVERSE($F$5:$H$7),MMULT(A605:C607,TRANSPOSE(MINVERSE($F$5:$H$7))))</f>
        <v>142696.56271834526</v>
      </c>
      <c r="L605" s="30">
        <v>1859.8179676488251</v>
      </c>
      <c r="M605" s="30">
        <v>2254.1763011109815</v>
      </c>
    </row>
    <row r="606" spans="1:13" x14ac:dyDescent="0.35">
      <c r="A606" s="30">
        <f>INDEX('Input - Gross flows &amp; stocks'!$Z$6:$AH$5999,UsefulSeries!$A604,2)</f>
        <v>1794.3333333333333</v>
      </c>
      <c r="B606" s="30">
        <f>INDEX('Input - Gross flows &amp; stocks'!$Z$6:$AH$5999,UsefulSeries!$A604,5)</f>
        <v>3241.6666666666665</v>
      </c>
      <c r="C606" s="30">
        <f>INDEX('Input - Gross flows &amp; stocks'!$Z$6:$AH$5999,UsefulSeries!$A604,8)</f>
        <v>1724</v>
      </c>
      <c r="D606" s="30"/>
      <c r="E606" s="30"/>
      <c r="F606" s="30"/>
      <c r="G606" s="30"/>
      <c r="H606" s="30"/>
      <c r="I606" s="30"/>
      <c r="J606" s="30"/>
      <c r="K606" s="30">
        <v>1666.4312463223926</v>
      </c>
      <c r="L606" s="30">
        <v>4115.6615996796772</v>
      </c>
      <c r="M606" s="30">
        <v>1304.6279186381059</v>
      </c>
    </row>
    <row r="607" spans="1:13" x14ac:dyDescent="0.35">
      <c r="A607" s="30">
        <f>INDEX('Input - Gross flows &amp; stocks'!$Z$6:$AH$5999,UsefulSeries!$A604,3)</f>
        <v>4072</v>
      </c>
      <c r="B607" s="30">
        <f>INDEX('Input - Gross flows &amp; stocks'!$Z$6:$AH$5999,UsefulSeries!$A604,6)</f>
        <v>1609</v>
      </c>
      <c r="C607" s="30">
        <f>INDEX('Input - Gross flows &amp; stocks'!$Z$6:$AH$5999,UsefulSeries!$A604,9)</f>
        <v>71496.666666666672</v>
      </c>
      <c r="D607" s="30"/>
      <c r="E607" s="30"/>
      <c r="F607" s="30"/>
      <c r="G607" s="30"/>
      <c r="H607" s="30"/>
      <c r="I607" s="30"/>
      <c r="J607" s="30"/>
      <c r="K607" s="30">
        <v>2116.342869446034</v>
      </c>
      <c r="L607" s="30">
        <v>1172.0169404758249</v>
      </c>
      <c r="M607" s="30">
        <v>72300.023334082667</v>
      </c>
    </row>
    <row r="608" spans="1:13" x14ac:dyDescent="0.35">
      <c r="A608" s="30">
        <f>INDEX('Input - Gross flows &amp; stocks'!$Z$6:$AH$5999,UsefulSeries!$A607,1)</f>
        <v>139530.33333333334</v>
      </c>
      <c r="B608" s="30">
        <f>INDEX('Input - Gross flows &amp; stocks'!$Z$6:$AH$5999,UsefulSeries!$A607,4)</f>
        <v>1984.6666666666667</v>
      </c>
      <c r="C608" s="30">
        <f>INDEX('Input - Gross flows &amp; stocks'!$Z$6:$AH$5999,UsefulSeries!$A607,7)</f>
        <v>4222</v>
      </c>
      <c r="D608" s="30"/>
      <c r="E608" s="30"/>
      <c r="F608" s="30"/>
      <c r="G608" s="30"/>
      <c r="H608" s="30"/>
      <c r="I608" s="30"/>
      <c r="J608" s="30"/>
      <c r="K608" s="30">
        <f t="array" ref="K608:M610">MMULT(MINVERSE($F$5:$H$7),MMULT(A608:C610,TRANSPOSE(MINVERSE($F$5:$H$7))))</f>
        <v>142902.02328059019</v>
      </c>
      <c r="L608" s="30">
        <v>1883.8226794201717</v>
      </c>
      <c r="M608" s="30">
        <v>2243.5249735845414</v>
      </c>
    </row>
    <row r="609" spans="1:13" x14ac:dyDescent="0.35">
      <c r="A609" s="30">
        <f>INDEX('Input - Gross flows &amp; stocks'!$Z$6:$AH$5999,UsefulSeries!$A607,2)</f>
        <v>1850.3333333333333</v>
      </c>
      <c r="B609" s="30">
        <f>INDEX('Input - Gross flows &amp; stocks'!$Z$6:$AH$5999,UsefulSeries!$A607,5)</f>
        <v>3257</v>
      </c>
      <c r="C609" s="30">
        <f>INDEX('Input - Gross flows &amp; stocks'!$Z$6:$AH$5999,UsefulSeries!$A607,8)</f>
        <v>1788</v>
      </c>
      <c r="D609" s="30"/>
      <c r="E609" s="30"/>
      <c r="F609" s="30"/>
      <c r="G609" s="30"/>
      <c r="H609" s="30"/>
      <c r="I609" s="30"/>
      <c r="J609" s="30"/>
      <c r="K609" s="30">
        <v>1728.8912112183468</v>
      </c>
      <c r="L609" s="30">
        <v>4135.0481818956459</v>
      </c>
      <c r="M609" s="30">
        <v>1375.6058201624467</v>
      </c>
    </row>
    <row r="610" spans="1:13" x14ac:dyDescent="0.35">
      <c r="A610" s="30">
        <f>INDEX('Input - Gross flows &amp; stocks'!$Z$6:$AH$5999,UsefulSeries!$A607,3)</f>
        <v>4198.333333333333</v>
      </c>
      <c r="B610" s="30">
        <f>INDEX('Input - Gross flows &amp; stocks'!$Z$6:$AH$5999,UsefulSeries!$A607,6)</f>
        <v>1544</v>
      </c>
      <c r="C610" s="30">
        <f>INDEX('Input - Gross flows &amp; stocks'!$Z$6:$AH$5999,UsefulSeries!$A607,9)</f>
        <v>71311.333333333328</v>
      </c>
      <c r="D610" s="30"/>
      <c r="E610" s="30"/>
      <c r="F610" s="30"/>
      <c r="G610" s="30"/>
      <c r="H610" s="30"/>
      <c r="I610" s="30"/>
      <c r="J610" s="30"/>
      <c r="K610" s="30">
        <v>2239.4764435690377</v>
      </c>
      <c r="L610" s="30">
        <v>1096.26585489391</v>
      </c>
      <c r="M610" s="30">
        <v>72110.730101832378</v>
      </c>
    </row>
    <row r="611" spans="1:13" x14ac:dyDescent="0.35">
      <c r="A611" s="30">
        <f>INDEX('Input - Gross flows &amp; stocks'!$Z$6:$AH$5999,UsefulSeries!$A610,1)</f>
        <v>139713.66666666666</v>
      </c>
      <c r="B611" s="30">
        <f>INDEX('Input - Gross flows &amp; stocks'!$Z$6:$AH$5999,UsefulSeries!$A610,4)</f>
        <v>2049</v>
      </c>
      <c r="C611" s="30">
        <f>INDEX('Input - Gross flows &amp; stocks'!$Z$6:$AH$5999,UsefulSeries!$A610,7)</f>
        <v>4161.666666666667</v>
      </c>
      <c r="D611" s="30"/>
      <c r="E611" s="30"/>
      <c r="F611" s="30"/>
      <c r="G611" s="30"/>
      <c r="H611" s="30"/>
      <c r="I611" s="30"/>
      <c r="J611" s="30"/>
      <c r="K611" s="30">
        <f t="array" ref="K611:M613">MMULT(MINVERSE($F$5:$H$7),MMULT(A611:C613,TRANSPOSE(MINVERSE($F$5:$H$7))))</f>
        <v>143088.46637531466</v>
      </c>
      <c r="L611" s="30">
        <v>1957.1928988167942</v>
      </c>
      <c r="M611" s="30">
        <v>2172.3673460531159</v>
      </c>
    </row>
    <row r="612" spans="1:13" x14ac:dyDescent="0.35">
      <c r="A612" s="30">
        <f>INDEX('Input - Gross flows &amp; stocks'!$Z$6:$AH$5999,UsefulSeries!$A610,2)</f>
        <v>1856.6666666666667</v>
      </c>
      <c r="B612" s="30">
        <f>INDEX('Input - Gross flows &amp; stocks'!$Z$6:$AH$5999,UsefulSeries!$A610,5)</f>
        <v>3238</v>
      </c>
      <c r="C612" s="30">
        <f>INDEX('Input - Gross flows &amp; stocks'!$Z$6:$AH$5999,UsefulSeries!$A610,8)</f>
        <v>1819</v>
      </c>
      <c r="D612" s="30"/>
      <c r="E612" s="30"/>
      <c r="F612" s="30"/>
      <c r="G612" s="30"/>
      <c r="H612" s="30"/>
      <c r="I612" s="30"/>
      <c r="J612" s="30"/>
      <c r="K612" s="30">
        <v>1735.8705558501588</v>
      </c>
      <c r="L612" s="30">
        <v>4110.2211085340186</v>
      </c>
      <c r="M612" s="30">
        <v>1413.3658682303271</v>
      </c>
    </row>
    <row r="613" spans="1:13" x14ac:dyDescent="0.35">
      <c r="A613" s="30">
        <f>INDEX('Input - Gross flows &amp; stocks'!$Z$6:$AH$5999,UsefulSeries!$A610,3)</f>
        <v>4251</v>
      </c>
      <c r="B613" s="30">
        <f>INDEX('Input - Gross flows &amp; stocks'!$Z$6:$AH$5999,UsefulSeries!$A610,6)</f>
        <v>1628.3333333333333</v>
      </c>
      <c r="C613" s="30">
        <f>INDEX('Input - Gross flows &amp; stocks'!$Z$6:$AH$5999,UsefulSeries!$A610,9)</f>
        <v>71300.666666666672</v>
      </c>
      <c r="D613" s="30"/>
      <c r="E613" s="30"/>
      <c r="F613" s="30"/>
      <c r="G613" s="30"/>
      <c r="H613" s="30"/>
      <c r="I613" s="30"/>
      <c r="J613" s="30"/>
      <c r="K613" s="30">
        <v>2288.8619252953695</v>
      </c>
      <c r="L613" s="30">
        <v>1193.8230051720045</v>
      </c>
      <c r="M613" s="30">
        <v>72087.26260839653</v>
      </c>
    </row>
    <row r="614" spans="1:13" x14ac:dyDescent="0.35">
      <c r="A614" s="30">
        <f>INDEX('Input - Gross flows &amp; stocks'!$Z$6:$AH$5999,UsefulSeries!$A613,1)</f>
        <v>139909.66666666666</v>
      </c>
      <c r="B614" s="30">
        <f>INDEX('Input - Gross flows &amp; stocks'!$Z$6:$AH$5999,UsefulSeries!$A613,4)</f>
        <v>2052.6666666666665</v>
      </c>
      <c r="C614" s="30">
        <f>INDEX('Input - Gross flows &amp; stocks'!$Z$6:$AH$5999,UsefulSeries!$A613,7)</f>
        <v>4069.3333333333335</v>
      </c>
      <c r="D614" s="30"/>
      <c r="E614" s="30"/>
      <c r="F614" s="30"/>
      <c r="G614" s="30"/>
      <c r="H614" s="30"/>
      <c r="I614" s="30"/>
      <c r="J614" s="30"/>
      <c r="K614" s="30">
        <f t="array" ref="K614:M616">MMULT(MINVERSE($F$5:$H$7),MMULT(A614:C616,TRANSPOSE(MINVERSE($F$5:$H$7))))</f>
        <v>143290.53901000897</v>
      </c>
      <c r="L614" s="30">
        <v>1961.1334800404472</v>
      </c>
      <c r="M614" s="30">
        <v>2074.3391668842528</v>
      </c>
    </row>
    <row r="615" spans="1:13" x14ac:dyDescent="0.35">
      <c r="A615" s="30">
        <f>INDEX('Input - Gross flows &amp; stocks'!$Z$6:$AH$5999,UsefulSeries!$A613,2)</f>
        <v>1817</v>
      </c>
      <c r="B615" s="30">
        <f>INDEX('Input - Gross flows &amp; stocks'!$Z$6:$AH$5999,UsefulSeries!$A613,5)</f>
        <v>3242.3333333333335</v>
      </c>
      <c r="C615" s="30">
        <f>INDEX('Input - Gross flows &amp; stocks'!$Z$6:$AH$5999,UsefulSeries!$A613,8)</f>
        <v>1835</v>
      </c>
      <c r="D615" s="30"/>
      <c r="E615" s="30"/>
      <c r="F615" s="30"/>
      <c r="G615" s="30"/>
      <c r="H615" s="30"/>
      <c r="I615" s="30"/>
      <c r="J615" s="30"/>
      <c r="K615" s="30">
        <v>1689.8579572796612</v>
      </c>
      <c r="L615" s="30">
        <v>4115.7369752118384</v>
      </c>
      <c r="M615" s="30">
        <v>1431.07631558566</v>
      </c>
    </row>
    <row r="616" spans="1:13" x14ac:dyDescent="0.35">
      <c r="A616" s="30">
        <f>INDEX('Input - Gross flows &amp; stocks'!$Z$6:$AH$5999,UsefulSeries!$A613,3)</f>
        <v>4269</v>
      </c>
      <c r="B616" s="30">
        <f>INDEX('Input - Gross flows &amp; stocks'!$Z$6:$AH$5999,UsefulSeries!$A613,6)</f>
        <v>1638.3333333333333</v>
      </c>
      <c r="C616" s="30">
        <f>INDEX('Input - Gross flows &amp; stocks'!$Z$6:$AH$5999,UsefulSeries!$A613,9)</f>
        <v>71494</v>
      </c>
      <c r="D616" s="30"/>
      <c r="E616" s="30"/>
      <c r="F616" s="30"/>
      <c r="G616" s="30"/>
      <c r="H616" s="30"/>
      <c r="I616" s="30"/>
      <c r="J616" s="30"/>
      <c r="K616" s="30">
        <v>2308.3515320788538</v>
      </c>
      <c r="L616" s="30">
        <v>1203.9591180810385</v>
      </c>
      <c r="M616" s="30">
        <v>72281.799821272827</v>
      </c>
    </row>
    <row r="617" spans="1:13" x14ac:dyDescent="0.35">
      <c r="A617" s="30">
        <f>INDEX('Input - Gross flows &amp; stocks'!$Z$6:$AH$5999,UsefulSeries!$A616,1)</f>
        <v>140004.33333333334</v>
      </c>
      <c r="B617" s="30">
        <f>INDEX('Input - Gross flows &amp; stocks'!$Z$6:$AH$5999,UsefulSeries!$A616,4)</f>
        <v>2021.3333333333333</v>
      </c>
      <c r="C617" s="30">
        <f>INDEX('Input - Gross flows &amp; stocks'!$Z$6:$AH$5999,UsefulSeries!$A616,7)</f>
        <v>3890.3333333333335</v>
      </c>
      <c r="D617" s="30"/>
      <c r="E617" s="30"/>
      <c r="F617" s="30"/>
      <c r="G617" s="30"/>
      <c r="H617" s="30"/>
      <c r="I617" s="30"/>
      <c r="J617" s="30"/>
      <c r="K617" s="30">
        <f t="array" ref="K617:M619">MMULT(MINVERSE($F$5:$H$7),MMULT(A617:C619,TRANSPOSE(MINVERSE($F$5:$H$7))))</f>
        <v>143389.9169031161</v>
      </c>
      <c r="L617" s="30">
        <v>1924.9452209807216</v>
      </c>
      <c r="M617" s="30">
        <v>1893.3879746939101</v>
      </c>
    </row>
    <row r="618" spans="1:13" x14ac:dyDescent="0.35">
      <c r="A618" s="30">
        <f>INDEX('Input - Gross flows &amp; stocks'!$Z$6:$AH$5999,UsefulSeries!$A616,2)</f>
        <v>1765.6666666666667</v>
      </c>
      <c r="B618" s="30">
        <f>INDEX('Input - Gross flows &amp; stocks'!$Z$6:$AH$5999,UsefulSeries!$A616,5)</f>
        <v>3277.3333333333335</v>
      </c>
      <c r="C618" s="30">
        <f>INDEX('Input - Gross flows &amp; stocks'!$Z$6:$AH$5999,UsefulSeries!$A616,8)</f>
        <v>1761</v>
      </c>
      <c r="D618" s="30"/>
      <c r="E618" s="30"/>
      <c r="F618" s="30"/>
      <c r="G618" s="30"/>
      <c r="H618" s="30"/>
      <c r="I618" s="30"/>
      <c r="J618" s="30"/>
      <c r="K618" s="30">
        <v>1630.3040259422637</v>
      </c>
      <c r="L618" s="30">
        <v>4160.905502057778</v>
      </c>
      <c r="M618" s="30">
        <v>1341.9724375901251</v>
      </c>
    </row>
    <row r="619" spans="1:13" x14ac:dyDescent="0.35">
      <c r="A619" s="30">
        <f>INDEX('Input - Gross flows &amp; stocks'!$Z$6:$AH$5999,UsefulSeries!$A616,3)</f>
        <v>4342</v>
      </c>
      <c r="B619" s="30">
        <f>INDEX('Input - Gross flows &amp; stocks'!$Z$6:$AH$5999,UsefulSeries!$A616,6)</f>
        <v>1624.3333333333333</v>
      </c>
      <c r="C619" s="30">
        <f>INDEX('Input - Gross flows &amp; stocks'!$Z$6:$AH$5999,UsefulSeries!$A616,9)</f>
        <v>71948.666666666672</v>
      </c>
      <c r="D619" s="30"/>
      <c r="E619" s="30"/>
      <c r="F619" s="30"/>
      <c r="G619" s="30"/>
      <c r="H619" s="30"/>
      <c r="I619" s="30"/>
      <c r="J619" s="30"/>
      <c r="K619" s="30">
        <v>2385.5218186947327</v>
      </c>
      <c r="L619" s="30">
        <v>1182.4050934416628</v>
      </c>
      <c r="M619" s="30">
        <v>72755.100988868187</v>
      </c>
    </row>
    <row r="620" spans="1:13" x14ac:dyDescent="0.35">
      <c r="A620" s="30">
        <f>INDEX('Input - Gross flows &amp; stocks'!$Z$6:$AH$5999,UsefulSeries!$A619,1)</f>
        <v>140021</v>
      </c>
      <c r="B620" s="30">
        <f>INDEX('Input - Gross flows &amp; stocks'!$Z$6:$AH$5999,UsefulSeries!$A619,4)</f>
        <v>1973.3333333333333</v>
      </c>
      <c r="C620" s="30">
        <f>INDEX('Input - Gross flows &amp; stocks'!$Z$6:$AH$5999,UsefulSeries!$A619,7)</f>
        <v>3864.3333333333335</v>
      </c>
      <c r="D620" s="30"/>
      <c r="E620" s="30"/>
      <c r="F620" s="30"/>
      <c r="G620" s="30"/>
      <c r="H620" s="30"/>
      <c r="I620" s="30"/>
      <c r="J620" s="30"/>
      <c r="K620" s="30">
        <f t="array" ref="K620:M622">MMULT(MINVERSE($F$5:$H$7),MMULT(A620:C622,TRANSPOSE(MINVERSE($F$5:$H$7))))</f>
        <v>143409.68271031851</v>
      </c>
      <c r="L620" s="30">
        <v>1869.9774110528415</v>
      </c>
      <c r="M620" s="30">
        <v>1869.9886995854395</v>
      </c>
    </row>
    <row r="621" spans="1:13" x14ac:dyDescent="0.35">
      <c r="A621" s="30">
        <f>INDEX('Input - Gross flows &amp; stocks'!$Z$6:$AH$5999,UsefulSeries!$A619,2)</f>
        <v>1725.3333333333333</v>
      </c>
      <c r="B621" s="30">
        <f>INDEX('Input - Gross flows &amp; stocks'!$Z$6:$AH$5999,UsefulSeries!$A619,5)</f>
        <v>3297.3333333333335</v>
      </c>
      <c r="C621" s="30">
        <f>INDEX('Input - Gross flows &amp; stocks'!$Z$6:$AH$5999,UsefulSeries!$A619,8)</f>
        <v>1735.6666666666667</v>
      </c>
      <c r="D621" s="30"/>
      <c r="E621" s="30"/>
      <c r="F621" s="30"/>
      <c r="G621" s="30"/>
      <c r="H621" s="30"/>
      <c r="I621" s="30"/>
      <c r="J621" s="30"/>
      <c r="K621" s="30">
        <v>1584.2266617612356</v>
      </c>
      <c r="L621" s="30">
        <v>4186.9445078952176</v>
      </c>
      <c r="M621" s="30">
        <v>1309.5457442482182</v>
      </c>
    </row>
    <row r="622" spans="1:13" x14ac:dyDescent="0.35">
      <c r="A622" s="30">
        <f>INDEX('Input - Gross flows &amp; stocks'!$Z$6:$AH$5999,UsefulSeries!$A619,3)</f>
        <v>4218</v>
      </c>
      <c r="B622" s="30">
        <f>INDEX('Input - Gross flows &amp; stocks'!$Z$6:$AH$5999,UsefulSeries!$A619,6)</f>
        <v>1563.6666666666667</v>
      </c>
      <c r="C622" s="30">
        <f>INDEX('Input - Gross flows &amp; stocks'!$Z$6:$AH$5999,UsefulSeries!$A619,9)</f>
        <v>72436.666666666672</v>
      </c>
      <c r="D622" s="30"/>
      <c r="E622" s="30"/>
      <c r="F622" s="30"/>
      <c r="G622" s="30"/>
      <c r="H622" s="30"/>
      <c r="I622" s="30"/>
      <c r="J622" s="30"/>
      <c r="K622" s="30">
        <v>2262.0183274081282</v>
      </c>
      <c r="L622" s="30">
        <v>1110.0456769023044</v>
      </c>
      <c r="M622" s="30">
        <v>73262.342717716616</v>
      </c>
    </row>
    <row r="623" spans="1:13" x14ac:dyDescent="0.35">
      <c r="A623" s="30">
        <f>INDEX('Input - Gross flows &amp; stocks'!$Z$6:$AH$5999,UsefulSeries!$A622,1)</f>
        <v>139997.66666666666</v>
      </c>
      <c r="B623" s="30">
        <f>INDEX('Input - Gross flows &amp; stocks'!$Z$6:$AH$5999,UsefulSeries!$A622,4)</f>
        <v>1861.6666666666667</v>
      </c>
      <c r="C623" s="30">
        <f>INDEX('Input - Gross flows &amp; stocks'!$Z$6:$AH$5999,UsefulSeries!$A622,7)</f>
        <v>3890</v>
      </c>
      <c r="D623" s="30"/>
      <c r="E623" s="30"/>
      <c r="F623" s="30"/>
      <c r="G623" s="30"/>
      <c r="H623" s="30"/>
      <c r="I623" s="30"/>
      <c r="J623" s="30"/>
      <c r="K623" s="30">
        <f t="array" ref="K623:M625">MMULT(MINVERSE($F$5:$H$7),MMULT(A623:C625,TRANSPOSE(MINVERSE($F$5:$H$7))))</f>
        <v>143387.81885851425</v>
      </c>
      <c r="L623" s="30">
        <v>1740.6550880964878</v>
      </c>
      <c r="M623" s="30">
        <v>1907.4937697118526</v>
      </c>
    </row>
    <row r="624" spans="1:13" x14ac:dyDescent="0.35">
      <c r="A624" s="30">
        <f>INDEX('Input - Gross flows &amp; stocks'!$Z$6:$AH$5999,UsefulSeries!$A622,2)</f>
        <v>1749.6666666666667</v>
      </c>
      <c r="B624" s="30">
        <f>INDEX('Input - Gross flows &amp; stocks'!$Z$6:$AH$5999,UsefulSeries!$A622,5)</f>
        <v>3366.3333333333335</v>
      </c>
      <c r="C624" s="30">
        <f>INDEX('Input - Gross flows &amp; stocks'!$Z$6:$AH$5999,UsefulSeries!$A622,8)</f>
        <v>1725.3333333333333</v>
      </c>
      <c r="D624" s="30"/>
      <c r="E624" s="30"/>
      <c r="F624" s="30"/>
      <c r="G624" s="30"/>
      <c r="H624" s="30"/>
      <c r="I624" s="30"/>
      <c r="J624" s="30"/>
      <c r="K624" s="30">
        <v>1610.6722217284973</v>
      </c>
      <c r="L624" s="30">
        <v>4275.2452446250927</v>
      </c>
      <c r="M624" s="30">
        <v>1287.9721413709503</v>
      </c>
    </row>
    <row r="625" spans="1:13" x14ac:dyDescent="0.35">
      <c r="A625" s="30">
        <f>INDEX('Input - Gross flows &amp; stocks'!$Z$6:$AH$5999,UsefulSeries!$A622,3)</f>
        <v>4166</v>
      </c>
      <c r="B625" s="30">
        <f>INDEX('Input - Gross flows &amp; stocks'!$Z$6:$AH$5999,UsefulSeries!$A622,6)</f>
        <v>1553</v>
      </c>
      <c r="C625" s="30">
        <f>INDEX('Input - Gross flows &amp; stocks'!$Z$6:$AH$5999,UsefulSeries!$A622,9)</f>
        <v>72741</v>
      </c>
      <c r="D625" s="30"/>
      <c r="E625" s="30"/>
      <c r="F625" s="30"/>
      <c r="G625" s="30"/>
      <c r="H625" s="30"/>
      <c r="I625" s="30"/>
      <c r="J625" s="30"/>
      <c r="K625" s="30">
        <v>2205.3242208846168</v>
      </c>
      <c r="L625" s="30">
        <v>1089.8682115928952</v>
      </c>
      <c r="M625" s="30">
        <v>73575.039454565573</v>
      </c>
    </row>
    <row r="626" spans="1:13" x14ac:dyDescent="0.35">
      <c r="A626" s="30">
        <f>INDEX('Input - Gross flows &amp; stocks'!$Z$6:$AH$5999,UsefulSeries!$A625,1)</f>
        <v>140053.33333333334</v>
      </c>
      <c r="B626" s="30">
        <f>INDEX('Input - Gross flows &amp; stocks'!$Z$6:$AH$5999,UsefulSeries!$A625,4)</f>
        <v>1878</v>
      </c>
      <c r="C626" s="30">
        <f>INDEX('Input - Gross flows &amp; stocks'!$Z$6:$AH$5999,UsefulSeries!$A625,7)</f>
        <v>3935.3333333333335</v>
      </c>
      <c r="D626" s="30"/>
      <c r="E626" s="30"/>
      <c r="F626" s="30"/>
      <c r="G626" s="30"/>
      <c r="H626" s="30"/>
      <c r="I626" s="30"/>
      <c r="J626" s="30"/>
      <c r="K626" s="30">
        <f t="array" ref="K626:M628">MMULT(MINVERSE($F$5:$H$7),MMULT(A626:C628,TRANSPOSE(MINVERSE($F$5:$H$7))))</f>
        <v>143444.60660736132</v>
      </c>
      <c r="L626" s="30">
        <v>1757.973807664054</v>
      </c>
      <c r="M626" s="30">
        <v>1950.0025203014534</v>
      </c>
    </row>
    <row r="627" spans="1:13" x14ac:dyDescent="0.35">
      <c r="A627" s="30">
        <f>INDEX('Input - Gross flows &amp; stocks'!$Z$6:$AH$5999,UsefulSeries!$A625,2)</f>
        <v>1776.3333333333333</v>
      </c>
      <c r="B627" s="30">
        <f>INDEX('Input - Gross flows &amp; stocks'!$Z$6:$AH$5999,UsefulSeries!$A625,5)</f>
        <v>3405.6666666666665</v>
      </c>
      <c r="C627" s="30">
        <f>INDEX('Input - Gross flows &amp; stocks'!$Z$6:$AH$5999,UsefulSeries!$A625,8)</f>
        <v>1760</v>
      </c>
      <c r="D627" s="30"/>
      <c r="E627" s="30"/>
      <c r="F627" s="30"/>
      <c r="G627" s="30"/>
      <c r="H627" s="30"/>
      <c r="I627" s="30"/>
      <c r="J627" s="30"/>
      <c r="K627" s="30">
        <v>1640.4736175016367</v>
      </c>
      <c r="L627" s="30">
        <v>4325.0956539873414</v>
      </c>
      <c r="M627" s="30">
        <v>1321.7572802901268</v>
      </c>
    </row>
    <row r="628" spans="1:13" x14ac:dyDescent="0.35">
      <c r="A628" s="30">
        <f>INDEX('Input - Gross flows &amp; stocks'!$Z$6:$AH$5999,UsefulSeries!$A625,3)</f>
        <v>3998</v>
      </c>
      <c r="B628" s="30">
        <f>INDEX('Input - Gross flows &amp; stocks'!$Z$6:$AH$5999,UsefulSeries!$A625,6)</f>
        <v>1579.6666666666667</v>
      </c>
      <c r="C628" s="30">
        <f>INDEX('Input - Gross flows &amp; stocks'!$Z$6:$AH$5999,UsefulSeries!$A625,9)</f>
        <v>72890.333333333328</v>
      </c>
      <c r="D628" s="30"/>
      <c r="E628" s="30"/>
      <c r="F628" s="30"/>
      <c r="G628" s="30"/>
      <c r="H628" s="30"/>
      <c r="I628" s="30"/>
      <c r="J628" s="30"/>
      <c r="K628" s="30">
        <v>2029.0993226589269</v>
      </c>
      <c r="L628" s="30">
        <v>1115.1105945007482</v>
      </c>
      <c r="M628" s="30">
        <v>73721.97250420331</v>
      </c>
    </row>
    <row r="629" spans="1:13" x14ac:dyDescent="0.35">
      <c r="A629" s="30">
        <f>INDEX('Input - Gross flows &amp; stocks'!$Z$6:$AH$5999,UsefulSeries!$A628,1)</f>
        <v>140009</v>
      </c>
      <c r="B629" s="30">
        <f>INDEX('Input - Gross flows &amp; stocks'!$Z$6:$AH$5999,UsefulSeries!$A628,4)</f>
        <v>1876</v>
      </c>
      <c r="C629" s="30">
        <f>INDEX('Input - Gross flows &amp; stocks'!$Z$6:$AH$5999,UsefulSeries!$A628,7)</f>
        <v>3909.3333333333335</v>
      </c>
      <c r="D629" s="30"/>
      <c r="E629" s="30"/>
      <c r="F629" s="30"/>
      <c r="G629" s="30"/>
      <c r="H629" s="30"/>
      <c r="I629" s="30"/>
      <c r="J629" s="30"/>
      <c r="K629" s="30">
        <f t="array" ref="K629:M631">MMULT(MINVERSE($F$5:$H$7),MMULT(A629:C631,TRANSPOSE(MINVERSE($F$5:$H$7))))</f>
        <v>143398.60113876624</v>
      </c>
      <c r="L629" s="30">
        <v>1753.6238084910233</v>
      </c>
      <c r="M629" s="30">
        <v>1924.0905002152838</v>
      </c>
    </row>
    <row r="630" spans="1:13" x14ac:dyDescent="0.35">
      <c r="A630" s="30">
        <f>INDEX('Input - Gross flows &amp; stocks'!$Z$6:$AH$5999,UsefulSeries!$A628,2)</f>
        <v>1777</v>
      </c>
      <c r="B630" s="30">
        <f>INDEX('Input - Gross flows &amp; stocks'!$Z$6:$AH$5999,UsefulSeries!$A628,5)</f>
        <v>3496.3333333333335</v>
      </c>
      <c r="C630" s="30">
        <f>INDEX('Input - Gross flows &amp; stocks'!$Z$6:$AH$5999,UsefulSeries!$A628,8)</f>
        <v>1759.6666666666667</v>
      </c>
      <c r="D630" s="30"/>
      <c r="E630" s="30"/>
      <c r="F630" s="30"/>
      <c r="G630" s="30"/>
      <c r="H630" s="30"/>
      <c r="I630" s="30"/>
      <c r="J630" s="30"/>
      <c r="K630" s="30">
        <v>1638.6487678586741</v>
      </c>
      <c r="L630" s="30">
        <v>4440.7194567276129</v>
      </c>
      <c r="M630" s="30">
        <v>1310.171178547379</v>
      </c>
    </row>
    <row r="631" spans="1:13" x14ac:dyDescent="0.35">
      <c r="A631" s="30">
        <f>INDEX('Input - Gross flows &amp; stocks'!$Z$6:$AH$5999,UsefulSeries!$A628,3)</f>
        <v>4148.333333333333</v>
      </c>
      <c r="B631" s="30">
        <f>INDEX('Input - Gross flows &amp; stocks'!$Z$6:$AH$5999,UsefulSeries!$A628,6)</f>
        <v>1590.6666666666667</v>
      </c>
      <c r="C631" s="30">
        <f>INDEX('Input - Gross flows &amp; stocks'!$Z$6:$AH$5999,UsefulSeries!$A628,9)</f>
        <v>72945.666666666672</v>
      </c>
      <c r="D631" s="30"/>
      <c r="E631" s="30"/>
      <c r="F631" s="30"/>
      <c r="G631" s="30"/>
      <c r="H631" s="30"/>
      <c r="I631" s="30"/>
      <c r="J631" s="30"/>
      <c r="K631" s="30">
        <v>2182.6506443695998</v>
      </c>
      <c r="L631" s="30">
        <v>1116.093342231728</v>
      </c>
      <c r="M631" s="30">
        <v>73776.829350406289</v>
      </c>
    </row>
    <row r="632" spans="1:13" x14ac:dyDescent="0.35">
      <c r="A632" s="30">
        <f>INDEX('Input - Gross flows &amp; stocks'!$Z$6:$AH$5999,UsefulSeries!$A631,1)</f>
        <v>140044.66666666666</v>
      </c>
      <c r="B632" s="30">
        <f>INDEX('Input - Gross flows &amp; stocks'!$Z$6:$AH$5999,UsefulSeries!$A631,4)</f>
        <v>1928.3333333333333</v>
      </c>
      <c r="C632" s="30">
        <f>INDEX('Input - Gross flows &amp; stocks'!$Z$6:$AH$5999,UsefulSeries!$A631,7)</f>
        <v>3895</v>
      </c>
      <c r="D632" s="30"/>
      <c r="E632" s="30"/>
      <c r="F632" s="30"/>
      <c r="G632" s="30"/>
      <c r="H632" s="30"/>
      <c r="I632" s="30"/>
      <c r="J632" s="30"/>
      <c r="K632" s="30">
        <f t="array" ref="K632:M634">MMULT(MINVERSE($F$5:$H$7),MMULT(A632:C634,TRANSPOSE(MINVERSE($F$5:$H$7))))</f>
        <v>143434.57799689006</v>
      </c>
      <c r="L632" s="30">
        <v>1812.348025473279</v>
      </c>
      <c r="M632" s="30">
        <v>1902.0610238127358</v>
      </c>
    </row>
    <row r="633" spans="1:13" x14ac:dyDescent="0.35">
      <c r="A633" s="30">
        <f>INDEX('Input - Gross flows &amp; stocks'!$Z$6:$AH$5999,UsefulSeries!$A631,2)</f>
        <v>1784</v>
      </c>
      <c r="B633" s="30">
        <f>INDEX('Input - Gross flows &amp; stocks'!$Z$6:$AH$5999,UsefulSeries!$A631,5)</f>
        <v>3541.3333333333335</v>
      </c>
      <c r="C633" s="30">
        <f>INDEX('Input - Gross flows &amp; stocks'!$Z$6:$AH$5999,UsefulSeries!$A631,8)</f>
        <v>1773</v>
      </c>
      <c r="D633" s="30"/>
      <c r="E633" s="30"/>
      <c r="F633" s="30"/>
      <c r="G633" s="30"/>
      <c r="H633" s="30"/>
      <c r="I633" s="30"/>
      <c r="J633" s="30"/>
      <c r="K633" s="30">
        <v>1645.8168209003472</v>
      </c>
      <c r="L633" s="30">
        <v>4497.9303547284653</v>
      </c>
      <c r="M633" s="30">
        <v>1319.0921593766884</v>
      </c>
    </row>
    <row r="634" spans="1:13" x14ac:dyDescent="0.35">
      <c r="A634" s="30">
        <f>INDEX('Input - Gross flows &amp; stocks'!$Z$6:$AH$5999,UsefulSeries!$A631,3)</f>
        <v>4031.6666666666665</v>
      </c>
      <c r="B634" s="30">
        <f>INDEX('Input - Gross flows &amp; stocks'!$Z$6:$AH$5999,UsefulSeries!$A631,6)</f>
        <v>1593.3333333333333</v>
      </c>
      <c r="C634" s="30">
        <f>INDEX('Input - Gross flows &amp; stocks'!$Z$6:$AH$5999,UsefulSeries!$A631,9)</f>
        <v>73163.666666666672</v>
      </c>
      <c r="D634" s="30"/>
      <c r="E634" s="30"/>
      <c r="F634" s="30"/>
      <c r="G634" s="30"/>
      <c r="H634" s="30"/>
      <c r="I634" s="30"/>
      <c r="J634" s="30"/>
      <c r="K634" s="30">
        <v>2061.3657373499195</v>
      </c>
      <c r="L634" s="30">
        <v>1112.5444403009806</v>
      </c>
      <c r="M634" s="30">
        <v>73998.691081581856</v>
      </c>
    </row>
    <row r="635" spans="1:13" x14ac:dyDescent="0.35">
      <c r="A635" s="30">
        <f>INDEX('Input - Gross flows &amp; stocks'!$Z$6:$AH$5999,UsefulSeries!$A634,1)</f>
        <v>140020.33333333334</v>
      </c>
      <c r="B635" s="30">
        <f>INDEX('Input - Gross flows &amp; stocks'!$Z$6:$AH$5999,UsefulSeries!$A634,4)</f>
        <v>1930.6666666666667</v>
      </c>
      <c r="C635" s="30">
        <f>INDEX('Input - Gross flows &amp; stocks'!$Z$6:$AH$5999,UsefulSeries!$A634,7)</f>
        <v>3919.3333333333335</v>
      </c>
      <c r="D635" s="30"/>
      <c r="E635" s="30"/>
      <c r="F635" s="30"/>
      <c r="G635" s="30"/>
      <c r="H635" s="30"/>
      <c r="I635" s="30"/>
      <c r="J635" s="30"/>
      <c r="K635" s="30">
        <f t="array" ref="K635:M637">MMULT(MINVERSE($F$5:$H$7),MMULT(A635:C637,TRANSPOSE(MINVERSE($F$5:$H$7))))</f>
        <v>143409.18964229032</v>
      </c>
      <c r="L635" s="30">
        <v>1813.8485894223959</v>
      </c>
      <c r="M635" s="30">
        <v>1926.5707393477096</v>
      </c>
    </row>
    <row r="636" spans="1:13" x14ac:dyDescent="0.35">
      <c r="A636" s="30">
        <f>INDEX('Input - Gross flows &amp; stocks'!$Z$6:$AH$5999,UsefulSeries!$A634,2)</f>
        <v>1775.6666666666667</v>
      </c>
      <c r="B636" s="30">
        <f>INDEX('Input - Gross flows &amp; stocks'!$Z$6:$AH$5999,UsefulSeries!$A634,5)</f>
        <v>3584.3333333333335</v>
      </c>
      <c r="C636" s="30">
        <f>INDEX('Input - Gross flows &amp; stocks'!$Z$6:$AH$5999,UsefulSeries!$A634,8)</f>
        <v>1768.6666666666667</v>
      </c>
      <c r="D636" s="30"/>
      <c r="E636" s="30"/>
      <c r="F636" s="30"/>
      <c r="G636" s="30"/>
      <c r="H636" s="30"/>
      <c r="I636" s="30"/>
      <c r="J636" s="30"/>
      <c r="K636" s="30">
        <v>1635.0216158884596</v>
      </c>
      <c r="L636" s="30">
        <v>4552.7469074184364</v>
      </c>
      <c r="M636" s="30">
        <v>1308.6118180363542</v>
      </c>
    </row>
    <row r="637" spans="1:13" x14ac:dyDescent="0.35">
      <c r="A637" s="30">
        <f>INDEX('Input - Gross flows &amp; stocks'!$Z$6:$AH$5999,UsefulSeries!$A634,3)</f>
        <v>4124.666666666667</v>
      </c>
      <c r="B637" s="30">
        <f>INDEX('Input - Gross flows &amp; stocks'!$Z$6:$AH$5999,UsefulSeries!$A634,6)</f>
        <v>1611.6666666666667</v>
      </c>
      <c r="C637" s="30">
        <f>INDEX('Input - Gross flows &amp; stocks'!$Z$6:$AH$5999,UsefulSeries!$A634,9)</f>
        <v>73269</v>
      </c>
      <c r="D637" s="30"/>
      <c r="E637" s="30"/>
      <c r="F637" s="30"/>
      <c r="G637" s="30"/>
      <c r="H637" s="30"/>
      <c r="I637" s="30"/>
      <c r="J637" s="30"/>
      <c r="K637" s="30">
        <v>2156.6434916981034</v>
      </c>
      <c r="L637" s="30">
        <v>1127.6010456132531</v>
      </c>
      <c r="M637" s="30">
        <v>74103.53309589847</v>
      </c>
    </row>
    <row r="638" spans="1:13" x14ac:dyDescent="0.35">
      <c r="A638" s="30">
        <f>INDEX('Input - Gross flows &amp; stocks'!$Z$6:$AH$5999,UsefulSeries!$A637,1)</f>
        <v>140244</v>
      </c>
      <c r="B638" s="30">
        <f>INDEX('Input - Gross flows &amp; stocks'!$Z$6:$AH$5999,UsefulSeries!$A637,4)</f>
        <v>1924.3333333333333</v>
      </c>
      <c r="C638" s="30">
        <f>INDEX('Input - Gross flows &amp; stocks'!$Z$6:$AH$5999,UsefulSeries!$A637,7)</f>
        <v>3997.3333333333335</v>
      </c>
      <c r="D638" s="30"/>
      <c r="E638" s="30"/>
      <c r="F638" s="30"/>
      <c r="G638" s="30"/>
      <c r="H638" s="30"/>
      <c r="I638" s="30"/>
      <c r="J638" s="30"/>
      <c r="K638" s="30">
        <f t="array" ref="K638:M640">MMULT(MINVERSE($F$5:$H$7),MMULT(A638:C640,TRANSPOSE(MINVERSE($F$5:$H$7))))</f>
        <v>143639.21669548831</v>
      </c>
      <c r="L638" s="30">
        <v>1805.6760672607697</v>
      </c>
      <c r="M638" s="30">
        <v>2002.9904354775381</v>
      </c>
    </row>
    <row r="639" spans="1:13" x14ac:dyDescent="0.35">
      <c r="A639" s="30">
        <f>INDEX('Input - Gross flows &amp; stocks'!$Z$6:$AH$5999,UsefulSeries!$A637,2)</f>
        <v>1779.3333333333333</v>
      </c>
      <c r="B639" s="30">
        <f>INDEX('Input - Gross flows &amp; stocks'!$Z$6:$AH$5999,UsefulSeries!$A637,5)</f>
        <v>3585</v>
      </c>
      <c r="C639" s="30">
        <f>INDEX('Input - Gross flows &amp; stocks'!$Z$6:$AH$5999,UsefulSeries!$A637,8)</f>
        <v>1824.3333333333333</v>
      </c>
      <c r="D639" s="30"/>
      <c r="E639" s="30"/>
      <c r="F639" s="30"/>
      <c r="G639" s="30"/>
      <c r="H639" s="30"/>
      <c r="I639" s="30"/>
      <c r="J639" s="30"/>
      <c r="K639" s="30">
        <v>1639.1383314994355</v>
      </c>
      <c r="L639" s="30">
        <v>4553.2672269506593</v>
      </c>
      <c r="M639" s="30">
        <v>1371.484471698893</v>
      </c>
    </row>
    <row r="640" spans="1:13" x14ac:dyDescent="0.35">
      <c r="A640" s="30">
        <f>INDEX('Input - Gross flows &amp; stocks'!$Z$6:$AH$5999,UsefulSeries!$A637,3)</f>
        <v>3911.3333333333335</v>
      </c>
      <c r="B640" s="30">
        <f>INDEX('Input - Gross flows &amp; stocks'!$Z$6:$AH$5999,UsefulSeries!$A637,6)</f>
        <v>1646.6666666666667</v>
      </c>
      <c r="C640" s="30">
        <f>INDEX('Input - Gross flows &amp; stocks'!$Z$6:$AH$5999,UsefulSeries!$A637,9)</f>
        <v>73344</v>
      </c>
      <c r="D640" s="30"/>
      <c r="E640" s="30"/>
      <c r="F640" s="30"/>
      <c r="G640" s="30"/>
      <c r="H640" s="30"/>
      <c r="I640" s="30"/>
      <c r="J640" s="30"/>
      <c r="K640" s="30">
        <v>1935.0206267071183</v>
      </c>
      <c r="L640" s="30">
        <v>1167.6677882629438</v>
      </c>
      <c r="M640" s="30">
        <v>74171.336379480665</v>
      </c>
    </row>
    <row r="641" spans="1:13" x14ac:dyDescent="0.35">
      <c r="A641" s="30">
        <f>INDEX('Input - Gross flows &amp; stocks'!$Z$6:$AH$5999,UsefulSeries!$A640,1)</f>
        <v>140366.33333333334</v>
      </c>
      <c r="B641" s="30">
        <f>INDEX('Input - Gross flows &amp; stocks'!$Z$6:$AH$5999,UsefulSeries!$A640,4)</f>
        <v>1938</v>
      </c>
      <c r="C641" s="30">
        <f>INDEX('Input - Gross flows &amp; stocks'!$Z$6:$AH$5999,UsefulSeries!$A640,7)</f>
        <v>3869.3333333333335</v>
      </c>
      <c r="D641" s="30"/>
      <c r="E641" s="30"/>
      <c r="F641" s="30"/>
      <c r="G641" s="30"/>
      <c r="H641" s="30"/>
      <c r="I641" s="30"/>
      <c r="J641" s="30"/>
      <c r="K641" s="30">
        <f t="array" ref="K641:M643">MMULT(MINVERSE($F$5:$H$7),MMULT(A641:C643,TRANSPOSE(MINVERSE($F$5:$H$7))))</f>
        <v>143763.69139406073</v>
      </c>
      <c r="L641" s="30">
        <v>1819.7465918419684</v>
      </c>
      <c r="M641" s="30">
        <v>1868.7129606299352</v>
      </c>
    </row>
    <row r="642" spans="1:13" x14ac:dyDescent="0.35">
      <c r="A642" s="30">
        <f>INDEX('Input - Gross flows &amp; stocks'!$Z$6:$AH$5999,UsefulSeries!$A640,2)</f>
        <v>1803</v>
      </c>
      <c r="B642" s="30">
        <f>INDEX('Input - Gross flows &amp; stocks'!$Z$6:$AH$5999,UsefulSeries!$A640,5)</f>
        <v>3666</v>
      </c>
      <c r="C642" s="30">
        <f>INDEX('Input - Gross flows &amp; stocks'!$Z$6:$AH$5999,UsefulSeries!$A640,8)</f>
        <v>1883.3333333333333</v>
      </c>
      <c r="D642" s="30"/>
      <c r="E642" s="30"/>
      <c r="F642" s="30"/>
      <c r="G642" s="30"/>
      <c r="H642" s="30"/>
      <c r="I642" s="30"/>
      <c r="J642" s="30"/>
      <c r="K642" s="30">
        <v>1663.1350714705652</v>
      </c>
      <c r="L642" s="30">
        <v>4656.426881940054</v>
      </c>
      <c r="M642" s="30">
        <v>1428.932477164007</v>
      </c>
    </row>
    <row r="643" spans="1:13" x14ac:dyDescent="0.35">
      <c r="A643" s="30">
        <f>INDEX('Input - Gross flows &amp; stocks'!$Z$6:$AH$5999,UsefulSeries!$A640,3)</f>
        <v>4069.6666666666665</v>
      </c>
      <c r="B643" s="30">
        <f>INDEX('Input - Gross flows &amp; stocks'!$Z$6:$AH$5999,UsefulSeries!$A640,6)</f>
        <v>1610</v>
      </c>
      <c r="C643" s="30">
        <f>INDEX('Input - Gross flows &amp; stocks'!$Z$6:$AH$5999,UsefulSeries!$A640,9)</f>
        <v>73293.666666666672</v>
      </c>
      <c r="D643" s="30"/>
      <c r="E643" s="30"/>
      <c r="F643" s="30"/>
      <c r="G643" s="30"/>
      <c r="H643" s="30"/>
      <c r="I643" s="30"/>
      <c r="J643" s="30"/>
      <c r="K643" s="30">
        <v>2094.0480657508824</v>
      </c>
      <c r="L643" s="30">
        <v>1115.7238434544417</v>
      </c>
      <c r="M643" s="30">
        <v>74118.411911931631</v>
      </c>
    </row>
    <row r="644" spans="1:13" x14ac:dyDescent="0.35">
      <c r="A644" s="30">
        <f>INDEX('Input - Gross flows &amp; stocks'!$Z$6:$AH$5999,UsefulSeries!$A643,1)</f>
        <v>140438.66666666666</v>
      </c>
      <c r="B644" s="30">
        <f>INDEX('Input - Gross flows &amp; stocks'!$Z$6:$AH$5999,UsefulSeries!$A643,4)</f>
        <v>1980.3333333333333</v>
      </c>
      <c r="C644" s="30">
        <f>INDEX('Input - Gross flows &amp; stocks'!$Z$6:$AH$5999,UsefulSeries!$A643,7)</f>
        <v>3918</v>
      </c>
      <c r="D644" s="30"/>
      <c r="E644" s="30"/>
      <c r="F644" s="30"/>
      <c r="G644" s="30"/>
      <c r="H644" s="30"/>
      <c r="I644" s="30"/>
      <c r="J644" s="30"/>
      <c r="K644" s="30">
        <f t="array" ref="K644:M646">MMULT(MINVERSE($F$5:$H$7),MMULT(A644:C646,TRANSPOSE(MINVERSE($F$5:$H$7))))</f>
        <v>143838.10568173116</v>
      </c>
      <c r="L644" s="30">
        <v>1864.8325244803377</v>
      </c>
      <c r="M644" s="30">
        <v>1913.2019009546884</v>
      </c>
    </row>
    <row r="645" spans="1:13" x14ac:dyDescent="0.35">
      <c r="A645" s="30">
        <f>INDEX('Input - Gross flows &amp; stocks'!$Z$6:$AH$5999,UsefulSeries!$A643,2)</f>
        <v>1790.3333333333333</v>
      </c>
      <c r="B645" s="30">
        <f>INDEX('Input - Gross flows &amp; stocks'!$Z$6:$AH$5999,UsefulSeries!$A643,5)</f>
        <v>3796.6666666666665</v>
      </c>
      <c r="C645" s="30">
        <f>INDEX('Input - Gross flows &amp; stocks'!$Z$6:$AH$5999,UsefulSeries!$A643,8)</f>
        <v>1909</v>
      </c>
      <c r="D645" s="30"/>
      <c r="E645" s="30"/>
      <c r="F645" s="30"/>
      <c r="G645" s="30"/>
      <c r="H645" s="30"/>
      <c r="I645" s="30"/>
      <c r="J645" s="30"/>
      <c r="K645" s="30">
        <v>1645.9319845919938</v>
      </c>
      <c r="L645" s="30">
        <v>4823.0338306059421</v>
      </c>
      <c r="M645" s="30">
        <v>1442.5541556816875</v>
      </c>
    </row>
    <row r="646" spans="1:13" x14ac:dyDescent="0.35">
      <c r="A646" s="30">
        <f>INDEX('Input - Gross flows &amp; stocks'!$Z$6:$AH$5999,UsefulSeries!$A643,3)</f>
        <v>3854</v>
      </c>
      <c r="B646" s="30">
        <f>INDEX('Input - Gross flows &amp; stocks'!$Z$6:$AH$5999,UsefulSeries!$A643,6)</f>
        <v>1586.6666666666667</v>
      </c>
      <c r="C646" s="30">
        <f>INDEX('Input - Gross flows &amp; stocks'!$Z$6:$AH$5999,UsefulSeries!$A643,9)</f>
        <v>73200.333333333328</v>
      </c>
      <c r="D646" s="30"/>
      <c r="E646" s="30"/>
      <c r="F646" s="30"/>
      <c r="G646" s="30"/>
      <c r="H646" s="30"/>
      <c r="I646" s="30"/>
      <c r="J646" s="30"/>
      <c r="K646" s="30">
        <v>1875.812499358565</v>
      </c>
      <c r="L646" s="30">
        <v>1073.4544161952217</v>
      </c>
      <c r="M646" s="30">
        <v>74026.569167046604</v>
      </c>
    </row>
    <row r="647" spans="1:13" x14ac:dyDescent="0.35">
      <c r="A647" s="30">
        <f>INDEX('Input - Gross flows &amp; stocks'!$Z$6:$AH$5999,UsefulSeries!$A646,1)</f>
        <v>140457</v>
      </c>
      <c r="B647" s="30">
        <f>INDEX('Input - Gross flows &amp; stocks'!$Z$6:$AH$5999,UsefulSeries!$A646,4)</f>
        <v>1983.3333333333333</v>
      </c>
      <c r="C647" s="30">
        <f>INDEX('Input - Gross flows &amp; stocks'!$Z$6:$AH$5999,UsefulSeries!$A646,7)</f>
        <v>3759</v>
      </c>
      <c r="D647" s="30"/>
      <c r="E647" s="30"/>
      <c r="F647" s="30"/>
      <c r="G647" s="30"/>
      <c r="H647" s="30"/>
      <c r="I647" s="30"/>
      <c r="J647" s="30"/>
      <c r="K647" s="30">
        <f t="array" ref="K647:M649">MMULT(MINVERSE($F$5:$H$7),MMULT(A647:C649,TRANSPOSE(MINVERSE($F$5:$H$7))))</f>
        <v>143856.55369088263</v>
      </c>
      <c r="L647" s="30">
        <v>1866.311108322727</v>
      </c>
      <c r="M647" s="30">
        <v>1751.9239055045082</v>
      </c>
    </row>
    <row r="648" spans="1:13" x14ac:dyDescent="0.35">
      <c r="A648" s="30">
        <f>INDEX('Input - Gross flows &amp; stocks'!$Z$6:$AH$5999,UsefulSeries!$A646,2)</f>
        <v>1821</v>
      </c>
      <c r="B648" s="30">
        <f>INDEX('Input - Gross flows &amp; stocks'!$Z$6:$AH$5999,UsefulSeries!$A646,5)</f>
        <v>3884.3333333333335</v>
      </c>
      <c r="C648" s="30">
        <f>INDEX('Input - Gross flows &amp; stocks'!$Z$6:$AH$5999,UsefulSeries!$A646,8)</f>
        <v>1881</v>
      </c>
      <c r="D648" s="30"/>
      <c r="E648" s="30"/>
      <c r="F648" s="30"/>
      <c r="G648" s="30"/>
      <c r="H648" s="30"/>
      <c r="I648" s="30"/>
      <c r="J648" s="30"/>
      <c r="K648" s="30">
        <v>1678.706717020051</v>
      </c>
      <c r="L648" s="30">
        <v>4934.6731862280067</v>
      </c>
      <c r="M648" s="30">
        <v>1400.4158331207327</v>
      </c>
    </row>
    <row r="649" spans="1:13" x14ac:dyDescent="0.35">
      <c r="A649" s="30">
        <f>INDEX('Input - Gross flows &amp; stocks'!$Z$6:$AH$5999,UsefulSeries!$A646,3)</f>
        <v>3946</v>
      </c>
      <c r="B649" s="30">
        <f>INDEX('Input - Gross flows &amp; stocks'!$Z$6:$AH$5999,UsefulSeries!$A646,6)</f>
        <v>1645.3333333333333</v>
      </c>
      <c r="C649" s="30">
        <f>INDEX('Input - Gross flows &amp; stocks'!$Z$6:$AH$5999,UsefulSeries!$A646,9)</f>
        <v>73059.666666666672</v>
      </c>
      <c r="D649" s="30"/>
      <c r="E649" s="30"/>
      <c r="F649" s="30"/>
      <c r="G649" s="30"/>
      <c r="H649" s="30"/>
      <c r="I649" s="30"/>
      <c r="J649" s="30"/>
      <c r="K649" s="30">
        <v>1965.8179437137669</v>
      </c>
      <c r="L649" s="30">
        <v>1129.793928643986</v>
      </c>
      <c r="M649" s="30">
        <v>73881.966501370334</v>
      </c>
    </row>
    <row r="650" spans="1:13" x14ac:dyDescent="0.35">
      <c r="A650" s="30">
        <f>INDEX('Input - Gross flows &amp; stocks'!$Z$6:$AH$5999,UsefulSeries!$A649,1)</f>
        <v>140332</v>
      </c>
      <c r="B650" s="30">
        <f>INDEX('Input - Gross flows &amp; stocks'!$Z$6:$AH$5999,UsefulSeries!$A649,4)</f>
        <v>1998.3333333333333</v>
      </c>
      <c r="C650" s="30">
        <f>INDEX('Input - Gross flows &amp; stocks'!$Z$6:$AH$5999,UsefulSeries!$A649,7)</f>
        <v>3813</v>
      </c>
      <c r="D650" s="30"/>
      <c r="E650" s="30"/>
      <c r="F650" s="30"/>
      <c r="G650" s="30"/>
      <c r="H650" s="30"/>
      <c r="I650" s="30"/>
      <c r="J650" s="30"/>
      <c r="K650" s="30">
        <f t="array" ref="K650:M652">MMULT(MINVERSE($F$5:$H$7),MMULT(A650:C652,TRANSPOSE(MINVERSE($F$5:$H$7))))</f>
        <v>143727.17833797226</v>
      </c>
      <c r="L650" s="30">
        <v>1883.1712502894898</v>
      </c>
      <c r="M650" s="30">
        <v>1806.773449270004</v>
      </c>
    </row>
    <row r="651" spans="1:13" x14ac:dyDescent="0.35">
      <c r="A651" s="30">
        <f>INDEX('Input - Gross flows &amp; stocks'!$Z$6:$AH$5999,UsefulSeries!$A649,2)</f>
        <v>1867.3333333333333</v>
      </c>
      <c r="B651" s="30">
        <f>INDEX('Input - Gross flows &amp; stocks'!$Z$6:$AH$5999,UsefulSeries!$A649,5)</f>
        <v>3882.6666666666665</v>
      </c>
      <c r="C651" s="30">
        <f>INDEX('Input - Gross flows &amp; stocks'!$Z$6:$AH$5999,UsefulSeries!$A649,8)</f>
        <v>1891.3333333333333</v>
      </c>
      <c r="D651" s="30"/>
      <c r="E651" s="30"/>
      <c r="F651" s="30"/>
      <c r="G651" s="30"/>
      <c r="H651" s="30"/>
      <c r="I651" s="30"/>
      <c r="J651" s="30"/>
      <c r="K651" s="30">
        <v>1732.1572273100603</v>
      </c>
      <c r="L651" s="30">
        <v>4932.0997323489564</v>
      </c>
      <c r="M651" s="30">
        <v>1411.9175155646285</v>
      </c>
    </row>
    <row r="652" spans="1:13" x14ac:dyDescent="0.35">
      <c r="A652" s="30">
        <f>INDEX('Input - Gross flows &amp; stocks'!$Z$6:$AH$5999,UsefulSeries!$A649,3)</f>
        <v>3878.3333333333335</v>
      </c>
      <c r="B652" s="30">
        <f>INDEX('Input - Gross flows &amp; stocks'!$Z$6:$AH$5999,UsefulSeries!$A649,6)</f>
        <v>1717.3333333333333</v>
      </c>
      <c r="C652" s="30">
        <f>INDEX('Input - Gross flows &amp; stocks'!$Z$6:$AH$5999,UsefulSeries!$A649,9)</f>
        <v>73012.666666666672</v>
      </c>
      <c r="D652" s="30"/>
      <c r="E652" s="30"/>
      <c r="F652" s="30"/>
      <c r="G652" s="30"/>
      <c r="H652" s="30"/>
      <c r="I652" s="30"/>
      <c r="J652" s="30"/>
      <c r="K652" s="30">
        <v>1891.671598935111</v>
      </c>
      <c r="L652" s="30">
        <v>1212.127578709923</v>
      </c>
      <c r="M652" s="30">
        <v>73825.378685347896</v>
      </c>
    </row>
    <row r="653" spans="1:13" x14ac:dyDescent="0.35">
      <c r="A653" s="30">
        <f>INDEX('Input - Gross flows &amp; stocks'!$Z$6:$AH$5999,UsefulSeries!$A652,1)</f>
        <v>140305</v>
      </c>
      <c r="B653" s="30">
        <f>INDEX('Input - Gross flows &amp; stocks'!$Z$6:$AH$5999,UsefulSeries!$A652,4)</f>
        <v>2027.6666666666667</v>
      </c>
      <c r="C653" s="30">
        <f>INDEX('Input - Gross flows &amp; stocks'!$Z$6:$AH$5999,UsefulSeries!$A652,7)</f>
        <v>3723.3333333333335</v>
      </c>
      <c r="D653" s="30"/>
      <c r="E653" s="30"/>
      <c r="F653" s="30"/>
      <c r="G653" s="30"/>
      <c r="H653" s="30"/>
      <c r="I653" s="30"/>
      <c r="J653" s="30"/>
      <c r="K653" s="30">
        <f t="array" ref="K653:M655">MMULT(MINVERSE($F$5:$H$7),MMULT(A653:C655,TRANSPOSE(MINVERSE($F$5:$H$7))))</f>
        <v>143697.90532185373</v>
      </c>
      <c r="L653" s="30">
        <v>1918.21207833218</v>
      </c>
      <c r="M653" s="30">
        <v>1711.2639904183768</v>
      </c>
    </row>
    <row r="654" spans="1:13" x14ac:dyDescent="0.35">
      <c r="A654" s="30">
        <f>INDEX('Input - Gross flows &amp; stocks'!$Z$6:$AH$5999,UsefulSeries!$A652,2)</f>
        <v>1912.3333333333333</v>
      </c>
      <c r="B654" s="30">
        <f>INDEX('Input - Gross flows &amp; stocks'!$Z$6:$AH$5999,UsefulSeries!$A652,5)</f>
        <v>3808.6666666666665</v>
      </c>
      <c r="C654" s="30">
        <f>INDEX('Input - Gross flows &amp; stocks'!$Z$6:$AH$5999,UsefulSeries!$A652,8)</f>
        <v>1911.3333333333333</v>
      </c>
      <c r="D654" s="30"/>
      <c r="E654" s="30"/>
      <c r="F654" s="30"/>
      <c r="G654" s="30"/>
      <c r="H654" s="30"/>
      <c r="I654" s="30"/>
      <c r="J654" s="30"/>
      <c r="K654" s="30">
        <v>1785.0613166578344</v>
      </c>
      <c r="L654" s="30">
        <v>4837.039333831206</v>
      </c>
      <c r="M654" s="30">
        <v>1443.1045419287384</v>
      </c>
    </row>
    <row r="655" spans="1:13" x14ac:dyDescent="0.35">
      <c r="A655" s="30">
        <f>INDEX('Input - Gross flows &amp; stocks'!$Z$6:$AH$5999,UsefulSeries!$A652,3)</f>
        <v>3963.6666666666665</v>
      </c>
      <c r="B655" s="30">
        <f>INDEX('Input - Gross flows &amp; stocks'!$Z$6:$AH$5999,UsefulSeries!$A652,6)</f>
        <v>1830</v>
      </c>
      <c r="C655" s="30">
        <f>INDEX('Input - Gross flows &amp; stocks'!$Z$6:$AH$5999,UsefulSeries!$A652,9)</f>
        <v>73114.333333333328</v>
      </c>
      <c r="D655" s="30"/>
      <c r="E655" s="30"/>
      <c r="F655" s="30"/>
      <c r="G655" s="30"/>
      <c r="H655" s="30"/>
      <c r="I655" s="30"/>
      <c r="J655" s="30"/>
      <c r="K655" s="30">
        <v>1971.0475029979368</v>
      </c>
      <c r="L655" s="30">
        <v>1348.6386622794705</v>
      </c>
      <c r="M655" s="30">
        <v>73913.537287607964</v>
      </c>
    </row>
    <row r="656" spans="1:13" x14ac:dyDescent="0.35">
      <c r="A656" s="30">
        <f>INDEX('Input - Gross flows &amp; stocks'!$Z$6:$AH$5999,UsefulSeries!$A655,1)</f>
        <v>140223.33333333334</v>
      </c>
      <c r="B656" s="30">
        <f>INDEX('Input - Gross flows &amp; stocks'!$Z$6:$AH$5999,UsefulSeries!$A655,4)</f>
        <v>2006</v>
      </c>
      <c r="C656" s="30">
        <f>INDEX('Input - Gross flows &amp; stocks'!$Z$6:$AH$5999,UsefulSeries!$A655,7)</f>
        <v>3746.6666666666665</v>
      </c>
      <c r="D656" s="30"/>
      <c r="E656" s="30"/>
      <c r="F656" s="30"/>
      <c r="G656" s="30"/>
      <c r="H656" s="30"/>
      <c r="I656" s="30"/>
      <c r="J656" s="30"/>
      <c r="K656" s="30">
        <f t="array" ref="K656:M658">MMULT(MINVERSE($F$5:$H$7),MMULT(A656:C658,TRANSPOSE(MINVERSE($F$5:$H$7))))</f>
        <v>143613.27361741153</v>
      </c>
      <c r="L656" s="30">
        <v>1892.1298491226466</v>
      </c>
      <c r="M656" s="30">
        <v>1734.7283816880458</v>
      </c>
    </row>
    <row r="657" spans="1:13" x14ac:dyDescent="0.35">
      <c r="A657" s="30">
        <f>INDEX('Input - Gross flows &amp; stocks'!$Z$6:$AH$5999,UsefulSeries!$A655,2)</f>
        <v>1991.3333333333333</v>
      </c>
      <c r="B657" s="30">
        <f>INDEX('Input - Gross flows &amp; stocks'!$Z$6:$AH$5999,UsefulSeries!$A655,5)</f>
        <v>3883.6666666666665</v>
      </c>
      <c r="C657" s="30">
        <f>INDEX('Input - Gross flows &amp; stocks'!$Z$6:$AH$5999,UsefulSeries!$A655,8)</f>
        <v>2055.3333333333335</v>
      </c>
      <c r="D657" s="30"/>
      <c r="E657" s="30"/>
      <c r="F657" s="30"/>
      <c r="G657" s="30"/>
      <c r="H657" s="30"/>
      <c r="I657" s="30"/>
      <c r="J657" s="30"/>
      <c r="K657" s="30">
        <v>1873.1927836067305</v>
      </c>
      <c r="L657" s="30">
        <v>4932.3040948557673</v>
      </c>
      <c r="M657" s="30">
        <v>1596.5192266104877</v>
      </c>
    </row>
    <row r="658" spans="1:13" x14ac:dyDescent="0.35">
      <c r="A658" s="30">
        <f>INDEX('Input - Gross flows &amp; stocks'!$Z$6:$AH$5999,UsefulSeries!$A655,3)</f>
        <v>3887.3333333333335</v>
      </c>
      <c r="B658" s="30">
        <f>INDEX('Input - Gross flows &amp; stocks'!$Z$6:$AH$5999,UsefulSeries!$A655,6)</f>
        <v>1761</v>
      </c>
      <c r="C658" s="30">
        <f>INDEX('Input - Gross flows &amp; stocks'!$Z$6:$AH$5999,UsefulSeries!$A655,9)</f>
        <v>73240</v>
      </c>
      <c r="D658" s="30"/>
      <c r="E658" s="30"/>
      <c r="F658" s="30"/>
      <c r="G658" s="30"/>
      <c r="H658" s="30"/>
      <c r="I658" s="30"/>
      <c r="J658" s="30"/>
      <c r="K658" s="30">
        <v>1886.4131192976258</v>
      </c>
      <c r="L658" s="30">
        <v>1260.9543734189424</v>
      </c>
      <c r="M658" s="30">
        <v>74034.611085658995</v>
      </c>
    </row>
    <row r="659" spans="1:13" x14ac:dyDescent="0.35">
      <c r="A659" s="30">
        <f>INDEX('Input - Gross flows &amp; stocks'!$Z$6:$AH$5999,UsefulSeries!$A658,1)</f>
        <v>140118.66666666666</v>
      </c>
      <c r="B659" s="30">
        <f>INDEX('Input - Gross flows &amp; stocks'!$Z$6:$AH$5999,UsefulSeries!$A658,4)</f>
        <v>2012.6666666666667</v>
      </c>
      <c r="C659" s="30">
        <f>INDEX('Input - Gross flows &amp; stocks'!$Z$6:$AH$5999,UsefulSeries!$A658,7)</f>
        <v>3725</v>
      </c>
      <c r="D659" s="30"/>
      <c r="E659" s="30"/>
      <c r="F659" s="30"/>
      <c r="G659" s="30"/>
      <c r="H659" s="30"/>
      <c r="I659" s="30"/>
      <c r="J659" s="30"/>
      <c r="K659" s="30">
        <f t="array" ref="K659:M661">MMULT(MINVERSE($F$5:$H$7),MMULT(A659:C661,TRANSPOSE(MINVERSE($F$5:$H$7))))</f>
        <v>143506.01215554951</v>
      </c>
      <c r="L659" s="30">
        <v>1893.6566775646243</v>
      </c>
      <c r="M659" s="30">
        <v>1713.5932129963069</v>
      </c>
    </row>
    <row r="660" spans="1:13" x14ac:dyDescent="0.35">
      <c r="A660" s="30">
        <f>INDEX('Input - Gross flows &amp; stocks'!$Z$6:$AH$5999,UsefulSeries!$A658,2)</f>
        <v>1988.3333333333333</v>
      </c>
      <c r="B660" s="30">
        <f>INDEX('Input - Gross flows &amp; stocks'!$Z$6:$AH$5999,UsefulSeries!$A658,5)</f>
        <v>4140.666666666667</v>
      </c>
      <c r="C660" s="30">
        <f>INDEX('Input - Gross flows &amp; stocks'!$Z$6:$AH$5999,UsefulSeries!$A658,8)</f>
        <v>2053.6666666666665</v>
      </c>
      <c r="D660" s="30"/>
      <c r="E660" s="30"/>
      <c r="F660" s="30"/>
      <c r="G660" s="30"/>
      <c r="H660" s="30"/>
      <c r="I660" s="30"/>
      <c r="J660" s="30"/>
      <c r="K660" s="30">
        <v>1863.7264694051435</v>
      </c>
      <c r="L660" s="30">
        <v>5260.0116676586795</v>
      </c>
      <c r="M660" s="30">
        <v>1563.3004224563981</v>
      </c>
    </row>
    <row r="661" spans="1:13" x14ac:dyDescent="0.35">
      <c r="A661" s="30">
        <f>INDEX('Input - Gross flows &amp; stocks'!$Z$6:$AH$5999,UsefulSeries!$A658,3)</f>
        <v>3912</v>
      </c>
      <c r="B661" s="30">
        <f>INDEX('Input - Gross flows &amp; stocks'!$Z$6:$AH$5999,UsefulSeries!$A658,6)</f>
        <v>1796.6666666666667</v>
      </c>
      <c r="C661" s="30">
        <f>INDEX('Input - Gross flows &amp; stocks'!$Z$6:$AH$5999,UsefulSeries!$A658,9)</f>
        <v>73245.333333333328</v>
      </c>
      <c r="D661" s="30"/>
      <c r="E661" s="30"/>
      <c r="F661" s="30"/>
      <c r="G661" s="30"/>
      <c r="H661" s="30"/>
      <c r="I661" s="30"/>
      <c r="J661" s="30"/>
      <c r="K661" s="30">
        <v>1912.8149748787764</v>
      </c>
      <c r="L661" s="30">
        <v>1270.0287407883702</v>
      </c>
      <c r="M661" s="30">
        <v>74039.293825206667</v>
      </c>
    </row>
    <row r="662" spans="1:13" x14ac:dyDescent="0.35">
      <c r="A662" s="30">
        <f>INDEX('Input - Gross flows &amp; stocks'!$Z$6:$AH$5999,UsefulSeries!$A661,1)</f>
        <v>139930</v>
      </c>
      <c r="B662" s="30">
        <f>INDEX('Input - Gross flows &amp; stocks'!$Z$6:$AH$5999,UsefulSeries!$A661,4)</f>
        <v>1989.3333333333333</v>
      </c>
      <c r="C662" s="30">
        <f>INDEX('Input - Gross flows &amp; stocks'!$Z$6:$AH$5999,UsefulSeries!$A661,7)</f>
        <v>3737.6666666666665</v>
      </c>
      <c r="D662" s="30"/>
      <c r="E662" s="30"/>
      <c r="F662" s="30"/>
      <c r="G662" s="30"/>
      <c r="H662" s="30"/>
      <c r="I662" s="30"/>
      <c r="J662" s="30"/>
      <c r="K662" s="30">
        <f t="array" ref="K662:M664">MMULT(MINVERSE($F$5:$H$7),MMULT(A662:C664,TRANSPOSE(MINVERSE($F$5:$H$7))))</f>
        <v>143312.68745175475</v>
      </c>
      <c r="L662" s="30">
        <v>1859.7345864214569</v>
      </c>
      <c r="M662" s="30">
        <v>1730.2114920186516</v>
      </c>
    </row>
    <row r="663" spans="1:13" x14ac:dyDescent="0.35">
      <c r="A663" s="30">
        <f>INDEX('Input - Gross flows &amp; stocks'!$Z$6:$AH$5999,UsefulSeries!$A661,2)</f>
        <v>2005.6666666666667</v>
      </c>
      <c r="B663" s="30">
        <f>INDEX('Input - Gross flows &amp; stocks'!$Z$6:$AH$5999,UsefulSeries!$A661,5)</f>
        <v>4469.666666666667</v>
      </c>
      <c r="C663" s="30">
        <f>INDEX('Input - Gross flows &amp; stocks'!$Z$6:$AH$5999,UsefulSeries!$A661,8)</f>
        <v>2134.3333333333335</v>
      </c>
      <c r="D663" s="30"/>
      <c r="E663" s="30"/>
      <c r="F663" s="30"/>
      <c r="G663" s="30"/>
      <c r="H663" s="30"/>
      <c r="I663" s="30"/>
      <c r="J663" s="30"/>
      <c r="K663" s="30">
        <v>1875.4597671561921</v>
      </c>
      <c r="L663" s="30">
        <v>5679.6237658396249</v>
      </c>
      <c r="M663" s="30">
        <v>1614.8269417831252</v>
      </c>
    </row>
    <row r="664" spans="1:13" x14ac:dyDescent="0.35">
      <c r="A664" s="30">
        <f>INDEX('Input - Gross flows &amp; stocks'!$Z$6:$AH$5999,UsefulSeries!$A661,3)</f>
        <v>3941.3333333333335</v>
      </c>
      <c r="B664" s="30">
        <f>INDEX('Input - Gross flows &amp; stocks'!$Z$6:$AH$5999,UsefulSeries!$A661,6)</f>
        <v>1740.3333333333333</v>
      </c>
      <c r="C664" s="30">
        <f>INDEX('Input - Gross flows &amp; stocks'!$Z$6:$AH$5999,UsefulSeries!$A661,9)</f>
        <v>73213.666666666672</v>
      </c>
      <c r="D664" s="30"/>
      <c r="E664" s="30"/>
      <c r="F664" s="30"/>
      <c r="G664" s="30"/>
      <c r="H664" s="30"/>
      <c r="I664" s="30"/>
      <c r="J664" s="30"/>
      <c r="K664" s="30">
        <v>1945.0008024828319</v>
      </c>
      <c r="L664" s="30">
        <v>1166.0287622310766</v>
      </c>
      <c r="M664" s="30">
        <v>74007.828575340565</v>
      </c>
    </row>
    <row r="665" spans="1:13" x14ac:dyDescent="0.35">
      <c r="A665" s="30">
        <f>INDEX('Input - Gross flows &amp; stocks'!$Z$6:$AH$5999,UsefulSeries!$A664,1)</f>
        <v>139672.66666666666</v>
      </c>
      <c r="B665" s="30">
        <f>INDEX('Input - Gross flows &amp; stocks'!$Z$6:$AH$5999,UsefulSeries!$A664,4)</f>
        <v>2051.6666666666665</v>
      </c>
      <c r="C665" s="30">
        <f>INDEX('Input - Gross flows &amp; stocks'!$Z$6:$AH$5999,UsefulSeries!$A664,7)</f>
        <v>3687.3333333333335</v>
      </c>
      <c r="D665" s="30"/>
      <c r="E665" s="30"/>
      <c r="F665" s="30"/>
      <c r="G665" s="30"/>
      <c r="H665" s="30"/>
      <c r="I665" s="30"/>
      <c r="J665" s="30"/>
      <c r="K665" s="30">
        <f t="array" ref="K665:M667">MMULT(MINVERSE($F$5:$H$7),MMULT(A665:C667,TRANSPOSE(MINVERSE($F$5:$H$7))))</f>
        <v>143046.38805399576</v>
      </c>
      <c r="L665" s="30">
        <v>1924.3367656821385</v>
      </c>
      <c r="M665" s="30">
        <v>1675.5466827321454</v>
      </c>
    </row>
    <row r="666" spans="1:13" x14ac:dyDescent="0.35">
      <c r="A666" s="30">
        <f>INDEX('Input - Gross flows &amp; stocks'!$Z$6:$AH$5999,UsefulSeries!$A664,2)</f>
        <v>2083.6666666666665</v>
      </c>
      <c r="B666" s="30">
        <f>INDEX('Input - Gross flows &amp; stocks'!$Z$6:$AH$5999,UsefulSeries!$A664,5)</f>
        <v>4756.333333333333</v>
      </c>
      <c r="C666" s="30">
        <f>INDEX('Input - Gross flows &amp; stocks'!$Z$6:$AH$5999,UsefulSeries!$A664,8)</f>
        <v>2114</v>
      </c>
      <c r="D666" s="30"/>
      <c r="E666" s="30"/>
      <c r="F666" s="30"/>
      <c r="G666" s="30"/>
      <c r="H666" s="30"/>
      <c r="I666" s="30"/>
      <c r="J666" s="30"/>
      <c r="K666" s="30">
        <v>1958.4812423675164</v>
      </c>
      <c r="L666" s="30">
        <v>6044.7512520686068</v>
      </c>
      <c r="M666" s="30">
        <v>1555.6856089511862</v>
      </c>
    </row>
    <row r="667" spans="1:13" x14ac:dyDescent="0.35">
      <c r="A667" s="30">
        <f>INDEX('Input - Gross flows &amp; stocks'!$Z$6:$AH$5999,UsefulSeries!$A664,3)</f>
        <v>3920.3333333333335</v>
      </c>
      <c r="B667" s="30">
        <f>INDEX('Input - Gross flows &amp; stocks'!$Z$6:$AH$5999,UsefulSeries!$A664,6)</f>
        <v>1824.6666666666667</v>
      </c>
      <c r="C667" s="30">
        <f>INDEX('Input - Gross flows &amp; stocks'!$Z$6:$AH$5999,UsefulSeries!$A664,9)</f>
        <v>73273</v>
      </c>
      <c r="D667" s="30"/>
      <c r="E667" s="30"/>
      <c r="F667" s="30"/>
      <c r="G667" s="30"/>
      <c r="H667" s="30"/>
      <c r="I667" s="30"/>
      <c r="J667" s="30"/>
      <c r="K667" s="30">
        <v>1916.2570505644915</v>
      </c>
      <c r="L667" s="30">
        <v>1226.1757052710564</v>
      </c>
      <c r="M667" s="30">
        <v>74065.39961435477</v>
      </c>
    </row>
    <row r="668" spans="1:13" x14ac:dyDescent="0.35">
      <c r="A668" s="30">
        <f>INDEX('Input - Gross flows &amp; stocks'!$Z$6:$AH$5999,UsefulSeries!$A667,1)</f>
        <v>139419.33333333334</v>
      </c>
      <c r="B668" s="30">
        <f>INDEX('Input - Gross flows &amp; stocks'!$Z$6:$AH$5999,UsefulSeries!$A667,4)</f>
        <v>2144</v>
      </c>
      <c r="C668" s="30">
        <f>INDEX('Input - Gross flows &amp; stocks'!$Z$6:$AH$5999,UsefulSeries!$A667,7)</f>
        <v>3635</v>
      </c>
      <c r="D668" s="30"/>
      <c r="E668" s="30"/>
      <c r="F668" s="30"/>
      <c r="G668" s="30"/>
      <c r="H668" s="30"/>
      <c r="I668" s="30"/>
      <c r="J668" s="30"/>
      <c r="K668" s="30">
        <f t="array" ref="K668:M670">MMULT(MINVERSE($F$5:$H$7),MMULT(A668:C670,TRANSPOSE(MINVERSE($F$5:$H$7))))</f>
        <v>142784.19795771129</v>
      </c>
      <c r="L668" s="30">
        <v>2026.1471213154664</v>
      </c>
      <c r="M668" s="30">
        <v>1612.6796202052919</v>
      </c>
    </row>
    <row r="669" spans="1:13" x14ac:dyDescent="0.35">
      <c r="A669" s="30">
        <f>INDEX('Input - Gross flows &amp; stocks'!$Z$6:$AH$5999,UsefulSeries!$A667,2)</f>
        <v>2131.6666666666665</v>
      </c>
      <c r="B669" s="30">
        <f>INDEX('Input - Gross flows &amp; stocks'!$Z$6:$AH$5999,UsefulSeries!$A667,5)</f>
        <v>4921</v>
      </c>
      <c r="C669" s="30">
        <f>INDEX('Input - Gross flows &amp; stocks'!$Z$6:$AH$5999,UsefulSeries!$A667,8)</f>
        <v>2207.6666666666665</v>
      </c>
      <c r="D669" s="30"/>
      <c r="E669" s="30"/>
      <c r="F669" s="30"/>
      <c r="G669" s="30"/>
      <c r="H669" s="30"/>
      <c r="I669" s="30"/>
      <c r="J669" s="30"/>
      <c r="K669" s="30">
        <v>2009.5030407912971</v>
      </c>
      <c r="L669" s="30">
        <v>6253.8019801997862</v>
      </c>
      <c r="M669" s="30">
        <v>1641.573390086623</v>
      </c>
    </row>
    <row r="670" spans="1:13" x14ac:dyDescent="0.35">
      <c r="A670" s="30">
        <f>INDEX('Input - Gross flows &amp; stocks'!$Z$6:$AH$5999,UsefulSeries!$A667,3)</f>
        <v>3891.3333333333335</v>
      </c>
      <c r="B670" s="30">
        <f>INDEX('Input - Gross flows &amp; stocks'!$Z$6:$AH$5999,UsefulSeries!$A667,6)</f>
        <v>1915.3333333333333</v>
      </c>
      <c r="C670" s="30">
        <f>INDEX('Input - Gross flows &amp; stocks'!$Z$6:$AH$5999,UsefulSeries!$A667,9)</f>
        <v>73352.333333333328</v>
      </c>
      <c r="D670" s="30"/>
      <c r="E670" s="30"/>
      <c r="F670" s="30"/>
      <c r="G670" s="30"/>
      <c r="H670" s="30"/>
      <c r="I670" s="30"/>
      <c r="J670" s="30"/>
      <c r="K670" s="30">
        <v>1882.1397031027977</v>
      </c>
      <c r="L670" s="30">
        <v>1308.073276061546</v>
      </c>
      <c r="M670" s="30">
        <v>74128.859035890695</v>
      </c>
    </row>
    <row r="671" spans="1:13" x14ac:dyDescent="0.35">
      <c r="A671" s="30">
        <f>INDEX('Input - Gross flows &amp; stocks'!$Z$6:$AH$5999,UsefulSeries!$A670,1)</f>
        <v>139217</v>
      </c>
      <c r="B671" s="30">
        <f>INDEX('Input - Gross flows &amp; stocks'!$Z$6:$AH$5999,UsefulSeries!$A670,4)</f>
        <v>2173</v>
      </c>
      <c r="C671" s="30">
        <f>INDEX('Input - Gross flows &amp; stocks'!$Z$6:$AH$5999,UsefulSeries!$A670,7)</f>
        <v>3563</v>
      </c>
      <c r="D671" s="30"/>
      <c r="E671" s="30"/>
      <c r="F671" s="30"/>
      <c r="G671" s="30"/>
      <c r="H671" s="30"/>
      <c r="I671" s="30"/>
      <c r="J671" s="30"/>
      <c r="K671" s="30">
        <f t="array" ref="K671:M673">MMULT(MINVERSE($F$5:$H$7),MMULT(A671:C673,TRANSPOSE(MINVERSE($F$5:$H$7))))</f>
        <v>142575.01657539001</v>
      </c>
      <c r="L671" s="30">
        <v>2054.8769740319772</v>
      </c>
      <c r="M671" s="30">
        <v>1535.9114778183657</v>
      </c>
    </row>
    <row r="672" spans="1:13" x14ac:dyDescent="0.35">
      <c r="A672" s="30">
        <f>INDEX('Input - Gross flows &amp; stocks'!$Z$6:$AH$5999,UsefulSeries!$A670,2)</f>
        <v>2229</v>
      </c>
      <c r="B672" s="30">
        <f>INDEX('Input - Gross flows &amp; stocks'!$Z$6:$AH$5999,UsefulSeries!$A670,5)</f>
        <v>5112.333333333333</v>
      </c>
      <c r="C672" s="30">
        <f>INDEX('Input - Gross flows &amp; stocks'!$Z$6:$AH$5999,UsefulSeries!$A670,8)</f>
        <v>2297.3333333333335</v>
      </c>
      <c r="D672" s="30"/>
      <c r="E672" s="30"/>
      <c r="F672" s="30"/>
      <c r="G672" s="30"/>
      <c r="H672" s="30"/>
      <c r="I672" s="30"/>
      <c r="J672" s="30"/>
      <c r="K672" s="30">
        <v>2116.4192097832592</v>
      </c>
      <c r="L672" s="30">
        <v>6496.929843476868</v>
      </c>
      <c r="M672" s="30">
        <v>1718.8495449318348</v>
      </c>
    </row>
    <row r="673" spans="1:13" x14ac:dyDescent="0.35">
      <c r="A673" s="30">
        <f>INDEX('Input - Gross flows &amp; stocks'!$Z$6:$AH$5999,UsefulSeries!$A670,3)</f>
        <v>3800.3333333333335</v>
      </c>
      <c r="B673" s="30">
        <f>INDEX('Input - Gross flows &amp; stocks'!$Z$6:$AH$5999,UsefulSeries!$A670,6)</f>
        <v>2002.6666666666667</v>
      </c>
      <c r="C673" s="30">
        <f>INDEX('Input - Gross flows &amp; stocks'!$Z$6:$AH$5999,UsefulSeries!$A670,9)</f>
        <v>73506.333333333328</v>
      </c>
      <c r="D673" s="30"/>
      <c r="E673" s="30"/>
      <c r="F673" s="30"/>
      <c r="G673" s="30"/>
      <c r="H673" s="30"/>
      <c r="I673" s="30"/>
      <c r="J673" s="30"/>
      <c r="K673" s="30">
        <v>1778.5294521079732</v>
      </c>
      <c r="L673" s="30">
        <v>1383.5435573135492</v>
      </c>
      <c r="M673" s="30">
        <v>74270.185516422411</v>
      </c>
    </row>
    <row r="674" spans="1:13" x14ac:dyDescent="0.35">
      <c r="A674" s="30">
        <f>INDEX('Input - Gross flows &amp; stocks'!$Z$6:$AH$5999,UsefulSeries!$A673,1)</f>
        <v>138864</v>
      </c>
      <c r="B674" s="30">
        <f>INDEX('Input - Gross flows &amp; stocks'!$Z$6:$AH$5999,UsefulSeries!$A673,4)</f>
        <v>2176.6666666666665</v>
      </c>
      <c r="C674" s="30">
        <f>INDEX('Input - Gross flows &amp; stocks'!$Z$6:$AH$5999,UsefulSeries!$A673,7)</f>
        <v>3535.3333333333335</v>
      </c>
      <c r="D674" s="30"/>
      <c r="E674" s="30"/>
      <c r="F674" s="30"/>
      <c r="G674" s="30"/>
      <c r="H674" s="30"/>
      <c r="I674" s="30"/>
      <c r="J674" s="30"/>
      <c r="K674" s="30">
        <f t="array" ref="K674:M676">MMULT(MINVERSE($F$5:$H$7),MMULT(A674:C676,TRANSPOSE(MINVERSE($F$5:$H$7))))</f>
        <v>142211.63703739215</v>
      </c>
      <c r="L674" s="30">
        <v>2051.9103859272218</v>
      </c>
      <c r="M674" s="30">
        <v>1511.3645399271206</v>
      </c>
    </row>
    <row r="675" spans="1:13" x14ac:dyDescent="0.35">
      <c r="A675" s="30">
        <f>INDEX('Input - Gross flows &amp; stocks'!$Z$6:$AH$5999,UsefulSeries!$A673,2)</f>
        <v>2301.6666666666665</v>
      </c>
      <c r="B675" s="30">
        <f>INDEX('Input - Gross flows &amp; stocks'!$Z$6:$AH$5999,UsefulSeries!$A673,5)</f>
        <v>5430.666666666667</v>
      </c>
      <c r="C675" s="30">
        <f>INDEX('Input - Gross flows &amp; stocks'!$Z$6:$AH$5999,UsefulSeries!$A673,8)</f>
        <v>2276</v>
      </c>
      <c r="D675" s="30"/>
      <c r="E675" s="30"/>
      <c r="F675" s="30"/>
      <c r="G675" s="30"/>
      <c r="H675" s="30"/>
      <c r="I675" s="30"/>
      <c r="J675" s="30"/>
      <c r="K675" s="30">
        <v>2192.5864597160949</v>
      </c>
      <c r="L675" s="30">
        <v>6902.7058746581652</v>
      </c>
      <c r="M675" s="30">
        <v>1654.3502243160749</v>
      </c>
    </row>
    <row r="676" spans="1:13" x14ac:dyDescent="0.35">
      <c r="A676" s="30">
        <f>INDEX('Input - Gross flows &amp; stocks'!$Z$6:$AH$5999,UsefulSeries!$A673,3)</f>
        <v>3837.3333333333335</v>
      </c>
      <c r="B676" s="30">
        <f>INDEX('Input - Gross flows &amp; stocks'!$Z$6:$AH$5999,UsefulSeries!$A673,6)</f>
        <v>2059.6666666666665</v>
      </c>
      <c r="C676" s="30">
        <f>INDEX('Input - Gross flows &amp; stocks'!$Z$6:$AH$5999,UsefulSeries!$A673,9)</f>
        <v>73669.333333333328</v>
      </c>
      <c r="D676" s="30"/>
      <c r="E676" s="30"/>
      <c r="F676" s="30"/>
      <c r="G676" s="30"/>
      <c r="H676" s="30"/>
      <c r="I676" s="30"/>
      <c r="J676" s="30"/>
      <c r="K676" s="30">
        <v>1810.7004684453468</v>
      </c>
      <c r="L676" s="30">
        <v>1408.9118139431096</v>
      </c>
      <c r="M676" s="30">
        <v>74435.697423817866</v>
      </c>
    </row>
    <row r="677" spans="1:13" x14ac:dyDescent="0.35">
      <c r="A677" s="30">
        <f>INDEX('Input - Gross flows &amp; stocks'!$Z$6:$AH$5999,UsefulSeries!$A676,1)</f>
        <v>138418.66666666666</v>
      </c>
      <c r="B677" s="30">
        <f>INDEX('Input - Gross flows &amp; stocks'!$Z$6:$AH$5999,UsefulSeries!$A676,4)</f>
        <v>2105.6666666666665</v>
      </c>
      <c r="C677" s="30">
        <f>INDEX('Input - Gross flows &amp; stocks'!$Z$6:$AH$5999,UsefulSeries!$A676,7)</f>
        <v>3479.6666666666665</v>
      </c>
      <c r="D677" s="30"/>
      <c r="E677" s="30"/>
      <c r="F677" s="30"/>
      <c r="G677" s="30"/>
      <c r="H677" s="30"/>
      <c r="I677" s="30"/>
      <c r="J677" s="30"/>
      <c r="K677" s="30">
        <f t="array" ref="K677:M679">MMULT(MINVERSE($F$5:$H$7),MMULT(A677:C679,TRANSPOSE(MINVERSE($F$5:$H$7))))</f>
        <v>141754.68969639234</v>
      </c>
      <c r="L677" s="30">
        <v>1962.2126618295363</v>
      </c>
      <c r="M677" s="30">
        <v>1465.1211725924218</v>
      </c>
    </row>
    <row r="678" spans="1:13" x14ac:dyDescent="0.35">
      <c r="A678" s="30">
        <f>INDEX('Input - Gross flows &amp; stocks'!$Z$6:$AH$5999,UsefulSeries!$A676,2)</f>
        <v>2428</v>
      </c>
      <c r="B678" s="30">
        <f>INDEX('Input - Gross flows &amp; stocks'!$Z$6:$AH$5999,UsefulSeries!$A676,5)</f>
        <v>5819</v>
      </c>
      <c r="C678" s="30">
        <f>INDEX('Input - Gross flows &amp; stocks'!$Z$6:$AH$5999,UsefulSeries!$A676,8)</f>
        <v>2354</v>
      </c>
      <c r="D678" s="30"/>
      <c r="E678" s="30"/>
      <c r="F678" s="30"/>
      <c r="G678" s="30"/>
      <c r="H678" s="30"/>
      <c r="I678" s="30"/>
      <c r="J678" s="30"/>
      <c r="K678" s="30">
        <v>2328.3454360999044</v>
      </c>
      <c r="L678" s="30">
        <v>7397.4830572226929</v>
      </c>
      <c r="M678" s="30">
        <v>1693.6483763275955</v>
      </c>
    </row>
    <row r="679" spans="1:13" x14ac:dyDescent="0.35">
      <c r="A679" s="30">
        <f>INDEX('Input - Gross flows &amp; stocks'!$Z$6:$AH$5999,UsefulSeries!$A676,3)</f>
        <v>3788.3333333333335</v>
      </c>
      <c r="B679" s="30">
        <f>INDEX('Input - Gross flows &amp; stocks'!$Z$6:$AH$5999,UsefulSeries!$A676,6)</f>
        <v>2109.3333333333335</v>
      </c>
      <c r="C679" s="30">
        <f>INDEX('Input - Gross flows &amp; stocks'!$Z$6:$AH$5999,UsefulSeries!$A676,9)</f>
        <v>73888.333333333328</v>
      </c>
      <c r="D679" s="30"/>
      <c r="E679" s="30"/>
      <c r="F679" s="30"/>
      <c r="G679" s="30"/>
      <c r="H679" s="30"/>
      <c r="I679" s="30"/>
      <c r="J679" s="30"/>
      <c r="K679" s="30">
        <v>1750.2341321271749</v>
      </c>
      <c r="L679" s="30">
        <v>1418.2812177078517</v>
      </c>
      <c r="M679" s="30">
        <v>74650.084361433095</v>
      </c>
    </row>
    <row r="680" spans="1:13" x14ac:dyDescent="0.35">
      <c r="A680" s="30">
        <f>INDEX('Input - Gross flows &amp; stocks'!$Z$6:$AH$5999,UsefulSeries!$A679,1)</f>
        <v>137479.66666666666</v>
      </c>
      <c r="B680" s="30">
        <f>INDEX('Input - Gross flows &amp; stocks'!$Z$6:$AH$5999,UsefulSeries!$A679,4)</f>
        <v>2137.3333333333335</v>
      </c>
      <c r="C680" s="30">
        <f>INDEX('Input - Gross flows &amp; stocks'!$Z$6:$AH$5999,UsefulSeries!$A679,7)</f>
        <v>3518.6666666666665</v>
      </c>
      <c r="D680" s="30"/>
      <c r="E680" s="30"/>
      <c r="F680" s="30"/>
      <c r="G680" s="30"/>
      <c r="H680" s="30"/>
      <c r="I680" s="30"/>
      <c r="J680" s="30"/>
      <c r="K680" s="30">
        <f t="array" ref="K680:M682">MMULT(MINVERSE($F$5:$H$7),MMULT(A680:C682,TRANSPOSE(MINVERSE($F$5:$H$7))))</f>
        <v>140787.39004495539</v>
      </c>
      <c r="L680" s="30">
        <v>1988.2525120312976</v>
      </c>
      <c r="M680" s="30">
        <v>1511.4798776584064</v>
      </c>
    </row>
    <row r="681" spans="1:13" x14ac:dyDescent="0.35">
      <c r="A681" s="30">
        <f>INDEX('Input - Gross flows &amp; stocks'!$Z$6:$AH$5999,UsefulSeries!$A679,2)</f>
        <v>2593.3333333333335</v>
      </c>
      <c r="B681" s="30">
        <f>INDEX('Input - Gross flows &amp; stocks'!$Z$6:$AH$5999,UsefulSeries!$A679,5)</f>
        <v>6298.333333333333</v>
      </c>
      <c r="C681" s="30">
        <f>INDEX('Input - Gross flows &amp; stocks'!$Z$6:$AH$5999,UsefulSeries!$A679,8)</f>
        <v>2380</v>
      </c>
      <c r="D681" s="30"/>
      <c r="E681" s="30"/>
      <c r="F681" s="30"/>
      <c r="G681" s="30"/>
      <c r="H681" s="30"/>
      <c r="I681" s="30"/>
      <c r="J681" s="30"/>
      <c r="K681" s="30">
        <v>2507.2877447794572</v>
      </c>
      <c r="L681" s="30">
        <v>8008.1032804491033</v>
      </c>
      <c r="M681" s="30">
        <v>1662.4379117650667</v>
      </c>
    </row>
    <row r="682" spans="1:13" x14ac:dyDescent="0.35">
      <c r="A682" s="30">
        <f>INDEX('Input - Gross flows &amp; stocks'!$Z$6:$AH$5999,UsefulSeries!$A679,3)</f>
        <v>3900.6666666666665</v>
      </c>
      <c r="B682" s="30">
        <f>INDEX('Input - Gross flows &amp; stocks'!$Z$6:$AH$5999,UsefulSeries!$A679,6)</f>
        <v>2188.3333333333335</v>
      </c>
      <c r="C682" s="30">
        <f>INDEX('Input - Gross flows &amp; stocks'!$Z$6:$AH$5999,UsefulSeries!$A679,9)</f>
        <v>73972.333333333328</v>
      </c>
      <c r="D682" s="30"/>
      <c r="E682" s="30"/>
      <c r="F682" s="30"/>
      <c r="G682" s="30"/>
      <c r="H682" s="30"/>
      <c r="I682" s="30"/>
      <c r="J682" s="30"/>
      <c r="K682" s="30">
        <v>1855.6201428032857</v>
      </c>
      <c r="L682" s="30">
        <v>1448.8459986475432</v>
      </c>
      <c r="M682" s="30">
        <v>74728.191487739925</v>
      </c>
    </row>
    <row r="683" spans="1:13" x14ac:dyDescent="0.35">
      <c r="A683" s="30">
        <f>INDEX('Input - Gross flows &amp; stocks'!$Z$6:$AH$5999,UsefulSeries!$A682,1)</f>
        <v>136583.66666666666</v>
      </c>
      <c r="B683" s="30">
        <f>INDEX('Input - Gross flows &amp; stocks'!$Z$6:$AH$5999,UsefulSeries!$A682,4)</f>
        <v>2202.3333333333335</v>
      </c>
      <c r="C683" s="30">
        <f>INDEX('Input - Gross flows &amp; stocks'!$Z$6:$AH$5999,UsefulSeries!$A682,7)</f>
        <v>3537.3333333333335</v>
      </c>
      <c r="D683" s="30"/>
      <c r="E683" s="30"/>
      <c r="F683" s="30"/>
      <c r="G683" s="30"/>
      <c r="H683" s="30"/>
      <c r="I683" s="30"/>
      <c r="J683" s="30"/>
      <c r="K683" s="30">
        <f t="array" ref="K683:M685">MMULT(MINVERSE($F$5:$H$7),MMULT(A683:C685,TRANSPOSE(MINVERSE($F$5:$H$7))))</f>
        <v>139865.86096722624</v>
      </c>
      <c r="L683" s="30">
        <v>2051.3650818701485</v>
      </c>
      <c r="M683" s="30">
        <v>1530.2714578707405</v>
      </c>
    </row>
    <row r="684" spans="1:13" x14ac:dyDescent="0.35">
      <c r="A684" s="30">
        <f>INDEX('Input - Gross flows &amp; stocks'!$Z$6:$AH$5999,UsefulSeries!$A682,2)</f>
        <v>2702.6666666666665</v>
      </c>
      <c r="B684" s="30">
        <f>INDEX('Input - Gross flows &amp; stocks'!$Z$6:$AH$5999,UsefulSeries!$A682,5)</f>
        <v>6822</v>
      </c>
      <c r="C684" s="30">
        <f>INDEX('Input - Gross flows &amp; stocks'!$Z$6:$AH$5999,UsefulSeries!$A682,8)</f>
        <v>2534</v>
      </c>
      <c r="D684" s="30"/>
      <c r="E684" s="30"/>
      <c r="F684" s="30"/>
      <c r="G684" s="30"/>
      <c r="H684" s="30"/>
      <c r="I684" s="30"/>
      <c r="J684" s="30"/>
      <c r="K684" s="30">
        <v>2621.009571496837</v>
      </c>
      <c r="L684" s="30">
        <v>8674.8769319937419</v>
      </c>
      <c r="M684" s="30">
        <v>1772.2538631682671</v>
      </c>
    </row>
    <row r="685" spans="1:13" x14ac:dyDescent="0.35">
      <c r="A685" s="30">
        <f>INDEX('Input - Gross flows &amp; stocks'!$Z$6:$AH$5999,UsefulSeries!$A682,3)</f>
        <v>3803.6666666666665</v>
      </c>
      <c r="B685" s="30">
        <f>INDEX('Input - Gross flows &amp; stocks'!$Z$6:$AH$5999,UsefulSeries!$A682,6)</f>
        <v>2260.6666666666665</v>
      </c>
      <c r="C685" s="30">
        <f>INDEX('Input - Gross flows &amp; stocks'!$Z$6:$AH$5999,UsefulSeries!$A682,9)</f>
        <v>74063.666666666672</v>
      </c>
      <c r="D685" s="30"/>
      <c r="E685" s="30"/>
      <c r="F685" s="30"/>
      <c r="G685" s="30"/>
      <c r="H685" s="30"/>
      <c r="I685" s="30"/>
      <c r="J685" s="30"/>
      <c r="K685" s="30">
        <v>1753.2697037813807</v>
      </c>
      <c r="L685" s="30">
        <v>1466.4505982191597</v>
      </c>
      <c r="M685" s="30">
        <v>74803.409189489787</v>
      </c>
    </row>
    <row r="686" spans="1:13" x14ac:dyDescent="0.35">
      <c r="A686" s="30">
        <f>INDEX('Input - Gross flows &amp; stocks'!$Z$6:$AH$5999,UsefulSeries!$A685,1)</f>
        <v>135724</v>
      </c>
      <c r="B686" s="30">
        <f>INDEX('Input - Gross flows &amp; stocks'!$Z$6:$AH$5999,UsefulSeries!$A685,4)</f>
        <v>2246.3333333333335</v>
      </c>
      <c r="C686" s="30">
        <f>INDEX('Input - Gross flows &amp; stocks'!$Z$6:$AH$5999,UsefulSeries!$A685,7)</f>
        <v>3485.3333333333335</v>
      </c>
      <c r="D686" s="30"/>
      <c r="E686" s="30"/>
      <c r="F686" s="30"/>
      <c r="G686" s="30"/>
      <c r="H686" s="30"/>
      <c r="I686" s="30"/>
      <c r="J686" s="30"/>
      <c r="K686" s="30">
        <f t="array" ref="K686:M688">MMULT(MINVERSE($F$5:$H$7),MMULT(A686:C688,TRANSPOSE(MINVERSE($F$5:$H$7))))</f>
        <v>138983.39126159868</v>
      </c>
      <c r="L686" s="30">
        <v>2087.3376918269578</v>
      </c>
      <c r="M686" s="30">
        <v>1482.0391126119866</v>
      </c>
    </row>
    <row r="687" spans="1:13" x14ac:dyDescent="0.35">
      <c r="A687" s="30">
        <f>INDEX('Input - Gross flows &amp; stocks'!$Z$6:$AH$5999,UsefulSeries!$A685,2)</f>
        <v>2745.3333333333335</v>
      </c>
      <c r="B687" s="30">
        <f>INDEX('Input - Gross flows &amp; stocks'!$Z$6:$AH$5999,UsefulSeries!$A685,5)</f>
        <v>7478.666666666667</v>
      </c>
      <c r="C687" s="30">
        <f>INDEX('Input - Gross flows &amp; stocks'!$Z$6:$AH$5999,UsefulSeries!$A685,8)</f>
        <v>2552.3333333333335</v>
      </c>
      <c r="D687" s="30"/>
      <c r="E687" s="30"/>
      <c r="F687" s="30"/>
      <c r="G687" s="30"/>
      <c r="H687" s="30"/>
      <c r="I687" s="30"/>
      <c r="J687" s="30"/>
      <c r="K687" s="30">
        <v>2655.6826286366299</v>
      </c>
      <c r="L687" s="30">
        <v>9511.9666134037489</v>
      </c>
      <c r="M687" s="30">
        <v>1712.2307203027387</v>
      </c>
    </row>
    <row r="688" spans="1:13" x14ac:dyDescent="0.35">
      <c r="A688" s="30">
        <f>INDEX('Input - Gross flows &amp; stocks'!$Z$6:$AH$5999,UsefulSeries!$A685,3)</f>
        <v>3801</v>
      </c>
      <c r="B688" s="30">
        <f>INDEX('Input - Gross flows &amp; stocks'!$Z$6:$AH$5999,UsefulSeries!$A685,6)</f>
        <v>2346.6666666666665</v>
      </c>
      <c r="C688" s="30">
        <f>INDEX('Input - Gross flows &amp; stocks'!$Z$6:$AH$5999,UsefulSeries!$A685,9)</f>
        <v>74158.666666666672</v>
      </c>
      <c r="D688" s="30"/>
      <c r="E688" s="30"/>
      <c r="F688" s="30"/>
      <c r="G688" s="30"/>
      <c r="H688" s="30"/>
      <c r="I688" s="30"/>
      <c r="J688" s="30"/>
      <c r="K688" s="30">
        <v>1754.0547342750074</v>
      </c>
      <c r="L688" s="30">
        <v>1483.3478736417151</v>
      </c>
      <c r="M688" s="30">
        <v>74896.875896871003</v>
      </c>
    </row>
    <row r="689" spans="1:13" x14ac:dyDescent="0.35">
      <c r="A689" s="30">
        <f>INDEX('Input - Gross flows &amp; stocks'!$Z$6:$AH$5999,UsefulSeries!$A688,1)</f>
        <v>135144</v>
      </c>
      <c r="B689" s="30">
        <f>INDEX('Input - Gross flows &amp; stocks'!$Z$6:$AH$5999,UsefulSeries!$A688,4)</f>
        <v>2332.6666666666665</v>
      </c>
      <c r="C689" s="30">
        <f>INDEX('Input - Gross flows &amp; stocks'!$Z$6:$AH$5999,UsefulSeries!$A688,7)</f>
        <v>3468.6666666666665</v>
      </c>
      <c r="D689" s="30"/>
      <c r="E689" s="30"/>
      <c r="F689" s="30"/>
      <c r="G689" s="30"/>
      <c r="H689" s="30"/>
      <c r="I689" s="30"/>
      <c r="J689" s="30"/>
      <c r="K689" s="30">
        <f t="array" ref="K689:M691">MMULT(MINVERSE($F$5:$H$7),MMULT(A689:C691,TRANSPOSE(MINVERSE($F$5:$H$7))))</f>
        <v>138389.95249062637</v>
      </c>
      <c r="L689" s="30">
        <v>2173.2091944766862</v>
      </c>
      <c r="M689" s="30">
        <v>1459.8257600653385</v>
      </c>
    </row>
    <row r="690" spans="1:13" x14ac:dyDescent="0.35">
      <c r="A690" s="30">
        <f>INDEX('Input - Gross flows &amp; stocks'!$Z$6:$AH$5999,UsefulSeries!$A688,2)</f>
        <v>2655</v>
      </c>
      <c r="B690" s="30">
        <f>INDEX('Input - Gross flows &amp; stocks'!$Z$6:$AH$5999,UsefulSeries!$A688,5)</f>
        <v>8050</v>
      </c>
      <c r="C690" s="30">
        <f>INDEX('Input - Gross flows &amp; stocks'!$Z$6:$AH$5999,UsefulSeries!$A688,8)</f>
        <v>2663.6666666666665</v>
      </c>
      <c r="D690" s="30"/>
      <c r="E690" s="30"/>
      <c r="F690" s="30"/>
      <c r="G690" s="30"/>
      <c r="H690" s="30"/>
      <c r="I690" s="30"/>
      <c r="J690" s="30"/>
      <c r="K690" s="30">
        <v>2539.6243465985604</v>
      </c>
      <c r="L690" s="30">
        <v>10240.147521863099</v>
      </c>
      <c r="M690" s="30">
        <v>1769.8602626505335</v>
      </c>
    </row>
    <row r="691" spans="1:13" x14ac:dyDescent="0.35">
      <c r="A691" s="30">
        <f>INDEX('Input - Gross flows &amp; stocks'!$Z$6:$AH$5999,UsefulSeries!$A688,3)</f>
        <v>3677.3333333333335</v>
      </c>
      <c r="B691" s="30">
        <f>INDEX('Input - Gross flows &amp; stocks'!$Z$6:$AH$5999,UsefulSeries!$A688,6)</f>
        <v>2410</v>
      </c>
      <c r="C691" s="30">
        <f>INDEX('Input - Gross flows &amp; stocks'!$Z$6:$AH$5999,UsefulSeries!$A688,9)</f>
        <v>74303.666666666672</v>
      </c>
      <c r="D691" s="30"/>
      <c r="E691" s="30"/>
      <c r="F691" s="30"/>
      <c r="G691" s="30"/>
      <c r="H691" s="30"/>
      <c r="I691" s="30"/>
      <c r="J691" s="30"/>
      <c r="K691" s="30">
        <v>1643.054370394806</v>
      </c>
      <c r="L691" s="30">
        <v>1484.4540527565216</v>
      </c>
      <c r="M691" s="30">
        <v>75033.330178533812</v>
      </c>
    </row>
    <row r="692" spans="1:13" x14ac:dyDescent="0.35">
      <c r="A692" s="30">
        <f>INDEX('Input - Gross flows &amp; stocks'!$Z$6:$AH$5999,UsefulSeries!$A691,1)</f>
        <v>134745.66666666666</v>
      </c>
      <c r="B692" s="30">
        <f>INDEX('Input - Gross flows &amp; stocks'!$Z$6:$AH$5999,UsefulSeries!$A691,4)</f>
        <v>2317.3333333333335</v>
      </c>
      <c r="C692" s="30">
        <f>INDEX('Input - Gross flows &amp; stocks'!$Z$6:$AH$5999,UsefulSeries!$A691,7)</f>
        <v>3422.3333333333335</v>
      </c>
      <c r="D692" s="30"/>
      <c r="E692" s="30"/>
      <c r="F692" s="30"/>
      <c r="G692" s="30"/>
      <c r="H692" s="30"/>
      <c r="I692" s="30"/>
      <c r="J692" s="30"/>
      <c r="K692" s="30">
        <f t="array" ref="K692:M694">MMULT(MINVERSE($F$5:$H$7),MMULT(A692:C694,TRANSPOSE(MINVERSE($F$5:$H$7))))</f>
        <v>137983.99122444977</v>
      </c>
      <c r="L692" s="30">
        <v>2143.6890555940413</v>
      </c>
      <c r="M692" s="30">
        <v>1417.6548451763733</v>
      </c>
    </row>
    <row r="693" spans="1:13" x14ac:dyDescent="0.35">
      <c r="A693" s="30">
        <f>INDEX('Input - Gross flows &amp; stocks'!$Z$6:$AH$5999,UsefulSeries!$A691,2)</f>
        <v>2593.3333333333335</v>
      </c>
      <c r="B693" s="30">
        <f>INDEX('Input - Gross flows &amp; stocks'!$Z$6:$AH$5999,UsefulSeries!$A691,5)</f>
        <v>8565.6666666666661</v>
      </c>
      <c r="C693" s="30">
        <f>INDEX('Input - Gross flows &amp; stocks'!$Z$6:$AH$5999,UsefulSeries!$A691,8)</f>
        <v>2743.3333333333335</v>
      </c>
      <c r="D693" s="30"/>
      <c r="E693" s="30"/>
      <c r="F693" s="30"/>
      <c r="G693" s="30"/>
      <c r="H693" s="30"/>
      <c r="I693" s="30"/>
      <c r="J693" s="30"/>
      <c r="K693" s="30">
        <v>2457.2048472522861</v>
      </c>
      <c r="L693" s="30">
        <v>10897.471602131447</v>
      </c>
      <c r="M693" s="30">
        <v>1798.2836793320603</v>
      </c>
    </row>
    <row r="694" spans="1:13" x14ac:dyDescent="0.35">
      <c r="A694" s="30">
        <f>INDEX('Input - Gross flows &amp; stocks'!$Z$6:$AH$5999,UsefulSeries!$A691,3)</f>
        <v>3639</v>
      </c>
      <c r="B694" s="30">
        <f>INDEX('Input - Gross flows &amp; stocks'!$Z$6:$AH$5999,UsefulSeries!$A691,6)</f>
        <v>2508.3333333333335</v>
      </c>
      <c r="C694" s="30">
        <f>INDEX('Input - Gross flows &amp; stocks'!$Z$6:$AH$5999,UsefulSeries!$A691,9)</f>
        <v>74348</v>
      </c>
      <c r="D694" s="30"/>
      <c r="E694" s="30"/>
      <c r="F694" s="30"/>
      <c r="G694" s="30"/>
      <c r="H694" s="30"/>
      <c r="I694" s="30"/>
      <c r="J694" s="30"/>
      <c r="K694" s="30">
        <v>1613.7230035294624</v>
      </c>
      <c r="L694" s="30">
        <v>1533.5628572517228</v>
      </c>
      <c r="M694" s="30">
        <v>75065.777530862906</v>
      </c>
    </row>
    <row r="695" spans="1:13" x14ac:dyDescent="0.35">
      <c r="A695" s="30">
        <f>INDEX('Input - Gross flows &amp; stocks'!$Z$6:$AH$5999,UsefulSeries!$A694,1)</f>
        <v>134373</v>
      </c>
      <c r="B695" s="30">
        <f>INDEX('Input - Gross flows &amp; stocks'!$Z$6:$AH$5999,UsefulSeries!$A694,4)</f>
        <v>2449.6666666666665</v>
      </c>
      <c r="C695" s="30">
        <f>INDEX('Input - Gross flows &amp; stocks'!$Z$6:$AH$5999,UsefulSeries!$A694,7)</f>
        <v>3418.6666666666665</v>
      </c>
      <c r="D695" s="30"/>
      <c r="E695" s="30"/>
      <c r="F695" s="30"/>
      <c r="G695" s="30"/>
      <c r="H695" s="30"/>
      <c r="I695" s="30"/>
      <c r="J695" s="30"/>
      <c r="K695" s="30">
        <f t="array" ref="K695:M697">MMULT(MINVERSE($F$5:$H$7),MMULT(A695:C697,TRANSPOSE(MINVERSE($F$5:$H$7))))</f>
        <v>137600.34254823939</v>
      </c>
      <c r="L695" s="30">
        <v>2286.5570587101665</v>
      </c>
      <c r="M695" s="30">
        <v>1402.3479310919847</v>
      </c>
    </row>
    <row r="696" spans="1:13" x14ac:dyDescent="0.35">
      <c r="A696" s="30">
        <f>INDEX('Input - Gross flows &amp; stocks'!$Z$6:$AH$5999,UsefulSeries!$A694,2)</f>
        <v>2561</v>
      </c>
      <c r="B696" s="30">
        <f>INDEX('Input - Gross flows &amp; stocks'!$Z$6:$AH$5999,UsefulSeries!$A694,5)</f>
        <v>8944.3333333333339</v>
      </c>
      <c r="C696" s="30">
        <f>INDEX('Input - Gross flows &amp; stocks'!$Z$6:$AH$5999,UsefulSeries!$A694,8)</f>
        <v>2820.3333333333335</v>
      </c>
      <c r="D696" s="30"/>
      <c r="E696" s="30"/>
      <c r="F696" s="30"/>
      <c r="G696" s="30"/>
      <c r="H696" s="30"/>
      <c r="I696" s="30"/>
      <c r="J696" s="30"/>
      <c r="K696" s="30">
        <v>2411.6564786723216</v>
      </c>
      <c r="L696" s="30">
        <v>11379.918064578082</v>
      </c>
      <c r="M696" s="30">
        <v>1840.0077714264514</v>
      </c>
    </row>
    <row r="697" spans="1:13" x14ac:dyDescent="0.35">
      <c r="A697" s="30">
        <f>INDEX('Input - Gross flows &amp; stocks'!$Z$6:$AH$5999,UsefulSeries!$A694,3)</f>
        <v>3579.6666666666665</v>
      </c>
      <c r="B697" s="30">
        <f>INDEX('Input - Gross flows &amp; stocks'!$Z$6:$AH$5999,UsefulSeries!$A694,6)</f>
        <v>2531</v>
      </c>
      <c r="C697" s="30">
        <f>INDEX('Input - Gross flows &amp; stocks'!$Z$6:$AH$5999,UsefulSeries!$A694,9)</f>
        <v>74384.666666666672</v>
      </c>
      <c r="D697" s="30"/>
      <c r="E697" s="30"/>
      <c r="F697" s="30"/>
      <c r="G697" s="30"/>
      <c r="H697" s="30"/>
      <c r="I697" s="30"/>
      <c r="J697" s="30"/>
      <c r="K697" s="30">
        <v>1560.854149218866</v>
      </c>
      <c r="L697" s="30">
        <v>1511.5890372345521</v>
      </c>
      <c r="M697" s="30">
        <v>75097.345128229485</v>
      </c>
    </row>
    <row r="698" spans="1:13" x14ac:dyDescent="0.35">
      <c r="A698" s="30">
        <f>INDEX('Input - Gross flows &amp; stocks'!$Z$6:$AH$5999,UsefulSeries!$A697,1)</f>
        <v>134175.33333333334</v>
      </c>
      <c r="B698" s="30">
        <f>INDEX('Input - Gross flows &amp; stocks'!$Z$6:$AH$5999,UsefulSeries!$A697,4)</f>
        <v>2479</v>
      </c>
      <c r="C698" s="30">
        <f>INDEX('Input - Gross flows &amp; stocks'!$Z$6:$AH$5999,UsefulSeries!$A697,7)</f>
        <v>3342.6666666666665</v>
      </c>
      <c r="D698" s="30"/>
      <c r="E698" s="30"/>
      <c r="F698" s="30"/>
      <c r="G698" s="30"/>
      <c r="H698" s="30"/>
      <c r="I698" s="30"/>
      <c r="J698" s="30"/>
      <c r="K698" s="30">
        <f t="array" ref="K698:M700">MMULT(MINVERSE($F$5:$H$7),MMULT(A698:C700,TRANSPOSE(MINVERSE($F$5:$H$7))))</f>
        <v>137398.05802269356</v>
      </c>
      <c r="L698" s="30">
        <v>2313.3482526388302</v>
      </c>
      <c r="M698" s="30">
        <v>1324.3872513940714</v>
      </c>
    </row>
    <row r="699" spans="1:13" x14ac:dyDescent="0.35">
      <c r="A699" s="30">
        <f>INDEX('Input - Gross flows &amp; stocks'!$Z$6:$AH$5999,UsefulSeries!$A697,2)</f>
        <v>2554</v>
      </c>
      <c r="B699" s="30">
        <f>INDEX('Input - Gross flows &amp; stocks'!$Z$6:$AH$5999,UsefulSeries!$A697,5)</f>
        <v>9225.6666666666661</v>
      </c>
      <c r="C699" s="30">
        <f>INDEX('Input - Gross flows &amp; stocks'!$Z$6:$AH$5999,UsefulSeries!$A697,8)</f>
        <v>2799</v>
      </c>
      <c r="D699" s="30"/>
      <c r="E699" s="30"/>
      <c r="F699" s="30"/>
      <c r="G699" s="30"/>
      <c r="H699" s="30"/>
      <c r="I699" s="30"/>
      <c r="J699" s="30"/>
      <c r="K699" s="30">
        <v>2397.6093425034346</v>
      </c>
      <c r="L699" s="30">
        <v>11738.40897383172</v>
      </c>
      <c r="M699" s="30">
        <v>1781.3674527898204</v>
      </c>
    </row>
    <row r="700" spans="1:13" x14ac:dyDescent="0.35">
      <c r="A700" s="30">
        <f>INDEX('Input - Gross flows &amp; stocks'!$Z$6:$AH$5999,UsefulSeries!$A697,3)</f>
        <v>3523.6666666666665</v>
      </c>
      <c r="B700" s="30">
        <f>INDEX('Input - Gross flows &amp; stocks'!$Z$6:$AH$5999,UsefulSeries!$A697,6)</f>
        <v>2644</v>
      </c>
      <c r="C700" s="30">
        <f>INDEX('Input - Gross flows &amp; stocks'!$Z$6:$AH$5999,UsefulSeries!$A697,9)</f>
        <v>74461.333333333328</v>
      </c>
      <c r="D700" s="30"/>
      <c r="E700" s="30"/>
      <c r="F700" s="30"/>
      <c r="G700" s="30"/>
      <c r="H700" s="30"/>
      <c r="I700" s="30"/>
      <c r="J700" s="30"/>
      <c r="K700" s="30">
        <v>1504.3393950146865</v>
      </c>
      <c r="L700" s="30">
        <v>1605.4145863404053</v>
      </c>
      <c r="M700" s="30">
        <v>75169.965595508213</v>
      </c>
    </row>
    <row r="701" spans="1:13" x14ac:dyDescent="0.35">
      <c r="A701" s="30">
        <f>INDEX('Input - Gross flows &amp; stocks'!$Z$6:$AH$5999,UsefulSeries!$A700,1)</f>
        <v>133854</v>
      </c>
      <c r="B701" s="30">
        <f>INDEX('Input - Gross flows &amp; stocks'!$Z$6:$AH$5999,UsefulSeries!$A700,4)</f>
        <v>2529.6666666666665</v>
      </c>
      <c r="C701" s="30">
        <f>INDEX('Input - Gross flows &amp; stocks'!$Z$6:$AH$5999,UsefulSeries!$A700,7)</f>
        <v>3350.6666666666665</v>
      </c>
      <c r="D701" s="30"/>
      <c r="E701" s="30"/>
      <c r="F701" s="30"/>
      <c r="G701" s="30"/>
      <c r="H701" s="30"/>
      <c r="I701" s="30"/>
      <c r="J701" s="30"/>
      <c r="K701" s="30">
        <f t="array" ref="K701:M703">MMULT(MINVERSE($F$5:$H$7),MMULT(A701:C703,TRANSPOSE(MINVERSE($F$5:$H$7))))</f>
        <v>137067.74531435556</v>
      </c>
      <c r="L701" s="30">
        <v>2368.7595986219767</v>
      </c>
      <c r="M701" s="30">
        <v>1329.2154071949712</v>
      </c>
    </row>
    <row r="702" spans="1:13" x14ac:dyDescent="0.35">
      <c r="A702" s="30">
        <f>INDEX('Input - Gross flows &amp; stocks'!$Z$6:$AH$5999,UsefulSeries!$A700,2)</f>
        <v>2524.3333333333335</v>
      </c>
      <c r="B702" s="30">
        <f>INDEX('Input - Gross flows &amp; stocks'!$Z$6:$AH$5999,UsefulSeries!$A700,5)</f>
        <v>9336.3333333333339</v>
      </c>
      <c r="C702" s="30">
        <f>INDEX('Input - Gross flows &amp; stocks'!$Z$6:$AH$5999,UsefulSeries!$A700,8)</f>
        <v>2827.3333333333335</v>
      </c>
      <c r="D702" s="30"/>
      <c r="E702" s="30"/>
      <c r="F702" s="30"/>
      <c r="G702" s="30"/>
      <c r="H702" s="30"/>
      <c r="I702" s="30"/>
      <c r="J702" s="30"/>
      <c r="K702" s="30">
        <v>2361.2015153091734</v>
      </c>
      <c r="L702" s="30">
        <v>11879.101923698145</v>
      </c>
      <c r="M702" s="30">
        <v>1799.935849264147</v>
      </c>
    </row>
    <row r="703" spans="1:13" x14ac:dyDescent="0.35">
      <c r="A703" s="30">
        <f>INDEX('Input - Gross flows &amp; stocks'!$Z$6:$AH$5999,UsefulSeries!$A700,3)</f>
        <v>3623</v>
      </c>
      <c r="B703" s="30">
        <f>INDEX('Input - Gross flows &amp; stocks'!$Z$6:$AH$5999,UsefulSeries!$A700,6)</f>
        <v>2732</v>
      </c>
      <c r="C703" s="30">
        <f>INDEX('Input - Gross flows &amp; stocks'!$Z$6:$AH$5999,UsefulSeries!$A700,9)</f>
        <v>74626.666666666672</v>
      </c>
      <c r="D703" s="30"/>
      <c r="E703" s="30"/>
      <c r="F703" s="30"/>
      <c r="G703" s="30"/>
      <c r="H703" s="30"/>
      <c r="I703" s="30"/>
      <c r="J703" s="30"/>
      <c r="K703" s="30">
        <v>1609.9038707747866</v>
      </c>
      <c r="L703" s="30">
        <v>1690.7704159718212</v>
      </c>
      <c r="M703" s="30">
        <v>75325.545191234007</v>
      </c>
    </row>
    <row r="704" spans="1:13" x14ac:dyDescent="0.35">
      <c r="A704" s="30">
        <f>INDEX('Input - Gross flows &amp; stocks'!$Z$6:$AH$5999,UsefulSeries!$A703,1)</f>
        <v>133502.33333333334</v>
      </c>
      <c r="B704" s="30">
        <f>INDEX('Input - Gross flows &amp; stocks'!$Z$6:$AH$5999,UsefulSeries!$A703,4)</f>
        <v>2520.6666666666665</v>
      </c>
      <c r="C704" s="30">
        <f>INDEX('Input - Gross flows &amp; stocks'!$Z$6:$AH$5999,UsefulSeries!$A703,7)</f>
        <v>3310.3333333333335</v>
      </c>
      <c r="D704" s="30"/>
      <c r="E704" s="30"/>
      <c r="F704" s="30"/>
      <c r="G704" s="30"/>
      <c r="H704" s="30"/>
      <c r="I704" s="30"/>
      <c r="J704" s="30"/>
      <c r="K704" s="30">
        <f t="array" ref="K704:M706">MMULT(MINVERSE($F$5:$H$7),MMULT(A704:C706,TRANSPOSE(MINVERSE($F$5:$H$7))))</f>
        <v>136706.82582924183</v>
      </c>
      <c r="L704" s="30">
        <v>2357.1463915582317</v>
      </c>
      <c r="M704" s="30">
        <v>1291.0167227137526</v>
      </c>
    </row>
    <row r="705" spans="1:13" x14ac:dyDescent="0.35">
      <c r="A705" s="30">
        <f>INDEX('Input - Gross flows &amp; stocks'!$Z$6:$AH$5999,UsefulSeries!$A703,2)</f>
        <v>2548</v>
      </c>
      <c r="B705" s="30">
        <f>INDEX('Input - Gross flows &amp; stocks'!$Z$6:$AH$5999,UsefulSeries!$A703,5)</f>
        <v>9420</v>
      </c>
      <c r="C705" s="30">
        <f>INDEX('Input - Gross flows &amp; stocks'!$Z$6:$AH$5999,UsefulSeries!$A703,8)</f>
        <v>2819.6666666666665</v>
      </c>
      <c r="D705" s="30"/>
      <c r="E705" s="30"/>
      <c r="F705" s="30"/>
      <c r="G705" s="30"/>
      <c r="H705" s="30"/>
      <c r="I705" s="30"/>
      <c r="J705" s="30"/>
      <c r="K705" s="30">
        <v>2386.7714011255525</v>
      </c>
      <c r="L705" s="30">
        <v>11985.716931430285</v>
      </c>
      <c r="M705" s="30">
        <v>1779.4460300223463</v>
      </c>
    </row>
    <row r="706" spans="1:13" x14ac:dyDescent="0.35">
      <c r="A706" s="30">
        <f>INDEX('Input - Gross flows &amp; stocks'!$Z$6:$AH$5999,UsefulSeries!$A703,3)</f>
        <v>3699</v>
      </c>
      <c r="B706" s="30">
        <f>INDEX('Input - Gross flows &amp; stocks'!$Z$6:$AH$5999,UsefulSeries!$A703,6)</f>
        <v>2762.3333333333335</v>
      </c>
      <c r="C706" s="30">
        <f>INDEX('Input - Gross flows &amp; stocks'!$Z$6:$AH$5999,UsefulSeries!$A703,9)</f>
        <v>75033</v>
      </c>
      <c r="D706" s="30"/>
      <c r="E706" s="30"/>
      <c r="F706" s="30"/>
      <c r="G706" s="30"/>
      <c r="H706" s="30"/>
      <c r="I706" s="30"/>
      <c r="J706" s="30"/>
      <c r="K706" s="30">
        <v>1686.0402857187671</v>
      </c>
      <c r="L706" s="30">
        <v>1713.6901020264959</v>
      </c>
      <c r="M706" s="30">
        <v>75736.791735073799</v>
      </c>
    </row>
    <row r="707" spans="1:13" x14ac:dyDescent="0.35">
      <c r="A707" s="30">
        <f>INDEX('Input - Gross flows &amp; stocks'!$Z$6:$AH$5999,UsefulSeries!$A706,1)</f>
        <v>133085.33333333334</v>
      </c>
      <c r="B707" s="30">
        <f>INDEX('Input - Gross flows &amp; stocks'!$Z$6:$AH$5999,UsefulSeries!$A706,4)</f>
        <v>2433</v>
      </c>
      <c r="C707" s="30">
        <f>INDEX('Input - Gross flows &amp; stocks'!$Z$6:$AH$5999,UsefulSeries!$A706,7)</f>
        <v>3311</v>
      </c>
      <c r="D707" s="30"/>
      <c r="E707" s="30"/>
      <c r="F707" s="30"/>
      <c r="G707" s="30"/>
      <c r="H707" s="30"/>
      <c r="I707" s="30"/>
      <c r="J707" s="30"/>
      <c r="K707" s="30">
        <f t="array" ref="K707:M709">MMULT(MINVERSE($F$5:$H$7),MMULT(A707:C709,TRANSPOSE(MINVERSE($F$5:$H$7))))</f>
        <v>136280.83586764152</v>
      </c>
      <c r="L707" s="30">
        <v>2253.2794672436894</v>
      </c>
      <c r="M707" s="30">
        <v>1302.5562865647353</v>
      </c>
    </row>
    <row r="708" spans="1:13" x14ac:dyDescent="0.35">
      <c r="A708" s="30">
        <f>INDEX('Input - Gross flows &amp; stocks'!$Z$6:$AH$5999,UsefulSeries!$A706,2)</f>
        <v>2565.6666666666665</v>
      </c>
      <c r="B708" s="30">
        <f>INDEX('Input - Gross flows &amp; stocks'!$Z$6:$AH$5999,UsefulSeries!$A706,5)</f>
        <v>9605</v>
      </c>
      <c r="C708" s="30">
        <f>INDEX('Input - Gross flows &amp; stocks'!$Z$6:$AH$5999,UsefulSeries!$A706,8)</f>
        <v>2869.6666666666665</v>
      </c>
      <c r="D708" s="30"/>
      <c r="E708" s="30"/>
      <c r="F708" s="30"/>
      <c r="G708" s="30"/>
      <c r="H708" s="30"/>
      <c r="I708" s="30"/>
      <c r="J708" s="30"/>
      <c r="K708" s="30">
        <v>2402.9967419752388</v>
      </c>
      <c r="L708" s="30">
        <v>12221.666979680596</v>
      </c>
      <c r="M708" s="30">
        <v>1811.952426691925</v>
      </c>
    </row>
    <row r="709" spans="1:13" x14ac:dyDescent="0.35">
      <c r="A709" s="30">
        <f>INDEX('Input - Gross flows &amp; stocks'!$Z$6:$AH$5999,UsefulSeries!$A706,3)</f>
        <v>3729.6666666666665</v>
      </c>
      <c r="B709" s="30">
        <f>INDEX('Input - Gross flows &amp; stocks'!$Z$6:$AH$5999,UsefulSeries!$A706,6)</f>
        <v>2768.6666666666665</v>
      </c>
      <c r="C709" s="30">
        <f>INDEX('Input - Gross flows &amp; stocks'!$Z$6:$AH$5999,UsefulSeries!$A706,9)</f>
        <v>75516.666666666672</v>
      </c>
      <c r="D709" s="30"/>
      <c r="E709" s="30"/>
      <c r="F709" s="30"/>
      <c r="G709" s="30"/>
      <c r="H709" s="30"/>
      <c r="I709" s="30"/>
      <c r="J709" s="30"/>
      <c r="K709" s="30">
        <v>1717.6082766676732</v>
      </c>
      <c r="L709" s="30">
        <v>1697.6701530552721</v>
      </c>
      <c r="M709" s="30">
        <v>76224.122915588436</v>
      </c>
    </row>
    <row r="710" spans="1:13" x14ac:dyDescent="0.35">
      <c r="A710" s="30">
        <f>INDEX('Input - Gross flows &amp; stocks'!$Z$6:$AH$5999,UsefulSeries!$A709,1)</f>
        <v>132797</v>
      </c>
      <c r="B710" s="30">
        <f>INDEX('Input - Gross flows &amp; stocks'!$Z$6:$AH$5999,UsefulSeries!$A709,4)</f>
        <v>2494.6666666666665</v>
      </c>
      <c r="C710" s="30">
        <f>INDEX('Input - Gross flows &amp; stocks'!$Z$6:$AH$5999,UsefulSeries!$A709,7)</f>
        <v>3271.3333333333335</v>
      </c>
      <c r="D710" s="30"/>
      <c r="E710" s="30"/>
      <c r="F710" s="30"/>
      <c r="G710" s="30"/>
      <c r="H710" s="30"/>
      <c r="I710" s="30"/>
      <c r="J710" s="30"/>
      <c r="K710" s="30">
        <f t="array" ref="K710:M712">MMULT(MINVERSE($F$5:$H$7),MMULT(A710:C712,TRANSPOSE(MINVERSE($F$5:$H$7))))</f>
        <v>135986.75093995521</v>
      </c>
      <c r="L710" s="30">
        <v>2319.4463691618139</v>
      </c>
      <c r="M710" s="30">
        <v>1256.2020156589024</v>
      </c>
    </row>
    <row r="711" spans="1:13" x14ac:dyDescent="0.35">
      <c r="A711" s="30">
        <f>INDEX('Input - Gross flows &amp; stocks'!$Z$6:$AH$5999,UsefulSeries!$A709,2)</f>
        <v>2477</v>
      </c>
      <c r="B711" s="30">
        <f>INDEX('Input - Gross flows &amp; stocks'!$Z$6:$AH$5999,UsefulSeries!$A709,5)</f>
        <v>9823</v>
      </c>
      <c r="C711" s="30">
        <f>INDEX('Input - Gross flows &amp; stocks'!$Z$6:$AH$5999,UsefulSeries!$A709,8)</f>
        <v>2870.3333333333335</v>
      </c>
      <c r="D711" s="30"/>
      <c r="E711" s="30"/>
      <c r="F711" s="30"/>
      <c r="G711" s="30"/>
      <c r="H711" s="30"/>
      <c r="I711" s="30"/>
      <c r="J711" s="30"/>
      <c r="K711" s="30">
        <v>2297.3349924074068</v>
      </c>
      <c r="L711" s="30">
        <v>12499.930776590447</v>
      </c>
      <c r="M711" s="30">
        <v>1785.5134036674424</v>
      </c>
    </row>
    <row r="712" spans="1:13" x14ac:dyDescent="0.35">
      <c r="A712" s="30">
        <f>INDEX('Input - Gross flows &amp; stocks'!$Z$6:$AH$5999,UsefulSeries!$A709,3)</f>
        <v>3617</v>
      </c>
      <c r="B712" s="30">
        <f>INDEX('Input - Gross flows &amp; stocks'!$Z$6:$AH$5999,UsefulSeries!$A709,6)</f>
        <v>2739.3333333333335</v>
      </c>
      <c r="C712" s="30">
        <f>INDEX('Input - Gross flows &amp; stocks'!$Z$6:$AH$5999,UsefulSeries!$A709,9)</f>
        <v>76021.333333333328</v>
      </c>
      <c r="D712" s="30"/>
      <c r="E712" s="30"/>
      <c r="F712" s="30"/>
      <c r="G712" s="30"/>
      <c r="H712" s="30"/>
      <c r="I712" s="30"/>
      <c r="J712" s="30"/>
      <c r="K712" s="30">
        <v>1613.8893870438933</v>
      </c>
      <c r="L712" s="30">
        <v>1635.4428684808445</v>
      </c>
      <c r="M712" s="30">
        <v>76744.43392463091</v>
      </c>
    </row>
    <row r="713" spans="1:13" x14ac:dyDescent="0.35">
      <c r="A713" s="30">
        <f>INDEX('Input - Gross flows &amp; stocks'!$Z$6:$AH$5999,UsefulSeries!$A712,1)</f>
        <v>132592.33333333334</v>
      </c>
      <c r="B713" s="30">
        <f>INDEX('Input - Gross flows &amp; stocks'!$Z$6:$AH$5999,UsefulSeries!$A712,4)</f>
        <v>2419</v>
      </c>
      <c r="C713" s="30">
        <f>INDEX('Input - Gross flows &amp; stocks'!$Z$6:$AH$5999,UsefulSeries!$A712,7)</f>
        <v>3295.6666666666665</v>
      </c>
      <c r="D713" s="30"/>
      <c r="E713" s="30"/>
      <c r="F713" s="30"/>
      <c r="G713" s="30"/>
      <c r="H713" s="30"/>
      <c r="I713" s="30"/>
      <c r="J713" s="30"/>
      <c r="K713" s="30">
        <f t="array" ref="K713:M715">MMULT(MINVERSE($F$5:$H$7),MMULT(A713:C715,TRANSPOSE(MINVERSE($F$5:$H$7))))</f>
        <v>135780.27316427199</v>
      </c>
      <c r="L713" s="30">
        <v>2229.8864412757484</v>
      </c>
      <c r="M713" s="30">
        <v>1290.0526789671599</v>
      </c>
    </row>
    <row r="714" spans="1:13" x14ac:dyDescent="0.35">
      <c r="A714" s="30">
        <f>INDEX('Input - Gross flows &amp; stocks'!$Z$6:$AH$5999,UsefulSeries!$A712,2)</f>
        <v>2394.3333333333335</v>
      </c>
      <c r="B714" s="30">
        <f>INDEX('Input - Gross flows &amp; stocks'!$Z$6:$AH$5999,UsefulSeries!$A712,5)</f>
        <v>9941.6666666666661</v>
      </c>
      <c r="C714" s="30">
        <f>INDEX('Input - Gross flows &amp; stocks'!$Z$6:$AH$5999,UsefulSeries!$A712,8)</f>
        <v>2870.6666666666665</v>
      </c>
      <c r="D714" s="30"/>
      <c r="E714" s="30"/>
      <c r="F714" s="30"/>
      <c r="G714" s="30"/>
      <c r="H714" s="30"/>
      <c r="I714" s="30"/>
      <c r="J714" s="30"/>
      <c r="K714" s="30">
        <v>2200.3473360452949</v>
      </c>
      <c r="L714" s="30">
        <v>12651.331163472054</v>
      </c>
      <c r="M714" s="30">
        <v>1771.20409135466</v>
      </c>
    </row>
    <row r="715" spans="1:13" x14ac:dyDescent="0.35">
      <c r="A715" s="30">
        <f>INDEX('Input - Gross flows &amp; stocks'!$Z$6:$AH$5999,UsefulSeries!$A712,3)</f>
        <v>3626.3333333333335</v>
      </c>
      <c r="B715" s="30">
        <f>INDEX('Input - Gross flows &amp; stocks'!$Z$6:$AH$5999,UsefulSeries!$A712,6)</f>
        <v>2831</v>
      </c>
      <c r="C715" s="30">
        <f>INDEX('Input - Gross flows &amp; stocks'!$Z$6:$AH$5999,UsefulSeries!$A712,9)</f>
        <v>76358.333333333328</v>
      </c>
      <c r="D715" s="30"/>
      <c r="E715" s="30"/>
      <c r="F715" s="30"/>
      <c r="G715" s="30"/>
      <c r="H715" s="30"/>
      <c r="I715" s="30"/>
      <c r="J715" s="30"/>
      <c r="K715" s="30">
        <v>1631.185139759049</v>
      </c>
      <c r="L715" s="30">
        <v>1725.0647029810866</v>
      </c>
      <c r="M715" s="30">
        <v>77077.878459196028</v>
      </c>
    </row>
    <row r="716" spans="1:13" x14ac:dyDescent="0.35">
      <c r="A716" s="30">
        <f>INDEX('Input - Gross flows &amp; stocks'!$Z$6:$AH$5999,UsefulSeries!$A715,1)</f>
        <v>132420.66666666666</v>
      </c>
      <c r="B716" s="30">
        <f>INDEX('Input - Gross flows &amp; stocks'!$Z$6:$AH$5999,UsefulSeries!$A715,4)</f>
        <v>2487</v>
      </c>
      <c r="C716" s="30">
        <f>INDEX('Input - Gross flows &amp; stocks'!$Z$6:$AH$5999,UsefulSeries!$A715,7)</f>
        <v>3420.3333333333335</v>
      </c>
      <c r="D716" s="30"/>
      <c r="E716" s="30"/>
      <c r="F716" s="30"/>
      <c r="G716" s="30"/>
      <c r="H716" s="30"/>
      <c r="I716" s="30"/>
      <c r="J716" s="30"/>
      <c r="K716" s="30">
        <f t="array" ref="K716:M718">MMULT(MINVERSE($F$5:$H$7),MMULT(A716:C718,TRANSPOSE(MINVERSE($F$5:$H$7))))</f>
        <v>135604.5017501254</v>
      </c>
      <c r="L716" s="30">
        <v>2308.9151741954802</v>
      </c>
      <c r="M716" s="30">
        <v>1409.2275889013097</v>
      </c>
    </row>
    <row r="717" spans="1:13" x14ac:dyDescent="0.35">
      <c r="A717" s="30">
        <f>INDEX('Input - Gross flows &amp; stocks'!$Z$6:$AH$5999,UsefulSeries!$A715,2)</f>
        <v>2298.3333333333335</v>
      </c>
      <c r="B717" s="30">
        <f>INDEX('Input - Gross flows &amp; stocks'!$Z$6:$AH$5999,UsefulSeries!$A715,5)</f>
        <v>9882.6666666666661</v>
      </c>
      <c r="C717" s="30">
        <f>INDEX('Input - Gross flows &amp; stocks'!$Z$6:$AH$5999,UsefulSeries!$A715,8)</f>
        <v>2921</v>
      </c>
      <c r="D717" s="30"/>
      <c r="E717" s="30"/>
      <c r="F717" s="30"/>
      <c r="G717" s="30"/>
      <c r="H717" s="30"/>
      <c r="I717" s="30"/>
      <c r="J717" s="30"/>
      <c r="K717" s="30">
        <v>2092.2211386806875</v>
      </c>
      <c r="L717" s="30">
        <v>12575.889954901615</v>
      </c>
      <c r="M717" s="30">
        <v>1835.8235395362908</v>
      </c>
    </row>
    <row r="718" spans="1:13" x14ac:dyDescent="0.35">
      <c r="A718" s="30">
        <f>INDEX('Input - Gross flows &amp; stocks'!$Z$6:$AH$5999,UsefulSeries!$A715,3)</f>
        <v>3579.3333333333335</v>
      </c>
      <c r="B718" s="30">
        <f>INDEX('Input - Gross flows &amp; stocks'!$Z$6:$AH$5999,UsefulSeries!$A715,6)</f>
        <v>2846.3333333333335</v>
      </c>
      <c r="C718" s="30">
        <f>INDEX('Input - Gross flows &amp; stocks'!$Z$6:$AH$5999,UsefulSeries!$A715,9)</f>
        <v>76596.333333333328</v>
      </c>
      <c r="D718" s="30"/>
      <c r="E718" s="30"/>
      <c r="F718" s="30"/>
      <c r="G718" s="30"/>
      <c r="H718" s="30"/>
      <c r="I718" s="30"/>
      <c r="J718" s="30"/>
      <c r="K718" s="30">
        <v>1593.8836865029668</v>
      </c>
      <c r="L718" s="30">
        <v>1748.245835363537</v>
      </c>
      <c r="M718" s="30">
        <v>77311.151300856509</v>
      </c>
    </row>
    <row r="719" spans="1:13" x14ac:dyDescent="0.35">
      <c r="A719" s="30">
        <f>INDEX('Input - Gross flows &amp; stocks'!$Z$6:$AH$5999,UsefulSeries!$A718,1)</f>
        <v>132353</v>
      </c>
      <c r="B719" s="30">
        <f>INDEX('Input - Gross flows &amp; stocks'!$Z$6:$AH$5999,UsefulSeries!$A718,4)</f>
        <v>2452.3333333333335</v>
      </c>
      <c r="C719" s="30">
        <f>INDEX('Input - Gross flows &amp; stocks'!$Z$6:$AH$5999,UsefulSeries!$A718,7)</f>
        <v>3501</v>
      </c>
      <c r="D719" s="30"/>
      <c r="E719" s="30"/>
      <c r="F719" s="30"/>
      <c r="G719" s="30"/>
      <c r="H719" s="30"/>
      <c r="I719" s="30"/>
      <c r="J719" s="30"/>
      <c r="K719" s="30">
        <f t="array" ref="K719:M721">MMULT(MINVERSE($F$5:$H$7),MMULT(A719:C721,TRANSPOSE(MINVERSE($F$5:$H$7))))</f>
        <v>135534.83598384444</v>
      </c>
      <c r="L719" s="30">
        <v>2270.8468049207463</v>
      </c>
      <c r="M719" s="30">
        <v>1494.9538772581759</v>
      </c>
    </row>
    <row r="720" spans="1:13" x14ac:dyDescent="0.35">
      <c r="A720" s="30">
        <f>INDEX('Input - Gross flows &amp; stocks'!$Z$6:$AH$5999,UsefulSeries!$A718,2)</f>
        <v>2314</v>
      </c>
      <c r="B720" s="30">
        <f>INDEX('Input - Gross flows &amp; stocks'!$Z$6:$AH$5999,UsefulSeries!$A718,5)</f>
        <v>9811</v>
      </c>
      <c r="C720" s="30">
        <f>INDEX('Input - Gross flows &amp; stocks'!$Z$6:$AH$5999,UsefulSeries!$A718,8)</f>
        <v>2945</v>
      </c>
      <c r="D720" s="30"/>
      <c r="E720" s="30"/>
      <c r="F720" s="30"/>
      <c r="G720" s="30"/>
      <c r="H720" s="30"/>
      <c r="I720" s="30"/>
      <c r="J720" s="30"/>
      <c r="K720" s="30">
        <v>2111.6825887717205</v>
      </c>
      <c r="L720" s="30">
        <v>12484.407888433736</v>
      </c>
      <c r="M720" s="30">
        <v>1871.2605093360194</v>
      </c>
    </row>
    <row r="721" spans="1:13" x14ac:dyDescent="0.35">
      <c r="A721" s="30">
        <f>INDEX('Input - Gross flows &amp; stocks'!$Z$6:$AH$5999,UsefulSeries!$A718,3)</f>
        <v>3633.3333333333335</v>
      </c>
      <c r="B721" s="30">
        <f>INDEX('Input - Gross flows &amp; stocks'!$Z$6:$AH$5999,UsefulSeries!$A718,6)</f>
        <v>2850.6666666666665</v>
      </c>
      <c r="C721" s="30">
        <f>INDEX('Input - Gross flows &amp; stocks'!$Z$6:$AH$5999,UsefulSeries!$A718,9)</f>
        <v>76686</v>
      </c>
      <c r="D721" s="30"/>
      <c r="E721" s="30"/>
      <c r="F721" s="30"/>
      <c r="G721" s="30"/>
      <c r="H721" s="30"/>
      <c r="I721" s="30"/>
      <c r="J721" s="30"/>
      <c r="K721" s="30">
        <v>1647.2981496401128</v>
      </c>
      <c r="L721" s="30">
        <v>1761.9451276417301</v>
      </c>
      <c r="M721" s="30">
        <v>77396.960493477105</v>
      </c>
    </row>
    <row r="722" spans="1:13" x14ac:dyDescent="0.35">
      <c r="A722" s="30">
        <f>INDEX('Input - Gross flows &amp; stocks'!$Z$6:$AH$5999,UsefulSeries!$A721,1)</f>
        <v>132394.66666666666</v>
      </c>
      <c r="B722" s="30">
        <f>INDEX('Input - Gross flows &amp; stocks'!$Z$6:$AH$5999,UsefulSeries!$A721,4)</f>
        <v>2538.3333333333335</v>
      </c>
      <c r="C722" s="30">
        <f>INDEX('Input - Gross flows &amp; stocks'!$Z$6:$AH$5999,UsefulSeries!$A721,7)</f>
        <v>3604.3333333333335</v>
      </c>
      <c r="D722" s="30"/>
      <c r="E722" s="30"/>
      <c r="F722" s="30"/>
      <c r="G722" s="30"/>
      <c r="H722" s="30"/>
      <c r="I722" s="30"/>
      <c r="J722" s="30"/>
      <c r="K722" s="30">
        <f t="array" ref="K722:M724">MMULT(MINVERSE($F$5:$H$7),MMULT(A722:C724,TRANSPOSE(MINVERSE($F$5:$H$7))))</f>
        <v>135575.82206286915</v>
      </c>
      <c r="L722" s="30">
        <v>2371.1570110808389</v>
      </c>
      <c r="M722" s="30">
        <v>1587.7066287718753</v>
      </c>
    </row>
    <row r="723" spans="1:13" x14ac:dyDescent="0.35">
      <c r="A723" s="30">
        <f>INDEX('Input - Gross flows &amp; stocks'!$Z$6:$AH$5999,UsefulSeries!$A721,2)</f>
        <v>2293</v>
      </c>
      <c r="B723" s="30">
        <f>INDEX('Input - Gross flows &amp; stocks'!$Z$6:$AH$5999,UsefulSeries!$A721,5)</f>
        <v>9718.3333333333339</v>
      </c>
      <c r="C723" s="30">
        <f>INDEX('Input - Gross flows &amp; stocks'!$Z$6:$AH$5999,UsefulSeries!$A721,8)</f>
        <v>3093.3333333333335</v>
      </c>
      <c r="D723" s="30"/>
      <c r="E723" s="30"/>
      <c r="F723" s="30"/>
      <c r="G723" s="30"/>
      <c r="H723" s="30"/>
      <c r="I723" s="30"/>
      <c r="J723" s="30"/>
      <c r="K723" s="30">
        <v>2089.1230842714153</v>
      </c>
      <c r="L723" s="30">
        <v>12365.603416409513</v>
      </c>
      <c r="M723" s="30">
        <v>2051.9024536967627</v>
      </c>
    </row>
    <row r="724" spans="1:13" x14ac:dyDescent="0.35">
      <c r="A724" s="30">
        <f>INDEX('Input - Gross flows &amp; stocks'!$Z$6:$AH$5999,UsefulSeries!$A721,3)</f>
        <v>3587</v>
      </c>
      <c r="B724" s="30">
        <f>INDEX('Input - Gross flows &amp; stocks'!$Z$6:$AH$5999,UsefulSeries!$A721,6)</f>
        <v>2822</v>
      </c>
      <c r="C724" s="30">
        <f>INDEX('Input - Gross flows &amp; stocks'!$Z$6:$AH$5999,UsefulSeries!$A721,9)</f>
        <v>76580.666666666672</v>
      </c>
      <c r="D724" s="30"/>
      <c r="E724" s="30"/>
      <c r="F724" s="30"/>
      <c r="G724" s="30"/>
      <c r="H724" s="30"/>
      <c r="I724" s="30"/>
      <c r="J724" s="30"/>
      <c r="K724" s="30">
        <v>1602.9043968337544</v>
      </c>
      <c r="L724" s="30">
        <v>1740.1125862019323</v>
      </c>
      <c r="M724" s="30">
        <v>77275.21392429783</v>
      </c>
    </row>
    <row r="725" spans="1:13" x14ac:dyDescent="0.35">
      <c r="A725" s="30">
        <f>INDEX('Input - Gross flows &amp; stocks'!$Z$6:$AH$5999,UsefulSeries!$A724,1)</f>
        <v>132666.33333333334</v>
      </c>
      <c r="B725" s="30">
        <f>INDEX('Input - Gross flows &amp; stocks'!$Z$6:$AH$5999,UsefulSeries!$A724,4)</f>
        <v>2616.6666666666665</v>
      </c>
      <c r="C725" s="30">
        <f>INDEX('Input - Gross flows &amp; stocks'!$Z$6:$AH$5999,UsefulSeries!$A724,7)</f>
        <v>3522</v>
      </c>
      <c r="D725" s="30"/>
      <c r="E725" s="30"/>
      <c r="F725" s="30"/>
      <c r="G725" s="30"/>
      <c r="H725" s="30"/>
      <c r="I725" s="30"/>
      <c r="J725" s="30"/>
      <c r="K725" s="30">
        <f t="array" ref="K725:M727">MMULT(MINVERSE($F$5:$H$7),MMULT(A725:C727,TRANSPOSE(MINVERSE($F$5:$H$7))))</f>
        <v>135852.66102651029</v>
      </c>
      <c r="L725" s="30">
        <v>2460.803558262844</v>
      </c>
      <c r="M725" s="30">
        <v>1491.295581938464</v>
      </c>
    </row>
    <row r="726" spans="1:13" x14ac:dyDescent="0.35">
      <c r="A726" s="30">
        <f>INDEX('Input - Gross flows &amp; stocks'!$Z$6:$AH$5999,UsefulSeries!$A724,2)</f>
        <v>2308.3333333333335</v>
      </c>
      <c r="B726" s="30">
        <f>INDEX('Input - Gross flows &amp; stocks'!$Z$6:$AH$5999,UsefulSeries!$A724,5)</f>
        <v>9711</v>
      </c>
      <c r="C726" s="30">
        <f>INDEX('Input - Gross flows &amp; stocks'!$Z$6:$AH$5999,UsefulSeries!$A724,8)</f>
        <v>3178.3333333333335</v>
      </c>
      <c r="D726" s="30"/>
      <c r="E726" s="30"/>
      <c r="F726" s="30"/>
      <c r="G726" s="30"/>
      <c r="H726" s="30"/>
      <c r="I726" s="30"/>
      <c r="J726" s="30"/>
      <c r="K726" s="30">
        <v>2105.7711149633483</v>
      </c>
      <c r="L726" s="30">
        <v>12355.831215108954</v>
      </c>
      <c r="M726" s="30">
        <v>2150.1977572528485</v>
      </c>
    </row>
    <row r="727" spans="1:13" x14ac:dyDescent="0.35">
      <c r="A727" s="30">
        <f>INDEX('Input - Gross flows &amp; stocks'!$Z$6:$AH$5999,UsefulSeries!$A724,3)</f>
        <v>3592.6666666666665</v>
      </c>
      <c r="B727" s="30">
        <f>INDEX('Input - Gross flows &amp; stocks'!$Z$6:$AH$5999,UsefulSeries!$A724,6)</f>
        <v>2791.3333333333335</v>
      </c>
      <c r="C727" s="30">
        <f>INDEX('Input - Gross flows &amp; stocks'!$Z$6:$AH$5999,UsefulSeries!$A724,9)</f>
        <v>76401.333333333328</v>
      </c>
      <c r="D727" s="30"/>
      <c r="E727" s="30"/>
      <c r="F727" s="30"/>
      <c r="G727" s="30"/>
      <c r="H727" s="30"/>
      <c r="I727" s="30"/>
      <c r="J727" s="30"/>
      <c r="K727" s="30">
        <v>1605.7848174099558</v>
      </c>
      <c r="L727" s="30">
        <v>1705.7907645948878</v>
      </c>
      <c r="M727" s="30">
        <v>77087.799703144294</v>
      </c>
    </row>
    <row r="728" spans="1:13" x14ac:dyDescent="0.35">
      <c r="A728" s="30">
        <f>INDEX('Input - Gross flows &amp; stocks'!$Z$6:$AH$5999,UsefulSeries!$A727,1)</f>
        <v>132869.33333333334</v>
      </c>
      <c r="B728" s="30">
        <f>INDEX('Input - Gross flows &amp; stocks'!$Z$6:$AH$5999,UsefulSeries!$A727,4)</f>
        <v>2681.6666666666665</v>
      </c>
      <c r="C728" s="30">
        <f>INDEX('Input - Gross flows &amp; stocks'!$Z$6:$AH$5999,UsefulSeries!$A727,7)</f>
        <v>3472.6666666666665</v>
      </c>
      <c r="D728" s="30"/>
      <c r="E728" s="30"/>
      <c r="F728" s="30"/>
      <c r="G728" s="30"/>
      <c r="H728" s="30"/>
      <c r="I728" s="30"/>
      <c r="J728" s="30"/>
      <c r="K728" s="30">
        <f t="array" ref="K728:M730">MMULT(MINVERSE($F$5:$H$7),MMULT(A728:C730,TRANSPOSE(MINVERSE($F$5:$H$7))))</f>
        <v>136059.1048146305</v>
      </c>
      <c r="L728" s="30">
        <v>2535.6726956650086</v>
      </c>
      <c r="M728" s="30">
        <v>1433.0712320501109</v>
      </c>
    </row>
    <row r="729" spans="1:13" x14ac:dyDescent="0.35">
      <c r="A729" s="30">
        <f>INDEX('Input - Gross flows &amp; stocks'!$Z$6:$AH$5999,UsefulSeries!$A727,2)</f>
        <v>2311</v>
      </c>
      <c r="B729" s="30">
        <f>INDEX('Input - Gross flows &amp; stocks'!$Z$6:$AH$5999,UsefulSeries!$A727,5)</f>
        <v>9659</v>
      </c>
      <c r="C729" s="30">
        <f>INDEX('Input - Gross flows &amp; stocks'!$Z$6:$AH$5999,UsefulSeries!$A727,8)</f>
        <v>3141</v>
      </c>
      <c r="D729" s="30"/>
      <c r="E729" s="30"/>
      <c r="F729" s="30"/>
      <c r="G729" s="30"/>
      <c r="H729" s="30"/>
      <c r="I729" s="30"/>
      <c r="J729" s="30"/>
      <c r="K729" s="30">
        <v>2109.6055873904716</v>
      </c>
      <c r="L729" s="30">
        <v>12289.184905776821</v>
      </c>
      <c r="M729" s="30">
        <v>2114.5744429819497</v>
      </c>
    </row>
    <row r="730" spans="1:13" x14ac:dyDescent="0.35">
      <c r="A730" s="30">
        <f>INDEX('Input - Gross flows &amp; stocks'!$Z$6:$AH$5999,UsefulSeries!$A727,3)</f>
        <v>3673</v>
      </c>
      <c r="B730" s="30">
        <f>INDEX('Input - Gross flows &amp; stocks'!$Z$6:$AH$5999,UsefulSeries!$A727,6)</f>
        <v>2871</v>
      </c>
      <c r="C730" s="30">
        <f>INDEX('Input - Gross flows &amp; stocks'!$Z$6:$AH$5999,UsefulSeries!$A727,9)</f>
        <v>76274</v>
      </c>
      <c r="D730" s="30"/>
      <c r="E730" s="30"/>
      <c r="F730" s="30"/>
      <c r="G730" s="30"/>
      <c r="H730" s="30"/>
      <c r="I730" s="30"/>
      <c r="J730" s="30"/>
      <c r="K730" s="30">
        <v>1684.1912384704169</v>
      </c>
      <c r="L730" s="30">
        <v>1802.3631217413999</v>
      </c>
      <c r="M730" s="30">
        <v>76952.885342407244</v>
      </c>
    </row>
    <row r="731" spans="1:13" x14ac:dyDescent="0.35">
      <c r="A731" s="30">
        <f>INDEX('Input - Gross flows &amp; stocks'!$Z$6:$AH$5999,UsefulSeries!$A730,1)</f>
        <v>133188</v>
      </c>
      <c r="B731" s="30">
        <f>INDEX('Input - Gross flows &amp; stocks'!$Z$6:$AH$5999,UsefulSeries!$A730,4)</f>
        <v>2601</v>
      </c>
      <c r="C731" s="30">
        <f>INDEX('Input - Gross flows &amp; stocks'!$Z$6:$AH$5999,UsefulSeries!$A730,7)</f>
        <v>3383</v>
      </c>
      <c r="D731" s="30"/>
      <c r="E731" s="30"/>
      <c r="F731" s="30"/>
      <c r="G731" s="30"/>
      <c r="H731" s="30"/>
      <c r="I731" s="30"/>
      <c r="J731" s="30"/>
      <c r="K731" s="30">
        <f t="array" ref="K731:M733">MMULT(MINVERSE($F$5:$H$7),MMULT(A731:C733,TRANSPOSE(MINVERSE($F$5:$H$7))))</f>
        <v>136389.2471970284</v>
      </c>
      <c r="L731" s="30">
        <v>2444.5753413038615</v>
      </c>
      <c r="M731" s="30">
        <v>1348.1272115542977</v>
      </c>
    </row>
    <row r="732" spans="1:13" x14ac:dyDescent="0.35">
      <c r="A732" s="30">
        <f>INDEX('Input - Gross flows &amp; stocks'!$Z$6:$AH$5999,UsefulSeries!$A730,2)</f>
        <v>2262.3333333333335</v>
      </c>
      <c r="B732" s="30">
        <f>INDEX('Input - Gross flows &amp; stocks'!$Z$6:$AH$5999,UsefulSeries!$A730,5)</f>
        <v>9579.3333333333339</v>
      </c>
      <c r="C732" s="30">
        <f>INDEX('Input - Gross flows &amp; stocks'!$Z$6:$AH$5999,UsefulSeries!$A730,8)</f>
        <v>3027.3333333333335</v>
      </c>
      <c r="D732" s="30"/>
      <c r="E732" s="30"/>
      <c r="F732" s="30"/>
      <c r="G732" s="30"/>
      <c r="H732" s="30"/>
      <c r="I732" s="30"/>
      <c r="J732" s="30"/>
      <c r="K732" s="30">
        <v>2056.056304084866</v>
      </c>
      <c r="L732" s="30">
        <v>12188.011315046911</v>
      </c>
      <c r="M732" s="30">
        <v>1994.8403650262828</v>
      </c>
    </row>
    <row r="733" spans="1:13" x14ac:dyDescent="0.35">
      <c r="A733" s="30">
        <f>INDEX('Input - Gross flows &amp; stocks'!$Z$6:$AH$5999,UsefulSeries!$A730,3)</f>
        <v>3617</v>
      </c>
      <c r="B733" s="30">
        <f>INDEX('Input - Gross flows &amp; stocks'!$Z$6:$AH$5999,UsefulSeries!$A730,6)</f>
        <v>2943</v>
      </c>
      <c r="C733" s="30">
        <f>INDEX('Input - Gross flows &amp; stocks'!$Z$6:$AH$5999,UsefulSeries!$A730,9)</f>
        <v>76508.666666666672</v>
      </c>
      <c r="D733" s="30"/>
      <c r="E733" s="30"/>
      <c r="F733" s="30"/>
      <c r="G733" s="30"/>
      <c r="H733" s="30"/>
      <c r="I733" s="30"/>
      <c r="J733" s="30"/>
      <c r="K733" s="30">
        <v>1626.01656145995</v>
      </c>
      <c r="L733" s="30">
        <v>1894.3208421032803</v>
      </c>
      <c r="M733" s="30">
        <v>77196.495492147558</v>
      </c>
    </row>
    <row r="734" spans="1:13" x14ac:dyDescent="0.35">
      <c r="A734" s="30">
        <f>INDEX('Input - Gross flows &amp; stocks'!$Z$6:$AH$5999,UsefulSeries!$A733,1)</f>
        <v>133265</v>
      </c>
      <c r="B734" s="30">
        <f>INDEX('Input - Gross flows &amp; stocks'!$Z$6:$AH$5999,UsefulSeries!$A733,4)</f>
        <v>2515.6666666666665</v>
      </c>
      <c r="C734" s="30">
        <f>INDEX('Input - Gross flows &amp; stocks'!$Z$6:$AH$5999,UsefulSeries!$A733,7)</f>
        <v>3363</v>
      </c>
      <c r="D734" s="30"/>
      <c r="E734" s="30"/>
      <c r="F734" s="30"/>
      <c r="G734" s="30"/>
      <c r="H734" s="30"/>
      <c r="I734" s="30"/>
      <c r="J734" s="30"/>
      <c r="K734" s="30">
        <f t="array" ref="K734:M736">MMULT(MINVERSE($F$5:$H$7),MMULT(A734:C736,TRANSPOSE(MINVERSE($F$5:$H$7))))</f>
        <v>136469.71310876534</v>
      </c>
      <c r="L734" s="30">
        <v>2351.4218336027088</v>
      </c>
      <c r="M734" s="30">
        <v>1335.5861795968922</v>
      </c>
    </row>
    <row r="735" spans="1:13" x14ac:dyDescent="0.35">
      <c r="A735" s="30">
        <f>INDEX('Input - Gross flows &amp; stocks'!$Z$6:$AH$5999,UsefulSeries!$A733,2)</f>
        <v>2269.6666666666665</v>
      </c>
      <c r="B735" s="30">
        <f>INDEX('Input - Gross flows &amp; stocks'!$Z$6:$AH$5999,UsefulSeries!$A733,5)</f>
        <v>9382.6666666666661</v>
      </c>
      <c r="C735" s="30">
        <f>INDEX('Input - Gross flows &amp; stocks'!$Z$6:$AH$5999,UsefulSeries!$A733,8)</f>
        <v>2947.6666666666665</v>
      </c>
      <c r="D735" s="30"/>
      <c r="E735" s="30"/>
      <c r="F735" s="30"/>
      <c r="G735" s="30"/>
      <c r="H735" s="30"/>
      <c r="I735" s="30"/>
      <c r="J735" s="30"/>
      <c r="K735" s="30">
        <v>2069.3666612216016</v>
      </c>
      <c r="L735" s="30">
        <v>11937.471945252752</v>
      </c>
      <c r="M735" s="30">
        <v>1926.8189117589964</v>
      </c>
    </row>
    <row r="736" spans="1:13" x14ac:dyDescent="0.35">
      <c r="A736" s="30">
        <f>INDEX('Input - Gross flows &amp; stocks'!$Z$6:$AH$5999,UsefulSeries!$A733,3)</f>
        <v>3648.6666666666665</v>
      </c>
      <c r="B736" s="30">
        <f>INDEX('Input - Gross flows &amp; stocks'!$Z$6:$AH$5999,UsefulSeries!$A733,6)</f>
        <v>2980.6666666666665</v>
      </c>
      <c r="C736" s="30">
        <f>INDEX('Input - Gross flows &amp; stocks'!$Z$6:$AH$5999,UsefulSeries!$A733,9)</f>
        <v>76891.333333333328</v>
      </c>
      <c r="D736" s="30"/>
      <c r="E736" s="30"/>
      <c r="F736" s="30"/>
      <c r="G736" s="30"/>
      <c r="H736" s="30"/>
      <c r="I736" s="30"/>
      <c r="J736" s="30"/>
      <c r="K736" s="30">
        <v>1653.4674175831694</v>
      </c>
      <c r="L736" s="30">
        <v>1960.8764468011141</v>
      </c>
      <c r="M736" s="30">
        <v>77587.644390884583</v>
      </c>
    </row>
    <row r="737" spans="1:13" x14ac:dyDescent="0.35">
      <c r="A737" s="30">
        <f>INDEX('Input - Gross flows &amp; stocks'!$Z$6:$AH$5999,UsefulSeries!$A736,1)</f>
        <v>133312</v>
      </c>
      <c r="B737" s="30">
        <f>INDEX('Input - Gross flows &amp; stocks'!$Z$6:$AH$5999,UsefulSeries!$A736,4)</f>
        <v>2445.6666666666665</v>
      </c>
      <c r="C737" s="30">
        <f>INDEX('Input - Gross flows &amp; stocks'!$Z$6:$AH$5999,UsefulSeries!$A736,7)</f>
        <v>3442</v>
      </c>
      <c r="D737" s="30"/>
      <c r="E737" s="30"/>
      <c r="F737" s="30"/>
      <c r="G737" s="30"/>
      <c r="H737" s="30"/>
      <c r="I737" s="30"/>
      <c r="J737" s="30"/>
      <c r="K737" s="30">
        <f t="array" ref="K737:M739">MMULT(MINVERSE($F$5:$H$7),MMULT(A737:C739,TRANSPOSE(MINVERSE($F$5:$H$7))))</f>
        <v>136519.12041487763</v>
      </c>
      <c r="L737" s="30">
        <v>2274.8368560798767</v>
      </c>
      <c r="M737" s="30">
        <v>1419.9611557674175</v>
      </c>
    </row>
    <row r="738" spans="1:13" x14ac:dyDescent="0.35">
      <c r="A738" s="30">
        <f>INDEX('Input - Gross flows &amp; stocks'!$Z$6:$AH$5999,UsefulSeries!$A736,2)</f>
        <v>2285.3333333333335</v>
      </c>
      <c r="B738" s="30">
        <f>INDEX('Input - Gross flows &amp; stocks'!$Z$6:$AH$5999,UsefulSeries!$A736,5)</f>
        <v>9237.3333333333339</v>
      </c>
      <c r="C738" s="30">
        <f>INDEX('Input - Gross flows &amp; stocks'!$Z$6:$AH$5999,UsefulSeries!$A736,8)</f>
        <v>3006</v>
      </c>
      <c r="D738" s="30"/>
      <c r="E738" s="30"/>
      <c r="F738" s="30"/>
      <c r="G738" s="30"/>
      <c r="H738" s="30"/>
      <c r="I738" s="30"/>
      <c r="J738" s="30"/>
      <c r="K738" s="30">
        <v>2090.6866950668596</v>
      </c>
      <c r="L738" s="30">
        <v>11752.194097205873</v>
      </c>
      <c r="M738" s="30">
        <v>2009.4301134555969</v>
      </c>
    </row>
    <row r="739" spans="1:13" x14ac:dyDescent="0.35">
      <c r="A739" s="30">
        <f>INDEX('Input - Gross flows &amp; stocks'!$Z$6:$AH$5999,UsefulSeries!$A736,3)</f>
        <v>3547</v>
      </c>
      <c r="B739" s="30">
        <f>INDEX('Input - Gross flows &amp; stocks'!$Z$6:$AH$5999,UsefulSeries!$A736,6)</f>
        <v>2925.3333333333335</v>
      </c>
      <c r="C739" s="30">
        <f>INDEX('Input - Gross flows &amp; stocks'!$Z$6:$AH$5999,UsefulSeries!$A736,9)</f>
        <v>77251.333333333328</v>
      </c>
      <c r="D739" s="30"/>
      <c r="E739" s="30"/>
      <c r="F739" s="30"/>
      <c r="G739" s="30"/>
      <c r="H739" s="30"/>
      <c r="I739" s="30"/>
      <c r="J739" s="30"/>
      <c r="K739" s="30">
        <v>1546.5159550181138</v>
      </c>
      <c r="L739" s="30">
        <v>1915.4697862074149</v>
      </c>
      <c r="M739" s="30">
        <v>77951.820585279187</v>
      </c>
    </row>
    <row r="740" spans="1:13" x14ac:dyDescent="0.35">
      <c r="A740" s="30">
        <f>INDEX('Input - Gross flows &amp; stocks'!$Z$6:$AH$5999,UsefulSeries!$A739,1)</f>
        <v>133361.33333333334</v>
      </c>
      <c r="B740" s="30">
        <f>INDEX('Input - Gross flows &amp; stocks'!$Z$6:$AH$5999,UsefulSeries!$A739,4)</f>
        <v>2437.6666666666665</v>
      </c>
      <c r="C740" s="30">
        <f>INDEX('Input - Gross flows &amp; stocks'!$Z$6:$AH$5999,UsefulSeries!$A739,7)</f>
        <v>3481</v>
      </c>
      <c r="D740" s="30"/>
      <c r="E740" s="30"/>
      <c r="F740" s="30"/>
      <c r="G740" s="30"/>
      <c r="H740" s="30"/>
      <c r="I740" s="30"/>
      <c r="J740" s="30"/>
      <c r="K740" s="30">
        <f t="array" ref="K740:M742">MMULT(MINVERSE($F$5:$H$7),MMULT(A740:C742,TRANSPOSE(MINVERSE($F$5:$H$7))))</f>
        <v>136569.18666764357</v>
      </c>
      <c r="L740" s="30">
        <v>2266.2600026087634</v>
      </c>
      <c r="M740" s="30">
        <v>1458.6503806784688</v>
      </c>
    </row>
    <row r="741" spans="1:13" x14ac:dyDescent="0.35">
      <c r="A741" s="30">
        <f>INDEX('Input - Gross flows &amp; stocks'!$Z$6:$AH$5999,UsefulSeries!$A739,2)</f>
        <v>2307.6666666666665</v>
      </c>
      <c r="B741" s="30">
        <f>INDEX('Input - Gross flows &amp; stocks'!$Z$6:$AH$5999,UsefulSeries!$A739,5)</f>
        <v>9212.3333333333339</v>
      </c>
      <c r="C741" s="30">
        <f>INDEX('Input - Gross flows &amp; stocks'!$Z$6:$AH$5999,UsefulSeries!$A739,8)</f>
        <v>3041.3333333333335</v>
      </c>
      <c r="D741" s="30"/>
      <c r="E741" s="30"/>
      <c r="F741" s="30"/>
      <c r="G741" s="30"/>
      <c r="H741" s="30"/>
      <c r="I741" s="30"/>
      <c r="J741" s="30"/>
      <c r="K741" s="30">
        <v>2116.532508488302</v>
      </c>
      <c r="L741" s="30">
        <v>11720.268145944186</v>
      </c>
      <c r="M741" s="30">
        <v>2051.9427570322091</v>
      </c>
    </row>
    <row r="742" spans="1:13" x14ac:dyDescent="0.35">
      <c r="A742" s="30">
        <f>INDEX('Input - Gross flows &amp; stocks'!$Z$6:$AH$5999,UsefulSeries!$A739,3)</f>
        <v>3544.3333333333335</v>
      </c>
      <c r="B742" s="30">
        <f>INDEX('Input - Gross flows &amp; stocks'!$Z$6:$AH$5999,UsefulSeries!$A739,6)</f>
        <v>2891</v>
      </c>
      <c r="C742" s="30">
        <f>INDEX('Input - Gross flows &amp; stocks'!$Z$6:$AH$5999,UsefulSeries!$A739,9)</f>
        <v>77380.333333333328</v>
      </c>
      <c r="D742" s="30"/>
      <c r="E742" s="30"/>
      <c r="F742" s="30"/>
      <c r="G742" s="30"/>
      <c r="H742" s="30"/>
      <c r="I742" s="30"/>
      <c r="J742" s="30"/>
      <c r="K742" s="30">
        <v>1540.8761601431715</v>
      </c>
      <c r="L742" s="30">
        <v>1879.1133738080136</v>
      </c>
      <c r="M742" s="30">
        <v>78082.220707200147</v>
      </c>
    </row>
    <row r="743" spans="1:13" x14ac:dyDescent="0.35">
      <c r="A743" s="30">
        <f>INDEX('Input - Gross flows &amp; stocks'!$Z$6:$AH$5999,UsefulSeries!$A742,1)</f>
        <v>133336.33333333334</v>
      </c>
      <c r="B743" s="30">
        <f>INDEX('Input - Gross flows &amp; stocks'!$Z$6:$AH$5999,UsefulSeries!$A742,4)</f>
        <v>2425</v>
      </c>
      <c r="C743" s="30">
        <f>INDEX('Input - Gross flows &amp; stocks'!$Z$6:$AH$5999,UsefulSeries!$A742,7)</f>
        <v>3474.6666666666665</v>
      </c>
      <c r="D743" s="30"/>
      <c r="E743" s="30"/>
      <c r="F743" s="30"/>
      <c r="G743" s="30"/>
      <c r="H743" s="30"/>
      <c r="I743" s="30"/>
      <c r="J743" s="30"/>
      <c r="K743" s="30">
        <f t="array" ref="K743:M745">MMULT(MINVERSE($F$5:$H$7),MMULT(A743:C745,TRANSPOSE(MINVERSE($F$5:$H$7))))</f>
        <v>136543.60609370307</v>
      </c>
      <c r="L743" s="30">
        <v>2250.8236800971977</v>
      </c>
      <c r="M743" s="30">
        <v>1453.7803219104183</v>
      </c>
    </row>
    <row r="744" spans="1:13" x14ac:dyDescent="0.35">
      <c r="A744" s="30">
        <f>INDEX('Input - Gross flows &amp; stocks'!$Z$6:$AH$5999,UsefulSeries!$A742,2)</f>
        <v>2286.3333333333335</v>
      </c>
      <c r="B744" s="30">
        <f>INDEX('Input - Gross flows &amp; stocks'!$Z$6:$AH$5999,UsefulSeries!$A742,5)</f>
        <v>9253</v>
      </c>
      <c r="C744" s="30">
        <f>INDEX('Input - Gross flows &amp; stocks'!$Z$6:$AH$5999,UsefulSeries!$A742,8)</f>
        <v>3018.6666666666665</v>
      </c>
      <c r="D744" s="30"/>
      <c r="E744" s="30"/>
      <c r="F744" s="30"/>
      <c r="G744" s="30"/>
      <c r="H744" s="30"/>
      <c r="I744" s="30"/>
      <c r="J744" s="30"/>
      <c r="K744" s="30">
        <v>2090.8590476001054</v>
      </c>
      <c r="L744" s="30">
        <v>11772.277865347025</v>
      </c>
      <c r="M744" s="30">
        <v>2021.0087874653864</v>
      </c>
    </row>
    <row r="745" spans="1:13" x14ac:dyDescent="0.35">
      <c r="A745" s="30">
        <f>INDEX('Input - Gross flows &amp; stocks'!$Z$6:$AH$5999,UsefulSeries!$A742,3)</f>
        <v>3689.3333333333335</v>
      </c>
      <c r="B745" s="30">
        <f>INDEX('Input - Gross flows &amp; stocks'!$Z$6:$AH$5999,UsefulSeries!$A742,6)</f>
        <v>2899.3333333333335</v>
      </c>
      <c r="C745" s="30">
        <f>INDEX('Input - Gross flows &amp; stocks'!$Z$6:$AH$5999,UsefulSeries!$A742,9)</f>
        <v>77506.333333333328</v>
      </c>
      <c r="D745" s="30"/>
      <c r="E745" s="30"/>
      <c r="F745" s="30"/>
      <c r="G745" s="30"/>
      <c r="H745" s="30"/>
      <c r="I745" s="30"/>
      <c r="J745" s="30"/>
      <c r="K745" s="30">
        <v>1690.7594218085871</v>
      </c>
      <c r="L745" s="30">
        <v>1883.0561039839663</v>
      </c>
      <c r="M745" s="30">
        <v>78210.884656114053</v>
      </c>
    </row>
    <row r="746" spans="1:13" x14ac:dyDescent="0.35">
      <c r="A746" s="30">
        <f>INDEX('Input - Gross flows &amp; stocks'!$Z$6:$AH$5999,UsefulSeries!$A745,1)</f>
        <v>133219.66666666666</v>
      </c>
      <c r="B746" s="30">
        <f>INDEX('Input - Gross flows &amp; stocks'!$Z$6:$AH$5999,UsefulSeries!$A745,4)</f>
        <v>2419.3333333333335</v>
      </c>
      <c r="C746" s="30">
        <f>INDEX('Input - Gross flows &amp; stocks'!$Z$6:$AH$5999,UsefulSeries!$A745,7)</f>
        <v>3472.3333333333335</v>
      </c>
      <c r="D746" s="30"/>
      <c r="E746" s="30"/>
      <c r="F746" s="30"/>
      <c r="G746" s="30"/>
      <c r="H746" s="30"/>
      <c r="I746" s="30"/>
      <c r="J746" s="30"/>
      <c r="K746" s="30">
        <f t="array" ref="K746:M748">MMULT(MINVERSE($F$5:$H$7),MMULT(A746:C748,TRANSPOSE(MINVERSE($F$5:$H$7))))</f>
        <v>136422.55829465121</v>
      </c>
      <c r="L746" s="30">
        <v>2243.9361175981144</v>
      </c>
      <c r="M746" s="30">
        <v>1451.4382894005714</v>
      </c>
    </row>
    <row r="747" spans="1:13" x14ac:dyDescent="0.35">
      <c r="A747" s="30">
        <f>INDEX('Input - Gross flows &amp; stocks'!$Z$6:$AH$5999,UsefulSeries!$A745,2)</f>
        <v>2354.6666666666665</v>
      </c>
      <c r="B747" s="30">
        <f>INDEX('Input - Gross flows &amp; stocks'!$Z$6:$AH$5999,UsefulSeries!$A745,5)</f>
        <v>9287</v>
      </c>
      <c r="C747" s="30">
        <f>INDEX('Input - Gross flows &amp; stocks'!$Z$6:$AH$5999,UsefulSeries!$A745,8)</f>
        <v>3060.6666666666665</v>
      </c>
      <c r="D747" s="30"/>
      <c r="E747" s="30"/>
      <c r="F747" s="30"/>
      <c r="G747" s="30"/>
      <c r="H747" s="30"/>
      <c r="I747" s="30"/>
      <c r="J747" s="30"/>
      <c r="K747" s="30">
        <v>2168.088312539448</v>
      </c>
      <c r="L747" s="30">
        <v>11815.452825450709</v>
      </c>
      <c r="M747" s="30">
        <v>2063.2452478455202</v>
      </c>
    </row>
    <row r="748" spans="1:13" x14ac:dyDescent="0.35">
      <c r="A748" s="30">
        <f>INDEX('Input - Gross flows &amp; stocks'!$Z$6:$AH$5999,UsefulSeries!$A745,3)</f>
        <v>3717.3333333333335</v>
      </c>
      <c r="B748" s="30">
        <f>INDEX('Input - Gross flows &amp; stocks'!$Z$6:$AH$5999,UsefulSeries!$A745,6)</f>
        <v>2872.3333333333335</v>
      </c>
      <c r="C748" s="30">
        <f>INDEX('Input - Gross flows &amp; stocks'!$Z$6:$AH$5999,UsefulSeries!$A745,9)</f>
        <v>77698.666666666672</v>
      </c>
      <c r="D748" s="30"/>
      <c r="E748" s="30"/>
      <c r="F748" s="30"/>
      <c r="G748" s="30"/>
      <c r="H748" s="30"/>
      <c r="I748" s="30"/>
      <c r="J748" s="30"/>
      <c r="K748" s="30">
        <v>1712.781795539375</v>
      </c>
      <c r="L748" s="30">
        <v>1847.5515214626585</v>
      </c>
      <c r="M748" s="30">
        <v>78404.988367397207</v>
      </c>
    </row>
    <row r="749" spans="1:13" x14ac:dyDescent="0.35">
      <c r="A749" s="30">
        <f>INDEX('Input - Gross flows &amp; stocks'!$Z$6:$AH$5999,UsefulSeries!$A748,1)</f>
        <v>133050</v>
      </c>
      <c r="B749" s="30">
        <f>INDEX('Input - Gross flows &amp; stocks'!$Z$6:$AH$5999,UsefulSeries!$A748,4)</f>
        <v>2507.6666666666665</v>
      </c>
      <c r="C749" s="30">
        <f>INDEX('Input - Gross flows &amp; stocks'!$Z$6:$AH$5999,UsefulSeries!$A748,7)</f>
        <v>3524.6666666666665</v>
      </c>
      <c r="D749" s="30"/>
      <c r="E749" s="30"/>
      <c r="F749" s="30"/>
      <c r="G749" s="30"/>
      <c r="H749" s="30"/>
      <c r="I749" s="30"/>
      <c r="J749" s="30"/>
      <c r="K749" s="30">
        <f t="array" ref="K749:M751">MMULT(MINVERSE($F$5:$H$7),MMULT(A749:C751,TRANSPOSE(MINVERSE($F$5:$H$7))))</f>
        <v>136246.40442304776</v>
      </c>
      <c r="L749" s="30">
        <v>2344.8930044982658</v>
      </c>
      <c r="M749" s="30">
        <v>1497.2998124037154</v>
      </c>
    </row>
    <row r="750" spans="1:13" x14ac:dyDescent="0.35">
      <c r="A750" s="30">
        <f>INDEX('Input - Gross flows &amp; stocks'!$Z$6:$AH$5999,UsefulSeries!$A748,2)</f>
        <v>2346.3333333333335</v>
      </c>
      <c r="B750" s="30">
        <f>INDEX('Input - Gross flows &amp; stocks'!$Z$6:$AH$5999,UsefulSeries!$A748,5)</f>
        <v>9281.6666666666661</v>
      </c>
      <c r="C750" s="30">
        <f>INDEX('Input - Gross flows &amp; stocks'!$Z$6:$AH$5999,UsefulSeries!$A748,8)</f>
        <v>2997.6666666666665</v>
      </c>
      <c r="D750" s="30"/>
      <c r="E750" s="30"/>
      <c r="F750" s="30"/>
      <c r="G750" s="30"/>
      <c r="H750" s="30"/>
      <c r="I750" s="30"/>
      <c r="J750" s="30"/>
      <c r="K750" s="30">
        <v>2159.2424758342418</v>
      </c>
      <c r="L750" s="30">
        <v>11808.472394456503</v>
      </c>
      <c r="M750" s="30">
        <v>1991.500466565285</v>
      </c>
    </row>
    <row r="751" spans="1:13" x14ac:dyDescent="0.35">
      <c r="A751" s="30">
        <f>INDEX('Input - Gross flows &amp; stocks'!$Z$6:$AH$5999,UsefulSeries!$A748,3)</f>
        <v>3766.3333333333335</v>
      </c>
      <c r="B751" s="30">
        <f>INDEX('Input - Gross flows &amp; stocks'!$Z$6:$AH$5999,UsefulSeries!$A748,6)</f>
        <v>2934.3333333333335</v>
      </c>
      <c r="C751" s="30">
        <f>INDEX('Input - Gross flows &amp; stocks'!$Z$6:$AH$5999,UsefulSeries!$A748,9)</f>
        <v>77903</v>
      </c>
      <c r="D751" s="30"/>
      <c r="E751" s="30"/>
      <c r="F751" s="30"/>
      <c r="G751" s="30"/>
      <c r="H751" s="30"/>
      <c r="I751" s="30"/>
      <c r="J751" s="30"/>
      <c r="K751" s="30">
        <v>1763.0954760012785</v>
      </c>
      <c r="L751" s="30">
        <v>1916.9787616835533</v>
      </c>
      <c r="M751" s="30">
        <v>78611.804223673491</v>
      </c>
    </row>
    <row r="752" spans="1:13" x14ac:dyDescent="0.35">
      <c r="A752" s="30">
        <f>INDEX('Input - Gross flows &amp; stocks'!$Z$6:$AH$5999,UsefulSeries!$A751,1)</f>
        <v>133087.33333333334</v>
      </c>
      <c r="B752" s="30">
        <f>INDEX('Input - Gross flows &amp; stocks'!$Z$6:$AH$5999,UsefulSeries!$A751,4)</f>
        <v>2478.6666666666665</v>
      </c>
      <c r="C752" s="30">
        <f>INDEX('Input - Gross flows &amp; stocks'!$Z$6:$AH$5999,UsefulSeries!$A751,7)</f>
        <v>3586.3333333333335</v>
      </c>
      <c r="D752" s="30"/>
      <c r="E752" s="30"/>
      <c r="F752" s="30"/>
      <c r="G752" s="30"/>
      <c r="H752" s="30"/>
      <c r="I752" s="30"/>
      <c r="J752" s="30"/>
      <c r="K752" s="30">
        <f t="array" ref="K752:M754">MMULT(MINVERSE($F$5:$H$7),MMULT(A752:C754,TRANSPOSE(MINVERSE($F$5:$H$7))))</f>
        <v>136286.07666832107</v>
      </c>
      <c r="L752" s="30">
        <v>2313.7404410054332</v>
      </c>
      <c r="M752" s="30">
        <v>1562.3254393321181</v>
      </c>
    </row>
    <row r="753" spans="1:13" x14ac:dyDescent="0.35">
      <c r="A753" s="30">
        <f>INDEX('Input - Gross flows &amp; stocks'!$Z$6:$AH$5999,UsefulSeries!$A751,2)</f>
        <v>2319.6666666666665</v>
      </c>
      <c r="B753" s="30">
        <f>INDEX('Input - Gross flows &amp; stocks'!$Z$6:$AH$5999,UsefulSeries!$A751,5)</f>
        <v>9173.6666666666661</v>
      </c>
      <c r="C753" s="30">
        <f>INDEX('Input - Gross flows &amp; stocks'!$Z$6:$AH$5999,UsefulSeries!$A751,8)</f>
        <v>2969.6666666666665</v>
      </c>
      <c r="D753" s="30"/>
      <c r="E753" s="30"/>
      <c r="F753" s="30"/>
      <c r="G753" s="30"/>
      <c r="H753" s="30"/>
      <c r="I753" s="30"/>
      <c r="J753" s="30"/>
      <c r="K753" s="30">
        <v>2131.8012793603366</v>
      </c>
      <c r="L753" s="30">
        <v>11670.735897750326</v>
      </c>
      <c r="M753" s="30">
        <v>1972.2924003885678</v>
      </c>
    </row>
    <row r="754" spans="1:13" x14ac:dyDescent="0.35">
      <c r="A754" s="30">
        <f>INDEX('Input - Gross flows &amp; stocks'!$Z$6:$AH$5999,UsefulSeries!$A751,3)</f>
        <v>3656.6666666666665</v>
      </c>
      <c r="B754" s="30">
        <f>INDEX('Input - Gross flows &amp; stocks'!$Z$6:$AH$5999,UsefulSeries!$A751,6)</f>
        <v>2988</v>
      </c>
      <c r="C754" s="30">
        <f>INDEX('Input - Gross flows &amp; stocks'!$Z$6:$AH$5999,UsefulSeries!$A751,9)</f>
        <v>78116.333333333328</v>
      </c>
      <c r="D754" s="30"/>
      <c r="E754" s="30"/>
      <c r="F754" s="30"/>
      <c r="G754" s="30"/>
      <c r="H754" s="30"/>
      <c r="I754" s="30"/>
      <c r="J754" s="30"/>
      <c r="K754" s="30">
        <v>1651.1659679918141</v>
      </c>
      <c r="L754" s="30">
        <v>1991.1314596596962</v>
      </c>
      <c r="M754" s="30">
        <v>78825.085535309598</v>
      </c>
    </row>
    <row r="755" spans="1:13" x14ac:dyDescent="0.35">
      <c r="A755" s="30">
        <f>INDEX('Input - Gross flows &amp; stocks'!$Z$6:$AH$5999,UsefulSeries!$A754,1)</f>
        <v>133292</v>
      </c>
      <c r="B755" s="30">
        <f>INDEX('Input - Gross flows &amp; stocks'!$Z$6:$AH$5999,UsefulSeries!$A754,4)</f>
        <v>2432</v>
      </c>
      <c r="C755" s="30">
        <f>INDEX('Input - Gross flows &amp; stocks'!$Z$6:$AH$5999,UsefulSeries!$A754,7)</f>
        <v>3564.3333333333335</v>
      </c>
      <c r="D755" s="30"/>
      <c r="E755" s="30"/>
      <c r="F755" s="30"/>
      <c r="G755" s="30"/>
      <c r="H755" s="30"/>
      <c r="I755" s="30"/>
      <c r="J755" s="30"/>
      <c r="K755" s="30">
        <f t="array" ref="K755:M757">MMULT(MINVERSE($F$5:$H$7),MMULT(A755:C757,TRANSPOSE(MINVERSE($F$5:$H$7))))</f>
        <v>136500.79759794613</v>
      </c>
      <c r="L755" s="30">
        <v>2263.6319228652883</v>
      </c>
      <c r="M755" s="30">
        <v>1542.6035782307367</v>
      </c>
    </row>
    <row r="756" spans="1:13" x14ac:dyDescent="0.35">
      <c r="A756" s="30">
        <f>INDEX('Input - Gross flows &amp; stocks'!$Z$6:$AH$5999,UsefulSeries!$A754,2)</f>
        <v>2133.6666666666665</v>
      </c>
      <c r="B756" s="30">
        <f>INDEX('Input - Gross flows &amp; stocks'!$Z$6:$AH$5999,UsefulSeries!$A754,5)</f>
        <v>9014.6666666666661</v>
      </c>
      <c r="C756" s="30">
        <f>INDEX('Input - Gross flows &amp; stocks'!$Z$6:$AH$5999,UsefulSeries!$A754,8)</f>
        <v>2897.3333333333335</v>
      </c>
      <c r="D756" s="30"/>
      <c r="E756" s="30"/>
      <c r="F756" s="30"/>
      <c r="G756" s="30"/>
      <c r="H756" s="30"/>
      <c r="I756" s="30"/>
      <c r="J756" s="30"/>
      <c r="K756" s="30">
        <v>1922.8467292026191</v>
      </c>
      <c r="L756" s="30">
        <v>11468.571689989618</v>
      </c>
      <c r="M756" s="30">
        <v>1910.6430350624689</v>
      </c>
    </row>
    <row r="757" spans="1:13" x14ac:dyDescent="0.35">
      <c r="A757" s="30">
        <f>INDEX('Input - Gross flows &amp; stocks'!$Z$6:$AH$5999,UsefulSeries!$A754,3)</f>
        <v>3682</v>
      </c>
      <c r="B757" s="30">
        <f>INDEX('Input - Gross flows &amp; stocks'!$Z$6:$AH$5999,UsefulSeries!$A754,6)</f>
        <v>3025.6666666666665</v>
      </c>
      <c r="C757" s="30">
        <f>INDEX('Input - Gross flows &amp; stocks'!$Z$6:$AH$5999,UsefulSeries!$A754,9)</f>
        <v>78392.333333333328</v>
      </c>
      <c r="D757" s="30"/>
      <c r="E757" s="30"/>
      <c r="F757" s="30"/>
      <c r="G757" s="30"/>
      <c r="H757" s="30"/>
      <c r="I757" s="30"/>
      <c r="J757" s="30"/>
      <c r="K757" s="30">
        <v>1692.6298165924654</v>
      </c>
      <c r="L757" s="30">
        <v>2052.9649683286952</v>
      </c>
      <c r="M757" s="30">
        <v>79107.351627498254</v>
      </c>
    </row>
    <row r="758" spans="1:13" x14ac:dyDescent="0.35">
      <c r="A758" s="30">
        <f>INDEX('Input - Gross flows &amp; stocks'!$Z$6:$AH$5999,UsefulSeries!$A757,1)</f>
        <v>133501</v>
      </c>
      <c r="B758" s="30">
        <f>INDEX('Input - Gross flows &amp; stocks'!$Z$6:$AH$5999,UsefulSeries!$A757,4)</f>
        <v>2350</v>
      </c>
      <c r="C758" s="30">
        <f>INDEX('Input - Gross flows &amp; stocks'!$Z$6:$AH$5999,UsefulSeries!$A757,7)</f>
        <v>3545.3333333333335</v>
      </c>
      <c r="D758" s="30"/>
      <c r="E758" s="30"/>
      <c r="F758" s="30"/>
      <c r="G758" s="30"/>
      <c r="H758" s="30"/>
      <c r="I758" s="30"/>
      <c r="J758" s="30"/>
      <c r="K758" s="30">
        <f t="array" ref="K758:M760">MMULT(MINVERSE($F$5:$H$7),MMULT(A758:C760,TRANSPOSE(MINVERSE($F$5:$H$7))))</f>
        <v>136717.69249946618</v>
      </c>
      <c r="L758" s="30">
        <v>2175.3617786487412</v>
      </c>
      <c r="M758" s="30">
        <v>1527.0614311266211</v>
      </c>
    </row>
    <row r="759" spans="1:13" x14ac:dyDescent="0.35">
      <c r="A759" s="30">
        <f>INDEX('Input - Gross flows &amp; stocks'!$Z$6:$AH$5999,UsefulSeries!$A757,2)</f>
        <v>2109</v>
      </c>
      <c r="B759" s="30">
        <f>INDEX('Input - Gross flows &amp; stocks'!$Z$6:$AH$5999,UsefulSeries!$A757,5)</f>
        <v>8800.6666666666661</v>
      </c>
      <c r="C759" s="30">
        <f>INDEX('Input - Gross flows &amp; stocks'!$Z$6:$AH$5999,UsefulSeries!$A757,8)</f>
        <v>2928.6666666666665</v>
      </c>
      <c r="D759" s="30"/>
      <c r="E759" s="30"/>
      <c r="F759" s="30"/>
      <c r="G759" s="30"/>
      <c r="H759" s="30"/>
      <c r="I759" s="30"/>
      <c r="J759" s="30"/>
      <c r="K759" s="30">
        <v>1899.4107317858409</v>
      </c>
      <c r="L759" s="30">
        <v>11196.176696174916</v>
      </c>
      <c r="M759" s="30">
        <v>1971.6256257070961</v>
      </c>
    </row>
    <row r="760" spans="1:13" x14ac:dyDescent="0.35">
      <c r="A760" s="30">
        <f>INDEX('Input - Gross flows &amp; stocks'!$Z$6:$AH$5999,UsefulSeries!$A757,3)</f>
        <v>3610.6666666666665</v>
      </c>
      <c r="B760" s="30">
        <f>INDEX('Input - Gross flows &amp; stocks'!$Z$6:$AH$5999,UsefulSeries!$A757,6)</f>
        <v>2901</v>
      </c>
      <c r="C760" s="30">
        <f>INDEX('Input - Gross flows &amp; stocks'!$Z$6:$AH$5999,UsefulSeries!$A757,9)</f>
        <v>78726.666666666672</v>
      </c>
      <c r="D760" s="30"/>
      <c r="E760" s="30"/>
      <c r="F760" s="30"/>
      <c r="G760" s="30"/>
      <c r="H760" s="30"/>
      <c r="I760" s="30"/>
      <c r="J760" s="30"/>
      <c r="K760" s="30">
        <v>1620.8078427452529</v>
      </c>
      <c r="L760" s="30">
        <v>1937.1305394607866</v>
      </c>
      <c r="M760" s="30">
        <v>79455.797290385919</v>
      </c>
    </row>
    <row r="761" spans="1:13" x14ac:dyDescent="0.35">
      <c r="A761" s="30">
        <f>INDEX('Input - Gross flows &amp; stocks'!$Z$6:$AH$5999,UsefulSeries!$A760,1)</f>
        <v>133677</v>
      </c>
      <c r="B761" s="30">
        <f>INDEX('Input - Gross flows &amp; stocks'!$Z$6:$AH$5999,UsefulSeries!$A760,4)</f>
        <v>2308.6666666666665</v>
      </c>
      <c r="C761" s="30">
        <f>INDEX('Input - Gross flows &amp; stocks'!$Z$6:$AH$5999,UsefulSeries!$A760,7)</f>
        <v>3514</v>
      </c>
      <c r="D761" s="30"/>
      <c r="E761" s="30"/>
      <c r="F761" s="30"/>
      <c r="G761" s="30"/>
      <c r="H761" s="30"/>
      <c r="I761" s="30"/>
      <c r="J761" s="30"/>
      <c r="K761" s="30">
        <f t="array" ref="K761:M763">MMULT(MINVERSE($F$5:$H$7),MMULT(A761:C763,TRANSPOSE(MINVERSE($F$5:$H$7))))</f>
        <v>136898.4531947342</v>
      </c>
      <c r="L761" s="30">
        <v>2130.4223022375995</v>
      </c>
      <c r="M761" s="30">
        <v>1495.8991504897087</v>
      </c>
    </row>
    <row r="762" spans="1:13" x14ac:dyDescent="0.35">
      <c r="A762" s="30">
        <f>INDEX('Input - Gross flows &amp; stocks'!$Z$6:$AH$5999,UsefulSeries!$A760,2)</f>
        <v>2147.6666666666665</v>
      </c>
      <c r="B762" s="30">
        <f>INDEX('Input - Gross flows &amp; stocks'!$Z$6:$AH$5999,UsefulSeries!$A760,5)</f>
        <v>8708.6666666666661</v>
      </c>
      <c r="C762" s="30">
        <f>INDEX('Input - Gross flows &amp; stocks'!$Z$6:$AH$5999,UsefulSeries!$A760,8)</f>
        <v>2962.6666666666665</v>
      </c>
      <c r="D762" s="30"/>
      <c r="E762" s="30"/>
      <c r="F762" s="30"/>
      <c r="G762" s="30"/>
      <c r="H762" s="30"/>
      <c r="I762" s="30"/>
      <c r="J762" s="30"/>
      <c r="K762" s="30">
        <v>1945.3961551848247</v>
      </c>
      <c r="L762" s="30">
        <v>11078.935225931864</v>
      </c>
      <c r="M762" s="30">
        <v>2020.5866274624627</v>
      </c>
    </row>
    <row r="763" spans="1:13" x14ac:dyDescent="0.35">
      <c r="A763" s="30">
        <f>INDEX('Input - Gross flows &amp; stocks'!$Z$6:$AH$5999,UsefulSeries!$A760,3)</f>
        <v>3576</v>
      </c>
      <c r="B763" s="30">
        <f>INDEX('Input - Gross flows &amp; stocks'!$Z$6:$AH$5999,UsefulSeries!$A760,6)</f>
        <v>2837.3333333333335</v>
      </c>
      <c r="C763" s="30">
        <f>INDEX('Input - Gross flows &amp; stocks'!$Z$6:$AH$5999,UsefulSeries!$A760,9)</f>
        <v>78902.333333333328</v>
      </c>
      <c r="D763" s="30"/>
      <c r="E763" s="30"/>
      <c r="F763" s="30"/>
      <c r="G763" s="30"/>
      <c r="H763" s="30"/>
      <c r="I763" s="30"/>
      <c r="J763" s="30"/>
      <c r="K763" s="30">
        <v>1579.6149245414858</v>
      </c>
      <c r="L763" s="30">
        <v>1875.8545320008031</v>
      </c>
      <c r="M763" s="30">
        <v>79637.264675658022</v>
      </c>
    </row>
    <row r="764" spans="1:13" x14ac:dyDescent="0.35">
      <c r="A764" s="30">
        <f>INDEX('Input - Gross flows &amp; stocks'!$Z$6:$AH$5999,UsefulSeries!$A763,1)</f>
        <v>133711.66666666666</v>
      </c>
      <c r="B764" s="30">
        <f>INDEX('Input - Gross flows &amp; stocks'!$Z$6:$AH$5999,UsefulSeries!$A763,4)</f>
        <v>2325</v>
      </c>
      <c r="C764" s="30">
        <f>INDEX('Input - Gross flows &amp; stocks'!$Z$6:$AH$5999,UsefulSeries!$A763,7)</f>
        <v>3518.6666666666665</v>
      </c>
      <c r="D764" s="30"/>
      <c r="E764" s="30"/>
      <c r="F764" s="30"/>
      <c r="G764" s="30"/>
      <c r="H764" s="30"/>
      <c r="I764" s="30"/>
      <c r="J764" s="30"/>
      <c r="K764" s="30">
        <f t="array" ref="K764:M766">MMULT(MINVERSE($F$5:$H$7),MMULT(A764:C766,TRANSPOSE(MINVERSE($F$5:$H$7))))</f>
        <v>136932.27752347273</v>
      </c>
      <c r="L764" s="30">
        <v>2149.6671052203478</v>
      </c>
      <c r="M764" s="30">
        <v>1498.595222249746</v>
      </c>
    </row>
    <row r="765" spans="1:13" x14ac:dyDescent="0.35">
      <c r="A765" s="30">
        <f>INDEX('Input - Gross flows &amp; stocks'!$Z$6:$AH$5999,UsefulSeries!$A763,2)</f>
        <v>2204</v>
      </c>
      <c r="B765" s="30">
        <f>INDEX('Input - Gross flows &amp; stocks'!$Z$6:$AH$5999,UsefulSeries!$A763,5)</f>
        <v>8684</v>
      </c>
      <c r="C765" s="30">
        <f>INDEX('Input - Gross flows &amp; stocks'!$Z$6:$AH$5999,UsefulSeries!$A763,8)</f>
        <v>2939.3333333333335</v>
      </c>
      <c r="D765" s="30"/>
      <c r="E765" s="30"/>
      <c r="F765" s="30"/>
      <c r="G765" s="30"/>
      <c r="H765" s="30"/>
      <c r="I765" s="30"/>
      <c r="J765" s="30"/>
      <c r="K765" s="30">
        <v>2010.399578257299</v>
      </c>
      <c r="L765" s="30">
        <v>11047.429281545004</v>
      </c>
      <c r="M765" s="30">
        <v>1996.1207833498906</v>
      </c>
    </row>
    <row r="766" spans="1:13" x14ac:dyDescent="0.35">
      <c r="A766" s="30">
        <f>INDEX('Input - Gross flows &amp; stocks'!$Z$6:$AH$5999,UsefulSeries!$A763,3)</f>
        <v>3597</v>
      </c>
      <c r="B766" s="30">
        <f>INDEX('Input - Gross flows &amp; stocks'!$Z$6:$AH$5999,UsefulSeries!$A763,6)</f>
        <v>2827</v>
      </c>
      <c r="C766" s="30">
        <f>INDEX('Input - Gross flows &amp; stocks'!$Z$6:$AH$5999,UsefulSeries!$A763,9)</f>
        <v>78975</v>
      </c>
      <c r="D766" s="30"/>
      <c r="E766" s="30"/>
      <c r="F766" s="30"/>
      <c r="G766" s="30"/>
      <c r="H766" s="30"/>
      <c r="I766" s="30"/>
      <c r="J766" s="30"/>
      <c r="K766" s="30">
        <v>1594.3093272589401</v>
      </c>
      <c r="L766" s="30">
        <v>1866.6301764936491</v>
      </c>
      <c r="M766" s="30">
        <v>79714.348052124231</v>
      </c>
    </row>
    <row r="767" spans="1:13" x14ac:dyDescent="0.35">
      <c r="A767" s="30">
        <f>INDEX('Input - Gross flows &amp; stocks'!$Z$6:$AH$5999,UsefulSeries!$A766,1)</f>
        <v>133675</v>
      </c>
      <c r="B767" s="30">
        <f>INDEX('Input - Gross flows &amp; stocks'!$Z$6:$AH$5999,UsefulSeries!$A766,4)</f>
        <v>2335.6666666666665</v>
      </c>
      <c r="C767" s="30">
        <f>INDEX('Input - Gross flows &amp; stocks'!$Z$6:$AH$5999,UsefulSeries!$A766,7)</f>
        <v>3458.6666666666665</v>
      </c>
      <c r="D767" s="30"/>
      <c r="E767" s="30"/>
      <c r="F767" s="30"/>
      <c r="G767" s="30"/>
      <c r="H767" s="30"/>
      <c r="I767" s="30"/>
      <c r="J767" s="30"/>
      <c r="K767" s="30">
        <f t="array" ref="K767:M769">MMULT(MINVERSE($F$5:$H$7),MMULT(A767:C769,TRANSPOSE(MINVERSE($F$5:$H$7))))</f>
        <v>136894.17583776772</v>
      </c>
      <c r="L767" s="30">
        <v>2162.3479942545728</v>
      </c>
      <c r="M767" s="30">
        <v>1434.443646158323</v>
      </c>
    </row>
    <row r="768" spans="1:13" x14ac:dyDescent="0.35">
      <c r="A768" s="30">
        <f>INDEX('Input - Gross flows &amp; stocks'!$Z$6:$AH$5999,UsefulSeries!$A766,2)</f>
        <v>2205</v>
      </c>
      <c r="B768" s="30">
        <f>INDEX('Input - Gross flows &amp; stocks'!$Z$6:$AH$5999,UsefulSeries!$A766,5)</f>
        <v>8672.6666666666661</v>
      </c>
      <c r="C768" s="30">
        <f>INDEX('Input - Gross flows &amp; stocks'!$Z$6:$AH$5999,UsefulSeries!$A766,8)</f>
        <v>3028.6666666666665</v>
      </c>
      <c r="D768" s="30"/>
      <c r="E768" s="30"/>
      <c r="F768" s="30"/>
      <c r="G768" s="30"/>
      <c r="H768" s="30"/>
      <c r="I768" s="30"/>
      <c r="J768" s="30"/>
      <c r="K768" s="30">
        <v>2011.0058751048221</v>
      </c>
      <c r="L768" s="30">
        <v>11032.566646476387</v>
      </c>
      <c r="M768" s="30">
        <v>2099.2444234286122</v>
      </c>
    </row>
    <row r="769" spans="1:13" x14ac:dyDescent="0.35">
      <c r="A769" s="30">
        <f>INDEX('Input - Gross flows &amp; stocks'!$Z$6:$AH$5999,UsefulSeries!$A766,3)</f>
        <v>3710.3333333333335</v>
      </c>
      <c r="B769" s="30">
        <f>INDEX('Input - Gross flows &amp; stocks'!$Z$6:$AH$5999,UsefulSeries!$A766,6)</f>
        <v>2839.6666666666665</v>
      </c>
      <c r="C769" s="30">
        <f>INDEX('Input - Gross flows &amp; stocks'!$Z$6:$AH$5999,UsefulSeries!$A766,9)</f>
        <v>79011</v>
      </c>
      <c r="D769" s="30"/>
      <c r="E769" s="30"/>
      <c r="F769" s="30"/>
      <c r="G769" s="30"/>
      <c r="H769" s="30"/>
      <c r="I769" s="30"/>
      <c r="J769" s="30"/>
      <c r="K769" s="30">
        <v>1709.8491082771088</v>
      </c>
      <c r="L769" s="30">
        <v>1881.9943532682596</v>
      </c>
      <c r="M769" s="30">
        <v>79739.148012819001</v>
      </c>
    </row>
    <row r="770" spans="1:13" x14ac:dyDescent="0.35">
      <c r="A770" s="30">
        <f>INDEX('Input - Gross flows &amp; stocks'!$Z$6:$AH$5999,UsefulSeries!$A769,1)</f>
        <v>133547</v>
      </c>
      <c r="B770" s="30">
        <f>INDEX('Input - Gross flows &amp; stocks'!$Z$6:$AH$5999,UsefulSeries!$A769,4)</f>
        <v>2375.3333333333335</v>
      </c>
      <c r="C770" s="30">
        <f>INDEX('Input - Gross flows &amp; stocks'!$Z$6:$AH$5999,UsefulSeries!$A769,7)</f>
        <v>3536</v>
      </c>
      <c r="D770" s="30"/>
      <c r="E770" s="30"/>
      <c r="F770" s="30"/>
      <c r="G770" s="30"/>
      <c r="H770" s="30"/>
      <c r="I770" s="30"/>
      <c r="J770" s="30"/>
      <c r="K770" s="30">
        <f t="array" ref="K770:M772">MMULT(MINVERSE($F$5:$H$7),MMULT(A770:C772,TRANSPOSE(MINVERSE($F$5:$H$7))))</f>
        <v>136762.45304454921</v>
      </c>
      <c r="L770" s="30">
        <v>2207.5480158698142</v>
      </c>
      <c r="M770" s="30">
        <v>1510.0843657556138</v>
      </c>
    </row>
    <row r="771" spans="1:13" x14ac:dyDescent="0.35">
      <c r="A771" s="30">
        <f>INDEX('Input - Gross flows &amp; stocks'!$Z$6:$AH$5999,UsefulSeries!$A769,2)</f>
        <v>2150.6666666666665</v>
      </c>
      <c r="B771" s="30">
        <f>INDEX('Input - Gross flows &amp; stocks'!$Z$6:$AH$5999,UsefulSeries!$A769,5)</f>
        <v>8671</v>
      </c>
      <c r="C771" s="30">
        <f>INDEX('Input - Gross flows &amp; stocks'!$Z$6:$AH$5999,UsefulSeries!$A769,8)</f>
        <v>3020</v>
      </c>
      <c r="D771" s="30"/>
      <c r="E771" s="30"/>
      <c r="F771" s="30"/>
      <c r="G771" s="30"/>
      <c r="H771" s="30"/>
      <c r="I771" s="30"/>
      <c r="J771" s="30"/>
      <c r="K771" s="30">
        <v>1948.9440743344469</v>
      </c>
      <c r="L771" s="30">
        <v>11030.375340424731</v>
      </c>
      <c r="M771" s="30">
        <v>2089.751874649342</v>
      </c>
    </row>
    <row r="772" spans="1:13" x14ac:dyDescent="0.35">
      <c r="A772" s="30">
        <f>INDEX('Input - Gross flows &amp; stocks'!$Z$6:$AH$5999,UsefulSeries!$A769,3)</f>
        <v>3797.3333333333335</v>
      </c>
      <c r="B772" s="30">
        <f>INDEX('Input - Gross flows &amp; stocks'!$Z$6:$AH$5999,UsefulSeries!$A769,6)</f>
        <v>2875.3333333333335</v>
      </c>
      <c r="C772" s="30">
        <f>INDEX('Input - Gross flows &amp; stocks'!$Z$6:$AH$5999,UsefulSeries!$A769,9)</f>
        <v>79108.333333333328</v>
      </c>
      <c r="D772" s="30"/>
      <c r="E772" s="30"/>
      <c r="F772" s="30"/>
      <c r="G772" s="30"/>
      <c r="H772" s="30"/>
      <c r="I772" s="30"/>
      <c r="J772" s="30"/>
      <c r="K772" s="30">
        <v>1804.695901514975</v>
      </c>
      <c r="L772" s="30">
        <v>1921.8394005668554</v>
      </c>
      <c r="M772" s="30">
        <v>79833.40623255512</v>
      </c>
    </row>
    <row r="773" spans="1:13" x14ac:dyDescent="0.35">
      <c r="A773" s="30">
        <f>INDEX('Input - Gross flows &amp; stocks'!$Z$6:$AH$5999,UsefulSeries!$A772,1)</f>
        <v>133672.33333333334</v>
      </c>
      <c r="B773" s="30">
        <f>INDEX('Input - Gross flows &amp; stocks'!$Z$6:$AH$5999,UsefulSeries!$A772,4)</f>
        <v>2381.3333333333335</v>
      </c>
      <c r="C773" s="30">
        <f>INDEX('Input - Gross flows &amp; stocks'!$Z$6:$AH$5999,UsefulSeries!$A772,7)</f>
        <v>3515.6666666666665</v>
      </c>
      <c r="D773" s="30"/>
      <c r="E773" s="30"/>
      <c r="F773" s="30"/>
      <c r="G773" s="30"/>
      <c r="H773" s="30"/>
      <c r="I773" s="30"/>
      <c r="J773" s="30"/>
      <c r="K773" s="30">
        <f t="array" ref="K773:M775">MMULT(MINVERSE($F$5:$H$7),MMULT(A773:C775,TRANSPOSE(MINVERSE($F$5:$H$7))))</f>
        <v>136892.71841932021</v>
      </c>
      <c r="L773" s="30">
        <v>2214.9371466588555</v>
      </c>
      <c r="M773" s="30">
        <v>1484.7018048299401</v>
      </c>
    </row>
    <row r="774" spans="1:13" x14ac:dyDescent="0.35">
      <c r="A774" s="30">
        <f>INDEX('Input - Gross flows &amp; stocks'!$Z$6:$AH$5999,UsefulSeries!$A772,2)</f>
        <v>2085.3333333333335</v>
      </c>
      <c r="B774" s="30">
        <f>INDEX('Input - Gross flows &amp; stocks'!$Z$6:$AH$5999,UsefulSeries!$A772,5)</f>
        <v>8654</v>
      </c>
      <c r="C774" s="30">
        <f>INDEX('Input - Gross flows &amp; stocks'!$Z$6:$AH$5999,UsefulSeries!$A772,8)</f>
        <v>3090</v>
      </c>
      <c r="D774" s="30"/>
      <c r="E774" s="30"/>
      <c r="F774" s="30"/>
      <c r="G774" s="30"/>
      <c r="H774" s="30"/>
      <c r="I774" s="30"/>
      <c r="J774" s="30"/>
      <c r="K774" s="30">
        <v>1874.2574893170154</v>
      </c>
      <c r="L774" s="30">
        <v>11008.765033836537</v>
      </c>
      <c r="M774" s="30">
        <v>2171.635564612197</v>
      </c>
    </row>
    <row r="775" spans="1:13" x14ac:dyDescent="0.35">
      <c r="A775" s="30">
        <f>INDEX('Input - Gross flows &amp; stocks'!$Z$6:$AH$5999,UsefulSeries!$A772,3)</f>
        <v>3716.6666666666665</v>
      </c>
      <c r="B775" s="30">
        <f>INDEX('Input - Gross flows &amp; stocks'!$Z$6:$AH$5999,UsefulSeries!$A772,6)</f>
        <v>2822</v>
      </c>
      <c r="C775" s="30">
        <f>INDEX('Input - Gross flows &amp; stocks'!$Z$6:$AH$5999,UsefulSeries!$A772,9)</f>
        <v>79318.666666666672</v>
      </c>
      <c r="D775" s="30"/>
      <c r="E775" s="30"/>
      <c r="F775" s="30"/>
      <c r="G775" s="30"/>
      <c r="H775" s="30"/>
      <c r="I775" s="30"/>
      <c r="J775" s="30"/>
      <c r="K775" s="30">
        <v>1728.265610456453</v>
      </c>
      <c r="L775" s="30">
        <v>1862.5862606084399</v>
      </c>
      <c r="M775" s="30">
        <v>80046.24006132214</v>
      </c>
    </row>
    <row r="776" spans="1:13" x14ac:dyDescent="0.35">
      <c r="A776" s="30">
        <f>INDEX('Input - Gross flows &amp; stocks'!$Z$6:$AH$5999,UsefulSeries!$A775,1)</f>
        <v>133800.66666666666</v>
      </c>
      <c r="B776" s="30">
        <f>INDEX('Input - Gross flows &amp; stocks'!$Z$6:$AH$5999,UsefulSeries!$A775,4)</f>
        <v>2376</v>
      </c>
      <c r="C776" s="30">
        <f>INDEX('Input - Gross flows &amp; stocks'!$Z$6:$AH$5999,UsefulSeries!$A775,7)</f>
        <v>3663</v>
      </c>
      <c r="D776" s="30"/>
      <c r="E776" s="30"/>
      <c r="F776" s="30"/>
      <c r="G776" s="30"/>
      <c r="H776" s="30"/>
      <c r="I776" s="30"/>
      <c r="J776" s="30"/>
      <c r="K776" s="30">
        <f t="array" ref="K776:M778">MMULT(MINVERSE($F$5:$H$7),MMULT(A776:C778,TRANSPOSE(MINVERSE($F$5:$H$7))))</f>
        <v>137022.20394008394</v>
      </c>
      <c r="L776" s="30">
        <v>2209.3528282689267</v>
      </c>
      <c r="M776" s="30">
        <v>1634.9410650432105</v>
      </c>
    </row>
    <row r="777" spans="1:13" x14ac:dyDescent="0.35">
      <c r="A777" s="30">
        <f>INDEX('Input - Gross flows &amp; stocks'!$Z$6:$AH$5999,UsefulSeries!$A775,2)</f>
        <v>2176.3333333333335</v>
      </c>
      <c r="B777" s="30">
        <f>INDEX('Input - Gross flows &amp; stocks'!$Z$6:$AH$5999,UsefulSeries!$A775,5)</f>
        <v>8587</v>
      </c>
      <c r="C777" s="30">
        <f>INDEX('Input - Gross flows &amp; stocks'!$Z$6:$AH$5999,UsefulSeries!$A775,8)</f>
        <v>3064</v>
      </c>
      <c r="D777" s="30"/>
      <c r="E777" s="30"/>
      <c r="F777" s="30"/>
      <c r="G777" s="30"/>
      <c r="H777" s="30"/>
      <c r="I777" s="30"/>
      <c r="J777" s="30"/>
      <c r="K777" s="30">
        <v>1980.1861054249391</v>
      </c>
      <c r="L777" s="30">
        <v>10922.973354051526</v>
      </c>
      <c r="M777" s="30">
        <v>2148.956654433397</v>
      </c>
    </row>
    <row r="778" spans="1:13" x14ac:dyDescent="0.35">
      <c r="A778" s="30">
        <f>INDEX('Input - Gross flows &amp; stocks'!$Z$6:$AH$5999,UsefulSeries!$A775,3)</f>
        <v>3606</v>
      </c>
      <c r="B778" s="30">
        <f>INDEX('Input - Gross flows &amp; stocks'!$Z$6:$AH$5999,UsefulSeries!$A775,6)</f>
        <v>2882.3333333333335</v>
      </c>
      <c r="C778" s="30">
        <f>INDEX('Input - Gross flows &amp; stocks'!$Z$6:$AH$5999,UsefulSeries!$A775,9)</f>
        <v>79292</v>
      </c>
      <c r="D778" s="30"/>
      <c r="E778" s="30"/>
      <c r="F778" s="30"/>
      <c r="G778" s="30"/>
      <c r="H778" s="30"/>
      <c r="I778" s="30"/>
      <c r="J778" s="30"/>
      <c r="K778" s="30">
        <v>1602.6614731591928</v>
      </c>
      <c r="L778" s="30">
        <v>1939.8768320329116</v>
      </c>
      <c r="M778" s="30">
        <v>80014.326865548399</v>
      </c>
    </row>
    <row r="779" spans="1:13" x14ac:dyDescent="0.35">
      <c r="A779" s="30">
        <f>INDEX('Input - Gross flows &amp; stocks'!$Z$6:$AH$5999,UsefulSeries!$A778,1)</f>
        <v>134088.66666666666</v>
      </c>
      <c r="B779" s="30">
        <f>INDEX('Input - Gross flows &amp; stocks'!$Z$6:$AH$5999,UsefulSeries!$A778,4)</f>
        <v>2422</v>
      </c>
      <c r="C779" s="30">
        <f>INDEX('Input - Gross flows &amp; stocks'!$Z$6:$AH$5999,UsefulSeries!$A778,7)</f>
        <v>3597</v>
      </c>
      <c r="D779" s="30"/>
      <c r="E779" s="30"/>
      <c r="F779" s="30"/>
      <c r="G779" s="30"/>
      <c r="H779" s="30"/>
      <c r="I779" s="30"/>
      <c r="J779" s="30"/>
      <c r="K779" s="30">
        <f t="array" ref="K779:M781">MMULT(MINVERSE($F$5:$H$7),MMULT(A779:C781,TRANSPOSE(MINVERSE($F$5:$H$7))))</f>
        <v>137316.71932757818</v>
      </c>
      <c r="L779" s="30">
        <v>2261.2598855173842</v>
      </c>
      <c r="M779" s="30">
        <v>1561.1165120869593</v>
      </c>
    </row>
    <row r="780" spans="1:13" x14ac:dyDescent="0.35">
      <c r="A780" s="30">
        <f>INDEX('Input - Gross flows &amp; stocks'!$Z$6:$AH$5999,UsefulSeries!$A778,2)</f>
        <v>2182.3333333333335</v>
      </c>
      <c r="B780" s="30">
        <f>INDEX('Input - Gross flows &amp; stocks'!$Z$6:$AH$5999,UsefulSeries!$A778,5)</f>
        <v>8619.6666666666661</v>
      </c>
      <c r="C780" s="30">
        <f>INDEX('Input - Gross flows &amp; stocks'!$Z$6:$AH$5999,UsefulSeries!$A778,8)</f>
        <v>2966.6666666666665</v>
      </c>
      <c r="D780" s="30"/>
      <c r="E780" s="30"/>
      <c r="F780" s="30"/>
      <c r="G780" s="30"/>
      <c r="H780" s="30"/>
      <c r="I780" s="30"/>
      <c r="J780" s="30"/>
      <c r="K780" s="30">
        <v>1986.2816783763701</v>
      </c>
      <c r="L780" s="30">
        <v>10965.194184751448</v>
      </c>
      <c r="M780" s="30">
        <v>2033.827666984208</v>
      </c>
    </row>
    <row r="781" spans="1:13" x14ac:dyDescent="0.35">
      <c r="A781" s="30">
        <f>INDEX('Input - Gross flows &amp; stocks'!$Z$6:$AH$5999,UsefulSeries!$A778,3)</f>
        <v>3588.3333333333335</v>
      </c>
      <c r="B781" s="30">
        <f>INDEX('Input - Gross flows &amp; stocks'!$Z$6:$AH$5999,UsefulSeries!$A778,6)</f>
        <v>2800.3333333333335</v>
      </c>
      <c r="C781" s="30">
        <f>INDEX('Input - Gross flows &amp; stocks'!$Z$6:$AH$5999,UsefulSeries!$A778,9)</f>
        <v>79394.666666666672</v>
      </c>
      <c r="D781" s="30"/>
      <c r="E781" s="30"/>
      <c r="F781" s="30"/>
      <c r="G781" s="30"/>
      <c r="H781" s="30"/>
      <c r="I781" s="30"/>
      <c r="J781" s="30"/>
      <c r="K781" s="30">
        <v>1582.2281944095221</v>
      </c>
      <c r="L781" s="30">
        <v>1841.6297372032434</v>
      </c>
      <c r="M781" s="30">
        <v>80139.610539084708</v>
      </c>
    </row>
    <row r="782" spans="1:13" x14ac:dyDescent="0.35">
      <c r="A782" s="30">
        <f>INDEX('Input - Gross flows &amp; stocks'!$Z$6:$AH$5999,UsefulSeries!$A781,1)</f>
        <v>134270.66666666666</v>
      </c>
      <c r="B782" s="30">
        <f>INDEX('Input - Gross flows &amp; stocks'!$Z$6:$AH$5999,UsefulSeries!$A781,4)</f>
        <v>2464.3333333333335</v>
      </c>
      <c r="C782" s="30">
        <f>INDEX('Input - Gross flows &amp; stocks'!$Z$6:$AH$5999,UsefulSeries!$A781,7)</f>
        <v>3672</v>
      </c>
      <c r="D782" s="30"/>
      <c r="E782" s="30"/>
      <c r="F782" s="30"/>
      <c r="G782" s="30"/>
      <c r="H782" s="30"/>
      <c r="I782" s="30"/>
      <c r="J782" s="30"/>
      <c r="K782" s="30">
        <f t="array" ref="K782:M784">MMULT(MINVERSE($F$5:$H$7),MMULT(A782:C784,TRANSPOSE(MINVERSE($F$5:$H$7))))</f>
        <v>137500.74286389819</v>
      </c>
      <c r="L782" s="30">
        <v>2311.4329283755578</v>
      </c>
      <c r="M782" s="30">
        <v>1633.2627046092421</v>
      </c>
    </row>
    <row r="783" spans="1:13" x14ac:dyDescent="0.35">
      <c r="A783" s="30">
        <f>INDEX('Input - Gross flows &amp; stocks'!$Z$6:$AH$5999,UsefulSeries!$A781,2)</f>
        <v>2223.3333333333335</v>
      </c>
      <c r="B783" s="30">
        <f>INDEX('Input - Gross flows &amp; stocks'!$Z$6:$AH$5999,UsefulSeries!$A781,5)</f>
        <v>8520</v>
      </c>
      <c r="C783" s="30">
        <f>INDEX('Input - Gross flows &amp; stocks'!$Z$6:$AH$5999,UsefulSeries!$A781,8)</f>
        <v>2855.3333333333335</v>
      </c>
      <c r="D783" s="30"/>
      <c r="E783" s="30"/>
      <c r="F783" s="30"/>
      <c r="G783" s="30"/>
      <c r="H783" s="30"/>
      <c r="I783" s="30"/>
      <c r="J783" s="30"/>
      <c r="K783" s="30">
        <v>2035.6312536332919</v>
      </c>
      <c r="L783" s="30">
        <v>10838.276807839755</v>
      </c>
      <c r="M783" s="30">
        <v>1918.5580851841248</v>
      </c>
    </row>
    <row r="784" spans="1:13" x14ac:dyDescent="0.35">
      <c r="A784" s="30">
        <f>INDEX('Input - Gross flows &amp; stocks'!$Z$6:$AH$5999,UsefulSeries!$A781,3)</f>
        <v>3646.6666666666665</v>
      </c>
      <c r="B784" s="30">
        <f>INDEX('Input - Gross flows &amp; stocks'!$Z$6:$AH$5999,UsefulSeries!$A781,6)</f>
        <v>2801</v>
      </c>
      <c r="C784" s="30">
        <f>INDEX('Input - Gross flows &amp; stocks'!$Z$6:$AH$5999,UsefulSeries!$A781,9)</f>
        <v>79405.666666666672</v>
      </c>
      <c r="D784" s="30"/>
      <c r="E784" s="30"/>
      <c r="F784" s="30"/>
      <c r="G784" s="30"/>
      <c r="H784" s="30"/>
      <c r="I784" s="30"/>
      <c r="J784" s="30"/>
      <c r="K784" s="30">
        <v>1635.0413777236929</v>
      </c>
      <c r="L784" s="30">
        <v>1853.8910599699423</v>
      </c>
      <c r="M784" s="30">
        <v>80160.423229157954</v>
      </c>
    </row>
    <row r="785" spans="1:13" x14ac:dyDescent="0.35">
      <c r="A785" s="30">
        <f>INDEX('Input - Gross flows &amp; stocks'!$Z$6:$AH$5999,UsefulSeries!$A784,1)</f>
        <v>134522.66666666666</v>
      </c>
      <c r="B785" s="30">
        <f>INDEX('Input - Gross flows &amp; stocks'!$Z$6:$AH$5999,UsefulSeries!$A784,4)</f>
        <v>2497.6666666666665</v>
      </c>
      <c r="C785" s="30">
        <f>INDEX('Input - Gross flows &amp; stocks'!$Z$6:$AH$5999,UsefulSeries!$A784,7)</f>
        <v>3606.3333333333335</v>
      </c>
      <c r="D785" s="30"/>
      <c r="E785" s="30"/>
      <c r="F785" s="30"/>
      <c r="G785" s="30"/>
      <c r="H785" s="30"/>
      <c r="I785" s="30"/>
      <c r="J785" s="30"/>
      <c r="K785" s="30">
        <f t="array" ref="K785:M787">MMULT(MINVERSE($F$5:$H$7),MMULT(A785:C787,TRANSPOSE(MINVERSE($F$5:$H$7))))</f>
        <v>137760.11455293087</v>
      </c>
      <c r="L785" s="30">
        <v>2352.4433391148173</v>
      </c>
      <c r="M785" s="30">
        <v>1560.1378433716047</v>
      </c>
    </row>
    <row r="786" spans="1:13" x14ac:dyDescent="0.35">
      <c r="A786" s="30">
        <f>INDEX('Input - Gross flows &amp; stocks'!$Z$6:$AH$5999,UsefulSeries!$A784,2)</f>
        <v>2118.3333333333335</v>
      </c>
      <c r="B786" s="30">
        <f>INDEX('Input - Gross flows &amp; stocks'!$Z$6:$AH$5999,UsefulSeries!$A784,5)</f>
        <v>8409.6666666666661</v>
      </c>
      <c r="C786" s="30">
        <f>INDEX('Input - Gross flows &amp; stocks'!$Z$6:$AH$5999,UsefulSeries!$A784,8)</f>
        <v>2782.6666666666665</v>
      </c>
      <c r="D786" s="30"/>
      <c r="E786" s="30"/>
      <c r="F786" s="30"/>
      <c r="G786" s="30"/>
      <c r="H786" s="30"/>
      <c r="I786" s="30"/>
      <c r="J786" s="30"/>
      <c r="K786" s="30">
        <v>1917.6185987305228</v>
      </c>
      <c r="L786" s="30">
        <v>10698.321944644897</v>
      </c>
      <c r="M786" s="30">
        <v>1849.9391024252909</v>
      </c>
    </row>
    <row r="787" spans="1:13" x14ac:dyDescent="0.35">
      <c r="A787" s="30">
        <f>INDEX('Input - Gross flows &amp; stocks'!$Z$6:$AH$5999,UsefulSeries!$A784,3)</f>
        <v>3794.6666666666665</v>
      </c>
      <c r="B787" s="30">
        <f>INDEX('Input - Gross flows &amp; stocks'!$Z$6:$AH$5999,UsefulSeries!$A784,6)</f>
        <v>2705.6666666666665</v>
      </c>
      <c r="C787" s="30">
        <f>INDEX('Input - Gross flows &amp; stocks'!$Z$6:$AH$5999,UsefulSeries!$A784,9)</f>
        <v>79611</v>
      </c>
      <c r="D787" s="30"/>
      <c r="E787" s="30"/>
      <c r="F787" s="30"/>
      <c r="G787" s="30"/>
      <c r="H787" s="30"/>
      <c r="I787" s="30"/>
      <c r="J787" s="30"/>
      <c r="K787" s="30">
        <v>1795.71020212545</v>
      </c>
      <c r="L787" s="30">
        <v>1757.3805603019973</v>
      </c>
      <c r="M787" s="30">
        <v>80385.313759328943</v>
      </c>
    </row>
    <row r="788" spans="1:13" x14ac:dyDescent="0.35">
      <c r="A788" s="30">
        <f>INDEX('Input - Gross flows &amp; stocks'!$Z$6:$AH$5999,UsefulSeries!$A787,1)</f>
        <v>134742</v>
      </c>
      <c r="B788" s="30">
        <f>INDEX('Input - Gross flows &amp; stocks'!$Z$6:$AH$5999,UsefulSeries!$A787,4)</f>
        <v>2460</v>
      </c>
      <c r="C788" s="30">
        <f>INDEX('Input - Gross flows &amp; stocks'!$Z$6:$AH$5999,UsefulSeries!$A787,7)</f>
        <v>3562.6666666666665</v>
      </c>
      <c r="D788" s="30"/>
      <c r="E788" s="30"/>
      <c r="F788" s="30"/>
      <c r="G788" s="30"/>
      <c r="H788" s="30"/>
      <c r="I788" s="30"/>
      <c r="J788" s="30"/>
      <c r="K788" s="30">
        <f t="array" ref="K788:M790">MMULT(MINVERSE($F$5:$H$7),MMULT(A788:C790,TRANSPOSE(MINVERSE($F$5:$H$7))))</f>
        <v>137986.77782785331</v>
      </c>
      <c r="L788" s="30">
        <v>2316.002991945275</v>
      </c>
      <c r="M788" s="30">
        <v>1514.5146285473581</v>
      </c>
    </row>
    <row r="789" spans="1:13" x14ac:dyDescent="0.35">
      <c r="A789" s="30">
        <f>INDEX('Input - Gross flows &amp; stocks'!$Z$6:$AH$5999,UsefulSeries!$A787,2)</f>
        <v>2061</v>
      </c>
      <c r="B789" s="30">
        <f>INDEX('Input - Gross flows &amp; stocks'!$Z$6:$AH$5999,UsefulSeries!$A787,5)</f>
        <v>8109.333333333333</v>
      </c>
      <c r="C789" s="30">
        <f>INDEX('Input - Gross flows &amp; stocks'!$Z$6:$AH$5999,UsefulSeries!$A787,8)</f>
        <v>2839</v>
      </c>
      <c r="D789" s="30"/>
      <c r="E789" s="30"/>
      <c r="F789" s="30"/>
      <c r="G789" s="30"/>
      <c r="H789" s="30"/>
      <c r="I789" s="30"/>
      <c r="J789" s="30"/>
      <c r="K789" s="30">
        <v>1858.310486352088</v>
      </c>
      <c r="L789" s="30">
        <v>10315.021030241533</v>
      </c>
      <c r="M789" s="30">
        <v>1950.906712242609</v>
      </c>
    </row>
    <row r="790" spans="1:13" x14ac:dyDescent="0.35">
      <c r="A790" s="30">
        <f>INDEX('Input - Gross flows &amp; stocks'!$Z$6:$AH$5999,UsefulSeries!$A787,3)</f>
        <v>3856</v>
      </c>
      <c r="B790" s="30">
        <f>INDEX('Input - Gross flows &amp; stocks'!$Z$6:$AH$5999,UsefulSeries!$A787,6)</f>
        <v>2757</v>
      </c>
      <c r="C790" s="30">
        <f>INDEX('Input - Gross flows &amp; stocks'!$Z$6:$AH$5999,UsefulSeries!$A787,9)</f>
        <v>79807</v>
      </c>
      <c r="D790" s="30"/>
      <c r="E790" s="30"/>
      <c r="F790" s="30"/>
      <c r="G790" s="30"/>
      <c r="H790" s="30"/>
      <c r="I790" s="30"/>
      <c r="J790" s="30"/>
      <c r="K790" s="30">
        <v>1859.5415601459692</v>
      </c>
      <c r="L790" s="30">
        <v>1852.2043580268758</v>
      </c>
      <c r="M790" s="30">
        <v>80569.07121730948</v>
      </c>
    </row>
    <row r="791" spans="1:13" x14ac:dyDescent="0.35">
      <c r="A791" s="30">
        <f>INDEX('Input - Gross flows &amp; stocks'!$Z$6:$AH$5999,UsefulSeries!$A790,1)</f>
        <v>135240.66666666666</v>
      </c>
      <c r="B791" s="30">
        <f>INDEX('Input - Gross flows &amp; stocks'!$Z$6:$AH$5999,UsefulSeries!$A790,4)</f>
        <v>2403</v>
      </c>
      <c r="C791" s="30">
        <f>INDEX('Input - Gross flows &amp; stocks'!$Z$6:$AH$5999,UsefulSeries!$A790,7)</f>
        <v>3483.6666666666665</v>
      </c>
      <c r="D791" s="30"/>
      <c r="E791" s="30"/>
      <c r="F791" s="30"/>
      <c r="G791" s="30"/>
      <c r="H791" s="30"/>
      <c r="I791" s="30"/>
      <c r="J791" s="30"/>
      <c r="K791" s="30">
        <f t="array" ref="K791:M793">MMULT(MINVERSE($F$5:$H$7),MMULT(A791:C793,TRANSPOSE(MINVERSE($F$5:$H$7))))</f>
        <v>138500.73636889228</v>
      </c>
      <c r="L791" s="30">
        <v>2255.0464808790989</v>
      </c>
      <c r="M791" s="30">
        <v>1429.8510559177819</v>
      </c>
    </row>
    <row r="792" spans="1:13" x14ac:dyDescent="0.35">
      <c r="A792" s="30">
        <f>INDEX('Input - Gross flows &amp; stocks'!$Z$6:$AH$5999,UsefulSeries!$A790,2)</f>
        <v>2013.6666666666667</v>
      </c>
      <c r="B792" s="30">
        <f>INDEX('Input - Gross flows &amp; stocks'!$Z$6:$AH$5999,UsefulSeries!$A790,5)</f>
        <v>7907.666666666667</v>
      </c>
      <c r="C792" s="30">
        <f>INDEX('Input - Gross flows &amp; stocks'!$Z$6:$AH$5999,UsefulSeries!$A790,8)</f>
        <v>2926.6666666666665</v>
      </c>
      <c r="D792" s="30"/>
      <c r="E792" s="30"/>
      <c r="F792" s="30"/>
      <c r="G792" s="30"/>
      <c r="H792" s="30"/>
      <c r="I792" s="30"/>
      <c r="J792" s="30"/>
      <c r="K792" s="30">
        <v>1807.6641861351372</v>
      </c>
      <c r="L792" s="30">
        <v>10057.76202995616</v>
      </c>
      <c r="M792" s="30">
        <v>2074.3359191514501</v>
      </c>
    </row>
    <row r="793" spans="1:13" x14ac:dyDescent="0.35">
      <c r="A793" s="30">
        <f>INDEX('Input - Gross flows &amp; stocks'!$Z$6:$AH$5999,UsefulSeries!$A790,3)</f>
        <v>3812</v>
      </c>
      <c r="B793" s="30">
        <f>INDEX('Input - Gross flows &amp; stocks'!$Z$6:$AH$5999,UsefulSeries!$A790,6)</f>
        <v>2736</v>
      </c>
      <c r="C793" s="30">
        <f>INDEX('Input - Gross flows &amp; stocks'!$Z$6:$AH$5999,UsefulSeries!$A790,9)</f>
        <v>80333.666666666672</v>
      </c>
      <c r="D793" s="30"/>
      <c r="E793" s="30"/>
      <c r="F793" s="30"/>
      <c r="G793" s="30"/>
      <c r="H793" s="30"/>
      <c r="I793" s="30"/>
      <c r="J793" s="30"/>
      <c r="K793" s="30">
        <v>1811.938370892067</v>
      </c>
      <c r="L793" s="30">
        <v>1851.9585587453271</v>
      </c>
      <c r="M793" s="30">
        <v>81096.136241706481</v>
      </c>
    </row>
    <row r="794" spans="1:13" x14ac:dyDescent="0.35">
      <c r="A794" s="30">
        <f>INDEX('Input - Gross flows &amp; stocks'!$Z$6:$AH$5999,UsefulSeries!$A793,1)</f>
        <v>135679.33333333334</v>
      </c>
      <c r="B794" s="30">
        <f>INDEX('Input - Gross flows &amp; stocks'!$Z$6:$AH$5999,UsefulSeries!$A793,4)</f>
        <v>2363.3333333333335</v>
      </c>
      <c r="C794" s="30">
        <f>INDEX('Input - Gross flows &amp; stocks'!$Z$6:$AH$5999,UsefulSeries!$A793,7)</f>
        <v>3475</v>
      </c>
      <c r="D794" s="30"/>
      <c r="E794" s="30"/>
      <c r="F794" s="30"/>
      <c r="G794" s="30"/>
      <c r="H794" s="30"/>
      <c r="I794" s="30"/>
      <c r="J794" s="30"/>
      <c r="K794" s="30">
        <f t="array" ref="K794:M796">MMULT(MINVERSE($F$5:$H$7),MMULT(A794:C796,TRANSPOSE(MINVERSE($F$5:$H$7))))</f>
        <v>138951.61513605379</v>
      </c>
      <c r="L794" s="30">
        <v>2211.8732991251609</v>
      </c>
      <c r="M794" s="30">
        <v>1417.9549470886623</v>
      </c>
    </row>
    <row r="795" spans="1:13" x14ac:dyDescent="0.35">
      <c r="A795" s="30">
        <f>INDEX('Input - Gross flows &amp; stocks'!$Z$6:$AH$5999,UsefulSeries!$A793,2)</f>
        <v>2018.3333333333333</v>
      </c>
      <c r="B795" s="30">
        <f>INDEX('Input - Gross flows &amp; stocks'!$Z$6:$AH$5999,UsefulSeries!$A793,5)</f>
        <v>7779.333333333333</v>
      </c>
      <c r="C795" s="30">
        <f>INDEX('Input - Gross flows &amp; stocks'!$Z$6:$AH$5999,UsefulSeries!$A793,8)</f>
        <v>2930</v>
      </c>
      <c r="D795" s="30"/>
      <c r="E795" s="30"/>
      <c r="F795" s="30"/>
      <c r="G795" s="30"/>
      <c r="H795" s="30"/>
      <c r="I795" s="30"/>
      <c r="J795" s="30"/>
      <c r="K795" s="30">
        <v>1815.4853708629257</v>
      </c>
      <c r="L795" s="30">
        <v>9894.1024466896088</v>
      </c>
      <c r="M795" s="30">
        <v>2092.1770550147353</v>
      </c>
    </row>
    <row r="796" spans="1:13" x14ac:dyDescent="0.35">
      <c r="A796" s="30">
        <f>INDEX('Input - Gross flows &amp; stocks'!$Z$6:$AH$5999,UsefulSeries!$A793,3)</f>
        <v>3719</v>
      </c>
      <c r="B796" s="30">
        <f>INDEX('Input - Gross flows &amp; stocks'!$Z$6:$AH$5999,UsefulSeries!$A793,6)</f>
        <v>2742.6666666666665</v>
      </c>
      <c r="C796" s="30">
        <f>INDEX('Input - Gross flows &amp; stocks'!$Z$6:$AH$5999,UsefulSeries!$A793,9)</f>
        <v>80814.333333333328</v>
      </c>
      <c r="D796" s="30"/>
      <c r="E796" s="30"/>
      <c r="F796" s="30"/>
      <c r="G796" s="30"/>
      <c r="H796" s="30"/>
      <c r="I796" s="30"/>
      <c r="J796" s="30"/>
      <c r="K796" s="30">
        <v>1709.0148994324175</v>
      </c>
      <c r="L796" s="30">
        <v>1874.295956798464</v>
      </c>
      <c r="M796" s="30">
        <v>81583.318588630253</v>
      </c>
    </row>
    <row r="797" spans="1:13" x14ac:dyDescent="0.35">
      <c r="A797" s="30">
        <f>INDEX('Input - Gross flows &amp; stocks'!$Z$6:$AH$5999,UsefulSeries!$A796,1)</f>
        <v>136061</v>
      </c>
      <c r="B797" s="30">
        <f>INDEX('Input - Gross flows &amp; stocks'!$Z$6:$AH$5999,UsefulSeries!$A796,4)</f>
        <v>2314.3333333333335</v>
      </c>
      <c r="C797" s="30">
        <f>INDEX('Input - Gross flows &amp; stocks'!$Z$6:$AH$5999,UsefulSeries!$A796,7)</f>
        <v>3517.6666666666665</v>
      </c>
      <c r="D797" s="30"/>
      <c r="E797" s="30"/>
      <c r="F797" s="30"/>
      <c r="G797" s="30"/>
      <c r="H797" s="30"/>
      <c r="I797" s="30"/>
      <c r="J797" s="30"/>
      <c r="K797" s="30">
        <f t="array" ref="K797:M799">MMULT(MINVERSE($F$5:$H$7),MMULT(A797:C799,TRANSPOSE(MINVERSE($F$5:$H$7))))</f>
        <v>139343.35730244577</v>
      </c>
      <c r="L797" s="30">
        <v>2155.728430210469</v>
      </c>
      <c r="M797" s="30">
        <v>1461.0283362865164</v>
      </c>
    </row>
    <row r="798" spans="1:13" x14ac:dyDescent="0.35">
      <c r="A798" s="30">
        <f>INDEX('Input - Gross flows &amp; stocks'!$Z$6:$AH$5999,UsefulSeries!$A796,2)</f>
        <v>2032</v>
      </c>
      <c r="B798" s="30">
        <f>INDEX('Input - Gross flows &amp; stocks'!$Z$6:$AH$5999,UsefulSeries!$A796,5)</f>
        <v>7758.666666666667</v>
      </c>
      <c r="C798" s="30">
        <f>INDEX('Input - Gross flows &amp; stocks'!$Z$6:$AH$5999,UsefulSeries!$A796,8)</f>
        <v>2921.3333333333335</v>
      </c>
      <c r="D798" s="30"/>
      <c r="E798" s="30"/>
      <c r="F798" s="30"/>
      <c r="G798" s="30"/>
      <c r="H798" s="30"/>
      <c r="I798" s="30"/>
      <c r="J798" s="30"/>
      <c r="K798" s="30">
        <v>1830.8662738723665</v>
      </c>
      <c r="L798" s="30">
        <v>9868.0587602936757</v>
      </c>
      <c r="M798" s="30">
        <v>2083.2735448126627</v>
      </c>
    </row>
    <row r="799" spans="1:13" x14ac:dyDescent="0.35">
      <c r="A799" s="30">
        <f>INDEX('Input - Gross flows &amp; stocks'!$Z$6:$AH$5999,UsefulSeries!$A796,3)</f>
        <v>3722.6666666666665</v>
      </c>
      <c r="B799" s="30">
        <f>INDEX('Input - Gross flows &amp; stocks'!$Z$6:$AH$5999,UsefulSeries!$A796,6)</f>
        <v>2688.6666666666665</v>
      </c>
      <c r="C799" s="30">
        <f>INDEX('Input - Gross flows &amp; stocks'!$Z$6:$AH$5999,UsefulSeries!$A796,9)</f>
        <v>81203</v>
      </c>
      <c r="D799" s="30"/>
      <c r="E799" s="30"/>
      <c r="F799" s="30"/>
      <c r="G799" s="30"/>
      <c r="H799" s="30"/>
      <c r="I799" s="30"/>
      <c r="J799" s="30"/>
      <c r="K799" s="30">
        <v>1706.3980539249933</v>
      </c>
      <c r="L799" s="30">
        <v>1814.6052340432798</v>
      </c>
      <c r="M799" s="30">
        <v>81984.600077579875</v>
      </c>
    </row>
    <row r="800" spans="1:13" x14ac:dyDescent="0.35">
      <c r="A800" s="30">
        <f>INDEX('Input - Gross flows &amp; stocks'!$Z$6:$AH$5999,UsefulSeries!$A799,1)</f>
        <v>136136</v>
      </c>
      <c r="B800" s="30">
        <f>INDEX('Input - Gross flows &amp; stocks'!$Z$6:$AH$5999,UsefulSeries!$A799,4)</f>
        <v>2289.3333333333335</v>
      </c>
      <c r="C800" s="30">
        <f>INDEX('Input - Gross flows &amp; stocks'!$Z$6:$AH$5999,UsefulSeries!$A799,7)</f>
        <v>3563.3333333333335</v>
      </c>
      <c r="D800" s="30"/>
      <c r="E800" s="30"/>
      <c r="F800" s="30"/>
      <c r="G800" s="30"/>
      <c r="H800" s="30"/>
      <c r="I800" s="30"/>
      <c r="J800" s="30"/>
      <c r="K800" s="30">
        <f t="array" ref="K800:M802">MMULT(MINVERSE($F$5:$H$7),MMULT(A800:C802,TRANSPOSE(MINVERSE($F$5:$H$7))))</f>
        <v>139420.60590861397</v>
      </c>
      <c r="L800" s="30">
        <v>2127.4110658418595</v>
      </c>
      <c r="M800" s="30">
        <v>1509.4120105179468</v>
      </c>
    </row>
    <row r="801" spans="1:13" x14ac:dyDescent="0.35">
      <c r="A801" s="30">
        <f>INDEX('Input - Gross flows &amp; stocks'!$Z$6:$AH$5999,UsefulSeries!$A799,2)</f>
        <v>2017</v>
      </c>
      <c r="B801" s="30">
        <f>INDEX('Input - Gross flows &amp; stocks'!$Z$6:$AH$5999,UsefulSeries!$A799,5)</f>
        <v>7731.333333333333</v>
      </c>
      <c r="C801" s="30">
        <f>INDEX('Input - Gross flows &amp; stocks'!$Z$6:$AH$5999,UsefulSeries!$A799,8)</f>
        <v>2911.6666666666665</v>
      </c>
      <c r="D801" s="30"/>
      <c r="E801" s="30"/>
      <c r="F801" s="30"/>
      <c r="G801" s="30"/>
      <c r="H801" s="30"/>
      <c r="I801" s="30"/>
      <c r="J801" s="30"/>
      <c r="K801" s="30">
        <v>1814.111763869769</v>
      </c>
      <c r="L801" s="30">
        <v>9833.2666733909464</v>
      </c>
      <c r="M801" s="30">
        <v>2075.4646032076357</v>
      </c>
    </row>
    <row r="802" spans="1:13" x14ac:dyDescent="0.35">
      <c r="A802" s="30">
        <f>INDEX('Input - Gross flows &amp; stocks'!$Z$6:$AH$5999,UsefulSeries!$A799,3)</f>
        <v>3771.3333333333335</v>
      </c>
      <c r="B802" s="30">
        <f>INDEX('Input - Gross flows &amp; stocks'!$Z$6:$AH$5999,UsefulSeries!$A799,6)</f>
        <v>2703</v>
      </c>
      <c r="C802" s="30">
        <f>INDEX('Input - Gross flows &amp; stocks'!$Z$6:$AH$5999,UsefulSeries!$A799,9)</f>
        <v>81270.333333333328</v>
      </c>
      <c r="D802" s="30"/>
      <c r="E802" s="30"/>
      <c r="F802" s="30"/>
      <c r="G802" s="30"/>
      <c r="H802" s="30"/>
      <c r="I802" s="30"/>
      <c r="J802" s="30"/>
      <c r="K802" s="30">
        <v>1756.2186280236624</v>
      </c>
      <c r="L802" s="30">
        <v>1834.2328160282618</v>
      </c>
      <c r="M802" s="30">
        <v>82051.213306161764</v>
      </c>
    </row>
    <row r="803" spans="1:13" x14ac:dyDescent="0.35">
      <c r="A803" s="30">
        <f>INDEX('Input - Gross flows &amp; stocks'!$Z$6:$AH$5999,UsefulSeries!$A802,1)</f>
        <v>136258.33333333334</v>
      </c>
      <c r="B803" s="30">
        <f>INDEX('Input - Gross flows &amp; stocks'!$Z$6:$AH$5999,UsefulSeries!$A802,4)</f>
        <v>2249.3333333333335</v>
      </c>
      <c r="C803" s="30">
        <f>INDEX('Input - Gross flows &amp; stocks'!$Z$6:$AH$5999,UsefulSeries!$A802,7)</f>
        <v>3595.3333333333335</v>
      </c>
      <c r="D803" s="30"/>
      <c r="E803" s="30"/>
      <c r="F803" s="30"/>
      <c r="G803" s="30"/>
      <c r="H803" s="30"/>
      <c r="I803" s="30"/>
      <c r="J803" s="30"/>
      <c r="K803" s="30">
        <f t="array" ref="K803:M805">MMULT(MINVERSE($F$5:$H$7),MMULT(A803:C805,TRANSPOSE(MINVERSE($F$5:$H$7))))</f>
        <v>139547.17837527615</v>
      </c>
      <c r="L803" s="30">
        <v>2081.4025776873796</v>
      </c>
      <c r="M803" s="30">
        <v>1544.5386770559862</v>
      </c>
    </row>
    <row r="804" spans="1:13" x14ac:dyDescent="0.35">
      <c r="A804" s="30">
        <f>INDEX('Input - Gross flows &amp; stocks'!$Z$6:$AH$5999,UsefulSeries!$A802,2)</f>
        <v>1992.3333333333333</v>
      </c>
      <c r="B804" s="30">
        <f>INDEX('Input - Gross flows &amp; stocks'!$Z$6:$AH$5999,UsefulSeries!$A802,5)</f>
        <v>7731</v>
      </c>
      <c r="C804" s="30">
        <f>INDEX('Input - Gross flows &amp; stocks'!$Z$6:$AH$5999,UsefulSeries!$A802,8)</f>
        <v>2922.3333333333335</v>
      </c>
      <c r="D804" s="30"/>
      <c r="E804" s="30"/>
      <c r="F804" s="30"/>
      <c r="G804" s="30"/>
      <c r="H804" s="30"/>
      <c r="I804" s="30"/>
      <c r="J804" s="30"/>
      <c r="K804" s="30">
        <v>1785.5643310710632</v>
      </c>
      <c r="L804" s="30">
        <v>9833.0033035086508</v>
      </c>
      <c r="M804" s="30">
        <v>2087.6022735135393</v>
      </c>
    </row>
    <row r="805" spans="1:13" x14ac:dyDescent="0.35">
      <c r="A805" s="30">
        <f>INDEX('Input - Gross flows &amp; stocks'!$Z$6:$AH$5999,UsefulSeries!$A802,3)</f>
        <v>3782.3333333333335</v>
      </c>
      <c r="B805" s="30">
        <f>INDEX('Input - Gross flows &amp; stocks'!$Z$6:$AH$5999,UsefulSeries!$A802,6)</f>
        <v>2689</v>
      </c>
      <c r="C805" s="30">
        <f>INDEX('Input - Gross flows &amp; stocks'!$Z$6:$AH$5999,UsefulSeries!$A802,9)</f>
        <v>81349.333333333328</v>
      </c>
      <c r="D805" s="30"/>
      <c r="E805" s="30"/>
      <c r="F805" s="30"/>
      <c r="G805" s="30"/>
      <c r="H805" s="30"/>
      <c r="I805" s="30"/>
      <c r="J805" s="30"/>
      <c r="K805" s="30">
        <v>1768.7685514242598</v>
      </c>
      <c r="L805" s="30">
        <v>1818.5130468610121</v>
      </c>
      <c r="M805" s="30">
        <v>82131.388264552268</v>
      </c>
    </row>
    <row r="806" spans="1:13" x14ac:dyDescent="0.35">
      <c r="A806" s="30">
        <f>INDEX('Input - Gross flows &amp; stocks'!$Z$6:$AH$5999,UsefulSeries!$A805,1)</f>
        <v>136331.33333333334</v>
      </c>
      <c r="B806" s="30">
        <f>INDEX('Input - Gross flows &amp; stocks'!$Z$6:$AH$5999,UsefulSeries!$A805,4)</f>
        <v>2260.3333333333335</v>
      </c>
      <c r="C806" s="30">
        <f>INDEX('Input - Gross flows &amp; stocks'!$Z$6:$AH$5999,UsefulSeries!$A805,7)</f>
        <v>3645.3333333333335</v>
      </c>
      <c r="D806" s="30"/>
      <c r="E806" s="30"/>
      <c r="F806" s="30"/>
      <c r="G806" s="30"/>
      <c r="H806" s="30"/>
      <c r="I806" s="30"/>
      <c r="J806" s="30"/>
      <c r="K806" s="30">
        <f t="array" ref="K806:M808">MMULT(MINVERSE($F$5:$H$7),MMULT(A806:C808,TRANSPOSE(MINVERSE($F$5:$H$7))))</f>
        <v>139620.72195273085</v>
      </c>
      <c r="L806" s="30">
        <v>2094.0162705155153</v>
      </c>
      <c r="M806" s="30">
        <v>1593.8236716753631</v>
      </c>
    </row>
    <row r="807" spans="1:13" x14ac:dyDescent="0.35">
      <c r="A807" s="30">
        <f>INDEX('Input - Gross flows &amp; stocks'!$Z$6:$AH$5999,UsefulSeries!$A805,2)</f>
        <v>2034</v>
      </c>
      <c r="B807" s="30">
        <f>INDEX('Input - Gross flows &amp; stocks'!$Z$6:$AH$5999,UsefulSeries!$A805,5)</f>
        <v>7718</v>
      </c>
      <c r="C807" s="30">
        <f>INDEX('Input - Gross flows &amp; stocks'!$Z$6:$AH$5999,UsefulSeries!$A805,8)</f>
        <v>2903</v>
      </c>
      <c r="D807" s="30"/>
      <c r="E807" s="30"/>
      <c r="F807" s="30"/>
      <c r="G807" s="30"/>
      <c r="H807" s="30"/>
      <c r="I807" s="30"/>
      <c r="J807" s="30"/>
      <c r="K807" s="30">
        <v>1833.5588161303583</v>
      </c>
      <c r="L807" s="30">
        <v>9816.3969571340403</v>
      </c>
      <c r="M807" s="30">
        <v>2066.4673172166504</v>
      </c>
    </row>
    <row r="808" spans="1:13" x14ac:dyDescent="0.35">
      <c r="A808" s="30">
        <f>INDEX('Input - Gross flows &amp; stocks'!$Z$6:$AH$5999,UsefulSeries!$A805,3)</f>
        <v>3760</v>
      </c>
      <c r="B808" s="30">
        <f>INDEX('Input - Gross flows &amp; stocks'!$Z$6:$AH$5999,UsefulSeries!$A805,6)</f>
        <v>2682.3333333333335</v>
      </c>
      <c r="C808" s="30">
        <f>INDEX('Input - Gross flows &amp; stocks'!$Z$6:$AH$5999,UsefulSeries!$A805,9)</f>
        <v>81385</v>
      </c>
      <c r="D808" s="30"/>
      <c r="E808" s="30"/>
      <c r="F808" s="30"/>
      <c r="G808" s="30"/>
      <c r="H808" s="30"/>
      <c r="I808" s="30"/>
      <c r="J808" s="30"/>
      <c r="K808" s="30">
        <v>1740.570177734038</v>
      </c>
      <c r="L808" s="30">
        <v>1812.3132280147245</v>
      </c>
      <c r="M808" s="30">
        <v>82170.113887258718</v>
      </c>
    </row>
    <row r="809" spans="1:13" x14ac:dyDescent="0.35">
      <c r="A809" s="30">
        <f>INDEX('Input - Gross flows &amp; stocks'!$Z$6:$AH$5999,UsefulSeries!$A808,1)</f>
        <v>136290</v>
      </c>
      <c r="B809" s="30">
        <f>INDEX('Input - Gross flows &amp; stocks'!$Z$6:$AH$5999,UsefulSeries!$A808,4)</f>
        <v>2253</v>
      </c>
      <c r="C809" s="30">
        <f>INDEX('Input - Gross flows &amp; stocks'!$Z$6:$AH$5999,UsefulSeries!$A808,7)</f>
        <v>3719</v>
      </c>
      <c r="D809" s="30"/>
      <c r="E809" s="30"/>
      <c r="F809" s="30"/>
      <c r="G809" s="30"/>
      <c r="H809" s="30"/>
      <c r="I809" s="30"/>
      <c r="J809" s="30"/>
      <c r="K809" s="30">
        <f t="array" ref="K809:M811">MMULT(MINVERSE($F$5:$H$7),MMULT(A809:C811,TRANSPOSE(MINVERSE($F$5:$H$7))))</f>
        <v>139576.66157398539</v>
      </c>
      <c r="L809" s="30">
        <v>2086.232465233024</v>
      </c>
      <c r="M809" s="30">
        <v>1671.1196018331784</v>
      </c>
    </row>
    <row r="810" spans="1:13" x14ac:dyDescent="0.35">
      <c r="A810" s="30">
        <f>INDEX('Input - Gross flows &amp; stocks'!$Z$6:$AH$5999,UsefulSeries!$A808,2)</f>
        <v>2072</v>
      </c>
      <c r="B810" s="30">
        <f>INDEX('Input - Gross flows &amp; stocks'!$Z$6:$AH$5999,UsefulSeries!$A808,5)</f>
        <v>7672</v>
      </c>
      <c r="C810" s="30">
        <f>INDEX('Input - Gross flows &amp; stocks'!$Z$6:$AH$5999,UsefulSeries!$A808,8)</f>
        <v>2851</v>
      </c>
      <c r="D810" s="30"/>
      <c r="E810" s="30"/>
      <c r="F810" s="30"/>
      <c r="G810" s="30"/>
      <c r="H810" s="30"/>
      <c r="I810" s="30"/>
      <c r="J810" s="30"/>
      <c r="K810" s="30">
        <v>1878.0886389680838</v>
      </c>
      <c r="L810" s="30">
        <v>9757.6174485423708</v>
      </c>
      <c r="M810" s="30">
        <v>2012.1645473119247</v>
      </c>
    </row>
    <row r="811" spans="1:13" x14ac:dyDescent="0.35">
      <c r="A811" s="30">
        <f>INDEX('Input - Gross flows &amp; stocks'!$Z$6:$AH$5999,UsefulSeries!$A808,3)</f>
        <v>3884.6666666666665</v>
      </c>
      <c r="B811" s="30">
        <f>INDEX('Input - Gross flows &amp; stocks'!$Z$6:$AH$5999,UsefulSeries!$A808,6)</f>
        <v>2742.6666666666665</v>
      </c>
      <c r="C811" s="30">
        <f>INDEX('Input - Gross flows &amp; stocks'!$Z$6:$AH$5999,UsefulSeries!$A808,9)</f>
        <v>81424.666666666672</v>
      </c>
      <c r="D811" s="30"/>
      <c r="E811" s="30"/>
      <c r="F811" s="30"/>
      <c r="G811" s="30"/>
      <c r="H811" s="30"/>
      <c r="I811" s="30"/>
      <c r="J811" s="30"/>
      <c r="K811" s="30">
        <v>1862.4811168923538</v>
      </c>
      <c r="L811" s="30">
        <v>1886.3344794613411</v>
      </c>
      <c r="M811" s="30">
        <v>82206.963856502829</v>
      </c>
    </row>
    <row r="812" spans="1:13" x14ac:dyDescent="0.35">
      <c r="A812" s="30">
        <f>INDEX('Input - Gross flows &amp; stocks'!$Z$6:$AH$5999,UsefulSeries!$A811,1)</f>
        <v>136410.66666666666</v>
      </c>
      <c r="B812" s="30">
        <f>INDEX('Input - Gross flows &amp; stocks'!$Z$6:$AH$5999,UsefulSeries!$A811,4)</f>
        <v>2296.3333333333335</v>
      </c>
      <c r="C812" s="30">
        <f>INDEX('Input - Gross flows &amp; stocks'!$Z$6:$AH$5999,UsefulSeries!$A811,7)</f>
        <v>3772</v>
      </c>
      <c r="D812" s="30"/>
      <c r="E812" s="30"/>
      <c r="F812" s="30"/>
      <c r="G812" s="30"/>
      <c r="H812" s="30"/>
      <c r="I812" s="30"/>
      <c r="J812" s="30"/>
      <c r="K812" s="30">
        <f t="array" ref="K812:M814">MMULT(MINVERSE($F$5:$H$7),MMULT(A812:C814,TRANSPOSE(MINVERSE($F$5:$H$7))))</f>
        <v>139700.05357032377</v>
      </c>
      <c r="L812" s="30">
        <v>2138.7008546794386</v>
      </c>
      <c r="M812" s="30">
        <v>1717.9986162272735</v>
      </c>
    </row>
    <row r="813" spans="1:13" x14ac:dyDescent="0.35">
      <c r="A813" s="30">
        <f>INDEX('Input - Gross flows &amp; stocks'!$Z$6:$AH$5999,UsefulSeries!$A811,2)</f>
        <v>2043</v>
      </c>
      <c r="B813" s="30">
        <f>INDEX('Input - Gross flows &amp; stocks'!$Z$6:$AH$5999,UsefulSeries!$A811,5)</f>
        <v>7522</v>
      </c>
      <c r="C813" s="30">
        <f>INDEX('Input - Gross flows &amp; stocks'!$Z$6:$AH$5999,UsefulSeries!$A811,8)</f>
        <v>2849</v>
      </c>
      <c r="D813" s="30"/>
      <c r="E813" s="30"/>
      <c r="F813" s="30"/>
      <c r="G813" s="30"/>
      <c r="H813" s="30"/>
      <c r="I813" s="30"/>
      <c r="J813" s="30"/>
      <c r="K813" s="30">
        <v>1848.5304117773082</v>
      </c>
      <c r="L813" s="30">
        <v>9566.0719241415154</v>
      </c>
      <c r="M813" s="30">
        <v>2027.8563435070157</v>
      </c>
    </row>
    <row r="814" spans="1:13" x14ac:dyDescent="0.35">
      <c r="A814" s="30">
        <f>INDEX('Input - Gross flows &amp; stocks'!$Z$6:$AH$5999,UsefulSeries!$A811,3)</f>
        <v>3817.6666666666665</v>
      </c>
      <c r="B814" s="30">
        <f>INDEX('Input - Gross flows &amp; stocks'!$Z$6:$AH$5999,UsefulSeries!$A811,6)</f>
        <v>2789.6666666666665</v>
      </c>
      <c r="C814" s="30">
        <f>INDEX('Input - Gross flows &amp; stocks'!$Z$6:$AH$5999,UsefulSeries!$A811,9)</f>
        <v>81608.666666666672</v>
      </c>
      <c r="D814" s="30"/>
      <c r="E814" s="30"/>
      <c r="F814" s="30"/>
      <c r="G814" s="30"/>
      <c r="H814" s="30"/>
      <c r="I814" s="30"/>
      <c r="J814" s="30"/>
      <c r="K814" s="30">
        <v>1793.719178368362</v>
      </c>
      <c r="L814" s="30">
        <v>1957.2030999346625</v>
      </c>
      <c r="M814" s="30">
        <v>82387.554509660244</v>
      </c>
    </row>
    <row r="815" spans="1:13" x14ac:dyDescent="0.35">
      <c r="A815" s="30">
        <f>INDEX('Input - Gross flows &amp; stocks'!$Z$6:$AH$5999,UsefulSeries!$A814,1)</f>
        <v>136750.33333333334</v>
      </c>
      <c r="B815" s="30">
        <f>INDEX('Input - Gross flows &amp; stocks'!$Z$6:$AH$5999,UsefulSeries!$A814,4)</f>
        <v>2322.3333333333335</v>
      </c>
      <c r="C815" s="30">
        <f>INDEX('Input - Gross flows &amp; stocks'!$Z$6:$AH$5999,UsefulSeries!$A814,7)</f>
        <v>3759.3333333333335</v>
      </c>
      <c r="D815" s="30"/>
      <c r="E815" s="30"/>
      <c r="F815" s="30"/>
      <c r="G815" s="30"/>
      <c r="H815" s="30"/>
      <c r="I815" s="30"/>
      <c r="J815" s="30"/>
      <c r="K815" s="30">
        <f t="array" ref="K815:M817">MMULT(MINVERSE($F$5:$H$7),MMULT(A815:C817,TRANSPOSE(MINVERSE($F$5:$H$7))))</f>
        <v>140049.000085181</v>
      </c>
      <c r="L815" s="30">
        <v>2173.1278303096328</v>
      </c>
      <c r="M815" s="30">
        <v>1695.4580842530527</v>
      </c>
    </row>
    <row r="816" spans="1:13" x14ac:dyDescent="0.35">
      <c r="A816" s="30">
        <f>INDEX('Input - Gross flows &amp; stocks'!$Z$6:$AH$5999,UsefulSeries!$A814,2)</f>
        <v>1993.3333333333333</v>
      </c>
      <c r="B816" s="30">
        <f>INDEX('Input - Gross flows &amp; stocks'!$Z$6:$AH$5999,UsefulSeries!$A814,5)</f>
        <v>7296</v>
      </c>
      <c r="C816" s="30">
        <f>INDEX('Input - Gross flows &amp; stocks'!$Z$6:$AH$5999,UsefulSeries!$A814,8)</f>
        <v>2950.3333333333335</v>
      </c>
      <c r="D816" s="30"/>
      <c r="E816" s="30"/>
      <c r="F816" s="30"/>
      <c r="G816" s="30"/>
      <c r="H816" s="30"/>
      <c r="I816" s="30"/>
      <c r="J816" s="30"/>
      <c r="K816" s="30">
        <v>1796.0899691828656</v>
      </c>
      <c r="L816" s="30">
        <v>9277.3944132387442</v>
      </c>
      <c r="M816" s="30">
        <v>2171.1545686360114</v>
      </c>
    </row>
    <row r="817" spans="1:13" x14ac:dyDescent="0.35">
      <c r="A817" s="30">
        <f>INDEX('Input - Gross flows &amp; stocks'!$Z$6:$AH$5999,UsefulSeries!$A814,3)</f>
        <v>3761.3333333333335</v>
      </c>
      <c r="B817" s="30">
        <f>INDEX('Input - Gross flows &amp; stocks'!$Z$6:$AH$5999,UsefulSeries!$A814,6)</f>
        <v>2805.6666666666665</v>
      </c>
      <c r="C817" s="30">
        <f>INDEX('Input - Gross flows &amp; stocks'!$Z$6:$AH$5999,UsefulSeries!$A814,9)</f>
        <v>81709.666666666672</v>
      </c>
      <c r="D817" s="30"/>
      <c r="E817" s="30"/>
      <c r="F817" s="30"/>
      <c r="G817" s="30"/>
      <c r="H817" s="30"/>
      <c r="I817" s="30"/>
      <c r="J817" s="30"/>
      <c r="K817" s="30">
        <v>1736.7836025866511</v>
      </c>
      <c r="L817" s="30">
        <v>2002.5415285504996</v>
      </c>
      <c r="M817" s="30">
        <v>82475.531796870549</v>
      </c>
    </row>
    <row r="818" spans="1:13" x14ac:dyDescent="0.35">
      <c r="A818" s="30">
        <f>INDEX('Input - Gross flows &amp; stocks'!$Z$6:$AH$5999,UsefulSeries!$A817,1)</f>
        <v>137162.33333333334</v>
      </c>
      <c r="B818" s="30">
        <f>INDEX('Input - Gross flows &amp; stocks'!$Z$6:$AH$5999,UsefulSeries!$A817,4)</f>
        <v>2310.6666666666665</v>
      </c>
      <c r="C818" s="30">
        <f>INDEX('Input - Gross flows &amp; stocks'!$Z$6:$AH$5999,UsefulSeries!$A817,7)</f>
        <v>3722</v>
      </c>
      <c r="D818" s="30"/>
      <c r="E818" s="30"/>
      <c r="F818" s="30"/>
      <c r="G818" s="30"/>
      <c r="H818" s="30"/>
      <c r="I818" s="30"/>
      <c r="J818" s="30"/>
      <c r="K818" s="30">
        <f t="array" ref="K818:M820">MMULT(MINVERSE($F$5:$H$7),MMULT(A818:C820,TRANSPOSE(MINVERSE($F$5:$H$7))))</f>
        <v>140472.44436344807</v>
      </c>
      <c r="L818" s="30">
        <v>2162.6913885611571</v>
      </c>
      <c r="M818" s="30">
        <v>1653.374977531379</v>
      </c>
    </row>
    <row r="819" spans="1:13" x14ac:dyDescent="0.35">
      <c r="A819" s="30">
        <f>INDEX('Input - Gross flows &amp; stocks'!$Z$6:$AH$5999,UsefulSeries!$A817,2)</f>
        <v>1959.3333333333333</v>
      </c>
      <c r="B819" s="30">
        <f>INDEX('Input - Gross flows &amp; stocks'!$Z$6:$AH$5999,UsefulSeries!$A817,5)</f>
        <v>7149.333333333333</v>
      </c>
      <c r="C819" s="30">
        <f>INDEX('Input - Gross flows &amp; stocks'!$Z$6:$AH$5999,UsefulSeries!$A817,8)</f>
        <v>2971.3333333333335</v>
      </c>
      <c r="D819" s="30"/>
      <c r="E819" s="30"/>
      <c r="F819" s="30"/>
      <c r="G819" s="30"/>
      <c r="H819" s="30"/>
      <c r="I819" s="30"/>
      <c r="J819" s="30"/>
      <c r="K819" s="30">
        <v>1759.7847964109519</v>
      </c>
      <c r="L819" s="30">
        <v>9090.3899370366289</v>
      </c>
      <c r="M819" s="30">
        <v>2213.3688295048028</v>
      </c>
    </row>
    <row r="820" spans="1:13" x14ac:dyDescent="0.35">
      <c r="A820" s="30">
        <f>INDEX('Input - Gross flows &amp; stocks'!$Z$6:$AH$5999,UsefulSeries!$A817,3)</f>
        <v>3757.6666666666665</v>
      </c>
      <c r="B820" s="30">
        <f>INDEX('Input - Gross flows &amp; stocks'!$Z$6:$AH$5999,UsefulSeries!$A817,6)</f>
        <v>2788.6666666666665</v>
      </c>
      <c r="C820" s="30">
        <f>INDEX('Input - Gross flows &amp; stocks'!$Z$6:$AH$5999,UsefulSeries!$A817,9)</f>
        <v>81737</v>
      </c>
      <c r="D820" s="30"/>
      <c r="E820" s="30"/>
      <c r="F820" s="30"/>
      <c r="G820" s="30"/>
      <c r="H820" s="30"/>
      <c r="I820" s="30"/>
      <c r="J820" s="30"/>
      <c r="K820" s="30">
        <v>1732.3552942227618</v>
      </c>
      <c r="L820" s="30">
        <v>2001.1577632905241</v>
      </c>
      <c r="M820" s="30">
        <v>82501.589888120929</v>
      </c>
    </row>
    <row r="821" spans="1:13" x14ac:dyDescent="0.35">
      <c r="A821" s="30">
        <f>INDEX('Input - Gross flows &amp; stocks'!$Z$6:$AH$5999,UsefulSeries!$A820,1)</f>
        <v>137337</v>
      </c>
      <c r="B821" s="30">
        <f>INDEX('Input - Gross flows &amp; stocks'!$Z$6:$AH$5999,UsefulSeries!$A820,4)</f>
        <v>2232.6666666666665</v>
      </c>
      <c r="C821" s="30">
        <f>INDEX('Input - Gross flows &amp; stocks'!$Z$6:$AH$5999,UsefulSeries!$A820,7)</f>
        <v>3711.6666666666665</v>
      </c>
      <c r="D821" s="30"/>
      <c r="E821" s="30"/>
      <c r="F821" s="30"/>
      <c r="G821" s="30"/>
      <c r="H821" s="30"/>
      <c r="I821" s="30"/>
      <c r="J821" s="30"/>
      <c r="K821" s="30">
        <f t="array" ref="K821:M823">MMULT(MINVERSE($F$5:$H$7),MMULT(A821:C823,TRANSPOSE(MINVERSE($F$5:$H$7))))</f>
        <v>140650.86253901006</v>
      </c>
      <c r="L821" s="30">
        <v>2074.2177728730026</v>
      </c>
      <c r="M821" s="30">
        <v>1649.3826867676205</v>
      </c>
    </row>
    <row r="822" spans="1:13" x14ac:dyDescent="0.35">
      <c r="A822" s="30">
        <f>INDEX('Input - Gross flows &amp; stocks'!$Z$6:$AH$5999,UsefulSeries!$A820,2)</f>
        <v>2045.3333333333333</v>
      </c>
      <c r="B822" s="30">
        <f>INDEX('Input - Gross flows &amp; stocks'!$Z$6:$AH$5999,UsefulSeries!$A820,5)</f>
        <v>7116.666666666667</v>
      </c>
      <c r="C822" s="30">
        <f>INDEX('Input - Gross flows &amp; stocks'!$Z$6:$AH$5999,UsefulSeries!$A820,8)</f>
        <v>2972.6666666666665</v>
      </c>
      <c r="D822" s="30"/>
      <c r="E822" s="30"/>
      <c r="F822" s="30"/>
      <c r="G822" s="30"/>
      <c r="H822" s="30"/>
      <c r="I822" s="30"/>
      <c r="J822" s="30"/>
      <c r="K822" s="30">
        <v>1858.2240728487025</v>
      </c>
      <c r="L822" s="30">
        <v>9048.8615771368313</v>
      </c>
      <c r="M822" s="30">
        <v>2217.8343211774991</v>
      </c>
    </row>
    <row r="823" spans="1:13" x14ac:dyDescent="0.35">
      <c r="A823" s="30">
        <f>INDEX('Input - Gross flows &amp; stocks'!$Z$6:$AH$5999,UsefulSeries!$A820,3)</f>
        <v>3852.3333333333335</v>
      </c>
      <c r="B823" s="30">
        <f>INDEX('Input - Gross flows &amp; stocks'!$Z$6:$AH$5999,UsefulSeries!$A820,6)</f>
        <v>2744.3333333333335</v>
      </c>
      <c r="C823" s="30">
        <f>INDEX('Input - Gross flows &amp; stocks'!$Z$6:$AH$5999,UsefulSeries!$A820,9)</f>
        <v>81748</v>
      </c>
      <c r="D823" s="30"/>
      <c r="E823" s="30"/>
      <c r="F823" s="30"/>
      <c r="G823" s="30"/>
      <c r="H823" s="30"/>
      <c r="I823" s="30"/>
      <c r="J823" s="30"/>
      <c r="K823" s="30">
        <v>1818.5601752061032</v>
      </c>
      <c r="L823" s="30">
        <v>1955.3607657700941</v>
      </c>
      <c r="M823" s="30">
        <v>82516.23156034667</v>
      </c>
    </row>
    <row r="824" spans="1:13" x14ac:dyDescent="0.35">
      <c r="A824" s="30">
        <f>INDEX('Input - Gross flows &amp; stocks'!$Z$6:$AH$5999,UsefulSeries!$A823,1)</f>
        <v>137391</v>
      </c>
      <c r="B824" s="30">
        <f>INDEX('Input - Gross flows &amp; stocks'!$Z$6:$AH$5999,UsefulSeries!$A823,4)</f>
        <v>2204.6666666666665</v>
      </c>
      <c r="C824" s="30">
        <f>INDEX('Input - Gross flows &amp; stocks'!$Z$6:$AH$5999,UsefulSeries!$A823,7)</f>
        <v>3641.6666666666665</v>
      </c>
      <c r="D824" s="30"/>
      <c r="E824" s="30"/>
      <c r="F824" s="30"/>
      <c r="G824" s="30"/>
      <c r="H824" s="30"/>
      <c r="I824" s="30"/>
      <c r="J824" s="30"/>
      <c r="K824" s="30">
        <f t="array" ref="K824:M826">MMULT(MINVERSE($F$5:$H$7),MMULT(A824:C826,TRANSPOSE(MINVERSE($F$5:$H$7))))</f>
        <v>140706.22675209187</v>
      </c>
      <c r="L824" s="30">
        <v>2039.265601266517</v>
      </c>
      <c r="M824" s="30">
        <v>1581.8020285510461</v>
      </c>
    </row>
    <row r="825" spans="1:13" x14ac:dyDescent="0.35">
      <c r="A825" s="30">
        <f>INDEX('Input - Gross flows &amp; stocks'!$Z$6:$AH$5999,UsefulSeries!$A823,2)</f>
        <v>2095</v>
      </c>
      <c r="B825" s="30">
        <f>INDEX('Input - Gross flows &amp; stocks'!$Z$6:$AH$5999,UsefulSeries!$A823,5)</f>
        <v>7258</v>
      </c>
      <c r="C825" s="30">
        <f>INDEX('Input - Gross flows &amp; stocks'!$Z$6:$AH$5999,UsefulSeries!$A823,8)</f>
        <v>2870</v>
      </c>
      <c r="D825" s="30"/>
      <c r="E825" s="30"/>
      <c r="F825" s="30"/>
      <c r="G825" s="30"/>
      <c r="H825" s="30"/>
      <c r="I825" s="30"/>
      <c r="J825" s="30"/>
      <c r="K825" s="30">
        <v>1912.1360958551818</v>
      </c>
      <c r="L825" s="30">
        <v>9229.7122665048046</v>
      </c>
      <c r="M825" s="30">
        <v>2082.4468332390279</v>
      </c>
    </row>
    <row r="826" spans="1:13" x14ac:dyDescent="0.35">
      <c r="A826" s="30">
        <f>INDEX('Input - Gross flows &amp; stocks'!$Z$6:$AH$5999,UsefulSeries!$A823,3)</f>
        <v>3838.6666666666665</v>
      </c>
      <c r="B826" s="30">
        <f>INDEX('Input - Gross flows &amp; stocks'!$Z$6:$AH$5999,UsefulSeries!$A823,6)</f>
        <v>2684</v>
      </c>
      <c r="C826" s="30">
        <f>INDEX('Input - Gross flows &amp; stocks'!$Z$6:$AH$5999,UsefulSeries!$A823,9)</f>
        <v>81970</v>
      </c>
      <c r="D826" s="30"/>
      <c r="E826" s="30"/>
      <c r="F826" s="30"/>
      <c r="G826" s="30"/>
      <c r="H826" s="30"/>
      <c r="I826" s="30"/>
      <c r="J826" s="30"/>
      <c r="K826" s="30">
        <v>1799.0321593773938</v>
      </c>
      <c r="L826" s="30">
        <v>1868.9749787318383</v>
      </c>
      <c r="M826" s="30">
        <v>82762.276346258965</v>
      </c>
    </row>
    <row r="827" spans="1:13" x14ac:dyDescent="0.35">
      <c r="A827" s="30">
        <f>INDEX('Input - Gross flows &amp; stocks'!$Z$6:$AH$5999,UsefulSeries!$A826,1)</f>
        <v>137363.33333333334</v>
      </c>
      <c r="B827" s="30">
        <f>INDEX('Input - Gross flows &amp; stocks'!$Z$6:$AH$5999,UsefulSeries!$A826,4)</f>
        <v>2246</v>
      </c>
      <c r="C827" s="30">
        <f>INDEX('Input - Gross flows &amp; stocks'!$Z$6:$AH$5999,UsefulSeries!$A826,7)</f>
        <v>3622.3333333333335</v>
      </c>
      <c r="D827" s="30"/>
      <c r="E827" s="30"/>
      <c r="F827" s="30"/>
      <c r="G827" s="30"/>
      <c r="H827" s="30"/>
      <c r="I827" s="30"/>
      <c r="J827" s="30"/>
      <c r="K827" s="30">
        <f t="array" ref="K827:M829">MMULT(MINVERSE($F$5:$H$7),MMULT(A827:C829,TRANSPOSE(MINVERSE($F$5:$H$7))))</f>
        <v>140677.87411279359</v>
      </c>
      <c r="L827" s="30">
        <v>2085.2012037211366</v>
      </c>
      <c r="M827" s="30">
        <v>1557.5318117156298</v>
      </c>
    </row>
    <row r="828" spans="1:13" x14ac:dyDescent="0.35">
      <c r="A828" s="30">
        <f>INDEX('Input - Gross flows &amp; stocks'!$Z$6:$AH$5999,UsefulSeries!$A826,2)</f>
        <v>2055.6666666666665</v>
      </c>
      <c r="B828" s="30">
        <f>INDEX('Input - Gross flows &amp; stocks'!$Z$6:$AH$5999,UsefulSeries!$A826,5)</f>
        <v>7320.666666666667</v>
      </c>
      <c r="C828" s="30">
        <f>INDEX('Input - Gross flows &amp; stocks'!$Z$6:$AH$5999,UsefulSeries!$A826,8)</f>
        <v>2833</v>
      </c>
      <c r="D828" s="30"/>
      <c r="E828" s="30"/>
      <c r="F828" s="30"/>
      <c r="G828" s="30"/>
      <c r="H828" s="30"/>
      <c r="I828" s="30"/>
      <c r="J828" s="30"/>
      <c r="K828" s="30">
        <v>1865.8725252236507</v>
      </c>
      <c r="L828" s="30">
        <v>9309.8257633415033</v>
      </c>
      <c r="M828" s="30">
        <v>2032.359403178938</v>
      </c>
    </row>
    <row r="829" spans="1:13" x14ac:dyDescent="0.35">
      <c r="A829" s="30">
        <f>INDEX('Input - Gross flows &amp; stocks'!$Z$6:$AH$5999,UsefulSeries!$A826,3)</f>
        <v>3854</v>
      </c>
      <c r="B829" s="30">
        <f>INDEX('Input - Gross flows &amp; stocks'!$Z$6:$AH$5999,UsefulSeries!$A826,6)</f>
        <v>2674</v>
      </c>
      <c r="C829" s="30">
        <f>INDEX('Input - Gross flows &amp; stocks'!$Z$6:$AH$5999,UsefulSeries!$A826,9)</f>
        <v>82210.333333333328</v>
      </c>
      <c r="D829" s="30"/>
      <c r="E829" s="30"/>
      <c r="F829" s="30"/>
      <c r="G829" s="30"/>
      <c r="H829" s="30"/>
      <c r="I829" s="30"/>
      <c r="J829" s="30"/>
      <c r="K829" s="30">
        <v>1818.4072237397718</v>
      </c>
      <c r="L829" s="30">
        <v>1848.5975405258087</v>
      </c>
      <c r="M829" s="30">
        <v>83012.530618413555</v>
      </c>
    </row>
    <row r="830" spans="1:13" x14ac:dyDescent="0.35">
      <c r="A830" s="30">
        <f>INDEX('Input - Gross flows &amp; stocks'!$Z$6:$AH$5999,UsefulSeries!$A829,1)</f>
        <v>137359.33333333334</v>
      </c>
      <c r="B830" s="30">
        <f>INDEX('Input - Gross flows &amp; stocks'!$Z$6:$AH$5999,UsefulSeries!$A829,4)</f>
        <v>2248.6666666666665</v>
      </c>
      <c r="C830" s="30">
        <f>INDEX('Input - Gross flows &amp; stocks'!$Z$6:$AH$5999,UsefulSeries!$A829,7)</f>
        <v>3649.6666666666665</v>
      </c>
      <c r="D830" s="30"/>
      <c r="E830" s="30"/>
      <c r="F830" s="30"/>
      <c r="G830" s="30"/>
      <c r="H830" s="30"/>
      <c r="I830" s="30"/>
      <c r="J830" s="30"/>
      <c r="K830" s="30">
        <f t="array" ref="K830:M832">MMULT(MINVERSE($F$5:$H$7),MMULT(A830:C832,TRANSPOSE(MINVERSE($F$5:$H$7))))</f>
        <v>140675.12505758481</v>
      </c>
      <c r="L830" s="30">
        <v>2088.6269719434099</v>
      </c>
      <c r="M830" s="30">
        <v>1585.6253771331758</v>
      </c>
    </row>
    <row r="831" spans="1:13" x14ac:dyDescent="0.35">
      <c r="A831" s="30">
        <f>INDEX('Input - Gross flows &amp; stocks'!$Z$6:$AH$5999,UsefulSeries!$A829,2)</f>
        <v>1958</v>
      </c>
      <c r="B831" s="30">
        <f>INDEX('Input - Gross flows &amp; stocks'!$Z$6:$AH$5999,UsefulSeries!$A829,5)</f>
        <v>7302</v>
      </c>
      <c r="C831" s="30">
        <f>INDEX('Input - Gross flows &amp; stocks'!$Z$6:$AH$5999,UsefulSeries!$A829,8)</f>
        <v>2739</v>
      </c>
      <c r="D831" s="30"/>
      <c r="E831" s="30"/>
      <c r="F831" s="30"/>
      <c r="G831" s="30"/>
      <c r="H831" s="30"/>
      <c r="I831" s="30"/>
      <c r="J831" s="30"/>
      <c r="K831" s="30">
        <v>1754.831456108777</v>
      </c>
      <c r="L831" s="30">
        <v>9286.5941872459152</v>
      </c>
      <c r="M831" s="30">
        <v>1927.6814025952924</v>
      </c>
    </row>
    <row r="832" spans="1:13" x14ac:dyDescent="0.35">
      <c r="A832" s="30">
        <f>INDEX('Input - Gross flows &amp; stocks'!$Z$6:$AH$5999,UsefulSeries!$A829,3)</f>
        <v>3961</v>
      </c>
      <c r="B832" s="30">
        <f>INDEX('Input - Gross flows &amp; stocks'!$Z$6:$AH$5999,UsefulSeries!$A829,6)</f>
        <v>2671.3333333333335</v>
      </c>
      <c r="C832" s="30">
        <f>INDEX('Input - Gross flows &amp; stocks'!$Z$6:$AH$5999,UsefulSeries!$A829,9)</f>
        <v>82509</v>
      </c>
      <c r="D832" s="30"/>
      <c r="E832" s="30"/>
      <c r="F832" s="30"/>
      <c r="G832" s="30"/>
      <c r="H832" s="30"/>
      <c r="I832" s="30"/>
      <c r="J832" s="30"/>
      <c r="K832" s="30">
        <v>1936.8248580531967</v>
      </c>
      <c r="L832" s="30">
        <v>1846.5462931750021</v>
      </c>
      <c r="M832" s="30">
        <v>83325.014605286997</v>
      </c>
    </row>
    <row r="833" spans="1:13" x14ac:dyDescent="0.35">
      <c r="A833" s="30">
        <f>INDEX('Input - Gross flows &amp; stocks'!$Z$6:$AH$5999,UsefulSeries!$A832,1)</f>
        <v>137335</v>
      </c>
      <c r="B833" s="30">
        <f>INDEX('Input - Gross flows &amp; stocks'!$Z$6:$AH$5999,UsefulSeries!$A832,4)</f>
        <v>2223</v>
      </c>
      <c r="C833" s="30">
        <f>INDEX('Input - Gross flows &amp; stocks'!$Z$6:$AH$5999,UsefulSeries!$A832,7)</f>
        <v>3817</v>
      </c>
      <c r="D833" s="30"/>
      <c r="E833" s="30"/>
      <c r="F833" s="30"/>
      <c r="G833" s="30"/>
      <c r="H833" s="30"/>
      <c r="I833" s="30"/>
      <c r="J833" s="30"/>
      <c r="K833" s="30">
        <f t="array" ref="K833:M835">MMULT(MINVERSE($F$5:$H$7),MMULT(A833:C835,TRANSPOSE(MINVERSE($F$5:$H$7))))</f>
        <v>140650.13820278051</v>
      </c>
      <c r="L833" s="30">
        <v>2062.4318852889714</v>
      </c>
      <c r="M833" s="30">
        <v>1758.7114454706234</v>
      </c>
    </row>
    <row r="834" spans="1:13" x14ac:dyDescent="0.35">
      <c r="A834" s="30">
        <f>INDEX('Input - Gross flows &amp; stocks'!$Z$6:$AH$5999,UsefulSeries!$A832,2)</f>
        <v>1925.3333333333333</v>
      </c>
      <c r="B834" s="30">
        <f>INDEX('Input - Gross flows &amp; stocks'!$Z$6:$AH$5999,UsefulSeries!$A832,5)</f>
        <v>7158.333333333333</v>
      </c>
      <c r="C834" s="30">
        <f>INDEX('Input - Gross flows &amp; stocks'!$Z$6:$AH$5999,UsefulSeries!$A832,8)</f>
        <v>2693.6666666666665</v>
      </c>
      <c r="D834" s="30"/>
      <c r="E834" s="30"/>
      <c r="F834" s="30"/>
      <c r="G834" s="30"/>
      <c r="H834" s="30"/>
      <c r="I834" s="30"/>
      <c r="J834" s="30"/>
      <c r="K834" s="30">
        <v>1720.9937648798591</v>
      </c>
      <c r="L834" s="30">
        <v>9103.766911524388</v>
      </c>
      <c r="M834" s="30">
        <v>1892.6957594533983</v>
      </c>
    </row>
    <row r="835" spans="1:13" x14ac:dyDescent="0.35">
      <c r="A835" s="30">
        <f>INDEX('Input - Gross flows &amp; stocks'!$Z$6:$AH$5999,UsefulSeries!$A832,3)</f>
        <v>4035.6666666666665</v>
      </c>
      <c r="B835" s="30">
        <f>INDEX('Input - Gross flows &amp; stocks'!$Z$6:$AH$5999,UsefulSeries!$A832,6)</f>
        <v>2635</v>
      </c>
      <c r="C835" s="30">
        <f>INDEX('Input - Gross flows &amp; stocks'!$Z$6:$AH$5999,UsefulSeries!$A832,9)</f>
        <v>82789.333333333328</v>
      </c>
      <c r="D835" s="30"/>
      <c r="E835" s="30"/>
      <c r="F835" s="30"/>
      <c r="G835" s="30"/>
      <c r="H835" s="30"/>
      <c r="I835" s="30"/>
      <c r="J835" s="30"/>
      <c r="K835" s="30">
        <v>2015.8844420458242</v>
      </c>
      <c r="L835" s="30">
        <v>1821.9163102698617</v>
      </c>
      <c r="M835" s="30">
        <v>83614.679034912799</v>
      </c>
    </row>
    <row r="836" spans="1:13" x14ac:dyDescent="0.35">
      <c r="A836" s="30">
        <f>INDEX('Input - Gross flows &amp; stocks'!$Z$6:$AH$5999,UsefulSeries!$A835,1)</f>
        <v>137505</v>
      </c>
      <c r="B836" s="30">
        <f>INDEX('Input - Gross flows &amp; stocks'!$Z$6:$AH$5999,UsefulSeries!$A835,4)</f>
        <v>2201</v>
      </c>
      <c r="C836" s="30">
        <f>INDEX('Input - Gross flows &amp; stocks'!$Z$6:$AH$5999,UsefulSeries!$A835,7)</f>
        <v>3828</v>
      </c>
      <c r="D836" s="30"/>
      <c r="E836" s="30"/>
      <c r="F836" s="30"/>
      <c r="G836" s="30"/>
      <c r="H836" s="30"/>
      <c r="I836" s="30"/>
      <c r="J836" s="30"/>
      <c r="K836" s="30">
        <f t="array" ref="K836:M838">MMULT(MINVERSE($F$5:$H$7),MMULT(A836:C838,TRANSPOSE(MINVERSE($F$5:$H$7))))</f>
        <v>140824.55583804776</v>
      </c>
      <c r="L836" s="30">
        <v>2039.8940453903299</v>
      </c>
      <c r="M836" s="30">
        <v>1769.5849616914909</v>
      </c>
    </row>
    <row r="837" spans="1:13" x14ac:dyDescent="0.35">
      <c r="A837" s="30">
        <f>INDEX('Input - Gross flows &amp; stocks'!$Z$6:$AH$5999,UsefulSeries!$A835,2)</f>
        <v>1952</v>
      </c>
      <c r="B837" s="30">
        <f>INDEX('Input - Gross flows &amp; stocks'!$Z$6:$AH$5999,UsefulSeries!$A835,5)</f>
        <v>7057.666666666667</v>
      </c>
      <c r="C837" s="30">
        <f>INDEX('Input - Gross flows &amp; stocks'!$Z$6:$AH$5999,UsefulSeries!$A835,8)</f>
        <v>2656</v>
      </c>
      <c r="D837" s="30"/>
      <c r="E837" s="30"/>
      <c r="F837" s="30"/>
      <c r="G837" s="30"/>
      <c r="H837" s="30"/>
      <c r="I837" s="30"/>
      <c r="J837" s="30"/>
      <c r="K837" s="30">
        <v>1754.0130949369891</v>
      </c>
      <c r="L837" s="30">
        <v>8975.8632560878996</v>
      </c>
      <c r="M837" s="30">
        <v>1860.735096020489</v>
      </c>
    </row>
    <row r="838" spans="1:13" x14ac:dyDescent="0.35">
      <c r="A838" s="30">
        <f>INDEX('Input - Gross flows &amp; stocks'!$Z$6:$AH$5999,UsefulSeries!$A835,3)</f>
        <v>3963</v>
      </c>
      <c r="B838" s="30">
        <f>INDEX('Input - Gross flows &amp; stocks'!$Z$6:$AH$5999,UsefulSeries!$A835,6)</f>
        <v>2533</v>
      </c>
      <c r="C838" s="30">
        <f>INDEX('Input - Gross flows &amp; stocks'!$Z$6:$AH$5999,UsefulSeries!$A835,9)</f>
        <v>83087</v>
      </c>
      <c r="D838" s="30"/>
      <c r="E838" s="30"/>
      <c r="F838" s="30"/>
      <c r="G838" s="30"/>
      <c r="H838" s="30"/>
      <c r="I838" s="30"/>
      <c r="J838" s="30"/>
      <c r="K838" s="30">
        <v>1937.4252853515109</v>
      </c>
      <c r="L838" s="30">
        <v>1717.4633742855608</v>
      </c>
      <c r="M838" s="30">
        <v>83932.045309515408</v>
      </c>
    </row>
    <row r="839" spans="1:13" x14ac:dyDescent="0.35">
      <c r="A839" s="30">
        <f>INDEX('Input - Gross flows &amp; stocks'!$Z$6:$AH$5999,UsefulSeries!$A838,1)</f>
        <v>137641.66666666666</v>
      </c>
      <c r="B839" s="30">
        <f>INDEX('Input - Gross flows &amp; stocks'!$Z$6:$AH$5999,UsefulSeries!$A838,4)</f>
        <v>2251</v>
      </c>
      <c r="C839" s="30">
        <f>INDEX('Input - Gross flows &amp; stocks'!$Z$6:$AH$5999,UsefulSeries!$A838,7)</f>
        <v>3852.3333333333335</v>
      </c>
      <c r="D839" s="30"/>
      <c r="E839" s="30"/>
      <c r="F839" s="30"/>
      <c r="G839" s="30"/>
      <c r="H839" s="30"/>
      <c r="I839" s="30"/>
      <c r="J839" s="30"/>
      <c r="K839" s="30">
        <f t="array" ref="K839:M841">MMULT(MINVERSE($F$5:$H$7),MMULT(A839:C841,TRANSPOSE(MINVERSE($F$5:$H$7))))</f>
        <v>140962.32564048437</v>
      </c>
      <c r="L839" s="30">
        <v>2098.9198140673643</v>
      </c>
      <c r="M839" s="30">
        <v>1786.2660060938742</v>
      </c>
    </row>
    <row r="840" spans="1:13" x14ac:dyDescent="0.35">
      <c r="A840" s="30">
        <f>INDEX('Input - Gross flows &amp; stocks'!$Z$6:$AH$5999,UsefulSeries!$A838,2)</f>
        <v>2010.3333333333333</v>
      </c>
      <c r="B840" s="30">
        <f>INDEX('Input - Gross flows &amp; stocks'!$Z$6:$AH$5999,UsefulSeries!$A838,5)</f>
        <v>6985.333333333333</v>
      </c>
      <c r="C840" s="30">
        <f>INDEX('Input - Gross flows &amp; stocks'!$Z$6:$AH$5999,UsefulSeries!$A838,8)</f>
        <v>2690.3333333333335</v>
      </c>
      <c r="D840" s="30"/>
      <c r="E840" s="30"/>
      <c r="F840" s="30"/>
      <c r="G840" s="30"/>
      <c r="H840" s="30"/>
      <c r="I840" s="30"/>
      <c r="J840" s="30"/>
      <c r="K840" s="30">
        <v>1822.0944715899409</v>
      </c>
      <c r="L840" s="30">
        <v>8883.5217988998047</v>
      </c>
      <c r="M840" s="30">
        <v>1907.717035914603</v>
      </c>
    </row>
    <row r="841" spans="1:13" x14ac:dyDescent="0.35">
      <c r="A841" s="30">
        <f>INDEX('Input - Gross flows &amp; stocks'!$Z$6:$AH$5999,UsefulSeries!$A838,3)</f>
        <v>3928.3333333333335</v>
      </c>
      <c r="B841" s="30">
        <f>INDEX('Input - Gross flows &amp; stocks'!$Z$6:$AH$5999,UsefulSeries!$A838,6)</f>
        <v>2451</v>
      </c>
      <c r="C841" s="30">
        <f>INDEX('Input - Gross flows &amp; stocks'!$Z$6:$AH$5999,UsefulSeries!$A838,9)</f>
        <v>83150</v>
      </c>
      <c r="D841" s="30"/>
      <c r="E841" s="30"/>
      <c r="F841" s="30"/>
      <c r="G841" s="30"/>
      <c r="H841" s="30"/>
      <c r="I841" s="30"/>
      <c r="J841" s="30"/>
      <c r="K841" s="30">
        <v>1895.5242590990215</v>
      </c>
      <c r="L841" s="30">
        <v>1632.2209823708031</v>
      </c>
      <c r="M841" s="30">
        <v>84000.694660773399</v>
      </c>
    </row>
    <row r="842" spans="1:13" x14ac:dyDescent="0.35">
      <c r="A842" s="30">
        <f>INDEX('Input - Gross flows &amp; stocks'!$Z$6:$AH$5999,UsefulSeries!$A841,1)</f>
        <v>137884.33333333334</v>
      </c>
      <c r="B842" s="30">
        <f>INDEX('Input - Gross flows &amp; stocks'!$Z$6:$AH$5999,UsefulSeries!$A841,4)</f>
        <v>2304.3333333333335</v>
      </c>
      <c r="C842" s="30">
        <f>INDEX('Input - Gross flows &amp; stocks'!$Z$6:$AH$5999,UsefulSeries!$A841,7)</f>
        <v>3808</v>
      </c>
      <c r="D842" s="30"/>
      <c r="E842" s="30"/>
      <c r="F842" s="30"/>
      <c r="G842" s="30"/>
      <c r="H842" s="30"/>
      <c r="I842" s="30"/>
      <c r="J842" s="30"/>
      <c r="K842" s="30">
        <f t="array" ref="K842:M844">MMULT(MINVERSE($F$5:$H$7),MMULT(A842:C844,TRANSPOSE(MINVERSE($F$5:$H$7))))</f>
        <v>141210.95930674649</v>
      </c>
      <c r="L842" s="30">
        <v>2161.2822251494467</v>
      </c>
      <c r="M842" s="30">
        <v>1732.7228200076895</v>
      </c>
    </row>
    <row r="843" spans="1:13" x14ac:dyDescent="0.35">
      <c r="A843" s="30">
        <f>INDEX('Input - Gross flows &amp; stocks'!$Z$6:$AH$5999,UsefulSeries!$A841,2)</f>
        <v>1973.6666666666667</v>
      </c>
      <c r="B843" s="30">
        <f>INDEX('Input - Gross flows &amp; stocks'!$Z$6:$AH$5999,UsefulSeries!$A841,5)</f>
        <v>6901.333333333333</v>
      </c>
      <c r="C843" s="30">
        <f>INDEX('Input - Gross flows &amp; stocks'!$Z$6:$AH$5999,UsefulSeries!$A841,8)</f>
        <v>2681</v>
      </c>
      <c r="D843" s="30"/>
      <c r="E843" s="30"/>
      <c r="F843" s="30"/>
      <c r="G843" s="30"/>
      <c r="H843" s="30"/>
      <c r="I843" s="30"/>
      <c r="J843" s="30"/>
      <c r="K843" s="30">
        <v>1781.7850258204533</v>
      </c>
      <c r="L843" s="30">
        <v>8776.1732501871847</v>
      </c>
      <c r="M843" s="30">
        <v>1907.9434917228079</v>
      </c>
    </row>
    <row r="844" spans="1:13" x14ac:dyDescent="0.35">
      <c r="A844" s="30">
        <f>INDEX('Input - Gross flows &amp; stocks'!$Z$6:$AH$5999,UsefulSeries!$A841,3)</f>
        <v>3917</v>
      </c>
      <c r="B844" s="30">
        <f>INDEX('Input - Gross flows &amp; stocks'!$Z$6:$AH$5999,UsefulSeries!$A841,6)</f>
        <v>2502.3333333333335</v>
      </c>
      <c r="C844" s="30">
        <f>INDEX('Input - Gross flows &amp; stocks'!$Z$6:$AH$5999,UsefulSeries!$A841,9)</f>
        <v>83137.333333333328</v>
      </c>
      <c r="D844" s="30"/>
      <c r="E844" s="30"/>
      <c r="F844" s="30"/>
      <c r="G844" s="30"/>
      <c r="H844" s="30"/>
      <c r="I844" s="30"/>
      <c r="J844" s="30"/>
      <c r="K844" s="30">
        <v>1884.2079337646944</v>
      </c>
      <c r="L844" s="30">
        <v>1700.379634987984</v>
      </c>
      <c r="M844" s="30">
        <v>83982.876424498783</v>
      </c>
    </row>
    <row r="845" spans="1:13" x14ac:dyDescent="0.35">
      <c r="A845" s="30">
        <f>INDEX('Input - Gross flows &amp; stocks'!$Z$6:$AH$5999,UsefulSeries!$A844,1)</f>
        <v>138051.33333333334</v>
      </c>
      <c r="B845" s="30">
        <f>INDEX('Input - Gross flows &amp; stocks'!$Z$6:$AH$5999,UsefulSeries!$A844,4)</f>
        <v>2275.3333333333335</v>
      </c>
      <c r="C845" s="30">
        <f>INDEX('Input - Gross flows &amp; stocks'!$Z$6:$AH$5999,UsefulSeries!$A844,7)</f>
        <v>3830</v>
      </c>
      <c r="D845" s="30"/>
      <c r="E845" s="30"/>
      <c r="F845" s="30"/>
      <c r="G845" s="30"/>
      <c r="H845" s="30"/>
      <c r="I845" s="30"/>
      <c r="J845" s="30"/>
      <c r="K845" s="30">
        <f t="array" ref="K845:M847">MMULT(MINVERSE($F$5:$H$7),MMULT(A845:C847,TRANSPOSE(MINVERSE($F$5:$H$7))))</f>
        <v>141382.05847691369</v>
      </c>
      <c r="L845" s="30">
        <v>2130.8063666009079</v>
      </c>
      <c r="M845" s="30">
        <v>1755.9544745782987</v>
      </c>
    </row>
    <row r="846" spans="1:13" x14ac:dyDescent="0.35">
      <c r="A846" s="30">
        <f>INDEX('Input - Gross flows &amp; stocks'!$Z$6:$AH$5999,UsefulSeries!$A844,2)</f>
        <v>1988</v>
      </c>
      <c r="B846" s="30">
        <f>INDEX('Input - Gross flows &amp; stocks'!$Z$6:$AH$5999,UsefulSeries!$A844,5)</f>
        <v>6763</v>
      </c>
      <c r="C846" s="30">
        <f>INDEX('Input - Gross flows &amp; stocks'!$Z$6:$AH$5999,UsefulSeries!$A844,8)</f>
        <v>2681</v>
      </c>
      <c r="D846" s="30"/>
      <c r="E846" s="30"/>
      <c r="F846" s="30"/>
      <c r="G846" s="30"/>
      <c r="H846" s="30"/>
      <c r="I846" s="30"/>
      <c r="J846" s="30"/>
      <c r="K846" s="30">
        <v>1801.0126251565696</v>
      </c>
      <c r="L846" s="30">
        <v>8599.5947320812447</v>
      </c>
      <c r="M846" s="30">
        <v>1924.403160917105</v>
      </c>
    </row>
    <row r="847" spans="1:13" x14ac:dyDescent="0.35">
      <c r="A847" s="30">
        <f>INDEX('Input - Gross flows &amp; stocks'!$Z$6:$AH$5999,UsefulSeries!$A844,3)</f>
        <v>3962</v>
      </c>
      <c r="B847" s="30">
        <f>INDEX('Input - Gross flows &amp; stocks'!$Z$6:$AH$5999,UsefulSeries!$A844,6)</f>
        <v>2542.3333333333335</v>
      </c>
      <c r="C847" s="30">
        <f>INDEX('Input - Gross flows &amp; stocks'!$Z$6:$AH$5999,UsefulSeries!$A844,9)</f>
        <v>83209.666666666672</v>
      </c>
      <c r="D847" s="30"/>
      <c r="E847" s="30"/>
      <c r="F847" s="30"/>
      <c r="G847" s="30"/>
      <c r="H847" s="30"/>
      <c r="I847" s="30"/>
      <c r="J847" s="30"/>
      <c r="K847" s="30">
        <v>1925.2832944939355</v>
      </c>
      <c r="L847" s="30">
        <v>1762.846071012535</v>
      </c>
      <c r="M847" s="30">
        <v>84049.74376846326</v>
      </c>
    </row>
    <row r="848" spans="1:13" x14ac:dyDescent="0.35">
      <c r="A848" s="30">
        <f>INDEX('Input - Gross flows &amp; stocks'!$Z$6:$AH$5999,UsefulSeries!$A847,1)</f>
        <v>138274.66666666666</v>
      </c>
      <c r="B848" s="30">
        <f>INDEX('Input - Gross flows &amp; stocks'!$Z$6:$AH$5999,UsefulSeries!$A847,4)</f>
        <v>2210.3333333333335</v>
      </c>
      <c r="C848" s="30">
        <f>INDEX('Input - Gross flows &amp; stocks'!$Z$6:$AH$5999,UsefulSeries!$A847,7)</f>
        <v>3816.6666666666665</v>
      </c>
      <c r="D848" s="30"/>
      <c r="E848" s="30"/>
      <c r="F848" s="30"/>
      <c r="G848" s="30"/>
      <c r="H848" s="30"/>
      <c r="I848" s="30"/>
      <c r="J848" s="30"/>
      <c r="K848" s="30">
        <f t="array" ref="K848:M850">MMULT(MINVERSE($F$5:$H$7),MMULT(A848:C850,TRANSPOSE(MINVERSE($F$5:$H$7))))</f>
        <v>141613.76036777472</v>
      </c>
      <c r="L848" s="30">
        <v>2057.3216830130596</v>
      </c>
      <c r="M848" s="30">
        <v>1746.6737995980204</v>
      </c>
    </row>
    <row r="849" spans="1:13" x14ac:dyDescent="0.35">
      <c r="A849" s="30">
        <f>INDEX('Input - Gross flows &amp; stocks'!$Z$6:$AH$5999,UsefulSeries!$A847,2)</f>
        <v>1930.6666666666667</v>
      </c>
      <c r="B849" s="30">
        <f>INDEX('Input - Gross flows &amp; stocks'!$Z$6:$AH$5999,UsefulSeries!$A847,5)</f>
        <v>6711.333333333333</v>
      </c>
      <c r="C849" s="30">
        <f>INDEX('Input - Gross flows &amp; stocks'!$Z$6:$AH$5999,UsefulSeries!$A847,8)</f>
        <v>2643.6666666666665</v>
      </c>
      <c r="D849" s="30"/>
      <c r="E849" s="30"/>
      <c r="F849" s="30"/>
      <c r="G849" s="30"/>
      <c r="H849" s="30"/>
      <c r="I849" s="30"/>
      <c r="J849" s="30"/>
      <c r="K849" s="30">
        <v>1736.5109380971082</v>
      </c>
      <c r="L849" s="30">
        <v>8534.1174327950685</v>
      </c>
      <c r="M849" s="30">
        <v>1888.149214893582</v>
      </c>
    </row>
    <row r="850" spans="1:13" x14ac:dyDescent="0.35">
      <c r="A850" s="30">
        <f>INDEX('Input - Gross flows &amp; stocks'!$Z$6:$AH$5999,UsefulSeries!$A847,3)</f>
        <v>3943.6666666666665</v>
      </c>
      <c r="B850" s="30">
        <f>INDEX('Input - Gross flows &amp; stocks'!$Z$6:$AH$5999,UsefulSeries!$A847,6)</f>
        <v>2539.6666666666665</v>
      </c>
      <c r="C850" s="30">
        <f>INDEX('Input - Gross flows &amp; stocks'!$Z$6:$AH$5999,UsefulSeries!$A847,9)</f>
        <v>83430.333333333328</v>
      </c>
      <c r="D850" s="30"/>
      <c r="E850" s="30"/>
      <c r="F850" s="30"/>
      <c r="G850" s="30"/>
      <c r="H850" s="30"/>
      <c r="I850" s="30"/>
      <c r="J850" s="30"/>
      <c r="K850" s="30">
        <v>1909.2941285557147</v>
      </c>
      <c r="L850" s="30">
        <v>1766.1615604362783</v>
      </c>
      <c r="M850" s="30">
        <v>84278.077190827258</v>
      </c>
    </row>
    <row r="851" spans="1:13" x14ac:dyDescent="0.35">
      <c r="A851" s="30">
        <f>INDEX('Input - Gross flows &amp; stocks'!$Z$6:$AH$5999,UsefulSeries!$A850,1)</f>
        <v>138169</v>
      </c>
      <c r="B851" s="30">
        <f>INDEX('Input - Gross flows &amp; stocks'!$Z$6:$AH$5999,UsefulSeries!$A850,4)</f>
        <v>2111</v>
      </c>
      <c r="C851" s="30">
        <f>INDEX('Input - Gross flows &amp; stocks'!$Z$6:$AH$5999,UsefulSeries!$A850,7)</f>
        <v>3754</v>
      </c>
      <c r="D851" s="30"/>
      <c r="E851" s="30"/>
      <c r="F851" s="30"/>
      <c r="G851" s="30"/>
      <c r="H851" s="30"/>
      <c r="I851" s="30"/>
      <c r="J851" s="30"/>
      <c r="K851" s="30">
        <f t="array" ref="K851:M853">MMULT(MINVERSE($F$5:$H$7),MMULT(A851:C853,TRANSPOSE(MINVERSE($F$5:$H$7))))</f>
        <v>141504.93836543756</v>
      </c>
      <c r="L851" s="30">
        <v>1946.181643842717</v>
      </c>
      <c r="M851" s="30">
        <v>1694.0812518685748</v>
      </c>
    </row>
    <row r="852" spans="1:13" x14ac:dyDescent="0.35">
      <c r="A852" s="30">
        <f>INDEX('Input - Gross flows &amp; stocks'!$Z$6:$AH$5999,UsefulSeries!$A850,2)</f>
        <v>2023.3333333333333</v>
      </c>
      <c r="B852" s="30">
        <f>INDEX('Input - Gross flows &amp; stocks'!$Z$6:$AH$5999,UsefulSeries!$A850,5)</f>
        <v>6616.333333333333</v>
      </c>
      <c r="C852" s="30">
        <f>INDEX('Input - Gross flows &amp; stocks'!$Z$6:$AH$5999,UsefulSeries!$A850,8)</f>
        <v>2583</v>
      </c>
      <c r="D852" s="30"/>
      <c r="E852" s="30"/>
      <c r="F852" s="30"/>
      <c r="G852" s="30"/>
      <c r="H852" s="30"/>
      <c r="I852" s="30"/>
      <c r="J852" s="30"/>
      <c r="K852" s="30">
        <v>1844.7137539449598</v>
      </c>
      <c r="L852" s="30">
        <v>8412.9993254867695</v>
      </c>
      <c r="M852" s="30">
        <v>1828.5759092061478</v>
      </c>
    </row>
    <row r="853" spans="1:13" x14ac:dyDescent="0.35">
      <c r="A853" s="30">
        <f>INDEX('Input - Gross flows &amp; stocks'!$Z$6:$AH$5999,UsefulSeries!$A850,3)</f>
        <v>4127.333333333333</v>
      </c>
      <c r="B853" s="30">
        <f>INDEX('Input - Gross flows &amp; stocks'!$Z$6:$AH$5999,UsefulSeries!$A850,6)</f>
        <v>2587</v>
      </c>
      <c r="C853" s="30">
        <f>INDEX('Input - Gross flows &amp; stocks'!$Z$6:$AH$5999,UsefulSeries!$A850,9)</f>
        <v>83772.333333333328</v>
      </c>
      <c r="D853" s="30"/>
      <c r="E853" s="30"/>
      <c r="F853" s="30"/>
      <c r="G853" s="30"/>
      <c r="H853" s="30"/>
      <c r="I853" s="30"/>
      <c r="J853" s="30"/>
      <c r="K853" s="30">
        <v>2084.7202360054143</v>
      </c>
      <c r="L853" s="30">
        <v>1831.3146670157225</v>
      </c>
      <c r="M853" s="30">
        <v>84624.864722837723</v>
      </c>
    </row>
    <row r="854" spans="1:13" x14ac:dyDescent="0.35">
      <c r="A854" s="30">
        <f>INDEX('Input - Gross flows &amp; stocks'!$Z$6:$AH$5999,UsefulSeries!$A853,1)</f>
        <v>138244.33333333334</v>
      </c>
      <c r="B854" s="30">
        <f>INDEX('Input - Gross flows &amp; stocks'!$Z$6:$AH$5999,UsefulSeries!$A853,4)</f>
        <v>2117.6666666666665</v>
      </c>
      <c r="C854" s="30">
        <f>INDEX('Input - Gross flows &amp; stocks'!$Z$6:$AH$5999,UsefulSeries!$A853,7)</f>
        <v>3754.6666666666665</v>
      </c>
      <c r="D854" s="30"/>
      <c r="E854" s="30"/>
      <c r="F854" s="30"/>
      <c r="G854" s="30"/>
      <c r="H854" s="30"/>
      <c r="I854" s="30"/>
      <c r="J854" s="30"/>
      <c r="K854" s="30">
        <f t="array" ref="K854:M856">MMULT(MINVERSE($F$5:$H$7),MMULT(A854:C856,TRANSPOSE(MINVERSE($F$5:$H$7))))</f>
        <v>141585.94729300367</v>
      </c>
      <c r="L854" s="30">
        <v>1954.1147693132621</v>
      </c>
      <c r="M854" s="30">
        <v>1690.6359480600167</v>
      </c>
    </row>
    <row r="855" spans="1:13" x14ac:dyDescent="0.35">
      <c r="A855" s="30">
        <f>INDEX('Input - Gross flows &amp; stocks'!$Z$6:$AH$5999,UsefulSeries!$A853,2)</f>
        <v>1886.6666666666667</v>
      </c>
      <c r="B855" s="30">
        <f>INDEX('Input - Gross flows &amp; stocks'!$Z$6:$AH$5999,UsefulSeries!$A853,5)</f>
        <v>6614</v>
      </c>
      <c r="C855" s="30">
        <f>INDEX('Input - Gross flows &amp; stocks'!$Z$6:$AH$5999,UsefulSeries!$A853,8)</f>
        <v>2572.6666666666665</v>
      </c>
      <c r="D855" s="30"/>
      <c r="E855" s="30"/>
      <c r="F855" s="30"/>
      <c r="G855" s="30"/>
      <c r="H855" s="30"/>
      <c r="I855" s="30"/>
      <c r="J855" s="30"/>
      <c r="K855" s="30">
        <v>1689.044374978386</v>
      </c>
      <c r="L855" s="30">
        <v>8410.6308919781604</v>
      </c>
      <c r="M855" s="30">
        <v>1816.8615357147316</v>
      </c>
    </row>
    <row r="856" spans="1:13" x14ac:dyDescent="0.35">
      <c r="A856" s="30">
        <f>INDEX('Input - Gross flows &amp; stocks'!$Z$6:$AH$5999,UsefulSeries!$A853,3)</f>
        <v>3934</v>
      </c>
      <c r="B856" s="30">
        <f>INDEX('Input - Gross flows &amp; stocks'!$Z$6:$AH$5999,UsefulSeries!$A853,6)</f>
        <v>2515</v>
      </c>
      <c r="C856" s="30">
        <f>INDEX('Input - Gross flows &amp; stocks'!$Z$6:$AH$5999,UsefulSeries!$A853,9)</f>
        <v>84312.666666666672</v>
      </c>
      <c r="D856" s="30"/>
      <c r="E856" s="30"/>
      <c r="F856" s="30"/>
      <c r="G856" s="30"/>
      <c r="H856" s="30"/>
      <c r="I856" s="30"/>
      <c r="J856" s="30"/>
      <c r="K856" s="30">
        <v>1900.3195596189082</v>
      </c>
      <c r="L856" s="30">
        <v>1748.0936157215629</v>
      </c>
      <c r="M856" s="30">
        <v>85185.057863342285</v>
      </c>
    </row>
    <row r="857" spans="1:13" x14ac:dyDescent="0.35">
      <c r="A857" s="30">
        <f>INDEX('Input - Gross flows &amp; stocks'!$Z$6:$AH$5999,UsefulSeries!$A856,1)</f>
        <v>138357.33333333334</v>
      </c>
      <c r="B857" s="30">
        <f>INDEX('Input - Gross flows &amp; stocks'!$Z$6:$AH$5999,UsefulSeries!$A856,4)</f>
        <v>2141.3333333333335</v>
      </c>
      <c r="C857" s="30">
        <f>INDEX('Input - Gross flows &amp; stocks'!$Z$6:$AH$5999,UsefulSeries!$A856,7)</f>
        <v>3698.3333333333335</v>
      </c>
      <c r="D857" s="30"/>
      <c r="E857" s="30"/>
      <c r="F857" s="30"/>
      <c r="G857" s="30"/>
      <c r="H857" s="30"/>
      <c r="I857" s="30"/>
      <c r="J857" s="30"/>
      <c r="K857" s="30">
        <f t="array" ref="K857:M859">MMULT(MINVERSE($F$5:$H$7),MMULT(A857:C859,TRANSPOSE(MINVERSE($F$5:$H$7))))</f>
        <v>141702.39181696714</v>
      </c>
      <c r="L857" s="30">
        <v>1986.1835753659443</v>
      </c>
      <c r="M857" s="30">
        <v>1627.7366852362225</v>
      </c>
    </row>
    <row r="858" spans="1:13" x14ac:dyDescent="0.35">
      <c r="A858" s="30">
        <f>INDEX('Input - Gross flows &amp; stocks'!$Z$6:$AH$5999,UsefulSeries!$A856,2)</f>
        <v>1837.3333333333333</v>
      </c>
      <c r="B858" s="30">
        <f>INDEX('Input - Gross flows &amp; stocks'!$Z$6:$AH$5999,UsefulSeries!$A856,5)</f>
        <v>6396.666666666667</v>
      </c>
      <c r="C858" s="30">
        <f>INDEX('Input - Gross flows &amp; stocks'!$Z$6:$AH$5999,UsefulSeries!$A856,8)</f>
        <v>2538.6666666666665</v>
      </c>
      <c r="D858" s="30"/>
      <c r="E858" s="30"/>
      <c r="F858" s="30"/>
      <c r="G858" s="30"/>
      <c r="H858" s="30"/>
      <c r="I858" s="30"/>
      <c r="J858" s="30"/>
      <c r="K858" s="30">
        <v>1637.7398717640992</v>
      </c>
      <c r="L858" s="30">
        <v>8133.4618807255929</v>
      </c>
      <c r="M858" s="30">
        <v>1804.1878012902946</v>
      </c>
    </row>
    <row r="859" spans="1:13" x14ac:dyDescent="0.35">
      <c r="A859" s="30">
        <f>INDEX('Input - Gross flows &amp; stocks'!$Z$6:$AH$5999,UsefulSeries!$A856,3)</f>
        <v>3960.6666666666665</v>
      </c>
      <c r="B859" s="30">
        <f>INDEX('Input - Gross flows &amp; stocks'!$Z$6:$AH$5999,UsefulSeries!$A856,6)</f>
        <v>2546.3333333333335</v>
      </c>
      <c r="C859" s="30">
        <f>INDEX('Input - Gross flows &amp; stocks'!$Z$6:$AH$5999,UsefulSeries!$A856,9)</f>
        <v>84677.666666666672</v>
      </c>
      <c r="D859" s="30"/>
      <c r="E859" s="30"/>
      <c r="F859" s="30"/>
      <c r="G859" s="30"/>
      <c r="H859" s="30"/>
      <c r="I859" s="30"/>
      <c r="J859" s="30"/>
      <c r="K859" s="30">
        <v>1928.7203557508137</v>
      </c>
      <c r="L859" s="30">
        <v>1808.7631676973242</v>
      </c>
      <c r="M859" s="30">
        <v>85554.205277924193</v>
      </c>
    </row>
    <row r="860" spans="1:13" x14ac:dyDescent="0.35">
      <c r="A860" s="30">
        <f>INDEX('Input - Gross flows &amp; stocks'!$Z$6:$AH$5999,UsefulSeries!$A859,1)</f>
        <v>138629</v>
      </c>
      <c r="B860" s="30">
        <f>INDEX('Input - Gross flows &amp; stocks'!$Z$6:$AH$5999,UsefulSeries!$A859,4)</f>
        <v>2192.6666666666665</v>
      </c>
      <c r="C860" s="30">
        <f>INDEX('Input - Gross flows &amp; stocks'!$Z$6:$AH$5999,UsefulSeries!$A859,7)</f>
        <v>3894.6666666666665</v>
      </c>
      <c r="D860" s="30"/>
      <c r="E860" s="30"/>
      <c r="F860" s="30"/>
      <c r="G860" s="30"/>
      <c r="H860" s="30"/>
      <c r="I860" s="30"/>
      <c r="J860" s="30"/>
      <c r="K860" s="30">
        <f t="array" ref="K860:M862">MMULT(MINVERSE($F$5:$H$7),MMULT(A860:C862,TRANSPOSE(MINVERSE($F$5:$H$7))))</f>
        <v>141980.83103214874</v>
      </c>
      <c r="L860" s="30">
        <v>2050.4600779091302</v>
      </c>
      <c r="M860" s="30">
        <v>1817.7598534090084</v>
      </c>
    </row>
    <row r="861" spans="1:13" x14ac:dyDescent="0.35">
      <c r="A861" s="30">
        <f>INDEX('Input - Gross flows &amp; stocks'!$Z$6:$AH$5999,UsefulSeries!$A859,2)</f>
        <v>1763.6666666666667</v>
      </c>
      <c r="B861" s="30">
        <f>INDEX('Input - Gross flows &amp; stocks'!$Z$6:$AH$5999,UsefulSeries!$A859,5)</f>
        <v>6136.333333333333</v>
      </c>
      <c r="C861" s="30">
        <f>INDEX('Input - Gross flows &amp; stocks'!$Z$6:$AH$5999,UsefulSeries!$A859,8)</f>
        <v>2549.3333333333335</v>
      </c>
      <c r="D861" s="30"/>
      <c r="E861" s="30"/>
      <c r="F861" s="30"/>
      <c r="G861" s="30"/>
      <c r="H861" s="30"/>
      <c r="I861" s="30"/>
      <c r="J861" s="30"/>
      <c r="K861" s="30">
        <v>1559.5460293893073</v>
      </c>
      <c r="L861" s="30">
        <v>7801.7267378148617</v>
      </c>
      <c r="M861" s="30">
        <v>1847.8906402696323</v>
      </c>
    </row>
    <row r="862" spans="1:13" x14ac:dyDescent="0.35">
      <c r="A862" s="30">
        <f>INDEX('Input - Gross flows &amp; stocks'!$Z$6:$AH$5999,UsefulSeries!$A859,3)</f>
        <v>3840.6666666666665</v>
      </c>
      <c r="B862" s="30">
        <f>INDEX('Input - Gross flows &amp; stocks'!$Z$6:$AH$5999,UsefulSeries!$A859,6)</f>
        <v>2453.6666666666665</v>
      </c>
      <c r="C862" s="30">
        <f>INDEX('Input - Gross flows &amp; stocks'!$Z$6:$AH$5999,UsefulSeries!$A859,9)</f>
        <v>84884</v>
      </c>
      <c r="D862" s="30"/>
      <c r="E862" s="30"/>
      <c r="F862" s="30"/>
      <c r="G862" s="30"/>
      <c r="H862" s="30"/>
      <c r="I862" s="30"/>
      <c r="J862" s="30"/>
      <c r="K862" s="30">
        <v>1811.8128990187618</v>
      </c>
      <c r="L862" s="30">
        <v>1733.9932073048908</v>
      </c>
      <c r="M862" s="30">
        <v>85769.098227019742</v>
      </c>
    </row>
    <row r="863" spans="1:13" x14ac:dyDescent="0.35">
      <c r="A863" s="30">
        <f>INDEX('Input - Gross flows &amp; stocks'!$Z$6:$AH$5999,UsefulSeries!$A862,1)</f>
        <v>138793.33333333334</v>
      </c>
      <c r="B863" s="30">
        <f>INDEX('Input - Gross flows &amp; stocks'!$Z$6:$AH$5999,UsefulSeries!$A862,4)</f>
        <v>2211</v>
      </c>
      <c r="C863" s="30">
        <f>INDEX('Input - Gross flows &amp; stocks'!$Z$6:$AH$5999,UsefulSeries!$A862,7)</f>
        <v>3909</v>
      </c>
      <c r="D863" s="30"/>
      <c r="E863" s="30"/>
      <c r="F863" s="30"/>
      <c r="G863" s="30"/>
      <c r="H863" s="30"/>
      <c r="I863" s="30"/>
      <c r="J863" s="30"/>
      <c r="K863" s="30">
        <f t="array" ref="K863:M865">MMULT(MINVERSE($F$5:$H$7),MMULT(A863:C865,TRANSPOSE(MINVERSE($F$5:$H$7))))</f>
        <v>142144.49048158556</v>
      </c>
      <c r="L863" s="30">
        <v>2077.5306730616371</v>
      </c>
      <c r="M863" s="30">
        <v>1828.9131956424046</v>
      </c>
    </row>
    <row r="864" spans="1:13" x14ac:dyDescent="0.35">
      <c r="A864" s="30">
        <f>INDEX('Input - Gross flows &amp; stocks'!$Z$6:$AH$5999,UsefulSeries!$A862,2)</f>
        <v>1908.6666666666667</v>
      </c>
      <c r="B864" s="30">
        <f>INDEX('Input - Gross flows &amp; stocks'!$Z$6:$AH$5999,UsefulSeries!$A862,5)</f>
        <v>5888.666666666667</v>
      </c>
      <c r="C864" s="30">
        <f>INDEX('Input - Gross flows &amp; stocks'!$Z$6:$AH$5999,UsefulSeries!$A862,8)</f>
        <v>2509.3333333333335</v>
      </c>
      <c r="D864" s="30"/>
      <c r="E864" s="30"/>
      <c r="F864" s="30"/>
      <c r="G864" s="30"/>
      <c r="H864" s="30"/>
      <c r="I864" s="30"/>
      <c r="J864" s="30"/>
      <c r="K864" s="30">
        <v>1730.4973603858698</v>
      </c>
      <c r="L864" s="30">
        <v>7485.9134345572093</v>
      </c>
      <c r="M864" s="30">
        <v>1830.830531385536</v>
      </c>
    </row>
    <row r="865" spans="1:13" x14ac:dyDescent="0.35">
      <c r="A865" s="30">
        <f>INDEX('Input - Gross flows &amp; stocks'!$Z$6:$AH$5999,UsefulSeries!$A862,3)</f>
        <v>4050</v>
      </c>
      <c r="B865" s="30">
        <f>INDEX('Input - Gross flows &amp; stocks'!$Z$6:$AH$5999,UsefulSeries!$A862,6)</f>
        <v>2360.6666666666665</v>
      </c>
      <c r="C865" s="30">
        <f>INDEX('Input - Gross flows &amp; stocks'!$Z$6:$AH$5999,UsefulSeries!$A862,9)</f>
        <v>84891</v>
      </c>
      <c r="D865" s="30"/>
      <c r="E865" s="30"/>
      <c r="F865" s="30"/>
      <c r="G865" s="30"/>
      <c r="H865" s="30"/>
      <c r="I865" s="30"/>
      <c r="J865" s="30"/>
      <c r="K865" s="30">
        <v>2009.2954372286817</v>
      </c>
      <c r="L865" s="30">
        <v>1657.6916850873413</v>
      </c>
      <c r="M865" s="30">
        <v>85785.695968050466</v>
      </c>
    </row>
    <row r="866" spans="1:13" x14ac:dyDescent="0.35">
      <c r="A866" s="30">
        <f>INDEX('Input - Gross flows &amp; stocks'!$Z$6:$AH$5999,UsefulSeries!$A865,1)</f>
        <v>138973</v>
      </c>
      <c r="B866" s="30">
        <f>INDEX('Input - Gross flows &amp; stocks'!$Z$6:$AH$5999,UsefulSeries!$A865,4)</f>
        <v>2244.3333333333335</v>
      </c>
      <c r="C866" s="30">
        <f>INDEX('Input - Gross flows &amp; stocks'!$Z$6:$AH$5999,UsefulSeries!$A865,7)</f>
        <v>4055.6666666666665</v>
      </c>
      <c r="D866" s="30"/>
      <c r="E866" s="30"/>
      <c r="F866" s="30"/>
      <c r="G866" s="30"/>
      <c r="H866" s="30"/>
      <c r="I866" s="30"/>
      <c r="J866" s="30"/>
      <c r="K866" s="30">
        <f t="array" ref="K866:M868">MMULT(MINVERSE($F$5:$H$7),MMULT(A866:C868,TRANSPOSE(MINVERSE($F$5:$H$7))))</f>
        <v>142326.23071909472</v>
      </c>
      <c r="L866" s="30">
        <v>2117.4245959424052</v>
      </c>
      <c r="M866" s="30">
        <v>1972.2459670758758</v>
      </c>
    </row>
    <row r="867" spans="1:13" x14ac:dyDescent="0.35">
      <c r="A867" s="30">
        <f>INDEX('Input - Gross flows &amp; stocks'!$Z$6:$AH$5999,UsefulSeries!$A865,2)</f>
        <v>1954.6666666666667</v>
      </c>
      <c r="B867" s="30">
        <f>INDEX('Input - Gross flows &amp; stocks'!$Z$6:$AH$5999,UsefulSeries!$A865,5)</f>
        <v>5799.333333333333</v>
      </c>
      <c r="C867" s="30">
        <f>INDEX('Input - Gross flows &amp; stocks'!$Z$6:$AH$5999,UsefulSeries!$A865,8)</f>
        <v>2561</v>
      </c>
      <c r="D867" s="30"/>
      <c r="E867" s="30"/>
      <c r="F867" s="30"/>
      <c r="G867" s="30"/>
      <c r="H867" s="30"/>
      <c r="I867" s="30"/>
      <c r="J867" s="30"/>
      <c r="K867" s="30">
        <v>1784.6320017150629</v>
      </c>
      <c r="L867" s="30">
        <v>7371.8970572992866</v>
      </c>
      <c r="M867" s="30">
        <v>1900.0447512342666</v>
      </c>
    </row>
    <row r="868" spans="1:13" x14ac:dyDescent="0.35">
      <c r="A868" s="30">
        <f>INDEX('Input - Gross flows &amp; stocks'!$Z$6:$AH$5999,UsefulSeries!$A865,3)</f>
        <v>4034.3333333333335</v>
      </c>
      <c r="B868" s="30">
        <f>INDEX('Input - Gross flows &amp; stocks'!$Z$6:$AH$5999,UsefulSeries!$A865,6)</f>
        <v>2276</v>
      </c>
      <c r="C868" s="30">
        <f>INDEX('Input - Gross flows &amp; stocks'!$Z$6:$AH$5999,UsefulSeries!$A865,9)</f>
        <v>84796</v>
      </c>
      <c r="D868" s="30"/>
      <c r="E868" s="30"/>
      <c r="F868" s="30"/>
      <c r="G868" s="30"/>
      <c r="H868" s="30"/>
      <c r="I868" s="30"/>
      <c r="J868" s="30"/>
      <c r="K868" s="30">
        <v>1988.5257225434691</v>
      </c>
      <c r="L868" s="30">
        <v>1572.1773645997794</v>
      </c>
      <c r="M868" s="30">
        <v>85690.405259538675</v>
      </c>
    </row>
    <row r="869" spans="1:13" x14ac:dyDescent="0.35">
      <c r="A869" s="30">
        <f>INDEX('Input - Gross flows &amp; stocks'!$Z$6:$AH$5999,UsefulSeries!$A868,1)</f>
        <v>139382</v>
      </c>
      <c r="B869" s="30">
        <f>INDEX('Input - Gross flows &amp; stocks'!$Z$6:$AH$5999,UsefulSeries!$A868,4)</f>
        <v>2253</v>
      </c>
      <c r="C869" s="30">
        <f>INDEX('Input - Gross flows &amp; stocks'!$Z$6:$AH$5999,UsefulSeries!$A868,7)</f>
        <v>3842.3333333333335</v>
      </c>
      <c r="D869" s="30"/>
      <c r="E869" s="30"/>
      <c r="F869" s="30"/>
      <c r="G869" s="30"/>
      <c r="H869" s="30"/>
      <c r="I869" s="30"/>
      <c r="J869" s="30"/>
      <c r="K869" s="30">
        <f t="array" ref="K869:M871">MMULT(MINVERSE($F$5:$H$7),MMULT(A869:C871,TRANSPOSE(MINVERSE($F$5:$H$7))))</f>
        <v>142747.46687984848</v>
      </c>
      <c r="L869" s="30">
        <v>2127.8058989426881</v>
      </c>
      <c r="M869" s="30">
        <v>1750.4216836052697</v>
      </c>
    </row>
    <row r="870" spans="1:13" x14ac:dyDescent="0.35">
      <c r="A870" s="30">
        <f>INDEX('Input - Gross flows &amp; stocks'!$Z$6:$AH$5999,UsefulSeries!$A868,2)</f>
        <v>1902.3333333333333</v>
      </c>
      <c r="B870" s="30">
        <f>INDEX('Input - Gross flows &amp; stocks'!$Z$6:$AH$5999,UsefulSeries!$A868,5)</f>
        <v>5767.333333333333</v>
      </c>
      <c r="C870" s="30">
        <f>INDEX('Input - Gross flows &amp; stocks'!$Z$6:$AH$5999,UsefulSeries!$A868,8)</f>
        <v>2479.6666666666665</v>
      </c>
      <c r="D870" s="30"/>
      <c r="E870" s="30"/>
      <c r="F870" s="30"/>
      <c r="G870" s="30"/>
      <c r="H870" s="30"/>
      <c r="I870" s="30"/>
      <c r="J870" s="30"/>
      <c r="K870" s="30">
        <v>1725.1740393116841</v>
      </c>
      <c r="L870" s="30">
        <v>7331.3718565780664</v>
      </c>
      <c r="M870" s="30">
        <v>1812.0709022597944</v>
      </c>
    </row>
    <row r="871" spans="1:13" x14ac:dyDescent="0.35">
      <c r="A871" s="30">
        <f>INDEX('Input - Gross flows &amp; stocks'!$Z$6:$AH$5999,UsefulSeries!$A868,3)</f>
        <v>4037.6666666666665</v>
      </c>
      <c r="B871" s="30">
        <f>INDEX('Input - Gross flows &amp; stocks'!$Z$6:$AH$5999,UsefulSeries!$A868,6)</f>
        <v>2305</v>
      </c>
      <c r="C871" s="30">
        <f>INDEX('Input - Gross flows &amp; stocks'!$Z$6:$AH$5999,UsefulSeries!$A868,9)</f>
        <v>84893</v>
      </c>
      <c r="D871" s="30"/>
      <c r="E871" s="30"/>
      <c r="F871" s="30"/>
      <c r="G871" s="30"/>
      <c r="H871" s="30"/>
      <c r="I871" s="30"/>
      <c r="J871" s="30"/>
      <c r="K871" s="30">
        <v>1992.1444240587118</v>
      </c>
      <c r="L871" s="30">
        <v>1608.644514959009</v>
      </c>
      <c r="M871" s="30">
        <v>85796.540754275484</v>
      </c>
    </row>
    <row r="872" spans="1:13" x14ac:dyDescent="0.35">
      <c r="A872" s="30">
        <f>INDEX('Input - Gross flows &amp; stocks'!$Z$6:$AH$5999,UsefulSeries!$A871,1)</f>
        <v>139614.33333333334</v>
      </c>
      <c r="B872" s="30">
        <f>INDEX('Input - Gross flows &amp; stocks'!$Z$6:$AH$5999,UsefulSeries!$A871,4)</f>
        <v>2182.3333333333335</v>
      </c>
      <c r="C872" s="30">
        <f>INDEX('Input - Gross flows &amp; stocks'!$Z$6:$AH$5999,UsefulSeries!$A871,7)</f>
        <v>3891</v>
      </c>
      <c r="D872" s="30"/>
      <c r="E872" s="30"/>
      <c r="F872" s="30"/>
      <c r="G872" s="30"/>
      <c r="H872" s="30"/>
      <c r="I872" s="30"/>
      <c r="J872" s="30"/>
      <c r="K872" s="30">
        <f t="array" ref="K872:M874">MMULT(MINVERSE($F$5:$H$7),MMULT(A872:C874,TRANSPOSE(MINVERSE($F$5:$H$7))))</f>
        <v>142987.49489292479</v>
      </c>
      <c r="L872" s="30">
        <v>2049.8147294821174</v>
      </c>
      <c r="M872" s="30">
        <v>1805.1108095272848</v>
      </c>
    </row>
    <row r="873" spans="1:13" x14ac:dyDescent="0.35">
      <c r="A873" s="30">
        <f>INDEX('Input - Gross flows &amp; stocks'!$Z$6:$AH$5999,UsefulSeries!$A871,2)</f>
        <v>1873.3333333333333</v>
      </c>
      <c r="B873" s="30">
        <f>INDEX('Input - Gross flows &amp; stocks'!$Z$6:$AH$5999,UsefulSeries!$A871,5)</f>
        <v>5608</v>
      </c>
      <c r="C873" s="30">
        <f>INDEX('Input - Gross flows &amp; stocks'!$Z$6:$AH$5999,UsefulSeries!$A871,8)</f>
        <v>2448</v>
      </c>
      <c r="D873" s="30"/>
      <c r="E873" s="30"/>
      <c r="F873" s="30"/>
      <c r="G873" s="30"/>
      <c r="H873" s="30"/>
      <c r="I873" s="30"/>
      <c r="J873" s="30"/>
      <c r="K873" s="30">
        <v>1695.5802821491041</v>
      </c>
      <c r="L873" s="30">
        <v>7128.2206771221208</v>
      </c>
      <c r="M873" s="30">
        <v>1795.2997878093249</v>
      </c>
    </row>
    <row r="874" spans="1:13" x14ac:dyDescent="0.35">
      <c r="A874" s="30">
        <f>INDEX('Input - Gross flows &amp; stocks'!$Z$6:$AH$5999,UsefulSeries!$A871,3)</f>
        <v>4029.3333333333335</v>
      </c>
      <c r="B874" s="30">
        <f>INDEX('Input - Gross flows &amp; stocks'!$Z$6:$AH$5999,UsefulSeries!$A871,6)</f>
        <v>2371</v>
      </c>
      <c r="C874" s="30">
        <f>INDEX('Input - Gross flows &amp; stocks'!$Z$6:$AH$5999,UsefulSeries!$A871,9)</f>
        <v>85020.333333333328</v>
      </c>
      <c r="D874" s="30"/>
      <c r="E874" s="30"/>
      <c r="F874" s="30"/>
      <c r="G874" s="30"/>
      <c r="H874" s="30"/>
      <c r="I874" s="30"/>
      <c r="J874" s="30"/>
      <c r="K874" s="30">
        <v>1981.9246787018872</v>
      </c>
      <c r="L874" s="30">
        <v>1703.6799311344498</v>
      </c>
      <c r="M874" s="30">
        <v>85919.890189969199</v>
      </c>
    </row>
    <row r="875" spans="1:13" x14ac:dyDescent="0.35">
      <c r="A875" s="30">
        <f>INDEX('Input - Gross flows &amp; stocks'!$Z$6:$AH$5999,UsefulSeries!$A874,1)</f>
        <v>139855.66666666666</v>
      </c>
      <c r="B875" s="30">
        <f>INDEX('Input - Gross flows &amp; stocks'!$Z$6:$AH$5999,UsefulSeries!$A874,4)</f>
        <v>2139.6666666666665</v>
      </c>
      <c r="C875" s="30">
        <f>INDEX('Input - Gross flows &amp; stocks'!$Z$6:$AH$5999,UsefulSeries!$A874,7)</f>
        <v>3849</v>
      </c>
      <c r="D875" s="30"/>
      <c r="E875" s="30"/>
      <c r="F875" s="30"/>
      <c r="G875" s="30"/>
      <c r="H875" s="30"/>
      <c r="I875" s="30"/>
      <c r="J875" s="30"/>
      <c r="K875" s="30">
        <f t="array" ref="K875:M877">MMULT(MINVERSE($F$5:$H$7),MMULT(A875:C877,TRANSPOSE(MINVERSE($F$5:$H$7))))</f>
        <v>143236.35720783702</v>
      </c>
      <c r="L875" s="30">
        <v>2005.1160789052619</v>
      </c>
      <c r="M875" s="30">
        <v>1764.656307929813</v>
      </c>
    </row>
    <row r="876" spans="1:13" x14ac:dyDescent="0.35">
      <c r="A876" s="30">
        <f>INDEX('Input - Gross flows &amp; stocks'!$Z$6:$AH$5999,UsefulSeries!$A874,2)</f>
        <v>1859.3333333333333</v>
      </c>
      <c r="B876" s="30">
        <f>INDEX('Input - Gross flows &amp; stocks'!$Z$6:$AH$5999,UsefulSeries!$A874,5)</f>
        <v>5420.333333333333</v>
      </c>
      <c r="C876" s="30">
        <f>INDEX('Input - Gross flows &amp; stocks'!$Z$6:$AH$5999,UsefulSeries!$A874,8)</f>
        <v>2332</v>
      </c>
      <c r="D876" s="30"/>
      <c r="E876" s="30"/>
      <c r="F876" s="30"/>
      <c r="G876" s="30"/>
      <c r="H876" s="30"/>
      <c r="I876" s="30"/>
      <c r="J876" s="30"/>
      <c r="K876" s="30">
        <v>1684.344405863458</v>
      </c>
      <c r="L876" s="30">
        <v>6889.3461729993742</v>
      </c>
      <c r="M876" s="30">
        <v>1685.1970735181526</v>
      </c>
    </row>
    <row r="877" spans="1:13" x14ac:dyDescent="0.35">
      <c r="A877" s="30">
        <f>INDEX('Input - Gross flows &amp; stocks'!$Z$6:$AH$5999,UsefulSeries!$A874,3)</f>
        <v>4002.3333333333335</v>
      </c>
      <c r="B877" s="30">
        <f>INDEX('Input - Gross flows &amp; stocks'!$Z$6:$AH$5999,UsefulSeries!$A874,6)</f>
        <v>2382.3333333333335</v>
      </c>
      <c r="C877" s="30">
        <f>INDEX('Input - Gross flows &amp; stocks'!$Z$6:$AH$5999,UsefulSeries!$A874,9)</f>
        <v>85372.333333333328</v>
      </c>
      <c r="D877" s="30"/>
      <c r="E877" s="30"/>
      <c r="F877" s="30"/>
      <c r="G877" s="30"/>
      <c r="H877" s="30"/>
      <c r="I877" s="30"/>
      <c r="J877" s="30"/>
      <c r="K877" s="30">
        <v>1950.8340187541617</v>
      </c>
      <c r="L877" s="30">
        <v>1738.855588586649</v>
      </c>
      <c r="M877" s="30">
        <v>86287.679479765196</v>
      </c>
    </row>
    <row r="878" spans="1:13" x14ac:dyDescent="0.35">
      <c r="A878" s="30">
        <f>INDEX('Input - Gross flows &amp; stocks'!$Z$6:$AH$5999,UsefulSeries!$A877,1)</f>
        <v>140032</v>
      </c>
      <c r="B878" s="30">
        <f>INDEX('Input - Gross flows &amp; stocks'!$Z$6:$AH$5999,UsefulSeries!$A877,4)</f>
        <v>2063</v>
      </c>
      <c r="C878" s="30">
        <f>INDEX('Input - Gross flows &amp; stocks'!$Z$6:$AH$5999,UsefulSeries!$A877,7)</f>
        <v>4002.3333333333335</v>
      </c>
      <c r="D878" s="30"/>
      <c r="E878" s="30"/>
      <c r="F878" s="30"/>
      <c r="G878" s="30"/>
      <c r="H878" s="30"/>
      <c r="I878" s="30"/>
      <c r="J878" s="30"/>
      <c r="K878" s="30">
        <f t="array" ref="K878:M880">MMULT(MINVERSE($F$5:$H$7),MMULT(A878:C880,TRANSPOSE(MINVERSE($F$5:$H$7))))</f>
        <v>143417.64815078158</v>
      </c>
      <c r="L878" s="30">
        <v>1920.297293274393</v>
      </c>
      <c r="M878" s="30">
        <v>1925.0880016871931</v>
      </c>
    </row>
    <row r="879" spans="1:13" x14ac:dyDescent="0.35">
      <c r="A879" s="30">
        <f>INDEX('Input - Gross flows &amp; stocks'!$Z$6:$AH$5999,UsefulSeries!$A877,2)</f>
        <v>1891</v>
      </c>
      <c r="B879" s="30">
        <f>INDEX('Input - Gross flows &amp; stocks'!$Z$6:$AH$5999,UsefulSeries!$A877,5)</f>
        <v>5292.333333333333</v>
      </c>
      <c r="C879" s="30">
        <f>INDEX('Input - Gross flows &amp; stocks'!$Z$6:$AH$5999,UsefulSeries!$A877,8)</f>
        <v>2414.6666666666665</v>
      </c>
      <c r="D879" s="30"/>
      <c r="E879" s="30"/>
      <c r="F879" s="30"/>
      <c r="G879" s="30"/>
      <c r="H879" s="30"/>
      <c r="I879" s="30"/>
      <c r="J879" s="30"/>
      <c r="K879" s="30">
        <v>1723.0635098852877</v>
      </c>
      <c r="L879" s="30">
        <v>6726.2756451298073</v>
      </c>
      <c r="M879" s="30">
        <v>1793.8963880770552</v>
      </c>
    </row>
    <row r="880" spans="1:13" x14ac:dyDescent="0.35">
      <c r="A880" s="30">
        <f>INDEX('Input - Gross flows &amp; stocks'!$Z$6:$AH$5999,UsefulSeries!$A877,3)</f>
        <v>3921.3333333333335</v>
      </c>
      <c r="B880" s="30">
        <f>INDEX('Input - Gross flows &amp; stocks'!$Z$6:$AH$5999,UsefulSeries!$A877,6)</f>
        <v>2270.6666666666665</v>
      </c>
      <c r="C880" s="30">
        <f>INDEX('Input - Gross flows &amp; stocks'!$Z$6:$AH$5999,UsefulSeries!$A877,9)</f>
        <v>85476.333333333328</v>
      </c>
      <c r="D880" s="30"/>
      <c r="E880" s="30"/>
      <c r="F880" s="30"/>
      <c r="G880" s="30"/>
      <c r="H880" s="30"/>
      <c r="I880" s="30"/>
      <c r="J880" s="30"/>
      <c r="K880" s="30">
        <v>1864.4437275037021</v>
      </c>
      <c r="L880" s="30">
        <v>1628.0783508588886</v>
      </c>
      <c r="M880" s="30">
        <v>86394.300984175687</v>
      </c>
    </row>
    <row r="881" spans="1:13" x14ac:dyDescent="0.35">
      <c r="A881" s="30">
        <f>INDEX('Input - Gross flows &amp; stocks'!$Z$6:$AH$5999,UsefulSeries!$A880,1)</f>
        <v>140261.33333333334</v>
      </c>
      <c r="B881" s="30">
        <f>INDEX('Input - Gross flows &amp; stocks'!$Z$6:$AH$5999,UsefulSeries!$A880,4)</f>
        <v>2093</v>
      </c>
      <c r="C881" s="30">
        <f>INDEX('Input - Gross flows &amp; stocks'!$Z$6:$AH$5999,UsefulSeries!$A880,7)</f>
        <v>3967.3333333333335</v>
      </c>
      <c r="D881" s="30"/>
      <c r="E881" s="30"/>
      <c r="F881" s="30"/>
      <c r="G881" s="30"/>
      <c r="H881" s="30"/>
      <c r="I881" s="30"/>
      <c r="J881" s="30"/>
      <c r="K881" s="30">
        <f t="array" ref="K881:M883">MMULT(MINVERSE($F$5:$H$7),MMULT(A881:C883,TRANSPOSE(MINVERSE($F$5:$H$7))))</f>
        <v>143651.4801861505</v>
      </c>
      <c r="L881" s="30">
        <v>1955.1792215363403</v>
      </c>
      <c r="M881" s="30">
        <v>1884.201939167802</v>
      </c>
    </row>
    <row r="882" spans="1:13" x14ac:dyDescent="0.35">
      <c r="A882" s="30">
        <f>INDEX('Input - Gross flows &amp; stocks'!$Z$6:$AH$5999,UsefulSeries!$A880,2)</f>
        <v>1929.3333333333333</v>
      </c>
      <c r="B882" s="30">
        <f>INDEX('Input - Gross flows &amp; stocks'!$Z$6:$AH$5999,UsefulSeries!$A880,5)</f>
        <v>5256</v>
      </c>
      <c r="C882" s="30">
        <f>INDEX('Input - Gross flows &amp; stocks'!$Z$6:$AH$5999,UsefulSeries!$A880,8)</f>
        <v>2380.3333333333335</v>
      </c>
      <c r="D882" s="30"/>
      <c r="E882" s="30"/>
      <c r="F882" s="30"/>
      <c r="G882" s="30"/>
      <c r="H882" s="30"/>
      <c r="I882" s="30"/>
      <c r="J882" s="30"/>
      <c r="K882" s="30">
        <v>1767.5442873231946</v>
      </c>
      <c r="L882" s="30">
        <v>6679.9364355375938</v>
      </c>
      <c r="M882" s="30">
        <v>1758.7809631887203</v>
      </c>
    </row>
    <row r="883" spans="1:13" x14ac:dyDescent="0.35">
      <c r="A883" s="30">
        <f>INDEX('Input - Gross flows &amp; stocks'!$Z$6:$AH$5999,UsefulSeries!$A880,3)</f>
        <v>3907.3333333333335</v>
      </c>
      <c r="B883" s="30">
        <f>INDEX('Input - Gross flows &amp; stocks'!$Z$6:$AH$5999,UsefulSeries!$A880,6)</f>
        <v>2260.6666666666665</v>
      </c>
      <c r="C883" s="30">
        <f>INDEX('Input - Gross flows &amp; stocks'!$Z$6:$AH$5999,UsefulSeries!$A880,9)</f>
        <v>85502</v>
      </c>
      <c r="D883" s="30"/>
      <c r="E883" s="30"/>
      <c r="F883" s="30"/>
      <c r="G883" s="30"/>
      <c r="H883" s="30"/>
      <c r="I883" s="30"/>
      <c r="J883" s="30"/>
      <c r="K883" s="30">
        <v>1843.5449455953028</v>
      </c>
      <c r="L883" s="30">
        <v>1620.721821336344</v>
      </c>
      <c r="M883" s="30">
        <v>86425.417440059333</v>
      </c>
    </row>
    <row r="884" spans="1:13" x14ac:dyDescent="0.35">
      <c r="A884" s="30">
        <f>INDEX('Input - Gross flows &amp; stocks'!$Z$6:$AH$5999,UsefulSeries!$A883,1)</f>
        <v>140449</v>
      </c>
      <c r="B884" s="30">
        <f>INDEX('Input - Gross flows &amp; stocks'!$Z$6:$AH$5999,UsefulSeries!$A883,4)</f>
        <v>2107.3333333333335</v>
      </c>
      <c r="C884" s="30">
        <f>INDEX('Input - Gross flows &amp; stocks'!$Z$6:$AH$5999,UsefulSeries!$A883,7)</f>
        <v>3948.3333333333335</v>
      </c>
      <c r="D884" s="30"/>
      <c r="E884" s="30"/>
      <c r="F884" s="30"/>
      <c r="G884" s="30"/>
      <c r="H884" s="30"/>
      <c r="I884" s="30"/>
      <c r="J884" s="30"/>
      <c r="K884" s="30">
        <f t="array" ref="K884:M886">MMULT(MINVERSE($F$5:$H$7),MMULT(A884:C886,TRANSPOSE(MINVERSE($F$5:$H$7))))</f>
        <v>143844.36028410902</v>
      </c>
      <c r="L884" s="30">
        <v>1971.6677544094807</v>
      </c>
      <c r="M884" s="30">
        <v>1860.9378194876699</v>
      </c>
    </row>
    <row r="885" spans="1:13" x14ac:dyDescent="0.35">
      <c r="A885" s="30">
        <f>INDEX('Input - Gross flows &amp; stocks'!$Z$6:$AH$5999,UsefulSeries!$A883,2)</f>
        <v>1873</v>
      </c>
      <c r="B885" s="30">
        <f>INDEX('Input - Gross flows &amp; stocks'!$Z$6:$AH$5999,UsefulSeries!$A883,5)</f>
        <v>5248</v>
      </c>
      <c r="C885" s="30">
        <f>INDEX('Input - Gross flows &amp; stocks'!$Z$6:$AH$5999,UsefulSeries!$A883,8)</f>
        <v>2388</v>
      </c>
      <c r="D885" s="30"/>
      <c r="E885" s="30"/>
      <c r="F885" s="30"/>
      <c r="G885" s="30"/>
      <c r="H885" s="30"/>
      <c r="I885" s="30"/>
      <c r="J885" s="30"/>
      <c r="K885" s="30">
        <v>1702.5749932314654</v>
      </c>
      <c r="L885" s="30">
        <v>6669.9489492340963</v>
      </c>
      <c r="M885" s="30">
        <v>1769.0988343838169</v>
      </c>
    </row>
    <row r="886" spans="1:13" x14ac:dyDescent="0.35">
      <c r="A886" s="30">
        <f>INDEX('Input - Gross flows &amp; stocks'!$Z$6:$AH$5999,UsefulSeries!$A883,3)</f>
        <v>4001.6666666666665</v>
      </c>
      <c r="B886" s="30">
        <f>INDEX('Input - Gross flows &amp; stocks'!$Z$6:$AH$5999,UsefulSeries!$A883,6)</f>
        <v>2220.6666666666665</v>
      </c>
      <c r="C886" s="30">
        <f>INDEX('Input - Gross flows &amp; stocks'!$Z$6:$AH$5999,UsefulSeries!$A883,9)</f>
        <v>85526.666666666672</v>
      </c>
      <c r="D886" s="30"/>
      <c r="E886" s="30"/>
      <c r="F886" s="30"/>
      <c r="G886" s="30"/>
      <c r="H886" s="30"/>
      <c r="I886" s="30"/>
      <c r="J886" s="30"/>
      <c r="K886" s="30">
        <v>1944.7774556065567</v>
      </c>
      <c r="L886" s="30">
        <v>1575.6970913240593</v>
      </c>
      <c r="M886" s="30">
        <v>86453.118914295948</v>
      </c>
    </row>
    <row r="887" spans="1:13" x14ac:dyDescent="0.35">
      <c r="A887" s="30">
        <f>INDEX('Input - Gross flows &amp; stocks'!$Z$6:$AH$5999,UsefulSeries!$A886,1)</f>
        <v>140630</v>
      </c>
      <c r="B887" s="30">
        <f>INDEX('Input - Gross flows &amp; stocks'!$Z$6:$AH$5999,UsefulSeries!$A886,4)</f>
        <v>2186.6666666666665</v>
      </c>
      <c r="C887" s="30">
        <f>INDEX('Input - Gross flows &amp; stocks'!$Z$6:$AH$5999,UsefulSeries!$A886,7)</f>
        <v>3990.3333333333335</v>
      </c>
      <c r="D887" s="30"/>
      <c r="E887" s="30"/>
      <c r="F887" s="30"/>
      <c r="G887" s="30"/>
      <c r="H887" s="30"/>
      <c r="I887" s="30"/>
      <c r="J887" s="30"/>
      <c r="K887" s="30">
        <f t="array" ref="K887:M889">MMULT(MINVERSE($F$5:$H$7),MMULT(A887:C889,TRANSPOSE(MINVERSE($F$5:$H$7))))</f>
        <v>144028.67841390605</v>
      </c>
      <c r="L887" s="30">
        <v>2065.056897851644</v>
      </c>
      <c r="M887" s="30">
        <v>1893.2337869324795</v>
      </c>
    </row>
    <row r="888" spans="1:13" x14ac:dyDescent="0.35">
      <c r="A888" s="30">
        <f>INDEX('Input - Gross flows &amp; stocks'!$Z$6:$AH$5999,UsefulSeries!$A886,2)</f>
        <v>1810.6666666666667</v>
      </c>
      <c r="B888" s="30">
        <f>INDEX('Input - Gross flows &amp; stocks'!$Z$6:$AH$5999,UsefulSeries!$A886,5)</f>
        <v>5116.666666666667</v>
      </c>
      <c r="C888" s="30">
        <f>INDEX('Input - Gross flows &amp; stocks'!$Z$6:$AH$5999,UsefulSeries!$A886,8)</f>
        <v>2358.3333333333335</v>
      </c>
      <c r="D888" s="30"/>
      <c r="E888" s="30"/>
      <c r="F888" s="30"/>
      <c r="G888" s="30"/>
      <c r="H888" s="30"/>
      <c r="I888" s="30"/>
      <c r="J888" s="30"/>
      <c r="K888" s="30">
        <v>1633.8844364406161</v>
      </c>
      <c r="L888" s="30">
        <v>6502.5044876093962</v>
      </c>
      <c r="M888" s="30">
        <v>1751.8067602814046</v>
      </c>
    </row>
    <row r="889" spans="1:13" x14ac:dyDescent="0.35">
      <c r="A889" s="30">
        <f>INDEX('Input - Gross flows &amp; stocks'!$Z$6:$AH$5999,UsefulSeries!$A886,3)</f>
        <v>4113.666666666667</v>
      </c>
      <c r="B889" s="30">
        <f>INDEX('Input - Gross flows &amp; stocks'!$Z$6:$AH$5999,UsefulSeries!$A886,6)</f>
        <v>2216</v>
      </c>
      <c r="C889" s="30">
        <f>INDEX('Input - Gross flows &amp; stocks'!$Z$6:$AH$5999,UsefulSeries!$A886,9)</f>
        <v>85591</v>
      </c>
      <c r="D889" s="30"/>
      <c r="E889" s="30"/>
      <c r="F889" s="30"/>
      <c r="G889" s="30"/>
      <c r="H889" s="30"/>
      <c r="I889" s="30"/>
      <c r="J889" s="30"/>
      <c r="K889" s="30">
        <v>2063.5250350873139</v>
      </c>
      <c r="L889" s="30">
        <v>1585.0405481822597</v>
      </c>
      <c r="M889" s="30">
        <v>86519.172832453769</v>
      </c>
    </row>
    <row r="890" spans="1:13" x14ac:dyDescent="0.35">
      <c r="A890" s="30">
        <f>INDEX('Input - Gross flows &amp; stocks'!$Z$6:$AH$5999,UsefulSeries!$A889,1)</f>
        <v>140895.33333333334</v>
      </c>
      <c r="B890" s="30">
        <f>INDEX('Input - Gross flows &amp; stocks'!$Z$6:$AH$5999,UsefulSeries!$A889,4)</f>
        <v>2160</v>
      </c>
      <c r="C890" s="30">
        <f>INDEX('Input - Gross flows &amp; stocks'!$Z$6:$AH$5999,UsefulSeries!$A889,7)</f>
        <v>4044</v>
      </c>
      <c r="D890" s="30"/>
      <c r="E890" s="30"/>
      <c r="F890" s="30"/>
      <c r="G890" s="30"/>
      <c r="H890" s="30"/>
      <c r="I890" s="30"/>
      <c r="J890" s="30"/>
      <c r="K890" s="30">
        <f t="array" ref="K890:M892">MMULT(MINVERSE($F$5:$H$7),MMULT(A890:C892,TRANSPOSE(MINVERSE($F$5:$H$7))))</f>
        <v>144300.97601197686</v>
      </c>
      <c r="L890" s="30">
        <v>2038.1158858973442</v>
      </c>
      <c r="M890" s="30">
        <v>1947.3401408116706</v>
      </c>
    </row>
    <row r="891" spans="1:13" x14ac:dyDescent="0.35">
      <c r="A891" s="30">
        <f>INDEX('Input - Gross flows &amp; stocks'!$Z$6:$AH$5999,UsefulSeries!$A889,2)</f>
        <v>1790.3333333333333</v>
      </c>
      <c r="B891" s="30">
        <f>INDEX('Input - Gross flows &amp; stocks'!$Z$6:$AH$5999,UsefulSeries!$A889,5)</f>
        <v>4944</v>
      </c>
      <c r="C891" s="30">
        <f>INDEX('Input - Gross flows &amp; stocks'!$Z$6:$AH$5999,UsefulSeries!$A889,8)</f>
        <v>2363.3333333333335</v>
      </c>
      <c r="D891" s="30"/>
      <c r="E891" s="30"/>
      <c r="F891" s="30"/>
      <c r="G891" s="30"/>
      <c r="H891" s="30"/>
      <c r="I891" s="30"/>
      <c r="J891" s="30"/>
      <c r="K891" s="30">
        <v>1613.9901157472275</v>
      </c>
      <c r="L891" s="30">
        <v>6282.4125218733607</v>
      </c>
      <c r="M891" s="30">
        <v>1778.5121633559042</v>
      </c>
    </row>
    <row r="892" spans="1:13" x14ac:dyDescent="0.35">
      <c r="A892" s="30">
        <f>INDEX('Input - Gross flows &amp; stocks'!$Z$6:$AH$5999,UsefulSeries!$A889,3)</f>
        <v>4180.333333333333</v>
      </c>
      <c r="B892" s="30">
        <f>INDEX('Input - Gross flows &amp; stocks'!$Z$6:$AH$5999,UsefulSeries!$A889,6)</f>
        <v>2194.6666666666665</v>
      </c>
      <c r="C892" s="30">
        <f>INDEX('Input - Gross flows &amp; stocks'!$Z$6:$AH$5999,UsefulSeries!$A889,9)</f>
        <v>85652.333333333328</v>
      </c>
      <c r="D892" s="30"/>
      <c r="E892" s="30"/>
      <c r="F892" s="30"/>
      <c r="G892" s="30"/>
      <c r="H892" s="30"/>
      <c r="I892" s="30"/>
      <c r="J892" s="30"/>
      <c r="K892" s="30">
        <v>2130.7868928337703</v>
      </c>
      <c r="L892" s="30">
        <v>1581.8136300657366</v>
      </c>
      <c r="M892" s="30">
        <v>86580.017746267651</v>
      </c>
    </row>
    <row r="893" spans="1:13" x14ac:dyDescent="0.35">
      <c r="A893" s="30">
        <f>INDEX('Input - Gross flows &amp; stocks'!$Z$6:$AH$5999,UsefulSeries!$A892,1)</f>
        <v>141087.66666666666</v>
      </c>
      <c r="B893" s="30">
        <f>INDEX('Input - Gross flows &amp; stocks'!$Z$6:$AH$5999,UsefulSeries!$A892,4)</f>
        <v>2133</v>
      </c>
      <c r="C893" s="30">
        <f>INDEX('Input - Gross flows &amp; stocks'!$Z$6:$AH$5999,UsefulSeries!$A892,7)</f>
        <v>4085</v>
      </c>
      <c r="D893" s="30"/>
      <c r="E893" s="30"/>
      <c r="F893" s="30"/>
      <c r="G893" s="30"/>
      <c r="H893" s="30"/>
      <c r="I893" s="30"/>
      <c r="J893" s="30"/>
      <c r="K893" s="30">
        <f t="array" ref="K893:M895">MMULT(MINVERSE($F$5:$H$7),MMULT(A893:C895,TRANSPOSE(MINVERSE($F$5:$H$7))))</f>
        <v>144497.52277344291</v>
      </c>
      <c r="L893" s="30">
        <v>2010.9562969721824</v>
      </c>
      <c r="M893" s="30">
        <v>1990.0596877684084</v>
      </c>
    </row>
    <row r="894" spans="1:13" x14ac:dyDescent="0.35">
      <c r="A894" s="30">
        <f>INDEX('Input - Gross flows &amp; stocks'!$Z$6:$AH$5999,UsefulSeries!$A892,2)</f>
        <v>1808.6666666666667</v>
      </c>
      <c r="B894" s="30">
        <f>INDEX('Input - Gross flows &amp; stocks'!$Z$6:$AH$5999,UsefulSeries!$A892,5)</f>
        <v>4762.666666666667</v>
      </c>
      <c r="C894" s="30">
        <f>INDEX('Input - Gross flows &amp; stocks'!$Z$6:$AH$5999,UsefulSeries!$A892,8)</f>
        <v>2330.6666666666665</v>
      </c>
      <c r="D894" s="30"/>
      <c r="E894" s="30"/>
      <c r="F894" s="30"/>
      <c r="G894" s="30"/>
      <c r="H894" s="30"/>
      <c r="I894" s="30"/>
      <c r="J894" s="30"/>
      <c r="K894" s="30">
        <v>1638.783287573684</v>
      </c>
      <c r="L894" s="30">
        <v>6051.162396098719</v>
      </c>
      <c r="M894" s="30">
        <v>1762.9191131588661</v>
      </c>
    </row>
    <row r="895" spans="1:13" x14ac:dyDescent="0.35">
      <c r="A895" s="30">
        <f>INDEX('Input - Gross flows &amp; stocks'!$Z$6:$AH$5999,UsefulSeries!$A892,3)</f>
        <v>4278</v>
      </c>
      <c r="B895" s="30">
        <f>INDEX('Input - Gross flows &amp; stocks'!$Z$6:$AH$5999,UsefulSeries!$A892,6)</f>
        <v>2215</v>
      </c>
      <c r="C895" s="30">
        <f>INDEX('Input - Gross flows &amp; stocks'!$Z$6:$AH$5999,UsefulSeries!$A892,9)</f>
        <v>85728.666666666672</v>
      </c>
      <c r="D895" s="30"/>
      <c r="E895" s="30"/>
      <c r="F895" s="30"/>
      <c r="G895" s="30"/>
      <c r="H895" s="30"/>
      <c r="I895" s="30"/>
      <c r="J895" s="30"/>
      <c r="K895" s="30">
        <v>2225.2122832017681</v>
      </c>
      <c r="L895" s="30">
        <v>1626.981762324589</v>
      </c>
      <c r="M895" s="30">
        <v>86655.42029352719</v>
      </c>
    </row>
    <row r="896" spans="1:13" x14ac:dyDescent="0.35">
      <c r="A896" s="30">
        <f>INDEX('Input - Gross flows &amp; stocks'!$Z$6:$AH$5999,UsefulSeries!$A895,1)</f>
        <v>141242.33333333334</v>
      </c>
      <c r="B896" s="30">
        <f>INDEX('Input - Gross flows &amp; stocks'!$Z$6:$AH$5999,UsefulSeries!$A895,4)</f>
        <v>2026.6666666666667</v>
      </c>
      <c r="C896" s="30">
        <f>INDEX('Input - Gross flows &amp; stocks'!$Z$6:$AH$5999,UsefulSeries!$A895,7)</f>
        <v>4195.333333333333</v>
      </c>
      <c r="D896" s="30"/>
      <c r="E896" s="30"/>
      <c r="F896" s="30"/>
      <c r="G896" s="30"/>
      <c r="H896" s="30"/>
      <c r="I896" s="30"/>
      <c r="J896" s="30"/>
      <c r="K896" s="30">
        <f t="array" ref="K896:M898">MMULT(MINVERSE($F$5:$H$7),MMULT(A896:C898,TRANSPOSE(MINVERSE($F$5:$H$7))))</f>
        <v>144657.66643241432</v>
      </c>
      <c r="L896" s="30">
        <v>1889.9095338866264</v>
      </c>
      <c r="M896" s="30">
        <v>2111.9791094296211</v>
      </c>
    </row>
    <row r="897" spans="1:13" x14ac:dyDescent="0.35">
      <c r="A897" s="30">
        <f>INDEX('Input - Gross flows &amp; stocks'!$Z$6:$AH$5999,UsefulSeries!$A895,2)</f>
        <v>1800.6666666666667</v>
      </c>
      <c r="B897" s="30">
        <f>INDEX('Input - Gross flows &amp; stocks'!$Z$6:$AH$5999,UsefulSeries!$A895,5)</f>
        <v>4724</v>
      </c>
      <c r="C897" s="30">
        <f>INDEX('Input - Gross flows &amp; stocks'!$Z$6:$AH$5999,UsefulSeries!$A895,8)</f>
        <v>2344.6666666666665</v>
      </c>
      <c r="D897" s="30"/>
      <c r="E897" s="30"/>
      <c r="F897" s="30"/>
      <c r="G897" s="30"/>
      <c r="H897" s="30"/>
      <c r="I897" s="30"/>
      <c r="J897" s="30"/>
      <c r="K897" s="30">
        <v>1629.9814131120904</v>
      </c>
      <c r="L897" s="30">
        <v>6002.2434343019559</v>
      </c>
      <c r="M897" s="30">
        <v>1783.2032441770041</v>
      </c>
    </row>
    <row r="898" spans="1:13" x14ac:dyDescent="0.35">
      <c r="A898" s="30">
        <f>INDEX('Input - Gross flows &amp; stocks'!$Z$6:$AH$5999,UsefulSeries!$A895,3)</f>
        <v>4332.333333333333</v>
      </c>
      <c r="B898" s="30">
        <f>INDEX('Input - Gross flows &amp; stocks'!$Z$6:$AH$5999,UsefulSeries!$A895,6)</f>
        <v>2162.6666666666665</v>
      </c>
      <c r="C898" s="30">
        <f>INDEX('Input - Gross flows &amp; stocks'!$Z$6:$AH$5999,UsefulSeries!$A895,9)</f>
        <v>85793.333333333328</v>
      </c>
      <c r="D898" s="30"/>
      <c r="E898" s="30"/>
      <c r="F898" s="30"/>
      <c r="G898" s="30"/>
      <c r="H898" s="30"/>
      <c r="I898" s="30"/>
      <c r="J898" s="30"/>
      <c r="K898" s="30">
        <v>2280.6362542462239</v>
      </c>
      <c r="L898" s="30">
        <v>1573.0288330190647</v>
      </c>
      <c r="M898" s="30">
        <v>86723.073082753966</v>
      </c>
    </row>
    <row r="899" spans="1:13" x14ac:dyDescent="0.35">
      <c r="A899" s="30">
        <f>INDEX('Input - Gross flows &amp; stocks'!$Z$6:$AH$5999,UsefulSeries!$A898,1)</f>
        <v>141410.33333333334</v>
      </c>
      <c r="B899" s="30">
        <f>INDEX('Input - Gross flows &amp; stocks'!$Z$6:$AH$5999,UsefulSeries!$A898,4)</f>
        <v>2015</v>
      </c>
      <c r="C899" s="30">
        <f>INDEX('Input - Gross flows &amp; stocks'!$Z$6:$AH$5999,UsefulSeries!$A898,7)</f>
        <v>4342.333333333333</v>
      </c>
      <c r="D899" s="30"/>
      <c r="E899" s="30"/>
      <c r="F899" s="30"/>
      <c r="G899" s="30"/>
      <c r="H899" s="30"/>
      <c r="I899" s="30"/>
      <c r="J899" s="30"/>
      <c r="K899" s="30">
        <f t="array" ref="K899:M901">MMULT(MINVERSE($F$5:$H$7),MMULT(A899:C901,TRANSPOSE(MINVERSE($F$5:$H$7))))</f>
        <v>144829.61695918423</v>
      </c>
      <c r="L899" s="30">
        <v>1876.4172339900795</v>
      </c>
      <c r="M899" s="30">
        <v>2262.5918733914073</v>
      </c>
    </row>
    <row r="900" spans="1:13" x14ac:dyDescent="0.35">
      <c r="A900" s="30">
        <f>INDEX('Input - Gross flows &amp; stocks'!$Z$6:$AH$5999,UsefulSeries!$A898,2)</f>
        <v>1761.3333333333333</v>
      </c>
      <c r="B900" s="30">
        <f>INDEX('Input - Gross flows &amp; stocks'!$Z$6:$AH$5999,UsefulSeries!$A898,5)</f>
        <v>4690</v>
      </c>
      <c r="C900" s="30">
        <f>INDEX('Input - Gross flows &amp; stocks'!$Z$6:$AH$5999,UsefulSeries!$A898,8)</f>
        <v>2282</v>
      </c>
      <c r="D900" s="30"/>
      <c r="E900" s="30"/>
      <c r="F900" s="30"/>
      <c r="G900" s="30"/>
      <c r="H900" s="30"/>
      <c r="I900" s="30"/>
      <c r="J900" s="30"/>
      <c r="K900" s="30">
        <v>1585.4540969096979</v>
      </c>
      <c r="L900" s="30">
        <v>5959.1382560574502</v>
      </c>
      <c r="M900" s="30">
        <v>1715.9926318556097</v>
      </c>
    </row>
    <row r="901" spans="1:13" x14ac:dyDescent="0.35">
      <c r="A901" s="30">
        <f>INDEX('Input - Gross flows &amp; stocks'!$Z$6:$AH$5999,UsefulSeries!$A898,3)</f>
        <v>4447.333333333333</v>
      </c>
      <c r="B901" s="30">
        <f>INDEX('Input - Gross flows &amp; stocks'!$Z$6:$AH$5999,UsefulSeries!$A898,6)</f>
        <v>2185.6666666666665</v>
      </c>
      <c r="C901" s="30">
        <f>INDEX('Input - Gross flows &amp; stocks'!$Z$6:$AH$5999,UsefulSeries!$A898,9)</f>
        <v>85843.666666666672</v>
      </c>
      <c r="D901" s="30"/>
      <c r="E901" s="30"/>
      <c r="F901" s="30"/>
      <c r="G901" s="30"/>
      <c r="H901" s="30"/>
      <c r="I901" s="30"/>
      <c r="J901" s="30"/>
      <c r="K901" s="30">
        <v>2399.7324612231469</v>
      </c>
      <c r="L901" s="30">
        <v>1603.0877858529816</v>
      </c>
      <c r="M901" s="30">
        <v>86775.412262864265</v>
      </c>
    </row>
    <row r="902" spans="1:13" x14ac:dyDescent="0.35">
      <c r="A902" s="30">
        <f>INDEX('Input - Gross flows &amp; stocks'!$Z$6:$AH$5999,UsefulSeries!$A901,1)</f>
        <v>141680</v>
      </c>
      <c r="B902" s="30">
        <f>INDEX('Input - Gross flows &amp; stocks'!$Z$6:$AH$5999,UsefulSeries!$A901,4)</f>
        <v>1983.3333333333333</v>
      </c>
      <c r="C902" s="30">
        <f>INDEX('Input - Gross flows &amp; stocks'!$Z$6:$AH$5999,UsefulSeries!$A901,7)</f>
        <v>4409.666666666667</v>
      </c>
      <c r="D902" s="30"/>
      <c r="E902" s="30"/>
      <c r="F902" s="30"/>
      <c r="G902" s="30"/>
      <c r="H902" s="30"/>
      <c r="I902" s="30"/>
      <c r="J902" s="30"/>
      <c r="K902" s="30">
        <f t="array" ref="K902:M904">MMULT(MINVERSE($F$5:$H$7),MMULT(A902:C904,TRANSPOSE(MINVERSE($F$5:$H$7))))</f>
        <v>145105.93171284159</v>
      </c>
      <c r="L902" s="30">
        <v>1841.6021757147194</v>
      </c>
      <c r="M902" s="30">
        <v>2330.7894772894233</v>
      </c>
    </row>
    <row r="903" spans="1:13" x14ac:dyDescent="0.35">
      <c r="A903" s="30">
        <f>INDEX('Input - Gross flows &amp; stocks'!$Z$6:$AH$5999,UsefulSeries!$A901,2)</f>
        <v>1782.6666666666667</v>
      </c>
      <c r="B903" s="30">
        <f>INDEX('Input - Gross flows &amp; stocks'!$Z$6:$AH$5999,UsefulSeries!$A901,5)</f>
        <v>4604</v>
      </c>
      <c r="C903" s="30">
        <f>INDEX('Input - Gross flows &amp; stocks'!$Z$6:$AH$5999,UsefulSeries!$A901,8)</f>
        <v>2299.3333333333335</v>
      </c>
      <c r="D903" s="30"/>
      <c r="E903" s="30"/>
      <c r="F903" s="30"/>
      <c r="G903" s="30"/>
      <c r="H903" s="30"/>
      <c r="I903" s="30"/>
      <c r="J903" s="30"/>
      <c r="K903" s="30">
        <v>1611.3001786514089</v>
      </c>
      <c r="L903" s="30">
        <v>5849.4597977749645</v>
      </c>
      <c r="M903" s="30">
        <v>1745.4419414757667</v>
      </c>
    </row>
    <row r="904" spans="1:13" x14ac:dyDescent="0.35">
      <c r="A904" s="30">
        <f>INDEX('Input - Gross flows &amp; stocks'!$Z$6:$AH$5999,UsefulSeries!$A901,3)</f>
        <v>4437</v>
      </c>
      <c r="B904" s="30">
        <f>INDEX('Input - Gross flows &amp; stocks'!$Z$6:$AH$5999,UsefulSeries!$A901,6)</f>
        <v>2168</v>
      </c>
      <c r="C904" s="30">
        <f>INDEX('Input - Gross flows &amp; stocks'!$Z$6:$AH$5999,UsefulSeries!$A901,9)</f>
        <v>85965</v>
      </c>
      <c r="D904" s="30"/>
      <c r="E904" s="30"/>
      <c r="F904" s="30"/>
      <c r="G904" s="30"/>
      <c r="H904" s="30"/>
      <c r="I904" s="30"/>
      <c r="J904" s="30"/>
      <c r="K904" s="30">
        <v>2383.6011277346843</v>
      </c>
      <c r="L904" s="30">
        <v>1593.4798588716251</v>
      </c>
      <c r="M904" s="30">
        <v>86897.23019422502</v>
      </c>
    </row>
    <row r="905" spans="1:13" x14ac:dyDescent="0.35">
      <c r="A905" s="30">
        <f>INDEX('Input - Gross flows &amp; stocks'!$Z$6:$AH$5999,UsefulSeries!$A904,1)</f>
        <v>141931.66666666666</v>
      </c>
      <c r="B905" s="30">
        <f>INDEX('Input - Gross flows &amp; stocks'!$Z$6:$AH$5999,UsefulSeries!$A904,4)</f>
        <v>2015.3333333333333</v>
      </c>
      <c r="C905" s="30">
        <f>INDEX('Input - Gross flows &amp; stocks'!$Z$6:$AH$5999,UsefulSeries!$A904,7)</f>
        <v>4342.333333333333</v>
      </c>
      <c r="D905" s="30"/>
      <c r="E905" s="30"/>
      <c r="F905" s="30"/>
      <c r="G905" s="30"/>
      <c r="H905" s="30"/>
      <c r="I905" s="30"/>
      <c r="J905" s="30"/>
      <c r="K905" s="30">
        <f t="array" ref="K905:M907">MMULT(MINVERSE($F$5:$H$7),MMULT(A905:C907,TRANSPOSE(MINVERSE($F$5:$H$7))))</f>
        <v>145362.45468071601</v>
      </c>
      <c r="L905" s="30">
        <v>1880.388990701661</v>
      </c>
      <c r="M905" s="30">
        <v>2255.8054211904328</v>
      </c>
    </row>
    <row r="906" spans="1:13" x14ac:dyDescent="0.35">
      <c r="A906" s="30">
        <f>INDEX('Input - Gross flows &amp; stocks'!$Z$6:$AH$5999,UsefulSeries!$A904,2)</f>
        <v>1832</v>
      </c>
      <c r="B906" s="30">
        <f>INDEX('Input - Gross flows &amp; stocks'!$Z$6:$AH$5999,UsefulSeries!$A904,5)</f>
        <v>4493.666666666667</v>
      </c>
      <c r="C906" s="30">
        <f>INDEX('Input - Gross flows &amp; stocks'!$Z$6:$AH$5999,UsefulSeries!$A904,8)</f>
        <v>2240</v>
      </c>
      <c r="D906" s="30"/>
      <c r="E906" s="30"/>
      <c r="F906" s="30"/>
      <c r="G906" s="30"/>
      <c r="H906" s="30"/>
      <c r="I906" s="30"/>
      <c r="J906" s="30"/>
      <c r="K906" s="30">
        <v>1670.202554473311</v>
      </c>
      <c r="L906" s="30">
        <v>5708.6402124222022</v>
      </c>
      <c r="M906" s="30">
        <v>1690.1766250626151</v>
      </c>
    </row>
    <row r="907" spans="1:13" x14ac:dyDescent="0.35">
      <c r="A907" s="30">
        <f>INDEX('Input - Gross flows &amp; stocks'!$Z$6:$AH$5999,UsefulSeries!$A904,3)</f>
        <v>4434.666666666667</v>
      </c>
      <c r="B907" s="30">
        <f>INDEX('Input - Gross flows &amp; stocks'!$Z$6:$AH$5999,UsefulSeries!$A904,6)</f>
        <v>2197.6666666666665</v>
      </c>
      <c r="C907" s="30">
        <f>INDEX('Input - Gross flows &amp; stocks'!$Z$6:$AH$5999,UsefulSeries!$A904,9)</f>
        <v>86193</v>
      </c>
      <c r="D907" s="30"/>
      <c r="E907" s="30"/>
      <c r="F907" s="30"/>
      <c r="G907" s="30"/>
      <c r="H907" s="30"/>
      <c r="I907" s="30"/>
      <c r="J907" s="30"/>
      <c r="K907" s="30">
        <v>2371.1095568807432</v>
      </c>
      <c r="L907" s="30">
        <v>1639.6120876152631</v>
      </c>
      <c r="M907" s="30">
        <v>87131.831992235006</v>
      </c>
    </row>
    <row r="908" spans="1:13" x14ac:dyDescent="0.35">
      <c r="A908" s="30">
        <f>INDEX('Input - Gross flows &amp; stocks'!$Z$6:$AH$5999,UsefulSeries!$A907,1)</f>
        <v>142121.66666666666</v>
      </c>
      <c r="B908" s="30">
        <f>INDEX('Input - Gross flows &amp; stocks'!$Z$6:$AH$5999,UsefulSeries!$A907,4)</f>
        <v>2007</v>
      </c>
      <c r="C908" s="30">
        <f>INDEX('Input - Gross flows &amp; stocks'!$Z$6:$AH$5999,UsefulSeries!$A907,7)</f>
        <v>4307.666666666667</v>
      </c>
      <c r="D908" s="30"/>
      <c r="E908" s="30"/>
      <c r="F908" s="30"/>
      <c r="G908" s="30"/>
      <c r="H908" s="30"/>
      <c r="I908" s="30"/>
      <c r="J908" s="30"/>
      <c r="K908" s="30">
        <f t="array" ref="K908:M910">MMULT(MINVERSE($F$5:$H$7),MMULT(A908:C910,TRANSPOSE(MINVERSE($F$5:$H$7))))</f>
        <v>145558.12593434524</v>
      </c>
      <c r="L908" s="30">
        <v>1871.8981069949416</v>
      </c>
      <c r="M908" s="30">
        <v>2217.4247626717124</v>
      </c>
    </row>
    <row r="909" spans="1:13" x14ac:dyDescent="0.35">
      <c r="A909" s="30">
        <f>INDEX('Input - Gross flows &amp; stocks'!$Z$6:$AH$5999,UsefulSeries!$A907,2)</f>
        <v>1814.3333333333333</v>
      </c>
      <c r="B909" s="30">
        <f>INDEX('Input - Gross flows &amp; stocks'!$Z$6:$AH$5999,UsefulSeries!$A907,5)</f>
        <v>4461</v>
      </c>
      <c r="C909" s="30">
        <f>INDEX('Input - Gross flows &amp; stocks'!$Z$6:$AH$5999,UsefulSeries!$A907,8)</f>
        <v>2283</v>
      </c>
      <c r="D909" s="30"/>
      <c r="E909" s="30"/>
      <c r="F909" s="30"/>
      <c r="G909" s="30"/>
      <c r="H909" s="30"/>
      <c r="I909" s="30"/>
      <c r="J909" s="30"/>
      <c r="K909" s="30">
        <v>1650.2733700052843</v>
      </c>
      <c r="L909" s="30">
        <v>5667.2113752925607</v>
      </c>
      <c r="M909" s="30">
        <v>1742.8186924963279</v>
      </c>
    </row>
    <row r="910" spans="1:13" x14ac:dyDescent="0.35">
      <c r="A910" s="30">
        <f>INDEX('Input - Gross flows &amp; stocks'!$Z$6:$AH$5999,UsefulSeries!$A907,3)</f>
        <v>4397</v>
      </c>
      <c r="B910" s="30">
        <f>INDEX('Input - Gross flows &amp; stocks'!$Z$6:$AH$5999,UsefulSeries!$A907,6)</f>
        <v>2106</v>
      </c>
      <c r="C910" s="30">
        <f>INDEX('Input - Gross flows &amp; stocks'!$Z$6:$AH$5999,UsefulSeries!$A907,9)</f>
        <v>86363</v>
      </c>
      <c r="D910" s="30"/>
      <c r="E910" s="30"/>
      <c r="F910" s="30"/>
      <c r="G910" s="30"/>
      <c r="H910" s="30"/>
      <c r="I910" s="30"/>
      <c r="J910" s="30"/>
      <c r="K910" s="30">
        <v>2333.6550592962085</v>
      </c>
      <c r="L910" s="30">
        <v>1538.8313913680599</v>
      </c>
      <c r="M910" s="30">
        <v>87310.345468931846</v>
      </c>
    </row>
    <row r="911" spans="1:13" x14ac:dyDescent="0.35">
      <c r="A911" s="30">
        <f>INDEX('Input - Gross flows &amp; stocks'!$Z$6:$AH$5999,UsefulSeries!$A910,1)</f>
        <v>142201.33333333334</v>
      </c>
      <c r="B911" s="30">
        <f>INDEX('Input - Gross flows &amp; stocks'!$Z$6:$AH$5999,UsefulSeries!$A910,4)</f>
        <v>2039</v>
      </c>
      <c r="C911" s="30">
        <f>INDEX('Input - Gross flows &amp; stocks'!$Z$6:$AH$5999,UsefulSeries!$A910,7)</f>
        <v>4317.666666666667</v>
      </c>
      <c r="D911" s="30"/>
      <c r="E911" s="30"/>
      <c r="F911" s="30"/>
      <c r="G911" s="30"/>
      <c r="H911" s="30"/>
      <c r="I911" s="30"/>
      <c r="J911" s="30"/>
      <c r="K911" s="30">
        <f t="array" ref="K911:M913">MMULT(MINVERSE($F$5:$H$7),MMULT(A911:C913,TRANSPOSE(MINVERSE($F$5:$H$7))))</f>
        <v>145638.80641402843</v>
      </c>
      <c r="L911" s="30">
        <v>1908.9850862695746</v>
      </c>
      <c r="M911" s="30">
        <v>2224.1808565062065</v>
      </c>
    </row>
    <row r="912" spans="1:13" x14ac:dyDescent="0.35">
      <c r="A912" s="30">
        <f>INDEX('Input - Gross flows &amp; stocks'!$Z$6:$AH$5999,UsefulSeries!$A910,2)</f>
        <v>1799</v>
      </c>
      <c r="B912" s="30">
        <f>INDEX('Input - Gross flows &amp; stocks'!$Z$6:$AH$5999,UsefulSeries!$A910,5)</f>
        <v>4436</v>
      </c>
      <c r="C912" s="30">
        <f>INDEX('Input - Gross flows &amp; stocks'!$Z$6:$AH$5999,UsefulSeries!$A910,8)</f>
        <v>2221.3333333333335</v>
      </c>
      <c r="D912" s="30"/>
      <c r="E912" s="30"/>
      <c r="F912" s="30"/>
      <c r="G912" s="30"/>
      <c r="H912" s="30"/>
      <c r="I912" s="30"/>
      <c r="J912" s="30"/>
      <c r="K912" s="30">
        <v>1633.169273425355</v>
      </c>
      <c r="L912" s="30">
        <v>5635.5738342977702</v>
      </c>
      <c r="M912" s="30">
        <v>1675.5623550379146</v>
      </c>
    </row>
    <row r="913" spans="1:13" x14ac:dyDescent="0.35">
      <c r="A913" s="30">
        <f>INDEX('Input - Gross flows &amp; stocks'!$Z$6:$AH$5999,UsefulSeries!$A910,3)</f>
        <v>4505.333333333333</v>
      </c>
      <c r="B913" s="30">
        <f>INDEX('Input - Gross flows &amp; stocks'!$Z$6:$AH$5999,UsefulSeries!$A910,6)</f>
        <v>2089.6666666666665</v>
      </c>
      <c r="C913" s="30">
        <f>INDEX('Input - Gross flows &amp; stocks'!$Z$6:$AH$5999,UsefulSeries!$A910,9)</f>
        <v>86437</v>
      </c>
      <c r="D913" s="30"/>
      <c r="E913" s="30"/>
      <c r="F913" s="30"/>
      <c r="G913" s="30"/>
      <c r="H913" s="30"/>
      <c r="I913" s="30"/>
      <c r="J913" s="30"/>
      <c r="K913" s="30">
        <v>2444.9878887079076</v>
      </c>
      <c r="L913" s="30">
        <v>1522.4212008333984</v>
      </c>
      <c r="M913" s="30">
        <v>87392.593861431975</v>
      </c>
    </row>
    <row r="914" spans="1:13" x14ac:dyDescent="0.35">
      <c r="A914" s="30">
        <f>INDEX('Input - Gross flows &amp; stocks'!$Z$6:$AH$5999,UsefulSeries!$A913,1)</f>
        <v>142303.33333333334</v>
      </c>
      <c r="B914" s="30">
        <f>INDEX('Input - Gross flows &amp; stocks'!$Z$6:$AH$5999,UsefulSeries!$A913,4)</f>
        <v>1979.3333333333333</v>
      </c>
      <c r="C914" s="30">
        <f>INDEX('Input - Gross flows &amp; stocks'!$Z$6:$AH$5999,UsefulSeries!$A913,7)</f>
        <v>4396.666666666667</v>
      </c>
      <c r="D914" s="30"/>
      <c r="E914" s="30"/>
      <c r="F914" s="30"/>
      <c r="G914" s="30"/>
      <c r="H914" s="30"/>
      <c r="I914" s="30"/>
      <c r="J914" s="30"/>
      <c r="K914" s="30">
        <f t="array" ref="K914:M916">MMULT(MINVERSE($F$5:$H$7),MMULT(A914:C916,TRANSPOSE(MINVERSE($F$5:$H$7))))</f>
        <v>145745.25101270704</v>
      </c>
      <c r="L914" s="30">
        <v>1841.1288516006689</v>
      </c>
      <c r="M914" s="30">
        <v>2310.1411697182011</v>
      </c>
    </row>
    <row r="915" spans="1:13" x14ac:dyDescent="0.35">
      <c r="A915" s="30">
        <f>INDEX('Input - Gross flows &amp; stocks'!$Z$6:$AH$5999,UsefulSeries!$A913,2)</f>
        <v>1747.6666666666667</v>
      </c>
      <c r="B915" s="30">
        <f>INDEX('Input - Gross flows &amp; stocks'!$Z$6:$AH$5999,UsefulSeries!$A913,5)</f>
        <v>4403</v>
      </c>
      <c r="C915" s="30">
        <f>INDEX('Input - Gross flows &amp; stocks'!$Z$6:$AH$5999,UsefulSeries!$A913,8)</f>
        <v>2210.6666666666665</v>
      </c>
      <c r="D915" s="30"/>
      <c r="E915" s="30"/>
      <c r="F915" s="30"/>
      <c r="G915" s="30"/>
      <c r="H915" s="30"/>
      <c r="I915" s="30"/>
      <c r="J915" s="30"/>
      <c r="K915" s="30">
        <v>1575.0589933464801</v>
      </c>
      <c r="L915" s="30">
        <v>5593.807049992135</v>
      </c>
      <c r="M915" s="30">
        <v>1667.6765728861942</v>
      </c>
    </row>
    <row r="916" spans="1:13" x14ac:dyDescent="0.35">
      <c r="A916" s="30">
        <f>INDEX('Input - Gross flows &amp; stocks'!$Z$6:$AH$5999,UsefulSeries!$A913,3)</f>
        <v>4521.666666666667</v>
      </c>
      <c r="B916" s="30">
        <f>INDEX('Input - Gross flows &amp; stocks'!$Z$6:$AH$5999,UsefulSeries!$A913,6)</f>
        <v>2080.3333333333335</v>
      </c>
      <c r="C916" s="30">
        <f>INDEX('Input - Gross flows &amp; stocks'!$Z$6:$AH$5999,UsefulSeries!$A913,9)</f>
        <v>86495</v>
      </c>
      <c r="D916" s="30"/>
      <c r="E916" s="30"/>
      <c r="F916" s="30"/>
      <c r="G916" s="30"/>
      <c r="H916" s="30"/>
      <c r="I916" s="30"/>
      <c r="J916" s="30"/>
      <c r="K916" s="30">
        <v>2466.032799452661</v>
      </c>
      <c r="L916" s="30">
        <v>1516.2823579042463</v>
      </c>
      <c r="M916" s="30">
        <v>87452.254687990455</v>
      </c>
    </row>
    <row r="917" spans="1:13" x14ac:dyDescent="0.35">
      <c r="A917" s="30">
        <f>INDEX('Input - Gross flows &amp; stocks'!$Z$6:$AH$5999,UsefulSeries!$A916,1)</f>
        <v>142355.33333333334</v>
      </c>
      <c r="B917" s="30">
        <f>INDEX('Input - Gross flows &amp; stocks'!$Z$6:$AH$5999,UsefulSeries!$A916,4)</f>
        <v>2008.6666666666667</v>
      </c>
      <c r="C917" s="30">
        <f>INDEX('Input - Gross flows &amp; stocks'!$Z$6:$AH$5999,UsefulSeries!$A916,7)</f>
        <v>4405.333333333333</v>
      </c>
      <c r="D917" s="30"/>
      <c r="E917" s="30"/>
      <c r="F917" s="30"/>
      <c r="G917" s="30"/>
      <c r="H917" s="30"/>
      <c r="I917" s="30"/>
      <c r="J917" s="30"/>
      <c r="K917" s="30">
        <f t="array" ref="K917:M919">MMULT(MINVERSE($F$5:$H$7),MMULT(A917:C919,TRANSPOSE(MINVERSE($F$5:$H$7))))</f>
        <v>145797.96123560992</v>
      </c>
      <c r="L917" s="30">
        <v>1877.5296289447747</v>
      </c>
      <c r="M917" s="30">
        <v>2314.8558861677575</v>
      </c>
    </row>
    <row r="918" spans="1:13" x14ac:dyDescent="0.35">
      <c r="A918" s="30">
        <f>INDEX('Input - Gross flows &amp; stocks'!$Z$6:$AH$5999,UsefulSeries!$A916,2)</f>
        <v>1718.3333333333333</v>
      </c>
      <c r="B918" s="30">
        <f>INDEX('Input - Gross flows &amp; stocks'!$Z$6:$AH$5999,UsefulSeries!$A916,5)</f>
        <v>4277.333333333333</v>
      </c>
      <c r="C918" s="30">
        <f>INDEX('Input - Gross flows &amp; stocks'!$Z$6:$AH$5999,UsefulSeries!$A916,8)</f>
        <v>2164.3333333333335</v>
      </c>
      <c r="D918" s="30"/>
      <c r="E918" s="30"/>
      <c r="F918" s="30"/>
      <c r="G918" s="30"/>
      <c r="H918" s="30"/>
      <c r="I918" s="30"/>
      <c r="J918" s="30"/>
      <c r="K918" s="30">
        <v>1544.3797402930766</v>
      </c>
      <c r="L918" s="30">
        <v>5433.656924658857</v>
      </c>
      <c r="M918" s="30">
        <v>1629.8895794081873</v>
      </c>
    </row>
    <row r="919" spans="1:13" x14ac:dyDescent="0.35">
      <c r="A919" s="30">
        <f>INDEX('Input - Gross flows &amp; stocks'!$Z$6:$AH$5999,UsefulSeries!$A916,3)</f>
        <v>4618</v>
      </c>
      <c r="B919" s="30">
        <f>INDEX('Input - Gross flows &amp; stocks'!$Z$6:$AH$5999,UsefulSeries!$A916,6)</f>
        <v>2085.3333333333335</v>
      </c>
      <c r="C919" s="30">
        <f>INDEX('Input - Gross flows &amp; stocks'!$Z$6:$AH$5999,UsefulSeries!$A916,9)</f>
        <v>86708.333333333328</v>
      </c>
      <c r="D919" s="30"/>
      <c r="E919" s="30"/>
      <c r="F919" s="30"/>
      <c r="G919" s="30"/>
      <c r="H919" s="30"/>
      <c r="I919" s="30"/>
      <c r="J919" s="30"/>
      <c r="K919" s="30">
        <v>2565.5469087663055</v>
      </c>
      <c r="L919" s="30">
        <v>1536.0601064405814</v>
      </c>
      <c r="M919" s="30">
        <v>87671.108355194447</v>
      </c>
    </row>
    <row r="920" spans="1:13" x14ac:dyDescent="0.35">
      <c r="A920" s="30">
        <f>INDEX('Input - Gross flows &amp; stocks'!$Z$6:$AH$5999,UsefulSeries!$A919,1)</f>
        <v>142567.33333333334</v>
      </c>
      <c r="B920" s="30">
        <f>INDEX('Input - Gross flows &amp; stocks'!$Z$6:$AH$5999,UsefulSeries!$A919,4)</f>
        <v>1970.3333333333333</v>
      </c>
      <c r="C920" s="30">
        <f>INDEX('Input - Gross flows &amp; stocks'!$Z$6:$AH$5999,UsefulSeries!$A919,7)</f>
        <v>4321</v>
      </c>
      <c r="K920" s="30">
        <f t="array" ref="K920:M922">MMULT(MINVERSE($F$5:$H$7),MMULT(A920:C922,TRANSPOSE(MINVERSE($F$5:$H$7))))</f>
        <v>146017.18553751399</v>
      </c>
      <c r="L920" s="30">
        <v>1836.6095159513109</v>
      </c>
      <c r="M920" s="30">
        <v>2228.2606463655097</v>
      </c>
    </row>
    <row r="921" spans="1:13" x14ac:dyDescent="0.35">
      <c r="A921" s="30">
        <f>INDEX('Input - Gross flows &amp; stocks'!$Z$6:$AH$5999,UsefulSeries!$A919,2)</f>
        <v>1710.6666666666667</v>
      </c>
      <c r="B921" s="30">
        <f>INDEX('Input - Gross flows &amp; stocks'!$Z$6:$AH$5999,UsefulSeries!$A919,5)</f>
        <v>4160.666666666667</v>
      </c>
      <c r="C921" s="30">
        <f>INDEX('Input - Gross flows &amp; stocks'!$Z$6:$AH$5999,UsefulSeries!$A919,8)</f>
        <v>2173.6666666666665</v>
      </c>
      <c r="K921" s="30">
        <v>1538.2849611665424</v>
      </c>
      <c r="L921" s="30">
        <v>5285.0723580404119</v>
      </c>
      <c r="M921" s="30">
        <v>1653.7133041287821</v>
      </c>
    </row>
    <row r="922" spans="1:13" x14ac:dyDescent="0.35">
      <c r="A922" s="30">
        <f>INDEX('Input - Gross flows &amp; stocks'!$Z$6:$AH$5999,UsefulSeries!$A919,3)</f>
        <v>4512</v>
      </c>
      <c r="B922" s="30">
        <f>INDEX('Input - Gross flows &amp; stocks'!$Z$6:$AH$5999,UsefulSeries!$A919,6)</f>
        <v>2040.3333333333333</v>
      </c>
      <c r="C922" s="30">
        <f>INDEX('Input - Gross flows &amp; stocks'!$Z$6:$AH$5999,UsefulSeries!$A919,9)</f>
        <v>87098.666666666672</v>
      </c>
      <c r="K922" s="30">
        <v>2454.6650222841627</v>
      </c>
      <c r="L922" s="30">
        <v>1498.4342614476936</v>
      </c>
      <c r="M922" s="30">
        <v>88072.448818718491</v>
      </c>
    </row>
    <row r="923" spans="1:13" x14ac:dyDescent="0.35">
      <c r="A923" s="30">
        <f>INDEX('Input - Gross flows &amp; stocks'!$Z$6:$AH$5999,UsefulSeries!$A922,1)</f>
        <v>142705.33333333334</v>
      </c>
      <c r="B923" s="30">
        <f>INDEX('Input - Gross flows &amp; stocks'!$Z$6:$AH$5999,UsefulSeries!$A922,4)</f>
        <v>1999.3333333333333</v>
      </c>
      <c r="C923" s="30">
        <f>INDEX('Input - Gross flows &amp; stocks'!$Z$6:$AH$5999,UsefulSeries!$A922,7)</f>
        <v>4270.333333333333</v>
      </c>
      <c r="K923" s="30">
        <f t="array" ref="K923:M925">MMULT(MINVERSE($F$5:$H$7),MMULT(A923:C925,TRANSPOSE(MINVERSE($F$5:$H$7))))</f>
        <v>146158.34269038925</v>
      </c>
      <c r="L923" s="30">
        <v>1871.8781992009519</v>
      </c>
      <c r="M923" s="30">
        <v>2170.4712715083024</v>
      </c>
    </row>
    <row r="924" spans="1:13" x14ac:dyDescent="0.35">
      <c r="A924" s="30">
        <f>INDEX('Input - Gross flows &amp; stocks'!$Z$6:$AH$5999,UsefulSeries!$A922,2)</f>
        <v>1706</v>
      </c>
      <c r="B924" s="30">
        <f>INDEX('Input - Gross flows &amp; stocks'!$Z$6:$AH$5999,UsefulSeries!$A922,5)</f>
        <v>4082.6666666666665</v>
      </c>
      <c r="C924" s="30">
        <f>INDEX('Input - Gross flows &amp; stocks'!$Z$6:$AH$5999,UsefulSeries!$A922,8)</f>
        <v>2142</v>
      </c>
      <c r="K924" s="30">
        <v>1534.726843509002</v>
      </c>
      <c r="L924" s="30">
        <v>5185.8609009031479</v>
      </c>
      <c r="M924" s="30">
        <v>1626.0735027745895</v>
      </c>
    </row>
    <row r="925" spans="1:13" x14ac:dyDescent="0.35">
      <c r="A925" s="30">
        <f>INDEX('Input - Gross flows &amp; stocks'!$Z$6:$AH$5999,UsefulSeries!$A922,3)</f>
        <v>4511.333333333333</v>
      </c>
      <c r="B925" s="30">
        <f>INDEX('Input - Gross flows &amp; stocks'!$Z$6:$AH$5999,UsefulSeries!$A922,6)</f>
        <v>1980.3333333333333</v>
      </c>
      <c r="C925" s="30">
        <f>INDEX('Input - Gross flows &amp; stocks'!$Z$6:$AH$5999,UsefulSeries!$A922,9)</f>
        <v>87475.333333333328</v>
      </c>
      <c r="K925" s="30">
        <v>2452.2346534428534</v>
      </c>
      <c r="L925" s="30">
        <v>1438.0335196242418</v>
      </c>
      <c r="M925" s="30">
        <v>88465.078223365708</v>
      </c>
    </row>
    <row r="926" spans="1:13" x14ac:dyDescent="0.35">
      <c r="A926" s="30">
        <f>INDEX('Input - Gross flows &amp; stocks'!$Z$6:$AH$5999,UsefulSeries!$A925,1)</f>
        <v>142882.33333333334</v>
      </c>
      <c r="B926" s="30">
        <f>INDEX('Input - Gross flows &amp; stocks'!$Z$6:$AH$5999,UsefulSeries!$A925,4)</f>
        <v>1976.6666666666667</v>
      </c>
      <c r="C926" s="30">
        <f>INDEX('Input - Gross flows &amp; stocks'!$Z$6:$AH$5999,UsefulSeries!$A925,7)</f>
        <v>4269.333333333333</v>
      </c>
      <c r="K926" s="30">
        <f t="array" ref="K926:M928">MMULT(MINVERSE($F$5:$H$7),MMULT(A926:C928,TRANSPOSE(MINVERSE($F$5:$H$7))))</f>
        <v>146340.29793112271</v>
      </c>
      <c r="L926" s="30">
        <v>1846.54478568989</v>
      </c>
      <c r="M926" s="30">
        <v>2169.3151905096438</v>
      </c>
    </row>
    <row r="927" spans="1:13" x14ac:dyDescent="0.35">
      <c r="A927" s="30">
        <f>INDEX('Input - Gross flows &amp; stocks'!$Z$6:$AH$5999,UsefulSeries!$A925,2)</f>
        <v>1724</v>
      </c>
      <c r="B927" s="30">
        <f>INDEX('Input - Gross flows &amp; stocks'!$Z$6:$AH$5999,UsefulSeries!$A925,5)</f>
        <v>4060.3333333333335</v>
      </c>
      <c r="C927" s="30">
        <f>INDEX('Input - Gross flows &amp; stocks'!$Z$6:$AH$5999,UsefulSeries!$A925,8)</f>
        <v>2112.3333333333335</v>
      </c>
      <c r="K927" s="30">
        <v>1555.9335644081214</v>
      </c>
      <c r="L927" s="30">
        <v>5157.7604019082437</v>
      </c>
      <c r="M927" s="30">
        <v>1593.9199534522768</v>
      </c>
    </row>
    <row r="928" spans="1:13" x14ac:dyDescent="0.35">
      <c r="A928" s="30">
        <f>INDEX('Input - Gross flows &amp; stocks'!$Z$6:$AH$5999,UsefulSeries!$A925,3)</f>
        <v>4426.666666666667</v>
      </c>
      <c r="B928" s="30">
        <f>INDEX('Input - Gross flows &amp; stocks'!$Z$6:$AH$5999,UsefulSeries!$A925,6)</f>
        <v>1909</v>
      </c>
      <c r="C928" s="30">
        <f>INDEX('Input - Gross flows &amp; stocks'!$Z$6:$AH$5999,UsefulSeries!$A925,9)</f>
        <v>87734</v>
      </c>
      <c r="K928" s="30">
        <v>2362.1247084563438</v>
      </c>
      <c r="L928" s="30">
        <v>1359.0987582021953</v>
      </c>
      <c r="M928" s="30">
        <v>88739.731360925391</v>
      </c>
    </row>
    <row r="929" spans="1:13" x14ac:dyDescent="0.35">
      <c r="A929" s="30">
        <f>INDEX('Input - Gross flows &amp; stocks'!$Z$6:$AH$5999,UsefulSeries!$A928,1)</f>
        <v>143048.66666666666</v>
      </c>
      <c r="B929" s="30">
        <f>INDEX('Input - Gross flows &amp; stocks'!$Z$6:$AH$5999,UsefulSeries!$A928,4)</f>
        <v>1999.6666666666667</v>
      </c>
      <c r="C929" s="30">
        <f>INDEX('Input - Gross flows &amp; stocks'!$Z$6:$AH$5999,UsefulSeries!$A928,7)</f>
        <v>4407.333333333333</v>
      </c>
      <c r="K929" s="30">
        <f t="array" ref="K929:M931">MMULT(MINVERSE($F$5:$H$7),MMULT(A929:C931,TRANSPOSE(MINVERSE($F$5:$H$7))))</f>
        <v>146509.55432648779</v>
      </c>
      <c r="L929" s="30">
        <v>1872.3054874704965</v>
      </c>
      <c r="M929" s="30">
        <v>2306.3671883877328</v>
      </c>
    </row>
    <row r="930" spans="1:13" x14ac:dyDescent="0.35">
      <c r="A930" s="30">
        <f>INDEX('Input - Gross flows &amp; stocks'!$Z$6:$AH$5999,UsefulSeries!$A928,2)</f>
        <v>1736.3333333333333</v>
      </c>
      <c r="B930" s="30">
        <f>INDEX('Input - Gross flows &amp; stocks'!$Z$6:$AH$5999,UsefulSeries!$A928,5)</f>
        <v>4063</v>
      </c>
      <c r="C930" s="30">
        <f>INDEX('Input - Gross flows &amp; stocks'!$Z$6:$AH$5999,UsefulSeries!$A928,8)</f>
        <v>2092</v>
      </c>
      <c r="K930" s="30">
        <v>1569.8969421590766</v>
      </c>
      <c r="L930" s="30">
        <v>5161.3713566245615</v>
      </c>
      <c r="M930" s="30">
        <v>1570.0086180151143</v>
      </c>
    </row>
    <row r="931" spans="1:13" x14ac:dyDescent="0.35">
      <c r="A931" s="30">
        <f>INDEX('Input - Gross flows &amp; stocks'!$Z$6:$AH$5999,UsefulSeries!$A928,3)</f>
        <v>4381.333333333333</v>
      </c>
      <c r="B931" s="30">
        <f>INDEX('Input - Gross flows &amp; stocks'!$Z$6:$AH$5999,UsefulSeries!$A928,6)</f>
        <v>1851.6666666666667</v>
      </c>
      <c r="C931" s="30">
        <f>INDEX('Input - Gross flows &amp; stocks'!$Z$6:$AH$5999,UsefulSeries!$A928,9)</f>
        <v>87731</v>
      </c>
      <c r="K931" s="30">
        <v>2314.0104076622974</v>
      </c>
      <c r="L931" s="30">
        <v>1293.3165886186057</v>
      </c>
      <c r="M931" s="30">
        <v>88744.275788346655</v>
      </c>
    </row>
    <row r="932" spans="1:13" x14ac:dyDescent="0.35">
      <c r="A932" s="30">
        <f>INDEX('Input - Gross flows &amp; stocks'!$Z$6:$AH$5999,UsefulSeries!$A931,1)</f>
        <v>143362.66666666666</v>
      </c>
      <c r="B932" s="30">
        <f>INDEX('Input - Gross flows &amp; stocks'!$Z$6:$AH$5999,UsefulSeries!$A931,4)</f>
        <v>2020.6666666666667</v>
      </c>
      <c r="C932" s="30">
        <f>INDEX('Input - Gross flows &amp; stocks'!$Z$6:$AH$5999,UsefulSeries!$A931,7)</f>
        <v>4451.666666666667</v>
      </c>
      <c r="K932" s="30">
        <f t="array" ref="K932:M934">MMULT(MINVERSE($F$5:$H$7),MMULT(A932:C934,TRANSPOSE(MINVERSE($F$5:$H$7))))</f>
        <v>146830.89013676983</v>
      </c>
      <c r="L932" s="30">
        <v>1895.88567394354</v>
      </c>
      <c r="M932" s="30">
        <v>2346.98700231681</v>
      </c>
    </row>
    <row r="933" spans="1:13" x14ac:dyDescent="0.35">
      <c r="A933" s="30">
        <f>INDEX('Input - Gross flows &amp; stocks'!$Z$6:$AH$5999,UsefulSeries!$A931,2)</f>
        <v>1720.6666666666667</v>
      </c>
      <c r="B933" s="30">
        <f>INDEX('Input - Gross flows &amp; stocks'!$Z$6:$AH$5999,UsefulSeries!$A931,5)</f>
        <v>4052</v>
      </c>
      <c r="C933" s="30">
        <f>INDEX('Input - Gross flows &amp; stocks'!$Z$6:$AH$5999,UsefulSeries!$A931,8)</f>
        <v>2082.3333333333335</v>
      </c>
      <c r="K933" s="30">
        <v>1551.5426346081499</v>
      </c>
      <c r="L933" s="30">
        <v>5147.426285588951</v>
      </c>
      <c r="M933" s="30">
        <v>1560.9439903304781</v>
      </c>
    </row>
    <row r="934" spans="1:13" x14ac:dyDescent="0.35">
      <c r="A934" s="30">
        <f>INDEX('Input - Gross flows &amp; stocks'!$Z$6:$AH$5999,UsefulSeries!$A931,3)</f>
        <v>4415.333333333333</v>
      </c>
      <c r="B934" s="30">
        <f>INDEX('Input - Gross flows &amp; stocks'!$Z$6:$AH$5999,UsefulSeries!$A931,6)</f>
        <v>1834.6666666666667</v>
      </c>
      <c r="C934" s="30">
        <f>INDEX('Input - Gross flows &amp; stocks'!$Z$6:$AH$5999,UsefulSeries!$A931,9)</f>
        <v>87579.666666666672</v>
      </c>
      <c r="K934" s="30">
        <v>2348.2663468685346</v>
      </c>
      <c r="L934" s="30">
        <v>1275.4891038734922</v>
      </c>
      <c r="M934" s="30">
        <v>88592.414470251068</v>
      </c>
    </row>
    <row r="935" spans="1:13" x14ac:dyDescent="0.35">
      <c r="A935" s="30">
        <f>INDEX('Input - Gross flows &amp; stocks'!$Z$6:$AH$5999,UsefulSeries!$A934,1)</f>
        <v>143931.33333333334</v>
      </c>
      <c r="B935" s="30">
        <f>INDEX('Input - Gross flows &amp; stocks'!$Z$6:$AH$5999,UsefulSeries!$A934,4)</f>
        <v>1944.6666666666667</v>
      </c>
      <c r="C935" s="30">
        <f>INDEX('Input - Gross flows &amp; stocks'!$Z$6:$AH$5999,UsefulSeries!$A934,7)</f>
        <v>4506</v>
      </c>
      <c r="K935" s="30">
        <f t="array" ref="K935:M937">MMULT(MINVERSE($F$5:$H$7),MMULT(A935:C937,TRANSPOSE(MINVERSE($F$5:$H$7))))</f>
        <v>147416.78269745229</v>
      </c>
      <c r="L935" s="30">
        <v>1807.457840785363</v>
      </c>
      <c r="M935" s="30">
        <v>2405.3155989962238</v>
      </c>
    </row>
    <row r="936" spans="1:13" x14ac:dyDescent="0.35">
      <c r="A936" s="30">
        <f>INDEX('Input - Gross flows &amp; stocks'!$Z$6:$AH$5999,UsefulSeries!$A934,2)</f>
        <v>1659</v>
      </c>
      <c r="B936" s="30">
        <f>INDEX('Input - Gross flows &amp; stocks'!$Z$6:$AH$5999,UsefulSeries!$A934,5)</f>
        <v>4049</v>
      </c>
      <c r="C936" s="30">
        <f>INDEX('Input - Gross flows &amp; stocks'!$Z$6:$AH$5999,UsefulSeries!$A934,8)</f>
        <v>2109.6666666666665</v>
      </c>
      <c r="K936" s="30">
        <v>1479.9681873530546</v>
      </c>
      <c r="L936" s="30">
        <v>5143.6538230929264</v>
      </c>
      <c r="M936" s="30">
        <v>1593.7512102158287</v>
      </c>
    </row>
    <row r="937" spans="1:13" x14ac:dyDescent="0.35">
      <c r="A937" s="30">
        <f>INDEX('Input - Gross flows &amp; stocks'!$Z$6:$AH$5999,UsefulSeries!$A934,3)</f>
        <v>4357.333333333333</v>
      </c>
      <c r="B937" s="30">
        <f>INDEX('Input - Gross flows &amp; stocks'!$Z$6:$AH$5999,UsefulSeries!$A934,6)</f>
        <v>1877.3333333333333</v>
      </c>
      <c r="C937" s="30">
        <f>INDEX('Input - Gross flows &amp; stocks'!$Z$6:$AH$5999,UsefulSeries!$A934,9)</f>
        <v>87370</v>
      </c>
      <c r="K937" s="30">
        <v>2290.0120395872427</v>
      </c>
      <c r="L937" s="30">
        <v>1326.1565499822573</v>
      </c>
      <c r="M937" s="30">
        <v>88371.515543606525</v>
      </c>
    </row>
    <row r="938" spans="1:13" x14ac:dyDescent="0.35">
      <c r="A938" s="30">
        <f>INDEX('Input - Gross flows &amp; stocks'!$Z$6:$AH$5999,UsefulSeries!$A937,1)</f>
        <v>144451.66666666666</v>
      </c>
      <c r="B938" s="30">
        <f>INDEX('Input - Gross flows &amp; stocks'!$Z$6:$AH$5999,UsefulSeries!$A937,4)</f>
        <v>1878.3333333333333</v>
      </c>
      <c r="C938" s="30">
        <f>INDEX('Input - Gross flows &amp; stocks'!$Z$6:$AH$5999,UsefulSeries!$A937,7)</f>
        <v>4512</v>
      </c>
      <c r="K938" s="30">
        <f t="array" ref="K938:M940">MMULT(MINVERSE($F$5:$H$7),MMULT(A938:C940,TRANSPOSE(MINVERSE($F$5:$H$7))))</f>
        <v>147950.99423935675</v>
      </c>
      <c r="L938" s="30">
        <v>1729.5355228640774</v>
      </c>
      <c r="M938" s="30">
        <v>2415.4200915021947</v>
      </c>
    </row>
    <row r="939" spans="1:13" x14ac:dyDescent="0.35">
      <c r="A939" s="30">
        <f>INDEX('Input - Gross flows &amp; stocks'!$Z$6:$AH$5999,UsefulSeries!$A937,2)</f>
        <v>1685.6666666666667</v>
      </c>
      <c r="B939" s="30">
        <f>INDEX('Input - Gross flows &amp; stocks'!$Z$6:$AH$5999,UsefulSeries!$A937,5)</f>
        <v>4093</v>
      </c>
      <c r="C939" s="30">
        <f>INDEX('Input - Gross flows &amp; stocks'!$Z$6:$AH$5999,UsefulSeries!$A937,8)</f>
        <v>2058</v>
      </c>
      <c r="K939" s="30">
        <v>1508.6356709495542</v>
      </c>
      <c r="L939" s="30">
        <v>5200.1174483255718</v>
      </c>
      <c r="M939" s="30">
        <v>1529.8185644417001</v>
      </c>
    </row>
    <row r="940" spans="1:13" x14ac:dyDescent="0.35">
      <c r="A940" s="30">
        <f>INDEX('Input - Gross flows &amp; stocks'!$Z$6:$AH$5999,UsefulSeries!$A937,3)</f>
        <v>4354</v>
      </c>
      <c r="B940" s="30">
        <f>INDEX('Input - Gross flows &amp; stocks'!$Z$6:$AH$5999,UsefulSeries!$A937,6)</f>
        <v>1863.3333333333333</v>
      </c>
      <c r="C940" s="30">
        <f>INDEX('Input - Gross flows &amp; stocks'!$Z$6:$AH$5999,UsefulSeries!$A937,9)</f>
        <v>87184.666666666672</v>
      </c>
      <c r="K940" s="30">
        <v>2279.5553136966928</v>
      </c>
      <c r="L940" s="30">
        <v>1306.2308595683837</v>
      </c>
      <c r="M940" s="30">
        <v>88190.740989959551</v>
      </c>
    </row>
    <row r="941" spans="1:13" x14ac:dyDescent="0.35">
      <c r="A941" s="30"/>
      <c r="B941" s="30"/>
      <c r="C941" s="30"/>
    </row>
    <row r="942" spans="1:13" x14ac:dyDescent="0.35">
      <c r="A942" s="30"/>
      <c r="B942" s="30"/>
      <c r="C942" s="30"/>
    </row>
    <row r="943" spans="1:13" x14ac:dyDescent="0.35">
      <c r="A943" s="30"/>
      <c r="B943" s="30"/>
      <c r="C943" s="30"/>
    </row>
    <row r="944" spans="1:13" x14ac:dyDescent="0.35">
      <c r="A944" s="30"/>
      <c r="B944" s="30"/>
      <c r="C944" s="30"/>
    </row>
    <row r="945" spans="1:3" x14ac:dyDescent="0.35">
      <c r="A945" s="30"/>
      <c r="B945" s="30"/>
      <c r="C945" s="30"/>
    </row>
    <row r="946" spans="1:3" x14ac:dyDescent="0.35">
      <c r="A946" s="30"/>
      <c r="B946" s="30"/>
      <c r="C946" s="30"/>
    </row>
    <row r="947" spans="1:3" x14ac:dyDescent="0.35">
      <c r="A947" s="30"/>
      <c r="B947" s="30"/>
      <c r="C947" s="30"/>
    </row>
    <row r="948" spans="1:3" x14ac:dyDescent="0.35">
      <c r="A948" s="30"/>
      <c r="B948" s="30"/>
      <c r="C948" s="30"/>
    </row>
    <row r="949" spans="1:3" x14ac:dyDescent="0.35">
      <c r="A949" s="30"/>
      <c r="B949" s="30"/>
      <c r="C949" s="30"/>
    </row>
    <row r="950" spans="1:3" x14ac:dyDescent="0.35">
      <c r="A950" s="30"/>
      <c r="B950" s="30"/>
      <c r="C950" s="30"/>
    </row>
    <row r="951" spans="1:3" x14ac:dyDescent="0.35">
      <c r="A951" s="30"/>
      <c r="B951" s="30"/>
      <c r="C951" s="30"/>
    </row>
    <row r="952" spans="1:3" x14ac:dyDescent="0.35">
      <c r="A952" s="30"/>
      <c r="B952" s="30"/>
      <c r="C952" s="30"/>
    </row>
    <row r="953" spans="1:3" x14ac:dyDescent="0.35">
      <c r="A953" s="30"/>
      <c r="B953" s="30"/>
      <c r="C953" s="30"/>
    </row>
    <row r="954" spans="1:3" x14ac:dyDescent="0.35">
      <c r="A954" s="30"/>
      <c r="B954" s="30"/>
      <c r="C954" s="30"/>
    </row>
    <row r="955" spans="1:3" x14ac:dyDescent="0.35">
      <c r="A955" s="30"/>
      <c r="B955" s="30"/>
      <c r="C955" s="30"/>
    </row>
    <row r="956" spans="1:3" x14ac:dyDescent="0.35">
      <c r="A956" s="30"/>
      <c r="B956" s="30"/>
      <c r="C956" s="30"/>
    </row>
    <row r="957" spans="1:3" x14ac:dyDescent="0.35">
      <c r="A957" s="30"/>
      <c r="B957" s="30"/>
      <c r="C957" s="30"/>
    </row>
    <row r="958" spans="1:3" x14ac:dyDescent="0.35">
      <c r="A958" s="30"/>
      <c r="B958" s="30"/>
      <c r="C958" s="30"/>
    </row>
    <row r="959" spans="1:3" x14ac:dyDescent="0.35">
      <c r="A959" s="30"/>
      <c r="B959" s="30"/>
      <c r="C959" s="30"/>
    </row>
    <row r="960" spans="1:3" x14ac:dyDescent="0.35">
      <c r="A960" s="30"/>
      <c r="B960" s="30"/>
      <c r="C960" s="30"/>
    </row>
    <row r="961" spans="1:3" x14ac:dyDescent="0.35">
      <c r="A961" s="30"/>
      <c r="B961" s="30"/>
      <c r="C961" s="30"/>
    </row>
    <row r="962" spans="1:3" x14ac:dyDescent="0.35">
      <c r="A962" s="30"/>
      <c r="B962" s="30"/>
      <c r="C962" s="30"/>
    </row>
    <row r="963" spans="1:3" x14ac:dyDescent="0.35">
      <c r="A963" s="30"/>
      <c r="B963" s="30"/>
      <c r="C963" s="30"/>
    </row>
    <row r="964" spans="1:3" x14ac:dyDescent="0.35">
      <c r="A964" s="30"/>
      <c r="B964" s="30"/>
      <c r="C964" s="30"/>
    </row>
    <row r="965" spans="1:3" x14ac:dyDescent="0.35">
      <c r="A965" s="30"/>
      <c r="B965" s="30"/>
      <c r="C965" s="30"/>
    </row>
    <row r="966" spans="1:3" x14ac:dyDescent="0.35">
      <c r="A966" s="30"/>
      <c r="B966" s="30"/>
      <c r="C966" s="30"/>
    </row>
    <row r="967" spans="1:3" x14ac:dyDescent="0.35">
      <c r="A967" s="30"/>
      <c r="B967" s="30"/>
      <c r="C967" s="30"/>
    </row>
    <row r="968" spans="1:3" x14ac:dyDescent="0.35">
      <c r="A968" s="30"/>
      <c r="B968" s="30"/>
      <c r="C968" s="30"/>
    </row>
    <row r="969" spans="1:3" x14ac:dyDescent="0.35">
      <c r="A969" s="30"/>
      <c r="B969" s="30"/>
      <c r="C969" s="30"/>
    </row>
    <row r="970" spans="1:3" x14ac:dyDescent="0.35">
      <c r="A970" s="30"/>
      <c r="B970" s="30"/>
      <c r="C970" s="30"/>
    </row>
    <row r="971" spans="1:3" x14ac:dyDescent="0.35">
      <c r="A971" s="30"/>
      <c r="B971" s="30"/>
      <c r="C971" s="30"/>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0"/>
  </sheetPr>
  <dimension ref="A1:BD2516"/>
  <sheetViews>
    <sheetView zoomScale="85" zoomScaleNormal="85" workbookViewId="0">
      <selection activeCell="A7" sqref="A7"/>
    </sheetView>
  </sheetViews>
  <sheetFormatPr defaultRowHeight="14.5" x14ac:dyDescent="0.35"/>
  <cols>
    <col min="1" max="6" width="10.26953125" bestFit="1" customWidth="1"/>
    <col min="7" max="7" width="10.26953125" customWidth="1"/>
    <col min="9" max="9" width="9.54296875" bestFit="1" customWidth="1"/>
    <col min="11" max="12" width="10.26953125" bestFit="1" customWidth="1"/>
    <col min="14" max="14" width="10.26953125" bestFit="1" customWidth="1"/>
    <col min="15" max="15" width="9.1796875" customWidth="1"/>
    <col min="16" max="17" width="10.54296875" customWidth="1"/>
    <col min="18" max="19" width="9.54296875" customWidth="1"/>
    <col min="20" max="20" width="10.54296875" customWidth="1"/>
    <col min="21" max="21" width="9.81640625" customWidth="1"/>
    <col min="22" max="22" width="9.1796875" hidden="1" customWidth="1"/>
    <col min="23" max="23" width="10.81640625" hidden="1" customWidth="1"/>
    <col min="24" max="24" width="10.453125" hidden="1" customWidth="1"/>
    <col min="25" max="25" width="9.26953125" hidden="1" customWidth="1"/>
    <col min="26" max="26" width="9.453125" hidden="1" customWidth="1"/>
    <col min="27" max="27" width="9.81640625" hidden="1" customWidth="1"/>
    <col min="28" max="28" width="12" hidden="1" customWidth="1"/>
    <col min="29" max="29" width="13.26953125" hidden="1" customWidth="1"/>
    <col min="30" max="30" width="11.1796875" hidden="1" customWidth="1"/>
    <col min="31" max="31" width="13" hidden="1" customWidth="1"/>
    <col min="32" max="32" width="12.54296875" hidden="1" customWidth="1"/>
    <col min="33" max="33" width="11.26953125" hidden="1" customWidth="1"/>
    <col min="34" max="34" width="12.26953125" hidden="1" customWidth="1"/>
    <col min="35" max="35" width="12.1796875" hidden="1" customWidth="1"/>
    <col min="36" max="36" width="1" hidden="1" customWidth="1"/>
    <col min="37" max="37" width="8" hidden="1" customWidth="1"/>
    <col min="38" max="38" width="15.1796875" hidden="1" customWidth="1"/>
    <col min="39" max="39" width="10.81640625" hidden="1" customWidth="1"/>
    <col min="40" max="40" width="9.7265625" hidden="1" customWidth="1"/>
    <col min="41" max="41" width="9.81640625" hidden="1" customWidth="1"/>
    <col min="42" max="42" width="14.453125" hidden="1" customWidth="1"/>
    <col min="43" max="43" width="12.7265625" hidden="1" customWidth="1"/>
    <col min="44" max="44" width="8.26953125" hidden="1" customWidth="1"/>
    <col min="45" max="45" width="8" hidden="1" customWidth="1"/>
    <col min="46" max="46" width="10.54296875" hidden="1" customWidth="1"/>
    <col min="47" max="47" width="8.54296875" hidden="1" customWidth="1"/>
    <col min="48" max="48" width="9.81640625" hidden="1" customWidth="1"/>
    <col min="49" max="49" width="13.1796875" hidden="1" customWidth="1"/>
    <col min="50" max="50" width="11.26953125" hidden="1" customWidth="1"/>
    <col min="51" max="51" width="13.1796875" hidden="1" customWidth="1"/>
    <col min="52" max="52" width="14.1796875" hidden="1" customWidth="1"/>
    <col min="53" max="53" width="13.7265625" hidden="1" customWidth="1"/>
    <col min="54" max="54" width="0.7265625" customWidth="1"/>
    <col min="55" max="55" width="8" customWidth="1"/>
    <col min="56" max="56" width="10.26953125" style="19" bestFit="1" customWidth="1"/>
  </cols>
  <sheetData>
    <row r="1" spans="1:56" ht="19" x14ac:dyDescent="0.4">
      <c r="A1" s="14" t="s">
        <v>413</v>
      </c>
      <c r="BD1" s="48" t="s">
        <v>414</v>
      </c>
    </row>
    <row r="2" spans="1:56" x14ac:dyDescent="0.35">
      <c r="A2" t="s">
        <v>415</v>
      </c>
    </row>
    <row r="4" spans="1:56" x14ac:dyDescent="0.35">
      <c r="A4" s="76" t="s">
        <v>416</v>
      </c>
      <c r="B4" s="76"/>
      <c r="C4" s="76"/>
      <c r="D4" s="76"/>
      <c r="E4" s="76"/>
      <c r="F4" s="76"/>
      <c r="G4" s="76"/>
      <c r="H4" s="76"/>
      <c r="I4" s="76"/>
      <c r="J4" s="76"/>
      <c r="K4" s="76"/>
      <c r="L4" s="76"/>
      <c r="M4" s="76"/>
      <c r="N4" s="76"/>
      <c r="O4" s="76"/>
      <c r="P4" s="76"/>
      <c r="Q4" s="76"/>
      <c r="R4" s="76"/>
      <c r="S4" s="76"/>
      <c r="T4" s="76"/>
      <c r="U4" s="76"/>
      <c r="BD4" s="27" t="s">
        <v>417</v>
      </c>
    </row>
    <row r="5" spans="1:56" s="2" customFormat="1" x14ac:dyDescent="0.35">
      <c r="A5" s="2" t="s">
        <v>418</v>
      </c>
      <c r="I5" s="2" t="s">
        <v>419</v>
      </c>
      <c r="K5" s="2" t="s">
        <v>420</v>
      </c>
      <c r="N5" s="2" t="s">
        <v>421</v>
      </c>
      <c r="P5" s="2" t="s">
        <v>422</v>
      </c>
      <c r="BD5" s="27" t="s">
        <v>423</v>
      </c>
    </row>
    <row r="6" spans="1:56" x14ac:dyDescent="0.35">
      <c r="A6" s="12">
        <f ca="1">INDEX('Flow probs &amp; rates'!$K$5:$K$5999,UsefulSeries!$E4,0)*(1-INDEX('Flow probs &amp; rates'!$K$5:$K$5999,UsefulSeries!$E4,0))/INDEX('Flow probs &amp; rates'!$E$4:$E$5999,UsefulSeries!$E4,0)</f>
        <v>2.1995325753868075E-2</v>
      </c>
      <c r="B6" s="12">
        <f ca="1">-INDEX('Flow probs &amp; rates'!$K$5:$K$5999,UsefulSeries!$E4,0)*(INDEX('Flow probs &amp; rates'!$L$5:$L$5999,UsefulSeries!$E4,0))/INDEX('Flow probs &amp; rates'!$E$4:$E$5999,UsefulSeries!$E4,0)</f>
        <v>-3.1571233098120572E-4</v>
      </c>
      <c r="C6" s="12">
        <v>0</v>
      </c>
      <c r="D6" s="12">
        <v>0</v>
      </c>
      <c r="E6" s="12">
        <v>0</v>
      </c>
      <c r="F6" s="12">
        <v>0</v>
      </c>
      <c r="G6" s="12"/>
      <c r="H6" s="51" t="s">
        <v>390</v>
      </c>
      <c r="I6" s="12">
        <f ca="1">INDEX('Flow probs &amp; rates'!$K$5:$K$5999,UsefulSeries!$E4)</f>
        <v>1.4089873213380271E-2</v>
      </c>
      <c r="J6" s="12"/>
      <c r="K6" s="12">
        <f>-INDEX('Flow probs &amp; rates'!$E$4:$E$5999,UsefulSeries!$E4)</f>
        <v>-0.63155912495491096</v>
      </c>
      <c r="L6" s="12">
        <f>INDEX('Flow probs &amp; rates'!$E$4:$E$5999,UsefulSeries!$E4)</f>
        <v>0.63155912495491096</v>
      </c>
      <c r="M6" s="12"/>
      <c r="N6" s="12">
        <f>INDEX('Flow probs &amp; rates'!$E$5:$E$5999,UsefulSeries!$G4)-INDEX('Flow probs &amp; rates'!$E$4:$E$5999,UsefulSeries!$G4)</f>
        <v>3.8171160343081212E-4</v>
      </c>
      <c r="O6" s="12"/>
      <c r="P6" s="12">
        <f t="array" aca="1" ref="P6:U11" ca="1">MINVERSE(A6:F11)</f>
        <v>45.473533645067768</v>
      </c>
      <c r="Q6" s="12">
        <f ca="1"/>
        <v>0.64991348962457907</v>
      </c>
      <c r="R6" s="12">
        <f ca="1"/>
        <v>0</v>
      </c>
      <c r="S6" s="12">
        <f ca="1"/>
        <v>0</v>
      </c>
      <c r="T6" s="12">
        <f ca="1"/>
        <v>0</v>
      </c>
      <c r="U6" s="12">
        <f ca="1"/>
        <v>0</v>
      </c>
      <c r="V6" s="12"/>
      <c r="W6" s="12">
        <f ca="1">INDEX(P$6:P$6003,UsefulSeries!$I4)</f>
        <v>45.473533645067768</v>
      </c>
      <c r="X6" s="12">
        <f ca="1">INDEX(Q$6:Q$6003,UsefulSeries!$I4)</f>
        <v>0.64991348962457907</v>
      </c>
      <c r="Y6" s="12">
        <f ca="1">INDEX(R$6:R$6003,UsefulSeries!$I4)</f>
        <v>0</v>
      </c>
      <c r="Z6" s="12">
        <f ca="1">INDEX(S$6:S$6003,UsefulSeries!$I4)</f>
        <v>0</v>
      </c>
      <c r="AA6" s="12">
        <f ca="1">INDEX(T$6:T$6003,UsefulSeries!$I4)</f>
        <v>0</v>
      </c>
      <c r="AB6" s="12">
        <f ca="1">INDEX(U$6:U$6003,UsefulSeries!$I4)</f>
        <v>0</v>
      </c>
      <c r="AC6" s="12">
        <f>INDEX( K$6:K$6003,UsefulSeries!$I4)</f>
        <v>-0.63155912495491096</v>
      </c>
      <c r="AD6" s="12">
        <f>INDEX(L$6:L$6003,UsefulSeries!$I4)</f>
        <v>0.63155912495491096</v>
      </c>
      <c r="AE6" s="12"/>
      <c r="AF6" s="12"/>
      <c r="AG6" s="12"/>
      <c r="AH6" s="12"/>
      <c r="AI6" s="12"/>
      <c r="AJ6" s="12"/>
      <c r="AK6" s="12"/>
      <c r="AL6" s="12"/>
      <c r="AM6" s="12"/>
      <c r="AN6" s="12">
        <f ca="1">W6+AE6</f>
        <v>45.473533645067768</v>
      </c>
      <c r="AO6" s="12">
        <f t="shared" ref="AO6:AU6" ca="1" si="0">X6+AF6</f>
        <v>0.64991348962457907</v>
      </c>
      <c r="AP6" s="12">
        <f t="shared" ca="1" si="0"/>
        <v>0</v>
      </c>
      <c r="AQ6" s="12">
        <f t="shared" ca="1" si="0"/>
        <v>0</v>
      </c>
      <c r="AR6" s="12">
        <f t="shared" ca="1" si="0"/>
        <v>0</v>
      </c>
      <c r="AS6" s="12">
        <f t="shared" ca="1" si="0"/>
        <v>0</v>
      </c>
      <c r="AT6" s="12">
        <f t="shared" si="0"/>
        <v>-0.63155912495491096</v>
      </c>
      <c r="AU6" s="12">
        <f t="shared" si="0"/>
        <v>0.63155912495491096</v>
      </c>
      <c r="AV6" s="12"/>
      <c r="AW6" s="12">
        <f ca="1">INDEX(I$6:I$6003,UsefulSeries!$I4)</f>
        <v>1.4089873213380271E-2</v>
      </c>
      <c r="AX6" s="12"/>
      <c r="AY6" s="12"/>
      <c r="AZ6" s="12">
        <f t="array" aca="1" ref="AZ6:AZ11" ca="1">MMULT(W6:AB11,AW6:AW11)</f>
        <v>0.64991348962457907</v>
      </c>
      <c r="BA6" s="12"/>
      <c r="BB6" s="12">
        <f ca="1">AZ6+AX6</f>
        <v>0.64991348962457907</v>
      </c>
      <c r="BC6" s="51" t="s">
        <v>390</v>
      </c>
      <c r="BD6" s="38">
        <f t="array" aca="1" ref="BD6:BD13" ca="1">MMULT(MINVERSE(AN6:AU13),BB6:BB13)</f>
        <v>1.3255351554953275E-2</v>
      </c>
    </row>
    <row r="7" spans="1:56" x14ac:dyDescent="0.35">
      <c r="A7" s="12">
        <f ca="1">-INDEX('Flow probs &amp; rates'!$K$5:$K$5999,UsefulSeries!$E4,0)*(INDEX('Flow probs &amp; rates'!$L$5:$L$5999,UsefulSeries!$E4,0))/INDEX('Flow probs &amp; rates'!$E$4:$E$5999,UsefulSeries!$E4,0)</f>
        <v>-3.1571233098120572E-4</v>
      </c>
      <c r="B7" s="12">
        <f ca="1">INDEX('Flow probs &amp; rates'!$L$5:$L$5999,UsefulSeries!$E4,0)*(1-INDEX('Flow probs &amp; rates'!$L$5:$L$5999,UsefulSeries!$E4,0))/INDEX('Flow probs &amp; rates'!$E$4:$E$5999,UsefulSeries!$E4,0)</f>
        <v>2.2089948176532939E-2</v>
      </c>
      <c r="C7" s="12">
        <v>0</v>
      </c>
      <c r="D7" s="12">
        <v>0</v>
      </c>
      <c r="E7" s="12">
        <v>0</v>
      </c>
      <c r="F7" s="12">
        <v>0</v>
      </c>
      <c r="G7" s="12"/>
      <c r="H7" s="51" t="s">
        <v>391</v>
      </c>
      <c r="I7" s="12">
        <f ca="1">INDEX('Flow probs &amp; rates'!$L$5:$L$5999,UsefulSeries!$E4)</f>
        <v>1.4151369602291124E-2</v>
      </c>
      <c r="J7" s="12"/>
      <c r="K7" s="12">
        <f>-INDEX('Flow probs &amp; rates'!$E$4:$E$5999,UsefulSeries!$E4)</f>
        <v>-0.63155912495491096</v>
      </c>
      <c r="L7" s="12"/>
      <c r="M7" s="12"/>
      <c r="N7" s="12">
        <f>INDEX('Flow probs &amp; rates'!$F$5:$F$5999,UsefulSeries!$G4)-INDEX('Flow probs &amp; rates'!$F$4:$F$5999,UsefulSeries!$G4)</f>
        <v>-3.0229557359143927E-4</v>
      </c>
      <c r="O7" s="12"/>
      <c r="P7" s="12">
        <f ca="1"/>
        <v>0.64991348962457907</v>
      </c>
      <c r="Q7" s="12">
        <f ca="1"/>
        <v>45.278747496805117</v>
      </c>
      <c r="R7" s="12">
        <f ca="1"/>
        <v>0</v>
      </c>
      <c r="S7" s="12">
        <f ca="1"/>
        <v>0</v>
      </c>
      <c r="T7" s="12">
        <f ca="1"/>
        <v>0</v>
      </c>
      <c r="U7" s="12">
        <f ca="1"/>
        <v>0</v>
      </c>
      <c r="V7" s="12"/>
      <c r="W7" s="12">
        <f ca="1">INDEX(P$7:P$6003,UsefulSeries!$I4)</f>
        <v>0.64991348962457907</v>
      </c>
      <c r="X7" s="12">
        <f ca="1">INDEX(Q$7:Q$6003,UsefulSeries!$I4)</f>
        <v>45.278747496805117</v>
      </c>
      <c r="Y7" s="12">
        <f ca="1">INDEX(R$7:R$6003,UsefulSeries!$I4)</f>
        <v>0</v>
      </c>
      <c r="Z7" s="12">
        <f ca="1">INDEX(S$7:S$6003,UsefulSeries!$I4)</f>
        <v>0</v>
      </c>
      <c r="AA7" s="12">
        <f ca="1">INDEX(T$7:T$6003,UsefulSeries!$I4)</f>
        <v>0</v>
      </c>
      <c r="AB7" s="12">
        <f ca="1">INDEX(U$7:U$6003,UsefulSeries!$I4)</f>
        <v>0</v>
      </c>
      <c r="AC7" s="12">
        <f>INDEX( K$7:K$6003,UsefulSeries!$I4,1)</f>
        <v>-0.63155912495491096</v>
      </c>
      <c r="AD7" s="12">
        <f>INDEX(L$7:L$6003,UsefulSeries!$I4,1)</f>
        <v>0</v>
      </c>
      <c r="AE7" s="12"/>
      <c r="AF7" s="12"/>
      <c r="AG7" s="12"/>
      <c r="AH7" s="12"/>
      <c r="AI7" s="12"/>
      <c r="AJ7" s="12"/>
      <c r="AK7" s="12"/>
      <c r="AL7" s="12"/>
      <c r="AM7" s="12"/>
      <c r="AN7" s="12">
        <f t="shared" ref="AN7:AN14" ca="1" si="1">W7+AE7</f>
        <v>0.64991348962457907</v>
      </c>
      <c r="AO7" s="12">
        <f t="shared" ref="AO7:AO14" ca="1" si="2">X7+AF7</f>
        <v>45.278747496805117</v>
      </c>
      <c r="AP7" s="12">
        <f t="shared" ref="AP7:AP14" ca="1" si="3">Y7+AG7</f>
        <v>0</v>
      </c>
      <c r="AQ7" s="12">
        <f t="shared" ref="AQ7:AQ14" ca="1" si="4">Z7+AH7</f>
        <v>0</v>
      </c>
      <c r="AR7" s="12">
        <f t="shared" ref="AR7:AR14" ca="1" si="5">AA7+AI7</f>
        <v>0</v>
      </c>
      <c r="AS7" s="12">
        <f t="shared" ref="AS7:AS14" ca="1" si="6">AB7+AJ7</f>
        <v>0</v>
      </c>
      <c r="AT7" s="12">
        <f t="shared" ref="AT7:AT14" si="7">AC7+AK7</f>
        <v>-0.63155912495491096</v>
      </c>
      <c r="AU7" s="12">
        <f t="shared" ref="AU7:AU14" si="8">AD7+AL7</f>
        <v>0</v>
      </c>
      <c r="AV7" s="12"/>
      <c r="AW7" s="12">
        <f ca="1">INDEX(I$7:I$6003,UsefulSeries!$I4)</f>
        <v>1.4151369602291124E-2</v>
      </c>
      <c r="AX7" s="12"/>
      <c r="AY7" s="12"/>
      <c r="AZ7" s="12">
        <f ca="1"/>
        <v>0.64991348962457907</v>
      </c>
      <c r="BA7" s="12"/>
      <c r="BB7" s="12">
        <f t="shared" ref="BB7:BB70" ca="1" si="9">AZ7+AX7</f>
        <v>0.64991348962457907</v>
      </c>
      <c r="BC7" s="51" t="s">
        <v>391</v>
      </c>
      <c r="BD7" s="38">
        <f ca="1"/>
        <v>1.4192569573000254E-2</v>
      </c>
    </row>
    <row r="8" spans="1:56" x14ac:dyDescent="0.35">
      <c r="A8" s="12">
        <v>0</v>
      </c>
      <c r="B8" s="12">
        <v>0</v>
      </c>
      <c r="C8" s="12">
        <f ca="1">INDEX('Flow probs &amp; rates'!$M$5:$M$5999,UsefulSeries!$E4,0)*(1-INDEX('Flow probs &amp; rates'!$M$5:$M$5999,UsefulSeries!$E4,0))/INDEX('Flow probs &amp; rates'!$F$4:$F$5999,UsefulSeries!$E4,0)</f>
        <v>5.4407965785180865</v>
      </c>
      <c r="D8" s="12">
        <f ca="1">-INDEX('Flow probs &amp; rates'!$M$5:$M$5999,UsefulSeries!$E4,0)*(INDEX('Flow probs &amp; rates'!$O$5:$O$5999,UsefulSeries!$E4,0))/INDEX('Flow probs &amp; rates'!$F$4:$F$5999,UsefulSeries!$E4,0)</f>
        <v>-0.98466034116977175</v>
      </c>
      <c r="E8" s="12">
        <v>0</v>
      </c>
      <c r="F8" s="12">
        <v>0</v>
      </c>
      <c r="G8" s="12"/>
      <c r="H8" s="51" t="s">
        <v>392</v>
      </c>
      <c r="I8" s="12">
        <f ca="1">INDEX('Flow probs &amp; rates'!$M$5:$M$5999,UsefulSeries!$E4)</f>
        <v>0.25907634359155712</v>
      </c>
      <c r="J8" s="12"/>
      <c r="K8" s="12">
        <f>INDEX('Flow probs &amp; rates'!$F$4:$F$5999,UsefulSeries!$E4)</f>
        <v>3.5280824969763841E-2</v>
      </c>
      <c r="L8" s="12">
        <f>-INDEX('Flow probs &amp; rates'!$F$4:$F$5999,UsefulSeries!$E4)</f>
        <v>-3.5280824969763841E-2</v>
      </c>
      <c r="M8" s="12"/>
      <c r="N8" s="12">
        <f>INDEX('Flow probs &amp; rates'!$E$5:$E$5999,UsefulSeries!$G6)-INDEX('Flow probs &amp; rates'!$E$4:$E$5999,UsefulSeries!$G6)</f>
        <v>-2.3547619098127637E-3</v>
      </c>
      <c r="O8" s="12"/>
      <c r="P8" s="12">
        <f ca="1"/>
        <v>0</v>
      </c>
      <c r="Q8" s="12">
        <f ca="1"/>
        <v>0</v>
      </c>
      <c r="R8" s="12">
        <f ca="1"/>
        <v>0.19431849397015633</v>
      </c>
      <c r="S8" s="12">
        <f ca="1"/>
        <v>5.8139233136580239E-2</v>
      </c>
      <c r="T8" s="12">
        <f ca="1"/>
        <v>0</v>
      </c>
      <c r="U8" s="12">
        <f ca="1"/>
        <v>0</v>
      </c>
      <c r="V8" s="12"/>
      <c r="W8" s="12">
        <f ca="1">INDEX(P$8:P$6003,UsefulSeries!$I4)</f>
        <v>0</v>
      </c>
      <c r="X8" s="12">
        <f ca="1">INDEX(Q$8:Q$6003,UsefulSeries!$I4)</f>
        <v>0</v>
      </c>
      <c r="Y8" s="12">
        <f ca="1">INDEX(R$8:R$6003,UsefulSeries!$I4)</f>
        <v>0.19431849397015633</v>
      </c>
      <c r="Z8" s="12">
        <f ca="1">INDEX(S$8:S$6003,UsefulSeries!$I4)</f>
        <v>5.8139233136580239E-2</v>
      </c>
      <c r="AA8" s="12">
        <f ca="1">INDEX(T$8:T$6003,UsefulSeries!$I4)</f>
        <v>0</v>
      </c>
      <c r="AB8" s="12">
        <f ca="1">INDEX(U$8:U$6003,UsefulSeries!$I4)</f>
        <v>0</v>
      </c>
      <c r="AC8" s="12">
        <f>INDEX( K$8:K$6003,UsefulSeries!$I4)</f>
        <v>3.5280824969763841E-2</v>
      </c>
      <c r="AD8" s="12">
        <f>INDEX(L$8:L$6003,UsefulSeries!$I4)</f>
        <v>-3.5280824969763841E-2</v>
      </c>
      <c r="AE8" s="12"/>
      <c r="AF8" s="12"/>
      <c r="AG8" s="12"/>
      <c r="AH8" s="12"/>
      <c r="AI8" s="12"/>
      <c r="AJ8" s="12"/>
      <c r="AK8" s="12"/>
      <c r="AL8" s="12"/>
      <c r="AM8" s="12"/>
      <c r="AN8" s="12">
        <f t="shared" ca="1" si="1"/>
        <v>0</v>
      </c>
      <c r="AO8" s="12">
        <f t="shared" ca="1" si="2"/>
        <v>0</v>
      </c>
      <c r="AP8" s="12">
        <f t="shared" ca="1" si="3"/>
        <v>0.19431849397015633</v>
      </c>
      <c r="AQ8" s="12">
        <f t="shared" ca="1" si="4"/>
        <v>5.8139233136580239E-2</v>
      </c>
      <c r="AR8" s="12">
        <f t="shared" ca="1" si="5"/>
        <v>0</v>
      </c>
      <c r="AS8" s="12">
        <f t="shared" ca="1" si="6"/>
        <v>0</v>
      </c>
      <c r="AT8" s="12">
        <f t="shared" si="7"/>
        <v>3.5280824969763841E-2</v>
      </c>
      <c r="AU8" s="12">
        <f t="shared" si="8"/>
        <v>-3.5280824969763841E-2</v>
      </c>
      <c r="AV8" s="12"/>
      <c r="AW8" s="12">
        <f ca="1">INDEX(I$8:I$6003,UsefulSeries!$I4)</f>
        <v>0.25907634359155712</v>
      </c>
      <c r="AX8" s="12"/>
      <c r="AY8" s="12"/>
      <c r="AZ8" s="12">
        <f ca="1"/>
        <v>5.8139233136580239E-2</v>
      </c>
      <c r="BA8" s="12"/>
      <c r="BB8" s="12">
        <f t="shared" ca="1" si="9"/>
        <v>5.8139233136580239E-2</v>
      </c>
      <c r="BC8" s="51" t="s">
        <v>392</v>
      </c>
      <c r="BD8" s="38">
        <f ca="1"/>
        <v>0.26844358482460218</v>
      </c>
    </row>
    <row r="9" spans="1:56" x14ac:dyDescent="0.35">
      <c r="A9" s="12">
        <v>0</v>
      </c>
      <c r="B9" s="12">
        <v>0</v>
      </c>
      <c r="C9" s="12">
        <f ca="1">-INDEX('Flow probs &amp; rates'!$M$5:$M$5999,UsefulSeries!$E4,0)*(INDEX('Flow probs &amp; rates'!$O$5:$O$5999,UsefulSeries!$E4,0))/INDEX('Flow probs &amp; rates'!$F$4:$F$5999,UsefulSeries!$E4,0)</f>
        <v>-0.98466034116977175</v>
      </c>
      <c r="D9" s="12">
        <f ca="1">INDEX('Flow probs &amp; rates'!$O$5:$O$5999,UsefulSeries!$E4,0)*(1-INDEX('Flow probs &amp; rates'!$O$5:$O$5999,UsefulSeries!$E4,0))/INDEX('Flow probs &amp; rates'!$F$4:$F$5999,UsefulSeries!$E4,0)</f>
        <v>3.2910257711649082</v>
      </c>
      <c r="E9" s="12">
        <v>0</v>
      </c>
      <c r="F9" s="12">
        <v>0</v>
      </c>
      <c r="G9" s="12"/>
      <c r="H9" s="51" t="s">
        <v>394</v>
      </c>
      <c r="I9" s="12">
        <f ca="1">INDEX('Flow probs &amp; rates'!$O$5:$O$5999,UsefulSeries!$E4)</f>
        <v>0.13409031743263639</v>
      </c>
      <c r="J9" s="12"/>
      <c r="K9" s="12"/>
      <c r="L9" s="12">
        <f>-INDEX('Flow probs &amp; rates'!$F$4:$F$5999,UsefulSeries!$E4)</f>
        <v>-3.5280824969763841E-2</v>
      </c>
      <c r="M9" s="12"/>
      <c r="N9" s="12">
        <f>INDEX('Flow probs &amp; rates'!$F$5:$F$5999,UsefulSeries!$G6)-INDEX('Flow probs &amp; rates'!$F$4:$F$5999,UsefulSeries!$G6)</f>
        <v>1.026725453439313E-3</v>
      </c>
      <c r="O9" s="12"/>
      <c r="P9" s="12">
        <f ca="1"/>
        <v>0</v>
      </c>
      <c r="Q9" s="12">
        <f ca="1"/>
        <v>0</v>
      </c>
      <c r="R9" s="12">
        <f ca="1"/>
        <v>5.8139233136580239E-2</v>
      </c>
      <c r="S9" s="12">
        <f ca="1"/>
        <v>0.32125163114763011</v>
      </c>
      <c r="T9" s="12">
        <f ca="1"/>
        <v>0</v>
      </c>
      <c r="U9" s="12">
        <f ca="1"/>
        <v>0</v>
      </c>
      <c r="V9" s="12"/>
      <c r="W9" s="12">
        <f ca="1">INDEX(P$9:P$6003,UsefulSeries!$I4)</f>
        <v>0</v>
      </c>
      <c r="X9" s="12">
        <f ca="1">INDEX(Q$9:Q$6003,UsefulSeries!$I4)</f>
        <v>0</v>
      </c>
      <c r="Y9" s="12">
        <f ca="1">INDEX(R$9:R$6003,UsefulSeries!$I4)</f>
        <v>5.8139233136580239E-2</v>
      </c>
      <c r="Z9" s="12">
        <f ca="1">INDEX(S$9:S$6003,UsefulSeries!$I4)</f>
        <v>0.32125163114763011</v>
      </c>
      <c r="AA9" s="12">
        <f ca="1">INDEX(T$9:T$6003,UsefulSeries!$I4)</f>
        <v>0</v>
      </c>
      <c r="AB9" s="12">
        <f ca="1">INDEX(U$9:U$6003,UsefulSeries!$I4)</f>
        <v>0</v>
      </c>
      <c r="AC9" s="12">
        <f>INDEX( K$9:K$6003,UsefulSeries!$I4)</f>
        <v>0</v>
      </c>
      <c r="AD9" s="12">
        <f>INDEX(L$9:L$6003,UsefulSeries!$I4)</f>
        <v>-3.5280824969763841E-2</v>
      </c>
      <c r="AE9" s="12"/>
      <c r="AF9" s="12"/>
      <c r="AG9" s="12"/>
      <c r="AH9" s="12"/>
      <c r="AI9" s="12"/>
      <c r="AJ9" s="12"/>
      <c r="AK9" s="12"/>
      <c r="AL9" s="12"/>
      <c r="AM9" s="12"/>
      <c r="AN9" s="12">
        <f t="shared" ca="1" si="1"/>
        <v>0</v>
      </c>
      <c r="AO9" s="12">
        <f t="shared" ca="1" si="2"/>
        <v>0</v>
      </c>
      <c r="AP9" s="12">
        <f t="shared" ca="1" si="3"/>
        <v>5.8139233136580239E-2</v>
      </c>
      <c r="AQ9" s="12">
        <f t="shared" ca="1" si="4"/>
        <v>0.32125163114763011</v>
      </c>
      <c r="AR9" s="12">
        <f t="shared" ca="1" si="5"/>
        <v>0</v>
      </c>
      <c r="AS9" s="12">
        <f t="shared" ca="1" si="6"/>
        <v>0</v>
      </c>
      <c r="AT9" s="12">
        <f t="shared" si="7"/>
        <v>0</v>
      </c>
      <c r="AU9" s="12">
        <f t="shared" si="8"/>
        <v>-3.5280824969763841E-2</v>
      </c>
      <c r="AV9" s="12"/>
      <c r="AW9" s="12">
        <f ca="1">INDEX(I$9:I$6003,UsefulSeries!$I4)</f>
        <v>0.13409031743263639</v>
      </c>
      <c r="AX9" s="12"/>
      <c r="AY9" s="12"/>
      <c r="AZ9" s="12">
        <f ca="1"/>
        <v>5.8139233136580246E-2</v>
      </c>
      <c r="BA9" s="12"/>
      <c r="BB9" s="12">
        <f t="shared" ca="1" si="9"/>
        <v>5.8139233136580246E-2</v>
      </c>
      <c r="BC9" s="51" t="s">
        <v>394</v>
      </c>
      <c r="BD9" s="38">
        <f ca="1"/>
        <v>0.13921944595588129</v>
      </c>
    </row>
    <row r="10" spans="1:56" x14ac:dyDescent="0.35">
      <c r="A10" s="12">
        <v>0</v>
      </c>
      <c r="B10" s="12">
        <v>0</v>
      </c>
      <c r="C10" s="12">
        <v>0</v>
      </c>
      <c r="D10" s="12">
        <v>0</v>
      </c>
      <c r="E10" s="12">
        <f ca="1">INDEX('Flow probs &amp; rates'!$P$5:$P$5999,UsefulSeries!$E4,0)*(1-INDEX('Flow probs &amp; rates'!$P$5:$P$5999,UsefulSeries!$E4,0))/INDEX('Flow probs &amp; rates'!$G$4:$G$5999,UsefulSeries!$E4,0)</f>
        <v>7.251486819585086E-2</v>
      </c>
      <c r="F10" s="12">
        <f ca="1">-INDEX('Flow probs &amp; rates'!$P$5:$P$5999,UsefulSeries!$E4,0)*(INDEX('Flow probs &amp; rates'!$Q$5:$Q$5999,UsefulSeries!$E4,0))/INDEX('Flow probs &amp; rates'!$G$4:$G$5999,UsefulSeries!$E4,0)</f>
        <v>-1.3568455605722993E-3</v>
      </c>
      <c r="G10" s="12"/>
      <c r="H10" s="51" t="s">
        <v>395</v>
      </c>
      <c r="I10" s="12">
        <f ca="1">INDEX('Flow probs &amp; rates'!$P$5:$P$5999,UsefulSeries!$E4)</f>
        <v>2.477274606703718E-2</v>
      </c>
      <c r="J10" s="12"/>
      <c r="K10" s="12">
        <f>INDEX('Flow probs &amp; rates'!$G$4:$G$5999,UsefulSeries!$E4)</f>
        <v>0.33316005007532518</v>
      </c>
      <c r="L10" s="12"/>
      <c r="M10" s="12"/>
      <c r="N10" s="12">
        <f>INDEX('Flow probs &amp; rates'!$E$5:$E$5999,UsefulSeries!$G8)-INDEX('Flow probs &amp; rates'!$E$4:$E$5999,UsefulSeries!$G8)</f>
        <v>1.1328277033472167E-3</v>
      </c>
      <c r="O10" s="12"/>
      <c r="P10" s="12">
        <f ca="1"/>
        <v>0</v>
      </c>
      <c r="Q10" s="12">
        <f ca="1"/>
        <v>0</v>
      </c>
      <c r="R10" s="12">
        <f ca="1"/>
        <v>0</v>
      </c>
      <c r="S10" s="12">
        <f ca="1"/>
        <v>0</v>
      </c>
      <c r="T10" s="12">
        <f ca="1"/>
        <v>13.796789446634051</v>
      </c>
      <c r="U10" s="12">
        <f ca="1"/>
        <v>0.34813707786696424</v>
      </c>
      <c r="V10" s="12"/>
      <c r="W10" s="12">
        <f ca="1">INDEX(P$10:P$6003,UsefulSeries!$I4)</f>
        <v>0</v>
      </c>
      <c r="X10" s="12">
        <f ca="1">INDEX(Q$10:Q$6003,UsefulSeries!$I4)</f>
        <v>0</v>
      </c>
      <c r="Y10" s="12">
        <f ca="1">INDEX(R$10:R$6003,UsefulSeries!$I4)</f>
        <v>0</v>
      </c>
      <c r="Z10" s="12">
        <f ca="1">INDEX(S$10:S$6003,UsefulSeries!$I4)</f>
        <v>0</v>
      </c>
      <c r="AA10" s="12">
        <f ca="1">INDEX(T$10:T$6003,UsefulSeries!$I4)</f>
        <v>13.796789446634051</v>
      </c>
      <c r="AB10" s="12">
        <f ca="1">INDEX(U$10:U$6003,UsefulSeries!$I4)</f>
        <v>0.34813707786696424</v>
      </c>
      <c r="AC10" s="12">
        <f>INDEX( K$10:K$6003,UsefulSeries!$I4)</f>
        <v>0.33316005007532518</v>
      </c>
      <c r="AD10" s="12">
        <f>INDEX(L$10:L$6003,UsefulSeries!$I4)</f>
        <v>0</v>
      </c>
      <c r="AE10" s="12"/>
      <c r="AF10" s="12"/>
      <c r="AG10" s="12"/>
      <c r="AH10" s="12"/>
      <c r="AI10" s="12"/>
      <c r="AJ10" s="12"/>
      <c r="AK10" s="12"/>
      <c r="AL10" s="12"/>
      <c r="AM10" s="12"/>
      <c r="AN10" s="12">
        <f t="shared" ca="1" si="1"/>
        <v>0</v>
      </c>
      <c r="AO10" s="12">
        <f t="shared" ca="1" si="2"/>
        <v>0</v>
      </c>
      <c r="AP10" s="12">
        <f t="shared" ca="1" si="3"/>
        <v>0</v>
      </c>
      <c r="AQ10" s="12">
        <f t="shared" ca="1" si="4"/>
        <v>0</v>
      </c>
      <c r="AR10" s="12">
        <f t="shared" ca="1" si="5"/>
        <v>13.796789446634051</v>
      </c>
      <c r="AS10" s="12">
        <f t="shared" ca="1" si="6"/>
        <v>0.34813707786696424</v>
      </c>
      <c r="AT10" s="12">
        <f t="shared" si="7"/>
        <v>0.33316005007532518</v>
      </c>
      <c r="AU10" s="12">
        <f t="shared" si="8"/>
        <v>0</v>
      </c>
      <c r="AV10" s="12"/>
      <c r="AW10" s="12">
        <f ca="1">INDEX(I$10:I$6003,UsefulSeries!$I4)</f>
        <v>2.477274606703718E-2</v>
      </c>
      <c r="AX10" s="12"/>
      <c r="AY10" s="12"/>
      <c r="AZ10" s="12">
        <f ca="1"/>
        <v>0.3481370778669643</v>
      </c>
      <c r="BA10" s="12"/>
      <c r="BB10" s="12">
        <f t="shared" ca="1" si="9"/>
        <v>0.3481370778669643</v>
      </c>
      <c r="BC10" s="51" t="s">
        <v>395</v>
      </c>
      <c r="BD10" s="38">
        <f ca="1"/>
        <v>2.4750222964954837E-2</v>
      </c>
    </row>
    <row r="11" spans="1:56" x14ac:dyDescent="0.35">
      <c r="A11" s="12">
        <v>0</v>
      </c>
      <c r="B11" s="12">
        <v>0</v>
      </c>
      <c r="C11" s="12">
        <v>0</v>
      </c>
      <c r="D11" s="12">
        <v>0</v>
      </c>
      <c r="E11" s="12">
        <f ca="1">-INDEX('Flow probs &amp; rates'!$P$5:$P$5999,UsefulSeries!$E4,0)*(INDEX('Flow probs &amp; rates'!$Q$5:$Q$5999,UsefulSeries!$E4,0))/INDEX('Flow probs &amp; rates'!$G$4:$G$5999,UsefulSeries!$E4,0)</f>
        <v>-1.3568455605722993E-3</v>
      </c>
      <c r="F11" s="12">
        <f ca="1">INDEX('Flow probs &amp; rates'!$Q$5:$Q$5999,UsefulSeries!$E4,0)*(1-INDEX('Flow probs &amp; rates'!$Q$5:$Q$5999,UsefulSeries!$E4,0))/INDEX('Flow probs &amp; rates'!$G$4:$G$5999,UsefulSeries!$E4,0)</f>
        <v>5.377224576455425E-2</v>
      </c>
      <c r="G11" s="12"/>
      <c r="H11" s="51" t="s">
        <v>396</v>
      </c>
      <c r="I11" s="12">
        <f ca="1">INDEX('Flow probs &amp; rates'!$Q$5:$Q$5999,UsefulSeries!$E4)</f>
        <v>1.8247744262241763E-2</v>
      </c>
      <c r="J11" s="12"/>
      <c r="K11" s="12"/>
      <c r="L11" s="12">
        <f>INDEX('Flow probs &amp; rates'!$G$4:$G$5999,UsefulSeries!$E4)</f>
        <v>0.33316005007532518</v>
      </c>
      <c r="M11" s="12"/>
      <c r="N11" s="12">
        <f>INDEX('Flow probs &amp; rates'!$F$5:$F$5999,UsefulSeries!$G8)-INDEX('Flow probs &amp; rates'!$F$4:$F$5999,UsefulSeries!$G8)</f>
        <v>-3.168691906046614E-4</v>
      </c>
      <c r="O11" s="12"/>
      <c r="P11" s="12">
        <f ca="1"/>
        <v>0</v>
      </c>
      <c r="Q11" s="12">
        <f ca="1"/>
        <v>0</v>
      </c>
      <c r="R11" s="12">
        <f ca="1"/>
        <v>0</v>
      </c>
      <c r="S11" s="12">
        <f ca="1"/>
        <v>0</v>
      </c>
      <c r="T11" s="12">
        <f ca="1"/>
        <v>0.3481370778669643</v>
      </c>
      <c r="U11" s="12">
        <f ca="1"/>
        <v>18.605738964841017</v>
      </c>
      <c r="V11" s="12"/>
      <c r="W11" s="12">
        <f ca="1">INDEX(P$11:P$6003,UsefulSeries!$I4)</f>
        <v>0</v>
      </c>
      <c r="X11" s="12">
        <f ca="1">INDEX(Q$11:Q$6003,UsefulSeries!$I4)</f>
        <v>0</v>
      </c>
      <c r="Y11" s="12">
        <f ca="1">INDEX(R$11:R$6003,UsefulSeries!$I4)</f>
        <v>0</v>
      </c>
      <c r="Z11" s="12">
        <f ca="1">INDEX(S$11:S$6003,UsefulSeries!$I4)</f>
        <v>0</v>
      </c>
      <c r="AA11" s="12">
        <f ca="1">INDEX(T$11:T$6003,UsefulSeries!$I4)</f>
        <v>0.3481370778669643</v>
      </c>
      <c r="AB11" s="12">
        <f ca="1">INDEX(U$11:U$6003,UsefulSeries!$I4)</f>
        <v>18.605738964841017</v>
      </c>
      <c r="AC11" s="12">
        <f>INDEX( K$11:K$6003,UsefulSeries!$I4)</f>
        <v>0</v>
      </c>
      <c r="AD11" s="12">
        <f>INDEX(L$11:L$6003,UsefulSeries!$I4)</f>
        <v>0.33316005007532518</v>
      </c>
      <c r="AE11" s="12"/>
      <c r="AF11" s="12"/>
      <c r="AG11" s="12"/>
      <c r="AH11" s="12"/>
      <c r="AI11" s="12"/>
      <c r="AJ11" s="12"/>
      <c r="AK11" s="12"/>
      <c r="AL11" s="12"/>
      <c r="AM11" s="12"/>
      <c r="AN11" s="12">
        <f t="shared" ca="1" si="1"/>
        <v>0</v>
      </c>
      <c r="AO11" s="12">
        <f t="shared" ca="1" si="2"/>
        <v>0</v>
      </c>
      <c r="AP11" s="12">
        <f t="shared" ca="1" si="3"/>
        <v>0</v>
      </c>
      <c r="AQ11" s="12">
        <f t="shared" ca="1" si="4"/>
        <v>0</v>
      </c>
      <c r="AR11" s="12">
        <f t="shared" ca="1" si="5"/>
        <v>0.3481370778669643</v>
      </c>
      <c r="AS11" s="12">
        <f t="shared" ca="1" si="6"/>
        <v>18.605738964841017</v>
      </c>
      <c r="AT11" s="12">
        <f t="shared" si="7"/>
        <v>0</v>
      </c>
      <c r="AU11" s="12">
        <f t="shared" si="8"/>
        <v>0.33316005007532518</v>
      </c>
      <c r="AV11" s="12"/>
      <c r="AW11" s="12">
        <f ca="1">INDEX(I$11:I$6003,UsefulSeries!$I4)</f>
        <v>1.8247744262241763E-2</v>
      </c>
      <c r="AX11" s="12"/>
      <c r="AY11" s="12"/>
      <c r="AZ11" s="12">
        <f ca="1"/>
        <v>0.3481370778669643</v>
      </c>
      <c r="BA11" s="12"/>
      <c r="BB11" s="12">
        <f t="shared" ca="1" si="9"/>
        <v>0.3481370778669643</v>
      </c>
      <c r="BC11" s="51" t="s">
        <v>396</v>
      </c>
      <c r="BD11" s="38">
        <f ca="1"/>
        <v>1.7135470569510067E-2</v>
      </c>
    </row>
    <row r="12" spans="1:56" x14ac:dyDescent="0.35">
      <c r="A12" s="12">
        <f ca="1">INDEX('Flow probs &amp; rates'!$K$5:$K$5999,UsefulSeries!$E10,0)*(1-INDEX('Flow probs &amp; rates'!$K$5:$K$5999,UsefulSeries!$E10,0))/INDEX('Flow probs &amp; rates'!$E$4:$E$5999,UsefulSeries!$E10,0)</f>
        <v>2.199677747484417E-2</v>
      </c>
      <c r="B12" s="12">
        <f ca="1">-INDEX('Flow probs &amp; rates'!$K$5:$K$5999,UsefulSeries!$E10,0)*(INDEX('Flow probs &amp; rates'!$L$5:$L$5999,UsefulSeries!$E10,0))/INDEX('Flow probs &amp; rates'!$E$4:$E$5999,UsefulSeries!$E10,0)</f>
        <v>-3.1686194150137864E-4</v>
      </c>
      <c r="C12" s="12">
        <v>0</v>
      </c>
      <c r="D12" s="12">
        <v>0</v>
      </c>
      <c r="E12" s="12">
        <v>0</v>
      </c>
      <c r="F12" s="12">
        <v>0</v>
      </c>
      <c r="G12" s="12"/>
      <c r="H12" s="12" t="s">
        <v>424</v>
      </c>
      <c r="I12" s="12">
        <f ca="1">INDEX('Flow probs &amp; rates'!$K$5:$K$5999,UsefulSeries!$E10)</f>
        <v>1.409945663648483E-2</v>
      </c>
      <c r="J12" s="12"/>
      <c r="K12" s="12">
        <f>-INDEX('Flow probs &amp; rates'!$E$4:$E$5999,UsefulSeries!$E10)</f>
        <v>-0.63194083655834177</v>
      </c>
      <c r="L12" s="12">
        <f>INDEX('Flow probs &amp; rates'!$E$4:$E$5999,UsefulSeries!$E10)</f>
        <v>0.63194083655834177</v>
      </c>
      <c r="M12" s="12"/>
      <c r="N12" s="12">
        <f>INDEX('Flow probs &amp; rates'!$E$5:$E$5999,UsefulSeries!$G10)-INDEX('Flow probs &amp; rates'!$E$4:$E$5999,UsefulSeries!$G10)</f>
        <v>-1.3723526158163635E-3</v>
      </c>
      <c r="O12" s="12"/>
      <c r="P12" s="12">
        <f t="array" aca="1" ref="P12:U17" ca="1">MINVERSE(A12:F17)</f>
        <v>45.470572732321209</v>
      </c>
      <c r="Q12" s="12">
        <f ca="1"/>
        <v>0.65034647458844863</v>
      </c>
      <c r="R12" s="12">
        <f ca="1"/>
        <v>0</v>
      </c>
      <c r="S12" s="12">
        <f ca="1"/>
        <v>0</v>
      </c>
      <c r="T12" s="12">
        <f ca="1"/>
        <v>0</v>
      </c>
      <c r="U12" s="12">
        <f ca="1"/>
        <v>0</v>
      </c>
      <c r="V12" s="12"/>
      <c r="W12" s="12"/>
      <c r="X12" s="12"/>
      <c r="Y12" s="12"/>
      <c r="Z12" s="12"/>
      <c r="AA12" s="12"/>
      <c r="AB12" s="12"/>
      <c r="AC12" s="12"/>
      <c r="AD12" s="12"/>
      <c r="AE12" s="12">
        <f t="array" ref="AE12:AJ13">TRANSPOSE(AC6:AD11)</f>
        <v>-0.63155912495491096</v>
      </c>
      <c r="AF12" s="12">
        <v>-0.63155912495491096</v>
      </c>
      <c r="AG12" s="12">
        <v>3.5280824969763841E-2</v>
      </c>
      <c r="AH12" s="12">
        <v>0</v>
      </c>
      <c r="AI12" s="12">
        <v>0.33316005007532518</v>
      </c>
      <c r="AJ12" s="12">
        <v>0</v>
      </c>
      <c r="AK12" s="12"/>
      <c r="AL12" s="12"/>
      <c r="AM12" s="12"/>
      <c r="AN12" s="12">
        <f t="shared" si="1"/>
        <v>-0.63155912495491096</v>
      </c>
      <c r="AO12" s="12">
        <f t="shared" si="2"/>
        <v>-0.63155912495491096</v>
      </c>
      <c r="AP12" s="12">
        <f t="shared" si="3"/>
        <v>3.5280824969763841E-2</v>
      </c>
      <c r="AQ12" s="12">
        <f t="shared" si="4"/>
        <v>0</v>
      </c>
      <c r="AR12" s="12">
        <f t="shared" si="5"/>
        <v>0.33316005007532518</v>
      </c>
      <c r="AS12" s="12">
        <f t="shared" si="6"/>
        <v>0</v>
      </c>
      <c r="AT12" s="12">
        <f t="shared" si="7"/>
        <v>0</v>
      </c>
      <c r="AU12" s="12">
        <f t="shared" si="8"/>
        <v>0</v>
      </c>
      <c r="AV12" s="12"/>
      <c r="AW12" s="12"/>
      <c r="AX12" s="12">
        <f>INDEX($N$6:$N$6003,UsefulSeries!$K4)</f>
        <v>3.8171160343081212E-4</v>
      </c>
      <c r="AY12" s="12"/>
      <c r="AZ12" s="12"/>
      <c r="BA12" s="12"/>
      <c r="BB12" s="12">
        <f t="shared" si="9"/>
        <v>3.8171160343081212E-4</v>
      </c>
      <c r="BC12" s="51"/>
      <c r="BD12" s="38">
        <f ca="1"/>
        <v>2.094999716002223E-3</v>
      </c>
    </row>
    <row r="13" spans="1:56" x14ac:dyDescent="0.35">
      <c r="A13" s="12">
        <f ca="1">-INDEX('Flow probs &amp; rates'!$K$5:$K$5999,UsefulSeries!$E10,0)*(INDEX('Flow probs &amp; rates'!$L$5:$L$5999,UsefulSeries!$E10,0))/INDEX('Flow probs &amp; rates'!$E$4:$E$5999,UsefulSeries!$E10,0)</f>
        <v>-3.1686194150137864E-4</v>
      </c>
      <c r="B13" s="12">
        <f ca="1">INDEX('Flow probs &amp; rates'!$L$5:$L$5999,UsefulSeries!$E10,0)*(1-INDEX('Flow probs &amp; rates'!$L$5:$L$5999,UsefulSeries!$E10,0))/INDEX('Flow probs &amp; rates'!$E$4:$E$5999,UsefulSeries!$E10,0)</f>
        <v>2.2154181686401129E-2</v>
      </c>
      <c r="C13" s="12">
        <v>0</v>
      </c>
      <c r="D13" s="12">
        <v>0</v>
      </c>
      <c r="E13" s="12">
        <v>0</v>
      </c>
      <c r="F13" s="12">
        <v>0</v>
      </c>
      <c r="G13" s="12"/>
      <c r="H13" s="12"/>
      <c r="I13" s="12">
        <f ca="1">INDEX('Flow probs &amp; rates'!$L$5:$L$5999,UsefulSeries!$E10)</f>
        <v>1.4201823910556272E-2</v>
      </c>
      <c r="J13" s="12"/>
      <c r="K13" s="12">
        <f>-INDEX('Flow probs &amp; rates'!$E$4:$E$5999,UsefulSeries!$E10)</f>
        <v>-0.63194083655834177</v>
      </c>
      <c r="L13" s="12"/>
      <c r="M13" s="12"/>
      <c r="N13" s="12">
        <f>INDEX('Flow probs &amp; rates'!$F$5:$F$5999,UsefulSeries!$G10)-INDEX('Flow probs &amp; rates'!$F$4:$F$5999,UsefulSeries!$G10)</f>
        <v>-8.3135765701824321E-4</v>
      </c>
      <c r="O13" s="12"/>
      <c r="P13" s="12">
        <f ca="1"/>
        <v>0.65034647458844863</v>
      </c>
      <c r="Q13" s="12">
        <f ca="1"/>
        <v>45.147506877247551</v>
      </c>
      <c r="R13" s="12">
        <f ca="1"/>
        <v>0</v>
      </c>
      <c r="S13" s="12">
        <f ca="1"/>
        <v>0</v>
      </c>
      <c r="T13" s="12">
        <f ca="1"/>
        <v>0</v>
      </c>
      <c r="U13" s="12">
        <f ca="1"/>
        <v>0</v>
      </c>
      <c r="V13" s="12"/>
      <c r="W13" s="12"/>
      <c r="X13" s="12"/>
      <c r="Y13" s="12"/>
      <c r="Z13" s="12"/>
      <c r="AA13" s="12"/>
      <c r="AB13" s="12"/>
      <c r="AC13" s="12"/>
      <c r="AD13" s="12"/>
      <c r="AE13" s="12">
        <v>0.63155912495491096</v>
      </c>
      <c r="AF13" s="12">
        <v>0</v>
      </c>
      <c r="AG13" s="12">
        <v>-3.5280824969763841E-2</v>
      </c>
      <c r="AH13" s="12">
        <v>-3.5280824969763841E-2</v>
      </c>
      <c r="AI13" s="12">
        <v>0</v>
      </c>
      <c r="AJ13" s="12">
        <v>0.33316005007532518</v>
      </c>
      <c r="AK13" s="12"/>
      <c r="AL13" s="12"/>
      <c r="AM13" s="12"/>
      <c r="AN13" s="12">
        <f t="shared" si="1"/>
        <v>0.63155912495491096</v>
      </c>
      <c r="AO13" s="12">
        <f t="shared" si="2"/>
        <v>0</v>
      </c>
      <c r="AP13" s="12">
        <f t="shared" si="3"/>
        <v>-3.5280824969763841E-2</v>
      </c>
      <c r="AQ13" s="12">
        <f t="shared" si="4"/>
        <v>-3.5280824969763841E-2</v>
      </c>
      <c r="AR13" s="12">
        <f t="shared" si="5"/>
        <v>0</v>
      </c>
      <c r="AS13" s="12">
        <f t="shared" si="6"/>
        <v>0.33316005007532518</v>
      </c>
      <c r="AT13" s="12">
        <f t="shared" si="7"/>
        <v>0</v>
      </c>
      <c r="AU13" s="12">
        <f t="shared" si="8"/>
        <v>0</v>
      </c>
      <c r="AV13" s="12"/>
      <c r="AW13" s="12"/>
      <c r="AX13" s="12">
        <f>INDEX('Margin error adjustment'!N$7:N$6003,UsefulSeries!$K4)</f>
        <v>-3.0229557359143927E-4</v>
      </c>
      <c r="AY13" s="12"/>
      <c r="AZ13" s="12"/>
      <c r="BA13" s="12"/>
      <c r="BB13" s="12">
        <f t="shared" si="9"/>
        <v>-3.0229557359143927E-4</v>
      </c>
      <c r="BC13" s="12"/>
      <c r="BD13" s="38">
        <f ca="1"/>
        <v>6.2139848720422906E-2</v>
      </c>
    </row>
    <row r="14" spans="1:56" x14ac:dyDescent="0.35">
      <c r="A14" s="12">
        <v>0</v>
      </c>
      <c r="B14" s="12">
        <v>0</v>
      </c>
      <c r="C14" s="12">
        <f ca="1">INDEX('Flow probs &amp; rates'!$M$5:$M$5999,UsefulSeries!$E10,0)*(1-INDEX('Flow probs &amp; rates'!$M$5:$M$5999,UsefulSeries!$E10,0))/INDEX('Flow probs &amp; rates'!$F$4:$F$5999,UsefulSeries!$E10,0)</f>
        <v>5.4545709042553012</v>
      </c>
      <c r="D14" s="12">
        <f ca="1">-INDEX('Flow probs &amp; rates'!$M$5:$M$5999,UsefulSeries!$E10,0)*(INDEX('Flow probs &amp; rates'!$O$5:$O$5999,UsefulSeries!$E10,0))/INDEX('Flow probs &amp; rates'!$F$4:$F$5999,UsefulSeries!$E10,0)</f>
        <v>-0.94234191959714064</v>
      </c>
      <c r="E14" s="12">
        <v>0</v>
      </c>
      <c r="F14" s="12">
        <v>0</v>
      </c>
      <c r="G14" s="12"/>
      <c r="H14" s="12"/>
      <c r="I14" s="12">
        <f ca="1">INDEX('Flow probs &amp; rates'!$M$5:$M$5999,UsefulSeries!$E10)</f>
        <v>0.256674844535138</v>
      </c>
      <c r="J14" s="12"/>
      <c r="K14" s="12">
        <f>INDEX('Flow probs &amp; rates'!$F$4:$F$5999,UsefulSeries!$E10)</f>
        <v>3.4978529396172402E-2</v>
      </c>
      <c r="L14" s="12">
        <f>-INDEX('Flow probs &amp; rates'!$F$4:$F$5999,UsefulSeries!$E10)</f>
        <v>-3.4978529396172402E-2</v>
      </c>
      <c r="M14" s="12"/>
      <c r="N14" s="12">
        <f>INDEX('Flow probs &amp; rates'!$E$5:$E$5999,UsefulSeries!$G12)-INDEX('Flow probs &amp; rates'!$E$4:$E$5999,UsefulSeries!$G12)</f>
        <v>-1.3468880239004832E-3</v>
      </c>
      <c r="O14" s="12"/>
      <c r="P14" s="12">
        <f ca="1"/>
        <v>0</v>
      </c>
      <c r="Q14" s="12">
        <f ca="1"/>
        <v>0</v>
      </c>
      <c r="R14" s="12">
        <f ca="1"/>
        <v>0.19315991104523397</v>
      </c>
      <c r="S14" s="12">
        <f ca="1"/>
        <v>5.6884268375529547E-2</v>
      </c>
      <c r="T14" s="12">
        <f ca="1"/>
        <v>0</v>
      </c>
      <c r="U14" s="12">
        <f ca="1"/>
        <v>0</v>
      </c>
      <c r="V14" s="12"/>
      <c r="W14" s="12">
        <f ca="1">INDEX(P$6:P$6003,UsefulSeries!$I12)</f>
        <v>45.470572732321209</v>
      </c>
      <c r="X14" s="12">
        <f ca="1">INDEX(Q$6:Q$6003,UsefulSeries!$I12)</f>
        <v>0.65034647458844863</v>
      </c>
      <c r="Y14" s="12">
        <f ca="1">INDEX(R$6:R$6003,UsefulSeries!$I12)</f>
        <v>0</v>
      </c>
      <c r="Z14" s="12">
        <f ca="1">INDEX(S$6:S$6003,UsefulSeries!$I12)</f>
        <v>0</v>
      </c>
      <c r="AA14" s="12">
        <f ca="1">INDEX(T$6:T$6003,UsefulSeries!$I12)</f>
        <v>0</v>
      </c>
      <c r="AB14" s="12">
        <f ca="1">INDEX(U$6:U$6003,UsefulSeries!$I12)</f>
        <v>0</v>
      </c>
      <c r="AC14" s="12">
        <f>INDEX( K$6:K$6003,UsefulSeries!$I12)</f>
        <v>-0.63194083655834177</v>
      </c>
      <c r="AD14" s="12">
        <f>INDEX(L$6:L$6003,UsefulSeries!$I12)</f>
        <v>0.63194083655834177</v>
      </c>
      <c r="AE14" s="12"/>
      <c r="AF14" s="12"/>
      <c r="AG14" s="12"/>
      <c r="AH14" s="12"/>
      <c r="AI14" s="12"/>
      <c r="AJ14" s="12"/>
      <c r="AK14" s="12"/>
      <c r="AL14" s="12"/>
      <c r="AM14" s="12"/>
      <c r="AN14" s="12">
        <f t="shared" ca="1" si="1"/>
        <v>45.470572732321209</v>
      </c>
      <c r="AO14" s="12">
        <f t="shared" ca="1" si="2"/>
        <v>0.65034647458844863</v>
      </c>
      <c r="AP14" s="12">
        <f t="shared" ca="1" si="3"/>
        <v>0</v>
      </c>
      <c r="AQ14" s="12">
        <f t="shared" ca="1" si="4"/>
        <v>0</v>
      </c>
      <c r="AR14" s="12">
        <f t="shared" ca="1" si="5"/>
        <v>0</v>
      </c>
      <c r="AS14" s="12">
        <f t="shared" ca="1" si="6"/>
        <v>0</v>
      </c>
      <c r="AT14" s="12">
        <f t="shared" si="7"/>
        <v>-0.63194083655834177</v>
      </c>
      <c r="AU14" s="12">
        <f t="shared" si="8"/>
        <v>0.63194083655834177</v>
      </c>
      <c r="AV14" s="12"/>
      <c r="AW14" s="12">
        <f ca="1">INDEX(I$6:I$6003,UsefulSeries!$I12)</f>
        <v>1.409945663648483E-2</v>
      </c>
      <c r="AX14" s="12"/>
      <c r="AY14" s="12"/>
      <c r="AZ14" s="12">
        <f t="array" aca="1" ref="AZ14:AZ19" ca="1">MMULT(W14:AB19,AW14:AW19)</f>
        <v>0.65034647458844863</v>
      </c>
      <c r="BA14" s="12"/>
      <c r="BB14" s="12">
        <f t="shared" ca="1" si="9"/>
        <v>0.65034647458844863</v>
      </c>
      <c r="BC14" s="51" t="s">
        <v>390</v>
      </c>
      <c r="BD14" s="38">
        <f t="array" aca="1" ref="BD14:BD21" ca="1">MMULT(MINVERSE(AN14:AU21),BB14:BB21)</f>
        <v>1.4371946325234138E-2</v>
      </c>
    </row>
    <row r="15" spans="1:56" x14ac:dyDescent="0.35">
      <c r="A15" s="12">
        <v>0</v>
      </c>
      <c r="B15" s="12">
        <v>0</v>
      </c>
      <c r="C15" s="12">
        <f ca="1">-INDEX('Flow probs &amp; rates'!$M$5:$M$5999,UsefulSeries!$E10,0)*(INDEX('Flow probs &amp; rates'!$O$5:$O$5999,UsefulSeries!$E10,0))/INDEX('Flow probs &amp; rates'!$F$4:$F$5999,UsefulSeries!$E10,0)</f>
        <v>-0.94234191959714064</v>
      </c>
      <c r="D15" s="12">
        <f ca="1">INDEX('Flow probs &amp; rates'!$O$5:$O$5999,UsefulSeries!$E10,0)*(1-INDEX('Flow probs &amp; rates'!$O$5:$O$5999,UsefulSeries!$E10,0))/INDEX('Flow probs &amp; rates'!$F$4:$F$5999,UsefulSeries!$E10,0)</f>
        <v>3.1998773397581597</v>
      </c>
      <c r="E15" s="12">
        <v>0</v>
      </c>
      <c r="F15" s="12">
        <v>0</v>
      </c>
      <c r="G15" s="12"/>
      <c r="H15" s="12"/>
      <c r="I15" s="12">
        <f ca="1">INDEX('Flow probs &amp; rates'!$O$5:$O$5999,UsefulSeries!$E10)</f>
        <v>0.12841825070770327</v>
      </c>
      <c r="J15" s="12"/>
      <c r="K15" s="12"/>
      <c r="L15" s="12">
        <f>-INDEX('Flow probs &amp; rates'!$F$4:$F$5999,UsefulSeries!$E10)</f>
        <v>-3.4978529396172402E-2</v>
      </c>
      <c r="M15" s="12"/>
      <c r="N15" s="12">
        <f>INDEX('Flow probs &amp; rates'!$F$5:$F$5999,UsefulSeries!$G12)-INDEX('Flow probs &amp; rates'!$F$4:$F$5999,UsefulSeries!$G12)</f>
        <v>1.7309162650894425E-3</v>
      </c>
      <c r="O15" s="12"/>
      <c r="P15" s="12">
        <f ca="1"/>
        <v>0</v>
      </c>
      <c r="Q15" s="12">
        <f ca="1"/>
        <v>0</v>
      </c>
      <c r="R15" s="12">
        <f ca="1"/>
        <v>5.6884268375529547E-2</v>
      </c>
      <c r="S15" s="12">
        <f ca="1"/>
        <v>0.32926400570576392</v>
      </c>
      <c r="T15" s="12">
        <f ca="1"/>
        <v>0</v>
      </c>
      <c r="U15" s="12">
        <f ca="1"/>
        <v>0</v>
      </c>
      <c r="V15" s="12"/>
      <c r="W15" s="12">
        <f ca="1">INDEX(P$7:P$6003,UsefulSeries!$I12)</f>
        <v>0.65034647458844863</v>
      </c>
      <c r="X15" s="12">
        <f ca="1">INDEX(Q$7:Q$6003,UsefulSeries!$I12)</f>
        <v>45.147506877247551</v>
      </c>
      <c r="Y15" s="12">
        <f ca="1">INDEX(R$7:R$6003,UsefulSeries!$I12)</f>
        <v>0</v>
      </c>
      <c r="Z15" s="12">
        <f ca="1">INDEX(S$7:S$6003,UsefulSeries!$I12)</f>
        <v>0</v>
      </c>
      <c r="AA15" s="12">
        <f ca="1">INDEX(T$7:T$6003,UsefulSeries!$I12)</f>
        <v>0</v>
      </c>
      <c r="AB15" s="12">
        <f ca="1">INDEX(U$7:U$6003,UsefulSeries!$I12)</f>
        <v>0</v>
      </c>
      <c r="AC15" s="12">
        <f>INDEX( K$7:K$6003,UsefulSeries!$I12,1)</f>
        <v>-0.63194083655834177</v>
      </c>
      <c r="AD15" s="12">
        <f>INDEX(L$7:L$6003,UsefulSeries!$I12,1)</f>
        <v>0</v>
      </c>
      <c r="AE15" s="12"/>
      <c r="AF15" s="12"/>
      <c r="AG15" s="12"/>
      <c r="AH15" s="12"/>
      <c r="AI15" s="12"/>
      <c r="AJ15" s="12"/>
      <c r="AK15" s="12"/>
      <c r="AL15" s="12"/>
      <c r="AM15" s="12"/>
      <c r="AN15" s="12">
        <f t="shared" ref="AN15:AN30" ca="1" si="10">W15+AE15</f>
        <v>0.65034647458844863</v>
      </c>
      <c r="AO15" s="12">
        <f t="shared" ref="AO15:AO30" ca="1" si="11">X15+AF15</f>
        <v>45.147506877247551</v>
      </c>
      <c r="AP15" s="12">
        <f t="shared" ref="AP15:AP30" ca="1" si="12">Y15+AG15</f>
        <v>0</v>
      </c>
      <c r="AQ15" s="12">
        <f t="shared" ref="AQ15:AQ30" ca="1" si="13">Z15+AH15</f>
        <v>0</v>
      </c>
      <c r="AR15" s="12">
        <f t="shared" ref="AR15:AR30" ca="1" si="14">AA15+AI15</f>
        <v>0</v>
      </c>
      <c r="AS15" s="12">
        <f t="shared" ref="AS15:AS30" ca="1" si="15">AB15+AJ15</f>
        <v>0</v>
      </c>
      <c r="AT15" s="12">
        <f t="shared" ref="AT15:AT30" si="16">AC15+AK15</f>
        <v>-0.63194083655834177</v>
      </c>
      <c r="AU15" s="12">
        <f t="shared" ref="AU15:AU30" si="17">AD15+AL15</f>
        <v>0</v>
      </c>
      <c r="AV15" s="12"/>
      <c r="AW15" s="12">
        <f ca="1">INDEX(I$7:I$6003,UsefulSeries!$I12)</f>
        <v>1.4201823910556272E-2</v>
      </c>
      <c r="AX15" s="12"/>
      <c r="AY15" s="12"/>
      <c r="AZ15" s="12">
        <f ca="1"/>
        <v>0.65034647458844863</v>
      </c>
      <c r="BA15" s="12"/>
      <c r="BB15" s="12">
        <f t="shared" ca="1" si="9"/>
        <v>0.65034647458844863</v>
      </c>
      <c r="BC15" s="51" t="s">
        <v>391</v>
      </c>
      <c r="BD15" s="38">
        <f ca="1"/>
        <v>1.4947612966554896E-2</v>
      </c>
    </row>
    <row r="16" spans="1:56" x14ac:dyDescent="0.35">
      <c r="A16" s="12">
        <v>0</v>
      </c>
      <c r="B16" s="12">
        <v>0</v>
      </c>
      <c r="C16" s="12">
        <v>0</v>
      </c>
      <c r="D16" s="12">
        <v>0</v>
      </c>
      <c r="E16" s="12">
        <f ca="1">INDEX('Flow probs &amp; rates'!$P$5:$P$5999,UsefulSeries!$E10,0)*(1-INDEX('Flow probs &amp; rates'!$P$5:$P$5999,UsefulSeries!$E10,0))/INDEX('Flow probs &amp; rates'!$G$4:$G$5999,UsefulSeries!$E10,0)</f>
        <v>6.8418150219419091E-2</v>
      </c>
      <c r="F16" s="12">
        <f ca="1">-INDEX('Flow probs &amp; rates'!$P$5:$P$5999,UsefulSeries!$E10,0)*(INDEX('Flow probs &amp; rates'!$Q$5:$Q$5999,UsefulSeries!$E10,0))/INDEX('Flow probs &amp; rates'!$G$4:$G$5999,UsefulSeries!$E10,0)</f>
        <v>-1.1711396976074072E-3</v>
      </c>
      <c r="G16" s="12"/>
      <c r="H16" s="12"/>
      <c r="I16" s="12">
        <f ca="1">INDEX('Flow probs &amp; rates'!$P$5:$P$5999,UsefulSeries!$E10)</f>
        <v>2.3333199032388466E-2</v>
      </c>
      <c r="J16" s="12"/>
      <c r="K16" s="12">
        <f>INDEX('Flow probs &amp; rates'!$G$4:$G$5999,UsefulSeries!$E10)</f>
        <v>0.33308063404548588</v>
      </c>
      <c r="L16" s="12"/>
      <c r="M16" s="12"/>
      <c r="N16" s="12">
        <f>INDEX('Flow probs &amp; rates'!$E$5:$E$5999,UsefulSeries!$G14)-INDEX('Flow probs &amp; rates'!$E$4:$E$5999,UsefulSeries!$G14)</f>
        <v>-5.5303074808377151E-4</v>
      </c>
      <c r="O16" s="12"/>
      <c r="P16" s="12">
        <f ca="1"/>
        <v>0</v>
      </c>
      <c r="Q16" s="12">
        <f ca="1"/>
        <v>0</v>
      </c>
      <c r="R16" s="12">
        <f ca="1"/>
        <v>0</v>
      </c>
      <c r="S16" s="12">
        <f ca="1"/>
        <v>0</v>
      </c>
      <c r="T16" s="12">
        <f ca="1"/>
        <v>14.621943971100123</v>
      </c>
      <c r="U16" s="12">
        <f ca="1"/>
        <v>0.34697749165846259</v>
      </c>
      <c r="V16" s="12"/>
      <c r="W16" s="12">
        <f ca="1">INDEX(P$8:P$6003,UsefulSeries!$I12)</f>
        <v>0</v>
      </c>
      <c r="X16" s="12">
        <f ca="1">INDEX(Q$8:Q$6003,UsefulSeries!$I12)</f>
        <v>0</v>
      </c>
      <c r="Y16" s="12">
        <f ca="1">INDEX(R$8:R$6003,UsefulSeries!$I12)</f>
        <v>0.19315991104523397</v>
      </c>
      <c r="Z16" s="12">
        <f ca="1">INDEX(S$8:S$6003,UsefulSeries!$I12)</f>
        <v>5.6884268375529547E-2</v>
      </c>
      <c r="AA16" s="12">
        <f ca="1">INDEX(T$8:T$6003,UsefulSeries!$I12)</f>
        <v>0</v>
      </c>
      <c r="AB16" s="12">
        <f ca="1">INDEX(U$8:U$6003,UsefulSeries!$I12)</f>
        <v>0</v>
      </c>
      <c r="AC16" s="12">
        <f>INDEX( K$8:K$6003,UsefulSeries!$I12)</f>
        <v>3.4978529396172402E-2</v>
      </c>
      <c r="AD16" s="12">
        <f>INDEX(L$8:L$6003,UsefulSeries!$I12)</f>
        <v>-3.4978529396172402E-2</v>
      </c>
      <c r="AE16" s="12"/>
      <c r="AF16" s="12"/>
      <c r="AG16" s="12"/>
      <c r="AH16" s="12"/>
      <c r="AI16" s="12"/>
      <c r="AJ16" s="12"/>
      <c r="AK16" s="12"/>
      <c r="AL16" s="12"/>
      <c r="AM16" s="12"/>
      <c r="AN16" s="12">
        <f t="shared" ca="1" si="10"/>
        <v>0</v>
      </c>
      <c r="AO16" s="12">
        <f t="shared" ca="1" si="11"/>
        <v>0</v>
      </c>
      <c r="AP16" s="12">
        <f t="shared" ca="1" si="12"/>
        <v>0.19315991104523397</v>
      </c>
      <c r="AQ16" s="12">
        <f t="shared" ca="1" si="13"/>
        <v>5.6884268375529547E-2</v>
      </c>
      <c r="AR16" s="12">
        <f t="shared" ca="1" si="14"/>
        <v>0</v>
      </c>
      <c r="AS16" s="12">
        <f t="shared" ca="1" si="15"/>
        <v>0</v>
      </c>
      <c r="AT16" s="12">
        <f t="shared" si="16"/>
        <v>3.4978529396172402E-2</v>
      </c>
      <c r="AU16" s="12">
        <f t="shared" si="17"/>
        <v>-3.4978529396172402E-2</v>
      </c>
      <c r="AV16" s="12"/>
      <c r="AW16" s="12">
        <f ca="1">INDEX(I$8:I$6003,UsefulSeries!$I12)</f>
        <v>0.256674844535138</v>
      </c>
      <c r="AX16" s="12"/>
      <c r="AY16" s="12"/>
      <c r="AZ16" s="12">
        <f ca="1"/>
        <v>5.6884268375529547E-2</v>
      </c>
      <c r="BA16" s="12"/>
      <c r="BB16" s="12">
        <f t="shared" ca="1" si="9"/>
        <v>5.6884268375529547E-2</v>
      </c>
      <c r="BC16" s="51" t="s">
        <v>392</v>
      </c>
      <c r="BD16" s="38">
        <f ca="1"/>
        <v>0.25169368129849584</v>
      </c>
    </row>
    <row r="17" spans="1:56" x14ac:dyDescent="0.35">
      <c r="A17" s="12">
        <v>0</v>
      </c>
      <c r="B17" s="12">
        <v>0</v>
      </c>
      <c r="C17" s="12">
        <v>0</v>
      </c>
      <c r="D17" s="12">
        <v>0</v>
      </c>
      <c r="E17" s="12">
        <f ca="1">-INDEX('Flow probs &amp; rates'!$P$5:$P$5999,UsefulSeries!$E10,0)*(INDEX('Flow probs &amp; rates'!$Q$5:$Q$5999,UsefulSeries!$E10,0))/INDEX('Flow probs &amp; rates'!$G$4:$G$5999,UsefulSeries!$E10,0)</f>
        <v>-1.1711396976074072E-3</v>
      </c>
      <c r="F17" s="12">
        <f ca="1">INDEX('Flow probs &amp; rates'!$Q$5:$Q$5999,UsefulSeries!$E10,0)*(1-INDEX('Flow probs &amp; rates'!$Q$5:$Q$5999,UsefulSeries!$E10,0))/INDEX('Flow probs &amp; rates'!$G$4:$G$5999,UsefulSeries!$E10,0)</f>
        <v>4.9352881533890683E-2</v>
      </c>
      <c r="G17" s="12"/>
      <c r="H17" s="12"/>
      <c r="I17" s="12">
        <f ca="1">INDEX('Flow probs &amp; rates'!$Q$5:$Q$5999,UsefulSeries!$E10)</f>
        <v>1.6717979926089178E-2</v>
      </c>
      <c r="J17" s="12"/>
      <c r="K17" s="12"/>
      <c r="L17" s="12">
        <f>INDEX('Flow probs &amp; rates'!$G$4:$G$5999,UsefulSeries!$E10)</f>
        <v>0.33308063404548588</v>
      </c>
      <c r="M17" s="12"/>
      <c r="N17" s="12">
        <f>INDEX('Flow probs &amp; rates'!$F$5:$F$5999,UsefulSeries!$G14)-INDEX('Flow probs &amp; rates'!$F$4:$F$5999,UsefulSeries!$G14)</f>
        <v>1.3751067200244507E-3</v>
      </c>
      <c r="O17" s="12"/>
      <c r="P17" s="12">
        <f ca="1"/>
        <v>0</v>
      </c>
      <c r="Q17" s="12">
        <f ca="1"/>
        <v>0</v>
      </c>
      <c r="R17" s="12">
        <f ca="1"/>
        <v>0</v>
      </c>
      <c r="S17" s="12">
        <f ca="1"/>
        <v>0</v>
      </c>
      <c r="T17" s="12">
        <f ca="1"/>
        <v>0.34697749165846259</v>
      </c>
      <c r="U17" s="12">
        <f ca="1"/>
        <v>20.270475158125816</v>
      </c>
      <c r="V17" s="12"/>
      <c r="W17" s="12">
        <f ca="1">INDEX(P$9:P$6003,UsefulSeries!$I12)</f>
        <v>0</v>
      </c>
      <c r="X17" s="12">
        <f ca="1">INDEX(Q$9:Q$6003,UsefulSeries!$I12)</f>
        <v>0</v>
      </c>
      <c r="Y17" s="12">
        <f ca="1">INDEX(R$9:R$6003,UsefulSeries!$I12)</f>
        <v>5.6884268375529547E-2</v>
      </c>
      <c r="Z17" s="12">
        <f ca="1">INDEX(S$9:S$6003,UsefulSeries!$I12)</f>
        <v>0.32926400570576392</v>
      </c>
      <c r="AA17" s="12">
        <f ca="1">INDEX(T$9:T$6003,UsefulSeries!$I12)</f>
        <v>0</v>
      </c>
      <c r="AB17" s="12">
        <f ca="1">INDEX(U$9:U$6003,UsefulSeries!$I12)</f>
        <v>0</v>
      </c>
      <c r="AC17" s="12">
        <f>INDEX( K$9:K$6003,UsefulSeries!$I12)</f>
        <v>0</v>
      </c>
      <c r="AD17" s="12">
        <f>INDEX(L$9:L$6003,UsefulSeries!$I12)</f>
        <v>-3.4978529396172402E-2</v>
      </c>
      <c r="AE17" s="12"/>
      <c r="AF17" s="12"/>
      <c r="AG17" s="12"/>
      <c r="AH17" s="12"/>
      <c r="AI17" s="12"/>
      <c r="AJ17" s="12"/>
      <c r="AK17" s="12"/>
      <c r="AL17" s="12"/>
      <c r="AM17" s="12"/>
      <c r="AN17" s="12">
        <f t="shared" ca="1" si="10"/>
        <v>0</v>
      </c>
      <c r="AO17" s="12">
        <f t="shared" ca="1" si="11"/>
        <v>0</v>
      </c>
      <c r="AP17" s="12">
        <f t="shared" ca="1" si="12"/>
        <v>5.6884268375529547E-2</v>
      </c>
      <c r="AQ17" s="12">
        <f t="shared" ca="1" si="13"/>
        <v>0.32926400570576392</v>
      </c>
      <c r="AR17" s="12">
        <f t="shared" ca="1" si="14"/>
        <v>0</v>
      </c>
      <c r="AS17" s="12">
        <f t="shared" ca="1" si="15"/>
        <v>0</v>
      </c>
      <c r="AT17" s="12">
        <f t="shared" si="16"/>
        <v>0</v>
      </c>
      <c r="AU17" s="12">
        <f t="shared" si="17"/>
        <v>-3.4978529396172402E-2</v>
      </c>
      <c r="AV17" s="12"/>
      <c r="AW17" s="12">
        <f ca="1">INDEX(I$9:I$6003,UsefulSeries!$I12)</f>
        <v>0.12841825070770327</v>
      </c>
      <c r="AX17" s="12"/>
      <c r="AY17" s="12"/>
      <c r="AZ17" s="12">
        <f ca="1"/>
        <v>5.688426837552954E-2</v>
      </c>
      <c r="BA17" s="12"/>
      <c r="BB17" s="12">
        <f t="shared" ca="1" si="9"/>
        <v>5.688426837552954E-2</v>
      </c>
      <c r="BC17" s="51" t="s">
        <v>394</v>
      </c>
      <c r="BD17" s="38">
        <f ca="1"/>
        <v>0.13280438074857345</v>
      </c>
    </row>
    <row r="18" spans="1:56" x14ac:dyDescent="0.35">
      <c r="A18" s="12">
        <f ca="1">INDEX('Flow probs &amp; rates'!$K$5:$K$5999,UsefulSeries!$E16,0)*(1-INDEX('Flow probs &amp; rates'!$K$5:$K$5999,UsefulSeries!$E16,0))/INDEX('Flow probs &amp; rates'!$E$4:$E$5999,UsefulSeries!$E16,0)</f>
        <v>2.2432441757836302E-2</v>
      </c>
      <c r="B18" s="12">
        <f ca="1">-INDEX('Flow probs &amp; rates'!$K$5:$K$5999,UsefulSeries!$E16,0)*(INDEX('Flow probs &amp; rates'!$L$5:$L$5999,UsefulSeries!$E16,0))/INDEX('Flow probs &amp; rates'!$E$4:$E$5999,UsefulSeries!$E16,0)</f>
        <v>-3.1009190419675168E-4</v>
      </c>
      <c r="C18" s="12">
        <v>0</v>
      </c>
      <c r="D18" s="12">
        <v>0</v>
      </c>
      <c r="E18" s="12">
        <v>0</v>
      </c>
      <c r="F18" s="12">
        <v>0</v>
      </c>
      <c r="G18" s="12"/>
      <c r="H18" s="12"/>
      <c r="I18" s="12">
        <f ca="1">INDEX('Flow probs &amp; rates'!$K$5:$K$5999,UsefulSeries!$E16)</f>
        <v>1.4328457649717657E-2</v>
      </c>
      <c r="J18" s="12"/>
      <c r="K18" s="12">
        <f>-INDEX('Flow probs &amp; rates'!$E$4:$E$5999,UsefulSeries!$E16)</f>
        <v>-0.629586074648529</v>
      </c>
      <c r="L18" s="12">
        <f>INDEX('Flow probs &amp; rates'!$E$4:$E$5999,UsefulSeries!$E16)</f>
        <v>0.629586074648529</v>
      </c>
      <c r="M18" s="12"/>
      <c r="N18" s="12">
        <f>INDEX('Flow probs &amp; rates'!$E$5:$E$5999,UsefulSeries!$G16)-INDEX('Flow probs &amp; rates'!$E$4:$E$5999,UsefulSeries!$G16)</f>
        <v>-2.0825686619355688E-3</v>
      </c>
      <c r="O18" s="12"/>
      <c r="P18" s="12">
        <f t="array" aca="1" ref="P18:U23" ca="1">MINVERSE(A18:F23)</f>
        <v>44.587247999287264</v>
      </c>
      <c r="Q18" s="12">
        <f ca="1"/>
        <v>0.64769148596392678</v>
      </c>
      <c r="R18" s="12">
        <f ca="1"/>
        <v>0</v>
      </c>
      <c r="S18" s="12">
        <f ca="1"/>
        <v>0</v>
      </c>
      <c r="T18" s="12">
        <f ca="1"/>
        <v>0</v>
      </c>
      <c r="U18" s="12">
        <f ca="1"/>
        <v>0</v>
      </c>
      <c r="V18" s="12"/>
      <c r="W18" s="12">
        <f ca="1">INDEX(P$10:P$6003,UsefulSeries!$I12)</f>
        <v>0</v>
      </c>
      <c r="X18" s="12">
        <f ca="1">INDEX(Q$10:Q$6003,UsefulSeries!$I12)</f>
        <v>0</v>
      </c>
      <c r="Y18" s="12">
        <f ca="1">INDEX(R$10:R$6003,UsefulSeries!$I12)</f>
        <v>0</v>
      </c>
      <c r="Z18" s="12">
        <f ca="1">INDEX(S$10:S$6003,UsefulSeries!$I12)</f>
        <v>0</v>
      </c>
      <c r="AA18" s="12">
        <f ca="1">INDEX(T$10:T$6003,UsefulSeries!$I12)</f>
        <v>14.621943971100123</v>
      </c>
      <c r="AB18" s="12">
        <f ca="1">INDEX(U$10:U$6003,UsefulSeries!$I12)</f>
        <v>0.34697749165846259</v>
      </c>
      <c r="AC18" s="12">
        <f>INDEX( K$10:K$6003,UsefulSeries!$I12)</f>
        <v>0.33308063404548588</v>
      </c>
      <c r="AD18" s="12">
        <f>INDEX(L$10:L$6003,UsefulSeries!$I12)</f>
        <v>0</v>
      </c>
      <c r="AE18" s="12"/>
      <c r="AF18" s="12"/>
      <c r="AG18" s="12"/>
      <c r="AH18" s="12"/>
      <c r="AI18" s="12"/>
      <c r="AJ18" s="12"/>
      <c r="AK18" s="12"/>
      <c r="AL18" s="12"/>
      <c r="AM18" s="12"/>
      <c r="AN18" s="12">
        <f t="shared" ca="1" si="10"/>
        <v>0</v>
      </c>
      <c r="AO18" s="12">
        <f t="shared" ca="1" si="11"/>
        <v>0</v>
      </c>
      <c r="AP18" s="12">
        <f t="shared" ca="1" si="12"/>
        <v>0</v>
      </c>
      <c r="AQ18" s="12">
        <f t="shared" ca="1" si="13"/>
        <v>0</v>
      </c>
      <c r="AR18" s="12">
        <f t="shared" ca="1" si="14"/>
        <v>14.621943971100123</v>
      </c>
      <c r="AS18" s="12">
        <f t="shared" ca="1" si="15"/>
        <v>0.34697749165846259</v>
      </c>
      <c r="AT18" s="12">
        <f t="shared" si="16"/>
        <v>0.33308063404548588</v>
      </c>
      <c r="AU18" s="12">
        <f t="shared" si="17"/>
        <v>0</v>
      </c>
      <c r="AV18" s="12"/>
      <c r="AW18" s="12">
        <f ca="1">INDEX(I$10:I$6003,UsefulSeries!$I12)</f>
        <v>2.3333199032388466E-2</v>
      </c>
      <c r="AX18" s="12"/>
      <c r="AY18" s="12"/>
      <c r="AZ18" s="12">
        <f ca="1"/>
        <v>0.3469774916584627</v>
      </c>
      <c r="BA18" s="12"/>
      <c r="BB18" s="12">
        <f t="shared" ca="1" si="9"/>
        <v>0.3469774916584627</v>
      </c>
      <c r="BC18" s="51" t="s">
        <v>395</v>
      </c>
      <c r="BD18" s="38">
        <f ca="1"/>
        <v>2.2125543586618786E-2</v>
      </c>
    </row>
    <row r="19" spans="1:56" x14ac:dyDescent="0.35">
      <c r="A19" s="12">
        <f ca="1">-INDEX('Flow probs &amp; rates'!$K$5:$K$5999,UsefulSeries!$E16,0)*(INDEX('Flow probs &amp; rates'!$L$5:$L$5999,UsefulSeries!$E16,0))/INDEX('Flow probs &amp; rates'!$E$4:$E$5999,UsefulSeries!$E16,0)</f>
        <v>-3.1009190419675168E-4</v>
      </c>
      <c r="B19" s="12">
        <f ca="1">INDEX('Flow probs &amp; rates'!$L$5:$L$5999,UsefulSeries!$E16,0)*(1-INDEX('Flow probs &amp; rates'!$L$5:$L$5999,UsefulSeries!$E16,0))/INDEX('Flow probs &amp; rates'!$E$4:$E$5999,UsefulSeries!$E16,0)</f>
        <v>2.1346806210390482E-2</v>
      </c>
      <c r="C19" s="12">
        <v>0</v>
      </c>
      <c r="D19" s="12">
        <v>0</v>
      </c>
      <c r="E19" s="12">
        <v>0</v>
      </c>
      <c r="F19" s="12">
        <v>0</v>
      </c>
      <c r="G19" s="12"/>
      <c r="H19" s="12"/>
      <c r="I19" s="12">
        <f ca="1">INDEX('Flow probs &amp; rates'!$L$5:$L$5999,UsefulSeries!$E16)</f>
        <v>1.3625300748777214E-2</v>
      </c>
      <c r="J19" s="12"/>
      <c r="K19" s="12">
        <f>-INDEX('Flow probs &amp; rates'!$E$4:$E$5999,UsefulSeries!$E16)</f>
        <v>-0.629586074648529</v>
      </c>
      <c r="L19" s="12"/>
      <c r="M19" s="12"/>
      <c r="N19" s="12">
        <f>INDEX('Flow probs &amp; rates'!$F$5:$F$5999,UsefulSeries!$G16)-INDEX('Flow probs &amp; rates'!$F$4:$F$5999,UsefulSeries!$G16)</f>
        <v>9.1247136315689148E-4</v>
      </c>
      <c r="O19" s="12"/>
      <c r="P19" s="12">
        <f ca="1"/>
        <v>0.64769148596392689</v>
      </c>
      <c r="Q19" s="12">
        <f ca="1"/>
        <v>46.854823809632485</v>
      </c>
      <c r="R19" s="12">
        <f ca="1"/>
        <v>0</v>
      </c>
      <c r="S19" s="12">
        <f ca="1"/>
        <v>0</v>
      </c>
      <c r="T19" s="12">
        <f ca="1"/>
        <v>0</v>
      </c>
      <c r="U19" s="12">
        <f ca="1"/>
        <v>0</v>
      </c>
      <c r="V19" s="12"/>
      <c r="W19" s="12">
        <f ca="1">INDEX(P$11:P$6003,UsefulSeries!$I12)</f>
        <v>0</v>
      </c>
      <c r="X19" s="12">
        <f ca="1">INDEX(Q$11:Q$6003,UsefulSeries!$I12)</f>
        <v>0</v>
      </c>
      <c r="Y19" s="12">
        <f ca="1">INDEX(R$11:R$6003,UsefulSeries!$I12)</f>
        <v>0</v>
      </c>
      <c r="Z19" s="12">
        <f ca="1">INDEX(S$11:S$6003,UsefulSeries!$I12)</f>
        <v>0</v>
      </c>
      <c r="AA19" s="12">
        <f ca="1">INDEX(T$11:T$6003,UsefulSeries!$I12)</f>
        <v>0.34697749165846259</v>
      </c>
      <c r="AB19" s="12">
        <f ca="1">INDEX(U$11:U$6003,UsefulSeries!$I12)</f>
        <v>20.270475158125816</v>
      </c>
      <c r="AC19" s="12">
        <f>INDEX( K$11:K$6003,UsefulSeries!$I12)</f>
        <v>0</v>
      </c>
      <c r="AD19" s="12">
        <f>INDEX(L$11:L$6003,UsefulSeries!$I12)</f>
        <v>0.33308063404548588</v>
      </c>
      <c r="AE19" s="12"/>
      <c r="AF19" s="12"/>
      <c r="AG19" s="12"/>
      <c r="AH19" s="12"/>
      <c r="AI19" s="12"/>
      <c r="AJ19" s="12"/>
      <c r="AK19" s="12"/>
      <c r="AL19" s="12"/>
      <c r="AM19" s="12"/>
      <c r="AN19" s="12">
        <f t="shared" ca="1" si="10"/>
        <v>0</v>
      </c>
      <c r="AO19" s="12">
        <f t="shared" ca="1" si="11"/>
        <v>0</v>
      </c>
      <c r="AP19" s="12">
        <f t="shared" ca="1" si="12"/>
        <v>0</v>
      </c>
      <c r="AQ19" s="12">
        <f t="shared" ca="1" si="13"/>
        <v>0</v>
      </c>
      <c r="AR19" s="12">
        <f t="shared" ca="1" si="14"/>
        <v>0.34697749165846259</v>
      </c>
      <c r="AS19" s="12">
        <f t="shared" ca="1" si="15"/>
        <v>20.270475158125816</v>
      </c>
      <c r="AT19" s="12">
        <f t="shared" si="16"/>
        <v>0</v>
      </c>
      <c r="AU19" s="12">
        <f t="shared" si="17"/>
        <v>0.33308063404548588</v>
      </c>
      <c r="AV19" s="12"/>
      <c r="AW19" s="12">
        <f ca="1">INDEX(I$11:I$6003,UsefulSeries!$I12)</f>
        <v>1.6717979926089178E-2</v>
      </c>
      <c r="AX19" s="12"/>
      <c r="AY19" s="12"/>
      <c r="AZ19" s="12">
        <f ca="1"/>
        <v>0.34697749165846253</v>
      </c>
      <c r="BA19" s="12"/>
      <c r="BB19" s="12">
        <f t="shared" ca="1" si="9"/>
        <v>0.34697749165846253</v>
      </c>
      <c r="BC19" s="51" t="s">
        <v>396</v>
      </c>
      <c r="BD19" s="38">
        <f ca="1"/>
        <v>1.6193323431248876E-2</v>
      </c>
    </row>
    <row r="20" spans="1:56" x14ac:dyDescent="0.35">
      <c r="A20" s="12">
        <v>0</v>
      </c>
      <c r="B20" s="12">
        <v>0</v>
      </c>
      <c r="C20" s="12">
        <f ca="1">INDEX('Flow probs &amp; rates'!$M$5:$M$5999,UsefulSeries!$E16,0)*(1-INDEX('Flow probs &amp; rates'!$M$5:$M$5999,UsefulSeries!$E16,0))/INDEX('Flow probs &amp; rates'!$F$4:$F$5999,UsefulSeries!$E16,0)</f>
        <v>5.3136209885061723</v>
      </c>
      <c r="D20" s="12">
        <f ca="1">-INDEX('Flow probs &amp; rates'!$M$5:$M$5999,UsefulSeries!$E16,0)*(INDEX('Flow probs &amp; rates'!$O$5:$O$5999,UsefulSeries!$E16,0))/INDEX('Flow probs &amp; rates'!$F$4:$F$5999,UsefulSeries!$E16,0)</f>
        <v>-0.91910610272151672</v>
      </c>
      <c r="E20" s="12">
        <v>0</v>
      </c>
      <c r="F20" s="12">
        <v>0</v>
      </c>
      <c r="G20" s="12"/>
      <c r="H20" s="12"/>
      <c r="I20" s="12">
        <f ca="1">INDEX('Flow probs &amp; rates'!$M$5:$M$5999,UsefulSeries!$E16)</f>
        <v>0.25775689455716283</v>
      </c>
      <c r="J20" s="12"/>
      <c r="K20" s="12">
        <f>INDEX('Flow probs &amp; rates'!$F$4:$F$5999,UsefulSeries!$E16)</f>
        <v>3.6005254849611715E-2</v>
      </c>
      <c r="L20" s="12">
        <f>-INDEX('Flow probs &amp; rates'!$F$4:$F$5999,UsefulSeries!$E16)</f>
        <v>-3.6005254849611715E-2</v>
      </c>
      <c r="M20" s="12"/>
      <c r="N20" s="12">
        <f>INDEX('Flow probs &amp; rates'!$E$5:$E$5999,UsefulSeries!$G18)-INDEX('Flow probs &amp; rates'!$E$4:$E$5999,UsefulSeries!$G18)</f>
        <v>-5.3669421400548423E-4</v>
      </c>
      <c r="O20" s="12"/>
      <c r="P20" s="12">
        <f ca="1"/>
        <v>0</v>
      </c>
      <c r="Q20" s="12">
        <f ca="1"/>
        <v>0</v>
      </c>
      <c r="R20" s="12">
        <f ca="1"/>
        <v>0.19834110574224828</v>
      </c>
      <c r="S20" s="12">
        <f ca="1"/>
        <v>5.8654231753987894E-2</v>
      </c>
      <c r="T20" s="12">
        <f ca="1"/>
        <v>0</v>
      </c>
      <c r="U20" s="12">
        <f ca="1"/>
        <v>0</v>
      </c>
      <c r="V20" s="12"/>
      <c r="W20" s="12"/>
      <c r="X20" s="12"/>
      <c r="Y20" s="12"/>
      <c r="Z20" s="12"/>
      <c r="AA20" s="12"/>
      <c r="AB20" s="12"/>
      <c r="AC20" s="12"/>
      <c r="AD20" s="12"/>
      <c r="AE20" s="12">
        <f t="array" ref="AE20:AJ21">TRANSPOSE(AC14:AD19)</f>
        <v>-0.63194083655834177</v>
      </c>
      <c r="AF20" s="12">
        <v>-0.63194083655834177</v>
      </c>
      <c r="AG20" s="12">
        <v>3.4978529396172402E-2</v>
      </c>
      <c r="AH20" s="12">
        <v>0</v>
      </c>
      <c r="AI20" s="12">
        <v>0.33308063404548588</v>
      </c>
      <c r="AJ20" s="12">
        <v>0</v>
      </c>
      <c r="AK20" s="12"/>
      <c r="AL20" s="12"/>
      <c r="AM20" s="12"/>
      <c r="AN20" s="12">
        <f t="shared" si="10"/>
        <v>-0.63194083655834177</v>
      </c>
      <c r="AO20" s="12">
        <f t="shared" si="11"/>
        <v>-0.63194083655834177</v>
      </c>
      <c r="AP20" s="12">
        <f t="shared" si="12"/>
        <v>3.4978529396172402E-2</v>
      </c>
      <c r="AQ20" s="12">
        <f t="shared" si="13"/>
        <v>0</v>
      </c>
      <c r="AR20" s="12">
        <f t="shared" si="14"/>
        <v>0.33308063404548588</v>
      </c>
      <c r="AS20" s="12">
        <f t="shared" si="15"/>
        <v>0</v>
      </c>
      <c r="AT20" s="12">
        <f t="shared" si="16"/>
        <v>0</v>
      </c>
      <c r="AU20" s="12">
        <f t="shared" si="17"/>
        <v>0</v>
      </c>
      <c r="AV20" s="12"/>
      <c r="AW20" s="12"/>
      <c r="AX20" s="12">
        <f>INDEX($N$6:$N$6003,UsefulSeries!$K12)</f>
        <v>-2.3547619098127637E-3</v>
      </c>
      <c r="AY20" s="12"/>
      <c r="AZ20" s="12"/>
      <c r="BA20" s="12"/>
      <c r="BB20" s="12">
        <f t="shared" si="9"/>
        <v>-2.3547619098127637E-3</v>
      </c>
      <c r="BC20" s="12"/>
      <c r="BD20" s="38">
        <f ca="1"/>
        <v>5.3561547671858355E-2</v>
      </c>
    </row>
    <row r="21" spans="1:56" x14ac:dyDescent="0.35">
      <c r="A21" s="12">
        <v>0</v>
      </c>
      <c r="B21" s="12">
        <v>0</v>
      </c>
      <c r="C21" s="12">
        <f ca="1">-INDEX('Flow probs &amp; rates'!$M$5:$M$5999,UsefulSeries!$E16,0)*(INDEX('Flow probs &amp; rates'!$O$5:$O$5999,UsefulSeries!$E16,0))/INDEX('Flow probs &amp; rates'!$F$4:$F$5999,UsefulSeries!$E16,0)</f>
        <v>-0.91910610272151672</v>
      </c>
      <c r="D21" s="12">
        <f ca="1">INDEX('Flow probs &amp; rates'!$O$5:$O$5999,UsefulSeries!$E16,0)*(1-INDEX('Flow probs &amp; rates'!$O$5:$O$5999,UsefulSeries!$E16,0))/INDEX('Flow probs &amp; rates'!$F$4:$F$5999,UsefulSeries!$E16,0)</f>
        <v>3.1079858222819485</v>
      </c>
      <c r="E21" s="12">
        <v>0</v>
      </c>
      <c r="F21" s="12">
        <v>0</v>
      </c>
      <c r="G21" s="12"/>
      <c r="H21" s="12"/>
      <c r="I21" s="12">
        <f ca="1">INDEX('Flow probs &amp; rates'!$O$5:$O$5999,UsefulSeries!$E16)</f>
        <v>0.12838705835270159</v>
      </c>
      <c r="J21" s="12"/>
      <c r="K21" s="12"/>
      <c r="L21" s="12">
        <f>-INDEX('Flow probs &amp; rates'!$F$4:$F$5999,UsefulSeries!$E16)</f>
        <v>-3.6005254849611715E-2</v>
      </c>
      <c r="M21" s="12"/>
      <c r="N21" s="12">
        <f>INDEX('Flow probs &amp; rates'!$F$5:$F$5999,UsefulSeries!$G18)-INDEX('Flow probs &amp; rates'!$F$4:$F$5999,UsefulSeries!$G18)</f>
        <v>4.4238392774367113E-4</v>
      </c>
      <c r="O21" s="12"/>
      <c r="P21" s="12">
        <f ca="1"/>
        <v>0</v>
      </c>
      <c r="Q21" s="12">
        <f ca="1"/>
        <v>0</v>
      </c>
      <c r="R21" s="12">
        <f ca="1"/>
        <v>5.8654231753987887E-2</v>
      </c>
      <c r="S21" s="12">
        <f ca="1"/>
        <v>0.33909725546358188</v>
      </c>
      <c r="T21" s="12">
        <f ca="1"/>
        <v>0</v>
      </c>
      <c r="U21" s="12">
        <f ca="1"/>
        <v>0</v>
      </c>
      <c r="V21" s="12"/>
      <c r="W21" s="12"/>
      <c r="X21" s="12"/>
      <c r="Y21" s="12"/>
      <c r="Z21" s="12"/>
      <c r="AA21" s="12"/>
      <c r="AB21" s="12"/>
      <c r="AC21" s="12"/>
      <c r="AD21" s="12"/>
      <c r="AE21" s="12">
        <v>0.63194083655834177</v>
      </c>
      <c r="AF21" s="12">
        <v>0</v>
      </c>
      <c r="AG21" s="12">
        <v>-3.4978529396172402E-2</v>
      </c>
      <c r="AH21" s="12">
        <v>-3.4978529396172402E-2</v>
      </c>
      <c r="AI21" s="12">
        <v>0</v>
      </c>
      <c r="AJ21" s="12">
        <v>0.33308063404548588</v>
      </c>
      <c r="AK21" s="12"/>
      <c r="AL21" s="12"/>
      <c r="AM21" s="12"/>
      <c r="AN21" s="12">
        <f t="shared" si="10"/>
        <v>0.63194083655834177</v>
      </c>
      <c r="AO21" s="12">
        <f t="shared" si="11"/>
        <v>0</v>
      </c>
      <c r="AP21" s="12">
        <f t="shared" si="12"/>
        <v>-3.4978529396172402E-2</v>
      </c>
      <c r="AQ21" s="12">
        <f t="shared" si="13"/>
        <v>-3.4978529396172402E-2</v>
      </c>
      <c r="AR21" s="12">
        <f t="shared" si="14"/>
        <v>0</v>
      </c>
      <c r="AS21" s="12">
        <f t="shared" si="15"/>
        <v>0.33308063404548588</v>
      </c>
      <c r="AT21" s="12">
        <f t="shared" si="16"/>
        <v>0</v>
      </c>
      <c r="AU21" s="12">
        <f t="shared" si="17"/>
        <v>0</v>
      </c>
      <c r="AV21" s="12"/>
      <c r="AW21" s="12"/>
      <c r="AX21" s="12">
        <f>INDEX('Margin error adjustment'!N$7:N$6003,UsefulSeries!$K12)</f>
        <v>1.026725453439313E-3</v>
      </c>
      <c r="AY21" s="12"/>
      <c r="AZ21" s="12"/>
      <c r="BA21" s="12"/>
      <c r="BB21" s="12">
        <f t="shared" si="9"/>
        <v>1.026725453439313E-3</v>
      </c>
      <c r="BC21" s="12"/>
      <c r="BD21" s="38">
        <f ca="1"/>
        <v>3.3187356371673651E-2</v>
      </c>
    </row>
    <row r="22" spans="1:56" x14ac:dyDescent="0.35">
      <c r="A22" s="12">
        <v>0</v>
      </c>
      <c r="B22" s="12">
        <v>0</v>
      </c>
      <c r="C22" s="12">
        <v>0</v>
      </c>
      <c r="D22" s="12">
        <v>0</v>
      </c>
      <c r="E22" s="12">
        <f ca="1">INDEX('Flow probs &amp; rates'!$P$5:$P$5999,UsefulSeries!$E16,0)*(1-INDEX('Flow probs &amp; rates'!$P$5:$P$5999,UsefulSeries!$E16,0))/INDEX('Flow probs &amp; rates'!$G$4:$G$5999,UsefulSeries!$E16,0)</f>
        <v>6.8546016154600778E-2</v>
      </c>
      <c r="F22" s="12">
        <f ca="1">-INDEX('Flow probs &amp; rates'!$P$5:$P$5999,UsefulSeries!$E16,0)*(INDEX('Flow probs &amp; rates'!$Q$5:$Q$5999,UsefulSeries!$E16,0))/INDEX('Flow probs &amp; rates'!$G$4:$G$5999,UsefulSeries!$E16,0)</f>
        <v>-1.1935788480227599E-3</v>
      </c>
      <c r="G22" s="12"/>
      <c r="H22" s="12"/>
      <c r="I22" s="12">
        <f ca="1">INDEX('Flow probs &amp; rates'!$P$5:$P$5999,UsefulSeries!$E16)</f>
        <v>2.3473381782779128E-2</v>
      </c>
      <c r="J22" s="12"/>
      <c r="K22" s="12">
        <f>INDEX('Flow probs &amp; rates'!$G$4:$G$5999,UsefulSeries!$E16)</f>
        <v>0.33440867050185935</v>
      </c>
      <c r="L22" s="12"/>
      <c r="M22" s="12"/>
      <c r="N22" s="12">
        <f>INDEX('Flow probs &amp; rates'!$E$5:$E$5999,UsefulSeries!$G20)-INDEX('Flow probs &amp; rates'!$E$4:$E$5999,UsefulSeries!$G20)</f>
        <v>-1.7444490690058378E-3</v>
      </c>
      <c r="O22" s="12"/>
      <c r="P22" s="12">
        <f ca="1"/>
        <v>0</v>
      </c>
      <c r="Q22" s="12">
        <f ca="1"/>
        <v>0</v>
      </c>
      <c r="R22" s="12">
        <f ca="1"/>
        <v>0</v>
      </c>
      <c r="S22" s="12">
        <f ca="1"/>
        <v>0</v>
      </c>
      <c r="T22" s="12">
        <f ca="1"/>
        <v>14.594808525566776</v>
      </c>
      <c r="U22" s="12">
        <f ca="1"/>
        <v>0.34851569923048031</v>
      </c>
      <c r="V22" s="12"/>
      <c r="W22" s="12">
        <f ca="1">INDEX(P$6:P$6003,UsefulSeries!$I20)</f>
        <v>44.587247999287264</v>
      </c>
      <c r="X22" s="12">
        <f ca="1">INDEX(Q$6:Q$6003,UsefulSeries!$I20)</f>
        <v>0.64769148596392678</v>
      </c>
      <c r="Y22" s="12">
        <f ca="1">INDEX(R$6:R$6003,UsefulSeries!$I20)</f>
        <v>0</v>
      </c>
      <c r="Z22" s="12">
        <f ca="1">INDEX(S$6:S$6003,UsefulSeries!$I20)</f>
        <v>0</v>
      </c>
      <c r="AA22" s="12">
        <f ca="1">INDEX(T$6:T$6003,UsefulSeries!$I20)</f>
        <v>0</v>
      </c>
      <c r="AB22" s="12">
        <f ca="1">INDEX(U$6:U$6003,UsefulSeries!$I20)</f>
        <v>0</v>
      </c>
      <c r="AC22" s="12">
        <f>INDEX( K$6:K$6003,UsefulSeries!$I20)</f>
        <v>-0.629586074648529</v>
      </c>
      <c r="AD22" s="12">
        <f>INDEX(L$6:L$6003,UsefulSeries!$I20)</f>
        <v>0.629586074648529</v>
      </c>
      <c r="AE22" s="12"/>
      <c r="AF22" s="12"/>
      <c r="AG22" s="12"/>
      <c r="AH22" s="12"/>
      <c r="AI22" s="12"/>
      <c r="AJ22" s="12"/>
      <c r="AK22" s="12"/>
      <c r="AL22" s="12"/>
      <c r="AM22" s="12"/>
      <c r="AN22" s="12">
        <f t="shared" ca="1" si="10"/>
        <v>44.587247999287264</v>
      </c>
      <c r="AO22" s="12">
        <f t="shared" ca="1" si="11"/>
        <v>0.64769148596392678</v>
      </c>
      <c r="AP22" s="12">
        <f t="shared" ca="1" si="12"/>
        <v>0</v>
      </c>
      <c r="AQ22" s="12">
        <f t="shared" ca="1" si="13"/>
        <v>0</v>
      </c>
      <c r="AR22" s="12">
        <f t="shared" ca="1" si="14"/>
        <v>0</v>
      </c>
      <c r="AS22" s="12">
        <f t="shared" ca="1" si="15"/>
        <v>0</v>
      </c>
      <c r="AT22" s="12">
        <f t="shared" si="16"/>
        <v>-0.629586074648529</v>
      </c>
      <c r="AU22" s="12">
        <f t="shared" si="17"/>
        <v>0.629586074648529</v>
      </c>
      <c r="AV22" s="12"/>
      <c r="AW22" s="12">
        <f ca="1">INDEX(I$6:I$6003,UsefulSeries!$I20)</f>
        <v>1.4328457649717657E-2</v>
      </c>
      <c r="AX22" s="12"/>
      <c r="AY22" s="12"/>
      <c r="AZ22" s="12">
        <f t="array" aca="1" ref="AZ22:AZ27" ca="1">MMULT(W22:AB27,AW22:AW27)</f>
        <v>0.64769148596392689</v>
      </c>
      <c r="BA22" s="12"/>
      <c r="BB22" s="12">
        <f t="shared" ca="1" si="9"/>
        <v>0.64769148596392689</v>
      </c>
      <c r="BC22" s="12"/>
      <c r="BD22" s="38">
        <f t="array" aca="1" ref="BD22:BD29" ca="1">MMULT(MINVERSE(AN22:AU29),BB22:BB29)</f>
        <v>1.3442992341569631E-2</v>
      </c>
    </row>
    <row r="23" spans="1:56" x14ac:dyDescent="0.35">
      <c r="A23" s="12">
        <v>0</v>
      </c>
      <c r="B23" s="12">
        <v>0</v>
      </c>
      <c r="C23" s="12">
        <v>0</v>
      </c>
      <c r="D23" s="12">
        <v>0</v>
      </c>
      <c r="E23" s="12">
        <f ca="1">-INDEX('Flow probs &amp; rates'!$P$5:$P$5999,UsefulSeries!$E16,0)*(INDEX('Flow probs &amp; rates'!$Q$5:$Q$5999,UsefulSeries!$E16,0))/INDEX('Flow probs &amp; rates'!$G$4:$G$5999,UsefulSeries!$E16,0)</f>
        <v>-1.1935788480227599E-3</v>
      </c>
      <c r="F23" s="12">
        <f ca="1">INDEX('Flow probs &amp; rates'!$Q$5:$Q$5999,UsefulSeries!$E16,0)*(1-INDEX('Flow probs &amp; rates'!$Q$5:$Q$5999,UsefulSeries!$E16,0))/INDEX('Flow probs &amp; rates'!$G$4:$G$5999,UsefulSeries!$E16,0)</f>
        <v>4.998355823144289E-2</v>
      </c>
      <c r="G23" s="12"/>
      <c r="H23" s="12"/>
      <c r="I23" s="12">
        <f ca="1">INDEX('Flow probs &amp; rates'!$Q$5:$Q$5999,UsefulSeries!$E16)</f>
        <v>1.7004073780253384E-2</v>
      </c>
      <c r="J23" s="12"/>
      <c r="K23" s="12"/>
      <c r="L23" s="12">
        <f>INDEX('Flow probs &amp; rates'!$G$4:$G$5999,UsefulSeries!$E16)</f>
        <v>0.33440867050185935</v>
      </c>
      <c r="M23" s="12"/>
      <c r="N23" s="12">
        <f>INDEX('Flow probs &amp; rates'!$F$5:$F$5999,UsefulSeries!$G20)-INDEX('Flow probs &amp; rates'!$F$4:$F$5999,UsefulSeries!$G20)</f>
        <v>1.5727990392631064E-3</v>
      </c>
      <c r="O23" s="12"/>
      <c r="P23" s="12">
        <f ca="1"/>
        <v>0</v>
      </c>
      <c r="Q23" s="12">
        <f ca="1"/>
        <v>0</v>
      </c>
      <c r="R23" s="12">
        <f ca="1"/>
        <v>0</v>
      </c>
      <c r="S23" s="12">
        <f ca="1"/>
        <v>0</v>
      </c>
      <c r="T23" s="12">
        <f ca="1"/>
        <v>0.34851569923048026</v>
      </c>
      <c r="U23" s="12">
        <f ca="1"/>
        <v>20.0149012268094</v>
      </c>
      <c r="V23" s="12"/>
      <c r="W23" s="12">
        <f ca="1">INDEX(P$7:P$6003,UsefulSeries!$I20)</f>
        <v>0.64769148596392689</v>
      </c>
      <c r="X23" s="12">
        <f ca="1">INDEX(Q$7:Q$6003,UsefulSeries!$I20)</f>
        <v>46.854823809632485</v>
      </c>
      <c r="Y23" s="12">
        <f ca="1">INDEX(R$7:R$6003,UsefulSeries!$I20)</f>
        <v>0</v>
      </c>
      <c r="Z23" s="12">
        <f ca="1">INDEX(S$7:S$6003,UsefulSeries!$I20)</f>
        <v>0</v>
      </c>
      <c r="AA23" s="12">
        <f ca="1">INDEX(T$7:T$6003,UsefulSeries!$I20)</f>
        <v>0</v>
      </c>
      <c r="AB23" s="12">
        <f ca="1">INDEX(U$7:U$6003,UsefulSeries!$I20)</f>
        <v>0</v>
      </c>
      <c r="AC23" s="12">
        <f>INDEX( K$7:K$6003,UsefulSeries!$I20,1)</f>
        <v>-0.629586074648529</v>
      </c>
      <c r="AD23" s="12">
        <f>INDEX(L$7:L$6003,UsefulSeries!$I20,1)</f>
        <v>0</v>
      </c>
      <c r="AE23" s="12"/>
      <c r="AF23" s="12"/>
      <c r="AG23" s="12"/>
      <c r="AH23" s="12"/>
      <c r="AI23" s="12"/>
      <c r="AJ23" s="12"/>
      <c r="AK23" s="12"/>
      <c r="AL23" s="12"/>
      <c r="AM23" s="12"/>
      <c r="AN23" s="12">
        <f t="shared" ca="1" si="10"/>
        <v>0.64769148596392689</v>
      </c>
      <c r="AO23" s="12">
        <f t="shared" ca="1" si="11"/>
        <v>46.854823809632485</v>
      </c>
      <c r="AP23" s="12">
        <f t="shared" ca="1" si="12"/>
        <v>0</v>
      </c>
      <c r="AQ23" s="12">
        <f t="shared" ca="1" si="13"/>
        <v>0</v>
      </c>
      <c r="AR23" s="12">
        <f t="shared" ca="1" si="14"/>
        <v>0</v>
      </c>
      <c r="AS23" s="12">
        <f t="shared" ca="1" si="15"/>
        <v>0</v>
      </c>
      <c r="AT23" s="12">
        <f t="shared" si="16"/>
        <v>-0.629586074648529</v>
      </c>
      <c r="AU23" s="12">
        <f t="shared" si="17"/>
        <v>0</v>
      </c>
      <c r="AV23" s="12"/>
      <c r="AW23" s="12">
        <f ca="1">INDEX(I$7:I$6003,UsefulSeries!$I20)</f>
        <v>1.3625300748777214E-2</v>
      </c>
      <c r="AX23" s="12"/>
      <c r="AY23" s="12"/>
      <c r="AZ23" s="12">
        <f ca="1"/>
        <v>0.64769148596392678</v>
      </c>
      <c r="BA23" s="12"/>
      <c r="BB23" s="12">
        <f t="shared" ca="1" si="9"/>
        <v>0.64769148596392678</v>
      </c>
      <c r="BC23" s="12"/>
      <c r="BD23" s="38">
        <f ca="1"/>
        <v>1.3103212748538226E-2</v>
      </c>
    </row>
    <row r="24" spans="1:56" x14ac:dyDescent="0.35">
      <c r="A24" s="12">
        <f ca="1">INDEX('Flow probs &amp; rates'!$K$5:$K$5999,UsefulSeries!$E22,0)*(1-INDEX('Flow probs &amp; rates'!$K$5:$K$5999,UsefulSeries!$E22,0))/INDEX('Flow probs &amp; rates'!$E$4:$E$5999,UsefulSeries!$E22,0)</f>
        <v>2.336812904164982E-2</v>
      </c>
      <c r="B24" s="12">
        <f ca="1">-INDEX('Flow probs &amp; rates'!$K$5:$K$5999,UsefulSeries!$E22,0)*(INDEX('Flow probs &amp; rates'!$L$5:$L$5999,UsefulSeries!$E22,0))/INDEX('Flow probs &amp; rates'!$E$4:$E$5999,UsefulSeries!$E22,0)</f>
        <v>-3.2054154385105841E-4</v>
      </c>
      <c r="C24" s="12">
        <v>0</v>
      </c>
      <c r="D24" s="12">
        <v>0</v>
      </c>
      <c r="E24" s="12">
        <v>0</v>
      </c>
      <c r="F24" s="12">
        <v>0</v>
      </c>
      <c r="G24" s="12"/>
      <c r="H24" s="12"/>
      <c r="I24" s="12">
        <f ca="1">INDEX('Flow probs &amp; rates'!$K$5:$K$5999,UsefulSeries!$E22)</f>
        <v>1.4962600100947243E-2</v>
      </c>
      <c r="J24" s="12"/>
      <c r="K24" s="12">
        <f>-INDEX('Flow probs &amp; rates'!$E$4:$E$5999,UsefulSeries!$E22)</f>
        <v>-0.63071890235187622</v>
      </c>
      <c r="L24" s="12">
        <f>INDEX('Flow probs &amp; rates'!$E$4:$E$5999,UsefulSeries!$E22)</f>
        <v>0.63071890235187622</v>
      </c>
      <c r="M24" s="12"/>
      <c r="N24" s="12">
        <f>INDEX('Flow probs &amp; rates'!$E$5:$E$5999,UsefulSeries!$G22)-INDEX('Flow probs &amp; rates'!$E$4:$E$5999,UsefulSeries!$G22)</f>
        <v>-8.1754276332002274E-4</v>
      </c>
      <c r="O24" s="12"/>
      <c r="P24" s="12">
        <f t="array" aca="1" ref="P24:U29" ca="1">MINVERSE(A24:F29)</f>
        <v>42.802232701896116</v>
      </c>
      <c r="Q24" s="12">
        <f ca="1"/>
        <v>0.64920461208255731</v>
      </c>
      <c r="R24" s="12">
        <f ca="1"/>
        <v>0</v>
      </c>
      <c r="S24" s="12">
        <f ca="1"/>
        <v>0</v>
      </c>
      <c r="T24" s="12">
        <f ca="1"/>
        <v>0</v>
      </c>
      <c r="U24" s="12">
        <f ca="1"/>
        <v>0</v>
      </c>
      <c r="V24" s="12"/>
      <c r="W24" s="12">
        <f ca="1">INDEX(P$8:P$6003,UsefulSeries!$I20)</f>
        <v>0</v>
      </c>
      <c r="X24" s="12">
        <f ca="1">INDEX(Q$8:Q$6003,UsefulSeries!$I20)</f>
        <v>0</v>
      </c>
      <c r="Y24" s="12">
        <f ca="1">INDEX(R$8:R$6003,UsefulSeries!$I20)</f>
        <v>0.19834110574224828</v>
      </c>
      <c r="Z24" s="12">
        <f ca="1">INDEX(S$8:S$6003,UsefulSeries!$I20)</f>
        <v>5.8654231753987894E-2</v>
      </c>
      <c r="AA24" s="12">
        <f ca="1">INDEX(T$8:T$6003,UsefulSeries!$I20)</f>
        <v>0</v>
      </c>
      <c r="AB24" s="12">
        <f ca="1">INDEX(U$8:U$6003,UsefulSeries!$I20)</f>
        <v>0</v>
      </c>
      <c r="AC24" s="12">
        <f>INDEX( K$8:K$6003,UsefulSeries!$I20)</f>
        <v>3.6005254849611715E-2</v>
      </c>
      <c r="AD24" s="12">
        <f>INDEX(L$8:L$6003,UsefulSeries!$I20)</f>
        <v>-3.6005254849611715E-2</v>
      </c>
      <c r="AE24" s="12"/>
      <c r="AF24" s="12"/>
      <c r="AG24" s="12"/>
      <c r="AH24" s="12"/>
      <c r="AI24" s="12"/>
      <c r="AJ24" s="12"/>
      <c r="AK24" s="12"/>
      <c r="AL24" s="12"/>
      <c r="AM24" s="12"/>
      <c r="AN24" s="12">
        <f t="shared" ca="1" si="10"/>
        <v>0</v>
      </c>
      <c r="AO24" s="12">
        <f t="shared" ca="1" si="11"/>
        <v>0</v>
      </c>
      <c r="AP24" s="12">
        <f t="shared" ca="1" si="12"/>
        <v>0.19834110574224828</v>
      </c>
      <c r="AQ24" s="12">
        <f t="shared" ca="1" si="13"/>
        <v>5.8654231753987894E-2</v>
      </c>
      <c r="AR24" s="12">
        <f t="shared" ca="1" si="14"/>
        <v>0</v>
      </c>
      <c r="AS24" s="12">
        <f t="shared" ca="1" si="15"/>
        <v>0</v>
      </c>
      <c r="AT24" s="12">
        <f t="shared" si="16"/>
        <v>3.6005254849611715E-2</v>
      </c>
      <c r="AU24" s="12">
        <f t="shared" si="17"/>
        <v>-3.6005254849611715E-2</v>
      </c>
      <c r="AV24" s="12"/>
      <c r="AW24" s="12">
        <f ca="1">INDEX(I$8:I$6003,UsefulSeries!$I20)</f>
        <v>0.25775689455716283</v>
      </c>
      <c r="AX24" s="12"/>
      <c r="AY24" s="12"/>
      <c r="AZ24" s="12">
        <f ca="1"/>
        <v>5.8654231753987901E-2</v>
      </c>
      <c r="BA24" s="12"/>
      <c r="BB24" s="12">
        <f t="shared" ca="1" si="9"/>
        <v>5.8654231753987901E-2</v>
      </c>
      <c r="BC24" s="12"/>
      <c r="BD24" s="38">
        <f ca="1"/>
        <v>0.26907993358927063</v>
      </c>
    </row>
    <row r="25" spans="1:56" x14ac:dyDescent="0.35">
      <c r="A25" s="12">
        <f ca="1">-INDEX('Flow probs &amp; rates'!$K$5:$K$5999,UsefulSeries!$E22,0)*(INDEX('Flow probs &amp; rates'!$L$5:$L$5999,UsefulSeries!$E22,0))/INDEX('Flow probs &amp; rates'!$E$4:$E$5999,UsefulSeries!$E22,0)</f>
        <v>-3.2054154385105841E-4</v>
      </c>
      <c r="B25" s="12">
        <f ca="1">INDEX('Flow probs &amp; rates'!$L$5:$L$5999,UsefulSeries!$E22,0)*(1-INDEX('Flow probs &amp; rates'!$L$5:$L$5999,UsefulSeries!$E22,0))/INDEX('Flow probs &amp; rates'!$E$4:$E$5999,UsefulSeries!$E22,0)</f>
        <v>2.1133389219966485E-2</v>
      </c>
      <c r="C25" s="12">
        <v>0</v>
      </c>
      <c r="D25" s="12">
        <v>0</v>
      </c>
      <c r="E25" s="12">
        <v>0</v>
      </c>
      <c r="F25" s="12">
        <v>0</v>
      </c>
      <c r="G25" s="12"/>
      <c r="H25" s="12"/>
      <c r="I25" s="12">
        <f ca="1">INDEX('Flow probs &amp; rates'!$L$5:$L$5999,UsefulSeries!$E22)</f>
        <v>1.3511796701905868E-2</v>
      </c>
      <c r="J25" s="12"/>
      <c r="K25" s="12">
        <f>-INDEX('Flow probs &amp; rates'!$E$4:$E$5999,UsefulSeries!$E22)</f>
        <v>-0.63071890235187622</v>
      </c>
      <c r="L25" s="12"/>
      <c r="M25" s="12"/>
      <c r="N25" s="12">
        <f>INDEX('Flow probs &amp; rates'!$F$5:$F$5999,UsefulSeries!$G22)-INDEX('Flow probs &amp; rates'!$F$4:$F$5999,UsefulSeries!$G22)</f>
        <v>6.8978484940292878E-4</v>
      </c>
      <c r="O25" s="12"/>
      <c r="P25" s="12">
        <f ca="1"/>
        <v>0.6492046120825572</v>
      </c>
      <c r="Q25" s="12">
        <f ca="1"/>
        <v>47.328333692148718</v>
      </c>
      <c r="R25" s="12">
        <f ca="1"/>
        <v>0</v>
      </c>
      <c r="S25" s="12">
        <f ca="1"/>
        <v>0</v>
      </c>
      <c r="T25" s="12">
        <f ca="1"/>
        <v>0</v>
      </c>
      <c r="U25" s="12">
        <f ca="1"/>
        <v>0</v>
      </c>
      <c r="V25" s="12"/>
      <c r="W25" s="12">
        <f ca="1">INDEX(P$9:P$6003,UsefulSeries!$I20)</f>
        <v>0</v>
      </c>
      <c r="X25" s="12">
        <f ca="1">INDEX(Q$9:Q$6003,UsefulSeries!$I20)</f>
        <v>0</v>
      </c>
      <c r="Y25" s="12">
        <f ca="1">INDEX(R$9:R$6003,UsefulSeries!$I20)</f>
        <v>5.8654231753987887E-2</v>
      </c>
      <c r="Z25" s="12">
        <f ca="1">INDEX(S$9:S$6003,UsefulSeries!$I20)</f>
        <v>0.33909725546358188</v>
      </c>
      <c r="AA25" s="12">
        <f ca="1">INDEX(T$9:T$6003,UsefulSeries!$I20)</f>
        <v>0</v>
      </c>
      <c r="AB25" s="12">
        <f ca="1">INDEX(U$9:U$6003,UsefulSeries!$I20)</f>
        <v>0</v>
      </c>
      <c r="AC25" s="12">
        <f>INDEX( K$9:K$6003,UsefulSeries!$I20)</f>
        <v>0</v>
      </c>
      <c r="AD25" s="12">
        <f>INDEX(L$9:L$6003,UsefulSeries!$I20)</f>
        <v>-3.6005254849611715E-2</v>
      </c>
      <c r="AE25" s="12"/>
      <c r="AF25" s="12"/>
      <c r="AG25" s="12"/>
      <c r="AH25" s="12"/>
      <c r="AI25" s="12"/>
      <c r="AJ25" s="12"/>
      <c r="AK25" s="12"/>
      <c r="AL25" s="12"/>
      <c r="AM25" s="12"/>
      <c r="AN25" s="12">
        <f t="shared" ca="1" si="10"/>
        <v>0</v>
      </c>
      <c r="AO25" s="12">
        <f t="shared" ca="1" si="11"/>
        <v>0</v>
      </c>
      <c r="AP25" s="12">
        <f t="shared" ca="1" si="12"/>
        <v>5.8654231753987887E-2</v>
      </c>
      <c r="AQ25" s="12">
        <f t="shared" ca="1" si="13"/>
        <v>0.33909725546358188</v>
      </c>
      <c r="AR25" s="12">
        <f t="shared" ca="1" si="14"/>
        <v>0</v>
      </c>
      <c r="AS25" s="12">
        <f t="shared" ca="1" si="15"/>
        <v>0</v>
      </c>
      <c r="AT25" s="12">
        <f t="shared" si="16"/>
        <v>0</v>
      </c>
      <c r="AU25" s="12">
        <f t="shared" si="17"/>
        <v>-3.6005254849611715E-2</v>
      </c>
      <c r="AV25" s="12"/>
      <c r="AW25" s="12">
        <f ca="1">INDEX(I$9:I$6003,UsefulSeries!$I20)</f>
        <v>0.12838705835270159</v>
      </c>
      <c r="AX25" s="12"/>
      <c r="AY25" s="12"/>
      <c r="AZ25" s="12">
        <f ca="1"/>
        <v>5.8654231753987887E-2</v>
      </c>
      <c r="BA25" s="12"/>
      <c r="BB25" s="12">
        <f t="shared" ca="1" si="9"/>
        <v>5.8654231753987887E-2</v>
      </c>
      <c r="BC25" s="12"/>
      <c r="BD25" s="38">
        <f ca="1"/>
        <v>0.12892160692068994</v>
      </c>
    </row>
    <row r="26" spans="1:56" x14ac:dyDescent="0.35">
      <c r="A26" s="12">
        <v>0</v>
      </c>
      <c r="B26" s="12">
        <v>0</v>
      </c>
      <c r="C26" s="12">
        <f ca="1">INDEX('Flow probs &amp; rates'!$M$5:$M$5999,UsefulSeries!$E22,0)*(1-INDEX('Flow probs &amp; rates'!$M$5:$M$5999,UsefulSeries!$E22,0))/INDEX('Flow probs &amp; rates'!$F$4:$F$5999,UsefulSeries!$E22,0)</f>
        <v>5.3438167475608376</v>
      </c>
      <c r="D26" s="12">
        <f ca="1">-INDEX('Flow probs &amp; rates'!$M$5:$M$5999,UsefulSeries!$E22,0)*(INDEX('Flow probs &amp; rates'!$O$5:$O$5999,UsefulSeries!$E22,0))/INDEX('Flow probs &amp; rates'!$F$4:$F$5999,UsefulSeries!$E22,0)</f>
        <v>-0.92936963663320749</v>
      </c>
      <c r="E26" s="12">
        <v>0</v>
      </c>
      <c r="F26" s="12">
        <v>0</v>
      </c>
      <c r="G26" s="12"/>
      <c r="H26" s="12"/>
      <c r="I26" s="12">
        <f ca="1">INDEX('Flow probs &amp; rates'!$M$5:$M$5999,UsefulSeries!$E22)</f>
        <v>0.2565091233290494</v>
      </c>
      <c r="J26" s="12"/>
      <c r="K26" s="12">
        <f>INDEX('Flow probs &amp; rates'!$F$4:$F$5999,UsefulSeries!$E22)</f>
        <v>3.5688385659007053E-2</v>
      </c>
      <c r="L26" s="12">
        <f>-INDEX('Flow probs &amp; rates'!$F$4:$F$5999,UsefulSeries!$E22)</f>
        <v>-3.5688385659007053E-2</v>
      </c>
      <c r="M26" s="12"/>
      <c r="N26" s="12">
        <f>INDEX('Flow probs &amp; rates'!$E$5:$E$5999,UsefulSeries!$G24)-INDEX('Flow probs &amp; rates'!$E$4:$E$5999,UsefulSeries!$G24)</f>
        <v>-2.0606045599477207E-3</v>
      </c>
      <c r="O26" s="12"/>
      <c r="P26" s="12">
        <f ca="1"/>
        <v>0</v>
      </c>
      <c r="Q26" s="12">
        <f ca="1"/>
        <v>0</v>
      </c>
      <c r="R26" s="12">
        <f ca="1"/>
        <v>0.197237796151461</v>
      </c>
      <c r="S26" s="12">
        <f ca="1"/>
        <v>5.8106738371398868E-2</v>
      </c>
      <c r="T26" s="12">
        <f ca="1"/>
        <v>0</v>
      </c>
      <c r="U26" s="12">
        <f ca="1"/>
        <v>0</v>
      </c>
      <c r="V26" s="12"/>
      <c r="W26" s="12">
        <f ca="1">INDEX(P$10:P$6003,UsefulSeries!$I20)</f>
        <v>0</v>
      </c>
      <c r="X26" s="12">
        <f ca="1">INDEX(Q$10:Q$6003,UsefulSeries!$I20)</f>
        <v>0</v>
      </c>
      <c r="Y26" s="12">
        <f ca="1">INDEX(R$10:R$6003,UsefulSeries!$I20)</f>
        <v>0</v>
      </c>
      <c r="Z26" s="12">
        <f ca="1">INDEX(S$10:S$6003,UsefulSeries!$I20)</f>
        <v>0</v>
      </c>
      <c r="AA26" s="12">
        <f ca="1">INDEX(T$10:T$6003,UsefulSeries!$I20)</f>
        <v>14.594808525566776</v>
      </c>
      <c r="AB26" s="12">
        <f ca="1">INDEX(U$10:U$6003,UsefulSeries!$I20)</f>
        <v>0.34851569923048031</v>
      </c>
      <c r="AC26" s="12">
        <f>INDEX( K$10:K$6003,UsefulSeries!$I20)</f>
        <v>0.33440867050185935</v>
      </c>
      <c r="AD26" s="12">
        <f>INDEX(L$10:L$6003,UsefulSeries!$I20)</f>
        <v>0</v>
      </c>
      <c r="AE26" s="12"/>
      <c r="AF26" s="12"/>
      <c r="AG26" s="12"/>
      <c r="AH26" s="12"/>
      <c r="AI26" s="12"/>
      <c r="AJ26" s="12"/>
      <c r="AK26" s="12"/>
      <c r="AL26" s="12"/>
      <c r="AM26" s="12"/>
      <c r="AN26" s="12">
        <f t="shared" ca="1" si="10"/>
        <v>0</v>
      </c>
      <c r="AO26" s="12">
        <f t="shared" ca="1" si="11"/>
        <v>0</v>
      </c>
      <c r="AP26" s="12">
        <f t="shared" ca="1" si="12"/>
        <v>0</v>
      </c>
      <c r="AQ26" s="12">
        <f t="shared" ca="1" si="13"/>
        <v>0</v>
      </c>
      <c r="AR26" s="12">
        <f t="shared" ca="1" si="14"/>
        <v>14.594808525566776</v>
      </c>
      <c r="AS26" s="12">
        <f t="shared" ca="1" si="15"/>
        <v>0.34851569923048031</v>
      </c>
      <c r="AT26" s="12">
        <f t="shared" si="16"/>
        <v>0.33440867050185935</v>
      </c>
      <c r="AU26" s="12">
        <f t="shared" si="17"/>
        <v>0</v>
      </c>
      <c r="AV26" s="12"/>
      <c r="AW26" s="12">
        <f ca="1">INDEX(I$10:I$6003,UsefulSeries!$I20)</f>
        <v>2.3473381782779128E-2</v>
      </c>
      <c r="AX26" s="12"/>
      <c r="AY26" s="12"/>
      <c r="AZ26" s="12">
        <f ca="1"/>
        <v>0.34851569923048037</v>
      </c>
      <c r="BA26" s="12"/>
      <c r="BB26" s="12">
        <f t="shared" ca="1" si="9"/>
        <v>0.34851569923048037</v>
      </c>
      <c r="BC26" s="12"/>
      <c r="BD26" s="38">
        <f ca="1"/>
        <v>2.4394275324267897E-2</v>
      </c>
    </row>
    <row r="27" spans="1:56" x14ac:dyDescent="0.35">
      <c r="A27" s="12">
        <v>0</v>
      </c>
      <c r="B27" s="12">
        <v>0</v>
      </c>
      <c r="C27" s="12">
        <f ca="1">-INDEX('Flow probs &amp; rates'!$M$5:$M$5999,UsefulSeries!$E22,0)*(INDEX('Flow probs &amp; rates'!$O$5:$O$5999,UsefulSeries!$E22,0))/INDEX('Flow probs &amp; rates'!$F$4:$F$5999,UsefulSeries!$E22,0)</f>
        <v>-0.92936963663320749</v>
      </c>
      <c r="D27" s="12">
        <f ca="1">INDEX('Flow probs &amp; rates'!$O$5:$O$5999,UsefulSeries!$E22,0)*(1-INDEX('Flow probs &amp; rates'!$O$5:$O$5999,UsefulSeries!$E22,0))/INDEX('Flow probs &amp; rates'!$F$4:$F$5999,UsefulSeries!$E22,0)</f>
        <v>3.1546568277156086</v>
      </c>
      <c r="E27" s="12">
        <v>0</v>
      </c>
      <c r="F27" s="12">
        <v>0</v>
      </c>
      <c r="G27" s="12"/>
      <c r="H27" s="12"/>
      <c r="I27" s="12">
        <f ca="1">INDEX('Flow probs &amp; rates'!$O$5:$O$5999,UsefulSeries!$E22)</f>
        <v>0.12930418061345014</v>
      </c>
      <c r="J27" s="12"/>
      <c r="K27" s="12"/>
      <c r="L27" s="12">
        <f>-INDEX('Flow probs &amp; rates'!$F$4:$F$5999,UsefulSeries!$E22)</f>
        <v>-3.5688385659007053E-2</v>
      </c>
      <c r="M27" s="12"/>
      <c r="N27" s="12">
        <f>INDEX('Flow probs &amp; rates'!$F$5:$F$5999,UsefulSeries!$G24)-INDEX('Flow probs &amp; rates'!$F$4:$F$5999,UsefulSeries!$G24)</f>
        <v>5.6756176772382316E-4</v>
      </c>
      <c r="O27" s="12"/>
      <c r="P27" s="12">
        <f ca="1"/>
        <v>0</v>
      </c>
      <c r="Q27" s="12">
        <f ca="1"/>
        <v>0</v>
      </c>
      <c r="R27" s="12">
        <f ca="1"/>
        <v>5.8106738371398861E-2</v>
      </c>
      <c r="S27" s="12">
        <f ca="1"/>
        <v>0.33411007785889857</v>
      </c>
      <c r="T27" s="12">
        <f ca="1"/>
        <v>0</v>
      </c>
      <c r="U27" s="12">
        <f ca="1"/>
        <v>0</v>
      </c>
      <c r="V27" s="12"/>
      <c r="W27" s="12">
        <f ca="1">INDEX(P$11:P$6003,UsefulSeries!$I20)</f>
        <v>0</v>
      </c>
      <c r="X27" s="12">
        <f ca="1">INDEX(Q$11:Q$6003,UsefulSeries!$I20)</f>
        <v>0</v>
      </c>
      <c r="Y27" s="12">
        <f ca="1">INDEX(R$11:R$6003,UsefulSeries!$I20)</f>
        <v>0</v>
      </c>
      <c r="Z27" s="12">
        <f ca="1">INDEX(S$11:S$6003,UsefulSeries!$I20)</f>
        <v>0</v>
      </c>
      <c r="AA27" s="12">
        <f ca="1">INDEX(T$11:T$6003,UsefulSeries!$I20)</f>
        <v>0.34851569923048026</v>
      </c>
      <c r="AB27" s="12">
        <f ca="1">INDEX(U$11:U$6003,UsefulSeries!$I20)</f>
        <v>20.0149012268094</v>
      </c>
      <c r="AC27" s="12">
        <f>INDEX( K$11:K$6003,UsefulSeries!$I20)</f>
        <v>0</v>
      </c>
      <c r="AD27" s="12">
        <f>INDEX(L$11:L$6003,UsefulSeries!$I20)</f>
        <v>0.33440867050185935</v>
      </c>
      <c r="AE27" s="12"/>
      <c r="AF27" s="12"/>
      <c r="AG27" s="12"/>
      <c r="AH27" s="12"/>
      <c r="AI27" s="12"/>
      <c r="AJ27" s="12"/>
      <c r="AK27" s="12"/>
      <c r="AL27" s="12"/>
      <c r="AM27" s="12"/>
      <c r="AN27" s="12">
        <f t="shared" ca="1" si="10"/>
        <v>0</v>
      </c>
      <c r="AO27" s="12">
        <f t="shared" ca="1" si="11"/>
        <v>0</v>
      </c>
      <c r="AP27" s="12">
        <f t="shared" ca="1" si="12"/>
        <v>0</v>
      </c>
      <c r="AQ27" s="12">
        <f t="shared" ca="1" si="13"/>
        <v>0</v>
      </c>
      <c r="AR27" s="12">
        <f t="shared" ca="1" si="14"/>
        <v>0.34851569923048026</v>
      </c>
      <c r="AS27" s="12">
        <f t="shared" ca="1" si="15"/>
        <v>20.0149012268094</v>
      </c>
      <c r="AT27" s="12">
        <f t="shared" si="16"/>
        <v>0</v>
      </c>
      <c r="AU27" s="12">
        <f t="shared" si="17"/>
        <v>0.33440867050185935</v>
      </c>
      <c r="AV27" s="12"/>
      <c r="AW27" s="12">
        <f ca="1">INDEX(I$11:I$6003,UsefulSeries!$I20)</f>
        <v>1.7004073780253384E-2</v>
      </c>
      <c r="AX27" s="12"/>
      <c r="AY27" s="12"/>
      <c r="AZ27" s="12">
        <f ca="1"/>
        <v>0.34851569923048026</v>
      </c>
      <c r="BA27" s="12"/>
      <c r="BB27" s="12">
        <f t="shared" ca="1" si="9"/>
        <v>0.34851569923048026</v>
      </c>
      <c r="BC27" s="12"/>
      <c r="BD27" s="38">
        <f ca="1"/>
        <v>1.6595732753599775E-2</v>
      </c>
    </row>
    <row r="28" spans="1:56" x14ac:dyDescent="0.35">
      <c r="A28" s="12">
        <v>0</v>
      </c>
      <c r="B28" s="12">
        <v>0</v>
      </c>
      <c r="C28" s="12">
        <v>0</v>
      </c>
      <c r="D28" s="12">
        <v>0</v>
      </c>
      <c r="E28" s="12">
        <f ca="1">INDEX('Flow probs &amp; rates'!$P$5:$P$5999,UsefulSeries!$E22,0)*(1-INDEX('Flow probs &amp; rates'!$P$5:$P$5999,UsefulSeries!$E22,0))/INDEX('Flow probs &amp; rates'!$G$4:$G$5999,UsefulSeries!$E22,0)</f>
        <v>6.6051871512934568E-2</v>
      </c>
      <c r="F28" s="12">
        <f ca="1">-INDEX('Flow probs &amp; rates'!$P$5:$P$5999,UsefulSeries!$E22,0)*(INDEX('Flow probs &amp; rates'!$Q$5:$Q$5999,UsefulSeries!$E22,0))/INDEX('Flow probs &amp; rates'!$G$4:$G$5999,UsefulSeries!$E22,0)</f>
        <v>-1.2099576177219018E-3</v>
      </c>
      <c r="G28" s="12"/>
      <c r="H28" s="12"/>
      <c r="I28" s="12">
        <f ca="1">INDEX('Flow probs &amp; rates'!$P$5:$P$5999,UsefulSeries!$E22)</f>
        <v>2.2542591375897196E-2</v>
      </c>
      <c r="J28" s="12"/>
      <c r="K28" s="12">
        <f>INDEX('Flow probs &amp; rates'!$G$4:$G$5999,UsefulSeries!$E22)</f>
        <v>0.33359271198911666</v>
      </c>
      <c r="L28" s="12"/>
      <c r="M28" s="12"/>
      <c r="N28" s="12">
        <f>INDEX('Flow probs &amp; rates'!$E$5:$E$5999,UsefulSeries!$G26)-INDEX('Flow probs &amp; rates'!$E$4:$E$5999,UsefulSeries!$G26)</f>
        <v>-1.3243327429990348E-3</v>
      </c>
      <c r="O28" s="12"/>
      <c r="P28" s="12">
        <f ca="1"/>
        <v>0</v>
      </c>
      <c r="Q28" s="12">
        <f ca="1"/>
        <v>0</v>
      </c>
      <c r="R28" s="12">
        <f ca="1"/>
        <v>0</v>
      </c>
      <c r="S28" s="12">
        <f ca="1"/>
        <v>0</v>
      </c>
      <c r="T28" s="12">
        <f ca="1"/>
        <v>15.14598488201988</v>
      </c>
      <c r="U28" s="12">
        <f ca="1"/>
        <v>0.34765462679474574</v>
      </c>
      <c r="V28" s="12"/>
      <c r="W28" s="12"/>
      <c r="X28" s="12"/>
      <c r="Y28" s="12"/>
      <c r="Z28" s="12"/>
      <c r="AA28" s="12"/>
      <c r="AB28" s="12"/>
      <c r="AC28" s="12"/>
      <c r="AD28" s="12"/>
      <c r="AE28" s="12">
        <f t="array" ref="AE28:AJ29">TRANSPOSE(AC22:AD27)</f>
        <v>-0.629586074648529</v>
      </c>
      <c r="AF28" s="12">
        <v>-0.629586074648529</v>
      </c>
      <c r="AG28" s="12">
        <v>3.6005254849611715E-2</v>
      </c>
      <c r="AH28" s="12">
        <v>0</v>
      </c>
      <c r="AI28" s="12">
        <v>0.33440867050185935</v>
      </c>
      <c r="AJ28" s="12">
        <v>0</v>
      </c>
      <c r="AK28" s="12"/>
      <c r="AL28" s="12"/>
      <c r="AM28" s="12"/>
      <c r="AN28" s="12">
        <f t="shared" si="10"/>
        <v>-0.629586074648529</v>
      </c>
      <c r="AO28" s="12">
        <f t="shared" si="11"/>
        <v>-0.629586074648529</v>
      </c>
      <c r="AP28" s="12">
        <f t="shared" si="12"/>
        <v>3.6005254849611715E-2</v>
      </c>
      <c r="AQ28" s="12">
        <f t="shared" si="13"/>
        <v>0</v>
      </c>
      <c r="AR28" s="12">
        <f t="shared" si="14"/>
        <v>0.33440867050185935</v>
      </c>
      <c r="AS28" s="12">
        <f t="shared" si="15"/>
        <v>0</v>
      </c>
      <c r="AT28" s="12">
        <f t="shared" si="16"/>
        <v>0</v>
      </c>
      <c r="AU28" s="12">
        <f t="shared" si="17"/>
        <v>0</v>
      </c>
      <c r="AV28" s="12"/>
      <c r="AW28" s="12"/>
      <c r="AX28" s="12">
        <f>INDEX($N$6:$N$6003,UsefulSeries!$K20)</f>
        <v>1.1328277033472167E-3</v>
      </c>
      <c r="AY28" s="12"/>
      <c r="AZ28" s="12"/>
      <c r="BA28" s="12"/>
      <c r="BB28" s="12">
        <f t="shared" si="9"/>
        <v>1.1328277033472167E-3</v>
      </c>
      <c r="BC28" s="12"/>
      <c r="BD28" s="38">
        <f ca="1"/>
        <v>-3.9765570767271934E-2</v>
      </c>
    </row>
    <row r="29" spans="1:56" x14ac:dyDescent="0.35">
      <c r="A29" s="12">
        <v>0</v>
      </c>
      <c r="B29" s="12">
        <v>0</v>
      </c>
      <c r="C29" s="12">
        <v>0</v>
      </c>
      <c r="D29" s="12">
        <v>0</v>
      </c>
      <c r="E29" s="12">
        <f ca="1">-INDEX('Flow probs &amp; rates'!$P$5:$P$5999,UsefulSeries!$E22,0)*(INDEX('Flow probs &amp; rates'!$Q$5:$Q$5999,UsefulSeries!$E22,0))/INDEX('Flow probs &amp; rates'!$G$4:$G$5999,UsefulSeries!$E22,0)</f>
        <v>-1.2099576177219018E-3</v>
      </c>
      <c r="F29" s="12">
        <f ca="1">INDEX('Flow probs &amp; rates'!$Q$5:$Q$5999,UsefulSeries!$E22,0)*(1-INDEX('Flow probs &amp; rates'!$Q$5:$Q$5999,UsefulSeries!$E22,0))/INDEX('Flow probs &amp; rates'!$G$4:$G$5999,UsefulSeries!$E22,0)</f>
        <v>5.2713234266030147E-2</v>
      </c>
      <c r="G29" s="12"/>
      <c r="H29" s="12"/>
      <c r="I29" s="12">
        <f ca="1">INDEX('Flow probs &amp; rates'!$Q$5:$Q$5999,UsefulSeries!$E22)</f>
        <v>1.7905352421874146E-2</v>
      </c>
      <c r="J29" s="12"/>
      <c r="K29" s="12"/>
      <c r="L29" s="12">
        <f>INDEX('Flow probs &amp; rates'!$G$4:$G$5999,UsefulSeries!$E22)</f>
        <v>0.33359271198911666</v>
      </c>
      <c r="M29" s="12"/>
      <c r="N29" s="12">
        <f>INDEX('Flow probs &amp; rates'!$F$5:$F$5999,UsefulSeries!$G26)-INDEX('Flow probs &amp; rates'!$F$4:$F$5999,UsefulSeries!$G26)</f>
        <v>1.2899916981099907E-3</v>
      </c>
      <c r="O29" s="12"/>
      <c r="P29" s="12">
        <f ca="1"/>
        <v>0</v>
      </c>
      <c r="Q29" s="12">
        <f ca="1"/>
        <v>0</v>
      </c>
      <c r="R29" s="12">
        <f ca="1"/>
        <v>0</v>
      </c>
      <c r="S29" s="12">
        <f ca="1"/>
        <v>0</v>
      </c>
      <c r="T29" s="12">
        <f ca="1"/>
        <v>0.34765462679474579</v>
      </c>
      <c r="U29" s="12">
        <f ca="1"/>
        <v>18.978548011589663</v>
      </c>
      <c r="V29" s="12"/>
      <c r="W29" s="12"/>
      <c r="X29" s="12"/>
      <c r="Y29" s="12"/>
      <c r="Z29" s="12"/>
      <c r="AA29" s="12"/>
      <c r="AB29" s="12"/>
      <c r="AC29" s="12"/>
      <c r="AD29" s="12"/>
      <c r="AE29" s="12">
        <v>0.629586074648529</v>
      </c>
      <c r="AF29" s="12">
        <v>0</v>
      </c>
      <c r="AG29" s="12">
        <v>-3.6005254849611715E-2</v>
      </c>
      <c r="AH29" s="12">
        <v>-3.6005254849611715E-2</v>
      </c>
      <c r="AI29" s="12">
        <v>0</v>
      </c>
      <c r="AJ29" s="12">
        <v>0.33440867050185935</v>
      </c>
      <c r="AK29" s="12"/>
      <c r="AL29" s="12"/>
      <c r="AM29" s="12"/>
      <c r="AN29" s="12">
        <f t="shared" si="10"/>
        <v>0.629586074648529</v>
      </c>
      <c r="AO29" s="12">
        <f t="shared" si="11"/>
        <v>0</v>
      </c>
      <c r="AP29" s="12">
        <f t="shared" si="12"/>
        <v>-3.6005254849611715E-2</v>
      </c>
      <c r="AQ29" s="12">
        <f t="shared" si="13"/>
        <v>-3.6005254849611715E-2</v>
      </c>
      <c r="AR29" s="12">
        <f t="shared" si="14"/>
        <v>0</v>
      </c>
      <c r="AS29" s="12">
        <f t="shared" si="15"/>
        <v>0.33440867050185935</v>
      </c>
      <c r="AT29" s="12">
        <f t="shared" si="16"/>
        <v>0</v>
      </c>
      <c r="AU29" s="12">
        <f t="shared" si="17"/>
        <v>0</v>
      </c>
      <c r="AV29" s="12"/>
      <c r="AW29" s="12"/>
      <c r="AX29" s="12">
        <f>INDEX('Margin error adjustment'!N$7:N$6003,UsefulSeries!$K20)</f>
        <v>-3.168691906046614E-4</v>
      </c>
      <c r="AY29" s="12"/>
      <c r="AZ29" s="12"/>
      <c r="BA29" s="12"/>
      <c r="BB29" s="12">
        <f t="shared" si="9"/>
        <v>-3.168691906046614E-4</v>
      </c>
      <c r="BC29" s="12"/>
      <c r="BD29" s="38">
        <f ca="1"/>
        <v>2.3480131202977747E-2</v>
      </c>
    </row>
    <row r="30" spans="1:56" x14ac:dyDescent="0.35">
      <c r="A30" s="12">
        <f ca="1">INDEX('Flow probs &amp; rates'!$K$5:$K$5999,UsefulSeries!$E28,0)*(1-INDEX('Flow probs &amp; rates'!$K$5:$K$5999,UsefulSeries!$E28,0))/INDEX('Flow probs &amp; rates'!$E$4:$E$5999,UsefulSeries!$E28,0)</f>
        <v>2.3281532165709936E-2</v>
      </c>
      <c r="B30" s="12">
        <f ca="1">-INDEX('Flow probs &amp; rates'!$K$5:$K$5999,UsefulSeries!$E28,0)*(INDEX('Flow probs &amp; rates'!$L$5:$L$5999,UsefulSeries!$E28,0))/INDEX('Flow probs &amp; rates'!$E$4:$E$5999,UsefulSeries!$E28,0)</f>
        <v>-3.1783604104050872E-4</v>
      </c>
      <c r="C30" s="12">
        <v>0</v>
      </c>
      <c r="D30" s="12">
        <v>0</v>
      </c>
      <c r="E30" s="12">
        <v>0</v>
      </c>
      <c r="F30" s="12">
        <v>0</v>
      </c>
      <c r="G30" s="12"/>
      <c r="H30" s="12"/>
      <c r="I30" s="12">
        <f ca="1">INDEX('Flow probs &amp; rates'!$K$5:$K$5999,UsefulSeries!$E28)</f>
        <v>1.4873369047893482E-2</v>
      </c>
      <c r="J30" s="12"/>
      <c r="K30" s="12">
        <f>-INDEX('Flow probs &amp; rates'!$E$4:$E$5999,UsefulSeries!$E28)</f>
        <v>-0.62934654973605986</v>
      </c>
      <c r="L30" s="12">
        <f>INDEX('Flow probs &amp; rates'!$E$4:$E$5999,UsefulSeries!$E28)</f>
        <v>0.62934654973605986</v>
      </c>
      <c r="M30" s="12"/>
      <c r="N30" s="12">
        <f>INDEX('Flow probs &amp; rates'!$E$5:$E$5999,UsefulSeries!$G28)-INDEX('Flow probs &amp; rates'!$E$4:$E$5999,UsefulSeries!$G28)</f>
        <v>-8.9860253010964897E-4</v>
      </c>
      <c r="O30" s="12"/>
      <c r="P30" s="12">
        <f t="array" aca="1" ref="P30:U35" ca="1">MINVERSE(A30:F35)</f>
        <v>42.961341731383762</v>
      </c>
      <c r="Q30" s="12">
        <f ca="1"/>
        <v>0.64769055326051472</v>
      </c>
      <c r="R30" s="12">
        <f ca="1"/>
        <v>0</v>
      </c>
      <c r="S30" s="12">
        <f ca="1"/>
        <v>0</v>
      </c>
      <c r="T30" s="12">
        <f ca="1"/>
        <v>0</v>
      </c>
      <c r="U30" s="12">
        <f ca="1"/>
        <v>0</v>
      </c>
      <c r="V30" s="12"/>
      <c r="W30" s="12">
        <f ca="1">INDEX(P$6:P$6003,UsefulSeries!$I28)</f>
        <v>42.802232701896116</v>
      </c>
      <c r="X30" s="12">
        <f ca="1">INDEX(Q$6:Q$6003,UsefulSeries!$I28)</f>
        <v>0.64920461208255731</v>
      </c>
      <c r="Y30" s="12">
        <f ca="1">INDEX(R$6:R$6003,UsefulSeries!$I28)</f>
        <v>0</v>
      </c>
      <c r="Z30" s="12">
        <f ca="1">INDEX(S$6:S$6003,UsefulSeries!$I28)</f>
        <v>0</v>
      </c>
      <c r="AA30" s="12">
        <f ca="1">INDEX(T$6:T$6003,UsefulSeries!$I28)</f>
        <v>0</v>
      </c>
      <c r="AB30" s="12">
        <f ca="1">INDEX(U$6:U$6003,UsefulSeries!$I28)</f>
        <v>0</v>
      </c>
      <c r="AC30" s="12">
        <f>INDEX( K$6:K$6003,UsefulSeries!$I28)</f>
        <v>-0.63071890235187622</v>
      </c>
      <c r="AD30" s="12">
        <f>INDEX(L$6:L$6003,UsefulSeries!$I28)</f>
        <v>0.63071890235187622</v>
      </c>
      <c r="AE30" s="12"/>
      <c r="AF30" s="12"/>
      <c r="AG30" s="12"/>
      <c r="AH30" s="12"/>
      <c r="AI30" s="12"/>
      <c r="AJ30" s="12"/>
      <c r="AK30" s="12"/>
      <c r="AL30" s="12"/>
      <c r="AM30" s="12"/>
      <c r="AN30" s="12">
        <f t="shared" ca="1" si="10"/>
        <v>42.802232701896116</v>
      </c>
      <c r="AO30" s="12">
        <f t="shared" ca="1" si="11"/>
        <v>0.64920461208255731</v>
      </c>
      <c r="AP30" s="12">
        <f t="shared" ca="1" si="12"/>
        <v>0</v>
      </c>
      <c r="AQ30" s="12">
        <f t="shared" ca="1" si="13"/>
        <v>0</v>
      </c>
      <c r="AR30" s="12">
        <f t="shared" ca="1" si="14"/>
        <v>0</v>
      </c>
      <c r="AS30" s="12">
        <f t="shared" ca="1" si="15"/>
        <v>0</v>
      </c>
      <c r="AT30" s="12">
        <f t="shared" si="16"/>
        <v>-0.63071890235187622</v>
      </c>
      <c r="AU30" s="12">
        <f t="shared" si="17"/>
        <v>0.63071890235187622</v>
      </c>
      <c r="AV30" s="12"/>
      <c r="AW30" s="12">
        <f ca="1">INDEX(I$6:I$6003,UsefulSeries!$I28)</f>
        <v>1.4962600100947243E-2</v>
      </c>
      <c r="AX30" s="12"/>
      <c r="AY30" s="12"/>
      <c r="AZ30" s="12">
        <f t="array" aca="1" ref="AZ30:AZ35" ca="1">MMULT(W30:AB35,AW30:AW35)</f>
        <v>0.64920461208255742</v>
      </c>
      <c r="BA30" s="12"/>
      <c r="BB30" s="12">
        <f t="shared" ca="1" si="9"/>
        <v>0.64920461208255742</v>
      </c>
      <c r="BC30" s="12"/>
      <c r="BD30" s="38">
        <f t="array" aca="1" ref="BD30:BD37" ca="1">MMULT(MINVERSE(AN30:AU37),BB30:BB37)</f>
        <v>1.380828737026542E-2</v>
      </c>
    </row>
    <row r="31" spans="1:56" x14ac:dyDescent="0.35">
      <c r="A31" s="12">
        <f ca="1">-INDEX('Flow probs &amp; rates'!$K$5:$K$5999,UsefulSeries!$E28,0)*(INDEX('Flow probs &amp; rates'!$L$5:$L$5999,UsefulSeries!$E28,0))/INDEX('Flow probs &amp; rates'!$E$4:$E$5999,UsefulSeries!$E28,0)</f>
        <v>-3.1783604104050872E-4</v>
      </c>
      <c r="B31" s="12">
        <f ca="1">INDEX('Flow probs &amp; rates'!$L$5:$L$5999,UsefulSeries!$E28,0)*(1-INDEX('Flow probs &amp; rates'!$L$5:$L$5999,UsefulSeries!$E28,0))/INDEX('Flow probs &amp; rates'!$E$4:$E$5999,UsefulSeries!$E28,0)</f>
        <v>2.1082078015424159E-2</v>
      </c>
      <c r="C31" s="12">
        <v>0</v>
      </c>
      <c r="D31" s="12">
        <v>0</v>
      </c>
      <c r="E31" s="12">
        <v>0</v>
      </c>
      <c r="F31" s="12">
        <v>0</v>
      </c>
      <c r="G31" s="12"/>
      <c r="H31" s="12"/>
      <c r="I31" s="12">
        <f ca="1">INDEX('Flow probs &amp; rates'!$L$5:$L$5999,UsefulSeries!$E28)</f>
        <v>1.344880337242375E-2</v>
      </c>
      <c r="J31" s="12"/>
      <c r="K31" s="12">
        <f>-INDEX('Flow probs &amp; rates'!$E$4:$E$5999,UsefulSeries!$E28)</f>
        <v>-0.62934654973605986</v>
      </c>
      <c r="L31" s="12"/>
      <c r="M31" s="12"/>
      <c r="N31" s="12">
        <f>INDEX('Flow probs &amp; rates'!$F$5:$F$5999,UsefulSeries!$G28)-INDEX('Flow probs &amp; rates'!$F$4:$F$5999,UsefulSeries!$G28)</f>
        <v>1.6609946118595065E-3</v>
      </c>
      <c r="O31" s="12"/>
      <c r="P31" s="12">
        <f ca="1"/>
        <v>0.64769055326051472</v>
      </c>
      <c r="Q31" s="12">
        <f ca="1"/>
        <v>47.443418939513116</v>
      </c>
      <c r="R31" s="12">
        <f ca="1"/>
        <v>0</v>
      </c>
      <c r="S31" s="12">
        <f ca="1"/>
        <v>0</v>
      </c>
      <c r="T31" s="12">
        <f ca="1"/>
        <v>0</v>
      </c>
      <c r="U31" s="12">
        <f ca="1"/>
        <v>0</v>
      </c>
      <c r="V31" s="12"/>
      <c r="W31" s="12">
        <f ca="1">INDEX(P$7:P$6003,UsefulSeries!$I28)</f>
        <v>0.6492046120825572</v>
      </c>
      <c r="X31" s="12">
        <f ca="1">INDEX(Q$7:Q$6003,UsefulSeries!$I28)</f>
        <v>47.328333692148718</v>
      </c>
      <c r="Y31" s="12">
        <f ca="1">INDEX(R$7:R$6003,UsefulSeries!$I28)</f>
        <v>0</v>
      </c>
      <c r="Z31" s="12">
        <f ca="1">INDEX(S$7:S$6003,UsefulSeries!$I28)</f>
        <v>0</v>
      </c>
      <c r="AA31" s="12">
        <f ca="1">INDEX(T$7:T$6003,UsefulSeries!$I28)</f>
        <v>0</v>
      </c>
      <c r="AB31" s="12">
        <f ca="1">INDEX(U$7:U$6003,UsefulSeries!$I28)</f>
        <v>0</v>
      </c>
      <c r="AC31" s="12">
        <f>INDEX( K$7:K$6003,UsefulSeries!$I28,1)</f>
        <v>-0.63071890235187622</v>
      </c>
      <c r="AD31" s="12">
        <f>INDEX(L$7:L$6003,UsefulSeries!$I28,1)</f>
        <v>0</v>
      </c>
      <c r="AE31" s="12"/>
      <c r="AF31" s="12"/>
      <c r="AG31" s="12"/>
      <c r="AH31" s="12"/>
      <c r="AI31" s="12"/>
      <c r="AJ31" s="12"/>
      <c r="AK31" s="12"/>
      <c r="AL31" s="12"/>
      <c r="AM31" s="12"/>
      <c r="AN31" s="12">
        <f t="shared" ref="AN31:AN94" ca="1" si="18">W31+AE31</f>
        <v>0.6492046120825572</v>
      </c>
      <c r="AO31" s="12">
        <f t="shared" ref="AO31:AO94" ca="1" si="19">X31+AF31</f>
        <v>47.328333692148718</v>
      </c>
      <c r="AP31" s="12">
        <f t="shared" ref="AP31:AP94" ca="1" si="20">Y31+AG31</f>
        <v>0</v>
      </c>
      <c r="AQ31" s="12">
        <f t="shared" ref="AQ31:AQ94" ca="1" si="21">Z31+AH31</f>
        <v>0</v>
      </c>
      <c r="AR31" s="12">
        <f t="shared" ref="AR31:AR94" ca="1" si="22">AA31+AI31</f>
        <v>0</v>
      </c>
      <c r="AS31" s="12">
        <f t="shared" ref="AS31:AS94" ca="1" si="23">AB31+AJ31</f>
        <v>0</v>
      </c>
      <c r="AT31" s="12">
        <f t="shared" ref="AT31:AT94" si="24">AC31+AK31</f>
        <v>-0.63071890235187622</v>
      </c>
      <c r="AU31" s="12">
        <f t="shared" ref="AU31:AU94" si="25">AD31+AL31</f>
        <v>0</v>
      </c>
      <c r="AV31" s="12"/>
      <c r="AW31" s="12">
        <f ca="1">INDEX(I$7:I$6003,UsefulSeries!$I28)</f>
        <v>1.3511796701905868E-2</v>
      </c>
      <c r="AX31" s="12"/>
      <c r="AY31" s="12"/>
      <c r="AZ31" s="12">
        <f ca="1"/>
        <v>0.64920461208255731</v>
      </c>
      <c r="BA31" s="12"/>
      <c r="BB31" s="12">
        <f t="shared" ca="1" si="9"/>
        <v>0.64920461208255731</v>
      </c>
      <c r="BC31" s="12"/>
      <c r="BD31" s="38">
        <f ca="1"/>
        <v>1.4519316214590827E-2</v>
      </c>
    </row>
    <row r="32" spans="1:56" x14ac:dyDescent="0.35">
      <c r="A32" s="12">
        <v>0</v>
      </c>
      <c r="B32" s="12">
        <v>0</v>
      </c>
      <c r="C32" s="12">
        <f ca="1">INDEX('Flow probs &amp; rates'!$M$5:$M$5999,UsefulSeries!$E28,0)*(1-INDEX('Flow probs &amp; rates'!$M$5:$M$5999,UsefulSeries!$E28,0))/INDEX('Flow probs &amp; rates'!$F$4:$F$5999,UsefulSeries!$E28,0)</f>
        <v>5.2413108533168291</v>
      </c>
      <c r="D32" s="12">
        <f ca="1">-INDEX('Flow probs &amp; rates'!$M$5:$M$5999,UsefulSeries!$E28,0)*(INDEX('Flow probs &amp; rates'!$O$5:$O$5999,UsefulSeries!$E28,0))/INDEX('Flow probs &amp; rates'!$F$4:$F$5999,UsefulSeries!$E28,0)</f>
        <v>-0.84253607426379906</v>
      </c>
      <c r="E32" s="12">
        <v>0</v>
      </c>
      <c r="F32" s="12">
        <v>0</v>
      </c>
      <c r="G32" s="12"/>
      <c r="H32" s="12"/>
      <c r="I32" s="12">
        <f ca="1">INDEX('Flow probs &amp; rates'!$M$5:$M$5999,UsefulSeries!$E28)</f>
        <v>0.24057085588005458</v>
      </c>
      <c r="J32" s="12"/>
      <c r="K32" s="12">
        <f>INDEX('Flow probs &amp; rates'!$F$4:$F$5999,UsefulSeries!$E28)</f>
        <v>3.485702800198881E-2</v>
      </c>
      <c r="L32" s="12">
        <f>-INDEX('Flow probs &amp; rates'!$F$4:$F$5999,UsefulSeries!$E28)</f>
        <v>-3.485702800198881E-2</v>
      </c>
      <c r="M32" s="12"/>
      <c r="N32" s="12">
        <f>INDEX('Flow probs &amp; rates'!$E$5:$E$5999,UsefulSeries!$G30)-INDEX('Flow probs &amp; rates'!$E$4:$E$5999,UsefulSeries!$G30)</f>
        <v>1.9575915548035727E-3</v>
      </c>
      <c r="O32" s="12"/>
      <c r="P32" s="12">
        <f ca="1"/>
        <v>0</v>
      </c>
      <c r="Q32" s="12">
        <f ca="1"/>
        <v>0</v>
      </c>
      <c r="R32" s="12">
        <f ca="1"/>
        <v>0.19958340271255276</v>
      </c>
      <c r="S32" s="12">
        <f ca="1"/>
        <v>5.4690423575595011E-2</v>
      </c>
      <c r="T32" s="12">
        <f ca="1"/>
        <v>0</v>
      </c>
      <c r="U32" s="12">
        <f ca="1"/>
        <v>0</v>
      </c>
      <c r="V32" s="12"/>
      <c r="W32" s="12">
        <f ca="1">INDEX(P$8:P$6003,UsefulSeries!$I28)</f>
        <v>0</v>
      </c>
      <c r="X32" s="12">
        <f ca="1">INDEX(Q$8:Q$6003,UsefulSeries!$I28)</f>
        <v>0</v>
      </c>
      <c r="Y32" s="12">
        <f ca="1">INDEX(R$8:R$6003,UsefulSeries!$I28)</f>
        <v>0.197237796151461</v>
      </c>
      <c r="Z32" s="12">
        <f ca="1">INDEX(S$8:S$6003,UsefulSeries!$I28)</f>
        <v>5.8106738371398868E-2</v>
      </c>
      <c r="AA32" s="12">
        <f ca="1">INDEX(T$8:T$6003,UsefulSeries!$I28)</f>
        <v>0</v>
      </c>
      <c r="AB32" s="12">
        <f ca="1">INDEX(U$8:U$6003,UsefulSeries!$I28)</f>
        <v>0</v>
      </c>
      <c r="AC32" s="12">
        <f>INDEX( K$8:K$6003,UsefulSeries!$I28)</f>
        <v>3.5688385659007053E-2</v>
      </c>
      <c r="AD32" s="12">
        <f>INDEX(L$8:L$6003,UsefulSeries!$I28)</f>
        <v>-3.5688385659007053E-2</v>
      </c>
      <c r="AE32" s="12"/>
      <c r="AF32" s="12"/>
      <c r="AG32" s="12"/>
      <c r="AH32" s="12"/>
      <c r="AI32" s="12"/>
      <c r="AJ32" s="12"/>
      <c r="AK32" s="12"/>
      <c r="AL32" s="12"/>
      <c r="AM32" s="12"/>
      <c r="AN32" s="12">
        <f t="shared" ca="1" si="18"/>
        <v>0</v>
      </c>
      <c r="AO32" s="12">
        <f t="shared" ca="1" si="19"/>
        <v>0</v>
      </c>
      <c r="AP32" s="12">
        <f t="shared" ca="1" si="20"/>
        <v>0.197237796151461</v>
      </c>
      <c r="AQ32" s="12">
        <f t="shared" ca="1" si="21"/>
        <v>5.8106738371398868E-2</v>
      </c>
      <c r="AR32" s="12">
        <f t="shared" ca="1" si="22"/>
        <v>0</v>
      </c>
      <c r="AS32" s="12">
        <f t="shared" ca="1" si="23"/>
        <v>0</v>
      </c>
      <c r="AT32" s="12">
        <f t="shared" si="24"/>
        <v>3.5688385659007053E-2</v>
      </c>
      <c r="AU32" s="12">
        <f t="shared" si="25"/>
        <v>-3.5688385659007053E-2</v>
      </c>
      <c r="AV32" s="12"/>
      <c r="AW32" s="12">
        <f ca="1">INDEX(I$8:I$6003,UsefulSeries!$I28)</f>
        <v>0.2565091233290494</v>
      </c>
      <c r="AX32" s="12"/>
      <c r="AY32" s="12"/>
      <c r="AZ32" s="12">
        <f ca="1"/>
        <v>5.8106738371398868E-2</v>
      </c>
      <c r="BA32" s="12"/>
      <c r="BB32" s="12">
        <f t="shared" ca="1" si="9"/>
        <v>5.8106738371398868E-2</v>
      </c>
      <c r="BC32" s="12"/>
      <c r="BD32" s="38">
        <f ca="1"/>
        <v>0.2662187703366351</v>
      </c>
    </row>
    <row r="33" spans="1:56" x14ac:dyDescent="0.35">
      <c r="A33" s="12">
        <v>0</v>
      </c>
      <c r="B33" s="12">
        <v>0</v>
      </c>
      <c r="C33" s="12">
        <f ca="1">-INDEX('Flow probs &amp; rates'!$M$5:$M$5999,UsefulSeries!$E28,0)*(INDEX('Flow probs &amp; rates'!$O$5:$O$5999,UsefulSeries!$E28,0))/INDEX('Flow probs &amp; rates'!$F$4:$F$5999,UsefulSeries!$E28,0)</f>
        <v>-0.84253607426379906</v>
      </c>
      <c r="D33" s="12">
        <f ca="1">INDEX('Flow probs &amp; rates'!$O$5:$O$5999,UsefulSeries!$E28,0)*(1-INDEX('Flow probs &amp; rates'!$O$5:$O$5999,UsefulSeries!$E28,0))/INDEX('Flow probs &amp; rates'!$F$4:$F$5999,UsefulSeries!$E28,0)</f>
        <v>3.0746921602684911</v>
      </c>
      <c r="E33" s="12">
        <v>0</v>
      </c>
      <c r="F33" s="12">
        <v>0</v>
      </c>
      <c r="G33" s="12"/>
      <c r="H33" s="12"/>
      <c r="I33" s="12">
        <f ca="1">INDEX('Flow probs &amp; rates'!$O$5:$O$5999,UsefulSeries!$E28)</f>
        <v>0.12207756183043889</v>
      </c>
      <c r="J33" s="12"/>
      <c r="K33" s="12"/>
      <c r="L33" s="12">
        <f>-INDEX('Flow probs &amp; rates'!$F$4:$F$5999,UsefulSeries!$E28)</f>
        <v>-3.485702800198881E-2</v>
      </c>
      <c r="M33" s="12"/>
      <c r="N33" s="12">
        <f>INDEX('Flow probs &amp; rates'!$F$5:$F$5999,UsefulSeries!$G30)-INDEX('Flow probs &amp; rates'!$F$4:$F$5999,UsefulSeries!$G30)</f>
        <v>-8.0377850376204402E-4</v>
      </c>
      <c r="O33" s="12"/>
      <c r="P33" s="12">
        <f ca="1"/>
        <v>0</v>
      </c>
      <c r="Q33" s="12">
        <f ca="1"/>
        <v>0</v>
      </c>
      <c r="R33" s="12">
        <f ca="1"/>
        <v>5.4690423575595011E-2</v>
      </c>
      <c r="S33" s="12">
        <f ca="1"/>
        <v>0.34022224022838743</v>
      </c>
      <c r="T33" s="12">
        <f ca="1"/>
        <v>0</v>
      </c>
      <c r="U33" s="12">
        <f ca="1"/>
        <v>0</v>
      </c>
      <c r="V33" s="12"/>
      <c r="W33" s="12">
        <f ca="1">INDEX(P$9:P$6003,UsefulSeries!$I28)</f>
        <v>0</v>
      </c>
      <c r="X33" s="12">
        <f ca="1">INDEX(Q$9:Q$6003,UsefulSeries!$I28)</f>
        <v>0</v>
      </c>
      <c r="Y33" s="12">
        <f ca="1">INDEX(R$9:R$6003,UsefulSeries!$I28)</f>
        <v>5.8106738371398861E-2</v>
      </c>
      <c r="Z33" s="12">
        <f ca="1">INDEX(S$9:S$6003,UsefulSeries!$I28)</f>
        <v>0.33411007785889857</v>
      </c>
      <c r="AA33" s="12">
        <f ca="1">INDEX(T$9:T$6003,UsefulSeries!$I28)</f>
        <v>0</v>
      </c>
      <c r="AB33" s="12">
        <f ca="1">INDEX(U$9:U$6003,UsefulSeries!$I28)</f>
        <v>0</v>
      </c>
      <c r="AC33" s="12">
        <f>INDEX( K$9:K$6003,UsefulSeries!$I28)</f>
        <v>0</v>
      </c>
      <c r="AD33" s="12">
        <f>INDEX(L$9:L$6003,UsefulSeries!$I28)</f>
        <v>-3.5688385659007053E-2</v>
      </c>
      <c r="AE33" s="12"/>
      <c r="AF33" s="12"/>
      <c r="AG33" s="12"/>
      <c r="AH33" s="12"/>
      <c r="AI33" s="12"/>
      <c r="AJ33" s="12"/>
      <c r="AK33" s="12"/>
      <c r="AL33" s="12"/>
      <c r="AM33" s="12"/>
      <c r="AN33" s="12">
        <f t="shared" ca="1" si="18"/>
        <v>0</v>
      </c>
      <c r="AO33" s="12">
        <f t="shared" ca="1" si="19"/>
        <v>0</v>
      </c>
      <c r="AP33" s="12">
        <f t="shared" ca="1" si="20"/>
        <v>5.8106738371398861E-2</v>
      </c>
      <c r="AQ33" s="12">
        <f t="shared" ca="1" si="21"/>
        <v>0.33411007785889857</v>
      </c>
      <c r="AR33" s="12">
        <f t="shared" ca="1" si="22"/>
        <v>0</v>
      </c>
      <c r="AS33" s="12">
        <f t="shared" ca="1" si="23"/>
        <v>0</v>
      </c>
      <c r="AT33" s="12">
        <f t="shared" si="24"/>
        <v>0</v>
      </c>
      <c r="AU33" s="12">
        <f t="shared" si="25"/>
        <v>-3.5688385659007053E-2</v>
      </c>
      <c r="AV33" s="12"/>
      <c r="AW33" s="12">
        <f ca="1">INDEX(I$9:I$6003,UsefulSeries!$I28)</f>
        <v>0.12930418061345014</v>
      </c>
      <c r="AX33" s="12"/>
      <c r="AY33" s="12"/>
      <c r="AZ33" s="12">
        <f ca="1"/>
        <v>5.8106738371398861E-2</v>
      </c>
      <c r="BA33" s="12"/>
      <c r="BB33" s="12">
        <f t="shared" ca="1" si="9"/>
        <v>5.8106738371398861E-2</v>
      </c>
      <c r="BC33" s="12"/>
      <c r="BD33" s="38">
        <f ca="1"/>
        <v>0.14382088289504152</v>
      </c>
    </row>
    <row r="34" spans="1:56" x14ac:dyDescent="0.35">
      <c r="A34" s="12">
        <v>0</v>
      </c>
      <c r="B34" s="12">
        <v>0</v>
      </c>
      <c r="C34" s="12">
        <v>0</v>
      </c>
      <c r="D34" s="12">
        <v>0</v>
      </c>
      <c r="E34" s="12">
        <f ca="1">INDEX('Flow probs &amp; rates'!$P$5:$P$5999,UsefulSeries!$E28,0)*(1-INDEX('Flow probs &amp; rates'!$P$5:$P$5999,UsefulSeries!$E28,0))/INDEX('Flow probs &amp; rates'!$G$4:$G$5999,UsefulSeries!$E28,0)</f>
        <v>6.5646293705707931E-2</v>
      </c>
      <c r="F34" s="12">
        <f ca="1">-INDEX('Flow probs &amp; rates'!$P$5:$P$5999,UsefulSeries!$E28,0)*(INDEX('Flow probs &amp; rates'!$Q$5:$Q$5999,UsefulSeries!$E28,0))/INDEX('Flow probs &amp; rates'!$G$4:$G$5999,UsefulSeries!$E28,0)</f>
        <v>-1.2454537384614134E-3</v>
      </c>
      <c r="G34" s="12"/>
      <c r="H34" s="12"/>
      <c r="I34" s="12">
        <f ca="1">INDEX('Flow probs &amp; rates'!$P$5:$P$5999,UsefulSeries!$E28)</f>
        <v>2.2552401368625564E-2</v>
      </c>
      <c r="J34" s="12"/>
      <c r="K34" s="12">
        <f>INDEX('Flow probs &amp; rates'!$G$4:$G$5999,UsefulSeries!$E28)</f>
        <v>0.33579642226195133</v>
      </c>
      <c r="L34" s="12"/>
      <c r="M34" s="12"/>
      <c r="N34" s="12">
        <f>INDEX('Flow probs &amp; rates'!$E$5:$E$5999,UsefulSeries!$G32)-INDEX('Flow probs &amp; rates'!$E$4:$E$5999,UsefulSeries!$G32)</f>
        <v>-3.9415260630528692E-3</v>
      </c>
      <c r="O34" s="12"/>
      <c r="P34" s="12">
        <f ca="1"/>
        <v>0</v>
      </c>
      <c r="Q34" s="12">
        <f ca="1"/>
        <v>0</v>
      </c>
      <c r="R34" s="12">
        <f ca="1"/>
        <v>0</v>
      </c>
      <c r="S34" s="12">
        <f ca="1"/>
        <v>0</v>
      </c>
      <c r="T34" s="12">
        <f ca="1"/>
        <v>15.239796285212147</v>
      </c>
      <c r="U34" s="12">
        <f ca="1"/>
        <v>0.35018800034433462</v>
      </c>
      <c r="V34" s="12"/>
      <c r="W34" s="12">
        <f ca="1">INDEX(P$10:P$6003,UsefulSeries!$I28)</f>
        <v>0</v>
      </c>
      <c r="X34" s="12">
        <f ca="1">INDEX(Q$10:Q$6003,UsefulSeries!$I28)</f>
        <v>0</v>
      </c>
      <c r="Y34" s="12">
        <f ca="1">INDEX(R$10:R$6003,UsefulSeries!$I28)</f>
        <v>0</v>
      </c>
      <c r="Z34" s="12">
        <f ca="1">INDEX(S$10:S$6003,UsefulSeries!$I28)</f>
        <v>0</v>
      </c>
      <c r="AA34" s="12">
        <f ca="1">INDEX(T$10:T$6003,UsefulSeries!$I28)</f>
        <v>15.14598488201988</v>
      </c>
      <c r="AB34" s="12">
        <f ca="1">INDEX(U$10:U$6003,UsefulSeries!$I28)</f>
        <v>0.34765462679474574</v>
      </c>
      <c r="AC34" s="12">
        <f>INDEX( K$10:K$6003,UsefulSeries!$I28)</f>
        <v>0.33359271198911666</v>
      </c>
      <c r="AD34" s="12">
        <f>INDEX(L$10:L$6003,UsefulSeries!$I28)</f>
        <v>0</v>
      </c>
      <c r="AE34" s="12"/>
      <c r="AF34" s="12"/>
      <c r="AG34" s="12"/>
      <c r="AH34" s="12"/>
      <c r="AI34" s="12"/>
      <c r="AJ34" s="12"/>
      <c r="AK34" s="12"/>
      <c r="AL34" s="12"/>
      <c r="AM34" s="12"/>
      <c r="AN34" s="12">
        <f t="shared" ca="1" si="18"/>
        <v>0</v>
      </c>
      <c r="AO34" s="12">
        <f t="shared" ca="1" si="19"/>
        <v>0</v>
      </c>
      <c r="AP34" s="12">
        <f t="shared" ca="1" si="20"/>
        <v>0</v>
      </c>
      <c r="AQ34" s="12">
        <f t="shared" ca="1" si="21"/>
        <v>0</v>
      </c>
      <c r="AR34" s="12">
        <f t="shared" ca="1" si="22"/>
        <v>15.14598488201988</v>
      </c>
      <c r="AS34" s="12">
        <f t="shared" ca="1" si="23"/>
        <v>0.34765462679474574</v>
      </c>
      <c r="AT34" s="12">
        <f t="shared" si="24"/>
        <v>0.33359271198911666</v>
      </c>
      <c r="AU34" s="12">
        <f t="shared" si="25"/>
        <v>0</v>
      </c>
      <c r="AV34" s="12"/>
      <c r="AW34" s="12">
        <f ca="1">INDEX(I$10:I$6003,UsefulSeries!$I28)</f>
        <v>2.2542591375897196E-2</v>
      </c>
      <c r="AX34" s="12"/>
      <c r="AY34" s="12"/>
      <c r="AZ34" s="12">
        <f ca="1"/>
        <v>0.34765462679474574</v>
      </c>
      <c r="BA34" s="12"/>
      <c r="BB34" s="12">
        <f t="shared" ca="1" si="9"/>
        <v>0.34765462679474574</v>
      </c>
      <c r="BC34" s="12"/>
      <c r="BD34" s="38">
        <f ca="1"/>
        <v>2.096413988286094E-2</v>
      </c>
    </row>
    <row r="35" spans="1:56" x14ac:dyDescent="0.35">
      <c r="A35" s="12">
        <v>0</v>
      </c>
      <c r="B35" s="12">
        <v>0</v>
      </c>
      <c r="C35" s="12">
        <v>0</v>
      </c>
      <c r="D35" s="12">
        <v>0</v>
      </c>
      <c r="E35" s="12">
        <f ca="1">-INDEX('Flow probs &amp; rates'!$P$5:$P$5999,UsefulSeries!$E28,0)*(INDEX('Flow probs &amp; rates'!$Q$5:$Q$5999,UsefulSeries!$E28,0))/INDEX('Flow probs &amp; rates'!$G$4:$G$5999,UsefulSeries!$E28,0)</f>
        <v>-1.2454537384614134E-3</v>
      </c>
      <c r="F35" s="12">
        <f ca="1">INDEX('Flow probs &amp; rates'!$Q$5:$Q$5999,UsefulSeries!$E28,0)*(1-INDEX('Flow probs &amp; rates'!$Q$5:$Q$5999,UsefulSeries!$E28,0))/INDEX('Flow probs &amp; rates'!$G$4:$G$5999,UsefulSeries!$E28,0)</f>
        <v>5.420077569232705E-2</v>
      </c>
      <c r="G35" s="12"/>
      <c r="H35" s="12"/>
      <c r="I35" s="12">
        <f ca="1">INDEX('Flow probs &amp; rates'!$Q$5:$Q$5999,UsefulSeries!$E28)</f>
        <v>1.8544318302614649E-2</v>
      </c>
      <c r="J35" s="12"/>
      <c r="K35" s="12"/>
      <c r="L35" s="12">
        <f>INDEX('Flow probs &amp; rates'!$G$4:$G$5999,UsefulSeries!$E28)</f>
        <v>0.33579642226195133</v>
      </c>
      <c r="M35" s="12"/>
      <c r="N35" s="12">
        <f>INDEX('Flow probs &amp; rates'!$F$5:$F$5999,UsefulSeries!$G32)-INDEX('Flow probs &amp; rates'!$F$4:$F$5999,UsefulSeries!$G32)</f>
        <v>1.5269275135300284E-3</v>
      </c>
      <c r="O35" s="12"/>
      <c r="P35" s="12">
        <f ca="1"/>
        <v>0</v>
      </c>
      <c r="Q35" s="12">
        <f ca="1"/>
        <v>0</v>
      </c>
      <c r="R35" s="12">
        <f ca="1"/>
        <v>0</v>
      </c>
      <c r="S35" s="12">
        <f ca="1"/>
        <v>0</v>
      </c>
      <c r="T35" s="12">
        <f ca="1"/>
        <v>0.35018800034433462</v>
      </c>
      <c r="U35" s="12">
        <f ca="1"/>
        <v>18.457967255546496</v>
      </c>
      <c r="V35" s="12"/>
      <c r="W35" s="12">
        <f ca="1">INDEX(P$11:P$6003,UsefulSeries!$I28)</f>
        <v>0</v>
      </c>
      <c r="X35" s="12">
        <f ca="1">INDEX(Q$11:Q$6003,UsefulSeries!$I28)</f>
        <v>0</v>
      </c>
      <c r="Y35" s="12">
        <f ca="1">INDEX(R$11:R$6003,UsefulSeries!$I28)</f>
        <v>0</v>
      </c>
      <c r="Z35" s="12">
        <f ca="1">INDEX(S$11:S$6003,UsefulSeries!$I28)</f>
        <v>0</v>
      </c>
      <c r="AA35" s="12">
        <f ca="1">INDEX(T$11:T$6003,UsefulSeries!$I28)</f>
        <v>0.34765462679474579</v>
      </c>
      <c r="AB35" s="12">
        <f ca="1">INDEX(U$11:U$6003,UsefulSeries!$I28)</f>
        <v>18.978548011589663</v>
      </c>
      <c r="AC35" s="12">
        <f>INDEX( K$11:K$6003,UsefulSeries!$I28)</f>
        <v>0</v>
      </c>
      <c r="AD35" s="12">
        <f>INDEX(L$11:L$6003,UsefulSeries!$I28)</f>
        <v>0.33359271198911666</v>
      </c>
      <c r="AE35" s="12"/>
      <c r="AF35" s="12"/>
      <c r="AG35" s="12"/>
      <c r="AH35" s="12"/>
      <c r="AI35" s="12"/>
      <c r="AJ35" s="12"/>
      <c r="AK35" s="12"/>
      <c r="AL35" s="12"/>
      <c r="AM35" s="12"/>
      <c r="AN35" s="12">
        <f t="shared" ca="1" si="18"/>
        <v>0</v>
      </c>
      <c r="AO35" s="12">
        <f t="shared" ca="1" si="19"/>
        <v>0</v>
      </c>
      <c r="AP35" s="12">
        <f t="shared" ca="1" si="20"/>
        <v>0</v>
      </c>
      <c r="AQ35" s="12">
        <f t="shared" ca="1" si="21"/>
        <v>0</v>
      </c>
      <c r="AR35" s="12">
        <f t="shared" ca="1" si="22"/>
        <v>0.34765462679474579</v>
      </c>
      <c r="AS35" s="12">
        <f t="shared" ca="1" si="23"/>
        <v>18.978548011589663</v>
      </c>
      <c r="AT35" s="12">
        <f t="shared" si="24"/>
        <v>0</v>
      </c>
      <c r="AU35" s="12">
        <f t="shared" si="25"/>
        <v>0.33359271198911666</v>
      </c>
      <c r="AV35" s="12"/>
      <c r="AW35" s="12">
        <f ca="1">INDEX(I$11:I$6003,UsefulSeries!$I28)</f>
        <v>1.7905352421874146E-2</v>
      </c>
      <c r="AX35" s="12"/>
      <c r="AY35" s="12"/>
      <c r="AZ35" s="12">
        <f ca="1"/>
        <v>0.34765462679474574</v>
      </c>
      <c r="BA35" s="12"/>
      <c r="BB35" s="12">
        <f t="shared" ca="1" si="9"/>
        <v>0.34765462679474574</v>
      </c>
      <c r="BC35" s="12"/>
      <c r="BD35" s="38">
        <f ca="1"/>
        <v>1.526756306844148E-2</v>
      </c>
    </row>
    <row r="36" spans="1:56" x14ac:dyDescent="0.35">
      <c r="A36" s="12">
        <f ca="1">INDEX('Flow probs &amp; rates'!$K$5:$K$5999,UsefulSeries!$E34,0)*(1-INDEX('Flow probs &amp; rates'!$K$5:$K$5999,UsefulSeries!$E34,0))/INDEX('Flow probs &amp; rates'!$E$4:$E$5999,UsefulSeries!$E34,0)</f>
        <v>2.3115224093018218E-2</v>
      </c>
      <c r="B36" s="12">
        <f ca="1">-INDEX('Flow probs &amp; rates'!$K$5:$K$5999,UsefulSeries!$E34,0)*(INDEX('Flow probs &amp; rates'!$L$5:$L$5999,UsefulSeries!$E34,0))/INDEX('Flow probs &amp; rates'!$E$4:$E$5999,UsefulSeries!$E34,0)</f>
        <v>-3.1232745984896429E-4</v>
      </c>
      <c r="C36" s="12">
        <v>0</v>
      </c>
      <c r="D36" s="12">
        <v>0</v>
      </c>
      <c r="E36" s="12">
        <v>0</v>
      </c>
      <c r="F36" s="12">
        <v>0</v>
      </c>
      <c r="G36" s="12"/>
      <c r="H36" s="12"/>
      <c r="I36" s="12">
        <f ca="1">INDEX('Flow probs &amp; rates'!$K$5:$K$5999,UsefulSeries!$E34)</f>
        <v>1.4733426775361125E-2</v>
      </c>
      <c r="J36" s="12"/>
      <c r="K36" s="12">
        <f>-INDEX('Flow probs &amp; rates'!$E$4:$E$5999,UsefulSeries!$E34)</f>
        <v>-0.62799966171215937</v>
      </c>
      <c r="L36" s="12">
        <f>INDEX('Flow probs &amp; rates'!$E$4:$E$5999,UsefulSeries!$E34)</f>
        <v>0.62799966171215937</v>
      </c>
      <c r="M36" s="12"/>
      <c r="N36" s="12">
        <f>INDEX('Flow probs &amp; rates'!$E$5:$E$5999,UsefulSeries!$G34)-INDEX('Flow probs &amp; rates'!$E$4:$E$5999,UsefulSeries!$G34)</f>
        <v>5.587018590819115E-4</v>
      </c>
      <c r="O36" s="12"/>
      <c r="P36" s="12">
        <f t="array" aca="1" ref="P36:U41" ca="1">MINVERSE(A36:F41)</f>
        <v>43.27026193890449</v>
      </c>
      <c r="Q36" s="12">
        <f ca="1"/>
        <v>0.64612084211835519</v>
      </c>
      <c r="R36" s="12">
        <f ca="1"/>
        <v>0</v>
      </c>
      <c r="S36" s="12">
        <f ca="1"/>
        <v>0</v>
      </c>
      <c r="T36" s="12">
        <f ca="1"/>
        <v>0</v>
      </c>
      <c r="U36" s="12">
        <f ca="1"/>
        <v>0</v>
      </c>
      <c r="V36" s="12"/>
      <c r="W36" s="12"/>
      <c r="X36" s="12"/>
      <c r="Y36" s="12"/>
      <c r="Z36" s="12"/>
      <c r="AA36" s="12"/>
      <c r="AB36" s="12"/>
      <c r="AC36" s="12"/>
      <c r="AD36" s="12"/>
      <c r="AE36" s="12">
        <f t="array" ref="AE36:AJ37">TRANSPOSE(AC30:AD35)</f>
        <v>-0.63071890235187622</v>
      </c>
      <c r="AF36" s="12">
        <v>-0.63071890235187622</v>
      </c>
      <c r="AG36" s="12">
        <v>3.5688385659007053E-2</v>
      </c>
      <c r="AH36" s="12">
        <v>0</v>
      </c>
      <c r="AI36" s="12">
        <v>0.33359271198911666</v>
      </c>
      <c r="AJ36" s="12">
        <v>0</v>
      </c>
      <c r="AK36" s="12"/>
      <c r="AL36" s="12"/>
      <c r="AM36" s="12"/>
      <c r="AN36" s="12">
        <f t="shared" si="18"/>
        <v>-0.63071890235187622</v>
      </c>
      <c r="AO36" s="12">
        <f t="shared" si="19"/>
        <v>-0.63071890235187622</v>
      </c>
      <c r="AP36" s="12">
        <f t="shared" si="20"/>
        <v>3.5688385659007053E-2</v>
      </c>
      <c r="AQ36" s="12">
        <f t="shared" si="21"/>
        <v>0</v>
      </c>
      <c r="AR36" s="12">
        <f t="shared" si="22"/>
        <v>0.33359271198911666</v>
      </c>
      <c r="AS36" s="12">
        <f t="shared" si="23"/>
        <v>0</v>
      </c>
      <c r="AT36" s="12">
        <f t="shared" si="24"/>
        <v>0</v>
      </c>
      <c r="AU36" s="12">
        <f t="shared" si="25"/>
        <v>0</v>
      </c>
      <c r="AV36" s="12"/>
      <c r="AW36" s="12"/>
      <c r="AX36" s="12">
        <f>INDEX($N$6:$N$6003,UsefulSeries!$K28)</f>
        <v>-1.3723526158163635E-3</v>
      </c>
      <c r="AY36" s="12"/>
      <c r="AZ36" s="12"/>
      <c r="BA36" s="12"/>
      <c r="BB36" s="12">
        <f t="shared" si="9"/>
        <v>-1.3723526158163635E-3</v>
      </c>
      <c r="BC36" s="12"/>
      <c r="BD36" s="38">
        <f ca="1"/>
        <v>7.4414821522148983E-2</v>
      </c>
    </row>
    <row r="37" spans="1:56" x14ac:dyDescent="0.35">
      <c r="A37" s="12">
        <f ca="1">-INDEX('Flow probs &amp; rates'!$K$5:$K$5999,UsefulSeries!$E34,0)*(INDEX('Flow probs &amp; rates'!$L$5:$L$5999,UsefulSeries!$E34,0))/INDEX('Flow probs &amp; rates'!$E$4:$E$5999,UsefulSeries!$E34,0)</f>
        <v>-3.1232745984896429E-4</v>
      </c>
      <c r="B37" s="12">
        <f ca="1">INDEX('Flow probs &amp; rates'!$L$5:$L$5999,UsefulSeries!$E34,0)*(1-INDEX('Flow probs &amp; rates'!$L$5:$L$5999,UsefulSeries!$E34,0))/INDEX('Flow probs &amp; rates'!$E$4:$E$5999,UsefulSeries!$E34,0)</f>
        <v>2.0916352046575527E-2</v>
      </c>
      <c r="C37" s="12">
        <v>0</v>
      </c>
      <c r="D37" s="12">
        <v>0</v>
      </c>
      <c r="E37" s="12">
        <v>0</v>
      </c>
      <c r="F37" s="12">
        <v>0</v>
      </c>
      <c r="G37" s="12"/>
      <c r="H37" s="12"/>
      <c r="I37" s="12">
        <f ca="1">INDEX('Flow probs &amp; rates'!$L$5:$L$5999,UsefulSeries!$E34)</f>
        <v>1.3312689717003062E-2</v>
      </c>
      <c r="J37" s="12"/>
      <c r="K37" s="12">
        <f>-INDEX('Flow probs &amp; rates'!$E$4:$E$5999,UsefulSeries!$E34)</f>
        <v>-0.62799966171215937</v>
      </c>
      <c r="L37" s="12"/>
      <c r="M37" s="12"/>
      <c r="N37" s="12">
        <f>INDEX('Flow probs &amp; rates'!$F$5:$F$5999,UsefulSeries!$G34)-INDEX('Flow probs &amp; rates'!$F$4:$F$5999,UsefulSeries!$G34)</f>
        <v>-2.6663169857504831E-4</v>
      </c>
      <c r="O37" s="12"/>
      <c r="P37" s="12">
        <f ca="1"/>
        <v>0.64612084211835519</v>
      </c>
      <c r="Q37" s="12">
        <f ca="1"/>
        <v>47.81913208642564</v>
      </c>
      <c r="R37" s="12">
        <f ca="1"/>
        <v>0</v>
      </c>
      <c r="S37" s="12">
        <f ca="1"/>
        <v>0</v>
      </c>
      <c r="T37" s="12">
        <f ca="1"/>
        <v>0</v>
      </c>
      <c r="U37" s="12">
        <f ca="1"/>
        <v>0</v>
      </c>
      <c r="V37" s="12"/>
      <c r="W37" s="12"/>
      <c r="X37" s="12"/>
      <c r="Y37" s="12"/>
      <c r="Z37" s="12"/>
      <c r="AA37" s="12"/>
      <c r="AB37" s="12"/>
      <c r="AC37" s="12"/>
      <c r="AD37" s="12"/>
      <c r="AE37" s="12">
        <v>0.63071890235187622</v>
      </c>
      <c r="AF37" s="12">
        <v>0</v>
      </c>
      <c r="AG37" s="12">
        <v>-3.5688385659007053E-2</v>
      </c>
      <c r="AH37" s="12">
        <v>-3.5688385659007053E-2</v>
      </c>
      <c r="AI37" s="12">
        <v>0</v>
      </c>
      <c r="AJ37" s="12">
        <v>0.33359271198911666</v>
      </c>
      <c r="AK37" s="12"/>
      <c r="AL37" s="12"/>
      <c r="AM37" s="12"/>
      <c r="AN37" s="12">
        <f t="shared" si="18"/>
        <v>0.63071890235187622</v>
      </c>
      <c r="AO37" s="12">
        <f t="shared" si="19"/>
        <v>0</v>
      </c>
      <c r="AP37" s="12">
        <f t="shared" si="20"/>
        <v>-3.5688385659007053E-2</v>
      </c>
      <c r="AQ37" s="12">
        <f t="shared" si="21"/>
        <v>-3.5688385659007053E-2</v>
      </c>
      <c r="AR37" s="12">
        <f t="shared" si="22"/>
        <v>0</v>
      </c>
      <c r="AS37" s="12">
        <f t="shared" si="23"/>
        <v>0.33359271198911666</v>
      </c>
      <c r="AT37" s="12">
        <f t="shared" si="24"/>
        <v>0</v>
      </c>
      <c r="AU37" s="12">
        <f t="shared" si="25"/>
        <v>0</v>
      </c>
      <c r="AV37" s="12"/>
      <c r="AW37" s="12"/>
      <c r="AX37" s="12">
        <f>INDEX('Margin error adjustment'!N$7:N$6003,UsefulSeries!$K28)</f>
        <v>-8.3135765701824321E-4</v>
      </c>
      <c r="AY37" s="12"/>
      <c r="AZ37" s="12"/>
      <c r="BA37" s="12"/>
      <c r="BB37" s="12">
        <f t="shared" si="9"/>
        <v>-8.3135765701824321E-4</v>
      </c>
      <c r="BC37" s="12"/>
      <c r="BD37" s="38">
        <f ca="1"/>
        <v>0.15171245064537964</v>
      </c>
    </row>
    <row r="38" spans="1:56" x14ac:dyDescent="0.35">
      <c r="A38" s="12">
        <v>0</v>
      </c>
      <c r="B38" s="12">
        <v>0</v>
      </c>
      <c r="C38" s="12">
        <f ca="1">INDEX('Flow probs &amp; rates'!$M$5:$M$5999,UsefulSeries!$E34,0)*(1-INDEX('Flow probs &amp; rates'!$M$5:$M$5999,UsefulSeries!$E34,0))/INDEX('Flow probs &amp; rates'!$F$4:$F$5999,UsefulSeries!$E34,0)</f>
        <v>5.0043506305640317</v>
      </c>
      <c r="D38" s="12">
        <f ca="1">-INDEX('Flow probs &amp; rates'!$M$5:$M$5999,UsefulSeries!$E34,0)*(INDEX('Flow probs &amp; rates'!$O$5:$O$5999,UsefulSeries!$E34,0))/INDEX('Flow probs &amp; rates'!$F$4:$F$5999,UsefulSeries!$E34,0)</f>
        <v>-0.7614752265436443</v>
      </c>
      <c r="E38" s="12">
        <v>0</v>
      </c>
      <c r="F38" s="12">
        <v>0</v>
      </c>
      <c r="G38" s="12"/>
      <c r="H38" s="12"/>
      <c r="I38" s="12">
        <f ca="1">INDEX('Flow probs &amp; rates'!$M$5:$M$5999,UsefulSeries!$E34)</f>
        <v>0.24134753425492866</v>
      </c>
      <c r="J38" s="12"/>
      <c r="K38" s="12">
        <f>INDEX('Flow probs &amp; rates'!$F$4:$F$5999,UsefulSeries!$E34)</f>
        <v>3.6587944267078253E-2</v>
      </c>
      <c r="L38" s="12">
        <f>-INDEX('Flow probs &amp; rates'!$F$4:$F$5999,UsefulSeries!$E34)</f>
        <v>-3.6587944267078253E-2</v>
      </c>
      <c r="M38" s="12"/>
      <c r="N38" s="12">
        <f>INDEX('Flow probs &amp; rates'!$E$5:$E$5999,UsefulSeries!$G36)-INDEX('Flow probs &amp; rates'!$E$4:$E$5999,UsefulSeries!$G36)</f>
        <v>-8.4326073419160874E-4</v>
      </c>
      <c r="O38" s="12"/>
      <c r="P38" s="12">
        <f ca="1"/>
        <v>0</v>
      </c>
      <c r="Q38" s="12">
        <f ca="1"/>
        <v>0</v>
      </c>
      <c r="R38" s="12">
        <f ca="1"/>
        <v>0.20848159567162747</v>
      </c>
      <c r="S38" s="12">
        <f ca="1"/>
        <v>5.6883012408574837E-2</v>
      </c>
      <c r="T38" s="12">
        <f ca="1"/>
        <v>0</v>
      </c>
      <c r="U38" s="12">
        <f ca="1"/>
        <v>0</v>
      </c>
      <c r="V38" s="12"/>
      <c r="W38" s="12">
        <f ca="1">INDEX(P$6:P$6003,UsefulSeries!$I36)</f>
        <v>42.961341731383762</v>
      </c>
      <c r="X38" s="12">
        <f ca="1">INDEX(Q$6:Q$6003,UsefulSeries!$I36)</f>
        <v>0.64769055326051472</v>
      </c>
      <c r="Y38" s="12">
        <f ca="1">INDEX(R$6:R$6003,UsefulSeries!$I36)</f>
        <v>0</v>
      </c>
      <c r="Z38" s="12">
        <f ca="1">INDEX(S$6:S$6003,UsefulSeries!$I36)</f>
        <v>0</v>
      </c>
      <c r="AA38" s="12">
        <f ca="1">INDEX(T$6:T$6003,UsefulSeries!$I36)</f>
        <v>0</v>
      </c>
      <c r="AB38" s="12">
        <f ca="1">INDEX(U$6:U$6003,UsefulSeries!$I36)</f>
        <v>0</v>
      </c>
      <c r="AC38" s="12">
        <f>INDEX( K$6:K$6003,UsefulSeries!$I36)</f>
        <v>-0.62934654973605986</v>
      </c>
      <c r="AD38" s="12">
        <f>INDEX(L$6:L$6003,UsefulSeries!$I36)</f>
        <v>0.62934654973605986</v>
      </c>
      <c r="AE38" s="12"/>
      <c r="AF38" s="12"/>
      <c r="AG38" s="12"/>
      <c r="AH38" s="12"/>
      <c r="AI38" s="12"/>
      <c r="AJ38" s="12"/>
      <c r="AK38" s="12"/>
      <c r="AL38" s="12"/>
      <c r="AM38" s="12"/>
      <c r="AN38" s="12">
        <f t="shared" ca="1" si="18"/>
        <v>42.961341731383762</v>
      </c>
      <c r="AO38" s="12">
        <f t="shared" ca="1" si="19"/>
        <v>0.64769055326051472</v>
      </c>
      <c r="AP38" s="12">
        <f t="shared" ca="1" si="20"/>
        <v>0</v>
      </c>
      <c r="AQ38" s="12">
        <f t="shared" ca="1" si="21"/>
        <v>0</v>
      </c>
      <c r="AR38" s="12">
        <f t="shared" ca="1" si="22"/>
        <v>0</v>
      </c>
      <c r="AS38" s="12">
        <f t="shared" ca="1" si="23"/>
        <v>0</v>
      </c>
      <c r="AT38" s="12">
        <f t="shared" si="24"/>
        <v>-0.62934654973605986</v>
      </c>
      <c r="AU38" s="12">
        <f t="shared" si="25"/>
        <v>0.62934654973605986</v>
      </c>
      <c r="AV38" s="12"/>
      <c r="AW38" s="12">
        <f ca="1">INDEX(I$6:I$6003,UsefulSeries!$I36)</f>
        <v>1.4873369047893482E-2</v>
      </c>
      <c r="AX38" s="12"/>
      <c r="AY38" s="12"/>
      <c r="AZ38" s="12">
        <f t="array" aca="1" ref="AZ38:AZ43" ca="1">MMULT(W38:AB43,AW38:AW43)</f>
        <v>0.64769055326051472</v>
      </c>
      <c r="BA38" s="12"/>
      <c r="BB38" s="12">
        <f t="shared" ca="1" si="9"/>
        <v>0.64769055326051472</v>
      </c>
      <c r="BC38" s="12"/>
      <c r="BD38" s="38">
        <f t="array" aca="1" ref="BD38:BD45" ca="1">MMULT(MINVERSE(AN38:AU45),BB38:BB45)</f>
        <v>1.4169472488005751E-2</v>
      </c>
    </row>
    <row r="39" spans="1:56" x14ac:dyDescent="0.35">
      <c r="A39" s="12">
        <v>0</v>
      </c>
      <c r="B39" s="12">
        <v>0</v>
      </c>
      <c r="C39" s="12">
        <f ca="1">-INDEX('Flow probs &amp; rates'!$M$5:$M$5999,UsefulSeries!$E34,0)*(INDEX('Flow probs &amp; rates'!$O$5:$O$5999,UsefulSeries!$E34,0))/INDEX('Flow probs &amp; rates'!$F$4:$F$5999,UsefulSeries!$E34,0)</f>
        <v>-0.7614752265436443</v>
      </c>
      <c r="D39" s="12">
        <f ca="1">INDEX('Flow probs &amp; rates'!$O$5:$O$5999,UsefulSeries!$E34,0)*(1-INDEX('Flow probs &amp; rates'!$O$5:$O$5999,UsefulSeries!$E34,0))/INDEX('Flow probs &amp; rates'!$F$4:$F$5999,UsefulSeries!$E34,0)</f>
        <v>2.7908783936045847</v>
      </c>
      <c r="E39" s="12">
        <v>0</v>
      </c>
      <c r="F39" s="12">
        <v>0</v>
      </c>
      <c r="G39" s="12"/>
      <c r="H39" s="12"/>
      <c r="I39" s="12">
        <f ca="1">INDEX('Flow probs &amp; rates'!$O$5:$O$5999,UsefulSeries!$E34)</f>
        <v>0.11543856553392853</v>
      </c>
      <c r="J39" s="12"/>
      <c r="K39" s="12"/>
      <c r="L39" s="12">
        <f>-INDEX('Flow probs &amp; rates'!$F$4:$F$5999,UsefulSeries!$E34)</f>
        <v>-3.6587944267078253E-2</v>
      </c>
      <c r="M39" s="12"/>
      <c r="N39" s="12">
        <f>INDEX('Flow probs &amp; rates'!$F$5:$F$5999,UsefulSeries!$G36)-INDEX('Flow probs &amp; rates'!$F$4:$F$5999,UsefulSeries!$G36)</f>
        <v>-5.8996318912735157E-4</v>
      </c>
      <c r="O39" s="12"/>
      <c r="P39" s="12">
        <f ca="1"/>
        <v>0</v>
      </c>
      <c r="Q39" s="12">
        <f ca="1"/>
        <v>0</v>
      </c>
      <c r="R39" s="12">
        <f ca="1"/>
        <v>5.6883012408574837E-2</v>
      </c>
      <c r="S39" s="12">
        <f ca="1"/>
        <v>0.3738303349766528</v>
      </c>
      <c r="T39" s="12">
        <f ca="1"/>
        <v>0</v>
      </c>
      <c r="U39" s="12">
        <f ca="1"/>
        <v>0</v>
      </c>
      <c r="V39" s="12"/>
      <c r="W39" s="12">
        <f ca="1">INDEX(P$7:P$6003,UsefulSeries!$I36)</f>
        <v>0.64769055326051472</v>
      </c>
      <c r="X39" s="12">
        <f ca="1">INDEX(Q$7:Q$6003,UsefulSeries!$I36)</f>
        <v>47.443418939513116</v>
      </c>
      <c r="Y39" s="12">
        <f ca="1">INDEX(R$7:R$6003,UsefulSeries!$I36)</f>
        <v>0</v>
      </c>
      <c r="Z39" s="12">
        <f ca="1">INDEX(S$7:S$6003,UsefulSeries!$I36)</f>
        <v>0</v>
      </c>
      <c r="AA39" s="12">
        <f ca="1">INDEX(T$7:T$6003,UsefulSeries!$I36)</f>
        <v>0</v>
      </c>
      <c r="AB39" s="12">
        <f ca="1">INDEX(U$7:U$6003,UsefulSeries!$I36)</f>
        <v>0</v>
      </c>
      <c r="AC39" s="12">
        <f>INDEX( K$7:K$6003,UsefulSeries!$I36,1)</f>
        <v>-0.62934654973605986</v>
      </c>
      <c r="AD39" s="12">
        <f>INDEX(L$7:L$6003,UsefulSeries!$I36,1)</f>
        <v>0</v>
      </c>
      <c r="AE39" s="12"/>
      <c r="AF39" s="12"/>
      <c r="AG39" s="12"/>
      <c r="AH39" s="12"/>
      <c r="AI39" s="12"/>
      <c r="AJ39" s="12"/>
      <c r="AK39" s="12"/>
      <c r="AL39" s="12"/>
      <c r="AM39" s="12"/>
      <c r="AN39" s="12">
        <f t="shared" ca="1" si="18"/>
        <v>0.64769055326051472</v>
      </c>
      <c r="AO39" s="12">
        <f t="shared" ca="1" si="19"/>
        <v>47.443418939513116</v>
      </c>
      <c r="AP39" s="12">
        <f t="shared" ca="1" si="20"/>
        <v>0</v>
      </c>
      <c r="AQ39" s="12">
        <f t="shared" ca="1" si="21"/>
        <v>0</v>
      </c>
      <c r="AR39" s="12">
        <f t="shared" ca="1" si="22"/>
        <v>0</v>
      </c>
      <c r="AS39" s="12">
        <f t="shared" ca="1" si="23"/>
        <v>0</v>
      </c>
      <c r="AT39" s="12">
        <f t="shared" si="24"/>
        <v>-0.62934654973605986</v>
      </c>
      <c r="AU39" s="12">
        <f t="shared" si="25"/>
        <v>0</v>
      </c>
      <c r="AV39" s="12"/>
      <c r="AW39" s="12">
        <f ca="1">INDEX(I$7:I$6003,UsefulSeries!$I36)</f>
        <v>1.344880337242375E-2</v>
      </c>
      <c r="AX39" s="12"/>
      <c r="AY39" s="12"/>
      <c r="AZ39" s="12">
        <f ca="1"/>
        <v>0.64769055326051472</v>
      </c>
      <c r="BA39" s="12"/>
      <c r="BB39" s="12">
        <f t="shared" ca="1" si="9"/>
        <v>0.64769055326051472</v>
      </c>
      <c r="BC39" s="12"/>
      <c r="BD39" s="38">
        <f ca="1"/>
        <v>1.3602488362309817E-2</v>
      </c>
    </row>
    <row r="40" spans="1:56" x14ac:dyDescent="0.35">
      <c r="A40" s="12">
        <v>0</v>
      </c>
      <c r="B40" s="12">
        <v>0</v>
      </c>
      <c r="C40" s="12">
        <v>0</v>
      </c>
      <c r="D40" s="12">
        <v>0</v>
      </c>
      <c r="E40" s="12">
        <f ca="1">INDEX('Flow probs &amp; rates'!$P$5:$P$5999,UsefulSeries!$E34,0)*(1-INDEX('Flow probs &amp; rates'!$P$5:$P$5999,UsefulSeries!$E34,0))/INDEX('Flow probs &amp; rates'!$G$4:$G$5999,UsefulSeries!$E34,0)</f>
        <v>6.2851401623633424E-2</v>
      </c>
      <c r="F40" s="12">
        <f ca="1">-INDEX('Flow probs &amp; rates'!$P$5:$P$5999,UsefulSeries!$E34,0)*(INDEX('Flow probs &amp; rates'!$Q$5:$Q$5999,UsefulSeries!$E34,0))/INDEX('Flow probs &amp; rates'!$G$4:$G$5999,UsefulSeries!$E34,0)</f>
        <v>-1.1861471771972543E-3</v>
      </c>
      <c r="G40" s="12"/>
      <c r="H40" s="12"/>
      <c r="I40" s="12">
        <f ca="1">INDEX('Flow probs &amp; rates'!$P$5:$P$5999,UsefulSeries!$E34)</f>
        <v>2.1545340796166264E-2</v>
      </c>
      <c r="J40" s="12"/>
      <c r="K40" s="12">
        <f>INDEX('Flow probs &amp; rates'!$G$4:$G$5999,UsefulSeries!$E34)</f>
        <v>0.33541239402076239</v>
      </c>
      <c r="L40" s="12"/>
      <c r="M40" s="12"/>
      <c r="N40" s="12">
        <f>INDEX('Flow probs &amp; rates'!$E$5:$E$5999,UsefulSeries!$G38)-INDEX('Flow probs &amp; rates'!$E$4:$E$5999,UsefulSeries!$G38)</f>
        <v>-9.872081265654975E-4</v>
      </c>
      <c r="O40" s="12"/>
      <c r="P40" s="12">
        <f ca="1"/>
        <v>0</v>
      </c>
      <c r="Q40" s="12">
        <f ca="1"/>
        <v>0</v>
      </c>
      <c r="R40" s="12">
        <f ca="1"/>
        <v>0</v>
      </c>
      <c r="S40" s="12">
        <f ca="1"/>
        <v>0</v>
      </c>
      <c r="T40" s="12">
        <f ca="1"/>
        <v>15.917137953643911</v>
      </c>
      <c r="U40" s="12">
        <f ca="1"/>
        <v>0.34939190618083044</v>
      </c>
      <c r="V40" s="12"/>
      <c r="W40" s="12">
        <f ca="1">INDEX(P$8:P$6003,UsefulSeries!$I36)</f>
        <v>0</v>
      </c>
      <c r="X40" s="12">
        <f ca="1">INDEX(Q$8:Q$6003,UsefulSeries!$I36)</f>
        <v>0</v>
      </c>
      <c r="Y40" s="12">
        <f ca="1">INDEX(R$8:R$6003,UsefulSeries!$I36)</f>
        <v>0.19958340271255276</v>
      </c>
      <c r="Z40" s="12">
        <f ca="1">INDEX(S$8:S$6003,UsefulSeries!$I36)</f>
        <v>5.4690423575595011E-2</v>
      </c>
      <c r="AA40" s="12">
        <f ca="1">INDEX(T$8:T$6003,UsefulSeries!$I36)</f>
        <v>0</v>
      </c>
      <c r="AB40" s="12">
        <f ca="1">INDEX(U$8:U$6003,UsefulSeries!$I36)</f>
        <v>0</v>
      </c>
      <c r="AC40" s="12">
        <f>INDEX( K$8:K$6003,UsefulSeries!$I36)</f>
        <v>3.485702800198881E-2</v>
      </c>
      <c r="AD40" s="12">
        <f>INDEX(L$8:L$6003,UsefulSeries!$I36)</f>
        <v>-3.485702800198881E-2</v>
      </c>
      <c r="AE40" s="12"/>
      <c r="AF40" s="12"/>
      <c r="AG40" s="12"/>
      <c r="AH40" s="12"/>
      <c r="AI40" s="12"/>
      <c r="AJ40" s="12"/>
      <c r="AK40" s="12"/>
      <c r="AL40" s="12"/>
      <c r="AM40" s="12"/>
      <c r="AN40" s="12">
        <f t="shared" ca="1" si="18"/>
        <v>0</v>
      </c>
      <c r="AO40" s="12">
        <f t="shared" ca="1" si="19"/>
        <v>0</v>
      </c>
      <c r="AP40" s="12">
        <f t="shared" ca="1" si="20"/>
        <v>0.19958340271255276</v>
      </c>
      <c r="AQ40" s="12">
        <f t="shared" ca="1" si="21"/>
        <v>5.4690423575595011E-2</v>
      </c>
      <c r="AR40" s="12">
        <f t="shared" ca="1" si="22"/>
        <v>0</v>
      </c>
      <c r="AS40" s="12">
        <f t="shared" ca="1" si="23"/>
        <v>0</v>
      </c>
      <c r="AT40" s="12">
        <f t="shared" si="24"/>
        <v>3.485702800198881E-2</v>
      </c>
      <c r="AU40" s="12">
        <f t="shared" si="25"/>
        <v>-3.485702800198881E-2</v>
      </c>
      <c r="AV40" s="12"/>
      <c r="AW40" s="12">
        <f ca="1">INDEX(I$8:I$6003,UsefulSeries!$I36)</f>
        <v>0.24057085588005458</v>
      </c>
      <c r="AX40" s="12"/>
      <c r="AY40" s="12"/>
      <c r="AZ40" s="12">
        <f ca="1"/>
        <v>5.4690423575595018E-2</v>
      </c>
      <c r="BA40" s="12"/>
      <c r="BB40" s="12">
        <f t="shared" ca="1" si="9"/>
        <v>5.4690423575595018E-2</v>
      </c>
      <c r="BC40" s="12"/>
      <c r="BD40" s="38">
        <f ca="1"/>
        <v>0.24759510989256692</v>
      </c>
    </row>
    <row r="41" spans="1:56" x14ac:dyDescent="0.35">
      <c r="A41" s="12">
        <v>0</v>
      </c>
      <c r="B41" s="12">
        <v>0</v>
      </c>
      <c r="C41" s="12">
        <v>0</v>
      </c>
      <c r="D41" s="12">
        <v>0</v>
      </c>
      <c r="E41" s="12">
        <f ca="1">-INDEX('Flow probs &amp; rates'!$P$5:$P$5999,UsefulSeries!$E34,0)*(INDEX('Flow probs &amp; rates'!$Q$5:$Q$5999,UsefulSeries!$E34,0))/INDEX('Flow probs &amp; rates'!$G$4:$G$5999,UsefulSeries!$E34,0)</f>
        <v>-1.1861471771972543E-3</v>
      </c>
      <c r="F41" s="12">
        <f ca="1">INDEX('Flow probs &amp; rates'!$Q$5:$Q$5999,UsefulSeries!$E34,0)*(1-INDEX('Flow probs &amp; rates'!$Q$5:$Q$5999,UsefulSeries!$E34,0))/INDEX('Flow probs &amp; rates'!$G$4:$G$5999,UsefulSeries!$E34,0)</f>
        <v>5.4036936513928512E-2</v>
      </c>
      <c r="G41" s="12"/>
      <c r="H41" s="12"/>
      <c r="I41" s="12">
        <f ca="1">INDEX('Flow probs &amp; rates'!$Q$5:$Q$5999,UsefulSeries!$E34)</f>
        <v>1.8465638029522044E-2</v>
      </c>
      <c r="J41" s="12"/>
      <c r="K41" s="12"/>
      <c r="L41" s="12">
        <f>INDEX('Flow probs &amp; rates'!$G$4:$G$5999,UsefulSeries!$E34)</f>
        <v>0.33541239402076239</v>
      </c>
      <c r="M41" s="12"/>
      <c r="N41" s="12">
        <f>INDEX('Flow probs &amp; rates'!$F$5:$F$5999,UsefulSeries!$G38)-INDEX('Flow probs &amp; rates'!$F$4:$F$5999,UsefulSeries!$G38)</f>
        <v>3.785965031588498E-4</v>
      </c>
      <c r="O41" s="12"/>
      <c r="P41" s="12">
        <f ca="1"/>
        <v>0</v>
      </c>
      <c r="Q41" s="12">
        <f ca="1"/>
        <v>0</v>
      </c>
      <c r="R41" s="12">
        <f ca="1"/>
        <v>0</v>
      </c>
      <c r="S41" s="12">
        <f ca="1"/>
        <v>0</v>
      </c>
      <c r="T41" s="12">
        <f ca="1"/>
        <v>0.34939190618083044</v>
      </c>
      <c r="U41" s="12">
        <f ca="1"/>
        <v>18.513529721755894</v>
      </c>
      <c r="V41" s="12"/>
      <c r="W41" s="12">
        <f ca="1">INDEX(P$9:P$6003,UsefulSeries!$I36)</f>
        <v>0</v>
      </c>
      <c r="X41" s="12">
        <f ca="1">INDEX(Q$9:Q$6003,UsefulSeries!$I36)</f>
        <v>0</v>
      </c>
      <c r="Y41" s="12">
        <f ca="1">INDEX(R$9:R$6003,UsefulSeries!$I36)</f>
        <v>5.4690423575595011E-2</v>
      </c>
      <c r="Z41" s="12">
        <f ca="1">INDEX(S$9:S$6003,UsefulSeries!$I36)</f>
        <v>0.34022224022838743</v>
      </c>
      <c r="AA41" s="12">
        <f ca="1">INDEX(T$9:T$6003,UsefulSeries!$I36)</f>
        <v>0</v>
      </c>
      <c r="AB41" s="12">
        <f ca="1">INDEX(U$9:U$6003,UsefulSeries!$I36)</f>
        <v>0</v>
      </c>
      <c r="AC41" s="12">
        <f>INDEX( K$9:K$6003,UsefulSeries!$I36)</f>
        <v>0</v>
      </c>
      <c r="AD41" s="12">
        <f>INDEX(L$9:L$6003,UsefulSeries!$I36)</f>
        <v>-3.485702800198881E-2</v>
      </c>
      <c r="AE41" s="12"/>
      <c r="AF41" s="12"/>
      <c r="AG41" s="12"/>
      <c r="AH41" s="12"/>
      <c r="AI41" s="12"/>
      <c r="AJ41" s="12"/>
      <c r="AK41" s="12"/>
      <c r="AL41" s="12"/>
      <c r="AM41" s="12"/>
      <c r="AN41" s="12">
        <f t="shared" ca="1" si="18"/>
        <v>0</v>
      </c>
      <c r="AO41" s="12">
        <f t="shared" ca="1" si="19"/>
        <v>0</v>
      </c>
      <c r="AP41" s="12">
        <f t="shared" ca="1" si="20"/>
        <v>5.4690423575595011E-2</v>
      </c>
      <c r="AQ41" s="12">
        <f t="shared" ca="1" si="21"/>
        <v>0.34022224022838743</v>
      </c>
      <c r="AR41" s="12">
        <f t="shared" ca="1" si="22"/>
        <v>0</v>
      </c>
      <c r="AS41" s="12">
        <f t="shared" ca="1" si="23"/>
        <v>0</v>
      </c>
      <c r="AT41" s="12">
        <f t="shared" si="24"/>
        <v>0</v>
      </c>
      <c r="AU41" s="12">
        <f t="shared" si="25"/>
        <v>-3.485702800198881E-2</v>
      </c>
      <c r="AV41" s="12"/>
      <c r="AW41" s="12">
        <f ca="1">INDEX(I$9:I$6003,UsefulSeries!$I36)</f>
        <v>0.12207756183043889</v>
      </c>
      <c r="AX41" s="12"/>
      <c r="AY41" s="12"/>
      <c r="AZ41" s="12">
        <f ca="1"/>
        <v>5.4690423575595004E-2</v>
      </c>
      <c r="BA41" s="12"/>
      <c r="BB41" s="12">
        <f t="shared" ca="1" si="9"/>
        <v>5.4690423575595004E-2</v>
      </c>
      <c r="BC41" s="12"/>
      <c r="BD41" s="38">
        <f ca="1"/>
        <v>0.12696792010961452</v>
      </c>
    </row>
    <row r="42" spans="1:56" x14ac:dyDescent="0.35">
      <c r="A42" s="12">
        <f ca="1">INDEX('Flow probs &amp; rates'!$K$5:$K$5999,UsefulSeries!$E40,0)*(1-INDEX('Flow probs &amp; rates'!$K$5:$K$5999,UsefulSeries!$E40,0))/INDEX('Flow probs &amp; rates'!$E$4:$E$5999,UsefulSeries!$E40,0)</f>
        <v>2.3889094533316543E-2</v>
      </c>
      <c r="B42" s="12">
        <f ca="1">-INDEX('Flow probs &amp; rates'!$K$5:$K$5999,UsefulSeries!$E40,0)*(INDEX('Flow probs &amp; rates'!$L$5:$L$5999,UsefulSeries!$E40,0))/INDEX('Flow probs &amp; rates'!$E$4:$E$5999,UsefulSeries!$E40,0)</f>
        <v>-3.3632631864501333E-4</v>
      </c>
      <c r="C42" s="12">
        <v>0</v>
      </c>
      <c r="D42" s="12">
        <v>0</v>
      </c>
      <c r="E42" s="12">
        <v>0</v>
      </c>
      <c r="F42" s="12">
        <v>0</v>
      </c>
      <c r="G42" s="12"/>
      <c r="H42" s="12"/>
      <c r="I42" s="12">
        <f ca="1">INDEX('Flow probs &amp; rates'!$K$5:$K$5999,UsefulSeries!$E40)</f>
        <v>1.5220804779858339E-2</v>
      </c>
      <c r="J42" s="12"/>
      <c r="K42" s="12">
        <f>-INDEX('Flow probs &amp; rates'!$E$4:$E$5999,UsefulSeries!$E40)</f>
        <v>-0.6274466309640756</v>
      </c>
      <c r="L42" s="12">
        <f>INDEX('Flow probs &amp; rates'!$E$4:$E$5999,UsefulSeries!$E40)</f>
        <v>0.6274466309640756</v>
      </c>
      <c r="M42" s="12"/>
      <c r="N42" s="12">
        <f>INDEX('Flow probs &amp; rates'!$E$5:$E$5999,UsefulSeries!$G40)-INDEX('Flow probs &amp; rates'!$E$4:$E$5999,UsefulSeries!$G40)</f>
        <v>1.7232487841539745E-3</v>
      </c>
      <c r="O42" s="12"/>
      <c r="P42" s="12">
        <f t="array" aca="1" ref="P42:U47" ca="1">MINVERSE(A42:F47)</f>
        <v>41.869202997081594</v>
      </c>
      <c r="Q42" s="12">
        <f ca="1"/>
        <v>0.64624271088342689</v>
      </c>
      <c r="R42" s="12">
        <f ca="1"/>
        <v>0</v>
      </c>
      <c r="S42" s="12">
        <f ca="1"/>
        <v>0</v>
      </c>
      <c r="T42" s="12">
        <f ca="1"/>
        <v>0</v>
      </c>
      <c r="U42" s="12">
        <f ca="1"/>
        <v>0</v>
      </c>
      <c r="V42" s="12"/>
      <c r="W42" s="12">
        <f ca="1">INDEX(P$10:P$6003,UsefulSeries!$I36)</f>
        <v>0</v>
      </c>
      <c r="X42" s="12">
        <f ca="1">INDEX(Q$10:Q$6003,UsefulSeries!$I36)</f>
        <v>0</v>
      </c>
      <c r="Y42" s="12">
        <f ca="1">INDEX(R$10:R$6003,UsefulSeries!$I36)</f>
        <v>0</v>
      </c>
      <c r="Z42" s="12">
        <f ca="1">INDEX(S$10:S$6003,UsefulSeries!$I36)</f>
        <v>0</v>
      </c>
      <c r="AA42" s="12">
        <f ca="1">INDEX(T$10:T$6003,UsefulSeries!$I36)</f>
        <v>15.239796285212147</v>
      </c>
      <c r="AB42" s="12">
        <f ca="1">INDEX(U$10:U$6003,UsefulSeries!$I36)</f>
        <v>0.35018800034433462</v>
      </c>
      <c r="AC42" s="12">
        <f>INDEX( K$10:K$6003,UsefulSeries!$I36)</f>
        <v>0.33579642226195133</v>
      </c>
      <c r="AD42" s="12">
        <f>INDEX(L$10:L$6003,UsefulSeries!$I36)</f>
        <v>0</v>
      </c>
      <c r="AE42" s="12"/>
      <c r="AF42" s="12"/>
      <c r="AG42" s="12"/>
      <c r="AH42" s="12"/>
      <c r="AI42" s="12"/>
      <c r="AJ42" s="12"/>
      <c r="AK42" s="12"/>
      <c r="AL42" s="12"/>
      <c r="AM42" s="12"/>
      <c r="AN42" s="12">
        <f t="shared" ca="1" si="18"/>
        <v>0</v>
      </c>
      <c r="AO42" s="12">
        <f t="shared" ca="1" si="19"/>
        <v>0</v>
      </c>
      <c r="AP42" s="12">
        <f t="shared" ca="1" si="20"/>
        <v>0</v>
      </c>
      <c r="AQ42" s="12">
        <f t="shared" ca="1" si="21"/>
        <v>0</v>
      </c>
      <c r="AR42" s="12">
        <f t="shared" ca="1" si="22"/>
        <v>15.239796285212147</v>
      </c>
      <c r="AS42" s="12">
        <f t="shared" ca="1" si="23"/>
        <v>0.35018800034433462</v>
      </c>
      <c r="AT42" s="12">
        <f t="shared" si="24"/>
        <v>0.33579642226195133</v>
      </c>
      <c r="AU42" s="12">
        <f t="shared" si="25"/>
        <v>0</v>
      </c>
      <c r="AV42" s="12"/>
      <c r="AW42" s="12">
        <f ca="1">INDEX(I$10:I$6003,UsefulSeries!$I36)</f>
        <v>2.2552401368625564E-2</v>
      </c>
      <c r="AX42" s="12"/>
      <c r="AY42" s="12"/>
      <c r="AZ42" s="12">
        <f ca="1"/>
        <v>0.35018800034433467</v>
      </c>
      <c r="BA42" s="12"/>
      <c r="BB42" s="12">
        <f t="shared" ca="1" si="9"/>
        <v>0.35018800034433467</v>
      </c>
      <c r="BC42" s="12"/>
      <c r="BD42" s="38">
        <f ca="1"/>
        <v>2.2337551982964551E-2</v>
      </c>
    </row>
    <row r="43" spans="1:56" x14ac:dyDescent="0.35">
      <c r="A43" s="12">
        <f ca="1">-INDEX('Flow probs &amp; rates'!$K$5:$K$5999,UsefulSeries!$E40,0)*(INDEX('Flow probs &amp; rates'!$L$5:$L$5999,UsefulSeries!$E40,0))/INDEX('Flow probs &amp; rates'!$E$4:$E$5999,UsefulSeries!$E40,0)</f>
        <v>-3.3632631864501333E-4</v>
      </c>
      <c r="B43" s="12">
        <f ca="1">INDEX('Flow probs &amp; rates'!$L$5:$L$5999,UsefulSeries!$E40,0)*(1-INDEX('Flow probs &amp; rates'!$L$5:$L$5999,UsefulSeries!$E40,0))/INDEX('Flow probs &amp; rates'!$E$4:$E$5999,UsefulSeries!$E40,0)</f>
        <v>2.1790133445929661E-2</v>
      </c>
      <c r="C43" s="12">
        <v>0</v>
      </c>
      <c r="D43" s="12">
        <v>0</v>
      </c>
      <c r="E43" s="12">
        <v>0</v>
      </c>
      <c r="F43" s="12">
        <v>0</v>
      </c>
      <c r="G43" s="12"/>
      <c r="H43" s="12"/>
      <c r="I43" s="12">
        <f ca="1">INDEX('Flow probs &amp; rates'!$L$5:$L$5999,UsefulSeries!$E40)</f>
        <v>1.3864366476706616E-2</v>
      </c>
      <c r="J43" s="12"/>
      <c r="K43" s="12">
        <f>-INDEX('Flow probs &amp; rates'!$E$4:$E$5999,UsefulSeries!$E40)</f>
        <v>-0.6274466309640756</v>
      </c>
      <c r="L43" s="12"/>
      <c r="M43" s="12"/>
      <c r="N43" s="12">
        <f>INDEX('Flow probs &amp; rates'!$F$5:$F$5999,UsefulSeries!$G40)-INDEX('Flow probs &amp; rates'!$F$4:$F$5999,UsefulSeries!$G40)</f>
        <v>2.4864340608177909E-4</v>
      </c>
      <c r="O43" s="12"/>
      <c r="P43" s="12">
        <f ca="1"/>
        <v>0.64624271088342689</v>
      </c>
      <c r="Q43" s="12">
        <f ca="1"/>
        <v>45.902304862604709</v>
      </c>
      <c r="R43" s="12">
        <f ca="1"/>
        <v>0</v>
      </c>
      <c r="S43" s="12">
        <f ca="1"/>
        <v>0</v>
      </c>
      <c r="T43" s="12">
        <f ca="1"/>
        <v>0</v>
      </c>
      <c r="U43" s="12">
        <f ca="1"/>
        <v>0</v>
      </c>
      <c r="V43" s="12"/>
      <c r="W43" s="12">
        <f ca="1">INDEX(P$11:P$6003,UsefulSeries!$I36)</f>
        <v>0</v>
      </c>
      <c r="X43" s="12">
        <f ca="1">INDEX(Q$11:Q$6003,UsefulSeries!$I36)</f>
        <v>0</v>
      </c>
      <c r="Y43" s="12">
        <f ca="1">INDEX(R$11:R$6003,UsefulSeries!$I36)</f>
        <v>0</v>
      </c>
      <c r="Z43" s="12">
        <f ca="1">INDEX(S$11:S$6003,UsefulSeries!$I36)</f>
        <v>0</v>
      </c>
      <c r="AA43" s="12">
        <f ca="1">INDEX(T$11:T$6003,UsefulSeries!$I36)</f>
        <v>0.35018800034433462</v>
      </c>
      <c r="AB43" s="12">
        <f ca="1">INDEX(U$11:U$6003,UsefulSeries!$I36)</f>
        <v>18.457967255546496</v>
      </c>
      <c r="AC43" s="12">
        <f>INDEX( K$11:K$6003,UsefulSeries!$I36)</f>
        <v>0</v>
      </c>
      <c r="AD43" s="12">
        <f>INDEX(L$11:L$6003,UsefulSeries!$I36)</f>
        <v>0.33579642226195133</v>
      </c>
      <c r="AE43" s="12"/>
      <c r="AF43" s="12"/>
      <c r="AG43" s="12"/>
      <c r="AH43" s="12"/>
      <c r="AI43" s="12"/>
      <c r="AJ43" s="12"/>
      <c r="AK43" s="12"/>
      <c r="AL43" s="12"/>
      <c r="AM43" s="12"/>
      <c r="AN43" s="12">
        <f t="shared" ca="1" si="18"/>
        <v>0</v>
      </c>
      <c r="AO43" s="12">
        <f t="shared" ca="1" si="19"/>
        <v>0</v>
      </c>
      <c r="AP43" s="12">
        <f t="shared" ca="1" si="20"/>
        <v>0</v>
      </c>
      <c r="AQ43" s="12">
        <f t="shared" ca="1" si="21"/>
        <v>0</v>
      </c>
      <c r="AR43" s="12">
        <f t="shared" ca="1" si="22"/>
        <v>0.35018800034433462</v>
      </c>
      <c r="AS43" s="12">
        <f t="shared" ca="1" si="23"/>
        <v>18.457967255546496</v>
      </c>
      <c r="AT43" s="12">
        <f t="shared" si="24"/>
        <v>0</v>
      </c>
      <c r="AU43" s="12">
        <f t="shared" si="25"/>
        <v>0.33579642226195133</v>
      </c>
      <c r="AV43" s="12"/>
      <c r="AW43" s="12">
        <f ca="1">INDEX(I$11:I$6003,UsefulSeries!$I36)</f>
        <v>1.8544318302614649E-2</v>
      </c>
      <c r="AX43" s="12"/>
      <c r="AY43" s="12"/>
      <c r="AZ43" s="12">
        <f ca="1"/>
        <v>0.35018800034433462</v>
      </c>
      <c r="BA43" s="12"/>
      <c r="BB43" s="12">
        <f t="shared" ca="1" si="9"/>
        <v>0.35018800034433462</v>
      </c>
      <c r="BC43" s="12"/>
      <c r="BD43" s="38">
        <f ca="1"/>
        <v>1.7479524138288842E-2</v>
      </c>
    </row>
    <row r="44" spans="1:56" x14ac:dyDescent="0.35">
      <c r="A44" s="12">
        <v>0</v>
      </c>
      <c r="B44" s="12">
        <v>0</v>
      </c>
      <c r="C44" s="12">
        <f ca="1">INDEX('Flow probs &amp; rates'!$M$5:$M$5999,UsefulSeries!$E40,0)*(1-INDEX('Flow probs &amp; rates'!$M$5:$M$5999,UsefulSeries!$E40,0))/INDEX('Flow probs &amp; rates'!$F$4:$F$5999,UsefulSeries!$E40,0)</f>
        <v>4.755429565286371</v>
      </c>
      <c r="D44" s="12">
        <f ca="1">-INDEX('Flow probs &amp; rates'!$M$5:$M$5999,UsefulSeries!$E40,0)*(INDEX('Flow probs &amp; rates'!$O$5:$O$5999,UsefulSeries!$E40,0))/INDEX('Flow probs &amp; rates'!$F$4:$F$5999,UsefulSeries!$E40,0)</f>
        <v>-0.71724924072818574</v>
      </c>
      <c r="E44" s="12">
        <v>0</v>
      </c>
      <c r="F44" s="12">
        <v>0</v>
      </c>
      <c r="G44" s="12"/>
      <c r="H44" s="12"/>
      <c r="I44" s="12">
        <f ca="1">INDEX('Flow probs &amp; rates'!$M$5:$M$5999,UsefulSeries!$E40)</f>
        <v>0.2364295446233439</v>
      </c>
      <c r="J44" s="12"/>
      <c r="K44" s="12">
        <f>INDEX('Flow probs &amp; rates'!$F$4:$F$5999,UsefulSeries!$E40)</f>
        <v>3.7963050987102703E-2</v>
      </c>
      <c r="L44" s="12">
        <f>-INDEX('Flow probs &amp; rates'!$F$4:$F$5999,UsefulSeries!$E40)</f>
        <v>-3.7963050987102703E-2</v>
      </c>
      <c r="M44" s="12"/>
      <c r="N44" s="12">
        <f>INDEX('Flow probs &amp; rates'!$E$5:$E$5999,UsefulSeries!$G42)-INDEX('Flow probs &amp; rates'!$E$4:$E$5999,UsefulSeries!$G42)</f>
        <v>-1.2961436984438857E-3</v>
      </c>
      <c r="O44" s="12"/>
      <c r="P44" s="12">
        <f ca="1"/>
        <v>0</v>
      </c>
      <c r="Q44" s="12">
        <f ca="1"/>
        <v>0</v>
      </c>
      <c r="R44" s="12">
        <f ca="1"/>
        <v>0.21911667041282232</v>
      </c>
      <c r="S44" s="12">
        <f ca="1"/>
        <v>5.8548535632620989E-2</v>
      </c>
      <c r="T44" s="12">
        <f ca="1"/>
        <v>0</v>
      </c>
      <c r="U44" s="12">
        <f ca="1"/>
        <v>0</v>
      </c>
      <c r="V44" s="12"/>
      <c r="W44" s="12"/>
      <c r="X44" s="12"/>
      <c r="Y44" s="12"/>
      <c r="Z44" s="12"/>
      <c r="AA44" s="12"/>
      <c r="AB44" s="12"/>
      <c r="AC44" s="12"/>
      <c r="AD44" s="12"/>
      <c r="AE44" s="12">
        <f t="array" ref="AE44:AJ45">TRANSPOSE(AC38:AD43)</f>
        <v>-0.62934654973605986</v>
      </c>
      <c r="AF44" s="12">
        <v>-0.62934654973605986</v>
      </c>
      <c r="AG44" s="12">
        <v>3.485702800198881E-2</v>
      </c>
      <c r="AH44" s="12">
        <v>0</v>
      </c>
      <c r="AI44" s="12">
        <v>0.33579642226195133</v>
      </c>
      <c r="AJ44" s="12">
        <v>0</v>
      </c>
      <c r="AK44" s="12"/>
      <c r="AL44" s="12"/>
      <c r="AM44" s="12"/>
      <c r="AN44" s="12">
        <f t="shared" si="18"/>
        <v>-0.62934654973605986</v>
      </c>
      <c r="AO44" s="12">
        <f t="shared" si="19"/>
        <v>-0.62934654973605986</v>
      </c>
      <c r="AP44" s="12">
        <f t="shared" si="20"/>
        <v>3.485702800198881E-2</v>
      </c>
      <c r="AQ44" s="12">
        <f t="shared" si="21"/>
        <v>0</v>
      </c>
      <c r="AR44" s="12">
        <f t="shared" si="22"/>
        <v>0.33579642226195133</v>
      </c>
      <c r="AS44" s="12">
        <f t="shared" si="23"/>
        <v>0</v>
      </c>
      <c r="AT44" s="12">
        <f t="shared" si="24"/>
        <v>0</v>
      </c>
      <c r="AU44" s="12">
        <f t="shared" si="25"/>
        <v>0</v>
      </c>
      <c r="AV44" s="12"/>
      <c r="AW44" s="12"/>
      <c r="AX44" s="12">
        <f>INDEX($N$6:$N$6003,UsefulSeries!$K36)</f>
        <v>-1.3468880239004832E-3</v>
      </c>
      <c r="AY44" s="12"/>
      <c r="AZ44" s="12"/>
      <c r="BA44" s="12"/>
      <c r="BB44" s="12">
        <f t="shared" si="9"/>
        <v>-1.3468880239004832E-3</v>
      </c>
      <c r="BC44" s="12"/>
      <c r="BD44" s="38">
        <f ca="1"/>
        <v>1.0861161009676719E-2</v>
      </c>
    </row>
    <row r="45" spans="1:56" x14ac:dyDescent="0.35">
      <c r="A45" s="12">
        <v>0</v>
      </c>
      <c r="B45" s="12">
        <v>0</v>
      </c>
      <c r="C45" s="12">
        <f ca="1">-INDEX('Flow probs &amp; rates'!$M$5:$M$5999,UsefulSeries!$E40,0)*(INDEX('Flow probs &amp; rates'!$O$5:$O$5999,UsefulSeries!$E40,0))/INDEX('Flow probs &amp; rates'!$F$4:$F$5999,UsefulSeries!$E40,0)</f>
        <v>-0.71724924072818574</v>
      </c>
      <c r="D45" s="12">
        <f ca="1">INDEX('Flow probs &amp; rates'!$O$5:$O$5999,UsefulSeries!$E40,0)*(1-INDEX('Flow probs &amp; rates'!$O$5:$O$5999,UsefulSeries!$E40,0))/INDEX('Flow probs &amp; rates'!$F$4:$F$5999,UsefulSeries!$E40,0)</f>
        <v>2.6842902864494653</v>
      </c>
      <c r="E45" s="12">
        <v>0</v>
      </c>
      <c r="F45" s="12">
        <v>0</v>
      </c>
      <c r="G45" s="12"/>
      <c r="H45" s="12"/>
      <c r="I45" s="12">
        <f ca="1">INDEX('Flow probs &amp; rates'!$O$5:$O$5999,UsefulSeries!$E40)</f>
        <v>0.11516737275624039</v>
      </c>
      <c r="J45" s="12"/>
      <c r="K45" s="12"/>
      <c r="L45" s="12">
        <f>-INDEX('Flow probs &amp; rates'!$F$4:$F$5999,UsefulSeries!$E40)</f>
        <v>-3.7963050987102703E-2</v>
      </c>
      <c r="M45" s="12"/>
      <c r="N45" s="12">
        <f>INDEX('Flow probs &amp; rates'!$F$5:$F$5999,UsefulSeries!$G42)-INDEX('Flow probs &amp; rates'!$F$4:$F$5999,UsefulSeries!$G42)</f>
        <v>5.8021482167472382E-4</v>
      </c>
      <c r="O45" s="12"/>
      <c r="P45" s="12">
        <f ca="1"/>
        <v>0</v>
      </c>
      <c r="Q45" s="12">
        <f ca="1"/>
        <v>0</v>
      </c>
      <c r="R45" s="12">
        <f ca="1"/>
        <v>5.8548535632620982E-2</v>
      </c>
      <c r="S45" s="12">
        <f ca="1"/>
        <v>0.38818226850811249</v>
      </c>
      <c r="T45" s="12">
        <f ca="1"/>
        <v>0</v>
      </c>
      <c r="U45" s="12">
        <f ca="1"/>
        <v>0</v>
      </c>
      <c r="V45" s="12"/>
      <c r="W45" s="12"/>
      <c r="X45" s="12"/>
      <c r="Y45" s="12"/>
      <c r="Z45" s="12"/>
      <c r="AA45" s="12"/>
      <c r="AB45" s="12"/>
      <c r="AC45" s="12"/>
      <c r="AD45" s="12"/>
      <c r="AE45" s="12">
        <v>0.62934654973605986</v>
      </c>
      <c r="AF45" s="12">
        <v>0</v>
      </c>
      <c r="AG45" s="12">
        <v>-3.485702800198881E-2</v>
      </c>
      <c r="AH45" s="12">
        <v>-3.485702800198881E-2</v>
      </c>
      <c r="AI45" s="12">
        <v>0</v>
      </c>
      <c r="AJ45" s="12">
        <v>0.33579642226195133</v>
      </c>
      <c r="AK45" s="12"/>
      <c r="AL45" s="12"/>
      <c r="AM45" s="12"/>
      <c r="AN45" s="12">
        <f t="shared" si="18"/>
        <v>0.62934654973605986</v>
      </c>
      <c r="AO45" s="12">
        <f t="shared" si="19"/>
        <v>0</v>
      </c>
      <c r="AP45" s="12">
        <f t="shared" si="20"/>
        <v>-3.485702800198881E-2</v>
      </c>
      <c r="AQ45" s="12">
        <f t="shared" si="21"/>
        <v>-3.485702800198881E-2</v>
      </c>
      <c r="AR45" s="12">
        <f t="shared" si="22"/>
        <v>0</v>
      </c>
      <c r="AS45" s="12">
        <f t="shared" si="23"/>
        <v>0.33579642226195133</v>
      </c>
      <c r="AT45" s="12">
        <f t="shared" si="24"/>
        <v>0</v>
      </c>
      <c r="AU45" s="12">
        <f t="shared" si="25"/>
        <v>0</v>
      </c>
      <c r="AV45" s="12"/>
      <c r="AW45" s="12"/>
      <c r="AX45" s="12">
        <f>INDEX('Margin error adjustment'!N$7:N$6003,UsefulSeries!$K36)</f>
        <v>1.7309162650894425E-3</v>
      </c>
      <c r="AY45" s="12"/>
      <c r="AZ45" s="12"/>
      <c r="BA45" s="12"/>
      <c r="BB45" s="12">
        <f t="shared" si="9"/>
        <v>1.7309162650894425E-3</v>
      </c>
      <c r="BC45" s="12"/>
      <c r="BD45" s="38">
        <f ca="1"/>
        <v>5.8753376116592801E-2</v>
      </c>
    </row>
    <row r="46" spans="1:56" x14ac:dyDescent="0.35">
      <c r="A46" s="12">
        <v>0</v>
      </c>
      <c r="B46" s="12">
        <v>0</v>
      </c>
      <c r="C46" s="12">
        <v>0</v>
      </c>
      <c r="D46" s="12">
        <v>0</v>
      </c>
      <c r="E46" s="12">
        <f ca="1">INDEX('Flow probs &amp; rates'!$P$5:$P$5999,UsefulSeries!$E40,0)*(1-INDEX('Flow probs &amp; rates'!$P$5:$P$5999,UsefulSeries!$E40,0))/INDEX('Flow probs &amp; rates'!$G$4:$G$5999,UsefulSeries!$E40,0)</f>
        <v>6.5043887963824307E-2</v>
      </c>
      <c r="F46" s="12">
        <f ca="1">-INDEX('Flow probs &amp; rates'!$P$5:$P$5999,UsefulSeries!$E40,0)*(INDEX('Flow probs &amp; rates'!$Q$5:$Q$5999,UsefulSeries!$E40,0))/INDEX('Flow probs &amp; rates'!$G$4:$G$5999,UsefulSeries!$E40,0)</f>
        <v>-1.2127051512202942E-3</v>
      </c>
      <c r="G46" s="12"/>
      <c r="H46" s="12"/>
      <c r="I46" s="12">
        <f ca="1">INDEX('Flow probs &amp; rates'!$P$5:$P$5999,UsefulSeries!$E40)</f>
        <v>2.2258495796050711E-2</v>
      </c>
      <c r="J46" s="12"/>
      <c r="K46" s="12">
        <f>INDEX('Flow probs &amp; rates'!$G$4:$G$5999,UsefulSeries!$E40)</f>
        <v>0.33459031804882172</v>
      </c>
      <c r="L46" s="12"/>
      <c r="M46" s="12"/>
      <c r="N46" s="12">
        <f>INDEX('Flow probs &amp; rates'!$E$5:$E$5999,UsefulSeries!$G44)-INDEX('Flow probs &amp; rates'!$E$4:$E$5999,UsefulSeries!$G44)</f>
        <v>-6.7007476063896121E-4</v>
      </c>
      <c r="O46" s="12"/>
      <c r="P46" s="12">
        <f ca="1"/>
        <v>0</v>
      </c>
      <c r="Q46" s="12">
        <f ca="1"/>
        <v>0</v>
      </c>
      <c r="R46" s="12">
        <f ca="1"/>
        <v>0</v>
      </c>
      <c r="S46" s="12">
        <f ca="1"/>
        <v>0</v>
      </c>
      <c r="T46" s="12">
        <f ca="1"/>
        <v>15.380736181184414</v>
      </c>
      <c r="U46" s="12">
        <f ca="1"/>
        <v>0.34870880994634457</v>
      </c>
      <c r="V46" s="12"/>
      <c r="W46" s="12">
        <f ca="1">INDEX(P$6:P$6003,UsefulSeries!$I44)</f>
        <v>43.27026193890449</v>
      </c>
      <c r="X46" s="12">
        <f ca="1">INDEX(Q$6:Q$6003,UsefulSeries!$I44)</f>
        <v>0.64612084211835519</v>
      </c>
      <c r="Y46" s="12">
        <f ca="1">INDEX(R$6:R$6003,UsefulSeries!$I44)</f>
        <v>0</v>
      </c>
      <c r="Z46" s="12">
        <f ca="1">INDEX(S$6:S$6003,UsefulSeries!$I44)</f>
        <v>0</v>
      </c>
      <c r="AA46" s="12">
        <f ca="1">INDEX(T$6:T$6003,UsefulSeries!$I44)</f>
        <v>0</v>
      </c>
      <c r="AB46" s="12">
        <f ca="1">INDEX(U$6:U$6003,UsefulSeries!$I44)</f>
        <v>0</v>
      </c>
      <c r="AC46" s="12">
        <f>INDEX( K$6:K$6003,UsefulSeries!$I44)</f>
        <v>-0.62799966171215937</v>
      </c>
      <c r="AD46" s="12">
        <f>INDEX(L$6:L$6003,UsefulSeries!$I44)</f>
        <v>0.62799966171215937</v>
      </c>
      <c r="AE46" s="12"/>
      <c r="AF46" s="12"/>
      <c r="AG46" s="12"/>
      <c r="AH46" s="12"/>
      <c r="AI46" s="12"/>
      <c r="AJ46" s="12"/>
      <c r="AK46" s="12"/>
      <c r="AL46" s="12"/>
      <c r="AM46" s="12"/>
      <c r="AN46" s="12">
        <f t="shared" ca="1" si="18"/>
        <v>43.27026193890449</v>
      </c>
      <c r="AO46" s="12">
        <f t="shared" ca="1" si="19"/>
        <v>0.64612084211835519</v>
      </c>
      <c r="AP46" s="12">
        <f t="shared" ca="1" si="20"/>
        <v>0</v>
      </c>
      <c r="AQ46" s="12">
        <f t="shared" ca="1" si="21"/>
        <v>0</v>
      </c>
      <c r="AR46" s="12">
        <f t="shared" ca="1" si="22"/>
        <v>0</v>
      </c>
      <c r="AS46" s="12">
        <f t="shared" ca="1" si="23"/>
        <v>0</v>
      </c>
      <c r="AT46" s="12">
        <f t="shared" si="24"/>
        <v>-0.62799966171215937</v>
      </c>
      <c r="AU46" s="12">
        <f t="shared" si="25"/>
        <v>0.62799966171215937</v>
      </c>
      <c r="AV46" s="12"/>
      <c r="AW46" s="12">
        <f ca="1">INDEX(I$6:I$6003,UsefulSeries!$I44)</f>
        <v>1.4733426775361125E-2</v>
      </c>
      <c r="AX46" s="12"/>
      <c r="AY46" s="12"/>
      <c r="AZ46" s="12">
        <f t="array" aca="1" ref="AZ46:AZ51" ca="1">MMULT(W46:AB51,AW46:AW51)</f>
        <v>0.64612084211835519</v>
      </c>
      <c r="BA46" s="12"/>
      <c r="BB46" s="12">
        <f t="shared" ca="1" si="9"/>
        <v>0.64612084211835519</v>
      </c>
      <c r="BC46" s="12"/>
      <c r="BD46" s="38">
        <f t="array" aca="1" ref="BD46:BD53" ca="1">MMULT(MINVERSE(AN46:AU53),BB46:BB53)</f>
        <v>1.4019684418344511E-2</v>
      </c>
    </row>
    <row r="47" spans="1:56" x14ac:dyDescent="0.35">
      <c r="A47" s="12">
        <v>0</v>
      </c>
      <c r="B47" s="12">
        <v>0</v>
      </c>
      <c r="C47" s="12">
        <v>0</v>
      </c>
      <c r="D47" s="12">
        <v>0</v>
      </c>
      <c r="E47" s="12">
        <f ca="1">-INDEX('Flow probs &amp; rates'!$P$5:$P$5999,UsefulSeries!$E40,0)*(INDEX('Flow probs &amp; rates'!$Q$5:$Q$5999,UsefulSeries!$E40,0))/INDEX('Flow probs &amp; rates'!$G$4:$G$5999,UsefulSeries!$E40,0)</f>
        <v>-1.2127051512202942E-3</v>
      </c>
      <c r="F47" s="12">
        <f ca="1">INDEX('Flow probs &amp; rates'!$Q$5:$Q$5999,UsefulSeries!$E40,0)*(1-INDEX('Flow probs &amp; rates'!$Q$5:$Q$5999,UsefulSeries!$E40,0))/INDEX('Flow probs &amp; rates'!$G$4:$G$5999,UsefulSeries!$E40,0)</f>
        <v>5.3489609279882257E-2</v>
      </c>
      <c r="G47" s="12"/>
      <c r="H47" s="12"/>
      <c r="I47" s="12">
        <f ca="1">INDEX('Flow probs &amp; rates'!$Q$5:$Q$5999,UsefulSeries!$E40)</f>
        <v>1.8229417026384861E-2</v>
      </c>
      <c r="J47" s="12"/>
      <c r="K47" s="12"/>
      <c r="L47" s="12">
        <f>INDEX('Flow probs &amp; rates'!$G$4:$G$5999,UsefulSeries!$E40)</f>
        <v>0.33459031804882172</v>
      </c>
      <c r="M47" s="12"/>
      <c r="N47" s="12">
        <f>INDEX('Flow probs &amp; rates'!$F$5:$F$5999,UsefulSeries!$G44)-INDEX('Flow probs &amp; rates'!$F$4:$F$5999,UsefulSeries!$G44)</f>
        <v>4.2582484576313834E-4</v>
      </c>
      <c r="O47" s="12"/>
      <c r="P47" s="12">
        <f ca="1"/>
        <v>0</v>
      </c>
      <c r="Q47" s="12">
        <f ca="1"/>
        <v>0</v>
      </c>
      <c r="R47" s="12">
        <f ca="1"/>
        <v>0</v>
      </c>
      <c r="S47" s="12">
        <f ca="1"/>
        <v>0</v>
      </c>
      <c r="T47" s="12">
        <f ca="1"/>
        <v>0.34870880994634462</v>
      </c>
      <c r="U47" s="12">
        <f ca="1"/>
        <v>18.703125605861594</v>
      </c>
      <c r="V47" s="12"/>
      <c r="W47" s="12">
        <f ca="1">INDEX(P$7:P$6003,UsefulSeries!$I44)</f>
        <v>0.64612084211835519</v>
      </c>
      <c r="X47" s="12">
        <f ca="1">INDEX(Q$7:Q$6003,UsefulSeries!$I44)</f>
        <v>47.81913208642564</v>
      </c>
      <c r="Y47" s="12">
        <f ca="1">INDEX(R$7:R$6003,UsefulSeries!$I44)</f>
        <v>0</v>
      </c>
      <c r="Z47" s="12">
        <f ca="1">INDEX(S$7:S$6003,UsefulSeries!$I44)</f>
        <v>0</v>
      </c>
      <c r="AA47" s="12">
        <f ca="1">INDEX(T$7:T$6003,UsefulSeries!$I44)</f>
        <v>0</v>
      </c>
      <c r="AB47" s="12">
        <f ca="1">INDEX(U$7:U$6003,UsefulSeries!$I44)</f>
        <v>0</v>
      </c>
      <c r="AC47" s="12">
        <f>INDEX( K$7:K$6003,UsefulSeries!$I44,1)</f>
        <v>-0.62799966171215937</v>
      </c>
      <c r="AD47" s="12">
        <f>INDEX(L$7:L$6003,UsefulSeries!$I44,1)</f>
        <v>0</v>
      </c>
      <c r="AE47" s="12"/>
      <c r="AF47" s="12"/>
      <c r="AG47" s="12"/>
      <c r="AH47" s="12"/>
      <c r="AI47" s="12"/>
      <c r="AJ47" s="12"/>
      <c r="AK47" s="12"/>
      <c r="AL47" s="12"/>
      <c r="AM47" s="12"/>
      <c r="AN47" s="12">
        <f t="shared" ca="1" si="18"/>
        <v>0.64612084211835519</v>
      </c>
      <c r="AO47" s="12">
        <f t="shared" ca="1" si="19"/>
        <v>47.81913208642564</v>
      </c>
      <c r="AP47" s="12">
        <f t="shared" ca="1" si="20"/>
        <v>0</v>
      </c>
      <c r="AQ47" s="12">
        <f t="shared" ca="1" si="21"/>
        <v>0</v>
      </c>
      <c r="AR47" s="12">
        <f t="shared" ca="1" si="22"/>
        <v>0</v>
      </c>
      <c r="AS47" s="12">
        <f t="shared" ca="1" si="23"/>
        <v>0</v>
      </c>
      <c r="AT47" s="12">
        <f t="shared" si="24"/>
        <v>-0.62799966171215937</v>
      </c>
      <c r="AU47" s="12">
        <f t="shared" si="25"/>
        <v>0</v>
      </c>
      <c r="AV47" s="12"/>
      <c r="AW47" s="12">
        <f ca="1">INDEX(I$7:I$6003,UsefulSeries!$I44)</f>
        <v>1.3312689717003062E-2</v>
      </c>
      <c r="AX47" s="12"/>
      <c r="AY47" s="12"/>
      <c r="AZ47" s="12">
        <f ca="1"/>
        <v>0.64612084211835519</v>
      </c>
      <c r="BA47" s="12"/>
      <c r="BB47" s="12">
        <f t="shared" ca="1" si="9"/>
        <v>0.64612084211835519</v>
      </c>
      <c r="BC47" s="12"/>
      <c r="BD47" s="38">
        <f ca="1"/>
        <v>1.3100586064704708E-2</v>
      </c>
    </row>
    <row r="48" spans="1:56" x14ac:dyDescent="0.35">
      <c r="A48" s="12">
        <f ca="1">INDEX('Flow probs &amp; rates'!$K$5:$K$5999,UsefulSeries!$E46,0)*(1-INDEX('Flow probs &amp; rates'!$K$5:$K$5999,UsefulSeries!$E46,0))/INDEX('Flow probs &amp; rates'!$E$4:$E$5999,UsefulSeries!$E46,0)</f>
        <v>2.4581736455294718E-2</v>
      </c>
      <c r="B48" s="12">
        <f ca="1">-INDEX('Flow probs &amp; rates'!$K$5:$K$5999,UsefulSeries!$E46,0)*(INDEX('Flow probs &amp; rates'!$L$5:$L$5999,UsefulSeries!$E46,0))/INDEX('Flow probs &amp; rates'!$E$4:$E$5999,UsefulSeries!$E46,0)</f>
        <v>-3.3371152759596289E-4</v>
      </c>
      <c r="C48" s="12">
        <v>0</v>
      </c>
      <c r="D48" s="12">
        <v>0</v>
      </c>
      <c r="E48" s="12">
        <v>0</v>
      </c>
      <c r="F48" s="12">
        <v>0</v>
      </c>
      <c r="G48" s="12"/>
      <c r="H48" s="12"/>
      <c r="I48" s="12">
        <f ca="1">INDEX('Flow probs &amp; rates'!$K$5:$K$5999,UsefulSeries!$E46)</f>
        <v>1.5616406727192826E-2</v>
      </c>
      <c r="J48" s="12"/>
      <c r="K48" s="12">
        <f>-INDEX('Flow probs &amp; rates'!$E$4:$E$5999,UsefulSeries!$E46)</f>
        <v>-0.62536406230214003</v>
      </c>
      <c r="L48" s="12">
        <f>INDEX('Flow probs &amp; rates'!$E$4:$E$5999,UsefulSeries!$E46)</f>
        <v>0.62536406230214003</v>
      </c>
      <c r="M48" s="12"/>
      <c r="N48" s="12">
        <f>INDEX('Flow probs &amp; rates'!$E$5:$E$5999,UsefulSeries!$G46)-INDEX('Flow probs &amp; rates'!$E$4:$E$5999,UsefulSeries!$G46)</f>
        <v>-2.0367372250937876E-3</v>
      </c>
      <c r="O48" s="12"/>
      <c r="P48" s="12">
        <f t="array" aca="1" ref="P48:U53" ca="1">MINVERSE(A48:F53)</f>
        <v>40.689351681196108</v>
      </c>
      <c r="Q48" s="12">
        <f ca="1"/>
        <v>0.64402798882617662</v>
      </c>
      <c r="R48" s="12">
        <f ca="1"/>
        <v>0</v>
      </c>
      <c r="S48" s="12">
        <f ca="1"/>
        <v>0</v>
      </c>
      <c r="T48" s="12">
        <f ca="1"/>
        <v>0</v>
      </c>
      <c r="U48" s="12">
        <f ca="1"/>
        <v>0</v>
      </c>
      <c r="V48" s="12"/>
      <c r="W48" s="12">
        <f ca="1">INDEX(P$8:P$6003,UsefulSeries!$I44)</f>
        <v>0</v>
      </c>
      <c r="X48" s="12">
        <f ca="1">INDEX(Q$8:Q$6003,UsefulSeries!$I44)</f>
        <v>0</v>
      </c>
      <c r="Y48" s="12">
        <f ca="1">INDEX(R$8:R$6003,UsefulSeries!$I44)</f>
        <v>0.20848159567162747</v>
      </c>
      <c r="Z48" s="12">
        <f ca="1">INDEX(S$8:S$6003,UsefulSeries!$I44)</f>
        <v>5.6883012408574837E-2</v>
      </c>
      <c r="AA48" s="12">
        <f ca="1">INDEX(T$8:T$6003,UsefulSeries!$I44)</f>
        <v>0</v>
      </c>
      <c r="AB48" s="12">
        <f ca="1">INDEX(U$8:U$6003,UsefulSeries!$I44)</f>
        <v>0</v>
      </c>
      <c r="AC48" s="12">
        <f>INDEX( K$8:K$6003,UsefulSeries!$I44)</f>
        <v>3.6587944267078253E-2</v>
      </c>
      <c r="AD48" s="12">
        <f>INDEX(L$8:L$6003,UsefulSeries!$I44)</f>
        <v>-3.6587944267078253E-2</v>
      </c>
      <c r="AE48" s="12"/>
      <c r="AF48" s="12"/>
      <c r="AG48" s="12"/>
      <c r="AH48" s="12"/>
      <c r="AI48" s="12"/>
      <c r="AJ48" s="12"/>
      <c r="AK48" s="12"/>
      <c r="AL48" s="12"/>
      <c r="AM48" s="12"/>
      <c r="AN48" s="12">
        <f t="shared" ca="1" si="18"/>
        <v>0</v>
      </c>
      <c r="AO48" s="12">
        <f t="shared" ca="1" si="19"/>
        <v>0</v>
      </c>
      <c r="AP48" s="12">
        <f t="shared" ca="1" si="20"/>
        <v>0.20848159567162747</v>
      </c>
      <c r="AQ48" s="12">
        <f t="shared" ca="1" si="21"/>
        <v>5.6883012408574837E-2</v>
      </c>
      <c r="AR48" s="12">
        <f t="shared" ca="1" si="22"/>
        <v>0</v>
      </c>
      <c r="AS48" s="12">
        <f t="shared" ca="1" si="23"/>
        <v>0</v>
      </c>
      <c r="AT48" s="12">
        <f t="shared" si="24"/>
        <v>3.6587944267078253E-2</v>
      </c>
      <c r="AU48" s="12">
        <f t="shared" si="25"/>
        <v>-3.6587944267078253E-2</v>
      </c>
      <c r="AV48" s="12"/>
      <c r="AW48" s="12">
        <f ca="1">INDEX(I$8:I$6003,UsefulSeries!$I44)</f>
        <v>0.24134753425492866</v>
      </c>
      <c r="AX48" s="12"/>
      <c r="AY48" s="12"/>
      <c r="AZ48" s="12">
        <f ca="1"/>
        <v>5.688301240857483E-2</v>
      </c>
      <c r="BA48" s="12"/>
      <c r="BB48" s="12">
        <f t="shared" ca="1" si="9"/>
        <v>5.688301240857483E-2</v>
      </c>
      <c r="BC48" s="12"/>
      <c r="BD48" s="38">
        <f ca="1"/>
        <v>0.24948615228536103</v>
      </c>
    </row>
    <row r="49" spans="1:56" x14ac:dyDescent="0.35">
      <c r="A49" s="12">
        <f ca="1">-INDEX('Flow probs &amp; rates'!$K$5:$K$5999,UsefulSeries!$E46,0)*(INDEX('Flow probs &amp; rates'!$L$5:$L$5999,UsefulSeries!$E46,0))/INDEX('Flow probs &amp; rates'!$E$4:$E$5999,UsefulSeries!$E46,0)</f>
        <v>-3.3371152759596289E-4</v>
      </c>
      <c r="B49" s="12">
        <f ca="1">INDEX('Flow probs &amp; rates'!$L$5:$L$5999,UsefulSeries!$E46,0)*(1-INDEX('Flow probs &amp; rates'!$L$5:$L$5999,UsefulSeries!$E46,0))/INDEX('Flow probs &amp; rates'!$E$4:$E$5999,UsefulSeries!$E46,0)</f>
        <v>2.1083719872438893E-2</v>
      </c>
      <c r="C49" s="12">
        <v>0</v>
      </c>
      <c r="D49" s="12">
        <v>0</v>
      </c>
      <c r="E49" s="12">
        <v>0</v>
      </c>
      <c r="F49" s="12">
        <v>0</v>
      </c>
      <c r="G49" s="12"/>
      <c r="H49" s="12"/>
      <c r="I49" s="12">
        <f ca="1">INDEX('Flow probs &amp; rates'!$L$5:$L$5999,UsefulSeries!$E46)</f>
        <v>1.3363586142455574E-2</v>
      </c>
      <c r="J49" s="12"/>
      <c r="K49" s="12">
        <f>-INDEX('Flow probs &amp; rates'!$E$4:$E$5999,UsefulSeries!$E46)</f>
        <v>-0.62536406230214003</v>
      </c>
      <c r="L49" s="12"/>
      <c r="M49" s="12"/>
      <c r="N49" s="12">
        <f>INDEX('Flow probs &amp; rates'!$F$5:$F$5999,UsefulSeries!$G46)-INDEX('Flow probs &amp; rates'!$F$4:$F$5999,UsefulSeries!$G46)</f>
        <v>1.3578325063661884E-3</v>
      </c>
      <c r="O49" s="12"/>
      <c r="P49" s="12">
        <f ca="1"/>
        <v>0.64402798882617651</v>
      </c>
      <c r="Q49" s="12">
        <f ca="1"/>
        <v>47.440154091189044</v>
      </c>
      <c r="R49" s="12">
        <f ca="1"/>
        <v>0</v>
      </c>
      <c r="S49" s="12">
        <f ca="1"/>
        <v>0</v>
      </c>
      <c r="T49" s="12">
        <f ca="1"/>
        <v>0</v>
      </c>
      <c r="U49" s="12">
        <f ca="1"/>
        <v>0</v>
      </c>
      <c r="V49" s="12"/>
      <c r="W49" s="12">
        <f ca="1">INDEX(P$9:P$6003,UsefulSeries!$I44)</f>
        <v>0</v>
      </c>
      <c r="X49" s="12">
        <f ca="1">INDEX(Q$9:Q$6003,UsefulSeries!$I44)</f>
        <v>0</v>
      </c>
      <c r="Y49" s="12">
        <f ca="1">INDEX(R$9:R$6003,UsefulSeries!$I44)</f>
        <v>5.6883012408574837E-2</v>
      </c>
      <c r="Z49" s="12">
        <f ca="1">INDEX(S$9:S$6003,UsefulSeries!$I44)</f>
        <v>0.3738303349766528</v>
      </c>
      <c r="AA49" s="12">
        <f ca="1">INDEX(T$9:T$6003,UsefulSeries!$I44)</f>
        <v>0</v>
      </c>
      <c r="AB49" s="12">
        <f ca="1">INDEX(U$9:U$6003,UsefulSeries!$I44)</f>
        <v>0</v>
      </c>
      <c r="AC49" s="12">
        <f>INDEX( K$9:K$6003,UsefulSeries!$I44)</f>
        <v>0</v>
      </c>
      <c r="AD49" s="12">
        <f>INDEX(L$9:L$6003,UsefulSeries!$I44)</f>
        <v>-3.6587944267078253E-2</v>
      </c>
      <c r="AE49" s="12"/>
      <c r="AF49" s="12"/>
      <c r="AG49" s="12"/>
      <c r="AH49" s="12"/>
      <c r="AI49" s="12"/>
      <c r="AJ49" s="12"/>
      <c r="AK49" s="12"/>
      <c r="AL49" s="12"/>
      <c r="AM49" s="12"/>
      <c r="AN49" s="12">
        <f t="shared" ca="1" si="18"/>
        <v>0</v>
      </c>
      <c r="AO49" s="12">
        <f t="shared" ca="1" si="19"/>
        <v>0</v>
      </c>
      <c r="AP49" s="12">
        <f t="shared" ca="1" si="20"/>
        <v>5.6883012408574837E-2</v>
      </c>
      <c r="AQ49" s="12">
        <f t="shared" ca="1" si="21"/>
        <v>0.3738303349766528</v>
      </c>
      <c r="AR49" s="12">
        <f t="shared" ca="1" si="22"/>
        <v>0</v>
      </c>
      <c r="AS49" s="12">
        <f t="shared" ca="1" si="23"/>
        <v>0</v>
      </c>
      <c r="AT49" s="12">
        <f t="shared" si="24"/>
        <v>0</v>
      </c>
      <c r="AU49" s="12">
        <f t="shared" si="25"/>
        <v>-3.6587944267078253E-2</v>
      </c>
      <c r="AV49" s="12"/>
      <c r="AW49" s="12">
        <f ca="1">INDEX(I$9:I$6003,UsefulSeries!$I44)</f>
        <v>0.11543856553392853</v>
      </c>
      <c r="AX49" s="12"/>
      <c r="AY49" s="12"/>
      <c r="AZ49" s="12">
        <f ca="1"/>
        <v>5.6883012408574837E-2</v>
      </c>
      <c r="BA49" s="12"/>
      <c r="BB49" s="12">
        <f t="shared" ca="1" si="9"/>
        <v>5.6883012408574837E-2</v>
      </c>
      <c r="BC49" s="12"/>
      <c r="BD49" s="38">
        <f ca="1"/>
        <v>0.11738215476328182</v>
      </c>
    </row>
    <row r="50" spans="1:56" x14ac:dyDescent="0.35">
      <c r="A50" s="12">
        <v>0</v>
      </c>
      <c r="B50" s="12">
        <v>0</v>
      </c>
      <c r="C50" s="12">
        <f ca="1">INDEX('Flow probs &amp; rates'!$M$5:$M$5999,UsefulSeries!$E46,0)*(1-INDEX('Flow probs &amp; rates'!$M$5:$M$5999,UsefulSeries!$E46,0))/INDEX('Flow probs &amp; rates'!$F$4:$F$5999,UsefulSeries!$E46,0)</f>
        <v>4.6816657929832015</v>
      </c>
      <c r="D50" s="12">
        <f ca="1">-INDEX('Flow probs &amp; rates'!$M$5:$M$5999,UsefulSeries!$E46,0)*(INDEX('Flow probs &amp; rates'!$O$5:$O$5999,UsefulSeries!$E46,0))/INDEX('Flow probs &amp; rates'!$F$4:$F$5999,UsefulSeries!$E46,0)</f>
        <v>-0.71313880649526729</v>
      </c>
      <c r="E50" s="12">
        <v>0</v>
      </c>
      <c r="F50" s="12">
        <v>0</v>
      </c>
      <c r="G50" s="12"/>
      <c r="H50" s="12"/>
      <c r="I50" s="12">
        <f ca="1">INDEX('Flow probs &amp; rates'!$M$5:$M$5999,UsefulSeries!$E46)</f>
        <v>0.23923612821474724</v>
      </c>
      <c r="J50" s="12"/>
      <c r="K50" s="12">
        <f>INDEX('Flow probs &amp; rates'!$F$4:$F$5999,UsefulSeries!$E46)</f>
        <v>3.8875522350259595E-2</v>
      </c>
      <c r="L50" s="12">
        <f>-INDEX('Flow probs &amp; rates'!$F$4:$F$5999,UsefulSeries!$E46)</f>
        <v>-3.8875522350259595E-2</v>
      </c>
      <c r="M50" s="12"/>
      <c r="N50" s="12">
        <f>INDEX('Flow probs &amp; rates'!$E$5:$E$5999,UsefulSeries!$G48)-INDEX('Flow probs &amp; rates'!$E$4:$E$5999,UsefulSeries!$G48)</f>
        <v>2.1727756464239301E-3</v>
      </c>
      <c r="O50" s="12"/>
      <c r="P50" s="12">
        <f ca="1"/>
        <v>0</v>
      </c>
      <c r="Q50" s="12">
        <f ca="1"/>
        <v>0</v>
      </c>
      <c r="R50" s="12">
        <f ca="1"/>
        <v>0.22278190012374158</v>
      </c>
      <c r="S50" s="12">
        <f ca="1"/>
        <v>6.0283356779303743E-2</v>
      </c>
      <c r="T50" s="12">
        <f ca="1"/>
        <v>0</v>
      </c>
      <c r="U50" s="12">
        <f ca="1"/>
        <v>0</v>
      </c>
      <c r="V50" s="12"/>
      <c r="W50" s="12">
        <f ca="1">INDEX(P$10:P$6003,UsefulSeries!$I44)</f>
        <v>0</v>
      </c>
      <c r="X50" s="12">
        <f ca="1">INDEX(Q$10:Q$6003,UsefulSeries!$I44)</f>
        <v>0</v>
      </c>
      <c r="Y50" s="12">
        <f ca="1">INDEX(R$10:R$6003,UsefulSeries!$I44)</f>
        <v>0</v>
      </c>
      <c r="Z50" s="12">
        <f ca="1">INDEX(S$10:S$6003,UsefulSeries!$I44)</f>
        <v>0</v>
      </c>
      <c r="AA50" s="12">
        <f ca="1">INDEX(T$10:T$6003,UsefulSeries!$I44)</f>
        <v>15.917137953643911</v>
      </c>
      <c r="AB50" s="12">
        <f ca="1">INDEX(U$10:U$6003,UsefulSeries!$I44)</f>
        <v>0.34939190618083044</v>
      </c>
      <c r="AC50" s="12">
        <f>INDEX( K$10:K$6003,UsefulSeries!$I44)</f>
        <v>0.33541239402076239</v>
      </c>
      <c r="AD50" s="12">
        <f>INDEX(L$10:L$6003,UsefulSeries!$I44)</f>
        <v>0</v>
      </c>
      <c r="AE50" s="12"/>
      <c r="AF50" s="12"/>
      <c r="AG50" s="12"/>
      <c r="AH50" s="12"/>
      <c r="AI50" s="12"/>
      <c r="AJ50" s="12"/>
      <c r="AK50" s="12"/>
      <c r="AL50" s="12"/>
      <c r="AM50" s="12"/>
      <c r="AN50" s="12">
        <f t="shared" ca="1" si="18"/>
        <v>0</v>
      </c>
      <c r="AO50" s="12">
        <f t="shared" ca="1" si="19"/>
        <v>0</v>
      </c>
      <c r="AP50" s="12">
        <f t="shared" ca="1" si="20"/>
        <v>0</v>
      </c>
      <c r="AQ50" s="12">
        <f t="shared" ca="1" si="21"/>
        <v>0</v>
      </c>
      <c r="AR50" s="12">
        <f t="shared" ca="1" si="22"/>
        <v>15.917137953643911</v>
      </c>
      <c r="AS50" s="12">
        <f t="shared" ca="1" si="23"/>
        <v>0.34939190618083044</v>
      </c>
      <c r="AT50" s="12">
        <f t="shared" si="24"/>
        <v>0.33541239402076239</v>
      </c>
      <c r="AU50" s="12">
        <f t="shared" si="25"/>
        <v>0</v>
      </c>
      <c r="AV50" s="12"/>
      <c r="AW50" s="12">
        <f ca="1">INDEX(I$10:I$6003,UsefulSeries!$I44)</f>
        <v>2.1545340796166264E-2</v>
      </c>
      <c r="AX50" s="12"/>
      <c r="AY50" s="12"/>
      <c r="AZ50" s="12">
        <f ca="1"/>
        <v>0.34939190618083049</v>
      </c>
      <c r="BA50" s="12"/>
      <c r="BB50" s="12">
        <f t="shared" ca="1" si="9"/>
        <v>0.34939190618083049</v>
      </c>
      <c r="BC50" s="12"/>
      <c r="BD50" s="38">
        <f ca="1"/>
        <v>2.1914230471560377E-2</v>
      </c>
    </row>
    <row r="51" spans="1:56" x14ac:dyDescent="0.35">
      <c r="A51" s="12">
        <v>0</v>
      </c>
      <c r="B51" s="12">
        <v>0</v>
      </c>
      <c r="C51" s="12">
        <f ca="1">-INDEX('Flow probs &amp; rates'!$M$5:$M$5999,UsefulSeries!$E46,0)*(INDEX('Flow probs &amp; rates'!$O$5:$O$5999,UsefulSeries!$E46,0))/INDEX('Flow probs &amp; rates'!$F$4:$F$5999,UsefulSeries!$E46,0)</f>
        <v>-0.71313880649526729</v>
      </c>
      <c r="D51" s="12">
        <f ca="1">INDEX('Flow probs &amp; rates'!$O$5:$O$5999,UsefulSeries!$E46,0)*(1-INDEX('Flow probs &amp; rates'!$O$5:$O$5999,UsefulSeries!$E46,0))/INDEX('Flow probs &amp; rates'!$F$4:$F$5999,UsefulSeries!$E46,0)</f>
        <v>2.635460711728931</v>
      </c>
      <c r="E51" s="12">
        <v>0</v>
      </c>
      <c r="F51" s="12">
        <v>0</v>
      </c>
      <c r="G51" s="12"/>
      <c r="H51" s="12"/>
      <c r="I51" s="12">
        <f ca="1">INDEX('Flow probs &amp; rates'!$O$5:$O$5999,UsefulSeries!$E46)</f>
        <v>0.11588401725787187</v>
      </c>
      <c r="J51" s="12"/>
      <c r="K51" s="12"/>
      <c r="L51" s="12">
        <f>-INDEX('Flow probs &amp; rates'!$F$4:$F$5999,UsefulSeries!$E46)</f>
        <v>-3.8875522350259595E-2</v>
      </c>
      <c r="M51" s="12"/>
      <c r="N51" s="12">
        <f>INDEX('Flow probs &amp; rates'!$F$5:$F$5999,UsefulSeries!$G48)-INDEX('Flow probs &amp; rates'!$F$4:$F$5999,UsefulSeries!$G48)</f>
        <v>4.0409220387455091E-4</v>
      </c>
      <c r="O51" s="12"/>
      <c r="P51" s="12">
        <f ca="1"/>
        <v>0</v>
      </c>
      <c r="Q51" s="12">
        <f ca="1"/>
        <v>0</v>
      </c>
      <c r="R51" s="12">
        <f ca="1"/>
        <v>6.0283356779303743E-2</v>
      </c>
      <c r="S51" s="12">
        <f ca="1"/>
        <v>0.39575258946694453</v>
      </c>
      <c r="T51" s="12">
        <f ca="1"/>
        <v>0</v>
      </c>
      <c r="U51" s="12">
        <f ca="1"/>
        <v>0</v>
      </c>
      <c r="V51" s="12"/>
      <c r="W51" s="12">
        <f ca="1">INDEX(P$11:P$6003,UsefulSeries!$I44)</f>
        <v>0</v>
      </c>
      <c r="X51" s="12">
        <f ca="1">INDEX(Q$11:Q$6003,UsefulSeries!$I44)</f>
        <v>0</v>
      </c>
      <c r="Y51" s="12">
        <f ca="1">INDEX(R$11:R$6003,UsefulSeries!$I44)</f>
        <v>0</v>
      </c>
      <c r="Z51" s="12">
        <f ca="1">INDEX(S$11:S$6003,UsefulSeries!$I44)</f>
        <v>0</v>
      </c>
      <c r="AA51" s="12">
        <f ca="1">INDEX(T$11:T$6003,UsefulSeries!$I44)</f>
        <v>0.34939190618083044</v>
      </c>
      <c r="AB51" s="12">
        <f ca="1">INDEX(U$11:U$6003,UsefulSeries!$I44)</f>
        <v>18.513529721755894</v>
      </c>
      <c r="AC51" s="12">
        <f>INDEX( K$11:K$6003,UsefulSeries!$I44)</f>
        <v>0</v>
      </c>
      <c r="AD51" s="12">
        <f>INDEX(L$11:L$6003,UsefulSeries!$I44)</f>
        <v>0.33541239402076239</v>
      </c>
      <c r="AE51" s="12"/>
      <c r="AF51" s="12"/>
      <c r="AG51" s="12"/>
      <c r="AH51" s="12"/>
      <c r="AI51" s="12"/>
      <c r="AJ51" s="12"/>
      <c r="AK51" s="12"/>
      <c r="AL51" s="12"/>
      <c r="AM51" s="12"/>
      <c r="AN51" s="12">
        <f t="shared" ca="1" si="18"/>
        <v>0</v>
      </c>
      <c r="AO51" s="12">
        <f t="shared" ca="1" si="19"/>
        <v>0</v>
      </c>
      <c r="AP51" s="12">
        <f t="shared" ca="1" si="20"/>
        <v>0</v>
      </c>
      <c r="AQ51" s="12">
        <f t="shared" ca="1" si="21"/>
        <v>0</v>
      </c>
      <c r="AR51" s="12">
        <f t="shared" ca="1" si="22"/>
        <v>0.34939190618083044</v>
      </c>
      <c r="AS51" s="12">
        <f t="shared" ca="1" si="23"/>
        <v>18.513529721755894</v>
      </c>
      <c r="AT51" s="12">
        <f t="shared" si="24"/>
        <v>0</v>
      </c>
      <c r="AU51" s="12">
        <f t="shared" si="25"/>
        <v>0.33541239402076239</v>
      </c>
      <c r="AV51" s="12"/>
      <c r="AW51" s="12">
        <f ca="1">INDEX(I$11:I$6003,UsefulSeries!$I44)</f>
        <v>1.8465638029522044E-2</v>
      </c>
      <c r="AX51" s="12"/>
      <c r="AY51" s="12"/>
      <c r="AZ51" s="12">
        <f ca="1"/>
        <v>0.34939190618083044</v>
      </c>
      <c r="BA51" s="12"/>
      <c r="BB51" s="12">
        <f t="shared" ca="1" si="9"/>
        <v>0.34939190618083044</v>
      </c>
      <c r="BC51" s="12"/>
      <c r="BD51" s="38">
        <f ca="1"/>
        <v>1.7869664110488868E-2</v>
      </c>
    </row>
    <row r="52" spans="1:56" x14ac:dyDescent="0.35">
      <c r="A52" s="12">
        <v>0</v>
      </c>
      <c r="B52" s="12">
        <v>0</v>
      </c>
      <c r="C52" s="12">
        <v>0</v>
      </c>
      <c r="D52" s="12">
        <v>0</v>
      </c>
      <c r="E52" s="12">
        <f ca="1">INDEX('Flow probs &amp; rates'!$P$5:$P$5999,UsefulSeries!$E46,0)*(1-INDEX('Flow probs &amp; rates'!$P$5:$P$5999,UsefulSeries!$E46,0))/INDEX('Flow probs &amp; rates'!$G$4:$G$5999,UsefulSeries!$E46,0)</f>
        <v>6.4160111705951053E-2</v>
      </c>
      <c r="F52" s="12">
        <f ca="1">-INDEX('Flow probs &amp; rates'!$P$5:$P$5999,UsefulSeries!$E46,0)*(INDEX('Flow probs &amp; rates'!$Q$5:$Q$5999,UsefulSeries!$E46,0))/INDEX('Flow probs &amp; rates'!$G$4:$G$5999,UsefulSeries!$E46,0)</f>
        <v>-1.2345328689667881E-3</v>
      </c>
      <c r="G52" s="12"/>
      <c r="H52" s="12"/>
      <c r="I52" s="12">
        <f ca="1">INDEX('Flow probs &amp; rates'!$P$5:$P$5999,UsefulSeries!$E46)</f>
        <v>2.202764280257646E-2</v>
      </c>
      <c r="J52" s="12"/>
      <c r="K52" s="12">
        <f>INDEX('Flow probs &amp; rates'!$G$4:$G$5999,UsefulSeries!$E46)</f>
        <v>0.33576041534760037</v>
      </c>
      <c r="L52" s="12"/>
      <c r="M52" s="12"/>
      <c r="N52" s="12">
        <f>INDEX('Flow probs &amp; rates'!$E$5:$E$5999,UsefulSeries!$G50)-INDEX('Flow probs &amp; rates'!$E$4:$E$5999,UsefulSeries!$G50)</f>
        <v>-1.5362690582825245E-3</v>
      </c>
      <c r="O52" s="12"/>
      <c r="P52" s="12">
        <f ca="1"/>
        <v>0</v>
      </c>
      <c r="Q52" s="12">
        <f ca="1"/>
        <v>0</v>
      </c>
      <c r="R52" s="12">
        <f ca="1"/>
        <v>0</v>
      </c>
      <c r="S52" s="12">
        <f ca="1"/>
        <v>0</v>
      </c>
      <c r="T52" s="12">
        <f ca="1"/>
        <v>15.592743408664136</v>
      </c>
      <c r="U52" s="12">
        <f ca="1"/>
        <v>0.35005864403157144</v>
      </c>
      <c r="V52" s="12"/>
      <c r="W52" s="12"/>
      <c r="X52" s="12"/>
      <c r="Y52" s="12"/>
      <c r="Z52" s="12"/>
      <c r="AA52" s="12"/>
      <c r="AB52" s="12"/>
      <c r="AC52" s="12"/>
      <c r="AD52" s="12"/>
      <c r="AE52" s="12">
        <f t="array" ref="AE52:AJ53">TRANSPOSE(AC46:AD51)</f>
        <v>-0.62799966171215937</v>
      </c>
      <c r="AF52" s="12">
        <v>-0.62799966171215937</v>
      </c>
      <c r="AG52" s="12">
        <v>3.6587944267078253E-2</v>
      </c>
      <c r="AH52" s="12">
        <v>0</v>
      </c>
      <c r="AI52" s="12">
        <v>0.33541239402076239</v>
      </c>
      <c r="AJ52" s="12">
        <v>0</v>
      </c>
      <c r="AK52" s="12"/>
      <c r="AL52" s="12"/>
      <c r="AM52" s="12"/>
      <c r="AN52" s="12">
        <f t="shared" si="18"/>
        <v>-0.62799966171215937</v>
      </c>
      <c r="AO52" s="12">
        <f t="shared" si="19"/>
        <v>-0.62799966171215937</v>
      </c>
      <c r="AP52" s="12">
        <f t="shared" si="20"/>
        <v>3.6587944267078253E-2</v>
      </c>
      <c r="AQ52" s="12">
        <f t="shared" si="21"/>
        <v>0</v>
      </c>
      <c r="AR52" s="12">
        <f t="shared" si="22"/>
        <v>0.33541239402076239</v>
      </c>
      <c r="AS52" s="12">
        <f t="shared" si="23"/>
        <v>0</v>
      </c>
      <c r="AT52" s="12">
        <f t="shared" si="24"/>
        <v>0</v>
      </c>
      <c r="AU52" s="12">
        <f t="shared" si="25"/>
        <v>0</v>
      </c>
      <c r="AV52" s="12"/>
      <c r="AW52" s="12"/>
      <c r="AX52" s="12">
        <f>INDEX($N$6:$N$6003,UsefulSeries!$K44)</f>
        <v>-5.5303074808377151E-4</v>
      </c>
      <c r="AY52" s="12"/>
      <c r="AZ52" s="12"/>
      <c r="BA52" s="12"/>
      <c r="BB52" s="12">
        <f t="shared" si="9"/>
        <v>-5.5303074808377151E-4</v>
      </c>
      <c r="BC52" s="12"/>
      <c r="BD52" s="38">
        <f ca="1"/>
        <v>-1.6885003328074306E-2</v>
      </c>
    </row>
    <row r="53" spans="1:56" x14ac:dyDescent="0.35">
      <c r="A53" s="12">
        <v>0</v>
      </c>
      <c r="B53" s="12">
        <v>0</v>
      </c>
      <c r="C53" s="12">
        <v>0</v>
      </c>
      <c r="D53" s="12">
        <v>0</v>
      </c>
      <c r="E53" s="12">
        <f ca="1">-INDEX('Flow probs &amp; rates'!$P$5:$P$5999,UsefulSeries!$E46,0)*(INDEX('Flow probs &amp; rates'!$Q$5:$Q$5999,UsefulSeries!$E46,0))/INDEX('Flow probs &amp; rates'!$G$4:$G$5999,UsefulSeries!$E46,0)</f>
        <v>-1.2345328689667881E-3</v>
      </c>
      <c r="F53" s="12">
        <f ca="1">INDEX('Flow probs &amp; rates'!$Q$5:$Q$5999,UsefulSeries!$E46,0)*(1-INDEX('Flow probs &amp; rates'!$Q$5:$Q$5999,UsefulSeries!$E46,0))/INDEX('Flow probs &amp; rates'!$G$4:$G$5999,UsefulSeries!$E46,0)</f>
        <v>5.4990084043246748E-2</v>
      </c>
      <c r="G53" s="12"/>
      <c r="H53" s="12"/>
      <c r="I53" s="12">
        <f ca="1">INDEX('Flow probs &amp; rates'!$Q$5:$Q$5999,UsefulSeries!$E46)</f>
        <v>1.8817595353238192E-2</v>
      </c>
      <c r="J53" s="12"/>
      <c r="K53" s="12"/>
      <c r="L53" s="12">
        <f>INDEX('Flow probs &amp; rates'!$G$4:$G$5999,UsefulSeries!$E46)</f>
        <v>0.33576041534760037</v>
      </c>
      <c r="M53" s="12"/>
      <c r="N53" s="12">
        <f>INDEX('Flow probs &amp; rates'!$F$5:$F$5999,UsefulSeries!$G50)-INDEX('Flow probs &amp; rates'!$F$4:$F$5999,UsefulSeries!$G50)</f>
        <v>8.6161011095876872E-4</v>
      </c>
      <c r="O53" s="12"/>
      <c r="P53" s="12">
        <f ca="1"/>
        <v>0</v>
      </c>
      <c r="Q53" s="12">
        <f ca="1"/>
        <v>0</v>
      </c>
      <c r="R53" s="12">
        <f ca="1"/>
        <v>0</v>
      </c>
      <c r="S53" s="12">
        <f ca="1"/>
        <v>0</v>
      </c>
      <c r="T53" s="12">
        <f ca="1"/>
        <v>0.35005864403157144</v>
      </c>
      <c r="U53" s="12">
        <f ca="1"/>
        <v>18.192955626606004</v>
      </c>
      <c r="V53" s="12"/>
      <c r="W53" s="12"/>
      <c r="X53" s="12"/>
      <c r="Y53" s="12"/>
      <c r="Z53" s="12"/>
      <c r="AA53" s="12"/>
      <c r="AB53" s="12"/>
      <c r="AC53" s="12"/>
      <c r="AD53" s="12"/>
      <c r="AE53" s="12">
        <v>0.62799966171215937</v>
      </c>
      <c r="AF53" s="12">
        <v>0</v>
      </c>
      <c r="AG53" s="12">
        <v>-3.6587944267078253E-2</v>
      </c>
      <c r="AH53" s="12">
        <v>-3.6587944267078253E-2</v>
      </c>
      <c r="AI53" s="12">
        <v>0</v>
      </c>
      <c r="AJ53" s="12">
        <v>0.33541239402076239</v>
      </c>
      <c r="AK53" s="12"/>
      <c r="AL53" s="12"/>
      <c r="AM53" s="12"/>
      <c r="AN53" s="12">
        <f t="shared" si="18"/>
        <v>0.62799966171215937</v>
      </c>
      <c r="AO53" s="12">
        <f t="shared" si="19"/>
        <v>0</v>
      </c>
      <c r="AP53" s="12">
        <f t="shared" si="20"/>
        <v>-3.6587944267078253E-2</v>
      </c>
      <c r="AQ53" s="12">
        <f t="shared" si="21"/>
        <v>-3.6587944267078253E-2</v>
      </c>
      <c r="AR53" s="12">
        <f t="shared" si="22"/>
        <v>0</v>
      </c>
      <c r="AS53" s="12">
        <f t="shared" si="23"/>
        <v>0.33541239402076239</v>
      </c>
      <c r="AT53" s="12">
        <f t="shared" si="24"/>
        <v>0</v>
      </c>
      <c r="AU53" s="12">
        <f t="shared" si="25"/>
        <v>0</v>
      </c>
      <c r="AV53" s="12"/>
      <c r="AW53" s="12"/>
      <c r="AX53" s="12">
        <f>INDEX('Margin error adjustment'!N$7:N$6003,UsefulSeries!$K44)</f>
        <v>1.3751067200244507E-3</v>
      </c>
      <c r="AY53" s="12"/>
      <c r="AZ53" s="12"/>
      <c r="BA53" s="12"/>
      <c r="BB53" s="12">
        <f t="shared" si="9"/>
        <v>1.3751067200244507E-3</v>
      </c>
      <c r="BC53" s="12"/>
      <c r="BD53" s="38">
        <f ca="1"/>
        <v>3.2511302477035584E-2</v>
      </c>
    </row>
    <row r="54" spans="1:56" x14ac:dyDescent="0.35">
      <c r="A54" s="12">
        <f ca="1">INDEX('Flow probs &amp; rates'!$K$5:$K$5999,UsefulSeries!$E52,0)*(1-INDEX('Flow probs &amp; rates'!$K$5:$K$5999,UsefulSeries!$E52,0))/INDEX('Flow probs &amp; rates'!$E$4:$E$5999,UsefulSeries!$E52,0)</f>
        <v>2.4961143359020166E-2</v>
      </c>
      <c r="B54" s="12">
        <f ca="1">-INDEX('Flow probs &amp; rates'!$K$5:$K$5999,UsefulSeries!$E52,0)*(INDEX('Flow probs &amp; rates'!$L$5:$L$5999,UsefulSeries!$E52,0))/INDEX('Flow probs &amp; rates'!$E$4:$E$5999,UsefulSeries!$E52,0)</f>
        <v>-3.3865508973951713E-4</v>
      </c>
      <c r="C54" s="12">
        <v>0</v>
      </c>
      <c r="D54" s="12">
        <v>0</v>
      </c>
      <c r="E54" s="12">
        <v>0</v>
      </c>
      <c r="F54" s="12">
        <v>0</v>
      </c>
      <c r="G54" s="12"/>
      <c r="H54" s="12"/>
      <c r="I54" s="12">
        <f ca="1">INDEX('Flow probs &amp; rates'!$K$5:$K$5999,UsefulSeries!$E52)</f>
        <v>1.5847550361962115E-2</v>
      </c>
      <c r="J54" s="12"/>
      <c r="K54" s="12">
        <f>-INDEX('Flow probs &amp; rates'!$E$4:$E$5999,UsefulSeries!$E52)</f>
        <v>-0.62482736808813455</v>
      </c>
      <c r="L54" s="12">
        <f>INDEX('Flow probs &amp; rates'!$E$4:$E$5999,UsefulSeries!$E52)</f>
        <v>0.62482736808813455</v>
      </c>
      <c r="M54" s="12"/>
      <c r="N54" s="12">
        <f>INDEX('Flow probs &amp; rates'!$E$5:$E$5999,UsefulSeries!$G52)-INDEX('Flow probs &amp; rates'!$E$4:$E$5999,UsefulSeries!$G52)</f>
        <v>1.5973009820797746E-3</v>
      </c>
      <c r="O54" s="12"/>
      <c r="P54" s="12">
        <f t="array" aca="1" ref="P54:U59" ca="1">MINVERSE(A54:F59)</f>
        <v>40.070999598816861</v>
      </c>
      <c r="Q54" s="12">
        <f ca="1"/>
        <v>0.64362099348560697</v>
      </c>
      <c r="R54" s="12">
        <f ca="1"/>
        <v>0</v>
      </c>
      <c r="S54" s="12">
        <f ca="1"/>
        <v>0</v>
      </c>
      <c r="T54" s="12">
        <f ca="1"/>
        <v>0</v>
      </c>
      <c r="U54" s="12">
        <f ca="1"/>
        <v>0</v>
      </c>
      <c r="V54" s="12"/>
      <c r="W54" s="12">
        <f ca="1">INDEX(P$6:P$6003,UsefulSeries!$I52)</f>
        <v>41.869202997081594</v>
      </c>
      <c r="X54" s="12">
        <f ca="1">INDEX(Q$6:Q$6003,UsefulSeries!$I52)</f>
        <v>0.64624271088342689</v>
      </c>
      <c r="Y54" s="12">
        <f ca="1">INDEX(R$6:R$6003,UsefulSeries!$I52)</f>
        <v>0</v>
      </c>
      <c r="Z54" s="12">
        <f ca="1">INDEX(S$6:S$6003,UsefulSeries!$I52)</f>
        <v>0</v>
      </c>
      <c r="AA54" s="12">
        <f ca="1">INDEX(T$6:T$6003,UsefulSeries!$I52)</f>
        <v>0</v>
      </c>
      <c r="AB54" s="12">
        <f ca="1">INDEX(U$6:U$6003,UsefulSeries!$I52)</f>
        <v>0</v>
      </c>
      <c r="AC54" s="12">
        <f>INDEX( K$6:K$6003,UsefulSeries!$I52)</f>
        <v>-0.6274466309640756</v>
      </c>
      <c r="AD54" s="12">
        <f>INDEX(L$6:L$6003,UsefulSeries!$I52)</f>
        <v>0.6274466309640756</v>
      </c>
      <c r="AE54" s="12"/>
      <c r="AF54" s="12"/>
      <c r="AG54" s="12"/>
      <c r="AH54" s="12"/>
      <c r="AI54" s="12"/>
      <c r="AJ54" s="12"/>
      <c r="AK54" s="12"/>
      <c r="AL54" s="12"/>
      <c r="AM54" s="12"/>
      <c r="AN54" s="12">
        <f t="shared" ca="1" si="18"/>
        <v>41.869202997081594</v>
      </c>
      <c r="AO54" s="12">
        <f t="shared" ca="1" si="19"/>
        <v>0.64624271088342689</v>
      </c>
      <c r="AP54" s="12">
        <f t="shared" ca="1" si="20"/>
        <v>0</v>
      </c>
      <c r="AQ54" s="12">
        <f t="shared" ca="1" si="21"/>
        <v>0</v>
      </c>
      <c r="AR54" s="12">
        <f t="shared" ca="1" si="22"/>
        <v>0</v>
      </c>
      <c r="AS54" s="12">
        <f t="shared" ca="1" si="23"/>
        <v>0</v>
      </c>
      <c r="AT54" s="12">
        <f t="shared" si="24"/>
        <v>-0.6274466309640756</v>
      </c>
      <c r="AU54" s="12">
        <f t="shared" si="25"/>
        <v>0.6274466309640756</v>
      </c>
      <c r="AV54" s="12"/>
      <c r="AW54" s="12">
        <f ca="1">INDEX(I$6:I$6003,UsefulSeries!$I52)</f>
        <v>1.5220804779858339E-2</v>
      </c>
      <c r="AX54" s="12"/>
      <c r="AY54" s="12"/>
      <c r="AZ54" s="12">
        <f t="array" aca="1" ref="AZ54:AZ59" ca="1">MMULT(W54:AB59,AW54:AW59)</f>
        <v>0.64624271088342677</v>
      </c>
      <c r="BA54" s="12"/>
      <c r="BB54" s="12">
        <f t="shared" ca="1" si="9"/>
        <v>0.64624271088342677</v>
      </c>
      <c r="BC54" s="12"/>
      <c r="BD54" s="38">
        <f t="array" aca="1" ref="BD54:BD61" ca="1">MMULT(MINVERSE(AN54:AU61),BB54:BB61)</f>
        <v>1.4625145089902813E-2</v>
      </c>
    </row>
    <row r="55" spans="1:56" x14ac:dyDescent="0.35">
      <c r="A55" s="12">
        <f ca="1">-INDEX('Flow probs &amp; rates'!$K$5:$K$5999,UsefulSeries!$E52,0)*(INDEX('Flow probs &amp; rates'!$L$5:$L$5999,UsefulSeries!$E52,0))/INDEX('Flow probs &amp; rates'!$E$4:$E$5999,UsefulSeries!$E52,0)</f>
        <v>-3.3865508973951713E-4</v>
      </c>
      <c r="B55" s="12">
        <f ca="1">INDEX('Flow probs &amp; rates'!$L$5:$L$5999,UsefulSeries!$E52,0)*(1-INDEX('Flow probs &amp; rates'!$L$5:$L$5999,UsefulSeries!$E52,0))/INDEX('Flow probs &amp; rates'!$E$4:$E$5999,UsefulSeries!$E52,0)</f>
        <v>2.1084222084798952E-2</v>
      </c>
      <c r="C55" s="12">
        <v>0</v>
      </c>
      <c r="D55" s="12">
        <v>0</v>
      </c>
      <c r="E55" s="12">
        <v>0</v>
      </c>
      <c r="F55" s="12">
        <v>0</v>
      </c>
      <c r="G55" s="12"/>
      <c r="H55" s="12"/>
      <c r="I55" s="12">
        <f ca="1">INDEX('Flow probs &amp; rates'!$L$5:$L$5999,UsefulSeries!$E52)</f>
        <v>1.335228243978237E-2</v>
      </c>
      <c r="J55" s="12"/>
      <c r="K55" s="12">
        <f>-INDEX('Flow probs &amp; rates'!$E$4:$E$5999,UsefulSeries!$E52)</f>
        <v>-0.62482736808813455</v>
      </c>
      <c r="L55" s="12"/>
      <c r="M55" s="12"/>
      <c r="N55" s="12">
        <f>INDEX('Flow probs &amp; rates'!$F$5:$F$5999,UsefulSeries!$G52)-INDEX('Flow probs &amp; rates'!$F$4:$F$5999,UsefulSeries!$G52)</f>
        <v>-3.8681282736527378E-6</v>
      </c>
      <c r="O55" s="12"/>
      <c r="P55" s="12">
        <f ca="1"/>
        <v>0.64362099348560697</v>
      </c>
      <c r="Q55" s="12">
        <f ca="1"/>
        <v>47.439168564176342</v>
      </c>
      <c r="R55" s="12">
        <f ca="1"/>
        <v>0</v>
      </c>
      <c r="S55" s="12">
        <f ca="1"/>
        <v>0</v>
      </c>
      <c r="T55" s="12">
        <f ca="1"/>
        <v>0</v>
      </c>
      <c r="U55" s="12">
        <f ca="1"/>
        <v>0</v>
      </c>
      <c r="V55" s="12"/>
      <c r="W55" s="12">
        <f ca="1">INDEX(P$7:P$6003,UsefulSeries!$I52)</f>
        <v>0.64624271088342689</v>
      </c>
      <c r="X55" s="12">
        <f ca="1">INDEX(Q$7:Q$6003,UsefulSeries!$I52)</f>
        <v>45.902304862604709</v>
      </c>
      <c r="Y55" s="12">
        <f ca="1">INDEX(R$7:R$6003,UsefulSeries!$I52)</f>
        <v>0</v>
      </c>
      <c r="Z55" s="12">
        <f ca="1">INDEX(S$7:S$6003,UsefulSeries!$I52)</f>
        <v>0</v>
      </c>
      <c r="AA55" s="12">
        <f ca="1">INDEX(T$7:T$6003,UsefulSeries!$I52)</f>
        <v>0</v>
      </c>
      <c r="AB55" s="12">
        <f ca="1">INDEX(U$7:U$6003,UsefulSeries!$I52)</f>
        <v>0</v>
      </c>
      <c r="AC55" s="12">
        <f>INDEX( K$7:K$6003,UsefulSeries!$I52,1)</f>
        <v>-0.6274466309640756</v>
      </c>
      <c r="AD55" s="12">
        <f>INDEX(L$7:L$6003,UsefulSeries!$I52,1)</f>
        <v>0</v>
      </c>
      <c r="AE55" s="12"/>
      <c r="AF55" s="12"/>
      <c r="AG55" s="12"/>
      <c r="AH55" s="12"/>
      <c r="AI55" s="12"/>
      <c r="AJ55" s="12"/>
      <c r="AK55" s="12"/>
      <c r="AL55" s="12"/>
      <c r="AM55" s="12"/>
      <c r="AN55" s="12">
        <f t="shared" ca="1" si="18"/>
        <v>0.64624271088342689</v>
      </c>
      <c r="AO55" s="12">
        <f t="shared" ca="1" si="19"/>
        <v>45.902304862604709</v>
      </c>
      <c r="AP55" s="12">
        <f t="shared" ca="1" si="20"/>
        <v>0</v>
      </c>
      <c r="AQ55" s="12">
        <f t="shared" ca="1" si="21"/>
        <v>0</v>
      </c>
      <c r="AR55" s="12">
        <f t="shared" ca="1" si="22"/>
        <v>0</v>
      </c>
      <c r="AS55" s="12">
        <f t="shared" ca="1" si="23"/>
        <v>0</v>
      </c>
      <c r="AT55" s="12">
        <f t="shared" si="24"/>
        <v>-0.6274466309640756</v>
      </c>
      <c r="AU55" s="12">
        <f t="shared" si="25"/>
        <v>0</v>
      </c>
      <c r="AV55" s="12"/>
      <c r="AW55" s="12">
        <f ca="1">INDEX(I$7:I$6003,UsefulSeries!$I52)</f>
        <v>1.3864366476706616E-2</v>
      </c>
      <c r="AX55" s="12"/>
      <c r="AY55" s="12"/>
      <c r="AZ55" s="12">
        <f ca="1"/>
        <v>0.64624271088342689</v>
      </c>
      <c r="BA55" s="12"/>
      <c r="BB55" s="12">
        <f t="shared" ca="1" si="9"/>
        <v>0.64624271088342689</v>
      </c>
      <c r="BC55" s="12"/>
      <c r="BD55" s="38">
        <f ca="1"/>
        <v>1.4571946406585637E-2</v>
      </c>
    </row>
    <row r="56" spans="1:56" x14ac:dyDescent="0.35">
      <c r="A56" s="12">
        <v>0</v>
      </c>
      <c r="B56" s="12">
        <v>0</v>
      </c>
      <c r="C56" s="12">
        <f ca="1">INDEX('Flow probs &amp; rates'!$M$5:$M$5999,UsefulSeries!$E52,0)*(1-INDEX('Flow probs &amp; rates'!$M$5:$M$5999,UsefulSeries!$E52,0))/INDEX('Flow probs &amp; rates'!$F$4:$F$5999,UsefulSeries!$E52,0)</f>
        <v>4.5379805220760492</v>
      </c>
      <c r="D56" s="12">
        <f ca="1">-INDEX('Flow probs &amp; rates'!$M$5:$M$5999,UsefulSeries!$E52,0)*(INDEX('Flow probs &amp; rates'!$O$5:$O$5999,UsefulSeries!$E52,0))/INDEX('Flow probs &amp; rates'!$F$4:$F$5999,UsefulSeries!$E52,0)</f>
        <v>-0.70316211756887759</v>
      </c>
      <c r="E56" s="12">
        <v>0</v>
      </c>
      <c r="F56" s="12">
        <v>0</v>
      </c>
      <c r="G56" s="12"/>
      <c r="H56" s="12"/>
      <c r="I56" s="12">
        <f ca="1">INDEX('Flow probs &amp; rates'!$M$5:$M$5999,UsefulSeries!$E52)</f>
        <v>0.23246288642207122</v>
      </c>
      <c r="J56" s="12"/>
      <c r="K56" s="12">
        <f>INDEX('Flow probs &amp; rates'!$F$4:$F$5999,UsefulSeries!$E52)</f>
        <v>3.9317906278003266E-2</v>
      </c>
      <c r="L56" s="12">
        <f>-INDEX('Flow probs &amp; rates'!$F$4:$F$5999,UsefulSeries!$E52)</f>
        <v>-3.9317906278003266E-2</v>
      </c>
      <c r="M56" s="12"/>
      <c r="N56" s="12">
        <f>INDEX('Flow probs &amp; rates'!$E$5:$E$5999,UsefulSeries!$G54)-INDEX('Flow probs &amp; rates'!$E$4:$E$5999,UsefulSeries!$G54)</f>
        <v>9.8671181604004232E-4</v>
      </c>
      <c r="O56" s="12"/>
      <c r="P56" s="12">
        <f ca="1"/>
        <v>0</v>
      </c>
      <c r="Q56" s="12">
        <f ca="1"/>
        <v>0</v>
      </c>
      <c r="R56" s="12">
        <f ca="1"/>
        <v>0.22975528095655742</v>
      </c>
      <c r="S56" s="12">
        <f ca="1"/>
        <v>6.0619007708122757E-2</v>
      </c>
      <c r="T56" s="12">
        <f ca="1"/>
        <v>0</v>
      </c>
      <c r="U56" s="12">
        <f ca="1"/>
        <v>0</v>
      </c>
      <c r="V56" s="12"/>
      <c r="W56" s="12">
        <f ca="1">INDEX(P$8:P$6003,UsefulSeries!$I52)</f>
        <v>0</v>
      </c>
      <c r="X56" s="12">
        <f ca="1">INDEX(Q$8:Q$6003,UsefulSeries!$I52)</f>
        <v>0</v>
      </c>
      <c r="Y56" s="12">
        <f ca="1">INDEX(R$8:R$6003,UsefulSeries!$I52)</f>
        <v>0.21911667041282232</v>
      </c>
      <c r="Z56" s="12">
        <f ca="1">INDEX(S$8:S$6003,UsefulSeries!$I52)</f>
        <v>5.8548535632620989E-2</v>
      </c>
      <c r="AA56" s="12">
        <f ca="1">INDEX(T$8:T$6003,UsefulSeries!$I52)</f>
        <v>0</v>
      </c>
      <c r="AB56" s="12">
        <f ca="1">INDEX(U$8:U$6003,UsefulSeries!$I52)</f>
        <v>0</v>
      </c>
      <c r="AC56" s="12">
        <f>INDEX( K$8:K$6003,UsefulSeries!$I52)</f>
        <v>3.7963050987102703E-2</v>
      </c>
      <c r="AD56" s="12">
        <f>INDEX(L$8:L$6003,UsefulSeries!$I52)</f>
        <v>-3.7963050987102703E-2</v>
      </c>
      <c r="AE56" s="12"/>
      <c r="AF56" s="12"/>
      <c r="AG56" s="12"/>
      <c r="AH56" s="12"/>
      <c r="AI56" s="12"/>
      <c r="AJ56" s="12"/>
      <c r="AK56" s="12"/>
      <c r="AL56" s="12"/>
      <c r="AM56" s="12"/>
      <c r="AN56" s="12">
        <f t="shared" ca="1" si="18"/>
        <v>0</v>
      </c>
      <c r="AO56" s="12">
        <f t="shared" ca="1" si="19"/>
        <v>0</v>
      </c>
      <c r="AP56" s="12">
        <f t="shared" ca="1" si="20"/>
        <v>0.21911667041282232</v>
      </c>
      <c r="AQ56" s="12">
        <f t="shared" ca="1" si="21"/>
        <v>5.8548535632620989E-2</v>
      </c>
      <c r="AR56" s="12">
        <f t="shared" ca="1" si="22"/>
        <v>0</v>
      </c>
      <c r="AS56" s="12">
        <f t="shared" ca="1" si="23"/>
        <v>0</v>
      </c>
      <c r="AT56" s="12">
        <f t="shared" si="24"/>
        <v>3.7963050987102703E-2</v>
      </c>
      <c r="AU56" s="12">
        <f t="shared" si="25"/>
        <v>-3.7963050987102703E-2</v>
      </c>
      <c r="AV56" s="12"/>
      <c r="AW56" s="12">
        <f ca="1">INDEX(I$8:I$6003,UsefulSeries!$I52)</f>
        <v>0.2364295446233439</v>
      </c>
      <c r="AX56" s="12"/>
      <c r="AY56" s="12"/>
      <c r="AZ56" s="12">
        <f ca="1"/>
        <v>5.8548535632620996E-2</v>
      </c>
      <c r="BA56" s="12"/>
      <c r="BB56" s="12">
        <f t="shared" ca="1" si="9"/>
        <v>5.8548535632620996E-2</v>
      </c>
      <c r="BC56" s="12"/>
      <c r="BD56" s="38">
        <f ca="1"/>
        <v>0.24101847470320825</v>
      </c>
    </row>
    <row r="57" spans="1:56" x14ac:dyDescent="0.35">
      <c r="A57" s="12">
        <v>0</v>
      </c>
      <c r="B57" s="12">
        <v>0</v>
      </c>
      <c r="C57" s="12">
        <f ca="1">-INDEX('Flow probs &amp; rates'!$M$5:$M$5999,UsefulSeries!$E52,0)*(INDEX('Flow probs &amp; rates'!$O$5:$O$5999,UsefulSeries!$E52,0))/INDEX('Flow probs &amp; rates'!$F$4:$F$5999,UsefulSeries!$E52,0)</f>
        <v>-0.70316211756887759</v>
      </c>
      <c r="D57" s="12">
        <f ca="1">INDEX('Flow probs &amp; rates'!$O$5:$O$5999,UsefulSeries!$E52,0)*(1-INDEX('Flow probs &amp; rates'!$O$5:$O$5999,UsefulSeries!$E52,0))/INDEX('Flow probs &amp; rates'!$F$4:$F$5999,UsefulSeries!$E52,0)</f>
        <v>2.6650916270013019</v>
      </c>
      <c r="E57" s="12">
        <v>0</v>
      </c>
      <c r="F57" s="12">
        <v>0</v>
      </c>
      <c r="G57" s="12"/>
      <c r="H57" s="12"/>
      <c r="I57" s="12">
        <f ca="1">INDEX('Flow probs &amp; rates'!$O$5:$O$5999,UsefulSeries!$E52)</f>
        <v>0.11893022005507761</v>
      </c>
      <c r="J57" s="12"/>
      <c r="K57" s="12"/>
      <c r="L57" s="12">
        <f>-INDEX('Flow probs &amp; rates'!$F$4:$F$5999,UsefulSeries!$E52)</f>
        <v>-3.9317906278003266E-2</v>
      </c>
      <c r="M57" s="12"/>
      <c r="N57" s="12">
        <f>INDEX('Flow probs &amp; rates'!$F$5:$F$5999,UsefulSeries!$G54)-INDEX('Flow probs &amp; rates'!$F$4:$F$5999,UsefulSeries!$G54)</f>
        <v>-2.7232488430396773E-4</v>
      </c>
      <c r="O57" s="12"/>
      <c r="P57" s="12">
        <f ca="1"/>
        <v>0</v>
      </c>
      <c r="Q57" s="12">
        <f ca="1"/>
        <v>0</v>
      </c>
      <c r="R57" s="12">
        <f ca="1"/>
        <v>6.0619007708122757E-2</v>
      </c>
      <c r="S57" s="12">
        <f ca="1"/>
        <v>0.39121543862193764</v>
      </c>
      <c r="T57" s="12">
        <f ca="1"/>
        <v>0</v>
      </c>
      <c r="U57" s="12">
        <f ca="1"/>
        <v>0</v>
      </c>
      <c r="V57" s="12"/>
      <c r="W57" s="12">
        <f ca="1">INDEX(P$9:P$6003,UsefulSeries!$I52)</f>
        <v>0</v>
      </c>
      <c r="X57" s="12">
        <f ca="1">INDEX(Q$9:Q$6003,UsefulSeries!$I52)</f>
        <v>0</v>
      </c>
      <c r="Y57" s="12">
        <f ca="1">INDEX(R$9:R$6003,UsefulSeries!$I52)</f>
        <v>5.8548535632620982E-2</v>
      </c>
      <c r="Z57" s="12">
        <f ca="1">INDEX(S$9:S$6003,UsefulSeries!$I52)</f>
        <v>0.38818226850811249</v>
      </c>
      <c r="AA57" s="12">
        <f ca="1">INDEX(T$9:T$6003,UsefulSeries!$I52)</f>
        <v>0</v>
      </c>
      <c r="AB57" s="12">
        <f ca="1">INDEX(U$9:U$6003,UsefulSeries!$I52)</f>
        <v>0</v>
      </c>
      <c r="AC57" s="12">
        <f>INDEX( K$9:K$6003,UsefulSeries!$I52)</f>
        <v>0</v>
      </c>
      <c r="AD57" s="12">
        <f>INDEX(L$9:L$6003,UsefulSeries!$I52)</f>
        <v>-3.7963050987102703E-2</v>
      </c>
      <c r="AE57" s="12"/>
      <c r="AF57" s="12"/>
      <c r="AG57" s="12"/>
      <c r="AH57" s="12"/>
      <c r="AI57" s="12"/>
      <c r="AJ57" s="12"/>
      <c r="AK57" s="12"/>
      <c r="AL57" s="12"/>
      <c r="AM57" s="12"/>
      <c r="AN57" s="12">
        <f t="shared" ca="1" si="18"/>
        <v>0</v>
      </c>
      <c r="AO57" s="12">
        <f t="shared" ca="1" si="19"/>
        <v>0</v>
      </c>
      <c r="AP57" s="12">
        <f t="shared" ca="1" si="20"/>
        <v>5.8548535632620982E-2</v>
      </c>
      <c r="AQ57" s="12">
        <f t="shared" ca="1" si="21"/>
        <v>0.38818226850811249</v>
      </c>
      <c r="AR57" s="12">
        <f t="shared" ca="1" si="22"/>
        <v>0</v>
      </c>
      <c r="AS57" s="12">
        <f t="shared" ca="1" si="23"/>
        <v>0</v>
      </c>
      <c r="AT57" s="12">
        <f t="shared" si="24"/>
        <v>0</v>
      </c>
      <c r="AU57" s="12">
        <f t="shared" si="25"/>
        <v>-3.7963050987102703E-2</v>
      </c>
      <c r="AV57" s="12"/>
      <c r="AW57" s="12">
        <f ca="1">INDEX(I$9:I$6003,UsefulSeries!$I52)</f>
        <v>0.11516737275624039</v>
      </c>
      <c r="AX57" s="12"/>
      <c r="AY57" s="12"/>
      <c r="AZ57" s="12">
        <f ca="1"/>
        <v>5.8548535632620989E-2</v>
      </c>
      <c r="BA57" s="12"/>
      <c r="BB57" s="12">
        <f t="shared" ca="1" si="9"/>
        <v>5.8548535632620989E-2</v>
      </c>
      <c r="BC57" s="12"/>
      <c r="BD57" s="38">
        <f ca="1"/>
        <v>0.12329363205287724</v>
      </c>
    </row>
    <row r="58" spans="1:56" x14ac:dyDescent="0.35">
      <c r="A58" s="12">
        <v>0</v>
      </c>
      <c r="B58" s="12">
        <v>0</v>
      </c>
      <c r="C58" s="12">
        <v>0</v>
      </c>
      <c r="D58" s="12">
        <v>0</v>
      </c>
      <c r="E58" s="12">
        <f ca="1">INDEX('Flow probs &amp; rates'!$P$5:$P$5999,UsefulSeries!$E52,0)*(1-INDEX('Flow probs &amp; rates'!$P$5:$P$5999,UsefulSeries!$E52,0))/INDEX('Flow probs &amp; rates'!$G$4:$G$5999,UsefulSeries!$E52,0)</f>
        <v>6.1059227458853088E-2</v>
      </c>
      <c r="F58" s="12">
        <f ca="1">-INDEX('Flow probs &amp; rates'!$P$5:$P$5999,UsefulSeries!$E52,0)*(INDEX('Flow probs &amp; rates'!$Q$5:$Q$5999,UsefulSeries!$E52,0))/INDEX('Flow probs &amp; rates'!$G$4:$G$5999,UsefulSeries!$E52,0)</f>
        <v>-1.1888037732775171E-3</v>
      </c>
      <c r="G58" s="12"/>
      <c r="H58" s="12"/>
      <c r="I58" s="12">
        <f ca="1">INDEX('Flow probs &amp; rates'!$P$5:$P$5999,UsefulSeries!$E52)</f>
        <v>2.0945754726678881E-2</v>
      </c>
      <c r="J58" s="12"/>
      <c r="K58" s="12">
        <f>INDEX('Flow probs &amp; rates'!$G$4:$G$5999,UsefulSeries!$E52)</f>
        <v>0.33585472563386221</v>
      </c>
      <c r="L58" s="12"/>
      <c r="M58" s="12"/>
      <c r="N58" s="12">
        <f>INDEX('Flow probs &amp; rates'!$E$5:$E$5999,UsefulSeries!$G56)-INDEX('Flow probs &amp; rates'!$E$4:$E$5999,UsefulSeries!$G56)</f>
        <v>-7.4146571826139152E-4</v>
      </c>
      <c r="O58" s="12"/>
      <c r="P58" s="12">
        <f ca="1"/>
        <v>0</v>
      </c>
      <c r="Q58" s="12">
        <f ca="1"/>
        <v>0</v>
      </c>
      <c r="R58" s="12">
        <f ca="1"/>
        <v>0</v>
      </c>
      <c r="S58" s="12">
        <f ca="1"/>
        <v>0</v>
      </c>
      <c r="T58" s="12">
        <f ca="1"/>
        <v>16.384352478120501</v>
      </c>
      <c r="U58" s="12">
        <f ca="1"/>
        <v>0.34985145314288607</v>
      </c>
      <c r="V58" s="12"/>
      <c r="W58" s="12">
        <f ca="1">INDEX(P$10:P$6003,UsefulSeries!$I52)</f>
        <v>0</v>
      </c>
      <c r="X58" s="12">
        <f ca="1">INDEX(Q$10:Q$6003,UsefulSeries!$I52)</f>
        <v>0</v>
      </c>
      <c r="Y58" s="12">
        <f ca="1">INDEX(R$10:R$6003,UsefulSeries!$I52)</f>
        <v>0</v>
      </c>
      <c r="Z58" s="12">
        <f ca="1">INDEX(S$10:S$6003,UsefulSeries!$I52)</f>
        <v>0</v>
      </c>
      <c r="AA58" s="12">
        <f ca="1">INDEX(T$10:T$6003,UsefulSeries!$I52)</f>
        <v>15.380736181184414</v>
      </c>
      <c r="AB58" s="12">
        <f ca="1">INDEX(U$10:U$6003,UsefulSeries!$I52)</f>
        <v>0.34870880994634457</v>
      </c>
      <c r="AC58" s="12">
        <f>INDEX( K$10:K$6003,UsefulSeries!$I52)</f>
        <v>0.33459031804882172</v>
      </c>
      <c r="AD58" s="12">
        <f>INDEX(L$10:L$6003,UsefulSeries!$I52)</f>
        <v>0</v>
      </c>
      <c r="AE58" s="12"/>
      <c r="AF58" s="12"/>
      <c r="AG58" s="12"/>
      <c r="AH58" s="12"/>
      <c r="AI58" s="12"/>
      <c r="AJ58" s="12"/>
      <c r="AK58" s="12"/>
      <c r="AL58" s="12"/>
      <c r="AM58" s="12"/>
      <c r="AN58" s="12">
        <f t="shared" ca="1" si="18"/>
        <v>0</v>
      </c>
      <c r="AO58" s="12">
        <f t="shared" ca="1" si="19"/>
        <v>0</v>
      </c>
      <c r="AP58" s="12">
        <f t="shared" ca="1" si="20"/>
        <v>0</v>
      </c>
      <c r="AQ58" s="12">
        <f t="shared" ca="1" si="21"/>
        <v>0</v>
      </c>
      <c r="AR58" s="12">
        <f t="shared" ca="1" si="22"/>
        <v>15.380736181184414</v>
      </c>
      <c r="AS58" s="12">
        <f t="shared" ca="1" si="23"/>
        <v>0.34870880994634457</v>
      </c>
      <c r="AT58" s="12">
        <f t="shared" si="24"/>
        <v>0.33459031804882172</v>
      </c>
      <c r="AU58" s="12">
        <f t="shared" si="25"/>
        <v>0</v>
      </c>
      <c r="AV58" s="12"/>
      <c r="AW58" s="12">
        <f ca="1">INDEX(I$10:I$6003,UsefulSeries!$I52)</f>
        <v>2.2258495796050711E-2</v>
      </c>
      <c r="AX58" s="12"/>
      <c r="AY58" s="12"/>
      <c r="AZ58" s="12">
        <f ca="1"/>
        <v>0.34870880994634462</v>
      </c>
      <c r="BA58" s="12"/>
      <c r="BB58" s="12">
        <f t="shared" ca="1" si="9"/>
        <v>0.34870880994634462</v>
      </c>
      <c r="BC58" s="12"/>
      <c r="BD58" s="38">
        <f ca="1"/>
        <v>2.1181878270787907E-2</v>
      </c>
    </row>
    <row r="59" spans="1:56" x14ac:dyDescent="0.35">
      <c r="A59" s="12">
        <v>0</v>
      </c>
      <c r="B59" s="12">
        <v>0</v>
      </c>
      <c r="C59" s="12">
        <v>0</v>
      </c>
      <c r="D59" s="12">
        <v>0</v>
      </c>
      <c r="E59" s="12">
        <f ca="1">-INDEX('Flow probs &amp; rates'!$P$5:$P$5999,UsefulSeries!$E52,0)*(INDEX('Flow probs &amp; rates'!$Q$5:$Q$5999,UsefulSeries!$E52,0))/INDEX('Flow probs &amp; rates'!$G$4:$G$5999,UsefulSeries!$E52,0)</f>
        <v>-1.1888037732775171E-3</v>
      </c>
      <c r="F59" s="12">
        <f ca="1">INDEX('Flow probs &amp; rates'!$Q$5:$Q$5999,UsefulSeries!$E52,0)*(1-INDEX('Flow probs &amp; rates'!$Q$5:$Q$5999,UsefulSeries!$E52,0))/INDEX('Flow probs &amp; rates'!$G$4:$G$5999,UsefulSeries!$E52,0)</f>
        <v>5.567442945776014E-2</v>
      </c>
      <c r="G59" s="12"/>
      <c r="H59" s="12"/>
      <c r="I59" s="12">
        <f ca="1">INDEX('Flow probs &amp; rates'!$Q$5:$Q$5999,UsefulSeries!$E52)</f>
        <v>1.9061875321115602E-2</v>
      </c>
      <c r="J59" s="12"/>
      <c r="K59" s="12"/>
      <c r="L59" s="12">
        <f>INDEX('Flow probs &amp; rates'!$G$4:$G$5999,UsefulSeries!$E52)</f>
        <v>0.33585472563386221</v>
      </c>
      <c r="M59" s="12"/>
      <c r="N59" s="12">
        <f>INDEX('Flow probs &amp; rates'!$F$5:$F$5999,UsefulSeries!$G56)-INDEX('Flow probs &amp; rates'!$F$4:$F$5999,UsefulSeries!$G56)</f>
        <v>1.6711792239652995E-3</v>
      </c>
      <c r="O59" s="12"/>
      <c r="P59" s="12">
        <f ca="1"/>
        <v>0</v>
      </c>
      <c r="Q59" s="12">
        <f ca="1"/>
        <v>0</v>
      </c>
      <c r="R59" s="12">
        <f ca="1"/>
        <v>0</v>
      </c>
      <c r="S59" s="12">
        <f ca="1"/>
        <v>0</v>
      </c>
      <c r="T59" s="12">
        <f ca="1"/>
        <v>0.34985145314288607</v>
      </c>
      <c r="U59" s="12">
        <f ca="1"/>
        <v>17.969037392409966</v>
      </c>
      <c r="V59" s="12"/>
      <c r="W59" s="12">
        <f ca="1">INDEX(P$11:P$6003,UsefulSeries!$I52)</f>
        <v>0</v>
      </c>
      <c r="X59" s="12">
        <f ca="1">INDEX(Q$11:Q$6003,UsefulSeries!$I52)</f>
        <v>0</v>
      </c>
      <c r="Y59" s="12">
        <f ca="1">INDEX(R$11:R$6003,UsefulSeries!$I52)</f>
        <v>0</v>
      </c>
      <c r="Z59" s="12">
        <f ca="1">INDEX(S$11:S$6003,UsefulSeries!$I52)</f>
        <v>0</v>
      </c>
      <c r="AA59" s="12">
        <f ca="1">INDEX(T$11:T$6003,UsefulSeries!$I52)</f>
        <v>0.34870880994634462</v>
      </c>
      <c r="AB59" s="12">
        <f ca="1">INDEX(U$11:U$6003,UsefulSeries!$I52)</f>
        <v>18.703125605861594</v>
      </c>
      <c r="AC59" s="12">
        <f>INDEX( K$11:K$6003,UsefulSeries!$I52)</f>
        <v>0</v>
      </c>
      <c r="AD59" s="12">
        <f>INDEX(L$11:L$6003,UsefulSeries!$I52)</f>
        <v>0.33459031804882172</v>
      </c>
      <c r="AE59" s="12"/>
      <c r="AF59" s="12"/>
      <c r="AG59" s="12"/>
      <c r="AH59" s="12"/>
      <c r="AI59" s="12"/>
      <c r="AJ59" s="12"/>
      <c r="AK59" s="12"/>
      <c r="AL59" s="12"/>
      <c r="AM59" s="12"/>
      <c r="AN59" s="12">
        <f t="shared" ca="1" si="18"/>
        <v>0</v>
      </c>
      <c r="AO59" s="12">
        <f t="shared" ca="1" si="19"/>
        <v>0</v>
      </c>
      <c r="AP59" s="12">
        <f t="shared" ca="1" si="20"/>
        <v>0</v>
      </c>
      <c r="AQ59" s="12">
        <f t="shared" ca="1" si="21"/>
        <v>0</v>
      </c>
      <c r="AR59" s="12">
        <f t="shared" ca="1" si="22"/>
        <v>0.34870880994634462</v>
      </c>
      <c r="AS59" s="12">
        <f t="shared" ca="1" si="23"/>
        <v>18.703125605861594</v>
      </c>
      <c r="AT59" s="12">
        <f t="shared" si="24"/>
        <v>0</v>
      </c>
      <c r="AU59" s="12">
        <f t="shared" si="25"/>
        <v>0.33459031804882172</v>
      </c>
      <c r="AV59" s="12"/>
      <c r="AW59" s="12">
        <f ca="1">INDEX(I$11:I$6003,UsefulSeries!$I52)</f>
        <v>1.8229417026384861E-2</v>
      </c>
      <c r="AX59" s="12"/>
      <c r="AY59" s="12"/>
      <c r="AZ59" s="12">
        <f ca="1"/>
        <v>0.34870880994634457</v>
      </c>
      <c r="BA59" s="12"/>
      <c r="BB59" s="12">
        <f t="shared" ca="1" si="9"/>
        <v>0.34870880994634457</v>
      </c>
      <c r="BC59" s="12"/>
      <c r="BD59" s="38">
        <f ca="1"/>
        <v>1.6636382264726621E-2</v>
      </c>
    </row>
    <row r="60" spans="1:56" x14ac:dyDescent="0.35">
      <c r="A60" s="12">
        <f ca="1">INDEX('Flow probs &amp; rates'!$K$5:$K$5999,UsefulSeries!$E58,0)*(1-INDEX('Flow probs &amp; rates'!$K$5:$K$5999,UsefulSeries!$E58,0))/INDEX('Flow probs &amp; rates'!$E$4:$E$5999,UsefulSeries!$E58,0)</f>
        <v>2.5286120270719803E-2</v>
      </c>
      <c r="B60" s="12">
        <f ca="1">-INDEX('Flow probs &amp; rates'!$K$5:$K$5999,UsefulSeries!$E58,0)*(INDEX('Flow probs &amp; rates'!$L$5:$L$5999,UsefulSeries!$E58,0))/INDEX('Flow probs &amp; rates'!$E$4:$E$5999,UsefulSeries!$E58,0)</f>
        <v>-3.2235439119426157E-4</v>
      </c>
      <c r="C60" s="12">
        <v>0</v>
      </c>
      <c r="D60" s="12">
        <v>0</v>
      </c>
      <c r="E60" s="12">
        <v>0</v>
      </c>
      <c r="F60" s="12">
        <v>0</v>
      </c>
      <c r="G60" s="12"/>
      <c r="H60" s="12"/>
      <c r="I60" s="12">
        <f ca="1">INDEX('Flow probs &amp; rates'!$K$5:$K$5999,UsefulSeries!$E58)</f>
        <v>1.6011724965313705E-2</v>
      </c>
      <c r="J60" s="12"/>
      <c r="K60" s="12">
        <f>-INDEX('Flow probs &amp; rates'!$E$4:$E$5999,UsefulSeries!$E58)</f>
        <v>-0.62308291901912871</v>
      </c>
      <c r="L60" s="12">
        <f>INDEX('Flow probs &amp; rates'!$E$4:$E$5999,UsefulSeries!$E58)</f>
        <v>0.62308291901912871</v>
      </c>
      <c r="M60" s="12"/>
      <c r="N60" s="12">
        <f>INDEX('Flow probs &amp; rates'!$E$5:$E$5999,UsefulSeries!$G58)-INDEX('Flow probs &amp; rates'!$E$4:$E$5999,UsefulSeries!$G58)</f>
        <v>-2.8229642987454007E-4</v>
      </c>
      <c r="O60" s="12"/>
      <c r="P60" s="12">
        <f t="array" aca="1" ref="P60:U65" ca="1">MINVERSE(A60:F65)</f>
        <v>39.555564355185076</v>
      </c>
      <c r="Q60" s="12">
        <f ca="1"/>
        <v>0.64139861920616703</v>
      </c>
      <c r="R60" s="12">
        <f ca="1"/>
        <v>0</v>
      </c>
      <c r="S60" s="12">
        <f ca="1"/>
        <v>0</v>
      </c>
      <c r="T60" s="12">
        <f ca="1"/>
        <v>0</v>
      </c>
      <c r="U60" s="12">
        <f ca="1"/>
        <v>0</v>
      </c>
      <c r="V60" s="12"/>
      <c r="W60" s="12"/>
      <c r="X60" s="12"/>
      <c r="Y60" s="12"/>
      <c r="Z60" s="12"/>
      <c r="AA60" s="12"/>
      <c r="AB60" s="12"/>
      <c r="AC60" s="12"/>
      <c r="AD60" s="12"/>
      <c r="AE60" s="12">
        <f t="array" ref="AE60:AJ61">TRANSPOSE(AC54:AD59)</f>
        <v>-0.6274466309640756</v>
      </c>
      <c r="AF60" s="12">
        <v>-0.6274466309640756</v>
      </c>
      <c r="AG60" s="12">
        <v>3.7963050987102703E-2</v>
      </c>
      <c r="AH60" s="12">
        <v>0</v>
      </c>
      <c r="AI60" s="12">
        <v>0.33459031804882172</v>
      </c>
      <c r="AJ60" s="12">
        <v>0</v>
      </c>
      <c r="AK60" s="12"/>
      <c r="AL60" s="12"/>
      <c r="AM60" s="12"/>
      <c r="AN60" s="12">
        <f t="shared" si="18"/>
        <v>-0.6274466309640756</v>
      </c>
      <c r="AO60" s="12">
        <f t="shared" si="19"/>
        <v>-0.6274466309640756</v>
      </c>
      <c r="AP60" s="12">
        <f t="shared" si="20"/>
        <v>3.7963050987102703E-2</v>
      </c>
      <c r="AQ60" s="12">
        <f t="shared" si="21"/>
        <v>0</v>
      </c>
      <c r="AR60" s="12">
        <f t="shared" si="22"/>
        <v>0.33459031804882172</v>
      </c>
      <c r="AS60" s="12">
        <f t="shared" si="23"/>
        <v>0</v>
      </c>
      <c r="AT60" s="12">
        <f t="shared" si="24"/>
        <v>0</v>
      </c>
      <c r="AU60" s="12">
        <f t="shared" si="25"/>
        <v>0</v>
      </c>
      <c r="AV60" s="12"/>
      <c r="AW60" s="12"/>
      <c r="AX60" s="12">
        <f>INDEX($N$6:$N$6003,UsefulSeries!$K52)</f>
        <v>-2.0825686619355688E-3</v>
      </c>
      <c r="AY60" s="12"/>
      <c r="AZ60" s="12"/>
      <c r="BA60" s="12"/>
      <c r="BB60" s="12">
        <f t="shared" si="9"/>
        <v>-2.0825686619355688E-3</v>
      </c>
      <c r="BC60" s="12"/>
      <c r="BD60" s="38">
        <f ca="1"/>
        <v>5.1151137545918324E-2</v>
      </c>
    </row>
    <row r="61" spans="1:56" x14ac:dyDescent="0.35">
      <c r="A61" s="12">
        <f ca="1">-INDEX('Flow probs &amp; rates'!$K$5:$K$5999,UsefulSeries!$E58,0)*(INDEX('Flow probs &amp; rates'!$L$5:$L$5999,UsefulSeries!$E58,0))/INDEX('Flow probs &amp; rates'!$E$4:$E$5999,UsefulSeries!$E58,0)</f>
        <v>-3.2235439119426157E-4</v>
      </c>
      <c r="B61" s="12">
        <f ca="1">INDEX('Flow probs &amp; rates'!$L$5:$L$5999,UsefulSeries!$E58,0)*(1-INDEX('Flow probs &amp; rates'!$L$5:$L$5999,UsefulSeries!$E58,0))/INDEX('Flow probs &amp; rates'!$E$4:$E$5999,UsefulSeries!$E58,0)</f>
        <v>1.9879852379230879E-2</v>
      </c>
      <c r="C61" s="12">
        <v>0</v>
      </c>
      <c r="D61" s="12">
        <v>0</v>
      </c>
      <c r="E61" s="12">
        <v>0</v>
      </c>
      <c r="F61" s="12">
        <v>0</v>
      </c>
      <c r="G61" s="12"/>
      <c r="H61" s="12"/>
      <c r="I61" s="12">
        <f ca="1">INDEX('Flow probs &amp; rates'!$L$5:$L$5999,UsefulSeries!$E58)</f>
        <v>1.2544152204654074E-2</v>
      </c>
      <c r="J61" s="12"/>
      <c r="K61" s="12">
        <f>-INDEX('Flow probs &amp; rates'!$E$4:$E$5999,UsefulSeries!$E58)</f>
        <v>-0.62308291901912871</v>
      </c>
      <c r="L61" s="12"/>
      <c r="M61" s="12"/>
      <c r="N61" s="12">
        <f>INDEX('Flow probs &amp; rates'!$F$5:$F$5999,UsefulSeries!$G58)-INDEX('Flow probs &amp; rates'!$F$4:$F$5999,UsefulSeries!$G58)</f>
        <v>1.4943254134104078E-3</v>
      </c>
      <c r="O61" s="12"/>
      <c r="P61" s="12">
        <f ca="1"/>
        <v>0.64139861920616692</v>
      </c>
      <c r="Q61" s="12">
        <f ca="1"/>
        <v>50.312584750697404</v>
      </c>
      <c r="R61" s="12">
        <f ca="1"/>
        <v>0</v>
      </c>
      <c r="S61" s="12">
        <f ca="1"/>
        <v>0</v>
      </c>
      <c r="T61" s="12">
        <f ca="1"/>
        <v>0</v>
      </c>
      <c r="U61" s="12">
        <f ca="1"/>
        <v>0</v>
      </c>
      <c r="V61" s="12"/>
      <c r="W61" s="12"/>
      <c r="X61" s="12"/>
      <c r="Y61" s="12"/>
      <c r="Z61" s="12"/>
      <c r="AA61" s="12"/>
      <c r="AB61" s="12"/>
      <c r="AC61" s="12"/>
      <c r="AD61" s="12"/>
      <c r="AE61" s="12">
        <v>0.6274466309640756</v>
      </c>
      <c r="AF61" s="12">
        <v>0</v>
      </c>
      <c r="AG61" s="12">
        <v>-3.7963050987102703E-2</v>
      </c>
      <c r="AH61" s="12">
        <v>-3.7963050987102703E-2</v>
      </c>
      <c r="AI61" s="12">
        <v>0</v>
      </c>
      <c r="AJ61" s="12">
        <v>0.33459031804882172</v>
      </c>
      <c r="AK61" s="12"/>
      <c r="AL61" s="12"/>
      <c r="AM61" s="12"/>
      <c r="AN61" s="12">
        <f t="shared" si="18"/>
        <v>0.6274466309640756</v>
      </c>
      <c r="AO61" s="12">
        <f t="shared" si="19"/>
        <v>0</v>
      </c>
      <c r="AP61" s="12">
        <f t="shared" si="20"/>
        <v>-3.7963050987102703E-2</v>
      </c>
      <c r="AQ61" s="12">
        <f t="shared" si="21"/>
        <v>-3.7963050987102703E-2</v>
      </c>
      <c r="AR61" s="12">
        <f t="shared" si="22"/>
        <v>0</v>
      </c>
      <c r="AS61" s="12">
        <f t="shared" si="23"/>
        <v>0.33459031804882172</v>
      </c>
      <c r="AT61" s="12">
        <f t="shared" si="24"/>
        <v>0</v>
      </c>
      <c r="AU61" s="12">
        <f t="shared" si="25"/>
        <v>0</v>
      </c>
      <c r="AV61" s="12"/>
      <c r="AW61" s="12"/>
      <c r="AX61" s="12">
        <f>INDEX('Margin error adjustment'!N$7:N$6003,UsefulSeries!$K52)</f>
        <v>9.1247136315689148E-4</v>
      </c>
      <c r="AY61" s="12"/>
      <c r="AZ61" s="12"/>
      <c r="BA61" s="12"/>
      <c r="BB61" s="12">
        <f t="shared" si="9"/>
        <v>9.1247136315689148E-4</v>
      </c>
      <c r="BC61" s="12"/>
      <c r="BD61" s="38">
        <f ca="1"/>
        <v>9.0170437189390967E-2</v>
      </c>
    </row>
    <row r="62" spans="1:56" x14ac:dyDescent="0.35">
      <c r="A62" s="12">
        <v>0</v>
      </c>
      <c r="B62" s="12">
        <v>0</v>
      </c>
      <c r="C62" s="12">
        <f ca="1">INDEX('Flow probs &amp; rates'!$M$5:$M$5999,UsefulSeries!$E58,0)*(1-INDEX('Flow probs &amp; rates'!$M$5:$M$5999,UsefulSeries!$E58,0))/INDEX('Flow probs &amp; rates'!$F$4:$F$5999,UsefulSeries!$E58,0)</f>
        <v>4.3237886894658413</v>
      </c>
      <c r="D62" s="12">
        <f ca="1">-INDEX('Flow probs &amp; rates'!$M$5:$M$5999,UsefulSeries!$E58,0)*(INDEX('Flow probs &amp; rates'!$O$5:$O$5999,UsefulSeries!$E58,0))/INDEX('Flow probs &amp; rates'!$F$4:$F$5999,UsefulSeries!$E58,0)</f>
        <v>-0.6559336083442141</v>
      </c>
      <c r="E62" s="12">
        <v>0</v>
      </c>
      <c r="F62" s="12">
        <v>0</v>
      </c>
      <c r="G62" s="12"/>
      <c r="H62" s="12"/>
      <c r="I62" s="12">
        <f ca="1">INDEX('Flow probs &amp; rates'!$M$5:$M$5999,UsefulSeries!$E58)</f>
        <v>0.22945013242486528</v>
      </c>
      <c r="J62" s="12"/>
      <c r="K62" s="12">
        <f>INDEX('Flow probs &amp; rates'!$F$4:$F$5999,UsefulSeries!$E58)</f>
        <v>4.0890705317266372E-2</v>
      </c>
      <c r="L62" s="12">
        <f>-INDEX('Flow probs &amp; rates'!$F$4:$F$5999,UsefulSeries!$E58)</f>
        <v>-4.0890705317266372E-2</v>
      </c>
      <c r="M62" s="12"/>
      <c r="N62" s="12">
        <f>INDEX('Flow probs &amp; rates'!$E$5:$E$5999,UsefulSeries!$G60)-INDEX('Flow probs &amp; rates'!$E$4:$E$5999,UsefulSeries!$G60)</f>
        <v>1.0051194382711959E-3</v>
      </c>
      <c r="O62" s="12"/>
      <c r="P62" s="12">
        <f ca="1"/>
        <v>0</v>
      </c>
      <c r="Q62" s="12">
        <f ca="1"/>
        <v>0</v>
      </c>
      <c r="R62" s="12">
        <f ca="1"/>
        <v>0.24076876446615092</v>
      </c>
      <c r="S62" s="12">
        <f ca="1"/>
        <v>6.2557033293338199E-2</v>
      </c>
      <c r="T62" s="12">
        <f ca="1"/>
        <v>0</v>
      </c>
      <c r="U62" s="12">
        <f ca="1"/>
        <v>0</v>
      </c>
      <c r="V62" s="12"/>
      <c r="W62" s="12">
        <f ca="1">INDEX(P$6:P$6003,UsefulSeries!$I60)</f>
        <v>40.689351681196108</v>
      </c>
      <c r="X62" s="12">
        <f ca="1">INDEX(Q$6:Q$6003,UsefulSeries!$I60)</f>
        <v>0.64402798882617662</v>
      </c>
      <c r="Y62" s="12">
        <f ca="1">INDEX(R$6:R$6003,UsefulSeries!$I60)</f>
        <v>0</v>
      </c>
      <c r="Z62" s="12">
        <f ca="1">INDEX(S$6:S$6003,UsefulSeries!$I60)</f>
        <v>0</v>
      </c>
      <c r="AA62" s="12">
        <f ca="1">INDEX(T$6:T$6003,UsefulSeries!$I60)</f>
        <v>0</v>
      </c>
      <c r="AB62" s="12">
        <f ca="1">INDEX(U$6:U$6003,UsefulSeries!$I60)</f>
        <v>0</v>
      </c>
      <c r="AC62" s="12">
        <f>INDEX( K$6:K$6003,UsefulSeries!$I60)</f>
        <v>-0.62536406230214003</v>
      </c>
      <c r="AD62" s="12">
        <f>INDEX(L$6:L$6003,UsefulSeries!$I60)</f>
        <v>0.62536406230214003</v>
      </c>
      <c r="AE62" s="12"/>
      <c r="AF62" s="12"/>
      <c r="AG62" s="12"/>
      <c r="AH62" s="12"/>
      <c r="AI62" s="12"/>
      <c r="AJ62" s="12"/>
      <c r="AK62" s="12"/>
      <c r="AL62" s="12"/>
      <c r="AM62" s="12"/>
      <c r="AN62" s="12">
        <f t="shared" ca="1" si="18"/>
        <v>40.689351681196108</v>
      </c>
      <c r="AO62" s="12">
        <f t="shared" ca="1" si="19"/>
        <v>0.64402798882617662</v>
      </c>
      <c r="AP62" s="12">
        <f t="shared" ca="1" si="20"/>
        <v>0</v>
      </c>
      <c r="AQ62" s="12">
        <f t="shared" ca="1" si="21"/>
        <v>0</v>
      </c>
      <c r="AR62" s="12">
        <f t="shared" ca="1" si="22"/>
        <v>0</v>
      </c>
      <c r="AS62" s="12">
        <f t="shared" ca="1" si="23"/>
        <v>0</v>
      </c>
      <c r="AT62" s="12">
        <f t="shared" si="24"/>
        <v>-0.62536406230214003</v>
      </c>
      <c r="AU62" s="12">
        <f t="shared" si="25"/>
        <v>0.62536406230214003</v>
      </c>
      <c r="AV62" s="12"/>
      <c r="AW62" s="12">
        <f ca="1">INDEX(I$6:I$6003,UsefulSeries!$I60)</f>
        <v>1.5616406727192826E-2</v>
      </c>
      <c r="AX62" s="12"/>
      <c r="AY62" s="12"/>
      <c r="AZ62" s="12">
        <f t="array" aca="1" ref="AZ62:AZ67" ca="1">MMULT(W62:AB67,AW62:AW67)</f>
        <v>0.64402798882617662</v>
      </c>
      <c r="BA62" s="12"/>
      <c r="BB62" s="12">
        <f t="shared" ca="1" si="9"/>
        <v>0.64402798882617662</v>
      </c>
      <c r="BC62" s="12"/>
      <c r="BD62" s="38">
        <f t="array" aca="1" ref="BD62:BD69" ca="1">MMULT(MINVERSE(AN62:AU69),BB62:BB69)</f>
        <v>1.4541192108530525E-2</v>
      </c>
    </row>
    <row r="63" spans="1:56" x14ac:dyDescent="0.35">
      <c r="A63" s="12">
        <v>0</v>
      </c>
      <c r="B63" s="12">
        <v>0</v>
      </c>
      <c r="C63" s="12">
        <f ca="1">-INDEX('Flow probs &amp; rates'!$M$5:$M$5999,UsefulSeries!$E58,0)*(INDEX('Flow probs &amp; rates'!$O$5:$O$5999,UsefulSeries!$E58,0))/INDEX('Flow probs &amp; rates'!$F$4:$F$5999,UsefulSeries!$E58,0)</f>
        <v>-0.6559336083442141</v>
      </c>
      <c r="D63" s="12">
        <f ca="1">INDEX('Flow probs &amp; rates'!$O$5:$O$5999,UsefulSeries!$E58,0)*(1-INDEX('Flow probs &amp; rates'!$O$5:$O$5999,UsefulSeries!$E58,0))/INDEX('Flow probs &amp; rates'!$F$4:$F$5999,UsefulSeries!$E58,0)</f>
        <v>2.5245494573298224</v>
      </c>
      <c r="E63" s="12">
        <v>0</v>
      </c>
      <c r="F63" s="12">
        <v>0</v>
      </c>
      <c r="G63" s="12"/>
      <c r="H63" s="12"/>
      <c r="I63" s="12">
        <f ca="1">INDEX('Flow probs &amp; rates'!$O$5:$O$5999,UsefulSeries!$E58)</f>
        <v>0.1168950638774521</v>
      </c>
      <c r="J63" s="12"/>
      <c r="K63" s="12"/>
      <c r="L63" s="12">
        <f>-INDEX('Flow probs &amp; rates'!$F$4:$F$5999,UsefulSeries!$E58)</f>
        <v>-4.0890705317266372E-2</v>
      </c>
      <c r="M63" s="12"/>
      <c r="N63" s="12">
        <f>INDEX('Flow probs &amp; rates'!$F$5:$F$5999,UsefulSeries!$G60)-INDEX('Flow probs &amp; rates'!$F$4:$F$5999,UsefulSeries!$G60)</f>
        <v>-1.0293954658470578E-3</v>
      </c>
      <c r="O63" s="12"/>
      <c r="P63" s="12">
        <f ca="1"/>
        <v>0</v>
      </c>
      <c r="Q63" s="12">
        <f ca="1"/>
        <v>0</v>
      </c>
      <c r="R63" s="12">
        <f ca="1"/>
        <v>6.2557033293338185E-2</v>
      </c>
      <c r="S63" s="12">
        <f ca="1"/>
        <v>0.41236397946289138</v>
      </c>
      <c r="T63" s="12">
        <f ca="1"/>
        <v>0</v>
      </c>
      <c r="U63" s="12">
        <f ca="1"/>
        <v>0</v>
      </c>
      <c r="V63" s="12"/>
      <c r="W63" s="12">
        <f ca="1">INDEX(P$7:P$6003,UsefulSeries!$I60)</f>
        <v>0.64402798882617651</v>
      </c>
      <c r="X63" s="12">
        <f ca="1">INDEX(Q$7:Q$6003,UsefulSeries!$I60)</f>
        <v>47.440154091189044</v>
      </c>
      <c r="Y63" s="12">
        <f ca="1">INDEX(R$7:R$6003,UsefulSeries!$I60)</f>
        <v>0</v>
      </c>
      <c r="Z63" s="12">
        <f ca="1">INDEX(S$7:S$6003,UsefulSeries!$I60)</f>
        <v>0</v>
      </c>
      <c r="AA63" s="12">
        <f ca="1">INDEX(T$7:T$6003,UsefulSeries!$I60)</f>
        <v>0</v>
      </c>
      <c r="AB63" s="12">
        <f ca="1">INDEX(U$7:U$6003,UsefulSeries!$I60)</f>
        <v>0</v>
      </c>
      <c r="AC63" s="12">
        <f>INDEX( K$7:K$6003,UsefulSeries!$I60,1)</f>
        <v>-0.62536406230214003</v>
      </c>
      <c r="AD63" s="12">
        <f>INDEX(L$7:L$6003,UsefulSeries!$I60,1)</f>
        <v>0</v>
      </c>
      <c r="AE63" s="12"/>
      <c r="AF63" s="12"/>
      <c r="AG63" s="12"/>
      <c r="AH63" s="12"/>
      <c r="AI63" s="12"/>
      <c r="AJ63" s="12"/>
      <c r="AK63" s="12"/>
      <c r="AL63" s="12"/>
      <c r="AM63" s="12"/>
      <c r="AN63" s="12">
        <f t="shared" ca="1" si="18"/>
        <v>0.64402798882617651</v>
      </c>
      <c r="AO63" s="12">
        <f t="shared" ca="1" si="19"/>
        <v>47.440154091189044</v>
      </c>
      <c r="AP63" s="12">
        <f t="shared" ca="1" si="20"/>
        <v>0</v>
      </c>
      <c r="AQ63" s="12">
        <f t="shared" ca="1" si="21"/>
        <v>0</v>
      </c>
      <c r="AR63" s="12">
        <f t="shared" ca="1" si="22"/>
        <v>0</v>
      </c>
      <c r="AS63" s="12">
        <f t="shared" ca="1" si="23"/>
        <v>0</v>
      </c>
      <c r="AT63" s="12">
        <f t="shared" si="24"/>
        <v>-0.62536406230214003</v>
      </c>
      <c r="AU63" s="12">
        <f t="shared" si="25"/>
        <v>0</v>
      </c>
      <c r="AV63" s="12"/>
      <c r="AW63" s="12">
        <f ca="1">INDEX(I$7:I$6003,UsefulSeries!$I60)</f>
        <v>1.3363586142455574E-2</v>
      </c>
      <c r="AX63" s="12"/>
      <c r="AY63" s="12"/>
      <c r="AZ63" s="12">
        <f ca="1"/>
        <v>0.64402798882617662</v>
      </c>
      <c r="BA63" s="12"/>
      <c r="BB63" s="12">
        <f t="shared" ca="1" si="9"/>
        <v>0.64402798882617662</v>
      </c>
      <c r="BC63" s="12"/>
      <c r="BD63" s="38">
        <f ca="1"/>
        <v>1.3540052603978352E-2</v>
      </c>
    </row>
    <row r="64" spans="1:56" x14ac:dyDescent="0.35">
      <c r="A64" s="12">
        <v>0</v>
      </c>
      <c r="B64" s="12">
        <v>0</v>
      </c>
      <c r="C64" s="12">
        <v>0</v>
      </c>
      <c r="D64" s="12">
        <v>0</v>
      </c>
      <c r="E64" s="12">
        <f ca="1">INDEX('Flow probs &amp; rates'!$P$5:$P$5999,UsefulSeries!$E58,0)*(1-INDEX('Flow probs &amp; rates'!$P$5:$P$5999,UsefulSeries!$E58,0))/INDEX('Flow probs &amp; rates'!$G$4:$G$5999,UsefulSeries!$E58,0)</f>
        <v>5.7115260007950829E-2</v>
      </c>
      <c r="F64" s="12">
        <f ca="1">-INDEX('Flow probs &amp; rates'!$P$5:$P$5999,UsefulSeries!$E58,0)*(INDEX('Flow probs &amp; rates'!$Q$5:$Q$5999,UsefulSeries!$E58,0))/INDEX('Flow probs &amp; rates'!$G$4:$G$5999,UsefulSeries!$E58,0)</f>
        <v>-1.1089498853189502E-3</v>
      </c>
      <c r="G64" s="12"/>
      <c r="H64" s="12"/>
      <c r="I64" s="12">
        <f ca="1">INDEX('Flow probs &amp; rates'!$P$5:$P$5999,UsefulSeries!$E58)</f>
        <v>1.9575431327202165E-2</v>
      </c>
      <c r="J64" s="12"/>
      <c r="K64" s="12">
        <f>INDEX('Flow probs &amp; rates'!$G$4:$G$5999,UsefulSeries!$E58)</f>
        <v>0.33602637566360494</v>
      </c>
      <c r="L64" s="12"/>
      <c r="M64" s="12"/>
      <c r="N64" s="12">
        <f>INDEX('Flow probs &amp; rates'!$E$5:$E$5999,UsefulSeries!$G62)-INDEX('Flow probs &amp; rates'!$E$4:$E$5999,UsefulSeries!$G62)</f>
        <v>-2.6963674373936541E-5</v>
      </c>
      <c r="O64" s="12"/>
      <c r="P64" s="12">
        <f ca="1"/>
        <v>0</v>
      </c>
      <c r="Q64" s="12">
        <f ca="1"/>
        <v>0</v>
      </c>
      <c r="R64" s="12">
        <f ca="1"/>
        <v>0</v>
      </c>
      <c r="S64" s="12">
        <f ca="1"/>
        <v>0</v>
      </c>
      <c r="T64" s="12">
        <f ca="1"/>
        <v>17.515242023231675</v>
      </c>
      <c r="U64" s="12">
        <f ca="1"/>
        <v>0.34952188930746625</v>
      </c>
      <c r="V64" s="12"/>
      <c r="W64" s="12">
        <f ca="1">INDEX(P$8:P$6003,UsefulSeries!$I60)</f>
        <v>0</v>
      </c>
      <c r="X64" s="12">
        <f ca="1">INDEX(Q$8:Q$6003,UsefulSeries!$I60)</f>
        <v>0</v>
      </c>
      <c r="Y64" s="12">
        <f ca="1">INDEX(R$8:R$6003,UsefulSeries!$I60)</f>
        <v>0.22278190012374158</v>
      </c>
      <c r="Z64" s="12">
        <f ca="1">INDEX(S$8:S$6003,UsefulSeries!$I60)</f>
        <v>6.0283356779303743E-2</v>
      </c>
      <c r="AA64" s="12">
        <f ca="1">INDEX(T$8:T$6003,UsefulSeries!$I60)</f>
        <v>0</v>
      </c>
      <c r="AB64" s="12">
        <f ca="1">INDEX(U$8:U$6003,UsefulSeries!$I60)</f>
        <v>0</v>
      </c>
      <c r="AC64" s="12">
        <f>INDEX( K$8:K$6003,UsefulSeries!$I60)</f>
        <v>3.8875522350259595E-2</v>
      </c>
      <c r="AD64" s="12">
        <f>INDEX(L$8:L$6003,UsefulSeries!$I60)</f>
        <v>-3.8875522350259595E-2</v>
      </c>
      <c r="AE64" s="12"/>
      <c r="AF64" s="12"/>
      <c r="AG64" s="12"/>
      <c r="AH64" s="12"/>
      <c r="AI64" s="12"/>
      <c r="AJ64" s="12"/>
      <c r="AK64" s="12"/>
      <c r="AL64" s="12"/>
      <c r="AM64" s="12"/>
      <c r="AN64" s="12">
        <f t="shared" ca="1" si="18"/>
        <v>0</v>
      </c>
      <c r="AO64" s="12">
        <f t="shared" ca="1" si="19"/>
        <v>0</v>
      </c>
      <c r="AP64" s="12">
        <f t="shared" ca="1" si="20"/>
        <v>0.22278190012374158</v>
      </c>
      <c r="AQ64" s="12">
        <f t="shared" ca="1" si="21"/>
        <v>6.0283356779303743E-2</v>
      </c>
      <c r="AR64" s="12">
        <f t="shared" ca="1" si="22"/>
        <v>0</v>
      </c>
      <c r="AS64" s="12">
        <f t="shared" ca="1" si="23"/>
        <v>0</v>
      </c>
      <c r="AT64" s="12">
        <f t="shared" si="24"/>
        <v>3.8875522350259595E-2</v>
      </c>
      <c r="AU64" s="12">
        <f t="shared" si="25"/>
        <v>-3.8875522350259595E-2</v>
      </c>
      <c r="AV64" s="12"/>
      <c r="AW64" s="12">
        <f ca="1">INDEX(I$8:I$6003,UsefulSeries!$I60)</f>
        <v>0.23923612821474724</v>
      </c>
      <c r="AX64" s="12"/>
      <c r="AY64" s="12"/>
      <c r="AZ64" s="12">
        <f ca="1"/>
        <v>6.0283356779303736E-2</v>
      </c>
      <c r="BA64" s="12"/>
      <c r="BB64" s="12">
        <f t="shared" ca="1" si="9"/>
        <v>6.0283356779303736E-2</v>
      </c>
      <c r="BC64" s="12"/>
      <c r="BD64" s="38">
        <f ca="1"/>
        <v>0.24966081882368474</v>
      </c>
    </row>
    <row r="65" spans="1:56" x14ac:dyDescent="0.35">
      <c r="A65" s="12">
        <v>0</v>
      </c>
      <c r="B65" s="12">
        <v>0</v>
      </c>
      <c r="C65" s="12">
        <v>0</v>
      </c>
      <c r="D65" s="12">
        <v>0</v>
      </c>
      <c r="E65" s="12">
        <f ca="1">-INDEX('Flow probs &amp; rates'!$P$5:$P$5999,UsefulSeries!$E58,0)*(INDEX('Flow probs &amp; rates'!$Q$5:$Q$5999,UsefulSeries!$E58,0))/INDEX('Flow probs &amp; rates'!$G$4:$G$5999,UsefulSeries!$E58,0)</f>
        <v>-1.1089498853189502E-3</v>
      </c>
      <c r="F65" s="12">
        <f ca="1">INDEX('Flow probs &amp; rates'!$Q$5:$Q$5999,UsefulSeries!$E58,0)*(1-INDEX('Flow probs &amp; rates'!$Q$5:$Q$5999,UsefulSeries!$E58,0))/INDEX('Flow probs &amp; rates'!$G$4:$G$5999,UsefulSeries!$E58,0)</f>
        <v>5.5571700162990373E-2</v>
      </c>
      <c r="G65" s="12"/>
      <c r="H65" s="12"/>
      <c r="I65" s="12">
        <f ca="1">INDEX('Flow probs &amp; rates'!$Q$5:$Q$5999,UsefulSeries!$E58)</f>
        <v>1.9035923373932447E-2</v>
      </c>
      <c r="J65" s="12"/>
      <c r="K65" s="12"/>
      <c r="L65" s="12">
        <f>INDEX('Flow probs &amp; rates'!$G$4:$G$5999,UsefulSeries!$E58)</f>
        <v>0.33602637566360494</v>
      </c>
      <c r="M65" s="12"/>
      <c r="N65" s="12">
        <f>INDEX('Flow probs &amp; rates'!$F$5:$F$5999,UsefulSeries!$G62)-INDEX('Flow probs &amp; rates'!$F$4:$F$5999,UsefulSeries!$G62)</f>
        <v>-3.7720733818226437E-4</v>
      </c>
      <c r="O65" s="12"/>
      <c r="P65" s="12">
        <f ca="1"/>
        <v>0</v>
      </c>
      <c r="Q65" s="12">
        <f ca="1"/>
        <v>0</v>
      </c>
      <c r="R65" s="12">
        <f ca="1"/>
        <v>0</v>
      </c>
      <c r="S65" s="12">
        <f ca="1"/>
        <v>0</v>
      </c>
      <c r="T65" s="12">
        <f ca="1"/>
        <v>0.34952188930746625</v>
      </c>
      <c r="U65" s="12">
        <f ca="1"/>
        <v>18.001745480612485</v>
      </c>
      <c r="V65" s="12"/>
      <c r="W65" s="12">
        <f ca="1">INDEX(P$9:P$6003,UsefulSeries!$I60)</f>
        <v>0</v>
      </c>
      <c r="X65" s="12">
        <f ca="1">INDEX(Q$9:Q$6003,UsefulSeries!$I60)</f>
        <v>0</v>
      </c>
      <c r="Y65" s="12">
        <f ca="1">INDEX(R$9:R$6003,UsefulSeries!$I60)</f>
        <v>6.0283356779303743E-2</v>
      </c>
      <c r="Z65" s="12">
        <f ca="1">INDEX(S$9:S$6003,UsefulSeries!$I60)</f>
        <v>0.39575258946694453</v>
      </c>
      <c r="AA65" s="12">
        <f ca="1">INDEX(T$9:T$6003,UsefulSeries!$I60)</f>
        <v>0</v>
      </c>
      <c r="AB65" s="12">
        <f ca="1">INDEX(U$9:U$6003,UsefulSeries!$I60)</f>
        <v>0</v>
      </c>
      <c r="AC65" s="12">
        <f>INDEX( K$9:K$6003,UsefulSeries!$I60)</f>
        <v>0</v>
      </c>
      <c r="AD65" s="12">
        <f>INDEX(L$9:L$6003,UsefulSeries!$I60)</f>
        <v>-3.8875522350259595E-2</v>
      </c>
      <c r="AE65" s="12"/>
      <c r="AF65" s="12"/>
      <c r="AG65" s="12"/>
      <c r="AH65" s="12"/>
      <c r="AI65" s="12"/>
      <c r="AJ65" s="12"/>
      <c r="AK65" s="12"/>
      <c r="AL65" s="12"/>
      <c r="AM65" s="12"/>
      <c r="AN65" s="12">
        <f t="shared" ca="1" si="18"/>
        <v>0</v>
      </c>
      <c r="AO65" s="12">
        <f t="shared" ca="1" si="19"/>
        <v>0</v>
      </c>
      <c r="AP65" s="12">
        <f t="shared" ca="1" si="20"/>
        <v>6.0283356779303743E-2</v>
      </c>
      <c r="AQ65" s="12">
        <f t="shared" ca="1" si="21"/>
        <v>0.39575258946694453</v>
      </c>
      <c r="AR65" s="12">
        <f t="shared" ca="1" si="22"/>
        <v>0</v>
      </c>
      <c r="AS65" s="12">
        <f t="shared" ca="1" si="23"/>
        <v>0</v>
      </c>
      <c r="AT65" s="12">
        <f t="shared" si="24"/>
        <v>0</v>
      </c>
      <c r="AU65" s="12">
        <f t="shared" si="25"/>
        <v>-3.8875522350259595E-2</v>
      </c>
      <c r="AV65" s="12"/>
      <c r="AW65" s="12">
        <f ca="1">INDEX(I$9:I$6003,UsefulSeries!$I60)</f>
        <v>0.11588401725787187</v>
      </c>
      <c r="AX65" s="12"/>
      <c r="AY65" s="12"/>
      <c r="AZ65" s="12">
        <f ca="1"/>
        <v>6.0283356779303743E-2</v>
      </c>
      <c r="BA65" s="12"/>
      <c r="BB65" s="12">
        <f t="shared" ca="1" si="9"/>
        <v>6.0283356779303743E-2</v>
      </c>
      <c r="BC65" s="12"/>
      <c r="BD65" s="38">
        <f ca="1"/>
        <v>0.12235664403690795</v>
      </c>
    </row>
    <row r="66" spans="1:56" x14ac:dyDescent="0.35">
      <c r="A66" s="12">
        <f ca="1">INDEX('Flow probs &amp; rates'!$K$5:$K$5999,UsefulSeries!$E64,0)*(1-INDEX('Flow probs &amp; rates'!$K$5:$K$5999,UsefulSeries!$E64,0))/INDEX('Flow probs &amp; rates'!$E$4:$E$5999,UsefulSeries!$E64,0)</f>
        <v>2.6603486206300549E-2</v>
      </c>
      <c r="B66" s="12">
        <f ca="1">-INDEX('Flow probs &amp; rates'!$K$5:$K$5999,UsefulSeries!$E64,0)*(INDEX('Flow probs &amp; rates'!$L$5:$L$5999,UsefulSeries!$E64,0))/INDEX('Flow probs &amp; rates'!$E$4:$E$5999,UsefulSeries!$E64,0)</f>
        <v>-3.3033999419732556E-4</v>
      </c>
      <c r="C66" s="12">
        <v>0</v>
      </c>
      <c r="D66" s="12">
        <v>0</v>
      </c>
      <c r="E66" s="12">
        <v>0</v>
      </c>
      <c r="F66" s="12">
        <v>0</v>
      </c>
      <c r="G66" s="12"/>
      <c r="H66" s="12"/>
      <c r="I66" s="12">
        <f ca="1">INDEX('Flow probs &amp; rates'!$K$5:$K$5999,UsefulSeries!$E64)</f>
        <v>1.6837944736840731E-2</v>
      </c>
      <c r="J66" s="12"/>
      <c r="K66" s="12">
        <f>-INDEX('Flow probs &amp; rates'!$E$4:$E$5999,UsefulSeries!$E64)</f>
        <v>-0.62226537625580869</v>
      </c>
      <c r="L66" s="12">
        <f>INDEX('Flow probs &amp; rates'!$E$4:$E$5999,UsefulSeries!$E64)</f>
        <v>0.62226537625580869</v>
      </c>
      <c r="M66" s="12"/>
      <c r="N66" s="12">
        <f>INDEX('Flow probs &amp; rates'!$E$5:$E$5999,UsefulSeries!$G64)-INDEX('Flow probs &amp; rates'!$E$4:$E$5999,UsefulSeries!$G64)</f>
        <v>-1.2208110736697808E-3</v>
      </c>
      <c r="O66" s="12"/>
      <c r="P66" s="12">
        <f t="array" aca="1" ref="P66:U71" ca="1">MINVERSE(A66:F71)</f>
        <v>37.597016446449622</v>
      </c>
      <c r="Q66" s="12">
        <f ca="1"/>
        <v>0.64088041077790725</v>
      </c>
      <c r="R66" s="12">
        <f ca="1"/>
        <v>0</v>
      </c>
      <c r="S66" s="12">
        <f ca="1"/>
        <v>0</v>
      </c>
      <c r="T66" s="12">
        <f ca="1"/>
        <v>0</v>
      </c>
      <c r="U66" s="12">
        <f ca="1"/>
        <v>0</v>
      </c>
      <c r="V66" s="12"/>
      <c r="W66" s="12">
        <f ca="1">INDEX(P$10:P$6003,UsefulSeries!$I60)</f>
        <v>0</v>
      </c>
      <c r="X66" s="12">
        <f ca="1">INDEX(Q$10:Q$6003,UsefulSeries!$I60)</f>
        <v>0</v>
      </c>
      <c r="Y66" s="12">
        <f ca="1">INDEX(R$10:R$6003,UsefulSeries!$I60)</f>
        <v>0</v>
      </c>
      <c r="Z66" s="12">
        <f ca="1">INDEX(S$10:S$6003,UsefulSeries!$I60)</f>
        <v>0</v>
      </c>
      <c r="AA66" s="12">
        <f ca="1">INDEX(T$10:T$6003,UsefulSeries!$I60)</f>
        <v>15.592743408664136</v>
      </c>
      <c r="AB66" s="12">
        <f ca="1">INDEX(U$10:U$6003,UsefulSeries!$I60)</f>
        <v>0.35005864403157144</v>
      </c>
      <c r="AC66" s="12">
        <f>INDEX( K$10:K$6003,UsefulSeries!$I60)</f>
        <v>0.33576041534760037</v>
      </c>
      <c r="AD66" s="12">
        <f>INDEX(L$10:L$6003,UsefulSeries!$I60)</f>
        <v>0</v>
      </c>
      <c r="AE66" s="12"/>
      <c r="AF66" s="12"/>
      <c r="AG66" s="12"/>
      <c r="AH66" s="12"/>
      <c r="AI66" s="12"/>
      <c r="AJ66" s="12"/>
      <c r="AK66" s="12"/>
      <c r="AL66" s="12"/>
      <c r="AM66" s="12"/>
      <c r="AN66" s="12">
        <f t="shared" ca="1" si="18"/>
        <v>0</v>
      </c>
      <c r="AO66" s="12">
        <f t="shared" ca="1" si="19"/>
        <v>0</v>
      </c>
      <c r="AP66" s="12">
        <f t="shared" ca="1" si="20"/>
        <v>0</v>
      </c>
      <c r="AQ66" s="12">
        <f t="shared" ca="1" si="21"/>
        <v>0</v>
      </c>
      <c r="AR66" s="12">
        <f t="shared" ca="1" si="22"/>
        <v>15.592743408664136</v>
      </c>
      <c r="AS66" s="12">
        <f t="shared" ca="1" si="23"/>
        <v>0.35005864403157144</v>
      </c>
      <c r="AT66" s="12">
        <f t="shared" si="24"/>
        <v>0.33576041534760037</v>
      </c>
      <c r="AU66" s="12">
        <f t="shared" si="25"/>
        <v>0</v>
      </c>
      <c r="AV66" s="12"/>
      <c r="AW66" s="12">
        <f ca="1">INDEX(I$10:I$6003,UsefulSeries!$I60)</f>
        <v>2.202764280257646E-2</v>
      </c>
      <c r="AX66" s="12"/>
      <c r="AY66" s="12"/>
      <c r="AZ66" s="12">
        <f ca="1"/>
        <v>0.35005864403157144</v>
      </c>
      <c r="BA66" s="12"/>
      <c r="BB66" s="12">
        <f t="shared" ca="1" si="9"/>
        <v>0.35005864403157144</v>
      </c>
      <c r="BC66" s="12"/>
      <c r="BD66" s="38">
        <f ca="1"/>
        <v>2.1797126692759773E-2</v>
      </c>
    </row>
    <row r="67" spans="1:56" x14ac:dyDescent="0.35">
      <c r="A67" s="12">
        <f ca="1">-INDEX('Flow probs &amp; rates'!$K$5:$K$5999,UsefulSeries!$E64,0)*(INDEX('Flow probs &amp; rates'!$L$5:$L$5999,UsefulSeries!$E64,0))/INDEX('Flow probs &amp; rates'!$E$4:$E$5999,UsefulSeries!$E64,0)</f>
        <v>-3.3033999419732556E-4</v>
      </c>
      <c r="B67" s="12">
        <f ca="1">INDEX('Flow probs &amp; rates'!$L$5:$L$5999,UsefulSeries!$E64,0)*(1-INDEX('Flow probs &amp; rates'!$L$5:$L$5999,UsefulSeries!$E64,0))/INDEX('Flow probs &amp; rates'!$E$4:$E$5999,UsefulSeries!$E64,0)</f>
        <v>1.9379275736765997E-2</v>
      </c>
      <c r="C67" s="12">
        <v>0</v>
      </c>
      <c r="D67" s="12">
        <v>0</v>
      </c>
      <c r="E67" s="12">
        <v>0</v>
      </c>
      <c r="F67" s="12">
        <v>0</v>
      </c>
      <c r="G67" s="12"/>
      <c r="H67" s="12"/>
      <c r="I67" s="12">
        <f ca="1">INDEX('Flow probs &amp; rates'!$L$5:$L$5999,UsefulSeries!$E64)</f>
        <v>1.2208089763579368E-2</v>
      </c>
      <c r="J67" s="12"/>
      <c r="K67" s="12">
        <f>-INDEX('Flow probs &amp; rates'!$E$4:$E$5999,UsefulSeries!$E64)</f>
        <v>-0.62226537625580869</v>
      </c>
      <c r="L67" s="12"/>
      <c r="M67" s="12"/>
      <c r="N67" s="12">
        <f>INDEX('Flow probs &amp; rates'!$F$5:$F$5999,UsefulSeries!$G64)-INDEX('Flow probs &amp; rates'!$F$4:$F$5999,UsefulSeries!$G64)</f>
        <v>-8.6419633639110705E-5</v>
      </c>
      <c r="O67" s="12"/>
      <c r="P67" s="12">
        <f ca="1"/>
        <v>0.64088041077790725</v>
      </c>
      <c r="Q67" s="12">
        <f ca="1"/>
        <v>51.612440114755927</v>
      </c>
      <c r="R67" s="12">
        <f ca="1"/>
        <v>0</v>
      </c>
      <c r="S67" s="12">
        <f ca="1"/>
        <v>0</v>
      </c>
      <c r="T67" s="12">
        <f ca="1"/>
        <v>0</v>
      </c>
      <c r="U67" s="12">
        <f ca="1"/>
        <v>0</v>
      </c>
      <c r="V67" s="12"/>
      <c r="W67" s="12">
        <f ca="1">INDEX(P$11:P$6003,UsefulSeries!$I60)</f>
        <v>0</v>
      </c>
      <c r="X67" s="12">
        <f ca="1">INDEX(Q$11:Q$6003,UsefulSeries!$I60)</f>
        <v>0</v>
      </c>
      <c r="Y67" s="12">
        <f ca="1">INDEX(R$11:R$6003,UsefulSeries!$I60)</f>
        <v>0</v>
      </c>
      <c r="Z67" s="12">
        <f ca="1">INDEX(S$11:S$6003,UsefulSeries!$I60)</f>
        <v>0</v>
      </c>
      <c r="AA67" s="12">
        <f ca="1">INDEX(T$11:T$6003,UsefulSeries!$I60)</f>
        <v>0.35005864403157144</v>
      </c>
      <c r="AB67" s="12">
        <f ca="1">INDEX(U$11:U$6003,UsefulSeries!$I60)</f>
        <v>18.192955626606004</v>
      </c>
      <c r="AC67" s="12">
        <f>INDEX( K$11:K$6003,UsefulSeries!$I60)</f>
        <v>0</v>
      </c>
      <c r="AD67" s="12">
        <f>INDEX(L$11:L$6003,UsefulSeries!$I60)</f>
        <v>0.33576041534760037</v>
      </c>
      <c r="AE67" s="12"/>
      <c r="AF67" s="12"/>
      <c r="AG67" s="12"/>
      <c r="AH67" s="12"/>
      <c r="AI67" s="12"/>
      <c r="AJ67" s="12"/>
      <c r="AK67" s="12"/>
      <c r="AL67" s="12"/>
      <c r="AM67" s="12"/>
      <c r="AN67" s="12">
        <f t="shared" ca="1" si="18"/>
        <v>0</v>
      </c>
      <c r="AO67" s="12">
        <f t="shared" ca="1" si="19"/>
        <v>0</v>
      </c>
      <c r="AP67" s="12">
        <f t="shared" ca="1" si="20"/>
        <v>0</v>
      </c>
      <c r="AQ67" s="12">
        <f t="shared" ca="1" si="21"/>
        <v>0</v>
      </c>
      <c r="AR67" s="12">
        <f t="shared" ca="1" si="22"/>
        <v>0.35005864403157144</v>
      </c>
      <c r="AS67" s="12">
        <f t="shared" ca="1" si="23"/>
        <v>18.192955626606004</v>
      </c>
      <c r="AT67" s="12">
        <f t="shared" si="24"/>
        <v>0</v>
      </c>
      <c r="AU67" s="12">
        <f t="shared" si="25"/>
        <v>0.33576041534760037</v>
      </c>
      <c r="AV67" s="12"/>
      <c r="AW67" s="12">
        <f ca="1">INDEX(I$11:I$6003,UsefulSeries!$I60)</f>
        <v>1.8817595353238192E-2</v>
      </c>
      <c r="AX67" s="12"/>
      <c r="AY67" s="12"/>
      <c r="AZ67" s="12">
        <f ca="1"/>
        <v>0.3500586440315715</v>
      </c>
      <c r="BA67" s="12"/>
      <c r="BB67" s="12">
        <f t="shared" ca="1" si="9"/>
        <v>0.3500586440315715</v>
      </c>
      <c r="BC67" s="12"/>
      <c r="BD67" s="38">
        <f ca="1"/>
        <v>1.7307633319862625E-2</v>
      </c>
    </row>
    <row r="68" spans="1:56" x14ac:dyDescent="0.35">
      <c r="A68" s="12">
        <v>0</v>
      </c>
      <c r="B68" s="12">
        <v>0</v>
      </c>
      <c r="C68" s="12">
        <f ca="1">INDEX('Flow probs &amp; rates'!$M$5:$M$5999,UsefulSeries!$E64,0)*(1-INDEX('Flow probs &amp; rates'!$M$5:$M$5999,UsefulSeries!$E64,0))/INDEX('Flow probs &amp; rates'!$F$4:$F$5999,UsefulSeries!$E64,0)</f>
        <v>4.2569183069185055</v>
      </c>
      <c r="D68" s="12">
        <f ca="1">-INDEX('Flow probs &amp; rates'!$M$5:$M$5999,UsefulSeries!$E64,0)*(INDEX('Flow probs &amp; rates'!$O$5:$O$5999,UsefulSeries!$E64,0))/INDEX('Flow probs &amp; rates'!$F$4:$F$5999,UsefulSeries!$E64,0)</f>
        <v>-0.62724450486880268</v>
      </c>
      <c r="E68" s="12">
        <v>0</v>
      </c>
      <c r="F68" s="12">
        <v>0</v>
      </c>
      <c r="G68" s="12"/>
      <c r="H68" s="12"/>
      <c r="I68" s="12">
        <f ca="1">INDEX('Flow probs &amp; rates'!$M$5:$M$5999,UsefulSeries!$E64)</f>
        <v>0.22982366832222231</v>
      </c>
      <c r="J68" s="12"/>
      <c r="K68" s="12">
        <f>INDEX('Flow probs &amp; rates'!$F$4:$F$5999,UsefulSeries!$E64)</f>
        <v>4.1580490166669301E-2</v>
      </c>
      <c r="L68" s="12">
        <f>-INDEX('Flow probs &amp; rates'!$F$4:$F$5999,UsefulSeries!$E64)</f>
        <v>-4.1580490166669301E-2</v>
      </c>
      <c r="M68" s="12"/>
      <c r="N68" s="12">
        <f>INDEX('Flow probs &amp; rates'!$E$5:$E$5999,UsefulSeries!$G66)-INDEX('Flow probs &amp; rates'!$E$4:$E$5999,UsefulSeries!$G66)</f>
        <v>-1.152114395412962E-3</v>
      </c>
      <c r="O68" s="12"/>
      <c r="P68" s="12">
        <f ca="1"/>
        <v>0</v>
      </c>
      <c r="Q68" s="12">
        <f ca="1"/>
        <v>0</v>
      </c>
      <c r="R68" s="12">
        <f ca="1"/>
        <v>0.24424144171370954</v>
      </c>
      <c r="S68" s="12">
        <f ca="1"/>
        <v>6.3317995185253079E-2</v>
      </c>
      <c r="T68" s="12">
        <f ca="1"/>
        <v>0</v>
      </c>
      <c r="U68" s="12">
        <f ca="1"/>
        <v>0</v>
      </c>
      <c r="V68" s="12"/>
      <c r="W68" s="12"/>
      <c r="X68" s="12"/>
      <c r="Y68" s="12"/>
      <c r="Z68" s="12"/>
      <c r="AA68" s="12"/>
      <c r="AB68" s="12"/>
      <c r="AC68" s="12"/>
      <c r="AD68" s="12"/>
      <c r="AE68" s="12">
        <f t="array" ref="AE68:AJ69">TRANSPOSE(AC62:AD67)</f>
        <v>-0.62536406230214003</v>
      </c>
      <c r="AF68" s="12">
        <v>-0.62536406230214003</v>
      </c>
      <c r="AG68" s="12">
        <v>3.8875522350259595E-2</v>
      </c>
      <c r="AH68" s="12">
        <v>0</v>
      </c>
      <c r="AI68" s="12">
        <v>0.33576041534760037</v>
      </c>
      <c r="AJ68" s="12">
        <v>0</v>
      </c>
      <c r="AK68" s="12"/>
      <c r="AL68" s="12"/>
      <c r="AM68" s="12"/>
      <c r="AN68" s="12">
        <f t="shared" si="18"/>
        <v>-0.62536406230214003</v>
      </c>
      <c r="AO68" s="12">
        <f t="shared" si="19"/>
        <v>-0.62536406230214003</v>
      </c>
      <c r="AP68" s="12">
        <f t="shared" si="20"/>
        <v>3.8875522350259595E-2</v>
      </c>
      <c r="AQ68" s="12">
        <f t="shared" si="21"/>
        <v>0</v>
      </c>
      <c r="AR68" s="12">
        <f t="shared" si="22"/>
        <v>0.33576041534760037</v>
      </c>
      <c r="AS68" s="12">
        <f t="shared" si="23"/>
        <v>0</v>
      </c>
      <c r="AT68" s="12">
        <f t="shared" si="24"/>
        <v>0</v>
      </c>
      <c r="AU68" s="12">
        <f t="shared" si="25"/>
        <v>0</v>
      </c>
      <c r="AV68" s="12"/>
      <c r="AW68" s="12"/>
      <c r="AX68" s="12">
        <f>INDEX($N$6:$N$6003,UsefulSeries!$K60)</f>
        <v>-5.3669421400548423E-4</v>
      </c>
      <c r="AY68" s="12"/>
      <c r="AZ68" s="12"/>
      <c r="BA68" s="12"/>
      <c r="BB68" s="12">
        <f t="shared" si="9"/>
        <v>-5.3669421400548423E-4</v>
      </c>
      <c r="BC68" s="12"/>
      <c r="BD68" s="38">
        <f ca="1"/>
        <v>1.2279451732299253E-2</v>
      </c>
    </row>
    <row r="69" spans="1:56" x14ac:dyDescent="0.35">
      <c r="A69" s="12">
        <v>0</v>
      </c>
      <c r="B69" s="12">
        <v>0</v>
      </c>
      <c r="C69" s="12">
        <f ca="1">-INDEX('Flow probs &amp; rates'!$M$5:$M$5999,UsefulSeries!$E64,0)*(INDEX('Flow probs &amp; rates'!$O$5:$O$5999,UsefulSeries!$E64,0))/INDEX('Flow probs &amp; rates'!$F$4:$F$5999,UsefulSeries!$E64,0)</f>
        <v>-0.62724450486880268</v>
      </c>
      <c r="D69" s="12">
        <f ca="1">INDEX('Flow probs &amp; rates'!$O$5:$O$5999,UsefulSeries!$E64,0)*(1-INDEX('Flow probs &amp; rates'!$O$5:$O$5999,UsefulSeries!$E64,0))/INDEX('Flow probs &amp; rates'!$F$4:$F$5999,UsefulSeries!$E64,0)</f>
        <v>2.4195191545142087</v>
      </c>
      <c r="E69" s="12">
        <v>0</v>
      </c>
      <c r="F69" s="12">
        <v>0</v>
      </c>
      <c r="G69" s="12"/>
      <c r="H69" s="12"/>
      <c r="I69" s="12">
        <f ca="1">INDEX('Flow probs &amp; rates'!$O$5:$O$5999,UsefulSeries!$E64)</f>
        <v>0.11348323763689895</v>
      </c>
      <c r="J69" s="12"/>
      <c r="K69" s="12"/>
      <c r="L69" s="12">
        <f>-INDEX('Flow probs &amp; rates'!$F$4:$F$5999,UsefulSeries!$E64)</f>
        <v>-4.1580490166669301E-2</v>
      </c>
      <c r="M69" s="12"/>
      <c r="N69" s="12">
        <f>INDEX('Flow probs &amp; rates'!$F$5:$F$5999,UsefulSeries!$G66)-INDEX('Flow probs &amp; rates'!$F$4:$F$5999,UsefulSeries!$G66)</f>
        <v>-2.0356581416530808E-3</v>
      </c>
      <c r="O69" s="12"/>
      <c r="P69" s="12">
        <f ca="1"/>
        <v>0</v>
      </c>
      <c r="Q69" s="12">
        <f ca="1"/>
        <v>0</v>
      </c>
      <c r="R69" s="12">
        <f ca="1"/>
        <v>6.3317995185253079E-2</v>
      </c>
      <c r="S69" s="12">
        <f ca="1"/>
        <v>0.4297200386280941</v>
      </c>
      <c r="T69" s="12">
        <f ca="1"/>
        <v>0</v>
      </c>
      <c r="U69" s="12">
        <f ca="1"/>
        <v>0</v>
      </c>
      <c r="V69" s="12"/>
      <c r="W69" s="12"/>
      <c r="X69" s="12"/>
      <c r="Y69" s="12"/>
      <c r="Z69" s="12"/>
      <c r="AA69" s="12"/>
      <c r="AB69" s="12"/>
      <c r="AC69" s="12"/>
      <c r="AD69" s="12"/>
      <c r="AE69" s="12">
        <v>0.62536406230214003</v>
      </c>
      <c r="AF69" s="12">
        <v>0</v>
      </c>
      <c r="AG69" s="12">
        <v>-3.8875522350259595E-2</v>
      </c>
      <c r="AH69" s="12">
        <v>-3.8875522350259595E-2</v>
      </c>
      <c r="AI69" s="12">
        <v>0</v>
      </c>
      <c r="AJ69" s="12">
        <v>0.33576041534760037</v>
      </c>
      <c r="AK69" s="12"/>
      <c r="AL69" s="12"/>
      <c r="AM69" s="12"/>
      <c r="AN69" s="12">
        <f t="shared" si="18"/>
        <v>0.62536406230214003</v>
      </c>
      <c r="AO69" s="12">
        <f t="shared" si="19"/>
        <v>0</v>
      </c>
      <c r="AP69" s="12">
        <f t="shared" si="20"/>
        <v>-3.8875522350259595E-2</v>
      </c>
      <c r="AQ69" s="12">
        <f t="shared" si="21"/>
        <v>-3.8875522350259595E-2</v>
      </c>
      <c r="AR69" s="12">
        <f t="shared" si="22"/>
        <v>0</v>
      </c>
      <c r="AS69" s="12">
        <f t="shared" si="23"/>
        <v>0.33576041534760037</v>
      </c>
      <c r="AT69" s="12">
        <f t="shared" si="24"/>
        <v>0</v>
      </c>
      <c r="AU69" s="12">
        <f t="shared" si="25"/>
        <v>0</v>
      </c>
      <c r="AV69" s="12"/>
      <c r="AW69" s="12"/>
      <c r="AX69" s="12">
        <f>INDEX('Margin error adjustment'!N$7:N$6003,UsefulSeries!$K60)</f>
        <v>4.4238392774367113E-4</v>
      </c>
      <c r="AY69" s="12"/>
      <c r="AZ69" s="12"/>
      <c r="BA69" s="12"/>
      <c r="BB69" s="12">
        <f t="shared" si="9"/>
        <v>4.4238392774367113E-4</v>
      </c>
      <c r="BC69" s="12"/>
      <c r="BD69" s="38">
        <f ca="1"/>
        <v>8.2056624808997974E-2</v>
      </c>
    </row>
    <row r="70" spans="1:56" x14ac:dyDescent="0.35">
      <c r="A70" s="12">
        <v>0</v>
      </c>
      <c r="B70" s="12">
        <v>0</v>
      </c>
      <c r="C70" s="12">
        <v>0</v>
      </c>
      <c r="D70" s="12">
        <v>0</v>
      </c>
      <c r="E70" s="12">
        <f ca="1">INDEX('Flow probs &amp; rates'!$P$5:$P$5999,UsefulSeries!$E64,0)*(1-INDEX('Flow probs &amp; rates'!$P$5:$P$5999,UsefulSeries!$E64,0))/INDEX('Flow probs &amp; rates'!$G$4:$G$5999,UsefulSeries!$E64,0)</f>
        <v>5.7142690565492607E-2</v>
      </c>
      <c r="F70" s="12">
        <f ca="1">-INDEX('Flow probs &amp; rates'!$P$5:$P$5999,UsefulSeries!$E64,0)*(INDEX('Flow probs &amp; rates'!$Q$5:$Q$5999,UsefulSeries!$E64,0))/INDEX('Flow probs &amp; rates'!$G$4:$G$5999,UsefulSeries!$E64,0)</f>
        <v>-1.121497514652819E-3</v>
      </c>
      <c r="G70" s="12"/>
      <c r="H70" s="12"/>
      <c r="I70" s="12">
        <f ca="1">INDEX('Flow probs &amp; rates'!$P$5:$P$5999,UsefulSeries!$E64)</f>
        <v>1.9592622493504588E-2</v>
      </c>
      <c r="J70" s="12"/>
      <c r="K70" s="12">
        <f>INDEX('Flow probs &amp; rates'!$G$4:$G$5999,UsefulSeries!$E64)</f>
        <v>0.336154133577522</v>
      </c>
      <c r="L70" s="12"/>
      <c r="M70" s="12"/>
      <c r="N70" s="12">
        <f>INDEX('Flow probs &amp; rates'!$E$5:$E$5999,UsefulSeries!$G68)-INDEX('Flow probs &amp; rates'!$E$4:$E$5999,UsefulSeries!$G68)</f>
        <v>7.1391292069211687E-4</v>
      </c>
      <c r="O70" s="12"/>
      <c r="P70" s="12">
        <f ca="1"/>
        <v>0</v>
      </c>
      <c r="Q70" s="12">
        <f ca="1"/>
        <v>0</v>
      </c>
      <c r="R70" s="12">
        <f ca="1"/>
        <v>0</v>
      </c>
      <c r="S70" s="12">
        <f ca="1"/>
        <v>0</v>
      </c>
      <c r="T70" s="12">
        <f ca="1"/>
        <v>17.506915023515031</v>
      </c>
      <c r="U70" s="12">
        <f ca="1"/>
        <v>0.34973590219194528</v>
      </c>
      <c r="V70" s="12"/>
      <c r="W70" s="12">
        <f ca="1">INDEX(P$6:P$6003,UsefulSeries!$I68)</f>
        <v>40.070999598816861</v>
      </c>
      <c r="X70" s="12">
        <f ca="1">INDEX(Q$6:Q$6003,UsefulSeries!$I68)</f>
        <v>0.64362099348560697</v>
      </c>
      <c r="Y70" s="12">
        <f ca="1">INDEX(R$6:R$6003,UsefulSeries!$I68)</f>
        <v>0</v>
      </c>
      <c r="Z70" s="12">
        <f ca="1">INDEX(S$6:S$6003,UsefulSeries!$I68)</f>
        <v>0</v>
      </c>
      <c r="AA70" s="12">
        <f ca="1">INDEX(T$6:T$6003,UsefulSeries!$I68)</f>
        <v>0</v>
      </c>
      <c r="AB70" s="12">
        <f ca="1">INDEX(U$6:U$6003,UsefulSeries!$I68)</f>
        <v>0</v>
      </c>
      <c r="AC70" s="12">
        <f>INDEX( K$6:K$6003,UsefulSeries!$I68)</f>
        <v>-0.62482736808813455</v>
      </c>
      <c r="AD70" s="12">
        <f>INDEX(L$6:L$6003,UsefulSeries!$I68)</f>
        <v>0.62482736808813455</v>
      </c>
      <c r="AE70" s="12"/>
      <c r="AF70" s="12"/>
      <c r="AG70" s="12"/>
      <c r="AH70" s="12"/>
      <c r="AI70" s="12"/>
      <c r="AJ70" s="12"/>
      <c r="AK70" s="12"/>
      <c r="AL70" s="12"/>
      <c r="AM70" s="12"/>
      <c r="AN70" s="12">
        <f t="shared" ca="1" si="18"/>
        <v>40.070999598816861</v>
      </c>
      <c r="AO70" s="12">
        <f t="shared" ca="1" si="19"/>
        <v>0.64362099348560697</v>
      </c>
      <c r="AP70" s="12">
        <f t="shared" ca="1" si="20"/>
        <v>0</v>
      </c>
      <c r="AQ70" s="12">
        <f t="shared" ca="1" si="21"/>
        <v>0</v>
      </c>
      <c r="AR70" s="12">
        <f t="shared" ca="1" si="22"/>
        <v>0</v>
      </c>
      <c r="AS70" s="12">
        <f t="shared" ca="1" si="23"/>
        <v>0</v>
      </c>
      <c r="AT70" s="12">
        <f t="shared" si="24"/>
        <v>-0.62482736808813455</v>
      </c>
      <c r="AU70" s="12">
        <f t="shared" si="25"/>
        <v>0.62482736808813455</v>
      </c>
      <c r="AV70" s="12"/>
      <c r="AW70" s="12">
        <f ca="1">INDEX(I$6:I$6003,UsefulSeries!$I68)</f>
        <v>1.5847550361962115E-2</v>
      </c>
      <c r="AX70" s="12"/>
      <c r="AY70" s="12"/>
      <c r="AZ70" s="12">
        <f t="array" aca="1" ref="AZ70:AZ75" ca="1">MMULT(W70:AB75,AW70:AW75)</f>
        <v>0.64362099348560708</v>
      </c>
      <c r="BA70" s="12"/>
      <c r="BB70" s="12">
        <f t="shared" ca="1" si="9"/>
        <v>0.64362099348560708</v>
      </c>
      <c r="BC70" s="12"/>
      <c r="BD70" s="38">
        <f t="array" aca="1" ref="BD70:BD77" ca="1">MMULT(MINVERSE(AN70:AU77),BB70:BB77)</f>
        <v>1.5340176746553483E-2</v>
      </c>
    </row>
    <row r="71" spans="1:56" x14ac:dyDescent="0.35">
      <c r="A71" s="12">
        <v>0</v>
      </c>
      <c r="B71" s="12">
        <v>0</v>
      </c>
      <c r="C71" s="12">
        <v>0</v>
      </c>
      <c r="D71" s="12">
        <v>0</v>
      </c>
      <c r="E71" s="12">
        <f ca="1">-INDEX('Flow probs &amp; rates'!$P$5:$P$5999,UsefulSeries!$E64,0)*(INDEX('Flow probs &amp; rates'!$Q$5:$Q$5999,UsefulSeries!$E64,0))/INDEX('Flow probs &amp; rates'!$G$4:$G$5999,UsefulSeries!$E64,0)</f>
        <v>-1.121497514652819E-3</v>
      </c>
      <c r="F71" s="12">
        <f ca="1">INDEX('Flow probs &amp; rates'!$Q$5:$Q$5999,UsefulSeries!$E64,0)*(1-INDEX('Flow probs &amp; rates'!$Q$5:$Q$5999,UsefulSeries!$E64,0))/INDEX('Flow probs &amp; rates'!$G$4:$G$5999,UsefulSeries!$E64,0)</f>
        <v>5.6139394225916545E-2</v>
      </c>
      <c r="G71" s="12"/>
      <c r="H71" s="12"/>
      <c r="I71" s="12">
        <f ca="1">INDEX('Flow probs &amp; rates'!$Q$5:$Q$5999,UsefulSeries!$E64)</f>
        <v>1.9241733743017079E-2</v>
      </c>
      <c r="J71" s="12"/>
      <c r="K71" s="12"/>
      <c r="L71" s="12">
        <f>INDEX('Flow probs &amp; rates'!$G$4:$G$5999,UsefulSeries!$E64)</f>
        <v>0.336154133577522</v>
      </c>
      <c r="M71" s="12"/>
      <c r="N71" s="12">
        <f>INDEX('Flow probs &amp; rates'!$F$5:$F$5999,UsefulSeries!$G68)-INDEX('Flow probs &amp; rates'!$F$4:$F$5999,UsefulSeries!$G68)</f>
        <v>8.1759538599660703E-4</v>
      </c>
      <c r="O71" s="12"/>
      <c r="P71" s="12">
        <f ca="1"/>
        <v>0</v>
      </c>
      <c r="Q71" s="12">
        <f ca="1"/>
        <v>0</v>
      </c>
      <c r="R71" s="12">
        <f ca="1"/>
        <v>0</v>
      </c>
      <c r="S71" s="12">
        <f ca="1"/>
        <v>0</v>
      </c>
      <c r="T71" s="12">
        <f ca="1"/>
        <v>0.34973590219194522</v>
      </c>
      <c r="U71" s="12">
        <f ca="1"/>
        <v>17.819790215749528</v>
      </c>
      <c r="V71" s="12"/>
      <c r="W71" s="12">
        <f ca="1">INDEX(P$7:P$6003,UsefulSeries!$I68)</f>
        <v>0.64362099348560697</v>
      </c>
      <c r="X71" s="12">
        <f ca="1">INDEX(Q$7:Q$6003,UsefulSeries!$I68)</f>
        <v>47.439168564176342</v>
      </c>
      <c r="Y71" s="12">
        <f ca="1">INDEX(R$7:R$6003,UsefulSeries!$I68)</f>
        <v>0</v>
      </c>
      <c r="Z71" s="12">
        <f ca="1">INDEX(S$7:S$6003,UsefulSeries!$I68)</f>
        <v>0</v>
      </c>
      <c r="AA71" s="12">
        <f ca="1">INDEX(T$7:T$6003,UsefulSeries!$I68)</f>
        <v>0</v>
      </c>
      <c r="AB71" s="12">
        <f ca="1">INDEX(U$7:U$6003,UsefulSeries!$I68)</f>
        <v>0</v>
      </c>
      <c r="AC71" s="12">
        <f>INDEX( K$7:K$6003,UsefulSeries!$I68,1)</f>
        <v>-0.62482736808813455</v>
      </c>
      <c r="AD71" s="12">
        <f>INDEX(L$7:L$6003,UsefulSeries!$I68,1)</f>
        <v>0</v>
      </c>
      <c r="AE71" s="12"/>
      <c r="AF71" s="12"/>
      <c r="AG71" s="12"/>
      <c r="AH71" s="12"/>
      <c r="AI71" s="12"/>
      <c r="AJ71" s="12"/>
      <c r="AK71" s="12"/>
      <c r="AL71" s="12"/>
      <c r="AM71" s="12"/>
      <c r="AN71" s="12">
        <f t="shared" ca="1" si="18"/>
        <v>0.64362099348560697</v>
      </c>
      <c r="AO71" s="12">
        <f t="shared" ca="1" si="19"/>
        <v>47.439168564176342</v>
      </c>
      <c r="AP71" s="12">
        <f t="shared" ca="1" si="20"/>
        <v>0</v>
      </c>
      <c r="AQ71" s="12">
        <f t="shared" ca="1" si="21"/>
        <v>0</v>
      </c>
      <c r="AR71" s="12">
        <f t="shared" ca="1" si="22"/>
        <v>0</v>
      </c>
      <c r="AS71" s="12">
        <f t="shared" ca="1" si="23"/>
        <v>0</v>
      </c>
      <c r="AT71" s="12">
        <f t="shared" si="24"/>
        <v>-0.62482736808813455</v>
      </c>
      <c r="AU71" s="12">
        <f t="shared" si="25"/>
        <v>0</v>
      </c>
      <c r="AV71" s="12"/>
      <c r="AW71" s="12">
        <f ca="1">INDEX(I$7:I$6003,UsefulSeries!$I68)</f>
        <v>1.335228243978237E-2</v>
      </c>
      <c r="AX71" s="12"/>
      <c r="AY71" s="12"/>
      <c r="AZ71" s="12">
        <f ca="1"/>
        <v>0.64362099348560686</v>
      </c>
      <c r="BA71" s="12"/>
      <c r="BB71" s="12">
        <f t="shared" ref="BB71:BB134" ca="1" si="26">AZ71+AX71</f>
        <v>0.64362099348560686</v>
      </c>
      <c r="BC71" s="12"/>
      <c r="BD71" s="38">
        <f ca="1"/>
        <v>1.3509382087065614E-2</v>
      </c>
    </row>
    <row r="72" spans="1:56" x14ac:dyDescent="0.35">
      <c r="A72" s="12">
        <f ca="1">INDEX('Flow probs &amp; rates'!$K$5:$K$5999,UsefulSeries!$E70,0)*(1-INDEX('Flow probs &amp; rates'!$K$5:$K$5999,UsefulSeries!$E70,0))/INDEX('Flow probs &amp; rates'!$E$4:$E$5999,UsefulSeries!$E70,0)</f>
        <v>2.6586131206795271E-2</v>
      </c>
      <c r="B72" s="12">
        <f ca="1">-INDEX('Flow probs &amp; rates'!$K$5:$K$5999,UsefulSeries!$E70,0)*(INDEX('Flow probs &amp; rates'!$L$5:$L$5999,UsefulSeries!$E70,0))/INDEX('Flow probs &amp; rates'!$E$4:$E$5999,UsefulSeries!$E70,0)</f>
        <v>-3.0963836026250239E-4</v>
      </c>
      <c r="C72" s="12">
        <v>0</v>
      </c>
      <c r="D72" s="12">
        <v>0</v>
      </c>
      <c r="E72" s="12">
        <v>0</v>
      </c>
      <c r="F72" s="12">
        <v>0</v>
      </c>
      <c r="G72" s="12"/>
      <c r="H72" s="12"/>
      <c r="I72" s="12">
        <f ca="1">INDEX('Flow probs &amp; rates'!$K$5:$K$5999,UsefulSeries!$E70)</f>
        <v>1.6770081053942468E-2</v>
      </c>
      <c r="J72" s="12"/>
      <c r="K72" s="12">
        <f>-INDEX('Flow probs &amp; rates'!$E$4:$E$5999,UsefulSeries!$E70)</f>
        <v>-0.62020477169586097</v>
      </c>
      <c r="L72" s="12">
        <f>INDEX('Flow probs &amp; rates'!$E$4:$E$5999,UsefulSeries!$E70)</f>
        <v>0.62020477169586097</v>
      </c>
      <c r="M72" s="12"/>
      <c r="N72" s="12">
        <f>INDEX('Flow probs &amp; rates'!$E$5:$E$5999,UsefulSeries!$G70)-INDEX('Flow probs &amp; rates'!$E$4:$E$5999,UsefulSeries!$G70)</f>
        <v>1.0797661550987492E-4</v>
      </c>
      <c r="O72" s="12"/>
      <c r="P72" s="12">
        <f t="array" aca="1" ref="P72:U77" ca="1">MINVERSE(A72:F77)</f>
        <v>37.621029115142832</v>
      </c>
      <c r="Q72" s="12">
        <f ca="1"/>
        <v>0.63821611018973234</v>
      </c>
      <c r="R72" s="12">
        <f ca="1"/>
        <v>0</v>
      </c>
      <c r="S72" s="12">
        <f ca="1"/>
        <v>0</v>
      </c>
      <c r="T72" s="12">
        <f ca="1"/>
        <v>0</v>
      </c>
      <c r="U72" s="12">
        <f ca="1"/>
        <v>0</v>
      </c>
      <c r="V72" s="12"/>
      <c r="W72" s="12">
        <f ca="1">INDEX(P$8:P$6003,UsefulSeries!$I68)</f>
        <v>0</v>
      </c>
      <c r="X72" s="12">
        <f ca="1">INDEX(Q$8:Q$6003,UsefulSeries!$I68)</f>
        <v>0</v>
      </c>
      <c r="Y72" s="12">
        <f ca="1">INDEX(R$8:R$6003,UsefulSeries!$I68)</f>
        <v>0.22975528095655742</v>
      </c>
      <c r="Z72" s="12">
        <f ca="1">INDEX(S$8:S$6003,UsefulSeries!$I68)</f>
        <v>6.0619007708122757E-2</v>
      </c>
      <c r="AA72" s="12">
        <f ca="1">INDEX(T$8:T$6003,UsefulSeries!$I68)</f>
        <v>0</v>
      </c>
      <c r="AB72" s="12">
        <f ca="1">INDEX(U$8:U$6003,UsefulSeries!$I68)</f>
        <v>0</v>
      </c>
      <c r="AC72" s="12">
        <f>INDEX( K$8:K$6003,UsefulSeries!$I68)</f>
        <v>3.9317906278003266E-2</v>
      </c>
      <c r="AD72" s="12">
        <f>INDEX(L$8:L$6003,UsefulSeries!$I68)</f>
        <v>-3.9317906278003266E-2</v>
      </c>
      <c r="AE72" s="12"/>
      <c r="AF72" s="12"/>
      <c r="AG72" s="12"/>
      <c r="AH72" s="12"/>
      <c r="AI72" s="12"/>
      <c r="AJ72" s="12"/>
      <c r="AK72" s="12"/>
      <c r="AL72" s="12"/>
      <c r="AM72" s="12"/>
      <c r="AN72" s="12">
        <f t="shared" ca="1" si="18"/>
        <v>0</v>
      </c>
      <c r="AO72" s="12">
        <f t="shared" ca="1" si="19"/>
        <v>0</v>
      </c>
      <c r="AP72" s="12">
        <f t="shared" ca="1" si="20"/>
        <v>0.22975528095655742</v>
      </c>
      <c r="AQ72" s="12">
        <f t="shared" ca="1" si="21"/>
        <v>6.0619007708122757E-2</v>
      </c>
      <c r="AR72" s="12">
        <f t="shared" ca="1" si="22"/>
        <v>0</v>
      </c>
      <c r="AS72" s="12">
        <f t="shared" ca="1" si="23"/>
        <v>0</v>
      </c>
      <c r="AT72" s="12">
        <f t="shared" si="24"/>
        <v>3.9317906278003266E-2</v>
      </c>
      <c r="AU72" s="12">
        <f t="shared" si="25"/>
        <v>-3.9317906278003266E-2</v>
      </c>
      <c r="AV72" s="12"/>
      <c r="AW72" s="12">
        <f ca="1">INDEX(I$8:I$6003,UsefulSeries!$I68)</f>
        <v>0.23246288642207122</v>
      </c>
      <c r="AX72" s="12"/>
      <c r="AY72" s="12"/>
      <c r="AZ72" s="12">
        <f ca="1"/>
        <v>6.0619007708122757E-2</v>
      </c>
      <c r="BA72" s="12"/>
      <c r="BB72" s="12">
        <f t="shared" ca="1" si="26"/>
        <v>6.0619007708122757E-2</v>
      </c>
      <c r="BC72" s="12"/>
      <c r="BD72" s="38">
        <f ca="1"/>
        <v>0.23702923993305758</v>
      </c>
    </row>
    <row r="73" spans="1:56" x14ac:dyDescent="0.35">
      <c r="A73" s="12">
        <f ca="1">-INDEX('Flow probs &amp; rates'!$K$5:$K$5999,UsefulSeries!$E70,0)*(INDEX('Flow probs &amp; rates'!$L$5:$L$5999,UsefulSeries!$E70,0))/INDEX('Flow probs &amp; rates'!$E$4:$E$5999,UsefulSeries!$E70,0)</f>
        <v>-3.0963836026250239E-4</v>
      </c>
      <c r="B73" s="12">
        <f ca="1">INDEX('Flow probs &amp; rates'!$L$5:$L$5999,UsefulSeries!$E70,0)*(1-INDEX('Flow probs &amp; rates'!$L$5:$L$5999,UsefulSeries!$E70,0))/INDEX('Flow probs &amp; rates'!$E$4:$E$5999,UsefulSeries!$E70,0)</f>
        <v>1.8252302912155627E-2</v>
      </c>
      <c r="C73" s="12">
        <v>0</v>
      </c>
      <c r="D73" s="12">
        <v>0</v>
      </c>
      <c r="E73" s="12">
        <v>0</v>
      </c>
      <c r="F73" s="12">
        <v>0</v>
      </c>
      <c r="G73" s="12"/>
      <c r="H73" s="12"/>
      <c r="I73" s="12">
        <f ca="1">INDEX('Flow probs &amp; rates'!$L$5:$L$5999,UsefulSeries!$E70)</f>
        <v>1.1451297576748424E-2</v>
      </c>
      <c r="J73" s="12"/>
      <c r="K73" s="12">
        <f>-INDEX('Flow probs &amp; rates'!$E$4:$E$5999,UsefulSeries!$E70)</f>
        <v>-0.62020477169586097</v>
      </c>
      <c r="L73" s="12"/>
      <c r="M73" s="12"/>
      <c r="N73" s="12">
        <f>INDEX('Flow probs &amp; rates'!$F$5:$F$5999,UsefulSeries!$G70)-INDEX('Flow probs &amp; rates'!$F$4:$F$5999,UsefulSeries!$G70)</f>
        <v>-8.2836060825000613E-5</v>
      </c>
      <c r="O73" s="12"/>
      <c r="P73" s="12">
        <f ca="1"/>
        <v>0.63821611018973223</v>
      </c>
      <c r="Q73" s="12">
        <f ca="1"/>
        <v>54.798433984116215</v>
      </c>
      <c r="R73" s="12">
        <f ca="1"/>
        <v>0</v>
      </c>
      <c r="S73" s="12">
        <f ca="1"/>
        <v>0</v>
      </c>
      <c r="T73" s="12">
        <f ca="1"/>
        <v>0</v>
      </c>
      <c r="U73" s="12">
        <f ca="1"/>
        <v>0</v>
      </c>
      <c r="V73" s="12"/>
      <c r="W73" s="12">
        <f ca="1">INDEX(P$9:P$6003,UsefulSeries!$I68)</f>
        <v>0</v>
      </c>
      <c r="X73" s="12">
        <f ca="1">INDEX(Q$9:Q$6003,UsefulSeries!$I68)</f>
        <v>0</v>
      </c>
      <c r="Y73" s="12">
        <f ca="1">INDEX(R$9:R$6003,UsefulSeries!$I68)</f>
        <v>6.0619007708122757E-2</v>
      </c>
      <c r="Z73" s="12">
        <f ca="1">INDEX(S$9:S$6003,UsefulSeries!$I68)</f>
        <v>0.39121543862193764</v>
      </c>
      <c r="AA73" s="12">
        <f ca="1">INDEX(T$9:T$6003,UsefulSeries!$I68)</f>
        <v>0</v>
      </c>
      <c r="AB73" s="12">
        <f ca="1">INDEX(U$9:U$6003,UsefulSeries!$I68)</f>
        <v>0</v>
      </c>
      <c r="AC73" s="12">
        <f>INDEX( K$9:K$6003,UsefulSeries!$I68)</f>
        <v>0</v>
      </c>
      <c r="AD73" s="12">
        <f>INDEX(L$9:L$6003,UsefulSeries!$I68)</f>
        <v>-3.9317906278003266E-2</v>
      </c>
      <c r="AE73" s="12"/>
      <c r="AF73" s="12"/>
      <c r="AG73" s="12"/>
      <c r="AH73" s="12"/>
      <c r="AI73" s="12"/>
      <c r="AJ73" s="12"/>
      <c r="AK73" s="12"/>
      <c r="AL73" s="12"/>
      <c r="AM73" s="12"/>
      <c r="AN73" s="12">
        <f t="shared" ca="1" si="18"/>
        <v>0</v>
      </c>
      <c r="AO73" s="12">
        <f t="shared" ca="1" si="19"/>
        <v>0</v>
      </c>
      <c r="AP73" s="12">
        <f t="shared" ca="1" si="20"/>
        <v>6.0619007708122757E-2</v>
      </c>
      <c r="AQ73" s="12">
        <f t="shared" ca="1" si="21"/>
        <v>0.39121543862193764</v>
      </c>
      <c r="AR73" s="12">
        <f t="shared" ca="1" si="22"/>
        <v>0</v>
      </c>
      <c r="AS73" s="12">
        <f t="shared" ca="1" si="23"/>
        <v>0</v>
      </c>
      <c r="AT73" s="12">
        <f t="shared" si="24"/>
        <v>0</v>
      </c>
      <c r="AU73" s="12">
        <f t="shared" si="25"/>
        <v>-3.9317906278003266E-2</v>
      </c>
      <c r="AV73" s="12"/>
      <c r="AW73" s="12">
        <f ca="1">INDEX(I$9:I$6003,UsefulSeries!$I68)</f>
        <v>0.11893022005507761</v>
      </c>
      <c r="AX73" s="12"/>
      <c r="AY73" s="12"/>
      <c r="AZ73" s="12">
        <f ca="1"/>
        <v>6.061900770812275E-2</v>
      </c>
      <c r="BA73" s="12"/>
      <c r="BB73" s="12">
        <f t="shared" ca="1" si="26"/>
        <v>6.061900770812275E-2</v>
      </c>
      <c r="BC73" s="12"/>
      <c r="BD73" s="38">
        <f ca="1"/>
        <v>0.12262280221785543</v>
      </c>
    </row>
    <row r="74" spans="1:56" x14ac:dyDescent="0.35">
      <c r="A74" s="12">
        <v>0</v>
      </c>
      <c r="B74" s="12">
        <v>0</v>
      </c>
      <c r="C74" s="12">
        <f ca="1">INDEX('Flow probs &amp; rates'!$M$5:$M$5999,UsefulSeries!$E70,0)*(1-INDEX('Flow probs &amp; rates'!$M$5:$M$5999,UsefulSeries!$E70,0))/INDEX('Flow probs &amp; rates'!$F$4:$F$5999,UsefulSeries!$E70,0)</f>
        <v>4.2865307695067232</v>
      </c>
      <c r="D74" s="12">
        <f ca="1">-INDEX('Flow probs &amp; rates'!$M$5:$M$5999,UsefulSeries!$E70,0)*(INDEX('Flow probs &amp; rates'!$O$5:$O$5999,UsefulSeries!$E70,0))/INDEX('Flow probs &amp; rates'!$F$4:$F$5999,UsefulSeries!$E70,0)</f>
        <v>-0.58525588550836272</v>
      </c>
      <c r="E74" s="12">
        <v>0</v>
      </c>
      <c r="F74" s="12">
        <v>0</v>
      </c>
      <c r="G74" s="12"/>
      <c r="H74" s="12"/>
      <c r="I74" s="12">
        <f ca="1">INDEX('Flow probs &amp; rates'!$M$5:$M$5999,UsefulSeries!$E70)</f>
        <v>0.23669204624915618</v>
      </c>
      <c r="J74" s="12"/>
      <c r="K74" s="12">
        <f>INDEX('Flow probs &amp; rates'!$F$4:$F$5999,UsefulSeries!$E70)</f>
        <v>4.2148051934393124E-2</v>
      </c>
      <c r="L74" s="12">
        <f>-INDEX('Flow probs &amp; rates'!$F$4:$F$5999,UsefulSeries!$E70)</f>
        <v>-4.2148051934393124E-2</v>
      </c>
      <c r="M74" s="12"/>
      <c r="N74" s="12">
        <f>INDEX('Flow probs &amp; rates'!$E$5:$E$5999,UsefulSeries!$G72)-INDEX('Flow probs &amp; rates'!$E$4:$E$5999,UsefulSeries!$G72)</f>
        <v>-1.61395089267935E-4</v>
      </c>
      <c r="O74" s="12"/>
      <c r="P74" s="12">
        <f ca="1"/>
        <v>0</v>
      </c>
      <c r="Q74" s="12">
        <f ca="1"/>
        <v>0</v>
      </c>
      <c r="R74" s="12">
        <f ca="1"/>
        <v>0.24202005324674628</v>
      </c>
      <c r="S74" s="12">
        <f ca="1"/>
        <v>6.3948788908503293E-2</v>
      </c>
      <c r="T74" s="12">
        <f ca="1"/>
        <v>0</v>
      </c>
      <c r="U74" s="12">
        <f ca="1"/>
        <v>0</v>
      </c>
      <c r="V74" s="12"/>
      <c r="W74" s="12">
        <f ca="1">INDEX(P$10:P$6003,UsefulSeries!$I68)</f>
        <v>0</v>
      </c>
      <c r="X74" s="12">
        <f ca="1">INDEX(Q$10:Q$6003,UsefulSeries!$I68)</f>
        <v>0</v>
      </c>
      <c r="Y74" s="12">
        <f ca="1">INDEX(R$10:R$6003,UsefulSeries!$I68)</f>
        <v>0</v>
      </c>
      <c r="Z74" s="12">
        <f ca="1">INDEX(S$10:S$6003,UsefulSeries!$I68)</f>
        <v>0</v>
      </c>
      <c r="AA74" s="12">
        <f ca="1">INDEX(T$10:T$6003,UsefulSeries!$I68)</f>
        <v>16.384352478120501</v>
      </c>
      <c r="AB74" s="12">
        <f ca="1">INDEX(U$10:U$6003,UsefulSeries!$I68)</f>
        <v>0.34985145314288607</v>
      </c>
      <c r="AC74" s="12">
        <f>INDEX( K$10:K$6003,UsefulSeries!$I68)</f>
        <v>0.33585472563386221</v>
      </c>
      <c r="AD74" s="12">
        <f>INDEX(L$10:L$6003,UsefulSeries!$I68)</f>
        <v>0</v>
      </c>
      <c r="AE74" s="12"/>
      <c r="AF74" s="12"/>
      <c r="AG74" s="12"/>
      <c r="AH74" s="12"/>
      <c r="AI74" s="12"/>
      <c r="AJ74" s="12"/>
      <c r="AK74" s="12"/>
      <c r="AL74" s="12"/>
      <c r="AM74" s="12"/>
      <c r="AN74" s="12">
        <f t="shared" ca="1" si="18"/>
        <v>0</v>
      </c>
      <c r="AO74" s="12">
        <f t="shared" ca="1" si="19"/>
        <v>0</v>
      </c>
      <c r="AP74" s="12">
        <f t="shared" ca="1" si="20"/>
        <v>0</v>
      </c>
      <c r="AQ74" s="12">
        <f t="shared" ca="1" si="21"/>
        <v>0</v>
      </c>
      <c r="AR74" s="12">
        <f t="shared" ca="1" si="22"/>
        <v>16.384352478120501</v>
      </c>
      <c r="AS74" s="12">
        <f t="shared" ca="1" si="23"/>
        <v>0.34985145314288607</v>
      </c>
      <c r="AT74" s="12">
        <f t="shared" si="24"/>
        <v>0.33585472563386221</v>
      </c>
      <c r="AU74" s="12">
        <f t="shared" si="25"/>
        <v>0</v>
      </c>
      <c r="AV74" s="12"/>
      <c r="AW74" s="12">
        <f ca="1">INDEX(I$10:I$6003,UsefulSeries!$I68)</f>
        <v>2.0945754726678881E-2</v>
      </c>
      <c r="AX74" s="12"/>
      <c r="AY74" s="12"/>
      <c r="AZ74" s="12">
        <f ca="1"/>
        <v>0.34985145314288613</v>
      </c>
      <c r="BA74" s="12"/>
      <c r="BB74" s="12">
        <f t="shared" ca="1" si="26"/>
        <v>0.34985145314288613</v>
      </c>
      <c r="BC74" s="12"/>
      <c r="BD74" s="38">
        <f ca="1"/>
        <v>2.0729353721417237E-2</v>
      </c>
    </row>
    <row r="75" spans="1:56" x14ac:dyDescent="0.35">
      <c r="A75" s="12">
        <v>0</v>
      </c>
      <c r="B75" s="12">
        <v>0</v>
      </c>
      <c r="C75" s="12">
        <f ca="1">-INDEX('Flow probs &amp; rates'!$M$5:$M$5999,UsefulSeries!$E70,0)*(INDEX('Flow probs &amp; rates'!$O$5:$O$5999,UsefulSeries!$E70,0))/INDEX('Flow probs &amp; rates'!$F$4:$F$5999,UsefulSeries!$E70,0)</f>
        <v>-0.58525588550836272</v>
      </c>
      <c r="D75" s="12">
        <f ca="1">INDEX('Flow probs &amp; rates'!$O$5:$O$5999,UsefulSeries!$E70,0)*(1-INDEX('Flow probs &amp; rates'!$O$5:$O$5999,UsefulSeries!$E70,0))/INDEX('Flow probs &amp; rates'!$F$4:$F$5999,UsefulSeries!$E70,0)</f>
        <v>2.2149545439612099</v>
      </c>
      <c r="E75" s="12">
        <v>0</v>
      </c>
      <c r="F75" s="12">
        <v>0</v>
      </c>
      <c r="G75" s="12"/>
      <c r="H75" s="12"/>
      <c r="I75" s="12">
        <f ca="1">INDEX('Flow probs &amp; rates'!$O$5:$O$5999,UsefulSeries!$E70)</f>
        <v>0.10421725549387213</v>
      </c>
      <c r="J75" s="12"/>
      <c r="K75" s="12"/>
      <c r="L75" s="12">
        <f>-INDEX('Flow probs &amp; rates'!$F$4:$F$5999,UsefulSeries!$E70)</f>
        <v>-4.2148051934393124E-2</v>
      </c>
      <c r="M75" s="12"/>
      <c r="N75" s="12">
        <f>INDEX('Flow probs &amp; rates'!$F$5:$F$5999,UsefulSeries!$G72)-INDEX('Flow probs &amp; rates'!$F$4:$F$5999,UsefulSeries!$G72)</f>
        <v>-1.2413697935163698E-3</v>
      </c>
      <c r="O75" s="12"/>
      <c r="P75" s="12">
        <f ca="1"/>
        <v>0</v>
      </c>
      <c r="Q75" s="12">
        <f ca="1"/>
        <v>0</v>
      </c>
      <c r="R75" s="12">
        <f ca="1"/>
        <v>6.3948788908503293E-2</v>
      </c>
      <c r="S75" s="12">
        <f ca="1"/>
        <v>0.46837367742297187</v>
      </c>
      <c r="T75" s="12">
        <f ca="1"/>
        <v>0</v>
      </c>
      <c r="U75" s="12">
        <f ca="1"/>
        <v>0</v>
      </c>
      <c r="V75" s="12"/>
      <c r="W75" s="12">
        <f ca="1">INDEX(P$11:P$6003,UsefulSeries!$I68)</f>
        <v>0</v>
      </c>
      <c r="X75" s="12">
        <f ca="1">INDEX(Q$11:Q$6003,UsefulSeries!$I68)</f>
        <v>0</v>
      </c>
      <c r="Y75" s="12">
        <f ca="1">INDEX(R$11:R$6003,UsefulSeries!$I68)</f>
        <v>0</v>
      </c>
      <c r="Z75" s="12">
        <f ca="1">INDEX(S$11:S$6003,UsefulSeries!$I68)</f>
        <v>0</v>
      </c>
      <c r="AA75" s="12">
        <f ca="1">INDEX(T$11:T$6003,UsefulSeries!$I68)</f>
        <v>0.34985145314288607</v>
      </c>
      <c r="AB75" s="12">
        <f ca="1">INDEX(U$11:U$6003,UsefulSeries!$I68)</f>
        <v>17.969037392409966</v>
      </c>
      <c r="AC75" s="12">
        <f>INDEX( K$11:K$6003,UsefulSeries!$I68)</f>
        <v>0</v>
      </c>
      <c r="AD75" s="12">
        <f>INDEX(L$11:L$6003,UsefulSeries!$I68)</f>
        <v>0.33585472563386221</v>
      </c>
      <c r="AE75" s="12"/>
      <c r="AF75" s="12"/>
      <c r="AG75" s="12"/>
      <c r="AH75" s="12"/>
      <c r="AI75" s="12"/>
      <c r="AJ75" s="12"/>
      <c r="AK75" s="12"/>
      <c r="AL75" s="12"/>
      <c r="AM75" s="12"/>
      <c r="AN75" s="12">
        <f t="shared" ca="1" si="18"/>
        <v>0</v>
      </c>
      <c r="AO75" s="12">
        <f t="shared" ca="1" si="19"/>
        <v>0</v>
      </c>
      <c r="AP75" s="12">
        <f t="shared" ca="1" si="20"/>
        <v>0</v>
      </c>
      <c r="AQ75" s="12">
        <f t="shared" ca="1" si="21"/>
        <v>0</v>
      </c>
      <c r="AR75" s="12">
        <f t="shared" ca="1" si="22"/>
        <v>0.34985145314288607</v>
      </c>
      <c r="AS75" s="12">
        <f t="shared" ca="1" si="23"/>
        <v>17.969037392409966</v>
      </c>
      <c r="AT75" s="12">
        <f t="shared" si="24"/>
        <v>0</v>
      </c>
      <c r="AU75" s="12">
        <f t="shared" si="25"/>
        <v>0.33585472563386221</v>
      </c>
      <c r="AV75" s="12"/>
      <c r="AW75" s="12">
        <f ca="1">INDEX(I$11:I$6003,UsefulSeries!$I68)</f>
        <v>1.9061875321115602E-2</v>
      </c>
      <c r="AX75" s="12"/>
      <c r="AY75" s="12"/>
      <c r="AZ75" s="12">
        <f ca="1"/>
        <v>0.34985145314288607</v>
      </c>
      <c r="BA75" s="12"/>
      <c r="BB75" s="12">
        <f t="shared" ca="1" si="26"/>
        <v>0.34985145314288607</v>
      </c>
      <c r="BC75" s="12"/>
      <c r="BD75" s="38">
        <f ca="1"/>
        <v>1.8247776776470222E-2</v>
      </c>
    </row>
    <row r="76" spans="1:56" x14ac:dyDescent="0.35">
      <c r="A76" s="12">
        <v>0</v>
      </c>
      <c r="B76" s="12">
        <v>0</v>
      </c>
      <c r="C76" s="12">
        <v>0</v>
      </c>
      <c r="D76" s="12">
        <v>0</v>
      </c>
      <c r="E76" s="12">
        <f ca="1">INDEX('Flow probs &amp; rates'!$P$5:$P$5999,UsefulSeries!$E70,0)*(1-INDEX('Flow probs &amp; rates'!$P$5:$P$5999,UsefulSeries!$E70,0))/INDEX('Flow probs &amp; rates'!$G$4:$G$5999,UsefulSeries!$E70,0)</f>
        <v>5.8444947412286313E-2</v>
      </c>
      <c r="F76" s="12">
        <f ca="1">-INDEX('Flow probs &amp; rates'!$P$5:$P$5999,UsefulSeries!$E70,0)*(INDEX('Flow probs &amp; rates'!$Q$5:$Q$5999,UsefulSeries!$E70,0))/INDEX('Flow probs &amp; rates'!$G$4:$G$5999,UsefulSeries!$E70,0)</f>
        <v>-1.1314071653761287E-3</v>
      </c>
      <c r="G76" s="12"/>
      <c r="H76" s="12"/>
      <c r="I76" s="12">
        <f ca="1">INDEX('Flow probs &amp; rates'!$P$5:$P$5999,UsefulSeries!$E70)</f>
        <v>2.0139365509981393E-2</v>
      </c>
      <c r="J76" s="12"/>
      <c r="K76" s="12">
        <f>INDEX('Flow probs &amp; rates'!$G$4:$G$5999,UsefulSeries!$E70)</f>
        <v>0.33764717636974595</v>
      </c>
      <c r="L76" s="12"/>
      <c r="M76" s="12"/>
      <c r="N76" s="12">
        <f>INDEX('Flow probs &amp; rates'!$E$5:$E$5999,UsefulSeries!$G74)-INDEX('Flow probs &amp; rates'!$E$4:$E$5999,UsefulSeries!$G74)</f>
        <v>5.6859737435377422E-4</v>
      </c>
      <c r="O76" s="12"/>
      <c r="P76" s="12">
        <f ca="1"/>
        <v>0</v>
      </c>
      <c r="Q76" s="12">
        <f ca="1"/>
        <v>0</v>
      </c>
      <c r="R76" s="12">
        <f ca="1"/>
        <v>0</v>
      </c>
      <c r="S76" s="12">
        <f ca="1"/>
        <v>0</v>
      </c>
      <c r="T76" s="12">
        <f ca="1"/>
        <v>17.116921285411358</v>
      </c>
      <c r="U76" s="12">
        <f ca="1"/>
        <v>0.35138931259907852</v>
      </c>
      <c r="V76" s="12"/>
      <c r="W76" s="12"/>
      <c r="X76" s="12"/>
      <c r="Y76" s="12"/>
      <c r="Z76" s="12"/>
      <c r="AA76" s="12"/>
      <c r="AB76" s="12"/>
      <c r="AC76" s="12"/>
      <c r="AD76" s="12"/>
      <c r="AE76" s="12">
        <f t="array" ref="AE76:AJ77">TRANSPOSE(AC70:AD75)</f>
        <v>-0.62482736808813455</v>
      </c>
      <c r="AF76" s="12">
        <v>-0.62482736808813455</v>
      </c>
      <c r="AG76" s="12">
        <v>3.9317906278003266E-2</v>
      </c>
      <c r="AH76" s="12">
        <v>0</v>
      </c>
      <c r="AI76" s="12">
        <v>0.33585472563386221</v>
      </c>
      <c r="AJ76" s="12">
        <v>0</v>
      </c>
      <c r="AK76" s="12"/>
      <c r="AL76" s="12"/>
      <c r="AM76" s="12"/>
      <c r="AN76" s="12">
        <f t="shared" si="18"/>
        <v>-0.62482736808813455</v>
      </c>
      <c r="AO76" s="12">
        <f t="shared" si="19"/>
        <v>-0.62482736808813455</v>
      </c>
      <c r="AP76" s="12">
        <f t="shared" si="20"/>
        <v>3.9317906278003266E-2</v>
      </c>
      <c r="AQ76" s="12">
        <f t="shared" si="21"/>
        <v>0</v>
      </c>
      <c r="AR76" s="12">
        <f t="shared" si="22"/>
        <v>0.33585472563386221</v>
      </c>
      <c r="AS76" s="12">
        <f t="shared" si="23"/>
        <v>0</v>
      </c>
      <c r="AT76" s="12">
        <f t="shared" si="24"/>
        <v>0</v>
      </c>
      <c r="AU76" s="12">
        <f t="shared" si="25"/>
        <v>0</v>
      </c>
      <c r="AV76" s="12"/>
      <c r="AW76" s="12"/>
      <c r="AX76" s="12">
        <f>INDEX($N$6:$N$6003,UsefulSeries!$K68)</f>
        <v>-1.7444490690058378E-3</v>
      </c>
      <c r="AY76" s="12"/>
      <c r="AZ76" s="12"/>
      <c r="BA76" s="12"/>
      <c r="BB76" s="12">
        <f t="shared" si="26"/>
        <v>-1.7444490690058378E-3</v>
      </c>
      <c r="BC76" s="12"/>
      <c r="BD76" s="38">
        <f ca="1"/>
        <v>1.1404942712783958E-2</v>
      </c>
    </row>
    <row r="77" spans="1:56" x14ac:dyDescent="0.35">
      <c r="A77" s="12">
        <v>0</v>
      </c>
      <c r="B77" s="12">
        <v>0</v>
      </c>
      <c r="C77" s="12">
        <v>0</v>
      </c>
      <c r="D77" s="12">
        <v>0</v>
      </c>
      <c r="E77" s="12">
        <f ca="1">-INDEX('Flow probs &amp; rates'!$P$5:$P$5999,UsefulSeries!$E70,0)*(INDEX('Flow probs &amp; rates'!$Q$5:$Q$5999,UsefulSeries!$E70,0))/INDEX('Flow probs &amp; rates'!$G$4:$G$5999,UsefulSeries!$E70,0)</f>
        <v>-1.1314071653761287E-3</v>
      </c>
      <c r="F77" s="12">
        <f ca="1">INDEX('Flow probs &amp; rates'!$Q$5:$Q$5999,UsefulSeries!$E70,0)*(1-INDEX('Flow probs &amp; rates'!$Q$5:$Q$5999,UsefulSeries!$E70,0))/INDEX('Flow probs &amp; rates'!$G$4:$G$5999,UsefulSeries!$E70,0)</f>
        <v>5.5113251021352699E-2</v>
      </c>
      <c r="G77" s="12"/>
      <c r="H77" s="12"/>
      <c r="I77" s="12">
        <f ca="1">INDEX('Flow probs &amp; rates'!$Q$5:$Q$5999,UsefulSeries!$E70)</f>
        <v>1.8968643005382396E-2</v>
      </c>
      <c r="J77" s="12"/>
      <c r="K77" s="12"/>
      <c r="L77" s="12">
        <f>INDEX('Flow probs &amp; rates'!$G$4:$G$5999,UsefulSeries!$E70)</f>
        <v>0.33764717636974595</v>
      </c>
      <c r="M77" s="12"/>
      <c r="N77" s="12">
        <f>INDEX('Flow probs &amp; rates'!$F$5:$F$5999,UsefulSeries!$G74)-INDEX('Flow probs &amp; rates'!$F$4:$F$5999,UsefulSeries!$G74)</f>
        <v>-7.6771260531173502E-4</v>
      </c>
      <c r="O77" s="12"/>
      <c r="P77" s="12">
        <f ca="1"/>
        <v>0</v>
      </c>
      <c r="Q77" s="12">
        <f ca="1"/>
        <v>0</v>
      </c>
      <c r="R77" s="12">
        <f ca="1"/>
        <v>0</v>
      </c>
      <c r="S77" s="12">
        <f ca="1"/>
        <v>0</v>
      </c>
      <c r="T77" s="12">
        <f ca="1"/>
        <v>0.35138931259907852</v>
      </c>
      <c r="U77" s="12">
        <f ca="1"/>
        <v>18.151670348724739</v>
      </c>
      <c r="V77" s="12"/>
      <c r="W77" s="12"/>
      <c r="X77" s="12"/>
      <c r="Y77" s="12"/>
      <c r="Z77" s="12"/>
      <c r="AA77" s="12"/>
      <c r="AB77" s="12"/>
      <c r="AC77" s="12"/>
      <c r="AD77" s="12"/>
      <c r="AE77" s="12">
        <v>0.62482736808813455</v>
      </c>
      <c r="AF77" s="12">
        <v>0</v>
      </c>
      <c r="AG77" s="12">
        <v>-3.9317906278003266E-2</v>
      </c>
      <c r="AH77" s="12">
        <v>-3.9317906278003266E-2</v>
      </c>
      <c r="AI77" s="12">
        <v>0</v>
      </c>
      <c r="AJ77" s="12">
        <v>0.33585472563386221</v>
      </c>
      <c r="AK77" s="12"/>
      <c r="AL77" s="12"/>
      <c r="AM77" s="12"/>
      <c r="AN77" s="12">
        <f t="shared" si="18"/>
        <v>0.62482736808813455</v>
      </c>
      <c r="AO77" s="12">
        <f t="shared" si="19"/>
        <v>0</v>
      </c>
      <c r="AP77" s="12">
        <f t="shared" si="20"/>
        <v>-3.9317906278003266E-2</v>
      </c>
      <c r="AQ77" s="12">
        <f t="shared" si="21"/>
        <v>-3.9317906278003266E-2</v>
      </c>
      <c r="AR77" s="12">
        <f t="shared" si="22"/>
        <v>0</v>
      </c>
      <c r="AS77" s="12">
        <f t="shared" si="23"/>
        <v>0.33585472563386221</v>
      </c>
      <c r="AT77" s="12">
        <f t="shared" si="24"/>
        <v>0</v>
      </c>
      <c r="AU77" s="12">
        <f t="shared" si="25"/>
        <v>0</v>
      </c>
      <c r="AV77" s="12"/>
      <c r="AW77" s="12"/>
      <c r="AX77" s="12">
        <f>INDEX('Margin error adjustment'!N$7:N$6003,UsefulSeries!$K68)</f>
        <v>1.5727990392631064E-3</v>
      </c>
      <c r="AY77" s="12"/>
      <c r="AZ77" s="12"/>
      <c r="BA77" s="12"/>
      <c r="BB77" s="12">
        <f t="shared" si="26"/>
        <v>1.5727990392631064E-3</v>
      </c>
      <c r="BC77" s="12"/>
      <c r="BD77" s="38">
        <f ca="1"/>
        <v>4.3781654011984514E-2</v>
      </c>
    </row>
    <row r="78" spans="1:56" x14ac:dyDescent="0.35">
      <c r="A78" s="12">
        <f ca="1">INDEX('Flow probs &amp; rates'!$K$5:$K$5999,UsefulSeries!$E76,0)*(1-INDEX('Flow probs &amp; rates'!$K$5:$K$5999,UsefulSeries!$E76,0))/INDEX('Flow probs &amp; rates'!$E$4:$E$5999,UsefulSeries!$E76,0)</f>
        <v>2.6546153135226711E-2</v>
      </c>
      <c r="B78" s="12">
        <f ca="1">-INDEX('Flow probs &amp; rates'!$K$5:$K$5999,UsefulSeries!$E76,0)*(INDEX('Flow probs &amp; rates'!$L$5:$L$5999,UsefulSeries!$E76,0))/INDEX('Flow probs &amp; rates'!$E$4:$E$5999,UsefulSeries!$E76,0)</f>
        <v>-3.3496859000729952E-4</v>
      </c>
      <c r="C78" s="12">
        <v>0</v>
      </c>
      <c r="D78" s="12">
        <v>0</v>
      </c>
      <c r="E78" s="12">
        <v>0</v>
      </c>
      <c r="F78" s="12">
        <v>0</v>
      </c>
      <c r="G78" s="12"/>
      <c r="H78" s="12"/>
      <c r="I78" s="12">
        <f ca="1">INDEX('Flow probs &amp; rates'!$K$5:$K$5999,UsefulSeries!$E76)</f>
        <v>1.6708053972383063E-2</v>
      </c>
      <c r="J78" s="12"/>
      <c r="K78" s="12">
        <f>-INDEX('Flow probs &amp; rates'!$E$4:$E$5999,UsefulSeries!$E76)</f>
        <v>-0.61888043895286193</v>
      </c>
      <c r="L78" s="12">
        <f>INDEX('Flow probs &amp; rates'!$E$4:$E$5999,UsefulSeries!$E76)</f>
        <v>0.61888043895286193</v>
      </c>
      <c r="M78" s="12"/>
      <c r="N78" s="12">
        <f>INDEX('Flow probs &amp; rates'!$E$5:$E$5999,UsefulSeries!$G76)-INDEX('Flow probs &amp; rates'!$E$4:$E$5999,UsefulSeries!$G76)</f>
        <v>9.3166029492508518E-4</v>
      </c>
      <c r="O78" s="12"/>
      <c r="P78" s="12">
        <f t="array" aca="1" ref="P78:U83" ca="1">MINVERSE(A78:F83)</f>
        <v>37.678284956698711</v>
      </c>
      <c r="Q78" s="12">
        <f ca="1"/>
        <v>0.63743986631197103</v>
      </c>
      <c r="R78" s="12">
        <f ca="1"/>
        <v>0</v>
      </c>
      <c r="S78" s="12">
        <f ca="1"/>
        <v>0</v>
      </c>
      <c r="T78" s="12">
        <f ca="1"/>
        <v>0</v>
      </c>
      <c r="U78" s="12">
        <f ca="1"/>
        <v>0</v>
      </c>
      <c r="V78" s="12"/>
      <c r="W78" s="12">
        <f ca="1">INDEX(P$6:P$6003,UsefulSeries!$I76)</f>
        <v>39.555564355185076</v>
      </c>
      <c r="X78" s="12">
        <f ca="1">INDEX(Q$6:Q$6003,UsefulSeries!$I76)</f>
        <v>0.64139861920616703</v>
      </c>
      <c r="Y78" s="12">
        <f ca="1">INDEX(R$6:R$6003,UsefulSeries!$I76)</f>
        <v>0</v>
      </c>
      <c r="Z78" s="12">
        <f ca="1">INDEX(S$6:S$6003,UsefulSeries!$I76)</f>
        <v>0</v>
      </c>
      <c r="AA78" s="12">
        <f ca="1">INDEX(T$6:T$6003,UsefulSeries!$I76)</f>
        <v>0</v>
      </c>
      <c r="AB78" s="12">
        <f ca="1">INDEX(U$6:U$6003,UsefulSeries!$I76)</f>
        <v>0</v>
      </c>
      <c r="AC78" s="12">
        <f>INDEX( K$6:K$6003,UsefulSeries!$I76)</f>
        <v>-0.62308291901912871</v>
      </c>
      <c r="AD78" s="12">
        <f>INDEX(L$6:L$6003,UsefulSeries!$I76)</f>
        <v>0.62308291901912871</v>
      </c>
      <c r="AE78" s="12"/>
      <c r="AF78" s="12"/>
      <c r="AG78" s="12"/>
      <c r="AH78" s="12"/>
      <c r="AI78" s="12"/>
      <c r="AJ78" s="12"/>
      <c r="AK78" s="12"/>
      <c r="AL78" s="12"/>
      <c r="AM78" s="12"/>
      <c r="AN78" s="12">
        <f t="shared" ca="1" si="18"/>
        <v>39.555564355185076</v>
      </c>
      <c r="AO78" s="12">
        <f t="shared" ca="1" si="19"/>
        <v>0.64139861920616703</v>
      </c>
      <c r="AP78" s="12">
        <f t="shared" ca="1" si="20"/>
        <v>0</v>
      </c>
      <c r="AQ78" s="12">
        <f t="shared" ca="1" si="21"/>
        <v>0</v>
      </c>
      <c r="AR78" s="12">
        <f t="shared" ca="1" si="22"/>
        <v>0</v>
      </c>
      <c r="AS78" s="12">
        <f t="shared" ca="1" si="23"/>
        <v>0</v>
      </c>
      <c r="AT78" s="12">
        <f t="shared" si="24"/>
        <v>-0.62308291901912871</v>
      </c>
      <c r="AU78" s="12">
        <f t="shared" si="25"/>
        <v>0.62308291901912871</v>
      </c>
      <c r="AV78" s="12"/>
      <c r="AW78" s="12">
        <f ca="1">INDEX(I$6:I$6003,UsefulSeries!$I76)</f>
        <v>1.6011724965313705E-2</v>
      </c>
      <c r="AX78" s="12"/>
      <c r="AY78" s="12"/>
      <c r="AZ78" s="12">
        <f t="array" aca="1" ref="AZ78:AZ83" ca="1">MMULT(W78:AB83,AW78:AW83)</f>
        <v>0.64139861920616692</v>
      </c>
      <c r="BA78" s="12"/>
      <c r="BB78" s="12">
        <f t="shared" ca="1" si="26"/>
        <v>0.64139861920616692</v>
      </c>
      <c r="BC78" s="12"/>
      <c r="BD78" s="38">
        <f t="array" aca="1" ref="BD78:BD85" ca="1">MMULT(MINVERSE(AN78:AU85),BB78:BB85)</f>
        <v>1.5050711295345002E-2</v>
      </c>
    </row>
    <row r="79" spans="1:56" x14ac:dyDescent="0.35">
      <c r="A79" s="12">
        <f ca="1">-INDEX('Flow probs &amp; rates'!$K$5:$K$5999,UsefulSeries!$E76,0)*(INDEX('Flow probs &amp; rates'!$L$5:$L$5999,UsefulSeries!$E76,0))/INDEX('Flow probs &amp; rates'!$E$4:$E$5999,UsefulSeries!$E76,0)</f>
        <v>-3.3496859000729952E-4</v>
      </c>
      <c r="B79" s="12">
        <f ca="1">INDEX('Flow probs &amp; rates'!$L$5:$L$5999,UsefulSeries!$E76,0)*(1-INDEX('Flow probs &amp; rates'!$L$5:$L$5999,UsefulSeries!$E76,0))/INDEX('Flow probs &amp; rates'!$E$4:$E$5999,UsefulSeries!$E76,0)</f>
        <v>1.9799580561002623E-2</v>
      </c>
      <c r="C79" s="12">
        <v>0</v>
      </c>
      <c r="D79" s="12">
        <v>0</v>
      </c>
      <c r="E79" s="12">
        <v>0</v>
      </c>
      <c r="F79" s="12">
        <v>0</v>
      </c>
      <c r="G79" s="12"/>
      <c r="H79" s="12"/>
      <c r="I79" s="12">
        <f ca="1">INDEX('Flow probs &amp; rates'!$L$5:$L$5999,UsefulSeries!$E76)</f>
        <v>1.2407519652605651E-2</v>
      </c>
      <c r="J79" s="12"/>
      <c r="K79" s="12">
        <f>-INDEX('Flow probs &amp; rates'!$E$4:$E$5999,UsefulSeries!$E76)</f>
        <v>-0.61888043895286193</v>
      </c>
      <c r="L79" s="12"/>
      <c r="M79" s="12"/>
      <c r="N79" s="12">
        <f>INDEX('Flow probs &amp; rates'!$F$5:$F$5999,UsefulSeries!$G76)-INDEX('Flow probs &amp; rates'!$F$4:$F$5999,UsefulSeries!$G76)</f>
        <v>-6.8790010740423652E-4</v>
      </c>
      <c r="O79" s="12"/>
      <c r="P79" s="12">
        <f ca="1"/>
        <v>0.63743986631197103</v>
      </c>
      <c r="Q79" s="12">
        <f ca="1"/>
        <v>50.516904600659053</v>
      </c>
      <c r="R79" s="12">
        <f ca="1"/>
        <v>0</v>
      </c>
      <c r="S79" s="12">
        <f ca="1"/>
        <v>0</v>
      </c>
      <c r="T79" s="12">
        <f ca="1"/>
        <v>0</v>
      </c>
      <c r="U79" s="12">
        <f ca="1"/>
        <v>0</v>
      </c>
      <c r="V79" s="12"/>
      <c r="W79" s="12">
        <f ca="1">INDEX(P$7:P$6003,UsefulSeries!$I76)</f>
        <v>0.64139861920616692</v>
      </c>
      <c r="X79" s="12">
        <f ca="1">INDEX(Q$7:Q$6003,UsefulSeries!$I76)</f>
        <v>50.312584750697404</v>
      </c>
      <c r="Y79" s="12">
        <f ca="1">INDEX(R$7:R$6003,UsefulSeries!$I76)</f>
        <v>0</v>
      </c>
      <c r="Z79" s="12">
        <f ca="1">INDEX(S$7:S$6003,UsefulSeries!$I76)</f>
        <v>0</v>
      </c>
      <c r="AA79" s="12">
        <f ca="1">INDEX(T$7:T$6003,UsefulSeries!$I76)</f>
        <v>0</v>
      </c>
      <c r="AB79" s="12">
        <f ca="1">INDEX(U$7:U$6003,UsefulSeries!$I76)</f>
        <v>0</v>
      </c>
      <c r="AC79" s="12">
        <f>INDEX( K$7:K$6003,UsefulSeries!$I76,1)</f>
        <v>-0.62308291901912871</v>
      </c>
      <c r="AD79" s="12">
        <f>INDEX(L$7:L$6003,UsefulSeries!$I76,1)</f>
        <v>0</v>
      </c>
      <c r="AE79" s="12"/>
      <c r="AF79" s="12"/>
      <c r="AG79" s="12"/>
      <c r="AH79" s="12"/>
      <c r="AI79" s="12"/>
      <c r="AJ79" s="12"/>
      <c r="AK79" s="12"/>
      <c r="AL79" s="12"/>
      <c r="AM79" s="12"/>
      <c r="AN79" s="12">
        <f t="shared" ca="1" si="18"/>
        <v>0.64139861920616692</v>
      </c>
      <c r="AO79" s="12">
        <f t="shared" ca="1" si="19"/>
        <v>50.312584750697404</v>
      </c>
      <c r="AP79" s="12">
        <f t="shared" ca="1" si="20"/>
        <v>0</v>
      </c>
      <c r="AQ79" s="12">
        <f t="shared" ca="1" si="21"/>
        <v>0</v>
      </c>
      <c r="AR79" s="12">
        <f t="shared" ca="1" si="22"/>
        <v>0</v>
      </c>
      <c r="AS79" s="12">
        <f t="shared" ca="1" si="23"/>
        <v>0</v>
      </c>
      <c r="AT79" s="12">
        <f t="shared" si="24"/>
        <v>-0.62308291901912871</v>
      </c>
      <c r="AU79" s="12">
        <f t="shared" si="25"/>
        <v>0</v>
      </c>
      <c r="AV79" s="12"/>
      <c r="AW79" s="12">
        <f ca="1">INDEX(I$7:I$6003,UsefulSeries!$I76)</f>
        <v>1.2544152204654074E-2</v>
      </c>
      <c r="AX79" s="12"/>
      <c r="AY79" s="12"/>
      <c r="AZ79" s="12">
        <f ca="1"/>
        <v>0.64139861920616692</v>
      </c>
      <c r="BA79" s="12"/>
      <c r="BB79" s="12">
        <f t="shared" ca="1" si="26"/>
        <v>0.64139861920616692</v>
      </c>
      <c r="BC79" s="12"/>
      <c r="BD79" s="38">
        <f ca="1"/>
        <v>1.2522202473992192E-2</v>
      </c>
    </row>
    <row r="80" spans="1:56" x14ac:dyDescent="0.35">
      <c r="A80" s="12">
        <v>0</v>
      </c>
      <c r="B80" s="12">
        <v>0</v>
      </c>
      <c r="C80" s="12">
        <f ca="1">INDEX('Flow probs &amp; rates'!$M$5:$M$5999,UsefulSeries!$E76,0)*(1-INDEX('Flow probs &amp; rates'!$M$5:$M$5999,UsefulSeries!$E76,0))/INDEX('Flow probs &amp; rates'!$F$4:$F$5999,UsefulSeries!$E76,0)</f>
        <v>4.0703164950319177</v>
      </c>
      <c r="D80" s="12">
        <f ca="1">-INDEX('Flow probs &amp; rates'!$M$5:$M$5999,UsefulSeries!$E76,0)*(INDEX('Flow probs &amp; rates'!$O$5:$O$5999,UsefulSeries!$E76,0))/INDEX('Flow probs &amp; rates'!$F$4:$F$5999,UsefulSeries!$E76,0)</f>
        <v>-0.5515176815835533</v>
      </c>
      <c r="E80" s="12">
        <v>0</v>
      </c>
      <c r="F80" s="12">
        <v>0</v>
      </c>
      <c r="G80" s="12"/>
      <c r="H80" s="12"/>
      <c r="I80" s="12">
        <f ca="1">INDEX('Flow probs &amp; rates'!$M$5:$M$5999,UsefulSeries!$E76)</f>
        <v>0.22945718547574323</v>
      </c>
      <c r="J80" s="12"/>
      <c r="K80" s="12">
        <f>INDEX('Flow probs &amp; rates'!$F$4:$F$5999,UsefulSeries!$E76)</f>
        <v>4.3438043632503115E-2</v>
      </c>
      <c r="L80" s="12">
        <f>-INDEX('Flow probs &amp; rates'!$F$4:$F$5999,UsefulSeries!$E76)</f>
        <v>-4.3438043632503115E-2</v>
      </c>
      <c r="M80" s="12"/>
      <c r="N80" s="12">
        <f>INDEX('Flow probs &amp; rates'!$E$5:$E$5999,UsefulSeries!$G78)-INDEX('Flow probs &amp; rates'!$E$4:$E$5999,UsefulSeries!$G78)</f>
        <v>-8.246554756184965E-4</v>
      </c>
      <c r="O80" s="12"/>
      <c r="P80" s="12">
        <f ca="1"/>
        <v>0</v>
      </c>
      <c r="Q80" s="12">
        <f ca="1"/>
        <v>0</v>
      </c>
      <c r="R80" s="12">
        <f ca="1"/>
        <v>0.25451679044859771</v>
      </c>
      <c r="S80" s="12">
        <f ca="1"/>
        <v>6.5208952725228128E-2</v>
      </c>
      <c r="T80" s="12">
        <f ca="1"/>
        <v>0</v>
      </c>
      <c r="U80" s="12">
        <f ca="1"/>
        <v>0</v>
      </c>
      <c r="V80" s="12"/>
      <c r="W80" s="12">
        <f ca="1">INDEX(P$8:P$6003,UsefulSeries!$I76)</f>
        <v>0</v>
      </c>
      <c r="X80" s="12">
        <f ca="1">INDEX(Q$8:Q$6003,UsefulSeries!$I76)</f>
        <v>0</v>
      </c>
      <c r="Y80" s="12">
        <f ca="1">INDEX(R$8:R$6003,UsefulSeries!$I76)</f>
        <v>0.24076876446615092</v>
      </c>
      <c r="Z80" s="12">
        <f ca="1">INDEX(S$8:S$6003,UsefulSeries!$I76)</f>
        <v>6.2557033293338199E-2</v>
      </c>
      <c r="AA80" s="12">
        <f ca="1">INDEX(T$8:T$6003,UsefulSeries!$I76)</f>
        <v>0</v>
      </c>
      <c r="AB80" s="12">
        <f ca="1">INDEX(U$8:U$6003,UsefulSeries!$I76)</f>
        <v>0</v>
      </c>
      <c r="AC80" s="12">
        <f>INDEX( K$8:K$6003,UsefulSeries!$I76)</f>
        <v>4.0890705317266372E-2</v>
      </c>
      <c r="AD80" s="12">
        <f>INDEX(L$8:L$6003,UsefulSeries!$I76)</f>
        <v>-4.0890705317266372E-2</v>
      </c>
      <c r="AE80" s="12"/>
      <c r="AF80" s="12"/>
      <c r="AG80" s="12"/>
      <c r="AH80" s="12"/>
      <c r="AI80" s="12"/>
      <c r="AJ80" s="12"/>
      <c r="AK80" s="12"/>
      <c r="AL80" s="12"/>
      <c r="AM80" s="12"/>
      <c r="AN80" s="12">
        <f t="shared" ca="1" si="18"/>
        <v>0</v>
      </c>
      <c r="AO80" s="12">
        <f t="shared" ca="1" si="19"/>
        <v>0</v>
      </c>
      <c r="AP80" s="12">
        <f t="shared" ca="1" si="20"/>
        <v>0.24076876446615092</v>
      </c>
      <c r="AQ80" s="12">
        <f t="shared" ca="1" si="21"/>
        <v>6.2557033293338199E-2</v>
      </c>
      <c r="AR80" s="12">
        <f t="shared" ca="1" si="22"/>
        <v>0</v>
      </c>
      <c r="AS80" s="12">
        <f t="shared" ca="1" si="23"/>
        <v>0</v>
      </c>
      <c r="AT80" s="12">
        <f t="shared" si="24"/>
        <v>4.0890705317266372E-2</v>
      </c>
      <c r="AU80" s="12">
        <f t="shared" si="25"/>
        <v>-4.0890705317266372E-2</v>
      </c>
      <c r="AV80" s="12"/>
      <c r="AW80" s="12">
        <f ca="1">INDEX(I$8:I$6003,UsefulSeries!$I76)</f>
        <v>0.22945013242486528</v>
      </c>
      <c r="AX80" s="12"/>
      <c r="AY80" s="12"/>
      <c r="AZ80" s="12">
        <f ca="1"/>
        <v>6.2557033293338199E-2</v>
      </c>
      <c r="BA80" s="12"/>
      <c r="BB80" s="12">
        <f t="shared" ca="1" si="26"/>
        <v>6.2557033293338199E-2</v>
      </c>
      <c r="BC80" s="12"/>
      <c r="BD80" s="38">
        <f ca="1"/>
        <v>0.23867774030407723</v>
      </c>
    </row>
    <row r="81" spans="1:56" x14ac:dyDescent="0.35">
      <c r="A81" s="12">
        <v>0</v>
      </c>
      <c r="B81" s="12">
        <v>0</v>
      </c>
      <c r="C81" s="12">
        <f ca="1">-INDEX('Flow probs &amp; rates'!$M$5:$M$5999,UsefulSeries!$E76,0)*(INDEX('Flow probs &amp; rates'!$O$5:$O$5999,UsefulSeries!$E76,0))/INDEX('Flow probs &amp; rates'!$F$4:$F$5999,UsefulSeries!$E76,0)</f>
        <v>-0.5515176815835533</v>
      </c>
      <c r="D81" s="12">
        <f ca="1">INDEX('Flow probs &amp; rates'!$O$5:$O$5999,UsefulSeries!$E76,0)*(1-INDEX('Flow probs &amp; rates'!$O$5:$O$5999,UsefulSeries!$E76,0))/INDEX('Flow probs &amp; rates'!$F$4:$F$5999,UsefulSeries!$E76,0)</f>
        <v>2.1526263546016273</v>
      </c>
      <c r="E81" s="12">
        <v>0</v>
      </c>
      <c r="F81" s="12">
        <v>0</v>
      </c>
      <c r="G81" s="12"/>
      <c r="H81" s="12"/>
      <c r="I81" s="12">
        <f ca="1">INDEX('Flow probs &amp; rates'!$O$5:$O$5999,UsefulSeries!$E76)</f>
        <v>0.10440661976678833</v>
      </c>
      <c r="J81" s="12"/>
      <c r="K81" s="12"/>
      <c r="L81" s="12">
        <f>-INDEX('Flow probs &amp; rates'!$F$4:$F$5999,UsefulSeries!$E76)</f>
        <v>-4.3438043632503115E-2</v>
      </c>
      <c r="M81" s="12"/>
      <c r="N81" s="12">
        <f>INDEX('Flow probs &amp; rates'!$F$5:$F$5999,UsefulSeries!$G78)-INDEX('Flow probs &amp; rates'!$F$4:$F$5999,UsefulSeries!$G78)</f>
        <v>2.4180741471462042E-4</v>
      </c>
      <c r="O81" s="12"/>
      <c r="P81" s="12">
        <f ca="1"/>
        <v>0</v>
      </c>
      <c r="Q81" s="12">
        <f ca="1"/>
        <v>0</v>
      </c>
      <c r="R81" s="12">
        <f ca="1"/>
        <v>6.5208952725228128E-2</v>
      </c>
      <c r="S81" s="12">
        <f ca="1"/>
        <v>0.48125578701150323</v>
      </c>
      <c r="T81" s="12">
        <f ca="1"/>
        <v>0</v>
      </c>
      <c r="U81" s="12">
        <f ca="1"/>
        <v>0</v>
      </c>
      <c r="V81" s="12"/>
      <c r="W81" s="12">
        <f ca="1">INDEX(P$9:P$6003,UsefulSeries!$I76)</f>
        <v>0</v>
      </c>
      <c r="X81" s="12">
        <f ca="1">INDEX(Q$9:Q$6003,UsefulSeries!$I76)</f>
        <v>0</v>
      </c>
      <c r="Y81" s="12">
        <f ca="1">INDEX(R$9:R$6003,UsefulSeries!$I76)</f>
        <v>6.2557033293338185E-2</v>
      </c>
      <c r="Z81" s="12">
        <f ca="1">INDEX(S$9:S$6003,UsefulSeries!$I76)</f>
        <v>0.41236397946289138</v>
      </c>
      <c r="AA81" s="12">
        <f ca="1">INDEX(T$9:T$6003,UsefulSeries!$I76)</f>
        <v>0</v>
      </c>
      <c r="AB81" s="12">
        <f ca="1">INDEX(U$9:U$6003,UsefulSeries!$I76)</f>
        <v>0</v>
      </c>
      <c r="AC81" s="12">
        <f>INDEX( K$9:K$6003,UsefulSeries!$I76)</f>
        <v>0</v>
      </c>
      <c r="AD81" s="12">
        <f>INDEX(L$9:L$6003,UsefulSeries!$I76)</f>
        <v>-4.0890705317266372E-2</v>
      </c>
      <c r="AE81" s="12"/>
      <c r="AF81" s="12"/>
      <c r="AG81" s="12"/>
      <c r="AH81" s="12"/>
      <c r="AI81" s="12"/>
      <c r="AJ81" s="12"/>
      <c r="AK81" s="12"/>
      <c r="AL81" s="12"/>
      <c r="AM81" s="12"/>
      <c r="AN81" s="12">
        <f t="shared" ca="1" si="18"/>
        <v>0</v>
      </c>
      <c r="AO81" s="12">
        <f t="shared" ca="1" si="19"/>
        <v>0</v>
      </c>
      <c r="AP81" s="12">
        <f t="shared" ca="1" si="20"/>
        <v>6.2557033293338185E-2</v>
      </c>
      <c r="AQ81" s="12">
        <f t="shared" ca="1" si="21"/>
        <v>0.41236397946289138</v>
      </c>
      <c r="AR81" s="12">
        <f t="shared" ca="1" si="22"/>
        <v>0</v>
      </c>
      <c r="AS81" s="12">
        <f t="shared" ca="1" si="23"/>
        <v>0</v>
      </c>
      <c r="AT81" s="12">
        <f t="shared" si="24"/>
        <v>0</v>
      </c>
      <c r="AU81" s="12">
        <f t="shared" si="25"/>
        <v>-4.0890705317266372E-2</v>
      </c>
      <c r="AV81" s="12"/>
      <c r="AW81" s="12">
        <f ca="1">INDEX(I$9:I$6003,UsefulSeries!$I76)</f>
        <v>0.1168950638774521</v>
      </c>
      <c r="AX81" s="12"/>
      <c r="AY81" s="12"/>
      <c r="AZ81" s="12">
        <f ca="1"/>
        <v>6.2557033293338199E-2</v>
      </c>
      <c r="BA81" s="12"/>
      <c r="BB81" s="12">
        <f t="shared" ca="1" si="26"/>
        <v>6.2557033293338199E-2</v>
      </c>
      <c r="BC81" s="12"/>
      <c r="BD81" s="38">
        <f ca="1"/>
        <v>0.12127331290911626</v>
      </c>
    </row>
    <row r="82" spans="1:56" x14ac:dyDescent="0.35">
      <c r="A82" s="12">
        <v>0</v>
      </c>
      <c r="B82" s="12">
        <v>0</v>
      </c>
      <c r="C82" s="12">
        <v>0</v>
      </c>
      <c r="D82" s="12">
        <v>0</v>
      </c>
      <c r="E82" s="12">
        <f ca="1">INDEX('Flow probs &amp; rates'!$P$5:$P$5999,UsefulSeries!$E76,0)*(1-INDEX('Flow probs &amp; rates'!$P$5:$P$5999,UsefulSeries!$E76,0))/INDEX('Flow probs &amp; rates'!$G$4:$G$5999,UsefulSeries!$E76,0)</f>
        <v>5.6780256379895012E-2</v>
      </c>
      <c r="F82" s="12">
        <f ca="1">-INDEX('Flow probs &amp; rates'!$P$5:$P$5999,UsefulSeries!$E76,0)*(INDEX('Flow probs &amp; rates'!$Q$5:$Q$5999,UsefulSeries!$E76,0))/INDEX('Flow probs &amp; rates'!$G$4:$G$5999,UsefulSeries!$E76,0)</f>
        <v>-1.1103684524265463E-3</v>
      </c>
      <c r="G82" s="12"/>
      <c r="H82" s="12"/>
      <c r="I82" s="12">
        <f ca="1">INDEX('Flow probs &amp; rates'!$P$5:$P$5999,UsefulSeries!$E76)</f>
        <v>1.955608353685542E-2</v>
      </c>
      <c r="J82" s="12"/>
      <c r="K82" s="12">
        <f>INDEX('Flow probs &amp; rates'!$G$4:$G$5999,UsefulSeries!$E76)</f>
        <v>0.33768151741463492</v>
      </c>
      <c r="L82" s="12"/>
      <c r="M82" s="12"/>
      <c r="N82" s="12">
        <f>INDEX('Flow probs &amp; rates'!$E$5:$E$5999,UsefulSeries!$G80)-INDEX('Flow probs &amp; rates'!$E$4:$E$5999,UsefulSeries!$G80)</f>
        <v>2.8177874913768441E-3</v>
      </c>
      <c r="O82" s="12"/>
      <c r="P82" s="12">
        <f ca="1"/>
        <v>0</v>
      </c>
      <c r="Q82" s="12">
        <f ca="1"/>
        <v>0</v>
      </c>
      <c r="R82" s="12">
        <f ca="1"/>
        <v>0</v>
      </c>
      <c r="S82" s="12">
        <f ca="1"/>
        <v>0</v>
      </c>
      <c r="T82" s="12">
        <f ca="1"/>
        <v>17.618625228159875</v>
      </c>
      <c r="U82" s="12">
        <f ca="1"/>
        <v>0.35128656199801894</v>
      </c>
      <c r="V82" s="12"/>
      <c r="W82" s="12">
        <f ca="1">INDEX(P$10:P$6003,UsefulSeries!$I76)</f>
        <v>0</v>
      </c>
      <c r="X82" s="12">
        <f ca="1">INDEX(Q$10:Q$6003,UsefulSeries!$I76)</f>
        <v>0</v>
      </c>
      <c r="Y82" s="12">
        <f ca="1">INDEX(R$10:R$6003,UsefulSeries!$I76)</f>
        <v>0</v>
      </c>
      <c r="Z82" s="12">
        <f ca="1">INDEX(S$10:S$6003,UsefulSeries!$I76)</f>
        <v>0</v>
      </c>
      <c r="AA82" s="12">
        <f ca="1">INDEX(T$10:T$6003,UsefulSeries!$I76)</f>
        <v>17.515242023231675</v>
      </c>
      <c r="AB82" s="12">
        <f ca="1">INDEX(U$10:U$6003,UsefulSeries!$I76)</f>
        <v>0.34952188930746625</v>
      </c>
      <c r="AC82" s="12">
        <f>INDEX( K$10:K$6003,UsefulSeries!$I76)</f>
        <v>0.33602637566360494</v>
      </c>
      <c r="AD82" s="12">
        <f>INDEX(L$10:L$6003,UsefulSeries!$I76)</f>
        <v>0</v>
      </c>
      <c r="AE82" s="12"/>
      <c r="AF82" s="12"/>
      <c r="AG82" s="12"/>
      <c r="AH82" s="12"/>
      <c r="AI82" s="12"/>
      <c r="AJ82" s="12"/>
      <c r="AK82" s="12"/>
      <c r="AL82" s="12"/>
      <c r="AM82" s="12"/>
      <c r="AN82" s="12">
        <f t="shared" ca="1" si="18"/>
        <v>0</v>
      </c>
      <c r="AO82" s="12">
        <f t="shared" ca="1" si="19"/>
        <v>0</v>
      </c>
      <c r="AP82" s="12">
        <f t="shared" ca="1" si="20"/>
        <v>0</v>
      </c>
      <c r="AQ82" s="12">
        <f t="shared" ca="1" si="21"/>
        <v>0</v>
      </c>
      <c r="AR82" s="12">
        <f t="shared" ca="1" si="22"/>
        <v>17.515242023231675</v>
      </c>
      <c r="AS82" s="12">
        <f t="shared" ca="1" si="23"/>
        <v>0.34952188930746625</v>
      </c>
      <c r="AT82" s="12">
        <f t="shared" si="24"/>
        <v>0.33602637566360494</v>
      </c>
      <c r="AU82" s="12">
        <f t="shared" si="25"/>
        <v>0</v>
      </c>
      <c r="AV82" s="12"/>
      <c r="AW82" s="12">
        <f ca="1">INDEX(I$10:I$6003,UsefulSeries!$I76)</f>
        <v>1.9575431327202165E-2</v>
      </c>
      <c r="AX82" s="12"/>
      <c r="AY82" s="12"/>
      <c r="AZ82" s="12">
        <f ca="1"/>
        <v>0.34952188930746619</v>
      </c>
      <c r="BA82" s="12"/>
      <c r="BB82" s="12">
        <f t="shared" ca="1" si="26"/>
        <v>0.34952188930746619</v>
      </c>
      <c r="BC82" s="12"/>
      <c r="BD82" s="38">
        <f ca="1"/>
        <v>1.9650147034846105E-2</v>
      </c>
    </row>
    <row r="83" spans="1:56" x14ac:dyDescent="0.35">
      <c r="A83" s="12">
        <v>0</v>
      </c>
      <c r="B83" s="12">
        <v>0</v>
      </c>
      <c r="C83" s="12">
        <v>0</v>
      </c>
      <c r="D83" s="12">
        <v>0</v>
      </c>
      <c r="E83" s="12">
        <f ca="1">-INDEX('Flow probs &amp; rates'!$P$5:$P$5999,UsefulSeries!$E76,0)*(INDEX('Flow probs &amp; rates'!$Q$5:$Q$5999,UsefulSeries!$E76,0))/INDEX('Flow probs &amp; rates'!$G$4:$G$5999,UsefulSeries!$E76,0)</f>
        <v>-1.1103684524265463E-3</v>
      </c>
      <c r="F83" s="12">
        <f ca="1">INDEX('Flow probs &amp; rates'!$Q$5:$Q$5999,UsefulSeries!$E76,0)*(1-INDEX('Flow probs &amp; rates'!$Q$5:$Q$5999,UsefulSeries!$E76,0))/INDEX('Flow probs &amp; rates'!$G$4:$G$5999,UsefulSeries!$E76,0)</f>
        <v>5.5690048367365422E-2</v>
      </c>
      <c r="G83" s="12"/>
      <c r="H83" s="12"/>
      <c r="I83" s="12">
        <f ca="1">INDEX('Flow probs &amp; rates'!$Q$5:$Q$5999,UsefulSeries!$E76)</f>
        <v>1.9173108112271207E-2</v>
      </c>
      <c r="J83" s="12"/>
      <c r="K83" s="12"/>
      <c r="L83" s="12">
        <f>INDEX('Flow probs &amp; rates'!$G$4:$G$5999,UsefulSeries!$E76)</f>
        <v>0.33768151741463492</v>
      </c>
      <c r="M83" s="12"/>
      <c r="N83" s="12">
        <f>INDEX('Flow probs &amp; rates'!$F$5:$F$5999,UsefulSeries!$G80)-INDEX('Flow probs &amp; rates'!$F$4:$F$5999,UsefulSeries!$G80)</f>
        <v>1.6409102113832535E-4</v>
      </c>
      <c r="O83" s="12"/>
      <c r="P83" s="12">
        <f ca="1"/>
        <v>0</v>
      </c>
      <c r="Q83" s="12">
        <f ca="1"/>
        <v>0</v>
      </c>
      <c r="R83" s="12">
        <f ca="1"/>
        <v>0</v>
      </c>
      <c r="S83" s="12">
        <f ca="1"/>
        <v>0</v>
      </c>
      <c r="T83" s="12">
        <f ca="1"/>
        <v>0.35128656199801894</v>
      </c>
      <c r="U83" s="12">
        <f ca="1"/>
        <v>17.963533644593426</v>
      </c>
      <c r="V83" s="12"/>
      <c r="W83" s="12">
        <f ca="1">INDEX(P$11:P$6003,UsefulSeries!$I76)</f>
        <v>0</v>
      </c>
      <c r="X83" s="12">
        <f ca="1">INDEX(Q$11:Q$6003,UsefulSeries!$I76)</f>
        <v>0</v>
      </c>
      <c r="Y83" s="12">
        <f ca="1">INDEX(R$11:R$6003,UsefulSeries!$I76)</f>
        <v>0</v>
      </c>
      <c r="Z83" s="12">
        <f ca="1">INDEX(S$11:S$6003,UsefulSeries!$I76)</f>
        <v>0</v>
      </c>
      <c r="AA83" s="12">
        <f ca="1">INDEX(T$11:T$6003,UsefulSeries!$I76)</f>
        <v>0.34952188930746625</v>
      </c>
      <c r="AB83" s="12">
        <f ca="1">INDEX(U$11:U$6003,UsefulSeries!$I76)</f>
        <v>18.001745480612485</v>
      </c>
      <c r="AC83" s="12">
        <f>INDEX( K$11:K$6003,UsefulSeries!$I76)</f>
        <v>0</v>
      </c>
      <c r="AD83" s="12">
        <f>INDEX(L$11:L$6003,UsefulSeries!$I76)</f>
        <v>0.33602637566360494</v>
      </c>
      <c r="AE83" s="12"/>
      <c r="AF83" s="12"/>
      <c r="AG83" s="12"/>
      <c r="AH83" s="12"/>
      <c r="AI83" s="12"/>
      <c r="AJ83" s="12"/>
      <c r="AK83" s="12"/>
      <c r="AL83" s="12"/>
      <c r="AM83" s="12"/>
      <c r="AN83" s="12">
        <f t="shared" ca="1" si="18"/>
        <v>0</v>
      </c>
      <c r="AO83" s="12">
        <f t="shared" ca="1" si="19"/>
        <v>0</v>
      </c>
      <c r="AP83" s="12">
        <f t="shared" ca="1" si="20"/>
        <v>0</v>
      </c>
      <c r="AQ83" s="12">
        <f t="shared" ca="1" si="21"/>
        <v>0</v>
      </c>
      <c r="AR83" s="12">
        <f t="shared" ca="1" si="22"/>
        <v>0.34952188930746625</v>
      </c>
      <c r="AS83" s="12">
        <f t="shared" ca="1" si="23"/>
        <v>18.001745480612485</v>
      </c>
      <c r="AT83" s="12">
        <f t="shared" si="24"/>
        <v>0</v>
      </c>
      <c r="AU83" s="12">
        <f t="shared" si="25"/>
        <v>0.33602637566360494</v>
      </c>
      <c r="AV83" s="12"/>
      <c r="AW83" s="12">
        <f ca="1">INDEX(I$11:I$6003,UsefulSeries!$I76)</f>
        <v>1.9035923373932447E-2</v>
      </c>
      <c r="AX83" s="12"/>
      <c r="AY83" s="12"/>
      <c r="AZ83" s="12">
        <f ca="1"/>
        <v>0.34952188930746625</v>
      </c>
      <c r="BA83" s="12"/>
      <c r="BB83" s="12">
        <f t="shared" ca="1" si="26"/>
        <v>0.34952188930746625</v>
      </c>
      <c r="BC83" s="12"/>
      <c r="BD83" s="38">
        <f ca="1"/>
        <v>1.7946794074887647E-2</v>
      </c>
    </row>
    <row r="84" spans="1:56" x14ac:dyDescent="0.35">
      <c r="A84" s="12">
        <f ca="1">INDEX('Flow probs &amp; rates'!$K$5:$K$5999,UsefulSeries!$E82,0)*(1-INDEX('Flow probs &amp; rates'!$K$5:$K$5999,UsefulSeries!$E82,0))/INDEX('Flow probs &amp; rates'!$E$4:$E$5999,UsefulSeries!$E82,0)</f>
        <v>2.5469101206026631E-2</v>
      </c>
      <c r="B84" s="12">
        <f ca="1">-INDEX('Flow probs &amp; rates'!$K$5:$K$5999,UsefulSeries!$E82,0)*(INDEX('Flow probs &amp; rates'!$L$5:$L$5999,UsefulSeries!$E82,0))/INDEX('Flow probs &amp; rates'!$E$4:$E$5999,UsefulSeries!$E82,0)</f>
        <v>-3.296999022773773E-4</v>
      </c>
      <c r="C84" s="12">
        <v>0</v>
      </c>
      <c r="D84" s="12">
        <v>0</v>
      </c>
      <c r="E84" s="12">
        <v>0</v>
      </c>
      <c r="F84" s="12">
        <v>0</v>
      </c>
      <c r="G84" s="12"/>
      <c r="H84" s="12"/>
      <c r="I84" s="12">
        <f ca="1">INDEX('Flow probs &amp; rates'!$K$5:$K$5999,UsefulSeries!$E82)</f>
        <v>1.5995291278418731E-2</v>
      </c>
      <c r="J84" s="12"/>
      <c r="K84" s="12">
        <f>-INDEX('Flow probs &amp; rates'!$E$4:$E$5999,UsefulSeries!$E82)</f>
        <v>-0.61798183642275228</v>
      </c>
      <c r="L84" s="12">
        <f>INDEX('Flow probs &amp; rates'!$E$4:$E$5999,UsefulSeries!$E82)</f>
        <v>0.61798183642275228</v>
      </c>
      <c r="M84" s="12"/>
      <c r="N84" s="12">
        <f>INDEX('Flow probs &amp; rates'!$E$5:$E$5999,UsefulSeries!$G82)-INDEX('Flow probs &amp; rates'!$E$4:$E$5999,UsefulSeries!$G82)</f>
        <v>3.5970608443336438E-4</v>
      </c>
      <c r="O84" s="12"/>
      <c r="P84" s="12">
        <f t="array" aca="1" ref="P84:U89" ca="1">MINVERSE(A84:F89)</f>
        <v>39.271498747651783</v>
      </c>
      <c r="Q84" s="12">
        <f ca="1"/>
        <v>0.63626381094577678</v>
      </c>
      <c r="R84" s="12">
        <f ca="1"/>
        <v>0</v>
      </c>
      <c r="S84" s="12">
        <f ca="1"/>
        <v>0</v>
      </c>
      <c r="T84" s="12">
        <f ca="1"/>
        <v>0</v>
      </c>
      <c r="U84" s="12">
        <f ca="1"/>
        <v>0</v>
      </c>
      <c r="V84" s="12"/>
      <c r="W84" s="12"/>
      <c r="X84" s="12"/>
      <c r="Y84" s="12"/>
      <c r="Z84" s="12"/>
      <c r="AA84" s="12"/>
      <c r="AB84" s="12"/>
      <c r="AC84" s="12"/>
      <c r="AD84" s="12"/>
      <c r="AE84" s="12">
        <f t="array" ref="AE84:AJ85">TRANSPOSE(AC78:AD83)</f>
        <v>-0.62308291901912871</v>
      </c>
      <c r="AF84" s="12">
        <v>-0.62308291901912871</v>
      </c>
      <c r="AG84" s="12">
        <v>4.0890705317266372E-2</v>
      </c>
      <c r="AH84" s="12">
        <v>0</v>
      </c>
      <c r="AI84" s="12">
        <v>0.33602637566360494</v>
      </c>
      <c r="AJ84" s="12">
        <v>0</v>
      </c>
      <c r="AK84" s="12"/>
      <c r="AL84" s="12"/>
      <c r="AM84" s="12"/>
      <c r="AN84" s="12">
        <f t="shared" si="18"/>
        <v>-0.62308291901912871</v>
      </c>
      <c r="AO84" s="12">
        <f t="shared" si="19"/>
        <v>-0.62308291901912871</v>
      </c>
      <c r="AP84" s="12">
        <f t="shared" si="20"/>
        <v>4.0890705317266372E-2</v>
      </c>
      <c r="AQ84" s="12">
        <f t="shared" si="21"/>
        <v>0</v>
      </c>
      <c r="AR84" s="12">
        <f t="shared" si="22"/>
        <v>0.33602637566360494</v>
      </c>
      <c r="AS84" s="12">
        <f t="shared" si="23"/>
        <v>0</v>
      </c>
      <c r="AT84" s="12">
        <f t="shared" si="24"/>
        <v>0</v>
      </c>
      <c r="AU84" s="12">
        <f t="shared" si="25"/>
        <v>0</v>
      </c>
      <c r="AV84" s="12"/>
      <c r="AW84" s="12"/>
      <c r="AX84" s="12">
        <f>INDEX($N$6:$N$6003,UsefulSeries!$K76)</f>
        <v>-8.1754276332002274E-4</v>
      </c>
      <c r="AY84" s="12"/>
      <c r="AZ84" s="12"/>
      <c r="BA84" s="12"/>
      <c r="BB84" s="12">
        <f t="shared" si="26"/>
        <v>-8.1754276332002274E-4</v>
      </c>
      <c r="BC84" s="12"/>
      <c r="BD84" s="38">
        <f ca="1"/>
        <v>-2.7616557485575371E-3</v>
      </c>
    </row>
    <row r="85" spans="1:56" x14ac:dyDescent="0.35">
      <c r="A85" s="12">
        <f ca="1">-INDEX('Flow probs &amp; rates'!$K$5:$K$5999,UsefulSeries!$E82,0)*(INDEX('Flow probs &amp; rates'!$L$5:$L$5999,UsefulSeries!$E82,0))/INDEX('Flow probs &amp; rates'!$E$4:$E$5999,UsefulSeries!$E82,0)</f>
        <v>-3.296999022773773E-4</v>
      </c>
      <c r="B85" s="12">
        <f ca="1">INDEX('Flow probs &amp; rates'!$L$5:$L$5999,UsefulSeries!$E82,0)*(1-INDEX('Flow probs &amp; rates'!$L$5:$L$5999,UsefulSeries!$E82,0))/INDEX('Flow probs &amp; rates'!$E$4:$E$5999,UsefulSeries!$E82,0)</f>
        <v>2.0349749705457266E-2</v>
      </c>
      <c r="C85" s="12">
        <v>0</v>
      </c>
      <c r="D85" s="12">
        <v>0</v>
      </c>
      <c r="E85" s="12">
        <v>0</v>
      </c>
      <c r="F85" s="12">
        <v>0</v>
      </c>
      <c r="G85" s="12"/>
      <c r="H85" s="12"/>
      <c r="I85" s="12">
        <f ca="1">INDEX('Flow probs &amp; rates'!$L$5:$L$5999,UsefulSeries!$E82)</f>
        <v>1.2738033183095486E-2</v>
      </c>
      <c r="J85" s="12"/>
      <c r="K85" s="12">
        <f>-INDEX('Flow probs &amp; rates'!$E$4:$E$5999,UsefulSeries!$E82)</f>
        <v>-0.61798183642275228</v>
      </c>
      <c r="L85" s="12"/>
      <c r="M85" s="12"/>
      <c r="N85" s="12">
        <f>INDEX('Flow probs &amp; rates'!$F$5:$F$5999,UsefulSeries!$G82)-INDEX('Flow probs &amp; rates'!$F$4:$F$5999,UsefulSeries!$G82)</f>
        <v>-1.8485376989907376E-4</v>
      </c>
      <c r="O85" s="12"/>
      <c r="P85" s="12">
        <f ca="1"/>
        <v>0.63626381094577689</v>
      </c>
      <c r="Q85" s="12">
        <f ca="1"/>
        <v>49.150962080288465</v>
      </c>
      <c r="R85" s="12">
        <f ca="1"/>
        <v>0</v>
      </c>
      <c r="S85" s="12">
        <f ca="1"/>
        <v>0</v>
      </c>
      <c r="T85" s="12">
        <f ca="1"/>
        <v>0</v>
      </c>
      <c r="U85" s="12">
        <f ca="1"/>
        <v>0</v>
      </c>
      <c r="V85" s="12"/>
      <c r="W85" s="12"/>
      <c r="X85" s="12"/>
      <c r="Y85" s="12"/>
      <c r="Z85" s="12"/>
      <c r="AA85" s="12"/>
      <c r="AB85" s="12"/>
      <c r="AC85" s="12"/>
      <c r="AD85" s="12"/>
      <c r="AE85" s="12">
        <v>0.62308291901912871</v>
      </c>
      <c r="AF85" s="12">
        <v>0</v>
      </c>
      <c r="AG85" s="12">
        <v>-4.0890705317266372E-2</v>
      </c>
      <c r="AH85" s="12">
        <v>-4.0890705317266372E-2</v>
      </c>
      <c r="AI85" s="12">
        <v>0</v>
      </c>
      <c r="AJ85" s="12">
        <v>0.33602637566360494</v>
      </c>
      <c r="AK85" s="12"/>
      <c r="AL85" s="12"/>
      <c r="AM85" s="12"/>
      <c r="AN85" s="12">
        <f t="shared" si="18"/>
        <v>0.62308291901912871</v>
      </c>
      <c r="AO85" s="12">
        <f t="shared" si="19"/>
        <v>0</v>
      </c>
      <c r="AP85" s="12">
        <f t="shared" si="20"/>
        <v>-4.0890705317266372E-2</v>
      </c>
      <c r="AQ85" s="12">
        <f t="shared" si="21"/>
        <v>-4.0890705317266372E-2</v>
      </c>
      <c r="AR85" s="12">
        <f t="shared" si="22"/>
        <v>0</v>
      </c>
      <c r="AS85" s="12">
        <f t="shared" si="23"/>
        <v>0.33602637566360494</v>
      </c>
      <c r="AT85" s="12">
        <f t="shared" si="24"/>
        <v>0</v>
      </c>
      <c r="AU85" s="12">
        <f t="shared" si="25"/>
        <v>0</v>
      </c>
      <c r="AV85" s="12"/>
      <c r="AW85" s="12"/>
      <c r="AX85" s="12">
        <f>INDEX('Margin error adjustment'!N$7:N$6003,UsefulSeries!$K76)</f>
        <v>6.8978484940292878E-4</v>
      </c>
      <c r="AY85" s="12"/>
      <c r="AZ85" s="12"/>
      <c r="BA85" s="12"/>
      <c r="BB85" s="12">
        <f t="shared" si="26"/>
        <v>6.8978484940292878E-4</v>
      </c>
      <c r="BC85" s="12"/>
      <c r="BD85" s="38">
        <f ca="1"/>
        <v>5.8269573699140972E-2</v>
      </c>
    </row>
    <row r="86" spans="1:56" x14ac:dyDescent="0.35">
      <c r="A86" s="12">
        <v>0</v>
      </c>
      <c r="B86" s="12">
        <v>0</v>
      </c>
      <c r="C86" s="12">
        <f ca="1">INDEX('Flow probs &amp; rates'!$M$5:$M$5999,UsefulSeries!$E82,0)*(1-INDEX('Flow probs &amp; rates'!$M$5:$M$5999,UsefulSeries!$E82,0))/INDEX('Flow probs &amp; rates'!$F$4:$F$5999,UsefulSeries!$E82,0)</f>
        <v>3.9180905416009963</v>
      </c>
      <c r="D86" s="12">
        <f ca="1">-INDEX('Flow probs &amp; rates'!$M$5:$M$5999,UsefulSeries!$E82,0)*(INDEX('Flow probs &amp; rates'!$O$5:$O$5999,UsefulSeries!$E82,0))/INDEX('Flow probs &amp; rates'!$F$4:$F$5999,UsefulSeries!$E82,0)</f>
        <v>-0.53561966112876902</v>
      </c>
      <c r="E86" s="12">
        <v>0</v>
      </c>
      <c r="F86" s="12">
        <v>0</v>
      </c>
      <c r="G86" s="12"/>
      <c r="H86" s="12"/>
      <c r="I86" s="12">
        <f ca="1">INDEX('Flow probs &amp; rates'!$M$5:$M$5999,UsefulSeries!$E82)</f>
        <v>0.22926417891335252</v>
      </c>
      <c r="J86" s="12"/>
      <c r="K86" s="12">
        <f>INDEX('Flow probs &amp; rates'!$F$4:$F$5999,UsefulSeries!$E82)</f>
        <v>4.5099038244362621E-2</v>
      </c>
      <c r="L86" s="12">
        <f>-INDEX('Flow probs &amp; rates'!$F$4:$F$5999,UsefulSeries!$E82)</f>
        <v>-4.5099038244362621E-2</v>
      </c>
      <c r="M86" s="12"/>
      <c r="N86" s="12">
        <f>INDEX('Flow probs &amp; rates'!$E$5:$E$5999,UsefulSeries!$G84)-INDEX('Flow probs &amp; rates'!$E$4:$E$5999,UsefulSeries!$G84)</f>
        <v>3.915435651357102E-4</v>
      </c>
      <c r="O86" s="12"/>
      <c r="P86" s="12">
        <f ca="1"/>
        <v>0</v>
      </c>
      <c r="Q86" s="12">
        <f ca="1"/>
        <v>0</v>
      </c>
      <c r="R86" s="12">
        <f ca="1"/>
        <v>0.26449219014999675</v>
      </c>
      <c r="S86" s="12">
        <f ca="1"/>
        <v>6.7780089471559585E-2</v>
      </c>
      <c r="T86" s="12">
        <f ca="1"/>
        <v>0</v>
      </c>
      <c r="U86" s="12">
        <f ca="1"/>
        <v>0</v>
      </c>
      <c r="V86" s="12"/>
      <c r="W86" s="12">
        <f ca="1">INDEX(P$6:P$6003,UsefulSeries!$I84)</f>
        <v>37.597016446449622</v>
      </c>
      <c r="X86" s="12">
        <f ca="1">INDEX(Q$6:Q$6003,UsefulSeries!$I84)</f>
        <v>0.64088041077790725</v>
      </c>
      <c r="Y86" s="12">
        <f ca="1">INDEX(R$6:R$6003,UsefulSeries!$I84)</f>
        <v>0</v>
      </c>
      <c r="Z86" s="12">
        <f ca="1">INDEX(S$6:S$6003,UsefulSeries!$I84)</f>
        <v>0</v>
      </c>
      <c r="AA86" s="12">
        <f ca="1">INDEX(T$6:T$6003,UsefulSeries!$I84)</f>
        <v>0</v>
      </c>
      <c r="AB86" s="12">
        <f ca="1">INDEX(U$6:U$6003,UsefulSeries!$I84)</f>
        <v>0</v>
      </c>
      <c r="AC86" s="12">
        <f>INDEX( K$6:K$6003,UsefulSeries!$I84)</f>
        <v>-0.62226537625580869</v>
      </c>
      <c r="AD86" s="12">
        <f>INDEX(L$6:L$6003,UsefulSeries!$I84)</f>
        <v>0.62226537625580869</v>
      </c>
      <c r="AE86" s="12"/>
      <c r="AF86" s="12"/>
      <c r="AG86" s="12"/>
      <c r="AH86" s="12"/>
      <c r="AI86" s="12"/>
      <c r="AJ86" s="12"/>
      <c r="AK86" s="12"/>
      <c r="AL86" s="12"/>
      <c r="AM86" s="12"/>
      <c r="AN86" s="12">
        <f t="shared" ca="1" si="18"/>
        <v>37.597016446449622</v>
      </c>
      <c r="AO86" s="12">
        <f t="shared" ca="1" si="19"/>
        <v>0.64088041077790725</v>
      </c>
      <c r="AP86" s="12">
        <f t="shared" ca="1" si="20"/>
        <v>0</v>
      </c>
      <c r="AQ86" s="12">
        <f t="shared" ca="1" si="21"/>
        <v>0</v>
      </c>
      <c r="AR86" s="12">
        <f t="shared" ca="1" si="22"/>
        <v>0</v>
      </c>
      <c r="AS86" s="12">
        <f t="shared" ca="1" si="23"/>
        <v>0</v>
      </c>
      <c r="AT86" s="12">
        <f t="shared" si="24"/>
        <v>-0.62226537625580869</v>
      </c>
      <c r="AU86" s="12">
        <f t="shared" si="25"/>
        <v>0.62226537625580869</v>
      </c>
      <c r="AV86" s="12"/>
      <c r="AW86" s="12">
        <f ca="1">INDEX(I$6:I$6003,UsefulSeries!$I84)</f>
        <v>1.6837944736840731E-2</v>
      </c>
      <c r="AX86" s="12"/>
      <c r="AY86" s="12"/>
      <c r="AZ86" s="12">
        <f t="array" aca="1" ref="AZ86:AZ91" ca="1">MMULT(W86:AB91,AW86:AW91)</f>
        <v>0.64088041077790714</v>
      </c>
      <c r="BA86" s="12"/>
      <c r="BB86" s="12">
        <f t="shared" ca="1" si="26"/>
        <v>0.64088041077790714</v>
      </c>
      <c r="BC86" s="12"/>
      <c r="BD86" s="38">
        <f t="array" aca="1" ref="BD86:BD93" ca="1">MMULT(MINVERSE(AN86:AU93),BB86:BB93)</f>
        <v>1.5909233263207159E-2</v>
      </c>
    </row>
    <row r="87" spans="1:56" x14ac:dyDescent="0.35">
      <c r="A87" s="12">
        <v>0</v>
      </c>
      <c r="B87" s="12">
        <v>0</v>
      </c>
      <c r="C87" s="12">
        <f ca="1">-INDEX('Flow probs &amp; rates'!$M$5:$M$5999,UsefulSeries!$E82,0)*(INDEX('Flow probs &amp; rates'!$O$5:$O$5999,UsefulSeries!$E82,0))/INDEX('Flow probs &amp; rates'!$F$4:$F$5999,UsefulSeries!$E82,0)</f>
        <v>-0.53561966112876902</v>
      </c>
      <c r="D87" s="12">
        <f ca="1">INDEX('Flow probs &amp; rates'!$O$5:$O$5999,UsefulSeries!$E82,0)*(1-INDEX('Flow probs &amp; rates'!$O$5:$O$5999,UsefulSeries!$E82,0))/INDEX('Flow probs &amp; rates'!$F$4:$F$5999,UsefulSeries!$E82,0)</f>
        <v>2.0901007709467616</v>
      </c>
      <c r="E87" s="12">
        <v>0</v>
      </c>
      <c r="F87" s="12">
        <v>0</v>
      </c>
      <c r="G87" s="12"/>
      <c r="H87" s="12"/>
      <c r="I87" s="12">
        <f ca="1">INDEX('Flow probs &amp; rates'!$O$5:$O$5999,UsefulSeries!$E82)</f>
        <v>0.10536286870531278</v>
      </c>
      <c r="J87" s="12"/>
      <c r="K87" s="12"/>
      <c r="L87" s="12">
        <f>-INDEX('Flow probs &amp; rates'!$F$4:$F$5999,UsefulSeries!$E82)</f>
        <v>-4.5099038244362621E-2</v>
      </c>
      <c r="M87" s="12"/>
      <c r="N87" s="12">
        <f>INDEX('Flow probs &amp; rates'!$F$5:$F$5999,UsefulSeries!$G84)-INDEX('Flow probs &amp; rates'!$F$4:$F$5999,UsefulSeries!$G84)</f>
        <v>-1.0192589519043907E-3</v>
      </c>
      <c r="O87" s="12"/>
      <c r="P87" s="12">
        <f ca="1"/>
        <v>0</v>
      </c>
      <c r="Q87" s="12">
        <f ca="1"/>
        <v>0</v>
      </c>
      <c r="R87" s="12">
        <f ca="1"/>
        <v>6.7780089471559599E-2</v>
      </c>
      <c r="S87" s="12">
        <f ca="1"/>
        <v>0.49581549509912642</v>
      </c>
      <c r="T87" s="12">
        <f ca="1"/>
        <v>0</v>
      </c>
      <c r="U87" s="12">
        <f ca="1"/>
        <v>0</v>
      </c>
      <c r="V87" s="12"/>
      <c r="W87" s="12">
        <f ca="1">INDEX(P$7:P$6003,UsefulSeries!$I84)</f>
        <v>0.64088041077790725</v>
      </c>
      <c r="X87" s="12">
        <f ca="1">INDEX(Q$7:Q$6003,UsefulSeries!$I84)</f>
        <v>51.612440114755927</v>
      </c>
      <c r="Y87" s="12">
        <f ca="1">INDEX(R$7:R$6003,UsefulSeries!$I84)</f>
        <v>0</v>
      </c>
      <c r="Z87" s="12">
        <f ca="1">INDEX(S$7:S$6003,UsefulSeries!$I84)</f>
        <v>0</v>
      </c>
      <c r="AA87" s="12">
        <f ca="1">INDEX(T$7:T$6003,UsefulSeries!$I84)</f>
        <v>0</v>
      </c>
      <c r="AB87" s="12">
        <f ca="1">INDEX(U$7:U$6003,UsefulSeries!$I84)</f>
        <v>0</v>
      </c>
      <c r="AC87" s="12">
        <f>INDEX( K$7:K$6003,UsefulSeries!$I84,1)</f>
        <v>-0.62226537625580869</v>
      </c>
      <c r="AD87" s="12">
        <f>INDEX(L$7:L$6003,UsefulSeries!$I84,1)</f>
        <v>0</v>
      </c>
      <c r="AE87" s="12"/>
      <c r="AF87" s="12"/>
      <c r="AG87" s="12"/>
      <c r="AH87" s="12"/>
      <c r="AI87" s="12"/>
      <c r="AJ87" s="12"/>
      <c r="AK87" s="12"/>
      <c r="AL87" s="12"/>
      <c r="AM87" s="12"/>
      <c r="AN87" s="12">
        <f t="shared" ca="1" si="18"/>
        <v>0.64088041077790725</v>
      </c>
      <c r="AO87" s="12">
        <f t="shared" ca="1" si="19"/>
        <v>51.612440114755927</v>
      </c>
      <c r="AP87" s="12">
        <f t="shared" ca="1" si="20"/>
        <v>0</v>
      </c>
      <c r="AQ87" s="12">
        <f t="shared" ca="1" si="21"/>
        <v>0</v>
      </c>
      <c r="AR87" s="12">
        <f t="shared" ca="1" si="22"/>
        <v>0</v>
      </c>
      <c r="AS87" s="12">
        <f t="shared" ca="1" si="23"/>
        <v>0</v>
      </c>
      <c r="AT87" s="12">
        <f t="shared" si="24"/>
        <v>-0.62226537625580869</v>
      </c>
      <c r="AU87" s="12">
        <f t="shared" si="25"/>
        <v>0</v>
      </c>
      <c r="AV87" s="12"/>
      <c r="AW87" s="12">
        <f ca="1">INDEX(I$7:I$6003,UsefulSeries!$I84)</f>
        <v>1.2208089763579368E-2</v>
      </c>
      <c r="AX87" s="12"/>
      <c r="AY87" s="12"/>
      <c r="AZ87" s="12">
        <f ca="1"/>
        <v>0.64088041077790725</v>
      </c>
      <c r="BA87" s="12"/>
      <c r="BB87" s="12">
        <f t="shared" ca="1" si="26"/>
        <v>0.64088041077790725</v>
      </c>
      <c r="BC87" s="12"/>
      <c r="BD87" s="38">
        <f ca="1"/>
        <v>1.3070581693189703E-2</v>
      </c>
    </row>
    <row r="88" spans="1:56" x14ac:dyDescent="0.35">
      <c r="A88" s="12">
        <v>0</v>
      </c>
      <c r="B88" s="12">
        <v>0</v>
      </c>
      <c r="C88" s="12">
        <v>0</v>
      </c>
      <c r="D88" s="12">
        <v>0</v>
      </c>
      <c r="E88" s="12">
        <f ca="1">INDEX('Flow probs &amp; rates'!$P$5:$P$5999,UsefulSeries!$E82,0)*(1-INDEX('Flow probs &amp; rates'!$P$5:$P$5999,UsefulSeries!$E82,0))/INDEX('Flow probs &amp; rates'!$G$4:$G$5999,UsefulSeries!$E82,0)</f>
        <v>5.6853176370495438E-2</v>
      </c>
      <c r="F88" s="12">
        <f ca="1">-INDEX('Flow probs &amp; rates'!$P$5:$P$5999,UsefulSeries!$E82,0)*(INDEX('Flow probs &amp; rates'!$Q$5:$Q$5999,UsefulSeries!$E82,0))/INDEX('Flow probs &amp; rates'!$G$4:$G$5999,UsefulSeries!$E82,0)</f>
        <v>-1.1226123490306831E-3</v>
      </c>
      <c r="G88" s="12"/>
      <c r="H88" s="12"/>
      <c r="I88" s="12">
        <f ca="1">INDEX('Flow probs &amp; rates'!$P$5:$P$5999,UsefulSeries!$E82)</f>
        <v>1.9536601243282607E-2</v>
      </c>
      <c r="J88" s="12"/>
      <c r="K88" s="12">
        <f>INDEX('Flow probs &amp; rates'!$G$4:$G$5999,UsefulSeries!$E82)</f>
        <v>0.33691912533288509</v>
      </c>
      <c r="L88" s="12"/>
      <c r="M88" s="12"/>
      <c r="N88" s="12">
        <f>INDEX('Flow probs &amp; rates'!$E$5:$E$5999,UsefulSeries!$G86)-INDEX('Flow probs &amp; rates'!$E$4:$E$5999,UsefulSeries!$G86)</f>
        <v>1.4206395245215386E-3</v>
      </c>
      <c r="O88" s="12"/>
      <c r="P88" s="12">
        <f ca="1"/>
        <v>0</v>
      </c>
      <c r="Q88" s="12">
        <f ca="1"/>
        <v>0</v>
      </c>
      <c r="R88" s="12">
        <f ca="1"/>
        <v>0</v>
      </c>
      <c r="S88" s="12">
        <f ca="1"/>
        <v>0</v>
      </c>
      <c r="T88" s="12">
        <f ca="1"/>
        <v>17.596088744740943</v>
      </c>
      <c r="U88" s="12">
        <f ca="1"/>
        <v>0.35055452221438199</v>
      </c>
      <c r="V88" s="12"/>
      <c r="W88" s="12">
        <f ca="1">INDEX(P$8:P$6003,UsefulSeries!$I84)</f>
        <v>0</v>
      </c>
      <c r="X88" s="12">
        <f ca="1">INDEX(Q$8:Q$6003,UsefulSeries!$I84)</f>
        <v>0</v>
      </c>
      <c r="Y88" s="12">
        <f ca="1">INDEX(R$8:R$6003,UsefulSeries!$I84)</f>
        <v>0.24424144171370954</v>
      </c>
      <c r="Z88" s="12">
        <f ca="1">INDEX(S$8:S$6003,UsefulSeries!$I84)</f>
        <v>6.3317995185253079E-2</v>
      </c>
      <c r="AA88" s="12">
        <f ca="1">INDEX(T$8:T$6003,UsefulSeries!$I84)</f>
        <v>0</v>
      </c>
      <c r="AB88" s="12">
        <f ca="1">INDEX(U$8:U$6003,UsefulSeries!$I84)</f>
        <v>0</v>
      </c>
      <c r="AC88" s="12">
        <f>INDEX( K$8:K$6003,UsefulSeries!$I84)</f>
        <v>4.1580490166669301E-2</v>
      </c>
      <c r="AD88" s="12">
        <f>INDEX(L$8:L$6003,UsefulSeries!$I84)</f>
        <v>-4.1580490166669301E-2</v>
      </c>
      <c r="AE88" s="12"/>
      <c r="AF88" s="12"/>
      <c r="AG88" s="12"/>
      <c r="AH88" s="12"/>
      <c r="AI88" s="12"/>
      <c r="AJ88" s="12"/>
      <c r="AK88" s="12"/>
      <c r="AL88" s="12"/>
      <c r="AM88" s="12"/>
      <c r="AN88" s="12">
        <f t="shared" ca="1" si="18"/>
        <v>0</v>
      </c>
      <c r="AO88" s="12">
        <f t="shared" ca="1" si="19"/>
        <v>0</v>
      </c>
      <c r="AP88" s="12">
        <f t="shared" ca="1" si="20"/>
        <v>0.24424144171370954</v>
      </c>
      <c r="AQ88" s="12">
        <f t="shared" ca="1" si="21"/>
        <v>6.3317995185253079E-2</v>
      </c>
      <c r="AR88" s="12">
        <f t="shared" ca="1" si="22"/>
        <v>0</v>
      </c>
      <c r="AS88" s="12">
        <f t="shared" ca="1" si="23"/>
        <v>0</v>
      </c>
      <c r="AT88" s="12">
        <f t="shared" si="24"/>
        <v>4.1580490166669301E-2</v>
      </c>
      <c r="AU88" s="12">
        <f t="shared" si="25"/>
        <v>-4.1580490166669301E-2</v>
      </c>
      <c r="AV88" s="12"/>
      <c r="AW88" s="12">
        <f ca="1">INDEX(I$8:I$6003,UsefulSeries!$I84)</f>
        <v>0.22982366832222231</v>
      </c>
      <c r="AX88" s="12"/>
      <c r="AY88" s="12"/>
      <c r="AZ88" s="12">
        <f ca="1"/>
        <v>6.3317995185253079E-2</v>
      </c>
      <c r="BA88" s="12"/>
      <c r="BB88" s="12">
        <f t="shared" ca="1" si="26"/>
        <v>6.3317995185253079E-2</v>
      </c>
      <c r="BC88" s="12"/>
      <c r="BD88" s="38">
        <f ca="1"/>
        <v>0.23631745173433175</v>
      </c>
    </row>
    <row r="89" spans="1:56" x14ac:dyDescent="0.35">
      <c r="A89" s="12">
        <v>0</v>
      </c>
      <c r="B89" s="12">
        <v>0</v>
      </c>
      <c r="C89" s="12">
        <v>0</v>
      </c>
      <c r="D89" s="12">
        <v>0</v>
      </c>
      <c r="E89" s="12">
        <f ca="1">-INDEX('Flow probs &amp; rates'!$P$5:$P$5999,UsefulSeries!$E82,0)*(INDEX('Flow probs &amp; rates'!$Q$5:$Q$5999,UsefulSeries!$E82,0))/INDEX('Flow probs &amp; rates'!$G$4:$G$5999,UsefulSeries!$E82,0)</f>
        <v>-1.1226123490306831E-3</v>
      </c>
      <c r="F89" s="12">
        <f ca="1">INDEX('Flow probs &amp; rates'!$Q$5:$Q$5999,UsefulSeries!$E82,0)*(1-INDEX('Flow probs &amp; rates'!$Q$5:$Q$5999,UsefulSeries!$E82,0))/INDEX('Flow probs &amp; rates'!$G$4:$G$5999,UsefulSeries!$E82,0)</f>
        <v>5.6349541277364169E-2</v>
      </c>
      <c r="G89" s="12"/>
      <c r="H89" s="12"/>
      <c r="I89" s="12">
        <f ca="1">INDEX('Flow probs &amp; rates'!$Q$5:$Q$5999,UsefulSeries!$E82)</f>
        <v>1.9360049683839576E-2</v>
      </c>
      <c r="J89" s="12"/>
      <c r="K89" s="12"/>
      <c r="L89" s="12">
        <f>INDEX('Flow probs &amp; rates'!$G$4:$G$5999,UsefulSeries!$E82)</f>
        <v>0.33691912533288509</v>
      </c>
      <c r="M89" s="12"/>
      <c r="N89" s="12">
        <f>INDEX('Flow probs &amp; rates'!$F$5:$F$5999,UsefulSeries!$G86)-INDEX('Flow probs &amp; rates'!$F$4:$F$5999,UsefulSeries!$G86)</f>
        <v>-8.9865269508846574E-4</v>
      </c>
      <c r="O89" s="12"/>
      <c r="P89" s="12">
        <f ca="1"/>
        <v>0</v>
      </c>
      <c r="Q89" s="12">
        <f ca="1"/>
        <v>0</v>
      </c>
      <c r="R89" s="12">
        <f ca="1"/>
        <v>0</v>
      </c>
      <c r="S89" s="12">
        <f ca="1"/>
        <v>0</v>
      </c>
      <c r="T89" s="12">
        <f ca="1"/>
        <v>0.35055452221438194</v>
      </c>
      <c r="U89" s="12">
        <f ca="1"/>
        <v>17.753357244054591</v>
      </c>
      <c r="V89" s="12"/>
      <c r="W89" s="12">
        <f ca="1">INDEX(P$9:P$6003,UsefulSeries!$I84)</f>
        <v>0</v>
      </c>
      <c r="X89" s="12">
        <f ca="1">INDEX(Q$9:Q$6003,UsefulSeries!$I84)</f>
        <v>0</v>
      </c>
      <c r="Y89" s="12">
        <f ca="1">INDEX(R$9:R$6003,UsefulSeries!$I84)</f>
        <v>6.3317995185253079E-2</v>
      </c>
      <c r="Z89" s="12">
        <f ca="1">INDEX(S$9:S$6003,UsefulSeries!$I84)</f>
        <v>0.4297200386280941</v>
      </c>
      <c r="AA89" s="12">
        <f ca="1">INDEX(T$9:T$6003,UsefulSeries!$I84)</f>
        <v>0</v>
      </c>
      <c r="AB89" s="12">
        <f ca="1">INDEX(U$9:U$6003,UsefulSeries!$I84)</f>
        <v>0</v>
      </c>
      <c r="AC89" s="12">
        <f>INDEX( K$9:K$6003,UsefulSeries!$I84)</f>
        <v>0</v>
      </c>
      <c r="AD89" s="12">
        <f>INDEX(L$9:L$6003,UsefulSeries!$I84)</f>
        <v>-4.1580490166669301E-2</v>
      </c>
      <c r="AE89" s="12"/>
      <c r="AF89" s="12"/>
      <c r="AG89" s="12"/>
      <c r="AH89" s="12"/>
      <c r="AI89" s="12"/>
      <c r="AJ89" s="12"/>
      <c r="AK89" s="12"/>
      <c r="AL89" s="12"/>
      <c r="AM89" s="12"/>
      <c r="AN89" s="12">
        <f t="shared" ca="1" si="18"/>
        <v>0</v>
      </c>
      <c r="AO89" s="12">
        <f t="shared" ca="1" si="19"/>
        <v>0</v>
      </c>
      <c r="AP89" s="12">
        <f t="shared" ca="1" si="20"/>
        <v>6.3317995185253079E-2</v>
      </c>
      <c r="AQ89" s="12">
        <f t="shared" ca="1" si="21"/>
        <v>0.4297200386280941</v>
      </c>
      <c r="AR89" s="12">
        <f t="shared" ca="1" si="22"/>
        <v>0</v>
      </c>
      <c r="AS89" s="12">
        <f t="shared" ca="1" si="23"/>
        <v>0</v>
      </c>
      <c r="AT89" s="12">
        <f t="shared" si="24"/>
        <v>0</v>
      </c>
      <c r="AU89" s="12">
        <f t="shared" si="25"/>
        <v>-4.1580490166669301E-2</v>
      </c>
      <c r="AV89" s="12"/>
      <c r="AW89" s="12">
        <f ca="1">INDEX(I$9:I$6003,UsefulSeries!$I84)</f>
        <v>0.11348323763689895</v>
      </c>
      <c r="AX89" s="12"/>
      <c r="AY89" s="12"/>
      <c r="AZ89" s="12">
        <f ca="1"/>
        <v>6.3317995185253079E-2</v>
      </c>
      <c r="BA89" s="12"/>
      <c r="BB89" s="12">
        <f t="shared" ca="1" si="26"/>
        <v>6.3317995185253079E-2</v>
      </c>
      <c r="BC89" s="12"/>
      <c r="BD89" s="38">
        <f ca="1"/>
        <v>0.12469952540251671</v>
      </c>
    </row>
    <row r="90" spans="1:56" x14ac:dyDescent="0.35">
      <c r="A90" s="12">
        <f ca="1">INDEX('Flow probs &amp; rates'!$K$5:$K$5999,UsefulSeries!$E88,0)*(1-INDEX('Flow probs &amp; rates'!$K$5:$K$5999,UsefulSeries!$E88,0))/INDEX('Flow probs &amp; rates'!$E$4:$E$5999,UsefulSeries!$E88,0)</f>
        <v>2.5322200445055811E-2</v>
      </c>
      <c r="B90" s="12">
        <f ca="1">-INDEX('Flow probs &amp; rates'!$K$5:$K$5999,UsefulSeries!$E88,0)*(INDEX('Flow probs &amp; rates'!$L$5:$L$5999,UsefulSeries!$E88,0))/INDEX('Flow probs &amp; rates'!$E$4:$E$5999,UsefulSeries!$E88,0)</f>
        <v>-3.4222634072036826E-4</v>
      </c>
      <c r="C90" s="12">
        <v>0</v>
      </c>
      <c r="D90" s="12">
        <v>0</v>
      </c>
      <c r="E90" s="12">
        <v>0</v>
      </c>
      <c r="F90" s="12">
        <v>0</v>
      </c>
      <c r="G90" s="12"/>
      <c r="H90" s="12"/>
      <c r="I90" s="12">
        <f ca="1">INDEX('Flow probs &amp; rates'!$K$5:$K$5999,UsefulSeries!$E88)</f>
        <v>1.595271972568724E-2</v>
      </c>
      <c r="J90" s="12"/>
      <c r="K90" s="12">
        <f>-INDEX('Flow probs &amp; rates'!$E$4:$E$5999,UsefulSeries!$E88)</f>
        <v>-0.61993942797755586</v>
      </c>
      <c r="L90" s="12">
        <f>INDEX('Flow probs &amp; rates'!$E$4:$E$5999,UsefulSeries!$E88)</f>
        <v>0.61993942797755586</v>
      </c>
      <c r="M90" s="12"/>
      <c r="N90" s="12">
        <f>INDEX('Flow probs &amp; rates'!$E$5:$E$5999,UsefulSeries!$G88)-INDEX('Flow probs &amp; rates'!$E$4:$E$5999,UsefulSeries!$G88)</f>
        <v>-2.1685891099255672E-3</v>
      </c>
      <c r="O90" s="12"/>
      <c r="P90" s="12">
        <f t="array" aca="1" ref="P90:U95" ca="1">MINVERSE(A90:F95)</f>
        <v>39.499669662384747</v>
      </c>
      <c r="Q90" s="12">
        <f ca="1"/>
        <v>0.63862034680486468</v>
      </c>
      <c r="R90" s="12">
        <f ca="1"/>
        <v>0</v>
      </c>
      <c r="S90" s="12">
        <f ca="1"/>
        <v>0</v>
      </c>
      <c r="T90" s="12">
        <f ca="1"/>
        <v>0</v>
      </c>
      <c r="U90" s="12">
        <f ca="1"/>
        <v>0</v>
      </c>
      <c r="V90" s="12"/>
      <c r="W90" s="12">
        <f ca="1">INDEX(P$10:P$6003,UsefulSeries!$I84)</f>
        <v>0</v>
      </c>
      <c r="X90" s="12">
        <f ca="1">INDEX(Q$10:Q$6003,UsefulSeries!$I84)</f>
        <v>0</v>
      </c>
      <c r="Y90" s="12">
        <f ca="1">INDEX(R$10:R$6003,UsefulSeries!$I84)</f>
        <v>0</v>
      </c>
      <c r="Z90" s="12">
        <f ca="1">INDEX(S$10:S$6003,UsefulSeries!$I84)</f>
        <v>0</v>
      </c>
      <c r="AA90" s="12">
        <f ca="1">INDEX(T$10:T$6003,UsefulSeries!$I84)</f>
        <v>17.506915023515031</v>
      </c>
      <c r="AB90" s="12">
        <f ca="1">INDEX(U$10:U$6003,UsefulSeries!$I84)</f>
        <v>0.34973590219194528</v>
      </c>
      <c r="AC90" s="12">
        <f>INDEX( K$10:K$6003,UsefulSeries!$I84)</f>
        <v>0.336154133577522</v>
      </c>
      <c r="AD90" s="12">
        <f>INDEX(L$10:L$6003,UsefulSeries!$I84)</f>
        <v>0</v>
      </c>
      <c r="AE90" s="12"/>
      <c r="AF90" s="12"/>
      <c r="AG90" s="12"/>
      <c r="AH90" s="12"/>
      <c r="AI90" s="12"/>
      <c r="AJ90" s="12"/>
      <c r="AK90" s="12"/>
      <c r="AL90" s="12"/>
      <c r="AM90" s="12"/>
      <c r="AN90" s="12">
        <f t="shared" ca="1" si="18"/>
        <v>0</v>
      </c>
      <c r="AO90" s="12">
        <f t="shared" ca="1" si="19"/>
        <v>0</v>
      </c>
      <c r="AP90" s="12">
        <f t="shared" ca="1" si="20"/>
        <v>0</v>
      </c>
      <c r="AQ90" s="12">
        <f t="shared" ca="1" si="21"/>
        <v>0</v>
      </c>
      <c r="AR90" s="12">
        <f t="shared" ca="1" si="22"/>
        <v>17.506915023515031</v>
      </c>
      <c r="AS90" s="12">
        <f t="shared" ca="1" si="23"/>
        <v>0.34973590219194528</v>
      </c>
      <c r="AT90" s="12">
        <f t="shared" si="24"/>
        <v>0.336154133577522</v>
      </c>
      <c r="AU90" s="12">
        <f t="shared" si="25"/>
        <v>0</v>
      </c>
      <c r="AV90" s="12"/>
      <c r="AW90" s="12">
        <f ca="1">INDEX(I$10:I$6003,UsefulSeries!$I84)</f>
        <v>1.9592622493504588E-2</v>
      </c>
      <c r="AX90" s="12"/>
      <c r="AY90" s="12"/>
      <c r="AZ90" s="12">
        <f ca="1"/>
        <v>0.34973590219194528</v>
      </c>
      <c r="BA90" s="12"/>
      <c r="BB90" s="12">
        <f t="shared" ca="1" si="26"/>
        <v>0.34973590219194528</v>
      </c>
      <c r="BC90" s="12"/>
      <c r="BD90" s="38">
        <f ca="1"/>
        <v>1.8284277376732366E-2</v>
      </c>
    </row>
    <row r="91" spans="1:56" x14ac:dyDescent="0.35">
      <c r="A91" s="12">
        <f ca="1">-INDEX('Flow probs &amp; rates'!$K$5:$K$5999,UsefulSeries!$E88,0)*(INDEX('Flow probs &amp; rates'!$L$5:$L$5999,UsefulSeries!$E88,0))/INDEX('Flow probs &amp; rates'!$E$4:$E$5999,UsefulSeries!$E88,0)</f>
        <v>-3.4222634072036826E-4</v>
      </c>
      <c r="B91" s="12">
        <f ca="1">INDEX('Flow probs &amp; rates'!$L$5:$L$5999,UsefulSeries!$E88,0)*(1-INDEX('Flow probs &amp; rates'!$L$5:$L$5999,UsefulSeries!$E88,0))/INDEX('Flow probs &amp; rates'!$E$4:$E$5999,UsefulSeries!$E88,0)</f>
        <v>2.1167235707182614E-2</v>
      </c>
      <c r="C91" s="12">
        <v>0</v>
      </c>
      <c r="D91" s="12">
        <v>0</v>
      </c>
      <c r="E91" s="12">
        <v>0</v>
      </c>
      <c r="F91" s="12">
        <v>0</v>
      </c>
      <c r="G91" s="12"/>
      <c r="H91" s="12"/>
      <c r="I91" s="12">
        <f ca="1">INDEX('Flow probs &amp; rates'!$L$5:$L$5999,UsefulSeries!$E88)</f>
        <v>1.3299274703824675E-2</v>
      </c>
      <c r="J91" s="12"/>
      <c r="K91" s="12">
        <f>-INDEX('Flow probs &amp; rates'!$E$4:$E$5999,UsefulSeries!$E88)</f>
        <v>-0.61993942797755586</v>
      </c>
      <c r="L91" s="12"/>
      <c r="M91" s="12"/>
      <c r="N91" s="12">
        <f>INDEX('Flow probs &amp; rates'!$F$5:$F$5999,UsefulSeries!$G88)-INDEX('Flow probs &amp; rates'!$F$4:$F$5999,UsefulSeries!$G88)</f>
        <v>-2.9604317208910269E-4</v>
      </c>
      <c r="O91" s="12"/>
      <c r="P91" s="12">
        <f ca="1"/>
        <v>0.63862034680486468</v>
      </c>
      <c r="Q91" s="12">
        <f ca="1"/>
        <v>47.253149468402029</v>
      </c>
      <c r="R91" s="12">
        <f ca="1"/>
        <v>0</v>
      </c>
      <c r="S91" s="12">
        <f ca="1"/>
        <v>0</v>
      </c>
      <c r="T91" s="12">
        <f ca="1"/>
        <v>0</v>
      </c>
      <c r="U91" s="12">
        <f ca="1"/>
        <v>0</v>
      </c>
      <c r="V91" s="12"/>
      <c r="W91" s="12">
        <f ca="1">INDEX(P$11:P$6003,UsefulSeries!$I84)</f>
        <v>0</v>
      </c>
      <c r="X91" s="12">
        <f ca="1">INDEX(Q$11:Q$6003,UsefulSeries!$I84)</f>
        <v>0</v>
      </c>
      <c r="Y91" s="12">
        <f ca="1">INDEX(R$11:R$6003,UsefulSeries!$I84)</f>
        <v>0</v>
      </c>
      <c r="Z91" s="12">
        <f ca="1">INDEX(S$11:S$6003,UsefulSeries!$I84)</f>
        <v>0</v>
      </c>
      <c r="AA91" s="12">
        <f ca="1">INDEX(T$11:T$6003,UsefulSeries!$I84)</f>
        <v>0.34973590219194522</v>
      </c>
      <c r="AB91" s="12">
        <f ca="1">INDEX(U$11:U$6003,UsefulSeries!$I84)</f>
        <v>17.819790215749528</v>
      </c>
      <c r="AC91" s="12">
        <f>INDEX( K$11:K$6003,UsefulSeries!$I84)</f>
        <v>0</v>
      </c>
      <c r="AD91" s="12">
        <f>INDEX(L$11:L$6003,UsefulSeries!$I84)</f>
        <v>0.336154133577522</v>
      </c>
      <c r="AE91" s="12"/>
      <c r="AF91" s="12"/>
      <c r="AG91" s="12"/>
      <c r="AH91" s="12"/>
      <c r="AI91" s="12"/>
      <c r="AJ91" s="12"/>
      <c r="AK91" s="12"/>
      <c r="AL91" s="12"/>
      <c r="AM91" s="12"/>
      <c r="AN91" s="12">
        <f t="shared" ca="1" si="18"/>
        <v>0</v>
      </c>
      <c r="AO91" s="12">
        <f t="shared" ca="1" si="19"/>
        <v>0</v>
      </c>
      <c r="AP91" s="12">
        <f t="shared" ca="1" si="20"/>
        <v>0</v>
      </c>
      <c r="AQ91" s="12">
        <f t="shared" ca="1" si="21"/>
        <v>0</v>
      </c>
      <c r="AR91" s="12">
        <f t="shared" ca="1" si="22"/>
        <v>0.34973590219194522</v>
      </c>
      <c r="AS91" s="12">
        <f t="shared" ca="1" si="23"/>
        <v>17.819790215749528</v>
      </c>
      <c r="AT91" s="12">
        <f t="shared" si="24"/>
        <v>0</v>
      </c>
      <c r="AU91" s="12">
        <f t="shared" si="25"/>
        <v>0.336154133577522</v>
      </c>
      <c r="AV91" s="12"/>
      <c r="AW91" s="12">
        <f ca="1">INDEX(I$11:I$6003,UsefulSeries!$I84)</f>
        <v>1.9241733743017079E-2</v>
      </c>
      <c r="AX91" s="12"/>
      <c r="AY91" s="12"/>
      <c r="AZ91" s="12">
        <f ca="1"/>
        <v>0.34973590219194534</v>
      </c>
      <c r="BA91" s="12"/>
      <c r="BB91" s="12">
        <f t="shared" ca="1" si="26"/>
        <v>0.34973590219194534</v>
      </c>
      <c r="BC91" s="12"/>
      <c r="BD91" s="38">
        <f ca="1"/>
        <v>1.6894213236805324E-2</v>
      </c>
    </row>
    <row r="92" spans="1:56" x14ac:dyDescent="0.35">
      <c r="A92" s="12">
        <v>0</v>
      </c>
      <c r="B92" s="12">
        <v>0</v>
      </c>
      <c r="C92" s="12">
        <f ca="1">INDEX('Flow probs &amp; rates'!$M$5:$M$5999,UsefulSeries!$E88,0)*(1-INDEX('Flow probs &amp; rates'!$M$5:$M$5999,UsefulSeries!$E88,0))/INDEX('Flow probs &amp; rates'!$F$4:$F$5999,UsefulSeries!$E88,0)</f>
        <v>3.8286435872985378</v>
      </c>
      <c r="D92" s="12">
        <f ca="1">-INDEX('Flow probs &amp; rates'!$M$5:$M$5999,UsefulSeries!$E88,0)*(INDEX('Flow probs &amp; rates'!$O$5:$O$5999,UsefulSeries!$E88,0))/INDEX('Flow probs &amp; rates'!$F$4:$F$5999,UsefulSeries!$E88,0)</f>
        <v>-0.54254388039651624</v>
      </c>
      <c r="E92" s="12">
        <v>0</v>
      </c>
      <c r="F92" s="12">
        <v>0</v>
      </c>
      <c r="G92" s="12"/>
      <c r="H92" s="12"/>
      <c r="I92" s="12">
        <f ca="1">INDEX('Flow probs &amp; rates'!$M$5:$M$5999,UsefulSeries!$E88)</f>
        <v>0.21643477320653987</v>
      </c>
      <c r="J92" s="12"/>
      <c r="K92" s="12">
        <f>INDEX('Flow probs &amp; rates'!$F$4:$F$5999,UsefulSeries!$E88)</f>
        <v>4.4295259740600577E-2</v>
      </c>
      <c r="L92" s="12">
        <f>-INDEX('Flow probs &amp; rates'!$F$4:$F$5999,UsefulSeries!$E88)</f>
        <v>-4.4295259740600577E-2</v>
      </c>
      <c r="M92" s="12"/>
      <c r="N92" s="12">
        <f>INDEX('Flow probs &amp; rates'!$E$5:$E$5999,UsefulSeries!$G90)-INDEX('Flow probs &amp; rates'!$E$4:$E$5999,UsefulSeries!$G90)</f>
        <v>7.9194021841433315E-4</v>
      </c>
      <c r="O92" s="12"/>
      <c r="P92" s="12">
        <f ca="1"/>
        <v>0</v>
      </c>
      <c r="Q92" s="12">
        <f ca="1"/>
        <v>0</v>
      </c>
      <c r="R92" s="12">
        <f ca="1"/>
        <v>0.27052242870833082</v>
      </c>
      <c r="S92" s="12">
        <f ca="1"/>
        <v>6.5863726761530392E-2</v>
      </c>
      <c r="T92" s="12">
        <f ca="1"/>
        <v>0</v>
      </c>
      <c r="U92" s="12">
        <f ca="1"/>
        <v>0</v>
      </c>
      <c r="V92" s="12"/>
      <c r="W92" s="12"/>
      <c r="X92" s="12"/>
      <c r="Y92" s="12"/>
      <c r="Z92" s="12"/>
      <c r="AA92" s="12"/>
      <c r="AB92" s="12"/>
      <c r="AC92" s="12"/>
      <c r="AD92" s="12"/>
      <c r="AE92" s="12">
        <f t="array" ref="AE92:AJ93">TRANSPOSE(AC86:AD91)</f>
        <v>-0.62226537625580869</v>
      </c>
      <c r="AF92" s="12">
        <v>-0.62226537625580869</v>
      </c>
      <c r="AG92" s="12">
        <v>4.1580490166669301E-2</v>
      </c>
      <c r="AH92" s="12">
        <v>0</v>
      </c>
      <c r="AI92" s="12">
        <v>0.336154133577522</v>
      </c>
      <c r="AJ92" s="12">
        <v>0</v>
      </c>
      <c r="AK92" s="12"/>
      <c r="AL92" s="12"/>
      <c r="AM92" s="12"/>
      <c r="AN92" s="12">
        <f t="shared" si="18"/>
        <v>-0.62226537625580869</v>
      </c>
      <c r="AO92" s="12">
        <f t="shared" si="19"/>
        <v>-0.62226537625580869</v>
      </c>
      <c r="AP92" s="12">
        <f t="shared" si="20"/>
        <v>4.1580490166669301E-2</v>
      </c>
      <c r="AQ92" s="12">
        <f t="shared" si="21"/>
        <v>0</v>
      </c>
      <c r="AR92" s="12">
        <f t="shared" si="22"/>
        <v>0.336154133577522</v>
      </c>
      <c r="AS92" s="12">
        <f t="shared" si="23"/>
        <v>0</v>
      </c>
      <c r="AT92" s="12">
        <f t="shared" si="24"/>
        <v>0</v>
      </c>
      <c r="AU92" s="12">
        <f t="shared" si="25"/>
        <v>0</v>
      </c>
      <c r="AV92" s="12"/>
      <c r="AW92" s="12"/>
      <c r="AX92" s="12">
        <f>INDEX($N$6:$N$6003,UsefulSeries!$K84)</f>
        <v>-2.0606045599477207E-3</v>
      </c>
      <c r="AY92" s="12"/>
      <c r="AZ92" s="12"/>
      <c r="BA92" s="12"/>
      <c r="BB92" s="12">
        <f t="shared" si="26"/>
        <v>-2.0606045599477207E-3</v>
      </c>
      <c r="BC92" s="12"/>
      <c r="BD92" s="38">
        <f ca="1"/>
        <v>7.0581012139910415E-2</v>
      </c>
    </row>
    <row r="93" spans="1:56" x14ac:dyDescent="0.35">
      <c r="A93" s="12">
        <v>0</v>
      </c>
      <c r="B93" s="12">
        <v>0</v>
      </c>
      <c r="C93" s="12">
        <f ca="1">-INDEX('Flow probs &amp; rates'!$M$5:$M$5999,UsefulSeries!$E88,0)*(INDEX('Flow probs &amp; rates'!$O$5:$O$5999,UsefulSeries!$E88,0))/INDEX('Flow probs &amp; rates'!$F$4:$F$5999,UsefulSeries!$E88,0)</f>
        <v>-0.54254388039651624</v>
      </c>
      <c r="D93" s="12">
        <f ca="1">INDEX('Flow probs &amp; rates'!$O$5:$O$5999,UsefulSeries!$E88,0)*(1-INDEX('Flow probs &amp; rates'!$O$5:$O$5999,UsefulSeries!$E88,0))/INDEX('Flow probs &amp; rates'!$F$4:$F$5999,UsefulSeries!$E88,0)</f>
        <v>2.2283933118013772</v>
      </c>
      <c r="E93" s="12">
        <v>0</v>
      </c>
      <c r="F93" s="12">
        <v>0</v>
      </c>
      <c r="G93" s="12"/>
      <c r="H93" s="12"/>
      <c r="I93" s="12">
        <f ca="1">INDEX('Flow probs &amp; rates'!$O$5:$O$5999,UsefulSeries!$E88)</f>
        <v>0.11103632631113113</v>
      </c>
      <c r="J93" s="12"/>
      <c r="K93" s="12"/>
      <c r="L93" s="12">
        <f>-INDEX('Flow probs &amp; rates'!$F$4:$F$5999,UsefulSeries!$E88)</f>
        <v>-4.4295259740600577E-2</v>
      </c>
      <c r="M93" s="12"/>
      <c r="N93" s="12">
        <f>INDEX('Flow probs &amp; rates'!$F$5:$F$5999,UsefulSeries!$G90)-INDEX('Flow probs &amp; rates'!$F$4:$F$5999,UsefulSeries!$G90)</f>
        <v>1.4195287484913832E-4</v>
      </c>
      <c r="O93" s="12"/>
      <c r="P93" s="12">
        <f ca="1"/>
        <v>0</v>
      </c>
      <c r="Q93" s="12">
        <f ca="1"/>
        <v>0</v>
      </c>
      <c r="R93" s="12">
        <f ca="1"/>
        <v>6.5863726761530406E-2</v>
      </c>
      <c r="S93" s="12">
        <f ca="1"/>
        <v>0.46478956672927513</v>
      </c>
      <c r="T93" s="12">
        <f ca="1"/>
        <v>0</v>
      </c>
      <c r="U93" s="12">
        <f ca="1"/>
        <v>0</v>
      </c>
      <c r="V93" s="12"/>
      <c r="W93" s="12"/>
      <c r="X93" s="12"/>
      <c r="Y93" s="12"/>
      <c r="Z93" s="12"/>
      <c r="AA93" s="12"/>
      <c r="AB93" s="12"/>
      <c r="AC93" s="12"/>
      <c r="AD93" s="12"/>
      <c r="AE93" s="12">
        <v>0.62226537625580869</v>
      </c>
      <c r="AF93" s="12">
        <v>0</v>
      </c>
      <c r="AG93" s="12">
        <v>-4.1580490166669301E-2</v>
      </c>
      <c r="AH93" s="12">
        <v>-4.1580490166669301E-2</v>
      </c>
      <c r="AI93" s="12">
        <v>0</v>
      </c>
      <c r="AJ93" s="12">
        <v>0.336154133577522</v>
      </c>
      <c r="AK93" s="12"/>
      <c r="AL93" s="12"/>
      <c r="AM93" s="12"/>
      <c r="AN93" s="12">
        <f t="shared" si="18"/>
        <v>0.62226537625580869</v>
      </c>
      <c r="AO93" s="12">
        <f t="shared" si="19"/>
        <v>0</v>
      </c>
      <c r="AP93" s="12">
        <f t="shared" si="20"/>
        <v>-4.1580490166669301E-2</v>
      </c>
      <c r="AQ93" s="12">
        <f t="shared" si="21"/>
        <v>-4.1580490166669301E-2</v>
      </c>
      <c r="AR93" s="12">
        <f t="shared" si="22"/>
        <v>0</v>
      </c>
      <c r="AS93" s="12">
        <f t="shared" si="23"/>
        <v>0.336154133577522</v>
      </c>
      <c r="AT93" s="12">
        <f t="shared" si="24"/>
        <v>0</v>
      </c>
      <c r="AU93" s="12">
        <f t="shared" si="25"/>
        <v>0</v>
      </c>
      <c r="AV93" s="12"/>
      <c r="AW93" s="12"/>
      <c r="AX93" s="12">
        <f>INDEX('Margin error adjustment'!N$7:N$6003,UsefulSeries!$K84)</f>
        <v>5.6756176772382316E-4</v>
      </c>
      <c r="AY93" s="12"/>
      <c r="AZ93" s="12"/>
      <c r="BA93" s="12"/>
      <c r="BB93" s="12">
        <f t="shared" si="26"/>
        <v>5.6756176772382316E-4</v>
      </c>
      <c r="BC93" s="12"/>
      <c r="BD93" s="38">
        <f ca="1"/>
        <v>0.12580508160820736</v>
      </c>
    </row>
    <row r="94" spans="1:56" x14ac:dyDescent="0.35">
      <c r="A94" s="12">
        <v>0</v>
      </c>
      <c r="B94" s="12">
        <v>0</v>
      </c>
      <c r="C94" s="12">
        <v>0</v>
      </c>
      <c r="D94" s="12">
        <v>0</v>
      </c>
      <c r="E94" s="12">
        <f ca="1">INDEX('Flow probs &amp; rates'!$P$5:$P$5999,UsefulSeries!$E88,0)*(1-INDEX('Flow probs &amp; rates'!$P$5:$P$5999,UsefulSeries!$E88,0))/INDEX('Flow probs &amp; rates'!$G$4:$G$5999,UsefulSeries!$E88,0)</f>
        <v>5.6191018858454435E-2</v>
      </c>
      <c r="F94" s="12">
        <f ca="1">-INDEX('Flow probs &amp; rates'!$P$5:$P$5999,UsefulSeries!$E88,0)*(INDEX('Flow probs &amp; rates'!$Q$5:$Q$5999,UsefulSeries!$E88,0))/INDEX('Flow probs &amp; rates'!$G$4:$G$5999,UsefulSeries!$E88,0)</f>
        <v>-1.0789811741647724E-3</v>
      </c>
      <c r="G94" s="12"/>
      <c r="H94" s="12"/>
      <c r="I94" s="12">
        <f ca="1">INDEX('Flow probs &amp; rates'!$P$5:$P$5999,UsefulSeries!$E88)</f>
        <v>1.9237059450755833E-2</v>
      </c>
      <c r="J94" s="12"/>
      <c r="K94" s="12">
        <f>INDEX('Flow probs &amp; rates'!$G$4:$G$5999,UsefulSeries!$E88)</f>
        <v>0.33576531228184364</v>
      </c>
      <c r="L94" s="12"/>
      <c r="M94" s="12"/>
      <c r="N94" s="12">
        <f>INDEX('Flow probs &amp; rates'!$E$5:$E$5999,UsefulSeries!$G92)-INDEX('Flow probs &amp; rates'!$E$4:$E$5999,UsefulSeries!$G92)</f>
        <v>1.1967092409823632E-3</v>
      </c>
      <c r="O94" s="12"/>
      <c r="P94" s="12">
        <f ca="1"/>
        <v>0</v>
      </c>
      <c r="Q94" s="12">
        <f ca="1"/>
        <v>0</v>
      </c>
      <c r="R94" s="12">
        <f ca="1"/>
        <v>0</v>
      </c>
      <c r="S94" s="12">
        <f ca="1"/>
        <v>0</v>
      </c>
      <c r="T94" s="12">
        <f ca="1"/>
        <v>17.803140834075148</v>
      </c>
      <c r="U94" s="12">
        <f ca="1"/>
        <v>0.3490536779089114</v>
      </c>
      <c r="V94" s="12"/>
      <c r="W94" s="12">
        <f ca="1">INDEX(P$6:P$6003,UsefulSeries!$I92)</f>
        <v>37.621029115142832</v>
      </c>
      <c r="X94" s="12">
        <f ca="1">INDEX(Q$6:Q$6003,UsefulSeries!$I92)</f>
        <v>0.63821611018973234</v>
      </c>
      <c r="Y94" s="12">
        <f ca="1">INDEX(R$6:R$6003,UsefulSeries!$I92)</f>
        <v>0</v>
      </c>
      <c r="Z94" s="12">
        <f ca="1">INDEX(S$6:S$6003,UsefulSeries!$I92)</f>
        <v>0</v>
      </c>
      <c r="AA94" s="12">
        <f ca="1">INDEX(T$6:T$6003,UsefulSeries!$I92)</f>
        <v>0</v>
      </c>
      <c r="AB94" s="12">
        <f ca="1">INDEX(U$6:U$6003,UsefulSeries!$I92)</f>
        <v>0</v>
      </c>
      <c r="AC94" s="12">
        <f>INDEX( K$6:K$6003,UsefulSeries!$I92)</f>
        <v>-0.62020477169586097</v>
      </c>
      <c r="AD94" s="12">
        <f>INDEX(L$6:L$6003,UsefulSeries!$I92)</f>
        <v>0.62020477169586097</v>
      </c>
      <c r="AE94" s="12"/>
      <c r="AF94" s="12"/>
      <c r="AG94" s="12"/>
      <c r="AH94" s="12"/>
      <c r="AI94" s="12"/>
      <c r="AJ94" s="12"/>
      <c r="AK94" s="12"/>
      <c r="AL94" s="12"/>
      <c r="AM94" s="12"/>
      <c r="AN94" s="12">
        <f t="shared" ca="1" si="18"/>
        <v>37.621029115142832</v>
      </c>
      <c r="AO94" s="12">
        <f t="shared" ca="1" si="19"/>
        <v>0.63821611018973234</v>
      </c>
      <c r="AP94" s="12">
        <f t="shared" ca="1" si="20"/>
        <v>0</v>
      </c>
      <c r="AQ94" s="12">
        <f t="shared" ca="1" si="21"/>
        <v>0</v>
      </c>
      <c r="AR94" s="12">
        <f t="shared" ca="1" si="22"/>
        <v>0</v>
      </c>
      <c r="AS94" s="12">
        <f t="shared" ca="1" si="23"/>
        <v>0</v>
      </c>
      <c r="AT94" s="12">
        <f t="shared" si="24"/>
        <v>-0.62020477169586097</v>
      </c>
      <c r="AU94" s="12">
        <f t="shared" si="25"/>
        <v>0.62020477169586097</v>
      </c>
      <c r="AV94" s="12"/>
      <c r="AW94" s="12">
        <f ca="1">INDEX(I$6:I$6003,UsefulSeries!$I92)</f>
        <v>1.6770081053942468E-2</v>
      </c>
      <c r="AX94" s="12"/>
      <c r="AY94" s="12"/>
      <c r="AZ94" s="12">
        <f t="array" aca="1" ref="AZ94:AZ99" ca="1">MMULT(W94:AB99,AW94:AW99)</f>
        <v>0.63821611018973223</v>
      </c>
      <c r="BA94" s="12"/>
      <c r="BB94" s="12">
        <f t="shared" ca="1" si="26"/>
        <v>0.63821611018973223</v>
      </c>
      <c r="BC94" s="12"/>
      <c r="BD94" s="38">
        <f t="array" aca="1" ref="BD94:BD101" ca="1">MMULT(MINVERSE(AN94:AU101),BB94:BB101)</f>
        <v>1.6411494946925956E-2</v>
      </c>
    </row>
    <row r="95" spans="1:56" x14ac:dyDescent="0.35">
      <c r="A95" s="12">
        <v>0</v>
      </c>
      <c r="B95" s="12">
        <v>0</v>
      </c>
      <c r="C95" s="12">
        <v>0</v>
      </c>
      <c r="D95" s="12">
        <v>0</v>
      </c>
      <c r="E95" s="12">
        <f ca="1">-INDEX('Flow probs &amp; rates'!$P$5:$P$5999,UsefulSeries!$E88,0)*(INDEX('Flow probs &amp; rates'!$Q$5:$Q$5999,UsefulSeries!$E88,0))/INDEX('Flow probs &amp; rates'!$G$4:$G$5999,UsefulSeries!$E88,0)</f>
        <v>-1.0789811741647724E-3</v>
      </c>
      <c r="F95" s="12">
        <f ca="1">INDEX('Flow probs &amp; rates'!$Q$5:$Q$5999,UsefulSeries!$E88,0)*(1-INDEX('Flow probs &amp; rates'!$Q$5:$Q$5999,UsefulSeries!$E88,0))/INDEX('Flow probs &amp; rates'!$G$4:$G$5999,UsefulSeries!$E88,0)</f>
        <v>5.5032377587449534E-2</v>
      </c>
      <c r="G95" s="12"/>
      <c r="H95" s="12"/>
      <c r="I95" s="12">
        <f ca="1">INDEX('Flow probs &amp; rates'!$Q$5:$Q$5999,UsefulSeries!$E88)</f>
        <v>1.8832631453734514E-2</v>
      </c>
      <c r="J95" s="12"/>
      <c r="K95" s="12"/>
      <c r="L95" s="12">
        <f>INDEX('Flow probs &amp; rates'!$G$4:$G$5999,UsefulSeries!$E88)</f>
        <v>0.33576531228184364</v>
      </c>
      <c r="M95" s="12"/>
      <c r="N95" s="12">
        <f>INDEX('Flow probs &amp; rates'!$F$5:$F$5999,UsefulSeries!$G92)-INDEX('Flow probs &amp; rates'!$F$4:$F$5999,UsefulSeries!$G92)</f>
        <v>-1.1046816315932531E-3</v>
      </c>
      <c r="O95" s="12"/>
      <c r="P95" s="12">
        <f ca="1"/>
        <v>0</v>
      </c>
      <c r="Q95" s="12">
        <f ca="1"/>
        <v>0</v>
      </c>
      <c r="R95" s="12">
        <f ca="1"/>
        <v>0</v>
      </c>
      <c r="S95" s="12">
        <f ca="1"/>
        <v>0</v>
      </c>
      <c r="T95" s="12">
        <f ca="1"/>
        <v>0.3490536779089114</v>
      </c>
      <c r="U95" s="12">
        <f ca="1"/>
        <v>18.177964794589915</v>
      </c>
      <c r="V95" s="12"/>
      <c r="W95" s="12">
        <f ca="1">INDEX(P$7:P$6003,UsefulSeries!$I92)</f>
        <v>0.63821611018973223</v>
      </c>
      <c r="X95" s="12">
        <f ca="1">INDEX(Q$7:Q$6003,UsefulSeries!$I92)</f>
        <v>54.798433984116215</v>
      </c>
      <c r="Y95" s="12">
        <f ca="1">INDEX(R$7:R$6003,UsefulSeries!$I92)</f>
        <v>0</v>
      </c>
      <c r="Z95" s="12">
        <f ca="1">INDEX(S$7:S$6003,UsefulSeries!$I92)</f>
        <v>0</v>
      </c>
      <c r="AA95" s="12">
        <f ca="1">INDEX(T$7:T$6003,UsefulSeries!$I92)</f>
        <v>0</v>
      </c>
      <c r="AB95" s="12">
        <f ca="1">INDEX(U$7:U$6003,UsefulSeries!$I92)</f>
        <v>0</v>
      </c>
      <c r="AC95" s="12">
        <f>INDEX( K$7:K$6003,UsefulSeries!$I92,1)</f>
        <v>-0.62020477169586097</v>
      </c>
      <c r="AD95" s="12">
        <f>INDEX(L$7:L$6003,UsefulSeries!$I92,1)</f>
        <v>0</v>
      </c>
      <c r="AE95" s="12"/>
      <c r="AF95" s="12"/>
      <c r="AG95" s="12"/>
      <c r="AH95" s="12"/>
      <c r="AI95" s="12"/>
      <c r="AJ95" s="12"/>
      <c r="AK95" s="12"/>
      <c r="AL95" s="12"/>
      <c r="AM95" s="12"/>
      <c r="AN95" s="12">
        <f t="shared" ref="AN95:AN158" ca="1" si="27">W95+AE95</f>
        <v>0.63821611018973223</v>
      </c>
      <c r="AO95" s="12">
        <f t="shared" ref="AO95:AO158" ca="1" si="28">X95+AF95</f>
        <v>54.798433984116215</v>
      </c>
      <c r="AP95" s="12">
        <f t="shared" ref="AP95:AP158" ca="1" si="29">Y95+AG95</f>
        <v>0</v>
      </c>
      <c r="AQ95" s="12">
        <f t="shared" ref="AQ95:AQ158" ca="1" si="30">Z95+AH95</f>
        <v>0</v>
      </c>
      <c r="AR95" s="12">
        <f t="shared" ref="AR95:AR158" ca="1" si="31">AA95+AI95</f>
        <v>0</v>
      </c>
      <c r="AS95" s="12">
        <f t="shared" ref="AS95:AS158" ca="1" si="32">AB95+AJ95</f>
        <v>0</v>
      </c>
      <c r="AT95" s="12">
        <f t="shared" ref="AT95:AT158" si="33">AC95+AK95</f>
        <v>-0.62020477169586097</v>
      </c>
      <c r="AU95" s="12">
        <f t="shared" ref="AU95:AU158" si="34">AD95+AL95</f>
        <v>0</v>
      </c>
      <c r="AV95" s="12"/>
      <c r="AW95" s="12">
        <f ca="1">INDEX(I$7:I$6003,UsefulSeries!$I92)</f>
        <v>1.1451297576748424E-2</v>
      </c>
      <c r="AX95" s="12"/>
      <c r="AY95" s="12"/>
      <c r="AZ95" s="12">
        <f ca="1"/>
        <v>0.63821611018973223</v>
      </c>
      <c r="BA95" s="12"/>
      <c r="BB95" s="12">
        <f t="shared" ca="1" si="26"/>
        <v>0.63821611018973223</v>
      </c>
      <c r="BC95" s="12"/>
      <c r="BD95" s="38">
        <f ca="1"/>
        <v>1.2198374241177165E-2</v>
      </c>
    </row>
    <row r="96" spans="1:56" x14ac:dyDescent="0.35">
      <c r="A96" s="12">
        <f ca="1">INDEX('Flow probs &amp; rates'!$K$5:$K$5999,UsefulSeries!$E94,0)*(1-INDEX('Flow probs &amp; rates'!$K$5:$K$5999,UsefulSeries!$E94,0))/INDEX('Flow probs &amp; rates'!$E$4:$E$5999,UsefulSeries!$E94,0)</f>
        <v>2.5361945487533115E-2</v>
      </c>
      <c r="B96" s="12">
        <f ca="1">-INDEX('Flow probs &amp; rates'!$K$5:$K$5999,UsefulSeries!$E94,0)*(INDEX('Flow probs &amp; rates'!$L$5:$L$5999,UsefulSeries!$E94,0))/INDEX('Flow probs &amp; rates'!$E$4:$E$5999,UsefulSeries!$E94,0)</f>
        <v>-3.2321935350788385E-4</v>
      </c>
      <c r="C96" s="12">
        <v>0</v>
      </c>
      <c r="D96" s="12">
        <v>0</v>
      </c>
      <c r="E96" s="12">
        <v>0</v>
      </c>
      <c r="F96" s="12">
        <v>0</v>
      </c>
      <c r="G96" s="12"/>
      <c r="H96" s="12"/>
      <c r="I96" s="12">
        <f ca="1">INDEX('Flow probs &amp; rates'!$K$5:$K$5999,UsefulSeries!$E94)</f>
        <v>1.5874918237848781E-2</v>
      </c>
      <c r="J96" s="12"/>
      <c r="K96" s="12">
        <f>-INDEX('Flow probs &amp; rates'!$E$4:$E$5999,UsefulSeries!$E94)</f>
        <v>-0.61599790191450299</v>
      </c>
      <c r="L96" s="12">
        <f>INDEX('Flow probs &amp; rates'!$E$4:$E$5999,UsefulSeries!$E94)</f>
        <v>0.61599790191450299</v>
      </c>
      <c r="M96" s="12"/>
      <c r="N96" s="12">
        <f>INDEX('Flow probs &amp; rates'!$E$5:$E$5999,UsefulSeries!$G94)-INDEX('Flow probs &amp; rates'!$E$4:$E$5999,UsefulSeries!$G94)</f>
        <v>9.7205415837553488E-4</v>
      </c>
      <c r="O96" s="12"/>
      <c r="P96" s="12">
        <f t="array" aca="1" ref="P96:U101" ca="1">MINVERSE(A96:F101)</f>
        <v>39.437231906546899</v>
      </c>
      <c r="Q96" s="12">
        <f ca="1"/>
        <v>0.63401461212023436</v>
      </c>
      <c r="R96" s="12">
        <f ca="1"/>
        <v>0</v>
      </c>
      <c r="S96" s="12">
        <f ca="1"/>
        <v>0</v>
      </c>
      <c r="T96" s="12">
        <f ca="1"/>
        <v>0</v>
      </c>
      <c r="U96" s="12">
        <f ca="1"/>
        <v>0</v>
      </c>
      <c r="V96" s="12"/>
      <c r="W96" s="12">
        <f ca="1">INDEX(P$8:P$6003,UsefulSeries!$I92)</f>
        <v>0</v>
      </c>
      <c r="X96" s="12">
        <f ca="1">INDEX(Q$8:Q$6003,UsefulSeries!$I92)</f>
        <v>0</v>
      </c>
      <c r="Y96" s="12">
        <f ca="1">INDEX(R$8:R$6003,UsefulSeries!$I92)</f>
        <v>0.24202005324674628</v>
      </c>
      <c r="Z96" s="12">
        <f ca="1">INDEX(S$8:S$6003,UsefulSeries!$I92)</f>
        <v>6.3948788908503293E-2</v>
      </c>
      <c r="AA96" s="12">
        <f ca="1">INDEX(T$8:T$6003,UsefulSeries!$I92)</f>
        <v>0</v>
      </c>
      <c r="AB96" s="12">
        <f ca="1">INDEX(U$8:U$6003,UsefulSeries!$I92)</f>
        <v>0</v>
      </c>
      <c r="AC96" s="12">
        <f>INDEX( K$8:K$6003,UsefulSeries!$I92)</f>
        <v>4.2148051934393124E-2</v>
      </c>
      <c r="AD96" s="12">
        <f>INDEX(L$8:L$6003,UsefulSeries!$I92)</f>
        <v>-4.2148051934393124E-2</v>
      </c>
      <c r="AE96" s="12"/>
      <c r="AF96" s="12"/>
      <c r="AG96" s="12"/>
      <c r="AH96" s="12"/>
      <c r="AI96" s="12"/>
      <c r="AJ96" s="12"/>
      <c r="AK96" s="12"/>
      <c r="AL96" s="12"/>
      <c r="AM96" s="12"/>
      <c r="AN96" s="12">
        <f t="shared" ca="1" si="27"/>
        <v>0</v>
      </c>
      <c r="AO96" s="12">
        <f t="shared" ca="1" si="28"/>
        <v>0</v>
      </c>
      <c r="AP96" s="12">
        <f t="shared" ca="1" si="29"/>
        <v>0.24202005324674628</v>
      </c>
      <c r="AQ96" s="12">
        <f t="shared" ca="1" si="30"/>
        <v>6.3948788908503293E-2</v>
      </c>
      <c r="AR96" s="12">
        <f t="shared" ca="1" si="31"/>
        <v>0</v>
      </c>
      <c r="AS96" s="12">
        <f t="shared" ca="1" si="32"/>
        <v>0</v>
      </c>
      <c r="AT96" s="12">
        <f t="shared" si="33"/>
        <v>4.2148051934393124E-2</v>
      </c>
      <c r="AU96" s="12">
        <f t="shared" si="34"/>
        <v>-4.2148051934393124E-2</v>
      </c>
      <c r="AV96" s="12"/>
      <c r="AW96" s="12">
        <f ca="1">INDEX(I$8:I$6003,UsefulSeries!$I92)</f>
        <v>0.23669204624915618</v>
      </c>
      <c r="AX96" s="12"/>
      <c r="AY96" s="12"/>
      <c r="AZ96" s="12">
        <f ca="1"/>
        <v>6.3948788908503293E-2</v>
      </c>
      <c r="BA96" s="12"/>
      <c r="BB96" s="12">
        <f t="shared" ca="1" si="26"/>
        <v>6.3948788908503293E-2</v>
      </c>
      <c r="BC96" s="12"/>
      <c r="BD96" s="38">
        <f ca="1"/>
        <v>0.23834623299473304</v>
      </c>
    </row>
    <row r="97" spans="1:56" x14ac:dyDescent="0.35">
      <c r="A97" s="12">
        <f ca="1">-INDEX('Flow probs &amp; rates'!$K$5:$K$5999,UsefulSeries!$E94,0)*(INDEX('Flow probs &amp; rates'!$L$5:$L$5999,UsefulSeries!$E94,0))/INDEX('Flow probs &amp; rates'!$E$4:$E$5999,UsefulSeries!$E94,0)</f>
        <v>-3.2321935350788385E-4</v>
      </c>
      <c r="B97" s="12">
        <f ca="1">INDEX('Flow probs &amp; rates'!$L$5:$L$5999,UsefulSeries!$E94,0)*(1-INDEX('Flow probs &amp; rates'!$L$5:$L$5999,UsefulSeries!$E94,0))/INDEX('Flow probs &amp; rates'!$E$4:$E$5999,UsefulSeries!$E94,0)</f>
        <v>2.0105020227132026E-2</v>
      </c>
      <c r="C97" s="12">
        <v>0</v>
      </c>
      <c r="D97" s="12">
        <v>0</v>
      </c>
      <c r="E97" s="12">
        <v>0</v>
      </c>
      <c r="F97" s="12">
        <v>0</v>
      </c>
      <c r="G97" s="12"/>
      <c r="H97" s="12"/>
      <c r="I97" s="12">
        <f ca="1">INDEX('Flow probs &amp; rates'!$L$5:$L$5999,UsefulSeries!$E94)</f>
        <v>1.2541950807930522E-2</v>
      </c>
      <c r="J97" s="12"/>
      <c r="K97" s="12">
        <f>-INDEX('Flow probs &amp; rates'!$E$4:$E$5999,UsefulSeries!$E94)</f>
        <v>-0.61599790191450299</v>
      </c>
      <c r="L97" s="12"/>
      <c r="M97" s="12"/>
      <c r="N97" s="12">
        <f>INDEX('Flow probs &amp; rates'!$F$5:$F$5999,UsefulSeries!$G94)-INDEX('Flow probs &amp; rates'!$F$4:$F$5999,UsefulSeries!$G94)</f>
        <v>-3.69671260081951E-4</v>
      </c>
      <c r="O97" s="12"/>
      <c r="P97" s="12">
        <f ca="1"/>
        <v>0.63401461212023436</v>
      </c>
      <c r="Q97" s="12">
        <f ca="1"/>
        <v>49.74901365397546</v>
      </c>
      <c r="R97" s="12">
        <f ca="1"/>
        <v>0</v>
      </c>
      <c r="S97" s="12">
        <f ca="1"/>
        <v>0</v>
      </c>
      <c r="T97" s="12">
        <f ca="1"/>
        <v>0</v>
      </c>
      <c r="U97" s="12">
        <f ca="1"/>
        <v>0</v>
      </c>
      <c r="V97" s="12"/>
      <c r="W97" s="12">
        <f ca="1">INDEX(P$9:P$6003,UsefulSeries!$I92)</f>
        <v>0</v>
      </c>
      <c r="X97" s="12">
        <f ca="1">INDEX(Q$9:Q$6003,UsefulSeries!$I92)</f>
        <v>0</v>
      </c>
      <c r="Y97" s="12">
        <f ca="1">INDEX(R$9:R$6003,UsefulSeries!$I92)</f>
        <v>6.3948788908503293E-2</v>
      </c>
      <c r="Z97" s="12">
        <f ca="1">INDEX(S$9:S$6003,UsefulSeries!$I92)</f>
        <v>0.46837367742297187</v>
      </c>
      <c r="AA97" s="12">
        <f ca="1">INDEX(T$9:T$6003,UsefulSeries!$I92)</f>
        <v>0</v>
      </c>
      <c r="AB97" s="12">
        <f ca="1">INDEX(U$9:U$6003,UsefulSeries!$I92)</f>
        <v>0</v>
      </c>
      <c r="AC97" s="12">
        <f>INDEX( K$9:K$6003,UsefulSeries!$I92)</f>
        <v>0</v>
      </c>
      <c r="AD97" s="12">
        <f>INDEX(L$9:L$6003,UsefulSeries!$I92)</f>
        <v>-4.2148051934393124E-2</v>
      </c>
      <c r="AE97" s="12"/>
      <c r="AF97" s="12"/>
      <c r="AG97" s="12"/>
      <c r="AH97" s="12"/>
      <c r="AI97" s="12"/>
      <c r="AJ97" s="12"/>
      <c r="AK97" s="12"/>
      <c r="AL97" s="12"/>
      <c r="AM97" s="12"/>
      <c r="AN97" s="12">
        <f t="shared" ca="1" si="27"/>
        <v>0</v>
      </c>
      <c r="AO97" s="12">
        <f t="shared" ca="1" si="28"/>
        <v>0</v>
      </c>
      <c r="AP97" s="12">
        <f t="shared" ca="1" si="29"/>
        <v>6.3948788908503293E-2</v>
      </c>
      <c r="AQ97" s="12">
        <f t="shared" ca="1" si="30"/>
        <v>0.46837367742297187</v>
      </c>
      <c r="AR97" s="12">
        <f t="shared" ca="1" si="31"/>
        <v>0</v>
      </c>
      <c r="AS97" s="12">
        <f t="shared" ca="1" si="32"/>
        <v>0</v>
      </c>
      <c r="AT97" s="12">
        <f t="shared" si="33"/>
        <v>0</v>
      </c>
      <c r="AU97" s="12">
        <f t="shared" si="34"/>
        <v>-4.2148051934393124E-2</v>
      </c>
      <c r="AV97" s="12"/>
      <c r="AW97" s="12">
        <f ca="1">INDEX(I$9:I$6003,UsefulSeries!$I92)</f>
        <v>0.10421725549387213</v>
      </c>
      <c r="AX97" s="12"/>
      <c r="AY97" s="12"/>
      <c r="AZ97" s="12">
        <f ca="1"/>
        <v>6.3948788908503293E-2</v>
      </c>
      <c r="BA97" s="12"/>
      <c r="BB97" s="12">
        <f t="shared" ca="1" si="26"/>
        <v>6.3948788908503293E-2</v>
      </c>
      <c r="BC97" s="12"/>
      <c r="BD97" s="38">
        <f ca="1"/>
        <v>0.11178634858273138</v>
      </c>
    </row>
    <row r="98" spans="1:56" x14ac:dyDescent="0.35">
      <c r="A98" s="12">
        <v>0</v>
      </c>
      <c r="B98" s="12">
        <v>0</v>
      </c>
      <c r="C98" s="12">
        <f ca="1">INDEX('Flow probs &amp; rates'!$M$5:$M$5999,UsefulSeries!$E94,0)*(1-INDEX('Flow probs &amp; rates'!$M$5:$M$5999,UsefulSeries!$E94,0))/INDEX('Flow probs &amp; rates'!$F$4:$F$5999,UsefulSeries!$E94,0)</f>
        <v>3.7704636708847659</v>
      </c>
      <c r="D98" s="12">
        <f ca="1">-INDEX('Flow probs &amp; rates'!$M$5:$M$5999,UsefulSeries!$E94,0)*(INDEX('Flow probs &amp; rates'!$O$5:$O$5999,UsefulSeries!$E94,0))/INDEX('Flow probs &amp; rates'!$F$4:$F$5999,UsefulSeries!$E94,0)</f>
        <v>-0.53428003505184429</v>
      </c>
      <c r="E98" s="12">
        <v>0</v>
      </c>
      <c r="F98" s="12">
        <v>0</v>
      </c>
      <c r="G98" s="12"/>
      <c r="H98" s="12"/>
      <c r="I98" s="12">
        <f ca="1">INDEX('Flow probs &amp; rates'!$M$5:$M$5999,UsefulSeries!$E94)</f>
        <v>0.22209874480704195</v>
      </c>
      <c r="J98" s="12"/>
      <c r="K98" s="12">
        <f>INDEX('Flow probs &amp; rates'!$F$4:$F$5999,UsefulSeries!$E94)</f>
        <v>4.5822187254130606E-2</v>
      </c>
      <c r="L98" s="12">
        <f>-INDEX('Flow probs &amp; rates'!$F$4:$F$5999,UsefulSeries!$E94)</f>
        <v>-4.5822187254130606E-2</v>
      </c>
      <c r="M98" s="12"/>
      <c r="N98" s="12">
        <f>INDEX('Flow probs &amp; rates'!$E$5:$E$5999,UsefulSeries!$G96)-INDEX('Flow probs &amp; rates'!$E$4:$E$5999,UsefulSeries!$G96)</f>
        <v>2.0584617625952761E-3</v>
      </c>
      <c r="O98" s="12"/>
      <c r="P98" s="12">
        <f ca="1"/>
        <v>0</v>
      </c>
      <c r="Q98" s="12">
        <f ca="1"/>
        <v>0</v>
      </c>
      <c r="R98" s="12">
        <f ca="1"/>
        <v>0.2749443146659506</v>
      </c>
      <c r="S98" s="12">
        <f ca="1"/>
        <v>6.8629833717664998E-2</v>
      </c>
      <c r="T98" s="12">
        <f ca="1"/>
        <v>0</v>
      </c>
      <c r="U98" s="12">
        <f ca="1"/>
        <v>0</v>
      </c>
      <c r="V98" s="12"/>
      <c r="W98" s="12">
        <f ca="1">INDEX(P$10:P$6003,UsefulSeries!$I92)</f>
        <v>0</v>
      </c>
      <c r="X98" s="12">
        <f ca="1">INDEX(Q$10:Q$6003,UsefulSeries!$I92)</f>
        <v>0</v>
      </c>
      <c r="Y98" s="12">
        <f ca="1">INDEX(R$10:R$6003,UsefulSeries!$I92)</f>
        <v>0</v>
      </c>
      <c r="Z98" s="12">
        <f ca="1">INDEX(S$10:S$6003,UsefulSeries!$I92)</f>
        <v>0</v>
      </c>
      <c r="AA98" s="12">
        <f ca="1">INDEX(T$10:T$6003,UsefulSeries!$I92)</f>
        <v>17.116921285411358</v>
      </c>
      <c r="AB98" s="12">
        <f ca="1">INDEX(U$10:U$6003,UsefulSeries!$I92)</f>
        <v>0.35138931259907852</v>
      </c>
      <c r="AC98" s="12">
        <f>INDEX( K$10:K$6003,UsefulSeries!$I92)</f>
        <v>0.33764717636974595</v>
      </c>
      <c r="AD98" s="12">
        <f>INDEX(L$10:L$6003,UsefulSeries!$I92)</f>
        <v>0</v>
      </c>
      <c r="AE98" s="12"/>
      <c r="AF98" s="12"/>
      <c r="AG98" s="12"/>
      <c r="AH98" s="12"/>
      <c r="AI98" s="12"/>
      <c r="AJ98" s="12"/>
      <c r="AK98" s="12"/>
      <c r="AL98" s="12"/>
      <c r="AM98" s="12"/>
      <c r="AN98" s="12">
        <f t="shared" ca="1" si="27"/>
        <v>0</v>
      </c>
      <c r="AO98" s="12">
        <f t="shared" ca="1" si="28"/>
        <v>0</v>
      </c>
      <c r="AP98" s="12">
        <f t="shared" ca="1" si="29"/>
        <v>0</v>
      </c>
      <c r="AQ98" s="12">
        <f t="shared" ca="1" si="30"/>
        <v>0</v>
      </c>
      <c r="AR98" s="12">
        <f t="shared" ca="1" si="31"/>
        <v>17.116921285411358</v>
      </c>
      <c r="AS98" s="12">
        <f t="shared" ca="1" si="32"/>
        <v>0.35138931259907852</v>
      </c>
      <c r="AT98" s="12">
        <f t="shared" si="33"/>
        <v>0.33764717636974595</v>
      </c>
      <c r="AU98" s="12">
        <f t="shared" si="34"/>
        <v>0</v>
      </c>
      <c r="AV98" s="12"/>
      <c r="AW98" s="12">
        <f ca="1">INDEX(I$10:I$6003,UsefulSeries!$I92)</f>
        <v>2.0139365509981393E-2</v>
      </c>
      <c r="AX98" s="12"/>
      <c r="AY98" s="12"/>
      <c r="AZ98" s="12">
        <f ca="1"/>
        <v>0.35138931259907852</v>
      </c>
      <c r="BA98" s="12"/>
      <c r="BB98" s="12">
        <f t="shared" ca="1" si="26"/>
        <v>0.35138931259907852</v>
      </c>
      <c r="BC98" s="12"/>
      <c r="BD98" s="38">
        <f ca="1"/>
        <v>1.8877146573404745E-2</v>
      </c>
    </row>
    <row r="99" spans="1:56" x14ac:dyDescent="0.35">
      <c r="A99" s="12">
        <v>0</v>
      </c>
      <c r="B99" s="12">
        <v>0</v>
      </c>
      <c r="C99" s="12">
        <f ca="1">-INDEX('Flow probs &amp; rates'!$M$5:$M$5999,UsefulSeries!$E94,0)*(INDEX('Flow probs &amp; rates'!$O$5:$O$5999,UsefulSeries!$E94,0))/INDEX('Flow probs &amp; rates'!$F$4:$F$5999,UsefulSeries!$E94,0)</f>
        <v>-0.53428003505184429</v>
      </c>
      <c r="D99" s="12">
        <f ca="1">INDEX('Flow probs &amp; rates'!$O$5:$O$5999,UsefulSeries!$E94,0)*(1-INDEX('Flow probs &amp; rates'!$O$5:$O$5999,UsefulSeries!$E94,0))/INDEX('Flow probs &amp; rates'!$F$4:$F$5999,UsefulSeries!$E94,0)</f>
        <v>2.1404285879716292</v>
      </c>
      <c r="E99" s="12">
        <v>0</v>
      </c>
      <c r="F99" s="12">
        <v>0</v>
      </c>
      <c r="G99" s="12"/>
      <c r="H99" s="12"/>
      <c r="I99" s="12">
        <f ca="1">INDEX('Flow probs &amp; rates'!$O$5:$O$5999,UsefulSeries!$E94)</f>
        <v>0.11022970811275309</v>
      </c>
      <c r="J99" s="12"/>
      <c r="K99" s="12"/>
      <c r="L99" s="12">
        <f>-INDEX('Flow probs &amp; rates'!$F$4:$F$5999,UsefulSeries!$E94)</f>
        <v>-4.5822187254130606E-2</v>
      </c>
      <c r="M99" s="12"/>
      <c r="N99" s="12">
        <f>INDEX('Flow probs &amp; rates'!$F$5:$F$5999,UsefulSeries!$G96)-INDEX('Flow probs &amp; rates'!$F$4:$F$5999,UsefulSeries!$G96)</f>
        <v>7.4566867968878237E-4</v>
      </c>
      <c r="O99" s="12"/>
      <c r="P99" s="12">
        <f ca="1"/>
        <v>0</v>
      </c>
      <c r="Q99" s="12">
        <f ca="1"/>
        <v>0</v>
      </c>
      <c r="R99" s="12">
        <f ca="1"/>
        <v>6.8629833717664998E-2</v>
      </c>
      <c r="S99" s="12">
        <f ca="1"/>
        <v>0.48432709027992904</v>
      </c>
      <c r="T99" s="12">
        <f ca="1"/>
        <v>0</v>
      </c>
      <c r="U99" s="12">
        <f ca="1"/>
        <v>0</v>
      </c>
      <c r="V99" s="12"/>
      <c r="W99" s="12">
        <f ca="1">INDEX(P$11:P$6003,UsefulSeries!$I92)</f>
        <v>0</v>
      </c>
      <c r="X99" s="12">
        <f ca="1">INDEX(Q$11:Q$6003,UsefulSeries!$I92)</f>
        <v>0</v>
      </c>
      <c r="Y99" s="12">
        <f ca="1">INDEX(R$11:R$6003,UsefulSeries!$I92)</f>
        <v>0</v>
      </c>
      <c r="Z99" s="12">
        <f ca="1">INDEX(S$11:S$6003,UsefulSeries!$I92)</f>
        <v>0</v>
      </c>
      <c r="AA99" s="12">
        <f ca="1">INDEX(T$11:T$6003,UsefulSeries!$I92)</f>
        <v>0.35138931259907852</v>
      </c>
      <c r="AB99" s="12">
        <f ca="1">INDEX(U$11:U$6003,UsefulSeries!$I92)</f>
        <v>18.151670348724739</v>
      </c>
      <c r="AC99" s="12">
        <f>INDEX( K$11:K$6003,UsefulSeries!$I92)</f>
        <v>0</v>
      </c>
      <c r="AD99" s="12">
        <f>INDEX(L$11:L$6003,UsefulSeries!$I92)</f>
        <v>0.33764717636974595</v>
      </c>
      <c r="AE99" s="12"/>
      <c r="AF99" s="12"/>
      <c r="AG99" s="12"/>
      <c r="AH99" s="12"/>
      <c r="AI99" s="12"/>
      <c r="AJ99" s="12"/>
      <c r="AK99" s="12"/>
      <c r="AL99" s="12"/>
      <c r="AM99" s="12"/>
      <c r="AN99" s="12">
        <f t="shared" ca="1" si="27"/>
        <v>0</v>
      </c>
      <c r="AO99" s="12">
        <f t="shared" ca="1" si="28"/>
        <v>0</v>
      </c>
      <c r="AP99" s="12">
        <f t="shared" ca="1" si="29"/>
        <v>0</v>
      </c>
      <c r="AQ99" s="12">
        <f t="shared" ca="1" si="30"/>
        <v>0</v>
      </c>
      <c r="AR99" s="12">
        <f t="shared" ca="1" si="31"/>
        <v>0.35138931259907852</v>
      </c>
      <c r="AS99" s="12">
        <f t="shared" ca="1" si="32"/>
        <v>18.151670348724739</v>
      </c>
      <c r="AT99" s="12">
        <f t="shared" si="33"/>
        <v>0</v>
      </c>
      <c r="AU99" s="12">
        <f t="shared" si="34"/>
        <v>0.33764717636974595</v>
      </c>
      <c r="AV99" s="12"/>
      <c r="AW99" s="12">
        <f ca="1">INDEX(I$11:I$6003,UsefulSeries!$I92)</f>
        <v>1.8968643005382396E-2</v>
      </c>
      <c r="AX99" s="12"/>
      <c r="AY99" s="12"/>
      <c r="AZ99" s="12">
        <f ca="1"/>
        <v>0.35138931259907852</v>
      </c>
      <c r="BA99" s="12"/>
      <c r="BB99" s="12">
        <f t="shared" ca="1" si="26"/>
        <v>0.35138931259907852</v>
      </c>
      <c r="BC99" s="12"/>
      <c r="BD99" s="38">
        <f ca="1"/>
        <v>1.7381784490883071E-2</v>
      </c>
    </row>
    <row r="100" spans="1:56" x14ac:dyDescent="0.35">
      <c r="A100" s="12">
        <v>0</v>
      </c>
      <c r="B100" s="12">
        <v>0</v>
      </c>
      <c r="C100" s="12">
        <v>0</v>
      </c>
      <c r="D100" s="12">
        <v>0</v>
      </c>
      <c r="E100" s="12">
        <f ca="1">INDEX('Flow probs &amp; rates'!$P$5:$P$5999,UsefulSeries!$E94,0)*(1-INDEX('Flow probs &amp; rates'!$P$5:$P$5999,UsefulSeries!$E94,0))/INDEX('Flow probs &amp; rates'!$G$4:$G$5999,UsefulSeries!$E94,0)</f>
        <v>5.7298080153140619E-2</v>
      </c>
      <c r="F100" s="12">
        <f ca="1">-INDEX('Flow probs &amp; rates'!$P$5:$P$5999,UsefulSeries!$E94,0)*(INDEX('Flow probs &amp; rates'!$Q$5:$Q$5999,UsefulSeries!$E94,0))/INDEX('Flow probs &amp; rates'!$G$4:$G$5999,UsefulSeries!$E94,0)</f>
        <v>-1.0905683920525121E-3</v>
      </c>
      <c r="G100" s="12"/>
      <c r="H100" s="12"/>
      <c r="I100" s="12">
        <f ca="1">INDEX('Flow probs &amp; rates'!$P$5:$P$5999,UsefulSeries!$E94)</f>
        <v>1.9767826605711036E-2</v>
      </c>
      <c r="J100" s="12"/>
      <c r="K100" s="12">
        <f>INDEX('Flow probs &amp; rates'!$G$4:$G$5999,UsefulSeries!$E94)</f>
        <v>0.33817991083136639</v>
      </c>
      <c r="L100" s="12"/>
      <c r="M100" s="12"/>
      <c r="N100" s="12">
        <f>INDEX('Flow probs &amp; rates'!$E$5:$E$5999,UsefulSeries!$G98)-INDEX('Flow probs &amp; rates'!$E$4:$E$5999,UsefulSeries!$G98)</f>
        <v>1.7710136762838502E-4</v>
      </c>
      <c r="O100" s="12"/>
      <c r="P100" s="12">
        <f ca="1"/>
        <v>0</v>
      </c>
      <c r="Q100" s="12">
        <f ca="1"/>
        <v>0</v>
      </c>
      <c r="R100" s="12">
        <f ca="1"/>
        <v>0</v>
      </c>
      <c r="S100" s="12">
        <f ca="1"/>
        <v>0</v>
      </c>
      <c r="T100" s="12">
        <f ca="1"/>
        <v>17.459285604969878</v>
      </c>
      <c r="U100" s="12">
        <f ca="1"/>
        <v>0.3516936791248621</v>
      </c>
      <c r="V100" s="12"/>
      <c r="W100" s="12"/>
      <c r="X100" s="12"/>
      <c r="Y100" s="12"/>
      <c r="Z100" s="12"/>
      <c r="AA100" s="12"/>
      <c r="AB100" s="12"/>
      <c r="AC100" s="12"/>
      <c r="AD100" s="12"/>
      <c r="AE100" s="12">
        <f t="array" ref="AE100:AJ101">TRANSPOSE(AC94:AD99)</f>
        <v>-0.62020477169586097</v>
      </c>
      <c r="AF100" s="12">
        <v>-0.62020477169586097</v>
      </c>
      <c r="AG100" s="12">
        <v>4.2148051934393124E-2</v>
      </c>
      <c r="AH100" s="12">
        <v>0</v>
      </c>
      <c r="AI100" s="12">
        <v>0.33764717636974595</v>
      </c>
      <c r="AJ100" s="12">
        <v>0</v>
      </c>
      <c r="AK100" s="12"/>
      <c r="AL100" s="12"/>
      <c r="AM100" s="12"/>
      <c r="AN100" s="12">
        <f t="shared" si="27"/>
        <v>-0.62020477169586097</v>
      </c>
      <c r="AO100" s="12">
        <f t="shared" si="28"/>
        <v>-0.62020477169586097</v>
      </c>
      <c r="AP100" s="12">
        <f t="shared" si="29"/>
        <v>4.2148051934393124E-2</v>
      </c>
      <c r="AQ100" s="12">
        <f t="shared" si="30"/>
        <v>0</v>
      </c>
      <c r="AR100" s="12">
        <f t="shared" si="31"/>
        <v>0.33764717636974595</v>
      </c>
      <c r="AS100" s="12">
        <f t="shared" si="32"/>
        <v>0</v>
      </c>
      <c r="AT100" s="12">
        <f t="shared" si="33"/>
        <v>0</v>
      </c>
      <c r="AU100" s="12">
        <f t="shared" si="34"/>
        <v>0</v>
      </c>
      <c r="AV100" s="12"/>
      <c r="AW100" s="12"/>
      <c r="AX100" s="12">
        <f>INDEX($N$6:$N$6003,UsefulSeries!$K92)</f>
        <v>-1.3243327429990348E-3</v>
      </c>
      <c r="AY100" s="12"/>
      <c r="AZ100" s="12"/>
      <c r="BA100" s="12"/>
      <c r="BB100" s="12">
        <f t="shared" si="26"/>
        <v>-1.3243327429990348E-3</v>
      </c>
      <c r="BC100" s="12"/>
      <c r="BD100" s="38">
        <f ca="1"/>
        <v>6.5639249654704968E-2</v>
      </c>
    </row>
    <row r="101" spans="1:56" x14ac:dyDescent="0.35">
      <c r="A101" s="12">
        <v>0</v>
      </c>
      <c r="B101" s="12">
        <v>0</v>
      </c>
      <c r="C101" s="12">
        <v>0</v>
      </c>
      <c r="D101" s="12">
        <v>0</v>
      </c>
      <c r="E101" s="12">
        <f ca="1">-INDEX('Flow probs &amp; rates'!$P$5:$P$5999,UsefulSeries!$E94,0)*(INDEX('Flow probs &amp; rates'!$Q$5:$Q$5999,UsefulSeries!$E94,0))/INDEX('Flow probs &amp; rates'!$G$4:$G$5999,UsefulSeries!$E94,0)</f>
        <v>-1.0905683920525121E-3</v>
      </c>
      <c r="F101" s="12">
        <f ca="1">INDEX('Flow probs &amp; rates'!$Q$5:$Q$5999,UsefulSeries!$E94,0)*(1-INDEX('Flow probs &amp; rates'!$Q$5:$Q$5999,UsefulSeries!$E94,0))/INDEX('Flow probs &amp; rates'!$G$4:$G$5999,UsefulSeries!$E94,0)</f>
        <v>5.4139571333716198E-2</v>
      </c>
      <c r="G101" s="12"/>
      <c r="H101" s="12"/>
      <c r="I101" s="12">
        <f ca="1">INDEX('Flow probs &amp; rates'!$Q$5:$Q$5999,UsefulSeries!$E94)</f>
        <v>1.8656999018459335E-2</v>
      </c>
      <c r="J101" s="12"/>
      <c r="K101" s="12"/>
      <c r="L101" s="12">
        <f>INDEX('Flow probs &amp; rates'!$G$4:$G$5999,UsefulSeries!$E94)</f>
        <v>0.33817991083136639</v>
      </c>
      <c r="M101" s="12"/>
      <c r="N101" s="12">
        <f>INDEX('Flow probs &amp; rates'!$F$5:$F$5999,UsefulSeries!$G98)-INDEX('Flow probs &amp; rates'!$F$4:$F$5999,UsefulSeries!$G98)</f>
        <v>-2.7045561079080266E-4</v>
      </c>
      <c r="O101" s="12"/>
      <c r="P101" s="12">
        <f ca="1"/>
        <v>0</v>
      </c>
      <c r="Q101" s="12">
        <f ca="1"/>
        <v>0</v>
      </c>
      <c r="R101" s="12">
        <f ca="1"/>
        <v>0</v>
      </c>
      <c r="S101" s="12">
        <f ca="1"/>
        <v>0</v>
      </c>
      <c r="T101" s="12">
        <f ca="1"/>
        <v>0.3516936791248621</v>
      </c>
      <c r="U101" s="12">
        <f ca="1"/>
        <v>18.477862335550761</v>
      </c>
      <c r="V101" s="12"/>
      <c r="W101" s="12"/>
      <c r="X101" s="12"/>
      <c r="Y101" s="12"/>
      <c r="Z101" s="12"/>
      <c r="AA101" s="12"/>
      <c r="AB101" s="12"/>
      <c r="AC101" s="12"/>
      <c r="AD101" s="12"/>
      <c r="AE101" s="12">
        <v>0.62020477169586097</v>
      </c>
      <c r="AF101" s="12">
        <v>0</v>
      </c>
      <c r="AG101" s="12">
        <v>-4.2148051934393124E-2</v>
      </c>
      <c r="AH101" s="12">
        <v>-4.2148051934393124E-2</v>
      </c>
      <c r="AI101" s="12">
        <v>0</v>
      </c>
      <c r="AJ101" s="12">
        <v>0.33764717636974595</v>
      </c>
      <c r="AK101" s="12"/>
      <c r="AL101" s="12"/>
      <c r="AM101" s="12"/>
      <c r="AN101" s="12">
        <f t="shared" si="27"/>
        <v>0.62020477169586097</v>
      </c>
      <c r="AO101" s="12">
        <f t="shared" si="28"/>
        <v>0</v>
      </c>
      <c r="AP101" s="12">
        <f t="shared" si="29"/>
        <v>-4.2148051934393124E-2</v>
      </c>
      <c r="AQ101" s="12">
        <f t="shared" si="30"/>
        <v>-4.2148051934393124E-2</v>
      </c>
      <c r="AR101" s="12">
        <f t="shared" si="31"/>
        <v>0</v>
      </c>
      <c r="AS101" s="12">
        <f t="shared" si="32"/>
        <v>0.33764717636974595</v>
      </c>
      <c r="AT101" s="12">
        <f t="shared" si="33"/>
        <v>0</v>
      </c>
      <c r="AU101" s="12">
        <f t="shared" si="34"/>
        <v>0</v>
      </c>
      <c r="AV101" s="12"/>
      <c r="AW101" s="12"/>
      <c r="AX101" s="12">
        <f>INDEX('Margin error adjustment'!N$7:N$6003,UsefulSeries!$K92)</f>
        <v>1.2899916981099907E-3</v>
      </c>
      <c r="AY101" s="12"/>
      <c r="AZ101" s="12"/>
      <c r="BA101" s="12"/>
      <c r="BB101" s="12">
        <f t="shared" si="26"/>
        <v>1.2899916981099907E-3</v>
      </c>
      <c r="BC101" s="12"/>
      <c r="BD101" s="38">
        <f ca="1"/>
        <v>8.6621967949478407E-2</v>
      </c>
    </row>
    <row r="102" spans="1:56" x14ac:dyDescent="0.35">
      <c r="A102" s="12">
        <f ca="1">INDEX('Flow probs &amp; rates'!$K$5:$K$5999,UsefulSeries!$E100,0)*(1-INDEX('Flow probs &amp; rates'!$K$5:$K$5999,UsefulSeries!$E100,0))/INDEX('Flow probs &amp; rates'!$E$4:$E$5999,UsefulSeries!$E100,0)</f>
        <v>2.5597994684837436E-2</v>
      </c>
      <c r="B102" s="12">
        <f ca="1">-INDEX('Flow probs &amp; rates'!$K$5:$K$5999,UsefulSeries!$E100,0)*(INDEX('Flow probs &amp; rates'!$L$5:$L$5999,UsefulSeries!$E100,0))/INDEX('Flow probs &amp; rates'!$E$4:$E$5999,UsefulSeries!$E100,0)</f>
        <v>-3.0973599807314844E-4</v>
      </c>
      <c r="C102" s="12">
        <v>0</v>
      </c>
      <c r="D102" s="12">
        <v>0</v>
      </c>
      <c r="E102" s="12">
        <v>0</v>
      </c>
      <c r="F102" s="12">
        <v>0</v>
      </c>
      <c r="G102" s="12"/>
      <c r="H102" s="12"/>
      <c r="I102" s="12">
        <f ca="1">INDEX('Flow probs &amp; rates'!$K$5:$K$5999,UsefulSeries!$E100)</f>
        <v>1.6039890761953033E-2</v>
      </c>
      <c r="J102" s="12"/>
      <c r="K102" s="12">
        <f>-INDEX('Flow probs &amp; rates'!$E$4:$E$5999,UsefulSeries!$E100)</f>
        <v>-0.6165566037735849</v>
      </c>
      <c r="L102" s="12">
        <f>INDEX('Flow probs &amp; rates'!$E$4:$E$5999,UsefulSeries!$E100)</f>
        <v>0.6165566037735849</v>
      </c>
      <c r="M102" s="12"/>
      <c r="N102" s="12">
        <f>INDEX('Flow probs &amp; rates'!$E$5:$E$5999,UsefulSeries!$G100)-INDEX('Flow probs &amp; rates'!$E$4:$E$5999,UsefulSeries!$G100)</f>
        <v>-1.1853446488166997E-3</v>
      </c>
      <c r="O102" s="12"/>
      <c r="P102" s="12">
        <f t="array" aca="1" ref="P102:U107" ca="1">MINVERSE(A102:F107)</f>
        <v>39.073234928173008</v>
      </c>
      <c r="Q102" s="12">
        <f ca="1"/>
        <v>0.63428213704363157</v>
      </c>
      <c r="R102" s="12">
        <f ca="1"/>
        <v>0</v>
      </c>
      <c r="S102" s="12">
        <f ca="1"/>
        <v>0</v>
      </c>
      <c r="T102" s="12">
        <f ca="1"/>
        <v>0</v>
      </c>
      <c r="U102" s="12">
        <f ca="1"/>
        <v>0</v>
      </c>
      <c r="V102" s="12"/>
      <c r="W102" s="12">
        <f ca="1">INDEX(P$6:P$6003,UsefulSeries!$I100)</f>
        <v>37.678284956698711</v>
      </c>
      <c r="X102" s="12">
        <f ca="1">INDEX(Q$6:Q$6003,UsefulSeries!$I100)</f>
        <v>0.63743986631197103</v>
      </c>
      <c r="Y102" s="12">
        <f ca="1">INDEX(R$6:R$6003,UsefulSeries!$I100)</f>
        <v>0</v>
      </c>
      <c r="Z102" s="12">
        <f ca="1">INDEX(S$6:S$6003,UsefulSeries!$I100)</f>
        <v>0</v>
      </c>
      <c r="AA102" s="12">
        <f ca="1">INDEX(T$6:T$6003,UsefulSeries!$I100)</f>
        <v>0</v>
      </c>
      <c r="AB102" s="12">
        <f ca="1">INDEX(U$6:U$6003,UsefulSeries!$I100)</f>
        <v>0</v>
      </c>
      <c r="AC102" s="12">
        <f>INDEX( K$6:K$6003,UsefulSeries!$I100)</f>
        <v>-0.61888043895286193</v>
      </c>
      <c r="AD102" s="12">
        <f>INDEX(L$6:L$6003,UsefulSeries!$I100)</f>
        <v>0.61888043895286193</v>
      </c>
      <c r="AE102" s="12"/>
      <c r="AF102" s="12"/>
      <c r="AG102" s="12"/>
      <c r="AH102" s="12"/>
      <c r="AI102" s="12"/>
      <c r="AJ102" s="12"/>
      <c r="AK102" s="12"/>
      <c r="AL102" s="12"/>
      <c r="AM102" s="12"/>
      <c r="AN102" s="12">
        <f t="shared" ca="1" si="27"/>
        <v>37.678284956698711</v>
      </c>
      <c r="AO102" s="12">
        <f t="shared" ca="1" si="28"/>
        <v>0.63743986631197103</v>
      </c>
      <c r="AP102" s="12">
        <f t="shared" ca="1" si="29"/>
        <v>0</v>
      </c>
      <c r="AQ102" s="12">
        <f t="shared" ca="1" si="30"/>
        <v>0</v>
      </c>
      <c r="AR102" s="12">
        <f t="shared" ca="1" si="31"/>
        <v>0</v>
      </c>
      <c r="AS102" s="12">
        <f t="shared" ca="1" si="32"/>
        <v>0</v>
      </c>
      <c r="AT102" s="12">
        <f t="shared" si="33"/>
        <v>-0.61888043895286193</v>
      </c>
      <c r="AU102" s="12">
        <f t="shared" si="34"/>
        <v>0.61888043895286193</v>
      </c>
      <c r="AV102" s="12"/>
      <c r="AW102" s="12">
        <f ca="1">INDEX(I$6:I$6003,UsefulSeries!$I100)</f>
        <v>1.6708053972383063E-2</v>
      </c>
      <c r="AX102" s="12"/>
      <c r="AY102" s="12"/>
      <c r="AZ102" s="12">
        <f t="array" aca="1" ref="AZ102:AZ107" ca="1">MMULT(W102:AB107,AW102:AW107)</f>
        <v>0.63743986631197103</v>
      </c>
      <c r="BA102" s="12"/>
      <c r="BB102" s="12">
        <f t="shared" ca="1" si="26"/>
        <v>0.63743986631197103</v>
      </c>
      <c r="BC102" s="12"/>
      <c r="BD102" s="38">
        <f t="array" aca="1" ref="BD102:BD109" ca="1">MMULT(MINVERSE(AN102:AU109),BB102:BB109)</f>
        <v>1.6263550910708274E-2</v>
      </c>
    </row>
    <row r="103" spans="1:56" x14ac:dyDescent="0.35">
      <c r="A103" s="12">
        <f ca="1">-INDEX('Flow probs &amp; rates'!$K$5:$K$5999,UsefulSeries!$E100,0)*(INDEX('Flow probs &amp; rates'!$L$5:$L$5999,UsefulSeries!$E100,0))/INDEX('Flow probs &amp; rates'!$E$4:$E$5999,UsefulSeries!$E100,0)</f>
        <v>-3.0973599807314844E-4</v>
      </c>
      <c r="B103" s="12">
        <f ca="1">INDEX('Flow probs &amp; rates'!$L$5:$L$5999,UsefulSeries!$E100,0)*(1-INDEX('Flow probs &amp; rates'!$L$5:$L$5999,UsefulSeries!$E100,0))/INDEX('Flow probs &amp; rates'!$E$4:$E$5999,UsefulSeries!$E100,0)</f>
        <v>1.9080448134379296E-2</v>
      </c>
      <c r="C103" s="12">
        <v>0</v>
      </c>
      <c r="D103" s="12">
        <v>0</v>
      </c>
      <c r="E103" s="12">
        <v>0</v>
      </c>
      <c r="F103" s="12">
        <v>0</v>
      </c>
      <c r="G103" s="12"/>
      <c r="H103" s="12"/>
      <c r="I103" s="12">
        <f ca="1">INDEX('Flow probs &amp; rates'!$L$5:$L$5999,UsefulSeries!$E100)</f>
        <v>1.1905927407647093E-2</v>
      </c>
      <c r="J103" s="12"/>
      <c r="K103" s="12">
        <f>-INDEX('Flow probs &amp; rates'!$E$4:$E$5999,UsefulSeries!$E100)</f>
        <v>-0.6165566037735849</v>
      </c>
      <c r="L103" s="12"/>
      <c r="M103" s="12"/>
      <c r="N103" s="12">
        <f>INDEX('Flow probs &amp; rates'!$F$5:$F$5999,UsefulSeries!$G100)-INDEX('Flow probs &amp; rates'!$F$4:$F$5999,UsefulSeries!$G100)</f>
        <v>-6.03343296600653E-4</v>
      </c>
      <c r="O103" s="12"/>
      <c r="P103" s="12">
        <f ca="1"/>
        <v>0.63428213704363146</v>
      </c>
      <c r="Q103" s="12">
        <f ca="1"/>
        <v>52.419966919362629</v>
      </c>
      <c r="R103" s="12">
        <f ca="1"/>
        <v>0</v>
      </c>
      <c r="S103" s="12">
        <f ca="1"/>
        <v>0</v>
      </c>
      <c r="T103" s="12">
        <f ca="1"/>
        <v>0</v>
      </c>
      <c r="U103" s="12">
        <f ca="1"/>
        <v>0</v>
      </c>
      <c r="V103" s="12"/>
      <c r="W103" s="12">
        <f ca="1">INDEX(P$7:P$6003,UsefulSeries!$I100)</f>
        <v>0.63743986631197103</v>
      </c>
      <c r="X103" s="12">
        <f ca="1">INDEX(Q$7:Q$6003,UsefulSeries!$I100)</f>
        <v>50.516904600659053</v>
      </c>
      <c r="Y103" s="12">
        <f ca="1">INDEX(R$7:R$6003,UsefulSeries!$I100)</f>
        <v>0</v>
      </c>
      <c r="Z103" s="12">
        <f ca="1">INDEX(S$7:S$6003,UsefulSeries!$I100)</f>
        <v>0</v>
      </c>
      <c r="AA103" s="12">
        <f ca="1">INDEX(T$7:T$6003,UsefulSeries!$I100)</f>
        <v>0</v>
      </c>
      <c r="AB103" s="12">
        <f ca="1">INDEX(U$7:U$6003,UsefulSeries!$I100)</f>
        <v>0</v>
      </c>
      <c r="AC103" s="12">
        <f>INDEX( K$7:K$6003,UsefulSeries!$I100,1)</f>
        <v>-0.61888043895286193</v>
      </c>
      <c r="AD103" s="12">
        <f>INDEX(L$7:L$6003,UsefulSeries!$I100,1)</f>
        <v>0</v>
      </c>
      <c r="AE103" s="12"/>
      <c r="AF103" s="12"/>
      <c r="AG103" s="12"/>
      <c r="AH103" s="12"/>
      <c r="AI103" s="12"/>
      <c r="AJ103" s="12"/>
      <c r="AK103" s="12"/>
      <c r="AL103" s="12"/>
      <c r="AM103" s="12"/>
      <c r="AN103" s="12">
        <f t="shared" ca="1" si="27"/>
        <v>0.63743986631197103</v>
      </c>
      <c r="AO103" s="12">
        <f t="shared" ca="1" si="28"/>
        <v>50.516904600659053</v>
      </c>
      <c r="AP103" s="12">
        <f t="shared" ca="1" si="29"/>
        <v>0</v>
      </c>
      <c r="AQ103" s="12">
        <f t="shared" ca="1" si="30"/>
        <v>0</v>
      </c>
      <c r="AR103" s="12">
        <f t="shared" ca="1" si="31"/>
        <v>0</v>
      </c>
      <c r="AS103" s="12">
        <f t="shared" ca="1" si="32"/>
        <v>0</v>
      </c>
      <c r="AT103" s="12">
        <f t="shared" si="33"/>
        <v>-0.61888043895286193</v>
      </c>
      <c r="AU103" s="12">
        <f t="shared" si="34"/>
        <v>0</v>
      </c>
      <c r="AV103" s="12"/>
      <c r="AW103" s="12">
        <f ca="1">INDEX(I$7:I$6003,UsefulSeries!$I100)</f>
        <v>1.2407519652605651E-2</v>
      </c>
      <c r="AX103" s="12"/>
      <c r="AY103" s="12"/>
      <c r="AZ103" s="12">
        <f ca="1"/>
        <v>0.63743986631197114</v>
      </c>
      <c r="BA103" s="12"/>
      <c r="BB103" s="12">
        <f t="shared" ca="1" si="26"/>
        <v>0.63743986631197114</v>
      </c>
      <c r="BC103" s="12"/>
      <c r="BD103" s="38">
        <f ca="1"/>
        <v>1.2335933435134805E-2</v>
      </c>
    </row>
    <row r="104" spans="1:56" x14ac:dyDescent="0.35">
      <c r="A104" s="12">
        <v>0</v>
      </c>
      <c r="B104" s="12">
        <v>0</v>
      </c>
      <c r="C104" s="12">
        <f ca="1">INDEX('Flow probs &amp; rates'!$M$5:$M$5999,UsefulSeries!$E100,0)*(1-INDEX('Flow probs &amp; rates'!$M$5:$M$5999,UsefulSeries!$E100,0))/INDEX('Flow probs &amp; rates'!$F$4:$F$5999,UsefulSeries!$E100,0)</f>
        <v>3.8250778134004664</v>
      </c>
      <c r="D104" s="12">
        <f ca="1">-INDEX('Flow probs &amp; rates'!$M$5:$M$5999,UsefulSeries!$E100,0)*(INDEX('Flow probs &amp; rates'!$O$5:$O$5999,UsefulSeries!$E100,0))/INDEX('Flow probs &amp; rates'!$F$4:$F$5999,UsefulSeries!$E100,0)</f>
        <v>-0.54248073606434188</v>
      </c>
      <c r="E104" s="12">
        <v>0</v>
      </c>
      <c r="F104" s="12">
        <v>0</v>
      </c>
      <c r="G104" s="12"/>
      <c r="H104" s="12"/>
      <c r="I104" s="12">
        <f ca="1">INDEX('Flow probs &amp; rates'!$M$5:$M$5999,UsefulSeries!$E100)</f>
        <v>0.22477926101524967</v>
      </c>
      <c r="J104" s="12"/>
      <c r="K104" s="12">
        <f>INDEX('Flow probs &amp; rates'!$F$4:$F$5999,UsefulSeries!$E100)</f>
        <v>4.5555555555555557E-2</v>
      </c>
      <c r="L104" s="12">
        <f>-INDEX('Flow probs &amp; rates'!$F$4:$F$5999,UsefulSeries!$E100)</f>
        <v>-4.5555555555555557E-2</v>
      </c>
      <c r="M104" s="12"/>
      <c r="N104" s="12">
        <f>INDEX('Flow probs &amp; rates'!$E$5:$E$5999,UsefulSeries!$G102)-INDEX('Flow probs &amp; rates'!$E$4:$E$5999,UsefulSeries!$G102)</f>
        <v>1.3586445599418351E-3</v>
      </c>
      <c r="O104" s="12"/>
      <c r="P104" s="12">
        <f ca="1"/>
        <v>0</v>
      </c>
      <c r="Q104" s="12">
        <f ca="1"/>
        <v>0</v>
      </c>
      <c r="R104" s="12">
        <f ca="1"/>
        <v>0.27114400940339145</v>
      </c>
      <c r="S104" s="12">
        <f ca="1"/>
        <v>6.8476043729881489E-2</v>
      </c>
      <c r="T104" s="12">
        <f ca="1"/>
        <v>0</v>
      </c>
      <c r="U104" s="12">
        <f ca="1"/>
        <v>0</v>
      </c>
      <c r="V104" s="12"/>
      <c r="W104" s="12">
        <f ca="1">INDEX(P$8:P$6003,UsefulSeries!$I100)</f>
        <v>0</v>
      </c>
      <c r="X104" s="12">
        <f ca="1">INDEX(Q$8:Q$6003,UsefulSeries!$I100)</f>
        <v>0</v>
      </c>
      <c r="Y104" s="12">
        <f ca="1">INDEX(R$8:R$6003,UsefulSeries!$I100)</f>
        <v>0.25451679044859771</v>
      </c>
      <c r="Z104" s="12">
        <f ca="1">INDEX(S$8:S$6003,UsefulSeries!$I100)</f>
        <v>6.5208952725228128E-2</v>
      </c>
      <c r="AA104" s="12">
        <f ca="1">INDEX(T$8:T$6003,UsefulSeries!$I100)</f>
        <v>0</v>
      </c>
      <c r="AB104" s="12">
        <f ca="1">INDEX(U$8:U$6003,UsefulSeries!$I100)</f>
        <v>0</v>
      </c>
      <c r="AC104" s="12">
        <f>INDEX( K$8:K$6003,UsefulSeries!$I100)</f>
        <v>4.3438043632503115E-2</v>
      </c>
      <c r="AD104" s="12">
        <f>INDEX(L$8:L$6003,UsefulSeries!$I100)</f>
        <v>-4.3438043632503115E-2</v>
      </c>
      <c r="AE104" s="12"/>
      <c r="AF104" s="12"/>
      <c r="AG104" s="12"/>
      <c r="AH104" s="12"/>
      <c r="AI104" s="12"/>
      <c r="AJ104" s="12"/>
      <c r="AK104" s="12"/>
      <c r="AL104" s="12"/>
      <c r="AM104" s="12"/>
      <c r="AN104" s="12">
        <f t="shared" ca="1" si="27"/>
        <v>0</v>
      </c>
      <c r="AO104" s="12">
        <f t="shared" ca="1" si="28"/>
        <v>0</v>
      </c>
      <c r="AP104" s="12">
        <f t="shared" ca="1" si="29"/>
        <v>0.25451679044859771</v>
      </c>
      <c r="AQ104" s="12">
        <f t="shared" ca="1" si="30"/>
        <v>6.5208952725228128E-2</v>
      </c>
      <c r="AR104" s="12">
        <f t="shared" ca="1" si="31"/>
        <v>0</v>
      </c>
      <c r="AS104" s="12">
        <f t="shared" ca="1" si="32"/>
        <v>0</v>
      </c>
      <c r="AT104" s="12">
        <f t="shared" si="33"/>
        <v>4.3438043632503115E-2</v>
      </c>
      <c r="AU104" s="12">
        <f t="shared" si="34"/>
        <v>-4.3438043632503115E-2</v>
      </c>
      <c r="AV104" s="12"/>
      <c r="AW104" s="12">
        <f ca="1">INDEX(I$8:I$6003,UsefulSeries!$I100)</f>
        <v>0.22945718547574323</v>
      </c>
      <c r="AX104" s="12"/>
      <c r="AY104" s="12"/>
      <c r="AZ104" s="12">
        <f ca="1"/>
        <v>6.5208952725228128E-2</v>
      </c>
      <c r="BA104" s="12"/>
      <c r="BB104" s="12">
        <f t="shared" ca="1" si="26"/>
        <v>6.5208952725228128E-2</v>
      </c>
      <c r="BC104" s="12"/>
      <c r="BD104" s="38">
        <f ca="1"/>
        <v>0.23375582353046842</v>
      </c>
    </row>
    <row r="105" spans="1:56" x14ac:dyDescent="0.35">
      <c r="A105" s="12">
        <v>0</v>
      </c>
      <c r="B105" s="12">
        <v>0</v>
      </c>
      <c r="C105" s="12">
        <f ca="1">-INDEX('Flow probs &amp; rates'!$M$5:$M$5999,UsefulSeries!$E100,0)*(INDEX('Flow probs &amp; rates'!$O$5:$O$5999,UsefulSeries!$E100,0))/INDEX('Flow probs &amp; rates'!$F$4:$F$5999,UsefulSeries!$E100,0)</f>
        <v>-0.54248073606434188</v>
      </c>
      <c r="D105" s="12">
        <f ca="1">INDEX('Flow probs &amp; rates'!$O$5:$O$5999,UsefulSeries!$E100,0)*(1-INDEX('Flow probs &amp; rates'!$O$5:$O$5999,UsefulSeries!$E100,0))/INDEX('Flow probs &amp; rates'!$F$4:$F$5999,UsefulSeries!$E100,0)</f>
        <v>2.1480563681631262</v>
      </c>
      <c r="E105" s="12">
        <v>0</v>
      </c>
      <c r="F105" s="12">
        <v>0</v>
      </c>
      <c r="G105" s="12"/>
      <c r="H105" s="12"/>
      <c r="I105" s="12">
        <f ca="1">INDEX('Flow probs &amp; rates'!$O$5:$O$5999,UsefulSeries!$E100)</f>
        <v>0.10994346719522846</v>
      </c>
      <c r="J105" s="12"/>
      <c r="K105" s="12"/>
      <c r="L105" s="12">
        <f>-INDEX('Flow probs &amp; rates'!$F$4:$F$5999,UsefulSeries!$E100)</f>
        <v>-4.5555555555555557E-2</v>
      </c>
      <c r="M105" s="12"/>
      <c r="N105" s="12">
        <f>INDEX('Flow probs &amp; rates'!$F$5:$F$5999,UsefulSeries!$G102)-INDEX('Flow probs &amp; rates'!$F$4:$F$5999,UsefulSeries!$G102)</f>
        <v>-7.4084784880379395E-4</v>
      </c>
      <c r="O105" s="12"/>
      <c r="P105" s="12">
        <f ca="1"/>
        <v>0</v>
      </c>
      <c r="Q105" s="12">
        <f ca="1"/>
        <v>0</v>
      </c>
      <c r="R105" s="12">
        <f ca="1"/>
        <v>6.8476043729881489E-2</v>
      </c>
      <c r="S105" s="12">
        <f ca="1"/>
        <v>0.48283040891159607</v>
      </c>
      <c r="T105" s="12">
        <f ca="1"/>
        <v>0</v>
      </c>
      <c r="U105" s="12">
        <f ca="1"/>
        <v>0</v>
      </c>
      <c r="V105" s="12"/>
      <c r="W105" s="12">
        <f ca="1">INDEX(P$9:P$6003,UsefulSeries!$I100)</f>
        <v>0</v>
      </c>
      <c r="X105" s="12">
        <f ca="1">INDEX(Q$9:Q$6003,UsefulSeries!$I100)</f>
        <v>0</v>
      </c>
      <c r="Y105" s="12">
        <f ca="1">INDEX(R$9:R$6003,UsefulSeries!$I100)</f>
        <v>6.5208952725228128E-2</v>
      </c>
      <c r="Z105" s="12">
        <f ca="1">INDEX(S$9:S$6003,UsefulSeries!$I100)</f>
        <v>0.48125578701150323</v>
      </c>
      <c r="AA105" s="12">
        <f ca="1">INDEX(T$9:T$6003,UsefulSeries!$I100)</f>
        <v>0</v>
      </c>
      <c r="AB105" s="12">
        <f ca="1">INDEX(U$9:U$6003,UsefulSeries!$I100)</f>
        <v>0</v>
      </c>
      <c r="AC105" s="12">
        <f>INDEX( K$9:K$6003,UsefulSeries!$I100)</f>
        <v>0</v>
      </c>
      <c r="AD105" s="12">
        <f>INDEX(L$9:L$6003,UsefulSeries!$I100)</f>
        <v>-4.3438043632503115E-2</v>
      </c>
      <c r="AE105" s="12"/>
      <c r="AF105" s="12"/>
      <c r="AG105" s="12"/>
      <c r="AH105" s="12"/>
      <c r="AI105" s="12"/>
      <c r="AJ105" s="12"/>
      <c r="AK105" s="12"/>
      <c r="AL105" s="12"/>
      <c r="AM105" s="12"/>
      <c r="AN105" s="12">
        <f t="shared" ca="1" si="27"/>
        <v>0</v>
      </c>
      <c r="AO105" s="12">
        <f t="shared" ca="1" si="28"/>
        <v>0</v>
      </c>
      <c r="AP105" s="12">
        <f t="shared" ca="1" si="29"/>
        <v>6.5208952725228128E-2</v>
      </c>
      <c r="AQ105" s="12">
        <f t="shared" ca="1" si="30"/>
        <v>0.48125578701150323</v>
      </c>
      <c r="AR105" s="12">
        <f t="shared" ca="1" si="31"/>
        <v>0</v>
      </c>
      <c r="AS105" s="12">
        <f t="shared" ca="1" si="32"/>
        <v>0</v>
      </c>
      <c r="AT105" s="12">
        <f t="shared" si="33"/>
        <v>0</v>
      </c>
      <c r="AU105" s="12">
        <f t="shared" si="34"/>
        <v>-4.3438043632503115E-2</v>
      </c>
      <c r="AV105" s="12"/>
      <c r="AW105" s="12">
        <f ca="1">INDEX(I$9:I$6003,UsefulSeries!$I100)</f>
        <v>0.10440661976678833</v>
      </c>
      <c r="AX105" s="12"/>
      <c r="AY105" s="12"/>
      <c r="AZ105" s="12">
        <f ca="1"/>
        <v>6.5208952725228128E-2</v>
      </c>
      <c r="BA105" s="12"/>
      <c r="BB105" s="12">
        <f t="shared" ca="1" si="26"/>
        <v>6.5208952725228128E-2</v>
      </c>
      <c r="BC105" s="12"/>
      <c r="BD105" s="38">
        <f ca="1"/>
        <v>0.10570468582406252</v>
      </c>
    </row>
    <row r="106" spans="1:56" x14ac:dyDescent="0.35">
      <c r="A106" s="12">
        <v>0</v>
      </c>
      <c r="B106" s="12">
        <v>0</v>
      </c>
      <c r="C106" s="12">
        <v>0</v>
      </c>
      <c r="D106" s="12">
        <v>0</v>
      </c>
      <c r="E106" s="12">
        <f ca="1">INDEX('Flow probs &amp; rates'!$P$5:$P$5999,UsefulSeries!$E100,0)*(1-INDEX('Flow probs &amp; rates'!$P$5:$P$5999,UsefulSeries!$E100,0))/INDEX('Flow probs &amp; rates'!$G$4:$G$5999,UsefulSeries!$E100,0)</f>
        <v>5.7861011579864972E-2</v>
      </c>
      <c r="F106" s="12">
        <f ca="1">-INDEX('Flow probs &amp; rates'!$P$5:$P$5999,UsefulSeries!$E100,0)*(INDEX('Flow probs &amp; rates'!$Q$5:$Q$5999,UsefulSeries!$E100,0))/INDEX('Flow probs &amp; rates'!$G$4:$G$5999,UsefulSeries!$E100,0)</f>
        <v>-1.1272032580227757E-3</v>
      </c>
      <c r="G106" s="12"/>
      <c r="H106" s="12"/>
      <c r="I106" s="12">
        <f ca="1">INDEX('Flow probs &amp; rates'!$P$5:$P$5999,UsefulSeries!$E100)</f>
        <v>1.9948473871556339E-2</v>
      </c>
      <c r="J106" s="12"/>
      <c r="K106" s="12">
        <f>INDEX('Flow probs &amp; rates'!$G$4:$G$5999,UsefulSeries!$E100)</f>
        <v>0.33788784067085953</v>
      </c>
      <c r="L106" s="12"/>
      <c r="M106" s="12"/>
      <c r="N106" s="12">
        <f>INDEX('Flow probs &amp; rates'!$E$5:$E$5999,UsefulSeries!$G104)-INDEX('Flow probs &amp; rates'!$E$4:$E$5999,UsefulSeries!$G104)</f>
        <v>2.4551017787340923E-3</v>
      </c>
      <c r="O106" s="12"/>
      <c r="P106" s="12">
        <f ca="1"/>
        <v>0</v>
      </c>
      <c r="Q106" s="12">
        <f ca="1"/>
        <v>0</v>
      </c>
      <c r="R106" s="12">
        <f ca="1"/>
        <v>0</v>
      </c>
      <c r="S106" s="12">
        <f ca="1"/>
        <v>0</v>
      </c>
      <c r="T106" s="12">
        <f ca="1"/>
        <v>17.289644867473729</v>
      </c>
      <c r="U106" s="12">
        <f ca="1"/>
        <v>0.35161527952418969</v>
      </c>
      <c r="V106" s="12"/>
      <c r="W106" s="12">
        <f ca="1">INDEX(P$10:P$6003,UsefulSeries!$I100)</f>
        <v>0</v>
      </c>
      <c r="X106" s="12">
        <f ca="1">INDEX(Q$10:Q$6003,UsefulSeries!$I100)</f>
        <v>0</v>
      </c>
      <c r="Y106" s="12">
        <f ca="1">INDEX(R$10:R$6003,UsefulSeries!$I100)</f>
        <v>0</v>
      </c>
      <c r="Z106" s="12">
        <f ca="1">INDEX(S$10:S$6003,UsefulSeries!$I100)</f>
        <v>0</v>
      </c>
      <c r="AA106" s="12">
        <f ca="1">INDEX(T$10:T$6003,UsefulSeries!$I100)</f>
        <v>17.618625228159875</v>
      </c>
      <c r="AB106" s="12">
        <f ca="1">INDEX(U$10:U$6003,UsefulSeries!$I100)</f>
        <v>0.35128656199801894</v>
      </c>
      <c r="AC106" s="12">
        <f>INDEX( K$10:K$6003,UsefulSeries!$I100)</f>
        <v>0.33768151741463492</v>
      </c>
      <c r="AD106" s="12">
        <f>INDEX(L$10:L$6003,UsefulSeries!$I100)</f>
        <v>0</v>
      </c>
      <c r="AE106" s="12"/>
      <c r="AF106" s="12"/>
      <c r="AG106" s="12"/>
      <c r="AH106" s="12"/>
      <c r="AI106" s="12"/>
      <c r="AJ106" s="12"/>
      <c r="AK106" s="12"/>
      <c r="AL106" s="12"/>
      <c r="AM106" s="12"/>
      <c r="AN106" s="12">
        <f t="shared" ca="1" si="27"/>
        <v>0</v>
      </c>
      <c r="AO106" s="12">
        <f t="shared" ca="1" si="28"/>
        <v>0</v>
      </c>
      <c r="AP106" s="12">
        <f t="shared" ca="1" si="29"/>
        <v>0</v>
      </c>
      <c r="AQ106" s="12">
        <f t="shared" ca="1" si="30"/>
        <v>0</v>
      </c>
      <c r="AR106" s="12">
        <f t="shared" ca="1" si="31"/>
        <v>17.618625228159875</v>
      </c>
      <c r="AS106" s="12">
        <f t="shared" ca="1" si="32"/>
        <v>0.35128656199801894</v>
      </c>
      <c r="AT106" s="12">
        <f t="shared" si="33"/>
        <v>0.33768151741463492</v>
      </c>
      <c r="AU106" s="12">
        <f t="shared" si="34"/>
        <v>0</v>
      </c>
      <c r="AV106" s="12"/>
      <c r="AW106" s="12">
        <f ca="1">INDEX(I$10:I$6003,UsefulSeries!$I100)</f>
        <v>1.955608353685542E-2</v>
      </c>
      <c r="AX106" s="12"/>
      <c r="AY106" s="12"/>
      <c r="AZ106" s="12">
        <f ca="1"/>
        <v>0.351286561998019</v>
      </c>
      <c r="BA106" s="12"/>
      <c r="BB106" s="12">
        <f t="shared" ca="1" si="26"/>
        <v>0.351286561998019</v>
      </c>
      <c r="BC106" s="12"/>
      <c r="BD106" s="38">
        <f ca="1"/>
        <v>1.9684711454435511E-2</v>
      </c>
    </row>
    <row r="107" spans="1:56" x14ac:dyDescent="0.35">
      <c r="A107" s="12">
        <v>0</v>
      </c>
      <c r="B107" s="12">
        <v>0</v>
      </c>
      <c r="C107" s="12">
        <v>0</v>
      </c>
      <c r="D107" s="12">
        <v>0</v>
      </c>
      <c r="E107" s="12">
        <f ca="1">-INDEX('Flow probs &amp; rates'!$P$5:$P$5999,UsefulSeries!$E100,0)*(INDEX('Flow probs &amp; rates'!$Q$5:$Q$5999,UsefulSeries!$E100,0))/INDEX('Flow probs &amp; rates'!$G$4:$G$5999,UsefulSeries!$E100,0)</f>
        <v>-1.1272032580227757E-3</v>
      </c>
      <c r="F107" s="12">
        <f ca="1">INDEX('Flow probs &amp; rates'!$Q$5:$Q$5999,UsefulSeries!$E100,0)*(1-INDEX('Flow probs &amp; rates'!$Q$5:$Q$5999,UsefulSeries!$E100,0))/INDEX('Flow probs &amp; rates'!$G$4:$G$5999,UsefulSeries!$E100,0)</f>
        <v>5.5426897406295417E-2</v>
      </c>
      <c r="G107" s="12"/>
      <c r="H107" s="12"/>
      <c r="I107" s="12">
        <f ca="1">INDEX('Flow probs &amp; rates'!$Q$5:$Q$5999,UsefulSeries!$E100)</f>
        <v>1.9092602136022891E-2</v>
      </c>
      <c r="J107" s="12"/>
      <c r="K107" s="12"/>
      <c r="L107" s="12">
        <f>INDEX('Flow probs &amp; rates'!$G$4:$G$5999,UsefulSeries!$E100)</f>
        <v>0.33788784067085953</v>
      </c>
      <c r="M107" s="12"/>
      <c r="N107" s="12">
        <f>INDEX('Flow probs &amp; rates'!$F$5:$F$5999,UsefulSeries!$G104)-INDEX('Flow probs &amp; rates'!$F$4:$F$5999,UsefulSeries!$G104)</f>
        <v>-2.1486779267120837E-3</v>
      </c>
      <c r="O107" s="12"/>
      <c r="P107" s="12">
        <f ca="1"/>
        <v>0</v>
      </c>
      <c r="Q107" s="12">
        <f ca="1"/>
        <v>0</v>
      </c>
      <c r="R107" s="12">
        <f ca="1"/>
        <v>0</v>
      </c>
      <c r="S107" s="12">
        <f ca="1"/>
        <v>0</v>
      </c>
      <c r="T107" s="12">
        <f ca="1"/>
        <v>0.35161527952418964</v>
      </c>
      <c r="U107" s="12">
        <f ca="1"/>
        <v>18.048932715021945</v>
      </c>
      <c r="V107" s="12"/>
      <c r="W107" s="12">
        <f ca="1">INDEX(P$11:P$6003,UsefulSeries!$I100)</f>
        <v>0</v>
      </c>
      <c r="X107" s="12">
        <f ca="1">INDEX(Q$11:Q$6003,UsefulSeries!$I100)</f>
        <v>0</v>
      </c>
      <c r="Y107" s="12">
        <f ca="1">INDEX(R$11:R$6003,UsefulSeries!$I100)</f>
        <v>0</v>
      </c>
      <c r="Z107" s="12">
        <f ca="1">INDEX(S$11:S$6003,UsefulSeries!$I100)</f>
        <v>0</v>
      </c>
      <c r="AA107" s="12">
        <f ca="1">INDEX(T$11:T$6003,UsefulSeries!$I100)</f>
        <v>0.35128656199801894</v>
      </c>
      <c r="AB107" s="12">
        <f ca="1">INDEX(U$11:U$6003,UsefulSeries!$I100)</f>
        <v>17.963533644593426</v>
      </c>
      <c r="AC107" s="12">
        <f>INDEX( K$11:K$6003,UsefulSeries!$I100)</f>
        <v>0</v>
      </c>
      <c r="AD107" s="12">
        <f>INDEX(L$11:L$6003,UsefulSeries!$I100)</f>
        <v>0.33768151741463492</v>
      </c>
      <c r="AE107" s="12"/>
      <c r="AF107" s="12"/>
      <c r="AG107" s="12"/>
      <c r="AH107" s="12"/>
      <c r="AI107" s="12"/>
      <c r="AJ107" s="12"/>
      <c r="AK107" s="12"/>
      <c r="AL107" s="12"/>
      <c r="AM107" s="12"/>
      <c r="AN107" s="12">
        <f t="shared" ca="1" si="27"/>
        <v>0</v>
      </c>
      <c r="AO107" s="12">
        <f t="shared" ca="1" si="28"/>
        <v>0</v>
      </c>
      <c r="AP107" s="12">
        <f t="shared" ca="1" si="29"/>
        <v>0</v>
      </c>
      <c r="AQ107" s="12">
        <f t="shared" ca="1" si="30"/>
        <v>0</v>
      </c>
      <c r="AR107" s="12">
        <f t="shared" ca="1" si="31"/>
        <v>0.35128656199801894</v>
      </c>
      <c r="AS107" s="12">
        <f t="shared" ca="1" si="32"/>
        <v>17.963533644593426</v>
      </c>
      <c r="AT107" s="12">
        <f t="shared" si="33"/>
        <v>0</v>
      </c>
      <c r="AU107" s="12">
        <f t="shared" si="34"/>
        <v>0.33768151741463492</v>
      </c>
      <c r="AV107" s="12"/>
      <c r="AW107" s="12">
        <f ca="1">INDEX(I$11:I$6003,UsefulSeries!$I100)</f>
        <v>1.9173108112271207E-2</v>
      </c>
      <c r="AX107" s="12"/>
      <c r="AY107" s="12"/>
      <c r="AZ107" s="12">
        <f ca="1"/>
        <v>0.35128656199801894</v>
      </c>
      <c r="BA107" s="12"/>
      <c r="BB107" s="12">
        <f t="shared" ca="1" si="26"/>
        <v>0.35128656199801894</v>
      </c>
      <c r="BC107" s="12"/>
      <c r="BD107" s="38">
        <f ca="1"/>
        <v>1.8778941621420145E-2</v>
      </c>
    </row>
    <row r="108" spans="1:56" x14ac:dyDescent="0.35">
      <c r="A108" s="12">
        <f ca="1">INDEX('Flow probs &amp; rates'!$K$5:$K$5999,UsefulSeries!$E106,0)*(1-INDEX('Flow probs &amp; rates'!$K$5:$K$5999,UsefulSeries!$E106,0))/INDEX('Flow probs &amp; rates'!$E$4:$E$5999,UsefulSeries!$E106,0)</f>
        <v>2.5972864933280944E-2</v>
      </c>
      <c r="B108" s="12">
        <f ca="1">-INDEX('Flow probs &amp; rates'!$K$5:$K$5999,UsefulSeries!$E106,0)*(INDEX('Flow probs &amp; rates'!$L$5:$L$5999,UsefulSeries!$E106,0))/INDEX('Flow probs &amp; rates'!$E$4:$E$5999,UsefulSeries!$E106,0)</f>
        <v>-3.0793787191344242E-4</v>
      </c>
      <c r="C108" s="12">
        <v>0</v>
      </c>
      <c r="D108" s="12">
        <v>0</v>
      </c>
      <c r="E108" s="12">
        <v>0</v>
      </c>
      <c r="F108" s="12">
        <v>0</v>
      </c>
      <c r="G108" s="12"/>
      <c r="H108" s="12"/>
      <c r="I108" s="12">
        <f ca="1">INDEX('Flow probs &amp; rates'!$K$5:$K$5999,UsefulSeries!$E106)</f>
        <v>1.6256100293121047E-2</v>
      </c>
      <c r="J108" s="12"/>
      <c r="K108" s="12">
        <f>-INDEX('Flow probs &amp; rates'!$E$4:$E$5999,UsefulSeries!$E106)</f>
        <v>-0.61571334303939329</v>
      </c>
      <c r="L108" s="12">
        <f>INDEX('Flow probs &amp; rates'!$E$4:$E$5999,UsefulSeries!$E106)</f>
        <v>0.61571334303939329</v>
      </c>
      <c r="M108" s="12"/>
      <c r="N108" s="12">
        <f>INDEX('Flow probs &amp; rates'!$E$5:$E$5999,UsefulSeries!$G106)-INDEX('Flow probs &amp; rates'!$E$4:$E$5999,UsefulSeries!$G106)</f>
        <v>-1.7510391273553028E-3</v>
      </c>
      <c r="O108" s="12"/>
      <c r="P108" s="12">
        <f t="array" aca="1" ref="P108:U113" ca="1">MINVERSE(A108:F113)</f>
        <v>38.509230677608443</v>
      </c>
      <c r="Q108" s="12">
        <f ca="1"/>
        <v>0.63339748654851147</v>
      </c>
      <c r="R108" s="12">
        <f ca="1"/>
        <v>0</v>
      </c>
      <c r="S108" s="12">
        <f ca="1"/>
        <v>0</v>
      </c>
      <c r="T108" s="12">
        <f ca="1"/>
        <v>0</v>
      </c>
      <c r="U108" s="12">
        <f ca="1"/>
        <v>0</v>
      </c>
      <c r="V108" s="12"/>
      <c r="W108" s="12"/>
      <c r="X108" s="12"/>
      <c r="Y108" s="12"/>
      <c r="Z108" s="12"/>
      <c r="AA108" s="12"/>
      <c r="AB108" s="12"/>
      <c r="AC108" s="12"/>
      <c r="AD108" s="12"/>
      <c r="AE108" s="12">
        <f t="array" ref="AE108:AJ109">TRANSPOSE(AC102:AD107)</f>
        <v>-0.61888043895286193</v>
      </c>
      <c r="AF108" s="12">
        <v>-0.61888043895286193</v>
      </c>
      <c r="AG108" s="12">
        <v>4.3438043632503115E-2</v>
      </c>
      <c r="AH108" s="12">
        <v>0</v>
      </c>
      <c r="AI108" s="12">
        <v>0.33768151741463492</v>
      </c>
      <c r="AJ108" s="12">
        <v>0</v>
      </c>
      <c r="AK108" s="12"/>
      <c r="AL108" s="12"/>
      <c r="AM108" s="12"/>
      <c r="AN108" s="12">
        <f t="shared" si="27"/>
        <v>-0.61888043895286193</v>
      </c>
      <c r="AO108" s="12">
        <f t="shared" si="28"/>
        <v>-0.61888043895286193</v>
      </c>
      <c r="AP108" s="12">
        <f t="shared" si="29"/>
        <v>4.3438043632503115E-2</v>
      </c>
      <c r="AQ108" s="12">
        <f t="shared" si="30"/>
        <v>0</v>
      </c>
      <c r="AR108" s="12">
        <f t="shared" si="31"/>
        <v>0.33768151741463492</v>
      </c>
      <c r="AS108" s="12">
        <f t="shared" si="32"/>
        <v>0</v>
      </c>
      <c r="AT108" s="12">
        <f t="shared" si="33"/>
        <v>0</v>
      </c>
      <c r="AU108" s="12">
        <f t="shared" si="34"/>
        <v>0</v>
      </c>
      <c r="AV108" s="12"/>
      <c r="AW108" s="12"/>
      <c r="AX108" s="12">
        <f>INDEX($N$6:$N$6003,UsefulSeries!$K100)</f>
        <v>-8.9860253010964897E-4</v>
      </c>
      <c r="AY108" s="12"/>
      <c r="AZ108" s="12"/>
      <c r="BA108" s="12"/>
      <c r="BB108" s="12">
        <f t="shared" si="26"/>
        <v>-8.9860253010964897E-4</v>
      </c>
      <c r="BC108" s="12"/>
      <c r="BD108" s="38">
        <f ca="1"/>
        <v>-6.3011493746743738E-3</v>
      </c>
    </row>
    <row r="109" spans="1:56" x14ac:dyDescent="0.35">
      <c r="A109" s="12">
        <f ca="1">-INDEX('Flow probs &amp; rates'!$K$5:$K$5999,UsefulSeries!$E106,0)*(INDEX('Flow probs &amp; rates'!$L$5:$L$5999,UsefulSeries!$E106,0))/INDEX('Flow probs &amp; rates'!$E$4:$E$5999,UsefulSeries!$E106,0)</f>
        <v>-3.0793787191344242E-4</v>
      </c>
      <c r="B109" s="12">
        <f ca="1">INDEX('Flow probs &amp; rates'!$L$5:$L$5999,UsefulSeries!$E106,0)*(1-INDEX('Flow probs &amp; rates'!$L$5:$L$5999,UsefulSeries!$E106,0))/INDEX('Flow probs &amp; rates'!$E$4:$E$5999,UsefulSeries!$E106,0)</f>
        <v>1.872197284600113E-2</v>
      </c>
      <c r="C109" s="12">
        <v>0</v>
      </c>
      <c r="D109" s="12">
        <v>0</v>
      </c>
      <c r="E109" s="12">
        <v>0</v>
      </c>
      <c r="F109" s="12">
        <v>0</v>
      </c>
      <c r="G109" s="12"/>
      <c r="H109" s="12"/>
      <c r="I109" s="12">
        <f ca="1">INDEX('Flow probs &amp; rates'!$L$5:$L$5999,UsefulSeries!$E106)</f>
        <v>1.1663403469803525E-2</v>
      </c>
      <c r="J109" s="12"/>
      <c r="K109" s="12">
        <f>-INDEX('Flow probs &amp; rates'!$E$4:$E$5999,UsefulSeries!$E106)</f>
        <v>-0.61571334303939329</v>
      </c>
      <c r="L109" s="12"/>
      <c r="M109" s="12"/>
      <c r="N109" s="12">
        <f>INDEX('Flow probs &amp; rates'!$F$5:$F$5999,UsefulSeries!$G106)-INDEX('Flow probs &amp; rates'!$F$4:$F$5999,UsefulSeries!$G106)</f>
        <v>2.3534918541248673E-5</v>
      </c>
      <c r="O109" s="12"/>
      <c r="P109" s="12">
        <f ca="1"/>
        <v>0.63339748654851136</v>
      </c>
      <c r="Q109" s="12">
        <f ca="1"/>
        <v>53.423592444089948</v>
      </c>
      <c r="R109" s="12">
        <f ca="1"/>
        <v>0</v>
      </c>
      <c r="S109" s="12">
        <f ca="1"/>
        <v>0</v>
      </c>
      <c r="T109" s="12">
        <f ca="1"/>
        <v>0</v>
      </c>
      <c r="U109" s="12">
        <f ca="1"/>
        <v>0</v>
      </c>
      <c r="V109" s="12"/>
      <c r="W109" s="12"/>
      <c r="X109" s="12"/>
      <c r="Y109" s="12"/>
      <c r="Z109" s="12"/>
      <c r="AA109" s="12"/>
      <c r="AB109" s="12"/>
      <c r="AC109" s="12"/>
      <c r="AD109" s="12"/>
      <c r="AE109" s="12">
        <v>0.61888043895286193</v>
      </c>
      <c r="AF109" s="12">
        <v>0</v>
      </c>
      <c r="AG109" s="12">
        <v>-4.3438043632503115E-2</v>
      </c>
      <c r="AH109" s="12">
        <v>-4.3438043632503115E-2</v>
      </c>
      <c r="AI109" s="12">
        <v>0</v>
      </c>
      <c r="AJ109" s="12">
        <v>0.33768151741463492</v>
      </c>
      <c r="AK109" s="12"/>
      <c r="AL109" s="12"/>
      <c r="AM109" s="12"/>
      <c r="AN109" s="12">
        <f t="shared" si="27"/>
        <v>0.61888043895286193</v>
      </c>
      <c r="AO109" s="12">
        <f t="shared" si="28"/>
        <v>0</v>
      </c>
      <c r="AP109" s="12">
        <f t="shared" si="29"/>
        <v>-4.3438043632503115E-2</v>
      </c>
      <c r="AQ109" s="12">
        <f t="shared" si="30"/>
        <v>-4.3438043632503115E-2</v>
      </c>
      <c r="AR109" s="12">
        <f t="shared" si="31"/>
        <v>0</v>
      </c>
      <c r="AS109" s="12">
        <f t="shared" si="32"/>
        <v>0.33768151741463492</v>
      </c>
      <c r="AT109" s="12">
        <f t="shared" si="33"/>
        <v>0</v>
      </c>
      <c r="AU109" s="12">
        <f t="shared" si="34"/>
        <v>0</v>
      </c>
      <c r="AV109" s="12"/>
      <c r="AW109" s="12"/>
      <c r="AX109" s="12">
        <f>INDEX('Margin error adjustment'!N$7:N$6003,UsefulSeries!$K100)</f>
        <v>1.6609946118595065E-3</v>
      </c>
      <c r="AY109" s="12"/>
      <c r="AZ109" s="12"/>
      <c r="BA109" s="12"/>
      <c r="BB109" s="12">
        <f t="shared" si="26"/>
        <v>1.6609946118595065E-3</v>
      </c>
      <c r="BC109" s="12"/>
      <c r="BD109" s="38">
        <f ca="1"/>
        <v>2.0834536088606581E-2</v>
      </c>
    </row>
    <row r="110" spans="1:56" x14ac:dyDescent="0.35">
      <c r="A110" s="12">
        <v>0</v>
      </c>
      <c r="B110" s="12">
        <v>0</v>
      </c>
      <c r="C110" s="12">
        <f ca="1">INDEX('Flow probs &amp; rates'!$M$5:$M$5999,UsefulSeries!$E106,0)*(1-INDEX('Flow probs &amp; rates'!$M$5:$M$5999,UsefulSeries!$E106,0))/INDEX('Flow probs &amp; rates'!$F$4:$F$5999,UsefulSeries!$E106,0)</f>
        <v>3.8986801380261178</v>
      </c>
      <c r="D110" s="12">
        <f ca="1">-INDEX('Flow probs &amp; rates'!$M$5:$M$5999,UsefulSeries!$E106,0)*(INDEX('Flow probs &amp; rates'!$O$5:$O$5999,UsefulSeries!$E106,0))/INDEX('Flow probs &amp; rates'!$F$4:$F$5999,UsefulSeries!$E106,0)</f>
        <v>-0.55631710938460222</v>
      </c>
      <c r="E110" s="12">
        <v>0</v>
      </c>
      <c r="F110" s="12">
        <v>0</v>
      </c>
      <c r="G110" s="12"/>
      <c r="H110" s="12"/>
      <c r="I110" s="12">
        <f ca="1">INDEX('Flow probs &amp; rates'!$M$5:$M$5999,UsefulSeries!$E106)</f>
        <v>0.22669881422425633</v>
      </c>
      <c r="J110" s="12"/>
      <c r="K110" s="12">
        <f>INDEX('Flow probs &amp; rates'!$F$4:$F$5999,UsefulSeries!$E106)</f>
        <v>4.4965592366428206E-2</v>
      </c>
      <c r="L110" s="12">
        <f>-INDEX('Flow probs &amp; rates'!$F$4:$F$5999,UsefulSeries!$E106)</f>
        <v>-4.4965592366428206E-2</v>
      </c>
      <c r="M110" s="12"/>
      <c r="N110" s="12">
        <f>INDEX('Flow probs &amp; rates'!$E$5:$E$5999,UsefulSeries!$G108)-INDEX('Flow probs &amp; rates'!$E$4:$E$5999,UsefulSeries!$G108)</f>
        <v>-1.6000056905041138E-4</v>
      </c>
      <c r="O110" s="12"/>
      <c r="P110" s="12">
        <f ca="1"/>
        <v>0</v>
      </c>
      <c r="Q110" s="12">
        <f ca="1"/>
        <v>0</v>
      </c>
      <c r="R110" s="12">
        <f ca="1"/>
        <v>0.26617539205476781</v>
      </c>
      <c r="S110" s="12">
        <f ca="1"/>
        <v>6.7825910076679125E-2</v>
      </c>
      <c r="T110" s="12">
        <f ca="1"/>
        <v>0</v>
      </c>
      <c r="U110" s="12">
        <f ca="1"/>
        <v>0</v>
      </c>
      <c r="V110" s="12"/>
      <c r="W110" s="12">
        <f ca="1">INDEX(P$6:P$6003,UsefulSeries!$I108)</f>
        <v>39.271498747651783</v>
      </c>
      <c r="X110" s="12">
        <f ca="1">INDEX(Q$6:Q$6003,UsefulSeries!$I108)</f>
        <v>0.63626381094577678</v>
      </c>
      <c r="Y110" s="12">
        <f ca="1">INDEX(R$6:R$6003,UsefulSeries!$I108)</f>
        <v>0</v>
      </c>
      <c r="Z110" s="12">
        <f ca="1">INDEX(S$6:S$6003,UsefulSeries!$I108)</f>
        <v>0</v>
      </c>
      <c r="AA110" s="12">
        <f ca="1">INDEX(T$6:T$6003,UsefulSeries!$I108)</f>
        <v>0</v>
      </c>
      <c r="AB110" s="12">
        <f ca="1">INDEX(U$6:U$6003,UsefulSeries!$I108)</f>
        <v>0</v>
      </c>
      <c r="AC110" s="12">
        <f>INDEX( K$6:K$6003,UsefulSeries!$I108)</f>
        <v>-0.61798183642275228</v>
      </c>
      <c r="AD110" s="12">
        <f>INDEX(L$6:L$6003,UsefulSeries!$I108)</f>
        <v>0.61798183642275228</v>
      </c>
      <c r="AE110" s="12"/>
      <c r="AF110" s="12"/>
      <c r="AG110" s="12"/>
      <c r="AH110" s="12"/>
      <c r="AI110" s="12"/>
      <c r="AJ110" s="12"/>
      <c r="AK110" s="12"/>
      <c r="AL110" s="12"/>
      <c r="AM110" s="12"/>
      <c r="AN110" s="12">
        <f t="shared" ca="1" si="27"/>
        <v>39.271498747651783</v>
      </c>
      <c r="AO110" s="12">
        <f t="shared" ca="1" si="28"/>
        <v>0.63626381094577678</v>
      </c>
      <c r="AP110" s="12">
        <f t="shared" ca="1" si="29"/>
        <v>0</v>
      </c>
      <c r="AQ110" s="12">
        <f t="shared" ca="1" si="30"/>
        <v>0</v>
      </c>
      <c r="AR110" s="12">
        <f t="shared" ca="1" si="31"/>
        <v>0</v>
      </c>
      <c r="AS110" s="12">
        <f t="shared" ca="1" si="32"/>
        <v>0</v>
      </c>
      <c r="AT110" s="12">
        <f t="shared" si="33"/>
        <v>-0.61798183642275228</v>
      </c>
      <c r="AU110" s="12">
        <f t="shared" si="34"/>
        <v>0.61798183642275228</v>
      </c>
      <c r="AV110" s="12"/>
      <c r="AW110" s="12">
        <f ca="1">INDEX(I$6:I$6003,UsefulSeries!$I108)</f>
        <v>1.5995291278418731E-2</v>
      </c>
      <c r="AX110" s="12"/>
      <c r="AY110" s="12"/>
      <c r="AZ110" s="12">
        <f t="array" aca="1" ref="AZ110:AZ115" ca="1">MMULT(W110:AB115,AW110:AW115)</f>
        <v>0.63626381094577678</v>
      </c>
      <c r="BA110" s="12"/>
      <c r="BB110" s="12">
        <f t="shared" ca="1" si="26"/>
        <v>0.63626381094577678</v>
      </c>
      <c r="BC110" s="12"/>
      <c r="BD110" s="38">
        <f t="array" aca="1" ref="BD110:BD117" ca="1">MMULT(MINVERSE(AN110:AU117),BB110:BB117)</f>
        <v>1.4340281377812856E-2</v>
      </c>
    </row>
    <row r="111" spans="1:56" x14ac:dyDescent="0.35">
      <c r="A111" s="12">
        <v>0</v>
      </c>
      <c r="B111" s="12">
        <v>0</v>
      </c>
      <c r="C111" s="12">
        <f ca="1">-INDEX('Flow probs &amp; rates'!$M$5:$M$5999,UsefulSeries!$E106,0)*(INDEX('Flow probs &amp; rates'!$O$5:$O$5999,UsefulSeries!$E106,0))/INDEX('Flow probs &amp; rates'!$F$4:$F$5999,UsefulSeries!$E106,0)</f>
        <v>-0.55631710938460222</v>
      </c>
      <c r="D111" s="12">
        <f ca="1">INDEX('Flow probs &amp; rates'!$O$5:$O$5999,UsefulSeries!$E106,0)*(1-INDEX('Flow probs &amp; rates'!$O$5:$O$5999,UsefulSeries!$E106,0))/INDEX('Flow probs &amp; rates'!$F$4:$F$5999,UsefulSeries!$E106,0)</f>
        <v>2.183205865277964</v>
      </c>
      <c r="E111" s="12">
        <v>0</v>
      </c>
      <c r="F111" s="12">
        <v>0</v>
      </c>
      <c r="G111" s="12"/>
      <c r="H111" s="12"/>
      <c r="I111" s="12">
        <f ca="1">INDEX('Flow probs &amp; rates'!$O$5:$O$5999,UsefulSeries!$E106)</f>
        <v>0.11034521046198356</v>
      </c>
      <c r="J111" s="12"/>
      <c r="K111" s="12"/>
      <c r="L111" s="12">
        <f>-INDEX('Flow probs &amp; rates'!$F$4:$F$5999,UsefulSeries!$E106)</f>
        <v>-4.4965592366428206E-2</v>
      </c>
      <c r="M111" s="12"/>
      <c r="N111" s="12">
        <f>INDEX('Flow probs &amp; rates'!$F$5:$F$5999,UsefulSeries!$G108)-INDEX('Flow probs &amp; rates'!$F$4:$F$5999,UsefulSeries!$G108)</f>
        <v>6.253191553295262E-5</v>
      </c>
      <c r="O111" s="12"/>
      <c r="P111" s="12">
        <f ca="1"/>
        <v>0</v>
      </c>
      <c r="Q111" s="12">
        <f ca="1"/>
        <v>0</v>
      </c>
      <c r="R111" s="12">
        <f ca="1"/>
        <v>6.7825910076679125E-2</v>
      </c>
      <c r="S111" s="12">
        <f ca="1"/>
        <v>0.47532517695170023</v>
      </c>
      <c r="T111" s="12">
        <f ca="1"/>
        <v>0</v>
      </c>
      <c r="U111" s="12">
        <f ca="1"/>
        <v>0</v>
      </c>
      <c r="V111" s="12"/>
      <c r="W111" s="12">
        <f ca="1">INDEX(P$7:P$6003,UsefulSeries!$I108)</f>
        <v>0.63626381094577689</v>
      </c>
      <c r="X111" s="12">
        <f ca="1">INDEX(Q$7:Q$6003,UsefulSeries!$I108)</f>
        <v>49.150962080288465</v>
      </c>
      <c r="Y111" s="12">
        <f ca="1">INDEX(R$7:R$6003,UsefulSeries!$I108)</f>
        <v>0</v>
      </c>
      <c r="Z111" s="12">
        <f ca="1">INDEX(S$7:S$6003,UsefulSeries!$I108)</f>
        <v>0</v>
      </c>
      <c r="AA111" s="12">
        <f ca="1">INDEX(T$7:T$6003,UsefulSeries!$I108)</f>
        <v>0</v>
      </c>
      <c r="AB111" s="12">
        <f ca="1">INDEX(U$7:U$6003,UsefulSeries!$I108)</f>
        <v>0</v>
      </c>
      <c r="AC111" s="12">
        <f>INDEX( K$7:K$6003,UsefulSeries!$I108,1)</f>
        <v>-0.61798183642275228</v>
      </c>
      <c r="AD111" s="12">
        <f>INDEX(L$7:L$6003,UsefulSeries!$I108,1)</f>
        <v>0</v>
      </c>
      <c r="AE111" s="12"/>
      <c r="AF111" s="12"/>
      <c r="AG111" s="12"/>
      <c r="AH111" s="12"/>
      <c r="AI111" s="12"/>
      <c r="AJ111" s="12"/>
      <c r="AK111" s="12"/>
      <c r="AL111" s="12"/>
      <c r="AM111" s="12"/>
      <c r="AN111" s="12">
        <f t="shared" ca="1" si="27"/>
        <v>0.63626381094577689</v>
      </c>
      <c r="AO111" s="12">
        <f t="shared" ca="1" si="28"/>
        <v>49.150962080288465</v>
      </c>
      <c r="AP111" s="12">
        <f t="shared" ca="1" si="29"/>
        <v>0</v>
      </c>
      <c r="AQ111" s="12">
        <f t="shared" ca="1" si="30"/>
        <v>0</v>
      </c>
      <c r="AR111" s="12">
        <f t="shared" ca="1" si="31"/>
        <v>0</v>
      </c>
      <c r="AS111" s="12">
        <f t="shared" ca="1" si="32"/>
        <v>0</v>
      </c>
      <c r="AT111" s="12">
        <f t="shared" si="33"/>
        <v>-0.61798183642275228</v>
      </c>
      <c r="AU111" s="12">
        <f t="shared" si="34"/>
        <v>0</v>
      </c>
      <c r="AV111" s="12"/>
      <c r="AW111" s="12">
        <f ca="1">INDEX(I$7:I$6003,UsefulSeries!$I108)</f>
        <v>1.2738033183095486E-2</v>
      </c>
      <c r="AX111" s="12"/>
      <c r="AY111" s="12"/>
      <c r="AZ111" s="12">
        <f ca="1"/>
        <v>0.63626381094577689</v>
      </c>
      <c r="BA111" s="12"/>
      <c r="BB111" s="12">
        <f t="shared" ca="1" si="26"/>
        <v>0.63626381094577689</v>
      </c>
      <c r="BC111" s="12"/>
      <c r="BD111" s="38">
        <f ca="1"/>
        <v>1.1898477455300132E-2</v>
      </c>
    </row>
    <row r="112" spans="1:56" x14ac:dyDescent="0.35">
      <c r="A112" s="12">
        <v>0</v>
      </c>
      <c r="B112" s="12">
        <v>0</v>
      </c>
      <c r="C112" s="12">
        <v>0</v>
      </c>
      <c r="D112" s="12">
        <v>0</v>
      </c>
      <c r="E112" s="12">
        <f ca="1">INDEX('Flow probs &amp; rates'!$P$5:$P$5999,UsefulSeries!$E106,0)*(1-INDEX('Flow probs &amp; rates'!$P$5:$P$5999,UsefulSeries!$E106,0))/INDEX('Flow probs &amp; rates'!$G$4:$G$5999,UsefulSeries!$E106,0)</f>
        <v>5.6060579118448299E-2</v>
      </c>
      <c r="F112" s="12">
        <f ca="1">-INDEX('Flow probs &amp; rates'!$P$5:$P$5999,UsefulSeries!$E106,0)*(INDEX('Flow probs &amp; rates'!$Q$5:$Q$5999,UsefulSeries!$E106,0))/INDEX('Flow probs &amp; rates'!$G$4:$G$5999,UsefulSeries!$E106,0)</f>
        <v>-1.1627127140975023E-3</v>
      </c>
      <c r="G112" s="12"/>
      <c r="H112" s="12"/>
      <c r="I112" s="12">
        <f ca="1">INDEX('Flow probs &amp; rates'!$P$5:$P$5999,UsefulSeries!$E106)</f>
        <v>1.9398850800622872E-2</v>
      </c>
      <c r="J112" s="12"/>
      <c r="K112" s="12">
        <f>INDEX('Flow probs &amp; rates'!$G$4:$G$5999,UsefulSeries!$E106)</f>
        <v>0.33932106459417843</v>
      </c>
      <c r="L112" s="12"/>
      <c r="M112" s="12"/>
      <c r="N112" s="12">
        <f>INDEX('Flow probs &amp; rates'!$E$5:$E$5999,UsefulSeries!$G110)-INDEX('Flow probs &amp; rates'!$E$4:$E$5999,UsefulSeries!$G110)</f>
        <v>2.6456624288052621E-3</v>
      </c>
      <c r="O112" s="12"/>
      <c r="P112" s="12">
        <f ca="1"/>
        <v>0</v>
      </c>
      <c r="Q112" s="12">
        <f ca="1"/>
        <v>0</v>
      </c>
      <c r="R112" s="12">
        <f ca="1"/>
        <v>0</v>
      </c>
      <c r="S112" s="12">
        <f ca="1"/>
        <v>0</v>
      </c>
      <c r="T112" s="12">
        <f ca="1"/>
        <v>17.845175252854233</v>
      </c>
      <c r="U112" s="12">
        <f ca="1"/>
        <v>0.353362563450835</v>
      </c>
      <c r="V112" s="12"/>
      <c r="W112" s="12">
        <f ca="1">INDEX(P$8:P$6003,UsefulSeries!$I108)</f>
        <v>0</v>
      </c>
      <c r="X112" s="12">
        <f ca="1">INDEX(Q$8:Q$6003,UsefulSeries!$I108)</f>
        <v>0</v>
      </c>
      <c r="Y112" s="12">
        <f ca="1">INDEX(R$8:R$6003,UsefulSeries!$I108)</f>
        <v>0.26449219014999675</v>
      </c>
      <c r="Z112" s="12">
        <f ca="1">INDEX(S$8:S$6003,UsefulSeries!$I108)</f>
        <v>6.7780089471559585E-2</v>
      </c>
      <c r="AA112" s="12">
        <f ca="1">INDEX(T$8:T$6003,UsefulSeries!$I108)</f>
        <v>0</v>
      </c>
      <c r="AB112" s="12">
        <f ca="1">INDEX(U$8:U$6003,UsefulSeries!$I108)</f>
        <v>0</v>
      </c>
      <c r="AC112" s="12">
        <f>INDEX( K$8:K$6003,UsefulSeries!$I108)</f>
        <v>4.5099038244362621E-2</v>
      </c>
      <c r="AD112" s="12">
        <f>INDEX(L$8:L$6003,UsefulSeries!$I108)</f>
        <v>-4.5099038244362621E-2</v>
      </c>
      <c r="AE112" s="12"/>
      <c r="AF112" s="12"/>
      <c r="AG112" s="12"/>
      <c r="AH112" s="12"/>
      <c r="AI112" s="12"/>
      <c r="AJ112" s="12"/>
      <c r="AK112" s="12"/>
      <c r="AL112" s="12"/>
      <c r="AM112" s="12"/>
      <c r="AN112" s="12">
        <f t="shared" ca="1" si="27"/>
        <v>0</v>
      </c>
      <c r="AO112" s="12">
        <f t="shared" ca="1" si="28"/>
        <v>0</v>
      </c>
      <c r="AP112" s="12">
        <f t="shared" ca="1" si="29"/>
        <v>0.26449219014999675</v>
      </c>
      <c r="AQ112" s="12">
        <f t="shared" ca="1" si="30"/>
        <v>6.7780089471559585E-2</v>
      </c>
      <c r="AR112" s="12">
        <f t="shared" ca="1" si="31"/>
        <v>0</v>
      </c>
      <c r="AS112" s="12">
        <f t="shared" ca="1" si="32"/>
        <v>0</v>
      </c>
      <c r="AT112" s="12">
        <f t="shared" si="33"/>
        <v>4.5099038244362621E-2</v>
      </c>
      <c r="AU112" s="12">
        <f t="shared" si="34"/>
        <v>-4.5099038244362621E-2</v>
      </c>
      <c r="AV112" s="12"/>
      <c r="AW112" s="12">
        <f ca="1">INDEX(I$8:I$6003,UsefulSeries!$I108)</f>
        <v>0.22926417891335252</v>
      </c>
      <c r="AX112" s="12"/>
      <c r="AY112" s="12"/>
      <c r="AZ112" s="12">
        <f ca="1"/>
        <v>6.7780089471559599E-2</v>
      </c>
      <c r="BA112" s="12"/>
      <c r="BB112" s="12">
        <f t="shared" ca="1" si="26"/>
        <v>6.7780089471559599E-2</v>
      </c>
      <c r="BC112" s="12"/>
      <c r="BD112" s="38">
        <f ca="1"/>
        <v>0.24709385167170558</v>
      </c>
    </row>
    <row r="113" spans="1:56" x14ac:dyDescent="0.35">
      <c r="A113" s="12">
        <v>0</v>
      </c>
      <c r="B113" s="12">
        <v>0</v>
      </c>
      <c r="C113" s="12">
        <v>0</v>
      </c>
      <c r="D113" s="12">
        <v>0</v>
      </c>
      <c r="E113" s="12">
        <f ca="1">-INDEX('Flow probs &amp; rates'!$P$5:$P$5999,UsefulSeries!$E106,0)*(INDEX('Flow probs &amp; rates'!$Q$5:$Q$5999,UsefulSeries!$E106,0))/INDEX('Flow probs &amp; rates'!$G$4:$G$5999,UsefulSeries!$E106,0)</f>
        <v>-1.1627127140975023E-3</v>
      </c>
      <c r="F113" s="12">
        <f ca="1">INDEX('Flow probs &amp; rates'!$Q$5:$Q$5999,UsefulSeries!$E106,0)*(1-INDEX('Flow probs &amp; rates'!$Q$5:$Q$5999,UsefulSeries!$E106,0))/INDEX('Flow probs &amp; rates'!$G$4:$G$5999,UsefulSeries!$E106,0)</f>
        <v>5.8718195694430451E-2</v>
      </c>
      <c r="G113" s="12"/>
      <c r="H113" s="12"/>
      <c r="I113" s="12">
        <f ca="1">INDEX('Flow probs &amp; rates'!$Q$5:$Q$5999,UsefulSeries!$E106)</f>
        <v>2.0337953006581356E-2</v>
      </c>
      <c r="J113" s="12"/>
      <c r="K113" s="12"/>
      <c r="L113" s="12">
        <f>INDEX('Flow probs &amp; rates'!$G$4:$G$5999,UsefulSeries!$E106)</f>
        <v>0.33932106459417843</v>
      </c>
      <c r="M113" s="12"/>
      <c r="N113" s="12">
        <f>INDEX('Flow probs &amp; rates'!$F$5:$F$5999,UsefulSeries!$G110)-INDEX('Flow probs &amp; rates'!$F$4:$F$5999,UsefulSeries!$G110)</f>
        <v>-1.0366752644494492E-4</v>
      </c>
      <c r="O113" s="12"/>
      <c r="P113" s="12">
        <f ca="1"/>
        <v>0</v>
      </c>
      <c r="Q113" s="12">
        <f ca="1"/>
        <v>0</v>
      </c>
      <c r="R113" s="12">
        <f ca="1"/>
        <v>0</v>
      </c>
      <c r="S113" s="12">
        <f ca="1"/>
        <v>0</v>
      </c>
      <c r="T113" s="12">
        <f ca="1"/>
        <v>0.353362563450835</v>
      </c>
      <c r="U113" s="12">
        <f ca="1"/>
        <v>17.037493187824598</v>
      </c>
      <c r="V113" s="12"/>
      <c r="W113" s="12">
        <f ca="1">INDEX(P$9:P$6003,UsefulSeries!$I108)</f>
        <v>0</v>
      </c>
      <c r="X113" s="12">
        <f ca="1">INDEX(Q$9:Q$6003,UsefulSeries!$I108)</f>
        <v>0</v>
      </c>
      <c r="Y113" s="12">
        <f ca="1">INDEX(R$9:R$6003,UsefulSeries!$I108)</f>
        <v>6.7780089471559599E-2</v>
      </c>
      <c r="Z113" s="12">
        <f ca="1">INDEX(S$9:S$6003,UsefulSeries!$I108)</f>
        <v>0.49581549509912642</v>
      </c>
      <c r="AA113" s="12">
        <f ca="1">INDEX(T$9:T$6003,UsefulSeries!$I108)</f>
        <v>0</v>
      </c>
      <c r="AB113" s="12">
        <f ca="1">INDEX(U$9:U$6003,UsefulSeries!$I108)</f>
        <v>0</v>
      </c>
      <c r="AC113" s="12">
        <f>INDEX( K$9:K$6003,UsefulSeries!$I108)</f>
        <v>0</v>
      </c>
      <c r="AD113" s="12">
        <f>INDEX(L$9:L$6003,UsefulSeries!$I108)</f>
        <v>-4.5099038244362621E-2</v>
      </c>
      <c r="AE113" s="12"/>
      <c r="AF113" s="12"/>
      <c r="AG113" s="12"/>
      <c r="AH113" s="12"/>
      <c r="AI113" s="12"/>
      <c r="AJ113" s="12"/>
      <c r="AK113" s="12"/>
      <c r="AL113" s="12"/>
      <c r="AM113" s="12"/>
      <c r="AN113" s="12">
        <f t="shared" ca="1" si="27"/>
        <v>0</v>
      </c>
      <c r="AO113" s="12">
        <f t="shared" ca="1" si="28"/>
        <v>0</v>
      </c>
      <c r="AP113" s="12">
        <f t="shared" ca="1" si="29"/>
        <v>6.7780089471559599E-2</v>
      </c>
      <c r="AQ113" s="12">
        <f t="shared" ca="1" si="30"/>
        <v>0.49581549509912642</v>
      </c>
      <c r="AR113" s="12">
        <f t="shared" ca="1" si="31"/>
        <v>0</v>
      </c>
      <c r="AS113" s="12">
        <f t="shared" ca="1" si="32"/>
        <v>0</v>
      </c>
      <c r="AT113" s="12">
        <f t="shared" si="33"/>
        <v>0</v>
      </c>
      <c r="AU113" s="12">
        <f t="shared" si="34"/>
        <v>-4.5099038244362621E-2</v>
      </c>
      <c r="AV113" s="12"/>
      <c r="AW113" s="12">
        <f ca="1">INDEX(I$9:I$6003,UsefulSeries!$I108)</f>
        <v>0.10536286870531278</v>
      </c>
      <c r="AX113" s="12"/>
      <c r="AY113" s="12"/>
      <c r="AZ113" s="12">
        <f ca="1"/>
        <v>6.7780089471559585E-2</v>
      </c>
      <c r="BA113" s="12"/>
      <c r="BB113" s="12">
        <f t="shared" ca="1" si="26"/>
        <v>6.7780089471559585E-2</v>
      </c>
      <c r="BC113" s="12"/>
      <c r="BD113" s="38">
        <f ca="1"/>
        <v>0.10634183567292334</v>
      </c>
    </row>
    <row r="114" spans="1:56" x14ac:dyDescent="0.35">
      <c r="A114" s="12">
        <f ca="1">INDEX('Flow probs &amp; rates'!$K$5:$K$5999,UsefulSeries!$E112,0)*(1-INDEX('Flow probs &amp; rates'!$K$5:$K$5999,UsefulSeries!$E112,0))/INDEX('Flow probs &amp; rates'!$E$4:$E$5999,UsefulSeries!$E112,0)</f>
        <v>2.5414129098628384E-2</v>
      </c>
      <c r="B114" s="12">
        <f ca="1">-INDEX('Flow probs &amp; rates'!$K$5:$K$5999,UsefulSeries!$E112,0)*(INDEX('Flow probs &amp; rates'!$L$5:$L$5999,UsefulSeries!$E112,0))/INDEX('Flow probs &amp; rates'!$E$4:$E$5999,UsefulSeries!$E112,0)</f>
        <v>-2.9545951829567762E-4</v>
      </c>
      <c r="C114" s="12">
        <v>0</v>
      </c>
      <c r="D114" s="12">
        <v>0</v>
      </c>
      <c r="E114" s="12">
        <v>0</v>
      </c>
      <c r="F114" s="12">
        <v>0</v>
      </c>
      <c r="G114" s="12"/>
      <c r="H114" s="12"/>
      <c r="I114" s="12">
        <f ca="1">INDEX('Flow probs &amp; rates'!$K$5:$K$5999,UsefulSeries!$E112)</f>
        <v>1.5874736615589802E-2</v>
      </c>
      <c r="J114" s="12"/>
      <c r="K114" s="12">
        <f>-INDEX('Flow probs &amp; rates'!$E$4:$E$5999,UsefulSeries!$E112)</f>
        <v>-0.61472613491282779</v>
      </c>
      <c r="L114" s="12">
        <f>INDEX('Flow probs &amp; rates'!$E$4:$E$5999,UsefulSeries!$E112)</f>
        <v>0.61472613491282779</v>
      </c>
      <c r="M114" s="12"/>
      <c r="N114" s="12">
        <f>INDEX('Flow probs &amp; rates'!$E$5:$E$5999,UsefulSeries!$G112)-INDEX('Flow probs &amp; rates'!$E$4:$E$5999,UsefulSeries!$G112)</f>
        <v>1.0985013656058529E-3</v>
      </c>
      <c r="O114" s="12"/>
      <c r="P114" s="12">
        <f t="array" aca="1" ref="P114:U119" ca="1">MINVERSE(A114:F119)</f>
        <v>39.355538151459967</v>
      </c>
      <c r="Q114" s="12">
        <f ca="1"/>
        <v>0.63198954724972078</v>
      </c>
      <c r="R114" s="12">
        <f ca="1"/>
        <v>0</v>
      </c>
      <c r="S114" s="12">
        <f ca="1"/>
        <v>0</v>
      </c>
      <c r="T114" s="12">
        <f ca="1"/>
        <v>0</v>
      </c>
      <c r="U114" s="12">
        <f ca="1"/>
        <v>0</v>
      </c>
      <c r="V114" s="12"/>
      <c r="W114" s="12">
        <f ca="1">INDEX(P$10:P$6003,UsefulSeries!$I108)</f>
        <v>0</v>
      </c>
      <c r="X114" s="12">
        <f ca="1">INDEX(Q$10:Q$6003,UsefulSeries!$I108)</f>
        <v>0</v>
      </c>
      <c r="Y114" s="12">
        <f ca="1">INDEX(R$10:R$6003,UsefulSeries!$I108)</f>
        <v>0</v>
      </c>
      <c r="Z114" s="12">
        <f ca="1">INDEX(S$10:S$6003,UsefulSeries!$I108)</f>
        <v>0</v>
      </c>
      <c r="AA114" s="12">
        <f ca="1">INDEX(T$10:T$6003,UsefulSeries!$I108)</f>
        <v>17.596088744740943</v>
      </c>
      <c r="AB114" s="12">
        <f ca="1">INDEX(U$10:U$6003,UsefulSeries!$I108)</f>
        <v>0.35055452221438199</v>
      </c>
      <c r="AC114" s="12">
        <f>INDEX( K$10:K$6003,UsefulSeries!$I108)</f>
        <v>0.33691912533288509</v>
      </c>
      <c r="AD114" s="12">
        <f>INDEX(L$10:L$6003,UsefulSeries!$I108)</f>
        <v>0</v>
      </c>
      <c r="AE114" s="12"/>
      <c r="AF114" s="12"/>
      <c r="AG114" s="12"/>
      <c r="AH114" s="12"/>
      <c r="AI114" s="12"/>
      <c r="AJ114" s="12"/>
      <c r="AK114" s="12"/>
      <c r="AL114" s="12"/>
      <c r="AM114" s="12"/>
      <c r="AN114" s="12">
        <f t="shared" ca="1" si="27"/>
        <v>0</v>
      </c>
      <c r="AO114" s="12">
        <f t="shared" ca="1" si="28"/>
        <v>0</v>
      </c>
      <c r="AP114" s="12">
        <f t="shared" ca="1" si="29"/>
        <v>0</v>
      </c>
      <c r="AQ114" s="12">
        <f t="shared" ca="1" si="30"/>
        <v>0</v>
      </c>
      <c r="AR114" s="12">
        <f t="shared" ca="1" si="31"/>
        <v>17.596088744740943</v>
      </c>
      <c r="AS114" s="12">
        <f t="shared" ca="1" si="32"/>
        <v>0.35055452221438199</v>
      </c>
      <c r="AT114" s="12">
        <f t="shared" si="33"/>
        <v>0.33691912533288509</v>
      </c>
      <c r="AU114" s="12">
        <f t="shared" si="34"/>
        <v>0</v>
      </c>
      <c r="AV114" s="12"/>
      <c r="AW114" s="12">
        <f ca="1">INDEX(I$10:I$6003,UsefulSeries!$I108)</f>
        <v>1.9536601243282607E-2</v>
      </c>
      <c r="AX114" s="12"/>
      <c r="AY114" s="12"/>
      <c r="AZ114" s="12">
        <f ca="1"/>
        <v>0.35055452221438205</v>
      </c>
      <c r="BA114" s="12"/>
      <c r="BB114" s="12">
        <f t="shared" ca="1" si="26"/>
        <v>0.35055452221438205</v>
      </c>
      <c r="BC114" s="12"/>
      <c r="BD114" s="38">
        <f ca="1"/>
        <v>2.0862492892056862E-2</v>
      </c>
    </row>
    <row r="115" spans="1:56" x14ac:dyDescent="0.35">
      <c r="A115" s="12">
        <f ca="1">-INDEX('Flow probs &amp; rates'!$K$5:$K$5999,UsefulSeries!$E112,0)*(INDEX('Flow probs &amp; rates'!$L$5:$L$5999,UsefulSeries!$E112,0))/INDEX('Flow probs &amp; rates'!$E$4:$E$5999,UsefulSeries!$E112,0)</f>
        <v>-2.9545951829567762E-4</v>
      </c>
      <c r="B115" s="12">
        <f ca="1">INDEX('Flow probs &amp; rates'!$L$5:$L$5999,UsefulSeries!$E112,0)*(1-INDEX('Flow probs &amp; rates'!$L$5:$L$5999,UsefulSeries!$E112,0))/INDEX('Flow probs &amp; rates'!$E$4:$E$5999,UsefulSeries!$E112,0)</f>
        <v>1.8398988393241441E-2</v>
      </c>
      <c r="C115" s="12">
        <v>0</v>
      </c>
      <c r="D115" s="12">
        <v>0</v>
      </c>
      <c r="E115" s="12">
        <v>0</v>
      </c>
      <c r="F115" s="12">
        <v>0</v>
      </c>
      <c r="G115" s="12"/>
      <c r="H115" s="12"/>
      <c r="I115" s="12">
        <f ca="1">INDEX('Flow probs &amp; rates'!$L$5:$L$5999,UsefulSeries!$E112)</f>
        <v>1.1441241017299221E-2</v>
      </c>
      <c r="J115" s="12"/>
      <c r="K115" s="12">
        <f>-INDEX('Flow probs &amp; rates'!$E$4:$E$5999,UsefulSeries!$E112)</f>
        <v>-0.61472613491282779</v>
      </c>
      <c r="L115" s="12"/>
      <c r="M115" s="12"/>
      <c r="N115" s="12">
        <f>INDEX('Flow probs &amp; rates'!$F$5:$F$5999,UsefulSeries!$G112)-INDEX('Flow probs &amp; rates'!$F$4:$F$5999,UsefulSeries!$G112)</f>
        <v>-1.0507247261896252E-3</v>
      </c>
      <c r="O115" s="12"/>
      <c r="P115" s="12">
        <f ca="1"/>
        <v>0.63198954724972078</v>
      </c>
      <c r="Q115" s="12">
        <f ca="1"/>
        <v>54.360963002433337</v>
      </c>
      <c r="R115" s="12">
        <f ca="1"/>
        <v>0</v>
      </c>
      <c r="S115" s="12">
        <f ca="1"/>
        <v>0</v>
      </c>
      <c r="T115" s="12">
        <f ca="1"/>
        <v>0</v>
      </c>
      <c r="U115" s="12">
        <f ca="1"/>
        <v>0</v>
      </c>
      <c r="V115" s="12"/>
      <c r="W115" s="12">
        <f ca="1">INDEX(P$11:P$6003,UsefulSeries!$I108)</f>
        <v>0</v>
      </c>
      <c r="X115" s="12">
        <f ca="1">INDEX(Q$11:Q$6003,UsefulSeries!$I108)</f>
        <v>0</v>
      </c>
      <c r="Y115" s="12">
        <f ca="1">INDEX(R$11:R$6003,UsefulSeries!$I108)</f>
        <v>0</v>
      </c>
      <c r="Z115" s="12">
        <f ca="1">INDEX(S$11:S$6003,UsefulSeries!$I108)</f>
        <v>0</v>
      </c>
      <c r="AA115" s="12">
        <f ca="1">INDEX(T$11:T$6003,UsefulSeries!$I108)</f>
        <v>0.35055452221438194</v>
      </c>
      <c r="AB115" s="12">
        <f ca="1">INDEX(U$11:U$6003,UsefulSeries!$I108)</f>
        <v>17.753357244054591</v>
      </c>
      <c r="AC115" s="12">
        <f>INDEX( K$11:K$6003,UsefulSeries!$I108)</f>
        <v>0</v>
      </c>
      <c r="AD115" s="12">
        <f>INDEX(L$11:L$6003,UsefulSeries!$I108)</f>
        <v>0.33691912533288509</v>
      </c>
      <c r="AE115" s="12"/>
      <c r="AF115" s="12"/>
      <c r="AG115" s="12"/>
      <c r="AH115" s="12"/>
      <c r="AI115" s="12"/>
      <c r="AJ115" s="12"/>
      <c r="AK115" s="12"/>
      <c r="AL115" s="12"/>
      <c r="AM115" s="12"/>
      <c r="AN115" s="12">
        <f t="shared" ca="1" si="27"/>
        <v>0</v>
      </c>
      <c r="AO115" s="12">
        <f t="shared" ca="1" si="28"/>
        <v>0</v>
      </c>
      <c r="AP115" s="12">
        <f t="shared" ca="1" si="29"/>
        <v>0</v>
      </c>
      <c r="AQ115" s="12">
        <f t="shared" ca="1" si="30"/>
        <v>0</v>
      </c>
      <c r="AR115" s="12">
        <f t="shared" ca="1" si="31"/>
        <v>0.35055452221438194</v>
      </c>
      <c r="AS115" s="12">
        <f t="shared" ca="1" si="32"/>
        <v>17.753357244054591</v>
      </c>
      <c r="AT115" s="12">
        <f t="shared" si="33"/>
        <v>0</v>
      </c>
      <c r="AU115" s="12">
        <f t="shared" si="34"/>
        <v>0.33691912533288509</v>
      </c>
      <c r="AV115" s="12"/>
      <c r="AW115" s="12">
        <f ca="1">INDEX(I$11:I$6003,UsefulSeries!$I108)</f>
        <v>1.9360049683839576E-2</v>
      </c>
      <c r="AX115" s="12"/>
      <c r="AY115" s="12"/>
      <c r="AZ115" s="12">
        <f ca="1"/>
        <v>0.35055452221438194</v>
      </c>
      <c r="BA115" s="12"/>
      <c r="BB115" s="12">
        <f t="shared" ca="1" si="26"/>
        <v>0.35055452221438194</v>
      </c>
      <c r="BC115" s="12"/>
      <c r="BD115" s="38">
        <f ca="1"/>
        <v>1.862107901959411E-2</v>
      </c>
    </row>
    <row r="116" spans="1:56" x14ac:dyDescent="0.35">
      <c r="A116" s="12">
        <v>0</v>
      </c>
      <c r="B116" s="12">
        <v>0</v>
      </c>
      <c r="C116" s="12">
        <f ca="1">INDEX('Flow probs &amp; rates'!$M$5:$M$5999,UsefulSeries!$E112,0)*(1-INDEX('Flow probs &amp; rates'!$M$5:$M$5999,UsefulSeries!$E112,0))/INDEX('Flow probs &amp; rates'!$F$4:$F$5999,UsefulSeries!$E112,0)</f>
        <v>3.8223564804889638</v>
      </c>
      <c r="D116" s="12">
        <f ca="1">-INDEX('Flow probs &amp; rates'!$M$5:$M$5999,UsefulSeries!$E112,0)*(INDEX('Flow probs &amp; rates'!$O$5:$O$5999,UsefulSeries!$E112,0))/INDEX('Flow probs &amp; rates'!$F$4:$F$5999,UsefulSeries!$E112,0)</f>
        <v>-0.52800132616227113</v>
      </c>
      <c r="E116" s="12">
        <v>0</v>
      </c>
      <c r="F116" s="12">
        <v>0</v>
      </c>
      <c r="G116" s="12"/>
      <c r="H116" s="12"/>
      <c r="I116" s="12">
        <f ca="1">INDEX('Flow probs &amp; rates'!$M$5:$M$5999,UsefulSeries!$E112)</f>
        <v>0.22309144863002447</v>
      </c>
      <c r="J116" s="12"/>
      <c r="K116" s="12">
        <f>INDEX('Flow probs &amp; rates'!$F$4:$F$5999,UsefulSeries!$E112)</f>
        <v>4.5344188869587056E-2</v>
      </c>
      <c r="L116" s="12">
        <f>-INDEX('Flow probs &amp; rates'!$F$4:$F$5999,UsefulSeries!$E112)</f>
        <v>-4.5344188869587056E-2</v>
      </c>
      <c r="M116" s="12"/>
      <c r="N116" s="12">
        <f>INDEX('Flow probs &amp; rates'!$E$5:$E$5999,UsefulSeries!$G114)-INDEX('Flow probs &amp; rates'!$E$4:$E$5999,UsefulSeries!$G114)</f>
        <v>1.5746060001288198E-3</v>
      </c>
      <c r="O116" s="12"/>
      <c r="P116" s="12">
        <f ca="1"/>
        <v>0</v>
      </c>
      <c r="Q116" s="12">
        <f ca="1"/>
        <v>0</v>
      </c>
      <c r="R116" s="12">
        <f ca="1"/>
        <v>0.27097312594486017</v>
      </c>
      <c r="S116" s="12">
        <f ca="1"/>
        <v>6.7719307172155935E-2</v>
      </c>
      <c r="T116" s="12">
        <f ca="1"/>
        <v>0</v>
      </c>
      <c r="U116" s="12">
        <f ca="1"/>
        <v>0</v>
      </c>
      <c r="V116" s="12"/>
      <c r="W116" s="12"/>
      <c r="X116" s="12"/>
      <c r="Y116" s="12"/>
      <c r="Z116" s="12"/>
      <c r="AA116" s="12"/>
      <c r="AB116" s="12"/>
      <c r="AC116" s="12"/>
      <c r="AD116" s="12"/>
      <c r="AE116" s="12">
        <f t="array" ref="AE116:AJ117">TRANSPOSE(AC110:AD115)</f>
        <v>-0.61798183642275228</v>
      </c>
      <c r="AF116" s="12">
        <v>-0.61798183642275228</v>
      </c>
      <c r="AG116" s="12">
        <v>4.5099038244362621E-2</v>
      </c>
      <c r="AH116" s="12">
        <v>0</v>
      </c>
      <c r="AI116" s="12">
        <v>0.33691912533288509</v>
      </c>
      <c r="AJ116" s="12">
        <v>0</v>
      </c>
      <c r="AK116" s="12"/>
      <c r="AL116" s="12"/>
      <c r="AM116" s="12"/>
      <c r="AN116" s="12">
        <f t="shared" si="27"/>
        <v>-0.61798183642275228</v>
      </c>
      <c r="AO116" s="12">
        <f t="shared" si="28"/>
        <v>-0.61798183642275228</v>
      </c>
      <c r="AP116" s="12">
        <f t="shared" si="29"/>
        <v>4.5099038244362621E-2</v>
      </c>
      <c r="AQ116" s="12">
        <f t="shared" si="30"/>
        <v>0</v>
      </c>
      <c r="AR116" s="12">
        <f t="shared" si="31"/>
        <v>0.33691912533288509</v>
      </c>
      <c r="AS116" s="12">
        <f t="shared" si="32"/>
        <v>0</v>
      </c>
      <c r="AT116" s="12">
        <f t="shared" si="33"/>
        <v>0</v>
      </c>
      <c r="AU116" s="12">
        <f t="shared" si="34"/>
        <v>0</v>
      </c>
      <c r="AV116" s="12"/>
      <c r="AW116" s="12"/>
      <c r="AX116" s="12">
        <f>INDEX($N$6:$N$6003,UsefulSeries!$K108)</f>
        <v>1.9575915548035727E-3</v>
      </c>
      <c r="AY116" s="12"/>
      <c r="AZ116" s="12"/>
      <c r="BA116" s="12"/>
      <c r="BB116" s="12">
        <f t="shared" si="26"/>
        <v>1.9575915548035727E-3</v>
      </c>
      <c r="BC116" s="12"/>
      <c r="BD116" s="38">
        <f ca="1"/>
        <v>-6.8477732116906151E-2</v>
      </c>
    </row>
    <row r="117" spans="1:56" x14ac:dyDescent="0.35">
      <c r="A117" s="12">
        <v>0</v>
      </c>
      <c r="B117" s="12">
        <v>0</v>
      </c>
      <c r="C117" s="12">
        <f ca="1">-INDEX('Flow probs &amp; rates'!$M$5:$M$5999,UsefulSeries!$E112,0)*(INDEX('Flow probs &amp; rates'!$O$5:$O$5999,UsefulSeries!$E112,0))/INDEX('Flow probs &amp; rates'!$F$4:$F$5999,UsefulSeries!$E112,0)</f>
        <v>-0.52800132616227113</v>
      </c>
      <c r="D117" s="12">
        <f ca="1">INDEX('Flow probs &amp; rates'!$O$5:$O$5999,UsefulSeries!$E112,0)*(1-INDEX('Flow probs &amp; rates'!$O$5:$O$5999,UsefulSeries!$E112,0))/INDEX('Flow probs &amp; rates'!$F$4:$F$5999,UsefulSeries!$E112,0)</f>
        <v>2.1127530069009612</v>
      </c>
      <c r="E117" s="12">
        <v>0</v>
      </c>
      <c r="F117" s="12">
        <v>0</v>
      </c>
      <c r="G117" s="12"/>
      <c r="H117" s="12"/>
      <c r="I117" s="12">
        <f ca="1">INDEX('Flow probs &amp; rates'!$O$5:$O$5999,UsefulSeries!$E112)</f>
        <v>0.10731828585953376</v>
      </c>
      <c r="J117" s="12"/>
      <c r="K117" s="12"/>
      <c r="L117" s="12">
        <f>-INDEX('Flow probs &amp; rates'!$F$4:$F$5999,UsefulSeries!$E112)</f>
        <v>-4.5344188869587056E-2</v>
      </c>
      <c r="M117" s="12"/>
      <c r="N117" s="12">
        <f>INDEX('Flow probs &amp; rates'!$F$5:$F$5999,UsefulSeries!$G114)-INDEX('Flow probs &amp; rates'!$F$4:$F$5999,UsefulSeries!$G114)</f>
        <v>-5.5278393958736044E-4</v>
      </c>
      <c r="O117" s="12"/>
      <c r="P117" s="12">
        <f ca="1"/>
        <v>0</v>
      </c>
      <c r="Q117" s="12">
        <f ca="1"/>
        <v>0</v>
      </c>
      <c r="R117" s="12">
        <f ca="1"/>
        <v>6.7719307172155935E-2</v>
      </c>
      <c r="S117" s="12">
        <f ca="1"/>
        <v>0.49023992895078683</v>
      </c>
      <c r="T117" s="12">
        <f ca="1"/>
        <v>0</v>
      </c>
      <c r="U117" s="12">
        <f ca="1"/>
        <v>0</v>
      </c>
      <c r="V117" s="12"/>
      <c r="W117" s="12"/>
      <c r="X117" s="12"/>
      <c r="Y117" s="12"/>
      <c r="Z117" s="12"/>
      <c r="AA117" s="12"/>
      <c r="AB117" s="12"/>
      <c r="AC117" s="12"/>
      <c r="AD117" s="12"/>
      <c r="AE117" s="12">
        <v>0.61798183642275228</v>
      </c>
      <c r="AF117" s="12">
        <v>0</v>
      </c>
      <c r="AG117" s="12">
        <v>-4.5099038244362621E-2</v>
      </c>
      <c r="AH117" s="12">
        <v>-4.5099038244362621E-2</v>
      </c>
      <c r="AI117" s="12">
        <v>0</v>
      </c>
      <c r="AJ117" s="12">
        <v>0.33691912533288509</v>
      </c>
      <c r="AK117" s="12"/>
      <c r="AL117" s="12"/>
      <c r="AM117" s="12"/>
      <c r="AN117" s="12">
        <f t="shared" si="27"/>
        <v>0.61798183642275228</v>
      </c>
      <c r="AO117" s="12">
        <f t="shared" si="28"/>
        <v>0</v>
      </c>
      <c r="AP117" s="12">
        <f t="shared" si="29"/>
        <v>-4.5099038244362621E-2</v>
      </c>
      <c r="AQ117" s="12">
        <f t="shared" si="30"/>
        <v>-4.5099038244362621E-2</v>
      </c>
      <c r="AR117" s="12">
        <f t="shared" si="31"/>
        <v>0</v>
      </c>
      <c r="AS117" s="12">
        <f t="shared" si="32"/>
        <v>0.33691912533288509</v>
      </c>
      <c r="AT117" s="12">
        <f t="shared" si="33"/>
        <v>0</v>
      </c>
      <c r="AU117" s="12">
        <f t="shared" si="34"/>
        <v>0</v>
      </c>
      <c r="AV117" s="12"/>
      <c r="AW117" s="12"/>
      <c r="AX117" s="12">
        <f>INDEX('Margin error adjustment'!N$7:N$6003,UsefulSeries!$K108)</f>
        <v>-8.0377850376204402E-4</v>
      </c>
      <c r="AY117" s="12"/>
      <c r="AZ117" s="12"/>
      <c r="BA117" s="12"/>
      <c r="BB117" s="12">
        <f t="shared" si="26"/>
        <v>-8.0377850376204402E-4</v>
      </c>
      <c r="BC117" s="12"/>
      <c r="BD117" s="38">
        <f ca="1"/>
        <v>3.755920020651568E-2</v>
      </c>
    </row>
    <row r="118" spans="1:56" x14ac:dyDescent="0.35">
      <c r="A118" s="12">
        <v>0</v>
      </c>
      <c r="B118" s="12">
        <v>0</v>
      </c>
      <c r="C118" s="12">
        <v>0</v>
      </c>
      <c r="D118" s="12">
        <v>0</v>
      </c>
      <c r="E118" s="12">
        <f ca="1">INDEX('Flow probs &amp; rates'!$P$5:$P$5999,UsefulSeries!$E112,0)*(1-INDEX('Flow probs &amp; rates'!$P$5:$P$5999,UsefulSeries!$E112,0))/INDEX('Flow probs &amp; rates'!$G$4:$G$5999,UsefulSeries!$E112,0)</f>
        <v>5.3664155867632804E-2</v>
      </c>
      <c r="F118" s="12">
        <f ca="1">-INDEX('Flow probs &amp; rates'!$P$5:$P$5999,UsefulSeries!$E112,0)*(INDEX('Flow probs &amp; rates'!$Q$5:$Q$5999,UsefulSeries!$E112,0))/INDEX('Flow probs &amp; rates'!$G$4:$G$5999,UsefulSeries!$E112,0)</f>
        <v>-1.1266447184564133E-3</v>
      </c>
      <c r="G118" s="12"/>
      <c r="H118" s="12"/>
      <c r="I118" s="12">
        <f ca="1">INDEX('Flow probs &amp; rates'!$P$5:$P$5999,UsefulSeries!$E112)</f>
        <v>1.8587535608574464E-2</v>
      </c>
      <c r="J118" s="12"/>
      <c r="K118" s="12">
        <f>INDEX('Flow probs &amp; rates'!$G$4:$G$5999,UsefulSeries!$E112)</f>
        <v>0.33992967621758513</v>
      </c>
      <c r="L118" s="12"/>
      <c r="M118" s="12"/>
      <c r="N118" s="12">
        <f>INDEX('Flow probs &amp; rates'!$E$5:$E$5999,UsefulSeries!$G116)-INDEX('Flow probs &amp; rates'!$E$4:$E$5999,UsefulSeries!$G116)</f>
        <v>1.4813800842319313E-3</v>
      </c>
      <c r="O118" s="12"/>
      <c r="P118" s="12">
        <f ca="1"/>
        <v>0</v>
      </c>
      <c r="Q118" s="12">
        <f ca="1"/>
        <v>0</v>
      </c>
      <c r="R118" s="12">
        <f ca="1"/>
        <v>0</v>
      </c>
      <c r="S118" s="12">
        <f ca="1"/>
        <v>0</v>
      </c>
      <c r="T118" s="12">
        <f ca="1"/>
        <v>18.641839896104109</v>
      </c>
      <c r="U118" s="12">
        <f ca="1"/>
        <v>0.35379551109295082</v>
      </c>
      <c r="V118" s="12"/>
      <c r="W118" s="12">
        <f ca="1">INDEX(P$6:P$6003,UsefulSeries!$I116)</f>
        <v>39.499669662384747</v>
      </c>
      <c r="X118" s="12">
        <f ca="1">INDEX(Q$6:Q$6003,UsefulSeries!$I116)</f>
        <v>0.63862034680486468</v>
      </c>
      <c r="Y118" s="12">
        <f ca="1">INDEX(R$6:R$6003,UsefulSeries!$I116)</f>
        <v>0</v>
      </c>
      <c r="Z118" s="12">
        <f ca="1">INDEX(S$6:S$6003,UsefulSeries!$I116)</f>
        <v>0</v>
      </c>
      <c r="AA118" s="12">
        <f ca="1">INDEX(T$6:T$6003,UsefulSeries!$I116)</f>
        <v>0</v>
      </c>
      <c r="AB118" s="12">
        <f ca="1">INDEX(U$6:U$6003,UsefulSeries!$I116)</f>
        <v>0</v>
      </c>
      <c r="AC118" s="12">
        <f>INDEX( K$6:K$6003,UsefulSeries!$I116)</f>
        <v>-0.61993942797755586</v>
      </c>
      <c r="AD118" s="12">
        <f>INDEX(L$6:L$6003,UsefulSeries!$I116)</f>
        <v>0.61993942797755586</v>
      </c>
      <c r="AE118" s="12"/>
      <c r="AF118" s="12"/>
      <c r="AG118" s="12"/>
      <c r="AH118" s="12"/>
      <c r="AI118" s="12"/>
      <c r="AJ118" s="12"/>
      <c r="AK118" s="12"/>
      <c r="AL118" s="12"/>
      <c r="AM118" s="12"/>
      <c r="AN118" s="12">
        <f t="shared" ca="1" si="27"/>
        <v>39.499669662384747</v>
      </c>
      <c r="AO118" s="12">
        <f t="shared" ca="1" si="28"/>
        <v>0.63862034680486468</v>
      </c>
      <c r="AP118" s="12">
        <f t="shared" ca="1" si="29"/>
        <v>0</v>
      </c>
      <c r="AQ118" s="12">
        <f t="shared" ca="1" si="30"/>
        <v>0</v>
      </c>
      <c r="AR118" s="12">
        <f t="shared" ca="1" si="31"/>
        <v>0</v>
      </c>
      <c r="AS118" s="12">
        <f t="shared" ca="1" si="32"/>
        <v>0</v>
      </c>
      <c r="AT118" s="12">
        <f t="shared" si="33"/>
        <v>-0.61993942797755586</v>
      </c>
      <c r="AU118" s="12">
        <f t="shared" si="34"/>
        <v>0.61993942797755586</v>
      </c>
      <c r="AV118" s="12"/>
      <c r="AW118" s="12">
        <f ca="1">INDEX(I$6:I$6003,UsefulSeries!$I116)</f>
        <v>1.595271972568724E-2</v>
      </c>
      <c r="AX118" s="12"/>
      <c r="AY118" s="12"/>
      <c r="AZ118" s="12">
        <f t="array" aca="1" ref="AZ118:AZ123" ca="1">MMULT(W118:AB123,AW118:AW123)</f>
        <v>0.63862034680486468</v>
      </c>
      <c r="BA118" s="12"/>
      <c r="BB118" s="12">
        <f t="shared" ca="1" si="26"/>
        <v>0.63862034680486468</v>
      </c>
      <c r="BC118" s="12"/>
      <c r="BD118" s="38">
        <f t="array" aca="1" ref="BD118:BD125" ca="1">MMULT(MINVERSE(AN118:AU125),BB118:BB125)</f>
        <v>1.636061477040213E-2</v>
      </c>
    </row>
    <row r="119" spans="1:56" x14ac:dyDescent="0.35">
      <c r="A119" s="12">
        <v>0</v>
      </c>
      <c r="B119" s="12">
        <v>0</v>
      </c>
      <c r="C119" s="12">
        <v>0</v>
      </c>
      <c r="D119" s="12">
        <v>0</v>
      </c>
      <c r="E119" s="12">
        <f ca="1">-INDEX('Flow probs &amp; rates'!$P$5:$P$5999,UsefulSeries!$E112,0)*(INDEX('Flow probs &amp; rates'!$Q$5:$Q$5999,UsefulSeries!$E112,0))/INDEX('Flow probs &amp; rates'!$G$4:$G$5999,UsefulSeries!$E112,0)</f>
        <v>-1.1266447184564133E-3</v>
      </c>
      <c r="F119" s="12">
        <f ca="1">INDEX('Flow probs &amp; rates'!$Q$5:$Q$5999,UsefulSeries!$E112,0)*(1-INDEX('Flow probs &amp; rates'!$Q$5:$Q$5999,UsefulSeries!$E112,0))/INDEX('Flow probs &amp; rates'!$G$4:$G$5999,UsefulSeries!$E112,0)</f>
        <v>5.9364038838067137E-2</v>
      </c>
      <c r="G119" s="12"/>
      <c r="H119" s="12"/>
      <c r="I119" s="12">
        <f ca="1">INDEX('Flow probs &amp; rates'!$Q$5:$Q$5999,UsefulSeries!$E112)</f>
        <v>2.0604128617269284E-2</v>
      </c>
      <c r="J119" s="12"/>
      <c r="K119" s="12"/>
      <c r="L119" s="12">
        <f>INDEX('Flow probs &amp; rates'!$G$4:$G$5999,UsefulSeries!$E112)</f>
        <v>0.33992967621758513</v>
      </c>
      <c r="M119" s="12"/>
      <c r="N119" s="12">
        <f>INDEX('Flow probs &amp; rates'!$F$5:$F$5999,UsefulSeries!$G116)-INDEX('Flow probs &amp; rates'!$F$4:$F$5999,UsefulSeries!$G116)</f>
        <v>-1.3351867232448272E-3</v>
      </c>
      <c r="O119" s="12"/>
      <c r="P119" s="12">
        <f ca="1"/>
        <v>0</v>
      </c>
      <c r="Q119" s="12">
        <f ca="1"/>
        <v>0</v>
      </c>
      <c r="R119" s="12">
        <f ca="1"/>
        <v>0</v>
      </c>
      <c r="S119" s="12">
        <f ca="1"/>
        <v>0</v>
      </c>
      <c r="T119" s="12">
        <f ca="1"/>
        <v>0.35379551109295082</v>
      </c>
      <c r="U119" s="12">
        <f ca="1"/>
        <v>16.851929575965471</v>
      </c>
      <c r="V119" s="12"/>
      <c r="W119" s="12">
        <f ca="1">INDEX(P$7:P$6003,UsefulSeries!$I116)</f>
        <v>0.63862034680486468</v>
      </c>
      <c r="X119" s="12">
        <f ca="1">INDEX(Q$7:Q$6003,UsefulSeries!$I116)</f>
        <v>47.253149468402029</v>
      </c>
      <c r="Y119" s="12">
        <f ca="1">INDEX(R$7:R$6003,UsefulSeries!$I116)</f>
        <v>0</v>
      </c>
      <c r="Z119" s="12">
        <f ca="1">INDEX(S$7:S$6003,UsefulSeries!$I116)</f>
        <v>0</v>
      </c>
      <c r="AA119" s="12">
        <f ca="1">INDEX(T$7:T$6003,UsefulSeries!$I116)</f>
        <v>0</v>
      </c>
      <c r="AB119" s="12">
        <f ca="1">INDEX(U$7:U$6003,UsefulSeries!$I116)</f>
        <v>0</v>
      </c>
      <c r="AC119" s="12">
        <f>INDEX( K$7:K$6003,UsefulSeries!$I116,1)</f>
        <v>-0.61993942797755586</v>
      </c>
      <c r="AD119" s="12">
        <f>INDEX(L$7:L$6003,UsefulSeries!$I116,1)</f>
        <v>0</v>
      </c>
      <c r="AE119" s="12"/>
      <c r="AF119" s="12"/>
      <c r="AG119" s="12"/>
      <c r="AH119" s="12"/>
      <c r="AI119" s="12"/>
      <c r="AJ119" s="12"/>
      <c r="AK119" s="12"/>
      <c r="AL119" s="12"/>
      <c r="AM119" s="12"/>
      <c r="AN119" s="12">
        <f t="shared" ca="1" si="27"/>
        <v>0.63862034680486468</v>
      </c>
      <c r="AO119" s="12">
        <f t="shared" ca="1" si="28"/>
        <v>47.253149468402029</v>
      </c>
      <c r="AP119" s="12">
        <f t="shared" ca="1" si="29"/>
        <v>0</v>
      </c>
      <c r="AQ119" s="12">
        <f t="shared" ca="1" si="30"/>
        <v>0</v>
      </c>
      <c r="AR119" s="12">
        <f t="shared" ca="1" si="31"/>
        <v>0</v>
      </c>
      <c r="AS119" s="12">
        <f t="shared" ca="1" si="32"/>
        <v>0</v>
      </c>
      <c r="AT119" s="12">
        <f t="shared" si="33"/>
        <v>-0.61993942797755586</v>
      </c>
      <c r="AU119" s="12">
        <f t="shared" si="34"/>
        <v>0</v>
      </c>
      <c r="AV119" s="12"/>
      <c r="AW119" s="12">
        <f ca="1">INDEX(I$7:I$6003,UsefulSeries!$I116)</f>
        <v>1.3299274703824675E-2</v>
      </c>
      <c r="AX119" s="12"/>
      <c r="AY119" s="12"/>
      <c r="AZ119" s="12">
        <f ca="1"/>
        <v>0.63862034680486468</v>
      </c>
      <c r="BA119" s="12"/>
      <c r="BB119" s="12">
        <f t="shared" ca="1" si="26"/>
        <v>0.63862034680486468</v>
      </c>
      <c r="BC119" s="12"/>
      <c r="BD119" s="38">
        <f ca="1"/>
        <v>1.4506772021801716E-2</v>
      </c>
    </row>
    <row r="120" spans="1:56" x14ac:dyDescent="0.35">
      <c r="A120" s="12">
        <f ca="1">INDEX('Flow probs &amp; rates'!$K$5:$K$5999,UsefulSeries!$E118,0)*(1-INDEX('Flow probs &amp; rates'!$K$5:$K$5999,UsefulSeries!$E118,0))/INDEX('Flow probs &amp; rates'!$E$4:$E$5999,UsefulSeries!$E118,0)</f>
        <v>2.5349423040726862E-2</v>
      </c>
      <c r="B120" s="12">
        <f ca="1">-INDEX('Flow probs &amp; rates'!$K$5:$K$5999,UsefulSeries!$E118,0)*(INDEX('Flow probs &amp; rates'!$L$5:$L$5999,UsefulSeries!$E118,0))/INDEX('Flow probs &amp; rates'!$E$4:$E$5999,UsefulSeries!$E118,0)</f>
        <v>-2.9788925597755108E-4</v>
      </c>
      <c r="C120" s="12">
        <v>0</v>
      </c>
      <c r="D120" s="12">
        <v>0</v>
      </c>
      <c r="E120" s="12">
        <v>0</v>
      </c>
      <c r="F120" s="12">
        <v>0</v>
      </c>
      <c r="G120" s="12"/>
      <c r="H120" s="12"/>
      <c r="I120" s="12">
        <f ca="1">INDEX('Flow probs &amp; rates'!$K$5:$K$5999,UsefulSeries!$E118)</f>
        <v>1.587877159799132E-2</v>
      </c>
      <c r="J120" s="12"/>
      <c r="K120" s="12">
        <f>-INDEX('Flow probs &amp; rates'!$E$4:$E$5999,UsefulSeries!$E118)</f>
        <v>-0.61644938369698177</v>
      </c>
      <c r="L120" s="12">
        <f>INDEX('Flow probs &amp; rates'!$E$4:$E$5999,UsefulSeries!$E118)</f>
        <v>0.61644938369698177</v>
      </c>
      <c r="M120" s="12"/>
      <c r="N120" s="12">
        <f>INDEX('Flow probs &amp; rates'!$E$5:$E$5999,UsefulSeries!$G118)-INDEX('Flow probs &amp; rates'!$E$4:$E$5999,UsefulSeries!$G118)</f>
        <v>5.3316379652013079E-4</v>
      </c>
      <c r="O120" s="12"/>
      <c r="P120" s="12">
        <f t="array" aca="1" ref="P120:U125" ca="1">MINVERSE(A120:F125)</f>
        <v>39.456078104675989</v>
      </c>
      <c r="Q120" s="12">
        <f ca="1"/>
        <v>0.63384428811532023</v>
      </c>
      <c r="R120" s="12">
        <f ca="1"/>
        <v>0</v>
      </c>
      <c r="S120" s="12">
        <f ca="1"/>
        <v>0</v>
      </c>
      <c r="T120" s="12">
        <f ca="1"/>
        <v>0</v>
      </c>
      <c r="U120" s="12">
        <f ca="1"/>
        <v>0</v>
      </c>
      <c r="V120" s="12"/>
      <c r="W120" s="12">
        <f ca="1">INDEX(P$8:P$6003,UsefulSeries!$I116)</f>
        <v>0</v>
      </c>
      <c r="X120" s="12">
        <f ca="1">INDEX(Q$8:Q$6003,UsefulSeries!$I116)</f>
        <v>0</v>
      </c>
      <c r="Y120" s="12">
        <f ca="1">INDEX(R$8:R$6003,UsefulSeries!$I116)</f>
        <v>0.27052242870833082</v>
      </c>
      <c r="Z120" s="12">
        <f ca="1">INDEX(S$8:S$6003,UsefulSeries!$I116)</f>
        <v>6.5863726761530392E-2</v>
      </c>
      <c r="AA120" s="12">
        <f ca="1">INDEX(T$8:T$6003,UsefulSeries!$I116)</f>
        <v>0</v>
      </c>
      <c r="AB120" s="12">
        <f ca="1">INDEX(U$8:U$6003,UsefulSeries!$I116)</f>
        <v>0</v>
      </c>
      <c r="AC120" s="12">
        <f>INDEX( K$8:K$6003,UsefulSeries!$I116)</f>
        <v>4.4295259740600577E-2</v>
      </c>
      <c r="AD120" s="12">
        <f>INDEX(L$8:L$6003,UsefulSeries!$I116)</f>
        <v>-4.4295259740600577E-2</v>
      </c>
      <c r="AE120" s="12"/>
      <c r="AF120" s="12"/>
      <c r="AG120" s="12"/>
      <c r="AH120" s="12"/>
      <c r="AI120" s="12"/>
      <c r="AJ120" s="12"/>
      <c r="AK120" s="12"/>
      <c r="AL120" s="12"/>
      <c r="AM120" s="12"/>
      <c r="AN120" s="12">
        <f t="shared" ca="1" si="27"/>
        <v>0</v>
      </c>
      <c r="AO120" s="12">
        <f t="shared" ca="1" si="28"/>
        <v>0</v>
      </c>
      <c r="AP120" s="12">
        <f t="shared" ca="1" si="29"/>
        <v>0.27052242870833082</v>
      </c>
      <c r="AQ120" s="12">
        <f t="shared" ca="1" si="30"/>
        <v>6.5863726761530392E-2</v>
      </c>
      <c r="AR120" s="12">
        <f t="shared" ca="1" si="31"/>
        <v>0</v>
      </c>
      <c r="AS120" s="12">
        <f t="shared" ca="1" si="32"/>
        <v>0</v>
      </c>
      <c r="AT120" s="12">
        <f t="shared" si="33"/>
        <v>4.4295259740600577E-2</v>
      </c>
      <c r="AU120" s="12">
        <f t="shared" si="34"/>
        <v>-4.4295259740600577E-2</v>
      </c>
      <c r="AV120" s="12"/>
      <c r="AW120" s="12">
        <f ca="1">INDEX(I$8:I$6003,UsefulSeries!$I116)</f>
        <v>0.21643477320653987</v>
      </c>
      <c r="AX120" s="12"/>
      <c r="AY120" s="12"/>
      <c r="AZ120" s="12">
        <f ca="1"/>
        <v>6.5863726761530406E-2</v>
      </c>
      <c r="BA120" s="12"/>
      <c r="BB120" s="12">
        <f t="shared" ca="1" si="26"/>
        <v>6.5863726761530406E-2</v>
      </c>
      <c r="BC120" s="12"/>
      <c r="BD120" s="38">
        <f ca="1"/>
        <v>0.2102487960441097</v>
      </c>
    </row>
    <row r="121" spans="1:56" x14ac:dyDescent="0.35">
      <c r="A121" s="12">
        <f ca="1">-INDEX('Flow probs &amp; rates'!$K$5:$K$5999,UsefulSeries!$E118,0)*(INDEX('Flow probs &amp; rates'!$L$5:$L$5999,UsefulSeries!$E118,0))/INDEX('Flow probs &amp; rates'!$E$4:$E$5999,UsefulSeries!$E118,0)</f>
        <v>-2.9788925597755108E-4</v>
      </c>
      <c r="B121" s="12">
        <f ca="1">INDEX('Flow probs &amp; rates'!$L$5:$L$5999,UsefulSeries!$E118,0)*(1-INDEX('Flow probs &amp; rates'!$L$5:$L$5999,UsefulSeries!$E118,0))/INDEX('Flow probs &amp; rates'!$E$4:$E$5999,UsefulSeries!$E118,0)</f>
        <v>1.8543263654457139E-2</v>
      </c>
      <c r="C121" s="12">
        <v>0</v>
      </c>
      <c r="D121" s="12">
        <v>0</v>
      </c>
      <c r="E121" s="12">
        <v>0</v>
      </c>
      <c r="F121" s="12">
        <v>0</v>
      </c>
      <c r="G121" s="12"/>
      <c r="H121" s="12"/>
      <c r="I121" s="12">
        <f ca="1">INDEX('Flow probs &amp; rates'!$L$5:$L$5999,UsefulSeries!$E118)</f>
        <v>1.1564726347001782E-2</v>
      </c>
      <c r="J121" s="12"/>
      <c r="K121" s="12">
        <f>-INDEX('Flow probs &amp; rates'!$E$4:$E$5999,UsefulSeries!$E118)</f>
        <v>-0.61644938369698177</v>
      </c>
      <c r="L121" s="12"/>
      <c r="M121" s="12"/>
      <c r="N121" s="12">
        <f>INDEX('Flow probs &amp; rates'!$F$5:$F$5999,UsefulSeries!$G118)-INDEX('Flow probs &amp; rates'!$F$4:$F$5999,UsefulSeries!$G118)</f>
        <v>-7.6301067061975564E-4</v>
      </c>
      <c r="O121" s="12"/>
      <c r="P121" s="12">
        <f ca="1"/>
        <v>0.63384428811532023</v>
      </c>
      <c r="Q121" s="12">
        <f ca="1"/>
        <v>53.938121899215005</v>
      </c>
      <c r="R121" s="12">
        <f ca="1"/>
        <v>0</v>
      </c>
      <c r="S121" s="12">
        <f ca="1"/>
        <v>0</v>
      </c>
      <c r="T121" s="12">
        <f ca="1"/>
        <v>0</v>
      </c>
      <c r="U121" s="12">
        <f ca="1"/>
        <v>0</v>
      </c>
      <c r="V121" s="12"/>
      <c r="W121" s="12">
        <f ca="1">INDEX(P$9:P$6003,UsefulSeries!$I116)</f>
        <v>0</v>
      </c>
      <c r="X121" s="12">
        <f ca="1">INDEX(Q$9:Q$6003,UsefulSeries!$I116)</f>
        <v>0</v>
      </c>
      <c r="Y121" s="12">
        <f ca="1">INDEX(R$9:R$6003,UsefulSeries!$I116)</f>
        <v>6.5863726761530406E-2</v>
      </c>
      <c r="Z121" s="12">
        <f ca="1">INDEX(S$9:S$6003,UsefulSeries!$I116)</f>
        <v>0.46478956672927513</v>
      </c>
      <c r="AA121" s="12">
        <f ca="1">INDEX(T$9:T$6003,UsefulSeries!$I116)</f>
        <v>0</v>
      </c>
      <c r="AB121" s="12">
        <f ca="1">INDEX(U$9:U$6003,UsefulSeries!$I116)</f>
        <v>0</v>
      </c>
      <c r="AC121" s="12">
        <f>INDEX( K$9:K$6003,UsefulSeries!$I116)</f>
        <v>0</v>
      </c>
      <c r="AD121" s="12">
        <f>INDEX(L$9:L$6003,UsefulSeries!$I116)</f>
        <v>-4.4295259740600577E-2</v>
      </c>
      <c r="AE121" s="12"/>
      <c r="AF121" s="12"/>
      <c r="AG121" s="12"/>
      <c r="AH121" s="12"/>
      <c r="AI121" s="12"/>
      <c r="AJ121" s="12"/>
      <c r="AK121" s="12"/>
      <c r="AL121" s="12"/>
      <c r="AM121" s="12"/>
      <c r="AN121" s="12">
        <f t="shared" ca="1" si="27"/>
        <v>0</v>
      </c>
      <c r="AO121" s="12">
        <f t="shared" ca="1" si="28"/>
        <v>0</v>
      </c>
      <c r="AP121" s="12">
        <f t="shared" ca="1" si="29"/>
        <v>6.5863726761530406E-2</v>
      </c>
      <c r="AQ121" s="12">
        <f t="shared" ca="1" si="30"/>
        <v>0.46478956672927513</v>
      </c>
      <c r="AR121" s="12">
        <f t="shared" ca="1" si="31"/>
        <v>0</v>
      </c>
      <c r="AS121" s="12">
        <f t="shared" ca="1" si="32"/>
        <v>0</v>
      </c>
      <c r="AT121" s="12">
        <f t="shared" si="33"/>
        <v>0</v>
      </c>
      <c r="AU121" s="12">
        <f t="shared" si="34"/>
        <v>-4.4295259740600577E-2</v>
      </c>
      <c r="AV121" s="12"/>
      <c r="AW121" s="12">
        <f ca="1">INDEX(I$9:I$6003,UsefulSeries!$I116)</f>
        <v>0.11103632631113113</v>
      </c>
      <c r="AX121" s="12"/>
      <c r="AY121" s="12"/>
      <c r="AZ121" s="12">
        <f ca="1"/>
        <v>6.5863726761530392E-2</v>
      </c>
      <c r="BA121" s="12"/>
      <c r="BB121" s="12">
        <f t="shared" ca="1" si="26"/>
        <v>6.5863726761530392E-2</v>
      </c>
      <c r="BC121" s="12"/>
      <c r="BD121" s="38">
        <f ca="1"/>
        <v>0.11812899809959561</v>
      </c>
    </row>
    <row r="122" spans="1:56" x14ac:dyDescent="0.35">
      <c r="A122" s="12">
        <v>0</v>
      </c>
      <c r="B122" s="12">
        <v>0</v>
      </c>
      <c r="C122" s="12">
        <f ca="1">INDEX('Flow probs &amp; rates'!$M$5:$M$5999,UsefulSeries!$E118,0)*(1-INDEX('Flow probs &amp; rates'!$M$5:$M$5999,UsefulSeries!$E118,0))/INDEX('Flow probs &amp; rates'!$F$4:$F$5999,UsefulSeries!$E118,0)</f>
        <v>3.6119177866348928</v>
      </c>
      <c r="D122" s="12">
        <f ca="1">-INDEX('Flow probs &amp; rates'!$M$5:$M$5999,UsefulSeries!$E118,0)*(INDEX('Flow probs &amp; rates'!$O$5:$O$5999,UsefulSeries!$E118,0))/INDEX('Flow probs &amp; rates'!$F$4:$F$5999,UsefulSeries!$E118,0)</f>
        <v>-0.49043341020767778</v>
      </c>
      <c r="E122" s="12">
        <v>0</v>
      </c>
      <c r="F122" s="12">
        <v>0</v>
      </c>
      <c r="G122" s="12"/>
      <c r="H122" s="12"/>
      <c r="I122" s="12">
        <f ca="1">INDEX('Flow probs &amp; rates'!$M$5:$M$5999,UsefulSeries!$E118)</f>
        <v>0.20789995179656279</v>
      </c>
      <c r="J122" s="12"/>
      <c r="K122" s="12">
        <f>INDEX('Flow probs &amp; rates'!$F$4:$F$5999,UsefulSeries!$E118)</f>
        <v>4.5592832275668835E-2</v>
      </c>
      <c r="L122" s="12">
        <f>-INDEX('Flow probs &amp; rates'!$F$4:$F$5999,UsefulSeries!$E118)</f>
        <v>-4.5592832275668835E-2</v>
      </c>
      <c r="M122" s="12"/>
      <c r="N122" s="12">
        <f>INDEX('Flow probs &amp; rates'!$E$5:$E$5999,UsefulSeries!$G120)-INDEX('Flow probs &amp; rates'!$E$4:$E$5999,UsefulSeries!$G120)</f>
        <v>-2.5502606531435656E-4</v>
      </c>
      <c r="O122" s="12"/>
      <c r="P122" s="12">
        <f ca="1"/>
        <v>0</v>
      </c>
      <c r="Q122" s="12">
        <f ca="1"/>
        <v>0</v>
      </c>
      <c r="R122" s="12">
        <f ca="1"/>
        <v>0.2859047062161586</v>
      </c>
      <c r="S122" s="12">
        <f ca="1"/>
        <v>6.6602912821406041E-2</v>
      </c>
      <c r="T122" s="12">
        <f ca="1"/>
        <v>0</v>
      </c>
      <c r="U122" s="12">
        <f ca="1"/>
        <v>0</v>
      </c>
      <c r="V122" s="12"/>
      <c r="W122" s="12">
        <f ca="1">INDEX(P$10:P$6003,UsefulSeries!$I116)</f>
        <v>0</v>
      </c>
      <c r="X122" s="12">
        <f ca="1">INDEX(Q$10:Q$6003,UsefulSeries!$I116)</f>
        <v>0</v>
      </c>
      <c r="Y122" s="12">
        <f ca="1">INDEX(R$10:R$6003,UsefulSeries!$I116)</f>
        <v>0</v>
      </c>
      <c r="Z122" s="12">
        <f ca="1">INDEX(S$10:S$6003,UsefulSeries!$I116)</f>
        <v>0</v>
      </c>
      <c r="AA122" s="12">
        <f ca="1">INDEX(T$10:T$6003,UsefulSeries!$I116)</f>
        <v>17.803140834075148</v>
      </c>
      <c r="AB122" s="12">
        <f ca="1">INDEX(U$10:U$6003,UsefulSeries!$I116)</f>
        <v>0.3490536779089114</v>
      </c>
      <c r="AC122" s="12">
        <f>INDEX( K$10:K$6003,UsefulSeries!$I116)</f>
        <v>0.33576531228184364</v>
      </c>
      <c r="AD122" s="12">
        <f>INDEX(L$10:L$6003,UsefulSeries!$I116)</f>
        <v>0</v>
      </c>
      <c r="AE122" s="12"/>
      <c r="AF122" s="12"/>
      <c r="AG122" s="12"/>
      <c r="AH122" s="12"/>
      <c r="AI122" s="12"/>
      <c r="AJ122" s="12"/>
      <c r="AK122" s="12"/>
      <c r="AL122" s="12"/>
      <c r="AM122" s="12"/>
      <c r="AN122" s="12">
        <f t="shared" ca="1" si="27"/>
        <v>0</v>
      </c>
      <c r="AO122" s="12">
        <f t="shared" ca="1" si="28"/>
        <v>0</v>
      </c>
      <c r="AP122" s="12">
        <f t="shared" ca="1" si="29"/>
        <v>0</v>
      </c>
      <c r="AQ122" s="12">
        <f t="shared" ca="1" si="30"/>
        <v>0</v>
      </c>
      <c r="AR122" s="12">
        <f t="shared" ca="1" si="31"/>
        <v>17.803140834075148</v>
      </c>
      <c r="AS122" s="12">
        <f t="shared" ca="1" si="32"/>
        <v>0.3490536779089114</v>
      </c>
      <c r="AT122" s="12">
        <f t="shared" si="33"/>
        <v>0.33576531228184364</v>
      </c>
      <c r="AU122" s="12">
        <f t="shared" si="34"/>
        <v>0</v>
      </c>
      <c r="AV122" s="12"/>
      <c r="AW122" s="12">
        <f ca="1">INDEX(I$10:I$6003,UsefulSeries!$I116)</f>
        <v>1.9237059450755833E-2</v>
      </c>
      <c r="AX122" s="12"/>
      <c r="AY122" s="12"/>
      <c r="AZ122" s="12">
        <f ca="1"/>
        <v>0.34905367790891151</v>
      </c>
      <c r="BA122" s="12"/>
      <c r="BB122" s="12">
        <f t="shared" ca="1" si="26"/>
        <v>0.34905367790891151</v>
      </c>
      <c r="BC122" s="12"/>
      <c r="BD122" s="38">
        <f ca="1"/>
        <v>1.751627938328754E-2</v>
      </c>
    </row>
    <row r="123" spans="1:56" x14ac:dyDescent="0.35">
      <c r="A123" s="12">
        <v>0</v>
      </c>
      <c r="B123" s="12">
        <v>0</v>
      </c>
      <c r="C123" s="12">
        <f ca="1">-INDEX('Flow probs &amp; rates'!$M$5:$M$5999,UsefulSeries!$E118,0)*(INDEX('Flow probs &amp; rates'!$O$5:$O$5999,UsefulSeries!$E118,0))/INDEX('Flow probs &amp; rates'!$F$4:$F$5999,UsefulSeries!$E118,0)</f>
        <v>-0.49043341020767778</v>
      </c>
      <c r="D123" s="12">
        <f ca="1">INDEX('Flow probs &amp; rates'!$O$5:$O$5999,UsefulSeries!$E118,0)*(1-INDEX('Flow probs &amp; rates'!$O$5:$O$5999,UsefulSeries!$E118,0))/INDEX('Flow probs &amp; rates'!$F$4:$F$5999,UsefulSeries!$E118,0)</f>
        <v>2.1052715883463491</v>
      </c>
      <c r="E123" s="12">
        <v>0</v>
      </c>
      <c r="F123" s="12">
        <v>0</v>
      </c>
      <c r="G123" s="12"/>
      <c r="H123" s="12"/>
      <c r="I123" s="12">
        <f ca="1">INDEX('Flow probs &amp; rates'!$O$5:$O$5999,UsefulSeries!$E118)</f>
        <v>0.1075529263992481</v>
      </c>
      <c r="J123" s="12"/>
      <c r="K123" s="12"/>
      <c r="L123" s="12">
        <f>-INDEX('Flow probs &amp; rates'!$F$4:$F$5999,UsefulSeries!$E118)</f>
        <v>-4.5592832275668835E-2</v>
      </c>
      <c r="M123" s="12"/>
      <c r="N123" s="12">
        <f>INDEX('Flow probs &amp; rates'!$F$5:$F$5999,UsefulSeries!$G120)-INDEX('Flow probs &amp; rates'!$F$4:$F$5999,UsefulSeries!$G120)</f>
        <v>7.354563647602938E-4</v>
      </c>
      <c r="O123" s="12"/>
      <c r="P123" s="12">
        <f ca="1"/>
        <v>0</v>
      </c>
      <c r="Q123" s="12">
        <f ca="1"/>
        <v>0</v>
      </c>
      <c r="R123" s="12">
        <f ca="1"/>
        <v>6.6602912821406041E-2</v>
      </c>
      <c r="S123" s="12">
        <f ca="1"/>
        <v>0.49051357524655764</v>
      </c>
      <c r="T123" s="12">
        <f ca="1"/>
        <v>0</v>
      </c>
      <c r="U123" s="12">
        <f ca="1"/>
        <v>0</v>
      </c>
      <c r="V123" s="12"/>
      <c r="W123" s="12">
        <f ca="1">INDEX(P$11:P$6003,UsefulSeries!$I116)</f>
        <v>0</v>
      </c>
      <c r="X123" s="12">
        <f ca="1">INDEX(Q$11:Q$6003,UsefulSeries!$I116)</f>
        <v>0</v>
      </c>
      <c r="Y123" s="12">
        <f ca="1">INDEX(R$11:R$6003,UsefulSeries!$I116)</f>
        <v>0</v>
      </c>
      <c r="Z123" s="12">
        <f ca="1">INDEX(S$11:S$6003,UsefulSeries!$I116)</f>
        <v>0</v>
      </c>
      <c r="AA123" s="12">
        <f ca="1">INDEX(T$11:T$6003,UsefulSeries!$I116)</f>
        <v>0.3490536779089114</v>
      </c>
      <c r="AB123" s="12">
        <f ca="1">INDEX(U$11:U$6003,UsefulSeries!$I116)</f>
        <v>18.177964794589915</v>
      </c>
      <c r="AC123" s="12">
        <f>INDEX( K$11:K$6003,UsefulSeries!$I116)</f>
        <v>0</v>
      </c>
      <c r="AD123" s="12">
        <f>INDEX(L$11:L$6003,UsefulSeries!$I116)</f>
        <v>0.33576531228184364</v>
      </c>
      <c r="AE123" s="12"/>
      <c r="AF123" s="12"/>
      <c r="AG123" s="12"/>
      <c r="AH123" s="12"/>
      <c r="AI123" s="12"/>
      <c r="AJ123" s="12"/>
      <c r="AK123" s="12"/>
      <c r="AL123" s="12"/>
      <c r="AM123" s="12"/>
      <c r="AN123" s="12">
        <f t="shared" ca="1" si="27"/>
        <v>0</v>
      </c>
      <c r="AO123" s="12">
        <f t="shared" ca="1" si="28"/>
        <v>0</v>
      </c>
      <c r="AP123" s="12">
        <f t="shared" ca="1" si="29"/>
        <v>0</v>
      </c>
      <c r="AQ123" s="12">
        <f t="shared" ca="1" si="30"/>
        <v>0</v>
      </c>
      <c r="AR123" s="12">
        <f t="shared" ca="1" si="31"/>
        <v>0.3490536779089114</v>
      </c>
      <c r="AS123" s="12">
        <f t="shared" ca="1" si="32"/>
        <v>18.177964794589915</v>
      </c>
      <c r="AT123" s="12">
        <f t="shared" si="33"/>
        <v>0</v>
      </c>
      <c r="AU123" s="12">
        <f t="shared" si="34"/>
        <v>0.33576531228184364</v>
      </c>
      <c r="AV123" s="12"/>
      <c r="AW123" s="12">
        <f ca="1">INDEX(I$11:I$6003,UsefulSeries!$I116)</f>
        <v>1.8832631453734514E-2</v>
      </c>
      <c r="AX123" s="12"/>
      <c r="AY123" s="12"/>
      <c r="AZ123" s="12">
        <f ca="1"/>
        <v>0.3490536779089114</v>
      </c>
      <c r="BA123" s="12"/>
      <c r="BB123" s="12">
        <f t="shared" ca="1" si="26"/>
        <v>0.3490536779089114</v>
      </c>
      <c r="BC123" s="12"/>
      <c r="BD123" s="38">
        <f ca="1"/>
        <v>1.7660898309438993E-2</v>
      </c>
    </row>
    <row r="124" spans="1:56" x14ac:dyDescent="0.35">
      <c r="A124" s="12">
        <v>0</v>
      </c>
      <c r="B124" s="12">
        <v>0</v>
      </c>
      <c r="C124" s="12">
        <v>0</v>
      </c>
      <c r="D124" s="12">
        <v>0</v>
      </c>
      <c r="E124" s="12">
        <f ca="1">INDEX('Flow probs &amp; rates'!$P$5:$P$5999,UsefulSeries!$E118,0)*(1-INDEX('Flow probs &amp; rates'!$P$5:$P$5999,UsefulSeries!$E118,0))/INDEX('Flow probs &amp; rates'!$G$4:$G$5999,UsefulSeries!$E118,0)</f>
        <v>4.8515245468721387E-2</v>
      </c>
      <c r="F124" s="12">
        <f ca="1">-INDEX('Flow probs &amp; rates'!$P$5:$P$5999,UsefulSeries!$E118,0)*(INDEX('Flow probs &amp; rates'!$Q$5:$Q$5999,UsefulSeries!$E118,0))/INDEX('Flow probs &amp; rates'!$G$4:$G$5999,UsefulSeries!$E118,0)</f>
        <v>-9.9437795998089302E-4</v>
      </c>
      <c r="G124" s="12"/>
      <c r="H124" s="12"/>
      <c r="I124" s="12">
        <f ca="1">INDEX('Flow probs &amp; rates'!$P$5:$P$5999,UsefulSeries!$E118)</f>
        <v>1.6674131511825643E-2</v>
      </c>
      <c r="J124" s="12"/>
      <c r="K124" s="12">
        <f>INDEX('Flow probs &amp; rates'!$G$4:$G$5999,UsefulSeries!$E118)</f>
        <v>0.33795778402734944</v>
      </c>
      <c r="L124" s="12"/>
      <c r="M124" s="12"/>
      <c r="N124" s="12">
        <f>INDEX('Flow probs &amp; rates'!$E$5:$E$5999,UsefulSeries!$G122)-INDEX('Flow probs &amp; rates'!$E$4:$E$5999,UsefulSeries!$G122)</f>
        <v>9.1865238838562124E-4</v>
      </c>
      <c r="O124" s="12"/>
      <c r="P124" s="12">
        <f ca="1"/>
        <v>0</v>
      </c>
      <c r="Q124" s="12">
        <f ca="1"/>
        <v>0</v>
      </c>
      <c r="R124" s="12">
        <f ca="1"/>
        <v>0</v>
      </c>
      <c r="S124" s="12">
        <f ca="1"/>
        <v>0</v>
      </c>
      <c r="T124" s="12">
        <f ca="1"/>
        <v>20.619269218842859</v>
      </c>
      <c r="U124" s="12">
        <f ca="1"/>
        <v>0.35088020034059297</v>
      </c>
      <c r="V124" s="12"/>
      <c r="W124" s="12"/>
      <c r="X124" s="12"/>
      <c r="Y124" s="12"/>
      <c r="Z124" s="12"/>
      <c r="AA124" s="12"/>
      <c r="AB124" s="12"/>
      <c r="AC124" s="12"/>
      <c r="AD124" s="12"/>
      <c r="AE124" s="12">
        <f t="array" ref="AE124:AJ125">TRANSPOSE(AC118:AD123)</f>
        <v>-0.61993942797755586</v>
      </c>
      <c r="AF124" s="12">
        <v>-0.61993942797755586</v>
      </c>
      <c r="AG124" s="12">
        <v>4.4295259740600577E-2</v>
      </c>
      <c r="AH124" s="12">
        <v>0</v>
      </c>
      <c r="AI124" s="12">
        <v>0.33576531228184364</v>
      </c>
      <c r="AJ124" s="12">
        <v>0</v>
      </c>
      <c r="AK124" s="12"/>
      <c r="AL124" s="12"/>
      <c r="AM124" s="12"/>
      <c r="AN124" s="12">
        <f t="shared" si="27"/>
        <v>-0.61993942797755586</v>
      </c>
      <c r="AO124" s="12">
        <f t="shared" si="28"/>
        <v>-0.61993942797755586</v>
      </c>
      <c r="AP124" s="12">
        <f t="shared" si="29"/>
        <v>4.4295259740600577E-2</v>
      </c>
      <c r="AQ124" s="12">
        <f t="shared" si="30"/>
        <v>0</v>
      </c>
      <c r="AR124" s="12">
        <f t="shared" si="31"/>
        <v>0.33576531228184364</v>
      </c>
      <c r="AS124" s="12">
        <f t="shared" si="32"/>
        <v>0</v>
      </c>
      <c r="AT124" s="12">
        <f t="shared" si="33"/>
        <v>0</v>
      </c>
      <c r="AU124" s="12">
        <f t="shared" si="34"/>
        <v>0</v>
      </c>
      <c r="AV124" s="12"/>
      <c r="AW124" s="12"/>
      <c r="AX124" s="12">
        <f>INDEX($N$6:$N$6003,UsefulSeries!$K116)</f>
        <v>-3.9415260630528692E-3</v>
      </c>
      <c r="AY124" s="12"/>
      <c r="AZ124" s="12"/>
      <c r="BA124" s="12"/>
      <c r="BB124" s="12">
        <f t="shared" si="26"/>
        <v>-3.9415260630528692E-3</v>
      </c>
      <c r="BC124" s="12"/>
      <c r="BD124" s="38">
        <f ca="1"/>
        <v>9.2458293080295295E-2</v>
      </c>
    </row>
    <row r="125" spans="1:56" x14ac:dyDescent="0.35">
      <c r="A125" s="12">
        <v>0</v>
      </c>
      <c r="B125" s="12">
        <v>0</v>
      </c>
      <c r="C125" s="12">
        <v>0</v>
      </c>
      <c r="D125" s="12">
        <v>0</v>
      </c>
      <c r="E125" s="12">
        <f ca="1">-INDEX('Flow probs &amp; rates'!$P$5:$P$5999,UsefulSeries!$E118,0)*(INDEX('Flow probs &amp; rates'!$Q$5:$Q$5999,UsefulSeries!$E118,0))/INDEX('Flow probs &amp; rates'!$G$4:$G$5999,UsefulSeries!$E118,0)</f>
        <v>-9.9437795998089302E-4</v>
      </c>
      <c r="F125" s="12">
        <f ca="1">INDEX('Flow probs &amp; rates'!$Q$5:$Q$5999,UsefulSeries!$E118,0)*(1-INDEX('Flow probs &amp; rates'!$Q$5:$Q$5999,UsefulSeries!$E118,0))/INDEX('Flow probs &amp; rates'!$G$4:$G$5999,UsefulSeries!$E118,0)</f>
        <v>5.8434037720645274E-2</v>
      </c>
      <c r="G125" s="12"/>
      <c r="H125" s="12"/>
      <c r="I125" s="12">
        <f ca="1">INDEX('Flow probs &amp; rates'!$Q$5:$Q$5999,UsefulSeries!$E118)</f>
        <v>2.0154439324317416E-2</v>
      </c>
      <c r="J125" s="12"/>
      <c r="K125" s="12"/>
      <c r="L125" s="12">
        <f>INDEX('Flow probs &amp; rates'!$G$4:$G$5999,UsefulSeries!$E118)</f>
        <v>0.33795778402734944</v>
      </c>
      <c r="M125" s="12"/>
      <c r="N125" s="12">
        <f>INDEX('Flow probs &amp; rates'!$F$5:$F$5999,UsefulSeries!$G122)-INDEX('Flow probs &amp; rates'!$F$4:$F$5999,UsefulSeries!$G122)</f>
        <v>-9.7492385852902125E-4</v>
      </c>
      <c r="O125" s="12"/>
      <c r="P125" s="12">
        <f ca="1"/>
        <v>0</v>
      </c>
      <c r="Q125" s="12">
        <f ca="1"/>
        <v>0</v>
      </c>
      <c r="R125" s="12">
        <f ca="1"/>
        <v>0</v>
      </c>
      <c r="S125" s="12">
        <f ca="1"/>
        <v>0</v>
      </c>
      <c r="T125" s="12">
        <f ca="1"/>
        <v>0.35088020034059297</v>
      </c>
      <c r="U125" s="12">
        <f ca="1"/>
        <v>17.119284351359823</v>
      </c>
      <c r="V125" s="12"/>
      <c r="W125" s="12"/>
      <c r="X125" s="12"/>
      <c r="Y125" s="12"/>
      <c r="Z125" s="12"/>
      <c r="AA125" s="12"/>
      <c r="AB125" s="12"/>
      <c r="AC125" s="12"/>
      <c r="AD125" s="12"/>
      <c r="AE125" s="12">
        <v>0.61993942797755586</v>
      </c>
      <c r="AF125" s="12">
        <v>0</v>
      </c>
      <c r="AG125" s="12">
        <v>-4.4295259740600577E-2</v>
      </c>
      <c r="AH125" s="12">
        <v>-4.4295259740600577E-2</v>
      </c>
      <c r="AI125" s="12">
        <v>0</v>
      </c>
      <c r="AJ125" s="12">
        <v>0.33576531228184364</v>
      </c>
      <c r="AK125" s="12"/>
      <c r="AL125" s="12"/>
      <c r="AM125" s="12"/>
      <c r="AN125" s="12">
        <f t="shared" si="27"/>
        <v>0.61993942797755586</v>
      </c>
      <c r="AO125" s="12">
        <f t="shared" si="28"/>
        <v>0</v>
      </c>
      <c r="AP125" s="12">
        <f t="shared" si="29"/>
        <v>-4.4295259740600577E-2</v>
      </c>
      <c r="AQ125" s="12">
        <f t="shared" si="30"/>
        <v>-4.4295259740600577E-2</v>
      </c>
      <c r="AR125" s="12">
        <f t="shared" si="31"/>
        <v>0</v>
      </c>
      <c r="AS125" s="12">
        <f t="shared" si="32"/>
        <v>0.33576531228184364</v>
      </c>
      <c r="AT125" s="12">
        <f t="shared" si="33"/>
        <v>0</v>
      </c>
      <c r="AU125" s="12">
        <f t="shared" si="34"/>
        <v>0</v>
      </c>
      <c r="AV125" s="12"/>
      <c r="AW125" s="12"/>
      <c r="AX125" s="12">
        <f>INDEX('Margin error adjustment'!N$7:N$6003,UsefulSeries!$K116)</f>
        <v>1.5269275135300284E-3</v>
      </c>
      <c r="AY125" s="12"/>
      <c r="AZ125" s="12"/>
      <c r="BA125" s="12"/>
      <c r="BB125" s="12">
        <f t="shared" si="26"/>
        <v>1.5269275135300284E-3</v>
      </c>
      <c r="BC125" s="12"/>
      <c r="BD125" s="38">
        <f ca="1"/>
        <v>6.5225226239859269E-2</v>
      </c>
    </row>
    <row r="126" spans="1:56" x14ac:dyDescent="0.35">
      <c r="A126" s="12">
        <f ca="1">INDEX('Flow probs &amp; rates'!$K$5:$K$5999,UsefulSeries!$E124,0)*(1-INDEX('Flow probs &amp; rates'!$K$5:$K$5999,UsefulSeries!$E124,0))/INDEX('Flow probs &amp; rates'!$E$4:$E$5999,UsefulSeries!$E124,0)</f>
        <v>2.60801747249572E-2</v>
      </c>
      <c r="B126" s="12">
        <f ca="1">-INDEX('Flow probs &amp; rates'!$K$5:$K$5999,UsefulSeries!$E124,0)*(INDEX('Flow probs &amp; rates'!$L$5:$L$5999,UsefulSeries!$E124,0))/INDEX('Flow probs &amp; rates'!$E$4:$E$5999,UsefulSeries!$E124,0)</f>
        <v>-2.948738548193979E-4</v>
      </c>
      <c r="C126" s="12">
        <v>0</v>
      </c>
      <c r="D126" s="12">
        <v>0</v>
      </c>
      <c r="E126" s="12">
        <v>0</v>
      </c>
      <c r="F126" s="12">
        <v>0</v>
      </c>
      <c r="G126" s="12"/>
      <c r="H126" s="12"/>
      <c r="I126" s="12">
        <f ca="1">INDEX('Flow probs &amp; rates'!$K$5:$K$5999,UsefulSeries!$E124)</f>
        <v>1.6309297155491523E-2</v>
      </c>
      <c r="J126" s="12"/>
      <c r="K126" s="12">
        <f>-INDEX('Flow probs &amp; rates'!$E$4:$E$5999,UsefulSeries!$E124)</f>
        <v>-0.61515323999853788</v>
      </c>
      <c r="L126" s="12">
        <f>INDEX('Flow probs &amp; rates'!$E$4:$E$5999,UsefulSeries!$E124)</f>
        <v>0.61515323999853788</v>
      </c>
      <c r="M126" s="12"/>
      <c r="N126" s="12">
        <f>INDEX('Flow probs &amp; rates'!$E$5:$E$5999,UsefulSeries!$G124)-INDEX('Flow probs &amp; rates'!$E$4:$E$5999,UsefulSeries!$G124)</f>
        <v>-2.526202232989716E-4</v>
      </c>
      <c r="O126" s="12"/>
      <c r="P126" s="12">
        <f t="array" aca="1" ref="P126:U131" ca="1">MINVERSE(A126:F131)</f>
        <v>38.350452761157065</v>
      </c>
      <c r="Q126" s="12">
        <f ca="1"/>
        <v>0.63250365926036078</v>
      </c>
      <c r="R126" s="12">
        <f ca="1"/>
        <v>0</v>
      </c>
      <c r="S126" s="12">
        <f ca="1"/>
        <v>0</v>
      </c>
      <c r="T126" s="12">
        <f ca="1"/>
        <v>0</v>
      </c>
      <c r="U126" s="12">
        <f ca="1"/>
        <v>0</v>
      </c>
      <c r="V126" s="12"/>
      <c r="W126" s="12">
        <f ca="1">INDEX(P$6:P$6003,UsefulSeries!$I124)</f>
        <v>39.437231906546899</v>
      </c>
      <c r="X126" s="12">
        <f ca="1">INDEX(Q$6:Q$6003,UsefulSeries!$I124)</f>
        <v>0.63401461212023436</v>
      </c>
      <c r="Y126" s="12">
        <f ca="1">INDEX(R$6:R$6003,UsefulSeries!$I124)</f>
        <v>0</v>
      </c>
      <c r="Z126" s="12">
        <f ca="1">INDEX(S$6:S$6003,UsefulSeries!$I124)</f>
        <v>0</v>
      </c>
      <c r="AA126" s="12">
        <f ca="1">INDEX(T$6:T$6003,UsefulSeries!$I124)</f>
        <v>0</v>
      </c>
      <c r="AB126" s="12">
        <f ca="1">INDEX(U$6:U$6003,UsefulSeries!$I124)</f>
        <v>0</v>
      </c>
      <c r="AC126" s="12">
        <f>INDEX( K$6:K$6003,UsefulSeries!$I124)</f>
        <v>-0.61599790191450299</v>
      </c>
      <c r="AD126" s="12">
        <f>INDEX(L$6:L$6003,UsefulSeries!$I124)</f>
        <v>0.61599790191450299</v>
      </c>
      <c r="AE126" s="12"/>
      <c r="AF126" s="12"/>
      <c r="AG126" s="12"/>
      <c r="AH126" s="12"/>
      <c r="AI126" s="12"/>
      <c r="AJ126" s="12"/>
      <c r="AK126" s="12"/>
      <c r="AL126" s="12"/>
      <c r="AM126" s="12"/>
      <c r="AN126" s="12">
        <f t="shared" ca="1" si="27"/>
        <v>39.437231906546899</v>
      </c>
      <c r="AO126" s="12">
        <f t="shared" ca="1" si="28"/>
        <v>0.63401461212023436</v>
      </c>
      <c r="AP126" s="12">
        <f t="shared" ca="1" si="29"/>
        <v>0</v>
      </c>
      <c r="AQ126" s="12">
        <f t="shared" ca="1" si="30"/>
        <v>0</v>
      </c>
      <c r="AR126" s="12">
        <f t="shared" ca="1" si="31"/>
        <v>0</v>
      </c>
      <c r="AS126" s="12">
        <f t="shared" ca="1" si="32"/>
        <v>0</v>
      </c>
      <c r="AT126" s="12">
        <f t="shared" si="33"/>
        <v>-0.61599790191450299</v>
      </c>
      <c r="AU126" s="12">
        <f t="shared" si="34"/>
        <v>0.61599790191450299</v>
      </c>
      <c r="AV126" s="12"/>
      <c r="AW126" s="12">
        <f ca="1">INDEX(I$6:I$6003,UsefulSeries!$I124)</f>
        <v>1.5874918237848781E-2</v>
      </c>
      <c r="AX126" s="12"/>
      <c r="AY126" s="12"/>
      <c r="AZ126" s="12">
        <f t="array" aca="1" ref="AZ126:AZ131" ca="1">MMULT(W126:AB131,AW126:AW131)</f>
        <v>0.63401461212023436</v>
      </c>
      <c r="BA126" s="12"/>
      <c r="BB126" s="12">
        <f t="shared" ca="1" si="26"/>
        <v>0.63401461212023436</v>
      </c>
      <c r="BC126" s="12"/>
      <c r="BD126" s="38">
        <f t="array" aca="1" ref="BD126:BD133" ca="1">MMULT(MINVERSE(AN126:AU133),BB126:BB133)</f>
        <v>1.5068644843783672E-2</v>
      </c>
    </row>
    <row r="127" spans="1:56" x14ac:dyDescent="0.35">
      <c r="A127" s="12">
        <f ca="1">-INDEX('Flow probs &amp; rates'!$K$5:$K$5999,UsefulSeries!$E124,0)*(INDEX('Flow probs &amp; rates'!$L$5:$L$5999,UsefulSeries!$E124,0))/INDEX('Flow probs &amp; rates'!$E$4:$E$5999,UsefulSeries!$E124,0)</f>
        <v>-2.948738548193979E-4</v>
      </c>
      <c r="B127" s="12">
        <f ca="1">INDEX('Flow probs &amp; rates'!$L$5:$L$5999,UsefulSeries!$E124,0)*(1-INDEX('Flow probs &amp; rates'!$L$5:$L$5999,UsefulSeries!$E124,0))/INDEX('Flow probs &amp; rates'!$E$4:$E$5999,UsefulSeries!$E124,0)</f>
        <v>1.7879020420175327E-2</v>
      </c>
      <c r="C127" s="12">
        <v>0</v>
      </c>
      <c r="D127" s="12">
        <v>0</v>
      </c>
      <c r="E127" s="12">
        <v>0</v>
      </c>
      <c r="F127" s="12">
        <v>0</v>
      </c>
      <c r="G127" s="12"/>
      <c r="H127" s="12"/>
      <c r="I127" s="12">
        <f ca="1">INDEX('Flow probs &amp; rates'!$L$5:$L$5999,UsefulSeries!$E124)</f>
        <v>1.1122037047558127E-2</v>
      </c>
      <c r="J127" s="12"/>
      <c r="K127" s="12">
        <f>-INDEX('Flow probs &amp; rates'!$E$4:$E$5999,UsefulSeries!$E124)</f>
        <v>-0.61515323999853788</v>
      </c>
      <c r="L127" s="12"/>
      <c r="M127" s="12"/>
      <c r="N127" s="12">
        <f>INDEX('Flow probs &amp; rates'!$F$5:$F$5999,UsefulSeries!$G124)-INDEX('Flow probs &amp; rates'!$F$4:$F$5999,UsefulSeries!$G124)</f>
        <v>-1.9408872945699679E-4</v>
      </c>
      <c r="O127" s="12"/>
      <c r="P127" s="12">
        <f ca="1"/>
        <v>0.63250365926036067</v>
      </c>
      <c r="Q127" s="12">
        <f ca="1"/>
        <v>55.941907626188922</v>
      </c>
      <c r="R127" s="12">
        <f ca="1"/>
        <v>0</v>
      </c>
      <c r="S127" s="12">
        <f ca="1"/>
        <v>0</v>
      </c>
      <c r="T127" s="12">
        <f ca="1"/>
        <v>0</v>
      </c>
      <c r="U127" s="12">
        <f ca="1"/>
        <v>0</v>
      </c>
      <c r="V127" s="12"/>
      <c r="W127" s="12">
        <f ca="1">INDEX(P$7:P$6003,UsefulSeries!$I124)</f>
        <v>0.63401461212023436</v>
      </c>
      <c r="X127" s="12">
        <f ca="1">INDEX(Q$7:Q$6003,UsefulSeries!$I124)</f>
        <v>49.74901365397546</v>
      </c>
      <c r="Y127" s="12">
        <f ca="1">INDEX(R$7:R$6003,UsefulSeries!$I124)</f>
        <v>0</v>
      </c>
      <c r="Z127" s="12">
        <f ca="1">INDEX(S$7:S$6003,UsefulSeries!$I124)</f>
        <v>0</v>
      </c>
      <c r="AA127" s="12">
        <f ca="1">INDEX(T$7:T$6003,UsefulSeries!$I124)</f>
        <v>0</v>
      </c>
      <c r="AB127" s="12">
        <f ca="1">INDEX(U$7:U$6003,UsefulSeries!$I124)</f>
        <v>0</v>
      </c>
      <c r="AC127" s="12">
        <f>INDEX( K$7:K$6003,UsefulSeries!$I124,1)</f>
        <v>-0.61599790191450299</v>
      </c>
      <c r="AD127" s="12">
        <f>INDEX(L$7:L$6003,UsefulSeries!$I124,1)</f>
        <v>0</v>
      </c>
      <c r="AE127" s="12"/>
      <c r="AF127" s="12"/>
      <c r="AG127" s="12"/>
      <c r="AH127" s="12"/>
      <c r="AI127" s="12"/>
      <c r="AJ127" s="12"/>
      <c r="AK127" s="12"/>
      <c r="AL127" s="12"/>
      <c r="AM127" s="12"/>
      <c r="AN127" s="12">
        <f t="shared" ca="1" si="27"/>
        <v>0.63401461212023436</v>
      </c>
      <c r="AO127" s="12">
        <f t="shared" ca="1" si="28"/>
        <v>49.74901365397546</v>
      </c>
      <c r="AP127" s="12">
        <f t="shared" ca="1" si="29"/>
        <v>0</v>
      </c>
      <c r="AQ127" s="12">
        <f t="shared" ca="1" si="30"/>
        <v>0</v>
      </c>
      <c r="AR127" s="12">
        <f t="shared" ca="1" si="31"/>
        <v>0</v>
      </c>
      <c r="AS127" s="12">
        <f t="shared" ca="1" si="32"/>
        <v>0</v>
      </c>
      <c r="AT127" s="12">
        <f t="shared" si="33"/>
        <v>-0.61599790191450299</v>
      </c>
      <c r="AU127" s="12">
        <f t="shared" si="34"/>
        <v>0</v>
      </c>
      <c r="AV127" s="12"/>
      <c r="AW127" s="12">
        <f ca="1">INDEX(I$7:I$6003,UsefulSeries!$I124)</f>
        <v>1.2541950807930522E-2</v>
      </c>
      <c r="AX127" s="12"/>
      <c r="AY127" s="12"/>
      <c r="AZ127" s="12">
        <f ca="1"/>
        <v>0.63401461212023424</v>
      </c>
      <c r="BA127" s="12"/>
      <c r="BB127" s="12">
        <f t="shared" ca="1" si="26"/>
        <v>0.63401461212023424</v>
      </c>
      <c r="BC127" s="12"/>
      <c r="BD127" s="38">
        <f ca="1"/>
        <v>1.2265208486170166E-2</v>
      </c>
    </row>
    <row r="128" spans="1:56" x14ac:dyDescent="0.35">
      <c r="A128" s="12">
        <v>0</v>
      </c>
      <c r="B128" s="12">
        <v>0</v>
      </c>
      <c r="C128" s="12">
        <f ca="1">INDEX('Flow probs &amp; rates'!$M$5:$M$5999,UsefulSeries!$E124,0)*(1-INDEX('Flow probs &amp; rates'!$M$5:$M$5999,UsefulSeries!$E124,0))/INDEX('Flow probs &amp; rates'!$F$4:$F$5999,UsefulSeries!$E124,0)</f>
        <v>3.6709564217815291</v>
      </c>
      <c r="D128" s="12">
        <f ca="1">-INDEX('Flow probs &amp; rates'!$M$5:$M$5999,UsefulSeries!$E124,0)*(INDEX('Flow probs &amp; rates'!$O$5:$O$5999,UsefulSeries!$E124,0))/INDEX('Flow probs &amp; rates'!$F$4:$F$5999,UsefulSeries!$E124,0)</f>
        <v>-0.47881977852691671</v>
      </c>
      <c r="E128" s="12">
        <v>0</v>
      </c>
      <c r="F128" s="12">
        <v>0</v>
      </c>
      <c r="G128" s="12"/>
      <c r="H128" s="12"/>
      <c r="I128" s="12">
        <f ca="1">INDEX('Flow probs &amp; rates'!$M$5:$M$5999,UsefulSeries!$E124)</f>
        <v>0.21627344811458749</v>
      </c>
      <c r="J128" s="12"/>
      <c r="K128" s="12">
        <f>INDEX('Flow probs &amp; rates'!$F$4:$F$5999,UsefulSeries!$E124)</f>
        <v>4.6173047097343559E-2</v>
      </c>
      <c r="L128" s="12">
        <f>-INDEX('Flow probs &amp; rates'!$F$4:$F$5999,UsefulSeries!$E124)</f>
        <v>-4.6173047097343559E-2</v>
      </c>
      <c r="M128" s="12"/>
      <c r="N128" s="12">
        <f>INDEX('Flow probs &amp; rates'!$E$5:$E$5999,UsefulSeries!$G126)-INDEX('Flow probs &amp; rates'!$E$4:$E$5999,UsefulSeries!$G126)</f>
        <v>-4.9952540678910307E-4</v>
      </c>
      <c r="O128" s="12"/>
      <c r="P128" s="12">
        <f ca="1"/>
        <v>0</v>
      </c>
      <c r="Q128" s="12">
        <f ca="1"/>
        <v>0</v>
      </c>
      <c r="R128" s="12">
        <f ca="1"/>
        <v>0.28124577084270364</v>
      </c>
      <c r="S128" s="12">
        <f ca="1"/>
        <v>6.7751939307360329E-2</v>
      </c>
      <c r="T128" s="12">
        <f ca="1"/>
        <v>0</v>
      </c>
      <c r="U128" s="12">
        <f ca="1"/>
        <v>0</v>
      </c>
      <c r="V128" s="12"/>
      <c r="W128" s="12">
        <f ca="1">INDEX(P$8:P$6003,UsefulSeries!$I124)</f>
        <v>0</v>
      </c>
      <c r="X128" s="12">
        <f ca="1">INDEX(Q$8:Q$6003,UsefulSeries!$I124)</f>
        <v>0</v>
      </c>
      <c r="Y128" s="12">
        <f ca="1">INDEX(R$8:R$6003,UsefulSeries!$I124)</f>
        <v>0.2749443146659506</v>
      </c>
      <c r="Z128" s="12">
        <f ca="1">INDEX(S$8:S$6003,UsefulSeries!$I124)</f>
        <v>6.8629833717664998E-2</v>
      </c>
      <c r="AA128" s="12">
        <f ca="1">INDEX(T$8:T$6003,UsefulSeries!$I124)</f>
        <v>0</v>
      </c>
      <c r="AB128" s="12">
        <f ca="1">INDEX(U$8:U$6003,UsefulSeries!$I124)</f>
        <v>0</v>
      </c>
      <c r="AC128" s="12">
        <f>INDEX( K$8:K$6003,UsefulSeries!$I124)</f>
        <v>4.5822187254130606E-2</v>
      </c>
      <c r="AD128" s="12">
        <f>INDEX(L$8:L$6003,UsefulSeries!$I124)</f>
        <v>-4.5822187254130606E-2</v>
      </c>
      <c r="AE128" s="12"/>
      <c r="AF128" s="12"/>
      <c r="AG128" s="12"/>
      <c r="AH128" s="12"/>
      <c r="AI128" s="12"/>
      <c r="AJ128" s="12"/>
      <c r="AK128" s="12"/>
      <c r="AL128" s="12"/>
      <c r="AM128" s="12"/>
      <c r="AN128" s="12">
        <f t="shared" ca="1" si="27"/>
        <v>0</v>
      </c>
      <c r="AO128" s="12">
        <f t="shared" ca="1" si="28"/>
        <v>0</v>
      </c>
      <c r="AP128" s="12">
        <f t="shared" ca="1" si="29"/>
        <v>0.2749443146659506</v>
      </c>
      <c r="AQ128" s="12">
        <f t="shared" ca="1" si="30"/>
        <v>6.8629833717664998E-2</v>
      </c>
      <c r="AR128" s="12">
        <f t="shared" ca="1" si="31"/>
        <v>0</v>
      </c>
      <c r="AS128" s="12">
        <f t="shared" ca="1" si="32"/>
        <v>0</v>
      </c>
      <c r="AT128" s="12">
        <f t="shared" si="33"/>
        <v>4.5822187254130606E-2</v>
      </c>
      <c r="AU128" s="12">
        <f t="shared" si="34"/>
        <v>-4.5822187254130606E-2</v>
      </c>
      <c r="AV128" s="12"/>
      <c r="AW128" s="12">
        <f ca="1">INDEX(I$8:I$6003,UsefulSeries!$I124)</f>
        <v>0.22209874480704195</v>
      </c>
      <c r="AX128" s="12"/>
      <c r="AY128" s="12"/>
      <c r="AZ128" s="12">
        <f ca="1"/>
        <v>6.8629833717664998E-2</v>
      </c>
      <c r="BA128" s="12"/>
      <c r="BB128" s="12">
        <f t="shared" ca="1" si="26"/>
        <v>6.8629833717664998E-2</v>
      </c>
      <c r="BC128" s="12"/>
      <c r="BD128" s="38">
        <f ca="1"/>
        <v>0.2303630028743173</v>
      </c>
    </row>
    <row r="129" spans="1:56" x14ac:dyDescent="0.35">
      <c r="A129" s="12">
        <v>0</v>
      </c>
      <c r="B129" s="12">
        <v>0</v>
      </c>
      <c r="C129" s="12">
        <f ca="1">-INDEX('Flow probs &amp; rates'!$M$5:$M$5999,UsefulSeries!$E124,0)*(INDEX('Flow probs &amp; rates'!$O$5:$O$5999,UsefulSeries!$E124,0))/INDEX('Flow probs &amp; rates'!$F$4:$F$5999,UsefulSeries!$E124,0)</f>
        <v>-0.47881977852691671</v>
      </c>
      <c r="D129" s="12">
        <f ca="1">INDEX('Flow probs &amp; rates'!$O$5:$O$5999,UsefulSeries!$E124,0)*(1-INDEX('Flow probs &amp; rates'!$O$5:$O$5999,UsefulSeries!$E124,0))/INDEX('Flow probs &amp; rates'!$F$4:$F$5999,UsefulSeries!$E124,0)</f>
        <v>1.9876336985073677</v>
      </c>
      <c r="E129" s="12">
        <v>0</v>
      </c>
      <c r="F129" s="12">
        <v>0</v>
      </c>
      <c r="G129" s="12"/>
      <c r="H129" s="12"/>
      <c r="I129" s="12">
        <f ca="1">INDEX('Flow probs &amp; rates'!$O$5:$O$5999,UsefulSeries!$E124)</f>
        <v>0.10222506913261596</v>
      </c>
      <c r="J129" s="12"/>
      <c r="K129" s="12"/>
      <c r="L129" s="12">
        <f>-INDEX('Flow probs &amp; rates'!$F$4:$F$5999,UsefulSeries!$E124)</f>
        <v>-4.6173047097343559E-2</v>
      </c>
      <c r="M129" s="12"/>
      <c r="N129" s="12">
        <f>INDEX('Flow probs &amp; rates'!$F$5:$F$5999,UsefulSeries!$G126)-INDEX('Flow probs &amp; rates'!$F$4:$F$5999,UsefulSeries!$G126)</f>
        <v>2.4572863569012823E-3</v>
      </c>
      <c r="O129" s="12"/>
      <c r="P129" s="12">
        <f ca="1"/>
        <v>0</v>
      </c>
      <c r="Q129" s="12">
        <f ca="1"/>
        <v>0</v>
      </c>
      <c r="R129" s="12">
        <f ca="1"/>
        <v>6.7751939307360343E-2</v>
      </c>
      <c r="S129" s="12">
        <f ca="1"/>
        <v>0.51943221195597589</v>
      </c>
      <c r="T129" s="12">
        <f ca="1"/>
        <v>0</v>
      </c>
      <c r="U129" s="12">
        <f ca="1"/>
        <v>0</v>
      </c>
      <c r="V129" s="12"/>
      <c r="W129" s="12">
        <f ca="1">INDEX(P$9:P$6003,UsefulSeries!$I124)</f>
        <v>0</v>
      </c>
      <c r="X129" s="12">
        <f ca="1">INDEX(Q$9:Q$6003,UsefulSeries!$I124)</f>
        <v>0</v>
      </c>
      <c r="Y129" s="12">
        <f ca="1">INDEX(R$9:R$6003,UsefulSeries!$I124)</f>
        <v>6.8629833717664998E-2</v>
      </c>
      <c r="Z129" s="12">
        <f ca="1">INDEX(S$9:S$6003,UsefulSeries!$I124)</f>
        <v>0.48432709027992904</v>
      </c>
      <c r="AA129" s="12">
        <f ca="1">INDEX(T$9:T$6003,UsefulSeries!$I124)</f>
        <v>0</v>
      </c>
      <c r="AB129" s="12">
        <f ca="1">INDEX(U$9:U$6003,UsefulSeries!$I124)</f>
        <v>0</v>
      </c>
      <c r="AC129" s="12">
        <f>INDEX( K$9:K$6003,UsefulSeries!$I124)</f>
        <v>0</v>
      </c>
      <c r="AD129" s="12">
        <f>INDEX(L$9:L$6003,UsefulSeries!$I124)</f>
        <v>-4.5822187254130606E-2</v>
      </c>
      <c r="AE129" s="12"/>
      <c r="AF129" s="12"/>
      <c r="AG129" s="12"/>
      <c r="AH129" s="12"/>
      <c r="AI129" s="12"/>
      <c r="AJ129" s="12"/>
      <c r="AK129" s="12"/>
      <c r="AL129" s="12"/>
      <c r="AM129" s="12"/>
      <c r="AN129" s="12">
        <f t="shared" ca="1" si="27"/>
        <v>0</v>
      </c>
      <c r="AO129" s="12">
        <f t="shared" ca="1" si="28"/>
        <v>0</v>
      </c>
      <c r="AP129" s="12">
        <f t="shared" ca="1" si="29"/>
        <v>6.8629833717664998E-2</v>
      </c>
      <c r="AQ129" s="12">
        <f t="shared" ca="1" si="30"/>
        <v>0.48432709027992904</v>
      </c>
      <c r="AR129" s="12">
        <f t="shared" ca="1" si="31"/>
        <v>0</v>
      </c>
      <c r="AS129" s="12">
        <f t="shared" ca="1" si="32"/>
        <v>0</v>
      </c>
      <c r="AT129" s="12">
        <f t="shared" si="33"/>
        <v>0</v>
      </c>
      <c r="AU129" s="12">
        <f t="shared" si="34"/>
        <v>-4.5822187254130606E-2</v>
      </c>
      <c r="AV129" s="12"/>
      <c r="AW129" s="12">
        <f ca="1">INDEX(I$9:I$6003,UsefulSeries!$I124)</f>
        <v>0.11022970811275309</v>
      </c>
      <c r="AX129" s="12"/>
      <c r="AY129" s="12"/>
      <c r="AZ129" s="12">
        <f ca="1"/>
        <v>6.8629833717664998E-2</v>
      </c>
      <c r="BA129" s="12"/>
      <c r="BB129" s="12">
        <f t="shared" ca="1" si="26"/>
        <v>6.8629833717664998E-2</v>
      </c>
      <c r="BC129" s="12"/>
      <c r="BD129" s="38">
        <f ca="1"/>
        <v>0.11177621020157935</v>
      </c>
    </row>
    <row r="130" spans="1:56" x14ac:dyDescent="0.35">
      <c r="A130" s="12">
        <v>0</v>
      </c>
      <c r="B130" s="12">
        <v>0</v>
      </c>
      <c r="C130" s="12">
        <v>0</v>
      </c>
      <c r="D130" s="12">
        <v>0</v>
      </c>
      <c r="E130" s="12">
        <f ca="1">INDEX('Flow probs &amp; rates'!$P$5:$P$5999,UsefulSeries!$E124,0)*(1-INDEX('Flow probs &amp; rates'!$P$5:$P$5999,UsefulSeries!$E124,0))/INDEX('Flow probs &amp; rates'!$G$4:$G$5999,UsefulSeries!$E124,0)</f>
        <v>5.2846310736800711E-2</v>
      </c>
      <c r="F130" s="12">
        <f ca="1">-INDEX('Flow probs &amp; rates'!$P$5:$P$5999,UsefulSeries!$E124,0)*(INDEX('Flow probs &amp; rates'!$Q$5:$Q$5999,UsefulSeries!$E124,0))/INDEX('Flow probs &amp; rates'!$G$4:$G$5999,UsefulSeries!$E124,0)</f>
        <v>-1.1051561759276157E-3</v>
      </c>
      <c r="G130" s="12"/>
      <c r="H130" s="12"/>
      <c r="I130" s="12">
        <f ca="1">INDEX('Flow probs &amp; rates'!$P$5:$P$5999,UsefulSeries!$E124)</f>
        <v>1.8229988760733559E-2</v>
      </c>
      <c r="J130" s="12"/>
      <c r="K130" s="12">
        <f>INDEX('Flow probs &amp; rates'!$G$4:$G$5999,UsefulSeries!$E124)</f>
        <v>0.33867371290411863</v>
      </c>
      <c r="L130" s="12"/>
      <c r="M130" s="12"/>
      <c r="N130" s="12">
        <f>INDEX('Flow probs &amp; rates'!$E$5:$E$5999,UsefulSeries!$G128)-INDEX('Flow probs &amp; rates'!$E$4:$E$5999,UsefulSeries!$G128)</f>
        <v>-3.0814976102877534E-3</v>
      </c>
      <c r="O130" s="12"/>
      <c r="P130" s="12">
        <f ca="1"/>
        <v>0</v>
      </c>
      <c r="Q130" s="12">
        <f ca="1"/>
        <v>0</v>
      </c>
      <c r="R130" s="12">
        <f ca="1"/>
        <v>0</v>
      </c>
      <c r="S130" s="12">
        <f ca="1"/>
        <v>0</v>
      </c>
      <c r="T130" s="12">
        <f ca="1"/>
        <v>18.930164969341206</v>
      </c>
      <c r="U130" s="12">
        <f ca="1"/>
        <v>0.35233053679322346</v>
      </c>
      <c r="V130" s="12"/>
      <c r="W130" s="12">
        <f ca="1">INDEX(P$10:P$6003,UsefulSeries!$I124)</f>
        <v>0</v>
      </c>
      <c r="X130" s="12">
        <f ca="1">INDEX(Q$10:Q$6003,UsefulSeries!$I124)</f>
        <v>0</v>
      </c>
      <c r="Y130" s="12">
        <f ca="1">INDEX(R$10:R$6003,UsefulSeries!$I124)</f>
        <v>0</v>
      </c>
      <c r="Z130" s="12">
        <f ca="1">INDEX(S$10:S$6003,UsefulSeries!$I124)</f>
        <v>0</v>
      </c>
      <c r="AA130" s="12">
        <f ca="1">INDEX(T$10:T$6003,UsefulSeries!$I124)</f>
        <v>17.459285604969878</v>
      </c>
      <c r="AB130" s="12">
        <f ca="1">INDEX(U$10:U$6003,UsefulSeries!$I124)</f>
        <v>0.3516936791248621</v>
      </c>
      <c r="AC130" s="12">
        <f>INDEX( K$10:K$6003,UsefulSeries!$I124)</f>
        <v>0.33817991083136639</v>
      </c>
      <c r="AD130" s="12">
        <f>INDEX(L$10:L$6003,UsefulSeries!$I124)</f>
        <v>0</v>
      </c>
      <c r="AE130" s="12"/>
      <c r="AF130" s="12"/>
      <c r="AG130" s="12"/>
      <c r="AH130" s="12"/>
      <c r="AI130" s="12"/>
      <c r="AJ130" s="12"/>
      <c r="AK130" s="12"/>
      <c r="AL130" s="12"/>
      <c r="AM130" s="12"/>
      <c r="AN130" s="12">
        <f t="shared" ca="1" si="27"/>
        <v>0</v>
      </c>
      <c r="AO130" s="12">
        <f t="shared" ca="1" si="28"/>
        <v>0</v>
      </c>
      <c r="AP130" s="12">
        <f t="shared" ca="1" si="29"/>
        <v>0</v>
      </c>
      <c r="AQ130" s="12">
        <f t="shared" ca="1" si="30"/>
        <v>0</v>
      </c>
      <c r="AR130" s="12">
        <f t="shared" ca="1" si="31"/>
        <v>17.459285604969878</v>
      </c>
      <c r="AS130" s="12">
        <f t="shared" ca="1" si="32"/>
        <v>0.3516936791248621</v>
      </c>
      <c r="AT130" s="12">
        <f t="shared" si="33"/>
        <v>0.33817991083136639</v>
      </c>
      <c r="AU130" s="12">
        <f t="shared" si="34"/>
        <v>0</v>
      </c>
      <c r="AV130" s="12"/>
      <c r="AW130" s="12">
        <f ca="1">INDEX(I$10:I$6003,UsefulSeries!$I124)</f>
        <v>1.9767826605711036E-2</v>
      </c>
      <c r="AX130" s="12"/>
      <c r="AY130" s="12"/>
      <c r="AZ130" s="12">
        <f ca="1"/>
        <v>0.35169367912486216</v>
      </c>
      <c r="BA130" s="12"/>
      <c r="BB130" s="12">
        <f t="shared" ca="1" si="26"/>
        <v>0.35169367912486216</v>
      </c>
      <c r="BC130" s="12"/>
      <c r="BD130" s="38">
        <f ca="1"/>
        <v>2.0227580906934717E-2</v>
      </c>
    </row>
    <row r="131" spans="1:56" x14ac:dyDescent="0.35">
      <c r="A131" s="12">
        <v>0</v>
      </c>
      <c r="B131" s="12">
        <v>0</v>
      </c>
      <c r="C131" s="12">
        <v>0</v>
      </c>
      <c r="D131" s="12">
        <v>0</v>
      </c>
      <c r="E131" s="12">
        <f ca="1">-INDEX('Flow probs &amp; rates'!$P$5:$P$5999,UsefulSeries!$E124,0)*(INDEX('Flow probs &amp; rates'!$Q$5:$Q$5999,UsefulSeries!$E124,0))/INDEX('Flow probs &amp; rates'!$G$4:$G$5999,UsefulSeries!$E124,0)</f>
        <v>-1.1051561759276157E-3</v>
      </c>
      <c r="F131" s="12">
        <f ca="1">INDEX('Flow probs &amp; rates'!$Q$5:$Q$5999,UsefulSeries!$E124,0)*(1-INDEX('Flow probs &amp; rates'!$Q$5:$Q$5999,UsefulSeries!$E124,0))/INDEX('Flow probs &amp; rates'!$G$4:$G$5999,UsefulSeries!$E124,0)</f>
        <v>5.9378301175961025E-2</v>
      </c>
      <c r="G131" s="12"/>
      <c r="H131" s="12"/>
      <c r="I131" s="12">
        <f ca="1">INDEX('Flow probs &amp; rates'!$Q$5:$Q$5999,UsefulSeries!$E124)</f>
        <v>2.0531408458491114E-2</v>
      </c>
      <c r="J131" s="12"/>
      <c r="K131" s="12"/>
      <c r="L131" s="12">
        <f>INDEX('Flow probs &amp; rates'!$G$4:$G$5999,UsefulSeries!$E124)</f>
        <v>0.33867371290411863</v>
      </c>
      <c r="M131" s="12"/>
      <c r="N131" s="12">
        <f>INDEX('Flow probs &amp; rates'!$F$5:$F$5999,UsefulSeries!$G128)-INDEX('Flow probs &amp; rates'!$F$4:$F$5999,UsefulSeries!$G128)</f>
        <v>-1.1111442739958205E-3</v>
      </c>
      <c r="O131" s="12"/>
      <c r="P131" s="12">
        <f ca="1"/>
        <v>0</v>
      </c>
      <c r="Q131" s="12">
        <f ca="1"/>
        <v>0</v>
      </c>
      <c r="R131" s="12">
        <f ca="1"/>
        <v>0</v>
      </c>
      <c r="S131" s="12">
        <f ca="1"/>
        <v>0</v>
      </c>
      <c r="T131" s="12">
        <f ca="1"/>
        <v>0.35233053679322346</v>
      </c>
      <c r="U131" s="12">
        <f ca="1"/>
        <v>16.847726534044174</v>
      </c>
      <c r="V131" s="12"/>
      <c r="W131" s="12">
        <f ca="1">INDEX(P$11:P$6003,UsefulSeries!$I124)</f>
        <v>0</v>
      </c>
      <c r="X131" s="12">
        <f ca="1">INDEX(Q$11:Q$6003,UsefulSeries!$I124)</f>
        <v>0</v>
      </c>
      <c r="Y131" s="12">
        <f ca="1">INDEX(R$11:R$6003,UsefulSeries!$I124)</f>
        <v>0</v>
      </c>
      <c r="Z131" s="12">
        <f ca="1">INDEX(S$11:S$6003,UsefulSeries!$I124)</f>
        <v>0</v>
      </c>
      <c r="AA131" s="12">
        <f ca="1">INDEX(T$11:T$6003,UsefulSeries!$I124)</f>
        <v>0.3516936791248621</v>
      </c>
      <c r="AB131" s="12">
        <f ca="1">INDEX(U$11:U$6003,UsefulSeries!$I124)</f>
        <v>18.477862335550761</v>
      </c>
      <c r="AC131" s="12">
        <f>INDEX( K$11:K$6003,UsefulSeries!$I124)</f>
        <v>0</v>
      </c>
      <c r="AD131" s="12">
        <f>INDEX(L$11:L$6003,UsefulSeries!$I124)</f>
        <v>0.33817991083136639</v>
      </c>
      <c r="AE131" s="12"/>
      <c r="AF131" s="12"/>
      <c r="AG131" s="12"/>
      <c r="AH131" s="12"/>
      <c r="AI131" s="12"/>
      <c r="AJ131" s="12"/>
      <c r="AK131" s="12"/>
      <c r="AL131" s="12"/>
      <c r="AM131" s="12"/>
      <c r="AN131" s="12">
        <f t="shared" ca="1" si="27"/>
        <v>0</v>
      </c>
      <c r="AO131" s="12">
        <f t="shared" ca="1" si="28"/>
        <v>0</v>
      </c>
      <c r="AP131" s="12">
        <f t="shared" ca="1" si="29"/>
        <v>0</v>
      </c>
      <c r="AQ131" s="12">
        <f t="shared" ca="1" si="30"/>
        <v>0</v>
      </c>
      <c r="AR131" s="12">
        <f t="shared" ca="1" si="31"/>
        <v>0.3516936791248621</v>
      </c>
      <c r="AS131" s="12">
        <f t="shared" ca="1" si="32"/>
        <v>18.477862335550761</v>
      </c>
      <c r="AT131" s="12">
        <f t="shared" si="33"/>
        <v>0</v>
      </c>
      <c r="AU131" s="12">
        <f t="shared" si="34"/>
        <v>0.33817991083136639</v>
      </c>
      <c r="AV131" s="12"/>
      <c r="AW131" s="12">
        <f ca="1">INDEX(I$11:I$6003,UsefulSeries!$I124)</f>
        <v>1.8656999018459335E-2</v>
      </c>
      <c r="AX131" s="12"/>
      <c r="AY131" s="12"/>
      <c r="AZ131" s="12">
        <f ca="1"/>
        <v>0.3516936791248621</v>
      </c>
      <c r="BA131" s="12"/>
      <c r="BB131" s="12">
        <f t="shared" ca="1" si="26"/>
        <v>0.3516936791248621</v>
      </c>
      <c r="BC131" s="12"/>
      <c r="BD131" s="38">
        <f ca="1"/>
        <v>1.8122548339543784E-2</v>
      </c>
    </row>
    <row r="132" spans="1:56" x14ac:dyDescent="0.35">
      <c r="A132" s="12">
        <f ca="1">INDEX('Flow probs &amp; rates'!$K$5:$K$5999,UsefulSeries!$E130,0)*(1-INDEX('Flow probs &amp; rates'!$K$5:$K$5999,UsefulSeries!$E130,0))/INDEX('Flow probs &amp; rates'!$E$4:$E$5999,UsefulSeries!$E130,0)</f>
        <v>2.6544438234169229E-2</v>
      </c>
      <c r="B132" s="12">
        <f ca="1">-INDEX('Flow probs &amp; rates'!$K$5:$K$5999,UsefulSeries!$E130,0)*(INDEX('Flow probs &amp; rates'!$L$5:$L$5999,UsefulSeries!$E130,0))/INDEX('Flow probs &amp; rates'!$E$4:$E$5999,UsefulSeries!$E130,0)</f>
        <v>-2.9763743049619876E-4</v>
      </c>
      <c r="C132" s="12">
        <v>0</v>
      </c>
      <c r="D132" s="12">
        <v>0</v>
      </c>
      <c r="E132" s="12">
        <v>0</v>
      </c>
      <c r="F132" s="12">
        <v>0</v>
      </c>
      <c r="G132" s="12"/>
      <c r="H132" s="12"/>
      <c r="I132" s="12">
        <f ca="1">INDEX('Flow probs &amp; rates'!$K$5:$K$5999,UsefulSeries!$E130)</f>
        <v>1.658621288340794E-2</v>
      </c>
      <c r="J132" s="12"/>
      <c r="K132" s="12">
        <f>-INDEX('Flow probs &amp; rates'!$E$4:$E$5999,UsefulSeries!$E130)</f>
        <v>-0.61448316523789892</v>
      </c>
      <c r="L132" s="12">
        <f>INDEX('Flow probs &amp; rates'!$E$4:$E$5999,UsefulSeries!$E130)</f>
        <v>0.61448316523789892</v>
      </c>
      <c r="M132" s="12"/>
      <c r="N132" s="12">
        <f>INDEX('Flow probs &amp; rates'!$E$5:$E$5999,UsefulSeries!$G130)-INDEX('Flow probs &amp; rates'!$E$4:$E$5999,UsefulSeries!$G130)</f>
        <v>-1.9095613144171075E-5</v>
      </c>
      <c r="O132" s="12"/>
      <c r="P132" s="12">
        <f t="array" aca="1" ref="P132:U137" ca="1">MINVERSE(A132:F137)</f>
        <v>37.679760935796565</v>
      </c>
      <c r="Q132" s="12">
        <f ca="1"/>
        <v>0.631932745155243</v>
      </c>
      <c r="R132" s="12">
        <f ca="1"/>
        <v>0</v>
      </c>
      <c r="S132" s="12">
        <f ca="1"/>
        <v>0</v>
      </c>
      <c r="T132" s="12">
        <f ca="1"/>
        <v>0</v>
      </c>
      <c r="U132" s="12">
        <f ca="1"/>
        <v>0</v>
      </c>
      <c r="V132" s="12"/>
      <c r="W132" s="12"/>
      <c r="X132" s="12"/>
      <c r="Y132" s="12"/>
      <c r="Z132" s="12"/>
      <c r="AA132" s="12"/>
      <c r="AB132" s="12"/>
      <c r="AC132" s="12"/>
      <c r="AD132" s="12"/>
      <c r="AE132" s="12">
        <f t="array" ref="AE132:AJ133">TRANSPOSE(AC126:AD131)</f>
        <v>-0.61599790191450299</v>
      </c>
      <c r="AF132" s="12">
        <v>-0.61599790191450299</v>
      </c>
      <c r="AG132" s="12">
        <v>4.5822187254130606E-2</v>
      </c>
      <c r="AH132" s="12">
        <v>0</v>
      </c>
      <c r="AI132" s="12">
        <v>0.33817991083136639</v>
      </c>
      <c r="AJ132" s="12">
        <v>0</v>
      </c>
      <c r="AK132" s="12"/>
      <c r="AL132" s="12"/>
      <c r="AM132" s="12"/>
      <c r="AN132" s="12">
        <f t="shared" si="27"/>
        <v>-0.61599790191450299</v>
      </c>
      <c r="AO132" s="12">
        <f t="shared" si="28"/>
        <v>-0.61599790191450299</v>
      </c>
      <c r="AP132" s="12">
        <f t="shared" si="29"/>
        <v>4.5822187254130606E-2</v>
      </c>
      <c r="AQ132" s="12">
        <f t="shared" si="30"/>
        <v>0</v>
      </c>
      <c r="AR132" s="12">
        <f t="shared" si="31"/>
        <v>0.33817991083136639</v>
      </c>
      <c r="AS132" s="12">
        <f t="shared" si="32"/>
        <v>0</v>
      </c>
      <c r="AT132" s="12">
        <f t="shared" si="33"/>
        <v>0</v>
      </c>
      <c r="AU132" s="12">
        <f t="shared" si="34"/>
        <v>0</v>
      </c>
      <c r="AV132" s="12"/>
      <c r="AW132" s="12"/>
      <c r="AX132" s="12">
        <f>INDEX($N$6:$N$6003,UsefulSeries!$K124)</f>
        <v>5.587018590819115E-4</v>
      </c>
      <c r="AY132" s="12"/>
      <c r="AZ132" s="12"/>
      <c r="BA132" s="12"/>
      <c r="BB132" s="12">
        <f t="shared" si="26"/>
        <v>5.587018590819115E-4</v>
      </c>
      <c r="BC132" s="12"/>
      <c r="BD132" s="38">
        <f ca="1"/>
        <v>-2.3180024822668666E-2</v>
      </c>
    </row>
    <row r="133" spans="1:56" x14ac:dyDescent="0.35">
      <c r="A133" s="12">
        <f ca="1">-INDEX('Flow probs &amp; rates'!$K$5:$K$5999,UsefulSeries!$E130,0)*(INDEX('Flow probs &amp; rates'!$L$5:$L$5999,UsefulSeries!$E130,0))/INDEX('Flow probs &amp; rates'!$E$4:$E$5999,UsefulSeries!$E130,0)</f>
        <v>-2.9763743049619876E-4</v>
      </c>
      <c r="B133" s="12">
        <f ca="1">INDEX('Flow probs &amp; rates'!$L$5:$L$5999,UsefulSeries!$E130,0)*(1-INDEX('Flow probs &amp; rates'!$L$5:$L$5999,UsefulSeries!$E130,0))/INDEX('Flow probs &amp; rates'!$E$4:$E$5999,UsefulSeries!$E130,0)</f>
        <v>1.7746994933592872E-2</v>
      </c>
      <c r="C133" s="12">
        <v>0</v>
      </c>
      <c r="D133" s="12">
        <v>0</v>
      </c>
      <c r="E133" s="12">
        <v>0</v>
      </c>
      <c r="F133" s="12">
        <v>0</v>
      </c>
      <c r="G133" s="12"/>
      <c r="H133" s="12"/>
      <c r="I133" s="12">
        <f ca="1">INDEX('Flow probs &amp; rates'!$L$5:$L$5999,UsefulSeries!$E130)</f>
        <v>1.1026820388127119E-2</v>
      </c>
      <c r="J133" s="12"/>
      <c r="K133" s="12">
        <f>-INDEX('Flow probs &amp; rates'!$E$4:$E$5999,UsefulSeries!$E130)</f>
        <v>-0.61448316523789892</v>
      </c>
      <c r="L133" s="12"/>
      <c r="M133" s="12"/>
      <c r="N133" s="12">
        <f>INDEX('Flow probs &amp; rates'!$F$5:$F$5999,UsefulSeries!$G130)-INDEX('Flow probs &amp; rates'!$F$4:$F$5999,UsefulSeries!$G130)</f>
        <v>-4.6649223257179406E-5</v>
      </c>
      <c r="O133" s="12"/>
      <c r="P133" s="12">
        <f ca="1"/>
        <v>0.631932745155243</v>
      </c>
      <c r="Q133" s="12">
        <f ca="1"/>
        <v>56.358166020844557</v>
      </c>
      <c r="R133" s="12">
        <f ca="1"/>
        <v>0</v>
      </c>
      <c r="S133" s="12">
        <f ca="1"/>
        <v>0</v>
      </c>
      <c r="T133" s="12">
        <f ca="1"/>
        <v>0</v>
      </c>
      <c r="U133" s="12">
        <f ca="1"/>
        <v>0</v>
      </c>
      <c r="V133" s="12"/>
      <c r="W133" s="12"/>
      <c r="X133" s="12"/>
      <c r="Y133" s="12"/>
      <c r="Z133" s="12"/>
      <c r="AA133" s="12"/>
      <c r="AB133" s="12"/>
      <c r="AC133" s="12"/>
      <c r="AD133" s="12"/>
      <c r="AE133" s="12">
        <v>0.61599790191450299</v>
      </c>
      <c r="AF133" s="12">
        <v>0</v>
      </c>
      <c r="AG133" s="12">
        <v>-4.5822187254130606E-2</v>
      </c>
      <c r="AH133" s="12">
        <v>-4.5822187254130606E-2</v>
      </c>
      <c r="AI133" s="12">
        <v>0</v>
      </c>
      <c r="AJ133" s="12">
        <v>0.33817991083136639</v>
      </c>
      <c r="AK133" s="12"/>
      <c r="AL133" s="12"/>
      <c r="AM133" s="12"/>
      <c r="AN133" s="12">
        <f t="shared" si="27"/>
        <v>0.61599790191450299</v>
      </c>
      <c r="AO133" s="12">
        <f t="shared" si="28"/>
        <v>0</v>
      </c>
      <c r="AP133" s="12">
        <f t="shared" si="29"/>
        <v>-4.5822187254130606E-2</v>
      </c>
      <c r="AQ133" s="12">
        <f t="shared" si="30"/>
        <v>-4.5822187254130606E-2</v>
      </c>
      <c r="AR133" s="12">
        <f t="shared" si="31"/>
        <v>0</v>
      </c>
      <c r="AS133" s="12">
        <f t="shared" si="32"/>
        <v>0.33817991083136639</v>
      </c>
      <c r="AT133" s="12">
        <f t="shared" si="33"/>
        <v>0</v>
      </c>
      <c r="AU133" s="12">
        <f t="shared" si="34"/>
        <v>0</v>
      </c>
      <c r="AV133" s="12"/>
      <c r="AW133" s="12"/>
      <c r="AX133" s="12">
        <f>INDEX('Margin error adjustment'!N$7:N$6003,UsefulSeries!$K124)</f>
        <v>-2.6663169857504831E-4</v>
      </c>
      <c r="AY133" s="12"/>
      <c r="AZ133" s="12"/>
      <c r="BA133" s="12"/>
      <c r="BB133" s="12">
        <f t="shared" si="26"/>
        <v>-2.6663169857504831E-4</v>
      </c>
      <c r="BC133" s="12"/>
      <c r="BD133" s="38">
        <f ca="1"/>
        <v>2.8723803742724832E-2</v>
      </c>
    </row>
    <row r="134" spans="1:56" x14ac:dyDescent="0.35">
      <c r="A134" s="12">
        <v>0</v>
      </c>
      <c r="B134" s="12">
        <v>0</v>
      </c>
      <c r="C134" s="12">
        <f ca="1">INDEX('Flow probs &amp; rates'!$M$5:$M$5999,UsefulSeries!$E130,0)*(1-INDEX('Flow probs &amp; rates'!$M$5:$M$5999,UsefulSeries!$E130,0))/INDEX('Flow probs &amp; rates'!$F$4:$F$5999,UsefulSeries!$E130,0)</f>
        <v>3.5492137979756961</v>
      </c>
      <c r="D134" s="12">
        <f ca="1">-INDEX('Flow probs &amp; rates'!$M$5:$M$5999,UsefulSeries!$E130,0)*(INDEX('Flow probs &amp; rates'!$O$5:$O$5999,UsefulSeries!$E130,0))/INDEX('Flow probs &amp; rates'!$F$4:$F$5999,UsefulSeries!$E130,0)</f>
        <v>-0.43141153567528756</v>
      </c>
      <c r="E134" s="12">
        <v>0</v>
      </c>
      <c r="F134" s="12">
        <v>0</v>
      </c>
      <c r="G134" s="12"/>
      <c r="H134" s="12"/>
      <c r="I134" s="12">
        <f ca="1">INDEX('Flow probs &amp; rates'!$M$5:$M$5999,UsefulSeries!$E130)</f>
        <v>0.20912091733948424</v>
      </c>
      <c r="J134" s="12"/>
      <c r="K134" s="12">
        <f>INDEX('Flow probs &amp; rates'!$F$4:$F$5999,UsefulSeries!$E130)</f>
        <v>4.6598871943106697E-2</v>
      </c>
      <c r="L134" s="12">
        <f>-INDEX('Flow probs &amp; rates'!$F$4:$F$5999,UsefulSeries!$E130)</f>
        <v>-4.6598871943106697E-2</v>
      </c>
      <c r="M134" s="12"/>
      <c r="N134" s="12">
        <f>INDEX('Flow probs &amp; rates'!$E$5:$E$5999,UsefulSeries!$G132)-INDEX('Flow probs &amp; rates'!$E$4:$E$5999,UsefulSeries!$G132)</f>
        <v>9.6846121592142342E-4</v>
      </c>
      <c r="O134" s="12"/>
      <c r="P134" s="12">
        <f ca="1"/>
        <v>0</v>
      </c>
      <c r="Q134" s="12">
        <f ca="1"/>
        <v>0</v>
      </c>
      <c r="R134" s="12">
        <f ca="1"/>
        <v>0.28990537139930894</v>
      </c>
      <c r="S134" s="12">
        <f ca="1"/>
        <v>6.7073181602347196E-2</v>
      </c>
      <c r="T134" s="12">
        <f ca="1"/>
        <v>0</v>
      </c>
      <c r="U134" s="12">
        <f ca="1"/>
        <v>0</v>
      </c>
      <c r="V134" s="12"/>
      <c r="W134" s="12">
        <f ca="1">INDEX(P$6:P$6003,UsefulSeries!$I132)</f>
        <v>39.073234928173008</v>
      </c>
      <c r="X134" s="12">
        <f ca="1">INDEX(Q$6:Q$6003,UsefulSeries!$I132)</f>
        <v>0.63428213704363157</v>
      </c>
      <c r="Y134" s="12">
        <f ca="1">INDEX(R$6:R$6003,UsefulSeries!$I132)</f>
        <v>0</v>
      </c>
      <c r="Z134" s="12">
        <f ca="1">INDEX(S$6:S$6003,UsefulSeries!$I132)</f>
        <v>0</v>
      </c>
      <c r="AA134" s="12">
        <f ca="1">INDEX(T$6:T$6003,UsefulSeries!$I132)</f>
        <v>0</v>
      </c>
      <c r="AB134" s="12">
        <f ca="1">INDEX(U$6:U$6003,UsefulSeries!$I132)</f>
        <v>0</v>
      </c>
      <c r="AC134" s="12">
        <f>INDEX( K$6:K$6003,UsefulSeries!$I132)</f>
        <v>-0.6165566037735849</v>
      </c>
      <c r="AD134" s="12">
        <f>INDEX(L$6:L$6003,UsefulSeries!$I132)</f>
        <v>0.6165566037735849</v>
      </c>
      <c r="AE134" s="12"/>
      <c r="AF134" s="12"/>
      <c r="AG134" s="12"/>
      <c r="AH134" s="12"/>
      <c r="AI134" s="12"/>
      <c r="AJ134" s="12"/>
      <c r="AK134" s="12"/>
      <c r="AL134" s="12"/>
      <c r="AM134" s="12"/>
      <c r="AN134" s="12">
        <f t="shared" ca="1" si="27"/>
        <v>39.073234928173008</v>
      </c>
      <c r="AO134" s="12">
        <f t="shared" ca="1" si="28"/>
        <v>0.63428213704363157</v>
      </c>
      <c r="AP134" s="12">
        <f t="shared" ca="1" si="29"/>
        <v>0</v>
      </c>
      <c r="AQ134" s="12">
        <f t="shared" ca="1" si="30"/>
        <v>0</v>
      </c>
      <c r="AR134" s="12">
        <f t="shared" ca="1" si="31"/>
        <v>0</v>
      </c>
      <c r="AS134" s="12">
        <f t="shared" ca="1" si="32"/>
        <v>0</v>
      </c>
      <c r="AT134" s="12">
        <f t="shared" si="33"/>
        <v>-0.6165566037735849</v>
      </c>
      <c r="AU134" s="12">
        <f t="shared" si="34"/>
        <v>0.6165566037735849</v>
      </c>
      <c r="AV134" s="12"/>
      <c r="AW134" s="12">
        <f ca="1">INDEX(I$6:I$6003,UsefulSeries!$I132)</f>
        <v>1.6039890761953033E-2</v>
      </c>
      <c r="AX134" s="12"/>
      <c r="AY134" s="12"/>
      <c r="AZ134" s="12">
        <f t="array" aca="1" ref="AZ134:AZ139" ca="1">MMULT(W134:AB139,AW134:AW139)</f>
        <v>0.63428213704363157</v>
      </c>
      <c r="BA134" s="12"/>
      <c r="BB134" s="12">
        <f t="shared" ca="1" si="26"/>
        <v>0.63428213704363157</v>
      </c>
      <c r="BC134" s="12"/>
      <c r="BD134" s="38">
        <f t="array" aca="1" ref="BD134:BD141" ca="1">MMULT(MINVERSE(AN134:AU141),BB134:BB141)</f>
        <v>1.5473499786045442E-2</v>
      </c>
    </row>
    <row r="135" spans="1:56" x14ac:dyDescent="0.35">
      <c r="A135" s="12">
        <v>0</v>
      </c>
      <c r="B135" s="12">
        <v>0</v>
      </c>
      <c r="C135" s="12">
        <f ca="1">-INDEX('Flow probs &amp; rates'!$M$5:$M$5999,UsefulSeries!$E130,0)*(INDEX('Flow probs &amp; rates'!$O$5:$O$5999,UsefulSeries!$E130,0))/INDEX('Flow probs &amp; rates'!$F$4:$F$5999,UsefulSeries!$E130,0)</f>
        <v>-0.43141153567528756</v>
      </c>
      <c r="D135" s="12">
        <f ca="1">INDEX('Flow probs &amp; rates'!$O$5:$O$5999,UsefulSeries!$E130,0)*(1-INDEX('Flow probs &amp; rates'!$O$5:$O$5999,UsefulSeries!$E130,0))/INDEX('Flow probs &amp; rates'!$F$4:$F$5999,UsefulSeries!$E130,0)</f>
        <v>1.8646576543420408</v>
      </c>
      <c r="E135" s="12">
        <v>0</v>
      </c>
      <c r="F135" s="12">
        <v>0</v>
      </c>
      <c r="G135" s="12"/>
      <c r="H135" s="12"/>
      <c r="I135" s="12">
        <f ca="1">INDEX('Flow probs &amp; rates'!$O$5:$O$5999,UsefulSeries!$E130)</f>
        <v>9.6132377198194396E-2</v>
      </c>
      <c r="J135" s="12"/>
      <c r="K135" s="12"/>
      <c r="L135" s="12">
        <f>-INDEX('Flow probs &amp; rates'!$F$4:$F$5999,UsefulSeries!$E130)</f>
        <v>-4.6598871943106697E-2</v>
      </c>
      <c r="M135" s="12"/>
      <c r="N135" s="12">
        <f>INDEX('Flow probs &amp; rates'!$F$5:$F$5999,UsefulSeries!$G132)-INDEX('Flow probs &amp; rates'!$F$4:$F$5999,UsefulSeries!$G132)</f>
        <v>4.7296143045050254E-4</v>
      </c>
      <c r="O135" s="12"/>
      <c r="P135" s="12">
        <f ca="1"/>
        <v>0</v>
      </c>
      <c r="Q135" s="12">
        <f ca="1"/>
        <v>0</v>
      </c>
      <c r="R135" s="12">
        <f ca="1"/>
        <v>6.7073181602347209E-2</v>
      </c>
      <c r="S135" s="12">
        <f ca="1"/>
        <v>0.55180968038916733</v>
      </c>
      <c r="T135" s="12">
        <f ca="1"/>
        <v>0</v>
      </c>
      <c r="U135" s="12">
        <f ca="1"/>
        <v>0</v>
      </c>
      <c r="V135" s="12"/>
      <c r="W135" s="12">
        <f ca="1">INDEX(P$7:P$6003,UsefulSeries!$I132)</f>
        <v>0.63428213704363146</v>
      </c>
      <c r="X135" s="12">
        <f ca="1">INDEX(Q$7:Q$6003,UsefulSeries!$I132)</f>
        <v>52.419966919362629</v>
      </c>
      <c r="Y135" s="12">
        <f ca="1">INDEX(R$7:R$6003,UsefulSeries!$I132)</f>
        <v>0</v>
      </c>
      <c r="Z135" s="12">
        <f ca="1">INDEX(S$7:S$6003,UsefulSeries!$I132)</f>
        <v>0</v>
      </c>
      <c r="AA135" s="12">
        <f ca="1">INDEX(T$7:T$6003,UsefulSeries!$I132)</f>
        <v>0</v>
      </c>
      <c r="AB135" s="12">
        <f ca="1">INDEX(U$7:U$6003,UsefulSeries!$I132)</f>
        <v>0</v>
      </c>
      <c r="AC135" s="12">
        <f>INDEX( K$7:K$6003,UsefulSeries!$I132,1)</f>
        <v>-0.6165566037735849</v>
      </c>
      <c r="AD135" s="12">
        <f>INDEX(L$7:L$6003,UsefulSeries!$I132,1)</f>
        <v>0</v>
      </c>
      <c r="AE135" s="12"/>
      <c r="AF135" s="12"/>
      <c r="AG135" s="12"/>
      <c r="AH135" s="12"/>
      <c r="AI135" s="12"/>
      <c r="AJ135" s="12"/>
      <c r="AK135" s="12"/>
      <c r="AL135" s="12"/>
      <c r="AM135" s="12"/>
      <c r="AN135" s="12">
        <f t="shared" ca="1" si="27"/>
        <v>0.63428213704363146</v>
      </c>
      <c r="AO135" s="12">
        <f t="shared" ca="1" si="28"/>
        <v>52.419966919362629</v>
      </c>
      <c r="AP135" s="12">
        <f t="shared" ca="1" si="29"/>
        <v>0</v>
      </c>
      <c r="AQ135" s="12">
        <f t="shared" ca="1" si="30"/>
        <v>0</v>
      </c>
      <c r="AR135" s="12">
        <f t="shared" ca="1" si="31"/>
        <v>0</v>
      </c>
      <c r="AS135" s="12">
        <f t="shared" ca="1" si="32"/>
        <v>0</v>
      </c>
      <c r="AT135" s="12">
        <f t="shared" si="33"/>
        <v>-0.6165566037735849</v>
      </c>
      <c r="AU135" s="12">
        <f t="shared" si="34"/>
        <v>0</v>
      </c>
      <c r="AV135" s="12"/>
      <c r="AW135" s="12">
        <f ca="1">INDEX(I$7:I$6003,UsefulSeries!$I132)</f>
        <v>1.1905927407647093E-2</v>
      </c>
      <c r="AX135" s="12"/>
      <c r="AY135" s="12"/>
      <c r="AZ135" s="12">
        <f ca="1"/>
        <v>0.63428213704363146</v>
      </c>
      <c r="BA135" s="12"/>
      <c r="BB135" s="12">
        <f t="shared" ref="BB135:BB198" ca="1" si="35">AZ135+AX135</f>
        <v>0.63428213704363146</v>
      </c>
      <c r="BC135" s="12"/>
      <c r="BD135" s="38">
        <f ca="1"/>
        <v>1.2847703963449707E-2</v>
      </c>
    </row>
    <row r="136" spans="1:56" x14ac:dyDescent="0.35">
      <c r="A136" s="12">
        <v>0</v>
      </c>
      <c r="B136" s="12">
        <v>0</v>
      </c>
      <c r="C136" s="12">
        <v>0</v>
      </c>
      <c r="D136" s="12">
        <v>0</v>
      </c>
      <c r="E136" s="12">
        <f ca="1">INDEX('Flow probs &amp; rates'!$P$5:$P$5999,UsefulSeries!$E130,0)*(1-INDEX('Flow probs &amp; rates'!$P$5:$P$5999,UsefulSeries!$E130,0))/INDEX('Flow probs &amp; rates'!$G$4:$G$5999,UsefulSeries!$E130,0)</f>
        <v>5.2836072311713667E-2</v>
      </c>
      <c r="F136" s="12">
        <f ca="1">-INDEX('Flow probs &amp; rates'!$P$5:$P$5999,UsefulSeries!$E130,0)*(INDEX('Flow probs &amp; rates'!$Q$5:$Q$5999,UsefulSeries!$E130,0))/INDEX('Flow probs &amp; rates'!$G$4:$G$5999,UsefulSeries!$E130,0)</f>
        <v>-1.0371046262683376E-3</v>
      </c>
      <c r="G136" s="12"/>
      <c r="H136" s="12"/>
      <c r="I136" s="12">
        <f ca="1">INDEX('Flow probs &amp; rates'!$P$5:$P$5999,UsefulSeries!$E130)</f>
        <v>1.8239783700691063E-2</v>
      </c>
      <c r="J136" s="12"/>
      <c r="K136" s="12">
        <f>INDEX('Flow probs &amp; rates'!$G$4:$G$5999,UsefulSeries!$E130)</f>
        <v>0.33891796281899433</v>
      </c>
      <c r="L136" s="12"/>
      <c r="M136" s="12"/>
      <c r="N136" s="12">
        <f>INDEX('Flow probs &amp; rates'!$E$5:$E$5999,UsefulSeries!$G134)-INDEX('Flow probs &amp; rates'!$E$4:$E$5999,UsefulSeries!$G134)</f>
        <v>-4.0688090953766576E-4</v>
      </c>
      <c r="O136" s="12"/>
      <c r="P136" s="12">
        <f ca="1"/>
        <v>0</v>
      </c>
      <c r="Q136" s="12">
        <f ca="1"/>
        <v>0</v>
      </c>
      <c r="R136" s="12">
        <f ca="1"/>
        <v>0</v>
      </c>
      <c r="S136" s="12">
        <f ca="1"/>
        <v>0</v>
      </c>
      <c r="T136" s="12">
        <f ca="1"/>
        <v>18.933375403273551</v>
      </c>
      <c r="U136" s="12">
        <f ca="1"/>
        <v>0.35212639393615086</v>
      </c>
      <c r="V136" s="12"/>
      <c r="W136" s="12">
        <f ca="1">INDEX(P$8:P$6003,UsefulSeries!$I132)</f>
        <v>0</v>
      </c>
      <c r="X136" s="12">
        <f ca="1">INDEX(Q$8:Q$6003,UsefulSeries!$I132)</f>
        <v>0</v>
      </c>
      <c r="Y136" s="12">
        <f ca="1">INDEX(R$8:R$6003,UsefulSeries!$I132)</f>
        <v>0.27114400940339145</v>
      </c>
      <c r="Z136" s="12">
        <f ca="1">INDEX(S$8:S$6003,UsefulSeries!$I132)</f>
        <v>6.8476043729881489E-2</v>
      </c>
      <c r="AA136" s="12">
        <f ca="1">INDEX(T$8:T$6003,UsefulSeries!$I132)</f>
        <v>0</v>
      </c>
      <c r="AB136" s="12">
        <f ca="1">INDEX(U$8:U$6003,UsefulSeries!$I132)</f>
        <v>0</v>
      </c>
      <c r="AC136" s="12">
        <f>INDEX( K$8:K$6003,UsefulSeries!$I132)</f>
        <v>4.5555555555555557E-2</v>
      </c>
      <c r="AD136" s="12">
        <f>INDEX(L$8:L$6003,UsefulSeries!$I132)</f>
        <v>-4.5555555555555557E-2</v>
      </c>
      <c r="AE136" s="12"/>
      <c r="AF136" s="12"/>
      <c r="AG136" s="12"/>
      <c r="AH136" s="12"/>
      <c r="AI136" s="12"/>
      <c r="AJ136" s="12"/>
      <c r="AK136" s="12"/>
      <c r="AL136" s="12"/>
      <c r="AM136" s="12"/>
      <c r="AN136" s="12">
        <f t="shared" ca="1" si="27"/>
        <v>0</v>
      </c>
      <c r="AO136" s="12">
        <f t="shared" ca="1" si="28"/>
        <v>0</v>
      </c>
      <c r="AP136" s="12">
        <f t="shared" ca="1" si="29"/>
        <v>0.27114400940339145</v>
      </c>
      <c r="AQ136" s="12">
        <f t="shared" ca="1" si="30"/>
        <v>6.8476043729881489E-2</v>
      </c>
      <c r="AR136" s="12">
        <f t="shared" ca="1" si="31"/>
        <v>0</v>
      </c>
      <c r="AS136" s="12">
        <f t="shared" ca="1" si="32"/>
        <v>0</v>
      </c>
      <c r="AT136" s="12">
        <f t="shared" si="33"/>
        <v>4.5555555555555557E-2</v>
      </c>
      <c r="AU136" s="12">
        <f t="shared" si="34"/>
        <v>-4.5555555555555557E-2</v>
      </c>
      <c r="AV136" s="12"/>
      <c r="AW136" s="12">
        <f ca="1">INDEX(I$8:I$6003,UsefulSeries!$I132)</f>
        <v>0.22477926101524967</v>
      </c>
      <c r="AX136" s="12"/>
      <c r="AY136" s="12"/>
      <c r="AZ136" s="12">
        <f ca="1"/>
        <v>6.8476043729881489E-2</v>
      </c>
      <c r="BA136" s="12"/>
      <c r="BB136" s="12">
        <f t="shared" ca="1" si="35"/>
        <v>6.8476043729881489E-2</v>
      </c>
      <c r="BC136" s="12"/>
      <c r="BD136" s="38">
        <f ca="1"/>
        <v>0.22803761764788941</v>
      </c>
    </row>
    <row r="137" spans="1:56" x14ac:dyDescent="0.35">
      <c r="A137" s="12">
        <v>0</v>
      </c>
      <c r="B137" s="12">
        <v>0</v>
      </c>
      <c r="C137" s="12">
        <v>0</v>
      </c>
      <c r="D137" s="12">
        <v>0</v>
      </c>
      <c r="E137" s="12">
        <f ca="1">-INDEX('Flow probs &amp; rates'!$P$5:$P$5999,UsefulSeries!$E130,0)*(INDEX('Flow probs &amp; rates'!$Q$5:$Q$5999,UsefulSeries!$E130,0))/INDEX('Flow probs &amp; rates'!$G$4:$G$5999,UsefulSeries!$E130,0)</f>
        <v>-1.0371046262683376E-3</v>
      </c>
      <c r="F137" s="12">
        <f ca="1">INDEX('Flow probs &amp; rates'!$Q$5:$Q$5999,UsefulSeries!$E130,0)*(1-INDEX('Flow probs &amp; rates'!$Q$5:$Q$5999,UsefulSeries!$E130,0))/INDEX('Flow probs &amp; rates'!$G$4:$G$5999,UsefulSeries!$E130,0)</f>
        <v>5.5763758581444556E-2</v>
      </c>
      <c r="G137" s="12"/>
      <c r="H137" s="12"/>
      <c r="I137" s="12">
        <f ca="1">INDEX('Flow probs &amp; rates'!$Q$5:$Q$5999,UsefulSeries!$E130)</f>
        <v>1.9270699309427784E-2</v>
      </c>
      <c r="J137" s="12"/>
      <c r="K137" s="12"/>
      <c r="L137" s="12">
        <f>INDEX('Flow probs &amp; rates'!$G$4:$G$5999,UsefulSeries!$E130)</f>
        <v>0.33891796281899433</v>
      </c>
      <c r="M137" s="12"/>
      <c r="N137" s="12">
        <f>INDEX('Flow probs &amp; rates'!$F$5:$F$5999,UsefulSeries!$G134)-INDEX('Flow probs &amp; rates'!$F$4:$F$5999,UsefulSeries!$G134)</f>
        <v>-2.5175388351816874E-4</v>
      </c>
      <c r="O137" s="12"/>
      <c r="P137" s="12">
        <f ca="1"/>
        <v>0</v>
      </c>
      <c r="Q137" s="12">
        <f ca="1"/>
        <v>0</v>
      </c>
      <c r="R137" s="12">
        <f ca="1"/>
        <v>0</v>
      </c>
      <c r="S137" s="12">
        <f ca="1"/>
        <v>0</v>
      </c>
      <c r="T137" s="12">
        <f ca="1"/>
        <v>0.35212639393615081</v>
      </c>
      <c r="U137" s="12">
        <f ca="1"/>
        <v>17.939342995524964</v>
      </c>
      <c r="V137" s="12"/>
      <c r="W137" s="12">
        <f ca="1">INDEX(P$9:P$6003,UsefulSeries!$I132)</f>
        <v>0</v>
      </c>
      <c r="X137" s="12">
        <f ca="1">INDEX(Q$9:Q$6003,UsefulSeries!$I132)</f>
        <v>0</v>
      </c>
      <c r="Y137" s="12">
        <f ca="1">INDEX(R$9:R$6003,UsefulSeries!$I132)</f>
        <v>6.8476043729881489E-2</v>
      </c>
      <c r="Z137" s="12">
        <f ca="1">INDEX(S$9:S$6003,UsefulSeries!$I132)</f>
        <v>0.48283040891159607</v>
      </c>
      <c r="AA137" s="12">
        <f ca="1">INDEX(T$9:T$6003,UsefulSeries!$I132)</f>
        <v>0</v>
      </c>
      <c r="AB137" s="12">
        <f ca="1">INDEX(U$9:U$6003,UsefulSeries!$I132)</f>
        <v>0</v>
      </c>
      <c r="AC137" s="12">
        <f>INDEX( K$9:K$6003,UsefulSeries!$I132)</f>
        <v>0</v>
      </c>
      <c r="AD137" s="12">
        <f>INDEX(L$9:L$6003,UsefulSeries!$I132)</f>
        <v>-4.5555555555555557E-2</v>
      </c>
      <c r="AE137" s="12"/>
      <c r="AF137" s="12"/>
      <c r="AG137" s="12"/>
      <c r="AH137" s="12"/>
      <c r="AI137" s="12"/>
      <c r="AJ137" s="12"/>
      <c r="AK137" s="12"/>
      <c r="AL137" s="12"/>
      <c r="AM137" s="12"/>
      <c r="AN137" s="12">
        <f t="shared" ca="1" si="27"/>
        <v>0</v>
      </c>
      <c r="AO137" s="12">
        <f t="shared" ca="1" si="28"/>
        <v>0</v>
      </c>
      <c r="AP137" s="12">
        <f t="shared" ca="1" si="29"/>
        <v>6.8476043729881489E-2</v>
      </c>
      <c r="AQ137" s="12">
        <f t="shared" ca="1" si="30"/>
        <v>0.48283040891159607</v>
      </c>
      <c r="AR137" s="12">
        <f t="shared" ca="1" si="31"/>
        <v>0</v>
      </c>
      <c r="AS137" s="12">
        <f t="shared" ca="1" si="32"/>
        <v>0</v>
      </c>
      <c r="AT137" s="12">
        <f t="shared" si="33"/>
        <v>0</v>
      </c>
      <c r="AU137" s="12">
        <f t="shared" si="34"/>
        <v>-4.5555555555555557E-2</v>
      </c>
      <c r="AV137" s="12"/>
      <c r="AW137" s="12">
        <f ca="1">INDEX(I$9:I$6003,UsefulSeries!$I132)</f>
        <v>0.10994346719522846</v>
      </c>
      <c r="AX137" s="12"/>
      <c r="AY137" s="12"/>
      <c r="AZ137" s="12">
        <f ca="1"/>
        <v>6.8476043729881489E-2</v>
      </c>
      <c r="BA137" s="12"/>
      <c r="BB137" s="12">
        <f t="shared" ca="1" si="35"/>
        <v>6.8476043729881489E-2</v>
      </c>
      <c r="BC137" s="12"/>
      <c r="BD137" s="38">
        <f ca="1"/>
        <v>0.1202763357928119</v>
      </c>
    </row>
    <row r="138" spans="1:56" x14ac:dyDescent="0.35">
      <c r="A138" s="12">
        <f ca="1">INDEX('Flow probs &amp; rates'!$K$5:$K$5999,UsefulSeries!$E136,0)*(1-INDEX('Flow probs &amp; rates'!$K$5:$K$5999,UsefulSeries!$E136,0))/INDEX('Flow probs &amp; rates'!$E$4:$E$5999,UsefulSeries!$E136,0)</f>
        <v>2.5564736570033619E-2</v>
      </c>
      <c r="B138" s="12">
        <f ca="1">-INDEX('Flow probs &amp; rates'!$K$5:$K$5999,UsefulSeries!$E136,0)*(INDEX('Flow probs &amp; rates'!$L$5:$L$5999,UsefulSeries!$E136,0))/INDEX('Flow probs &amp; rates'!$E$4:$E$5999,UsefulSeries!$E136,0)</f>
        <v>-2.835975599247812E-4</v>
      </c>
      <c r="C138" s="12">
        <v>0</v>
      </c>
      <c r="D138" s="12">
        <v>0</v>
      </c>
      <c r="E138" s="12">
        <v>0</v>
      </c>
      <c r="F138" s="12">
        <v>0</v>
      </c>
      <c r="G138" s="12"/>
      <c r="H138" s="12"/>
      <c r="I138" s="12">
        <f ca="1">INDEX('Flow probs &amp; rates'!$K$5:$K$5999,UsefulSeries!$E136)</f>
        <v>1.5910164943949087E-2</v>
      </c>
      <c r="J138" s="12"/>
      <c r="K138" s="12">
        <f>-INDEX('Flow probs &amp; rates'!$E$4:$E$5999,UsefulSeries!$E136)</f>
        <v>-0.61244642801280513</v>
      </c>
      <c r="L138" s="12">
        <f>INDEX('Flow probs &amp; rates'!$E$4:$E$5999,UsefulSeries!$E136)</f>
        <v>0.61244642801280513</v>
      </c>
      <c r="M138" s="12"/>
      <c r="N138" s="12">
        <f>INDEX('Flow probs &amp; rates'!$E$5:$E$5999,UsefulSeries!$G136)-INDEX('Flow probs &amp; rates'!$E$4:$E$5999,UsefulSeries!$G136)</f>
        <v>7.6823646628654263E-4</v>
      </c>
      <c r="O138" s="12"/>
      <c r="P138" s="12">
        <f t="array" aca="1" ref="P138:U143" ca="1">MINVERSE(A138:F143)</f>
        <v>39.123363291945822</v>
      </c>
      <c r="Q138" s="12">
        <f ca="1"/>
        <v>0.62932943557595644</v>
      </c>
      <c r="R138" s="12">
        <f ca="1"/>
        <v>0</v>
      </c>
      <c r="S138" s="12">
        <f ca="1"/>
        <v>0</v>
      </c>
      <c r="T138" s="12">
        <f ca="1"/>
        <v>0</v>
      </c>
      <c r="U138" s="12">
        <f ca="1"/>
        <v>0</v>
      </c>
      <c r="V138" s="12"/>
      <c r="W138" s="12">
        <f ca="1">INDEX(P$10:P$6003,UsefulSeries!$I132)</f>
        <v>0</v>
      </c>
      <c r="X138" s="12">
        <f ca="1">INDEX(Q$10:Q$6003,UsefulSeries!$I132)</f>
        <v>0</v>
      </c>
      <c r="Y138" s="12">
        <f ca="1">INDEX(R$10:R$6003,UsefulSeries!$I132)</f>
        <v>0</v>
      </c>
      <c r="Z138" s="12">
        <f ca="1">INDEX(S$10:S$6003,UsefulSeries!$I132)</f>
        <v>0</v>
      </c>
      <c r="AA138" s="12">
        <f ca="1">INDEX(T$10:T$6003,UsefulSeries!$I132)</f>
        <v>17.289644867473729</v>
      </c>
      <c r="AB138" s="12">
        <f ca="1">INDEX(U$10:U$6003,UsefulSeries!$I132)</f>
        <v>0.35161527952418969</v>
      </c>
      <c r="AC138" s="12">
        <f>INDEX( K$10:K$6003,UsefulSeries!$I132)</f>
        <v>0.33788784067085953</v>
      </c>
      <c r="AD138" s="12">
        <f>INDEX(L$10:L$6003,UsefulSeries!$I132)</f>
        <v>0</v>
      </c>
      <c r="AE138" s="12"/>
      <c r="AF138" s="12"/>
      <c r="AG138" s="12"/>
      <c r="AH138" s="12"/>
      <c r="AI138" s="12"/>
      <c r="AJ138" s="12"/>
      <c r="AK138" s="12"/>
      <c r="AL138" s="12"/>
      <c r="AM138" s="12"/>
      <c r="AN138" s="12">
        <f t="shared" ca="1" si="27"/>
        <v>0</v>
      </c>
      <c r="AO138" s="12">
        <f t="shared" ca="1" si="28"/>
        <v>0</v>
      </c>
      <c r="AP138" s="12">
        <f t="shared" ca="1" si="29"/>
        <v>0</v>
      </c>
      <c r="AQ138" s="12">
        <f t="shared" ca="1" si="30"/>
        <v>0</v>
      </c>
      <c r="AR138" s="12">
        <f t="shared" ca="1" si="31"/>
        <v>17.289644867473729</v>
      </c>
      <c r="AS138" s="12">
        <f t="shared" ca="1" si="32"/>
        <v>0.35161527952418969</v>
      </c>
      <c r="AT138" s="12">
        <f t="shared" si="33"/>
        <v>0.33788784067085953</v>
      </c>
      <c r="AU138" s="12">
        <f t="shared" si="34"/>
        <v>0</v>
      </c>
      <c r="AV138" s="12"/>
      <c r="AW138" s="12">
        <f ca="1">INDEX(I$10:I$6003,UsefulSeries!$I132)</f>
        <v>1.9948473871556339E-2</v>
      </c>
      <c r="AX138" s="12"/>
      <c r="AY138" s="12"/>
      <c r="AZ138" s="12">
        <f ca="1"/>
        <v>0.35161527952418964</v>
      </c>
      <c r="BA138" s="12"/>
      <c r="BB138" s="12">
        <f t="shared" ca="1" si="35"/>
        <v>0.35161527952418964</v>
      </c>
      <c r="BC138" s="12"/>
      <c r="BD138" s="38">
        <f ca="1"/>
        <v>1.8438023968227309E-2</v>
      </c>
    </row>
    <row r="139" spans="1:56" x14ac:dyDescent="0.35">
      <c r="A139" s="12">
        <f ca="1">-INDEX('Flow probs &amp; rates'!$K$5:$K$5999,UsefulSeries!$E136,0)*(INDEX('Flow probs &amp; rates'!$L$5:$L$5999,UsefulSeries!$E136,0))/INDEX('Flow probs &amp; rates'!$E$4:$E$5999,UsefulSeries!$E136,0)</f>
        <v>-2.835975599247812E-4</v>
      </c>
      <c r="B139" s="12">
        <f ca="1">INDEX('Flow probs &amp; rates'!$L$5:$L$5999,UsefulSeries!$E136,0)*(1-INDEX('Flow probs &amp; rates'!$L$5:$L$5999,UsefulSeries!$E136,0))/INDEX('Flow probs &amp; rates'!$E$4:$E$5999,UsefulSeries!$E136,0)</f>
        <v>1.7630337528217292E-2</v>
      </c>
      <c r="C139" s="12">
        <v>0</v>
      </c>
      <c r="D139" s="12">
        <v>0</v>
      </c>
      <c r="E139" s="12">
        <v>0</v>
      </c>
      <c r="F139" s="12">
        <v>0</v>
      </c>
      <c r="G139" s="12"/>
      <c r="H139" s="12"/>
      <c r="I139" s="12">
        <f ca="1">INDEX('Flow probs &amp; rates'!$L$5:$L$5999,UsefulSeries!$E136)</f>
        <v>1.091681407332841E-2</v>
      </c>
      <c r="J139" s="12"/>
      <c r="K139" s="12">
        <f>-INDEX('Flow probs &amp; rates'!$E$4:$E$5999,UsefulSeries!$E136)</f>
        <v>-0.61244642801280513</v>
      </c>
      <c r="L139" s="12"/>
      <c r="M139" s="12"/>
      <c r="N139" s="12">
        <f>INDEX('Flow probs &amp; rates'!$F$5:$F$5999,UsefulSeries!$G136)-INDEX('Flow probs &amp; rates'!$F$4:$F$5999,UsefulSeries!$G136)</f>
        <v>-6.8740584010081041E-5</v>
      </c>
      <c r="O139" s="12"/>
      <c r="P139" s="12">
        <f ca="1"/>
        <v>0.62932943557595633</v>
      </c>
      <c r="Q139" s="12">
        <f ca="1"/>
        <v>56.730534777994819</v>
      </c>
      <c r="R139" s="12">
        <f ca="1"/>
        <v>0</v>
      </c>
      <c r="S139" s="12">
        <f ca="1"/>
        <v>0</v>
      </c>
      <c r="T139" s="12">
        <f ca="1"/>
        <v>0</v>
      </c>
      <c r="U139" s="12">
        <f ca="1"/>
        <v>0</v>
      </c>
      <c r="V139" s="12"/>
      <c r="W139" s="12">
        <f ca="1">INDEX(P$11:P$6003,UsefulSeries!$I132)</f>
        <v>0</v>
      </c>
      <c r="X139" s="12">
        <f ca="1">INDEX(Q$11:Q$6003,UsefulSeries!$I132)</f>
        <v>0</v>
      </c>
      <c r="Y139" s="12">
        <f ca="1">INDEX(R$11:R$6003,UsefulSeries!$I132)</f>
        <v>0</v>
      </c>
      <c r="Z139" s="12">
        <f ca="1">INDEX(S$11:S$6003,UsefulSeries!$I132)</f>
        <v>0</v>
      </c>
      <c r="AA139" s="12">
        <f ca="1">INDEX(T$11:T$6003,UsefulSeries!$I132)</f>
        <v>0.35161527952418964</v>
      </c>
      <c r="AB139" s="12">
        <f ca="1">INDEX(U$11:U$6003,UsefulSeries!$I132)</f>
        <v>18.048932715021945</v>
      </c>
      <c r="AC139" s="12">
        <f>INDEX( K$11:K$6003,UsefulSeries!$I132)</f>
        <v>0</v>
      </c>
      <c r="AD139" s="12">
        <f>INDEX(L$11:L$6003,UsefulSeries!$I132)</f>
        <v>0.33788784067085953</v>
      </c>
      <c r="AE139" s="12"/>
      <c r="AF139" s="12"/>
      <c r="AG139" s="12"/>
      <c r="AH139" s="12"/>
      <c r="AI139" s="12"/>
      <c r="AJ139" s="12"/>
      <c r="AK139" s="12"/>
      <c r="AL139" s="12"/>
      <c r="AM139" s="12"/>
      <c r="AN139" s="12">
        <f t="shared" ca="1" si="27"/>
        <v>0</v>
      </c>
      <c r="AO139" s="12">
        <f t="shared" ca="1" si="28"/>
        <v>0</v>
      </c>
      <c r="AP139" s="12">
        <f t="shared" ca="1" si="29"/>
        <v>0</v>
      </c>
      <c r="AQ139" s="12">
        <f t="shared" ca="1" si="30"/>
        <v>0</v>
      </c>
      <c r="AR139" s="12">
        <f t="shared" ca="1" si="31"/>
        <v>0.35161527952418964</v>
      </c>
      <c r="AS139" s="12">
        <f t="shared" ca="1" si="32"/>
        <v>18.048932715021945</v>
      </c>
      <c r="AT139" s="12">
        <f t="shared" si="33"/>
        <v>0</v>
      </c>
      <c r="AU139" s="12">
        <f t="shared" si="34"/>
        <v>0.33788784067085953</v>
      </c>
      <c r="AV139" s="12"/>
      <c r="AW139" s="12">
        <f ca="1">INDEX(I$11:I$6003,UsefulSeries!$I132)</f>
        <v>1.9092602136022891E-2</v>
      </c>
      <c r="AX139" s="12"/>
      <c r="AY139" s="12"/>
      <c r="AZ139" s="12">
        <f ca="1"/>
        <v>0.35161527952418969</v>
      </c>
      <c r="BA139" s="12"/>
      <c r="BB139" s="12">
        <f t="shared" ca="1" si="35"/>
        <v>0.35161527952418969</v>
      </c>
      <c r="BC139" s="12"/>
      <c r="BD139" s="38">
        <f ca="1"/>
        <v>1.6980143409863299E-2</v>
      </c>
    </row>
    <row r="140" spans="1:56" x14ac:dyDescent="0.35">
      <c r="A140" s="12">
        <v>0</v>
      </c>
      <c r="B140" s="12">
        <v>0</v>
      </c>
      <c r="C140" s="12">
        <f ca="1">INDEX('Flow probs &amp; rates'!$M$5:$M$5999,UsefulSeries!$E136,0)*(1-INDEX('Flow probs &amp; rates'!$M$5:$M$5999,UsefulSeries!$E136,0))/INDEX('Flow probs &amp; rates'!$F$4:$F$5999,UsefulSeries!$E136,0)</f>
        <v>3.4778676315886958</v>
      </c>
      <c r="D140" s="12">
        <f ca="1">-INDEX('Flow probs &amp; rates'!$M$5:$M$5999,UsefulSeries!$E136,0)*(INDEX('Flow probs &amp; rates'!$O$5:$O$5999,UsefulSeries!$E136,0))/INDEX('Flow probs &amp; rates'!$F$4:$F$5999,UsefulSeries!$E136,0)</f>
        <v>-0.40033660669863702</v>
      </c>
      <c r="E140" s="12">
        <v>0</v>
      </c>
      <c r="F140" s="12">
        <v>0</v>
      </c>
      <c r="G140" s="12"/>
      <c r="H140" s="12"/>
      <c r="I140" s="12">
        <f ca="1">INDEX('Flow probs &amp; rates'!$M$5:$M$5999,UsefulSeries!$E136)</f>
        <v>0.21153348569112451</v>
      </c>
      <c r="J140" s="12"/>
      <c r="K140" s="12">
        <f>INDEX('Flow probs &amp; rates'!$F$4:$F$5999,UsefulSeries!$E136)</f>
        <v>4.7956704449472885E-2</v>
      </c>
      <c r="L140" s="12">
        <f>-INDEX('Flow probs &amp; rates'!$F$4:$F$5999,UsefulSeries!$E136)</f>
        <v>-4.7956704449472885E-2</v>
      </c>
      <c r="M140" s="12"/>
      <c r="N140" s="12">
        <f>INDEX('Flow probs &amp; rates'!$E$5:$E$5999,UsefulSeries!$G138)-INDEX('Flow probs &amp; rates'!$E$4:$E$5999,UsefulSeries!$G138)</f>
        <v>6.8986537071291654E-4</v>
      </c>
      <c r="O140" s="12"/>
      <c r="P140" s="12">
        <f ca="1"/>
        <v>0</v>
      </c>
      <c r="Q140" s="12">
        <f ca="1"/>
        <v>0</v>
      </c>
      <c r="R140" s="12">
        <f ca="1"/>
        <v>0.29544455575828038</v>
      </c>
      <c r="S140" s="12">
        <f ca="1"/>
        <v>6.8734802015093036E-2</v>
      </c>
      <c r="T140" s="12">
        <f ca="1"/>
        <v>0</v>
      </c>
      <c r="U140" s="12">
        <f ca="1"/>
        <v>0</v>
      </c>
      <c r="V140" s="12"/>
      <c r="W140" s="12"/>
      <c r="X140" s="12"/>
      <c r="Y140" s="12"/>
      <c r="Z140" s="12"/>
      <c r="AA140" s="12"/>
      <c r="AB140" s="12"/>
      <c r="AC140" s="12"/>
      <c r="AD140" s="12"/>
      <c r="AE140" s="12">
        <f t="array" ref="AE140:AJ141">TRANSPOSE(AC134:AD139)</f>
        <v>-0.6165566037735849</v>
      </c>
      <c r="AF140" s="12">
        <v>-0.6165566037735849</v>
      </c>
      <c r="AG140" s="12">
        <v>4.5555555555555557E-2</v>
      </c>
      <c r="AH140" s="12">
        <v>0</v>
      </c>
      <c r="AI140" s="12">
        <v>0.33788784067085953</v>
      </c>
      <c r="AJ140" s="12">
        <v>0</v>
      </c>
      <c r="AK140" s="12"/>
      <c r="AL140" s="12"/>
      <c r="AM140" s="12"/>
      <c r="AN140" s="12">
        <f t="shared" si="27"/>
        <v>-0.6165566037735849</v>
      </c>
      <c r="AO140" s="12">
        <f t="shared" si="28"/>
        <v>-0.6165566037735849</v>
      </c>
      <c r="AP140" s="12">
        <f t="shared" si="29"/>
        <v>4.5555555555555557E-2</v>
      </c>
      <c r="AQ140" s="12">
        <f t="shared" si="30"/>
        <v>0</v>
      </c>
      <c r="AR140" s="12">
        <f t="shared" si="31"/>
        <v>0.33788784067085953</v>
      </c>
      <c r="AS140" s="12">
        <f t="shared" si="32"/>
        <v>0</v>
      </c>
      <c r="AT140" s="12">
        <f t="shared" si="33"/>
        <v>0</v>
      </c>
      <c r="AU140" s="12">
        <f t="shared" si="34"/>
        <v>0</v>
      </c>
      <c r="AV140" s="12"/>
      <c r="AW140" s="12"/>
      <c r="AX140" s="12">
        <f>INDEX($N$6:$N$6003,UsefulSeries!$K132)</f>
        <v>-8.4326073419160874E-4</v>
      </c>
      <c r="AY140" s="12"/>
      <c r="AZ140" s="12"/>
      <c r="BA140" s="12"/>
      <c r="BB140" s="12">
        <f t="shared" si="35"/>
        <v>-8.4326073419160874E-4</v>
      </c>
      <c r="BC140" s="12"/>
      <c r="BD140" s="38">
        <f ca="1"/>
        <v>7.9487664104236147E-2</v>
      </c>
    </row>
    <row r="141" spans="1:56" x14ac:dyDescent="0.35">
      <c r="A141" s="12">
        <v>0</v>
      </c>
      <c r="B141" s="12">
        <v>0</v>
      </c>
      <c r="C141" s="12">
        <f ca="1">-INDEX('Flow probs &amp; rates'!$M$5:$M$5999,UsefulSeries!$E136,0)*(INDEX('Flow probs &amp; rates'!$O$5:$O$5999,UsefulSeries!$E136,0))/INDEX('Flow probs &amp; rates'!$F$4:$F$5999,UsefulSeries!$E136,0)</f>
        <v>-0.40033660669863702</v>
      </c>
      <c r="D141" s="12">
        <f ca="1">INDEX('Flow probs &amp; rates'!$O$5:$O$5999,UsefulSeries!$E136,0)*(1-INDEX('Flow probs &amp; rates'!$O$5:$O$5999,UsefulSeries!$E136,0))/INDEX('Flow probs &amp; rates'!$F$4:$F$5999,UsefulSeries!$E136,0)</f>
        <v>1.7207770656542296</v>
      </c>
      <c r="E141" s="12">
        <v>0</v>
      </c>
      <c r="F141" s="12">
        <v>0</v>
      </c>
      <c r="G141" s="12"/>
      <c r="H141" s="12"/>
      <c r="I141" s="12">
        <f ca="1">INDEX('Flow probs &amp; rates'!$O$5:$O$5999,UsefulSeries!$E136)</f>
        <v>9.0760213519031241E-2</v>
      </c>
      <c r="J141" s="12"/>
      <c r="K141" s="12"/>
      <c r="L141" s="12">
        <f>-INDEX('Flow probs &amp; rates'!$F$4:$F$5999,UsefulSeries!$E136)</f>
        <v>-4.7956704449472885E-2</v>
      </c>
      <c r="M141" s="12"/>
      <c r="N141" s="12">
        <f>INDEX('Flow probs &amp; rates'!$F$5:$F$5999,UsefulSeries!$G138)-INDEX('Flow probs &amp; rates'!$F$4:$F$5999,UsefulSeries!$G138)</f>
        <v>-7.8831925364291483E-4</v>
      </c>
      <c r="O141" s="12"/>
      <c r="P141" s="12">
        <f ca="1"/>
        <v>0</v>
      </c>
      <c r="Q141" s="12">
        <f ca="1"/>
        <v>0</v>
      </c>
      <c r="R141" s="12">
        <f ca="1"/>
        <v>6.8734802015093036E-2</v>
      </c>
      <c r="S141" s="12">
        <f ca="1"/>
        <v>0.59712386799516581</v>
      </c>
      <c r="T141" s="12">
        <f ca="1"/>
        <v>0</v>
      </c>
      <c r="U141" s="12">
        <f ca="1"/>
        <v>0</v>
      </c>
      <c r="V141" s="12"/>
      <c r="W141" s="12"/>
      <c r="X141" s="12"/>
      <c r="Y141" s="12"/>
      <c r="Z141" s="12"/>
      <c r="AA141" s="12"/>
      <c r="AB141" s="12"/>
      <c r="AC141" s="12"/>
      <c r="AD141" s="12"/>
      <c r="AE141" s="12">
        <v>0.6165566037735849</v>
      </c>
      <c r="AF141" s="12">
        <v>0</v>
      </c>
      <c r="AG141" s="12">
        <v>-4.5555555555555557E-2</v>
      </c>
      <c r="AH141" s="12">
        <v>-4.5555555555555557E-2</v>
      </c>
      <c r="AI141" s="12">
        <v>0</v>
      </c>
      <c r="AJ141" s="12">
        <v>0.33788784067085953</v>
      </c>
      <c r="AK141" s="12"/>
      <c r="AL141" s="12"/>
      <c r="AM141" s="12"/>
      <c r="AN141" s="12">
        <f t="shared" si="27"/>
        <v>0.6165566037735849</v>
      </c>
      <c r="AO141" s="12">
        <f t="shared" si="28"/>
        <v>0</v>
      </c>
      <c r="AP141" s="12">
        <f t="shared" si="29"/>
        <v>-4.5555555555555557E-2</v>
      </c>
      <c r="AQ141" s="12">
        <f t="shared" si="30"/>
        <v>-4.5555555555555557E-2</v>
      </c>
      <c r="AR141" s="12">
        <f t="shared" si="31"/>
        <v>0</v>
      </c>
      <c r="AS141" s="12">
        <f t="shared" si="32"/>
        <v>0.33788784067085953</v>
      </c>
      <c r="AT141" s="12">
        <f t="shared" si="33"/>
        <v>0</v>
      </c>
      <c r="AU141" s="12">
        <f t="shared" si="34"/>
        <v>0</v>
      </c>
      <c r="AV141" s="12"/>
      <c r="AW141" s="12"/>
      <c r="AX141" s="12">
        <f>INDEX('Margin error adjustment'!N$7:N$6003,UsefulSeries!$K132)</f>
        <v>-5.8996318912735157E-4</v>
      </c>
      <c r="AY141" s="12"/>
      <c r="AZ141" s="12"/>
      <c r="BA141" s="12"/>
      <c r="BB141" s="12">
        <f t="shared" si="35"/>
        <v>-5.8996318912735157E-4</v>
      </c>
      <c r="BC141" s="12"/>
      <c r="BD141" s="38">
        <f ca="1"/>
        <v>0.11441288505655282</v>
      </c>
    </row>
    <row r="142" spans="1:56" x14ac:dyDescent="0.35">
      <c r="A142" s="12">
        <v>0</v>
      </c>
      <c r="B142" s="12">
        <v>0</v>
      </c>
      <c r="C142" s="12">
        <v>0</v>
      </c>
      <c r="D142" s="12">
        <v>0</v>
      </c>
      <c r="E142" s="12">
        <f ca="1">INDEX('Flow probs &amp; rates'!$P$5:$P$5999,UsefulSeries!$E136,0)*(1-INDEX('Flow probs &amp; rates'!$P$5:$P$5999,UsefulSeries!$E136,0))/INDEX('Flow probs &amp; rates'!$G$4:$G$5999,UsefulSeries!$E136,0)</f>
        <v>5.6433629126837637E-2</v>
      </c>
      <c r="F142" s="12">
        <f ca="1">-INDEX('Flow probs &amp; rates'!$P$5:$P$5999,UsefulSeries!$E136,0)*(INDEX('Flow probs &amp; rates'!$Q$5:$Q$5999,UsefulSeries!$E136,0))/INDEX('Flow probs &amp; rates'!$G$4:$G$5999,UsefulSeries!$E136,0)</f>
        <v>-1.1225165338050284E-3</v>
      </c>
      <c r="G142" s="12"/>
      <c r="H142" s="12"/>
      <c r="I142" s="12">
        <f ca="1">INDEX('Flow probs &amp; rates'!$P$5:$P$5999,UsefulSeries!$E136)</f>
        <v>1.9546759481486698E-2</v>
      </c>
      <c r="J142" s="12"/>
      <c r="K142" s="12">
        <f>INDEX('Flow probs &amp; rates'!$G$4:$G$5999,UsefulSeries!$E136)</f>
        <v>0.339596867537722</v>
      </c>
      <c r="L142" s="12"/>
      <c r="M142" s="12"/>
      <c r="N142" s="12">
        <f>INDEX('Flow probs &amp; rates'!$E$5:$E$5999,UsefulSeries!$G140)-INDEX('Flow probs &amp; rates'!$E$4:$E$5999,UsefulSeries!$G140)</f>
        <v>-1.5179240411264949E-3</v>
      </c>
      <c r="O142" s="12"/>
      <c r="P142" s="12">
        <f ca="1"/>
        <v>0</v>
      </c>
      <c r="Q142" s="12">
        <f ca="1"/>
        <v>0</v>
      </c>
      <c r="R142" s="12">
        <f ca="1"/>
        <v>0</v>
      </c>
      <c r="S142" s="12">
        <f ca="1"/>
        <v>0</v>
      </c>
      <c r="T142" s="12">
        <f ca="1"/>
        <v>17.726960130193387</v>
      </c>
      <c r="U142" s="12">
        <f ca="1"/>
        <v>0.35339660630780639</v>
      </c>
      <c r="V142" s="12"/>
      <c r="W142" s="12">
        <f ca="1">INDEX(P$6:P$6003,UsefulSeries!$I140)</f>
        <v>38.509230677608443</v>
      </c>
      <c r="X142" s="12">
        <f ca="1">INDEX(Q$6:Q$6003,UsefulSeries!$I140)</f>
        <v>0.63339748654851147</v>
      </c>
      <c r="Y142" s="12">
        <f ca="1">INDEX(R$6:R$6003,UsefulSeries!$I140)</f>
        <v>0</v>
      </c>
      <c r="Z142" s="12">
        <f ca="1">INDEX(S$6:S$6003,UsefulSeries!$I140)</f>
        <v>0</v>
      </c>
      <c r="AA142" s="12">
        <f ca="1">INDEX(T$6:T$6003,UsefulSeries!$I140)</f>
        <v>0</v>
      </c>
      <c r="AB142" s="12">
        <f ca="1">INDEX(U$6:U$6003,UsefulSeries!$I140)</f>
        <v>0</v>
      </c>
      <c r="AC142" s="12">
        <f>INDEX( K$6:K$6003,UsefulSeries!$I140)</f>
        <v>-0.61571334303939329</v>
      </c>
      <c r="AD142" s="12">
        <f>INDEX(L$6:L$6003,UsefulSeries!$I140)</f>
        <v>0.61571334303939329</v>
      </c>
      <c r="AE142" s="12"/>
      <c r="AF142" s="12"/>
      <c r="AG142" s="12"/>
      <c r="AH142" s="12"/>
      <c r="AI142" s="12"/>
      <c r="AJ142" s="12"/>
      <c r="AK142" s="12"/>
      <c r="AL142" s="12"/>
      <c r="AM142" s="12"/>
      <c r="AN142" s="12">
        <f t="shared" ca="1" si="27"/>
        <v>38.509230677608443</v>
      </c>
      <c r="AO142" s="12">
        <f t="shared" ca="1" si="28"/>
        <v>0.63339748654851147</v>
      </c>
      <c r="AP142" s="12">
        <f t="shared" ca="1" si="29"/>
        <v>0</v>
      </c>
      <c r="AQ142" s="12">
        <f t="shared" ca="1" si="30"/>
        <v>0</v>
      </c>
      <c r="AR142" s="12">
        <f t="shared" ca="1" si="31"/>
        <v>0</v>
      </c>
      <c r="AS142" s="12">
        <f t="shared" ca="1" si="32"/>
        <v>0</v>
      </c>
      <c r="AT142" s="12">
        <f t="shared" si="33"/>
        <v>-0.61571334303939329</v>
      </c>
      <c r="AU142" s="12">
        <f t="shared" si="34"/>
        <v>0.61571334303939329</v>
      </c>
      <c r="AV142" s="12"/>
      <c r="AW142" s="12">
        <f ca="1">INDEX(I$6:I$6003,UsefulSeries!$I140)</f>
        <v>1.6256100293121047E-2</v>
      </c>
      <c r="AX142" s="12"/>
      <c r="AY142" s="12"/>
      <c r="AZ142" s="12">
        <f t="array" aca="1" ref="AZ142:AZ147" ca="1">MMULT(W142:AB147,AW142:AW147)</f>
        <v>0.63339748654851136</v>
      </c>
      <c r="BA142" s="12"/>
      <c r="BB142" s="12">
        <f t="shared" ca="1" si="35"/>
        <v>0.63339748654851136</v>
      </c>
      <c r="BC142" s="12"/>
      <c r="BD142" s="38">
        <f t="array" aca="1" ref="BD142:BD149" ca="1">MMULT(MINVERSE(AN142:AU149),BB142:BB149)</f>
        <v>1.5833791676422043E-2</v>
      </c>
    </row>
    <row r="143" spans="1:56" x14ac:dyDescent="0.35">
      <c r="A143" s="12">
        <v>0</v>
      </c>
      <c r="B143" s="12">
        <v>0</v>
      </c>
      <c r="C143" s="12">
        <v>0</v>
      </c>
      <c r="D143" s="12">
        <v>0</v>
      </c>
      <c r="E143" s="12">
        <f ca="1">-INDEX('Flow probs &amp; rates'!$P$5:$P$5999,UsefulSeries!$E136,0)*(INDEX('Flow probs &amp; rates'!$Q$5:$Q$5999,UsefulSeries!$E136,0))/INDEX('Flow probs &amp; rates'!$G$4:$G$5999,UsefulSeries!$E136,0)</f>
        <v>-1.1225165338050284E-3</v>
      </c>
      <c r="F143" s="12">
        <f ca="1">INDEX('Flow probs &amp; rates'!$Q$5:$Q$5999,UsefulSeries!$E136,0)*(1-INDEX('Flow probs &amp; rates'!$Q$5:$Q$5999,UsefulSeries!$E136,0))/INDEX('Flow probs &amp; rates'!$G$4:$G$5999,UsefulSeries!$E136,0)</f>
        <v>5.6307291821905255E-2</v>
      </c>
      <c r="G143" s="12"/>
      <c r="H143" s="12"/>
      <c r="I143" s="12">
        <f ca="1">INDEX('Flow probs &amp; rates'!$Q$5:$Q$5999,UsefulSeries!$E136)</f>
        <v>1.9502112306673522E-2</v>
      </c>
      <c r="J143" s="12"/>
      <c r="K143" s="12"/>
      <c r="L143" s="12">
        <f>INDEX('Flow probs &amp; rates'!$G$4:$G$5999,UsefulSeries!$E136)</f>
        <v>0.339596867537722</v>
      </c>
      <c r="M143" s="12"/>
      <c r="N143" s="12">
        <f>INDEX('Flow probs &amp; rates'!$F$5:$F$5999,UsefulSeries!$G140)-INDEX('Flow probs &amp; rates'!$F$4:$F$5999,UsefulSeries!$G140)</f>
        <v>4.6150562541182744E-4</v>
      </c>
      <c r="O143" s="12"/>
      <c r="P143" s="12">
        <f ca="1"/>
        <v>0</v>
      </c>
      <c r="Q143" s="12">
        <f ca="1"/>
        <v>0</v>
      </c>
      <c r="R143" s="12">
        <f ca="1"/>
        <v>0</v>
      </c>
      <c r="S143" s="12">
        <f ca="1"/>
        <v>0</v>
      </c>
      <c r="T143" s="12">
        <f ca="1"/>
        <v>0.35339660630780639</v>
      </c>
      <c r="U143" s="12">
        <f ca="1"/>
        <v>17.766734310322242</v>
      </c>
      <c r="V143" s="12"/>
      <c r="W143" s="12">
        <f ca="1">INDEX(P$7:P$6003,UsefulSeries!$I140)</f>
        <v>0.63339748654851136</v>
      </c>
      <c r="X143" s="12">
        <f ca="1">INDEX(Q$7:Q$6003,UsefulSeries!$I140)</f>
        <v>53.423592444089948</v>
      </c>
      <c r="Y143" s="12">
        <f ca="1">INDEX(R$7:R$6003,UsefulSeries!$I140)</f>
        <v>0</v>
      </c>
      <c r="Z143" s="12">
        <f ca="1">INDEX(S$7:S$6003,UsefulSeries!$I140)</f>
        <v>0</v>
      </c>
      <c r="AA143" s="12">
        <f ca="1">INDEX(T$7:T$6003,UsefulSeries!$I140)</f>
        <v>0</v>
      </c>
      <c r="AB143" s="12">
        <f ca="1">INDEX(U$7:U$6003,UsefulSeries!$I140)</f>
        <v>0</v>
      </c>
      <c r="AC143" s="12">
        <f>INDEX( K$7:K$6003,UsefulSeries!$I140,1)</f>
        <v>-0.61571334303939329</v>
      </c>
      <c r="AD143" s="12">
        <f>INDEX(L$7:L$6003,UsefulSeries!$I140,1)</f>
        <v>0</v>
      </c>
      <c r="AE143" s="12"/>
      <c r="AF143" s="12"/>
      <c r="AG143" s="12"/>
      <c r="AH143" s="12"/>
      <c r="AI143" s="12"/>
      <c r="AJ143" s="12"/>
      <c r="AK143" s="12"/>
      <c r="AL143" s="12"/>
      <c r="AM143" s="12"/>
      <c r="AN143" s="12">
        <f t="shared" ca="1" si="27"/>
        <v>0.63339748654851136</v>
      </c>
      <c r="AO143" s="12">
        <f t="shared" ca="1" si="28"/>
        <v>53.423592444089948</v>
      </c>
      <c r="AP143" s="12">
        <f t="shared" ca="1" si="29"/>
        <v>0</v>
      </c>
      <c r="AQ143" s="12">
        <f t="shared" ca="1" si="30"/>
        <v>0</v>
      </c>
      <c r="AR143" s="12">
        <f t="shared" ca="1" si="31"/>
        <v>0</v>
      </c>
      <c r="AS143" s="12">
        <f t="shared" ca="1" si="32"/>
        <v>0</v>
      </c>
      <c r="AT143" s="12">
        <f t="shared" si="33"/>
        <v>-0.61571334303939329</v>
      </c>
      <c r="AU143" s="12">
        <f t="shared" si="34"/>
        <v>0</v>
      </c>
      <c r="AV143" s="12"/>
      <c r="AW143" s="12">
        <f ca="1">INDEX(I$7:I$6003,UsefulSeries!$I140)</f>
        <v>1.1663403469803525E-2</v>
      </c>
      <c r="AX143" s="12"/>
      <c r="AY143" s="12"/>
      <c r="AZ143" s="12">
        <f ca="1"/>
        <v>0.63339748654851147</v>
      </c>
      <c r="BA143" s="12"/>
      <c r="BB143" s="12">
        <f t="shared" ca="1" si="35"/>
        <v>0.63339748654851147</v>
      </c>
      <c r="BC143" s="12"/>
      <c r="BD143" s="38">
        <f ca="1"/>
        <v>1.24658435148112E-2</v>
      </c>
    </row>
    <row r="144" spans="1:56" x14ac:dyDescent="0.35">
      <c r="A144" s="12">
        <f ca="1">INDEX('Flow probs &amp; rates'!$K$5:$K$5999,UsefulSeries!$E142,0)*(1-INDEX('Flow probs &amp; rates'!$K$5:$K$5999,UsefulSeries!$E142,0))/INDEX('Flow probs &amp; rates'!$E$4:$E$5999,UsefulSeries!$E142,0)</f>
        <v>2.4189777571030826E-2</v>
      </c>
      <c r="B144" s="12">
        <f ca="1">-INDEX('Flow probs &amp; rates'!$K$5:$K$5999,UsefulSeries!$E142,0)*(INDEX('Flow probs &amp; rates'!$L$5:$L$5999,UsefulSeries!$E142,0))/INDEX('Flow probs &amp; rates'!$E$4:$E$5999,UsefulSeries!$E142,0)</f>
        <v>-2.6403653091347339E-4</v>
      </c>
      <c r="C144" s="12">
        <v>0</v>
      </c>
      <c r="D144" s="12">
        <v>0</v>
      </c>
      <c r="E144" s="12">
        <v>0</v>
      </c>
      <c r="F144" s="12">
        <v>0</v>
      </c>
      <c r="G144" s="12"/>
      <c r="H144" s="12"/>
      <c r="I144" s="12">
        <f ca="1">INDEX('Flow probs &amp; rates'!$K$5:$K$5999,UsefulSeries!$E142)</f>
        <v>1.5095372085809897E-2</v>
      </c>
      <c r="J144" s="12"/>
      <c r="K144" s="12">
        <f>-INDEX('Flow probs &amp; rates'!$E$4:$E$5999,UsefulSeries!$E142)</f>
        <v>-0.61461920365922906</v>
      </c>
      <c r="L144" s="12">
        <f>INDEX('Flow probs &amp; rates'!$E$4:$E$5999,UsefulSeries!$E142)</f>
        <v>0.61461920365922906</v>
      </c>
      <c r="M144" s="12"/>
      <c r="N144" s="12">
        <f>INDEX('Flow probs &amp; rates'!$E$5:$E$5999,UsefulSeries!$G142)-INDEX('Flow probs &amp; rates'!$E$4:$E$5999,UsefulSeries!$G142)</f>
        <v>-9.8281108388009741E-4</v>
      </c>
      <c r="O144" s="12"/>
      <c r="P144" s="12">
        <f t="array" aca="1" ref="P144:U149" ca="1">MINVERSE(A144:F149)</f>
        <v>41.346663257872166</v>
      </c>
      <c r="Q144" s="12">
        <f ca="1"/>
        <v>0.63092599976313446</v>
      </c>
      <c r="R144" s="12">
        <f ca="1"/>
        <v>0</v>
      </c>
      <c r="S144" s="12">
        <f ca="1"/>
        <v>0</v>
      </c>
      <c r="T144" s="12">
        <f ca="1"/>
        <v>0</v>
      </c>
      <c r="U144" s="12">
        <f ca="1"/>
        <v>0</v>
      </c>
      <c r="V144" s="12"/>
      <c r="W144" s="12">
        <f ca="1">INDEX(P$8:P$6003,UsefulSeries!$I140)</f>
        <v>0</v>
      </c>
      <c r="X144" s="12">
        <f ca="1">INDEX(Q$8:Q$6003,UsefulSeries!$I140)</f>
        <v>0</v>
      </c>
      <c r="Y144" s="12">
        <f ca="1">INDEX(R$8:R$6003,UsefulSeries!$I140)</f>
        <v>0.26617539205476781</v>
      </c>
      <c r="Z144" s="12">
        <f ca="1">INDEX(S$8:S$6003,UsefulSeries!$I140)</f>
        <v>6.7825910076679125E-2</v>
      </c>
      <c r="AA144" s="12">
        <f ca="1">INDEX(T$8:T$6003,UsefulSeries!$I140)</f>
        <v>0</v>
      </c>
      <c r="AB144" s="12">
        <f ca="1">INDEX(U$8:U$6003,UsefulSeries!$I140)</f>
        <v>0</v>
      </c>
      <c r="AC144" s="12">
        <f>INDEX( K$8:K$6003,UsefulSeries!$I140)</f>
        <v>4.4965592366428206E-2</v>
      </c>
      <c r="AD144" s="12">
        <f>INDEX(L$8:L$6003,UsefulSeries!$I140)</f>
        <v>-4.4965592366428206E-2</v>
      </c>
      <c r="AE144" s="12"/>
      <c r="AF144" s="12"/>
      <c r="AG144" s="12"/>
      <c r="AH144" s="12"/>
      <c r="AI144" s="12"/>
      <c r="AJ144" s="12"/>
      <c r="AK144" s="12"/>
      <c r="AL144" s="12"/>
      <c r="AM144" s="12"/>
      <c r="AN144" s="12">
        <f t="shared" ca="1" si="27"/>
        <v>0</v>
      </c>
      <c r="AO144" s="12">
        <f t="shared" ca="1" si="28"/>
        <v>0</v>
      </c>
      <c r="AP144" s="12">
        <f t="shared" ca="1" si="29"/>
        <v>0.26617539205476781</v>
      </c>
      <c r="AQ144" s="12">
        <f t="shared" ca="1" si="30"/>
        <v>6.7825910076679125E-2</v>
      </c>
      <c r="AR144" s="12">
        <f t="shared" ca="1" si="31"/>
        <v>0</v>
      </c>
      <c r="AS144" s="12">
        <f t="shared" ca="1" si="32"/>
        <v>0</v>
      </c>
      <c r="AT144" s="12">
        <f t="shared" si="33"/>
        <v>4.4965592366428206E-2</v>
      </c>
      <c r="AU144" s="12">
        <f t="shared" si="34"/>
        <v>-4.4965592366428206E-2</v>
      </c>
      <c r="AV144" s="12"/>
      <c r="AW144" s="12">
        <f ca="1">INDEX(I$8:I$6003,UsefulSeries!$I140)</f>
        <v>0.22669881422425633</v>
      </c>
      <c r="AX144" s="12"/>
      <c r="AY144" s="12"/>
      <c r="AZ144" s="12">
        <f ca="1"/>
        <v>6.7825910076679138E-2</v>
      </c>
      <c r="BA144" s="12"/>
      <c r="BB144" s="12">
        <f t="shared" ca="1" si="35"/>
        <v>6.7825910076679138E-2</v>
      </c>
      <c r="BC144" s="12"/>
      <c r="BD144" s="38">
        <f ca="1"/>
        <v>0.2288135633764779</v>
      </c>
    </row>
    <row r="145" spans="1:56" x14ac:dyDescent="0.35">
      <c r="A145" s="12">
        <f ca="1">-INDEX('Flow probs &amp; rates'!$K$5:$K$5999,UsefulSeries!$E142,0)*(INDEX('Flow probs &amp; rates'!$L$5:$L$5999,UsefulSeries!$E142,0))/INDEX('Flow probs &amp; rates'!$E$4:$E$5999,UsefulSeries!$E142,0)</f>
        <v>-2.6403653091347339E-4</v>
      </c>
      <c r="B145" s="12">
        <f ca="1">INDEX('Flow probs &amp; rates'!$L$5:$L$5999,UsefulSeries!$E142,0)*(1-INDEX('Flow probs &amp; rates'!$L$5:$L$5999,UsefulSeries!$E142,0))/INDEX('Flow probs &amp; rates'!$E$4:$E$5999,UsefulSeries!$E142,0)</f>
        <v>1.7303185374441168E-2</v>
      </c>
      <c r="C145" s="12">
        <v>0</v>
      </c>
      <c r="D145" s="12">
        <v>0</v>
      </c>
      <c r="E145" s="12">
        <v>0</v>
      </c>
      <c r="F145" s="12">
        <v>0</v>
      </c>
      <c r="G145" s="12"/>
      <c r="H145" s="12"/>
      <c r="I145" s="12">
        <f ca="1">INDEX('Flow probs &amp; rates'!$L$5:$L$5999,UsefulSeries!$E142)</f>
        <v>1.0750442019215566E-2</v>
      </c>
      <c r="J145" s="12"/>
      <c r="K145" s="12">
        <f>-INDEX('Flow probs &amp; rates'!$E$4:$E$5999,UsefulSeries!$E142)</f>
        <v>-0.61461920365922906</v>
      </c>
      <c r="L145" s="12"/>
      <c r="M145" s="12"/>
      <c r="N145" s="12">
        <f>INDEX('Flow probs &amp; rates'!$F$5:$F$5999,UsefulSeries!$G142)-INDEX('Flow probs &amp; rates'!$F$4:$F$5999,UsefulSeries!$G142)</f>
        <v>-4.3603615625546766E-5</v>
      </c>
      <c r="O145" s="12"/>
      <c r="P145" s="12">
        <f ca="1"/>
        <v>0.63092599976313446</v>
      </c>
      <c r="Q145" s="12">
        <f ca="1"/>
        <v>57.802454627204291</v>
      </c>
      <c r="R145" s="12">
        <f ca="1"/>
        <v>0</v>
      </c>
      <c r="S145" s="12">
        <f ca="1"/>
        <v>0</v>
      </c>
      <c r="T145" s="12">
        <f ca="1"/>
        <v>0</v>
      </c>
      <c r="U145" s="12">
        <f ca="1"/>
        <v>0</v>
      </c>
      <c r="V145" s="12"/>
      <c r="W145" s="12">
        <f ca="1">INDEX(P$9:P$6003,UsefulSeries!$I140)</f>
        <v>0</v>
      </c>
      <c r="X145" s="12">
        <f ca="1">INDEX(Q$9:Q$6003,UsefulSeries!$I140)</f>
        <v>0</v>
      </c>
      <c r="Y145" s="12">
        <f ca="1">INDEX(R$9:R$6003,UsefulSeries!$I140)</f>
        <v>6.7825910076679125E-2</v>
      </c>
      <c r="Z145" s="12">
        <f ca="1">INDEX(S$9:S$6003,UsefulSeries!$I140)</f>
        <v>0.47532517695170023</v>
      </c>
      <c r="AA145" s="12">
        <f ca="1">INDEX(T$9:T$6003,UsefulSeries!$I140)</f>
        <v>0</v>
      </c>
      <c r="AB145" s="12">
        <f ca="1">INDEX(U$9:U$6003,UsefulSeries!$I140)</f>
        <v>0</v>
      </c>
      <c r="AC145" s="12">
        <f>INDEX( K$9:K$6003,UsefulSeries!$I140)</f>
        <v>0</v>
      </c>
      <c r="AD145" s="12">
        <f>INDEX(L$9:L$6003,UsefulSeries!$I140)</f>
        <v>-4.4965592366428206E-2</v>
      </c>
      <c r="AE145" s="12"/>
      <c r="AF145" s="12"/>
      <c r="AG145" s="12"/>
      <c r="AH145" s="12"/>
      <c r="AI145" s="12"/>
      <c r="AJ145" s="12"/>
      <c r="AK145" s="12"/>
      <c r="AL145" s="12"/>
      <c r="AM145" s="12"/>
      <c r="AN145" s="12">
        <f t="shared" ca="1" si="27"/>
        <v>0</v>
      </c>
      <c r="AO145" s="12">
        <f t="shared" ca="1" si="28"/>
        <v>0</v>
      </c>
      <c r="AP145" s="12">
        <f t="shared" ca="1" si="29"/>
        <v>6.7825910076679125E-2</v>
      </c>
      <c r="AQ145" s="12">
        <f t="shared" ca="1" si="30"/>
        <v>0.47532517695170023</v>
      </c>
      <c r="AR145" s="12">
        <f t="shared" ca="1" si="31"/>
        <v>0</v>
      </c>
      <c r="AS145" s="12">
        <f t="shared" ca="1" si="32"/>
        <v>0</v>
      </c>
      <c r="AT145" s="12">
        <f t="shared" si="33"/>
        <v>0</v>
      </c>
      <c r="AU145" s="12">
        <f t="shared" si="34"/>
        <v>-4.4965592366428206E-2</v>
      </c>
      <c r="AV145" s="12"/>
      <c r="AW145" s="12">
        <f ca="1">INDEX(I$9:I$6003,UsefulSeries!$I140)</f>
        <v>0.11034521046198356</v>
      </c>
      <c r="AX145" s="12"/>
      <c r="AY145" s="12"/>
      <c r="AZ145" s="12">
        <f ca="1"/>
        <v>6.7825910076679138E-2</v>
      </c>
      <c r="BA145" s="12"/>
      <c r="BB145" s="12">
        <f t="shared" ca="1" si="35"/>
        <v>6.7825910076679138E-2</v>
      </c>
      <c r="BC145" s="12"/>
      <c r="BD145" s="38">
        <f ca="1"/>
        <v>0.11900944143505186</v>
      </c>
    </row>
    <row r="146" spans="1:56" x14ac:dyDescent="0.35">
      <c r="A146" s="12">
        <v>0</v>
      </c>
      <c r="B146" s="12">
        <v>0</v>
      </c>
      <c r="C146" s="12">
        <f ca="1">INDEX('Flow probs &amp; rates'!$M$5:$M$5999,UsefulSeries!$E142,0)*(1-INDEX('Flow probs &amp; rates'!$M$5:$M$5999,UsefulSeries!$E142,0))/INDEX('Flow probs &amp; rates'!$F$4:$F$5999,UsefulSeries!$E142,0)</f>
        <v>3.3079676965425011</v>
      </c>
      <c r="D146" s="12">
        <f ca="1">-INDEX('Flow probs &amp; rates'!$M$5:$M$5999,UsefulSeries!$E142,0)*(INDEX('Flow probs &amp; rates'!$O$5:$O$5999,UsefulSeries!$E142,0))/INDEX('Flow probs &amp; rates'!$F$4:$F$5999,UsefulSeries!$E142,0)</f>
        <v>-0.38490536802120756</v>
      </c>
      <c r="E146" s="12">
        <v>0</v>
      </c>
      <c r="F146" s="12">
        <v>0</v>
      </c>
      <c r="G146" s="12"/>
      <c r="H146" s="12"/>
      <c r="I146" s="12">
        <f ca="1">INDEX('Flow probs &amp; rates'!$M$5:$M$5999,UsefulSeries!$E142)</f>
        <v>0.19995992452396297</v>
      </c>
      <c r="J146" s="12"/>
      <c r="K146" s="12">
        <f>INDEX('Flow probs &amp; rates'!$F$4:$F$5999,UsefulSeries!$E142)</f>
        <v>4.8360796653347436E-2</v>
      </c>
      <c r="L146" s="12">
        <f>-INDEX('Flow probs &amp; rates'!$F$4:$F$5999,UsefulSeries!$E142)</f>
        <v>-4.8360796653347436E-2</v>
      </c>
      <c r="M146" s="12"/>
      <c r="N146" s="12">
        <f>INDEX('Flow probs &amp; rates'!$E$5:$E$5999,UsefulSeries!$G144)-INDEX('Flow probs &amp; rates'!$E$4:$E$5999,UsefulSeries!$G144)</f>
        <v>-2.1038389982408479E-4</v>
      </c>
      <c r="O146" s="12"/>
      <c r="P146" s="12">
        <f ca="1"/>
        <v>0</v>
      </c>
      <c r="Q146" s="12">
        <f ca="1"/>
        <v>0</v>
      </c>
      <c r="R146" s="12">
        <f ca="1"/>
        <v>0.3102601291773337</v>
      </c>
      <c r="S146" s="12">
        <f ca="1"/>
        <v>6.8407684151270867E-2</v>
      </c>
      <c r="T146" s="12">
        <f ca="1"/>
        <v>0</v>
      </c>
      <c r="U146" s="12">
        <f ca="1"/>
        <v>0</v>
      </c>
      <c r="V146" s="12"/>
      <c r="W146" s="12">
        <f ca="1">INDEX(P$10:P$6003,UsefulSeries!$I140)</f>
        <v>0</v>
      </c>
      <c r="X146" s="12">
        <f ca="1">INDEX(Q$10:Q$6003,UsefulSeries!$I140)</f>
        <v>0</v>
      </c>
      <c r="Y146" s="12">
        <f ca="1">INDEX(R$10:R$6003,UsefulSeries!$I140)</f>
        <v>0</v>
      </c>
      <c r="Z146" s="12">
        <f ca="1">INDEX(S$10:S$6003,UsefulSeries!$I140)</f>
        <v>0</v>
      </c>
      <c r="AA146" s="12">
        <f ca="1">INDEX(T$10:T$6003,UsefulSeries!$I140)</f>
        <v>17.845175252854233</v>
      </c>
      <c r="AB146" s="12">
        <f ca="1">INDEX(U$10:U$6003,UsefulSeries!$I140)</f>
        <v>0.353362563450835</v>
      </c>
      <c r="AC146" s="12">
        <f>INDEX( K$10:K$6003,UsefulSeries!$I140)</f>
        <v>0.33932106459417843</v>
      </c>
      <c r="AD146" s="12">
        <f>INDEX(L$10:L$6003,UsefulSeries!$I140)</f>
        <v>0</v>
      </c>
      <c r="AE146" s="12"/>
      <c r="AF146" s="12"/>
      <c r="AG146" s="12"/>
      <c r="AH146" s="12"/>
      <c r="AI146" s="12"/>
      <c r="AJ146" s="12"/>
      <c r="AK146" s="12"/>
      <c r="AL146" s="12"/>
      <c r="AM146" s="12"/>
      <c r="AN146" s="12">
        <f t="shared" ca="1" si="27"/>
        <v>0</v>
      </c>
      <c r="AO146" s="12">
        <f t="shared" ca="1" si="28"/>
        <v>0</v>
      </c>
      <c r="AP146" s="12">
        <f t="shared" ca="1" si="29"/>
        <v>0</v>
      </c>
      <c r="AQ146" s="12">
        <f t="shared" ca="1" si="30"/>
        <v>0</v>
      </c>
      <c r="AR146" s="12">
        <f t="shared" ca="1" si="31"/>
        <v>17.845175252854233</v>
      </c>
      <c r="AS146" s="12">
        <f t="shared" ca="1" si="32"/>
        <v>0.353362563450835</v>
      </c>
      <c r="AT146" s="12">
        <f t="shared" si="33"/>
        <v>0.33932106459417843</v>
      </c>
      <c r="AU146" s="12">
        <f t="shared" si="34"/>
        <v>0</v>
      </c>
      <c r="AV146" s="12"/>
      <c r="AW146" s="12">
        <f ca="1">INDEX(I$10:I$6003,UsefulSeries!$I140)</f>
        <v>1.9398850800622872E-2</v>
      </c>
      <c r="AX146" s="12"/>
      <c r="AY146" s="12"/>
      <c r="AZ146" s="12">
        <f ca="1"/>
        <v>0.353362563450835</v>
      </c>
      <c r="BA146" s="12"/>
      <c r="BB146" s="12">
        <f t="shared" ca="1" si="35"/>
        <v>0.353362563450835</v>
      </c>
      <c r="BC146" s="12"/>
      <c r="BD146" s="38">
        <f ca="1"/>
        <v>1.8120058218256813E-2</v>
      </c>
    </row>
    <row r="147" spans="1:56" x14ac:dyDescent="0.35">
      <c r="A147" s="12">
        <v>0</v>
      </c>
      <c r="B147" s="12">
        <v>0</v>
      </c>
      <c r="C147" s="12">
        <f ca="1">-INDEX('Flow probs &amp; rates'!$M$5:$M$5999,UsefulSeries!$E142,0)*(INDEX('Flow probs &amp; rates'!$O$5:$O$5999,UsefulSeries!$E142,0))/INDEX('Flow probs &amp; rates'!$F$4:$F$5999,UsefulSeries!$E142,0)</f>
        <v>-0.38490536802120756</v>
      </c>
      <c r="D147" s="12">
        <f ca="1">INDEX('Flow probs &amp; rates'!$O$5:$O$5999,UsefulSeries!$E142,0)*(1-INDEX('Flow probs &amp; rates'!$O$5:$O$5999,UsefulSeries!$E142,0))/INDEX('Flow probs &amp; rates'!$F$4:$F$5999,UsefulSeries!$E142,0)</f>
        <v>1.7457218539840085</v>
      </c>
      <c r="E147" s="12">
        <v>0</v>
      </c>
      <c r="F147" s="12">
        <v>0</v>
      </c>
      <c r="G147" s="12"/>
      <c r="H147" s="12"/>
      <c r="I147" s="12">
        <f ca="1">INDEX('Flow probs &amp; rates'!$O$5:$O$5999,UsefulSeries!$E142)</f>
        <v>9.309030435958561E-2</v>
      </c>
      <c r="J147" s="12"/>
      <c r="K147" s="12"/>
      <c r="L147" s="12">
        <f>-INDEX('Flow probs &amp; rates'!$F$4:$F$5999,UsefulSeries!$E142)</f>
        <v>-4.8360796653347436E-2</v>
      </c>
      <c r="M147" s="12"/>
      <c r="N147" s="12">
        <f>INDEX('Flow probs &amp; rates'!$F$5:$F$5999,UsefulSeries!$G144)-INDEX('Flow probs &amp; rates'!$F$4:$F$5999,UsefulSeries!$G144)</f>
        <v>3.171402539876092E-4</v>
      </c>
      <c r="O147" s="12"/>
      <c r="P147" s="12">
        <f ca="1"/>
        <v>0</v>
      </c>
      <c r="Q147" s="12">
        <f ca="1"/>
        <v>0</v>
      </c>
      <c r="R147" s="12">
        <f ca="1"/>
        <v>6.8407684151270853E-2</v>
      </c>
      <c r="S147" s="12">
        <f ca="1"/>
        <v>0.58791180422097478</v>
      </c>
      <c r="T147" s="12">
        <f ca="1"/>
        <v>0</v>
      </c>
      <c r="U147" s="12">
        <f ca="1"/>
        <v>0</v>
      </c>
      <c r="V147" s="12"/>
      <c r="W147" s="12">
        <f ca="1">INDEX(P$11:P$6003,UsefulSeries!$I140)</f>
        <v>0</v>
      </c>
      <c r="X147" s="12">
        <f ca="1">INDEX(Q$11:Q$6003,UsefulSeries!$I140)</f>
        <v>0</v>
      </c>
      <c r="Y147" s="12">
        <f ca="1">INDEX(R$11:R$6003,UsefulSeries!$I140)</f>
        <v>0</v>
      </c>
      <c r="Z147" s="12">
        <f ca="1">INDEX(S$11:S$6003,UsefulSeries!$I140)</f>
        <v>0</v>
      </c>
      <c r="AA147" s="12">
        <f ca="1">INDEX(T$11:T$6003,UsefulSeries!$I140)</f>
        <v>0.353362563450835</v>
      </c>
      <c r="AB147" s="12">
        <f ca="1">INDEX(U$11:U$6003,UsefulSeries!$I140)</f>
        <v>17.037493187824598</v>
      </c>
      <c r="AC147" s="12">
        <f>INDEX( K$11:K$6003,UsefulSeries!$I140)</f>
        <v>0</v>
      </c>
      <c r="AD147" s="12">
        <f>INDEX(L$11:L$6003,UsefulSeries!$I140)</f>
        <v>0.33932106459417843</v>
      </c>
      <c r="AE147" s="12"/>
      <c r="AF147" s="12"/>
      <c r="AG147" s="12"/>
      <c r="AH147" s="12"/>
      <c r="AI147" s="12"/>
      <c r="AJ147" s="12"/>
      <c r="AK147" s="12"/>
      <c r="AL147" s="12"/>
      <c r="AM147" s="12"/>
      <c r="AN147" s="12">
        <f t="shared" ca="1" si="27"/>
        <v>0</v>
      </c>
      <c r="AO147" s="12">
        <f t="shared" ca="1" si="28"/>
        <v>0</v>
      </c>
      <c r="AP147" s="12">
        <f t="shared" ca="1" si="29"/>
        <v>0</v>
      </c>
      <c r="AQ147" s="12">
        <f t="shared" ca="1" si="30"/>
        <v>0</v>
      </c>
      <c r="AR147" s="12">
        <f t="shared" ca="1" si="31"/>
        <v>0.353362563450835</v>
      </c>
      <c r="AS147" s="12">
        <f t="shared" ca="1" si="32"/>
        <v>17.037493187824598</v>
      </c>
      <c r="AT147" s="12">
        <f t="shared" si="33"/>
        <v>0</v>
      </c>
      <c r="AU147" s="12">
        <f t="shared" si="34"/>
        <v>0.33932106459417843</v>
      </c>
      <c r="AV147" s="12"/>
      <c r="AW147" s="12">
        <f ca="1">INDEX(I$11:I$6003,UsefulSeries!$I140)</f>
        <v>2.0337953006581356E-2</v>
      </c>
      <c r="AX147" s="12"/>
      <c r="AY147" s="12"/>
      <c r="AZ147" s="12">
        <f ca="1"/>
        <v>0.353362563450835</v>
      </c>
      <c r="BA147" s="12"/>
      <c r="BB147" s="12">
        <f t="shared" ca="1" si="35"/>
        <v>0.353362563450835</v>
      </c>
      <c r="BC147" s="12"/>
      <c r="BD147" s="38">
        <f ca="1"/>
        <v>1.8476858059488479E-2</v>
      </c>
    </row>
    <row r="148" spans="1:56" x14ac:dyDescent="0.35">
      <c r="A148" s="12">
        <v>0</v>
      </c>
      <c r="B148" s="12">
        <v>0</v>
      </c>
      <c r="C148" s="12">
        <v>0</v>
      </c>
      <c r="D148" s="12">
        <v>0</v>
      </c>
      <c r="E148" s="12">
        <f ca="1">INDEX('Flow probs &amp; rates'!$P$5:$P$5999,UsefulSeries!$E142,0)*(1-INDEX('Flow probs &amp; rates'!$P$5:$P$5999,UsefulSeries!$E142,0))/INDEX('Flow probs &amp; rates'!$G$4:$G$5999,UsefulSeries!$E142,0)</f>
        <v>5.2731522762230247E-2</v>
      </c>
      <c r="F148" s="12">
        <f ca="1">-INDEX('Flow probs &amp; rates'!$P$5:$P$5999,UsefulSeries!$E142,0)*(INDEX('Flow probs &amp; rates'!$Q$5:$Q$5999,UsefulSeries!$E142,0))/INDEX('Flow probs &amp; rates'!$G$4:$G$5999,UsefulSeries!$E142,0)</f>
        <v>-1.0286073583731993E-3</v>
      </c>
      <c r="G148" s="12"/>
      <c r="H148" s="12"/>
      <c r="I148" s="12">
        <f ca="1">INDEX('Flow probs &amp; rates'!$P$5:$P$5999,UsefulSeries!$E142)</f>
        <v>1.8099157279056213E-2</v>
      </c>
      <c r="J148" s="12"/>
      <c r="K148" s="12">
        <f>INDEX('Flow probs &amp; rates'!$G$4:$G$5999,UsefulSeries!$E142)</f>
        <v>0.33701999968742347</v>
      </c>
      <c r="L148" s="12"/>
      <c r="M148" s="12"/>
      <c r="N148" s="12">
        <f>INDEX('Flow probs &amp; rates'!$E$5:$E$5999,UsefulSeries!$G146)-INDEX('Flow probs &amp; rates'!$E$4:$E$5999,UsefulSeries!$G146)</f>
        <v>2.1399668872562616E-3</v>
      </c>
      <c r="O148" s="12"/>
      <c r="P148" s="12">
        <f ca="1"/>
        <v>0</v>
      </c>
      <c r="Q148" s="12">
        <f ca="1"/>
        <v>0</v>
      </c>
      <c r="R148" s="12">
        <f ca="1"/>
        <v>0</v>
      </c>
      <c r="S148" s="12">
        <f ca="1"/>
        <v>0</v>
      </c>
      <c r="T148" s="12">
        <f ca="1"/>
        <v>18.970817123813294</v>
      </c>
      <c r="U148" s="12">
        <f ca="1"/>
        <v>0.35006067138925812</v>
      </c>
      <c r="V148" s="12"/>
      <c r="W148" s="12"/>
      <c r="X148" s="12"/>
      <c r="Y148" s="12"/>
      <c r="Z148" s="12"/>
      <c r="AA148" s="12"/>
      <c r="AB148" s="12"/>
      <c r="AC148" s="12"/>
      <c r="AD148" s="12"/>
      <c r="AE148" s="12">
        <f t="array" ref="AE148:AJ149">TRANSPOSE(AC142:AD147)</f>
        <v>-0.61571334303939329</v>
      </c>
      <c r="AF148" s="12">
        <v>-0.61571334303939329</v>
      </c>
      <c r="AG148" s="12">
        <v>4.4965592366428206E-2</v>
      </c>
      <c r="AH148" s="12">
        <v>0</v>
      </c>
      <c r="AI148" s="12">
        <v>0.33932106459417843</v>
      </c>
      <c r="AJ148" s="12">
        <v>0</v>
      </c>
      <c r="AK148" s="12"/>
      <c r="AL148" s="12"/>
      <c r="AM148" s="12"/>
      <c r="AN148" s="12">
        <f t="shared" si="27"/>
        <v>-0.61571334303939329</v>
      </c>
      <c r="AO148" s="12">
        <f t="shared" si="28"/>
        <v>-0.61571334303939329</v>
      </c>
      <c r="AP148" s="12">
        <f t="shared" si="29"/>
        <v>4.4965592366428206E-2</v>
      </c>
      <c r="AQ148" s="12">
        <f t="shared" si="30"/>
        <v>0</v>
      </c>
      <c r="AR148" s="12">
        <f t="shared" si="31"/>
        <v>0.33932106459417843</v>
      </c>
      <c r="AS148" s="12">
        <f t="shared" si="32"/>
        <v>0</v>
      </c>
      <c r="AT148" s="12">
        <f t="shared" si="33"/>
        <v>0</v>
      </c>
      <c r="AU148" s="12">
        <f t="shared" si="34"/>
        <v>0</v>
      </c>
      <c r="AV148" s="12"/>
      <c r="AW148" s="12"/>
      <c r="AX148" s="12">
        <f>INDEX($N$6:$N$6003,UsefulSeries!$K140)</f>
        <v>-9.872081265654975E-4</v>
      </c>
      <c r="AY148" s="12"/>
      <c r="AZ148" s="12"/>
      <c r="BA148" s="12"/>
      <c r="BB148" s="12">
        <f t="shared" si="35"/>
        <v>-9.872081265654975E-4</v>
      </c>
      <c r="BC148" s="12"/>
      <c r="BD148" s="38">
        <f ca="1"/>
        <v>6.9190868105349176E-2</v>
      </c>
    </row>
    <row r="149" spans="1:56" x14ac:dyDescent="0.35">
      <c r="A149" s="12">
        <v>0</v>
      </c>
      <c r="B149" s="12">
        <v>0</v>
      </c>
      <c r="C149" s="12">
        <v>0</v>
      </c>
      <c r="D149" s="12">
        <v>0</v>
      </c>
      <c r="E149" s="12">
        <f ca="1">-INDEX('Flow probs &amp; rates'!$P$5:$P$5999,UsefulSeries!$E142,0)*(INDEX('Flow probs &amp; rates'!$Q$5:$Q$5999,UsefulSeries!$E142,0))/INDEX('Flow probs &amp; rates'!$G$4:$G$5999,UsefulSeries!$E142,0)</f>
        <v>-1.0286073583731993E-3</v>
      </c>
      <c r="F149" s="12">
        <f ca="1">INDEX('Flow probs &amp; rates'!$Q$5:$Q$5999,UsefulSeries!$E142,0)*(1-INDEX('Flow probs &amp; rates'!$Q$5:$Q$5999,UsefulSeries!$E142,0))/INDEX('Flow probs &amp; rates'!$G$4:$G$5999,UsefulSeries!$E142,0)</f>
        <v>5.5743257334406847E-2</v>
      </c>
      <c r="G149" s="12"/>
      <c r="H149" s="12"/>
      <c r="I149" s="12">
        <f ca="1">INDEX('Flow probs &amp; rates'!$Q$5:$Q$5999,UsefulSeries!$E142)</f>
        <v>1.9153447105438596E-2</v>
      </c>
      <c r="J149" s="12"/>
      <c r="K149" s="12"/>
      <c r="L149" s="12">
        <f>INDEX('Flow probs &amp; rates'!$G$4:$G$5999,UsefulSeries!$E142)</f>
        <v>0.33701999968742347</v>
      </c>
      <c r="M149" s="12"/>
      <c r="N149" s="12">
        <f>INDEX('Flow probs &amp; rates'!$F$5:$F$5999,UsefulSeries!$G146)-INDEX('Flow probs &amp; rates'!$F$4:$F$5999,UsefulSeries!$G146)</f>
        <v>-9.1693663890433236E-4</v>
      </c>
      <c r="O149" s="12"/>
      <c r="P149" s="12">
        <f ca="1"/>
        <v>0</v>
      </c>
      <c r="Q149" s="12">
        <f ca="1"/>
        <v>0</v>
      </c>
      <c r="R149" s="12">
        <f ca="1"/>
        <v>0</v>
      </c>
      <c r="S149" s="12">
        <f ca="1"/>
        <v>0</v>
      </c>
      <c r="T149" s="12">
        <f ca="1"/>
        <v>0.35006067138925812</v>
      </c>
      <c r="U149" s="12">
        <f ca="1"/>
        <v>17.945848929876007</v>
      </c>
      <c r="V149" s="12"/>
      <c r="W149" s="12"/>
      <c r="X149" s="12"/>
      <c r="Y149" s="12"/>
      <c r="Z149" s="12"/>
      <c r="AA149" s="12"/>
      <c r="AB149" s="12"/>
      <c r="AC149" s="12"/>
      <c r="AD149" s="12"/>
      <c r="AE149" s="12">
        <v>0.61571334303939329</v>
      </c>
      <c r="AF149" s="12">
        <v>0</v>
      </c>
      <c r="AG149" s="12">
        <v>-4.4965592366428206E-2</v>
      </c>
      <c r="AH149" s="12">
        <v>-4.4965592366428206E-2</v>
      </c>
      <c r="AI149" s="12">
        <v>0</v>
      </c>
      <c r="AJ149" s="12">
        <v>0.33932106459417843</v>
      </c>
      <c r="AK149" s="12"/>
      <c r="AL149" s="12"/>
      <c r="AM149" s="12"/>
      <c r="AN149" s="12">
        <f t="shared" si="27"/>
        <v>0.61571334303939329</v>
      </c>
      <c r="AO149" s="12">
        <f t="shared" si="28"/>
        <v>0</v>
      </c>
      <c r="AP149" s="12">
        <f t="shared" si="29"/>
        <v>-4.4965592366428206E-2</v>
      </c>
      <c r="AQ149" s="12">
        <f t="shared" si="30"/>
        <v>-4.4965592366428206E-2</v>
      </c>
      <c r="AR149" s="12">
        <f t="shared" si="31"/>
        <v>0</v>
      </c>
      <c r="AS149" s="12">
        <f t="shared" si="32"/>
        <v>0.33932106459417843</v>
      </c>
      <c r="AT149" s="12">
        <f t="shared" si="33"/>
        <v>0</v>
      </c>
      <c r="AU149" s="12">
        <f t="shared" si="34"/>
        <v>0</v>
      </c>
      <c r="AV149" s="12"/>
      <c r="AW149" s="12"/>
      <c r="AX149" s="12">
        <f>INDEX('Margin error adjustment'!N$7:N$6003,UsefulSeries!$K140)</f>
        <v>3.785965031588498E-4</v>
      </c>
      <c r="AY149" s="12"/>
      <c r="AZ149" s="12"/>
      <c r="BA149" s="12"/>
      <c r="BB149" s="12">
        <f t="shared" si="35"/>
        <v>3.785965031588498E-4</v>
      </c>
      <c r="BC149" s="12"/>
      <c r="BD149" s="38">
        <f ca="1"/>
        <v>9.477828895320578E-2</v>
      </c>
    </row>
    <row r="150" spans="1:56" x14ac:dyDescent="0.35">
      <c r="A150" s="12">
        <f ca="1">INDEX('Flow probs &amp; rates'!$K$5:$K$5999,UsefulSeries!$E148,0)*(1-INDEX('Flow probs &amp; rates'!$K$5:$K$5999,UsefulSeries!$E148,0))/INDEX('Flow probs &amp; rates'!$E$4:$E$5999,UsefulSeries!$E148,0)</f>
        <v>2.417801502799085E-2</v>
      </c>
      <c r="B150" s="12">
        <f ca="1">-INDEX('Flow probs &amp; rates'!$K$5:$K$5999,UsefulSeries!$E148,0)*(INDEX('Flow probs &amp; rates'!$L$5:$L$5999,UsefulSeries!$E148,0))/INDEX('Flow probs &amp; rates'!$E$4:$E$5999,UsefulSeries!$E148,0)</f>
        <v>-2.7588944774271766E-4</v>
      </c>
      <c r="C150" s="12">
        <v>0</v>
      </c>
      <c r="D150" s="12">
        <v>0</v>
      </c>
      <c r="E150" s="12">
        <v>0</v>
      </c>
      <c r="F150" s="12">
        <v>0</v>
      </c>
      <c r="G150" s="12"/>
      <c r="H150" s="12"/>
      <c r="I150" s="12">
        <f ca="1">INDEX('Flow probs &amp; rates'!$K$5:$K$5999,UsefulSeries!$E148)</f>
        <v>1.5049619451831359E-2</v>
      </c>
      <c r="J150" s="12"/>
      <c r="K150" s="12">
        <f>-INDEX('Flow probs &amp; rates'!$E$4:$E$5999,UsefulSeries!$E148)</f>
        <v>-0.61308293460094654</v>
      </c>
      <c r="L150" s="12">
        <f>INDEX('Flow probs &amp; rates'!$E$4:$E$5999,UsefulSeries!$E148)</f>
        <v>0.61308293460094654</v>
      </c>
      <c r="M150" s="12"/>
      <c r="N150" s="12">
        <f>INDEX('Flow probs &amp; rates'!$E$5:$E$5999,UsefulSeries!$G148)-INDEX('Flow probs &amp; rates'!$E$4:$E$5999,UsefulSeries!$G148)</f>
        <v>6.4671604290966744E-4</v>
      </c>
      <c r="O150" s="12"/>
      <c r="P150" s="12">
        <f t="array" aca="1" ref="P150:U155" ca="1">MINVERSE(A150:F155)</f>
        <v>41.367072877891964</v>
      </c>
      <c r="Q150" s="12">
        <f ca="1"/>
        <v>0.62963519295822923</v>
      </c>
      <c r="R150" s="12">
        <f ca="1"/>
        <v>0</v>
      </c>
      <c r="S150" s="12">
        <f ca="1"/>
        <v>0</v>
      </c>
      <c r="T150" s="12">
        <f ca="1"/>
        <v>0</v>
      </c>
      <c r="U150" s="12">
        <f ca="1"/>
        <v>0</v>
      </c>
      <c r="V150" s="12"/>
      <c r="W150" s="12">
        <f ca="1">INDEX(P$6:P$6003,UsefulSeries!$I148)</f>
        <v>39.355538151459967</v>
      </c>
      <c r="X150" s="12">
        <f ca="1">INDEX(Q$6:Q$6003,UsefulSeries!$I148)</f>
        <v>0.63198954724972078</v>
      </c>
      <c r="Y150" s="12">
        <f ca="1">INDEX(R$6:R$6003,UsefulSeries!$I148)</f>
        <v>0</v>
      </c>
      <c r="Z150" s="12">
        <f ca="1">INDEX(S$6:S$6003,UsefulSeries!$I148)</f>
        <v>0</v>
      </c>
      <c r="AA150" s="12">
        <f ca="1">INDEX(T$6:T$6003,UsefulSeries!$I148)</f>
        <v>0</v>
      </c>
      <c r="AB150" s="12">
        <f ca="1">INDEX(U$6:U$6003,UsefulSeries!$I148)</f>
        <v>0</v>
      </c>
      <c r="AC150" s="12">
        <f>INDEX( K$6:K$6003,UsefulSeries!$I148)</f>
        <v>-0.61472613491282779</v>
      </c>
      <c r="AD150" s="12">
        <f>INDEX(L$6:L$6003,UsefulSeries!$I148)</f>
        <v>0.61472613491282779</v>
      </c>
      <c r="AE150" s="12"/>
      <c r="AF150" s="12"/>
      <c r="AG150" s="12"/>
      <c r="AH150" s="12"/>
      <c r="AI150" s="12"/>
      <c r="AJ150" s="12"/>
      <c r="AK150" s="12"/>
      <c r="AL150" s="12"/>
      <c r="AM150" s="12"/>
      <c r="AN150" s="12">
        <f t="shared" ca="1" si="27"/>
        <v>39.355538151459967</v>
      </c>
      <c r="AO150" s="12">
        <f t="shared" ca="1" si="28"/>
        <v>0.63198954724972078</v>
      </c>
      <c r="AP150" s="12">
        <f t="shared" ca="1" si="29"/>
        <v>0</v>
      </c>
      <c r="AQ150" s="12">
        <f t="shared" ca="1" si="30"/>
        <v>0</v>
      </c>
      <c r="AR150" s="12">
        <f t="shared" ca="1" si="31"/>
        <v>0</v>
      </c>
      <c r="AS150" s="12">
        <f t="shared" ca="1" si="32"/>
        <v>0</v>
      </c>
      <c r="AT150" s="12">
        <f t="shared" si="33"/>
        <v>-0.61472613491282779</v>
      </c>
      <c r="AU150" s="12">
        <f t="shared" si="34"/>
        <v>0.61472613491282779</v>
      </c>
      <c r="AV150" s="12"/>
      <c r="AW150" s="12">
        <f ca="1">INDEX(I$6:I$6003,UsefulSeries!$I148)</f>
        <v>1.5874736615589802E-2</v>
      </c>
      <c r="AX150" s="12"/>
      <c r="AY150" s="12"/>
      <c r="AZ150" s="12">
        <f t="array" aca="1" ref="AZ150:AZ155" ca="1">MMULT(W150:AB155,AW150:AW155)</f>
        <v>0.63198954724972078</v>
      </c>
      <c r="BA150" s="12"/>
      <c r="BB150" s="12">
        <f t="shared" ca="1" si="35"/>
        <v>0.63198954724972078</v>
      </c>
      <c r="BC150" s="12"/>
      <c r="BD150" s="38">
        <f t="array" aca="1" ref="BD150:BD157" ca="1">MMULT(MINVERSE(AN150:AU157),BB150:BB157)</f>
        <v>1.4648511854051995E-2</v>
      </c>
    </row>
    <row r="151" spans="1:56" x14ac:dyDescent="0.35">
      <c r="A151" s="12">
        <f ca="1">-INDEX('Flow probs &amp; rates'!$K$5:$K$5999,UsefulSeries!$E148,0)*(INDEX('Flow probs &amp; rates'!$L$5:$L$5999,UsefulSeries!$E148,0))/INDEX('Flow probs &amp; rates'!$E$4:$E$5999,UsefulSeries!$E148,0)</f>
        <v>-2.7588944774271766E-4</v>
      </c>
      <c r="B151" s="12">
        <f ca="1">INDEX('Flow probs &amp; rates'!$L$5:$L$5999,UsefulSeries!$E148,0)*(1-INDEX('Flow probs &amp; rates'!$L$5:$L$5999,UsefulSeries!$E148,0))/INDEX('Flow probs &amp; rates'!$E$4:$E$5999,UsefulSeries!$E148,0)</f>
        <v>1.812595455059245E-2</v>
      </c>
      <c r="C151" s="12">
        <v>0</v>
      </c>
      <c r="D151" s="12">
        <v>0</v>
      </c>
      <c r="E151" s="12">
        <v>0</v>
      </c>
      <c r="F151" s="12">
        <v>0</v>
      </c>
      <c r="G151" s="12"/>
      <c r="H151" s="12"/>
      <c r="I151" s="12">
        <f ca="1">INDEX('Flow probs &amp; rates'!$L$5:$L$5999,UsefulSeries!$E148)</f>
        <v>1.1239029185349742E-2</v>
      </c>
      <c r="J151" s="12"/>
      <c r="K151" s="12">
        <f>-INDEX('Flow probs &amp; rates'!$E$4:$E$5999,UsefulSeries!$E148)</f>
        <v>-0.61308293460094654</v>
      </c>
      <c r="L151" s="12"/>
      <c r="M151" s="12"/>
      <c r="N151" s="12">
        <f>INDEX('Flow probs &amp; rates'!$F$5:$F$5999,UsefulSeries!$G148)-INDEX('Flow probs &amp; rates'!$F$4:$F$5999,UsefulSeries!$G148)</f>
        <v>-2.2729128978035695E-6</v>
      </c>
      <c r="O151" s="12"/>
      <c r="P151" s="12">
        <f ca="1"/>
        <v>0.62963519295822923</v>
      </c>
      <c r="Q151" s="12">
        <f ca="1"/>
        <v>55.179091777705793</v>
      </c>
      <c r="R151" s="12">
        <f ca="1"/>
        <v>0</v>
      </c>
      <c r="S151" s="12">
        <f ca="1"/>
        <v>0</v>
      </c>
      <c r="T151" s="12">
        <f ca="1"/>
        <v>0</v>
      </c>
      <c r="U151" s="12">
        <f ca="1"/>
        <v>0</v>
      </c>
      <c r="V151" s="12"/>
      <c r="W151" s="12">
        <f ca="1">INDEX(P$7:P$6003,UsefulSeries!$I148)</f>
        <v>0.63198954724972078</v>
      </c>
      <c r="X151" s="12">
        <f ca="1">INDEX(Q$7:Q$6003,UsefulSeries!$I148)</f>
        <v>54.360963002433337</v>
      </c>
      <c r="Y151" s="12">
        <f ca="1">INDEX(R$7:R$6003,UsefulSeries!$I148)</f>
        <v>0</v>
      </c>
      <c r="Z151" s="12">
        <f ca="1">INDEX(S$7:S$6003,UsefulSeries!$I148)</f>
        <v>0</v>
      </c>
      <c r="AA151" s="12">
        <f ca="1">INDEX(T$7:T$6003,UsefulSeries!$I148)</f>
        <v>0</v>
      </c>
      <c r="AB151" s="12">
        <f ca="1">INDEX(U$7:U$6003,UsefulSeries!$I148)</f>
        <v>0</v>
      </c>
      <c r="AC151" s="12">
        <f>INDEX( K$7:K$6003,UsefulSeries!$I148,1)</f>
        <v>-0.61472613491282779</v>
      </c>
      <c r="AD151" s="12">
        <f>INDEX(L$7:L$6003,UsefulSeries!$I148,1)</f>
        <v>0</v>
      </c>
      <c r="AE151" s="12"/>
      <c r="AF151" s="12"/>
      <c r="AG151" s="12"/>
      <c r="AH151" s="12"/>
      <c r="AI151" s="12"/>
      <c r="AJ151" s="12"/>
      <c r="AK151" s="12"/>
      <c r="AL151" s="12"/>
      <c r="AM151" s="12"/>
      <c r="AN151" s="12">
        <f t="shared" ca="1" si="27"/>
        <v>0.63198954724972078</v>
      </c>
      <c r="AO151" s="12">
        <f t="shared" ca="1" si="28"/>
        <v>54.360963002433337</v>
      </c>
      <c r="AP151" s="12">
        <f t="shared" ca="1" si="29"/>
        <v>0</v>
      </c>
      <c r="AQ151" s="12">
        <f t="shared" ca="1" si="30"/>
        <v>0</v>
      </c>
      <c r="AR151" s="12">
        <f t="shared" ca="1" si="31"/>
        <v>0</v>
      </c>
      <c r="AS151" s="12">
        <f t="shared" ca="1" si="32"/>
        <v>0</v>
      </c>
      <c r="AT151" s="12">
        <f t="shared" si="33"/>
        <v>-0.61472613491282779</v>
      </c>
      <c r="AU151" s="12">
        <f t="shared" si="34"/>
        <v>0</v>
      </c>
      <c r="AV151" s="12"/>
      <c r="AW151" s="12">
        <f ca="1">INDEX(I$7:I$6003,UsefulSeries!$I148)</f>
        <v>1.1441241017299221E-2</v>
      </c>
      <c r="AX151" s="12"/>
      <c r="AY151" s="12"/>
      <c r="AZ151" s="12">
        <f ca="1"/>
        <v>0.6319895472497209</v>
      </c>
      <c r="BA151" s="12"/>
      <c r="BB151" s="12">
        <f t="shared" ca="1" si="35"/>
        <v>0.6319895472497209</v>
      </c>
      <c r="BC151" s="12"/>
      <c r="BD151" s="38">
        <f ca="1"/>
        <v>1.0822792142943708E-2</v>
      </c>
    </row>
    <row r="152" spans="1:56" x14ac:dyDescent="0.35">
      <c r="A152" s="12">
        <v>0</v>
      </c>
      <c r="B152" s="12">
        <v>0</v>
      </c>
      <c r="C152" s="12">
        <f ca="1">INDEX('Flow probs &amp; rates'!$M$5:$M$5999,UsefulSeries!$E148,0)*(1-INDEX('Flow probs &amp; rates'!$M$5:$M$5999,UsefulSeries!$E148,0))/INDEX('Flow probs &amp; rates'!$F$4:$F$5999,UsefulSeries!$E148,0)</f>
        <v>3.2912513863239115</v>
      </c>
      <c r="D152" s="12">
        <f ca="1">-INDEX('Flow probs &amp; rates'!$M$5:$M$5999,UsefulSeries!$E148,0)*(INDEX('Flow probs &amp; rates'!$O$5:$O$5999,UsefulSeries!$E148,0))/INDEX('Flow probs &amp; rates'!$F$4:$F$5999,UsefulSeries!$E148,0)</f>
        <v>-0.39807538289130728</v>
      </c>
      <c r="E152" s="12">
        <v>0</v>
      </c>
      <c r="F152" s="12">
        <v>0</v>
      </c>
      <c r="G152" s="12"/>
      <c r="H152" s="12"/>
      <c r="I152" s="12">
        <f ca="1">INDEX('Flow probs &amp; rates'!$M$5:$M$5999,UsefulSeries!$E148)</f>
        <v>0.20335764715944937</v>
      </c>
      <c r="J152" s="12"/>
      <c r="K152" s="12">
        <f>INDEX('Flow probs &amp; rates'!$F$4:$F$5999,UsefulSeries!$E148)</f>
        <v>4.9222406764306205E-2</v>
      </c>
      <c r="L152" s="12">
        <f>-INDEX('Flow probs &amp; rates'!$F$4:$F$5999,UsefulSeries!$E148)</f>
        <v>-4.9222406764306205E-2</v>
      </c>
      <c r="M152" s="12"/>
      <c r="N152" s="12">
        <f>INDEX('Flow probs &amp; rates'!$E$5:$E$5999,UsefulSeries!$G150)-INDEX('Flow probs &amp; rates'!$E$4:$E$5999,UsefulSeries!$G150)</f>
        <v>9.3350050115459382E-5</v>
      </c>
      <c r="O152" s="12"/>
      <c r="P152" s="12">
        <f ca="1"/>
        <v>0</v>
      </c>
      <c r="Q152" s="12">
        <f ca="1"/>
        <v>0</v>
      </c>
      <c r="R152" s="12">
        <f ca="1"/>
        <v>0.31233719024215212</v>
      </c>
      <c r="S152" s="12">
        <f ca="1"/>
        <v>7.0288723160352506E-2</v>
      </c>
      <c r="T152" s="12">
        <f ca="1"/>
        <v>0</v>
      </c>
      <c r="U152" s="12">
        <f ca="1"/>
        <v>0</v>
      </c>
      <c r="V152" s="12"/>
      <c r="W152" s="12">
        <f ca="1">INDEX(P$8:P$6003,UsefulSeries!$I148)</f>
        <v>0</v>
      </c>
      <c r="X152" s="12">
        <f ca="1">INDEX(Q$8:Q$6003,UsefulSeries!$I148)</f>
        <v>0</v>
      </c>
      <c r="Y152" s="12">
        <f ca="1">INDEX(R$8:R$6003,UsefulSeries!$I148)</f>
        <v>0.27097312594486017</v>
      </c>
      <c r="Z152" s="12">
        <f ca="1">INDEX(S$8:S$6003,UsefulSeries!$I148)</f>
        <v>6.7719307172155935E-2</v>
      </c>
      <c r="AA152" s="12">
        <f ca="1">INDEX(T$8:T$6003,UsefulSeries!$I148)</f>
        <v>0</v>
      </c>
      <c r="AB152" s="12">
        <f ca="1">INDEX(U$8:U$6003,UsefulSeries!$I148)</f>
        <v>0</v>
      </c>
      <c r="AC152" s="12">
        <f>INDEX( K$8:K$6003,UsefulSeries!$I148)</f>
        <v>4.5344188869587056E-2</v>
      </c>
      <c r="AD152" s="12">
        <f>INDEX(L$8:L$6003,UsefulSeries!$I148)</f>
        <v>-4.5344188869587056E-2</v>
      </c>
      <c r="AE152" s="12"/>
      <c r="AF152" s="12"/>
      <c r="AG152" s="12"/>
      <c r="AH152" s="12"/>
      <c r="AI152" s="12"/>
      <c r="AJ152" s="12"/>
      <c r="AK152" s="12"/>
      <c r="AL152" s="12"/>
      <c r="AM152" s="12"/>
      <c r="AN152" s="12">
        <f t="shared" ca="1" si="27"/>
        <v>0</v>
      </c>
      <c r="AO152" s="12">
        <f t="shared" ca="1" si="28"/>
        <v>0</v>
      </c>
      <c r="AP152" s="12">
        <f t="shared" ca="1" si="29"/>
        <v>0.27097312594486017</v>
      </c>
      <c r="AQ152" s="12">
        <f t="shared" ca="1" si="30"/>
        <v>6.7719307172155935E-2</v>
      </c>
      <c r="AR152" s="12">
        <f t="shared" ca="1" si="31"/>
        <v>0</v>
      </c>
      <c r="AS152" s="12">
        <f t="shared" ca="1" si="32"/>
        <v>0</v>
      </c>
      <c r="AT152" s="12">
        <f t="shared" si="33"/>
        <v>4.5344188869587056E-2</v>
      </c>
      <c r="AU152" s="12">
        <f t="shared" si="34"/>
        <v>-4.5344188869587056E-2</v>
      </c>
      <c r="AV152" s="12"/>
      <c r="AW152" s="12">
        <f ca="1">INDEX(I$8:I$6003,UsefulSeries!$I148)</f>
        <v>0.22309144863002447</v>
      </c>
      <c r="AX152" s="12"/>
      <c r="AY152" s="12"/>
      <c r="AZ152" s="12">
        <f ca="1"/>
        <v>6.7719307172155935E-2</v>
      </c>
      <c r="BA152" s="12"/>
      <c r="BB152" s="12">
        <f t="shared" ca="1" si="35"/>
        <v>6.7719307172155935E-2</v>
      </c>
      <c r="BC152" s="12"/>
      <c r="BD152" s="38">
        <f ca="1"/>
        <v>0.23625297350295207</v>
      </c>
    </row>
    <row r="153" spans="1:56" x14ac:dyDescent="0.35">
      <c r="A153" s="12">
        <v>0</v>
      </c>
      <c r="B153" s="12">
        <v>0</v>
      </c>
      <c r="C153" s="12">
        <f ca="1">-INDEX('Flow probs &amp; rates'!$M$5:$M$5999,UsefulSeries!$E148,0)*(INDEX('Flow probs &amp; rates'!$O$5:$O$5999,UsefulSeries!$E148,0))/INDEX('Flow probs &amp; rates'!$F$4:$F$5999,UsefulSeries!$E148,0)</f>
        <v>-0.39807538289130728</v>
      </c>
      <c r="D153" s="12">
        <f ca="1">INDEX('Flow probs &amp; rates'!$O$5:$O$5999,UsefulSeries!$E148,0)*(1-INDEX('Flow probs &amp; rates'!$O$5:$O$5999,UsefulSeries!$E148,0))/INDEX('Flow probs &amp; rates'!$F$4:$F$5999,UsefulSeries!$E148,0)</f>
        <v>1.7689003442727531</v>
      </c>
      <c r="E153" s="12">
        <v>0</v>
      </c>
      <c r="F153" s="12">
        <v>0</v>
      </c>
      <c r="G153" s="12"/>
      <c r="H153" s="12"/>
      <c r="I153" s="12">
        <f ca="1">INDEX('Flow probs &amp; rates'!$O$5:$O$5999,UsefulSeries!$E148)</f>
        <v>9.6353536211841367E-2</v>
      </c>
      <c r="J153" s="12"/>
      <c r="K153" s="12"/>
      <c r="L153" s="12">
        <f>-INDEX('Flow probs &amp; rates'!$F$4:$F$5999,UsefulSeries!$E148)</f>
        <v>-4.9222406764306205E-2</v>
      </c>
      <c r="M153" s="12"/>
      <c r="N153" s="12">
        <f>INDEX('Flow probs &amp; rates'!$F$5:$F$5999,UsefulSeries!$G150)-INDEX('Flow probs &amp; rates'!$F$4:$F$5999,UsefulSeries!$G150)</f>
        <v>4.5182781406880729E-4</v>
      </c>
      <c r="O153" s="12"/>
      <c r="P153" s="12">
        <f ca="1"/>
        <v>0</v>
      </c>
      <c r="Q153" s="12">
        <f ca="1"/>
        <v>0</v>
      </c>
      <c r="R153" s="12">
        <f ca="1"/>
        <v>7.0288723160352506E-2</v>
      </c>
      <c r="S153" s="12">
        <f ca="1"/>
        <v>0.58114082781052956</v>
      </c>
      <c r="T153" s="12">
        <f ca="1"/>
        <v>0</v>
      </c>
      <c r="U153" s="12">
        <f ca="1"/>
        <v>0</v>
      </c>
      <c r="V153" s="12"/>
      <c r="W153" s="12">
        <f ca="1">INDEX(P$9:P$6003,UsefulSeries!$I148)</f>
        <v>0</v>
      </c>
      <c r="X153" s="12">
        <f ca="1">INDEX(Q$9:Q$6003,UsefulSeries!$I148)</f>
        <v>0</v>
      </c>
      <c r="Y153" s="12">
        <f ca="1">INDEX(R$9:R$6003,UsefulSeries!$I148)</f>
        <v>6.7719307172155935E-2</v>
      </c>
      <c r="Z153" s="12">
        <f ca="1">INDEX(S$9:S$6003,UsefulSeries!$I148)</f>
        <v>0.49023992895078683</v>
      </c>
      <c r="AA153" s="12">
        <f ca="1">INDEX(T$9:T$6003,UsefulSeries!$I148)</f>
        <v>0</v>
      </c>
      <c r="AB153" s="12">
        <f ca="1">INDEX(U$9:U$6003,UsefulSeries!$I148)</f>
        <v>0</v>
      </c>
      <c r="AC153" s="12">
        <f>INDEX( K$9:K$6003,UsefulSeries!$I148)</f>
        <v>0</v>
      </c>
      <c r="AD153" s="12">
        <f>INDEX(L$9:L$6003,UsefulSeries!$I148)</f>
        <v>-4.5344188869587056E-2</v>
      </c>
      <c r="AE153" s="12"/>
      <c r="AF153" s="12"/>
      <c r="AG153" s="12"/>
      <c r="AH153" s="12"/>
      <c r="AI153" s="12"/>
      <c r="AJ153" s="12"/>
      <c r="AK153" s="12"/>
      <c r="AL153" s="12"/>
      <c r="AM153" s="12"/>
      <c r="AN153" s="12">
        <f t="shared" ca="1" si="27"/>
        <v>0</v>
      </c>
      <c r="AO153" s="12">
        <f t="shared" ca="1" si="28"/>
        <v>0</v>
      </c>
      <c r="AP153" s="12">
        <f t="shared" ca="1" si="29"/>
        <v>6.7719307172155935E-2</v>
      </c>
      <c r="AQ153" s="12">
        <f t="shared" ca="1" si="30"/>
        <v>0.49023992895078683</v>
      </c>
      <c r="AR153" s="12">
        <f t="shared" ca="1" si="31"/>
        <v>0</v>
      </c>
      <c r="AS153" s="12">
        <f t="shared" ca="1" si="32"/>
        <v>0</v>
      </c>
      <c r="AT153" s="12">
        <f t="shared" si="33"/>
        <v>0</v>
      </c>
      <c r="AU153" s="12">
        <f t="shared" si="34"/>
        <v>-4.5344188869587056E-2</v>
      </c>
      <c r="AV153" s="12"/>
      <c r="AW153" s="12">
        <f ca="1">INDEX(I$9:I$6003,UsefulSeries!$I148)</f>
        <v>0.10731828585953376</v>
      </c>
      <c r="AX153" s="12"/>
      <c r="AY153" s="12"/>
      <c r="AZ153" s="12">
        <f ca="1"/>
        <v>6.7719307172155935E-2</v>
      </c>
      <c r="BA153" s="12"/>
      <c r="BB153" s="12">
        <f t="shared" ca="1" si="35"/>
        <v>6.7719307172155935E-2</v>
      </c>
      <c r="BC153" s="12"/>
      <c r="BD153" s="38">
        <f ca="1"/>
        <v>0.10764509873215444</v>
      </c>
    </row>
    <row r="154" spans="1:56" x14ac:dyDescent="0.35">
      <c r="A154" s="12">
        <v>0</v>
      </c>
      <c r="B154" s="12">
        <v>0</v>
      </c>
      <c r="C154" s="12">
        <v>0</v>
      </c>
      <c r="D154" s="12">
        <v>0</v>
      </c>
      <c r="E154" s="12">
        <f ca="1">INDEX('Flow probs &amp; rates'!$P$5:$P$5999,UsefulSeries!$E148,0)*(1-INDEX('Flow probs &amp; rates'!$P$5:$P$5999,UsefulSeries!$E148,0))/INDEX('Flow probs &amp; rates'!$G$4:$G$5999,UsefulSeries!$E148,0)</f>
        <v>5.5529146341430011E-2</v>
      </c>
      <c r="F154" s="12">
        <f ca="1">-INDEX('Flow probs &amp; rates'!$P$5:$P$5999,UsefulSeries!$E148,0)*(INDEX('Flow probs &amp; rates'!$Q$5:$Q$5999,UsefulSeries!$E148,0))/INDEX('Flow probs &amp; rates'!$G$4:$G$5999,UsefulSeries!$E148,0)</f>
        <v>-1.2151682552500938E-3</v>
      </c>
      <c r="G154" s="12"/>
      <c r="H154" s="12"/>
      <c r="I154" s="12">
        <f ca="1">INDEX('Flow probs &amp; rates'!$P$5:$P$5999,UsefulSeries!$E148)</f>
        <v>1.911736995192697E-2</v>
      </c>
      <c r="J154" s="12"/>
      <c r="K154" s="12">
        <f>INDEX('Flow probs &amp; rates'!$G$4:$G$5999,UsefulSeries!$E148)</f>
        <v>0.33769465863474724</v>
      </c>
      <c r="L154" s="12"/>
      <c r="M154" s="12"/>
      <c r="N154" s="12">
        <f>INDEX('Flow probs &amp; rates'!$E$5:$E$5999,UsefulSeries!$G152)-INDEX('Flow probs &amp; rates'!$E$4:$E$5999,UsefulSeries!$G152)</f>
        <v>6.9179636029081948E-4</v>
      </c>
      <c r="O154" s="12"/>
      <c r="P154" s="12">
        <f ca="1"/>
        <v>0</v>
      </c>
      <c r="Q154" s="12">
        <f ca="1"/>
        <v>0</v>
      </c>
      <c r="R154" s="12">
        <f ca="1"/>
        <v>0</v>
      </c>
      <c r="S154" s="12">
        <f ca="1"/>
        <v>0</v>
      </c>
      <c r="T154" s="12">
        <f ca="1"/>
        <v>18.016263159136088</v>
      </c>
      <c r="U154" s="12">
        <f ca="1"/>
        <v>0.3519788206563228</v>
      </c>
      <c r="V154" s="12"/>
      <c r="W154" s="12">
        <f ca="1">INDEX(P$10:P$6003,UsefulSeries!$I148)</f>
        <v>0</v>
      </c>
      <c r="X154" s="12">
        <f ca="1">INDEX(Q$10:Q$6003,UsefulSeries!$I148)</f>
        <v>0</v>
      </c>
      <c r="Y154" s="12">
        <f ca="1">INDEX(R$10:R$6003,UsefulSeries!$I148)</f>
        <v>0</v>
      </c>
      <c r="Z154" s="12">
        <f ca="1">INDEX(S$10:S$6003,UsefulSeries!$I148)</f>
        <v>0</v>
      </c>
      <c r="AA154" s="12">
        <f ca="1">INDEX(T$10:T$6003,UsefulSeries!$I148)</f>
        <v>18.641839896104109</v>
      </c>
      <c r="AB154" s="12">
        <f ca="1">INDEX(U$10:U$6003,UsefulSeries!$I148)</f>
        <v>0.35379551109295082</v>
      </c>
      <c r="AC154" s="12">
        <f>INDEX( K$10:K$6003,UsefulSeries!$I148)</f>
        <v>0.33992967621758513</v>
      </c>
      <c r="AD154" s="12">
        <f>INDEX(L$10:L$6003,UsefulSeries!$I148)</f>
        <v>0</v>
      </c>
      <c r="AE154" s="12"/>
      <c r="AF154" s="12"/>
      <c r="AG154" s="12"/>
      <c r="AH154" s="12"/>
      <c r="AI154" s="12"/>
      <c r="AJ154" s="12"/>
      <c r="AK154" s="12"/>
      <c r="AL154" s="12"/>
      <c r="AM154" s="12"/>
      <c r="AN154" s="12">
        <f t="shared" ca="1" si="27"/>
        <v>0</v>
      </c>
      <c r="AO154" s="12">
        <f t="shared" ca="1" si="28"/>
        <v>0</v>
      </c>
      <c r="AP154" s="12">
        <f t="shared" ca="1" si="29"/>
        <v>0</v>
      </c>
      <c r="AQ154" s="12">
        <f t="shared" ca="1" si="30"/>
        <v>0</v>
      </c>
      <c r="AR154" s="12">
        <f t="shared" ca="1" si="31"/>
        <v>18.641839896104109</v>
      </c>
      <c r="AS154" s="12">
        <f t="shared" ca="1" si="32"/>
        <v>0.35379551109295082</v>
      </c>
      <c r="AT154" s="12">
        <f t="shared" si="33"/>
        <v>0.33992967621758513</v>
      </c>
      <c r="AU154" s="12">
        <f t="shared" si="34"/>
        <v>0</v>
      </c>
      <c r="AV154" s="12"/>
      <c r="AW154" s="12">
        <f ca="1">INDEX(I$10:I$6003,UsefulSeries!$I148)</f>
        <v>1.8587535608574464E-2</v>
      </c>
      <c r="AX154" s="12"/>
      <c r="AY154" s="12"/>
      <c r="AZ154" s="12">
        <f ca="1"/>
        <v>0.35379551109295088</v>
      </c>
      <c r="BA154" s="12"/>
      <c r="BB154" s="12">
        <f t="shared" ca="1" si="35"/>
        <v>0.35379551109295088</v>
      </c>
      <c r="BC154" s="12"/>
      <c r="BD154" s="38">
        <f ca="1"/>
        <v>1.9617073931577023E-2</v>
      </c>
    </row>
    <row r="155" spans="1:56" x14ac:dyDescent="0.35">
      <c r="A155" s="12">
        <v>0</v>
      </c>
      <c r="B155" s="12">
        <v>0</v>
      </c>
      <c r="C155" s="12">
        <v>0</v>
      </c>
      <c r="D155" s="12">
        <v>0</v>
      </c>
      <c r="E155" s="12">
        <f ca="1">-INDEX('Flow probs &amp; rates'!$P$5:$P$5999,UsefulSeries!$E148,0)*(INDEX('Flow probs &amp; rates'!$Q$5:$Q$5999,UsefulSeries!$E148,0))/INDEX('Flow probs &amp; rates'!$G$4:$G$5999,UsefulSeries!$E148,0)</f>
        <v>-1.2151682552500938E-3</v>
      </c>
      <c r="F155" s="12">
        <f ca="1">INDEX('Flow probs &amp; rates'!$Q$5:$Q$5999,UsefulSeries!$E148,0)*(1-INDEX('Flow probs &amp; rates'!$Q$5:$Q$5999,UsefulSeries!$E148,0))/INDEX('Flow probs &amp; rates'!$G$4:$G$5999,UsefulSeries!$E148,0)</f>
        <v>6.2199171610357713E-2</v>
      </c>
      <c r="G155" s="12"/>
      <c r="H155" s="12"/>
      <c r="I155" s="12">
        <f ca="1">INDEX('Flow probs &amp; rates'!$Q$5:$Q$5999,UsefulSeries!$E148)</f>
        <v>2.1465077579832015E-2</v>
      </c>
      <c r="J155" s="12"/>
      <c r="K155" s="12"/>
      <c r="L155" s="12">
        <f>INDEX('Flow probs &amp; rates'!$G$4:$G$5999,UsefulSeries!$E148)</f>
        <v>0.33769465863474724</v>
      </c>
      <c r="M155" s="12"/>
      <c r="N155" s="12">
        <f>INDEX('Flow probs &amp; rates'!$F$5:$F$5999,UsefulSeries!$G152)-INDEX('Flow probs &amp; rates'!$F$4:$F$5999,UsefulSeries!$G152)</f>
        <v>7.1951850736245992E-6</v>
      </c>
      <c r="O155" s="12"/>
      <c r="P155" s="12">
        <f ca="1"/>
        <v>0</v>
      </c>
      <c r="Q155" s="12">
        <f ca="1"/>
        <v>0</v>
      </c>
      <c r="R155" s="12">
        <f ca="1"/>
        <v>0</v>
      </c>
      <c r="S155" s="12">
        <f ca="1"/>
        <v>0</v>
      </c>
      <c r="T155" s="12">
        <f ca="1"/>
        <v>0.3519788206563228</v>
      </c>
      <c r="U155" s="12">
        <f ca="1"/>
        <v>16.084261053450842</v>
      </c>
      <c r="V155" s="12"/>
      <c r="W155" s="12">
        <f ca="1">INDEX(P$11:P$6003,UsefulSeries!$I148)</f>
        <v>0</v>
      </c>
      <c r="X155" s="12">
        <f ca="1">INDEX(Q$11:Q$6003,UsefulSeries!$I148)</f>
        <v>0</v>
      </c>
      <c r="Y155" s="12">
        <f ca="1">INDEX(R$11:R$6003,UsefulSeries!$I148)</f>
        <v>0</v>
      </c>
      <c r="Z155" s="12">
        <f ca="1">INDEX(S$11:S$6003,UsefulSeries!$I148)</f>
        <v>0</v>
      </c>
      <c r="AA155" s="12">
        <f ca="1">INDEX(T$11:T$6003,UsefulSeries!$I148)</f>
        <v>0.35379551109295082</v>
      </c>
      <c r="AB155" s="12">
        <f ca="1">INDEX(U$11:U$6003,UsefulSeries!$I148)</f>
        <v>16.851929575965471</v>
      </c>
      <c r="AC155" s="12">
        <f>INDEX( K$11:K$6003,UsefulSeries!$I148)</f>
        <v>0</v>
      </c>
      <c r="AD155" s="12">
        <f>INDEX(L$11:L$6003,UsefulSeries!$I148)</f>
        <v>0.33992967621758513</v>
      </c>
      <c r="AE155" s="12"/>
      <c r="AF155" s="12"/>
      <c r="AG155" s="12"/>
      <c r="AH155" s="12"/>
      <c r="AI155" s="12"/>
      <c r="AJ155" s="12"/>
      <c r="AK155" s="12"/>
      <c r="AL155" s="12"/>
      <c r="AM155" s="12"/>
      <c r="AN155" s="12">
        <f t="shared" ca="1" si="27"/>
        <v>0</v>
      </c>
      <c r="AO155" s="12">
        <f t="shared" ca="1" si="28"/>
        <v>0</v>
      </c>
      <c r="AP155" s="12">
        <f t="shared" ca="1" si="29"/>
        <v>0</v>
      </c>
      <c r="AQ155" s="12">
        <f t="shared" ca="1" si="30"/>
        <v>0</v>
      </c>
      <c r="AR155" s="12">
        <f t="shared" ca="1" si="31"/>
        <v>0.35379551109295082</v>
      </c>
      <c r="AS155" s="12">
        <f t="shared" ca="1" si="32"/>
        <v>16.851929575965471</v>
      </c>
      <c r="AT155" s="12">
        <f t="shared" si="33"/>
        <v>0</v>
      </c>
      <c r="AU155" s="12">
        <f t="shared" si="34"/>
        <v>0.33992967621758513</v>
      </c>
      <c r="AV155" s="12"/>
      <c r="AW155" s="12">
        <f ca="1">INDEX(I$11:I$6003,UsefulSeries!$I148)</f>
        <v>2.0604128617269284E-2</v>
      </c>
      <c r="AX155" s="12"/>
      <c r="AY155" s="12"/>
      <c r="AZ155" s="12">
        <f ca="1"/>
        <v>0.35379551109295082</v>
      </c>
      <c r="BA155" s="12"/>
      <c r="BB155" s="12">
        <f t="shared" ca="1" si="35"/>
        <v>0.35379551109295082</v>
      </c>
      <c r="BC155" s="12"/>
      <c r="BD155" s="38">
        <f ca="1"/>
        <v>2.0114747106559024E-2</v>
      </c>
    </row>
    <row r="156" spans="1:56" x14ac:dyDescent="0.35">
      <c r="A156" s="12">
        <f ca="1">INDEX('Flow probs &amp; rates'!$K$5:$K$5999,UsefulSeries!$E154,0)*(1-INDEX('Flow probs &amp; rates'!$K$5:$K$5999,UsefulSeries!$E154,0))/INDEX('Flow probs &amp; rates'!$E$4:$E$5999,UsefulSeries!$E154,0)</f>
        <v>2.5479355120176853E-2</v>
      </c>
      <c r="B156" s="12">
        <f ca="1">-INDEX('Flow probs &amp; rates'!$K$5:$K$5999,UsefulSeries!$E154,0)*(INDEX('Flow probs &amp; rates'!$L$5:$L$5999,UsefulSeries!$E154,0))/INDEX('Flow probs &amp; rates'!$E$4:$E$5999,UsefulSeries!$E154,0)</f>
        <v>-2.9123077351651079E-4</v>
      </c>
      <c r="C156" s="12">
        <v>0</v>
      </c>
      <c r="D156" s="12">
        <v>0</v>
      </c>
      <c r="E156" s="12">
        <v>0</v>
      </c>
      <c r="F156" s="12">
        <v>0</v>
      </c>
      <c r="G156" s="12"/>
      <c r="H156" s="12"/>
      <c r="I156" s="12">
        <f ca="1">INDEX('Flow probs &amp; rates'!$K$5:$K$5999,UsefulSeries!$E154)</f>
        <v>1.5914941366472139E-2</v>
      </c>
      <c r="J156" s="12"/>
      <c r="K156" s="12">
        <f>-INDEX('Flow probs &amp; rates'!$E$4:$E$5999,UsefulSeries!$E154)</f>
        <v>-0.61468023558302631</v>
      </c>
      <c r="L156" s="12">
        <f>INDEX('Flow probs &amp; rates'!$E$4:$E$5999,UsefulSeries!$E154)</f>
        <v>0.61468023558302631</v>
      </c>
      <c r="M156" s="12"/>
      <c r="N156" s="12">
        <f>INDEX('Flow probs &amp; rates'!$E$5:$E$5999,UsefulSeries!$G154)-INDEX('Flow probs &amp; rates'!$E$4:$E$5999,UsefulSeries!$G154)</f>
        <v>1.2167464080046209E-3</v>
      </c>
      <c r="O156" s="12"/>
      <c r="P156" s="12">
        <f t="array" aca="1" ref="P156:U161" ca="1">MINVERSE(A156:F161)</f>
        <v>39.254683151254419</v>
      </c>
      <c r="Q156" s="12">
        <f ca="1"/>
        <v>0.63184305220337988</v>
      </c>
      <c r="R156" s="12">
        <f ca="1"/>
        <v>0</v>
      </c>
      <c r="S156" s="12">
        <f ca="1"/>
        <v>0</v>
      </c>
      <c r="T156" s="12">
        <f ca="1"/>
        <v>0</v>
      </c>
      <c r="U156" s="12">
        <f ca="1"/>
        <v>0</v>
      </c>
      <c r="V156" s="12"/>
      <c r="W156" s="12"/>
      <c r="X156" s="12"/>
      <c r="Y156" s="12"/>
      <c r="Z156" s="12"/>
      <c r="AA156" s="12"/>
      <c r="AB156" s="12"/>
      <c r="AC156" s="12"/>
      <c r="AD156" s="12"/>
      <c r="AE156" s="12">
        <f t="array" ref="AE156:AJ157">TRANSPOSE(AC150:AD155)</f>
        <v>-0.61472613491282779</v>
      </c>
      <c r="AF156" s="12">
        <v>-0.61472613491282779</v>
      </c>
      <c r="AG156" s="12">
        <v>4.5344188869587056E-2</v>
      </c>
      <c r="AH156" s="12">
        <v>0</v>
      </c>
      <c r="AI156" s="12">
        <v>0.33992967621758513</v>
      </c>
      <c r="AJ156" s="12">
        <v>0</v>
      </c>
      <c r="AK156" s="12"/>
      <c r="AL156" s="12"/>
      <c r="AM156" s="12"/>
      <c r="AN156" s="12">
        <f t="shared" si="27"/>
        <v>-0.61472613491282779</v>
      </c>
      <c r="AO156" s="12">
        <f t="shared" si="28"/>
        <v>-0.61472613491282779</v>
      </c>
      <c r="AP156" s="12">
        <f t="shared" si="29"/>
        <v>4.5344188869587056E-2</v>
      </c>
      <c r="AQ156" s="12">
        <f t="shared" si="30"/>
        <v>0</v>
      </c>
      <c r="AR156" s="12">
        <f t="shared" si="31"/>
        <v>0.33992967621758513</v>
      </c>
      <c r="AS156" s="12">
        <f t="shared" si="32"/>
        <v>0</v>
      </c>
      <c r="AT156" s="12">
        <f t="shared" si="33"/>
        <v>0</v>
      </c>
      <c r="AU156" s="12">
        <f t="shared" si="34"/>
        <v>0</v>
      </c>
      <c r="AV156" s="12"/>
      <c r="AW156" s="12"/>
      <c r="AX156" s="12">
        <f>INDEX($N$6:$N$6003,UsefulSeries!$K148)</f>
        <v>1.7232487841539745E-3</v>
      </c>
      <c r="AY156" s="12"/>
      <c r="AZ156" s="12"/>
      <c r="BA156" s="12"/>
      <c r="BB156" s="12">
        <f t="shared" si="35"/>
        <v>1.7232487841539745E-3</v>
      </c>
      <c r="BC156" s="12"/>
      <c r="BD156" s="38">
        <f ca="1"/>
        <v>-5.5950830225372838E-2</v>
      </c>
    </row>
    <row r="157" spans="1:56" x14ac:dyDescent="0.35">
      <c r="A157" s="12">
        <f ca="1">-INDEX('Flow probs &amp; rates'!$K$5:$K$5999,UsefulSeries!$E154,0)*(INDEX('Flow probs &amp; rates'!$L$5:$L$5999,UsefulSeries!$E154,0))/INDEX('Flow probs &amp; rates'!$E$4:$E$5999,UsefulSeries!$E154,0)</f>
        <v>-2.9123077351651079E-4</v>
      </c>
      <c r="B157" s="12">
        <f ca="1">INDEX('Flow probs &amp; rates'!$L$5:$L$5999,UsefulSeries!$E154,0)*(1-INDEX('Flow probs &amp; rates'!$L$5:$L$5999,UsefulSeries!$E154,0))/INDEX('Flow probs &amp; rates'!$E$4:$E$5999,UsefulSeries!$E154,0)</f>
        <v>1.8093372552596396E-2</v>
      </c>
      <c r="C157" s="12">
        <v>0</v>
      </c>
      <c r="D157" s="12">
        <v>0</v>
      </c>
      <c r="E157" s="12">
        <v>0</v>
      </c>
      <c r="F157" s="12">
        <v>0</v>
      </c>
      <c r="G157" s="12"/>
      <c r="H157" s="12"/>
      <c r="I157" s="12">
        <f ca="1">INDEX('Flow probs &amp; rates'!$L$5:$L$5999,UsefulSeries!$E154)</f>
        <v>1.1248159597451146E-2</v>
      </c>
      <c r="J157" s="12"/>
      <c r="K157" s="12">
        <f>-INDEX('Flow probs &amp; rates'!$E$4:$E$5999,UsefulSeries!$E154)</f>
        <v>-0.61468023558302631</v>
      </c>
      <c r="L157" s="12"/>
      <c r="M157" s="12"/>
      <c r="N157" s="12">
        <f>INDEX('Flow probs &amp; rates'!$F$5:$F$5999,UsefulSeries!$G154)-INDEX('Flow probs &amp; rates'!$F$4:$F$5999,UsefulSeries!$G154)</f>
        <v>-1.6697104654748579E-3</v>
      </c>
      <c r="O157" s="12"/>
      <c r="P157" s="12">
        <f ca="1"/>
        <v>0.63184305220337988</v>
      </c>
      <c r="Q157" s="12">
        <f ca="1"/>
        <v>55.279026020901114</v>
      </c>
      <c r="R157" s="12">
        <f ca="1"/>
        <v>0</v>
      </c>
      <c r="S157" s="12">
        <f ca="1"/>
        <v>0</v>
      </c>
      <c r="T157" s="12">
        <f ca="1"/>
        <v>0</v>
      </c>
      <c r="U157" s="12">
        <f ca="1"/>
        <v>0</v>
      </c>
      <c r="V157" s="12"/>
      <c r="W157" s="12"/>
      <c r="X157" s="12"/>
      <c r="Y157" s="12"/>
      <c r="Z157" s="12"/>
      <c r="AA157" s="12"/>
      <c r="AB157" s="12"/>
      <c r="AC157" s="12"/>
      <c r="AD157" s="12"/>
      <c r="AE157" s="12">
        <v>0.61472613491282779</v>
      </c>
      <c r="AF157" s="12">
        <v>0</v>
      </c>
      <c r="AG157" s="12">
        <v>-4.5344188869587056E-2</v>
      </c>
      <c r="AH157" s="12">
        <v>-4.5344188869587056E-2</v>
      </c>
      <c r="AI157" s="12">
        <v>0</v>
      </c>
      <c r="AJ157" s="12">
        <v>0.33992967621758513</v>
      </c>
      <c r="AK157" s="12"/>
      <c r="AL157" s="12"/>
      <c r="AM157" s="12"/>
      <c r="AN157" s="12">
        <f t="shared" si="27"/>
        <v>0.61472613491282779</v>
      </c>
      <c r="AO157" s="12">
        <f t="shared" si="28"/>
        <v>0</v>
      </c>
      <c r="AP157" s="12">
        <f t="shared" si="29"/>
        <v>-4.5344188869587056E-2</v>
      </c>
      <c r="AQ157" s="12">
        <f t="shared" si="30"/>
        <v>-4.5344188869587056E-2</v>
      </c>
      <c r="AR157" s="12">
        <f t="shared" si="31"/>
        <v>0</v>
      </c>
      <c r="AS157" s="12">
        <f t="shared" si="32"/>
        <v>0.33992967621758513</v>
      </c>
      <c r="AT157" s="12">
        <f t="shared" si="33"/>
        <v>0</v>
      </c>
      <c r="AU157" s="12">
        <f t="shared" si="34"/>
        <v>0</v>
      </c>
      <c r="AV157" s="12"/>
      <c r="AW157" s="12"/>
      <c r="AX157" s="12">
        <f>INDEX('Margin error adjustment'!N$7:N$6003,UsefulSeries!$K148)</f>
        <v>2.4864340608177909E-4</v>
      </c>
      <c r="AY157" s="12"/>
      <c r="AZ157" s="12"/>
      <c r="BA157" s="12"/>
      <c r="BB157" s="12">
        <f t="shared" si="35"/>
        <v>2.4864340608177909E-4</v>
      </c>
      <c r="BC157" s="12"/>
      <c r="BD157" s="38">
        <f ca="1"/>
        <v>2.3189433781729683E-2</v>
      </c>
    </row>
    <row r="158" spans="1:56" x14ac:dyDescent="0.35">
      <c r="A158" s="12">
        <v>0</v>
      </c>
      <c r="B158" s="12">
        <v>0</v>
      </c>
      <c r="C158" s="12">
        <f ca="1">INDEX('Flow probs &amp; rates'!$M$5:$M$5999,UsefulSeries!$E154,0)*(1-INDEX('Flow probs &amp; rates'!$M$5:$M$5999,UsefulSeries!$E154,0))/INDEX('Flow probs &amp; rates'!$F$4:$F$5999,UsefulSeries!$E154,0)</f>
        <v>3.3082037525024903</v>
      </c>
      <c r="D158" s="12">
        <f ca="1">-INDEX('Flow probs &amp; rates'!$M$5:$M$5999,UsefulSeries!$E154,0)*(INDEX('Flow probs &amp; rates'!$O$5:$O$5999,UsefulSeries!$E154,0))/INDEX('Flow probs &amp; rates'!$F$4:$F$5999,UsefulSeries!$E154,0)</f>
        <v>-0.39418391841848244</v>
      </c>
      <c r="E158" s="12">
        <v>0</v>
      </c>
      <c r="F158" s="12">
        <v>0</v>
      </c>
      <c r="G158" s="12"/>
      <c r="H158" s="12"/>
      <c r="I158" s="12">
        <f ca="1">INDEX('Flow probs &amp; rates'!$M$5:$M$5999,UsefulSeries!$E154)</f>
        <v>0.20474579462505821</v>
      </c>
      <c r="J158" s="12"/>
      <c r="K158" s="12">
        <f>INDEX('Flow probs &amp; rates'!$F$4:$F$5999,UsefulSeries!$E154)</f>
        <v>4.9218538636032552E-2</v>
      </c>
      <c r="L158" s="12">
        <f>-INDEX('Flow probs &amp; rates'!$F$4:$F$5999,UsefulSeries!$E154)</f>
        <v>-4.9218538636032552E-2</v>
      </c>
      <c r="M158" s="12"/>
      <c r="N158" s="12">
        <f>INDEX('Flow probs &amp; rates'!$E$5:$E$5999,UsefulSeries!$G156)-INDEX('Flow probs &amp; rates'!$E$4:$E$5999,UsefulSeries!$G156)</f>
        <v>1.1466050136006434E-3</v>
      </c>
      <c r="O158" s="12"/>
      <c r="P158" s="12">
        <f ca="1"/>
        <v>0</v>
      </c>
      <c r="Q158" s="12">
        <f ca="1"/>
        <v>0</v>
      </c>
      <c r="R158" s="12">
        <f ca="1"/>
        <v>0.31065084062994136</v>
      </c>
      <c r="S158" s="12">
        <f ca="1"/>
        <v>7.026232019090492E-2</v>
      </c>
      <c r="T158" s="12">
        <f ca="1"/>
        <v>0</v>
      </c>
      <c r="U158" s="12">
        <f ca="1"/>
        <v>0</v>
      </c>
      <c r="V158" s="12"/>
      <c r="W158" s="12">
        <f ca="1">INDEX(P$6:P$6003,UsefulSeries!$I156)</f>
        <v>39.456078104675989</v>
      </c>
      <c r="X158" s="12">
        <f ca="1">INDEX(Q$6:Q$6003,UsefulSeries!$I156)</f>
        <v>0.63384428811532023</v>
      </c>
      <c r="Y158" s="12">
        <f ca="1">INDEX(R$6:R$6003,UsefulSeries!$I156)</f>
        <v>0</v>
      </c>
      <c r="Z158" s="12">
        <f ca="1">INDEX(S$6:S$6003,UsefulSeries!$I156)</f>
        <v>0</v>
      </c>
      <c r="AA158" s="12">
        <f ca="1">INDEX(T$6:T$6003,UsefulSeries!$I156)</f>
        <v>0</v>
      </c>
      <c r="AB158" s="12">
        <f ca="1">INDEX(U$6:U$6003,UsefulSeries!$I156)</f>
        <v>0</v>
      </c>
      <c r="AC158" s="12">
        <f>INDEX( K$6:K$6003,UsefulSeries!$I156)</f>
        <v>-0.61644938369698177</v>
      </c>
      <c r="AD158" s="12">
        <f>INDEX(L$6:L$6003,UsefulSeries!$I156)</f>
        <v>0.61644938369698177</v>
      </c>
      <c r="AE158" s="12"/>
      <c r="AF158" s="12"/>
      <c r="AG158" s="12"/>
      <c r="AH158" s="12"/>
      <c r="AI158" s="12"/>
      <c r="AJ158" s="12"/>
      <c r="AK158" s="12"/>
      <c r="AL158" s="12"/>
      <c r="AM158" s="12"/>
      <c r="AN158" s="12">
        <f t="shared" ca="1" si="27"/>
        <v>39.456078104675989</v>
      </c>
      <c r="AO158" s="12">
        <f t="shared" ca="1" si="28"/>
        <v>0.63384428811532023</v>
      </c>
      <c r="AP158" s="12">
        <f t="shared" ca="1" si="29"/>
        <v>0</v>
      </c>
      <c r="AQ158" s="12">
        <f t="shared" ca="1" si="30"/>
        <v>0</v>
      </c>
      <c r="AR158" s="12">
        <f t="shared" ca="1" si="31"/>
        <v>0</v>
      </c>
      <c r="AS158" s="12">
        <f t="shared" ca="1" si="32"/>
        <v>0</v>
      </c>
      <c r="AT158" s="12">
        <f t="shared" si="33"/>
        <v>-0.61644938369698177</v>
      </c>
      <c r="AU158" s="12">
        <f t="shared" si="34"/>
        <v>0.61644938369698177</v>
      </c>
      <c r="AV158" s="12"/>
      <c r="AW158" s="12">
        <f ca="1">INDEX(I$6:I$6003,UsefulSeries!$I156)</f>
        <v>1.587877159799132E-2</v>
      </c>
      <c r="AX158" s="12"/>
      <c r="AY158" s="12"/>
      <c r="AZ158" s="12">
        <f t="array" aca="1" ref="AZ158:AZ163" ca="1">MMULT(W158:AB163,AW158:AW163)</f>
        <v>0.63384428811532012</v>
      </c>
      <c r="BA158" s="12"/>
      <c r="BB158" s="12">
        <f t="shared" ca="1" si="35"/>
        <v>0.63384428811532012</v>
      </c>
      <c r="BC158" s="12"/>
      <c r="BD158" s="38">
        <f t="array" aca="1" ref="BD158:BD165" ca="1">MMULT(MINVERSE(AN158:AU165),BB158:BB165)</f>
        <v>1.5049524558215843E-2</v>
      </c>
    </row>
    <row r="159" spans="1:56" x14ac:dyDescent="0.35">
      <c r="A159" s="12">
        <v>0</v>
      </c>
      <c r="B159" s="12">
        <v>0</v>
      </c>
      <c r="C159" s="12">
        <f ca="1">-INDEX('Flow probs &amp; rates'!$M$5:$M$5999,UsefulSeries!$E154,0)*(INDEX('Flow probs &amp; rates'!$O$5:$O$5999,UsefulSeries!$E154,0))/INDEX('Flow probs &amp; rates'!$F$4:$F$5999,UsefulSeries!$E154,0)</f>
        <v>-0.39418391841848244</v>
      </c>
      <c r="D159" s="12">
        <f ca="1">INDEX('Flow probs &amp; rates'!$O$5:$O$5999,UsefulSeries!$E154,0)*(1-INDEX('Flow probs &amp; rates'!$O$5:$O$5999,UsefulSeries!$E154,0))/INDEX('Flow probs &amp; rates'!$F$4:$F$5999,UsefulSeries!$E154,0)</f>
        <v>1.742805607426507</v>
      </c>
      <c r="E159" s="12">
        <v>0</v>
      </c>
      <c r="F159" s="12">
        <v>0</v>
      </c>
      <c r="G159" s="12"/>
      <c r="H159" s="12"/>
      <c r="I159" s="12">
        <f ca="1">INDEX('Flow probs &amp; rates'!$O$5:$O$5999,UsefulSeries!$E154)</f>
        <v>9.4757288929480821E-2</v>
      </c>
      <c r="J159" s="12"/>
      <c r="K159" s="12"/>
      <c r="L159" s="12">
        <f>-INDEX('Flow probs &amp; rates'!$F$4:$F$5999,UsefulSeries!$E154)</f>
        <v>-4.9218538636032552E-2</v>
      </c>
      <c r="M159" s="12"/>
      <c r="N159" s="12">
        <f>INDEX('Flow probs &amp; rates'!$F$5:$F$5999,UsefulSeries!$G156)-INDEX('Flow probs &amp; rates'!$F$4:$F$5999,UsefulSeries!$G156)</f>
        <v>1.1740289054796016E-3</v>
      </c>
      <c r="O159" s="12"/>
      <c r="P159" s="12">
        <f ca="1"/>
        <v>0</v>
      </c>
      <c r="Q159" s="12">
        <f ca="1"/>
        <v>0</v>
      </c>
      <c r="R159" s="12">
        <f ca="1"/>
        <v>7.026232019090492E-2</v>
      </c>
      <c r="S159" s="12">
        <f ca="1"/>
        <v>0.58967923462649419</v>
      </c>
      <c r="T159" s="12">
        <f ca="1"/>
        <v>0</v>
      </c>
      <c r="U159" s="12">
        <f ca="1"/>
        <v>0</v>
      </c>
      <c r="V159" s="12"/>
      <c r="W159" s="12">
        <f ca="1">INDEX(P$7:P$6003,UsefulSeries!$I156)</f>
        <v>0.63384428811532023</v>
      </c>
      <c r="X159" s="12">
        <f ca="1">INDEX(Q$7:Q$6003,UsefulSeries!$I156)</f>
        <v>53.938121899215005</v>
      </c>
      <c r="Y159" s="12">
        <f ca="1">INDEX(R$7:R$6003,UsefulSeries!$I156)</f>
        <v>0</v>
      </c>
      <c r="Z159" s="12">
        <f ca="1">INDEX(S$7:S$6003,UsefulSeries!$I156)</f>
        <v>0</v>
      </c>
      <c r="AA159" s="12">
        <f ca="1">INDEX(T$7:T$6003,UsefulSeries!$I156)</f>
        <v>0</v>
      </c>
      <c r="AB159" s="12">
        <f ca="1">INDEX(U$7:U$6003,UsefulSeries!$I156)</f>
        <v>0</v>
      </c>
      <c r="AC159" s="12">
        <f>INDEX( K$7:K$6003,UsefulSeries!$I156,1)</f>
        <v>-0.61644938369698177</v>
      </c>
      <c r="AD159" s="12">
        <f>INDEX(L$7:L$6003,UsefulSeries!$I156,1)</f>
        <v>0</v>
      </c>
      <c r="AE159" s="12"/>
      <c r="AF159" s="12"/>
      <c r="AG159" s="12"/>
      <c r="AH159" s="12"/>
      <c r="AI159" s="12"/>
      <c r="AJ159" s="12"/>
      <c r="AK159" s="12"/>
      <c r="AL159" s="12"/>
      <c r="AM159" s="12"/>
      <c r="AN159" s="12">
        <f t="shared" ref="AN159:AN222" ca="1" si="36">W159+AE159</f>
        <v>0.63384428811532023</v>
      </c>
      <c r="AO159" s="12">
        <f t="shared" ref="AO159:AO222" ca="1" si="37">X159+AF159</f>
        <v>53.938121899215005</v>
      </c>
      <c r="AP159" s="12">
        <f t="shared" ref="AP159:AP222" ca="1" si="38">Y159+AG159</f>
        <v>0</v>
      </c>
      <c r="AQ159" s="12">
        <f t="shared" ref="AQ159:AQ222" ca="1" si="39">Z159+AH159</f>
        <v>0</v>
      </c>
      <c r="AR159" s="12">
        <f t="shared" ref="AR159:AR222" ca="1" si="40">AA159+AI159</f>
        <v>0</v>
      </c>
      <c r="AS159" s="12">
        <f t="shared" ref="AS159:AS222" ca="1" si="41">AB159+AJ159</f>
        <v>0</v>
      </c>
      <c r="AT159" s="12">
        <f t="shared" ref="AT159:AT222" si="42">AC159+AK159</f>
        <v>-0.61644938369698177</v>
      </c>
      <c r="AU159" s="12">
        <f t="shared" ref="AU159:AU222" si="43">AD159+AL159</f>
        <v>0</v>
      </c>
      <c r="AV159" s="12"/>
      <c r="AW159" s="12">
        <f ca="1">INDEX(I$7:I$6003,UsefulSeries!$I156)</f>
        <v>1.1564726347001782E-2</v>
      </c>
      <c r="AX159" s="12"/>
      <c r="AY159" s="12"/>
      <c r="AZ159" s="12">
        <f ca="1"/>
        <v>0.63384428811532023</v>
      </c>
      <c r="BA159" s="12"/>
      <c r="BB159" s="12">
        <f t="shared" ca="1" si="35"/>
        <v>0.63384428811532023</v>
      </c>
      <c r="BC159" s="12"/>
      <c r="BD159" s="38">
        <f ca="1"/>
        <v>1.1867606868267161E-2</v>
      </c>
    </row>
    <row r="160" spans="1:56" x14ac:dyDescent="0.35">
      <c r="A160" s="12">
        <v>0</v>
      </c>
      <c r="B160" s="12">
        <v>0</v>
      </c>
      <c r="C160" s="12">
        <v>0</v>
      </c>
      <c r="D160" s="12">
        <v>0</v>
      </c>
      <c r="E160" s="12">
        <f ca="1">INDEX('Flow probs &amp; rates'!$P$5:$P$5999,UsefulSeries!$E154,0)*(1-INDEX('Flow probs &amp; rates'!$P$5:$P$5999,UsefulSeries!$E154,0))/INDEX('Flow probs &amp; rates'!$G$4:$G$5999,UsefulSeries!$E154,0)</f>
        <v>5.3858379281620107E-2</v>
      </c>
      <c r="F160" s="12">
        <f ca="1">-INDEX('Flow probs &amp; rates'!$P$5:$P$5999,UsefulSeries!$E154,0)*(INDEX('Flow probs &amp; rates'!$Q$5:$Q$5999,UsefulSeries!$E154,0))/INDEX('Flow probs &amp; rates'!$G$4:$G$5999,UsefulSeries!$E154,0)</f>
        <v>-1.2042088284641695E-3</v>
      </c>
      <c r="G160" s="12"/>
      <c r="H160" s="12"/>
      <c r="I160" s="12">
        <f ca="1">INDEX('Flow probs &amp; rates'!$P$5:$P$5999,UsefulSeries!$E154)</f>
        <v>1.8441973688660612E-2</v>
      </c>
      <c r="J160" s="12"/>
      <c r="K160" s="12">
        <f>INDEX('Flow probs &amp; rates'!$G$4:$G$5999,UsefulSeries!$E154)</f>
        <v>0.33610122578094109</v>
      </c>
      <c r="L160" s="12"/>
      <c r="M160" s="12"/>
      <c r="N160" s="12">
        <f>INDEX('Flow probs &amp; rates'!$E$5:$E$5999,UsefulSeries!$G158)-INDEX('Flow probs &amp; rates'!$E$4:$E$5999,UsefulSeries!$G158)</f>
        <v>4.7131558976321042E-4</v>
      </c>
      <c r="O160" s="12"/>
      <c r="P160" s="12">
        <f ca="1"/>
        <v>0</v>
      </c>
      <c r="Q160" s="12">
        <f ca="1"/>
        <v>0</v>
      </c>
      <c r="R160" s="12">
        <f ca="1"/>
        <v>0</v>
      </c>
      <c r="S160" s="12">
        <f ca="1"/>
        <v>0</v>
      </c>
      <c r="T160" s="12">
        <f ca="1"/>
        <v>18.575044107652943</v>
      </c>
      <c r="U160" s="12">
        <f ca="1"/>
        <v>0.35024716048024357</v>
      </c>
      <c r="V160" s="12"/>
      <c r="W160" s="12">
        <f ca="1">INDEX(P$8:P$6003,UsefulSeries!$I156)</f>
        <v>0</v>
      </c>
      <c r="X160" s="12">
        <f ca="1">INDEX(Q$8:Q$6003,UsefulSeries!$I156)</f>
        <v>0</v>
      </c>
      <c r="Y160" s="12">
        <f ca="1">INDEX(R$8:R$6003,UsefulSeries!$I156)</f>
        <v>0.2859047062161586</v>
      </c>
      <c r="Z160" s="12">
        <f ca="1">INDEX(S$8:S$6003,UsefulSeries!$I156)</f>
        <v>6.6602912821406041E-2</v>
      </c>
      <c r="AA160" s="12">
        <f ca="1">INDEX(T$8:T$6003,UsefulSeries!$I156)</f>
        <v>0</v>
      </c>
      <c r="AB160" s="12">
        <f ca="1">INDEX(U$8:U$6003,UsefulSeries!$I156)</f>
        <v>0</v>
      </c>
      <c r="AC160" s="12">
        <f>INDEX( K$8:K$6003,UsefulSeries!$I156)</f>
        <v>4.5592832275668835E-2</v>
      </c>
      <c r="AD160" s="12">
        <f>INDEX(L$8:L$6003,UsefulSeries!$I156)</f>
        <v>-4.5592832275668835E-2</v>
      </c>
      <c r="AE160" s="12"/>
      <c r="AF160" s="12"/>
      <c r="AG160" s="12"/>
      <c r="AH160" s="12"/>
      <c r="AI160" s="12"/>
      <c r="AJ160" s="12"/>
      <c r="AK160" s="12"/>
      <c r="AL160" s="12"/>
      <c r="AM160" s="12"/>
      <c r="AN160" s="12">
        <f t="shared" ca="1" si="36"/>
        <v>0</v>
      </c>
      <c r="AO160" s="12">
        <f t="shared" ca="1" si="37"/>
        <v>0</v>
      </c>
      <c r="AP160" s="12">
        <f t="shared" ca="1" si="38"/>
        <v>0.2859047062161586</v>
      </c>
      <c r="AQ160" s="12">
        <f t="shared" ca="1" si="39"/>
        <v>6.6602912821406041E-2</v>
      </c>
      <c r="AR160" s="12">
        <f t="shared" ca="1" si="40"/>
        <v>0</v>
      </c>
      <c r="AS160" s="12">
        <f t="shared" ca="1" si="41"/>
        <v>0</v>
      </c>
      <c r="AT160" s="12">
        <f t="shared" si="42"/>
        <v>4.5592832275668835E-2</v>
      </c>
      <c r="AU160" s="12">
        <f t="shared" si="43"/>
        <v>-4.5592832275668835E-2</v>
      </c>
      <c r="AV160" s="12"/>
      <c r="AW160" s="12">
        <f ca="1">INDEX(I$8:I$6003,UsefulSeries!$I156)</f>
        <v>0.20789995179656279</v>
      </c>
      <c r="AX160" s="12"/>
      <c r="AY160" s="12"/>
      <c r="AZ160" s="12">
        <f ca="1"/>
        <v>6.6602912821406041E-2</v>
      </c>
      <c r="BA160" s="12"/>
      <c r="BB160" s="12">
        <f t="shared" ca="1" si="35"/>
        <v>6.6602912821406041E-2</v>
      </c>
      <c r="BC160" s="12"/>
      <c r="BD160" s="38">
        <f ca="1"/>
        <v>0.21483578919950291</v>
      </c>
    </row>
    <row r="161" spans="1:56" x14ac:dyDescent="0.35">
      <c r="A161" s="12">
        <v>0</v>
      </c>
      <c r="B161" s="12">
        <v>0</v>
      </c>
      <c r="C161" s="12">
        <v>0</v>
      </c>
      <c r="D161" s="12">
        <v>0</v>
      </c>
      <c r="E161" s="12">
        <f ca="1">-INDEX('Flow probs &amp; rates'!$P$5:$P$5999,UsefulSeries!$E154,0)*(INDEX('Flow probs &amp; rates'!$Q$5:$Q$5999,UsefulSeries!$E154,0))/INDEX('Flow probs &amp; rates'!$G$4:$G$5999,UsefulSeries!$E154,0)</f>
        <v>-1.2042088284641695E-3</v>
      </c>
      <c r="F161" s="12">
        <f ca="1">INDEX('Flow probs &amp; rates'!$Q$5:$Q$5999,UsefulSeries!$E154,0)*(1-INDEX('Flow probs &amp; rates'!$Q$5:$Q$5999,UsefulSeries!$E154,0))/INDEX('Flow probs &amp; rates'!$G$4:$G$5999,UsefulSeries!$E154,0)</f>
        <v>6.3864135466156755E-2</v>
      </c>
      <c r="G161" s="12"/>
      <c r="H161" s="12"/>
      <c r="I161" s="12">
        <f ca="1">INDEX('Flow probs &amp; rates'!$Q$5:$Q$5999,UsefulSeries!$E154)</f>
        <v>2.1946461380752205E-2</v>
      </c>
      <c r="J161" s="12"/>
      <c r="K161" s="12"/>
      <c r="L161" s="12">
        <f>INDEX('Flow probs &amp; rates'!$G$4:$G$5999,UsefulSeries!$E154)</f>
        <v>0.33610122578094109</v>
      </c>
      <c r="M161" s="12"/>
      <c r="N161" s="12">
        <f>INDEX('Flow probs &amp; rates'!$F$5:$F$5999,UsefulSeries!$G158)-INDEX('Flow probs &amp; rates'!$F$4:$F$5999,UsefulSeries!$G158)</f>
        <v>-2.3029120018784113E-3</v>
      </c>
      <c r="O161" s="12"/>
      <c r="P161" s="12">
        <f ca="1"/>
        <v>0</v>
      </c>
      <c r="Q161" s="12">
        <f ca="1"/>
        <v>0</v>
      </c>
      <c r="R161" s="12">
        <f ca="1"/>
        <v>0</v>
      </c>
      <c r="S161" s="12">
        <f ca="1"/>
        <v>0</v>
      </c>
      <c r="T161" s="12">
        <f ca="1"/>
        <v>0.35024716048024357</v>
      </c>
      <c r="U161" s="12">
        <f ca="1"/>
        <v>15.664844805625592</v>
      </c>
      <c r="V161" s="12"/>
      <c r="W161" s="12">
        <f ca="1">INDEX(P$9:P$6003,UsefulSeries!$I156)</f>
        <v>0</v>
      </c>
      <c r="X161" s="12">
        <f ca="1">INDEX(Q$9:Q$6003,UsefulSeries!$I156)</f>
        <v>0</v>
      </c>
      <c r="Y161" s="12">
        <f ca="1">INDEX(R$9:R$6003,UsefulSeries!$I156)</f>
        <v>6.6602912821406041E-2</v>
      </c>
      <c r="Z161" s="12">
        <f ca="1">INDEX(S$9:S$6003,UsefulSeries!$I156)</f>
        <v>0.49051357524655764</v>
      </c>
      <c r="AA161" s="12">
        <f ca="1">INDEX(T$9:T$6003,UsefulSeries!$I156)</f>
        <v>0</v>
      </c>
      <c r="AB161" s="12">
        <f ca="1">INDEX(U$9:U$6003,UsefulSeries!$I156)</f>
        <v>0</v>
      </c>
      <c r="AC161" s="12">
        <f>INDEX( K$9:K$6003,UsefulSeries!$I156)</f>
        <v>0</v>
      </c>
      <c r="AD161" s="12">
        <f>INDEX(L$9:L$6003,UsefulSeries!$I156)</f>
        <v>-4.5592832275668835E-2</v>
      </c>
      <c r="AE161" s="12"/>
      <c r="AF161" s="12"/>
      <c r="AG161" s="12"/>
      <c r="AH161" s="12"/>
      <c r="AI161" s="12"/>
      <c r="AJ161" s="12"/>
      <c r="AK161" s="12"/>
      <c r="AL161" s="12"/>
      <c r="AM161" s="12"/>
      <c r="AN161" s="12">
        <f t="shared" ca="1" si="36"/>
        <v>0</v>
      </c>
      <c r="AO161" s="12">
        <f t="shared" ca="1" si="37"/>
        <v>0</v>
      </c>
      <c r="AP161" s="12">
        <f t="shared" ca="1" si="38"/>
        <v>6.6602912821406041E-2</v>
      </c>
      <c r="AQ161" s="12">
        <f t="shared" ca="1" si="39"/>
        <v>0.49051357524655764</v>
      </c>
      <c r="AR161" s="12">
        <f t="shared" ca="1" si="40"/>
        <v>0</v>
      </c>
      <c r="AS161" s="12">
        <f t="shared" ca="1" si="41"/>
        <v>0</v>
      </c>
      <c r="AT161" s="12">
        <f t="shared" si="42"/>
        <v>0</v>
      </c>
      <c r="AU161" s="12">
        <f t="shared" si="43"/>
        <v>-4.5592832275668835E-2</v>
      </c>
      <c r="AV161" s="12"/>
      <c r="AW161" s="12">
        <f ca="1">INDEX(I$9:I$6003,UsefulSeries!$I156)</f>
        <v>0.1075529263992481</v>
      </c>
      <c r="AX161" s="12"/>
      <c r="AY161" s="12"/>
      <c r="AZ161" s="12">
        <f ca="1"/>
        <v>6.6602912821406055E-2</v>
      </c>
      <c r="BA161" s="12"/>
      <c r="BB161" s="12">
        <f t="shared" ca="1" si="35"/>
        <v>6.6602912821406055E-2</v>
      </c>
      <c r="BC161" s="12"/>
      <c r="BD161" s="38">
        <f ca="1"/>
        <v>0.11389964919181002</v>
      </c>
    </row>
    <row r="162" spans="1:56" x14ac:dyDescent="0.35">
      <c r="A162" s="12">
        <f ca="1">INDEX('Flow probs &amp; rates'!$K$5:$K$5999,UsefulSeries!$E160,0)*(1-INDEX('Flow probs &amp; rates'!$K$5:$K$5999,UsefulSeries!$E160,0))/INDEX('Flow probs &amp; rates'!$E$4:$E$5999,UsefulSeries!$E160,0)</f>
        <v>2.5507725494274412E-2</v>
      </c>
      <c r="B162" s="12">
        <f ca="1">-INDEX('Flow probs &amp; rates'!$K$5:$K$5999,UsefulSeries!$E160,0)*(INDEX('Flow probs &amp; rates'!$L$5:$L$5999,UsefulSeries!$E160,0))/INDEX('Flow probs &amp; rates'!$E$4:$E$5999,UsefulSeries!$E160,0)</f>
        <v>-2.9870316272905461E-4</v>
      </c>
      <c r="C162" s="12">
        <v>0</v>
      </c>
      <c r="D162" s="12">
        <v>0</v>
      </c>
      <c r="E162" s="12">
        <v>0</v>
      </c>
      <c r="F162" s="12">
        <v>0</v>
      </c>
      <c r="G162" s="12"/>
      <c r="H162" s="12"/>
      <c r="I162" s="12">
        <f ca="1">INDEX('Flow probs &amp; rates'!$K$5:$K$5999,UsefulSeries!$E160)</f>
        <v>1.5958951627192332E-2</v>
      </c>
      <c r="J162" s="12"/>
      <c r="K162" s="12">
        <f>-INDEX('Flow probs &amp; rates'!$E$4:$E$5999,UsefulSeries!$E160)</f>
        <v>-0.61566694739906636</v>
      </c>
      <c r="L162" s="12">
        <f>INDEX('Flow probs &amp; rates'!$E$4:$E$5999,UsefulSeries!$E160)</f>
        <v>0.61566694739906636</v>
      </c>
      <c r="M162" s="12"/>
      <c r="N162" s="12">
        <f>INDEX('Flow probs &amp; rates'!$E$5:$E$5999,UsefulSeries!$G160)-INDEX('Flow probs &amp; rates'!$E$4:$E$5999,UsefulSeries!$G160)</f>
        <v>1.1364700430858132E-3</v>
      </c>
      <c r="O162" s="12"/>
      <c r="P162" s="12">
        <f t="array" aca="1" ref="P162:U167" ca="1">MINVERSE(A162:F167)</f>
        <v>39.211222449637511</v>
      </c>
      <c r="Q162" s="12">
        <f ca="1"/>
        <v>0.63306507556312752</v>
      </c>
      <c r="R162" s="12">
        <f ca="1"/>
        <v>0</v>
      </c>
      <c r="S162" s="12">
        <f ca="1"/>
        <v>0</v>
      </c>
      <c r="T162" s="12">
        <f ca="1"/>
        <v>0</v>
      </c>
      <c r="U162" s="12">
        <f ca="1"/>
        <v>0</v>
      </c>
      <c r="V162" s="12"/>
      <c r="W162" s="12">
        <f ca="1">INDEX(P$10:P$6003,UsefulSeries!$I156)</f>
        <v>0</v>
      </c>
      <c r="X162" s="12">
        <f ca="1">INDEX(Q$10:Q$6003,UsefulSeries!$I156)</f>
        <v>0</v>
      </c>
      <c r="Y162" s="12">
        <f ca="1">INDEX(R$10:R$6003,UsefulSeries!$I156)</f>
        <v>0</v>
      </c>
      <c r="Z162" s="12">
        <f ca="1">INDEX(S$10:S$6003,UsefulSeries!$I156)</f>
        <v>0</v>
      </c>
      <c r="AA162" s="12">
        <f ca="1">INDEX(T$10:T$6003,UsefulSeries!$I156)</f>
        <v>20.619269218842859</v>
      </c>
      <c r="AB162" s="12">
        <f ca="1">INDEX(U$10:U$6003,UsefulSeries!$I156)</f>
        <v>0.35088020034059297</v>
      </c>
      <c r="AC162" s="12">
        <f>INDEX( K$10:K$6003,UsefulSeries!$I156)</f>
        <v>0.33795778402734944</v>
      </c>
      <c r="AD162" s="12">
        <f>INDEX(L$10:L$6003,UsefulSeries!$I156)</f>
        <v>0</v>
      </c>
      <c r="AE162" s="12"/>
      <c r="AF162" s="12"/>
      <c r="AG162" s="12"/>
      <c r="AH162" s="12"/>
      <c r="AI162" s="12"/>
      <c r="AJ162" s="12"/>
      <c r="AK162" s="12"/>
      <c r="AL162" s="12"/>
      <c r="AM162" s="12"/>
      <c r="AN162" s="12">
        <f t="shared" ca="1" si="36"/>
        <v>0</v>
      </c>
      <c r="AO162" s="12">
        <f t="shared" ca="1" si="37"/>
        <v>0</v>
      </c>
      <c r="AP162" s="12">
        <f t="shared" ca="1" si="38"/>
        <v>0</v>
      </c>
      <c r="AQ162" s="12">
        <f t="shared" ca="1" si="39"/>
        <v>0</v>
      </c>
      <c r="AR162" s="12">
        <f t="shared" ca="1" si="40"/>
        <v>20.619269218842859</v>
      </c>
      <c r="AS162" s="12">
        <f t="shared" ca="1" si="41"/>
        <v>0.35088020034059297</v>
      </c>
      <c r="AT162" s="12">
        <f t="shared" si="42"/>
        <v>0.33795778402734944</v>
      </c>
      <c r="AU162" s="12">
        <f t="shared" si="43"/>
        <v>0</v>
      </c>
      <c r="AV162" s="12"/>
      <c r="AW162" s="12">
        <f ca="1">INDEX(I$10:I$6003,UsefulSeries!$I156)</f>
        <v>1.6674131511825643E-2</v>
      </c>
      <c r="AX162" s="12"/>
      <c r="AY162" s="12"/>
      <c r="AZ162" s="12">
        <f ca="1"/>
        <v>0.35088020034059303</v>
      </c>
      <c r="BA162" s="12"/>
      <c r="BB162" s="12">
        <f t="shared" ca="1" si="35"/>
        <v>0.35088020034059303</v>
      </c>
      <c r="BC162" s="12"/>
      <c r="BD162" s="38">
        <f ca="1"/>
        <v>1.6279942455987611E-2</v>
      </c>
    </row>
    <row r="163" spans="1:56" x14ac:dyDescent="0.35">
      <c r="A163" s="12">
        <f ca="1">-INDEX('Flow probs &amp; rates'!$K$5:$K$5999,UsefulSeries!$E160,0)*(INDEX('Flow probs &amp; rates'!$L$5:$L$5999,UsefulSeries!$E160,0))/INDEX('Flow probs &amp; rates'!$E$4:$E$5999,UsefulSeries!$E160,0)</f>
        <v>-2.9870316272905461E-4</v>
      </c>
      <c r="B163" s="12">
        <f ca="1">INDEX('Flow probs &amp; rates'!$L$5:$L$5999,UsefulSeries!$E160,0)*(1-INDEX('Flow probs &amp; rates'!$L$5:$L$5999,UsefulSeries!$E160,0))/INDEX('Flow probs &amp; rates'!$E$4:$E$5999,UsefulSeries!$E160,0)</f>
        <v>1.850128306282044E-2</v>
      </c>
      <c r="C163" s="12">
        <v>0</v>
      </c>
      <c r="D163" s="12">
        <v>0</v>
      </c>
      <c r="E163" s="12">
        <v>0</v>
      </c>
      <c r="F163" s="12">
        <v>0</v>
      </c>
      <c r="G163" s="12"/>
      <c r="H163" s="12"/>
      <c r="I163" s="12">
        <f ca="1">INDEX('Flow probs &amp; rates'!$L$5:$L$5999,UsefulSeries!$E160)</f>
        <v>1.1523417619895221E-2</v>
      </c>
      <c r="J163" s="12"/>
      <c r="K163" s="12">
        <f>-INDEX('Flow probs &amp; rates'!$E$4:$E$5999,UsefulSeries!$E160)</f>
        <v>-0.61566694739906636</v>
      </c>
      <c r="L163" s="12"/>
      <c r="M163" s="12"/>
      <c r="N163" s="12">
        <f>INDEX('Flow probs &amp; rates'!$F$5:$F$5999,UsefulSeries!$G160)-INDEX('Flow probs &amp; rates'!$F$4:$F$5999,UsefulSeries!$G160)</f>
        <v>4.4597069509016984E-4</v>
      </c>
      <c r="O163" s="12"/>
      <c r="P163" s="12">
        <f ca="1"/>
        <v>0.63306507556312763</v>
      </c>
      <c r="Q163" s="12">
        <f ca="1"/>
        <v>54.060526242649118</v>
      </c>
      <c r="R163" s="12">
        <f ca="1"/>
        <v>0</v>
      </c>
      <c r="S163" s="12">
        <f ca="1"/>
        <v>0</v>
      </c>
      <c r="T163" s="12">
        <f ca="1"/>
        <v>0</v>
      </c>
      <c r="U163" s="12">
        <f ca="1"/>
        <v>0</v>
      </c>
      <c r="V163" s="12"/>
      <c r="W163" s="12">
        <f ca="1">INDEX(P$11:P$6003,UsefulSeries!$I156)</f>
        <v>0</v>
      </c>
      <c r="X163" s="12">
        <f ca="1">INDEX(Q$11:Q$6003,UsefulSeries!$I156)</f>
        <v>0</v>
      </c>
      <c r="Y163" s="12">
        <f ca="1">INDEX(R$11:R$6003,UsefulSeries!$I156)</f>
        <v>0</v>
      </c>
      <c r="Z163" s="12">
        <f ca="1">INDEX(S$11:S$6003,UsefulSeries!$I156)</f>
        <v>0</v>
      </c>
      <c r="AA163" s="12">
        <f ca="1">INDEX(T$11:T$6003,UsefulSeries!$I156)</f>
        <v>0.35088020034059297</v>
      </c>
      <c r="AB163" s="12">
        <f ca="1">INDEX(U$11:U$6003,UsefulSeries!$I156)</f>
        <v>17.119284351359823</v>
      </c>
      <c r="AC163" s="12">
        <f>INDEX( K$11:K$6003,UsefulSeries!$I156)</f>
        <v>0</v>
      </c>
      <c r="AD163" s="12">
        <f>INDEX(L$11:L$6003,UsefulSeries!$I156)</f>
        <v>0.33795778402734944</v>
      </c>
      <c r="AE163" s="12"/>
      <c r="AF163" s="12"/>
      <c r="AG163" s="12"/>
      <c r="AH163" s="12"/>
      <c r="AI163" s="12"/>
      <c r="AJ163" s="12"/>
      <c r="AK163" s="12"/>
      <c r="AL163" s="12"/>
      <c r="AM163" s="12"/>
      <c r="AN163" s="12">
        <f t="shared" ca="1" si="36"/>
        <v>0</v>
      </c>
      <c r="AO163" s="12">
        <f t="shared" ca="1" si="37"/>
        <v>0</v>
      </c>
      <c r="AP163" s="12">
        <f t="shared" ca="1" si="38"/>
        <v>0</v>
      </c>
      <c r="AQ163" s="12">
        <f t="shared" ca="1" si="39"/>
        <v>0</v>
      </c>
      <c r="AR163" s="12">
        <f t="shared" ca="1" si="40"/>
        <v>0.35088020034059297</v>
      </c>
      <c r="AS163" s="12">
        <f t="shared" ca="1" si="41"/>
        <v>17.119284351359823</v>
      </c>
      <c r="AT163" s="12">
        <f t="shared" si="42"/>
        <v>0</v>
      </c>
      <c r="AU163" s="12">
        <f t="shared" si="43"/>
        <v>0.33795778402734944</v>
      </c>
      <c r="AV163" s="12"/>
      <c r="AW163" s="12">
        <f ca="1">INDEX(I$11:I$6003,UsefulSeries!$I156)</f>
        <v>2.0154439324317416E-2</v>
      </c>
      <c r="AX163" s="12"/>
      <c r="AY163" s="12"/>
      <c r="AZ163" s="12">
        <f ca="1"/>
        <v>0.35088020034059297</v>
      </c>
      <c r="BA163" s="12"/>
      <c r="BB163" s="12">
        <f t="shared" ca="1" si="35"/>
        <v>0.35088020034059297</v>
      </c>
      <c r="BC163" s="12"/>
      <c r="BD163" s="38">
        <f ca="1"/>
        <v>1.861452727469794E-2</v>
      </c>
    </row>
    <row r="164" spans="1:56" x14ac:dyDescent="0.35">
      <c r="A164" s="12">
        <v>0</v>
      </c>
      <c r="B164" s="12">
        <v>0</v>
      </c>
      <c r="C164" s="12">
        <f ca="1">INDEX('Flow probs &amp; rates'!$M$5:$M$5999,UsefulSeries!$E160,0)*(1-INDEX('Flow probs &amp; rates'!$M$5:$M$5999,UsefulSeries!$E160,0))/INDEX('Flow probs &amp; rates'!$F$4:$F$5999,UsefulSeries!$E160,0)</f>
        <v>3.3244755791659051</v>
      </c>
      <c r="D164" s="12">
        <f ca="1">-INDEX('Flow probs &amp; rates'!$M$5:$M$5999,UsefulSeries!$E160,0)*(INDEX('Flow probs &amp; rates'!$O$5:$O$5999,UsefulSeries!$E160,0))/INDEX('Flow probs &amp; rates'!$F$4:$F$5999,UsefulSeries!$E160,0)</f>
        <v>-0.39708306686620559</v>
      </c>
      <c r="E164" s="12">
        <v>0</v>
      </c>
      <c r="F164" s="12">
        <v>0</v>
      </c>
      <c r="G164" s="12"/>
      <c r="H164" s="12"/>
      <c r="I164" s="12">
        <f ca="1">INDEX('Flow probs &amp; rates'!$M$5:$M$5999,UsefulSeries!$E160)</f>
        <v>0.2045689459624396</v>
      </c>
      <c r="J164" s="12"/>
      <c r="K164" s="12">
        <f>INDEX('Flow probs &amp; rates'!$F$4:$F$5999,UsefulSeries!$E160)</f>
        <v>4.8946213751728584E-2</v>
      </c>
      <c r="L164" s="12">
        <f>-INDEX('Flow probs &amp; rates'!$F$4:$F$5999,UsefulSeries!$E160)</f>
        <v>-4.8946213751728584E-2</v>
      </c>
      <c r="M164" s="12"/>
      <c r="N164" s="12">
        <f>INDEX('Flow probs &amp; rates'!$E$5:$E$5999,UsefulSeries!$G162)-INDEX('Flow probs &amp; rates'!$E$4:$E$5999,UsefulSeries!$G162)</f>
        <v>1.0906839400315338E-3</v>
      </c>
      <c r="O164" s="12"/>
      <c r="P164" s="12">
        <f ca="1"/>
        <v>0</v>
      </c>
      <c r="Q164" s="12">
        <f ca="1"/>
        <v>0</v>
      </c>
      <c r="R164" s="12">
        <f ca="1"/>
        <v>0.30914606356300839</v>
      </c>
      <c r="S164" s="12">
        <f ca="1"/>
        <v>6.9880941863082954E-2</v>
      </c>
      <c r="T164" s="12">
        <f ca="1"/>
        <v>0</v>
      </c>
      <c r="U164" s="12">
        <f ca="1"/>
        <v>0</v>
      </c>
      <c r="V164" s="12"/>
      <c r="W164" s="12"/>
      <c r="X164" s="12"/>
      <c r="Y164" s="12"/>
      <c r="Z164" s="12"/>
      <c r="AA164" s="12"/>
      <c r="AB164" s="12"/>
      <c r="AC164" s="12"/>
      <c r="AD164" s="12"/>
      <c r="AE164" s="12">
        <f t="array" ref="AE164:AJ165">TRANSPOSE(AC158:AD163)</f>
        <v>-0.61644938369698177</v>
      </c>
      <c r="AF164" s="12">
        <v>-0.61644938369698177</v>
      </c>
      <c r="AG164" s="12">
        <v>4.5592832275668835E-2</v>
      </c>
      <c r="AH164" s="12">
        <v>0</v>
      </c>
      <c r="AI164" s="12">
        <v>0.33795778402734944</v>
      </c>
      <c r="AJ164" s="12">
        <v>0</v>
      </c>
      <c r="AK164" s="12"/>
      <c r="AL164" s="12"/>
      <c r="AM164" s="12"/>
      <c r="AN164" s="12">
        <f t="shared" si="36"/>
        <v>-0.61644938369698177</v>
      </c>
      <c r="AO164" s="12">
        <f t="shared" si="37"/>
        <v>-0.61644938369698177</v>
      </c>
      <c r="AP164" s="12">
        <f t="shared" si="38"/>
        <v>4.5592832275668835E-2</v>
      </c>
      <c r="AQ164" s="12">
        <f t="shared" si="39"/>
        <v>0</v>
      </c>
      <c r="AR164" s="12">
        <f t="shared" si="40"/>
        <v>0.33795778402734944</v>
      </c>
      <c r="AS164" s="12">
        <f t="shared" si="41"/>
        <v>0</v>
      </c>
      <c r="AT164" s="12">
        <f t="shared" si="42"/>
        <v>0</v>
      </c>
      <c r="AU164" s="12">
        <f t="shared" si="43"/>
        <v>0</v>
      </c>
      <c r="AV164" s="12"/>
      <c r="AW164" s="12"/>
      <c r="AX164" s="12">
        <f>INDEX($N$6:$N$6003,UsefulSeries!$K156)</f>
        <v>-1.2961436984438857E-3</v>
      </c>
      <c r="AY164" s="12"/>
      <c r="AZ164" s="12"/>
      <c r="BA164" s="12"/>
      <c r="BB164" s="12">
        <f t="shared" si="35"/>
        <v>-1.2961436984438857E-3</v>
      </c>
      <c r="BC164" s="12"/>
      <c r="BD164" s="38">
        <f ca="1"/>
        <v>2.5648809773299284E-2</v>
      </c>
    </row>
    <row r="165" spans="1:56" x14ac:dyDescent="0.35">
      <c r="A165" s="12">
        <v>0</v>
      </c>
      <c r="B165" s="12">
        <v>0</v>
      </c>
      <c r="C165" s="12">
        <f ca="1">-INDEX('Flow probs &amp; rates'!$M$5:$M$5999,UsefulSeries!$E160,0)*(INDEX('Flow probs &amp; rates'!$O$5:$O$5999,UsefulSeries!$E160,0))/INDEX('Flow probs &amp; rates'!$F$4:$F$5999,UsefulSeries!$E160,0)</f>
        <v>-0.39708306686620559</v>
      </c>
      <c r="D165" s="12">
        <f ca="1">INDEX('Flow probs &amp; rates'!$O$5:$O$5999,UsefulSeries!$E160,0)*(1-INDEX('Flow probs &amp; rates'!$O$5:$O$5999,UsefulSeries!$E160,0))/INDEX('Flow probs &amp; rates'!$F$4:$F$5999,UsefulSeries!$E160,0)</f>
        <v>1.7566544433492361</v>
      </c>
      <c r="E165" s="12">
        <v>0</v>
      </c>
      <c r="F165" s="12">
        <v>0</v>
      </c>
      <c r="G165" s="12"/>
      <c r="H165" s="12"/>
      <c r="I165" s="12">
        <f ca="1">INDEX('Flow probs &amp; rates'!$O$5:$O$5999,UsefulSeries!$E160)</f>
        <v>9.500812831872231E-2</v>
      </c>
      <c r="J165" s="12"/>
      <c r="K165" s="12"/>
      <c r="L165" s="12">
        <f>-INDEX('Flow probs &amp; rates'!$F$4:$F$5999,UsefulSeries!$E160)</f>
        <v>-4.8946213751728584E-2</v>
      </c>
      <c r="M165" s="12"/>
      <c r="N165" s="12">
        <f>INDEX('Flow probs &amp; rates'!$F$5:$F$5999,UsefulSeries!$G162)-INDEX('Flow probs &amp; rates'!$F$4:$F$5999,UsefulSeries!$G162)</f>
        <v>2.2179476588794073E-4</v>
      </c>
      <c r="O165" s="12"/>
      <c r="P165" s="12">
        <f ca="1"/>
        <v>0</v>
      </c>
      <c r="Q165" s="12">
        <f ca="1"/>
        <v>0</v>
      </c>
      <c r="R165" s="12">
        <f ca="1"/>
        <v>6.988094186308294E-2</v>
      </c>
      <c r="S165" s="12">
        <f ca="1"/>
        <v>0.58506016513469061</v>
      </c>
      <c r="T165" s="12">
        <f ca="1"/>
        <v>0</v>
      </c>
      <c r="U165" s="12">
        <f ca="1"/>
        <v>0</v>
      </c>
      <c r="V165" s="12"/>
      <c r="W165" s="12"/>
      <c r="X165" s="12"/>
      <c r="Y165" s="12"/>
      <c r="Z165" s="12"/>
      <c r="AA165" s="12"/>
      <c r="AB165" s="12"/>
      <c r="AC165" s="12"/>
      <c r="AD165" s="12"/>
      <c r="AE165" s="12">
        <v>0.61644938369698177</v>
      </c>
      <c r="AF165" s="12">
        <v>0</v>
      </c>
      <c r="AG165" s="12">
        <v>-4.5592832275668835E-2</v>
      </c>
      <c r="AH165" s="12">
        <v>-4.5592832275668835E-2</v>
      </c>
      <c r="AI165" s="12">
        <v>0</v>
      </c>
      <c r="AJ165" s="12">
        <v>0.33795778402734944</v>
      </c>
      <c r="AK165" s="12"/>
      <c r="AL165" s="12"/>
      <c r="AM165" s="12"/>
      <c r="AN165" s="12">
        <f t="shared" si="36"/>
        <v>0.61644938369698177</v>
      </c>
      <c r="AO165" s="12">
        <f t="shared" si="37"/>
        <v>0</v>
      </c>
      <c r="AP165" s="12">
        <f t="shared" si="38"/>
        <v>-4.5592832275668835E-2</v>
      </c>
      <c r="AQ165" s="12">
        <f t="shared" si="39"/>
        <v>-4.5592832275668835E-2</v>
      </c>
      <c r="AR165" s="12">
        <f t="shared" si="40"/>
        <v>0</v>
      </c>
      <c r="AS165" s="12">
        <f t="shared" si="41"/>
        <v>0.33795778402734944</v>
      </c>
      <c r="AT165" s="12">
        <f t="shared" si="42"/>
        <v>0</v>
      </c>
      <c r="AU165" s="12">
        <f t="shared" si="43"/>
        <v>0</v>
      </c>
      <c r="AV165" s="12"/>
      <c r="AW165" s="12"/>
      <c r="AX165" s="12">
        <f>INDEX('Margin error adjustment'!N$7:N$6003,UsefulSeries!$K156)</f>
        <v>5.8021482167472382E-4</v>
      </c>
      <c r="AY165" s="12"/>
      <c r="AZ165" s="12"/>
      <c r="BA165" s="12"/>
      <c r="BB165" s="12">
        <f t="shared" si="35"/>
        <v>5.8021482167472382E-4</v>
      </c>
      <c r="BC165" s="12"/>
      <c r="BD165" s="38">
        <f ca="1"/>
        <v>7.8413655908754182E-2</v>
      </c>
    </row>
    <row r="166" spans="1:56" x14ac:dyDescent="0.35">
      <c r="A166" s="12">
        <v>0</v>
      </c>
      <c r="B166" s="12">
        <v>0</v>
      </c>
      <c r="C166" s="12">
        <v>0</v>
      </c>
      <c r="D166" s="12">
        <v>0</v>
      </c>
      <c r="E166" s="12">
        <f ca="1">INDEX('Flow probs &amp; rates'!$P$5:$P$5999,UsefulSeries!$E160,0)*(1-INDEX('Flow probs &amp; rates'!$P$5:$P$5999,UsefulSeries!$E160,0))/INDEX('Flow probs &amp; rates'!$G$4:$G$5999,UsefulSeries!$E160,0)</f>
        <v>5.5450399835416803E-2</v>
      </c>
      <c r="F166" s="12">
        <f ca="1">-INDEX('Flow probs &amp; rates'!$P$5:$P$5999,UsefulSeries!$E160,0)*(INDEX('Flow probs &amp; rates'!$Q$5:$Q$5999,UsefulSeries!$E160,0))/INDEX('Flow probs &amp; rates'!$G$4:$G$5999,UsefulSeries!$E160,0)</f>
        <v>-1.2485040363757864E-3</v>
      </c>
      <c r="G166" s="12"/>
      <c r="H166" s="12"/>
      <c r="I166" s="12">
        <f ca="1">INDEX('Flow probs &amp; rates'!$P$5:$P$5999,UsefulSeries!$E160)</f>
        <v>1.895669042561763E-2</v>
      </c>
      <c r="J166" s="12"/>
      <c r="K166" s="12">
        <f>INDEX('Flow probs &amp; rates'!$G$4:$G$5999,UsefulSeries!$E160)</f>
        <v>0.33538683884920512</v>
      </c>
      <c r="L166" s="12"/>
      <c r="M166" s="12"/>
      <c r="N166" s="12">
        <f>INDEX('Flow probs &amp; rates'!$E$5:$E$5999,UsefulSeries!$G164)-INDEX('Flow probs &amp; rates'!$E$4:$E$5999,UsefulSeries!$G164)</f>
        <v>-1.189931015548984E-3</v>
      </c>
      <c r="O166" s="12"/>
      <c r="P166" s="12">
        <f ca="1"/>
        <v>0</v>
      </c>
      <c r="Q166" s="12">
        <f ca="1"/>
        <v>0</v>
      </c>
      <c r="R166" s="12">
        <f ca="1"/>
        <v>0</v>
      </c>
      <c r="S166" s="12">
        <f ca="1"/>
        <v>0</v>
      </c>
      <c r="T166" s="12">
        <f ca="1"/>
        <v>18.042009751437959</v>
      </c>
      <c r="U166" s="12">
        <f ca="1"/>
        <v>0.34974220266946882</v>
      </c>
      <c r="V166" s="12"/>
      <c r="W166" s="12">
        <f ca="1">INDEX(P$6:P$6003,UsefulSeries!$I164)</f>
        <v>38.350452761157065</v>
      </c>
      <c r="X166" s="12">
        <f ca="1">INDEX(Q$6:Q$6003,UsefulSeries!$I164)</f>
        <v>0.63250365926036078</v>
      </c>
      <c r="Y166" s="12">
        <f ca="1">INDEX(R$6:R$6003,UsefulSeries!$I164)</f>
        <v>0</v>
      </c>
      <c r="Z166" s="12">
        <f ca="1">INDEX(S$6:S$6003,UsefulSeries!$I164)</f>
        <v>0</v>
      </c>
      <c r="AA166" s="12">
        <f ca="1">INDEX(T$6:T$6003,UsefulSeries!$I164)</f>
        <v>0</v>
      </c>
      <c r="AB166" s="12">
        <f ca="1">INDEX(U$6:U$6003,UsefulSeries!$I164)</f>
        <v>0</v>
      </c>
      <c r="AC166" s="12">
        <f>INDEX( K$6:K$6003,UsefulSeries!$I164)</f>
        <v>-0.61515323999853788</v>
      </c>
      <c r="AD166" s="12">
        <f>INDEX(L$6:L$6003,UsefulSeries!$I164)</f>
        <v>0.61515323999853788</v>
      </c>
      <c r="AE166" s="12"/>
      <c r="AF166" s="12"/>
      <c r="AG166" s="12"/>
      <c r="AH166" s="12"/>
      <c r="AI166" s="12"/>
      <c r="AJ166" s="12"/>
      <c r="AK166" s="12"/>
      <c r="AL166" s="12"/>
      <c r="AM166" s="12"/>
      <c r="AN166" s="12">
        <f t="shared" ca="1" si="36"/>
        <v>38.350452761157065</v>
      </c>
      <c r="AO166" s="12">
        <f t="shared" ca="1" si="37"/>
        <v>0.63250365926036078</v>
      </c>
      <c r="AP166" s="12">
        <f t="shared" ca="1" si="38"/>
        <v>0</v>
      </c>
      <c r="AQ166" s="12">
        <f t="shared" ca="1" si="39"/>
        <v>0</v>
      </c>
      <c r="AR166" s="12">
        <f t="shared" ca="1" si="40"/>
        <v>0</v>
      </c>
      <c r="AS166" s="12">
        <f t="shared" ca="1" si="41"/>
        <v>0</v>
      </c>
      <c r="AT166" s="12">
        <f t="shared" si="42"/>
        <v>-0.61515323999853788</v>
      </c>
      <c r="AU166" s="12">
        <f t="shared" si="43"/>
        <v>0.61515323999853788</v>
      </c>
      <c r="AV166" s="12"/>
      <c r="AW166" s="12">
        <f ca="1">INDEX(I$6:I$6003,UsefulSeries!$I164)</f>
        <v>1.6309297155491523E-2</v>
      </c>
      <c r="AX166" s="12"/>
      <c r="AY166" s="12"/>
      <c r="AZ166" s="12">
        <f t="array" aca="1" ref="AZ166:AZ171" ca="1">MMULT(W166:AB171,AW166:AW171)</f>
        <v>0.63250365926036067</v>
      </c>
      <c r="BA166" s="12"/>
      <c r="BB166" s="12">
        <f t="shared" ca="1" si="35"/>
        <v>0.63250365926036067</v>
      </c>
      <c r="BC166" s="12"/>
      <c r="BD166" s="38">
        <f t="array" aca="1" ref="BD166:BD173" ca="1">MMULT(MINVERSE(AN166:AU173),BB166:BB173)</f>
        <v>1.5522500982505936E-2</v>
      </c>
    </row>
    <row r="167" spans="1:56" x14ac:dyDescent="0.35">
      <c r="A167" s="12">
        <v>0</v>
      </c>
      <c r="B167" s="12">
        <v>0</v>
      </c>
      <c r="C167" s="12">
        <v>0</v>
      </c>
      <c r="D167" s="12">
        <v>0</v>
      </c>
      <c r="E167" s="12">
        <f ca="1">-INDEX('Flow probs &amp; rates'!$P$5:$P$5999,UsefulSeries!$E160,0)*(INDEX('Flow probs &amp; rates'!$Q$5:$Q$5999,UsefulSeries!$E160,0))/INDEX('Flow probs &amp; rates'!$G$4:$G$5999,UsefulSeries!$E160,0)</f>
        <v>-1.2485040363757864E-3</v>
      </c>
      <c r="F167" s="12">
        <f ca="1">INDEX('Flow probs &amp; rates'!$Q$5:$Q$5999,UsefulSeries!$E160,0)*(1-INDEX('Flow probs &amp; rates'!$Q$5:$Q$5999,UsefulSeries!$E160,0))/INDEX('Flow probs &amp; rates'!$G$4:$G$5999,UsefulSeries!$E160,0)</f>
        <v>6.4406073465174032E-2</v>
      </c>
      <c r="G167" s="12"/>
      <c r="H167" s="12"/>
      <c r="I167" s="12">
        <f ca="1">INDEX('Flow probs &amp; rates'!$Q$5:$Q$5999,UsefulSeries!$E160)</f>
        <v>2.20888674472778E-2</v>
      </c>
      <c r="J167" s="12"/>
      <c r="K167" s="12"/>
      <c r="L167" s="12">
        <f>INDEX('Flow probs &amp; rates'!$G$4:$G$5999,UsefulSeries!$E160)</f>
        <v>0.33538683884920512</v>
      </c>
      <c r="M167" s="12"/>
      <c r="N167" s="12">
        <f>INDEX('Flow probs &amp; rates'!$F$5:$F$5999,UsefulSeries!$G164)-INDEX('Flow probs &amp; rates'!$F$4:$F$5999,UsefulSeries!$G164)</f>
        <v>9.8461154556769154E-4</v>
      </c>
      <c r="O167" s="12"/>
      <c r="P167" s="12">
        <f ca="1"/>
        <v>0</v>
      </c>
      <c r="Q167" s="12">
        <f ca="1"/>
        <v>0</v>
      </c>
      <c r="R167" s="12">
        <f ca="1"/>
        <v>0</v>
      </c>
      <c r="S167" s="12">
        <f ca="1"/>
        <v>0</v>
      </c>
      <c r="T167" s="12">
        <f ca="1"/>
        <v>0.34974220266946882</v>
      </c>
      <c r="U167" s="12">
        <f ca="1"/>
        <v>15.5332657422857</v>
      </c>
      <c r="V167" s="12"/>
      <c r="W167" s="12">
        <f ca="1">INDEX(P$7:P$6003,UsefulSeries!$I164)</f>
        <v>0.63250365926036067</v>
      </c>
      <c r="X167" s="12">
        <f ca="1">INDEX(Q$7:Q$6003,UsefulSeries!$I164)</f>
        <v>55.941907626188922</v>
      </c>
      <c r="Y167" s="12">
        <f ca="1">INDEX(R$7:R$6003,UsefulSeries!$I164)</f>
        <v>0</v>
      </c>
      <c r="Z167" s="12">
        <f ca="1">INDEX(S$7:S$6003,UsefulSeries!$I164)</f>
        <v>0</v>
      </c>
      <c r="AA167" s="12">
        <f ca="1">INDEX(T$7:T$6003,UsefulSeries!$I164)</f>
        <v>0</v>
      </c>
      <c r="AB167" s="12">
        <f ca="1">INDEX(U$7:U$6003,UsefulSeries!$I164)</f>
        <v>0</v>
      </c>
      <c r="AC167" s="12">
        <f>INDEX( K$7:K$6003,UsefulSeries!$I164,1)</f>
        <v>-0.61515323999853788</v>
      </c>
      <c r="AD167" s="12">
        <f>INDEX(L$7:L$6003,UsefulSeries!$I164,1)</f>
        <v>0</v>
      </c>
      <c r="AE167" s="12"/>
      <c r="AF167" s="12"/>
      <c r="AG167" s="12"/>
      <c r="AH167" s="12"/>
      <c r="AI167" s="12"/>
      <c r="AJ167" s="12"/>
      <c r="AK167" s="12"/>
      <c r="AL167" s="12"/>
      <c r="AM167" s="12"/>
      <c r="AN167" s="12">
        <f t="shared" ca="1" si="36"/>
        <v>0.63250365926036067</v>
      </c>
      <c r="AO167" s="12">
        <f t="shared" ca="1" si="37"/>
        <v>55.941907626188922</v>
      </c>
      <c r="AP167" s="12">
        <f t="shared" ca="1" si="38"/>
        <v>0</v>
      </c>
      <c r="AQ167" s="12">
        <f t="shared" ca="1" si="39"/>
        <v>0</v>
      </c>
      <c r="AR167" s="12">
        <f t="shared" ca="1" si="40"/>
        <v>0</v>
      </c>
      <c r="AS167" s="12">
        <f t="shared" ca="1" si="41"/>
        <v>0</v>
      </c>
      <c r="AT167" s="12">
        <f t="shared" si="42"/>
        <v>-0.61515323999853788</v>
      </c>
      <c r="AU167" s="12">
        <f t="shared" si="43"/>
        <v>0</v>
      </c>
      <c r="AV167" s="12"/>
      <c r="AW167" s="12">
        <f ca="1">INDEX(I$7:I$6003,UsefulSeries!$I164)</f>
        <v>1.1122037047558127E-2</v>
      </c>
      <c r="AX167" s="12"/>
      <c r="AY167" s="12"/>
      <c r="AZ167" s="12">
        <f ca="1"/>
        <v>0.63250365926036067</v>
      </c>
      <c r="BA167" s="12"/>
      <c r="BB167" s="12">
        <f t="shared" ca="1" si="35"/>
        <v>0.63250365926036067</v>
      </c>
      <c r="BC167" s="12"/>
      <c r="BD167" s="38">
        <f ca="1"/>
        <v>1.174785387020295E-2</v>
      </c>
    </row>
    <row r="168" spans="1:56" x14ac:dyDescent="0.35">
      <c r="A168" s="12">
        <f ca="1">INDEX('Flow probs &amp; rates'!$K$5:$K$5999,UsefulSeries!$E166,0)*(1-INDEX('Flow probs &amp; rates'!$K$5:$K$5999,UsefulSeries!$E166,0))/INDEX('Flow probs &amp; rates'!$E$4:$E$5999,UsefulSeries!$E166,0)</f>
        <v>2.5095024602631938E-2</v>
      </c>
      <c r="B168" s="12">
        <f ca="1">-INDEX('Flow probs &amp; rates'!$K$5:$K$5999,UsefulSeries!$E166,0)*(INDEX('Flow probs &amp; rates'!$L$5:$L$5999,UsefulSeries!$E166,0))/INDEX('Flow probs &amp; rates'!$E$4:$E$5999,UsefulSeries!$E166,0)</f>
        <v>-2.8858533518620865E-4</v>
      </c>
      <c r="C168" s="12">
        <v>0</v>
      </c>
      <c r="D168" s="12">
        <v>0</v>
      </c>
      <c r="E168" s="12">
        <v>0</v>
      </c>
      <c r="F168" s="12">
        <v>0</v>
      </c>
      <c r="G168" s="12"/>
      <c r="H168" s="12"/>
      <c r="I168" s="12">
        <f ca="1">INDEX('Flow probs &amp; rates'!$K$5:$K$5999,UsefulSeries!$E166)</f>
        <v>1.5677349374990615E-2</v>
      </c>
      <c r="J168" s="12"/>
      <c r="K168" s="12">
        <f>-INDEX('Flow probs &amp; rates'!$E$4:$E$5999,UsefulSeries!$E166)</f>
        <v>-0.61492548168080496</v>
      </c>
      <c r="L168" s="12">
        <f>INDEX('Flow probs &amp; rates'!$E$4:$E$5999,UsefulSeries!$E166)</f>
        <v>0.61492548168080496</v>
      </c>
      <c r="M168" s="12"/>
      <c r="N168" s="12">
        <f>INDEX('Flow probs &amp; rates'!$E$5:$E$5999,UsefulSeries!$G166)-INDEX('Flow probs &amp; rates'!$E$4:$E$5999,UsefulSeries!$G166)</f>
        <v>-1.027560464771371E-4</v>
      </c>
      <c r="O168" s="12"/>
      <c r="P168" s="12">
        <f t="array" aca="1" ref="P168:U173" ca="1">MINVERSE(A168:F173)</f>
        <v>39.855804010704524</v>
      </c>
      <c r="Q168" s="12">
        <f ca="1"/>
        <v>0.63198709036667322</v>
      </c>
      <c r="R168" s="12">
        <f ca="1"/>
        <v>0</v>
      </c>
      <c r="S168" s="12">
        <f ca="1"/>
        <v>0</v>
      </c>
      <c r="T168" s="12">
        <f ca="1"/>
        <v>0</v>
      </c>
      <c r="U168" s="12">
        <f ca="1"/>
        <v>0</v>
      </c>
      <c r="V168" s="12"/>
      <c r="W168" s="12">
        <f ca="1">INDEX(P$8:P$6003,UsefulSeries!$I164)</f>
        <v>0</v>
      </c>
      <c r="X168" s="12">
        <f ca="1">INDEX(Q$8:Q$6003,UsefulSeries!$I164)</f>
        <v>0</v>
      </c>
      <c r="Y168" s="12">
        <f ca="1">INDEX(R$8:R$6003,UsefulSeries!$I164)</f>
        <v>0.28124577084270364</v>
      </c>
      <c r="Z168" s="12">
        <f ca="1">INDEX(S$8:S$6003,UsefulSeries!$I164)</f>
        <v>6.7751939307360329E-2</v>
      </c>
      <c r="AA168" s="12">
        <f ca="1">INDEX(T$8:T$6003,UsefulSeries!$I164)</f>
        <v>0</v>
      </c>
      <c r="AB168" s="12">
        <f ca="1">INDEX(U$8:U$6003,UsefulSeries!$I164)</f>
        <v>0</v>
      </c>
      <c r="AC168" s="12">
        <f>INDEX( K$8:K$6003,UsefulSeries!$I164)</f>
        <v>4.6173047097343559E-2</v>
      </c>
      <c r="AD168" s="12">
        <f>INDEX(L$8:L$6003,UsefulSeries!$I164)</f>
        <v>-4.6173047097343559E-2</v>
      </c>
      <c r="AE168" s="12"/>
      <c r="AF168" s="12"/>
      <c r="AG168" s="12"/>
      <c r="AH168" s="12"/>
      <c r="AI168" s="12"/>
      <c r="AJ168" s="12"/>
      <c r="AK168" s="12"/>
      <c r="AL168" s="12"/>
      <c r="AM168" s="12"/>
      <c r="AN168" s="12">
        <f t="shared" ca="1" si="36"/>
        <v>0</v>
      </c>
      <c r="AO168" s="12">
        <f t="shared" ca="1" si="37"/>
        <v>0</v>
      </c>
      <c r="AP168" s="12">
        <f t="shared" ca="1" si="38"/>
        <v>0.28124577084270364</v>
      </c>
      <c r="AQ168" s="12">
        <f t="shared" ca="1" si="39"/>
        <v>6.7751939307360329E-2</v>
      </c>
      <c r="AR168" s="12">
        <f t="shared" ca="1" si="40"/>
        <v>0</v>
      </c>
      <c r="AS168" s="12">
        <f t="shared" ca="1" si="41"/>
        <v>0</v>
      </c>
      <c r="AT168" s="12">
        <f t="shared" si="42"/>
        <v>4.6173047097343559E-2</v>
      </c>
      <c r="AU168" s="12">
        <f t="shared" si="43"/>
        <v>-4.6173047097343559E-2</v>
      </c>
      <c r="AV168" s="12"/>
      <c r="AW168" s="12">
        <f ca="1">INDEX(I$8:I$6003,UsefulSeries!$I164)</f>
        <v>0.21627344811458749</v>
      </c>
      <c r="AX168" s="12"/>
      <c r="AY168" s="12"/>
      <c r="AZ168" s="12">
        <f ca="1"/>
        <v>6.7751939307360343E-2</v>
      </c>
      <c r="BA168" s="12"/>
      <c r="BB168" s="12">
        <f t="shared" ca="1" si="35"/>
        <v>6.7751939307360343E-2</v>
      </c>
      <c r="BC168" s="12"/>
      <c r="BD168" s="38">
        <f ca="1"/>
        <v>0.22216794323926306</v>
      </c>
    </row>
    <row r="169" spans="1:56" x14ac:dyDescent="0.35">
      <c r="A169" s="12">
        <f ca="1">-INDEX('Flow probs &amp; rates'!$K$5:$K$5999,UsefulSeries!$E166,0)*(INDEX('Flow probs &amp; rates'!$L$5:$L$5999,UsefulSeries!$E166,0))/INDEX('Flow probs &amp; rates'!$E$4:$E$5999,UsefulSeries!$E166,0)</f>
        <v>-2.8858533518620865E-4</v>
      </c>
      <c r="B169" s="12">
        <f ca="1">INDEX('Flow probs &amp; rates'!$L$5:$L$5999,UsefulSeries!$E166,0)*(1-INDEX('Flow probs &amp; rates'!$L$5:$L$5999,UsefulSeries!$E166,0))/INDEX('Flow probs &amp; rates'!$E$4:$E$5999,UsefulSeries!$E166,0)</f>
        <v>1.8199423271243981E-2</v>
      </c>
      <c r="C169" s="12">
        <v>0</v>
      </c>
      <c r="D169" s="12">
        <v>0</v>
      </c>
      <c r="E169" s="12">
        <v>0</v>
      </c>
      <c r="F169" s="12">
        <v>0</v>
      </c>
      <c r="G169" s="12"/>
      <c r="H169" s="12"/>
      <c r="I169" s="12">
        <f ca="1">INDEX('Flow probs &amp; rates'!$L$5:$L$5999,UsefulSeries!$E166)</f>
        <v>1.1319418353238181E-2</v>
      </c>
      <c r="J169" s="12"/>
      <c r="K169" s="12">
        <f>-INDEX('Flow probs &amp; rates'!$E$4:$E$5999,UsefulSeries!$E166)</f>
        <v>-0.61492548168080496</v>
      </c>
      <c r="L169" s="12"/>
      <c r="M169" s="12"/>
      <c r="N169" s="12">
        <f>INDEX('Flow probs &amp; rates'!$F$5:$F$5999,UsefulSeries!$G166)-INDEX('Flow probs &amp; rates'!$F$4:$F$5999,UsefulSeries!$G166)</f>
        <v>5.3493984801970818E-5</v>
      </c>
      <c r="O169" s="12"/>
      <c r="P169" s="12">
        <f ca="1"/>
        <v>0.63198709036667322</v>
      </c>
      <c r="Q169" s="12">
        <f ca="1"/>
        <v>54.956817438640819</v>
      </c>
      <c r="R169" s="12">
        <f ca="1"/>
        <v>0</v>
      </c>
      <c r="S169" s="12">
        <f ca="1"/>
        <v>0</v>
      </c>
      <c r="T169" s="12">
        <f ca="1"/>
        <v>0</v>
      </c>
      <c r="U169" s="12">
        <f ca="1"/>
        <v>0</v>
      </c>
      <c r="V169" s="12"/>
      <c r="W169" s="12">
        <f ca="1">INDEX(P$9:P$6003,UsefulSeries!$I164)</f>
        <v>0</v>
      </c>
      <c r="X169" s="12">
        <f ca="1">INDEX(Q$9:Q$6003,UsefulSeries!$I164)</f>
        <v>0</v>
      </c>
      <c r="Y169" s="12">
        <f ca="1">INDEX(R$9:R$6003,UsefulSeries!$I164)</f>
        <v>6.7751939307360343E-2</v>
      </c>
      <c r="Z169" s="12">
        <f ca="1">INDEX(S$9:S$6003,UsefulSeries!$I164)</f>
        <v>0.51943221195597589</v>
      </c>
      <c r="AA169" s="12">
        <f ca="1">INDEX(T$9:T$6003,UsefulSeries!$I164)</f>
        <v>0</v>
      </c>
      <c r="AB169" s="12">
        <f ca="1">INDEX(U$9:U$6003,UsefulSeries!$I164)</f>
        <v>0</v>
      </c>
      <c r="AC169" s="12">
        <f>INDEX( K$9:K$6003,UsefulSeries!$I164)</f>
        <v>0</v>
      </c>
      <c r="AD169" s="12">
        <f>INDEX(L$9:L$6003,UsefulSeries!$I164)</f>
        <v>-4.6173047097343559E-2</v>
      </c>
      <c r="AE169" s="12"/>
      <c r="AF169" s="12"/>
      <c r="AG169" s="12"/>
      <c r="AH169" s="12"/>
      <c r="AI169" s="12"/>
      <c r="AJ169" s="12"/>
      <c r="AK169" s="12"/>
      <c r="AL169" s="12"/>
      <c r="AM169" s="12"/>
      <c r="AN169" s="12">
        <f t="shared" ca="1" si="36"/>
        <v>0</v>
      </c>
      <c r="AO169" s="12">
        <f t="shared" ca="1" si="37"/>
        <v>0</v>
      </c>
      <c r="AP169" s="12">
        <f t="shared" ca="1" si="38"/>
        <v>6.7751939307360343E-2</v>
      </c>
      <c r="AQ169" s="12">
        <f t="shared" ca="1" si="39"/>
        <v>0.51943221195597589</v>
      </c>
      <c r="AR169" s="12">
        <f t="shared" ca="1" si="40"/>
        <v>0</v>
      </c>
      <c r="AS169" s="12">
        <f t="shared" ca="1" si="41"/>
        <v>0</v>
      </c>
      <c r="AT169" s="12">
        <f t="shared" si="42"/>
        <v>0</v>
      </c>
      <c r="AU169" s="12">
        <f t="shared" si="43"/>
        <v>-4.6173047097343559E-2</v>
      </c>
      <c r="AV169" s="12"/>
      <c r="AW169" s="12">
        <f ca="1">INDEX(I$9:I$6003,UsefulSeries!$I164)</f>
        <v>0.10222506913261596</v>
      </c>
      <c r="AX169" s="12"/>
      <c r="AY169" s="12"/>
      <c r="AZ169" s="12">
        <f ca="1"/>
        <v>6.7751939307360343E-2</v>
      </c>
      <c r="BA169" s="12"/>
      <c r="BB169" s="12">
        <f t="shared" ca="1" si="35"/>
        <v>6.7751939307360343E-2</v>
      </c>
      <c r="BC169" s="12"/>
      <c r="BD169" s="38">
        <f ca="1"/>
        <v>0.11074629425866643</v>
      </c>
    </row>
    <row r="170" spans="1:56" x14ac:dyDescent="0.35">
      <c r="A170" s="12">
        <v>0</v>
      </c>
      <c r="B170" s="12">
        <v>0</v>
      </c>
      <c r="C170" s="12">
        <f ca="1">INDEX('Flow probs &amp; rates'!$M$5:$M$5999,UsefulSeries!$E166,0)*(1-INDEX('Flow probs &amp; rates'!$M$5:$M$5999,UsefulSeries!$E166,0))/INDEX('Flow probs &amp; rates'!$F$4:$F$5999,UsefulSeries!$E166,0)</f>
        <v>3.1861232728476843</v>
      </c>
      <c r="D170" s="12">
        <f ca="1">-INDEX('Flow probs &amp; rates'!$M$5:$M$5999,UsefulSeries!$E166,0)*(INDEX('Flow probs &amp; rates'!$O$5:$O$5999,UsefulSeries!$E166,0))/INDEX('Flow probs &amp; rates'!$F$4:$F$5999,UsefulSeries!$E166,0)</f>
        <v>-0.38118027589901904</v>
      </c>
      <c r="E170" s="12">
        <v>0</v>
      </c>
      <c r="F170" s="12">
        <v>0</v>
      </c>
      <c r="G170" s="12"/>
      <c r="H170" s="12"/>
      <c r="I170" s="12">
        <f ca="1">INDEX('Flow probs &amp; rates'!$M$5:$M$5999,UsefulSeries!$E166)</f>
        <v>0.20212964862332333</v>
      </c>
      <c r="J170" s="12"/>
      <c r="K170" s="12">
        <f>INDEX('Flow probs &amp; rates'!$F$4:$F$5999,UsefulSeries!$E166)</f>
        <v>5.0617392975693884E-2</v>
      </c>
      <c r="L170" s="12">
        <f>-INDEX('Flow probs &amp; rates'!$F$4:$F$5999,UsefulSeries!$E166)</f>
        <v>-5.0617392975693884E-2</v>
      </c>
      <c r="M170" s="12"/>
      <c r="N170" s="12">
        <f>INDEX('Flow probs &amp; rates'!$E$5:$E$5999,UsefulSeries!$G168)-INDEX('Flow probs &amp; rates'!$E$4:$E$5999,UsefulSeries!$G168)</f>
        <v>1.3080896528749886E-4</v>
      </c>
      <c r="O170" s="12"/>
      <c r="P170" s="12">
        <f ca="1"/>
        <v>0</v>
      </c>
      <c r="Q170" s="12">
        <f ca="1"/>
        <v>0</v>
      </c>
      <c r="R170" s="12">
        <f ca="1"/>
        <v>0.32248237251875012</v>
      </c>
      <c r="S170" s="12">
        <f ca="1"/>
        <v>7.2061945231403454E-2</v>
      </c>
      <c r="T170" s="12">
        <f ca="1"/>
        <v>0</v>
      </c>
      <c r="U170" s="12">
        <f ca="1"/>
        <v>0</v>
      </c>
      <c r="V170" s="12"/>
      <c r="W170" s="12">
        <f ca="1">INDEX(P$10:P$6003,UsefulSeries!$I164)</f>
        <v>0</v>
      </c>
      <c r="X170" s="12">
        <f ca="1">INDEX(Q$10:Q$6003,UsefulSeries!$I164)</f>
        <v>0</v>
      </c>
      <c r="Y170" s="12">
        <f ca="1">INDEX(R$10:R$6003,UsefulSeries!$I164)</f>
        <v>0</v>
      </c>
      <c r="Z170" s="12">
        <f ca="1">INDEX(S$10:S$6003,UsefulSeries!$I164)</f>
        <v>0</v>
      </c>
      <c r="AA170" s="12">
        <f ca="1">INDEX(T$10:T$6003,UsefulSeries!$I164)</f>
        <v>18.930164969341206</v>
      </c>
      <c r="AB170" s="12">
        <f ca="1">INDEX(U$10:U$6003,UsefulSeries!$I164)</f>
        <v>0.35233053679322346</v>
      </c>
      <c r="AC170" s="12">
        <f>INDEX( K$10:K$6003,UsefulSeries!$I164)</f>
        <v>0.33867371290411863</v>
      </c>
      <c r="AD170" s="12">
        <f>INDEX(L$10:L$6003,UsefulSeries!$I164)</f>
        <v>0</v>
      </c>
      <c r="AE170" s="12"/>
      <c r="AF170" s="12"/>
      <c r="AG170" s="12"/>
      <c r="AH170" s="12"/>
      <c r="AI170" s="12"/>
      <c r="AJ170" s="12"/>
      <c r="AK170" s="12"/>
      <c r="AL170" s="12"/>
      <c r="AM170" s="12"/>
      <c r="AN170" s="12">
        <f t="shared" ca="1" si="36"/>
        <v>0</v>
      </c>
      <c r="AO170" s="12">
        <f t="shared" ca="1" si="37"/>
        <v>0</v>
      </c>
      <c r="AP170" s="12">
        <f t="shared" ca="1" si="38"/>
        <v>0</v>
      </c>
      <c r="AQ170" s="12">
        <f t="shared" ca="1" si="39"/>
        <v>0</v>
      </c>
      <c r="AR170" s="12">
        <f t="shared" ca="1" si="40"/>
        <v>18.930164969341206</v>
      </c>
      <c r="AS170" s="12">
        <f t="shared" ca="1" si="41"/>
        <v>0.35233053679322346</v>
      </c>
      <c r="AT170" s="12">
        <f t="shared" si="42"/>
        <v>0.33867371290411863</v>
      </c>
      <c r="AU170" s="12">
        <f t="shared" si="43"/>
        <v>0</v>
      </c>
      <c r="AV170" s="12"/>
      <c r="AW170" s="12">
        <f ca="1">INDEX(I$10:I$6003,UsefulSeries!$I164)</f>
        <v>1.8229988760733559E-2</v>
      </c>
      <c r="AX170" s="12"/>
      <c r="AY170" s="12"/>
      <c r="AZ170" s="12">
        <f ca="1"/>
        <v>0.3523305367932234</v>
      </c>
      <c r="BA170" s="12"/>
      <c r="BB170" s="12">
        <f t="shared" ca="1" si="35"/>
        <v>0.3523305367932234</v>
      </c>
      <c r="BC170" s="12"/>
      <c r="BD170" s="38">
        <f ca="1"/>
        <v>1.7264999477133048E-2</v>
      </c>
    </row>
    <row r="171" spans="1:56" x14ac:dyDescent="0.35">
      <c r="A171" s="12">
        <v>0</v>
      </c>
      <c r="B171" s="12">
        <v>0</v>
      </c>
      <c r="C171" s="12">
        <f ca="1">-INDEX('Flow probs &amp; rates'!$M$5:$M$5999,UsefulSeries!$E166,0)*(INDEX('Flow probs &amp; rates'!$O$5:$O$5999,UsefulSeries!$E166,0))/INDEX('Flow probs &amp; rates'!$F$4:$F$5999,UsefulSeries!$E166,0)</f>
        <v>-0.38118027589901904</v>
      </c>
      <c r="D171" s="12">
        <f ca="1">INDEX('Flow probs &amp; rates'!$O$5:$O$5999,UsefulSeries!$E166,0)*(1-INDEX('Flow probs &amp; rates'!$O$5:$O$5999,UsefulSeries!$E166,0))/INDEX('Flow probs &amp; rates'!$F$4:$F$5999,UsefulSeries!$E166,0)</f>
        <v>1.7058090693296903</v>
      </c>
      <c r="E171" s="12">
        <v>0</v>
      </c>
      <c r="F171" s="12">
        <v>0</v>
      </c>
      <c r="G171" s="12"/>
      <c r="H171" s="12"/>
      <c r="I171" s="12">
        <f ca="1">INDEX('Flow probs &amp; rates'!$O$5:$O$5999,UsefulSeries!$E166)</f>
        <v>9.545532756414106E-2</v>
      </c>
      <c r="J171" s="12"/>
      <c r="K171" s="12"/>
      <c r="L171" s="12">
        <f>-INDEX('Flow probs &amp; rates'!$F$4:$F$5999,UsefulSeries!$E166)</f>
        <v>-5.0617392975693884E-2</v>
      </c>
      <c r="M171" s="12"/>
      <c r="N171" s="12">
        <f>INDEX('Flow probs &amp; rates'!$F$5:$F$5999,UsefulSeries!$G168)-INDEX('Flow probs &amp; rates'!$F$4:$F$5999,UsefulSeries!$G168)</f>
        <v>-5.850410199184225E-4</v>
      </c>
      <c r="O171" s="12"/>
      <c r="P171" s="12">
        <f ca="1"/>
        <v>0</v>
      </c>
      <c r="Q171" s="12">
        <f ca="1"/>
        <v>0</v>
      </c>
      <c r="R171" s="12">
        <f ca="1"/>
        <v>7.206194523140344E-2</v>
      </c>
      <c r="S171" s="12">
        <f ca="1"/>
        <v>0.60233505064484005</v>
      </c>
      <c r="T171" s="12">
        <f ca="1"/>
        <v>0</v>
      </c>
      <c r="U171" s="12">
        <f ca="1"/>
        <v>0</v>
      </c>
      <c r="V171" s="12"/>
      <c r="W171" s="12">
        <f ca="1">INDEX(P$11:P$6003,UsefulSeries!$I164)</f>
        <v>0</v>
      </c>
      <c r="X171" s="12">
        <f ca="1">INDEX(Q$11:Q$6003,UsefulSeries!$I164)</f>
        <v>0</v>
      </c>
      <c r="Y171" s="12">
        <f ca="1">INDEX(R$11:R$6003,UsefulSeries!$I164)</f>
        <v>0</v>
      </c>
      <c r="Z171" s="12">
        <f ca="1">INDEX(S$11:S$6003,UsefulSeries!$I164)</f>
        <v>0</v>
      </c>
      <c r="AA171" s="12">
        <f ca="1">INDEX(T$11:T$6003,UsefulSeries!$I164)</f>
        <v>0.35233053679322346</v>
      </c>
      <c r="AB171" s="12">
        <f ca="1">INDEX(U$11:U$6003,UsefulSeries!$I164)</f>
        <v>16.847726534044174</v>
      </c>
      <c r="AC171" s="12">
        <f>INDEX( K$11:K$6003,UsefulSeries!$I164)</f>
        <v>0</v>
      </c>
      <c r="AD171" s="12">
        <f>INDEX(L$11:L$6003,UsefulSeries!$I164)</f>
        <v>0.33867371290411863</v>
      </c>
      <c r="AE171" s="12"/>
      <c r="AF171" s="12"/>
      <c r="AG171" s="12"/>
      <c r="AH171" s="12"/>
      <c r="AI171" s="12"/>
      <c r="AJ171" s="12"/>
      <c r="AK171" s="12"/>
      <c r="AL171" s="12"/>
      <c r="AM171" s="12"/>
      <c r="AN171" s="12">
        <f t="shared" ca="1" si="36"/>
        <v>0</v>
      </c>
      <c r="AO171" s="12">
        <f t="shared" ca="1" si="37"/>
        <v>0</v>
      </c>
      <c r="AP171" s="12">
        <f t="shared" ca="1" si="38"/>
        <v>0</v>
      </c>
      <c r="AQ171" s="12">
        <f t="shared" ca="1" si="39"/>
        <v>0</v>
      </c>
      <c r="AR171" s="12">
        <f t="shared" ca="1" si="40"/>
        <v>0.35233053679322346</v>
      </c>
      <c r="AS171" s="12">
        <f t="shared" ca="1" si="41"/>
        <v>16.847726534044174</v>
      </c>
      <c r="AT171" s="12">
        <f t="shared" si="42"/>
        <v>0</v>
      </c>
      <c r="AU171" s="12">
        <f t="shared" si="43"/>
        <v>0.33867371290411863</v>
      </c>
      <c r="AV171" s="12"/>
      <c r="AW171" s="12">
        <f ca="1">INDEX(I$11:I$6003,UsefulSeries!$I164)</f>
        <v>2.0531408458491114E-2</v>
      </c>
      <c r="AX171" s="12"/>
      <c r="AY171" s="12"/>
      <c r="AZ171" s="12">
        <f ca="1"/>
        <v>0.3523305367932234</v>
      </c>
      <c r="BA171" s="12"/>
      <c r="BB171" s="12">
        <f t="shared" ca="1" si="35"/>
        <v>0.3523305367932234</v>
      </c>
      <c r="BC171" s="12"/>
      <c r="BD171" s="38">
        <f ca="1"/>
        <v>1.8450717025774364E-2</v>
      </c>
    </row>
    <row r="172" spans="1:56" x14ac:dyDescent="0.35">
      <c r="A172" s="12">
        <v>0</v>
      </c>
      <c r="B172" s="12">
        <v>0</v>
      </c>
      <c r="C172" s="12">
        <v>0</v>
      </c>
      <c r="D172" s="12">
        <v>0</v>
      </c>
      <c r="E172" s="12">
        <f ca="1">INDEX('Flow probs &amp; rates'!$P$5:$P$5999,UsefulSeries!$E166,0)*(1-INDEX('Flow probs &amp; rates'!$P$5:$P$5999,UsefulSeries!$E166,0))/INDEX('Flow probs &amp; rates'!$G$4:$G$5999,UsefulSeries!$E166,0)</f>
        <v>5.4648941895168397E-2</v>
      </c>
      <c r="F172" s="12">
        <f ca="1">-INDEX('Flow probs &amp; rates'!$P$5:$P$5999,UsefulSeries!$E166,0)*(INDEX('Flow probs &amp; rates'!$Q$5:$Q$5999,UsefulSeries!$E166,0))/INDEX('Flow probs &amp; rates'!$G$4:$G$5999,UsefulSeries!$E166,0)</f>
        <v>-1.152952508176788E-3</v>
      </c>
      <c r="G172" s="12"/>
      <c r="H172" s="12"/>
      <c r="I172" s="12">
        <f ca="1">INDEX('Flow probs &amp; rates'!$P$5:$P$5999,UsefulSeries!$E166)</f>
        <v>1.8624603878970612E-2</v>
      </c>
      <c r="J172" s="12"/>
      <c r="K172" s="12">
        <f>INDEX('Flow probs &amp; rates'!$G$4:$G$5999,UsefulSeries!$E166)</f>
        <v>0.33445712534350114</v>
      </c>
      <c r="L172" s="12"/>
      <c r="M172" s="12"/>
      <c r="N172" s="12">
        <f>INDEX('Flow probs &amp; rates'!$E$5:$E$5999,UsefulSeries!$G170)-INDEX('Flow probs &amp; rates'!$E$4:$E$5999,UsefulSeries!$G170)</f>
        <v>-3.227815275286261E-4</v>
      </c>
      <c r="O172" s="12"/>
      <c r="P172" s="12">
        <f ca="1"/>
        <v>0</v>
      </c>
      <c r="Q172" s="12">
        <f ca="1"/>
        <v>0</v>
      </c>
      <c r="R172" s="12">
        <f ca="1"/>
        <v>0</v>
      </c>
      <c r="S172" s="12">
        <f ca="1"/>
        <v>0</v>
      </c>
      <c r="T172" s="12">
        <f ca="1"/>
        <v>18.305961015671802</v>
      </c>
      <c r="U172" s="12">
        <f ca="1"/>
        <v>0.34814953592576192</v>
      </c>
      <c r="V172" s="12"/>
      <c r="W172" s="12"/>
      <c r="X172" s="12"/>
      <c r="Y172" s="12"/>
      <c r="Z172" s="12"/>
      <c r="AA172" s="12"/>
      <c r="AB172" s="12"/>
      <c r="AC172" s="12"/>
      <c r="AD172" s="12"/>
      <c r="AE172" s="12">
        <f t="array" ref="AE172:AJ173">TRANSPOSE(AC166:AD171)</f>
        <v>-0.61515323999853788</v>
      </c>
      <c r="AF172" s="12">
        <v>-0.61515323999853788</v>
      </c>
      <c r="AG172" s="12">
        <v>4.6173047097343559E-2</v>
      </c>
      <c r="AH172" s="12">
        <v>0</v>
      </c>
      <c r="AI172" s="12">
        <v>0.33867371290411863</v>
      </c>
      <c r="AJ172" s="12">
        <v>0</v>
      </c>
      <c r="AK172" s="12"/>
      <c r="AL172" s="12"/>
      <c r="AM172" s="12"/>
      <c r="AN172" s="12">
        <f t="shared" si="36"/>
        <v>-0.61515323999853788</v>
      </c>
      <c r="AO172" s="12">
        <f t="shared" si="37"/>
        <v>-0.61515323999853788</v>
      </c>
      <c r="AP172" s="12">
        <f t="shared" si="38"/>
        <v>4.6173047097343559E-2</v>
      </c>
      <c r="AQ172" s="12">
        <f t="shared" si="39"/>
        <v>0</v>
      </c>
      <c r="AR172" s="12">
        <f t="shared" si="40"/>
        <v>0.33867371290411863</v>
      </c>
      <c r="AS172" s="12">
        <f t="shared" si="41"/>
        <v>0</v>
      </c>
      <c r="AT172" s="12">
        <f t="shared" si="42"/>
        <v>0</v>
      </c>
      <c r="AU172" s="12">
        <f t="shared" si="43"/>
        <v>0</v>
      </c>
      <c r="AV172" s="12"/>
      <c r="AW172" s="12"/>
      <c r="AX172" s="12">
        <f>INDEX($N$6:$N$6003,UsefulSeries!$K164)</f>
        <v>-6.7007476063896121E-4</v>
      </c>
      <c r="AY172" s="12"/>
      <c r="AZ172" s="12"/>
      <c r="BA172" s="12"/>
      <c r="BB172" s="12">
        <f t="shared" si="35"/>
        <v>-6.7007476063896121E-4</v>
      </c>
      <c r="BC172" s="12"/>
      <c r="BD172" s="38">
        <f ca="1"/>
        <v>5.610266382550172E-2</v>
      </c>
    </row>
    <row r="173" spans="1:56" x14ac:dyDescent="0.35">
      <c r="A173" s="12">
        <v>0</v>
      </c>
      <c r="B173" s="12">
        <v>0</v>
      </c>
      <c r="C173" s="12">
        <v>0</v>
      </c>
      <c r="D173" s="12">
        <v>0</v>
      </c>
      <c r="E173" s="12">
        <f ca="1">-INDEX('Flow probs &amp; rates'!$P$5:$P$5999,UsefulSeries!$E166,0)*(INDEX('Flow probs &amp; rates'!$Q$5:$Q$5999,UsefulSeries!$E166,0))/INDEX('Flow probs &amp; rates'!$G$4:$G$5999,UsefulSeries!$E166,0)</f>
        <v>-1.152952508176788E-3</v>
      </c>
      <c r="F173" s="12">
        <f ca="1">INDEX('Flow probs &amp; rates'!$Q$5:$Q$5999,UsefulSeries!$E166,0)*(1-INDEX('Flow probs &amp; rates'!$Q$5:$Q$5999,UsefulSeries!$E166,0))/INDEX('Flow probs &amp; rates'!$G$4:$G$5999,UsefulSeries!$E166,0)</f>
        <v>6.0623098667883471E-2</v>
      </c>
      <c r="G173" s="12"/>
      <c r="H173" s="12"/>
      <c r="I173" s="12">
        <f ca="1">INDEX('Flow probs &amp; rates'!$Q$5:$Q$5999,UsefulSeries!$E166)</f>
        <v>2.0704503786939117E-2</v>
      </c>
      <c r="J173" s="12"/>
      <c r="K173" s="12"/>
      <c r="L173" s="12">
        <f>INDEX('Flow probs &amp; rates'!$G$4:$G$5999,UsefulSeries!$E166)</f>
        <v>0.33445712534350114</v>
      </c>
      <c r="M173" s="12"/>
      <c r="N173" s="12">
        <f>INDEX('Flow probs &amp; rates'!$F$5:$F$5999,UsefulSeries!$G170)-INDEX('Flow probs &amp; rates'!$F$4:$F$5999,UsefulSeries!$G170)</f>
        <v>-2.9470486872492513E-4</v>
      </c>
      <c r="O173" s="12"/>
      <c r="P173" s="12">
        <f ca="1"/>
        <v>0</v>
      </c>
      <c r="Q173" s="12">
        <f ca="1"/>
        <v>0</v>
      </c>
      <c r="R173" s="12">
        <f ca="1"/>
        <v>0</v>
      </c>
      <c r="S173" s="12">
        <f ca="1"/>
        <v>0</v>
      </c>
      <c r="T173" s="12">
        <f ca="1"/>
        <v>0.34814953592576192</v>
      </c>
      <c r="U173" s="12">
        <f ca="1"/>
        <v>16.501983927961977</v>
      </c>
      <c r="V173" s="12"/>
      <c r="W173" s="12"/>
      <c r="X173" s="12"/>
      <c r="Y173" s="12"/>
      <c r="Z173" s="12"/>
      <c r="AA173" s="12"/>
      <c r="AB173" s="12"/>
      <c r="AC173" s="12"/>
      <c r="AD173" s="12"/>
      <c r="AE173" s="12">
        <v>0.61515323999853788</v>
      </c>
      <c r="AF173" s="12">
        <v>0</v>
      </c>
      <c r="AG173" s="12">
        <v>-4.6173047097343559E-2</v>
      </c>
      <c r="AH173" s="12">
        <v>-4.6173047097343559E-2</v>
      </c>
      <c r="AI173" s="12">
        <v>0</v>
      </c>
      <c r="AJ173" s="12">
        <v>0.33867371290411863</v>
      </c>
      <c r="AK173" s="12"/>
      <c r="AL173" s="12"/>
      <c r="AM173" s="12"/>
      <c r="AN173" s="12">
        <f t="shared" si="36"/>
        <v>0.61515323999853788</v>
      </c>
      <c r="AO173" s="12">
        <f t="shared" si="37"/>
        <v>0</v>
      </c>
      <c r="AP173" s="12">
        <f t="shared" si="38"/>
        <v>-4.6173047097343559E-2</v>
      </c>
      <c r="AQ173" s="12">
        <f t="shared" si="39"/>
        <v>-4.6173047097343559E-2</v>
      </c>
      <c r="AR173" s="12">
        <f t="shared" si="40"/>
        <v>0</v>
      </c>
      <c r="AS173" s="12">
        <f t="shared" si="41"/>
        <v>0.33867371290411863</v>
      </c>
      <c r="AT173" s="12">
        <f t="shared" si="42"/>
        <v>0</v>
      </c>
      <c r="AU173" s="12">
        <f t="shared" si="43"/>
        <v>0</v>
      </c>
      <c r="AV173" s="12"/>
      <c r="AW173" s="12"/>
      <c r="AX173" s="12">
        <f>INDEX('Margin error adjustment'!N$7:N$6003,UsefulSeries!$K164)</f>
        <v>4.2582484576313834E-4</v>
      </c>
      <c r="AY173" s="12"/>
      <c r="AZ173" s="12"/>
      <c r="BA173" s="12"/>
      <c r="BB173" s="12">
        <f t="shared" si="35"/>
        <v>4.2582484576313834E-4</v>
      </c>
      <c r="BC173" s="12"/>
      <c r="BD173" s="38">
        <f ca="1"/>
        <v>0.10451037120336425</v>
      </c>
    </row>
    <row r="174" spans="1:56" x14ac:dyDescent="0.35">
      <c r="A174" s="12">
        <f ca="1">INDEX('Flow probs &amp; rates'!$K$5:$K$5999,UsefulSeries!$E172,0)*(1-INDEX('Flow probs &amp; rates'!$K$5:$K$5999,UsefulSeries!$E172,0))/INDEX('Flow probs &amp; rates'!$E$4:$E$5999,UsefulSeries!$E172,0)</f>
        <v>2.5240904700999874E-2</v>
      </c>
      <c r="B174" s="12">
        <f ca="1">-INDEX('Flow probs &amp; rates'!$K$5:$K$5999,UsefulSeries!$E172,0)*(INDEX('Flow probs &amp; rates'!$L$5:$L$5999,UsefulSeries!$E172,0))/INDEX('Flow probs &amp; rates'!$E$4:$E$5999,UsefulSeries!$E172,0)</f>
        <v>-3.0095153887523706E-4</v>
      </c>
      <c r="C174" s="12">
        <v>0</v>
      </c>
      <c r="D174" s="12">
        <v>0</v>
      </c>
      <c r="E174" s="12">
        <v>0</v>
      </c>
      <c r="F174" s="12">
        <v>0</v>
      </c>
      <c r="G174" s="12"/>
      <c r="H174" s="12"/>
      <c r="I174" s="12">
        <f ca="1">INDEX('Flow probs &amp; rates'!$K$5:$K$5999,UsefulSeries!$E172)</f>
        <v>1.5762609936033282E-2</v>
      </c>
      <c r="J174" s="12"/>
      <c r="K174" s="12">
        <f>-INDEX('Flow probs &amp; rates'!$E$4:$E$5999,UsefulSeries!$E172)</f>
        <v>-0.61464318525093042</v>
      </c>
      <c r="L174" s="12">
        <f>INDEX('Flow probs &amp; rates'!$E$4:$E$5999,UsefulSeries!$E172)</f>
        <v>0.61464318525093042</v>
      </c>
      <c r="M174" s="12"/>
      <c r="N174" s="12">
        <f>INDEX('Flow probs &amp; rates'!$E$5:$E$5999,UsefulSeries!$G172)-INDEX('Flow probs &amp; rates'!$E$4:$E$5999,UsefulSeries!$G172)</f>
        <v>2.5369229484912825E-3</v>
      </c>
      <c r="O174" s="12"/>
      <c r="P174" s="12">
        <f t="array" aca="1" ref="P174:U179" ca="1">MINVERSE(A174:F179)</f>
        <v>39.625766983103162</v>
      </c>
      <c r="Q174" s="12">
        <f ca="1"/>
        <v>0.63202243538978897</v>
      </c>
      <c r="R174" s="12">
        <f ca="1"/>
        <v>0</v>
      </c>
      <c r="S174" s="12">
        <f ca="1"/>
        <v>0</v>
      </c>
      <c r="T174" s="12">
        <f ca="1"/>
        <v>0</v>
      </c>
      <c r="U174" s="12">
        <f ca="1"/>
        <v>0</v>
      </c>
      <c r="V174" s="12"/>
      <c r="W174" s="12">
        <f ca="1">INDEX(P$6:P$6003,UsefulSeries!$I172)</f>
        <v>37.679760935796565</v>
      </c>
      <c r="X174" s="12">
        <f ca="1">INDEX(Q$6:Q$6003,UsefulSeries!$I172)</f>
        <v>0.631932745155243</v>
      </c>
      <c r="Y174" s="12">
        <f ca="1">INDEX(R$6:R$6003,UsefulSeries!$I172)</f>
        <v>0</v>
      </c>
      <c r="Z174" s="12">
        <f ca="1">INDEX(S$6:S$6003,UsefulSeries!$I172)</f>
        <v>0</v>
      </c>
      <c r="AA174" s="12">
        <f ca="1">INDEX(T$6:T$6003,UsefulSeries!$I172)</f>
        <v>0</v>
      </c>
      <c r="AB174" s="12">
        <f ca="1">INDEX(U$6:U$6003,UsefulSeries!$I172)</f>
        <v>0</v>
      </c>
      <c r="AC174" s="12">
        <f>INDEX( K$6:K$6003,UsefulSeries!$I172)</f>
        <v>-0.61448316523789892</v>
      </c>
      <c r="AD174" s="12">
        <f>INDEX(L$6:L$6003,UsefulSeries!$I172)</f>
        <v>0.61448316523789892</v>
      </c>
      <c r="AE174" s="12"/>
      <c r="AF174" s="12"/>
      <c r="AG174" s="12"/>
      <c r="AH174" s="12"/>
      <c r="AI174" s="12"/>
      <c r="AJ174" s="12"/>
      <c r="AK174" s="12"/>
      <c r="AL174" s="12"/>
      <c r="AM174" s="12"/>
      <c r="AN174" s="12">
        <f t="shared" ca="1" si="36"/>
        <v>37.679760935796565</v>
      </c>
      <c r="AO174" s="12">
        <f t="shared" ca="1" si="37"/>
        <v>0.631932745155243</v>
      </c>
      <c r="AP174" s="12">
        <f t="shared" ca="1" si="38"/>
        <v>0</v>
      </c>
      <c r="AQ174" s="12">
        <f t="shared" ca="1" si="39"/>
        <v>0</v>
      </c>
      <c r="AR174" s="12">
        <f t="shared" ca="1" si="40"/>
        <v>0</v>
      </c>
      <c r="AS174" s="12">
        <f t="shared" ca="1" si="41"/>
        <v>0</v>
      </c>
      <c r="AT174" s="12">
        <f t="shared" si="42"/>
        <v>-0.61448316523789892</v>
      </c>
      <c r="AU174" s="12">
        <f t="shared" si="43"/>
        <v>0.61448316523789892</v>
      </c>
      <c r="AV174" s="12"/>
      <c r="AW174" s="12">
        <f ca="1">INDEX(I$6:I$6003,UsefulSeries!$I172)</f>
        <v>1.658621288340794E-2</v>
      </c>
      <c r="AX174" s="12"/>
      <c r="AY174" s="12"/>
      <c r="AZ174" s="12">
        <f t="array" aca="1" ref="AZ174:AZ179" ca="1">MMULT(W174:AB179,AW174:AW179)</f>
        <v>0.63193274515524311</v>
      </c>
      <c r="BA174" s="12"/>
      <c r="BB174" s="12">
        <f t="shared" ca="1" si="35"/>
        <v>0.63193274515524311</v>
      </c>
      <c r="BC174" s="12"/>
      <c r="BD174" s="38">
        <f t="array" aca="1" ref="BD174:BD181" ca="1">MMULT(MINVERSE(AN174:AU181),BB174:BB181)</f>
        <v>1.6382829641782965E-2</v>
      </c>
    </row>
    <row r="175" spans="1:56" x14ac:dyDescent="0.35">
      <c r="A175" s="12">
        <f ca="1">-INDEX('Flow probs &amp; rates'!$K$5:$K$5999,UsefulSeries!$E172,0)*(INDEX('Flow probs &amp; rates'!$L$5:$L$5999,UsefulSeries!$E172,0))/INDEX('Flow probs &amp; rates'!$E$4:$E$5999,UsefulSeries!$E172,0)</f>
        <v>-3.0095153887523706E-4</v>
      </c>
      <c r="B175" s="12">
        <f ca="1">INDEX('Flow probs &amp; rates'!$L$5:$L$5999,UsefulSeries!$E172,0)*(1-INDEX('Flow probs &amp; rates'!$L$5:$L$5999,UsefulSeries!$E172,0))/INDEX('Flow probs &amp; rates'!$E$4:$E$5999,UsefulSeries!$E172,0)</f>
        <v>1.8868690231418208E-2</v>
      </c>
      <c r="C175" s="12">
        <v>0</v>
      </c>
      <c r="D175" s="12">
        <v>0</v>
      </c>
      <c r="E175" s="12">
        <v>0</v>
      </c>
      <c r="F175" s="12">
        <v>0</v>
      </c>
      <c r="G175" s="12"/>
      <c r="H175" s="12"/>
      <c r="I175" s="12">
        <f ca="1">INDEX('Flow probs &amp; rates'!$L$5:$L$5999,UsefulSeries!$E172)</f>
        <v>1.1735227428142226E-2</v>
      </c>
      <c r="J175" s="12"/>
      <c r="K175" s="12">
        <f>-INDEX('Flow probs &amp; rates'!$E$4:$E$5999,UsefulSeries!$E172)</f>
        <v>-0.61464318525093042</v>
      </c>
      <c r="L175" s="12"/>
      <c r="M175" s="12"/>
      <c r="N175" s="12">
        <f>INDEX('Flow probs &amp; rates'!$F$5:$F$5999,UsefulSeries!$G172)-INDEX('Flow probs &amp; rates'!$F$4:$F$5999,UsefulSeries!$G172)</f>
        <v>-5.2533109806604528E-4</v>
      </c>
      <c r="O175" s="12"/>
      <c r="P175" s="12">
        <f ca="1"/>
        <v>0.63202243538978897</v>
      </c>
      <c r="Q175" s="12">
        <f ca="1"/>
        <v>53.007929848735344</v>
      </c>
      <c r="R175" s="12">
        <f ca="1"/>
        <v>0</v>
      </c>
      <c r="S175" s="12">
        <f ca="1"/>
        <v>0</v>
      </c>
      <c r="T175" s="12">
        <f ca="1"/>
        <v>0</v>
      </c>
      <c r="U175" s="12">
        <f ca="1"/>
        <v>0</v>
      </c>
      <c r="V175" s="12"/>
      <c r="W175" s="12">
        <f ca="1">INDEX(P$7:P$6003,UsefulSeries!$I172)</f>
        <v>0.631932745155243</v>
      </c>
      <c r="X175" s="12">
        <f ca="1">INDEX(Q$7:Q$6003,UsefulSeries!$I172)</f>
        <v>56.358166020844557</v>
      </c>
      <c r="Y175" s="12">
        <f ca="1">INDEX(R$7:R$6003,UsefulSeries!$I172)</f>
        <v>0</v>
      </c>
      <c r="Z175" s="12">
        <f ca="1">INDEX(S$7:S$6003,UsefulSeries!$I172)</f>
        <v>0</v>
      </c>
      <c r="AA175" s="12">
        <f ca="1">INDEX(T$7:T$6003,UsefulSeries!$I172)</f>
        <v>0</v>
      </c>
      <c r="AB175" s="12">
        <f ca="1">INDEX(U$7:U$6003,UsefulSeries!$I172)</f>
        <v>0</v>
      </c>
      <c r="AC175" s="12">
        <f>INDEX( K$7:K$6003,UsefulSeries!$I172,1)</f>
        <v>-0.61448316523789892</v>
      </c>
      <c r="AD175" s="12">
        <f>INDEX(L$7:L$6003,UsefulSeries!$I172,1)</f>
        <v>0</v>
      </c>
      <c r="AE175" s="12"/>
      <c r="AF175" s="12"/>
      <c r="AG175" s="12"/>
      <c r="AH175" s="12"/>
      <c r="AI175" s="12"/>
      <c r="AJ175" s="12"/>
      <c r="AK175" s="12"/>
      <c r="AL175" s="12"/>
      <c r="AM175" s="12"/>
      <c r="AN175" s="12">
        <f t="shared" ca="1" si="36"/>
        <v>0.631932745155243</v>
      </c>
      <c r="AO175" s="12">
        <f t="shared" ca="1" si="37"/>
        <v>56.358166020844557</v>
      </c>
      <c r="AP175" s="12">
        <f t="shared" ca="1" si="38"/>
        <v>0</v>
      </c>
      <c r="AQ175" s="12">
        <f t="shared" ca="1" si="39"/>
        <v>0</v>
      </c>
      <c r="AR175" s="12">
        <f t="shared" ca="1" si="40"/>
        <v>0</v>
      </c>
      <c r="AS175" s="12">
        <f t="shared" ca="1" si="41"/>
        <v>0</v>
      </c>
      <c r="AT175" s="12">
        <f t="shared" si="42"/>
        <v>-0.61448316523789892</v>
      </c>
      <c r="AU175" s="12">
        <f t="shared" si="43"/>
        <v>0</v>
      </c>
      <c r="AV175" s="12"/>
      <c r="AW175" s="12">
        <f ca="1">INDEX(I$7:I$6003,UsefulSeries!$I172)</f>
        <v>1.1026820388127119E-2</v>
      </c>
      <c r="AX175" s="12"/>
      <c r="AY175" s="12"/>
      <c r="AZ175" s="12">
        <f ca="1"/>
        <v>0.631932745155243</v>
      </c>
      <c r="BA175" s="12"/>
      <c r="BB175" s="12">
        <f t="shared" ca="1" si="35"/>
        <v>0.631932745155243</v>
      </c>
      <c r="BC175" s="12"/>
      <c r="BD175" s="38">
        <f ca="1"/>
        <v>1.1990693368180601E-2</v>
      </c>
    </row>
    <row r="176" spans="1:56" x14ac:dyDescent="0.35">
      <c r="A176" s="12">
        <v>0</v>
      </c>
      <c r="B176" s="12">
        <v>0</v>
      </c>
      <c r="C176" s="12">
        <f ca="1">INDEX('Flow probs &amp; rates'!$M$5:$M$5999,UsefulSeries!$E172,0)*(1-INDEX('Flow probs &amp; rates'!$M$5:$M$5999,UsefulSeries!$E172,0))/INDEX('Flow probs &amp; rates'!$F$4:$F$5999,UsefulSeries!$E172,0)</f>
        <v>3.1020146190695725</v>
      </c>
      <c r="D176" s="12">
        <f ca="1">-INDEX('Flow probs &amp; rates'!$M$5:$M$5999,UsefulSeries!$E172,0)*(INDEX('Flow probs &amp; rates'!$O$5:$O$5999,UsefulSeries!$E172,0))/INDEX('Flow probs &amp; rates'!$F$4:$F$5999,UsefulSeries!$E172,0)</f>
        <v>-0.39732039684404458</v>
      </c>
      <c r="E176" s="12">
        <v>0</v>
      </c>
      <c r="F176" s="12">
        <v>0</v>
      </c>
      <c r="G176" s="12"/>
      <c r="H176" s="12"/>
      <c r="I176" s="12">
        <f ca="1">INDEX('Flow probs &amp; rates'!$M$5:$M$5999,UsefulSeries!$E172)</f>
        <v>0.2027649284957076</v>
      </c>
      <c r="J176" s="12"/>
      <c r="K176" s="12">
        <f>INDEX('Flow probs &amp; rates'!$F$4:$F$5999,UsefulSeries!$E172)</f>
        <v>5.2111718389104292E-2</v>
      </c>
      <c r="L176" s="12">
        <f>-INDEX('Flow probs &amp; rates'!$F$4:$F$5999,UsefulSeries!$E172)</f>
        <v>-5.2111718389104292E-2</v>
      </c>
      <c r="M176" s="12"/>
      <c r="N176" s="12">
        <f>INDEX('Flow probs &amp; rates'!$E$5:$E$5999,UsefulSeries!$G174)-INDEX('Flow probs &amp; rates'!$E$4:$E$5999,UsefulSeries!$G174)</f>
        <v>7.3778717086858681E-4</v>
      </c>
      <c r="O176" s="12"/>
      <c r="P176" s="12">
        <f ca="1"/>
        <v>0</v>
      </c>
      <c r="Q176" s="12">
        <f ca="1"/>
        <v>0</v>
      </c>
      <c r="R176" s="12">
        <f ca="1"/>
        <v>0.33197336428045393</v>
      </c>
      <c r="S176" s="12">
        <f ca="1"/>
        <v>7.4967782616426309E-2</v>
      </c>
      <c r="T176" s="12">
        <f ca="1"/>
        <v>0</v>
      </c>
      <c r="U176" s="12">
        <f ca="1"/>
        <v>0</v>
      </c>
      <c r="V176" s="12"/>
      <c r="W176" s="12">
        <f ca="1">INDEX(P$8:P$6003,UsefulSeries!$I172)</f>
        <v>0</v>
      </c>
      <c r="X176" s="12">
        <f ca="1">INDEX(Q$8:Q$6003,UsefulSeries!$I172)</f>
        <v>0</v>
      </c>
      <c r="Y176" s="12">
        <f ca="1">INDEX(R$8:R$6003,UsefulSeries!$I172)</f>
        <v>0.28990537139930894</v>
      </c>
      <c r="Z176" s="12">
        <f ca="1">INDEX(S$8:S$6003,UsefulSeries!$I172)</f>
        <v>6.7073181602347196E-2</v>
      </c>
      <c r="AA176" s="12">
        <f ca="1">INDEX(T$8:T$6003,UsefulSeries!$I172)</f>
        <v>0</v>
      </c>
      <c r="AB176" s="12">
        <f ca="1">INDEX(U$8:U$6003,UsefulSeries!$I172)</f>
        <v>0</v>
      </c>
      <c r="AC176" s="12">
        <f>INDEX( K$8:K$6003,UsefulSeries!$I172)</f>
        <v>4.6598871943106697E-2</v>
      </c>
      <c r="AD176" s="12">
        <f>INDEX(L$8:L$6003,UsefulSeries!$I172)</f>
        <v>-4.6598871943106697E-2</v>
      </c>
      <c r="AE176" s="12"/>
      <c r="AF176" s="12"/>
      <c r="AG176" s="12"/>
      <c r="AH176" s="12"/>
      <c r="AI176" s="12"/>
      <c r="AJ176" s="12"/>
      <c r="AK176" s="12"/>
      <c r="AL176" s="12"/>
      <c r="AM176" s="12"/>
      <c r="AN176" s="12">
        <f t="shared" ca="1" si="36"/>
        <v>0</v>
      </c>
      <c r="AO176" s="12">
        <f t="shared" ca="1" si="37"/>
        <v>0</v>
      </c>
      <c r="AP176" s="12">
        <f t="shared" ca="1" si="38"/>
        <v>0.28990537139930894</v>
      </c>
      <c r="AQ176" s="12">
        <f t="shared" ca="1" si="39"/>
        <v>6.7073181602347196E-2</v>
      </c>
      <c r="AR176" s="12">
        <f t="shared" ca="1" si="40"/>
        <v>0</v>
      </c>
      <c r="AS176" s="12">
        <f t="shared" ca="1" si="41"/>
        <v>0</v>
      </c>
      <c r="AT176" s="12">
        <f t="shared" si="42"/>
        <v>4.6598871943106697E-2</v>
      </c>
      <c r="AU176" s="12">
        <f t="shared" si="43"/>
        <v>-4.6598871943106697E-2</v>
      </c>
      <c r="AV176" s="12"/>
      <c r="AW176" s="12">
        <f ca="1">INDEX(I$8:I$6003,UsefulSeries!$I172)</f>
        <v>0.20912091733948424</v>
      </c>
      <c r="AX176" s="12"/>
      <c r="AY176" s="12"/>
      <c r="AZ176" s="12">
        <f ca="1"/>
        <v>6.7073181602347196E-2</v>
      </c>
      <c r="BA176" s="12"/>
      <c r="BB176" s="12">
        <f t="shared" ca="1" si="35"/>
        <v>6.7073181602347196E-2</v>
      </c>
      <c r="BC176" s="12"/>
      <c r="BD176" s="38">
        <f ca="1"/>
        <v>0.20901583105288674</v>
      </c>
    </row>
    <row r="177" spans="1:56" x14ac:dyDescent="0.35">
      <c r="A177" s="12">
        <v>0</v>
      </c>
      <c r="B177" s="12">
        <v>0</v>
      </c>
      <c r="C177" s="12">
        <f ca="1">-INDEX('Flow probs &amp; rates'!$M$5:$M$5999,UsefulSeries!$E172,0)*(INDEX('Flow probs &amp; rates'!$O$5:$O$5999,UsefulSeries!$E172,0))/INDEX('Flow probs &amp; rates'!$F$4:$F$5999,UsefulSeries!$E172,0)</f>
        <v>-0.39732039684404458</v>
      </c>
      <c r="D177" s="12">
        <f ca="1">INDEX('Flow probs &amp; rates'!$O$5:$O$5999,UsefulSeries!$E172,0)*(1-INDEX('Flow probs &amp; rates'!$O$5:$O$5999,UsefulSeries!$E172,0))/INDEX('Flow probs &amp; rates'!$F$4:$F$5999,UsefulSeries!$E172,0)</f>
        <v>1.7594196364647676</v>
      </c>
      <c r="E177" s="12">
        <v>0</v>
      </c>
      <c r="F177" s="12">
        <v>0</v>
      </c>
      <c r="G177" s="12"/>
      <c r="H177" s="12"/>
      <c r="I177" s="12">
        <f ca="1">INDEX('Flow probs &amp; rates'!$O$5:$O$5999,UsefulSeries!$E172)</f>
        <v>0.10211355969788594</v>
      </c>
      <c r="J177" s="12"/>
      <c r="K177" s="12"/>
      <c r="L177" s="12">
        <f>-INDEX('Flow probs &amp; rates'!$F$4:$F$5999,UsefulSeries!$E172)</f>
        <v>-5.2111718389104292E-2</v>
      </c>
      <c r="M177" s="12"/>
      <c r="N177" s="12">
        <f>INDEX('Flow probs &amp; rates'!$F$5:$F$5999,UsefulSeries!$G174)-INDEX('Flow probs &amp; rates'!$F$4:$F$5999,UsefulSeries!$G174)</f>
        <v>-6.5408032029121155E-4</v>
      </c>
      <c r="O177" s="12"/>
      <c r="P177" s="12">
        <f ca="1"/>
        <v>0</v>
      </c>
      <c r="Q177" s="12">
        <f ca="1"/>
        <v>0</v>
      </c>
      <c r="R177" s="12">
        <f ca="1"/>
        <v>7.4967782616426309E-2</v>
      </c>
      <c r="S177" s="12">
        <f ca="1"/>
        <v>0.58529881547124474</v>
      </c>
      <c r="T177" s="12">
        <f ca="1"/>
        <v>0</v>
      </c>
      <c r="U177" s="12">
        <f ca="1"/>
        <v>0</v>
      </c>
      <c r="V177" s="12"/>
      <c r="W177" s="12">
        <f ca="1">INDEX(P$9:P$6003,UsefulSeries!$I172)</f>
        <v>0</v>
      </c>
      <c r="X177" s="12">
        <f ca="1">INDEX(Q$9:Q$6003,UsefulSeries!$I172)</f>
        <v>0</v>
      </c>
      <c r="Y177" s="12">
        <f ca="1">INDEX(R$9:R$6003,UsefulSeries!$I172)</f>
        <v>6.7073181602347209E-2</v>
      </c>
      <c r="Z177" s="12">
        <f ca="1">INDEX(S$9:S$6003,UsefulSeries!$I172)</f>
        <v>0.55180968038916733</v>
      </c>
      <c r="AA177" s="12">
        <f ca="1">INDEX(T$9:T$6003,UsefulSeries!$I172)</f>
        <v>0</v>
      </c>
      <c r="AB177" s="12">
        <f ca="1">INDEX(U$9:U$6003,UsefulSeries!$I172)</f>
        <v>0</v>
      </c>
      <c r="AC177" s="12">
        <f>INDEX( K$9:K$6003,UsefulSeries!$I172)</f>
        <v>0</v>
      </c>
      <c r="AD177" s="12">
        <f>INDEX(L$9:L$6003,UsefulSeries!$I172)</f>
        <v>-4.6598871943106697E-2</v>
      </c>
      <c r="AE177" s="12"/>
      <c r="AF177" s="12"/>
      <c r="AG177" s="12"/>
      <c r="AH177" s="12"/>
      <c r="AI177" s="12"/>
      <c r="AJ177" s="12"/>
      <c r="AK177" s="12"/>
      <c r="AL177" s="12"/>
      <c r="AM177" s="12"/>
      <c r="AN177" s="12">
        <f t="shared" ca="1" si="36"/>
        <v>0</v>
      </c>
      <c r="AO177" s="12">
        <f t="shared" ca="1" si="37"/>
        <v>0</v>
      </c>
      <c r="AP177" s="12">
        <f t="shared" ca="1" si="38"/>
        <v>6.7073181602347209E-2</v>
      </c>
      <c r="AQ177" s="12">
        <f t="shared" ca="1" si="39"/>
        <v>0.55180968038916733</v>
      </c>
      <c r="AR177" s="12">
        <f t="shared" ca="1" si="40"/>
        <v>0</v>
      </c>
      <c r="AS177" s="12">
        <f t="shared" ca="1" si="41"/>
        <v>0</v>
      </c>
      <c r="AT177" s="12">
        <f t="shared" si="42"/>
        <v>0</v>
      </c>
      <c r="AU177" s="12">
        <f t="shared" si="43"/>
        <v>-4.6598871943106697E-2</v>
      </c>
      <c r="AV177" s="12"/>
      <c r="AW177" s="12">
        <f ca="1">INDEX(I$9:I$6003,UsefulSeries!$I172)</f>
        <v>9.6132377198194396E-2</v>
      </c>
      <c r="AX177" s="12"/>
      <c r="AY177" s="12"/>
      <c r="AZ177" s="12">
        <f ca="1"/>
        <v>6.7073181602347196E-2</v>
      </c>
      <c r="BA177" s="12"/>
      <c r="BB177" s="12">
        <f t="shared" ca="1" si="35"/>
        <v>6.7073181602347196E-2</v>
      </c>
      <c r="BC177" s="12"/>
      <c r="BD177" s="38">
        <f ca="1"/>
        <v>0.10456234635838917</v>
      </c>
    </row>
    <row r="178" spans="1:56" x14ac:dyDescent="0.35">
      <c r="A178" s="12">
        <v>0</v>
      </c>
      <c r="B178" s="12">
        <v>0</v>
      </c>
      <c r="C178" s="12">
        <v>0</v>
      </c>
      <c r="D178" s="12">
        <v>0</v>
      </c>
      <c r="E178" s="12">
        <f ca="1">INDEX('Flow probs &amp; rates'!$P$5:$P$5999,UsefulSeries!$E172,0)*(1-INDEX('Flow probs &amp; rates'!$P$5:$P$5999,UsefulSeries!$E172,0))/INDEX('Flow probs &amp; rates'!$G$4:$G$5999,UsefulSeries!$E172,0)</f>
        <v>5.4264001809267985E-2</v>
      </c>
      <c r="F178" s="12">
        <f ca="1">-INDEX('Flow probs &amp; rates'!$P$5:$P$5999,UsefulSeries!$E172,0)*(INDEX('Flow probs &amp; rates'!$Q$5:$Q$5999,UsefulSeries!$E172,0))/INDEX('Flow probs &amp; rates'!$G$4:$G$5999,UsefulSeries!$E172,0)</f>
        <v>-1.1099639190200066E-3</v>
      </c>
      <c r="G178" s="12"/>
      <c r="H178" s="12"/>
      <c r="I178" s="12">
        <f ca="1">INDEX('Flow probs &amp; rates'!$P$5:$P$5999,UsefulSeries!$E172)</f>
        <v>1.8422604882462165E-2</v>
      </c>
      <c r="J178" s="12"/>
      <c r="K178" s="12">
        <f>INDEX('Flow probs &amp; rates'!$G$4:$G$5999,UsefulSeries!$E172)</f>
        <v>0.33324509635996535</v>
      </c>
      <c r="L178" s="12"/>
      <c r="M178" s="12"/>
      <c r="N178" s="12">
        <f>INDEX('Flow probs &amp; rates'!$E$5:$E$5999,UsefulSeries!$G176)-INDEX('Flow probs &amp; rates'!$E$4:$E$5999,UsefulSeries!$G176)</f>
        <v>1.086234324045865E-3</v>
      </c>
      <c r="O178" s="12"/>
      <c r="P178" s="12">
        <f ca="1"/>
        <v>0</v>
      </c>
      <c r="Q178" s="12">
        <f ca="1"/>
        <v>0</v>
      </c>
      <c r="R178" s="12">
        <f ca="1"/>
        <v>0</v>
      </c>
      <c r="S178" s="12">
        <f ca="1"/>
        <v>0</v>
      </c>
      <c r="T178" s="12">
        <f ca="1"/>
        <v>18.4355128249091</v>
      </c>
      <c r="U178" s="12">
        <f ca="1"/>
        <v>0.34658900083002181</v>
      </c>
      <c r="V178" s="12"/>
      <c r="W178" s="12">
        <f ca="1">INDEX(P$10:P$6003,UsefulSeries!$I172)</f>
        <v>0</v>
      </c>
      <c r="X178" s="12">
        <f ca="1">INDEX(Q$10:Q$6003,UsefulSeries!$I172)</f>
        <v>0</v>
      </c>
      <c r="Y178" s="12">
        <f ca="1">INDEX(R$10:R$6003,UsefulSeries!$I172)</f>
        <v>0</v>
      </c>
      <c r="Z178" s="12">
        <f ca="1">INDEX(S$10:S$6003,UsefulSeries!$I172)</f>
        <v>0</v>
      </c>
      <c r="AA178" s="12">
        <f ca="1">INDEX(T$10:T$6003,UsefulSeries!$I172)</f>
        <v>18.933375403273551</v>
      </c>
      <c r="AB178" s="12">
        <f ca="1">INDEX(U$10:U$6003,UsefulSeries!$I172)</f>
        <v>0.35212639393615086</v>
      </c>
      <c r="AC178" s="12">
        <f>INDEX( K$10:K$6003,UsefulSeries!$I172)</f>
        <v>0.33891796281899433</v>
      </c>
      <c r="AD178" s="12">
        <f>INDEX(L$10:L$6003,UsefulSeries!$I172)</f>
        <v>0</v>
      </c>
      <c r="AE178" s="12"/>
      <c r="AF178" s="12"/>
      <c r="AG178" s="12"/>
      <c r="AH178" s="12"/>
      <c r="AI178" s="12"/>
      <c r="AJ178" s="12"/>
      <c r="AK178" s="12"/>
      <c r="AL178" s="12"/>
      <c r="AM178" s="12"/>
      <c r="AN178" s="12">
        <f t="shared" ca="1" si="36"/>
        <v>0</v>
      </c>
      <c r="AO178" s="12">
        <f t="shared" ca="1" si="37"/>
        <v>0</v>
      </c>
      <c r="AP178" s="12">
        <f t="shared" ca="1" si="38"/>
        <v>0</v>
      </c>
      <c r="AQ178" s="12">
        <f t="shared" ca="1" si="39"/>
        <v>0</v>
      </c>
      <c r="AR178" s="12">
        <f t="shared" ca="1" si="40"/>
        <v>18.933375403273551</v>
      </c>
      <c r="AS178" s="12">
        <f t="shared" ca="1" si="41"/>
        <v>0.35212639393615086</v>
      </c>
      <c r="AT178" s="12">
        <f t="shared" si="42"/>
        <v>0.33891796281899433</v>
      </c>
      <c r="AU178" s="12">
        <f t="shared" si="43"/>
        <v>0</v>
      </c>
      <c r="AV178" s="12"/>
      <c r="AW178" s="12">
        <f ca="1">INDEX(I$10:I$6003,UsefulSeries!$I172)</f>
        <v>1.8239783700691063E-2</v>
      </c>
      <c r="AX178" s="12"/>
      <c r="AY178" s="12"/>
      <c r="AZ178" s="12">
        <f ca="1"/>
        <v>0.35212639393615064</v>
      </c>
      <c r="BA178" s="12"/>
      <c r="BB178" s="12">
        <f t="shared" ca="1" si="35"/>
        <v>0.35212639393615064</v>
      </c>
      <c r="BC178" s="12"/>
      <c r="BD178" s="38">
        <f ca="1"/>
        <v>1.6695524222554915E-2</v>
      </c>
    </row>
    <row r="179" spans="1:56" x14ac:dyDescent="0.35">
      <c r="A179" s="12">
        <v>0</v>
      </c>
      <c r="B179" s="12">
        <v>0</v>
      </c>
      <c r="C179" s="12">
        <v>0</v>
      </c>
      <c r="D179" s="12">
        <v>0</v>
      </c>
      <c r="E179" s="12">
        <f ca="1">-INDEX('Flow probs &amp; rates'!$P$5:$P$5999,UsefulSeries!$E172,0)*(INDEX('Flow probs &amp; rates'!$Q$5:$Q$5999,UsefulSeries!$E172,0))/INDEX('Flow probs &amp; rates'!$G$4:$G$5999,UsefulSeries!$E172,0)</f>
        <v>-1.1099639190200066E-3</v>
      </c>
      <c r="F179" s="12">
        <f ca="1">INDEX('Flow probs &amp; rates'!$Q$5:$Q$5999,UsefulSeries!$E172,0)*(1-INDEX('Flow probs &amp; rates'!$Q$5:$Q$5999,UsefulSeries!$E172,0))/INDEX('Flow probs &amp; rates'!$G$4:$G$5999,UsefulSeries!$E172,0)</f>
        <v>5.9040402364976603E-2</v>
      </c>
      <c r="G179" s="12"/>
      <c r="H179" s="12"/>
      <c r="I179" s="12">
        <f ca="1">INDEX('Flow probs &amp; rates'!$Q$5:$Q$5999,UsefulSeries!$E172)</f>
        <v>2.0078052778629174E-2</v>
      </c>
      <c r="J179" s="12"/>
      <c r="K179" s="12"/>
      <c r="L179" s="12">
        <f>INDEX('Flow probs &amp; rates'!$G$4:$G$5999,UsefulSeries!$E172)</f>
        <v>0.33324509635996535</v>
      </c>
      <c r="M179" s="12"/>
      <c r="N179" s="12">
        <f>INDEX('Flow probs &amp; rates'!$F$5:$F$5999,UsefulSeries!$G176)-INDEX('Flow probs &amp; rates'!$F$4:$F$5999,UsefulSeries!$G176)</f>
        <v>-1.1011972129520362E-3</v>
      </c>
      <c r="O179" s="12"/>
      <c r="P179" s="12">
        <f ca="1"/>
        <v>0</v>
      </c>
      <c r="Q179" s="12">
        <f ca="1"/>
        <v>0</v>
      </c>
      <c r="R179" s="12">
        <f ca="1"/>
        <v>0</v>
      </c>
      <c r="S179" s="12">
        <f ca="1"/>
        <v>0</v>
      </c>
      <c r="T179" s="12">
        <f ca="1"/>
        <v>0.34658900083002175</v>
      </c>
      <c r="U179" s="12">
        <f ca="1"/>
        <v>16.944069843925885</v>
      </c>
      <c r="V179" s="12"/>
      <c r="W179" s="12">
        <f ca="1">INDEX(P$11:P$6003,UsefulSeries!$I172)</f>
        <v>0</v>
      </c>
      <c r="X179" s="12">
        <f ca="1">INDEX(Q$11:Q$6003,UsefulSeries!$I172)</f>
        <v>0</v>
      </c>
      <c r="Y179" s="12">
        <f ca="1">INDEX(R$11:R$6003,UsefulSeries!$I172)</f>
        <v>0</v>
      </c>
      <c r="Z179" s="12">
        <f ca="1">INDEX(S$11:S$6003,UsefulSeries!$I172)</f>
        <v>0</v>
      </c>
      <c r="AA179" s="12">
        <f ca="1">INDEX(T$11:T$6003,UsefulSeries!$I172)</f>
        <v>0.35212639393615081</v>
      </c>
      <c r="AB179" s="12">
        <f ca="1">INDEX(U$11:U$6003,UsefulSeries!$I172)</f>
        <v>17.939342995524964</v>
      </c>
      <c r="AC179" s="12">
        <f>INDEX( K$11:K$6003,UsefulSeries!$I172)</f>
        <v>0</v>
      </c>
      <c r="AD179" s="12">
        <f>INDEX(L$11:L$6003,UsefulSeries!$I172)</f>
        <v>0.33891796281899433</v>
      </c>
      <c r="AE179" s="12"/>
      <c r="AF179" s="12"/>
      <c r="AG179" s="12"/>
      <c r="AH179" s="12"/>
      <c r="AI179" s="12"/>
      <c r="AJ179" s="12"/>
      <c r="AK179" s="12"/>
      <c r="AL179" s="12"/>
      <c r="AM179" s="12"/>
      <c r="AN179" s="12">
        <f t="shared" ca="1" si="36"/>
        <v>0</v>
      </c>
      <c r="AO179" s="12">
        <f t="shared" ca="1" si="37"/>
        <v>0</v>
      </c>
      <c r="AP179" s="12">
        <f t="shared" ca="1" si="38"/>
        <v>0</v>
      </c>
      <c r="AQ179" s="12">
        <f t="shared" ca="1" si="39"/>
        <v>0</v>
      </c>
      <c r="AR179" s="12">
        <f t="shared" ca="1" si="40"/>
        <v>0.35212639393615081</v>
      </c>
      <c r="AS179" s="12">
        <f t="shared" ca="1" si="41"/>
        <v>17.939342995524964</v>
      </c>
      <c r="AT179" s="12">
        <f t="shared" si="42"/>
        <v>0</v>
      </c>
      <c r="AU179" s="12">
        <f t="shared" si="43"/>
        <v>0.33891796281899433</v>
      </c>
      <c r="AV179" s="12"/>
      <c r="AW179" s="12">
        <f ca="1">INDEX(I$11:I$6003,UsefulSeries!$I172)</f>
        <v>1.9270699309427784E-2</v>
      </c>
      <c r="AX179" s="12"/>
      <c r="AY179" s="12"/>
      <c r="AZ179" s="12">
        <f ca="1"/>
        <v>0.35212639393615081</v>
      </c>
      <c r="BA179" s="12"/>
      <c r="BB179" s="12">
        <f t="shared" ca="1" si="35"/>
        <v>0.35212639393615081</v>
      </c>
      <c r="BC179" s="12"/>
      <c r="BD179" s="38">
        <f ca="1"/>
        <v>1.7417928447255839E-2</v>
      </c>
    </row>
    <row r="180" spans="1:56" x14ac:dyDescent="0.35">
      <c r="A180" s="12">
        <f ca="1">INDEX('Flow probs &amp; rates'!$K$5:$K$5999,UsefulSeries!$E178,0)*(1-INDEX('Flow probs &amp; rates'!$K$5:$K$5999,UsefulSeries!$E178,0))/INDEX('Flow probs &amp; rates'!$E$4:$E$5999,UsefulSeries!$E178,0)</f>
        <v>2.5117898031753405E-2</v>
      </c>
      <c r="B180" s="12">
        <f ca="1">-INDEX('Flow probs &amp; rates'!$K$5:$K$5999,UsefulSeries!$E178,0)*(INDEX('Flow probs &amp; rates'!$L$5:$L$5999,UsefulSeries!$E178,0))/INDEX('Flow probs &amp; rates'!$E$4:$E$5999,UsefulSeries!$E178,0)</f>
        <v>-3.2357769379197485E-4</v>
      </c>
      <c r="C180" s="12">
        <v>0</v>
      </c>
      <c r="D180" s="12">
        <v>0</v>
      </c>
      <c r="E180" s="12">
        <v>0</v>
      </c>
      <c r="F180" s="12">
        <v>0</v>
      </c>
      <c r="G180" s="12"/>
      <c r="H180" s="12"/>
      <c r="I180" s="12">
        <f ca="1">INDEX('Flow probs &amp; rates'!$K$5:$K$5999,UsefulSeries!$E178)</f>
        <v>1.5710614756636668E-2</v>
      </c>
      <c r="J180" s="12"/>
      <c r="K180" s="12">
        <f>-INDEX('Flow probs &amp; rates'!$E$4:$E$5999,UsefulSeries!$E178)</f>
        <v>-0.61564830468920162</v>
      </c>
      <c r="L180" s="12">
        <f>INDEX('Flow probs &amp; rates'!$E$4:$E$5999,UsefulSeries!$E178)</f>
        <v>0.61564830468920162</v>
      </c>
      <c r="M180" s="12"/>
      <c r="N180" s="12">
        <f>INDEX('Flow probs &amp; rates'!$E$5:$E$5999,UsefulSeries!$G178)-INDEX('Flow probs &amp; rates'!$E$4:$E$5999,UsefulSeries!$G178)</f>
        <v>-7.8439095511018131E-4</v>
      </c>
      <c r="O180" s="12"/>
      <c r="P180" s="12">
        <f t="array" aca="1" ref="P180:U185" ca="1">MINVERSE(A180:F185)</f>
        <v>39.820411315610237</v>
      </c>
      <c r="Q180" s="12">
        <f ca="1"/>
        <v>0.63363764533536659</v>
      </c>
      <c r="R180" s="12">
        <f ca="1"/>
        <v>0</v>
      </c>
      <c r="S180" s="12">
        <f ca="1"/>
        <v>0</v>
      </c>
      <c r="T180" s="12">
        <f ca="1"/>
        <v>0</v>
      </c>
      <c r="U180" s="12">
        <f ca="1"/>
        <v>0</v>
      </c>
      <c r="V180" s="12"/>
      <c r="W180" s="12"/>
      <c r="X180" s="12"/>
      <c r="Y180" s="12"/>
      <c r="Z180" s="12"/>
      <c r="AA180" s="12"/>
      <c r="AB180" s="12"/>
      <c r="AC180" s="12"/>
      <c r="AD180" s="12"/>
      <c r="AE180" s="12">
        <f t="array" ref="AE180:AJ181">TRANSPOSE(AC174:AD179)</f>
        <v>-0.61448316523789892</v>
      </c>
      <c r="AF180" s="12">
        <v>-0.61448316523789892</v>
      </c>
      <c r="AG180" s="12">
        <v>4.6598871943106697E-2</v>
      </c>
      <c r="AH180" s="12">
        <v>0</v>
      </c>
      <c r="AI180" s="12">
        <v>0.33891796281899433</v>
      </c>
      <c r="AJ180" s="12">
        <v>0</v>
      </c>
      <c r="AK180" s="12"/>
      <c r="AL180" s="12"/>
      <c r="AM180" s="12"/>
      <c r="AN180" s="12">
        <f t="shared" si="36"/>
        <v>-0.61448316523789892</v>
      </c>
      <c r="AO180" s="12">
        <f t="shared" si="37"/>
        <v>-0.61448316523789892</v>
      </c>
      <c r="AP180" s="12">
        <f t="shared" si="38"/>
        <v>4.6598871943106697E-2</v>
      </c>
      <c r="AQ180" s="12">
        <f t="shared" si="39"/>
        <v>0</v>
      </c>
      <c r="AR180" s="12">
        <f t="shared" si="40"/>
        <v>0.33891796281899433</v>
      </c>
      <c r="AS180" s="12">
        <f t="shared" si="41"/>
        <v>0</v>
      </c>
      <c r="AT180" s="12">
        <f t="shared" si="42"/>
        <v>0</v>
      </c>
      <c r="AU180" s="12">
        <f t="shared" si="43"/>
        <v>0</v>
      </c>
      <c r="AV180" s="12"/>
      <c r="AW180" s="12"/>
      <c r="AX180" s="12">
        <f>INDEX($N$6:$N$6003,UsefulSeries!$K172)</f>
        <v>-2.0367372250937876E-3</v>
      </c>
      <c r="AY180" s="12"/>
      <c r="AZ180" s="12"/>
      <c r="BA180" s="12"/>
      <c r="BB180" s="12">
        <f t="shared" si="35"/>
        <v>-2.0367372250937876E-3</v>
      </c>
      <c r="BC180" s="12"/>
      <c r="BD180" s="38">
        <f ca="1"/>
        <v>8.8193773187716956E-2</v>
      </c>
    </row>
    <row r="181" spans="1:56" x14ac:dyDescent="0.35">
      <c r="A181" s="12">
        <f ca="1">-INDEX('Flow probs &amp; rates'!$K$5:$K$5999,UsefulSeries!$E178,0)*(INDEX('Flow probs &amp; rates'!$L$5:$L$5999,UsefulSeries!$E178,0))/INDEX('Flow probs &amp; rates'!$E$4:$E$5999,UsefulSeries!$E178,0)</f>
        <v>-3.2357769379197485E-4</v>
      </c>
      <c r="B181" s="12">
        <f ca="1">INDEX('Flow probs &amp; rates'!$L$5:$L$5999,UsefulSeries!$E178,0)*(1-INDEX('Flow probs &amp; rates'!$L$5:$L$5999,UsefulSeries!$E178,0))/INDEX('Flow probs &amp; rates'!$E$4:$E$5999,UsefulSeries!$E178,0)</f>
        <v>2.0334961084159314E-2</v>
      </c>
      <c r="C181" s="12">
        <v>0</v>
      </c>
      <c r="D181" s="12">
        <v>0</v>
      </c>
      <c r="E181" s="12">
        <v>0</v>
      </c>
      <c r="F181" s="12">
        <v>0</v>
      </c>
      <c r="G181" s="12"/>
      <c r="H181" s="12"/>
      <c r="I181" s="12">
        <f ca="1">INDEX('Flow probs &amp; rates'!$L$5:$L$5999,UsefulSeries!$E178)</f>
        <v>1.2679965851375624E-2</v>
      </c>
      <c r="J181" s="12"/>
      <c r="K181" s="12">
        <f>-INDEX('Flow probs &amp; rates'!$E$4:$E$5999,UsefulSeries!$E178)</f>
        <v>-0.61564830468920162</v>
      </c>
      <c r="L181" s="12"/>
      <c r="M181" s="12"/>
      <c r="N181" s="12">
        <f>INDEX('Flow probs &amp; rates'!$F$5:$F$5999,UsefulSeries!$G178)-INDEX('Flow probs &amp; rates'!$F$4:$F$5999,UsefulSeries!$G178)</f>
        <v>6.8220616756384939E-4</v>
      </c>
      <c r="O181" s="12"/>
      <c r="P181" s="12">
        <f ca="1"/>
        <v>0.63363764533536648</v>
      </c>
      <c r="Q181" s="12">
        <f ca="1"/>
        <v>49.186473820553559</v>
      </c>
      <c r="R181" s="12">
        <f ca="1"/>
        <v>0</v>
      </c>
      <c r="S181" s="12">
        <f ca="1"/>
        <v>0</v>
      </c>
      <c r="T181" s="12">
        <f ca="1"/>
        <v>0</v>
      </c>
      <c r="U181" s="12">
        <f ca="1"/>
        <v>0</v>
      </c>
      <c r="V181" s="12"/>
      <c r="W181" s="12"/>
      <c r="X181" s="12"/>
      <c r="Y181" s="12"/>
      <c r="Z181" s="12"/>
      <c r="AA181" s="12"/>
      <c r="AB181" s="12"/>
      <c r="AC181" s="12"/>
      <c r="AD181" s="12"/>
      <c r="AE181" s="12">
        <v>0.61448316523789892</v>
      </c>
      <c r="AF181" s="12">
        <v>0</v>
      </c>
      <c r="AG181" s="12">
        <v>-4.6598871943106697E-2</v>
      </c>
      <c r="AH181" s="12">
        <v>-4.6598871943106697E-2</v>
      </c>
      <c r="AI181" s="12">
        <v>0</v>
      </c>
      <c r="AJ181" s="12">
        <v>0.33891796281899433</v>
      </c>
      <c r="AK181" s="12"/>
      <c r="AL181" s="12"/>
      <c r="AM181" s="12"/>
      <c r="AN181" s="12">
        <f t="shared" si="36"/>
        <v>0.61448316523789892</v>
      </c>
      <c r="AO181" s="12">
        <f t="shared" si="37"/>
        <v>0</v>
      </c>
      <c r="AP181" s="12">
        <f t="shared" si="38"/>
        <v>-4.6598871943106697E-2</v>
      </c>
      <c r="AQ181" s="12">
        <f t="shared" si="39"/>
        <v>-4.6598871943106697E-2</v>
      </c>
      <c r="AR181" s="12">
        <f t="shared" si="40"/>
        <v>0</v>
      </c>
      <c r="AS181" s="12">
        <f t="shared" si="41"/>
        <v>0.33891796281899433</v>
      </c>
      <c r="AT181" s="12">
        <f t="shared" si="42"/>
        <v>0</v>
      </c>
      <c r="AU181" s="12">
        <f t="shared" si="43"/>
        <v>0</v>
      </c>
      <c r="AV181" s="12"/>
      <c r="AW181" s="12"/>
      <c r="AX181" s="12">
        <f>INDEX('Margin error adjustment'!N$7:N$6003,UsefulSeries!$K172)</f>
        <v>1.3578325063661884E-3</v>
      </c>
      <c r="AY181" s="12"/>
      <c r="AZ181" s="12"/>
      <c r="BA181" s="12"/>
      <c r="BB181" s="12">
        <f t="shared" si="35"/>
        <v>1.3578325063661884E-3</v>
      </c>
      <c r="BC181" s="12"/>
      <c r="BD181" s="38">
        <f ca="1"/>
        <v>9.967387455351942E-2</v>
      </c>
    </row>
    <row r="182" spans="1:56" x14ac:dyDescent="0.35">
      <c r="A182" s="12">
        <v>0</v>
      </c>
      <c r="B182" s="12">
        <v>0</v>
      </c>
      <c r="C182" s="12">
        <f ca="1">INDEX('Flow probs &amp; rates'!$M$5:$M$5999,UsefulSeries!$E178,0)*(1-INDEX('Flow probs &amp; rates'!$M$5:$M$5999,UsefulSeries!$E178,0))/INDEX('Flow probs &amp; rates'!$F$4:$F$5999,UsefulSeries!$E178,0)</f>
        <v>3.172994271012199</v>
      </c>
      <c r="D182" s="12">
        <f ca="1">-INDEX('Flow probs &amp; rates'!$M$5:$M$5999,UsefulSeries!$E178,0)*(INDEX('Flow probs &amp; rates'!$O$5:$O$5999,UsefulSeries!$E178,0))/INDEX('Flow probs &amp; rates'!$F$4:$F$5999,UsefulSeries!$E178,0)</f>
        <v>-0.42446102214228065</v>
      </c>
      <c r="E182" s="12">
        <v>0</v>
      </c>
      <c r="F182" s="12">
        <v>0</v>
      </c>
      <c r="G182" s="12"/>
      <c r="H182" s="12"/>
      <c r="I182" s="12">
        <f ca="1">INDEX('Flow probs &amp; rates'!$M$5:$M$5999,UsefulSeries!$E178)</f>
        <v>0.20349353798861369</v>
      </c>
      <c r="J182" s="12"/>
      <c r="K182" s="12">
        <f>INDEX('Flow probs &amp; rates'!$F$4:$F$5999,UsefulSeries!$E178)</f>
        <v>5.1082322923257234E-2</v>
      </c>
      <c r="L182" s="12">
        <f>-INDEX('Flow probs &amp; rates'!$F$4:$F$5999,UsefulSeries!$E178)</f>
        <v>-5.1082322923257234E-2</v>
      </c>
      <c r="M182" s="12"/>
      <c r="N182" s="12">
        <f>INDEX('Flow probs &amp; rates'!$E$5:$E$5999,UsefulSeries!$G180)-INDEX('Flow probs &amp; rates'!$E$4:$E$5999,UsefulSeries!$G180)</f>
        <v>1.4971767365946631E-3</v>
      </c>
      <c r="O182" s="12"/>
      <c r="P182" s="12">
        <f ca="1"/>
        <v>0</v>
      </c>
      <c r="Q182" s="12">
        <f ca="1"/>
        <v>0</v>
      </c>
      <c r="R182" s="12">
        <f ca="1"/>
        <v>0.32506389598235319</v>
      </c>
      <c r="S182" s="12">
        <f ca="1"/>
        <v>7.4037138925745843E-2</v>
      </c>
      <c r="T182" s="12">
        <f ca="1"/>
        <v>0</v>
      </c>
      <c r="U182" s="12">
        <f ca="1"/>
        <v>0</v>
      </c>
      <c r="V182" s="12"/>
      <c r="W182" s="12">
        <f ca="1">INDEX(P$6:P$6003,UsefulSeries!$I180)</f>
        <v>39.123363291945822</v>
      </c>
      <c r="X182" s="12">
        <f ca="1">INDEX(Q$6:Q$6003,UsefulSeries!$I180)</f>
        <v>0.62932943557595644</v>
      </c>
      <c r="Y182" s="12">
        <f ca="1">INDEX(R$6:R$6003,UsefulSeries!$I180)</f>
        <v>0</v>
      </c>
      <c r="Z182" s="12">
        <f ca="1">INDEX(S$6:S$6003,UsefulSeries!$I180)</f>
        <v>0</v>
      </c>
      <c r="AA182" s="12">
        <f ca="1">INDEX(T$6:T$6003,UsefulSeries!$I180)</f>
        <v>0</v>
      </c>
      <c r="AB182" s="12">
        <f ca="1">INDEX(U$6:U$6003,UsefulSeries!$I180)</f>
        <v>0</v>
      </c>
      <c r="AC182" s="12">
        <f>INDEX( K$6:K$6003,UsefulSeries!$I180)</f>
        <v>-0.61244642801280513</v>
      </c>
      <c r="AD182" s="12">
        <f>INDEX(L$6:L$6003,UsefulSeries!$I180)</f>
        <v>0.61244642801280513</v>
      </c>
      <c r="AE182" s="12"/>
      <c r="AF182" s="12"/>
      <c r="AG182" s="12"/>
      <c r="AH182" s="12"/>
      <c r="AI182" s="12"/>
      <c r="AJ182" s="12"/>
      <c r="AK182" s="12"/>
      <c r="AL182" s="12"/>
      <c r="AM182" s="12"/>
      <c r="AN182" s="12">
        <f t="shared" ca="1" si="36"/>
        <v>39.123363291945822</v>
      </c>
      <c r="AO182" s="12">
        <f t="shared" ca="1" si="37"/>
        <v>0.62932943557595644</v>
      </c>
      <c r="AP182" s="12">
        <f t="shared" ca="1" si="38"/>
        <v>0</v>
      </c>
      <c r="AQ182" s="12">
        <f t="shared" ca="1" si="39"/>
        <v>0</v>
      </c>
      <c r="AR182" s="12">
        <f t="shared" ca="1" si="40"/>
        <v>0</v>
      </c>
      <c r="AS182" s="12">
        <f t="shared" ca="1" si="41"/>
        <v>0</v>
      </c>
      <c r="AT182" s="12">
        <f t="shared" si="42"/>
        <v>-0.61244642801280513</v>
      </c>
      <c r="AU182" s="12">
        <f t="shared" si="43"/>
        <v>0.61244642801280513</v>
      </c>
      <c r="AV182" s="12"/>
      <c r="AW182" s="12">
        <f ca="1">INDEX(I$6:I$6003,UsefulSeries!$I180)</f>
        <v>1.5910164943949087E-2</v>
      </c>
      <c r="AX182" s="12"/>
      <c r="AY182" s="12"/>
      <c r="AZ182" s="12">
        <f t="array" aca="1" ref="AZ182:AZ187" ca="1">MMULT(W182:AB187,AW182:AW187)</f>
        <v>0.62932943557595644</v>
      </c>
      <c r="BA182" s="12"/>
      <c r="BB182" s="12">
        <f t="shared" ca="1" si="35"/>
        <v>0.62932943557595644</v>
      </c>
      <c r="BC182" s="12"/>
      <c r="BD182" s="38">
        <f t="array" aca="1" ref="BD182:BD189" ca="1">MMULT(MINVERSE(AN182:AU189),BB182:BB189)</f>
        <v>1.4788229094580468E-2</v>
      </c>
    </row>
    <row r="183" spans="1:56" x14ac:dyDescent="0.35">
      <c r="A183" s="12">
        <v>0</v>
      </c>
      <c r="B183" s="12">
        <v>0</v>
      </c>
      <c r="C183" s="12">
        <f ca="1">-INDEX('Flow probs &amp; rates'!$M$5:$M$5999,UsefulSeries!$E178,0)*(INDEX('Flow probs &amp; rates'!$O$5:$O$5999,UsefulSeries!$E178,0))/INDEX('Flow probs &amp; rates'!$F$4:$F$5999,UsefulSeries!$E178,0)</f>
        <v>-0.42446102214228065</v>
      </c>
      <c r="D183" s="12">
        <f ca="1">INDEX('Flow probs &amp; rates'!$O$5:$O$5999,UsefulSeries!$E178,0)*(1-INDEX('Flow probs &amp; rates'!$O$5:$O$5999,UsefulSeries!$E178,0))/INDEX('Flow probs &amp; rates'!$F$4:$F$5999,UsefulSeries!$E178,0)</f>
        <v>1.8636181185850933</v>
      </c>
      <c r="E183" s="12">
        <v>0</v>
      </c>
      <c r="F183" s="12">
        <v>0</v>
      </c>
      <c r="G183" s="12"/>
      <c r="H183" s="12"/>
      <c r="I183" s="12">
        <f ca="1">INDEX('Flow probs &amp; rates'!$O$5:$O$5999,UsefulSeries!$E178)</f>
        <v>0.10655107388530952</v>
      </c>
      <c r="J183" s="12"/>
      <c r="K183" s="12"/>
      <c r="L183" s="12">
        <f>-INDEX('Flow probs &amp; rates'!$F$4:$F$5999,UsefulSeries!$E178)</f>
        <v>-5.1082322923257234E-2</v>
      </c>
      <c r="M183" s="12"/>
      <c r="N183" s="12">
        <f>INDEX('Flow probs &amp; rates'!$F$5:$F$5999,UsefulSeries!$G180)-INDEX('Flow probs &amp; rates'!$F$4:$F$5999,UsefulSeries!$G180)</f>
        <v>-7.3614568086694671E-4</v>
      </c>
      <c r="O183" s="12"/>
      <c r="P183" s="12">
        <f ca="1"/>
        <v>0</v>
      </c>
      <c r="Q183" s="12">
        <f ca="1"/>
        <v>0</v>
      </c>
      <c r="R183" s="12">
        <f ca="1"/>
        <v>7.4037138925745843E-2</v>
      </c>
      <c r="S183" s="12">
        <f ca="1"/>
        <v>0.55345345131544288</v>
      </c>
      <c r="T183" s="12">
        <f ca="1"/>
        <v>0</v>
      </c>
      <c r="U183" s="12">
        <f ca="1"/>
        <v>0</v>
      </c>
      <c r="V183" s="12"/>
      <c r="W183" s="12">
        <f ca="1">INDEX(P$7:P$6003,UsefulSeries!$I180)</f>
        <v>0.62932943557595633</v>
      </c>
      <c r="X183" s="12">
        <f ca="1">INDEX(Q$7:Q$6003,UsefulSeries!$I180)</f>
        <v>56.730534777994819</v>
      </c>
      <c r="Y183" s="12">
        <f ca="1">INDEX(R$7:R$6003,UsefulSeries!$I180)</f>
        <v>0</v>
      </c>
      <c r="Z183" s="12">
        <f ca="1">INDEX(S$7:S$6003,UsefulSeries!$I180)</f>
        <v>0</v>
      </c>
      <c r="AA183" s="12">
        <f ca="1">INDEX(T$7:T$6003,UsefulSeries!$I180)</f>
        <v>0</v>
      </c>
      <c r="AB183" s="12">
        <f ca="1">INDEX(U$7:U$6003,UsefulSeries!$I180)</f>
        <v>0</v>
      </c>
      <c r="AC183" s="12">
        <f>INDEX( K$7:K$6003,UsefulSeries!$I180,1)</f>
        <v>-0.61244642801280513</v>
      </c>
      <c r="AD183" s="12">
        <f>INDEX(L$7:L$6003,UsefulSeries!$I180,1)</f>
        <v>0</v>
      </c>
      <c r="AE183" s="12"/>
      <c r="AF183" s="12"/>
      <c r="AG183" s="12"/>
      <c r="AH183" s="12"/>
      <c r="AI183" s="12"/>
      <c r="AJ183" s="12"/>
      <c r="AK183" s="12"/>
      <c r="AL183" s="12"/>
      <c r="AM183" s="12"/>
      <c r="AN183" s="12">
        <f t="shared" ca="1" si="36"/>
        <v>0.62932943557595633</v>
      </c>
      <c r="AO183" s="12">
        <f t="shared" ca="1" si="37"/>
        <v>56.730534777994819</v>
      </c>
      <c r="AP183" s="12">
        <f t="shared" ca="1" si="38"/>
        <v>0</v>
      </c>
      <c r="AQ183" s="12">
        <f t="shared" ca="1" si="39"/>
        <v>0</v>
      </c>
      <c r="AR183" s="12">
        <f t="shared" ca="1" si="40"/>
        <v>0</v>
      </c>
      <c r="AS183" s="12">
        <f t="shared" ca="1" si="41"/>
        <v>0</v>
      </c>
      <c r="AT183" s="12">
        <f t="shared" si="42"/>
        <v>-0.61244642801280513</v>
      </c>
      <c r="AU183" s="12">
        <f t="shared" si="43"/>
        <v>0</v>
      </c>
      <c r="AV183" s="12"/>
      <c r="AW183" s="12">
        <f ca="1">INDEX(I$7:I$6003,UsefulSeries!$I180)</f>
        <v>1.091681407332841E-2</v>
      </c>
      <c r="AX183" s="12"/>
      <c r="AY183" s="12"/>
      <c r="AZ183" s="12">
        <f ca="1"/>
        <v>0.62932943557595644</v>
      </c>
      <c r="BA183" s="12"/>
      <c r="BB183" s="12">
        <f t="shared" ca="1" si="35"/>
        <v>0.62932943557595644</v>
      </c>
      <c r="BC183" s="12"/>
      <c r="BD183" s="38">
        <f ca="1"/>
        <v>1.044744062848969E-2</v>
      </c>
    </row>
    <row r="184" spans="1:56" x14ac:dyDescent="0.35">
      <c r="A184" s="12">
        <v>0</v>
      </c>
      <c r="B184" s="12">
        <v>0</v>
      </c>
      <c r="C184" s="12">
        <v>0</v>
      </c>
      <c r="D184" s="12">
        <v>0</v>
      </c>
      <c r="E184" s="12">
        <f ca="1">INDEX('Flow probs &amp; rates'!$P$5:$P$5999,UsefulSeries!$E178,0)*(1-INDEX('Flow probs &amp; rates'!$P$5:$P$5999,UsefulSeries!$E178,0))/INDEX('Flow probs &amp; rates'!$G$4:$G$5999,UsefulSeries!$E178,0)</f>
        <v>5.2253632441209119E-2</v>
      </c>
      <c r="F184" s="12">
        <f ca="1">-INDEX('Flow probs &amp; rates'!$P$5:$P$5999,UsefulSeries!$E178,0)*(INDEX('Flow probs &amp; rates'!$Q$5:$Q$5999,UsefulSeries!$E178,0))/INDEX('Flow probs &amp; rates'!$G$4:$G$5999,UsefulSeries!$E178,0)</f>
        <v>-1.0341357315036305E-3</v>
      </c>
      <c r="G184" s="12"/>
      <c r="H184" s="12"/>
      <c r="I184" s="12">
        <f ca="1">INDEX('Flow probs &amp; rates'!$P$5:$P$5999,UsefulSeries!$E178)</f>
        <v>1.7728847315797897E-2</v>
      </c>
      <c r="J184" s="12"/>
      <c r="K184" s="12">
        <f>INDEX('Flow probs &amp; rates'!$G$4:$G$5999,UsefulSeries!$E178)</f>
        <v>0.33326937238754112</v>
      </c>
      <c r="L184" s="12"/>
      <c r="M184" s="12"/>
      <c r="N184" s="12">
        <f>INDEX('Flow probs &amp; rates'!$E$5:$E$5999,UsefulSeries!$G182)-INDEX('Flow probs &amp; rates'!$E$4:$E$5999,UsefulSeries!$G182)</f>
        <v>3.0231037298089625E-4</v>
      </c>
      <c r="O184" s="12"/>
      <c r="P184" s="12">
        <f ca="1"/>
        <v>0</v>
      </c>
      <c r="Q184" s="12">
        <f ca="1"/>
        <v>0</v>
      </c>
      <c r="R184" s="12">
        <f ca="1"/>
        <v>0</v>
      </c>
      <c r="S184" s="12">
        <f ca="1"/>
        <v>0</v>
      </c>
      <c r="T184" s="12">
        <f ca="1"/>
        <v>19.144275786585155</v>
      </c>
      <c r="U184" s="12">
        <f ca="1"/>
        <v>0.34613474271875239</v>
      </c>
      <c r="V184" s="12"/>
      <c r="W184" s="12">
        <f ca="1">INDEX(P$8:P$6003,UsefulSeries!$I180)</f>
        <v>0</v>
      </c>
      <c r="X184" s="12">
        <f ca="1">INDEX(Q$8:Q$6003,UsefulSeries!$I180)</f>
        <v>0</v>
      </c>
      <c r="Y184" s="12">
        <f ca="1">INDEX(R$8:R$6003,UsefulSeries!$I180)</f>
        <v>0.29544455575828038</v>
      </c>
      <c r="Z184" s="12">
        <f ca="1">INDEX(S$8:S$6003,UsefulSeries!$I180)</f>
        <v>6.8734802015093036E-2</v>
      </c>
      <c r="AA184" s="12">
        <f ca="1">INDEX(T$8:T$6003,UsefulSeries!$I180)</f>
        <v>0</v>
      </c>
      <c r="AB184" s="12">
        <f ca="1">INDEX(U$8:U$6003,UsefulSeries!$I180)</f>
        <v>0</v>
      </c>
      <c r="AC184" s="12">
        <f>INDEX( K$8:K$6003,UsefulSeries!$I180)</f>
        <v>4.7956704449472885E-2</v>
      </c>
      <c r="AD184" s="12">
        <f>INDEX(L$8:L$6003,UsefulSeries!$I180)</f>
        <v>-4.7956704449472885E-2</v>
      </c>
      <c r="AE184" s="12"/>
      <c r="AF184" s="12"/>
      <c r="AG184" s="12"/>
      <c r="AH184" s="12"/>
      <c r="AI184" s="12"/>
      <c r="AJ184" s="12"/>
      <c r="AK184" s="12"/>
      <c r="AL184" s="12"/>
      <c r="AM184" s="12"/>
      <c r="AN184" s="12">
        <f t="shared" ca="1" si="36"/>
        <v>0</v>
      </c>
      <c r="AO184" s="12">
        <f t="shared" ca="1" si="37"/>
        <v>0</v>
      </c>
      <c r="AP184" s="12">
        <f t="shared" ca="1" si="38"/>
        <v>0.29544455575828038</v>
      </c>
      <c r="AQ184" s="12">
        <f t="shared" ca="1" si="39"/>
        <v>6.8734802015093036E-2</v>
      </c>
      <c r="AR184" s="12">
        <f t="shared" ca="1" si="40"/>
        <v>0</v>
      </c>
      <c r="AS184" s="12">
        <f t="shared" ca="1" si="41"/>
        <v>0</v>
      </c>
      <c r="AT184" s="12">
        <f t="shared" si="42"/>
        <v>4.7956704449472885E-2</v>
      </c>
      <c r="AU184" s="12">
        <f t="shared" si="43"/>
        <v>-4.7956704449472885E-2</v>
      </c>
      <c r="AV184" s="12"/>
      <c r="AW184" s="12">
        <f ca="1">INDEX(I$8:I$6003,UsefulSeries!$I180)</f>
        <v>0.21153348569112451</v>
      </c>
      <c r="AX184" s="12"/>
      <c r="AY184" s="12"/>
      <c r="AZ184" s="12">
        <f ca="1"/>
        <v>6.8734802015093022E-2</v>
      </c>
      <c r="BA184" s="12"/>
      <c r="BB184" s="12">
        <f t="shared" ca="1" si="35"/>
        <v>6.8734802015093022E-2</v>
      </c>
      <c r="BC184" s="12"/>
      <c r="BD184" s="38">
        <f ca="1"/>
        <v>0.22303914292882457</v>
      </c>
    </row>
    <row r="185" spans="1:56" x14ac:dyDescent="0.35">
      <c r="A185" s="12">
        <v>0</v>
      </c>
      <c r="B185" s="12">
        <v>0</v>
      </c>
      <c r="C185" s="12">
        <v>0</v>
      </c>
      <c r="D185" s="12">
        <v>0</v>
      </c>
      <c r="E185" s="12">
        <f ca="1">-INDEX('Flow probs &amp; rates'!$P$5:$P$5999,UsefulSeries!$E178,0)*(INDEX('Flow probs &amp; rates'!$Q$5:$Q$5999,UsefulSeries!$E178,0))/INDEX('Flow probs &amp; rates'!$G$4:$G$5999,UsefulSeries!$E178,0)</f>
        <v>-1.0341357315036305E-3</v>
      </c>
      <c r="F185" s="12">
        <f ca="1">INDEX('Flow probs &amp; rates'!$Q$5:$Q$5999,UsefulSeries!$E178,0)*(1-INDEX('Flow probs &amp; rates'!$Q$5:$Q$5999,UsefulSeries!$E178,0))/INDEX('Flow probs &amp; rates'!$G$4:$G$5999,UsefulSeries!$E178,0)</f>
        <v>5.7196742196878883E-2</v>
      </c>
      <c r="G185" s="12"/>
      <c r="H185" s="12"/>
      <c r="I185" s="12">
        <f ca="1">INDEX('Flow probs &amp; rates'!$Q$5:$Q$5999,UsefulSeries!$E178)</f>
        <v>1.9439829339307203E-2</v>
      </c>
      <c r="J185" s="12"/>
      <c r="K185" s="12"/>
      <c r="L185" s="12">
        <f>INDEX('Flow probs &amp; rates'!$G$4:$G$5999,UsefulSeries!$E178)</f>
        <v>0.33326937238754112</v>
      </c>
      <c r="M185" s="12"/>
      <c r="N185" s="12">
        <f>INDEX('Flow probs &amp; rates'!$F$5:$F$5999,UsefulSeries!$G182)-INDEX('Flow probs &amp; rates'!$F$4:$F$5999,UsefulSeries!$G182)</f>
        <v>-2.6300515381779549E-4</v>
      </c>
      <c r="O185" s="12"/>
      <c r="P185" s="12">
        <f ca="1"/>
        <v>0</v>
      </c>
      <c r="Q185" s="12">
        <f ca="1"/>
        <v>0</v>
      </c>
      <c r="R185" s="12">
        <f ca="1"/>
        <v>0</v>
      </c>
      <c r="S185" s="12">
        <f ca="1"/>
        <v>0</v>
      </c>
      <c r="T185" s="12">
        <f ca="1"/>
        <v>0.34613474271875239</v>
      </c>
      <c r="U185" s="12">
        <f ca="1"/>
        <v>17.489771477927775</v>
      </c>
      <c r="V185" s="12"/>
      <c r="W185" s="12">
        <f ca="1">INDEX(P$9:P$6003,UsefulSeries!$I180)</f>
        <v>0</v>
      </c>
      <c r="X185" s="12">
        <f ca="1">INDEX(Q$9:Q$6003,UsefulSeries!$I180)</f>
        <v>0</v>
      </c>
      <c r="Y185" s="12">
        <f ca="1">INDEX(R$9:R$6003,UsefulSeries!$I180)</f>
        <v>6.8734802015093036E-2</v>
      </c>
      <c r="Z185" s="12">
        <f ca="1">INDEX(S$9:S$6003,UsefulSeries!$I180)</f>
        <v>0.59712386799516581</v>
      </c>
      <c r="AA185" s="12">
        <f ca="1">INDEX(T$9:T$6003,UsefulSeries!$I180)</f>
        <v>0</v>
      </c>
      <c r="AB185" s="12">
        <f ca="1">INDEX(U$9:U$6003,UsefulSeries!$I180)</f>
        <v>0</v>
      </c>
      <c r="AC185" s="12">
        <f>INDEX( K$9:K$6003,UsefulSeries!$I180)</f>
        <v>0</v>
      </c>
      <c r="AD185" s="12">
        <f>INDEX(L$9:L$6003,UsefulSeries!$I180)</f>
        <v>-4.7956704449472885E-2</v>
      </c>
      <c r="AE185" s="12"/>
      <c r="AF185" s="12"/>
      <c r="AG185" s="12"/>
      <c r="AH185" s="12"/>
      <c r="AI185" s="12"/>
      <c r="AJ185" s="12"/>
      <c r="AK185" s="12"/>
      <c r="AL185" s="12"/>
      <c r="AM185" s="12"/>
      <c r="AN185" s="12">
        <f t="shared" ca="1" si="36"/>
        <v>0</v>
      </c>
      <c r="AO185" s="12">
        <f t="shared" ca="1" si="37"/>
        <v>0</v>
      </c>
      <c r="AP185" s="12">
        <f t="shared" ca="1" si="38"/>
        <v>6.8734802015093036E-2</v>
      </c>
      <c r="AQ185" s="12">
        <f t="shared" ca="1" si="39"/>
        <v>0.59712386799516581</v>
      </c>
      <c r="AR185" s="12">
        <f t="shared" ca="1" si="40"/>
        <v>0</v>
      </c>
      <c r="AS185" s="12">
        <f t="shared" ca="1" si="41"/>
        <v>0</v>
      </c>
      <c r="AT185" s="12">
        <f t="shared" si="42"/>
        <v>0</v>
      </c>
      <c r="AU185" s="12">
        <f t="shared" si="43"/>
        <v>-4.7956704449472885E-2</v>
      </c>
      <c r="AV185" s="12"/>
      <c r="AW185" s="12">
        <f ca="1">INDEX(I$9:I$6003,UsefulSeries!$I180)</f>
        <v>9.0760213519031241E-2</v>
      </c>
      <c r="AX185" s="12"/>
      <c r="AY185" s="12"/>
      <c r="AZ185" s="12">
        <f ca="1"/>
        <v>6.8734802015093036E-2</v>
      </c>
      <c r="BA185" s="12"/>
      <c r="BB185" s="12">
        <f t="shared" ca="1" si="35"/>
        <v>6.8734802015093036E-2</v>
      </c>
      <c r="BC185" s="12"/>
      <c r="BD185" s="38">
        <f ca="1"/>
        <v>9.164612602933038E-2</v>
      </c>
    </row>
    <row r="186" spans="1:56" x14ac:dyDescent="0.35">
      <c r="A186" s="12">
        <f ca="1">INDEX('Flow probs &amp; rates'!$K$5:$K$5999,UsefulSeries!$E184,0)*(1-INDEX('Flow probs &amp; rates'!$K$5:$K$5999,UsefulSeries!$E184,0))/INDEX('Flow probs &amp; rates'!$E$4:$E$5999,UsefulSeries!$E184,0)</f>
        <v>2.5385462881034465E-2</v>
      </c>
      <c r="B186" s="12">
        <f ca="1">-INDEX('Flow probs &amp; rates'!$K$5:$K$5999,UsefulSeries!$E184,0)*(INDEX('Flow probs &amp; rates'!$L$5:$L$5999,UsefulSeries!$E184,0))/INDEX('Flow probs &amp; rates'!$E$4:$E$5999,UsefulSeries!$E184,0)</f>
        <v>-3.2372923137641947E-4</v>
      </c>
      <c r="C186" s="12">
        <v>0</v>
      </c>
      <c r="D186" s="12">
        <v>0</v>
      </c>
      <c r="E186" s="12">
        <v>0</v>
      </c>
      <c r="F186" s="12">
        <v>0</v>
      </c>
      <c r="G186" s="12"/>
      <c r="H186" s="12"/>
      <c r="I186" s="12">
        <f ca="1">INDEX('Flow probs &amp; rates'!$K$5:$K$5999,UsefulSeries!$E184)</f>
        <v>1.5880007334033525E-2</v>
      </c>
      <c r="J186" s="12"/>
      <c r="K186" s="12">
        <f>-INDEX('Flow probs &amp; rates'!$E$4:$E$5999,UsefulSeries!$E184)</f>
        <v>-0.61562134101482768</v>
      </c>
      <c r="L186" s="12">
        <f>INDEX('Flow probs &amp; rates'!$E$4:$E$5999,UsefulSeries!$E184)</f>
        <v>0.61562134101482768</v>
      </c>
      <c r="M186" s="12"/>
      <c r="N186" s="12">
        <f>INDEX('Flow probs &amp; rates'!$E$5:$E$5999,UsefulSeries!$G184)-INDEX('Flow probs &amp; rates'!$E$4:$E$5999,UsefulSeries!$G184)</f>
        <v>-6.0271742867523681E-4</v>
      </c>
      <c r="O186" s="12"/>
      <c r="P186" s="12">
        <f t="array" aca="1" ref="P186:U191" ca="1">MINVERSE(A186:F191)</f>
        <v>39.400704689218223</v>
      </c>
      <c r="Q186" s="12">
        <f ca="1"/>
        <v>0.63363562776712368</v>
      </c>
      <c r="R186" s="12">
        <f ca="1"/>
        <v>0</v>
      </c>
      <c r="S186" s="12">
        <f ca="1"/>
        <v>0</v>
      </c>
      <c r="T186" s="12">
        <f ca="1"/>
        <v>0</v>
      </c>
      <c r="U186" s="12">
        <f ca="1"/>
        <v>0</v>
      </c>
      <c r="V186" s="12"/>
      <c r="W186" s="12">
        <f ca="1">INDEX(P$10:P$6003,UsefulSeries!$I180)</f>
        <v>0</v>
      </c>
      <c r="X186" s="12">
        <f ca="1">INDEX(Q$10:Q$6003,UsefulSeries!$I180)</f>
        <v>0</v>
      </c>
      <c r="Y186" s="12">
        <f ca="1">INDEX(R$10:R$6003,UsefulSeries!$I180)</f>
        <v>0</v>
      </c>
      <c r="Z186" s="12">
        <f ca="1">INDEX(S$10:S$6003,UsefulSeries!$I180)</f>
        <v>0</v>
      </c>
      <c r="AA186" s="12">
        <f ca="1">INDEX(T$10:T$6003,UsefulSeries!$I180)</f>
        <v>17.726960130193387</v>
      </c>
      <c r="AB186" s="12">
        <f ca="1">INDEX(U$10:U$6003,UsefulSeries!$I180)</f>
        <v>0.35339660630780639</v>
      </c>
      <c r="AC186" s="12">
        <f>INDEX( K$10:K$6003,UsefulSeries!$I180)</f>
        <v>0.339596867537722</v>
      </c>
      <c r="AD186" s="12">
        <f>INDEX(L$10:L$6003,UsefulSeries!$I180)</f>
        <v>0</v>
      </c>
      <c r="AE186" s="12"/>
      <c r="AF186" s="12"/>
      <c r="AG186" s="12"/>
      <c r="AH186" s="12"/>
      <c r="AI186" s="12"/>
      <c r="AJ186" s="12"/>
      <c r="AK186" s="12"/>
      <c r="AL186" s="12"/>
      <c r="AM186" s="12"/>
      <c r="AN186" s="12">
        <f t="shared" ca="1" si="36"/>
        <v>0</v>
      </c>
      <c r="AO186" s="12">
        <f t="shared" ca="1" si="37"/>
        <v>0</v>
      </c>
      <c r="AP186" s="12">
        <f t="shared" ca="1" si="38"/>
        <v>0</v>
      </c>
      <c r="AQ186" s="12">
        <f t="shared" ca="1" si="39"/>
        <v>0</v>
      </c>
      <c r="AR186" s="12">
        <f t="shared" ca="1" si="40"/>
        <v>17.726960130193387</v>
      </c>
      <c r="AS186" s="12">
        <f t="shared" ca="1" si="41"/>
        <v>0.35339660630780639</v>
      </c>
      <c r="AT186" s="12">
        <f t="shared" si="42"/>
        <v>0.339596867537722</v>
      </c>
      <c r="AU186" s="12">
        <f t="shared" si="43"/>
        <v>0</v>
      </c>
      <c r="AV186" s="12"/>
      <c r="AW186" s="12">
        <f ca="1">INDEX(I$10:I$6003,UsefulSeries!$I180)</f>
        <v>1.9546759481486698E-2</v>
      </c>
      <c r="AX186" s="12"/>
      <c r="AY186" s="12"/>
      <c r="AZ186" s="12">
        <f ca="1"/>
        <v>0.35339660630780639</v>
      </c>
      <c r="BA186" s="12"/>
      <c r="BB186" s="12">
        <f t="shared" ca="1" si="35"/>
        <v>0.35339660630780639</v>
      </c>
      <c r="BC186" s="12"/>
      <c r="BD186" s="38">
        <f ca="1"/>
        <v>2.0412582774950831E-2</v>
      </c>
    </row>
    <row r="187" spans="1:56" x14ac:dyDescent="0.35">
      <c r="A187" s="12">
        <f ca="1">-INDEX('Flow probs &amp; rates'!$K$5:$K$5999,UsefulSeries!$E184,0)*(INDEX('Flow probs &amp; rates'!$L$5:$L$5999,UsefulSeries!$E184,0))/INDEX('Flow probs &amp; rates'!$E$4:$E$5999,UsefulSeries!$E184,0)</f>
        <v>-3.2372923137641947E-4</v>
      </c>
      <c r="B187" s="12">
        <f ca="1">INDEX('Flow probs &amp; rates'!$L$5:$L$5999,UsefulSeries!$E184,0)*(1-INDEX('Flow probs &amp; rates'!$L$5:$L$5999,UsefulSeries!$E184,0))/INDEX('Flow probs &amp; rates'!$E$4:$E$5999,UsefulSeries!$E184,0)</f>
        <v>2.0130117824463192E-2</v>
      </c>
      <c r="C187" s="12">
        <v>0</v>
      </c>
      <c r="D187" s="12">
        <v>0</v>
      </c>
      <c r="E187" s="12">
        <v>0</v>
      </c>
      <c r="F187" s="12">
        <v>0</v>
      </c>
      <c r="G187" s="12"/>
      <c r="H187" s="12"/>
      <c r="I187" s="12">
        <f ca="1">INDEX('Flow probs &amp; rates'!$L$5:$L$5999,UsefulSeries!$E184)</f>
        <v>1.2550033469980137E-2</v>
      </c>
      <c r="J187" s="12"/>
      <c r="K187" s="12">
        <f>-INDEX('Flow probs &amp; rates'!$E$4:$E$5999,UsefulSeries!$E184)</f>
        <v>-0.61562134101482768</v>
      </c>
      <c r="L187" s="12"/>
      <c r="M187" s="12"/>
      <c r="N187" s="12">
        <f>INDEX('Flow probs &amp; rates'!$F$5:$F$5999,UsefulSeries!$G184)-INDEX('Flow probs &amp; rates'!$F$4:$F$5999,UsefulSeries!$G184)</f>
        <v>2.0290979633262596E-4</v>
      </c>
      <c r="O187" s="12"/>
      <c r="P187" s="12">
        <f ca="1"/>
        <v>0.63363562776712379</v>
      </c>
      <c r="Q187" s="12">
        <f ca="1"/>
        <v>49.686998113803746</v>
      </c>
      <c r="R187" s="12">
        <f ca="1"/>
        <v>0</v>
      </c>
      <c r="S187" s="12">
        <f ca="1"/>
        <v>0</v>
      </c>
      <c r="T187" s="12">
        <f ca="1"/>
        <v>0</v>
      </c>
      <c r="U187" s="12">
        <f ca="1"/>
        <v>0</v>
      </c>
      <c r="V187" s="12"/>
      <c r="W187" s="12">
        <f ca="1">INDEX(P$11:P$6003,UsefulSeries!$I180)</f>
        <v>0</v>
      </c>
      <c r="X187" s="12">
        <f ca="1">INDEX(Q$11:Q$6003,UsefulSeries!$I180)</f>
        <v>0</v>
      </c>
      <c r="Y187" s="12">
        <f ca="1">INDEX(R$11:R$6003,UsefulSeries!$I180)</f>
        <v>0</v>
      </c>
      <c r="Z187" s="12">
        <f ca="1">INDEX(S$11:S$6003,UsefulSeries!$I180)</f>
        <v>0</v>
      </c>
      <c r="AA187" s="12">
        <f ca="1">INDEX(T$11:T$6003,UsefulSeries!$I180)</f>
        <v>0.35339660630780639</v>
      </c>
      <c r="AB187" s="12">
        <f ca="1">INDEX(U$11:U$6003,UsefulSeries!$I180)</f>
        <v>17.766734310322242</v>
      </c>
      <c r="AC187" s="12">
        <f>INDEX( K$11:K$6003,UsefulSeries!$I180)</f>
        <v>0</v>
      </c>
      <c r="AD187" s="12">
        <f>INDEX(L$11:L$6003,UsefulSeries!$I180)</f>
        <v>0.339596867537722</v>
      </c>
      <c r="AE187" s="12"/>
      <c r="AF187" s="12"/>
      <c r="AG187" s="12"/>
      <c r="AH187" s="12"/>
      <c r="AI187" s="12"/>
      <c r="AJ187" s="12"/>
      <c r="AK187" s="12"/>
      <c r="AL187" s="12"/>
      <c r="AM187" s="12"/>
      <c r="AN187" s="12">
        <f t="shared" ca="1" si="36"/>
        <v>0</v>
      </c>
      <c r="AO187" s="12">
        <f t="shared" ca="1" si="37"/>
        <v>0</v>
      </c>
      <c r="AP187" s="12">
        <f t="shared" ca="1" si="38"/>
        <v>0</v>
      </c>
      <c r="AQ187" s="12">
        <f t="shared" ca="1" si="39"/>
        <v>0</v>
      </c>
      <c r="AR187" s="12">
        <f t="shared" ca="1" si="40"/>
        <v>0.35339660630780639</v>
      </c>
      <c r="AS187" s="12">
        <f t="shared" ca="1" si="41"/>
        <v>17.766734310322242</v>
      </c>
      <c r="AT187" s="12">
        <f t="shared" si="42"/>
        <v>0</v>
      </c>
      <c r="AU187" s="12">
        <f t="shared" si="43"/>
        <v>0.339596867537722</v>
      </c>
      <c r="AV187" s="12"/>
      <c r="AW187" s="12">
        <f ca="1">INDEX(I$11:I$6003,UsefulSeries!$I180)</f>
        <v>1.9502112306673522E-2</v>
      </c>
      <c r="AX187" s="12"/>
      <c r="AY187" s="12"/>
      <c r="AZ187" s="12">
        <f ca="1"/>
        <v>0.35339660630780645</v>
      </c>
      <c r="BA187" s="12"/>
      <c r="BB187" s="12">
        <f t="shared" ca="1" si="35"/>
        <v>0.35339660630780645</v>
      </c>
      <c r="BC187" s="12"/>
      <c r="BD187" s="38">
        <f ca="1"/>
        <v>1.8958839647063765E-2</v>
      </c>
    </row>
    <row r="188" spans="1:56" x14ac:dyDescent="0.35">
      <c r="A188" s="12">
        <v>0</v>
      </c>
      <c r="B188" s="12">
        <v>0</v>
      </c>
      <c r="C188" s="12">
        <f ca="1">INDEX('Flow probs &amp; rates'!$M$5:$M$5999,UsefulSeries!$E184,0)*(1-INDEX('Flow probs &amp; rates'!$M$5:$M$5999,UsefulSeries!$E184,0))/INDEX('Flow probs &amp; rates'!$F$4:$F$5999,UsefulSeries!$E184,0)</f>
        <v>3.265919238547121</v>
      </c>
      <c r="D188" s="12">
        <f ca="1">-INDEX('Flow probs &amp; rates'!$M$5:$M$5999,UsefulSeries!$E184,0)*(INDEX('Flow probs &amp; rates'!$O$5:$O$5999,UsefulSeries!$E184,0))/INDEX('Flow probs &amp; rates'!$F$4:$F$5999,UsefulSeries!$E184,0)</f>
        <v>-0.4366132566421701</v>
      </c>
      <c r="E188" s="12">
        <v>0</v>
      </c>
      <c r="F188" s="12">
        <v>0</v>
      </c>
      <c r="G188" s="12"/>
      <c r="H188" s="12"/>
      <c r="I188" s="12">
        <f ca="1">INDEX('Flow probs &amp; rates'!$M$5:$M$5999,UsefulSeries!$E184)</f>
        <v>0.20948117527783472</v>
      </c>
      <c r="J188" s="12"/>
      <c r="K188" s="12">
        <f>INDEX('Flow probs &amp; rates'!$F$4:$F$5999,UsefulSeries!$E184)</f>
        <v>5.070511558507497E-2</v>
      </c>
      <c r="L188" s="12">
        <f>-INDEX('Flow probs &amp; rates'!$F$4:$F$5999,UsefulSeries!$E184)</f>
        <v>-5.070511558507497E-2</v>
      </c>
      <c r="M188" s="12"/>
      <c r="N188" s="12">
        <f>INDEX('Flow probs &amp; rates'!$E$5:$E$5999,UsefulSeries!$G186)-INDEX('Flow probs &amp; rates'!$E$4:$E$5999,UsefulSeries!$G186)</f>
        <v>1.6772697048372809E-4</v>
      </c>
      <c r="O188" s="12"/>
      <c r="P188" s="12">
        <f ca="1"/>
        <v>0</v>
      </c>
      <c r="Q188" s="12">
        <f ca="1"/>
        <v>0</v>
      </c>
      <c r="R188" s="12">
        <f ca="1"/>
        <v>0.31609071486889645</v>
      </c>
      <c r="S188" s="12">
        <f ca="1"/>
        <v>7.4039773929574268E-2</v>
      </c>
      <c r="T188" s="12">
        <f ca="1"/>
        <v>0</v>
      </c>
      <c r="U188" s="12">
        <f ca="1"/>
        <v>0</v>
      </c>
      <c r="V188" s="12"/>
      <c r="W188" s="12"/>
      <c r="X188" s="12"/>
      <c r="Y188" s="12"/>
      <c r="Z188" s="12"/>
      <c r="AA188" s="12"/>
      <c r="AB188" s="12"/>
      <c r="AC188" s="12"/>
      <c r="AD188" s="12"/>
      <c r="AE188" s="12">
        <f t="array" ref="AE188:AJ189">TRANSPOSE(AC182:AD187)</f>
        <v>-0.61244642801280513</v>
      </c>
      <c r="AF188" s="12">
        <v>-0.61244642801280513</v>
      </c>
      <c r="AG188" s="12">
        <v>4.7956704449472885E-2</v>
      </c>
      <c r="AH188" s="12">
        <v>0</v>
      </c>
      <c r="AI188" s="12">
        <v>0.339596867537722</v>
      </c>
      <c r="AJ188" s="12">
        <v>0</v>
      </c>
      <c r="AK188" s="12"/>
      <c r="AL188" s="12"/>
      <c r="AM188" s="12"/>
      <c r="AN188" s="12">
        <f t="shared" si="36"/>
        <v>-0.61244642801280513</v>
      </c>
      <c r="AO188" s="12">
        <f t="shared" si="37"/>
        <v>-0.61244642801280513</v>
      </c>
      <c r="AP188" s="12">
        <f t="shared" si="38"/>
        <v>4.7956704449472885E-2</v>
      </c>
      <c r="AQ188" s="12">
        <f t="shared" si="39"/>
        <v>0</v>
      </c>
      <c r="AR188" s="12">
        <f t="shared" si="40"/>
        <v>0.339596867537722</v>
      </c>
      <c r="AS188" s="12">
        <f t="shared" si="41"/>
        <v>0</v>
      </c>
      <c r="AT188" s="12">
        <f t="shared" si="42"/>
        <v>0</v>
      </c>
      <c r="AU188" s="12">
        <f t="shared" si="43"/>
        <v>0</v>
      </c>
      <c r="AV188" s="12"/>
      <c r="AW188" s="12"/>
      <c r="AX188" s="12">
        <f>INDEX($N$6:$N$6003,UsefulSeries!$K180)</f>
        <v>2.1727756464239301E-3</v>
      </c>
      <c r="AY188" s="12"/>
      <c r="AZ188" s="12"/>
      <c r="BA188" s="12"/>
      <c r="BB188" s="12">
        <f t="shared" si="35"/>
        <v>2.1727756464239301E-3</v>
      </c>
      <c r="BC188" s="12"/>
      <c r="BD188" s="38">
        <f ca="1"/>
        <v>-4.4630636315106706E-2</v>
      </c>
    </row>
    <row r="189" spans="1:56" x14ac:dyDescent="0.35">
      <c r="A189" s="12">
        <v>0</v>
      </c>
      <c r="B189" s="12">
        <v>0</v>
      </c>
      <c r="C189" s="12">
        <f ca="1">-INDEX('Flow probs &amp; rates'!$M$5:$M$5999,UsefulSeries!$E184,0)*(INDEX('Flow probs &amp; rates'!$O$5:$O$5999,UsefulSeries!$E184,0))/INDEX('Flow probs &amp; rates'!$F$4:$F$5999,UsefulSeries!$E184,0)</f>
        <v>-0.4366132566421701</v>
      </c>
      <c r="D189" s="12">
        <f ca="1">INDEX('Flow probs &amp; rates'!$O$5:$O$5999,UsefulSeries!$E184,0)*(1-INDEX('Flow probs &amp; rates'!$O$5:$O$5999,UsefulSeries!$E184,0))/INDEX('Flow probs &amp; rates'!$F$4:$F$5999,UsefulSeries!$E184,0)</f>
        <v>1.8639899757734721</v>
      </c>
      <c r="E189" s="12">
        <v>0</v>
      </c>
      <c r="F189" s="12">
        <v>0</v>
      </c>
      <c r="G189" s="12"/>
      <c r="H189" s="12"/>
      <c r="I189" s="12">
        <f ca="1">INDEX('Flow probs &amp; rates'!$O$5:$O$5999,UsefulSeries!$E184)</f>
        <v>0.10568264959681904</v>
      </c>
      <c r="J189" s="12"/>
      <c r="K189" s="12"/>
      <c r="L189" s="12">
        <f>-INDEX('Flow probs &amp; rates'!$F$4:$F$5999,UsefulSeries!$E184)</f>
        <v>-5.070511558507497E-2</v>
      </c>
      <c r="M189" s="12"/>
      <c r="N189" s="12">
        <f>INDEX('Flow probs &amp; rates'!$F$5:$F$5999,UsefulSeries!$G186)-INDEX('Flow probs &amp; rates'!$F$4:$F$5999,UsefulSeries!$G186)</f>
        <v>-1.0229388706238934E-3</v>
      </c>
      <c r="O189" s="12"/>
      <c r="P189" s="12">
        <f ca="1"/>
        <v>0</v>
      </c>
      <c r="Q189" s="12">
        <f ca="1"/>
        <v>0</v>
      </c>
      <c r="R189" s="12">
        <f ca="1"/>
        <v>7.4039773929574282E-2</v>
      </c>
      <c r="S189" s="12">
        <f ca="1"/>
        <v>0.55382634039545853</v>
      </c>
      <c r="T189" s="12">
        <f ca="1"/>
        <v>0</v>
      </c>
      <c r="U189" s="12">
        <f ca="1"/>
        <v>0</v>
      </c>
      <c r="V189" s="12"/>
      <c r="W189" s="12"/>
      <c r="X189" s="12"/>
      <c r="Y189" s="12"/>
      <c r="Z189" s="12"/>
      <c r="AA189" s="12"/>
      <c r="AB189" s="12"/>
      <c r="AC189" s="12"/>
      <c r="AD189" s="12"/>
      <c r="AE189" s="12">
        <v>0.61244642801280513</v>
      </c>
      <c r="AF189" s="12">
        <v>0</v>
      </c>
      <c r="AG189" s="12">
        <v>-4.7956704449472885E-2</v>
      </c>
      <c r="AH189" s="12">
        <v>-4.7956704449472885E-2</v>
      </c>
      <c r="AI189" s="12">
        <v>0</v>
      </c>
      <c r="AJ189" s="12">
        <v>0.339596867537722</v>
      </c>
      <c r="AK189" s="12"/>
      <c r="AL189" s="12"/>
      <c r="AM189" s="12"/>
      <c r="AN189" s="12">
        <f t="shared" si="36"/>
        <v>0.61244642801280513</v>
      </c>
      <c r="AO189" s="12">
        <f t="shared" si="37"/>
        <v>0</v>
      </c>
      <c r="AP189" s="12">
        <f t="shared" si="38"/>
        <v>-4.7956704449472885E-2</v>
      </c>
      <c r="AQ189" s="12">
        <f t="shared" si="39"/>
        <v>-4.7956704449472885E-2</v>
      </c>
      <c r="AR189" s="12">
        <f t="shared" si="40"/>
        <v>0</v>
      </c>
      <c r="AS189" s="12">
        <f t="shared" si="41"/>
        <v>0.339596867537722</v>
      </c>
      <c r="AT189" s="12">
        <f t="shared" si="42"/>
        <v>0</v>
      </c>
      <c r="AU189" s="12">
        <f t="shared" si="43"/>
        <v>0</v>
      </c>
      <c r="AV189" s="12"/>
      <c r="AW189" s="12"/>
      <c r="AX189" s="12">
        <f>INDEX('Margin error adjustment'!N$7:N$6003,UsefulSeries!$K180)</f>
        <v>4.0409220387455091E-4</v>
      </c>
      <c r="AY189" s="12"/>
      <c r="AZ189" s="12"/>
      <c r="BA189" s="12"/>
      <c r="BB189" s="12">
        <f t="shared" si="35"/>
        <v>4.0409220387455091E-4</v>
      </c>
      <c r="BC189" s="12"/>
      <c r="BD189" s="38">
        <f ca="1"/>
        <v>2.7521461124013609E-2</v>
      </c>
    </row>
    <row r="190" spans="1:56" x14ac:dyDescent="0.35">
      <c r="A190" s="12">
        <v>0</v>
      </c>
      <c r="B190" s="12">
        <v>0</v>
      </c>
      <c r="C190" s="12">
        <v>0</v>
      </c>
      <c r="D190" s="12">
        <v>0</v>
      </c>
      <c r="E190" s="12">
        <f ca="1">INDEX('Flow probs &amp; rates'!$P$5:$P$5999,UsefulSeries!$E184,0)*(1-INDEX('Flow probs &amp; rates'!$P$5:$P$5999,UsefulSeries!$E184,0))/INDEX('Flow probs &amp; rates'!$G$4:$G$5999,UsefulSeries!$E184,0)</f>
        <v>5.3448803265938899E-2</v>
      </c>
      <c r="F190" s="12">
        <f ca="1">-INDEX('Flow probs &amp; rates'!$P$5:$P$5999,UsefulSeries!$E184,0)*(INDEX('Flow probs &amp; rates'!$Q$5:$Q$5999,UsefulSeries!$E184,0))/INDEX('Flow probs &amp; rates'!$G$4:$G$5999,UsefulSeries!$E184,0)</f>
        <v>-1.1115115423155182E-3</v>
      </c>
      <c r="G190" s="12"/>
      <c r="H190" s="12"/>
      <c r="I190" s="12">
        <f ca="1">INDEX('Flow probs &amp; rates'!$P$5:$P$5999,UsefulSeries!$E184)</f>
        <v>1.8164396890641272E-2</v>
      </c>
      <c r="J190" s="12"/>
      <c r="K190" s="12">
        <f>INDEX('Flow probs &amp; rates'!$G$4:$G$5999,UsefulSeries!$E184)</f>
        <v>0.33367354340009742</v>
      </c>
      <c r="L190" s="12"/>
      <c r="M190" s="12"/>
      <c r="N190" s="12">
        <f>INDEX('Flow probs &amp; rates'!$E$5:$E$5999,UsefulSeries!$G188)-INDEX('Flow probs &amp; rates'!$E$4:$E$5999,UsefulSeries!$G188)</f>
        <v>1.7791322301747847E-3</v>
      </c>
      <c r="O190" s="12"/>
      <c r="P190" s="12">
        <f ca="1"/>
        <v>0</v>
      </c>
      <c r="Q190" s="12">
        <f ca="1"/>
        <v>0</v>
      </c>
      <c r="R190" s="12">
        <f ca="1"/>
        <v>0</v>
      </c>
      <c r="S190" s="12">
        <f ca="1"/>
        <v>0</v>
      </c>
      <c r="T190" s="12">
        <f ca="1"/>
        <v>18.716710284694205</v>
      </c>
      <c r="U190" s="12">
        <f ca="1"/>
        <v>0.34706413519755058</v>
      </c>
      <c r="V190" s="12"/>
      <c r="W190" s="12">
        <f ca="1">INDEX(P$6:P$6003,UsefulSeries!$I188)</f>
        <v>41.346663257872166</v>
      </c>
      <c r="X190" s="12">
        <f ca="1">INDEX(Q$6:Q$6003,UsefulSeries!$I188)</f>
        <v>0.63092599976313446</v>
      </c>
      <c r="Y190" s="12">
        <f ca="1">INDEX(R$6:R$6003,UsefulSeries!$I188)</f>
        <v>0</v>
      </c>
      <c r="Z190" s="12">
        <f ca="1">INDEX(S$6:S$6003,UsefulSeries!$I188)</f>
        <v>0</v>
      </c>
      <c r="AA190" s="12">
        <f ca="1">INDEX(T$6:T$6003,UsefulSeries!$I188)</f>
        <v>0</v>
      </c>
      <c r="AB190" s="12">
        <f ca="1">INDEX(U$6:U$6003,UsefulSeries!$I188)</f>
        <v>0</v>
      </c>
      <c r="AC190" s="12">
        <f>INDEX( K$6:K$6003,UsefulSeries!$I188)</f>
        <v>-0.61461920365922906</v>
      </c>
      <c r="AD190" s="12">
        <f>INDEX(L$6:L$6003,UsefulSeries!$I188)</f>
        <v>0.61461920365922906</v>
      </c>
      <c r="AE190" s="12"/>
      <c r="AF190" s="12"/>
      <c r="AG190" s="12"/>
      <c r="AH190" s="12"/>
      <c r="AI190" s="12"/>
      <c r="AJ190" s="12"/>
      <c r="AK190" s="12"/>
      <c r="AL190" s="12"/>
      <c r="AM190" s="12"/>
      <c r="AN190" s="12">
        <f t="shared" ca="1" si="36"/>
        <v>41.346663257872166</v>
      </c>
      <c r="AO190" s="12">
        <f t="shared" ca="1" si="37"/>
        <v>0.63092599976313446</v>
      </c>
      <c r="AP190" s="12">
        <f t="shared" ca="1" si="38"/>
        <v>0</v>
      </c>
      <c r="AQ190" s="12">
        <f t="shared" ca="1" si="39"/>
        <v>0</v>
      </c>
      <c r="AR190" s="12">
        <f t="shared" ca="1" si="40"/>
        <v>0</v>
      </c>
      <c r="AS190" s="12">
        <f t="shared" ca="1" si="41"/>
        <v>0</v>
      </c>
      <c r="AT190" s="12">
        <f t="shared" si="42"/>
        <v>-0.61461920365922906</v>
      </c>
      <c r="AU190" s="12">
        <f t="shared" si="43"/>
        <v>0.61461920365922906</v>
      </c>
      <c r="AV190" s="12"/>
      <c r="AW190" s="12">
        <f ca="1">INDEX(I$6:I$6003,UsefulSeries!$I188)</f>
        <v>1.5095372085809897E-2</v>
      </c>
      <c r="AX190" s="12"/>
      <c r="AY190" s="12"/>
      <c r="AZ190" s="12">
        <f t="array" aca="1" ref="AZ190:AZ195" ca="1">MMULT(W190:AB195,AW190:AW195)</f>
        <v>0.63092599976313435</v>
      </c>
      <c r="BA190" s="12"/>
      <c r="BB190" s="12">
        <f t="shared" ca="1" si="35"/>
        <v>0.63092599976313435</v>
      </c>
      <c r="BC190" s="12"/>
      <c r="BD190" s="38">
        <f t="array" aca="1" ref="BD190:BD197" ca="1">MMULT(MINVERSE(AN190:AU197),BB190:BB197)</f>
        <v>1.5209204539110293E-2</v>
      </c>
    </row>
    <row r="191" spans="1:56" x14ac:dyDescent="0.35">
      <c r="A191" s="12">
        <v>0</v>
      </c>
      <c r="B191" s="12">
        <v>0</v>
      </c>
      <c r="C191" s="12">
        <v>0</v>
      </c>
      <c r="D191" s="12">
        <v>0</v>
      </c>
      <c r="E191" s="12">
        <f ca="1">-INDEX('Flow probs &amp; rates'!$P$5:$P$5999,UsefulSeries!$E184,0)*(INDEX('Flow probs &amp; rates'!$Q$5:$Q$5999,UsefulSeries!$E184,0))/INDEX('Flow probs &amp; rates'!$G$4:$G$5999,UsefulSeries!$E184,0)</f>
        <v>-1.1115115423155182E-3</v>
      </c>
      <c r="F191" s="12">
        <f ca="1">INDEX('Flow probs &amp; rates'!$Q$5:$Q$5999,UsefulSeries!$E184,0)*(1-INDEX('Flow probs &amp; rates'!$Q$5:$Q$5999,UsefulSeries!$E184,0))/INDEX('Flow probs &amp; rates'!$G$4:$G$5999,UsefulSeries!$E184,0)</f>
        <v>5.9942348994866702E-2</v>
      </c>
      <c r="G191" s="12"/>
      <c r="H191" s="12"/>
      <c r="I191" s="12">
        <f ca="1">INDEX('Flow probs &amp; rates'!$Q$5:$Q$5999,UsefulSeries!$E184)</f>
        <v>2.0418073723417345E-2</v>
      </c>
      <c r="J191" s="12"/>
      <c r="K191" s="12"/>
      <c r="L191" s="12">
        <f>INDEX('Flow probs &amp; rates'!$G$4:$G$5999,UsefulSeries!$E184)</f>
        <v>0.33367354340009742</v>
      </c>
      <c r="M191" s="12"/>
      <c r="N191" s="12">
        <f>INDEX('Flow probs &amp; rates'!$F$5:$F$5999,UsefulSeries!$G188)-INDEX('Flow probs &amp; rates'!$F$4:$F$5999,UsefulSeries!$G188)</f>
        <v>-7.4291671111523933E-4</v>
      </c>
      <c r="O191" s="12"/>
      <c r="P191" s="12">
        <f ca="1"/>
        <v>0</v>
      </c>
      <c r="Q191" s="12">
        <f ca="1"/>
        <v>0</v>
      </c>
      <c r="R191" s="12">
        <f ca="1"/>
        <v>0</v>
      </c>
      <c r="S191" s="12">
        <f ca="1"/>
        <v>0</v>
      </c>
      <c r="T191" s="12">
        <f ca="1"/>
        <v>0.34706413519755058</v>
      </c>
      <c r="U191" s="12">
        <f ca="1"/>
        <v>16.6891318503028</v>
      </c>
      <c r="V191" s="12"/>
      <c r="W191" s="12">
        <f ca="1">INDEX(P$7:P$6003,UsefulSeries!$I188)</f>
        <v>0.63092599976313446</v>
      </c>
      <c r="X191" s="12">
        <f ca="1">INDEX(Q$7:Q$6003,UsefulSeries!$I188)</f>
        <v>57.802454627204291</v>
      </c>
      <c r="Y191" s="12">
        <f ca="1">INDEX(R$7:R$6003,UsefulSeries!$I188)</f>
        <v>0</v>
      </c>
      <c r="Z191" s="12">
        <f ca="1">INDEX(S$7:S$6003,UsefulSeries!$I188)</f>
        <v>0</v>
      </c>
      <c r="AA191" s="12">
        <f ca="1">INDEX(T$7:T$6003,UsefulSeries!$I188)</f>
        <v>0</v>
      </c>
      <c r="AB191" s="12">
        <f ca="1">INDEX(U$7:U$6003,UsefulSeries!$I188)</f>
        <v>0</v>
      </c>
      <c r="AC191" s="12">
        <f>INDEX( K$7:K$6003,UsefulSeries!$I188,1)</f>
        <v>-0.61461920365922906</v>
      </c>
      <c r="AD191" s="12">
        <f>INDEX(L$7:L$6003,UsefulSeries!$I188,1)</f>
        <v>0</v>
      </c>
      <c r="AE191" s="12"/>
      <c r="AF191" s="12"/>
      <c r="AG191" s="12"/>
      <c r="AH191" s="12"/>
      <c r="AI191" s="12"/>
      <c r="AJ191" s="12"/>
      <c r="AK191" s="12"/>
      <c r="AL191" s="12"/>
      <c r="AM191" s="12"/>
      <c r="AN191" s="12">
        <f t="shared" ca="1" si="36"/>
        <v>0.63092599976313446</v>
      </c>
      <c r="AO191" s="12">
        <f t="shared" ca="1" si="37"/>
        <v>57.802454627204291</v>
      </c>
      <c r="AP191" s="12">
        <f t="shared" ca="1" si="38"/>
        <v>0</v>
      </c>
      <c r="AQ191" s="12">
        <f t="shared" ca="1" si="39"/>
        <v>0</v>
      </c>
      <c r="AR191" s="12">
        <f t="shared" ca="1" si="40"/>
        <v>0</v>
      </c>
      <c r="AS191" s="12">
        <f t="shared" ca="1" si="41"/>
        <v>0</v>
      </c>
      <c r="AT191" s="12">
        <f t="shared" si="42"/>
        <v>-0.61461920365922906</v>
      </c>
      <c r="AU191" s="12">
        <f t="shared" si="43"/>
        <v>0</v>
      </c>
      <c r="AV191" s="12"/>
      <c r="AW191" s="12">
        <f ca="1">INDEX(I$7:I$6003,UsefulSeries!$I188)</f>
        <v>1.0750442019215566E-2</v>
      </c>
      <c r="AX191" s="12"/>
      <c r="AY191" s="12"/>
      <c r="AZ191" s="12">
        <f ca="1"/>
        <v>0.63092599976313435</v>
      </c>
      <c r="BA191" s="12"/>
      <c r="BB191" s="12">
        <f t="shared" ca="1" si="35"/>
        <v>0.63092599976313435</v>
      </c>
      <c r="BC191" s="12"/>
      <c r="BD191" s="38">
        <f ca="1"/>
        <v>1.178081229617641E-2</v>
      </c>
    </row>
    <row r="192" spans="1:56" x14ac:dyDescent="0.35">
      <c r="A192" s="12">
        <f ca="1">INDEX('Flow probs &amp; rates'!$K$5:$K$5999,UsefulSeries!$E190,0)*(1-INDEX('Flow probs &amp; rates'!$K$5:$K$5999,UsefulSeries!$E190,0))/INDEX('Flow probs &amp; rates'!$E$4:$E$5999,UsefulSeries!$E190,0)</f>
        <v>2.5113072630813877E-2</v>
      </c>
      <c r="B192" s="12">
        <f ca="1">-INDEX('Flow probs &amp; rates'!$K$5:$K$5999,UsefulSeries!$E190,0)*(INDEX('Flow probs &amp; rates'!$L$5:$L$5999,UsefulSeries!$E190,0))/INDEX('Flow probs &amp; rates'!$E$4:$E$5999,UsefulSeries!$E190,0)</f>
        <v>-3.1732699772191099E-4</v>
      </c>
      <c r="C192" s="12">
        <v>0</v>
      </c>
      <c r="D192" s="12">
        <v>0</v>
      </c>
      <c r="E192" s="12">
        <v>0</v>
      </c>
      <c r="F192" s="12">
        <v>0</v>
      </c>
      <c r="G192" s="12"/>
      <c r="H192" s="12"/>
      <c r="I192" s="12">
        <f ca="1">INDEX('Flow probs &amp; rates'!$K$5:$K$5999,UsefulSeries!$E190)</f>
        <v>1.5675196931669452E-2</v>
      </c>
      <c r="J192" s="12"/>
      <c r="K192" s="12">
        <f>-INDEX('Flow probs &amp; rates'!$E$4:$E$5999,UsefulSeries!$E190)</f>
        <v>-0.6144005299411579</v>
      </c>
      <c r="L192" s="12">
        <f>INDEX('Flow probs &amp; rates'!$E$4:$E$5999,UsefulSeries!$E190)</f>
        <v>0.6144005299411579</v>
      </c>
      <c r="M192" s="12"/>
      <c r="N192" s="12">
        <f>INDEX('Flow probs &amp; rates'!$E$5:$E$5999,UsefulSeries!$G190)-INDEX('Flow probs &amp; rates'!$E$4:$E$5999,UsefulSeries!$G190)</f>
        <v>-3.6541594251238152E-4</v>
      </c>
      <c r="O192" s="12"/>
      <c r="P192" s="12">
        <f t="array" aca="1" ref="P192:U197" ca="1">MINVERSE(A192:F197)</f>
        <v>39.827886464280809</v>
      </c>
      <c r="Q192" s="12">
        <f ca="1"/>
        <v>0.63217283979351735</v>
      </c>
      <c r="R192" s="12">
        <f ca="1"/>
        <v>0</v>
      </c>
      <c r="S192" s="12">
        <f ca="1"/>
        <v>0</v>
      </c>
      <c r="T192" s="12">
        <f ca="1"/>
        <v>0</v>
      </c>
      <c r="U192" s="12">
        <f ca="1"/>
        <v>0</v>
      </c>
      <c r="V192" s="12"/>
      <c r="W192" s="12">
        <f ca="1">INDEX(P$8:P$6003,UsefulSeries!$I188)</f>
        <v>0</v>
      </c>
      <c r="X192" s="12">
        <f ca="1">INDEX(Q$8:Q$6003,UsefulSeries!$I188)</f>
        <v>0</v>
      </c>
      <c r="Y192" s="12">
        <f ca="1">INDEX(R$8:R$6003,UsefulSeries!$I188)</f>
        <v>0.3102601291773337</v>
      </c>
      <c r="Z192" s="12">
        <f ca="1">INDEX(S$8:S$6003,UsefulSeries!$I188)</f>
        <v>6.8407684151270867E-2</v>
      </c>
      <c r="AA192" s="12">
        <f ca="1">INDEX(T$8:T$6003,UsefulSeries!$I188)</f>
        <v>0</v>
      </c>
      <c r="AB192" s="12">
        <f ca="1">INDEX(U$8:U$6003,UsefulSeries!$I188)</f>
        <v>0</v>
      </c>
      <c r="AC192" s="12">
        <f>INDEX( K$8:K$6003,UsefulSeries!$I188)</f>
        <v>4.8360796653347436E-2</v>
      </c>
      <c r="AD192" s="12">
        <f>INDEX(L$8:L$6003,UsefulSeries!$I188)</f>
        <v>-4.8360796653347436E-2</v>
      </c>
      <c r="AE192" s="12"/>
      <c r="AF192" s="12"/>
      <c r="AG192" s="12"/>
      <c r="AH192" s="12"/>
      <c r="AI192" s="12"/>
      <c r="AJ192" s="12"/>
      <c r="AK192" s="12"/>
      <c r="AL192" s="12"/>
      <c r="AM192" s="12"/>
      <c r="AN192" s="12">
        <f t="shared" ca="1" si="36"/>
        <v>0</v>
      </c>
      <c r="AO192" s="12">
        <f t="shared" ca="1" si="37"/>
        <v>0</v>
      </c>
      <c r="AP192" s="12">
        <f t="shared" ca="1" si="38"/>
        <v>0.3102601291773337</v>
      </c>
      <c r="AQ192" s="12">
        <f t="shared" ca="1" si="39"/>
        <v>6.8407684151270867E-2</v>
      </c>
      <c r="AR192" s="12">
        <f t="shared" ca="1" si="40"/>
        <v>0</v>
      </c>
      <c r="AS192" s="12">
        <f t="shared" ca="1" si="41"/>
        <v>0</v>
      </c>
      <c r="AT192" s="12">
        <f t="shared" si="42"/>
        <v>4.8360796653347436E-2</v>
      </c>
      <c r="AU192" s="12">
        <f t="shared" si="43"/>
        <v>-4.8360796653347436E-2</v>
      </c>
      <c r="AV192" s="12"/>
      <c r="AW192" s="12">
        <f ca="1">INDEX(I$8:I$6003,UsefulSeries!$I188)</f>
        <v>0.19995992452396297</v>
      </c>
      <c r="AX192" s="12"/>
      <c r="AY192" s="12"/>
      <c r="AZ192" s="12">
        <f ca="1"/>
        <v>6.8407684151270853E-2</v>
      </c>
      <c r="BA192" s="12"/>
      <c r="BB192" s="12">
        <f t="shared" ca="1" si="35"/>
        <v>6.8407684151270853E-2</v>
      </c>
      <c r="BC192" s="12"/>
      <c r="BD192" s="38">
        <f ca="1"/>
        <v>0.19692195113260016</v>
      </c>
    </row>
    <row r="193" spans="1:56" x14ac:dyDescent="0.35">
      <c r="A193" s="12">
        <f ca="1">-INDEX('Flow probs &amp; rates'!$K$5:$K$5999,UsefulSeries!$E190,0)*(INDEX('Flow probs &amp; rates'!$L$5:$L$5999,UsefulSeries!$E190,0))/INDEX('Flow probs &amp; rates'!$E$4:$E$5999,UsefulSeries!$E190,0)</f>
        <v>-3.1732699772191099E-4</v>
      </c>
      <c r="B193" s="12">
        <f ca="1">INDEX('Flow probs &amp; rates'!$L$5:$L$5999,UsefulSeries!$E190,0)*(1-INDEX('Flow probs &amp; rates'!$L$5:$L$5999,UsefulSeries!$E190,0))/INDEX('Flow probs &amp; rates'!$E$4:$E$5999,UsefulSeries!$E190,0)</f>
        <v>1.9992101592734342E-2</v>
      </c>
      <c r="C193" s="12">
        <v>0</v>
      </c>
      <c r="D193" s="12">
        <v>0</v>
      </c>
      <c r="E193" s="12">
        <v>0</v>
      </c>
      <c r="F193" s="12">
        <v>0</v>
      </c>
      <c r="G193" s="12"/>
      <c r="H193" s="12"/>
      <c r="I193" s="12">
        <f ca="1">INDEX('Flow probs &amp; rates'!$L$5:$L$5999,UsefulSeries!$E190)</f>
        <v>1.2437858128026358E-2</v>
      </c>
      <c r="J193" s="12"/>
      <c r="K193" s="12">
        <f>-INDEX('Flow probs &amp; rates'!$E$4:$E$5999,UsefulSeries!$E190)</f>
        <v>-0.6144005299411579</v>
      </c>
      <c r="L193" s="12"/>
      <c r="M193" s="12"/>
      <c r="N193" s="12">
        <f>INDEX('Flow probs &amp; rates'!$F$5:$F$5999,UsefulSeries!$G190)-INDEX('Flow probs &amp; rates'!$F$4:$F$5999,UsefulSeries!$G190)</f>
        <v>7.993410482605226E-4</v>
      </c>
      <c r="O193" s="12"/>
      <c r="P193" s="12">
        <f ca="1"/>
        <v>0.63217283979351735</v>
      </c>
      <c r="Q193" s="12">
        <f ca="1"/>
        <v>50.029788057539307</v>
      </c>
      <c r="R193" s="12">
        <f ca="1"/>
        <v>0</v>
      </c>
      <c r="S193" s="12">
        <f ca="1"/>
        <v>0</v>
      </c>
      <c r="T193" s="12">
        <f ca="1"/>
        <v>0</v>
      </c>
      <c r="U193" s="12">
        <f ca="1"/>
        <v>0</v>
      </c>
      <c r="V193" s="12"/>
      <c r="W193" s="12">
        <f ca="1">INDEX(P$9:P$6003,UsefulSeries!$I188)</f>
        <v>0</v>
      </c>
      <c r="X193" s="12">
        <f ca="1">INDEX(Q$9:Q$6003,UsefulSeries!$I188)</f>
        <v>0</v>
      </c>
      <c r="Y193" s="12">
        <f ca="1">INDEX(R$9:R$6003,UsefulSeries!$I188)</f>
        <v>6.8407684151270853E-2</v>
      </c>
      <c r="Z193" s="12">
        <f ca="1">INDEX(S$9:S$6003,UsefulSeries!$I188)</f>
        <v>0.58791180422097478</v>
      </c>
      <c r="AA193" s="12">
        <f ca="1">INDEX(T$9:T$6003,UsefulSeries!$I188)</f>
        <v>0</v>
      </c>
      <c r="AB193" s="12">
        <f ca="1">INDEX(U$9:U$6003,UsefulSeries!$I188)</f>
        <v>0</v>
      </c>
      <c r="AC193" s="12">
        <f>INDEX( K$9:K$6003,UsefulSeries!$I188)</f>
        <v>0</v>
      </c>
      <c r="AD193" s="12">
        <f>INDEX(L$9:L$6003,UsefulSeries!$I188)</f>
        <v>-4.8360796653347436E-2</v>
      </c>
      <c r="AE193" s="12"/>
      <c r="AF193" s="12"/>
      <c r="AG193" s="12"/>
      <c r="AH193" s="12"/>
      <c r="AI193" s="12"/>
      <c r="AJ193" s="12"/>
      <c r="AK193" s="12"/>
      <c r="AL193" s="12"/>
      <c r="AM193" s="12"/>
      <c r="AN193" s="12">
        <f t="shared" ca="1" si="36"/>
        <v>0</v>
      </c>
      <c r="AO193" s="12">
        <f t="shared" ca="1" si="37"/>
        <v>0</v>
      </c>
      <c r="AP193" s="12">
        <f t="shared" ca="1" si="38"/>
        <v>6.8407684151270853E-2</v>
      </c>
      <c r="AQ193" s="12">
        <f t="shared" ca="1" si="39"/>
        <v>0.58791180422097478</v>
      </c>
      <c r="AR193" s="12">
        <f t="shared" ca="1" si="40"/>
        <v>0</v>
      </c>
      <c r="AS193" s="12">
        <f t="shared" ca="1" si="41"/>
        <v>0</v>
      </c>
      <c r="AT193" s="12">
        <f t="shared" si="42"/>
        <v>0</v>
      </c>
      <c r="AU193" s="12">
        <f t="shared" si="43"/>
        <v>-4.8360796653347436E-2</v>
      </c>
      <c r="AV193" s="12"/>
      <c r="AW193" s="12">
        <f ca="1">INDEX(I$9:I$6003,UsefulSeries!$I188)</f>
        <v>9.309030435958561E-2</v>
      </c>
      <c r="AX193" s="12"/>
      <c r="AY193" s="12"/>
      <c r="AZ193" s="12">
        <f ca="1"/>
        <v>6.8407684151270867E-2</v>
      </c>
      <c r="BA193" s="12"/>
      <c r="BB193" s="12">
        <f t="shared" ca="1" si="35"/>
        <v>6.8407684151270867E-2</v>
      </c>
      <c r="BC193" s="12"/>
      <c r="BD193" s="38">
        <f ca="1"/>
        <v>0.1007075214568095</v>
      </c>
    </row>
    <row r="194" spans="1:56" x14ac:dyDescent="0.35">
      <c r="A194" s="12">
        <v>0</v>
      </c>
      <c r="B194" s="12">
        <v>0</v>
      </c>
      <c r="C194" s="12">
        <f ca="1">INDEX('Flow probs &amp; rates'!$M$5:$M$5999,UsefulSeries!$E190,0)*(1-INDEX('Flow probs &amp; rates'!$M$5:$M$5999,UsefulSeries!$E190,0))/INDEX('Flow probs &amp; rates'!$F$4:$F$5999,UsefulSeries!$E190,0)</f>
        <v>3.2952751671640361</v>
      </c>
      <c r="D194" s="12">
        <f ca="1">-INDEX('Flow probs &amp; rates'!$M$5:$M$5999,UsefulSeries!$E190,0)*(INDEX('Flow probs &amp; rates'!$O$5:$O$5999,UsefulSeries!$E190,0))/INDEX('Flow probs &amp; rates'!$F$4:$F$5999,UsefulSeries!$E190,0)</f>
        <v>-0.4504539443332321</v>
      </c>
      <c r="E194" s="12">
        <v>0</v>
      </c>
      <c r="F194" s="12">
        <v>0</v>
      </c>
      <c r="G194" s="12"/>
      <c r="H194" s="12"/>
      <c r="I194" s="12">
        <f ca="1">INDEX('Flow probs &amp; rates'!$M$5:$M$5999,UsefulSeries!$E190)</f>
        <v>0.21156028665073409</v>
      </c>
      <c r="J194" s="12"/>
      <c r="K194" s="12">
        <f>INDEX('Flow probs &amp; rates'!$F$4:$F$5999,UsefulSeries!$E190)</f>
        <v>5.0618695951435859E-2</v>
      </c>
      <c r="L194" s="12">
        <f>-INDEX('Flow probs &amp; rates'!$F$4:$F$5999,UsefulSeries!$E190)</f>
        <v>-5.0618695951435859E-2</v>
      </c>
      <c r="M194" s="12"/>
      <c r="N194" s="12">
        <f>INDEX('Flow probs &amp; rates'!$E$5:$E$5999,UsefulSeries!$G192)-INDEX('Flow probs &amp; rates'!$E$4:$E$5999,UsefulSeries!$G192)</f>
        <v>-2.0563526312078473E-4</v>
      </c>
      <c r="O194" s="12"/>
      <c r="P194" s="12">
        <f ca="1"/>
        <v>0</v>
      </c>
      <c r="Q194" s="12">
        <f ca="1"/>
        <v>0</v>
      </c>
      <c r="R194" s="12">
        <f ca="1"/>
        <v>0.31363050780839646</v>
      </c>
      <c r="S194" s="12">
        <f ca="1"/>
        <v>7.4366812562026735E-2</v>
      </c>
      <c r="T194" s="12">
        <f ca="1"/>
        <v>0</v>
      </c>
      <c r="U194" s="12">
        <f ca="1"/>
        <v>0</v>
      </c>
      <c r="V194" s="12"/>
      <c r="W194" s="12">
        <f ca="1">INDEX(P$10:P$6003,UsefulSeries!$I188)</f>
        <v>0</v>
      </c>
      <c r="X194" s="12">
        <f ca="1">INDEX(Q$10:Q$6003,UsefulSeries!$I188)</f>
        <v>0</v>
      </c>
      <c r="Y194" s="12">
        <f ca="1">INDEX(R$10:R$6003,UsefulSeries!$I188)</f>
        <v>0</v>
      </c>
      <c r="Z194" s="12">
        <f ca="1">INDEX(S$10:S$6003,UsefulSeries!$I188)</f>
        <v>0</v>
      </c>
      <c r="AA194" s="12">
        <f ca="1">INDEX(T$10:T$6003,UsefulSeries!$I188)</f>
        <v>18.970817123813294</v>
      </c>
      <c r="AB194" s="12">
        <f ca="1">INDEX(U$10:U$6003,UsefulSeries!$I188)</f>
        <v>0.35006067138925812</v>
      </c>
      <c r="AC194" s="12">
        <f>INDEX( K$10:K$6003,UsefulSeries!$I188)</f>
        <v>0.33701999968742347</v>
      </c>
      <c r="AD194" s="12">
        <f>INDEX(L$10:L$6003,UsefulSeries!$I188)</f>
        <v>0</v>
      </c>
      <c r="AE194" s="12"/>
      <c r="AF194" s="12"/>
      <c r="AG194" s="12"/>
      <c r="AH194" s="12"/>
      <c r="AI194" s="12"/>
      <c r="AJ194" s="12"/>
      <c r="AK194" s="12"/>
      <c r="AL194" s="12"/>
      <c r="AM194" s="12"/>
      <c r="AN194" s="12">
        <f t="shared" ca="1" si="36"/>
        <v>0</v>
      </c>
      <c r="AO194" s="12">
        <f t="shared" ca="1" si="37"/>
        <v>0</v>
      </c>
      <c r="AP194" s="12">
        <f t="shared" ca="1" si="38"/>
        <v>0</v>
      </c>
      <c r="AQ194" s="12">
        <f t="shared" ca="1" si="39"/>
        <v>0</v>
      </c>
      <c r="AR194" s="12">
        <f t="shared" ca="1" si="40"/>
        <v>18.970817123813294</v>
      </c>
      <c r="AS194" s="12">
        <f t="shared" ca="1" si="41"/>
        <v>0.35006067138925812</v>
      </c>
      <c r="AT194" s="12">
        <f t="shared" si="42"/>
        <v>0.33701999968742347</v>
      </c>
      <c r="AU194" s="12">
        <f t="shared" si="43"/>
        <v>0</v>
      </c>
      <c r="AV194" s="12"/>
      <c r="AW194" s="12">
        <f ca="1">INDEX(I$10:I$6003,UsefulSeries!$I188)</f>
        <v>1.8099157279056213E-2</v>
      </c>
      <c r="AX194" s="12"/>
      <c r="AY194" s="12"/>
      <c r="AZ194" s="12">
        <f ca="1"/>
        <v>0.35006067138925812</v>
      </c>
      <c r="BA194" s="12"/>
      <c r="BB194" s="12">
        <f t="shared" ca="1" si="35"/>
        <v>0.35006067138925812</v>
      </c>
      <c r="BC194" s="12"/>
      <c r="BD194" s="38">
        <f ca="1"/>
        <v>1.640558769685619E-2</v>
      </c>
    </row>
    <row r="195" spans="1:56" x14ac:dyDescent="0.35">
      <c r="A195" s="12">
        <v>0</v>
      </c>
      <c r="B195" s="12">
        <v>0</v>
      </c>
      <c r="C195" s="12">
        <f ca="1">-INDEX('Flow probs &amp; rates'!$M$5:$M$5999,UsefulSeries!$E190,0)*(INDEX('Flow probs &amp; rates'!$O$5:$O$5999,UsefulSeries!$E190,0))/INDEX('Flow probs &amp; rates'!$F$4:$F$5999,UsefulSeries!$E190,0)</f>
        <v>-0.4504539443332321</v>
      </c>
      <c r="D195" s="12">
        <f ca="1">INDEX('Flow probs &amp; rates'!$O$5:$O$5999,UsefulSeries!$E190,0)*(1-INDEX('Flow probs &amp; rates'!$O$5:$O$5999,UsefulSeries!$E190,0))/INDEX('Flow probs &amp; rates'!$F$4:$F$5999,UsefulSeries!$E190,0)</f>
        <v>1.8997197061215083</v>
      </c>
      <c r="E195" s="12">
        <v>0</v>
      </c>
      <c r="F195" s="12">
        <v>0</v>
      </c>
      <c r="G195" s="12"/>
      <c r="H195" s="12"/>
      <c r="I195" s="12">
        <f ca="1">INDEX('Flow probs &amp; rates'!$O$5:$O$5999,UsefulSeries!$E190)</f>
        <v>0.10777727525947163</v>
      </c>
      <c r="J195" s="12"/>
      <c r="K195" s="12"/>
      <c r="L195" s="12">
        <f>-INDEX('Flow probs &amp; rates'!$F$4:$F$5999,UsefulSeries!$E190)</f>
        <v>-5.0618695951435859E-2</v>
      </c>
      <c r="M195" s="12"/>
      <c r="N195" s="12">
        <f>INDEX('Flow probs &amp; rates'!$F$5:$F$5999,UsefulSeries!$G192)-INDEX('Flow probs &amp; rates'!$F$4:$F$5999,UsefulSeries!$G192)</f>
        <v>-5.5039219084651245E-4</v>
      </c>
      <c r="O195" s="12"/>
      <c r="P195" s="12">
        <f ca="1"/>
        <v>0</v>
      </c>
      <c r="Q195" s="12">
        <f ca="1"/>
        <v>0</v>
      </c>
      <c r="R195" s="12">
        <f ca="1"/>
        <v>7.4366812562026721E-2</v>
      </c>
      <c r="S195" s="12">
        <f ca="1"/>
        <v>0.54402700604504406</v>
      </c>
      <c r="T195" s="12">
        <f ca="1"/>
        <v>0</v>
      </c>
      <c r="U195" s="12">
        <f ca="1"/>
        <v>0</v>
      </c>
      <c r="V195" s="12"/>
      <c r="W195" s="12">
        <f ca="1">INDEX(P$11:P$6003,UsefulSeries!$I188)</f>
        <v>0</v>
      </c>
      <c r="X195" s="12">
        <f ca="1">INDEX(Q$11:Q$6003,UsefulSeries!$I188)</f>
        <v>0</v>
      </c>
      <c r="Y195" s="12">
        <f ca="1">INDEX(R$11:R$6003,UsefulSeries!$I188)</f>
        <v>0</v>
      </c>
      <c r="Z195" s="12">
        <f ca="1">INDEX(S$11:S$6003,UsefulSeries!$I188)</f>
        <v>0</v>
      </c>
      <c r="AA195" s="12">
        <f ca="1">INDEX(T$11:T$6003,UsefulSeries!$I188)</f>
        <v>0.35006067138925812</v>
      </c>
      <c r="AB195" s="12">
        <f ca="1">INDEX(U$11:U$6003,UsefulSeries!$I188)</f>
        <v>17.945848929876007</v>
      </c>
      <c r="AC195" s="12">
        <f>INDEX( K$11:K$6003,UsefulSeries!$I188)</f>
        <v>0</v>
      </c>
      <c r="AD195" s="12">
        <f>INDEX(L$11:L$6003,UsefulSeries!$I188)</f>
        <v>0.33701999968742347</v>
      </c>
      <c r="AE195" s="12"/>
      <c r="AF195" s="12"/>
      <c r="AG195" s="12"/>
      <c r="AH195" s="12"/>
      <c r="AI195" s="12"/>
      <c r="AJ195" s="12"/>
      <c r="AK195" s="12"/>
      <c r="AL195" s="12"/>
      <c r="AM195" s="12"/>
      <c r="AN195" s="12">
        <f t="shared" ca="1" si="36"/>
        <v>0</v>
      </c>
      <c r="AO195" s="12">
        <f t="shared" ca="1" si="37"/>
        <v>0</v>
      </c>
      <c r="AP195" s="12">
        <f t="shared" ca="1" si="38"/>
        <v>0</v>
      </c>
      <c r="AQ195" s="12">
        <f t="shared" ca="1" si="39"/>
        <v>0</v>
      </c>
      <c r="AR195" s="12">
        <f t="shared" ca="1" si="40"/>
        <v>0.35006067138925812</v>
      </c>
      <c r="AS195" s="12">
        <f t="shared" ca="1" si="41"/>
        <v>17.945848929876007</v>
      </c>
      <c r="AT195" s="12">
        <f t="shared" si="42"/>
        <v>0</v>
      </c>
      <c r="AU195" s="12">
        <f t="shared" si="43"/>
        <v>0.33701999968742347</v>
      </c>
      <c r="AV195" s="12"/>
      <c r="AW195" s="12">
        <f ca="1">INDEX(I$11:I$6003,UsefulSeries!$I188)</f>
        <v>1.9153447105438596E-2</v>
      </c>
      <c r="AX195" s="12"/>
      <c r="AY195" s="12"/>
      <c r="AZ195" s="12">
        <f ca="1"/>
        <v>0.35006067138925812</v>
      </c>
      <c r="BA195" s="12"/>
      <c r="BB195" s="12">
        <f t="shared" ca="1" si="35"/>
        <v>0.35006067138925812</v>
      </c>
      <c r="BC195" s="12"/>
      <c r="BD195" s="38">
        <f ca="1"/>
        <v>1.7528156596815753E-2</v>
      </c>
    </row>
    <row r="196" spans="1:56" x14ac:dyDescent="0.35">
      <c r="A196" s="12">
        <v>0</v>
      </c>
      <c r="B196" s="12">
        <v>0</v>
      </c>
      <c r="C196" s="12">
        <v>0</v>
      </c>
      <c r="D196" s="12">
        <v>0</v>
      </c>
      <c r="E196" s="12">
        <f ca="1">INDEX('Flow probs &amp; rates'!$P$5:$P$5999,UsefulSeries!$E190,0)*(1-INDEX('Flow probs &amp; rates'!$P$5:$P$5999,UsefulSeries!$E190,0))/INDEX('Flow probs &amp; rates'!$G$4:$G$5999,UsefulSeries!$E190,0)</f>
        <v>5.465019489980822E-2</v>
      </c>
      <c r="F196" s="12">
        <f ca="1">-INDEX('Flow probs &amp; rates'!$P$5:$P$5999,UsefulSeries!$E190,0)*(INDEX('Flow probs &amp; rates'!$Q$5:$Q$5999,UsefulSeries!$E190,0))/INDEX('Flow probs &amp; rates'!$G$4:$G$5999,UsefulSeries!$E190,0)</f>
        <v>-1.1707702698882799E-3</v>
      </c>
      <c r="G196" s="12"/>
      <c r="H196" s="12"/>
      <c r="I196" s="12">
        <f ca="1">INDEX('Flow probs &amp; rates'!$P$5:$P$5999,UsefulSeries!$E190)</f>
        <v>1.8654764844044998E-2</v>
      </c>
      <c r="J196" s="12"/>
      <c r="K196" s="12">
        <f>INDEX('Flow probs &amp; rates'!$G$4:$G$5999,UsefulSeries!$E190)</f>
        <v>0.33498077410740623</v>
      </c>
      <c r="L196" s="12"/>
      <c r="M196" s="12"/>
      <c r="N196" s="12">
        <f>INDEX('Flow probs &amp; rates'!$E$5:$E$5999,UsefulSeries!$G194)-INDEX('Flow probs &amp; rates'!$E$4:$E$5999,UsefulSeries!$G194)</f>
        <v>-1.1727681761808384E-4</v>
      </c>
      <c r="O196" s="12"/>
      <c r="P196" s="12">
        <f ca="1"/>
        <v>0</v>
      </c>
      <c r="Q196" s="12">
        <f ca="1"/>
        <v>0</v>
      </c>
      <c r="R196" s="12">
        <f ca="1"/>
        <v>0</v>
      </c>
      <c r="S196" s="12">
        <f ca="1"/>
        <v>0</v>
      </c>
      <c r="T196" s="12">
        <f ca="1"/>
        <v>18.305669201996995</v>
      </c>
      <c r="U196" s="12">
        <f ca="1"/>
        <v>0.34882134527693259</v>
      </c>
      <c r="V196" s="12"/>
      <c r="W196" s="12"/>
      <c r="X196" s="12"/>
      <c r="Y196" s="12"/>
      <c r="Z196" s="12"/>
      <c r="AA196" s="12"/>
      <c r="AB196" s="12"/>
      <c r="AC196" s="12"/>
      <c r="AD196" s="12"/>
      <c r="AE196" s="12">
        <f t="array" ref="AE196:AJ197">TRANSPOSE(AC190:AD195)</f>
        <v>-0.61461920365922906</v>
      </c>
      <c r="AF196" s="12">
        <v>-0.61461920365922906</v>
      </c>
      <c r="AG196" s="12">
        <v>4.8360796653347436E-2</v>
      </c>
      <c r="AH196" s="12">
        <v>0</v>
      </c>
      <c r="AI196" s="12">
        <v>0.33701999968742347</v>
      </c>
      <c r="AJ196" s="12">
        <v>0</v>
      </c>
      <c r="AK196" s="12"/>
      <c r="AL196" s="12"/>
      <c r="AM196" s="12"/>
      <c r="AN196" s="12">
        <f t="shared" si="36"/>
        <v>-0.61461920365922906</v>
      </c>
      <c r="AO196" s="12">
        <f t="shared" si="37"/>
        <v>-0.61461920365922906</v>
      </c>
      <c r="AP196" s="12">
        <f t="shared" si="38"/>
        <v>4.8360796653347436E-2</v>
      </c>
      <c r="AQ196" s="12">
        <f t="shared" si="39"/>
        <v>0</v>
      </c>
      <c r="AR196" s="12">
        <f t="shared" si="40"/>
        <v>0.33701999968742347</v>
      </c>
      <c r="AS196" s="12">
        <f t="shared" si="41"/>
        <v>0</v>
      </c>
      <c r="AT196" s="12">
        <f t="shared" si="42"/>
        <v>0</v>
      </c>
      <c r="AU196" s="12">
        <f t="shared" si="43"/>
        <v>0</v>
      </c>
      <c r="AV196" s="12"/>
      <c r="AW196" s="12"/>
      <c r="AX196" s="12">
        <f>INDEX($N$6:$N$6003,UsefulSeries!$K188)</f>
        <v>-1.5362690582825245E-3</v>
      </c>
      <c r="AY196" s="12"/>
      <c r="AZ196" s="12"/>
      <c r="BA196" s="12"/>
      <c r="BB196" s="12">
        <f t="shared" si="35"/>
        <v>-1.5362690582825245E-3</v>
      </c>
      <c r="BC196" s="12"/>
      <c r="BD196" s="38">
        <f ca="1"/>
        <v>9.7019017112772082E-2</v>
      </c>
    </row>
    <row r="197" spans="1:56" x14ac:dyDescent="0.35">
      <c r="A197" s="12">
        <v>0</v>
      </c>
      <c r="B197" s="12">
        <v>0</v>
      </c>
      <c r="C197" s="12">
        <v>0</v>
      </c>
      <c r="D197" s="12">
        <v>0</v>
      </c>
      <c r="E197" s="12">
        <f ca="1">-INDEX('Flow probs &amp; rates'!$P$5:$P$5999,UsefulSeries!$E190,0)*(INDEX('Flow probs &amp; rates'!$Q$5:$Q$5999,UsefulSeries!$E190,0))/INDEX('Flow probs &amp; rates'!$G$4:$G$5999,UsefulSeries!$E190,0)</f>
        <v>-1.1707702698882799E-3</v>
      </c>
      <c r="F197" s="12">
        <f ca="1">INDEX('Flow probs &amp; rates'!$Q$5:$Q$5999,UsefulSeries!$E190,0)*(1-INDEX('Flow probs &amp; rates'!$Q$5:$Q$5999,UsefulSeries!$E190,0))/INDEX('Flow probs &amp; rates'!$G$4:$G$5999,UsefulSeries!$E190,0)</f>
        <v>6.1440429498638448E-2</v>
      </c>
      <c r="G197" s="12"/>
      <c r="H197" s="12"/>
      <c r="I197" s="12">
        <f ca="1">INDEX('Flow probs &amp; rates'!$Q$5:$Q$5999,UsefulSeries!$E190)</f>
        <v>2.1023343611554932E-2</v>
      </c>
      <c r="J197" s="12"/>
      <c r="K197" s="12"/>
      <c r="L197" s="12">
        <f>INDEX('Flow probs &amp; rates'!$G$4:$G$5999,UsefulSeries!$E190)</f>
        <v>0.33498077410740623</v>
      </c>
      <c r="M197" s="12"/>
      <c r="N197" s="12">
        <f>INDEX('Flow probs &amp; rates'!$F$5:$F$5999,UsefulSeries!$G194)-INDEX('Flow probs &amp; rates'!$F$4:$F$5999,UsefulSeries!$G194)</f>
        <v>-3.2834199414024864E-4</v>
      </c>
      <c r="O197" s="12"/>
      <c r="P197" s="12">
        <f ca="1"/>
        <v>0</v>
      </c>
      <c r="Q197" s="12">
        <f ca="1"/>
        <v>0</v>
      </c>
      <c r="R197" s="12">
        <f ca="1"/>
        <v>0</v>
      </c>
      <c r="S197" s="12">
        <f ca="1"/>
        <v>0</v>
      </c>
      <c r="T197" s="12">
        <f ca="1"/>
        <v>0.34882134527693265</v>
      </c>
      <c r="U197" s="12">
        <f ca="1"/>
        <v>16.282574809844423</v>
      </c>
      <c r="V197" s="12"/>
      <c r="W197" s="12"/>
      <c r="X197" s="12"/>
      <c r="Y197" s="12"/>
      <c r="Z197" s="12"/>
      <c r="AA197" s="12"/>
      <c r="AB197" s="12"/>
      <c r="AC197" s="12"/>
      <c r="AD197" s="12"/>
      <c r="AE197" s="12">
        <v>0.61461920365922906</v>
      </c>
      <c r="AF197" s="12">
        <v>0</v>
      </c>
      <c r="AG197" s="12">
        <v>-4.8360796653347436E-2</v>
      </c>
      <c r="AH197" s="12">
        <v>-4.8360796653347436E-2</v>
      </c>
      <c r="AI197" s="12">
        <v>0</v>
      </c>
      <c r="AJ197" s="12">
        <v>0.33701999968742347</v>
      </c>
      <c r="AK197" s="12"/>
      <c r="AL197" s="12"/>
      <c r="AM197" s="12"/>
      <c r="AN197" s="12">
        <f t="shared" si="36"/>
        <v>0.61461920365922906</v>
      </c>
      <c r="AO197" s="12">
        <f t="shared" si="37"/>
        <v>0</v>
      </c>
      <c r="AP197" s="12">
        <f t="shared" si="38"/>
        <v>-4.8360796653347436E-2</v>
      </c>
      <c r="AQ197" s="12">
        <f t="shared" si="39"/>
        <v>-4.8360796653347436E-2</v>
      </c>
      <c r="AR197" s="12">
        <f t="shared" si="40"/>
        <v>0</v>
      </c>
      <c r="AS197" s="12">
        <f t="shared" si="41"/>
        <v>0.33701999968742347</v>
      </c>
      <c r="AT197" s="12">
        <f t="shared" si="42"/>
        <v>0</v>
      </c>
      <c r="AU197" s="12">
        <f t="shared" si="43"/>
        <v>0</v>
      </c>
      <c r="AV197" s="12"/>
      <c r="AW197" s="12"/>
      <c r="AX197" s="12">
        <f>INDEX('Margin error adjustment'!N$7:N$6003,UsefulSeries!$K188)</f>
        <v>8.6161011095876872E-4</v>
      </c>
      <c r="AY197" s="12"/>
      <c r="AZ197" s="12"/>
      <c r="BA197" s="12"/>
      <c r="BB197" s="12">
        <f t="shared" si="35"/>
        <v>8.6161011095876872E-4</v>
      </c>
      <c r="BC197" s="12"/>
      <c r="BD197" s="38">
        <f ca="1"/>
        <v>8.8303572688558041E-2</v>
      </c>
    </row>
    <row r="198" spans="1:56" x14ac:dyDescent="0.35">
      <c r="A198" s="12">
        <f ca="1">INDEX('Flow probs &amp; rates'!$K$5:$K$5999,UsefulSeries!$E196,0)*(1-INDEX('Flow probs &amp; rates'!$K$5:$K$5999,UsefulSeries!$E196,0))/INDEX('Flow probs &amp; rates'!$E$4:$E$5999,UsefulSeries!$E196,0)</f>
        <v>2.4608211082273269E-2</v>
      </c>
      <c r="B198" s="12">
        <f ca="1">-INDEX('Flow probs &amp; rates'!$K$5:$K$5999,UsefulSeries!$E196,0)*(INDEX('Flow probs &amp; rates'!$L$5:$L$5999,UsefulSeries!$E196,0))/INDEX('Flow probs &amp; rates'!$E$4:$E$5999,UsefulSeries!$E196,0)</f>
        <v>-3.0231817016058629E-4</v>
      </c>
      <c r="C198" s="12">
        <v>0</v>
      </c>
      <c r="D198" s="12">
        <v>0</v>
      </c>
      <c r="E198" s="12">
        <v>0</v>
      </c>
      <c r="F198" s="12">
        <v>0</v>
      </c>
      <c r="G198" s="12"/>
      <c r="H198" s="12"/>
      <c r="I198" s="12">
        <f ca="1">INDEX('Flow probs &amp; rates'!$K$5:$K$5999,UsefulSeries!$E196)</f>
        <v>1.5325827442413974E-2</v>
      </c>
      <c r="J198" s="12"/>
      <c r="K198" s="12">
        <f>-INDEX('Flow probs &amp; rates'!$E$4:$E$5999,UsefulSeries!$E196)</f>
        <v>-0.61324841554574494</v>
      </c>
      <c r="L198" s="12">
        <f>INDEX('Flow probs &amp; rates'!$E$4:$E$5999,UsefulSeries!$E196)</f>
        <v>0.61324841554574494</v>
      </c>
      <c r="M198" s="12"/>
      <c r="N198" s="12">
        <f>INDEX('Flow probs &amp; rates'!$E$5:$E$5999,UsefulSeries!$G196)-INDEX('Flow probs &amp; rates'!$E$4:$E$5999,UsefulSeries!$G196)</f>
        <v>-4.2255869956253633E-4</v>
      </c>
      <c r="O198" s="12"/>
      <c r="P198" s="12">
        <f t="array" aca="1" ref="P198:U203" ca="1">MINVERSE(A198:F203)</f>
        <v>40.644588923073542</v>
      </c>
      <c r="Q198" s="12">
        <f ca="1"/>
        <v>0.63053957728812537</v>
      </c>
      <c r="R198" s="12">
        <f ca="1"/>
        <v>0</v>
      </c>
      <c r="S198" s="12">
        <f ca="1"/>
        <v>0</v>
      </c>
      <c r="T198" s="12">
        <f ca="1"/>
        <v>0</v>
      </c>
      <c r="U198" s="12">
        <f ca="1"/>
        <v>0</v>
      </c>
      <c r="V198" s="12"/>
      <c r="W198" s="12">
        <f ca="1">INDEX(P$6:P$6003,UsefulSeries!$I196)</f>
        <v>41.367072877891964</v>
      </c>
      <c r="X198" s="12">
        <f ca="1">INDEX(Q$6:Q$6003,UsefulSeries!$I196)</f>
        <v>0.62963519295822923</v>
      </c>
      <c r="Y198" s="12">
        <f ca="1">INDEX(R$6:R$6003,UsefulSeries!$I196)</f>
        <v>0</v>
      </c>
      <c r="Z198" s="12">
        <f ca="1">INDEX(S$6:S$6003,UsefulSeries!$I196)</f>
        <v>0</v>
      </c>
      <c r="AA198" s="12">
        <f ca="1">INDEX(T$6:T$6003,UsefulSeries!$I196)</f>
        <v>0</v>
      </c>
      <c r="AB198" s="12">
        <f ca="1">INDEX(U$6:U$6003,UsefulSeries!$I196)</f>
        <v>0</v>
      </c>
      <c r="AC198" s="12">
        <f>INDEX( K$6:K$6003,UsefulSeries!$I196)</f>
        <v>-0.61308293460094654</v>
      </c>
      <c r="AD198" s="12">
        <f>INDEX(L$6:L$6003,UsefulSeries!$I196)</f>
        <v>0.61308293460094654</v>
      </c>
      <c r="AE198" s="12"/>
      <c r="AF198" s="12"/>
      <c r="AG198" s="12"/>
      <c r="AH198" s="12"/>
      <c r="AI198" s="12"/>
      <c r="AJ198" s="12"/>
      <c r="AK198" s="12"/>
      <c r="AL198" s="12"/>
      <c r="AM198" s="12"/>
      <c r="AN198" s="12">
        <f t="shared" ca="1" si="36"/>
        <v>41.367072877891964</v>
      </c>
      <c r="AO198" s="12">
        <f t="shared" ca="1" si="37"/>
        <v>0.62963519295822923</v>
      </c>
      <c r="AP198" s="12">
        <f t="shared" ca="1" si="38"/>
        <v>0</v>
      </c>
      <c r="AQ198" s="12">
        <f t="shared" ca="1" si="39"/>
        <v>0</v>
      </c>
      <c r="AR198" s="12">
        <f t="shared" ca="1" si="40"/>
        <v>0</v>
      </c>
      <c r="AS198" s="12">
        <f t="shared" ca="1" si="41"/>
        <v>0</v>
      </c>
      <c r="AT198" s="12">
        <f t="shared" si="42"/>
        <v>-0.61308293460094654</v>
      </c>
      <c r="AU198" s="12">
        <f t="shared" si="43"/>
        <v>0.61308293460094654</v>
      </c>
      <c r="AV198" s="12"/>
      <c r="AW198" s="12">
        <f ca="1">INDEX(I$6:I$6003,UsefulSeries!$I196)</f>
        <v>1.5049619451831359E-2</v>
      </c>
      <c r="AX198" s="12"/>
      <c r="AY198" s="12"/>
      <c r="AZ198" s="12">
        <f t="array" aca="1" ref="AZ198:AZ203" ca="1">MMULT(W198:AB203,AW198:AW203)</f>
        <v>0.62963519295822912</v>
      </c>
      <c r="BA198" s="12"/>
      <c r="BB198" s="12">
        <f t="shared" ca="1" si="35"/>
        <v>0.62963519295822912</v>
      </c>
      <c r="BC198" s="12"/>
      <c r="BD198" s="38">
        <f t="array" aca="1" ref="BD198:BD205" ca="1">MMULT(MINVERSE(AN198:AU205),BB198:BB205)</f>
        <v>1.4028900050985411E-2</v>
      </c>
    </row>
    <row r="199" spans="1:56" x14ac:dyDescent="0.35">
      <c r="A199" s="12">
        <f ca="1">-INDEX('Flow probs &amp; rates'!$K$5:$K$5999,UsefulSeries!$E196,0)*(INDEX('Flow probs &amp; rates'!$L$5:$L$5999,UsefulSeries!$E196,0))/INDEX('Flow probs &amp; rates'!$E$4:$E$5999,UsefulSeries!$E196,0)</f>
        <v>-3.0231817016058629E-4</v>
      </c>
      <c r="B199" s="12">
        <f ca="1">INDEX('Flow probs &amp; rates'!$L$5:$L$5999,UsefulSeries!$E196,0)*(1-INDEX('Flow probs &amp; rates'!$L$5:$L$5999,UsefulSeries!$E196,0))/INDEX('Flow probs &amp; rates'!$E$4:$E$5999,UsefulSeries!$E196,0)</f>
        <v>1.948743297446974E-2</v>
      </c>
      <c r="C199" s="12">
        <v>0</v>
      </c>
      <c r="D199" s="12">
        <v>0</v>
      </c>
      <c r="E199" s="12">
        <v>0</v>
      </c>
      <c r="F199" s="12">
        <v>0</v>
      </c>
      <c r="G199" s="12"/>
      <c r="H199" s="12"/>
      <c r="I199" s="12">
        <f ca="1">INDEX('Flow probs &amp; rates'!$L$5:$L$5999,UsefulSeries!$E196)</f>
        <v>1.209697417893325E-2</v>
      </c>
      <c r="J199" s="12"/>
      <c r="K199" s="12">
        <f>-INDEX('Flow probs &amp; rates'!$E$4:$E$5999,UsefulSeries!$E196)</f>
        <v>-0.61324841554574494</v>
      </c>
      <c r="L199" s="12"/>
      <c r="M199" s="12"/>
      <c r="N199" s="12">
        <f>INDEX('Flow probs &amp; rates'!$F$5:$F$5999,UsefulSeries!$G196)-INDEX('Flow probs &amp; rates'!$F$4:$F$5999,UsefulSeries!$G196)</f>
        <v>5.4508614803555622E-4</v>
      </c>
      <c r="O199" s="12"/>
      <c r="P199" s="12">
        <f ca="1"/>
        <v>0.63053957728812537</v>
      </c>
      <c r="Q199" s="12">
        <f ca="1"/>
        <v>51.324903843495328</v>
      </c>
      <c r="R199" s="12">
        <f ca="1"/>
        <v>0</v>
      </c>
      <c r="S199" s="12">
        <f ca="1"/>
        <v>0</v>
      </c>
      <c r="T199" s="12">
        <f ca="1"/>
        <v>0</v>
      </c>
      <c r="U199" s="12">
        <f ca="1"/>
        <v>0</v>
      </c>
      <c r="V199" s="12"/>
      <c r="W199" s="12">
        <f ca="1">INDEX(P$7:P$6003,UsefulSeries!$I196)</f>
        <v>0.62963519295822923</v>
      </c>
      <c r="X199" s="12">
        <f ca="1">INDEX(Q$7:Q$6003,UsefulSeries!$I196)</f>
        <v>55.179091777705793</v>
      </c>
      <c r="Y199" s="12">
        <f ca="1">INDEX(R$7:R$6003,UsefulSeries!$I196)</f>
        <v>0</v>
      </c>
      <c r="Z199" s="12">
        <f ca="1">INDEX(S$7:S$6003,UsefulSeries!$I196)</f>
        <v>0</v>
      </c>
      <c r="AA199" s="12">
        <f ca="1">INDEX(T$7:T$6003,UsefulSeries!$I196)</f>
        <v>0</v>
      </c>
      <c r="AB199" s="12">
        <f ca="1">INDEX(U$7:U$6003,UsefulSeries!$I196)</f>
        <v>0</v>
      </c>
      <c r="AC199" s="12">
        <f>INDEX( K$7:K$6003,UsefulSeries!$I196,1)</f>
        <v>-0.61308293460094654</v>
      </c>
      <c r="AD199" s="12">
        <f>INDEX(L$7:L$6003,UsefulSeries!$I196,1)</f>
        <v>0</v>
      </c>
      <c r="AE199" s="12"/>
      <c r="AF199" s="12"/>
      <c r="AG199" s="12"/>
      <c r="AH199" s="12"/>
      <c r="AI199" s="12"/>
      <c r="AJ199" s="12"/>
      <c r="AK199" s="12"/>
      <c r="AL199" s="12"/>
      <c r="AM199" s="12"/>
      <c r="AN199" s="12">
        <f t="shared" ca="1" si="36"/>
        <v>0.62963519295822923</v>
      </c>
      <c r="AO199" s="12">
        <f t="shared" ca="1" si="37"/>
        <v>55.179091777705793</v>
      </c>
      <c r="AP199" s="12">
        <f t="shared" ca="1" si="38"/>
        <v>0</v>
      </c>
      <c r="AQ199" s="12">
        <f t="shared" ca="1" si="39"/>
        <v>0</v>
      </c>
      <c r="AR199" s="12">
        <f t="shared" ca="1" si="40"/>
        <v>0</v>
      </c>
      <c r="AS199" s="12">
        <f t="shared" ca="1" si="41"/>
        <v>0</v>
      </c>
      <c r="AT199" s="12">
        <f t="shared" si="42"/>
        <v>-0.61308293460094654</v>
      </c>
      <c r="AU199" s="12">
        <f t="shared" si="43"/>
        <v>0</v>
      </c>
      <c r="AV199" s="12"/>
      <c r="AW199" s="12">
        <f ca="1">INDEX(I$7:I$6003,UsefulSeries!$I196)</f>
        <v>1.1239029185349742E-2</v>
      </c>
      <c r="AX199" s="12"/>
      <c r="AY199" s="12"/>
      <c r="AZ199" s="12">
        <f ca="1"/>
        <v>0.62963519295822912</v>
      </c>
      <c r="BA199" s="12"/>
      <c r="BB199" s="12">
        <f t="shared" ref="BB199:BB262" ca="1" si="44">AZ199+AX199</f>
        <v>0.62963519295822912</v>
      </c>
      <c r="BC199" s="12"/>
      <c r="BD199" s="38">
        <f ca="1"/>
        <v>1.1141590113022747E-2</v>
      </c>
    </row>
    <row r="200" spans="1:56" x14ac:dyDescent="0.35">
      <c r="A200" s="12">
        <v>0</v>
      </c>
      <c r="B200" s="12">
        <v>0</v>
      </c>
      <c r="C200" s="12">
        <f ca="1">INDEX('Flow probs &amp; rates'!$M$5:$M$5999,UsefulSeries!$E196,0)*(1-INDEX('Flow probs &amp; rates'!$M$5:$M$5999,UsefulSeries!$E196,0))/INDEX('Flow probs &amp; rates'!$F$4:$F$5999,UsefulSeries!$E196,0)</f>
        <v>3.4169026759265293</v>
      </c>
      <c r="D200" s="12">
        <f ca="1">-INDEX('Flow probs &amp; rates'!$M$5:$M$5999,UsefulSeries!$E196,0)*(INDEX('Flow probs &amp; rates'!$O$5:$O$5999,UsefulSeries!$E196,0))/INDEX('Flow probs &amp; rates'!$F$4:$F$5999,UsefulSeries!$E196,0)</f>
        <v>-0.44386645362469157</v>
      </c>
      <c r="E200" s="12">
        <v>0</v>
      </c>
      <c r="F200" s="12">
        <v>0</v>
      </c>
      <c r="G200" s="12"/>
      <c r="H200" s="12"/>
      <c r="I200" s="12">
        <f ca="1">INDEX('Flow probs &amp; rates'!$M$5:$M$5999,UsefulSeries!$E196)</f>
        <v>0.21017852373726084</v>
      </c>
      <c r="J200" s="12"/>
      <c r="K200" s="12">
        <f>INDEX('Flow probs &amp; rates'!$F$4:$F$5999,UsefulSeries!$E196)</f>
        <v>4.8583037809782778E-2</v>
      </c>
      <c r="L200" s="12">
        <f>-INDEX('Flow probs &amp; rates'!$F$4:$F$5999,UsefulSeries!$E196)</f>
        <v>-4.8583037809782778E-2</v>
      </c>
      <c r="M200" s="12"/>
      <c r="N200" s="12">
        <f>INDEX('Flow probs &amp; rates'!$E$5:$E$5999,UsefulSeries!$G198)-INDEX('Flow probs &amp; rates'!$E$4:$E$5999,UsefulSeries!$G198)</f>
        <v>1.3545893325620506E-3</v>
      </c>
      <c r="O200" s="12"/>
      <c r="P200" s="12">
        <f ca="1"/>
        <v>0</v>
      </c>
      <c r="Q200" s="12">
        <f ca="1"/>
        <v>0</v>
      </c>
      <c r="R200" s="12">
        <f ca="1"/>
        <v>0.30184620287749064</v>
      </c>
      <c r="S200" s="12">
        <f ca="1"/>
        <v>7.0694908511586385E-2</v>
      </c>
      <c r="T200" s="12">
        <f ca="1"/>
        <v>0</v>
      </c>
      <c r="U200" s="12">
        <f ca="1"/>
        <v>0</v>
      </c>
      <c r="V200" s="12"/>
      <c r="W200" s="12">
        <f ca="1">INDEX(P$8:P$6003,UsefulSeries!$I196)</f>
        <v>0</v>
      </c>
      <c r="X200" s="12">
        <f ca="1">INDEX(Q$8:Q$6003,UsefulSeries!$I196)</f>
        <v>0</v>
      </c>
      <c r="Y200" s="12">
        <f ca="1">INDEX(R$8:R$6003,UsefulSeries!$I196)</f>
        <v>0.31233719024215212</v>
      </c>
      <c r="Z200" s="12">
        <f ca="1">INDEX(S$8:S$6003,UsefulSeries!$I196)</f>
        <v>7.0288723160352506E-2</v>
      </c>
      <c r="AA200" s="12">
        <f ca="1">INDEX(T$8:T$6003,UsefulSeries!$I196)</f>
        <v>0</v>
      </c>
      <c r="AB200" s="12">
        <f ca="1">INDEX(U$8:U$6003,UsefulSeries!$I196)</f>
        <v>0</v>
      </c>
      <c r="AC200" s="12">
        <f>INDEX( K$8:K$6003,UsefulSeries!$I196)</f>
        <v>4.9222406764306205E-2</v>
      </c>
      <c r="AD200" s="12">
        <f>INDEX(L$8:L$6003,UsefulSeries!$I196)</f>
        <v>-4.9222406764306205E-2</v>
      </c>
      <c r="AE200" s="12"/>
      <c r="AF200" s="12"/>
      <c r="AG200" s="12"/>
      <c r="AH200" s="12"/>
      <c r="AI200" s="12"/>
      <c r="AJ200" s="12"/>
      <c r="AK200" s="12"/>
      <c r="AL200" s="12"/>
      <c r="AM200" s="12"/>
      <c r="AN200" s="12">
        <f t="shared" ca="1" si="36"/>
        <v>0</v>
      </c>
      <c r="AO200" s="12">
        <f t="shared" ca="1" si="37"/>
        <v>0</v>
      </c>
      <c r="AP200" s="12">
        <f t="shared" ca="1" si="38"/>
        <v>0.31233719024215212</v>
      </c>
      <c r="AQ200" s="12">
        <f t="shared" ca="1" si="39"/>
        <v>7.0288723160352506E-2</v>
      </c>
      <c r="AR200" s="12">
        <f t="shared" ca="1" si="40"/>
        <v>0</v>
      </c>
      <c r="AS200" s="12">
        <f t="shared" ca="1" si="41"/>
        <v>0</v>
      </c>
      <c r="AT200" s="12">
        <f t="shared" si="42"/>
        <v>4.9222406764306205E-2</v>
      </c>
      <c r="AU200" s="12">
        <f t="shared" si="43"/>
        <v>-4.9222406764306205E-2</v>
      </c>
      <c r="AV200" s="12"/>
      <c r="AW200" s="12">
        <f ca="1">INDEX(I$8:I$6003,UsefulSeries!$I196)</f>
        <v>0.20335764715944937</v>
      </c>
      <c r="AX200" s="12"/>
      <c r="AY200" s="12"/>
      <c r="AZ200" s="12">
        <f ca="1"/>
        <v>7.0288723160352506E-2</v>
      </c>
      <c r="BA200" s="12"/>
      <c r="BB200" s="12">
        <f t="shared" ca="1" si="44"/>
        <v>7.0288723160352506E-2</v>
      </c>
      <c r="BC200" s="12"/>
      <c r="BD200" s="38">
        <f ca="1"/>
        <v>0.21337225654616981</v>
      </c>
    </row>
    <row r="201" spans="1:56" x14ac:dyDescent="0.35">
      <c r="A201" s="12">
        <v>0</v>
      </c>
      <c r="B201" s="12">
        <v>0</v>
      </c>
      <c r="C201" s="12">
        <f ca="1">-INDEX('Flow probs &amp; rates'!$M$5:$M$5999,UsefulSeries!$E196,0)*(INDEX('Flow probs &amp; rates'!$O$5:$O$5999,UsefulSeries!$E196,0))/INDEX('Flow probs &amp; rates'!$F$4:$F$5999,UsefulSeries!$E196,0)</f>
        <v>-0.44386645362469157</v>
      </c>
      <c r="D201" s="12">
        <f ca="1">INDEX('Flow probs &amp; rates'!$O$5:$O$5999,UsefulSeries!$E196,0)*(1-INDEX('Flow probs &amp; rates'!$O$5:$O$5999,UsefulSeries!$E196,0))/INDEX('Flow probs &amp; rates'!$F$4:$F$5999,UsefulSeries!$E196,0)</f>
        <v>1.8951775514265317</v>
      </c>
      <c r="E201" s="12">
        <v>0</v>
      </c>
      <c r="F201" s="12">
        <v>0</v>
      </c>
      <c r="G201" s="12"/>
      <c r="H201" s="12"/>
      <c r="I201" s="12">
        <f ca="1">INDEX('Flow probs &amp; rates'!$O$5:$O$5999,UsefulSeries!$E196)</f>
        <v>0.10260030528095108</v>
      </c>
      <c r="J201" s="12"/>
      <c r="K201" s="12"/>
      <c r="L201" s="12">
        <f>-INDEX('Flow probs &amp; rates'!$F$4:$F$5999,UsefulSeries!$E196)</f>
        <v>-4.8583037809782778E-2</v>
      </c>
      <c r="M201" s="12"/>
      <c r="N201" s="12">
        <f>INDEX('Flow probs &amp; rates'!$F$5:$F$5999,UsefulSeries!$G198)-INDEX('Flow probs &amp; rates'!$F$4:$F$5999,UsefulSeries!$G198)</f>
        <v>-2.3776414032563344E-3</v>
      </c>
      <c r="O201" s="12"/>
      <c r="P201" s="12">
        <f ca="1"/>
        <v>0</v>
      </c>
      <c r="Q201" s="12">
        <f ca="1"/>
        <v>0</v>
      </c>
      <c r="R201" s="12">
        <f ca="1"/>
        <v>7.0694908511586385E-2</v>
      </c>
      <c r="S201" s="12">
        <f ca="1"/>
        <v>0.54421238661993632</v>
      </c>
      <c r="T201" s="12">
        <f ca="1"/>
        <v>0</v>
      </c>
      <c r="U201" s="12">
        <f ca="1"/>
        <v>0</v>
      </c>
      <c r="V201" s="12"/>
      <c r="W201" s="12">
        <f ca="1">INDEX(P$9:P$6003,UsefulSeries!$I196)</f>
        <v>0</v>
      </c>
      <c r="X201" s="12">
        <f ca="1">INDEX(Q$9:Q$6003,UsefulSeries!$I196)</f>
        <v>0</v>
      </c>
      <c r="Y201" s="12">
        <f ca="1">INDEX(R$9:R$6003,UsefulSeries!$I196)</f>
        <v>7.0288723160352506E-2</v>
      </c>
      <c r="Z201" s="12">
        <f ca="1">INDEX(S$9:S$6003,UsefulSeries!$I196)</f>
        <v>0.58114082781052956</v>
      </c>
      <c r="AA201" s="12">
        <f ca="1">INDEX(T$9:T$6003,UsefulSeries!$I196)</f>
        <v>0</v>
      </c>
      <c r="AB201" s="12">
        <f ca="1">INDEX(U$9:U$6003,UsefulSeries!$I196)</f>
        <v>0</v>
      </c>
      <c r="AC201" s="12">
        <f>INDEX( K$9:K$6003,UsefulSeries!$I196)</f>
        <v>0</v>
      </c>
      <c r="AD201" s="12">
        <f>INDEX(L$9:L$6003,UsefulSeries!$I196)</f>
        <v>-4.9222406764306205E-2</v>
      </c>
      <c r="AE201" s="12"/>
      <c r="AF201" s="12"/>
      <c r="AG201" s="12"/>
      <c r="AH201" s="12"/>
      <c r="AI201" s="12"/>
      <c r="AJ201" s="12"/>
      <c r="AK201" s="12"/>
      <c r="AL201" s="12"/>
      <c r="AM201" s="12"/>
      <c r="AN201" s="12">
        <f t="shared" ca="1" si="36"/>
        <v>0</v>
      </c>
      <c r="AO201" s="12">
        <f t="shared" ca="1" si="37"/>
        <v>0</v>
      </c>
      <c r="AP201" s="12">
        <f t="shared" ca="1" si="38"/>
        <v>7.0288723160352506E-2</v>
      </c>
      <c r="AQ201" s="12">
        <f t="shared" ca="1" si="39"/>
        <v>0.58114082781052956</v>
      </c>
      <c r="AR201" s="12">
        <f t="shared" ca="1" si="40"/>
        <v>0</v>
      </c>
      <c r="AS201" s="12">
        <f t="shared" ca="1" si="41"/>
        <v>0</v>
      </c>
      <c r="AT201" s="12">
        <f t="shared" si="42"/>
        <v>0</v>
      </c>
      <c r="AU201" s="12">
        <f t="shared" si="43"/>
        <v>-4.9222406764306205E-2</v>
      </c>
      <c r="AV201" s="12"/>
      <c r="AW201" s="12">
        <f ca="1">INDEX(I$9:I$6003,UsefulSeries!$I196)</f>
        <v>9.6353536211841367E-2</v>
      </c>
      <c r="AX201" s="12"/>
      <c r="AY201" s="12"/>
      <c r="AZ201" s="12">
        <f ca="1"/>
        <v>7.0288723160352506E-2</v>
      </c>
      <c r="BA201" s="12"/>
      <c r="BB201" s="12">
        <f t="shared" ca="1" si="44"/>
        <v>7.0288723160352506E-2</v>
      </c>
      <c r="BC201" s="12"/>
      <c r="BD201" s="38">
        <f ca="1"/>
        <v>0.10015258619992748</v>
      </c>
    </row>
    <row r="202" spans="1:56" x14ac:dyDescent="0.35">
      <c r="A202" s="12">
        <v>0</v>
      </c>
      <c r="B202" s="12">
        <v>0</v>
      </c>
      <c r="C202" s="12">
        <v>0</v>
      </c>
      <c r="D202" s="12">
        <v>0</v>
      </c>
      <c r="E202" s="12">
        <f ca="1">INDEX('Flow probs &amp; rates'!$P$5:$P$5999,UsefulSeries!$E196,0)*(1-INDEX('Flow probs &amp; rates'!$P$5:$P$5999,UsefulSeries!$E196,0))/INDEX('Flow probs &amp; rates'!$G$4:$G$5999,UsefulSeries!$E196,0)</f>
        <v>5.4868736485199202E-2</v>
      </c>
      <c r="F202" s="12">
        <f ca="1">-INDEX('Flow probs &amp; rates'!$P$5:$P$5999,UsefulSeries!$E196,0)*(INDEX('Flow probs &amp; rates'!$Q$5:$Q$5999,UsefulSeries!$E196,0))/INDEX('Flow probs &amp; rates'!$G$4:$G$5999,UsefulSeries!$E196,0)</f>
        <v>-1.171980194239169E-3</v>
      </c>
      <c r="G202" s="12"/>
      <c r="H202" s="12"/>
      <c r="I202" s="12">
        <f ca="1">INDEX('Flow probs &amp; rates'!$P$5:$P$5999,UsefulSeries!$E196)</f>
        <v>1.8912566027149639E-2</v>
      </c>
      <c r="J202" s="12"/>
      <c r="K202" s="12">
        <f>INDEX('Flow probs &amp; rates'!$G$4:$G$5999,UsefulSeries!$E196)</f>
        <v>0.33816854664447227</v>
      </c>
      <c r="L202" s="12"/>
      <c r="M202" s="12"/>
      <c r="N202" s="12">
        <f>INDEX('Flow probs &amp; rates'!$E$5:$E$5999,UsefulSeries!$G200)-INDEX('Flow probs &amp; rates'!$E$4:$E$5999,UsefulSeries!$G200)</f>
        <v>4.0660726028818317E-5</v>
      </c>
      <c r="O202" s="12"/>
      <c r="P202" s="12">
        <f ca="1"/>
        <v>0</v>
      </c>
      <c r="Q202" s="12">
        <f ca="1"/>
        <v>0</v>
      </c>
      <c r="R202" s="12">
        <f ca="1"/>
        <v>0</v>
      </c>
      <c r="S202" s="12">
        <f ca="1"/>
        <v>0</v>
      </c>
      <c r="T202" s="12">
        <f ca="1"/>
        <v>18.232838004233184</v>
      </c>
      <c r="U202" s="12">
        <f ca="1"/>
        <v>0.35221058651421017</v>
      </c>
      <c r="V202" s="12"/>
      <c r="W202" s="12">
        <f ca="1">INDEX(P$10:P$6003,UsefulSeries!$I196)</f>
        <v>0</v>
      </c>
      <c r="X202" s="12">
        <f ca="1">INDEX(Q$10:Q$6003,UsefulSeries!$I196)</f>
        <v>0</v>
      </c>
      <c r="Y202" s="12">
        <f ca="1">INDEX(R$10:R$6003,UsefulSeries!$I196)</f>
        <v>0</v>
      </c>
      <c r="Z202" s="12">
        <f ca="1">INDEX(S$10:S$6003,UsefulSeries!$I196)</f>
        <v>0</v>
      </c>
      <c r="AA202" s="12">
        <f ca="1">INDEX(T$10:T$6003,UsefulSeries!$I196)</f>
        <v>18.016263159136088</v>
      </c>
      <c r="AB202" s="12">
        <f ca="1">INDEX(U$10:U$6003,UsefulSeries!$I196)</f>
        <v>0.3519788206563228</v>
      </c>
      <c r="AC202" s="12">
        <f>INDEX( K$10:K$6003,UsefulSeries!$I196)</f>
        <v>0.33769465863474724</v>
      </c>
      <c r="AD202" s="12">
        <f>INDEX(L$10:L$6003,UsefulSeries!$I196)</f>
        <v>0</v>
      </c>
      <c r="AE202" s="12"/>
      <c r="AF202" s="12"/>
      <c r="AG202" s="12"/>
      <c r="AH202" s="12"/>
      <c r="AI202" s="12"/>
      <c r="AJ202" s="12"/>
      <c r="AK202" s="12"/>
      <c r="AL202" s="12"/>
      <c r="AM202" s="12"/>
      <c r="AN202" s="12">
        <f t="shared" ca="1" si="36"/>
        <v>0</v>
      </c>
      <c r="AO202" s="12">
        <f t="shared" ca="1" si="37"/>
        <v>0</v>
      </c>
      <c r="AP202" s="12">
        <f t="shared" ca="1" si="38"/>
        <v>0</v>
      </c>
      <c r="AQ202" s="12">
        <f t="shared" ca="1" si="39"/>
        <v>0</v>
      </c>
      <c r="AR202" s="12">
        <f t="shared" ca="1" si="40"/>
        <v>18.016263159136088</v>
      </c>
      <c r="AS202" s="12">
        <f t="shared" ca="1" si="41"/>
        <v>0.3519788206563228</v>
      </c>
      <c r="AT202" s="12">
        <f t="shared" si="42"/>
        <v>0.33769465863474724</v>
      </c>
      <c r="AU202" s="12">
        <f t="shared" si="43"/>
        <v>0</v>
      </c>
      <c r="AV202" s="12"/>
      <c r="AW202" s="12">
        <f ca="1">INDEX(I$10:I$6003,UsefulSeries!$I196)</f>
        <v>1.911736995192697E-2</v>
      </c>
      <c r="AX202" s="12"/>
      <c r="AY202" s="12"/>
      <c r="AZ202" s="12">
        <f ca="1"/>
        <v>0.35197882065632285</v>
      </c>
      <c r="BA202" s="12"/>
      <c r="BB202" s="12">
        <f t="shared" ca="1" si="44"/>
        <v>0.35197882065632285</v>
      </c>
      <c r="BC202" s="12"/>
      <c r="BD202" s="38">
        <f ca="1"/>
        <v>1.9325751196732636E-2</v>
      </c>
    </row>
    <row r="203" spans="1:56" x14ac:dyDescent="0.35">
      <c r="A203" s="12">
        <v>0</v>
      </c>
      <c r="B203" s="12">
        <v>0</v>
      </c>
      <c r="C203" s="12">
        <v>0</v>
      </c>
      <c r="D203" s="12">
        <v>0</v>
      </c>
      <c r="E203" s="12">
        <f ca="1">-INDEX('Flow probs &amp; rates'!$P$5:$P$5999,UsefulSeries!$E196,0)*(INDEX('Flow probs &amp; rates'!$Q$5:$Q$5999,UsefulSeries!$E196,0))/INDEX('Flow probs &amp; rates'!$G$4:$G$5999,UsefulSeries!$E196,0)</f>
        <v>-1.171980194239169E-3</v>
      </c>
      <c r="F203" s="12">
        <f ca="1">INDEX('Flow probs &amp; rates'!$Q$5:$Q$5999,UsefulSeries!$E196,0)*(1-INDEX('Flow probs &amp; rates'!$Q$5:$Q$5999,UsefulSeries!$E196,0))/INDEX('Flow probs &amp; rates'!$G$4:$G$5999,UsefulSeries!$E196,0)</f>
        <v>6.0669740899086749E-2</v>
      </c>
      <c r="G203" s="12"/>
      <c r="H203" s="12"/>
      <c r="I203" s="12">
        <f ca="1">INDEX('Flow probs &amp; rates'!$Q$5:$Q$5999,UsefulSeries!$E196)</f>
        <v>2.0955741194136495E-2</v>
      </c>
      <c r="J203" s="12"/>
      <c r="K203" s="12"/>
      <c r="L203" s="12">
        <f>INDEX('Flow probs &amp; rates'!$G$4:$G$5999,UsefulSeries!$E196)</f>
        <v>0.33816854664447227</v>
      </c>
      <c r="M203" s="12"/>
      <c r="N203" s="12">
        <f>INDEX('Flow probs &amp; rates'!$F$5:$F$5999,UsefulSeries!$G200)-INDEX('Flow probs &amp; rates'!$F$4:$F$5999,UsefulSeries!$G200)</f>
        <v>4.9353525854851921E-4</v>
      </c>
      <c r="O203" s="12"/>
      <c r="P203" s="12">
        <f ca="1"/>
        <v>0</v>
      </c>
      <c r="Q203" s="12">
        <f ca="1"/>
        <v>0</v>
      </c>
      <c r="R203" s="12">
        <f ca="1"/>
        <v>0</v>
      </c>
      <c r="S203" s="12">
        <f ca="1"/>
        <v>0</v>
      </c>
      <c r="T203" s="12">
        <f ca="1"/>
        <v>0.35221058651421022</v>
      </c>
      <c r="U203" s="12">
        <f ca="1"/>
        <v>16.489485021793705</v>
      </c>
      <c r="V203" s="12"/>
      <c r="W203" s="12">
        <f ca="1">INDEX(P$11:P$6003,UsefulSeries!$I196)</f>
        <v>0</v>
      </c>
      <c r="X203" s="12">
        <f ca="1">INDEX(Q$11:Q$6003,UsefulSeries!$I196)</f>
        <v>0</v>
      </c>
      <c r="Y203" s="12">
        <f ca="1">INDEX(R$11:R$6003,UsefulSeries!$I196)</f>
        <v>0</v>
      </c>
      <c r="Z203" s="12">
        <f ca="1">INDEX(S$11:S$6003,UsefulSeries!$I196)</f>
        <v>0</v>
      </c>
      <c r="AA203" s="12">
        <f ca="1">INDEX(T$11:T$6003,UsefulSeries!$I196)</f>
        <v>0.3519788206563228</v>
      </c>
      <c r="AB203" s="12">
        <f ca="1">INDEX(U$11:U$6003,UsefulSeries!$I196)</f>
        <v>16.084261053450842</v>
      </c>
      <c r="AC203" s="12">
        <f>INDEX( K$11:K$6003,UsefulSeries!$I196)</f>
        <v>0</v>
      </c>
      <c r="AD203" s="12">
        <f>INDEX(L$11:L$6003,UsefulSeries!$I196)</f>
        <v>0.33769465863474724</v>
      </c>
      <c r="AE203" s="12"/>
      <c r="AF203" s="12"/>
      <c r="AG203" s="12"/>
      <c r="AH203" s="12"/>
      <c r="AI203" s="12"/>
      <c r="AJ203" s="12"/>
      <c r="AK203" s="12"/>
      <c r="AL203" s="12"/>
      <c r="AM203" s="12"/>
      <c r="AN203" s="12">
        <f t="shared" ca="1" si="36"/>
        <v>0</v>
      </c>
      <c r="AO203" s="12">
        <f t="shared" ca="1" si="37"/>
        <v>0</v>
      </c>
      <c r="AP203" s="12">
        <f t="shared" ca="1" si="38"/>
        <v>0</v>
      </c>
      <c r="AQ203" s="12">
        <f t="shared" ca="1" si="39"/>
        <v>0</v>
      </c>
      <c r="AR203" s="12">
        <f t="shared" ca="1" si="40"/>
        <v>0.3519788206563228</v>
      </c>
      <c r="AS203" s="12">
        <f t="shared" ca="1" si="41"/>
        <v>16.084261053450842</v>
      </c>
      <c r="AT203" s="12">
        <f t="shared" si="42"/>
        <v>0</v>
      </c>
      <c r="AU203" s="12">
        <f t="shared" si="43"/>
        <v>0.33769465863474724</v>
      </c>
      <c r="AV203" s="12"/>
      <c r="AW203" s="12">
        <f ca="1">INDEX(I$11:I$6003,UsefulSeries!$I196)</f>
        <v>2.1465077579832015E-2</v>
      </c>
      <c r="AX203" s="12"/>
      <c r="AY203" s="12"/>
      <c r="AZ203" s="12">
        <f ca="1"/>
        <v>0.3519788206563228</v>
      </c>
      <c r="BA203" s="12"/>
      <c r="BB203" s="12">
        <f t="shared" ca="1" si="44"/>
        <v>0.3519788206563228</v>
      </c>
      <c r="BC203" s="12"/>
      <c r="BD203" s="38">
        <f ca="1"/>
        <v>2.0218560836028108E-2</v>
      </c>
    </row>
    <row r="204" spans="1:56" x14ac:dyDescent="0.35">
      <c r="A204" s="12">
        <f ca="1">INDEX('Flow probs &amp; rates'!$K$5:$K$5999,UsefulSeries!$E202,0)*(1-INDEX('Flow probs &amp; rates'!$K$5:$K$5999,UsefulSeries!$E202,0))/INDEX('Flow probs &amp; rates'!$E$4:$E$5999,UsefulSeries!$E202,0)</f>
        <v>2.4106244036788231E-2</v>
      </c>
      <c r="B204" s="12">
        <f ca="1">-INDEX('Flow probs &amp; rates'!$K$5:$K$5999,UsefulSeries!$E202,0)*(INDEX('Flow probs &amp; rates'!$L$5:$L$5999,UsefulSeries!$E202,0))/INDEX('Flow probs &amp; rates'!$E$4:$E$5999,UsefulSeries!$E202,0)</f>
        <v>-3.0905893135952528E-4</v>
      </c>
      <c r="C204" s="12">
        <v>0</v>
      </c>
      <c r="D204" s="12">
        <v>0</v>
      </c>
      <c r="E204" s="12">
        <v>0</v>
      </c>
      <c r="F204" s="12">
        <v>0</v>
      </c>
      <c r="G204" s="12"/>
      <c r="H204" s="12"/>
      <c r="I204" s="12">
        <f ca="1">INDEX('Flow probs &amp; rates'!$K$5:$K$5999,UsefulSeries!$E202)</f>
        <v>1.5026109691879046E-2</v>
      </c>
      <c r="J204" s="12"/>
      <c r="K204" s="12">
        <f>-INDEX('Flow probs &amp; rates'!$E$4:$E$5999,UsefulSeries!$E202)</f>
        <v>-0.61396232846643706</v>
      </c>
      <c r="L204" s="12">
        <f>INDEX('Flow probs &amp; rates'!$E$4:$E$5999,UsefulSeries!$E202)</f>
        <v>0.61396232846643706</v>
      </c>
      <c r="M204" s="12"/>
      <c r="N204" s="12">
        <f>INDEX('Flow probs &amp; rates'!$E$5:$E$5999,UsefulSeries!$G202)-INDEX('Flow probs &amp; rates'!$E$4:$E$5999,UsefulSeries!$G202)</f>
        <v>-9.7936023889255708E-4</v>
      </c>
      <c r="O204" s="12"/>
      <c r="P204" s="12">
        <f t="array" aca="1" ref="P204:U209" ca="1">MINVERSE(A204:F209)</f>
        <v>41.491123446972196</v>
      </c>
      <c r="Q204" s="12">
        <f ca="1"/>
        <v>0.63142382703285505</v>
      </c>
      <c r="R204" s="12">
        <f ca="1"/>
        <v>0</v>
      </c>
      <c r="S204" s="12">
        <f ca="1"/>
        <v>0</v>
      </c>
      <c r="T204" s="12">
        <f ca="1"/>
        <v>0</v>
      </c>
      <c r="U204" s="12">
        <f ca="1"/>
        <v>0</v>
      </c>
      <c r="V204" s="12"/>
      <c r="W204" s="12"/>
      <c r="X204" s="12"/>
      <c r="Y204" s="12"/>
      <c r="Z204" s="12"/>
      <c r="AA204" s="12"/>
      <c r="AB204" s="12"/>
      <c r="AC204" s="12"/>
      <c r="AD204" s="12"/>
      <c r="AE204" s="12">
        <f t="array" ref="AE204:AJ205">TRANSPOSE(AC198:AD203)</f>
        <v>-0.61308293460094654</v>
      </c>
      <c r="AF204" s="12">
        <v>-0.61308293460094654</v>
      </c>
      <c r="AG204" s="12">
        <v>4.9222406764306205E-2</v>
      </c>
      <c r="AH204" s="12">
        <v>0</v>
      </c>
      <c r="AI204" s="12">
        <v>0.33769465863474724</v>
      </c>
      <c r="AJ204" s="12">
        <v>0</v>
      </c>
      <c r="AK204" s="12"/>
      <c r="AL204" s="12"/>
      <c r="AM204" s="12"/>
      <c r="AN204" s="12">
        <f t="shared" si="36"/>
        <v>-0.61308293460094654</v>
      </c>
      <c r="AO204" s="12">
        <f t="shared" si="37"/>
        <v>-0.61308293460094654</v>
      </c>
      <c r="AP204" s="12">
        <f t="shared" si="38"/>
        <v>4.9222406764306205E-2</v>
      </c>
      <c r="AQ204" s="12">
        <f t="shared" si="39"/>
        <v>0</v>
      </c>
      <c r="AR204" s="12">
        <f t="shared" si="40"/>
        <v>0.33769465863474724</v>
      </c>
      <c r="AS204" s="12">
        <f t="shared" si="41"/>
        <v>0</v>
      </c>
      <c r="AT204" s="12">
        <f t="shared" si="42"/>
        <v>0</v>
      </c>
      <c r="AU204" s="12">
        <f t="shared" si="43"/>
        <v>0</v>
      </c>
      <c r="AV204" s="12"/>
      <c r="AW204" s="12"/>
      <c r="AX204" s="12">
        <f>INDEX($N$6:$N$6003,UsefulSeries!$K196)</f>
        <v>1.5973009820797746E-3</v>
      </c>
      <c r="AY204" s="12"/>
      <c r="AZ204" s="12"/>
      <c r="BA204" s="12"/>
      <c r="BB204" s="12">
        <f t="shared" si="44"/>
        <v>1.5973009820797746E-3</v>
      </c>
      <c r="BC204" s="12"/>
      <c r="BD204" s="38">
        <f ca="1"/>
        <v>-9.8180523904021887E-3</v>
      </c>
    </row>
    <row r="205" spans="1:56" x14ac:dyDescent="0.35">
      <c r="A205" s="12">
        <f ca="1">-INDEX('Flow probs &amp; rates'!$K$5:$K$5999,UsefulSeries!$E202,0)*(INDEX('Flow probs &amp; rates'!$L$5:$L$5999,UsefulSeries!$E202,0))/INDEX('Flow probs &amp; rates'!$E$4:$E$5999,UsefulSeries!$E202,0)</f>
        <v>-3.0905893135952528E-4</v>
      </c>
      <c r="B205" s="12">
        <f ca="1">INDEX('Flow probs &amp; rates'!$L$5:$L$5999,UsefulSeries!$E202,0)*(1-INDEX('Flow probs &amp; rates'!$L$5:$L$5999,UsefulSeries!$E202,0))/INDEX('Flow probs &amp; rates'!$E$4:$E$5999,UsefulSeries!$E202,0)</f>
        <v>2.0308391486721859E-2</v>
      </c>
      <c r="C205" s="12">
        <v>0</v>
      </c>
      <c r="D205" s="12">
        <v>0</v>
      </c>
      <c r="E205" s="12">
        <v>0</v>
      </c>
      <c r="F205" s="12">
        <v>0</v>
      </c>
      <c r="G205" s="12"/>
      <c r="H205" s="12"/>
      <c r="I205" s="12">
        <f ca="1">INDEX('Flow probs &amp; rates'!$L$5:$L$5999,UsefulSeries!$E202)</f>
        <v>1.2628055100209652E-2</v>
      </c>
      <c r="J205" s="12"/>
      <c r="K205" s="12">
        <f>-INDEX('Flow probs &amp; rates'!$E$4:$E$5999,UsefulSeries!$E202)</f>
        <v>-0.61396232846643706</v>
      </c>
      <c r="L205" s="12"/>
      <c r="M205" s="12"/>
      <c r="N205" s="12">
        <f>INDEX('Flow probs &amp; rates'!$F$5:$F$5999,UsefulSeries!$G202)-INDEX('Flow probs &amp; rates'!$F$4:$F$5999,UsefulSeries!$G202)</f>
        <v>7.7763102843344742E-4</v>
      </c>
      <c r="O205" s="12"/>
      <c r="P205" s="12">
        <f ca="1"/>
        <v>0.63142382703285505</v>
      </c>
      <c r="Q205" s="12">
        <f ca="1"/>
        <v>49.250338109109762</v>
      </c>
      <c r="R205" s="12">
        <f ca="1"/>
        <v>0</v>
      </c>
      <c r="S205" s="12">
        <f ca="1"/>
        <v>0</v>
      </c>
      <c r="T205" s="12">
        <f ca="1"/>
        <v>0</v>
      </c>
      <c r="U205" s="12">
        <f ca="1"/>
        <v>0</v>
      </c>
      <c r="V205" s="12"/>
      <c r="W205" s="12"/>
      <c r="X205" s="12"/>
      <c r="Y205" s="12"/>
      <c r="Z205" s="12"/>
      <c r="AA205" s="12"/>
      <c r="AB205" s="12"/>
      <c r="AC205" s="12"/>
      <c r="AD205" s="12"/>
      <c r="AE205" s="12">
        <v>0.61308293460094654</v>
      </c>
      <c r="AF205" s="12">
        <v>0</v>
      </c>
      <c r="AG205" s="12">
        <v>-4.9222406764306205E-2</v>
      </c>
      <c r="AH205" s="12">
        <v>-4.9222406764306205E-2</v>
      </c>
      <c r="AI205" s="12">
        <v>0</v>
      </c>
      <c r="AJ205" s="12">
        <v>0.33769465863474724</v>
      </c>
      <c r="AK205" s="12"/>
      <c r="AL205" s="12"/>
      <c r="AM205" s="12"/>
      <c r="AN205" s="12">
        <f t="shared" si="36"/>
        <v>0.61308293460094654</v>
      </c>
      <c r="AO205" s="12">
        <f t="shared" si="37"/>
        <v>0</v>
      </c>
      <c r="AP205" s="12">
        <f t="shared" si="38"/>
        <v>-4.9222406764306205E-2</v>
      </c>
      <c r="AQ205" s="12">
        <f t="shared" si="39"/>
        <v>-4.9222406764306205E-2</v>
      </c>
      <c r="AR205" s="12">
        <f t="shared" si="40"/>
        <v>0</v>
      </c>
      <c r="AS205" s="12">
        <f t="shared" si="41"/>
        <v>0.33769465863474724</v>
      </c>
      <c r="AT205" s="12">
        <f t="shared" si="42"/>
        <v>0</v>
      </c>
      <c r="AU205" s="12">
        <f t="shared" si="43"/>
        <v>0</v>
      </c>
      <c r="AV205" s="12"/>
      <c r="AW205" s="12"/>
      <c r="AX205" s="12">
        <f>INDEX('Margin error adjustment'!N$7:N$6003,UsefulSeries!$K196)</f>
        <v>-3.8681282736527378E-6</v>
      </c>
      <c r="AY205" s="12"/>
      <c r="AZ205" s="12"/>
      <c r="BA205" s="12"/>
      <c r="BB205" s="12">
        <f t="shared" si="44"/>
        <v>-3.8681282736527378E-6</v>
      </c>
      <c r="BC205" s="12"/>
      <c r="BD205" s="38">
        <f ca="1"/>
        <v>5.9153896631963299E-2</v>
      </c>
    </row>
    <row r="206" spans="1:56" x14ac:dyDescent="0.35">
      <c r="A206" s="12">
        <v>0</v>
      </c>
      <c r="B206" s="12">
        <v>0</v>
      </c>
      <c r="C206" s="12">
        <f ca="1">INDEX('Flow probs &amp; rates'!$M$5:$M$5999,UsefulSeries!$E202,0)*(1-INDEX('Flow probs &amp; rates'!$M$5:$M$5999,UsefulSeries!$E202,0))/INDEX('Flow probs &amp; rates'!$F$4:$F$5999,UsefulSeries!$E202,0)</f>
        <v>3.3015675507741178</v>
      </c>
      <c r="D206" s="12">
        <f ca="1">-INDEX('Flow probs &amp; rates'!$M$5:$M$5999,UsefulSeries!$E202,0)*(INDEX('Flow probs &amp; rates'!$O$5:$O$5999,UsefulSeries!$E202,0))/INDEX('Flow probs &amp; rates'!$F$4:$F$5999,UsefulSeries!$E202,0)</f>
        <v>-0.46660673078237558</v>
      </c>
      <c r="E206" s="12">
        <v>0</v>
      </c>
      <c r="F206" s="12">
        <v>0</v>
      </c>
      <c r="G206" s="12"/>
      <c r="H206" s="12"/>
      <c r="I206" s="12">
        <f ca="1">INDEX('Flow probs &amp; rates'!$M$5:$M$5999,UsefulSeries!$E202)</f>
        <v>0.20521113919769615</v>
      </c>
      <c r="J206" s="12"/>
      <c r="K206" s="12">
        <f>INDEX('Flow probs &amp; rates'!$F$4:$F$5999,UsefulSeries!$E202)</f>
        <v>4.9400633195779385E-2</v>
      </c>
      <c r="L206" s="12">
        <f>-INDEX('Flow probs &amp; rates'!$F$4:$F$5999,UsefulSeries!$E202)</f>
        <v>-4.9400633195779385E-2</v>
      </c>
      <c r="M206" s="12"/>
      <c r="N206" s="12">
        <f>INDEX('Flow probs &amp; rates'!$E$5:$E$5999,UsefulSeries!$G204)-INDEX('Flow probs &amp; rates'!$E$4:$E$5999,UsefulSeries!$G204)</f>
        <v>-1.5954642705728883E-4</v>
      </c>
      <c r="O206" s="12"/>
      <c r="P206" s="12">
        <f ca="1"/>
        <v>0</v>
      </c>
      <c r="Q206" s="12">
        <f ca="1"/>
        <v>0</v>
      </c>
      <c r="R206" s="12">
        <f ca="1"/>
        <v>0.31311664045180254</v>
      </c>
      <c r="S206" s="12">
        <f ca="1"/>
        <v>7.2385881931974594E-2</v>
      </c>
      <c r="T206" s="12">
        <f ca="1"/>
        <v>0</v>
      </c>
      <c r="U206" s="12">
        <f ca="1"/>
        <v>0</v>
      </c>
      <c r="V206" s="12"/>
      <c r="W206" s="12">
        <f ca="1">INDEX(P$6:P$6003,UsefulSeries!$I204)</f>
        <v>39.254683151254419</v>
      </c>
      <c r="X206" s="12">
        <f ca="1">INDEX(Q$6:Q$6003,UsefulSeries!$I204)</f>
        <v>0.63184305220337988</v>
      </c>
      <c r="Y206" s="12">
        <f ca="1">INDEX(R$6:R$6003,UsefulSeries!$I204)</f>
        <v>0</v>
      </c>
      <c r="Z206" s="12">
        <f ca="1">INDEX(S$6:S$6003,UsefulSeries!$I204)</f>
        <v>0</v>
      </c>
      <c r="AA206" s="12">
        <f ca="1">INDEX(T$6:T$6003,UsefulSeries!$I204)</f>
        <v>0</v>
      </c>
      <c r="AB206" s="12">
        <f ca="1">INDEX(U$6:U$6003,UsefulSeries!$I204)</f>
        <v>0</v>
      </c>
      <c r="AC206" s="12">
        <f>INDEX( K$6:K$6003,UsefulSeries!$I204)</f>
        <v>-0.61468023558302631</v>
      </c>
      <c r="AD206" s="12">
        <f>INDEX(L$6:L$6003,UsefulSeries!$I204)</f>
        <v>0.61468023558302631</v>
      </c>
      <c r="AE206" s="12"/>
      <c r="AF206" s="12"/>
      <c r="AG206" s="12"/>
      <c r="AH206" s="12"/>
      <c r="AI206" s="12"/>
      <c r="AJ206" s="12"/>
      <c r="AK206" s="12"/>
      <c r="AL206" s="12"/>
      <c r="AM206" s="12"/>
      <c r="AN206" s="12">
        <f t="shared" ca="1" si="36"/>
        <v>39.254683151254419</v>
      </c>
      <c r="AO206" s="12">
        <f t="shared" ca="1" si="37"/>
        <v>0.63184305220337988</v>
      </c>
      <c r="AP206" s="12">
        <f t="shared" ca="1" si="38"/>
        <v>0</v>
      </c>
      <c r="AQ206" s="12">
        <f t="shared" ca="1" si="39"/>
        <v>0</v>
      </c>
      <c r="AR206" s="12">
        <f t="shared" ca="1" si="40"/>
        <v>0</v>
      </c>
      <c r="AS206" s="12">
        <f t="shared" ca="1" si="41"/>
        <v>0</v>
      </c>
      <c r="AT206" s="12">
        <f t="shared" si="42"/>
        <v>-0.61468023558302631</v>
      </c>
      <c r="AU206" s="12">
        <f t="shared" si="43"/>
        <v>0.61468023558302631</v>
      </c>
      <c r="AV206" s="12"/>
      <c r="AW206" s="12">
        <f ca="1">INDEX(I$6:I$6003,UsefulSeries!$I204)</f>
        <v>1.5914941366472139E-2</v>
      </c>
      <c r="AX206" s="12"/>
      <c r="AY206" s="12"/>
      <c r="AZ206" s="12">
        <f t="array" aca="1" ref="AZ206:AZ211" ca="1">MMULT(W206:AB211,AW206:AW211)</f>
        <v>0.63184305220338011</v>
      </c>
      <c r="BA206" s="12"/>
      <c r="BB206" s="12">
        <f t="shared" ca="1" si="44"/>
        <v>0.63184305220338011</v>
      </c>
      <c r="BC206" s="12"/>
      <c r="BD206" s="38">
        <f t="array" aca="1" ref="BD206:BD213" ca="1">MMULT(MINVERSE(AN206:AU213),BB206:BB213)</f>
        <v>1.4436199630635482E-2</v>
      </c>
    </row>
    <row r="207" spans="1:56" x14ac:dyDescent="0.35">
      <c r="A207" s="12">
        <v>0</v>
      </c>
      <c r="B207" s="12">
        <v>0</v>
      </c>
      <c r="C207" s="12">
        <f ca="1">-INDEX('Flow probs &amp; rates'!$M$5:$M$5999,UsefulSeries!$E202,0)*(INDEX('Flow probs &amp; rates'!$O$5:$O$5999,UsefulSeries!$E202,0))/INDEX('Flow probs &amp; rates'!$F$4:$F$5999,UsefulSeries!$E202,0)</f>
        <v>-0.46660673078237558</v>
      </c>
      <c r="D207" s="12">
        <f ca="1">INDEX('Flow probs &amp; rates'!$O$5:$O$5999,UsefulSeries!$E202,0)*(1-INDEX('Flow probs &amp; rates'!$O$5:$O$5999,UsefulSeries!$E202,0))/INDEX('Flow probs &amp; rates'!$F$4:$F$5999,UsefulSeries!$E202,0)</f>
        <v>2.0183815967328731</v>
      </c>
      <c r="E207" s="12">
        <v>0</v>
      </c>
      <c r="F207" s="12">
        <v>0</v>
      </c>
      <c r="G207" s="12"/>
      <c r="H207" s="12"/>
      <c r="I207" s="12">
        <f ca="1">INDEX('Flow probs &amp; rates'!$O$5:$O$5999,UsefulSeries!$E202)</f>
        <v>0.11232659223169841</v>
      </c>
      <c r="J207" s="12"/>
      <c r="K207" s="12"/>
      <c r="L207" s="12">
        <f>-INDEX('Flow probs &amp; rates'!$F$4:$F$5999,UsefulSeries!$E202)</f>
        <v>-4.9400633195779385E-2</v>
      </c>
      <c r="M207" s="12"/>
      <c r="N207" s="12">
        <f>INDEX('Flow probs &amp; rates'!$F$5:$F$5999,UsefulSeries!$G204)-INDEX('Flow probs &amp; rates'!$F$4:$F$5999,UsefulSeries!$G204)</f>
        <v>2.018156052580565E-4</v>
      </c>
      <c r="O207" s="12"/>
      <c r="P207" s="12">
        <f ca="1"/>
        <v>0</v>
      </c>
      <c r="Q207" s="12">
        <f ca="1"/>
        <v>0</v>
      </c>
      <c r="R207" s="12">
        <f ca="1"/>
        <v>7.2385881931974594E-2</v>
      </c>
      <c r="S207" s="12">
        <f ca="1"/>
        <v>0.51218052195701569</v>
      </c>
      <c r="T207" s="12">
        <f ca="1"/>
        <v>0</v>
      </c>
      <c r="U207" s="12">
        <f ca="1"/>
        <v>0</v>
      </c>
      <c r="V207" s="12"/>
      <c r="W207" s="12">
        <f ca="1">INDEX(P$7:P$6003,UsefulSeries!$I204)</f>
        <v>0.63184305220337988</v>
      </c>
      <c r="X207" s="12">
        <f ca="1">INDEX(Q$7:Q$6003,UsefulSeries!$I204)</f>
        <v>55.279026020901114</v>
      </c>
      <c r="Y207" s="12">
        <f ca="1">INDEX(R$7:R$6003,UsefulSeries!$I204)</f>
        <v>0</v>
      </c>
      <c r="Z207" s="12">
        <f ca="1">INDEX(S$7:S$6003,UsefulSeries!$I204)</f>
        <v>0</v>
      </c>
      <c r="AA207" s="12">
        <f ca="1">INDEX(T$7:T$6003,UsefulSeries!$I204)</f>
        <v>0</v>
      </c>
      <c r="AB207" s="12">
        <f ca="1">INDEX(U$7:U$6003,UsefulSeries!$I204)</f>
        <v>0</v>
      </c>
      <c r="AC207" s="12">
        <f>INDEX( K$7:K$6003,UsefulSeries!$I204,1)</f>
        <v>-0.61468023558302631</v>
      </c>
      <c r="AD207" s="12">
        <f>INDEX(L$7:L$6003,UsefulSeries!$I204,1)</f>
        <v>0</v>
      </c>
      <c r="AE207" s="12"/>
      <c r="AF207" s="12"/>
      <c r="AG207" s="12"/>
      <c r="AH207" s="12"/>
      <c r="AI207" s="12"/>
      <c r="AJ207" s="12"/>
      <c r="AK207" s="12"/>
      <c r="AL207" s="12"/>
      <c r="AM207" s="12"/>
      <c r="AN207" s="12">
        <f t="shared" ca="1" si="36"/>
        <v>0.63184305220337988</v>
      </c>
      <c r="AO207" s="12">
        <f t="shared" ca="1" si="37"/>
        <v>55.279026020901114</v>
      </c>
      <c r="AP207" s="12">
        <f t="shared" ca="1" si="38"/>
        <v>0</v>
      </c>
      <c r="AQ207" s="12">
        <f t="shared" ca="1" si="39"/>
        <v>0</v>
      </c>
      <c r="AR207" s="12">
        <f t="shared" ca="1" si="40"/>
        <v>0</v>
      </c>
      <c r="AS207" s="12">
        <f t="shared" ca="1" si="41"/>
        <v>0</v>
      </c>
      <c r="AT207" s="12">
        <f t="shared" si="42"/>
        <v>-0.61468023558302631</v>
      </c>
      <c r="AU207" s="12">
        <f t="shared" si="43"/>
        <v>0</v>
      </c>
      <c r="AV207" s="12"/>
      <c r="AW207" s="12">
        <f ca="1">INDEX(I$7:I$6003,UsefulSeries!$I204)</f>
        <v>1.1248159597451146E-2</v>
      </c>
      <c r="AX207" s="12"/>
      <c r="AY207" s="12"/>
      <c r="AZ207" s="12">
        <f ca="1"/>
        <v>0.63184305220338011</v>
      </c>
      <c r="BA207" s="12"/>
      <c r="BB207" s="12">
        <f t="shared" ca="1" si="44"/>
        <v>0.63184305220338011</v>
      </c>
      <c r="BC207" s="12"/>
      <c r="BD207" s="38">
        <f ca="1"/>
        <v>1.1402035707261829E-2</v>
      </c>
    </row>
    <row r="208" spans="1:56" x14ac:dyDescent="0.35">
      <c r="A208" s="12">
        <v>0</v>
      </c>
      <c r="B208" s="12">
        <v>0</v>
      </c>
      <c r="C208" s="12">
        <v>0</v>
      </c>
      <c r="D208" s="12">
        <v>0</v>
      </c>
      <c r="E208" s="12">
        <f ca="1">INDEX('Flow probs &amp; rates'!$P$5:$P$5999,UsefulSeries!$E202,0)*(1-INDEX('Flow probs &amp; rates'!$P$5:$P$5999,UsefulSeries!$E202,0))/INDEX('Flow probs &amp; rates'!$G$4:$G$5999,UsefulSeries!$E202,0)</f>
        <v>5.8404000125724762E-2</v>
      </c>
      <c r="F208" s="12">
        <f ca="1">-INDEX('Flow probs &amp; rates'!$P$5:$P$5999,UsefulSeries!$E202,0)*(INDEX('Flow probs &amp; rates'!$Q$5:$Q$5999,UsefulSeries!$E202,0))/INDEX('Flow probs &amp; rates'!$G$4:$G$5999,UsefulSeries!$E202,0)</f>
        <v>-1.2136095429603714E-3</v>
      </c>
      <c r="G208" s="12"/>
      <c r="H208" s="12"/>
      <c r="I208" s="12">
        <f ca="1">INDEX('Flow probs &amp; rates'!$P$5:$P$5999,UsefulSeries!$E202)</f>
        <v>2.0063493396682237E-2</v>
      </c>
      <c r="J208" s="12"/>
      <c r="K208" s="12">
        <f>INDEX('Flow probs &amp; rates'!$G$4:$G$5999,UsefulSeries!$E202)</f>
        <v>0.33663703833778363</v>
      </c>
      <c r="L208" s="12"/>
      <c r="M208" s="12"/>
      <c r="N208" s="12">
        <f>INDEX('Flow probs &amp; rates'!$E$5:$E$5999,UsefulSeries!$G206)-INDEX('Flow probs &amp; rates'!$E$4:$E$5999,UsefulSeries!$G206)</f>
        <v>-3.5388241183731406E-4</v>
      </c>
      <c r="O208" s="12"/>
      <c r="P208" s="12">
        <f ca="1"/>
        <v>0</v>
      </c>
      <c r="Q208" s="12">
        <f ca="1"/>
        <v>0</v>
      </c>
      <c r="R208" s="12">
        <f ca="1"/>
        <v>0</v>
      </c>
      <c r="S208" s="12">
        <f ca="1"/>
        <v>0</v>
      </c>
      <c r="T208" s="12">
        <f ca="1"/>
        <v>17.129404758400071</v>
      </c>
      <c r="U208" s="12">
        <f ca="1"/>
        <v>0.35081931059111915</v>
      </c>
      <c r="V208" s="12"/>
      <c r="W208" s="12">
        <f ca="1">INDEX(P$8:P$6003,UsefulSeries!$I204)</f>
        <v>0</v>
      </c>
      <c r="X208" s="12">
        <f ca="1">INDEX(Q$8:Q$6003,UsefulSeries!$I204)</f>
        <v>0</v>
      </c>
      <c r="Y208" s="12">
        <f ca="1">INDEX(R$8:R$6003,UsefulSeries!$I204)</f>
        <v>0.31065084062994136</v>
      </c>
      <c r="Z208" s="12">
        <f ca="1">INDEX(S$8:S$6003,UsefulSeries!$I204)</f>
        <v>7.026232019090492E-2</v>
      </c>
      <c r="AA208" s="12">
        <f ca="1">INDEX(T$8:T$6003,UsefulSeries!$I204)</f>
        <v>0</v>
      </c>
      <c r="AB208" s="12">
        <f ca="1">INDEX(U$8:U$6003,UsefulSeries!$I204)</f>
        <v>0</v>
      </c>
      <c r="AC208" s="12">
        <f>INDEX( K$8:K$6003,UsefulSeries!$I204)</f>
        <v>4.9218538636032552E-2</v>
      </c>
      <c r="AD208" s="12">
        <f>INDEX(L$8:L$6003,UsefulSeries!$I204)</f>
        <v>-4.9218538636032552E-2</v>
      </c>
      <c r="AE208" s="12"/>
      <c r="AF208" s="12"/>
      <c r="AG208" s="12"/>
      <c r="AH208" s="12"/>
      <c r="AI208" s="12"/>
      <c r="AJ208" s="12"/>
      <c r="AK208" s="12"/>
      <c r="AL208" s="12"/>
      <c r="AM208" s="12"/>
      <c r="AN208" s="12">
        <f t="shared" ca="1" si="36"/>
        <v>0</v>
      </c>
      <c r="AO208" s="12">
        <f t="shared" ca="1" si="37"/>
        <v>0</v>
      </c>
      <c r="AP208" s="12">
        <f t="shared" ca="1" si="38"/>
        <v>0.31065084062994136</v>
      </c>
      <c r="AQ208" s="12">
        <f t="shared" ca="1" si="39"/>
        <v>7.026232019090492E-2</v>
      </c>
      <c r="AR208" s="12">
        <f t="shared" ca="1" si="40"/>
        <v>0</v>
      </c>
      <c r="AS208" s="12">
        <f t="shared" ca="1" si="41"/>
        <v>0</v>
      </c>
      <c r="AT208" s="12">
        <f t="shared" si="42"/>
        <v>4.9218538636032552E-2</v>
      </c>
      <c r="AU208" s="12">
        <f t="shared" si="43"/>
        <v>-4.9218538636032552E-2</v>
      </c>
      <c r="AV208" s="12"/>
      <c r="AW208" s="12">
        <f ca="1">INDEX(I$8:I$6003,UsefulSeries!$I204)</f>
        <v>0.20474579462505821</v>
      </c>
      <c r="AX208" s="12"/>
      <c r="AY208" s="12"/>
      <c r="AZ208" s="12">
        <f ca="1"/>
        <v>7.026232019090492E-2</v>
      </c>
      <c r="BA208" s="12"/>
      <c r="BB208" s="12">
        <f t="shared" ca="1" si="44"/>
        <v>7.026232019090492E-2</v>
      </c>
      <c r="BC208" s="12"/>
      <c r="BD208" s="38">
        <f ca="1"/>
        <v>0.21802839589764303</v>
      </c>
    </row>
    <row r="209" spans="1:56" x14ac:dyDescent="0.35">
      <c r="A209" s="12">
        <v>0</v>
      </c>
      <c r="B209" s="12">
        <v>0</v>
      </c>
      <c r="C209" s="12">
        <v>0</v>
      </c>
      <c r="D209" s="12">
        <v>0</v>
      </c>
      <c r="E209" s="12">
        <f ca="1">-INDEX('Flow probs &amp; rates'!$P$5:$P$5999,UsefulSeries!$E202,0)*(INDEX('Flow probs &amp; rates'!$Q$5:$Q$5999,UsefulSeries!$E202,0))/INDEX('Flow probs &amp; rates'!$G$4:$G$5999,UsefulSeries!$E202,0)</f>
        <v>-1.2136095429603714E-3</v>
      </c>
      <c r="F209" s="12">
        <f ca="1">INDEX('Flow probs &amp; rates'!$Q$5:$Q$5999,UsefulSeries!$E202,0)*(1-INDEX('Flow probs &amp; rates'!$Q$5:$Q$5999,UsefulSeries!$E202,0))/INDEX('Flow probs &amp; rates'!$G$4:$G$5999,UsefulSeries!$E202,0)</f>
        <v>5.9256741155432203E-2</v>
      </c>
      <c r="G209" s="12"/>
      <c r="H209" s="12"/>
      <c r="I209" s="12">
        <f ca="1">INDEX('Flow probs &amp; rates'!$Q$5:$Q$5999,UsefulSeries!$E202)</f>
        <v>2.0362651416836963E-2</v>
      </c>
      <c r="J209" s="12"/>
      <c r="K209" s="12"/>
      <c r="L209" s="12">
        <f>INDEX('Flow probs &amp; rates'!$G$4:$G$5999,UsefulSeries!$E202)</f>
        <v>0.33663703833778363</v>
      </c>
      <c r="M209" s="12"/>
      <c r="N209" s="12">
        <f>INDEX('Flow probs &amp; rates'!$F$5:$F$5999,UsefulSeries!$G206)-INDEX('Flow probs &amp; rates'!$F$4:$F$5999,UsefulSeries!$G206)</f>
        <v>-4.2034822766796875E-4</v>
      </c>
      <c r="O209" s="12"/>
      <c r="P209" s="12">
        <f ca="1"/>
        <v>0</v>
      </c>
      <c r="Q209" s="12">
        <f ca="1"/>
        <v>0</v>
      </c>
      <c r="R209" s="12">
        <f ca="1"/>
        <v>0</v>
      </c>
      <c r="S209" s="12">
        <f ca="1"/>
        <v>0</v>
      </c>
      <c r="T209" s="12">
        <f ca="1"/>
        <v>0.35081931059111915</v>
      </c>
      <c r="U209" s="12">
        <f ca="1"/>
        <v>16.882902065758923</v>
      </c>
      <c r="V209" s="12"/>
      <c r="W209" s="12">
        <f ca="1">INDEX(P$9:P$6003,UsefulSeries!$I204)</f>
        <v>0</v>
      </c>
      <c r="X209" s="12">
        <f ca="1">INDEX(Q$9:Q$6003,UsefulSeries!$I204)</f>
        <v>0</v>
      </c>
      <c r="Y209" s="12">
        <f ca="1">INDEX(R$9:R$6003,UsefulSeries!$I204)</f>
        <v>7.026232019090492E-2</v>
      </c>
      <c r="Z209" s="12">
        <f ca="1">INDEX(S$9:S$6003,UsefulSeries!$I204)</f>
        <v>0.58967923462649419</v>
      </c>
      <c r="AA209" s="12">
        <f ca="1">INDEX(T$9:T$6003,UsefulSeries!$I204)</f>
        <v>0</v>
      </c>
      <c r="AB209" s="12">
        <f ca="1">INDEX(U$9:U$6003,UsefulSeries!$I204)</f>
        <v>0</v>
      </c>
      <c r="AC209" s="12">
        <f>INDEX( K$9:K$6003,UsefulSeries!$I204)</f>
        <v>0</v>
      </c>
      <c r="AD209" s="12">
        <f>INDEX(L$9:L$6003,UsefulSeries!$I204)</f>
        <v>-4.9218538636032552E-2</v>
      </c>
      <c r="AE209" s="12"/>
      <c r="AF209" s="12"/>
      <c r="AG209" s="12"/>
      <c r="AH209" s="12"/>
      <c r="AI209" s="12"/>
      <c r="AJ209" s="12"/>
      <c r="AK209" s="12"/>
      <c r="AL209" s="12"/>
      <c r="AM209" s="12"/>
      <c r="AN209" s="12">
        <f t="shared" ca="1" si="36"/>
        <v>0</v>
      </c>
      <c r="AO209" s="12">
        <f t="shared" ca="1" si="37"/>
        <v>0</v>
      </c>
      <c r="AP209" s="12">
        <f t="shared" ca="1" si="38"/>
        <v>7.026232019090492E-2</v>
      </c>
      <c r="AQ209" s="12">
        <f t="shared" ca="1" si="39"/>
        <v>0.58967923462649419</v>
      </c>
      <c r="AR209" s="12">
        <f t="shared" ca="1" si="40"/>
        <v>0</v>
      </c>
      <c r="AS209" s="12">
        <f t="shared" ca="1" si="41"/>
        <v>0</v>
      </c>
      <c r="AT209" s="12">
        <f t="shared" si="42"/>
        <v>0</v>
      </c>
      <c r="AU209" s="12">
        <f t="shared" si="43"/>
        <v>-4.9218538636032552E-2</v>
      </c>
      <c r="AV209" s="12"/>
      <c r="AW209" s="12">
        <f ca="1">INDEX(I$9:I$6003,UsefulSeries!$I204)</f>
        <v>9.4757288929480821E-2</v>
      </c>
      <c r="AX209" s="12"/>
      <c r="AY209" s="12"/>
      <c r="AZ209" s="12">
        <f ca="1"/>
        <v>7.026232019090492E-2</v>
      </c>
      <c r="BA209" s="12"/>
      <c r="BB209" s="12">
        <f t="shared" ca="1" si="44"/>
        <v>7.026232019090492E-2</v>
      </c>
      <c r="BC209" s="12"/>
      <c r="BD209" s="38">
        <f ca="1"/>
        <v>0.10207178205379873</v>
      </c>
    </row>
    <row r="210" spans="1:56" x14ac:dyDescent="0.35">
      <c r="A210" s="12">
        <f ca="1">INDEX('Flow probs &amp; rates'!$K$5:$K$5999,UsefulSeries!$E208,0)*(1-INDEX('Flow probs &amp; rates'!$K$5:$K$5999,UsefulSeries!$E208,0))/INDEX('Flow probs &amp; rates'!$E$4:$E$5999,UsefulSeries!$E208,0)</f>
        <v>2.3654186701995816E-2</v>
      </c>
      <c r="B210" s="12">
        <f ca="1">-INDEX('Flow probs &amp; rates'!$K$5:$K$5999,UsefulSeries!$E208,0)*(INDEX('Flow probs &amp; rates'!$L$5:$L$5999,UsefulSeries!$E208,0))/INDEX('Flow probs &amp; rates'!$E$4:$E$5999,UsefulSeries!$E208,0)</f>
        <v>-2.993094764290557E-4</v>
      </c>
      <c r="C210" s="12">
        <v>0</v>
      </c>
      <c r="D210" s="12">
        <v>0</v>
      </c>
      <c r="E210" s="12">
        <v>0</v>
      </c>
      <c r="F210" s="12">
        <v>0</v>
      </c>
      <c r="G210" s="12"/>
      <c r="H210" s="12"/>
      <c r="I210" s="12">
        <f ca="1">INDEX('Flow probs &amp; rates'!$K$5:$K$5999,UsefulSeries!$E208)</f>
        <v>1.4742680265984966E-2</v>
      </c>
      <c r="J210" s="12"/>
      <c r="K210" s="12">
        <f>-INDEX('Flow probs &amp; rates'!$E$4:$E$5999,UsefulSeries!$E208)</f>
        <v>-0.61407030508194693</v>
      </c>
      <c r="L210" s="12">
        <f>INDEX('Flow probs &amp; rates'!$E$4:$E$5999,UsefulSeries!$E208)</f>
        <v>0.61407030508194693</v>
      </c>
      <c r="M210" s="12"/>
      <c r="N210" s="12">
        <f>INDEX('Flow probs &amp; rates'!$E$5:$E$5999,UsefulSeries!$G208)-INDEX('Flow probs &amp; rates'!$E$4:$E$5999,UsefulSeries!$G208)</f>
        <v>2.2135489097234728E-3</v>
      </c>
      <c r="O210" s="12"/>
      <c r="P210" s="12">
        <f t="array" aca="1" ref="P210:U215" ca="1">MINVERSE(A210:F215)</f>
        <v>42.283801620652461</v>
      </c>
      <c r="Q210" s="12">
        <f ca="1"/>
        <v>0.63124631842834289</v>
      </c>
      <c r="R210" s="12">
        <f ca="1"/>
        <v>0</v>
      </c>
      <c r="S210" s="12">
        <f ca="1"/>
        <v>0</v>
      </c>
      <c r="T210" s="12">
        <f ca="1"/>
        <v>0</v>
      </c>
      <c r="U210" s="12">
        <f ca="1"/>
        <v>0</v>
      </c>
      <c r="V210" s="12"/>
      <c r="W210" s="12">
        <f ca="1">INDEX(P$10:P$6003,UsefulSeries!$I204)</f>
        <v>0</v>
      </c>
      <c r="X210" s="12">
        <f ca="1">INDEX(Q$10:Q$6003,UsefulSeries!$I204)</f>
        <v>0</v>
      </c>
      <c r="Y210" s="12">
        <f ca="1">INDEX(R$10:R$6003,UsefulSeries!$I204)</f>
        <v>0</v>
      </c>
      <c r="Z210" s="12">
        <f ca="1">INDEX(S$10:S$6003,UsefulSeries!$I204)</f>
        <v>0</v>
      </c>
      <c r="AA210" s="12">
        <f ca="1">INDEX(T$10:T$6003,UsefulSeries!$I204)</f>
        <v>18.575044107652943</v>
      </c>
      <c r="AB210" s="12">
        <f ca="1">INDEX(U$10:U$6003,UsefulSeries!$I204)</f>
        <v>0.35024716048024357</v>
      </c>
      <c r="AC210" s="12">
        <f>INDEX( K$10:K$6003,UsefulSeries!$I204)</f>
        <v>0.33610122578094109</v>
      </c>
      <c r="AD210" s="12">
        <f>INDEX(L$10:L$6003,UsefulSeries!$I204)</f>
        <v>0</v>
      </c>
      <c r="AE210" s="12"/>
      <c r="AF210" s="12"/>
      <c r="AG210" s="12"/>
      <c r="AH210" s="12"/>
      <c r="AI210" s="12"/>
      <c r="AJ210" s="12"/>
      <c r="AK210" s="12"/>
      <c r="AL210" s="12"/>
      <c r="AM210" s="12"/>
      <c r="AN210" s="12">
        <f t="shared" ca="1" si="36"/>
        <v>0</v>
      </c>
      <c r="AO210" s="12">
        <f t="shared" ca="1" si="37"/>
        <v>0</v>
      </c>
      <c r="AP210" s="12">
        <f t="shared" ca="1" si="38"/>
        <v>0</v>
      </c>
      <c r="AQ210" s="12">
        <f t="shared" ca="1" si="39"/>
        <v>0</v>
      </c>
      <c r="AR210" s="12">
        <f t="shared" ca="1" si="40"/>
        <v>18.575044107652943</v>
      </c>
      <c r="AS210" s="12">
        <f t="shared" ca="1" si="41"/>
        <v>0.35024716048024357</v>
      </c>
      <c r="AT210" s="12">
        <f t="shared" si="42"/>
        <v>0.33610122578094109</v>
      </c>
      <c r="AU210" s="12">
        <f t="shared" si="43"/>
        <v>0</v>
      </c>
      <c r="AV210" s="12"/>
      <c r="AW210" s="12">
        <f ca="1">INDEX(I$10:I$6003,UsefulSeries!$I204)</f>
        <v>1.8441973688660612E-2</v>
      </c>
      <c r="AX210" s="12"/>
      <c r="AY210" s="12"/>
      <c r="AZ210" s="12">
        <f ca="1"/>
        <v>0.35024716048024368</v>
      </c>
      <c r="BA210" s="12"/>
      <c r="BB210" s="12">
        <f t="shared" ca="1" si="44"/>
        <v>0.35024716048024368</v>
      </c>
      <c r="BC210" s="12"/>
      <c r="BD210" s="38">
        <f ca="1"/>
        <v>1.8262133257879214E-2</v>
      </c>
    </row>
    <row r="211" spans="1:56" x14ac:dyDescent="0.35">
      <c r="A211" s="12">
        <f ca="1">-INDEX('Flow probs &amp; rates'!$K$5:$K$5999,UsefulSeries!$E208,0)*(INDEX('Flow probs &amp; rates'!$L$5:$L$5999,UsefulSeries!$E208,0))/INDEX('Flow probs &amp; rates'!$E$4:$E$5999,UsefulSeries!$E208,0)</f>
        <v>-2.993094764290557E-4</v>
      </c>
      <c r="B211" s="12">
        <f ca="1">INDEX('Flow probs &amp; rates'!$L$5:$L$5999,UsefulSeries!$E208,0)*(1-INDEX('Flow probs &amp; rates'!$L$5:$L$5999,UsefulSeries!$E208,0))/INDEX('Flow probs &amp; rates'!$E$4:$E$5999,UsefulSeries!$E208,0)</f>
        <v>2.0049134791024069E-2</v>
      </c>
      <c r="C211" s="12">
        <v>0</v>
      </c>
      <c r="D211" s="12">
        <v>0</v>
      </c>
      <c r="E211" s="12">
        <v>0</v>
      </c>
      <c r="F211" s="12">
        <v>0</v>
      </c>
      <c r="G211" s="12"/>
      <c r="H211" s="12"/>
      <c r="I211" s="12">
        <f ca="1">INDEX('Flow probs &amp; rates'!$L$5:$L$5999,UsefulSeries!$E208)</f>
        <v>1.2467004519440989E-2</v>
      </c>
      <c r="J211" s="12"/>
      <c r="K211" s="12">
        <f>-INDEX('Flow probs &amp; rates'!$E$4:$E$5999,UsefulSeries!$E208)</f>
        <v>-0.61407030508194693</v>
      </c>
      <c r="L211" s="12"/>
      <c r="M211" s="12"/>
      <c r="N211" s="12">
        <f>INDEX('Flow probs &amp; rates'!$F$5:$F$5999,UsefulSeries!$G208)-INDEX('Flow probs &amp; rates'!$F$4:$F$5999,UsefulSeries!$G208)</f>
        <v>5.5607628676953083E-4</v>
      </c>
      <c r="O211" s="12"/>
      <c r="P211" s="12">
        <f ca="1"/>
        <v>0.63124631842834278</v>
      </c>
      <c r="Q211" s="12">
        <f ca="1"/>
        <v>49.886887809884342</v>
      </c>
      <c r="R211" s="12">
        <f ca="1"/>
        <v>0</v>
      </c>
      <c r="S211" s="12">
        <f ca="1"/>
        <v>0</v>
      </c>
      <c r="T211" s="12">
        <f ca="1"/>
        <v>0</v>
      </c>
      <c r="U211" s="12">
        <f ca="1"/>
        <v>0</v>
      </c>
      <c r="V211" s="12"/>
      <c r="W211" s="12">
        <f ca="1">INDEX(P$11:P$6003,UsefulSeries!$I204)</f>
        <v>0</v>
      </c>
      <c r="X211" s="12">
        <f ca="1">INDEX(Q$11:Q$6003,UsefulSeries!$I204)</f>
        <v>0</v>
      </c>
      <c r="Y211" s="12">
        <f ca="1">INDEX(R$11:R$6003,UsefulSeries!$I204)</f>
        <v>0</v>
      </c>
      <c r="Z211" s="12">
        <f ca="1">INDEX(S$11:S$6003,UsefulSeries!$I204)</f>
        <v>0</v>
      </c>
      <c r="AA211" s="12">
        <f ca="1">INDEX(T$11:T$6003,UsefulSeries!$I204)</f>
        <v>0.35024716048024357</v>
      </c>
      <c r="AB211" s="12">
        <f ca="1">INDEX(U$11:U$6003,UsefulSeries!$I204)</f>
        <v>15.664844805625592</v>
      </c>
      <c r="AC211" s="12">
        <f>INDEX( K$11:K$6003,UsefulSeries!$I204)</f>
        <v>0</v>
      </c>
      <c r="AD211" s="12">
        <f>INDEX(L$11:L$6003,UsefulSeries!$I204)</f>
        <v>0.33610122578094109</v>
      </c>
      <c r="AE211" s="12"/>
      <c r="AF211" s="12"/>
      <c r="AG211" s="12"/>
      <c r="AH211" s="12"/>
      <c r="AI211" s="12"/>
      <c r="AJ211" s="12"/>
      <c r="AK211" s="12"/>
      <c r="AL211" s="12"/>
      <c r="AM211" s="12"/>
      <c r="AN211" s="12">
        <f t="shared" ca="1" si="36"/>
        <v>0</v>
      </c>
      <c r="AO211" s="12">
        <f t="shared" ca="1" si="37"/>
        <v>0</v>
      </c>
      <c r="AP211" s="12">
        <f t="shared" ca="1" si="38"/>
        <v>0</v>
      </c>
      <c r="AQ211" s="12">
        <f t="shared" ca="1" si="39"/>
        <v>0</v>
      </c>
      <c r="AR211" s="12">
        <f t="shared" ca="1" si="40"/>
        <v>0.35024716048024357</v>
      </c>
      <c r="AS211" s="12">
        <f t="shared" ca="1" si="41"/>
        <v>15.664844805625592</v>
      </c>
      <c r="AT211" s="12">
        <f t="shared" si="42"/>
        <v>0</v>
      </c>
      <c r="AU211" s="12">
        <f t="shared" si="43"/>
        <v>0.33610122578094109</v>
      </c>
      <c r="AV211" s="12"/>
      <c r="AW211" s="12">
        <f ca="1">INDEX(I$11:I$6003,UsefulSeries!$I204)</f>
        <v>2.1946461380752205E-2</v>
      </c>
      <c r="AX211" s="12"/>
      <c r="AY211" s="12"/>
      <c r="AZ211" s="12">
        <f ca="1"/>
        <v>0.35024716048024357</v>
      </c>
      <c r="BA211" s="12"/>
      <c r="BB211" s="12">
        <f t="shared" ca="1" si="44"/>
        <v>0.35024716048024357</v>
      </c>
      <c r="BC211" s="12"/>
      <c r="BD211" s="38">
        <f ca="1"/>
        <v>1.9663396009227261E-2</v>
      </c>
    </row>
    <row r="212" spans="1:56" x14ac:dyDescent="0.35">
      <c r="A212" s="12">
        <v>0</v>
      </c>
      <c r="B212" s="12">
        <v>0</v>
      </c>
      <c r="C212" s="12">
        <f ca="1">INDEX('Flow probs &amp; rates'!$M$5:$M$5999,UsefulSeries!$E208,0)*(1-INDEX('Flow probs &amp; rates'!$M$5:$M$5999,UsefulSeries!$E208,0))/INDEX('Flow probs &amp; rates'!$F$4:$F$5999,UsefulSeries!$E208,0)</f>
        <v>3.3142719054872321</v>
      </c>
      <c r="D212" s="12">
        <f ca="1">-INDEX('Flow probs &amp; rates'!$M$5:$M$5999,UsefulSeries!$E208,0)*(INDEX('Flow probs &amp; rates'!$O$5:$O$5999,UsefulSeries!$E208,0))/INDEX('Flow probs &amp; rates'!$F$4:$F$5999,UsefulSeries!$E208,0)</f>
        <v>-0.46657238213794916</v>
      </c>
      <c r="E212" s="12">
        <v>0</v>
      </c>
      <c r="F212" s="12">
        <v>0</v>
      </c>
      <c r="G212" s="12"/>
      <c r="H212" s="12"/>
      <c r="I212" s="12">
        <f ca="1">INDEX('Flow probs &amp; rates'!$M$5:$M$5999,UsefulSeries!$E208)</f>
        <v>0.2058105873504249</v>
      </c>
      <c r="J212" s="12"/>
      <c r="K212" s="12">
        <f>INDEX('Flow probs &amp; rates'!$F$4:$F$5999,UsefulSeries!$E208)</f>
        <v>4.9317797134954384E-2</v>
      </c>
      <c r="L212" s="12">
        <f>-INDEX('Flow probs &amp; rates'!$F$4:$F$5999,UsefulSeries!$E208)</f>
        <v>-4.9317797134954384E-2</v>
      </c>
      <c r="M212" s="12"/>
      <c r="N212" s="12">
        <f>INDEX('Flow probs &amp; rates'!$E$5:$E$5999,UsefulSeries!$G210)-INDEX('Flow probs &amp; rates'!$E$4:$E$5999,UsefulSeries!$G210)</f>
        <v>-6.2239124888385788E-4</v>
      </c>
      <c r="O212" s="12"/>
      <c r="P212" s="12">
        <f ca="1"/>
        <v>0</v>
      </c>
      <c r="Q212" s="12">
        <f ca="1"/>
        <v>0</v>
      </c>
      <c r="R212" s="12">
        <f ca="1"/>
        <v>0.31189969278118357</v>
      </c>
      <c r="S212" s="12">
        <f ca="1"/>
        <v>7.2272578501668475E-2</v>
      </c>
      <c r="T212" s="12">
        <f ca="1"/>
        <v>0</v>
      </c>
      <c r="U212" s="12">
        <f ca="1"/>
        <v>0</v>
      </c>
      <c r="V212" s="12"/>
      <c r="W212" s="12"/>
      <c r="X212" s="12"/>
      <c r="Y212" s="12"/>
      <c r="Z212" s="12"/>
      <c r="AA212" s="12"/>
      <c r="AB212" s="12"/>
      <c r="AC212" s="12"/>
      <c r="AD212" s="12"/>
      <c r="AE212" s="12">
        <f t="array" ref="AE212:AJ213">TRANSPOSE(AC206:AD211)</f>
        <v>-0.61468023558302631</v>
      </c>
      <c r="AF212" s="12">
        <v>-0.61468023558302631</v>
      </c>
      <c r="AG212" s="12">
        <v>4.9218538636032552E-2</v>
      </c>
      <c r="AH212" s="12">
        <v>0</v>
      </c>
      <c r="AI212" s="12">
        <v>0.33610122578094109</v>
      </c>
      <c r="AJ212" s="12">
        <v>0</v>
      </c>
      <c r="AK212" s="12"/>
      <c r="AL212" s="12"/>
      <c r="AM212" s="12"/>
      <c r="AN212" s="12">
        <f t="shared" si="36"/>
        <v>-0.61468023558302631</v>
      </c>
      <c r="AO212" s="12">
        <f t="shared" si="37"/>
        <v>-0.61468023558302631</v>
      </c>
      <c r="AP212" s="12">
        <f t="shared" si="38"/>
        <v>4.9218538636032552E-2</v>
      </c>
      <c r="AQ212" s="12">
        <f t="shared" si="39"/>
        <v>0</v>
      </c>
      <c r="AR212" s="12">
        <f t="shared" si="40"/>
        <v>0.33610122578094109</v>
      </c>
      <c r="AS212" s="12">
        <f t="shared" si="41"/>
        <v>0</v>
      </c>
      <c r="AT212" s="12">
        <f t="shared" si="42"/>
        <v>0</v>
      </c>
      <c r="AU212" s="12">
        <f t="shared" si="43"/>
        <v>0</v>
      </c>
      <c r="AV212" s="12"/>
      <c r="AW212" s="12"/>
      <c r="AX212" s="12">
        <f>INDEX($N$6:$N$6003,UsefulSeries!$K204)</f>
        <v>9.8671181604004232E-4</v>
      </c>
      <c r="AY212" s="12"/>
      <c r="AZ212" s="12"/>
      <c r="BA212" s="12"/>
      <c r="BB212" s="12">
        <f t="shared" si="44"/>
        <v>9.8671181604004232E-4</v>
      </c>
      <c r="BC212" s="12"/>
      <c r="BD212" s="38">
        <f ca="1"/>
        <v>1.2318256465894638E-2</v>
      </c>
    </row>
    <row r="213" spans="1:56" x14ac:dyDescent="0.35">
      <c r="A213" s="12">
        <v>0</v>
      </c>
      <c r="B213" s="12">
        <v>0</v>
      </c>
      <c r="C213" s="12">
        <f ca="1">-INDEX('Flow probs &amp; rates'!$M$5:$M$5999,UsefulSeries!$E208,0)*(INDEX('Flow probs &amp; rates'!$O$5:$O$5999,UsefulSeries!$E208,0))/INDEX('Flow probs &amp; rates'!$F$4:$F$5999,UsefulSeries!$E208,0)</f>
        <v>-0.46657238213794916</v>
      </c>
      <c r="D213" s="12">
        <f ca="1">INDEX('Flow probs &amp; rates'!$O$5:$O$5999,UsefulSeries!$E208,0)*(1-INDEX('Flow probs &amp; rates'!$O$5:$O$5999,UsefulSeries!$E208,0))/INDEX('Flow probs &amp; rates'!$F$4:$F$5999,UsefulSeries!$E208,0)</f>
        <v>2.0135407600775137</v>
      </c>
      <c r="E213" s="12">
        <v>0</v>
      </c>
      <c r="F213" s="12">
        <v>0</v>
      </c>
      <c r="G213" s="12"/>
      <c r="H213" s="12"/>
      <c r="I213" s="12">
        <f ca="1">INDEX('Flow probs &amp; rates'!$O$5:$O$5999,UsefulSeries!$E208)</f>
        <v>0.11180339353423591</v>
      </c>
      <c r="J213" s="12"/>
      <c r="K213" s="12"/>
      <c r="L213" s="12">
        <f>-INDEX('Flow probs &amp; rates'!$F$4:$F$5999,UsefulSeries!$E208)</f>
        <v>-4.9317797134954384E-2</v>
      </c>
      <c r="M213" s="12"/>
      <c r="N213" s="12">
        <f>INDEX('Flow probs &amp; rates'!$F$5:$F$5999,UsefulSeries!$G210)-INDEX('Flow probs &amp; rates'!$F$4:$F$5999,UsefulSeries!$G210)</f>
        <v>-1.2984717617550018E-4</v>
      </c>
      <c r="O213" s="12"/>
      <c r="P213" s="12">
        <f ca="1"/>
        <v>0</v>
      </c>
      <c r="Q213" s="12">
        <f ca="1"/>
        <v>0</v>
      </c>
      <c r="R213" s="12">
        <f ca="1"/>
        <v>7.2272578501668475E-2</v>
      </c>
      <c r="S213" s="12">
        <f ca="1"/>
        <v>0.51338438715041512</v>
      </c>
      <c r="T213" s="12">
        <f ca="1"/>
        <v>0</v>
      </c>
      <c r="U213" s="12">
        <f ca="1"/>
        <v>0</v>
      </c>
      <c r="V213" s="12"/>
      <c r="W213" s="12"/>
      <c r="X213" s="12"/>
      <c r="Y213" s="12"/>
      <c r="Z213" s="12"/>
      <c r="AA213" s="12"/>
      <c r="AB213" s="12"/>
      <c r="AC213" s="12"/>
      <c r="AD213" s="12"/>
      <c r="AE213" s="12">
        <v>0.61468023558302631</v>
      </c>
      <c r="AF213" s="12">
        <v>0</v>
      </c>
      <c r="AG213" s="12">
        <v>-4.9218538636032552E-2</v>
      </c>
      <c r="AH213" s="12">
        <v>-4.9218538636032552E-2</v>
      </c>
      <c r="AI213" s="12">
        <v>0</v>
      </c>
      <c r="AJ213" s="12">
        <v>0.33610122578094109</v>
      </c>
      <c r="AK213" s="12"/>
      <c r="AL213" s="12"/>
      <c r="AM213" s="12"/>
      <c r="AN213" s="12">
        <f t="shared" si="36"/>
        <v>0.61468023558302631</v>
      </c>
      <c r="AO213" s="12">
        <f t="shared" si="37"/>
        <v>0</v>
      </c>
      <c r="AP213" s="12">
        <f t="shared" si="38"/>
        <v>-4.9218538636032552E-2</v>
      </c>
      <c r="AQ213" s="12">
        <f t="shared" si="39"/>
        <v>-4.9218538636032552E-2</v>
      </c>
      <c r="AR213" s="12">
        <f t="shared" si="40"/>
        <v>0</v>
      </c>
      <c r="AS213" s="12">
        <f t="shared" si="41"/>
        <v>0.33610122578094109</v>
      </c>
      <c r="AT213" s="12">
        <f t="shared" si="42"/>
        <v>0</v>
      </c>
      <c r="AU213" s="12">
        <f t="shared" si="43"/>
        <v>0</v>
      </c>
      <c r="AV213" s="12"/>
      <c r="AW213" s="12"/>
      <c r="AX213" s="12">
        <f>INDEX('Margin error adjustment'!N$7:N$6003,UsefulSeries!$K204)</f>
        <v>-2.7232488430396773E-4</v>
      </c>
      <c r="AY213" s="12"/>
      <c r="AZ213" s="12"/>
      <c r="BA213" s="12"/>
      <c r="BB213" s="12">
        <f t="shared" si="44"/>
        <v>-2.7232488430396773E-4</v>
      </c>
      <c r="BC213" s="12"/>
      <c r="BD213" s="38">
        <f ca="1"/>
        <v>0.10659542595541609</v>
      </c>
    </row>
    <row r="214" spans="1:56" x14ac:dyDescent="0.35">
      <c r="A214" s="12">
        <v>0</v>
      </c>
      <c r="B214" s="12">
        <v>0</v>
      </c>
      <c r="C214" s="12">
        <v>0</v>
      </c>
      <c r="D214" s="12">
        <v>0</v>
      </c>
      <c r="E214" s="12">
        <f ca="1">INDEX('Flow probs &amp; rates'!$P$5:$P$5999,UsefulSeries!$E208,0)*(1-INDEX('Flow probs &amp; rates'!$P$5:$P$5999,UsefulSeries!$E208,0))/INDEX('Flow probs &amp; rates'!$G$4:$G$5999,UsefulSeries!$E208,0)</f>
        <v>5.9952597925278225E-2</v>
      </c>
      <c r="F214" s="12">
        <f ca="1">-INDEX('Flow probs &amp; rates'!$P$5:$P$5999,UsefulSeries!$E208,0)*(INDEX('Flow probs &amp; rates'!$Q$5:$Q$5999,UsefulSeries!$E208,0))/INDEX('Flow probs &amp; rates'!$G$4:$G$5999,UsefulSeries!$E208,0)</f>
        <v>-1.178968814539017E-3</v>
      </c>
      <c r="G214" s="12"/>
      <c r="H214" s="12"/>
      <c r="I214" s="12">
        <f ca="1">INDEX('Flow probs &amp; rates'!$P$5:$P$5999,UsefulSeries!$E208)</f>
        <v>2.0605337706660492E-2</v>
      </c>
      <c r="J214" s="12"/>
      <c r="K214" s="12">
        <f>INDEX('Flow probs &amp; rates'!$G$4:$G$5999,UsefulSeries!$E208)</f>
        <v>0.33661189778309869</v>
      </c>
      <c r="L214" s="12"/>
      <c r="M214" s="12"/>
      <c r="N214" s="12">
        <f>INDEX('Flow probs &amp; rates'!$E$5:$E$5999,UsefulSeries!$G212)-INDEX('Flow probs &amp; rates'!$E$4:$E$5999,UsefulSeries!$G212)</f>
        <v>7.9111707648460428E-4</v>
      </c>
      <c r="O214" s="12"/>
      <c r="P214" s="12">
        <f ca="1"/>
        <v>0</v>
      </c>
      <c r="Q214" s="12">
        <f ca="1"/>
        <v>0</v>
      </c>
      <c r="R214" s="12">
        <f ca="1"/>
        <v>0</v>
      </c>
      <c r="S214" s="12">
        <f ca="1"/>
        <v>0</v>
      </c>
      <c r="T214" s="12">
        <f ca="1"/>
        <v>16.686738642061968</v>
      </c>
      <c r="U214" s="12">
        <f ca="1"/>
        <v>0.35058814673221278</v>
      </c>
      <c r="V214" s="12"/>
      <c r="W214" s="12">
        <f ca="1">INDEX(P$6:P$6003,UsefulSeries!$I212)</f>
        <v>39.211222449637511</v>
      </c>
      <c r="X214" s="12">
        <f ca="1">INDEX(Q$6:Q$6003,UsefulSeries!$I212)</f>
        <v>0.63306507556312752</v>
      </c>
      <c r="Y214" s="12">
        <f ca="1">INDEX(R$6:R$6003,UsefulSeries!$I212)</f>
        <v>0</v>
      </c>
      <c r="Z214" s="12">
        <f ca="1">INDEX(S$6:S$6003,UsefulSeries!$I212)</f>
        <v>0</v>
      </c>
      <c r="AA214" s="12">
        <f ca="1">INDEX(T$6:T$6003,UsefulSeries!$I212)</f>
        <v>0</v>
      </c>
      <c r="AB214" s="12">
        <f ca="1">INDEX(U$6:U$6003,UsefulSeries!$I212)</f>
        <v>0</v>
      </c>
      <c r="AC214" s="12">
        <f>INDEX( K$6:K$6003,UsefulSeries!$I212)</f>
        <v>-0.61566694739906636</v>
      </c>
      <c r="AD214" s="12">
        <f>INDEX(L$6:L$6003,UsefulSeries!$I212)</f>
        <v>0.61566694739906636</v>
      </c>
      <c r="AE214" s="12"/>
      <c r="AF214" s="12"/>
      <c r="AG214" s="12"/>
      <c r="AH214" s="12"/>
      <c r="AI214" s="12"/>
      <c r="AJ214" s="12"/>
      <c r="AK214" s="12"/>
      <c r="AL214" s="12"/>
      <c r="AM214" s="12"/>
      <c r="AN214" s="12">
        <f t="shared" ca="1" si="36"/>
        <v>39.211222449637511</v>
      </c>
      <c r="AO214" s="12">
        <f t="shared" ca="1" si="37"/>
        <v>0.63306507556312752</v>
      </c>
      <c r="AP214" s="12">
        <f t="shared" ca="1" si="38"/>
        <v>0</v>
      </c>
      <c r="AQ214" s="12">
        <f t="shared" ca="1" si="39"/>
        <v>0</v>
      </c>
      <c r="AR214" s="12">
        <f t="shared" ca="1" si="40"/>
        <v>0</v>
      </c>
      <c r="AS214" s="12">
        <f t="shared" ca="1" si="41"/>
        <v>0</v>
      </c>
      <c r="AT214" s="12">
        <f t="shared" si="42"/>
        <v>-0.61566694739906636</v>
      </c>
      <c r="AU214" s="12">
        <f t="shared" si="43"/>
        <v>0.61566694739906636</v>
      </c>
      <c r="AV214" s="12"/>
      <c r="AW214" s="12">
        <f ca="1">INDEX(I$6:I$6003,UsefulSeries!$I212)</f>
        <v>1.5958951627192332E-2</v>
      </c>
      <c r="AX214" s="12"/>
      <c r="AY214" s="12"/>
      <c r="AZ214" s="12">
        <f t="array" aca="1" ref="AZ214:AZ219" ca="1">MMULT(W214:AB219,AW214:AW219)</f>
        <v>0.63306507556312741</v>
      </c>
      <c r="BA214" s="12"/>
      <c r="BB214" s="12">
        <f t="shared" ca="1" si="44"/>
        <v>0.63306507556312741</v>
      </c>
      <c r="BC214" s="12"/>
      <c r="BD214" s="38">
        <f t="array" aca="1" ref="BD214:BD221" ca="1">MMULT(MINVERSE(AN214:AU221),BB214:BB221)</f>
        <v>1.5653795052897327E-2</v>
      </c>
    </row>
    <row r="215" spans="1:56" x14ac:dyDescent="0.35">
      <c r="A215" s="12">
        <v>0</v>
      </c>
      <c r="B215" s="12">
        <v>0</v>
      </c>
      <c r="C215" s="12">
        <v>0</v>
      </c>
      <c r="D215" s="12">
        <v>0</v>
      </c>
      <c r="E215" s="12">
        <f ca="1">-INDEX('Flow probs &amp; rates'!$P$5:$P$5999,UsefulSeries!$E208,0)*(INDEX('Flow probs &amp; rates'!$Q$5:$Q$5999,UsefulSeries!$E208,0))/INDEX('Flow probs &amp; rates'!$G$4:$G$5999,UsefulSeries!$E208,0)</f>
        <v>-1.178968814539017E-3</v>
      </c>
      <c r="F215" s="12">
        <f ca="1">INDEX('Flow probs &amp; rates'!$Q$5:$Q$5999,UsefulSeries!$E208,0)*(1-INDEX('Flow probs &amp; rates'!$Q$5:$Q$5999,UsefulSeries!$E208,0))/INDEX('Flow probs &amp; rates'!$G$4:$G$5999,UsefulSeries!$E208,0)</f>
        <v>5.611468801419861E-2</v>
      </c>
      <c r="G215" s="12"/>
      <c r="H215" s="12"/>
      <c r="I215" s="12">
        <f ca="1">INDEX('Flow probs &amp; rates'!$Q$5:$Q$5999,UsefulSeries!$E208)</f>
        <v>1.92598119836099E-2</v>
      </c>
      <c r="J215" s="12"/>
      <c r="K215" s="12"/>
      <c r="L215" s="12">
        <f>INDEX('Flow probs &amp; rates'!$G$4:$G$5999,UsefulSeries!$E208)</f>
        <v>0.33661189778309869</v>
      </c>
      <c r="M215" s="12"/>
      <c r="N215" s="12">
        <f>INDEX('Flow probs &amp; rates'!$F$5:$F$5999,UsefulSeries!$G212)-INDEX('Flow probs &amp; rates'!$F$4:$F$5999,UsefulSeries!$G212)</f>
        <v>-9.0057654115905175E-4</v>
      </c>
      <c r="O215" s="12"/>
      <c r="P215" s="12">
        <f ca="1"/>
        <v>0</v>
      </c>
      <c r="Q215" s="12">
        <f ca="1"/>
        <v>0</v>
      </c>
      <c r="R215" s="12">
        <f ca="1"/>
        <v>0</v>
      </c>
      <c r="S215" s="12">
        <f ca="1"/>
        <v>0</v>
      </c>
      <c r="T215" s="12">
        <f ca="1"/>
        <v>0.35058814673221278</v>
      </c>
      <c r="U215" s="12">
        <f ca="1"/>
        <v>17.828012021355466</v>
      </c>
      <c r="V215" s="12"/>
      <c r="W215" s="12">
        <f ca="1">INDEX(P$7:P$6003,UsefulSeries!$I212)</f>
        <v>0.63306507556312763</v>
      </c>
      <c r="X215" s="12">
        <f ca="1">INDEX(Q$7:Q$6003,UsefulSeries!$I212)</f>
        <v>54.060526242649118</v>
      </c>
      <c r="Y215" s="12">
        <f ca="1">INDEX(R$7:R$6003,UsefulSeries!$I212)</f>
        <v>0</v>
      </c>
      <c r="Z215" s="12">
        <f ca="1">INDEX(S$7:S$6003,UsefulSeries!$I212)</f>
        <v>0</v>
      </c>
      <c r="AA215" s="12">
        <f ca="1">INDEX(T$7:T$6003,UsefulSeries!$I212)</f>
        <v>0</v>
      </c>
      <c r="AB215" s="12">
        <f ca="1">INDEX(U$7:U$6003,UsefulSeries!$I212)</f>
        <v>0</v>
      </c>
      <c r="AC215" s="12">
        <f>INDEX( K$7:K$6003,UsefulSeries!$I212,1)</f>
        <v>-0.61566694739906636</v>
      </c>
      <c r="AD215" s="12">
        <f>INDEX(L$7:L$6003,UsefulSeries!$I212,1)</f>
        <v>0</v>
      </c>
      <c r="AE215" s="12"/>
      <c r="AF215" s="12"/>
      <c r="AG215" s="12"/>
      <c r="AH215" s="12"/>
      <c r="AI215" s="12"/>
      <c r="AJ215" s="12"/>
      <c r="AK215" s="12"/>
      <c r="AL215" s="12"/>
      <c r="AM215" s="12"/>
      <c r="AN215" s="12">
        <f t="shared" ca="1" si="36"/>
        <v>0.63306507556312763</v>
      </c>
      <c r="AO215" s="12">
        <f t="shared" ca="1" si="37"/>
        <v>54.060526242649118</v>
      </c>
      <c r="AP215" s="12">
        <f t="shared" ca="1" si="38"/>
        <v>0</v>
      </c>
      <c r="AQ215" s="12">
        <f t="shared" ca="1" si="39"/>
        <v>0</v>
      </c>
      <c r="AR215" s="12">
        <f t="shared" ca="1" si="40"/>
        <v>0</v>
      </c>
      <c r="AS215" s="12">
        <f t="shared" ca="1" si="41"/>
        <v>0</v>
      </c>
      <c r="AT215" s="12">
        <f t="shared" si="42"/>
        <v>-0.61566694739906636</v>
      </c>
      <c r="AU215" s="12">
        <f t="shared" si="43"/>
        <v>0</v>
      </c>
      <c r="AV215" s="12"/>
      <c r="AW215" s="12">
        <f ca="1">INDEX(I$7:I$6003,UsefulSeries!$I212)</f>
        <v>1.1523417619895221E-2</v>
      </c>
      <c r="AX215" s="12"/>
      <c r="AY215" s="12"/>
      <c r="AZ215" s="12">
        <f ca="1"/>
        <v>0.63306507556312774</v>
      </c>
      <c r="BA215" s="12"/>
      <c r="BB215" s="12">
        <f t="shared" ca="1" si="44"/>
        <v>0.63306507556312774</v>
      </c>
      <c r="BC215" s="12"/>
      <c r="BD215" s="38">
        <f ca="1"/>
        <v>1.1943173295042546E-2</v>
      </c>
    </row>
    <row r="216" spans="1:56" x14ac:dyDescent="0.35">
      <c r="A216" s="12">
        <f ca="1">INDEX('Flow probs &amp; rates'!$K$5:$K$5999,UsefulSeries!$E214,0)*(1-INDEX('Flow probs &amp; rates'!$K$5:$K$5999,UsefulSeries!$E214,0))/INDEX('Flow probs &amp; rates'!$E$4:$E$5999,UsefulSeries!$E214,0)</f>
        <v>2.4036613997458087E-2</v>
      </c>
      <c r="B216" s="12">
        <f ca="1">-INDEX('Flow probs &amp; rates'!$K$5:$K$5999,UsefulSeries!$E214,0)*(INDEX('Flow probs &amp; rates'!$L$5:$L$5999,UsefulSeries!$E214,0))/INDEX('Flow probs &amp; rates'!$E$4:$E$5999,UsefulSeries!$E214,0)</f>
        <v>-3.0567184179267678E-4</v>
      </c>
      <c r="C216" s="12">
        <v>0</v>
      </c>
      <c r="D216" s="12">
        <v>0</v>
      </c>
      <c r="E216" s="12">
        <v>0</v>
      </c>
      <c r="F216" s="12">
        <v>0</v>
      </c>
      <c r="G216" s="12"/>
      <c r="H216" s="12"/>
      <c r="I216" s="12">
        <f ca="1">INDEX('Flow probs &amp; rates'!$K$5:$K$5999,UsefulSeries!$E214)</f>
        <v>1.4980713269146651E-2</v>
      </c>
      <c r="J216" s="12"/>
      <c r="K216" s="12">
        <f>-INDEX('Flow probs &amp; rates'!$E$4:$E$5999,UsefulSeries!$E214)</f>
        <v>-0.613908909992679</v>
      </c>
      <c r="L216" s="12">
        <f>INDEX('Flow probs &amp; rates'!$E$4:$E$5999,UsefulSeries!$E214)</f>
        <v>0.613908909992679</v>
      </c>
      <c r="M216" s="12"/>
      <c r="N216" s="12">
        <f>INDEX('Flow probs &amp; rates'!$E$5:$E$5999,UsefulSeries!$G214)-INDEX('Flow probs &amp; rates'!$E$4:$E$5999,UsefulSeries!$G214)</f>
        <v>1.0445520535777852E-3</v>
      </c>
      <c r="O216" s="12"/>
      <c r="P216" s="12">
        <f t="array" aca="1" ref="P216:U221" ca="1">MINVERSE(A216:F221)</f>
        <v>41.611225383825662</v>
      </c>
      <c r="Q216" s="12">
        <f ca="1"/>
        <v>0.63127343073356357</v>
      </c>
      <c r="R216" s="12">
        <f ca="1"/>
        <v>0</v>
      </c>
      <c r="S216" s="12">
        <f ca="1"/>
        <v>0</v>
      </c>
      <c r="T216" s="12">
        <f ca="1"/>
        <v>0</v>
      </c>
      <c r="U216" s="12">
        <f ca="1"/>
        <v>0</v>
      </c>
      <c r="V216" s="12"/>
      <c r="W216" s="12">
        <f ca="1">INDEX(P$8:P$6003,UsefulSeries!$I212)</f>
        <v>0</v>
      </c>
      <c r="X216" s="12">
        <f ca="1">INDEX(Q$8:Q$6003,UsefulSeries!$I212)</f>
        <v>0</v>
      </c>
      <c r="Y216" s="12">
        <f ca="1">INDEX(R$8:R$6003,UsefulSeries!$I212)</f>
        <v>0.30914606356300839</v>
      </c>
      <c r="Z216" s="12">
        <f ca="1">INDEX(S$8:S$6003,UsefulSeries!$I212)</f>
        <v>6.9880941863082954E-2</v>
      </c>
      <c r="AA216" s="12">
        <f ca="1">INDEX(T$8:T$6003,UsefulSeries!$I212)</f>
        <v>0</v>
      </c>
      <c r="AB216" s="12">
        <f ca="1">INDEX(U$8:U$6003,UsefulSeries!$I212)</f>
        <v>0</v>
      </c>
      <c r="AC216" s="12">
        <f>INDEX( K$8:K$6003,UsefulSeries!$I212)</f>
        <v>4.8946213751728584E-2</v>
      </c>
      <c r="AD216" s="12">
        <f>INDEX(L$8:L$6003,UsefulSeries!$I212)</f>
        <v>-4.8946213751728584E-2</v>
      </c>
      <c r="AE216" s="12"/>
      <c r="AF216" s="12"/>
      <c r="AG216" s="12"/>
      <c r="AH216" s="12"/>
      <c r="AI216" s="12"/>
      <c r="AJ216" s="12"/>
      <c r="AK216" s="12"/>
      <c r="AL216" s="12"/>
      <c r="AM216" s="12"/>
      <c r="AN216" s="12">
        <f t="shared" ca="1" si="36"/>
        <v>0</v>
      </c>
      <c r="AO216" s="12">
        <f t="shared" ca="1" si="37"/>
        <v>0</v>
      </c>
      <c r="AP216" s="12">
        <f t="shared" ca="1" si="38"/>
        <v>0.30914606356300839</v>
      </c>
      <c r="AQ216" s="12">
        <f t="shared" ca="1" si="39"/>
        <v>6.9880941863082954E-2</v>
      </c>
      <c r="AR216" s="12">
        <f t="shared" ca="1" si="40"/>
        <v>0</v>
      </c>
      <c r="AS216" s="12">
        <f t="shared" ca="1" si="41"/>
        <v>0</v>
      </c>
      <c r="AT216" s="12">
        <f t="shared" si="42"/>
        <v>4.8946213751728584E-2</v>
      </c>
      <c r="AU216" s="12">
        <f t="shared" si="43"/>
        <v>-4.8946213751728584E-2</v>
      </c>
      <c r="AV216" s="12"/>
      <c r="AW216" s="12">
        <f ca="1">INDEX(I$8:I$6003,UsefulSeries!$I212)</f>
        <v>0.2045689459624396</v>
      </c>
      <c r="AX216" s="12"/>
      <c r="AY216" s="12"/>
      <c r="AZ216" s="12">
        <f ca="1"/>
        <v>6.988094186308294E-2</v>
      </c>
      <c r="BA216" s="12"/>
      <c r="BB216" s="12">
        <f t="shared" ca="1" si="44"/>
        <v>6.988094186308294E-2</v>
      </c>
      <c r="BC216" s="12"/>
      <c r="BD216" s="38">
        <f ca="1"/>
        <v>0.20658159722160757</v>
      </c>
    </row>
    <row r="217" spans="1:56" x14ac:dyDescent="0.35">
      <c r="A217" s="12">
        <f ca="1">-INDEX('Flow probs &amp; rates'!$K$5:$K$5999,UsefulSeries!$E214,0)*(INDEX('Flow probs &amp; rates'!$L$5:$L$5999,UsefulSeries!$E214,0))/INDEX('Flow probs &amp; rates'!$E$4:$E$5999,UsefulSeries!$E214,0)</f>
        <v>-3.0567184179267678E-4</v>
      </c>
      <c r="B217" s="12">
        <f ca="1">INDEX('Flow probs &amp; rates'!$L$5:$L$5999,UsefulSeries!$E214,0)*(1-INDEX('Flow probs &amp; rates'!$L$5:$L$5999,UsefulSeries!$E214,0))/INDEX('Flow probs &amp; rates'!$E$4:$E$5999,UsefulSeries!$E214,0)</f>
        <v>2.0148764834825653E-2</v>
      </c>
      <c r="C217" s="12">
        <v>0</v>
      </c>
      <c r="D217" s="12">
        <v>0</v>
      </c>
      <c r="E217" s="12">
        <v>0</v>
      </c>
      <c r="F217" s="12">
        <v>0</v>
      </c>
      <c r="G217" s="12"/>
      <c r="H217" s="12"/>
      <c r="I217" s="12">
        <f ca="1">INDEX('Flow probs &amp; rates'!$L$5:$L$5999,UsefulSeries!$E214)</f>
        <v>1.2526417390077062E-2</v>
      </c>
      <c r="J217" s="12"/>
      <c r="K217" s="12">
        <f>-INDEX('Flow probs &amp; rates'!$E$4:$E$5999,UsefulSeries!$E214)</f>
        <v>-0.613908909992679</v>
      </c>
      <c r="L217" s="12"/>
      <c r="M217" s="12"/>
      <c r="N217" s="12">
        <f>INDEX('Flow probs &amp; rates'!$F$5:$F$5999,UsefulSeries!$G214)-INDEX('Flow probs &amp; rates'!$F$4:$F$5999,UsefulSeries!$G214)</f>
        <v>-3.534853877308862E-4</v>
      </c>
      <c r="O217" s="12"/>
      <c r="P217" s="12">
        <f ca="1"/>
        <v>0.63127343073356357</v>
      </c>
      <c r="Q217" s="12">
        <f ca="1"/>
        <v>49.640410750314949</v>
      </c>
      <c r="R217" s="12">
        <f ca="1"/>
        <v>0</v>
      </c>
      <c r="S217" s="12">
        <f ca="1"/>
        <v>0</v>
      </c>
      <c r="T217" s="12">
        <f ca="1"/>
        <v>0</v>
      </c>
      <c r="U217" s="12">
        <f ca="1"/>
        <v>0</v>
      </c>
      <c r="V217" s="12"/>
      <c r="W217" s="12">
        <f ca="1">INDEX(P$9:P$6003,UsefulSeries!$I212)</f>
        <v>0</v>
      </c>
      <c r="X217" s="12">
        <f ca="1">INDEX(Q$9:Q$6003,UsefulSeries!$I212)</f>
        <v>0</v>
      </c>
      <c r="Y217" s="12">
        <f ca="1">INDEX(R$9:R$6003,UsefulSeries!$I212)</f>
        <v>6.988094186308294E-2</v>
      </c>
      <c r="Z217" s="12">
        <f ca="1">INDEX(S$9:S$6003,UsefulSeries!$I212)</f>
        <v>0.58506016513469061</v>
      </c>
      <c r="AA217" s="12">
        <f ca="1">INDEX(T$9:T$6003,UsefulSeries!$I212)</f>
        <v>0</v>
      </c>
      <c r="AB217" s="12">
        <f ca="1">INDEX(U$9:U$6003,UsefulSeries!$I212)</f>
        <v>0</v>
      </c>
      <c r="AC217" s="12">
        <f>INDEX( K$9:K$6003,UsefulSeries!$I212)</f>
        <v>0</v>
      </c>
      <c r="AD217" s="12">
        <f>INDEX(L$9:L$6003,UsefulSeries!$I212)</f>
        <v>-4.8946213751728584E-2</v>
      </c>
      <c r="AE217" s="12"/>
      <c r="AF217" s="12"/>
      <c r="AG217" s="12"/>
      <c r="AH217" s="12"/>
      <c r="AI217" s="12"/>
      <c r="AJ217" s="12"/>
      <c r="AK217" s="12"/>
      <c r="AL217" s="12"/>
      <c r="AM217" s="12"/>
      <c r="AN217" s="12">
        <f t="shared" ca="1" si="36"/>
        <v>0</v>
      </c>
      <c r="AO217" s="12">
        <f t="shared" ca="1" si="37"/>
        <v>0</v>
      </c>
      <c r="AP217" s="12">
        <f t="shared" ca="1" si="38"/>
        <v>6.988094186308294E-2</v>
      </c>
      <c r="AQ217" s="12">
        <f t="shared" ca="1" si="39"/>
        <v>0.58506016513469061</v>
      </c>
      <c r="AR217" s="12">
        <f t="shared" ca="1" si="40"/>
        <v>0</v>
      </c>
      <c r="AS217" s="12">
        <f t="shared" ca="1" si="41"/>
        <v>0</v>
      </c>
      <c r="AT217" s="12">
        <f t="shared" si="42"/>
        <v>0</v>
      </c>
      <c r="AU217" s="12">
        <f t="shared" si="43"/>
        <v>-4.8946213751728584E-2</v>
      </c>
      <c r="AV217" s="12"/>
      <c r="AW217" s="12">
        <f ca="1">INDEX(I$9:I$6003,UsefulSeries!$I212)</f>
        <v>9.500812831872231E-2</v>
      </c>
      <c r="AX217" s="12"/>
      <c r="AY217" s="12"/>
      <c r="AZ217" s="12">
        <f ca="1"/>
        <v>6.9880941863082954E-2</v>
      </c>
      <c r="BA217" s="12"/>
      <c r="BB217" s="12">
        <f t="shared" ca="1" si="44"/>
        <v>6.9880941863082954E-2</v>
      </c>
      <c r="BC217" s="12"/>
      <c r="BD217" s="38">
        <f ca="1"/>
        <v>9.9414857466887094E-2</v>
      </c>
    </row>
    <row r="218" spans="1:56" x14ac:dyDescent="0.35">
      <c r="A218" s="12">
        <v>0</v>
      </c>
      <c r="B218" s="12">
        <v>0</v>
      </c>
      <c r="C218" s="12">
        <f ca="1">INDEX('Flow probs &amp; rates'!$M$5:$M$5999,UsefulSeries!$E214,0)*(1-INDEX('Flow probs &amp; rates'!$M$5:$M$5999,UsefulSeries!$E214,0))/INDEX('Flow probs &amp; rates'!$F$4:$F$5999,UsefulSeries!$E214,0)</f>
        <v>3.431889339615815</v>
      </c>
      <c r="D218" s="12">
        <f ca="1">-INDEX('Flow probs &amp; rates'!$M$5:$M$5999,UsefulSeries!$E214,0)*(INDEX('Flow probs &amp; rates'!$O$5:$O$5999,UsefulSeries!$E214,0))/INDEX('Flow probs &amp; rates'!$F$4:$F$5999,UsefulSeries!$E214,0)</f>
        <v>-0.48440198235375714</v>
      </c>
      <c r="E218" s="12">
        <v>0</v>
      </c>
      <c r="F218" s="12">
        <v>0</v>
      </c>
      <c r="G218" s="12"/>
      <c r="H218" s="12"/>
      <c r="I218" s="12">
        <f ca="1">INDEX('Flow probs &amp; rates'!$M$5:$M$5999,UsefulSeries!$E214)</f>
        <v>0.20844036369877159</v>
      </c>
      <c r="J218" s="12"/>
      <c r="K218" s="12">
        <f>INDEX('Flow probs &amp; rates'!$F$4:$F$5999,UsefulSeries!$E214)</f>
        <v>4.8076427341438015E-2</v>
      </c>
      <c r="L218" s="12">
        <f>-INDEX('Flow probs &amp; rates'!$F$4:$F$5999,UsefulSeries!$E214)</f>
        <v>-4.8076427341438015E-2</v>
      </c>
      <c r="M218" s="12"/>
      <c r="N218" s="12">
        <f>INDEX('Flow probs &amp; rates'!$E$5:$E$5999,UsefulSeries!$G216)-INDEX('Flow probs &amp; rates'!$E$4:$E$5999,UsefulSeries!$G216)</f>
        <v>6.5962351838033673E-4</v>
      </c>
      <c r="O218" s="12"/>
      <c r="P218" s="12">
        <f ca="1"/>
        <v>0</v>
      </c>
      <c r="Q218" s="12">
        <f ca="1"/>
        <v>0</v>
      </c>
      <c r="R218" s="12">
        <f ca="1"/>
        <v>0.3013663406004698</v>
      </c>
      <c r="S218" s="12">
        <f ca="1"/>
        <v>7.0717983975474394E-2</v>
      </c>
      <c r="T218" s="12">
        <f ca="1"/>
        <v>0</v>
      </c>
      <c r="U218" s="12">
        <f ca="1"/>
        <v>0</v>
      </c>
      <c r="V218" s="12"/>
      <c r="W218" s="12">
        <f ca="1">INDEX(P$10:P$6003,UsefulSeries!$I212)</f>
        <v>0</v>
      </c>
      <c r="X218" s="12">
        <f ca="1">INDEX(Q$10:Q$6003,UsefulSeries!$I212)</f>
        <v>0</v>
      </c>
      <c r="Y218" s="12">
        <f ca="1">INDEX(R$10:R$6003,UsefulSeries!$I212)</f>
        <v>0</v>
      </c>
      <c r="Z218" s="12">
        <f ca="1">INDEX(S$10:S$6003,UsefulSeries!$I212)</f>
        <v>0</v>
      </c>
      <c r="AA218" s="12">
        <f ca="1">INDEX(T$10:T$6003,UsefulSeries!$I212)</f>
        <v>18.042009751437959</v>
      </c>
      <c r="AB218" s="12">
        <f ca="1">INDEX(U$10:U$6003,UsefulSeries!$I212)</f>
        <v>0.34974220266946882</v>
      </c>
      <c r="AC218" s="12">
        <f>INDEX( K$10:K$6003,UsefulSeries!$I212)</f>
        <v>0.33538683884920512</v>
      </c>
      <c r="AD218" s="12">
        <f>INDEX(L$10:L$6003,UsefulSeries!$I212)</f>
        <v>0</v>
      </c>
      <c r="AE218" s="12"/>
      <c r="AF218" s="12"/>
      <c r="AG218" s="12"/>
      <c r="AH218" s="12"/>
      <c r="AI218" s="12"/>
      <c r="AJ218" s="12"/>
      <c r="AK218" s="12"/>
      <c r="AL218" s="12"/>
      <c r="AM218" s="12"/>
      <c r="AN218" s="12">
        <f t="shared" ca="1" si="36"/>
        <v>0</v>
      </c>
      <c r="AO218" s="12">
        <f t="shared" ca="1" si="37"/>
        <v>0</v>
      </c>
      <c r="AP218" s="12">
        <f t="shared" ca="1" si="38"/>
        <v>0</v>
      </c>
      <c r="AQ218" s="12">
        <f t="shared" ca="1" si="39"/>
        <v>0</v>
      </c>
      <c r="AR218" s="12">
        <f t="shared" ca="1" si="40"/>
        <v>18.042009751437959</v>
      </c>
      <c r="AS218" s="12">
        <f t="shared" ca="1" si="41"/>
        <v>0.34974220266946882</v>
      </c>
      <c r="AT218" s="12">
        <f t="shared" si="42"/>
        <v>0.33538683884920512</v>
      </c>
      <c r="AU218" s="12">
        <f t="shared" si="43"/>
        <v>0</v>
      </c>
      <c r="AV218" s="12"/>
      <c r="AW218" s="12">
        <f ca="1">INDEX(I$10:I$6003,UsefulSeries!$I212)</f>
        <v>1.895669042561763E-2</v>
      </c>
      <c r="AX218" s="12"/>
      <c r="AY218" s="12"/>
      <c r="AZ218" s="12">
        <f ca="1"/>
        <v>0.34974220266946876</v>
      </c>
      <c r="BA218" s="12"/>
      <c r="BB218" s="12">
        <f t="shared" ca="1" si="44"/>
        <v>0.34974220266946876</v>
      </c>
      <c r="BC218" s="12"/>
      <c r="BD218" s="38">
        <f ca="1"/>
        <v>1.8300326119716048E-2</v>
      </c>
    </row>
    <row r="219" spans="1:56" x14ac:dyDescent="0.35">
      <c r="A219" s="12">
        <v>0</v>
      </c>
      <c r="B219" s="12">
        <v>0</v>
      </c>
      <c r="C219" s="12">
        <f ca="1">-INDEX('Flow probs &amp; rates'!$M$5:$M$5999,UsefulSeries!$E214,0)*(INDEX('Flow probs &amp; rates'!$O$5:$O$5999,UsefulSeries!$E214,0))/INDEX('Flow probs &amp; rates'!$F$4:$F$5999,UsefulSeries!$E214,0)</f>
        <v>-0.48440198235375714</v>
      </c>
      <c r="D219" s="12">
        <f ca="1">INDEX('Flow probs &amp; rates'!$O$5:$O$5999,UsefulSeries!$E214,0)*(1-INDEX('Flow probs &amp; rates'!$O$5:$O$5999,UsefulSeries!$E214,0))/INDEX('Flow probs &amp; rates'!$F$4:$F$5999,UsefulSeries!$E214,0)</f>
        <v>2.0642903628614913</v>
      </c>
      <c r="E219" s="12">
        <v>0</v>
      </c>
      <c r="F219" s="12">
        <v>0</v>
      </c>
      <c r="G219" s="12"/>
      <c r="H219" s="12"/>
      <c r="I219" s="12">
        <f ca="1">INDEX('Flow probs &amp; rates'!$O$5:$O$5999,UsefulSeries!$E214)</f>
        <v>0.11172652117578412</v>
      </c>
      <c r="J219" s="12"/>
      <c r="K219" s="12"/>
      <c r="L219" s="12">
        <f>-INDEX('Flow probs &amp; rates'!$F$4:$F$5999,UsefulSeries!$E214)</f>
        <v>-4.8076427341438015E-2</v>
      </c>
      <c r="M219" s="12"/>
      <c r="N219" s="12">
        <f>INDEX('Flow probs &amp; rates'!$F$5:$F$5999,UsefulSeries!$G216)-INDEX('Flow probs &amp; rates'!$F$4:$F$5999,UsefulSeries!$G216)</f>
        <v>-3.3441824918769777E-4</v>
      </c>
      <c r="O219" s="12"/>
      <c r="P219" s="12">
        <f ca="1"/>
        <v>0</v>
      </c>
      <c r="Q219" s="12">
        <f ca="1"/>
        <v>0</v>
      </c>
      <c r="R219" s="12">
        <f ca="1"/>
        <v>7.071798397547438E-2</v>
      </c>
      <c r="S219" s="12">
        <f ca="1"/>
        <v>0.50102250644241231</v>
      </c>
      <c r="T219" s="12">
        <f ca="1"/>
        <v>0</v>
      </c>
      <c r="U219" s="12">
        <f ca="1"/>
        <v>0</v>
      </c>
      <c r="V219" s="12"/>
      <c r="W219" s="12">
        <f ca="1">INDEX(P$11:P$6003,UsefulSeries!$I212)</f>
        <v>0</v>
      </c>
      <c r="X219" s="12">
        <f ca="1">INDEX(Q$11:Q$6003,UsefulSeries!$I212)</f>
        <v>0</v>
      </c>
      <c r="Y219" s="12">
        <f ca="1">INDEX(R$11:R$6003,UsefulSeries!$I212)</f>
        <v>0</v>
      </c>
      <c r="Z219" s="12">
        <f ca="1">INDEX(S$11:S$6003,UsefulSeries!$I212)</f>
        <v>0</v>
      </c>
      <c r="AA219" s="12">
        <f ca="1">INDEX(T$11:T$6003,UsefulSeries!$I212)</f>
        <v>0.34974220266946882</v>
      </c>
      <c r="AB219" s="12">
        <f ca="1">INDEX(U$11:U$6003,UsefulSeries!$I212)</f>
        <v>15.5332657422857</v>
      </c>
      <c r="AC219" s="12">
        <f>INDEX( K$11:K$6003,UsefulSeries!$I212)</f>
        <v>0</v>
      </c>
      <c r="AD219" s="12">
        <f>INDEX(L$11:L$6003,UsefulSeries!$I212)</f>
        <v>0.33538683884920512</v>
      </c>
      <c r="AE219" s="12"/>
      <c r="AF219" s="12"/>
      <c r="AG219" s="12"/>
      <c r="AH219" s="12"/>
      <c r="AI219" s="12"/>
      <c r="AJ219" s="12"/>
      <c r="AK219" s="12"/>
      <c r="AL219" s="12"/>
      <c r="AM219" s="12"/>
      <c r="AN219" s="12">
        <f t="shared" ca="1" si="36"/>
        <v>0</v>
      </c>
      <c r="AO219" s="12">
        <f t="shared" ca="1" si="37"/>
        <v>0</v>
      </c>
      <c r="AP219" s="12">
        <f t="shared" ca="1" si="38"/>
        <v>0</v>
      </c>
      <c r="AQ219" s="12">
        <f t="shared" ca="1" si="39"/>
        <v>0</v>
      </c>
      <c r="AR219" s="12">
        <f t="shared" ca="1" si="40"/>
        <v>0.34974220266946882</v>
      </c>
      <c r="AS219" s="12">
        <f t="shared" ca="1" si="41"/>
        <v>15.5332657422857</v>
      </c>
      <c r="AT219" s="12">
        <f t="shared" si="42"/>
        <v>0</v>
      </c>
      <c r="AU219" s="12">
        <f t="shared" si="43"/>
        <v>0.33538683884920512</v>
      </c>
      <c r="AV219" s="12"/>
      <c r="AW219" s="12">
        <f ca="1">INDEX(I$11:I$6003,UsefulSeries!$I212)</f>
        <v>2.20888674472778E-2</v>
      </c>
      <c r="AX219" s="12"/>
      <c r="AY219" s="12"/>
      <c r="AZ219" s="12">
        <f ca="1"/>
        <v>0.34974220266946876</v>
      </c>
      <c r="BA219" s="12"/>
      <c r="BB219" s="12">
        <f t="shared" ca="1" si="44"/>
        <v>0.34974220266946876</v>
      </c>
      <c r="BC219" s="12"/>
      <c r="BD219" s="38">
        <f ca="1"/>
        <v>2.0904287452209298E-2</v>
      </c>
    </row>
    <row r="220" spans="1:56" x14ac:dyDescent="0.35">
      <c r="A220" s="12">
        <v>0</v>
      </c>
      <c r="B220" s="12">
        <v>0</v>
      </c>
      <c r="C220" s="12">
        <v>0</v>
      </c>
      <c r="D220" s="12">
        <v>0</v>
      </c>
      <c r="E220" s="12">
        <f ca="1">INDEX('Flow probs &amp; rates'!$P$5:$P$5999,UsefulSeries!$E214,0)*(1-INDEX('Flow probs &amp; rates'!$P$5:$P$5999,UsefulSeries!$E214,0))/INDEX('Flow probs &amp; rates'!$G$4:$G$5999,UsefulSeries!$E214,0)</f>
        <v>5.9511449562036869E-2</v>
      </c>
      <c r="F220" s="12">
        <f ca="1">-INDEX('Flow probs &amp; rates'!$P$5:$P$5999,UsefulSeries!$E214,0)*(INDEX('Flow probs &amp; rates'!$Q$5:$Q$5999,UsefulSeries!$E214,0))/INDEX('Flow probs &amp; rates'!$G$4:$G$5999,UsefulSeries!$E214,0)</f>
        <v>-1.2063974761285345E-3</v>
      </c>
      <c r="G220" s="12"/>
      <c r="H220" s="12"/>
      <c r="I220" s="12">
        <f ca="1">INDEX('Flow probs &amp; rates'!$P$5:$P$5999,UsefulSeries!$E214)</f>
        <v>2.0537532802065519E-2</v>
      </c>
      <c r="J220" s="12"/>
      <c r="K220" s="12">
        <f>INDEX('Flow probs &amp; rates'!$G$4:$G$5999,UsefulSeries!$E214)</f>
        <v>0.33801466266588298</v>
      </c>
      <c r="L220" s="12"/>
      <c r="M220" s="12"/>
      <c r="N220" s="12">
        <f>INDEX('Flow probs &amp; rates'!$E$5:$E$5999,UsefulSeries!$G218)-INDEX('Flow probs &amp; rates'!$E$4:$E$5999,UsefulSeries!$G218)</f>
        <v>-1.3087521064187868E-3</v>
      </c>
      <c r="O220" s="12"/>
      <c r="P220" s="12">
        <f ca="1"/>
        <v>0</v>
      </c>
      <c r="Q220" s="12">
        <f ca="1"/>
        <v>0</v>
      </c>
      <c r="R220" s="12">
        <f ca="1"/>
        <v>0</v>
      </c>
      <c r="S220" s="12">
        <f ca="1"/>
        <v>0</v>
      </c>
      <c r="T220" s="12">
        <f ca="1"/>
        <v>16.81062975521488</v>
      </c>
      <c r="U220" s="12">
        <f ca="1"/>
        <v>0.35224276571788199</v>
      </c>
      <c r="V220" s="12"/>
      <c r="W220" s="12"/>
      <c r="X220" s="12"/>
      <c r="Y220" s="12"/>
      <c r="Z220" s="12"/>
      <c r="AA220" s="12"/>
      <c r="AB220" s="12"/>
      <c r="AC220" s="12"/>
      <c r="AD220" s="12"/>
      <c r="AE220" s="12">
        <f t="array" ref="AE220:AJ221">TRANSPOSE(AC214:AD219)</f>
        <v>-0.61566694739906636</v>
      </c>
      <c r="AF220" s="12">
        <v>-0.61566694739906636</v>
      </c>
      <c r="AG220" s="12">
        <v>4.8946213751728584E-2</v>
      </c>
      <c r="AH220" s="12">
        <v>0</v>
      </c>
      <c r="AI220" s="12">
        <v>0.33538683884920512</v>
      </c>
      <c r="AJ220" s="12">
        <v>0</v>
      </c>
      <c r="AK220" s="12"/>
      <c r="AL220" s="12"/>
      <c r="AM220" s="12"/>
      <c r="AN220" s="12">
        <f t="shared" si="36"/>
        <v>-0.61566694739906636</v>
      </c>
      <c r="AO220" s="12">
        <f t="shared" si="37"/>
        <v>-0.61566694739906636</v>
      </c>
      <c r="AP220" s="12">
        <f t="shared" si="38"/>
        <v>4.8946213751728584E-2</v>
      </c>
      <c r="AQ220" s="12">
        <f t="shared" si="39"/>
        <v>0</v>
      </c>
      <c r="AR220" s="12">
        <f t="shared" si="40"/>
        <v>0.33538683884920512</v>
      </c>
      <c r="AS220" s="12">
        <f t="shared" si="41"/>
        <v>0</v>
      </c>
      <c r="AT220" s="12">
        <f t="shared" si="42"/>
        <v>0</v>
      </c>
      <c r="AU220" s="12">
        <f t="shared" si="43"/>
        <v>0</v>
      </c>
      <c r="AV220" s="12"/>
      <c r="AW220" s="12"/>
      <c r="AX220" s="12">
        <f>INDEX($N$6:$N$6003,UsefulSeries!$K212)</f>
        <v>-7.4146571826139152E-4</v>
      </c>
      <c r="AY220" s="12"/>
      <c r="AZ220" s="12"/>
      <c r="BA220" s="12"/>
      <c r="BB220" s="12">
        <f t="shared" si="44"/>
        <v>-7.4146571826139152E-4</v>
      </c>
      <c r="BC220" s="12"/>
      <c r="BD220" s="38">
        <f ca="1"/>
        <v>3.6544155597579259E-2</v>
      </c>
    </row>
    <row r="221" spans="1:56" x14ac:dyDescent="0.35">
      <c r="A221" s="12">
        <v>0</v>
      </c>
      <c r="B221" s="12">
        <v>0</v>
      </c>
      <c r="C221" s="12">
        <v>0</v>
      </c>
      <c r="D221" s="12">
        <v>0</v>
      </c>
      <c r="E221" s="12">
        <f ca="1">-INDEX('Flow probs &amp; rates'!$P$5:$P$5999,UsefulSeries!$E214,0)*(INDEX('Flow probs &amp; rates'!$Q$5:$Q$5999,UsefulSeries!$E214,0))/INDEX('Flow probs &amp; rates'!$G$4:$G$5999,UsefulSeries!$E214,0)</f>
        <v>-1.2063974761285345E-3</v>
      </c>
      <c r="F221" s="12">
        <f ca="1">INDEX('Flow probs &amp; rates'!$Q$5:$Q$5999,UsefulSeries!$E214,0)*(1-INDEX('Flow probs &amp; rates'!$Q$5:$Q$5999,UsefulSeries!$E214,0))/INDEX('Flow probs &amp; rates'!$G$4:$G$5999,UsefulSeries!$E214,0)</f>
        <v>5.7574784445865258E-2</v>
      </c>
      <c r="G221" s="12"/>
      <c r="H221" s="12"/>
      <c r="I221" s="12">
        <f ca="1">INDEX('Flow probs &amp; rates'!$Q$5:$Q$5999,UsefulSeries!$E214)</f>
        <v>1.985535652527589E-2</v>
      </c>
      <c r="J221" s="12"/>
      <c r="K221" s="12"/>
      <c r="L221" s="12">
        <f>INDEX('Flow probs &amp; rates'!$G$4:$G$5999,UsefulSeries!$E214)</f>
        <v>0.33801466266588298</v>
      </c>
      <c r="M221" s="12"/>
      <c r="N221" s="12">
        <f>INDEX('Flow probs &amp; rates'!$F$5:$F$5999,UsefulSeries!$G218)-INDEX('Flow probs &amp; rates'!$F$4:$F$5999,UsefulSeries!$G218)</f>
        <v>6.3091419853975386E-4</v>
      </c>
      <c r="O221" s="12"/>
      <c r="P221" s="12">
        <f ca="1"/>
        <v>0</v>
      </c>
      <c r="Q221" s="12">
        <f ca="1"/>
        <v>0</v>
      </c>
      <c r="R221" s="12">
        <f ca="1"/>
        <v>0</v>
      </c>
      <c r="S221" s="12">
        <f ca="1"/>
        <v>0</v>
      </c>
      <c r="T221" s="12">
        <f ca="1"/>
        <v>0.35224276571788204</v>
      </c>
      <c r="U221" s="12">
        <f ca="1"/>
        <v>17.376095358623477</v>
      </c>
      <c r="V221" s="12"/>
      <c r="W221" s="12"/>
      <c r="X221" s="12"/>
      <c r="Y221" s="12"/>
      <c r="Z221" s="12"/>
      <c r="AA221" s="12"/>
      <c r="AB221" s="12"/>
      <c r="AC221" s="12"/>
      <c r="AD221" s="12"/>
      <c r="AE221" s="12">
        <v>0.61566694739906636</v>
      </c>
      <c r="AF221" s="12">
        <v>0</v>
      </c>
      <c r="AG221" s="12">
        <v>-4.8946213751728584E-2</v>
      </c>
      <c r="AH221" s="12">
        <v>-4.8946213751728584E-2</v>
      </c>
      <c r="AI221" s="12">
        <v>0</v>
      </c>
      <c r="AJ221" s="12">
        <v>0.33538683884920512</v>
      </c>
      <c r="AK221" s="12"/>
      <c r="AL221" s="12"/>
      <c r="AM221" s="12"/>
      <c r="AN221" s="12">
        <f t="shared" si="36"/>
        <v>0.61566694739906636</v>
      </c>
      <c r="AO221" s="12">
        <f t="shared" si="37"/>
        <v>0</v>
      </c>
      <c r="AP221" s="12">
        <f t="shared" si="38"/>
        <v>-4.8946213751728584E-2</v>
      </c>
      <c r="AQ221" s="12">
        <f t="shared" si="39"/>
        <v>-4.8946213751728584E-2</v>
      </c>
      <c r="AR221" s="12">
        <f t="shared" si="40"/>
        <v>0</v>
      </c>
      <c r="AS221" s="12">
        <f t="shared" si="41"/>
        <v>0.33538683884920512</v>
      </c>
      <c r="AT221" s="12">
        <f t="shared" si="42"/>
        <v>0</v>
      </c>
      <c r="AU221" s="12">
        <f t="shared" si="43"/>
        <v>0</v>
      </c>
      <c r="AV221" s="12"/>
      <c r="AW221" s="12"/>
      <c r="AX221" s="12">
        <f>INDEX('Margin error adjustment'!N$7:N$6003,UsefulSeries!$K212)</f>
        <v>1.6711792239652995E-3</v>
      </c>
      <c r="AY221" s="12"/>
      <c r="AZ221" s="12"/>
      <c r="BA221" s="12"/>
      <c r="BB221" s="12">
        <f t="shared" si="44"/>
        <v>1.6711792239652995E-3</v>
      </c>
      <c r="BC221" s="12"/>
      <c r="BD221" s="38">
        <f ca="1"/>
        <v>5.554766018373955E-2</v>
      </c>
    </row>
    <row r="222" spans="1:56" x14ac:dyDescent="0.35">
      <c r="A222" s="12">
        <f ca="1">INDEX('Flow probs &amp; rates'!$K$5:$K$5999,UsefulSeries!$E220,0)*(1-INDEX('Flow probs &amp; rates'!$K$5:$K$5999,UsefulSeries!$E220,0))/INDEX('Flow probs &amp; rates'!$E$4:$E$5999,UsefulSeries!$E220,0)</f>
        <v>2.3947521176495883E-2</v>
      </c>
      <c r="B222" s="12">
        <f ca="1">-INDEX('Flow probs &amp; rates'!$K$5:$K$5999,UsefulSeries!$E220,0)*(INDEX('Flow probs &amp; rates'!$L$5:$L$5999,UsefulSeries!$E220,0))/INDEX('Flow probs &amp; rates'!$E$4:$E$5999,UsefulSeries!$E220,0)</f>
        <v>-2.8997709452360223E-4</v>
      </c>
      <c r="C222" s="12">
        <v>0</v>
      </c>
      <c r="D222" s="12">
        <v>0</v>
      </c>
      <c r="E222" s="12">
        <v>0</v>
      </c>
      <c r="F222" s="12">
        <v>0</v>
      </c>
      <c r="G222" s="12"/>
      <c r="H222" s="12"/>
      <c r="I222" s="12">
        <f ca="1">INDEX('Flow probs &amp; rates'!$K$5:$K$5999,UsefulSeries!$E220)</f>
        <v>1.4938367957382577E-2</v>
      </c>
      <c r="J222" s="12"/>
      <c r="K222" s="12">
        <f>-INDEX('Flow probs &amp; rates'!$E$4:$E$5999,UsefulSeries!$E220)</f>
        <v>-0.61447750736703277</v>
      </c>
      <c r="L222" s="12">
        <f>INDEX('Flow probs &amp; rates'!$E$4:$E$5999,UsefulSeries!$E220)</f>
        <v>0.61447750736703277</v>
      </c>
      <c r="M222" s="12"/>
      <c r="N222" s="12">
        <f>INDEX('Flow probs &amp; rates'!$E$5:$E$5999,UsefulSeries!$G220)-INDEX('Flow probs &amp; rates'!$E$4:$E$5999,UsefulSeries!$G220)</f>
        <v>-6.6076921119817555E-5</v>
      </c>
      <c r="O222" s="12"/>
      <c r="P222" s="12">
        <f t="array" aca="1" ref="P222:U227" ca="1">MINVERSE(A222:F227)</f>
        <v>41.765621433525631</v>
      </c>
      <c r="Q222" s="12">
        <f ca="1"/>
        <v>0.63144204257305137</v>
      </c>
      <c r="R222" s="12">
        <f ca="1"/>
        <v>0</v>
      </c>
      <c r="S222" s="12">
        <f ca="1"/>
        <v>0</v>
      </c>
      <c r="T222" s="12">
        <f ca="1"/>
        <v>0</v>
      </c>
      <c r="U222" s="12">
        <f ca="1"/>
        <v>0</v>
      </c>
      <c r="V222" s="12"/>
      <c r="W222" s="12">
        <f ca="1">INDEX(P$6:P$6003,UsefulSeries!$I220)</f>
        <v>39.855804010704524</v>
      </c>
      <c r="X222" s="12">
        <f ca="1">INDEX(Q$6:Q$6003,UsefulSeries!$I220)</f>
        <v>0.63198709036667322</v>
      </c>
      <c r="Y222" s="12">
        <f ca="1">INDEX(R$6:R$6003,UsefulSeries!$I220)</f>
        <v>0</v>
      </c>
      <c r="Z222" s="12">
        <f ca="1">INDEX(S$6:S$6003,UsefulSeries!$I220)</f>
        <v>0</v>
      </c>
      <c r="AA222" s="12">
        <f ca="1">INDEX(T$6:T$6003,UsefulSeries!$I220)</f>
        <v>0</v>
      </c>
      <c r="AB222" s="12">
        <f ca="1">INDEX(U$6:U$6003,UsefulSeries!$I220)</f>
        <v>0</v>
      </c>
      <c r="AC222" s="12">
        <f>INDEX( K$6:K$6003,UsefulSeries!$I220)</f>
        <v>-0.61492548168080496</v>
      </c>
      <c r="AD222" s="12">
        <f>INDEX(L$6:L$6003,UsefulSeries!$I220)</f>
        <v>0.61492548168080496</v>
      </c>
      <c r="AE222" s="12"/>
      <c r="AF222" s="12"/>
      <c r="AG222" s="12"/>
      <c r="AH222" s="12"/>
      <c r="AI222" s="12"/>
      <c r="AJ222" s="12"/>
      <c r="AK222" s="12"/>
      <c r="AL222" s="12"/>
      <c r="AM222" s="12"/>
      <c r="AN222" s="12">
        <f t="shared" ca="1" si="36"/>
        <v>39.855804010704524</v>
      </c>
      <c r="AO222" s="12">
        <f t="shared" ca="1" si="37"/>
        <v>0.63198709036667322</v>
      </c>
      <c r="AP222" s="12">
        <f t="shared" ca="1" si="38"/>
        <v>0</v>
      </c>
      <c r="AQ222" s="12">
        <f t="shared" ca="1" si="39"/>
        <v>0</v>
      </c>
      <c r="AR222" s="12">
        <f t="shared" ca="1" si="40"/>
        <v>0</v>
      </c>
      <c r="AS222" s="12">
        <f t="shared" ca="1" si="41"/>
        <v>0</v>
      </c>
      <c r="AT222" s="12">
        <f t="shared" si="42"/>
        <v>-0.61492548168080496</v>
      </c>
      <c r="AU222" s="12">
        <f t="shared" si="43"/>
        <v>0.61492548168080496</v>
      </c>
      <c r="AV222" s="12"/>
      <c r="AW222" s="12">
        <f ca="1">INDEX(I$6:I$6003,UsefulSeries!$I220)</f>
        <v>1.5677349374990615E-2</v>
      </c>
      <c r="AX222" s="12"/>
      <c r="AY222" s="12"/>
      <c r="AZ222" s="12">
        <f t="array" aca="1" ref="AZ222:AZ227" ca="1">MMULT(W222:AB227,AW222:AW227)</f>
        <v>0.63198709036667311</v>
      </c>
      <c r="BA222" s="12"/>
      <c r="BB222" s="12">
        <f t="shared" ca="1" si="44"/>
        <v>0.63198709036667311</v>
      </c>
      <c r="BC222" s="12"/>
      <c r="BD222" s="38">
        <f t="array" aca="1" ref="BD222:BD229" ca="1">MMULT(MINVERSE(AN222:AU229),BB222:BB229)</f>
        <v>1.5714206565872083E-2</v>
      </c>
    </row>
    <row r="223" spans="1:56" x14ac:dyDescent="0.35">
      <c r="A223" s="12">
        <f ca="1">-INDEX('Flow probs &amp; rates'!$K$5:$K$5999,UsefulSeries!$E220,0)*(INDEX('Flow probs &amp; rates'!$L$5:$L$5999,UsefulSeries!$E220,0))/INDEX('Flow probs &amp; rates'!$E$4:$E$5999,UsefulSeries!$E220,0)</f>
        <v>-2.8997709452360223E-4</v>
      </c>
      <c r="B223" s="12">
        <f ca="1">INDEX('Flow probs &amp; rates'!$L$5:$L$5999,UsefulSeries!$E220,0)*(1-INDEX('Flow probs &amp; rates'!$L$5:$L$5999,UsefulSeries!$E220,0))/INDEX('Flow probs &amp; rates'!$E$4:$E$5999,UsefulSeries!$E220,0)</f>
        <v>1.9180024036592913E-2</v>
      </c>
      <c r="C223" s="12">
        <v>0</v>
      </c>
      <c r="D223" s="12">
        <v>0</v>
      </c>
      <c r="E223" s="12">
        <v>0</v>
      </c>
      <c r="F223" s="12">
        <v>0</v>
      </c>
      <c r="G223" s="12"/>
      <c r="H223" s="12"/>
      <c r="I223" s="12">
        <f ca="1">INDEX('Flow probs &amp; rates'!$L$5:$L$5999,UsefulSeries!$E220)</f>
        <v>1.1927969825401067E-2</v>
      </c>
      <c r="J223" s="12"/>
      <c r="K223" s="12">
        <f>-INDEX('Flow probs &amp; rates'!$E$4:$E$5999,UsefulSeries!$E220)</f>
        <v>-0.61447750736703277</v>
      </c>
      <c r="L223" s="12"/>
      <c r="M223" s="12"/>
      <c r="N223" s="12">
        <f>INDEX('Flow probs &amp; rates'!$F$5:$F$5999,UsefulSeries!$G220)-INDEX('Flow probs &amp; rates'!$F$4:$F$5999,UsefulSeries!$G220)</f>
        <v>-1.6075223517032187E-3</v>
      </c>
      <c r="O223" s="12"/>
      <c r="P223" s="12">
        <f ca="1"/>
        <v>0.63144204257305125</v>
      </c>
      <c r="Q223" s="12">
        <f ca="1"/>
        <v>52.147124624069825</v>
      </c>
      <c r="R223" s="12">
        <f ca="1"/>
        <v>0</v>
      </c>
      <c r="S223" s="12">
        <f ca="1"/>
        <v>0</v>
      </c>
      <c r="T223" s="12">
        <f ca="1"/>
        <v>0</v>
      </c>
      <c r="U223" s="12">
        <f ca="1"/>
        <v>0</v>
      </c>
      <c r="V223" s="12"/>
      <c r="W223" s="12">
        <f ca="1">INDEX(P$7:P$6003,UsefulSeries!$I220)</f>
        <v>0.63198709036667322</v>
      </c>
      <c r="X223" s="12">
        <f ca="1">INDEX(Q$7:Q$6003,UsefulSeries!$I220)</f>
        <v>54.956817438640819</v>
      </c>
      <c r="Y223" s="12">
        <f ca="1">INDEX(R$7:R$6003,UsefulSeries!$I220)</f>
        <v>0</v>
      </c>
      <c r="Z223" s="12">
        <f ca="1">INDEX(S$7:S$6003,UsefulSeries!$I220)</f>
        <v>0</v>
      </c>
      <c r="AA223" s="12">
        <f ca="1">INDEX(T$7:T$6003,UsefulSeries!$I220)</f>
        <v>0</v>
      </c>
      <c r="AB223" s="12">
        <f ca="1">INDEX(U$7:U$6003,UsefulSeries!$I220)</f>
        <v>0</v>
      </c>
      <c r="AC223" s="12">
        <f>INDEX( K$7:K$6003,UsefulSeries!$I220,1)</f>
        <v>-0.61492548168080496</v>
      </c>
      <c r="AD223" s="12">
        <f>INDEX(L$7:L$6003,UsefulSeries!$I220,1)</f>
        <v>0</v>
      </c>
      <c r="AE223" s="12"/>
      <c r="AF223" s="12"/>
      <c r="AG223" s="12"/>
      <c r="AH223" s="12"/>
      <c r="AI223" s="12"/>
      <c r="AJ223" s="12"/>
      <c r="AK223" s="12"/>
      <c r="AL223" s="12"/>
      <c r="AM223" s="12"/>
      <c r="AN223" s="12">
        <f t="shared" ref="AN223:AN286" ca="1" si="45">W223+AE223</f>
        <v>0.63198709036667322</v>
      </c>
      <c r="AO223" s="12">
        <f t="shared" ref="AO223:AO286" ca="1" si="46">X223+AF223</f>
        <v>54.956817438640819</v>
      </c>
      <c r="AP223" s="12">
        <f t="shared" ref="AP223:AP286" ca="1" si="47">Y223+AG223</f>
        <v>0</v>
      </c>
      <c r="AQ223" s="12">
        <f t="shared" ref="AQ223:AQ286" ca="1" si="48">Z223+AH223</f>
        <v>0</v>
      </c>
      <c r="AR223" s="12">
        <f t="shared" ref="AR223:AR286" ca="1" si="49">AA223+AI223</f>
        <v>0</v>
      </c>
      <c r="AS223" s="12">
        <f t="shared" ref="AS223:AS286" ca="1" si="50">AB223+AJ223</f>
        <v>0</v>
      </c>
      <c r="AT223" s="12">
        <f t="shared" ref="AT223:AT286" si="51">AC223+AK223</f>
        <v>-0.61492548168080496</v>
      </c>
      <c r="AU223" s="12">
        <f t="shared" ref="AU223:AU286" si="52">AD223+AL223</f>
        <v>0</v>
      </c>
      <c r="AV223" s="12"/>
      <c r="AW223" s="12">
        <f ca="1">INDEX(I$7:I$6003,UsefulSeries!$I220)</f>
        <v>1.1319418353238181E-2</v>
      </c>
      <c r="AX223" s="12"/>
      <c r="AY223" s="12"/>
      <c r="AZ223" s="12">
        <f ca="1"/>
        <v>0.63198709036667311</v>
      </c>
      <c r="BA223" s="12"/>
      <c r="BB223" s="12">
        <f t="shared" ca="1" si="44"/>
        <v>0.63198709036667311</v>
      </c>
      <c r="BC223" s="12"/>
      <c r="BD223" s="38">
        <f ca="1"/>
        <v>1.1400813438768295E-2</v>
      </c>
    </row>
    <row r="224" spans="1:56" x14ac:dyDescent="0.35">
      <c r="A224" s="12">
        <v>0</v>
      </c>
      <c r="B224" s="12">
        <v>0</v>
      </c>
      <c r="C224" s="12">
        <f ca="1">INDEX('Flow probs &amp; rates'!$M$5:$M$5999,UsefulSeries!$E220,0)*(1-INDEX('Flow probs &amp; rates'!$M$5:$M$5999,UsefulSeries!$E220,0))/INDEX('Flow probs &amp; rates'!$F$4:$F$5999,UsefulSeries!$E220,0)</f>
        <v>3.5632028615147706</v>
      </c>
      <c r="D224" s="12">
        <f ca="1">-INDEX('Flow probs &amp; rates'!$M$5:$M$5999,UsefulSeries!$E220,0)*(INDEX('Flow probs &amp; rates'!$O$5:$O$5999,UsefulSeries!$E220,0))/INDEX('Flow probs &amp; rates'!$F$4:$F$5999,UsefulSeries!$E220,0)</f>
        <v>-0.45620534954517461</v>
      </c>
      <c r="E224" s="12">
        <v>0</v>
      </c>
      <c r="F224" s="12">
        <v>0</v>
      </c>
      <c r="G224" s="12"/>
      <c r="H224" s="12"/>
      <c r="I224" s="12">
        <f ca="1">INDEX('Flow probs &amp; rates'!$M$5:$M$5999,UsefulSeries!$E220)</f>
        <v>0.21464153722440815</v>
      </c>
      <c r="J224" s="12"/>
      <c r="K224" s="12">
        <f>INDEX('Flow probs &amp; rates'!$F$4:$F$5999,UsefulSeries!$E220)</f>
        <v>4.730871473612628E-2</v>
      </c>
      <c r="L224" s="12">
        <f>-INDEX('Flow probs &amp; rates'!$F$4:$F$5999,UsefulSeries!$E220)</f>
        <v>-4.730871473612628E-2</v>
      </c>
      <c r="M224" s="12"/>
      <c r="N224" s="12">
        <f>INDEX('Flow probs &amp; rates'!$E$5:$E$5999,UsefulSeries!$G222)-INDEX('Flow probs &amp; rates'!$E$4:$E$5999,UsefulSeries!$G222)</f>
        <v>-5.8111945932859399E-4</v>
      </c>
      <c r="O224" s="12"/>
      <c r="P224" s="12">
        <f ca="1"/>
        <v>0</v>
      </c>
      <c r="Q224" s="12">
        <f ca="1"/>
        <v>0</v>
      </c>
      <c r="R224" s="12">
        <f ca="1"/>
        <v>0.28949127957202042</v>
      </c>
      <c r="S224" s="12">
        <f ca="1"/>
        <v>6.9083266529023399E-2</v>
      </c>
      <c r="T224" s="12">
        <f ca="1"/>
        <v>0</v>
      </c>
      <c r="U224" s="12">
        <f ca="1"/>
        <v>0</v>
      </c>
      <c r="V224" s="12"/>
      <c r="W224" s="12">
        <f ca="1">INDEX(P$8:P$6003,UsefulSeries!$I220)</f>
        <v>0</v>
      </c>
      <c r="X224" s="12">
        <f ca="1">INDEX(Q$8:Q$6003,UsefulSeries!$I220)</f>
        <v>0</v>
      </c>
      <c r="Y224" s="12">
        <f ca="1">INDEX(R$8:R$6003,UsefulSeries!$I220)</f>
        <v>0.32248237251875012</v>
      </c>
      <c r="Z224" s="12">
        <f ca="1">INDEX(S$8:S$6003,UsefulSeries!$I220)</f>
        <v>7.2061945231403454E-2</v>
      </c>
      <c r="AA224" s="12">
        <f ca="1">INDEX(T$8:T$6003,UsefulSeries!$I220)</f>
        <v>0</v>
      </c>
      <c r="AB224" s="12">
        <f ca="1">INDEX(U$8:U$6003,UsefulSeries!$I220)</f>
        <v>0</v>
      </c>
      <c r="AC224" s="12">
        <f>INDEX( K$8:K$6003,UsefulSeries!$I220)</f>
        <v>5.0617392975693884E-2</v>
      </c>
      <c r="AD224" s="12">
        <f>INDEX(L$8:L$6003,UsefulSeries!$I220)</f>
        <v>-5.0617392975693884E-2</v>
      </c>
      <c r="AE224" s="12"/>
      <c r="AF224" s="12"/>
      <c r="AG224" s="12"/>
      <c r="AH224" s="12"/>
      <c r="AI224" s="12"/>
      <c r="AJ224" s="12"/>
      <c r="AK224" s="12"/>
      <c r="AL224" s="12"/>
      <c r="AM224" s="12"/>
      <c r="AN224" s="12">
        <f t="shared" ca="1" si="45"/>
        <v>0</v>
      </c>
      <c r="AO224" s="12">
        <f t="shared" ca="1" si="46"/>
        <v>0</v>
      </c>
      <c r="AP224" s="12">
        <f t="shared" ca="1" si="47"/>
        <v>0.32248237251875012</v>
      </c>
      <c r="AQ224" s="12">
        <f t="shared" ca="1" si="48"/>
        <v>7.2061945231403454E-2</v>
      </c>
      <c r="AR224" s="12">
        <f t="shared" ca="1" si="49"/>
        <v>0</v>
      </c>
      <c r="AS224" s="12">
        <f t="shared" ca="1" si="50"/>
        <v>0</v>
      </c>
      <c r="AT224" s="12">
        <f t="shared" si="51"/>
        <v>5.0617392975693884E-2</v>
      </c>
      <c r="AU224" s="12">
        <f t="shared" si="52"/>
        <v>-5.0617392975693884E-2</v>
      </c>
      <c r="AV224" s="12"/>
      <c r="AW224" s="12">
        <f ca="1">INDEX(I$8:I$6003,UsefulSeries!$I220)</f>
        <v>0.20212964862332333</v>
      </c>
      <c r="AX224" s="12"/>
      <c r="AY224" s="12"/>
      <c r="AZ224" s="12">
        <f ca="1"/>
        <v>7.2061945231403426E-2</v>
      </c>
      <c r="BA224" s="12"/>
      <c r="BB224" s="12">
        <f t="shared" ca="1" si="44"/>
        <v>7.2061945231403426E-2</v>
      </c>
      <c r="BC224" s="12"/>
      <c r="BD224" s="38">
        <f ca="1"/>
        <v>0.20163751766610638</v>
      </c>
    </row>
    <row r="225" spans="1:56" x14ac:dyDescent="0.35">
      <c r="A225" s="12">
        <v>0</v>
      </c>
      <c r="B225" s="12">
        <v>0</v>
      </c>
      <c r="C225" s="12">
        <f ca="1">-INDEX('Flow probs &amp; rates'!$M$5:$M$5999,UsefulSeries!$E220,0)*(INDEX('Flow probs &amp; rates'!$O$5:$O$5999,UsefulSeries!$E220,0))/INDEX('Flow probs &amp; rates'!$F$4:$F$5999,UsefulSeries!$E220,0)</f>
        <v>-0.45620534954517461</v>
      </c>
      <c r="D225" s="12">
        <f ca="1">INDEX('Flow probs &amp; rates'!$O$5:$O$5999,UsefulSeries!$E220,0)*(1-INDEX('Flow probs &amp; rates'!$O$5:$O$5999,UsefulSeries!$E220,0))/INDEX('Flow probs &amp; rates'!$F$4:$F$5999,UsefulSeries!$E220,0)</f>
        <v>1.9117143271149317</v>
      </c>
      <c r="E225" s="12">
        <v>0</v>
      </c>
      <c r="F225" s="12">
        <v>0</v>
      </c>
      <c r="G225" s="12"/>
      <c r="H225" s="12"/>
      <c r="I225" s="12">
        <f ca="1">INDEX('Flow probs &amp; rates'!$O$5:$O$5999,UsefulSeries!$E220)</f>
        <v>0.10055131463283785</v>
      </c>
      <c r="J225" s="12"/>
      <c r="K225" s="12"/>
      <c r="L225" s="12">
        <f>-INDEX('Flow probs &amp; rates'!$F$4:$F$5999,UsefulSeries!$E220)</f>
        <v>-4.730871473612628E-2</v>
      </c>
      <c r="M225" s="12"/>
      <c r="N225" s="12">
        <f>INDEX('Flow probs &amp; rates'!$F$5:$F$5999,UsefulSeries!$G222)-INDEX('Flow probs &amp; rates'!$F$4:$F$5999,UsefulSeries!$G222)</f>
        <v>1.0394599970378442E-3</v>
      </c>
      <c r="O225" s="12"/>
      <c r="P225" s="12">
        <f ca="1"/>
        <v>0</v>
      </c>
      <c r="Q225" s="12">
        <f ca="1"/>
        <v>0</v>
      </c>
      <c r="R225" s="12">
        <f ca="1"/>
        <v>6.9083266529023399E-2</v>
      </c>
      <c r="S225" s="12">
        <f ca="1"/>
        <v>0.53957651576075738</v>
      </c>
      <c r="T225" s="12">
        <f ca="1"/>
        <v>0</v>
      </c>
      <c r="U225" s="12">
        <f ca="1"/>
        <v>0</v>
      </c>
      <c r="V225" s="12"/>
      <c r="W225" s="12">
        <f ca="1">INDEX(P$9:P$6003,UsefulSeries!$I220)</f>
        <v>0</v>
      </c>
      <c r="X225" s="12">
        <f ca="1">INDEX(Q$9:Q$6003,UsefulSeries!$I220)</f>
        <v>0</v>
      </c>
      <c r="Y225" s="12">
        <f ca="1">INDEX(R$9:R$6003,UsefulSeries!$I220)</f>
        <v>7.206194523140344E-2</v>
      </c>
      <c r="Z225" s="12">
        <f ca="1">INDEX(S$9:S$6003,UsefulSeries!$I220)</f>
        <v>0.60233505064484005</v>
      </c>
      <c r="AA225" s="12">
        <f ca="1">INDEX(T$9:T$6003,UsefulSeries!$I220)</f>
        <v>0</v>
      </c>
      <c r="AB225" s="12">
        <f ca="1">INDEX(U$9:U$6003,UsefulSeries!$I220)</f>
        <v>0</v>
      </c>
      <c r="AC225" s="12">
        <f>INDEX( K$9:K$6003,UsefulSeries!$I220)</f>
        <v>0</v>
      </c>
      <c r="AD225" s="12">
        <f>INDEX(L$9:L$6003,UsefulSeries!$I220)</f>
        <v>-5.0617392975693884E-2</v>
      </c>
      <c r="AE225" s="12"/>
      <c r="AF225" s="12"/>
      <c r="AG225" s="12"/>
      <c r="AH225" s="12"/>
      <c r="AI225" s="12"/>
      <c r="AJ225" s="12"/>
      <c r="AK225" s="12"/>
      <c r="AL225" s="12"/>
      <c r="AM225" s="12"/>
      <c r="AN225" s="12">
        <f t="shared" ca="1" si="45"/>
        <v>0</v>
      </c>
      <c r="AO225" s="12">
        <f t="shared" ca="1" si="46"/>
        <v>0</v>
      </c>
      <c r="AP225" s="12">
        <f t="shared" ca="1" si="47"/>
        <v>7.206194523140344E-2</v>
      </c>
      <c r="AQ225" s="12">
        <f t="shared" ca="1" si="48"/>
        <v>0.60233505064484005</v>
      </c>
      <c r="AR225" s="12">
        <f t="shared" ca="1" si="49"/>
        <v>0</v>
      </c>
      <c r="AS225" s="12">
        <f t="shared" ca="1" si="50"/>
        <v>0</v>
      </c>
      <c r="AT225" s="12">
        <f t="shared" si="51"/>
        <v>0</v>
      </c>
      <c r="AU225" s="12">
        <f t="shared" si="52"/>
        <v>-5.0617392975693884E-2</v>
      </c>
      <c r="AV225" s="12"/>
      <c r="AW225" s="12">
        <f ca="1">INDEX(I$9:I$6003,UsefulSeries!$I220)</f>
        <v>9.545532756414106E-2</v>
      </c>
      <c r="AX225" s="12"/>
      <c r="AY225" s="12"/>
      <c r="AZ225" s="12">
        <f ca="1"/>
        <v>7.2061945231403454E-2</v>
      </c>
      <c r="BA225" s="12"/>
      <c r="BB225" s="12">
        <f t="shared" ca="1" si="44"/>
        <v>7.2061945231403454E-2</v>
      </c>
      <c r="BC225" s="12"/>
      <c r="BD225" s="38">
        <f ca="1"/>
        <v>9.5920915901524378E-2</v>
      </c>
    </row>
    <row r="226" spans="1:56" x14ac:dyDescent="0.35">
      <c r="A226" s="12">
        <v>0</v>
      </c>
      <c r="B226" s="12">
        <v>0</v>
      </c>
      <c r="C226" s="12">
        <v>0</v>
      </c>
      <c r="D226" s="12">
        <v>0</v>
      </c>
      <c r="E226" s="12">
        <f ca="1">INDEX('Flow probs &amp; rates'!$P$5:$P$5999,UsefulSeries!$E220,0)*(1-INDEX('Flow probs &amp; rates'!$P$5:$P$5999,UsefulSeries!$E220,0))/INDEX('Flow probs &amp; rates'!$G$4:$G$5999,UsefulSeries!$E220,0)</f>
        <v>6.0674561347373111E-2</v>
      </c>
      <c r="F226" s="12">
        <f ca="1">-INDEX('Flow probs &amp; rates'!$P$5:$P$5999,UsefulSeries!$E220,0)*(INDEX('Flow probs &amp; rates'!$Q$5:$Q$5999,UsefulSeries!$E220,0))/INDEX('Flow probs &amp; rates'!$G$4:$G$5999,UsefulSeries!$E220,0)</f>
        <v>-1.2191884840969194E-3</v>
      </c>
      <c r="G226" s="12"/>
      <c r="H226" s="12"/>
      <c r="I226" s="12">
        <f ca="1">INDEX('Flow probs &amp; rates'!$P$5:$P$5999,UsefulSeries!$E220)</f>
        <v>2.0960307088784862E-2</v>
      </c>
      <c r="J226" s="12"/>
      <c r="K226" s="12">
        <f>INDEX('Flow probs &amp; rates'!$G$4:$G$5999,UsefulSeries!$E220)</f>
        <v>0.33821377789684093</v>
      </c>
      <c r="L226" s="12"/>
      <c r="M226" s="12"/>
      <c r="N226" s="12">
        <f>INDEX('Flow probs &amp; rates'!$E$5:$E$5999,UsefulSeries!$G224)-INDEX('Flow probs &amp; rates'!$E$4:$E$5999,UsefulSeries!$G224)</f>
        <v>1.1255112439345627E-3</v>
      </c>
      <c r="O226" s="12"/>
      <c r="P226" s="12">
        <f ca="1"/>
        <v>0</v>
      </c>
      <c r="Q226" s="12">
        <f ca="1"/>
        <v>0</v>
      </c>
      <c r="R226" s="12">
        <f ca="1"/>
        <v>0</v>
      </c>
      <c r="S226" s="12">
        <f ca="1"/>
        <v>0</v>
      </c>
      <c r="T226" s="12">
        <f ca="1"/>
        <v>16.488455600589564</v>
      </c>
      <c r="U226" s="12">
        <f ca="1"/>
        <v>0.35253848524312958</v>
      </c>
      <c r="V226" s="12"/>
      <c r="W226" s="12">
        <f ca="1">INDEX(P$10:P$6003,UsefulSeries!$I220)</f>
        <v>0</v>
      </c>
      <c r="X226" s="12">
        <f ca="1">INDEX(Q$10:Q$6003,UsefulSeries!$I220)</f>
        <v>0</v>
      </c>
      <c r="Y226" s="12">
        <f ca="1">INDEX(R$10:R$6003,UsefulSeries!$I220)</f>
        <v>0</v>
      </c>
      <c r="Z226" s="12">
        <f ca="1">INDEX(S$10:S$6003,UsefulSeries!$I220)</f>
        <v>0</v>
      </c>
      <c r="AA226" s="12">
        <f ca="1">INDEX(T$10:T$6003,UsefulSeries!$I220)</f>
        <v>18.305961015671802</v>
      </c>
      <c r="AB226" s="12">
        <f ca="1">INDEX(U$10:U$6003,UsefulSeries!$I220)</f>
        <v>0.34814953592576192</v>
      </c>
      <c r="AC226" s="12">
        <f>INDEX( K$10:K$6003,UsefulSeries!$I220)</f>
        <v>0.33445712534350114</v>
      </c>
      <c r="AD226" s="12">
        <f>INDEX(L$10:L$6003,UsefulSeries!$I220)</f>
        <v>0</v>
      </c>
      <c r="AE226" s="12"/>
      <c r="AF226" s="12"/>
      <c r="AG226" s="12"/>
      <c r="AH226" s="12"/>
      <c r="AI226" s="12"/>
      <c r="AJ226" s="12"/>
      <c r="AK226" s="12"/>
      <c r="AL226" s="12"/>
      <c r="AM226" s="12"/>
      <c r="AN226" s="12">
        <f t="shared" ca="1" si="45"/>
        <v>0</v>
      </c>
      <c r="AO226" s="12">
        <f t="shared" ca="1" si="46"/>
        <v>0</v>
      </c>
      <c r="AP226" s="12">
        <f t="shared" ca="1" si="47"/>
        <v>0</v>
      </c>
      <c r="AQ226" s="12">
        <f t="shared" ca="1" si="48"/>
        <v>0</v>
      </c>
      <c r="AR226" s="12">
        <f t="shared" ca="1" si="49"/>
        <v>18.305961015671802</v>
      </c>
      <c r="AS226" s="12">
        <f t="shared" ca="1" si="50"/>
        <v>0.34814953592576192</v>
      </c>
      <c r="AT226" s="12">
        <f t="shared" si="51"/>
        <v>0.33445712534350114</v>
      </c>
      <c r="AU226" s="12">
        <f t="shared" si="52"/>
        <v>0</v>
      </c>
      <c r="AV226" s="12"/>
      <c r="AW226" s="12">
        <f ca="1">INDEX(I$10:I$6003,UsefulSeries!$I220)</f>
        <v>1.8624603878970612E-2</v>
      </c>
      <c r="AX226" s="12"/>
      <c r="AY226" s="12"/>
      <c r="AZ226" s="12">
        <f ca="1"/>
        <v>0.34814953592576187</v>
      </c>
      <c r="BA226" s="12"/>
      <c r="BB226" s="12">
        <f t="shared" ca="1" si="44"/>
        <v>0.34814953592576187</v>
      </c>
      <c r="BC226" s="12"/>
      <c r="BD226" s="38">
        <f ca="1"/>
        <v>1.8492818266504507E-2</v>
      </c>
    </row>
    <row r="227" spans="1:56" x14ac:dyDescent="0.35">
      <c r="A227" s="12">
        <v>0</v>
      </c>
      <c r="B227" s="12">
        <v>0</v>
      </c>
      <c r="C227" s="12">
        <v>0</v>
      </c>
      <c r="D227" s="12">
        <v>0</v>
      </c>
      <c r="E227" s="12">
        <f ca="1">-INDEX('Flow probs &amp; rates'!$P$5:$P$5999,UsefulSeries!$E220,0)*(INDEX('Flow probs &amp; rates'!$Q$5:$Q$5999,UsefulSeries!$E220,0))/INDEX('Flow probs &amp; rates'!$G$4:$G$5999,UsefulSeries!$E220,0)</f>
        <v>-1.2191884840969194E-3</v>
      </c>
      <c r="F227" s="12">
        <f ca="1">INDEX('Flow probs &amp; rates'!$Q$5:$Q$5999,UsefulSeries!$E220,0)*(1-INDEX('Flow probs &amp; rates'!$Q$5:$Q$5999,UsefulSeries!$E220,0))/INDEX('Flow probs &amp; rates'!$G$4:$G$5999,UsefulSeries!$E220,0)</f>
        <v>5.7022243046509831E-2</v>
      </c>
      <c r="G227" s="12"/>
      <c r="H227" s="12"/>
      <c r="I227" s="12">
        <f ca="1">INDEX('Flow probs &amp; rates'!$Q$5:$Q$5999,UsefulSeries!$E220)</f>
        <v>1.967272432737276E-2</v>
      </c>
      <c r="J227" s="12"/>
      <c r="K227" s="12"/>
      <c r="L227" s="12">
        <f>INDEX('Flow probs &amp; rates'!$G$4:$G$5999,UsefulSeries!$E220)</f>
        <v>0.33821377789684093</v>
      </c>
      <c r="M227" s="12"/>
      <c r="N227" s="12">
        <f>INDEX('Flow probs &amp; rates'!$F$5:$F$5999,UsefulSeries!$G224)-INDEX('Flow probs &amp; rates'!$F$4:$F$5999,UsefulSeries!$G224)</f>
        <v>-1.0294398214835826E-3</v>
      </c>
      <c r="O227" s="12"/>
      <c r="P227" s="12">
        <f ca="1"/>
        <v>0</v>
      </c>
      <c r="Q227" s="12">
        <f ca="1"/>
        <v>0</v>
      </c>
      <c r="R227" s="12">
        <f ca="1"/>
        <v>0</v>
      </c>
      <c r="S227" s="12">
        <f ca="1"/>
        <v>0</v>
      </c>
      <c r="T227" s="12">
        <f ca="1"/>
        <v>0.35253848524312958</v>
      </c>
      <c r="U227" s="12">
        <f ca="1"/>
        <v>17.544553798864335</v>
      </c>
      <c r="V227" s="12"/>
      <c r="W227" s="12">
        <f ca="1">INDEX(P$11:P$6003,UsefulSeries!$I220)</f>
        <v>0</v>
      </c>
      <c r="X227" s="12">
        <f ca="1">INDEX(Q$11:Q$6003,UsefulSeries!$I220)</f>
        <v>0</v>
      </c>
      <c r="Y227" s="12">
        <f ca="1">INDEX(R$11:R$6003,UsefulSeries!$I220)</f>
        <v>0</v>
      </c>
      <c r="Z227" s="12">
        <f ca="1">INDEX(S$11:S$6003,UsefulSeries!$I220)</f>
        <v>0</v>
      </c>
      <c r="AA227" s="12">
        <f ca="1">INDEX(T$11:T$6003,UsefulSeries!$I220)</f>
        <v>0.34814953592576192</v>
      </c>
      <c r="AB227" s="12">
        <f ca="1">INDEX(U$11:U$6003,UsefulSeries!$I220)</f>
        <v>16.501983927961977</v>
      </c>
      <c r="AC227" s="12">
        <f>INDEX( K$11:K$6003,UsefulSeries!$I220)</f>
        <v>0</v>
      </c>
      <c r="AD227" s="12">
        <f>INDEX(L$11:L$6003,UsefulSeries!$I220)</f>
        <v>0.33445712534350114</v>
      </c>
      <c r="AE227" s="12"/>
      <c r="AF227" s="12"/>
      <c r="AG227" s="12"/>
      <c r="AH227" s="12"/>
      <c r="AI227" s="12"/>
      <c r="AJ227" s="12"/>
      <c r="AK227" s="12"/>
      <c r="AL227" s="12"/>
      <c r="AM227" s="12"/>
      <c r="AN227" s="12">
        <f t="shared" ca="1" si="45"/>
        <v>0</v>
      </c>
      <c r="AO227" s="12">
        <f t="shared" ca="1" si="46"/>
        <v>0</v>
      </c>
      <c r="AP227" s="12">
        <f t="shared" ca="1" si="47"/>
        <v>0</v>
      </c>
      <c r="AQ227" s="12">
        <f t="shared" ca="1" si="48"/>
        <v>0</v>
      </c>
      <c r="AR227" s="12">
        <f t="shared" ca="1" si="49"/>
        <v>0.34814953592576192</v>
      </c>
      <c r="AS227" s="12">
        <f t="shared" ca="1" si="50"/>
        <v>16.501983927961977</v>
      </c>
      <c r="AT227" s="12">
        <f t="shared" si="51"/>
        <v>0</v>
      </c>
      <c r="AU227" s="12">
        <f t="shared" si="52"/>
        <v>0.33445712534350114</v>
      </c>
      <c r="AV227" s="12"/>
      <c r="AW227" s="12">
        <f ca="1">INDEX(I$11:I$6003,UsefulSeries!$I220)</f>
        <v>2.0704503786939117E-2</v>
      </c>
      <c r="AX227" s="12"/>
      <c r="AY227" s="12"/>
      <c r="AZ227" s="12">
        <f ca="1"/>
        <v>0.34814953592576192</v>
      </c>
      <c r="BA227" s="12"/>
      <c r="BB227" s="12">
        <f t="shared" ca="1" si="44"/>
        <v>0.34814953592576192</v>
      </c>
      <c r="BC227" s="12"/>
      <c r="BD227" s="38">
        <f ca="1"/>
        <v>2.0609193270154536E-2</v>
      </c>
    </row>
    <row r="228" spans="1:56" x14ac:dyDescent="0.35">
      <c r="A228" s="12">
        <f ca="1">INDEX('Flow probs &amp; rates'!$K$5:$K$5999,UsefulSeries!$E226,0)*(1-INDEX('Flow probs &amp; rates'!$K$5:$K$5999,UsefulSeries!$E226,0))/INDEX('Flow probs &amp; rates'!$E$4:$E$5999,UsefulSeries!$E226,0)</f>
        <v>2.3541447756929682E-2</v>
      </c>
      <c r="B228" s="12">
        <f ca="1">-INDEX('Flow probs &amp; rates'!$K$5:$K$5999,UsefulSeries!$E226,0)*(INDEX('Flow probs &amp; rates'!$L$5:$L$5999,UsefulSeries!$E226,0))/INDEX('Flow probs &amp; rates'!$E$4:$E$5999,UsefulSeries!$E226,0)</f>
        <v>-2.7972177888972488E-4</v>
      </c>
      <c r="C228" s="12">
        <v>0</v>
      </c>
      <c r="D228" s="12">
        <v>0</v>
      </c>
      <c r="E228" s="12">
        <v>0</v>
      </c>
      <c r="F228" s="12">
        <v>0</v>
      </c>
      <c r="G228" s="12"/>
      <c r="H228" s="12"/>
      <c r="I228" s="12">
        <f ca="1">INDEX('Flow probs &amp; rates'!$K$5:$K$5999,UsefulSeries!$E226)</f>
        <v>1.4703825246530054E-2</v>
      </c>
      <c r="J228" s="12"/>
      <c r="K228" s="12">
        <f>-INDEX('Flow probs &amp; rates'!$E$4:$E$5999,UsefulSeries!$E226)</f>
        <v>-0.61540916766195786</v>
      </c>
      <c r="L228" s="12">
        <f>INDEX('Flow probs &amp; rates'!$E$4:$E$5999,UsefulSeries!$E226)</f>
        <v>0.61540916766195786</v>
      </c>
      <c r="M228" s="12"/>
      <c r="N228" s="12">
        <f>INDEX('Flow probs &amp; rates'!$E$5:$E$5999,UsefulSeries!$G226)-INDEX('Flow probs &amp; rates'!$E$4:$E$5999,UsefulSeries!$G226)</f>
        <v>-3.149493729285302E-4</v>
      </c>
      <c r="O228" s="12"/>
      <c r="P228" s="12">
        <f t="array" aca="1" ref="P228:U233" ca="1">MINVERSE(A228:F233)</f>
        <v>42.485781822967851</v>
      </c>
      <c r="Q228" s="12">
        <f ca="1"/>
        <v>0.63210379403536432</v>
      </c>
      <c r="R228" s="12">
        <f ca="1"/>
        <v>0</v>
      </c>
      <c r="S228" s="12">
        <f ca="1"/>
        <v>0</v>
      </c>
      <c r="T228" s="12">
        <f ca="1"/>
        <v>0</v>
      </c>
      <c r="U228" s="12">
        <f ca="1"/>
        <v>0</v>
      </c>
      <c r="V228" s="12"/>
      <c r="W228" s="12"/>
      <c r="X228" s="12"/>
      <c r="Y228" s="12"/>
      <c r="Z228" s="12"/>
      <c r="AA228" s="12"/>
      <c r="AB228" s="12"/>
      <c r="AC228" s="12"/>
      <c r="AD228" s="12"/>
      <c r="AE228" s="12">
        <f t="array" ref="AE228:AJ229">TRANSPOSE(AC222:AD227)</f>
        <v>-0.61492548168080496</v>
      </c>
      <c r="AF228" s="12">
        <v>-0.61492548168080496</v>
      </c>
      <c r="AG228" s="12">
        <v>5.0617392975693884E-2</v>
      </c>
      <c r="AH228" s="12">
        <v>0</v>
      </c>
      <c r="AI228" s="12">
        <v>0.33445712534350114</v>
      </c>
      <c r="AJ228" s="12">
        <v>0</v>
      </c>
      <c r="AK228" s="12"/>
      <c r="AL228" s="12"/>
      <c r="AM228" s="12"/>
      <c r="AN228" s="12">
        <f t="shared" si="45"/>
        <v>-0.61492548168080496</v>
      </c>
      <c r="AO228" s="12">
        <f t="shared" si="46"/>
        <v>-0.61492548168080496</v>
      </c>
      <c r="AP228" s="12">
        <f t="shared" si="47"/>
        <v>5.0617392975693884E-2</v>
      </c>
      <c r="AQ228" s="12">
        <f t="shared" si="48"/>
        <v>0</v>
      </c>
      <c r="AR228" s="12">
        <f t="shared" si="49"/>
        <v>0.33445712534350114</v>
      </c>
      <c r="AS228" s="12">
        <f t="shared" si="50"/>
        <v>0</v>
      </c>
      <c r="AT228" s="12">
        <f t="shared" si="51"/>
        <v>0</v>
      </c>
      <c r="AU228" s="12">
        <f t="shared" si="52"/>
        <v>0</v>
      </c>
      <c r="AV228" s="12"/>
      <c r="AW228" s="12"/>
      <c r="AX228" s="12">
        <f>INDEX($N$6:$N$6003,UsefulSeries!$K220)</f>
        <v>-2.8229642987454007E-4</v>
      </c>
      <c r="AY228" s="12"/>
      <c r="AZ228" s="12"/>
      <c r="BA228" s="12"/>
      <c r="BB228" s="12">
        <f t="shared" si="44"/>
        <v>-2.8229642987454007E-4</v>
      </c>
      <c r="BC228" s="12"/>
      <c r="BD228" s="38">
        <f ca="1"/>
        <v>7.3122813392197672E-3</v>
      </c>
    </row>
    <row r="229" spans="1:56" x14ac:dyDescent="0.35">
      <c r="A229" s="12">
        <f ca="1">-INDEX('Flow probs &amp; rates'!$K$5:$K$5999,UsefulSeries!$E226,0)*(INDEX('Flow probs &amp; rates'!$L$5:$L$5999,UsefulSeries!$E226,0))/INDEX('Flow probs &amp; rates'!$E$4:$E$5999,UsefulSeries!$E226,0)</f>
        <v>-2.7972177888972488E-4</v>
      </c>
      <c r="B229" s="12">
        <f ca="1">INDEX('Flow probs &amp; rates'!$L$5:$L$5999,UsefulSeries!$E226,0)*(1-INDEX('Flow probs &amp; rates'!$L$5:$L$5999,UsefulSeries!$E226,0))/INDEX('Flow probs &amp; rates'!$E$4:$E$5999,UsefulSeries!$E226,0)</f>
        <v>1.8801023789419655E-2</v>
      </c>
      <c r="C229" s="12">
        <v>0</v>
      </c>
      <c r="D229" s="12">
        <v>0</v>
      </c>
      <c r="E229" s="12">
        <v>0</v>
      </c>
      <c r="F229" s="12">
        <v>0</v>
      </c>
      <c r="G229" s="12"/>
      <c r="H229" s="12"/>
      <c r="I229" s="12">
        <f ca="1">INDEX('Flow probs &amp; rates'!$L$5:$L$5999,UsefulSeries!$E226)</f>
        <v>1.1707385271330792E-2</v>
      </c>
      <c r="J229" s="12"/>
      <c r="K229" s="12">
        <f>-INDEX('Flow probs &amp; rates'!$E$4:$E$5999,UsefulSeries!$E226)</f>
        <v>-0.61540916766195786</v>
      </c>
      <c r="L229" s="12"/>
      <c r="M229" s="12"/>
      <c r="N229" s="12">
        <f>INDEX('Flow probs &amp; rates'!$F$5:$F$5999,UsefulSeries!$G226)-INDEX('Flow probs &amp; rates'!$F$4:$F$5999,UsefulSeries!$G226)</f>
        <v>7.1878686792732627E-4</v>
      </c>
      <c r="O229" s="12"/>
      <c r="P229" s="12">
        <f ca="1"/>
        <v>0.63210379403536432</v>
      </c>
      <c r="Q229" s="12">
        <f ca="1"/>
        <v>53.197997321856676</v>
      </c>
      <c r="R229" s="12">
        <f ca="1"/>
        <v>0</v>
      </c>
      <c r="S229" s="12">
        <f ca="1"/>
        <v>0</v>
      </c>
      <c r="T229" s="12">
        <f ca="1"/>
        <v>0</v>
      </c>
      <c r="U229" s="12">
        <f ca="1"/>
        <v>0</v>
      </c>
      <c r="V229" s="12"/>
      <c r="W229" s="12"/>
      <c r="X229" s="12"/>
      <c r="Y229" s="12"/>
      <c r="Z229" s="12"/>
      <c r="AA229" s="12"/>
      <c r="AB229" s="12"/>
      <c r="AC229" s="12"/>
      <c r="AD229" s="12"/>
      <c r="AE229" s="12">
        <v>0.61492548168080496</v>
      </c>
      <c r="AF229" s="12">
        <v>0</v>
      </c>
      <c r="AG229" s="12">
        <v>-5.0617392975693884E-2</v>
      </c>
      <c r="AH229" s="12">
        <v>-5.0617392975693884E-2</v>
      </c>
      <c r="AI229" s="12">
        <v>0</v>
      </c>
      <c r="AJ229" s="12">
        <v>0.33445712534350114</v>
      </c>
      <c r="AK229" s="12"/>
      <c r="AL229" s="12"/>
      <c r="AM229" s="12"/>
      <c r="AN229" s="12">
        <f t="shared" si="45"/>
        <v>0.61492548168080496</v>
      </c>
      <c r="AO229" s="12">
        <f t="shared" si="46"/>
        <v>0</v>
      </c>
      <c r="AP229" s="12">
        <f t="shared" si="47"/>
        <v>-5.0617392975693884E-2</v>
      </c>
      <c r="AQ229" s="12">
        <f t="shared" si="48"/>
        <v>-5.0617392975693884E-2</v>
      </c>
      <c r="AR229" s="12">
        <f t="shared" si="49"/>
        <v>0</v>
      </c>
      <c r="AS229" s="12">
        <f t="shared" si="50"/>
        <v>0.33445712534350114</v>
      </c>
      <c r="AT229" s="12">
        <f t="shared" si="51"/>
        <v>0</v>
      </c>
      <c r="AU229" s="12">
        <f t="shared" si="52"/>
        <v>0</v>
      </c>
      <c r="AV229" s="12"/>
      <c r="AW229" s="12"/>
      <c r="AX229" s="12">
        <f>INDEX('Margin error adjustment'!N$7:N$6003,UsefulSeries!$K220)</f>
        <v>1.4943254134104078E-3</v>
      </c>
      <c r="AY229" s="12"/>
      <c r="AZ229" s="12"/>
      <c r="BA229" s="12"/>
      <c r="BB229" s="12">
        <f t="shared" si="44"/>
        <v>1.4943254134104078E-3</v>
      </c>
      <c r="BC229" s="12"/>
      <c r="BD229" s="38">
        <f ca="1"/>
        <v>4.8397644819323377E-3</v>
      </c>
    </row>
    <row r="230" spans="1:56" x14ac:dyDescent="0.35">
      <c r="A230" s="12">
        <v>0</v>
      </c>
      <c r="B230" s="12">
        <v>0</v>
      </c>
      <c r="C230" s="12">
        <f ca="1">INDEX('Flow probs &amp; rates'!$M$5:$M$5999,UsefulSeries!$E226,0)*(1-INDEX('Flow probs &amp; rates'!$M$5:$M$5999,UsefulSeries!$E226,0))/INDEX('Flow probs &amp; rates'!$F$4:$F$5999,UsefulSeries!$E226,0)</f>
        <v>3.5876121517854234</v>
      </c>
      <c r="D230" s="12">
        <f ca="1">-INDEX('Flow probs &amp; rates'!$M$5:$M$5999,UsefulSeries!$E226,0)*(INDEX('Flow probs &amp; rates'!$O$5:$O$5999,UsefulSeries!$E226,0))/INDEX('Flow probs &amp; rates'!$F$4:$F$5999,UsefulSeries!$E226,0)</f>
        <v>-0.42827625884826126</v>
      </c>
      <c r="E230" s="12">
        <v>0</v>
      </c>
      <c r="F230" s="12">
        <v>0</v>
      </c>
      <c r="G230" s="12"/>
      <c r="H230" s="12"/>
      <c r="I230" s="12">
        <f ca="1">INDEX('Flow probs &amp; rates'!$M$5:$M$5999,UsefulSeries!$E226)</f>
        <v>0.21234986717913518</v>
      </c>
      <c r="J230" s="12"/>
      <c r="K230" s="12">
        <f>INDEX('Flow probs &amp; rates'!$F$4:$F$5999,UsefulSeries!$E226)</f>
        <v>4.6620814628722043E-2</v>
      </c>
      <c r="L230" s="12">
        <f>-INDEX('Flow probs &amp; rates'!$F$4:$F$5999,UsefulSeries!$E226)</f>
        <v>-4.6620814628722043E-2</v>
      </c>
      <c r="M230" s="12"/>
      <c r="N230" s="12">
        <f>INDEX('Flow probs &amp; rates'!$E$5:$E$5999,UsefulSeries!$G228)-INDEX('Flow probs &amp; rates'!$E$4:$E$5999,UsefulSeries!$G228)</f>
        <v>-4.3259249450577908E-4</v>
      </c>
      <c r="O230" s="12"/>
      <c r="P230" s="12">
        <f ca="1"/>
        <v>0</v>
      </c>
      <c r="Q230" s="12">
        <f ca="1"/>
        <v>0</v>
      </c>
      <c r="R230" s="12">
        <f ca="1"/>
        <v>0.28676063121365625</v>
      </c>
      <c r="S230" s="12">
        <f ca="1"/>
        <v>6.7213450666595106E-2</v>
      </c>
      <c r="T230" s="12">
        <f ca="1"/>
        <v>0</v>
      </c>
      <c r="U230" s="12">
        <f ca="1"/>
        <v>0</v>
      </c>
      <c r="V230" s="12"/>
      <c r="W230" s="12">
        <f ca="1">INDEX(P$6:P$6003,UsefulSeries!$I228)</f>
        <v>39.625766983103162</v>
      </c>
      <c r="X230" s="12">
        <f ca="1">INDEX(Q$6:Q$6003,UsefulSeries!$I228)</f>
        <v>0.63202243538978897</v>
      </c>
      <c r="Y230" s="12">
        <f ca="1">INDEX(R$6:R$6003,UsefulSeries!$I228)</f>
        <v>0</v>
      </c>
      <c r="Z230" s="12">
        <f ca="1">INDEX(S$6:S$6003,UsefulSeries!$I228)</f>
        <v>0</v>
      </c>
      <c r="AA230" s="12">
        <f ca="1">INDEX(T$6:T$6003,UsefulSeries!$I228)</f>
        <v>0</v>
      </c>
      <c r="AB230" s="12">
        <f ca="1">INDEX(U$6:U$6003,UsefulSeries!$I228)</f>
        <v>0</v>
      </c>
      <c r="AC230" s="12">
        <f>INDEX( K$6:K$6003,UsefulSeries!$I228)</f>
        <v>-0.61464318525093042</v>
      </c>
      <c r="AD230" s="12">
        <f>INDEX(L$6:L$6003,UsefulSeries!$I228)</f>
        <v>0.61464318525093042</v>
      </c>
      <c r="AE230" s="12"/>
      <c r="AF230" s="12"/>
      <c r="AG230" s="12"/>
      <c r="AH230" s="12"/>
      <c r="AI230" s="12"/>
      <c r="AJ230" s="12"/>
      <c r="AK230" s="12"/>
      <c r="AL230" s="12"/>
      <c r="AM230" s="12"/>
      <c r="AN230" s="12">
        <f t="shared" ca="1" si="45"/>
        <v>39.625766983103162</v>
      </c>
      <c r="AO230" s="12">
        <f t="shared" ca="1" si="46"/>
        <v>0.63202243538978897</v>
      </c>
      <c r="AP230" s="12">
        <f t="shared" ca="1" si="47"/>
        <v>0</v>
      </c>
      <c r="AQ230" s="12">
        <f t="shared" ca="1" si="48"/>
        <v>0</v>
      </c>
      <c r="AR230" s="12">
        <f t="shared" ca="1" si="49"/>
        <v>0</v>
      </c>
      <c r="AS230" s="12">
        <f t="shared" ca="1" si="50"/>
        <v>0</v>
      </c>
      <c r="AT230" s="12">
        <f t="shared" si="51"/>
        <v>-0.61464318525093042</v>
      </c>
      <c r="AU230" s="12">
        <f t="shared" si="52"/>
        <v>0.61464318525093042</v>
      </c>
      <c r="AV230" s="12"/>
      <c r="AW230" s="12">
        <f ca="1">INDEX(I$6:I$6003,UsefulSeries!$I228)</f>
        <v>1.5762609936033282E-2</v>
      </c>
      <c r="AX230" s="12"/>
      <c r="AY230" s="12"/>
      <c r="AZ230" s="12">
        <f t="array" aca="1" ref="AZ230:AZ235" ca="1">MMULT(W230:AB235,AW230:AW235)</f>
        <v>0.63202243538978908</v>
      </c>
      <c r="BA230" s="12"/>
      <c r="BB230" s="12">
        <f t="shared" ca="1" si="44"/>
        <v>0.63202243538978908</v>
      </c>
      <c r="BC230" s="12"/>
      <c r="BD230" s="38">
        <f t="array" aca="1" ref="BD230:BD237" ca="1">MMULT(MINVERSE(AN230:AU237),BB230:BB237)</f>
        <v>1.4822301893421375E-2</v>
      </c>
    </row>
    <row r="231" spans="1:56" x14ac:dyDescent="0.35">
      <c r="A231" s="12">
        <v>0</v>
      </c>
      <c r="B231" s="12">
        <v>0</v>
      </c>
      <c r="C231" s="12">
        <f ca="1">-INDEX('Flow probs &amp; rates'!$M$5:$M$5999,UsefulSeries!$E226,0)*(INDEX('Flow probs &amp; rates'!$O$5:$O$5999,UsefulSeries!$E226,0))/INDEX('Flow probs &amp; rates'!$F$4:$F$5999,UsefulSeries!$E226,0)</f>
        <v>-0.42827625884826126</v>
      </c>
      <c r="D231" s="12">
        <f ca="1">INDEX('Flow probs &amp; rates'!$O$5:$O$5999,UsefulSeries!$E226,0)*(1-INDEX('Flow probs &amp; rates'!$O$5:$O$5999,UsefulSeries!$E226,0))/INDEX('Flow probs &amp; rates'!$F$4:$F$5999,UsefulSeries!$E226,0)</f>
        <v>1.8272052558400815</v>
      </c>
      <c r="E231" s="12">
        <v>0</v>
      </c>
      <c r="F231" s="12">
        <v>0</v>
      </c>
      <c r="G231" s="12"/>
      <c r="H231" s="12"/>
      <c r="I231" s="12">
        <f ca="1">INDEX('Flow probs &amp; rates'!$O$5:$O$5999,UsefulSeries!$E226)</f>
        <v>9.4026845125379108E-2</v>
      </c>
      <c r="J231" s="12"/>
      <c r="K231" s="12"/>
      <c r="L231" s="12">
        <f>-INDEX('Flow probs &amp; rates'!$F$4:$F$5999,UsefulSeries!$E226)</f>
        <v>-4.6620814628722043E-2</v>
      </c>
      <c r="M231" s="12"/>
      <c r="N231" s="12">
        <f>INDEX('Flow probs &amp; rates'!$F$5:$F$5999,UsefulSeries!$G228)-INDEX('Flow probs &amp; rates'!$F$4:$F$5999,UsefulSeries!$G228)</f>
        <v>3.290321135485906E-4</v>
      </c>
      <c r="O231" s="12"/>
      <c r="P231" s="12">
        <f ca="1"/>
        <v>0</v>
      </c>
      <c r="Q231" s="12">
        <f ca="1"/>
        <v>0</v>
      </c>
      <c r="R231" s="12">
        <f ca="1"/>
        <v>6.7213450666595106E-2</v>
      </c>
      <c r="S231" s="12">
        <f ca="1"/>
        <v>0.56303796298066888</v>
      </c>
      <c r="T231" s="12">
        <f ca="1"/>
        <v>0</v>
      </c>
      <c r="U231" s="12">
        <f ca="1"/>
        <v>0</v>
      </c>
      <c r="V231" s="12"/>
      <c r="W231" s="12">
        <f ca="1">INDEX(P$7:P$6003,UsefulSeries!$I228)</f>
        <v>0.63202243538978897</v>
      </c>
      <c r="X231" s="12">
        <f ca="1">INDEX(Q$7:Q$6003,UsefulSeries!$I228)</f>
        <v>53.007929848735344</v>
      </c>
      <c r="Y231" s="12">
        <f ca="1">INDEX(R$7:R$6003,UsefulSeries!$I228)</f>
        <v>0</v>
      </c>
      <c r="Z231" s="12">
        <f ca="1">INDEX(S$7:S$6003,UsefulSeries!$I228)</f>
        <v>0</v>
      </c>
      <c r="AA231" s="12">
        <f ca="1">INDEX(T$7:T$6003,UsefulSeries!$I228)</f>
        <v>0</v>
      </c>
      <c r="AB231" s="12">
        <f ca="1">INDEX(U$7:U$6003,UsefulSeries!$I228)</f>
        <v>0</v>
      </c>
      <c r="AC231" s="12">
        <f>INDEX( K$7:K$6003,UsefulSeries!$I228,1)</f>
        <v>-0.61464318525093042</v>
      </c>
      <c r="AD231" s="12">
        <f>INDEX(L$7:L$6003,UsefulSeries!$I228,1)</f>
        <v>0</v>
      </c>
      <c r="AE231" s="12"/>
      <c r="AF231" s="12"/>
      <c r="AG231" s="12"/>
      <c r="AH231" s="12"/>
      <c r="AI231" s="12"/>
      <c r="AJ231" s="12"/>
      <c r="AK231" s="12"/>
      <c r="AL231" s="12"/>
      <c r="AM231" s="12"/>
      <c r="AN231" s="12">
        <f t="shared" ca="1" si="45"/>
        <v>0.63202243538978897</v>
      </c>
      <c r="AO231" s="12">
        <f t="shared" ca="1" si="46"/>
        <v>53.007929848735344</v>
      </c>
      <c r="AP231" s="12">
        <f t="shared" ca="1" si="47"/>
        <v>0</v>
      </c>
      <c r="AQ231" s="12">
        <f t="shared" ca="1" si="48"/>
        <v>0</v>
      </c>
      <c r="AR231" s="12">
        <f t="shared" ca="1" si="49"/>
        <v>0</v>
      </c>
      <c r="AS231" s="12">
        <f t="shared" ca="1" si="50"/>
        <v>0</v>
      </c>
      <c r="AT231" s="12">
        <f t="shared" si="51"/>
        <v>-0.61464318525093042</v>
      </c>
      <c r="AU231" s="12">
        <f t="shared" si="52"/>
        <v>0</v>
      </c>
      <c r="AV231" s="12"/>
      <c r="AW231" s="12">
        <f ca="1">INDEX(I$7:I$6003,UsefulSeries!$I228)</f>
        <v>1.1735227428142226E-2</v>
      </c>
      <c r="AX231" s="12"/>
      <c r="AY231" s="12"/>
      <c r="AZ231" s="12">
        <f ca="1"/>
        <v>0.63202243538978897</v>
      </c>
      <c r="BA231" s="12"/>
      <c r="BB231" s="12">
        <f t="shared" ca="1" si="44"/>
        <v>0.63202243538978897</v>
      </c>
      <c r="BC231" s="12"/>
      <c r="BD231" s="38">
        <f ca="1"/>
        <v>1.1601805026213564E-2</v>
      </c>
    </row>
    <row r="232" spans="1:56" x14ac:dyDescent="0.35">
      <c r="A232" s="12">
        <v>0</v>
      </c>
      <c r="B232" s="12">
        <v>0</v>
      </c>
      <c r="C232" s="12">
        <v>0</v>
      </c>
      <c r="D232" s="12">
        <v>0</v>
      </c>
      <c r="E232" s="12">
        <f ca="1">INDEX('Flow probs &amp; rates'!$P$5:$P$5999,UsefulSeries!$E226,0)*(1-INDEX('Flow probs &amp; rates'!$P$5:$P$5999,UsefulSeries!$E226,0))/INDEX('Flow probs &amp; rates'!$G$4:$G$5999,UsefulSeries!$E226,0)</f>
        <v>5.8593969317656779E-2</v>
      </c>
      <c r="F232" s="12">
        <f ca="1">-INDEX('Flow probs &amp; rates'!$P$5:$P$5999,UsefulSeries!$E226,0)*(INDEX('Flow probs &amp; rates'!$Q$5:$Q$5999,UsefulSeries!$E226,0))/INDEX('Flow probs &amp; rates'!$G$4:$G$5999,UsefulSeries!$E226,0)</f>
        <v>-1.1530633598227707E-3</v>
      </c>
      <c r="G232" s="12"/>
      <c r="H232" s="12"/>
      <c r="I232" s="12">
        <f ca="1">INDEX('Flow probs &amp; rates'!$P$5:$P$5999,UsefulSeries!$E226)</f>
        <v>2.0211509983771931E-2</v>
      </c>
      <c r="J232" s="12"/>
      <c r="K232" s="12">
        <f>INDEX('Flow probs &amp; rates'!$G$4:$G$5999,UsefulSeries!$E226)</f>
        <v>0.33797001770932006</v>
      </c>
      <c r="L232" s="12"/>
      <c r="M232" s="12"/>
      <c r="N232" s="12">
        <f>INDEX('Flow probs &amp; rates'!$E$5:$E$5999,UsefulSeries!$G230)-INDEX('Flow probs &amp; rates'!$E$4:$E$5999,UsefulSeries!$G230)</f>
        <v>2.0589645565516346E-4</v>
      </c>
      <c r="O232" s="12"/>
      <c r="P232" s="12">
        <f ca="1"/>
        <v>0</v>
      </c>
      <c r="Q232" s="12">
        <f ca="1"/>
        <v>0</v>
      </c>
      <c r="R232" s="12">
        <f ca="1"/>
        <v>0</v>
      </c>
      <c r="S232" s="12">
        <f ca="1"/>
        <v>0</v>
      </c>
      <c r="T232" s="12">
        <f ca="1"/>
        <v>17.073527115608258</v>
      </c>
      <c r="U232" s="12">
        <f ca="1"/>
        <v>0.35186614219853557</v>
      </c>
      <c r="V232" s="12"/>
      <c r="W232" s="12">
        <f ca="1">INDEX(P$8:P$6003,UsefulSeries!$I228)</f>
        <v>0</v>
      </c>
      <c r="X232" s="12">
        <f ca="1">INDEX(Q$8:Q$6003,UsefulSeries!$I228)</f>
        <v>0</v>
      </c>
      <c r="Y232" s="12">
        <f ca="1">INDEX(R$8:R$6003,UsefulSeries!$I228)</f>
        <v>0.33197336428045393</v>
      </c>
      <c r="Z232" s="12">
        <f ca="1">INDEX(S$8:S$6003,UsefulSeries!$I228)</f>
        <v>7.4967782616426309E-2</v>
      </c>
      <c r="AA232" s="12">
        <f ca="1">INDEX(T$8:T$6003,UsefulSeries!$I228)</f>
        <v>0</v>
      </c>
      <c r="AB232" s="12">
        <f ca="1">INDEX(U$8:U$6003,UsefulSeries!$I228)</f>
        <v>0</v>
      </c>
      <c r="AC232" s="12">
        <f>INDEX( K$8:K$6003,UsefulSeries!$I228)</f>
        <v>5.2111718389104292E-2</v>
      </c>
      <c r="AD232" s="12">
        <f>INDEX(L$8:L$6003,UsefulSeries!$I228)</f>
        <v>-5.2111718389104292E-2</v>
      </c>
      <c r="AE232" s="12"/>
      <c r="AF232" s="12"/>
      <c r="AG232" s="12"/>
      <c r="AH232" s="12"/>
      <c r="AI232" s="12"/>
      <c r="AJ232" s="12"/>
      <c r="AK232" s="12"/>
      <c r="AL232" s="12"/>
      <c r="AM232" s="12"/>
      <c r="AN232" s="12">
        <f t="shared" ca="1" si="45"/>
        <v>0</v>
      </c>
      <c r="AO232" s="12">
        <f t="shared" ca="1" si="46"/>
        <v>0</v>
      </c>
      <c r="AP232" s="12">
        <f t="shared" ca="1" si="47"/>
        <v>0.33197336428045393</v>
      </c>
      <c r="AQ232" s="12">
        <f t="shared" ca="1" si="48"/>
        <v>7.4967782616426309E-2</v>
      </c>
      <c r="AR232" s="12">
        <f t="shared" ca="1" si="49"/>
        <v>0</v>
      </c>
      <c r="AS232" s="12">
        <f t="shared" ca="1" si="50"/>
        <v>0</v>
      </c>
      <c r="AT232" s="12">
        <f t="shared" si="51"/>
        <v>5.2111718389104292E-2</v>
      </c>
      <c r="AU232" s="12">
        <f t="shared" si="52"/>
        <v>-5.2111718389104292E-2</v>
      </c>
      <c r="AV232" s="12"/>
      <c r="AW232" s="12">
        <f ca="1">INDEX(I$8:I$6003,UsefulSeries!$I228)</f>
        <v>0.2027649284957076</v>
      </c>
      <c r="AX232" s="12"/>
      <c r="AY232" s="12"/>
      <c r="AZ232" s="12">
        <f ca="1"/>
        <v>7.4967782616426323E-2</v>
      </c>
      <c r="BA232" s="12"/>
      <c r="BB232" s="12">
        <f t="shared" ca="1" si="44"/>
        <v>7.4967782616426323E-2</v>
      </c>
      <c r="BC232" s="12"/>
      <c r="BD232" s="38">
        <f ca="1"/>
        <v>0.21158686588509501</v>
      </c>
    </row>
    <row r="233" spans="1:56" x14ac:dyDescent="0.35">
      <c r="A233" s="12">
        <v>0</v>
      </c>
      <c r="B233" s="12">
        <v>0</v>
      </c>
      <c r="C233" s="12">
        <v>0</v>
      </c>
      <c r="D233" s="12">
        <v>0</v>
      </c>
      <c r="E233" s="12">
        <f ca="1">-INDEX('Flow probs &amp; rates'!$P$5:$P$5999,UsefulSeries!$E226,0)*(INDEX('Flow probs &amp; rates'!$Q$5:$Q$5999,UsefulSeries!$E226,0))/INDEX('Flow probs &amp; rates'!$G$4:$G$5999,UsefulSeries!$E226,0)</f>
        <v>-1.1530633598227707E-3</v>
      </c>
      <c r="F233" s="12">
        <f ca="1">INDEX('Flow probs &amp; rates'!$Q$5:$Q$5999,UsefulSeries!$E226,0)*(1-INDEX('Flow probs &amp; rates'!$Q$5:$Q$5999,UsefulSeries!$E226,0))/INDEX('Flow probs &amp; rates'!$G$4:$G$5999,UsefulSeries!$E226,0)</f>
        <v>5.5949851886688211E-2</v>
      </c>
      <c r="G233" s="12"/>
      <c r="H233" s="12"/>
      <c r="I233" s="12">
        <f ca="1">INDEX('Flow probs &amp; rates'!$Q$5:$Q$5999,UsefulSeries!$E226)</f>
        <v>1.9281134583817118E-2</v>
      </c>
      <c r="J233" s="12"/>
      <c r="K233" s="12"/>
      <c r="L233" s="12">
        <f>INDEX('Flow probs &amp; rates'!$G$4:$G$5999,UsefulSeries!$E226)</f>
        <v>0.33797001770932006</v>
      </c>
      <c r="M233" s="12"/>
      <c r="N233" s="12">
        <f>INDEX('Flow probs &amp; rates'!$F$5:$F$5999,UsefulSeries!$G230)-INDEX('Flow probs &amp; rates'!$F$4:$F$5999,UsefulSeries!$G230)</f>
        <v>-9.279984786438461E-4</v>
      </c>
      <c r="O233" s="12"/>
      <c r="P233" s="12">
        <f ca="1"/>
        <v>0</v>
      </c>
      <c r="Q233" s="12">
        <f ca="1"/>
        <v>0</v>
      </c>
      <c r="R233" s="12">
        <f ca="1"/>
        <v>0</v>
      </c>
      <c r="S233" s="12">
        <f ca="1"/>
        <v>0</v>
      </c>
      <c r="T233" s="12">
        <f ca="1"/>
        <v>0.35186614219853563</v>
      </c>
      <c r="U233" s="12">
        <f ca="1"/>
        <v>17.880399862044165</v>
      </c>
      <c r="V233" s="12"/>
      <c r="W233" s="12">
        <f ca="1">INDEX(P$9:P$6003,UsefulSeries!$I228)</f>
        <v>0</v>
      </c>
      <c r="X233" s="12">
        <f ca="1">INDEX(Q$9:Q$6003,UsefulSeries!$I228)</f>
        <v>0</v>
      </c>
      <c r="Y233" s="12">
        <f ca="1">INDEX(R$9:R$6003,UsefulSeries!$I228)</f>
        <v>7.4967782616426309E-2</v>
      </c>
      <c r="Z233" s="12">
        <f ca="1">INDEX(S$9:S$6003,UsefulSeries!$I228)</f>
        <v>0.58529881547124474</v>
      </c>
      <c r="AA233" s="12">
        <f ca="1">INDEX(T$9:T$6003,UsefulSeries!$I228)</f>
        <v>0</v>
      </c>
      <c r="AB233" s="12">
        <f ca="1">INDEX(U$9:U$6003,UsefulSeries!$I228)</f>
        <v>0</v>
      </c>
      <c r="AC233" s="12">
        <f>INDEX( K$9:K$6003,UsefulSeries!$I228)</f>
        <v>0</v>
      </c>
      <c r="AD233" s="12">
        <f>INDEX(L$9:L$6003,UsefulSeries!$I228)</f>
        <v>-5.2111718389104292E-2</v>
      </c>
      <c r="AE233" s="12"/>
      <c r="AF233" s="12"/>
      <c r="AG233" s="12"/>
      <c r="AH233" s="12"/>
      <c r="AI233" s="12"/>
      <c r="AJ233" s="12"/>
      <c r="AK233" s="12"/>
      <c r="AL233" s="12"/>
      <c r="AM233" s="12"/>
      <c r="AN233" s="12">
        <f t="shared" ca="1" si="45"/>
        <v>0</v>
      </c>
      <c r="AO233" s="12">
        <f t="shared" ca="1" si="46"/>
        <v>0</v>
      </c>
      <c r="AP233" s="12">
        <f t="shared" ca="1" si="47"/>
        <v>7.4967782616426309E-2</v>
      </c>
      <c r="AQ233" s="12">
        <f t="shared" ca="1" si="48"/>
        <v>0.58529881547124474</v>
      </c>
      <c r="AR233" s="12">
        <f t="shared" ca="1" si="49"/>
        <v>0</v>
      </c>
      <c r="AS233" s="12">
        <f t="shared" ca="1" si="50"/>
        <v>0</v>
      </c>
      <c r="AT233" s="12">
        <f t="shared" si="51"/>
        <v>0</v>
      </c>
      <c r="AU233" s="12">
        <f t="shared" si="52"/>
        <v>-5.2111718389104292E-2</v>
      </c>
      <c r="AV233" s="12"/>
      <c r="AW233" s="12">
        <f ca="1">INDEX(I$9:I$6003,UsefulSeries!$I228)</f>
        <v>0.10211355969788594</v>
      </c>
      <c r="AX233" s="12"/>
      <c r="AY233" s="12"/>
      <c r="AZ233" s="12">
        <f ca="1"/>
        <v>7.4967782616426309E-2</v>
      </c>
      <c r="BA233" s="12"/>
      <c r="BB233" s="12">
        <f t="shared" ca="1" si="44"/>
        <v>7.4967782616426309E-2</v>
      </c>
      <c r="BC233" s="12"/>
      <c r="BD233" s="38">
        <f ca="1"/>
        <v>0.10528262532665718</v>
      </c>
    </row>
    <row r="234" spans="1:56" x14ac:dyDescent="0.35">
      <c r="A234" s="12">
        <f ca="1">INDEX('Flow probs &amp; rates'!$K$5:$K$5999,UsefulSeries!$E232,0)*(1-INDEX('Flow probs &amp; rates'!$K$5:$K$5999,UsefulSeries!$E232,0))/INDEX('Flow probs &amp; rates'!$E$4:$E$5999,UsefulSeries!$E232,0)</f>
        <v>2.3688006351660795E-2</v>
      </c>
      <c r="B234" s="12">
        <f ca="1">-INDEX('Flow probs &amp; rates'!$K$5:$K$5999,UsefulSeries!$E232,0)*(INDEX('Flow probs &amp; rates'!$L$5:$L$5999,UsefulSeries!$E232,0))/INDEX('Flow probs &amp; rates'!$E$4:$E$5999,UsefulSeries!$E232,0)</f>
        <v>-2.6637519233569989E-4</v>
      </c>
      <c r="C234" s="12">
        <v>0</v>
      </c>
      <c r="D234" s="12">
        <v>0</v>
      </c>
      <c r="E234" s="12">
        <v>0</v>
      </c>
      <c r="F234" s="12">
        <v>0</v>
      </c>
      <c r="G234" s="12"/>
      <c r="H234" s="12"/>
      <c r="I234" s="12">
        <f ca="1">INDEX('Flow probs &amp; rates'!$K$5:$K$5999,UsefulSeries!$E232)</f>
        <v>1.4776630641415168E-2</v>
      </c>
      <c r="J234" s="12"/>
      <c r="K234" s="12">
        <f>-INDEX('Flow probs &amp; rates'!$E$4:$E$5999,UsefulSeries!$E232)</f>
        <v>-0.61458451218633936</v>
      </c>
      <c r="L234" s="12">
        <f>INDEX('Flow probs &amp; rates'!$E$4:$E$5999,UsefulSeries!$E232)</f>
        <v>0.61458451218633936</v>
      </c>
      <c r="M234" s="12"/>
      <c r="N234" s="12">
        <f>INDEX('Flow probs &amp; rates'!$E$5:$E$5999,UsefulSeries!$G232)-INDEX('Flow probs &amp; rates'!$E$4:$E$5999,UsefulSeries!$G232)</f>
        <v>-1.3984772379871391E-4</v>
      </c>
      <c r="O234" s="12"/>
      <c r="P234" s="12">
        <f t="array" aca="1" ref="P234:U239" ca="1">MINVERSE(A234:F239)</f>
        <v>42.222550956432556</v>
      </c>
      <c r="Q234" s="12">
        <f ca="1"/>
        <v>0.63089673562432458</v>
      </c>
      <c r="R234" s="12">
        <f ca="1"/>
        <v>0</v>
      </c>
      <c r="S234" s="12">
        <f ca="1"/>
        <v>0</v>
      </c>
      <c r="T234" s="12">
        <f ca="1"/>
        <v>0</v>
      </c>
      <c r="U234" s="12">
        <f ca="1"/>
        <v>0</v>
      </c>
      <c r="V234" s="12"/>
      <c r="W234" s="12">
        <f ca="1">INDEX(P$10:P$6003,UsefulSeries!$I228)</f>
        <v>0</v>
      </c>
      <c r="X234" s="12">
        <f ca="1">INDEX(Q$10:Q$6003,UsefulSeries!$I228)</f>
        <v>0</v>
      </c>
      <c r="Y234" s="12">
        <f ca="1">INDEX(R$10:R$6003,UsefulSeries!$I228)</f>
        <v>0</v>
      </c>
      <c r="Z234" s="12">
        <f ca="1">INDEX(S$10:S$6003,UsefulSeries!$I228)</f>
        <v>0</v>
      </c>
      <c r="AA234" s="12">
        <f ca="1">INDEX(T$10:T$6003,UsefulSeries!$I228)</f>
        <v>18.4355128249091</v>
      </c>
      <c r="AB234" s="12">
        <f ca="1">INDEX(U$10:U$6003,UsefulSeries!$I228)</f>
        <v>0.34658900083002181</v>
      </c>
      <c r="AC234" s="12">
        <f>INDEX( K$10:K$6003,UsefulSeries!$I228)</f>
        <v>0.33324509635996535</v>
      </c>
      <c r="AD234" s="12">
        <f>INDEX(L$10:L$6003,UsefulSeries!$I228)</f>
        <v>0</v>
      </c>
      <c r="AE234" s="12"/>
      <c r="AF234" s="12"/>
      <c r="AG234" s="12"/>
      <c r="AH234" s="12"/>
      <c r="AI234" s="12"/>
      <c r="AJ234" s="12"/>
      <c r="AK234" s="12"/>
      <c r="AL234" s="12"/>
      <c r="AM234" s="12"/>
      <c r="AN234" s="12">
        <f t="shared" ca="1" si="45"/>
        <v>0</v>
      </c>
      <c r="AO234" s="12">
        <f t="shared" ca="1" si="46"/>
        <v>0</v>
      </c>
      <c r="AP234" s="12">
        <f t="shared" ca="1" si="47"/>
        <v>0</v>
      </c>
      <c r="AQ234" s="12">
        <f t="shared" ca="1" si="48"/>
        <v>0</v>
      </c>
      <c r="AR234" s="12">
        <f t="shared" ca="1" si="49"/>
        <v>18.4355128249091</v>
      </c>
      <c r="AS234" s="12">
        <f t="shared" ca="1" si="50"/>
        <v>0.34658900083002181</v>
      </c>
      <c r="AT234" s="12">
        <f t="shared" si="51"/>
        <v>0.33324509635996535</v>
      </c>
      <c r="AU234" s="12">
        <f t="shared" si="52"/>
        <v>0</v>
      </c>
      <c r="AV234" s="12"/>
      <c r="AW234" s="12">
        <f ca="1">INDEX(I$10:I$6003,UsefulSeries!$I228)</f>
        <v>1.8422604882462165E-2</v>
      </c>
      <c r="AX234" s="12"/>
      <c r="AY234" s="12"/>
      <c r="AZ234" s="12">
        <f ca="1"/>
        <v>0.34658900083002175</v>
      </c>
      <c r="BA234" s="12"/>
      <c r="BB234" s="12">
        <f t="shared" ca="1" si="44"/>
        <v>0.34658900083002175</v>
      </c>
      <c r="BC234" s="12"/>
      <c r="BD234" s="38">
        <f ca="1"/>
        <v>1.8666025639610295E-2</v>
      </c>
    </row>
    <row r="235" spans="1:56" x14ac:dyDescent="0.35">
      <c r="A235" s="12">
        <f ca="1">-INDEX('Flow probs &amp; rates'!$K$5:$K$5999,UsefulSeries!$E232,0)*(INDEX('Flow probs &amp; rates'!$L$5:$L$5999,UsefulSeries!$E232,0))/INDEX('Flow probs &amp; rates'!$E$4:$E$5999,UsefulSeries!$E232,0)</f>
        <v>-2.6637519233569989E-4</v>
      </c>
      <c r="B235" s="12">
        <f ca="1">INDEX('Flow probs &amp; rates'!$L$5:$L$5999,UsefulSeries!$E232,0)*(1-INDEX('Flow probs &amp; rates'!$L$5:$L$5999,UsefulSeries!$E232,0))/INDEX('Flow probs &amp; rates'!$E$4:$E$5999,UsefulSeries!$E232,0)</f>
        <v>1.7827069783129774E-2</v>
      </c>
      <c r="C235" s="12">
        <v>0</v>
      </c>
      <c r="D235" s="12">
        <v>0</v>
      </c>
      <c r="E235" s="12">
        <v>0</v>
      </c>
      <c r="F235" s="12">
        <v>0</v>
      </c>
      <c r="G235" s="12"/>
      <c r="H235" s="12"/>
      <c r="I235" s="12">
        <f ca="1">INDEX('Flow probs &amp; rates'!$L$5:$L$5999,UsefulSeries!$E232)</f>
        <v>1.1078984892627715E-2</v>
      </c>
      <c r="J235" s="12"/>
      <c r="K235" s="12">
        <f>-INDEX('Flow probs &amp; rates'!$E$4:$E$5999,UsefulSeries!$E232)</f>
        <v>-0.61458451218633936</v>
      </c>
      <c r="L235" s="12"/>
      <c r="M235" s="12"/>
      <c r="N235" s="12">
        <f>INDEX('Flow probs &amp; rates'!$F$5:$F$5999,UsefulSeries!$G232)-INDEX('Flow probs &amp; rates'!$F$4:$F$5999,UsefulSeries!$G232)</f>
        <v>3.3927105551519871E-4</v>
      </c>
      <c r="O235" s="12"/>
      <c r="P235" s="12">
        <f ca="1"/>
        <v>0.63089673562432458</v>
      </c>
      <c r="Q235" s="12">
        <f ca="1"/>
        <v>56.103895222633909</v>
      </c>
      <c r="R235" s="12">
        <f ca="1"/>
        <v>0</v>
      </c>
      <c r="S235" s="12">
        <f ca="1"/>
        <v>0</v>
      </c>
      <c r="T235" s="12">
        <f ca="1"/>
        <v>0</v>
      </c>
      <c r="U235" s="12">
        <f ca="1"/>
        <v>0</v>
      </c>
      <c r="V235" s="12"/>
      <c r="W235" s="12">
        <f ca="1">INDEX(P$11:P$6003,UsefulSeries!$I228)</f>
        <v>0</v>
      </c>
      <c r="X235" s="12">
        <f ca="1">INDEX(Q$11:Q$6003,UsefulSeries!$I228)</f>
        <v>0</v>
      </c>
      <c r="Y235" s="12">
        <f ca="1">INDEX(R$11:R$6003,UsefulSeries!$I228)</f>
        <v>0</v>
      </c>
      <c r="Z235" s="12">
        <f ca="1">INDEX(S$11:S$6003,UsefulSeries!$I228)</f>
        <v>0</v>
      </c>
      <c r="AA235" s="12">
        <f ca="1">INDEX(T$11:T$6003,UsefulSeries!$I228)</f>
        <v>0.34658900083002175</v>
      </c>
      <c r="AB235" s="12">
        <f ca="1">INDEX(U$11:U$6003,UsefulSeries!$I228)</f>
        <v>16.944069843925885</v>
      </c>
      <c r="AC235" s="12">
        <f>INDEX( K$11:K$6003,UsefulSeries!$I228)</f>
        <v>0</v>
      </c>
      <c r="AD235" s="12">
        <f>INDEX(L$11:L$6003,UsefulSeries!$I228)</f>
        <v>0.33324509635996535</v>
      </c>
      <c r="AE235" s="12"/>
      <c r="AF235" s="12"/>
      <c r="AG235" s="12"/>
      <c r="AH235" s="12"/>
      <c r="AI235" s="12"/>
      <c r="AJ235" s="12"/>
      <c r="AK235" s="12"/>
      <c r="AL235" s="12"/>
      <c r="AM235" s="12"/>
      <c r="AN235" s="12">
        <f t="shared" ca="1" si="45"/>
        <v>0</v>
      </c>
      <c r="AO235" s="12">
        <f t="shared" ca="1" si="46"/>
        <v>0</v>
      </c>
      <c r="AP235" s="12">
        <f t="shared" ca="1" si="47"/>
        <v>0</v>
      </c>
      <c r="AQ235" s="12">
        <f t="shared" ca="1" si="48"/>
        <v>0</v>
      </c>
      <c r="AR235" s="12">
        <f t="shared" ca="1" si="49"/>
        <v>0.34658900083002175</v>
      </c>
      <c r="AS235" s="12">
        <f t="shared" ca="1" si="50"/>
        <v>16.944069843925885</v>
      </c>
      <c r="AT235" s="12">
        <f t="shared" si="51"/>
        <v>0</v>
      </c>
      <c r="AU235" s="12">
        <f t="shared" si="52"/>
        <v>0.33324509635996535</v>
      </c>
      <c r="AV235" s="12"/>
      <c r="AW235" s="12">
        <f ca="1">INDEX(I$11:I$6003,UsefulSeries!$I228)</f>
        <v>2.0078052778629174E-2</v>
      </c>
      <c r="AX235" s="12"/>
      <c r="AY235" s="12"/>
      <c r="AZ235" s="12">
        <f ca="1"/>
        <v>0.34658900083002175</v>
      </c>
      <c r="BA235" s="12"/>
      <c r="BB235" s="12">
        <f t="shared" ca="1" si="44"/>
        <v>0.34658900083002175</v>
      </c>
      <c r="BC235" s="12"/>
      <c r="BD235" s="38">
        <f ca="1"/>
        <v>1.9123436315688028E-2</v>
      </c>
    </row>
    <row r="236" spans="1:56" x14ac:dyDescent="0.35">
      <c r="A236" s="12">
        <v>0</v>
      </c>
      <c r="B236" s="12">
        <v>0</v>
      </c>
      <c r="C236" s="12">
        <f ca="1">INDEX('Flow probs &amp; rates'!$M$5:$M$5999,UsefulSeries!$E232,0)*(1-INDEX('Flow probs &amp; rates'!$M$5:$M$5999,UsefulSeries!$E232,0))/INDEX('Flow probs &amp; rates'!$F$4:$F$5999,UsefulSeries!$E232,0)</f>
        <v>3.6120327288708887</v>
      </c>
      <c r="D236" s="12">
        <f ca="1">-INDEX('Flow probs &amp; rates'!$M$5:$M$5999,UsefulSeries!$E232,0)*(INDEX('Flow probs &amp; rates'!$O$5:$O$5999,UsefulSeries!$E232,0))/INDEX('Flow probs &amp; rates'!$F$4:$F$5999,UsefulSeries!$E232,0)</f>
        <v>-0.4473181839863542</v>
      </c>
      <c r="E236" s="12">
        <v>0</v>
      </c>
      <c r="F236" s="12">
        <v>0</v>
      </c>
      <c r="G236" s="12"/>
      <c r="H236" s="12"/>
      <c r="I236" s="12">
        <f ca="1">INDEX('Flow probs &amp; rates'!$M$5:$M$5999,UsefulSeries!$E232)</f>
        <v>0.21586855960946452</v>
      </c>
      <c r="J236" s="12"/>
      <c r="K236" s="12">
        <f>INDEX('Flow probs &amp; rates'!$F$4:$F$5999,UsefulSeries!$E232)</f>
        <v>4.6862622043436664E-2</v>
      </c>
      <c r="L236" s="12">
        <f>-INDEX('Flow probs &amp; rates'!$F$4:$F$5999,UsefulSeries!$E232)</f>
        <v>-4.6862622043436664E-2</v>
      </c>
      <c r="M236" s="12"/>
      <c r="N236" s="12">
        <f>INDEX('Flow probs &amp; rates'!$E$5:$E$5999,UsefulSeries!$G234)-INDEX('Flow probs &amp; rates'!$E$4:$E$5999,UsefulSeries!$G234)</f>
        <v>6.9742094106695074E-4</v>
      </c>
      <c r="O236" s="12"/>
      <c r="P236" s="12">
        <f ca="1"/>
        <v>0</v>
      </c>
      <c r="Q236" s="12">
        <f ca="1"/>
        <v>0</v>
      </c>
      <c r="R236" s="12">
        <f ca="1"/>
        <v>0.28529975459849771</v>
      </c>
      <c r="S236" s="12">
        <f ca="1"/>
        <v>6.8211068185721799E-2</v>
      </c>
      <c r="T236" s="12">
        <f ca="1"/>
        <v>0</v>
      </c>
      <c r="U236" s="12">
        <f ca="1"/>
        <v>0</v>
      </c>
      <c r="V236" s="12"/>
      <c r="W236" s="12"/>
      <c r="X236" s="12"/>
      <c r="Y236" s="12"/>
      <c r="Z236" s="12"/>
      <c r="AA236" s="12"/>
      <c r="AB236" s="12"/>
      <c r="AC236" s="12"/>
      <c r="AD236" s="12"/>
      <c r="AE236" s="12">
        <f t="array" ref="AE236:AJ237">TRANSPOSE(AC230:AD235)</f>
        <v>-0.61464318525093042</v>
      </c>
      <c r="AF236" s="12">
        <v>-0.61464318525093042</v>
      </c>
      <c r="AG236" s="12">
        <v>5.2111718389104292E-2</v>
      </c>
      <c r="AH236" s="12">
        <v>0</v>
      </c>
      <c r="AI236" s="12">
        <v>0.33324509635996535</v>
      </c>
      <c r="AJ236" s="12">
        <v>0</v>
      </c>
      <c r="AK236" s="12"/>
      <c r="AL236" s="12"/>
      <c r="AM236" s="12"/>
      <c r="AN236" s="12">
        <f t="shared" si="45"/>
        <v>-0.61464318525093042</v>
      </c>
      <c r="AO236" s="12">
        <f t="shared" si="46"/>
        <v>-0.61464318525093042</v>
      </c>
      <c r="AP236" s="12">
        <f t="shared" si="47"/>
        <v>5.2111718389104292E-2</v>
      </c>
      <c r="AQ236" s="12">
        <f t="shared" si="48"/>
        <v>0</v>
      </c>
      <c r="AR236" s="12">
        <f t="shared" si="49"/>
        <v>0.33324509635996535</v>
      </c>
      <c r="AS236" s="12">
        <f t="shared" si="50"/>
        <v>0</v>
      </c>
      <c r="AT236" s="12">
        <f t="shared" si="51"/>
        <v>0</v>
      </c>
      <c r="AU236" s="12">
        <f t="shared" si="52"/>
        <v>0</v>
      </c>
      <c r="AV236" s="12"/>
      <c r="AW236" s="12"/>
      <c r="AX236" s="12">
        <f>INDEX($N$6:$N$6003,UsefulSeries!$K228)</f>
        <v>1.0051194382711959E-3</v>
      </c>
      <c r="AY236" s="12"/>
      <c r="AZ236" s="12"/>
      <c r="BA236" s="12"/>
      <c r="BB236" s="12">
        <f t="shared" si="44"/>
        <v>1.0051194382711959E-3</v>
      </c>
      <c r="BC236" s="12"/>
      <c r="BD236" s="38">
        <f ca="1"/>
        <v>-1.2473482639626797E-2</v>
      </c>
    </row>
    <row r="237" spans="1:56" x14ac:dyDescent="0.35">
      <c r="A237" s="12">
        <v>0</v>
      </c>
      <c r="B237" s="12">
        <v>0</v>
      </c>
      <c r="C237" s="12">
        <f ca="1">-INDEX('Flow probs &amp; rates'!$M$5:$M$5999,UsefulSeries!$E232,0)*(INDEX('Flow probs &amp; rates'!$O$5:$O$5999,UsefulSeries!$E232,0))/INDEX('Flow probs &amp; rates'!$F$4:$F$5999,UsefulSeries!$E232,0)</f>
        <v>-0.4473181839863542</v>
      </c>
      <c r="D237" s="12">
        <f ca="1">INDEX('Flow probs &amp; rates'!$O$5:$O$5999,UsefulSeries!$E232,0)*(1-INDEX('Flow probs &amp; rates'!$O$5:$O$5999,UsefulSeries!$E232,0))/INDEX('Flow probs &amp; rates'!$F$4:$F$5999,UsefulSeries!$E232,0)</f>
        <v>1.8709539597191991</v>
      </c>
      <c r="E237" s="12">
        <v>0</v>
      </c>
      <c r="F237" s="12">
        <v>0</v>
      </c>
      <c r="G237" s="12"/>
      <c r="H237" s="12"/>
      <c r="I237" s="12">
        <f ca="1">INDEX('Flow probs &amp; rates'!$O$5:$O$5999,UsefulSeries!$E232)</f>
        <v>9.710771697014603E-2</v>
      </c>
      <c r="J237" s="12"/>
      <c r="K237" s="12"/>
      <c r="L237" s="12">
        <f>-INDEX('Flow probs &amp; rates'!$F$4:$F$5999,UsefulSeries!$E232)</f>
        <v>-4.6862622043436664E-2</v>
      </c>
      <c r="M237" s="12"/>
      <c r="N237" s="12">
        <f>INDEX('Flow probs &amp; rates'!$F$5:$F$5999,UsefulSeries!$G234)-INDEX('Flow probs &amp; rates'!$F$4:$F$5999,UsefulSeries!$G234)</f>
        <v>-6.8696209277833986E-4</v>
      </c>
      <c r="O237" s="12"/>
      <c r="P237" s="12">
        <f ca="1"/>
        <v>0</v>
      </c>
      <c r="Q237" s="12">
        <f ca="1"/>
        <v>0</v>
      </c>
      <c r="R237" s="12">
        <f ca="1"/>
        <v>6.8211068185721799E-2</v>
      </c>
      <c r="S237" s="12">
        <f ca="1"/>
        <v>0.55079498124222692</v>
      </c>
      <c r="T237" s="12">
        <f ca="1"/>
        <v>0</v>
      </c>
      <c r="U237" s="12">
        <f ca="1"/>
        <v>0</v>
      </c>
      <c r="V237" s="12"/>
      <c r="W237" s="12"/>
      <c r="X237" s="12"/>
      <c r="Y237" s="12"/>
      <c r="Z237" s="12"/>
      <c r="AA237" s="12"/>
      <c r="AB237" s="12"/>
      <c r="AC237" s="12"/>
      <c r="AD237" s="12"/>
      <c r="AE237" s="12">
        <v>0.61464318525093042</v>
      </c>
      <c r="AF237" s="12">
        <v>0</v>
      </c>
      <c r="AG237" s="12">
        <v>-5.2111718389104292E-2</v>
      </c>
      <c r="AH237" s="12">
        <v>-5.2111718389104292E-2</v>
      </c>
      <c r="AI237" s="12">
        <v>0</v>
      </c>
      <c r="AJ237" s="12">
        <v>0.33324509635996535</v>
      </c>
      <c r="AK237" s="12"/>
      <c r="AL237" s="12"/>
      <c r="AM237" s="12"/>
      <c r="AN237" s="12">
        <f t="shared" si="45"/>
        <v>0.61464318525093042</v>
      </c>
      <c r="AO237" s="12">
        <f t="shared" si="46"/>
        <v>0</v>
      </c>
      <c r="AP237" s="12">
        <f t="shared" si="47"/>
        <v>-5.2111718389104292E-2</v>
      </c>
      <c r="AQ237" s="12">
        <f t="shared" si="48"/>
        <v>-5.2111718389104292E-2</v>
      </c>
      <c r="AR237" s="12">
        <f t="shared" si="49"/>
        <v>0</v>
      </c>
      <c r="AS237" s="12">
        <f t="shared" si="50"/>
        <v>0.33324509635996535</v>
      </c>
      <c r="AT237" s="12">
        <f t="shared" si="51"/>
        <v>0</v>
      </c>
      <c r="AU237" s="12">
        <f t="shared" si="52"/>
        <v>0</v>
      </c>
      <c r="AV237" s="12"/>
      <c r="AW237" s="12"/>
      <c r="AX237" s="12">
        <f>INDEX('Margin error adjustment'!N$7:N$6003,UsefulSeries!$K228)</f>
        <v>-1.0293954658470578E-3</v>
      </c>
      <c r="AY237" s="12"/>
      <c r="AZ237" s="12"/>
      <c r="BA237" s="12"/>
      <c r="BB237" s="12">
        <f t="shared" si="44"/>
        <v>-1.0293954658470578E-3</v>
      </c>
      <c r="BC237" s="12"/>
      <c r="BD237" s="38">
        <f ca="1"/>
        <v>4.828494474785644E-2</v>
      </c>
    </row>
    <row r="238" spans="1:56" x14ac:dyDescent="0.35">
      <c r="A238" s="12">
        <v>0</v>
      </c>
      <c r="B238" s="12">
        <v>0</v>
      </c>
      <c r="C238" s="12">
        <v>0</v>
      </c>
      <c r="D238" s="12">
        <v>0</v>
      </c>
      <c r="E238" s="12">
        <f ca="1">INDEX('Flow probs &amp; rates'!$P$5:$P$5999,UsefulSeries!$E232,0)*(1-INDEX('Flow probs &amp; rates'!$P$5:$P$5999,UsefulSeries!$E232,0))/INDEX('Flow probs &amp; rates'!$G$4:$G$5999,UsefulSeries!$E232,0)</f>
        <v>5.7636418454917827E-2</v>
      </c>
      <c r="F238" s="12">
        <f ca="1">-INDEX('Flow probs &amp; rates'!$P$5:$P$5999,UsefulSeries!$E232,0)*(INDEX('Flow probs &amp; rates'!$Q$5:$Q$5999,UsefulSeries!$E232,0))/INDEX('Flow probs &amp; rates'!$G$4:$G$5999,UsefulSeries!$E232,0)</f>
        <v>-1.1039069962866044E-3</v>
      </c>
      <c r="G238" s="12"/>
      <c r="H238" s="12"/>
      <c r="I238" s="12">
        <f ca="1">INDEX('Flow probs &amp; rates'!$P$5:$P$5999,UsefulSeries!$E232)</f>
        <v>1.9909357142470704E-2</v>
      </c>
      <c r="J238" s="12"/>
      <c r="K238" s="12">
        <f>INDEX('Flow probs &amp; rates'!$G$4:$G$5999,UsefulSeries!$E232)</f>
        <v>0.33855286577022398</v>
      </c>
      <c r="L238" s="12"/>
      <c r="M238" s="12"/>
      <c r="N238" s="12">
        <f>INDEX('Flow probs &amp; rates'!$E$5:$E$5999,UsefulSeries!$G236)-INDEX('Flow probs &amp; rates'!$E$4:$E$5999,UsefulSeries!$G236)</f>
        <v>9.5073008245150081E-4</v>
      </c>
      <c r="O238" s="12"/>
      <c r="P238" s="12">
        <f ca="1"/>
        <v>0</v>
      </c>
      <c r="Q238" s="12">
        <f ca="1"/>
        <v>0</v>
      </c>
      <c r="R238" s="12">
        <f ca="1"/>
        <v>0</v>
      </c>
      <c r="S238" s="12">
        <f ca="1"/>
        <v>0</v>
      </c>
      <c r="T238" s="12">
        <f ca="1"/>
        <v>17.356886421002564</v>
      </c>
      <c r="U238" s="12">
        <f ca="1"/>
        <v>0.35217535235525077</v>
      </c>
      <c r="V238" s="12"/>
      <c r="W238" s="12">
        <f ca="1">INDEX(P$6:P$6003,UsefulSeries!$I236)</f>
        <v>39.820411315610237</v>
      </c>
      <c r="X238" s="12">
        <f ca="1">INDEX(Q$6:Q$6003,UsefulSeries!$I236)</f>
        <v>0.63363764533536659</v>
      </c>
      <c r="Y238" s="12">
        <f ca="1">INDEX(R$6:R$6003,UsefulSeries!$I236)</f>
        <v>0</v>
      </c>
      <c r="Z238" s="12">
        <f ca="1">INDEX(S$6:S$6003,UsefulSeries!$I236)</f>
        <v>0</v>
      </c>
      <c r="AA238" s="12">
        <f ca="1">INDEX(T$6:T$6003,UsefulSeries!$I236)</f>
        <v>0</v>
      </c>
      <c r="AB238" s="12">
        <f ca="1">INDEX(U$6:U$6003,UsefulSeries!$I236)</f>
        <v>0</v>
      </c>
      <c r="AC238" s="12">
        <f>INDEX( K$6:K$6003,UsefulSeries!$I236)</f>
        <v>-0.61564830468920162</v>
      </c>
      <c r="AD238" s="12">
        <f>INDEX(L$6:L$6003,UsefulSeries!$I236)</f>
        <v>0.61564830468920162</v>
      </c>
      <c r="AE238" s="12"/>
      <c r="AF238" s="12"/>
      <c r="AG238" s="12"/>
      <c r="AH238" s="12"/>
      <c r="AI238" s="12"/>
      <c r="AJ238" s="12"/>
      <c r="AK238" s="12"/>
      <c r="AL238" s="12"/>
      <c r="AM238" s="12"/>
      <c r="AN238" s="12">
        <f t="shared" ca="1" si="45"/>
        <v>39.820411315610237</v>
      </c>
      <c r="AO238" s="12">
        <f t="shared" ca="1" si="46"/>
        <v>0.63363764533536659</v>
      </c>
      <c r="AP238" s="12">
        <f t="shared" ca="1" si="47"/>
        <v>0</v>
      </c>
      <c r="AQ238" s="12">
        <f t="shared" ca="1" si="48"/>
        <v>0</v>
      </c>
      <c r="AR238" s="12">
        <f t="shared" ca="1" si="49"/>
        <v>0</v>
      </c>
      <c r="AS238" s="12">
        <f t="shared" ca="1" si="50"/>
        <v>0</v>
      </c>
      <c r="AT238" s="12">
        <f t="shared" si="51"/>
        <v>-0.61564830468920162</v>
      </c>
      <c r="AU238" s="12">
        <f t="shared" si="52"/>
        <v>0.61564830468920162</v>
      </c>
      <c r="AV238" s="12"/>
      <c r="AW238" s="12">
        <f ca="1">INDEX(I$6:I$6003,UsefulSeries!$I236)</f>
        <v>1.5710614756636668E-2</v>
      </c>
      <c r="AX238" s="12"/>
      <c r="AY238" s="12"/>
      <c r="AZ238" s="12">
        <f t="array" aca="1" ref="AZ238:AZ243" ca="1">MMULT(W238:AB243,AW238:AW243)</f>
        <v>0.63363764533536637</v>
      </c>
      <c r="BA238" s="12"/>
      <c r="BB238" s="12">
        <f t="shared" ca="1" si="44"/>
        <v>0.63363764533536637</v>
      </c>
      <c r="BC238" s="12"/>
      <c r="BD238" s="38">
        <f t="array" aca="1" ref="BD238:BD245" ca="1">MMULT(MINVERSE(AN238:AU245),BB238:BB245)</f>
        <v>1.5116420141896649E-2</v>
      </c>
    </row>
    <row r="239" spans="1:56" x14ac:dyDescent="0.35">
      <c r="A239" s="12">
        <v>0</v>
      </c>
      <c r="B239" s="12">
        <v>0</v>
      </c>
      <c r="C239" s="12">
        <v>0</v>
      </c>
      <c r="D239" s="12">
        <v>0</v>
      </c>
      <c r="E239" s="12">
        <f ca="1">-INDEX('Flow probs &amp; rates'!$P$5:$P$5999,UsefulSeries!$E232,0)*(INDEX('Flow probs &amp; rates'!$Q$5:$Q$5999,UsefulSeries!$E232,0))/INDEX('Flow probs &amp; rates'!$G$4:$G$5999,UsefulSeries!$E232,0)</f>
        <v>-1.1039069962866044E-3</v>
      </c>
      <c r="F239" s="12">
        <f ca="1">INDEX('Flow probs &amp; rates'!$Q$5:$Q$5999,UsefulSeries!$E232,0)*(1-INDEX('Flow probs &amp; rates'!$Q$5:$Q$5999,UsefulSeries!$E232,0))/INDEX('Flow probs &amp; rates'!$G$4:$G$5999,UsefulSeries!$E232,0)</f>
        <v>5.4405818651865737E-2</v>
      </c>
      <c r="G239" s="12"/>
      <c r="H239" s="12"/>
      <c r="I239" s="12">
        <f ca="1">INDEX('Flow probs &amp; rates'!$Q$5:$Q$5999,UsefulSeries!$E232)</f>
        <v>1.8771619518512028E-2</v>
      </c>
      <c r="J239" s="12"/>
      <c r="K239" s="12"/>
      <c r="L239" s="12">
        <f>INDEX('Flow probs &amp; rates'!$G$4:$G$5999,UsefulSeries!$E232)</f>
        <v>0.33855286577022398</v>
      </c>
      <c r="M239" s="12"/>
      <c r="N239" s="12">
        <f>INDEX('Flow probs &amp; rates'!$F$5:$F$5999,UsefulSeries!$G236)-INDEX('Flow probs &amp; rates'!$F$4:$F$5999,UsefulSeries!$G236)</f>
        <v>-3.2143114668231609E-4</v>
      </c>
      <c r="O239" s="12"/>
      <c r="P239" s="12">
        <f ca="1"/>
        <v>0</v>
      </c>
      <c r="Q239" s="12">
        <f ca="1"/>
        <v>0</v>
      </c>
      <c r="R239" s="12">
        <f ca="1"/>
        <v>0</v>
      </c>
      <c r="S239" s="12">
        <f ca="1"/>
        <v>0</v>
      </c>
      <c r="T239" s="12">
        <f ca="1"/>
        <v>0.35217535235525077</v>
      </c>
      <c r="U239" s="12">
        <f ca="1"/>
        <v>18.387532687206029</v>
      </c>
      <c r="V239" s="12"/>
      <c r="W239" s="12">
        <f ca="1">INDEX(P$7:P$6003,UsefulSeries!$I236)</f>
        <v>0.63363764533536648</v>
      </c>
      <c r="X239" s="12">
        <f ca="1">INDEX(Q$7:Q$6003,UsefulSeries!$I236)</f>
        <v>49.186473820553559</v>
      </c>
      <c r="Y239" s="12">
        <f ca="1">INDEX(R$7:R$6003,UsefulSeries!$I236)</f>
        <v>0</v>
      </c>
      <c r="Z239" s="12">
        <f ca="1">INDEX(S$7:S$6003,UsefulSeries!$I236)</f>
        <v>0</v>
      </c>
      <c r="AA239" s="12">
        <f ca="1">INDEX(T$7:T$6003,UsefulSeries!$I236)</f>
        <v>0</v>
      </c>
      <c r="AB239" s="12">
        <f ca="1">INDEX(U$7:U$6003,UsefulSeries!$I236)</f>
        <v>0</v>
      </c>
      <c r="AC239" s="12">
        <f>INDEX( K$7:K$6003,UsefulSeries!$I236,1)</f>
        <v>-0.61564830468920162</v>
      </c>
      <c r="AD239" s="12">
        <f>INDEX(L$7:L$6003,UsefulSeries!$I236,1)</f>
        <v>0</v>
      </c>
      <c r="AE239" s="12"/>
      <c r="AF239" s="12"/>
      <c r="AG239" s="12"/>
      <c r="AH239" s="12"/>
      <c r="AI239" s="12"/>
      <c r="AJ239" s="12"/>
      <c r="AK239" s="12"/>
      <c r="AL239" s="12"/>
      <c r="AM239" s="12"/>
      <c r="AN239" s="12">
        <f t="shared" ca="1" si="45"/>
        <v>0.63363764533536648</v>
      </c>
      <c r="AO239" s="12">
        <f t="shared" ca="1" si="46"/>
        <v>49.186473820553559</v>
      </c>
      <c r="AP239" s="12">
        <f t="shared" ca="1" si="47"/>
        <v>0</v>
      </c>
      <c r="AQ239" s="12">
        <f t="shared" ca="1" si="48"/>
        <v>0</v>
      </c>
      <c r="AR239" s="12">
        <f t="shared" ca="1" si="49"/>
        <v>0</v>
      </c>
      <c r="AS239" s="12">
        <f t="shared" ca="1" si="50"/>
        <v>0</v>
      </c>
      <c r="AT239" s="12">
        <f t="shared" si="51"/>
        <v>-0.61564830468920162</v>
      </c>
      <c r="AU239" s="12">
        <f t="shared" si="52"/>
        <v>0</v>
      </c>
      <c r="AV239" s="12"/>
      <c r="AW239" s="12">
        <f ca="1">INDEX(I$7:I$6003,UsefulSeries!$I236)</f>
        <v>1.2679965851375624E-2</v>
      </c>
      <c r="AX239" s="12"/>
      <c r="AY239" s="12"/>
      <c r="AZ239" s="12">
        <f ca="1"/>
        <v>0.63363764533536648</v>
      </c>
      <c r="BA239" s="12"/>
      <c r="BB239" s="12">
        <f t="shared" ca="1" si="44"/>
        <v>0.63363764533536648</v>
      </c>
      <c r="BC239" s="12"/>
      <c r="BD239" s="38">
        <f ca="1"/>
        <v>1.2252730269941442E-2</v>
      </c>
    </row>
    <row r="240" spans="1:56" x14ac:dyDescent="0.35">
      <c r="A240" s="12">
        <f ca="1">INDEX('Flow probs &amp; rates'!$K$5:$K$5999,UsefulSeries!$E238,0)*(1-INDEX('Flow probs &amp; rates'!$K$5:$K$5999,UsefulSeries!$E238,0))/INDEX('Flow probs &amp; rates'!$E$4:$E$5999,UsefulSeries!$E238,0)</f>
        <v>2.309580401953502E-2</v>
      </c>
      <c r="B240" s="12">
        <f ca="1">-INDEX('Flow probs &amp; rates'!$K$5:$K$5999,UsefulSeries!$E238,0)*(INDEX('Flow probs &amp; rates'!$L$5:$L$5999,UsefulSeries!$E238,0))/INDEX('Flow probs &amp; rates'!$E$4:$E$5999,UsefulSeries!$E238,0)</f>
        <v>-2.6369477637495632E-4</v>
      </c>
      <c r="C240" s="12">
        <v>0</v>
      </c>
      <c r="D240" s="12">
        <v>0</v>
      </c>
      <c r="E240" s="12">
        <v>0</v>
      </c>
      <c r="F240" s="12">
        <v>0</v>
      </c>
      <c r="G240" s="12"/>
      <c r="H240" s="12"/>
      <c r="I240" s="12">
        <f ca="1">INDEX('Flow probs &amp; rates'!$K$5:$K$5999,UsefulSeries!$E238)</f>
        <v>1.4468747158915385E-2</v>
      </c>
      <c r="J240" s="12"/>
      <c r="K240" s="12">
        <f>-INDEX('Flow probs &amp; rates'!$E$4:$E$5999,UsefulSeries!$E238)</f>
        <v>-0.6174022996777162</v>
      </c>
      <c r="L240" s="12">
        <f>INDEX('Flow probs &amp; rates'!$E$4:$E$5999,UsefulSeries!$E238)</f>
        <v>0.6174022996777162</v>
      </c>
      <c r="M240" s="12"/>
      <c r="N240" s="12">
        <f>INDEX('Flow probs &amp; rates'!$E$5:$E$5999,UsefulSeries!$G238)-INDEX('Flow probs &amp; rates'!$E$4:$E$5999,UsefulSeries!$G238)</f>
        <v>5.1619183540019264E-4</v>
      </c>
      <c r="O240" s="12"/>
      <c r="P240" s="12">
        <f t="array" aca="1" ref="P240:U245" ca="1">MINVERSE(A240:F245)</f>
        <v>43.305143349431923</v>
      </c>
      <c r="Q240" s="12">
        <f ca="1"/>
        <v>0.6337017314004777</v>
      </c>
      <c r="R240" s="12">
        <f ca="1"/>
        <v>0</v>
      </c>
      <c r="S240" s="12">
        <f ca="1"/>
        <v>0</v>
      </c>
      <c r="T240" s="12">
        <f ca="1"/>
        <v>0</v>
      </c>
      <c r="U240" s="12">
        <f ca="1"/>
        <v>0</v>
      </c>
      <c r="V240" s="12"/>
      <c r="W240" s="12">
        <f ca="1">INDEX(P$8:P$6003,UsefulSeries!$I236)</f>
        <v>0</v>
      </c>
      <c r="X240" s="12">
        <f ca="1">INDEX(Q$8:Q$6003,UsefulSeries!$I236)</f>
        <v>0</v>
      </c>
      <c r="Y240" s="12">
        <f ca="1">INDEX(R$8:R$6003,UsefulSeries!$I236)</f>
        <v>0.32506389598235319</v>
      </c>
      <c r="Z240" s="12">
        <f ca="1">INDEX(S$8:S$6003,UsefulSeries!$I236)</f>
        <v>7.4037138925745843E-2</v>
      </c>
      <c r="AA240" s="12">
        <f ca="1">INDEX(T$8:T$6003,UsefulSeries!$I236)</f>
        <v>0</v>
      </c>
      <c r="AB240" s="12">
        <f ca="1">INDEX(U$8:U$6003,UsefulSeries!$I236)</f>
        <v>0</v>
      </c>
      <c r="AC240" s="12">
        <f>INDEX( K$8:K$6003,UsefulSeries!$I236)</f>
        <v>5.1082322923257234E-2</v>
      </c>
      <c r="AD240" s="12">
        <f>INDEX(L$8:L$6003,UsefulSeries!$I236)</f>
        <v>-5.1082322923257234E-2</v>
      </c>
      <c r="AE240" s="12"/>
      <c r="AF240" s="12"/>
      <c r="AG240" s="12"/>
      <c r="AH240" s="12"/>
      <c r="AI240" s="12"/>
      <c r="AJ240" s="12"/>
      <c r="AK240" s="12"/>
      <c r="AL240" s="12"/>
      <c r="AM240" s="12"/>
      <c r="AN240" s="12">
        <f t="shared" ca="1" si="45"/>
        <v>0</v>
      </c>
      <c r="AO240" s="12">
        <f t="shared" ca="1" si="46"/>
        <v>0</v>
      </c>
      <c r="AP240" s="12">
        <f t="shared" ca="1" si="47"/>
        <v>0.32506389598235319</v>
      </c>
      <c r="AQ240" s="12">
        <f t="shared" ca="1" si="48"/>
        <v>7.4037138925745843E-2</v>
      </c>
      <c r="AR240" s="12">
        <f t="shared" ca="1" si="49"/>
        <v>0</v>
      </c>
      <c r="AS240" s="12">
        <f t="shared" ca="1" si="50"/>
        <v>0</v>
      </c>
      <c r="AT240" s="12">
        <f t="shared" si="51"/>
        <v>5.1082322923257234E-2</v>
      </c>
      <c r="AU240" s="12">
        <f t="shared" si="52"/>
        <v>-5.1082322923257234E-2</v>
      </c>
      <c r="AV240" s="12"/>
      <c r="AW240" s="12">
        <f ca="1">INDEX(I$8:I$6003,UsefulSeries!$I236)</f>
        <v>0.20349353798861369</v>
      </c>
      <c r="AX240" s="12"/>
      <c r="AY240" s="12"/>
      <c r="AZ240" s="12">
        <f ca="1"/>
        <v>7.403713892574583E-2</v>
      </c>
      <c r="BA240" s="12"/>
      <c r="BB240" s="12">
        <f t="shared" ca="1" si="44"/>
        <v>7.403713892574583E-2</v>
      </c>
      <c r="BC240" s="12"/>
      <c r="BD240" s="38">
        <f ca="1"/>
        <v>0.20970465079706757</v>
      </c>
    </row>
    <row r="241" spans="1:56" x14ac:dyDescent="0.35">
      <c r="A241" s="12">
        <f ca="1">-INDEX('Flow probs &amp; rates'!$K$5:$K$5999,UsefulSeries!$E238,0)*(INDEX('Flow probs &amp; rates'!$L$5:$L$5999,UsefulSeries!$E238,0))/INDEX('Flow probs &amp; rates'!$E$4:$E$5999,UsefulSeries!$E238,0)</f>
        <v>-2.6369477637495632E-4</v>
      </c>
      <c r="B241" s="12">
        <f ca="1">INDEX('Flow probs &amp; rates'!$L$5:$L$5999,UsefulSeries!$E238,0)*(1-INDEX('Flow probs &amp; rates'!$L$5:$L$5999,UsefulSeries!$E238,0))/INDEX('Flow probs &amp; rates'!$E$4:$E$5999,UsefulSeries!$E238,0)</f>
        <v>1.8020055059936785E-2</v>
      </c>
      <c r="C241" s="12">
        <v>0</v>
      </c>
      <c r="D241" s="12">
        <v>0</v>
      </c>
      <c r="E241" s="12">
        <v>0</v>
      </c>
      <c r="F241" s="12">
        <v>0</v>
      </c>
      <c r="G241" s="12"/>
      <c r="H241" s="12"/>
      <c r="I241" s="12">
        <f ca="1">INDEX('Flow probs &amp; rates'!$L$5:$L$5999,UsefulSeries!$E238)</f>
        <v>1.1252236255063807E-2</v>
      </c>
      <c r="J241" s="12"/>
      <c r="K241" s="12">
        <f>-INDEX('Flow probs &amp; rates'!$E$4:$E$5999,UsefulSeries!$E238)</f>
        <v>-0.6174022996777162</v>
      </c>
      <c r="L241" s="12"/>
      <c r="M241" s="12"/>
      <c r="N241" s="12">
        <f>INDEX('Flow probs &amp; rates'!$F$5:$F$5999,UsefulSeries!$G238)-INDEX('Flow probs &amp; rates'!$F$4:$F$5999,UsefulSeries!$G238)</f>
        <v>-3.233229486810929E-4</v>
      </c>
      <c r="O241" s="12"/>
      <c r="P241" s="12">
        <f ca="1"/>
        <v>0.6337017314004777</v>
      </c>
      <c r="Q241" s="12">
        <f ca="1"/>
        <v>55.502999325455932</v>
      </c>
      <c r="R241" s="12">
        <f ca="1"/>
        <v>0</v>
      </c>
      <c r="S241" s="12">
        <f ca="1"/>
        <v>0</v>
      </c>
      <c r="T241" s="12">
        <f ca="1"/>
        <v>0</v>
      </c>
      <c r="U241" s="12">
        <f ca="1"/>
        <v>0</v>
      </c>
      <c r="V241" s="12"/>
      <c r="W241" s="12">
        <f ca="1">INDEX(P$9:P$6003,UsefulSeries!$I236)</f>
        <v>0</v>
      </c>
      <c r="X241" s="12">
        <f ca="1">INDEX(Q$9:Q$6003,UsefulSeries!$I236)</f>
        <v>0</v>
      </c>
      <c r="Y241" s="12">
        <f ca="1">INDEX(R$9:R$6003,UsefulSeries!$I236)</f>
        <v>7.4037138925745843E-2</v>
      </c>
      <c r="Z241" s="12">
        <f ca="1">INDEX(S$9:S$6003,UsefulSeries!$I236)</f>
        <v>0.55345345131544288</v>
      </c>
      <c r="AA241" s="12">
        <f ca="1">INDEX(T$9:T$6003,UsefulSeries!$I236)</f>
        <v>0</v>
      </c>
      <c r="AB241" s="12">
        <f ca="1">INDEX(U$9:U$6003,UsefulSeries!$I236)</f>
        <v>0</v>
      </c>
      <c r="AC241" s="12">
        <f>INDEX( K$9:K$6003,UsefulSeries!$I236)</f>
        <v>0</v>
      </c>
      <c r="AD241" s="12">
        <f>INDEX(L$9:L$6003,UsefulSeries!$I236)</f>
        <v>-5.1082322923257234E-2</v>
      </c>
      <c r="AE241" s="12"/>
      <c r="AF241" s="12"/>
      <c r="AG241" s="12"/>
      <c r="AH241" s="12"/>
      <c r="AI241" s="12"/>
      <c r="AJ241" s="12"/>
      <c r="AK241" s="12"/>
      <c r="AL241" s="12"/>
      <c r="AM241" s="12"/>
      <c r="AN241" s="12">
        <f t="shared" ca="1" si="45"/>
        <v>0</v>
      </c>
      <c r="AO241" s="12">
        <f t="shared" ca="1" si="46"/>
        <v>0</v>
      </c>
      <c r="AP241" s="12">
        <f t="shared" ca="1" si="47"/>
        <v>7.4037138925745843E-2</v>
      </c>
      <c r="AQ241" s="12">
        <f t="shared" ca="1" si="48"/>
        <v>0.55345345131544288</v>
      </c>
      <c r="AR241" s="12">
        <f t="shared" ca="1" si="49"/>
        <v>0</v>
      </c>
      <c r="AS241" s="12">
        <f t="shared" ca="1" si="50"/>
        <v>0</v>
      </c>
      <c r="AT241" s="12">
        <f t="shared" si="51"/>
        <v>0</v>
      </c>
      <c r="AU241" s="12">
        <f t="shared" si="52"/>
        <v>-5.1082322923257234E-2</v>
      </c>
      <c r="AV241" s="12"/>
      <c r="AW241" s="12">
        <f ca="1">INDEX(I$9:I$6003,UsefulSeries!$I236)</f>
        <v>0.10655107388530952</v>
      </c>
      <c r="AX241" s="12"/>
      <c r="AY241" s="12"/>
      <c r="AZ241" s="12">
        <f ca="1"/>
        <v>7.4037138925745843E-2</v>
      </c>
      <c r="BA241" s="12"/>
      <c r="BB241" s="12">
        <f t="shared" ca="1" si="44"/>
        <v>7.4037138925745843E-2</v>
      </c>
      <c r="BC241" s="12"/>
      <c r="BD241" s="38">
        <f ca="1"/>
        <v>0.10610114950414117</v>
      </c>
    </row>
    <row r="242" spans="1:56" x14ac:dyDescent="0.35">
      <c r="A242" s="12">
        <v>0</v>
      </c>
      <c r="B242" s="12">
        <v>0</v>
      </c>
      <c r="C242" s="12">
        <f ca="1">INDEX('Flow probs &amp; rates'!$M$5:$M$5999,UsefulSeries!$E238,0)*(1-INDEX('Flow probs &amp; rates'!$M$5:$M$5999,UsefulSeries!$E238,0))/INDEX('Flow probs &amp; rates'!$F$4:$F$5999,UsefulSeries!$E238,0)</f>
        <v>3.5678688040035458</v>
      </c>
      <c r="D242" s="12">
        <f ca="1">-INDEX('Flow probs &amp; rates'!$M$5:$M$5999,UsefulSeries!$E238,0)*(INDEX('Flow probs &amp; rates'!$O$5:$O$5999,UsefulSeries!$E238,0))/INDEX('Flow probs &amp; rates'!$F$4:$F$5999,UsefulSeries!$E238,0)</f>
        <v>-0.47562233838083251</v>
      </c>
      <c r="E242" s="12">
        <v>0</v>
      </c>
      <c r="F242" s="12">
        <v>0</v>
      </c>
      <c r="G242" s="12"/>
      <c r="H242" s="12"/>
      <c r="I242" s="12">
        <f ca="1">INDEX('Flow probs &amp; rates'!$M$5:$M$5999,UsefulSeries!$E238)</f>
        <v>0.21326866668939565</v>
      </c>
      <c r="J242" s="12"/>
      <c r="K242" s="12">
        <f>INDEX('Flow probs &amp; rates'!$F$4:$F$5999,UsefulSeries!$E238)</f>
        <v>4.7026713064574989E-2</v>
      </c>
      <c r="L242" s="12">
        <f>-INDEX('Flow probs &amp; rates'!$F$4:$F$5999,UsefulSeries!$E238)</f>
        <v>-4.7026713064574989E-2</v>
      </c>
      <c r="M242" s="12"/>
      <c r="N242" s="12">
        <f>INDEX('Flow probs &amp; rates'!$E$5:$E$5999,UsefulSeries!$G240)-INDEX('Flow probs &amp; rates'!$E$4:$E$5999,UsefulSeries!$G240)</f>
        <v>1.7753530255955052E-3</v>
      </c>
      <c r="O242" s="12"/>
      <c r="P242" s="12">
        <f ca="1"/>
        <v>0</v>
      </c>
      <c r="Q242" s="12">
        <f ca="1"/>
        <v>0</v>
      </c>
      <c r="R242" s="12">
        <f ca="1"/>
        <v>0.28947340274914524</v>
      </c>
      <c r="S242" s="12">
        <f ca="1"/>
        <v>6.8968844838326257E-2</v>
      </c>
      <c r="T242" s="12">
        <f ca="1"/>
        <v>0</v>
      </c>
      <c r="U242" s="12">
        <f ca="1"/>
        <v>0</v>
      </c>
      <c r="V242" s="12"/>
      <c r="W242" s="12">
        <f ca="1">INDEX(P$10:P$6003,UsefulSeries!$I236)</f>
        <v>0</v>
      </c>
      <c r="X242" s="12">
        <f ca="1">INDEX(Q$10:Q$6003,UsefulSeries!$I236)</f>
        <v>0</v>
      </c>
      <c r="Y242" s="12">
        <f ca="1">INDEX(R$10:R$6003,UsefulSeries!$I236)</f>
        <v>0</v>
      </c>
      <c r="Z242" s="12">
        <f ca="1">INDEX(S$10:S$6003,UsefulSeries!$I236)</f>
        <v>0</v>
      </c>
      <c r="AA242" s="12">
        <f ca="1">INDEX(T$10:T$6003,UsefulSeries!$I236)</f>
        <v>19.144275786585155</v>
      </c>
      <c r="AB242" s="12">
        <f ca="1">INDEX(U$10:U$6003,UsefulSeries!$I236)</f>
        <v>0.34613474271875239</v>
      </c>
      <c r="AC242" s="12">
        <f>INDEX( K$10:K$6003,UsefulSeries!$I236)</f>
        <v>0.33326937238754112</v>
      </c>
      <c r="AD242" s="12">
        <f>INDEX(L$10:L$6003,UsefulSeries!$I236)</f>
        <v>0</v>
      </c>
      <c r="AE242" s="12"/>
      <c r="AF242" s="12"/>
      <c r="AG242" s="12"/>
      <c r="AH242" s="12"/>
      <c r="AI242" s="12"/>
      <c r="AJ242" s="12"/>
      <c r="AK242" s="12"/>
      <c r="AL242" s="12"/>
      <c r="AM242" s="12"/>
      <c r="AN242" s="12">
        <f t="shared" ca="1" si="45"/>
        <v>0</v>
      </c>
      <c r="AO242" s="12">
        <f t="shared" ca="1" si="46"/>
        <v>0</v>
      </c>
      <c r="AP242" s="12">
        <f t="shared" ca="1" si="47"/>
        <v>0</v>
      </c>
      <c r="AQ242" s="12">
        <f t="shared" ca="1" si="48"/>
        <v>0</v>
      </c>
      <c r="AR242" s="12">
        <f t="shared" ca="1" si="49"/>
        <v>19.144275786585155</v>
      </c>
      <c r="AS242" s="12">
        <f t="shared" ca="1" si="50"/>
        <v>0.34613474271875239</v>
      </c>
      <c r="AT242" s="12">
        <f t="shared" si="51"/>
        <v>0.33326937238754112</v>
      </c>
      <c r="AU242" s="12">
        <f t="shared" si="52"/>
        <v>0</v>
      </c>
      <c r="AV242" s="12"/>
      <c r="AW242" s="12">
        <f ca="1">INDEX(I$10:I$6003,UsefulSeries!$I236)</f>
        <v>1.7728847315797897E-2</v>
      </c>
      <c r="AX242" s="12"/>
      <c r="AY242" s="12"/>
      <c r="AZ242" s="12">
        <f ca="1"/>
        <v>0.3461347427187525</v>
      </c>
      <c r="BA242" s="12"/>
      <c r="BB242" s="12">
        <f t="shared" ca="1" si="44"/>
        <v>0.3461347427187525</v>
      </c>
      <c r="BC242" s="12"/>
      <c r="BD242" s="38">
        <f ca="1"/>
        <v>1.8335338297536544E-2</v>
      </c>
    </row>
    <row r="243" spans="1:56" x14ac:dyDescent="0.35">
      <c r="A243" s="12">
        <v>0</v>
      </c>
      <c r="B243" s="12">
        <v>0</v>
      </c>
      <c r="C243" s="12">
        <f ca="1">-INDEX('Flow probs &amp; rates'!$M$5:$M$5999,UsefulSeries!$E238,0)*(INDEX('Flow probs &amp; rates'!$O$5:$O$5999,UsefulSeries!$E238,0))/INDEX('Flow probs &amp; rates'!$F$4:$F$5999,UsefulSeries!$E238,0)</f>
        <v>-0.47562233838083251</v>
      </c>
      <c r="D243" s="12">
        <f ca="1">INDEX('Flow probs &amp; rates'!$O$5:$O$5999,UsefulSeries!$E238,0)*(1-INDEX('Flow probs &amp; rates'!$O$5:$O$5999,UsefulSeries!$E238,0))/INDEX('Flow probs &amp; rates'!$F$4:$F$5999,UsefulSeries!$E238,0)</f>
        <v>1.996263922316641</v>
      </c>
      <c r="E243" s="12">
        <v>0</v>
      </c>
      <c r="F243" s="12">
        <v>0</v>
      </c>
      <c r="G243" s="12"/>
      <c r="H243" s="12"/>
      <c r="I243" s="12">
        <f ca="1">INDEX('Flow probs &amp; rates'!$O$5:$O$5999,UsefulSeries!$E238)</f>
        <v>0.10487689345717542</v>
      </c>
      <c r="J243" s="12"/>
      <c r="K243" s="12"/>
      <c r="L243" s="12">
        <f>-INDEX('Flow probs &amp; rates'!$F$4:$F$5999,UsefulSeries!$E238)</f>
        <v>-4.7026713064574989E-2</v>
      </c>
      <c r="M243" s="12"/>
      <c r="N243" s="12">
        <f>INDEX('Flow probs &amp; rates'!$F$5:$F$5999,UsefulSeries!$G240)-INDEX('Flow probs &amp; rates'!$F$4:$F$5999,UsefulSeries!$G240)</f>
        <v>-6.9939212291286745E-5</v>
      </c>
      <c r="O243" s="12"/>
      <c r="P243" s="12">
        <f ca="1"/>
        <v>0</v>
      </c>
      <c r="Q243" s="12">
        <f ca="1"/>
        <v>0</v>
      </c>
      <c r="R243" s="12">
        <f ca="1"/>
        <v>6.8968844838326243E-2</v>
      </c>
      <c r="S243" s="12">
        <f ca="1"/>
        <v>0.51736802519522251</v>
      </c>
      <c r="T243" s="12">
        <f ca="1"/>
        <v>0</v>
      </c>
      <c r="U243" s="12">
        <f ca="1"/>
        <v>0</v>
      </c>
      <c r="V243" s="12"/>
      <c r="W243" s="12">
        <f ca="1">INDEX(P$11:P$6003,UsefulSeries!$I236)</f>
        <v>0</v>
      </c>
      <c r="X243" s="12">
        <f ca="1">INDEX(Q$11:Q$6003,UsefulSeries!$I236)</f>
        <v>0</v>
      </c>
      <c r="Y243" s="12">
        <f ca="1">INDEX(R$11:R$6003,UsefulSeries!$I236)</f>
        <v>0</v>
      </c>
      <c r="Z243" s="12">
        <f ca="1">INDEX(S$11:S$6003,UsefulSeries!$I236)</f>
        <v>0</v>
      </c>
      <c r="AA243" s="12">
        <f ca="1">INDEX(T$11:T$6003,UsefulSeries!$I236)</f>
        <v>0.34613474271875239</v>
      </c>
      <c r="AB243" s="12">
        <f ca="1">INDEX(U$11:U$6003,UsefulSeries!$I236)</f>
        <v>17.489771477927775</v>
      </c>
      <c r="AC243" s="12">
        <f>INDEX( K$11:K$6003,UsefulSeries!$I236)</f>
        <v>0</v>
      </c>
      <c r="AD243" s="12">
        <f>INDEX(L$11:L$6003,UsefulSeries!$I236)</f>
        <v>0.33326937238754112</v>
      </c>
      <c r="AE243" s="12"/>
      <c r="AF243" s="12"/>
      <c r="AG243" s="12"/>
      <c r="AH243" s="12"/>
      <c r="AI243" s="12"/>
      <c r="AJ243" s="12"/>
      <c r="AK243" s="12"/>
      <c r="AL243" s="12"/>
      <c r="AM243" s="12"/>
      <c r="AN243" s="12">
        <f t="shared" ca="1" si="45"/>
        <v>0</v>
      </c>
      <c r="AO243" s="12">
        <f t="shared" ca="1" si="46"/>
        <v>0</v>
      </c>
      <c r="AP243" s="12">
        <f t="shared" ca="1" si="47"/>
        <v>0</v>
      </c>
      <c r="AQ243" s="12">
        <f t="shared" ca="1" si="48"/>
        <v>0</v>
      </c>
      <c r="AR243" s="12">
        <f t="shared" ca="1" si="49"/>
        <v>0.34613474271875239</v>
      </c>
      <c r="AS243" s="12">
        <f t="shared" ca="1" si="50"/>
        <v>17.489771477927775</v>
      </c>
      <c r="AT243" s="12">
        <f t="shared" si="51"/>
        <v>0</v>
      </c>
      <c r="AU243" s="12">
        <f t="shared" si="52"/>
        <v>0.33326937238754112</v>
      </c>
      <c r="AV243" s="12"/>
      <c r="AW243" s="12">
        <f ca="1">INDEX(I$11:I$6003,UsefulSeries!$I236)</f>
        <v>1.9439829339307203E-2</v>
      </c>
      <c r="AX243" s="12"/>
      <c r="AY243" s="12"/>
      <c r="AZ243" s="12">
        <f ca="1"/>
        <v>0.34613474271875239</v>
      </c>
      <c r="BA243" s="12"/>
      <c r="BB243" s="12">
        <f t="shared" ca="1" si="44"/>
        <v>0.34613474271875239</v>
      </c>
      <c r="BC243" s="12"/>
      <c r="BD243" s="38">
        <f ca="1"/>
        <v>1.9349177076538535E-2</v>
      </c>
    </row>
    <row r="244" spans="1:56" x14ac:dyDescent="0.35">
      <c r="A244" s="12">
        <v>0</v>
      </c>
      <c r="B244" s="12">
        <v>0</v>
      </c>
      <c r="C244" s="12">
        <v>0</v>
      </c>
      <c r="D244" s="12">
        <v>0</v>
      </c>
      <c r="E244" s="12">
        <f ca="1">INDEX('Flow probs &amp; rates'!$P$5:$P$5999,UsefulSeries!$E238,0)*(1-INDEX('Flow probs &amp; rates'!$P$5:$P$5999,UsefulSeries!$E238,0))/INDEX('Flow probs &amp; rates'!$G$4:$G$5999,UsefulSeries!$E238,0)</f>
        <v>5.5648708194301622E-2</v>
      </c>
      <c r="F244" s="12">
        <f ca="1">-INDEX('Flow probs &amp; rates'!$P$5:$P$5999,UsefulSeries!$E238,0)*(INDEX('Flow probs &amp; rates'!$Q$5:$Q$5999,UsefulSeries!$E238,0))/INDEX('Flow probs &amp; rates'!$G$4:$G$5999,UsefulSeries!$E238,0)</f>
        <v>-1.0524870165784907E-3</v>
      </c>
      <c r="G244" s="12"/>
      <c r="H244" s="12"/>
      <c r="I244" s="12">
        <f ca="1">INDEX('Flow probs &amp; rates'!$P$5:$P$5999,UsefulSeries!$E238)</f>
        <v>1.9036479500137087E-2</v>
      </c>
      <c r="J244" s="12"/>
      <c r="K244" s="12">
        <f>INDEX('Flow probs &amp; rates'!$G$4:$G$5999,UsefulSeries!$E238)</f>
        <v>0.33557098725770884</v>
      </c>
      <c r="L244" s="12"/>
      <c r="M244" s="12"/>
      <c r="N244" s="12">
        <f>INDEX('Flow probs &amp; rates'!$E$5:$E$5999,UsefulSeries!$G242)-INDEX('Flow probs &amp; rates'!$E$4:$E$5999,UsefulSeries!$G242)</f>
        <v>-3.2552435831756377E-4</v>
      </c>
      <c r="O244" s="12"/>
      <c r="P244" s="12">
        <f ca="1"/>
        <v>0</v>
      </c>
      <c r="Q244" s="12">
        <f ca="1"/>
        <v>0</v>
      </c>
      <c r="R244" s="12">
        <f ca="1"/>
        <v>0</v>
      </c>
      <c r="S244" s="12">
        <f ca="1"/>
        <v>0</v>
      </c>
      <c r="T244" s="12">
        <f ca="1"/>
        <v>17.976463625294546</v>
      </c>
      <c r="U244" s="12">
        <f ca="1"/>
        <v>0.34867760239612572</v>
      </c>
      <c r="V244" s="12"/>
      <c r="W244" s="12"/>
      <c r="X244" s="12"/>
      <c r="Y244" s="12"/>
      <c r="Z244" s="12"/>
      <c r="AA244" s="12"/>
      <c r="AB244" s="12"/>
      <c r="AC244" s="12"/>
      <c r="AD244" s="12"/>
      <c r="AE244" s="12">
        <f t="array" ref="AE244:AJ245">TRANSPOSE(AC238:AD243)</f>
        <v>-0.61564830468920162</v>
      </c>
      <c r="AF244" s="12">
        <v>-0.61564830468920162</v>
      </c>
      <c r="AG244" s="12">
        <v>5.1082322923257234E-2</v>
      </c>
      <c r="AH244" s="12">
        <v>0</v>
      </c>
      <c r="AI244" s="12">
        <v>0.33326937238754112</v>
      </c>
      <c r="AJ244" s="12">
        <v>0</v>
      </c>
      <c r="AK244" s="12"/>
      <c r="AL244" s="12"/>
      <c r="AM244" s="12"/>
      <c r="AN244" s="12">
        <f t="shared" si="45"/>
        <v>-0.61564830468920162</v>
      </c>
      <c r="AO244" s="12">
        <f t="shared" si="46"/>
        <v>-0.61564830468920162</v>
      </c>
      <c r="AP244" s="12">
        <f t="shared" si="47"/>
        <v>5.1082322923257234E-2</v>
      </c>
      <c r="AQ244" s="12">
        <f t="shared" si="48"/>
        <v>0</v>
      </c>
      <c r="AR244" s="12">
        <f t="shared" si="49"/>
        <v>0.33326937238754112</v>
      </c>
      <c r="AS244" s="12">
        <f t="shared" si="50"/>
        <v>0</v>
      </c>
      <c r="AT244" s="12">
        <f t="shared" si="51"/>
        <v>0</v>
      </c>
      <c r="AU244" s="12">
        <f t="shared" si="52"/>
        <v>0</v>
      </c>
      <c r="AV244" s="12"/>
      <c r="AW244" s="12"/>
      <c r="AX244" s="12">
        <f>INDEX($N$6:$N$6003,UsefulSeries!$K236)</f>
        <v>-2.6963674373936541E-5</v>
      </c>
      <c r="AY244" s="12"/>
      <c r="AZ244" s="12"/>
      <c r="BA244" s="12"/>
      <c r="BB244" s="12">
        <f t="shared" si="44"/>
        <v>-2.6963674373936541E-5</v>
      </c>
      <c r="BC244" s="12"/>
      <c r="BD244" s="38">
        <f ca="1"/>
        <v>-3.4745025130499922E-2</v>
      </c>
    </row>
    <row r="245" spans="1:56" x14ac:dyDescent="0.35">
      <c r="A245" s="12">
        <v>0</v>
      </c>
      <c r="B245" s="12">
        <v>0</v>
      </c>
      <c r="C245" s="12">
        <v>0</v>
      </c>
      <c r="D245" s="12">
        <v>0</v>
      </c>
      <c r="E245" s="12">
        <f ca="1">-INDEX('Flow probs &amp; rates'!$P$5:$P$5999,UsefulSeries!$E238,0)*(INDEX('Flow probs &amp; rates'!$Q$5:$Q$5999,UsefulSeries!$E238,0))/INDEX('Flow probs &amp; rates'!$G$4:$G$5999,UsefulSeries!$E238,0)</f>
        <v>-1.0524870165784907E-3</v>
      </c>
      <c r="F245" s="12">
        <f ca="1">INDEX('Flow probs &amp; rates'!$Q$5:$Q$5999,UsefulSeries!$E238,0)*(1-INDEX('Flow probs &amp; rates'!$Q$5:$Q$5999,UsefulSeries!$E238,0))/INDEX('Flow probs &amp; rates'!$G$4:$G$5999,UsefulSeries!$E238,0)</f>
        <v>5.4262144857022923E-2</v>
      </c>
      <c r="G245" s="12"/>
      <c r="H245" s="12"/>
      <c r="I245" s="12">
        <f ca="1">INDEX('Flow probs &amp; rates'!$Q$5:$Q$5999,UsefulSeries!$E238)</f>
        <v>1.8553015920124379E-2</v>
      </c>
      <c r="J245" s="12"/>
      <c r="K245" s="12"/>
      <c r="L245" s="12">
        <f>INDEX('Flow probs &amp; rates'!$G$4:$G$5999,UsefulSeries!$E238)</f>
        <v>0.33557098725770884</v>
      </c>
      <c r="M245" s="12"/>
      <c r="N245" s="12">
        <f>INDEX('Flow probs &amp; rates'!$F$5:$F$5999,UsefulSeries!$G242)-INDEX('Flow probs &amp; rates'!$F$4:$F$5999,UsefulSeries!$G242)</f>
        <v>6.8765376964936148E-4</v>
      </c>
      <c r="O245" s="12"/>
      <c r="P245" s="12">
        <f ca="1"/>
        <v>0</v>
      </c>
      <c r="Q245" s="12">
        <f ca="1"/>
        <v>0</v>
      </c>
      <c r="R245" s="12">
        <f ca="1"/>
        <v>0</v>
      </c>
      <c r="S245" s="12">
        <f ca="1"/>
        <v>0</v>
      </c>
      <c r="T245" s="12">
        <f ca="1"/>
        <v>0.34867760239612566</v>
      </c>
      <c r="U245" s="12">
        <f ca="1"/>
        <v>18.435817111273298</v>
      </c>
      <c r="V245" s="12"/>
      <c r="W245" s="12"/>
      <c r="X245" s="12"/>
      <c r="Y245" s="12"/>
      <c r="Z245" s="12"/>
      <c r="AA245" s="12"/>
      <c r="AB245" s="12"/>
      <c r="AC245" s="12"/>
      <c r="AD245" s="12"/>
      <c r="AE245" s="12">
        <v>0.61564830468920162</v>
      </c>
      <c r="AF245" s="12">
        <v>0</v>
      </c>
      <c r="AG245" s="12">
        <v>-5.1082322923257234E-2</v>
      </c>
      <c r="AH245" s="12">
        <v>-5.1082322923257234E-2</v>
      </c>
      <c r="AI245" s="12">
        <v>0</v>
      </c>
      <c r="AJ245" s="12">
        <v>0.33326937238754112</v>
      </c>
      <c r="AK245" s="12"/>
      <c r="AL245" s="12"/>
      <c r="AM245" s="12"/>
      <c r="AN245" s="12">
        <f t="shared" si="45"/>
        <v>0.61564830468920162</v>
      </c>
      <c r="AO245" s="12">
        <f t="shared" si="46"/>
        <v>0</v>
      </c>
      <c r="AP245" s="12">
        <f t="shared" si="47"/>
        <v>-5.1082322923257234E-2</v>
      </c>
      <c r="AQ245" s="12">
        <f t="shared" si="48"/>
        <v>-5.1082322923257234E-2</v>
      </c>
      <c r="AR245" s="12">
        <f t="shared" si="49"/>
        <v>0</v>
      </c>
      <c r="AS245" s="12">
        <f t="shared" si="50"/>
        <v>0.33326937238754112</v>
      </c>
      <c r="AT245" s="12">
        <f t="shared" si="51"/>
        <v>0</v>
      </c>
      <c r="AU245" s="12">
        <f t="shared" si="52"/>
        <v>0</v>
      </c>
      <c r="AV245" s="12"/>
      <c r="AW245" s="12"/>
      <c r="AX245" s="12">
        <f>INDEX('Margin error adjustment'!N$7:N$6003,UsefulSeries!$K236)</f>
        <v>-3.7720733818226437E-4</v>
      </c>
      <c r="AY245" s="12"/>
      <c r="AZ245" s="12"/>
      <c r="BA245" s="12"/>
      <c r="BB245" s="12">
        <f t="shared" si="44"/>
        <v>-3.7720733818226437E-4</v>
      </c>
      <c r="BC245" s="12"/>
      <c r="BD245" s="38">
        <f ca="1"/>
        <v>4.1274712704657858E-3</v>
      </c>
    </row>
    <row r="246" spans="1:56" x14ac:dyDescent="0.35">
      <c r="A246" s="12">
        <f ca="1">INDEX('Flow probs &amp; rates'!$K$5:$K$5999,UsefulSeries!$E244,0)*(1-INDEX('Flow probs &amp; rates'!$K$5:$K$5999,UsefulSeries!$E244,0))/INDEX('Flow probs &amp; rates'!$E$4:$E$5999,UsefulSeries!$E244,0)</f>
        <v>2.2971094651206694E-2</v>
      </c>
      <c r="B246" s="12">
        <f ca="1">-INDEX('Flow probs &amp; rates'!$K$5:$K$5999,UsefulSeries!$E244,0)*(INDEX('Flow probs &amp; rates'!$L$5:$L$5999,UsefulSeries!$E244,0))/INDEX('Flow probs &amp; rates'!$E$4:$E$5999,UsefulSeries!$E244,0)</f>
        <v>-2.9053492764979022E-4</v>
      </c>
      <c r="C246" s="12">
        <v>0</v>
      </c>
      <c r="D246" s="12">
        <v>0</v>
      </c>
      <c r="E246" s="12">
        <v>0</v>
      </c>
      <c r="F246" s="12">
        <v>0</v>
      </c>
      <c r="G246" s="12"/>
      <c r="H246" s="12"/>
      <c r="I246" s="12">
        <f ca="1">INDEX('Flow probs &amp; rates'!$K$5:$K$5999,UsefulSeries!$E244)</f>
        <v>1.4397971077428089E-2</v>
      </c>
      <c r="J246" s="12"/>
      <c r="K246" s="12">
        <f>-INDEX('Flow probs &amp; rates'!$E$4:$E$5999,UsefulSeries!$E244)</f>
        <v>-0.61776200576214957</v>
      </c>
      <c r="L246" s="12">
        <f>INDEX('Flow probs &amp; rates'!$E$4:$E$5999,UsefulSeries!$E244)</f>
        <v>0.61776200576214957</v>
      </c>
      <c r="M246" s="12"/>
      <c r="N246" s="12">
        <f>INDEX('Flow probs &amp; rates'!$E$5:$E$5999,UsefulSeries!$G244)-INDEX('Flow probs &amp; rates'!$E$4:$E$5999,UsefulSeries!$G244)</f>
        <v>-1.1116578481717987E-4</v>
      </c>
      <c r="O246" s="12"/>
      <c r="P246" s="12">
        <f t="array" aca="1" ref="P246:U251" ca="1">MINVERSE(A246:F251)</f>
        <v>43.541000168470106</v>
      </c>
      <c r="Q246" s="12">
        <f ca="1"/>
        <v>0.63481550953408794</v>
      </c>
      <c r="R246" s="12">
        <f ca="1"/>
        <v>0</v>
      </c>
      <c r="S246" s="12">
        <f ca="1"/>
        <v>0</v>
      </c>
      <c r="T246" s="12">
        <f ca="1"/>
        <v>0</v>
      </c>
      <c r="U246" s="12">
        <f ca="1"/>
        <v>0</v>
      </c>
      <c r="V246" s="12"/>
      <c r="W246" s="12">
        <f ca="1">INDEX(P$6:P$6003,UsefulSeries!$I244)</f>
        <v>39.400704689218223</v>
      </c>
      <c r="X246" s="12">
        <f ca="1">INDEX(Q$6:Q$6003,UsefulSeries!$I244)</f>
        <v>0.63363562776712368</v>
      </c>
      <c r="Y246" s="12">
        <f ca="1">INDEX(R$6:R$6003,UsefulSeries!$I244)</f>
        <v>0</v>
      </c>
      <c r="Z246" s="12">
        <f ca="1">INDEX(S$6:S$6003,UsefulSeries!$I244)</f>
        <v>0</v>
      </c>
      <c r="AA246" s="12">
        <f ca="1">INDEX(T$6:T$6003,UsefulSeries!$I244)</f>
        <v>0</v>
      </c>
      <c r="AB246" s="12">
        <f ca="1">INDEX(U$6:U$6003,UsefulSeries!$I244)</f>
        <v>0</v>
      </c>
      <c r="AC246" s="12">
        <f>INDEX( K$6:K$6003,UsefulSeries!$I244)</f>
        <v>-0.61562134101482768</v>
      </c>
      <c r="AD246" s="12">
        <f>INDEX(L$6:L$6003,UsefulSeries!$I244)</f>
        <v>0.61562134101482768</v>
      </c>
      <c r="AE246" s="12"/>
      <c r="AF246" s="12"/>
      <c r="AG246" s="12"/>
      <c r="AH246" s="12"/>
      <c r="AI246" s="12"/>
      <c r="AJ246" s="12"/>
      <c r="AK246" s="12"/>
      <c r="AL246" s="12"/>
      <c r="AM246" s="12"/>
      <c r="AN246" s="12">
        <f t="shared" ca="1" si="45"/>
        <v>39.400704689218223</v>
      </c>
      <c r="AO246" s="12">
        <f t="shared" ca="1" si="46"/>
        <v>0.63363562776712368</v>
      </c>
      <c r="AP246" s="12">
        <f t="shared" ca="1" si="47"/>
        <v>0</v>
      </c>
      <c r="AQ246" s="12">
        <f t="shared" ca="1" si="48"/>
        <v>0</v>
      </c>
      <c r="AR246" s="12">
        <f t="shared" ca="1" si="49"/>
        <v>0</v>
      </c>
      <c r="AS246" s="12">
        <f t="shared" ca="1" si="50"/>
        <v>0</v>
      </c>
      <c r="AT246" s="12">
        <f t="shared" si="51"/>
        <v>-0.61562134101482768</v>
      </c>
      <c r="AU246" s="12">
        <f t="shared" si="52"/>
        <v>0.61562134101482768</v>
      </c>
      <c r="AV246" s="12"/>
      <c r="AW246" s="12">
        <f ca="1">INDEX(I$6:I$6003,UsefulSeries!$I244)</f>
        <v>1.5880007334033525E-2</v>
      </c>
      <c r="AX246" s="12"/>
      <c r="AY246" s="12"/>
      <c r="AZ246" s="12">
        <f t="array" aca="1" ref="AZ246:AZ251" ca="1">MMULT(W246:AB251,AW246:AW251)</f>
        <v>0.63363562776712368</v>
      </c>
      <c r="BA246" s="12"/>
      <c r="BB246" s="12">
        <f t="shared" ca="1" si="44"/>
        <v>0.63363562776712368</v>
      </c>
      <c r="BC246" s="12"/>
      <c r="BD246" s="38">
        <f t="array" aca="1" ref="BD246:BD253" ca="1">MMULT(MINVERSE(AN246:AU253),BB246:BB253)</f>
        <v>1.5709985128610899E-2</v>
      </c>
    </row>
    <row r="247" spans="1:56" x14ac:dyDescent="0.35">
      <c r="A247" s="12">
        <f ca="1">-INDEX('Flow probs &amp; rates'!$K$5:$K$5999,UsefulSeries!$E244,0)*(INDEX('Flow probs &amp; rates'!$L$5:$L$5999,UsefulSeries!$E244,0))/INDEX('Flow probs &amp; rates'!$E$4:$E$5999,UsefulSeries!$E244,0)</f>
        <v>-2.9053492764979022E-4</v>
      </c>
      <c r="B247" s="12">
        <f ca="1">INDEX('Flow probs &amp; rates'!$L$5:$L$5999,UsefulSeries!$E244,0)*(1-INDEX('Flow probs &amp; rates'!$L$5:$L$5999,UsefulSeries!$E244,0))/INDEX('Flow probs &amp; rates'!$E$4:$E$5999,UsefulSeries!$E244,0)</f>
        <v>1.992733501900474E-2</v>
      </c>
      <c r="C247" s="12">
        <v>0</v>
      </c>
      <c r="D247" s="12">
        <v>0</v>
      </c>
      <c r="E247" s="12">
        <v>0</v>
      </c>
      <c r="F247" s="12">
        <v>0</v>
      </c>
      <c r="G247" s="12"/>
      <c r="H247" s="12"/>
      <c r="I247" s="12">
        <f ca="1">INDEX('Flow probs &amp; rates'!$L$5:$L$5999,UsefulSeries!$E244)</f>
        <v>1.2465745255612516E-2</v>
      </c>
      <c r="J247" s="12"/>
      <c r="K247" s="12">
        <f>-INDEX('Flow probs &amp; rates'!$E$4:$E$5999,UsefulSeries!$E244)</f>
        <v>-0.61776200576214957</v>
      </c>
      <c r="L247" s="12"/>
      <c r="M247" s="12"/>
      <c r="N247" s="12">
        <f>INDEX('Flow probs &amp; rates'!$F$5:$F$5999,UsefulSeries!$G244)-INDEX('Flow probs &amp; rates'!$F$4:$F$5999,UsefulSeries!$G244)</f>
        <v>-6.1588283754697784E-4</v>
      </c>
      <c r="O247" s="12"/>
      <c r="P247" s="12">
        <f ca="1"/>
        <v>0.63481550953408794</v>
      </c>
      <c r="Q247" s="12">
        <f ca="1"/>
        <v>50.191580315393686</v>
      </c>
      <c r="R247" s="12">
        <f ca="1"/>
        <v>0</v>
      </c>
      <c r="S247" s="12">
        <f ca="1"/>
        <v>0</v>
      </c>
      <c r="T247" s="12">
        <f ca="1"/>
        <v>0</v>
      </c>
      <c r="U247" s="12">
        <f ca="1"/>
        <v>0</v>
      </c>
      <c r="V247" s="12"/>
      <c r="W247" s="12">
        <f ca="1">INDEX(P$7:P$6003,UsefulSeries!$I244)</f>
        <v>0.63363562776712379</v>
      </c>
      <c r="X247" s="12">
        <f ca="1">INDEX(Q$7:Q$6003,UsefulSeries!$I244)</f>
        <v>49.686998113803746</v>
      </c>
      <c r="Y247" s="12">
        <f ca="1">INDEX(R$7:R$6003,UsefulSeries!$I244)</f>
        <v>0</v>
      </c>
      <c r="Z247" s="12">
        <f ca="1">INDEX(S$7:S$6003,UsefulSeries!$I244)</f>
        <v>0</v>
      </c>
      <c r="AA247" s="12">
        <f ca="1">INDEX(T$7:T$6003,UsefulSeries!$I244)</f>
        <v>0</v>
      </c>
      <c r="AB247" s="12">
        <f ca="1">INDEX(U$7:U$6003,UsefulSeries!$I244)</f>
        <v>0</v>
      </c>
      <c r="AC247" s="12">
        <f>INDEX( K$7:K$6003,UsefulSeries!$I244,1)</f>
        <v>-0.61562134101482768</v>
      </c>
      <c r="AD247" s="12">
        <f>INDEX(L$7:L$6003,UsefulSeries!$I244,1)</f>
        <v>0</v>
      </c>
      <c r="AE247" s="12"/>
      <c r="AF247" s="12"/>
      <c r="AG247" s="12"/>
      <c r="AH247" s="12"/>
      <c r="AI247" s="12"/>
      <c r="AJ247" s="12"/>
      <c r="AK247" s="12"/>
      <c r="AL247" s="12"/>
      <c r="AM247" s="12"/>
      <c r="AN247" s="12">
        <f t="shared" ca="1" si="45"/>
        <v>0.63363562776712379</v>
      </c>
      <c r="AO247" s="12">
        <f t="shared" ca="1" si="46"/>
        <v>49.686998113803746</v>
      </c>
      <c r="AP247" s="12">
        <f t="shared" ca="1" si="47"/>
        <v>0</v>
      </c>
      <c r="AQ247" s="12">
        <f t="shared" ca="1" si="48"/>
        <v>0</v>
      </c>
      <c r="AR247" s="12">
        <f t="shared" ca="1" si="49"/>
        <v>0</v>
      </c>
      <c r="AS247" s="12">
        <f t="shared" ca="1" si="50"/>
        <v>0</v>
      </c>
      <c r="AT247" s="12">
        <f t="shared" si="51"/>
        <v>-0.61562134101482768</v>
      </c>
      <c r="AU247" s="12">
        <f t="shared" si="52"/>
        <v>0</v>
      </c>
      <c r="AV247" s="12"/>
      <c r="AW247" s="12">
        <f ca="1">INDEX(I$7:I$6003,UsefulSeries!$I244)</f>
        <v>1.2550033469980137E-2</v>
      </c>
      <c r="AX247" s="12"/>
      <c r="AY247" s="12"/>
      <c r="AZ247" s="12">
        <f ca="1"/>
        <v>0.63363562776712379</v>
      </c>
      <c r="BA247" s="12"/>
      <c r="BB247" s="12">
        <f t="shared" ca="1" si="44"/>
        <v>0.63363562776712379</v>
      </c>
      <c r="BC247" s="12"/>
      <c r="BD247" s="38">
        <f ca="1"/>
        <v>1.3046428835903611E-2</v>
      </c>
    </row>
    <row r="248" spans="1:56" x14ac:dyDescent="0.35">
      <c r="A248" s="12">
        <v>0</v>
      </c>
      <c r="B248" s="12">
        <v>0</v>
      </c>
      <c r="C248" s="12">
        <f ca="1">INDEX('Flow probs &amp; rates'!$M$5:$M$5999,UsefulSeries!$E244,0)*(1-INDEX('Flow probs &amp; rates'!$M$5:$M$5999,UsefulSeries!$E244,0))/INDEX('Flow probs &amp; rates'!$F$4:$F$5999,UsefulSeries!$E244,0)</f>
        <v>3.5787206668419502</v>
      </c>
      <c r="D248" s="12">
        <f ca="1">-INDEX('Flow probs &amp; rates'!$M$5:$M$5999,UsefulSeries!$E244,0)*(INDEX('Flow probs &amp; rates'!$O$5:$O$5999,UsefulSeries!$E244,0))/INDEX('Flow probs &amp; rates'!$F$4:$F$5999,UsefulSeries!$E244,0)</f>
        <v>-0.51747689481263315</v>
      </c>
      <c r="E248" s="12">
        <v>0</v>
      </c>
      <c r="F248" s="12">
        <v>0</v>
      </c>
      <c r="G248" s="12"/>
      <c r="H248" s="12"/>
      <c r="I248" s="12">
        <f ca="1">INDEX('Flow probs &amp; rates'!$M$5:$M$5999,UsefulSeries!$E244)</f>
        <v>0.21300510445507814</v>
      </c>
      <c r="J248" s="12"/>
      <c r="K248" s="12">
        <f>INDEX('Flow probs &amp; rates'!$F$4:$F$5999,UsefulSeries!$E244)</f>
        <v>4.6841859294675915E-2</v>
      </c>
      <c r="L248" s="12">
        <f>-INDEX('Flow probs &amp; rates'!$F$4:$F$5999,UsefulSeries!$E244)</f>
        <v>-4.6841859294675915E-2</v>
      </c>
      <c r="M248" s="12"/>
      <c r="N248" s="12">
        <f>INDEX('Flow probs &amp; rates'!$E$5:$E$5999,UsefulSeries!$G246)-INDEX('Flow probs &amp; rates'!$E$4:$E$5999,UsefulSeries!$G246)</f>
        <v>1.9347624948053976E-3</v>
      </c>
      <c r="O248" s="12"/>
      <c r="P248" s="12">
        <f ca="1"/>
        <v>0</v>
      </c>
      <c r="Q248" s="12">
        <f ca="1"/>
        <v>0</v>
      </c>
      <c r="R248" s="12">
        <f ca="1"/>
        <v>0.28949079150224993</v>
      </c>
      <c r="S248" s="12">
        <f ca="1"/>
        <v>6.9581229172701847E-2</v>
      </c>
      <c r="T248" s="12">
        <f ca="1"/>
        <v>0</v>
      </c>
      <c r="U248" s="12">
        <f ca="1"/>
        <v>0</v>
      </c>
      <c r="V248" s="12"/>
      <c r="W248" s="12">
        <f ca="1">INDEX(P$8:P$6003,UsefulSeries!$I244)</f>
        <v>0</v>
      </c>
      <c r="X248" s="12">
        <f ca="1">INDEX(Q$8:Q$6003,UsefulSeries!$I244)</f>
        <v>0</v>
      </c>
      <c r="Y248" s="12">
        <f ca="1">INDEX(R$8:R$6003,UsefulSeries!$I244)</f>
        <v>0.31609071486889645</v>
      </c>
      <c r="Z248" s="12">
        <f ca="1">INDEX(S$8:S$6003,UsefulSeries!$I244)</f>
        <v>7.4039773929574268E-2</v>
      </c>
      <c r="AA248" s="12">
        <f ca="1">INDEX(T$8:T$6003,UsefulSeries!$I244)</f>
        <v>0</v>
      </c>
      <c r="AB248" s="12">
        <f ca="1">INDEX(U$8:U$6003,UsefulSeries!$I244)</f>
        <v>0</v>
      </c>
      <c r="AC248" s="12">
        <f>INDEX( K$8:K$6003,UsefulSeries!$I244)</f>
        <v>5.070511558507497E-2</v>
      </c>
      <c r="AD248" s="12">
        <f>INDEX(L$8:L$6003,UsefulSeries!$I244)</f>
        <v>-5.070511558507497E-2</v>
      </c>
      <c r="AE248" s="12"/>
      <c r="AF248" s="12"/>
      <c r="AG248" s="12"/>
      <c r="AH248" s="12"/>
      <c r="AI248" s="12"/>
      <c r="AJ248" s="12"/>
      <c r="AK248" s="12"/>
      <c r="AL248" s="12"/>
      <c r="AM248" s="12"/>
      <c r="AN248" s="12">
        <f t="shared" ca="1" si="45"/>
        <v>0</v>
      </c>
      <c r="AO248" s="12">
        <f t="shared" ca="1" si="46"/>
        <v>0</v>
      </c>
      <c r="AP248" s="12">
        <f t="shared" ca="1" si="47"/>
        <v>0.31609071486889645</v>
      </c>
      <c r="AQ248" s="12">
        <f t="shared" ca="1" si="48"/>
        <v>7.4039773929574268E-2</v>
      </c>
      <c r="AR248" s="12">
        <f t="shared" ca="1" si="49"/>
        <v>0</v>
      </c>
      <c r="AS248" s="12">
        <f t="shared" ca="1" si="50"/>
        <v>0</v>
      </c>
      <c r="AT248" s="12">
        <f t="shared" si="51"/>
        <v>5.070511558507497E-2</v>
      </c>
      <c r="AU248" s="12">
        <f t="shared" si="52"/>
        <v>-5.070511558507497E-2</v>
      </c>
      <c r="AV248" s="12"/>
      <c r="AW248" s="12">
        <f ca="1">INDEX(I$8:I$6003,UsefulSeries!$I244)</f>
        <v>0.20948117527783472</v>
      </c>
      <c r="AX248" s="12"/>
      <c r="AY248" s="12"/>
      <c r="AZ248" s="12">
        <f ca="1"/>
        <v>7.4039773929574268E-2</v>
      </c>
      <c r="BA248" s="12"/>
      <c r="BB248" s="12">
        <f t="shared" ca="1" si="44"/>
        <v>7.4039773929574268E-2</v>
      </c>
      <c r="BC248" s="12"/>
      <c r="BD248" s="38">
        <f ca="1"/>
        <v>0.21008587860018516</v>
      </c>
    </row>
    <row r="249" spans="1:56" x14ac:dyDescent="0.35">
      <c r="A249" s="12">
        <v>0</v>
      </c>
      <c r="B249" s="12">
        <v>0</v>
      </c>
      <c r="C249" s="12">
        <f ca="1">-INDEX('Flow probs &amp; rates'!$M$5:$M$5999,UsefulSeries!$E244,0)*(INDEX('Flow probs &amp; rates'!$O$5:$O$5999,UsefulSeries!$E244,0))/INDEX('Flow probs &amp; rates'!$F$4:$F$5999,UsefulSeries!$E244,0)</f>
        <v>-0.51747689481263315</v>
      </c>
      <c r="D249" s="12">
        <f ca="1">INDEX('Flow probs &amp; rates'!$O$5:$O$5999,UsefulSeries!$E244,0)*(1-INDEX('Flow probs &amp; rates'!$O$5:$O$5999,UsefulSeries!$E244,0))/INDEX('Flow probs &amp; rates'!$F$4:$F$5999,UsefulSeries!$E244,0)</f>
        <v>2.1529483977872474</v>
      </c>
      <c r="E249" s="12">
        <v>0</v>
      </c>
      <c r="F249" s="12">
        <v>0</v>
      </c>
      <c r="G249" s="12"/>
      <c r="H249" s="12"/>
      <c r="I249" s="12">
        <f ca="1">INDEX('Flow probs &amp; rates'!$O$5:$O$5999,UsefulSeries!$E244)</f>
        <v>0.11379811745389977</v>
      </c>
      <c r="J249" s="12"/>
      <c r="K249" s="12"/>
      <c r="L249" s="12">
        <f>-INDEX('Flow probs &amp; rates'!$F$4:$F$5999,UsefulSeries!$E244)</f>
        <v>-4.6841859294675915E-2</v>
      </c>
      <c r="M249" s="12"/>
      <c r="N249" s="12">
        <f>INDEX('Flow probs &amp; rates'!$F$5:$F$5999,UsefulSeries!$G246)-INDEX('Flow probs &amp; rates'!$F$4:$F$5999,UsefulSeries!$G246)</f>
        <v>-1.2199888953465486E-3</v>
      </c>
      <c r="O249" s="12"/>
      <c r="P249" s="12">
        <f ca="1"/>
        <v>0</v>
      </c>
      <c r="Q249" s="12">
        <f ca="1"/>
        <v>0</v>
      </c>
      <c r="R249" s="12">
        <f ca="1"/>
        <v>6.9581229172701847E-2</v>
      </c>
      <c r="S249" s="12">
        <f ca="1"/>
        <v>0.48120367375006323</v>
      </c>
      <c r="T249" s="12">
        <f ca="1"/>
        <v>0</v>
      </c>
      <c r="U249" s="12">
        <f ca="1"/>
        <v>0</v>
      </c>
      <c r="V249" s="12"/>
      <c r="W249" s="12">
        <f ca="1">INDEX(P$9:P$6003,UsefulSeries!$I244)</f>
        <v>0</v>
      </c>
      <c r="X249" s="12">
        <f ca="1">INDEX(Q$9:Q$6003,UsefulSeries!$I244)</f>
        <v>0</v>
      </c>
      <c r="Y249" s="12">
        <f ca="1">INDEX(R$9:R$6003,UsefulSeries!$I244)</f>
        <v>7.4039773929574282E-2</v>
      </c>
      <c r="Z249" s="12">
        <f ca="1">INDEX(S$9:S$6003,UsefulSeries!$I244)</f>
        <v>0.55382634039545853</v>
      </c>
      <c r="AA249" s="12">
        <f ca="1">INDEX(T$9:T$6003,UsefulSeries!$I244)</f>
        <v>0</v>
      </c>
      <c r="AB249" s="12">
        <f ca="1">INDEX(U$9:U$6003,UsefulSeries!$I244)</f>
        <v>0</v>
      </c>
      <c r="AC249" s="12">
        <f>INDEX( K$9:K$6003,UsefulSeries!$I244)</f>
        <v>0</v>
      </c>
      <c r="AD249" s="12">
        <f>INDEX(L$9:L$6003,UsefulSeries!$I244)</f>
        <v>-5.070511558507497E-2</v>
      </c>
      <c r="AE249" s="12"/>
      <c r="AF249" s="12"/>
      <c r="AG249" s="12"/>
      <c r="AH249" s="12"/>
      <c r="AI249" s="12"/>
      <c r="AJ249" s="12"/>
      <c r="AK249" s="12"/>
      <c r="AL249" s="12"/>
      <c r="AM249" s="12"/>
      <c r="AN249" s="12">
        <f t="shared" ca="1" si="45"/>
        <v>0</v>
      </c>
      <c r="AO249" s="12">
        <f t="shared" ca="1" si="46"/>
        <v>0</v>
      </c>
      <c r="AP249" s="12">
        <f t="shared" ca="1" si="47"/>
        <v>7.4039773929574282E-2</v>
      </c>
      <c r="AQ249" s="12">
        <f t="shared" ca="1" si="48"/>
        <v>0.55382634039545853</v>
      </c>
      <c r="AR249" s="12">
        <f t="shared" ca="1" si="49"/>
        <v>0</v>
      </c>
      <c r="AS249" s="12">
        <f t="shared" ca="1" si="50"/>
        <v>0</v>
      </c>
      <c r="AT249" s="12">
        <f t="shared" si="51"/>
        <v>0</v>
      </c>
      <c r="AU249" s="12">
        <f t="shared" si="52"/>
        <v>-5.070511558507497E-2</v>
      </c>
      <c r="AV249" s="12"/>
      <c r="AW249" s="12">
        <f ca="1">INDEX(I$9:I$6003,UsefulSeries!$I244)</f>
        <v>0.10568264959681904</v>
      </c>
      <c r="AX249" s="12"/>
      <c r="AY249" s="12"/>
      <c r="AZ249" s="12">
        <f ca="1"/>
        <v>7.4039773929574282E-2</v>
      </c>
      <c r="BA249" s="12"/>
      <c r="BB249" s="12">
        <f t="shared" ca="1" si="44"/>
        <v>7.4039773929574282E-2</v>
      </c>
      <c r="BC249" s="12"/>
      <c r="BD249" s="38">
        <f ca="1"/>
        <v>0.11020332057900553</v>
      </c>
    </row>
    <row r="250" spans="1:56" x14ac:dyDescent="0.35">
      <c r="A250" s="12">
        <v>0</v>
      </c>
      <c r="B250" s="12">
        <v>0</v>
      </c>
      <c r="C250" s="12">
        <v>0</v>
      </c>
      <c r="D250" s="12">
        <v>0</v>
      </c>
      <c r="E250" s="12">
        <f ca="1">INDEX('Flow probs &amp; rates'!$P$5:$P$5999,UsefulSeries!$E244,0)*(1-INDEX('Flow probs &amp; rates'!$P$5:$P$5999,UsefulSeries!$E244,0))/INDEX('Flow probs &amp; rates'!$G$4:$G$5999,UsefulSeries!$E244,0)</f>
        <v>5.6452254808201409E-2</v>
      </c>
      <c r="F250" s="12">
        <f ca="1">-INDEX('Flow probs &amp; rates'!$P$5:$P$5999,UsefulSeries!$E244,0)*(INDEX('Flow probs &amp; rates'!$Q$5:$Q$5999,UsefulSeries!$E244,0))/INDEX('Flow probs &amp; rates'!$G$4:$G$5999,UsefulSeries!$E244,0)</f>
        <v>-1.0947462900336719E-3</v>
      </c>
      <c r="G250" s="12"/>
      <c r="H250" s="12"/>
      <c r="I250" s="12">
        <f ca="1">INDEX('Flow probs &amp; rates'!$P$5:$P$5999,UsefulSeries!$E244)</f>
        <v>1.9306613392172822E-2</v>
      </c>
      <c r="J250" s="12"/>
      <c r="K250" s="12">
        <f>INDEX('Flow probs &amp; rates'!$G$4:$G$5999,UsefulSeries!$E244)</f>
        <v>0.33539613494317455</v>
      </c>
      <c r="L250" s="12"/>
      <c r="M250" s="12"/>
      <c r="N250" s="12">
        <f>INDEX('Flow probs &amp; rates'!$E$5:$E$5999,UsefulSeries!$G248)-INDEX('Flow probs &amp; rates'!$E$4:$E$5999,UsefulSeries!$G248)</f>
        <v>-3.6957055484108103E-3</v>
      </c>
      <c r="O250" s="12"/>
      <c r="P250" s="12">
        <f ca="1"/>
        <v>0</v>
      </c>
      <c r="Q250" s="12">
        <f ca="1"/>
        <v>0</v>
      </c>
      <c r="R250" s="12">
        <f ca="1"/>
        <v>0</v>
      </c>
      <c r="S250" s="12">
        <f ca="1"/>
        <v>0</v>
      </c>
      <c r="T250" s="12">
        <f ca="1"/>
        <v>17.720847637716698</v>
      </c>
      <c r="U250" s="12">
        <f ca="1"/>
        <v>0.3487623252740249</v>
      </c>
      <c r="V250" s="12"/>
      <c r="W250" s="12">
        <f ca="1">INDEX(P$10:P$6003,UsefulSeries!$I244)</f>
        <v>0</v>
      </c>
      <c r="X250" s="12">
        <f ca="1">INDEX(Q$10:Q$6003,UsefulSeries!$I244)</f>
        <v>0</v>
      </c>
      <c r="Y250" s="12">
        <f ca="1">INDEX(R$10:R$6003,UsefulSeries!$I244)</f>
        <v>0</v>
      </c>
      <c r="Z250" s="12">
        <f ca="1">INDEX(S$10:S$6003,UsefulSeries!$I244)</f>
        <v>0</v>
      </c>
      <c r="AA250" s="12">
        <f ca="1">INDEX(T$10:T$6003,UsefulSeries!$I244)</f>
        <v>18.716710284694205</v>
      </c>
      <c r="AB250" s="12">
        <f ca="1">INDEX(U$10:U$6003,UsefulSeries!$I244)</f>
        <v>0.34706413519755058</v>
      </c>
      <c r="AC250" s="12">
        <f>INDEX( K$10:K$6003,UsefulSeries!$I244)</f>
        <v>0.33367354340009742</v>
      </c>
      <c r="AD250" s="12">
        <f>INDEX(L$10:L$6003,UsefulSeries!$I244)</f>
        <v>0</v>
      </c>
      <c r="AE250" s="12"/>
      <c r="AF250" s="12"/>
      <c r="AG250" s="12"/>
      <c r="AH250" s="12"/>
      <c r="AI250" s="12"/>
      <c r="AJ250" s="12"/>
      <c r="AK250" s="12"/>
      <c r="AL250" s="12"/>
      <c r="AM250" s="12"/>
      <c r="AN250" s="12">
        <f t="shared" ca="1" si="45"/>
        <v>0</v>
      </c>
      <c r="AO250" s="12">
        <f t="shared" ca="1" si="46"/>
        <v>0</v>
      </c>
      <c r="AP250" s="12">
        <f t="shared" ca="1" si="47"/>
        <v>0</v>
      </c>
      <c r="AQ250" s="12">
        <f t="shared" ca="1" si="48"/>
        <v>0</v>
      </c>
      <c r="AR250" s="12">
        <f t="shared" ca="1" si="49"/>
        <v>18.716710284694205</v>
      </c>
      <c r="AS250" s="12">
        <f t="shared" ca="1" si="50"/>
        <v>0.34706413519755058</v>
      </c>
      <c r="AT250" s="12">
        <f t="shared" si="51"/>
        <v>0.33367354340009742</v>
      </c>
      <c r="AU250" s="12">
        <f t="shared" si="52"/>
        <v>0</v>
      </c>
      <c r="AV250" s="12"/>
      <c r="AW250" s="12">
        <f ca="1">INDEX(I$10:I$6003,UsefulSeries!$I244)</f>
        <v>1.8164396890641272E-2</v>
      </c>
      <c r="AX250" s="12"/>
      <c r="AY250" s="12"/>
      <c r="AZ250" s="12">
        <f ca="1"/>
        <v>0.34706413519755058</v>
      </c>
      <c r="BA250" s="12"/>
      <c r="BB250" s="12">
        <f t="shared" ca="1" si="44"/>
        <v>0.34706413519755058</v>
      </c>
      <c r="BC250" s="12"/>
      <c r="BD250" s="38">
        <f ca="1"/>
        <v>1.7471634812045601E-2</v>
      </c>
    </row>
    <row r="251" spans="1:56" x14ac:dyDescent="0.35">
      <c r="A251" s="12">
        <v>0</v>
      </c>
      <c r="B251" s="12">
        <v>0</v>
      </c>
      <c r="C251" s="12">
        <v>0</v>
      </c>
      <c r="D251" s="12">
        <v>0</v>
      </c>
      <c r="E251" s="12">
        <f ca="1">-INDEX('Flow probs &amp; rates'!$P$5:$P$5999,UsefulSeries!$E244,0)*(INDEX('Flow probs &amp; rates'!$Q$5:$Q$5999,UsefulSeries!$E244,0))/INDEX('Flow probs &amp; rates'!$G$4:$G$5999,UsefulSeries!$E244,0)</f>
        <v>-1.0947462900336719E-3</v>
      </c>
      <c r="F251" s="12">
        <f ca="1">INDEX('Flow probs &amp; rates'!$Q$5:$Q$5999,UsefulSeries!$E244,0)*(1-INDEX('Flow probs &amp; rates'!$Q$5:$Q$5999,UsefulSeries!$E244,0))/INDEX('Flow probs &amp; rates'!$G$4:$G$5999,UsefulSeries!$E244,0)</f>
        <v>5.5624793166520324E-2</v>
      </c>
      <c r="G251" s="12"/>
      <c r="H251" s="12"/>
      <c r="I251" s="12">
        <f ca="1">INDEX('Flow probs &amp; rates'!$Q$5:$Q$5999,UsefulSeries!$E244)</f>
        <v>1.9018025945945063E-2</v>
      </c>
      <c r="J251" s="12"/>
      <c r="K251" s="12"/>
      <c r="L251" s="12">
        <f>INDEX('Flow probs &amp; rates'!$G$4:$G$5999,UsefulSeries!$E244)</f>
        <v>0.33539613494317455</v>
      </c>
      <c r="M251" s="12"/>
      <c r="N251" s="12">
        <f>INDEX('Flow probs &amp; rates'!$F$5:$F$5999,UsefulSeries!$G248)-INDEX('Flow probs &amp; rates'!$F$4:$F$5999,UsefulSeries!$G248)</f>
        <v>1.2779580663650307E-3</v>
      </c>
      <c r="O251" s="12"/>
      <c r="P251" s="12">
        <f ca="1"/>
        <v>0</v>
      </c>
      <c r="Q251" s="12">
        <f ca="1"/>
        <v>0</v>
      </c>
      <c r="R251" s="12">
        <f ca="1"/>
        <v>0</v>
      </c>
      <c r="S251" s="12">
        <f ca="1"/>
        <v>0</v>
      </c>
      <c r="T251" s="12">
        <f ca="1"/>
        <v>0.3487623252740249</v>
      </c>
      <c r="U251" s="12">
        <f ca="1"/>
        <v>17.984458895279293</v>
      </c>
      <c r="V251" s="12"/>
      <c r="W251" s="12">
        <f ca="1">INDEX(P$11:P$6003,UsefulSeries!$I244)</f>
        <v>0</v>
      </c>
      <c r="X251" s="12">
        <f ca="1">INDEX(Q$11:Q$6003,UsefulSeries!$I244)</f>
        <v>0</v>
      </c>
      <c r="Y251" s="12">
        <f ca="1">INDEX(R$11:R$6003,UsefulSeries!$I244)</f>
        <v>0</v>
      </c>
      <c r="Z251" s="12">
        <f ca="1">INDEX(S$11:S$6003,UsefulSeries!$I244)</f>
        <v>0</v>
      </c>
      <c r="AA251" s="12">
        <f ca="1">INDEX(T$11:T$6003,UsefulSeries!$I244)</f>
        <v>0.34706413519755058</v>
      </c>
      <c r="AB251" s="12">
        <f ca="1">INDEX(U$11:U$6003,UsefulSeries!$I244)</f>
        <v>16.6891318503028</v>
      </c>
      <c r="AC251" s="12">
        <f>INDEX( K$11:K$6003,UsefulSeries!$I244)</f>
        <v>0</v>
      </c>
      <c r="AD251" s="12">
        <f>INDEX(L$11:L$6003,UsefulSeries!$I244)</f>
        <v>0.33367354340009742</v>
      </c>
      <c r="AE251" s="12"/>
      <c r="AF251" s="12"/>
      <c r="AG251" s="12"/>
      <c r="AH251" s="12"/>
      <c r="AI251" s="12"/>
      <c r="AJ251" s="12"/>
      <c r="AK251" s="12"/>
      <c r="AL251" s="12"/>
      <c r="AM251" s="12"/>
      <c r="AN251" s="12">
        <f t="shared" ca="1" si="45"/>
        <v>0</v>
      </c>
      <c r="AO251" s="12">
        <f t="shared" ca="1" si="46"/>
        <v>0</v>
      </c>
      <c r="AP251" s="12">
        <f t="shared" ca="1" si="47"/>
        <v>0</v>
      </c>
      <c r="AQ251" s="12">
        <f t="shared" ca="1" si="48"/>
        <v>0</v>
      </c>
      <c r="AR251" s="12">
        <f t="shared" ca="1" si="49"/>
        <v>0.34706413519755058</v>
      </c>
      <c r="AS251" s="12">
        <f t="shared" ca="1" si="50"/>
        <v>16.6891318503028</v>
      </c>
      <c r="AT251" s="12">
        <f t="shared" si="51"/>
        <v>0</v>
      </c>
      <c r="AU251" s="12">
        <f t="shared" si="52"/>
        <v>0.33367354340009742</v>
      </c>
      <c r="AV251" s="12"/>
      <c r="AW251" s="12">
        <f ca="1">INDEX(I$11:I$6003,UsefulSeries!$I244)</f>
        <v>2.0418073723417345E-2</v>
      </c>
      <c r="AX251" s="12"/>
      <c r="AY251" s="12"/>
      <c r="AZ251" s="12">
        <f ca="1"/>
        <v>0.34706413519755058</v>
      </c>
      <c r="BA251" s="12"/>
      <c r="BB251" s="12">
        <f t="shared" ca="1" si="44"/>
        <v>0.34706413519755058</v>
      </c>
      <c r="BC251" s="12"/>
      <c r="BD251" s="38">
        <f ca="1"/>
        <v>1.9427608953166156E-2</v>
      </c>
    </row>
    <row r="252" spans="1:56" x14ac:dyDescent="0.35">
      <c r="A252" s="12">
        <f ca="1">INDEX('Flow probs &amp; rates'!$K$5:$K$5999,UsefulSeries!$E250,0)*(1-INDEX('Flow probs &amp; rates'!$K$5:$K$5999,UsefulSeries!$E250,0))/INDEX('Flow probs &amp; rates'!$E$4:$E$5999,UsefulSeries!$E250,0)</f>
        <v>2.2593987524567347E-2</v>
      </c>
      <c r="B252" s="12">
        <f ca="1">-INDEX('Flow probs &amp; rates'!$K$5:$K$5999,UsefulSeries!$E250,0)*(INDEX('Flow probs &amp; rates'!$L$5:$L$5999,UsefulSeries!$E250,0))/INDEX('Flow probs &amp; rates'!$E$4:$E$5999,UsefulSeries!$E250,0)</f>
        <v>-2.8469256319063851E-4</v>
      </c>
      <c r="C252" s="12">
        <v>0</v>
      </c>
      <c r="D252" s="12">
        <v>0</v>
      </c>
      <c r="E252" s="12">
        <v>0</v>
      </c>
      <c r="F252" s="12">
        <v>0</v>
      </c>
      <c r="G252" s="12"/>
      <c r="H252" s="12"/>
      <c r="I252" s="12">
        <f ca="1">INDEX('Flow probs &amp; rates'!$K$5:$K$5999,UsefulSeries!$E250)</f>
        <v>1.4167264978745703E-2</v>
      </c>
      <c r="J252" s="12"/>
      <c r="K252" s="12">
        <f>-INDEX('Flow probs &amp; rates'!$E$4:$E$5999,UsefulSeries!$E250)</f>
        <v>-0.61815354932728528</v>
      </c>
      <c r="L252" s="12">
        <f>INDEX('Flow probs &amp; rates'!$E$4:$E$5999,UsefulSeries!$E250)</f>
        <v>0.61815354932728528</v>
      </c>
      <c r="M252" s="12"/>
      <c r="N252" s="12">
        <f>INDEX('Flow probs &amp; rates'!$E$5:$E$5999,UsefulSeries!$G250)-INDEX('Flow probs &amp; rates'!$E$4:$E$5999,UsefulSeries!$G250)</f>
        <v>7.7429743474943802E-4</v>
      </c>
      <c r="O252" s="12"/>
      <c r="P252" s="12">
        <f t="array" aca="1" ref="P252:U257" ca="1">MINVERSE(A252:F257)</f>
        <v>44.267564089732637</v>
      </c>
      <c r="Q252" s="12">
        <f ca="1"/>
        <v>0.63503866900648298</v>
      </c>
      <c r="R252" s="12">
        <f ca="1"/>
        <v>0</v>
      </c>
      <c r="S252" s="12">
        <f ca="1"/>
        <v>0</v>
      </c>
      <c r="T252" s="12">
        <f ca="1"/>
        <v>0</v>
      </c>
      <c r="U252" s="12">
        <f ca="1"/>
        <v>0</v>
      </c>
      <c r="V252" s="12"/>
      <c r="W252" s="12"/>
      <c r="X252" s="12"/>
      <c r="Y252" s="12"/>
      <c r="Z252" s="12"/>
      <c r="AA252" s="12"/>
      <c r="AB252" s="12"/>
      <c r="AC252" s="12"/>
      <c r="AD252" s="12"/>
      <c r="AE252" s="12">
        <f t="array" ref="AE252:AJ253">TRANSPOSE(AC246:AD251)</f>
        <v>-0.61562134101482768</v>
      </c>
      <c r="AF252" s="12">
        <v>-0.61562134101482768</v>
      </c>
      <c r="AG252" s="12">
        <v>5.070511558507497E-2</v>
      </c>
      <c r="AH252" s="12">
        <v>0</v>
      </c>
      <c r="AI252" s="12">
        <v>0.33367354340009742</v>
      </c>
      <c r="AJ252" s="12">
        <v>0</v>
      </c>
      <c r="AK252" s="12"/>
      <c r="AL252" s="12"/>
      <c r="AM252" s="12"/>
      <c r="AN252" s="12">
        <f t="shared" si="45"/>
        <v>-0.61562134101482768</v>
      </c>
      <c r="AO252" s="12">
        <f t="shared" si="46"/>
        <v>-0.61562134101482768</v>
      </c>
      <c r="AP252" s="12">
        <f t="shared" si="47"/>
        <v>5.070511558507497E-2</v>
      </c>
      <c r="AQ252" s="12">
        <f t="shared" si="48"/>
        <v>0</v>
      </c>
      <c r="AR252" s="12">
        <f t="shared" si="49"/>
        <v>0.33367354340009742</v>
      </c>
      <c r="AS252" s="12">
        <f t="shared" si="50"/>
        <v>0</v>
      </c>
      <c r="AT252" s="12">
        <f t="shared" si="51"/>
        <v>0</v>
      </c>
      <c r="AU252" s="12">
        <f t="shared" si="52"/>
        <v>0</v>
      </c>
      <c r="AV252" s="12"/>
      <c r="AW252" s="12"/>
      <c r="AX252" s="12">
        <f>INDEX($N$6:$N$6003,UsefulSeries!$K244)</f>
        <v>-1.2208110736697808E-3</v>
      </c>
      <c r="AY252" s="12"/>
      <c r="AZ252" s="12"/>
      <c r="BA252" s="12"/>
      <c r="BB252" s="12">
        <f t="shared" si="44"/>
        <v>-1.2208110736697808E-3</v>
      </c>
      <c r="BC252" s="12"/>
      <c r="BD252" s="38">
        <f ca="1"/>
        <v>3.9889233604202969E-2</v>
      </c>
    </row>
    <row r="253" spans="1:56" x14ac:dyDescent="0.35">
      <c r="A253" s="12">
        <f ca="1">-INDEX('Flow probs &amp; rates'!$K$5:$K$5999,UsefulSeries!$E250,0)*(INDEX('Flow probs &amp; rates'!$L$5:$L$5999,UsefulSeries!$E250,0))/INDEX('Flow probs &amp; rates'!$E$4:$E$5999,UsefulSeries!$E250,0)</f>
        <v>-2.8469256319063851E-4</v>
      </c>
      <c r="B253" s="12">
        <f ca="1">INDEX('Flow probs &amp; rates'!$L$5:$L$5999,UsefulSeries!$E250,0)*(1-INDEX('Flow probs &amp; rates'!$L$5:$L$5999,UsefulSeries!$E250,0))/INDEX('Flow probs &amp; rates'!$E$4:$E$5999,UsefulSeries!$E250,0)</f>
        <v>1.9845478554288146E-2</v>
      </c>
      <c r="C253" s="12">
        <v>0</v>
      </c>
      <c r="D253" s="12">
        <v>0</v>
      </c>
      <c r="E253" s="12">
        <v>0</v>
      </c>
      <c r="F253" s="12">
        <v>0</v>
      </c>
      <c r="G253" s="12"/>
      <c r="H253" s="12"/>
      <c r="I253" s="12">
        <f ca="1">INDEX('Flow probs &amp; rates'!$L$5:$L$5999,UsefulSeries!$E250)</f>
        <v>1.2421855500507221E-2</v>
      </c>
      <c r="J253" s="12"/>
      <c r="K253" s="12">
        <f>-INDEX('Flow probs &amp; rates'!$E$4:$E$5999,UsefulSeries!$E250)</f>
        <v>-0.61815354932728528</v>
      </c>
      <c r="L253" s="12"/>
      <c r="M253" s="12"/>
      <c r="N253" s="12">
        <f>INDEX('Flow probs &amp; rates'!$F$5:$F$5999,UsefulSeries!$G250)-INDEX('Flow probs &amp; rates'!$F$4:$F$5999,UsefulSeries!$G250)</f>
        <v>-5.3246516068630387E-4</v>
      </c>
      <c r="O253" s="12"/>
      <c r="P253" s="12">
        <f ca="1"/>
        <v>0.63503866900648309</v>
      </c>
      <c r="Q253" s="12">
        <f ca="1"/>
        <v>50.398421386028446</v>
      </c>
      <c r="R253" s="12">
        <f ca="1"/>
        <v>0</v>
      </c>
      <c r="S253" s="12">
        <f ca="1"/>
        <v>0</v>
      </c>
      <c r="T253" s="12">
        <f ca="1"/>
        <v>0</v>
      </c>
      <c r="U253" s="12">
        <f ca="1"/>
        <v>0</v>
      </c>
      <c r="V253" s="12"/>
      <c r="W253" s="12"/>
      <c r="X253" s="12"/>
      <c r="Y253" s="12"/>
      <c r="Z253" s="12"/>
      <c r="AA253" s="12"/>
      <c r="AB253" s="12"/>
      <c r="AC253" s="12"/>
      <c r="AD253" s="12"/>
      <c r="AE253" s="12">
        <v>0.61562134101482768</v>
      </c>
      <c r="AF253" s="12">
        <v>0</v>
      </c>
      <c r="AG253" s="12">
        <v>-5.070511558507497E-2</v>
      </c>
      <c r="AH253" s="12">
        <v>-5.070511558507497E-2</v>
      </c>
      <c r="AI253" s="12">
        <v>0</v>
      </c>
      <c r="AJ253" s="12">
        <v>0.33367354340009742</v>
      </c>
      <c r="AK253" s="12"/>
      <c r="AL253" s="12"/>
      <c r="AM253" s="12"/>
      <c r="AN253" s="12">
        <f t="shared" si="45"/>
        <v>0.61562134101482768</v>
      </c>
      <c r="AO253" s="12">
        <f t="shared" si="46"/>
        <v>0</v>
      </c>
      <c r="AP253" s="12">
        <f t="shared" si="47"/>
        <v>-5.070511558507497E-2</v>
      </c>
      <c r="AQ253" s="12">
        <f t="shared" si="48"/>
        <v>-5.070511558507497E-2</v>
      </c>
      <c r="AR253" s="12">
        <f t="shared" si="49"/>
        <v>0</v>
      </c>
      <c r="AS253" s="12">
        <f t="shared" si="50"/>
        <v>0.33367354340009742</v>
      </c>
      <c r="AT253" s="12">
        <f t="shared" si="51"/>
        <v>0</v>
      </c>
      <c r="AU253" s="12">
        <f t="shared" si="52"/>
        <v>0</v>
      </c>
      <c r="AV253" s="12"/>
      <c r="AW253" s="12"/>
      <c r="AX253" s="12">
        <f>INDEX('Margin error adjustment'!N$7:N$6003,UsefulSeries!$K244)</f>
        <v>-8.6419633639110705E-5</v>
      </c>
      <c r="AY253" s="12"/>
      <c r="AZ253" s="12"/>
      <c r="BA253" s="12"/>
      <c r="BB253" s="12">
        <f t="shared" si="44"/>
        <v>-8.6419633639110705E-5</v>
      </c>
      <c r="BC253" s="12"/>
      <c r="BD253" s="38">
        <f ca="1"/>
        <v>5.0259993179617012E-2</v>
      </c>
    </row>
    <row r="254" spans="1:56" x14ac:dyDescent="0.35">
      <c r="A254" s="12">
        <v>0</v>
      </c>
      <c r="B254" s="12">
        <v>0</v>
      </c>
      <c r="C254" s="12">
        <f ca="1">INDEX('Flow probs &amp; rates'!$M$5:$M$5999,UsefulSeries!$E250,0)*(1-INDEX('Flow probs &amp; rates'!$M$5:$M$5999,UsefulSeries!$E250,0))/INDEX('Flow probs &amp; rates'!$F$4:$F$5999,UsefulSeries!$E250,0)</f>
        <v>3.6388471257811821</v>
      </c>
      <c r="D254" s="12">
        <f ca="1">-INDEX('Flow probs &amp; rates'!$M$5:$M$5999,UsefulSeries!$E250,0)*(INDEX('Flow probs &amp; rates'!$O$5:$O$5999,UsefulSeries!$E250,0))/INDEX('Flow probs &amp; rates'!$F$4:$F$5999,UsefulSeries!$E250,0)</f>
        <v>-0.51957477883081893</v>
      </c>
      <c r="E254" s="12">
        <v>0</v>
      </c>
      <c r="F254" s="12">
        <v>0</v>
      </c>
      <c r="G254" s="12"/>
      <c r="H254" s="12"/>
      <c r="I254" s="12">
        <f ca="1">INDEX('Flow probs &amp; rates'!$M$5:$M$5999,UsefulSeries!$E250)</f>
        <v>0.21145440144253452</v>
      </c>
      <c r="J254" s="12"/>
      <c r="K254" s="12">
        <f>INDEX('Flow probs &amp; rates'!$F$4:$F$5999,UsefulSeries!$E250)</f>
        <v>4.5822600342771524E-2</v>
      </c>
      <c r="L254" s="12">
        <f>-INDEX('Flow probs &amp; rates'!$F$4:$F$5999,UsefulSeries!$E250)</f>
        <v>-4.5822600342771524E-2</v>
      </c>
      <c r="M254" s="12"/>
      <c r="N254" s="12">
        <f>INDEX('Flow probs &amp; rates'!$E$5:$E$5999,UsefulSeries!$G252)-INDEX('Flow probs &amp; rates'!$E$4:$E$5999,UsefulSeries!$G252)</f>
        <v>-2.5564964387565503E-3</v>
      </c>
      <c r="O254" s="12"/>
      <c r="P254" s="12">
        <f ca="1"/>
        <v>0</v>
      </c>
      <c r="Q254" s="12">
        <f ca="1"/>
        <v>0</v>
      </c>
      <c r="R254" s="12">
        <f ca="1"/>
        <v>0.28449169753076259</v>
      </c>
      <c r="S254" s="12">
        <f ca="1"/>
        <v>6.7789656664403911E-2</v>
      </c>
      <c r="T254" s="12">
        <f ca="1"/>
        <v>0</v>
      </c>
      <c r="U254" s="12">
        <f ca="1"/>
        <v>0</v>
      </c>
      <c r="V254" s="12"/>
      <c r="W254" s="12">
        <f ca="1">INDEX(P$6:P$6003,UsefulSeries!$I252)</f>
        <v>39.827886464280809</v>
      </c>
      <c r="X254" s="12">
        <f ca="1">INDEX(Q$6:Q$6003,UsefulSeries!$I252)</f>
        <v>0.63217283979351735</v>
      </c>
      <c r="Y254" s="12">
        <f ca="1">INDEX(R$6:R$6003,UsefulSeries!$I252)</f>
        <v>0</v>
      </c>
      <c r="Z254" s="12">
        <f ca="1">INDEX(S$6:S$6003,UsefulSeries!$I252)</f>
        <v>0</v>
      </c>
      <c r="AA254" s="12">
        <f ca="1">INDEX(T$6:T$6003,UsefulSeries!$I252)</f>
        <v>0</v>
      </c>
      <c r="AB254" s="12">
        <f ca="1">INDEX(U$6:U$6003,UsefulSeries!$I252)</f>
        <v>0</v>
      </c>
      <c r="AC254" s="12">
        <f>INDEX( K$6:K$6003,UsefulSeries!$I252)</f>
        <v>-0.6144005299411579</v>
      </c>
      <c r="AD254" s="12">
        <f>INDEX(L$6:L$6003,UsefulSeries!$I252)</f>
        <v>0.6144005299411579</v>
      </c>
      <c r="AE254" s="12"/>
      <c r="AF254" s="12"/>
      <c r="AG254" s="12"/>
      <c r="AH254" s="12"/>
      <c r="AI254" s="12"/>
      <c r="AJ254" s="12"/>
      <c r="AK254" s="12"/>
      <c r="AL254" s="12"/>
      <c r="AM254" s="12"/>
      <c r="AN254" s="12">
        <f t="shared" ca="1" si="45"/>
        <v>39.827886464280809</v>
      </c>
      <c r="AO254" s="12">
        <f t="shared" ca="1" si="46"/>
        <v>0.63217283979351735</v>
      </c>
      <c r="AP254" s="12">
        <f t="shared" ca="1" si="47"/>
        <v>0</v>
      </c>
      <c r="AQ254" s="12">
        <f t="shared" ca="1" si="48"/>
        <v>0</v>
      </c>
      <c r="AR254" s="12">
        <f t="shared" ca="1" si="49"/>
        <v>0</v>
      </c>
      <c r="AS254" s="12">
        <f t="shared" ca="1" si="50"/>
        <v>0</v>
      </c>
      <c r="AT254" s="12">
        <f t="shared" si="51"/>
        <v>-0.6144005299411579</v>
      </c>
      <c r="AU254" s="12">
        <f t="shared" si="52"/>
        <v>0.6144005299411579</v>
      </c>
      <c r="AV254" s="12"/>
      <c r="AW254" s="12">
        <f ca="1">INDEX(I$6:I$6003,UsefulSeries!$I252)</f>
        <v>1.5675196931669452E-2</v>
      </c>
      <c r="AX254" s="12"/>
      <c r="AY254" s="12"/>
      <c r="AZ254" s="12">
        <f t="array" aca="1" ref="AZ254:AZ259" ca="1">MMULT(W254:AB259,AW254:AW259)</f>
        <v>0.63217283979351713</v>
      </c>
      <c r="BA254" s="12"/>
      <c r="BB254" s="12">
        <f t="shared" ca="1" si="44"/>
        <v>0.63217283979351713</v>
      </c>
      <c r="BC254" s="12"/>
      <c r="BD254" s="38">
        <f t="array" aca="1" ref="BD254:BD261" ca="1">MMULT(MINVERSE(AN254:AU261),BB254:BB261)</f>
        <v>1.4898120410073148E-2</v>
      </c>
    </row>
    <row r="255" spans="1:56" x14ac:dyDescent="0.35">
      <c r="A255" s="12">
        <v>0</v>
      </c>
      <c r="B255" s="12">
        <v>0</v>
      </c>
      <c r="C255" s="12">
        <f ca="1">-INDEX('Flow probs &amp; rates'!$M$5:$M$5999,UsefulSeries!$E250,0)*(INDEX('Flow probs &amp; rates'!$O$5:$O$5999,UsefulSeries!$E250,0))/INDEX('Flow probs &amp; rates'!$F$4:$F$5999,UsefulSeries!$E250,0)</f>
        <v>-0.51957477883081893</v>
      </c>
      <c r="D255" s="12">
        <f ca="1">INDEX('Flow probs &amp; rates'!$O$5:$O$5999,UsefulSeries!$E250,0)*(1-INDEX('Flow probs &amp; rates'!$O$5:$O$5999,UsefulSeries!$E250,0))/INDEX('Flow probs &amp; rates'!$F$4:$F$5999,UsefulSeries!$E250,0)</f>
        <v>2.1804906249269611</v>
      </c>
      <c r="E255" s="12">
        <v>0</v>
      </c>
      <c r="F255" s="12">
        <v>0</v>
      </c>
      <c r="G255" s="12"/>
      <c r="H255" s="12"/>
      <c r="I255" s="12">
        <f ca="1">INDEX('Flow probs &amp; rates'!$O$5:$O$5999,UsefulSeries!$E250)</f>
        <v>0.11259291495532539</v>
      </c>
      <c r="J255" s="12"/>
      <c r="K255" s="12"/>
      <c r="L255" s="12">
        <f>-INDEX('Flow probs &amp; rates'!$F$4:$F$5999,UsefulSeries!$E250)</f>
        <v>-4.5822600342771524E-2</v>
      </c>
      <c r="M255" s="12"/>
      <c r="N255" s="12">
        <f>INDEX('Flow probs &amp; rates'!$F$5:$F$5999,UsefulSeries!$G252)-INDEX('Flow probs &amp; rates'!$F$4:$F$5999,UsefulSeries!$G252)</f>
        <v>4.252534937983013E-4</v>
      </c>
      <c r="O255" s="12"/>
      <c r="P255" s="12">
        <f ca="1"/>
        <v>0</v>
      </c>
      <c r="Q255" s="12">
        <f ca="1"/>
        <v>0</v>
      </c>
      <c r="R255" s="12">
        <f ca="1"/>
        <v>6.7789656664403897E-2</v>
      </c>
      <c r="S255" s="12">
        <f ca="1"/>
        <v>0.47476553397385102</v>
      </c>
      <c r="T255" s="12">
        <f ca="1"/>
        <v>0</v>
      </c>
      <c r="U255" s="12">
        <f ca="1"/>
        <v>0</v>
      </c>
      <c r="V255" s="12"/>
      <c r="W255" s="12">
        <f ca="1">INDEX(P$7:P$6003,UsefulSeries!$I252)</f>
        <v>0.63217283979351735</v>
      </c>
      <c r="X255" s="12">
        <f ca="1">INDEX(Q$7:Q$6003,UsefulSeries!$I252)</f>
        <v>50.029788057539307</v>
      </c>
      <c r="Y255" s="12">
        <f ca="1">INDEX(R$7:R$6003,UsefulSeries!$I252)</f>
        <v>0</v>
      </c>
      <c r="Z255" s="12">
        <f ca="1">INDEX(S$7:S$6003,UsefulSeries!$I252)</f>
        <v>0</v>
      </c>
      <c r="AA255" s="12">
        <f ca="1">INDEX(T$7:T$6003,UsefulSeries!$I252)</f>
        <v>0</v>
      </c>
      <c r="AB255" s="12">
        <f ca="1">INDEX(U$7:U$6003,UsefulSeries!$I252)</f>
        <v>0</v>
      </c>
      <c r="AC255" s="12">
        <f>INDEX( K$7:K$6003,UsefulSeries!$I252,1)</f>
        <v>-0.6144005299411579</v>
      </c>
      <c r="AD255" s="12">
        <f>INDEX(L$7:L$6003,UsefulSeries!$I252,1)</f>
        <v>0</v>
      </c>
      <c r="AE255" s="12"/>
      <c r="AF255" s="12"/>
      <c r="AG255" s="12"/>
      <c r="AH255" s="12"/>
      <c r="AI255" s="12"/>
      <c r="AJ255" s="12"/>
      <c r="AK255" s="12"/>
      <c r="AL255" s="12"/>
      <c r="AM255" s="12"/>
      <c r="AN255" s="12">
        <f t="shared" ca="1" si="45"/>
        <v>0.63217283979351735</v>
      </c>
      <c r="AO255" s="12">
        <f t="shared" ca="1" si="46"/>
        <v>50.029788057539307</v>
      </c>
      <c r="AP255" s="12">
        <f t="shared" ca="1" si="47"/>
        <v>0</v>
      </c>
      <c r="AQ255" s="12">
        <f t="shared" ca="1" si="48"/>
        <v>0</v>
      </c>
      <c r="AR255" s="12">
        <f t="shared" ca="1" si="49"/>
        <v>0</v>
      </c>
      <c r="AS255" s="12">
        <f t="shared" ca="1" si="50"/>
        <v>0</v>
      </c>
      <c r="AT255" s="12">
        <f t="shared" si="51"/>
        <v>-0.6144005299411579</v>
      </c>
      <c r="AU255" s="12">
        <f t="shared" si="52"/>
        <v>0</v>
      </c>
      <c r="AV255" s="12"/>
      <c r="AW255" s="12">
        <f ca="1">INDEX(I$7:I$6003,UsefulSeries!$I252)</f>
        <v>1.2437858128026358E-2</v>
      </c>
      <c r="AX255" s="12"/>
      <c r="AY255" s="12"/>
      <c r="AZ255" s="12">
        <f ca="1"/>
        <v>0.63217283979351735</v>
      </c>
      <c r="BA255" s="12"/>
      <c r="BB255" s="12">
        <f t="shared" ca="1" si="44"/>
        <v>0.63217283979351735</v>
      </c>
      <c r="BC255" s="12"/>
      <c r="BD255" s="38">
        <f ca="1"/>
        <v>1.3844282633664219E-2</v>
      </c>
    </row>
    <row r="256" spans="1:56" x14ac:dyDescent="0.35">
      <c r="A256" s="12">
        <v>0</v>
      </c>
      <c r="B256" s="12">
        <v>0</v>
      </c>
      <c r="C256" s="12">
        <v>0</v>
      </c>
      <c r="D256" s="12">
        <v>0</v>
      </c>
      <c r="E256" s="12">
        <f ca="1">INDEX('Flow probs &amp; rates'!$P$5:$P$5999,UsefulSeries!$E250,0)*(1-INDEX('Flow probs &amp; rates'!$P$5:$P$5999,UsefulSeries!$E250,0))/INDEX('Flow probs &amp; rates'!$G$4:$G$5999,UsefulSeries!$E250,0)</f>
        <v>5.8445894929291892E-2</v>
      </c>
      <c r="F256" s="12">
        <f ca="1">-INDEX('Flow probs &amp; rates'!$P$5:$P$5999,UsefulSeries!$E250,0)*(INDEX('Flow probs &amp; rates'!$Q$5:$Q$5999,UsefulSeries!$E250,0))/INDEX('Flow probs &amp; rates'!$G$4:$G$5999,UsefulSeries!$E250,0)</f>
        <v>-1.168152366913026E-3</v>
      </c>
      <c r="G256" s="12"/>
      <c r="H256" s="12"/>
      <c r="I256" s="12">
        <f ca="1">INDEX('Flow probs &amp; rates'!$P$5:$P$5999,UsefulSeries!$E250)</f>
        <v>2.0040850332155836E-2</v>
      </c>
      <c r="J256" s="12"/>
      <c r="K256" s="12">
        <f>INDEX('Flow probs &amp; rates'!$G$4:$G$5999,UsefulSeries!$E250)</f>
        <v>0.33602385032994325</v>
      </c>
      <c r="L256" s="12"/>
      <c r="M256" s="12"/>
      <c r="N256" s="12">
        <f>INDEX('Flow probs &amp; rates'!$E$5:$E$5999,UsefulSeries!$G254)-INDEX('Flow probs &amp; rates'!$E$4:$E$5999,UsefulSeries!$G254)</f>
        <v>-1.0836249829959677E-4</v>
      </c>
      <c r="O256" s="12"/>
      <c r="P256" s="12">
        <f ca="1"/>
        <v>0</v>
      </c>
      <c r="Q256" s="12">
        <f ca="1"/>
        <v>0</v>
      </c>
      <c r="R256" s="12">
        <f ca="1"/>
        <v>0</v>
      </c>
      <c r="S256" s="12">
        <f ca="1"/>
        <v>0</v>
      </c>
      <c r="T256" s="12">
        <f ca="1"/>
        <v>17.116834721042704</v>
      </c>
      <c r="U256" s="12">
        <f ca="1"/>
        <v>0.34988896970459621</v>
      </c>
      <c r="V256" s="12"/>
      <c r="W256" s="12">
        <f ca="1">INDEX(P$8:P$6003,UsefulSeries!$I252)</f>
        <v>0</v>
      </c>
      <c r="X256" s="12">
        <f ca="1">INDEX(Q$8:Q$6003,UsefulSeries!$I252)</f>
        <v>0</v>
      </c>
      <c r="Y256" s="12">
        <f ca="1">INDEX(R$8:R$6003,UsefulSeries!$I252)</f>
        <v>0.31363050780839646</v>
      </c>
      <c r="Z256" s="12">
        <f ca="1">INDEX(S$8:S$6003,UsefulSeries!$I252)</f>
        <v>7.4366812562026735E-2</v>
      </c>
      <c r="AA256" s="12">
        <f ca="1">INDEX(T$8:T$6003,UsefulSeries!$I252)</f>
        <v>0</v>
      </c>
      <c r="AB256" s="12">
        <f ca="1">INDEX(U$8:U$6003,UsefulSeries!$I252)</f>
        <v>0</v>
      </c>
      <c r="AC256" s="12">
        <f>INDEX( K$8:K$6003,UsefulSeries!$I252)</f>
        <v>5.0618695951435859E-2</v>
      </c>
      <c r="AD256" s="12">
        <f>INDEX(L$8:L$6003,UsefulSeries!$I252)</f>
        <v>-5.0618695951435859E-2</v>
      </c>
      <c r="AE256" s="12"/>
      <c r="AF256" s="12"/>
      <c r="AG256" s="12"/>
      <c r="AH256" s="12"/>
      <c r="AI256" s="12"/>
      <c r="AJ256" s="12"/>
      <c r="AK256" s="12"/>
      <c r="AL256" s="12"/>
      <c r="AM256" s="12"/>
      <c r="AN256" s="12">
        <f t="shared" ca="1" si="45"/>
        <v>0</v>
      </c>
      <c r="AO256" s="12">
        <f t="shared" ca="1" si="46"/>
        <v>0</v>
      </c>
      <c r="AP256" s="12">
        <f t="shared" ca="1" si="47"/>
        <v>0.31363050780839646</v>
      </c>
      <c r="AQ256" s="12">
        <f t="shared" ca="1" si="48"/>
        <v>7.4366812562026735E-2</v>
      </c>
      <c r="AR256" s="12">
        <f t="shared" ca="1" si="49"/>
        <v>0</v>
      </c>
      <c r="AS256" s="12">
        <f t="shared" ca="1" si="50"/>
        <v>0</v>
      </c>
      <c r="AT256" s="12">
        <f t="shared" si="51"/>
        <v>5.0618695951435859E-2</v>
      </c>
      <c r="AU256" s="12">
        <f t="shared" si="52"/>
        <v>-5.0618695951435859E-2</v>
      </c>
      <c r="AV256" s="12"/>
      <c r="AW256" s="12">
        <f ca="1">INDEX(I$8:I$6003,UsefulSeries!$I252)</f>
        <v>0.21156028665073409</v>
      </c>
      <c r="AX256" s="12"/>
      <c r="AY256" s="12"/>
      <c r="AZ256" s="12">
        <f ca="1"/>
        <v>7.4366812562026749E-2</v>
      </c>
      <c r="BA256" s="12"/>
      <c r="BB256" s="12">
        <f t="shared" ca="1" si="44"/>
        <v>7.4366812562026749E-2</v>
      </c>
      <c r="BC256" s="12"/>
      <c r="BD256" s="38">
        <f ca="1"/>
        <v>0.21601264105800749</v>
      </c>
    </row>
    <row r="257" spans="1:56" x14ac:dyDescent="0.35">
      <c r="A257" s="12">
        <v>0</v>
      </c>
      <c r="B257" s="12">
        <v>0</v>
      </c>
      <c r="C257" s="12">
        <v>0</v>
      </c>
      <c r="D257" s="12">
        <v>0</v>
      </c>
      <c r="E257" s="12">
        <f ca="1">-INDEX('Flow probs &amp; rates'!$P$5:$P$5999,UsefulSeries!$E250,0)*(INDEX('Flow probs &amp; rates'!$Q$5:$Q$5999,UsefulSeries!$E250,0))/INDEX('Flow probs &amp; rates'!$G$4:$G$5999,UsefulSeries!$E250,0)</f>
        <v>-1.168152366913026E-3</v>
      </c>
      <c r="F257" s="12">
        <f ca="1">INDEX('Flow probs &amp; rates'!$Q$5:$Q$5999,UsefulSeries!$E250,0)*(1-INDEX('Flow probs &amp; rates'!$Q$5:$Q$5999,UsefulSeries!$E250,0))/INDEX('Flow probs &amp; rates'!$G$4:$G$5999,UsefulSeries!$E250,0)</f>
        <v>5.7146902945601617E-2</v>
      </c>
      <c r="G257" s="12"/>
      <c r="H257" s="12"/>
      <c r="I257" s="12">
        <f ca="1">INDEX('Flow probs &amp; rates'!$Q$5:$Q$5999,UsefulSeries!$E250)</f>
        <v>1.9586347365327918E-2</v>
      </c>
      <c r="J257" s="12"/>
      <c r="K257" s="12"/>
      <c r="L257" s="12">
        <f>INDEX('Flow probs &amp; rates'!$G$4:$G$5999,UsefulSeries!$E250)</f>
        <v>0.33602385032994325</v>
      </c>
      <c r="M257" s="12"/>
      <c r="N257" s="12">
        <f>INDEX('Flow probs &amp; rates'!$F$5:$F$5999,UsefulSeries!$G254)-INDEX('Flow probs &amp; rates'!$F$4:$F$5999,UsefulSeries!$G254)</f>
        <v>4.6738921448192389E-4</v>
      </c>
      <c r="O257" s="12"/>
      <c r="P257" s="12">
        <f ca="1"/>
        <v>0</v>
      </c>
      <c r="Q257" s="12">
        <f ca="1"/>
        <v>0</v>
      </c>
      <c r="R257" s="12">
        <f ca="1"/>
        <v>0</v>
      </c>
      <c r="S257" s="12">
        <f ca="1"/>
        <v>0</v>
      </c>
      <c r="T257" s="12">
        <f ca="1"/>
        <v>0.34988896970459615</v>
      </c>
      <c r="U257" s="12">
        <f ca="1"/>
        <v>17.505913217736587</v>
      </c>
      <c r="V257" s="12"/>
      <c r="W257" s="12">
        <f ca="1">INDEX(P$9:P$6003,UsefulSeries!$I252)</f>
        <v>0</v>
      </c>
      <c r="X257" s="12">
        <f ca="1">INDEX(Q$9:Q$6003,UsefulSeries!$I252)</f>
        <v>0</v>
      </c>
      <c r="Y257" s="12">
        <f ca="1">INDEX(R$9:R$6003,UsefulSeries!$I252)</f>
        <v>7.4366812562026721E-2</v>
      </c>
      <c r="Z257" s="12">
        <f ca="1">INDEX(S$9:S$6003,UsefulSeries!$I252)</f>
        <v>0.54402700604504406</v>
      </c>
      <c r="AA257" s="12">
        <f ca="1">INDEX(T$9:T$6003,UsefulSeries!$I252)</f>
        <v>0</v>
      </c>
      <c r="AB257" s="12">
        <f ca="1">INDEX(U$9:U$6003,UsefulSeries!$I252)</f>
        <v>0</v>
      </c>
      <c r="AC257" s="12">
        <f>INDEX( K$9:K$6003,UsefulSeries!$I252)</f>
        <v>0</v>
      </c>
      <c r="AD257" s="12">
        <f>INDEX(L$9:L$6003,UsefulSeries!$I252)</f>
        <v>-5.0618695951435859E-2</v>
      </c>
      <c r="AE257" s="12"/>
      <c r="AF257" s="12"/>
      <c r="AG257" s="12"/>
      <c r="AH257" s="12"/>
      <c r="AI257" s="12"/>
      <c r="AJ257" s="12"/>
      <c r="AK257" s="12"/>
      <c r="AL257" s="12"/>
      <c r="AM257" s="12"/>
      <c r="AN257" s="12">
        <f t="shared" ca="1" si="45"/>
        <v>0</v>
      </c>
      <c r="AO257" s="12">
        <f t="shared" ca="1" si="46"/>
        <v>0</v>
      </c>
      <c r="AP257" s="12">
        <f t="shared" ca="1" si="47"/>
        <v>7.4366812562026721E-2</v>
      </c>
      <c r="AQ257" s="12">
        <f t="shared" ca="1" si="48"/>
        <v>0.54402700604504406</v>
      </c>
      <c r="AR257" s="12">
        <f t="shared" ca="1" si="49"/>
        <v>0</v>
      </c>
      <c r="AS257" s="12">
        <f t="shared" ca="1" si="50"/>
        <v>0</v>
      </c>
      <c r="AT257" s="12">
        <f t="shared" si="51"/>
        <v>0</v>
      </c>
      <c r="AU257" s="12">
        <f t="shared" si="52"/>
        <v>-5.0618695951435859E-2</v>
      </c>
      <c r="AV257" s="12"/>
      <c r="AW257" s="12">
        <f ca="1">INDEX(I$9:I$6003,UsefulSeries!$I252)</f>
        <v>0.10777727525947163</v>
      </c>
      <c r="AX257" s="12"/>
      <c r="AY257" s="12"/>
      <c r="AZ257" s="12">
        <f ca="1"/>
        <v>7.4366812562026735E-2</v>
      </c>
      <c r="BA257" s="12"/>
      <c r="BB257" s="12">
        <f t="shared" ca="1" si="44"/>
        <v>7.4366812562026735E-2</v>
      </c>
      <c r="BC257" s="12"/>
      <c r="BD257" s="38">
        <f ca="1"/>
        <v>0.12230230830542099</v>
      </c>
    </row>
    <row r="258" spans="1:56" x14ac:dyDescent="0.35">
      <c r="A258" s="12">
        <f ca="1">INDEX('Flow probs &amp; rates'!$K$5:$K$5999,UsefulSeries!$E256,0)*(1-INDEX('Flow probs &amp; rates'!$K$5:$K$5999,UsefulSeries!$E256,0))/INDEX('Flow probs &amp; rates'!$E$4:$E$5999,UsefulSeries!$E256,0)</f>
        <v>2.2541163578496712E-2</v>
      </c>
      <c r="B258" s="12">
        <f ca="1">-INDEX('Flow probs &amp; rates'!$K$5:$K$5999,UsefulSeries!$E256,0)*(INDEX('Flow probs &amp; rates'!$L$5:$L$5999,UsefulSeries!$E256,0))/INDEX('Flow probs &amp; rates'!$E$4:$E$5999,UsefulSeries!$E256,0)</f>
        <v>-2.8223375815402926E-4</v>
      </c>
      <c r="C258" s="12">
        <v>0</v>
      </c>
      <c r="D258" s="12">
        <v>0</v>
      </c>
      <c r="E258" s="12">
        <v>0</v>
      </c>
      <c r="F258" s="12">
        <v>0</v>
      </c>
      <c r="G258" s="12"/>
      <c r="H258" s="12"/>
      <c r="I258" s="12">
        <f ca="1">INDEX('Flow probs &amp; rates'!$K$5:$K$5999,UsefulSeries!$E256)</f>
        <v>1.416661615315379E-2</v>
      </c>
      <c r="J258" s="12"/>
      <c r="K258" s="12">
        <f>-INDEX('Flow probs &amp; rates'!$E$4:$E$5999,UsefulSeries!$E256)</f>
        <v>-0.61957418885180682</v>
      </c>
      <c r="L258" s="12">
        <f>INDEX('Flow probs &amp; rates'!$E$4:$E$5999,UsefulSeries!$E256)</f>
        <v>0.61957418885180682</v>
      </c>
      <c r="M258" s="12"/>
      <c r="N258" s="12">
        <f>INDEX('Flow probs &amp; rates'!$E$5:$E$5999,UsefulSeries!$G256)-INDEX('Flow probs &amp; rates'!$E$4:$E$5999,UsefulSeries!$G256)</f>
        <v>3.3993181735669786E-4</v>
      </c>
      <c r="O258" s="12"/>
      <c r="P258" s="12">
        <f t="array" aca="1" ref="P258:U263" ca="1">MINVERSE(A258:F263)</f>
        <v>44.37125098628669</v>
      </c>
      <c r="Q258" s="12">
        <f ca="1"/>
        <v>0.63644641802171287</v>
      </c>
      <c r="R258" s="12">
        <f ca="1"/>
        <v>0</v>
      </c>
      <c r="S258" s="12">
        <f ca="1"/>
        <v>0</v>
      </c>
      <c r="T258" s="12">
        <f ca="1"/>
        <v>0</v>
      </c>
      <c r="U258" s="12">
        <f ca="1"/>
        <v>0</v>
      </c>
      <c r="V258" s="12"/>
      <c r="W258" s="12">
        <f ca="1">INDEX(P$10:P$6003,UsefulSeries!$I252)</f>
        <v>0</v>
      </c>
      <c r="X258" s="12">
        <f ca="1">INDEX(Q$10:Q$6003,UsefulSeries!$I252)</f>
        <v>0</v>
      </c>
      <c r="Y258" s="12">
        <f ca="1">INDEX(R$10:R$6003,UsefulSeries!$I252)</f>
        <v>0</v>
      </c>
      <c r="Z258" s="12">
        <f ca="1">INDEX(S$10:S$6003,UsefulSeries!$I252)</f>
        <v>0</v>
      </c>
      <c r="AA258" s="12">
        <f ca="1">INDEX(T$10:T$6003,UsefulSeries!$I252)</f>
        <v>18.305669201996995</v>
      </c>
      <c r="AB258" s="12">
        <f ca="1">INDEX(U$10:U$6003,UsefulSeries!$I252)</f>
        <v>0.34882134527693259</v>
      </c>
      <c r="AC258" s="12">
        <f>INDEX( K$10:K$6003,UsefulSeries!$I252)</f>
        <v>0.33498077410740623</v>
      </c>
      <c r="AD258" s="12">
        <f>INDEX(L$10:L$6003,UsefulSeries!$I252)</f>
        <v>0</v>
      </c>
      <c r="AE258" s="12"/>
      <c r="AF258" s="12"/>
      <c r="AG258" s="12"/>
      <c r="AH258" s="12"/>
      <c r="AI258" s="12"/>
      <c r="AJ258" s="12"/>
      <c r="AK258" s="12"/>
      <c r="AL258" s="12"/>
      <c r="AM258" s="12"/>
      <c r="AN258" s="12">
        <f t="shared" ca="1" si="45"/>
        <v>0</v>
      </c>
      <c r="AO258" s="12">
        <f t="shared" ca="1" si="46"/>
        <v>0</v>
      </c>
      <c r="AP258" s="12">
        <f t="shared" ca="1" si="47"/>
        <v>0</v>
      </c>
      <c r="AQ258" s="12">
        <f t="shared" ca="1" si="48"/>
        <v>0</v>
      </c>
      <c r="AR258" s="12">
        <f t="shared" ca="1" si="49"/>
        <v>18.305669201996995</v>
      </c>
      <c r="AS258" s="12">
        <f t="shared" ca="1" si="50"/>
        <v>0.34882134527693259</v>
      </c>
      <c r="AT258" s="12">
        <f t="shared" si="51"/>
        <v>0.33498077410740623</v>
      </c>
      <c r="AU258" s="12">
        <f t="shared" si="52"/>
        <v>0</v>
      </c>
      <c r="AV258" s="12"/>
      <c r="AW258" s="12">
        <f ca="1">INDEX(I$10:I$6003,UsefulSeries!$I252)</f>
        <v>1.8654764844044998E-2</v>
      </c>
      <c r="AX258" s="12"/>
      <c r="AY258" s="12"/>
      <c r="AZ258" s="12">
        <f ca="1"/>
        <v>0.34882134527693254</v>
      </c>
      <c r="BA258" s="12"/>
      <c r="BB258" s="12">
        <f t="shared" ca="1" si="44"/>
        <v>0.34882134527693254</v>
      </c>
      <c r="BC258" s="12"/>
      <c r="BD258" s="38">
        <f ca="1"/>
        <v>1.6636641556248891E-2</v>
      </c>
    </row>
    <row r="259" spans="1:56" x14ac:dyDescent="0.35">
      <c r="A259" s="12">
        <f ca="1">-INDEX('Flow probs &amp; rates'!$K$5:$K$5999,UsefulSeries!$E256,0)*(INDEX('Flow probs &amp; rates'!$L$5:$L$5999,UsefulSeries!$E256,0))/INDEX('Flow probs &amp; rates'!$E$4:$E$5999,UsefulSeries!$E256,0)</f>
        <v>-2.8223375815402926E-4</v>
      </c>
      <c r="B259" s="12">
        <f ca="1">INDEX('Flow probs &amp; rates'!$L$5:$L$5999,UsefulSeries!$E256,0)*(1-INDEX('Flow probs &amp; rates'!$L$5:$L$5999,UsefulSeries!$E256,0))/INDEX('Flow probs &amp; rates'!$E$4:$E$5999,UsefulSeries!$E256,0)</f>
        <v>1.9676542384795288E-2</v>
      </c>
      <c r="C259" s="12">
        <v>0</v>
      </c>
      <c r="D259" s="12">
        <v>0</v>
      </c>
      <c r="E259" s="12">
        <v>0</v>
      </c>
      <c r="F259" s="12">
        <v>0</v>
      </c>
      <c r="G259" s="12"/>
      <c r="H259" s="12"/>
      <c r="I259" s="12">
        <f ca="1">INDEX('Flow probs &amp; rates'!$L$5:$L$5999,UsefulSeries!$E256)</f>
        <v>1.2343438255433433E-2</v>
      </c>
      <c r="J259" s="12"/>
      <c r="K259" s="12">
        <f>-INDEX('Flow probs &amp; rates'!$E$4:$E$5999,UsefulSeries!$E256)</f>
        <v>-0.61957418885180682</v>
      </c>
      <c r="L259" s="12"/>
      <c r="M259" s="12"/>
      <c r="N259" s="12">
        <f>INDEX('Flow probs &amp; rates'!$F$5:$F$5999,UsefulSeries!$G256)-INDEX('Flow probs &amp; rates'!$F$4:$F$5999,UsefulSeries!$G256)</f>
        <v>-1.1014573796607127E-3</v>
      </c>
      <c r="O259" s="12"/>
      <c r="P259" s="12">
        <f ca="1"/>
        <v>0.63644641802171276</v>
      </c>
      <c r="Q259" s="12">
        <f ca="1"/>
        <v>50.831066104240641</v>
      </c>
      <c r="R259" s="12">
        <f ca="1"/>
        <v>0</v>
      </c>
      <c r="S259" s="12">
        <f ca="1"/>
        <v>0</v>
      </c>
      <c r="T259" s="12">
        <f ca="1"/>
        <v>0</v>
      </c>
      <c r="U259" s="12">
        <f ca="1"/>
        <v>0</v>
      </c>
      <c r="V259" s="12"/>
      <c r="W259" s="12">
        <f ca="1">INDEX(P$11:P$6003,UsefulSeries!$I252)</f>
        <v>0</v>
      </c>
      <c r="X259" s="12">
        <f ca="1">INDEX(Q$11:Q$6003,UsefulSeries!$I252)</f>
        <v>0</v>
      </c>
      <c r="Y259" s="12">
        <f ca="1">INDEX(R$11:R$6003,UsefulSeries!$I252)</f>
        <v>0</v>
      </c>
      <c r="Z259" s="12">
        <f ca="1">INDEX(S$11:S$6003,UsefulSeries!$I252)</f>
        <v>0</v>
      </c>
      <c r="AA259" s="12">
        <f ca="1">INDEX(T$11:T$6003,UsefulSeries!$I252)</f>
        <v>0.34882134527693265</v>
      </c>
      <c r="AB259" s="12">
        <f ca="1">INDEX(U$11:U$6003,UsefulSeries!$I252)</f>
        <v>16.282574809844423</v>
      </c>
      <c r="AC259" s="12">
        <f>INDEX( K$11:K$6003,UsefulSeries!$I252)</f>
        <v>0</v>
      </c>
      <c r="AD259" s="12">
        <f>INDEX(L$11:L$6003,UsefulSeries!$I252)</f>
        <v>0.33498077410740623</v>
      </c>
      <c r="AE259" s="12"/>
      <c r="AF259" s="12"/>
      <c r="AG259" s="12"/>
      <c r="AH259" s="12"/>
      <c r="AI259" s="12"/>
      <c r="AJ259" s="12"/>
      <c r="AK259" s="12"/>
      <c r="AL259" s="12"/>
      <c r="AM259" s="12"/>
      <c r="AN259" s="12">
        <f t="shared" ca="1" si="45"/>
        <v>0</v>
      </c>
      <c r="AO259" s="12">
        <f t="shared" ca="1" si="46"/>
        <v>0</v>
      </c>
      <c r="AP259" s="12">
        <f t="shared" ca="1" si="47"/>
        <v>0</v>
      </c>
      <c r="AQ259" s="12">
        <f t="shared" ca="1" si="48"/>
        <v>0</v>
      </c>
      <c r="AR259" s="12">
        <f t="shared" ca="1" si="49"/>
        <v>0.34882134527693265</v>
      </c>
      <c r="AS259" s="12">
        <f t="shared" ca="1" si="50"/>
        <v>16.282574809844423</v>
      </c>
      <c r="AT259" s="12">
        <f t="shared" si="51"/>
        <v>0</v>
      </c>
      <c r="AU259" s="12">
        <f t="shared" si="52"/>
        <v>0.33498077410740623</v>
      </c>
      <c r="AV259" s="12"/>
      <c r="AW259" s="12">
        <f ca="1">INDEX(I$11:I$6003,UsefulSeries!$I252)</f>
        <v>2.1023343611554932E-2</v>
      </c>
      <c r="AX259" s="12"/>
      <c r="AY259" s="12"/>
      <c r="AZ259" s="12">
        <f ca="1"/>
        <v>0.34882134527693259</v>
      </c>
      <c r="BA259" s="12"/>
      <c r="BB259" s="12">
        <f t="shared" ca="1" si="44"/>
        <v>0.34882134527693259</v>
      </c>
      <c r="BC259" s="12"/>
      <c r="BD259" s="38">
        <f ca="1"/>
        <v>1.7720391138090583E-2</v>
      </c>
    </row>
    <row r="260" spans="1:56" x14ac:dyDescent="0.35">
      <c r="A260" s="12">
        <v>0</v>
      </c>
      <c r="B260" s="12">
        <v>0</v>
      </c>
      <c r="C260" s="12">
        <f ca="1">INDEX('Flow probs &amp; rates'!$M$5:$M$5999,UsefulSeries!$E256,0)*(1-INDEX('Flow probs &amp; rates'!$M$5:$M$5999,UsefulSeries!$E256,0))/INDEX('Flow probs &amp; rates'!$F$4:$F$5999,UsefulSeries!$E256,0)</f>
        <v>3.7616129217691117</v>
      </c>
      <c r="D260" s="12">
        <f ca="1">-INDEX('Flow probs &amp; rates'!$M$5:$M$5999,UsefulSeries!$E256,0)*(INDEX('Flow probs &amp; rates'!$O$5:$O$5999,UsefulSeries!$E256,0))/INDEX('Flow probs &amp; rates'!$F$4:$F$5999,UsefulSeries!$E256,0)</f>
        <v>-0.54846112307508943</v>
      </c>
      <c r="E260" s="12">
        <v>0</v>
      </c>
      <c r="F260" s="12">
        <v>0</v>
      </c>
      <c r="G260" s="12"/>
      <c r="H260" s="12"/>
      <c r="I260" s="12">
        <f ca="1">INDEX('Flow probs &amp; rates'!$M$5:$M$5999,UsefulSeries!$E256)</f>
        <v>0.21537129794836865</v>
      </c>
      <c r="J260" s="12"/>
      <c r="K260" s="12">
        <f>INDEX('Flow probs &amp; rates'!$F$4:$F$5999,UsefulSeries!$E256)</f>
        <v>4.4923947647683059E-2</v>
      </c>
      <c r="L260" s="12">
        <f>-INDEX('Flow probs &amp; rates'!$F$4:$F$5999,UsefulSeries!$E256)</f>
        <v>-4.4923947647683059E-2</v>
      </c>
      <c r="M260" s="12"/>
      <c r="N260" s="12">
        <f>INDEX('Flow probs &amp; rates'!$E$5:$E$5999,UsefulSeries!$G258)-INDEX('Flow probs &amp; rates'!$E$4:$E$5999,UsefulSeries!$G258)</f>
        <v>1.8851621798288143E-4</v>
      </c>
      <c r="O260" s="12"/>
      <c r="P260" s="12">
        <f ca="1"/>
        <v>0</v>
      </c>
      <c r="Q260" s="12">
        <f ca="1"/>
        <v>0</v>
      </c>
      <c r="R260" s="12">
        <f ca="1"/>
        <v>0.27561641798105674</v>
      </c>
      <c r="S260" s="12">
        <f ca="1"/>
        <v>6.7028049541856635E-2</v>
      </c>
      <c r="T260" s="12">
        <f ca="1"/>
        <v>0</v>
      </c>
      <c r="U260" s="12">
        <f ca="1"/>
        <v>0</v>
      </c>
      <c r="V260" s="12"/>
      <c r="W260" s="12"/>
      <c r="X260" s="12"/>
      <c r="Y260" s="12"/>
      <c r="Z260" s="12"/>
      <c r="AA260" s="12"/>
      <c r="AB260" s="12"/>
      <c r="AC260" s="12"/>
      <c r="AD260" s="12"/>
      <c r="AE260" s="12">
        <f t="array" ref="AE260:AJ261">TRANSPOSE(AC254:AD259)</f>
        <v>-0.6144005299411579</v>
      </c>
      <c r="AF260" s="12">
        <v>-0.6144005299411579</v>
      </c>
      <c r="AG260" s="12">
        <v>5.0618695951435859E-2</v>
      </c>
      <c r="AH260" s="12">
        <v>0</v>
      </c>
      <c r="AI260" s="12">
        <v>0.33498077410740623</v>
      </c>
      <c r="AJ260" s="12">
        <v>0</v>
      </c>
      <c r="AK260" s="12"/>
      <c r="AL260" s="12"/>
      <c r="AM260" s="12"/>
      <c r="AN260" s="12">
        <f t="shared" si="45"/>
        <v>-0.6144005299411579</v>
      </c>
      <c r="AO260" s="12">
        <f t="shared" si="46"/>
        <v>-0.6144005299411579</v>
      </c>
      <c r="AP260" s="12">
        <f t="shared" si="47"/>
        <v>5.0618695951435859E-2</v>
      </c>
      <c r="AQ260" s="12">
        <f t="shared" si="48"/>
        <v>0</v>
      </c>
      <c r="AR260" s="12">
        <f t="shared" si="49"/>
        <v>0.33498077410740623</v>
      </c>
      <c r="AS260" s="12">
        <f t="shared" si="50"/>
        <v>0</v>
      </c>
      <c r="AT260" s="12">
        <f t="shared" si="51"/>
        <v>0</v>
      </c>
      <c r="AU260" s="12">
        <f t="shared" si="52"/>
        <v>0</v>
      </c>
      <c r="AV260" s="12"/>
      <c r="AW260" s="12"/>
      <c r="AX260" s="12">
        <f>INDEX($N$6:$N$6003,UsefulSeries!$K252)</f>
        <v>-1.152114395412962E-3</v>
      </c>
      <c r="AY260" s="12"/>
      <c r="AZ260" s="12"/>
      <c r="BA260" s="12"/>
      <c r="BB260" s="12">
        <f t="shared" si="44"/>
        <v>-1.152114395412962E-3</v>
      </c>
      <c r="BC260" s="12"/>
      <c r="BD260" s="38">
        <f ca="1"/>
        <v>0.11372365396769619</v>
      </c>
    </row>
    <row r="261" spans="1:56" x14ac:dyDescent="0.35">
      <c r="A261" s="12">
        <v>0</v>
      </c>
      <c r="B261" s="12">
        <v>0</v>
      </c>
      <c r="C261" s="12">
        <f ca="1">-INDEX('Flow probs &amp; rates'!$M$5:$M$5999,UsefulSeries!$E256,0)*(INDEX('Flow probs &amp; rates'!$O$5:$O$5999,UsefulSeries!$E256,0))/INDEX('Flow probs &amp; rates'!$F$4:$F$5999,UsefulSeries!$E256,0)</f>
        <v>-0.54846112307508943</v>
      </c>
      <c r="D261" s="12">
        <f ca="1">INDEX('Flow probs &amp; rates'!$O$5:$O$5999,UsefulSeries!$E256,0)*(1-INDEX('Flow probs &amp; rates'!$O$5:$O$5999,UsefulSeries!$E256,0))/INDEX('Flow probs &amp; rates'!$F$4:$F$5999,UsefulSeries!$E256,0)</f>
        <v>2.2552482308086041</v>
      </c>
      <c r="E261" s="12">
        <v>0</v>
      </c>
      <c r="F261" s="12">
        <v>0</v>
      </c>
      <c r="G261" s="12"/>
      <c r="H261" s="12"/>
      <c r="I261" s="12">
        <f ca="1">INDEX('Flow probs &amp; rates'!$O$5:$O$5999,UsefulSeries!$E256)</f>
        <v>0.11440261081456422</v>
      </c>
      <c r="J261" s="12"/>
      <c r="K261" s="12"/>
      <c r="L261" s="12">
        <f>-INDEX('Flow probs &amp; rates'!$F$4:$F$5999,UsefulSeries!$E256)</f>
        <v>-4.4923947647683059E-2</v>
      </c>
      <c r="M261" s="12"/>
      <c r="N261" s="12">
        <f>INDEX('Flow probs &amp; rates'!$F$5:$F$5999,UsefulSeries!$G258)-INDEX('Flow probs &amp; rates'!$F$4:$F$5999,UsefulSeries!$G258)</f>
        <v>-4.5622186044590174E-4</v>
      </c>
      <c r="O261" s="12"/>
      <c r="P261" s="12">
        <f ca="1"/>
        <v>0</v>
      </c>
      <c r="Q261" s="12">
        <f ca="1"/>
        <v>0</v>
      </c>
      <c r="R261" s="12">
        <f ca="1"/>
        <v>6.7028049541856635E-2</v>
      </c>
      <c r="S261" s="12">
        <f ca="1"/>
        <v>0.45971093787646394</v>
      </c>
      <c r="T261" s="12">
        <f ca="1"/>
        <v>0</v>
      </c>
      <c r="U261" s="12">
        <f ca="1"/>
        <v>0</v>
      </c>
      <c r="V261" s="12"/>
      <c r="W261" s="12"/>
      <c r="X261" s="12"/>
      <c r="Y261" s="12"/>
      <c r="Z261" s="12"/>
      <c r="AA261" s="12"/>
      <c r="AB261" s="12"/>
      <c r="AC261" s="12"/>
      <c r="AD261" s="12"/>
      <c r="AE261" s="12">
        <v>0.6144005299411579</v>
      </c>
      <c r="AF261" s="12">
        <v>0</v>
      </c>
      <c r="AG261" s="12">
        <v>-5.0618695951435859E-2</v>
      </c>
      <c r="AH261" s="12">
        <v>-5.0618695951435859E-2</v>
      </c>
      <c r="AI261" s="12">
        <v>0</v>
      </c>
      <c r="AJ261" s="12">
        <v>0.33498077410740623</v>
      </c>
      <c r="AK261" s="12"/>
      <c r="AL261" s="12"/>
      <c r="AM261" s="12"/>
      <c r="AN261" s="12">
        <f t="shared" si="45"/>
        <v>0.6144005299411579</v>
      </c>
      <c r="AO261" s="12">
        <f t="shared" si="46"/>
        <v>0</v>
      </c>
      <c r="AP261" s="12">
        <f t="shared" si="47"/>
        <v>-5.0618695951435859E-2</v>
      </c>
      <c r="AQ261" s="12">
        <f t="shared" si="48"/>
        <v>-5.0618695951435859E-2</v>
      </c>
      <c r="AR261" s="12">
        <f t="shared" si="49"/>
        <v>0</v>
      </c>
      <c r="AS261" s="12">
        <f t="shared" si="50"/>
        <v>0.33498077410740623</v>
      </c>
      <c r="AT261" s="12">
        <f t="shared" si="51"/>
        <v>0</v>
      </c>
      <c r="AU261" s="12">
        <f t="shared" si="52"/>
        <v>0</v>
      </c>
      <c r="AV261" s="12"/>
      <c r="AW261" s="12"/>
      <c r="AX261" s="12">
        <f>INDEX('Margin error adjustment'!N$7:N$6003,UsefulSeries!$K252)</f>
        <v>-2.0356581416530808E-3</v>
      </c>
      <c r="AY261" s="12"/>
      <c r="AZ261" s="12"/>
      <c r="BA261" s="12"/>
      <c r="BB261" s="12">
        <f t="shared" si="44"/>
        <v>-2.0356581416530808E-3</v>
      </c>
      <c r="BC261" s="12"/>
      <c r="BD261" s="38">
        <f ca="1"/>
        <v>0.16264973823619508</v>
      </c>
    </row>
    <row r="262" spans="1:56" x14ac:dyDescent="0.35">
      <c r="A262" s="12">
        <v>0</v>
      </c>
      <c r="B262" s="12">
        <v>0</v>
      </c>
      <c r="C262" s="12">
        <v>0</v>
      </c>
      <c r="D262" s="12">
        <v>0</v>
      </c>
      <c r="E262" s="12">
        <f ca="1">INDEX('Flow probs &amp; rates'!$P$5:$P$5999,UsefulSeries!$E256,0)*(1-INDEX('Flow probs &amp; rates'!$P$5:$P$5999,UsefulSeries!$E256,0))/INDEX('Flow probs &amp; rates'!$G$4:$G$5999,UsefulSeries!$E256,0)</f>
        <v>5.6882175249622705E-2</v>
      </c>
      <c r="F262" s="12">
        <f ca="1">-INDEX('Flow probs &amp; rates'!$P$5:$P$5999,UsefulSeries!$E256,0)*(INDEX('Flow probs &amp; rates'!$Q$5:$Q$5999,UsefulSeries!$E256,0))/INDEX('Flow probs &amp; rates'!$G$4:$G$5999,UsefulSeries!$E256,0)</f>
        <v>-1.1469694355603591E-3</v>
      </c>
      <c r="G262" s="12"/>
      <c r="H262" s="12"/>
      <c r="I262" s="12">
        <f ca="1">INDEX('Flow probs &amp; rates'!$P$5:$P$5999,UsefulSeries!$E256)</f>
        <v>1.9462879473615493E-2</v>
      </c>
      <c r="J262" s="12"/>
      <c r="K262" s="12">
        <f>INDEX('Flow probs &amp; rates'!$G$4:$G$5999,UsefulSeries!$E256)</f>
        <v>0.33550186350051009</v>
      </c>
      <c r="L262" s="12"/>
      <c r="M262" s="12"/>
      <c r="N262" s="12">
        <f>INDEX('Flow probs &amp; rates'!$E$5:$E$5999,UsefulSeries!$G260)-INDEX('Flow probs &amp; rates'!$E$4:$E$5999,UsefulSeries!$G260)</f>
        <v>6.866879251838931E-4</v>
      </c>
      <c r="O262" s="12"/>
      <c r="P262" s="12">
        <f ca="1"/>
        <v>0</v>
      </c>
      <c r="Q262" s="12">
        <f ca="1"/>
        <v>0</v>
      </c>
      <c r="R262" s="12">
        <f ca="1"/>
        <v>0</v>
      </c>
      <c r="S262" s="12">
        <f ca="1"/>
        <v>0</v>
      </c>
      <c r="T262" s="12">
        <f ca="1"/>
        <v>17.587241000068651</v>
      </c>
      <c r="U262" s="12">
        <f ca="1"/>
        <v>0.34920261241243827</v>
      </c>
      <c r="V262" s="12"/>
      <c r="W262" s="12">
        <f ca="1">INDEX(P$6:P$6003,UsefulSeries!$I260)</f>
        <v>40.644588923073542</v>
      </c>
      <c r="X262" s="12">
        <f ca="1">INDEX(Q$6:Q$6003,UsefulSeries!$I260)</f>
        <v>0.63053957728812537</v>
      </c>
      <c r="Y262" s="12">
        <f ca="1">INDEX(R$6:R$6003,UsefulSeries!$I260)</f>
        <v>0</v>
      </c>
      <c r="Z262" s="12">
        <f ca="1">INDEX(S$6:S$6003,UsefulSeries!$I260)</f>
        <v>0</v>
      </c>
      <c r="AA262" s="12">
        <f ca="1">INDEX(T$6:T$6003,UsefulSeries!$I260)</f>
        <v>0</v>
      </c>
      <c r="AB262" s="12">
        <f ca="1">INDEX(U$6:U$6003,UsefulSeries!$I260)</f>
        <v>0</v>
      </c>
      <c r="AC262" s="12">
        <f>INDEX( K$6:K$6003,UsefulSeries!$I260)</f>
        <v>-0.61324841554574494</v>
      </c>
      <c r="AD262" s="12">
        <f>INDEX(L$6:L$6003,UsefulSeries!$I260)</f>
        <v>0.61324841554574494</v>
      </c>
      <c r="AE262" s="12"/>
      <c r="AF262" s="12"/>
      <c r="AG262" s="12"/>
      <c r="AH262" s="12"/>
      <c r="AI262" s="12"/>
      <c r="AJ262" s="12"/>
      <c r="AK262" s="12"/>
      <c r="AL262" s="12"/>
      <c r="AM262" s="12"/>
      <c r="AN262" s="12">
        <f t="shared" ca="1" si="45"/>
        <v>40.644588923073542</v>
      </c>
      <c r="AO262" s="12">
        <f t="shared" ca="1" si="46"/>
        <v>0.63053957728812537</v>
      </c>
      <c r="AP262" s="12">
        <f t="shared" ca="1" si="47"/>
        <v>0</v>
      </c>
      <c r="AQ262" s="12">
        <f t="shared" ca="1" si="48"/>
        <v>0</v>
      </c>
      <c r="AR262" s="12">
        <f t="shared" ca="1" si="49"/>
        <v>0</v>
      </c>
      <c r="AS262" s="12">
        <f t="shared" ca="1" si="50"/>
        <v>0</v>
      </c>
      <c r="AT262" s="12">
        <f t="shared" si="51"/>
        <v>-0.61324841554574494</v>
      </c>
      <c r="AU262" s="12">
        <f t="shared" si="52"/>
        <v>0.61324841554574494</v>
      </c>
      <c r="AV262" s="12"/>
      <c r="AW262" s="12">
        <f ca="1">INDEX(I$6:I$6003,UsefulSeries!$I260)</f>
        <v>1.5325827442413974E-2</v>
      </c>
      <c r="AX262" s="12"/>
      <c r="AY262" s="12"/>
      <c r="AZ262" s="12">
        <f t="array" aca="1" ref="AZ262:AZ267" ca="1">MMULT(W262:AB267,AW262:AW267)</f>
        <v>0.63053957728812549</v>
      </c>
      <c r="BA262" s="12"/>
      <c r="BB262" s="12">
        <f t="shared" ca="1" si="44"/>
        <v>0.63053957728812549</v>
      </c>
      <c r="BC262" s="12"/>
      <c r="BD262" s="38">
        <f t="array" aca="1" ref="BD262:BD269" ca="1">MMULT(MINVERSE(AN262:AU269),BB262:BB269)</f>
        <v>1.4884541837058096E-2</v>
      </c>
    </row>
    <row r="263" spans="1:56" x14ac:dyDescent="0.35">
      <c r="A263" s="12">
        <v>0</v>
      </c>
      <c r="B263" s="12">
        <v>0</v>
      </c>
      <c r="C263" s="12">
        <v>0</v>
      </c>
      <c r="D263" s="12">
        <v>0</v>
      </c>
      <c r="E263" s="12">
        <f ca="1">-INDEX('Flow probs &amp; rates'!$P$5:$P$5999,UsefulSeries!$E256,0)*(INDEX('Flow probs &amp; rates'!$Q$5:$Q$5999,UsefulSeries!$E256,0))/INDEX('Flow probs &amp; rates'!$G$4:$G$5999,UsefulSeries!$E256,0)</f>
        <v>-1.1469694355603591E-3</v>
      </c>
      <c r="F263" s="12">
        <f ca="1">INDEX('Flow probs &amp; rates'!$Q$5:$Q$5999,UsefulSeries!$E256,0)*(1-INDEX('Flow probs &amp; rates'!$Q$5:$Q$5999,UsefulSeries!$E256,0))/INDEX('Flow probs &amp; rates'!$G$4:$G$5999,UsefulSeries!$E256,0)</f>
        <v>5.7765970716988371E-2</v>
      </c>
      <c r="G263" s="12"/>
      <c r="H263" s="12"/>
      <c r="I263" s="12">
        <f ca="1">INDEX('Flow probs &amp; rates'!$Q$5:$Q$5999,UsefulSeries!$E256)</f>
        <v>1.9771503159657856E-2</v>
      </c>
      <c r="J263" s="12"/>
      <c r="K263" s="12"/>
      <c r="L263" s="12">
        <f>INDEX('Flow probs &amp; rates'!$G$4:$G$5999,UsefulSeries!$E256)</f>
        <v>0.33550186350051009</v>
      </c>
      <c r="M263" s="12"/>
      <c r="N263" s="12">
        <f>INDEX('Flow probs &amp; rates'!$F$5:$F$5999,UsefulSeries!$G260)-INDEX('Flow probs &amp; rates'!$F$4:$F$5999,UsefulSeries!$G260)</f>
        <v>4.7519548205571596E-4</v>
      </c>
      <c r="O263" s="12"/>
      <c r="P263" s="12">
        <f ca="1"/>
        <v>0</v>
      </c>
      <c r="Q263" s="12">
        <f ca="1"/>
        <v>0</v>
      </c>
      <c r="R263" s="12">
        <f ca="1"/>
        <v>0</v>
      </c>
      <c r="S263" s="12">
        <f ca="1"/>
        <v>0</v>
      </c>
      <c r="T263" s="12">
        <f ca="1"/>
        <v>0.34920261241243827</v>
      </c>
      <c r="U263" s="12">
        <f ca="1"/>
        <v>17.318163484597125</v>
      </c>
      <c r="V263" s="12"/>
      <c r="W263" s="12">
        <f ca="1">INDEX(P$7:P$6003,UsefulSeries!$I260)</f>
        <v>0.63053957728812537</v>
      </c>
      <c r="X263" s="12">
        <f ca="1">INDEX(Q$7:Q$6003,UsefulSeries!$I260)</f>
        <v>51.324903843495328</v>
      </c>
      <c r="Y263" s="12">
        <f ca="1">INDEX(R$7:R$6003,UsefulSeries!$I260)</f>
        <v>0</v>
      </c>
      <c r="Z263" s="12">
        <f ca="1">INDEX(S$7:S$6003,UsefulSeries!$I260)</f>
        <v>0</v>
      </c>
      <c r="AA263" s="12">
        <f ca="1">INDEX(T$7:T$6003,UsefulSeries!$I260)</f>
        <v>0</v>
      </c>
      <c r="AB263" s="12">
        <f ca="1">INDEX(U$7:U$6003,UsefulSeries!$I260)</f>
        <v>0</v>
      </c>
      <c r="AC263" s="12">
        <f>INDEX( K$7:K$6003,UsefulSeries!$I260,1)</f>
        <v>-0.61324841554574494</v>
      </c>
      <c r="AD263" s="12">
        <f>INDEX(L$7:L$6003,UsefulSeries!$I260,1)</f>
        <v>0</v>
      </c>
      <c r="AE263" s="12"/>
      <c r="AF263" s="12"/>
      <c r="AG263" s="12"/>
      <c r="AH263" s="12"/>
      <c r="AI263" s="12"/>
      <c r="AJ263" s="12"/>
      <c r="AK263" s="12"/>
      <c r="AL263" s="12"/>
      <c r="AM263" s="12"/>
      <c r="AN263" s="12">
        <f t="shared" ca="1" si="45"/>
        <v>0.63053957728812537</v>
      </c>
      <c r="AO263" s="12">
        <f t="shared" ca="1" si="46"/>
        <v>51.324903843495328</v>
      </c>
      <c r="AP263" s="12">
        <f t="shared" ca="1" si="47"/>
        <v>0</v>
      </c>
      <c r="AQ263" s="12">
        <f t="shared" ca="1" si="48"/>
        <v>0</v>
      </c>
      <c r="AR263" s="12">
        <f t="shared" ca="1" si="49"/>
        <v>0</v>
      </c>
      <c r="AS263" s="12">
        <f t="shared" ca="1" si="50"/>
        <v>0</v>
      </c>
      <c r="AT263" s="12">
        <f t="shared" si="51"/>
        <v>-0.61324841554574494</v>
      </c>
      <c r="AU263" s="12">
        <f t="shared" si="52"/>
        <v>0</v>
      </c>
      <c r="AV263" s="12"/>
      <c r="AW263" s="12">
        <f ca="1">INDEX(I$7:I$6003,UsefulSeries!$I260)</f>
        <v>1.209697417893325E-2</v>
      </c>
      <c r="AX263" s="12"/>
      <c r="AY263" s="12"/>
      <c r="AZ263" s="12">
        <f ca="1"/>
        <v>0.63053957728812537</v>
      </c>
      <c r="BA263" s="12"/>
      <c r="BB263" s="12">
        <f t="shared" ref="BB263:BB326" ca="1" si="53">AZ263+AX263</f>
        <v>0.63053957728812537</v>
      </c>
      <c r="BC263" s="12"/>
      <c r="BD263" s="38">
        <f ca="1"/>
        <v>1.1736055868523802E-2</v>
      </c>
    </row>
    <row r="264" spans="1:56" x14ac:dyDescent="0.35">
      <c r="A264" s="12">
        <f ca="1">INDEX('Flow probs &amp; rates'!$K$5:$K$5999,UsefulSeries!$E262,0)*(1-INDEX('Flow probs &amp; rates'!$K$5:$K$5999,UsefulSeries!$E262,0))/INDEX('Flow probs &amp; rates'!$E$4:$E$5999,UsefulSeries!$E262,0)</f>
        <v>2.3031058031806148E-2</v>
      </c>
      <c r="B264" s="12">
        <f ca="1">-INDEX('Flow probs &amp; rates'!$K$5:$K$5999,UsefulSeries!$E262,0)*(INDEX('Flow probs &amp; rates'!$L$5:$L$5999,UsefulSeries!$E262,0))/INDEX('Flow probs &amp; rates'!$E$4:$E$5999,UsefulSeries!$E262,0)</f>
        <v>-2.704647740529496E-4</v>
      </c>
      <c r="C264" s="12">
        <v>0</v>
      </c>
      <c r="D264" s="12">
        <v>0</v>
      </c>
      <c r="E264" s="12">
        <v>0</v>
      </c>
      <c r="F264" s="12">
        <v>0</v>
      </c>
      <c r="G264" s="12"/>
      <c r="H264" s="12"/>
      <c r="I264" s="12">
        <f ca="1">INDEX('Flow probs &amp; rates'!$K$5:$K$5999,UsefulSeries!$E262)</f>
        <v>1.442766161653869E-2</v>
      </c>
      <c r="J264" s="12"/>
      <c r="K264" s="12">
        <f>-INDEX('Flow probs &amp; rates'!$E$4:$E$5999,UsefulSeries!$E262)</f>
        <v>-0.61740559974188125</v>
      </c>
      <c r="L264" s="12">
        <f>INDEX('Flow probs &amp; rates'!$E$4:$E$5999,UsefulSeries!$E262)</f>
        <v>0.61740559974188125</v>
      </c>
      <c r="M264" s="12"/>
      <c r="N264" s="12">
        <f>INDEX('Flow probs &amp; rates'!$E$5:$E$5999,UsefulSeries!$G262)-INDEX('Flow probs &amp; rates'!$E$4:$E$5999,UsefulSeries!$G262)</f>
        <v>7.764602881883409E-4</v>
      </c>
      <c r="O264" s="12"/>
      <c r="P264" s="12">
        <f t="array" aca="1" ref="P264:U269" ca="1">MINVERSE(A264:F269)</f>
        <v>43.427073256044089</v>
      </c>
      <c r="Q264" s="12">
        <f ca="1"/>
        <v>0.63388776615583309</v>
      </c>
      <c r="R264" s="12">
        <f ca="1"/>
        <v>0</v>
      </c>
      <c r="S264" s="12">
        <f ca="1"/>
        <v>0</v>
      </c>
      <c r="T264" s="12">
        <f ca="1"/>
        <v>0</v>
      </c>
      <c r="U264" s="12">
        <f ca="1"/>
        <v>0</v>
      </c>
      <c r="V264" s="12"/>
      <c r="W264" s="12">
        <f ca="1">INDEX(P$8:P$6003,UsefulSeries!$I260)</f>
        <v>0</v>
      </c>
      <c r="X264" s="12">
        <f ca="1">INDEX(Q$8:Q$6003,UsefulSeries!$I260)</f>
        <v>0</v>
      </c>
      <c r="Y264" s="12">
        <f ca="1">INDEX(R$8:R$6003,UsefulSeries!$I260)</f>
        <v>0.30184620287749064</v>
      </c>
      <c r="Z264" s="12">
        <f ca="1">INDEX(S$8:S$6003,UsefulSeries!$I260)</f>
        <v>7.0694908511586385E-2</v>
      </c>
      <c r="AA264" s="12">
        <f ca="1">INDEX(T$8:T$6003,UsefulSeries!$I260)</f>
        <v>0</v>
      </c>
      <c r="AB264" s="12">
        <f ca="1">INDEX(U$8:U$6003,UsefulSeries!$I260)</f>
        <v>0</v>
      </c>
      <c r="AC264" s="12">
        <f>INDEX( K$8:K$6003,UsefulSeries!$I260)</f>
        <v>4.8583037809782778E-2</v>
      </c>
      <c r="AD264" s="12">
        <f>INDEX(L$8:L$6003,UsefulSeries!$I260)</f>
        <v>-4.8583037809782778E-2</v>
      </c>
      <c r="AE264" s="12"/>
      <c r="AF264" s="12"/>
      <c r="AG264" s="12"/>
      <c r="AH264" s="12"/>
      <c r="AI264" s="12"/>
      <c r="AJ264" s="12"/>
      <c r="AK264" s="12"/>
      <c r="AL264" s="12"/>
      <c r="AM264" s="12"/>
      <c r="AN264" s="12">
        <f t="shared" ca="1" si="45"/>
        <v>0</v>
      </c>
      <c r="AO264" s="12">
        <f t="shared" ca="1" si="46"/>
        <v>0</v>
      </c>
      <c r="AP264" s="12">
        <f t="shared" ca="1" si="47"/>
        <v>0.30184620287749064</v>
      </c>
      <c r="AQ264" s="12">
        <f t="shared" ca="1" si="48"/>
        <v>7.0694908511586385E-2</v>
      </c>
      <c r="AR264" s="12">
        <f t="shared" ca="1" si="49"/>
        <v>0</v>
      </c>
      <c r="AS264" s="12">
        <f t="shared" ca="1" si="50"/>
        <v>0</v>
      </c>
      <c r="AT264" s="12">
        <f t="shared" si="51"/>
        <v>4.8583037809782778E-2</v>
      </c>
      <c r="AU264" s="12">
        <f t="shared" si="52"/>
        <v>-4.8583037809782778E-2</v>
      </c>
      <c r="AV264" s="12"/>
      <c r="AW264" s="12">
        <f ca="1">INDEX(I$8:I$6003,UsefulSeries!$I260)</f>
        <v>0.21017852373726084</v>
      </c>
      <c r="AX264" s="12"/>
      <c r="AY264" s="12"/>
      <c r="AZ264" s="12">
        <f ca="1"/>
        <v>7.0694908511586385E-2</v>
      </c>
      <c r="BA264" s="12"/>
      <c r="BB264" s="12">
        <f t="shared" ca="1" si="53"/>
        <v>7.0694908511586385E-2</v>
      </c>
      <c r="BC264" s="12"/>
      <c r="BD264" s="38">
        <f ca="1"/>
        <v>0.21511775084606582</v>
      </c>
    </row>
    <row r="265" spans="1:56" x14ac:dyDescent="0.35">
      <c r="A265" s="12">
        <f ca="1">-INDEX('Flow probs &amp; rates'!$K$5:$K$5999,UsefulSeries!$E262,0)*(INDEX('Flow probs &amp; rates'!$L$5:$L$5999,UsefulSeries!$E262,0))/INDEX('Flow probs &amp; rates'!$E$4:$E$5999,UsefulSeries!$E262,0)</f>
        <v>-2.704647740529496E-4</v>
      </c>
      <c r="B265" s="12">
        <f ca="1">INDEX('Flow probs &amp; rates'!$L$5:$L$5999,UsefulSeries!$E262,0)*(1-INDEX('Flow probs &amp; rates'!$L$5:$L$5999,UsefulSeries!$E262,0))/INDEX('Flow probs &amp; rates'!$E$4:$E$5999,UsefulSeries!$E262,0)</f>
        <v>1.8529295220834692E-2</v>
      </c>
      <c r="C265" s="12">
        <v>0</v>
      </c>
      <c r="D265" s="12">
        <v>0</v>
      </c>
      <c r="E265" s="12">
        <v>0</v>
      </c>
      <c r="F265" s="12">
        <v>0</v>
      </c>
      <c r="G265" s="12"/>
      <c r="H265" s="12"/>
      <c r="I265" s="12">
        <f ca="1">INDEX('Flow probs &amp; rates'!$L$5:$L$5999,UsefulSeries!$E262)</f>
        <v>1.157404924452859E-2</v>
      </c>
      <c r="J265" s="12"/>
      <c r="K265" s="12">
        <f>-INDEX('Flow probs &amp; rates'!$E$4:$E$5999,UsefulSeries!$E262)</f>
        <v>-0.61740559974188125</v>
      </c>
      <c r="L265" s="12"/>
      <c r="M265" s="12"/>
      <c r="N265" s="12">
        <f>INDEX('Flow probs &amp; rates'!$F$5:$F$5999,UsefulSeries!$G262)-INDEX('Flow probs &amp; rates'!$F$4:$F$5999,UsefulSeries!$G262)</f>
        <v>-4.7609280500758577E-5</v>
      </c>
      <c r="O265" s="12"/>
      <c r="P265" s="12">
        <f ca="1"/>
        <v>0.63388776615583298</v>
      </c>
      <c r="Q265" s="12">
        <f ca="1"/>
        <v>53.977846021193322</v>
      </c>
      <c r="R265" s="12">
        <f ca="1"/>
        <v>0</v>
      </c>
      <c r="S265" s="12">
        <f ca="1"/>
        <v>0</v>
      </c>
      <c r="T265" s="12">
        <f ca="1"/>
        <v>0</v>
      </c>
      <c r="U265" s="12">
        <f ca="1"/>
        <v>0</v>
      </c>
      <c r="V265" s="12"/>
      <c r="W265" s="12">
        <f ca="1">INDEX(P$9:P$6003,UsefulSeries!$I260)</f>
        <v>0</v>
      </c>
      <c r="X265" s="12">
        <f ca="1">INDEX(Q$9:Q$6003,UsefulSeries!$I260)</f>
        <v>0</v>
      </c>
      <c r="Y265" s="12">
        <f ca="1">INDEX(R$9:R$6003,UsefulSeries!$I260)</f>
        <v>7.0694908511586385E-2</v>
      </c>
      <c r="Z265" s="12">
        <f ca="1">INDEX(S$9:S$6003,UsefulSeries!$I260)</f>
        <v>0.54421238661993632</v>
      </c>
      <c r="AA265" s="12">
        <f ca="1">INDEX(T$9:T$6003,UsefulSeries!$I260)</f>
        <v>0</v>
      </c>
      <c r="AB265" s="12">
        <f ca="1">INDEX(U$9:U$6003,UsefulSeries!$I260)</f>
        <v>0</v>
      </c>
      <c r="AC265" s="12">
        <f>INDEX( K$9:K$6003,UsefulSeries!$I260)</f>
        <v>0</v>
      </c>
      <c r="AD265" s="12">
        <f>INDEX(L$9:L$6003,UsefulSeries!$I260)</f>
        <v>-4.8583037809782778E-2</v>
      </c>
      <c r="AE265" s="12"/>
      <c r="AF265" s="12"/>
      <c r="AG265" s="12"/>
      <c r="AH265" s="12"/>
      <c r="AI265" s="12"/>
      <c r="AJ265" s="12"/>
      <c r="AK265" s="12"/>
      <c r="AL265" s="12"/>
      <c r="AM265" s="12"/>
      <c r="AN265" s="12">
        <f t="shared" ca="1" si="45"/>
        <v>0</v>
      </c>
      <c r="AO265" s="12">
        <f t="shared" ca="1" si="46"/>
        <v>0</v>
      </c>
      <c r="AP265" s="12">
        <f t="shared" ca="1" si="47"/>
        <v>7.0694908511586385E-2</v>
      </c>
      <c r="AQ265" s="12">
        <f t="shared" ca="1" si="48"/>
        <v>0.54421238661993632</v>
      </c>
      <c r="AR265" s="12">
        <f t="shared" ca="1" si="49"/>
        <v>0</v>
      </c>
      <c r="AS265" s="12">
        <f t="shared" ca="1" si="50"/>
        <v>0</v>
      </c>
      <c r="AT265" s="12">
        <f t="shared" si="51"/>
        <v>0</v>
      </c>
      <c r="AU265" s="12">
        <f t="shared" si="52"/>
        <v>-4.8583037809782778E-2</v>
      </c>
      <c r="AV265" s="12"/>
      <c r="AW265" s="12">
        <f ca="1">INDEX(I$9:I$6003,UsefulSeries!$I260)</f>
        <v>0.10260030528095108</v>
      </c>
      <c r="AX265" s="12"/>
      <c r="AY265" s="12"/>
      <c r="AZ265" s="12">
        <f ca="1"/>
        <v>7.0694908511586385E-2</v>
      </c>
      <c r="BA265" s="12"/>
      <c r="BB265" s="12">
        <f t="shared" ca="1" si="53"/>
        <v>7.0694908511586385E-2</v>
      </c>
      <c r="BC265" s="12"/>
      <c r="BD265" s="38">
        <f ca="1"/>
        <v>0.10186567765768693</v>
      </c>
    </row>
    <row r="266" spans="1:56" x14ac:dyDescent="0.35">
      <c r="A266" s="12">
        <v>0</v>
      </c>
      <c r="B266" s="12">
        <v>0</v>
      </c>
      <c r="C266" s="12">
        <f ca="1">INDEX('Flow probs &amp; rates'!$M$5:$M$5999,UsefulSeries!$E262,0)*(1-INDEX('Flow probs &amp; rates'!$M$5:$M$5999,UsefulSeries!$E262,0))/INDEX('Flow probs &amp; rates'!$F$4:$F$5999,UsefulSeries!$E262,0)</f>
        <v>3.911149053867399</v>
      </c>
      <c r="D266" s="12">
        <f ca="1">-INDEX('Flow probs &amp; rates'!$M$5:$M$5999,UsefulSeries!$E262,0)*(INDEX('Flow probs &amp; rates'!$O$5:$O$5999,UsefulSeries!$E262,0))/INDEX('Flow probs &amp; rates'!$F$4:$F$5999,UsefulSeries!$E262,0)</f>
        <v>-0.58372099418333578</v>
      </c>
      <c r="E266" s="12">
        <v>0</v>
      </c>
      <c r="F266" s="12">
        <v>0</v>
      </c>
      <c r="G266" s="12"/>
      <c r="H266" s="12"/>
      <c r="I266" s="12">
        <f ca="1">INDEX('Flow probs &amp; rates'!$M$5:$M$5999,UsefulSeries!$E262)</f>
        <v>0.22531178832320448</v>
      </c>
      <c r="J266" s="12"/>
      <c r="K266" s="12">
        <f>INDEX('Flow probs &amp; rates'!$F$4:$F$5999,UsefulSeries!$E262)</f>
        <v>4.4627904475593956E-2</v>
      </c>
      <c r="L266" s="12">
        <f>-INDEX('Flow probs &amp; rates'!$F$4:$F$5999,UsefulSeries!$E262)</f>
        <v>-4.4627904475593956E-2</v>
      </c>
      <c r="M266" s="12"/>
      <c r="N266" s="12">
        <f>INDEX('Flow probs &amp; rates'!$E$5:$E$5999,UsefulSeries!$G264)-INDEX('Flow probs &amp; rates'!$E$4:$E$5999,UsefulSeries!$G264)</f>
        <v>3.0619103979223627E-4</v>
      </c>
      <c r="O266" s="12"/>
      <c r="P266" s="12">
        <f ca="1"/>
        <v>0</v>
      </c>
      <c r="Q266" s="12">
        <f ca="1"/>
        <v>0</v>
      </c>
      <c r="R266" s="12">
        <f ca="1"/>
        <v>0.26578526545221942</v>
      </c>
      <c r="S266" s="12">
        <f ca="1"/>
        <v>6.7713496514962293E-2</v>
      </c>
      <c r="T266" s="12">
        <f ca="1"/>
        <v>0</v>
      </c>
      <c r="U266" s="12">
        <f ca="1"/>
        <v>0</v>
      </c>
      <c r="V266" s="12"/>
      <c r="W266" s="12">
        <f ca="1">INDEX(P$10:P$6003,UsefulSeries!$I260)</f>
        <v>0</v>
      </c>
      <c r="X266" s="12">
        <f ca="1">INDEX(Q$10:Q$6003,UsefulSeries!$I260)</f>
        <v>0</v>
      </c>
      <c r="Y266" s="12">
        <f ca="1">INDEX(R$10:R$6003,UsefulSeries!$I260)</f>
        <v>0</v>
      </c>
      <c r="Z266" s="12">
        <f ca="1">INDEX(S$10:S$6003,UsefulSeries!$I260)</f>
        <v>0</v>
      </c>
      <c r="AA266" s="12">
        <f ca="1">INDEX(T$10:T$6003,UsefulSeries!$I260)</f>
        <v>18.232838004233184</v>
      </c>
      <c r="AB266" s="12">
        <f ca="1">INDEX(U$10:U$6003,UsefulSeries!$I260)</f>
        <v>0.35221058651421017</v>
      </c>
      <c r="AC266" s="12">
        <f>INDEX( K$10:K$6003,UsefulSeries!$I260)</f>
        <v>0.33816854664447227</v>
      </c>
      <c r="AD266" s="12">
        <f>INDEX(L$10:L$6003,UsefulSeries!$I260)</f>
        <v>0</v>
      </c>
      <c r="AE266" s="12"/>
      <c r="AF266" s="12"/>
      <c r="AG266" s="12"/>
      <c r="AH266" s="12"/>
      <c r="AI266" s="12"/>
      <c r="AJ266" s="12"/>
      <c r="AK266" s="12"/>
      <c r="AL266" s="12"/>
      <c r="AM266" s="12"/>
      <c r="AN266" s="12">
        <f t="shared" ca="1" si="45"/>
        <v>0</v>
      </c>
      <c r="AO266" s="12">
        <f t="shared" ca="1" si="46"/>
        <v>0</v>
      </c>
      <c r="AP266" s="12">
        <f t="shared" ca="1" si="47"/>
        <v>0</v>
      </c>
      <c r="AQ266" s="12">
        <f t="shared" ca="1" si="48"/>
        <v>0</v>
      </c>
      <c r="AR266" s="12">
        <f t="shared" ca="1" si="49"/>
        <v>18.232838004233184</v>
      </c>
      <c r="AS266" s="12">
        <f t="shared" ca="1" si="50"/>
        <v>0.35221058651421017</v>
      </c>
      <c r="AT266" s="12">
        <f t="shared" si="51"/>
        <v>0.33816854664447227</v>
      </c>
      <c r="AU266" s="12">
        <f t="shared" si="52"/>
        <v>0</v>
      </c>
      <c r="AV266" s="12"/>
      <c r="AW266" s="12">
        <f ca="1">INDEX(I$10:I$6003,UsefulSeries!$I260)</f>
        <v>1.8912566027149639E-2</v>
      </c>
      <c r="AX266" s="12"/>
      <c r="AY266" s="12"/>
      <c r="AZ266" s="12">
        <f ca="1"/>
        <v>0.35221058651421017</v>
      </c>
      <c r="BA266" s="12"/>
      <c r="BB266" s="12">
        <f t="shared" ca="1" si="53"/>
        <v>0.35221058651421017</v>
      </c>
      <c r="BC266" s="12"/>
      <c r="BD266" s="38">
        <f ca="1"/>
        <v>1.94810502838903E-2</v>
      </c>
    </row>
    <row r="267" spans="1:56" x14ac:dyDescent="0.35">
      <c r="A267" s="12">
        <v>0</v>
      </c>
      <c r="B267" s="12">
        <v>0</v>
      </c>
      <c r="C267" s="12">
        <f ca="1">-INDEX('Flow probs &amp; rates'!$M$5:$M$5999,UsefulSeries!$E262,0)*(INDEX('Flow probs &amp; rates'!$O$5:$O$5999,UsefulSeries!$E262,0))/INDEX('Flow probs &amp; rates'!$F$4:$F$5999,UsefulSeries!$E262,0)</f>
        <v>-0.58372099418333578</v>
      </c>
      <c r="D267" s="12">
        <f ca="1">INDEX('Flow probs &amp; rates'!$O$5:$O$5999,UsefulSeries!$E262,0)*(1-INDEX('Flow probs &amp; rates'!$O$5:$O$5999,UsefulSeries!$E262,0))/INDEX('Flow probs &amp; rates'!$F$4:$F$5999,UsefulSeries!$E262,0)</f>
        <v>2.2911893104614665</v>
      </c>
      <c r="E267" s="12">
        <v>0</v>
      </c>
      <c r="F267" s="12">
        <v>0</v>
      </c>
      <c r="G267" s="12"/>
      <c r="H267" s="12"/>
      <c r="I267" s="12">
        <f ca="1">INDEX('Flow probs &amp; rates'!$O$5:$O$5999,UsefulSeries!$E262)</f>
        <v>0.11561864988370771</v>
      </c>
      <c r="J267" s="12"/>
      <c r="K267" s="12"/>
      <c r="L267" s="12">
        <f>-INDEX('Flow probs &amp; rates'!$F$4:$F$5999,UsefulSeries!$E262)</f>
        <v>-4.4627904475593956E-2</v>
      </c>
      <c r="M267" s="12"/>
      <c r="N267" s="12">
        <f>INDEX('Flow probs &amp; rates'!$F$5:$F$5999,UsefulSeries!$G264)-INDEX('Flow probs &amp; rates'!$F$4:$F$5999,UsefulSeries!$G264)</f>
        <v>1.7998446762297823E-3</v>
      </c>
      <c r="O267" s="12"/>
      <c r="P267" s="12">
        <f ca="1"/>
        <v>0</v>
      </c>
      <c r="Q267" s="12">
        <f ca="1"/>
        <v>0</v>
      </c>
      <c r="R267" s="12">
        <f ca="1"/>
        <v>6.7713496514962293E-2</v>
      </c>
      <c r="S267" s="12">
        <f ca="1"/>
        <v>0.45370576091592085</v>
      </c>
      <c r="T267" s="12">
        <f ca="1"/>
        <v>0</v>
      </c>
      <c r="U267" s="12">
        <f ca="1"/>
        <v>0</v>
      </c>
      <c r="V267" s="12"/>
      <c r="W267" s="12">
        <f ca="1">INDEX(P$11:P$6003,UsefulSeries!$I260)</f>
        <v>0</v>
      </c>
      <c r="X267" s="12">
        <f ca="1">INDEX(Q$11:Q$6003,UsefulSeries!$I260)</f>
        <v>0</v>
      </c>
      <c r="Y267" s="12">
        <f ca="1">INDEX(R$11:R$6003,UsefulSeries!$I260)</f>
        <v>0</v>
      </c>
      <c r="Z267" s="12">
        <f ca="1">INDEX(S$11:S$6003,UsefulSeries!$I260)</f>
        <v>0</v>
      </c>
      <c r="AA267" s="12">
        <f ca="1">INDEX(T$11:T$6003,UsefulSeries!$I260)</f>
        <v>0.35221058651421022</v>
      </c>
      <c r="AB267" s="12">
        <f ca="1">INDEX(U$11:U$6003,UsefulSeries!$I260)</f>
        <v>16.489485021793705</v>
      </c>
      <c r="AC267" s="12">
        <f>INDEX( K$11:K$6003,UsefulSeries!$I260)</f>
        <v>0</v>
      </c>
      <c r="AD267" s="12">
        <f>INDEX(L$11:L$6003,UsefulSeries!$I260)</f>
        <v>0.33816854664447227</v>
      </c>
      <c r="AE267" s="12"/>
      <c r="AF267" s="12"/>
      <c r="AG267" s="12"/>
      <c r="AH267" s="12"/>
      <c r="AI267" s="12"/>
      <c r="AJ267" s="12"/>
      <c r="AK267" s="12"/>
      <c r="AL267" s="12"/>
      <c r="AM267" s="12"/>
      <c r="AN267" s="12">
        <f t="shared" ca="1" si="45"/>
        <v>0</v>
      </c>
      <c r="AO267" s="12">
        <f t="shared" ca="1" si="46"/>
        <v>0</v>
      </c>
      <c r="AP267" s="12">
        <f t="shared" ca="1" si="47"/>
        <v>0</v>
      </c>
      <c r="AQ267" s="12">
        <f t="shared" ca="1" si="48"/>
        <v>0</v>
      </c>
      <c r="AR267" s="12">
        <f t="shared" ca="1" si="49"/>
        <v>0.35221058651421022</v>
      </c>
      <c r="AS267" s="12">
        <f t="shared" ca="1" si="50"/>
        <v>16.489485021793705</v>
      </c>
      <c r="AT267" s="12">
        <f t="shared" si="51"/>
        <v>0</v>
      </c>
      <c r="AU267" s="12">
        <f t="shared" si="52"/>
        <v>0.33816854664447227</v>
      </c>
      <c r="AV267" s="12"/>
      <c r="AW267" s="12">
        <f ca="1">INDEX(I$11:I$6003,UsefulSeries!$I260)</f>
        <v>2.0955741194136495E-2</v>
      </c>
      <c r="AX267" s="12"/>
      <c r="AY267" s="12"/>
      <c r="AZ267" s="12">
        <f ca="1"/>
        <v>0.35221058651421017</v>
      </c>
      <c r="BA267" s="12"/>
      <c r="BB267" s="12">
        <f t="shared" ca="1" si="53"/>
        <v>0.35221058651421017</v>
      </c>
      <c r="BC267" s="12"/>
      <c r="BD267" s="38">
        <f ca="1"/>
        <v>2.096496451464009E-2</v>
      </c>
    </row>
    <row r="268" spans="1:56" x14ac:dyDescent="0.35">
      <c r="A268" s="12">
        <v>0</v>
      </c>
      <c r="B268" s="12">
        <v>0</v>
      </c>
      <c r="C268" s="12">
        <v>0</v>
      </c>
      <c r="D268" s="12">
        <v>0</v>
      </c>
      <c r="E268" s="12">
        <f ca="1">INDEX('Flow probs &amp; rates'!$P$5:$P$5999,UsefulSeries!$E262,0)*(1-INDEX('Flow probs &amp; rates'!$P$5:$P$5999,UsefulSeries!$E262,0))/INDEX('Flow probs &amp; rates'!$G$4:$G$5999,UsefulSeries!$E262,0)</f>
        <v>5.8936098997414789E-2</v>
      </c>
      <c r="F268" s="12">
        <f ca="1">-INDEX('Flow probs &amp; rates'!$P$5:$P$5999,UsefulSeries!$E262,0)*(INDEX('Flow probs &amp; rates'!$Q$5:$Q$5999,UsefulSeries!$E262,0))/INDEX('Flow probs &amp; rates'!$G$4:$G$5999,UsefulSeries!$E262,0)</f>
        <v>-1.2290171429358062E-3</v>
      </c>
      <c r="G268" s="12"/>
      <c r="H268" s="12"/>
      <c r="I268" s="12">
        <f ca="1">INDEX('Flow probs &amp; rates'!$P$5:$P$5999,UsefulSeries!$E262)</f>
        <v>2.03318093236203E-2</v>
      </c>
      <c r="J268" s="12"/>
      <c r="K268" s="12">
        <f>INDEX('Flow probs &amp; rates'!$G$4:$G$5999,UsefulSeries!$E262)</f>
        <v>0.33796649578252475</v>
      </c>
      <c r="L268" s="12"/>
      <c r="M268" s="12"/>
      <c r="N268" s="12">
        <f>INDEX('Flow probs &amp; rates'!$E$5:$E$5999,UsefulSeries!$G266)-INDEX('Flow probs &amp; rates'!$E$4:$E$5999,UsefulSeries!$G266)</f>
        <v>-1.4401877409571107E-3</v>
      </c>
      <c r="O268" s="12"/>
      <c r="P268" s="12">
        <f ca="1"/>
        <v>0</v>
      </c>
      <c r="Q268" s="12">
        <f ca="1"/>
        <v>0</v>
      </c>
      <c r="R268" s="12">
        <f ca="1"/>
        <v>0</v>
      </c>
      <c r="S268" s="12">
        <f ca="1"/>
        <v>0</v>
      </c>
      <c r="T268" s="12">
        <f ca="1"/>
        <v>16.974876755123759</v>
      </c>
      <c r="U268" s="12">
        <f ca="1"/>
        <v>0.35232780224256355</v>
      </c>
      <c r="V268" s="12"/>
      <c r="W268" s="12"/>
      <c r="X268" s="12"/>
      <c r="Y268" s="12"/>
      <c r="Z268" s="12"/>
      <c r="AA268" s="12"/>
      <c r="AB268" s="12"/>
      <c r="AC268" s="12"/>
      <c r="AD268" s="12"/>
      <c r="AE268" s="12">
        <f t="array" ref="AE268:AJ269">TRANSPOSE(AC262:AD267)</f>
        <v>-0.61324841554574494</v>
      </c>
      <c r="AF268" s="12">
        <v>-0.61324841554574494</v>
      </c>
      <c r="AG268" s="12">
        <v>4.8583037809782778E-2</v>
      </c>
      <c r="AH268" s="12">
        <v>0</v>
      </c>
      <c r="AI268" s="12">
        <v>0.33816854664447227</v>
      </c>
      <c r="AJ268" s="12">
        <v>0</v>
      </c>
      <c r="AK268" s="12"/>
      <c r="AL268" s="12"/>
      <c r="AM268" s="12"/>
      <c r="AN268" s="12">
        <f t="shared" si="45"/>
        <v>-0.61324841554574494</v>
      </c>
      <c r="AO268" s="12">
        <f t="shared" si="46"/>
        <v>-0.61324841554574494</v>
      </c>
      <c r="AP268" s="12">
        <f t="shared" si="47"/>
        <v>4.8583037809782778E-2</v>
      </c>
      <c r="AQ268" s="12">
        <f t="shared" si="48"/>
        <v>0</v>
      </c>
      <c r="AR268" s="12">
        <f t="shared" si="49"/>
        <v>0.33816854664447227</v>
      </c>
      <c r="AS268" s="12">
        <f t="shared" si="50"/>
        <v>0</v>
      </c>
      <c r="AT268" s="12">
        <f t="shared" si="51"/>
        <v>0</v>
      </c>
      <c r="AU268" s="12">
        <f t="shared" si="52"/>
        <v>0</v>
      </c>
      <c r="AV268" s="12"/>
      <c r="AW268" s="12"/>
      <c r="AX268" s="12">
        <f>INDEX($N$6:$N$6003,UsefulSeries!$K260)</f>
        <v>7.1391292069211687E-4</v>
      </c>
      <c r="AY268" s="12"/>
      <c r="AZ268" s="12"/>
      <c r="BA268" s="12"/>
      <c r="BB268" s="12">
        <f t="shared" si="53"/>
        <v>7.1391292069211687E-4</v>
      </c>
      <c r="BC268" s="12"/>
      <c r="BD268" s="38">
        <f ca="1"/>
        <v>-3.0660243287303709E-2</v>
      </c>
    </row>
    <row r="269" spans="1:56" x14ac:dyDescent="0.35">
      <c r="A269" s="12">
        <v>0</v>
      </c>
      <c r="B269" s="12">
        <v>0</v>
      </c>
      <c r="C269" s="12">
        <v>0</v>
      </c>
      <c r="D269" s="12">
        <v>0</v>
      </c>
      <c r="E269" s="12">
        <f ca="1">-INDEX('Flow probs &amp; rates'!$P$5:$P$5999,UsefulSeries!$E262,0)*(INDEX('Flow probs &amp; rates'!$Q$5:$Q$5999,UsefulSeries!$E262,0))/INDEX('Flow probs &amp; rates'!$G$4:$G$5999,UsefulSeries!$E262,0)</f>
        <v>-1.2290171429358062E-3</v>
      </c>
      <c r="F269" s="12">
        <f ca="1">INDEX('Flow probs &amp; rates'!$Q$5:$Q$5999,UsefulSeries!$E262,0)*(1-INDEX('Flow probs &amp; rates'!$Q$5:$Q$5999,UsefulSeries!$E262,0))/INDEX('Flow probs &amp; rates'!$G$4:$G$5999,UsefulSeries!$E262,0)</f>
        <v>5.9213080541701602E-2</v>
      </c>
      <c r="G269" s="12"/>
      <c r="H269" s="12"/>
      <c r="I269" s="12">
        <f ca="1">INDEX('Flow probs &amp; rates'!$Q$5:$Q$5999,UsefulSeries!$E262)</f>
        <v>2.0429397622380625E-2</v>
      </c>
      <c r="J269" s="12"/>
      <c r="K269" s="12"/>
      <c r="L269" s="12">
        <f>INDEX('Flow probs &amp; rates'!$G$4:$G$5999,UsefulSeries!$E262)</f>
        <v>0.33796649578252475</v>
      </c>
      <c r="M269" s="12"/>
      <c r="N269" s="12">
        <f>INDEX('Flow probs &amp; rates'!$F$5:$F$5999,UsefulSeries!$G266)-INDEX('Flow probs &amp; rates'!$F$4:$F$5999,UsefulSeries!$G266)</f>
        <v>2.7918713763041419E-4</v>
      </c>
      <c r="O269" s="12"/>
      <c r="P269" s="12">
        <f ca="1"/>
        <v>0</v>
      </c>
      <c r="Q269" s="12">
        <f ca="1"/>
        <v>0</v>
      </c>
      <c r="R269" s="12">
        <f ca="1"/>
        <v>0</v>
      </c>
      <c r="S269" s="12">
        <f ca="1"/>
        <v>0</v>
      </c>
      <c r="T269" s="12">
        <f ca="1"/>
        <v>0.35232780224256355</v>
      </c>
      <c r="U269" s="12">
        <f ca="1"/>
        <v>16.895473225790383</v>
      </c>
      <c r="V269" s="12"/>
      <c r="W269" s="12"/>
      <c r="X269" s="12"/>
      <c r="Y269" s="12"/>
      <c r="Z269" s="12"/>
      <c r="AA269" s="12"/>
      <c r="AB269" s="12"/>
      <c r="AC269" s="12"/>
      <c r="AD269" s="12"/>
      <c r="AE269" s="12">
        <v>0.61324841554574494</v>
      </c>
      <c r="AF269" s="12">
        <v>0</v>
      </c>
      <c r="AG269" s="12">
        <v>-4.8583037809782778E-2</v>
      </c>
      <c r="AH269" s="12">
        <v>-4.8583037809782778E-2</v>
      </c>
      <c r="AI269" s="12">
        <v>0</v>
      </c>
      <c r="AJ269" s="12">
        <v>0.33816854664447227</v>
      </c>
      <c r="AK269" s="12"/>
      <c r="AL269" s="12"/>
      <c r="AM269" s="12"/>
      <c r="AN269" s="12">
        <f t="shared" si="45"/>
        <v>0.61324841554574494</v>
      </c>
      <c r="AO269" s="12">
        <f t="shared" si="46"/>
        <v>0</v>
      </c>
      <c r="AP269" s="12">
        <f t="shared" si="47"/>
        <v>-4.8583037809782778E-2</v>
      </c>
      <c r="AQ269" s="12">
        <f t="shared" si="48"/>
        <v>-4.8583037809782778E-2</v>
      </c>
      <c r="AR269" s="12">
        <f t="shared" si="49"/>
        <v>0</v>
      </c>
      <c r="AS269" s="12">
        <f t="shared" si="50"/>
        <v>0.33816854664447227</v>
      </c>
      <c r="AT269" s="12">
        <f t="shared" si="51"/>
        <v>0</v>
      </c>
      <c r="AU269" s="12">
        <f t="shared" si="52"/>
        <v>0</v>
      </c>
      <c r="AV269" s="12"/>
      <c r="AW269" s="12"/>
      <c r="AX269" s="12">
        <f>INDEX('Margin error adjustment'!N$7:N$6003,UsefulSeries!$K260)</f>
        <v>8.1759538599660703E-4</v>
      </c>
      <c r="AY269" s="12"/>
      <c r="AZ269" s="12"/>
      <c r="BA269" s="12"/>
      <c r="BB269" s="12">
        <f t="shared" si="53"/>
        <v>8.1759538599660703E-4</v>
      </c>
      <c r="BC269" s="12"/>
      <c r="BD269" s="38">
        <f ca="1"/>
        <v>-1.0418295322902685E-3</v>
      </c>
    </row>
    <row r="270" spans="1:56" x14ac:dyDescent="0.35">
      <c r="A270" s="12">
        <f ca="1">INDEX('Flow probs &amp; rates'!$K$5:$K$5999,UsefulSeries!$E268,0)*(1-INDEX('Flow probs &amp; rates'!$K$5:$K$5999,UsefulSeries!$E268,0))/INDEX('Flow probs &amp; rates'!$E$4:$E$5999,UsefulSeries!$E268,0)</f>
        <v>2.3122562301292303E-2</v>
      </c>
      <c r="B270" s="12">
        <f ca="1">-INDEX('Flow probs &amp; rates'!$K$5:$K$5999,UsefulSeries!$E268,0)*(INDEX('Flow probs &amp; rates'!$L$5:$L$5999,UsefulSeries!$E268,0))/INDEX('Flow probs &amp; rates'!$E$4:$E$5999,UsefulSeries!$E268,0)</f>
        <v>-2.7451567884732018E-4</v>
      </c>
      <c r="C270" s="12">
        <v>0</v>
      </c>
      <c r="D270" s="12">
        <v>0</v>
      </c>
      <c r="E270" s="12">
        <v>0</v>
      </c>
      <c r="F270" s="12">
        <v>0</v>
      </c>
      <c r="G270" s="12"/>
      <c r="H270" s="12"/>
      <c r="I270" s="12">
        <f ca="1">INDEX('Flow probs &amp; rates'!$K$5:$K$5999,UsefulSeries!$E268)</f>
        <v>1.4504697378272847E-2</v>
      </c>
      <c r="J270" s="12"/>
      <c r="K270" s="12">
        <f>-INDEX('Flow probs &amp; rates'!$E$4:$E$5999,UsefulSeries!$E268)</f>
        <v>-0.61819753996029558</v>
      </c>
      <c r="L270" s="12">
        <f>INDEX('Flow probs &amp; rates'!$E$4:$E$5999,UsefulSeries!$E268)</f>
        <v>0.61819753996029558</v>
      </c>
      <c r="M270" s="12"/>
      <c r="N270" s="12">
        <f>INDEX('Flow probs &amp; rates'!$E$5:$E$5999,UsefulSeries!$G268)-INDEX('Flow probs &amp; rates'!$E$4:$E$5999,UsefulSeries!$G268)</f>
        <v>2.1310893191439639E-4</v>
      </c>
      <c r="O270" s="12"/>
      <c r="P270" s="12">
        <f t="array" aca="1" ref="P270:U275" ca="1">MINVERSE(A270:F275)</f>
        <v>43.255339032943709</v>
      </c>
      <c r="Q270" s="12">
        <f ca="1"/>
        <v>0.63483314866943719</v>
      </c>
      <c r="R270" s="12">
        <f ca="1"/>
        <v>0</v>
      </c>
      <c r="S270" s="12">
        <f ca="1"/>
        <v>0</v>
      </c>
      <c r="T270" s="12">
        <f ca="1"/>
        <v>0</v>
      </c>
      <c r="U270" s="12">
        <f ca="1"/>
        <v>0</v>
      </c>
      <c r="V270" s="12"/>
      <c r="W270" s="12">
        <f ca="1">INDEX(P$6:P$6003,UsefulSeries!$I268)</f>
        <v>41.491123446972196</v>
      </c>
      <c r="X270" s="12">
        <f ca="1">INDEX(Q$6:Q$6003,UsefulSeries!$I268)</f>
        <v>0.63142382703285505</v>
      </c>
      <c r="Y270" s="12">
        <f ca="1">INDEX(R$6:R$6003,UsefulSeries!$I268)</f>
        <v>0</v>
      </c>
      <c r="Z270" s="12">
        <f ca="1">INDEX(S$6:S$6003,UsefulSeries!$I268)</f>
        <v>0</v>
      </c>
      <c r="AA270" s="12">
        <f ca="1">INDEX(T$6:T$6003,UsefulSeries!$I268)</f>
        <v>0</v>
      </c>
      <c r="AB270" s="12">
        <f ca="1">INDEX(U$6:U$6003,UsefulSeries!$I268)</f>
        <v>0</v>
      </c>
      <c r="AC270" s="12">
        <f>INDEX( K$6:K$6003,UsefulSeries!$I268)</f>
        <v>-0.61396232846643706</v>
      </c>
      <c r="AD270" s="12">
        <f>INDEX(L$6:L$6003,UsefulSeries!$I268)</f>
        <v>0.61396232846643706</v>
      </c>
      <c r="AE270" s="12"/>
      <c r="AF270" s="12"/>
      <c r="AG270" s="12"/>
      <c r="AH270" s="12"/>
      <c r="AI270" s="12"/>
      <c r="AJ270" s="12"/>
      <c r="AK270" s="12"/>
      <c r="AL270" s="12"/>
      <c r="AM270" s="12"/>
      <c r="AN270" s="12">
        <f t="shared" ca="1" si="45"/>
        <v>41.491123446972196</v>
      </c>
      <c r="AO270" s="12">
        <f t="shared" ca="1" si="46"/>
        <v>0.63142382703285505</v>
      </c>
      <c r="AP270" s="12">
        <f t="shared" ca="1" si="47"/>
        <v>0</v>
      </c>
      <c r="AQ270" s="12">
        <f t="shared" ca="1" si="48"/>
        <v>0</v>
      </c>
      <c r="AR270" s="12">
        <f t="shared" ca="1" si="49"/>
        <v>0</v>
      </c>
      <c r="AS270" s="12">
        <f t="shared" ca="1" si="50"/>
        <v>0</v>
      </c>
      <c r="AT270" s="12">
        <f t="shared" si="51"/>
        <v>-0.61396232846643706</v>
      </c>
      <c r="AU270" s="12">
        <f t="shared" si="52"/>
        <v>0.61396232846643706</v>
      </c>
      <c r="AV270" s="12"/>
      <c r="AW270" s="12">
        <f ca="1">INDEX(I$6:I$6003,UsefulSeries!$I268)</f>
        <v>1.5026109691879046E-2</v>
      </c>
      <c r="AX270" s="12"/>
      <c r="AY270" s="12"/>
      <c r="AZ270" s="12">
        <f t="array" aca="1" ref="AZ270:AZ275" ca="1">MMULT(W270:AB275,AW270:AW275)</f>
        <v>0.63142382703285505</v>
      </c>
      <c r="BA270" s="12"/>
      <c r="BB270" s="12">
        <f t="shared" ca="1" si="53"/>
        <v>0.63142382703285505</v>
      </c>
      <c r="BC270" s="12"/>
      <c r="BD270" s="38">
        <f t="array" aca="1" ref="BD270:BD277" ca="1">MMULT(MINVERSE(AN270:AU277),BB270:BB277)</f>
        <v>1.4784579374315251E-2</v>
      </c>
    </row>
    <row r="271" spans="1:56" x14ac:dyDescent="0.35">
      <c r="A271" s="12">
        <f ca="1">-INDEX('Flow probs &amp; rates'!$K$5:$K$5999,UsefulSeries!$E268,0)*(INDEX('Flow probs &amp; rates'!$L$5:$L$5999,UsefulSeries!$E268,0))/INDEX('Flow probs &amp; rates'!$E$4:$E$5999,UsefulSeries!$E268,0)</f>
        <v>-2.7451567884732018E-4</v>
      </c>
      <c r="B271" s="12">
        <f ca="1">INDEX('Flow probs &amp; rates'!$L$5:$L$5999,UsefulSeries!$E268,0)*(1-INDEX('Flow probs &amp; rates'!$L$5:$L$5999,UsefulSeries!$E268,0))/INDEX('Flow probs &amp; rates'!$E$4:$E$5999,UsefulSeries!$E268,0)</f>
        <v>1.8704550610325107E-2</v>
      </c>
      <c r="C271" s="12">
        <v>0</v>
      </c>
      <c r="D271" s="12">
        <v>0</v>
      </c>
      <c r="E271" s="12">
        <v>0</v>
      </c>
      <c r="F271" s="12">
        <v>0</v>
      </c>
      <c r="G271" s="12"/>
      <c r="H271" s="12"/>
      <c r="I271" s="12">
        <f ca="1">INDEX('Flow probs &amp; rates'!$L$5:$L$5999,UsefulSeries!$E268)</f>
        <v>1.1699997105637757E-2</v>
      </c>
      <c r="J271" s="12"/>
      <c r="K271" s="12">
        <f>-INDEX('Flow probs &amp; rates'!$E$4:$E$5999,UsefulSeries!$E268)</f>
        <v>-0.61819753996029558</v>
      </c>
      <c r="L271" s="12"/>
      <c r="M271" s="12"/>
      <c r="N271" s="12">
        <f>INDEX('Flow probs &amp; rates'!$F$5:$F$5999,UsefulSeries!$G268)-INDEX('Flow probs &amp; rates'!$F$4:$F$5999,UsefulSeries!$G268)</f>
        <v>2.1676798329194752E-4</v>
      </c>
      <c r="O271" s="12"/>
      <c r="P271" s="12">
        <f ca="1"/>
        <v>0.63483314866943719</v>
      </c>
      <c r="Q271" s="12">
        <f ca="1"/>
        <v>53.472242797464226</v>
      </c>
      <c r="R271" s="12">
        <f ca="1"/>
        <v>0</v>
      </c>
      <c r="S271" s="12">
        <f ca="1"/>
        <v>0</v>
      </c>
      <c r="T271" s="12">
        <f ca="1"/>
        <v>0</v>
      </c>
      <c r="U271" s="12">
        <f ca="1"/>
        <v>0</v>
      </c>
      <c r="V271" s="12"/>
      <c r="W271" s="12">
        <f ca="1">INDEX(P$7:P$6003,UsefulSeries!$I268)</f>
        <v>0.63142382703285505</v>
      </c>
      <c r="X271" s="12">
        <f ca="1">INDEX(Q$7:Q$6003,UsefulSeries!$I268)</f>
        <v>49.250338109109762</v>
      </c>
      <c r="Y271" s="12">
        <f ca="1">INDEX(R$7:R$6003,UsefulSeries!$I268)</f>
        <v>0</v>
      </c>
      <c r="Z271" s="12">
        <f ca="1">INDEX(S$7:S$6003,UsefulSeries!$I268)</f>
        <v>0</v>
      </c>
      <c r="AA271" s="12">
        <f ca="1">INDEX(T$7:T$6003,UsefulSeries!$I268)</f>
        <v>0</v>
      </c>
      <c r="AB271" s="12">
        <f ca="1">INDEX(U$7:U$6003,UsefulSeries!$I268)</f>
        <v>0</v>
      </c>
      <c r="AC271" s="12">
        <f>INDEX( K$7:K$6003,UsefulSeries!$I268,1)</f>
        <v>-0.61396232846643706</v>
      </c>
      <c r="AD271" s="12">
        <f>INDEX(L$7:L$6003,UsefulSeries!$I268,1)</f>
        <v>0</v>
      </c>
      <c r="AE271" s="12"/>
      <c r="AF271" s="12"/>
      <c r="AG271" s="12"/>
      <c r="AH271" s="12"/>
      <c r="AI271" s="12"/>
      <c r="AJ271" s="12"/>
      <c r="AK271" s="12"/>
      <c r="AL271" s="12"/>
      <c r="AM271" s="12"/>
      <c r="AN271" s="12">
        <f t="shared" ca="1" si="45"/>
        <v>0.63142382703285505</v>
      </c>
      <c r="AO271" s="12">
        <f t="shared" ca="1" si="46"/>
        <v>49.250338109109762</v>
      </c>
      <c r="AP271" s="12">
        <f t="shared" ca="1" si="47"/>
        <v>0</v>
      </c>
      <c r="AQ271" s="12">
        <f t="shared" ca="1" si="48"/>
        <v>0</v>
      </c>
      <c r="AR271" s="12">
        <f t="shared" ca="1" si="49"/>
        <v>0</v>
      </c>
      <c r="AS271" s="12">
        <f t="shared" ca="1" si="50"/>
        <v>0</v>
      </c>
      <c r="AT271" s="12">
        <f t="shared" si="51"/>
        <v>-0.61396232846643706</v>
      </c>
      <c r="AU271" s="12">
        <f t="shared" si="52"/>
        <v>0</v>
      </c>
      <c r="AV271" s="12"/>
      <c r="AW271" s="12">
        <f ca="1">INDEX(I$7:I$6003,UsefulSeries!$I268)</f>
        <v>1.2628055100209652E-2</v>
      </c>
      <c r="AX271" s="12"/>
      <c r="AY271" s="12"/>
      <c r="AZ271" s="12">
        <f ca="1"/>
        <v>0.63142382703285516</v>
      </c>
      <c r="BA271" s="12"/>
      <c r="BB271" s="12">
        <f t="shared" ca="1" si="53"/>
        <v>0.63142382703285516</v>
      </c>
      <c r="BC271" s="12"/>
      <c r="BD271" s="38">
        <f ca="1"/>
        <v>1.2685207720334872E-2</v>
      </c>
    </row>
    <row r="272" spans="1:56" x14ac:dyDescent="0.35">
      <c r="A272" s="12">
        <v>0</v>
      </c>
      <c r="B272" s="12">
        <v>0</v>
      </c>
      <c r="C272" s="12">
        <f ca="1">INDEX('Flow probs &amp; rates'!$M$5:$M$5999,UsefulSeries!$E268,0)*(1-INDEX('Flow probs &amp; rates'!$M$5:$M$5999,UsefulSeries!$E268,0))/INDEX('Flow probs &amp; rates'!$F$4:$F$5999,UsefulSeries!$E268,0)</f>
        <v>3.9558561187488057</v>
      </c>
      <c r="D272" s="12">
        <f ca="1">-INDEX('Flow probs &amp; rates'!$M$5:$M$5999,UsefulSeries!$E268,0)*(INDEX('Flow probs &amp; rates'!$O$5:$O$5999,UsefulSeries!$E268,0))/INDEX('Flow probs &amp; rates'!$F$4:$F$5999,UsefulSeries!$E268,0)</f>
        <v>-0.61460859199738604</v>
      </c>
      <c r="E272" s="12">
        <v>0</v>
      </c>
      <c r="F272" s="12">
        <v>0</v>
      </c>
      <c r="G272" s="12"/>
      <c r="H272" s="12"/>
      <c r="I272" s="12">
        <f ca="1">INDEX('Flow probs &amp; rates'!$M$5:$M$5999,UsefulSeries!$E268)</f>
        <v>0.2300057669787399</v>
      </c>
      <c r="J272" s="12"/>
      <c r="K272" s="12">
        <f>INDEX('Flow probs &amp; rates'!$F$4:$F$5999,UsefulSeries!$E268)</f>
        <v>4.4769857350443094E-2</v>
      </c>
      <c r="L272" s="12">
        <f>-INDEX('Flow probs &amp; rates'!$F$4:$F$5999,UsefulSeries!$E268)</f>
        <v>-4.4769857350443094E-2</v>
      </c>
      <c r="M272" s="12"/>
      <c r="N272" s="12">
        <f>INDEX('Flow probs &amp; rates'!$E$5:$E$5999,UsefulSeries!$G270)-INDEX('Flow probs &amp; rates'!$E$4:$E$5999,UsefulSeries!$G270)</f>
        <v>-2.918468683513975E-3</v>
      </c>
      <c r="O272" s="12"/>
      <c r="P272" s="12">
        <f ca="1"/>
        <v>0</v>
      </c>
      <c r="Q272" s="12">
        <f ca="1"/>
        <v>0</v>
      </c>
      <c r="R272" s="12">
        <f ca="1"/>
        <v>0.26348496339239919</v>
      </c>
      <c r="S272" s="12">
        <f ca="1"/>
        <v>6.8838290230585408E-2</v>
      </c>
      <c r="T272" s="12">
        <f ca="1"/>
        <v>0</v>
      </c>
      <c r="U272" s="12">
        <f ca="1"/>
        <v>0</v>
      </c>
      <c r="V272" s="12"/>
      <c r="W272" s="12">
        <f ca="1">INDEX(P$8:P$6003,UsefulSeries!$I268)</f>
        <v>0</v>
      </c>
      <c r="X272" s="12">
        <f ca="1">INDEX(Q$8:Q$6003,UsefulSeries!$I268)</f>
        <v>0</v>
      </c>
      <c r="Y272" s="12">
        <f ca="1">INDEX(R$8:R$6003,UsefulSeries!$I268)</f>
        <v>0.31311664045180254</v>
      </c>
      <c r="Z272" s="12">
        <f ca="1">INDEX(S$8:S$6003,UsefulSeries!$I268)</f>
        <v>7.2385881931974594E-2</v>
      </c>
      <c r="AA272" s="12">
        <f ca="1">INDEX(T$8:T$6003,UsefulSeries!$I268)</f>
        <v>0</v>
      </c>
      <c r="AB272" s="12">
        <f ca="1">INDEX(U$8:U$6003,UsefulSeries!$I268)</f>
        <v>0</v>
      </c>
      <c r="AC272" s="12">
        <f>INDEX( K$8:K$6003,UsefulSeries!$I268)</f>
        <v>4.9400633195779385E-2</v>
      </c>
      <c r="AD272" s="12">
        <f>INDEX(L$8:L$6003,UsefulSeries!$I268)</f>
        <v>-4.9400633195779385E-2</v>
      </c>
      <c r="AE272" s="12"/>
      <c r="AF272" s="12"/>
      <c r="AG272" s="12"/>
      <c r="AH272" s="12"/>
      <c r="AI272" s="12"/>
      <c r="AJ272" s="12"/>
      <c r="AK272" s="12"/>
      <c r="AL272" s="12"/>
      <c r="AM272" s="12"/>
      <c r="AN272" s="12">
        <f t="shared" ca="1" si="45"/>
        <v>0</v>
      </c>
      <c r="AO272" s="12">
        <f t="shared" ca="1" si="46"/>
        <v>0</v>
      </c>
      <c r="AP272" s="12">
        <f t="shared" ca="1" si="47"/>
        <v>0.31311664045180254</v>
      </c>
      <c r="AQ272" s="12">
        <f t="shared" ca="1" si="48"/>
        <v>7.2385881931974594E-2</v>
      </c>
      <c r="AR272" s="12">
        <f t="shared" ca="1" si="49"/>
        <v>0</v>
      </c>
      <c r="AS272" s="12">
        <f t="shared" ca="1" si="50"/>
        <v>0</v>
      </c>
      <c r="AT272" s="12">
        <f t="shared" si="51"/>
        <v>4.9400633195779385E-2</v>
      </c>
      <c r="AU272" s="12">
        <f t="shared" si="52"/>
        <v>-4.9400633195779385E-2</v>
      </c>
      <c r="AV272" s="12"/>
      <c r="AW272" s="12">
        <f ca="1">INDEX(I$8:I$6003,UsefulSeries!$I268)</f>
        <v>0.20521113919769615</v>
      </c>
      <c r="AX272" s="12"/>
      <c r="AY272" s="12"/>
      <c r="AZ272" s="12">
        <f ca="1"/>
        <v>7.2385881931974608E-2</v>
      </c>
      <c r="BA272" s="12"/>
      <c r="BB272" s="12">
        <f t="shared" ca="1" si="53"/>
        <v>7.2385881931974608E-2</v>
      </c>
      <c r="BC272" s="12"/>
      <c r="BD272" s="38">
        <f ca="1"/>
        <v>0.20738889387235457</v>
      </c>
    </row>
    <row r="273" spans="1:56" x14ac:dyDescent="0.35">
      <c r="A273" s="12">
        <v>0</v>
      </c>
      <c r="B273" s="12">
        <v>0</v>
      </c>
      <c r="C273" s="12">
        <f ca="1">-INDEX('Flow probs &amp; rates'!$M$5:$M$5999,UsefulSeries!$E268,0)*(INDEX('Flow probs &amp; rates'!$O$5:$O$5999,UsefulSeries!$E268,0))/INDEX('Flow probs &amp; rates'!$F$4:$F$5999,UsefulSeries!$E268,0)</f>
        <v>-0.61460859199738604</v>
      </c>
      <c r="D273" s="12">
        <f ca="1">INDEX('Flow probs &amp; rates'!$O$5:$O$5999,UsefulSeries!$E268,0)*(1-INDEX('Flow probs &amp; rates'!$O$5:$O$5999,UsefulSeries!$E268,0))/INDEX('Flow probs &amp; rates'!$F$4:$F$5999,UsefulSeries!$E268,0)</f>
        <v>2.3524715942339602</v>
      </c>
      <c r="E273" s="12">
        <v>0</v>
      </c>
      <c r="F273" s="12">
        <v>0</v>
      </c>
      <c r="G273" s="12"/>
      <c r="H273" s="12"/>
      <c r="I273" s="12">
        <f ca="1">INDEX('Flow probs &amp; rates'!$O$5:$O$5999,UsefulSeries!$E268)</f>
        <v>0.11963151772895778</v>
      </c>
      <c r="J273" s="12"/>
      <c r="K273" s="12"/>
      <c r="L273" s="12">
        <f>-INDEX('Flow probs &amp; rates'!$F$4:$F$5999,UsefulSeries!$E268)</f>
        <v>-4.4769857350443094E-2</v>
      </c>
      <c r="M273" s="12"/>
      <c r="N273" s="12">
        <f>INDEX('Flow probs &amp; rates'!$F$5:$F$5999,UsefulSeries!$G270)-INDEX('Flow probs &amp; rates'!$F$4:$F$5999,UsefulSeries!$G270)</f>
        <v>5.7646696417368304E-4</v>
      </c>
      <c r="O273" s="12"/>
      <c r="P273" s="12">
        <f ca="1"/>
        <v>0</v>
      </c>
      <c r="Q273" s="12">
        <f ca="1"/>
        <v>0</v>
      </c>
      <c r="R273" s="12">
        <f ca="1"/>
        <v>6.8838290230585408E-2</v>
      </c>
      <c r="S273" s="12">
        <f ca="1"/>
        <v>0.44306958145164621</v>
      </c>
      <c r="T273" s="12">
        <f ca="1"/>
        <v>0</v>
      </c>
      <c r="U273" s="12">
        <f ca="1"/>
        <v>0</v>
      </c>
      <c r="V273" s="12"/>
      <c r="W273" s="12">
        <f ca="1">INDEX(P$9:P$6003,UsefulSeries!$I268)</f>
        <v>0</v>
      </c>
      <c r="X273" s="12">
        <f ca="1">INDEX(Q$9:Q$6003,UsefulSeries!$I268)</f>
        <v>0</v>
      </c>
      <c r="Y273" s="12">
        <f ca="1">INDEX(R$9:R$6003,UsefulSeries!$I268)</f>
        <v>7.2385881931974594E-2</v>
      </c>
      <c r="Z273" s="12">
        <f ca="1">INDEX(S$9:S$6003,UsefulSeries!$I268)</f>
        <v>0.51218052195701569</v>
      </c>
      <c r="AA273" s="12">
        <f ca="1">INDEX(T$9:T$6003,UsefulSeries!$I268)</f>
        <v>0</v>
      </c>
      <c r="AB273" s="12">
        <f ca="1">INDEX(U$9:U$6003,UsefulSeries!$I268)</f>
        <v>0</v>
      </c>
      <c r="AC273" s="12">
        <f>INDEX( K$9:K$6003,UsefulSeries!$I268)</f>
        <v>0</v>
      </c>
      <c r="AD273" s="12">
        <f>INDEX(L$9:L$6003,UsefulSeries!$I268)</f>
        <v>-4.9400633195779385E-2</v>
      </c>
      <c r="AE273" s="12"/>
      <c r="AF273" s="12"/>
      <c r="AG273" s="12"/>
      <c r="AH273" s="12"/>
      <c r="AI273" s="12"/>
      <c r="AJ273" s="12"/>
      <c r="AK273" s="12"/>
      <c r="AL273" s="12"/>
      <c r="AM273" s="12"/>
      <c r="AN273" s="12">
        <f t="shared" ca="1" si="45"/>
        <v>0</v>
      </c>
      <c r="AO273" s="12">
        <f t="shared" ca="1" si="46"/>
        <v>0</v>
      </c>
      <c r="AP273" s="12">
        <f t="shared" ca="1" si="47"/>
        <v>7.2385881931974594E-2</v>
      </c>
      <c r="AQ273" s="12">
        <f t="shared" ca="1" si="48"/>
        <v>0.51218052195701569</v>
      </c>
      <c r="AR273" s="12">
        <f t="shared" ca="1" si="49"/>
        <v>0</v>
      </c>
      <c r="AS273" s="12">
        <f t="shared" ca="1" si="50"/>
        <v>0</v>
      </c>
      <c r="AT273" s="12">
        <f t="shared" si="51"/>
        <v>0</v>
      </c>
      <c r="AU273" s="12">
        <f t="shared" si="52"/>
        <v>-4.9400633195779385E-2</v>
      </c>
      <c r="AV273" s="12"/>
      <c r="AW273" s="12">
        <f ca="1">INDEX(I$9:I$6003,UsefulSeries!$I268)</f>
        <v>0.11232659223169841</v>
      </c>
      <c r="AX273" s="12"/>
      <c r="AY273" s="12"/>
      <c r="AZ273" s="12">
        <f ca="1"/>
        <v>7.2385881931974594E-2</v>
      </c>
      <c r="BA273" s="12"/>
      <c r="BB273" s="12">
        <f t="shared" ca="1" si="53"/>
        <v>7.2385881931974594E-2</v>
      </c>
      <c r="BC273" s="12"/>
      <c r="BD273" s="38">
        <f ca="1"/>
        <v>0.1140057048295465</v>
      </c>
    </row>
    <row r="274" spans="1:56" x14ac:dyDescent="0.35">
      <c r="A274" s="12">
        <v>0</v>
      </c>
      <c r="B274" s="12">
        <v>0</v>
      </c>
      <c r="C274" s="12">
        <v>0</v>
      </c>
      <c r="D274" s="12">
        <v>0</v>
      </c>
      <c r="E274" s="12">
        <f ca="1">INDEX('Flow probs &amp; rates'!$P$5:$P$5999,UsefulSeries!$E268,0)*(1-INDEX('Flow probs &amp; rates'!$P$5:$P$5999,UsefulSeries!$E268,0))/INDEX('Flow probs &amp; rates'!$G$4:$G$5999,UsefulSeries!$E268,0)</f>
        <v>6.2776158662656401E-2</v>
      </c>
      <c r="F274" s="12">
        <f ca="1">-INDEX('Flow probs &amp; rates'!$P$5:$P$5999,UsefulSeries!$E268,0)*(INDEX('Flow probs &amp; rates'!$Q$5:$Q$5999,UsefulSeries!$E268,0))/INDEX('Flow probs &amp; rates'!$G$4:$G$5999,UsefulSeries!$E268,0)</f>
        <v>-1.3903584487902243E-3</v>
      </c>
      <c r="G274" s="12"/>
      <c r="H274" s="12"/>
      <c r="I274" s="12">
        <f ca="1">INDEX('Flow probs &amp; rates'!$P$5:$P$5999,UsefulSeries!$E268)</f>
        <v>2.1625264192295698E-2</v>
      </c>
      <c r="J274" s="12"/>
      <c r="K274" s="12">
        <f>INDEX('Flow probs &amp; rates'!$G$4:$G$5999,UsefulSeries!$E268)</f>
        <v>0.33703260268926138</v>
      </c>
      <c r="L274" s="12"/>
      <c r="M274" s="12"/>
      <c r="N274" s="12">
        <f>INDEX('Flow probs &amp; rates'!$E$5:$E$5999,UsefulSeries!$G272)-INDEX('Flow probs &amp; rates'!$E$4:$E$5999,UsefulSeries!$G272)</f>
        <v>-1.5779775078026415E-3</v>
      </c>
      <c r="O274" s="12"/>
      <c r="P274" s="12">
        <f ca="1"/>
        <v>0</v>
      </c>
      <c r="Q274" s="12">
        <f ca="1"/>
        <v>0</v>
      </c>
      <c r="R274" s="12">
        <f ca="1"/>
        <v>0</v>
      </c>
      <c r="S274" s="12">
        <f ca="1"/>
        <v>0</v>
      </c>
      <c r="T274" s="12">
        <f ca="1"/>
        <v>15.937416735991397</v>
      </c>
      <c r="U274" s="12">
        <f ca="1"/>
        <v>0.35228447160343213</v>
      </c>
      <c r="V274" s="12"/>
      <c r="W274" s="12">
        <f ca="1">INDEX(P$10:P$6003,UsefulSeries!$I268)</f>
        <v>0</v>
      </c>
      <c r="X274" s="12">
        <f ca="1">INDEX(Q$10:Q$6003,UsefulSeries!$I268)</f>
        <v>0</v>
      </c>
      <c r="Y274" s="12">
        <f ca="1">INDEX(R$10:R$6003,UsefulSeries!$I268)</f>
        <v>0</v>
      </c>
      <c r="Z274" s="12">
        <f ca="1">INDEX(S$10:S$6003,UsefulSeries!$I268)</f>
        <v>0</v>
      </c>
      <c r="AA274" s="12">
        <f ca="1">INDEX(T$10:T$6003,UsefulSeries!$I268)</f>
        <v>17.129404758400071</v>
      </c>
      <c r="AB274" s="12">
        <f ca="1">INDEX(U$10:U$6003,UsefulSeries!$I268)</f>
        <v>0.35081931059111915</v>
      </c>
      <c r="AC274" s="12">
        <f>INDEX( K$10:K$6003,UsefulSeries!$I268)</f>
        <v>0.33663703833778363</v>
      </c>
      <c r="AD274" s="12">
        <f>INDEX(L$10:L$6003,UsefulSeries!$I268)</f>
        <v>0</v>
      </c>
      <c r="AE274" s="12"/>
      <c r="AF274" s="12"/>
      <c r="AG274" s="12"/>
      <c r="AH274" s="12"/>
      <c r="AI274" s="12"/>
      <c r="AJ274" s="12"/>
      <c r="AK274" s="12"/>
      <c r="AL274" s="12"/>
      <c r="AM274" s="12"/>
      <c r="AN274" s="12">
        <f t="shared" ca="1" si="45"/>
        <v>0</v>
      </c>
      <c r="AO274" s="12">
        <f t="shared" ca="1" si="46"/>
        <v>0</v>
      </c>
      <c r="AP274" s="12">
        <f t="shared" ca="1" si="47"/>
        <v>0</v>
      </c>
      <c r="AQ274" s="12">
        <f t="shared" ca="1" si="48"/>
        <v>0</v>
      </c>
      <c r="AR274" s="12">
        <f t="shared" ca="1" si="49"/>
        <v>17.129404758400071</v>
      </c>
      <c r="AS274" s="12">
        <f t="shared" ca="1" si="50"/>
        <v>0.35081931059111915</v>
      </c>
      <c r="AT274" s="12">
        <f t="shared" si="51"/>
        <v>0.33663703833778363</v>
      </c>
      <c r="AU274" s="12">
        <f t="shared" si="52"/>
        <v>0</v>
      </c>
      <c r="AV274" s="12"/>
      <c r="AW274" s="12">
        <f ca="1">INDEX(I$10:I$6003,UsefulSeries!$I268)</f>
        <v>2.0063493396682237E-2</v>
      </c>
      <c r="AX274" s="12"/>
      <c r="AY274" s="12"/>
      <c r="AZ274" s="12">
        <f ca="1"/>
        <v>0.35081931059111915</v>
      </c>
      <c r="BA274" s="12"/>
      <c r="BB274" s="12">
        <f t="shared" ca="1" si="53"/>
        <v>0.35081931059111915</v>
      </c>
      <c r="BC274" s="12"/>
      <c r="BD274" s="38">
        <f ca="1"/>
        <v>1.9986655124979977E-2</v>
      </c>
    </row>
    <row r="275" spans="1:56" x14ac:dyDescent="0.35">
      <c r="A275" s="12">
        <v>0</v>
      </c>
      <c r="B275" s="12">
        <v>0</v>
      </c>
      <c r="C275" s="12">
        <v>0</v>
      </c>
      <c r="D275" s="12">
        <v>0</v>
      </c>
      <c r="E275" s="12">
        <f ca="1">-INDEX('Flow probs &amp; rates'!$P$5:$P$5999,UsefulSeries!$E268,0)*(INDEX('Flow probs &amp; rates'!$Q$5:$Q$5999,UsefulSeries!$E268,0))/INDEX('Flow probs &amp; rates'!$G$4:$G$5999,UsefulSeries!$E268,0)</f>
        <v>-1.3903584487902243E-3</v>
      </c>
      <c r="F275" s="12">
        <f ca="1">INDEX('Flow probs &amp; rates'!$Q$5:$Q$5999,UsefulSeries!$E268,0)*(1-INDEX('Flow probs &amp; rates'!$Q$5:$Q$5999,UsefulSeries!$E268,0))/INDEX('Flow probs &amp; rates'!$G$4:$G$5999,UsefulSeries!$E268,0)</f>
        <v>6.2900081601440866E-2</v>
      </c>
      <c r="G275" s="12"/>
      <c r="H275" s="12"/>
      <c r="I275" s="12">
        <f ca="1">INDEX('Flow probs &amp; rates'!$Q$5:$Q$5999,UsefulSeries!$E268)</f>
        <v>2.1668920319304924E-2</v>
      </c>
      <c r="J275" s="12"/>
      <c r="K275" s="12"/>
      <c r="L275" s="12">
        <f>INDEX('Flow probs &amp; rates'!$G$4:$G$5999,UsefulSeries!$E268)</f>
        <v>0.33703260268926138</v>
      </c>
      <c r="M275" s="12"/>
      <c r="N275" s="12">
        <f>INDEX('Flow probs &amp; rates'!$F$5:$F$5999,UsefulSeries!$G272)-INDEX('Flow probs &amp; rates'!$F$4:$F$5999,UsefulSeries!$G272)</f>
        <v>-2.3760673268592367E-4</v>
      </c>
      <c r="O275" s="12"/>
      <c r="P275" s="12">
        <f ca="1"/>
        <v>0</v>
      </c>
      <c r="Q275" s="12">
        <f ca="1"/>
        <v>0</v>
      </c>
      <c r="R275" s="12">
        <f ca="1"/>
        <v>0</v>
      </c>
      <c r="S275" s="12">
        <f ca="1"/>
        <v>0</v>
      </c>
      <c r="T275" s="12">
        <f ca="1"/>
        <v>0.35228447160343218</v>
      </c>
      <c r="U275" s="12">
        <f ca="1"/>
        <v>15.906017547496361</v>
      </c>
      <c r="V275" s="12"/>
      <c r="W275" s="12">
        <f ca="1">INDEX(P$11:P$6003,UsefulSeries!$I268)</f>
        <v>0</v>
      </c>
      <c r="X275" s="12">
        <f ca="1">INDEX(Q$11:Q$6003,UsefulSeries!$I268)</f>
        <v>0</v>
      </c>
      <c r="Y275" s="12">
        <f ca="1">INDEX(R$11:R$6003,UsefulSeries!$I268)</f>
        <v>0</v>
      </c>
      <c r="Z275" s="12">
        <f ca="1">INDEX(S$11:S$6003,UsefulSeries!$I268)</f>
        <v>0</v>
      </c>
      <c r="AA275" s="12">
        <f ca="1">INDEX(T$11:T$6003,UsefulSeries!$I268)</f>
        <v>0.35081931059111915</v>
      </c>
      <c r="AB275" s="12">
        <f ca="1">INDEX(U$11:U$6003,UsefulSeries!$I268)</f>
        <v>16.882902065758923</v>
      </c>
      <c r="AC275" s="12">
        <f>INDEX( K$11:K$6003,UsefulSeries!$I268)</f>
        <v>0</v>
      </c>
      <c r="AD275" s="12">
        <f>INDEX(L$11:L$6003,UsefulSeries!$I268)</f>
        <v>0.33663703833778363</v>
      </c>
      <c r="AE275" s="12"/>
      <c r="AF275" s="12"/>
      <c r="AG275" s="12"/>
      <c r="AH275" s="12"/>
      <c r="AI275" s="12"/>
      <c r="AJ275" s="12"/>
      <c r="AK275" s="12"/>
      <c r="AL275" s="12"/>
      <c r="AM275" s="12"/>
      <c r="AN275" s="12">
        <f t="shared" ca="1" si="45"/>
        <v>0</v>
      </c>
      <c r="AO275" s="12">
        <f t="shared" ca="1" si="46"/>
        <v>0</v>
      </c>
      <c r="AP275" s="12">
        <f t="shared" ca="1" si="47"/>
        <v>0</v>
      </c>
      <c r="AQ275" s="12">
        <f t="shared" ca="1" si="48"/>
        <v>0</v>
      </c>
      <c r="AR275" s="12">
        <f t="shared" ca="1" si="49"/>
        <v>0.35081931059111915</v>
      </c>
      <c r="AS275" s="12">
        <f t="shared" ca="1" si="50"/>
        <v>16.882902065758923</v>
      </c>
      <c r="AT275" s="12">
        <f t="shared" si="51"/>
        <v>0</v>
      </c>
      <c r="AU275" s="12">
        <f t="shared" si="52"/>
        <v>0.33663703833778363</v>
      </c>
      <c r="AV275" s="12"/>
      <c r="AW275" s="12">
        <f ca="1">INDEX(I$11:I$6003,UsefulSeries!$I268)</f>
        <v>2.0362651416836963E-2</v>
      </c>
      <c r="AX275" s="12"/>
      <c r="AY275" s="12"/>
      <c r="AZ275" s="12">
        <f ca="1"/>
        <v>0.35081931059111915</v>
      </c>
      <c r="BA275" s="12"/>
      <c r="BB275" s="12">
        <f t="shared" ca="1" si="53"/>
        <v>0.35081931059111915</v>
      </c>
      <c r="BC275" s="12"/>
      <c r="BD275" s="38">
        <f ca="1"/>
        <v>1.9953496133009899E-2</v>
      </c>
    </row>
    <row r="276" spans="1:56" x14ac:dyDescent="0.35">
      <c r="A276" s="12">
        <f ca="1">INDEX('Flow probs &amp; rates'!$K$5:$K$5999,UsefulSeries!$E274,0)*(1-INDEX('Flow probs &amp; rates'!$K$5:$K$5999,UsefulSeries!$E274,0))/INDEX('Flow probs &amp; rates'!$E$4:$E$5999,UsefulSeries!$E274,0)</f>
        <v>2.3459197925974375E-2</v>
      </c>
      <c r="B276" s="12">
        <f ca="1">-INDEX('Flow probs &amp; rates'!$K$5:$K$5999,UsefulSeries!$E274,0)*(INDEX('Flow probs &amp; rates'!$L$5:$L$5999,UsefulSeries!$E274,0))/INDEX('Flow probs &amp; rates'!$E$4:$E$5999,UsefulSeries!$E274,0)</f>
        <v>-3.0610173019597121E-4</v>
      </c>
      <c r="C276" s="12">
        <v>0</v>
      </c>
      <c r="D276" s="12">
        <v>0</v>
      </c>
      <c r="E276" s="12">
        <v>0</v>
      </c>
      <c r="F276" s="12">
        <v>0</v>
      </c>
      <c r="G276" s="12"/>
      <c r="H276" s="12"/>
      <c r="I276" s="12">
        <f ca="1">INDEX('Flow probs &amp; rates'!$K$5:$K$5999,UsefulSeries!$E274)</f>
        <v>1.4747995662277637E-2</v>
      </c>
      <c r="J276" s="12"/>
      <c r="K276" s="12">
        <f>-INDEX('Flow probs &amp; rates'!$E$4:$E$5999,UsefulSeries!$E274)</f>
        <v>-0.61939424920127795</v>
      </c>
      <c r="L276" s="12">
        <f>INDEX('Flow probs &amp; rates'!$E$4:$E$5999,UsefulSeries!$E274)</f>
        <v>0.61939424920127795</v>
      </c>
      <c r="M276" s="12"/>
      <c r="N276" s="12">
        <f>INDEX('Flow probs &amp; rates'!$E$5:$E$5999,UsefulSeries!$G274)-INDEX('Flow probs &amp; rates'!$E$4:$E$5999,UsefulSeries!$G274)</f>
        <v>-1.6633711536098161E-3</v>
      </c>
      <c r="O276" s="12"/>
      <c r="P276" s="12">
        <f t="array" aca="1" ref="P276:U281" ca="1">MINVERSE(A276:F281)</f>
        <v>42.635514777444989</v>
      </c>
      <c r="Q276" s="12">
        <f ca="1"/>
        <v>0.63697725511833259</v>
      </c>
      <c r="R276" s="12">
        <f ca="1"/>
        <v>0</v>
      </c>
      <c r="S276" s="12">
        <f ca="1"/>
        <v>0</v>
      </c>
      <c r="T276" s="12">
        <f ca="1"/>
        <v>0</v>
      </c>
      <c r="U276" s="12">
        <f ca="1"/>
        <v>0</v>
      </c>
      <c r="V276" s="12"/>
      <c r="W276" s="12"/>
      <c r="X276" s="12"/>
      <c r="Y276" s="12"/>
      <c r="Z276" s="12"/>
      <c r="AA276" s="12"/>
      <c r="AB276" s="12"/>
      <c r="AC276" s="12"/>
      <c r="AD276" s="12"/>
      <c r="AE276" s="12">
        <f t="array" ref="AE276:AJ277">TRANSPOSE(AC270:AD275)</f>
        <v>-0.61396232846643706</v>
      </c>
      <c r="AF276" s="12">
        <v>-0.61396232846643706</v>
      </c>
      <c r="AG276" s="12">
        <v>4.9400633195779385E-2</v>
      </c>
      <c r="AH276" s="12">
        <v>0</v>
      </c>
      <c r="AI276" s="12">
        <v>0.33663703833778363</v>
      </c>
      <c r="AJ276" s="12">
        <v>0</v>
      </c>
      <c r="AK276" s="12"/>
      <c r="AL276" s="12"/>
      <c r="AM276" s="12"/>
      <c r="AN276" s="12">
        <f t="shared" si="45"/>
        <v>-0.61396232846643706</v>
      </c>
      <c r="AO276" s="12">
        <f t="shared" si="46"/>
        <v>-0.61396232846643706</v>
      </c>
      <c r="AP276" s="12">
        <f t="shared" si="47"/>
        <v>4.9400633195779385E-2</v>
      </c>
      <c r="AQ276" s="12">
        <f t="shared" si="48"/>
        <v>0</v>
      </c>
      <c r="AR276" s="12">
        <f t="shared" si="49"/>
        <v>0.33663703833778363</v>
      </c>
      <c r="AS276" s="12">
        <f t="shared" si="50"/>
        <v>0</v>
      </c>
      <c r="AT276" s="12">
        <f t="shared" si="51"/>
        <v>0</v>
      </c>
      <c r="AU276" s="12">
        <f t="shared" si="52"/>
        <v>0</v>
      </c>
      <c r="AV276" s="12"/>
      <c r="AW276" s="12"/>
      <c r="AX276" s="12">
        <f>INDEX($N$6:$N$6003,UsefulSeries!$K268)</f>
        <v>1.0797661550987492E-4</v>
      </c>
      <c r="AY276" s="12"/>
      <c r="AZ276" s="12"/>
      <c r="BA276" s="12"/>
      <c r="BB276" s="12">
        <f t="shared" si="53"/>
        <v>1.0797661550987492E-4</v>
      </c>
      <c r="BC276" s="12"/>
      <c r="BD276" s="38">
        <f ca="1"/>
        <v>4.3362234848805031E-3</v>
      </c>
    </row>
    <row r="277" spans="1:56" x14ac:dyDescent="0.35">
      <c r="A277" s="12">
        <f ca="1">-INDEX('Flow probs &amp; rates'!$K$5:$K$5999,UsefulSeries!$E274,0)*(INDEX('Flow probs &amp; rates'!$L$5:$L$5999,UsefulSeries!$E274,0))/INDEX('Flow probs &amp; rates'!$E$4:$E$5999,UsefulSeries!$E274,0)</f>
        <v>-3.0610173019597121E-4</v>
      </c>
      <c r="B277" s="12">
        <f ca="1">INDEX('Flow probs &amp; rates'!$L$5:$L$5999,UsefulSeries!$E274,0)*(1-INDEX('Flow probs &amp; rates'!$L$5:$L$5999,UsefulSeries!$E274,0))/INDEX('Flow probs &amp; rates'!$E$4:$E$5999,UsefulSeries!$E274,0)</f>
        <v>2.0488651260785338E-2</v>
      </c>
      <c r="C277" s="12">
        <v>0</v>
      </c>
      <c r="D277" s="12">
        <v>0</v>
      </c>
      <c r="E277" s="12">
        <v>0</v>
      </c>
      <c r="F277" s="12">
        <v>0</v>
      </c>
      <c r="G277" s="12"/>
      <c r="H277" s="12"/>
      <c r="I277" s="12">
        <f ca="1">INDEX('Flow probs &amp; rates'!$L$5:$L$5999,UsefulSeries!$E274)</f>
        <v>1.2855825001284604E-2</v>
      </c>
      <c r="J277" s="12"/>
      <c r="K277" s="12">
        <f>-INDEX('Flow probs &amp; rates'!$E$4:$E$5999,UsefulSeries!$E274)</f>
        <v>-0.61939424920127795</v>
      </c>
      <c r="L277" s="12"/>
      <c r="M277" s="12"/>
      <c r="N277" s="12">
        <f>INDEX('Flow probs &amp; rates'!$F$5:$F$5999,UsefulSeries!$G274)-INDEX('Flow probs &amp; rates'!$F$4:$F$5999,UsefulSeries!$G274)</f>
        <v>1.1710137798740146E-3</v>
      </c>
      <c r="O277" s="12"/>
      <c r="P277" s="12">
        <f ca="1"/>
        <v>0.63697725511833259</v>
      </c>
      <c r="Q277" s="12">
        <f ca="1"/>
        <v>48.817023976303915</v>
      </c>
      <c r="R277" s="12">
        <f ca="1"/>
        <v>0</v>
      </c>
      <c r="S277" s="12">
        <f ca="1"/>
        <v>0</v>
      </c>
      <c r="T277" s="12">
        <f ca="1"/>
        <v>0</v>
      </c>
      <c r="U277" s="12">
        <f ca="1"/>
        <v>0</v>
      </c>
      <c r="V277" s="12"/>
      <c r="W277" s="12"/>
      <c r="X277" s="12"/>
      <c r="Y277" s="12"/>
      <c r="Z277" s="12"/>
      <c r="AA277" s="12"/>
      <c r="AB277" s="12"/>
      <c r="AC277" s="12"/>
      <c r="AD277" s="12"/>
      <c r="AE277" s="12">
        <v>0.61396232846643706</v>
      </c>
      <c r="AF277" s="12">
        <v>0</v>
      </c>
      <c r="AG277" s="12">
        <v>-4.9400633195779385E-2</v>
      </c>
      <c r="AH277" s="12">
        <v>-4.9400633195779385E-2</v>
      </c>
      <c r="AI277" s="12">
        <v>0</v>
      </c>
      <c r="AJ277" s="12">
        <v>0.33663703833778363</v>
      </c>
      <c r="AK277" s="12"/>
      <c r="AL277" s="12"/>
      <c r="AM277" s="12"/>
      <c r="AN277" s="12">
        <f t="shared" si="45"/>
        <v>0.61396232846643706</v>
      </c>
      <c r="AO277" s="12">
        <f t="shared" si="46"/>
        <v>0</v>
      </c>
      <c r="AP277" s="12">
        <f t="shared" si="47"/>
        <v>-4.9400633195779385E-2</v>
      </c>
      <c r="AQ277" s="12">
        <f t="shared" si="48"/>
        <v>-4.9400633195779385E-2</v>
      </c>
      <c r="AR277" s="12">
        <f t="shared" si="49"/>
        <v>0</v>
      </c>
      <c r="AS277" s="12">
        <f t="shared" si="50"/>
        <v>0.33663703833778363</v>
      </c>
      <c r="AT277" s="12">
        <f t="shared" si="51"/>
        <v>0</v>
      </c>
      <c r="AU277" s="12">
        <f t="shared" si="52"/>
        <v>0</v>
      </c>
      <c r="AV277" s="12"/>
      <c r="AW277" s="12"/>
      <c r="AX277" s="12">
        <f>INDEX('Margin error adjustment'!N$7:N$6003,UsefulSeries!$K268)</f>
        <v>-8.2836060825000613E-5</v>
      </c>
      <c r="AY277" s="12"/>
      <c r="AZ277" s="12"/>
      <c r="BA277" s="12"/>
      <c r="BB277" s="12">
        <f t="shared" si="53"/>
        <v>-8.2836060825000613E-5</v>
      </c>
      <c r="BC277" s="12"/>
      <c r="BD277" s="38">
        <f ca="1"/>
        <v>2.0599886959222241E-2</v>
      </c>
    </row>
    <row r="278" spans="1:56" x14ac:dyDescent="0.35">
      <c r="A278" s="12">
        <v>0</v>
      </c>
      <c r="B278" s="12">
        <v>0</v>
      </c>
      <c r="C278" s="12">
        <f ca="1">INDEX('Flow probs &amp; rates'!$M$5:$M$5999,UsefulSeries!$E274,0)*(1-INDEX('Flow probs &amp; rates'!$M$5:$M$5999,UsefulSeries!$E274,0))/INDEX('Flow probs &amp; rates'!$F$4:$F$5999,UsefulSeries!$E274,0)</f>
        <v>4.0944359251705702</v>
      </c>
      <c r="D278" s="12">
        <f ca="1">-INDEX('Flow probs &amp; rates'!$M$5:$M$5999,UsefulSeries!$E274,0)*(INDEX('Flow probs &amp; rates'!$O$5:$O$5999,UsefulSeries!$E274,0))/INDEX('Flow probs &amp; rates'!$F$4:$F$5999,UsefulSeries!$E274,0)</f>
        <v>-0.66862662365245018</v>
      </c>
      <c r="E278" s="12">
        <v>0</v>
      </c>
      <c r="F278" s="12">
        <v>0</v>
      </c>
      <c r="G278" s="12"/>
      <c r="H278" s="12"/>
      <c r="I278" s="12">
        <f ca="1">INDEX('Flow probs &amp; rates'!$M$5:$M$5999,UsefulSeries!$E274)</f>
        <v>0.23313723403618938</v>
      </c>
      <c r="J278" s="12"/>
      <c r="K278" s="12">
        <f>INDEX('Flow probs &amp; rates'!$F$4:$F$5999,UsefulSeries!$E274)</f>
        <v>4.3665175718849841E-2</v>
      </c>
      <c r="L278" s="12">
        <f>-INDEX('Flow probs &amp; rates'!$F$4:$F$5999,UsefulSeries!$E274)</f>
        <v>-4.3665175718849841E-2</v>
      </c>
      <c r="M278" s="12"/>
      <c r="N278" s="12">
        <f>INDEX('Flow probs &amp; rates'!$E$5:$E$5999,UsefulSeries!$G276)-INDEX('Flow probs &amp; rates'!$E$4:$E$5999,UsefulSeries!$G276)</f>
        <v>2.3657500841312018E-4</v>
      </c>
      <c r="O278" s="12"/>
      <c r="P278" s="12">
        <f ca="1"/>
        <v>0</v>
      </c>
      <c r="Q278" s="12">
        <f ca="1"/>
        <v>0</v>
      </c>
      <c r="R278" s="12">
        <f ca="1"/>
        <v>0.25534705888589343</v>
      </c>
      <c r="S278" s="12">
        <f ca="1"/>
        <v>6.8053184960667978E-2</v>
      </c>
      <c r="T278" s="12">
        <f ca="1"/>
        <v>0</v>
      </c>
      <c r="U278" s="12">
        <f ca="1"/>
        <v>0</v>
      </c>
      <c r="V278" s="12"/>
      <c r="W278" s="12">
        <f ca="1">INDEX(P$6:P$6003,UsefulSeries!$I276)</f>
        <v>42.283801620652461</v>
      </c>
      <c r="X278" s="12">
        <f ca="1">INDEX(Q$6:Q$6003,UsefulSeries!$I276)</f>
        <v>0.63124631842834289</v>
      </c>
      <c r="Y278" s="12">
        <f ca="1">INDEX(R$6:R$6003,UsefulSeries!$I276)</f>
        <v>0</v>
      </c>
      <c r="Z278" s="12">
        <f ca="1">INDEX(S$6:S$6003,UsefulSeries!$I276)</f>
        <v>0</v>
      </c>
      <c r="AA278" s="12">
        <f ca="1">INDEX(T$6:T$6003,UsefulSeries!$I276)</f>
        <v>0</v>
      </c>
      <c r="AB278" s="12">
        <f ca="1">INDEX(U$6:U$6003,UsefulSeries!$I276)</f>
        <v>0</v>
      </c>
      <c r="AC278" s="12">
        <f>INDEX( K$6:K$6003,UsefulSeries!$I276)</f>
        <v>-0.61407030508194693</v>
      </c>
      <c r="AD278" s="12">
        <f>INDEX(L$6:L$6003,UsefulSeries!$I276)</f>
        <v>0.61407030508194693</v>
      </c>
      <c r="AE278" s="12"/>
      <c r="AF278" s="12"/>
      <c r="AG278" s="12"/>
      <c r="AH278" s="12"/>
      <c r="AI278" s="12"/>
      <c r="AJ278" s="12"/>
      <c r="AK278" s="12"/>
      <c r="AL278" s="12"/>
      <c r="AM278" s="12"/>
      <c r="AN278" s="12">
        <f t="shared" ca="1" si="45"/>
        <v>42.283801620652461</v>
      </c>
      <c r="AO278" s="12">
        <f t="shared" ca="1" si="46"/>
        <v>0.63124631842834289</v>
      </c>
      <c r="AP278" s="12">
        <f t="shared" ca="1" si="47"/>
        <v>0</v>
      </c>
      <c r="AQ278" s="12">
        <f t="shared" ca="1" si="48"/>
        <v>0</v>
      </c>
      <c r="AR278" s="12">
        <f t="shared" ca="1" si="49"/>
        <v>0</v>
      </c>
      <c r="AS278" s="12">
        <f t="shared" ca="1" si="50"/>
        <v>0</v>
      </c>
      <c r="AT278" s="12">
        <f t="shared" si="51"/>
        <v>-0.61407030508194693</v>
      </c>
      <c r="AU278" s="12">
        <f t="shared" si="52"/>
        <v>0.61407030508194693</v>
      </c>
      <c r="AV278" s="12"/>
      <c r="AW278" s="12">
        <f ca="1">INDEX(I$6:I$6003,UsefulSeries!$I276)</f>
        <v>1.4742680265984966E-2</v>
      </c>
      <c r="AX278" s="12"/>
      <c r="AY278" s="12"/>
      <c r="AZ278" s="12">
        <f t="array" aca="1" ref="AZ278:AZ283" ca="1">MMULT(W278:AB283,AW278:AW283)</f>
        <v>0.63124631842834278</v>
      </c>
      <c r="BA278" s="12"/>
      <c r="BB278" s="12">
        <f t="shared" ca="1" si="53"/>
        <v>0.63124631842834278</v>
      </c>
      <c r="BC278" s="12"/>
      <c r="BD278" s="38">
        <f t="array" aca="1" ref="BD278:BD285" ca="1">MMULT(MINVERSE(AN278:AU285),BB278:BB285)</f>
        <v>1.4431050762936708E-2</v>
      </c>
    </row>
    <row r="279" spans="1:56" x14ac:dyDescent="0.35">
      <c r="A279" s="12">
        <v>0</v>
      </c>
      <c r="B279" s="12">
        <v>0</v>
      </c>
      <c r="C279" s="12">
        <f ca="1">-INDEX('Flow probs &amp; rates'!$M$5:$M$5999,UsefulSeries!$E274,0)*(INDEX('Flow probs &amp; rates'!$O$5:$O$5999,UsefulSeries!$E274,0))/INDEX('Flow probs &amp; rates'!$F$4:$F$5999,UsefulSeries!$E274,0)</f>
        <v>-0.66862662365245018</v>
      </c>
      <c r="D279" s="12">
        <f ca="1">INDEX('Flow probs &amp; rates'!$O$5:$O$5999,UsefulSeries!$E274,0)*(1-INDEX('Flow probs &amp; rates'!$O$5:$O$5999,UsefulSeries!$E274,0))/INDEX('Flow probs &amp; rates'!$F$4:$F$5999,UsefulSeries!$E274,0)</f>
        <v>2.5088001677090426</v>
      </c>
      <c r="E279" s="12">
        <v>0</v>
      </c>
      <c r="F279" s="12">
        <v>0</v>
      </c>
      <c r="G279" s="12"/>
      <c r="H279" s="12"/>
      <c r="I279" s="12">
        <f ca="1">INDEX('Flow probs &amp; rates'!$O$5:$O$5999,UsefulSeries!$E274)</f>
        <v>0.12522967055341119</v>
      </c>
      <c r="J279" s="12"/>
      <c r="K279" s="12"/>
      <c r="L279" s="12">
        <f>-INDEX('Flow probs &amp; rates'!$F$4:$F$5999,UsefulSeries!$E274)</f>
        <v>-4.3665175718849841E-2</v>
      </c>
      <c r="M279" s="12"/>
      <c r="N279" s="12">
        <f>INDEX('Flow probs &amp; rates'!$F$5:$F$5999,UsefulSeries!$G276)-INDEX('Flow probs &amp; rates'!$F$4:$F$5999,UsefulSeries!$G276)</f>
        <v>4.2769689027594496E-4</v>
      </c>
      <c r="O279" s="12"/>
      <c r="P279" s="12">
        <f ca="1"/>
        <v>0</v>
      </c>
      <c r="Q279" s="12">
        <f ca="1"/>
        <v>0</v>
      </c>
      <c r="R279" s="12">
        <f ca="1"/>
        <v>6.8053184960667965E-2</v>
      </c>
      <c r="S279" s="12">
        <f ca="1"/>
        <v>0.41673393710100348</v>
      </c>
      <c r="T279" s="12">
        <f ca="1"/>
        <v>0</v>
      </c>
      <c r="U279" s="12">
        <f ca="1"/>
        <v>0</v>
      </c>
      <c r="V279" s="12"/>
      <c r="W279" s="12">
        <f ca="1">INDEX(P$7:P$6003,UsefulSeries!$I276)</f>
        <v>0.63124631842834278</v>
      </c>
      <c r="X279" s="12">
        <f ca="1">INDEX(Q$7:Q$6003,UsefulSeries!$I276)</f>
        <v>49.886887809884342</v>
      </c>
      <c r="Y279" s="12">
        <f ca="1">INDEX(R$7:R$6003,UsefulSeries!$I276)</f>
        <v>0</v>
      </c>
      <c r="Z279" s="12">
        <f ca="1">INDEX(S$7:S$6003,UsefulSeries!$I276)</f>
        <v>0</v>
      </c>
      <c r="AA279" s="12">
        <f ca="1">INDEX(T$7:T$6003,UsefulSeries!$I276)</f>
        <v>0</v>
      </c>
      <c r="AB279" s="12">
        <f ca="1">INDEX(U$7:U$6003,UsefulSeries!$I276)</f>
        <v>0</v>
      </c>
      <c r="AC279" s="12">
        <f>INDEX( K$7:K$6003,UsefulSeries!$I276,1)</f>
        <v>-0.61407030508194693</v>
      </c>
      <c r="AD279" s="12">
        <f>INDEX(L$7:L$6003,UsefulSeries!$I276,1)</f>
        <v>0</v>
      </c>
      <c r="AE279" s="12"/>
      <c r="AF279" s="12"/>
      <c r="AG279" s="12"/>
      <c r="AH279" s="12"/>
      <c r="AI279" s="12"/>
      <c r="AJ279" s="12"/>
      <c r="AK279" s="12"/>
      <c r="AL279" s="12"/>
      <c r="AM279" s="12"/>
      <c r="AN279" s="12">
        <f t="shared" ca="1" si="45"/>
        <v>0.63124631842834278</v>
      </c>
      <c r="AO279" s="12">
        <f t="shared" ca="1" si="46"/>
        <v>49.886887809884342</v>
      </c>
      <c r="AP279" s="12">
        <f t="shared" ca="1" si="47"/>
        <v>0</v>
      </c>
      <c r="AQ279" s="12">
        <f t="shared" ca="1" si="48"/>
        <v>0</v>
      </c>
      <c r="AR279" s="12">
        <f t="shared" ca="1" si="49"/>
        <v>0</v>
      </c>
      <c r="AS279" s="12">
        <f t="shared" ca="1" si="50"/>
        <v>0</v>
      </c>
      <c r="AT279" s="12">
        <f t="shared" si="51"/>
        <v>-0.61407030508194693</v>
      </c>
      <c r="AU279" s="12">
        <f t="shared" si="52"/>
        <v>0</v>
      </c>
      <c r="AV279" s="12"/>
      <c r="AW279" s="12">
        <f ca="1">INDEX(I$7:I$6003,UsefulSeries!$I276)</f>
        <v>1.2467004519440989E-2</v>
      </c>
      <c r="AX279" s="12"/>
      <c r="AY279" s="12"/>
      <c r="AZ279" s="12">
        <f ca="1"/>
        <v>0.63124631842834289</v>
      </c>
      <c r="BA279" s="12"/>
      <c r="BB279" s="12">
        <f t="shared" ca="1" si="53"/>
        <v>0.63124631842834289</v>
      </c>
      <c r="BC279" s="12"/>
      <c r="BD279" s="38">
        <f ca="1"/>
        <v>1.3171818773639607E-2</v>
      </c>
    </row>
    <row r="280" spans="1:56" x14ac:dyDescent="0.35">
      <c r="A280" s="12">
        <v>0</v>
      </c>
      <c r="B280" s="12">
        <v>0</v>
      </c>
      <c r="C280" s="12">
        <v>0</v>
      </c>
      <c r="D280" s="12">
        <v>0</v>
      </c>
      <c r="E280" s="12">
        <f ca="1">INDEX('Flow probs &amp; rates'!$P$5:$P$5999,UsefulSeries!$E274,0)*(1-INDEX('Flow probs &amp; rates'!$P$5:$P$5999,UsefulSeries!$E274,0))/INDEX('Flow probs &amp; rates'!$G$4:$G$5999,UsefulSeries!$E274,0)</f>
        <v>6.6548069970130783E-2</v>
      </c>
      <c r="F280" s="12">
        <f ca="1">-INDEX('Flow probs &amp; rates'!$P$5:$P$5999,UsefulSeries!$E274,0)*(INDEX('Flow probs &amp; rates'!$Q$5:$Q$5999,UsefulSeries!$E274,0))/INDEX('Flow probs &amp; rates'!$G$4:$G$5999,UsefulSeries!$E274,0)</f>
        <v>-1.578195843598578E-3</v>
      </c>
      <c r="G280" s="12"/>
      <c r="H280" s="12"/>
      <c r="I280" s="12">
        <f ca="1">INDEX('Flow probs &amp; rates'!$P$5:$P$5999,UsefulSeries!$E274)</f>
        <v>2.2949420885155451E-2</v>
      </c>
      <c r="J280" s="12"/>
      <c r="K280" s="12">
        <f>INDEX('Flow probs &amp; rates'!$G$4:$G$5999,UsefulSeries!$E274)</f>
        <v>0.33694057507987218</v>
      </c>
      <c r="L280" s="12"/>
      <c r="M280" s="12"/>
      <c r="N280" s="12">
        <f>INDEX('Flow probs &amp; rates'!$E$5:$E$5999,UsefulSeries!$G278)-INDEX('Flow probs &amp; rates'!$E$4:$E$5999,UsefulSeries!$G278)</f>
        <v>-4.5596929162948774E-3</v>
      </c>
      <c r="O280" s="12"/>
      <c r="P280" s="12">
        <f ca="1"/>
        <v>0</v>
      </c>
      <c r="Q280" s="12">
        <f ca="1"/>
        <v>0</v>
      </c>
      <c r="R280" s="12">
        <f ca="1"/>
        <v>0</v>
      </c>
      <c r="S280" s="12">
        <f ca="1"/>
        <v>0</v>
      </c>
      <c r="T280" s="12">
        <f ca="1"/>
        <v>15.035108746107072</v>
      </c>
      <c r="U280" s="12">
        <f ca="1"/>
        <v>0.35323172768443817</v>
      </c>
      <c r="V280" s="12"/>
      <c r="W280" s="12">
        <f ca="1">INDEX(P$8:P$6003,UsefulSeries!$I276)</f>
        <v>0</v>
      </c>
      <c r="X280" s="12">
        <f ca="1">INDEX(Q$8:Q$6003,UsefulSeries!$I276)</f>
        <v>0</v>
      </c>
      <c r="Y280" s="12">
        <f ca="1">INDEX(R$8:R$6003,UsefulSeries!$I276)</f>
        <v>0.31189969278118357</v>
      </c>
      <c r="Z280" s="12">
        <f ca="1">INDEX(S$8:S$6003,UsefulSeries!$I276)</f>
        <v>7.2272578501668475E-2</v>
      </c>
      <c r="AA280" s="12">
        <f ca="1">INDEX(T$8:T$6003,UsefulSeries!$I276)</f>
        <v>0</v>
      </c>
      <c r="AB280" s="12">
        <f ca="1">INDEX(U$8:U$6003,UsefulSeries!$I276)</f>
        <v>0</v>
      </c>
      <c r="AC280" s="12">
        <f>INDEX( K$8:K$6003,UsefulSeries!$I276)</f>
        <v>4.9317797134954384E-2</v>
      </c>
      <c r="AD280" s="12">
        <f>INDEX(L$8:L$6003,UsefulSeries!$I276)</f>
        <v>-4.9317797134954384E-2</v>
      </c>
      <c r="AE280" s="12"/>
      <c r="AF280" s="12"/>
      <c r="AG280" s="12"/>
      <c r="AH280" s="12"/>
      <c r="AI280" s="12"/>
      <c r="AJ280" s="12"/>
      <c r="AK280" s="12"/>
      <c r="AL280" s="12"/>
      <c r="AM280" s="12"/>
      <c r="AN280" s="12">
        <f t="shared" ca="1" si="45"/>
        <v>0</v>
      </c>
      <c r="AO280" s="12">
        <f t="shared" ca="1" si="46"/>
        <v>0</v>
      </c>
      <c r="AP280" s="12">
        <f t="shared" ca="1" si="47"/>
        <v>0.31189969278118357</v>
      </c>
      <c r="AQ280" s="12">
        <f t="shared" ca="1" si="48"/>
        <v>7.2272578501668475E-2</v>
      </c>
      <c r="AR280" s="12">
        <f t="shared" ca="1" si="49"/>
        <v>0</v>
      </c>
      <c r="AS280" s="12">
        <f t="shared" ca="1" si="50"/>
        <v>0</v>
      </c>
      <c r="AT280" s="12">
        <f t="shared" si="51"/>
        <v>4.9317797134954384E-2</v>
      </c>
      <c r="AU280" s="12">
        <f t="shared" si="52"/>
        <v>-4.9317797134954384E-2</v>
      </c>
      <c r="AV280" s="12"/>
      <c r="AW280" s="12">
        <f ca="1">INDEX(I$8:I$6003,UsefulSeries!$I276)</f>
        <v>0.2058105873504249</v>
      </c>
      <c r="AX280" s="12"/>
      <c r="AY280" s="12"/>
      <c r="AZ280" s="12">
        <f ca="1"/>
        <v>7.2272578501668461E-2</v>
      </c>
      <c r="BA280" s="12"/>
      <c r="BB280" s="12">
        <f t="shared" ca="1" si="53"/>
        <v>7.2272578501668461E-2</v>
      </c>
      <c r="BC280" s="12"/>
      <c r="BD280" s="38">
        <f ca="1"/>
        <v>0.20741230513535686</v>
      </c>
    </row>
    <row r="281" spans="1:56" x14ac:dyDescent="0.35">
      <c r="A281" s="12">
        <v>0</v>
      </c>
      <c r="B281" s="12">
        <v>0</v>
      </c>
      <c r="C281" s="12">
        <v>0</v>
      </c>
      <c r="D281" s="12">
        <v>0</v>
      </c>
      <c r="E281" s="12">
        <f ca="1">-INDEX('Flow probs &amp; rates'!$P$5:$P$5999,UsefulSeries!$E274,0)*(INDEX('Flow probs &amp; rates'!$Q$5:$Q$5999,UsefulSeries!$E274,0))/INDEX('Flow probs &amp; rates'!$G$4:$G$5999,UsefulSeries!$E274,0)</f>
        <v>-1.578195843598578E-3</v>
      </c>
      <c r="F281" s="12">
        <f ca="1">INDEX('Flow probs &amp; rates'!$Q$5:$Q$5999,UsefulSeries!$E274,0)*(1-INDEX('Flow probs &amp; rates'!$Q$5:$Q$5999,UsefulSeries!$E274,0))/INDEX('Flow probs &amp; rates'!$G$4:$G$5999,UsefulSeries!$E274,0)</f>
        <v>6.7175013656634711E-2</v>
      </c>
      <c r="G281" s="12"/>
      <c r="H281" s="12"/>
      <c r="I281" s="12">
        <f ca="1">INDEX('Flow probs &amp; rates'!$Q$5:$Q$5999,UsefulSeries!$E274)</f>
        <v>2.317087728670008E-2</v>
      </c>
      <c r="J281" s="12"/>
      <c r="K281" s="12"/>
      <c r="L281" s="12">
        <f>INDEX('Flow probs &amp; rates'!$G$4:$G$5999,UsefulSeries!$E274)</f>
        <v>0.33694057507987218</v>
      </c>
      <c r="M281" s="12"/>
      <c r="N281" s="12">
        <f>INDEX('Flow probs &amp; rates'!$F$5:$F$5999,UsefulSeries!$G278)-INDEX('Flow probs &amp; rates'!$F$4:$F$5999,UsefulSeries!$G278)</f>
        <v>2.0967893961656818E-3</v>
      </c>
      <c r="O281" s="12"/>
      <c r="P281" s="12">
        <f ca="1"/>
        <v>0</v>
      </c>
      <c r="Q281" s="12">
        <f ca="1"/>
        <v>0</v>
      </c>
      <c r="R281" s="12">
        <f ca="1"/>
        <v>0</v>
      </c>
      <c r="S281" s="12">
        <f ca="1"/>
        <v>0</v>
      </c>
      <c r="T281" s="12">
        <f ca="1"/>
        <v>0.35323172768443817</v>
      </c>
      <c r="U281" s="12">
        <f ca="1"/>
        <v>14.894786236424324</v>
      </c>
      <c r="V281" s="12"/>
      <c r="W281" s="12">
        <f ca="1">INDEX(P$9:P$6003,UsefulSeries!$I276)</f>
        <v>0</v>
      </c>
      <c r="X281" s="12">
        <f ca="1">INDEX(Q$9:Q$6003,UsefulSeries!$I276)</f>
        <v>0</v>
      </c>
      <c r="Y281" s="12">
        <f ca="1">INDEX(R$9:R$6003,UsefulSeries!$I276)</f>
        <v>7.2272578501668475E-2</v>
      </c>
      <c r="Z281" s="12">
        <f ca="1">INDEX(S$9:S$6003,UsefulSeries!$I276)</f>
        <v>0.51338438715041512</v>
      </c>
      <c r="AA281" s="12">
        <f ca="1">INDEX(T$9:T$6003,UsefulSeries!$I276)</f>
        <v>0</v>
      </c>
      <c r="AB281" s="12">
        <f ca="1">INDEX(U$9:U$6003,UsefulSeries!$I276)</f>
        <v>0</v>
      </c>
      <c r="AC281" s="12">
        <f>INDEX( K$9:K$6003,UsefulSeries!$I276)</f>
        <v>0</v>
      </c>
      <c r="AD281" s="12">
        <f>INDEX(L$9:L$6003,UsefulSeries!$I276)</f>
        <v>-4.9317797134954384E-2</v>
      </c>
      <c r="AE281" s="12"/>
      <c r="AF281" s="12"/>
      <c r="AG281" s="12"/>
      <c r="AH281" s="12"/>
      <c r="AI281" s="12"/>
      <c r="AJ281" s="12"/>
      <c r="AK281" s="12"/>
      <c r="AL281" s="12"/>
      <c r="AM281" s="12"/>
      <c r="AN281" s="12">
        <f t="shared" ca="1" si="45"/>
        <v>0</v>
      </c>
      <c r="AO281" s="12">
        <f t="shared" ca="1" si="46"/>
        <v>0</v>
      </c>
      <c r="AP281" s="12">
        <f t="shared" ca="1" si="47"/>
        <v>7.2272578501668475E-2</v>
      </c>
      <c r="AQ281" s="12">
        <f t="shared" ca="1" si="48"/>
        <v>0.51338438715041512</v>
      </c>
      <c r="AR281" s="12">
        <f t="shared" ca="1" si="49"/>
        <v>0</v>
      </c>
      <c r="AS281" s="12">
        <f t="shared" ca="1" si="50"/>
        <v>0</v>
      </c>
      <c r="AT281" s="12">
        <f t="shared" si="51"/>
        <v>0</v>
      </c>
      <c r="AU281" s="12">
        <f t="shared" si="52"/>
        <v>-4.9317797134954384E-2</v>
      </c>
      <c r="AV281" s="12"/>
      <c r="AW281" s="12">
        <f ca="1">INDEX(I$9:I$6003,UsefulSeries!$I276)</f>
        <v>0.11180339353423591</v>
      </c>
      <c r="AX281" s="12"/>
      <c r="AY281" s="12"/>
      <c r="AZ281" s="12">
        <f ca="1"/>
        <v>7.2272578501668475E-2</v>
      </c>
      <c r="BA281" s="12"/>
      <c r="BB281" s="12">
        <f t="shared" ca="1" si="53"/>
        <v>7.2272578501668475E-2</v>
      </c>
      <c r="BC281" s="12"/>
      <c r="BD281" s="38">
        <f ca="1"/>
        <v>0.11903942520957046</v>
      </c>
    </row>
    <row r="282" spans="1:56" x14ac:dyDescent="0.35">
      <c r="A282" s="12">
        <f ca="1">INDEX('Flow probs &amp; rates'!$K$5:$K$5999,UsefulSeries!$E280,0)*(1-INDEX('Flow probs &amp; rates'!$K$5:$K$5999,UsefulSeries!$E280,0))/INDEX('Flow probs &amp; rates'!$E$4:$E$5999,UsefulSeries!$E280,0)</f>
        <v>2.2976226770806969E-2</v>
      </c>
      <c r="B282" s="12">
        <f ca="1">-INDEX('Flow probs &amp; rates'!$K$5:$K$5999,UsefulSeries!$E280,0)*(INDEX('Flow probs &amp; rates'!$L$5:$L$5999,UsefulSeries!$E280,0))/INDEX('Flow probs &amp; rates'!$E$4:$E$5999,UsefulSeries!$E280,0)</f>
        <v>-3.2574650558772996E-4</v>
      </c>
      <c r="C282" s="12">
        <v>0</v>
      </c>
      <c r="D282" s="12">
        <v>0</v>
      </c>
      <c r="E282" s="12">
        <v>0</v>
      </c>
      <c r="F282" s="12">
        <v>0</v>
      </c>
      <c r="G282" s="12"/>
      <c r="H282" s="12"/>
      <c r="I282" s="12">
        <f ca="1">INDEX('Flow probs &amp; rates'!$K$5:$K$5999,UsefulSeries!$E280)</f>
        <v>1.446285092380277E-2</v>
      </c>
      <c r="J282" s="12"/>
      <c r="K282" s="12">
        <f>-INDEX('Flow probs &amp; rates'!$E$4:$E$5999,UsefulSeries!$E280)</f>
        <v>-0.62036630335965348</v>
      </c>
      <c r="L282" s="12">
        <f>INDEX('Flow probs &amp; rates'!$E$4:$E$5999,UsefulSeries!$E280)</f>
        <v>0.62036630335965348</v>
      </c>
      <c r="M282" s="12"/>
      <c r="N282" s="12">
        <f>INDEX('Flow probs &amp; rates'!$E$5:$E$5999,UsefulSeries!$G280)-INDEX('Flow probs &amp; rates'!$E$4:$E$5999,UsefulSeries!$G280)</f>
        <v>2.0868137429754796E-3</v>
      </c>
      <c r="O282" s="12"/>
      <c r="P282" s="12">
        <f t="array" aca="1" ref="P282:U287" ca="1">MINVERSE(A282:F287)</f>
        <v>43.532299998125524</v>
      </c>
      <c r="Q282" s="12">
        <f ca="1"/>
        <v>0.63852292553862899</v>
      </c>
      <c r="R282" s="12">
        <f ca="1"/>
        <v>0</v>
      </c>
      <c r="S282" s="12">
        <f ca="1"/>
        <v>0</v>
      </c>
      <c r="T282" s="12">
        <f ca="1"/>
        <v>0</v>
      </c>
      <c r="U282" s="12">
        <f ca="1"/>
        <v>0</v>
      </c>
      <c r="V282" s="12"/>
      <c r="W282" s="12">
        <f ca="1">INDEX(P$10:P$6003,UsefulSeries!$I276)</f>
        <v>0</v>
      </c>
      <c r="X282" s="12">
        <f ca="1">INDEX(Q$10:Q$6003,UsefulSeries!$I276)</f>
        <v>0</v>
      </c>
      <c r="Y282" s="12">
        <f ca="1">INDEX(R$10:R$6003,UsefulSeries!$I276)</f>
        <v>0</v>
      </c>
      <c r="Z282" s="12">
        <f ca="1">INDEX(S$10:S$6003,UsefulSeries!$I276)</f>
        <v>0</v>
      </c>
      <c r="AA282" s="12">
        <f ca="1">INDEX(T$10:T$6003,UsefulSeries!$I276)</f>
        <v>16.686738642061968</v>
      </c>
      <c r="AB282" s="12">
        <f ca="1">INDEX(U$10:U$6003,UsefulSeries!$I276)</f>
        <v>0.35058814673221278</v>
      </c>
      <c r="AC282" s="12">
        <f>INDEX( K$10:K$6003,UsefulSeries!$I276)</f>
        <v>0.33661189778309869</v>
      </c>
      <c r="AD282" s="12">
        <f>INDEX(L$10:L$6003,UsefulSeries!$I276)</f>
        <v>0</v>
      </c>
      <c r="AE282" s="12"/>
      <c r="AF282" s="12"/>
      <c r="AG282" s="12"/>
      <c r="AH282" s="12"/>
      <c r="AI282" s="12"/>
      <c r="AJ282" s="12"/>
      <c r="AK282" s="12"/>
      <c r="AL282" s="12"/>
      <c r="AM282" s="12"/>
      <c r="AN282" s="12">
        <f t="shared" ca="1" si="45"/>
        <v>0</v>
      </c>
      <c r="AO282" s="12">
        <f t="shared" ca="1" si="46"/>
        <v>0</v>
      </c>
      <c r="AP282" s="12">
        <f t="shared" ca="1" si="47"/>
        <v>0</v>
      </c>
      <c r="AQ282" s="12">
        <f t="shared" ca="1" si="48"/>
        <v>0</v>
      </c>
      <c r="AR282" s="12">
        <f t="shared" ca="1" si="49"/>
        <v>16.686738642061968</v>
      </c>
      <c r="AS282" s="12">
        <f t="shared" ca="1" si="50"/>
        <v>0.35058814673221278</v>
      </c>
      <c r="AT282" s="12">
        <f t="shared" si="51"/>
        <v>0.33661189778309869</v>
      </c>
      <c r="AU282" s="12">
        <f t="shared" si="52"/>
        <v>0</v>
      </c>
      <c r="AV282" s="12"/>
      <c r="AW282" s="12">
        <f ca="1">INDEX(I$10:I$6003,UsefulSeries!$I276)</f>
        <v>2.0605337706660492E-2</v>
      </c>
      <c r="AX282" s="12"/>
      <c r="AY282" s="12"/>
      <c r="AZ282" s="12">
        <f ca="1"/>
        <v>0.35058814673221278</v>
      </c>
      <c r="BA282" s="12"/>
      <c r="BB282" s="12">
        <f t="shared" ca="1" si="53"/>
        <v>0.35058814673221278</v>
      </c>
      <c r="BC282" s="12"/>
      <c r="BD282" s="38">
        <f ca="1"/>
        <v>1.9487099188819083E-2</v>
      </c>
    </row>
    <row r="283" spans="1:56" x14ac:dyDescent="0.35">
      <c r="A283" s="12">
        <f ca="1">-INDEX('Flow probs &amp; rates'!$K$5:$K$5999,UsefulSeries!$E280,0)*(INDEX('Flow probs &amp; rates'!$L$5:$L$5999,UsefulSeries!$E280,0))/INDEX('Flow probs &amp; rates'!$E$4:$E$5999,UsefulSeries!$E280,0)</f>
        <v>-3.2574650558772996E-4</v>
      </c>
      <c r="B283" s="12">
        <f ca="1">INDEX('Flow probs &amp; rates'!$L$5:$L$5999,UsefulSeries!$E280,0)*(1-INDEX('Flow probs &amp; rates'!$L$5:$L$5999,UsefulSeries!$E280,0))/INDEX('Flow probs &amp; rates'!$E$4:$E$5999,UsefulSeries!$E280,0)</f>
        <v>2.220827794495258E-2</v>
      </c>
      <c r="C283" s="12">
        <v>0</v>
      </c>
      <c r="D283" s="12">
        <v>0</v>
      </c>
      <c r="E283" s="12">
        <v>0</v>
      </c>
      <c r="F283" s="12">
        <v>0</v>
      </c>
      <c r="G283" s="12"/>
      <c r="H283" s="12"/>
      <c r="I283" s="12">
        <f ca="1">INDEX('Flow probs &amp; rates'!$L$5:$L$5999,UsefulSeries!$E280)</f>
        <v>1.397249799285427E-2</v>
      </c>
      <c r="J283" s="12"/>
      <c r="K283" s="12">
        <f>-INDEX('Flow probs &amp; rates'!$E$4:$E$5999,UsefulSeries!$E280)</f>
        <v>-0.62036630335965348</v>
      </c>
      <c r="L283" s="12"/>
      <c r="M283" s="12"/>
      <c r="N283" s="12">
        <f>INDEX('Flow probs &amp; rates'!$F$5:$F$5999,UsefulSeries!$G280)-INDEX('Flow probs &amp; rates'!$F$4:$F$5999,UsefulSeries!$G280)</f>
        <v>4.2654779462066722E-4</v>
      </c>
      <c r="O283" s="12"/>
      <c r="P283" s="12">
        <f ca="1"/>
        <v>0.63852292553862899</v>
      </c>
      <c r="Q283" s="12">
        <f ca="1"/>
        <v>45.037620615652266</v>
      </c>
      <c r="R283" s="12">
        <f ca="1"/>
        <v>0</v>
      </c>
      <c r="S283" s="12">
        <f ca="1"/>
        <v>0</v>
      </c>
      <c r="T283" s="12">
        <f ca="1"/>
        <v>0</v>
      </c>
      <c r="U283" s="12">
        <f ca="1"/>
        <v>0</v>
      </c>
      <c r="V283" s="12"/>
      <c r="W283" s="12">
        <f ca="1">INDEX(P$11:P$6003,UsefulSeries!$I276)</f>
        <v>0</v>
      </c>
      <c r="X283" s="12">
        <f ca="1">INDEX(Q$11:Q$6003,UsefulSeries!$I276)</f>
        <v>0</v>
      </c>
      <c r="Y283" s="12">
        <f ca="1">INDEX(R$11:R$6003,UsefulSeries!$I276)</f>
        <v>0</v>
      </c>
      <c r="Z283" s="12">
        <f ca="1">INDEX(S$11:S$6003,UsefulSeries!$I276)</f>
        <v>0</v>
      </c>
      <c r="AA283" s="12">
        <f ca="1">INDEX(T$11:T$6003,UsefulSeries!$I276)</f>
        <v>0.35058814673221278</v>
      </c>
      <c r="AB283" s="12">
        <f ca="1">INDEX(U$11:U$6003,UsefulSeries!$I276)</f>
        <v>17.828012021355466</v>
      </c>
      <c r="AC283" s="12">
        <f>INDEX( K$11:K$6003,UsefulSeries!$I276)</f>
        <v>0</v>
      </c>
      <c r="AD283" s="12">
        <f>INDEX(L$11:L$6003,UsefulSeries!$I276)</f>
        <v>0.33661189778309869</v>
      </c>
      <c r="AE283" s="12"/>
      <c r="AF283" s="12"/>
      <c r="AG283" s="12"/>
      <c r="AH283" s="12"/>
      <c r="AI283" s="12"/>
      <c r="AJ283" s="12"/>
      <c r="AK283" s="12"/>
      <c r="AL283" s="12"/>
      <c r="AM283" s="12"/>
      <c r="AN283" s="12">
        <f t="shared" ca="1" si="45"/>
        <v>0</v>
      </c>
      <c r="AO283" s="12">
        <f t="shared" ca="1" si="46"/>
        <v>0</v>
      </c>
      <c r="AP283" s="12">
        <f t="shared" ca="1" si="47"/>
        <v>0</v>
      </c>
      <c r="AQ283" s="12">
        <f t="shared" ca="1" si="48"/>
        <v>0</v>
      </c>
      <c r="AR283" s="12">
        <f t="shared" ca="1" si="49"/>
        <v>0.35058814673221278</v>
      </c>
      <c r="AS283" s="12">
        <f t="shared" ca="1" si="50"/>
        <v>17.828012021355466</v>
      </c>
      <c r="AT283" s="12">
        <f t="shared" si="51"/>
        <v>0</v>
      </c>
      <c r="AU283" s="12">
        <f t="shared" si="52"/>
        <v>0.33661189778309869</v>
      </c>
      <c r="AV283" s="12"/>
      <c r="AW283" s="12">
        <f ca="1">INDEX(I$11:I$6003,UsefulSeries!$I276)</f>
        <v>1.92598119836099E-2</v>
      </c>
      <c r="AX283" s="12"/>
      <c r="AY283" s="12"/>
      <c r="AZ283" s="12">
        <f ca="1"/>
        <v>0.35058814673221289</v>
      </c>
      <c r="BA283" s="12"/>
      <c r="BB283" s="12">
        <f t="shared" ca="1" si="53"/>
        <v>0.35058814673221289</v>
      </c>
      <c r="BC283" s="12"/>
      <c r="BD283" s="38">
        <f ca="1"/>
        <v>1.7815266521577725E-2</v>
      </c>
    </row>
    <row r="284" spans="1:56" x14ac:dyDescent="0.35">
      <c r="A284" s="12">
        <v>0</v>
      </c>
      <c r="B284" s="12">
        <v>0</v>
      </c>
      <c r="C284" s="12">
        <f ca="1">INDEX('Flow probs &amp; rates'!$M$5:$M$5999,UsefulSeries!$E280,0)*(1-INDEX('Flow probs &amp; rates'!$M$5:$M$5999,UsefulSeries!$E280,0))/INDEX('Flow probs &amp; rates'!$F$4:$F$5999,UsefulSeries!$E280,0)</f>
        <v>4.1160784115988873</v>
      </c>
      <c r="D284" s="12">
        <f ca="1">-INDEX('Flow probs &amp; rates'!$M$5:$M$5999,UsefulSeries!$E280,0)*(INDEX('Flow probs &amp; rates'!$O$5:$O$5999,UsefulSeries!$E280,0))/INDEX('Flow probs &amp; rates'!$F$4:$F$5999,UsefulSeries!$E280,0)</f>
        <v>-0.72449427197822147</v>
      </c>
      <c r="E284" s="12">
        <v>0</v>
      </c>
      <c r="F284" s="12">
        <v>0</v>
      </c>
      <c r="G284" s="12"/>
      <c r="H284" s="12"/>
      <c r="I284" s="12">
        <f ca="1">INDEX('Flow probs &amp; rates'!$M$5:$M$5999,UsefulSeries!$E280)</f>
        <v>0.2320591319376939</v>
      </c>
      <c r="J284" s="12"/>
      <c r="K284" s="12">
        <f>INDEX('Flow probs &amp; rates'!$F$4:$F$5999,UsefulSeries!$E280)</f>
        <v>4.329550445876789E-2</v>
      </c>
      <c r="L284" s="12">
        <f>-INDEX('Flow probs &amp; rates'!$F$4:$F$5999,UsefulSeries!$E280)</f>
        <v>-4.329550445876789E-2</v>
      </c>
      <c r="M284" s="12"/>
      <c r="N284" s="12">
        <f>INDEX('Flow probs &amp; rates'!$E$5:$E$5999,UsefulSeries!$G282)-INDEX('Flow probs &amp; rates'!$E$4:$E$5999,UsefulSeries!$G282)</f>
        <v>-2.8052109985174933E-3</v>
      </c>
      <c r="O284" s="12"/>
      <c r="P284" s="12">
        <f ca="1"/>
        <v>0</v>
      </c>
      <c r="Q284" s="12">
        <f ca="1"/>
        <v>0</v>
      </c>
      <c r="R284" s="12">
        <f ca="1"/>
        <v>0.25499304841029929</v>
      </c>
      <c r="S284" s="12">
        <f ca="1"/>
        <v>6.8422047746587444E-2</v>
      </c>
      <c r="T284" s="12">
        <f ca="1"/>
        <v>0</v>
      </c>
      <c r="U284" s="12">
        <f ca="1"/>
        <v>0</v>
      </c>
      <c r="V284" s="12"/>
      <c r="W284" s="12"/>
      <c r="X284" s="12"/>
      <c r="Y284" s="12"/>
      <c r="Z284" s="12"/>
      <c r="AA284" s="12"/>
      <c r="AB284" s="12"/>
      <c r="AC284" s="12"/>
      <c r="AD284" s="12"/>
      <c r="AE284" s="12">
        <f t="array" ref="AE284:AJ285">TRANSPOSE(AC278:AD283)</f>
        <v>-0.61407030508194693</v>
      </c>
      <c r="AF284" s="12">
        <v>-0.61407030508194693</v>
      </c>
      <c r="AG284" s="12">
        <v>4.9317797134954384E-2</v>
      </c>
      <c r="AH284" s="12">
        <v>0</v>
      </c>
      <c r="AI284" s="12">
        <v>0.33661189778309869</v>
      </c>
      <c r="AJ284" s="12">
        <v>0</v>
      </c>
      <c r="AK284" s="12"/>
      <c r="AL284" s="12"/>
      <c r="AM284" s="12"/>
      <c r="AN284" s="12">
        <f t="shared" si="45"/>
        <v>-0.61407030508194693</v>
      </c>
      <c r="AO284" s="12">
        <f t="shared" si="46"/>
        <v>-0.61407030508194693</v>
      </c>
      <c r="AP284" s="12">
        <f t="shared" si="47"/>
        <v>4.9317797134954384E-2</v>
      </c>
      <c r="AQ284" s="12">
        <f t="shared" si="48"/>
        <v>0</v>
      </c>
      <c r="AR284" s="12">
        <f t="shared" si="49"/>
        <v>0.33661189778309869</v>
      </c>
      <c r="AS284" s="12">
        <f t="shared" si="50"/>
        <v>0</v>
      </c>
      <c r="AT284" s="12">
        <f t="shared" si="51"/>
        <v>0</v>
      </c>
      <c r="AU284" s="12">
        <f t="shared" si="52"/>
        <v>0</v>
      </c>
      <c r="AV284" s="12"/>
      <c r="AW284" s="12"/>
      <c r="AX284" s="12">
        <f>INDEX($N$6:$N$6003,UsefulSeries!$K276)</f>
        <v>-1.61395089267935E-4</v>
      </c>
      <c r="AY284" s="12"/>
      <c r="AZ284" s="12"/>
      <c r="BA284" s="12"/>
      <c r="BB284" s="12">
        <f t="shared" si="53"/>
        <v>-1.61395089267935E-4</v>
      </c>
      <c r="BC284" s="12"/>
      <c r="BD284" s="38">
        <f ca="1"/>
        <v>5.6938553061664482E-2</v>
      </c>
    </row>
    <row r="285" spans="1:56" x14ac:dyDescent="0.35">
      <c r="A285" s="12">
        <v>0</v>
      </c>
      <c r="B285" s="12">
        <v>0</v>
      </c>
      <c r="C285" s="12">
        <f ca="1">-INDEX('Flow probs &amp; rates'!$M$5:$M$5999,UsefulSeries!$E280,0)*(INDEX('Flow probs &amp; rates'!$O$5:$O$5999,UsefulSeries!$E280,0))/INDEX('Flow probs &amp; rates'!$F$4:$F$5999,UsefulSeries!$E280,0)</f>
        <v>-0.72449427197822147</v>
      </c>
      <c r="D285" s="12">
        <f ca="1">INDEX('Flow probs &amp; rates'!$O$5:$O$5999,UsefulSeries!$E280,0)*(1-INDEX('Flow probs &amp; rates'!$O$5:$O$5999,UsefulSeries!$E280,0))/INDEX('Flow probs &amp; rates'!$F$4:$F$5999,UsefulSeries!$E280,0)</f>
        <v>2.7000215435198105</v>
      </c>
      <c r="E285" s="12">
        <v>0</v>
      </c>
      <c r="F285" s="12">
        <v>0</v>
      </c>
      <c r="G285" s="12"/>
      <c r="H285" s="12"/>
      <c r="I285" s="12">
        <f ca="1">INDEX('Flow probs &amp; rates'!$O$5:$O$5999,UsefulSeries!$E280)</f>
        <v>0.13516962129810423</v>
      </c>
      <c r="J285" s="12"/>
      <c r="K285" s="12"/>
      <c r="L285" s="12">
        <f>-INDEX('Flow probs &amp; rates'!$F$4:$F$5999,UsefulSeries!$E280)</f>
        <v>-4.329550445876789E-2</v>
      </c>
      <c r="M285" s="12"/>
      <c r="N285" s="12">
        <f>INDEX('Flow probs &amp; rates'!$F$5:$F$5999,UsefulSeries!$G282)-INDEX('Flow probs &amp; rates'!$F$4:$F$5999,UsefulSeries!$G282)</f>
        <v>2.5200446373788987E-3</v>
      </c>
      <c r="O285" s="12"/>
      <c r="P285" s="12">
        <f ca="1"/>
        <v>0</v>
      </c>
      <c r="Q285" s="12">
        <f ca="1"/>
        <v>0</v>
      </c>
      <c r="R285" s="12">
        <f ca="1"/>
        <v>6.8422047746587444E-2</v>
      </c>
      <c r="S285" s="12">
        <f ca="1"/>
        <v>0.38872703967434924</v>
      </c>
      <c r="T285" s="12">
        <f ca="1"/>
        <v>0</v>
      </c>
      <c r="U285" s="12">
        <f ca="1"/>
        <v>0</v>
      </c>
      <c r="V285" s="12"/>
      <c r="W285" s="12"/>
      <c r="X285" s="12"/>
      <c r="Y285" s="12"/>
      <c r="Z285" s="12"/>
      <c r="AA285" s="12"/>
      <c r="AB285" s="12"/>
      <c r="AC285" s="12"/>
      <c r="AD285" s="12"/>
      <c r="AE285" s="12">
        <v>0.61407030508194693</v>
      </c>
      <c r="AF285" s="12">
        <v>0</v>
      </c>
      <c r="AG285" s="12">
        <v>-4.9317797134954384E-2</v>
      </c>
      <c r="AH285" s="12">
        <v>-4.9317797134954384E-2</v>
      </c>
      <c r="AI285" s="12">
        <v>0</v>
      </c>
      <c r="AJ285" s="12">
        <v>0.33661189778309869</v>
      </c>
      <c r="AK285" s="12"/>
      <c r="AL285" s="12"/>
      <c r="AM285" s="12"/>
      <c r="AN285" s="12">
        <f t="shared" si="45"/>
        <v>0.61407030508194693</v>
      </c>
      <c r="AO285" s="12">
        <f t="shared" si="46"/>
        <v>0</v>
      </c>
      <c r="AP285" s="12">
        <f t="shared" si="47"/>
        <v>-4.9317797134954384E-2</v>
      </c>
      <c r="AQ285" s="12">
        <f t="shared" si="48"/>
        <v>-4.9317797134954384E-2</v>
      </c>
      <c r="AR285" s="12">
        <f t="shared" si="49"/>
        <v>0</v>
      </c>
      <c r="AS285" s="12">
        <f t="shared" si="50"/>
        <v>0.33661189778309869</v>
      </c>
      <c r="AT285" s="12">
        <f t="shared" si="51"/>
        <v>0</v>
      </c>
      <c r="AU285" s="12">
        <f t="shared" si="52"/>
        <v>0</v>
      </c>
      <c r="AV285" s="12"/>
      <c r="AW285" s="12"/>
      <c r="AX285" s="12">
        <f>INDEX('Margin error adjustment'!N$7:N$6003,UsefulSeries!$K276)</f>
        <v>-1.2413697935163698E-3</v>
      </c>
      <c r="AY285" s="12"/>
      <c r="AZ285" s="12"/>
      <c r="BA285" s="12"/>
      <c r="BB285" s="12">
        <f t="shared" si="53"/>
        <v>-1.2413697935163698E-3</v>
      </c>
      <c r="BC285" s="12"/>
      <c r="BD285" s="38">
        <f ca="1"/>
        <v>7.7672284325867633E-2</v>
      </c>
    </row>
    <row r="286" spans="1:56" x14ac:dyDescent="0.35">
      <c r="A286" s="12">
        <v>0</v>
      </c>
      <c r="B286" s="12">
        <v>0</v>
      </c>
      <c r="C286" s="12">
        <v>0</v>
      </c>
      <c r="D286" s="12">
        <v>0</v>
      </c>
      <c r="E286" s="12">
        <f ca="1">INDEX('Flow probs &amp; rates'!$P$5:$P$5999,UsefulSeries!$E280,0)*(1-INDEX('Flow probs &amp; rates'!$P$5:$P$5999,UsefulSeries!$E280,0))/INDEX('Flow probs &amp; rates'!$G$4:$G$5999,UsefulSeries!$E280,0)</f>
        <v>6.5524245951521301E-2</v>
      </c>
      <c r="F286" s="12">
        <f ca="1">-INDEX('Flow probs &amp; rates'!$P$5:$P$5999,UsefulSeries!$E280,0)*(INDEX('Flow probs &amp; rates'!$Q$5:$Q$5999,UsefulSeries!$E280,0))/INDEX('Flow probs &amp; rates'!$G$4:$G$5999,UsefulSeries!$E280,0)</f>
        <v>-1.6587621252266748E-3</v>
      </c>
      <c r="G286" s="12"/>
      <c r="H286" s="12"/>
      <c r="I286" s="12">
        <f ca="1">INDEX('Flow probs &amp; rates'!$P$5:$P$5999,UsefulSeries!$E280)</f>
        <v>2.2546658224487651E-2</v>
      </c>
      <c r="J286" s="12"/>
      <c r="K286" s="12">
        <f>INDEX('Flow probs &amp; rates'!$G$4:$G$5999,UsefulSeries!$E280)</f>
        <v>0.33633819218157862</v>
      </c>
      <c r="L286" s="12"/>
      <c r="M286" s="12"/>
      <c r="N286" s="12">
        <f>INDEX('Flow probs &amp; rates'!$E$5:$E$5999,UsefulSeries!$G284)-INDEX('Flow probs &amp; rates'!$E$4:$E$5999,UsefulSeries!$G284)</f>
        <v>-1.3381169521831104E-3</v>
      </c>
      <c r="O286" s="12"/>
      <c r="P286" s="12">
        <f ca="1"/>
        <v>0</v>
      </c>
      <c r="Q286" s="12">
        <f ca="1"/>
        <v>0</v>
      </c>
      <c r="R286" s="12">
        <f ca="1"/>
        <v>0</v>
      </c>
      <c r="S286" s="12">
        <f ca="1"/>
        <v>0</v>
      </c>
      <c r="T286" s="12">
        <f ca="1"/>
        <v>15.270463385651029</v>
      </c>
      <c r="U286" s="12">
        <f ca="1"/>
        <v>0.35303354603578158</v>
      </c>
      <c r="V286" s="12"/>
      <c r="W286" s="12">
        <f ca="1">INDEX(P$6:P$6003,UsefulSeries!$I284)</f>
        <v>41.611225383825662</v>
      </c>
      <c r="X286" s="12">
        <f ca="1">INDEX(Q$6:Q$6003,UsefulSeries!$I284)</f>
        <v>0.63127343073356357</v>
      </c>
      <c r="Y286" s="12">
        <f ca="1">INDEX(R$6:R$6003,UsefulSeries!$I284)</f>
        <v>0</v>
      </c>
      <c r="Z286" s="12">
        <f ca="1">INDEX(S$6:S$6003,UsefulSeries!$I284)</f>
        <v>0</v>
      </c>
      <c r="AA286" s="12">
        <f ca="1">INDEX(T$6:T$6003,UsefulSeries!$I284)</f>
        <v>0</v>
      </c>
      <c r="AB286" s="12">
        <f ca="1">INDEX(U$6:U$6003,UsefulSeries!$I284)</f>
        <v>0</v>
      </c>
      <c r="AC286" s="12">
        <f>INDEX( K$6:K$6003,UsefulSeries!$I284)</f>
        <v>-0.613908909992679</v>
      </c>
      <c r="AD286" s="12">
        <f>INDEX(L$6:L$6003,UsefulSeries!$I284)</f>
        <v>0.613908909992679</v>
      </c>
      <c r="AE286" s="12"/>
      <c r="AF286" s="12"/>
      <c r="AG286" s="12"/>
      <c r="AH286" s="12"/>
      <c r="AI286" s="12"/>
      <c r="AJ286" s="12"/>
      <c r="AK286" s="12"/>
      <c r="AL286" s="12"/>
      <c r="AM286" s="12"/>
      <c r="AN286" s="12">
        <f t="shared" ca="1" si="45"/>
        <v>41.611225383825662</v>
      </c>
      <c r="AO286" s="12">
        <f t="shared" ca="1" si="46"/>
        <v>0.63127343073356357</v>
      </c>
      <c r="AP286" s="12">
        <f t="shared" ca="1" si="47"/>
        <v>0</v>
      </c>
      <c r="AQ286" s="12">
        <f t="shared" ca="1" si="48"/>
        <v>0</v>
      </c>
      <c r="AR286" s="12">
        <f t="shared" ca="1" si="49"/>
        <v>0</v>
      </c>
      <c r="AS286" s="12">
        <f t="shared" ca="1" si="50"/>
        <v>0</v>
      </c>
      <c r="AT286" s="12">
        <f t="shared" si="51"/>
        <v>-0.613908909992679</v>
      </c>
      <c r="AU286" s="12">
        <f t="shared" si="52"/>
        <v>0.613908909992679</v>
      </c>
      <c r="AV286" s="12"/>
      <c r="AW286" s="12">
        <f ca="1">INDEX(I$6:I$6003,UsefulSeries!$I284)</f>
        <v>1.4980713269146651E-2</v>
      </c>
      <c r="AX286" s="12"/>
      <c r="AY286" s="12"/>
      <c r="AZ286" s="12">
        <f t="array" aca="1" ref="AZ286:AZ291" ca="1">MMULT(W286:AB291,AW286:AW291)</f>
        <v>0.63127343073356357</v>
      </c>
      <c r="BA286" s="12"/>
      <c r="BB286" s="12">
        <f t="shared" ca="1" si="53"/>
        <v>0.63127343073356357</v>
      </c>
      <c r="BC286" s="12"/>
      <c r="BD286" s="38">
        <f t="array" aca="1" ref="BD286:BD293" ca="1">MMULT(MINVERSE(AN286:AU293),BB286:BB293)</f>
        <v>1.4330298092162469E-2</v>
      </c>
    </row>
    <row r="287" spans="1:56" x14ac:dyDescent="0.35">
      <c r="A287" s="12">
        <v>0</v>
      </c>
      <c r="B287" s="12">
        <v>0</v>
      </c>
      <c r="C287" s="12">
        <v>0</v>
      </c>
      <c r="D287" s="12">
        <v>0</v>
      </c>
      <c r="E287" s="12">
        <f ca="1">-INDEX('Flow probs &amp; rates'!$P$5:$P$5999,UsefulSeries!$E280,0)*(INDEX('Flow probs &amp; rates'!$Q$5:$Q$5999,UsefulSeries!$E280,0))/INDEX('Flow probs &amp; rates'!$G$4:$G$5999,UsefulSeries!$E280,0)</f>
        <v>-1.6587621252266748E-3</v>
      </c>
      <c r="F287" s="12">
        <f ca="1">INDEX('Flow probs &amp; rates'!$Q$5:$Q$5999,UsefulSeries!$E280,0)*(1-INDEX('Flow probs &amp; rates'!$Q$5:$Q$5999,UsefulSeries!$E280,0))/INDEX('Flow probs &amp; rates'!$G$4:$G$5999,UsefulSeries!$E280,0)</f>
        <v>7.1749743284201375E-2</v>
      </c>
      <c r="G287" s="12"/>
      <c r="H287" s="12"/>
      <c r="I287" s="12">
        <f ca="1">INDEX('Flow probs &amp; rates'!$Q$5:$Q$5999,UsefulSeries!$E280)</f>
        <v>2.4744467623680003E-2</v>
      </c>
      <c r="J287" s="12"/>
      <c r="K287" s="12"/>
      <c r="L287" s="12">
        <f>INDEX('Flow probs &amp; rates'!$G$4:$G$5999,UsefulSeries!$E280)</f>
        <v>0.33633819218157862</v>
      </c>
      <c r="M287" s="12"/>
      <c r="N287" s="12">
        <f>INDEX('Flow probs &amp; rates'!$F$5:$F$5999,UsefulSeries!$G284)-INDEX('Flow probs &amp; rates'!$F$4:$F$5999,UsefulSeries!$G284)</f>
        <v>1.3944937974302365E-3</v>
      </c>
      <c r="O287" s="12"/>
      <c r="P287" s="12">
        <f ca="1"/>
        <v>0</v>
      </c>
      <c r="Q287" s="12">
        <f ca="1"/>
        <v>0</v>
      </c>
      <c r="R287" s="12">
        <f ca="1"/>
        <v>0</v>
      </c>
      <c r="S287" s="12">
        <f ca="1"/>
        <v>0</v>
      </c>
      <c r="T287" s="12">
        <f ca="1"/>
        <v>0.35303354603578163</v>
      </c>
      <c r="U287" s="12">
        <f ca="1"/>
        <v>13.94549377984211</v>
      </c>
      <c r="V287" s="12"/>
      <c r="W287" s="12">
        <f ca="1">INDEX(P$7:P$6003,UsefulSeries!$I284)</f>
        <v>0.63127343073356357</v>
      </c>
      <c r="X287" s="12">
        <f ca="1">INDEX(Q$7:Q$6003,UsefulSeries!$I284)</f>
        <v>49.640410750314949</v>
      </c>
      <c r="Y287" s="12">
        <f ca="1">INDEX(R$7:R$6003,UsefulSeries!$I284)</f>
        <v>0</v>
      </c>
      <c r="Z287" s="12">
        <f ca="1">INDEX(S$7:S$6003,UsefulSeries!$I284)</f>
        <v>0</v>
      </c>
      <c r="AA287" s="12">
        <f ca="1">INDEX(T$7:T$6003,UsefulSeries!$I284)</f>
        <v>0</v>
      </c>
      <c r="AB287" s="12">
        <f ca="1">INDEX(U$7:U$6003,UsefulSeries!$I284)</f>
        <v>0</v>
      </c>
      <c r="AC287" s="12">
        <f>INDEX( K$7:K$6003,UsefulSeries!$I284,1)</f>
        <v>-0.613908909992679</v>
      </c>
      <c r="AD287" s="12">
        <f>INDEX(L$7:L$6003,UsefulSeries!$I284,1)</f>
        <v>0</v>
      </c>
      <c r="AE287" s="12"/>
      <c r="AF287" s="12"/>
      <c r="AG287" s="12"/>
      <c r="AH287" s="12"/>
      <c r="AI287" s="12"/>
      <c r="AJ287" s="12"/>
      <c r="AK287" s="12"/>
      <c r="AL287" s="12"/>
      <c r="AM287" s="12"/>
      <c r="AN287" s="12">
        <f t="shared" ref="AN287:AN350" ca="1" si="54">W287+AE287</f>
        <v>0.63127343073356357</v>
      </c>
      <c r="AO287" s="12">
        <f t="shared" ref="AO287:AO350" ca="1" si="55">X287+AF287</f>
        <v>49.640410750314949</v>
      </c>
      <c r="AP287" s="12">
        <f t="shared" ref="AP287:AP350" ca="1" si="56">Y287+AG287</f>
        <v>0</v>
      </c>
      <c r="AQ287" s="12">
        <f t="shared" ref="AQ287:AQ350" ca="1" si="57">Z287+AH287</f>
        <v>0</v>
      </c>
      <c r="AR287" s="12">
        <f t="shared" ref="AR287:AR350" ca="1" si="58">AA287+AI287</f>
        <v>0</v>
      </c>
      <c r="AS287" s="12">
        <f t="shared" ref="AS287:AS350" ca="1" si="59">AB287+AJ287</f>
        <v>0</v>
      </c>
      <c r="AT287" s="12">
        <f t="shared" ref="AT287:AT350" si="60">AC287+AK287</f>
        <v>-0.613908909992679</v>
      </c>
      <c r="AU287" s="12">
        <f t="shared" ref="AU287:AU350" si="61">AD287+AL287</f>
        <v>0</v>
      </c>
      <c r="AV287" s="12"/>
      <c r="AW287" s="12">
        <f ca="1">INDEX(I$7:I$6003,UsefulSeries!$I284)</f>
        <v>1.2526417390077062E-2</v>
      </c>
      <c r="AX287" s="12"/>
      <c r="AY287" s="12"/>
      <c r="AZ287" s="12">
        <f ca="1"/>
        <v>0.63127343073356357</v>
      </c>
      <c r="BA287" s="12"/>
      <c r="BB287" s="12">
        <f t="shared" ca="1" si="53"/>
        <v>0.63127343073356357</v>
      </c>
      <c r="BC287" s="12"/>
      <c r="BD287" s="38">
        <f ca="1"/>
        <v>1.2701185310530518E-2</v>
      </c>
    </row>
    <row r="288" spans="1:56" x14ac:dyDescent="0.35">
      <c r="A288" s="12">
        <f ca="1">INDEX('Flow probs &amp; rates'!$K$5:$K$5999,UsefulSeries!$E286,0)*(1-INDEX('Flow probs &amp; rates'!$K$5:$K$5999,UsefulSeries!$E286,0))/INDEX('Flow probs &amp; rates'!$E$4:$E$5999,UsefulSeries!$E286,0)</f>
        <v>2.2963997203608789E-2</v>
      </c>
      <c r="B288" s="12">
        <f ca="1">-INDEX('Flow probs &amp; rates'!$K$5:$K$5999,UsefulSeries!$E286,0)*(INDEX('Flow probs &amp; rates'!$L$5:$L$5999,UsefulSeries!$E286,0))/INDEX('Flow probs &amp; rates'!$E$4:$E$5999,UsefulSeries!$E286,0)</f>
        <v>-3.2788161352293994E-4</v>
      </c>
      <c r="C288" s="12">
        <v>0</v>
      </c>
      <c r="D288" s="12">
        <v>0</v>
      </c>
      <c r="E288" s="12">
        <v>0</v>
      </c>
      <c r="F288" s="12">
        <v>0</v>
      </c>
      <c r="G288" s="12"/>
      <c r="H288" s="12"/>
      <c r="I288" s="12">
        <f ca="1">INDEX('Flow probs &amp; rates'!$K$5:$K$5999,UsefulSeries!$E286)</f>
        <v>1.450371841354354E-2</v>
      </c>
      <c r="J288" s="12"/>
      <c r="K288" s="12">
        <f>-INDEX('Flow probs &amp; rates'!$E$4:$E$5999,UsefulSeries!$E286)</f>
        <v>-0.62242476512224876</v>
      </c>
      <c r="L288" s="12">
        <f>INDEX('Flow probs &amp; rates'!$E$4:$E$5999,UsefulSeries!$E286)</f>
        <v>0.62242476512224876</v>
      </c>
      <c r="M288" s="12"/>
      <c r="N288" s="12">
        <f>INDEX('Flow probs &amp; rates'!$E$5:$E$5999,UsefulSeries!$G286)-INDEX('Flow probs &amp; rates'!$E$4:$E$5999,UsefulSeries!$G286)</f>
        <v>-1.4599876291688796E-3</v>
      </c>
      <c r="O288" s="12"/>
      <c r="P288" s="12">
        <f t="array" aca="1" ref="P288:U293" ca="1">MINVERSE(A288:F293)</f>
        <v>43.555574226810847</v>
      </c>
      <c r="Q288" s="12">
        <f ca="1"/>
        <v>0.64073353733428839</v>
      </c>
      <c r="R288" s="12">
        <f ca="1"/>
        <v>0</v>
      </c>
      <c r="S288" s="12">
        <f ca="1"/>
        <v>0</v>
      </c>
      <c r="T288" s="12">
        <f ca="1"/>
        <v>0</v>
      </c>
      <c r="U288" s="12">
        <f ca="1"/>
        <v>0</v>
      </c>
      <c r="V288" s="12"/>
      <c r="W288" s="12">
        <f ca="1">INDEX(P$8:P$6003,UsefulSeries!$I284)</f>
        <v>0</v>
      </c>
      <c r="X288" s="12">
        <f ca="1">INDEX(Q$8:Q$6003,UsefulSeries!$I284)</f>
        <v>0</v>
      </c>
      <c r="Y288" s="12">
        <f ca="1">INDEX(R$8:R$6003,UsefulSeries!$I284)</f>
        <v>0.3013663406004698</v>
      </c>
      <c r="Z288" s="12">
        <f ca="1">INDEX(S$8:S$6003,UsefulSeries!$I284)</f>
        <v>7.0717983975474394E-2</v>
      </c>
      <c r="AA288" s="12">
        <f ca="1">INDEX(T$8:T$6003,UsefulSeries!$I284)</f>
        <v>0</v>
      </c>
      <c r="AB288" s="12">
        <f ca="1">INDEX(U$8:U$6003,UsefulSeries!$I284)</f>
        <v>0</v>
      </c>
      <c r="AC288" s="12">
        <f>INDEX( K$8:K$6003,UsefulSeries!$I284)</f>
        <v>4.8076427341438015E-2</v>
      </c>
      <c r="AD288" s="12">
        <f>INDEX(L$8:L$6003,UsefulSeries!$I284)</f>
        <v>-4.8076427341438015E-2</v>
      </c>
      <c r="AE288" s="12"/>
      <c r="AF288" s="12"/>
      <c r="AG288" s="12"/>
      <c r="AH288" s="12"/>
      <c r="AI288" s="12"/>
      <c r="AJ288" s="12"/>
      <c r="AK288" s="12"/>
      <c r="AL288" s="12"/>
      <c r="AM288" s="12"/>
      <c r="AN288" s="12">
        <f t="shared" ca="1" si="54"/>
        <v>0</v>
      </c>
      <c r="AO288" s="12">
        <f t="shared" ca="1" si="55"/>
        <v>0</v>
      </c>
      <c r="AP288" s="12">
        <f t="shared" ca="1" si="56"/>
        <v>0.3013663406004698</v>
      </c>
      <c r="AQ288" s="12">
        <f t="shared" ca="1" si="57"/>
        <v>7.0717983975474394E-2</v>
      </c>
      <c r="AR288" s="12">
        <f t="shared" ca="1" si="58"/>
        <v>0</v>
      </c>
      <c r="AS288" s="12">
        <f t="shared" ca="1" si="59"/>
        <v>0</v>
      </c>
      <c r="AT288" s="12">
        <f t="shared" si="60"/>
        <v>4.8076427341438015E-2</v>
      </c>
      <c r="AU288" s="12">
        <f t="shared" si="61"/>
        <v>-4.8076427341438015E-2</v>
      </c>
      <c r="AV288" s="12"/>
      <c r="AW288" s="12">
        <f ca="1">INDEX(I$8:I$6003,UsefulSeries!$I284)</f>
        <v>0.20844036369877159</v>
      </c>
      <c r="AX288" s="12"/>
      <c r="AY288" s="12"/>
      <c r="AZ288" s="12">
        <f ca="1"/>
        <v>7.0717983975474408E-2</v>
      </c>
      <c r="BA288" s="12"/>
      <c r="BB288" s="12">
        <f t="shared" ca="1" si="53"/>
        <v>7.0717983975474408E-2</v>
      </c>
      <c r="BC288" s="12"/>
      <c r="BD288" s="38">
        <f ca="1"/>
        <v>0.21434851267173313</v>
      </c>
    </row>
    <row r="289" spans="1:56" x14ac:dyDescent="0.35">
      <c r="A289" s="12">
        <f ca="1">-INDEX('Flow probs &amp; rates'!$K$5:$K$5999,UsefulSeries!$E286,0)*(INDEX('Flow probs &amp; rates'!$L$5:$L$5999,UsefulSeries!$E286,0))/INDEX('Flow probs &amp; rates'!$E$4:$E$5999,UsefulSeries!$E286,0)</f>
        <v>-3.2788161352293994E-4</v>
      </c>
      <c r="B289" s="12">
        <f ca="1">INDEX('Flow probs &amp; rates'!$L$5:$L$5999,UsefulSeries!$E286,0)*(1-INDEX('Flow probs &amp; rates'!$L$5:$L$5999,UsefulSeries!$E286,0))/INDEX('Flow probs &amp; rates'!$E$4:$E$5999,UsefulSeries!$E286,0)</f>
        <v>2.2288628771985269E-2</v>
      </c>
      <c r="C289" s="12">
        <v>0</v>
      </c>
      <c r="D289" s="12">
        <v>0</v>
      </c>
      <c r="E289" s="12">
        <v>0</v>
      </c>
      <c r="F289" s="12">
        <v>0</v>
      </c>
      <c r="G289" s="12"/>
      <c r="H289" s="12"/>
      <c r="I289" s="12">
        <f ca="1">INDEX('Flow probs &amp; rates'!$L$5:$L$5999,UsefulSeries!$E286)</f>
        <v>1.4070987209345491E-2</v>
      </c>
      <c r="J289" s="12"/>
      <c r="K289" s="12">
        <f>-INDEX('Flow probs &amp; rates'!$E$4:$E$5999,UsefulSeries!$E286)</f>
        <v>-0.62242476512224876</v>
      </c>
      <c r="L289" s="12"/>
      <c r="M289" s="12"/>
      <c r="N289" s="12">
        <f>INDEX('Flow probs &amp; rates'!$F$5:$F$5999,UsefulSeries!$G286)-INDEX('Flow probs &amp; rates'!$F$4:$F$5999,UsefulSeries!$G286)</f>
        <v>1.1449408881825593E-3</v>
      </c>
      <c r="O289" s="12"/>
      <c r="P289" s="12">
        <f ca="1"/>
        <v>0.64073353733428839</v>
      </c>
      <c r="Q289" s="12">
        <f ca="1"/>
        <v>44.875353032180712</v>
      </c>
      <c r="R289" s="12">
        <f ca="1"/>
        <v>0</v>
      </c>
      <c r="S289" s="12">
        <f ca="1"/>
        <v>0</v>
      </c>
      <c r="T289" s="12">
        <f ca="1"/>
        <v>0</v>
      </c>
      <c r="U289" s="12">
        <f ca="1"/>
        <v>0</v>
      </c>
      <c r="V289" s="12"/>
      <c r="W289" s="12">
        <f ca="1">INDEX(P$9:P$6003,UsefulSeries!$I284)</f>
        <v>0</v>
      </c>
      <c r="X289" s="12">
        <f ca="1">INDEX(Q$9:Q$6003,UsefulSeries!$I284)</f>
        <v>0</v>
      </c>
      <c r="Y289" s="12">
        <f ca="1">INDEX(R$9:R$6003,UsefulSeries!$I284)</f>
        <v>7.071798397547438E-2</v>
      </c>
      <c r="Z289" s="12">
        <f ca="1">INDEX(S$9:S$6003,UsefulSeries!$I284)</f>
        <v>0.50102250644241231</v>
      </c>
      <c r="AA289" s="12">
        <f ca="1">INDEX(T$9:T$6003,UsefulSeries!$I284)</f>
        <v>0</v>
      </c>
      <c r="AB289" s="12">
        <f ca="1">INDEX(U$9:U$6003,UsefulSeries!$I284)</f>
        <v>0</v>
      </c>
      <c r="AC289" s="12">
        <f>INDEX( K$9:K$6003,UsefulSeries!$I284)</f>
        <v>0</v>
      </c>
      <c r="AD289" s="12">
        <f>INDEX(L$9:L$6003,UsefulSeries!$I284)</f>
        <v>-4.8076427341438015E-2</v>
      </c>
      <c r="AE289" s="12"/>
      <c r="AF289" s="12"/>
      <c r="AG289" s="12"/>
      <c r="AH289" s="12"/>
      <c r="AI289" s="12"/>
      <c r="AJ289" s="12"/>
      <c r="AK289" s="12"/>
      <c r="AL289" s="12"/>
      <c r="AM289" s="12"/>
      <c r="AN289" s="12">
        <f t="shared" ca="1" si="54"/>
        <v>0</v>
      </c>
      <c r="AO289" s="12">
        <f t="shared" ca="1" si="55"/>
        <v>0</v>
      </c>
      <c r="AP289" s="12">
        <f t="shared" ca="1" si="56"/>
        <v>7.071798397547438E-2</v>
      </c>
      <c r="AQ289" s="12">
        <f t="shared" ca="1" si="57"/>
        <v>0.50102250644241231</v>
      </c>
      <c r="AR289" s="12">
        <f t="shared" ca="1" si="58"/>
        <v>0</v>
      </c>
      <c r="AS289" s="12">
        <f t="shared" ca="1" si="59"/>
        <v>0</v>
      </c>
      <c r="AT289" s="12">
        <f t="shared" si="60"/>
        <v>0</v>
      </c>
      <c r="AU289" s="12">
        <f t="shared" si="61"/>
        <v>-4.8076427341438015E-2</v>
      </c>
      <c r="AV289" s="12"/>
      <c r="AW289" s="12">
        <f ca="1">INDEX(I$9:I$6003,UsefulSeries!$I284)</f>
        <v>0.11172652117578412</v>
      </c>
      <c r="AX289" s="12"/>
      <c r="AY289" s="12"/>
      <c r="AZ289" s="12">
        <f ca="1"/>
        <v>7.0717983975474394E-2</v>
      </c>
      <c r="BA289" s="12"/>
      <c r="BB289" s="12">
        <f t="shared" ca="1" si="53"/>
        <v>7.0717983975474394E-2</v>
      </c>
      <c r="BC289" s="12"/>
      <c r="BD289" s="38">
        <f ca="1"/>
        <v>0.11639751652230498</v>
      </c>
    </row>
    <row r="290" spans="1:56" x14ac:dyDescent="0.35">
      <c r="A290" s="12">
        <v>0</v>
      </c>
      <c r="B290" s="12">
        <v>0</v>
      </c>
      <c r="C290" s="12">
        <f ca="1">INDEX('Flow probs &amp; rates'!$M$5:$M$5999,UsefulSeries!$E286,0)*(1-INDEX('Flow probs &amp; rates'!$M$5:$M$5999,UsefulSeries!$E286,0))/INDEX('Flow probs &amp; rates'!$F$4:$F$5999,UsefulSeries!$E286,0)</f>
        <v>4.063401101211376</v>
      </c>
      <c r="D290" s="12">
        <f ca="1">-INDEX('Flow probs &amp; rates'!$M$5:$M$5999,UsefulSeries!$E286,0)*(INDEX('Flow probs &amp; rates'!$O$5:$O$5999,UsefulSeries!$E286,0))/INDEX('Flow probs &amp; rates'!$F$4:$F$5999,UsefulSeries!$E286,0)</f>
        <v>-0.77691212946620292</v>
      </c>
      <c r="E290" s="12">
        <v>0</v>
      </c>
      <c r="F290" s="12">
        <v>0</v>
      </c>
      <c r="G290" s="12"/>
      <c r="H290" s="12"/>
      <c r="I290" s="12">
        <f ca="1">INDEX('Flow probs &amp; rates'!$M$5:$M$5999,UsefulSeries!$E286)</f>
        <v>0.23346098114806099</v>
      </c>
      <c r="J290" s="12"/>
      <c r="K290" s="12">
        <f>INDEX('Flow probs &amp; rates'!$F$4:$F$5999,UsefulSeries!$E286)</f>
        <v>4.4041173138456673E-2</v>
      </c>
      <c r="L290" s="12">
        <f>-INDEX('Flow probs &amp; rates'!$F$4:$F$5999,UsefulSeries!$E286)</f>
        <v>-4.4041173138456673E-2</v>
      </c>
      <c r="M290" s="12"/>
      <c r="N290" s="12">
        <f>INDEX('Flow probs &amp; rates'!$E$5:$E$5999,UsefulSeries!$G288)-INDEX('Flow probs &amp; rates'!$E$4:$E$5999,UsefulSeries!$G288)</f>
        <v>-2.1529455822237864E-3</v>
      </c>
      <c r="O290" s="12"/>
      <c r="P290" s="12">
        <f ca="1"/>
        <v>0</v>
      </c>
      <c r="Q290" s="12">
        <f ca="1"/>
        <v>0</v>
      </c>
      <c r="R290" s="12">
        <f ca="1"/>
        <v>0.25968127803486057</v>
      </c>
      <c r="S290" s="12">
        <f ca="1"/>
        <v>7.1036593506075232E-2</v>
      </c>
      <c r="T290" s="12">
        <f ca="1"/>
        <v>0</v>
      </c>
      <c r="U290" s="12">
        <f ca="1"/>
        <v>0</v>
      </c>
      <c r="V290" s="12"/>
      <c r="W290" s="12">
        <f ca="1">INDEX(P$10:P$6003,UsefulSeries!$I284)</f>
        <v>0</v>
      </c>
      <c r="X290" s="12">
        <f ca="1">INDEX(Q$10:Q$6003,UsefulSeries!$I284)</f>
        <v>0</v>
      </c>
      <c r="Y290" s="12">
        <f ca="1">INDEX(R$10:R$6003,UsefulSeries!$I284)</f>
        <v>0</v>
      </c>
      <c r="Z290" s="12">
        <f ca="1">INDEX(S$10:S$6003,UsefulSeries!$I284)</f>
        <v>0</v>
      </c>
      <c r="AA290" s="12">
        <f ca="1">INDEX(T$10:T$6003,UsefulSeries!$I284)</f>
        <v>16.81062975521488</v>
      </c>
      <c r="AB290" s="12">
        <f ca="1">INDEX(U$10:U$6003,UsefulSeries!$I284)</f>
        <v>0.35224276571788199</v>
      </c>
      <c r="AC290" s="12">
        <f>INDEX( K$10:K$6003,UsefulSeries!$I284)</f>
        <v>0.33801466266588298</v>
      </c>
      <c r="AD290" s="12">
        <f>INDEX(L$10:L$6003,UsefulSeries!$I284)</f>
        <v>0</v>
      </c>
      <c r="AE290" s="12"/>
      <c r="AF290" s="12"/>
      <c r="AG290" s="12"/>
      <c r="AH290" s="12"/>
      <c r="AI290" s="12"/>
      <c r="AJ290" s="12"/>
      <c r="AK290" s="12"/>
      <c r="AL290" s="12"/>
      <c r="AM290" s="12"/>
      <c r="AN290" s="12">
        <f t="shared" ca="1" si="54"/>
        <v>0</v>
      </c>
      <c r="AO290" s="12">
        <f t="shared" ca="1" si="55"/>
        <v>0</v>
      </c>
      <c r="AP290" s="12">
        <f t="shared" ca="1" si="56"/>
        <v>0</v>
      </c>
      <c r="AQ290" s="12">
        <f t="shared" ca="1" si="57"/>
        <v>0</v>
      </c>
      <c r="AR290" s="12">
        <f t="shared" ca="1" si="58"/>
        <v>16.81062975521488</v>
      </c>
      <c r="AS290" s="12">
        <f t="shared" ca="1" si="59"/>
        <v>0.35224276571788199</v>
      </c>
      <c r="AT290" s="12">
        <f t="shared" si="60"/>
        <v>0.33801466266588298</v>
      </c>
      <c r="AU290" s="12">
        <f t="shared" si="61"/>
        <v>0</v>
      </c>
      <c r="AV290" s="12"/>
      <c r="AW290" s="12">
        <f ca="1">INDEX(I$10:I$6003,UsefulSeries!$I284)</f>
        <v>2.0537532802065519E-2</v>
      </c>
      <c r="AX290" s="12"/>
      <c r="AY290" s="12"/>
      <c r="AZ290" s="12">
        <f ca="1"/>
        <v>0.35224276571788199</v>
      </c>
      <c r="BA290" s="12"/>
      <c r="BB290" s="12">
        <f t="shared" ca="1" si="53"/>
        <v>0.35224276571788199</v>
      </c>
      <c r="BC290" s="12"/>
      <c r="BD290" s="38">
        <f ca="1"/>
        <v>2.0290111488913746E-2</v>
      </c>
    </row>
    <row r="291" spans="1:56" x14ac:dyDescent="0.35">
      <c r="A291" s="12">
        <v>0</v>
      </c>
      <c r="B291" s="12">
        <v>0</v>
      </c>
      <c r="C291" s="12">
        <f ca="1">-INDEX('Flow probs &amp; rates'!$M$5:$M$5999,UsefulSeries!$E286,0)*(INDEX('Flow probs &amp; rates'!$O$5:$O$5999,UsefulSeries!$E286,0))/INDEX('Flow probs &amp; rates'!$F$4:$F$5999,UsefulSeries!$E286,0)</f>
        <v>-0.77691212946620292</v>
      </c>
      <c r="D291" s="12">
        <f ca="1">INDEX('Flow probs &amp; rates'!$O$5:$O$5999,UsefulSeries!$E286,0)*(1-INDEX('Flow probs &amp; rates'!$O$5:$O$5999,UsefulSeries!$E286,0))/INDEX('Flow probs &amp; rates'!$F$4:$F$5999,UsefulSeries!$E286,0)</f>
        <v>2.8400789613217374</v>
      </c>
      <c r="E291" s="12">
        <v>0</v>
      </c>
      <c r="F291" s="12">
        <v>0</v>
      </c>
      <c r="G291" s="12"/>
      <c r="H291" s="12"/>
      <c r="I291" s="12">
        <f ca="1">INDEX('Flow probs &amp; rates'!$O$5:$O$5999,UsefulSeries!$E286)</f>
        <v>0.14656034356973868</v>
      </c>
      <c r="J291" s="12"/>
      <c r="K291" s="12"/>
      <c r="L291" s="12">
        <f>-INDEX('Flow probs &amp; rates'!$F$4:$F$5999,UsefulSeries!$E286)</f>
        <v>-4.4041173138456673E-2</v>
      </c>
      <c r="M291" s="12"/>
      <c r="N291" s="12">
        <f>INDEX('Flow probs &amp; rates'!$F$5:$F$5999,UsefulSeries!$G288)-INDEX('Flow probs &amp; rates'!$F$4:$F$5999,UsefulSeries!$G288)</f>
        <v>-3.8470794993975682E-4</v>
      </c>
      <c r="O291" s="12"/>
      <c r="P291" s="12">
        <f ca="1"/>
        <v>0</v>
      </c>
      <c r="Q291" s="12">
        <f ca="1"/>
        <v>0</v>
      </c>
      <c r="R291" s="12">
        <f ca="1"/>
        <v>7.1036593506075232E-2</v>
      </c>
      <c r="S291" s="12">
        <f ca="1"/>
        <v>0.37153515993786246</v>
      </c>
      <c r="T291" s="12">
        <f ca="1"/>
        <v>0</v>
      </c>
      <c r="U291" s="12">
        <f ca="1"/>
        <v>0</v>
      </c>
      <c r="V291" s="12"/>
      <c r="W291" s="12">
        <f ca="1">INDEX(P$11:P$6003,UsefulSeries!$I284)</f>
        <v>0</v>
      </c>
      <c r="X291" s="12">
        <f ca="1">INDEX(Q$11:Q$6003,UsefulSeries!$I284)</f>
        <v>0</v>
      </c>
      <c r="Y291" s="12">
        <f ca="1">INDEX(R$11:R$6003,UsefulSeries!$I284)</f>
        <v>0</v>
      </c>
      <c r="Z291" s="12">
        <f ca="1">INDEX(S$11:S$6003,UsefulSeries!$I284)</f>
        <v>0</v>
      </c>
      <c r="AA291" s="12">
        <f ca="1">INDEX(T$11:T$6003,UsefulSeries!$I284)</f>
        <v>0.35224276571788204</v>
      </c>
      <c r="AB291" s="12">
        <f ca="1">INDEX(U$11:U$6003,UsefulSeries!$I284)</f>
        <v>17.376095358623477</v>
      </c>
      <c r="AC291" s="12">
        <f>INDEX( K$11:K$6003,UsefulSeries!$I284)</f>
        <v>0</v>
      </c>
      <c r="AD291" s="12">
        <f>INDEX(L$11:L$6003,UsefulSeries!$I284)</f>
        <v>0.33801466266588298</v>
      </c>
      <c r="AE291" s="12"/>
      <c r="AF291" s="12"/>
      <c r="AG291" s="12"/>
      <c r="AH291" s="12"/>
      <c r="AI291" s="12"/>
      <c r="AJ291" s="12"/>
      <c r="AK291" s="12"/>
      <c r="AL291" s="12"/>
      <c r="AM291" s="12"/>
      <c r="AN291" s="12">
        <f t="shared" ca="1" si="54"/>
        <v>0</v>
      </c>
      <c r="AO291" s="12">
        <f t="shared" ca="1" si="55"/>
        <v>0</v>
      </c>
      <c r="AP291" s="12">
        <f t="shared" ca="1" si="56"/>
        <v>0</v>
      </c>
      <c r="AQ291" s="12">
        <f t="shared" ca="1" si="57"/>
        <v>0</v>
      </c>
      <c r="AR291" s="12">
        <f t="shared" ca="1" si="58"/>
        <v>0.35224276571788204</v>
      </c>
      <c r="AS291" s="12">
        <f t="shared" ca="1" si="59"/>
        <v>17.376095358623477</v>
      </c>
      <c r="AT291" s="12">
        <f t="shared" si="60"/>
        <v>0</v>
      </c>
      <c r="AU291" s="12">
        <f t="shared" si="61"/>
        <v>0.33801466266588298</v>
      </c>
      <c r="AV291" s="12"/>
      <c r="AW291" s="12">
        <f ca="1">INDEX(I$11:I$6003,UsefulSeries!$I284)</f>
        <v>1.985535652527589E-2</v>
      </c>
      <c r="AX291" s="12"/>
      <c r="AY291" s="12"/>
      <c r="AZ291" s="12">
        <f ca="1"/>
        <v>0.35224276571788204</v>
      </c>
      <c r="BA291" s="12"/>
      <c r="BB291" s="12">
        <f t="shared" ca="1" si="53"/>
        <v>0.35224276571788204</v>
      </c>
      <c r="BC291" s="12"/>
      <c r="BD291" s="38">
        <f ca="1"/>
        <v>1.8744385536723779E-2</v>
      </c>
    </row>
    <row r="292" spans="1:56" x14ac:dyDescent="0.35">
      <c r="A292" s="12">
        <v>0</v>
      </c>
      <c r="B292" s="12">
        <v>0</v>
      </c>
      <c r="C292" s="12">
        <v>0</v>
      </c>
      <c r="D292" s="12">
        <v>0</v>
      </c>
      <c r="E292" s="12">
        <f ca="1">INDEX('Flow probs &amp; rates'!$P$5:$P$5999,UsefulSeries!$E286,0)*(1-INDEX('Flow probs &amp; rates'!$P$5:$P$5999,UsefulSeries!$E286,0))/INDEX('Flow probs &amp; rates'!$G$4:$G$5999,UsefulSeries!$E286,0)</f>
        <v>6.4047004541831834E-2</v>
      </c>
      <c r="F292" s="12">
        <f ca="1">-INDEX('Flow probs &amp; rates'!$P$5:$P$5999,UsefulSeries!$E286,0)*(INDEX('Flow probs &amp; rates'!$Q$5:$Q$5999,UsefulSeries!$E286,0))/INDEX('Flow probs &amp; rates'!$G$4:$G$5999,UsefulSeries!$E286,0)</f>
        <v>-1.6224836550703362E-3</v>
      </c>
      <c r="G292" s="12"/>
      <c r="H292" s="12"/>
      <c r="I292" s="12">
        <f ca="1">INDEX('Flow probs &amp; rates'!$P$5:$P$5999,UsefulSeries!$E286)</f>
        <v>2.183879033015677E-2</v>
      </c>
      <c r="J292" s="12"/>
      <c r="K292" s="12">
        <f>INDEX('Flow probs &amp; rates'!$G$4:$G$5999,UsefulSeries!$E286)</f>
        <v>0.33353406173929462</v>
      </c>
      <c r="L292" s="12"/>
      <c r="M292" s="12"/>
      <c r="N292" s="12">
        <f>INDEX('Flow probs &amp; rates'!$E$5:$E$5999,UsefulSeries!$G290)-INDEX('Flow probs &amp; rates'!$E$4:$E$5999,UsefulSeries!$G290)</f>
        <v>2.9474160209151945E-3</v>
      </c>
      <c r="O292" s="12"/>
      <c r="P292" s="12">
        <f ca="1"/>
        <v>0</v>
      </c>
      <c r="Q292" s="12">
        <f ca="1"/>
        <v>0</v>
      </c>
      <c r="R292" s="12">
        <f ca="1"/>
        <v>0</v>
      </c>
      <c r="S292" s="12">
        <f ca="1"/>
        <v>0</v>
      </c>
      <c r="T292" s="12">
        <f ca="1"/>
        <v>15.622395175736271</v>
      </c>
      <c r="U292" s="12">
        <f ca="1"/>
        <v>0.34984313888083302</v>
      </c>
      <c r="V292" s="12"/>
      <c r="W292" s="12"/>
      <c r="X292" s="12"/>
      <c r="Y292" s="12"/>
      <c r="Z292" s="12"/>
      <c r="AA292" s="12"/>
      <c r="AB292" s="12"/>
      <c r="AC292" s="12"/>
      <c r="AD292" s="12"/>
      <c r="AE292" s="12">
        <f t="array" ref="AE292:AJ293">TRANSPOSE(AC286:AD291)</f>
        <v>-0.613908909992679</v>
      </c>
      <c r="AF292" s="12">
        <v>-0.613908909992679</v>
      </c>
      <c r="AG292" s="12">
        <v>4.8076427341438015E-2</v>
      </c>
      <c r="AH292" s="12">
        <v>0</v>
      </c>
      <c r="AI292" s="12">
        <v>0.33801466266588298</v>
      </c>
      <c r="AJ292" s="12">
        <v>0</v>
      </c>
      <c r="AK292" s="12"/>
      <c r="AL292" s="12"/>
      <c r="AM292" s="12"/>
      <c r="AN292" s="12">
        <f t="shared" si="54"/>
        <v>-0.613908909992679</v>
      </c>
      <c r="AO292" s="12">
        <f t="shared" si="55"/>
        <v>-0.613908909992679</v>
      </c>
      <c r="AP292" s="12">
        <f t="shared" si="56"/>
        <v>4.8076427341438015E-2</v>
      </c>
      <c r="AQ292" s="12">
        <f t="shared" si="57"/>
        <v>0</v>
      </c>
      <c r="AR292" s="12">
        <f t="shared" si="58"/>
        <v>0.33801466266588298</v>
      </c>
      <c r="AS292" s="12">
        <f t="shared" si="59"/>
        <v>0</v>
      </c>
      <c r="AT292" s="12">
        <f t="shared" si="60"/>
        <v>0</v>
      </c>
      <c r="AU292" s="12">
        <f t="shared" si="61"/>
        <v>0</v>
      </c>
      <c r="AV292" s="12"/>
      <c r="AW292" s="12"/>
      <c r="AX292" s="12">
        <f>INDEX($N$6:$N$6003,UsefulSeries!$K284)</f>
        <v>5.6859737435377422E-4</v>
      </c>
      <c r="AY292" s="12"/>
      <c r="AZ292" s="12"/>
      <c r="BA292" s="12"/>
      <c r="BB292" s="12">
        <f t="shared" si="53"/>
        <v>5.6859737435377422E-4</v>
      </c>
      <c r="BC292" s="12"/>
      <c r="BD292" s="38">
        <f ca="1"/>
        <v>1.3462846690416051E-2</v>
      </c>
    </row>
    <row r="293" spans="1:56" x14ac:dyDescent="0.35">
      <c r="A293" s="12">
        <v>0</v>
      </c>
      <c r="B293" s="12">
        <v>0</v>
      </c>
      <c r="C293" s="12">
        <v>0</v>
      </c>
      <c r="D293" s="12">
        <v>0</v>
      </c>
      <c r="E293" s="12">
        <f ca="1">-INDEX('Flow probs &amp; rates'!$P$5:$P$5999,UsefulSeries!$E286,0)*(INDEX('Flow probs &amp; rates'!$Q$5:$Q$5999,UsefulSeries!$E286,0))/INDEX('Flow probs &amp; rates'!$G$4:$G$5999,UsefulSeries!$E286,0)</f>
        <v>-1.6224836550703362E-3</v>
      </c>
      <c r="F293" s="12">
        <f ca="1">INDEX('Flow probs &amp; rates'!$Q$5:$Q$5999,UsefulSeries!$E286,0)*(1-INDEX('Flow probs &amp; rates'!$Q$5:$Q$5999,UsefulSeries!$E286,0))/INDEX('Flow probs &amp; rates'!$G$4:$G$5999,UsefulSeries!$E286,0)</f>
        <v>7.2452702393331028E-2</v>
      </c>
      <c r="G293" s="12"/>
      <c r="H293" s="12"/>
      <c r="I293" s="12">
        <f ca="1">INDEX('Flow probs &amp; rates'!$Q$5:$Q$5999,UsefulSeries!$E286)</f>
        <v>2.4779466051009121E-2</v>
      </c>
      <c r="J293" s="12"/>
      <c r="K293" s="12"/>
      <c r="L293" s="12">
        <f>INDEX('Flow probs &amp; rates'!$G$4:$G$5999,UsefulSeries!$E286)</f>
        <v>0.33353406173929462</v>
      </c>
      <c r="M293" s="12"/>
      <c r="N293" s="12">
        <f>INDEX('Flow probs &amp; rates'!$F$5:$F$5999,UsefulSeries!$G290)-INDEX('Flow probs &amp; rates'!$F$4:$F$5999,UsefulSeries!$G290)</f>
        <v>1.249257936289036E-4</v>
      </c>
      <c r="O293" s="12"/>
      <c r="P293" s="12">
        <f ca="1"/>
        <v>0</v>
      </c>
      <c r="Q293" s="12">
        <f ca="1"/>
        <v>0</v>
      </c>
      <c r="R293" s="12">
        <f ca="1"/>
        <v>0</v>
      </c>
      <c r="S293" s="12">
        <f ca="1"/>
        <v>0</v>
      </c>
      <c r="T293" s="12">
        <f ca="1"/>
        <v>0.34984313888083302</v>
      </c>
      <c r="U293" s="12">
        <f ca="1"/>
        <v>13.809941958310871</v>
      </c>
      <c r="V293" s="12"/>
      <c r="W293" s="12"/>
      <c r="X293" s="12"/>
      <c r="Y293" s="12"/>
      <c r="Z293" s="12"/>
      <c r="AA293" s="12"/>
      <c r="AB293" s="12"/>
      <c r="AC293" s="12"/>
      <c r="AD293" s="12"/>
      <c r="AE293" s="12">
        <v>0.613908909992679</v>
      </c>
      <c r="AF293" s="12">
        <v>0</v>
      </c>
      <c r="AG293" s="12">
        <v>-4.8076427341438015E-2</v>
      </c>
      <c r="AH293" s="12">
        <v>-4.8076427341438015E-2</v>
      </c>
      <c r="AI293" s="12">
        <v>0</v>
      </c>
      <c r="AJ293" s="12">
        <v>0.33801466266588298</v>
      </c>
      <c r="AK293" s="12"/>
      <c r="AL293" s="12"/>
      <c r="AM293" s="12"/>
      <c r="AN293" s="12">
        <f t="shared" si="54"/>
        <v>0.613908909992679</v>
      </c>
      <c r="AO293" s="12">
        <f t="shared" si="55"/>
        <v>0</v>
      </c>
      <c r="AP293" s="12">
        <f t="shared" si="56"/>
        <v>-4.8076427341438015E-2</v>
      </c>
      <c r="AQ293" s="12">
        <f t="shared" si="57"/>
        <v>-4.8076427341438015E-2</v>
      </c>
      <c r="AR293" s="12">
        <f t="shared" si="58"/>
        <v>0</v>
      </c>
      <c r="AS293" s="12">
        <f t="shared" si="59"/>
        <v>0.33801466266588298</v>
      </c>
      <c r="AT293" s="12">
        <f t="shared" si="60"/>
        <v>0</v>
      </c>
      <c r="AU293" s="12">
        <f t="shared" si="61"/>
        <v>0</v>
      </c>
      <c r="AV293" s="12"/>
      <c r="AW293" s="12"/>
      <c r="AX293" s="12">
        <f>INDEX('Margin error adjustment'!N$7:N$6003,UsefulSeries!$K284)</f>
        <v>-7.6771260531173502E-4</v>
      </c>
      <c r="AY293" s="12"/>
      <c r="AZ293" s="12"/>
      <c r="BA293" s="12"/>
      <c r="BB293" s="12">
        <f t="shared" si="53"/>
        <v>-7.6771260531173502E-4</v>
      </c>
      <c r="BC293" s="12"/>
      <c r="BD293" s="38">
        <f ca="1"/>
        <v>5.7368784100811976E-2</v>
      </c>
    </row>
    <row r="294" spans="1:56" x14ac:dyDescent="0.35">
      <c r="A294" s="12">
        <f ca="1">INDEX('Flow probs &amp; rates'!$K$5:$K$5999,UsefulSeries!$E292,0)*(1-INDEX('Flow probs &amp; rates'!$K$5:$K$5999,UsefulSeries!$E292,0))/INDEX('Flow probs &amp; rates'!$E$4:$E$5999,UsefulSeries!$E292,0)</f>
        <v>2.2394436487477711E-2</v>
      </c>
      <c r="B294" s="12">
        <f ca="1">-INDEX('Flow probs &amp; rates'!$K$5:$K$5999,UsefulSeries!$E292,0)*(INDEX('Flow probs &amp; rates'!$L$5:$L$5999,UsefulSeries!$E292,0))/INDEX('Flow probs &amp; rates'!$E$4:$E$5999,UsefulSeries!$E292,0)</f>
        <v>-2.9797913107434189E-4</v>
      </c>
      <c r="C294" s="12">
        <v>0</v>
      </c>
      <c r="D294" s="12">
        <v>0</v>
      </c>
      <c r="E294" s="12">
        <v>0</v>
      </c>
      <c r="F294" s="12">
        <v>0</v>
      </c>
      <c r="G294" s="12"/>
      <c r="H294" s="12"/>
      <c r="I294" s="12">
        <f ca="1">INDEX('Flow probs &amp; rates'!$K$5:$K$5999,UsefulSeries!$E292)</f>
        <v>1.414283781762837E-2</v>
      </c>
      <c r="J294" s="12"/>
      <c r="K294" s="12">
        <f>-INDEX('Flow probs &amp; rates'!$E$4:$E$5999,UsefulSeries!$E292)</f>
        <v>-0.62260186648987714</v>
      </c>
      <c r="L294" s="12">
        <f>INDEX('Flow probs &amp; rates'!$E$4:$E$5999,UsefulSeries!$E292)</f>
        <v>0.62260186648987714</v>
      </c>
      <c r="M294" s="12"/>
      <c r="N294" s="12">
        <f>INDEX('Flow probs &amp; rates'!$E$5:$E$5999,UsefulSeries!$G292)-INDEX('Flow probs &amp; rates'!$E$4:$E$5999,UsefulSeries!$G292)</f>
        <v>-1.6713354840230954E-3</v>
      </c>
      <c r="O294" s="12"/>
      <c r="P294" s="12">
        <f t="array" aca="1" ref="P294:U299" ca="1">MINVERSE(A294:F299)</f>
        <v>44.662464362788775</v>
      </c>
      <c r="Q294" s="12">
        <f ca="1"/>
        <v>0.6400500129732285</v>
      </c>
      <c r="R294" s="12">
        <f ca="1"/>
        <v>0</v>
      </c>
      <c r="S294" s="12">
        <f ca="1"/>
        <v>0</v>
      </c>
      <c r="T294" s="12">
        <f ca="1"/>
        <v>0</v>
      </c>
      <c r="U294" s="12">
        <f ca="1"/>
        <v>0</v>
      </c>
      <c r="V294" s="12"/>
      <c r="W294" s="12">
        <f ca="1">INDEX(P$6:P$6003,UsefulSeries!$I292)</f>
        <v>41.765621433525631</v>
      </c>
      <c r="X294" s="12">
        <f ca="1">INDEX(Q$6:Q$6003,UsefulSeries!$I292)</f>
        <v>0.63144204257305137</v>
      </c>
      <c r="Y294" s="12">
        <f ca="1">INDEX(R$6:R$6003,UsefulSeries!$I292)</f>
        <v>0</v>
      </c>
      <c r="Z294" s="12">
        <f ca="1">INDEX(S$6:S$6003,UsefulSeries!$I292)</f>
        <v>0</v>
      </c>
      <c r="AA294" s="12">
        <f ca="1">INDEX(T$6:T$6003,UsefulSeries!$I292)</f>
        <v>0</v>
      </c>
      <c r="AB294" s="12">
        <f ca="1">INDEX(U$6:U$6003,UsefulSeries!$I292)</f>
        <v>0</v>
      </c>
      <c r="AC294" s="12">
        <f>INDEX( K$6:K$6003,UsefulSeries!$I292)</f>
        <v>-0.61447750736703277</v>
      </c>
      <c r="AD294" s="12">
        <f>INDEX(L$6:L$6003,UsefulSeries!$I292)</f>
        <v>0.61447750736703277</v>
      </c>
      <c r="AE294" s="12"/>
      <c r="AF294" s="12"/>
      <c r="AG294" s="12"/>
      <c r="AH294" s="12"/>
      <c r="AI294" s="12"/>
      <c r="AJ294" s="12"/>
      <c r="AK294" s="12"/>
      <c r="AL294" s="12"/>
      <c r="AM294" s="12"/>
      <c r="AN294" s="12">
        <f t="shared" ca="1" si="54"/>
        <v>41.765621433525631</v>
      </c>
      <c r="AO294" s="12">
        <f t="shared" ca="1" si="55"/>
        <v>0.63144204257305137</v>
      </c>
      <c r="AP294" s="12">
        <f t="shared" ca="1" si="56"/>
        <v>0</v>
      </c>
      <c r="AQ294" s="12">
        <f t="shared" ca="1" si="57"/>
        <v>0</v>
      </c>
      <c r="AR294" s="12">
        <f t="shared" ca="1" si="58"/>
        <v>0</v>
      </c>
      <c r="AS294" s="12">
        <f t="shared" ca="1" si="59"/>
        <v>0</v>
      </c>
      <c r="AT294" s="12">
        <f t="shared" si="60"/>
        <v>-0.61447750736703277</v>
      </c>
      <c r="AU294" s="12">
        <f t="shared" si="61"/>
        <v>0.61447750736703277</v>
      </c>
      <c r="AV294" s="12"/>
      <c r="AW294" s="12">
        <f ca="1">INDEX(I$6:I$6003,UsefulSeries!$I292)</f>
        <v>1.4938367957382577E-2</v>
      </c>
      <c r="AX294" s="12"/>
      <c r="AY294" s="12"/>
      <c r="AZ294" s="12">
        <f t="array" aca="1" ref="AZ294:AZ299" ca="1">MMULT(W294:AB299,AW294:AW299)</f>
        <v>0.63144204257305125</v>
      </c>
      <c r="BA294" s="12"/>
      <c r="BB294" s="12">
        <f t="shared" ca="1" si="53"/>
        <v>0.63144204257305125</v>
      </c>
      <c r="BC294" s="12"/>
      <c r="BD294" s="38">
        <f t="array" aca="1" ref="BD294:BD301" ca="1">MMULT(MINVERSE(AN294:AU301),BB294:BB301)</f>
        <v>1.4225626795380933E-2</v>
      </c>
    </row>
    <row r="295" spans="1:56" x14ac:dyDescent="0.35">
      <c r="A295" s="12">
        <f ca="1">-INDEX('Flow probs &amp; rates'!$K$5:$K$5999,UsefulSeries!$E292,0)*(INDEX('Flow probs &amp; rates'!$L$5:$L$5999,UsefulSeries!$E292,0))/INDEX('Flow probs &amp; rates'!$E$4:$E$5999,UsefulSeries!$E292,0)</f>
        <v>-2.9797913107434189E-4</v>
      </c>
      <c r="B295" s="12">
        <f ca="1">INDEX('Flow probs &amp; rates'!$L$5:$L$5999,UsefulSeries!$E292,0)*(1-INDEX('Flow probs &amp; rates'!$L$5:$L$5999,UsefulSeries!$E292,0))/INDEX('Flow probs &amp; rates'!$E$4:$E$5999,UsefulSeries!$E292,0)</f>
        <v>2.079287876370876E-2</v>
      </c>
      <c r="C295" s="12">
        <v>0</v>
      </c>
      <c r="D295" s="12">
        <v>0</v>
      </c>
      <c r="E295" s="12">
        <v>0</v>
      </c>
      <c r="F295" s="12">
        <v>0</v>
      </c>
      <c r="G295" s="12"/>
      <c r="H295" s="12"/>
      <c r="I295" s="12">
        <f ca="1">INDEX('Flow probs &amp; rates'!$L$5:$L$5999,UsefulSeries!$E292)</f>
        <v>1.3117760775752678E-2</v>
      </c>
      <c r="J295" s="12"/>
      <c r="K295" s="12">
        <f>-INDEX('Flow probs &amp; rates'!$E$4:$E$5999,UsefulSeries!$E292)</f>
        <v>-0.62260186648987714</v>
      </c>
      <c r="L295" s="12"/>
      <c r="M295" s="12"/>
      <c r="N295" s="12">
        <f>INDEX('Flow probs &amp; rates'!$F$5:$F$5999,UsefulSeries!$G292)-INDEX('Flow probs &amp; rates'!$F$4:$F$5999,UsefulSeries!$G292)</f>
        <v>3.8231708561014405E-4</v>
      </c>
      <c r="O295" s="12"/>
      <c r="P295" s="12">
        <f ca="1"/>
        <v>0.6400500129732285</v>
      </c>
      <c r="Q295" s="12">
        <f ca="1"/>
        <v>48.102561117819405</v>
      </c>
      <c r="R295" s="12">
        <f ca="1"/>
        <v>0</v>
      </c>
      <c r="S295" s="12">
        <f ca="1"/>
        <v>0</v>
      </c>
      <c r="T295" s="12">
        <f ca="1"/>
        <v>0</v>
      </c>
      <c r="U295" s="12">
        <f ca="1"/>
        <v>0</v>
      </c>
      <c r="V295" s="12"/>
      <c r="W295" s="12">
        <f ca="1">INDEX(P$7:P$6003,UsefulSeries!$I292)</f>
        <v>0.63144204257305125</v>
      </c>
      <c r="X295" s="12">
        <f ca="1">INDEX(Q$7:Q$6003,UsefulSeries!$I292)</f>
        <v>52.147124624069825</v>
      </c>
      <c r="Y295" s="12">
        <f ca="1">INDEX(R$7:R$6003,UsefulSeries!$I292)</f>
        <v>0</v>
      </c>
      <c r="Z295" s="12">
        <f ca="1">INDEX(S$7:S$6003,UsefulSeries!$I292)</f>
        <v>0</v>
      </c>
      <c r="AA295" s="12">
        <f ca="1">INDEX(T$7:T$6003,UsefulSeries!$I292)</f>
        <v>0</v>
      </c>
      <c r="AB295" s="12">
        <f ca="1">INDEX(U$7:U$6003,UsefulSeries!$I292)</f>
        <v>0</v>
      </c>
      <c r="AC295" s="12">
        <f>INDEX( K$7:K$6003,UsefulSeries!$I292,1)</f>
        <v>-0.61447750736703277</v>
      </c>
      <c r="AD295" s="12">
        <f>INDEX(L$7:L$6003,UsefulSeries!$I292,1)</f>
        <v>0</v>
      </c>
      <c r="AE295" s="12"/>
      <c r="AF295" s="12"/>
      <c r="AG295" s="12"/>
      <c r="AH295" s="12"/>
      <c r="AI295" s="12"/>
      <c r="AJ295" s="12"/>
      <c r="AK295" s="12"/>
      <c r="AL295" s="12"/>
      <c r="AM295" s="12"/>
      <c r="AN295" s="12">
        <f t="shared" ca="1" si="54"/>
        <v>0.63144204257305125</v>
      </c>
      <c r="AO295" s="12">
        <f t="shared" ca="1" si="55"/>
        <v>52.147124624069825</v>
      </c>
      <c r="AP295" s="12">
        <f t="shared" ca="1" si="56"/>
        <v>0</v>
      </c>
      <c r="AQ295" s="12">
        <f t="shared" ca="1" si="57"/>
        <v>0</v>
      </c>
      <c r="AR295" s="12">
        <f t="shared" ca="1" si="58"/>
        <v>0</v>
      </c>
      <c r="AS295" s="12">
        <f t="shared" ca="1" si="59"/>
        <v>0</v>
      </c>
      <c r="AT295" s="12">
        <f t="shared" si="60"/>
        <v>-0.61447750736703277</v>
      </c>
      <c r="AU295" s="12">
        <f t="shared" si="61"/>
        <v>0</v>
      </c>
      <c r="AV295" s="12"/>
      <c r="AW295" s="12">
        <f ca="1">INDEX(I$7:I$6003,UsefulSeries!$I292)</f>
        <v>1.1927969825401067E-2</v>
      </c>
      <c r="AX295" s="12"/>
      <c r="AY295" s="12"/>
      <c r="AZ295" s="12">
        <f ca="1"/>
        <v>0.63144204257305137</v>
      </c>
      <c r="BA295" s="12"/>
      <c r="BB295" s="12">
        <f t="shared" ca="1" si="53"/>
        <v>0.63144204257305137</v>
      </c>
      <c r="BC295" s="12"/>
      <c r="BD295" s="38">
        <f ca="1"/>
        <v>1.2387204456406314E-2</v>
      </c>
    </row>
    <row r="296" spans="1:56" x14ac:dyDescent="0.35">
      <c r="A296" s="12">
        <v>0</v>
      </c>
      <c r="B296" s="12">
        <v>0</v>
      </c>
      <c r="C296" s="12">
        <f ca="1">INDEX('Flow probs &amp; rates'!$M$5:$M$5999,UsefulSeries!$E292,0)*(1-INDEX('Flow probs &amp; rates'!$M$5:$M$5999,UsefulSeries!$E292,0))/INDEX('Flow probs &amp; rates'!$F$4:$F$5999,UsefulSeries!$E292,0)</f>
        <v>4.1482885911708296</v>
      </c>
      <c r="D296" s="12">
        <f ca="1">-INDEX('Flow probs &amp; rates'!$M$5:$M$5999,UsefulSeries!$E292,0)*(INDEX('Flow probs &amp; rates'!$O$5:$O$5999,UsefulSeries!$E292,0))/INDEX('Flow probs &amp; rates'!$F$4:$F$5999,UsefulSeries!$E292,0)</f>
        <v>-0.84566024026846542</v>
      </c>
      <c r="E296" s="12">
        <v>0</v>
      </c>
      <c r="F296" s="12">
        <v>0</v>
      </c>
      <c r="G296" s="12"/>
      <c r="H296" s="12"/>
      <c r="I296" s="12">
        <f ca="1">INDEX('Flow probs &amp; rates'!$M$5:$M$5999,UsefulSeries!$E292)</f>
        <v>0.23841553591120396</v>
      </c>
      <c r="J296" s="12"/>
      <c r="K296" s="12">
        <f>INDEX('Flow probs &amp; rates'!$F$4:$F$5999,UsefulSeries!$E292)</f>
        <v>4.377071752766587E-2</v>
      </c>
      <c r="L296" s="12">
        <f>-INDEX('Flow probs &amp; rates'!$F$4:$F$5999,UsefulSeries!$E292)</f>
        <v>-4.377071752766587E-2</v>
      </c>
      <c r="M296" s="12"/>
      <c r="N296" s="12">
        <f>INDEX('Flow probs &amp; rates'!$E$5:$E$5999,UsefulSeries!$G294)-INDEX('Flow probs &amp; rates'!$E$4:$E$5999,UsefulSeries!$G294)</f>
        <v>-7.6175624864460723E-4</v>
      </c>
      <c r="O296" s="12"/>
      <c r="P296" s="12">
        <f ca="1"/>
        <v>0</v>
      </c>
      <c r="Q296" s="12">
        <f ca="1"/>
        <v>0</v>
      </c>
      <c r="R296" s="12">
        <f ca="1"/>
        <v>0.25577967418211861</v>
      </c>
      <c r="S296" s="12">
        <f ca="1"/>
        <v>7.2189635217678239E-2</v>
      </c>
      <c r="T296" s="12">
        <f ca="1"/>
        <v>0</v>
      </c>
      <c r="U296" s="12">
        <f ca="1"/>
        <v>0</v>
      </c>
      <c r="V296" s="12"/>
      <c r="W296" s="12">
        <f ca="1">INDEX(P$8:P$6003,UsefulSeries!$I292)</f>
        <v>0</v>
      </c>
      <c r="X296" s="12">
        <f ca="1">INDEX(Q$8:Q$6003,UsefulSeries!$I292)</f>
        <v>0</v>
      </c>
      <c r="Y296" s="12">
        <f ca="1">INDEX(R$8:R$6003,UsefulSeries!$I292)</f>
        <v>0.28949127957202042</v>
      </c>
      <c r="Z296" s="12">
        <f ca="1">INDEX(S$8:S$6003,UsefulSeries!$I292)</f>
        <v>6.9083266529023399E-2</v>
      </c>
      <c r="AA296" s="12">
        <f ca="1">INDEX(T$8:T$6003,UsefulSeries!$I292)</f>
        <v>0</v>
      </c>
      <c r="AB296" s="12">
        <f ca="1">INDEX(U$8:U$6003,UsefulSeries!$I292)</f>
        <v>0</v>
      </c>
      <c r="AC296" s="12">
        <f>INDEX( K$8:K$6003,UsefulSeries!$I292)</f>
        <v>4.730871473612628E-2</v>
      </c>
      <c r="AD296" s="12">
        <f>INDEX(L$8:L$6003,UsefulSeries!$I292)</f>
        <v>-4.730871473612628E-2</v>
      </c>
      <c r="AE296" s="12"/>
      <c r="AF296" s="12"/>
      <c r="AG296" s="12"/>
      <c r="AH296" s="12"/>
      <c r="AI296" s="12"/>
      <c r="AJ296" s="12"/>
      <c r="AK296" s="12"/>
      <c r="AL296" s="12"/>
      <c r="AM296" s="12"/>
      <c r="AN296" s="12">
        <f t="shared" ca="1" si="54"/>
        <v>0</v>
      </c>
      <c r="AO296" s="12">
        <f t="shared" ca="1" si="55"/>
        <v>0</v>
      </c>
      <c r="AP296" s="12">
        <f t="shared" ca="1" si="56"/>
        <v>0.28949127957202042</v>
      </c>
      <c r="AQ296" s="12">
        <f t="shared" ca="1" si="57"/>
        <v>6.9083266529023399E-2</v>
      </c>
      <c r="AR296" s="12">
        <f t="shared" ca="1" si="58"/>
        <v>0</v>
      </c>
      <c r="AS296" s="12">
        <f t="shared" ca="1" si="59"/>
        <v>0</v>
      </c>
      <c r="AT296" s="12">
        <f t="shared" si="60"/>
        <v>4.730871473612628E-2</v>
      </c>
      <c r="AU296" s="12">
        <f t="shared" si="61"/>
        <v>-4.730871473612628E-2</v>
      </c>
      <c r="AV296" s="12"/>
      <c r="AW296" s="12">
        <f ca="1">INDEX(I$8:I$6003,UsefulSeries!$I292)</f>
        <v>0.21464153722440815</v>
      </c>
      <c r="AX296" s="12"/>
      <c r="AY296" s="12"/>
      <c r="AZ296" s="12">
        <f ca="1"/>
        <v>6.9083266529023399E-2</v>
      </c>
      <c r="BA296" s="12"/>
      <c r="BB296" s="12">
        <f t="shared" ca="1" si="53"/>
        <v>6.9083266529023399E-2</v>
      </c>
      <c r="BC296" s="12"/>
      <c r="BD296" s="38">
        <f ca="1"/>
        <v>0.22086762232774548</v>
      </c>
    </row>
    <row r="297" spans="1:56" x14ac:dyDescent="0.35">
      <c r="A297" s="12">
        <v>0</v>
      </c>
      <c r="B297" s="12">
        <v>0</v>
      </c>
      <c r="C297" s="12">
        <f ca="1">-INDEX('Flow probs &amp; rates'!$M$5:$M$5999,UsefulSeries!$E292,0)*(INDEX('Flow probs &amp; rates'!$O$5:$O$5999,UsefulSeries!$E292,0))/INDEX('Flow probs &amp; rates'!$F$4:$F$5999,UsefulSeries!$E292,0)</f>
        <v>-0.84566024026846542</v>
      </c>
      <c r="D297" s="12">
        <f ca="1">INDEX('Flow probs &amp; rates'!$O$5:$O$5999,UsefulSeries!$E292,0)*(1-INDEX('Flow probs &amp; rates'!$O$5:$O$5999,UsefulSeries!$E292,0))/INDEX('Flow probs &amp; rates'!$F$4:$F$5999,UsefulSeries!$E292,0)</f>
        <v>2.9963124217542894</v>
      </c>
      <c r="E297" s="12">
        <v>0</v>
      </c>
      <c r="F297" s="12">
        <v>0</v>
      </c>
      <c r="G297" s="12"/>
      <c r="H297" s="12"/>
      <c r="I297" s="12">
        <f ca="1">INDEX('Flow probs &amp; rates'!$O$5:$O$5999,UsefulSeries!$E292)</f>
        <v>0.15525479646156559</v>
      </c>
      <c r="J297" s="12"/>
      <c r="K297" s="12"/>
      <c r="L297" s="12">
        <f>-INDEX('Flow probs &amp; rates'!$F$4:$F$5999,UsefulSeries!$E292)</f>
        <v>-4.377071752766587E-2</v>
      </c>
      <c r="M297" s="12"/>
      <c r="N297" s="12">
        <f>INDEX('Flow probs &amp; rates'!$F$5:$F$5999,UsefulSeries!$G294)-INDEX('Flow probs &amp; rates'!$F$4:$F$5999,UsefulSeries!$G294)</f>
        <v>1.3272891141676221E-3</v>
      </c>
      <c r="O297" s="12"/>
      <c r="P297" s="12">
        <f ca="1"/>
        <v>0</v>
      </c>
      <c r="Q297" s="12">
        <f ca="1"/>
        <v>0</v>
      </c>
      <c r="R297" s="12">
        <f ca="1"/>
        <v>7.2189635217678239E-2</v>
      </c>
      <c r="S297" s="12">
        <f ca="1"/>
        <v>0.35411791392629521</v>
      </c>
      <c r="T297" s="12">
        <f ca="1"/>
        <v>0</v>
      </c>
      <c r="U297" s="12">
        <f ca="1"/>
        <v>0</v>
      </c>
      <c r="V297" s="12"/>
      <c r="W297" s="12">
        <f ca="1">INDEX(P$9:P$6003,UsefulSeries!$I292)</f>
        <v>0</v>
      </c>
      <c r="X297" s="12">
        <f ca="1">INDEX(Q$9:Q$6003,UsefulSeries!$I292)</f>
        <v>0</v>
      </c>
      <c r="Y297" s="12">
        <f ca="1">INDEX(R$9:R$6003,UsefulSeries!$I292)</f>
        <v>6.9083266529023399E-2</v>
      </c>
      <c r="Z297" s="12">
        <f ca="1">INDEX(S$9:S$6003,UsefulSeries!$I292)</f>
        <v>0.53957651576075738</v>
      </c>
      <c r="AA297" s="12">
        <f ca="1">INDEX(T$9:T$6003,UsefulSeries!$I292)</f>
        <v>0</v>
      </c>
      <c r="AB297" s="12">
        <f ca="1">INDEX(U$9:U$6003,UsefulSeries!$I292)</f>
        <v>0</v>
      </c>
      <c r="AC297" s="12">
        <f>INDEX( K$9:K$6003,UsefulSeries!$I292)</f>
        <v>0</v>
      </c>
      <c r="AD297" s="12">
        <f>INDEX(L$9:L$6003,UsefulSeries!$I292)</f>
        <v>-4.730871473612628E-2</v>
      </c>
      <c r="AE297" s="12"/>
      <c r="AF297" s="12"/>
      <c r="AG297" s="12"/>
      <c r="AH297" s="12"/>
      <c r="AI297" s="12"/>
      <c r="AJ297" s="12"/>
      <c r="AK297" s="12"/>
      <c r="AL297" s="12"/>
      <c r="AM297" s="12"/>
      <c r="AN297" s="12">
        <f t="shared" ca="1" si="54"/>
        <v>0</v>
      </c>
      <c r="AO297" s="12">
        <f t="shared" ca="1" si="55"/>
        <v>0</v>
      </c>
      <c r="AP297" s="12">
        <f t="shared" ca="1" si="56"/>
        <v>6.9083266529023399E-2</v>
      </c>
      <c r="AQ297" s="12">
        <f t="shared" ca="1" si="57"/>
        <v>0.53957651576075738</v>
      </c>
      <c r="AR297" s="12">
        <f t="shared" ca="1" si="58"/>
        <v>0</v>
      </c>
      <c r="AS297" s="12">
        <f t="shared" ca="1" si="59"/>
        <v>0</v>
      </c>
      <c r="AT297" s="12">
        <f t="shared" si="60"/>
        <v>0</v>
      </c>
      <c r="AU297" s="12">
        <f t="shared" si="61"/>
        <v>-4.730871473612628E-2</v>
      </c>
      <c r="AV297" s="12"/>
      <c r="AW297" s="12">
        <f ca="1">INDEX(I$9:I$6003,UsefulSeries!$I292)</f>
        <v>0.10055131463283785</v>
      </c>
      <c r="AX297" s="12"/>
      <c r="AY297" s="12"/>
      <c r="AZ297" s="12">
        <f ca="1"/>
        <v>6.9083266529023399E-2</v>
      </c>
      <c r="BA297" s="12"/>
      <c r="BB297" s="12">
        <f t="shared" ca="1" si="53"/>
        <v>6.9083266529023399E-2</v>
      </c>
      <c r="BC297" s="12"/>
      <c r="BD297" s="38">
        <f ca="1"/>
        <v>0.10731309347482085</v>
      </c>
    </row>
    <row r="298" spans="1:56" x14ac:dyDescent="0.35">
      <c r="A298" s="12">
        <v>0</v>
      </c>
      <c r="B298" s="12">
        <v>0</v>
      </c>
      <c r="C298" s="12">
        <v>0</v>
      </c>
      <c r="D298" s="12">
        <v>0</v>
      </c>
      <c r="E298" s="12">
        <f ca="1">INDEX('Flow probs &amp; rates'!$P$5:$P$5999,UsefulSeries!$E292,0)*(1-INDEX('Flow probs &amp; rates'!$P$5:$P$5999,UsefulSeries!$E292,0))/INDEX('Flow probs &amp; rates'!$G$4:$G$5999,UsefulSeries!$E292,0)</f>
        <v>6.243724371323793E-2</v>
      </c>
      <c r="F298" s="12">
        <f ca="1">-INDEX('Flow probs &amp; rates'!$P$5:$P$5999,UsefulSeries!$E292,0)*(INDEX('Flow probs &amp; rates'!$Q$5:$Q$5999,UsefulSeries!$E292,0))/INDEX('Flow probs &amp; rates'!$G$4:$G$5999,UsefulSeries!$E292,0)</f>
        <v>-1.561010206645757E-3</v>
      </c>
      <c r="G298" s="12"/>
      <c r="H298" s="12"/>
      <c r="I298" s="12">
        <f ca="1">INDEX('Flow probs &amp; rates'!$P$5:$P$5999,UsefulSeries!$E292)</f>
        <v>2.1283775375342519E-2</v>
      </c>
      <c r="J298" s="12"/>
      <c r="K298" s="12">
        <f>INDEX('Flow probs &amp; rates'!$G$4:$G$5999,UsefulSeries!$E292)</f>
        <v>0.33362741598245704</v>
      </c>
      <c r="L298" s="12"/>
      <c r="M298" s="12"/>
      <c r="N298" s="12">
        <f>INDEX('Flow probs &amp; rates'!$E$5:$E$5999,UsefulSeries!$G296)-INDEX('Flow probs &amp; rates'!$E$4:$E$5999,UsefulSeries!$G296)</f>
        <v>1.3469739547826709E-3</v>
      </c>
      <c r="O298" s="12"/>
      <c r="P298" s="12">
        <f ca="1"/>
        <v>0</v>
      </c>
      <c r="Q298" s="12">
        <f ca="1"/>
        <v>0</v>
      </c>
      <c r="R298" s="12">
        <f ca="1"/>
        <v>0</v>
      </c>
      <c r="S298" s="12">
        <f ca="1"/>
        <v>0</v>
      </c>
      <c r="T298" s="12">
        <f ca="1"/>
        <v>16.024822793183301</v>
      </c>
      <c r="U298" s="12">
        <f ca="1"/>
        <v>0.34962372258194552</v>
      </c>
      <c r="V298" s="12"/>
      <c r="W298" s="12">
        <f ca="1">INDEX(P$10:P$6003,UsefulSeries!$I292)</f>
        <v>0</v>
      </c>
      <c r="X298" s="12">
        <f ca="1">INDEX(Q$10:Q$6003,UsefulSeries!$I292)</f>
        <v>0</v>
      </c>
      <c r="Y298" s="12">
        <f ca="1">INDEX(R$10:R$6003,UsefulSeries!$I292)</f>
        <v>0</v>
      </c>
      <c r="Z298" s="12">
        <f ca="1">INDEX(S$10:S$6003,UsefulSeries!$I292)</f>
        <v>0</v>
      </c>
      <c r="AA298" s="12">
        <f ca="1">INDEX(T$10:T$6003,UsefulSeries!$I292)</f>
        <v>16.488455600589564</v>
      </c>
      <c r="AB298" s="12">
        <f ca="1">INDEX(U$10:U$6003,UsefulSeries!$I292)</f>
        <v>0.35253848524312958</v>
      </c>
      <c r="AC298" s="12">
        <f>INDEX( K$10:K$6003,UsefulSeries!$I292)</f>
        <v>0.33821377789684093</v>
      </c>
      <c r="AD298" s="12">
        <f>INDEX(L$10:L$6003,UsefulSeries!$I292)</f>
        <v>0</v>
      </c>
      <c r="AE298" s="12"/>
      <c r="AF298" s="12"/>
      <c r="AG298" s="12"/>
      <c r="AH298" s="12"/>
      <c r="AI298" s="12"/>
      <c r="AJ298" s="12"/>
      <c r="AK298" s="12"/>
      <c r="AL298" s="12"/>
      <c r="AM298" s="12"/>
      <c r="AN298" s="12">
        <f t="shared" ca="1" si="54"/>
        <v>0</v>
      </c>
      <c r="AO298" s="12">
        <f t="shared" ca="1" si="55"/>
        <v>0</v>
      </c>
      <c r="AP298" s="12">
        <f t="shared" ca="1" si="56"/>
        <v>0</v>
      </c>
      <c r="AQ298" s="12">
        <f t="shared" ca="1" si="57"/>
        <v>0</v>
      </c>
      <c r="AR298" s="12">
        <f t="shared" ca="1" si="58"/>
        <v>16.488455600589564</v>
      </c>
      <c r="AS298" s="12">
        <f t="shared" ca="1" si="59"/>
        <v>0.35253848524312958</v>
      </c>
      <c r="AT298" s="12">
        <f t="shared" si="60"/>
        <v>0.33821377789684093</v>
      </c>
      <c r="AU298" s="12">
        <f t="shared" si="61"/>
        <v>0</v>
      </c>
      <c r="AV298" s="12"/>
      <c r="AW298" s="12">
        <f ca="1">INDEX(I$10:I$6003,UsefulSeries!$I292)</f>
        <v>2.0960307088784862E-2</v>
      </c>
      <c r="AX298" s="12"/>
      <c r="AY298" s="12"/>
      <c r="AZ298" s="12">
        <f ca="1"/>
        <v>0.35253848524312953</v>
      </c>
      <c r="BA298" s="12"/>
      <c r="BB298" s="12">
        <f t="shared" ca="1" si="53"/>
        <v>0.35253848524312953</v>
      </c>
      <c r="BC298" s="12"/>
      <c r="BD298" s="38">
        <f ca="1"/>
        <v>2.0211131580328331E-2</v>
      </c>
    </row>
    <row r="299" spans="1:56" x14ac:dyDescent="0.35">
      <c r="A299" s="12">
        <v>0</v>
      </c>
      <c r="B299" s="12">
        <v>0</v>
      </c>
      <c r="C299" s="12">
        <v>0</v>
      </c>
      <c r="D299" s="12">
        <v>0</v>
      </c>
      <c r="E299" s="12">
        <f ca="1">-INDEX('Flow probs &amp; rates'!$P$5:$P$5999,UsefulSeries!$E292,0)*(INDEX('Flow probs &amp; rates'!$Q$5:$Q$5999,UsefulSeries!$E292,0))/INDEX('Flow probs &amp; rates'!$G$4:$G$5999,UsefulSeries!$E292,0)</f>
        <v>-1.561010206645757E-3</v>
      </c>
      <c r="F299" s="12">
        <f ca="1">INDEX('Flow probs &amp; rates'!$Q$5:$Q$5999,UsefulSeries!$E292,0)*(1-INDEX('Flow probs &amp; rates'!$Q$5:$Q$5999,UsefulSeries!$E292,0))/INDEX('Flow probs &amp; rates'!$G$4:$G$5999,UsefulSeries!$E292,0)</f>
        <v>7.1548096779919315E-2</v>
      </c>
      <c r="G299" s="12"/>
      <c r="H299" s="12"/>
      <c r="I299" s="12">
        <f ca="1">INDEX('Flow probs &amp; rates'!$Q$5:$Q$5999,UsefulSeries!$E292)</f>
        <v>2.4469145740412798E-2</v>
      </c>
      <c r="J299" s="12"/>
      <c r="K299" s="12"/>
      <c r="L299" s="12">
        <f>INDEX('Flow probs &amp; rates'!$G$4:$G$5999,UsefulSeries!$E292)</f>
        <v>0.33362741598245704</v>
      </c>
      <c r="M299" s="12"/>
      <c r="N299" s="12">
        <f>INDEX('Flow probs &amp; rates'!$F$5:$F$5999,UsefulSeries!$G296)-INDEX('Flow probs &amp; rates'!$F$4:$F$5999,UsefulSeries!$G296)</f>
        <v>-9.558472980157745E-4</v>
      </c>
      <c r="O299" s="12"/>
      <c r="P299" s="12">
        <f ca="1"/>
        <v>0</v>
      </c>
      <c r="Q299" s="12">
        <f ca="1"/>
        <v>0</v>
      </c>
      <c r="R299" s="12">
        <f ca="1"/>
        <v>0</v>
      </c>
      <c r="S299" s="12">
        <f ca="1"/>
        <v>0</v>
      </c>
      <c r="T299" s="12">
        <f ca="1"/>
        <v>0.34962372258194552</v>
      </c>
      <c r="U299" s="12">
        <f ca="1"/>
        <v>13.984240129784263</v>
      </c>
      <c r="V299" s="12"/>
      <c r="W299" s="12">
        <f ca="1">INDEX(P$11:P$6003,UsefulSeries!$I292)</f>
        <v>0</v>
      </c>
      <c r="X299" s="12">
        <f ca="1">INDEX(Q$11:Q$6003,UsefulSeries!$I292)</f>
        <v>0</v>
      </c>
      <c r="Y299" s="12">
        <f ca="1">INDEX(R$11:R$6003,UsefulSeries!$I292)</f>
        <v>0</v>
      </c>
      <c r="Z299" s="12">
        <f ca="1">INDEX(S$11:S$6003,UsefulSeries!$I292)</f>
        <v>0</v>
      </c>
      <c r="AA299" s="12">
        <f ca="1">INDEX(T$11:T$6003,UsefulSeries!$I292)</f>
        <v>0.35253848524312958</v>
      </c>
      <c r="AB299" s="12">
        <f ca="1">INDEX(U$11:U$6003,UsefulSeries!$I292)</f>
        <v>17.544553798864335</v>
      </c>
      <c r="AC299" s="12">
        <f>INDEX( K$11:K$6003,UsefulSeries!$I292)</f>
        <v>0</v>
      </c>
      <c r="AD299" s="12">
        <f>INDEX(L$11:L$6003,UsefulSeries!$I292)</f>
        <v>0.33821377789684093</v>
      </c>
      <c r="AE299" s="12"/>
      <c r="AF299" s="12"/>
      <c r="AG299" s="12"/>
      <c r="AH299" s="12"/>
      <c r="AI299" s="12"/>
      <c r="AJ299" s="12"/>
      <c r="AK299" s="12"/>
      <c r="AL299" s="12"/>
      <c r="AM299" s="12"/>
      <c r="AN299" s="12">
        <f t="shared" ca="1" si="54"/>
        <v>0</v>
      </c>
      <c r="AO299" s="12">
        <f t="shared" ca="1" si="55"/>
        <v>0</v>
      </c>
      <c r="AP299" s="12">
        <f t="shared" ca="1" si="56"/>
        <v>0</v>
      </c>
      <c r="AQ299" s="12">
        <f t="shared" ca="1" si="57"/>
        <v>0</v>
      </c>
      <c r="AR299" s="12">
        <f t="shared" ca="1" si="58"/>
        <v>0.35253848524312958</v>
      </c>
      <c r="AS299" s="12">
        <f t="shared" ca="1" si="59"/>
        <v>17.544553798864335</v>
      </c>
      <c r="AT299" s="12">
        <f t="shared" si="60"/>
        <v>0</v>
      </c>
      <c r="AU299" s="12">
        <f t="shared" si="61"/>
        <v>0.33821377789684093</v>
      </c>
      <c r="AV299" s="12"/>
      <c r="AW299" s="12">
        <f ca="1">INDEX(I$11:I$6003,UsefulSeries!$I292)</f>
        <v>1.967272432737276E-2</v>
      </c>
      <c r="AX299" s="12"/>
      <c r="AY299" s="12"/>
      <c r="AZ299" s="12">
        <f ca="1"/>
        <v>0.35253848524312964</v>
      </c>
      <c r="BA299" s="12"/>
      <c r="BB299" s="12">
        <f t="shared" ca="1" si="53"/>
        <v>0.35253848524312964</v>
      </c>
      <c r="BC299" s="12"/>
      <c r="BD299" s="38">
        <f ca="1"/>
        <v>1.8025818174377532E-2</v>
      </c>
    </row>
    <row r="300" spans="1:56" x14ac:dyDescent="0.35">
      <c r="A300" s="12">
        <f ca="1">INDEX('Flow probs &amp; rates'!$K$5:$K$5999,UsefulSeries!$E298,0)*(1-INDEX('Flow probs &amp; rates'!$K$5:$K$5999,UsefulSeries!$E298,0))/INDEX('Flow probs &amp; rates'!$E$4:$E$5999,UsefulSeries!$E298,0)</f>
        <v>2.2552717697827979E-2</v>
      </c>
      <c r="B300" s="12">
        <f ca="1">-INDEX('Flow probs &amp; rates'!$K$5:$K$5999,UsefulSeries!$E298,0)*(INDEX('Flow probs &amp; rates'!$L$5:$L$5999,UsefulSeries!$E298,0))/INDEX('Flow probs &amp; rates'!$E$4:$E$5999,UsefulSeries!$E298,0)</f>
        <v>-2.8251653406819984E-4</v>
      </c>
      <c r="C300" s="12">
        <v>0</v>
      </c>
      <c r="D300" s="12">
        <v>0</v>
      </c>
      <c r="E300" s="12">
        <v>0</v>
      </c>
      <c r="F300" s="12">
        <v>0</v>
      </c>
      <c r="G300" s="12"/>
      <c r="H300" s="12"/>
      <c r="I300" s="12">
        <f ca="1">INDEX('Flow probs &amp; rates'!$K$5:$K$5999,UsefulSeries!$E298)</f>
        <v>1.4216747293453508E-2</v>
      </c>
      <c r="J300" s="12"/>
      <c r="K300" s="12">
        <f>-INDEX('Flow probs &amp; rates'!$E$4:$E$5999,UsefulSeries!$E298)</f>
        <v>-0.62141652184106044</v>
      </c>
      <c r="L300" s="12">
        <f>INDEX('Flow probs &amp; rates'!$E$4:$E$5999,UsefulSeries!$E298)</f>
        <v>0.62141652184106044</v>
      </c>
      <c r="M300" s="12"/>
      <c r="N300" s="12">
        <f>INDEX('Flow probs &amp; rates'!$E$5:$E$5999,UsefulSeries!$G298)-INDEX('Flow probs &amp; rates'!$E$4:$E$5999,UsefulSeries!$G298)</f>
        <v>-1.1775742424517954E-3</v>
      </c>
      <c r="O300" s="12"/>
      <c r="P300" s="12">
        <f t="array" aca="1" ref="P300:U305" ca="1">MINVERSE(A300:F305)</f>
        <v>44.348551025648597</v>
      </c>
      <c r="Q300" s="12">
        <f ca="1"/>
        <v>0.6383753424099452</v>
      </c>
      <c r="R300" s="12">
        <f ca="1"/>
        <v>0</v>
      </c>
      <c r="S300" s="12">
        <f ca="1"/>
        <v>0</v>
      </c>
      <c r="T300" s="12">
        <f ca="1"/>
        <v>0</v>
      </c>
      <c r="U300" s="12">
        <f ca="1"/>
        <v>0</v>
      </c>
      <c r="V300" s="12"/>
      <c r="W300" s="12"/>
      <c r="X300" s="12"/>
      <c r="Y300" s="12"/>
      <c r="Z300" s="12"/>
      <c r="AA300" s="12"/>
      <c r="AB300" s="12"/>
      <c r="AC300" s="12"/>
      <c r="AD300" s="12"/>
      <c r="AE300" s="12">
        <f t="array" ref="AE300:AJ301">TRANSPOSE(AC294:AD299)</f>
        <v>-0.61447750736703277</v>
      </c>
      <c r="AF300" s="12">
        <v>-0.61447750736703277</v>
      </c>
      <c r="AG300" s="12">
        <v>4.730871473612628E-2</v>
      </c>
      <c r="AH300" s="12">
        <v>0</v>
      </c>
      <c r="AI300" s="12">
        <v>0.33821377789684093</v>
      </c>
      <c r="AJ300" s="12">
        <v>0</v>
      </c>
      <c r="AK300" s="12"/>
      <c r="AL300" s="12"/>
      <c r="AM300" s="12"/>
      <c r="AN300" s="12">
        <f t="shared" si="54"/>
        <v>-0.61447750736703277</v>
      </c>
      <c r="AO300" s="12">
        <f t="shared" si="55"/>
        <v>-0.61447750736703277</v>
      </c>
      <c r="AP300" s="12">
        <f t="shared" si="56"/>
        <v>4.730871473612628E-2</v>
      </c>
      <c r="AQ300" s="12">
        <f t="shared" si="57"/>
        <v>0</v>
      </c>
      <c r="AR300" s="12">
        <f t="shared" si="58"/>
        <v>0.33821377789684093</v>
      </c>
      <c r="AS300" s="12">
        <f t="shared" si="59"/>
        <v>0</v>
      </c>
      <c r="AT300" s="12">
        <f t="shared" si="60"/>
        <v>0</v>
      </c>
      <c r="AU300" s="12">
        <f t="shared" si="61"/>
        <v>0</v>
      </c>
      <c r="AV300" s="12"/>
      <c r="AW300" s="12"/>
      <c r="AX300" s="12">
        <f>INDEX($N$6:$N$6003,UsefulSeries!$K292)</f>
        <v>9.3166029492508518E-4</v>
      </c>
      <c r="AY300" s="12"/>
      <c r="AZ300" s="12"/>
      <c r="BA300" s="12"/>
      <c r="BB300" s="12">
        <f t="shared" si="53"/>
        <v>9.3166029492508518E-4</v>
      </c>
      <c r="BC300" s="12"/>
      <c r="BD300" s="38">
        <f ca="1"/>
        <v>3.8240147959595988E-2</v>
      </c>
    </row>
    <row r="301" spans="1:56" x14ac:dyDescent="0.35">
      <c r="A301" s="12">
        <f ca="1">-INDEX('Flow probs &amp; rates'!$K$5:$K$5999,UsefulSeries!$E298,0)*(INDEX('Flow probs &amp; rates'!$L$5:$L$5999,UsefulSeries!$E298,0))/INDEX('Flow probs &amp; rates'!$E$4:$E$5999,UsefulSeries!$E298,0)</f>
        <v>-2.8251653406819984E-4</v>
      </c>
      <c r="B301" s="12">
        <f ca="1">INDEX('Flow probs &amp; rates'!$L$5:$L$5999,UsefulSeries!$E298,0)*(1-INDEX('Flow probs &amp; rates'!$L$5:$L$5999,UsefulSeries!$E298,0))/INDEX('Flow probs &amp; rates'!$E$4:$E$5999,UsefulSeries!$E298,0)</f>
        <v>1.9626696230800031E-2</v>
      </c>
      <c r="C301" s="12">
        <v>0</v>
      </c>
      <c r="D301" s="12">
        <v>0</v>
      </c>
      <c r="E301" s="12">
        <v>0</v>
      </c>
      <c r="F301" s="12">
        <v>0</v>
      </c>
      <c r="G301" s="12"/>
      <c r="H301" s="12"/>
      <c r="I301" s="12">
        <f ca="1">INDEX('Flow probs &amp; rates'!$L$5:$L$5999,UsefulSeries!$E298)</f>
        <v>1.2348847337540691E-2</v>
      </c>
      <c r="J301" s="12"/>
      <c r="K301" s="12">
        <f>-INDEX('Flow probs &amp; rates'!$E$4:$E$5999,UsefulSeries!$E298)</f>
        <v>-0.62141652184106044</v>
      </c>
      <c r="L301" s="12"/>
      <c r="M301" s="12"/>
      <c r="N301" s="12">
        <f>INDEX('Flow probs &amp; rates'!$F$5:$F$5999,UsefulSeries!$G298)-INDEX('Flow probs &amp; rates'!$F$4:$F$5999,UsefulSeries!$G298)</f>
        <v>-6.4950024315231503E-5</v>
      </c>
      <c r="O301" s="12"/>
      <c r="P301" s="12">
        <f ca="1"/>
        <v>0.6383753424099452</v>
      </c>
      <c r="Q301" s="12">
        <f ca="1"/>
        <v>50.960199303415955</v>
      </c>
      <c r="R301" s="12">
        <f ca="1"/>
        <v>0</v>
      </c>
      <c r="S301" s="12">
        <f ca="1"/>
        <v>0</v>
      </c>
      <c r="T301" s="12">
        <f ca="1"/>
        <v>0</v>
      </c>
      <c r="U301" s="12">
        <f ca="1"/>
        <v>0</v>
      </c>
      <c r="V301" s="12"/>
      <c r="W301" s="12"/>
      <c r="X301" s="12"/>
      <c r="Y301" s="12"/>
      <c r="Z301" s="12"/>
      <c r="AA301" s="12"/>
      <c r="AB301" s="12"/>
      <c r="AC301" s="12"/>
      <c r="AD301" s="12"/>
      <c r="AE301" s="12">
        <v>0.61447750736703277</v>
      </c>
      <c r="AF301" s="12">
        <v>0</v>
      </c>
      <c r="AG301" s="12">
        <v>-4.730871473612628E-2</v>
      </c>
      <c r="AH301" s="12">
        <v>-4.730871473612628E-2</v>
      </c>
      <c r="AI301" s="12">
        <v>0</v>
      </c>
      <c r="AJ301" s="12">
        <v>0.33821377789684093</v>
      </c>
      <c r="AK301" s="12"/>
      <c r="AL301" s="12"/>
      <c r="AM301" s="12"/>
      <c r="AN301" s="12">
        <f t="shared" si="54"/>
        <v>0.61447750736703277</v>
      </c>
      <c r="AO301" s="12">
        <f t="shared" si="55"/>
        <v>0</v>
      </c>
      <c r="AP301" s="12">
        <f t="shared" si="56"/>
        <v>-4.730871473612628E-2</v>
      </c>
      <c r="AQ301" s="12">
        <f t="shared" si="57"/>
        <v>-4.730871473612628E-2</v>
      </c>
      <c r="AR301" s="12">
        <f t="shared" si="58"/>
        <v>0</v>
      </c>
      <c r="AS301" s="12">
        <f t="shared" si="59"/>
        <v>0.33821377789684093</v>
      </c>
      <c r="AT301" s="12">
        <f t="shared" si="60"/>
        <v>0</v>
      </c>
      <c r="AU301" s="12">
        <f t="shared" si="61"/>
        <v>0</v>
      </c>
      <c r="AV301" s="12"/>
      <c r="AW301" s="12"/>
      <c r="AX301" s="12">
        <f>INDEX('Margin error adjustment'!N$7:N$6003,UsefulSeries!$K292)</f>
        <v>-6.8790010740423652E-4</v>
      </c>
      <c r="AY301" s="12"/>
      <c r="AZ301" s="12"/>
      <c r="BA301" s="12"/>
      <c r="BB301" s="12">
        <f t="shared" si="53"/>
        <v>-6.8790010740423652E-4</v>
      </c>
      <c r="BC301" s="12"/>
      <c r="BD301" s="38">
        <f ca="1"/>
        <v>8.6212770464755117E-2</v>
      </c>
    </row>
    <row r="302" spans="1:56" x14ac:dyDescent="0.35">
      <c r="A302" s="12">
        <v>0</v>
      </c>
      <c r="B302" s="12">
        <v>0</v>
      </c>
      <c r="C302" s="12">
        <f ca="1">INDEX('Flow probs &amp; rates'!$M$5:$M$5999,UsefulSeries!$E298,0)*(1-INDEX('Flow probs &amp; rates'!$M$5:$M$5999,UsefulSeries!$E298,0))/INDEX('Flow probs &amp; rates'!$F$4:$F$5999,UsefulSeries!$E298,0)</f>
        <v>4.2132401819547756</v>
      </c>
      <c r="D302" s="12">
        <f ca="1">-INDEX('Flow probs &amp; rates'!$M$5:$M$5999,UsefulSeries!$E298,0)*(INDEX('Flow probs &amp; rates'!$O$5:$O$5999,UsefulSeries!$E298,0))/INDEX('Flow probs &amp; rates'!$F$4:$F$5999,UsefulSeries!$E298,0)</f>
        <v>-0.91055776860075099</v>
      </c>
      <c r="E302" s="12">
        <v>0</v>
      </c>
      <c r="F302" s="12">
        <v>0</v>
      </c>
      <c r="G302" s="12"/>
      <c r="H302" s="12"/>
      <c r="I302" s="12">
        <f ca="1">INDEX('Flow probs &amp; rates'!$M$5:$M$5999,UsefulSeries!$E298)</f>
        <v>0.23899140945134217</v>
      </c>
      <c r="J302" s="12"/>
      <c r="K302" s="12">
        <f>INDEX('Flow probs &amp; rates'!$F$4:$F$5999,UsefulSeries!$E298)</f>
        <v>4.3167374231065217E-2</v>
      </c>
      <c r="L302" s="12">
        <f>-INDEX('Flow probs &amp; rates'!$F$4:$F$5999,UsefulSeries!$E298)</f>
        <v>-4.3167374231065217E-2</v>
      </c>
      <c r="M302" s="12"/>
      <c r="N302" s="12">
        <f>INDEX('Flow probs &amp; rates'!$E$5:$E$5999,UsefulSeries!$G300)-INDEX('Flow probs &amp; rates'!$E$4:$E$5999,UsefulSeries!$G300)</f>
        <v>-6.4925010358929391E-4</v>
      </c>
      <c r="O302" s="12"/>
      <c r="P302" s="12">
        <f ca="1"/>
        <v>0</v>
      </c>
      <c r="Q302" s="12">
        <f ca="1"/>
        <v>0</v>
      </c>
      <c r="R302" s="12">
        <f ca="1"/>
        <v>0.25298593977555145</v>
      </c>
      <c r="S302" s="12">
        <f ca="1"/>
        <v>7.2362818927126413E-2</v>
      </c>
      <c r="T302" s="12">
        <f ca="1"/>
        <v>0</v>
      </c>
      <c r="U302" s="12">
        <f ca="1"/>
        <v>0</v>
      </c>
      <c r="V302" s="12"/>
      <c r="W302" s="12">
        <f ca="1">INDEX(P$6:P$6003,UsefulSeries!$I300)</f>
        <v>42.485781822967851</v>
      </c>
      <c r="X302" s="12">
        <f ca="1">INDEX(Q$6:Q$6003,UsefulSeries!$I300)</f>
        <v>0.63210379403536432</v>
      </c>
      <c r="Y302" s="12">
        <f ca="1">INDEX(R$6:R$6003,UsefulSeries!$I300)</f>
        <v>0</v>
      </c>
      <c r="Z302" s="12">
        <f ca="1">INDEX(S$6:S$6003,UsefulSeries!$I300)</f>
        <v>0</v>
      </c>
      <c r="AA302" s="12">
        <f ca="1">INDEX(T$6:T$6003,UsefulSeries!$I300)</f>
        <v>0</v>
      </c>
      <c r="AB302" s="12">
        <f ca="1">INDEX(U$6:U$6003,UsefulSeries!$I300)</f>
        <v>0</v>
      </c>
      <c r="AC302" s="12">
        <f>INDEX( K$6:K$6003,UsefulSeries!$I300)</f>
        <v>-0.61540916766195786</v>
      </c>
      <c r="AD302" s="12">
        <f>INDEX(L$6:L$6003,UsefulSeries!$I300)</f>
        <v>0.61540916766195786</v>
      </c>
      <c r="AE302" s="12"/>
      <c r="AF302" s="12"/>
      <c r="AG302" s="12"/>
      <c r="AH302" s="12"/>
      <c r="AI302" s="12"/>
      <c r="AJ302" s="12"/>
      <c r="AK302" s="12"/>
      <c r="AL302" s="12"/>
      <c r="AM302" s="12"/>
      <c r="AN302" s="12">
        <f t="shared" ca="1" si="54"/>
        <v>42.485781822967851</v>
      </c>
      <c r="AO302" s="12">
        <f t="shared" ca="1" si="55"/>
        <v>0.63210379403536432</v>
      </c>
      <c r="AP302" s="12">
        <f t="shared" ca="1" si="56"/>
        <v>0</v>
      </c>
      <c r="AQ302" s="12">
        <f t="shared" ca="1" si="57"/>
        <v>0</v>
      </c>
      <c r="AR302" s="12">
        <f t="shared" ca="1" si="58"/>
        <v>0</v>
      </c>
      <c r="AS302" s="12">
        <f t="shared" ca="1" si="59"/>
        <v>0</v>
      </c>
      <c r="AT302" s="12">
        <f t="shared" si="60"/>
        <v>-0.61540916766195786</v>
      </c>
      <c r="AU302" s="12">
        <f t="shared" si="61"/>
        <v>0.61540916766195786</v>
      </c>
      <c r="AV302" s="12"/>
      <c r="AW302" s="12">
        <f ca="1">INDEX(I$6:I$6003,UsefulSeries!$I300)</f>
        <v>1.4703825246530054E-2</v>
      </c>
      <c r="AX302" s="12"/>
      <c r="AY302" s="12"/>
      <c r="AZ302" s="12">
        <f t="array" aca="1" ref="AZ302:AZ307" ca="1">MMULT(W302:AB307,AW302:AW307)</f>
        <v>0.63210379403536421</v>
      </c>
      <c r="BA302" s="12"/>
      <c r="BB302" s="12">
        <f t="shared" ca="1" si="53"/>
        <v>0.63210379403536421</v>
      </c>
      <c r="BC302" s="12"/>
      <c r="BD302" s="38">
        <f t="array" aca="1" ref="BD302:BD309" ca="1">MMULT(MINVERSE(AN302:AU309),BB302:BB309)</f>
        <v>1.4607291864834858E-2</v>
      </c>
    </row>
    <row r="303" spans="1:56" x14ac:dyDescent="0.35">
      <c r="A303" s="12">
        <v>0</v>
      </c>
      <c r="B303" s="12">
        <v>0</v>
      </c>
      <c r="C303" s="12">
        <f ca="1">-INDEX('Flow probs &amp; rates'!$M$5:$M$5999,UsefulSeries!$E298,0)*(INDEX('Flow probs &amp; rates'!$O$5:$O$5999,UsefulSeries!$E298,0))/INDEX('Flow probs &amp; rates'!$F$4:$F$5999,UsefulSeries!$E298,0)</f>
        <v>-0.91055776860075099</v>
      </c>
      <c r="D303" s="12">
        <f ca="1">INDEX('Flow probs &amp; rates'!$O$5:$O$5999,UsefulSeries!$E298,0)*(1-INDEX('Flow probs &amp; rates'!$O$5:$O$5999,UsefulSeries!$E298,0))/INDEX('Flow probs &amp; rates'!$F$4:$F$5999,UsefulSeries!$E298,0)</f>
        <v>3.183379478919615</v>
      </c>
      <c r="E303" s="12">
        <v>0</v>
      </c>
      <c r="F303" s="12">
        <v>0</v>
      </c>
      <c r="G303" s="12"/>
      <c r="H303" s="12"/>
      <c r="I303" s="12">
        <f ca="1">INDEX('Flow probs &amp; rates'!$O$5:$O$5999,UsefulSeries!$E298)</f>
        <v>0.16446778587744573</v>
      </c>
      <c r="J303" s="12"/>
      <c r="K303" s="12"/>
      <c r="L303" s="12">
        <f>-INDEX('Flow probs &amp; rates'!$F$4:$F$5999,UsefulSeries!$E298)</f>
        <v>-4.3167374231065217E-2</v>
      </c>
      <c r="M303" s="12"/>
      <c r="N303" s="12">
        <f>INDEX('Flow probs &amp; rates'!$F$5:$F$5999,UsefulSeries!$G300)-INDEX('Flow probs &amp; rates'!$F$4:$F$5999,UsefulSeries!$G300)</f>
        <v>-5.3164882612699582E-5</v>
      </c>
      <c r="O303" s="12"/>
      <c r="P303" s="12">
        <f ca="1"/>
        <v>0</v>
      </c>
      <c r="Q303" s="12">
        <f ca="1"/>
        <v>0</v>
      </c>
      <c r="R303" s="12">
        <f ca="1"/>
        <v>7.2362818927126413E-2</v>
      </c>
      <c r="S303" s="12">
        <f ca="1"/>
        <v>0.33482986680987514</v>
      </c>
      <c r="T303" s="12">
        <f ca="1"/>
        <v>0</v>
      </c>
      <c r="U303" s="12">
        <f ca="1"/>
        <v>0</v>
      </c>
      <c r="V303" s="12"/>
      <c r="W303" s="12">
        <f ca="1">INDEX(P$7:P$6003,UsefulSeries!$I300)</f>
        <v>0.63210379403536432</v>
      </c>
      <c r="X303" s="12">
        <f ca="1">INDEX(Q$7:Q$6003,UsefulSeries!$I300)</f>
        <v>53.197997321856676</v>
      </c>
      <c r="Y303" s="12">
        <f ca="1">INDEX(R$7:R$6003,UsefulSeries!$I300)</f>
        <v>0</v>
      </c>
      <c r="Z303" s="12">
        <f ca="1">INDEX(S$7:S$6003,UsefulSeries!$I300)</f>
        <v>0</v>
      </c>
      <c r="AA303" s="12">
        <f ca="1">INDEX(T$7:T$6003,UsefulSeries!$I300)</f>
        <v>0</v>
      </c>
      <c r="AB303" s="12">
        <f ca="1">INDEX(U$7:U$6003,UsefulSeries!$I300)</f>
        <v>0</v>
      </c>
      <c r="AC303" s="12">
        <f>INDEX( K$7:K$6003,UsefulSeries!$I300,1)</f>
        <v>-0.61540916766195786</v>
      </c>
      <c r="AD303" s="12">
        <f>INDEX(L$7:L$6003,UsefulSeries!$I300,1)</f>
        <v>0</v>
      </c>
      <c r="AE303" s="12"/>
      <c r="AF303" s="12"/>
      <c r="AG303" s="12"/>
      <c r="AH303" s="12"/>
      <c r="AI303" s="12"/>
      <c r="AJ303" s="12"/>
      <c r="AK303" s="12"/>
      <c r="AL303" s="12"/>
      <c r="AM303" s="12"/>
      <c r="AN303" s="12">
        <f t="shared" ca="1" si="54"/>
        <v>0.63210379403536432</v>
      </c>
      <c r="AO303" s="12">
        <f t="shared" ca="1" si="55"/>
        <v>53.197997321856676</v>
      </c>
      <c r="AP303" s="12">
        <f t="shared" ca="1" si="56"/>
        <v>0</v>
      </c>
      <c r="AQ303" s="12">
        <f t="shared" ca="1" si="57"/>
        <v>0</v>
      </c>
      <c r="AR303" s="12">
        <f t="shared" ca="1" si="58"/>
        <v>0</v>
      </c>
      <c r="AS303" s="12">
        <f t="shared" ca="1" si="59"/>
        <v>0</v>
      </c>
      <c r="AT303" s="12">
        <f t="shared" si="60"/>
        <v>-0.61540916766195786</v>
      </c>
      <c r="AU303" s="12">
        <f t="shared" si="61"/>
        <v>0</v>
      </c>
      <c r="AV303" s="12"/>
      <c r="AW303" s="12">
        <f ca="1">INDEX(I$7:I$6003,UsefulSeries!$I300)</f>
        <v>1.1707385271330792E-2</v>
      </c>
      <c r="AX303" s="12"/>
      <c r="AY303" s="12"/>
      <c r="AZ303" s="12">
        <f ca="1"/>
        <v>0.63210379403536432</v>
      </c>
      <c r="BA303" s="12"/>
      <c r="BB303" s="12">
        <f t="shared" ca="1" si="53"/>
        <v>0.63210379403536432</v>
      </c>
      <c r="BC303" s="12"/>
      <c r="BD303" s="38">
        <f ca="1"/>
        <v>1.2816283073441546E-2</v>
      </c>
    </row>
    <row r="304" spans="1:56" x14ac:dyDescent="0.35">
      <c r="A304" s="12">
        <v>0</v>
      </c>
      <c r="B304" s="12">
        <v>0</v>
      </c>
      <c r="C304" s="12">
        <v>0</v>
      </c>
      <c r="D304" s="12">
        <v>0</v>
      </c>
      <c r="E304" s="12">
        <f ca="1">INDEX('Flow probs &amp; rates'!$P$5:$P$5999,UsefulSeries!$E298,0)*(1-INDEX('Flow probs &amp; rates'!$P$5:$P$5999,UsefulSeries!$E298,0))/INDEX('Flow probs &amp; rates'!$G$4:$G$5999,UsefulSeries!$E298,0)</f>
        <v>5.9643716673437257E-2</v>
      </c>
      <c r="F304" s="12">
        <f ca="1">-INDEX('Flow probs &amp; rates'!$P$5:$P$5999,UsefulSeries!$E298,0)*(INDEX('Flow probs &amp; rates'!$Q$5:$Q$5999,UsefulSeries!$E298,0))/INDEX('Flow probs &amp; rates'!$G$4:$G$5999,UsefulSeries!$E298,0)</f>
        <v>-1.5061408560654126E-3</v>
      </c>
      <c r="G304" s="12"/>
      <c r="H304" s="12"/>
      <c r="I304" s="12">
        <f ca="1">INDEX('Flow probs &amp; rates'!$P$5:$P$5999,UsefulSeries!$E298)</f>
        <v>2.0422543347148478E-2</v>
      </c>
      <c r="J304" s="12"/>
      <c r="K304" s="12">
        <f>INDEX('Flow probs &amp; rates'!$G$4:$G$5999,UsefulSeries!$E298)</f>
        <v>0.3354161039278743</v>
      </c>
      <c r="L304" s="12"/>
      <c r="M304" s="12"/>
      <c r="N304" s="12">
        <f>INDEX('Flow probs &amp; rates'!$E$5:$E$5999,UsefulSeries!$G302)-INDEX('Flow probs &amp; rates'!$E$4:$E$5999,UsefulSeries!$G302)</f>
        <v>6.6416947736924747E-4</v>
      </c>
      <c r="O304" s="12"/>
      <c r="P304" s="12">
        <f ca="1"/>
        <v>0</v>
      </c>
      <c r="Q304" s="12">
        <f ca="1"/>
        <v>0</v>
      </c>
      <c r="R304" s="12">
        <f ca="1"/>
        <v>0</v>
      </c>
      <c r="S304" s="12">
        <f ca="1"/>
        <v>0</v>
      </c>
      <c r="T304" s="12">
        <f ca="1"/>
        <v>16.775096059302868</v>
      </c>
      <c r="U304" s="12">
        <f ca="1"/>
        <v>0.35127958226710421</v>
      </c>
      <c r="V304" s="12"/>
      <c r="W304" s="12">
        <f ca="1">INDEX(P$8:P$6003,UsefulSeries!$I300)</f>
        <v>0</v>
      </c>
      <c r="X304" s="12">
        <f ca="1">INDEX(Q$8:Q$6003,UsefulSeries!$I300)</f>
        <v>0</v>
      </c>
      <c r="Y304" s="12">
        <f ca="1">INDEX(R$8:R$6003,UsefulSeries!$I300)</f>
        <v>0.28676063121365625</v>
      </c>
      <c r="Z304" s="12">
        <f ca="1">INDEX(S$8:S$6003,UsefulSeries!$I300)</f>
        <v>6.7213450666595106E-2</v>
      </c>
      <c r="AA304" s="12">
        <f ca="1">INDEX(T$8:T$6003,UsefulSeries!$I300)</f>
        <v>0</v>
      </c>
      <c r="AB304" s="12">
        <f ca="1">INDEX(U$8:U$6003,UsefulSeries!$I300)</f>
        <v>0</v>
      </c>
      <c r="AC304" s="12">
        <f>INDEX( K$8:K$6003,UsefulSeries!$I300)</f>
        <v>4.6620814628722043E-2</v>
      </c>
      <c r="AD304" s="12">
        <f>INDEX(L$8:L$6003,UsefulSeries!$I300)</f>
        <v>-4.6620814628722043E-2</v>
      </c>
      <c r="AE304" s="12"/>
      <c r="AF304" s="12"/>
      <c r="AG304" s="12"/>
      <c r="AH304" s="12"/>
      <c r="AI304" s="12"/>
      <c r="AJ304" s="12"/>
      <c r="AK304" s="12"/>
      <c r="AL304" s="12"/>
      <c r="AM304" s="12"/>
      <c r="AN304" s="12">
        <f t="shared" ca="1" si="54"/>
        <v>0</v>
      </c>
      <c r="AO304" s="12">
        <f t="shared" ca="1" si="55"/>
        <v>0</v>
      </c>
      <c r="AP304" s="12">
        <f t="shared" ca="1" si="56"/>
        <v>0.28676063121365625</v>
      </c>
      <c r="AQ304" s="12">
        <f t="shared" ca="1" si="57"/>
        <v>6.7213450666595106E-2</v>
      </c>
      <c r="AR304" s="12">
        <f t="shared" ca="1" si="58"/>
        <v>0</v>
      </c>
      <c r="AS304" s="12">
        <f t="shared" ca="1" si="59"/>
        <v>0</v>
      </c>
      <c r="AT304" s="12">
        <f t="shared" si="60"/>
        <v>4.6620814628722043E-2</v>
      </c>
      <c r="AU304" s="12">
        <f t="shared" si="61"/>
        <v>-4.6620814628722043E-2</v>
      </c>
      <c r="AV304" s="12"/>
      <c r="AW304" s="12">
        <f ca="1">INDEX(I$8:I$6003,UsefulSeries!$I300)</f>
        <v>0.21234986717913518</v>
      </c>
      <c r="AX304" s="12"/>
      <c r="AY304" s="12"/>
      <c r="AZ304" s="12">
        <f ca="1"/>
        <v>6.721345066659512E-2</v>
      </c>
      <c r="BA304" s="12"/>
      <c r="BB304" s="12">
        <f t="shared" ca="1" si="53"/>
        <v>6.721345066659512E-2</v>
      </c>
      <c r="BC304" s="12"/>
      <c r="BD304" s="38">
        <f ca="1"/>
        <v>0.21125174891514029</v>
      </c>
    </row>
    <row r="305" spans="1:56" x14ac:dyDescent="0.35">
      <c r="A305" s="12">
        <v>0</v>
      </c>
      <c r="B305" s="12">
        <v>0</v>
      </c>
      <c r="C305" s="12">
        <v>0</v>
      </c>
      <c r="D305" s="12">
        <v>0</v>
      </c>
      <c r="E305" s="12">
        <f ca="1">-INDEX('Flow probs &amp; rates'!$P$5:$P$5999,UsefulSeries!$E298,0)*(INDEX('Flow probs &amp; rates'!$Q$5:$Q$5999,UsefulSeries!$E298,0))/INDEX('Flow probs &amp; rates'!$G$4:$G$5999,UsefulSeries!$E298,0)</f>
        <v>-1.5061408560654126E-3</v>
      </c>
      <c r="F305" s="12">
        <f ca="1">INDEX('Flow probs &amp; rates'!$Q$5:$Q$5999,UsefulSeries!$E298,0)*(1-INDEX('Flow probs &amp; rates'!$Q$5:$Q$5999,UsefulSeries!$E298,0))/INDEX('Flow probs &amp; rates'!$G$4:$G$5999,UsefulSeries!$E298,0)</f>
        <v>7.1924640129316084E-2</v>
      </c>
      <c r="G305" s="12"/>
      <c r="H305" s="12"/>
      <c r="I305" s="12">
        <f ca="1">INDEX('Flow probs &amp; rates'!$Q$5:$Q$5999,UsefulSeries!$E298)</f>
        <v>2.4736581008583874E-2</v>
      </c>
      <c r="J305" s="12"/>
      <c r="K305" s="12"/>
      <c r="L305" s="12">
        <f>INDEX('Flow probs &amp; rates'!$G$4:$G$5999,UsefulSeries!$E298)</f>
        <v>0.3354161039278743</v>
      </c>
      <c r="M305" s="12"/>
      <c r="N305" s="12">
        <f>INDEX('Flow probs &amp; rates'!$F$5:$F$5999,UsefulSeries!$G302)-INDEX('Flow probs &amp; rates'!$F$4:$F$5999,UsefulSeries!$G302)</f>
        <v>-4.3632360641920886E-4</v>
      </c>
      <c r="O305" s="12"/>
      <c r="P305" s="12">
        <f ca="1"/>
        <v>0</v>
      </c>
      <c r="Q305" s="12">
        <f ca="1"/>
        <v>0</v>
      </c>
      <c r="R305" s="12">
        <f ca="1"/>
        <v>0</v>
      </c>
      <c r="S305" s="12">
        <f ca="1"/>
        <v>0</v>
      </c>
      <c r="T305" s="12">
        <f ca="1"/>
        <v>0.35127958226710415</v>
      </c>
      <c r="U305" s="12">
        <f ca="1"/>
        <v>13.910797116702486</v>
      </c>
      <c r="V305" s="12"/>
      <c r="W305" s="12">
        <f ca="1">INDEX(P$9:P$6003,UsefulSeries!$I300)</f>
        <v>0</v>
      </c>
      <c r="X305" s="12">
        <f ca="1">INDEX(Q$9:Q$6003,UsefulSeries!$I300)</f>
        <v>0</v>
      </c>
      <c r="Y305" s="12">
        <f ca="1">INDEX(R$9:R$6003,UsefulSeries!$I300)</f>
        <v>6.7213450666595106E-2</v>
      </c>
      <c r="Z305" s="12">
        <f ca="1">INDEX(S$9:S$6003,UsefulSeries!$I300)</f>
        <v>0.56303796298066888</v>
      </c>
      <c r="AA305" s="12">
        <f ca="1">INDEX(T$9:T$6003,UsefulSeries!$I300)</f>
        <v>0</v>
      </c>
      <c r="AB305" s="12">
        <f ca="1">INDEX(U$9:U$6003,UsefulSeries!$I300)</f>
        <v>0</v>
      </c>
      <c r="AC305" s="12">
        <f>INDEX( K$9:K$6003,UsefulSeries!$I300)</f>
        <v>0</v>
      </c>
      <c r="AD305" s="12">
        <f>INDEX(L$9:L$6003,UsefulSeries!$I300)</f>
        <v>-4.6620814628722043E-2</v>
      </c>
      <c r="AE305" s="12"/>
      <c r="AF305" s="12"/>
      <c r="AG305" s="12"/>
      <c r="AH305" s="12"/>
      <c r="AI305" s="12"/>
      <c r="AJ305" s="12"/>
      <c r="AK305" s="12"/>
      <c r="AL305" s="12"/>
      <c r="AM305" s="12"/>
      <c r="AN305" s="12">
        <f t="shared" ca="1" si="54"/>
        <v>0</v>
      </c>
      <c r="AO305" s="12">
        <f t="shared" ca="1" si="55"/>
        <v>0</v>
      </c>
      <c r="AP305" s="12">
        <f t="shared" ca="1" si="56"/>
        <v>6.7213450666595106E-2</v>
      </c>
      <c r="AQ305" s="12">
        <f t="shared" ca="1" si="57"/>
        <v>0.56303796298066888</v>
      </c>
      <c r="AR305" s="12">
        <f t="shared" ca="1" si="58"/>
        <v>0</v>
      </c>
      <c r="AS305" s="12">
        <f t="shared" ca="1" si="59"/>
        <v>0</v>
      </c>
      <c r="AT305" s="12">
        <f t="shared" si="60"/>
        <v>0</v>
      </c>
      <c r="AU305" s="12">
        <f t="shared" si="61"/>
        <v>-4.6620814628722043E-2</v>
      </c>
      <c r="AV305" s="12"/>
      <c r="AW305" s="12">
        <f ca="1">INDEX(I$9:I$6003,UsefulSeries!$I300)</f>
        <v>9.4026845125379108E-2</v>
      </c>
      <c r="AX305" s="12"/>
      <c r="AY305" s="12"/>
      <c r="AZ305" s="12">
        <f ca="1"/>
        <v>6.721345066659512E-2</v>
      </c>
      <c r="BA305" s="12"/>
      <c r="BB305" s="12">
        <f t="shared" ca="1" si="53"/>
        <v>6.721345066659512E-2</v>
      </c>
      <c r="BC305" s="12"/>
      <c r="BD305" s="38">
        <f ca="1"/>
        <v>0.10254439484268812</v>
      </c>
    </row>
    <row r="306" spans="1:56" x14ac:dyDescent="0.35">
      <c r="A306" s="12">
        <f ca="1">INDEX('Flow probs &amp; rates'!$K$5:$K$5999,UsefulSeries!$E304,0)*(1-INDEX('Flow probs &amp; rates'!$K$5:$K$5999,UsefulSeries!$E304,0))/INDEX('Flow probs &amp; rates'!$E$4:$E$5999,UsefulSeries!$E304,0)</f>
        <v>2.2552371360326076E-2</v>
      </c>
      <c r="B306" s="12">
        <f ca="1">-INDEX('Flow probs &amp; rates'!$K$5:$K$5999,UsefulSeries!$E304,0)*(INDEX('Flow probs &amp; rates'!$L$5:$L$5999,UsefulSeries!$E304,0))/INDEX('Flow probs &amp; rates'!$E$4:$E$5999,UsefulSeries!$E304,0)</f>
        <v>-2.9308407773151056E-4</v>
      </c>
      <c r="C306" s="12">
        <v>0</v>
      </c>
      <c r="D306" s="12">
        <v>0</v>
      </c>
      <c r="E306" s="12">
        <v>0</v>
      </c>
      <c r="F306" s="12">
        <v>0</v>
      </c>
      <c r="G306" s="12"/>
      <c r="H306" s="12"/>
      <c r="I306" s="12">
        <f ca="1">INDEX('Flow probs &amp; rates'!$K$5:$K$5999,UsefulSeries!$E304)</f>
        <v>1.4248064158941585E-2</v>
      </c>
      <c r="J306" s="12"/>
      <c r="K306" s="12">
        <f>-INDEX('Flow probs &amp; rates'!$E$4:$E$5999,UsefulSeries!$E304)</f>
        <v>-0.62277516640100228</v>
      </c>
      <c r="L306" s="12">
        <f>INDEX('Flow probs &amp; rates'!$E$4:$E$5999,UsefulSeries!$E304)</f>
        <v>0.62277516640100228</v>
      </c>
      <c r="M306" s="12"/>
      <c r="N306" s="12">
        <f>INDEX('Flow probs &amp; rates'!$E$5:$E$5999,UsefulSeries!$G304)-INDEX('Flow probs &amp; rates'!$E$4:$E$5999,UsefulSeries!$G304)</f>
        <v>2.040974719964006E-3</v>
      </c>
      <c r="O306" s="12"/>
      <c r="P306" s="12">
        <f t="array" aca="1" ref="P306:U311" ca="1">MINVERSE(A306:F311)</f>
        <v>44.34955356787254</v>
      </c>
      <c r="Q306" s="12">
        <f ca="1"/>
        <v>0.64009525453596705</v>
      </c>
      <c r="R306" s="12">
        <f ca="1"/>
        <v>0</v>
      </c>
      <c r="S306" s="12">
        <f ca="1"/>
        <v>0</v>
      </c>
      <c r="T306" s="12">
        <f ca="1"/>
        <v>0</v>
      </c>
      <c r="U306" s="12">
        <f ca="1"/>
        <v>0</v>
      </c>
      <c r="V306" s="12"/>
      <c r="W306" s="12">
        <f ca="1">INDEX(P$10:P$6003,UsefulSeries!$I300)</f>
        <v>0</v>
      </c>
      <c r="X306" s="12">
        <f ca="1">INDEX(Q$10:Q$6003,UsefulSeries!$I300)</f>
        <v>0</v>
      </c>
      <c r="Y306" s="12">
        <f ca="1">INDEX(R$10:R$6003,UsefulSeries!$I300)</f>
        <v>0</v>
      </c>
      <c r="Z306" s="12">
        <f ca="1">INDEX(S$10:S$6003,UsefulSeries!$I300)</f>
        <v>0</v>
      </c>
      <c r="AA306" s="12">
        <f ca="1">INDEX(T$10:T$6003,UsefulSeries!$I300)</f>
        <v>17.073527115608258</v>
      </c>
      <c r="AB306" s="12">
        <f ca="1">INDEX(U$10:U$6003,UsefulSeries!$I300)</f>
        <v>0.35186614219853557</v>
      </c>
      <c r="AC306" s="12">
        <f>INDEX( K$10:K$6003,UsefulSeries!$I300)</f>
        <v>0.33797001770932006</v>
      </c>
      <c r="AD306" s="12">
        <f>INDEX(L$10:L$6003,UsefulSeries!$I300)</f>
        <v>0</v>
      </c>
      <c r="AE306" s="12"/>
      <c r="AF306" s="12"/>
      <c r="AG306" s="12"/>
      <c r="AH306" s="12"/>
      <c r="AI306" s="12"/>
      <c r="AJ306" s="12"/>
      <c r="AK306" s="12"/>
      <c r="AL306" s="12"/>
      <c r="AM306" s="12"/>
      <c r="AN306" s="12">
        <f t="shared" ca="1" si="54"/>
        <v>0</v>
      </c>
      <c r="AO306" s="12">
        <f t="shared" ca="1" si="55"/>
        <v>0</v>
      </c>
      <c r="AP306" s="12">
        <f t="shared" ca="1" si="56"/>
        <v>0</v>
      </c>
      <c r="AQ306" s="12">
        <f t="shared" ca="1" si="57"/>
        <v>0</v>
      </c>
      <c r="AR306" s="12">
        <f t="shared" ca="1" si="58"/>
        <v>17.073527115608258</v>
      </c>
      <c r="AS306" s="12">
        <f t="shared" ca="1" si="59"/>
        <v>0.35186614219853557</v>
      </c>
      <c r="AT306" s="12">
        <f t="shared" si="60"/>
        <v>0.33797001770932006</v>
      </c>
      <c r="AU306" s="12">
        <f t="shared" si="61"/>
        <v>0</v>
      </c>
      <c r="AV306" s="12"/>
      <c r="AW306" s="12">
        <f ca="1">INDEX(I$10:I$6003,UsefulSeries!$I300)</f>
        <v>2.0211509983771931E-2</v>
      </c>
      <c r="AX306" s="12"/>
      <c r="AY306" s="12"/>
      <c r="AZ306" s="12">
        <f ca="1"/>
        <v>0.35186614219853557</v>
      </c>
      <c r="BA306" s="12"/>
      <c r="BB306" s="12">
        <f t="shared" ca="1" si="53"/>
        <v>0.35186614219853557</v>
      </c>
      <c r="BC306" s="12"/>
      <c r="BD306" s="38">
        <f ca="1"/>
        <v>1.8354691245513855E-2</v>
      </c>
    </row>
    <row r="307" spans="1:56" x14ac:dyDescent="0.35">
      <c r="A307" s="12">
        <f ca="1">-INDEX('Flow probs &amp; rates'!$K$5:$K$5999,UsefulSeries!$E304,0)*(INDEX('Flow probs &amp; rates'!$L$5:$L$5999,UsefulSeries!$E304,0))/INDEX('Flow probs &amp; rates'!$E$4:$E$5999,UsefulSeries!$E304,0)</f>
        <v>-2.9308407773151056E-4</v>
      </c>
      <c r="B307" s="12">
        <f ca="1">INDEX('Flow probs &amp; rates'!$L$5:$L$5999,UsefulSeries!$E304,0)*(1-INDEX('Flow probs &amp; rates'!$L$5:$L$5999,UsefulSeries!$E304,0))/INDEX('Flow probs &amp; rates'!$E$4:$E$5999,UsefulSeries!$E304,0)</f>
        <v>2.030658392346163E-2</v>
      </c>
      <c r="C307" s="12">
        <v>0</v>
      </c>
      <c r="D307" s="12">
        <v>0</v>
      </c>
      <c r="E307" s="12">
        <v>0</v>
      </c>
      <c r="F307" s="12">
        <v>0</v>
      </c>
      <c r="G307" s="12"/>
      <c r="H307" s="12"/>
      <c r="I307" s="12">
        <f ca="1">INDEX('Flow probs &amp; rates'!$L$5:$L$5999,UsefulSeries!$E304)</f>
        <v>1.2810546277908159E-2</v>
      </c>
      <c r="J307" s="12"/>
      <c r="K307" s="12">
        <f>-INDEX('Flow probs &amp; rates'!$E$4:$E$5999,UsefulSeries!$E304)</f>
        <v>-0.62277516640100228</v>
      </c>
      <c r="L307" s="12"/>
      <c r="M307" s="12"/>
      <c r="N307" s="12">
        <f>INDEX('Flow probs &amp; rates'!$F$5:$F$5999,UsefulSeries!$G304)-INDEX('Flow probs &amp; rates'!$F$4:$F$5999,UsefulSeries!$G304)</f>
        <v>-2.8529076962972855E-4</v>
      </c>
      <c r="O307" s="12"/>
      <c r="P307" s="12">
        <f ca="1"/>
        <v>0.64009525453596716</v>
      </c>
      <c r="Q307" s="12">
        <f ca="1"/>
        <v>49.254350485398412</v>
      </c>
      <c r="R307" s="12">
        <f ca="1"/>
        <v>0</v>
      </c>
      <c r="S307" s="12">
        <f ca="1"/>
        <v>0</v>
      </c>
      <c r="T307" s="12">
        <f ca="1"/>
        <v>0</v>
      </c>
      <c r="U307" s="12">
        <f ca="1"/>
        <v>0</v>
      </c>
      <c r="V307" s="12"/>
      <c r="W307" s="12">
        <f ca="1">INDEX(P$11:P$6003,UsefulSeries!$I300)</f>
        <v>0</v>
      </c>
      <c r="X307" s="12">
        <f ca="1">INDEX(Q$11:Q$6003,UsefulSeries!$I300)</f>
        <v>0</v>
      </c>
      <c r="Y307" s="12">
        <f ca="1">INDEX(R$11:R$6003,UsefulSeries!$I300)</f>
        <v>0</v>
      </c>
      <c r="Z307" s="12">
        <f ca="1">INDEX(S$11:S$6003,UsefulSeries!$I300)</f>
        <v>0</v>
      </c>
      <c r="AA307" s="12">
        <f ca="1">INDEX(T$11:T$6003,UsefulSeries!$I300)</f>
        <v>0.35186614219853563</v>
      </c>
      <c r="AB307" s="12">
        <f ca="1">INDEX(U$11:U$6003,UsefulSeries!$I300)</f>
        <v>17.880399862044165</v>
      </c>
      <c r="AC307" s="12">
        <f>INDEX( K$11:K$6003,UsefulSeries!$I300)</f>
        <v>0</v>
      </c>
      <c r="AD307" s="12">
        <f>INDEX(L$11:L$6003,UsefulSeries!$I300)</f>
        <v>0.33797001770932006</v>
      </c>
      <c r="AE307" s="12"/>
      <c r="AF307" s="12"/>
      <c r="AG307" s="12"/>
      <c r="AH307" s="12"/>
      <c r="AI307" s="12"/>
      <c r="AJ307" s="12"/>
      <c r="AK307" s="12"/>
      <c r="AL307" s="12"/>
      <c r="AM307" s="12"/>
      <c r="AN307" s="12">
        <f t="shared" ca="1" si="54"/>
        <v>0</v>
      </c>
      <c r="AO307" s="12">
        <f t="shared" ca="1" si="55"/>
        <v>0</v>
      </c>
      <c r="AP307" s="12">
        <f t="shared" ca="1" si="56"/>
        <v>0</v>
      </c>
      <c r="AQ307" s="12">
        <f t="shared" ca="1" si="57"/>
        <v>0</v>
      </c>
      <c r="AR307" s="12">
        <f t="shared" ca="1" si="58"/>
        <v>0.35186614219853563</v>
      </c>
      <c r="AS307" s="12">
        <f t="shared" ca="1" si="59"/>
        <v>17.880399862044165</v>
      </c>
      <c r="AT307" s="12">
        <f t="shared" si="60"/>
        <v>0</v>
      </c>
      <c r="AU307" s="12">
        <f t="shared" si="61"/>
        <v>0.33797001770932006</v>
      </c>
      <c r="AV307" s="12"/>
      <c r="AW307" s="12">
        <f ca="1">INDEX(I$11:I$6003,UsefulSeries!$I300)</f>
        <v>1.9281134583817118E-2</v>
      </c>
      <c r="AX307" s="12"/>
      <c r="AY307" s="12"/>
      <c r="AZ307" s="12">
        <f ca="1"/>
        <v>0.35186614219853557</v>
      </c>
      <c r="BA307" s="12"/>
      <c r="BB307" s="12">
        <f t="shared" ca="1" si="53"/>
        <v>0.35186614219853557</v>
      </c>
      <c r="BC307" s="12"/>
      <c r="BD307" s="38">
        <f ca="1"/>
        <v>1.7403253624650287E-2</v>
      </c>
    </row>
    <row r="308" spans="1:56" x14ac:dyDescent="0.35">
      <c r="A308" s="12">
        <v>0</v>
      </c>
      <c r="B308" s="12">
        <v>0</v>
      </c>
      <c r="C308" s="12">
        <f ca="1">INDEX('Flow probs &amp; rates'!$M$5:$M$5999,UsefulSeries!$E304,0)*(1-INDEX('Flow probs &amp; rates'!$M$5:$M$5999,UsefulSeries!$E304,0))/INDEX('Flow probs &amp; rates'!$F$4:$F$5999,UsefulSeries!$E304,0)</f>
        <v>4.3295071887246186</v>
      </c>
      <c r="D308" s="12">
        <f ca="1">-INDEX('Flow probs &amp; rates'!$M$5:$M$5999,UsefulSeries!$E304,0)*(INDEX('Flow probs &amp; rates'!$O$5:$O$5999,UsefulSeries!$E304,0))/INDEX('Flow probs &amp; rates'!$F$4:$F$5999,UsefulSeries!$E304,0)</f>
        <v>-0.95387169871151123</v>
      </c>
      <c r="E308" s="12">
        <v>0</v>
      </c>
      <c r="F308" s="12">
        <v>0</v>
      </c>
      <c r="G308" s="12"/>
      <c r="H308" s="12"/>
      <c r="I308" s="12">
        <f ca="1">INDEX('Flow probs &amp; rates'!$M$5:$M$5999,UsefulSeries!$E304)</f>
        <v>0.24248485668725328</v>
      </c>
      <c r="J308" s="12"/>
      <c r="K308" s="12">
        <f>INDEX('Flow probs &amp; rates'!$F$4:$F$5999,UsefulSeries!$E304)</f>
        <v>4.2426526382261423E-2</v>
      </c>
      <c r="L308" s="12">
        <f>-INDEX('Flow probs &amp; rates'!$F$4:$F$5999,UsefulSeries!$E304)</f>
        <v>-4.2426526382261423E-2</v>
      </c>
      <c r="M308" s="12"/>
      <c r="N308" s="12">
        <f>INDEX('Flow probs &amp; rates'!$E$5:$E$5999,UsefulSeries!$G306)-INDEX('Flow probs &amp; rates'!$E$4:$E$5999,UsefulSeries!$G306)</f>
        <v>-2.0211820454894003E-3</v>
      </c>
      <c r="O308" s="12"/>
      <c r="P308" s="12">
        <f ca="1"/>
        <v>0</v>
      </c>
      <c r="Q308" s="12">
        <f ca="1"/>
        <v>0</v>
      </c>
      <c r="R308" s="12">
        <f ca="1"/>
        <v>0.24679951309946171</v>
      </c>
      <c r="S308" s="12">
        <f ca="1"/>
        <v>7.1833839111079989E-2</v>
      </c>
      <c r="T308" s="12">
        <f ca="1"/>
        <v>0</v>
      </c>
      <c r="U308" s="12">
        <f ca="1"/>
        <v>0</v>
      </c>
      <c r="V308" s="12"/>
      <c r="W308" s="12"/>
      <c r="X308" s="12"/>
      <c r="Y308" s="12"/>
      <c r="Z308" s="12"/>
      <c r="AA308" s="12"/>
      <c r="AB308" s="12"/>
      <c r="AC308" s="12"/>
      <c r="AD308" s="12"/>
      <c r="AE308" s="12">
        <f t="array" ref="AE308:AJ309">TRANSPOSE(AC302:AD307)</f>
        <v>-0.61540916766195786</v>
      </c>
      <c r="AF308" s="12">
        <v>-0.61540916766195786</v>
      </c>
      <c r="AG308" s="12">
        <v>4.6620814628722043E-2</v>
      </c>
      <c r="AH308" s="12">
        <v>0</v>
      </c>
      <c r="AI308" s="12">
        <v>0.33797001770932006</v>
      </c>
      <c r="AJ308" s="12">
        <v>0</v>
      </c>
      <c r="AK308" s="12"/>
      <c r="AL308" s="12"/>
      <c r="AM308" s="12"/>
      <c r="AN308" s="12">
        <f t="shared" si="54"/>
        <v>-0.61540916766195786</v>
      </c>
      <c r="AO308" s="12">
        <f t="shared" si="55"/>
        <v>-0.61540916766195786</v>
      </c>
      <c r="AP308" s="12">
        <f t="shared" si="56"/>
        <v>4.6620814628722043E-2</v>
      </c>
      <c r="AQ308" s="12">
        <f t="shared" si="57"/>
        <v>0</v>
      </c>
      <c r="AR308" s="12">
        <f t="shared" si="58"/>
        <v>0.33797001770932006</v>
      </c>
      <c r="AS308" s="12">
        <f t="shared" si="59"/>
        <v>0</v>
      </c>
      <c r="AT308" s="12">
        <f t="shared" si="60"/>
        <v>0</v>
      </c>
      <c r="AU308" s="12">
        <f t="shared" si="61"/>
        <v>0</v>
      </c>
      <c r="AV308" s="12"/>
      <c r="AW308" s="12"/>
      <c r="AX308" s="12">
        <f>INDEX($N$6:$N$6003,UsefulSeries!$K300)</f>
        <v>-8.246554756184965E-4</v>
      </c>
      <c r="AY308" s="12"/>
      <c r="AZ308" s="12"/>
      <c r="BA308" s="12"/>
      <c r="BB308" s="12">
        <f t="shared" si="53"/>
        <v>-8.246554756184965E-4</v>
      </c>
      <c r="BC308" s="12"/>
      <c r="BD308" s="38">
        <f ca="1"/>
        <v>9.5757629698571781E-2</v>
      </c>
    </row>
    <row r="309" spans="1:56" x14ac:dyDescent="0.35">
      <c r="A309" s="12">
        <v>0</v>
      </c>
      <c r="B309" s="12">
        <v>0</v>
      </c>
      <c r="C309" s="12">
        <f ca="1">-INDEX('Flow probs &amp; rates'!$M$5:$M$5999,UsefulSeries!$E304,0)*(INDEX('Flow probs &amp; rates'!$O$5:$O$5999,UsefulSeries!$E304,0))/INDEX('Flow probs &amp; rates'!$F$4:$F$5999,UsefulSeries!$E304,0)</f>
        <v>-0.95387169871151123</v>
      </c>
      <c r="D309" s="12">
        <f ca="1">INDEX('Flow probs &amp; rates'!$O$5:$O$5999,UsefulSeries!$E304,0)*(1-INDEX('Flow probs &amp; rates'!$O$5:$O$5999,UsefulSeries!$E304,0))/INDEX('Flow probs &amp; rates'!$F$4:$F$5999,UsefulSeries!$E304,0)</f>
        <v>3.2772168899023226</v>
      </c>
      <c r="E309" s="12">
        <v>0</v>
      </c>
      <c r="F309" s="12">
        <v>0</v>
      </c>
      <c r="G309" s="12"/>
      <c r="H309" s="12"/>
      <c r="I309" s="12">
        <f ca="1">INDEX('Flow probs &amp; rates'!$O$5:$O$5999,UsefulSeries!$E304)</f>
        <v>0.16689480466350218</v>
      </c>
      <c r="J309" s="12"/>
      <c r="K309" s="12"/>
      <c r="L309" s="12">
        <f>-INDEX('Flow probs &amp; rates'!$F$4:$F$5999,UsefulSeries!$E304)</f>
        <v>-4.2426526382261423E-2</v>
      </c>
      <c r="M309" s="12"/>
      <c r="N309" s="12">
        <f>INDEX('Flow probs &amp; rates'!$F$5:$F$5999,UsefulSeries!$G306)-INDEX('Flow probs &amp; rates'!$F$4:$F$5999,UsefulSeries!$G306)</f>
        <v>2.1593638813480198E-4</v>
      </c>
      <c r="O309" s="12"/>
      <c r="P309" s="12">
        <f ca="1"/>
        <v>0</v>
      </c>
      <c r="Q309" s="12">
        <f ca="1"/>
        <v>0</v>
      </c>
      <c r="R309" s="12">
        <f ca="1"/>
        <v>7.1833839111080003E-2</v>
      </c>
      <c r="S309" s="12">
        <f ca="1"/>
        <v>0.32604502601892255</v>
      </c>
      <c r="T309" s="12">
        <f ca="1"/>
        <v>0</v>
      </c>
      <c r="U309" s="12">
        <f ca="1"/>
        <v>0</v>
      </c>
      <c r="V309" s="12"/>
      <c r="W309" s="12"/>
      <c r="X309" s="12"/>
      <c r="Y309" s="12"/>
      <c r="Z309" s="12"/>
      <c r="AA309" s="12"/>
      <c r="AB309" s="12"/>
      <c r="AC309" s="12"/>
      <c r="AD309" s="12"/>
      <c r="AE309" s="12">
        <v>0.61540916766195786</v>
      </c>
      <c r="AF309" s="12">
        <v>0</v>
      </c>
      <c r="AG309" s="12">
        <v>-4.6620814628722043E-2</v>
      </c>
      <c r="AH309" s="12">
        <v>-4.6620814628722043E-2</v>
      </c>
      <c r="AI309" s="12">
        <v>0</v>
      </c>
      <c r="AJ309" s="12">
        <v>0.33797001770932006</v>
      </c>
      <c r="AK309" s="12"/>
      <c r="AL309" s="12"/>
      <c r="AM309" s="12"/>
      <c r="AN309" s="12">
        <f t="shared" si="54"/>
        <v>0.61540916766195786</v>
      </c>
      <c r="AO309" s="12">
        <f t="shared" si="55"/>
        <v>0</v>
      </c>
      <c r="AP309" s="12">
        <f t="shared" si="56"/>
        <v>-4.6620814628722043E-2</v>
      </c>
      <c r="AQ309" s="12">
        <f t="shared" si="57"/>
        <v>-4.6620814628722043E-2</v>
      </c>
      <c r="AR309" s="12">
        <f t="shared" si="58"/>
        <v>0</v>
      </c>
      <c r="AS309" s="12">
        <f t="shared" si="59"/>
        <v>0.33797001770932006</v>
      </c>
      <c r="AT309" s="12">
        <f t="shared" si="60"/>
        <v>0</v>
      </c>
      <c r="AU309" s="12">
        <f t="shared" si="61"/>
        <v>0</v>
      </c>
      <c r="AV309" s="12"/>
      <c r="AW309" s="12"/>
      <c r="AX309" s="12">
        <f>INDEX('Margin error adjustment'!N$7:N$6003,UsefulSeries!$K300)</f>
        <v>2.4180741471462042E-4</v>
      </c>
      <c r="AY309" s="12"/>
      <c r="AZ309" s="12"/>
      <c r="BA309" s="12"/>
      <c r="BB309" s="12">
        <f t="shared" si="53"/>
        <v>2.4180741471462042E-4</v>
      </c>
      <c r="BC309" s="12"/>
      <c r="BD309" s="38">
        <f ca="1"/>
        <v>0.10128299048957547</v>
      </c>
    </row>
    <row r="310" spans="1:56" x14ac:dyDescent="0.35">
      <c r="A310" s="12">
        <v>0</v>
      </c>
      <c r="B310" s="12">
        <v>0</v>
      </c>
      <c r="C310" s="12">
        <v>0</v>
      </c>
      <c r="D310" s="12">
        <v>0</v>
      </c>
      <c r="E310" s="12">
        <f ca="1">INDEX('Flow probs &amp; rates'!$P$5:$P$5999,UsefulSeries!$E304,0)*(1-INDEX('Flow probs &amp; rates'!$P$5:$P$5999,UsefulSeries!$E304,0))/INDEX('Flow probs &amp; rates'!$G$4:$G$5999,UsefulSeries!$E304,0)</f>
        <v>5.8989525611613407E-2</v>
      </c>
      <c r="F310" s="12">
        <f ca="1">-INDEX('Flow probs &amp; rates'!$P$5:$P$5999,UsefulSeries!$E304,0)*(INDEX('Flow probs &amp; rates'!$Q$5:$Q$5999,UsefulSeries!$E304,0))/INDEX('Flow probs &amp; rates'!$G$4:$G$5999,UsefulSeries!$E304,0)</f>
        <v>-1.5033501341327764E-3</v>
      </c>
      <c r="G310" s="12"/>
      <c r="H310" s="12"/>
      <c r="I310" s="12">
        <f ca="1">INDEX('Flow probs &amp; rates'!$P$5:$P$5999,UsefulSeries!$E304)</f>
        <v>2.015585167503239E-2</v>
      </c>
      <c r="J310" s="12"/>
      <c r="K310" s="12">
        <f>INDEX('Flow probs &amp; rates'!$G$4:$G$5999,UsefulSeries!$E304)</f>
        <v>0.33479830721673637</v>
      </c>
      <c r="L310" s="12"/>
      <c r="M310" s="12"/>
      <c r="N310" s="12">
        <f>INDEX('Flow probs &amp; rates'!$E$5:$E$5999,UsefulSeries!$G308)-INDEX('Flow probs &amp; rates'!$E$4:$E$5999,UsefulSeries!$G308)</f>
        <v>-2.8255405826430602E-3</v>
      </c>
      <c r="O310" s="12"/>
      <c r="P310" s="12">
        <f ca="1"/>
        <v>0</v>
      </c>
      <c r="Q310" s="12">
        <f ca="1"/>
        <v>0</v>
      </c>
      <c r="R310" s="12">
        <f ca="1"/>
        <v>0</v>
      </c>
      <c r="S310" s="12">
        <f ca="1"/>
        <v>0</v>
      </c>
      <c r="T310" s="12">
        <f ca="1"/>
        <v>16.961097678398833</v>
      </c>
      <c r="U310" s="12">
        <f ca="1"/>
        <v>0.35062084940627419</v>
      </c>
      <c r="V310" s="12"/>
      <c r="W310" s="12">
        <f ca="1">INDEX(P$6:P$6003,UsefulSeries!$I308)</f>
        <v>42.222550956432556</v>
      </c>
      <c r="X310" s="12">
        <f ca="1">INDEX(Q$6:Q$6003,UsefulSeries!$I308)</f>
        <v>0.63089673562432458</v>
      </c>
      <c r="Y310" s="12">
        <f ca="1">INDEX(R$6:R$6003,UsefulSeries!$I308)</f>
        <v>0</v>
      </c>
      <c r="Z310" s="12">
        <f ca="1">INDEX(S$6:S$6003,UsefulSeries!$I308)</f>
        <v>0</v>
      </c>
      <c r="AA310" s="12">
        <f ca="1">INDEX(T$6:T$6003,UsefulSeries!$I308)</f>
        <v>0</v>
      </c>
      <c r="AB310" s="12">
        <f ca="1">INDEX(U$6:U$6003,UsefulSeries!$I308)</f>
        <v>0</v>
      </c>
      <c r="AC310" s="12">
        <f>INDEX( K$6:K$6003,UsefulSeries!$I308)</f>
        <v>-0.61458451218633936</v>
      </c>
      <c r="AD310" s="12">
        <f>INDEX(L$6:L$6003,UsefulSeries!$I308)</f>
        <v>0.61458451218633936</v>
      </c>
      <c r="AE310" s="12"/>
      <c r="AF310" s="12"/>
      <c r="AG310" s="12"/>
      <c r="AH310" s="12"/>
      <c r="AI310" s="12"/>
      <c r="AJ310" s="12"/>
      <c r="AK310" s="12"/>
      <c r="AL310" s="12"/>
      <c r="AM310" s="12"/>
      <c r="AN310" s="12">
        <f t="shared" ca="1" si="54"/>
        <v>42.222550956432556</v>
      </c>
      <c r="AO310" s="12">
        <f t="shared" ca="1" si="55"/>
        <v>0.63089673562432458</v>
      </c>
      <c r="AP310" s="12">
        <f t="shared" ca="1" si="56"/>
        <v>0</v>
      </c>
      <c r="AQ310" s="12">
        <f t="shared" ca="1" si="57"/>
        <v>0</v>
      </c>
      <c r="AR310" s="12">
        <f t="shared" ca="1" si="58"/>
        <v>0</v>
      </c>
      <c r="AS310" s="12">
        <f t="shared" ca="1" si="59"/>
        <v>0</v>
      </c>
      <c r="AT310" s="12">
        <f t="shared" si="60"/>
        <v>-0.61458451218633936</v>
      </c>
      <c r="AU310" s="12">
        <f t="shared" si="61"/>
        <v>0.61458451218633936</v>
      </c>
      <c r="AV310" s="12"/>
      <c r="AW310" s="12">
        <f ca="1">INDEX(I$6:I$6003,UsefulSeries!$I308)</f>
        <v>1.4776630641415168E-2</v>
      </c>
      <c r="AX310" s="12"/>
      <c r="AY310" s="12"/>
      <c r="AZ310" s="12">
        <f t="array" aca="1" ref="AZ310:AZ315" ca="1">MMULT(W310:AB315,AW310:AW315)</f>
        <v>0.63089673562432469</v>
      </c>
      <c r="BA310" s="12"/>
      <c r="BB310" s="12">
        <f t="shared" ca="1" si="53"/>
        <v>0.63089673562432469</v>
      </c>
      <c r="BC310" s="12"/>
      <c r="BD310" s="38">
        <f t="array" aca="1" ref="BD310:BD317" ca="1">MMULT(MINVERSE(AN310:AU317),BB310:BB317)</f>
        <v>1.4043724022697636E-2</v>
      </c>
    </row>
    <row r="311" spans="1:56" x14ac:dyDescent="0.35">
      <c r="A311" s="12">
        <v>0</v>
      </c>
      <c r="B311" s="12">
        <v>0</v>
      </c>
      <c r="C311" s="12">
        <v>0</v>
      </c>
      <c r="D311" s="12">
        <v>0</v>
      </c>
      <c r="E311" s="12">
        <f ca="1">-INDEX('Flow probs &amp; rates'!$P$5:$P$5999,UsefulSeries!$E304,0)*(INDEX('Flow probs &amp; rates'!$Q$5:$Q$5999,UsefulSeries!$E304,0))/INDEX('Flow probs &amp; rates'!$G$4:$G$5999,UsefulSeries!$E304,0)</f>
        <v>-1.5033501341327764E-3</v>
      </c>
      <c r="F311" s="12">
        <f ca="1">INDEX('Flow probs &amp; rates'!$Q$5:$Q$5999,UsefulSeries!$E304,0)*(1-INDEX('Flow probs &amp; rates'!$Q$5:$Q$5999,UsefulSeries!$E304,0))/INDEX('Flow probs &amp; rates'!$G$4:$G$5999,UsefulSeries!$E304,0)</f>
        <v>7.2723765609027477E-2</v>
      </c>
      <c r="G311" s="12"/>
      <c r="H311" s="12"/>
      <c r="I311" s="12">
        <f ca="1">INDEX('Flow probs &amp; rates'!$Q$5:$Q$5999,UsefulSeries!$E304)</f>
        <v>2.4971362568875336E-2</v>
      </c>
      <c r="J311" s="12"/>
      <c r="K311" s="12"/>
      <c r="L311" s="12">
        <f>INDEX('Flow probs &amp; rates'!$G$4:$G$5999,UsefulSeries!$E304)</f>
        <v>0.33479830721673637</v>
      </c>
      <c r="M311" s="12"/>
      <c r="N311" s="12">
        <f>INDEX('Flow probs &amp; rates'!$F$5:$F$5999,UsefulSeries!$G308)-INDEX('Flow probs &amp; rates'!$F$4:$F$5999,UsefulSeries!$G308)</f>
        <v>9.3840023796104566E-4</v>
      </c>
      <c r="O311" s="12"/>
      <c r="P311" s="12">
        <f ca="1"/>
        <v>0</v>
      </c>
      <c r="Q311" s="12">
        <f ca="1"/>
        <v>0</v>
      </c>
      <c r="R311" s="12">
        <f ca="1"/>
        <v>0</v>
      </c>
      <c r="S311" s="12">
        <f ca="1"/>
        <v>0</v>
      </c>
      <c r="T311" s="12">
        <f ca="1"/>
        <v>0.35062084940627419</v>
      </c>
      <c r="U311" s="12">
        <f ca="1"/>
        <v>13.75791115218029</v>
      </c>
      <c r="V311" s="12"/>
      <c r="W311" s="12">
        <f ca="1">INDEX(P$7:P$6003,UsefulSeries!$I308)</f>
        <v>0.63089673562432458</v>
      </c>
      <c r="X311" s="12">
        <f ca="1">INDEX(Q$7:Q$6003,UsefulSeries!$I308)</f>
        <v>56.103895222633909</v>
      </c>
      <c r="Y311" s="12">
        <f ca="1">INDEX(R$7:R$6003,UsefulSeries!$I308)</f>
        <v>0</v>
      </c>
      <c r="Z311" s="12">
        <f ca="1">INDEX(S$7:S$6003,UsefulSeries!$I308)</f>
        <v>0</v>
      </c>
      <c r="AA311" s="12">
        <f ca="1">INDEX(T$7:T$6003,UsefulSeries!$I308)</f>
        <v>0</v>
      </c>
      <c r="AB311" s="12">
        <f ca="1">INDEX(U$7:U$6003,UsefulSeries!$I308)</f>
        <v>0</v>
      </c>
      <c r="AC311" s="12">
        <f>INDEX( K$7:K$6003,UsefulSeries!$I308,1)</f>
        <v>-0.61458451218633936</v>
      </c>
      <c r="AD311" s="12">
        <f>INDEX(L$7:L$6003,UsefulSeries!$I308,1)</f>
        <v>0</v>
      </c>
      <c r="AE311" s="12"/>
      <c r="AF311" s="12"/>
      <c r="AG311" s="12"/>
      <c r="AH311" s="12"/>
      <c r="AI311" s="12"/>
      <c r="AJ311" s="12"/>
      <c r="AK311" s="12"/>
      <c r="AL311" s="12"/>
      <c r="AM311" s="12"/>
      <c r="AN311" s="12">
        <f t="shared" ca="1" si="54"/>
        <v>0.63089673562432458</v>
      </c>
      <c r="AO311" s="12">
        <f t="shared" ca="1" si="55"/>
        <v>56.103895222633909</v>
      </c>
      <c r="AP311" s="12">
        <f t="shared" ca="1" si="56"/>
        <v>0</v>
      </c>
      <c r="AQ311" s="12">
        <f t="shared" ca="1" si="57"/>
        <v>0</v>
      </c>
      <c r="AR311" s="12">
        <f t="shared" ca="1" si="58"/>
        <v>0</v>
      </c>
      <c r="AS311" s="12">
        <f t="shared" ca="1" si="59"/>
        <v>0</v>
      </c>
      <c r="AT311" s="12">
        <f t="shared" si="60"/>
        <v>-0.61458451218633936</v>
      </c>
      <c r="AU311" s="12">
        <f t="shared" si="61"/>
        <v>0</v>
      </c>
      <c r="AV311" s="12"/>
      <c r="AW311" s="12">
        <f ca="1">INDEX(I$7:I$6003,UsefulSeries!$I308)</f>
        <v>1.1078984892627715E-2</v>
      </c>
      <c r="AX311" s="12"/>
      <c r="AY311" s="12"/>
      <c r="AZ311" s="12">
        <f ca="1"/>
        <v>0.63089673562432447</v>
      </c>
      <c r="BA311" s="12"/>
      <c r="BB311" s="12">
        <f t="shared" ca="1" si="53"/>
        <v>0.63089673562432447</v>
      </c>
      <c r="BC311" s="12"/>
      <c r="BD311" s="38">
        <f ca="1"/>
        <v>1.0281348752833458E-2</v>
      </c>
    </row>
    <row r="312" spans="1:56" x14ac:dyDescent="0.35">
      <c r="A312" s="12">
        <f ca="1">INDEX('Flow probs &amp; rates'!$K$5:$K$5999,UsefulSeries!$E310,0)*(1-INDEX('Flow probs &amp; rates'!$K$5:$K$5999,UsefulSeries!$E310,0))/INDEX('Flow probs &amp; rates'!$E$4:$E$5999,UsefulSeries!$E310,0)</f>
        <v>2.2799054793044098E-2</v>
      </c>
      <c r="B312" s="12">
        <f ca="1">-INDEX('Flow probs &amp; rates'!$K$5:$K$5999,UsefulSeries!$E310,0)*(INDEX('Flow probs &amp; rates'!$L$5:$L$5999,UsefulSeries!$E310,0))/INDEX('Flow probs &amp; rates'!$E$4:$E$5999,UsefulSeries!$E310,0)</f>
        <v>-2.9197222092646141E-4</v>
      </c>
      <c r="C312" s="12">
        <v>0</v>
      </c>
      <c r="D312" s="12">
        <v>0</v>
      </c>
      <c r="E312" s="12">
        <v>0</v>
      </c>
      <c r="F312" s="12">
        <v>0</v>
      </c>
      <c r="G312" s="12"/>
      <c r="H312" s="12"/>
      <c r="I312" s="12">
        <f ca="1">INDEX('Flow probs &amp; rates'!$K$5:$K$5999,UsefulSeries!$E310)</f>
        <v>1.4463862459754151E-2</v>
      </c>
      <c r="J312" s="12"/>
      <c r="K312" s="12">
        <f>-INDEX('Flow probs &amp; rates'!$E$4:$E$5999,UsefulSeries!$E310)</f>
        <v>-0.62523026817973637</v>
      </c>
      <c r="L312" s="12">
        <f>INDEX('Flow probs &amp; rates'!$E$4:$E$5999,UsefulSeries!$E310)</f>
        <v>0.62523026817973637</v>
      </c>
      <c r="M312" s="12"/>
      <c r="N312" s="12">
        <f>INDEX('Flow probs &amp; rates'!$E$5:$E$5999,UsefulSeries!$G310)-INDEX('Flow probs &amp; rates'!$E$4:$E$5999,UsefulSeries!$G310)</f>
        <v>-9.8260790905801976E-4</v>
      </c>
      <c r="O312" s="12"/>
      <c r="P312" s="12">
        <f t="array" aca="1" ref="P312:U317" ca="1">MINVERSE(A312:F317)</f>
        <v>43.869697272606487</v>
      </c>
      <c r="Q312" s="12">
        <f ca="1"/>
        <v>0.64263604193963209</v>
      </c>
      <c r="R312" s="12">
        <f ca="1"/>
        <v>0</v>
      </c>
      <c r="S312" s="12">
        <f ca="1"/>
        <v>0</v>
      </c>
      <c r="T312" s="12">
        <f ca="1"/>
        <v>0</v>
      </c>
      <c r="U312" s="12">
        <f ca="1"/>
        <v>0</v>
      </c>
      <c r="V312" s="12"/>
      <c r="W312" s="12">
        <f ca="1">INDEX(P$8:P$6003,UsefulSeries!$I308)</f>
        <v>0</v>
      </c>
      <c r="X312" s="12">
        <f ca="1">INDEX(Q$8:Q$6003,UsefulSeries!$I308)</f>
        <v>0</v>
      </c>
      <c r="Y312" s="12">
        <f ca="1">INDEX(R$8:R$6003,UsefulSeries!$I308)</f>
        <v>0.28529975459849771</v>
      </c>
      <c r="Z312" s="12">
        <f ca="1">INDEX(S$8:S$6003,UsefulSeries!$I308)</f>
        <v>6.8211068185721799E-2</v>
      </c>
      <c r="AA312" s="12">
        <f ca="1">INDEX(T$8:T$6003,UsefulSeries!$I308)</f>
        <v>0</v>
      </c>
      <c r="AB312" s="12">
        <f ca="1">INDEX(U$8:U$6003,UsefulSeries!$I308)</f>
        <v>0</v>
      </c>
      <c r="AC312" s="12">
        <f>INDEX( K$8:K$6003,UsefulSeries!$I308)</f>
        <v>4.6862622043436664E-2</v>
      </c>
      <c r="AD312" s="12">
        <f>INDEX(L$8:L$6003,UsefulSeries!$I308)</f>
        <v>-4.6862622043436664E-2</v>
      </c>
      <c r="AE312" s="12"/>
      <c r="AF312" s="12"/>
      <c r="AG312" s="12"/>
      <c r="AH312" s="12"/>
      <c r="AI312" s="12"/>
      <c r="AJ312" s="12"/>
      <c r="AK312" s="12"/>
      <c r="AL312" s="12"/>
      <c r="AM312" s="12"/>
      <c r="AN312" s="12">
        <f t="shared" ca="1" si="54"/>
        <v>0</v>
      </c>
      <c r="AO312" s="12">
        <f t="shared" ca="1" si="55"/>
        <v>0</v>
      </c>
      <c r="AP312" s="12">
        <f t="shared" ca="1" si="56"/>
        <v>0.28529975459849771</v>
      </c>
      <c r="AQ312" s="12">
        <f t="shared" ca="1" si="57"/>
        <v>6.8211068185721799E-2</v>
      </c>
      <c r="AR312" s="12">
        <f t="shared" ca="1" si="58"/>
        <v>0</v>
      </c>
      <c r="AS312" s="12">
        <f t="shared" ca="1" si="59"/>
        <v>0</v>
      </c>
      <c r="AT312" s="12">
        <f t="shared" si="60"/>
        <v>4.6862622043436664E-2</v>
      </c>
      <c r="AU312" s="12">
        <f t="shared" si="61"/>
        <v>-4.6862622043436664E-2</v>
      </c>
      <c r="AV312" s="12"/>
      <c r="AW312" s="12">
        <f ca="1">INDEX(I$8:I$6003,UsefulSeries!$I308)</f>
        <v>0.21586855960946452</v>
      </c>
      <c r="AX312" s="12"/>
      <c r="AY312" s="12"/>
      <c r="AZ312" s="12">
        <f ca="1"/>
        <v>6.8211068185721813E-2</v>
      </c>
      <c r="BA312" s="12"/>
      <c r="BB312" s="12">
        <f t="shared" ca="1" si="53"/>
        <v>6.8211068185721813E-2</v>
      </c>
      <c r="BC312" s="12"/>
      <c r="BD312" s="38">
        <f ca="1"/>
        <v>0.22499958922294763</v>
      </c>
    </row>
    <row r="313" spans="1:56" x14ac:dyDescent="0.35">
      <c r="A313" s="12">
        <f ca="1">-INDEX('Flow probs &amp; rates'!$K$5:$K$5999,UsefulSeries!$E310,0)*(INDEX('Flow probs &amp; rates'!$L$5:$L$5999,UsefulSeries!$E310,0))/INDEX('Flow probs &amp; rates'!$E$4:$E$5999,UsefulSeries!$E310,0)</f>
        <v>-2.9197222092646141E-4</v>
      </c>
      <c r="B313" s="12">
        <f ca="1">INDEX('Flow probs &amp; rates'!$L$5:$L$5999,UsefulSeries!$E310,0)*(1-INDEX('Flow probs &amp; rates'!$L$5:$L$5999,UsefulSeries!$E310,0))/INDEX('Flow probs &amp; rates'!$E$4:$E$5999,UsefulSeries!$E310,0)</f>
        <v>1.9931550843918695E-2</v>
      </c>
      <c r="C313" s="12">
        <v>0</v>
      </c>
      <c r="D313" s="12">
        <v>0</v>
      </c>
      <c r="E313" s="12">
        <v>0</v>
      </c>
      <c r="F313" s="12">
        <v>0</v>
      </c>
      <c r="G313" s="12"/>
      <c r="H313" s="12"/>
      <c r="I313" s="12">
        <f ca="1">INDEX('Flow probs &amp; rates'!$L$5:$L$5999,UsefulSeries!$E310)</f>
        <v>1.2621101071641938E-2</v>
      </c>
      <c r="J313" s="12"/>
      <c r="K313" s="12">
        <f>-INDEX('Flow probs &amp; rates'!$E$4:$E$5999,UsefulSeries!$E310)</f>
        <v>-0.62523026817973637</v>
      </c>
      <c r="L313" s="12"/>
      <c r="M313" s="12"/>
      <c r="N313" s="12">
        <f>INDEX('Flow probs &amp; rates'!$F$5:$F$5999,UsefulSeries!$G310)-INDEX('Flow probs &amp; rates'!$F$4:$F$5999,UsefulSeries!$G310)</f>
        <v>5.1437543321512097E-4</v>
      </c>
      <c r="O313" s="12"/>
      <c r="P313" s="12">
        <f ca="1"/>
        <v>0.64263604193963209</v>
      </c>
      <c r="Q313" s="12">
        <f ca="1"/>
        <v>50.1811243743524</v>
      </c>
      <c r="R313" s="12">
        <f ca="1"/>
        <v>0</v>
      </c>
      <c r="S313" s="12">
        <f ca="1"/>
        <v>0</v>
      </c>
      <c r="T313" s="12">
        <f ca="1"/>
        <v>0</v>
      </c>
      <c r="U313" s="12">
        <f ca="1"/>
        <v>0</v>
      </c>
      <c r="V313" s="12"/>
      <c r="W313" s="12">
        <f ca="1">INDEX(P$9:P$6003,UsefulSeries!$I308)</f>
        <v>0</v>
      </c>
      <c r="X313" s="12">
        <f ca="1">INDEX(Q$9:Q$6003,UsefulSeries!$I308)</f>
        <v>0</v>
      </c>
      <c r="Y313" s="12">
        <f ca="1">INDEX(R$9:R$6003,UsefulSeries!$I308)</f>
        <v>6.8211068185721799E-2</v>
      </c>
      <c r="Z313" s="12">
        <f ca="1">INDEX(S$9:S$6003,UsefulSeries!$I308)</f>
        <v>0.55079498124222692</v>
      </c>
      <c r="AA313" s="12">
        <f ca="1">INDEX(T$9:T$6003,UsefulSeries!$I308)</f>
        <v>0</v>
      </c>
      <c r="AB313" s="12">
        <f ca="1">INDEX(U$9:U$6003,UsefulSeries!$I308)</f>
        <v>0</v>
      </c>
      <c r="AC313" s="12">
        <f>INDEX( K$9:K$6003,UsefulSeries!$I308)</f>
        <v>0</v>
      </c>
      <c r="AD313" s="12">
        <f>INDEX(L$9:L$6003,UsefulSeries!$I308)</f>
        <v>-4.6862622043436664E-2</v>
      </c>
      <c r="AE313" s="12"/>
      <c r="AF313" s="12"/>
      <c r="AG313" s="12"/>
      <c r="AH313" s="12"/>
      <c r="AI313" s="12"/>
      <c r="AJ313" s="12"/>
      <c r="AK313" s="12"/>
      <c r="AL313" s="12"/>
      <c r="AM313" s="12"/>
      <c r="AN313" s="12">
        <f t="shared" ca="1" si="54"/>
        <v>0</v>
      </c>
      <c r="AO313" s="12">
        <f t="shared" ca="1" si="55"/>
        <v>0</v>
      </c>
      <c r="AP313" s="12">
        <f t="shared" ca="1" si="56"/>
        <v>6.8211068185721799E-2</v>
      </c>
      <c r="AQ313" s="12">
        <f t="shared" ca="1" si="57"/>
        <v>0.55079498124222692</v>
      </c>
      <c r="AR313" s="12">
        <f t="shared" ca="1" si="58"/>
        <v>0</v>
      </c>
      <c r="AS313" s="12">
        <f t="shared" ca="1" si="59"/>
        <v>0</v>
      </c>
      <c r="AT313" s="12">
        <f t="shared" si="60"/>
        <v>0</v>
      </c>
      <c r="AU313" s="12">
        <f t="shared" si="61"/>
        <v>-4.6862622043436664E-2</v>
      </c>
      <c r="AV313" s="12"/>
      <c r="AW313" s="12">
        <f ca="1">INDEX(I$9:I$6003,UsefulSeries!$I308)</f>
        <v>9.710771697014603E-2</v>
      </c>
      <c r="AX313" s="12"/>
      <c r="AY313" s="12"/>
      <c r="AZ313" s="12">
        <f ca="1"/>
        <v>6.8211068185721799E-2</v>
      </c>
      <c r="BA313" s="12"/>
      <c r="BB313" s="12">
        <f t="shared" ca="1" si="53"/>
        <v>6.8211068185721799E-2</v>
      </c>
      <c r="BC313" s="12"/>
      <c r="BD313" s="38">
        <f ca="1"/>
        <v>9.4071395759554366E-2</v>
      </c>
    </row>
    <row r="314" spans="1:56" x14ac:dyDescent="0.35">
      <c r="A314" s="12">
        <v>0</v>
      </c>
      <c r="B314" s="12">
        <v>0</v>
      </c>
      <c r="C314" s="12">
        <f ca="1">INDEX('Flow probs &amp; rates'!$M$5:$M$5999,UsefulSeries!$E310,0)*(1-INDEX('Flow probs &amp; rates'!$M$5:$M$5999,UsefulSeries!$E310,0))/INDEX('Flow probs &amp; rates'!$F$4:$F$5999,UsefulSeries!$E310,0)</f>
        <v>4.5946017053590857</v>
      </c>
      <c r="D314" s="12">
        <f ca="1">-INDEX('Flow probs &amp; rates'!$M$5:$M$5999,UsefulSeries!$E310,0)*(INDEX('Flow probs &amp; rates'!$O$5:$O$5999,UsefulSeries!$E310,0))/INDEX('Flow probs &amp; rates'!$F$4:$F$5999,UsefulSeries!$E310,0)</f>
        <v>-1.0069437658120701</v>
      </c>
      <c r="E314" s="12">
        <v>0</v>
      </c>
      <c r="F314" s="12">
        <v>0</v>
      </c>
      <c r="G314" s="12"/>
      <c r="H314" s="12"/>
      <c r="I314" s="12">
        <f ca="1">INDEX('Flow probs &amp; rates'!$M$5:$M$5999,UsefulSeries!$E310)</f>
        <v>0.2451680381154315</v>
      </c>
      <c r="J314" s="12"/>
      <c r="K314" s="12">
        <f>INDEX('Flow probs &amp; rates'!$F$4:$F$5999,UsefulSeries!$E310)</f>
        <v>4.0277848455549339E-2</v>
      </c>
      <c r="L314" s="12">
        <f>-INDEX('Flow probs &amp; rates'!$F$4:$F$5999,UsefulSeries!$E310)</f>
        <v>-4.0277848455549339E-2</v>
      </c>
      <c r="M314" s="12"/>
      <c r="N314" s="12">
        <f>INDEX('Flow probs &amp; rates'!$E$5:$E$5999,UsefulSeries!$G312)-INDEX('Flow probs &amp; rates'!$E$4:$E$5999,UsefulSeries!$G312)</f>
        <v>1.2279266884104301E-3</v>
      </c>
      <c r="O314" s="12"/>
      <c r="P314" s="12">
        <f ca="1"/>
        <v>0</v>
      </c>
      <c r="Q314" s="12">
        <f ca="1"/>
        <v>0</v>
      </c>
      <c r="R314" s="12">
        <f ca="1"/>
        <v>0.23262321646126174</v>
      </c>
      <c r="S314" s="12">
        <f ca="1"/>
        <v>6.833651430726613E-2</v>
      </c>
      <c r="T314" s="12">
        <f ca="1"/>
        <v>0</v>
      </c>
      <c r="U314" s="12">
        <f ca="1"/>
        <v>0</v>
      </c>
      <c r="V314" s="12"/>
      <c r="W314" s="12">
        <f ca="1">INDEX(P$10:P$6003,UsefulSeries!$I308)</f>
        <v>0</v>
      </c>
      <c r="X314" s="12">
        <f ca="1">INDEX(Q$10:Q$6003,UsefulSeries!$I308)</f>
        <v>0</v>
      </c>
      <c r="Y314" s="12">
        <f ca="1">INDEX(R$10:R$6003,UsefulSeries!$I308)</f>
        <v>0</v>
      </c>
      <c r="Z314" s="12">
        <f ca="1">INDEX(S$10:S$6003,UsefulSeries!$I308)</f>
        <v>0</v>
      </c>
      <c r="AA314" s="12">
        <f ca="1">INDEX(T$10:T$6003,UsefulSeries!$I308)</f>
        <v>17.356886421002564</v>
      </c>
      <c r="AB314" s="12">
        <f ca="1">INDEX(U$10:U$6003,UsefulSeries!$I308)</f>
        <v>0.35217535235525077</v>
      </c>
      <c r="AC314" s="12">
        <f>INDEX( K$10:K$6003,UsefulSeries!$I308)</f>
        <v>0.33855286577022398</v>
      </c>
      <c r="AD314" s="12">
        <f>INDEX(L$10:L$6003,UsefulSeries!$I308)</f>
        <v>0</v>
      </c>
      <c r="AE314" s="12"/>
      <c r="AF314" s="12"/>
      <c r="AG314" s="12"/>
      <c r="AH314" s="12"/>
      <c r="AI314" s="12"/>
      <c r="AJ314" s="12"/>
      <c r="AK314" s="12"/>
      <c r="AL314" s="12"/>
      <c r="AM314" s="12"/>
      <c r="AN314" s="12">
        <f t="shared" ca="1" si="54"/>
        <v>0</v>
      </c>
      <c r="AO314" s="12">
        <f t="shared" ca="1" si="55"/>
        <v>0</v>
      </c>
      <c r="AP314" s="12">
        <f t="shared" ca="1" si="56"/>
        <v>0</v>
      </c>
      <c r="AQ314" s="12">
        <f t="shared" ca="1" si="57"/>
        <v>0</v>
      </c>
      <c r="AR314" s="12">
        <f t="shared" ca="1" si="58"/>
        <v>17.356886421002564</v>
      </c>
      <c r="AS314" s="12">
        <f t="shared" ca="1" si="59"/>
        <v>0.35217535235525077</v>
      </c>
      <c r="AT314" s="12">
        <f t="shared" si="60"/>
        <v>0.33855286577022398</v>
      </c>
      <c r="AU314" s="12">
        <f t="shared" si="61"/>
        <v>0</v>
      </c>
      <c r="AV314" s="12"/>
      <c r="AW314" s="12">
        <f ca="1">INDEX(I$10:I$6003,UsefulSeries!$I308)</f>
        <v>1.9909357142470704E-2</v>
      </c>
      <c r="AX314" s="12"/>
      <c r="AY314" s="12"/>
      <c r="AZ314" s="12">
        <f ca="1"/>
        <v>0.35217535235525083</v>
      </c>
      <c r="BA314" s="12"/>
      <c r="BB314" s="12">
        <f t="shared" ca="1" si="53"/>
        <v>0.35217535235525083</v>
      </c>
      <c r="BC314" s="12"/>
      <c r="BD314" s="38">
        <f ca="1"/>
        <v>2.1336489800216126E-2</v>
      </c>
    </row>
    <row r="315" spans="1:56" x14ac:dyDescent="0.35">
      <c r="A315" s="12">
        <v>0</v>
      </c>
      <c r="B315" s="12">
        <v>0</v>
      </c>
      <c r="C315" s="12">
        <f ca="1">-INDEX('Flow probs &amp; rates'!$M$5:$M$5999,UsefulSeries!$E310,0)*(INDEX('Flow probs &amp; rates'!$O$5:$O$5999,UsefulSeries!$E310,0))/INDEX('Flow probs &amp; rates'!$F$4:$F$5999,UsefulSeries!$E310,0)</f>
        <v>-1.0069437658120701</v>
      </c>
      <c r="D315" s="12">
        <f ca="1">INDEX('Flow probs &amp; rates'!$O$5:$O$5999,UsefulSeries!$E310,0)*(1-INDEX('Flow probs &amp; rates'!$O$5:$O$5999,UsefulSeries!$E310,0))/INDEX('Flow probs &amp; rates'!$F$4:$F$5999,UsefulSeries!$E310,0)</f>
        <v>3.4277208893856765</v>
      </c>
      <c r="E315" s="12">
        <v>0</v>
      </c>
      <c r="F315" s="12">
        <v>0</v>
      </c>
      <c r="G315" s="12"/>
      <c r="H315" s="12"/>
      <c r="I315" s="12">
        <f ca="1">INDEX('Flow probs &amp; rates'!$O$5:$O$5999,UsefulSeries!$E310)</f>
        <v>0.16542747053979026</v>
      </c>
      <c r="J315" s="12"/>
      <c r="K315" s="12"/>
      <c r="L315" s="12">
        <f>-INDEX('Flow probs &amp; rates'!$F$4:$F$5999,UsefulSeries!$E310)</f>
        <v>-4.0277848455549339E-2</v>
      </c>
      <c r="M315" s="12"/>
      <c r="N315" s="12">
        <f>INDEX('Flow probs &amp; rates'!$F$5:$F$5999,UsefulSeries!$G312)-INDEX('Flow probs &amp; rates'!$F$4:$F$5999,UsefulSeries!$G312)</f>
        <v>-7.5335532430820945E-4</v>
      </c>
      <c r="O315" s="12"/>
      <c r="P315" s="12">
        <f ca="1"/>
        <v>0</v>
      </c>
      <c r="Q315" s="12">
        <f ca="1"/>
        <v>0</v>
      </c>
      <c r="R315" s="12">
        <f ca="1"/>
        <v>6.8336514307266116E-2</v>
      </c>
      <c r="S315" s="12">
        <f ca="1"/>
        <v>0.31181390245883867</v>
      </c>
      <c r="T315" s="12">
        <f ca="1"/>
        <v>0</v>
      </c>
      <c r="U315" s="12">
        <f ca="1"/>
        <v>0</v>
      </c>
      <c r="V315" s="12"/>
      <c r="W315" s="12">
        <f ca="1">INDEX(P$11:P$6003,UsefulSeries!$I308)</f>
        <v>0</v>
      </c>
      <c r="X315" s="12">
        <f ca="1">INDEX(Q$11:Q$6003,UsefulSeries!$I308)</f>
        <v>0</v>
      </c>
      <c r="Y315" s="12">
        <f ca="1">INDEX(R$11:R$6003,UsefulSeries!$I308)</f>
        <v>0</v>
      </c>
      <c r="Z315" s="12">
        <f ca="1">INDEX(S$11:S$6003,UsefulSeries!$I308)</f>
        <v>0</v>
      </c>
      <c r="AA315" s="12">
        <f ca="1">INDEX(T$11:T$6003,UsefulSeries!$I308)</f>
        <v>0.35217535235525077</v>
      </c>
      <c r="AB315" s="12">
        <f ca="1">INDEX(U$11:U$6003,UsefulSeries!$I308)</f>
        <v>18.387532687206029</v>
      </c>
      <c r="AC315" s="12">
        <f>INDEX( K$11:K$6003,UsefulSeries!$I308)</f>
        <v>0</v>
      </c>
      <c r="AD315" s="12">
        <f>INDEX(L$11:L$6003,UsefulSeries!$I308)</f>
        <v>0.33855286577022398</v>
      </c>
      <c r="AE315" s="12"/>
      <c r="AF315" s="12"/>
      <c r="AG315" s="12"/>
      <c r="AH315" s="12"/>
      <c r="AI315" s="12"/>
      <c r="AJ315" s="12"/>
      <c r="AK315" s="12"/>
      <c r="AL315" s="12"/>
      <c r="AM315" s="12"/>
      <c r="AN315" s="12">
        <f t="shared" ca="1" si="54"/>
        <v>0</v>
      </c>
      <c r="AO315" s="12">
        <f t="shared" ca="1" si="55"/>
        <v>0</v>
      </c>
      <c r="AP315" s="12">
        <f t="shared" ca="1" si="56"/>
        <v>0</v>
      </c>
      <c r="AQ315" s="12">
        <f t="shared" ca="1" si="57"/>
        <v>0</v>
      </c>
      <c r="AR315" s="12">
        <f t="shared" ca="1" si="58"/>
        <v>0.35217535235525077</v>
      </c>
      <c r="AS315" s="12">
        <f t="shared" ca="1" si="59"/>
        <v>18.387532687206029</v>
      </c>
      <c r="AT315" s="12">
        <f t="shared" si="60"/>
        <v>0</v>
      </c>
      <c r="AU315" s="12">
        <f t="shared" si="61"/>
        <v>0.33855286577022398</v>
      </c>
      <c r="AV315" s="12"/>
      <c r="AW315" s="12">
        <f ca="1">INDEX(I$11:I$6003,UsefulSeries!$I308)</f>
        <v>1.8771619518512028E-2</v>
      </c>
      <c r="AX315" s="12"/>
      <c r="AY315" s="12"/>
      <c r="AZ315" s="12">
        <f ca="1"/>
        <v>0.35217535235525077</v>
      </c>
      <c r="BA315" s="12"/>
      <c r="BB315" s="12">
        <f t="shared" ca="1" si="53"/>
        <v>0.35217535235525077</v>
      </c>
      <c r="BC315" s="12"/>
      <c r="BD315" s="38">
        <f ca="1"/>
        <v>1.9156649886499292E-2</v>
      </c>
    </row>
    <row r="316" spans="1:56" x14ac:dyDescent="0.35">
      <c r="A316" s="12">
        <v>0</v>
      </c>
      <c r="B316" s="12">
        <v>0</v>
      </c>
      <c r="C316" s="12">
        <v>0</v>
      </c>
      <c r="D316" s="12">
        <v>0</v>
      </c>
      <c r="E316" s="12">
        <f ca="1">INDEX('Flow probs &amp; rates'!$P$5:$P$5999,UsefulSeries!$E310,0)*(1-INDEX('Flow probs &amp; rates'!$P$5:$P$5999,UsefulSeries!$E310,0))/INDEX('Flow probs &amp; rates'!$G$4:$G$5999,UsefulSeries!$E310,0)</f>
        <v>6.0774390932428222E-2</v>
      </c>
      <c r="F316" s="12">
        <f ca="1">-INDEX('Flow probs &amp; rates'!$P$5:$P$5999,UsefulSeries!$E310,0)*(INDEX('Flow probs &amp; rates'!$Q$5:$Q$5999,UsefulSeries!$E310,0))/INDEX('Flow probs &amp; rates'!$G$4:$G$5999,UsefulSeries!$E310,0)</f>
        <v>-1.6134072510711275E-3</v>
      </c>
      <c r="G316" s="12"/>
      <c r="H316" s="12"/>
      <c r="I316" s="12">
        <f ca="1">INDEX('Flow probs &amp; rates'!$P$5:$P$5999,UsefulSeries!$E310)</f>
        <v>2.0759497207645573E-2</v>
      </c>
      <c r="J316" s="12"/>
      <c r="K316" s="12">
        <f>INDEX('Flow probs &amp; rates'!$G$4:$G$5999,UsefulSeries!$E310)</f>
        <v>0.33449188336471425</v>
      </c>
      <c r="L316" s="12"/>
      <c r="M316" s="12"/>
      <c r="N316" s="12">
        <f>INDEX('Flow probs &amp; rates'!$E$5:$E$5999,UsefulSeries!$G314)-INDEX('Flow probs &amp; rates'!$E$4:$E$5999,UsefulSeries!$G314)</f>
        <v>-3.2361054754792562E-4</v>
      </c>
      <c r="O316" s="12"/>
      <c r="P316" s="12">
        <f ca="1"/>
        <v>0</v>
      </c>
      <c r="Q316" s="12">
        <f ca="1"/>
        <v>0</v>
      </c>
      <c r="R316" s="12">
        <f ca="1"/>
        <v>0</v>
      </c>
      <c r="S316" s="12">
        <f ca="1"/>
        <v>0</v>
      </c>
      <c r="T316" s="12">
        <f ca="1"/>
        <v>16.463614472234269</v>
      </c>
      <c r="U316" s="12">
        <f ca="1"/>
        <v>0.35089844549334864</v>
      </c>
      <c r="V316" s="12"/>
      <c r="W316" s="12"/>
      <c r="X316" s="12"/>
      <c r="Y316" s="12"/>
      <c r="Z316" s="12"/>
      <c r="AA316" s="12"/>
      <c r="AB316" s="12"/>
      <c r="AC316" s="12"/>
      <c r="AD316" s="12"/>
      <c r="AE316" s="12">
        <f t="array" ref="AE316:AJ317">TRANSPOSE(AC310:AD315)</f>
        <v>-0.61458451218633936</v>
      </c>
      <c r="AF316" s="12">
        <v>-0.61458451218633936</v>
      </c>
      <c r="AG316" s="12">
        <v>4.6862622043436664E-2</v>
      </c>
      <c r="AH316" s="12">
        <v>0</v>
      </c>
      <c r="AI316" s="12">
        <v>0.33855286577022398</v>
      </c>
      <c r="AJ316" s="12">
        <v>0</v>
      </c>
      <c r="AK316" s="12"/>
      <c r="AL316" s="12"/>
      <c r="AM316" s="12"/>
      <c r="AN316" s="12">
        <f t="shared" si="54"/>
        <v>-0.61458451218633936</v>
      </c>
      <c r="AO316" s="12">
        <f t="shared" si="55"/>
        <v>-0.61458451218633936</v>
      </c>
      <c r="AP316" s="12">
        <f t="shared" si="56"/>
        <v>4.6862622043436664E-2</v>
      </c>
      <c r="AQ316" s="12">
        <f t="shared" si="57"/>
        <v>0</v>
      </c>
      <c r="AR316" s="12">
        <f t="shared" si="58"/>
        <v>0.33855286577022398</v>
      </c>
      <c r="AS316" s="12">
        <f t="shared" si="59"/>
        <v>0</v>
      </c>
      <c r="AT316" s="12">
        <f t="shared" si="60"/>
        <v>0</v>
      </c>
      <c r="AU316" s="12">
        <f t="shared" si="61"/>
        <v>0</v>
      </c>
      <c r="AV316" s="12"/>
      <c r="AW316" s="12"/>
      <c r="AX316" s="12">
        <f>INDEX($N$6:$N$6003,UsefulSeries!$K308)</f>
        <v>2.8177874913768441E-3</v>
      </c>
      <c r="AY316" s="12"/>
      <c r="AZ316" s="12"/>
      <c r="BA316" s="12"/>
      <c r="BB316" s="12">
        <f t="shared" si="53"/>
        <v>2.8177874913768441E-3</v>
      </c>
      <c r="BC316" s="12"/>
      <c r="BD316" s="38">
        <f ca="1"/>
        <v>-7.3566583455264678E-2</v>
      </c>
    </row>
    <row r="317" spans="1:56" x14ac:dyDescent="0.35">
      <c r="A317" s="12">
        <v>0</v>
      </c>
      <c r="B317" s="12">
        <v>0</v>
      </c>
      <c r="C317" s="12">
        <v>0</v>
      </c>
      <c r="D317" s="12">
        <v>0</v>
      </c>
      <c r="E317" s="12">
        <f ca="1">-INDEX('Flow probs &amp; rates'!$P$5:$P$5999,UsefulSeries!$E310,0)*(INDEX('Flow probs &amp; rates'!$Q$5:$Q$5999,UsefulSeries!$E310,0))/INDEX('Flow probs &amp; rates'!$G$4:$G$5999,UsefulSeries!$E310,0)</f>
        <v>-1.6134072510711275E-3</v>
      </c>
      <c r="F317" s="12">
        <f ca="1">INDEX('Flow probs &amp; rates'!$Q$5:$Q$5999,UsefulSeries!$E310,0)*(1-INDEX('Flow probs &amp; rates'!$Q$5:$Q$5999,UsefulSeries!$E310,0))/INDEX('Flow probs &amp; rates'!$G$4:$G$5999,UsefulSeries!$E310,0)</f>
        <v>7.5698582622663185E-2</v>
      </c>
      <c r="G317" s="12"/>
      <c r="H317" s="12"/>
      <c r="I317" s="12">
        <f ca="1">INDEX('Flow probs &amp; rates'!$Q$5:$Q$5999,UsefulSeries!$E310)</f>
        <v>2.5996372871993773E-2</v>
      </c>
      <c r="J317" s="12"/>
      <c r="K317" s="12"/>
      <c r="L317" s="12">
        <f>INDEX('Flow probs &amp; rates'!$G$4:$G$5999,UsefulSeries!$E310)</f>
        <v>0.33449188336471425</v>
      </c>
      <c r="M317" s="12"/>
      <c r="N317" s="12">
        <f>INDEX('Flow probs &amp; rates'!$F$5:$F$5999,UsefulSeries!$G314)-INDEX('Flow probs &amp; rates'!$F$4:$F$5999,UsefulSeries!$G314)</f>
        <v>4.0684869294573683E-4</v>
      </c>
      <c r="O317" s="12"/>
      <c r="P317" s="12">
        <f ca="1"/>
        <v>0</v>
      </c>
      <c r="Q317" s="12">
        <f ca="1"/>
        <v>0</v>
      </c>
      <c r="R317" s="12">
        <f ca="1"/>
        <v>0</v>
      </c>
      <c r="S317" s="12">
        <f ca="1"/>
        <v>0</v>
      </c>
      <c r="T317" s="12">
        <f ca="1"/>
        <v>0.35089844549334864</v>
      </c>
      <c r="U317" s="12">
        <f ca="1"/>
        <v>13.217765873951672</v>
      </c>
      <c r="V317" s="12"/>
      <c r="W317" s="12"/>
      <c r="X317" s="12"/>
      <c r="Y317" s="12"/>
      <c r="Z317" s="12"/>
      <c r="AA317" s="12"/>
      <c r="AB317" s="12"/>
      <c r="AC317" s="12"/>
      <c r="AD317" s="12"/>
      <c r="AE317" s="12">
        <v>0.61458451218633936</v>
      </c>
      <c r="AF317" s="12">
        <v>0</v>
      </c>
      <c r="AG317" s="12">
        <v>-4.6862622043436664E-2</v>
      </c>
      <c r="AH317" s="12">
        <v>-4.6862622043436664E-2</v>
      </c>
      <c r="AI317" s="12">
        <v>0</v>
      </c>
      <c r="AJ317" s="12">
        <v>0.33855286577022398</v>
      </c>
      <c r="AK317" s="12"/>
      <c r="AL317" s="12"/>
      <c r="AM317" s="12"/>
      <c r="AN317" s="12">
        <f t="shared" si="54"/>
        <v>0.61458451218633936</v>
      </c>
      <c r="AO317" s="12">
        <f t="shared" si="55"/>
        <v>0</v>
      </c>
      <c r="AP317" s="12">
        <f t="shared" si="56"/>
        <v>-4.6862622043436664E-2</v>
      </c>
      <c r="AQ317" s="12">
        <f t="shared" si="57"/>
        <v>-4.6862622043436664E-2</v>
      </c>
      <c r="AR317" s="12">
        <f t="shared" si="58"/>
        <v>0</v>
      </c>
      <c r="AS317" s="12">
        <f t="shared" si="59"/>
        <v>0.33855286577022398</v>
      </c>
      <c r="AT317" s="12">
        <f t="shared" si="60"/>
        <v>0</v>
      </c>
      <c r="AU317" s="12">
        <f t="shared" si="61"/>
        <v>0</v>
      </c>
      <c r="AV317" s="12"/>
      <c r="AW317" s="12"/>
      <c r="AX317" s="12">
        <f>INDEX('Margin error adjustment'!N$7:N$6003,UsefulSeries!$K308)</f>
        <v>1.6409102113832535E-4</v>
      </c>
      <c r="AY317" s="12"/>
      <c r="AZ317" s="12"/>
      <c r="BA317" s="12"/>
      <c r="BB317" s="12">
        <f t="shared" si="53"/>
        <v>1.6409102113832535E-4</v>
      </c>
      <c r="BC317" s="12"/>
      <c r="BD317" s="38">
        <f ca="1"/>
        <v>-2.2396382338343485E-2</v>
      </c>
    </row>
    <row r="318" spans="1:56" x14ac:dyDescent="0.35">
      <c r="A318" s="12">
        <f ca="1">INDEX('Flow probs &amp; rates'!$K$5:$K$5999,UsefulSeries!$E316,0)*(1-INDEX('Flow probs &amp; rates'!$K$5:$K$5999,UsefulSeries!$E316,0))/INDEX('Flow probs &amp; rates'!$E$4:$E$5999,UsefulSeries!$E316,0)</f>
        <v>2.2384890525140869E-2</v>
      </c>
      <c r="B318" s="12">
        <f ca="1">-INDEX('Flow probs &amp; rates'!$K$5:$K$5999,UsefulSeries!$E316,0)*(INDEX('Flow probs &amp; rates'!$L$5:$L$5999,UsefulSeries!$E316,0))/INDEX('Flow probs &amp; rates'!$E$4:$E$5999,UsefulSeries!$E316,0)</f>
        <v>-2.7757861914869895E-4</v>
      </c>
      <c r="C318" s="12">
        <v>0</v>
      </c>
      <c r="D318" s="12">
        <v>0</v>
      </c>
      <c r="E318" s="12">
        <v>0</v>
      </c>
      <c r="F318" s="12">
        <v>0</v>
      </c>
      <c r="G318" s="12"/>
      <c r="H318" s="12"/>
      <c r="I318" s="12">
        <f ca="1">INDEX('Flow probs &amp; rates'!$K$5:$K$5999,UsefulSeries!$E316)</f>
        <v>1.4156933040139779E-2</v>
      </c>
      <c r="J318" s="12"/>
      <c r="K318" s="12">
        <f>-INDEX('Flow probs &amp; rates'!$E$4:$E$5999,UsefulSeries!$E316)</f>
        <v>-0.62347922905238107</v>
      </c>
      <c r="L318" s="12">
        <f>INDEX('Flow probs &amp; rates'!$E$4:$E$5999,UsefulSeries!$E316)</f>
        <v>0.62347922905238107</v>
      </c>
      <c r="M318" s="12"/>
      <c r="N318" s="12">
        <f>INDEX('Flow probs &amp; rates'!$E$5:$E$5999,UsefulSeries!$G316)-INDEX('Flow probs &amp; rates'!$E$4:$E$5999,UsefulSeries!$G316)</f>
        <v>-7.9053146839713762E-4</v>
      </c>
      <c r="O318" s="12"/>
      <c r="P318" s="12">
        <f t="array" aca="1" ref="P318:U323" ca="1">MINVERSE(A318:F323)</f>
        <v>44.680931221110434</v>
      </c>
      <c r="Q318" s="12">
        <f ca="1"/>
        <v>0.64037333441260902</v>
      </c>
      <c r="R318" s="12">
        <f ca="1"/>
        <v>0</v>
      </c>
      <c r="S318" s="12">
        <f ca="1"/>
        <v>0</v>
      </c>
      <c r="T318" s="12">
        <f ca="1"/>
        <v>0</v>
      </c>
      <c r="U318" s="12">
        <f ca="1"/>
        <v>0</v>
      </c>
      <c r="V318" s="12"/>
      <c r="W318" s="12">
        <f ca="1">INDEX(P$6:P$6003,UsefulSeries!$I316)</f>
        <v>43.305143349431923</v>
      </c>
      <c r="X318" s="12">
        <f ca="1">INDEX(Q$6:Q$6003,UsefulSeries!$I316)</f>
        <v>0.6337017314004777</v>
      </c>
      <c r="Y318" s="12">
        <f ca="1">INDEX(R$6:R$6003,UsefulSeries!$I316)</f>
        <v>0</v>
      </c>
      <c r="Z318" s="12">
        <f ca="1">INDEX(S$6:S$6003,UsefulSeries!$I316)</f>
        <v>0</v>
      </c>
      <c r="AA318" s="12">
        <f ca="1">INDEX(T$6:T$6003,UsefulSeries!$I316)</f>
        <v>0</v>
      </c>
      <c r="AB318" s="12">
        <f ca="1">INDEX(U$6:U$6003,UsefulSeries!$I316)</f>
        <v>0</v>
      </c>
      <c r="AC318" s="12">
        <f>INDEX( K$6:K$6003,UsefulSeries!$I316)</f>
        <v>-0.6174022996777162</v>
      </c>
      <c r="AD318" s="12">
        <f>INDEX(L$6:L$6003,UsefulSeries!$I316)</f>
        <v>0.6174022996777162</v>
      </c>
      <c r="AE318" s="12"/>
      <c r="AF318" s="12"/>
      <c r="AG318" s="12"/>
      <c r="AH318" s="12"/>
      <c r="AI318" s="12"/>
      <c r="AJ318" s="12"/>
      <c r="AK318" s="12"/>
      <c r="AL318" s="12"/>
      <c r="AM318" s="12"/>
      <c r="AN318" s="12">
        <f t="shared" ca="1" si="54"/>
        <v>43.305143349431923</v>
      </c>
      <c r="AO318" s="12">
        <f t="shared" ca="1" si="55"/>
        <v>0.6337017314004777</v>
      </c>
      <c r="AP318" s="12">
        <f t="shared" ca="1" si="56"/>
        <v>0</v>
      </c>
      <c r="AQ318" s="12">
        <f t="shared" ca="1" si="57"/>
        <v>0</v>
      </c>
      <c r="AR318" s="12">
        <f t="shared" ca="1" si="58"/>
        <v>0</v>
      </c>
      <c r="AS318" s="12">
        <f t="shared" ca="1" si="59"/>
        <v>0</v>
      </c>
      <c r="AT318" s="12">
        <f t="shared" si="60"/>
        <v>-0.6174022996777162</v>
      </c>
      <c r="AU318" s="12">
        <f t="shared" si="61"/>
        <v>0.6174022996777162</v>
      </c>
      <c r="AV318" s="12"/>
      <c r="AW318" s="12">
        <f ca="1">INDEX(I$6:I$6003,UsefulSeries!$I316)</f>
        <v>1.4468747158915385E-2</v>
      </c>
      <c r="AX318" s="12"/>
      <c r="AY318" s="12"/>
      <c r="AZ318" s="12">
        <f t="array" aca="1" ref="AZ318:AZ323" ca="1">MMULT(W318:AB323,AW318:AW323)</f>
        <v>0.6337017314004777</v>
      </c>
      <c r="BA318" s="12"/>
      <c r="BB318" s="12">
        <f t="shared" ca="1" si="53"/>
        <v>0.6337017314004777</v>
      </c>
      <c r="BC318" s="12"/>
      <c r="BD318" s="38">
        <f t="array" aca="1" ref="BD318:BD325" ca="1">MMULT(MINVERSE(AN318:AU325),BB318:BB325)</f>
        <v>1.4360639074378774E-2</v>
      </c>
    </row>
    <row r="319" spans="1:56" x14ac:dyDescent="0.35">
      <c r="A319" s="12">
        <f ca="1">-INDEX('Flow probs &amp; rates'!$K$5:$K$5999,UsefulSeries!$E316,0)*(INDEX('Flow probs &amp; rates'!$L$5:$L$5999,UsefulSeries!$E316,0))/INDEX('Flow probs &amp; rates'!$E$4:$E$5999,UsefulSeries!$E316,0)</f>
        <v>-2.7757861914869895E-4</v>
      </c>
      <c r="B319" s="12">
        <f ca="1">INDEX('Flow probs &amp; rates'!$L$5:$L$5999,UsefulSeries!$E316,0)*(1-INDEX('Flow probs &amp; rates'!$L$5:$L$5999,UsefulSeries!$E316,0))/INDEX('Flow probs &amp; rates'!$E$4:$E$5999,UsefulSeries!$E316,0)</f>
        <v>1.9367563457354384E-2</v>
      </c>
      <c r="C319" s="12">
        <v>0</v>
      </c>
      <c r="D319" s="12">
        <v>0</v>
      </c>
      <c r="E319" s="12">
        <v>0</v>
      </c>
      <c r="F319" s="12">
        <v>0</v>
      </c>
      <c r="G319" s="12"/>
      <c r="H319" s="12"/>
      <c r="I319" s="12">
        <f ca="1">INDEX('Flow probs &amp; rates'!$L$5:$L$5999,UsefulSeries!$E316)</f>
        <v>1.2224717244727928E-2</v>
      </c>
      <c r="J319" s="12"/>
      <c r="K319" s="12">
        <f>-INDEX('Flow probs &amp; rates'!$E$4:$E$5999,UsefulSeries!$E316)</f>
        <v>-0.62347922905238107</v>
      </c>
      <c r="L319" s="12"/>
      <c r="M319" s="12"/>
      <c r="N319" s="12">
        <f>INDEX('Flow probs &amp; rates'!$F$5:$F$5999,UsefulSeries!$G316)-INDEX('Flow probs &amp; rates'!$F$4:$F$5999,UsefulSeries!$G316)</f>
        <v>-1.7206460139810448E-4</v>
      </c>
      <c r="O319" s="12"/>
      <c r="P319" s="12">
        <f ca="1"/>
        <v>0.64037333441260902</v>
      </c>
      <c r="Q319" s="12">
        <f ca="1"/>
        <v>51.64189889699891</v>
      </c>
      <c r="R319" s="12">
        <f ca="1"/>
        <v>0</v>
      </c>
      <c r="S319" s="12">
        <f ca="1"/>
        <v>0</v>
      </c>
      <c r="T319" s="12">
        <f ca="1"/>
        <v>0</v>
      </c>
      <c r="U319" s="12">
        <f ca="1"/>
        <v>0</v>
      </c>
      <c r="V319" s="12"/>
      <c r="W319" s="12">
        <f ca="1">INDEX(P$7:P$6003,UsefulSeries!$I316)</f>
        <v>0.6337017314004777</v>
      </c>
      <c r="X319" s="12">
        <f ca="1">INDEX(Q$7:Q$6003,UsefulSeries!$I316)</f>
        <v>55.502999325455932</v>
      </c>
      <c r="Y319" s="12">
        <f ca="1">INDEX(R$7:R$6003,UsefulSeries!$I316)</f>
        <v>0</v>
      </c>
      <c r="Z319" s="12">
        <f ca="1">INDEX(S$7:S$6003,UsefulSeries!$I316)</f>
        <v>0</v>
      </c>
      <c r="AA319" s="12">
        <f ca="1">INDEX(T$7:T$6003,UsefulSeries!$I316)</f>
        <v>0</v>
      </c>
      <c r="AB319" s="12">
        <f ca="1">INDEX(U$7:U$6003,UsefulSeries!$I316)</f>
        <v>0</v>
      </c>
      <c r="AC319" s="12">
        <f>INDEX( K$7:K$6003,UsefulSeries!$I316,1)</f>
        <v>-0.6174022996777162</v>
      </c>
      <c r="AD319" s="12">
        <f>INDEX(L$7:L$6003,UsefulSeries!$I316,1)</f>
        <v>0</v>
      </c>
      <c r="AE319" s="12"/>
      <c r="AF319" s="12"/>
      <c r="AG319" s="12"/>
      <c r="AH319" s="12"/>
      <c r="AI319" s="12"/>
      <c r="AJ319" s="12"/>
      <c r="AK319" s="12"/>
      <c r="AL319" s="12"/>
      <c r="AM319" s="12"/>
      <c r="AN319" s="12">
        <f t="shared" ca="1" si="54"/>
        <v>0.6337017314004777</v>
      </c>
      <c r="AO319" s="12">
        <f t="shared" ca="1" si="55"/>
        <v>55.502999325455932</v>
      </c>
      <c r="AP319" s="12">
        <f t="shared" ca="1" si="56"/>
        <v>0</v>
      </c>
      <c r="AQ319" s="12">
        <f t="shared" ca="1" si="57"/>
        <v>0</v>
      </c>
      <c r="AR319" s="12">
        <f t="shared" ca="1" si="58"/>
        <v>0</v>
      </c>
      <c r="AS319" s="12">
        <f t="shared" ca="1" si="59"/>
        <v>0</v>
      </c>
      <c r="AT319" s="12">
        <f t="shared" si="60"/>
        <v>-0.6174022996777162</v>
      </c>
      <c r="AU319" s="12">
        <f t="shared" si="61"/>
        <v>0</v>
      </c>
      <c r="AV319" s="12"/>
      <c r="AW319" s="12">
        <f ca="1">INDEX(I$7:I$6003,UsefulSeries!$I316)</f>
        <v>1.1252236255063807E-2</v>
      </c>
      <c r="AX319" s="12"/>
      <c r="AY319" s="12"/>
      <c r="AZ319" s="12">
        <f ca="1"/>
        <v>0.63370173140047781</v>
      </c>
      <c r="BA319" s="12"/>
      <c r="BB319" s="12">
        <f t="shared" ca="1" si="53"/>
        <v>0.63370173140047781</v>
      </c>
      <c r="BC319" s="12"/>
      <c r="BD319" s="38">
        <f ca="1"/>
        <v>1.1486405059558858E-2</v>
      </c>
    </row>
    <row r="320" spans="1:56" x14ac:dyDescent="0.35">
      <c r="A320" s="12">
        <v>0</v>
      </c>
      <c r="B320" s="12">
        <v>0</v>
      </c>
      <c r="C320" s="12">
        <f ca="1">INDEX('Flow probs &amp; rates'!$M$5:$M$5999,UsefulSeries!$E316,0)*(1-INDEX('Flow probs &amp; rates'!$M$5:$M$5999,UsefulSeries!$E316,0))/INDEX('Flow probs &amp; rates'!$F$4:$F$5999,UsefulSeries!$E316,0)</f>
        <v>4.6592529500224025</v>
      </c>
      <c r="D320" s="12">
        <f ca="1">-INDEX('Flow probs &amp; rates'!$M$5:$M$5999,UsefulSeries!$E316,0)*(INDEX('Flow probs &amp; rates'!$O$5:$O$5999,UsefulSeries!$E316,0))/INDEX('Flow probs &amp; rates'!$F$4:$F$5999,UsefulSeries!$E316,0)</f>
        <v>-0.97239929248374513</v>
      </c>
      <c r="E320" s="12">
        <v>0</v>
      </c>
      <c r="F320" s="12">
        <v>0</v>
      </c>
      <c r="G320" s="12"/>
      <c r="H320" s="12"/>
      <c r="I320" s="12">
        <f ca="1">INDEX('Flow probs &amp; rates'!$M$5:$M$5999,UsefulSeries!$E316)</f>
        <v>0.25054928217324246</v>
      </c>
      <c r="J320" s="12"/>
      <c r="K320" s="12">
        <f>INDEX('Flow probs &amp; rates'!$F$4:$F$5999,UsefulSeries!$E316)</f>
        <v>4.0301383374090588E-2</v>
      </c>
      <c r="L320" s="12">
        <f>-INDEX('Flow probs &amp; rates'!$F$4:$F$5999,UsefulSeries!$E316)</f>
        <v>-4.0301383374090588E-2</v>
      </c>
      <c r="M320" s="12"/>
      <c r="N320" s="12">
        <f>INDEX('Flow probs &amp; rates'!$E$5:$E$5999,UsefulSeries!$G318)-INDEX('Flow probs &amp; rates'!$E$4:$E$5999,UsefulSeries!$G318)</f>
        <v>2.6874159603218484E-4</v>
      </c>
      <c r="O320" s="12"/>
      <c r="P320" s="12">
        <f ca="1"/>
        <v>0</v>
      </c>
      <c r="Q320" s="12">
        <f ca="1"/>
        <v>0</v>
      </c>
      <c r="R320" s="12">
        <f ca="1"/>
        <v>0.22880960027389438</v>
      </c>
      <c r="S320" s="12">
        <f ca="1"/>
        <v>6.7957479587217748E-2</v>
      </c>
      <c r="T320" s="12">
        <f ca="1"/>
        <v>0</v>
      </c>
      <c r="U320" s="12">
        <f ca="1"/>
        <v>0</v>
      </c>
      <c r="V320" s="12"/>
      <c r="W320" s="12">
        <f ca="1">INDEX(P$8:P$6003,UsefulSeries!$I316)</f>
        <v>0</v>
      </c>
      <c r="X320" s="12">
        <f ca="1">INDEX(Q$8:Q$6003,UsefulSeries!$I316)</f>
        <v>0</v>
      </c>
      <c r="Y320" s="12">
        <f ca="1">INDEX(R$8:R$6003,UsefulSeries!$I316)</f>
        <v>0.28947340274914524</v>
      </c>
      <c r="Z320" s="12">
        <f ca="1">INDEX(S$8:S$6003,UsefulSeries!$I316)</f>
        <v>6.8968844838326257E-2</v>
      </c>
      <c r="AA320" s="12">
        <f ca="1">INDEX(T$8:T$6003,UsefulSeries!$I316)</f>
        <v>0</v>
      </c>
      <c r="AB320" s="12">
        <f ca="1">INDEX(U$8:U$6003,UsefulSeries!$I316)</f>
        <v>0</v>
      </c>
      <c r="AC320" s="12">
        <f>INDEX( K$8:K$6003,UsefulSeries!$I316)</f>
        <v>4.7026713064574989E-2</v>
      </c>
      <c r="AD320" s="12">
        <f>INDEX(L$8:L$6003,UsefulSeries!$I316)</f>
        <v>-4.7026713064574989E-2</v>
      </c>
      <c r="AE320" s="12"/>
      <c r="AF320" s="12"/>
      <c r="AG320" s="12"/>
      <c r="AH320" s="12"/>
      <c r="AI320" s="12"/>
      <c r="AJ320" s="12"/>
      <c r="AK320" s="12"/>
      <c r="AL320" s="12"/>
      <c r="AM320" s="12"/>
      <c r="AN320" s="12">
        <f t="shared" ca="1" si="54"/>
        <v>0</v>
      </c>
      <c r="AO320" s="12">
        <f t="shared" ca="1" si="55"/>
        <v>0</v>
      </c>
      <c r="AP320" s="12">
        <f t="shared" ca="1" si="56"/>
        <v>0.28947340274914524</v>
      </c>
      <c r="AQ320" s="12">
        <f t="shared" ca="1" si="57"/>
        <v>6.8968844838326257E-2</v>
      </c>
      <c r="AR320" s="12">
        <f t="shared" ca="1" si="58"/>
        <v>0</v>
      </c>
      <c r="AS320" s="12">
        <f t="shared" ca="1" si="59"/>
        <v>0</v>
      </c>
      <c r="AT320" s="12">
        <f t="shared" si="60"/>
        <v>4.7026713064574989E-2</v>
      </c>
      <c r="AU320" s="12">
        <f t="shared" si="61"/>
        <v>-4.7026713064574989E-2</v>
      </c>
      <c r="AV320" s="12"/>
      <c r="AW320" s="12">
        <f ca="1">INDEX(I$8:I$6003,UsefulSeries!$I316)</f>
        <v>0.21326866668939565</v>
      </c>
      <c r="AX320" s="12"/>
      <c r="AY320" s="12"/>
      <c r="AZ320" s="12">
        <f ca="1"/>
        <v>6.8968844838326243E-2</v>
      </c>
      <c r="BA320" s="12"/>
      <c r="BB320" s="12">
        <f t="shared" ca="1" si="53"/>
        <v>6.8968844838326243E-2</v>
      </c>
      <c r="BC320" s="12"/>
      <c r="BD320" s="38">
        <f ca="1"/>
        <v>0.21386802206057029</v>
      </c>
    </row>
    <row r="321" spans="1:56" x14ac:dyDescent="0.35">
      <c r="A321" s="12">
        <v>0</v>
      </c>
      <c r="B321" s="12">
        <v>0</v>
      </c>
      <c r="C321" s="12">
        <f ca="1">-INDEX('Flow probs &amp; rates'!$M$5:$M$5999,UsefulSeries!$E316,0)*(INDEX('Flow probs &amp; rates'!$O$5:$O$5999,UsefulSeries!$E316,0))/INDEX('Flow probs &amp; rates'!$F$4:$F$5999,UsefulSeries!$E316,0)</f>
        <v>-0.97239929248374513</v>
      </c>
      <c r="D321" s="12">
        <f ca="1">INDEX('Flow probs &amp; rates'!$O$5:$O$5999,UsefulSeries!$E316,0)*(1-INDEX('Flow probs &amp; rates'!$O$5:$O$5999,UsefulSeries!$E316,0))/INDEX('Flow probs &amp; rates'!$F$4:$F$5999,UsefulSeries!$E316,0)</f>
        <v>3.2740221498984607</v>
      </c>
      <c r="E321" s="12">
        <v>0</v>
      </c>
      <c r="F321" s="12">
        <v>0</v>
      </c>
      <c r="G321" s="12"/>
      <c r="H321" s="12"/>
      <c r="I321" s="12">
        <f ca="1">INDEX('Flow probs &amp; rates'!$O$5:$O$5999,UsefulSeries!$E316)</f>
        <v>0.15641248835023433</v>
      </c>
      <c r="J321" s="12"/>
      <c r="K321" s="12"/>
      <c r="L321" s="12">
        <f>-INDEX('Flow probs &amp; rates'!$F$4:$F$5999,UsefulSeries!$E316)</f>
        <v>-4.0301383374090588E-2</v>
      </c>
      <c r="M321" s="12"/>
      <c r="N321" s="12">
        <f>INDEX('Flow probs &amp; rates'!$F$5:$F$5999,UsefulSeries!$G318)-INDEX('Flow probs &amp; rates'!$F$4:$F$5999,UsefulSeries!$G318)</f>
        <v>1.1121217185715709E-3</v>
      </c>
      <c r="O321" s="12"/>
      <c r="P321" s="12">
        <f ca="1"/>
        <v>0</v>
      </c>
      <c r="Q321" s="12">
        <f ca="1"/>
        <v>0</v>
      </c>
      <c r="R321" s="12">
        <f ca="1"/>
        <v>6.7957479587217748E-2</v>
      </c>
      <c r="S321" s="12">
        <f ca="1"/>
        <v>0.32561838505052637</v>
      </c>
      <c r="T321" s="12">
        <f ca="1"/>
        <v>0</v>
      </c>
      <c r="U321" s="12">
        <f ca="1"/>
        <v>0</v>
      </c>
      <c r="V321" s="12"/>
      <c r="W321" s="12">
        <f ca="1">INDEX(P$9:P$6003,UsefulSeries!$I316)</f>
        <v>0</v>
      </c>
      <c r="X321" s="12">
        <f ca="1">INDEX(Q$9:Q$6003,UsefulSeries!$I316)</f>
        <v>0</v>
      </c>
      <c r="Y321" s="12">
        <f ca="1">INDEX(R$9:R$6003,UsefulSeries!$I316)</f>
        <v>6.8968844838326243E-2</v>
      </c>
      <c r="Z321" s="12">
        <f ca="1">INDEX(S$9:S$6003,UsefulSeries!$I316)</f>
        <v>0.51736802519522251</v>
      </c>
      <c r="AA321" s="12">
        <f ca="1">INDEX(T$9:T$6003,UsefulSeries!$I316)</f>
        <v>0</v>
      </c>
      <c r="AB321" s="12">
        <f ca="1">INDEX(U$9:U$6003,UsefulSeries!$I316)</f>
        <v>0</v>
      </c>
      <c r="AC321" s="12">
        <f>INDEX( K$9:K$6003,UsefulSeries!$I316)</f>
        <v>0</v>
      </c>
      <c r="AD321" s="12">
        <f>INDEX(L$9:L$6003,UsefulSeries!$I316)</f>
        <v>-4.7026713064574989E-2</v>
      </c>
      <c r="AE321" s="12"/>
      <c r="AF321" s="12"/>
      <c r="AG321" s="12"/>
      <c r="AH321" s="12"/>
      <c r="AI321" s="12"/>
      <c r="AJ321" s="12"/>
      <c r="AK321" s="12"/>
      <c r="AL321" s="12"/>
      <c r="AM321" s="12"/>
      <c r="AN321" s="12">
        <f t="shared" ca="1" si="54"/>
        <v>0</v>
      </c>
      <c r="AO321" s="12">
        <f t="shared" ca="1" si="55"/>
        <v>0</v>
      </c>
      <c r="AP321" s="12">
        <f t="shared" ca="1" si="56"/>
        <v>6.8968844838326243E-2</v>
      </c>
      <c r="AQ321" s="12">
        <f t="shared" ca="1" si="57"/>
        <v>0.51736802519522251</v>
      </c>
      <c r="AR321" s="12">
        <f t="shared" ca="1" si="58"/>
        <v>0</v>
      </c>
      <c r="AS321" s="12">
        <f t="shared" ca="1" si="59"/>
        <v>0</v>
      </c>
      <c r="AT321" s="12">
        <f t="shared" si="60"/>
        <v>0</v>
      </c>
      <c r="AU321" s="12">
        <f t="shared" si="61"/>
        <v>-4.7026713064574989E-2</v>
      </c>
      <c r="AV321" s="12"/>
      <c r="AW321" s="12">
        <f ca="1">INDEX(I$9:I$6003,UsefulSeries!$I316)</f>
        <v>0.10487689345717542</v>
      </c>
      <c r="AX321" s="12"/>
      <c r="AY321" s="12"/>
      <c r="AZ321" s="12">
        <f ca="1"/>
        <v>6.8968844838326243E-2</v>
      </c>
      <c r="BA321" s="12"/>
      <c r="BB321" s="12">
        <f t="shared" ca="1" si="53"/>
        <v>6.8968844838326243E-2</v>
      </c>
      <c r="BC321" s="12"/>
      <c r="BD321" s="38">
        <f ca="1"/>
        <v>0.10736778124006051</v>
      </c>
    </row>
    <row r="322" spans="1:56" x14ac:dyDescent="0.35">
      <c r="A322" s="12">
        <v>0</v>
      </c>
      <c r="B322" s="12">
        <v>0</v>
      </c>
      <c r="C322" s="12">
        <v>0</v>
      </c>
      <c r="D322" s="12">
        <v>0</v>
      </c>
      <c r="E322" s="12">
        <f ca="1">INDEX('Flow probs &amp; rates'!$P$5:$P$5999,UsefulSeries!$E316,0)*(1-INDEX('Flow probs &amp; rates'!$P$5:$P$5999,UsefulSeries!$E316,0))/INDEX('Flow probs &amp; rates'!$G$4:$G$5999,UsefulSeries!$E316,0)</f>
        <v>6.344986384001404E-2</v>
      </c>
      <c r="F322" s="12">
        <f ca="1">-INDEX('Flow probs &amp; rates'!$P$5:$P$5999,UsefulSeries!$E316,0)*(INDEX('Flow probs &amp; rates'!$Q$5:$Q$5999,UsefulSeries!$E316,0))/INDEX('Flow probs &amp; rates'!$G$4:$G$5999,UsefulSeries!$E316,0)</f>
        <v>-1.6135314648450458E-3</v>
      </c>
      <c r="G322" s="12"/>
      <c r="H322" s="12"/>
      <c r="I322" s="12">
        <f ca="1">INDEX('Flow probs &amp; rates'!$P$5:$P$5999,UsefulSeries!$E316)</f>
        <v>2.1808693472908567E-2</v>
      </c>
      <c r="J322" s="12"/>
      <c r="K322" s="12">
        <f>INDEX('Flow probs &amp; rates'!$G$4:$G$5999,UsefulSeries!$E316)</f>
        <v>0.33621938757352832</v>
      </c>
      <c r="L322" s="12"/>
      <c r="M322" s="12"/>
      <c r="N322" s="12">
        <f>INDEX('Flow probs &amp; rates'!$E$5:$E$5999,UsefulSeries!$G320)-INDEX('Flow probs &amp; rates'!$E$4:$E$5999,UsefulSeries!$G320)</f>
        <v>-1.0476468045347298E-3</v>
      </c>
      <c r="O322" s="12"/>
      <c r="P322" s="12">
        <f ca="1"/>
        <v>0</v>
      </c>
      <c r="Q322" s="12">
        <f ca="1"/>
        <v>0</v>
      </c>
      <c r="R322" s="12">
        <f ca="1"/>
        <v>0</v>
      </c>
      <c r="S322" s="12">
        <f ca="1"/>
        <v>0</v>
      </c>
      <c r="T322" s="12">
        <f ca="1"/>
        <v>15.769443878932327</v>
      </c>
      <c r="U322" s="12">
        <f ca="1"/>
        <v>0.35268413625491901</v>
      </c>
      <c r="V322" s="12"/>
      <c r="W322" s="12">
        <f ca="1">INDEX(P$10:P$6003,UsefulSeries!$I316)</f>
        <v>0</v>
      </c>
      <c r="X322" s="12">
        <f ca="1">INDEX(Q$10:Q$6003,UsefulSeries!$I316)</f>
        <v>0</v>
      </c>
      <c r="Y322" s="12">
        <f ca="1">INDEX(R$10:R$6003,UsefulSeries!$I316)</f>
        <v>0</v>
      </c>
      <c r="Z322" s="12">
        <f ca="1">INDEX(S$10:S$6003,UsefulSeries!$I316)</f>
        <v>0</v>
      </c>
      <c r="AA322" s="12">
        <f ca="1">INDEX(T$10:T$6003,UsefulSeries!$I316)</f>
        <v>17.976463625294546</v>
      </c>
      <c r="AB322" s="12">
        <f ca="1">INDEX(U$10:U$6003,UsefulSeries!$I316)</f>
        <v>0.34867760239612572</v>
      </c>
      <c r="AC322" s="12">
        <f>INDEX( K$10:K$6003,UsefulSeries!$I316)</f>
        <v>0.33557098725770884</v>
      </c>
      <c r="AD322" s="12">
        <f>INDEX(L$10:L$6003,UsefulSeries!$I316)</f>
        <v>0</v>
      </c>
      <c r="AE322" s="12"/>
      <c r="AF322" s="12"/>
      <c r="AG322" s="12"/>
      <c r="AH322" s="12"/>
      <c r="AI322" s="12"/>
      <c r="AJ322" s="12"/>
      <c r="AK322" s="12"/>
      <c r="AL322" s="12"/>
      <c r="AM322" s="12"/>
      <c r="AN322" s="12">
        <f t="shared" ca="1" si="54"/>
        <v>0</v>
      </c>
      <c r="AO322" s="12">
        <f t="shared" ca="1" si="55"/>
        <v>0</v>
      </c>
      <c r="AP322" s="12">
        <f t="shared" ca="1" si="56"/>
        <v>0</v>
      </c>
      <c r="AQ322" s="12">
        <f t="shared" ca="1" si="57"/>
        <v>0</v>
      </c>
      <c r="AR322" s="12">
        <f t="shared" ca="1" si="58"/>
        <v>17.976463625294546</v>
      </c>
      <c r="AS322" s="12">
        <f t="shared" ca="1" si="59"/>
        <v>0.34867760239612572</v>
      </c>
      <c r="AT322" s="12">
        <f t="shared" si="60"/>
        <v>0.33557098725770884</v>
      </c>
      <c r="AU322" s="12">
        <f t="shared" si="61"/>
        <v>0</v>
      </c>
      <c r="AV322" s="12"/>
      <c r="AW322" s="12">
        <f ca="1">INDEX(I$10:I$6003,UsefulSeries!$I316)</f>
        <v>1.9036479500137087E-2</v>
      </c>
      <c r="AX322" s="12"/>
      <c r="AY322" s="12"/>
      <c r="AZ322" s="12">
        <f ca="1"/>
        <v>0.34867760239612572</v>
      </c>
      <c r="BA322" s="12"/>
      <c r="BB322" s="12">
        <f t="shared" ca="1" si="53"/>
        <v>0.34867760239612572</v>
      </c>
      <c r="BC322" s="12"/>
      <c r="BD322" s="38">
        <f ca="1"/>
        <v>1.865542821990027E-2</v>
      </c>
    </row>
    <row r="323" spans="1:56" x14ac:dyDescent="0.35">
      <c r="A323" s="12">
        <v>0</v>
      </c>
      <c r="B323" s="12">
        <v>0</v>
      </c>
      <c r="C323" s="12">
        <v>0</v>
      </c>
      <c r="D323" s="12">
        <v>0</v>
      </c>
      <c r="E323" s="12">
        <f ca="1">-INDEX('Flow probs &amp; rates'!$P$5:$P$5999,UsefulSeries!$E316,0)*(INDEX('Flow probs &amp; rates'!$Q$5:$Q$5999,UsefulSeries!$E316,0))/INDEX('Flow probs &amp; rates'!$G$4:$G$5999,UsefulSeries!$E316,0)</f>
        <v>-1.6135314648450458E-3</v>
      </c>
      <c r="F323" s="12">
        <f ca="1">INDEX('Flow probs &amp; rates'!$Q$5:$Q$5999,UsefulSeries!$E316,0)*(1-INDEX('Flow probs &amp; rates'!$Q$5:$Q$5999,UsefulSeries!$E316,0))/INDEX('Flow probs &amp; rates'!$G$4:$G$5999,UsefulSeries!$E316,0)</f>
        <v>7.2145274669723772E-2</v>
      </c>
      <c r="G323" s="12"/>
      <c r="H323" s="12"/>
      <c r="I323" s="12">
        <f ca="1">INDEX('Flow probs &amp; rates'!$Q$5:$Q$5999,UsefulSeries!$E316)</f>
        <v>2.4875426930766407E-2</v>
      </c>
      <c r="J323" s="12"/>
      <c r="K323" s="12"/>
      <c r="L323" s="12">
        <f>INDEX('Flow probs &amp; rates'!$G$4:$G$5999,UsefulSeries!$E316)</f>
        <v>0.33621938757352832</v>
      </c>
      <c r="M323" s="12"/>
      <c r="N323" s="12">
        <f>INDEX('Flow probs &amp; rates'!$F$5:$F$5999,UsefulSeries!$G320)-INDEX('Flow probs &amp; rates'!$F$4:$F$5999,UsefulSeries!$G320)</f>
        <v>4.7950097793074409E-4</v>
      </c>
      <c r="O323" s="12"/>
      <c r="P323" s="12">
        <f ca="1"/>
        <v>0</v>
      </c>
      <c r="Q323" s="12">
        <f ca="1"/>
        <v>0</v>
      </c>
      <c r="R323" s="12">
        <f ca="1"/>
        <v>0</v>
      </c>
      <c r="S323" s="12">
        <f ca="1"/>
        <v>0</v>
      </c>
      <c r="T323" s="12">
        <f ca="1"/>
        <v>0.35268413625491901</v>
      </c>
      <c r="U323" s="12">
        <f ca="1"/>
        <v>13.86880944776407</v>
      </c>
      <c r="V323" s="12"/>
      <c r="W323" s="12">
        <f ca="1">INDEX(P$11:P$6003,UsefulSeries!$I316)</f>
        <v>0</v>
      </c>
      <c r="X323" s="12">
        <f ca="1">INDEX(Q$11:Q$6003,UsefulSeries!$I316)</f>
        <v>0</v>
      </c>
      <c r="Y323" s="12">
        <f ca="1">INDEX(R$11:R$6003,UsefulSeries!$I316)</f>
        <v>0</v>
      </c>
      <c r="Z323" s="12">
        <f ca="1">INDEX(S$11:S$6003,UsefulSeries!$I316)</f>
        <v>0</v>
      </c>
      <c r="AA323" s="12">
        <f ca="1">INDEX(T$11:T$6003,UsefulSeries!$I316)</f>
        <v>0.34867760239612566</v>
      </c>
      <c r="AB323" s="12">
        <f ca="1">INDEX(U$11:U$6003,UsefulSeries!$I316)</f>
        <v>18.435817111273298</v>
      </c>
      <c r="AC323" s="12">
        <f>INDEX( K$11:K$6003,UsefulSeries!$I316)</f>
        <v>0</v>
      </c>
      <c r="AD323" s="12">
        <f>INDEX(L$11:L$6003,UsefulSeries!$I316)</f>
        <v>0.33557098725770884</v>
      </c>
      <c r="AE323" s="12"/>
      <c r="AF323" s="12"/>
      <c r="AG323" s="12"/>
      <c r="AH323" s="12"/>
      <c r="AI323" s="12"/>
      <c r="AJ323" s="12"/>
      <c r="AK323" s="12"/>
      <c r="AL323" s="12"/>
      <c r="AM323" s="12"/>
      <c r="AN323" s="12">
        <f t="shared" ca="1" si="54"/>
        <v>0</v>
      </c>
      <c r="AO323" s="12">
        <f t="shared" ca="1" si="55"/>
        <v>0</v>
      </c>
      <c r="AP323" s="12">
        <f t="shared" ca="1" si="56"/>
        <v>0</v>
      </c>
      <c r="AQ323" s="12">
        <f t="shared" ca="1" si="57"/>
        <v>0</v>
      </c>
      <c r="AR323" s="12">
        <f t="shared" ca="1" si="58"/>
        <v>0.34867760239612566</v>
      </c>
      <c r="AS323" s="12">
        <f t="shared" ca="1" si="59"/>
        <v>18.435817111273298</v>
      </c>
      <c r="AT323" s="12">
        <f t="shared" si="60"/>
        <v>0</v>
      </c>
      <c r="AU323" s="12">
        <f t="shared" si="61"/>
        <v>0.33557098725770884</v>
      </c>
      <c r="AV323" s="12"/>
      <c r="AW323" s="12">
        <f ca="1">INDEX(I$11:I$6003,UsefulSeries!$I316)</f>
        <v>1.8553015920124379E-2</v>
      </c>
      <c r="AX323" s="12"/>
      <c r="AY323" s="12"/>
      <c r="AZ323" s="12">
        <f ca="1"/>
        <v>0.34867760239612572</v>
      </c>
      <c r="BA323" s="12"/>
      <c r="BB323" s="12">
        <f t="shared" ca="1" si="53"/>
        <v>0.34867760239612572</v>
      </c>
      <c r="BC323" s="12"/>
      <c r="BD323" s="38">
        <f ca="1"/>
        <v>1.8045417567563279E-2</v>
      </c>
    </row>
    <row r="324" spans="1:56" x14ac:dyDescent="0.35">
      <c r="A324" s="12">
        <f ca="1">INDEX('Flow probs &amp; rates'!$K$5:$K$5999,UsefulSeries!$E322,0)*(1-INDEX('Flow probs &amp; rates'!$K$5:$K$5999,UsefulSeries!$E322,0))/INDEX('Flow probs &amp; rates'!$E$4:$E$5999,UsefulSeries!$E322,0)</f>
        <v>2.085741993796849E-2</v>
      </c>
      <c r="B324" s="12">
        <f ca="1">-INDEX('Flow probs &amp; rates'!$K$5:$K$5999,UsefulSeries!$E322,0)*(INDEX('Flow probs &amp; rates'!$L$5:$L$5999,UsefulSeries!$E322,0))/INDEX('Flow probs &amp; rates'!$E$4:$E$5999,UsefulSeries!$E322,0)</f>
        <v>-2.5391942512973368E-4</v>
      </c>
      <c r="C324" s="12">
        <v>0</v>
      </c>
      <c r="D324" s="12">
        <v>0</v>
      </c>
      <c r="E324" s="12">
        <v>0</v>
      </c>
      <c r="F324" s="12">
        <v>0</v>
      </c>
      <c r="G324" s="12"/>
      <c r="H324" s="12"/>
      <c r="I324" s="12">
        <f ca="1">INDEX('Flow probs &amp; rates'!$K$5:$K$5999,UsefulSeries!$E322)</f>
        <v>1.3174395603402302E-2</v>
      </c>
      <c r="J324" s="12"/>
      <c r="K324" s="12">
        <f>-INDEX('Flow probs &amp; rates'!$E$4:$E$5999,UsefulSeries!$E322)</f>
        <v>-0.62331922848333066</v>
      </c>
      <c r="L324" s="12">
        <f>INDEX('Flow probs &amp; rates'!$E$4:$E$5999,UsefulSeries!$E322)</f>
        <v>0.62331922848333066</v>
      </c>
      <c r="M324" s="12"/>
      <c r="N324" s="12">
        <f>INDEX('Flow probs &amp; rates'!$E$5:$E$5999,UsefulSeries!$G322)-INDEX('Flow probs &amp; rates'!$E$4:$E$5999,UsefulSeries!$G322)</f>
        <v>4.2241463329284468E-4</v>
      </c>
      <c r="O324" s="12"/>
      <c r="P324" s="12">
        <f t="array" aca="1" ref="P324:U329" ca="1">MINVERSE(A324:F329)</f>
        <v>47.952352948311336</v>
      </c>
      <c r="Q324" s="12">
        <f ca="1"/>
        <v>0.63942511104813859</v>
      </c>
      <c r="R324" s="12">
        <f ca="1"/>
        <v>0</v>
      </c>
      <c r="S324" s="12">
        <f ca="1"/>
        <v>0</v>
      </c>
      <c r="T324" s="12">
        <f ca="1"/>
        <v>0</v>
      </c>
      <c r="U324" s="12">
        <f ca="1"/>
        <v>0</v>
      </c>
      <c r="V324" s="12"/>
      <c r="W324" s="12"/>
      <c r="X324" s="12"/>
      <c r="Y324" s="12"/>
      <c r="Z324" s="12"/>
      <c r="AA324" s="12"/>
      <c r="AB324" s="12"/>
      <c r="AC324" s="12"/>
      <c r="AD324" s="12"/>
      <c r="AE324" s="12">
        <f t="array" ref="AE324:AJ325">TRANSPOSE(AC318:AD323)</f>
        <v>-0.6174022996777162</v>
      </c>
      <c r="AF324" s="12">
        <v>-0.6174022996777162</v>
      </c>
      <c r="AG324" s="12">
        <v>4.7026713064574989E-2</v>
      </c>
      <c r="AH324" s="12">
        <v>0</v>
      </c>
      <c r="AI324" s="12">
        <v>0.33557098725770884</v>
      </c>
      <c r="AJ324" s="12">
        <v>0</v>
      </c>
      <c r="AK324" s="12"/>
      <c r="AL324" s="12"/>
      <c r="AM324" s="12"/>
      <c r="AN324" s="12">
        <f t="shared" si="54"/>
        <v>-0.6174022996777162</v>
      </c>
      <c r="AO324" s="12">
        <f t="shared" si="55"/>
        <v>-0.6174022996777162</v>
      </c>
      <c r="AP324" s="12">
        <f t="shared" si="56"/>
        <v>4.7026713064574989E-2</v>
      </c>
      <c r="AQ324" s="12">
        <f t="shared" si="57"/>
        <v>0</v>
      </c>
      <c r="AR324" s="12">
        <f t="shared" si="58"/>
        <v>0.33557098725770884</v>
      </c>
      <c r="AS324" s="12">
        <f t="shared" si="59"/>
        <v>0</v>
      </c>
      <c r="AT324" s="12">
        <f t="shared" si="60"/>
        <v>0</v>
      </c>
      <c r="AU324" s="12">
        <f t="shared" si="61"/>
        <v>0</v>
      </c>
      <c r="AV324" s="12"/>
      <c r="AW324" s="12"/>
      <c r="AX324" s="12">
        <f>INDEX($N$6:$N$6003,UsefulSeries!$K316)</f>
        <v>3.5970608443336438E-4</v>
      </c>
      <c r="AY324" s="12"/>
      <c r="AZ324" s="12"/>
      <c r="BA324" s="12"/>
      <c r="BB324" s="12">
        <f t="shared" si="53"/>
        <v>3.5970608443336438E-4</v>
      </c>
      <c r="BC324" s="12"/>
      <c r="BD324" s="38">
        <f ca="1"/>
        <v>2.0940256821736808E-2</v>
      </c>
    </row>
    <row r="325" spans="1:56" x14ac:dyDescent="0.35">
      <c r="A325" s="12">
        <f ca="1">-INDEX('Flow probs &amp; rates'!$K$5:$K$5999,UsefulSeries!$E322,0)*(INDEX('Flow probs &amp; rates'!$L$5:$L$5999,UsefulSeries!$E322,0))/INDEX('Flow probs &amp; rates'!$E$4:$E$5999,UsefulSeries!$E322,0)</f>
        <v>-2.5391942512973368E-4</v>
      </c>
      <c r="B325" s="12">
        <f ca="1">INDEX('Flow probs &amp; rates'!$L$5:$L$5999,UsefulSeries!$E322,0)*(1-INDEX('Flow probs &amp; rates'!$L$5:$L$5999,UsefulSeries!$E322,0))/INDEX('Flow probs &amp; rates'!$E$4:$E$5999,UsefulSeries!$E322,0)</f>
        <v>1.904215784440258E-2</v>
      </c>
      <c r="C325" s="12">
        <v>0</v>
      </c>
      <c r="D325" s="12">
        <v>0</v>
      </c>
      <c r="E325" s="12">
        <v>0</v>
      </c>
      <c r="F325" s="12">
        <v>0</v>
      </c>
      <c r="G325" s="12"/>
      <c r="H325" s="12"/>
      <c r="I325" s="12">
        <f ca="1">INDEX('Flow probs &amp; rates'!$L$5:$L$5999,UsefulSeries!$E322)</f>
        <v>1.2013671437642445E-2</v>
      </c>
      <c r="J325" s="12"/>
      <c r="K325" s="12">
        <f>-INDEX('Flow probs &amp; rates'!$E$4:$E$5999,UsefulSeries!$E322)</f>
        <v>-0.62331922848333066</v>
      </c>
      <c r="L325" s="12"/>
      <c r="M325" s="12"/>
      <c r="N325" s="12">
        <f>INDEX('Flow probs &amp; rates'!$F$5:$F$5999,UsefulSeries!$G322)-INDEX('Flow probs &amp; rates'!$F$4:$F$5999,UsefulSeries!$G322)</f>
        <v>1.3531265179753463E-3</v>
      </c>
      <c r="O325" s="12"/>
      <c r="P325" s="12">
        <f ca="1"/>
        <v>0.63942511104813871</v>
      </c>
      <c r="Q325" s="12">
        <f ca="1"/>
        <v>52.523583231960629</v>
      </c>
      <c r="R325" s="12">
        <f ca="1"/>
        <v>0</v>
      </c>
      <c r="S325" s="12">
        <f ca="1"/>
        <v>0</v>
      </c>
      <c r="T325" s="12">
        <f ca="1"/>
        <v>0</v>
      </c>
      <c r="U325" s="12">
        <f ca="1"/>
        <v>0</v>
      </c>
      <c r="V325" s="12"/>
      <c r="W325" s="12"/>
      <c r="X325" s="12"/>
      <c r="Y325" s="12"/>
      <c r="Z325" s="12"/>
      <c r="AA325" s="12"/>
      <c r="AB325" s="12"/>
      <c r="AC325" s="12"/>
      <c r="AD325" s="12"/>
      <c r="AE325" s="12">
        <v>0.6174022996777162</v>
      </c>
      <c r="AF325" s="12">
        <v>0</v>
      </c>
      <c r="AG325" s="12">
        <v>-4.7026713064574989E-2</v>
      </c>
      <c r="AH325" s="12">
        <v>-4.7026713064574989E-2</v>
      </c>
      <c r="AI325" s="12">
        <v>0</v>
      </c>
      <c r="AJ325" s="12">
        <v>0.33557098725770884</v>
      </c>
      <c r="AK325" s="12"/>
      <c r="AL325" s="12"/>
      <c r="AM325" s="12"/>
      <c r="AN325" s="12">
        <f t="shared" si="54"/>
        <v>0.6174022996777162</v>
      </c>
      <c r="AO325" s="12">
        <f t="shared" si="55"/>
        <v>0</v>
      </c>
      <c r="AP325" s="12">
        <f t="shared" si="56"/>
        <v>-4.7026713064574989E-2</v>
      </c>
      <c r="AQ325" s="12">
        <f t="shared" si="57"/>
        <v>-4.7026713064574989E-2</v>
      </c>
      <c r="AR325" s="12">
        <f t="shared" si="58"/>
        <v>0</v>
      </c>
      <c r="AS325" s="12">
        <f t="shared" si="59"/>
        <v>0.33557098725770884</v>
      </c>
      <c r="AT325" s="12">
        <f t="shared" si="60"/>
        <v>0</v>
      </c>
      <c r="AU325" s="12">
        <f t="shared" si="61"/>
        <v>0</v>
      </c>
      <c r="AV325" s="12"/>
      <c r="AW325" s="12"/>
      <c r="AX325" s="12">
        <f>INDEX('Margin error adjustment'!N$7:N$6003,UsefulSeries!$K316)</f>
        <v>-1.8485376989907376E-4</v>
      </c>
      <c r="AY325" s="12"/>
      <c r="AZ325" s="12"/>
      <c r="BA325" s="12"/>
      <c r="BB325" s="12">
        <f t="shared" si="53"/>
        <v>-1.8485376989907376E-4</v>
      </c>
      <c r="BC325" s="12"/>
      <c r="BD325" s="38">
        <f ca="1"/>
        <v>2.8282702620218703E-2</v>
      </c>
    </row>
    <row r="326" spans="1:56" x14ac:dyDescent="0.35">
      <c r="A326" s="12">
        <v>0</v>
      </c>
      <c r="B326" s="12">
        <v>0</v>
      </c>
      <c r="C326" s="12">
        <f ca="1">INDEX('Flow probs &amp; rates'!$M$5:$M$5999,UsefulSeries!$E322,0)*(1-INDEX('Flow probs &amp; rates'!$M$5:$M$5999,UsefulSeries!$E322,0))/INDEX('Flow probs &amp; rates'!$F$4:$F$5999,UsefulSeries!$E322,0)</f>
        <v>4.605015184783074</v>
      </c>
      <c r="D326" s="12">
        <f ca="1">-INDEX('Flow probs &amp; rates'!$M$5:$M$5999,UsefulSeries!$E322,0)*(INDEX('Flow probs &amp; rates'!$O$5:$O$5999,UsefulSeries!$E322,0))/INDEX('Flow probs &amp; rates'!$F$4:$F$5999,UsefulSeries!$E322,0)</f>
        <v>-0.93379665295159975</v>
      </c>
      <c r="E326" s="12">
        <v>0</v>
      </c>
      <c r="F326" s="12">
        <v>0</v>
      </c>
      <c r="G326" s="12"/>
      <c r="H326" s="12"/>
      <c r="I326" s="12">
        <f ca="1">INDEX('Flow probs &amp; rates'!$M$5:$M$5999,UsefulSeries!$E322)</f>
        <v>0.24677370362858064</v>
      </c>
      <c r="J326" s="12"/>
      <c r="K326" s="12">
        <f>INDEX('Flow probs &amp; rates'!$F$4:$F$5999,UsefulSeries!$E322)</f>
        <v>4.0363915289623541E-2</v>
      </c>
      <c r="L326" s="12">
        <f>-INDEX('Flow probs &amp; rates'!$F$4:$F$5999,UsefulSeries!$E322)</f>
        <v>-4.0363915289623541E-2</v>
      </c>
      <c r="M326" s="12"/>
      <c r="N326" s="12">
        <f>INDEX('Flow probs &amp; rates'!$E$5:$E$5999,UsefulSeries!$G324)-INDEX('Flow probs &amp; rates'!$E$4:$E$5999,UsefulSeries!$G324)</f>
        <v>-2.0988729193043287E-3</v>
      </c>
      <c r="O326" s="12"/>
      <c r="P326" s="12">
        <f ca="1"/>
        <v>0</v>
      </c>
      <c r="Q326" s="12">
        <f ca="1"/>
        <v>0</v>
      </c>
      <c r="R326" s="12">
        <f ca="1"/>
        <v>0.23078499036932151</v>
      </c>
      <c r="S326" s="12">
        <f ca="1"/>
        <v>6.7218472964471476E-2</v>
      </c>
      <c r="T326" s="12">
        <f ca="1"/>
        <v>0</v>
      </c>
      <c r="U326" s="12">
        <f ca="1"/>
        <v>0</v>
      </c>
      <c r="V326" s="12"/>
      <c r="W326" s="12">
        <f ca="1">INDEX(P$6:P$6003,UsefulSeries!$I324)</f>
        <v>43.541000168470106</v>
      </c>
      <c r="X326" s="12">
        <f ca="1">INDEX(Q$6:Q$6003,UsefulSeries!$I324)</f>
        <v>0.63481550953408794</v>
      </c>
      <c r="Y326" s="12">
        <f ca="1">INDEX(R$6:R$6003,UsefulSeries!$I324)</f>
        <v>0</v>
      </c>
      <c r="Z326" s="12">
        <f ca="1">INDEX(S$6:S$6003,UsefulSeries!$I324)</f>
        <v>0</v>
      </c>
      <c r="AA326" s="12">
        <f ca="1">INDEX(T$6:T$6003,UsefulSeries!$I324)</f>
        <v>0</v>
      </c>
      <c r="AB326" s="12">
        <f ca="1">INDEX(U$6:U$6003,UsefulSeries!$I324)</f>
        <v>0</v>
      </c>
      <c r="AC326" s="12">
        <f>INDEX( K$6:K$6003,UsefulSeries!$I324)</f>
        <v>-0.61776200576214957</v>
      </c>
      <c r="AD326" s="12">
        <f>INDEX(L$6:L$6003,UsefulSeries!$I324)</f>
        <v>0.61776200576214957</v>
      </c>
      <c r="AE326" s="12"/>
      <c r="AF326" s="12"/>
      <c r="AG326" s="12"/>
      <c r="AH326" s="12"/>
      <c r="AI326" s="12"/>
      <c r="AJ326" s="12"/>
      <c r="AK326" s="12"/>
      <c r="AL326" s="12"/>
      <c r="AM326" s="12"/>
      <c r="AN326" s="12">
        <f t="shared" ca="1" si="54"/>
        <v>43.541000168470106</v>
      </c>
      <c r="AO326" s="12">
        <f t="shared" ca="1" si="55"/>
        <v>0.63481550953408794</v>
      </c>
      <c r="AP326" s="12">
        <f t="shared" ca="1" si="56"/>
        <v>0</v>
      </c>
      <c r="AQ326" s="12">
        <f t="shared" ca="1" si="57"/>
        <v>0</v>
      </c>
      <c r="AR326" s="12">
        <f t="shared" ca="1" si="58"/>
        <v>0</v>
      </c>
      <c r="AS326" s="12">
        <f t="shared" ca="1" si="59"/>
        <v>0</v>
      </c>
      <c r="AT326" s="12">
        <f t="shared" si="60"/>
        <v>-0.61776200576214957</v>
      </c>
      <c r="AU326" s="12">
        <f t="shared" si="61"/>
        <v>0.61776200576214957</v>
      </c>
      <c r="AV326" s="12"/>
      <c r="AW326" s="12">
        <f ca="1">INDEX(I$6:I$6003,UsefulSeries!$I324)</f>
        <v>1.4397971077428089E-2</v>
      </c>
      <c r="AX326" s="12"/>
      <c r="AY326" s="12"/>
      <c r="AZ326" s="12">
        <f t="array" aca="1" ref="AZ326:AZ331" ca="1">MMULT(W326:AB331,AW326:AW331)</f>
        <v>0.63481550953408794</v>
      </c>
      <c r="BA326" s="12"/>
      <c r="BB326" s="12">
        <f t="shared" ca="1" si="53"/>
        <v>0.63481550953408794</v>
      </c>
      <c r="BC326" s="12"/>
      <c r="BD326" s="38">
        <f t="array" aca="1" ref="BD326:BD333" ca="1">MMULT(MINVERSE(AN326:AU333),BB326:BB333)</f>
        <v>1.3863926619772256E-2</v>
      </c>
    </row>
    <row r="327" spans="1:56" x14ac:dyDescent="0.35">
      <c r="A327" s="12">
        <v>0</v>
      </c>
      <c r="B327" s="12">
        <v>0</v>
      </c>
      <c r="C327" s="12">
        <f ca="1">-INDEX('Flow probs &amp; rates'!$M$5:$M$5999,UsefulSeries!$E322,0)*(INDEX('Flow probs &amp; rates'!$O$5:$O$5999,UsefulSeries!$E322,0))/INDEX('Flow probs &amp; rates'!$F$4:$F$5999,UsefulSeries!$E322,0)</f>
        <v>-0.93379665295159975</v>
      </c>
      <c r="D327" s="12">
        <f ca="1">INDEX('Flow probs &amp; rates'!$O$5:$O$5999,UsefulSeries!$E322,0)*(1-INDEX('Flow probs &amp; rates'!$O$5:$O$5999,UsefulSeries!$E322,0))/INDEX('Flow probs &amp; rates'!$F$4:$F$5999,UsefulSeries!$E322,0)</f>
        <v>3.2060569372387566</v>
      </c>
      <c r="E327" s="12">
        <v>0</v>
      </c>
      <c r="F327" s="12">
        <v>0</v>
      </c>
      <c r="G327" s="12"/>
      <c r="H327" s="12"/>
      <c r="I327" s="12">
        <f ca="1">INDEX('Flow probs &amp; rates'!$O$5:$O$5999,UsefulSeries!$E322)</f>
        <v>0.15273786648759854</v>
      </c>
      <c r="J327" s="12"/>
      <c r="K327" s="12"/>
      <c r="L327" s="12">
        <f>-INDEX('Flow probs &amp; rates'!$F$4:$F$5999,UsefulSeries!$E322)</f>
        <v>-4.0363915289623541E-2</v>
      </c>
      <c r="M327" s="12"/>
      <c r="N327" s="12">
        <f>INDEX('Flow probs &amp; rates'!$F$5:$F$5999,UsefulSeries!$G324)-INDEX('Flow probs &amp; rates'!$F$4:$F$5999,UsefulSeries!$G324)</f>
        <v>-1.1976304717317143E-3</v>
      </c>
      <c r="O327" s="12"/>
      <c r="P327" s="12">
        <f ca="1"/>
        <v>0</v>
      </c>
      <c r="Q327" s="12">
        <f ca="1"/>
        <v>0</v>
      </c>
      <c r="R327" s="12">
        <f ca="1"/>
        <v>6.721847296447149E-2</v>
      </c>
      <c r="S327" s="12">
        <f ca="1"/>
        <v>0.33148768280642554</v>
      </c>
      <c r="T327" s="12">
        <f ca="1"/>
        <v>0</v>
      </c>
      <c r="U327" s="12">
        <f ca="1"/>
        <v>0</v>
      </c>
      <c r="V327" s="12"/>
      <c r="W327" s="12">
        <f ca="1">INDEX(P$7:P$6003,UsefulSeries!$I324)</f>
        <v>0.63481550953408794</v>
      </c>
      <c r="X327" s="12">
        <f ca="1">INDEX(Q$7:Q$6003,UsefulSeries!$I324)</f>
        <v>50.191580315393686</v>
      </c>
      <c r="Y327" s="12">
        <f ca="1">INDEX(R$7:R$6003,UsefulSeries!$I324)</f>
        <v>0</v>
      </c>
      <c r="Z327" s="12">
        <f ca="1">INDEX(S$7:S$6003,UsefulSeries!$I324)</f>
        <v>0</v>
      </c>
      <c r="AA327" s="12">
        <f ca="1">INDEX(T$7:T$6003,UsefulSeries!$I324)</f>
        <v>0</v>
      </c>
      <c r="AB327" s="12">
        <f ca="1">INDEX(U$7:U$6003,UsefulSeries!$I324)</f>
        <v>0</v>
      </c>
      <c r="AC327" s="12">
        <f>INDEX( K$7:K$6003,UsefulSeries!$I324,1)</f>
        <v>-0.61776200576214957</v>
      </c>
      <c r="AD327" s="12">
        <f>INDEX(L$7:L$6003,UsefulSeries!$I324,1)</f>
        <v>0</v>
      </c>
      <c r="AE327" s="12"/>
      <c r="AF327" s="12"/>
      <c r="AG327" s="12"/>
      <c r="AH327" s="12"/>
      <c r="AI327" s="12"/>
      <c r="AJ327" s="12"/>
      <c r="AK327" s="12"/>
      <c r="AL327" s="12"/>
      <c r="AM327" s="12"/>
      <c r="AN327" s="12">
        <f t="shared" ca="1" si="54"/>
        <v>0.63481550953408794</v>
      </c>
      <c r="AO327" s="12">
        <f t="shared" ca="1" si="55"/>
        <v>50.191580315393686</v>
      </c>
      <c r="AP327" s="12">
        <f t="shared" ca="1" si="56"/>
        <v>0</v>
      </c>
      <c r="AQ327" s="12">
        <f t="shared" ca="1" si="57"/>
        <v>0</v>
      </c>
      <c r="AR327" s="12">
        <f t="shared" ca="1" si="58"/>
        <v>0</v>
      </c>
      <c r="AS327" s="12">
        <f t="shared" ca="1" si="59"/>
        <v>0</v>
      </c>
      <c r="AT327" s="12">
        <f t="shared" si="60"/>
        <v>-0.61776200576214957</v>
      </c>
      <c r="AU327" s="12">
        <f t="shared" si="61"/>
        <v>0</v>
      </c>
      <c r="AV327" s="12"/>
      <c r="AW327" s="12">
        <f ca="1">INDEX(I$7:I$6003,UsefulSeries!$I324)</f>
        <v>1.2465745255612516E-2</v>
      </c>
      <c r="AX327" s="12"/>
      <c r="AY327" s="12"/>
      <c r="AZ327" s="12">
        <f ca="1"/>
        <v>0.63481550953408794</v>
      </c>
      <c r="BA327" s="12"/>
      <c r="BB327" s="12">
        <f t="shared" ref="BB327:BB390" ca="1" si="62">AZ327+AX327</f>
        <v>0.63481550953408794</v>
      </c>
      <c r="BC327" s="12"/>
      <c r="BD327" s="38">
        <f ca="1"/>
        <v>1.2512684085985349E-2</v>
      </c>
    </row>
    <row r="328" spans="1:56" x14ac:dyDescent="0.35">
      <c r="A328" s="12">
        <v>0</v>
      </c>
      <c r="B328" s="12">
        <v>0</v>
      </c>
      <c r="C328" s="12">
        <v>0</v>
      </c>
      <c r="D328" s="12">
        <v>0</v>
      </c>
      <c r="E328" s="12">
        <f ca="1">INDEX('Flow probs &amp; rates'!$P$5:$P$5999,UsefulSeries!$E322,0)*(1-INDEX('Flow probs &amp; rates'!$P$5:$P$5999,UsefulSeries!$E322,0))/INDEX('Flow probs &amp; rates'!$G$4:$G$5999,UsefulSeries!$E322,0)</f>
        <v>6.451524226337034E-2</v>
      </c>
      <c r="F328" s="12">
        <f ca="1">-INDEX('Flow probs &amp; rates'!$P$5:$P$5999,UsefulSeries!$E322,0)*(INDEX('Flow probs &amp; rates'!$Q$5:$Q$5999,UsefulSeries!$E322,0))/INDEX('Flow probs &amp; rates'!$G$4:$G$5999,UsefulSeries!$E322,0)</f>
        <v>-1.6243305997977906E-3</v>
      </c>
      <c r="G328" s="12"/>
      <c r="H328" s="12"/>
      <c r="I328" s="12">
        <f ca="1">INDEX('Flow probs &amp; rates'!$P$5:$P$5999,UsefulSeries!$E322)</f>
        <v>2.2189957678517339E-2</v>
      </c>
      <c r="J328" s="12"/>
      <c r="K328" s="12">
        <f>INDEX('Flow probs &amp; rates'!$G$4:$G$5999,UsefulSeries!$E322)</f>
        <v>0.33631685622704577</v>
      </c>
      <c r="L328" s="12"/>
      <c r="M328" s="12"/>
      <c r="N328" s="12">
        <f>INDEX('Flow probs &amp; rates'!$E$5:$E$5999,UsefulSeries!$G326)-INDEX('Flow probs &amp; rates'!$E$4:$E$5999,UsefulSeries!$G326)</f>
        <v>-3.7670673123091358E-4</v>
      </c>
      <c r="O328" s="12"/>
      <c r="P328" s="12">
        <f ca="1"/>
        <v>0</v>
      </c>
      <c r="Q328" s="12">
        <f ca="1"/>
        <v>0</v>
      </c>
      <c r="R328" s="12">
        <f ca="1"/>
        <v>0</v>
      </c>
      <c r="S328" s="12">
        <f ca="1"/>
        <v>0</v>
      </c>
      <c r="T328" s="12">
        <f ca="1"/>
        <v>15.509096478999727</v>
      </c>
      <c r="U328" s="12">
        <f ca="1"/>
        <v>0.3528325014148288</v>
      </c>
      <c r="V328" s="12"/>
      <c r="W328" s="12">
        <f ca="1">INDEX(P$8:P$6003,UsefulSeries!$I324)</f>
        <v>0</v>
      </c>
      <c r="X328" s="12">
        <f ca="1">INDEX(Q$8:Q$6003,UsefulSeries!$I324)</f>
        <v>0</v>
      </c>
      <c r="Y328" s="12">
        <f ca="1">INDEX(R$8:R$6003,UsefulSeries!$I324)</f>
        <v>0.28949079150224993</v>
      </c>
      <c r="Z328" s="12">
        <f ca="1">INDEX(S$8:S$6003,UsefulSeries!$I324)</f>
        <v>6.9581229172701847E-2</v>
      </c>
      <c r="AA328" s="12">
        <f ca="1">INDEX(T$8:T$6003,UsefulSeries!$I324)</f>
        <v>0</v>
      </c>
      <c r="AB328" s="12">
        <f ca="1">INDEX(U$8:U$6003,UsefulSeries!$I324)</f>
        <v>0</v>
      </c>
      <c r="AC328" s="12">
        <f>INDEX( K$8:K$6003,UsefulSeries!$I324)</f>
        <v>4.6841859294675915E-2</v>
      </c>
      <c r="AD328" s="12">
        <f>INDEX(L$8:L$6003,UsefulSeries!$I324)</f>
        <v>-4.6841859294675915E-2</v>
      </c>
      <c r="AE328" s="12"/>
      <c r="AF328" s="12"/>
      <c r="AG328" s="12"/>
      <c r="AH328" s="12"/>
      <c r="AI328" s="12"/>
      <c r="AJ328" s="12"/>
      <c r="AK328" s="12"/>
      <c r="AL328" s="12"/>
      <c r="AM328" s="12"/>
      <c r="AN328" s="12">
        <f t="shared" ca="1" si="54"/>
        <v>0</v>
      </c>
      <c r="AO328" s="12">
        <f t="shared" ca="1" si="55"/>
        <v>0</v>
      </c>
      <c r="AP328" s="12">
        <f t="shared" ca="1" si="56"/>
        <v>0.28949079150224993</v>
      </c>
      <c r="AQ328" s="12">
        <f t="shared" ca="1" si="57"/>
        <v>6.9581229172701847E-2</v>
      </c>
      <c r="AR328" s="12">
        <f t="shared" ca="1" si="58"/>
        <v>0</v>
      </c>
      <c r="AS328" s="12">
        <f t="shared" ca="1" si="59"/>
        <v>0</v>
      </c>
      <c r="AT328" s="12">
        <f t="shared" si="60"/>
        <v>4.6841859294675915E-2</v>
      </c>
      <c r="AU328" s="12">
        <f t="shared" si="61"/>
        <v>-4.6841859294675915E-2</v>
      </c>
      <c r="AV328" s="12"/>
      <c r="AW328" s="12">
        <f ca="1">INDEX(I$8:I$6003,UsefulSeries!$I324)</f>
        <v>0.21300510445507814</v>
      </c>
      <c r="AX328" s="12"/>
      <c r="AY328" s="12"/>
      <c r="AZ328" s="12">
        <f ca="1"/>
        <v>6.9581229172701833E-2</v>
      </c>
      <c r="BA328" s="12"/>
      <c r="BB328" s="12">
        <f t="shared" ca="1" si="62"/>
        <v>6.9581229172701833E-2</v>
      </c>
      <c r="BC328" s="12"/>
      <c r="BD328" s="38">
        <f ca="1"/>
        <v>0.21831647426778772</v>
      </c>
    </row>
    <row r="329" spans="1:56" x14ac:dyDescent="0.35">
      <c r="A329" s="12">
        <v>0</v>
      </c>
      <c r="B329" s="12">
        <v>0</v>
      </c>
      <c r="C329" s="12">
        <v>0</v>
      </c>
      <c r="D329" s="12">
        <v>0</v>
      </c>
      <c r="E329" s="12">
        <f ca="1">-INDEX('Flow probs &amp; rates'!$P$5:$P$5999,UsefulSeries!$E322,0)*(INDEX('Flow probs &amp; rates'!$Q$5:$Q$5999,UsefulSeries!$E322,0))/INDEX('Flow probs &amp; rates'!$G$4:$G$5999,UsefulSeries!$E322,0)</f>
        <v>-1.6243305997977906E-3</v>
      </c>
      <c r="F329" s="12">
        <f ca="1">INDEX('Flow probs &amp; rates'!$Q$5:$Q$5999,UsefulSeries!$E322,0)*(1-INDEX('Flow probs &amp; rates'!$Q$5:$Q$5999,UsefulSeries!$E322,0))/INDEX('Flow probs &amp; rates'!$G$4:$G$5999,UsefulSeries!$E322,0)</f>
        <v>7.139903462701995E-2</v>
      </c>
      <c r="G329" s="12"/>
      <c r="H329" s="12"/>
      <c r="I329" s="12">
        <f ca="1">INDEX('Flow probs &amp; rates'!$Q$5:$Q$5999,UsefulSeries!$E322)</f>
        <v>2.4618783357404125E-2</v>
      </c>
      <c r="J329" s="12"/>
      <c r="K329" s="12"/>
      <c r="L329" s="12">
        <f>INDEX('Flow probs &amp; rates'!$G$4:$G$5999,UsefulSeries!$E322)</f>
        <v>0.33631685622704577</v>
      </c>
      <c r="M329" s="12"/>
      <c r="N329" s="12">
        <f>INDEX('Flow probs &amp; rates'!$F$5:$F$5999,UsefulSeries!$G326)-INDEX('Flow probs &amp; rates'!$F$4:$F$5999,UsefulSeries!$G326)</f>
        <v>-5.6605644716473807E-4</v>
      </c>
      <c r="O329" s="12"/>
      <c r="P329" s="12">
        <f ca="1"/>
        <v>0</v>
      </c>
      <c r="Q329" s="12">
        <f ca="1"/>
        <v>0</v>
      </c>
      <c r="R329" s="12">
        <f ca="1"/>
        <v>0</v>
      </c>
      <c r="S329" s="12">
        <f ca="1"/>
        <v>0</v>
      </c>
      <c r="T329" s="12">
        <f ca="1"/>
        <v>0.35283250141482886</v>
      </c>
      <c r="U329" s="12">
        <f ca="1"/>
        <v>14.013818560090147</v>
      </c>
      <c r="V329" s="12"/>
      <c r="W329" s="12">
        <f ca="1">INDEX(P$9:P$6003,UsefulSeries!$I324)</f>
        <v>0</v>
      </c>
      <c r="X329" s="12">
        <f ca="1">INDEX(Q$9:Q$6003,UsefulSeries!$I324)</f>
        <v>0</v>
      </c>
      <c r="Y329" s="12">
        <f ca="1">INDEX(R$9:R$6003,UsefulSeries!$I324)</f>
        <v>6.9581229172701847E-2</v>
      </c>
      <c r="Z329" s="12">
        <f ca="1">INDEX(S$9:S$6003,UsefulSeries!$I324)</f>
        <v>0.48120367375006323</v>
      </c>
      <c r="AA329" s="12">
        <f ca="1">INDEX(T$9:T$6003,UsefulSeries!$I324)</f>
        <v>0</v>
      </c>
      <c r="AB329" s="12">
        <f ca="1">INDEX(U$9:U$6003,UsefulSeries!$I324)</f>
        <v>0</v>
      </c>
      <c r="AC329" s="12">
        <f>INDEX( K$9:K$6003,UsefulSeries!$I324)</f>
        <v>0</v>
      </c>
      <c r="AD329" s="12">
        <f>INDEX(L$9:L$6003,UsefulSeries!$I324)</f>
        <v>-4.6841859294675915E-2</v>
      </c>
      <c r="AE329" s="12"/>
      <c r="AF329" s="12"/>
      <c r="AG329" s="12"/>
      <c r="AH329" s="12"/>
      <c r="AI329" s="12"/>
      <c r="AJ329" s="12"/>
      <c r="AK329" s="12"/>
      <c r="AL329" s="12"/>
      <c r="AM329" s="12"/>
      <c r="AN329" s="12">
        <f t="shared" ca="1" si="54"/>
        <v>0</v>
      </c>
      <c r="AO329" s="12">
        <f t="shared" ca="1" si="55"/>
        <v>0</v>
      </c>
      <c r="AP329" s="12">
        <f t="shared" ca="1" si="56"/>
        <v>6.9581229172701847E-2</v>
      </c>
      <c r="AQ329" s="12">
        <f t="shared" ca="1" si="57"/>
        <v>0.48120367375006323</v>
      </c>
      <c r="AR329" s="12">
        <f t="shared" ca="1" si="58"/>
        <v>0</v>
      </c>
      <c r="AS329" s="12">
        <f t="shared" ca="1" si="59"/>
        <v>0</v>
      </c>
      <c r="AT329" s="12">
        <f t="shared" si="60"/>
        <v>0</v>
      </c>
      <c r="AU329" s="12">
        <f t="shared" si="61"/>
        <v>-4.6841859294675915E-2</v>
      </c>
      <c r="AV329" s="12"/>
      <c r="AW329" s="12">
        <f ca="1">INDEX(I$9:I$6003,UsefulSeries!$I324)</f>
        <v>0.11379811745389977</v>
      </c>
      <c r="AX329" s="12"/>
      <c r="AY329" s="12"/>
      <c r="AZ329" s="12">
        <f ca="1"/>
        <v>6.9581229172701847E-2</v>
      </c>
      <c r="BA329" s="12"/>
      <c r="BB329" s="12">
        <f t="shared" ca="1" si="62"/>
        <v>6.9581229172701847E-2</v>
      </c>
      <c r="BC329" s="12"/>
      <c r="BD329" s="38">
        <f ca="1"/>
        <v>0.1170072566557146</v>
      </c>
    </row>
    <row r="330" spans="1:56" x14ac:dyDescent="0.35">
      <c r="A330" s="12">
        <f ca="1">INDEX('Flow probs &amp; rates'!$K$5:$K$5999,UsefulSeries!$E328,0)*(1-INDEX('Flow probs &amp; rates'!$K$5:$K$5999,UsefulSeries!$E328,0))/INDEX('Flow probs &amp; rates'!$E$4:$E$5999,UsefulSeries!$E328,0)</f>
        <v>2.043768160525446E-2</v>
      </c>
      <c r="B330" s="12">
        <f ca="1">-INDEX('Flow probs &amp; rates'!$K$5:$K$5999,UsefulSeries!$E328,0)*(INDEX('Flow probs &amp; rates'!$L$5:$L$5999,UsefulSeries!$E328,0))/INDEX('Flow probs &amp; rates'!$E$4:$E$5999,UsefulSeries!$E328,0)</f>
        <v>-2.5646858310215102E-4</v>
      </c>
      <c r="C330" s="12">
        <v>0</v>
      </c>
      <c r="D330" s="12">
        <v>0</v>
      </c>
      <c r="E330" s="12">
        <v>0</v>
      </c>
      <c r="F330" s="12">
        <v>0</v>
      </c>
      <c r="G330" s="12"/>
      <c r="H330" s="12"/>
      <c r="I330" s="12">
        <f ca="1">INDEX('Flow probs &amp; rates'!$K$5:$K$5999,UsefulSeries!$E328)</f>
        <v>1.2961265540953176E-2</v>
      </c>
      <c r="J330" s="12"/>
      <c r="K330" s="12">
        <f>-INDEX('Flow probs &amp; rates'!$E$4:$E$5999,UsefulSeries!$E328)</f>
        <v>-0.62596489091213592</v>
      </c>
      <c r="L330" s="12">
        <f>INDEX('Flow probs &amp; rates'!$E$4:$E$5999,UsefulSeries!$E328)</f>
        <v>0.62596489091213592</v>
      </c>
      <c r="M330" s="12"/>
      <c r="N330" s="12">
        <f>INDEX('Flow probs &amp; rates'!$E$5:$E$5999,UsefulSeries!$G328)-INDEX('Flow probs &amp; rates'!$E$4:$E$5999,UsefulSeries!$G328)</f>
        <v>-4.9104555531198635E-4</v>
      </c>
      <c r="O330" s="12"/>
      <c r="P330" s="12">
        <f t="array" aca="1" ref="P330:U335" ca="1">MINVERSE(A330:F335)</f>
        <v>48.937288228628653</v>
      </c>
      <c r="Q330" s="12">
        <f ca="1"/>
        <v>0.64224412708621559</v>
      </c>
      <c r="R330" s="12">
        <f ca="1"/>
        <v>0</v>
      </c>
      <c r="S330" s="12">
        <f ca="1"/>
        <v>0</v>
      </c>
      <c r="T330" s="12">
        <f ca="1"/>
        <v>0</v>
      </c>
      <c r="U330" s="12">
        <f ca="1"/>
        <v>0</v>
      </c>
      <c r="V330" s="12"/>
      <c r="W330" s="12">
        <f ca="1">INDEX(P$10:P$6003,UsefulSeries!$I324)</f>
        <v>0</v>
      </c>
      <c r="X330" s="12">
        <f ca="1">INDEX(Q$10:Q$6003,UsefulSeries!$I324)</f>
        <v>0</v>
      </c>
      <c r="Y330" s="12">
        <f ca="1">INDEX(R$10:R$6003,UsefulSeries!$I324)</f>
        <v>0</v>
      </c>
      <c r="Z330" s="12">
        <f ca="1">INDEX(S$10:S$6003,UsefulSeries!$I324)</f>
        <v>0</v>
      </c>
      <c r="AA330" s="12">
        <f ca="1">INDEX(T$10:T$6003,UsefulSeries!$I324)</f>
        <v>17.720847637716698</v>
      </c>
      <c r="AB330" s="12">
        <f ca="1">INDEX(U$10:U$6003,UsefulSeries!$I324)</f>
        <v>0.3487623252740249</v>
      </c>
      <c r="AC330" s="12">
        <f>INDEX( K$10:K$6003,UsefulSeries!$I324)</f>
        <v>0.33539613494317455</v>
      </c>
      <c r="AD330" s="12">
        <f>INDEX(L$10:L$6003,UsefulSeries!$I324)</f>
        <v>0</v>
      </c>
      <c r="AE330" s="12"/>
      <c r="AF330" s="12"/>
      <c r="AG330" s="12"/>
      <c r="AH330" s="12"/>
      <c r="AI330" s="12"/>
      <c r="AJ330" s="12"/>
      <c r="AK330" s="12"/>
      <c r="AL330" s="12"/>
      <c r="AM330" s="12"/>
      <c r="AN330" s="12">
        <f t="shared" ca="1" si="54"/>
        <v>0</v>
      </c>
      <c r="AO330" s="12">
        <f t="shared" ca="1" si="55"/>
        <v>0</v>
      </c>
      <c r="AP330" s="12">
        <f t="shared" ca="1" si="56"/>
        <v>0</v>
      </c>
      <c r="AQ330" s="12">
        <f t="shared" ca="1" si="57"/>
        <v>0</v>
      </c>
      <c r="AR330" s="12">
        <f t="shared" ca="1" si="58"/>
        <v>17.720847637716698</v>
      </c>
      <c r="AS330" s="12">
        <f t="shared" ca="1" si="59"/>
        <v>0.3487623252740249</v>
      </c>
      <c r="AT330" s="12">
        <f t="shared" si="60"/>
        <v>0.33539613494317455</v>
      </c>
      <c r="AU330" s="12">
        <f t="shared" si="61"/>
        <v>0</v>
      </c>
      <c r="AV330" s="12"/>
      <c r="AW330" s="12">
        <f ca="1">INDEX(I$10:I$6003,UsefulSeries!$I324)</f>
        <v>1.9306613392172822E-2</v>
      </c>
      <c r="AX330" s="12"/>
      <c r="AY330" s="12"/>
      <c r="AZ330" s="12">
        <f ca="1"/>
        <v>0.34876232527402484</v>
      </c>
      <c r="BA330" s="12"/>
      <c r="BB330" s="12">
        <f t="shared" ca="1" si="62"/>
        <v>0.34876232527402484</v>
      </c>
      <c r="BC330" s="12"/>
      <c r="BD330" s="38">
        <f ca="1"/>
        <v>1.9259798362509201E-2</v>
      </c>
    </row>
    <row r="331" spans="1:56" x14ac:dyDescent="0.35">
      <c r="A331" s="12">
        <f ca="1">-INDEX('Flow probs &amp; rates'!$K$5:$K$5999,UsefulSeries!$E328,0)*(INDEX('Flow probs &amp; rates'!$L$5:$L$5999,UsefulSeries!$E328,0))/INDEX('Flow probs &amp; rates'!$E$4:$E$5999,UsefulSeries!$E328,0)</f>
        <v>-2.5646858310215102E-4</v>
      </c>
      <c r="B331" s="12">
        <f ca="1">INDEX('Flow probs &amp; rates'!$L$5:$L$5999,UsefulSeries!$E328,0)*(1-INDEX('Flow probs &amp; rates'!$L$5:$L$5999,UsefulSeries!$E328,0))/INDEX('Flow probs &amp; rates'!$E$4:$E$5999,UsefulSeries!$E328,0)</f>
        <v>1.9542221475499957E-2</v>
      </c>
      <c r="C331" s="12">
        <v>0</v>
      </c>
      <c r="D331" s="12">
        <v>0</v>
      </c>
      <c r="E331" s="12">
        <v>0</v>
      </c>
      <c r="F331" s="12">
        <v>0</v>
      </c>
      <c r="G331" s="12"/>
      <c r="H331" s="12"/>
      <c r="I331" s="12">
        <f ca="1">INDEX('Flow probs &amp; rates'!$L$5:$L$5999,UsefulSeries!$E328)</f>
        <v>1.2386161531578484E-2</v>
      </c>
      <c r="J331" s="12"/>
      <c r="K331" s="12">
        <f>-INDEX('Flow probs &amp; rates'!$E$4:$E$5999,UsefulSeries!$E328)</f>
        <v>-0.62596489091213592</v>
      </c>
      <c r="L331" s="12"/>
      <c r="M331" s="12"/>
      <c r="N331" s="12">
        <f>INDEX('Flow probs &amp; rates'!$F$5:$F$5999,UsefulSeries!$G328)-INDEX('Flow probs &amp; rates'!$F$4:$F$5999,UsefulSeries!$G328)</f>
        <v>6.3469208305112768E-5</v>
      </c>
      <c r="O331" s="12"/>
      <c r="P331" s="12">
        <f ca="1"/>
        <v>0.64224412708621559</v>
      </c>
      <c r="Q331" s="12">
        <f ca="1"/>
        <v>51.179683778284058</v>
      </c>
      <c r="R331" s="12">
        <f ca="1"/>
        <v>0</v>
      </c>
      <c r="S331" s="12">
        <f ca="1"/>
        <v>0</v>
      </c>
      <c r="T331" s="12">
        <f ca="1"/>
        <v>0</v>
      </c>
      <c r="U331" s="12">
        <f ca="1"/>
        <v>0</v>
      </c>
      <c r="V331" s="12"/>
      <c r="W331" s="12">
        <f ca="1">INDEX(P$11:P$6003,UsefulSeries!$I324)</f>
        <v>0</v>
      </c>
      <c r="X331" s="12">
        <f ca="1">INDEX(Q$11:Q$6003,UsefulSeries!$I324)</f>
        <v>0</v>
      </c>
      <c r="Y331" s="12">
        <f ca="1">INDEX(R$11:R$6003,UsefulSeries!$I324)</f>
        <v>0</v>
      </c>
      <c r="Z331" s="12">
        <f ca="1">INDEX(S$11:S$6003,UsefulSeries!$I324)</f>
        <v>0</v>
      </c>
      <c r="AA331" s="12">
        <f ca="1">INDEX(T$11:T$6003,UsefulSeries!$I324)</f>
        <v>0.3487623252740249</v>
      </c>
      <c r="AB331" s="12">
        <f ca="1">INDEX(U$11:U$6003,UsefulSeries!$I324)</f>
        <v>17.984458895279293</v>
      </c>
      <c r="AC331" s="12">
        <f>INDEX( K$11:K$6003,UsefulSeries!$I324)</f>
        <v>0</v>
      </c>
      <c r="AD331" s="12">
        <f>INDEX(L$11:L$6003,UsefulSeries!$I324)</f>
        <v>0.33539613494317455</v>
      </c>
      <c r="AE331" s="12"/>
      <c r="AF331" s="12"/>
      <c r="AG331" s="12"/>
      <c r="AH331" s="12"/>
      <c r="AI331" s="12"/>
      <c r="AJ331" s="12"/>
      <c r="AK331" s="12"/>
      <c r="AL331" s="12"/>
      <c r="AM331" s="12"/>
      <c r="AN331" s="12">
        <f t="shared" ca="1" si="54"/>
        <v>0</v>
      </c>
      <c r="AO331" s="12">
        <f t="shared" ca="1" si="55"/>
        <v>0</v>
      </c>
      <c r="AP331" s="12">
        <f t="shared" ca="1" si="56"/>
        <v>0</v>
      </c>
      <c r="AQ331" s="12">
        <f t="shared" ca="1" si="57"/>
        <v>0</v>
      </c>
      <c r="AR331" s="12">
        <f t="shared" ca="1" si="58"/>
        <v>0.3487623252740249</v>
      </c>
      <c r="AS331" s="12">
        <f t="shared" ca="1" si="59"/>
        <v>17.984458895279293</v>
      </c>
      <c r="AT331" s="12">
        <f t="shared" si="60"/>
        <v>0</v>
      </c>
      <c r="AU331" s="12">
        <f t="shared" si="61"/>
        <v>0.33539613494317455</v>
      </c>
      <c r="AV331" s="12"/>
      <c r="AW331" s="12">
        <f ca="1">INDEX(I$11:I$6003,UsefulSeries!$I324)</f>
        <v>1.9018025945945063E-2</v>
      </c>
      <c r="AX331" s="12"/>
      <c r="AY331" s="12"/>
      <c r="AZ331" s="12">
        <f ca="1"/>
        <v>0.34876232527402484</v>
      </c>
      <c r="BA331" s="12"/>
      <c r="BB331" s="12">
        <f t="shared" ca="1" si="62"/>
        <v>0.34876232527402484</v>
      </c>
      <c r="BC331" s="12"/>
      <c r="BD331" s="38">
        <f ca="1"/>
        <v>1.8256981270364864E-2</v>
      </c>
    </row>
    <row r="332" spans="1:56" x14ac:dyDescent="0.35">
      <c r="A332" s="12">
        <v>0</v>
      </c>
      <c r="B332" s="12">
        <v>0</v>
      </c>
      <c r="C332" s="12">
        <f ca="1">INDEX('Flow probs &amp; rates'!$M$5:$M$5999,UsefulSeries!$E328,0)*(1-INDEX('Flow probs &amp; rates'!$M$5:$M$5999,UsefulSeries!$E328,0))/INDEX('Flow probs &amp; rates'!$F$4:$F$5999,UsefulSeries!$E328,0)</f>
        <v>4.6045393108839239</v>
      </c>
      <c r="D332" s="12">
        <f ca="1">-INDEX('Flow probs &amp; rates'!$M$5:$M$5999,UsefulSeries!$E328,0)*(INDEX('Flow probs &amp; rates'!$O$5:$O$5999,UsefulSeries!$E328,0))/INDEX('Flow probs &amp; rates'!$F$4:$F$5999,UsefulSeries!$E328,0)</f>
        <v>-0.96555228762026368</v>
      </c>
      <c r="E332" s="12">
        <v>0</v>
      </c>
      <c r="F332" s="12">
        <v>0</v>
      </c>
      <c r="G332" s="12"/>
      <c r="H332" s="12"/>
      <c r="I332" s="12">
        <f ca="1">INDEX('Flow probs &amp; rates'!$M$5:$M$5999,UsefulSeries!$E328)</f>
        <v>0.24579514853465606</v>
      </c>
      <c r="J332" s="12"/>
      <c r="K332" s="12">
        <f>INDEX('Flow probs &amp; rates'!$F$4:$F$5999,UsefulSeries!$E328)</f>
        <v>4.0260247763178596E-2</v>
      </c>
      <c r="L332" s="12">
        <f>-INDEX('Flow probs &amp; rates'!$F$4:$F$5999,UsefulSeries!$E328)</f>
        <v>-4.0260247763178596E-2</v>
      </c>
      <c r="M332" s="12"/>
      <c r="N332" s="12">
        <f>INDEX('Flow probs &amp; rates'!$E$5:$E$5999,UsefulSeries!$G330)-INDEX('Flow probs &amp; rates'!$E$4:$E$5999,UsefulSeries!$G330)</f>
        <v>9.5953535695170178E-4</v>
      </c>
      <c r="O332" s="12"/>
      <c r="P332" s="12">
        <f ca="1"/>
        <v>0</v>
      </c>
      <c r="Q332" s="12">
        <f ca="1"/>
        <v>0</v>
      </c>
      <c r="R332" s="12">
        <f ca="1"/>
        <v>0.23134087827963112</v>
      </c>
      <c r="S332" s="12">
        <f ca="1"/>
        <v>6.7544936808873898E-2</v>
      </c>
      <c r="T332" s="12">
        <f ca="1"/>
        <v>0</v>
      </c>
      <c r="U332" s="12">
        <f ca="1"/>
        <v>0</v>
      </c>
      <c r="V332" s="12"/>
      <c r="W332" s="12"/>
      <c r="X332" s="12"/>
      <c r="Y332" s="12"/>
      <c r="Z332" s="12"/>
      <c r="AA332" s="12"/>
      <c r="AB332" s="12"/>
      <c r="AC332" s="12"/>
      <c r="AD332" s="12"/>
      <c r="AE332" s="12">
        <f t="array" ref="AE332:AJ333">TRANSPOSE(AC326:AD331)</f>
        <v>-0.61776200576214957</v>
      </c>
      <c r="AF332" s="12">
        <v>-0.61776200576214957</v>
      </c>
      <c r="AG332" s="12">
        <v>4.6841859294675915E-2</v>
      </c>
      <c r="AH332" s="12">
        <v>0</v>
      </c>
      <c r="AI332" s="12">
        <v>0.33539613494317455</v>
      </c>
      <c r="AJ332" s="12">
        <v>0</v>
      </c>
      <c r="AK332" s="12"/>
      <c r="AL332" s="12"/>
      <c r="AM332" s="12"/>
      <c r="AN332" s="12">
        <f t="shared" si="54"/>
        <v>-0.61776200576214957</v>
      </c>
      <c r="AO332" s="12">
        <f t="shared" si="55"/>
        <v>-0.61776200576214957</v>
      </c>
      <c r="AP332" s="12">
        <f t="shared" si="56"/>
        <v>4.6841859294675915E-2</v>
      </c>
      <c r="AQ332" s="12">
        <f t="shared" si="57"/>
        <v>0</v>
      </c>
      <c r="AR332" s="12">
        <f t="shared" si="58"/>
        <v>0.33539613494317455</v>
      </c>
      <c r="AS332" s="12">
        <f t="shared" si="59"/>
        <v>0</v>
      </c>
      <c r="AT332" s="12">
        <f t="shared" si="60"/>
        <v>0</v>
      </c>
      <c r="AU332" s="12">
        <f t="shared" si="61"/>
        <v>0</v>
      </c>
      <c r="AV332" s="12"/>
      <c r="AW332" s="12"/>
      <c r="AX332" s="12">
        <f>INDEX($N$6:$N$6003,UsefulSeries!$K324)</f>
        <v>3.915435651357102E-4</v>
      </c>
      <c r="AY332" s="12"/>
      <c r="AZ332" s="12"/>
      <c r="BA332" s="12"/>
      <c r="BB332" s="12">
        <f t="shared" si="62"/>
        <v>3.915435651357102E-4</v>
      </c>
      <c r="BC332" s="12"/>
      <c r="BD332" s="38">
        <f ca="1"/>
        <v>3.264872800941631E-3</v>
      </c>
    </row>
    <row r="333" spans="1:56" x14ac:dyDescent="0.35">
      <c r="A333" s="12">
        <v>0</v>
      </c>
      <c r="B333" s="12">
        <v>0</v>
      </c>
      <c r="C333" s="12">
        <f ca="1">-INDEX('Flow probs &amp; rates'!$M$5:$M$5999,UsefulSeries!$E328,0)*(INDEX('Flow probs &amp; rates'!$O$5:$O$5999,UsefulSeries!$E328,0))/INDEX('Flow probs &amp; rates'!$F$4:$F$5999,UsefulSeries!$E328,0)</f>
        <v>-0.96555228762026368</v>
      </c>
      <c r="D333" s="12">
        <f ca="1">INDEX('Flow probs &amp; rates'!$O$5:$O$5999,UsefulSeries!$E328,0)*(1-INDEX('Flow probs &amp; rates'!$O$5:$O$5999,UsefulSeries!$E328,0))/INDEX('Flow probs &amp; rates'!$F$4:$F$5999,UsefulSeries!$E328,0)</f>
        <v>3.3070090046132483</v>
      </c>
      <c r="E333" s="12">
        <v>0</v>
      </c>
      <c r="F333" s="12">
        <v>0</v>
      </c>
      <c r="G333" s="12"/>
      <c r="H333" s="12"/>
      <c r="I333" s="12">
        <f ca="1">INDEX('Flow probs &amp; rates'!$O$5:$O$5999,UsefulSeries!$E328)</f>
        <v>0.15815354599000445</v>
      </c>
      <c r="J333" s="12"/>
      <c r="K333" s="12"/>
      <c r="L333" s="12">
        <f>-INDEX('Flow probs &amp; rates'!$F$4:$F$5999,UsefulSeries!$E328)</f>
        <v>-4.0260247763178596E-2</v>
      </c>
      <c r="M333" s="12"/>
      <c r="N333" s="12">
        <f>INDEX('Flow probs &amp; rates'!$F$5:$F$5999,UsefulSeries!$G330)-INDEX('Flow probs &amp; rates'!$F$4:$F$5999,UsefulSeries!$G330)</f>
        <v>-8.9848069746682052E-4</v>
      </c>
      <c r="O333" s="12"/>
      <c r="P333" s="12">
        <f ca="1"/>
        <v>0</v>
      </c>
      <c r="Q333" s="12">
        <f ca="1"/>
        <v>0</v>
      </c>
      <c r="R333" s="12">
        <f ca="1"/>
        <v>6.7544936808873884E-2</v>
      </c>
      <c r="S333" s="12">
        <f ca="1"/>
        <v>0.32210924335766988</v>
      </c>
      <c r="T333" s="12">
        <f ca="1"/>
        <v>0</v>
      </c>
      <c r="U333" s="12">
        <f ca="1"/>
        <v>0</v>
      </c>
      <c r="V333" s="12"/>
      <c r="W333" s="12"/>
      <c r="X333" s="12"/>
      <c r="Y333" s="12"/>
      <c r="Z333" s="12"/>
      <c r="AA333" s="12"/>
      <c r="AB333" s="12"/>
      <c r="AC333" s="12"/>
      <c r="AD333" s="12"/>
      <c r="AE333" s="12">
        <v>0.61776200576214957</v>
      </c>
      <c r="AF333" s="12">
        <v>0</v>
      </c>
      <c r="AG333" s="12">
        <v>-4.6841859294675915E-2</v>
      </c>
      <c r="AH333" s="12">
        <v>-4.6841859294675915E-2</v>
      </c>
      <c r="AI333" s="12">
        <v>0</v>
      </c>
      <c r="AJ333" s="12">
        <v>0.33539613494317455</v>
      </c>
      <c r="AK333" s="12"/>
      <c r="AL333" s="12"/>
      <c r="AM333" s="12"/>
      <c r="AN333" s="12">
        <f t="shared" si="54"/>
        <v>0.61776200576214957</v>
      </c>
      <c r="AO333" s="12">
        <f t="shared" si="55"/>
        <v>0</v>
      </c>
      <c r="AP333" s="12">
        <f t="shared" si="56"/>
        <v>-4.6841859294675915E-2</v>
      </c>
      <c r="AQ333" s="12">
        <f t="shared" si="57"/>
        <v>-4.6841859294675915E-2</v>
      </c>
      <c r="AR333" s="12">
        <f t="shared" si="58"/>
        <v>0</v>
      </c>
      <c r="AS333" s="12">
        <f t="shared" si="59"/>
        <v>0.33539613494317455</v>
      </c>
      <c r="AT333" s="12">
        <f t="shared" si="60"/>
        <v>0</v>
      </c>
      <c r="AU333" s="12">
        <f t="shared" si="61"/>
        <v>0</v>
      </c>
      <c r="AV333" s="12"/>
      <c r="AW333" s="12"/>
      <c r="AX333" s="12">
        <f>INDEX('Margin error adjustment'!N$7:N$6003,UsefulSeries!$K324)</f>
        <v>-1.0192589519043907E-3</v>
      </c>
      <c r="AY333" s="12"/>
      <c r="AZ333" s="12"/>
      <c r="BA333" s="12"/>
      <c r="BB333" s="12">
        <f t="shared" si="62"/>
        <v>-1.0192589519043907E-3</v>
      </c>
      <c r="BC333" s="12"/>
      <c r="BD333" s="38">
        <f ca="1"/>
        <v>4.0857071911005106E-2</v>
      </c>
    </row>
    <row r="334" spans="1:56" x14ac:dyDescent="0.35">
      <c r="A334" s="12">
        <v>0</v>
      </c>
      <c r="B334" s="12">
        <v>0</v>
      </c>
      <c r="C334" s="12">
        <v>0</v>
      </c>
      <c r="D334" s="12">
        <v>0</v>
      </c>
      <c r="E334" s="12">
        <f ca="1">INDEX('Flow probs &amp; rates'!$P$5:$P$5999,UsefulSeries!$E328,0)*(1-INDEX('Flow probs &amp; rates'!$P$5:$P$5999,UsefulSeries!$E328,0))/INDEX('Flow probs &amp; rates'!$G$4:$G$5999,UsefulSeries!$E328,0)</f>
        <v>6.4706797718977319E-2</v>
      </c>
      <c r="F334" s="12">
        <f ca="1">-INDEX('Flow probs &amp; rates'!$P$5:$P$5999,UsefulSeries!$E328,0)*(INDEX('Flow probs &amp; rates'!$Q$5:$Q$5999,UsefulSeries!$E328,0))/INDEX('Flow probs &amp; rates'!$G$4:$G$5999,UsefulSeries!$E328,0)</f>
        <v>-1.5500273036559715E-3</v>
      </c>
      <c r="G334" s="12"/>
      <c r="H334" s="12"/>
      <c r="I334" s="12">
        <f ca="1">INDEX('Flow probs &amp; rates'!$P$5:$P$5999,UsefulSeries!$E328)</f>
        <v>2.2085261197581529E-2</v>
      </c>
      <c r="J334" s="12"/>
      <c r="K334" s="12">
        <f>INDEX('Flow probs &amp; rates'!$G$4:$G$5999,UsefulSeries!$E328)</f>
        <v>0.33377486132468548</v>
      </c>
      <c r="L334" s="12"/>
      <c r="M334" s="12"/>
      <c r="N334" s="12">
        <f>INDEX('Flow probs &amp; rates'!$E$5:$E$5999,UsefulSeries!$G332)-INDEX('Flow probs &amp; rates'!$E$4:$E$5999,UsefulSeries!$G332)</f>
        <v>1.3085072030073475E-3</v>
      </c>
      <c r="O334" s="12"/>
      <c r="P334" s="12">
        <f ca="1"/>
        <v>0</v>
      </c>
      <c r="Q334" s="12">
        <f ca="1"/>
        <v>0</v>
      </c>
      <c r="R334" s="12">
        <f ca="1"/>
        <v>0</v>
      </c>
      <c r="S334" s="12">
        <f ca="1"/>
        <v>0</v>
      </c>
      <c r="T334" s="12">
        <f ca="1"/>
        <v>15.462703511625113</v>
      </c>
      <c r="U334" s="12">
        <f ca="1"/>
        <v>0.34968952738317677</v>
      </c>
      <c r="V334" s="12"/>
      <c r="W334" s="12">
        <f ca="1">INDEX(P$6:P$6003,UsefulSeries!$I332)</f>
        <v>44.267564089732637</v>
      </c>
      <c r="X334" s="12">
        <f ca="1">INDEX(Q$6:Q$6003,UsefulSeries!$I332)</f>
        <v>0.63503866900648298</v>
      </c>
      <c r="Y334" s="12">
        <f ca="1">INDEX(R$6:R$6003,UsefulSeries!$I332)</f>
        <v>0</v>
      </c>
      <c r="Z334" s="12">
        <f ca="1">INDEX(S$6:S$6003,UsefulSeries!$I332)</f>
        <v>0</v>
      </c>
      <c r="AA334" s="12">
        <f ca="1">INDEX(T$6:T$6003,UsefulSeries!$I332)</f>
        <v>0</v>
      </c>
      <c r="AB334" s="12">
        <f ca="1">INDEX(U$6:U$6003,UsefulSeries!$I332)</f>
        <v>0</v>
      </c>
      <c r="AC334" s="12">
        <f>INDEX( K$6:K$6003,UsefulSeries!$I332)</f>
        <v>-0.61815354932728528</v>
      </c>
      <c r="AD334" s="12">
        <f>INDEX(L$6:L$6003,UsefulSeries!$I332)</f>
        <v>0.61815354932728528</v>
      </c>
      <c r="AE334" s="12"/>
      <c r="AF334" s="12"/>
      <c r="AG334" s="12"/>
      <c r="AH334" s="12"/>
      <c r="AI334" s="12"/>
      <c r="AJ334" s="12"/>
      <c r="AK334" s="12"/>
      <c r="AL334" s="12"/>
      <c r="AM334" s="12"/>
      <c r="AN334" s="12">
        <f t="shared" ca="1" si="54"/>
        <v>44.267564089732637</v>
      </c>
      <c r="AO334" s="12">
        <f t="shared" ca="1" si="55"/>
        <v>0.63503866900648298</v>
      </c>
      <c r="AP334" s="12">
        <f t="shared" ca="1" si="56"/>
        <v>0</v>
      </c>
      <c r="AQ334" s="12">
        <f t="shared" ca="1" si="57"/>
        <v>0</v>
      </c>
      <c r="AR334" s="12">
        <f t="shared" ca="1" si="58"/>
        <v>0</v>
      </c>
      <c r="AS334" s="12">
        <f t="shared" ca="1" si="59"/>
        <v>0</v>
      </c>
      <c r="AT334" s="12">
        <f t="shared" si="60"/>
        <v>-0.61815354932728528</v>
      </c>
      <c r="AU334" s="12">
        <f t="shared" si="61"/>
        <v>0.61815354932728528</v>
      </c>
      <c r="AV334" s="12"/>
      <c r="AW334" s="12">
        <f ca="1">INDEX(I$6:I$6003,UsefulSeries!$I332)</f>
        <v>1.4167264978745703E-2</v>
      </c>
      <c r="AX334" s="12"/>
      <c r="AY334" s="12"/>
      <c r="AZ334" s="12">
        <f t="array" aca="1" ref="AZ334:AZ339" ca="1">MMULT(W334:AB339,AW334:AW339)</f>
        <v>0.63503866900648309</v>
      </c>
      <c r="BA334" s="12"/>
      <c r="BB334" s="12">
        <f t="shared" ca="1" si="62"/>
        <v>0.63503866900648309</v>
      </c>
      <c r="BC334" s="12"/>
      <c r="BD334" s="38">
        <f t="array" aca="1" ref="BD334:BD341" ca="1">MMULT(MINVERSE(AN334:AU341),BB334:BB341)</f>
        <v>1.3244761948053026E-2</v>
      </c>
    </row>
    <row r="335" spans="1:56" x14ac:dyDescent="0.35">
      <c r="A335" s="12">
        <v>0</v>
      </c>
      <c r="B335" s="12">
        <v>0</v>
      </c>
      <c r="C335" s="12">
        <v>0</v>
      </c>
      <c r="D335" s="12">
        <v>0</v>
      </c>
      <c r="E335" s="12">
        <f ca="1">-INDEX('Flow probs &amp; rates'!$P$5:$P$5999,UsefulSeries!$E328,0)*(INDEX('Flow probs &amp; rates'!$Q$5:$Q$5999,UsefulSeries!$E328,0))/INDEX('Flow probs &amp; rates'!$G$4:$G$5999,UsefulSeries!$E328,0)</f>
        <v>-1.5500273036559715E-3</v>
      </c>
      <c r="F335" s="12">
        <f ca="1">INDEX('Flow probs &amp; rates'!$Q$5:$Q$5999,UsefulSeries!$E328,0)*(1-INDEX('Flow probs &amp; rates'!$Q$5:$Q$5999,UsefulSeries!$E328,0))/INDEX('Flow probs &amp; rates'!$G$4:$G$5999,UsefulSeries!$E328,0)</f>
        <v>6.8539692368576932E-2</v>
      </c>
      <c r="G335" s="12"/>
      <c r="H335" s="12"/>
      <c r="I335" s="12">
        <f ca="1">INDEX('Flow probs &amp; rates'!$Q$5:$Q$5999,UsefulSeries!$E328)</f>
        <v>2.3425584316109523E-2</v>
      </c>
      <c r="J335" s="12"/>
      <c r="K335" s="12"/>
      <c r="L335" s="12">
        <f>INDEX('Flow probs &amp; rates'!$G$4:$G$5999,UsefulSeries!$E328)</f>
        <v>0.33377486132468548</v>
      </c>
      <c r="M335" s="12"/>
      <c r="N335" s="12">
        <f>INDEX('Flow probs &amp; rates'!$F$5:$F$5999,UsefulSeries!$G332)-INDEX('Flow probs &amp; rates'!$F$4:$F$5999,UsefulSeries!$G332)</f>
        <v>-7.4427883482775653E-4</v>
      </c>
      <c r="O335" s="12"/>
      <c r="P335" s="12">
        <f ca="1"/>
        <v>0</v>
      </c>
      <c r="Q335" s="12">
        <f ca="1"/>
        <v>0</v>
      </c>
      <c r="R335" s="12">
        <f ca="1"/>
        <v>0</v>
      </c>
      <c r="S335" s="12">
        <f ca="1"/>
        <v>0</v>
      </c>
      <c r="T335" s="12">
        <f ca="1"/>
        <v>0.34968952738317682</v>
      </c>
      <c r="U335" s="12">
        <f ca="1"/>
        <v>14.597994151108274</v>
      </c>
      <c r="V335" s="12"/>
      <c r="W335" s="12">
        <f ca="1">INDEX(P$7:P$6003,UsefulSeries!$I332)</f>
        <v>0.63503866900648309</v>
      </c>
      <c r="X335" s="12">
        <f ca="1">INDEX(Q$7:Q$6003,UsefulSeries!$I332)</f>
        <v>50.398421386028446</v>
      </c>
      <c r="Y335" s="12">
        <f ca="1">INDEX(R$7:R$6003,UsefulSeries!$I332)</f>
        <v>0</v>
      </c>
      <c r="Z335" s="12">
        <f ca="1">INDEX(S$7:S$6003,UsefulSeries!$I332)</f>
        <v>0</v>
      </c>
      <c r="AA335" s="12">
        <f ca="1">INDEX(T$7:T$6003,UsefulSeries!$I332)</f>
        <v>0</v>
      </c>
      <c r="AB335" s="12">
        <f ca="1">INDEX(U$7:U$6003,UsefulSeries!$I332)</f>
        <v>0</v>
      </c>
      <c r="AC335" s="12">
        <f>INDEX( K$7:K$6003,UsefulSeries!$I332,1)</f>
        <v>-0.61815354932728528</v>
      </c>
      <c r="AD335" s="12">
        <f>INDEX(L$7:L$6003,UsefulSeries!$I332,1)</f>
        <v>0</v>
      </c>
      <c r="AE335" s="12"/>
      <c r="AF335" s="12"/>
      <c r="AG335" s="12"/>
      <c r="AH335" s="12"/>
      <c r="AI335" s="12"/>
      <c r="AJ335" s="12"/>
      <c r="AK335" s="12"/>
      <c r="AL335" s="12"/>
      <c r="AM335" s="12"/>
      <c r="AN335" s="12">
        <f t="shared" ca="1" si="54"/>
        <v>0.63503866900648309</v>
      </c>
      <c r="AO335" s="12">
        <f t="shared" ca="1" si="55"/>
        <v>50.398421386028446</v>
      </c>
      <c r="AP335" s="12">
        <f t="shared" ca="1" si="56"/>
        <v>0</v>
      </c>
      <c r="AQ335" s="12">
        <f t="shared" ca="1" si="57"/>
        <v>0</v>
      </c>
      <c r="AR335" s="12">
        <f t="shared" ca="1" si="58"/>
        <v>0</v>
      </c>
      <c r="AS335" s="12">
        <f t="shared" ca="1" si="59"/>
        <v>0</v>
      </c>
      <c r="AT335" s="12">
        <f t="shared" si="60"/>
        <v>-0.61815354932728528</v>
      </c>
      <c r="AU335" s="12">
        <f t="shared" si="61"/>
        <v>0</v>
      </c>
      <c r="AV335" s="12"/>
      <c r="AW335" s="12">
        <f ca="1">INDEX(I$7:I$6003,UsefulSeries!$I332)</f>
        <v>1.2421855500507221E-2</v>
      </c>
      <c r="AX335" s="12"/>
      <c r="AY335" s="12"/>
      <c r="AZ335" s="12">
        <f ca="1"/>
        <v>0.63503866900648298</v>
      </c>
      <c r="BA335" s="12"/>
      <c r="BB335" s="12">
        <f t="shared" ca="1" si="62"/>
        <v>0.63503866900648298</v>
      </c>
      <c r="BC335" s="12"/>
      <c r="BD335" s="38">
        <f ca="1"/>
        <v>1.2088001507541182E-2</v>
      </c>
    </row>
    <row r="336" spans="1:56" x14ac:dyDescent="0.35">
      <c r="A336" s="12">
        <f ca="1">INDEX('Flow probs &amp; rates'!$K$5:$K$5999,UsefulSeries!$E334,0)*(1-INDEX('Flow probs &amp; rates'!$K$5:$K$5999,UsefulSeries!$E334,0))/INDEX('Flow probs &amp; rates'!$E$4:$E$5999,UsefulSeries!$E334,0)</f>
        <v>2.0780323198718427E-2</v>
      </c>
      <c r="B336" s="12">
        <f ca="1">-INDEX('Flow probs &amp; rates'!$K$5:$K$5999,UsefulSeries!$E334,0)*(INDEX('Flow probs &amp; rates'!$L$5:$L$5999,UsefulSeries!$E334,0))/INDEX('Flow probs &amp; rates'!$E$4:$E$5999,UsefulSeries!$E334,0)</f>
        <v>-2.7834799929412544E-4</v>
      </c>
      <c r="C336" s="12">
        <v>0</v>
      </c>
      <c r="D336" s="12">
        <v>0</v>
      </c>
      <c r="E336" s="12">
        <v>0</v>
      </c>
      <c r="F336" s="12">
        <v>0</v>
      </c>
      <c r="G336" s="12"/>
      <c r="H336" s="12"/>
      <c r="I336" s="12">
        <f ca="1">INDEX('Flow probs &amp; rates'!$K$5:$K$5999,UsefulSeries!$E334)</f>
        <v>1.3204950680079564E-2</v>
      </c>
      <c r="J336" s="12"/>
      <c r="K336" s="12">
        <f>-INDEX('Flow probs &amp; rates'!$E$4:$E$5999,UsefulSeries!$E334)</f>
        <v>-0.62706339227774177</v>
      </c>
      <c r="L336" s="12">
        <f>INDEX('Flow probs &amp; rates'!$E$4:$E$5999,UsefulSeries!$E334)</f>
        <v>0.62706339227774177</v>
      </c>
      <c r="M336" s="12"/>
      <c r="N336" s="12">
        <f>INDEX('Flow probs &amp; rates'!$E$5:$E$5999,UsefulSeries!$G334)-INDEX('Flow probs &amp; rates'!$E$4:$E$5999,UsefulSeries!$G334)</f>
        <v>-6.965417315871747E-4</v>
      </c>
      <c r="O336" s="12"/>
      <c r="P336" s="12">
        <f t="array" aca="1" ref="P336:U341" ca="1">MINVERSE(A336:F341)</f>
        <v>48.13107425411377</v>
      </c>
      <c r="Q336" s="12">
        <f ca="1"/>
        <v>0.64408187755735657</v>
      </c>
      <c r="R336" s="12">
        <f ca="1"/>
        <v>0</v>
      </c>
      <c r="S336" s="12">
        <f ca="1"/>
        <v>0</v>
      </c>
      <c r="T336" s="12">
        <f ca="1"/>
        <v>0</v>
      </c>
      <c r="U336" s="12">
        <f ca="1"/>
        <v>0</v>
      </c>
      <c r="V336" s="12"/>
      <c r="W336" s="12">
        <f ca="1">INDEX(P$8:P$6003,UsefulSeries!$I332)</f>
        <v>0</v>
      </c>
      <c r="X336" s="12">
        <f ca="1">INDEX(Q$8:Q$6003,UsefulSeries!$I332)</f>
        <v>0</v>
      </c>
      <c r="Y336" s="12">
        <f ca="1">INDEX(R$8:R$6003,UsefulSeries!$I332)</f>
        <v>0.28449169753076259</v>
      </c>
      <c r="Z336" s="12">
        <f ca="1">INDEX(S$8:S$6003,UsefulSeries!$I332)</f>
        <v>6.7789656664403911E-2</v>
      </c>
      <c r="AA336" s="12">
        <f ca="1">INDEX(T$8:T$6003,UsefulSeries!$I332)</f>
        <v>0</v>
      </c>
      <c r="AB336" s="12">
        <f ca="1">INDEX(U$8:U$6003,UsefulSeries!$I332)</f>
        <v>0</v>
      </c>
      <c r="AC336" s="12">
        <f>INDEX( K$8:K$6003,UsefulSeries!$I332)</f>
        <v>4.5822600342771524E-2</v>
      </c>
      <c r="AD336" s="12">
        <f>INDEX(L$8:L$6003,UsefulSeries!$I332)</f>
        <v>-4.5822600342771524E-2</v>
      </c>
      <c r="AE336" s="12"/>
      <c r="AF336" s="12"/>
      <c r="AG336" s="12"/>
      <c r="AH336" s="12"/>
      <c r="AI336" s="12"/>
      <c r="AJ336" s="12"/>
      <c r="AK336" s="12"/>
      <c r="AL336" s="12"/>
      <c r="AM336" s="12"/>
      <c r="AN336" s="12">
        <f t="shared" ca="1" si="54"/>
        <v>0</v>
      </c>
      <c r="AO336" s="12">
        <f t="shared" ca="1" si="55"/>
        <v>0</v>
      </c>
      <c r="AP336" s="12">
        <f t="shared" ca="1" si="56"/>
        <v>0.28449169753076259</v>
      </c>
      <c r="AQ336" s="12">
        <f t="shared" ca="1" si="57"/>
        <v>6.7789656664403911E-2</v>
      </c>
      <c r="AR336" s="12">
        <f t="shared" ca="1" si="58"/>
        <v>0</v>
      </c>
      <c r="AS336" s="12">
        <f t="shared" ca="1" si="59"/>
        <v>0</v>
      </c>
      <c r="AT336" s="12">
        <f t="shared" si="60"/>
        <v>4.5822600342771524E-2</v>
      </c>
      <c r="AU336" s="12">
        <f t="shared" si="61"/>
        <v>-4.5822600342771524E-2</v>
      </c>
      <c r="AV336" s="12"/>
      <c r="AW336" s="12">
        <f ca="1">INDEX(I$8:I$6003,UsefulSeries!$I332)</f>
        <v>0.21145440144253452</v>
      </c>
      <c r="AX336" s="12"/>
      <c r="AY336" s="12"/>
      <c r="AZ336" s="12">
        <f ca="1"/>
        <v>6.7789656664403911E-2</v>
      </c>
      <c r="BA336" s="12"/>
      <c r="BB336" s="12">
        <f t="shared" ca="1" si="62"/>
        <v>6.7789656664403911E-2</v>
      </c>
      <c r="BC336" s="12"/>
      <c r="BD336" s="38">
        <f ca="1"/>
        <v>0.22161659871874093</v>
      </c>
    </row>
    <row r="337" spans="1:56" x14ac:dyDescent="0.35">
      <c r="A337" s="12">
        <f ca="1">-INDEX('Flow probs &amp; rates'!$K$5:$K$5999,UsefulSeries!$E334,0)*(INDEX('Flow probs &amp; rates'!$L$5:$L$5999,UsefulSeries!$E334,0))/INDEX('Flow probs &amp; rates'!$E$4:$E$5999,UsefulSeries!$E334,0)</f>
        <v>-2.7834799929412544E-4</v>
      </c>
      <c r="B337" s="12">
        <f ca="1">INDEX('Flow probs &amp; rates'!$L$5:$L$5999,UsefulSeries!$E334,0)*(1-INDEX('Flow probs &amp; rates'!$L$5:$L$5999,UsefulSeries!$E334,0))/INDEX('Flow probs &amp; rates'!$E$4:$E$5999,UsefulSeries!$E334,0)</f>
        <v>2.0800442753206513E-2</v>
      </c>
      <c r="C337" s="12">
        <v>0</v>
      </c>
      <c r="D337" s="12">
        <v>0</v>
      </c>
      <c r="E337" s="12">
        <v>0</v>
      </c>
      <c r="F337" s="12">
        <v>0</v>
      </c>
      <c r="G337" s="12"/>
      <c r="H337" s="12"/>
      <c r="I337" s="12">
        <f ca="1">INDEX('Flow probs &amp; rates'!$L$5:$L$5999,UsefulSeries!$E334)</f>
        <v>1.3217909320509867E-2</v>
      </c>
      <c r="J337" s="12"/>
      <c r="K337" s="12">
        <f>-INDEX('Flow probs &amp; rates'!$E$4:$E$5999,UsefulSeries!$E334)</f>
        <v>-0.62706339227774177</v>
      </c>
      <c r="L337" s="12"/>
      <c r="M337" s="12"/>
      <c r="N337" s="12">
        <f>INDEX('Flow probs &amp; rates'!$F$5:$F$5999,UsefulSeries!$G334)-INDEX('Flow probs &amp; rates'!$F$4:$F$5999,UsefulSeries!$G334)</f>
        <v>-1.203537350840847E-3</v>
      </c>
      <c r="O337" s="12"/>
      <c r="P337" s="12">
        <f ca="1"/>
        <v>0.64408187755735646</v>
      </c>
      <c r="Q337" s="12">
        <f ca="1"/>
        <v>48.084518717651626</v>
      </c>
      <c r="R337" s="12">
        <f ca="1"/>
        <v>0</v>
      </c>
      <c r="S337" s="12">
        <f ca="1"/>
        <v>0</v>
      </c>
      <c r="T337" s="12">
        <f ca="1"/>
        <v>0</v>
      </c>
      <c r="U337" s="12">
        <f ca="1"/>
        <v>0</v>
      </c>
      <c r="V337" s="12"/>
      <c r="W337" s="12">
        <f ca="1">INDEX(P$9:P$6003,UsefulSeries!$I332)</f>
        <v>0</v>
      </c>
      <c r="X337" s="12">
        <f ca="1">INDEX(Q$9:Q$6003,UsefulSeries!$I332)</f>
        <v>0</v>
      </c>
      <c r="Y337" s="12">
        <f ca="1">INDEX(R$9:R$6003,UsefulSeries!$I332)</f>
        <v>6.7789656664403897E-2</v>
      </c>
      <c r="Z337" s="12">
        <f ca="1">INDEX(S$9:S$6003,UsefulSeries!$I332)</f>
        <v>0.47476553397385102</v>
      </c>
      <c r="AA337" s="12">
        <f ca="1">INDEX(T$9:T$6003,UsefulSeries!$I332)</f>
        <v>0</v>
      </c>
      <c r="AB337" s="12">
        <f ca="1">INDEX(U$9:U$6003,UsefulSeries!$I332)</f>
        <v>0</v>
      </c>
      <c r="AC337" s="12">
        <f>INDEX( K$9:K$6003,UsefulSeries!$I332)</f>
        <v>0</v>
      </c>
      <c r="AD337" s="12">
        <f>INDEX(L$9:L$6003,UsefulSeries!$I332)</f>
        <v>-4.5822600342771524E-2</v>
      </c>
      <c r="AE337" s="12"/>
      <c r="AF337" s="12"/>
      <c r="AG337" s="12"/>
      <c r="AH337" s="12"/>
      <c r="AI337" s="12"/>
      <c r="AJ337" s="12"/>
      <c r="AK337" s="12"/>
      <c r="AL337" s="12"/>
      <c r="AM337" s="12"/>
      <c r="AN337" s="12">
        <f t="shared" ca="1" si="54"/>
        <v>0</v>
      </c>
      <c r="AO337" s="12">
        <f t="shared" ca="1" si="55"/>
        <v>0</v>
      </c>
      <c r="AP337" s="12">
        <f t="shared" ca="1" si="56"/>
        <v>6.7789656664403897E-2</v>
      </c>
      <c r="AQ337" s="12">
        <f t="shared" ca="1" si="57"/>
        <v>0.47476553397385102</v>
      </c>
      <c r="AR337" s="12">
        <f t="shared" ca="1" si="58"/>
        <v>0</v>
      </c>
      <c r="AS337" s="12">
        <f t="shared" ca="1" si="59"/>
        <v>0</v>
      </c>
      <c r="AT337" s="12">
        <f t="shared" si="60"/>
        <v>0</v>
      </c>
      <c r="AU337" s="12">
        <f t="shared" si="61"/>
        <v>-4.5822600342771524E-2</v>
      </c>
      <c r="AV337" s="12"/>
      <c r="AW337" s="12">
        <f ca="1">INDEX(I$9:I$6003,UsefulSeries!$I332)</f>
        <v>0.11259291495532539</v>
      </c>
      <c r="AX337" s="12"/>
      <c r="AY337" s="12"/>
      <c r="AZ337" s="12">
        <f ca="1"/>
        <v>6.7789656664403897E-2</v>
      </c>
      <c r="BA337" s="12"/>
      <c r="BB337" s="12">
        <f t="shared" ca="1" si="62"/>
        <v>6.7789656664403897E-2</v>
      </c>
      <c r="BC337" s="12"/>
      <c r="BD337" s="38">
        <f ca="1"/>
        <v>0.11483256389215515</v>
      </c>
    </row>
    <row r="338" spans="1:56" x14ac:dyDescent="0.35">
      <c r="A338" s="12">
        <v>0</v>
      </c>
      <c r="B338" s="12">
        <v>0</v>
      </c>
      <c r="C338" s="12">
        <f ca="1">INDEX('Flow probs &amp; rates'!$M$5:$M$5999,UsefulSeries!$E334,0)*(1-INDEX('Flow probs &amp; rates'!$M$5:$M$5999,UsefulSeries!$E334,0))/INDEX('Flow probs &amp; rates'!$F$4:$F$5999,UsefulSeries!$E334,0)</f>
        <v>4.8567176069615545</v>
      </c>
      <c r="D338" s="12">
        <f ca="1">-INDEX('Flow probs &amp; rates'!$M$5:$M$5999,UsefulSeries!$E334,0)*(INDEX('Flow probs &amp; rates'!$O$5:$O$5999,UsefulSeries!$E334,0))/INDEX('Flow probs &amp; rates'!$F$4:$F$5999,UsefulSeries!$E334,0)</f>
        <v>-1.0578919003022005</v>
      </c>
      <c r="E338" s="12">
        <v>0</v>
      </c>
      <c r="F338" s="12">
        <v>0</v>
      </c>
      <c r="G338" s="12"/>
      <c r="H338" s="12"/>
      <c r="I338" s="12">
        <f ca="1">INDEX('Flow probs &amp; rates'!$M$5:$M$5999,UsefulSeries!$E334)</f>
        <v>0.25592947923665388</v>
      </c>
      <c r="J338" s="12"/>
      <c r="K338" s="12">
        <f>INDEX('Flow probs &amp; rates'!$F$4:$F$5999,UsefulSeries!$E334)</f>
        <v>3.9209523036988971E-2</v>
      </c>
      <c r="L338" s="12">
        <f>-INDEX('Flow probs &amp; rates'!$F$4:$F$5999,UsefulSeries!$E334)</f>
        <v>-3.9209523036988971E-2</v>
      </c>
      <c r="M338" s="12"/>
      <c r="N338" s="12">
        <f>INDEX('Flow probs &amp; rates'!$E$5:$E$5999,UsefulSeries!$G336)-INDEX('Flow probs &amp; rates'!$E$4:$E$5999,UsefulSeries!$G336)</f>
        <v>1.2461736842526161E-3</v>
      </c>
      <c r="O338" s="12"/>
      <c r="P338" s="12">
        <f ca="1"/>
        <v>0</v>
      </c>
      <c r="Q338" s="12">
        <f ca="1"/>
        <v>0</v>
      </c>
      <c r="R338" s="12">
        <f ca="1"/>
        <v>0.22057508499806008</v>
      </c>
      <c r="S338" s="12">
        <f ca="1"/>
        <v>6.7370682152647507E-2</v>
      </c>
      <c r="T338" s="12">
        <f ca="1"/>
        <v>0</v>
      </c>
      <c r="U338" s="12">
        <f ca="1"/>
        <v>0</v>
      </c>
      <c r="V338" s="12"/>
      <c r="W338" s="12">
        <f ca="1">INDEX(P$10:P$6003,UsefulSeries!$I332)</f>
        <v>0</v>
      </c>
      <c r="X338" s="12">
        <f ca="1">INDEX(Q$10:Q$6003,UsefulSeries!$I332)</f>
        <v>0</v>
      </c>
      <c r="Y338" s="12">
        <f ca="1">INDEX(R$10:R$6003,UsefulSeries!$I332)</f>
        <v>0</v>
      </c>
      <c r="Z338" s="12">
        <f ca="1">INDEX(S$10:S$6003,UsefulSeries!$I332)</f>
        <v>0</v>
      </c>
      <c r="AA338" s="12">
        <f ca="1">INDEX(T$10:T$6003,UsefulSeries!$I332)</f>
        <v>17.116834721042704</v>
      </c>
      <c r="AB338" s="12">
        <f ca="1">INDEX(U$10:U$6003,UsefulSeries!$I332)</f>
        <v>0.34988896970459621</v>
      </c>
      <c r="AC338" s="12">
        <f>INDEX( K$10:K$6003,UsefulSeries!$I332)</f>
        <v>0.33602385032994325</v>
      </c>
      <c r="AD338" s="12">
        <f>INDEX(L$10:L$6003,UsefulSeries!$I332)</f>
        <v>0</v>
      </c>
      <c r="AE338" s="12"/>
      <c r="AF338" s="12"/>
      <c r="AG338" s="12"/>
      <c r="AH338" s="12"/>
      <c r="AI338" s="12"/>
      <c r="AJ338" s="12"/>
      <c r="AK338" s="12"/>
      <c r="AL338" s="12"/>
      <c r="AM338" s="12"/>
      <c r="AN338" s="12">
        <f t="shared" ca="1" si="54"/>
        <v>0</v>
      </c>
      <c r="AO338" s="12">
        <f t="shared" ca="1" si="55"/>
        <v>0</v>
      </c>
      <c r="AP338" s="12">
        <f t="shared" ca="1" si="56"/>
        <v>0</v>
      </c>
      <c r="AQ338" s="12">
        <f t="shared" ca="1" si="57"/>
        <v>0</v>
      </c>
      <c r="AR338" s="12">
        <f t="shared" ca="1" si="58"/>
        <v>17.116834721042704</v>
      </c>
      <c r="AS338" s="12">
        <f t="shared" ca="1" si="59"/>
        <v>0.34988896970459621</v>
      </c>
      <c r="AT338" s="12">
        <f t="shared" si="60"/>
        <v>0.33602385032994325</v>
      </c>
      <c r="AU338" s="12">
        <f t="shared" si="61"/>
        <v>0</v>
      </c>
      <c r="AV338" s="12"/>
      <c r="AW338" s="12">
        <f ca="1">INDEX(I$10:I$6003,UsefulSeries!$I332)</f>
        <v>2.0040850332155836E-2</v>
      </c>
      <c r="AX338" s="12"/>
      <c r="AY338" s="12"/>
      <c r="AZ338" s="12">
        <f ca="1"/>
        <v>0.34988896970459615</v>
      </c>
      <c r="BA338" s="12"/>
      <c r="BB338" s="12">
        <f t="shared" ca="1" si="62"/>
        <v>0.34988896970459615</v>
      </c>
      <c r="BC338" s="12"/>
      <c r="BD338" s="38">
        <f ca="1"/>
        <v>2.0609038107421821E-2</v>
      </c>
    </row>
    <row r="339" spans="1:56" x14ac:dyDescent="0.35">
      <c r="A339" s="12">
        <v>0</v>
      </c>
      <c r="B339" s="12">
        <v>0</v>
      </c>
      <c r="C339" s="12">
        <f ca="1">-INDEX('Flow probs &amp; rates'!$M$5:$M$5999,UsefulSeries!$E334,0)*(INDEX('Flow probs &amp; rates'!$O$5:$O$5999,UsefulSeries!$E334,0))/INDEX('Flow probs &amp; rates'!$F$4:$F$5999,UsefulSeries!$E334,0)</f>
        <v>-1.0578919003022005</v>
      </c>
      <c r="D339" s="12">
        <f ca="1">INDEX('Flow probs &amp; rates'!$O$5:$O$5999,UsefulSeries!$E334,0)*(1-INDEX('Flow probs &amp; rates'!$O$5:$O$5999,UsefulSeries!$E334,0))/INDEX('Flow probs &amp; rates'!$F$4:$F$5999,UsefulSeries!$E334,0)</f>
        <v>3.4635925950580164</v>
      </c>
      <c r="E339" s="12">
        <v>0</v>
      </c>
      <c r="F339" s="12">
        <v>0</v>
      </c>
      <c r="G339" s="12"/>
      <c r="H339" s="12"/>
      <c r="I339" s="12">
        <f ca="1">INDEX('Flow probs &amp; rates'!$O$5:$O$5999,UsefulSeries!$E334)</f>
        <v>0.16207369686079734</v>
      </c>
      <c r="J339" s="12"/>
      <c r="K339" s="12"/>
      <c r="L339" s="12">
        <f>-INDEX('Flow probs &amp; rates'!$F$4:$F$5999,UsefulSeries!$E334)</f>
        <v>-3.9209523036988971E-2</v>
      </c>
      <c r="M339" s="12"/>
      <c r="N339" s="12">
        <f>INDEX('Flow probs &amp; rates'!$F$5:$F$5999,UsefulSeries!$G336)-INDEX('Flow probs &amp; rates'!$F$4:$F$5999,UsefulSeries!$G336)</f>
        <v>2.9694822977049257E-4</v>
      </c>
      <c r="O339" s="12"/>
      <c r="P339" s="12">
        <f ca="1"/>
        <v>0</v>
      </c>
      <c r="Q339" s="12">
        <f ca="1"/>
        <v>0</v>
      </c>
      <c r="R339" s="12">
        <f ca="1"/>
        <v>6.7370682152647507E-2</v>
      </c>
      <c r="S339" s="12">
        <f ca="1"/>
        <v>0.30929471915826628</v>
      </c>
      <c r="T339" s="12">
        <f ca="1"/>
        <v>0</v>
      </c>
      <c r="U339" s="12">
        <f ca="1"/>
        <v>0</v>
      </c>
      <c r="V339" s="12"/>
      <c r="W339" s="12">
        <f ca="1">INDEX(P$11:P$6003,UsefulSeries!$I332)</f>
        <v>0</v>
      </c>
      <c r="X339" s="12">
        <f ca="1">INDEX(Q$11:Q$6003,UsefulSeries!$I332)</f>
        <v>0</v>
      </c>
      <c r="Y339" s="12">
        <f ca="1">INDEX(R$11:R$6003,UsefulSeries!$I332)</f>
        <v>0</v>
      </c>
      <c r="Z339" s="12">
        <f ca="1">INDEX(S$11:S$6003,UsefulSeries!$I332)</f>
        <v>0</v>
      </c>
      <c r="AA339" s="12">
        <f ca="1">INDEX(T$11:T$6003,UsefulSeries!$I332)</f>
        <v>0.34988896970459615</v>
      </c>
      <c r="AB339" s="12">
        <f ca="1">INDEX(U$11:U$6003,UsefulSeries!$I332)</f>
        <v>17.505913217736587</v>
      </c>
      <c r="AC339" s="12">
        <f>INDEX( K$11:K$6003,UsefulSeries!$I332)</f>
        <v>0</v>
      </c>
      <c r="AD339" s="12">
        <f>INDEX(L$11:L$6003,UsefulSeries!$I332)</f>
        <v>0.33602385032994325</v>
      </c>
      <c r="AE339" s="12"/>
      <c r="AF339" s="12"/>
      <c r="AG339" s="12"/>
      <c r="AH339" s="12"/>
      <c r="AI339" s="12"/>
      <c r="AJ339" s="12"/>
      <c r="AK339" s="12"/>
      <c r="AL339" s="12"/>
      <c r="AM339" s="12"/>
      <c r="AN339" s="12">
        <f t="shared" ca="1" si="54"/>
        <v>0</v>
      </c>
      <c r="AO339" s="12">
        <f t="shared" ca="1" si="55"/>
        <v>0</v>
      </c>
      <c r="AP339" s="12">
        <f t="shared" ca="1" si="56"/>
        <v>0</v>
      </c>
      <c r="AQ339" s="12">
        <f t="shared" ca="1" si="57"/>
        <v>0</v>
      </c>
      <c r="AR339" s="12">
        <f t="shared" ca="1" si="58"/>
        <v>0.34988896970459615</v>
      </c>
      <c r="AS339" s="12">
        <f t="shared" ca="1" si="59"/>
        <v>17.505913217736587</v>
      </c>
      <c r="AT339" s="12">
        <f t="shared" si="60"/>
        <v>0</v>
      </c>
      <c r="AU339" s="12">
        <f t="shared" si="61"/>
        <v>0.33602385032994325</v>
      </c>
      <c r="AV339" s="12"/>
      <c r="AW339" s="12">
        <f ca="1">INDEX(I$11:I$6003,UsefulSeries!$I332)</f>
        <v>1.9586347365327918E-2</v>
      </c>
      <c r="AX339" s="12"/>
      <c r="AY339" s="12"/>
      <c r="AZ339" s="12">
        <f ca="1"/>
        <v>0.34988896970459621</v>
      </c>
      <c r="BA339" s="12"/>
      <c r="BB339" s="12">
        <f t="shared" ca="1" si="62"/>
        <v>0.34988896970459621</v>
      </c>
      <c r="BC339" s="12"/>
      <c r="BD339" s="38">
        <f ca="1"/>
        <v>1.8841002519584146E-2</v>
      </c>
    </row>
    <row r="340" spans="1:56" x14ac:dyDescent="0.35">
      <c r="A340" s="12">
        <v>0</v>
      </c>
      <c r="B340" s="12">
        <v>0</v>
      </c>
      <c r="C340" s="12">
        <v>0</v>
      </c>
      <c r="D340" s="12">
        <v>0</v>
      </c>
      <c r="E340" s="12">
        <f ca="1">INDEX('Flow probs &amp; rates'!$P$5:$P$5999,UsefulSeries!$E334,0)*(1-INDEX('Flow probs &amp; rates'!$P$5:$P$5999,UsefulSeries!$E334,0))/INDEX('Flow probs &amp; rates'!$G$4:$G$5999,UsefulSeries!$E334,0)</f>
        <v>6.7396914450821174E-2</v>
      </c>
      <c r="F340" s="12">
        <f ca="1">-INDEX('Flow probs &amp; rates'!$P$5:$P$5999,UsefulSeries!$E334,0)*(INDEX('Flow probs &amp; rates'!$Q$5:$Q$5999,UsefulSeries!$E334,0))/INDEX('Flow probs &amp; rates'!$G$4:$G$5999,UsefulSeries!$E334,0)</f>
        <v>-1.6311299860662161E-3</v>
      </c>
      <c r="G340" s="12"/>
      <c r="H340" s="12"/>
      <c r="I340" s="12">
        <f ca="1">INDEX('Flow probs &amp; rates'!$P$5:$P$5999,UsefulSeries!$E334)</f>
        <v>2.3022197347145983E-2</v>
      </c>
      <c r="J340" s="12"/>
      <c r="K340" s="12">
        <f>INDEX('Flow probs &amp; rates'!$G$4:$G$5999,UsefulSeries!$E334)</f>
        <v>0.33372708468526929</v>
      </c>
      <c r="L340" s="12"/>
      <c r="M340" s="12"/>
      <c r="N340" s="12">
        <f>INDEX('Flow probs &amp; rates'!$E$5:$E$5999,UsefulSeries!$G338)-INDEX('Flow probs &amp; rates'!$E$4:$E$5999,UsefulSeries!$G338)</f>
        <v>-2.346045355989812E-4</v>
      </c>
      <c r="O340" s="12"/>
      <c r="P340" s="12">
        <f ca="1"/>
        <v>0</v>
      </c>
      <c r="Q340" s="12">
        <f ca="1"/>
        <v>0</v>
      </c>
      <c r="R340" s="12">
        <f ca="1"/>
        <v>0</v>
      </c>
      <c r="S340" s="12">
        <f ca="1"/>
        <v>0</v>
      </c>
      <c r="T340" s="12">
        <f ca="1"/>
        <v>14.845946689726786</v>
      </c>
      <c r="U340" s="12">
        <f ca="1"/>
        <v>0.35006344917065474</v>
      </c>
      <c r="V340" s="12"/>
      <c r="W340" s="12"/>
      <c r="X340" s="12"/>
      <c r="Y340" s="12"/>
      <c r="Z340" s="12"/>
      <c r="AA340" s="12"/>
      <c r="AB340" s="12"/>
      <c r="AC340" s="12"/>
      <c r="AD340" s="12"/>
      <c r="AE340" s="12">
        <f t="array" ref="AE340:AJ341">TRANSPOSE(AC334:AD339)</f>
        <v>-0.61815354932728528</v>
      </c>
      <c r="AF340" s="12">
        <v>-0.61815354932728528</v>
      </c>
      <c r="AG340" s="12">
        <v>4.5822600342771524E-2</v>
      </c>
      <c r="AH340" s="12">
        <v>0</v>
      </c>
      <c r="AI340" s="12">
        <v>0.33602385032994325</v>
      </c>
      <c r="AJ340" s="12">
        <v>0</v>
      </c>
      <c r="AK340" s="12"/>
      <c r="AL340" s="12"/>
      <c r="AM340" s="12"/>
      <c r="AN340" s="12">
        <f t="shared" si="54"/>
        <v>-0.61815354932728528</v>
      </c>
      <c r="AO340" s="12">
        <f t="shared" si="55"/>
        <v>-0.61815354932728528</v>
      </c>
      <c r="AP340" s="12">
        <f t="shared" si="56"/>
        <v>4.5822600342771524E-2</v>
      </c>
      <c r="AQ340" s="12">
        <f t="shared" si="57"/>
        <v>0</v>
      </c>
      <c r="AR340" s="12">
        <f t="shared" si="58"/>
        <v>0.33602385032994325</v>
      </c>
      <c r="AS340" s="12">
        <f t="shared" si="59"/>
        <v>0</v>
      </c>
      <c r="AT340" s="12">
        <f t="shared" si="60"/>
        <v>0</v>
      </c>
      <c r="AU340" s="12">
        <f t="shared" si="61"/>
        <v>0</v>
      </c>
      <c r="AV340" s="12"/>
      <c r="AW340" s="12"/>
      <c r="AX340" s="12">
        <f>INDEX($N$6:$N$6003,UsefulSeries!$K332)</f>
        <v>1.4206395245215386E-3</v>
      </c>
      <c r="AY340" s="12"/>
      <c r="AZ340" s="12"/>
      <c r="BA340" s="12"/>
      <c r="BB340" s="12">
        <f t="shared" si="62"/>
        <v>1.4206395245215386E-3</v>
      </c>
      <c r="BC340" s="12"/>
      <c r="BD340" s="38">
        <f ca="1"/>
        <v>-2.8167013413777916E-2</v>
      </c>
    </row>
    <row r="341" spans="1:56" x14ac:dyDescent="0.35">
      <c r="A341" s="12">
        <v>0</v>
      </c>
      <c r="B341" s="12">
        <v>0</v>
      </c>
      <c r="C341" s="12">
        <v>0</v>
      </c>
      <c r="D341" s="12">
        <v>0</v>
      </c>
      <c r="E341" s="12">
        <f ca="1">-INDEX('Flow probs &amp; rates'!$P$5:$P$5999,UsefulSeries!$E334,0)*(INDEX('Flow probs &amp; rates'!$Q$5:$Q$5999,UsefulSeries!$E334,0))/INDEX('Flow probs &amp; rates'!$G$4:$G$5999,UsefulSeries!$E334,0)</f>
        <v>-1.6311299860662161E-3</v>
      </c>
      <c r="F341" s="12">
        <f ca="1">INDEX('Flow probs &amp; rates'!$Q$5:$Q$5999,UsefulSeries!$E334,0)*(1-INDEX('Flow probs &amp; rates'!$Q$5:$Q$5999,UsefulSeries!$E334,0))/INDEX('Flow probs &amp; rates'!$G$4:$G$5999,UsefulSeries!$E334,0)</f>
        <v>6.917508490110541E-2</v>
      </c>
      <c r="G341" s="12"/>
      <c r="H341" s="12"/>
      <c r="I341" s="12">
        <f ca="1">INDEX('Flow probs &amp; rates'!$Q$5:$Q$5999,UsefulSeries!$E334)</f>
        <v>2.3644669828185819E-2</v>
      </c>
      <c r="J341" s="12"/>
      <c r="K341" s="12"/>
      <c r="L341" s="12">
        <f>INDEX('Flow probs &amp; rates'!$G$4:$G$5999,UsefulSeries!$E334)</f>
        <v>0.33372708468526929</v>
      </c>
      <c r="M341" s="12"/>
      <c r="N341" s="12">
        <f>INDEX('Flow probs &amp; rates'!$F$5:$F$5999,UsefulSeries!$G338)-INDEX('Flow probs &amp; rates'!$F$4:$F$5999,UsefulSeries!$G338)</f>
        <v>-9.4615584126042651E-4</v>
      </c>
      <c r="O341" s="12"/>
      <c r="P341" s="12">
        <f ca="1"/>
        <v>0</v>
      </c>
      <c r="Q341" s="12">
        <f ca="1"/>
        <v>0</v>
      </c>
      <c r="R341" s="12">
        <f ca="1"/>
        <v>0</v>
      </c>
      <c r="S341" s="12">
        <f ca="1"/>
        <v>0</v>
      </c>
      <c r="T341" s="12">
        <f ca="1"/>
        <v>0.35006344917065474</v>
      </c>
      <c r="U341" s="12">
        <f ca="1"/>
        <v>14.464326287700429</v>
      </c>
      <c r="V341" s="12"/>
      <c r="W341" s="12"/>
      <c r="X341" s="12"/>
      <c r="Y341" s="12"/>
      <c r="Z341" s="12"/>
      <c r="AA341" s="12"/>
      <c r="AB341" s="12"/>
      <c r="AC341" s="12"/>
      <c r="AD341" s="12"/>
      <c r="AE341" s="12">
        <v>0.61815354932728528</v>
      </c>
      <c r="AF341" s="12">
        <v>0</v>
      </c>
      <c r="AG341" s="12">
        <v>-4.5822600342771524E-2</v>
      </c>
      <c r="AH341" s="12">
        <v>-4.5822600342771524E-2</v>
      </c>
      <c r="AI341" s="12">
        <v>0</v>
      </c>
      <c r="AJ341" s="12">
        <v>0.33602385032994325</v>
      </c>
      <c r="AK341" s="12"/>
      <c r="AL341" s="12"/>
      <c r="AM341" s="12"/>
      <c r="AN341" s="12">
        <f t="shared" si="54"/>
        <v>0.61815354932728528</v>
      </c>
      <c r="AO341" s="12">
        <f t="shared" si="55"/>
        <v>0</v>
      </c>
      <c r="AP341" s="12">
        <f t="shared" si="56"/>
        <v>-4.5822600342771524E-2</v>
      </c>
      <c r="AQ341" s="12">
        <f t="shared" si="57"/>
        <v>-4.5822600342771524E-2</v>
      </c>
      <c r="AR341" s="12">
        <f t="shared" si="58"/>
        <v>0</v>
      </c>
      <c r="AS341" s="12">
        <f t="shared" si="59"/>
        <v>0.33602385032994325</v>
      </c>
      <c r="AT341" s="12">
        <f t="shared" si="60"/>
        <v>0</v>
      </c>
      <c r="AU341" s="12">
        <f t="shared" si="61"/>
        <v>0</v>
      </c>
      <c r="AV341" s="12"/>
      <c r="AW341" s="12"/>
      <c r="AX341" s="12">
        <f>INDEX('Margin error adjustment'!N$7:N$6003,UsefulSeries!$K332)</f>
        <v>-8.9865269508846574E-4</v>
      </c>
      <c r="AY341" s="12"/>
      <c r="AZ341" s="12"/>
      <c r="BA341" s="12"/>
      <c r="BB341" s="12">
        <f t="shared" si="62"/>
        <v>-8.9865269508846574E-4</v>
      </c>
      <c r="BC341" s="12"/>
      <c r="BD341" s="38">
        <f ca="1"/>
        <v>3.823877245312951E-2</v>
      </c>
    </row>
    <row r="342" spans="1:56" x14ac:dyDescent="0.35">
      <c r="A342" s="12">
        <f ca="1">INDEX('Flow probs &amp; rates'!$K$5:$K$5999,UsefulSeries!$E340,0)*(1-INDEX('Flow probs &amp; rates'!$K$5:$K$5999,UsefulSeries!$E340,0))/INDEX('Flow probs &amp; rates'!$E$4:$E$5999,UsefulSeries!$E340,0)</f>
        <v>2.2431408051304197E-2</v>
      </c>
      <c r="B342" s="12">
        <f ca="1">-INDEX('Flow probs &amp; rates'!$K$5:$K$5999,UsefulSeries!$E340,0)*(INDEX('Flow probs &amp; rates'!$L$5:$L$5999,UsefulSeries!$E340,0))/INDEX('Flow probs &amp; rates'!$E$4:$E$5999,UsefulSeries!$E340,0)</f>
        <v>-3.0276885938766078E-4</v>
      </c>
      <c r="C342" s="12">
        <v>0</v>
      </c>
      <c r="D342" s="12">
        <v>0</v>
      </c>
      <c r="E342" s="12">
        <v>0</v>
      </c>
      <c r="F342" s="12">
        <v>0</v>
      </c>
      <c r="G342" s="12"/>
      <c r="H342" s="12"/>
      <c r="I342" s="12">
        <f ca="1">INDEX('Flow probs &amp; rates'!$K$5:$K$5999,UsefulSeries!$E340)</f>
        <v>1.4305894060804956E-2</v>
      </c>
      <c r="J342" s="12"/>
      <c r="K342" s="12">
        <f>-INDEX('Flow probs &amp; rates'!$E$4:$E$5999,UsefulSeries!$E340)</f>
        <v>-0.62863799827787059</v>
      </c>
      <c r="L342" s="12">
        <f>INDEX('Flow probs &amp; rates'!$E$4:$E$5999,UsefulSeries!$E340)</f>
        <v>0.62863799827787059</v>
      </c>
      <c r="M342" s="12"/>
      <c r="N342" s="12">
        <f>INDEX('Flow probs &amp; rates'!$E$5:$E$5999,UsefulSeries!$G340)-INDEX('Flow probs &amp; rates'!$E$4:$E$5999,UsefulSeries!$G340)</f>
        <v>-9.4024172048035037E-4</v>
      </c>
      <c r="O342" s="12"/>
      <c r="P342" s="12">
        <f t="array" aca="1" ref="P342:U347" ca="1">MINVERSE(A342:F347)</f>
        <v>44.589075017925211</v>
      </c>
      <c r="Q342" s="12">
        <f ca="1"/>
        <v>0.64648774543853627</v>
      </c>
      <c r="R342" s="12">
        <f ca="1"/>
        <v>0</v>
      </c>
      <c r="S342" s="12">
        <f ca="1"/>
        <v>0</v>
      </c>
      <c r="T342" s="12">
        <f ca="1"/>
        <v>0</v>
      </c>
      <c r="U342" s="12">
        <f ca="1"/>
        <v>0</v>
      </c>
      <c r="V342" s="12"/>
      <c r="W342" s="12">
        <f ca="1">INDEX(P$6:P$6003,UsefulSeries!$I340)</f>
        <v>44.37125098628669</v>
      </c>
      <c r="X342" s="12">
        <f ca="1">INDEX(Q$6:Q$6003,UsefulSeries!$I340)</f>
        <v>0.63644641802171287</v>
      </c>
      <c r="Y342" s="12">
        <f ca="1">INDEX(R$6:R$6003,UsefulSeries!$I340)</f>
        <v>0</v>
      </c>
      <c r="Z342" s="12">
        <f ca="1">INDEX(S$6:S$6003,UsefulSeries!$I340)</f>
        <v>0</v>
      </c>
      <c r="AA342" s="12">
        <f ca="1">INDEX(T$6:T$6003,UsefulSeries!$I340)</f>
        <v>0</v>
      </c>
      <c r="AB342" s="12">
        <f ca="1">INDEX(U$6:U$6003,UsefulSeries!$I340)</f>
        <v>0</v>
      </c>
      <c r="AC342" s="12">
        <f>INDEX( K$6:K$6003,UsefulSeries!$I340)</f>
        <v>-0.61957418885180682</v>
      </c>
      <c r="AD342" s="12">
        <f>INDEX(L$6:L$6003,UsefulSeries!$I340)</f>
        <v>0.61957418885180682</v>
      </c>
      <c r="AE342" s="12"/>
      <c r="AF342" s="12"/>
      <c r="AG342" s="12"/>
      <c r="AH342" s="12"/>
      <c r="AI342" s="12"/>
      <c r="AJ342" s="12"/>
      <c r="AK342" s="12"/>
      <c r="AL342" s="12"/>
      <c r="AM342" s="12"/>
      <c r="AN342" s="12">
        <f t="shared" ca="1" si="54"/>
        <v>44.37125098628669</v>
      </c>
      <c r="AO342" s="12">
        <f t="shared" ca="1" si="55"/>
        <v>0.63644641802171287</v>
      </c>
      <c r="AP342" s="12">
        <f t="shared" ca="1" si="56"/>
        <v>0</v>
      </c>
      <c r="AQ342" s="12">
        <f t="shared" ca="1" si="57"/>
        <v>0</v>
      </c>
      <c r="AR342" s="12">
        <f t="shared" ca="1" si="58"/>
        <v>0</v>
      </c>
      <c r="AS342" s="12">
        <f t="shared" ca="1" si="59"/>
        <v>0</v>
      </c>
      <c r="AT342" s="12">
        <f t="shared" si="60"/>
        <v>-0.61957418885180682</v>
      </c>
      <c r="AU342" s="12">
        <f t="shared" si="61"/>
        <v>0.61957418885180682</v>
      </c>
      <c r="AV342" s="12"/>
      <c r="AW342" s="12">
        <f ca="1">INDEX(I$6:I$6003,UsefulSeries!$I340)</f>
        <v>1.416661615315379E-2</v>
      </c>
      <c r="AX342" s="12"/>
      <c r="AY342" s="12"/>
      <c r="AZ342" s="12">
        <f t="array" aca="1" ref="AZ342:AZ347" ca="1">MMULT(W342:AB347,AW342:AW347)</f>
        <v>0.63644641802171287</v>
      </c>
      <c r="BA342" s="12"/>
      <c r="BB342" s="12">
        <f t="shared" ca="1" si="62"/>
        <v>0.63644641802171287</v>
      </c>
      <c r="BC342" s="12"/>
      <c r="BD342" s="38">
        <f t="array" aca="1" ref="BD342:BD349" ca="1">MMULT(MINVERSE(AN342:AU349),BB342:BB349)</f>
        <v>1.430936557678692E-2</v>
      </c>
    </row>
    <row r="343" spans="1:56" x14ac:dyDescent="0.35">
      <c r="A343" s="12">
        <f ca="1">-INDEX('Flow probs &amp; rates'!$K$5:$K$5999,UsefulSeries!$E340,0)*(INDEX('Flow probs &amp; rates'!$L$5:$L$5999,UsefulSeries!$E340,0))/INDEX('Flow probs &amp; rates'!$E$4:$E$5999,UsefulSeries!$E340,0)</f>
        <v>-3.0276885938766078E-4</v>
      </c>
      <c r="B343" s="12">
        <f ca="1">INDEX('Flow probs &amp; rates'!$L$5:$L$5999,UsefulSeries!$E340,0)*(1-INDEX('Flow probs &amp; rates'!$L$5:$L$5999,UsefulSeries!$E340,0))/INDEX('Flow probs &amp; rates'!$E$4:$E$5999,UsefulSeries!$E340,0)</f>
        <v>2.0882350020680424E-2</v>
      </c>
      <c r="C343" s="12">
        <v>0</v>
      </c>
      <c r="D343" s="12">
        <v>0</v>
      </c>
      <c r="E343" s="12">
        <v>0</v>
      </c>
      <c r="F343" s="12">
        <v>0</v>
      </c>
      <c r="G343" s="12"/>
      <c r="H343" s="12"/>
      <c r="I343" s="12">
        <f ca="1">INDEX('Flow probs &amp; rates'!$L$5:$L$5999,UsefulSeries!$E340)</f>
        <v>1.3304447027033532E-2</v>
      </c>
      <c r="J343" s="12"/>
      <c r="K343" s="12">
        <f>-INDEX('Flow probs &amp; rates'!$E$4:$E$5999,UsefulSeries!$E340)</f>
        <v>-0.62863799827787059</v>
      </c>
      <c r="L343" s="12"/>
      <c r="M343" s="12"/>
      <c r="N343" s="12">
        <f>INDEX('Flow probs &amp; rates'!$F$5:$F$5999,UsefulSeries!$G340)-INDEX('Flow probs &amp; rates'!$F$4:$F$5999,UsefulSeries!$G340)</f>
        <v>1.4240002687976525E-3</v>
      </c>
      <c r="O343" s="12"/>
      <c r="P343" s="12">
        <f ca="1"/>
        <v>0.64648774543853627</v>
      </c>
      <c r="Q343" s="12">
        <f ca="1"/>
        <v>47.896703932592374</v>
      </c>
      <c r="R343" s="12">
        <f ca="1"/>
        <v>0</v>
      </c>
      <c r="S343" s="12">
        <f ca="1"/>
        <v>0</v>
      </c>
      <c r="T343" s="12">
        <f ca="1"/>
        <v>0</v>
      </c>
      <c r="U343" s="12">
        <f ca="1"/>
        <v>0</v>
      </c>
      <c r="V343" s="12"/>
      <c r="W343" s="12">
        <f ca="1">INDEX(P$7:P$6003,UsefulSeries!$I340)</f>
        <v>0.63644641802171276</v>
      </c>
      <c r="X343" s="12">
        <f ca="1">INDEX(Q$7:Q$6003,UsefulSeries!$I340)</f>
        <v>50.831066104240641</v>
      </c>
      <c r="Y343" s="12">
        <f ca="1">INDEX(R$7:R$6003,UsefulSeries!$I340)</f>
        <v>0</v>
      </c>
      <c r="Z343" s="12">
        <f ca="1">INDEX(S$7:S$6003,UsefulSeries!$I340)</f>
        <v>0</v>
      </c>
      <c r="AA343" s="12">
        <f ca="1">INDEX(T$7:T$6003,UsefulSeries!$I340)</f>
        <v>0</v>
      </c>
      <c r="AB343" s="12">
        <f ca="1">INDEX(U$7:U$6003,UsefulSeries!$I340)</f>
        <v>0</v>
      </c>
      <c r="AC343" s="12">
        <f>INDEX( K$7:K$6003,UsefulSeries!$I340,1)</f>
        <v>-0.61957418885180682</v>
      </c>
      <c r="AD343" s="12">
        <f>INDEX(L$7:L$6003,UsefulSeries!$I340,1)</f>
        <v>0</v>
      </c>
      <c r="AE343" s="12"/>
      <c r="AF343" s="12"/>
      <c r="AG343" s="12"/>
      <c r="AH343" s="12"/>
      <c r="AI343" s="12"/>
      <c r="AJ343" s="12"/>
      <c r="AK343" s="12"/>
      <c r="AL343" s="12"/>
      <c r="AM343" s="12"/>
      <c r="AN343" s="12">
        <f t="shared" ca="1" si="54"/>
        <v>0.63644641802171276</v>
      </c>
      <c r="AO343" s="12">
        <f t="shared" ca="1" si="55"/>
        <v>50.831066104240641</v>
      </c>
      <c r="AP343" s="12">
        <f t="shared" ca="1" si="56"/>
        <v>0</v>
      </c>
      <c r="AQ343" s="12">
        <f t="shared" ca="1" si="57"/>
        <v>0</v>
      </c>
      <c r="AR343" s="12">
        <f t="shared" ca="1" si="58"/>
        <v>0</v>
      </c>
      <c r="AS343" s="12">
        <f t="shared" ca="1" si="59"/>
        <v>0</v>
      </c>
      <c r="AT343" s="12">
        <f t="shared" si="60"/>
        <v>-0.61957418885180682</v>
      </c>
      <c r="AU343" s="12">
        <f t="shared" si="61"/>
        <v>0</v>
      </c>
      <c r="AV343" s="12"/>
      <c r="AW343" s="12">
        <f ca="1">INDEX(I$7:I$6003,UsefulSeries!$I340)</f>
        <v>1.2343438255433433E-2</v>
      </c>
      <c r="AX343" s="12"/>
      <c r="AY343" s="12"/>
      <c r="AZ343" s="12">
        <f ca="1"/>
        <v>0.63644641802171287</v>
      </c>
      <c r="BA343" s="12"/>
      <c r="BB343" s="12">
        <f t="shared" ca="1" si="62"/>
        <v>0.63644641802171287</v>
      </c>
      <c r="BC343" s="12"/>
      <c r="BD343" s="38">
        <f ca="1"/>
        <v>1.3797853585668761E-2</v>
      </c>
    </row>
    <row r="344" spans="1:56" x14ac:dyDescent="0.35">
      <c r="A344" s="12">
        <v>0</v>
      </c>
      <c r="B344" s="12">
        <v>0</v>
      </c>
      <c r="C344" s="12">
        <f ca="1">INDEX('Flow probs &amp; rates'!$M$5:$M$5999,UsefulSeries!$E340,0)*(1-INDEX('Flow probs &amp; rates'!$M$5:$M$5999,UsefulSeries!$E340,0))/INDEX('Flow probs &amp; rates'!$F$4:$F$5999,UsefulSeries!$E340,0)</f>
        <v>5.0387047169066896</v>
      </c>
      <c r="D344" s="12">
        <f ca="1">-INDEX('Flow probs &amp; rates'!$M$5:$M$5999,UsefulSeries!$E340,0)*(INDEX('Flow probs &amp; rates'!$O$5:$O$5999,UsefulSeries!$E340,0))/INDEX('Flow probs &amp; rates'!$F$4:$F$5999,UsefulSeries!$E340,0)</f>
        <v>-1.141333242805832</v>
      </c>
      <c r="E344" s="12">
        <v>0</v>
      </c>
      <c r="F344" s="12">
        <v>0</v>
      </c>
      <c r="G344" s="12"/>
      <c r="H344" s="12"/>
      <c r="I344" s="12">
        <f ca="1">INDEX('Flow probs &amp; rates'!$M$5:$M$5999,UsefulSeries!$E340)</f>
        <v>0.26501041221004862</v>
      </c>
      <c r="J344" s="12"/>
      <c r="K344" s="12">
        <f>INDEX('Flow probs &amp; rates'!$F$4:$F$5999,UsefulSeries!$E340)</f>
        <v>3.865673909740161E-2</v>
      </c>
      <c r="L344" s="12">
        <f>-INDEX('Flow probs &amp; rates'!$F$4:$F$5999,UsefulSeries!$E340)</f>
        <v>-3.865673909740161E-2</v>
      </c>
      <c r="M344" s="12"/>
      <c r="N344" s="12">
        <f>INDEX('Flow probs &amp; rates'!$E$5:$E$5999,UsefulSeries!$G342)-INDEX('Flow probs &amp; rates'!$E$4:$E$5999,UsefulSeries!$G342)</f>
        <v>4.409333020070072E-4</v>
      </c>
      <c r="O344" s="12"/>
      <c r="P344" s="12">
        <f ca="1"/>
        <v>0</v>
      </c>
      <c r="Q344" s="12">
        <f ca="1"/>
        <v>0</v>
      </c>
      <c r="R344" s="12">
        <f ca="1"/>
        <v>0.21386597235658136</v>
      </c>
      <c r="S344" s="12">
        <f ca="1"/>
        <v>6.7997216578177935E-2</v>
      </c>
      <c r="T344" s="12">
        <f ca="1"/>
        <v>0</v>
      </c>
      <c r="U344" s="12">
        <f ca="1"/>
        <v>0</v>
      </c>
      <c r="V344" s="12"/>
      <c r="W344" s="12">
        <f ca="1">INDEX(P$8:P$6003,UsefulSeries!$I340)</f>
        <v>0</v>
      </c>
      <c r="X344" s="12">
        <f ca="1">INDEX(Q$8:Q$6003,UsefulSeries!$I340)</f>
        <v>0</v>
      </c>
      <c r="Y344" s="12">
        <f ca="1">INDEX(R$8:R$6003,UsefulSeries!$I340)</f>
        <v>0.27561641798105674</v>
      </c>
      <c r="Z344" s="12">
        <f ca="1">INDEX(S$8:S$6003,UsefulSeries!$I340)</f>
        <v>6.7028049541856635E-2</v>
      </c>
      <c r="AA344" s="12">
        <f ca="1">INDEX(T$8:T$6003,UsefulSeries!$I340)</f>
        <v>0</v>
      </c>
      <c r="AB344" s="12">
        <f ca="1">INDEX(U$8:U$6003,UsefulSeries!$I340)</f>
        <v>0</v>
      </c>
      <c r="AC344" s="12">
        <f>INDEX( K$8:K$6003,UsefulSeries!$I340)</f>
        <v>4.4923947647683059E-2</v>
      </c>
      <c r="AD344" s="12">
        <f>INDEX(L$8:L$6003,UsefulSeries!$I340)</f>
        <v>-4.4923947647683059E-2</v>
      </c>
      <c r="AE344" s="12"/>
      <c r="AF344" s="12"/>
      <c r="AG344" s="12"/>
      <c r="AH344" s="12"/>
      <c r="AI344" s="12"/>
      <c r="AJ344" s="12"/>
      <c r="AK344" s="12"/>
      <c r="AL344" s="12"/>
      <c r="AM344" s="12"/>
      <c r="AN344" s="12">
        <f t="shared" ca="1" si="54"/>
        <v>0</v>
      </c>
      <c r="AO344" s="12">
        <f t="shared" ca="1" si="55"/>
        <v>0</v>
      </c>
      <c r="AP344" s="12">
        <f t="shared" ca="1" si="56"/>
        <v>0.27561641798105674</v>
      </c>
      <c r="AQ344" s="12">
        <f t="shared" ca="1" si="57"/>
        <v>6.7028049541856635E-2</v>
      </c>
      <c r="AR344" s="12">
        <f t="shared" ca="1" si="58"/>
        <v>0</v>
      </c>
      <c r="AS344" s="12">
        <f t="shared" ca="1" si="59"/>
        <v>0</v>
      </c>
      <c r="AT344" s="12">
        <f t="shared" si="60"/>
        <v>4.4923947647683059E-2</v>
      </c>
      <c r="AU344" s="12">
        <f t="shared" si="61"/>
        <v>-4.4923947647683059E-2</v>
      </c>
      <c r="AV344" s="12"/>
      <c r="AW344" s="12">
        <f ca="1">INDEX(I$8:I$6003,UsefulSeries!$I340)</f>
        <v>0.21537129794836865</v>
      </c>
      <c r="AX344" s="12"/>
      <c r="AY344" s="12"/>
      <c r="AZ344" s="12">
        <f ca="1"/>
        <v>6.7028049541856635E-2</v>
      </c>
      <c r="BA344" s="12"/>
      <c r="BB344" s="12">
        <f t="shared" ca="1" si="62"/>
        <v>6.7028049541856635E-2</v>
      </c>
      <c r="BC344" s="12"/>
      <c r="BD344" s="38">
        <f ca="1"/>
        <v>0.21073634250482556</v>
      </c>
    </row>
    <row r="345" spans="1:56" x14ac:dyDescent="0.35">
      <c r="A345" s="12">
        <v>0</v>
      </c>
      <c r="B345" s="12">
        <v>0</v>
      </c>
      <c r="C345" s="12">
        <f ca="1">-INDEX('Flow probs &amp; rates'!$M$5:$M$5999,UsefulSeries!$E340,0)*(INDEX('Flow probs &amp; rates'!$O$5:$O$5999,UsefulSeries!$E340,0))/INDEX('Flow probs &amp; rates'!$F$4:$F$5999,UsefulSeries!$E340,0)</f>
        <v>-1.141333242805832</v>
      </c>
      <c r="D345" s="12">
        <f ca="1">INDEX('Flow probs &amp; rates'!$O$5:$O$5999,UsefulSeries!$E340,0)*(1-INDEX('Flow probs &amp; rates'!$O$5:$O$5999,UsefulSeries!$E340,0))/INDEX('Flow probs &amp; rates'!$F$4:$F$5999,UsefulSeries!$E340,0)</f>
        <v>3.5897402281889135</v>
      </c>
      <c r="E345" s="12">
        <v>0</v>
      </c>
      <c r="F345" s="12">
        <v>0</v>
      </c>
      <c r="G345" s="12"/>
      <c r="H345" s="12"/>
      <c r="I345" s="12">
        <f ca="1">INDEX('Flow probs &amp; rates'!$O$5:$O$5999,UsefulSeries!$E340)</f>
        <v>0.16648486005661714</v>
      </c>
      <c r="J345" s="12"/>
      <c r="K345" s="12"/>
      <c r="L345" s="12">
        <f>-INDEX('Flow probs &amp; rates'!$F$4:$F$5999,UsefulSeries!$E340)</f>
        <v>-3.865673909740161E-2</v>
      </c>
      <c r="M345" s="12"/>
      <c r="N345" s="12">
        <f>INDEX('Flow probs &amp; rates'!$F$5:$F$5999,UsefulSeries!$G342)-INDEX('Flow probs &amp; rates'!$F$4:$F$5999,UsefulSeries!$G342)</f>
        <v>-1.4764865632365468E-3</v>
      </c>
      <c r="O345" s="12"/>
      <c r="P345" s="12">
        <f ca="1"/>
        <v>0</v>
      </c>
      <c r="Q345" s="12">
        <f ca="1"/>
        <v>0</v>
      </c>
      <c r="R345" s="12">
        <f ca="1"/>
        <v>6.7997216578177949E-2</v>
      </c>
      <c r="S345" s="12">
        <f ca="1"/>
        <v>0.3001909372820033</v>
      </c>
      <c r="T345" s="12">
        <f ca="1"/>
        <v>0</v>
      </c>
      <c r="U345" s="12">
        <f ca="1"/>
        <v>0</v>
      </c>
      <c r="V345" s="12"/>
      <c r="W345" s="12">
        <f ca="1">INDEX(P$9:P$6003,UsefulSeries!$I340)</f>
        <v>0</v>
      </c>
      <c r="X345" s="12">
        <f ca="1">INDEX(Q$9:Q$6003,UsefulSeries!$I340)</f>
        <v>0</v>
      </c>
      <c r="Y345" s="12">
        <f ca="1">INDEX(R$9:R$6003,UsefulSeries!$I340)</f>
        <v>6.7028049541856635E-2</v>
      </c>
      <c r="Z345" s="12">
        <f ca="1">INDEX(S$9:S$6003,UsefulSeries!$I340)</f>
        <v>0.45971093787646394</v>
      </c>
      <c r="AA345" s="12">
        <f ca="1">INDEX(T$9:T$6003,UsefulSeries!$I340)</f>
        <v>0</v>
      </c>
      <c r="AB345" s="12">
        <f ca="1">INDEX(U$9:U$6003,UsefulSeries!$I340)</f>
        <v>0</v>
      </c>
      <c r="AC345" s="12">
        <f>INDEX( K$9:K$6003,UsefulSeries!$I340)</f>
        <v>0</v>
      </c>
      <c r="AD345" s="12">
        <f>INDEX(L$9:L$6003,UsefulSeries!$I340)</f>
        <v>-4.4923947647683059E-2</v>
      </c>
      <c r="AE345" s="12"/>
      <c r="AF345" s="12"/>
      <c r="AG345" s="12"/>
      <c r="AH345" s="12"/>
      <c r="AI345" s="12"/>
      <c r="AJ345" s="12"/>
      <c r="AK345" s="12"/>
      <c r="AL345" s="12"/>
      <c r="AM345" s="12"/>
      <c r="AN345" s="12">
        <f t="shared" ca="1" si="54"/>
        <v>0</v>
      </c>
      <c r="AO345" s="12">
        <f t="shared" ca="1" si="55"/>
        <v>0</v>
      </c>
      <c r="AP345" s="12">
        <f t="shared" ca="1" si="56"/>
        <v>6.7028049541856635E-2</v>
      </c>
      <c r="AQ345" s="12">
        <f t="shared" ca="1" si="57"/>
        <v>0.45971093787646394</v>
      </c>
      <c r="AR345" s="12">
        <f t="shared" ca="1" si="58"/>
        <v>0</v>
      </c>
      <c r="AS345" s="12">
        <f t="shared" ca="1" si="59"/>
        <v>0</v>
      </c>
      <c r="AT345" s="12">
        <f t="shared" si="60"/>
        <v>0</v>
      </c>
      <c r="AU345" s="12">
        <f t="shared" si="61"/>
        <v>-4.4923947647683059E-2</v>
      </c>
      <c r="AV345" s="12"/>
      <c r="AW345" s="12">
        <f ca="1">INDEX(I$9:I$6003,UsefulSeries!$I340)</f>
        <v>0.11440261081456422</v>
      </c>
      <c r="AX345" s="12"/>
      <c r="AY345" s="12"/>
      <c r="AZ345" s="12">
        <f ca="1"/>
        <v>6.7028049541856635E-2</v>
      </c>
      <c r="BA345" s="12"/>
      <c r="BB345" s="12">
        <f t="shared" ca="1" si="62"/>
        <v>6.7028049541856635E-2</v>
      </c>
      <c r="BC345" s="12"/>
      <c r="BD345" s="38">
        <f ca="1"/>
        <v>0.1256082229821632</v>
      </c>
    </row>
    <row r="346" spans="1:56" x14ac:dyDescent="0.35">
      <c r="A346" s="12">
        <v>0</v>
      </c>
      <c r="B346" s="12">
        <v>0</v>
      </c>
      <c r="C346" s="12">
        <v>0</v>
      </c>
      <c r="D346" s="12">
        <v>0</v>
      </c>
      <c r="E346" s="12">
        <f ca="1">INDEX('Flow probs &amp; rates'!$P$5:$P$5999,UsefulSeries!$E340,0)*(1-INDEX('Flow probs &amp; rates'!$P$5:$P$5999,UsefulSeries!$E340,0))/INDEX('Flow probs &amp; rates'!$G$4:$G$5999,UsefulSeries!$E340,0)</f>
        <v>6.8830505095937911E-2</v>
      </c>
      <c r="F346" s="12">
        <f ca="1">-INDEX('Flow probs &amp; rates'!$P$5:$P$5999,UsefulSeries!$E340,0)*(INDEX('Flow probs &amp; rates'!$Q$5:$Q$5999,UsefulSeries!$E340,0))/INDEX('Flow probs &amp; rates'!$G$4:$G$5999,UsefulSeries!$E340,0)</f>
        <v>-1.6400147101525463E-3</v>
      </c>
      <c r="G346" s="12"/>
      <c r="H346" s="12"/>
      <c r="I346" s="12">
        <f ca="1">INDEX('Flow probs &amp; rates'!$P$5:$P$5999,UsefulSeries!$E340)</f>
        <v>2.3450182325642565E-2</v>
      </c>
      <c r="J346" s="12"/>
      <c r="K346" s="12">
        <f>INDEX('Flow probs &amp; rates'!$G$4:$G$5999,UsefulSeries!$E340)</f>
        <v>0.33270526262472777</v>
      </c>
      <c r="L346" s="12"/>
      <c r="M346" s="12"/>
      <c r="N346" s="12">
        <f>INDEX('Flow probs &amp; rates'!$E$5:$E$5999,UsefulSeries!$G344)-INDEX('Flow probs &amp; rates'!$E$4:$E$5999,UsefulSeries!$G344)</f>
        <v>1.8505886945863192E-4</v>
      </c>
      <c r="O346" s="12"/>
      <c r="P346" s="12">
        <f ca="1"/>
        <v>0</v>
      </c>
      <c r="Q346" s="12">
        <f ca="1"/>
        <v>0</v>
      </c>
      <c r="R346" s="12">
        <f ca="1"/>
        <v>0</v>
      </c>
      <c r="S346" s="12">
        <f ca="1"/>
        <v>0</v>
      </c>
      <c r="T346" s="12">
        <f ca="1"/>
        <v>14.536757806062123</v>
      </c>
      <c r="U346" s="12">
        <f ca="1"/>
        <v>0.34901043571790363</v>
      </c>
      <c r="V346" s="12"/>
      <c r="W346" s="12">
        <f ca="1">INDEX(P$10:P$6003,UsefulSeries!$I340)</f>
        <v>0</v>
      </c>
      <c r="X346" s="12">
        <f ca="1">INDEX(Q$10:Q$6003,UsefulSeries!$I340)</f>
        <v>0</v>
      </c>
      <c r="Y346" s="12">
        <f ca="1">INDEX(R$10:R$6003,UsefulSeries!$I340)</f>
        <v>0</v>
      </c>
      <c r="Z346" s="12">
        <f ca="1">INDEX(S$10:S$6003,UsefulSeries!$I340)</f>
        <v>0</v>
      </c>
      <c r="AA346" s="12">
        <f ca="1">INDEX(T$10:T$6003,UsefulSeries!$I340)</f>
        <v>17.587241000068651</v>
      </c>
      <c r="AB346" s="12">
        <f ca="1">INDEX(U$10:U$6003,UsefulSeries!$I340)</f>
        <v>0.34920261241243827</v>
      </c>
      <c r="AC346" s="12">
        <f>INDEX( K$10:K$6003,UsefulSeries!$I340)</f>
        <v>0.33550186350051009</v>
      </c>
      <c r="AD346" s="12">
        <f>INDEX(L$10:L$6003,UsefulSeries!$I340)</f>
        <v>0</v>
      </c>
      <c r="AE346" s="12"/>
      <c r="AF346" s="12"/>
      <c r="AG346" s="12"/>
      <c r="AH346" s="12"/>
      <c r="AI346" s="12"/>
      <c r="AJ346" s="12"/>
      <c r="AK346" s="12"/>
      <c r="AL346" s="12"/>
      <c r="AM346" s="12"/>
      <c r="AN346" s="12">
        <f t="shared" ca="1" si="54"/>
        <v>0</v>
      </c>
      <c r="AO346" s="12">
        <f t="shared" ca="1" si="55"/>
        <v>0</v>
      </c>
      <c r="AP346" s="12">
        <f t="shared" ca="1" si="56"/>
        <v>0</v>
      </c>
      <c r="AQ346" s="12">
        <f t="shared" ca="1" si="57"/>
        <v>0</v>
      </c>
      <c r="AR346" s="12">
        <f t="shared" ca="1" si="58"/>
        <v>17.587241000068651</v>
      </c>
      <c r="AS346" s="12">
        <f t="shared" ca="1" si="59"/>
        <v>0.34920261241243827</v>
      </c>
      <c r="AT346" s="12">
        <f t="shared" si="60"/>
        <v>0.33550186350051009</v>
      </c>
      <c r="AU346" s="12">
        <f t="shared" si="61"/>
        <v>0</v>
      </c>
      <c r="AV346" s="12"/>
      <c r="AW346" s="12">
        <f ca="1">INDEX(I$10:I$6003,UsefulSeries!$I340)</f>
        <v>1.9462879473615493E-2</v>
      </c>
      <c r="AX346" s="12"/>
      <c r="AY346" s="12"/>
      <c r="AZ346" s="12">
        <f ca="1"/>
        <v>0.34920261241243827</v>
      </c>
      <c r="BA346" s="12"/>
      <c r="BB346" s="12">
        <f t="shared" ca="1" si="62"/>
        <v>0.34920261241243827</v>
      </c>
      <c r="BC346" s="12"/>
      <c r="BD346" s="38">
        <f ca="1"/>
        <v>1.72243752242917E-2</v>
      </c>
    </row>
    <row r="347" spans="1:56" x14ac:dyDescent="0.35">
      <c r="A347" s="12">
        <v>0</v>
      </c>
      <c r="B347" s="12">
        <v>0</v>
      </c>
      <c r="C347" s="12">
        <v>0</v>
      </c>
      <c r="D347" s="12">
        <v>0</v>
      </c>
      <c r="E347" s="12">
        <f ca="1">-INDEX('Flow probs &amp; rates'!$P$5:$P$5999,UsefulSeries!$E340,0)*(INDEX('Flow probs &amp; rates'!$Q$5:$Q$5999,UsefulSeries!$E340,0))/INDEX('Flow probs &amp; rates'!$G$4:$G$5999,UsefulSeries!$E340,0)</f>
        <v>-1.6400147101525463E-3</v>
      </c>
      <c r="F347" s="12">
        <f ca="1">INDEX('Flow probs &amp; rates'!$Q$5:$Q$5999,UsefulSeries!$E340,0)*(1-INDEX('Flow probs &amp; rates'!$Q$5:$Q$5999,UsefulSeries!$E340,0))/INDEX('Flow probs &amp; rates'!$G$4:$G$5999,UsefulSeries!$E340,0)</f>
        <v>6.8308836069120901E-2</v>
      </c>
      <c r="G347" s="12"/>
      <c r="H347" s="12"/>
      <c r="I347" s="12">
        <f ca="1">INDEX('Flow probs &amp; rates'!$Q$5:$Q$5999,UsefulSeries!$E340)</f>
        <v>2.3268114391292626E-2</v>
      </c>
      <c r="J347" s="12"/>
      <c r="K347" s="12"/>
      <c r="L347" s="12">
        <f>INDEX('Flow probs &amp; rates'!$G$4:$G$5999,UsefulSeries!$E340)</f>
        <v>0.33270526262472777</v>
      </c>
      <c r="M347" s="12"/>
      <c r="N347" s="12">
        <f>INDEX('Flow probs &amp; rates'!$F$5:$F$5999,UsefulSeries!$G344)-INDEX('Flow probs &amp; rates'!$F$4:$F$5999,UsefulSeries!$G344)</f>
        <v>1.5382493884481818E-4</v>
      </c>
      <c r="O347" s="12"/>
      <c r="P347" s="12">
        <f ca="1"/>
        <v>0</v>
      </c>
      <c r="Q347" s="12">
        <f ca="1"/>
        <v>0</v>
      </c>
      <c r="R347" s="12">
        <f ca="1"/>
        <v>0</v>
      </c>
      <c r="S347" s="12">
        <f ca="1"/>
        <v>0</v>
      </c>
      <c r="T347" s="12">
        <f ca="1"/>
        <v>0.34901043571790363</v>
      </c>
      <c r="U347" s="12">
        <f ca="1"/>
        <v>14.647773843432303</v>
      </c>
      <c r="V347" s="12"/>
      <c r="W347" s="12">
        <f ca="1">INDEX(P$11:P$6003,UsefulSeries!$I340)</f>
        <v>0</v>
      </c>
      <c r="X347" s="12">
        <f ca="1">INDEX(Q$11:Q$6003,UsefulSeries!$I340)</f>
        <v>0</v>
      </c>
      <c r="Y347" s="12">
        <f ca="1">INDEX(R$11:R$6003,UsefulSeries!$I340)</f>
        <v>0</v>
      </c>
      <c r="Z347" s="12">
        <f ca="1">INDEX(S$11:S$6003,UsefulSeries!$I340)</f>
        <v>0</v>
      </c>
      <c r="AA347" s="12">
        <f ca="1">INDEX(T$11:T$6003,UsefulSeries!$I340)</f>
        <v>0.34920261241243827</v>
      </c>
      <c r="AB347" s="12">
        <f ca="1">INDEX(U$11:U$6003,UsefulSeries!$I340)</f>
        <v>17.318163484597125</v>
      </c>
      <c r="AC347" s="12">
        <f>INDEX( K$11:K$6003,UsefulSeries!$I340)</f>
        <v>0</v>
      </c>
      <c r="AD347" s="12">
        <f>INDEX(L$11:L$6003,UsefulSeries!$I340)</f>
        <v>0.33550186350051009</v>
      </c>
      <c r="AE347" s="12"/>
      <c r="AF347" s="12"/>
      <c r="AG347" s="12"/>
      <c r="AH347" s="12"/>
      <c r="AI347" s="12"/>
      <c r="AJ347" s="12"/>
      <c r="AK347" s="12"/>
      <c r="AL347" s="12"/>
      <c r="AM347" s="12"/>
      <c r="AN347" s="12">
        <f t="shared" ca="1" si="54"/>
        <v>0</v>
      </c>
      <c r="AO347" s="12">
        <f t="shared" ca="1" si="55"/>
        <v>0</v>
      </c>
      <c r="AP347" s="12">
        <f t="shared" ca="1" si="56"/>
        <v>0</v>
      </c>
      <c r="AQ347" s="12">
        <f t="shared" ca="1" si="57"/>
        <v>0</v>
      </c>
      <c r="AR347" s="12">
        <f t="shared" ca="1" si="58"/>
        <v>0.34920261241243827</v>
      </c>
      <c r="AS347" s="12">
        <f t="shared" ca="1" si="59"/>
        <v>17.318163484597125</v>
      </c>
      <c r="AT347" s="12">
        <f t="shared" si="60"/>
        <v>0</v>
      </c>
      <c r="AU347" s="12">
        <f t="shared" si="61"/>
        <v>0.33550186350051009</v>
      </c>
      <c r="AV347" s="12"/>
      <c r="AW347" s="12">
        <f ca="1">INDEX(I$11:I$6003,UsefulSeries!$I340)</f>
        <v>1.9771503159657856E-2</v>
      </c>
      <c r="AX347" s="12"/>
      <c r="AY347" s="12"/>
      <c r="AZ347" s="12">
        <f ca="1"/>
        <v>0.34920261241243827</v>
      </c>
      <c r="BA347" s="12"/>
      <c r="BB347" s="12">
        <f t="shared" ca="1" si="62"/>
        <v>0.34920261241243827</v>
      </c>
      <c r="BC347" s="12"/>
      <c r="BD347" s="38">
        <f ca="1"/>
        <v>1.7729168020553552E-2</v>
      </c>
    </row>
    <row r="348" spans="1:56" x14ac:dyDescent="0.35">
      <c r="A348" s="12">
        <f ca="1">INDEX('Flow probs &amp; rates'!$K$5:$K$5999,UsefulSeries!$E346,0)*(1-INDEX('Flow probs &amp; rates'!$K$5:$K$5999,UsefulSeries!$E346,0))/INDEX('Flow probs &amp; rates'!$E$4:$E$5999,UsefulSeries!$E346,0)</f>
        <v>2.1925471005406153E-2</v>
      </c>
      <c r="B348" s="12">
        <f ca="1">-INDEX('Flow probs &amp; rates'!$K$5:$K$5999,UsefulSeries!$E346,0)*(INDEX('Flow probs &amp; rates'!$L$5:$L$5999,UsefulSeries!$E346,0))/INDEX('Flow probs &amp; rates'!$E$4:$E$5999,UsefulSeries!$E346,0)</f>
        <v>-2.8304734400145235E-4</v>
      </c>
      <c r="C348" s="12">
        <v>0</v>
      </c>
      <c r="D348" s="12">
        <v>0</v>
      </c>
      <c r="E348" s="12">
        <v>0</v>
      </c>
      <c r="F348" s="12">
        <v>0</v>
      </c>
      <c r="G348" s="12"/>
      <c r="H348" s="12"/>
      <c r="I348" s="12">
        <f ca="1">INDEX('Flow probs &amp; rates'!$K$5:$K$5999,UsefulSeries!$E346)</f>
        <v>1.4012000312994178E-2</v>
      </c>
      <c r="J348" s="12"/>
      <c r="K348" s="12">
        <f>-INDEX('Flow probs &amp; rates'!$E$4:$E$5999,UsefulSeries!$E346)</f>
        <v>-0.63011937836210252</v>
      </c>
      <c r="L348" s="12">
        <f>INDEX('Flow probs &amp; rates'!$E$4:$E$5999,UsefulSeries!$E346)</f>
        <v>0.63011937836210252</v>
      </c>
      <c r="M348" s="12"/>
      <c r="N348" s="12">
        <f>INDEX('Flow probs &amp; rates'!$E$5:$E$5999,UsefulSeries!$G346)-INDEX('Flow probs &amp; rates'!$E$4:$E$5999,UsefulSeries!$G346)</f>
        <v>8.0653112764206281E-4</v>
      </c>
      <c r="O348" s="12"/>
      <c r="P348" s="12">
        <f t="array" aca="1" ref="P348:U353" ca="1">MINVERSE(A348:F353)</f>
        <v>45.617412446757385</v>
      </c>
      <c r="Q348" s="12">
        <f ca="1"/>
        <v>0.6474321236942614</v>
      </c>
      <c r="R348" s="12">
        <f ca="1"/>
        <v>0</v>
      </c>
      <c r="S348" s="12">
        <f ca="1"/>
        <v>0</v>
      </c>
      <c r="T348" s="12">
        <f ca="1"/>
        <v>0</v>
      </c>
      <c r="U348" s="12">
        <f ca="1"/>
        <v>0</v>
      </c>
      <c r="V348" s="12"/>
      <c r="W348" s="12"/>
      <c r="X348" s="12"/>
      <c r="Y348" s="12"/>
      <c r="Z348" s="12"/>
      <c r="AA348" s="12"/>
      <c r="AB348" s="12"/>
      <c r="AC348" s="12"/>
      <c r="AD348" s="12"/>
      <c r="AE348" s="12">
        <f t="array" ref="AE348:AJ349">TRANSPOSE(AC342:AD347)</f>
        <v>-0.61957418885180682</v>
      </c>
      <c r="AF348" s="12">
        <v>-0.61957418885180682</v>
      </c>
      <c r="AG348" s="12">
        <v>4.4923947647683059E-2</v>
      </c>
      <c r="AH348" s="12">
        <v>0</v>
      </c>
      <c r="AI348" s="12">
        <v>0.33550186350051009</v>
      </c>
      <c r="AJ348" s="12">
        <v>0</v>
      </c>
      <c r="AK348" s="12"/>
      <c r="AL348" s="12"/>
      <c r="AM348" s="12"/>
      <c r="AN348" s="12">
        <f t="shared" si="54"/>
        <v>-0.61957418885180682</v>
      </c>
      <c r="AO348" s="12">
        <f t="shared" si="55"/>
        <v>-0.61957418885180682</v>
      </c>
      <c r="AP348" s="12">
        <f t="shared" si="56"/>
        <v>4.4923947647683059E-2</v>
      </c>
      <c r="AQ348" s="12">
        <f t="shared" si="57"/>
        <v>0</v>
      </c>
      <c r="AR348" s="12">
        <f t="shared" si="58"/>
        <v>0.33550186350051009</v>
      </c>
      <c r="AS348" s="12">
        <f t="shared" si="59"/>
        <v>0</v>
      </c>
      <c r="AT348" s="12">
        <f t="shared" si="60"/>
        <v>0</v>
      </c>
      <c r="AU348" s="12">
        <f t="shared" si="61"/>
        <v>0</v>
      </c>
      <c r="AV348" s="12"/>
      <c r="AW348" s="12"/>
      <c r="AX348" s="12">
        <f>INDEX($N$6:$N$6003,UsefulSeries!$K340)</f>
        <v>-2.1685891099255672E-3</v>
      </c>
      <c r="AY348" s="12"/>
      <c r="AZ348" s="12"/>
      <c r="BA348" s="12"/>
      <c r="BB348" s="12">
        <f t="shared" si="62"/>
        <v>-2.1685891099255672E-3</v>
      </c>
      <c r="BC348" s="12"/>
      <c r="BD348" s="38">
        <f ca="1"/>
        <v>0.11946968657737828</v>
      </c>
    </row>
    <row r="349" spans="1:56" x14ac:dyDescent="0.35">
      <c r="A349" s="12">
        <f ca="1">-INDEX('Flow probs &amp; rates'!$K$5:$K$5999,UsefulSeries!$E346,0)*(INDEX('Flow probs &amp; rates'!$L$5:$L$5999,UsefulSeries!$E346,0))/INDEX('Flow probs &amp; rates'!$E$4:$E$5999,UsefulSeries!$E346,0)</f>
        <v>-2.8304734400145235E-4</v>
      </c>
      <c r="B349" s="12">
        <f ca="1">INDEX('Flow probs &amp; rates'!$L$5:$L$5999,UsefulSeries!$E346,0)*(1-INDEX('Flow probs &amp; rates'!$L$5:$L$5999,UsefulSeries!$E346,0))/INDEX('Flow probs &amp; rates'!$E$4:$E$5999,UsefulSeries!$E346,0)</f>
        <v>1.9943229507362055E-2</v>
      </c>
      <c r="C349" s="12">
        <v>0</v>
      </c>
      <c r="D349" s="12">
        <v>0</v>
      </c>
      <c r="E349" s="12">
        <v>0</v>
      </c>
      <c r="F349" s="12">
        <v>0</v>
      </c>
      <c r="G349" s="12"/>
      <c r="H349" s="12"/>
      <c r="I349" s="12">
        <f ca="1">INDEX('Flow probs &amp; rates'!$L$5:$L$5999,UsefulSeries!$E346)</f>
        <v>1.2728633490240593E-2</v>
      </c>
      <c r="J349" s="12"/>
      <c r="K349" s="12">
        <f>-INDEX('Flow probs &amp; rates'!$E$4:$E$5999,UsefulSeries!$E346)</f>
        <v>-0.63011937836210252</v>
      </c>
      <c r="L349" s="12"/>
      <c r="M349" s="12"/>
      <c r="N349" s="12">
        <f>INDEX('Flow probs &amp; rates'!$F$5:$F$5999,UsefulSeries!$G346)-INDEX('Flow probs &amp; rates'!$F$4:$F$5999,UsefulSeries!$G346)</f>
        <v>2.9392518550859503E-4</v>
      </c>
      <c r="O349" s="12"/>
      <c r="P349" s="12">
        <f ca="1"/>
        <v>0.6474321236942614</v>
      </c>
      <c r="Q349" s="12">
        <f ca="1"/>
        <v>50.151519019214753</v>
      </c>
      <c r="R349" s="12">
        <f ca="1"/>
        <v>0</v>
      </c>
      <c r="S349" s="12">
        <f ca="1"/>
        <v>0</v>
      </c>
      <c r="T349" s="12">
        <f ca="1"/>
        <v>0</v>
      </c>
      <c r="U349" s="12">
        <f ca="1"/>
        <v>0</v>
      </c>
      <c r="V349" s="12"/>
      <c r="W349" s="12"/>
      <c r="X349" s="12"/>
      <c r="Y349" s="12"/>
      <c r="Z349" s="12"/>
      <c r="AA349" s="12"/>
      <c r="AB349" s="12"/>
      <c r="AC349" s="12"/>
      <c r="AD349" s="12"/>
      <c r="AE349" s="12">
        <v>0.61957418885180682</v>
      </c>
      <c r="AF349" s="12">
        <v>0</v>
      </c>
      <c r="AG349" s="12">
        <v>-4.4923947647683059E-2</v>
      </c>
      <c r="AH349" s="12">
        <v>-4.4923947647683059E-2</v>
      </c>
      <c r="AI349" s="12">
        <v>0</v>
      </c>
      <c r="AJ349" s="12">
        <v>0.33550186350051009</v>
      </c>
      <c r="AK349" s="12"/>
      <c r="AL349" s="12"/>
      <c r="AM349" s="12"/>
      <c r="AN349" s="12">
        <f t="shared" si="54"/>
        <v>0.61957418885180682</v>
      </c>
      <c r="AO349" s="12">
        <f t="shared" si="55"/>
        <v>0</v>
      </c>
      <c r="AP349" s="12">
        <f t="shared" si="56"/>
        <v>-4.4923947647683059E-2</v>
      </c>
      <c r="AQ349" s="12">
        <f t="shared" si="57"/>
        <v>-4.4923947647683059E-2</v>
      </c>
      <c r="AR349" s="12">
        <f t="shared" si="58"/>
        <v>0</v>
      </c>
      <c r="AS349" s="12">
        <f t="shared" si="59"/>
        <v>0.33550186350051009</v>
      </c>
      <c r="AT349" s="12">
        <f t="shared" si="60"/>
        <v>0</v>
      </c>
      <c r="AU349" s="12">
        <f t="shared" si="61"/>
        <v>0</v>
      </c>
      <c r="AV349" s="12"/>
      <c r="AW349" s="12"/>
      <c r="AX349" s="12">
        <f>INDEX('Margin error adjustment'!N$7:N$6003,UsefulSeries!$K340)</f>
        <v>-2.9604317208910269E-4</v>
      </c>
      <c r="AY349" s="12"/>
      <c r="AZ349" s="12"/>
      <c r="BA349" s="12"/>
      <c r="BB349" s="12">
        <f t="shared" si="62"/>
        <v>-2.9604317208910269E-4</v>
      </c>
      <c r="BC349" s="12"/>
      <c r="BD349" s="38">
        <f ca="1"/>
        <v>0.10775256203919996</v>
      </c>
    </row>
    <row r="350" spans="1:56" x14ac:dyDescent="0.35">
      <c r="A350" s="12">
        <v>0</v>
      </c>
      <c r="B350" s="12">
        <v>0</v>
      </c>
      <c r="C350" s="12">
        <f ca="1">INDEX('Flow probs &amp; rates'!$M$5:$M$5999,UsefulSeries!$E346,0)*(1-INDEX('Flow probs &amp; rates'!$M$5:$M$5999,UsefulSeries!$E346,0))/INDEX('Flow probs &amp; rates'!$F$4:$F$5999,UsefulSeries!$E346,0)</f>
        <v>5.2457663960921144</v>
      </c>
      <c r="D350" s="12">
        <f ca="1">-INDEX('Flow probs &amp; rates'!$M$5:$M$5999,UsefulSeries!$E346,0)*(INDEX('Flow probs &amp; rates'!$O$5:$O$5999,UsefulSeries!$E346,0))/INDEX('Flow probs &amp; rates'!$F$4:$F$5999,UsefulSeries!$E346,0)</f>
        <v>-1.1633230215844457</v>
      </c>
      <c r="E350" s="12">
        <v>0</v>
      </c>
      <c r="F350" s="12">
        <v>0</v>
      </c>
      <c r="G350" s="12"/>
      <c r="H350" s="12"/>
      <c r="I350" s="12">
        <f ca="1">INDEX('Flow probs &amp; rates'!$M$5:$M$5999,UsefulSeries!$E346)</f>
        <v>0.26714842773634428</v>
      </c>
      <c r="J350" s="12"/>
      <c r="K350" s="12">
        <f>INDEX('Flow probs &amp; rates'!$F$4:$F$5999,UsefulSeries!$E346)</f>
        <v>3.7321552374156783E-2</v>
      </c>
      <c r="L350" s="12">
        <f>-INDEX('Flow probs &amp; rates'!$F$4:$F$5999,UsefulSeries!$E346)</f>
        <v>-3.7321552374156783E-2</v>
      </c>
      <c r="M350" s="12"/>
      <c r="N350" s="12">
        <f>INDEX('Flow probs &amp; rates'!$E$5:$E$5999,UsefulSeries!$G348)-INDEX('Flow probs &amp; rates'!$E$4:$E$5999,UsefulSeries!$G348)</f>
        <v>1.0762296431504614E-3</v>
      </c>
      <c r="O350" s="12"/>
      <c r="P350" s="12">
        <f ca="1"/>
        <v>0</v>
      </c>
      <c r="Q350" s="12">
        <f ca="1"/>
        <v>0</v>
      </c>
      <c r="R350" s="12">
        <f ca="1"/>
        <v>0.2051417996062814</v>
      </c>
      <c r="S350" s="12">
        <f ca="1"/>
        <v>6.5438366984958266E-2</v>
      </c>
      <c r="T350" s="12">
        <f ca="1"/>
        <v>0</v>
      </c>
      <c r="U350" s="12">
        <f ca="1"/>
        <v>0</v>
      </c>
      <c r="V350" s="12"/>
      <c r="W350" s="12">
        <f ca="1">INDEX(P$6:P$6003,UsefulSeries!$I348)</f>
        <v>43.427073256044089</v>
      </c>
      <c r="X350" s="12">
        <f ca="1">INDEX(Q$6:Q$6003,UsefulSeries!$I348)</f>
        <v>0.63388776615583309</v>
      </c>
      <c r="Y350" s="12">
        <f ca="1">INDEX(R$6:R$6003,UsefulSeries!$I348)</f>
        <v>0</v>
      </c>
      <c r="Z350" s="12">
        <f ca="1">INDEX(S$6:S$6003,UsefulSeries!$I348)</f>
        <v>0</v>
      </c>
      <c r="AA350" s="12">
        <f ca="1">INDEX(T$6:T$6003,UsefulSeries!$I348)</f>
        <v>0</v>
      </c>
      <c r="AB350" s="12">
        <f ca="1">INDEX(U$6:U$6003,UsefulSeries!$I348)</f>
        <v>0</v>
      </c>
      <c r="AC350" s="12">
        <f>INDEX( K$6:K$6003,UsefulSeries!$I348)</f>
        <v>-0.61740559974188125</v>
      </c>
      <c r="AD350" s="12">
        <f>INDEX(L$6:L$6003,UsefulSeries!$I348)</f>
        <v>0.61740559974188125</v>
      </c>
      <c r="AE350" s="12"/>
      <c r="AF350" s="12"/>
      <c r="AG350" s="12"/>
      <c r="AH350" s="12"/>
      <c r="AI350" s="12"/>
      <c r="AJ350" s="12"/>
      <c r="AK350" s="12"/>
      <c r="AL350" s="12"/>
      <c r="AM350" s="12"/>
      <c r="AN350" s="12">
        <f t="shared" ca="1" si="54"/>
        <v>43.427073256044089</v>
      </c>
      <c r="AO350" s="12">
        <f t="shared" ca="1" si="55"/>
        <v>0.63388776615583309</v>
      </c>
      <c r="AP350" s="12">
        <f t="shared" ca="1" si="56"/>
        <v>0</v>
      </c>
      <c r="AQ350" s="12">
        <f t="shared" ca="1" si="57"/>
        <v>0</v>
      </c>
      <c r="AR350" s="12">
        <f t="shared" ca="1" si="58"/>
        <v>0</v>
      </c>
      <c r="AS350" s="12">
        <f t="shared" ca="1" si="59"/>
        <v>0</v>
      </c>
      <c r="AT350" s="12">
        <f t="shared" si="60"/>
        <v>-0.61740559974188125</v>
      </c>
      <c r="AU350" s="12">
        <f t="shared" si="61"/>
        <v>0.61740559974188125</v>
      </c>
      <c r="AV350" s="12"/>
      <c r="AW350" s="12">
        <f ca="1">INDEX(I$6:I$6003,UsefulSeries!$I348)</f>
        <v>1.442766161653869E-2</v>
      </c>
      <c r="AX350" s="12"/>
      <c r="AY350" s="12"/>
      <c r="AZ350" s="12">
        <f t="array" aca="1" ref="AZ350:AZ355" ca="1">MMULT(W350:AB355,AW350:AW355)</f>
        <v>0.63388776615583298</v>
      </c>
      <c r="BA350" s="12"/>
      <c r="BB350" s="12">
        <f t="shared" ca="1" si="62"/>
        <v>0.63388776615583298</v>
      </c>
      <c r="BC350" s="12"/>
      <c r="BD350" s="38">
        <f t="array" aca="1" ref="BD350:BD357" ca="1">MMULT(MINVERSE(AN350:AU357),BB350:BB357)</f>
        <v>1.4267927479306953E-2</v>
      </c>
    </row>
    <row r="351" spans="1:56" x14ac:dyDescent="0.35">
      <c r="A351" s="12">
        <v>0</v>
      </c>
      <c r="B351" s="12">
        <v>0</v>
      </c>
      <c r="C351" s="12">
        <f ca="1">-INDEX('Flow probs &amp; rates'!$M$5:$M$5999,UsefulSeries!$E346,0)*(INDEX('Flow probs &amp; rates'!$O$5:$O$5999,UsefulSeries!$E346,0))/INDEX('Flow probs &amp; rates'!$F$4:$F$5999,UsefulSeries!$E346,0)</f>
        <v>-1.1633230215844457</v>
      </c>
      <c r="D351" s="12">
        <f ca="1">INDEX('Flow probs &amp; rates'!$O$5:$O$5999,UsefulSeries!$E346,0)*(1-INDEX('Flow probs &amp; rates'!$O$5:$O$5999,UsefulSeries!$E346,0))/INDEX('Flow probs &amp; rates'!$F$4:$F$5999,UsefulSeries!$E346,0)</f>
        <v>3.6468846819803065</v>
      </c>
      <c r="E351" s="12">
        <v>0</v>
      </c>
      <c r="F351" s="12">
        <v>0</v>
      </c>
      <c r="G351" s="12"/>
      <c r="H351" s="12"/>
      <c r="I351" s="12">
        <f ca="1">INDEX('Flow probs &amp; rates'!$O$5:$O$5999,UsefulSeries!$E346)</f>
        <v>0.16252021936275662</v>
      </c>
      <c r="J351" s="12"/>
      <c r="K351" s="12"/>
      <c r="L351" s="12">
        <f>-INDEX('Flow probs &amp; rates'!$F$4:$F$5999,UsefulSeries!$E346)</f>
        <v>-3.7321552374156783E-2</v>
      </c>
      <c r="M351" s="12"/>
      <c r="N351" s="12">
        <f>INDEX('Flow probs &amp; rates'!$F$5:$F$5999,UsefulSeries!$G348)-INDEX('Flow probs &amp; rates'!$F$4:$F$5999,UsefulSeries!$G348)</f>
        <v>-7.0909426410626503E-4</v>
      </c>
      <c r="O351" s="12"/>
      <c r="P351" s="12">
        <f ca="1"/>
        <v>0</v>
      </c>
      <c r="Q351" s="12">
        <f ca="1"/>
        <v>0</v>
      </c>
      <c r="R351" s="12">
        <f ca="1"/>
        <v>6.5438366984958266E-2</v>
      </c>
      <c r="S351" s="12">
        <f ca="1"/>
        <v>0.2950808848236306</v>
      </c>
      <c r="T351" s="12">
        <f ca="1"/>
        <v>0</v>
      </c>
      <c r="U351" s="12">
        <f ca="1"/>
        <v>0</v>
      </c>
      <c r="V351" s="12"/>
      <c r="W351" s="12">
        <f ca="1">INDEX(P$7:P$6003,UsefulSeries!$I348)</f>
        <v>0.63388776615583298</v>
      </c>
      <c r="X351" s="12">
        <f ca="1">INDEX(Q$7:Q$6003,UsefulSeries!$I348)</f>
        <v>53.977846021193322</v>
      </c>
      <c r="Y351" s="12">
        <f ca="1">INDEX(R$7:R$6003,UsefulSeries!$I348)</f>
        <v>0</v>
      </c>
      <c r="Z351" s="12">
        <f ca="1">INDEX(S$7:S$6003,UsefulSeries!$I348)</f>
        <v>0</v>
      </c>
      <c r="AA351" s="12">
        <f ca="1">INDEX(T$7:T$6003,UsefulSeries!$I348)</f>
        <v>0</v>
      </c>
      <c r="AB351" s="12">
        <f ca="1">INDEX(U$7:U$6003,UsefulSeries!$I348)</f>
        <v>0</v>
      </c>
      <c r="AC351" s="12">
        <f>INDEX( K$7:K$6003,UsefulSeries!$I348,1)</f>
        <v>-0.61740559974188125</v>
      </c>
      <c r="AD351" s="12">
        <f>INDEX(L$7:L$6003,UsefulSeries!$I348,1)</f>
        <v>0</v>
      </c>
      <c r="AE351" s="12"/>
      <c r="AF351" s="12"/>
      <c r="AG351" s="12"/>
      <c r="AH351" s="12"/>
      <c r="AI351" s="12"/>
      <c r="AJ351" s="12"/>
      <c r="AK351" s="12"/>
      <c r="AL351" s="12"/>
      <c r="AM351" s="12"/>
      <c r="AN351" s="12">
        <f t="shared" ref="AN351:AN414" ca="1" si="63">W351+AE351</f>
        <v>0.63388776615583298</v>
      </c>
      <c r="AO351" s="12">
        <f t="shared" ref="AO351:AO414" ca="1" si="64">X351+AF351</f>
        <v>53.977846021193322</v>
      </c>
      <c r="AP351" s="12">
        <f t="shared" ref="AP351:AP414" ca="1" si="65">Y351+AG351</f>
        <v>0</v>
      </c>
      <c r="AQ351" s="12">
        <f t="shared" ref="AQ351:AQ414" ca="1" si="66">Z351+AH351</f>
        <v>0</v>
      </c>
      <c r="AR351" s="12">
        <f t="shared" ref="AR351:AR414" ca="1" si="67">AA351+AI351</f>
        <v>0</v>
      </c>
      <c r="AS351" s="12">
        <f t="shared" ref="AS351:AS414" ca="1" si="68">AB351+AJ351</f>
        <v>0</v>
      </c>
      <c r="AT351" s="12">
        <f t="shared" ref="AT351:AT414" si="69">AC351+AK351</f>
        <v>-0.61740559974188125</v>
      </c>
      <c r="AU351" s="12">
        <f t="shared" ref="AU351:AU414" si="70">AD351+AL351</f>
        <v>0</v>
      </c>
      <c r="AV351" s="12"/>
      <c r="AW351" s="12">
        <f ca="1">INDEX(I$7:I$6003,UsefulSeries!$I348)</f>
        <v>1.157404924452859E-2</v>
      </c>
      <c r="AX351" s="12"/>
      <c r="AY351" s="12"/>
      <c r="AZ351" s="12">
        <f ca="1"/>
        <v>0.63388776615583309</v>
      </c>
      <c r="BA351" s="12"/>
      <c r="BB351" s="12">
        <f t="shared" ca="1" si="62"/>
        <v>0.63388776615583309</v>
      </c>
      <c r="BC351" s="12"/>
      <c r="BD351" s="38">
        <f ca="1"/>
        <v>1.1771436110229317E-2</v>
      </c>
    </row>
    <row r="352" spans="1:56" x14ac:dyDescent="0.35">
      <c r="A352" s="12">
        <v>0</v>
      </c>
      <c r="B352" s="12">
        <v>0</v>
      </c>
      <c r="C352" s="12">
        <v>0</v>
      </c>
      <c r="D352" s="12">
        <v>0</v>
      </c>
      <c r="E352" s="12">
        <f ca="1">INDEX('Flow probs &amp; rates'!$P$5:$P$5999,UsefulSeries!$E346,0)*(1-INDEX('Flow probs &amp; rates'!$P$5:$P$5999,UsefulSeries!$E346,0))/INDEX('Flow probs &amp; rates'!$G$4:$G$5999,UsefulSeries!$E346,0)</f>
        <v>6.3304230649242371E-2</v>
      </c>
      <c r="F352" s="12">
        <f ca="1">-INDEX('Flow probs &amp; rates'!$P$5:$P$5999,UsefulSeries!$E346,0)*(INDEX('Flow probs &amp; rates'!$Q$5:$Q$5999,UsefulSeries!$E346,0))/INDEX('Flow probs &amp; rates'!$G$4:$G$5999,UsefulSeries!$E346,0)</f>
        <v>-1.5064113901249289E-3</v>
      </c>
      <c r="G352" s="12"/>
      <c r="H352" s="12"/>
      <c r="I352" s="12">
        <f ca="1">INDEX('Flow probs &amp; rates'!$P$5:$P$5999,UsefulSeries!$E346)</f>
        <v>2.1515304346282366E-2</v>
      </c>
      <c r="J352" s="12"/>
      <c r="K352" s="12">
        <f>INDEX('Flow probs &amp; rates'!$G$4:$G$5999,UsefulSeries!$E346)</f>
        <v>0.33255906926374068</v>
      </c>
      <c r="L352" s="12"/>
      <c r="M352" s="12"/>
      <c r="N352" s="12">
        <f>INDEX('Flow probs &amp; rates'!$E$5:$E$5999,UsefulSeries!$G350)-INDEX('Flow probs &amp; rates'!$E$4:$E$5999,UsefulSeries!$G350)</f>
        <v>-6.3330855640630901E-4</v>
      </c>
      <c r="O352" s="12"/>
      <c r="P352" s="12">
        <f ca="1"/>
        <v>0</v>
      </c>
      <c r="Q352" s="12">
        <f ca="1"/>
        <v>0</v>
      </c>
      <c r="R352" s="12">
        <f ca="1"/>
        <v>0</v>
      </c>
      <c r="S352" s="12">
        <f ca="1"/>
        <v>0</v>
      </c>
      <c r="T352" s="12">
        <f ca="1"/>
        <v>15.805017397068944</v>
      </c>
      <c r="U352" s="12">
        <f ca="1"/>
        <v>0.34815636869108574</v>
      </c>
      <c r="V352" s="12"/>
      <c r="W352" s="12">
        <f ca="1">INDEX(P$8:P$6003,UsefulSeries!$I348)</f>
        <v>0</v>
      </c>
      <c r="X352" s="12">
        <f ca="1">INDEX(Q$8:Q$6003,UsefulSeries!$I348)</f>
        <v>0</v>
      </c>
      <c r="Y352" s="12">
        <f ca="1">INDEX(R$8:R$6003,UsefulSeries!$I348)</f>
        <v>0.26578526545221942</v>
      </c>
      <c r="Z352" s="12">
        <f ca="1">INDEX(S$8:S$6003,UsefulSeries!$I348)</f>
        <v>6.7713496514962293E-2</v>
      </c>
      <c r="AA352" s="12">
        <f ca="1">INDEX(T$8:T$6003,UsefulSeries!$I348)</f>
        <v>0</v>
      </c>
      <c r="AB352" s="12">
        <f ca="1">INDEX(U$8:U$6003,UsefulSeries!$I348)</f>
        <v>0</v>
      </c>
      <c r="AC352" s="12">
        <f>INDEX( K$8:K$6003,UsefulSeries!$I348)</f>
        <v>4.4627904475593956E-2</v>
      </c>
      <c r="AD352" s="12">
        <f>INDEX(L$8:L$6003,UsefulSeries!$I348)</f>
        <v>-4.4627904475593956E-2</v>
      </c>
      <c r="AE352" s="12"/>
      <c r="AF352" s="12"/>
      <c r="AG352" s="12"/>
      <c r="AH352" s="12"/>
      <c r="AI352" s="12"/>
      <c r="AJ352" s="12"/>
      <c r="AK352" s="12"/>
      <c r="AL352" s="12"/>
      <c r="AM352" s="12"/>
      <c r="AN352" s="12">
        <f t="shared" ca="1" si="63"/>
        <v>0</v>
      </c>
      <c r="AO352" s="12">
        <f t="shared" ca="1" si="64"/>
        <v>0</v>
      </c>
      <c r="AP352" s="12">
        <f t="shared" ca="1" si="65"/>
        <v>0.26578526545221942</v>
      </c>
      <c r="AQ352" s="12">
        <f t="shared" ca="1" si="66"/>
        <v>6.7713496514962293E-2</v>
      </c>
      <c r="AR352" s="12">
        <f t="shared" ca="1" si="67"/>
        <v>0</v>
      </c>
      <c r="AS352" s="12">
        <f t="shared" ca="1" si="68"/>
        <v>0</v>
      </c>
      <c r="AT352" s="12">
        <f t="shared" si="69"/>
        <v>4.4627904475593956E-2</v>
      </c>
      <c r="AU352" s="12">
        <f t="shared" si="70"/>
        <v>-4.4627904475593956E-2</v>
      </c>
      <c r="AV352" s="12"/>
      <c r="AW352" s="12">
        <f ca="1">INDEX(I$8:I$6003,UsefulSeries!$I348)</f>
        <v>0.22531178832320448</v>
      </c>
      <c r="AX352" s="12"/>
      <c r="AY352" s="12"/>
      <c r="AZ352" s="12">
        <f ca="1"/>
        <v>6.7713496514962265E-2</v>
      </c>
      <c r="BA352" s="12"/>
      <c r="BB352" s="12">
        <f t="shared" ca="1" si="62"/>
        <v>6.7713496514962265E-2</v>
      </c>
      <c r="BC352" s="12"/>
      <c r="BD352" s="38">
        <f ca="1"/>
        <v>0.22650483037824765</v>
      </c>
    </row>
    <row r="353" spans="1:56" x14ac:dyDescent="0.35">
      <c r="A353" s="12">
        <v>0</v>
      </c>
      <c r="B353" s="12">
        <v>0</v>
      </c>
      <c r="C353" s="12">
        <v>0</v>
      </c>
      <c r="D353" s="12">
        <v>0</v>
      </c>
      <c r="E353" s="12">
        <f ca="1">-INDEX('Flow probs &amp; rates'!$P$5:$P$5999,UsefulSeries!$E346,0)*(INDEX('Flow probs &amp; rates'!$Q$5:$Q$5999,UsefulSeries!$E346,0))/INDEX('Flow probs &amp; rates'!$G$4:$G$5999,UsefulSeries!$E346,0)</f>
        <v>-1.5064113901249289E-3</v>
      </c>
      <c r="F353" s="12">
        <f ca="1">INDEX('Flow probs &amp; rates'!$Q$5:$Q$5999,UsefulSeries!$E346,0)*(1-INDEX('Flow probs &amp; rates'!$Q$5:$Q$5999,UsefulSeries!$E346,0))/INDEX('Flow probs &amp; rates'!$G$4:$G$5999,UsefulSeries!$E346,0)</f>
        <v>6.8385531241545616E-2</v>
      </c>
      <c r="G353" s="12"/>
      <c r="H353" s="12"/>
      <c r="I353" s="12">
        <f ca="1">INDEX('Flow probs &amp; rates'!$Q$5:$Q$5999,UsefulSeries!$E346)</f>
        <v>2.3284391508726528E-2</v>
      </c>
      <c r="J353" s="12"/>
      <c r="K353" s="12"/>
      <c r="L353" s="12">
        <f>INDEX('Flow probs &amp; rates'!$G$4:$G$5999,UsefulSeries!$E346)</f>
        <v>0.33255906926374068</v>
      </c>
      <c r="M353" s="12"/>
      <c r="N353" s="12">
        <f>INDEX('Flow probs &amp; rates'!$F$5:$F$5999,UsefulSeries!$G350)-INDEX('Flow probs &amp; rates'!$F$4:$F$5999,UsefulSeries!$G350)</f>
        <v>-6.9408210937280806E-4</v>
      </c>
      <c r="O353" s="12"/>
      <c r="P353" s="12">
        <f ca="1"/>
        <v>0</v>
      </c>
      <c r="Q353" s="12">
        <f ca="1"/>
        <v>0</v>
      </c>
      <c r="R353" s="12">
        <f ca="1"/>
        <v>0</v>
      </c>
      <c r="S353" s="12">
        <f ca="1"/>
        <v>0</v>
      </c>
      <c r="T353" s="12">
        <f ca="1"/>
        <v>0.34815636869108574</v>
      </c>
      <c r="U353" s="12">
        <f ca="1"/>
        <v>14.63064552624988</v>
      </c>
      <c r="V353" s="12"/>
      <c r="W353" s="12">
        <f ca="1">INDEX(P$9:P$6003,UsefulSeries!$I348)</f>
        <v>0</v>
      </c>
      <c r="X353" s="12">
        <f ca="1">INDEX(Q$9:Q$6003,UsefulSeries!$I348)</f>
        <v>0</v>
      </c>
      <c r="Y353" s="12">
        <f ca="1">INDEX(R$9:R$6003,UsefulSeries!$I348)</f>
        <v>6.7713496514962293E-2</v>
      </c>
      <c r="Z353" s="12">
        <f ca="1">INDEX(S$9:S$6003,UsefulSeries!$I348)</f>
        <v>0.45370576091592085</v>
      </c>
      <c r="AA353" s="12">
        <f ca="1">INDEX(T$9:T$6003,UsefulSeries!$I348)</f>
        <v>0</v>
      </c>
      <c r="AB353" s="12">
        <f ca="1">INDEX(U$9:U$6003,UsefulSeries!$I348)</f>
        <v>0</v>
      </c>
      <c r="AC353" s="12">
        <f>INDEX( K$9:K$6003,UsefulSeries!$I348)</f>
        <v>0</v>
      </c>
      <c r="AD353" s="12">
        <f>INDEX(L$9:L$6003,UsefulSeries!$I348)</f>
        <v>-4.4627904475593956E-2</v>
      </c>
      <c r="AE353" s="12"/>
      <c r="AF353" s="12"/>
      <c r="AG353" s="12"/>
      <c r="AH353" s="12"/>
      <c r="AI353" s="12"/>
      <c r="AJ353" s="12"/>
      <c r="AK353" s="12"/>
      <c r="AL353" s="12"/>
      <c r="AM353" s="12"/>
      <c r="AN353" s="12">
        <f t="shared" ca="1" si="63"/>
        <v>0</v>
      </c>
      <c r="AO353" s="12">
        <f t="shared" ca="1" si="64"/>
        <v>0</v>
      </c>
      <c r="AP353" s="12">
        <f t="shared" ca="1" si="65"/>
        <v>6.7713496514962293E-2</v>
      </c>
      <c r="AQ353" s="12">
        <f t="shared" ca="1" si="66"/>
        <v>0.45370576091592085</v>
      </c>
      <c r="AR353" s="12">
        <f t="shared" ca="1" si="67"/>
        <v>0</v>
      </c>
      <c r="AS353" s="12">
        <f t="shared" ca="1" si="68"/>
        <v>0</v>
      </c>
      <c r="AT353" s="12">
        <f t="shared" si="69"/>
        <v>0</v>
      </c>
      <c r="AU353" s="12">
        <f t="shared" si="70"/>
        <v>-4.4627904475593956E-2</v>
      </c>
      <c r="AV353" s="12"/>
      <c r="AW353" s="12">
        <f ca="1">INDEX(I$9:I$6003,UsefulSeries!$I348)</f>
        <v>0.11561864988370771</v>
      </c>
      <c r="AX353" s="12"/>
      <c r="AY353" s="12"/>
      <c r="AZ353" s="12">
        <f ca="1"/>
        <v>6.7713496514962279E-2</v>
      </c>
      <c r="BA353" s="12"/>
      <c r="BB353" s="12">
        <f t="shared" ca="1" si="62"/>
        <v>6.7713496514962279E-2</v>
      </c>
      <c r="BC353" s="12"/>
      <c r="BD353" s="38">
        <f ca="1"/>
        <v>0.11820711921122981</v>
      </c>
    </row>
    <row r="354" spans="1:56" x14ac:dyDescent="0.35">
      <c r="A354" s="12">
        <f ca="1">INDEX('Flow probs &amp; rates'!$K$5:$K$5999,UsefulSeries!$E352,0)*(1-INDEX('Flow probs &amp; rates'!$K$5:$K$5999,UsefulSeries!$E352,0))/INDEX('Flow probs &amp; rates'!$E$4:$E$5999,UsefulSeries!$E352,0)</f>
        <v>2.1693571059342734E-2</v>
      </c>
      <c r="B354" s="12">
        <f ca="1">-INDEX('Flow probs &amp; rates'!$K$5:$K$5999,UsefulSeries!$E352,0)*(INDEX('Flow probs &amp; rates'!$L$5:$L$5999,UsefulSeries!$E352,0))/INDEX('Flow probs &amp; rates'!$E$4:$E$5999,UsefulSeries!$E352,0)</f>
        <v>-2.659444312921648E-4</v>
      </c>
      <c r="C354" s="12">
        <v>0</v>
      </c>
      <c r="D354" s="12">
        <v>0</v>
      </c>
      <c r="E354" s="12">
        <v>0</v>
      </c>
      <c r="F354" s="12">
        <v>0</v>
      </c>
      <c r="G354" s="12"/>
      <c r="H354" s="12"/>
      <c r="I354" s="12">
        <f ca="1">INDEX('Flow probs &amp; rates'!$K$5:$K$5999,UsefulSeries!$E352)</f>
        <v>1.3873582015000155E-2</v>
      </c>
      <c r="J354" s="12"/>
      <c r="K354" s="12">
        <f>-INDEX('Flow probs &amp; rates'!$E$4:$E$5999,UsefulSeries!$E352)</f>
        <v>-0.63065254215862265</v>
      </c>
      <c r="L354" s="12">
        <f>INDEX('Flow probs &amp; rates'!$E$4:$E$5999,UsefulSeries!$E352)</f>
        <v>0.63065254215862265</v>
      </c>
      <c r="M354" s="12"/>
      <c r="N354" s="12">
        <f>INDEX('Flow probs &amp; rates'!$E$5:$E$5999,UsefulSeries!$G352)-INDEX('Flow probs &amp; rates'!$E$4:$E$5999,UsefulSeries!$G352)</f>
        <v>-1.1196527080933327E-3</v>
      </c>
      <c r="O354" s="12"/>
      <c r="P354" s="12">
        <f t="array" aca="1" ref="P354:U359" ca="1">MINVERSE(A354:F359)</f>
        <v>46.104543427957587</v>
      </c>
      <c r="Q354" s="12">
        <f ca="1"/>
        <v>0.64746237443014176</v>
      </c>
      <c r="R354" s="12">
        <f ca="1"/>
        <v>0</v>
      </c>
      <c r="S354" s="12">
        <f ca="1"/>
        <v>0</v>
      </c>
      <c r="T354" s="12">
        <f ca="1"/>
        <v>0</v>
      </c>
      <c r="U354" s="12">
        <f ca="1"/>
        <v>0</v>
      </c>
      <c r="V354" s="12"/>
      <c r="W354" s="12">
        <f ca="1">INDEX(P$10:P$6003,UsefulSeries!$I348)</f>
        <v>0</v>
      </c>
      <c r="X354" s="12">
        <f ca="1">INDEX(Q$10:Q$6003,UsefulSeries!$I348)</f>
        <v>0</v>
      </c>
      <c r="Y354" s="12">
        <f ca="1">INDEX(R$10:R$6003,UsefulSeries!$I348)</f>
        <v>0</v>
      </c>
      <c r="Z354" s="12">
        <f ca="1">INDEX(S$10:S$6003,UsefulSeries!$I348)</f>
        <v>0</v>
      </c>
      <c r="AA354" s="12">
        <f ca="1">INDEX(T$10:T$6003,UsefulSeries!$I348)</f>
        <v>16.974876755123759</v>
      </c>
      <c r="AB354" s="12">
        <f ca="1">INDEX(U$10:U$6003,UsefulSeries!$I348)</f>
        <v>0.35232780224256355</v>
      </c>
      <c r="AC354" s="12">
        <f>INDEX( K$10:K$6003,UsefulSeries!$I348)</f>
        <v>0.33796649578252475</v>
      </c>
      <c r="AD354" s="12">
        <f>INDEX(L$10:L$6003,UsefulSeries!$I348)</f>
        <v>0</v>
      </c>
      <c r="AE354" s="12"/>
      <c r="AF354" s="12"/>
      <c r="AG354" s="12"/>
      <c r="AH354" s="12"/>
      <c r="AI354" s="12"/>
      <c r="AJ354" s="12"/>
      <c r="AK354" s="12"/>
      <c r="AL354" s="12"/>
      <c r="AM354" s="12"/>
      <c r="AN354" s="12">
        <f t="shared" ca="1" si="63"/>
        <v>0</v>
      </c>
      <c r="AO354" s="12">
        <f t="shared" ca="1" si="64"/>
        <v>0</v>
      </c>
      <c r="AP354" s="12">
        <f t="shared" ca="1" si="65"/>
        <v>0</v>
      </c>
      <c r="AQ354" s="12">
        <f t="shared" ca="1" si="66"/>
        <v>0</v>
      </c>
      <c r="AR354" s="12">
        <f t="shared" ca="1" si="67"/>
        <v>16.974876755123759</v>
      </c>
      <c r="AS354" s="12">
        <f t="shared" ca="1" si="68"/>
        <v>0.35232780224256355</v>
      </c>
      <c r="AT354" s="12">
        <f t="shared" si="69"/>
        <v>0.33796649578252475</v>
      </c>
      <c r="AU354" s="12">
        <f t="shared" si="70"/>
        <v>0</v>
      </c>
      <c r="AV354" s="12"/>
      <c r="AW354" s="12">
        <f ca="1">INDEX(I$10:I$6003,UsefulSeries!$I348)</f>
        <v>2.03318093236203E-2</v>
      </c>
      <c r="AX354" s="12"/>
      <c r="AY354" s="12"/>
      <c r="AZ354" s="12">
        <f ca="1"/>
        <v>0.3523278022425636</v>
      </c>
      <c r="BA354" s="12"/>
      <c r="BB354" s="12">
        <f t="shared" ca="1" si="62"/>
        <v>0.3523278022425636</v>
      </c>
      <c r="BC354" s="12"/>
      <c r="BD354" s="38">
        <f ca="1"/>
        <v>2.0003027706267069E-2</v>
      </c>
    </row>
    <row r="355" spans="1:56" x14ac:dyDescent="0.35">
      <c r="A355" s="12">
        <f ca="1">-INDEX('Flow probs &amp; rates'!$K$5:$K$5999,UsefulSeries!$E352,0)*(INDEX('Flow probs &amp; rates'!$L$5:$L$5999,UsefulSeries!$E352,0))/INDEX('Flow probs &amp; rates'!$E$4:$E$5999,UsefulSeries!$E352,0)</f>
        <v>-2.659444312921648E-4</v>
      </c>
      <c r="B355" s="12">
        <f ca="1">INDEX('Flow probs &amp; rates'!$L$5:$L$5999,UsefulSeries!$E352,0)*(1-INDEX('Flow probs &amp; rates'!$L$5:$L$5999,UsefulSeries!$E352,0))/INDEX('Flow probs &amp; rates'!$E$4:$E$5999,UsefulSeries!$E352,0)</f>
        <v>1.8937388589915699E-2</v>
      </c>
      <c r="C355" s="12">
        <v>0</v>
      </c>
      <c r="D355" s="12">
        <v>0</v>
      </c>
      <c r="E355" s="12">
        <v>0</v>
      </c>
      <c r="F355" s="12">
        <v>0</v>
      </c>
      <c r="G355" s="12"/>
      <c r="H355" s="12"/>
      <c r="I355" s="12">
        <f ca="1">INDEX('Flow probs &amp; rates'!$L$5:$L$5999,UsefulSeries!$E352)</f>
        <v>1.2089057568982195E-2</v>
      </c>
      <c r="J355" s="12"/>
      <c r="K355" s="12">
        <f>-INDEX('Flow probs &amp; rates'!$E$4:$E$5999,UsefulSeries!$E352)</f>
        <v>-0.63065254215862265</v>
      </c>
      <c r="L355" s="12"/>
      <c r="M355" s="12"/>
      <c r="N355" s="12">
        <f>INDEX('Flow probs &amp; rates'!$F$5:$F$5999,UsefulSeries!$G352)-INDEX('Flow probs &amp; rates'!$F$4:$F$5999,UsefulSeries!$G352)</f>
        <v>-3.2343675159467872E-4</v>
      </c>
      <c r="O355" s="12"/>
      <c r="P355" s="12">
        <f ca="1"/>
        <v>0.64746237443014187</v>
      </c>
      <c r="Q355" s="12">
        <f ca="1"/>
        <v>52.814683728122368</v>
      </c>
      <c r="R355" s="12">
        <f ca="1"/>
        <v>0</v>
      </c>
      <c r="S355" s="12">
        <f ca="1"/>
        <v>0</v>
      </c>
      <c r="T355" s="12">
        <f ca="1"/>
        <v>0</v>
      </c>
      <c r="U355" s="12">
        <f ca="1"/>
        <v>0</v>
      </c>
      <c r="V355" s="12"/>
      <c r="W355" s="12">
        <f ca="1">INDEX(P$11:P$6003,UsefulSeries!$I348)</f>
        <v>0</v>
      </c>
      <c r="X355" s="12">
        <f ca="1">INDEX(Q$11:Q$6003,UsefulSeries!$I348)</f>
        <v>0</v>
      </c>
      <c r="Y355" s="12">
        <f ca="1">INDEX(R$11:R$6003,UsefulSeries!$I348)</f>
        <v>0</v>
      </c>
      <c r="Z355" s="12">
        <f ca="1">INDEX(S$11:S$6003,UsefulSeries!$I348)</f>
        <v>0</v>
      </c>
      <c r="AA355" s="12">
        <f ca="1">INDEX(T$11:T$6003,UsefulSeries!$I348)</f>
        <v>0.35232780224256355</v>
      </c>
      <c r="AB355" s="12">
        <f ca="1">INDEX(U$11:U$6003,UsefulSeries!$I348)</f>
        <v>16.895473225790383</v>
      </c>
      <c r="AC355" s="12">
        <f>INDEX( K$11:K$6003,UsefulSeries!$I348)</f>
        <v>0</v>
      </c>
      <c r="AD355" s="12">
        <f>INDEX(L$11:L$6003,UsefulSeries!$I348)</f>
        <v>0.33796649578252475</v>
      </c>
      <c r="AE355" s="12"/>
      <c r="AF355" s="12"/>
      <c r="AG355" s="12"/>
      <c r="AH355" s="12"/>
      <c r="AI355" s="12"/>
      <c r="AJ355" s="12"/>
      <c r="AK355" s="12"/>
      <c r="AL355" s="12"/>
      <c r="AM355" s="12"/>
      <c r="AN355" s="12">
        <f t="shared" ca="1" si="63"/>
        <v>0</v>
      </c>
      <c r="AO355" s="12">
        <f t="shared" ca="1" si="64"/>
        <v>0</v>
      </c>
      <c r="AP355" s="12">
        <f t="shared" ca="1" si="65"/>
        <v>0</v>
      </c>
      <c r="AQ355" s="12">
        <f t="shared" ca="1" si="66"/>
        <v>0</v>
      </c>
      <c r="AR355" s="12">
        <f t="shared" ca="1" si="67"/>
        <v>0.35232780224256355</v>
      </c>
      <c r="AS355" s="12">
        <f t="shared" ca="1" si="68"/>
        <v>16.895473225790383</v>
      </c>
      <c r="AT355" s="12">
        <f t="shared" si="69"/>
        <v>0</v>
      </c>
      <c r="AU355" s="12">
        <f t="shared" si="70"/>
        <v>0.33796649578252475</v>
      </c>
      <c r="AV355" s="12"/>
      <c r="AW355" s="12">
        <f ca="1">INDEX(I$11:I$6003,UsefulSeries!$I348)</f>
        <v>2.0429397622380625E-2</v>
      </c>
      <c r="AX355" s="12"/>
      <c r="AY355" s="12"/>
      <c r="AZ355" s="12">
        <f ca="1"/>
        <v>0.35232780224256355</v>
      </c>
      <c r="BA355" s="12"/>
      <c r="BB355" s="12">
        <f t="shared" ca="1" si="62"/>
        <v>0.35232780224256355</v>
      </c>
      <c r="BC355" s="12"/>
      <c r="BD355" s="38">
        <f ca="1"/>
        <v>1.9873646039194798E-2</v>
      </c>
    </row>
    <row r="356" spans="1:56" x14ac:dyDescent="0.35">
      <c r="A356" s="12">
        <v>0</v>
      </c>
      <c r="B356" s="12">
        <v>0</v>
      </c>
      <c r="C356" s="12">
        <f ca="1">INDEX('Flow probs &amp; rates'!$M$5:$M$5999,UsefulSeries!$E352,0)*(1-INDEX('Flow probs &amp; rates'!$M$5:$M$5999,UsefulSeries!$E352,0))/INDEX('Flow probs &amp; rates'!$F$4:$F$5999,UsefulSeries!$E352,0)</f>
        <v>5.2635055376822928</v>
      </c>
      <c r="D356" s="12">
        <f ca="1">-INDEX('Flow probs &amp; rates'!$M$5:$M$5999,UsefulSeries!$E352,0)*(INDEX('Flow probs &amp; rates'!$O$5:$O$5999,UsefulSeries!$E352,0))/INDEX('Flow probs &amp; rates'!$F$4:$F$5999,UsefulSeries!$E352,0)</f>
        <v>-1.1158949917415364</v>
      </c>
      <c r="E356" s="12">
        <v>0</v>
      </c>
      <c r="F356" s="12">
        <v>0</v>
      </c>
      <c r="G356" s="12"/>
      <c r="H356" s="12"/>
      <c r="I356" s="12">
        <f ca="1">INDEX('Flow probs &amp; rates'!$M$5:$M$5999,UsefulSeries!$E352)</f>
        <v>0.26005435345928068</v>
      </c>
      <c r="J356" s="12"/>
      <c r="K356" s="12">
        <f>INDEX('Flow probs &amp; rates'!$F$4:$F$5999,UsefulSeries!$E352)</f>
        <v>3.6558541703537027E-2</v>
      </c>
      <c r="L356" s="12">
        <f>-INDEX('Flow probs &amp; rates'!$F$4:$F$5999,UsefulSeries!$E352)</f>
        <v>-3.6558541703537027E-2</v>
      </c>
      <c r="M356" s="12"/>
      <c r="N356" s="12">
        <f>INDEX('Flow probs &amp; rates'!$E$5:$E$5999,UsefulSeries!$G354)-INDEX('Flow probs &amp; rates'!$E$4:$E$5999,UsefulSeries!$G354)</f>
        <v>3.9267717324975582E-4</v>
      </c>
      <c r="O356" s="12"/>
      <c r="P356" s="12">
        <f ca="1"/>
        <v>0</v>
      </c>
      <c r="Q356" s="12">
        <f ca="1"/>
        <v>0</v>
      </c>
      <c r="R356" s="12">
        <f ca="1"/>
        <v>0.20328018762670713</v>
      </c>
      <c r="S356" s="12">
        <f ca="1"/>
        <v>6.2699800422147733E-2</v>
      </c>
      <c r="T356" s="12">
        <f ca="1"/>
        <v>0</v>
      </c>
      <c r="U356" s="12">
        <f ca="1"/>
        <v>0</v>
      </c>
      <c r="V356" s="12"/>
      <c r="W356" s="12"/>
      <c r="X356" s="12"/>
      <c r="Y356" s="12"/>
      <c r="Z356" s="12"/>
      <c r="AA356" s="12"/>
      <c r="AB356" s="12"/>
      <c r="AC356" s="12"/>
      <c r="AD356" s="12"/>
      <c r="AE356" s="12">
        <f t="array" ref="AE356:AJ357">TRANSPOSE(AC350:AD355)</f>
        <v>-0.61740559974188125</v>
      </c>
      <c r="AF356" s="12">
        <v>-0.61740559974188125</v>
      </c>
      <c r="AG356" s="12">
        <v>4.4627904475593956E-2</v>
      </c>
      <c r="AH356" s="12">
        <v>0</v>
      </c>
      <c r="AI356" s="12">
        <v>0.33796649578252475</v>
      </c>
      <c r="AJ356" s="12">
        <v>0</v>
      </c>
      <c r="AK356" s="12"/>
      <c r="AL356" s="12"/>
      <c r="AM356" s="12"/>
      <c r="AN356" s="12">
        <f t="shared" si="63"/>
        <v>-0.61740559974188125</v>
      </c>
      <c r="AO356" s="12">
        <f t="shared" si="64"/>
        <v>-0.61740559974188125</v>
      </c>
      <c r="AP356" s="12">
        <f t="shared" si="65"/>
        <v>4.4627904475593956E-2</v>
      </c>
      <c r="AQ356" s="12">
        <f t="shared" si="66"/>
        <v>0</v>
      </c>
      <c r="AR356" s="12">
        <f t="shared" si="67"/>
        <v>0.33796649578252475</v>
      </c>
      <c r="AS356" s="12">
        <f t="shared" si="68"/>
        <v>0</v>
      </c>
      <c r="AT356" s="12">
        <f t="shared" si="69"/>
        <v>0</v>
      </c>
      <c r="AU356" s="12">
        <f t="shared" si="70"/>
        <v>0</v>
      </c>
      <c r="AV356" s="12"/>
      <c r="AW356" s="12"/>
      <c r="AX356" s="12">
        <f>INDEX($N$6:$N$6003,UsefulSeries!$K348)</f>
        <v>7.9194021841433315E-4</v>
      </c>
      <c r="AY356" s="12"/>
      <c r="AZ356" s="12"/>
      <c r="BA356" s="12"/>
      <c r="BB356" s="12">
        <f t="shared" si="62"/>
        <v>7.9194021841433315E-4</v>
      </c>
      <c r="BC356" s="12"/>
      <c r="BD356" s="38">
        <f ca="1"/>
        <v>1.7092919682593088E-2</v>
      </c>
    </row>
    <row r="357" spans="1:56" x14ac:dyDescent="0.35">
      <c r="A357" s="12">
        <v>0</v>
      </c>
      <c r="B357" s="12">
        <v>0</v>
      </c>
      <c r="C357" s="12">
        <f ca="1">-INDEX('Flow probs &amp; rates'!$M$5:$M$5999,UsefulSeries!$E352,0)*(INDEX('Flow probs &amp; rates'!$O$5:$O$5999,UsefulSeries!$E352,0))/INDEX('Flow probs &amp; rates'!$F$4:$F$5999,UsefulSeries!$E352,0)</f>
        <v>-1.1158949917415364</v>
      </c>
      <c r="D357" s="12">
        <f ca="1">INDEX('Flow probs &amp; rates'!$O$5:$O$5999,UsefulSeries!$E352,0)*(1-INDEX('Flow probs &amp; rates'!$O$5:$O$5999,UsefulSeries!$E352,0))/INDEX('Flow probs &amp; rates'!$F$4:$F$5999,UsefulSeries!$E352,0)</f>
        <v>3.6178638809956216</v>
      </c>
      <c r="E357" s="12">
        <v>0</v>
      </c>
      <c r="F357" s="12">
        <v>0</v>
      </c>
      <c r="G357" s="12"/>
      <c r="H357" s="12"/>
      <c r="I357" s="12">
        <f ca="1">INDEX('Flow probs &amp; rates'!$O$5:$O$5999,UsefulSeries!$E352)</f>
        <v>0.15687295001865378</v>
      </c>
      <c r="J357" s="12"/>
      <c r="K357" s="12"/>
      <c r="L357" s="12">
        <f>-INDEX('Flow probs &amp; rates'!$F$4:$F$5999,UsefulSeries!$E352)</f>
        <v>-3.6558541703537027E-2</v>
      </c>
      <c r="M357" s="12"/>
      <c r="N357" s="12">
        <f>INDEX('Flow probs &amp; rates'!$F$5:$F$5999,UsefulSeries!$G354)-INDEX('Flow probs &amp; rates'!$F$4:$F$5999,UsefulSeries!$G354)</f>
        <v>5.579134654380008E-4</v>
      </c>
      <c r="O357" s="12"/>
      <c r="P357" s="12">
        <f ca="1"/>
        <v>0</v>
      </c>
      <c r="Q357" s="12">
        <f ca="1"/>
        <v>0</v>
      </c>
      <c r="R357" s="12">
        <f ca="1"/>
        <v>6.2699800422147733E-2</v>
      </c>
      <c r="S357" s="12">
        <f ca="1"/>
        <v>0.29574534268542407</v>
      </c>
      <c r="T357" s="12">
        <f ca="1"/>
        <v>0</v>
      </c>
      <c r="U357" s="12">
        <f ca="1"/>
        <v>0</v>
      </c>
      <c r="V357" s="12"/>
      <c r="W357" s="12"/>
      <c r="X357" s="12"/>
      <c r="Y357" s="12"/>
      <c r="Z357" s="12"/>
      <c r="AA357" s="12"/>
      <c r="AB357" s="12"/>
      <c r="AC357" s="12"/>
      <c r="AD357" s="12"/>
      <c r="AE357" s="12">
        <v>0.61740559974188125</v>
      </c>
      <c r="AF357" s="12">
        <v>0</v>
      </c>
      <c r="AG357" s="12">
        <v>-4.4627904475593956E-2</v>
      </c>
      <c r="AH357" s="12">
        <v>-4.4627904475593956E-2</v>
      </c>
      <c r="AI357" s="12">
        <v>0</v>
      </c>
      <c r="AJ357" s="12">
        <v>0.33796649578252475</v>
      </c>
      <c r="AK357" s="12"/>
      <c r="AL357" s="12"/>
      <c r="AM357" s="12"/>
      <c r="AN357" s="12">
        <f t="shared" si="63"/>
        <v>0.61740559974188125</v>
      </c>
      <c r="AO357" s="12">
        <f t="shared" si="64"/>
        <v>0</v>
      </c>
      <c r="AP357" s="12">
        <f t="shared" si="65"/>
        <v>-4.4627904475593956E-2</v>
      </c>
      <c r="AQ357" s="12">
        <f t="shared" si="66"/>
        <v>-4.4627904475593956E-2</v>
      </c>
      <c r="AR357" s="12">
        <f t="shared" si="67"/>
        <v>0</v>
      </c>
      <c r="AS357" s="12">
        <f t="shared" si="68"/>
        <v>0.33796649578252475</v>
      </c>
      <c r="AT357" s="12">
        <f t="shared" si="69"/>
        <v>0</v>
      </c>
      <c r="AU357" s="12">
        <f t="shared" si="70"/>
        <v>0</v>
      </c>
      <c r="AV357" s="12"/>
      <c r="AW357" s="12"/>
      <c r="AX357" s="12">
        <f>INDEX('Margin error adjustment'!N$7:N$6003,UsefulSeries!$K348)</f>
        <v>1.4195287484913832E-4</v>
      </c>
      <c r="AY357" s="12"/>
      <c r="AZ357" s="12"/>
      <c r="BA357" s="12"/>
      <c r="BB357" s="12">
        <f t="shared" si="62"/>
        <v>1.4195287484913832E-4</v>
      </c>
      <c r="BC357" s="12"/>
      <c r="BD357" s="38">
        <f ca="1"/>
        <v>2.8125642681111028E-2</v>
      </c>
    </row>
    <row r="358" spans="1:56" x14ac:dyDescent="0.35">
      <c r="A358" s="12">
        <v>0</v>
      </c>
      <c r="B358" s="12">
        <v>0</v>
      </c>
      <c r="C358" s="12">
        <v>0</v>
      </c>
      <c r="D358" s="12">
        <v>0</v>
      </c>
      <c r="E358" s="12">
        <f ca="1">INDEX('Flow probs &amp; rates'!$P$5:$P$5999,UsefulSeries!$E352,0)*(1-INDEX('Flow probs &amp; rates'!$P$5:$P$5999,UsefulSeries!$E352,0))/INDEX('Flow probs &amp; rates'!$G$4:$G$5999,UsefulSeries!$E352,0)</f>
        <v>6.0121708233026434E-2</v>
      </c>
      <c r="F358" s="12">
        <f ca="1">-INDEX('Flow probs &amp; rates'!$P$5:$P$5999,UsefulSeries!$E352,0)*(INDEX('Flow probs &amp; rates'!$Q$5:$Q$5999,UsefulSeries!$E352,0))/INDEX('Flow probs &amp; rates'!$G$4:$G$5999,UsefulSeries!$E352,0)</f>
        <v>-1.3590714985000625E-3</v>
      </c>
      <c r="G358" s="12"/>
      <c r="H358" s="12"/>
      <c r="I358" s="12">
        <f ca="1">INDEX('Flow probs &amp; rates'!$P$5:$P$5999,UsefulSeries!$E352)</f>
        <v>2.0425019542537372E-2</v>
      </c>
      <c r="J358" s="12"/>
      <c r="K358" s="12">
        <f>INDEX('Flow probs &amp; rates'!$G$4:$G$5999,UsefulSeries!$E352)</f>
        <v>0.33278891613784034</v>
      </c>
      <c r="L358" s="12"/>
      <c r="M358" s="12"/>
      <c r="N358" s="12">
        <f>INDEX('Flow probs &amp; rates'!$E$5:$E$5999,UsefulSeries!$G356)-INDEX('Flow probs &amp; rates'!$E$4:$E$5999,UsefulSeries!$G356)</f>
        <v>1.5847290001426151E-3</v>
      </c>
      <c r="O358" s="12"/>
      <c r="P358" s="12">
        <f ca="1"/>
        <v>0</v>
      </c>
      <c r="Q358" s="12">
        <f ca="1"/>
        <v>0</v>
      </c>
      <c r="R358" s="12">
        <f ca="1"/>
        <v>0</v>
      </c>
      <c r="S358" s="12">
        <f ca="1"/>
        <v>0</v>
      </c>
      <c r="T358" s="12">
        <f ca="1"/>
        <v>16.64078454299019</v>
      </c>
      <c r="U358" s="12">
        <f ca="1"/>
        <v>0.34758514385275224</v>
      </c>
      <c r="V358" s="12"/>
      <c r="W358" s="12">
        <f ca="1">INDEX(P$6:P$6003,UsefulSeries!$I356)</f>
        <v>43.255339032943709</v>
      </c>
      <c r="X358" s="12">
        <f ca="1">INDEX(Q$6:Q$6003,UsefulSeries!$I356)</f>
        <v>0.63483314866943719</v>
      </c>
      <c r="Y358" s="12">
        <f ca="1">INDEX(R$6:R$6003,UsefulSeries!$I356)</f>
        <v>0</v>
      </c>
      <c r="Z358" s="12">
        <f ca="1">INDEX(S$6:S$6003,UsefulSeries!$I356)</f>
        <v>0</v>
      </c>
      <c r="AA358" s="12">
        <f ca="1">INDEX(T$6:T$6003,UsefulSeries!$I356)</f>
        <v>0</v>
      </c>
      <c r="AB358" s="12">
        <f ca="1">INDEX(U$6:U$6003,UsefulSeries!$I356)</f>
        <v>0</v>
      </c>
      <c r="AC358" s="12">
        <f>INDEX( K$6:K$6003,UsefulSeries!$I356)</f>
        <v>-0.61819753996029558</v>
      </c>
      <c r="AD358" s="12">
        <f>INDEX(L$6:L$6003,UsefulSeries!$I356)</f>
        <v>0.61819753996029558</v>
      </c>
      <c r="AE358" s="12"/>
      <c r="AF358" s="12"/>
      <c r="AG358" s="12"/>
      <c r="AH358" s="12"/>
      <c r="AI358" s="12"/>
      <c r="AJ358" s="12"/>
      <c r="AK358" s="12"/>
      <c r="AL358" s="12"/>
      <c r="AM358" s="12"/>
      <c r="AN358" s="12">
        <f t="shared" ca="1" si="63"/>
        <v>43.255339032943709</v>
      </c>
      <c r="AO358" s="12">
        <f t="shared" ca="1" si="64"/>
        <v>0.63483314866943719</v>
      </c>
      <c r="AP358" s="12">
        <f t="shared" ca="1" si="65"/>
        <v>0</v>
      </c>
      <c r="AQ358" s="12">
        <f t="shared" ca="1" si="66"/>
        <v>0</v>
      </c>
      <c r="AR358" s="12">
        <f t="shared" ca="1" si="67"/>
        <v>0</v>
      </c>
      <c r="AS358" s="12">
        <f t="shared" ca="1" si="68"/>
        <v>0</v>
      </c>
      <c r="AT358" s="12">
        <f t="shared" si="69"/>
        <v>-0.61819753996029558</v>
      </c>
      <c r="AU358" s="12">
        <f t="shared" si="70"/>
        <v>0.61819753996029558</v>
      </c>
      <c r="AV358" s="12"/>
      <c r="AW358" s="12">
        <f ca="1">INDEX(I$6:I$6003,UsefulSeries!$I356)</f>
        <v>1.4504697378272847E-2</v>
      </c>
      <c r="AX358" s="12"/>
      <c r="AY358" s="12"/>
      <c r="AZ358" s="12">
        <f t="array" aca="1" ref="AZ358:AZ363" ca="1">MMULT(W358:AB363,AW358:AW363)</f>
        <v>0.63483314866943719</v>
      </c>
      <c r="BA358" s="12"/>
      <c r="BB358" s="12">
        <f t="shared" ca="1" si="62"/>
        <v>0.63483314866943719</v>
      </c>
      <c r="BC358" s="12"/>
      <c r="BD358" s="38">
        <f t="array" aca="1" ref="BD358:BD365" ca="1">MMULT(MINVERSE(AN358:AU365),BB358:BB365)</f>
        <v>1.3880374636957894E-2</v>
      </c>
    </row>
    <row r="359" spans="1:56" x14ac:dyDescent="0.35">
      <c r="A359" s="12">
        <v>0</v>
      </c>
      <c r="B359" s="12">
        <v>0</v>
      </c>
      <c r="C359" s="12">
        <v>0</v>
      </c>
      <c r="D359" s="12">
        <v>0</v>
      </c>
      <c r="E359" s="12">
        <f ca="1">-INDEX('Flow probs &amp; rates'!$P$5:$P$5999,UsefulSeries!$E352,0)*(INDEX('Flow probs &amp; rates'!$Q$5:$Q$5999,UsefulSeries!$E352,0))/INDEX('Flow probs &amp; rates'!$G$4:$G$5999,UsefulSeries!$E352,0)</f>
        <v>-1.3590714985000625E-3</v>
      </c>
      <c r="F359" s="12">
        <f ca="1">INDEX('Flow probs &amp; rates'!$Q$5:$Q$5999,UsefulSeries!$E352,0)*(1-INDEX('Flow probs &amp; rates'!$Q$5:$Q$5999,UsefulSeries!$E352,0))/INDEX('Flow probs &amp; rates'!$G$4:$G$5999,UsefulSeries!$E352,0)</f>
        <v>6.5066118000253761E-2</v>
      </c>
      <c r="G359" s="12"/>
      <c r="H359" s="12"/>
      <c r="I359" s="12">
        <f ca="1">INDEX('Flow probs &amp; rates'!$Q$5:$Q$5999,UsefulSeries!$E352)</f>
        <v>2.2143622922746034E-2</v>
      </c>
      <c r="J359" s="12"/>
      <c r="K359" s="12"/>
      <c r="L359" s="12">
        <f>INDEX('Flow probs &amp; rates'!$G$4:$G$5999,UsefulSeries!$E352)</f>
        <v>0.33278891613784034</v>
      </c>
      <c r="M359" s="12"/>
      <c r="N359" s="12">
        <f>INDEX('Flow probs &amp; rates'!$F$5:$F$5999,UsefulSeries!$G356)-INDEX('Flow probs &amp; rates'!$F$4:$F$5999,UsefulSeries!$G356)</f>
        <v>-6.1165942383590438E-4</v>
      </c>
      <c r="O359" s="12"/>
      <c r="P359" s="12">
        <f ca="1"/>
        <v>0</v>
      </c>
      <c r="Q359" s="12">
        <f ca="1"/>
        <v>0</v>
      </c>
      <c r="R359" s="12">
        <f ca="1"/>
        <v>0</v>
      </c>
      <c r="S359" s="12">
        <f ca="1"/>
        <v>0</v>
      </c>
      <c r="T359" s="12">
        <f ca="1"/>
        <v>0.34758514385275224</v>
      </c>
      <c r="U359" s="12">
        <f ca="1"/>
        <v>15.376242256506075</v>
      </c>
      <c r="V359" s="12"/>
      <c r="W359" s="12">
        <f ca="1">INDEX(P$7:P$6003,UsefulSeries!$I356)</f>
        <v>0.63483314866943719</v>
      </c>
      <c r="X359" s="12">
        <f ca="1">INDEX(Q$7:Q$6003,UsefulSeries!$I356)</f>
        <v>53.472242797464226</v>
      </c>
      <c r="Y359" s="12">
        <f ca="1">INDEX(R$7:R$6003,UsefulSeries!$I356)</f>
        <v>0</v>
      </c>
      <c r="Z359" s="12">
        <f ca="1">INDEX(S$7:S$6003,UsefulSeries!$I356)</f>
        <v>0</v>
      </c>
      <c r="AA359" s="12">
        <f ca="1">INDEX(T$7:T$6003,UsefulSeries!$I356)</f>
        <v>0</v>
      </c>
      <c r="AB359" s="12">
        <f ca="1">INDEX(U$7:U$6003,UsefulSeries!$I356)</f>
        <v>0</v>
      </c>
      <c r="AC359" s="12">
        <f>INDEX( K$7:K$6003,UsefulSeries!$I356,1)</f>
        <v>-0.61819753996029558</v>
      </c>
      <c r="AD359" s="12">
        <f>INDEX(L$7:L$6003,UsefulSeries!$I356,1)</f>
        <v>0</v>
      </c>
      <c r="AE359" s="12"/>
      <c r="AF359" s="12"/>
      <c r="AG359" s="12"/>
      <c r="AH359" s="12"/>
      <c r="AI359" s="12"/>
      <c r="AJ359" s="12"/>
      <c r="AK359" s="12"/>
      <c r="AL359" s="12"/>
      <c r="AM359" s="12"/>
      <c r="AN359" s="12">
        <f t="shared" ca="1" si="63"/>
        <v>0.63483314866943719</v>
      </c>
      <c r="AO359" s="12">
        <f t="shared" ca="1" si="64"/>
        <v>53.472242797464226</v>
      </c>
      <c r="AP359" s="12">
        <f t="shared" ca="1" si="65"/>
        <v>0</v>
      </c>
      <c r="AQ359" s="12">
        <f t="shared" ca="1" si="66"/>
        <v>0</v>
      </c>
      <c r="AR359" s="12">
        <f t="shared" ca="1" si="67"/>
        <v>0</v>
      </c>
      <c r="AS359" s="12">
        <f t="shared" ca="1" si="68"/>
        <v>0</v>
      </c>
      <c r="AT359" s="12">
        <f t="shared" si="69"/>
        <v>-0.61819753996029558</v>
      </c>
      <c r="AU359" s="12">
        <f t="shared" si="70"/>
        <v>0</v>
      </c>
      <c r="AV359" s="12"/>
      <c r="AW359" s="12">
        <f ca="1">INDEX(I$7:I$6003,UsefulSeries!$I356)</f>
        <v>1.1699997105637757E-2</v>
      </c>
      <c r="AX359" s="12"/>
      <c r="AY359" s="12"/>
      <c r="AZ359" s="12">
        <f ca="1"/>
        <v>0.63483314866943708</v>
      </c>
      <c r="BA359" s="12"/>
      <c r="BB359" s="12">
        <f t="shared" ca="1" si="62"/>
        <v>0.63483314866943708</v>
      </c>
      <c r="BC359" s="12"/>
      <c r="BD359" s="38">
        <f ca="1"/>
        <v>1.2359227708642766E-2</v>
      </c>
    </row>
    <row r="360" spans="1:56" x14ac:dyDescent="0.35">
      <c r="A360" s="12">
        <f ca="1">INDEX('Flow probs &amp; rates'!$K$5:$K$5999,UsefulSeries!$E358,0)*(1-INDEX('Flow probs &amp; rates'!$K$5:$K$5999,UsefulSeries!$E358,0))/INDEX('Flow probs &amp; rates'!$E$4:$E$5999,UsefulSeries!$E358,0)</f>
        <v>2.1211627394531467E-2</v>
      </c>
      <c r="B360" s="12">
        <f ca="1">-INDEX('Flow probs &amp; rates'!$K$5:$K$5999,UsefulSeries!$E358,0)*(INDEX('Flow probs &amp; rates'!$L$5:$L$5999,UsefulSeries!$E358,0))/INDEX('Flow probs &amp; rates'!$E$4:$E$5999,UsefulSeries!$E358,0)</f>
        <v>-2.6466625603819449E-4</v>
      </c>
      <c r="C360" s="12">
        <v>0</v>
      </c>
      <c r="D360" s="12">
        <v>0</v>
      </c>
      <c r="E360" s="12">
        <v>0</v>
      </c>
      <c r="F360" s="12">
        <v>0</v>
      </c>
      <c r="G360" s="12"/>
      <c r="H360" s="12"/>
      <c r="I360" s="12">
        <f ca="1">INDEX('Flow probs &amp; rates'!$K$5:$K$5999,UsefulSeries!$E358)</f>
        <v>1.3555509047341978E-2</v>
      </c>
      <c r="J360" s="12"/>
      <c r="K360" s="12">
        <f>-INDEX('Flow probs &amp; rates'!$E$4:$E$5999,UsefulSeries!$E358)</f>
        <v>-0.6303975160933083</v>
      </c>
      <c r="L360" s="12">
        <f>INDEX('Flow probs &amp; rates'!$E$4:$E$5999,UsefulSeries!$E358)</f>
        <v>0.6303975160933083</v>
      </c>
      <c r="M360" s="12"/>
      <c r="N360" s="12">
        <f>INDEX('Flow probs &amp; rates'!$E$5:$E$5999,UsefulSeries!$G358)-INDEX('Flow probs &amp; rates'!$E$4:$E$5999,UsefulSeries!$G358)</f>
        <v>-1.0782504770532331E-3</v>
      </c>
      <c r="O360" s="12"/>
      <c r="P360" s="12">
        <f t="array" aca="1" ref="P360:U365" ca="1">MINVERSE(A360:F365)</f>
        <v>47.152029222518927</v>
      </c>
      <c r="Q360" s="12">
        <f ca="1"/>
        <v>0.64713487353693699</v>
      </c>
      <c r="R360" s="12">
        <f ca="1"/>
        <v>0</v>
      </c>
      <c r="S360" s="12">
        <f ca="1"/>
        <v>0</v>
      </c>
      <c r="T360" s="12">
        <f ca="1"/>
        <v>0</v>
      </c>
      <c r="U360" s="12">
        <f ca="1"/>
        <v>0</v>
      </c>
      <c r="V360" s="12"/>
      <c r="W360" s="12">
        <f ca="1">INDEX(P$8:P$6003,UsefulSeries!$I356)</f>
        <v>0</v>
      </c>
      <c r="X360" s="12">
        <f ca="1">INDEX(Q$8:Q$6003,UsefulSeries!$I356)</f>
        <v>0</v>
      </c>
      <c r="Y360" s="12">
        <f ca="1">INDEX(R$8:R$6003,UsefulSeries!$I356)</f>
        <v>0.26348496339239919</v>
      </c>
      <c r="Z360" s="12">
        <f ca="1">INDEX(S$8:S$6003,UsefulSeries!$I356)</f>
        <v>6.8838290230585408E-2</v>
      </c>
      <c r="AA360" s="12">
        <f ca="1">INDEX(T$8:T$6003,UsefulSeries!$I356)</f>
        <v>0</v>
      </c>
      <c r="AB360" s="12">
        <f ca="1">INDEX(U$8:U$6003,UsefulSeries!$I356)</f>
        <v>0</v>
      </c>
      <c r="AC360" s="12">
        <f>INDEX( K$8:K$6003,UsefulSeries!$I356)</f>
        <v>4.4769857350443094E-2</v>
      </c>
      <c r="AD360" s="12">
        <f>INDEX(L$8:L$6003,UsefulSeries!$I356)</f>
        <v>-4.4769857350443094E-2</v>
      </c>
      <c r="AE360" s="12"/>
      <c r="AF360" s="12"/>
      <c r="AG360" s="12"/>
      <c r="AH360" s="12"/>
      <c r="AI360" s="12"/>
      <c r="AJ360" s="12"/>
      <c r="AK360" s="12"/>
      <c r="AL360" s="12"/>
      <c r="AM360" s="12"/>
      <c r="AN360" s="12">
        <f t="shared" ca="1" si="63"/>
        <v>0</v>
      </c>
      <c r="AO360" s="12">
        <f t="shared" ca="1" si="64"/>
        <v>0</v>
      </c>
      <c r="AP360" s="12">
        <f t="shared" ca="1" si="65"/>
        <v>0.26348496339239919</v>
      </c>
      <c r="AQ360" s="12">
        <f t="shared" ca="1" si="66"/>
        <v>6.8838290230585408E-2</v>
      </c>
      <c r="AR360" s="12">
        <f t="shared" ca="1" si="67"/>
        <v>0</v>
      </c>
      <c r="AS360" s="12">
        <f t="shared" ca="1" si="68"/>
        <v>0</v>
      </c>
      <c r="AT360" s="12">
        <f t="shared" si="69"/>
        <v>4.4769857350443094E-2</v>
      </c>
      <c r="AU360" s="12">
        <f t="shared" si="70"/>
        <v>-4.4769857350443094E-2</v>
      </c>
      <c r="AV360" s="12"/>
      <c r="AW360" s="12">
        <f ca="1">INDEX(I$8:I$6003,UsefulSeries!$I356)</f>
        <v>0.2300057669787399</v>
      </c>
      <c r="AX360" s="12"/>
      <c r="AY360" s="12"/>
      <c r="AZ360" s="12">
        <f ca="1"/>
        <v>6.8838290230585394E-2</v>
      </c>
      <c r="BA360" s="12"/>
      <c r="BB360" s="12">
        <f t="shared" ca="1" si="62"/>
        <v>6.8838290230585394E-2</v>
      </c>
      <c r="BC360" s="12"/>
      <c r="BD360" s="38">
        <f ca="1"/>
        <v>0.23488769660335124</v>
      </c>
    </row>
    <row r="361" spans="1:56" x14ac:dyDescent="0.35">
      <c r="A361" s="12">
        <f ca="1">-INDEX('Flow probs &amp; rates'!$K$5:$K$5999,UsefulSeries!$E358,0)*(INDEX('Flow probs &amp; rates'!$L$5:$L$5999,UsefulSeries!$E358,0))/INDEX('Flow probs &amp; rates'!$E$4:$E$5999,UsefulSeries!$E358,0)</f>
        <v>-2.6466625603819449E-4</v>
      </c>
      <c r="B361" s="12">
        <f ca="1">INDEX('Flow probs &amp; rates'!$L$5:$L$5999,UsefulSeries!$E358,0)*(1-INDEX('Flow probs &amp; rates'!$L$5:$L$5999,UsefulSeries!$E358,0))/INDEX('Flow probs &amp; rates'!$E$4:$E$5999,UsefulSeries!$E358,0)</f>
        <v>1.9284312357824615E-2</v>
      </c>
      <c r="C361" s="12">
        <v>0</v>
      </c>
      <c r="D361" s="12">
        <v>0</v>
      </c>
      <c r="E361" s="12">
        <v>0</v>
      </c>
      <c r="F361" s="12">
        <v>0</v>
      </c>
      <c r="G361" s="12"/>
      <c r="H361" s="12"/>
      <c r="I361" s="12">
        <f ca="1">INDEX('Flow probs &amp; rates'!$L$5:$L$5999,UsefulSeries!$E358)</f>
        <v>1.2308276274796854E-2</v>
      </c>
      <c r="J361" s="12"/>
      <c r="K361" s="12">
        <f>-INDEX('Flow probs &amp; rates'!$E$4:$E$5999,UsefulSeries!$E358)</f>
        <v>-0.6303975160933083</v>
      </c>
      <c r="L361" s="12"/>
      <c r="M361" s="12"/>
      <c r="N361" s="12">
        <f>INDEX('Flow probs &amp; rates'!$F$5:$F$5999,UsefulSeries!$G358)-INDEX('Flow probs &amp; rates'!$F$4:$F$5999,UsefulSeries!$G358)</f>
        <v>-2.5396278520967153E-5</v>
      </c>
      <c r="O361" s="12"/>
      <c r="P361" s="12">
        <f ca="1"/>
        <v>0.64713487353693699</v>
      </c>
      <c r="Q361" s="12">
        <f ca="1"/>
        <v>51.864502928895519</v>
      </c>
      <c r="R361" s="12">
        <f ca="1"/>
        <v>0</v>
      </c>
      <c r="S361" s="12">
        <f ca="1"/>
        <v>0</v>
      </c>
      <c r="T361" s="12">
        <f ca="1"/>
        <v>0</v>
      </c>
      <c r="U361" s="12">
        <f ca="1"/>
        <v>0</v>
      </c>
      <c r="V361" s="12"/>
      <c r="W361" s="12">
        <f ca="1">INDEX(P$9:P$6003,UsefulSeries!$I356)</f>
        <v>0</v>
      </c>
      <c r="X361" s="12">
        <f ca="1">INDEX(Q$9:Q$6003,UsefulSeries!$I356)</f>
        <v>0</v>
      </c>
      <c r="Y361" s="12">
        <f ca="1">INDEX(R$9:R$6003,UsefulSeries!$I356)</f>
        <v>6.8838290230585408E-2</v>
      </c>
      <c r="Z361" s="12">
        <f ca="1">INDEX(S$9:S$6003,UsefulSeries!$I356)</f>
        <v>0.44306958145164621</v>
      </c>
      <c r="AA361" s="12">
        <f ca="1">INDEX(T$9:T$6003,UsefulSeries!$I356)</f>
        <v>0</v>
      </c>
      <c r="AB361" s="12">
        <f ca="1">INDEX(U$9:U$6003,UsefulSeries!$I356)</f>
        <v>0</v>
      </c>
      <c r="AC361" s="12">
        <f>INDEX( K$9:K$6003,UsefulSeries!$I356)</f>
        <v>0</v>
      </c>
      <c r="AD361" s="12">
        <f>INDEX(L$9:L$6003,UsefulSeries!$I356)</f>
        <v>-4.4769857350443094E-2</v>
      </c>
      <c r="AE361" s="12"/>
      <c r="AF361" s="12"/>
      <c r="AG361" s="12"/>
      <c r="AH361" s="12"/>
      <c r="AI361" s="12"/>
      <c r="AJ361" s="12"/>
      <c r="AK361" s="12"/>
      <c r="AL361" s="12"/>
      <c r="AM361" s="12"/>
      <c r="AN361" s="12">
        <f t="shared" ca="1" si="63"/>
        <v>0</v>
      </c>
      <c r="AO361" s="12">
        <f t="shared" ca="1" si="64"/>
        <v>0</v>
      </c>
      <c r="AP361" s="12">
        <f t="shared" ca="1" si="65"/>
        <v>6.8838290230585408E-2</v>
      </c>
      <c r="AQ361" s="12">
        <f t="shared" ca="1" si="66"/>
        <v>0.44306958145164621</v>
      </c>
      <c r="AR361" s="12">
        <f t="shared" ca="1" si="67"/>
        <v>0</v>
      </c>
      <c r="AS361" s="12">
        <f t="shared" ca="1" si="68"/>
        <v>0</v>
      </c>
      <c r="AT361" s="12">
        <f t="shared" si="69"/>
        <v>0</v>
      </c>
      <c r="AU361" s="12">
        <f t="shared" si="70"/>
        <v>-4.4769857350443094E-2</v>
      </c>
      <c r="AV361" s="12"/>
      <c r="AW361" s="12">
        <f ca="1">INDEX(I$9:I$6003,UsefulSeries!$I356)</f>
        <v>0.11963151772895778</v>
      </c>
      <c r="AX361" s="12"/>
      <c r="AY361" s="12"/>
      <c r="AZ361" s="12">
        <f ca="1"/>
        <v>6.8838290230585408E-2</v>
      </c>
      <c r="BA361" s="12"/>
      <c r="BB361" s="12">
        <f t="shared" ca="1" si="62"/>
        <v>6.8838290230585408E-2</v>
      </c>
      <c r="BC361" s="12"/>
      <c r="BD361" s="38">
        <f ca="1"/>
        <v>0.12891559415036857</v>
      </c>
    </row>
    <row r="362" spans="1:56" x14ac:dyDescent="0.35">
      <c r="A362" s="12">
        <v>0</v>
      </c>
      <c r="B362" s="12">
        <v>0</v>
      </c>
      <c r="C362" s="12">
        <f ca="1">INDEX('Flow probs &amp; rates'!$M$5:$M$5999,UsefulSeries!$E358,0)*(1-INDEX('Flow probs &amp; rates'!$M$5:$M$5999,UsefulSeries!$E358,0))/INDEX('Flow probs &amp; rates'!$F$4:$F$5999,UsefulSeries!$E358,0)</f>
        <v>5.1361278669906154</v>
      </c>
      <c r="D362" s="12">
        <f ca="1">-INDEX('Flow probs &amp; rates'!$M$5:$M$5999,UsefulSeries!$E358,0)*(INDEX('Flow probs &amp; rates'!$O$5:$O$5999,UsefulSeries!$E358,0))/INDEX('Flow probs &amp; rates'!$F$4:$F$5999,UsefulSeries!$E358,0)</f>
        <v>-1.0365250085146367</v>
      </c>
      <c r="E362" s="12">
        <v>0</v>
      </c>
      <c r="F362" s="12">
        <v>0</v>
      </c>
      <c r="G362" s="12"/>
      <c r="H362" s="12"/>
      <c r="I362" s="12">
        <f ca="1">INDEX('Flow probs &amp; rates'!$M$5:$M$5999,UsefulSeries!$E358)</f>
        <v>0.25822891560419398</v>
      </c>
      <c r="J362" s="12"/>
      <c r="K362" s="12">
        <f>INDEX('Flow probs &amp; rates'!$F$4:$F$5999,UsefulSeries!$E358)</f>
        <v>3.7293998068297321E-2</v>
      </c>
      <c r="L362" s="12">
        <f>-INDEX('Flow probs &amp; rates'!$F$4:$F$5999,UsefulSeries!$E358)</f>
        <v>-3.7293998068297321E-2</v>
      </c>
      <c r="M362" s="12"/>
      <c r="N362" s="12">
        <f>INDEX('Flow probs &amp; rates'!$E$5:$E$5999,UsefulSeries!$G360)-INDEX('Flow probs &amp; rates'!$E$4:$E$5999,UsefulSeries!$G360)</f>
        <v>-1.2826342463245766E-5</v>
      </c>
      <c r="O362" s="12"/>
      <c r="P362" s="12">
        <f ca="1"/>
        <v>0</v>
      </c>
      <c r="Q362" s="12">
        <f ca="1"/>
        <v>0</v>
      </c>
      <c r="R362" s="12">
        <f ca="1"/>
        <v>0.20741100229388992</v>
      </c>
      <c r="S362" s="12">
        <f ca="1"/>
        <v>6.2988763672632966E-2</v>
      </c>
      <c r="T362" s="12">
        <f ca="1"/>
        <v>0</v>
      </c>
      <c r="U362" s="12">
        <f ca="1"/>
        <v>0</v>
      </c>
      <c r="V362" s="12"/>
      <c r="W362" s="12">
        <f ca="1">INDEX(P$10:P$6003,UsefulSeries!$I356)</f>
        <v>0</v>
      </c>
      <c r="X362" s="12">
        <f ca="1">INDEX(Q$10:Q$6003,UsefulSeries!$I356)</f>
        <v>0</v>
      </c>
      <c r="Y362" s="12">
        <f ca="1">INDEX(R$10:R$6003,UsefulSeries!$I356)</f>
        <v>0</v>
      </c>
      <c r="Z362" s="12">
        <f ca="1">INDEX(S$10:S$6003,UsefulSeries!$I356)</f>
        <v>0</v>
      </c>
      <c r="AA362" s="12">
        <f ca="1">INDEX(T$10:T$6003,UsefulSeries!$I356)</f>
        <v>15.937416735991397</v>
      </c>
      <c r="AB362" s="12">
        <f ca="1">INDEX(U$10:U$6003,UsefulSeries!$I356)</f>
        <v>0.35228447160343213</v>
      </c>
      <c r="AC362" s="12">
        <f>INDEX( K$10:K$6003,UsefulSeries!$I356)</f>
        <v>0.33703260268926138</v>
      </c>
      <c r="AD362" s="12">
        <f>INDEX(L$10:L$6003,UsefulSeries!$I356)</f>
        <v>0</v>
      </c>
      <c r="AE362" s="12"/>
      <c r="AF362" s="12"/>
      <c r="AG362" s="12"/>
      <c r="AH362" s="12"/>
      <c r="AI362" s="12"/>
      <c r="AJ362" s="12"/>
      <c r="AK362" s="12"/>
      <c r="AL362" s="12"/>
      <c r="AM362" s="12"/>
      <c r="AN362" s="12">
        <f t="shared" ca="1" si="63"/>
        <v>0</v>
      </c>
      <c r="AO362" s="12">
        <f t="shared" ca="1" si="64"/>
        <v>0</v>
      </c>
      <c r="AP362" s="12">
        <f t="shared" ca="1" si="65"/>
        <v>0</v>
      </c>
      <c r="AQ362" s="12">
        <f t="shared" ca="1" si="66"/>
        <v>0</v>
      </c>
      <c r="AR362" s="12">
        <f t="shared" ca="1" si="67"/>
        <v>15.937416735991397</v>
      </c>
      <c r="AS362" s="12">
        <f t="shared" ca="1" si="68"/>
        <v>0.35228447160343213</v>
      </c>
      <c r="AT362" s="12">
        <f t="shared" si="69"/>
        <v>0.33703260268926138</v>
      </c>
      <c r="AU362" s="12">
        <f t="shared" si="70"/>
        <v>0</v>
      </c>
      <c r="AV362" s="12"/>
      <c r="AW362" s="12">
        <f ca="1">INDEX(I$10:I$6003,UsefulSeries!$I356)</f>
        <v>2.1625264192295698E-2</v>
      </c>
      <c r="AX362" s="12"/>
      <c r="AY362" s="12"/>
      <c r="AZ362" s="12">
        <f ca="1"/>
        <v>0.35228447160343213</v>
      </c>
      <c r="BA362" s="12"/>
      <c r="BB362" s="12">
        <f t="shared" ca="1" si="62"/>
        <v>0.35228447160343213</v>
      </c>
      <c r="BC362" s="12"/>
      <c r="BD362" s="38">
        <f ca="1"/>
        <v>2.0478962970316872E-2</v>
      </c>
    </row>
    <row r="363" spans="1:56" x14ac:dyDescent="0.35">
      <c r="A363" s="12">
        <v>0</v>
      </c>
      <c r="B363" s="12">
        <v>0</v>
      </c>
      <c r="C363" s="12">
        <f ca="1">-INDEX('Flow probs &amp; rates'!$M$5:$M$5999,UsefulSeries!$E358,0)*(INDEX('Flow probs &amp; rates'!$O$5:$O$5999,UsefulSeries!$E358,0))/INDEX('Flow probs &amp; rates'!$F$4:$F$5999,UsefulSeries!$E358,0)</f>
        <v>-1.0365250085146367</v>
      </c>
      <c r="D363" s="12">
        <f ca="1">INDEX('Flow probs &amp; rates'!$O$5:$O$5999,UsefulSeries!$E358,0)*(1-INDEX('Flow probs &amp; rates'!$O$5:$O$5999,UsefulSeries!$E358,0))/INDEX('Flow probs &amp; rates'!$F$4:$F$5999,UsefulSeries!$E358,0)</f>
        <v>3.4130958981198396</v>
      </c>
      <c r="E363" s="12">
        <v>0</v>
      </c>
      <c r="F363" s="12">
        <v>0</v>
      </c>
      <c r="G363" s="12"/>
      <c r="H363" s="12"/>
      <c r="I363" s="12">
        <f ca="1">INDEX('Flow probs &amp; rates'!$O$5:$O$5999,UsefulSeries!$E358)</f>
        <v>0.14969726211660123</v>
      </c>
      <c r="J363" s="12"/>
      <c r="K363" s="12"/>
      <c r="L363" s="12">
        <f>-INDEX('Flow probs &amp; rates'!$F$4:$F$5999,UsefulSeries!$E358)</f>
        <v>-3.7293998068297321E-2</v>
      </c>
      <c r="M363" s="12"/>
      <c r="N363" s="12">
        <f>INDEX('Flow probs &amp; rates'!$F$5:$F$5999,UsefulSeries!$G360)-INDEX('Flow probs &amp; rates'!$F$4:$F$5999,UsefulSeries!$G360)</f>
        <v>-6.9809591055815939E-4</v>
      </c>
      <c r="O363" s="12"/>
      <c r="P363" s="12">
        <f ca="1"/>
        <v>0</v>
      </c>
      <c r="Q363" s="12">
        <f ca="1"/>
        <v>0</v>
      </c>
      <c r="R363" s="12">
        <f ca="1"/>
        <v>6.298876367263298E-2</v>
      </c>
      <c r="S363" s="12">
        <f ca="1"/>
        <v>0.31211822363061487</v>
      </c>
      <c r="T363" s="12">
        <f ca="1"/>
        <v>0</v>
      </c>
      <c r="U363" s="12">
        <f ca="1"/>
        <v>0</v>
      </c>
      <c r="V363" s="12"/>
      <c r="W363" s="12">
        <f ca="1">INDEX(P$11:P$6003,UsefulSeries!$I356)</f>
        <v>0</v>
      </c>
      <c r="X363" s="12">
        <f ca="1">INDEX(Q$11:Q$6003,UsefulSeries!$I356)</f>
        <v>0</v>
      </c>
      <c r="Y363" s="12">
        <f ca="1">INDEX(R$11:R$6003,UsefulSeries!$I356)</f>
        <v>0</v>
      </c>
      <c r="Z363" s="12">
        <f ca="1">INDEX(S$11:S$6003,UsefulSeries!$I356)</f>
        <v>0</v>
      </c>
      <c r="AA363" s="12">
        <f ca="1">INDEX(T$11:T$6003,UsefulSeries!$I356)</f>
        <v>0.35228447160343218</v>
      </c>
      <c r="AB363" s="12">
        <f ca="1">INDEX(U$11:U$6003,UsefulSeries!$I356)</f>
        <v>15.906017547496361</v>
      </c>
      <c r="AC363" s="12">
        <f>INDEX( K$11:K$6003,UsefulSeries!$I356)</f>
        <v>0</v>
      </c>
      <c r="AD363" s="12">
        <f>INDEX(L$11:L$6003,UsefulSeries!$I356)</f>
        <v>0.33703260268926138</v>
      </c>
      <c r="AE363" s="12"/>
      <c r="AF363" s="12"/>
      <c r="AG363" s="12"/>
      <c r="AH363" s="12"/>
      <c r="AI363" s="12"/>
      <c r="AJ363" s="12"/>
      <c r="AK363" s="12"/>
      <c r="AL363" s="12"/>
      <c r="AM363" s="12"/>
      <c r="AN363" s="12">
        <f t="shared" ca="1" si="63"/>
        <v>0</v>
      </c>
      <c r="AO363" s="12">
        <f t="shared" ca="1" si="64"/>
        <v>0</v>
      </c>
      <c r="AP363" s="12">
        <f t="shared" ca="1" si="65"/>
        <v>0</v>
      </c>
      <c r="AQ363" s="12">
        <f t="shared" ca="1" si="66"/>
        <v>0</v>
      </c>
      <c r="AR363" s="12">
        <f t="shared" ca="1" si="67"/>
        <v>0.35228447160343218</v>
      </c>
      <c r="AS363" s="12">
        <f t="shared" ca="1" si="68"/>
        <v>15.906017547496361</v>
      </c>
      <c r="AT363" s="12">
        <f t="shared" si="69"/>
        <v>0</v>
      </c>
      <c r="AU363" s="12">
        <f t="shared" si="70"/>
        <v>0.33703260268926138</v>
      </c>
      <c r="AV363" s="12"/>
      <c r="AW363" s="12">
        <f ca="1">INDEX(I$11:I$6003,UsefulSeries!$I356)</f>
        <v>2.1668920319304924E-2</v>
      </c>
      <c r="AX363" s="12"/>
      <c r="AY363" s="12"/>
      <c r="AZ363" s="12">
        <f ca="1"/>
        <v>0.35228447160343213</v>
      </c>
      <c r="BA363" s="12"/>
      <c r="BB363" s="12">
        <f t="shared" ca="1" si="62"/>
        <v>0.35228447160343213</v>
      </c>
      <c r="BC363" s="12"/>
      <c r="BD363" s="38">
        <f ca="1"/>
        <v>1.9588390832517684E-2</v>
      </c>
    </row>
    <row r="364" spans="1:56" x14ac:dyDescent="0.35">
      <c r="A364" s="12">
        <v>0</v>
      </c>
      <c r="B364" s="12">
        <v>0</v>
      </c>
      <c r="C364" s="12">
        <v>0</v>
      </c>
      <c r="D364" s="12">
        <v>0</v>
      </c>
      <c r="E364" s="12">
        <f ca="1">INDEX('Flow probs &amp; rates'!$P$5:$P$5999,UsefulSeries!$E358,0)*(1-INDEX('Flow probs &amp; rates'!$P$5:$P$5999,UsefulSeries!$E358,0))/INDEX('Flow probs &amp; rates'!$G$4:$G$5999,UsefulSeries!$E358,0)</f>
        <v>5.914427379906545E-2</v>
      </c>
      <c r="F364" s="12">
        <f ca="1">-INDEX('Flow probs &amp; rates'!$P$5:$P$5999,UsefulSeries!$E358,0)*(INDEX('Flow probs &amp; rates'!$Q$5:$Q$5999,UsefulSeries!$E358,0))/INDEX('Flow probs &amp; rates'!$G$4:$G$5999,UsefulSeries!$E358,0)</f>
        <v>-1.4212388737677485E-3</v>
      </c>
      <c r="G364" s="12"/>
      <c r="H364" s="12"/>
      <c r="I364" s="12">
        <f ca="1">INDEX('Flow probs &amp; rates'!$P$5:$P$5999,UsefulSeries!$E358)</f>
        <v>2.0056403389084539E-2</v>
      </c>
      <c r="J364" s="12"/>
      <c r="K364" s="12">
        <f>INDEX('Flow probs &amp; rates'!$G$4:$G$5999,UsefulSeries!$E358)</f>
        <v>0.33230848583839434</v>
      </c>
      <c r="L364" s="12"/>
      <c r="M364" s="12"/>
      <c r="N364" s="12">
        <f>INDEX('Flow probs &amp; rates'!$E$5:$E$5999,UsefulSeries!$G362)-INDEX('Flow probs &amp; rates'!$E$4:$E$5999,UsefulSeries!$G362)</f>
        <v>5.3894768474727073E-5</v>
      </c>
      <c r="O364" s="12"/>
      <c r="P364" s="12">
        <f ca="1"/>
        <v>0</v>
      </c>
      <c r="Q364" s="12">
        <f ca="1"/>
        <v>0</v>
      </c>
      <c r="R364" s="12">
        <f ca="1"/>
        <v>0</v>
      </c>
      <c r="S364" s="12">
        <f ca="1"/>
        <v>0</v>
      </c>
      <c r="T364" s="12">
        <f ca="1"/>
        <v>16.916157023349047</v>
      </c>
      <c r="U364" s="12">
        <f ca="1"/>
        <v>0.34745926673884259</v>
      </c>
      <c r="V364" s="12"/>
      <c r="W364" s="12"/>
      <c r="X364" s="12"/>
      <c r="Y364" s="12"/>
      <c r="Z364" s="12"/>
      <c r="AA364" s="12"/>
      <c r="AB364" s="12"/>
      <c r="AC364" s="12"/>
      <c r="AD364" s="12"/>
      <c r="AE364" s="12">
        <f t="array" ref="AE364:AJ365">TRANSPOSE(AC358:AD363)</f>
        <v>-0.61819753996029558</v>
      </c>
      <c r="AF364" s="12">
        <v>-0.61819753996029558</v>
      </c>
      <c r="AG364" s="12">
        <v>4.4769857350443094E-2</v>
      </c>
      <c r="AH364" s="12">
        <v>0</v>
      </c>
      <c r="AI364" s="12">
        <v>0.33703260268926138</v>
      </c>
      <c r="AJ364" s="12">
        <v>0</v>
      </c>
      <c r="AK364" s="12"/>
      <c r="AL364" s="12"/>
      <c r="AM364" s="12"/>
      <c r="AN364" s="12">
        <f t="shared" si="63"/>
        <v>-0.61819753996029558</v>
      </c>
      <c r="AO364" s="12">
        <f t="shared" si="64"/>
        <v>-0.61819753996029558</v>
      </c>
      <c r="AP364" s="12">
        <f t="shared" si="65"/>
        <v>4.4769857350443094E-2</v>
      </c>
      <c r="AQ364" s="12">
        <f t="shared" si="66"/>
        <v>0</v>
      </c>
      <c r="AR364" s="12">
        <f t="shared" si="67"/>
        <v>0.33703260268926138</v>
      </c>
      <c r="AS364" s="12">
        <f t="shared" si="68"/>
        <v>0</v>
      </c>
      <c r="AT364" s="12">
        <f t="shared" si="69"/>
        <v>0</v>
      </c>
      <c r="AU364" s="12">
        <f t="shared" si="70"/>
        <v>0</v>
      </c>
      <c r="AV364" s="12"/>
      <c r="AW364" s="12"/>
      <c r="AX364" s="12">
        <f>INDEX($N$6:$N$6003,UsefulSeries!$K356)</f>
        <v>1.1967092409823632E-3</v>
      </c>
      <c r="AY364" s="12"/>
      <c r="AZ364" s="12"/>
      <c r="BA364" s="12"/>
      <c r="BB364" s="12">
        <f t="shared" si="62"/>
        <v>1.1967092409823632E-3</v>
      </c>
      <c r="BC364" s="12"/>
      <c r="BD364" s="38">
        <f ca="1"/>
        <v>5.6380357149247592E-2</v>
      </c>
    </row>
    <row r="365" spans="1:56" x14ac:dyDescent="0.35">
      <c r="A365" s="12">
        <v>0</v>
      </c>
      <c r="B365" s="12">
        <v>0</v>
      </c>
      <c r="C365" s="12">
        <v>0</v>
      </c>
      <c r="D365" s="12">
        <v>0</v>
      </c>
      <c r="E365" s="12">
        <f ca="1">-INDEX('Flow probs &amp; rates'!$P$5:$P$5999,UsefulSeries!$E358,0)*(INDEX('Flow probs &amp; rates'!$Q$5:$Q$5999,UsefulSeries!$E358,0))/INDEX('Flow probs &amp; rates'!$G$4:$G$5999,UsefulSeries!$E358,0)</f>
        <v>-1.4212388737677485E-3</v>
      </c>
      <c r="F365" s="12">
        <f ca="1">INDEX('Flow probs &amp; rates'!$Q$5:$Q$5999,UsefulSeries!$E358,0)*(1-INDEX('Flow probs &amp; rates'!$Q$5:$Q$5999,UsefulSeries!$E358,0))/INDEX('Flow probs &amp; rates'!$G$4:$G$5999,UsefulSeries!$E358,0)</f>
        <v>6.9193434332587164E-2</v>
      </c>
      <c r="G365" s="12"/>
      <c r="H365" s="12"/>
      <c r="I365" s="12">
        <f ca="1">INDEX('Flow probs &amp; rates'!$Q$5:$Q$5999,UsefulSeries!$E358)</f>
        <v>2.3548077339402913E-2</v>
      </c>
      <c r="J365" s="12"/>
      <c r="K365" s="12"/>
      <c r="L365" s="12">
        <f>INDEX('Flow probs &amp; rates'!$G$4:$G$5999,UsefulSeries!$E358)</f>
        <v>0.33230848583839434</v>
      </c>
      <c r="M365" s="12"/>
      <c r="N365" s="12">
        <f>INDEX('Flow probs &amp; rates'!$F$5:$F$5999,UsefulSeries!$G362)-INDEX('Flow probs &amp; rates'!$F$4:$F$5999,UsefulSeries!$G362)</f>
        <v>8.3941117463384035E-4</v>
      </c>
      <c r="O365" s="12"/>
      <c r="P365" s="12">
        <f ca="1"/>
        <v>0</v>
      </c>
      <c r="Q365" s="12">
        <f ca="1"/>
        <v>0</v>
      </c>
      <c r="R365" s="12">
        <f ca="1"/>
        <v>0</v>
      </c>
      <c r="S365" s="12">
        <f ca="1"/>
        <v>0</v>
      </c>
      <c r="T365" s="12">
        <f ca="1"/>
        <v>0.34745926673884253</v>
      </c>
      <c r="U365" s="12">
        <f ca="1"/>
        <v>14.45937511654556</v>
      </c>
      <c r="V365" s="12"/>
      <c r="W365" s="12"/>
      <c r="X365" s="12"/>
      <c r="Y365" s="12"/>
      <c r="Z365" s="12"/>
      <c r="AA365" s="12"/>
      <c r="AB365" s="12"/>
      <c r="AC365" s="12"/>
      <c r="AD365" s="12"/>
      <c r="AE365" s="12">
        <v>0.61819753996029558</v>
      </c>
      <c r="AF365" s="12">
        <v>0</v>
      </c>
      <c r="AG365" s="12">
        <v>-4.4769857350443094E-2</v>
      </c>
      <c r="AH365" s="12">
        <v>-4.4769857350443094E-2</v>
      </c>
      <c r="AI365" s="12">
        <v>0</v>
      </c>
      <c r="AJ365" s="12">
        <v>0.33703260268926138</v>
      </c>
      <c r="AK365" s="12"/>
      <c r="AL365" s="12"/>
      <c r="AM365" s="12"/>
      <c r="AN365" s="12">
        <f t="shared" si="63"/>
        <v>0.61819753996029558</v>
      </c>
      <c r="AO365" s="12">
        <f t="shared" si="64"/>
        <v>0</v>
      </c>
      <c r="AP365" s="12">
        <f t="shared" si="65"/>
        <v>-4.4769857350443094E-2</v>
      </c>
      <c r="AQ365" s="12">
        <f t="shared" si="66"/>
        <v>-4.4769857350443094E-2</v>
      </c>
      <c r="AR365" s="12">
        <f t="shared" si="67"/>
        <v>0</v>
      </c>
      <c r="AS365" s="12">
        <f t="shared" si="68"/>
        <v>0.33703260268926138</v>
      </c>
      <c r="AT365" s="12">
        <f t="shared" si="69"/>
        <v>0</v>
      </c>
      <c r="AU365" s="12">
        <f t="shared" si="70"/>
        <v>0</v>
      </c>
      <c r="AV365" s="12"/>
      <c r="AW365" s="12"/>
      <c r="AX365" s="12">
        <f>INDEX('Margin error adjustment'!N$7:N$6003,UsefulSeries!$K356)</f>
        <v>-1.1046816315932531E-3</v>
      </c>
      <c r="AY365" s="12"/>
      <c r="AZ365" s="12"/>
      <c r="BA365" s="12"/>
      <c r="BB365" s="12">
        <f t="shared" si="62"/>
        <v>-1.1046816315932531E-3</v>
      </c>
      <c r="BC365" s="12"/>
      <c r="BD365" s="38">
        <f ca="1"/>
        <v>9.9387306681686688E-2</v>
      </c>
    </row>
    <row r="366" spans="1:56" x14ac:dyDescent="0.35">
      <c r="A366" s="12">
        <f ca="1">INDEX('Flow probs &amp; rates'!$K$5:$K$5999,UsefulSeries!$E364,0)*(1-INDEX('Flow probs &amp; rates'!$K$5:$K$5999,UsefulSeries!$E364,0))/INDEX('Flow probs &amp; rates'!$E$4:$E$5999,UsefulSeries!$E364,0)</f>
        <v>2.1535957518977428E-2</v>
      </c>
      <c r="B366" s="12">
        <f ca="1">-INDEX('Flow probs &amp; rates'!$K$5:$K$5999,UsefulSeries!$E364,0)*(INDEX('Flow probs &amp; rates'!$L$5:$L$5999,UsefulSeries!$E364,0))/INDEX('Flow probs &amp; rates'!$E$4:$E$5999,UsefulSeries!$E364,0)</f>
        <v>-2.9466648199330395E-4</v>
      </c>
      <c r="C366" s="12">
        <v>0</v>
      </c>
      <c r="D366" s="12">
        <v>0</v>
      </c>
      <c r="E366" s="12">
        <v>0</v>
      </c>
      <c r="F366" s="12">
        <v>0</v>
      </c>
      <c r="G366" s="12"/>
      <c r="H366" s="12"/>
      <c r="I366" s="12">
        <f ca="1">INDEX('Flow probs &amp; rates'!$K$5:$K$5999,UsefulSeries!$E364)</f>
        <v>1.3786053455338817E-2</v>
      </c>
      <c r="J366" s="12"/>
      <c r="K366" s="12">
        <f>-INDEX('Flow probs &amp; rates'!$E$4:$E$5999,UsefulSeries!$E364)</f>
        <v>-0.63131616848169392</v>
      </c>
      <c r="L366" s="12">
        <f>INDEX('Flow probs &amp; rates'!$E$4:$E$5999,UsefulSeries!$E364)</f>
        <v>0.63131616848169392</v>
      </c>
      <c r="M366" s="12"/>
      <c r="N366" s="12">
        <f>INDEX('Flow probs &amp; rates'!$E$5:$E$5999,UsefulSeries!$G364)-INDEX('Flow probs &amp; rates'!$E$4:$E$5999,UsefulSeries!$G364)</f>
        <v>6.5422513590007725E-4</v>
      </c>
      <c r="O366" s="12"/>
      <c r="P366" s="12">
        <f t="array" aca="1" ref="P366:U371" ca="1">MINVERSE(A366:F371)</f>
        <v>46.4428500095853</v>
      </c>
      <c r="Q366" s="12">
        <f ca="1"/>
        <v>0.64902144748807067</v>
      </c>
      <c r="R366" s="12">
        <f ca="1"/>
        <v>0</v>
      </c>
      <c r="S366" s="12">
        <f ca="1"/>
        <v>0</v>
      </c>
      <c r="T366" s="12">
        <f ca="1"/>
        <v>0</v>
      </c>
      <c r="U366" s="12">
        <f ca="1"/>
        <v>0</v>
      </c>
      <c r="V366" s="12"/>
      <c r="W366" s="12">
        <f ca="1">INDEX(P$6:P$6003,UsefulSeries!$I364)</f>
        <v>42.635514777444989</v>
      </c>
      <c r="X366" s="12">
        <f ca="1">INDEX(Q$6:Q$6003,UsefulSeries!$I364)</f>
        <v>0.63697725511833259</v>
      </c>
      <c r="Y366" s="12">
        <f ca="1">INDEX(R$6:R$6003,UsefulSeries!$I364)</f>
        <v>0</v>
      </c>
      <c r="Z366" s="12">
        <f ca="1">INDEX(S$6:S$6003,UsefulSeries!$I364)</f>
        <v>0</v>
      </c>
      <c r="AA366" s="12">
        <f ca="1">INDEX(T$6:T$6003,UsefulSeries!$I364)</f>
        <v>0</v>
      </c>
      <c r="AB366" s="12">
        <f ca="1">INDEX(U$6:U$6003,UsefulSeries!$I364)</f>
        <v>0</v>
      </c>
      <c r="AC366" s="12">
        <f>INDEX( K$6:K$6003,UsefulSeries!$I364)</f>
        <v>-0.61939424920127795</v>
      </c>
      <c r="AD366" s="12">
        <f>INDEX(L$6:L$6003,UsefulSeries!$I364)</f>
        <v>0.61939424920127795</v>
      </c>
      <c r="AE366" s="12"/>
      <c r="AF366" s="12"/>
      <c r="AG366" s="12"/>
      <c r="AH366" s="12"/>
      <c r="AI366" s="12"/>
      <c r="AJ366" s="12"/>
      <c r="AK366" s="12"/>
      <c r="AL366" s="12"/>
      <c r="AM366" s="12"/>
      <c r="AN366" s="12">
        <f t="shared" ca="1" si="63"/>
        <v>42.635514777444989</v>
      </c>
      <c r="AO366" s="12">
        <f t="shared" ca="1" si="64"/>
        <v>0.63697725511833259</v>
      </c>
      <c r="AP366" s="12">
        <f t="shared" ca="1" si="65"/>
        <v>0</v>
      </c>
      <c r="AQ366" s="12">
        <f t="shared" ca="1" si="66"/>
        <v>0</v>
      </c>
      <c r="AR366" s="12">
        <f t="shared" ca="1" si="67"/>
        <v>0</v>
      </c>
      <c r="AS366" s="12">
        <f t="shared" ca="1" si="68"/>
        <v>0</v>
      </c>
      <c r="AT366" s="12">
        <f t="shared" si="69"/>
        <v>-0.61939424920127795</v>
      </c>
      <c r="AU366" s="12">
        <f t="shared" si="70"/>
        <v>0.61939424920127795</v>
      </c>
      <c r="AV366" s="12"/>
      <c r="AW366" s="12">
        <f ca="1">INDEX(I$6:I$6003,UsefulSeries!$I364)</f>
        <v>1.4747995662277637E-2</v>
      </c>
      <c r="AX366" s="12"/>
      <c r="AY366" s="12"/>
      <c r="AZ366" s="12">
        <f t="array" aca="1" ref="AZ366:AZ371" ca="1">MMULT(W366:AB371,AW366:AW371)</f>
        <v>0.6369772551183327</v>
      </c>
      <c r="BA366" s="12"/>
      <c r="BB366" s="12">
        <f t="shared" ca="1" si="62"/>
        <v>0.6369772551183327</v>
      </c>
      <c r="BC366" s="12"/>
      <c r="BD366" s="38">
        <f t="array" aca="1" ref="BD366:BD373" ca="1">MMULT(MINVERSE(AN366:AU373),BB366:BB373)</f>
        <v>1.4049976379380325E-2</v>
      </c>
    </row>
    <row r="367" spans="1:56" x14ac:dyDescent="0.35">
      <c r="A367" s="12">
        <f ca="1">-INDEX('Flow probs &amp; rates'!$K$5:$K$5999,UsefulSeries!$E364,0)*(INDEX('Flow probs &amp; rates'!$L$5:$L$5999,UsefulSeries!$E364,0))/INDEX('Flow probs &amp; rates'!$E$4:$E$5999,UsefulSeries!$E364,0)</f>
        <v>-2.9466648199330395E-4</v>
      </c>
      <c r="B367" s="12">
        <f ca="1">INDEX('Flow probs &amp; rates'!$L$5:$L$5999,UsefulSeries!$E364,0)*(1-INDEX('Flow probs &amp; rates'!$L$5:$L$5999,UsefulSeries!$E364,0))/INDEX('Flow probs &amp; rates'!$E$4:$E$5999,UsefulSeries!$E364,0)</f>
        <v>2.1085822786031619E-2</v>
      </c>
      <c r="C367" s="12">
        <v>0</v>
      </c>
      <c r="D367" s="12">
        <v>0</v>
      </c>
      <c r="E367" s="12">
        <v>0</v>
      </c>
      <c r="F367" s="12">
        <v>0</v>
      </c>
      <c r="G367" s="12"/>
      <c r="H367" s="12"/>
      <c r="I367" s="12">
        <f ca="1">INDEX('Flow probs &amp; rates'!$L$5:$L$5999,UsefulSeries!$E364)</f>
        <v>1.3493906359397671E-2</v>
      </c>
      <c r="J367" s="12"/>
      <c r="K367" s="12">
        <f>-INDEX('Flow probs &amp; rates'!$E$4:$E$5999,UsefulSeries!$E364)</f>
        <v>-0.63131616848169392</v>
      </c>
      <c r="L367" s="12"/>
      <c r="M367" s="12"/>
      <c r="N367" s="12">
        <f>INDEX('Flow probs &amp; rates'!$F$5:$F$5999,UsefulSeries!$G364)-INDEX('Flow probs &amp; rates'!$F$4:$F$5999,UsefulSeries!$G364)</f>
        <v>-1.1095633011195885E-3</v>
      </c>
      <c r="O367" s="12"/>
      <c r="P367" s="12">
        <f ca="1"/>
        <v>0.64902144748807067</v>
      </c>
      <c r="Q367" s="12">
        <f ca="1"/>
        <v>47.434300051561181</v>
      </c>
      <c r="R367" s="12">
        <f ca="1"/>
        <v>0</v>
      </c>
      <c r="S367" s="12">
        <f ca="1"/>
        <v>0</v>
      </c>
      <c r="T367" s="12">
        <f ca="1"/>
        <v>0</v>
      </c>
      <c r="U367" s="12">
        <f ca="1"/>
        <v>0</v>
      </c>
      <c r="V367" s="12"/>
      <c r="W367" s="12">
        <f ca="1">INDEX(P$7:P$6003,UsefulSeries!$I364)</f>
        <v>0.63697725511833259</v>
      </c>
      <c r="X367" s="12">
        <f ca="1">INDEX(Q$7:Q$6003,UsefulSeries!$I364)</f>
        <v>48.817023976303915</v>
      </c>
      <c r="Y367" s="12">
        <f ca="1">INDEX(R$7:R$6003,UsefulSeries!$I364)</f>
        <v>0</v>
      </c>
      <c r="Z367" s="12">
        <f ca="1">INDEX(S$7:S$6003,UsefulSeries!$I364)</f>
        <v>0</v>
      </c>
      <c r="AA367" s="12">
        <f ca="1">INDEX(T$7:T$6003,UsefulSeries!$I364)</f>
        <v>0</v>
      </c>
      <c r="AB367" s="12">
        <f ca="1">INDEX(U$7:U$6003,UsefulSeries!$I364)</f>
        <v>0</v>
      </c>
      <c r="AC367" s="12">
        <f>INDEX( K$7:K$6003,UsefulSeries!$I364,1)</f>
        <v>-0.61939424920127795</v>
      </c>
      <c r="AD367" s="12">
        <f>INDEX(L$7:L$6003,UsefulSeries!$I364,1)</f>
        <v>0</v>
      </c>
      <c r="AE367" s="12"/>
      <c r="AF367" s="12"/>
      <c r="AG367" s="12"/>
      <c r="AH367" s="12"/>
      <c r="AI367" s="12"/>
      <c r="AJ367" s="12"/>
      <c r="AK367" s="12"/>
      <c r="AL367" s="12"/>
      <c r="AM367" s="12"/>
      <c r="AN367" s="12">
        <f t="shared" ca="1" si="63"/>
        <v>0.63697725511833259</v>
      </c>
      <c r="AO367" s="12">
        <f t="shared" ca="1" si="64"/>
        <v>48.817023976303915</v>
      </c>
      <c r="AP367" s="12">
        <f t="shared" ca="1" si="65"/>
        <v>0</v>
      </c>
      <c r="AQ367" s="12">
        <f t="shared" ca="1" si="66"/>
        <v>0</v>
      </c>
      <c r="AR367" s="12">
        <f t="shared" ca="1" si="67"/>
        <v>0</v>
      </c>
      <c r="AS367" s="12">
        <f t="shared" ca="1" si="68"/>
        <v>0</v>
      </c>
      <c r="AT367" s="12">
        <f t="shared" si="69"/>
        <v>-0.61939424920127795</v>
      </c>
      <c r="AU367" s="12">
        <f t="shared" si="70"/>
        <v>0</v>
      </c>
      <c r="AV367" s="12"/>
      <c r="AW367" s="12">
        <f ca="1">INDEX(I$7:I$6003,UsefulSeries!$I364)</f>
        <v>1.2855825001284604E-2</v>
      </c>
      <c r="AX367" s="12"/>
      <c r="AY367" s="12"/>
      <c r="AZ367" s="12">
        <f ca="1"/>
        <v>0.63697725511833259</v>
      </c>
      <c r="BA367" s="12"/>
      <c r="BB367" s="12">
        <f t="shared" ca="1" si="62"/>
        <v>0.63697725511833259</v>
      </c>
      <c r="BC367" s="12"/>
      <c r="BD367" s="38">
        <f ca="1"/>
        <v>1.3317466026695614E-2</v>
      </c>
    </row>
    <row r="368" spans="1:56" x14ac:dyDescent="0.35">
      <c r="A368" s="12">
        <v>0</v>
      </c>
      <c r="B368" s="12">
        <v>0</v>
      </c>
      <c r="C368" s="12">
        <f ca="1">INDEX('Flow probs &amp; rates'!$M$5:$M$5999,UsefulSeries!$E364,0)*(1-INDEX('Flow probs &amp; rates'!$M$5:$M$5999,UsefulSeries!$E364,0))/INDEX('Flow probs &amp; rates'!$F$4:$F$5999,UsefulSeries!$E364,0)</f>
        <v>5.1937015709419603</v>
      </c>
      <c r="D368" s="12">
        <f ca="1">-INDEX('Flow probs &amp; rates'!$M$5:$M$5999,UsefulSeries!$E364,0)*(INDEX('Flow probs &amp; rates'!$O$5:$O$5999,UsefulSeries!$E364,0))/INDEX('Flow probs &amp; rates'!$F$4:$F$5999,UsefulSeries!$E364,0)</f>
        <v>-1.0698240797012739</v>
      </c>
      <c r="E368" s="12">
        <v>0</v>
      </c>
      <c r="F368" s="12">
        <v>0</v>
      </c>
      <c r="G368" s="12"/>
      <c r="H368" s="12"/>
      <c r="I368" s="12">
        <f ca="1">INDEX('Flow probs &amp; rates'!$M$5:$M$5999,UsefulSeries!$E364)</f>
        <v>0.25227118209306215</v>
      </c>
      <c r="J368" s="12"/>
      <c r="K368" s="12">
        <f>INDEX('Flow probs &amp; rates'!$F$4:$F$5999,UsefulSeries!$E364)</f>
        <v>3.63190742097683E-2</v>
      </c>
      <c r="L368" s="12">
        <f>-INDEX('Flow probs &amp; rates'!$F$4:$F$5999,UsefulSeries!$E364)</f>
        <v>-3.63190742097683E-2</v>
      </c>
      <c r="M368" s="12"/>
      <c r="N368" s="12">
        <f>INDEX('Flow probs &amp; rates'!$E$5:$E$5999,UsefulSeries!$G366)-INDEX('Flow probs &amp; rates'!$E$4:$E$5999,UsefulSeries!$G366)</f>
        <v>2.0991499473562714E-3</v>
      </c>
      <c r="O368" s="12"/>
      <c r="P368" s="12">
        <f ca="1"/>
        <v>0</v>
      </c>
      <c r="Q368" s="12">
        <f ca="1"/>
        <v>0</v>
      </c>
      <c r="R368" s="12">
        <f ca="1"/>
        <v>0.20514168006963426</v>
      </c>
      <c r="S368" s="12">
        <f ca="1"/>
        <v>6.117329688597644E-2</v>
      </c>
      <c r="T368" s="12">
        <f ca="1"/>
        <v>0</v>
      </c>
      <c r="U368" s="12">
        <f ca="1"/>
        <v>0</v>
      </c>
      <c r="V368" s="12"/>
      <c r="W368" s="12">
        <f ca="1">INDEX(P$8:P$6003,UsefulSeries!$I364)</f>
        <v>0</v>
      </c>
      <c r="X368" s="12">
        <f ca="1">INDEX(Q$8:Q$6003,UsefulSeries!$I364)</f>
        <v>0</v>
      </c>
      <c r="Y368" s="12">
        <f ca="1">INDEX(R$8:R$6003,UsefulSeries!$I364)</f>
        <v>0.25534705888589343</v>
      </c>
      <c r="Z368" s="12">
        <f ca="1">INDEX(S$8:S$6003,UsefulSeries!$I364)</f>
        <v>6.8053184960667978E-2</v>
      </c>
      <c r="AA368" s="12">
        <f ca="1">INDEX(T$8:T$6003,UsefulSeries!$I364)</f>
        <v>0</v>
      </c>
      <c r="AB368" s="12">
        <f ca="1">INDEX(U$8:U$6003,UsefulSeries!$I364)</f>
        <v>0</v>
      </c>
      <c r="AC368" s="12">
        <f>INDEX( K$8:K$6003,UsefulSeries!$I364)</f>
        <v>4.3665175718849841E-2</v>
      </c>
      <c r="AD368" s="12">
        <f>INDEX(L$8:L$6003,UsefulSeries!$I364)</f>
        <v>-4.3665175718849841E-2</v>
      </c>
      <c r="AE368" s="12"/>
      <c r="AF368" s="12"/>
      <c r="AG368" s="12"/>
      <c r="AH368" s="12"/>
      <c r="AI368" s="12"/>
      <c r="AJ368" s="12"/>
      <c r="AK368" s="12"/>
      <c r="AL368" s="12"/>
      <c r="AM368" s="12"/>
      <c r="AN368" s="12">
        <f t="shared" ca="1" si="63"/>
        <v>0</v>
      </c>
      <c r="AO368" s="12">
        <f t="shared" ca="1" si="64"/>
        <v>0</v>
      </c>
      <c r="AP368" s="12">
        <f t="shared" ca="1" si="65"/>
        <v>0.25534705888589343</v>
      </c>
      <c r="AQ368" s="12">
        <f t="shared" ca="1" si="66"/>
        <v>6.8053184960667978E-2</v>
      </c>
      <c r="AR368" s="12">
        <f t="shared" ca="1" si="67"/>
        <v>0</v>
      </c>
      <c r="AS368" s="12">
        <f t="shared" ca="1" si="68"/>
        <v>0</v>
      </c>
      <c r="AT368" s="12">
        <f t="shared" si="69"/>
        <v>4.3665175718849841E-2</v>
      </c>
      <c r="AU368" s="12">
        <f t="shared" si="70"/>
        <v>-4.3665175718849841E-2</v>
      </c>
      <c r="AV368" s="12"/>
      <c r="AW368" s="12">
        <f ca="1">INDEX(I$8:I$6003,UsefulSeries!$I364)</f>
        <v>0.23313723403618938</v>
      </c>
      <c r="AX368" s="12"/>
      <c r="AY368" s="12"/>
      <c r="AZ368" s="12">
        <f ca="1"/>
        <v>6.8053184960667978E-2</v>
      </c>
      <c r="BA368" s="12"/>
      <c r="BB368" s="12">
        <f t="shared" ca="1" si="62"/>
        <v>6.8053184960667978E-2</v>
      </c>
      <c r="BC368" s="12"/>
      <c r="BD368" s="38">
        <f ca="1"/>
        <v>0.23921229611870692</v>
      </c>
    </row>
    <row r="369" spans="1:56" x14ac:dyDescent="0.35">
      <c r="A369" s="12">
        <v>0</v>
      </c>
      <c r="B369" s="12">
        <v>0</v>
      </c>
      <c r="C369" s="12">
        <f ca="1">-INDEX('Flow probs &amp; rates'!$M$5:$M$5999,UsefulSeries!$E364,0)*(INDEX('Flow probs &amp; rates'!$O$5:$O$5999,UsefulSeries!$E364,0))/INDEX('Flow probs &amp; rates'!$F$4:$F$5999,UsefulSeries!$E364,0)</f>
        <v>-1.0698240797012739</v>
      </c>
      <c r="D369" s="12">
        <f ca="1">INDEX('Flow probs &amp; rates'!$O$5:$O$5999,UsefulSeries!$E364,0)*(1-INDEX('Flow probs &amp; rates'!$O$5:$O$5999,UsefulSeries!$E364,0))/INDEX('Flow probs &amp; rates'!$F$4:$F$5999,UsefulSeries!$E364,0)</f>
        <v>3.587603092537925</v>
      </c>
      <c r="E369" s="12">
        <v>0</v>
      </c>
      <c r="F369" s="12">
        <v>0</v>
      </c>
      <c r="G369" s="12"/>
      <c r="H369" s="12"/>
      <c r="I369" s="12">
        <f ca="1">INDEX('Flow probs &amp; rates'!$O$5:$O$5999,UsefulSeries!$E364)</f>
        <v>0.15402084304553712</v>
      </c>
      <c r="J369" s="12"/>
      <c r="K369" s="12"/>
      <c r="L369" s="12">
        <f>-INDEX('Flow probs &amp; rates'!$F$4:$F$5999,UsefulSeries!$E364)</f>
        <v>-3.63190742097683E-2</v>
      </c>
      <c r="M369" s="12"/>
      <c r="N369" s="12">
        <f>INDEX('Flow probs &amp; rates'!$F$5:$F$5999,UsefulSeries!$G366)-INDEX('Flow probs &amp; rates'!$F$4:$F$5999,UsefulSeries!$G366)</f>
        <v>-3.1925633553853833E-4</v>
      </c>
      <c r="O369" s="12"/>
      <c r="P369" s="12">
        <f ca="1"/>
        <v>0</v>
      </c>
      <c r="Q369" s="12">
        <f ca="1"/>
        <v>0</v>
      </c>
      <c r="R369" s="12">
        <f ca="1"/>
        <v>6.1173296885976433E-2</v>
      </c>
      <c r="S369" s="12">
        <f ca="1"/>
        <v>0.29697952604049654</v>
      </c>
      <c r="T369" s="12">
        <f ca="1"/>
        <v>0</v>
      </c>
      <c r="U369" s="12">
        <f ca="1"/>
        <v>0</v>
      </c>
      <c r="V369" s="12"/>
      <c r="W369" s="12">
        <f ca="1">INDEX(P$9:P$6003,UsefulSeries!$I364)</f>
        <v>0</v>
      </c>
      <c r="X369" s="12">
        <f ca="1">INDEX(Q$9:Q$6003,UsefulSeries!$I364)</f>
        <v>0</v>
      </c>
      <c r="Y369" s="12">
        <f ca="1">INDEX(R$9:R$6003,UsefulSeries!$I364)</f>
        <v>6.8053184960667965E-2</v>
      </c>
      <c r="Z369" s="12">
        <f ca="1">INDEX(S$9:S$6003,UsefulSeries!$I364)</f>
        <v>0.41673393710100348</v>
      </c>
      <c r="AA369" s="12">
        <f ca="1">INDEX(T$9:T$6003,UsefulSeries!$I364)</f>
        <v>0</v>
      </c>
      <c r="AB369" s="12">
        <f ca="1">INDEX(U$9:U$6003,UsefulSeries!$I364)</f>
        <v>0</v>
      </c>
      <c r="AC369" s="12">
        <f>INDEX( K$9:K$6003,UsefulSeries!$I364)</f>
        <v>0</v>
      </c>
      <c r="AD369" s="12">
        <f>INDEX(L$9:L$6003,UsefulSeries!$I364)</f>
        <v>-4.3665175718849841E-2</v>
      </c>
      <c r="AE369" s="12"/>
      <c r="AF369" s="12"/>
      <c r="AG369" s="12"/>
      <c r="AH369" s="12"/>
      <c r="AI369" s="12"/>
      <c r="AJ369" s="12"/>
      <c r="AK369" s="12"/>
      <c r="AL369" s="12"/>
      <c r="AM369" s="12"/>
      <c r="AN369" s="12">
        <f t="shared" ca="1" si="63"/>
        <v>0</v>
      </c>
      <c r="AO369" s="12">
        <f t="shared" ca="1" si="64"/>
        <v>0</v>
      </c>
      <c r="AP369" s="12">
        <f t="shared" ca="1" si="65"/>
        <v>6.8053184960667965E-2</v>
      </c>
      <c r="AQ369" s="12">
        <f t="shared" ca="1" si="66"/>
        <v>0.41673393710100348</v>
      </c>
      <c r="AR369" s="12">
        <f t="shared" ca="1" si="67"/>
        <v>0</v>
      </c>
      <c r="AS369" s="12">
        <f t="shared" ca="1" si="68"/>
        <v>0</v>
      </c>
      <c r="AT369" s="12">
        <f t="shared" si="69"/>
        <v>0</v>
      </c>
      <c r="AU369" s="12">
        <f t="shared" si="70"/>
        <v>-4.3665175718849841E-2</v>
      </c>
      <c r="AV369" s="12"/>
      <c r="AW369" s="12">
        <f ca="1">INDEX(I$9:I$6003,UsefulSeries!$I364)</f>
        <v>0.12522967055341119</v>
      </c>
      <c r="AX369" s="12"/>
      <c r="AY369" s="12"/>
      <c r="AZ369" s="12">
        <f ca="1"/>
        <v>6.8053184960667978E-2</v>
      </c>
      <c r="BA369" s="12"/>
      <c r="BB369" s="12">
        <f t="shared" ca="1" si="62"/>
        <v>6.8053184960667978E-2</v>
      </c>
      <c r="BC369" s="12"/>
      <c r="BD369" s="38">
        <f ca="1"/>
        <v>0.13295933238749125</v>
      </c>
    </row>
    <row r="370" spans="1:56" x14ac:dyDescent="0.35">
      <c r="A370" s="12">
        <v>0</v>
      </c>
      <c r="B370" s="12">
        <v>0</v>
      </c>
      <c r="C370" s="12">
        <v>0</v>
      </c>
      <c r="D370" s="12">
        <v>0</v>
      </c>
      <c r="E370" s="12">
        <f ca="1">INDEX('Flow probs &amp; rates'!$P$5:$P$5999,UsefulSeries!$E364,0)*(1-INDEX('Flow probs &amp; rates'!$P$5:$P$5999,UsefulSeries!$E364,0))/INDEX('Flow probs &amp; rates'!$G$4:$G$5999,UsefulSeries!$E364,0)</f>
        <v>5.5567188617977332E-2</v>
      </c>
      <c r="F370" s="12">
        <f ca="1">-INDEX('Flow probs &amp; rates'!$P$5:$P$5999,UsefulSeries!$E364,0)*(INDEX('Flow probs &amp; rates'!$Q$5:$Q$5999,UsefulSeries!$E364,0))/INDEX('Flow probs &amp; rates'!$G$4:$G$5999,UsefulSeries!$E364,0)</f>
        <v>-1.3278471690066761E-3</v>
      </c>
      <c r="G370" s="12"/>
      <c r="H370" s="12"/>
      <c r="I370" s="12">
        <f ca="1">INDEX('Flow probs &amp; rates'!$P$5:$P$5999,UsefulSeries!$E364)</f>
        <v>1.8822875813211355E-2</v>
      </c>
      <c r="J370" s="12"/>
      <c r="K370" s="12">
        <f>INDEX('Flow probs &amp; rates'!$G$4:$G$5999,UsefulSeries!$E364)</f>
        <v>0.33236475730853776</v>
      </c>
      <c r="L370" s="12"/>
      <c r="M370" s="12"/>
      <c r="N370" s="12">
        <f>INDEX('Flow probs &amp; rates'!$E$5:$E$5999,UsefulSeries!$G368)-INDEX('Flow probs &amp; rates'!$E$4:$E$5999,UsefulSeries!$G368)</f>
        <v>9.3728163755391058E-4</v>
      </c>
      <c r="O370" s="12"/>
      <c r="P370" s="12">
        <f ca="1"/>
        <v>0</v>
      </c>
      <c r="Q370" s="12">
        <f ca="1"/>
        <v>0</v>
      </c>
      <c r="R370" s="12">
        <f ca="1"/>
        <v>0</v>
      </c>
      <c r="S370" s="12">
        <f ca="1"/>
        <v>0</v>
      </c>
      <c r="T370" s="12">
        <f ca="1"/>
        <v>18.004524477703573</v>
      </c>
      <c r="U370" s="12">
        <f ca="1"/>
        <v>0.347033634818746</v>
      </c>
      <c r="V370" s="12"/>
      <c r="W370" s="12">
        <f ca="1">INDEX(P$10:P$6003,UsefulSeries!$I364)</f>
        <v>0</v>
      </c>
      <c r="X370" s="12">
        <f ca="1">INDEX(Q$10:Q$6003,UsefulSeries!$I364)</f>
        <v>0</v>
      </c>
      <c r="Y370" s="12">
        <f ca="1">INDEX(R$10:R$6003,UsefulSeries!$I364)</f>
        <v>0</v>
      </c>
      <c r="Z370" s="12">
        <f ca="1">INDEX(S$10:S$6003,UsefulSeries!$I364)</f>
        <v>0</v>
      </c>
      <c r="AA370" s="12">
        <f ca="1">INDEX(T$10:T$6003,UsefulSeries!$I364)</f>
        <v>15.035108746107072</v>
      </c>
      <c r="AB370" s="12">
        <f ca="1">INDEX(U$10:U$6003,UsefulSeries!$I364)</f>
        <v>0.35323172768443817</v>
      </c>
      <c r="AC370" s="12">
        <f>INDEX( K$10:K$6003,UsefulSeries!$I364)</f>
        <v>0.33694057507987218</v>
      </c>
      <c r="AD370" s="12">
        <f>INDEX(L$10:L$6003,UsefulSeries!$I364)</f>
        <v>0</v>
      </c>
      <c r="AE370" s="12"/>
      <c r="AF370" s="12"/>
      <c r="AG370" s="12"/>
      <c r="AH370" s="12"/>
      <c r="AI370" s="12"/>
      <c r="AJ370" s="12"/>
      <c r="AK370" s="12"/>
      <c r="AL370" s="12"/>
      <c r="AM370" s="12"/>
      <c r="AN370" s="12">
        <f t="shared" ca="1" si="63"/>
        <v>0</v>
      </c>
      <c r="AO370" s="12">
        <f t="shared" ca="1" si="64"/>
        <v>0</v>
      </c>
      <c r="AP370" s="12">
        <f t="shared" ca="1" si="65"/>
        <v>0</v>
      </c>
      <c r="AQ370" s="12">
        <f t="shared" ca="1" si="66"/>
        <v>0</v>
      </c>
      <c r="AR370" s="12">
        <f t="shared" ca="1" si="67"/>
        <v>15.035108746107072</v>
      </c>
      <c r="AS370" s="12">
        <f t="shared" ca="1" si="68"/>
        <v>0.35323172768443817</v>
      </c>
      <c r="AT370" s="12">
        <f t="shared" si="69"/>
        <v>0.33694057507987218</v>
      </c>
      <c r="AU370" s="12">
        <f t="shared" si="70"/>
        <v>0</v>
      </c>
      <c r="AV370" s="12"/>
      <c r="AW370" s="12">
        <f ca="1">INDEX(I$10:I$6003,UsefulSeries!$I364)</f>
        <v>2.2949420885155451E-2</v>
      </c>
      <c r="AX370" s="12"/>
      <c r="AY370" s="12"/>
      <c r="AZ370" s="12">
        <f ca="1"/>
        <v>0.35323172768443817</v>
      </c>
      <c r="BA370" s="12"/>
      <c r="BB370" s="12">
        <f t="shared" ca="1" si="62"/>
        <v>0.35323172768443817</v>
      </c>
      <c r="BC370" s="12"/>
      <c r="BD370" s="38">
        <f ca="1"/>
        <v>2.2193954094547969E-2</v>
      </c>
    </row>
    <row r="371" spans="1:56" x14ac:dyDescent="0.35">
      <c r="A371" s="12">
        <v>0</v>
      </c>
      <c r="B371" s="12">
        <v>0</v>
      </c>
      <c r="C371" s="12">
        <v>0</v>
      </c>
      <c r="D371" s="12">
        <v>0</v>
      </c>
      <c r="E371" s="12">
        <f ca="1">-INDEX('Flow probs &amp; rates'!$P$5:$P$5999,UsefulSeries!$E364,0)*(INDEX('Flow probs &amp; rates'!$Q$5:$Q$5999,UsefulSeries!$E364,0))/INDEX('Flow probs &amp; rates'!$G$4:$G$5999,UsefulSeries!$E364,0)</f>
        <v>-1.3278471690066761E-3</v>
      </c>
      <c r="F371" s="12">
        <f ca="1">INDEX('Flow probs &amp; rates'!$Q$5:$Q$5999,UsefulSeries!$E364,0)*(1-INDEX('Flow probs &amp; rates'!$Q$5:$Q$5999,UsefulSeries!$E364,0))/INDEX('Flow probs &amp; rates'!$G$4:$G$5999,UsefulSeries!$E364,0)</f>
        <v>6.8890316264349244E-2</v>
      </c>
      <c r="G371" s="12"/>
      <c r="H371" s="12"/>
      <c r="I371" s="12">
        <f ca="1">INDEX('Flow probs &amp; rates'!$Q$5:$Q$5999,UsefulSeries!$E364)</f>
        <v>2.3446449227485924E-2</v>
      </c>
      <c r="J371" s="12"/>
      <c r="K371" s="12"/>
      <c r="L371" s="12">
        <f>INDEX('Flow probs &amp; rates'!$G$4:$G$5999,UsefulSeries!$E364)</f>
        <v>0.33236475730853776</v>
      </c>
      <c r="M371" s="12"/>
      <c r="N371" s="12">
        <f>INDEX('Flow probs &amp; rates'!$F$5:$F$5999,UsefulSeries!$G368)-INDEX('Flow probs &amp; rates'!$F$4:$F$5999,UsefulSeries!$G368)</f>
        <v>-1.2759019258756082E-4</v>
      </c>
      <c r="O371" s="12"/>
      <c r="P371" s="12">
        <f ca="1"/>
        <v>0</v>
      </c>
      <c r="Q371" s="12">
        <f ca="1"/>
        <v>0</v>
      </c>
      <c r="R371" s="12">
        <f ca="1"/>
        <v>0</v>
      </c>
      <c r="S371" s="12">
        <f ca="1"/>
        <v>0</v>
      </c>
      <c r="T371" s="12">
        <f ca="1"/>
        <v>0.347033634818746</v>
      </c>
      <c r="U371" s="12">
        <f ca="1"/>
        <v>14.522517269198298</v>
      </c>
      <c r="V371" s="12"/>
      <c r="W371" s="12">
        <f ca="1">INDEX(P$11:P$6003,UsefulSeries!$I364)</f>
        <v>0</v>
      </c>
      <c r="X371" s="12">
        <f ca="1">INDEX(Q$11:Q$6003,UsefulSeries!$I364)</f>
        <v>0</v>
      </c>
      <c r="Y371" s="12">
        <f ca="1">INDEX(R$11:R$6003,UsefulSeries!$I364)</f>
        <v>0</v>
      </c>
      <c r="Z371" s="12">
        <f ca="1">INDEX(S$11:S$6003,UsefulSeries!$I364)</f>
        <v>0</v>
      </c>
      <c r="AA371" s="12">
        <f ca="1">INDEX(T$11:T$6003,UsefulSeries!$I364)</f>
        <v>0.35323172768443817</v>
      </c>
      <c r="AB371" s="12">
        <f ca="1">INDEX(U$11:U$6003,UsefulSeries!$I364)</f>
        <v>14.894786236424324</v>
      </c>
      <c r="AC371" s="12">
        <f>INDEX( K$11:K$6003,UsefulSeries!$I364)</f>
        <v>0</v>
      </c>
      <c r="AD371" s="12">
        <f>INDEX(L$11:L$6003,UsefulSeries!$I364)</f>
        <v>0.33694057507987218</v>
      </c>
      <c r="AE371" s="12"/>
      <c r="AF371" s="12"/>
      <c r="AG371" s="12"/>
      <c r="AH371" s="12"/>
      <c r="AI371" s="12"/>
      <c r="AJ371" s="12"/>
      <c r="AK371" s="12"/>
      <c r="AL371" s="12"/>
      <c r="AM371" s="12"/>
      <c r="AN371" s="12">
        <f t="shared" ca="1" si="63"/>
        <v>0</v>
      </c>
      <c r="AO371" s="12">
        <f t="shared" ca="1" si="64"/>
        <v>0</v>
      </c>
      <c r="AP371" s="12">
        <f t="shared" ca="1" si="65"/>
        <v>0</v>
      </c>
      <c r="AQ371" s="12">
        <f t="shared" ca="1" si="66"/>
        <v>0</v>
      </c>
      <c r="AR371" s="12">
        <f t="shared" ca="1" si="67"/>
        <v>0.35323172768443817</v>
      </c>
      <c r="AS371" s="12">
        <f t="shared" ca="1" si="68"/>
        <v>14.894786236424324</v>
      </c>
      <c r="AT371" s="12">
        <f t="shared" si="69"/>
        <v>0</v>
      </c>
      <c r="AU371" s="12">
        <f t="shared" si="70"/>
        <v>0.33694057507987218</v>
      </c>
      <c r="AV371" s="12"/>
      <c r="AW371" s="12">
        <f ca="1">INDEX(I$11:I$6003,UsefulSeries!$I364)</f>
        <v>2.317087728670008E-2</v>
      </c>
      <c r="AX371" s="12"/>
      <c r="AY371" s="12"/>
      <c r="AZ371" s="12">
        <f ca="1"/>
        <v>0.35323172768443811</v>
      </c>
      <c r="BA371" s="12"/>
      <c r="BB371" s="12">
        <f t="shared" ca="1" si="62"/>
        <v>0.35323172768443811</v>
      </c>
      <c r="BC371" s="12"/>
      <c r="BD371" s="38">
        <f ca="1"/>
        <v>2.1305815494937028E-2</v>
      </c>
    </row>
    <row r="372" spans="1:56" x14ac:dyDescent="0.35">
      <c r="A372" s="12">
        <f ca="1">INDEX('Flow probs &amp; rates'!$K$5:$K$5999,UsefulSeries!$E370,0)*(1-INDEX('Flow probs &amp; rates'!$K$5:$K$5999,UsefulSeries!$E370,0))/INDEX('Flow probs &amp; rates'!$E$4:$E$5999,UsefulSeries!$E370,0)</f>
        <v>2.1761873226549221E-2</v>
      </c>
      <c r="B372" s="12">
        <f ca="1">-INDEX('Flow probs &amp; rates'!$K$5:$K$5999,UsefulSeries!$E370,0)*(INDEX('Flow probs &amp; rates'!$L$5:$L$5999,UsefulSeries!$E370,0))/INDEX('Flow probs &amp; rates'!$E$4:$E$5999,UsefulSeries!$E370,0)</f>
        <v>-3.0533541409265828E-4</v>
      </c>
      <c r="C372" s="12">
        <v>0</v>
      </c>
      <c r="D372" s="12">
        <v>0</v>
      </c>
      <c r="E372" s="12">
        <v>0</v>
      </c>
      <c r="F372" s="12">
        <v>0</v>
      </c>
      <c r="G372" s="12"/>
      <c r="H372" s="12"/>
      <c r="I372" s="12">
        <f ca="1">INDEX('Flow probs &amp; rates'!$K$5:$K$5999,UsefulSeries!$E370)</f>
        <v>1.3927088735748943E-2</v>
      </c>
      <c r="J372" s="12"/>
      <c r="K372" s="12">
        <f>-INDEX('Flow probs &amp; rates'!$E$4:$E$5999,UsefulSeries!$E370)</f>
        <v>-0.63106354825839495</v>
      </c>
      <c r="L372" s="12">
        <f>INDEX('Flow probs &amp; rates'!$E$4:$E$5999,UsefulSeries!$E370)</f>
        <v>0.63106354825839495</v>
      </c>
      <c r="M372" s="12"/>
      <c r="N372" s="12">
        <f>INDEX('Flow probs &amp; rates'!$E$5:$E$5999,UsefulSeries!$G370)-INDEX('Flow probs &amp; rates'!$E$4:$E$5999,UsefulSeries!$G370)</f>
        <v>-2.0741276743896364E-4</v>
      </c>
      <c r="O372" s="12"/>
      <c r="P372" s="12">
        <f t="array" aca="1" ref="P372:U377" ca="1">MINVERSE(A372:F377)</f>
        <v>45.961033676871452</v>
      </c>
      <c r="Q372" s="12">
        <f ca="1"/>
        <v>0.64908368989817133</v>
      </c>
      <c r="R372" s="12">
        <f ca="1"/>
        <v>0</v>
      </c>
      <c r="S372" s="12">
        <f ca="1"/>
        <v>0</v>
      </c>
      <c r="T372" s="12">
        <f ca="1"/>
        <v>0</v>
      </c>
      <c r="U372" s="12">
        <f ca="1"/>
        <v>0</v>
      </c>
      <c r="V372" s="12"/>
      <c r="W372" s="12"/>
      <c r="X372" s="12"/>
      <c r="Y372" s="12"/>
      <c r="Z372" s="12"/>
      <c r="AA372" s="12"/>
      <c r="AB372" s="12"/>
      <c r="AC372" s="12"/>
      <c r="AD372" s="12"/>
      <c r="AE372" s="12">
        <f t="array" ref="AE372:AJ373">TRANSPOSE(AC366:AD371)</f>
        <v>-0.61939424920127795</v>
      </c>
      <c r="AF372" s="12">
        <v>-0.61939424920127795</v>
      </c>
      <c r="AG372" s="12">
        <v>4.3665175718849841E-2</v>
      </c>
      <c r="AH372" s="12">
        <v>0</v>
      </c>
      <c r="AI372" s="12">
        <v>0.33694057507987218</v>
      </c>
      <c r="AJ372" s="12">
        <v>0</v>
      </c>
      <c r="AK372" s="12"/>
      <c r="AL372" s="12"/>
      <c r="AM372" s="12"/>
      <c r="AN372" s="12">
        <f t="shared" si="63"/>
        <v>-0.61939424920127795</v>
      </c>
      <c r="AO372" s="12">
        <f t="shared" si="64"/>
        <v>-0.61939424920127795</v>
      </c>
      <c r="AP372" s="12">
        <f t="shared" si="65"/>
        <v>4.3665175718849841E-2</v>
      </c>
      <c r="AQ372" s="12">
        <f t="shared" si="66"/>
        <v>0</v>
      </c>
      <c r="AR372" s="12">
        <f t="shared" si="67"/>
        <v>0.33694057507987218</v>
      </c>
      <c r="AS372" s="12">
        <f t="shared" si="68"/>
        <v>0</v>
      </c>
      <c r="AT372" s="12">
        <f t="shared" si="69"/>
        <v>0</v>
      </c>
      <c r="AU372" s="12">
        <f t="shared" si="70"/>
        <v>0</v>
      </c>
      <c r="AV372" s="12"/>
      <c r="AW372" s="12"/>
      <c r="AX372" s="12">
        <f>INDEX($N$6:$N$6003,UsefulSeries!$K364)</f>
        <v>9.7205415837553488E-4</v>
      </c>
      <c r="AY372" s="12"/>
      <c r="AZ372" s="12"/>
      <c r="BA372" s="12"/>
      <c r="BB372" s="12">
        <f t="shared" si="62"/>
        <v>9.7205415837553488E-4</v>
      </c>
      <c r="BC372" s="12"/>
      <c r="BD372" s="38">
        <f ca="1"/>
        <v>3.5666005339220444E-2</v>
      </c>
    </row>
    <row r="373" spans="1:56" x14ac:dyDescent="0.35">
      <c r="A373" s="12">
        <f ca="1">-INDEX('Flow probs &amp; rates'!$K$5:$K$5999,UsefulSeries!$E370,0)*(INDEX('Flow probs &amp; rates'!$L$5:$L$5999,UsefulSeries!$E370,0))/INDEX('Flow probs &amp; rates'!$E$4:$E$5999,UsefulSeries!$E370,0)</f>
        <v>-3.0533541409265828E-4</v>
      </c>
      <c r="B373" s="12">
        <f ca="1">INDEX('Flow probs &amp; rates'!$L$5:$L$5999,UsefulSeries!$E370,0)*(1-INDEX('Flow probs &amp; rates'!$L$5:$L$5999,UsefulSeries!$E370,0))/INDEX('Flow probs &amp; rates'!$E$4:$E$5999,UsefulSeries!$E370,0)</f>
        <v>2.162052670289057E-2</v>
      </c>
      <c r="C373" s="12">
        <v>0</v>
      </c>
      <c r="D373" s="12">
        <v>0</v>
      </c>
      <c r="E373" s="12">
        <v>0</v>
      </c>
      <c r="F373" s="12">
        <v>0</v>
      </c>
      <c r="G373" s="12"/>
      <c r="H373" s="12"/>
      <c r="I373" s="12">
        <f ca="1">INDEX('Flow probs &amp; rates'!$L$5:$L$5999,UsefulSeries!$E370)</f>
        <v>1.3835343012618307E-2</v>
      </c>
      <c r="J373" s="12"/>
      <c r="K373" s="12">
        <f>-INDEX('Flow probs &amp; rates'!$E$4:$E$5999,UsefulSeries!$E370)</f>
        <v>-0.63106354825839495</v>
      </c>
      <c r="L373" s="12"/>
      <c r="M373" s="12"/>
      <c r="N373" s="12">
        <f>INDEX('Flow probs &amp; rates'!$F$5:$F$5999,UsefulSeries!$G370)-INDEX('Flow probs &amp; rates'!$F$4:$F$5999,UsefulSeries!$G370)</f>
        <v>-5.9848648497023982E-4</v>
      </c>
      <c r="O373" s="12"/>
      <c r="P373" s="12">
        <f ca="1"/>
        <v>0.64908368989817133</v>
      </c>
      <c r="Q373" s="12">
        <f ca="1"/>
        <v>46.261508888380305</v>
      </c>
      <c r="R373" s="12">
        <f ca="1"/>
        <v>0</v>
      </c>
      <c r="S373" s="12">
        <f ca="1"/>
        <v>0</v>
      </c>
      <c r="T373" s="12">
        <f ca="1"/>
        <v>0</v>
      </c>
      <c r="U373" s="12">
        <f ca="1"/>
        <v>0</v>
      </c>
      <c r="V373" s="12"/>
      <c r="W373" s="12"/>
      <c r="X373" s="12"/>
      <c r="Y373" s="12"/>
      <c r="Z373" s="12"/>
      <c r="AA373" s="12"/>
      <c r="AB373" s="12"/>
      <c r="AC373" s="12"/>
      <c r="AD373" s="12"/>
      <c r="AE373" s="12">
        <v>0.61939424920127795</v>
      </c>
      <c r="AF373" s="12">
        <v>0</v>
      </c>
      <c r="AG373" s="12">
        <v>-4.3665175718849841E-2</v>
      </c>
      <c r="AH373" s="12">
        <v>-4.3665175718849841E-2</v>
      </c>
      <c r="AI373" s="12">
        <v>0</v>
      </c>
      <c r="AJ373" s="12">
        <v>0.33694057507987218</v>
      </c>
      <c r="AK373" s="12"/>
      <c r="AL373" s="12"/>
      <c r="AM373" s="12"/>
      <c r="AN373" s="12">
        <f t="shared" si="63"/>
        <v>0.61939424920127795</v>
      </c>
      <c r="AO373" s="12">
        <f t="shared" si="64"/>
        <v>0</v>
      </c>
      <c r="AP373" s="12">
        <f t="shared" si="65"/>
        <v>-4.3665175718849841E-2</v>
      </c>
      <c r="AQ373" s="12">
        <f t="shared" si="66"/>
        <v>-4.3665175718849841E-2</v>
      </c>
      <c r="AR373" s="12">
        <f t="shared" si="67"/>
        <v>0</v>
      </c>
      <c r="AS373" s="12">
        <f t="shared" si="68"/>
        <v>0.33694057507987218</v>
      </c>
      <c r="AT373" s="12">
        <f t="shared" si="69"/>
        <v>0</v>
      </c>
      <c r="AU373" s="12">
        <f t="shared" si="70"/>
        <v>0</v>
      </c>
      <c r="AV373" s="12"/>
      <c r="AW373" s="12"/>
      <c r="AX373" s="12">
        <f>INDEX('Margin error adjustment'!N$7:N$6003,UsefulSeries!$K364)</f>
        <v>-3.69671260081951E-4</v>
      </c>
      <c r="AY373" s="12"/>
      <c r="AZ373" s="12"/>
      <c r="BA373" s="12"/>
      <c r="BB373" s="12">
        <f t="shared" si="62"/>
        <v>-3.69671260081951E-4</v>
      </c>
      <c r="BC373" s="12"/>
      <c r="BD373" s="38">
        <f ca="1"/>
        <v>8.3238866494601285E-2</v>
      </c>
    </row>
    <row r="374" spans="1:56" x14ac:dyDescent="0.35">
      <c r="A374" s="12">
        <v>0</v>
      </c>
      <c r="B374" s="12">
        <v>0</v>
      </c>
      <c r="C374" s="12">
        <f ca="1">INDEX('Flow probs &amp; rates'!$M$5:$M$5999,UsefulSeries!$E370,0)*(1-INDEX('Flow probs &amp; rates'!$M$5:$M$5999,UsefulSeries!$E370,0))/INDEX('Flow probs &amp; rates'!$F$4:$F$5999,UsefulSeries!$E370,0)</f>
        <v>5.2011206650280641</v>
      </c>
      <c r="D374" s="12">
        <f ca="1">-INDEX('Flow probs &amp; rates'!$M$5:$M$5999,UsefulSeries!$E370,0)*(INDEX('Flow probs &amp; rates'!$O$5:$O$5999,UsefulSeries!$E370,0))/INDEX('Flow probs &amp; rates'!$F$4:$F$5999,UsefulSeries!$E370,0)</f>
        <v>-1.0928417165860476</v>
      </c>
      <c r="E374" s="12">
        <v>0</v>
      </c>
      <c r="F374" s="12">
        <v>0</v>
      </c>
      <c r="G374" s="12"/>
      <c r="H374" s="12"/>
      <c r="I374" s="12">
        <f ca="1">INDEX('Flow probs &amp; rates'!$M$5:$M$5999,UsefulSeries!$E370)</f>
        <v>0.25078204018467271</v>
      </c>
      <c r="J374" s="12"/>
      <c r="K374" s="12">
        <f>INDEX('Flow probs &amp; rates'!$F$4:$F$5999,UsefulSeries!$E370)</f>
        <v>3.6124985480311303E-2</v>
      </c>
      <c r="L374" s="12">
        <f>-INDEX('Flow probs &amp; rates'!$F$4:$F$5999,UsefulSeries!$E370)</f>
        <v>-3.6124985480311303E-2</v>
      </c>
      <c r="M374" s="12"/>
      <c r="N374" s="12">
        <f>INDEX('Flow probs &amp; rates'!$E$5:$E$5999,UsefulSeries!$G372)-INDEX('Flow probs &amp; rates'!$E$4:$E$5999,UsefulSeries!$G372)</f>
        <v>7.0834067284009095E-4</v>
      </c>
      <c r="O374" s="12"/>
      <c r="P374" s="12">
        <f ca="1"/>
        <v>0</v>
      </c>
      <c r="Q374" s="12">
        <f ca="1"/>
        <v>0</v>
      </c>
      <c r="R374" s="12">
        <f ca="1"/>
        <v>0.20509242211177189</v>
      </c>
      <c r="S374" s="12">
        <f ca="1"/>
        <v>6.1043089656747082E-2</v>
      </c>
      <c r="T374" s="12">
        <f ca="1"/>
        <v>0</v>
      </c>
      <c r="U374" s="12">
        <f ca="1"/>
        <v>0</v>
      </c>
      <c r="V374" s="12"/>
      <c r="W374" s="12">
        <f ca="1">INDEX(P$6:P$6003,UsefulSeries!$I372)</f>
        <v>43.532299998125524</v>
      </c>
      <c r="X374" s="12">
        <f ca="1">INDEX(Q$6:Q$6003,UsefulSeries!$I372)</f>
        <v>0.63852292553862899</v>
      </c>
      <c r="Y374" s="12">
        <f ca="1">INDEX(R$6:R$6003,UsefulSeries!$I372)</f>
        <v>0</v>
      </c>
      <c r="Z374" s="12">
        <f ca="1">INDEX(S$6:S$6003,UsefulSeries!$I372)</f>
        <v>0</v>
      </c>
      <c r="AA374" s="12">
        <f ca="1">INDEX(T$6:T$6003,UsefulSeries!$I372)</f>
        <v>0</v>
      </c>
      <c r="AB374" s="12">
        <f ca="1">INDEX(U$6:U$6003,UsefulSeries!$I372)</f>
        <v>0</v>
      </c>
      <c r="AC374" s="12">
        <f>INDEX( K$6:K$6003,UsefulSeries!$I372)</f>
        <v>-0.62036630335965348</v>
      </c>
      <c r="AD374" s="12">
        <f>INDEX(L$6:L$6003,UsefulSeries!$I372)</f>
        <v>0.62036630335965348</v>
      </c>
      <c r="AE374" s="12"/>
      <c r="AF374" s="12"/>
      <c r="AG374" s="12"/>
      <c r="AH374" s="12"/>
      <c r="AI374" s="12"/>
      <c r="AJ374" s="12"/>
      <c r="AK374" s="12"/>
      <c r="AL374" s="12"/>
      <c r="AM374" s="12"/>
      <c r="AN374" s="12">
        <f t="shared" ca="1" si="63"/>
        <v>43.532299998125524</v>
      </c>
      <c r="AO374" s="12">
        <f t="shared" ca="1" si="64"/>
        <v>0.63852292553862899</v>
      </c>
      <c r="AP374" s="12">
        <f t="shared" ca="1" si="65"/>
        <v>0</v>
      </c>
      <c r="AQ374" s="12">
        <f t="shared" ca="1" si="66"/>
        <v>0</v>
      </c>
      <c r="AR374" s="12">
        <f t="shared" ca="1" si="67"/>
        <v>0</v>
      </c>
      <c r="AS374" s="12">
        <f t="shared" ca="1" si="68"/>
        <v>0</v>
      </c>
      <c r="AT374" s="12">
        <f t="shared" si="69"/>
        <v>-0.62036630335965348</v>
      </c>
      <c r="AU374" s="12">
        <f t="shared" si="70"/>
        <v>0.62036630335965348</v>
      </c>
      <c r="AV374" s="12"/>
      <c r="AW374" s="12">
        <f ca="1">INDEX(I$6:I$6003,UsefulSeries!$I372)</f>
        <v>1.446285092380277E-2</v>
      </c>
      <c r="AX374" s="12"/>
      <c r="AY374" s="12"/>
      <c r="AZ374" s="12">
        <f t="array" aca="1" ref="AZ374:AZ379" ca="1">MMULT(W374:AB379,AW374:AW379)</f>
        <v>0.63852292553862899</v>
      </c>
      <c r="BA374" s="12"/>
      <c r="BB374" s="12">
        <f t="shared" ca="1" si="62"/>
        <v>0.63852292553862899</v>
      </c>
      <c r="BC374" s="12"/>
      <c r="BD374" s="38">
        <f t="array" aca="1" ref="BD374:BD381" ca="1">MMULT(MINVERSE(AN374:AU381),BB374:BB381)</f>
        <v>1.3688352986348214E-2</v>
      </c>
    </row>
    <row r="375" spans="1:56" x14ac:dyDescent="0.35">
      <c r="A375" s="12">
        <v>0</v>
      </c>
      <c r="B375" s="12">
        <v>0</v>
      </c>
      <c r="C375" s="12">
        <f ca="1">-INDEX('Flow probs &amp; rates'!$M$5:$M$5999,UsefulSeries!$E370,0)*(INDEX('Flow probs &amp; rates'!$O$5:$O$5999,UsefulSeries!$E370,0))/INDEX('Flow probs &amp; rates'!$F$4:$F$5999,UsefulSeries!$E370,0)</f>
        <v>-1.0928417165860476</v>
      </c>
      <c r="D375" s="12">
        <f ca="1">INDEX('Flow probs &amp; rates'!$O$5:$O$5999,UsefulSeries!$E370,0)*(1-INDEX('Flow probs &amp; rates'!$O$5:$O$5999,UsefulSeries!$E370,0))/INDEX('Flow probs &amp; rates'!$F$4:$F$5999,UsefulSeries!$E370,0)</f>
        <v>3.671726904711901</v>
      </c>
      <c r="E375" s="12">
        <v>0</v>
      </c>
      <c r="F375" s="12">
        <v>0</v>
      </c>
      <c r="G375" s="12"/>
      <c r="H375" s="12"/>
      <c r="I375" s="12">
        <f ca="1">INDEX('Flow probs &amp; rates'!$O$5:$O$5999,UsefulSeries!$E370)</f>
        <v>0.15742311975322354</v>
      </c>
      <c r="J375" s="12"/>
      <c r="K375" s="12"/>
      <c r="L375" s="12">
        <f>-INDEX('Flow probs &amp; rates'!$F$4:$F$5999,UsefulSeries!$E370)</f>
        <v>-3.6124985480311303E-2</v>
      </c>
      <c r="M375" s="12"/>
      <c r="N375" s="12">
        <f>INDEX('Flow probs &amp; rates'!$F$5:$F$5999,UsefulSeries!$G372)-INDEX('Flow probs &amp; rates'!$F$4:$F$5999,UsefulSeries!$G372)</f>
        <v>-5.5740957040919387E-4</v>
      </c>
      <c r="O375" s="12"/>
      <c r="P375" s="12">
        <f ca="1"/>
        <v>0</v>
      </c>
      <c r="Q375" s="12">
        <f ca="1"/>
        <v>0</v>
      </c>
      <c r="R375" s="12">
        <f ca="1"/>
        <v>6.1043089656747089E-2</v>
      </c>
      <c r="S375" s="12">
        <f ca="1"/>
        <v>0.29052009110952492</v>
      </c>
      <c r="T375" s="12">
        <f ca="1"/>
        <v>0</v>
      </c>
      <c r="U375" s="12">
        <f ca="1"/>
        <v>0</v>
      </c>
      <c r="V375" s="12"/>
      <c r="W375" s="12">
        <f ca="1">INDEX(P$7:P$6003,UsefulSeries!$I372)</f>
        <v>0.63852292553862899</v>
      </c>
      <c r="X375" s="12">
        <f ca="1">INDEX(Q$7:Q$6003,UsefulSeries!$I372)</f>
        <v>45.037620615652266</v>
      </c>
      <c r="Y375" s="12">
        <f ca="1">INDEX(R$7:R$6003,UsefulSeries!$I372)</f>
        <v>0</v>
      </c>
      <c r="Z375" s="12">
        <f ca="1">INDEX(S$7:S$6003,UsefulSeries!$I372)</f>
        <v>0</v>
      </c>
      <c r="AA375" s="12">
        <f ca="1">INDEX(T$7:T$6003,UsefulSeries!$I372)</f>
        <v>0</v>
      </c>
      <c r="AB375" s="12">
        <f ca="1">INDEX(U$7:U$6003,UsefulSeries!$I372)</f>
        <v>0</v>
      </c>
      <c r="AC375" s="12">
        <f>INDEX( K$7:K$6003,UsefulSeries!$I372,1)</f>
        <v>-0.62036630335965348</v>
      </c>
      <c r="AD375" s="12">
        <f>INDEX(L$7:L$6003,UsefulSeries!$I372,1)</f>
        <v>0</v>
      </c>
      <c r="AE375" s="12"/>
      <c r="AF375" s="12"/>
      <c r="AG375" s="12"/>
      <c r="AH375" s="12"/>
      <c r="AI375" s="12"/>
      <c r="AJ375" s="12"/>
      <c r="AK375" s="12"/>
      <c r="AL375" s="12"/>
      <c r="AM375" s="12"/>
      <c r="AN375" s="12">
        <f t="shared" ca="1" si="63"/>
        <v>0.63852292553862899</v>
      </c>
      <c r="AO375" s="12">
        <f t="shared" ca="1" si="64"/>
        <v>45.037620615652266</v>
      </c>
      <c r="AP375" s="12">
        <f t="shared" ca="1" si="65"/>
        <v>0</v>
      </c>
      <c r="AQ375" s="12">
        <f t="shared" ca="1" si="66"/>
        <v>0</v>
      </c>
      <c r="AR375" s="12">
        <f t="shared" ca="1" si="67"/>
        <v>0</v>
      </c>
      <c r="AS375" s="12">
        <f t="shared" ca="1" si="68"/>
        <v>0</v>
      </c>
      <c r="AT375" s="12">
        <f t="shared" si="69"/>
        <v>-0.62036630335965348</v>
      </c>
      <c r="AU375" s="12">
        <f t="shared" si="70"/>
        <v>0</v>
      </c>
      <c r="AV375" s="12"/>
      <c r="AW375" s="12">
        <f ca="1">INDEX(I$7:I$6003,UsefulSeries!$I372)</f>
        <v>1.397249799285427E-2</v>
      </c>
      <c r="AX375" s="12"/>
      <c r="AY375" s="12"/>
      <c r="AZ375" s="12">
        <f ca="1"/>
        <v>0.63852292553862899</v>
      </c>
      <c r="BA375" s="12"/>
      <c r="BB375" s="12">
        <f t="shared" ca="1" si="62"/>
        <v>0.63852292553862899</v>
      </c>
      <c r="BC375" s="12"/>
      <c r="BD375" s="38">
        <f ca="1"/>
        <v>1.2992377728855803E-2</v>
      </c>
    </row>
    <row r="376" spans="1:56" x14ac:dyDescent="0.35">
      <c r="A376" s="12">
        <v>0</v>
      </c>
      <c r="B376" s="12">
        <v>0</v>
      </c>
      <c r="C376" s="12">
        <v>0</v>
      </c>
      <c r="D376" s="12">
        <v>0</v>
      </c>
      <c r="E376" s="12">
        <f ca="1">INDEX('Flow probs &amp; rates'!$P$5:$P$5999,UsefulSeries!$E370,0)*(1-INDEX('Flow probs &amp; rates'!$P$5:$P$5999,UsefulSeries!$E370,0))/INDEX('Flow probs &amp; rates'!$G$4:$G$5999,UsefulSeries!$E370,0)</f>
        <v>5.79289675258573E-2</v>
      </c>
      <c r="F376" s="12">
        <f ca="1">-INDEX('Flow probs &amp; rates'!$P$5:$P$5999,UsefulSeries!$E370,0)*(INDEX('Flow probs &amp; rates'!$Q$5:$Q$5999,UsefulSeries!$E370,0))/INDEX('Flow probs &amp; rates'!$G$4:$G$5999,UsefulSeries!$E370,0)</f>
        <v>-1.4231807405821833E-3</v>
      </c>
      <c r="G376" s="12"/>
      <c r="H376" s="12"/>
      <c r="I376" s="12">
        <f ca="1">INDEX('Flow probs &amp; rates'!$P$5:$P$5999,UsefulSeries!$E370)</f>
        <v>1.9666183390429446E-2</v>
      </c>
      <c r="J376" s="12"/>
      <c r="K376" s="12">
        <f>INDEX('Flow probs &amp; rates'!$G$4:$G$5999,UsefulSeries!$E370)</f>
        <v>0.33281146626129382</v>
      </c>
      <c r="L376" s="12"/>
      <c r="M376" s="12"/>
      <c r="N376" s="12">
        <f>INDEX('Flow probs &amp; rates'!$E$5:$E$5999,UsefulSeries!$G374)-INDEX('Flow probs &amp; rates'!$E$4:$E$5999,UsefulSeries!$G374)</f>
        <v>1.0586196928126235E-3</v>
      </c>
      <c r="O376" s="12"/>
      <c r="P376" s="12">
        <f ca="1"/>
        <v>0</v>
      </c>
      <c r="Q376" s="12">
        <f ca="1"/>
        <v>0</v>
      </c>
      <c r="R376" s="12">
        <f ca="1"/>
        <v>0</v>
      </c>
      <c r="S376" s="12">
        <f ca="1"/>
        <v>0</v>
      </c>
      <c r="T376" s="12">
        <f ca="1"/>
        <v>17.271071180328043</v>
      </c>
      <c r="U376" s="12">
        <f ca="1"/>
        <v>0.34803839587548702</v>
      </c>
      <c r="V376" s="12"/>
      <c r="W376" s="12">
        <f ca="1">INDEX(P$8:P$6003,UsefulSeries!$I372)</f>
        <v>0</v>
      </c>
      <c r="X376" s="12">
        <f ca="1">INDEX(Q$8:Q$6003,UsefulSeries!$I372)</f>
        <v>0</v>
      </c>
      <c r="Y376" s="12">
        <f ca="1">INDEX(R$8:R$6003,UsefulSeries!$I372)</f>
        <v>0.25499304841029929</v>
      </c>
      <c r="Z376" s="12">
        <f ca="1">INDEX(S$8:S$6003,UsefulSeries!$I372)</f>
        <v>6.8422047746587444E-2</v>
      </c>
      <c r="AA376" s="12">
        <f ca="1">INDEX(T$8:T$6003,UsefulSeries!$I372)</f>
        <v>0</v>
      </c>
      <c r="AB376" s="12">
        <f ca="1">INDEX(U$8:U$6003,UsefulSeries!$I372)</f>
        <v>0</v>
      </c>
      <c r="AC376" s="12">
        <f>INDEX( K$8:K$6003,UsefulSeries!$I372)</f>
        <v>4.329550445876789E-2</v>
      </c>
      <c r="AD376" s="12">
        <f>INDEX(L$8:L$6003,UsefulSeries!$I372)</f>
        <v>-4.329550445876789E-2</v>
      </c>
      <c r="AE376" s="12"/>
      <c r="AF376" s="12"/>
      <c r="AG376" s="12"/>
      <c r="AH376" s="12"/>
      <c r="AI376" s="12"/>
      <c r="AJ376" s="12"/>
      <c r="AK376" s="12"/>
      <c r="AL376" s="12"/>
      <c r="AM376" s="12"/>
      <c r="AN376" s="12">
        <f t="shared" ca="1" si="63"/>
        <v>0</v>
      </c>
      <c r="AO376" s="12">
        <f t="shared" ca="1" si="64"/>
        <v>0</v>
      </c>
      <c r="AP376" s="12">
        <f t="shared" ca="1" si="65"/>
        <v>0.25499304841029929</v>
      </c>
      <c r="AQ376" s="12">
        <f t="shared" ca="1" si="66"/>
        <v>6.8422047746587444E-2</v>
      </c>
      <c r="AR376" s="12">
        <f t="shared" ca="1" si="67"/>
        <v>0</v>
      </c>
      <c r="AS376" s="12">
        <f t="shared" ca="1" si="68"/>
        <v>0</v>
      </c>
      <c r="AT376" s="12">
        <f t="shared" si="69"/>
        <v>4.329550445876789E-2</v>
      </c>
      <c r="AU376" s="12">
        <f t="shared" si="70"/>
        <v>-4.329550445876789E-2</v>
      </c>
      <c r="AV376" s="12"/>
      <c r="AW376" s="12">
        <f ca="1">INDEX(I$8:I$6003,UsefulSeries!$I372)</f>
        <v>0.2320591319376939</v>
      </c>
      <c r="AX376" s="12"/>
      <c r="AY376" s="12"/>
      <c r="AZ376" s="12">
        <f ca="1"/>
        <v>6.8422047746587444E-2</v>
      </c>
      <c r="BA376" s="12"/>
      <c r="BB376" s="12">
        <f t="shared" ca="1" si="62"/>
        <v>6.8422047746587444E-2</v>
      </c>
      <c r="BC376" s="12"/>
      <c r="BD376" s="38">
        <f ca="1"/>
        <v>0.24244470104393906</v>
      </c>
    </row>
    <row r="377" spans="1:56" x14ac:dyDescent="0.35">
      <c r="A377" s="12">
        <v>0</v>
      </c>
      <c r="B377" s="12">
        <v>0</v>
      </c>
      <c r="C377" s="12">
        <v>0</v>
      </c>
      <c r="D377" s="12">
        <v>0</v>
      </c>
      <c r="E377" s="12">
        <f ca="1">-INDEX('Flow probs &amp; rates'!$P$5:$P$5999,UsefulSeries!$E370,0)*(INDEX('Flow probs &amp; rates'!$Q$5:$Q$5999,UsefulSeries!$E370,0))/INDEX('Flow probs &amp; rates'!$G$4:$G$5999,UsefulSeries!$E370,0)</f>
        <v>-1.4231807405821833E-3</v>
      </c>
      <c r="F377" s="12">
        <f ca="1">INDEX('Flow probs &amp; rates'!$Q$5:$Q$5999,UsefulSeries!$E370,0)*(1-INDEX('Flow probs &amp; rates'!$Q$5:$Q$5999,UsefulSeries!$E370,0))/INDEX('Flow probs &amp; rates'!$G$4:$G$5999,UsefulSeries!$E370,0)</f>
        <v>7.0623977596599621E-2</v>
      </c>
      <c r="G377" s="12"/>
      <c r="H377" s="12"/>
      <c r="I377" s="12">
        <f ca="1">INDEX('Flow probs &amp; rates'!$Q$5:$Q$5999,UsefulSeries!$E370)</f>
        <v>2.4084534331073753E-2</v>
      </c>
      <c r="J377" s="12"/>
      <c r="K377" s="12"/>
      <c r="L377" s="12">
        <f>INDEX('Flow probs &amp; rates'!$G$4:$G$5999,UsefulSeries!$E370)</f>
        <v>0.33281146626129382</v>
      </c>
      <c r="M377" s="12"/>
      <c r="N377" s="12">
        <f>INDEX('Flow probs &amp; rates'!$F$5:$F$5999,UsefulSeries!$G374)-INDEX('Flow probs &amp; rates'!$F$4:$F$5999,UsefulSeries!$G374)</f>
        <v>-3.0817103864753254E-4</v>
      </c>
      <c r="O377" s="12"/>
      <c r="P377" s="12">
        <f ca="1"/>
        <v>0</v>
      </c>
      <c r="Q377" s="12">
        <f ca="1"/>
        <v>0</v>
      </c>
      <c r="R377" s="12">
        <f ca="1"/>
        <v>0</v>
      </c>
      <c r="S377" s="12">
        <f ca="1"/>
        <v>0</v>
      </c>
      <c r="T377" s="12">
        <f ca="1"/>
        <v>0.34803839587548702</v>
      </c>
      <c r="U377" s="12">
        <f ca="1"/>
        <v>14.166510519370188</v>
      </c>
      <c r="V377" s="12"/>
      <c r="W377" s="12">
        <f ca="1">INDEX(P$9:P$6003,UsefulSeries!$I372)</f>
        <v>0</v>
      </c>
      <c r="X377" s="12">
        <f ca="1">INDEX(Q$9:Q$6003,UsefulSeries!$I372)</f>
        <v>0</v>
      </c>
      <c r="Y377" s="12">
        <f ca="1">INDEX(R$9:R$6003,UsefulSeries!$I372)</f>
        <v>6.8422047746587444E-2</v>
      </c>
      <c r="Z377" s="12">
        <f ca="1">INDEX(S$9:S$6003,UsefulSeries!$I372)</f>
        <v>0.38872703967434924</v>
      </c>
      <c r="AA377" s="12">
        <f ca="1">INDEX(T$9:T$6003,UsefulSeries!$I372)</f>
        <v>0</v>
      </c>
      <c r="AB377" s="12">
        <f ca="1">INDEX(U$9:U$6003,UsefulSeries!$I372)</f>
        <v>0</v>
      </c>
      <c r="AC377" s="12">
        <f>INDEX( K$9:K$6003,UsefulSeries!$I372)</f>
        <v>0</v>
      </c>
      <c r="AD377" s="12">
        <f>INDEX(L$9:L$6003,UsefulSeries!$I372)</f>
        <v>-4.329550445876789E-2</v>
      </c>
      <c r="AE377" s="12"/>
      <c r="AF377" s="12"/>
      <c r="AG377" s="12"/>
      <c r="AH377" s="12"/>
      <c r="AI377" s="12"/>
      <c r="AJ377" s="12"/>
      <c r="AK377" s="12"/>
      <c r="AL377" s="12"/>
      <c r="AM377" s="12"/>
      <c r="AN377" s="12">
        <f t="shared" ca="1" si="63"/>
        <v>0</v>
      </c>
      <c r="AO377" s="12">
        <f t="shared" ca="1" si="64"/>
        <v>0</v>
      </c>
      <c r="AP377" s="12">
        <f t="shared" ca="1" si="65"/>
        <v>6.8422047746587444E-2</v>
      </c>
      <c r="AQ377" s="12">
        <f t="shared" ca="1" si="66"/>
        <v>0.38872703967434924</v>
      </c>
      <c r="AR377" s="12">
        <f t="shared" ca="1" si="67"/>
        <v>0</v>
      </c>
      <c r="AS377" s="12">
        <f t="shared" ca="1" si="68"/>
        <v>0</v>
      </c>
      <c r="AT377" s="12">
        <f t="shared" si="69"/>
        <v>0</v>
      </c>
      <c r="AU377" s="12">
        <f t="shared" si="70"/>
        <v>-4.329550445876789E-2</v>
      </c>
      <c r="AV377" s="12"/>
      <c r="AW377" s="12">
        <f ca="1">INDEX(I$9:I$6003,UsefulSeries!$I372)</f>
        <v>0.13516962129810423</v>
      </c>
      <c r="AX377" s="12"/>
      <c r="AY377" s="12"/>
      <c r="AZ377" s="12">
        <f ca="1"/>
        <v>6.8422047746587444E-2</v>
      </c>
      <c r="BA377" s="12"/>
      <c r="BB377" s="12">
        <f t="shared" ca="1" si="62"/>
        <v>6.8422047746587444E-2</v>
      </c>
      <c r="BC377" s="12"/>
      <c r="BD377" s="38">
        <f ca="1"/>
        <v>0.13149322626307341</v>
      </c>
    </row>
    <row r="378" spans="1:56" x14ac:dyDescent="0.35">
      <c r="A378" s="12">
        <f ca="1">INDEX('Flow probs &amp; rates'!$K$5:$K$5999,UsefulSeries!$E376,0)*(1-INDEX('Flow probs &amp; rates'!$K$5:$K$5999,UsefulSeries!$E376,0))/INDEX('Flow probs &amp; rates'!$E$4:$E$5999,UsefulSeries!$E376,0)</f>
        <v>2.1555222197245857E-2</v>
      </c>
      <c r="B378" s="12">
        <f ca="1">-INDEX('Flow probs &amp; rates'!$K$5:$K$5999,UsefulSeries!$E376,0)*(INDEX('Flow probs &amp; rates'!$L$5:$L$5999,UsefulSeries!$E376,0))/INDEX('Flow probs &amp; rates'!$E$4:$E$5999,UsefulSeries!$E376,0)</f>
        <v>-2.9458800923273928E-4</v>
      </c>
      <c r="C378" s="12">
        <v>0</v>
      </c>
      <c r="D378" s="12">
        <v>0</v>
      </c>
      <c r="E378" s="12">
        <v>0</v>
      </c>
      <c r="F378" s="12">
        <v>0</v>
      </c>
      <c r="G378" s="12"/>
      <c r="H378" s="12"/>
      <c r="I378" s="12">
        <f ca="1">INDEX('Flow probs &amp; rates'!$K$5:$K$5999,UsefulSeries!$E376)</f>
        <v>1.3781888060672485E-2</v>
      </c>
      <c r="J378" s="12"/>
      <c r="K378" s="12">
        <f>-INDEX('Flow probs &amp; rates'!$E$4:$E$5999,UsefulSeries!$E376)</f>
        <v>-0.63056402285160584</v>
      </c>
      <c r="L378" s="12">
        <f>INDEX('Flow probs &amp; rates'!$E$4:$E$5999,UsefulSeries!$E376)</f>
        <v>0.63056402285160584</v>
      </c>
      <c r="M378" s="12"/>
      <c r="N378" s="12">
        <f>INDEX('Flow probs &amp; rates'!$E$5:$E$5999,UsefulSeries!$G376)-INDEX('Flow probs &amp; rates'!$E$4:$E$5999,UsefulSeries!$G376)</f>
        <v>-9.0036414436556189E-4</v>
      </c>
      <c r="O378" s="12"/>
      <c r="P378" s="12">
        <f t="array" aca="1" ref="P378:U383" ca="1">MINVERSE(A378:F383)</f>
        <v>46.401329251797115</v>
      </c>
      <c r="Q378" s="12">
        <f ca="1"/>
        <v>0.64823504034714097</v>
      </c>
      <c r="R378" s="12">
        <f ca="1"/>
        <v>0</v>
      </c>
      <c r="S378" s="12">
        <f ca="1"/>
        <v>0</v>
      </c>
      <c r="T378" s="12">
        <f ca="1"/>
        <v>0</v>
      </c>
      <c r="U378" s="12">
        <f ca="1"/>
        <v>0</v>
      </c>
      <c r="V378" s="12"/>
      <c r="W378" s="12">
        <f ca="1">INDEX(P$10:P$6003,UsefulSeries!$I372)</f>
        <v>0</v>
      </c>
      <c r="X378" s="12">
        <f ca="1">INDEX(Q$10:Q$6003,UsefulSeries!$I372)</f>
        <v>0</v>
      </c>
      <c r="Y378" s="12">
        <f ca="1">INDEX(R$10:R$6003,UsefulSeries!$I372)</f>
        <v>0</v>
      </c>
      <c r="Z378" s="12">
        <f ca="1">INDEX(S$10:S$6003,UsefulSeries!$I372)</f>
        <v>0</v>
      </c>
      <c r="AA378" s="12">
        <f ca="1">INDEX(T$10:T$6003,UsefulSeries!$I372)</f>
        <v>15.270463385651029</v>
      </c>
      <c r="AB378" s="12">
        <f ca="1">INDEX(U$10:U$6003,UsefulSeries!$I372)</f>
        <v>0.35303354603578158</v>
      </c>
      <c r="AC378" s="12">
        <f>INDEX( K$10:K$6003,UsefulSeries!$I372)</f>
        <v>0.33633819218157862</v>
      </c>
      <c r="AD378" s="12">
        <f>INDEX(L$10:L$6003,UsefulSeries!$I372)</f>
        <v>0</v>
      </c>
      <c r="AE378" s="12"/>
      <c r="AF378" s="12"/>
      <c r="AG378" s="12"/>
      <c r="AH378" s="12"/>
      <c r="AI378" s="12"/>
      <c r="AJ378" s="12"/>
      <c r="AK378" s="12"/>
      <c r="AL378" s="12"/>
      <c r="AM378" s="12"/>
      <c r="AN378" s="12">
        <f t="shared" ca="1" si="63"/>
        <v>0</v>
      </c>
      <c r="AO378" s="12">
        <f t="shared" ca="1" si="64"/>
        <v>0</v>
      </c>
      <c r="AP378" s="12">
        <f t="shared" ca="1" si="65"/>
        <v>0</v>
      </c>
      <c r="AQ378" s="12">
        <f t="shared" ca="1" si="66"/>
        <v>0</v>
      </c>
      <c r="AR378" s="12">
        <f t="shared" ca="1" si="67"/>
        <v>15.270463385651029</v>
      </c>
      <c r="AS378" s="12">
        <f t="shared" ca="1" si="68"/>
        <v>0.35303354603578158</v>
      </c>
      <c r="AT378" s="12">
        <f t="shared" si="69"/>
        <v>0.33633819218157862</v>
      </c>
      <c r="AU378" s="12">
        <f t="shared" si="70"/>
        <v>0</v>
      </c>
      <c r="AV378" s="12"/>
      <c r="AW378" s="12">
        <f ca="1">INDEX(I$10:I$6003,UsefulSeries!$I372)</f>
        <v>2.2546658224487651E-2</v>
      </c>
      <c r="AX378" s="12"/>
      <c r="AY378" s="12"/>
      <c r="AZ378" s="12">
        <f ca="1"/>
        <v>0.35303354603578169</v>
      </c>
      <c r="BA378" s="12"/>
      <c r="BB378" s="12">
        <f t="shared" ca="1" si="62"/>
        <v>0.35303354603578169</v>
      </c>
      <c r="BC378" s="12"/>
      <c r="BD378" s="38">
        <f ca="1"/>
        <v>2.4123107636518436E-2</v>
      </c>
    </row>
    <row r="379" spans="1:56" x14ac:dyDescent="0.35">
      <c r="A379" s="12">
        <f ca="1">-INDEX('Flow probs &amp; rates'!$K$5:$K$5999,UsefulSeries!$E376,0)*(INDEX('Flow probs &amp; rates'!$L$5:$L$5999,UsefulSeries!$E376,0))/INDEX('Flow probs &amp; rates'!$E$4:$E$5999,UsefulSeries!$E376,0)</f>
        <v>-2.9458800923273928E-4</v>
      </c>
      <c r="B379" s="12">
        <f ca="1">INDEX('Flow probs &amp; rates'!$L$5:$L$5999,UsefulSeries!$E376,0)*(1-INDEX('Flow probs &amp; rates'!$L$5:$L$5999,UsefulSeries!$E376,0))/INDEX('Flow probs &amp; rates'!$E$4:$E$5999,UsefulSeries!$E376,0)</f>
        <v>2.1086911936632823E-2</v>
      </c>
      <c r="C379" s="12">
        <v>0</v>
      </c>
      <c r="D379" s="12">
        <v>0</v>
      </c>
      <c r="E379" s="12">
        <v>0</v>
      </c>
      <c r="F379" s="12">
        <v>0</v>
      </c>
      <c r="G379" s="12"/>
      <c r="H379" s="12"/>
      <c r="I379" s="12">
        <f ca="1">INDEX('Flow probs &amp; rates'!$L$5:$L$5999,UsefulSeries!$E376)</f>
        <v>1.3478312939989015E-2</v>
      </c>
      <c r="J379" s="12"/>
      <c r="K379" s="12">
        <f>-INDEX('Flow probs &amp; rates'!$E$4:$E$5999,UsefulSeries!$E376)</f>
        <v>-0.63056402285160584</v>
      </c>
      <c r="L379" s="12"/>
      <c r="M379" s="12"/>
      <c r="N379" s="12">
        <f>INDEX('Flow probs &amp; rates'!$F$5:$F$5999,UsefulSeries!$G376)-INDEX('Flow probs &amp; rates'!$F$4:$F$5999,UsefulSeries!$G376)</f>
        <v>8.7861749950200047E-4</v>
      </c>
      <c r="O379" s="12"/>
      <c r="P379" s="12">
        <f ca="1"/>
        <v>0.64823504034714086</v>
      </c>
      <c r="Q379" s="12">
        <f ca="1"/>
        <v>47.431836642352962</v>
      </c>
      <c r="R379" s="12">
        <f ca="1"/>
        <v>0</v>
      </c>
      <c r="S379" s="12">
        <f ca="1"/>
        <v>0</v>
      </c>
      <c r="T379" s="12">
        <f ca="1"/>
        <v>0</v>
      </c>
      <c r="U379" s="12">
        <f ca="1"/>
        <v>0</v>
      </c>
      <c r="V379" s="12"/>
      <c r="W379" s="12">
        <f ca="1">INDEX(P$11:P$6003,UsefulSeries!$I372)</f>
        <v>0</v>
      </c>
      <c r="X379" s="12">
        <f ca="1">INDEX(Q$11:Q$6003,UsefulSeries!$I372)</f>
        <v>0</v>
      </c>
      <c r="Y379" s="12">
        <f ca="1">INDEX(R$11:R$6003,UsefulSeries!$I372)</f>
        <v>0</v>
      </c>
      <c r="Z379" s="12">
        <f ca="1">INDEX(S$11:S$6003,UsefulSeries!$I372)</f>
        <v>0</v>
      </c>
      <c r="AA379" s="12">
        <f ca="1">INDEX(T$11:T$6003,UsefulSeries!$I372)</f>
        <v>0.35303354603578163</v>
      </c>
      <c r="AB379" s="12">
        <f ca="1">INDEX(U$11:U$6003,UsefulSeries!$I372)</f>
        <v>13.94549377984211</v>
      </c>
      <c r="AC379" s="12">
        <f>INDEX( K$11:K$6003,UsefulSeries!$I372)</f>
        <v>0</v>
      </c>
      <c r="AD379" s="12">
        <f>INDEX(L$11:L$6003,UsefulSeries!$I372)</f>
        <v>0.33633819218157862</v>
      </c>
      <c r="AE379" s="12"/>
      <c r="AF379" s="12"/>
      <c r="AG379" s="12"/>
      <c r="AH379" s="12"/>
      <c r="AI379" s="12"/>
      <c r="AJ379" s="12"/>
      <c r="AK379" s="12"/>
      <c r="AL379" s="12"/>
      <c r="AM379" s="12"/>
      <c r="AN379" s="12">
        <f t="shared" ca="1" si="63"/>
        <v>0</v>
      </c>
      <c r="AO379" s="12">
        <f t="shared" ca="1" si="64"/>
        <v>0</v>
      </c>
      <c r="AP379" s="12">
        <f t="shared" ca="1" si="65"/>
        <v>0</v>
      </c>
      <c r="AQ379" s="12">
        <f t="shared" ca="1" si="66"/>
        <v>0</v>
      </c>
      <c r="AR379" s="12">
        <f t="shared" ca="1" si="67"/>
        <v>0.35303354603578163</v>
      </c>
      <c r="AS379" s="12">
        <f t="shared" ca="1" si="68"/>
        <v>13.94549377984211</v>
      </c>
      <c r="AT379" s="12">
        <f t="shared" si="69"/>
        <v>0</v>
      </c>
      <c r="AU379" s="12">
        <f t="shared" si="70"/>
        <v>0.33633819218157862</v>
      </c>
      <c r="AV379" s="12"/>
      <c r="AW379" s="12">
        <f ca="1">INDEX(I$11:I$6003,UsefulSeries!$I372)</f>
        <v>2.4744467623680003E-2</v>
      </c>
      <c r="AX379" s="12"/>
      <c r="AY379" s="12"/>
      <c r="AZ379" s="12">
        <f ca="1"/>
        <v>0.35303354603578169</v>
      </c>
      <c r="BA379" s="12"/>
      <c r="BB379" s="12">
        <f t="shared" ca="1" si="62"/>
        <v>0.35303354603578169</v>
      </c>
      <c r="BC379" s="12"/>
      <c r="BD379" s="38">
        <f ca="1"/>
        <v>2.5104811566955654E-2</v>
      </c>
    </row>
    <row r="380" spans="1:56" x14ac:dyDescent="0.35">
      <c r="A380" s="12">
        <v>0</v>
      </c>
      <c r="B380" s="12">
        <v>0</v>
      </c>
      <c r="C380" s="12">
        <f ca="1">INDEX('Flow probs &amp; rates'!$M$5:$M$5999,UsefulSeries!$E376,0)*(1-INDEX('Flow probs &amp; rates'!$M$5:$M$5999,UsefulSeries!$E376,0))/INDEX('Flow probs &amp; rates'!$F$4:$F$5999,UsefulSeries!$E376,0)</f>
        <v>4.8581302462623883</v>
      </c>
      <c r="D380" s="12">
        <f ca="1">-INDEX('Flow probs &amp; rates'!$M$5:$M$5999,UsefulSeries!$E376,0)*(INDEX('Flow probs &amp; rates'!$O$5:$O$5999,UsefulSeries!$E376,0))/INDEX('Flow probs &amp; rates'!$F$4:$F$5999,UsefulSeries!$E376,0)</f>
        <v>-1.0415641205845765</v>
      </c>
      <c r="E380" s="12">
        <v>0</v>
      </c>
      <c r="F380" s="12">
        <v>0</v>
      </c>
      <c r="G380" s="12"/>
      <c r="H380" s="12"/>
      <c r="I380" s="12">
        <f ca="1">INDEX('Flow probs &amp; rates'!$M$5:$M$5999,UsefulSeries!$E376)</f>
        <v>0.24987543459683928</v>
      </c>
      <c r="J380" s="12"/>
      <c r="K380" s="12">
        <f>INDEX('Flow probs &amp; rates'!$F$4:$F$5999,UsefulSeries!$E376)</f>
        <v>3.8582271837212585E-2</v>
      </c>
      <c r="L380" s="12">
        <f>-INDEX('Flow probs &amp; rates'!$F$4:$F$5999,UsefulSeries!$E376)</f>
        <v>-3.8582271837212585E-2</v>
      </c>
      <c r="M380" s="12"/>
      <c r="N380" s="12">
        <f>INDEX('Flow probs &amp; rates'!$E$5:$E$5999,UsefulSeries!$G378)-INDEX('Flow probs &amp; rates'!$E$4:$E$5999,UsefulSeries!$G378)</f>
        <v>-8.8528542887766903E-5</v>
      </c>
      <c r="O380" s="12"/>
      <c r="P380" s="12">
        <f ca="1"/>
        <v>0</v>
      </c>
      <c r="Q380" s="12">
        <f ca="1"/>
        <v>0</v>
      </c>
      <c r="R380" s="12">
        <f ca="1"/>
        <v>0.21987729280954699</v>
      </c>
      <c r="S380" s="12">
        <f ca="1"/>
        <v>6.5471270867201892E-2</v>
      </c>
      <c r="T380" s="12">
        <f ca="1"/>
        <v>0</v>
      </c>
      <c r="U380" s="12">
        <f ca="1"/>
        <v>0</v>
      </c>
      <c r="V380" s="12"/>
      <c r="W380" s="12"/>
      <c r="X380" s="12"/>
      <c r="Y380" s="12"/>
      <c r="Z380" s="12"/>
      <c r="AA380" s="12"/>
      <c r="AB380" s="12"/>
      <c r="AC380" s="12"/>
      <c r="AD380" s="12"/>
      <c r="AE380" s="12">
        <f t="array" ref="AE380:AJ381">TRANSPOSE(AC374:AD379)</f>
        <v>-0.62036630335965348</v>
      </c>
      <c r="AF380" s="12">
        <v>-0.62036630335965348</v>
      </c>
      <c r="AG380" s="12">
        <v>4.329550445876789E-2</v>
      </c>
      <c r="AH380" s="12">
        <v>0</v>
      </c>
      <c r="AI380" s="12">
        <v>0.33633819218157862</v>
      </c>
      <c r="AJ380" s="12">
        <v>0</v>
      </c>
      <c r="AK380" s="12"/>
      <c r="AL380" s="12"/>
      <c r="AM380" s="12"/>
      <c r="AN380" s="12">
        <f t="shared" si="63"/>
        <v>-0.62036630335965348</v>
      </c>
      <c r="AO380" s="12">
        <f t="shared" si="64"/>
        <v>-0.62036630335965348</v>
      </c>
      <c r="AP380" s="12">
        <f t="shared" si="65"/>
        <v>4.329550445876789E-2</v>
      </c>
      <c r="AQ380" s="12">
        <f t="shared" si="66"/>
        <v>0</v>
      </c>
      <c r="AR380" s="12">
        <f t="shared" si="67"/>
        <v>0.33633819218157862</v>
      </c>
      <c r="AS380" s="12">
        <f t="shared" si="68"/>
        <v>0</v>
      </c>
      <c r="AT380" s="12">
        <f t="shared" si="69"/>
        <v>0</v>
      </c>
      <c r="AU380" s="12">
        <f t="shared" si="70"/>
        <v>0</v>
      </c>
      <c r="AV380" s="12"/>
      <c r="AW380" s="12"/>
      <c r="AX380" s="12">
        <f>INDEX($N$6:$N$6003,UsefulSeries!$K372)</f>
        <v>2.0584617625952761E-3</v>
      </c>
      <c r="AY380" s="12"/>
      <c r="AZ380" s="12"/>
      <c r="BA380" s="12"/>
      <c r="BB380" s="12">
        <f t="shared" si="62"/>
        <v>2.0584617625952761E-3</v>
      </c>
      <c r="BC380" s="12"/>
      <c r="BD380" s="38">
        <f ca="1"/>
        <v>-7.1952359524990336E-2</v>
      </c>
    </row>
    <row r="381" spans="1:56" x14ac:dyDescent="0.35">
      <c r="A381" s="12">
        <v>0</v>
      </c>
      <c r="B381" s="12">
        <v>0</v>
      </c>
      <c r="C381" s="12">
        <f ca="1">-INDEX('Flow probs &amp; rates'!$M$5:$M$5999,UsefulSeries!$E376,0)*(INDEX('Flow probs &amp; rates'!$O$5:$O$5999,UsefulSeries!$E376,0))/INDEX('Flow probs &amp; rates'!$F$4:$F$5999,UsefulSeries!$E376,0)</f>
        <v>-1.0415641205845765</v>
      </c>
      <c r="D381" s="12">
        <f ca="1">INDEX('Flow probs &amp; rates'!$O$5:$O$5999,UsefulSeries!$E376,0)*(1-INDEX('Flow probs &amp; rates'!$O$5:$O$5999,UsefulSeries!$E376,0))/INDEX('Flow probs &amp; rates'!$F$4:$F$5999,UsefulSeries!$E376,0)</f>
        <v>3.4979663001534909</v>
      </c>
      <c r="E381" s="12">
        <v>0</v>
      </c>
      <c r="F381" s="12">
        <v>0</v>
      </c>
      <c r="G381" s="12"/>
      <c r="H381" s="12"/>
      <c r="I381" s="12">
        <f ca="1">INDEX('Flow probs &amp; rates'!$O$5:$O$5999,UsefulSeries!$E376)</f>
        <v>0.1608237724573415</v>
      </c>
      <c r="J381" s="12"/>
      <c r="K381" s="12"/>
      <c r="L381" s="12">
        <f>-INDEX('Flow probs &amp; rates'!$F$4:$F$5999,UsefulSeries!$E376)</f>
        <v>-3.8582271837212585E-2</v>
      </c>
      <c r="M381" s="12"/>
      <c r="N381" s="12">
        <f>INDEX('Flow probs &amp; rates'!$F$5:$F$5999,UsefulSeries!$G378)-INDEX('Flow probs &amp; rates'!$F$4:$F$5999,UsefulSeries!$G378)</f>
        <v>-4.7965772680111374E-4</v>
      </c>
      <c r="O381" s="12"/>
      <c r="P381" s="12">
        <f ca="1"/>
        <v>0</v>
      </c>
      <c r="Q381" s="12">
        <f ca="1"/>
        <v>0</v>
      </c>
      <c r="R381" s="12">
        <f ca="1"/>
        <v>6.5471270867201892E-2</v>
      </c>
      <c r="S381" s="12">
        <f ca="1"/>
        <v>0.30537530525021905</v>
      </c>
      <c r="T381" s="12">
        <f ca="1"/>
        <v>0</v>
      </c>
      <c r="U381" s="12">
        <f ca="1"/>
        <v>0</v>
      </c>
      <c r="V381" s="12"/>
      <c r="W381" s="12"/>
      <c r="X381" s="12"/>
      <c r="Y381" s="12"/>
      <c r="Z381" s="12"/>
      <c r="AA381" s="12"/>
      <c r="AB381" s="12"/>
      <c r="AC381" s="12"/>
      <c r="AD381" s="12"/>
      <c r="AE381" s="12">
        <v>0.62036630335965348</v>
      </c>
      <c r="AF381" s="12">
        <v>0</v>
      </c>
      <c r="AG381" s="12">
        <v>-4.329550445876789E-2</v>
      </c>
      <c r="AH381" s="12">
        <v>-4.329550445876789E-2</v>
      </c>
      <c r="AI381" s="12">
        <v>0</v>
      </c>
      <c r="AJ381" s="12">
        <v>0.33633819218157862</v>
      </c>
      <c r="AK381" s="12"/>
      <c r="AL381" s="12"/>
      <c r="AM381" s="12"/>
      <c r="AN381" s="12">
        <f t="shared" si="63"/>
        <v>0.62036630335965348</v>
      </c>
      <c r="AO381" s="12">
        <f t="shared" si="64"/>
        <v>0</v>
      </c>
      <c r="AP381" s="12">
        <f t="shared" si="65"/>
        <v>-4.329550445876789E-2</v>
      </c>
      <c r="AQ381" s="12">
        <f t="shared" si="66"/>
        <v>-4.329550445876789E-2</v>
      </c>
      <c r="AR381" s="12">
        <f t="shared" si="67"/>
        <v>0</v>
      </c>
      <c r="AS381" s="12">
        <f t="shared" si="68"/>
        <v>0.33633819218157862</v>
      </c>
      <c r="AT381" s="12">
        <f t="shared" si="69"/>
        <v>0</v>
      </c>
      <c r="AU381" s="12">
        <f t="shared" si="70"/>
        <v>0</v>
      </c>
      <c r="AV381" s="12"/>
      <c r="AW381" s="12"/>
      <c r="AX381" s="12">
        <f>INDEX('Margin error adjustment'!N$7:N$6003,UsefulSeries!$K372)</f>
        <v>7.4566867968878237E-4</v>
      </c>
      <c r="AY381" s="12"/>
      <c r="AZ381" s="12"/>
      <c r="BA381" s="12"/>
      <c r="BB381" s="12">
        <f t="shared" si="62"/>
        <v>7.4566867968878237E-4</v>
      </c>
      <c r="BC381" s="12"/>
      <c r="BD381" s="38">
        <f ca="1"/>
        <v>-1.6595539475981393E-2</v>
      </c>
    </row>
    <row r="382" spans="1:56" x14ac:dyDescent="0.35">
      <c r="A382" s="12">
        <v>0</v>
      </c>
      <c r="B382" s="12">
        <v>0</v>
      </c>
      <c r="C382" s="12">
        <v>0</v>
      </c>
      <c r="D382" s="12">
        <v>0</v>
      </c>
      <c r="E382" s="12">
        <f ca="1">INDEX('Flow probs &amp; rates'!$P$5:$P$5999,UsefulSeries!$E376,0)*(1-INDEX('Flow probs &amp; rates'!$P$5:$P$5999,UsefulSeries!$E376,0))/INDEX('Flow probs &amp; rates'!$G$4:$G$5999,UsefulSeries!$E376,0)</f>
        <v>5.8992277024226776E-2</v>
      </c>
      <c r="F382" s="12">
        <f ca="1">-INDEX('Flow probs &amp; rates'!$P$5:$P$5999,UsefulSeries!$E376,0)*(INDEX('Flow probs &amp; rates'!$Q$5:$Q$5999,UsefulSeries!$E376,0))/INDEX('Flow probs &amp; rates'!$G$4:$G$5999,UsefulSeries!$E376,0)</f>
        <v>-1.3815381416292813E-3</v>
      </c>
      <c r="G382" s="12"/>
      <c r="H382" s="12"/>
      <c r="I382" s="12">
        <f ca="1">INDEX('Flow probs &amp; rates'!$P$5:$P$5999,UsefulSeries!$E376)</f>
        <v>1.99143966314019E-2</v>
      </c>
      <c r="J382" s="12"/>
      <c r="K382" s="12">
        <f>INDEX('Flow probs &amp; rates'!$G$4:$G$5999,UsefulSeries!$E376)</f>
        <v>0.33085370531118152</v>
      </c>
      <c r="L382" s="12"/>
      <c r="M382" s="12"/>
      <c r="N382" s="12">
        <f>INDEX('Flow probs &amp; rates'!$E$5:$E$5999,UsefulSeries!$G380)-INDEX('Flow probs &amp; rates'!$E$4:$E$5999,UsefulSeries!$G380)</f>
        <v>-8.9017786117107089E-4</v>
      </c>
      <c r="O382" s="12"/>
      <c r="P382" s="12">
        <f ca="1"/>
        <v>0</v>
      </c>
      <c r="Q382" s="12">
        <f ca="1"/>
        <v>0</v>
      </c>
      <c r="R382" s="12">
        <f ca="1"/>
        <v>0</v>
      </c>
      <c r="S382" s="12">
        <f ca="1"/>
        <v>0</v>
      </c>
      <c r="T382" s="12">
        <f ca="1"/>
        <v>16.959466712859214</v>
      </c>
      <c r="U382" s="12">
        <f ca="1"/>
        <v>0.34567160598277719</v>
      </c>
      <c r="V382" s="12"/>
      <c r="W382" s="12">
        <f ca="1">INDEX(P$6:P$6003,UsefulSeries!$I380)</f>
        <v>43.555574226810847</v>
      </c>
      <c r="X382" s="12">
        <f ca="1">INDEX(Q$6:Q$6003,UsefulSeries!$I380)</f>
        <v>0.64073353733428839</v>
      </c>
      <c r="Y382" s="12">
        <f ca="1">INDEX(R$6:R$6003,UsefulSeries!$I380)</f>
        <v>0</v>
      </c>
      <c r="Z382" s="12">
        <f ca="1">INDEX(S$6:S$6003,UsefulSeries!$I380)</f>
        <v>0</v>
      </c>
      <c r="AA382" s="12">
        <f ca="1">INDEX(T$6:T$6003,UsefulSeries!$I380)</f>
        <v>0</v>
      </c>
      <c r="AB382" s="12">
        <f ca="1">INDEX(U$6:U$6003,UsefulSeries!$I380)</f>
        <v>0</v>
      </c>
      <c r="AC382" s="12">
        <f>INDEX( K$6:K$6003,UsefulSeries!$I380)</f>
        <v>-0.62242476512224876</v>
      </c>
      <c r="AD382" s="12">
        <f>INDEX(L$6:L$6003,UsefulSeries!$I380)</f>
        <v>0.62242476512224876</v>
      </c>
      <c r="AE382" s="12"/>
      <c r="AF382" s="12"/>
      <c r="AG382" s="12"/>
      <c r="AH382" s="12"/>
      <c r="AI382" s="12"/>
      <c r="AJ382" s="12"/>
      <c r="AK382" s="12"/>
      <c r="AL382" s="12"/>
      <c r="AM382" s="12"/>
      <c r="AN382" s="12">
        <f t="shared" ca="1" si="63"/>
        <v>43.555574226810847</v>
      </c>
      <c r="AO382" s="12">
        <f t="shared" ca="1" si="64"/>
        <v>0.64073353733428839</v>
      </c>
      <c r="AP382" s="12">
        <f t="shared" ca="1" si="65"/>
        <v>0</v>
      </c>
      <c r="AQ382" s="12">
        <f t="shared" ca="1" si="66"/>
        <v>0</v>
      </c>
      <c r="AR382" s="12">
        <f t="shared" ca="1" si="67"/>
        <v>0</v>
      </c>
      <c r="AS382" s="12">
        <f t="shared" ca="1" si="68"/>
        <v>0</v>
      </c>
      <c r="AT382" s="12">
        <f t="shared" si="69"/>
        <v>-0.62242476512224876</v>
      </c>
      <c r="AU382" s="12">
        <f t="shared" si="70"/>
        <v>0.62242476512224876</v>
      </c>
      <c r="AV382" s="12"/>
      <c r="AW382" s="12">
        <f ca="1">INDEX(I$6:I$6003,UsefulSeries!$I380)</f>
        <v>1.450371841354354E-2</v>
      </c>
      <c r="AX382" s="12"/>
      <c r="AY382" s="12"/>
      <c r="AZ382" s="12">
        <f t="array" aca="1" ref="AZ382:AZ387" ca="1">MMULT(W382:AB387,AW382:AW387)</f>
        <v>0.64073353733428839</v>
      </c>
      <c r="BA382" s="12"/>
      <c r="BB382" s="12">
        <f t="shared" ca="1" si="62"/>
        <v>0.64073353733428839</v>
      </c>
      <c r="BC382" s="12"/>
      <c r="BD382" s="38">
        <f t="array" aca="1" ref="BD382:BD389" ca="1">MMULT(MINVERSE(AN382:AU389),BB382:BB389)</f>
        <v>1.4088715989890206E-2</v>
      </c>
    </row>
    <row r="383" spans="1:56" x14ac:dyDescent="0.35">
      <c r="A383" s="12">
        <v>0</v>
      </c>
      <c r="B383" s="12">
        <v>0</v>
      </c>
      <c r="C383" s="12">
        <v>0</v>
      </c>
      <c r="D383" s="12">
        <v>0</v>
      </c>
      <c r="E383" s="12">
        <f ca="1">-INDEX('Flow probs &amp; rates'!$P$5:$P$5999,UsefulSeries!$E376,0)*(INDEX('Flow probs &amp; rates'!$Q$5:$Q$5999,UsefulSeries!$E376,0))/INDEX('Flow probs &amp; rates'!$G$4:$G$5999,UsefulSeries!$E376,0)</f>
        <v>-1.3815381416292813E-3</v>
      </c>
      <c r="F383" s="12">
        <f ca="1">INDEX('Flow probs &amp; rates'!$Q$5:$Q$5999,UsefulSeries!$E376,0)*(1-INDEX('Flow probs &amp; rates'!$Q$5:$Q$5999,UsefulSeries!$E376,0))/INDEX('Flow probs &amp; rates'!$G$4:$G$5999,UsefulSeries!$E376,0)</f>
        <v>6.7781529405323976E-2</v>
      </c>
      <c r="G383" s="12"/>
      <c r="H383" s="12"/>
      <c r="I383" s="12">
        <f ca="1">INDEX('Flow probs &amp; rates'!$Q$5:$Q$5999,UsefulSeries!$E376)</f>
        <v>2.2952591617363721E-2</v>
      </c>
      <c r="J383" s="12"/>
      <c r="K383" s="12"/>
      <c r="L383" s="12">
        <f>INDEX('Flow probs &amp; rates'!$G$4:$G$5999,UsefulSeries!$E376)</f>
        <v>0.33085370531118152</v>
      </c>
      <c r="M383" s="12"/>
      <c r="N383" s="12">
        <f>INDEX('Flow probs &amp; rates'!$F$5:$F$5999,UsefulSeries!$G380)-INDEX('Flow probs &amp; rates'!$F$4:$F$5999,UsefulSeries!$G380)</f>
        <v>4.6208632194572052E-4</v>
      </c>
      <c r="O383" s="12"/>
      <c r="P383" s="12">
        <f ca="1"/>
        <v>0</v>
      </c>
      <c r="Q383" s="12">
        <f ca="1"/>
        <v>0</v>
      </c>
      <c r="R383" s="12">
        <f ca="1"/>
        <v>0</v>
      </c>
      <c r="S383" s="12">
        <f ca="1"/>
        <v>0</v>
      </c>
      <c r="T383" s="12">
        <f ca="1"/>
        <v>0.34567160598277719</v>
      </c>
      <c r="U383" s="12">
        <f ca="1"/>
        <v>14.76032729396572</v>
      </c>
      <c r="V383" s="12"/>
      <c r="W383" s="12">
        <f ca="1">INDEX(P$7:P$6003,UsefulSeries!$I380)</f>
        <v>0.64073353733428839</v>
      </c>
      <c r="X383" s="12">
        <f ca="1">INDEX(Q$7:Q$6003,UsefulSeries!$I380)</f>
        <v>44.875353032180712</v>
      </c>
      <c r="Y383" s="12">
        <f ca="1">INDEX(R$7:R$6003,UsefulSeries!$I380)</f>
        <v>0</v>
      </c>
      <c r="Z383" s="12">
        <f ca="1">INDEX(S$7:S$6003,UsefulSeries!$I380)</f>
        <v>0</v>
      </c>
      <c r="AA383" s="12">
        <f ca="1">INDEX(T$7:T$6003,UsefulSeries!$I380)</f>
        <v>0</v>
      </c>
      <c r="AB383" s="12">
        <f ca="1">INDEX(U$7:U$6003,UsefulSeries!$I380)</f>
        <v>0</v>
      </c>
      <c r="AC383" s="12">
        <f>INDEX( K$7:K$6003,UsefulSeries!$I380,1)</f>
        <v>-0.62242476512224876</v>
      </c>
      <c r="AD383" s="12">
        <f>INDEX(L$7:L$6003,UsefulSeries!$I380,1)</f>
        <v>0</v>
      </c>
      <c r="AE383" s="12"/>
      <c r="AF383" s="12"/>
      <c r="AG383" s="12"/>
      <c r="AH383" s="12"/>
      <c r="AI383" s="12"/>
      <c r="AJ383" s="12"/>
      <c r="AK383" s="12"/>
      <c r="AL383" s="12"/>
      <c r="AM383" s="12"/>
      <c r="AN383" s="12">
        <f t="shared" ca="1" si="63"/>
        <v>0.64073353733428839</v>
      </c>
      <c r="AO383" s="12">
        <f t="shared" ca="1" si="64"/>
        <v>44.875353032180712</v>
      </c>
      <c r="AP383" s="12">
        <f t="shared" ca="1" si="65"/>
        <v>0</v>
      </c>
      <c r="AQ383" s="12">
        <f t="shared" ca="1" si="66"/>
        <v>0</v>
      </c>
      <c r="AR383" s="12">
        <f t="shared" ca="1" si="67"/>
        <v>0</v>
      </c>
      <c r="AS383" s="12">
        <f t="shared" ca="1" si="68"/>
        <v>0</v>
      </c>
      <c r="AT383" s="12">
        <f t="shared" si="69"/>
        <v>-0.62242476512224876</v>
      </c>
      <c r="AU383" s="12">
        <f t="shared" si="70"/>
        <v>0</v>
      </c>
      <c r="AV383" s="12"/>
      <c r="AW383" s="12">
        <f ca="1">INDEX(I$7:I$6003,UsefulSeries!$I380)</f>
        <v>1.4070987209345491E-2</v>
      </c>
      <c r="AX383" s="12"/>
      <c r="AY383" s="12"/>
      <c r="AZ383" s="12">
        <f ca="1"/>
        <v>0.64073353733428839</v>
      </c>
      <c r="BA383" s="12"/>
      <c r="BB383" s="12">
        <f t="shared" ca="1" si="62"/>
        <v>0.64073353733428839</v>
      </c>
      <c r="BC383" s="12"/>
      <c r="BD383" s="38">
        <f ca="1"/>
        <v>1.4115760802646463E-2</v>
      </c>
    </row>
    <row r="384" spans="1:56" x14ac:dyDescent="0.35">
      <c r="A384" s="12">
        <f ca="1">INDEX('Flow probs &amp; rates'!$K$5:$K$5999,UsefulSeries!$E382,0)*(1-INDEX('Flow probs &amp; rates'!$K$5:$K$5999,UsefulSeries!$E382,0))/INDEX('Flow probs &amp; rates'!$E$4:$E$5999,UsefulSeries!$E382,0)</f>
        <v>2.2274810129560677E-2</v>
      </c>
      <c r="B384" s="12">
        <f ca="1">-INDEX('Flow probs &amp; rates'!$K$5:$K$5999,UsefulSeries!$E382,0)*(INDEX('Flow probs &amp; rates'!$L$5:$L$5999,UsefulSeries!$E382,0))/INDEX('Flow probs &amp; rates'!$E$4:$E$5999,UsefulSeries!$E382,0)</f>
        <v>-2.9484759306499847E-4</v>
      </c>
      <c r="C384" s="12">
        <v>0</v>
      </c>
      <c r="D384" s="12">
        <v>0</v>
      </c>
      <c r="E384" s="12">
        <v>0</v>
      </c>
      <c r="F384" s="12">
        <v>0</v>
      </c>
      <c r="G384" s="12"/>
      <c r="H384" s="12"/>
      <c r="I384" s="12">
        <f ca="1">INDEX('Flow probs &amp; rates'!$K$5:$K$5999,UsefulSeries!$E382)</f>
        <v>1.4178071830189641E-2</v>
      </c>
      <c r="J384" s="12"/>
      <c r="K384" s="12">
        <f>-INDEX('Flow probs &amp; rates'!$E$4:$E$5999,UsefulSeries!$E382)</f>
        <v>-0.62748252524131809</v>
      </c>
      <c r="L384" s="12">
        <f>INDEX('Flow probs &amp; rates'!$E$4:$E$5999,UsefulSeries!$E382)</f>
        <v>0.62748252524131809</v>
      </c>
      <c r="M384" s="12"/>
      <c r="N384" s="12">
        <f>INDEX('Flow probs &amp; rates'!$E$5:$E$5999,UsefulSeries!$G382)-INDEX('Flow probs &amp; rates'!$E$4:$E$5999,UsefulSeries!$G382)</f>
        <v>5.002275883246865E-4</v>
      </c>
      <c r="O384" s="12"/>
      <c r="P384" s="12">
        <f t="array" aca="1" ref="P384:U389" ca="1">MINVERSE(A384:F389)</f>
        <v>44.902299244779179</v>
      </c>
      <c r="Q384" s="12">
        <f ca="1"/>
        <v>0.64504531373282725</v>
      </c>
      <c r="R384" s="12">
        <f ca="1"/>
        <v>0</v>
      </c>
      <c r="S384" s="12">
        <f ca="1"/>
        <v>0</v>
      </c>
      <c r="T384" s="12">
        <f ca="1"/>
        <v>0</v>
      </c>
      <c r="U384" s="12">
        <f ca="1"/>
        <v>0</v>
      </c>
      <c r="V384" s="12"/>
      <c r="W384" s="12">
        <f ca="1">INDEX(P$8:P$6003,UsefulSeries!$I380)</f>
        <v>0</v>
      </c>
      <c r="X384" s="12">
        <f ca="1">INDEX(Q$8:Q$6003,UsefulSeries!$I380)</f>
        <v>0</v>
      </c>
      <c r="Y384" s="12">
        <f ca="1">INDEX(R$8:R$6003,UsefulSeries!$I380)</f>
        <v>0.25968127803486057</v>
      </c>
      <c r="Z384" s="12">
        <f ca="1">INDEX(S$8:S$6003,UsefulSeries!$I380)</f>
        <v>7.1036593506075232E-2</v>
      </c>
      <c r="AA384" s="12">
        <f ca="1">INDEX(T$8:T$6003,UsefulSeries!$I380)</f>
        <v>0</v>
      </c>
      <c r="AB384" s="12">
        <f ca="1">INDEX(U$8:U$6003,UsefulSeries!$I380)</f>
        <v>0</v>
      </c>
      <c r="AC384" s="12">
        <f>INDEX( K$8:K$6003,UsefulSeries!$I380)</f>
        <v>4.4041173138456673E-2</v>
      </c>
      <c r="AD384" s="12">
        <f>INDEX(L$8:L$6003,UsefulSeries!$I380)</f>
        <v>-4.4041173138456673E-2</v>
      </c>
      <c r="AE384" s="12"/>
      <c r="AF384" s="12"/>
      <c r="AG384" s="12"/>
      <c r="AH384" s="12"/>
      <c r="AI384" s="12"/>
      <c r="AJ384" s="12"/>
      <c r="AK384" s="12"/>
      <c r="AL384" s="12"/>
      <c r="AM384" s="12"/>
      <c r="AN384" s="12">
        <f t="shared" ca="1" si="63"/>
        <v>0</v>
      </c>
      <c r="AO384" s="12">
        <f t="shared" ca="1" si="64"/>
        <v>0</v>
      </c>
      <c r="AP384" s="12">
        <f t="shared" ca="1" si="65"/>
        <v>0.25968127803486057</v>
      </c>
      <c r="AQ384" s="12">
        <f t="shared" ca="1" si="66"/>
        <v>7.1036593506075232E-2</v>
      </c>
      <c r="AR384" s="12">
        <f t="shared" ca="1" si="67"/>
        <v>0</v>
      </c>
      <c r="AS384" s="12">
        <f t="shared" ca="1" si="68"/>
        <v>0</v>
      </c>
      <c r="AT384" s="12">
        <f t="shared" si="69"/>
        <v>4.4041173138456673E-2</v>
      </c>
      <c r="AU384" s="12">
        <f t="shared" si="70"/>
        <v>-4.4041173138456673E-2</v>
      </c>
      <c r="AV384" s="12"/>
      <c r="AW384" s="12">
        <f ca="1">INDEX(I$8:I$6003,UsefulSeries!$I380)</f>
        <v>0.23346098114806099</v>
      </c>
      <c r="AX384" s="12"/>
      <c r="AY384" s="12"/>
      <c r="AZ384" s="12">
        <f ca="1"/>
        <v>7.1036593506075218E-2</v>
      </c>
      <c r="BA384" s="12"/>
      <c r="BB384" s="12">
        <f t="shared" ca="1" si="62"/>
        <v>7.1036593506075218E-2</v>
      </c>
      <c r="BC384" s="12"/>
      <c r="BD384" s="38">
        <f ca="1"/>
        <v>0.23756185457619935</v>
      </c>
    </row>
    <row r="385" spans="1:56" x14ac:dyDescent="0.35">
      <c r="A385" s="12">
        <f ca="1">-INDEX('Flow probs &amp; rates'!$K$5:$K$5999,UsefulSeries!$E382,0)*(INDEX('Flow probs &amp; rates'!$L$5:$L$5999,UsefulSeries!$E382,0))/INDEX('Flow probs &amp; rates'!$E$4:$E$5999,UsefulSeries!$E382,0)</f>
        <v>-2.9484759306499847E-4</v>
      </c>
      <c r="B385" s="12">
        <f ca="1">INDEX('Flow probs &amp; rates'!$L$5:$L$5999,UsefulSeries!$E382,0)*(1-INDEX('Flow probs &amp; rates'!$L$5:$L$5999,UsefulSeries!$E382,0))/INDEX('Flow probs &amp; rates'!$E$4:$E$5999,UsefulSeries!$E382,0)</f>
        <v>2.0524658614745117E-2</v>
      </c>
      <c r="C385" s="12">
        <v>0</v>
      </c>
      <c r="D385" s="12">
        <v>0</v>
      </c>
      <c r="E385" s="12">
        <v>0</v>
      </c>
      <c r="F385" s="12">
        <v>0</v>
      </c>
      <c r="G385" s="12"/>
      <c r="H385" s="12"/>
      <c r="I385" s="12">
        <f ca="1">INDEX('Flow probs &amp; rates'!$L$5:$L$5999,UsefulSeries!$E382)</f>
        <v>1.3049144797235459E-2</v>
      </c>
      <c r="J385" s="12"/>
      <c r="K385" s="12">
        <f>-INDEX('Flow probs &amp; rates'!$E$4:$E$5999,UsefulSeries!$E382)</f>
        <v>-0.62748252524131809</v>
      </c>
      <c r="L385" s="12"/>
      <c r="M385" s="12"/>
      <c r="N385" s="12">
        <f>INDEX('Flow probs &amp; rates'!$F$5:$F$5999,UsefulSeries!$G382)-INDEX('Flow probs &amp; rates'!$F$4:$F$5999,UsefulSeries!$G382)</f>
        <v>-1.2944607536184566E-3</v>
      </c>
      <c r="O385" s="12"/>
      <c r="P385" s="12">
        <f ca="1"/>
        <v>0.64504531373282725</v>
      </c>
      <c r="Q385" s="12">
        <f ca="1"/>
        <v>48.731148655482414</v>
      </c>
      <c r="R385" s="12">
        <f ca="1"/>
        <v>0</v>
      </c>
      <c r="S385" s="12">
        <f ca="1"/>
        <v>0</v>
      </c>
      <c r="T385" s="12">
        <f ca="1"/>
        <v>0</v>
      </c>
      <c r="U385" s="12">
        <f ca="1"/>
        <v>0</v>
      </c>
      <c r="V385" s="12"/>
      <c r="W385" s="12">
        <f ca="1">INDEX(P$9:P$6003,UsefulSeries!$I380)</f>
        <v>0</v>
      </c>
      <c r="X385" s="12">
        <f ca="1">INDEX(Q$9:Q$6003,UsefulSeries!$I380)</f>
        <v>0</v>
      </c>
      <c r="Y385" s="12">
        <f ca="1">INDEX(R$9:R$6003,UsefulSeries!$I380)</f>
        <v>7.1036593506075232E-2</v>
      </c>
      <c r="Z385" s="12">
        <f ca="1">INDEX(S$9:S$6003,UsefulSeries!$I380)</f>
        <v>0.37153515993786246</v>
      </c>
      <c r="AA385" s="12">
        <f ca="1">INDEX(T$9:T$6003,UsefulSeries!$I380)</f>
        <v>0</v>
      </c>
      <c r="AB385" s="12">
        <f ca="1">INDEX(U$9:U$6003,UsefulSeries!$I380)</f>
        <v>0</v>
      </c>
      <c r="AC385" s="12">
        <f>INDEX( K$9:K$6003,UsefulSeries!$I380)</f>
        <v>0</v>
      </c>
      <c r="AD385" s="12">
        <f>INDEX(L$9:L$6003,UsefulSeries!$I380)</f>
        <v>-4.4041173138456673E-2</v>
      </c>
      <c r="AE385" s="12"/>
      <c r="AF385" s="12"/>
      <c r="AG385" s="12"/>
      <c r="AH385" s="12"/>
      <c r="AI385" s="12"/>
      <c r="AJ385" s="12"/>
      <c r="AK385" s="12"/>
      <c r="AL385" s="12"/>
      <c r="AM385" s="12"/>
      <c r="AN385" s="12">
        <f t="shared" ca="1" si="63"/>
        <v>0</v>
      </c>
      <c r="AO385" s="12">
        <f t="shared" ca="1" si="64"/>
        <v>0</v>
      </c>
      <c r="AP385" s="12">
        <f t="shared" ca="1" si="65"/>
        <v>7.1036593506075232E-2</v>
      </c>
      <c r="AQ385" s="12">
        <f t="shared" ca="1" si="66"/>
        <v>0.37153515993786246</v>
      </c>
      <c r="AR385" s="12">
        <f t="shared" ca="1" si="67"/>
        <v>0</v>
      </c>
      <c r="AS385" s="12">
        <f t="shared" ca="1" si="68"/>
        <v>0</v>
      </c>
      <c r="AT385" s="12">
        <f t="shared" si="69"/>
        <v>0</v>
      </c>
      <c r="AU385" s="12">
        <f t="shared" si="70"/>
        <v>-4.4041173138456673E-2</v>
      </c>
      <c r="AV385" s="12"/>
      <c r="AW385" s="12">
        <f ca="1">INDEX(I$9:I$6003,UsefulSeries!$I380)</f>
        <v>0.14656034356973868</v>
      </c>
      <c r="AX385" s="12"/>
      <c r="AY385" s="12"/>
      <c r="AZ385" s="12">
        <f ca="1"/>
        <v>7.1036593506075232E-2</v>
      </c>
      <c r="BA385" s="12"/>
      <c r="BB385" s="12">
        <f t="shared" ca="1" si="62"/>
        <v>7.1036593506075232E-2</v>
      </c>
      <c r="BC385" s="12"/>
      <c r="BD385" s="38">
        <f ca="1"/>
        <v>0.1495452534801672</v>
      </c>
    </row>
    <row r="386" spans="1:56" x14ac:dyDescent="0.35">
      <c r="A386" s="12">
        <v>0</v>
      </c>
      <c r="B386" s="12">
        <v>0</v>
      </c>
      <c r="C386" s="12">
        <f ca="1">INDEX('Flow probs &amp; rates'!$M$5:$M$5999,UsefulSeries!$E382,0)*(1-INDEX('Flow probs &amp; rates'!$M$5:$M$5999,UsefulSeries!$E382,0))/INDEX('Flow probs &amp; rates'!$F$4:$F$5999,UsefulSeries!$E382,0)</f>
        <v>5.1149047357329165</v>
      </c>
      <c r="D386" s="12">
        <f ca="1">-INDEX('Flow probs &amp; rates'!$M$5:$M$5999,UsefulSeries!$E382,0)*(INDEX('Flow probs &amp; rates'!$O$5:$O$5999,UsefulSeries!$E382,0))/INDEX('Flow probs &amp; rates'!$F$4:$F$5999,UsefulSeries!$E382,0)</f>
        <v>-1.0729870565065485</v>
      </c>
      <c r="E386" s="12">
        <v>0</v>
      </c>
      <c r="F386" s="12">
        <v>0</v>
      </c>
      <c r="G386" s="12"/>
      <c r="H386" s="12"/>
      <c r="I386" s="12">
        <f ca="1">INDEX('Flow probs &amp; rates'!$M$5:$M$5999,UsefulSeries!$E382)</f>
        <v>0.25846583642546478</v>
      </c>
      <c r="J386" s="12"/>
      <c r="K386" s="12">
        <f>INDEX('Flow probs &amp; rates'!$F$4:$F$5999,UsefulSeries!$E382)</f>
        <v>3.7471127563216765E-2</v>
      </c>
      <c r="L386" s="12">
        <f>-INDEX('Flow probs &amp; rates'!$F$4:$F$5999,UsefulSeries!$E382)</f>
        <v>-3.7471127563216765E-2</v>
      </c>
      <c r="M386" s="12"/>
      <c r="N386" s="12">
        <f>INDEX('Flow probs &amp; rates'!$E$5:$E$5999,UsefulSeries!$G384)-INDEX('Flow probs &amp; rates'!$E$4:$E$5999,UsefulSeries!$G384)</f>
        <v>1.3959644748442468E-3</v>
      </c>
      <c r="O386" s="12"/>
      <c r="P386" s="12">
        <f ca="1"/>
        <v>0</v>
      </c>
      <c r="Q386" s="12">
        <f ca="1"/>
        <v>0</v>
      </c>
      <c r="R386" s="12">
        <f ca="1"/>
        <v>0.20892150466482765</v>
      </c>
      <c r="S386" s="12">
        <f ca="1"/>
        <v>6.3946338579299239E-2</v>
      </c>
      <c r="T386" s="12">
        <f ca="1"/>
        <v>0</v>
      </c>
      <c r="U386" s="12">
        <f ca="1"/>
        <v>0</v>
      </c>
      <c r="V386" s="12"/>
      <c r="W386" s="12">
        <f ca="1">INDEX(P$10:P$6003,UsefulSeries!$I380)</f>
        <v>0</v>
      </c>
      <c r="X386" s="12">
        <f ca="1">INDEX(Q$10:Q$6003,UsefulSeries!$I380)</f>
        <v>0</v>
      </c>
      <c r="Y386" s="12">
        <f ca="1">INDEX(R$10:R$6003,UsefulSeries!$I380)</f>
        <v>0</v>
      </c>
      <c r="Z386" s="12">
        <f ca="1">INDEX(S$10:S$6003,UsefulSeries!$I380)</f>
        <v>0</v>
      </c>
      <c r="AA386" s="12">
        <f ca="1">INDEX(T$10:T$6003,UsefulSeries!$I380)</f>
        <v>15.622395175736271</v>
      </c>
      <c r="AB386" s="12">
        <f ca="1">INDEX(U$10:U$6003,UsefulSeries!$I380)</f>
        <v>0.34984313888083302</v>
      </c>
      <c r="AC386" s="12">
        <f>INDEX( K$10:K$6003,UsefulSeries!$I380)</f>
        <v>0.33353406173929462</v>
      </c>
      <c r="AD386" s="12">
        <f>INDEX(L$10:L$6003,UsefulSeries!$I380)</f>
        <v>0</v>
      </c>
      <c r="AE386" s="12"/>
      <c r="AF386" s="12"/>
      <c r="AG386" s="12"/>
      <c r="AH386" s="12"/>
      <c r="AI386" s="12"/>
      <c r="AJ386" s="12"/>
      <c r="AK386" s="12"/>
      <c r="AL386" s="12"/>
      <c r="AM386" s="12"/>
      <c r="AN386" s="12">
        <f t="shared" ca="1" si="63"/>
        <v>0</v>
      </c>
      <c r="AO386" s="12">
        <f t="shared" ca="1" si="64"/>
        <v>0</v>
      </c>
      <c r="AP386" s="12">
        <f t="shared" ca="1" si="65"/>
        <v>0</v>
      </c>
      <c r="AQ386" s="12">
        <f t="shared" ca="1" si="66"/>
        <v>0</v>
      </c>
      <c r="AR386" s="12">
        <f t="shared" ca="1" si="67"/>
        <v>15.622395175736271</v>
      </c>
      <c r="AS386" s="12">
        <f t="shared" ca="1" si="68"/>
        <v>0.34984313888083302</v>
      </c>
      <c r="AT386" s="12">
        <f t="shared" si="69"/>
        <v>0.33353406173929462</v>
      </c>
      <c r="AU386" s="12">
        <f t="shared" si="70"/>
        <v>0</v>
      </c>
      <c r="AV386" s="12"/>
      <c r="AW386" s="12">
        <f ca="1">INDEX(I$10:I$6003,UsefulSeries!$I380)</f>
        <v>2.183879033015677E-2</v>
      </c>
      <c r="AX386" s="12"/>
      <c r="AY386" s="12"/>
      <c r="AZ386" s="12">
        <f ca="1"/>
        <v>0.34984313888083313</v>
      </c>
      <c r="BA386" s="12"/>
      <c r="BB386" s="12">
        <f t="shared" ca="1" si="62"/>
        <v>0.34984313888083313</v>
      </c>
      <c r="BC386" s="12"/>
      <c r="BD386" s="38">
        <f ca="1"/>
        <v>2.1796164998038655E-2</v>
      </c>
    </row>
    <row r="387" spans="1:56" x14ac:dyDescent="0.35">
      <c r="A387" s="12">
        <v>0</v>
      </c>
      <c r="B387" s="12">
        <v>0</v>
      </c>
      <c r="C387" s="12">
        <f ca="1">-INDEX('Flow probs &amp; rates'!$M$5:$M$5999,UsefulSeries!$E382,0)*(INDEX('Flow probs &amp; rates'!$O$5:$O$5999,UsefulSeries!$E382,0))/INDEX('Flow probs &amp; rates'!$F$4:$F$5999,UsefulSeries!$E382,0)</f>
        <v>-1.0729870565065485</v>
      </c>
      <c r="D387" s="12">
        <f ca="1">INDEX('Flow probs &amp; rates'!$O$5:$O$5999,UsefulSeries!$E382,0)*(1-INDEX('Flow probs &amp; rates'!$O$5:$O$5999,UsefulSeries!$E382,0))/INDEX('Flow probs &amp; rates'!$F$4:$F$5999,UsefulSeries!$E382,0)</f>
        <v>3.5055966504359177</v>
      </c>
      <c r="E387" s="12">
        <v>0</v>
      </c>
      <c r="F387" s="12">
        <v>0</v>
      </c>
      <c r="G387" s="12"/>
      <c r="H387" s="12"/>
      <c r="I387" s="12">
        <f ca="1">INDEX('Flow probs &amp; rates'!$O$5:$O$5999,UsefulSeries!$E382)</f>
        <v>0.15555647672465908</v>
      </c>
      <c r="J387" s="12"/>
      <c r="K387" s="12"/>
      <c r="L387" s="12">
        <f>-INDEX('Flow probs &amp; rates'!$F$4:$F$5999,UsefulSeries!$E382)</f>
        <v>-3.7471127563216765E-2</v>
      </c>
      <c r="M387" s="12"/>
      <c r="N387" s="12">
        <f>INDEX('Flow probs &amp; rates'!$F$5:$F$5999,UsefulSeries!$G384)-INDEX('Flow probs &amp; rates'!$F$4:$F$5999,UsefulSeries!$G384)</f>
        <v>-9.6283849455762807E-4</v>
      </c>
      <c r="O387" s="12"/>
      <c r="P387" s="12">
        <f ca="1"/>
        <v>0</v>
      </c>
      <c r="Q387" s="12">
        <f ca="1"/>
        <v>0</v>
      </c>
      <c r="R387" s="12">
        <f ca="1"/>
        <v>6.3946338579299239E-2</v>
      </c>
      <c r="S387" s="12">
        <f ca="1"/>
        <v>0.30483073215901557</v>
      </c>
      <c r="T387" s="12">
        <f ca="1"/>
        <v>0</v>
      </c>
      <c r="U387" s="12">
        <f ca="1"/>
        <v>0</v>
      </c>
      <c r="V387" s="12"/>
      <c r="W387" s="12">
        <f ca="1">INDEX(P$11:P$6003,UsefulSeries!$I380)</f>
        <v>0</v>
      </c>
      <c r="X387" s="12">
        <f ca="1">INDEX(Q$11:Q$6003,UsefulSeries!$I380)</f>
        <v>0</v>
      </c>
      <c r="Y387" s="12">
        <f ca="1">INDEX(R$11:R$6003,UsefulSeries!$I380)</f>
        <v>0</v>
      </c>
      <c r="Z387" s="12">
        <f ca="1">INDEX(S$11:S$6003,UsefulSeries!$I380)</f>
        <v>0</v>
      </c>
      <c r="AA387" s="12">
        <f ca="1">INDEX(T$11:T$6003,UsefulSeries!$I380)</f>
        <v>0.34984313888083302</v>
      </c>
      <c r="AB387" s="12">
        <f ca="1">INDEX(U$11:U$6003,UsefulSeries!$I380)</f>
        <v>13.809941958310871</v>
      </c>
      <c r="AC387" s="12">
        <f>INDEX( K$11:K$6003,UsefulSeries!$I380)</f>
        <v>0</v>
      </c>
      <c r="AD387" s="12">
        <f>INDEX(L$11:L$6003,UsefulSeries!$I380)</f>
        <v>0.33353406173929462</v>
      </c>
      <c r="AE387" s="12"/>
      <c r="AF387" s="12"/>
      <c r="AG387" s="12"/>
      <c r="AH387" s="12"/>
      <c r="AI387" s="12"/>
      <c r="AJ387" s="12"/>
      <c r="AK387" s="12"/>
      <c r="AL387" s="12"/>
      <c r="AM387" s="12"/>
      <c r="AN387" s="12">
        <f t="shared" ca="1" si="63"/>
        <v>0</v>
      </c>
      <c r="AO387" s="12">
        <f t="shared" ca="1" si="64"/>
        <v>0</v>
      </c>
      <c r="AP387" s="12">
        <f t="shared" ca="1" si="65"/>
        <v>0</v>
      </c>
      <c r="AQ387" s="12">
        <f t="shared" ca="1" si="66"/>
        <v>0</v>
      </c>
      <c r="AR387" s="12">
        <f t="shared" ca="1" si="67"/>
        <v>0.34984313888083302</v>
      </c>
      <c r="AS387" s="12">
        <f t="shared" ca="1" si="68"/>
        <v>13.809941958310871</v>
      </c>
      <c r="AT387" s="12">
        <f t="shared" si="69"/>
        <v>0</v>
      </c>
      <c r="AU387" s="12">
        <f t="shared" si="70"/>
        <v>0.33353406173929462</v>
      </c>
      <c r="AV387" s="12"/>
      <c r="AW387" s="12">
        <f ca="1">INDEX(I$11:I$6003,UsefulSeries!$I380)</f>
        <v>2.4779466051009121E-2</v>
      </c>
      <c r="AX387" s="12"/>
      <c r="AY387" s="12"/>
      <c r="AZ387" s="12">
        <f ca="1"/>
        <v>0.34984313888083307</v>
      </c>
      <c r="BA387" s="12"/>
      <c r="BB387" s="12">
        <f t="shared" ca="1" si="62"/>
        <v>0.34984313888083307</v>
      </c>
      <c r="BC387" s="12"/>
      <c r="BD387" s="38">
        <f ca="1"/>
        <v>2.4012629401628054E-2</v>
      </c>
    </row>
    <row r="388" spans="1:56" x14ac:dyDescent="0.35">
      <c r="A388" s="12">
        <v>0</v>
      </c>
      <c r="B388" s="12">
        <v>0</v>
      </c>
      <c r="C388" s="12">
        <v>0</v>
      </c>
      <c r="D388" s="12">
        <v>0</v>
      </c>
      <c r="E388" s="12">
        <f ca="1">INDEX('Flow probs &amp; rates'!$P$5:$P$5999,UsefulSeries!$E382,0)*(1-INDEX('Flow probs &amp; rates'!$P$5:$P$5999,UsefulSeries!$E382,0))/INDEX('Flow probs &amp; rates'!$G$4:$G$5999,UsefulSeries!$E382,0)</f>
        <v>6.3250581005380488E-2</v>
      </c>
      <c r="F388" s="12">
        <f ca="1">-INDEX('Flow probs &amp; rates'!$P$5:$P$5999,UsefulSeries!$E382,0)*(INDEX('Flow probs &amp; rates'!$Q$5:$Q$5999,UsefulSeries!$E382,0))/INDEX('Flow probs &amp; rates'!$G$4:$G$5999,UsefulSeries!$E382,0)</f>
        <v>-1.5008972809410876E-3</v>
      </c>
      <c r="G388" s="12"/>
      <c r="H388" s="12"/>
      <c r="I388" s="12">
        <f ca="1">INDEX('Flow probs &amp; rates'!$P$5:$P$5999,UsefulSeries!$E382)</f>
        <v>2.166107844316453E-2</v>
      </c>
      <c r="J388" s="12"/>
      <c r="K388" s="12">
        <f>INDEX('Flow probs &amp; rates'!$G$4:$G$5999,UsefulSeries!$E382)</f>
        <v>0.33504634719546511</v>
      </c>
      <c r="L388" s="12"/>
      <c r="M388" s="12"/>
      <c r="N388" s="12">
        <f>INDEX('Flow probs &amp; rates'!$E$5:$E$5999,UsefulSeries!$G386)-INDEX('Flow probs &amp; rates'!$E$4:$E$5999,UsefulSeries!$G386)</f>
        <v>7.6786973826692417E-4</v>
      </c>
      <c r="O388" s="12"/>
      <c r="P388" s="12">
        <f ca="1"/>
        <v>0</v>
      </c>
      <c r="Q388" s="12">
        <f ca="1"/>
        <v>0</v>
      </c>
      <c r="R388" s="12">
        <f ca="1"/>
        <v>0</v>
      </c>
      <c r="S388" s="12">
        <f ca="1"/>
        <v>0</v>
      </c>
      <c r="T388" s="12">
        <f ca="1"/>
        <v>15.818455444842655</v>
      </c>
      <c r="U388" s="12">
        <f ca="1"/>
        <v>0.35078849212941748</v>
      </c>
      <c r="V388" s="12"/>
      <c r="W388" s="12"/>
      <c r="X388" s="12"/>
      <c r="Y388" s="12"/>
      <c r="Z388" s="12"/>
      <c r="AA388" s="12"/>
      <c r="AB388" s="12"/>
      <c r="AC388" s="12"/>
      <c r="AD388" s="12"/>
      <c r="AE388" s="12">
        <f t="array" ref="AE388:AJ389">TRANSPOSE(AC382:AD387)</f>
        <v>-0.62242476512224876</v>
      </c>
      <c r="AF388" s="12">
        <v>-0.62242476512224876</v>
      </c>
      <c r="AG388" s="12">
        <v>4.4041173138456673E-2</v>
      </c>
      <c r="AH388" s="12">
        <v>0</v>
      </c>
      <c r="AI388" s="12">
        <v>0.33353406173929462</v>
      </c>
      <c r="AJ388" s="12">
        <v>0</v>
      </c>
      <c r="AK388" s="12"/>
      <c r="AL388" s="12"/>
      <c r="AM388" s="12"/>
      <c r="AN388" s="12">
        <f t="shared" si="63"/>
        <v>-0.62242476512224876</v>
      </c>
      <c r="AO388" s="12">
        <f t="shared" si="64"/>
        <v>-0.62242476512224876</v>
      </c>
      <c r="AP388" s="12">
        <f t="shared" si="65"/>
        <v>4.4041173138456673E-2</v>
      </c>
      <c r="AQ388" s="12">
        <f t="shared" si="66"/>
        <v>0</v>
      </c>
      <c r="AR388" s="12">
        <f t="shared" si="67"/>
        <v>0.33353406173929462</v>
      </c>
      <c r="AS388" s="12">
        <f t="shared" si="68"/>
        <v>0</v>
      </c>
      <c r="AT388" s="12">
        <f t="shared" si="69"/>
        <v>0</v>
      </c>
      <c r="AU388" s="12">
        <f t="shared" si="70"/>
        <v>0</v>
      </c>
      <c r="AV388" s="12"/>
      <c r="AW388" s="12"/>
      <c r="AX388" s="12">
        <f>INDEX($N$6:$N$6003,UsefulSeries!$K380)</f>
        <v>1.7710136762838502E-4</v>
      </c>
      <c r="AY388" s="12"/>
      <c r="AZ388" s="12"/>
      <c r="BA388" s="12"/>
      <c r="BB388" s="12">
        <f t="shared" si="62"/>
        <v>1.7710136762838502E-4</v>
      </c>
      <c r="BC388" s="12"/>
      <c r="BD388" s="38">
        <f ca="1"/>
        <v>2.8008603331334024E-3</v>
      </c>
    </row>
    <row r="389" spans="1:56" x14ac:dyDescent="0.35">
      <c r="A389" s="12">
        <v>0</v>
      </c>
      <c r="B389" s="12">
        <v>0</v>
      </c>
      <c r="C389" s="12">
        <v>0</v>
      </c>
      <c r="D389" s="12">
        <v>0</v>
      </c>
      <c r="E389" s="12">
        <f ca="1">-INDEX('Flow probs &amp; rates'!$P$5:$P$5999,UsefulSeries!$E382,0)*(INDEX('Flow probs &amp; rates'!$Q$5:$Q$5999,UsefulSeries!$E382,0))/INDEX('Flow probs &amp; rates'!$G$4:$G$5999,UsefulSeries!$E382,0)</f>
        <v>-1.5008972809410876E-3</v>
      </c>
      <c r="F389" s="12">
        <f ca="1">INDEX('Flow probs &amp; rates'!$Q$5:$Q$5999,UsefulSeries!$E382,0)*(1-INDEX('Flow probs &amp; rates'!$Q$5:$Q$5999,UsefulSeries!$E382,0))/INDEX('Flow probs &amp; rates'!$G$4:$G$5999,UsefulSeries!$E382,0)</f>
        <v>6.7681458481519741E-2</v>
      </c>
      <c r="G389" s="12"/>
      <c r="H389" s="12"/>
      <c r="I389" s="12">
        <f ca="1">INDEX('Flow probs &amp; rates'!$Q$5:$Q$5999,UsefulSeries!$E382)</f>
        <v>2.3215379271829616E-2</v>
      </c>
      <c r="J389" s="12"/>
      <c r="K389" s="12"/>
      <c r="L389" s="12">
        <f>INDEX('Flow probs &amp; rates'!$G$4:$G$5999,UsefulSeries!$E382)</f>
        <v>0.33504634719546511</v>
      </c>
      <c r="M389" s="12"/>
      <c r="N389" s="12">
        <f>INDEX('Flow probs &amp; rates'!$F$5:$F$5999,UsefulSeries!$G386)-INDEX('Flow probs &amp; rates'!$F$4:$F$5999,UsefulSeries!$G386)</f>
        <v>4.982411688904155E-4</v>
      </c>
      <c r="O389" s="12"/>
      <c r="P389" s="12">
        <f ca="1"/>
        <v>0</v>
      </c>
      <c r="Q389" s="12">
        <f ca="1"/>
        <v>0</v>
      </c>
      <c r="R389" s="12">
        <f ca="1"/>
        <v>0</v>
      </c>
      <c r="S389" s="12">
        <f ca="1"/>
        <v>0</v>
      </c>
      <c r="T389" s="12">
        <f ca="1"/>
        <v>0.35078849212941748</v>
      </c>
      <c r="U389" s="12">
        <f ca="1"/>
        <v>14.782874363843884</v>
      </c>
      <c r="V389" s="12"/>
      <c r="W389" s="12"/>
      <c r="X389" s="12"/>
      <c r="Y389" s="12"/>
      <c r="Z389" s="12"/>
      <c r="AA389" s="12"/>
      <c r="AB389" s="12"/>
      <c r="AC389" s="12"/>
      <c r="AD389" s="12"/>
      <c r="AE389" s="12">
        <v>0.62242476512224876</v>
      </c>
      <c r="AF389" s="12">
        <v>0</v>
      </c>
      <c r="AG389" s="12">
        <v>-4.4041173138456673E-2</v>
      </c>
      <c r="AH389" s="12">
        <v>-4.4041173138456673E-2</v>
      </c>
      <c r="AI389" s="12">
        <v>0</v>
      </c>
      <c r="AJ389" s="12">
        <v>0.33353406173929462</v>
      </c>
      <c r="AK389" s="12"/>
      <c r="AL389" s="12"/>
      <c r="AM389" s="12"/>
      <c r="AN389" s="12">
        <f t="shared" si="63"/>
        <v>0.62242476512224876</v>
      </c>
      <c r="AO389" s="12">
        <f t="shared" si="64"/>
        <v>0</v>
      </c>
      <c r="AP389" s="12">
        <f t="shared" si="65"/>
        <v>-4.4041173138456673E-2</v>
      </c>
      <c r="AQ389" s="12">
        <f t="shared" si="66"/>
        <v>-4.4041173138456673E-2</v>
      </c>
      <c r="AR389" s="12">
        <f t="shared" si="67"/>
        <v>0</v>
      </c>
      <c r="AS389" s="12">
        <f t="shared" si="68"/>
        <v>0.33353406173929462</v>
      </c>
      <c r="AT389" s="12">
        <f t="shared" si="69"/>
        <v>0</v>
      </c>
      <c r="AU389" s="12">
        <f t="shared" si="70"/>
        <v>0</v>
      </c>
      <c r="AV389" s="12"/>
      <c r="AW389" s="12"/>
      <c r="AX389" s="12">
        <f>INDEX('Margin error adjustment'!N$7:N$6003,UsefulSeries!$K380)</f>
        <v>-2.7045561079080266E-4</v>
      </c>
      <c r="AY389" s="12"/>
      <c r="AZ389" s="12"/>
      <c r="BA389" s="12"/>
      <c r="BB389" s="12">
        <f t="shared" si="62"/>
        <v>-2.7045561079080266E-4</v>
      </c>
      <c r="BC389" s="12"/>
      <c r="BD389" s="38">
        <f ca="1"/>
        <v>3.1795498619062904E-2</v>
      </c>
    </row>
    <row r="390" spans="1:56" x14ac:dyDescent="0.35">
      <c r="A390" s="12">
        <f ca="1">INDEX('Flow probs &amp; rates'!$K$5:$K$5999,UsefulSeries!$E388,0)*(1-INDEX('Flow probs &amp; rates'!$K$5:$K$5999,UsefulSeries!$E388,0))/INDEX('Flow probs &amp; rates'!$E$4:$E$5999,UsefulSeries!$E388,0)</f>
        <v>2.2360875781492855E-2</v>
      </c>
      <c r="B390" s="12">
        <f ca="1">-INDEX('Flow probs &amp; rates'!$K$5:$K$5999,UsefulSeries!$E388,0)*(INDEX('Flow probs &amp; rates'!$L$5:$L$5999,UsefulSeries!$E388,0))/INDEX('Flow probs &amp; rates'!$E$4:$E$5999,UsefulSeries!$E388,0)</f>
        <v>-2.8698197507711362E-4</v>
      </c>
      <c r="C390" s="12">
        <v>0</v>
      </c>
      <c r="D390" s="12">
        <v>0</v>
      </c>
      <c r="E390" s="12">
        <v>0</v>
      </c>
      <c r="F390" s="12">
        <v>0</v>
      </c>
      <c r="G390" s="12"/>
      <c r="H390" s="12"/>
      <c r="I390" s="12">
        <f ca="1">INDEX('Flow probs &amp; rates'!$K$5:$K$5999,UsefulSeries!$E388)</f>
        <v>1.4233216252227761E-2</v>
      </c>
      <c r="J390" s="12"/>
      <c r="K390" s="12">
        <f>-INDEX('Flow probs &amp; rates'!$E$4:$E$5999,UsefulSeries!$E388)</f>
        <v>-0.62746342962817392</v>
      </c>
      <c r="L390" s="12">
        <f>INDEX('Flow probs &amp; rates'!$E$4:$E$5999,UsefulSeries!$E388)</f>
        <v>0.62746342962817392</v>
      </c>
      <c r="M390" s="12"/>
      <c r="N390" s="12">
        <f>INDEX('Flow probs &amp; rates'!$E$5:$E$5999,UsefulSeries!$G388)-INDEX('Flow probs &amp; rates'!$E$4:$E$5999,UsefulSeries!$G388)</f>
        <v>6.6280018979703037E-4</v>
      </c>
      <c r="O390" s="12"/>
      <c r="P390" s="12">
        <f t="array" aca="1" ref="P390:U395" ca="1">MINVERSE(A390:F395)</f>
        <v>44.729242957878554</v>
      </c>
      <c r="Q390" s="12">
        <f ca="1"/>
        <v>0.64479861944841366</v>
      </c>
      <c r="R390" s="12">
        <f ca="1"/>
        <v>0</v>
      </c>
      <c r="S390" s="12">
        <f ca="1"/>
        <v>0</v>
      </c>
      <c r="T390" s="12">
        <f ca="1"/>
        <v>0</v>
      </c>
      <c r="U390" s="12">
        <f ca="1"/>
        <v>0</v>
      </c>
      <c r="V390" s="12"/>
      <c r="W390" s="12">
        <f ca="1">INDEX(P$6:P$6003,UsefulSeries!$I388)</f>
        <v>44.662464362788775</v>
      </c>
      <c r="X390" s="12">
        <f ca="1">INDEX(Q$6:Q$6003,UsefulSeries!$I388)</f>
        <v>0.6400500129732285</v>
      </c>
      <c r="Y390" s="12">
        <f ca="1">INDEX(R$6:R$6003,UsefulSeries!$I388)</f>
        <v>0</v>
      </c>
      <c r="Z390" s="12">
        <f ca="1">INDEX(S$6:S$6003,UsefulSeries!$I388)</f>
        <v>0</v>
      </c>
      <c r="AA390" s="12">
        <f ca="1">INDEX(T$6:T$6003,UsefulSeries!$I388)</f>
        <v>0</v>
      </c>
      <c r="AB390" s="12">
        <f ca="1">INDEX(U$6:U$6003,UsefulSeries!$I388)</f>
        <v>0</v>
      </c>
      <c r="AC390" s="12">
        <f>INDEX( K$6:K$6003,UsefulSeries!$I388)</f>
        <v>-0.62260186648987714</v>
      </c>
      <c r="AD390" s="12">
        <f>INDEX(L$6:L$6003,UsefulSeries!$I388)</f>
        <v>0.62260186648987714</v>
      </c>
      <c r="AE390" s="12"/>
      <c r="AF390" s="12"/>
      <c r="AG390" s="12"/>
      <c r="AH390" s="12"/>
      <c r="AI390" s="12"/>
      <c r="AJ390" s="12"/>
      <c r="AK390" s="12"/>
      <c r="AL390" s="12"/>
      <c r="AM390" s="12"/>
      <c r="AN390" s="12">
        <f t="shared" ca="1" si="63"/>
        <v>44.662464362788775</v>
      </c>
      <c r="AO390" s="12">
        <f t="shared" ca="1" si="64"/>
        <v>0.6400500129732285</v>
      </c>
      <c r="AP390" s="12">
        <f t="shared" ca="1" si="65"/>
        <v>0</v>
      </c>
      <c r="AQ390" s="12">
        <f t="shared" ca="1" si="66"/>
        <v>0</v>
      </c>
      <c r="AR390" s="12">
        <f t="shared" ca="1" si="67"/>
        <v>0</v>
      </c>
      <c r="AS390" s="12">
        <f t="shared" ca="1" si="68"/>
        <v>0</v>
      </c>
      <c r="AT390" s="12">
        <f t="shared" si="69"/>
        <v>-0.62260186648987714</v>
      </c>
      <c r="AU390" s="12">
        <f t="shared" si="70"/>
        <v>0.62260186648987714</v>
      </c>
      <c r="AV390" s="12"/>
      <c r="AW390" s="12">
        <f ca="1">INDEX(I$6:I$6003,UsefulSeries!$I388)</f>
        <v>1.414283781762837E-2</v>
      </c>
      <c r="AX390" s="12"/>
      <c r="AY390" s="12"/>
      <c r="AZ390" s="12">
        <f t="array" aca="1" ref="AZ390:AZ395" ca="1">MMULT(W390:AB395,AW390:AW395)</f>
        <v>0.64005001297322861</v>
      </c>
      <c r="BA390" s="12"/>
      <c r="BB390" s="12">
        <f t="shared" ca="1" si="62"/>
        <v>0.64005001297322861</v>
      </c>
      <c r="BC390" s="12"/>
      <c r="BD390" s="38">
        <f t="array" aca="1" ref="BD390:BD397" ca="1">MMULT(MINVERSE(AN390:AU397),BB390:BB397)</f>
        <v>1.4472811961160173E-2</v>
      </c>
    </row>
    <row r="391" spans="1:56" x14ac:dyDescent="0.35">
      <c r="A391" s="12">
        <f ca="1">-INDEX('Flow probs &amp; rates'!$K$5:$K$5999,UsefulSeries!$E388,0)*(INDEX('Flow probs &amp; rates'!$L$5:$L$5999,UsefulSeries!$E388,0))/INDEX('Flow probs &amp; rates'!$E$4:$E$5999,UsefulSeries!$E388,0)</f>
        <v>-2.8698197507711362E-4</v>
      </c>
      <c r="B391" s="12">
        <f ca="1">INDEX('Flow probs &amp; rates'!$L$5:$L$5999,UsefulSeries!$E388,0)*(1-INDEX('Flow probs &amp; rates'!$L$5:$L$5999,UsefulSeries!$E388,0))/INDEX('Flow probs &amp; rates'!$E$4:$E$5999,UsefulSeries!$E388,0)</f>
        <v>1.9907744992904763E-2</v>
      </c>
      <c r="C391" s="12">
        <v>0</v>
      </c>
      <c r="D391" s="12">
        <v>0</v>
      </c>
      <c r="E391" s="12">
        <v>0</v>
      </c>
      <c r="F391" s="12">
        <v>0</v>
      </c>
      <c r="G391" s="12"/>
      <c r="H391" s="12"/>
      <c r="I391" s="12">
        <f ca="1">INDEX('Flow probs &amp; rates'!$L$5:$L$5999,UsefulSeries!$E388)</f>
        <v>1.265144090641976E-2</v>
      </c>
      <c r="J391" s="12"/>
      <c r="K391" s="12">
        <f>-INDEX('Flow probs &amp; rates'!$E$4:$E$5999,UsefulSeries!$E388)</f>
        <v>-0.62746342962817392</v>
      </c>
      <c r="L391" s="12"/>
      <c r="M391" s="12"/>
      <c r="N391" s="12">
        <f>INDEX('Flow probs &amp; rates'!$F$5:$F$5999,UsefulSeries!$G388)-INDEX('Flow probs &amp; rates'!$F$4:$F$5999,UsefulSeries!$G388)</f>
        <v>-5.2047719851398486E-4</v>
      </c>
      <c r="O391" s="12"/>
      <c r="P391" s="12">
        <f ca="1"/>
        <v>0.64479861944841377</v>
      </c>
      <c r="Q391" s="12">
        <f ca="1"/>
        <v>50.241001476450904</v>
      </c>
      <c r="R391" s="12">
        <f ca="1"/>
        <v>0</v>
      </c>
      <c r="S391" s="12">
        <f ca="1"/>
        <v>0</v>
      </c>
      <c r="T391" s="12">
        <f ca="1"/>
        <v>0</v>
      </c>
      <c r="U391" s="12">
        <f ca="1"/>
        <v>0</v>
      </c>
      <c r="V391" s="12"/>
      <c r="W391" s="12">
        <f ca="1">INDEX(P$7:P$6003,UsefulSeries!$I388)</f>
        <v>0.6400500129732285</v>
      </c>
      <c r="X391" s="12">
        <f ca="1">INDEX(Q$7:Q$6003,UsefulSeries!$I388)</f>
        <v>48.102561117819405</v>
      </c>
      <c r="Y391" s="12">
        <f ca="1">INDEX(R$7:R$6003,UsefulSeries!$I388)</f>
        <v>0</v>
      </c>
      <c r="Z391" s="12">
        <f ca="1">INDEX(S$7:S$6003,UsefulSeries!$I388)</f>
        <v>0</v>
      </c>
      <c r="AA391" s="12">
        <f ca="1">INDEX(T$7:T$6003,UsefulSeries!$I388)</f>
        <v>0</v>
      </c>
      <c r="AB391" s="12">
        <f ca="1">INDEX(U$7:U$6003,UsefulSeries!$I388)</f>
        <v>0</v>
      </c>
      <c r="AC391" s="12">
        <f>INDEX( K$7:K$6003,UsefulSeries!$I388,1)</f>
        <v>-0.62260186648987714</v>
      </c>
      <c r="AD391" s="12">
        <f>INDEX(L$7:L$6003,UsefulSeries!$I388,1)</f>
        <v>0</v>
      </c>
      <c r="AE391" s="12"/>
      <c r="AF391" s="12"/>
      <c r="AG391" s="12"/>
      <c r="AH391" s="12"/>
      <c r="AI391" s="12"/>
      <c r="AJ391" s="12"/>
      <c r="AK391" s="12"/>
      <c r="AL391" s="12"/>
      <c r="AM391" s="12"/>
      <c r="AN391" s="12">
        <f t="shared" ca="1" si="63"/>
        <v>0.6400500129732285</v>
      </c>
      <c r="AO391" s="12">
        <f t="shared" ca="1" si="64"/>
        <v>48.102561117819405</v>
      </c>
      <c r="AP391" s="12">
        <f t="shared" ca="1" si="65"/>
        <v>0</v>
      </c>
      <c r="AQ391" s="12">
        <f t="shared" ca="1" si="66"/>
        <v>0</v>
      </c>
      <c r="AR391" s="12">
        <f t="shared" ca="1" si="67"/>
        <v>0</v>
      </c>
      <c r="AS391" s="12">
        <f t="shared" ca="1" si="68"/>
        <v>0</v>
      </c>
      <c r="AT391" s="12">
        <f t="shared" si="69"/>
        <v>-0.62260186648987714</v>
      </c>
      <c r="AU391" s="12">
        <f t="shared" si="70"/>
        <v>0</v>
      </c>
      <c r="AV391" s="12"/>
      <c r="AW391" s="12">
        <f ca="1">INDEX(I$7:I$6003,UsefulSeries!$I388)</f>
        <v>1.3117760775752678E-2</v>
      </c>
      <c r="AX391" s="12"/>
      <c r="AY391" s="12"/>
      <c r="AZ391" s="12">
        <f ca="1"/>
        <v>0.64005001297322861</v>
      </c>
      <c r="BA391" s="12"/>
      <c r="BB391" s="12">
        <f t="shared" ref="BB391:BB454" ca="1" si="71">AZ391+AX391</f>
        <v>0.64005001297322861</v>
      </c>
      <c r="BC391" s="12"/>
      <c r="BD391" s="38">
        <f ca="1"/>
        <v>1.4203177540203499E-2</v>
      </c>
    </row>
    <row r="392" spans="1:56" x14ac:dyDescent="0.35">
      <c r="A392" s="12">
        <v>0</v>
      </c>
      <c r="B392" s="12">
        <v>0</v>
      </c>
      <c r="C392" s="12">
        <f ca="1">INDEX('Flow probs &amp; rates'!$M$5:$M$5999,UsefulSeries!$E388,0)*(1-INDEX('Flow probs &amp; rates'!$M$5:$M$5999,UsefulSeries!$E388,0))/INDEX('Flow probs &amp; rates'!$F$4:$F$5999,UsefulSeries!$E388,0)</f>
        <v>5.1039537347586217</v>
      </c>
      <c r="D392" s="12">
        <f ca="1">-INDEX('Flow probs &amp; rates'!$M$5:$M$5999,UsefulSeries!$E388,0)*(INDEX('Flow probs &amp; rates'!$O$5:$O$5999,UsefulSeries!$E388,0))/INDEX('Flow probs &amp; rates'!$F$4:$F$5999,UsefulSeries!$E388,0)</f>
        <v>-1.0964713103206571</v>
      </c>
      <c r="E392" s="12">
        <v>0</v>
      </c>
      <c r="F392" s="12">
        <v>0</v>
      </c>
      <c r="G392" s="12"/>
      <c r="H392" s="12"/>
      <c r="I392" s="12">
        <f ca="1">INDEX('Flow probs &amp; rates'!$M$5:$M$5999,UsefulSeries!$E388)</f>
        <v>0.25712720612351381</v>
      </c>
      <c r="J392" s="12"/>
      <c r="K392" s="12">
        <f>INDEX('Flow probs &amp; rates'!$F$4:$F$5999,UsefulSeries!$E388)</f>
        <v>3.7424478339959585E-2</v>
      </c>
      <c r="L392" s="12">
        <f>-INDEX('Flow probs &amp; rates'!$F$4:$F$5999,UsefulSeries!$E388)</f>
        <v>-3.7424478339959585E-2</v>
      </c>
      <c r="M392" s="12"/>
      <c r="N392" s="12">
        <f>INDEX('Flow probs &amp; rates'!$E$5:$E$5999,UsefulSeries!$G390)-INDEX('Flow probs &amp; rates'!$E$4:$E$5999,UsefulSeries!$G390)</f>
        <v>-5.3403322861689251E-4</v>
      </c>
      <c r="O392" s="12"/>
      <c r="P392" s="12">
        <f ca="1"/>
        <v>0</v>
      </c>
      <c r="Q392" s="12">
        <f ca="1"/>
        <v>0</v>
      </c>
      <c r="R392" s="12">
        <f ca="1"/>
        <v>0.209710276921942</v>
      </c>
      <c r="S392" s="12">
        <f ca="1"/>
        <v>6.4161780113003233E-2</v>
      </c>
      <c r="T392" s="12">
        <f ca="1"/>
        <v>0</v>
      </c>
      <c r="U392" s="12">
        <f ca="1"/>
        <v>0</v>
      </c>
      <c r="V392" s="12"/>
      <c r="W392" s="12">
        <f ca="1">INDEX(P$8:P$6003,UsefulSeries!$I388)</f>
        <v>0</v>
      </c>
      <c r="X392" s="12">
        <f ca="1">INDEX(Q$8:Q$6003,UsefulSeries!$I388)</f>
        <v>0</v>
      </c>
      <c r="Y392" s="12">
        <f ca="1">INDEX(R$8:R$6003,UsefulSeries!$I388)</f>
        <v>0.25577967418211861</v>
      </c>
      <c r="Z392" s="12">
        <f ca="1">INDEX(S$8:S$6003,UsefulSeries!$I388)</f>
        <v>7.2189635217678239E-2</v>
      </c>
      <c r="AA392" s="12">
        <f ca="1">INDEX(T$8:T$6003,UsefulSeries!$I388)</f>
        <v>0</v>
      </c>
      <c r="AB392" s="12">
        <f ca="1">INDEX(U$8:U$6003,UsefulSeries!$I388)</f>
        <v>0</v>
      </c>
      <c r="AC392" s="12">
        <f>INDEX( K$8:K$6003,UsefulSeries!$I388)</f>
        <v>4.377071752766587E-2</v>
      </c>
      <c r="AD392" s="12">
        <f>INDEX(L$8:L$6003,UsefulSeries!$I388)</f>
        <v>-4.377071752766587E-2</v>
      </c>
      <c r="AE392" s="12"/>
      <c r="AF392" s="12"/>
      <c r="AG392" s="12"/>
      <c r="AH392" s="12"/>
      <c r="AI392" s="12"/>
      <c r="AJ392" s="12"/>
      <c r="AK392" s="12"/>
      <c r="AL392" s="12"/>
      <c r="AM392" s="12"/>
      <c r="AN392" s="12">
        <f t="shared" ca="1" si="63"/>
        <v>0</v>
      </c>
      <c r="AO392" s="12">
        <f t="shared" ca="1" si="64"/>
        <v>0</v>
      </c>
      <c r="AP392" s="12">
        <f t="shared" ca="1" si="65"/>
        <v>0.25577967418211861</v>
      </c>
      <c r="AQ392" s="12">
        <f t="shared" ca="1" si="66"/>
        <v>7.2189635217678239E-2</v>
      </c>
      <c r="AR392" s="12">
        <f t="shared" ca="1" si="67"/>
        <v>0</v>
      </c>
      <c r="AS392" s="12">
        <f t="shared" ca="1" si="68"/>
        <v>0</v>
      </c>
      <c r="AT392" s="12">
        <f t="shared" si="69"/>
        <v>4.377071752766587E-2</v>
      </c>
      <c r="AU392" s="12">
        <f t="shared" si="70"/>
        <v>-4.377071752766587E-2</v>
      </c>
      <c r="AV392" s="12"/>
      <c r="AW392" s="12">
        <f ca="1">INDEX(I$8:I$6003,UsefulSeries!$I388)</f>
        <v>0.23841553591120396</v>
      </c>
      <c r="AX392" s="12"/>
      <c r="AY392" s="12"/>
      <c r="AZ392" s="12">
        <f ca="1"/>
        <v>7.2189635217678252E-2</v>
      </c>
      <c r="BA392" s="12"/>
      <c r="BB392" s="12">
        <f t="shared" ca="1" si="71"/>
        <v>7.2189635217678252E-2</v>
      </c>
      <c r="BC392" s="12"/>
      <c r="BD392" s="38">
        <f ca="1"/>
        <v>0.23171578194752604</v>
      </c>
    </row>
    <row r="393" spans="1:56" x14ac:dyDescent="0.35">
      <c r="A393" s="12">
        <v>0</v>
      </c>
      <c r="B393" s="12">
        <v>0</v>
      </c>
      <c r="C393" s="12">
        <f ca="1">-INDEX('Flow probs &amp; rates'!$M$5:$M$5999,UsefulSeries!$E388,0)*(INDEX('Flow probs &amp; rates'!$O$5:$O$5999,UsefulSeries!$E388,0))/INDEX('Flow probs &amp; rates'!$F$4:$F$5999,UsefulSeries!$E388,0)</f>
        <v>-1.0964713103206571</v>
      </c>
      <c r="D393" s="12">
        <f ca="1">INDEX('Flow probs &amp; rates'!$O$5:$O$5999,UsefulSeries!$E388,0)*(1-INDEX('Flow probs &amp; rates'!$O$5:$O$5999,UsefulSeries!$E388,0))/INDEX('Flow probs &amp; rates'!$F$4:$F$5999,UsefulSeries!$E388,0)</f>
        <v>3.5837737313293299</v>
      </c>
      <c r="E393" s="12">
        <v>0</v>
      </c>
      <c r="F393" s="12">
        <v>0</v>
      </c>
      <c r="G393" s="12"/>
      <c r="H393" s="12"/>
      <c r="I393" s="12">
        <f ca="1">INDEX('Flow probs &amp; rates'!$O$5:$O$5999,UsefulSeries!$E388)</f>
        <v>0.15958975101129907</v>
      </c>
      <c r="J393" s="12"/>
      <c r="K393" s="12"/>
      <c r="L393" s="12">
        <f>-INDEX('Flow probs &amp; rates'!$F$4:$F$5999,UsefulSeries!$E388)</f>
        <v>-3.7424478339959585E-2</v>
      </c>
      <c r="M393" s="12"/>
      <c r="N393" s="12">
        <f>INDEX('Flow probs &amp; rates'!$F$5:$F$5999,UsefulSeries!$G390)-INDEX('Flow probs &amp; rates'!$F$4:$F$5999,UsefulSeries!$G390)</f>
        <v>1.7975651381442817E-4</v>
      </c>
      <c r="O393" s="12"/>
      <c r="P393" s="12">
        <f ca="1"/>
        <v>0</v>
      </c>
      <c r="Q393" s="12">
        <f ca="1"/>
        <v>0</v>
      </c>
      <c r="R393" s="12">
        <f ca="1"/>
        <v>6.4161780113003233E-2</v>
      </c>
      <c r="S393" s="12">
        <f ca="1"/>
        <v>0.29866605186482709</v>
      </c>
      <c r="T393" s="12">
        <f ca="1"/>
        <v>0</v>
      </c>
      <c r="U393" s="12">
        <f ca="1"/>
        <v>0</v>
      </c>
      <c r="V393" s="12"/>
      <c r="W393" s="12">
        <f ca="1">INDEX(P$9:P$6003,UsefulSeries!$I388)</f>
        <v>0</v>
      </c>
      <c r="X393" s="12">
        <f ca="1">INDEX(Q$9:Q$6003,UsefulSeries!$I388)</f>
        <v>0</v>
      </c>
      <c r="Y393" s="12">
        <f ca="1">INDEX(R$9:R$6003,UsefulSeries!$I388)</f>
        <v>7.2189635217678239E-2</v>
      </c>
      <c r="Z393" s="12">
        <f ca="1">INDEX(S$9:S$6003,UsefulSeries!$I388)</f>
        <v>0.35411791392629521</v>
      </c>
      <c r="AA393" s="12">
        <f ca="1">INDEX(T$9:T$6003,UsefulSeries!$I388)</f>
        <v>0</v>
      </c>
      <c r="AB393" s="12">
        <f ca="1">INDEX(U$9:U$6003,UsefulSeries!$I388)</f>
        <v>0</v>
      </c>
      <c r="AC393" s="12">
        <f>INDEX( K$9:K$6003,UsefulSeries!$I388)</f>
        <v>0</v>
      </c>
      <c r="AD393" s="12">
        <f>INDEX(L$9:L$6003,UsefulSeries!$I388)</f>
        <v>-4.377071752766587E-2</v>
      </c>
      <c r="AE393" s="12"/>
      <c r="AF393" s="12"/>
      <c r="AG393" s="12"/>
      <c r="AH393" s="12"/>
      <c r="AI393" s="12"/>
      <c r="AJ393" s="12"/>
      <c r="AK393" s="12"/>
      <c r="AL393" s="12"/>
      <c r="AM393" s="12"/>
      <c r="AN393" s="12">
        <f t="shared" ca="1" si="63"/>
        <v>0</v>
      </c>
      <c r="AO393" s="12">
        <f t="shared" ca="1" si="64"/>
        <v>0</v>
      </c>
      <c r="AP393" s="12">
        <f t="shared" ca="1" si="65"/>
        <v>7.2189635217678239E-2</v>
      </c>
      <c r="AQ393" s="12">
        <f t="shared" ca="1" si="66"/>
        <v>0.35411791392629521</v>
      </c>
      <c r="AR393" s="12">
        <f t="shared" ca="1" si="67"/>
        <v>0</v>
      </c>
      <c r="AS393" s="12">
        <f t="shared" ca="1" si="68"/>
        <v>0</v>
      </c>
      <c r="AT393" s="12">
        <f t="shared" si="69"/>
        <v>0</v>
      </c>
      <c r="AU393" s="12">
        <f t="shared" si="70"/>
        <v>-4.377071752766587E-2</v>
      </c>
      <c r="AV393" s="12"/>
      <c r="AW393" s="12">
        <f ca="1">INDEX(I$9:I$6003,UsefulSeries!$I388)</f>
        <v>0.15525479646156559</v>
      </c>
      <c r="AX393" s="12"/>
      <c r="AY393" s="12"/>
      <c r="AZ393" s="12">
        <f ca="1"/>
        <v>7.2189635217678239E-2</v>
      </c>
      <c r="BA393" s="12"/>
      <c r="BB393" s="12">
        <f t="shared" ca="1" si="71"/>
        <v>7.2189635217678239E-2</v>
      </c>
      <c r="BC393" s="12"/>
      <c r="BD393" s="38">
        <f ca="1"/>
        <v>0.16396427251064324</v>
      </c>
    </row>
    <row r="394" spans="1:56" x14ac:dyDescent="0.35">
      <c r="A394" s="12">
        <v>0</v>
      </c>
      <c r="B394" s="12">
        <v>0</v>
      </c>
      <c r="C394" s="12">
        <v>0</v>
      </c>
      <c r="D394" s="12">
        <v>0</v>
      </c>
      <c r="E394" s="12">
        <f ca="1">INDEX('Flow probs &amp; rates'!$P$5:$P$5999,UsefulSeries!$E388,0)*(1-INDEX('Flow probs &amp; rates'!$P$5:$P$5999,UsefulSeries!$E388,0))/INDEX('Flow probs &amp; rates'!$G$4:$G$5999,UsefulSeries!$E388,0)</f>
        <v>6.4390462078540905E-2</v>
      </c>
      <c r="F394" s="12">
        <f ca="1">-INDEX('Flow probs &amp; rates'!$P$5:$P$5999,UsefulSeries!$E388,0)*(INDEX('Flow probs &amp; rates'!$Q$5:$Q$5999,UsefulSeries!$E388,0))/INDEX('Flow probs &amp; rates'!$G$4:$G$5999,UsefulSeries!$E388,0)</f>
        <v>-1.5521145479052974E-3</v>
      </c>
      <c r="G394" s="12"/>
      <c r="H394" s="12"/>
      <c r="I394" s="12">
        <f ca="1">INDEX('Flow probs &amp; rates'!$P$5:$P$5999,UsefulSeries!$E388)</f>
        <v>2.2064881447322819E-2</v>
      </c>
      <c r="J394" s="12"/>
      <c r="K394" s="12">
        <f>INDEX('Flow probs &amp; rates'!$G$4:$G$5999,UsefulSeries!$E388)</f>
        <v>0.33511209203186648</v>
      </c>
      <c r="L394" s="12"/>
      <c r="M394" s="12"/>
      <c r="N394" s="12">
        <f>INDEX('Flow probs &amp; rates'!$E$5:$E$5999,UsefulSeries!$G392)-INDEX('Flow probs &amp; rates'!$E$4:$E$5999,UsefulSeries!$G392)</f>
        <v>8.0434266087836548E-4</v>
      </c>
      <c r="O394" s="12"/>
      <c r="P394" s="12">
        <f ca="1"/>
        <v>0</v>
      </c>
      <c r="Q394" s="12">
        <f ca="1"/>
        <v>0</v>
      </c>
      <c r="R394" s="12">
        <f ca="1"/>
        <v>0</v>
      </c>
      <c r="S394" s="12">
        <f ca="1"/>
        <v>0</v>
      </c>
      <c r="T394" s="12">
        <f ca="1"/>
        <v>15.538714475088916</v>
      </c>
      <c r="U394" s="12">
        <f ca="1"/>
        <v>0.35113720068092991</v>
      </c>
      <c r="V394" s="12"/>
      <c r="W394" s="12">
        <f ca="1">INDEX(P$10:P$6003,UsefulSeries!$I388)</f>
        <v>0</v>
      </c>
      <c r="X394" s="12">
        <f ca="1">INDEX(Q$10:Q$6003,UsefulSeries!$I388)</f>
        <v>0</v>
      </c>
      <c r="Y394" s="12">
        <f ca="1">INDEX(R$10:R$6003,UsefulSeries!$I388)</f>
        <v>0</v>
      </c>
      <c r="Z394" s="12">
        <f ca="1">INDEX(S$10:S$6003,UsefulSeries!$I388)</f>
        <v>0</v>
      </c>
      <c r="AA394" s="12">
        <f ca="1">INDEX(T$10:T$6003,UsefulSeries!$I388)</f>
        <v>16.024822793183301</v>
      </c>
      <c r="AB394" s="12">
        <f ca="1">INDEX(U$10:U$6003,UsefulSeries!$I388)</f>
        <v>0.34962372258194552</v>
      </c>
      <c r="AC394" s="12">
        <f>INDEX( K$10:K$6003,UsefulSeries!$I388)</f>
        <v>0.33362741598245704</v>
      </c>
      <c r="AD394" s="12">
        <f>INDEX(L$10:L$6003,UsefulSeries!$I388)</f>
        <v>0</v>
      </c>
      <c r="AE394" s="12"/>
      <c r="AF394" s="12"/>
      <c r="AG394" s="12"/>
      <c r="AH394" s="12"/>
      <c r="AI394" s="12"/>
      <c r="AJ394" s="12"/>
      <c r="AK394" s="12"/>
      <c r="AL394" s="12"/>
      <c r="AM394" s="12"/>
      <c r="AN394" s="12">
        <f t="shared" ca="1" si="63"/>
        <v>0</v>
      </c>
      <c r="AO394" s="12">
        <f t="shared" ca="1" si="64"/>
        <v>0</v>
      </c>
      <c r="AP394" s="12">
        <f t="shared" ca="1" si="65"/>
        <v>0</v>
      </c>
      <c r="AQ394" s="12">
        <f t="shared" ca="1" si="66"/>
        <v>0</v>
      </c>
      <c r="AR394" s="12">
        <f t="shared" ca="1" si="67"/>
        <v>16.024822793183301</v>
      </c>
      <c r="AS394" s="12">
        <f t="shared" ca="1" si="68"/>
        <v>0.34962372258194552</v>
      </c>
      <c r="AT394" s="12">
        <f t="shared" si="69"/>
        <v>0.33362741598245704</v>
      </c>
      <c r="AU394" s="12">
        <f t="shared" si="70"/>
        <v>0</v>
      </c>
      <c r="AV394" s="12"/>
      <c r="AW394" s="12">
        <f ca="1">INDEX(I$10:I$6003,UsefulSeries!$I388)</f>
        <v>2.1283775375342519E-2</v>
      </c>
      <c r="AX394" s="12"/>
      <c r="AY394" s="12"/>
      <c r="AZ394" s="12">
        <f ca="1"/>
        <v>0.34962372258194557</v>
      </c>
      <c r="BA394" s="12"/>
      <c r="BB394" s="12">
        <f t="shared" ca="1" si="71"/>
        <v>0.34962372258194557</v>
      </c>
      <c r="BC394" s="12"/>
      <c r="BD394" s="38">
        <f ca="1"/>
        <v>1.9560784237804406E-2</v>
      </c>
    </row>
    <row r="395" spans="1:56" x14ac:dyDescent="0.35">
      <c r="A395" s="12">
        <v>0</v>
      </c>
      <c r="B395" s="12">
        <v>0</v>
      </c>
      <c r="C395" s="12">
        <v>0</v>
      </c>
      <c r="D395" s="12">
        <v>0</v>
      </c>
      <c r="E395" s="12">
        <f ca="1">-INDEX('Flow probs &amp; rates'!$P$5:$P$5999,UsefulSeries!$E388,0)*(INDEX('Flow probs &amp; rates'!$Q$5:$Q$5999,UsefulSeries!$E388,0))/INDEX('Flow probs &amp; rates'!$G$4:$G$5999,UsefulSeries!$E388,0)</f>
        <v>-1.5521145479052974E-3</v>
      </c>
      <c r="F395" s="12">
        <f ca="1">INDEX('Flow probs &amp; rates'!$Q$5:$Q$5999,UsefulSeries!$E388,0)*(1-INDEX('Flow probs &amp; rates'!$Q$5:$Q$5999,UsefulSeries!$E388,0))/INDEX('Flow probs &amp; rates'!$G$4:$G$5999,UsefulSeries!$E388,0)</f>
        <v>6.8685017553715325E-2</v>
      </c>
      <c r="G395" s="12"/>
      <c r="H395" s="12"/>
      <c r="I395" s="12">
        <f ca="1">INDEX('Flow probs &amp; rates'!$Q$5:$Q$5999,UsefulSeries!$E388)</f>
        <v>2.3572859635044525E-2</v>
      </c>
      <c r="J395" s="12"/>
      <c r="K395" s="12"/>
      <c r="L395" s="12">
        <f>INDEX('Flow probs &amp; rates'!$G$4:$G$5999,UsefulSeries!$E388)</f>
        <v>0.33511209203186648</v>
      </c>
      <c r="M395" s="12"/>
      <c r="N395" s="12">
        <f>INDEX('Flow probs &amp; rates'!$F$5:$F$5999,UsefulSeries!$G392)-INDEX('Flow probs &amp; rates'!$F$4:$F$5999,UsefulSeries!$G392)</f>
        <v>-6.4416355206511552E-4</v>
      </c>
      <c r="O395" s="12"/>
      <c r="P395" s="12">
        <f ca="1"/>
        <v>0</v>
      </c>
      <c r="Q395" s="12">
        <f ca="1"/>
        <v>0</v>
      </c>
      <c r="R395" s="12">
        <f ca="1"/>
        <v>0</v>
      </c>
      <c r="S395" s="12">
        <f ca="1"/>
        <v>0</v>
      </c>
      <c r="T395" s="12">
        <f ca="1"/>
        <v>0.35113720068092996</v>
      </c>
      <c r="U395" s="12">
        <f ca="1"/>
        <v>14.567150752709765</v>
      </c>
      <c r="V395" s="12"/>
      <c r="W395" s="12">
        <f ca="1">INDEX(P$11:P$6003,UsefulSeries!$I388)</f>
        <v>0</v>
      </c>
      <c r="X395" s="12">
        <f ca="1">INDEX(Q$11:Q$6003,UsefulSeries!$I388)</f>
        <v>0</v>
      </c>
      <c r="Y395" s="12">
        <f ca="1">INDEX(R$11:R$6003,UsefulSeries!$I388)</f>
        <v>0</v>
      </c>
      <c r="Z395" s="12">
        <f ca="1">INDEX(S$11:S$6003,UsefulSeries!$I388)</f>
        <v>0</v>
      </c>
      <c r="AA395" s="12">
        <f ca="1">INDEX(T$11:T$6003,UsefulSeries!$I388)</f>
        <v>0.34962372258194552</v>
      </c>
      <c r="AB395" s="12">
        <f ca="1">INDEX(U$11:U$6003,UsefulSeries!$I388)</f>
        <v>13.984240129784263</v>
      </c>
      <c r="AC395" s="12">
        <f>INDEX( K$11:K$6003,UsefulSeries!$I388)</f>
        <v>0</v>
      </c>
      <c r="AD395" s="12">
        <f>INDEX(L$11:L$6003,UsefulSeries!$I388)</f>
        <v>0.33362741598245704</v>
      </c>
      <c r="AE395" s="12"/>
      <c r="AF395" s="12"/>
      <c r="AG395" s="12"/>
      <c r="AH395" s="12"/>
      <c r="AI395" s="12"/>
      <c r="AJ395" s="12"/>
      <c r="AK395" s="12"/>
      <c r="AL395" s="12"/>
      <c r="AM395" s="12"/>
      <c r="AN395" s="12">
        <f t="shared" ca="1" si="63"/>
        <v>0</v>
      </c>
      <c r="AO395" s="12">
        <f t="shared" ca="1" si="64"/>
        <v>0</v>
      </c>
      <c r="AP395" s="12">
        <f t="shared" ca="1" si="65"/>
        <v>0</v>
      </c>
      <c r="AQ395" s="12">
        <f t="shared" ca="1" si="66"/>
        <v>0</v>
      </c>
      <c r="AR395" s="12">
        <f t="shared" ca="1" si="67"/>
        <v>0.34962372258194552</v>
      </c>
      <c r="AS395" s="12">
        <f t="shared" ca="1" si="68"/>
        <v>13.984240129784263</v>
      </c>
      <c r="AT395" s="12">
        <f t="shared" si="69"/>
        <v>0</v>
      </c>
      <c r="AU395" s="12">
        <f t="shared" si="70"/>
        <v>0.33362741598245704</v>
      </c>
      <c r="AV395" s="12"/>
      <c r="AW395" s="12">
        <f ca="1">INDEX(I$11:I$6003,UsefulSeries!$I388)</f>
        <v>2.4469145740412798E-2</v>
      </c>
      <c r="AX395" s="12"/>
      <c r="AY395" s="12"/>
      <c r="AZ395" s="12">
        <f ca="1"/>
        <v>0.34962372258194552</v>
      </c>
      <c r="BA395" s="12"/>
      <c r="BB395" s="12">
        <f t="shared" ca="1" si="71"/>
        <v>0.34962372258194552</v>
      </c>
      <c r="BC395" s="12"/>
      <c r="BD395" s="38">
        <f ca="1"/>
        <v>2.3094795238437885E-2</v>
      </c>
    </row>
    <row r="396" spans="1:56" x14ac:dyDescent="0.35">
      <c r="A396" s="12">
        <f ca="1">INDEX('Flow probs &amp; rates'!$K$5:$K$5999,UsefulSeries!$E394,0)*(1-INDEX('Flow probs &amp; rates'!$K$5:$K$5999,UsefulSeries!$E394,0))/INDEX('Flow probs &amp; rates'!$E$4:$E$5999,UsefulSeries!$E394,0)</f>
        <v>2.2479119555303191E-2</v>
      </c>
      <c r="B396" s="12">
        <f ca="1">-INDEX('Flow probs &amp; rates'!$K$5:$K$5999,UsefulSeries!$E394,0)*(INDEX('Flow probs &amp; rates'!$L$5:$L$5999,UsefulSeries!$E394,0))/INDEX('Flow probs &amp; rates'!$E$4:$E$5999,UsefulSeries!$E394,0)</f>
        <v>-2.9495902209682916E-4</v>
      </c>
      <c r="C396" s="12">
        <v>0</v>
      </c>
      <c r="D396" s="12">
        <v>0</v>
      </c>
      <c r="E396" s="12">
        <v>0</v>
      </c>
      <c r="F396" s="12">
        <v>0</v>
      </c>
      <c r="G396" s="12"/>
      <c r="H396" s="12"/>
      <c r="I396" s="12">
        <f ca="1">INDEX('Flow probs &amp; rates'!$K$5:$K$5999,UsefulSeries!$E394)</f>
        <v>1.4332001884671902E-2</v>
      </c>
      <c r="J396" s="12"/>
      <c r="K396" s="12">
        <f>-INDEX('Flow probs &amp; rates'!$E$4:$E$5999,UsefulSeries!$E394)</f>
        <v>-0.62843189084409534</v>
      </c>
      <c r="L396" s="12">
        <f>INDEX('Flow probs &amp; rates'!$E$4:$E$5999,UsefulSeries!$E394)</f>
        <v>0.62843189084409534</v>
      </c>
      <c r="M396" s="12"/>
      <c r="N396" s="12">
        <f>INDEX('Flow probs &amp; rates'!$E$5:$E$5999,UsefulSeries!$G394)-INDEX('Flow probs &amp; rates'!$E$4:$E$5999,UsefulSeries!$G394)</f>
        <v>4.8418556866347551E-4</v>
      </c>
      <c r="O396" s="12"/>
      <c r="P396" s="12">
        <f t="array" aca="1" ref="P396:U401" ca="1">MINVERSE(A396:F401)</f>
        <v>44.494205158613525</v>
      </c>
      <c r="Q396" s="12">
        <f ca="1"/>
        <v>0.64604661795604312</v>
      </c>
      <c r="R396" s="12">
        <f ca="1"/>
        <v>0</v>
      </c>
      <c r="S396" s="12">
        <f ca="1"/>
        <v>0</v>
      </c>
      <c r="T396" s="12">
        <f ca="1"/>
        <v>0</v>
      </c>
      <c r="U396" s="12">
        <f ca="1"/>
        <v>0</v>
      </c>
      <c r="V396" s="12"/>
      <c r="W396" s="12"/>
      <c r="X396" s="12"/>
      <c r="Y396" s="12"/>
      <c r="Z396" s="12"/>
      <c r="AA396" s="12"/>
      <c r="AB396" s="12"/>
      <c r="AC396" s="12"/>
      <c r="AD396" s="12"/>
      <c r="AE396" s="12">
        <f t="array" ref="AE396:AJ397">TRANSPOSE(AC390:AD395)</f>
        <v>-0.62260186648987714</v>
      </c>
      <c r="AF396" s="12">
        <v>-0.62260186648987714</v>
      </c>
      <c r="AG396" s="12">
        <v>4.377071752766587E-2</v>
      </c>
      <c r="AH396" s="12">
        <v>0</v>
      </c>
      <c r="AI396" s="12">
        <v>0.33362741598245704</v>
      </c>
      <c r="AJ396" s="12">
        <v>0</v>
      </c>
      <c r="AK396" s="12"/>
      <c r="AL396" s="12"/>
      <c r="AM396" s="12"/>
      <c r="AN396" s="12">
        <f t="shared" si="63"/>
        <v>-0.62260186648987714</v>
      </c>
      <c r="AO396" s="12">
        <f t="shared" si="64"/>
        <v>-0.62260186648987714</v>
      </c>
      <c r="AP396" s="12">
        <f t="shared" si="65"/>
        <v>4.377071752766587E-2</v>
      </c>
      <c r="AQ396" s="12">
        <f t="shared" si="66"/>
        <v>0</v>
      </c>
      <c r="AR396" s="12">
        <f t="shared" si="67"/>
        <v>0.33362741598245704</v>
      </c>
      <c r="AS396" s="12">
        <f t="shared" si="68"/>
        <v>0</v>
      </c>
      <c r="AT396" s="12">
        <f t="shared" si="69"/>
        <v>0</v>
      </c>
      <c r="AU396" s="12">
        <f t="shared" si="70"/>
        <v>0</v>
      </c>
      <c r="AV396" s="12"/>
      <c r="AW396" s="12"/>
      <c r="AX396" s="12">
        <f>INDEX($N$6:$N$6003,UsefulSeries!$K388)</f>
        <v>-1.1853446488166997E-3</v>
      </c>
      <c r="AY396" s="12"/>
      <c r="AZ396" s="12"/>
      <c r="BA396" s="12"/>
      <c r="BB396" s="12">
        <f t="shared" si="71"/>
        <v>-1.1853446488166997E-3</v>
      </c>
      <c r="BC396" s="12"/>
      <c r="BD396" s="38">
        <f ca="1"/>
        <v>8.4199115079270553E-2</v>
      </c>
    </row>
    <row r="397" spans="1:56" x14ac:dyDescent="0.35">
      <c r="A397" s="12">
        <f ca="1">-INDEX('Flow probs &amp; rates'!$K$5:$K$5999,UsefulSeries!$E394,0)*(INDEX('Flow probs &amp; rates'!$L$5:$L$5999,UsefulSeries!$E394,0))/INDEX('Flow probs &amp; rates'!$E$4:$E$5999,UsefulSeries!$E394,0)</f>
        <v>-2.9495902209682916E-4</v>
      </c>
      <c r="B397" s="12">
        <f ca="1">INDEX('Flow probs &amp; rates'!$L$5:$L$5999,UsefulSeries!$E394,0)*(1-INDEX('Flow probs &amp; rates'!$L$5:$L$5999,UsefulSeries!$E394,0))/INDEX('Flow probs &amp; rates'!$E$4:$E$5999,UsefulSeries!$E394,0)</f>
        <v>2.031427280601179E-2</v>
      </c>
      <c r="C397" s="12">
        <v>0</v>
      </c>
      <c r="D397" s="12">
        <v>0</v>
      </c>
      <c r="E397" s="12">
        <v>0</v>
      </c>
      <c r="F397" s="12">
        <v>0</v>
      </c>
      <c r="G397" s="12"/>
      <c r="H397" s="12"/>
      <c r="I397" s="12">
        <f ca="1">INDEX('Flow probs &amp; rates'!$L$5:$L$5999,UsefulSeries!$E394)</f>
        <v>1.2933409963899058E-2</v>
      </c>
      <c r="J397" s="12"/>
      <c r="K397" s="12">
        <f>-INDEX('Flow probs &amp; rates'!$E$4:$E$5999,UsefulSeries!$E394)</f>
        <v>-0.62843189084409534</v>
      </c>
      <c r="L397" s="12"/>
      <c r="M397" s="12"/>
      <c r="N397" s="12">
        <f>INDEX('Flow probs &amp; rates'!$F$5:$F$5999,UsefulSeries!$G394)-INDEX('Flow probs &amp; rates'!$F$4:$F$5999,UsefulSeries!$G394)</f>
        <v>5.9363575363336613E-5</v>
      </c>
      <c r="O397" s="12"/>
      <c r="P397" s="12">
        <f ca="1"/>
        <v>0.64604661795604312</v>
      </c>
      <c r="Q397" s="12">
        <f ca="1"/>
        <v>49.235853374119579</v>
      </c>
      <c r="R397" s="12">
        <f ca="1"/>
        <v>0</v>
      </c>
      <c r="S397" s="12">
        <f ca="1"/>
        <v>0</v>
      </c>
      <c r="T397" s="12">
        <f ca="1"/>
        <v>0</v>
      </c>
      <c r="U397" s="12">
        <f ca="1"/>
        <v>0</v>
      </c>
      <c r="V397" s="12"/>
      <c r="W397" s="12"/>
      <c r="X397" s="12"/>
      <c r="Y397" s="12"/>
      <c r="Z397" s="12"/>
      <c r="AA397" s="12"/>
      <c r="AB397" s="12"/>
      <c r="AC397" s="12"/>
      <c r="AD397" s="12"/>
      <c r="AE397" s="12">
        <v>0.62260186648987714</v>
      </c>
      <c r="AF397" s="12">
        <v>0</v>
      </c>
      <c r="AG397" s="12">
        <v>-4.377071752766587E-2</v>
      </c>
      <c r="AH397" s="12">
        <v>-4.377071752766587E-2</v>
      </c>
      <c r="AI397" s="12">
        <v>0</v>
      </c>
      <c r="AJ397" s="12">
        <v>0.33362741598245704</v>
      </c>
      <c r="AK397" s="12"/>
      <c r="AL397" s="12"/>
      <c r="AM397" s="12"/>
      <c r="AN397" s="12">
        <f t="shared" si="63"/>
        <v>0.62260186648987714</v>
      </c>
      <c r="AO397" s="12">
        <f t="shared" si="64"/>
        <v>0</v>
      </c>
      <c r="AP397" s="12">
        <f t="shared" si="65"/>
        <v>-4.377071752766587E-2</v>
      </c>
      <c r="AQ397" s="12">
        <f t="shared" si="66"/>
        <v>-4.377071752766587E-2</v>
      </c>
      <c r="AR397" s="12">
        <f t="shared" si="67"/>
        <v>0</v>
      </c>
      <c r="AS397" s="12">
        <f t="shared" si="68"/>
        <v>0.33362741598245704</v>
      </c>
      <c r="AT397" s="12">
        <f t="shared" si="69"/>
        <v>0</v>
      </c>
      <c r="AU397" s="12">
        <f t="shared" si="70"/>
        <v>0</v>
      </c>
      <c r="AV397" s="12"/>
      <c r="AW397" s="12"/>
      <c r="AX397" s="12">
        <f>INDEX('Margin error adjustment'!N$7:N$6003,UsefulSeries!$K388)</f>
        <v>-6.03343296600653E-4</v>
      </c>
      <c r="AY397" s="12"/>
      <c r="AZ397" s="12"/>
      <c r="BA397" s="12"/>
      <c r="BB397" s="12">
        <f t="shared" si="71"/>
        <v>-6.03343296600653E-4</v>
      </c>
      <c r="BC397" s="12"/>
      <c r="BD397" s="38">
        <f ca="1"/>
        <v>5.9412521477643643E-2</v>
      </c>
    </row>
    <row r="398" spans="1:56" x14ac:dyDescent="0.35">
      <c r="A398" s="12">
        <v>0</v>
      </c>
      <c r="B398" s="12">
        <v>0</v>
      </c>
      <c r="C398" s="12">
        <f ca="1">INDEX('Flow probs &amp; rates'!$M$5:$M$5999,UsefulSeries!$E394,0)*(1-INDEX('Flow probs &amp; rates'!$M$5:$M$5999,UsefulSeries!$E394,0))/INDEX('Flow probs &amp; rates'!$F$4:$F$5999,UsefulSeries!$E394,0)</f>
        <v>5.09346033462334</v>
      </c>
      <c r="D398" s="12">
        <f ca="1">-INDEX('Flow probs &amp; rates'!$M$5:$M$5999,UsefulSeries!$E394,0)*(INDEX('Flow probs &amp; rates'!$O$5:$O$5999,UsefulSeries!$E394,0))/INDEX('Flow probs &amp; rates'!$F$4:$F$5999,UsefulSeries!$E394,0)</f>
        <v>-1.1534862635161298</v>
      </c>
      <c r="E398" s="12">
        <v>0</v>
      </c>
      <c r="F398" s="12">
        <v>0</v>
      </c>
      <c r="G398" s="12"/>
      <c r="H398" s="12"/>
      <c r="I398" s="12">
        <f ca="1">INDEX('Flow probs &amp; rates'!$M$5:$M$5999,UsefulSeries!$E394)</f>
        <v>0.26131423639932111</v>
      </c>
      <c r="J398" s="12"/>
      <c r="K398" s="12">
        <f>INDEX('Flow probs &amp; rates'!$F$4:$F$5999,UsefulSeries!$E394)</f>
        <v>3.7897439770410088E-2</v>
      </c>
      <c r="L398" s="12">
        <f>-INDEX('Flow probs &amp; rates'!$F$4:$F$5999,UsefulSeries!$E394)</f>
        <v>-3.7897439770410088E-2</v>
      </c>
      <c r="M398" s="12"/>
      <c r="N398" s="12">
        <f>INDEX('Flow probs &amp; rates'!$E$5:$E$5999,UsefulSeries!$G396)-INDEX('Flow probs &amp; rates'!$E$4:$E$5999,UsefulSeries!$G396)</f>
        <v>-1.3242465234010181E-3</v>
      </c>
      <c r="O398" s="12"/>
      <c r="P398" s="12">
        <f ca="1"/>
        <v>0</v>
      </c>
      <c r="Q398" s="12">
        <f ca="1"/>
        <v>0</v>
      </c>
      <c r="R398" s="12">
        <f ca="1"/>
        <v>0.21135015793195822</v>
      </c>
      <c r="S398" s="12">
        <f ca="1"/>
        <v>6.6323846726708685E-2</v>
      </c>
      <c r="T398" s="12">
        <f ca="1"/>
        <v>0</v>
      </c>
      <c r="U398" s="12">
        <f ca="1"/>
        <v>0</v>
      </c>
      <c r="V398" s="12"/>
      <c r="W398" s="12">
        <f ca="1">INDEX(P$6:P$6003,UsefulSeries!$I396)</f>
        <v>44.348551025648597</v>
      </c>
      <c r="X398" s="12">
        <f ca="1">INDEX(Q$6:Q$6003,UsefulSeries!$I396)</f>
        <v>0.6383753424099452</v>
      </c>
      <c r="Y398" s="12">
        <f ca="1">INDEX(R$6:R$6003,UsefulSeries!$I396)</f>
        <v>0</v>
      </c>
      <c r="Z398" s="12">
        <f ca="1">INDEX(S$6:S$6003,UsefulSeries!$I396)</f>
        <v>0</v>
      </c>
      <c r="AA398" s="12">
        <f ca="1">INDEX(T$6:T$6003,UsefulSeries!$I396)</f>
        <v>0</v>
      </c>
      <c r="AB398" s="12">
        <f ca="1">INDEX(U$6:U$6003,UsefulSeries!$I396)</f>
        <v>0</v>
      </c>
      <c r="AC398" s="12">
        <f>INDEX( K$6:K$6003,UsefulSeries!$I396)</f>
        <v>-0.62141652184106044</v>
      </c>
      <c r="AD398" s="12">
        <f>INDEX(L$6:L$6003,UsefulSeries!$I396)</f>
        <v>0.62141652184106044</v>
      </c>
      <c r="AE398" s="12"/>
      <c r="AF398" s="12"/>
      <c r="AG398" s="12"/>
      <c r="AH398" s="12"/>
      <c r="AI398" s="12"/>
      <c r="AJ398" s="12"/>
      <c r="AK398" s="12"/>
      <c r="AL398" s="12"/>
      <c r="AM398" s="12"/>
      <c r="AN398" s="12">
        <f t="shared" ca="1" si="63"/>
        <v>44.348551025648597</v>
      </c>
      <c r="AO398" s="12">
        <f t="shared" ca="1" si="64"/>
        <v>0.6383753424099452</v>
      </c>
      <c r="AP398" s="12">
        <f t="shared" ca="1" si="65"/>
        <v>0</v>
      </c>
      <c r="AQ398" s="12">
        <f t="shared" ca="1" si="66"/>
        <v>0</v>
      </c>
      <c r="AR398" s="12">
        <f t="shared" ca="1" si="67"/>
        <v>0</v>
      </c>
      <c r="AS398" s="12">
        <f t="shared" ca="1" si="68"/>
        <v>0</v>
      </c>
      <c r="AT398" s="12">
        <f t="shared" si="69"/>
        <v>-0.62141652184106044</v>
      </c>
      <c r="AU398" s="12">
        <f t="shared" si="70"/>
        <v>0.62141652184106044</v>
      </c>
      <c r="AV398" s="12"/>
      <c r="AW398" s="12">
        <f ca="1">INDEX(I$6:I$6003,UsefulSeries!$I396)</f>
        <v>1.4216747293453508E-2</v>
      </c>
      <c r="AX398" s="12"/>
      <c r="AY398" s="12"/>
      <c r="AZ398" s="12">
        <f t="array" aca="1" ref="AZ398:AZ403" ca="1">MMULT(W398:AB403,AW398:AW403)</f>
        <v>0.63837534240994509</v>
      </c>
      <c r="BA398" s="12"/>
      <c r="BB398" s="12">
        <f t="shared" ca="1" si="71"/>
        <v>0.63837534240994509</v>
      </c>
      <c r="BC398" s="12"/>
      <c r="BD398" s="38">
        <f t="array" aca="1" ref="BD398:BD405" ca="1">MMULT(MINVERSE(AN398:AU405),BB398:BB405)</f>
        <v>1.3858394867380643E-2</v>
      </c>
    </row>
    <row r="399" spans="1:56" x14ac:dyDescent="0.35">
      <c r="A399" s="12">
        <v>0</v>
      </c>
      <c r="B399" s="12">
        <v>0</v>
      </c>
      <c r="C399" s="12">
        <f ca="1">-INDEX('Flow probs &amp; rates'!$M$5:$M$5999,UsefulSeries!$E394,0)*(INDEX('Flow probs &amp; rates'!$O$5:$O$5999,UsefulSeries!$E394,0))/INDEX('Flow probs &amp; rates'!$F$4:$F$5999,UsefulSeries!$E394,0)</f>
        <v>-1.1534862635161298</v>
      </c>
      <c r="D399" s="12">
        <f ca="1">INDEX('Flow probs &amp; rates'!$O$5:$O$5999,UsefulSeries!$E394,0)*(1-INDEX('Flow probs &amp; rates'!$O$5:$O$5999,UsefulSeries!$E394,0))/INDEX('Flow probs &amp; rates'!$F$4:$F$5999,UsefulSeries!$E394,0)</f>
        <v>3.6757443362871789</v>
      </c>
      <c r="E399" s="12">
        <v>0</v>
      </c>
      <c r="F399" s="12">
        <v>0</v>
      </c>
      <c r="G399" s="12"/>
      <c r="H399" s="12"/>
      <c r="I399" s="12">
        <f ca="1">INDEX('Flow probs &amp; rates'!$O$5:$O$5999,UsefulSeries!$E394)</f>
        <v>0.16728585782367072</v>
      </c>
      <c r="J399" s="12"/>
      <c r="K399" s="12"/>
      <c r="L399" s="12">
        <f>-INDEX('Flow probs &amp; rates'!$F$4:$F$5999,UsefulSeries!$E394)</f>
        <v>-3.7897439770410088E-2</v>
      </c>
      <c r="M399" s="12"/>
      <c r="N399" s="12">
        <f>INDEX('Flow probs &amp; rates'!$F$5:$F$5999,UsefulSeries!$G396)-INDEX('Flow probs &amp; rates'!$F$4:$F$5999,UsefulSeries!$G396)</f>
        <v>7.2788466689763937E-4</v>
      </c>
      <c r="O399" s="12"/>
      <c r="P399" s="12">
        <f ca="1"/>
        <v>0</v>
      </c>
      <c r="Q399" s="12">
        <f ca="1"/>
        <v>0</v>
      </c>
      <c r="R399" s="12">
        <f ca="1"/>
        <v>6.6323846726708685E-2</v>
      </c>
      <c r="S399" s="12">
        <f ca="1"/>
        <v>0.29286684482255637</v>
      </c>
      <c r="T399" s="12">
        <f ca="1"/>
        <v>0</v>
      </c>
      <c r="U399" s="12">
        <f ca="1"/>
        <v>0</v>
      </c>
      <c r="V399" s="12"/>
      <c r="W399" s="12">
        <f ca="1">INDEX(P$7:P$6003,UsefulSeries!$I396)</f>
        <v>0.6383753424099452</v>
      </c>
      <c r="X399" s="12">
        <f ca="1">INDEX(Q$7:Q$6003,UsefulSeries!$I396)</f>
        <v>50.960199303415955</v>
      </c>
      <c r="Y399" s="12">
        <f ca="1">INDEX(R$7:R$6003,UsefulSeries!$I396)</f>
        <v>0</v>
      </c>
      <c r="Z399" s="12">
        <f ca="1">INDEX(S$7:S$6003,UsefulSeries!$I396)</f>
        <v>0</v>
      </c>
      <c r="AA399" s="12">
        <f ca="1">INDEX(T$7:T$6003,UsefulSeries!$I396)</f>
        <v>0</v>
      </c>
      <c r="AB399" s="12">
        <f ca="1">INDEX(U$7:U$6003,UsefulSeries!$I396)</f>
        <v>0</v>
      </c>
      <c r="AC399" s="12">
        <f>INDEX( K$7:K$6003,UsefulSeries!$I396,1)</f>
        <v>-0.62141652184106044</v>
      </c>
      <c r="AD399" s="12">
        <f>INDEX(L$7:L$6003,UsefulSeries!$I396,1)</f>
        <v>0</v>
      </c>
      <c r="AE399" s="12"/>
      <c r="AF399" s="12"/>
      <c r="AG399" s="12"/>
      <c r="AH399" s="12"/>
      <c r="AI399" s="12"/>
      <c r="AJ399" s="12"/>
      <c r="AK399" s="12"/>
      <c r="AL399" s="12"/>
      <c r="AM399" s="12"/>
      <c r="AN399" s="12">
        <f t="shared" ca="1" si="63"/>
        <v>0.6383753424099452</v>
      </c>
      <c r="AO399" s="12">
        <f t="shared" ca="1" si="64"/>
        <v>50.960199303415955</v>
      </c>
      <c r="AP399" s="12">
        <f t="shared" ca="1" si="65"/>
        <v>0</v>
      </c>
      <c r="AQ399" s="12">
        <f t="shared" ca="1" si="66"/>
        <v>0</v>
      </c>
      <c r="AR399" s="12">
        <f t="shared" ca="1" si="67"/>
        <v>0</v>
      </c>
      <c r="AS399" s="12">
        <f t="shared" ca="1" si="68"/>
        <v>0</v>
      </c>
      <c r="AT399" s="12">
        <f t="shared" si="69"/>
        <v>-0.62141652184106044</v>
      </c>
      <c r="AU399" s="12">
        <f t="shared" si="70"/>
        <v>0</v>
      </c>
      <c r="AV399" s="12"/>
      <c r="AW399" s="12">
        <f ca="1">INDEX(I$7:I$6003,UsefulSeries!$I396)</f>
        <v>1.2348847337540691E-2</v>
      </c>
      <c r="AX399" s="12"/>
      <c r="AY399" s="12"/>
      <c r="AZ399" s="12">
        <f ca="1"/>
        <v>0.63837534240994509</v>
      </c>
      <c r="BA399" s="12"/>
      <c r="BB399" s="12">
        <f t="shared" ca="1" si="71"/>
        <v>0.63837534240994509</v>
      </c>
      <c r="BC399" s="12"/>
      <c r="BD399" s="38">
        <f ca="1"/>
        <v>1.2108853262757402E-2</v>
      </c>
    </row>
    <row r="400" spans="1:56" x14ac:dyDescent="0.35">
      <c r="A400" s="12">
        <v>0</v>
      </c>
      <c r="B400" s="12">
        <v>0</v>
      </c>
      <c r="C400" s="12">
        <v>0</v>
      </c>
      <c r="D400" s="12">
        <v>0</v>
      </c>
      <c r="E400" s="12">
        <f ca="1">INDEX('Flow probs &amp; rates'!$P$5:$P$5999,UsefulSeries!$E394,0)*(1-INDEX('Flow probs &amp; rates'!$P$5:$P$5999,UsefulSeries!$E394,0))/INDEX('Flow probs &amp; rates'!$G$4:$G$5999,UsefulSeries!$E394,0)</f>
        <v>6.4560768324972415E-2</v>
      </c>
      <c r="F400" s="12">
        <f ca="1">-INDEX('Flow probs &amp; rates'!$P$5:$P$5999,UsefulSeries!$E394,0)*(INDEX('Flow probs &amp; rates'!$Q$5:$Q$5999,UsefulSeries!$E394,0))/INDEX('Flow probs &amp; rates'!$G$4:$G$5999,UsefulSeries!$E394,0)</f>
        <v>-1.5385178248814857E-3</v>
      </c>
      <c r="G400" s="12"/>
      <c r="H400" s="12"/>
      <c r="I400" s="12">
        <f ca="1">INDEX('Flow probs &amp; rates'!$P$5:$P$5999,UsefulSeries!$E394)</f>
        <v>2.2027233812464353E-2</v>
      </c>
      <c r="J400" s="12"/>
      <c r="K400" s="12">
        <f>INDEX('Flow probs &amp; rates'!$G$4:$G$5999,UsefulSeries!$E394)</f>
        <v>0.33367066938549456</v>
      </c>
      <c r="L400" s="12"/>
      <c r="M400" s="12"/>
      <c r="N400" s="12">
        <f>INDEX('Flow probs &amp; rates'!$E$5:$E$5999,UsefulSeries!$G398)-INDEX('Flow probs &amp; rates'!$E$4:$E$5999,UsefulSeries!$G398)</f>
        <v>1.144859388144015E-3</v>
      </c>
      <c r="O400" s="12"/>
      <c r="P400" s="12">
        <f ca="1"/>
        <v>0</v>
      </c>
      <c r="Q400" s="12">
        <f ca="1"/>
        <v>0</v>
      </c>
      <c r="R400" s="12">
        <f ca="1"/>
        <v>0</v>
      </c>
      <c r="S400" s="12">
        <f ca="1"/>
        <v>0</v>
      </c>
      <c r="T400" s="12">
        <f ca="1"/>
        <v>15.497611960137766</v>
      </c>
      <c r="U400" s="12">
        <f ca="1"/>
        <v>0.34951518928116615</v>
      </c>
      <c r="V400" s="12"/>
      <c r="W400" s="12">
        <f ca="1">INDEX(P$8:P$6003,UsefulSeries!$I396)</f>
        <v>0</v>
      </c>
      <c r="X400" s="12">
        <f ca="1">INDEX(Q$8:Q$6003,UsefulSeries!$I396)</f>
        <v>0</v>
      </c>
      <c r="Y400" s="12">
        <f ca="1">INDEX(R$8:R$6003,UsefulSeries!$I396)</f>
        <v>0.25298593977555145</v>
      </c>
      <c r="Z400" s="12">
        <f ca="1">INDEX(S$8:S$6003,UsefulSeries!$I396)</f>
        <v>7.2362818927126413E-2</v>
      </c>
      <c r="AA400" s="12">
        <f ca="1">INDEX(T$8:T$6003,UsefulSeries!$I396)</f>
        <v>0</v>
      </c>
      <c r="AB400" s="12">
        <f ca="1">INDEX(U$8:U$6003,UsefulSeries!$I396)</f>
        <v>0</v>
      </c>
      <c r="AC400" s="12">
        <f>INDEX( K$8:K$6003,UsefulSeries!$I396)</f>
        <v>4.3167374231065217E-2</v>
      </c>
      <c r="AD400" s="12">
        <f>INDEX(L$8:L$6003,UsefulSeries!$I396)</f>
        <v>-4.3167374231065217E-2</v>
      </c>
      <c r="AE400" s="12"/>
      <c r="AF400" s="12"/>
      <c r="AG400" s="12"/>
      <c r="AH400" s="12"/>
      <c r="AI400" s="12"/>
      <c r="AJ400" s="12"/>
      <c r="AK400" s="12"/>
      <c r="AL400" s="12"/>
      <c r="AM400" s="12"/>
      <c r="AN400" s="12">
        <f t="shared" ca="1" si="63"/>
        <v>0</v>
      </c>
      <c r="AO400" s="12">
        <f t="shared" ca="1" si="64"/>
        <v>0</v>
      </c>
      <c r="AP400" s="12">
        <f t="shared" ca="1" si="65"/>
        <v>0.25298593977555145</v>
      </c>
      <c r="AQ400" s="12">
        <f t="shared" ca="1" si="66"/>
        <v>7.2362818927126413E-2</v>
      </c>
      <c r="AR400" s="12">
        <f t="shared" ca="1" si="67"/>
        <v>0</v>
      </c>
      <c r="AS400" s="12">
        <f t="shared" ca="1" si="68"/>
        <v>0</v>
      </c>
      <c r="AT400" s="12">
        <f t="shared" si="69"/>
        <v>4.3167374231065217E-2</v>
      </c>
      <c r="AU400" s="12">
        <f t="shared" si="70"/>
        <v>-4.3167374231065217E-2</v>
      </c>
      <c r="AV400" s="12"/>
      <c r="AW400" s="12">
        <f ca="1">INDEX(I$8:I$6003,UsefulSeries!$I396)</f>
        <v>0.23899140945134217</v>
      </c>
      <c r="AX400" s="12"/>
      <c r="AY400" s="12"/>
      <c r="AZ400" s="12">
        <f ca="1"/>
        <v>7.2362818927126413E-2</v>
      </c>
      <c r="BA400" s="12"/>
      <c r="BB400" s="12">
        <f t="shared" ca="1" si="71"/>
        <v>7.2362818927126413E-2</v>
      </c>
      <c r="BC400" s="12"/>
      <c r="BD400" s="38">
        <f ca="1"/>
        <v>0.24346072788363837</v>
      </c>
    </row>
    <row r="401" spans="1:56" x14ac:dyDescent="0.35">
      <c r="A401" s="12">
        <v>0</v>
      </c>
      <c r="B401" s="12">
        <v>0</v>
      </c>
      <c r="C401" s="12">
        <v>0</v>
      </c>
      <c r="D401" s="12">
        <v>0</v>
      </c>
      <c r="E401" s="12">
        <f ca="1">-INDEX('Flow probs &amp; rates'!$P$5:$P$5999,UsefulSeries!$E394,0)*(INDEX('Flow probs &amp; rates'!$Q$5:$Q$5999,UsefulSeries!$E394,0))/INDEX('Flow probs &amp; rates'!$G$4:$G$5999,UsefulSeries!$E394,0)</f>
        <v>-1.5385178248814857E-3</v>
      </c>
      <c r="F401" s="12">
        <f ca="1">INDEX('Flow probs &amp; rates'!$Q$5:$Q$5999,UsefulSeries!$E394,0)*(1-INDEX('Flow probs &amp; rates'!$Q$5:$Q$5999,UsefulSeries!$E394,0))/INDEX('Flow probs &amp; rates'!$G$4:$G$5999,UsefulSeries!$E394,0)</f>
        <v>6.821835781387961E-2</v>
      </c>
      <c r="G401" s="12"/>
      <c r="H401" s="12"/>
      <c r="I401" s="12">
        <f ca="1">INDEX('Flow probs &amp; rates'!$Q$5:$Q$5999,UsefulSeries!$E394)</f>
        <v>2.3305616894992554E-2</v>
      </c>
      <c r="J401" s="12"/>
      <c r="K401" s="12"/>
      <c r="L401" s="12">
        <f>INDEX('Flow probs &amp; rates'!$G$4:$G$5999,UsefulSeries!$E394)</f>
        <v>0.33367066938549456</v>
      </c>
      <c r="M401" s="12"/>
      <c r="N401" s="12">
        <f>INDEX('Flow probs &amp; rates'!$F$5:$F$5999,UsefulSeries!$G398)-INDEX('Flow probs &amp; rates'!$F$4:$F$5999,UsefulSeries!$G398)</f>
        <v>-4.0142210812038615E-4</v>
      </c>
      <c r="O401" s="12"/>
      <c r="P401" s="12">
        <f ca="1"/>
        <v>0</v>
      </c>
      <c r="Q401" s="12">
        <f ca="1"/>
        <v>0</v>
      </c>
      <c r="R401" s="12">
        <f ca="1"/>
        <v>0</v>
      </c>
      <c r="S401" s="12">
        <f ca="1"/>
        <v>0</v>
      </c>
      <c r="T401" s="12">
        <f ca="1"/>
        <v>0.34951518928116621</v>
      </c>
      <c r="U401" s="12">
        <f ca="1"/>
        <v>14.666693356626183</v>
      </c>
      <c r="V401" s="12"/>
      <c r="W401" s="12">
        <f ca="1">INDEX(P$9:P$6003,UsefulSeries!$I396)</f>
        <v>0</v>
      </c>
      <c r="X401" s="12">
        <f ca="1">INDEX(Q$9:Q$6003,UsefulSeries!$I396)</f>
        <v>0</v>
      </c>
      <c r="Y401" s="12">
        <f ca="1">INDEX(R$9:R$6003,UsefulSeries!$I396)</f>
        <v>7.2362818927126413E-2</v>
      </c>
      <c r="Z401" s="12">
        <f ca="1">INDEX(S$9:S$6003,UsefulSeries!$I396)</f>
        <v>0.33482986680987514</v>
      </c>
      <c r="AA401" s="12">
        <f ca="1">INDEX(T$9:T$6003,UsefulSeries!$I396)</f>
        <v>0</v>
      </c>
      <c r="AB401" s="12">
        <f ca="1">INDEX(U$9:U$6003,UsefulSeries!$I396)</f>
        <v>0</v>
      </c>
      <c r="AC401" s="12">
        <f>INDEX( K$9:K$6003,UsefulSeries!$I396)</f>
        <v>0</v>
      </c>
      <c r="AD401" s="12">
        <f>INDEX(L$9:L$6003,UsefulSeries!$I396)</f>
        <v>-4.3167374231065217E-2</v>
      </c>
      <c r="AE401" s="12"/>
      <c r="AF401" s="12"/>
      <c r="AG401" s="12"/>
      <c r="AH401" s="12"/>
      <c r="AI401" s="12"/>
      <c r="AJ401" s="12"/>
      <c r="AK401" s="12"/>
      <c r="AL401" s="12"/>
      <c r="AM401" s="12"/>
      <c r="AN401" s="12">
        <f t="shared" ca="1" si="63"/>
        <v>0</v>
      </c>
      <c r="AO401" s="12">
        <f t="shared" ca="1" si="64"/>
        <v>0</v>
      </c>
      <c r="AP401" s="12">
        <f t="shared" ca="1" si="65"/>
        <v>7.2362818927126413E-2</v>
      </c>
      <c r="AQ401" s="12">
        <f t="shared" ca="1" si="66"/>
        <v>0.33482986680987514</v>
      </c>
      <c r="AR401" s="12">
        <f t="shared" ca="1" si="67"/>
        <v>0</v>
      </c>
      <c r="AS401" s="12">
        <f t="shared" ca="1" si="68"/>
        <v>0</v>
      </c>
      <c r="AT401" s="12">
        <f t="shared" si="69"/>
        <v>0</v>
      </c>
      <c r="AU401" s="12">
        <f t="shared" si="70"/>
        <v>-4.3167374231065217E-2</v>
      </c>
      <c r="AV401" s="12"/>
      <c r="AW401" s="12">
        <f ca="1">INDEX(I$9:I$6003,UsefulSeries!$I396)</f>
        <v>0.16446778587744573</v>
      </c>
      <c r="AX401" s="12"/>
      <c r="AY401" s="12"/>
      <c r="AZ401" s="12">
        <f ca="1"/>
        <v>7.2362818927126427E-2</v>
      </c>
      <c r="BA401" s="12"/>
      <c r="BB401" s="12">
        <f t="shared" ca="1" si="71"/>
        <v>7.2362818927126427E-2</v>
      </c>
      <c r="BC401" s="12"/>
      <c r="BD401" s="38">
        <f ca="1"/>
        <v>0.16424600782468765</v>
      </c>
    </row>
    <row r="402" spans="1:56" x14ac:dyDescent="0.35">
      <c r="A402" s="12">
        <f ca="1">INDEX('Flow probs &amp; rates'!$K$5:$K$5999,UsefulSeries!$E400,0)*(1-INDEX('Flow probs &amp; rates'!$K$5:$K$5999,UsefulSeries!$E400,0))/INDEX('Flow probs &amp; rates'!$E$4:$E$5999,UsefulSeries!$E400,0)</f>
        <v>2.1927792168266669E-2</v>
      </c>
      <c r="B402" s="12">
        <f ca="1">-INDEX('Flow probs &amp; rates'!$K$5:$K$5999,UsefulSeries!$E400,0)*(INDEX('Flow probs &amp; rates'!$L$5:$L$5999,UsefulSeries!$E400,0))/INDEX('Flow probs &amp; rates'!$E$4:$E$5999,UsefulSeries!$E400,0)</f>
        <v>-2.9081210598529031E-4</v>
      </c>
      <c r="C402" s="12">
        <v>0</v>
      </c>
      <c r="D402" s="12">
        <v>0</v>
      </c>
      <c r="E402" s="12">
        <v>0</v>
      </c>
      <c r="F402" s="12">
        <v>0</v>
      </c>
      <c r="G402" s="12"/>
      <c r="H402" s="12"/>
      <c r="I402" s="12">
        <f ca="1">INDEX('Flow probs &amp; rates'!$K$5:$K$5999,UsefulSeries!$E400)</f>
        <v>1.3966258264221527E-2</v>
      </c>
      <c r="J402" s="12"/>
      <c r="K402" s="12">
        <f>-INDEX('Flow probs &amp; rates'!$E$4:$E$5999,UsefulSeries!$E400)</f>
        <v>-0.62802500993455768</v>
      </c>
      <c r="L402" s="12">
        <f>INDEX('Flow probs &amp; rates'!$E$4:$E$5999,UsefulSeries!$E400)</f>
        <v>0.62802500993455768</v>
      </c>
      <c r="M402" s="12"/>
      <c r="N402" s="12">
        <f>INDEX('Flow probs &amp; rates'!$E$5:$E$5999,UsefulSeries!$G400)-INDEX('Flow probs &amp; rates'!$E$4:$E$5999,UsefulSeries!$G400)</f>
        <v>1.34972788793708E-4</v>
      </c>
      <c r="O402" s="12"/>
      <c r="P402" s="12">
        <f t="array" aca="1" ref="P402:U407" ca="1">MINVERSE(A402:F407)</f>
        <v>45.6127870054993</v>
      </c>
      <c r="Q402" s="12">
        <f ca="1"/>
        <v>0.64548094161107894</v>
      </c>
      <c r="R402" s="12">
        <f ca="1"/>
        <v>0</v>
      </c>
      <c r="S402" s="12">
        <f ca="1"/>
        <v>0</v>
      </c>
      <c r="T402" s="12">
        <f ca="1"/>
        <v>0</v>
      </c>
      <c r="U402" s="12">
        <f ca="1"/>
        <v>0</v>
      </c>
      <c r="V402" s="12"/>
      <c r="W402" s="12">
        <f ca="1">INDEX(P$10:P$6003,UsefulSeries!$I396)</f>
        <v>0</v>
      </c>
      <c r="X402" s="12">
        <f ca="1">INDEX(Q$10:Q$6003,UsefulSeries!$I396)</f>
        <v>0</v>
      </c>
      <c r="Y402" s="12">
        <f ca="1">INDEX(R$10:R$6003,UsefulSeries!$I396)</f>
        <v>0</v>
      </c>
      <c r="Z402" s="12">
        <f ca="1">INDEX(S$10:S$6003,UsefulSeries!$I396)</f>
        <v>0</v>
      </c>
      <c r="AA402" s="12">
        <f ca="1">INDEX(T$10:T$6003,UsefulSeries!$I396)</f>
        <v>16.775096059302868</v>
      </c>
      <c r="AB402" s="12">
        <f ca="1">INDEX(U$10:U$6003,UsefulSeries!$I396)</f>
        <v>0.35127958226710421</v>
      </c>
      <c r="AC402" s="12">
        <f>INDEX( K$10:K$6003,UsefulSeries!$I396)</f>
        <v>0.3354161039278743</v>
      </c>
      <c r="AD402" s="12">
        <f>INDEX(L$10:L$6003,UsefulSeries!$I396)</f>
        <v>0</v>
      </c>
      <c r="AE402" s="12"/>
      <c r="AF402" s="12"/>
      <c r="AG402" s="12"/>
      <c r="AH402" s="12"/>
      <c r="AI402" s="12"/>
      <c r="AJ402" s="12"/>
      <c r="AK402" s="12"/>
      <c r="AL402" s="12"/>
      <c r="AM402" s="12"/>
      <c r="AN402" s="12">
        <f t="shared" ca="1" si="63"/>
        <v>0</v>
      </c>
      <c r="AO402" s="12">
        <f t="shared" ca="1" si="64"/>
        <v>0</v>
      </c>
      <c r="AP402" s="12">
        <f t="shared" ca="1" si="65"/>
        <v>0</v>
      </c>
      <c r="AQ402" s="12">
        <f t="shared" ca="1" si="66"/>
        <v>0</v>
      </c>
      <c r="AR402" s="12">
        <f t="shared" ca="1" si="67"/>
        <v>16.775096059302868</v>
      </c>
      <c r="AS402" s="12">
        <f t="shared" ca="1" si="68"/>
        <v>0.35127958226710421</v>
      </c>
      <c r="AT402" s="12">
        <f t="shared" si="69"/>
        <v>0.3354161039278743</v>
      </c>
      <c r="AU402" s="12">
        <f t="shared" si="70"/>
        <v>0</v>
      </c>
      <c r="AV402" s="12"/>
      <c r="AW402" s="12">
        <f ca="1">INDEX(I$10:I$6003,UsefulSeries!$I396)</f>
        <v>2.0422543347148478E-2</v>
      </c>
      <c r="AX402" s="12"/>
      <c r="AY402" s="12"/>
      <c r="AZ402" s="12">
        <f ca="1"/>
        <v>0.35127958226710415</v>
      </c>
      <c r="BA402" s="12"/>
      <c r="BB402" s="12">
        <f t="shared" ca="1" si="71"/>
        <v>0.35127958226710415</v>
      </c>
      <c r="BC402" s="12"/>
      <c r="BD402" s="38">
        <f ca="1"/>
        <v>2.082655287516421E-2</v>
      </c>
    </row>
    <row r="403" spans="1:56" x14ac:dyDescent="0.35">
      <c r="A403" s="12">
        <f ca="1">-INDEX('Flow probs &amp; rates'!$K$5:$K$5999,UsefulSeries!$E400,0)*(INDEX('Flow probs &amp; rates'!$L$5:$L$5999,UsefulSeries!$E400,0))/INDEX('Flow probs &amp; rates'!$E$4:$E$5999,UsefulSeries!$E400,0)</f>
        <v>-2.9081210598529031E-4</v>
      </c>
      <c r="B403" s="12">
        <f ca="1">INDEX('Flow probs &amp; rates'!$L$5:$L$5999,UsefulSeries!$E400,0)*(1-INDEX('Flow probs &amp; rates'!$L$5:$L$5999,UsefulSeries!$E400,0))/INDEX('Flow probs &amp; rates'!$E$4:$E$5999,UsefulSeries!$E400,0)</f>
        <v>2.0550181723134643E-2</v>
      </c>
      <c r="C403" s="12">
        <v>0</v>
      </c>
      <c r="D403" s="12">
        <v>0</v>
      </c>
      <c r="E403" s="12">
        <v>0</v>
      </c>
      <c r="F403" s="12">
        <v>0</v>
      </c>
      <c r="G403" s="12"/>
      <c r="H403" s="12"/>
      <c r="I403" s="12">
        <f ca="1">INDEX('Flow probs &amp; rates'!$L$5:$L$5999,UsefulSeries!$E400)</f>
        <v>1.307703697692445E-2</v>
      </c>
      <c r="J403" s="12"/>
      <c r="K403" s="12">
        <f>-INDEX('Flow probs &amp; rates'!$E$4:$E$5999,UsefulSeries!$E400)</f>
        <v>-0.62802500993455768</v>
      </c>
      <c r="L403" s="12"/>
      <c r="M403" s="12"/>
      <c r="N403" s="12">
        <f>INDEX('Flow probs &amp; rates'!$F$5:$F$5999,UsefulSeries!$G400)-INDEX('Flow probs &amp; rates'!$F$4:$F$5999,UsefulSeries!$G400)</f>
        <v>-1.0975442753769875E-3</v>
      </c>
      <c r="O403" s="12"/>
      <c r="P403" s="12">
        <f ca="1"/>
        <v>0.64548094161107905</v>
      </c>
      <c r="Q403" s="12">
        <f ca="1"/>
        <v>48.670504579822207</v>
      </c>
      <c r="R403" s="12">
        <f ca="1"/>
        <v>0</v>
      </c>
      <c r="S403" s="12">
        <f ca="1"/>
        <v>0</v>
      </c>
      <c r="T403" s="12">
        <f ca="1"/>
        <v>0</v>
      </c>
      <c r="U403" s="12">
        <f ca="1"/>
        <v>0</v>
      </c>
      <c r="V403" s="12"/>
      <c r="W403" s="12">
        <f ca="1">INDEX(P$11:P$6003,UsefulSeries!$I396)</f>
        <v>0</v>
      </c>
      <c r="X403" s="12">
        <f ca="1">INDEX(Q$11:Q$6003,UsefulSeries!$I396)</f>
        <v>0</v>
      </c>
      <c r="Y403" s="12">
        <f ca="1">INDEX(R$11:R$6003,UsefulSeries!$I396)</f>
        <v>0</v>
      </c>
      <c r="Z403" s="12">
        <f ca="1">INDEX(S$11:S$6003,UsefulSeries!$I396)</f>
        <v>0</v>
      </c>
      <c r="AA403" s="12">
        <f ca="1">INDEX(T$11:T$6003,UsefulSeries!$I396)</f>
        <v>0.35127958226710415</v>
      </c>
      <c r="AB403" s="12">
        <f ca="1">INDEX(U$11:U$6003,UsefulSeries!$I396)</f>
        <v>13.910797116702486</v>
      </c>
      <c r="AC403" s="12">
        <f>INDEX( K$11:K$6003,UsefulSeries!$I396)</f>
        <v>0</v>
      </c>
      <c r="AD403" s="12">
        <f>INDEX(L$11:L$6003,UsefulSeries!$I396)</f>
        <v>0.3354161039278743</v>
      </c>
      <c r="AE403" s="12"/>
      <c r="AF403" s="12"/>
      <c r="AG403" s="12"/>
      <c r="AH403" s="12"/>
      <c r="AI403" s="12"/>
      <c r="AJ403" s="12"/>
      <c r="AK403" s="12"/>
      <c r="AL403" s="12"/>
      <c r="AM403" s="12"/>
      <c r="AN403" s="12">
        <f t="shared" ca="1" si="63"/>
        <v>0</v>
      </c>
      <c r="AO403" s="12">
        <f t="shared" ca="1" si="64"/>
        <v>0</v>
      </c>
      <c r="AP403" s="12">
        <f t="shared" ca="1" si="65"/>
        <v>0</v>
      </c>
      <c r="AQ403" s="12">
        <f t="shared" ca="1" si="66"/>
        <v>0</v>
      </c>
      <c r="AR403" s="12">
        <f t="shared" ca="1" si="67"/>
        <v>0.35127958226710415</v>
      </c>
      <c r="AS403" s="12">
        <f t="shared" ca="1" si="68"/>
        <v>13.910797116702486</v>
      </c>
      <c r="AT403" s="12">
        <f t="shared" si="69"/>
        <v>0</v>
      </c>
      <c r="AU403" s="12">
        <f t="shared" si="70"/>
        <v>0.3354161039278743</v>
      </c>
      <c r="AV403" s="12"/>
      <c r="AW403" s="12">
        <f ca="1">INDEX(I$11:I$6003,UsefulSeries!$I396)</f>
        <v>2.4736581008583874E-2</v>
      </c>
      <c r="AX403" s="12"/>
      <c r="AY403" s="12"/>
      <c r="AZ403" s="12">
        <f ca="1"/>
        <v>0.35127958226710421</v>
      </c>
      <c r="BA403" s="12"/>
      <c r="BB403" s="12">
        <f t="shared" ca="1" si="71"/>
        <v>0.35127958226710421</v>
      </c>
      <c r="BC403" s="12"/>
      <c r="BD403" s="38">
        <f ca="1"/>
        <v>2.4587209006008852E-2</v>
      </c>
    </row>
    <row r="404" spans="1:56" x14ac:dyDescent="0.35">
      <c r="A404" s="12">
        <v>0</v>
      </c>
      <c r="B404" s="12">
        <v>0</v>
      </c>
      <c r="C404" s="12">
        <f ca="1">INDEX('Flow probs &amp; rates'!$M$5:$M$5999,UsefulSeries!$E400,0)*(1-INDEX('Flow probs &amp; rates'!$M$5:$M$5999,UsefulSeries!$E400,0))/INDEX('Flow probs &amp; rates'!$F$4:$F$5999,UsefulSeries!$E400,0)</f>
        <v>5.0266916701708952</v>
      </c>
      <c r="D404" s="12">
        <f ca="1">-INDEX('Flow probs &amp; rates'!$M$5:$M$5999,UsefulSeries!$E400,0)*(INDEX('Flow probs &amp; rates'!$O$5:$O$5999,UsefulSeries!$E400,0))/INDEX('Flow probs &amp; rates'!$F$4:$F$5999,UsefulSeries!$E400,0)</f>
        <v>-1.1375477811604608</v>
      </c>
      <c r="E404" s="12">
        <v>0</v>
      </c>
      <c r="F404" s="12">
        <v>0</v>
      </c>
      <c r="G404" s="12"/>
      <c r="H404" s="12"/>
      <c r="I404" s="12">
        <f ca="1">INDEX('Flow probs &amp; rates'!$M$5:$M$5999,UsefulSeries!$E400)</f>
        <v>0.25349088387142688</v>
      </c>
      <c r="J404" s="12"/>
      <c r="K404" s="12">
        <f>INDEX('Flow probs &amp; rates'!$F$4:$F$5999,UsefulSeries!$E400)</f>
        <v>3.7645685886891919E-2</v>
      </c>
      <c r="L404" s="12">
        <f>-INDEX('Flow probs &amp; rates'!$F$4:$F$5999,UsefulSeries!$E400)</f>
        <v>-3.7645685886891919E-2</v>
      </c>
      <c r="M404" s="12"/>
      <c r="N404" s="12">
        <f>INDEX('Flow probs &amp; rates'!$E$5:$E$5999,UsefulSeries!$G402)-INDEX('Flow probs &amp; rates'!$E$4:$E$5999,UsefulSeries!$G402)</f>
        <v>1.4690602339556547E-3</v>
      </c>
      <c r="O404" s="12"/>
      <c r="P404" s="12">
        <f ca="1"/>
        <v>0</v>
      </c>
      <c r="Q404" s="12">
        <f ca="1"/>
        <v>0</v>
      </c>
      <c r="R404" s="12">
        <f ca="1"/>
        <v>0.21368812865352688</v>
      </c>
      <c r="S404" s="12">
        <f ca="1"/>
        <v>6.5179096249875668E-2</v>
      </c>
      <c r="T404" s="12">
        <f ca="1"/>
        <v>0</v>
      </c>
      <c r="U404" s="12">
        <f ca="1"/>
        <v>0</v>
      </c>
      <c r="V404" s="12"/>
      <c r="W404" s="12"/>
      <c r="X404" s="12"/>
      <c r="Y404" s="12"/>
      <c r="Z404" s="12"/>
      <c r="AA404" s="12"/>
      <c r="AB404" s="12"/>
      <c r="AC404" s="12"/>
      <c r="AD404" s="12"/>
      <c r="AE404" s="12">
        <f t="array" ref="AE404:AJ405">TRANSPOSE(AC398:AD403)</f>
        <v>-0.62141652184106044</v>
      </c>
      <c r="AF404" s="12">
        <v>-0.62141652184106044</v>
      </c>
      <c r="AG404" s="12">
        <v>4.3167374231065217E-2</v>
      </c>
      <c r="AH404" s="12">
        <v>0</v>
      </c>
      <c r="AI404" s="12">
        <v>0.3354161039278743</v>
      </c>
      <c r="AJ404" s="12">
        <v>0</v>
      </c>
      <c r="AK404" s="12"/>
      <c r="AL404" s="12"/>
      <c r="AM404" s="12"/>
      <c r="AN404" s="12">
        <f t="shared" si="63"/>
        <v>-0.62141652184106044</v>
      </c>
      <c r="AO404" s="12">
        <f t="shared" si="64"/>
        <v>-0.62141652184106044</v>
      </c>
      <c r="AP404" s="12">
        <f t="shared" si="65"/>
        <v>4.3167374231065217E-2</v>
      </c>
      <c r="AQ404" s="12">
        <f t="shared" si="66"/>
        <v>0</v>
      </c>
      <c r="AR404" s="12">
        <f t="shared" si="67"/>
        <v>0.3354161039278743</v>
      </c>
      <c r="AS404" s="12">
        <f t="shared" si="68"/>
        <v>0</v>
      </c>
      <c r="AT404" s="12">
        <f t="shared" si="69"/>
        <v>0</v>
      </c>
      <c r="AU404" s="12">
        <f t="shared" si="70"/>
        <v>0</v>
      </c>
      <c r="AV404" s="12"/>
      <c r="AW404" s="12"/>
      <c r="AX404" s="12">
        <f>INDEX($N$6:$N$6003,UsefulSeries!$K396)</f>
        <v>1.3586445599418351E-3</v>
      </c>
      <c r="AY404" s="12"/>
      <c r="AZ404" s="12"/>
      <c r="BA404" s="12"/>
      <c r="BB404" s="12">
        <f t="shared" si="71"/>
        <v>1.3586445599418351E-3</v>
      </c>
      <c r="BC404" s="12"/>
      <c r="BD404" s="38">
        <f ca="1"/>
        <v>-2.0049208216062868E-2</v>
      </c>
    </row>
    <row r="405" spans="1:56" x14ac:dyDescent="0.35">
      <c r="A405" s="12">
        <v>0</v>
      </c>
      <c r="B405" s="12">
        <v>0</v>
      </c>
      <c r="C405" s="12">
        <f ca="1">-INDEX('Flow probs &amp; rates'!$M$5:$M$5999,UsefulSeries!$E400,0)*(INDEX('Flow probs &amp; rates'!$O$5:$O$5999,UsefulSeries!$E400,0))/INDEX('Flow probs &amp; rates'!$F$4:$F$5999,UsefulSeries!$E400,0)</f>
        <v>-1.1375477811604608</v>
      </c>
      <c r="D405" s="12">
        <f ca="1">INDEX('Flow probs &amp; rates'!$O$5:$O$5999,UsefulSeries!$E400,0)*(1-INDEX('Flow probs &amp; rates'!$O$5:$O$5999,UsefulSeries!$E400,0))/INDEX('Flow probs &amp; rates'!$F$4:$F$5999,UsefulSeries!$E400,0)</f>
        <v>3.729423551352391</v>
      </c>
      <c r="E405" s="12">
        <v>0</v>
      </c>
      <c r="F405" s="12">
        <v>0</v>
      </c>
      <c r="G405" s="12"/>
      <c r="H405" s="12"/>
      <c r="I405" s="12">
        <f ca="1">INDEX('Flow probs &amp; rates'!$O$5:$O$5999,UsefulSeries!$E400)</f>
        <v>0.1689361202930604</v>
      </c>
      <c r="J405" s="12"/>
      <c r="K405" s="12"/>
      <c r="L405" s="12">
        <f>-INDEX('Flow probs &amp; rates'!$F$4:$F$5999,UsefulSeries!$E400)</f>
        <v>-3.7645685886891919E-2</v>
      </c>
      <c r="M405" s="12"/>
      <c r="N405" s="12">
        <f>INDEX('Flow probs &amp; rates'!$F$5:$F$5999,UsefulSeries!$G402)-INDEX('Flow probs &amp; rates'!$F$4:$F$5999,UsefulSeries!$G402)</f>
        <v>-5.5574315349953343E-4</v>
      </c>
      <c r="O405" s="12"/>
      <c r="P405" s="12">
        <f ca="1"/>
        <v>0</v>
      </c>
      <c r="Q405" s="12">
        <f ca="1"/>
        <v>0</v>
      </c>
      <c r="R405" s="12">
        <f ca="1"/>
        <v>6.5179096249875654E-2</v>
      </c>
      <c r="S405" s="12">
        <f ca="1"/>
        <v>0.28801886445093533</v>
      </c>
      <c r="T405" s="12">
        <f ca="1"/>
        <v>0</v>
      </c>
      <c r="U405" s="12">
        <f ca="1"/>
        <v>0</v>
      </c>
      <c r="V405" s="12"/>
      <c r="W405" s="12"/>
      <c r="X405" s="12"/>
      <c r="Y405" s="12"/>
      <c r="Z405" s="12"/>
      <c r="AA405" s="12"/>
      <c r="AB405" s="12"/>
      <c r="AC405" s="12"/>
      <c r="AD405" s="12"/>
      <c r="AE405" s="12">
        <v>0.62141652184106044</v>
      </c>
      <c r="AF405" s="12">
        <v>0</v>
      </c>
      <c r="AG405" s="12">
        <v>-4.3167374231065217E-2</v>
      </c>
      <c r="AH405" s="12">
        <v>-4.3167374231065217E-2</v>
      </c>
      <c r="AI405" s="12">
        <v>0</v>
      </c>
      <c r="AJ405" s="12">
        <v>0.3354161039278743</v>
      </c>
      <c r="AK405" s="12"/>
      <c r="AL405" s="12"/>
      <c r="AM405" s="12"/>
      <c r="AN405" s="12">
        <f t="shared" si="63"/>
        <v>0.62141652184106044</v>
      </c>
      <c r="AO405" s="12">
        <f t="shared" si="64"/>
        <v>0</v>
      </c>
      <c r="AP405" s="12">
        <f t="shared" si="65"/>
        <v>-4.3167374231065217E-2</v>
      </c>
      <c r="AQ405" s="12">
        <f t="shared" si="66"/>
        <v>-4.3167374231065217E-2</v>
      </c>
      <c r="AR405" s="12">
        <f t="shared" si="67"/>
        <v>0</v>
      </c>
      <c r="AS405" s="12">
        <f t="shared" si="68"/>
        <v>0.3354161039278743</v>
      </c>
      <c r="AT405" s="12">
        <f t="shared" si="69"/>
        <v>0</v>
      </c>
      <c r="AU405" s="12">
        <f t="shared" si="70"/>
        <v>0</v>
      </c>
      <c r="AV405" s="12"/>
      <c r="AW405" s="12"/>
      <c r="AX405" s="12">
        <f>INDEX('Margin error adjustment'!N$7:N$6003,UsefulSeries!$K396)</f>
        <v>-7.4084784880379395E-4</v>
      </c>
      <c r="AY405" s="12"/>
      <c r="AZ405" s="12"/>
      <c r="BA405" s="12"/>
      <c r="BB405" s="12">
        <f t="shared" si="71"/>
        <v>-7.4084784880379395E-4</v>
      </c>
      <c r="BC405" s="12"/>
      <c r="BD405" s="38">
        <f ca="1"/>
        <v>5.7718258063115258E-3</v>
      </c>
    </row>
    <row r="406" spans="1:56" x14ac:dyDescent="0.35">
      <c r="A406" s="12">
        <v>0</v>
      </c>
      <c r="B406" s="12">
        <v>0</v>
      </c>
      <c r="C406" s="12">
        <v>0</v>
      </c>
      <c r="D406" s="12">
        <v>0</v>
      </c>
      <c r="E406" s="12">
        <f ca="1">INDEX('Flow probs &amp; rates'!$P$5:$P$5999,UsefulSeries!$E400,0)*(1-INDEX('Flow probs &amp; rates'!$P$5:$P$5999,UsefulSeries!$E400,0))/INDEX('Flow probs &amp; rates'!$G$4:$G$5999,UsefulSeries!$E400,0)</f>
        <v>6.4175953241011677E-2</v>
      </c>
      <c r="F406" s="12">
        <f ca="1">-INDEX('Flow probs &amp; rates'!$P$5:$P$5999,UsefulSeries!$E400,0)*(INDEX('Flow probs &amp; rates'!$Q$5:$Q$5999,UsefulSeries!$E400,0))/INDEX('Flow probs &amp; rates'!$G$4:$G$5999,UsefulSeries!$E400,0)</f>
        <v>-1.5433314835628482E-3</v>
      </c>
      <c r="G406" s="12"/>
      <c r="H406" s="12"/>
      <c r="I406" s="12">
        <f ca="1">INDEX('Flow probs &amp; rates'!$P$5:$P$5999,UsefulSeries!$E400)</f>
        <v>2.1937139899011419E-2</v>
      </c>
      <c r="J406" s="12"/>
      <c r="K406" s="12">
        <f>INDEX('Flow probs &amp; rates'!$G$4:$G$5999,UsefulSeries!$E400)</f>
        <v>0.33432930417855039</v>
      </c>
      <c r="L406" s="12"/>
      <c r="M406" s="12"/>
      <c r="N406" s="12">
        <f>INDEX('Flow probs &amp; rates'!$E$5:$E$5999,UsefulSeries!$G404)-INDEX('Flow probs &amp; rates'!$E$4:$E$5999,UsefulSeries!$G404)</f>
        <v>3.2396152516100951E-4</v>
      </c>
      <c r="O406" s="12"/>
      <c r="P406" s="12">
        <f ca="1"/>
        <v>0</v>
      </c>
      <c r="Q406" s="12">
        <f ca="1"/>
        <v>0</v>
      </c>
      <c r="R406" s="12">
        <f ca="1"/>
        <v>0</v>
      </c>
      <c r="S406" s="12">
        <f ca="1"/>
        <v>0</v>
      </c>
      <c r="T406" s="12">
        <f ca="1"/>
        <v>15.5905834335611</v>
      </c>
      <c r="U406" s="12">
        <f ca="1"/>
        <v>0.35025102388281332</v>
      </c>
      <c r="V406" s="12"/>
      <c r="W406" s="12">
        <f ca="1">INDEX(P$6:P$6003,UsefulSeries!$I404)</f>
        <v>44.34955356787254</v>
      </c>
      <c r="X406" s="12">
        <f ca="1">INDEX(Q$6:Q$6003,UsefulSeries!$I404)</f>
        <v>0.64009525453596705</v>
      </c>
      <c r="Y406" s="12">
        <f ca="1">INDEX(R$6:R$6003,UsefulSeries!$I404)</f>
        <v>0</v>
      </c>
      <c r="Z406" s="12">
        <f ca="1">INDEX(S$6:S$6003,UsefulSeries!$I404)</f>
        <v>0</v>
      </c>
      <c r="AA406" s="12">
        <f ca="1">INDEX(T$6:T$6003,UsefulSeries!$I404)</f>
        <v>0</v>
      </c>
      <c r="AB406" s="12">
        <f ca="1">INDEX(U$6:U$6003,UsefulSeries!$I404)</f>
        <v>0</v>
      </c>
      <c r="AC406" s="12">
        <f>INDEX( K$6:K$6003,UsefulSeries!$I404)</f>
        <v>-0.62277516640100228</v>
      </c>
      <c r="AD406" s="12">
        <f>INDEX(L$6:L$6003,UsefulSeries!$I404)</f>
        <v>0.62277516640100228</v>
      </c>
      <c r="AE406" s="12"/>
      <c r="AF406" s="12"/>
      <c r="AG406" s="12"/>
      <c r="AH406" s="12"/>
      <c r="AI406" s="12"/>
      <c r="AJ406" s="12"/>
      <c r="AK406" s="12"/>
      <c r="AL406" s="12"/>
      <c r="AM406" s="12"/>
      <c r="AN406" s="12">
        <f t="shared" ca="1" si="63"/>
        <v>44.34955356787254</v>
      </c>
      <c r="AO406" s="12">
        <f t="shared" ca="1" si="64"/>
        <v>0.64009525453596705</v>
      </c>
      <c r="AP406" s="12">
        <f t="shared" ca="1" si="65"/>
        <v>0</v>
      </c>
      <c r="AQ406" s="12">
        <f t="shared" ca="1" si="66"/>
        <v>0</v>
      </c>
      <c r="AR406" s="12">
        <f t="shared" ca="1" si="67"/>
        <v>0</v>
      </c>
      <c r="AS406" s="12">
        <f t="shared" ca="1" si="68"/>
        <v>0</v>
      </c>
      <c r="AT406" s="12">
        <f t="shared" si="69"/>
        <v>-0.62277516640100228</v>
      </c>
      <c r="AU406" s="12">
        <f t="shared" si="70"/>
        <v>0.62277516640100228</v>
      </c>
      <c r="AV406" s="12"/>
      <c r="AW406" s="12">
        <f ca="1">INDEX(I$6:I$6003,UsefulSeries!$I404)</f>
        <v>1.4248064158941585E-2</v>
      </c>
      <c r="AX406" s="12"/>
      <c r="AY406" s="12"/>
      <c r="AZ406" s="12">
        <f t="array" aca="1" ref="AZ406:AZ411" ca="1">MMULT(W406:AB411,AW406:AW411)</f>
        <v>0.64009525453596705</v>
      </c>
      <c r="BA406" s="12"/>
      <c r="BB406" s="12">
        <f t="shared" ca="1" si="71"/>
        <v>0.64009525453596705</v>
      </c>
      <c r="BC406" s="12"/>
      <c r="BD406" s="38">
        <f t="array" aca="1" ref="BD406:BD413" ca="1">MMULT(MINVERSE(AN406:AU413),BB406:BB413)</f>
        <v>1.2888663959445785E-2</v>
      </c>
    </row>
    <row r="407" spans="1:56" x14ac:dyDescent="0.35">
      <c r="A407" s="12">
        <v>0</v>
      </c>
      <c r="B407" s="12">
        <v>0</v>
      </c>
      <c r="C407" s="12">
        <v>0</v>
      </c>
      <c r="D407" s="12">
        <v>0</v>
      </c>
      <c r="E407" s="12">
        <f ca="1">-INDEX('Flow probs &amp; rates'!$P$5:$P$5999,UsefulSeries!$E400,0)*(INDEX('Flow probs &amp; rates'!$Q$5:$Q$5999,UsefulSeries!$E400,0))/INDEX('Flow probs &amp; rates'!$G$4:$G$5999,UsefulSeries!$E400,0)</f>
        <v>-1.5433314835628482E-3</v>
      </c>
      <c r="F407" s="12">
        <f ca="1">INDEX('Flow probs &amp; rates'!$Q$5:$Q$5999,UsefulSeries!$E400,0)*(1-INDEX('Flow probs &amp; rates'!$Q$5:$Q$5999,UsefulSeries!$E400,0))/INDEX('Flow probs &amp; rates'!$G$4:$G$5999,UsefulSeries!$E400,0)</f>
        <v>6.8697695708032164E-2</v>
      </c>
      <c r="G407" s="12"/>
      <c r="H407" s="12"/>
      <c r="I407" s="12">
        <f ca="1">INDEX('Flow probs &amp; rates'!$Q$5:$Q$5999,UsefulSeries!$E400)</f>
        <v>2.3520884827819746E-2</v>
      </c>
      <c r="J407" s="12"/>
      <c r="K407" s="12"/>
      <c r="L407" s="12">
        <f>INDEX('Flow probs &amp; rates'!$G$4:$G$5999,UsefulSeries!$E400)</f>
        <v>0.33432930417855039</v>
      </c>
      <c r="M407" s="12"/>
      <c r="N407" s="12">
        <f>INDEX('Flow probs &amp; rates'!$F$5:$F$5999,UsefulSeries!$G404)-INDEX('Flow probs &amp; rates'!$F$4:$F$5999,UsefulSeries!$G404)</f>
        <v>6.0139397144807344E-4</v>
      </c>
      <c r="O407" s="12"/>
      <c r="P407" s="12">
        <f ca="1"/>
        <v>0</v>
      </c>
      <c r="Q407" s="12">
        <f ca="1"/>
        <v>0</v>
      </c>
      <c r="R407" s="12">
        <f ca="1"/>
        <v>0</v>
      </c>
      <c r="S407" s="12">
        <f ca="1"/>
        <v>0</v>
      </c>
      <c r="T407" s="12">
        <f ca="1"/>
        <v>0.35025102388281332</v>
      </c>
      <c r="U407" s="12">
        <f ca="1"/>
        <v>14.564397584522252</v>
      </c>
      <c r="V407" s="12"/>
      <c r="W407" s="12">
        <f ca="1">INDEX(P$7:P$6003,UsefulSeries!$I404)</f>
        <v>0.64009525453596716</v>
      </c>
      <c r="X407" s="12">
        <f ca="1">INDEX(Q$7:Q$6003,UsefulSeries!$I404)</f>
        <v>49.254350485398412</v>
      </c>
      <c r="Y407" s="12">
        <f ca="1">INDEX(R$7:R$6003,UsefulSeries!$I404)</f>
        <v>0</v>
      </c>
      <c r="Z407" s="12">
        <f ca="1">INDEX(S$7:S$6003,UsefulSeries!$I404)</f>
        <v>0</v>
      </c>
      <c r="AA407" s="12">
        <f ca="1">INDEX(T$7:T$6003,UsefulSeries!$I404)</f>
        <v>0</v>
      </c>
      <c r="AB407" s="12">
        <f ca="1">INDEX(U$7:U$6003,UsefulSeries!$I404)</f>
        <v>0</v>
      </c>
      <c r="AC407" s="12">
        <f>INDEX( K$7:K$6003,UsefulSeries!$I404,1)</f>
        <v>-0.62277516640100228</v>
      </c>
      <c r="AD407" s="12">
        <f>INDEX(L$7:L$6003,UsefulSeries!$I404,1)</f>
        <v>0</v>
      </c>
      <c r="AE407" s="12"/>
      <c r="AF407" s="12"/>
      <c r="AG407" s="12"/>
      <c r="AH407" s="12"/>
      <c r="AI407" s="12"/>
      <c r="AJ407" s="12"/>
      <c r="AK407" s="12"/>
      <c r="AL407" s="12"/>
      <c r="AM407" s="12"/>
      <c r="AN407" s="12">
        <f t="shared" ca="1" si="63"/>
        <v>0.64009525453596716</v>
      </c>
      <c r="AO407" s="12">
        <f t="shared" ca="1" si="64"/>
        <v>49.254350485398412</v>
      </c>
      <c r="AP407" s="12">
        <f t="shared" ca="1" si="65"/>
        <v>0</v>
      </c>
      <c r="AQ407" s="12">
        <f t="shared" ca="1" si="66"/>
        <v>0</v>
      </c>
      <c r="AR407" s="12">
        <f t="shared" ca="1" si="67"/>
        <v>0</v>
      </c>
      <c r="AS407" s="12">
        <f t="shared" ca="1" si="68"/>
        <v>0</v>
      </c>
      <c r="AT407" s="12">
        <f t="shared" si="69"/>
        <v>-0.62277516640100228</v>
      </c>
      <c r="AU407" s="12">
        <f t="shared" si="70"/>
        <v>0</v>
      </c>
      <c r="AV407" s="12"/>
      <c r="AW407" s="12">
        <f ca="1">INDEX(I$7:I$6003,UsefulSeries!$I404)</f>
        <v>1.2810546277908159E-2</v>
      </c>
      <c r="AX407" s="12"/>
      <c r="AY407" s="12"/>
      <c r="AZ407" s="12">
        <f ca="1"/>
        <v>0.64009525453596705</v>
      </c>
      <c r="BA407" s="12"/>
      <c r="BB407" s="12">
        <f t="shared" ca="1" si="71"/>
        <v>0.64009525453596705</v>
      </c>
      <c r="BC407" s="12"/>
      <c r="BD407" s="38">
        <f ca="1"/>
        <v>1.2176570867814646E-2</v>
      </c>
    </row>
    <row r="408" spans="1:56" x14ac:dyDescent="0.35">
      <c r="A408" s="12">
        <f ca="1">INDEX('Flow probs &amp; rates'!$K$5:$K$5999,UsefulSeries!$E406,0)*(1-INDEX('Flow probs &amp; rates'!$K$5:$K$5999,UsefulSeries!$E406,0))/INDEX('Flow probs &amp; rates'!$E$4:$E$5999,UsefulSeries!$E406,0)</f>
        <v>2.0748305984936613E-2</v>
      </c>
      <c r="B408" s="12">
        <f ca="1">-INDEX('Flow probs &amp; rates'!$K$5:$K$5999,UsefulSeries!$E406,0)*(INDEX('Flow probs &amp; rates'!$L$5:$L$5999,UsefulSeries!$E406,0))/INDEX('Flow probs &amp; rates'!$E$4:$E$5999,UsefulSeries!$E406,0)</f>
        <v>-2.7290561490463349E-4</v>
      </c>
      <c r="C408" s="12">
        <v>0</v>
      </c>
      <c r="D408" s="12">
        <v>0</v>
      </c>
      <c r="E408" s="12">
        <v>0</v>
      </c>
      <c r="F408" s="12">
        <v>0</v>
      </c>
      <c r="G408" s="12"/>
      <c r="H408" s="12"/>
      <c r="I408" s="12">
        <f ca="1">INDEX('Flow probs &amp; rates'!$K$5:$K$5999,UsefulSeries!$E406)</f>
        <v>1.3221194665982153E-2</v>
      </c>
      <c r="J408" s="12"/>
      <c r="K408" s="12">
        <f>-INDEX('Flow probs &amp; rates'!$E$4:$E$5999,UsefulSeries!$E406)</f>
        <v>-0.62879324640084422</v>
      </c>
      <c r="L408" s="12">
        <f>INDEX('Flow probs &amp; rates'!$E$4:$E$5999,UsefulSeries!$E406)</f>
        <v>0.62879324640084422</v>
      </c>
      <c r="M408" s="12"/>
      <c r="N408" s="12">
        <f>INDEX('Flow probs &amp; rates'!$E$5:$E$5999,UsefulSeries!$G406)-INDEX('Flow probs &amp; rates'!$E$4:$E$5999,UsefulSeries!$G406)</f>
        <v>1.3363175070183475E-3</v>
      </c>
      <c r="O408" s="12"/>
      <c r="P408" s="12">
        <f t="array" aca="1" ref="P408:U413" ca="1">MINVERSE(A408:F413)</f>
        <v>48.205198965601873</v>
      </c>
      <c r="Q408" s="12">
        <f ca="1"/>
        <v>0.64571116691485242</v>
      </c>
      <c r="R408" s="12">
        <f ca="1"/>
        <v>0</v>
      </c>
      <c r="S408" s="12">
        <f ca="1"/>
        <v>0</v>
      </c>
      <c r="T408" s="12">
        <f ca="1"/>
        <v>0</v>
      </c>
      <c r="U408" s="12">
        <f ca="1"/>
        <v>0</v>
      </c>
      <c r="V408" s="12"/>
      <c r="W408" s="12">
        <f ca="1">INDEX(P$8:P$6003,UsefulSeries!$I404)</f>
        <v>0</v>
      </c>
      <c r="X408" s="12">
        <f ca="1">INDEX(Q$8:Q$6003,UsefulSeries!$I404)</f>
        <v>0</v>
      </c>
      <c r="Y408" s="12">
        <f ca="1">INDEX(R$8:R$6003,UsefulSeries!$I404)</f>
        <v>0.24679951309946171</v>
      </c>
      <c r="Z408" s="12">
        <f ca="1">INDEX(S$8:S$6003,UsefulSeries!$I404)</f>
        <v>7.1833839111079989E-2</v>
      </c>
      <c r="AA408" s="12">
        <f ca="1">INDEX(T$8:T$6003,UsefulSeries!$I404)</f>
        <v>0</v>
      </c>
      <c r="AB408" s="12">
        <f ca="1">INDEX(U$8:U$6003,UsefulSeries!$I404)</f>
        <v>0</v>
      </c>
      <c r="AC408" s="12">
        <f>INDEX( K$8:K$6003,UsefulSeries!$I404)</f>
        <v>4.2426526382261423E-2</v>
      </c>
      <c r="AD408" s="12">
        <f>INDEX(L$8:L$6003,UsefulSeries!$I404)</f>
        <v>-4.2426526382261423E-2</v>
      </c>
      <c r="AE408" s="12"/>
      <c r="AF408" s="12"/>
      <c r="AG408" s="12"/>
      <c r="AH408" s="12"/>
      <c r="AI408" s="12"/>
      <c r="AJ408" s="12"/>
      <c r="AK408" s="12"/>
      <c r="AL408" s="12"/>
      <c r="AM408" s="12"/>
      <c r="AN408" s="12">
        <f t="shared" ca="1" si="63"/>
        <v>0</v>
      </c>
      <c r="AO408" s="12">
        <f t="shared" ca="1" si="64"/>
        <v>0</v>
      </c>
      <c r="AP408" s="12">
        <f t="shared" ca="1" si="65"/>
        <v>0.24679951309946171</v>
      </c>
      <c r="AQ408" s="12">
        <f t="shared" ca="1" si="66"/>
        <v>7.1833839111079989E-2</v>
      </c>
      <c r="AR408" s="12">
        <f t="shared" ca="1" si="67"/>
        <v>0</v>
      </c>
      <c r="AS408" s="12">
        <f t="shared" ca="1" si="68"/>
        <v>0</v>
      </c>
      <c r="AT408" s="12">
        <f t="shared" si="69"/>
        <v>4.2426526382261423E-2</v>
      </c>
      <c r="AU408" s="12">
        <f t="shared" si="70"/>
        <v>-4.2426526382261423E-2</v>
      </c>
      <c r="AV408" s="12"/>
      <c r="AW408" s="12">
        <f ca="1">INDEX(I$8:I$6003,UsefulSeries!$I404)</f>
        <v>0.24248485668725328</v>
      </c>
      <c r="AX408" s="12"/>
      <c r="AY408" s="12"/>
      <c r="AZ408" s="12">
        <f ca="1"/>
        <v>7.1833839111080003E-2</v>
      </c>
      <c r="BA408" s="12"/>
      <c r="BB408" s="12">
        <f t="shared" ca="1" si="71"/>
        <v>7.1833839111080003E-2</v>
      </c>
      <c r="BC408" s="12"/>
      <c r="BD408" s="38">
        <f ca="1"/>
        <v>0.25852817888880886</v>
      </c>
    </row>
    <row r="409" spans="1:56" x14ac:dyDescent="0.35">
      <c r="A409" s="12">
        <f ca="1">-INDEX('Flow probs &amp; rates'!$K$5:$K$5999,UsefulSeries!$E406,0)*(INDEX('Flow probs &amp; rates'!$L$5:$L$5999,UsefulSeries!$E406,0))/INDEX('Flow probs &amp; rates'!$E$4:$E$5999,UsefulSeries!$E406,0)</f>
        <v>-2.7290561490463349E-4</v>
      </c>
      <c r="B409" s="12">
        <f ca="1">INDEX('Flow probs &amp; rates'!$L$5:$L$5999,UsefulSeries!$E406,0)*(1-INDEX('Flow probs &amp; rates'!$L$5:$L$5999,UsefulSeries!$E406,0))/INDEX('Flow probs &amp; rates'!$E$4:$E$5999,UsefulSeries!$E406,0)</f>
        <v>2.0373613063195708E-2</v>
      </c>
      <c r="C409" s="12">
        <v>0</v>
      </c>
      <c r="D409" s="12">
        <v>0</v>
      </c>
      <c r="E409" s="12">
        <v>0</v>
      </c>
      <c r="F409" s="12">
        <v>0</v>
      </c>
      <c r="G409" s="12"/>
      <c r="H409" s="12"/>
      <c r="I409" s="12">
        <f ca="1">INDEX('Flow probs &amp; rates'!$L$5:$L$5999,UsefulSeries!$E406)</f>
        <v>1.2979251262250097E-2</v>
      </c>
      <c r="J409" s="12"/>
      <c r="K409" s="12">
        <f>-INDEX('Flow probs &amp; rates'!$E$4:$E$5999,UsefulSeries!$E406)</f>
        <v>-0.62879324640084422</v>
      </c>
      <c r="L409" s="12"/>
      <c r="M409" s="12"/>
      <c r="N409" s="12">
        <f>INDEX('Flow probs &amp; rates'!$F$5:$F$5999,UsefulSeries!$G406)-INDEX('Flow probs &amp; rates'!$F$4:$F$5999,UsefulSeries!$G406)</f>
        <v>-5.0440572782753379E-4</v>
      </c>
      <c r="O409" s="12"/>
      <c r="P409" s="12">
        <f ca="1"/>
        <v>0.64571116691485253</v>
      </c>
      <c r="Q409" s="12">
        <f ca="1"/>
        <v>49.091745047904368</v>
      </c>
      <c r="R409" s="12">
        <f ca="1"/>
        <v>0</v>
      </c>
      <c r="S409" s="12">
        <f ca="1"/>
        <v>0</v>
      </c>
      <c r="T409" s="12">
        <f ca="1"/>
        <v>0</v>
      </c>
      <c r="U409" s="12">
        <f ca="1"/>
        <v>0</v>
      </c>
      <c r="V409" s="12"/>
      <c r="W409" s="12">
        <f ca="1">INDEX(P$9:P$6003,UsefulSeries!$I404)</f>
        <v>0</v>
      </c>
      <c r="X409" s="12">
        <f ca="1">INDEX(Q$9:Q$6003,UsefulSeries!$I404)</f>
        <v>0</v>
      </c>
      <c r="Y409" s="12">
        <f ca="1">INDEX(R$9:R$6003,UsefulSeries!$I404)</f>
        <v>7.1833839111080003E-2</v>
      </c>
      <c r="Z409" s="12">
        <f ca="1">INDEX(S$9:S$6003,UsefulSeries!$I404)</f>
        <v>0.32604502601892255</v>
      </c>
      <c r="AA409" s="12">
        <f ca="1">INDEX(T$9:T$6003,UsefulSeries!$I404)</f>
        <v>0</v>
      </c>
      <c r="AB409" s="12">
        <f ca="1">INDEX(U$9:U$6003,UsefulSeries!$I404)</f>
        <v>0</v>
      </c>
      <c r="AC409" s="12">
        <f>INDEX( K$9:K$6003,UsefulSeries!$I404)</f>
        <v>0</v>
      </c>
      <c r="AD409" s="12">
        <f>INDEX(L$9:L$6003,UsefulSeries!$I404)</f>
        <v>-4.2426526382261423E-2</v>
      </c>
      <c r="AE409" s="12"/>
      <c r="AF409" s="12"/>
      <c r="AG409" s="12"/>
      <c r="AH409" s="12"/>
      <c r="AI409" s="12"/>
      <c r="AJ409" s="12"/>
      <c r="AK409" s="12"/>
      <c r="AL409" s="12"/>
      <c r="AM409" s="12"/>
      <c r="AN409" s="12">
        <f t="shared" ca="1" si="63"/>
        <v>0</v>
      </c>
      <c r="AO409" s="12">
        <f t="shared" ca="1" si="64"/>
        <v>0</v>
      </c>
      <c r="AP409" s="12">
        <f t="shared" ca="1" si="65"/>
        <v>7.1833839111080003E-2</v>
      </c>
      <c r="AQ409" s="12">
        <f t="shared" ca="1" si="66"/>
        <v>0.32604502601892255</v>
      </c>
      <c r="AR409" s="12">
        <f t="shared" ca="1" si="67"/>
        <v>0</v>
      </c>
      <c r="AS409" s="12">
        <f t="shared" ca="1" si="68"/>
        <v>0</v>
      </c>
      <c r="AT409" s="12">
        <f t="shared" si="69"/>
        <v>0</v>
      </c>
      <c r="AU409" s="12">
        <f t="shared" si="70"/>
        <v>-4.2426526382261423E-2</v>
      </c>
      <c r="AV409" s="12"/>
      <c r="AW409" s="12">
        <f ca="1">INDEX(I$9:I$6003,UsefulSeries!$I404)</f>
        <v>0.16689480466350218</v>
      </c>
      <c r="AX409" s="12"/>
      <c r="AY409" s="12"/>
      <c r="AZ409" s="12">
        <f ca="1"/>
        <v>7.1833839111080003E-2</v>
      </c>
      <c r="BA409" s="12"/>
      <c r="BB409" s="12">
        <f t="shared" ca="1" si="71"/>
        <v>7.1833839111080003E-2</v>
      </c>
      <c r="BC409" s="12"/>
      <c r="BD409" s="38">
        <f ca="1"/>
        <v>0.16933560675664963</v>
      </c>
    </row>
    <row r="410" spans="1:56" x14ac:dyDescent="0.35">
      <c r="A410" s="12">
        <v>0</v>
      </c>
      <c r="B410" s="12">
        <v>0</v>
      </c>
      <c r="C410" s="12">
        <f ca="1">INDEX('Flow probs &amp; rates'!$M$5:$M$5999,UsefulSeries!$E406,0)*(1-INDEX('Flow probs &amp; rates'!$M$5:$M$5999,UsefulSeries!$E406,0))/INDEX('Flow probs &amp; rates'!$F$4:$F$5999,UsefulSeries!$E406,0)</f>
        <v>4.938842903602235</v>
      </c>
      <c r="D410" s="12">
        <f ca="1">-INDEX('Flow probs &amp; rates'!$M$5:$M$5999,UsefulSeries!$E406,0)*(INDEX('Flow probs &amp; rates'!$O$5:$O$5999,UsefulSeries!$E406,0))/INDEX('Flow probs &amp; rates'!$F$4:$F$5999,UsefulSeries!$E406,0)</f>
        <v>-1.0829138034215386</v>
      </c>
      <c r="E410" s="12">
        <v>0</v>
      </c>
      <c r="F410" s="12">
        <v>0</v>
      </c>
      <c r="G410" s="12"/>
      <c r="H410" s="12"/>
      <c r="I410" s="12">
        <f ca="1">INDEX('Flow probs &amp; rates'!$M$5:$M$5999,UsefulSeries!$E406)</f>
        <v>0.2462021072746807</v>
      </c>
      <c r="J410" s="12"/>
      <c r="K410" s="12">
        <f>INDEX('Flow probs &amp; rates'!$F$4:$F$5999,UsefulSeries!$E406)</f>
        <v>3.7576945302881838E-2</v>
      </c>
      <c r="L410" s="12">
        <f>-INDEX('Flow probs &amp; rates'!$F$4:$F$5999,UsefulSeries!$E406)</f>
        <v>-3.7576945302881838E-2</v>
      </c>
      <c r="M410" s="12"/>
      <c r="N410" s="12">
        <f>INDEX('Flow probs &amp; rates'!$E$5:$E$5999,UsefulSeries!$G408)-INDEX('Flow probs &amp; rates'!$E$4:$E$5999,UsefulSeries!$G408)</f>
        <v>-1.2391937235319839E-3</v>
      </c>
      <c r="O410" s="12"/>
      <c r="P410" s="12">
        <f ca="1"/>
        <v>0</v>
      </c>
      <c r="Q410" s="12">
        <f ca="1"/>
        <v>0</v>
      </c>
      <c r="R410" s="12">
        <f ca="1"/>
        <v>0.21647668445279625</v>
      </c>
      <c r="S410" s="12">
        <f ca="1"/>
        <v>6.3850268217624434E-2</v>
      </c>
      <c r="T410" s="12">
        <f ca="1"/>
        <v>0</v>
      </c>
      <c r="U410" s="12">
        <f ca="1"/>
        <v>0</v>
      </c>
      <c r="V410" s="12"/>
      <c r="W410" s="12">
        <f ca="1">INDEX(P$10:P$6003,UsefulSeries!$I404)</f>
        <v>0</v>
      </c>
      <c r="X410" s="12">
        <f ca="1">INDEX(Q$10:Q$6003,UsefulSeries!$I404)</f>
        <v>0</v>
      </c>
      <c r="Y410" s="12">
        <f ca="1">INDEX(R$10:R$6003,UsefulSeries!$I404)</f>
        <v>0</v>
      </c>
      <c r="Z410" s="12">
        <f ca="1">INDEX(S$10:S$6003,UsefulSeries!$I404)</f>
        <v>0</v>
      </c>
      <c r="AA410" s="12">
        <f ca="1">INDEX(T$10:T$6003,UsefulSeries!$I404)</f>
        <v>16.961097678398833</v>
      </c>
      <c r="AB410" s="12">
        <f ca="1">INDEX(U$10:U$6003,UsefulSeries!$I404)</f>
        <v>0.35062084940627419</v>
      </c>
      <c r="AC410" s="12">
        <f>INDEX( K$10:K$6003,UsefulSeries!$I404)</f>
        <v>0.33479830721673637</v>
      </c>
      <c r="AD410" s="12">
        <f>INDEX(L$10:L$6003,UsefulSeries!$I404)</f>
        <v>0</v>
      </c>
      <c r="AE410" s="12"/>
      <c r="AF410" s="12"/>
      <c r="AG410" s="12"/>
      <c r="AH410" s="12"/>
      <c r="AI410" s="12"/>
      <c r="AJ410" s="12"/>
      <c r="AK410" s="12"/>
      <c r="AL410" s="12"/>
      <c r="AM410" s="12"/>
      <c r="AN410" s="12">
        <f t="shared" ca="1" si="63"/>
        <v>0</v>
      </c>
      <c r="AO410" s="12">
        <f t="shared" ca="1" si="64"/>
        <v>0</v>
      </c>
      <c r="AP410" s="12">
        <f t="shared" ca="1" si="65"/>
        <v>0</v>
      </c>
      <c r="AQ410" s="12">
        <f t="shared" ca="1" si="66"/>
        <v>0</v>
      </c>
      <c r="AR410" s="12">
        <f t="shared" ca="1" si="67"/>
        <v>16.961097678398833</v>
      </c>
      <c r="AS410" s="12">
        <f t="shared" ca="1" si="68"/>
        <v>0.35062084940627419</v>
      </c>
      <c r="AT410" s="12">
        <f t="shared" si="69"/>
        <v>0.33479830721673637</v>
      </c>
      <c r="AU410" s="12">
        <f t="shared" si="70"/>
        <v>0</v>
      </c>
      <c r="AV410" s="12"/>
      <c r="AW410" s="12">
        <f ca="1">INDEX(I$10:I$6003,UsefulSeries!$I404)</f>
        <v>2.015585167503239E-2</v>
      </c>
      <c r="AX410" s="12"/>
      <c r="AY410" s="12"/>
      <c r="AZ410" s="12">
        <f ca="1"/>
        <v>0.35062084940627419</v>
      </c>
      <c r="BA410" s="12"/>
      <c r="BB410" s="12">
        <f t="shared" ca="1" si="71"/>
        <v>0.35062084940627419</v>
      </c>
      <c r="BC410" s="12"/>
      <c r="BD410" s="38">
        <f ca="1"/>
        <v>2.1196806596704913E-2</v>
      </c>
    </row>
    <row r="411" spans="1:56" x14ac:dyDescent="0.35">
      <c r="A411" s="12">
        <v>0</v>
      </c>
      <c r="B411" s="12">
        <v>0</v>
      </c>
      <c r="C411" s="12">
        <f ca="1">-INDEX('Flow probs &amp; rates'!$M$5:$M$5999,UsefulSeries!$E406,0)*(INDEX('Flow probs &amp; rates'!$O$5:$O$5999,UsefulSeries!$E406,0))/INDEX('Flow probs &amp; rates'!$F$4:$F$5999,UsefulSeries!$E406,0)</f>
        <v>-1.0829138034215386</v>
      </c>
      <c r="D411" s="12">
        <f ca="1">INDEX('Flow probs &amp; rates'!$O$5:$O$5999,UsefulSeries!$E406,0)*(1-INDEX('Flow probs &amp; rates'!$O$5:$O$5999,UsefulSeries!$E406,0))/INDEX('Flow probs &amp; rates'!$F$4:$F$5999,UsefulSeries!$E406,0)</f>
        <v>3.6714895059462562</v>
      </c>
      <c r="E411" s="12">
        <v>0</v>
      </c>
      <c r="F411" s="12">
        <v>0</v>
      </c>
      <c r="G411" s="12"/>
      <c r="H411" s="12"/>
      <c r="I411" s="12">
        <f ca="1">INDEX('Flow probs &amp; rates'!$O$5:$O$5999,UsefulSeries!$E406)</f>
        <v>0.1652812529078288</v>
      </c>
      <c r="J411" s="12"/>
      <c r="K411" s="12"/>
      <c r="L411" s="12">
        <f>-INDEX('Flow probs &amp; rates'!$F$4:$F$5999,UsefulSeries!$E406)</f>
        <v>-3.7576945302881838E-2</v>
      </c>
      <c r="M411" s="12"/>
      <c r="N411" s="12">
        <f>INDEX('Flow probs &amp; rates'!$F$5:$F$5999,UsefulSeries!$G408)-INDEX('Flow probs &amp; rates'!$F$4:$F$5999,UsefulSeries!$G408)</f>
        <v>1.4657389070712665E-3</v>
      </c>
      <c r="O411" s="12"/>
      <c r="P411" s="12">
        <f ca="1"/>
        <v>0</v>
      </c>
      <c r="Q411" s="12">
        <f ca="1"/>
        <v>0</v>
      </c>
      <c r="R411" s="12">
        <f ca="1"/>
        <v>6.385026821762442E-2</v>
      </c>
      <c r="S411" s="12">
        <f ca="1"/>
        <v>0.29120179564001819</v>
      </c>
      <c r="T411" s="12">
        <f ca="1"/>
        <v>0</v>
      </c>
      <c r="U411" s="12">
        <f ca="1"/>
        <v>0</v>
      </c>
      <c r="V411" s="12"/>
      <c r="W411" s="12">
        <f ca="1">INDEX(P$11:P$6003,UsefulSeries!$I404)</f>
        <v>0</v>
      </c>
      <c r="X411" s="12">
        <f ca="1">INDEX(Q$11:Q$6003,UsefulSeries!$I404)</f>
        <v>0</v>
      </c>
      <c r="Y411" s="12">
        <f ca="1">INDEX(R$11:R$6003,UsefulSeries!$I404)</f>
        <v>0</v>
      </c>
      <c r="Z411" s="12">
        <f ca="1">INDEX(S$11:S$6003,UsefulSeries!$I404)</f>
        <v>0</v>
      </c>
      <c r="AA411" s="12">
        <f ca="1">INDEX(T$11:T$6003,UsefulSeries!$I404)</f>
        <v>0.35062084940627419</v>
      </c>
      <c r="AB411" s="12">
        <f ca="1">INDEX(U$11:U$6003,UsefulSeries!$I404)</f>
        <v>13.75791115218029</v>
      </c>
      <c r="AC411" s="12">
        <f>INDEX( K$11:K$6003,UsefulSeries!$I404)</f>
        <v>0</v>
      </c>
      <c r="AD411" s="12">
        <f>INDEX(L$11:L$6003,UsefulSeries!$I404)</f>
        <v>0.33479830721673637</v>
      </c>
      <c r="AE411" s="12"/>
      <c r="AF411" s="12"/>
      <c r="AG411" s="12"/>
      <c r="AH411" s="12"/>
      <c r="AI411" s="12"/>
      <c r="AJ411" s="12"/>
      <c r="AK411" s="12"/>
      <c r="AL411" s="12"/>
      <c r="AM411" s="12"/>
      <c r="AN411" s="12">
        <f t="shared" ca="1" si="63"/>
        <v>0</v>
      </c>
      <c r="AO411" s="12">
        <f t="shared" ca="1" si="64"/>
        <v>0</v>
      </c>
      <c r="AP411" s="12">
        <f t="shared" ca="1" si="65"/>
        <v>0</v>
      </c>
      <c r="AQ411" s="12">
        <f t="shared" ca="1" si="66"/>
        <v>0</v>
      </c>
      <c r="AR411" s="12">
        <f t="shared" ca="1" si="67"/>
        <v>0.35062084940627419</v>
      </c>
      <c r="AS411" s="12">
        <f t="shared" ca="1" si="68"/>
        <v>13.75791115218029</v>
      </c>
      <c r="AT411" s="12">
        <f t="shared" si="69"/>
        <v>0</v>
      </c>
      <c r="AU411" s="12">
        <f t="shared" si="70"/>
        <v>0.33479830721673637</v>
      </c>
      <c r="AV411" s="12"/>
      <c r="AW411" s="12">
        <f ca="1">INDEX(I$11:I$6003,UsefulSeries!$I404)</f>
        <v>2.4971362568875336E-2</v>
      </c>
      <c r="AX411" s="12"/>
      <c r="AY411" s="12"/>
      <c r="AZ411" s="12">
        <f ca="1"/>
        <v>0.35062084940627414</v>
      </c>
      <c r="BA411" s="12"/>
      <c r="BB411" s="12">
        <f t="shared" ca="1" si="71"/>
        <v>0.35062084940627414</v>
      </c>
      <c r="BC411" s="12"/>
      <c r="BD411" s="38">
        <f ca="1"/>
        <v>2.3827349926815806E-2</v>
      </c>
    </row>
    <row r="412" spans="1:56" x14ac:dyDescent="0.35">
      <c r="A412" s="12">
        <v>0</v>
      </c>
      <c r="B412" s="12">
        <v>0</v>
      </c>
      <c r="C412" s="12">
        <v>0</v>
      </c>
      <c r="D412" s="12">
        <v>0</v>
      </c>
      <c r="E412" s="12">
        <f ca="1">INDEX('Flow probs &amp; rates'!$P$5:$P$5999,UsefulSeries!$E406,0)*(1-INDEX('Flow probs &amp; rates'!$P$5:$P$5999,UsefulSeries!$E406,0))/INDEX('Flow probs &amp; rates'!$G$4:$G$5999,UsefulSeries!$E406,0)</f>
        <v>5.6483173036455149E-2</v>
      </c>
      <c r="F412" s="12">
        <f ca="1">-INDEX('Flow probs &amp; rates'!$P$5:$P$5999,UsefulSeries!$E406,0)*(INDEX('Flow probs &amp; rates'!$Q$5:$Q$5999,UsefulSeries!$E406,0))/INDEX('Flow probs &amp; rates'!$G$4:$G$5999,UsefulSeries!$E406,0)</f>
        <v>-1.3548449668110798E-3</v>
      </c>
      <c r="G412" s="12"/>
      <c r="H412" s="12"/>
      <c r="I412" s="12">
        <f ca="1">INDEX('Flow probs &amp; rates'!$P$5:$P$5999,UsefulSeries!$E406)</f>
        <v>1.9213633920550741E-2</v>
      </c>
      <c r="J412" s="12"/>
      <c r="K412" s="12">
        <f>INDEX('Flow probs &amp; rates'!$G$4:$G$5999,UsefulSeries!$E406)</f>
        <v>0.33362980829627398</v>
      </c>
      <c r="L412" s="12"/>
      <c r="M412" s="12"/>
      <c r="N412" s="12">
        <f>INDEX('Flow probs &amp; rates'!$E$5:$E$5999,UsefulSeries!$G410)-INDEX('Flow probs &amp; rates'!$E$4:$E$5999,UsefulSeries!$G410)</f>
        <v>-3.8177180779574993E-4</v>
      </c>
      <c r="O412" s="12"/>
      <c r="P412" s="12">
        <f ca="1"/>
        <v>0</v>
      </c>
      <c r="Q412" s="12">
        <f ca="1"/>
        <v>0</v>
      </c>
      <c r="R412" s="12">
        <f ca="1"/>
        <v>0</v>
      </c>
      <c r="S412" s="12">
        <f ca="1"/>
        <v>0</v>
      </c>
      <c r="T412" s="12">
        <f ca="1"/>
        <v>17.712747786260035</v>
      </c>
      <c r="U412" s="12">
        <f ca="1"/>
        <v>0.34852560549773975</v>
      </c>
      <c r="V412" s="12"/>
      <c r="W412" s="12"/>
      <c r="X412" s="12"/>
      <c r="Y412" s="12"/>
      <c r="Z412" s="12"/>
      <c r="AA412" s="12"/>
      <c r="AB412" s="12"/>
      <c r="AC412" s="12"/>
      <c r="AD412" s="12"/>
      <c r="AE412" s="12">
        <f t="array" ref="AE412:AJ413">TRANSPOSE(AC406:AD411)</f>
        <v>-0.62277516640100228</v>
      </c>
      <c r="AF412" s="12">
        <v>-0.62277516640100228</v>
      </c>
      <c r="AG412" s="12">
        <v>4.2426526382261423E-2</v>
      </c>
      <c r="AH412" s="12">
        <v>0</v>
      </c>
      <c r="AI412" s="12">
        <v>0.33479830721673637</v>
      </c>
      <c r="AJ412" s="12">
        <v>0</v>
      </c>
      <c r="AK412" s="12"/>
      <c r="AL412" s="12"/>
      <c r="AM412" s="12"/>
      <c r="AN412" s="12">
        <f t="shared" si="63"/>
        <v>-0.62277516640100228</v>
      </c>
      <c r="AO412" s="12">
        <f t="shared" si="64"/>
        <v>-0.62277516640100228</v>
      </c>
      <c r="AP412" s="12">
        <f t="shared" si="65"/>
        <v>4.2426526382261423E-2</v>
      </c>
      <c r="AQ412" s="12">
        <f t="shared" si="66"/>
        <v>0</v>
      </c>
      <c r="AR412" s="12">
        <f t="shared" si="67"/>
        <v>0.33479830721673637</v>
      </c>
      <c r="AS412" s="12">
        <f t="shared" si="68"/>
        <v>0</v>
      </c>
      <c r="AT412" s="12">
        <f t="shared" si="69"/>
        <v>0</v>
      </c>
      <c r="AU412" s="12">
        <f t="shared" si="70"/>
        <v>0</v>
      </c>
      <c r="AV412" s="12"/>
      <c r="AW412" s="12"/>
      <c r="AX412" s="12">
        <f>INDEX($N$6:$N$6003,UsefulSeries!$K404)</f>
        <v>2.4551017787340923E-3</v>
      </c>
      <c r="AY412" s="12"/>
      <c r="AZ412" s="12"/>
      <c r="BA412" s="12"/>
      <c r="BB412" s="12">
        <f t="shared" si="71"/>
        <v>2.4551017787340923E-3</v>
      </c>
      <c r="BC412" s="12"/>
      <c r="BD412" s="38">
        <f ca="1"/>
        <v>-5.1537367570491634E-2</v>
      </c>
    </row>
    <row r="413" spans="1:56" x14ac:dyDescent="0.35">
      <c r="A413" s="12">
        <v>0</v>
      </c>
      <c r="B413" s="12">
        <v>0</v>
      </c>
      <c r="C413" s="12">
        <v>0</v>
      </c>
      <c r="D413" s="12">
        <v>0</v>
      </c>
      <c r="E413" s="12">
        <f ca="1">-INDEX('Flow probs &amp; rates'!$P$5:$P$5999,UsefulSeries!$E406,0)*(INDEX('Flow probs &amp; rates'!$Q$5:$Q$5999,UsefulSeries!$E406,0))/INDEX('Flow probs &amp; rates'!$G$4:$G$5999,UsefulSeries!$E406,0)</f>
        <v>-1.3548449668110798E-3</v>
      </c>
      <c r="F413" s="12">
        <f ca="1">INDEX('Flow probs &amp; rates'!$Q$5:$Q$5999,UsefulSeries!$E406,0)*(1-INDEX('Flow probs &amp; rates'!$Q$5:$Q$5999,UsefulSeries!$E406,0))/INDEX('Flow probs &amp; rates'!$G$4:$G$5999,UsefulSeries!$E406,0)</f>
        <v>6.8855851071074711E-2</v>
      </c>
      <c r="G413" s="12"/>
      <c r="H413" s="12"/>
      <c r="I413" s="12">
        <f ca="1">INDEX('Flow probs &amp; rates'!$Q$5:$Q$5999,UsefulSeries!$E406)</f>
        <v>2.3525829024195106E-2</v>
      </c>
      <c r="J413" s="12"/>
      <c r="K413" s="12"/>
      <c r="L413" s="12">
        <f>INDEX('Flow probs &amp; rates'!$G$4:$G$5999,UsefulSeries!$E406)</f>
        <v>0.33362980829627398</v>
      </c>
      <c r="M413" s="12"/>
      <c r="N413" s="12">
        <f>INDEX('Flow probs &amp; rates'!$F$5:$F$5999,UsefulSeries!$G410)-INDEX('Flow probs &amp; rates'!$F$4:$F$5999,UsefulSeries!$G410)</f>
        <v>-8.4349257665120719E-4</v>
      </c>
      <c r="O413" s="12"/>
      <c r="P413" s="12">
        <f ca="1"/>
        <v>0</v>
      </c>
      <c r="Q413" s="12">
        <f ca="1"/>
        <v>0</v>
      </c>
      <c r="R413" s="12">
        <f ca="1"/>
        <v>0</v>
      </c>
      <c r="S413" s="12">
        <f ca="1"/>
        <v>0</v>
      </c>
      <c r="T413" s="12">
        <f ca="1"/>
        <v>0.3485256054977397</v>
      </c>
      <c r="U413" s="12">
        <f ca="1"/>
        <v>14.529951813821913</v>
      </c>
      <c r="V413" s="12"/>
      <c r="W413" s="12"/>
      <c r="X413" s="12"/>
      <c r="Y413" s="12"/>
      <c r="Z413" s="12"/>
      <c r="AA413" s="12"/>
      <c r="AB413" s="12"/>
      <c r="AC413" s="12"/>
      <c r="AD413" s="12"/>
      <c r="AE413" s="12">
        <v>0.62277516640100228</v>
      </c>
      <c r="AF413" s="12">
        <v>0</v>
      </c>
      <c r="AG413" s="12">
        <v>-4.2426526382261423E-2</v>
      </c>
      <c r="AH413" s="12">
        <v>-4.2426526382261423E-2</v>
      </c>
      <c r="AI413" s="12">
        <v>0</v>
      </c>
      <c r="AJ413" s="12">
        <v>0.33479830721673637</v>
      </c>
      <c r="AK413" s="12"/>
      <c r="AL413" s="12"/>
      <c r="AM413" s="12"/>
      <c r="AN413" s="12">
        <f t="shared" si="63"/>
        <v>0.62277516640100228</v>
      </c>
      <c r="AO413" s="12">
        <f t="shared" si="64"/>
        <v>0</v>
      </c>
      <c r="AP413" s="12">
        <f t="shared" si="65"/>
        <v>-4.2426526382261423E-2</v>
      </c>
      <c r="AQ413" s="12">
        <f t="shared" si="66"/>
        <v>-4.2426526382261423E-2</v>
      </c>
      <c r="AR413" s="12">
        <f t="shared" si="67"/>
        <v>0</v>
      </c>
      <c r="AS413" s="12">
        <f t="shared" si="68"/>
        <v>0.33479830721673637</v>
      </c>
      <c r="AT413" s="12">
        <f t="shared" si="69"/>
        <v>0</v>
      </c>
      <c r="AU413" s="12">
        <f t="shared" si="70"/>
        <v>0</v>
      </c>
      <c r="AV413" s="12"/>
      <c r="AW413" s="12"/>
      <c r="AX413" s="12">
        <f>INDEX('Margin error adjustment'!N$7:N$6003,UsefulSeries!$K404)</f>
        <v>-2.1486779267120837E-3</v>
      </c>
      <c r="AY413" s="12"/>
      <c r="AZ413" s="12"/>
      <c r="BA413" s="12"/>
      <c r="BB413" s="12">
        <f t="shared" si="71"/>
        <v>-2.1486779267120837E-3</v>
      </c>
      <c r="BC413" s="12"/>
      <c r="BD413" s="38">
        <f ca="1"/>
        <v>4.5920912550023063E-2</v>
      </c>
    </row>
    <row r="414" spans="1:56" x14ac:dyDescent="0.35">
      <c r="A414" s="12">
        <f ca="1">INDEX('Flow probs &amp; rates'!$K$5:$K$5999,UsefulSeries!$E412,0)*(1-INDEX('Flow probs &amp; rates'!$K$5:$K$5999,UsefulSeries!$E412,0))/INDEX('Flow probs &amp; rates'!$E$4:$E$5999,UsefulSeries!$E412,0)</f>
        <v>2.0757783144792107E-2</v>
      </c>
      <c r="B414" s="12">
        <f ca="1">-INDEX('Flow probs &amp; rates'!$K$5:$K$5999,UsefulSeries!$E412,0)*(INDEX('Flow probs &amp; rates'!$L$5:$L$5999,UsefulSeries!$E412,0))/INDEX('Flow probs &amp; rates'!$E$4:$E$5999,UsefulSeries!$E412,0)</f>
        <v>-2.614178116250069E-4</v>
      </c>
      <c r="C414" s="12">
        <v>0</v>
      </c>
      <c r="D414" s="12">
        <v>0</v>
      </c>
      <c r="E414" s="12">
        <v>0</v>
      </c>
      <c r="F414" s="12">
        <v>0</v>
      </c>
      <c r="G414" s="12"/>
      <c r="H414" s="12"/>
      <c r="I414" s="12">
        <f ca="1">INDEX('Flow probs &amp; rates'!$K$5:$K$5999,UsefulSeries!$E412)</f>
        <v>1.3242025157741165E-2</v>
      </c>
      <c r="J414" s="12"/>
      <c r="K414" s="12">
        <f>-INDEX('Flow probs &amp; rates'!$E$4:$E$5999,UsefulSeries!$E412)</f>
        <v>-0.62948311177155714</v>
      </c>
      <c r="L414" s="12">
        <f>INDEX('Flow probs &amp; rates'!$E$4:$E$5999,UsefulSeries!$E412)</f>
        <v>0.62948311177155714</v>
      </c>
      <c r="M414" s="12"/>
      <c r="N414" s="12">
        <f>INDEX('Flow probs &amp; rates'!$E$5:$E$5999,UsefulSeries!$G412)-INDEX('Flow probs &amp; rates'!$E$4:$E$5999,UsefulSeries!$G412)</f>
        <v>5.9610012051192207E-4</v>
      </c>
      <c r="O414" s="12"/>
      <c r="P414" s="12">
        <f t="array" aca="1" ref="P414:U419" ca="1">MINVERSE(A414:F419)</f>
        <v>48.182837562348659</v>
      </c>
      <c r="Q414" s="12">
        <f ca="1"/>
        <v>0.64606699492777842</v>
      </c>
      <c r="R414" s="12">
        <f ca="1"/>
        <v>0</v>
      </c>
      <c r="S414" s="12">
        <f ca="1"/>
        <v>0</v>
      </c>
      <c r="T414" s="12">
        <f ca="1"/>
        <v>0</v>
      </c>
      <c r="U414" s="12">
        <f ca="1"/>
        <v>0</v>
      </c>
      <c r="V414" s="12"/>
      <c r="W414" s="12">
        <f ca="1">INDEX(P$6:P$6003,UsefulSeries!$I412)</f>
        <v>43.869697272606487</v>
      </c>
      <c r="X414" s="12">
        <f ca="1">INDEX(Q$6:Q$6003,UsefulSeries!$I412)</f>
        <v>0.64263604193963209</v>
      </c>
      <c r="Y414" s="12">
        <f ca="1">INDEX(R$6:R$6003,UsefulSeries!$I412)</f>
        <v>0</v>
      </c>
      <c r="Z414" s="12">
        <f ca="1">INDEX(S$6:S$6003,UsefulSeries!$I412)</f>
        <v>0</v>
      </c>
      <c r="AA414" s="12">
        <f ca="1">INDEX(T$6:T$6003,UsefulSeries!$I412)</f>
        <v>0</v>
      </c>
      <c r="AB414" s="12">
        <f ca="1">INDEX(U$6:U$6003,UsefulSeries!$I412)</f>
        <v>0</v>
      </c>
      <c r="AC414" s="12">
        <f>INDEX( K$6:K$6003,UsefulSeries!$I412)</f>
        <v>-0.62523026817973637</v>
      </c>
      <c r="AD414" s="12">
        <f>INDEX(L$6:L$6003,UsefulSeries!$I412)</f>
        <v>0.62523026817973637</v>
      </c>
      <c r="AE414" s="12"/>
      <c r="AF414" s="12"/>
      <c r="AG414" s="12"/>
      <c r="AH414" s="12"/>
      <c r="AI414" s="12"/>
      <c r="AJ414" s="12"/>
      <c r="AK414" s="12"/>
      <c r="AL414" s="12"/>
      <c r="AM414" s="12"/>
      <c r="AN414" s="12">
        <f t="shared" ca="1" si="63"/>
        <v>43.869697272606487</v>
      </c>
      <c r="AO414" s="12">
        <f t="shared" ca="1" si="64"/>
        <v>0.64263604193963209</v>
      </c>
      <c r="AP414" s="12">
        <f t="shared" ca="1" si="65"/>
        <v>0</v>
      </c>
      <c r="AQ414" s="12">
        <f t="shared" ca="1" si="66"/>
        <v>0</v>
      </c>
      <c r="AR414" s="12">
        <f t="shared" ca="1" si="67"/>
        <v>0</v>
      </c>
      <c r="AS414" s="12">
        <f t="shared" ca="1" si="68"/>
        <v>0</v>
      </c>
      <c r="AT414" s="12">
        <f t="shared" si="69"/>
        <v>-0.62523026817973637</v>
      </c>
      <c r="AU414" s="12">
        <f t="shared" si="70"/>
        <v>0.62523026817973637</v>
      </c>
      <c r="AV414" s="12"/>
      <c r="AW414" s="12">
        <f ca="1">INDEX(I$6:I$6003,UsefulSeries!$I412)</f>
        <v>1.4463862459754151E-2</v>
      </c>
      <c r="AX414" s="12"/>
      <c r="AY414" s="12"/>
      <c r="AZ414" s="12">
        <f t="array" aca="1" ref="AZ414:AZ419" ca="1">MMULT(W414:AB419,AW414:AW419)</f>
        <v>0.64263604193963197</v>
      </c>
      <c r="BA414" s="12"/>
      <c r="BB414" s="12">
        <f t="shared" ca="1" si="71"/>
        <v>0.64263604193963197</v>
      </c>
      <c r="BC414" s="12"/>
      <c r="BD414" s="38">
        <f t="array" aca="1" ref="BD414:BD421" ca="1">MMULT(MINVERSE(AN414:AU421),BB414:BB421)</f>
        <v>1.4478199458217487E-2</v>
      </c>
    </row>
    <row r="415" spans="1:56" x14ac:dyDescent="0.35">
      <c r="A415" s="12">
        <f ca="1">-INDEX('Flow probs &amp; rates'!$K$5:$K$5999,UsefulSeries!$E412,0)*(INDEX('Flow probs &amp; rates'!$L$5:$L$5999,UsefulSeries!$E412,0))/INDEX('Flow probs &amp; rates'!$E$4:$E$5999,UsefulSeries!$E412,0)</f>
        <v>-2.614178116250069E-4</v>
      </c>
      <c r="B415" s="12">
        <f ca="1">INDEX('Flow probs &amp; rates'!$L$5:$L$5999,UsefulSeries!$E412,0)*(1-INDEX('Flow probs &amp; rates'!$L$5:$L$5999,UsefulSeries!$E412,0))/INDEX('Flow probs &amp; rates'!$E$4:$E$5999,UsefulSeries!$E412,0)</f>
        <v>1.9496200939409413E-2</v>
      </c>
      <c r="C415" s="12">
        <v>0</v>
      </c>
      <c r="D415" s="12">
        <v>0</v>
      </c>
      <c r="E415" s="12">
        <v>0</v>
      </c>
      <c r="F415" s="12">
        <v>0</v>
      </c>
      <c r="G415" s="12"/>
      <c r="H415" s="12"/>
      <c r="I415" s="12">
        <f ca="1">INDEX('Flow probs &amp; rates'!$L$5:$L$5999,UsefulSeries!$E412)</f>
        <v>1.2426958533455207E-2</v>
      </c>
      <c r="J415" s="12"/>
      <c r="K415" s="12">
        <f>-INDEX('Flow probs &amp; rates'!$E$4:$E$5999,UsefulSeries!$E412)</f>
        <v>-0.62948311177155714</v>
      </c>
      <c r="L415" s="12"/>
      <c r="M415" s="12"/>
      <c r="N415" s="12">
        <f>INDEX('Flow probs &amp; rates'!$F$5:$F$5999,UsefulSeries!$G412)-INDEX('Flow probs &amp; rates'!$F$4:$F$5999,UsefulSeries!$G412)</f>
        <v>-8.7408150620605155E-4</v>
      </c>
      <c r="O415" s="12"/>
      <c r="P415" s="12">
        <f ca="1"/>
        <v>0.64606699492777842</v>
      </c>
      <c r="Q415" s="12">
        <f ca="1"/>
        <v>51.300707072537726</v>
      </c>
      <c r="R415" s="12">
        <f ca="1"/>
        <v>0</v>
      </c>
      <c r="S415" s="12">
        <f ca="1"/>
        <v>0</v>
      </c>
      <c r="T415" s="12">
        <f ca="1"/>
        <v>0</v>
      </c>
      <c r="U415" s="12">
        <f ca="1"/>
        <v>0</v>
      </c>
      <c r="V415" s="12"/>
      <c r="W415" s="12">
        <f ca="1">INDEX(P$7:P$6003,UsefulSeries!$I412)</f>
        <v>0.64263604193963209</v>
      </c>
      <c r="X415" s="12">
        <f ca="1">INDEX(Q$7:Q$6003,UsefulSeries!$I412)</f>
        <v>50.1811243743524</v>
      </c>
      <c r="Y415" s="12">
        <f ca="1">INDEX(R$7:R$6003,UsefulSeries!$I412)</f>
        <v>0</v>
      </c>
      <c r="Z415" s="12">
        <f ca="1">INDEX(S$7:S$6003,UsefulSeries!$I412)</f>
        <v>0</v>
      </c>
      <c r="AA415" s="12">
        <f ca="1">INDEX(T$7:T$6003,UsefulSeries!$I412)</f>
        <v>0</v>
      </c>
      <c r="AB415" s="12">
        <f ca="1">INDEX(U$7:U$6003,UsefulSeries!$I412)</f>
        <v>0</v>
      </c>
      <c r="AC415" s="12">
        <f>INDEX( K$7:K$6003,UsefulSeries!$I412,1)</f>
        <v>-0.62523026817973637</v>
      </c>
      <c r="AD415" s="12">
        <f>INDEX(L$7:L$6003,UsefulSeries!$I412,1)</f>
        <v>0</v>
      </c>
      <c r="AE415" s="12"/>
      <c r="AF415" s="12"/>
      <c r="AG415" s="12"/>
      <c r="AH415" s="12"/>
      <c r="AI415" s="12"/>
      <c r="AJ415" s="12"/>
      <c r="AK415" s="12"/>
      <c r="AL415" s="12"/>
      <c r="AM415" s="12"/>
      <c r="AN415" s="12">
        <f t="shared" ref="AN415:AN478" ca="1" si="72">W415+AE415</f>
        <v>0.64263604193963209</v>
      </c>
      <c r="AO415" s="12">
        <f t="shared" ref="AO415:AO478" ca="1" si="73">X415+AF415</f>
        <v>50.1811243743524</v>
      </c>
      <c r="AP415" s="12">
        <f t="shared" ref="AP415:AP478" ca="1" si="74">Y415+AG415</f>
        <v>0</v>
      </c>
      <c r="AQ415" s="12">
        <f t="shared" ref="AQ415:AQ478" ca="1" si="75">Z415+AH415</f>
        <v>0</v>
      </c>
      <c r="AR415" s="12">
        <f t="shared" ref="AR415:AR478" ca="1" si="76">AA415+AI415</f>
        <v>0</v>
      </c>
      <c r="AS415" s="12">
        <f t="shared" ref="AS415:AS478" ca="1" si="77">AB415+AJ415</f>
        <v>0</v>
      </c>
      <c r="AT415" s="12">
        <f t="shared" ref="AT415:AT478" si="78">AC415+AK415</f>
        <v>-0.62523026817973637</v>
      </c>
      <c r="AU415" s="12">
        <f t="shared" ref="AU415:AU478" si="79">AD415+AL415</f>
        <v>0</v>
      </c>
      <c r="AV415" s="12"/>
      <c r="AW415" s="12">
        <f ca="1">INDEX(I$7:I$6003,UsefulSeries!$I412)</f>
        <v>1.2621101071641938E-2</v>
      </c>
      <c r="AX415" s="12"/>
      <c r="AY415" s="12"/>
      <c r="AZ415" s="12">
        <f ca="1"/>
        <v>0.64263604193963209</v>
      </c>
      <c r="BA415" s="12"/>
      <c r="BB415" s="12">
        <f t="shared" ca="1" si="71"/>
        <v>0.64263604193963209</v>
      </c>
      <c r="BC415" s="12"/>
      <c r="BD415" s="38">
        <f ca="1"/>
        <v>1.3873490705698167E-2</v>
      </c>
    </row>
    <row r="416" spans="1:56" x14ac:dyDescent="0.35">
      <c r="A416" s="12">
        <v>0</v>
      </c>
      <c r="B416" s="12">
        <v>0</v>
      </c>
      <c r="C416" s="12">
        <f ca="1">INDEX('Flow probs &amp; rates'!$M$5:$M$5999,UsefulSeries!$E412,0)*(1-INDEX('Flow probs &amp; rates'!$M$5:$M$5999,UsefulSeries!$E412,0))/INDEX('Flow probs &amp; rates'!$F$4:$F$5999,UsefulSeries!$E412,0)</f>
        <v>4.9690500338640593</v>
      </c>
      <c r="D416" s="12">
        <f ca="1">-INDEX('Flow probs &amp; rates'!$M$5:$M$5999,UsefulSeries!$E412,0)*(INDEX('Flow probs &amp; rates'!$O$5:$O$5999,UsefulSeries!$E412,0))/INDEX('Flow probs &amp; rates'!$F$4:$F$5999,UsefulSeries!$E412,0)</f>
        <v>-1.0371384488921933</v>
      </c>
      <c r="E416" s="12">
        <v>0</v>
      </c>
      <c r="F416" s="12">
        <v>0</v>
      </c>
      <c r="G416" s="12"/>
      <c r="H416" s="12"/>
      <c r="I416" s="12">
        <f ca="1">INDEX('Flow probs &amp; rates'!$M$5:$M$5999,UsefulSeries!$E412)</f>
        <v>0.24077909713100465</v>
      </c>
      <c r="J416" s="12"/>
      <c r="K416" s="12">
        <f>INDEX('Flow probs &amp; rates'!$F$4:$F$5999,UsefulSeries!$E412)</f>
        <v>3.6788626049238923E-2</v>
      </c>
      <c r="L416" s="12">
        <f>-INDEX('Flow probs &amp; rates'!$F$4:$F$5999,UsefulSeries!$E412)</f>
        <v>-3.6788626049238923E-2</v>
      </c>
      <c r="M416" s="12"/>
      <c r="N416" s="12">
        <f>INDEX('Flow probs &amp; rates'!$E$5:$E$5999,UsefulSeries!$G414)-INDEX('Flow probs &amp; rates'!$E$4:$E$5999,UsefulSeries!$G414)</f>
        <v>-3.7792462216899025E-3</v>
      </c>
      <c r="O416" s="12"/>
      <c r="P416" s="12">
        <f ca="1"/>
        <v>0</v>
      </c>
      <c r="Q416" s="12">
        <f ca="1"/>
        <v>0</v>
      </c>
      <c r="R416" s="12">
        <f ca="1"/>
        <v>0.21402710889198637</v>
      </c>
      <c r="S416" s="12">
        <f ca="1"/>
        <v>6.1237159566681229E-2</v>
      </c>
      <c r="T416" s="12">
        <f ca="1"/>
        <v>0</v>
      </c>
      <c r="U416" s="12">
        <f ca="1"/>
        <v>0</v>
      </c>
      <c r="V416" s="12"/>
      <c r="W416" s="12">
        <f ca="1">INDEX(P$8:P$6003,UsefulSeries!$I412)</f>
        <v>0</v>
      </c>
      <c r="X416" s="12">
        <f ca="1">INDEX(Q$8:Q$6003,UsefulSeries!$I412)</f>
        <v>0</v>
      </c>
      <c r="Y416" s="12">
        <f ca="1">INDEX(R$8:R$6003,UsefulSeries!$I412)</f>
        <v>0.23262321646126174</v>
      </c>
      <c r="Z416" s="12">
        <f ca="1">INDEX(S$8:S$6003,UsefulSeries!$I412)</f>
        <v>6.833651430726613E-2</v>
      </c>
      <c r="AA416" s="12">
        <f ca="1">INDEX(T$8:T$6003,UsefulSeries!$I412)</f>
        <v>0</v>
      </c>
      <c r="AB416" s="12">
        <f ca="1">INDEX(U$8:U$6003,UsefulSeries!$I412)</f>
        <v>0</v>
      </c>
      <c r="AC416" s="12">
        <f>INDEX( K$8:K$6003,UsefulSeries!$I412)</f>
        <v>4.0277848455549339E-2</v>
      </c>
      <c r="AD416" s="12">
        <f>INDEX(L$8:L$6003,UsefulSeries!$I412)</f>
        <v>-4.0277848455549339E-2</v>
      </c>
      <c r="AE416" s="12"/>
      <c r="AF416" s="12"/>
      <c r="AG416" s="12"/>
      <c r="AH416" s="12"/>
      <c r="AI416" s="12"/>
      <c r="AJ416" s="12"/>
      <c r="AK416" s="12"/>
      <c r="AL416" s="12"/>
      <c r="AM416" s="12"/>
      <c r="AN416" s="12">
        <f t="shared" ca="1" si="72"/>
        <v>0</v>
      </c>
      <c r="AO416" s="12">
        <f t="shared" ca="1" si="73"/>
        <v>0</v>
      </c>
      <c r="AP416" s="12">
        <f t="shared" ca="1" si="74"/>
        <v>0.23262321646126174</v>
      </c>
      <c r="AQ416" s="12">
        <f t="shared" ca="1" si="75"/>
        <v>6.833651430726613E-2</v>
      </c>
      <c r="AR416" s="12">
        <f t="shared" ca="1" si="76"/>
        <v>0</v>
      </c>
      <c r="AS416" s="12">
        <f t="shared" ca="1" si="77"/>
        <v>0</v>
      </c>
      <c r="AT416" s="12">
        <f t="shared" si="78"/>
        <v>4.0277848455549339E-2</v>
      </c>
      <c r="AU416" s="12">
        <f t="shared" si="79"/>
        <v>-4.0277848455549339E-2</v>
      </c>
      <c r="AV416" s="12"/>
      <c r="AW416" s="12">
        <f ca="1">INDEX(I$8:I$6003,UsefulSeries!$I412)</f>
        <v>0.2451680381154315</v>
      </c>
      <c r="AX416" s="12"/>
      <c r="AY416" s="12"/>
      <c r="AZ416" s="12">
        <f ca="1"/>
        <v>6.8336514307266116E-2</v>
      </c>
      <c r="BA416" s="12"/>
      <c r="BB416" s="12">
        <f t="shared" ca="1" si="71"/>
        <v>6.8336514307266116E-2</v>
      </c>
      <c r="BC416" s="12"/>
      <c r="BD416" s="38">
        <f ca="1"/>
        <v>0.24075933870125391</v>
      </c>
    </row>
    <row r="417" spans="1:56" x14ac:dyDescent="0.35">
      <c r="A417" s="12">
        <v>0</v>
      </c>
      <c r="B417" s="12">
        <v>0</v>
      </c>
      <c r="C417" s="12">
        <f ca="1">-INDEX('Flow probs &amp; rates'!$M$5:$M$5999,UsefulSeries!$E412,0)*(INDEX('Flow probs &amp; rates'!$O$5:$O$5999,UsefulSeries!$E412,0))/INDEX('Flow probs &amp; rates'!$F$4:$F$5999,UsefulSeries!$E412,0)</f>
        <v>-1.0371384488921933</v>
      </c>
      <c r="D417" s="12">
        <f ca="1">INDEX('Flow probs &amp; rates'!$O$5:$O$5999,UsefulSeries!$E412,0)*(1-INDEX('Flow probs &amp; rates'!$O$5:$O$5999,UsefulSeries!$E412,0))/INDEX('Flow probs &amp; rates'!$F$4:$F$5999,UsefulSeries!$E412,0)</f>
        <v>3.6248536886399112</v>
      </c>
      <c r="E417" s="12">
        <v>0</v>
      </c>
      <c r="F417" s="12">
        <v>0</v>
      </c>
      <c r="G417" s="12"/>
      <c r="H417" s="12"/>
      <c r="I417" s="12">
        <f ca="1">INDEX('Flow probs &amp; rates'!$O$5:$O$5999,UsefulSeries!$E412)</f>
        <v>0.15846433104956376</v>
      </c>
      <c r="J417" s="12"/>
      <c r="K417" s="12"/>
      <c r="L417" s="12">
        <f>-INDEX('Flow probs &amp; rates'!$F$4:$F$5999,UsefulSeries!$E412)</f>
        <v>-3.6788626049238923E-2</v>
      </c>
      <c r="M417" s="12"/>
      <c r="N417" s="12">
        <f>INDEX('Flow probs &amp; rates'!$F$5:$F$5999,UsefulSeries!$G414)-INDEX('Flow probs &amp; rates'!$F$4:$F$5999,UsefulSeries!$G414)</f>
        <v>4.8674317025843017E-4</v>
      </c>
      <c r="O417" s="12"/>
      <c r="P417" s="12">
        <f ca="1"/>
        <v>0</v>
      </c>
      <c r="Q417" s="12">
        <f ca="1"/>
        <v>0</v>
      </c>
      <c r="R417" s="12">
        <f ca="1"/>
        <v>6.1237159566681229E-2</v>
      </c>
      <c r="S417" s="12">
        <f ca="1"/>
        <v>0.29339430058116189</v>
      </c>
      <c r="T417" s="12">
        <f ca="1"/>
        <v>0</v>
      </c>
      <c r="U417" s="12">
        <f ca="1"/>
        <v>0</v>
      </c>
      <c r="V417" s="12"/>
      <c r="W417" s="12">
        <f ca="1">INDEX(P$9:P$6003,UsefulSeries!$I412)</f>
        <v>0</v>
      </c>
      <c r="X417" s="12">
        <f ca="1">INDEX(Q$9:Q$6003,UsefulSeries!$I412)</f>
        <v>0</v>
      </c>
      <c r="Y417" s="12">
        <f ca="1">INDEX(R$9:R$6003,UsefulSeries!$I412)</f>
        <v>6.8336514307266116E-2</v>
      </c>
      <c r="Z417" s="12">
        <f ca="1">INDEX(S$9:S$6003,UsefulSeries!$I412)</f>
        <v>0.31181390245883867</v>
      </c>
      <c r="AA417" s="12">
        <f ca="1">INDEX(T$9:T$6003,UsefulSeries!$I412)</f>
        <v>0</v>
      </c>
      <c r="AB417" s="12">
        <f ca="1">INDEX(U$9:U$6003,UsefulSeries!$I412)</f>
        <v>0</v>
      </c>
      <c r="AC417" s="12">
        <f>INDEX( K$9:K$6003,UsefulSeries!$I412)</f>
        <v>0</v>
      </c>
      <c r="AD417" s="12">
        <f>INDEX(L$9:L$6003,UsefulSeries!$I412)</f>
        <v>-4.0277848455549339E-2</v>
      </c>
      <c r="AE417" s="12"/>
      <c r="AF417" s="12"/>
      <c r="AG417" s="12"/>
      <c r="AH417" s="12"/>
      <c r="AI417" s="12"/>
      <c r="AJ417" s="12"/>
      <c r="AK417" s="12"/>
      <c r="AL417" s="12"/>
      <c r="AM417" s="12"/>
      <c r="AN417" s="12">
        <f t="shared" ca="1" si="72"/>
        <v>0</v>
      </c>
      <c r="AO417" s="12">
        <f t="shared" ca="1" si="73"/>
        <v>0</v>
      </c>
      <c r="AP417" s="12">
        <f t="shared" ca="1" si="74"/>
        <v>6.8336514307266116E-2</v>
      </c>
      <c r="AQ417" s="12">
        <f t="shared" ca="1" si="75"/>
        <v>0.31181390245883867</v>
      </c>
      <c r="AR417" s="12">
        <f t="shared" ca="1" si="76"/>
        <v>0</v>
      </c>
      <c r="AS417" s="12">
        <f t="shared" ca="1" si="77"/>
        <v>0</v>
      </c>
      <c r="AT417" s="12">
        <f t="shared" si="78"/>
        <v>0</v>
      </c>
      <c r="AU417" s="12">
        <f t="shared" si="79"/>
        <v>-4.0277848455549339E-2</v>
      </c>
      <c r="AV417" s="12"/>
      <c r="AW417" s="12">
        <f ca="1">INDEX(I$9:I$6003,UsefulSeries!$I412)</f>
        <v>0.16542747053979026</v>
      </c>
      <c r="AX417" s="12"/>
      <c r="AY417" s="12"/>
      <c r="AZ417" s="12">
        <f ca="1"/>
        <v>6.8336514307266116E-2</v>
      </c>
      <c r="BA417" s="12"/>
      <c r="BB417" s="12">
        <f t="shared" ca="1" si="71"/>
        <v>6.8336514307266116E-2</v>
      </c>
      <c r="BC417" s="12"/>
      <c r="BD417" s="38">
        <f ca="1"/>
        <v>0.17908341836734912</v>
      </c>
    </row>
    <row r="418" spans="1:56" x14ac:dyDescent="0.35">
      <c r="A418" s="12">
        <v>0</v>
      </c>
      <c r="B418" s="12">
        <v>0</v>
      </c>
      <c r="C418" s="12">
        <v>0</v>
      </c>
      <c r="D418" s="12">
        <v>0</v>
      </c>
      <c r="E418" s="12">
        <f ca="1">INDEX('Flow probs &amp; rates'!$P$5:$P$5999,UsefulSeries!$E412,0)*(1-INDEX('Flow probs &amp; rates'!$P$5:$P$5999,UsefulSeries!$E412,0))/INDEX('Flow probs &amp; rates'!$G$4:$G$5999,UsefulSeries!$E412,0)</f>
        <v>5.3006601572157683E-2</v>
      </c>
      <c r="F418" s="12">
        <f ca="1">-INDEX('Flow probs &amp; rates'!$P$5:$P$5999,UsefulSeries!$E412,0)*(INDEX('Flow probs &amp; rates'!$Q$5:$Q$5999,UsefulSeries!$E412,0))/INDEX('Flow probs &amp; rates'!$G$4:$G$5999,UsefulSeries!$E412,0)</f>
        <v>-1.2532421572101101E-3</v>
      </c>
      <c r="G418" s="12"/>
      <c r="H418" s="12"/>
      <c r="I418" s="12">
        <f ca="1">INDEX('Flow probs &amp; rates'!$P$5:$P$5999,UsefulSeries!$E412)</f>
        <v>1.801431663036053E-2</v>
      </c>
      <c r="J418" s="12"/>
      <c r="K418" s="12">
        <f>INDEX('Flow probs &amp; rates'!$G$4:$G$5999,UsefulSeries!$E412)</f>
        <v>0.33372826217920398</v>
      </c>
      <c r="L418" s="12"/>
      <c r="M418" s="12"/>
      <c r="N418" s="12">
        <f>INDEX('Flow probs &amp; rates'!$E$5:$E$5999,UsefulSeries!$G416)-INDEX('Flow probs &amp; rates'!$E$4:$E$5999,UsefulSeries!$G416)</f>
        <v>7.5752533447104309E-4</v>
      </c>
      <c r="O418" s="12"/>
      <c r="P418" s="12">
        <f ca="1"/>
        <v>0</v>
      </c>
      <c r="Q418" s="12">
        <f ca="1"/>
        <v>0</v>
      </c>
      <c r="R418" s="12">
        <f ca="1"/>
        <v>0</v>
      </c>
      <c r="S418" s="12">
        <f ca="1"/>
        <v>0</v>
      </c>
      <c r="T418" s="12">
        <f ca="1"/>
        <v>18.873804375943774</v>
      </c>
      <c r="U418" s="12">
        <f ca="1"/>
        <v>0.34808014076778132</v>
      </c>
      <c r="V418" s="12"/>
      <c r="W418" s="12">
        <f ca="1">INDEX(P$10:P$6003,UsefulSeries!$I412)</f>
        <v>0</v>
      </c>
      <c r="X418" s="12">
        <f ca="1">INDEX(Q$10:Q$6003,UsefulSeries!$I412)</f>
        <v>0</v>
      </c>
      <c r="Y418" s="12">
        <f ca="1">INDEX(R$10:R$6003,UsefulSeries!$I412)</f>
        <v>0</v>
      </c>
      <c r="Z418" s="12">
        <f ca="1">INDEX(S$10:S$6003,UsefulSeries!$I412)</f>
        <v>0</v>
      </c>
      <c r="AA418" s="12">
        <f ca="1">INDEX(T$10:T$6003,UsefulSeries!$I412)</f>
        <v>16.463614472234269</v>
      </c>
      <c r="AB418" s="12">
        <f ca="1">INDEX(U$10:U$6003,UsefulSeries!$I412)</f>
        <v>0.35089844549334864</v>
      </c>
      <c r="AC418" s="12">
        <f>INDEX( K$10:K$6003,UsefulSeries!$I412)</f>
        <v>0.33449188336471425</v>
      </c>
      <c r="AD418" s="12">
        <f>INDEX(L$10:L$6003,UsefulSeries!$I412)</f>
        <v>0</v>
      </c>
      <c r="AE418" s="12"/>
      <c r="AF418" s="12"/>
      <c r="AG418" s="12"/>
      <c r="AH418" s="12"/>
      <c r="AI418" s="12"/>
      <c r="AJ418" s="12"/>
      <c r="AK418" s="12"/>
      <c r="AL418" s="12"/>
      <c r="AM418" s="12"/>
      <c r="AN418" s="12">
        <f t="shared" ca="1" si="72"/>
        <v>0</v>
      </c>
      <c r="AO418" s="12">
        <f t="shared" ca="1" si="73"/>
        <v>0</v>
      </c>
      <c r="AP418" s="12">
        <f t="shared" ca="1" si="74"/>
        <v>0</v>
      </c>
      <c r="AQ418" s="12">
        <f t="shared" ca="1" si="75"/>
        <v>0</v>
      </c>
      <c r="AR418" s="12">
        <f t="shared" ca="1" si="76"/>
        <v>16.463614472234269</v>
      </c>
      <c r="AS418" s="12">
        <f t="shared" ca="1" si="77"/>
        <v>0.35089844549334864</v>
      </c>
      <c r="AT418" s="12">
        <f t="shared" si="78"/>
        <v>0.33449188336471425</v>
      </c>
      <c r="AU418" s="12">
        <f t="shared" si="79"/>
        <v>0</v>
      </c>
      <c r="AV418" s="12"/>
      <c r="AW418" s="12">
        <f ca="1">INDEX(I$10:I$6003,UsefulSeries!$I412)</f>
        <v>2.0759497207645573E-2</v>
      </c>
      <c r="AX418" s="12"/>
      <c r="AY418" s="12"/>
      <c r="AZ418" s="12">
        <f ca="1"/>
        <v>0.35089844549334864</v>
      </c>
      <c r="BA418" s="12"/>
      <c r="BB418" s="12">
        <f t="shared" ca="1" si="71"/>
        <v>0.35089844549334864</v>
      </c>
      <c r="BC418" s="12"/>
      <c r="BD418" s="38">
        <f ca="1"/>
        <v>1.876884872529427E-2</v>
      </c>
    </row>
    <row r="419" spans="1:56" x14ac:dyDescent="0.35">
      <c r="A419" s="12">
        <v>0</v>
      </c>
      <c r="B419" s="12">
        <v>0</v>
      </c>
      <c r="C419" s="12">
        <v>0</v>
      </c>
      <c r="D419" s="12">
        <v>0</v>
      </c>
      <c r="E419" s="12">
        <f ca="1">-INDEX('Flow probs &amp; rates'!$P$5:$P$5999,UsefulSeries!$E412,0)*(INDEX('Flow probs &amp; rates'!$Q$5:$Q$5999,UsefulSeries!$E412,0))/INDEX('Flow probs &amp; rates'!$G$4:$G$5999,UsefulSeries!$E412,0)</f>
        <v>-1.2532421572101101E-3</v>
      </c>
      <c r="F419" s="12">
        <f ca="1">INDEX('Flow probs &amp; rates'!$Q$5:$Q$5999,UsefulSeries!$E412,0)*(1-INDEX('Flow probs &amp; rates'!$Q$5:$Q$5999,UsefulSeries!$E412,0))/INDEX('Flow probs &amp; rates'!$G$4:$G$5999,UsefulSeries!$E412,0)</f>
        <v>6.7954027077487267E-2</v>
      </c>
      <c r="G419" s="12"/>
      <c r="H419" s="12"/>
      <c r="I419" s="12">
        <f ca="1">INDEX('Flow probs &amp; rates'!$Q$5:$Q$5999,UsefulSeries!$E412)</f>
        <v>2.3217218604371575E-2</v>
      </c>
      <c r="J419" s="12"/>
      <c r="K419" s="12"/>
      <c r="L419" s="12">
        <f>INDEX('Flow probs &amp; rates'!$G$4:$G$5999,UsefulSeries!$E412)</f>
        <v>0.33372826217920398</v>
      </c>
      <c r="M419" s="12"/>
      <c r="N419" s="12">
        <f>INDEX('Flow probs &amp; rates'!$F$5:$F$5999,UsefulSeries!$G416)-INDEX('Flow probs &amp; rates'!$F$4:$F$5999,UsefulSeries!$G416)</f>
        <v>-3.9167591696313495E-4</v>
      </c>
      <c r="O419" s="12"/>
      <c r="P419" s="12">
        <f ca="1"/>
        <v>0</v>
      </c>
      <c r="Q419" s="12">
        <f ca="1"/>
        <v>0</v>
      </c>
      <c r="R419" s="12">
        <f ca="1"/>
        <v>0</v>
      </c>
      <c r="S419" s="12">
        <f ca="1"/>
        <v>0</v>
      </c>
      <c r="T419" s="12">
        <f ca="1"/>
        <v>0.34808014076778138</v>
      </c>
      <c r="U419" s="12">
        <f ca="1"/>
        <v>14.72225078825293</v>
      </c>
      <c r="V419" s="12"/>
      <c r="W419" s="12">
        <f ca="1">INDEX(P$11:P$6003,UsefulSeries!$I412)</f>
        <v>0</v>
      </c>
      <c r="X419" s="12">
        <f ca="1">INDEX(Q$11:Q$6003,UsefulSeries!$I412)</f>
        <v>0</v>
      </c>
      <c r="Y419" s="12">
        <f ca="1">INDEX(R$11:R$6003,UsefulSeries!$I412)</f>
        <v>0</v>
      </c>
      <c r="Z419" s="12">
        <f ca="1">INDEX(S$11:S$6003,UsefulSeries!$I412)</f>
        <v>0</v>
      </c>
      <c r="AA419" s="12">
        <f ca="1">INDEX(T$11:T$6003,UsefulSeries!$I412)</f>
        <v>0.35089844549334864</v>
      </c>
      <c r="AB419" s="12">
        <f ca="1">INDEX(U$11:U$6003,UsefulSeries!$I412)</f>
        <v>13.217765873951672</v>
      </c>
      <c r="AC419" s="12">
        <f>INDEX( K$11:K$6003,UsefulSeries!$I412)</f>
        <v>0</v>
      </c>
      <c r="AD419" s="12">
        <f>INDEX(L$11:L$6003,UsefulSeries!$I412)</f>
        <v>0.33449188336471425</v>
      </c>
      <c r="AE419" s="12"/>
      <c r="AF419" s="12"/>
      <c r="AG419" s="12"/>
      <c r="AH419" s="12"/>
      <c r="AI419" s="12"/>
      <c r="AJ419" s="12"/>
      <c r="AK419" s="12"/>
      <c r="AL419" s="12"/>
      <c r="AM419" s="12"/>
      <c r="AN419" s="12">
        <f t="shared" ca="1" si="72"/>
        <v>0</v>
      </c>
      <c r="AO419" s="12">
        <f t="shared" ca="1" si="73"/>
        <v>0</v>
      </c>
      <c r="AP419" s="12">
        <f t="shared" ca="1" si="74"/>
        <v>0</v>
      </c>
      <c r="AQ419" s="12">
        <f t="shared" ca="1" si="75"/>
        <v>0</v>
      </c>
      <c r="AR419" s="12">
        <f t="shared" ca="1" si="76"/>
        <v>0.35089844549334864</v>
      </c>
      <c r="AS419" s="12">
        <f t="shared" ca="1" si="77"/>
        <v>13.217765873951672</v>
      </c>
      <c r="AT419" s="12">
        <f t="shared" si="78"/>
        <v>0</v>
      </c>
      <c r="AU419" s="12">
        <f t="shared" si="79"/>
        <v>0.33449188336471425</v>
      </c>
      <c r="AV419" s="12"/>
      <c r="AW419" s="12">
        <f ca="1">INDEX(I$11:I$6003,UsefulSeries!$I412)</f>
        <v>2.5996372871993773E-2</v>
      </c>
      <c r="AX419" s="12"/>
      <c r="AY419" s="12"/>
      <c r="AZ419" s="12">
        <f ca="1"/>
        <v>0.35089844549334864</v>
      </c>
      <c r="BA419" s="12"/>
      <c r="BB419" s="12">
        <f t="shared" ca="1" si="71"/>
        <v>0.35089844549334864</v>
      </c>
      <c r="BC419" s="12"/>
      <c r="BD419" s="38">
        <f ca="1"/>
        <v>2.3563170662337426E-2</v>
      </c>
    </row>
    <row r="420" spans="1:56" x14ac:dyDescent="0.35">
      <c r="A420" s="12">
        <f ca="1">INDEX('Flow probs &amp; rates'!$K$5:$K$5999,UsefulSeries!$E418,0)*(1-INDEX('Flow probs &amp; rates'!$K$5:$K$5999,UsefulSeries!$E418,0))/INDEX('Flow probs &amp; rates'!$E$4:$E$5999,UsefulSeries!$E418,0)</f>
        <v>2.0256029578512143E-2</v>
      </c>
      <c r="B420" s="12">
        <f ca="1">-INDEX('Flow probs &amp; rates'!$K$5:$K$5999,UsefulSeries!$E418,0)*(INDEX('Flow probs &amp; rates'!$L$5:$L$5999,UsefulSeries!$E418,0))/INDEX('Flow probs &amp; rates'!$E$4:$E$5999,UsefulSeries!$E418,0)</f>
        <v>-2.436699692826998E-4</v>
      </c>
      <c r="C420" s="12">
        <v>0</v>
      </c>
      <c r="D420" s="12">
        <v>0</v>
      </c>
      <c r="E420" s="12">
        <v>0</v>
      </c>
      <c r="F420" s="12">
        <v>0</v>
      </c>
      <c r="G420" s="12"/>
      <c r="H420" s="12"/>
      <c r="I420" s="12">
        <f ca="1">INDEX('Flow probs &amp; rates'!$K$5:$K$5999,UsefulSeries!$E418)</f>
        <v>1.2886133862875482E-2</v>
      </c>
      <c r="J420" s="12"/>
      <c r="K420" s="12">
        <f>-INDEX('Flow probs &amp; rates'!$E$4:$E$5999,UsefulSeries!$E418)</f>
        <v>-0.62796518773043064</v>
      </c>
      <c r="L420" s="12">
        <f>INDEX('Flow probs &amp; rates'!$E$4:$E$5999,UsefulSeries!$E418)</f>
        <v>0.62796518773043064</v>
      </c>
      <c r="M420" s="12"/>
      <c r="N420" s="12">
        <f>INDEX('Flow probs &amp; rates'!$E$5:$E$5999,UsefulSeries!$G418)-INDEX('Flow probs &amp; rates'!$E$4:$E$5999,UsefulSeries!$G418)</f>
        <v>5.3980545958620674E-5</v>
      </c>
      <c r="O420" s="12"/>
      <c r="P420" s="12">
        <f t="array" aca="1" ref="P420:U425" ca="1">MINVERSE(A420:F425)</f>
        <v>49.375762281232625</v>
      </c>
      <c r="Q420" s="12">
        <f ca="1"/>
        <v>0.64390877010487868</v>
      </c>
      <c r="R420" s="12">
        <f ca="1"/>
        <v>0</v>
      </c>
      <c r="S420" s="12">
        <f ca="1"/>
        <v>0</v>
      </c>
      <c r="T420" s="12">
        <f ca="1"/>
        <v>0</v>
      </c>
      <c r="U420" s="12">
        <f ca="1"/>
        <v>0</v>
      </c>
      <c r="V420" s="12"/>
      <c r="W420" s="12"/>
      <c r="X420" s="12"/>
      <c r="Y420" s="12"/>
      <c r="Z420" s="12"/>
      <c r="AA420" s="12"/>
      <c r="AB420" s="12"/>
      <c r="AC420" s="12"/>
      <c r="AD420" s="12"/>
      <c r="AE420" s="12">
        <f t="array" ref="AE420:AJ421">TRANSPOSE(AC414:AD419)</f>
        <v>-0.62523026817973637</v>
      </c>
      <c r="AF420" s="12">
        <v>-0.62523026817973637</v>
      </c>
      <c r="AG420" s="12">
        <v>4.0277848455549339E-2</v>
      </c>
      <c r="AH420" s="12">
        <v>0</v>
      </c>
      <c r="AI420" s="12">
        <v>0.33449188336471425</v>
      </c>
      <c r="AJ420" s="12">
        <v>0</v>
      </c>
      <c r="AK420" s="12"/>
      <c r="AL420" s="12"/>
      <c r="AM420" s="12"/>
      <c r="AN420" s="12">
        <f t="shared" si="72"/>
        <v>-0.62523026817973637</v>
      </c>
      <c r="AO420" s="12">
        <f t="shared" si="73"/>
        <v>-0.62523026817973637</v>
      </c>
      <c r="AP420" s="12">
        <f t="shared" si="74"/>
        <v>4.0277848455549339E-2</v>
      </c>
      <c r="AQ420" s="12">
        <f t="shared" si="75"/>
        <v>0</v>
      </c>
      <c r="AR420" s="12">
        <f t="shared" si="76"/>
        <v>0.33449188336471425</v>
      </c>
      <c r="AS420" s="12">
        <f t="shared" si="77"/>
        <v>0</v>
      </c>
      <c r="AT420" s="12">
        <f t="shared" si="78"/>
        <v>0</v>
      </c>
      <c r="AU420" s="12">
        <f t="shared" si="79"/>
        <v>0</v>
      </c>
      <c r="AV420" s="12"/>
      <c r="AW420" s="12"/>
      <c r="AX420" s="12">
        <f>INDEX($N$6:$N$6003,UsefulSeries!$K412)</f>
        <v>-1.7510391273553028E-3</v>
      </c>
      <c r="AY420" s="12"/>
      <c r="AZ420" s="12"/>
      <c r="BA420" s="12"/>
      <c r="BB420" s="12">
        <f t="shared" si="71"/>
        <v>-1.7510391273553028E-3</v>
      </c>
      <c r="BC420" s="12"/>
      <c r="BD420" s="38">
        <f ca="1"/>
        <v>0.10053181469711241</v>
      </c>
    </row>
    <row r="421" spans="1:56" x14ac:dyDescent="0.35">
      <c r="A421" s="12">
        <f ca="1">-INDEX('Flow probs &amp; rates'!$K$5:$K$5999,UsefulSeries!$E418,0)*(INDEX('Flow probs &amp; rates'!$L$5:$L$5999,UsefulSeries!$E418,0))/INDEX('Flow probs &amp; rates'!$E$4:$E$5999,UsefulSeries!$E418,0)</f>
        <v>-2.436699692826998E-4</v>
      </c>
      <c r="B421" s="12">
        <f ca="1">INDEX('Flow probs &amp; rates'!$L$5:$L$5999,UsefulSeries!$E418,0)*(1-INDEX('Flow probs &amp; rates'!$L$5:$L$5999,UsefulSeries!$E418,0))/INDEX('Flow probs &amp; rates'!$E$4:$E$5999,UsefulSeries!$E418,0)</f>
        <v>1.8684930283552729E-2</v>
      </c>
      <c r="C421" s="12">
        <v>0</v>
      </c>
      <c r="D421" s="12">
        <v>0</v>
      </c>
      <c r="E421" s="12">
        <v>0</v>
      </c>
      <c r="F421" s="12">
        <v>0</v>
      </c>
      <c r="G421" s="12"/>
      <c r="H421" s="12"/>
      <c r="I421" s="12">
        <f ca="1">INDEX('Flow probs &amp; rates'!$L$5:$L$5999,UsefulSeries!$E418)</f>
        <v>1.1874489248145522E-2</v>
      </c>
      <c r="J421" s="12"/>
      <c r="K421" s="12">
        <f>-INDEX('Flow probs &amp; rates'!$E$4:$E$5999,UsefulSeries!$E418)</f>
        <v>-0.62796518773043064</v>
      </c>
      <c r="L421" s="12"/>
      <c r="M421" s="12"/>
      <c r="N421" s="12">
        <f>INDEX('Flow probs &amp; rates'!$F$5:$F$5999,UsefulSeries!$G418)-INDEX('Flow probs &amp; rates'!$F$4:$F$5999,UsefulSeries!$G418)</f>
        <v>8.8972268538472718E-4</v>
      </c>
      <c r="O421" s="12"/>
      <c r="P421" s="12">
        <f ca="1"/>
        <v>0.64390877010487879</v>
      </c>
      <c r="Q421" s="12">
        <f ca="1"/>
        <v>53.527462294607162</v>
      </c>
      <c r="R421" s="12">
        <f ca="1"/>
        <v>0</v>
      </c>
      <c r="S421" s="12">
        <f ca="1"/>
        <v>0</v>
      </c>
      <c r="T421" s="12">
        <f ca="1"/>
        <v>0</v>
      </c>
      <c r="U421" s="12">
        <f ca="1"/>
        <v>0</v>
      </c>
      <c r="V421" s="12"/>
      <c r="W421" s="12"/>
      <c r="X421" s="12"/>
      <c r="Y421" s="12"/>
      <c r="Z421" s="12"/>
      <c r="AA421" s="12"/>
      <c r="AB421" s="12"/>
      <c r="AC421" s="12"/>
      <c r="AD421" s="12"/>
      <c r="AE421" s="12">
        <v>0.62523026817973637</v>
      </c>
      <c r="AF421" s="12">
        <v>0</v>
      </c>
      <c r="AG421" s="12">
        <v>-4.0277848455549339E-2</v>
      </c>
      <c r="AH421" s="12">
        <v>-4.0277848455549339E-2</v>
      </c>
      <c r="AI421" s="12">
        <v>0</v>
      </c>
      <c r="AJ421" s="12">
        <v>0.33449188336471425</v>
      </c>
      <c r="AK421" s="12"/>
      <c r="AL421" s="12"/>
      <c r="AM421" s="12"/>
      <c r="AN421" s="12">
        <f t="shared" si="72"/>
        <v>0.62523026817973637</v>
      </c>
      <c r="AO421" s="12">
        <f t="shared" si="73"/>
        <v>0</v>
      </c>
      <c r="AP421" s="12">
        <f t="shared" si="74"/>
        <v>-4.0277848455549339E-2</v>
      </c>
      <c r="AQ421" s="12">
        <f t="shared" si="75"/>
        <v>-4.0277848455549339E-2</v>
      </c>
      <c r="AR421" s="12">
        <f t="shared" si="76"/>
        <v>0</v>
      </c>
      <c r="AS421" s="12">
        <f t="shared" si="77"/>
        <v>0.33449188336471425</v>
      </c>
      <c r="AT421" s="12">
        <f t="shared" si="78"/>
        <v>0</v>
      </c>
      <c r="AU421" s="12">
        <f t="shared" si="79"/>
        <v>0</v>
      </c>
      <c r="AV421" s="12"/>
      <c r="AW421" s="12"/>
      <c r="AX421" s="12">
        <f>INDEX('Margin error adjustment'!N$7:N$6003,UsefulSeries!$K412)</f>
        <v>2.3534918541248673E-5</v>
      </c>
      <c r="AY421" s="12"/>
      <c r="AZ421" s="12"/>
      <c r="BA421" s="12"/>
      <c r="BB421" s="12">
        <f t="shared" si="71"/>
        <v>2.3534918541248673E-5</v>
      </c>
      <c r="BC421" s="12"/>
      <c r="BD421" s="38">
        <f ca="1"/>
        <v>9.8238594786382888E-2</v>
      </c>
    </row>
    <row r="422" spans="1:56" x14ac:dyDescent="0.35">
      <c r="A422" s="12">
        <v>0</v>
      </c>
      <c r="B422" s="12">
        <v>0</v>
      </c>
      <c r="C422" s="12">
        <f ca="1">INDEX('Flow probs &amp; rates'!$M$5:$M$5999,UsefulSeries!$E418,0)*(1-INDEX('Flow probs &amp; rates'!$M$5:$M$5999,UsefulSeries!$E418,0))/INDEX('Flow probs &amp; rates'!$F$4:$F$5999,UsefulSeries!$E418,0)</f>
        <v>4.9303873309313788</v>
      </c>
      <c r="D422" s="12">
        <f ca="1">-INDEX('Flow probs &amp; rates'!$M$5:$M$5999,UsefulSeries!$E418,0)*(INDEX('Flow probs &amp; rates'!$O$5:$O$5999,UsefulSeries!$E418,0))/INDEX('Flow probs &amp; rates'!$F$4:$F$5999,UsefulSeries!$E418,0)</f>
        <v>-1.0424484846519326</v>
      </c>
      <c r="E422" s="12">
        <v>0</v>
      </c>
      <c r="F422" s="12">
        <v>0</v>
      </c>
      <c r="G422" s="12"/>
      <c r="H422" s="12"/>
      <c r="I422" s="12">
        <f ca="1">INDEX('Flow probs &amp; rates'!$M$5:$M$5999,UsefulSeries!$E418)</f>
        <v>0.24242977129377646</v>
      </c>
      <c r="J422" s="12"/>
      <c r="K422" s="12">
        <f>INDEX('Flow probs &amp; rates'!$F$4:$F$5999,UsefulSeries!$E418)</f>
        <v>3.7250131674650751E-2</v>
      </c>
      <c r="L422" s="12">
        <f>-INDEX('Flow probs &amp; rates'!$F$4:$F$5999,UsefulSeries!$E418)</f>
        <v>-3.7250131674650751E-2</v>
      </c>
      <c r="M422" s="12"/>
      <c r="N422" s="12">
        <f>INDEX('Flow probs &amp; rates'!$E$5:$E$5999,UsefulSeries!$G420)-INDEX('Flow probs &amp; rates'!$E$4:$E$5999,UsefulSeries!$G420)</f>
        <v>-1.3469620184427544E-3</v>
      </c>
      <c r="O422" s="12"/>
      <c r="P422" s="12">
        <f ca="1"/>
        <v>0</v>
      </c>
      <c r="Q422" s="12">
        <f ca="1"/>
        <v>0</v>
      </c>
      <c r="R422" s="12">
        <f ca="1"/>
        <v>0.21600760584989714</v>
      </c>
      <c r="S422" s="12">
        <f ca="1"/>
        <v>6.2354316999036402E-2</v>
      </c>
      <c r="T422" s="12">
        <f ca="1"/>
        <v>0</v>
      </c>
      <c r="U422" s="12">
        <f ca="1"/>
        <v>0</v>
      </c>
      <c r="V422" s="12"/>
      <c r="W422" s="12">
        <f ca="1">INDEX(P$6:P$6003,UsefulSeries!$I420)</f>
        <v>44.680931221110434</v>
      </c>
      <c r="X422" s="12">
        <f ca="1">INDEX(Q$6:Q$6003,UsefulSeries!$I420)</f>
        <v>0.64037333441260902</v>
      </c>
      <c r="Y422" s="12">
        <f ca="1">INDEX(R$6:R$6003,UsefulSeries!$I420)</f>
        <v>0</v>
      </c>
      <c r="Z422" s="12">
        <f ca="1">INDEX(S$6:S$6003,UsefulSeries!$I420)</f>
        <v>0</v>
      </c>
      <c r="AA422" s="12">
        <f ca="1">INDEX(T$6:T$6003,UsefulSeries!$I420)</f>
        <v>0</v>
      </c>
      <c r="AB422" s="12">
        <f ca="1">INDEX(U$6:U$6003,UsefulSeries!$I420)</f>
        <v>0</v>
      </c>
      <c r="AC422" s="12">
        <f>INDEX( K$6:K$6003,UsefulSeries!$I420)</f>
        <v>-0.62347922905238107</v>
      </c>
      <c r="AD422" s="12">
        <f>INDEX(L$6:L$6003,UsefulSeries!$I420)</f>
        <v>0.62347922905238107</v>
      </c>
      <c r="AE422" s="12"/>
      <c r="AF422" s="12"/>
      <c r="AG422" s="12"/>
      <c r="AH422" s="12"/>
      <c r="AI422" s="12"/>
      <c r="AJ422" s="12"/>
      <c r="AK422" s="12"/>
      <c r="AL422" s="12"/>
      <c r="AM422" s="12"/>
      <c r="AN422" s="12">
        <f t="shared" ca="1" si="72"/>
        <v>44.680931221110434</v>
      </c>
      <c r="AO422" s="12">
        <f t="shared" ca="1" si="73"/>
        <v>0.64037333441260902</v>
      </c>
      <c r="AP422" s="12">
        <f t="shared" ca="1" si="74"/>
        <v>0</v>
      </c>
      <c r="AQ422" s="12">
        <f t="shared" ca="1" si="75"/>
        <v>0</v>
      </c>
      <c r="AR422" s="12">
        <f t="shared" ca="1" si="76"/>
        <v>0</v>
      </c>
      <c r="AS422" s="12">
        <f t="shared" ca="1" si="77"/>
        <v>0</v>
      </c>
      <c r="AT422" s="12">
        <f t="shared" si="78"/>
        <v>-0.62347922905238107</v>
      </c>
      <c r="AU422" s="12">
        <f t="shared" si="79"/>
        <v>0.62347922905238107</v>
      </c>
      <c r="AV422" s="12"/>
      <c r="AW422" s="12">
        <f ca="1">INDEX(I$6:I$6003,UsefulSeries!$I420)</f>
        <v>1.4156933040139779E-2</v>
      </c>
      <c r="AX422" s="12"/>
      <c r="AY422" s="12"/>
      <c r="AZ422" s="12">
        <f t="array" aca="1" ref="AZ422:AZ427" ca="1">MMULT(W422:AB427,AW422:AW427)</f>
        <v>0.64037333441260902</v>
      </c>
      <c r="BA422" s="12"/>
      <c r="BB422" s="12">
        <f t="shared" ca="1" si="71"/>
        <v>0.64037333441260902</v>
      </c>
      <c r="BC422" s="12"/>
      <c r="BD422" s="38">
        <f t="array" aca="1" ref="BD422:BD429" ca="1">MMULT(MINVERSE(AN422:AU429),BB422:BB429)</f>
        <v>1.4188738611386411E-2</v>
      </c>
    </row>
    <row r="423" spans="1:56" x14ac:dyDescent="0.35">
      <c r="A423" s="12">
        <v>0</v>
      </c>
      <c r="B423" s="12">
        <v>0</v>
      </c>
      <c r="C423" s="12">
        <f ca="1">-INDEX('Flow probs &amp; rates'!$M$5:$M$5999,UsefulSeries!$E418,0)*(INDEX('Flow probs &amp; rates'!$O$5:$O$5999,UsefulSeries!$E418,0))/INDEX('Flow probs &amp; rates'!$F$4:$F$5999,UsefulSeries!$E418,0)</f>
        <v>-1.0424484846519326</v>
      </c>
      <c r="D423" s="12">
        <f ca="1">INDEX('Flow probs &amp; rates'!$O$5:$O$5999,UsefulSeries!$E418,0)*(1-INDEX('Flow probs &amp; rates'!$O$5:$O$5999,UsefulSeries!$E418,0))/INDEX('Flow probs &amp; rates'!$F$4:$F$5999,UsefulSeries!$E418,0)</f>
        <v>3.6112463776164372</v>
      </c>
      <c r="E423" s="12">
        <v>0</v>
      </c>
      <c r="F423" s="12">
        <v>0</v>
      </c>
      <c r="G423" s="12"/>
      <c r="H423" s="12"/>
      <c r="I423" s="12">
        <f ca="1">INDEX('Flow probs &amp; rates'!$O$5:$O$5999,UsefulSeries!$E418)</f>
        <v>0.16017563812436553</v>
      </c>
      <c r="J423" s="12"/>
      <c r="K423" s="12"/>
      <c r="L423" s="12">
        <f>-INDEX('Flow probs &amp; rates'!$F$4:$F$5999,UsefulSeries!$E418)</f>
        <v>-3.7250131674650751E-2</v>
      </c>
      <c r="M423" s="12"/>
      <c r="N423" s="12">
        <f>INDEX('Flow probs &amp; rates'!$F$5:$F$5999,UsefulSeries!$G420)-INDEX('Flow probs &amp; rates'!$F$4:$F$5999,UsefulSeries!$G420)</f>
        <v>7.0107867275065461E-4</v>
      </c>
      <c r="O423" s="12"/>
      <c r="P423" s="12">
        <f ca="1"/>
        <v>0</v>
      </c>
      <c r="Q423" s="12">
        <f ca="1"/>
        <v>0</v>
      </c>
      <c r="R423" s="12">
        <f ca="1"/>
        <v>6.2354316999036395E-2</v>
      </c>
      <c r="S423" s="12">
        <f ca="1"/>
        <v>0.29491235210877353</v>
      </c>
      <c r="T423" s="12">
        <f ca="1"/>
        <v>0</v>
      </c>
      <c r="U423" s="12">
        <f ca="1"/>
        <v>0</v>
      </c>
      <c r="V423" s="12"/>
      <c r="W423" s="12">
        <f ca="1">INDEX(P$7:P$6003,UsefulSeries!$I420)</f>
        <v>0.64037333441260902</v>
      </c>
      <c r="X423" s="12">
        <f ca="1">INDEX(Q$7:Q$6003,UsefulSeries!$I420)</f>
        <v>51.64189889699891</v>
      </c>
      <c r="Y423" s="12">
        <f ca="1">INDEX(R$7:R$6003,UsefulSeries!$I420)</f>
        <v>0</v>
      </c>
      <c r="Z423" s="12">
        <f ca="1">INDEX(S$7:S$6003,UsefulSeries!$I420)</f>
        <v>0</v>
      </c>
      <c r="AA423" s="12">
        <f ca="1">INDEX(T$7:T$6003,UsefulSeries!$I420)</f>
        <v>0</v>
      </c>
      <c r="AB423" s="12">
        <f ca="1">INDEX(U$7:U$6003,UsefulSeries!$I420)</f>
        <v>0</v>
      </c>
      <c r="AC423" s="12">
        <f>INDEX( K$7:K$6003,UsefulSeries!$I420,1)</f>
        <v>-0.62347922905238107</v>
      </c>
      <c r="AD423" s="12">
        <f>INDEX(L$7:L$6003,UsefulSeries!$I420,1)</f>
        <v>0</v>
      </c>
      <c r="AE423" s="12"/>
      <c r="AF423" s="12"/>
      <c r="AG423" s="12"/>
      <c r="AH423" s="12"/>
      <c r="AI423" s="12"/>
      <c r="AJ423" s="12"/>
      <c r="AK423" s="12"/>
      <c r="AL423" s="12"/>
      <c r="AM423" s="12"/>
      <c r="AN423" s="12">
        <f t="shared" ca="1" si="72"/>
        <v>0.64037333441260902</v>
      </c>
      <c r="AO423" s="12">
        <f t="shared" ca="1" si="73"/>
        <v>51.64189889699891</v>
      </c>
      <c r="AP423" s="12">
        <f t="shared" ca="1" si="74"/>
        <v>0</v>
      </c>
      <c r="AQ423" s="12">
        <f t="shared" ca="1" si="75"/>
        <v>0</v>
      </c>
      <c r="AR423" s="12">
        <f t="shared" ca="1" si="76"/>
        <v>0</v>
      </c>
      <c r="AS423" s="12">
        <f t="shared" ca="1" si="77"/>
        <v>0</v>
      </c>
      <c r="AT423" s="12">
        <f t="shared" si="78"/>
        <v>-0.62347922905238107</v>
      </c>
      <c r="AU423" s="12">
        <f t="shared" si="79"/>
        <v>0</v>
      </c>
      <c r="AV423" s="12"/>
      <c r="AW423" s="12">
        <f ca="1">INDEX(I$7:I$6003,UsefulSeries!$I420)</f>
        <v>1.2224717244727928E-2</v>
      </c>
      <c r="AX423" s="12"/>
      <c r="AY423" s="12"/>
      <c r="AZ423" s="12">
        <f ca="1"/>
        <v>0.64037333441260913</v>
      </c>
      <c r="BA423" s="12"/>
      <c r="BB423" s="12">
        <f t="shared" ca="1" si="71"/>
        <v>0.64037333441260913</v>
      </c>
      <c r="BC423" s="12"/>
      <c r="BD423" s="38">
        <f ca="1"/>
        <v>1.3051370618897312E-2</v>
      </c>
    </row>
    <row r="424" spans="1:56" x14ac:dyDescent="0.35">
      <c r="A424" s="12">
        <v>0</v>
      </c>
      <c r="B424" s="12">
        <v>0</v>
      </c>
      <c r="C424" s="12">
        <v>0</v>
      </c>
      <c r="D424" s="12">
        <v>0</v>
      </c>
      <c r="E424" s="12">
        <f ca="1">INDEX('Flow probs &amp; rates'!$P$5:$P$5999,UsefulSeries!$E418,0)*(1-INDEX('Flow probs &amp; rates'!$P$5:$P$5999,UsefulSeries!$E418,0))/INDEX('Flow probs &amp; rates'!$G$4:$G$5999,UsefulSeries!$E418,0)</f>
        <v>5.7305297890439297E-2</v>
      </c>
      <c r="F424" s="12">
        <f ca="1">-INDEX('Flow probs &amp; rates'!$P$5:$P$5999,UsefulSeries!$E418,0)*(INDEX('Flow probs &amp; rates'!$Q$5:$Q$5999,UsefulSeries!$E418,0))/INDEX('Flow probs &amp; rates'!$G$4:$G$5999,UsefulSeries!$E418,0)</f>
        <v>-1.352135248789543E-3</v>
      </c>
      <c r="G424" s="12"/>
      <c r="H424" s="12"/>
      <c r="I424" s="12">
        <f ca="1">INDEX('Flow probs &amp; rates'!$P$5:$P$5999,UsefulSeries!$E418)</f>
        <v>1.9567836058666219E-2</v>
      </c>
      <c r="J424" s="12"/>
      <c r="K424" s="12">
        <f>INDEX('Flow probs &amp; rates'!$G$4:$G$5999,UsefulSeries!$E418)</f>
        <v>0.33478468059491862</v>
      </c>
      <c r="L424" s="12"/>
      <c r="M424" s="12"/>
      <c r="N424" s="12">
        <f>INDEX('Flow probs &amp; rates'!$E$5:$E$5999,UsefulSeries!$G422)-INDEX('Flow probs &amp; rates'!$E$4:$E$5999,UsefulSeries!$G422)</f>
        <v>-1.6429598782455868E-3</v>
      </c>
      <c r="O424" s="12"/>
      <c r="P424" s="12">
        <f ca="1"/>
        <v>0</v>
      </c>
      <c r="Q424" s="12">
        <f ca="1"/>
        <v>0</v>
      </c>
      <c r="R424" s="12">
        <f ca="1"/>
        <v>0</v>
      </c>
      <c r="S424" s="12">
        <f ca="1"/>
        <v>0</v>
      </c>
      <c r="T424" s="12">
        <f ca="1"/>
        <v>17.458645239734238</v>
      </c>
      <c r="U424" s="12">
        <f ca="1"/>
        <v>0.34971814165336457</v>
      </c>
      <c r="V424" s="12"/>
      <c r="W424" s="12">
        <f ca="1">INDEX(P$8:P$6003,UsefulSeries!$I420)</f>
        <v>0</v>
      </c>
      <c r="X424" s="12">
        <f ca="1">INDEX(Q$8:Q$6003,UsefulSeries!$I420)</f>
        <v>0</v>
      </c>
      <c r="Y424" s="12">
        <f ca="1">INDEX(R$8:R$6003,UsefulSeries!$I420)</f>
        <v>0.22880960027389438</v>
      </c>
      <c r="Z424" s="12">
        <f ca="1">INDEX(S$8:S$6003,UsefulSeries!$I420)</f>
        <v>6.7957479587217748E-2</v>
      </c>
      <c r="AA424" s="12">
        <f ca="1">INDEX(T$8:T$6003,UsefulSeries!$I420)</f>
        <v>0</v>
      </c>
      <c r="AB424" s="12">
        <f ca="1">INDEX(U$8:U$6003,UsefulSeries!$I420)</f>
        <v>0</v>
      </c>
      <c r="AC424" s="12">
        <f>INDEX( K$8:K$6003,UsefulSeries!$I420)</f>
        <v>4.0301383374090588E-2</v>
      </c>
      <c r="AD424" s="12">
        <f>INDEX(L$8:L$6003,UsefulSeries!$I420)</f>
        <v>-4.0301383374090588E-2</v>
      </c>
      <c r="AE424" s="12"/>
      <c r="AF424" s="12"/>
      <c r="AG424" s="12"/>
      <c r="AH424" s="12"/>
      <c r="AI424" s="12"/>
      <c r="AJ424" s="12"/>
      <c r="AK424" s="12"/>
      <c r="AL424" s="12"/>
      <c r="AM424" s="12"/>
      <c r="AN424" s="12">
        <f t="shared" ca="1" si="72"/>
        <v>0</v>
      </c>
      <c r="AO424" s="12">
        <f t="shared" ca="1" si="73"/>
        <v>0</v>
      </c>
      <c r="AP424" s="12">
        <f t="shared" ca="1" si="74"/>
        <v>0.22880960027389438</v>
      </c>
      <c r="AQ424" s="12">
        <f t="shared" ca="1" si="75"/>
        <v>6.7957479587217748E-2</v>
      </c>
      <c r="AR424" s="12">
        <f t="shared" ca="1" si="76"/>
        <v>0</v>
      </c>
      <c r="AS424" s="12">
        <f t="shared" ca="1" si="77"/>
        <v>0</v>
      </c>
      <c r="AT424" s="12">
        <f t="shared" si="78"/>
        <v>4.0301383374090588E-2</v>
      </c>
      <c r="AU424" s="12">
        <f t="shared" si="79"/>
        <v>-4.0301383374090588E-2</v>
      </c>
      <c r="AV424" s="12"/>
      <c r="AW424" s="12">
        <f ca="1">INDEX(I$8:I$6003,UsefulSeries!$I420)</f>
        <v>0.25054928217324246</v>
      </c>
      <c r="AX424" s="12"/>
      <c r="AY424" s="12"/>
      <c r="AZ424" s="12">
        <f ca="1"/>
        <v>6.7957479587217762E-2</v>
      </c>
      <c r="BA424" s="12"/>
      <c r="BB424" s="12">
        <f t="shared" ca="1" si="71"/>
        <v>6.7957479587217762E-2</v>
      </c>
      <c r="BC424" s="12"/>
      <c r="BD424" s="38">
        <f ca="1"/>
        <v>0.24739987930901028</v>
      </c>
    </row>
    <row r="425" spans="1:56" x14ac:dyDescent="0.35">
      <c r="A425" s="12">
        <v>0</v>
      </c>
      <c r="B425" s="12">
        <v>0</v>
      </c>
      <c r="C425" s="12">
        <v>0</v>
      </c>
      <c r="D425" s="12">
        <v>0</v>
      </c>
      <c r="E425" s="12">
        <f ca="1">-INDEX('Flow probs &amp; rates'!$P$5:$P$5999,UsefulSeries!$E418,0)*(INDEX('Flow probs &amp; rates'!$Q$5:$Q$5999,UsefulSeries!$E418,0))/INDEX('Flow probs &amp; rates'!$G$4:$G$5999,UsefulSeries!$E418,0)</f>
        <v>-1.352135248789543E-3</v>
      </c>
      <c r="F425" s="12">
        <f ca="1">INDEX('Flow probs &amp; rates'!$Q$5:$Q$5999,UsefulSeries!$E418,0)*(1-INDEX('Flow probs &amp; rates'!$Q$5:$Q$5999,UsefulSeries!$E418,0))/INDEX('Flow probs &amp; rates'!$G$4:$G$5999,UsefulSeries!$E418,0)</f>
        <v>6.7501358417244445E-2</v>
      </c>
      <c r="G425" s="12"/>
      <c r="H425" s="12"/>
      <c r="I425" s="12">
        <f ca="1">INDEX('Flow probs &amp; rates'!$Q$5:$Q$5999,UsefulSeries!$E418)</f>
        <v>2.3133583398285744E-2</v>
      </c>
      <c r="J425" s="12"/>
      <c r="K425" s="12"/>
      <c r="L425" s="12">
        <f>INDEX('Flow probs &amp; rates'!$G$4:$G$5999,UsefulSeries!$E418)</f>
        <v>0.33478468059491862</v>
      </c>
      <c r="M425" s="12"/>
      <c r="N425" s="12">
        <f>INDEX('Flow probs &amp; rates'!$F$5:$F$5999,UsefulSeries!$G422)-INDEX('Flow probs &amp; rates'!$F$4:$F$5999,UsefulSeries!$G422)</f>
        <v>-3.8657550985663966E-4</v>
      </c>
      <c r="O425" s="12"/>
      <c r="P425" s="12">
        <f ca="1"/>
        <v>0</v>
      </c>
      <c r="Q425" s="12">
        <f ca="1"/>
        <v>0</v>
      </c>
      <c r="R425" s="12">
        <f ca="1"/>
        <v>0</v>
      </c>
      <c r="S425" s="12">
        <f ca="1"/>
        <v>0</v>
      </c>
      <c r="T425" s="12">
        <f ca="1"/>
        <v>0.34971814165336462</v>
      </c>
      <c r="U425" s="12">
        <f ca="1"/>
        <v>14.821521961710355</v>
      </c>
      <c r="V425" s="12"/>
      <c r="W425" s="12">
        <f ca="1">INDEX(P$9:P$6003,UsefulSeries!$I420)</f>
        <v>0</v>
      </c>
      <c r="X425" s="12">
        <f ca="1">INDEX(Q$9:Q$6003,UsefulSeries!$I420)</f>
        <v>0</v>
      </c>
      <c r="Y425" s="12">
        <f ca="1">INDEX(R$9:R$6003,UsefulSeries!$I420)</f>
        <v>6.7957479587217748E-2</v>
      </c>
      <c r="Z425" s="12">
        <f ca="1">INDEX(S$9:S$6003,UsefulSeries!$I420)</f>
        <v>0.32561838505052637</v>
      </c>
      <c r="AA425" s="12">
        <f ca="1">INDEX(T$9:T$6003,UsefulSeries!$I420)</f>
        <v>0</v>
      </c>
      <c r="AB425" s="12">
        <f ca="1">INDEX(U$9:U$6003,UsefulSeries!$I420)</f>
        <v>0</v>
      </c>
      <c r="AC425" s="12">
        <f>INDEX( K$9:K$6003,UsefulSeries!$I420)</f>
        <v>0</v>
      </c>
      <c r="AD425" s="12">
        <f>INDEX(L$9:L$6003,UsefulSeries!$I420)</f>
        <v>-4.0301383374090588E-2</v>
      </c>
      <c r="AE425" s="12"/>
      <c r="AF425" s="12"/>
      <c r="AG425" s="12"/>
      <c r="AH425" s="12"/>
      <c r="AI425" s="12"/>
      <c r="AJ425" s="12"/>
      <c r="AK425" s="12"/>
      <c r="AL425" s="12"/>
      <c r="AM425" s="12"/>
      <c r="AN425" s="12">
        <f t="shared" ca="1" si="72"/>
        <v>0</v>
      </c>
      <c r="AO425" s="12">
        <f t="shared" ca="1" si="73"/>
        <v>0</v>
      </c>
      <c r="AP425" s="12">
        <f t="shared" ca="1" si="74"/>
        <v>6.7957479587217748E-2</v>
      </c>
      <c r="AQ425" s="12">
        <f t="shared" ca="1" si="75"/>
        <v>0.32561838505052637</v>
      </c>
      <c r="AR425" s="12">
        <f t="shared" ca="1" si="76"/>
        <v>0</v>
      </c>
      <c r="AS425" s="12">
        <f t="shared" ca="1" si="77"/>
        <v>0</v>
      </c>
      <c r="AT425" s="12">
        <f t="shared" si="78"/>
        <v>0</v>
      </c>
      <c r="AU425" s="12">
        <f t="shared" si="79"/>
        <v>-4.0301383374090588E-2</v>
      </c>
      <c r="AV425" s="12"/>
      <c r="AW425" s="12">
        <f ca="1">INDEX(I$9:I$6003,UsefulSeries!$I420)</f>
        <v>0.15641248835023433</v>
      </c>
      <c r="AX425" s="12"/>
      <c r="AY425" s="12"/>
      <c r="AZ425" s="12">
        <f ca="1"/>
        <v>6.7957479587217762E-2</v>
      </c>
      <c r="BA425" s="12"/>
      <c r="BB425" s="12">
        <f t="shared" ca="1" si="71"/>
        <v>6.7957479587217762E-2</v>
      </c>
      <c r="BC425" s="12"/>
      <c r="BD425" s="38">
        <f ca="1"/>
        <v>0.16516113911806699</v>
      </c>
    </row>
    <row r="426" spans="1:56" x14ac:dyDescent="0.35">
      <c r="A426" s="12">
        <f ca="1">INDEX('Flow probs &amp; rates'!$K$5:$K$5999,UsefulSeries!$E424,0)*(1-INDEX('Flow probs &amp; rates'!$K$5:$K$5999,UsefulSeries!$E424,0))/INDEX('Flow probs &amp; rates'!$E$4:$E$5999,UsefulSeries!$E424,0)</f>
        <v>2.072629735550716E-2</v>
      </c>
      <c r="B426" s="12">
        <f ca="1">-INDEX('Flow probs &amp; rates'!$K$5:$K$5999,UsefulSeries!$E424,0)*(INDEX('Flow probs &amp; rates'!$L$5:$L$5999,UsefulSeries!$E424,0))/INDEX('Flow probs &amp; rates'!$E$4:$E$5999,UsefulSeries!$E424,0)</f>
        <v>-2.4885364129529047E-4</v>
      </c>
      <c r="C426" s="12">
        <v>0</v>
      </c>
      <c r="D426" s="12">
        <v>0</v>
      </c>
      <c r="E426" s="12">
        <v>0</v>
      </c>
      <c r="F426" s="12">
        <v>0</v>
      </c>
      <c r="G426" s="12"/>
      <c r="H426" s="12"/>
      <c r="I426" s="12">
        <f ca="1">INDEX('Flow probs &amp; rates'!$K$5:$K$5999,UsefulSeries!$E424)</f>
        <v>1.3168430743279546E-2</v>
      </c>
      <c r="J426" s="12"/>
      <c r="K426" s="12">
        <f>-INDEX('Flow probs &amp; rates'!$E$4:$E$5999,UsefulSeries!$E424)</f>
        <v>-0.62698237664655054</v>
      </c>
      <c r="L426" s="12">
        <f>INDEX('Flow probs &amp; rates'!$E$4:$E$5999,UsefulSeries!$E424)</f>
        <v>0.62698237664655054</v>
      </c>
      <c r="M426" s="12"/>
      <c r="N426" s="12">
        <f>INDEX('Flow probs &amp; rates'!$E$5:$E$5999,UsefulSeries!$G424)-INDEX('Flow probs &amp; rates'!$E$4:$E$5999,UsefulSeries!$G424)</f>
        <v>1.7402045260815902E-3</v>
      </c>
      <c r="O426" s="12"/>
      <c r="P426" s="12">
        <f t="array" aca="1" ref="P426:U431" ca="1">MINVERSE(A426:F431)</f>
        <v>48.255605580109986</v>
      </c>
      <c r="Q426" s="12">
        <f ca="1"/>
        <v>0.64307004951698721</v>
      </c>
      <c r="R426" s="12">
        <f ca="1"/>
        <v>0</v>
      </c>
      <c r="S426" s="12">
        <f ca="1"/>
        <v>0</v>
      </c>
      <c r="T426" s="12">
        <f ca="1"/>
        <v>0</v>
      </c>
      <c r="U426" s="12">
        <f ca="1"/>
        <v>0</v>
      </c>
      <c r="V426" s="12"/>
      <c r="W426" s="12">
        <f ca="1">INDEX(P$10:P$6003,UsefulSeries!$I420)</f>
        <v>0</v>
      </c>
      <c r="X426" s="12">
        <f ca="1">INDEX(Q$10:Q$6003,UsefulSeries!$I420)</f>
        <v>0</v>
      </c>
      <c r="Y426" s="12">
        <f ca="1">INDEX(R$10:R$6003,UsefulSeries!$I420)</f>
        <v>0</v>
      </c>
      <c r="Z426" s="12">
        <f ca="1">INDEX(S$10:S$6003,UsefulSeries!$I420)</f>
        <v>0</v>
      </c>
      <c r="AA426" s="12">
        <f ca="1">INDEX(T$10:T$6003,UsefulSeries!$I420)</f>
        <v>15.769443878932327</v>
      </c>
      <c r="AB426" s="12">
        <f ca="1">INDEX(U$10:U$6003,UsefulSeries!$I420)</f>
        <v>0.35268413625491901</v>
      </c>
      <c r="AC426" s="12">
        <f>INDEX( K$10:K$6003,UsefulSeries!$I420)</f>
        <v>0.33621938757352832</v>
      </c>
      <c r="AD426" s="12">
        <f>INDEX(L$10:L$6003,UsefulSeries!$I420)</f>
        <v>0</v>
      </c>
      <c r="AE426" s="12"/>
      <c r="AF426" s="12"/>
      <c r="AG426" s="12"/>
      <c r="AH426" s="12"/>
      <c r="AI426" s="12"/>
      <c r="AJ426" s="12"/>
      <c r="AK426" s="12"/>
      <c r="AL426" s="12"/>
      <c r="AM426" s="12"/>
      <c r="AN426" s="12">
        <f t="shared" ca="1" si="72"/>
        <v>0</v>
      </c>
      <c r="AO426" s="12">
        <f t="shared" ca="1" si="73"/>
        <v>0</v>
      </c>
      <c r="AP426" s="12">
        <f t="shared" ca="1" si="74"/>
        <v>0</v>
      </c>
      <c r="AQ426" s="12">
        <f t="shared" ca="1" si="75"/>
        <v>0</v>
      </c>
      <c r="AR426" s="12">
        <f t="shared" ca="1" si="76"/>
        <v>15.769443878932327</v>
      </c>
      <c r="AS426" s="12">
        <f t="shared" ca="1" si="77"/>
        <v>0.35268413625491901</v>
      </c>
      <c r="AT426" s="12">
        <f t="shared" si="78"/>
        <v>0.33621938757352832</v>
      </c>
      <c r="AU426" s="12">
        <f t="shared" si="79"/>
        <v>0</v>
      </c>
      <c r="AV426" s="12"/>
      <c r="AW426" s="12">
        <f ca="1">INDEX(I$10:I$6003,UsefulSeries!$I420)</f>
        <v>2.1808693472908567E-2</v>
      </c>
      <c r="AX426" s="12"/>
      <c r="AY426" s="12"/>
      <c r="AZ426" s="12">
        <f ca="1"/>
        <v>0.35268413625491907</v>
      </c>
      <c r="BA426" s="12"/>
      <c r="BB426" s="12">
        <f t="shared" ca="1" si="71"/>
        <v>0.35268413625491907</v>
      </c>
      <c r="BC426" s="12"/>
      <c r="BD426" s="38">
        <f ca="1"/>
        <v>2.038277566285393E-2</v>
      </c>
    </row>
    <row r="427" spans="1:56" x14ac:dyDescent="0.35">
      <c r="A427" s="12">
        <f ca="1">-INDEX('Flow probs &amp; rates'!$K$5:$K$5999,UsefulSeries!$E424,0)*(INDEX('Flow probs &amp; rates'!$L$5:$L$5999,UsefulSeries!$E424,0))/INDEX('Flow probs &amp; rates'!$E$4:$E$5999,UsefulSeries!$E424,0)</f>
        <v>-2.4885364129529047E-4</v>
      </c>
      <c r="B427" s="12">
        <f ca="1">INDEX('Flow probs &amp; rates'!$L$5:$L$5999,UsefulSeries!$E424,0)*(1-INDEX('Flow probs &amp; rates'!$L$5:$L$5999,UsefulSeries!$E424,0))/INDEX('Flow probs &amp; rates'!$E$4:$E$5999,UsefulSeries!$E424,0)</f>
        <v>1.8673833699049441E-2</v>
      </c>
      <c r="C427" s="12">
        <v>0</v>
      </c>
      <c r="D427" s="12">
        <v>0</v>
      </c>
      <c r="E427" s="12">
        <v>0</v>
      </c>
      <c r="F427" s="12">
        <v>0</v>
      </c>
      <c r="G427" s="12"/>
      <c r="H427" s="12"/>
      <c r="I427" s="12">
        <f ca="1">INDEX('Flow probs &amp; rates'!$L$5:$L$5999,UsefulSeries!$E424)</f>
        <v>1.1848552838089462E-2</v>
      </c>
      <c r="J427" s="12"/>
      <c r="K427" s="12">
        <f>-INDEX('Flow probs &amp; rates'!$E$4:$E$5999,UsefulSeries!$E424)</f>
        <v>-0.62698237664655054</v>
      </c>
      <c r="L427" s="12"/>
      <c r="M427" s="12"/>
      <c r="N427" s="12">
        <f>INDEX('Flow probs &amp; rates'!$F$5:$F$5999,UsefulSeries!$G424)-INDEX('Flow probs &amp; rates'!$F$4:$F$5999,UsefulSeries!$G424)</f>
        <v>4.1022430232968629E-4</v>
      </c>
      <c r="O427" s="12"/>
      <c r="P427" s="12">
        <f ca="1"/>
        <v>0.64307004951698732</v>
      </c>
      <c r="Q427" s="12">
        <f ca="1"/>
        <v>53.559437576781121</v>
      </c>
      <c r="R427" s="12">
        <f ca="1"/>
        <v>0</v>
      </c>
      <c r="S427" s="12">
        <f ca="1"/>
        <v>0</v>
      </c>
      <c r="T427" s="12">
        <f ca="1"/>
        <v>0</v>
      </c>
      <c r="U427" s="12">
        <f ca="1"/>
        <v>0</v>
      </c>
      <c r="V427" s="12"/>
      <c r="W427" s="12">
        <f ca="1">INDEX(P$11:P$6003,UsefulSeries!$I420)</f>
        <v>0</v>
      </c>
      <c r="X427" s="12">
        <f ca="1">INDEX(Q$11:Q$6003,UsefulSeries!$I420)</f>
        <v>0</v>
      </c>
      <c r="Y427" s="12">
        <f ca="1">INDEX(R$11:R$6003,UsefulSeries!$I420)</f>
        <v>0</v>
      </c>
      <c r="Z427" s="12">
        <f ca="1">INDEX(S$11:S$6003,UsefulSeries!$I420)</f>
        <v>0</v>
      </c>
      <c r="AA427" s="12">
        <f ca="1">INDEX(T$11:T$6003,UsefulSeries!$I420)</f>
        <v>0.35268413625491901</v>
      </c>
      <c r="AB427" s="12">
        <f ca="1">INDEX(U$11:U$6003,UsefulSeries!$I420)</f>
        <v>13.86880944776407</v>
      </c>
      <c r="AC427" s="12">
        <f>INDEX( K$11:K$6003,UsefulSeries!$I420)</f>
        <v>0</v>
      </c>
      <c r="AD427" s="12">
        <f>INDEX(L$11:L$6003,UsefulSeries!$I420)</f>
        <v>0.33621938757352832</v>
      </c>
      <c r="AE427" s="12"/>
      <c r="AF427" s="12"/>
      <c r="AG427" s="12"/>
      <c r="AH427" s="12"/>
      <c r="AI427" s="12"/>
      <c r="AJ427" s="12"/>
      <c r="AK427" s="12"/>
      <c r="AL427" s="12"/>
      <c r="AM427" s="12"/>
      <c r="AN427" s="12">
        <f t="shared" ca="1" si="72"/>
        <v>0</v>
      </c>
      <c r="AO427" s="12">
        <f t="shared" ca="1" si="73"/>
        <v>0</v>
      </c>
      <c r="AP427" s="12">
        <f t="shared" ca="1" si="74"/>
        <v>0</v>
      </c>
      <c r="AQ427" s="12">
        <f t="shared" ca="1" si="75"/>
        <v>0</v>
      </c>
      <c r="AR427" s="12">
        <f t="shared" ca="1" si="76"/>
        <v>0.35268413625491901</v>
      </c>
      <c r="AS427" s="12">
        <f t="shared" ca="1" si="77"/>
        <v>13.86880944776407</v>
      </c>
      <c r="AT427" s="12">
        <f t="shared" si="78"/>
        <v>0</v>
      </c>
      <c r="AU427" s="12">
        <f t="shared" si="79"/>
        <v>0.33621938757352832</v>
      </c>
      <c r="AV427" s="12"/>
      <c r="AW427" s="12">
        <f ca="1">INDEX(I$11:I$6003,UsefulSeries!$I420)</f>
        <v>2.4875426930766407E-2</v>
      </c>
      <c r="AX427" s="12"/>
      <c r="AY427" s="12"/>
      <c r="AZ427" s="12">
        <f ca="1"/>
        <v>0.35268413625491901</v>
      </c>
      <c r="BA427" s="12"/>
      <c r="BB427" s="12">
        <f t="shared" ca="1" si="71"/>
        <v>0.35268413625491901</v>
      </c>
      <c r="BC427" s="12"/>
      <c r="BD427" s="38">
        <f ca="1"/>
        <v>2.3326816250296433E-2</v>
      </c>
    </row>
    <row r="428" spans="1:56" x14ac:dyDescent="0.35">
      <c r="A428" s="12">
        <v>0</v>
      </c>
      <c r="B428" s="12">
        <v>0</v>
      </c>
      <c r="C428" s="12">
        <f ca="1">INDEX('Flow probs &amp; rates'!$M$5:$M$5999,UsefulSeries!$E424,0)*(1-INDEX('Flow probs &amp; rates'!$M$5:$M$5999,UsefulSeries!$E424,0))/INDEX('Flow probs &amp; rates'!$F$4:$F$5999,UsefulSeries!$E424,0)</f>
        <v>5.0371252541566935</v>
      </c>
      <c r="D428" s="12">
        <f ca="1">-INDEX('Flow probs &amp; rates'!$M$5:$M$5999,UsefulSeries!$E424,0)*(INDEX('Flow probs &amp; rates'!$O$5:$O$5999,UsefulSeries!$E424,0))/INDEX('Flow probs &amp; rates'!$F$4:$F$5999,UsefulSeries!$E424,0)</f>
        <v>-1.0790102655150828</v>
      </c>
      <c r="E428" s="12">
        <v>0</v>
      </c>
      <c r="F428" s="12">
        <v>0</v>
      </c>
      <c r="G428" s="12"/>
      <c r="H428" s="12"/>
      <c r="I428" s="12">
        <f ca="1">INDEX('Flow probs &amp; rates'!$M$5:$M$5999,UsefulSeries!$E424)</f>
        <v>0.24982794341814568</v>
      </c>
      <c r="J428" s="12"/>
      <c r="K428" s="12">
        <f>INDEX('Flow probs &amp; rates'!$F$4:$F$5999,UsefulSeries!$E424)</f>
        <v>3.7206528059025204E-2</v>
      </c>
      <c r="L428" s="12">
        <f>-INDEX('Flow probs &amp; rates'!$F$4:$F$5999,UsefulSeries!$E424)</f>
        <v>-3.7206528059025204E-2</v>
      </c>
      <c r="M428" s="12"/>
      <c r="N428" s="12">
        <f>INDEX('Flow probs &amp; rates'!$E$5:$E$5999,UsefulSeries!$G426)-INDEX('Flow probs &amp; rates'!$E$4:$E$5999,UsefulSeries!$G426)</f>
        <v>-1.9671892354976572E-3</v>
      </c>
      <c r="O428" s="12"/>
      <c r="P428" s="12">
        <f ca="1"/>
        <v>0</v>
      </c>
      <c r="Q428" s="12">
        <f ca="1"/>
        <v>0</v>
      </c>
      <c r="R428" s="12">
        <f ca="1"/>
        <v>0.21204651826862131</v>
      </c>
      <c r="S428" s="12">
        <f ca="1"/>
        <v>6.3117909443021106E-2</v>
      </c>
      <c r="T428" s="12">
        <f ca="1"/>
        <v>0</v>
      </c>
      <c r="U428" s="12">
        <f ca="1"/>
        <v>0</v>
      </c>
      <c r="V428" s="12"/>
      <c r="W428" s="12"/>
      <c r="X428" s="12"/>
      <c r="Y428" s="12"/>
      <c r="Z428" s="12"/>
      <c r="AA428" s="12"/>
      <c r="AB428" s="12"/>
      <c r="AC428" s="12"/>
      <c r="AD428" s="12"/>
      <c r="AE428" s="12">
        <f t="array" ref="AE428:AJ429">TRANSPOSE(AC422:AD427)</f>
        <v>-0.62347922905238107</v>
      </c>
      <c r="AF428" s="12">
        <v>-0.62347922905238107</v>
      </c>
      <c r="AG428" s="12">
        <v>4.0301383374090588E-2</v>
      </c>
      <c r="AH428" s="12">
        <v>0</v>
      </c>
      <c r="AI428" s="12">
        <v>0.33621938757352832</v>
      </c>
      <c r="AJ428" s="12">
        <v>0</v>
      </c>
      <c r="AK428" s="12"/>
      <c r="AL428" s="12"/>
      <c r="AM428" s="12"/>
      <c r="AN428" s="12">
        <f t="shared" si="72"/>
        <v>-0.62347922905238107</v>
      </c>
      <c r="AO428" s="12">
        <f t="shared" si="73"/>
        <v>-0.62347922905238107</v>
      </c>
      <c r="AP428" s="12">
        <f t="shared" si="74"/>
        <v>4.0301383374090588E-2</v>
      </c>
      <c r="AQ428" s="12">
        <f t="shared" si="75"/>
        <v>0</v>
      </c>
      <c r="AR428" s="12">
        <f t="shared" si="76"/>
        <v>0.33621938757352832</v>
      </c>
      <c r="AS428" s="12">
        <f t="shared" si="77"/>
        <v>0</v>
      </c>
      <c r="AT428" s="12">
        <f t="shared" si="78"/>
        <v>0</v>
      </c>
      <c r="AU428" s="12">
        <f t="shared" si="79"/>
        <v>0</v>
      </c>
      <c r="AV428" s="12"/>
      <c r="AW428" s="12"/>
      <c r="AX428" s="12">
        <f>INDEX($N$6:$N$6003,UsefulSeries!$K420)</f>
        <v>-1.6000056905041138E-4</v>
      </c>
      <c r="AY428" s="12"/>
      <c r="AZ428" s="12"/>
      <c r="BA428" s="12"/>
      <c r="BB428" s="12">
        <f t="shared" si="71"/>
        <v>-1.6000056905041138E-4</v>
      </c>
      <c r="BC428" s="12"/>
      <c r="BD428" s="38">
        <f ca="1"/>
        <v>6.8503192121324205E-2</v>
      </c>
    </row>
    <row r="429" spans="1:56" x14ac:dyDescent="0.35">
      <c r="A429" s="12">
        <v>0</v>
      </c>
      <c r="B429" s="12">
        <v>0</v>
      </c>
      <c r="C429" s="12">
        <f ca="1">-INDEX('Flow probs &amp; rates'!$M$5:$M$5999,UsefulSeries!$E424,0)*(INDEX('Flow probs &amp; rates'!$O$5:$O$5999,UsefulSeries!$E424,0))/INDEX('Flow probs &amp; rates'!$F$4:$F$5999,UsefulSeries!$E424,0)</f>
        <v>-1.0790102655150828</v>
      </c>
      <c r="D429" s="12">
        <f ca="1">INDEX('Flow probs &amp; rates'!$O$5:$O$5999,UsefulSeries!$E424,0)*(1-INDEX('Flow probs &amp; rates'!$O$5:$O$5999,UsefulSeries!$E424,0))/INDEX('Flow probs &amp; rates'!$F$4:$F$5999,UsefulSeries!$E424,0)</f>
        <v>3.6249674933407072</v>
      </c>
      <c r="E429" s="12">
        <v>0</v>
      </c>
      <c r="F429" s="12">
        <v>0</v>
      </c>
      <c r="G429" s="12"/>
      <c r="H429" s="12"/>
      <c r="I429" s="12">
        <f ca="1">INDEX('Flow probs &amp; rates'!$O$5:$O$5999,UsefulSeries!$E424)</f>
        <v>0.1606954977517028</v>
      </c>
      <c r="J429" s="12"/>
      <c r="K429" s="12"/>
      <c r="L429" s="12">
        <f>-INDEX('Flow probs &amp; rates'!$F$4:$F$5999,UsefulSeries!$E424)</f>
        <v>-3.7206528059025204E-2</v>
      </c>
      <c r="M429" s="12"/>
      <c r="N429" s="12">
        <f>INDEX('Flow probs &amp; rates'!$F$5:$F$5999,UsefulSeries!$G426)-INDEX('Flow probs &amp; rates'!$F$4:$F$5999,UsefulSeries!$G426)</f>
        <v>2.5424082501560377E-4</v>
      </c>
      <c r="O429" s="12"/>
      <c r="P429" s="12">
        <f ca="1"/>
        <v>0</v>
      </c>
      <c r="Q429" s="12">
        <f ca="1"/>
        <v>0</v>
      </c>
      <c r="R429" s="12">
        <f ca="1"/>
        <v>6.3117909443021106E-2</v>
      </c>
      <c r="S429" s="12">
        <f ca="1"/>
        <v>0.2946522621758807</v>
      </c>
      <c r="T429" s="12">
        <f ca="1"/>
        <v>0</v>
      </c>
      <c r="U429" s="12">
        <f ca="1"/>
        <v>0</v>
      </c>
      <c r="V429" s="12"/>
      <c r="W429" s="12"/>
      <c r="X429" s="12"/>
      <c r="Y429" s="12"/>
      <c r="Z429" s="12"/>
      <c r="AA429" s="12"/>
      <c r="AB429" s="12"/>
      <c r="AC429" s="12"/>
      <c r="AD429" s="12"/>
      <c r="AE429" s="12">
        <v>0.62347922905238107</v>
      </c>
      <c r="AF429" s="12">
        <v>0</v>
      </c>
      <c r="AG429" s="12">
        <v>-4.0301383374090588E-2</v>
      </c>
      <c r="AH429" s="12">
        <v>-4.0301383374090588E-2</v>
      </c>
      <c r="AI429" s="12">
        <v>0</v>
      </c>
      <c r="AJ429" s="12">
        <v>0.33621938757352832</v>
      </c>
      <c r="AK429" s="12"/>
      <c r="AL429" s="12"/>
      <c r="AM429" s="12"/>
      <c r="AN429" s="12">
        <f t="shared" si="72"/>
        <v>0.62347922905238107</v>
      </c>
      <c r="AO429" s="12">
        <f t="shared" si="73"/>
        <v>0</v>
      </c>
      <c r="AP429" s="12">
        <f t="shared" si="74"/>
        <v>-4.0301383374090588E-2</v>
      </c>
      <c r="AQ429" s="12">
        <f t="shared" si="75"/>
        <v>-4.0301383374090588E-2</v>
      </c>
      <c r="AR429" s="12">
        <f t="shared" si="76"/>
        <v>0</v>
      </c>
      <c r="AS429" s="12">
        <f t="shared" si="77"/>
        <v>0.33621938757352832</v>
      </c>
      <c r="AT429" s="12">
        <f t="shared" si="78"/>
        <v>0</v>
      </c>
      <c r="AU429" s="12">
        <f t="shared" si="79"/>
        <v>0</v>
      </c>
      <c r="AV429" s="12"/>
      <c r="AW429" s="12"/>
      <c r="AX429" s="12">
        <f>INDEX('Margin error adjustment'!N$7:N$6003,UsefulSeries!$K420)</f>
        <v>6.253191553295262E-5</v>
      </c>
      <c r="AY429" s="12"/>
      <c r="AZ429" s="12"/>
      <c r="BA429" s="12"/>
      <c r="BB429" s="12">
        <f t="shared" si="71"/>
        <v>6.253191553295262E-5</v>
      </c>
      <c r="BC429" s="12"/>
      <c r="BD429" s="38">
        <f ca="1"/>
        <v>6.5374829173445836E-2</v>
      </c>
    </row>
    <row r="430" spans="1:56" x14ac:dyDescent="0.35">
      <c r="A430" s="12">
        <v>0</v>
      </c>
      <c r="B430" s="12">
        <v>0</v>
      </c>
      <c r="C430" s="12">
        <v>0</v>
      </c>
      <c r="D430" s="12">
        <v>0</v>
      </c>
      <c r="E430" s="12">
        <f ca="1">INDEX('Flow probs &amp; rates'!$P$5:$P$5999,UsefulSeries!$E424,0)*(1-INDEX('Flow probs &amp; rates'!$P$5:$P$5999,UsefulSeries!$E424,0))/INDEX('Flow probs &amp; rates'!$G$4:$G$5999,UsefulSeries!$E424,0)</f>
        <v>6.1843581644475502E-2</v>
      </c>
      <c r="F430" s="12">
        <f ca="1">-INDEX('Flow probs &amp; rates'!$P$5:$P$5999,UsefulSeries!$E424,0)*(INDEX('Flow probs &amp; rates'!$Q$5:$Q$5999,UsefulSeries!$E424,0))/INDEX('Flow probs &amp; rates'!$G$4:$G$5999,UsefulSeries!$E424,0)</f>
        <v>-1.4677768244053444E-3</v>
      </c>
      <c r="G430" s="12"/>
      <c r="H430" s="12"/>
      <c r="I430" s="12">
        <f ca="1">INDEX('Flow probs &amp; rates'!$P$5:$P$5999,UsefulSeries!$E424)</f>
        <v>2.1217962835865644E-2</v>
      </c>
      <c r="J430" s="12"/>
      <c r="K430" s="12">
        <f>INDEX('Flow probs &amp; rates'!$G$4:$G$5999,UsefulSeries!$E424)</f>
        <v>0.33581109529442427</v>
      </c>
      <c r="L430" s="12"/>
      <c r="M430" s="12"/>
      <c r="N430" s="12">
        <f>INDEX('Flow probs &amp; rates'!$E$5:$E$5999,UsefulSeries!$G428)-INDEX('Flow probs &amp; rates'!$E$4:$E$5999,UsefulSeries!$G428)</f>
        <v>2.1803572682292938E-3</v>
      </c>
      <c r="O430" s="12"/>
      <c r="P430" s="12">
        <f ca="1"/>
        <v>0</v>
      </c>
      <c r="Q430" s="12">
        <f ca="1"/>
        <v>0</v>
      </c>
      <c r="R430" s="12">
        <f ca="1"/>
        <v>0</v>
      </c>
      <c r="S430" s="12">
        <f ca="1"/>
        <v>0</v>
      </c>
      <c r="T430" s="12">
        <f ca="1"/>
        <v>16.178167507183073</v>
      </c>
      <c r="U430" s="12">
        <f ca="1"/>
        <v>0.35143155274035132</v>
      </c>
      <c r="V430" s="12"/>
      <c r="W430" s="12">
        <f ca="1">INDEX(P$6:P$6003,UsefulSeries!$I428)</f>
        <v>47.952352948311336</v>
      </c>
      <c r="X430" s="12">
        <f ca="1">INDEX(Q$6:Q$6003,UsefulSeries!$I428)</f>
        <v>0.63942511104813859</v>
      </c>
      <c r="Y430" s="12">
        <f ca="1">INDEX(R$6:R$6003,UsefulSeries!$I428)</f>
        <v>0</v>
      </c>
      <c r="Z430" s="12">
        <f ca="1">INDEX(S$6:S$6003,UsefulSeries!$I428)</f>
        <v>0</v>
      </c>
      <c r="AA430" s="12">
        <f ca="1">INDEX(T$6:T$6003,UsefulSeries!$I428)</f>
        <v>0</v>
      </c>
      <c r="AB430" s="12">
        <f ca="1">INDEX(U$6:U$6003,UsefulSeries!$I428)</f>
        <v>0</v>
      </c>
      <c r="AC430" s="12">
        <f>INDEX( K$6:K$6003,UsefulSeries!$I428)</f>
        <v>-0.62331922848333066</v>
      </c>
      <c r="AD430" s="12">
        <f>INDEX(L$6:L$6003,UsefulSeries!$I428)</f>
        <v>0.62331922848333066</v>
      </c>
      <c r="AE430" s="12"/>
      <c r="AF430" s="12"/>
      <c r="AG430" s="12"/>
      <c r="AH430" s="12"/>
      <c r="AI430" s="12"/>
      <c r="AJ430" s="12"/>
      <c r="AK430" s="12"/>
      <c r="AL430" s="12"/>
      <c r="AM430" s="12"/>
      <c r="AN430" s="12">
        <f t="shared" ca="1" si="72"/>
        <v>47.952352948311336</v>
      </c>
      <c r="AO430" s="12">
        <f t="shared" ca="1" si="73"/>
        <v>0.63942511104813859</v>
      </c>
      <c r="AP430" s="12">
        <f t="shared" ca="1" si="74"/>
        <v>0</v>
      </c>
      <c r="AQ430" s="12">
        <f t="shared" ca="1" si="75"/>
        <v>0</v>
      </c>
      <c r="AR430" s="12">
        <f t="shared" ca="1" si="76"/>
        <v>0</v>
      </c>
      <c r="AS430" s="12">
        <f t="shared" ca="1" si="77"/>
        <v>0</v>
      </c>
      <c r="AT430" s="12">
        <f t="shared" si="78"/>
        <v>-0.62331922848333066</v>
      </c>
      <c r="AU430" s="12">
        <f t="shared" si="79"/>
        <v>0.62331922848333066</v>
      </c>
      <c r="AV430" s="12"/>
      <c r="AW430" s="12">
        <f ca="1">INDEX(I$6:I$6003,UsefulSeries!$I428)</f>
        <v>1.3174395603402302E-2</v>
      </c>
      <c r="AX430" s="12"/>
      <c r="AY430" s="12"/>
      <c r="AZ430" s="12">
        <f t="array" aca="1" ref="AZ430:AZ435" ca="1">MMULT(W430:AB435,AW430:AW435)</f>
        <v>0.63942511104813871</v>
      </c>
      <c r="BA430" s="12"/>
      <c r="BB430" s="12">
        <f t="shared" ca="1" si="71"/>
        <v>0.63942511104813871</v>
      </c>
      <c r="BC430" s="12"/>
      <c r="BD430" s="38">
        <f t="array" aca="1" ref="BD430:BD437" ca="1">MMULT(MINVERSE(AN430:AU437),BB430:BB437)</f>
        <v>1.2768176421680072E-2</v>
      </c>
    </row>
    <row r="431" spans="1:56" x14ac:dyDescent="0.35">
      <c r="A431" s="12">
        <v>0</v>
      </c>
      <c r="B431" s="12">
        <v>0</v>
      </c>
      <c r="C431" s="12">
        <v>0</v>
      </c>
      <c r="D431" s="12">
        <v>0</v>
      </c>
      <c r="E431" s="12">
        <f ca="1">-INDEX('Flow probs &amp; rates'!$P$5:$P$5999,UsefulSeries!$E424,0)*(INDEX('Flow probs &amp; rates'!$Q$5:$Q$5999,UsefulSeries!$E424,0))/INDEX('Flow probs &amp; rates'!$G$4:$G$5999,UsefulSeries!$E424,0)</f>
        <v>-1.4677768244053444E-3</v>
      </c>
      <c r="F431" s="12">
        <f ca="1">INDEX('Flow probs &amp; rates'!$Q$5:$Q$5999,UsefulSeries!$E424,0)*(1-INDEX('Flow probs &amp; rates'!$Q$5:$Q$5999,UsefulSeries!$E424,0))/INDEX('Flow probs &amp; rates'!$G$4:$G$5999,UsefulSeries!$E424,0)</f>
        <v>6.7569172839568981E-2</v>
      </c>
      <c r="G431" s="12"/>
      <c r="H431" s="12"/>
      <c r="I431" s="12">
        <f ca="1">INDEX('Flow probs &amp; rates'!$Q$5:$Q$5999,UsefulSeries!$E424)</f>
        <v>2.3230116239913827E-2</v>
      </c>
      <c r="J431" s="12"/>
      <c r="K431" s="12"/>
      <c r="L431" s="12">
        <f>INDEX('Flow probs &amp; rates'!$G$4:$G$5999,UsefulSeries!$E424)</f>
        <v>0.33581109529442427</v>
      </c>
      <c r="M431" s="12"/>
      <c r="N431" s="12">
        <f>INDEX('Flow probs &amp; rates'!$F$5:$F$5999,UsefulSeries!$G428)-INDEX('Flow probs &amp; rates'!$F$4:$F$5999,UsefulSeries!$G428)</f>
        <v>-1.7159259770364171E-5</v>
      </c>
      <c r="O431" s="12"/>
      <c r="P431" s="12">
        <f ca="1"/>
        <v>0</v>
      </c>
      <c r="Q431" s="12">
        <f ca="1"/>
        <v>0</v>
      </c>
      <c r="R431" s="12">
        <f ca="1"/>
        <v>0</v>
      </c>
      <c r="S431" s="12">
        <f ca="1"/>
        <v>0</v>
      </c>
      <c r="T431" s="12">
        <f ca="1"/>
        <v>0.35143155274035132</v>
      </c>
      <c r="U431" s="12">
        <f ca="1"/>
        <v>14.807282389915066</v>
      </c>
      <c r="V431" s="12"/>
      <c r="W431" s="12">
        <f ca="1">INDEX(P$7:P$6003,UsefulSeries!$I428)</f>
        <v>0.63942511104813871</v>
      </c>
      <c r="X431" s="12">
        <f ca="1">INDEX(Q$7:Q$6003,UsefulSeries!$I428)</f>
        <v>52.523583231960629</v>
      </c>
      <c r="Y431" s="12">
        <f ca="1">INDEX(R$7:R$6003,UsefulSeries!$I428)</f>
        <v>0</v>
      </c>
      <c r="Z431" s="12">
        <f ca="1">INDEX(S$7:S$6003,UsefulSeries!$I428)</f>
        <v>0</v>
      </c>
      <c r="AA431" s="12">
        <f ca="1">INDEX(T$7:T$6003,UsefulSeries!$I428)</f>
        <v>0</v>
      </c>
      <c r="AB431" s="12">
        <f ca="1">INDEX(U$7:U$6003,UsefulSeries!$I428)</f>
        <v>0</v>
      </c>
      <c r="AC431" s="12">
        <f>INDEX( K$7:K$6003,UsefulSeries!$I428,1)</f>
        <v>-0.62331922848333066</v>
      </c>
      <c r="AD431" s="12">
        <f>INDEX(L$7:L$6003,UsefulSeries!$I428,1)</f>
        <v>0</v>
      </c>
      <c r="AE431" s="12"/>
      <c r="AF431" s="12"/>
      <c r="AG431" s="12"/>
      <c r="AH431" s="12"/>
      <c r="AI431" s="12"/>
      <c r="AJ431" s="12"/>
      <c r="AK431" s="12"/>
      <c r="AL431" s="12"/>
      <c r="AM431" s="12"/>
      <c r="AN431" s="12">
        <f t="shared" ca="1" si="72"/>
        <v>0.63942511104813871</v>
      </c>
      <c r="AO431" s="12">
        <f t="shared" ca="1" si="73"/>
        <v>52.523583231960629</v>
      </c>
      <c r="AP431" s="12">
        <f t="shared" ca="1" si="74"/>
        <v>0</v>
      </c>
      <c r="AQ431" s="12">
        <f t="shared" ca="1" si="75"/>
        <v>0</v>
      </c>
      <c r="AR431" s="12">
        <f t="shared" ca="1" si="76"/>
        <v>0</v>
      </c>
      <c r="AS431" s="12">
        <f t="shared" ca="1" si="77"/>
        <v>0</v>
      </c>
      <c r="AT431" s="12">
        <f t="shared" si="78"/>
        <v>-0.62331922848333066</v>
      </c>
      <c r="AU431" s="12">
        <f t="shared" si="79"/>
        <v>0</v>
      </c>
      <c r="AV431" s="12"/>
      <c r="AW431" s="12">
        <f ca="1">INDEX(I$7:I$6003,UsefulSeries!$I428)</f>
        <v>1.2013671437642445E-2</v>
      </c>
      <c r="AX431" s="12"/>
      <c r="AY431" s="12"/>
      <c r="AZ431" s="12">
        <f ca="1"/>
        <v>0.63942511104813871</v>
      </c>
      <c r="BA431" s="12"/>
      <c r="BB431" s="12">
        <f t="shared" ca="1" si="71"/>
        <v>0.63942511104813871</v>
      </c>
      <c r="BC431" s="12"/>
      <c r="BD431" s="38">
        <f ca="1"/>
        <v>1.1665326115845583E-2</v>
      </c>
    </row>
    <row r="432" spans="1:56" x14ac:dyDescent="0.35">
      <c r="A432" s="12">
        <f ca="1">INDEX('Flow probs &amp; rates'!$K$5:$K$5999,UsefulSeries!$E430,0)*(1-INDEX('Flow probs &amp; rates'!$K$5:$K$5999,UsefulSeries!$E430,0))/INDEX('Flow probs &amp; rates'!$E$4:$E$5999,UsefulSeries!$E430,0)</f>
        <v>2.0133707969783136E-2</v>
      </c>
      <c r="B432" s="12">
        <f ca="1">-INDEX('Flow probs &amp; rates'!$K$5:$K$5999,UsefulSeries!$E430,0)*(INDEX('Flow probs &amp; rates'!$L$5:$L$5999,UsefulSeries!$E430,0))/INDEX('Flow probs &amp; rates'!$E$4:$E$5999,UsefulSeries!$E430,0)</f>
        <v>-2.4079305808458458E-4</v>
      </c>
      <c r="C432" s="12">
        <v>0</v>
      </c>
      <c r="D432" s="12">
        <v>0</v>
      </c>
      <c r="E432" s="12">
        <v>0</v>
      </c>
      <c r="F432" s="12">
        <v>0</v>
      </c>
      <c r="G432" s="12"/>
      <c r="H432" s="12"/>
      <c r="I432" s="12">
        <f ca="1">INDEX('Flow probs &amp; rates'!$K$5:$K$5999,UsefulSeries!$E430)</f>
        <v>1.2782640154932108E-2</v>
      </c>
      <c r="J432" s="12"/>
      <c r="K432" s="12">
        <f>-INDEX('Flow probs &amp; rates'!$E$4:$E$5999,UsefulSeries!$E430)</f>
        <v>-0.62677199274672646</v>
      </c>
      <c r="L432" s="12">
        <f>INDEX('Flow probs &amp; rates'!$E$4:$E$5999,UsefulSeries!$E430)</f>
        <v>0.62677199274672646</v>
      </c>
      <c r="M432" s="12"/>
      <c r="N432" s="12">
        <f>INDEX('Flow probs &amp; rates'!$E$5:$E$5999,UsefulSeries!$G430)-INDEX('Flow probs &amp; rates'!$E$4:$E$5999,UsefulSeries!$G430)</f>
        <v>-1.964067971620187E-3</v>
      </c>
      <c r="O432" s="12"/>
      <c r="P432" s="12">
        <f t="array" aca="1" ref="P432:U437" ca="1">MINVERSE(A432:F437)</f>
        <v>49.675634935175438</v>
      </c>
      <c r="Q432" s="12">
        <f ca="1"/>
        <v>0.64257250441537561</v>
      </c>
      <c r="R432" s="12">
        <f ca="1"/>
        <v>0</v>
      </c>
      <c r="S432" s="12">
        <f ca="1"/>
        <v>0</v>
      </c>
      <c r="T432" s="12">
        <f ca="1"/>
        <v>0</v>
      </c>
      <c r="U432" s="12">
        <f ca="1"/>
        <v>0</v>
      </c>
      <c r="V432" s="12"/>
      <c r="W432" s="12">
        <f ca="1">INDEX(P$8:P$6003,UsefulSeries!$I428)</f>
        <v>0</v>
      </c>
      <c r="X432" s="12">
        <f ca="1">INDEX(Q$8:Q$6003,UsefulSeries!$I428)</f>
        <v>0</v>
      </c>
      <c r="Y432" s="12">
        <f ca="1">INDEX(R$8:R$6003,UsefulSeries!$I428)</f>
        <v>0.23078499036932151</v>
      </c>
      <c r="Z432" s="12">
        <f ca="1">INDEX(S$8:S$6003,UsefulSeries!$I428)</f>
        <v>6.7218472964471476E-2</v>
      </c>
      <c r="AA432" s="12">
        <f ca="1">INDEX(T$8:T$6003,UsefulSeries!$I428)</f>
        <v>0</v>
      </c>
      <c r="AB432" s="12">
        <f ca="1">INDEX(U$8:U$6003,UsefulSeries!$I428)</f>
        <v>0</v>
      </c>
      <c r="AC432" s="12">
        <f>INDEX( K$8:K$6003,UsefulSeries!$I428)</f>
        <v>4.0363915289623541E-2</v>
      </c>
      <c r="AD432" s="12">
        <f>INDEX(L$8:L$6003,UsefulSeries!$I428)</f>
        <v>-4.0363915289623541E-2</v>
      </c>
      <c r="AE432" s="12"/>
      <c r="AF432" s="12"/>
      <c r="AG432" s="12"/>
      <c r="AH432" s="12"/>
      <c r="AI432" s="12"/>
      <c r="AJ432" s="12"/>
      <c r="AK432" s="12"/>
      <c r="AL432" s="12"/>
      <c r="AM432" s="12"/>
      <c r="AN432" s="12">
        <f t="shared" ca="1" si="72"/>
        <v>0</v>
      </c>
      <c r="AO432" s="12">
        <f t="shared" ca="1" si="73"/>
        <v>0</v>
      </c>
      <c r="AP432" s="12">
        <f t="shared" ca="1" si="74"/>
        <v>0.23078499036932151</v>
      </c>
      <c r="AQ432" s="12">
        <f t="shared" ca="1" si="75"/>
        <v>6.7218472964471476E-2</v>
      </c>
      <c r="AR432" s="12">
        <f t="shared" ca="1" si="76"/>
        <v>0</v>
      </c>
      <c r="AS432" s="12">
        <f t="shared" ca="1" si="77"/>
        <v>0</v>
      </c>
      <c r="AT432" s="12">
        <f t="shared" si="78"/>
        <v>4.0363915289623541E-2</v>
      </c>
      <c r="AU432" s="12">
        <f t="shared" si="79"/>
        <v>-4.0363915289623541E-2</v>
      </c>
      <c r="AV432" s="12"/>
      <c r="AW432" s="12">
        <f ca="1">INDEX(I$8:I$6003,UsefulSeries!$I428)</f>
        <v>0.24677370362858064</v>
      </c>
      <c r="AX432" s="12"/>
      <c r="AY432" s="12"/>
      <c r="AZ432" s="12">
        <f ca="1"/>
        <v>6.7218472964471476E-2</v>
      </c>
      <c r="BA432" s="12"/>
      <c r="BB432" s="12">
        <f t="shared" ca="1" si="71"/>
        <v>6.7218472964471476E-2</v>
      </c>
      <c r="BC432" s="12"/>
      <c r="BD432" s="38">
        <f ca="1"/>
        <v>0.25257960916350175</v>
      </c>
    </row>
    <row r="433" spans="1:56" x14ac:dyDescent="0.35">
      <c r="A433" s="12">
        <f ca="1">-INDEX('Flow probs &amp; rates'!$K$5:$K$5999,UsefulSeries!$E430,0)*(INDEX('Flow probs &amp; rates'!$L$5:$L$5999,UsefulSeries!$E430,0))/INDEX('Flow probs &amp; rates'!$E$4:$E$5999,UsefulSeries!$E430,0)</f>
        <v>-2.4079305808458458E-4</v>
      </c>
      <c r="B433" s="12">
        <f ca="1">INDEX('Flow probs &amp; rates'!$L$5:$L$5999,UsefulSeries!$E430,0)*(1-INDEX('Flow probs &amp; rates'!$L$5:$L$5999,UsefulSeries!$E430,0))/INDEX('Flow probs &amp; rates'!$E$4:$E$5999,UsefulSeries!$E430,0)</f>
        <v>1.8615094742058962E-2</v>
      </c>
      <c r="C433" s="12">
        <v>0</v>
      </c>
      <c r="D433" s="12">
        <v>0</v>
      </c>
      <c r="E433" s="12">
        <v>0</v>
      </c>
      <c r="F433" s="12">
        <v>0</v>
      </c>
      <c r="G433" s="12"/>
      <c r="H433" s="12"/>
      <c r="I433" s="12">
        <f ca="1">INDEX('Flow probs &amp; rates'!$L$5:$L$5999,UsefulSeries!$E430)</f>
        <v>1.1806821049955068E-2</v>
      </c>
      <c r="J433" s="12"/>
      <c r="K433" s="12">
        <f>-INDEX('Flow probs &amp; rates'!$E$4:$E$5999,UsefulSeries!$E430)</f>
        <v>-0.62677199274672646</v>
      </c>
      <c r="L433" s="12"/>
      <c r="M433" s="12"/>
      <c r="N433" s="12">
        <f>INDEX('Flow probs &amp; rates'!$F$5:$F$5999,UsefulSeries!$G430)-INDEX('Flow probs &amp; rates'!$F$4:$F$5999,UsefulSeries!$G430)</f>
        <v>1.7082404550946041E-3</v>
      </c>
      <c r="O433" s="12"/>
      <c r="P433" s="12">
        <f ca="1"/>
        <v>0.64257250441537561</v>
      </c>
      <c r="Q433" s="12">
        <f ca="1"/>
        <v>53.728156684511987</v>
      </c>
      <c r="R433" s="12">
        <f ca="1"/>
        <v>0</v>
      </c>
      <c r="S433" s="12">
        <f ca="1"/>
        <v>0</v>
      </c>
      <c r="T433" s="12">
        <f ca="1"/>
        <v>0</v>
      </c>
      <c r="U433" s="12">
        <f ca="1"/>
        <v>0</v>
      </c>
      <c r="V433" s="12"/>
      <c r="W433" s="12">
        <f ca="1">INDEX(P$9:P$6003,UsefulSeries!$I428)</f>
        <v>0</v>
      </c>
      <c r="X433" s="12">
        <f ca="1">INDEX(Q$9:Q$6003,UsefulSeries!$I428)</f>
        <v>0</v>
      </c>
      <c r="Y433" s="12">
        <f ca="1">INDEX(R$9:R$6003,UsefulSeries!$I428)</f>
        <v>6.721847296447149E-2</v>
      </c>
      <c r="Z433" s="12">
        <f ca="1">INDEX(S$9:S$6003,UsefulSeries!$I428)</f>
        <v>0.33148768280642554</v>
      </c>
      <c r="AA433" s="12">
        <f ca="1">INDEX(T$9:T$6003,UsefulSeries!$I428)</f>
        <v>0</v>
      </c>
      <c r="AB433" s="12">
        <f ca="1">INDEX(U$9:U$6003,UsefulSeries!$I428)</f>
        <v>0</v>
      </c>
      <c r="AC433" s="12">
        <f>INDEX( K$9:K$6003,UsefulSeries!$I428)</f>
        <v>0</v>
      </c>
      <c r="AD433" s="12">
        <f>INDEX(L$9:L$6003,UsefulSeries!$I428)</f>
        <v>-4.0363915289623541E-2</v>
      </c>
      <c r="AE433" s="12"/>
      <c r="AF433" s="12"/>
      <c r="AG433" s="12"/>
      <c r="AH433" s="12"/>
      <c r="AI433" s="12"/>
      <c r="AJ433" s="12"/>
      <c r="AK433" s="12"/>
      <c r="AL433" s="12"/>
      <c r="AM433" s="12"/>
      <c r="AN433" s="12">
        <f t="shared" ca="1" si="72"/>
        <v>0</v>
      </c>
      <c r="AO433" s="12">
        <f t="shared" ca="1" si="73"/>
        <v>0</v>
      </c>
      <c r="AP433" s="12">
        <f t="shared" ca="1" si="74"/>
        <v>6.721847296447149E-2</v>
      </c>
      <c r="AQ433" s="12">
        <f t="shared" ca="1" si="75"/>
        <v>0.33148768280642554</v>
      </c>
      <c r="AR433" s="12">
        <f t="shared" ca="1" si="76"/>
        <v>0</v>
      </c>
      <c r="AS433" s="12">
        <f t="shared" ca="1" si="77"/>
        <v>0</v>
      </c>
      <c r="AT433" s="12">
        <f t="shared" si="78"/>
        <v>0</v>
      </c>
      <c r="AU433" s="12">
        <f t="shared" si="79"/>
        <v>-4.0363915289623541E-2</v>
      </c>
      <c r="AV433" s="12"/>
      <c r="AW433" s="12">
        <f ca="1">INDEX(I$9:I$6003,UsefulSeries!$I428)</f>
        <v>0.15273786648759854</v>
      </c>
      <c r="AX433" s="12"/>
      <c r="AY433" s="12"/>
      <c r="AZ433" s="12">
        <f ca="1"/>
        <v>6.721847296447149E-2</v>
      </c>
      <c r="BA433" s="12"/>
      <c r="BB433" s="12">
        <f t="shared" ca="1" si="71"/>
        <v>6.721847296447149E-2</v>
      </c>
      <c r="BC433" s="12"/>
      <c r="BD433" s="38">
        <f ca="1"/>
        <v>0.15178439144063349</v>
      </c>
    </row>
    <row r="434" spans="1:56" x14ac:dyDescent="0.35">
      <c r="A434" s="12">
        <v>0</v>
      </c>
      <c r="B434" s="12">
        <v>0</v>
      </c>
      <c r="C434" s="12">
        <f ca="1">INDEX('Flow probs &amp; rates'!$M$5:$M$5999,UsefulSeries!$E430,0)*(1-INDEX('Flow probs &amp; rates'!$M$5:$M$5999,UsefulSeries!$E430,0))/INDEX('Flow probs &amp; rates'!$F$4:$F$5999,UsefulSeries!$E430,0)</f>
        <v>4.9634694278438314</v>
      </c>
      <c r="D434" s="12">
        <f ca="1">-INDEX('Flow probs &amp; rates'!$M$5:$M$5999,UsefulSeries!$E430,0)*(INDEX('Flow probs &amp; rates'!$O$5:$O$5999,UsefulSeries!$E430,0))/INDEX('Flow probs &amp; rates'!$F$4:$F$5999,UsefulSeries!$E430,0)</f>
        <v>-1.0524203403417765</v>
      </c>
      <c r="E434" s="12">
        <v>0</v>
      </c>
      <c r="F434" s="12">
        <v>0</v>
      </c>
      <c r="G434" s="12"/>
      <c r="H434" s="12"/>
      <c r="I434" s="12">
        <f ca="1">INDEX('Flow probs &amp; rates'!$M$5:$M$5999,UsefulSeries!$E430)</f>
        <v>0.24750758524698493</v>
      </c>
      <c r="J434" s="12"/>
      <c r="K434" s="12">
        <f>INDEX('Flow probs &amp; rates'!$F$4:$F$5999,UsefulSeries!$E430)</f>
        <v>3.7523668313012813E-2</v>
      </c>
      <c r="L434" s="12">
        <f>-INDEX('Flow probs &amp; rates'!$F$4:$F$5999,UsefulSeries!$E430)</f>
        <v>-3.7523668313012813E-2</v>
      </c>
      <c r="M434" s="12"/>
      <c r="N434" s="12">
        <f>INDEX('Flow probs &amp; rates'!$E$5:$E$5999,UsefulSeries!$G432)-INDEX('Flow probs &amp; rates'!$E$4:$E$5999,UsefulSeries!$G432)</f>
        <v>1.9050526066146656E-3</v>
      </c>
      <c r="O434" s="12"/>
      <c r="P434" s="12">
        <f ca="1"/>
        <v>0</v>
      </c>
      <c r="Q434" s="12">
        <f ca="1"/>
        <v>0</v>
      </c>
      <c r="R434" s="12">
        <f ca="1"/>
        <v>0.21489032770937572</v>
      </c>
      <c r="S434" s="12">
        <f ca="1"/>
        <v>6.3284192990036195E-2</v>
      </c>
      <c r="T434" s="12">
        <f ca="1"/>
        <v>0</v>
      </c>
      <c r="U434" s="12">
        <f ca="1"/>
        <v>0</v>
      </c>
      <c r="V434" s="12"/>
      <c r="W434" s="12">
        <f ca="1">INDEX(P$10:P$6003,UsefulSeries!$I428)</f>
        <v>0</v>
      </c>
      <c r="X434" s="12">
        <f ca="1">INDEX(Q$10:Q$6003,UsefulSeries!$I428)</f>
        <v>0</v>
      </c>
      <c r="Y434" s="12">
        <f ca="1">INDEX(R$10:R$6003,UsefulSeries!$I428)</f>
        <v>0</v>
      </c>
      <c r="Z434" s="12">
        <f ca="1">INDEX(S$10:S$6003,UsefulSeries!$I428)</f>
        <v>0</v>
      </c>
      <c r="AA434" s="12">
        <f ca="1">INDEX(T$10:T$6003,UsefulSeries!$I428)</f>
        <v>15.509096478999727</v>
      </c>
      <c r="AB434" s="12">
        <f ca="1">INDEX(U$10:U$6003,UsefulSeries!$I428)</f>
        <v>0.3528325014148288</v>
      </c>
      <c r="AC434" s="12">
        <f>INDEX( K$10:K$6003,UsefulSeries!$I428)</f>
        <v>0.33631685622704577</v>
      </c>
      <c r="AD434" s="12">
        <f>INDEX(L$10:L$6003,UsefulSeries!$I428)</f>
        <v>0</v>
      </c>
      <c r="AE434" s="12"/>
      <c r="AF434" s="12"/>
      <c r="AG434" s="12"/>
      <c r="AH434" s="12"/>
      <c r="AI434" s="12"/>
      <c r="AJ434" s="12"/>
      <c r="AK434" s="12"/>
      <c r="AL434" s="12"/>
      <c r="AM434" s="12"/>
      <c r="AN434" s="12">
        <f t="shared" ca="1" si="72"/>
        <v>0</v>
      </c>
      <c r="AO434" s="12">
        <f t="shared" ca="1" si="73"/>
        <v>0</v>
      </c>
      <c r="AP434" s="12">
        <f t="shared" ca="1" si="74"/>
        <v>0</v>
      </c>
      <c r="AQ434" s="12">
        <f t="shared" ca="1" si="75"/>
        <v>0</v>
      </c>
      <c r="AR434" s="12">
        <f t="shared" ca="1" si="76"/>
        <v>15.509096478999727</v>
      </c>
      <c r="AS434" s="12">
        <f t="shared" ca="1" si="77"/>
        <v>0.3528325014148288</v>
      </c>
      <c r="AT434" s="12">
        <f t="shared" si="78"/>
        <v>0.33631685622704577</v>
      </c>
      <c r="AU434" s="12">
        <f t="shared" si="79"/>
        <v>0</v>
      </c>
      <c r="AV434" s="12"/>
      <c r="AW434" s="12">
        <f ca="1">INDEX(I$10:I$6003,UsefulSeries!$I428)</f>
        <v>2.2189957678517339E-2</v>
      </c>
      <c r="AX434" s="12"/>
      <c r="AY434" s="12"/>
      <c r="AZ434" s="12">
        <f ca="1"/>
        <v>0.35283250141482886</v>
      </c>
      <c r="BA434" s="12"/>
      <c r="BB434" s="12">
        <f t="shared" ca="1" si="71"/>
        <v>0.35283250141482886</v>
      </c>
      <c r="BC434" s="12"/>
      <c r="BD434" s="38">
        <f ca="1"/>
        <v>2.2836894105285131E-2</v>
      </c>
    </row>
    <row r="435" spans="1:56" x14ac:dyDescent="0.35">
      <c r="A435" s="12">
        <v>0</v>
      </c>
      <c r="B435" s="12">
        <v>0</v>
      </c>
      <c r="C435" s="12">
        <f ca="1">-INDEX('Flow probs &amp; rates'!$M$5:$M$5999,UsefulSeries!$E430,0)*(INDEX('Flow probs &amp; rates'!$O$5:$O$5999,UsefulSeries!$E430,0))/INDEX('Flow probs &amp; rates'!$F$4:$F$5999,UsefulSeries!$E430,0)</f>
        <v>-1.0524203403417765</v>
      </c>
      <c r="D435" s="12">
        <f ca="1">INDEX('Flow probs &amp; rates'!$O$5:$O$5999,UsefulSeries!$E430,0)*(1-INDEX('Flow probs &amp; rates'!$O$5:$O$5999,UsefulSeries!$E430,0))/INDEX('Flow probs &amp; rates'!$F$4:$F$5999,UsefulSeries!$E430,0)</f>
        <v>3.5736404485661084</v>
      </c>
      <c r="E435" s="12">
        <v>0</v>
      </c>
      <c r="F435" s="12">
        <v>0</v>
      </c>
      <c r="G435" s="12"/>
      <c r="H435" s="12"/>
      <c r="I435" s="12">
        <f ca="1">INDEX('Flow probs &amp; rates'!$O$5:$O$5999,UsefulSeries!$E430)</f>
        <v>0.15955337989922852</v>
      </c>
      <c r="J435" s="12"/>
      <c r="K435" s="12"/>
      <c r="L435" s="12">
        <f>-INDEX('Flow probs &amp; rates'!$F$4:$F$5999,UsefulSeries!$E430)</f>
        <v>-3.7523668313012813E-2</v>
      </c>
      <c r="M435" s="12"/>
      <c r="N435" s="12">
        <f>INDEX('Flow probs &amp; rates'!$F$5:$F$5999,UsefulSeries!$G432)-INDEX('Flow probs &amp; rates'!$F$4:$F$5999,UsefulSeries!$G432)</f>
        <v>2.4793278982252615E-4</v>
      </c>
      <c r="O435" s="12"/>
      <c r="P435" s="12">
        <f ca="1"/>
        <v>0</v>
      </c>
      <c r="Q435" s="12">
        <f ca="1"/>
        <v>0</v>
      </c>
      <c r="R435" s="12">
        <f ca="1"/>
        <v>6.3284192990036181E-2</v>
      </c>
      <c r="S435" s="12">
        <f ca="1"/>
        <v>0.29846359399496752</v>
      </c>
      <c r="T435" s="12">
        <f ca="1"/>
        <v>0</v>
      </c>
      <c r="U435" s="12">
        <f ca="1"/>
        <v>0</v>
      </c>
      <c r="V435" s="12"/>
      <c r="W435" s="12">
        <f ca="1">INDEX(P$11:P$6003,UsefulSeries!$I428)</f>
        <v>0</v>
      </c>
      <c r="X435" s="12">
        <f ca="1">INDEX(Q$11:Q$6003,UsefulSeries!$I428)</f>
        <v>0</v>
      </c>
      <c r="Y435" s="12">
        <f ca="1">INDEX(R$11:R$6003,UsefulSeries!$I428)</f>
        <v>0</v>
      </c>
      <c r="Z435" s="12">
        <f ca="1">INDEX(S$11:S$6003,UsefulSeries!$I428)</f>
        <v>0</v>
      </c>
      <c r="AA435" s="12">
        <f ca="1">INDEX(T$11:T$6003,UsefulSeries!$I428)</f>
        <v>0.35283250141482886</v>
      </c>
      <c r="AB435" s="12">
        <f ca="1">INDEX(U$11:U$6003,UsefulSeries!$I428)</f>
        <v>14.013818560090147</v>
      </c>
      <c r="AC435" s="12">
        <f>INDEX( K$11:K$6003,UsefulSeries!$I428)</f>
        <v>0</v>
      </c>
      <c r="AD435" s="12">
        <f>INDEX(L$11:L$6003,UsefulSeries!$I428)</f>
        <v>0.33631685622704577</v>
      </c>
      <c r="AE435" s="12"/>
      <c r="AF435" s="12"/>
      <c r="AG435" s="12"/>
      <c r="AH435" s="12"/>
      <c r="AI435" s="12"/>
      <c r="AJ435" s="12"/>
      <c r="AK435" s="12"/>
      <c r="AL435" s="12"/>
      <c r="AM435" s="12"/>
      <c r="AN435" s="12">
        <f t="shared" ca="1" si="72"/>
        <v>0</v>
      </c>
      <c r="AO435" s="12">
        <f t="shared" ca="1" si="73"/>
        <v>0</v>
      </c>
      <c r="AP435" s="12">
        <f t="shared" ca="1" si="74"/>
        <v>0</v>
      </c>
      <c r="AQ435" s="12">
        <f t="shared" ca="1" si="75"/>
        <v>0</v>
      </c>
      <c r="AR435" s="12">
        <f t="shared" ca="1" si="76"/>
        <v>0.35283250141482886</v>
      </c>
      <c r="AS435" s="12">
        <f t="shared" ca="1" si="77"/>
        <v>14.013818560090147</v>
      </c>
      <c r="AT435" s="12">
        <f t="shared" si="78"/>
        <v>0</v>
      </c>
      <c r="AU435" s="12">
        <f t="shared" si="79"/>
        <v>0.33631685622704577</v>
      </c>
      <c r="AV435" s="12"/>
      <c r="AW435" s="12">
        <f ca="1">INDEX(I$11:I$6003,UsefulSeries!$I428)</f>
        <v>2.4618783357404125E-2</v>
      </c>
      <c r="AX435" s="12"/>
      <c r="AY435" s="12"/>
      <c r="AZ435" s="12">
        <f ca="1"/>
        <v>0.3528325014148288</v>
      </c>
      <c r="BA435" s="12"/>
      <c r="BB435" s="12">
        <f t="shared" ca="1" si="71"/>
        <v>0.3528325014148288</v>
      </c>
      <c r="BC435" s="12"/>
      <c r="BD435" s="38">
        <f ca="1"/>
        <v>2.4558379132317714E-2</v>
      </c>
    </row>
    <row r="436" spans="1:56" x14ac:dyDescent="0.35">
      <c r="A436" s="12">
        <v>0</v>
      </c>
      <c r="B436" s="12">
        <v>0</v>
      </c>
      <c r="C436" s="12">
        <v>0</v>
      </c>
      <c r="D436" s="12">
        <v>0</v>
      </c>
      <c r="E436" s="12">
        <f ca="1">INDEX('Flow probs &amp; rates'!$P$5:$P$5999,UsefulSeries!$E430,0)*(1-INDEX('Flow probs &amp; rates'!$P$5:$P$5999,UsefulSeries!$E430,0))/INDEX('Flow probs &amp; rates'!$G$4:$G$5999,UsefulSeries!$E430,0)</f>
        <v>6.2030247950416693E-2</v>
      </c>
      <c r="F436" s="12">
        <f ca="1">-INDEX('Flow probs &amp; rates'!$P$5:$P$5999,UsefulSeries!$E430,0)*(INDEX('Flow probs &amp; rates'!$Q$5:$Q$5999,UsefulSeries!$E430,0))/INDEX('Flow probs &amp; rates'!$G$4:$G$5999,UsefulSeries!$E430,0)</f>
        <v>-1.4912112866461084E-3</v>
      </c>
      <c r="G436" s="12"/>
      <c r="H436" s="12"/>
      <c r="I436" s="12">
        <f ca="1">INDEX('Flow probs &amp; rates'!$P$5:$P$5999,UsefulSeries!$E430)</f>
        <v>2.1276513405175716E-2</v>
      </c>
      <c r="J436" s="12"/>
      <c r="K436" s="12">
        <f>INDEX('Flow probs &amp; rates'!$G$4:$G$5999,UsefulSeries!$E430)</f>
        <v>0.33570433894026069</v>
      </c>
      <c r="L436" s="12"/>
      <c r="M436" s="12"/>
      <c r="N436" s="12">
        <f>INDEX('Flow probs &amp; rates'!$E$5:$E$5999,UsefulSeries!$G434)-INDEX('Flow probs &amp; rates'!$E$4:$E$5999,UsefulSeries!$G434)</f>
        <v>-1.4725336970926595E-3</v>
      </c>
      <c r="O436" s="12"/>
      <c r="P436" s="12">
        <f ca="1"/>
        <v>0</v>
      </c>
      <c r="Q436" s="12">
        <f ca="1"/>
        <v>0</v>
      </c>
      <c r="R436" s="12">
        <f ca="1"/>
        <v>0</v>
      </c>
      <c r="S436" s="12">
        <f ca="1"/>
        <v>0</v>
      </c>
      <c r="T436" s="12">
        <f ca="1"/>
        <v>16.129616130268069</v>
      </c>
      <c r="U436" s="12">
        <f ca="1"/>
        <v>0.35145113925984522</v>
      </c>
      <c r="V436" s="12"/>
      <c r="W436" s="12"/>
      <c r="X436" s="12"/>
      <c r="Y436" s="12"/>
      <c r="Z436" s="12"/>
      <c r="AA436" s="12"/>
      <c r="AB436" s="12"/>
      <c r="AC436" s="12"/>
      <c r="AD436" s="12"/>
      <c r="AE436" s="12">
        <f t="array" ref="AE436:AJ437">TRANSPOSE(AC430:AD435)</f>
        <v>-0.62331922848333066</v>
      </c>
      <c r="AF436" s="12">
        <v>-0.62331922848333066</v>
      </c>
      <c r="AG436" s="12">
        <v>4.0363915289623541E-2</v>
      </c>
      <c r="AH436" s="12">
        <v>0</v>
      </c>
      <c r="AI436" s="12">
        <v>0.33631685622704577</v>
      </c>
      <c r="AJ436" s="12">
        <v>0</v>
      </c>
      <c r="AK436" s="12"/>
      <c r="AL436" s="12"/>
      <c r="AM436" s="12"/>
      <c r="AN436" s="12">
        <f t="shared" si="72"/>
        <v>-0.62331922848333066</v>
      </c>
      <c r="AO436" s="12">
        <f t="shared" si="73"/>
        <v>-0.62331922848333066</v>
      </c>
      <c r="AP436" s="12">
        <f t="shared" si="74"/>
        <v>4.0363915289623541E-2</v>
      </c>
      <c r="AQ436" s="12">
        <f t="shared" si="75"/>
        <v>0</v>
      </c>
      <c r="AR436" s="12">
        <f t="shared" si="76"/>
        <v>0.33631685622704577</v>
      </c>
      <c r="AS436" s="12">
        <f t="shared" si="77"/>
        <v>0</v>
      </c>
      <c r="AT436" s="12">
        <f t="shared" si="78"/>
        <v>0</v>
      </c>
      <c r="AU436" s="12">
        <f t="shared" si="79"/>
        <v>0</v>
      </c>
      <c r="AV436" s="12"/>
      <c r="AW436" s="12"/>
      <c r="AX436" s="12">
        <f>INDEX($N$6:$N$6003,UsefulSeries!$K428)</f>
        <v>2.6456624288052621E-3</v>
      </c>
      <c r="AY436" s="12"/>
      <c r="AZ436" s="12"/>
      <c r="BA436" s="12"/>
      <c r="BB436" s="12">
        <f t="shared" si="71"/>
        <v>2.6456624288052621E-3</v>
      </c>
      <c r="BC436" s="12"/>
      <c r="BD436" s="38">
        <f ca="1"/>
        <v>-2.9769803978925962E-2</v>
      </c>
    </row>
    <row r="437" spans="1:56" x14ac:dyDescent="0.35">
      <c r="A437" s="12">
        <v>0</v>
      </c>
      <c r="B437" s="12">
        <v>0</v>
      </c>
      <c r="C437" s="12">
        <v>0</v>
      </c>
      <c r="D437" s="12">
        <v>0</v>
      </c>
      <c r="E437" s="12">
        <f ca="1">-INDEX('Flow probs &amp; rates'!$P$5:$P$5999,UsefulSeries!$E430,0)*(INDEX('Flow probs &amp; rates'!$Q$5:$Q$5999,UsefulSeries!$E430,0))/INDEX('Flow probs &amp; rates'!$G$4:$G$5999,UsefulSeries!$E430,0)</f>
        <v>-1.4912112866461084E-3</v>
      </c>
      <c r="F437" s="12">
        <f ca="1">INDEX('Flow probs &amp; rates'!$Q$5:$Q$5999,UsefulSeries!$E430,0)*(1-INDEX('Flow probs &amp; rates'!$Q$5:$Q$5999,UsefulSeries!$E430,0))/INDEX('Flow probs &amp; rates'!$G$4:$G$5999,UsefulSeries!$E430,0)</f>
        <v>6.8438149534469264E-2</v>
      </c>
      <c r="G437" s="12"/>
      <c r="H437" s="12"/>
      <c r="I437" s="12">
        <f ca="1">INDEX('Flow probs &amp; rates'!$Q$5:$Q$5999,UsefulSeries!$E430)</f>
        <v>2.3528577717155962E-2</v>
      </c>
      <c r="J437" s="12"/>
      <c r="K437" s="12"/>
      <c r="L437" s="12">
        <f>INDEX('Flow probs &amp; rates'!$G$4:$G$5999,UsefulSeries!$E430)</f>
        <v>0.33570433894026069</v>
      </c>
      <c r="M437" s="12"/>
      <c r="N437" s="12">
        <f>INDEX('Flow probs &amp; rates'!$F$5:$F$5999,UsefulSeries!$G434)-INDEX('Flow probs &amp; rates'!$F$4:$F$5999,UsefulSeries!$G434)</f>
        <v>-8.3477498959944746E-4</v>
      </c>
      <c r="O437" s="12"/>
      <c r="P437" s="12">
        <f ca="1"/>
        <v>0</v>
      </c>
      <c r="Q437" s="12">
        <f ca="1"/>
        <v>0</v>
      </c>
      <c r="R437" s="12">
        <f ca="1"/>
        <v>0</v>
      </c>
      <c r="S437" s="12">
        <f ca="1"/>
        <v>0</v>
      </c>
      <c r="T437" s="12">
        <f ca="1"/>
        <v>0.35145113925984522</v>
      </c>
      <c r="U437" s="12">
        <f ca="1"/>
        <v>14.619391300193604</v>
      </c>
      <c r="V437" s="12"/>
      <c r="W437" s="12"/>
      <c r="X437" s="12"/>
      <c r="Y437" s="12"/>
      <c r="Z437" s="12"/>
      <c r="AA437" s="12"/>
      <c r="AB437" s="12"/>
      <c r="AC437" s="12"/>
      <c r="AD437" s="12"/>
      <c r="AE437" s="12">
        <v>0.62331922848333066</v>
      </c>
      <c r="AF437" s="12">
        <v>0</v>
      </c>
      <c r="AG437" s="12">
        <v>-4.0363915289623541E-2</v>
      </c>
      <c r="AH437" s="12">
        <v>-4.0363915289623541E-2</v>
      </c>
      <c r="AI437" s="12">
        <v>0</v>
      </c>
      <c r="AJ437" s="12">
        <v>0.33631685622704577</v>
      </c>
      <c r="AK437" s="12"/>
      <c r="AL437" s="12"/>
      <c r="AM437" s="12"/>
      <c r="AN437" s="12">
        <f t="shared" si="72"/>
        <v>0.62331922848333066</v>
      </c>
      <c r="AO437" s="12">
        <f t="shared" si="73"/>
        <v>0</v>
      </c>
      <c r="AP437" s="12">
        <f t="shared" si="74"/>
        <v>-4.0363915289623541E-2</v>
      </c>
      <c r="AQ437" s="12">
        <f t="shared" si="75"/>
        <v>-4.0363915289623541E-2</v>
      </c>
      <c r="AR437" s="12">
        <f t="shared" si="76"/>
        <v>0</v>
      </c>
      <c r="AS437" s="12">
        <f t="shared" si="77"/>
        <v>0.33631685622704577</v>
      </c>
      <c r="AT437" s="12">
        <f t="shared" si="78"/>
        <v>0</v>
      </c>
      <c r="AU437" s="12">
        <f t="shared" si="79"/>
        <v>0</v>
      </c>
      <c r="AV437" s="12"/>
      <c r="AW437" s="12"/>
      <c r="AX437" s="12">
        <f>INDEX('Margin error adjustment'!N$7:N$6003,UsefulSeries!$K428)</f>
        <v>-1.0366752644494492E-4</v>
      </c>
      <c r="AY437" s="12"/>
      <c r="AZ437" s="12"/>
      <c r="BA437" s="12"/>
      <c r="BB437" s="12">
        <f t="shared" si="71"/>
        <v>-1.0366752644494492E-4</v>
      </c>
      <c r="BC437" s="12"/>
      <c r="BD437" s="38">
        <f ca="1"/>
        <v>1.8382475973597696E-3</v>
      </c>
    </row>
    <row r="438" spans="1:56" x14ac:dyDescent="0.35">
      <c r="A438" s="12">
        <f ca="1">INDEX('Flow probs &amp; rates'!$K$5:$K$5999,UsefulSeries!$E436,0)*(1-INDEX('Flow probs &amp; rates'!$K$5:$K$5999,UsefulSeries!$E436,0))/INDEX('Flow probs &amp; rates'!$E$4:$E$5999,UsefulSeries!$E436,0)</f>
        <v>2.0526621110639468E-2</v>
      </c>
      <c r="B438" s="12">
        <f ca="1">-INDEX('Flow probs &amp; rates'!$K$5:$K$5999,UsefulSeries!$E436,0)*(INDEX('Flow probs &amp; rates'!$L$5:$L$5999,UsefulSeries!$E436,0))/INDEX('Flow probs &amp; rates'!$E$4:$E$5999,UsefulSeries!$E436,0)</f>
        <v>-2.4191671373360735E-4</v>
      </c>
      <c r="C438" s="12">
        <v>0</v>
      </c>
      <c r="D438" s="12">
        <v>0</v>
      </c>
      <c r="E438" s="12">
        <v>0</v>
      </c>
      <c r="F438" s="12">
        <v>0</v>
      </c>
      <c r="G438" s="12"/>
      <c r="H438" s="12"/>
      <c r="I438" s="12">
        <f ca="1">INDEX('Flow probs &amp; rates'!$K$5:$K$5999,UsefulSeries!$E436)</f>
        <v>1.3080537981235081E-2</v>
      </c>
      <c r="J438" s="12"/>
      <c r="K438" s="12">
        <f>-INDEX('Flow probs &amp; rates'!$E$4:$E$5999,UsefulSeries!$E436)</f>
        <v>-0.62891195963398272</v>
      </c>
      <c r="L438" s="12">
        <f>INDEX('Flow probs &amp; rates'!$E$4:$E$5999,UsefulSeries!$E436)</f>
        <v>0.62891195963398272</v>
      </c>
      <c r="M438" s="12"/>
      <c r="N438" s="12">
        <f>INDEX('Flow probs &amp; rates'!$E$5:$E$5999,UsefulSeries!$G436)-INDEX('Flow probs &amp; rates'!$E$4:$E$5999,UsefulSeries!$G436)</f>
        <v>-8.0160350832558791E-4</v>
      </c>
      <c r="O438" s="12"/>
      <c r="P438" s="12">
        <f t="array" aca="1" ref="P438:U443" ca="1">MINVERSE(A438:F443)</f>
        <v>48.724823923145443</v>
      </c>
      <c r="Q438" s="12">
        <f ca="1"/>
        <v>0.64484735519391279</v>
      </c>
      <c r="R438" s="12">
        <f ca="1"/>
        <v>0</v>
      </c>
      <c r="S438" s="12">
        <f ca="1"/>
        <v>0</v>
      </c>
      <c r="T438" s="12">
        <f ca="1"/>
        <v>0</v>
      </c>
      <c r="U438" s="12">
        <f ca="1"/>
        <v>0</v>
      </c>
      <c r="V438" s="12"/>
      <c r="W438" s="12">
        <f ca="1">INDEX(P$6:P$6003,UsefulSeries!$I436)</f>
        <v>48.937288228628653</v>
      </c>
      <c r="X438" s="12">
        <f ca="1">INDEX(Q$6:Q$6003,UsefulSeries!$I436)</f>
        <v>0.64224412708621559</v>
      </c>
      <c r="Y438" s="12">
        <f ca="1">INDEX(R$6:R$6003,UsefulSeries!$I436)</f>
        <v>0</v>
      </c>
      <c r="Z438" s="12">
        <f ca="1">INDEX(S$6:S$6003,UsefulSeries!$I436)</f>
        <v>0</v>
      </c>
      <c r="AA438" s="12">
        <f ca="1">INDEX(T$6:T$6003,UsefulSeries!$I436)</f>
        <v>0</v>
      </c>
      <c r="AB438" s="12">
        <f ca="1">INDEX(U$6:U$6003,UsefulSeries!$I436)</f>
        <v>0</v>
      </c>
      <c r="AC438" s="12">
        <f>INDEX( K$6:K$6003,UsefulSeries!$I436)</f>
        <v>-0.62596489091213592</v>
      </c>
      <c r="AD438" s="12">
        <f>INDEX(L$6:L$6003,UsefulSeries!$I436)</f>
        <v>0.62596489091213592</v>
      </c>
      <c r="AE438" s="12"/>
      <c r="AF438" s="12"/>
      <c r="AG438" s="12"/>
      <c r="AH438" s="12"/>
      <c r="AI438" s="12"/>
      <c r="AJ438" s="12"/>
      <c r="AK438" s="12"/>
      <c r="AL438" s="12"/>
      <c r="AM438" s="12"/>
      <c r="AN438" s="12">
        <f t="shared" ca="1" si="72"/>
        <v>48.937288228628653</v>
      </c>
      <c r="AO438" s="12">
        <f t="shared" ca="1" si="73"/>
        <v>0.64224412708621559</v>
      </c>
      <c r="AP438" s="12">
        <f t="shared" ca="1" si="74"/>
        <v>0</v>
      </c>
      <c r="AQ438" s="12">
        <f t="shared" ca="1" si="75"/>
        <v>0</v>
      </c>
      <c r="AR438" s="12">
        <f t="shared" ca="1" si="76"/>
        <v>0</v>
      </c>
      <c r="AS438" s="12">
        <f t="shared" ca="1" si="77"/>
        <v>0</v>
      </c>
      <c r="AT438" s="12">
        <f t="shared" si="78"/>
        <v>-0.62596489091213592</v>
      </c>
      <c r="AU438" s="12">
        <f t="shared" si="79"/>
        <v>0.62596489091213592</v>
      </c>
      <c r="AV438" s="12"/>
      <c r="AW438" s="12">
        <f ca="1">INDEX(I$6:I$6003,UsefulSeries!$I436)</f>
        <v>1.2961265540953176E-2</v>
      </c>
      <c r="AX438" s="12"/>
      <c r="AY438" s="12"/>
      <c r="AZ438" s="12">
        <f t="array" aca="1" ref="AZ438:AZ443" ca="1">MMULT(W438:AB443,AW438:AW443)</f>
        <v>0.64224412708621559</v>
      </c>
      <c r="BA438" s="12"/>
      <c r="BB438" s="12">
        <f t="shared" ca="1" si="71"/>
        <v>0.64224412708621559</v>
      </c>
      <c r="BC438" s="12"/>
      <c r="BD438" s="38">
        <f t="array" aca="1" ref="BD438:BD445" ca="1">MMULT(MINVERSE(AN438:AU445),BB438:BB445)</f>
        <v>1.2771663079286306E-2</v>
      </c>
    </row>
    <row r="439" spans="1:56" x14ac:dyDescent="0.35">
      <c r="A439" s="12">
        <f ca="1">-INDEX('Flow probs &amp; rates'!$K$5:$K$5999,UsefulSeries!$E436,0)*(INDEX('Flow probs &amp; rates'!$L$5:$L$5999,UsefulSeries!$E436,0))/INDEX('Flow probs &amp; rates'!$E$4:$E$5999,UsefulSeries!$E436,0)</f>
        <v>-2.4191671373360735E-4</v>
      </c>
      <c r="B439" s="12">
        <f ca="1">INDEX('Flow probs &amp; rates'!$L$5:$L$5999,UsefulSeries!$E436,0)*(1-INDEX('Flow probs &amp; rates'!$L$5:$L$5999,UsefulSeries!$E436,0))/INDEX('Flow probs &amp; rates'!$E$4:$E$5999,UsefulSeries!$E436,0)</f>
        <v>1.8279286075681293E-2</v>
      </c>
      <c r="C439" s="12">
        <v>0</v>
      </c>
      <c r="D439" s="12">
        <v>0</v>
      </c>
      <c r="E439" s="12">
        <v>0</v>
      </c>
      <c r="F439" s="12">
        <v>0</v>
      </c>
      <c r="G439" s="12"/>
      <c r="H439" s="12"/>
      <c r="I439" s="12">
        <f ca="1">INDEX('Flow probs &amp; rates'!$L$5:$L$5999,UsefulSeries!$E436)</f>
        <v>1.1631349927707681E-2</v>
      </c>
      <c r="J439" s="12"/>
      <c r="K439" s="12">
        <f>-INDEX('Flow probs &amp; rates'!$E$4:$E$5999,UsefulSeries!$E436)</f>
        <v>-0.62891195963398272</v>
      </c>
      <c r="L439" s="12"/>
      <c r="M439" s="12"/>
      <c r="N439" s="12">
        <f>INDEX('Flow probs &amp; rates'!$F$5:$F$5999,UsefulSeries!$G436)-INDEX('Flow probs &amp; rates'!$F$4:$F$5999,UsefulSeries!$G436)</f>
        <v>1.3691725591717038E-3</v>
      </c>
      <c r="O439" s="12"/>
      <c r="P439" s="12">
        <f ca="1"/>
        <v>0.64484735519391279</v>
      </c>
      <c r="Q439" s="12">
        <f ca="1"/>
        <v>54.715265968928229</v>
      </c>
      <c r="R439" s="12">
        <f ca="1"/>
        <v>0</v>
      </c>
      <c r="S439" s="12">
        <f ca="1"/>
        <v>0</v>
      </c>
      <c r="T439" s="12">
        <f ca="1"/>
        <v>0</v>
      </c>
      <c r="U439" s="12">
        <f ca="1"/>
        <v>0</v>
      </c>
      <c r="V439" s="12"/>
      <c r="W439" s="12">
        <f ca="1">INDEX(P$7:P$6003,UsefulSeries!$I436)</f>
        <v>0.64224412708621559</v>
      </c>
      <c r="X439" s="12">
        <f ca="1">INDEX(Q$7:Q$6003,UsefulSeries!$I436)</f>
        <v>51.179683778284058</v>
      </c>
      <c r="Y439" s="12">
        <f ca="1">INDEX(R$7:R$6003,UsefulSeries!$I436)</f>
        <v>0</v>
      </c>
      <c r="Z439" s="12">
        <f ca="1">INDEX(S$7:S$6003,UsefulSeries!$I436)</f>
        <v>0</v>
      </c>
      <c r="AA439" s="12">
        <f ca="1">INDEX(T$7:T$6003,UsefulSeries!$I436)</f>
        <v>0</v>
      </c>
      <c r="AB439" s="12">
        <f ca="1">INDEX(U$7:U$6003,UsefulSeries!$I436)</f>
        <v>0</v>
      </c>
      <c r="AC439" s="12">
        <f>INDEX( K$7:K$6003,UsefulSeries!$I436,1)</f>
        <v>-0.62596489091213592</v>
      </c>
      <c r="AD439" s="12">
        <f>INDEX(L$7:L$6003,UsefulSeries!$I436,1)</f>
        <v>0</v>
      </c>
      <c r="AE439" s="12"/>
      <c r="AF439" s="12"/>
      <c r="AG439" s="12"/>
      <c r="AH439" s="12"/>
      <c r="AI439" s="12"/>
      <c r="AJ439" s="12"/>
      <c r="AK439" s="12"/>
      <c r="AL439" s="12"/>
      <c r="AM439" s="12"/>
      <c r="AN439" s="12">
        <f t="shared" ca="1" si="72"/>
        <v>0.64224412708621559</v>
      </c>
      <c r="AO439" s="12">
        <f t="shared" ca="1" si="73"/>
        <v>51.179683778284058</v>
      </c>
      <c r="AP439" s="12">
        <f t="shared" ca="1" si="74"/>
        <v>0</v>
      </c>
      <c r="AQ439" s="12">
        <f t="shared" ca="1" si="75"/>
        <v>0</v>
      </c>
      <c r="AR439" s="12">
        <f t="shared" ca="1" si="76"/>
        <v>0</v>
      </c>
      <c r="AS439" s="12">
        <f t="shared" ca="1" si="77"/>
        <v>0</v>
      </c>
      <c r="AT439" s="12">
        <f t="shared" si="78"/>
        <v>-0.62596489091213592</v>
      </c>
      <c r="AU439" s="12">
        <f t="shared" si="79"/>
        <v>0</v>
      </c>
      <c r="AV439" s="12"/>
      <c r="AW439" s="12">
        <f ca="1">INDEX(I$7:I$6003,UsefulSeries!$I436)</f>
        <v>1.2386161531578484E-2</v>
      </c>
      <c r="AX439" s="12"/>
      <c r="AY439" s="12"/>
      <c r="AZ439" s="12">
        <f ca="1"/>
        <v>0.64224412708621548</v>
      </c>
      <c r="BA439" s="12"/>
      <c r="BB439" s="12">
        <f t="shared" ca="1" si="71"/>
        <v>0.64224412708621548</v>
      </c>
      <c r="BC439" s="12"/>
      <c r="BD439" s="38">
        <f ca="1"/>
        <v>1.2769953311189918E-2</v>
      </c>
    </row>
    <row r="440" spans="1:56" x14ac:dyDescent="0.35">
      <c r="A440" s="12">
        <v>0</v>
      </c>
      <c r="B440" s="12">
        <v>0</v>
      </c>
      <c r="C440" s="12">
        <f ca="1">INDEX('Flow probs &amp; rates'!$M$5:$M$5999,UsefulSeries!$E436,0)*(1-INDEX('Flow probs &amp; rates'!$M$5:$M$5999,UsefulSeries!$E436,0))/INDEX('Flow probs &amp; rates'!$F$4:$F$5999,UsefulSeries!$E436,0)</f>
        <v>5.0664632264298612</v>
      </c>
      <c r="D440" s="12">
        <f ca="1">-INDEX('Flow probs &amp; rates'!$M$5:$M$5999,UsefulSeries!$E436,0)*(INDEX('Flow probs &amp; rates'!$O$5:$O$5999,UsefulSeries!$E436,0))/INDEX('Flow probs &amp; rates'!$F$4:$F$5999,UsefulSeries!$E436,0)</f>
        <v>-1.0754487372930903</v>
      </c>
      <c r="E440" s="12">
        <v>0</v>
      </c>
      <c r="F440" s="12">
        <v>0</v>
      </c>
      <c r="G440" s="12"/>
      <c r="H440" s="12"/>
      <c r="I440" s="12">
        <f ca="1">INDEX('Flow probs &amp; rates'!$M$5:$M$5999,UsefulSeries!$E436)</f>
        <v>0.24596586817251478</v>
      </c>
      <c r="J440" s="12"/>
      <c r="K440" s="12">
        <f>INDEX('Flow probs &amp; rates'!$F$4:$F$5999,UsefulSeries!$E436)</f>
        <v>3.6606731674108481E-2</v>
      </c>
      <c r="L440" s="12">
        <f>-INDEX('Flow probs &amp; rates'!$F$4:$F$5999,UsefulSeries!$E436)</f>
        <v>-3.6606731674108481E-2</v>
      </c>
      <c r="M440" s="12"/>
      <c r="N440" s="12">
        <f>INDEX('Flow probs &amp; rates'!$E$5:$E$5999,UsefulSeries!$G438)-INDEX('Flow probs &amp; rates'!$E$4:$E$5999,UsefulSeries!$G438)</f>
        <v>-3.4854233352721309E-4</v>
      </c>
      <c r="O440" s="12"/>
      <c r="P440" s="12">
        <f ca="1"/>
        <v>0</v>
      </c>
      <c r="Q440" s="12">
        <f ca="1"/>
        <v>0</v>
      </c>
      <c r="R440" s="12">
        <f ca="1"/>
        <v>0.21045841298359858</v>
      </c>
      <c r="S440" s="12">
        <f ca="1"/>
        <v>6.162991110205554E-2</v>
      </c>
      <c r="T440" s="12">
        <f ca="1"/>
        <v>0</v>
      </c>
      <c r="U440" s="12">
        <f ca="1"/>
        <v>0</v>
      </c>
      <c r="V440" s="12"/>
      <c r="W440" s="12">
        <f ca="1">INDEX(P$8:P$6003,UsefulSeries!$I436)</f>
        <v>0</v>
      </c>
      <c r="X440" s="12">
        <f ca="1">INDEX(Q$8:Q$6003,UsefulSeries!$I436)</f>
        <v>0</v>
      </c>
      <c r="Y440" s="12">
        <f ca="1">INDEX(R$8:R$6003,UsefulSeries!$I436)</f>
        <v>0.23134087827963112</v>
      </c>
      <c r="Z440" s="12">
        <f ca="1">INDEX(S$8:S$6003,UsefulSeries!$I436)</f>
        <v>6.7544936808873898E-2</v>
      </c>
      <c r="AA440" s="12">
        <f ca="1">INDEX(T$8:T$6003,UsefulSeries!$I436)</f>
        <v>0</v>
      </c>
      <c r="AB440" s="12">
        <f ca="1">INDEX(U$8:U$6003,UsefulSeries!$I436)</f>
        <v>0</v>
      </c>
      <c r="AC440" s="12">
        <f>INDEX( K$8:K$6003,UsefulSeries!$I436)</f>
        <v>4.0260247763178596E-2</v>
      </c>
      <c r="AD440" s="12">
        <f>INDEX(L$8:L$6003,UsefulSeries!$I436)</f>
        <v>-4.0260247763178596E-2</v>
      </c>
      <c r="AE440" s="12"/>
      <c r="AF440" s="12"/>
      <c r="AG440" s="12"/>
      <c r="AH440" s="12"/>
      <c r="AI440" s="12"/>
      <c r="AJ440" s="12"/>
      <c r="AK440" s="12"/>
      <c r="AL440" s="12"/>
      <c r="AM440" s="12"/>
      <c r="AN440" s="12">
        <f t="shared" ca="1" si="72"/>
        <v>0</v>
      </c>
      <c r="AO440" s="12">
        <f t="shared" ca="1" si="73"/>
        <v>0</v>
      </c>
      <c r="AP440" s="12">
        <f t="shared" ca="1" si="74"/>
        <v>0.23134087827963112</v>
      </c>
      <c r="AQ440" s="12">
        <f t="shared" ca="1" si="75"/>
        <v>6.7544936808873898E-2</v>
      </c>
      <c r="AR440" s="12">
        <f t="shared" ca="1" si="76"/>
        <v>0</v>
      </c>
      <c r="AS440" s="12">
        <f t="shared" ca="1" si="77"/>
        <v>0</v>
      </c>
      <c r="AT440" s="12">
        <f t="shared" si="78"/>
        <v>4.0260247763178596E-2</v>
      </c>
      <c r="AU440" s="12">
        <f t="shared" si="79"/>
        <v>-4.0260247763178596E-2</v>
      </c>
      <c r="AV440" s="12"/>
      <c r="AW440" s="12">
        <f ca="1">INDEX(I$8:I$6003,UsefulSeries!$I436)</f>
        <v>0.24579514853465606</v>
      </c>
      <c r="AX440" s="12"/>
      <c r="AY440" s="12"/>
      <c r="AZ440" s="12">
        <f ca="1"/>
        <v>6.7544936808873898E-2</v>
      </c>
      <c r="BA440" s="12"/>
      <c r="BB440" s="12">
        <f t="shared" ca="1" si="71"/>
        <v>6.7544936808873898E-2</v>
      </c>
      <c r="BC440" s="12"/>
      <c r="BD440" s="38">
        <f ca="1"/>
        <v>0.24669685608929848</v>
      </c>
    </row>
    <row r="441" spans="1:56" x14ac:dyDescent="0.35">
      <c r="A441" s="12">
        <v>0</v>
      </c>
      <c r="B441" s="12">
        <v>0</v>
      </c>
      <c r="C441" s="12">
        <f ca="1">-INDEX('Flow probs &amp; rates'!$M$5:$M$5999,UsefulSeries!$E436,0)*(INDEX('Flow probs &amp; rates'!$O$5:$O$5999,UsefulSeries!$E436,0))/INDEX('Flow probs &amp; rates'!$F$4:$F$5999,UsefulSeries!$E436,0)</f>
        <v>-1.0754487372930903</v>
      </c>
      <c r="D441" s="12">
        <f ca="1">INDEX('Flow probs &amp; rates'!$O$5:$O$5999,UsefulSeries!$E436,0)*(1-INDEX('Flow probs &amp; rates'!$O$5:$O$5999,UsefulSeries!$E436,0))/INDEX('Flow probs &amp; rates'!$F$4:$F$5999,UsefulSeries!$E436,0)</f>
        <v>3.6725224886519396</v>
      </c>
      <c r="E441" s="12">
        <v>0</v>
      </c>
      <c r="F441" s="12">
        <v>0</v>
      </c>
      <c r="G441" s="12"/>
      <c r="H441" s="12"/>
      <c r="I441" s="12">
        <f ca="1">INDEX('Flow probs &amp; rates'!$O$5:$O$5999,UsefulSeries!$E436)</f>
        <v>0.16005742442172777</v>
      </c>
      <c r="J441" s="12"/>
      <c r="K441" s="12"/>
      <c r="L441" s="12">
        <f>-INDEX('Flow probs &amp; rates'!$F$4:$F$5999,UsefulSeries!$E436)</f>
        <v>-3.6606731674108481E-2</v>
      </c>
      <c r="M441" s="12"/>
      <c r="N441" s="12">
        <f>INDEX('Flow probs &amp; rates'!$F$5:$F$5999,UsefulSeries!$G438)-INDEX('Flow probs &amp; rates'!$F$4:$F$5999,UsefulSeries!$G438)</f>
        <v>-8.2254145310673571E-4</v>
      </c>
      <c r="O441" s="12"/>
      <c r="P441" s="12">
        <f ca="1"/>
        <v>0</v>
      </c>
      <c r="Q441" s="12">
        <f ca="1"/>
        <v>0</v>
      </c>
      <c r="R441" s="12">
        <f ca="1"/>
        <v>6.162991110205554E-2</v>
      </c>
      <c r="S441" s="12">
        <f ca="1"/>
        <v>0.29033989944758293</v>
      </c>
      <c r="T441" s="12">
        <f ca="1"/>
        <v>0</v>
      </c>
      <c r="U441" s="12">
        <f ca="1"/>
        <v>0</v>
      </c>
      <c r="V441" s="12"/>
      <c r="W441" s="12">
        <f ca="1">INDEX(P$9:P$6003,UsefulSeries!$I436)</f>
        <v>0</v>
      </c>
      <c r="X441" s="12">
        <f ca="1">INDEX(Q$9:Q$6003,UsefulSeries!$I436)</f>
        <v>0</v>
      </c>
      <c r="Y441" s="12">
        <f ca="1">INDEX(R$9:R$6003,UsefulSeries!$I436)</f>
        <v>6.7544936808873884E-2</v>
      </c>
      <c r="Z441" s="12">
        <f ca="1">INDEX(S$9:S$6003,UsefulSeries!$I436)</f>
        <v>0.32210924335766988</v>
      </c>
      <c r="AA441" s="12">
        <f ca="1">INDEX(T$9:T$6003,UsefulSeries!$I436)</f>
        <v>0</v>
      </c>
      <c r="AB441" s="12">
        <f ca="1">INDEX(U$9:U$6003,UsefulSeries!$I436)</f>
        <v>0</v>
      </c>
      <c r="AC441" s="12">
        <f>INDEX( K$9:K$6003,UsefulSeries!$I436)</f>
        <v>0</v>
      </c>
      <c r="AD441" s="12">
        <f>INDEX(L$9:L$6003,UsefulSeries!$I436)</f>
        <v>-4.0260247763178596E-2</v>
      </c>
      <c r="AE441" s="12"/>
      <c r="AF441" s="12"/>
      <c r="AG441" s="12"/>
      <c r="AH441" s="12"/>
      <c r="AI441" s="12"/>
      <c r="AJ441" s="12"/>
      <c r="AK441" s="12"/>
      <c r="AL441" s="12"/>
      <c r="AM441" s="12"/>
      <c r="AN441" s="12">
        <f t="shared" ca="1" si="72"/>
        <v>0</v>
      </c>
      <c r="AO441" s="12">
        <f t="shared" ca="1" si="73"/>
        <v>0</v>
      </c>
      <c r="AP441" s="12">
        <f t="shared" ca="1" si="74"/>
        <v>6.7544936808873884E-2</v>
      </c>
      <c r="AQ441" s="12">
        <f t="shared" ca="1" si="75"/>
        <v>0.32210924335766988</v>
      </c>
      <c r="AR441" s="12">
        <f t="shared" ca="1" si="76"/>
        <v>0</v>
      </c>
      <c r="AS441" s="12">
        <f t="shared" ca="1" si="77"/>
        <v>0</v>
      </c>
      <c r="AT441" s="12">
        <f t="shared" si="78"/>
        <v>0</v>
      </c>
      <c r="AU441" s="12">
        <f t="shared" si="79"/>
        <v>-4.0260247763178596E-2</v>
      </c>
      <c r="AV441" s="12"/>
      <c r="AW441" s="12">
        <f ca="1">INDEX(I$9:I$6003,UsefulSeries!$I436)</f>
        <v>0.15815354599000445</v>
      </c>
      <c r="AX441" s="12"/>
      <c r="AY441" s="12"/>
      <c r="AZ441" s="12">
        <f ca="1"/>
        <v>6.7544936808873898E-2</v>
      </c>
      <c r="BA441" s="12"/>
      <c r="BB441" s="12">
        <f t="shared" ca="1" si="71"/>
        <v>6.7544936808873898E-2</v>
      </c>
      <c r="BC441" s="12"/>
      <c r="BD441" s="38">
        <f ca="1"/>
        <v>0.16366571933479768</v>
      </c>
    </row>
    <row r="442" spans="1:56" x14ac:dyDescent="0.35">
      <c r="A442" s="12">
        <v>0</v>
      </c>
      <c r="B442" s="12">
        <v>0</v>
      </c>
      <c r="C442" s="12">
        <v>0</v>
      </c>
      <c r="D442" s="12">
        <v>0</v>
      </c>
      <c r="E442" s="12">
        <f ca="1">INDEX('Flow probs &amp; rates'!$P$5:$P$5999,UsefulSeries!$E436,0)*(1-INDEX('Flow probs &amp; rates'!$P$5:$P$5999,UsefulSeries!$E436,0))/INDEX('Flow probs &amp; rates'!$G$4:$G$5999,UsefulSeries!$E436,0)</f>
        <v>5.9357090832868879E-2</v>
      </c>
      <c r="F442" s="12">
        <f ca="1">-INDEX('Flow probs &amp; rates'!$P$5:$P$5999,UsefulSeries!$E436,0)*(INDEX('Flow probs &amp; rates'!$Q$5:$Q$5999,UsefulSeries!$E436,0))/INDEX('Flow probs &amp; rates'!$G$4:$G$5999,UsefulSeries!$E436,0)</f>
        <v>-1.432437505824837E-3</v>
      </c>
      <c r="G442" s="12"/>
      <c r="H442" s="12"/>
      <c r="I442" s="12">
        <f ca="1">INDEX('Flow probs &amp; rates'!$P$5:$P$5999,UsefulSeries!$E436)</f>
        <v>2.0264486849183205E-2</v>
      </c>
      <c r="J442" s="12"/>
      <c r="K442" s="12">
        <f>INDEX('Flow probs &amp; rates'!$G$4:$G$5999,UsefulSeries!$E436)</f>
        <v>0.33448130869190879</v>
      </c>
      <c r="L442" s="12"/>
      <c r="M442" s="12"/>
      <c r="N442" s="12">
        <f>INDEX('Flow probs &amp; rates'!$E$5:$E$5999,UsefulSeries!$G440)-INDEX('Flow probs &amp; rates'!$E$4:$E$5999,UsefulSeries!$G440)</f>
        <v>-1.5154568017522463E-3</v>
      </c>
      <c r="O442" s="12"/>
      <c r="P442" s="12">
        <f ca="1"/>
        <v>0</v>
      </c>
      <c r="Q442" s="12">
        <f ca="1"/>
        <v>0</v>
      </c>
      <c r="R442" s="12">
        <f ca="1"/>
        <v>0</v>
      </c>
      <c r="S442" s="12">
        <f ca="1"/>
        <v>0</v>
      </c>
      <c r="T442" s="12">
        <f ca="1"/>
        <v>16.855629428895515</v>
      </c>
      <c r="U442" s="12">
        <f ca="1"/>
        <v>0.34984217747095364</v>
      </c>
      <c r="V442" s="12"/>
      <c r="W442" s="12">
        <f ca="1">INDEX(P$10:P$6003,UsefulSeries!$I436)</f>
        <v>0</v>
      </c>
      <c r="X442" s="12">
        <f ca="1">INDEX(Q$10:Q$6003,UsefulSeries!$I436)</f>
        <v>0</v>
      </c>
      <c r="Y442" s="12">
        <f ca="1">INDEX(R$10:R$6003,UsefulSeries!$I436)</f>
        <v>0</v>
      </c>
      <c r="Z442" s="12">
        <f ca="1">INDEX(S$10:S$6003,UsefulSeries!$I436)</f>
        <v>0</v>
      </c>
      <c r="AA442" s="12">
        <f ca="1">INDEX(T$10:T$6003,UsefulSeries!$I436)</f>
        <v>15.462703511625113</v>
      </c>
      <c r="AB442" s="12">
        <f ca="1">INDEX(U$10:U$6003,UsefulSeries!$I436)</f>
        <v>0.34968952738317677</v>
      </c>
      <c r="AC442" s="12">
        <f>INDEX( K$10:K$6003,UsefulSeries!$I436)</f>
        <v>0.33377486132468548</v>
      </c>
      <c r="AD442" s="12">
        <f>INDEX(L$10:L$6003,UsefulSeries!$I436)</f>
        <v>0</v>
      </c>
      <c r="AE442" s="12"/>
      <c r="AF442" s="12"/>
      <c r="AG442" s="12"/>
      <c r="AH442" s="12"/>
      <c r="AI442" s="12"/>
      <c r="AJ442" s="12"/>
      <c r="AK442" s="12"/>
      <c r="AL442" s="12"/>
      <c r="AM442" s="12"/>
      <c r="AN442" s="12">
        <f t="shared" ca="1" si="72"/>
        <v>0</v>
      </c>
      <c r="AO442" s="12">
        <f t="shared" ca="1" si="73"/>
        <v>0</v>
      </c>
      <c r="AP442" s="12">
        <f t="shared" ca="1" si="74"/>
        <v>0</v>
      </c>
      <c r="AQ442" s="12">
        <f t="shared" ca="1" si="75"/>
        <v>0</v>
      </c>
      <c r="AR442" s="12">
        <f t="shared" ca="1" si="76"/>
        <v>15.462703511625113</v>
      </c>
      <c r="AS442" s="12">
        <f t="shared" ca="1" si="77"/>
        <v>0.34968952738317677</v>
      </c>
      <c r="AT442" s="12">
        <f t="shared" si="78"/>
        <v>0.33377486132468548</v>
      </c>
      <c r="AU442" s="12">
        <f t="shared" si="79"/>
        <v>0</v>
      </c>
      <c r="AV442" s="12"/>
      <c r="AW442" s="12">
        <f ca="1">INDEX(I$10:I$6003,UsefulSeries!$I436)</f>
        <v>2.2085261197581529E-2</v>
      </c>
      <c r="AX442" s="12"/>
      <c r="AY442" s="12"/>
      <c r="AZ442" s="12">
        <f ca="1"/>
        <v>0.34968952738317688</v>
      </c>
      <c r="BA442" s="12"/>
      <c r="BB442" s="12">
        <f t="shared" ca="1" si="71"/>
        <v>0.34968952738317688</v>
      </c>
      <c r="BC442" s="12"/>
      <c r="BD442" s="38">
        <f ca="1"/>
        <v>2.1435346886947867E-2</v>
      </c>
    </row>
    <row r="443" spans="1:56" x14ac:dyDescent="0.35">
      <c r="A443" s="12">
        <v>0</v>
      </c>
      <c r="B443" s="12">
        <v>0</v>
      </c>
      <c r="C443" s="12">
        <v>0</v>
      </c>
      <c r="D443" s="12">
        <v>0</v>
      </c>
      <c r="E443" s="12">
        <f ca="1">-INDEX('Flow probs &amp; rates'!$P$5:$P$5999,UsefulSeries!$E436,0)*(INDEX('Flow probs &amp; rates'!$Q$5:$Q$5999,UsefulSeries!$E436,0))/INDEX('Flow probs &amp; rates'!$G$4:$G$5999,UsefulSeries!$E436,0)</f>
        <v>-1.432437505824837E-3</v>
      </c>
      <c r="F443" s="12">
        <f ca="1">INDEX('Flow probs &amp; rates'!$Q$5:$Q$5999,UsefulSeries!$E436,0)*(1-INDEX('Flow probs &amp; rates'!$Q$5:$Q$5999,UsefulSeries!$E436,0))/INDEX('Flow probs &amp; rates'!$G$4:$G$5999,UsefulSeries!$E436,0)</f>
        <v>6.9015794358413152E-2</v>
      </c>
      <c r="G443" s="12"/>
      <c r="H443" s="12"/>
      <c r="I443" s="12">
        <f ca="1">INDEX('Flow probs &amp; rates'!$Q$5:$Q$5999,UsefulSeries!$E436)</f>
        <v>2.3643508722105987E-2</v>
      </c>
      <c r="J443" s="12"/>
      <c r="K443" s="12"/>
      <c r="L443" s="12">
        <f>INDEX('Flow probs &amp; rates'!$G$4:$G$5999,UsefulSeries!$E436)</f>
        <v>0.33448130869190879</v>
      </c>
      <c r="M443" s="12"/>
      <c r="N443" s="12">
        <f>INDEX('Flow probs &amp; rates'!$F$5:$F$5999,UsefulSeries!$G440)-INDEX('Flow probs &amp; rates'!$F$4:$F$5999,UsefulSeries!$G440)</f>
        <v>3.2185298436440135E-3</v>
      </c>
      <c r="O443" s="12"/>
      <c r="P443" s="12">
        <f ca="1"/>
        <v>0</v>
      </c>
      <c r="Q443" s="12">
        <f ca="1"/>
        <v>0</v>
      </c>
      <c r="R443" s="12">
        <f ca="1"/>
        <v>0</v>
      </c>
      <c r="S443" s="12">
        <f ca="1"/>
        <v>0</v>
      </c>
      <c r="T443" s="12">
        <f ca="1"/>
        <v>0.34984217747095364</v>
      </c>
      <c r="U443" s="12">
        <f ca="1"/>
        <v>14.496697985686025</v>
      </c>
      <c r="V443" s="12"/>
      <c r="W443" s="12">
        <f ca="1">INDEX(P$11:P$6003,UsefulSeries!$I436)</f>
        <v>0</v>
      </c>
      <c r="X443" s="12">
        <f ca="1">INDEX(Q$11:Q$6003,UsefulSeries!$I436)</f>
        <v>0</v>
      </c>
      <c r="Y443" s="12">
        <f ca="1">INDEX(R$11:R$6003,UsefulSeries!$I436)</f>
        <v>0</v>
      </c>
      <c r="Z443" s="12">
        <f ca="1">INDEX(S$11:S$6003,UsefulSeries!$I436)</f>
        <v>0</v>
      </c>
      <c r="AA443" s="12">
        <f ca="1">INDEX(T$11:T$6003,UsefulSeries!$I436)</f>
        <v>0.34968952738317682</v>
      </c>
      <c r="AB443" s="12">
        <f ca="1">INDEX(U$11:U$6003,UsefulSeries!$I436)</f>
        <v>14.597994151108274</v>
      </c>
      <c r="AC443" s="12">
        <f>INDEX( K$11:K$6003,UsefulSeries!$I436)</f>
        <v>0</v>
      </c>
      <c r="AD443" s="12">
        <f>INDEX(L$11:L$6003,UsefulSeries!$I436)</f>
        <v>0.33377486132468548</v>
      </c>
      <c r="AE443" s="12"/>
      <c r="AF443" s="12"/>
      <c r="AG443" s="12"/>
      <c r="AH443" s="12"/>
      <c r="AI443" s="12"/>
      <c r="AJ443" s="12"/>
      <c r="AK443" s="12"/>
      <c r="AL443" s="12"/>
      <c r="AM443" s="12"/>
      <c r="AN443" s="12">
        <f t="shared" ca="1" si="72"/>
        <v>0</v>
      </c>
      <c r="AO443" s="12">
        <f t="shared" ca="1" si="73"/>
        <v>0</v>
      </c>
      <c r="AP443" s="12">
        <f t="shared" ca="1" si="74"/>
        <v>0</v>
      </c>
      <c r="AQ443" s="12">
        <f t="shared" ca="1" si="75"/>
        <v>0</v>
      </c>
      <c r="AR443" s="12">
        <f t="shared" ca="1" si="76"/>
        <v>0.34968952738317682</v>
      </c>
      <c r="AS443" s="12">
        <f t="shared" ca="1" si="77"/>
        <v>14.597994151108274</v>
      </c>
      <c r="AT443" s="12">
        <f t="shared" si="78"/>
        <v>0</v>
      </c>
      <c r="AU443" s="12">
        <f t="shared" si="79"/>
        <v>0.33377486132468548</v>
      </c>
      <c r="AV443" s="12"/>
      <c r="AW443" s="12">
        <f ca="1">INDEX(I$11:I$6003,UsefulSeries!$I436)</f>
        <v>2.3425584316109523E-2</v>
      </c>
      <c r="AX443" s="12"/>
      <c r="AY443" s="12"/>
      <c r="AZ443" s="12">
        <f ca="1"/>
        <v>0.34968952738317682</v>
      </c>
      <c r="BA443" s="12"/>
      <c r="BB443" s="12">
        <f t="shared" ca="1" si="71"/>
        <v>0.34968952738317682</v>
      </c>
      <c r="BC443" s="12"/>
      <c r="BD443" s="38">
        <f ca="1"/>
        <v>2.2398216322397524E-2</v>
      </c>
    </row>
    <row r="444" spans="1:56" x14ac:dyDescent="0.35">
      <c r="A444" s="12">
        <f ca="1">INDEX('Flow probs &amp; rates'!$K$5:$K$5999,UsefulSeries!$E442,0)*(1-INDEX('Flow probs &amp; rates'!$K$5:$K$5999,UsefulSeries!$E442,0))/INDEX('Flow probs &amp; rates'!$E$4:$E$5999,UsefulSeries!$E442,0)</f>
        <v>2.0487209626806863E-2</v>
      </c>
      <c r="B444" s="12">
        <f ca="1">-INDEX('Flow probs &amp; rates'!$K$5:$K$5999,UsefulSeries!$E442,0)*(INDEX('Flow probs &amp; rates'!$L$5:$L$5999,UsefulSeries!$E442,0))/INDEX('Flow probs &amp; rates'!$E$4:$E$5999,UsefulSeries!$E442,0)</f>
        <v>-2.390921336222873E-4</v>
      </c>
      <c r="C444" s="12">
        <v>0</v>
      </c>
      <c r="D444" s="12">
        <v>0</v>
      </c>
      <c r="E444" s="12">
        <v>0</v>
      </c>
      <c r="F444" s="12">
        <v>0</v>
      </c>
      <c r="G444" s="12"/>
      <c r="H444" s="12"/>
      <c r="I444" s="12">
        <f ca="1">INDEX('Flow probs &amp; rates'!$K$5:$K$5999,UsefulSeries!$E442)</f>
        <v>1.3068691252007714E-2</v>
      </c>
      <c r="J444" s="12"/>
      <c r="K444" s="12">
        <f>-INDEX('Flow probs &amp; rates'!$E$4:$E$5999,UsefulSeries!$E442)</f>
        <v>-0.62955867567689239</v>
      </c>
      <c r="L444" s="12">
        <f>INDEX('Flow probs &amp; rates'!$E$4:$E$5999,UsefulSeries!$E442)</f>
        <v>0.62955867567689239</v>
      </c>
      <c r="M444" s="12"/>
      <c r="N444" s="12">
        <f>INDEX('Flow probs &amp; rates'!$E$5:$E$5999,UsefulSeries!$G442)-INDEX('Flow probs &amp; rates'!$E$4:$E$5999,UsefulSeries!$G442)</f>
        <v>-1.3232828846303502E-3</v>
      </c>
      <c r="O444" s="12"/>
      <c r="P444" s="12">
        <f t="array" aca="1" ref="P444:U449" ca="1">MINVERSE(A444:F449)</f>
        <v>48.818474299316136</v>
      </c>
      <c r="Q444" s="12">
        <f ca="1"/>
        <v>0.6454274703021935</v>
      </c>
      <c r="R444" s="12">
        <f ca="1"/>
        <v>0</v>
      </c>
      <c r="S444" s="12">
        <f ca="1"/>
        <v>0</v>
      </c>
      <c r="T444" s="12">
        <f ca="1"/>
        <v>0</v>
      </c>
      <c r="U444" s="12">
        <f ca="1"/>
        <v>0</v>
      </c>
      <c r="V444" s="12"/>
      <c r="W444" s="12"/>
      <c r="X444" s="12"/>
      <c r="Y444" s="12"/>
      <c r="Z444" s="12"/>
      <c r="AA444" s="12"/>
      <c r="AB444" s="12"/>
      <c r="AC444" s="12"/>
      <c r="AD444" s="12"/>
      <c r="AE444" s="12">
        <f t="array" ref="AE444:AJ445">TRANSPOSE(AC438:AD443)</f>
        <v>-0.62596489091213592</v>
      </c>
      <c r="AF444" s="12">
        <v>-0.62596489091213592</v>
      </c>
      <c r="AG444" s="12">
        <v>4.0260247763178596E-2</v>
      </c>
      <c r="AH444" s="12">
        <v>0</v>
      </c>
      <c r="AI444" s="12">
        <v>0.33377486132468548</v>
      </c>
      <c r="AJ444" s="12">
        <v>0</v>
      </c>
      <c r="AK444" s="12"/>
      <c r="AL444" s="12"/>
      <c r="AM444" s="12"/>
      <c r="AN444" s="12">
        <f t="shared" si="72"/>
        <v>-0.62596489091213592</v>
      </c>
      <c r="AO444" s="12">
        <f t="shared" si="73"/>
        <v>-0.62596489091213592</v>
      </c>
      <c r="AP444" s="12">
        <f t="shared" si="74"/>
        <v>4.0260247763178596E-2</v>
      </c>
      <c r="AQ444" s="12">
        <f t="shared" si="75"/>
        <v>0</v>
      </c>
      <c r="AR444" s="12">
        <f t="shared" si="76"/>
        <v>0.33377486132468548</v>
      </c>
      <c r="AS444" s="12">
        <f t="shared" si="77"/>
        <v>0</v>
      </c>
      <c r="AT444" s="12">
        <f t="shared" si="78"/>
        <v>0</v>
      </c>
      <c r="AU444" s="12">
        <f t="shared" si="79"/>
        <v>0</v>
      </c>
      <c r="AV444" s="12"/>
      <c r="AW444" s="12"/>
      <c r="AX444" s="12">
        <f>INDEX($N$6:$N$6003,UsefulSeries!$K436)</f>
        <v>1.0985013656058529E-3</v>
      </c>
      <c r="AY444" s="12"/>
      <c r="AZ444" s="12"/>
      <c r="BA444" s="12"/>
      <c r="BB444" s="12">
        <f t="shared" si="71"/>
        <v>1.0985013656058529E-3</v>
      </c>
      <c r="BC444" s="12"/>
      <c r="BD444" s="38">
        <f ca="1"/>
        <v>3.1184769518441728E-2</v>
      </c>
    </row>
    <row r="445" spans="1:56" x14ac:dyDescent="0.35">
      <c r="A445" s="12">
        <f ca="1">-INDEX('Flow probs &amp; rates'!$K$5:$K$5999,UsefulSeries!$E442,0)*(INDEX('Flow probs &amp; rates'!$L$5:$L$5999,UsefulSeries!$E442,0))/INDEX('Flow probs &amp; rates'!$E$4:$E$5999,UsefulSeries!$E442,0)</f>
        <v>-2.390921336222873E-4</v>
      </c>
      <c r="B445" s="12">
        <f ca="1">INDEX('Flow probs &amp; rates'!$L$5:$L$5999,UsefulSeries!$E442,0)*(1-INDEX('Flow probs &amp; rates'!$L$5:$L$5999,UsefulSeries!$E442,0))/INDEX('Flow probs &amp; rates'!$E$4:$E$5999,UsefulSeries!$E442,0)</f>
        <v>1.808431422192695E-2</v>
      </c>
      <c r="C445" s="12">
        <v>0</v>
      </c>
      <c r="D445" s="12">
        <v>0</v>
      </c>
      <c r="E445" s="12">
        <v>0</v>
      </c>
      <c r="F445" s="12">
        <v>0</v>
      </c>
      <c r="G445" s="12"/>
      <c r="H445" s="12"/>
      <c r="I445" s="12">
        <f ca="1">INDEX('Flow probs &amp; rates'!$L$5:$L$5999,UsefulSeries!$E442)</f>
        <v>1.1517796549435305E-2</v>
      </c>
      <c r="J445" s="12"/>
      <c r="K445" s="12">
        <f>-INDEX('Flow probs &amp; rates'!$E$4:$E$5999,UsefulSeries!$E442)</f>
        <v>-0.62955867567689239</v>
      </c>
      <c r="L445" s="12"/>
      <c r="M445" s="12"/>
      <c r="N445" s="12">
        <f>INDEX('Flow probs &amp; rates'!$F$5:$F$5999,UsefulSeries!$G442)-INDEX('Flow probs &amp; rates'!$F$4:$F$5999,UsefulSeries!$G442)</f>
        <v>7.3643848346695295E-4</v>
      </c>
      <c r="O445" s="12"/>
      <c r="P445" s="12">
        <f ca="1"/>
        <v>0.64542747030219361</v>
      </c>
      <c r="Q445" s="12">
        <f ca="1"/>
        <v>55.3050729133152</v>
      </c>
      <c r="R445" s="12">
        <f ca="1"/>
        <v>0</v>
      </c>
      <c r="S445" s="12">
        <f ca="1"/>
        <v>0</v>
      </c>
      <c r="T445" s="12">
        <f ca="1"/>
        <v>0</v>
      </c>
      <c r="U445" s="12">
        <f ca="1"/>
        <v>0</v>
      </c>
      <c r="V445" s="12"/>
      <c r="W445" s="12"/>
      <c r="X445" s="12"/>
      <c r="Y445" s="12"/>
      <c r="Z445" s="12"/>
      <c r="AA445" s="12"/>
      <c r="AB445" s="12"/>
      <c r="AC445" s="12"/>
      <c r="AD445" s="12"/>
      <c r="AE445" s="12">
        <v>0.62596489091213592</v>
      </c>
      <c r="AF445" s="12">
        <v>0</v>
      </c>
      <c r="AG445" s="12">
        <v>-4.0260247763178596E-2</v>
      </c>
      <c r="AH445" s="12">
        <v>-4.0260247763178596E-2</v>
      </c>
      <c r="AI445" s="12">
        <v>0</v>
      </c>
      <c r="AJ445" s="12">
        <v>0.33377486132468548</v>
      </c>
      <c r="AK445" s="12"/>
      <c r="AL445" s="12"/>
      <c r="AM445" s="12"/>
      <c r="AN445" s="12">
        <f t="shared" si="72"/>
        <v>0.62596489091213592</v>
      </c>
      <c r="AO445" s="12">
        <f t="shared" si="73"/>
        <v>0</v>
      </c>
      <c r="AP445" s="12">
        <f t="shared" si="74"/>
        <v>-4.0260247763178596E-2</v>
      </c>
      <c r="AQ445" s="12">
        <f t="shared" si="75"/>
        <v>-4.0260247763178596E-2</v>
      </c>
      <c r="AR445" s="12">
        <f t="shared" si="76"/>
        <v>0</v>
      </c>
      <c r="AS445" s="12">
        <f t="shared" si="77"/>
        <v>0.33377486132468548</v>
      </c>
      <c r="AT445" s="12">
        <f t="shared" si="78"/>
        <v>0</v>
      </c>
      <c r="AU445" s="12">
        <f t="shared" si="79"/>
        <v>0</v>
      </c>
      <c r="AV445" s="12"/>
      <c r="AW445" s="12"/>
      <c r="AX445" s="12">
        <f>INDEX('Margin error adjustment'!N$7:N$6003,UsefulSeries!$K436)</f>
        <v>-1.0507247261896252E-3</v>
      </c>
      <c r="AY445" s="12"/>
      <c r="AZ445" s="12"/>
      <c r="BA445" s="12"/>
      <c r="BB445" s="12">
        <f t="shared" si="71"/>
        <v>-1.0507247261896252E-3</v>
      </c>
      <c r="BC445" s="12"/>
      <c r="BD445" s="38">
        <f ca="1"/>
        <v>4.5613921105215775E-2</v>
      </c>
    </row>
    <row r="446" spans="1:56" x14ac:dyDescent="0.35">
      <c r="A446" s="12">
        <v>0</v>
      </c>
      <c r="B446" s="12">
        <v>0</v>
      </c>
      <c r="C446" s="12">
        <f ca="1">INDEX('Flow probs &amp; rates'!$M$5:$M$5999,UsefulSeries!$E442,0)*(1-INDEX('Flow probs &amp; rates'!$M$5:$M$5999,UsefulSeries!$E442,0))/INDEX('Flow probs &amp; rates'!$F$4:$F$5999,UsefulSeries!$E442,0)</f>
        <v>5.0596825647452608</v>
      </c>
      <c r="D446" s="12">
        <f ca="1">-INDEX('Flow probs &amp; rates'!$M$5:$M$5999,UsefulSeries!$E442,0)*(INDEX('Flow probs &amp; rates'!$O$5:$O$5999,UsefulSeries!$E442,0))/INDEX('Flow probs &amp; rates'!$F$4:$F$5999,UsefulSeries!$E442,0)</f>
        <v>-1.1182287784637017</v>
      </c>
      <c r="E446" s="12">
        <v>0</v>
      </c>
      <c r="F446" s="12">
        <v>0</v>
      </c>
      <c r="G446" s="12"/>
      <c r="H446" s="12"/>
      <c r="I446" s="12">
        <f ca="1">INDEX('Flow probs &amp; rates'!$M$5:$M$5999,UsefulSeries!$E442)</f>
        <v>0.24545519409352418</v>
      </c>
      <c r="J446" s="12"/>
      <c r="K446" s="12">
        <f>INDEX('Flow probs &amp; rates'!$F$4:$F$5999,UsefulSeries!$E442)</f>
        <v>3.6604458761210677E-2</v>
      </c>
      <c r="L446" s="12">
        <f>-INDEX('Flow probs &amp; rates'!$F$4:$F$5999,UsefulSeries!$E442)</f>
        <v>-3.6604458761210677E-2</v>
      </c>
      <c r="M446" s="12"/>
      <c r="N446" s="12">
        <f>INDEX('Flow probs &amp; rates'!$E$5:$E$5999,UsefulSeries!$G444)-INDEX('Flow probs &amp; rates'!$E$4:$E$5999,UsefulSeries!$G444)</f>
        <v>-1.5114148471629951E-3</v>
      </c>
      <c r="O446" s="12"/>
      <c r="P446" s="12">
        <f ca="1"/>
        <v>0</v>
      </c>
      <c r="Q446" s="12">
        <f ca="1"/>
        <v>0</v>
      </c>
      <c r="R446" s="12">
        <f ca="1"/>
        <v>0.21140417654029248</v>
      </c>
      <c r="S446" s="12">
        <f ca="1"/>
        <v>6.2275294194199124E-2</v>
      </c>
      <c r="T446" s="12">
        <f ca="1"/>
        <v>0</v>
      </c>
      <c r="U446" s="12">
        <f ca="1"/>
        <v>0</v>
      </c>
      <c r="V446" s="12"/>
      <c r="W446" s="12">
        <f ca="1">INDEX(P$6:P$6003,UsefulSeries!$I444)</f>
        <v>48.13107425411377</v>
      </c>
      <c r="X446" s="12">
        <f ca="1">INDEX(Q$6:Q$6003,UsefulSeries!$I444)</f>
        <v>0.64408187755735657</v>
      </c>
      <c r="Y446" s="12">
        <f ca="1">INDEX(R$6:R$6003,UsefulSeries!$I444)</f>
        <v>0</v>
      </c>
      <c r="Z446" s="12">
        <f ca="1">INDEX(S$6:S$6003,UsefulSeries!$I444)</f>
        <v>0</v>
      </c>
      <c r="AA446" s="12">
        <f ca="1">INDEX(T$6:T$6003,UsefulSeries!$I444)</f>
        <v>0</v>
      </c>
      <c r="AB446" s="12">
        <f ca="1">INDEX(U$6:U$6003,UsefulSeries!$I444)</f>
        <v>0</v>
      </c>
      <c r="AC446" s="12">
        <f>INDEX( K$6:K$6003,UsefulSeries!$I444)</f>
        <v>-0.62706339227774177</v>
      </c>
      <c r="AD446" s="12">
        <f>INDEX(L$6:L$6003,UsefulSeries!$I444)</f>
        <v>0.62706339227774177</v>
      </c>
      <c r="AE446" s="12"/>
      <c r="AF446" s="12"/>
      <c r="AG446" s="12"/>
      <c r="AH446" s="12"/>
      <c r="AI446" s="12"/>
      <c r="AJ446" s="12"/>
      <c r="AK446" s="12"/>
      <c r="AL446" s="12"/>
      <c r="AM446" s="12"/>
      <c r="AN446" s="12">
        <f t="shared" ca="1" si="72"/>
        <v>48.13107425411377</v>
      </c>
      <c r="AO446" s="12">
        <f t="shared" ca="1" si="73"/>
        <v>0.64408187755735657</v>
      </c>
      <c r="AP446" s="12">
        <f t="shared" ca="1" si="74"/>
        <v>0</v>
      </c>
      <c r="AQ446" s="12">
        <f t="shared" ca="1" si="75"/>
        <v>0</v>
      </c>
      <c r="AR446" s="12">
        <f t="shared" ca="1" si="76"/>
        <v>0</v>
      </c>
      <c r="AS446" s="12">
        <f t="shared" ca="1" si="77"/>
        <v>0</v>
      </c>
      <c r="AT446" s="12">
        <f t="shared" si="78"/>
        <v>-0.62706339227774177</v>
      </c>
      <c r="AU446" s="12">
        <f t="shared" si="79"/>
        <v>0.62706339227774177</v>
      </c>
      <c r="AV446" s="12"/>
      <c r="AW446" s="12">
        <f ca="1">INDEX(I$6:I$6003,UsefulSeries!$I444)</f>
        <v>1.3204950680079564E-2</v>
      </c>
      <c r="AX446" s="12"/>
      <c r="AY446" s="12"/>
      <c r="AZ446" s="12">
        <f t="array" aca="1" ref="AZ446:AZ451" ca="1">MMULT(W446:AB451,AW446:AW451)</f>
        <v>0.64408187755735646</v>
      </c>
      <c r="BA446" s="12"/>
      <c r="BB446" s="12">
        <f t="shared" ca="1" si="71"/>
        <v>0.64408187755735646</v>
      </c>
      <c r="BC446" s="12"/>
      <c r="BD446" s="38">
        <f t="array" aca="1" ref="BD446:BD453" ca="1">MMULT(MINVERSE(AN446:AU453),BB446:BB453)</f>
        <v>1.2975467868147392E-2</v>
      </c>
    </row>
    <row r="447" spans="1:56" x14ac:dyDescent="0.35">
      <c r="A447" s="12">
        <v>0</v>
      </c>
      <c r="B447" s="12">
        <v>0</v>
      </c>
      <c r="C447" s="12">
        <f ca="1">-INDEX('Flow probs &amp; rates'!$M$5:$M$5999,UsefulSeries!$E442,0)*(INDEX('Flow probs &amp; rates'!$O$5:$O$5999,UsefulSeries!$E442,0))/INDEX('Flow probs &amp; rates'!$F$4:$F$5999,UsefulSeries!$E442,0)</f>
        <v>-1.1182287784637017</v>
      </c>
      <c r="D447" s="12">
        <f ca="1">INDEX('Flow probs &amp; rates'!$O$5:$O$5999,UsefulSeries!$E442,0)*(1-INDEX('Flow probs &amp; rates'!$O$5:$O$5999,UsefulSeries!$E442,0))/INDEX('Flow probs &amp; rates'!$F$4:$F$5999,UsefulSeries!$E442,0)</f>
        <v>3.7960195476169463</v>
      </c>
      <c r="E447" s="12">
        <v>0</v>
      </c>
      <c r="F447" s="12">
        <v>0</v>
      </c>
      <c r="G447" s="12"/>
      <c r="H447" s="12"/>
      <c r="I447" s="12">
        <f ca="1">INDEX('Flow probs &amp; rates'!$O$5:$O$5999,UsefulSeries!$E442)</f>
        <v>0.16676020793952909</v>
      </c>
      <c r="J447" s="12"/>
      <c r="K447" s="12"/>
      <c r="L447" s="12">
        <f>-INDEX('Flow probs &amp; rates'!$F$4:$F$5999,UsefulSeries!$E442)</f>
        <v>-3.6604458761210677E-2</v>
      </c>
      <c r="M447" s="12"/>
      <c r="N447" s="12">
        <f>INDEX('Flow probs &amp; rates'!$F$5:$F$5999,UsefulSeries!$G444)-INDEX('Flow probs &amp; rates'!$F$4:$F$5999,UsefulSeries!$G444)</f>
        <v>1.510555095555359E-3</v>
      </c>
      <c r="O447" s="12"/>
      <c r="P447" s="12">
        <f ca="1"/>
        <v>0</v>
      </c>
      <c r="Q447" s="12">
        <f ca="1"/>
        <v>0</v>
      </c>
      <c r="R447" s="12">
        <f ca="1"/>
        <v>6.2275294194199124E-2</v>
      </c>
      <c r="S447" s="12">
        <f ca="1"/>
        <v>0.28177885090890564</v>
      </c>
      <c r="T447" s="12">
        <f ca="1"/>
        <v>0</v>
      </c>
      <c r="U447" s="12">
        <f ca="1"/>
        <v>0</v>
      </c>
      <c r="V447" s="12"/>
      <c r="W447" s="12">
        <f ca="1">INDEX(P$7:P$6003,UsefulSeries!$I444)</f>
        <v>0.64408187755735646</v>
      </c>
      <c r="X447" s="12">
        <f ca="1">INDEX(Q$7:Q$6003,UsefulSeries!$I444)</f>
        <v>48.084518717651626</v>
      </c>
      <c r="Y447" s="12">
        <f ca="1">INDEX(R$7:R$6003,UsefulSeries!$I444)</f>
        <v>0</v>
      </c>
      <c r="Z447" s="12">
        <f ca="1">INDEX(S$7:S$6003,UsefulSeries!$I444)</f>
        <v>0</v>
      </c>
      <c r="AA447" s="12">
        <f ca="1">INDEX(T$7:T$6003,UsefulSeries!$I444)</f>
        <v>0</v>
      </c>
      <c r="AB447" s="12">
        <f ca="1">INDEX(U$7:U$6003,UsefulSeries!$I444)</f>
        <v>0</v>
      </c>
      <c r="AC447" s="12">
        <f>INDEX( K$7:K$6003,UsefulSeries!$I444,1)</f>
        <v>-0.62706339227774177</v>
      </c>
      <c r="AD447" s="12">
        <f>INDEX(L$7:L$6003,UsefulSeries!$I444,1)</f>
        <v>0</v>
      </c>
      <c r="AE447" s="12"/>
      <c r="AF447" s="12"/>
      <c r="AG447" s="12"/>
      <c r="AH447" s="12"/>
      <c r="AI447" s="12"/>
      <c r="AJ447" s="12"/>
      <c r="AK447" s="12"/>
      <c r="AL447" s="12"/>
      <c r="AM447" s="12"/>
      <c r="AN447" s="12">
        <f t="shared" ca="1" si="72"/>
        <v>0.64408187755735646</v>
      </c>
      <c r="AO447" s="12">
        <f t="shared" ca="1" si="73"/>
        <v>48.084518717651626</v>
      </c>
      <c r="AP447" s="12">
        <f t="shared" ca="1" si="74"/>
        <v>0</v>
      </c>
      <c r="AQ447" s="12">
        <f t="shared" ca="1" si="75"/>
        <v>0</v>
      </c>
      <c r="AR447" s="12">
        <f t="shared" ca="1" si="76"/>
        <v>0</v>
      </c>
      <c r="AS447" s="12">
        <f t="shared" ca="1" si="77"/>
        <v>0</v>
      </c>
      <c r="AT447" s="12">
        <f t="shared" si="78"/>
        <v>-0.62706339227774177</v>
      </c>
      <c r="AU447" s="12">
        <f t="shared" si="79"/>
        <v>0</v>
      </c>
      <c r="AV447" s="12"/>
      <c r="AW447" s="12">
        <f ca="1">INDEX(I$7:I$6003,UsefulSeries!$I444)</f>
        <v>1.3217909320509867E-2</v>
      </c>
      <c r="AX447" s="12"/>
      <c r="AY447" s="12"/>
      <c r="AZ447" s="12">
        <f ca="1"/>
        <v>0.64408187755735657</v>
      </c>
      <c r="BA447" s="12"/>
      <c r="BB447" s="12">
        <f t="shared" ca="1" si="71"/>
        <v>0.64408187755735657</v>
      </c>
      <c r="BC447" s="12"/>
      <c r="BD447" s="38">
        <f ca="1"/>
        <v>1.3086562663402711E-2</v>
      </c>
    </row>
    <row r="448" spans="1:56" x14ac:dyDescent="0.35">
      <c r="A448" s="12">
        <v>0</v>
      </c>
      <c r="B448" s="12">
        <v>0</v>
      </c>
      <c r="C448" s="12">
        <v>0</v>
      </c>
      <c r="D448" s="12">
        <v>0</v>
      </c>
      <c r="E448" s="12">
        <f ca="1">INDEX('Flow probs &amp; rates'!$P$5:$P$5999,UsefulSeries!$E442,0)*(1-INDEX('Flow probs &amp; rates'!$P$5:$P$5999,UsefulSeries!$E442,0))/INDEX('Flow probs &amp; rates'!$G$4:$G$5999,UsefulSeries!$E442,0)</f>
        <v>6.0728906225953914E-2</v>
      </c>
      <c r="F448" s="12">
        <f ca="1">-INDEX('Flow probs &amp; rates'!$P$5:$P$5999,UsefulSeries!$E442,0)*(INDEX('Flow probs &amp; rates'!$Q$5:$Q$5999,UsefulSeries!$E442,0))/INDEX('Flow probs &amp; rates'!$G$4:$G$5999,UsefulSeries!$E442,0)</f>
        <v>-1.4057387025725036E-3</v>
      </c>
      <c r="G448" s="12"/>
      <c r="H448" s="12"/>
      <c r="I448" s="12">
        <f ca="1">INDEX('Flow probs &amp; rates'!$P$5:$P$5999,UsefulSeries!$E442)</f>
        <v>2.0702125712490589E-2</v>
      </c>
      <c r="J448" s="12"/>
      <c r="K448" s="12">
        <f>INDEX('Flow probs &amp; rates'!$G$4:$G$5999,UsefulSeries!$E442)</f>
        <v>0.33383686556189696</v>
      </c>
      <c r="L448" s="12"/>
      <c r="M448" s="12"/>
      <c r="N448" s="12">
        <f>INDEX('Flow probs &amp; rates'!$E$5:$E$5999,UsefulSeries!$G446)-INDEX('Flow probs &amp; rates'!$E$4:$E$5999,UsefulSeries!$G446)</f>
        <v>-2.0512725872213755E-3</v>
      </c>
      <c r="O448" s="12"/>
      <c r="P448" s="12">
        <f ca="1"/>
        <v>0</v>
      </c>
      <c r="Q448" s="12">
        <f ca="1"/>
        <v>0</v>
      </c>
      <c r="R448" s="12">
        <f ca="1"/>
        <v>0</v>
      </c>
      <c r="S448" s="12">
        <f ca="1"/>
        <v>0</v>
      </c>
      <c r="T448" s="12">
        <f ca="1"/>
        <v>16.474700857523928</v>
      </c>
      <c r="U448" s="12">
        <f ca="1"/>
        <v>0.34897202183836751</v>
      </c>
      <c r="V448" s="12"/>
      <c r="W448" s="12">
        <f ca="1">INDEX(P$8:P$6003,UsefulSeries!$I444)</f>
        <v>0</v>
      </c>
      <c r="X448" s="12">
        <f ca="1">INDEX(Q$8:Q$6003,UsefulSeries!$I444)</f>
        <v>0</v>
      </c>
      <c r="Y448" s="12">
        <f ca="1">INDEX(R$8:R$6003,UsefulSeries!$I444)</f>
        <v>0.22057508499806008</v>
      </c>
      <c r="Z448" s="12">
        <f ca="1">INDEX(S$8:S$6003,UsefulSeries!$I444)</f>
        <v>6.7370682152647507E-2</v>
      </c>
      <c r="AA448" s="12">
        <f ca="1">INDEX(T$8:T$6003,UsefulSeries!$I444)</f>
        <v>0</v>
      </c>
      <c r="AB448" s="12">
        <f ca="1">INDEX(U$8:U$6003,UsefulSeries!$I444)</f>
        <v>0</v>
      </c>
      <c r="AC448" s="12">
        <f>INDEX( K$8:K$6003,UsefulSeries!$I444)</f>
        <v>3.9209523036988971E-2</v>
      </c>
      <c r="AD448" s="12">
        <f>INDEX(L$8:L$6003,UsefulSeries!$I444)</f>
        <v>-3.9209523036988971E-2</v>
      </c>
      <c r="AE448" s="12"/>
      <c r="AF448" s="12"/>
      <c r="AG448" s="12"/>
      <c r="AH448" s="12"/>
      <c r="AI448" s="12"/>
      <c r="AJ448" s="12"/>
      <c r="AK448" s="12"/>
      <c r="AL448" s="12"/>
      <c r="AM448" s="12"/>
      <c r="AN448" s="12">
        <f t="shared" ca="1" si="72"/>
        <v>0</v>
      </c>
      <c r="AO448" s="12">
        <f t="shared" ca="1" si="73"/>
        <v>0</v>
      </c>
      <c r="AP448" s="12">
        <f t="shared" ca="1" si="74"/>
        <v>0.22057508499806008</v>
      </c>
      <c r="AQ448" s="12">
        <f t="shared" ca="1" si="75"/>
        <v>6.7370682152647507E-2</v>
      </c>
      <c r="AR448" s="12">
        <f t="shared" ca="1" si="76"/>
        <v>0</v>
      </c>
      <c r="AS448" s="12">
        <f t="shared" ca="1" si="77"/>
        <v>0</v>
      </c>
      <c r="AT448" s="12">
        <f t="shared" si="78"/>
        <v>3.9209523036988971E-2</v>
      </c>
      <c r="AU448" s="12">
        <f t="shared" si="79"/>
        <v>-3.9209523036988971E-2</v>
      </c>
      <c r="AV448" s="12"/>
      <c r="AW448" s="12">
        <f ca="1">INDEX(I$8:I$6003,UsefulSeries!$I444)</f>
        <v>0.25592947923665388</v>
      </c>
      <c r="AX448" s="12"/>
      <c r="AY448" s="12"/>
      <c r="AZ448" s="12">
        <f ca="1"/>
        <v>6.7370682152647507E-2</v>
      </c>
      <c r="BA448" s="12"/>
      <c r="BB448" s="12">
        <f t="shared" ca="1" si="71"/>
        <v>6.7370682152647507E-2</v>
      </c>
      <c r="BC448" s="12"/>
      <c r="BD448" s="38">
        <f ca="1"/>
        <v>0.25900077536220617</v>
      </c>
    </row>
    <row r="449" spans="1:56" x14ac:dyDescent="0.35">
      <c r="A449" s="12">
        <v>0</v>
      </c>
      <c r="B449" s="12">
        <v>0</v>
      </c>
      <c r="C449" s="12">
        <v>0</v>
      </c>
      <c r="D449" s="12">
        <v>0</v>
      </c>
      <c r="E449" s="12">
        <f ca="1">-INDEX('Flow probs &amp; rates'!$P$5:$P$5999,UsefulSeries!$E442,0)*(INDEX('Flow probs &amp; rates'!$Q$5:$Q$5999,UsefulSeries!$E442,0))/INDEX('Flow probs &amp; rates'!$G$4:$G$5999,UsefulSeries!$E442,0)</f>
        <v>-1.4057387025725036E-3</v>
      </c>
      <c r="F449" s="12">
        <f ca="1">INDEX('Flow probs &amp; rates'!$Q$5:$Q$5999,UsefulSeries!$E442,0)*(1-INDEX('Flow probs &amp; rates'!$Q$5:$Q$5999,UsefulSeries!$E442,0))/INDEX('Flow probs &amp; rates'!$G$4:$G$5999,UsefulSeries!$E442,0)</f>
        <v>6.6363843401326755E-2</v>
      </c>
      <c r="G449" s="12"/>
      <c r="H449" s="12"/>
      <c r="I449" s="12">
        <f ca="1">INDEX('Flow probs &amp; rates'!$Q$5:$Q$5999,UsefulSeries!$E442)</f>
        <v>2.2668561131512627E-2</v>
      </c>
      <c r="J449" s="12"/>
      <c r="K449" s="12"/>
      <c r="L449" s="12">
        <f>INDEX('Flow probs &amp; rates'!$G$4:$G$5999,UsefulSeries!$E442)</f>
        <v>0.33383686556189696</v>
      </c>
      <c r="M449" s="12"/>
      <c r="N449" s="12">
        <f>INDEX('Flow probs &amp; rates'!$F$5:$F$5999,UsefulSeries!$G446)-INDEX('Flow probs &amp; rates'!$F$4:$F$5999,UsefulSeries!$G446)</f>
        <v>2.1003809034544837E-3</v>
      </c>
      <c r="O449" s="12"/>
      <c r="P449" s="12">
        <f ca="1"/>
        <v>0</v>
      </c>
      <c r="Q449" s="12">
        <f ca="1"/>
        <v>0</v>
      </c>
      <c r="R449" s="12">
        <f ca="1"/>
        <v>0</v>
      </c>
      <c r="S449" s="12">
        <f ca="1"/>
        <v>0</v>
      </c>
      <c r="T449" s="12">
        <f ca="1"/>
        <v>0.34897202183836751</v>
      </c>
      <c r="U449" s="12">
        <f ca="1"/>
        <v>15.075838170295171</v>
      </c>
      <c r="V449" s="12"/>
      <c r="W449" s="12">
        <f ca="1">INDEX(P$9:P$6003,UsefulSeries!$I444)</f>
        <v>0</v>
      </c>
      <c r="X449" s="12">
        <f ca="1">INDEX(Q$9:Q$6003,UsefulSeries!$I444)</f>
        <v>0</v>
      </c>
      <c r="Y449" s="12">
        <f ca="1">INDEX(R$9:R$6003,UsefulSeries!$I444)</f>
        <v>6.7370682152647507E-2</v>
      </c>
      <c r="Z449" s="12">
        <f ca="1">INDEX(S$9:S$6003,UsefulSeries!$I444)</f>
        <v>0.30929471915826628</v>
      </c>
      <c r="AA449" s="12">
        <f ca="1">INDEX(T$9:T$6003,UsefulSeries!$I444)</f>
        <v>0</v>
      </c>
      <c r="AB449" s="12">
        <f ca="1">INDEX(U$9:U$6003,UsefulSeries!$I444)</f>
        <v>0</v>
      </c>
      <c r="AC449" s="12">
        <f>INDEX( K$9:K$6003,UsefulSeries!$I444)</f>
        <v>0</v>
      </c>
      <c r="AD449" s="12">
        <f>INDEX(L$9:L$6003,UsefulSeries!$I444)</f>
        <v>-3.9209523036988971E-2</v>
      </c>
      <c r="AE449" s="12"/>
      <c r="AF449" s="12"/>
      <c r="AG449" s="12"/>
      <c r="AH449" s="12"/>
      <c r="AI449" s="12"/>
      <c r="AJ449" s="12"/>
      <c r="AK449" s="12"/>
      <c r="AL449" s="12"/>
      <c r="AM449" s="12"/>
      <c r="AN449" s="12">
        <f t="shared" ca="1" si="72"/>
        <v>0</v>
      </c>
      <c r="AO449" s="12">
        <f t="shared" ca="1" si="73"/>
        <v>0</v>
      </c>
      <c r="AP449" s="12">
        <f t="shared" ca="1" si="74"/>
        <v>6.7370682152647507E-2</v>
      </c>
      <c r="AQ449" s="12">
        <f t="shared" ca="1" si="75"/>
        <v>0.30929471915826628</v>
      </c>
      <c r="AR449" s="12">
        <f t="shared" ca="1" si="76"/>
        <v>0</v>
      </c>
      <c r="AS449" s="12">
        <f t="shared" ca="1" si="77"/>
        <v>0</v>
      </c>
      <c r="AT449" s="12">
        <f t="shared" si="78"/>
        <v>0</v>
      </c>
      <c r="AU449" s="12">
        <f t="shared" si="79"/>
        <v>-3.9209523036988971E-2</v>
      </c>
      <c r="AV449" s="12"/>
      <c r="AW449" s="12">
        <f ca="1">INDEX(I$9:I$6003,UsefulSeries!$I444)</f>
        <v>0.16207369686079734</v>
      </c>
      <c r="AX449" s="12"/>
      <c r="AY449" s="12"/>
      <c r="AZ449" s="12">
        <f ca="1"/>
        <v>6.7370682152647507E-2</v>
      </c>
      <c r="BA449" s="12"/>
      <c r="BB449" s="12">
        <f t="shared" ca="1" si="71"/>
        <v>6.7370682152647507E-2</v>
      </c>
      <c r="BC449" s="12"/>
      <c r="BD449" s="38">
        <f ca="1"/>
        <v>0.1623480733390294</v>
      </c>
    </row>
    <row r="450" spans="1:56" x14ac:dyDescent="0.35">
      <c r="A450" s="12">
        <f ca="1">INDEX('Flow probs &amp; rates'!$K$5:$K$5999,UsefulSeries!$E448,0)*(1-INDEX('Flow probs &amp; rates'!$K$5:$K$5999,UsefulSeries!$E448,0))/INDEX('Flow probs &amp; rates'!$E$4:$E$5999,UsefulSeries!$E448,0)</f>
        <v>2.0526033360473993E-2</v>
      </c>
      <c r="B450" s="12">
        <f ca="1">-INDEX('Flow probs &amp; rates'!$K$5:$K$5999,UsefulSeries!$E448,0)*(INDEX('Flow probs &amp; rates'!$L$5:$L$5999,UsefulSeries!$E448,0))/INDEX('Flow probs &amp; rates'!$E$4:$E$5999,UsefulSeries!$E448,0)</f>
        <v>-2.472495582217459E-4</v>
      </c>
      <c r="C450" s="12">
        <v>0</v>
      </c>
      <c r="D450" s="12">
        <v>0</v>
      </c>
      <c r="E450" s="12">
        <v>0</v>
      </c>
      <c r="F450" s="12">
        <v>0</v>
      </c>
      <c r="G450" s="12"/>
      <c r="H450" s="12"/>
      <c r="I450" s="12">
        <f ca="1">INDEX('Flow probs &amp; rates'!$K$5:$K$5999,UsefulSeries!$E448)</f>
        <v>1.3095757346028657E-2</v>
      </c>
      <c r="J450" s="12"/>
      <c r="K450" s="12">
        <f>-INDEX('Flow probs &amp; rates'!$E$4:$E$5999,UsefulSeries!$E448)</f>
        <v>-0.62965202572700785</v>
      </c>
      <c r="L450" s="12">
        <f>INDEX('Flow probs &amp; rates'!$E$4:$E$5999,UsefulSeries!$E448)</f>
        <v>0.62965202572700785</v>
      </c>
      <c r="M450" s="12"/>
      <c r="N450" s="12">
        <f>INDEX('Flow probs &amp; rates'!$E$5:$E$5999,UsefulSeries!$G448)-INDEX('Flow probs &amp; rates'!$E$4:$E$5999,UsefulSeries!$G448)</f>
        <v>-1.2114747934748316E-3</v>
      </c>
      <c r="O450" s="12"/>
      <c r="P450" s="12">
        <f t="array" aca="1" ref="P450:U455" ca="1">MINVERSE(A450:F455)</f>
        <v>48.7263979733032</v>
      </c>
      <c r="Q450" s="12">
        <f ca="1"/>
        <v>0.64578613164040877</v>
      </c>
      <c r="R450" s="12">
        <f ca="1"/>
        <v>0</v>
      </c>
      <c r="S450" s="12">
        <f ca="1"/>
        <v>0</v>
      </c>
      <c r="T450" s="12">
        <f ca="1"/>
        <v>0</v>
      </c>
      <c r="U450" s="12">
        <f ca="1"/>
        <v>0</v>
      </c>
      <c r="V450" s="12"/>
      <c r="W450" s="12">
        <f ca="1">INDEX(P$10:P$6003,UsefulSeries!$I444)</f>
        <v>0</v>
      </c>
      <c r="X450" s="12">
        <f ca="1">INDEX(Q$10:Q$6003,UsefulSeries!$I444)</f>
        <v>0</v>
      </c>
      <c r="Y450" s="12">
        <f ca="1">INDEX(R$10:R$6003,UsefulSeries!$I444)</f>
        <v>0</v>
      </c>
      <c r="Z450" s="12">
        <f ca="1">INDEX(S$10:S$6003,UsefulSeries!$I444)</f>
        <v>0</v>
      </c>
      <c r="AA450" s="12">
        <f ca="1">INDEX(T$10:T$6003,UsefulSeries!$I444)</f>
        <v>14.845946689726786</v>
      </c>
      <c r="AB450" s="12">
        <f ca="1">INDEX(U$10:U$6003,UsefulSeries!$I444)</f>
        <v>0.35006344917065474</v>
      </c>
      <c r="AC450" s="12">
        <f>INDEX( K$10:K$6003,UsefulSeries!$I444)</f>
        <v>0.33372708468526929</v>
      </c>
      <c r="AD450" s="12">
        <f>INDEX(L$10:L$6003,UsefulSeries!$I444)</f>
        <v>0</v>
      </c>
      <c r="AE450" s="12"/>
      <c r="AF450" s="12"/>
      <c r="AG450" s="12"/>
      <c r="AH450" s="12"/>
      <c r="AI450" s="12"/>
      <c r="AJ450" s="12"/>
      <c r="AK450" s="12"/>
      <c r="AL450" s="12"/>
      <c r="AM450" s="12"/>
      <c r="AN450" s="12">
        <f t="shared" ca="1" si="72"/>
        <v>0</v>
      </c>
      <c r="AO450" s="12">
        <f t="shared" ca="1" si="73"/>
        <v>0</v>
      </c>
      <c r="AP450" s="12">
        <f t="shared" ca="1" si="74"/>
        <v>0</v>
      </c>
      <c r="AQ450" s="12">
        <f t="shared" ca="1" si="75"/>
        <v>0</v>
      </c>
      <c r="AR450" s="12">
        <f t="shared" ca="1" si="76"/>
        <v>14.845946689726786</v>
      </c>
      <c r="AS450" s="12">
        <f t="shared" ca="1" si="77"/>
        <v>0.35006344917065474</v>
      </c>
      <c r="AT450" s="12">
        <f t="shared" si="78"/>
        <v>0.33372708468526929</v>
      </c>
      <c r="AU450" s="12">
        <f t="shared" si="79"/>
        <v>0</v>
      </c>
      <c r="AV450" s="12"/>
      <c r="AW450" s="12">
        <f ca="1">INDEX(I$10:I$6003,UsefulSeries!$I444)</f>
        <v>2.3022197347145983E-2</v>
      </c>
      <c r="AX450" s="12"/>
      <c r="AY450" s="12"/>
      <c r="AZ450" s="12">
        <f ca="1"/>
        <v>0.35006344917065474</v>
      </c>
      <c r="BA450" s="12"/>
      <c r="BB450" s="12">
        <f t="shared" ca="1" si="71"/>
        <v>0.35006344917065474</v>
      </c>
      <c r="BC450" s="12"/>
      <c r="BD450" s="38">
        <f ca="1"/>
        <v>2.3258089507617596E-2</v>
      </c>
    </row>
    <row r="451" spans="1:56" x14ac:dyDescent="0.35">
      <c r="A451" s="12">
        <f ca="1">-INDEX('Flow probs &amp; rates'!$K$5:$K$5999,UsefulSeries!$E448,0)*(INDEX('Flow probs &amp; rates'!$L$5:$L$5999,UsefulSeries!$E448,0))/INDEX('Flow probs &amp; rates'!$E$4:$E$5999,UsefulSeries!$E448,0)</f>
        <v>-2.472495582217459E-4</v>
      </c>
      <c r="B451" s="12">
        <f ca="1">INDEX('Flow probs &amp; rates'!$L$5:$L$5999,UsefulSeries!$E448,0)*(1-INDEX('Flow probs &amp; rates'!$L$5:$L$5999,UsefulSeries!$E448,0))/INDEX('Flow probs &amp; rates'!$E$4:$E$5999,UsefulSeries!$E448,0)</f>
        <v>1.8655681474659801E-2</v>
      </c>
      <c r="C451" s="12">
        <v>0</v>
      </c>
      <c r="D451" s="12">
        <v>0</v>
      </c>
      <c r="E451" s="12">
        <v>0</v>
      </c>
      <c r="F451" s="12">
        <v>0</v>
      </c>
      <c r="G451" s="12"/>
      <c r="H451" s="12"/>
      <c r="I451" s="12">
        <f ca="1">INDEX('Flow probs &amp; rates'!$L$5:$L$5999,UsefulSeries!$E448)</f>
        <v>1.1887910036882367E-2</v>
      </c>
      <c r="J451" s="12"/>
      <c r="K451" s="12">
        <f>-INDEX('Flow probs &amp; rates'!$E$4:$E$5999,UsefulSeries!$E448)</f>
        <v>-0.62965202572700785</v>
      </c>
      <c r="L451" s="12"/>
      <c r="M451" s="12"/>
      <c r="N451" s="12">
        <f>INDEX('Flow probs &amp; rates'!$F$5:$F$5999,UsefulSeries!$G448)-INDEX('Flow probs &amp; rates'!$F$4:$F$5999,UsefulSeries!$G448)</f>
        <v>1.9542725131443256E-4</v>
      </c>
      <c r="O451" s="12"/>
      <c r="P451" s="12">
        <f ca="1"/>
        <v>0.64578613164040877</v>
      </c>
      <c r="Q451" s="12">
        <f ca="1"/>
        <v>53.611532320289705</v>
      </c>
      <c r="R451" s="12">
        <f ca="1"/>
        <v>0</v>
      </c>
      <c r="S451" s="12">
        <f ca="1"/>
        <v>0</v>
      </c>
      <c r="T451" s="12">
        <f ca="1"/>
        <v>0</v>
      </c>
      <c r="U451" s="12">
        <f ca="1"/>
        <v>0</v>
      </c>
      <c r="V451" s="12"/>
      <c r="W451" s="12">
        <f ca="1">INDEX(P$11:P$6003,UsefulSeries!$I444)</f>
        <v>0</v>
      </c>
      <c r="X451" s="12">
        <f ca="1">INDEX(Q$11:Q$6003,UsefulSeries!$I444)</f>
        <v>0</v>
      </c>
      <c r="Y451" s="12">
        <f ca="1">INDEX(R$11:R$6003,UsefulSeries!$I444)</f>
        <v>0</v>
      </c>
      <c r="Z451" s="12">
        <f ca="1">INDEX(S$11:S$6003,UsefulSeries!$I444)</f>
        <v>0</v>
      </c>
      <c r="AA451" s="12">
        <f ca="1">INDEX(T$11:T$6003,UsefulSeries!$I444)</f>
        <v>0.35006344917065474</v>
      </c>
      <c r="AB451" s="12">
        <f ca="1">INDEX(U$11:U$6003,UsefulSeries!$I444)</f>
        <v>14.464326287700429</v>
      </c>
      <c r="AC451" s="12">
        <f>INDEX( K$11:K$6003,UsefulSeries!$I444)</f>
        <v>0</v>
      </c>
      <c r="AD451" s="12">
        <f>INDEX(L$11:L$6003,UsefulSeries!$I444)</f>
        <v>0.33372708468526929</v>
      </c>
      <c r="AE451" s="12"/>
      <c r="AF451" s="12"/>
      <c r="AG451" s="12"/>
      <c r="AH451" s="12"/>
      <c r="AI451" s="12"/>
      <c r="AJ451" s="12"/>
      <c r="AK451" s="12"/>
      <c r="AL451" s="12"/>
      <c r="AM451" s="12"/>
      <c r="AN451" s="12">
        <f t="shared" ca="1" si="72"/>
        <v>0</v>
      </c>
      <c r="AO451" s="12">
        <f t="shared" ca="1" si="73"/>
        <v>0</v>
      </c>
      <c r="AP451" s="12">
        <f t="shared" ca="1" si="74"/>
        <v>0</v>
      </c>
      <c r="AQ451" s="12">
        <f t="shared" ca="1" si="75"/>
        <v>0</v>
      </c>
      <c r="AR451" s="12">
        <f t="shared" ca="1" si="76"/>
        <v>0.35006344917065474</v>
      </c>
      <c r="AS451" s="12">
        <f t="shared" ca="1" si="77"/>
        <v>14.464326287700429</v>
      </c>
      <c r="AT451" s="12">
        <f t="shared" si="78"/>
        <v>0</v>
      </c>
      <c r="AU451" s="12">
        <f t="shared" si="79"/>
        <v>0.33372708468526929</v>
      </c>
      <c r="AV451" s="12"/>
      <c r="AW451" s="12">
        <f ca="1">INDEX(I$11:I$6003,UsefulSeries!$I444)</f>
        <v>2.3644669828185819E-2</v>
      </c>
      <c r="AX451" s="12"/>
      <c r="AY451" s="12"/>
      <c r="AZ451" s="12">
        <f ca="1"/>
        <v>0.35006344917065474</v>
      </c>
      <c r="BA451" s="12"/>
      <c r="BB451" s="12">
        <f t="shared" ca="1" si="71"/>
        <v>0.35006344917065474</v>
      </c>
      <c r="BC451" s="12"/>
      <c r="BD451" s="38">
        <f ca="1"/>
        <v>2.34672668529947E-2</v>
      </c>
    </row>
    <row r="452" spans="1:56" x14ac:dyDescent="0.35">
      <c r="A452" s="12">
        <v>0</v>
      </c>
      <c r="B452" s="12">
        <v>0</v>
      </c>
      <c r="C452" s="12">
        <f ca="1">INDEX('Flow probs &amp; rates'!$M$5:$M$5999,UsefulSeries!$E448,0)*(1-INDEX('Flow probs &amp; rates'!$M$5:$M$5999,UsefulSeries!$E448,0))/INDEX('Flow probs &amp; rates'!$F$4:$F$5999,UsefulSeries!$E448,0)</f>
        <v>5.0655783049578416</v>
      </c>
      <c r="D452" s="12">
        <f ca="1">-INDEX('Flow probs &amp; rates'!$M$5:$M$5999,UsefulSeries!$E448,0)*(INDEX('Flow probs &amp; rates'!$O$5:$O$5999,UsefulSeries!$E448,0))/INDEX('Flow probs &amp; rates'!$F$4:$F$5999,UsefulSeries!$E448,0)</f>
        <v>-1.134211722096911</v>
      </c>
      <c r="E452" s="12">
        <v>0</v>
      </c>
      <c r="F452" s="12">
        <v>0</v>
      </c>
      <c r="G452" s="12"/>
      <c r="H452" s="12"/>
      <c r="I452" s="12">
        <f ca="1">INDEX('Flow probs &amp; rates'!$M$5:$M$5999,UsefulSeries!$E448)</f>
        <v>0.2504234012132473</v>
      </c>
      <c r="J452" s="12"/>
      <c r="K452" s="12">
        <f>INDEX('Flow probs &amp; rates'!$F$4:$F$5999,UsefulSeries!$E448)</f>
        <v>3.7056286575279485E-2</v>
      </c>
      <c r="L452" s="12">
        <f>-INDEX('Flow probs &amp; rates'!$F$4:$F$5999,UsefulSeries!$E448)</f>
        <v>-3.7056286575279485E-2</v>
      </c>
      <c r="M452" s="12"/>
      <c r="N452" s="12">
        <f>INDEX('Flow probs &amp; rates'!$E$5:$E$5999,UsefulSeries!$G450)-INDEX('Flow probs &amp; rates'!$E$4:$E$5999,UsefulSeries!$G450)</f>
        <v>-1.8327949931151721E-3</v>
      </c>
      <c r="O452" s="12"/>
      <c r="P452" s="12">
        <f ca="1"/>
        <v>0</v>
      </c>
      <c r="Q452" s="12">
        <f ca="1"/>
        <v>0</v>
      </c>
      <c r="R452" s="12">
        <f ca="1"/>
        <v>0.21167335308492086</v>
      </c>
      <c r="S452" s="12">
        <f ca="1"/>
        <v>6.3698817175937172E-2</v>
      </c>
      <c r="T452" s="12">
        <f ca="1"/>
        <v>0</v>
      </c>
      <c r="U452" s="12">
        <f ca="1"/>
        <v>0</v>
      </c>
      <c r="V452" s="12"/>
      <c r="W452" s="12"/>
      <c r="X452" s="12"/>
      <c r="Y452" s="12"/>
      <c r="Z452" s="12"/>
      <c r="AA452" s="12"/>
      <c r="AB452" s="12"/>
      <c r="AC452" s="12"/>
      <c r="AD452" s="12"/>
      <c r="AE452" s="12">
        <f t="array" ref="AE452:AJ453">TRANSPOSE(AC446:AD451)</f>
        <v>-0.62706339227774177</v>
      </c>
      <c r="AF452" s="12">
        <v>-0.62706339227774177</v>
      </c>
      <c r="AG452" s="12">
        <v>3.9209523036988971E-2</v>
      </c>
      <c r="AH452" s="12">
        <v>0</v>
      </c>
      <c r="AI452" s="12">
        <v>0.33372708468526929</v>
      </c>
      <c r="AJ452" s="12">
        <v>0</v>
      </c>
      <c r="AK452" s="12"/>
      <c r="AL452" s="12"/>
      <c r="AM452" s="12"/>
      <c r="AN452" s="12">
        <f t="shared" si="72"/>
        <v>-0.62706339227774177</v>
      </c>
      <c r="AO452" s="12">
        <f t="shared" si="73"/>
        <v>-0.62706339227774177</v>
      </c>
      <c r="AP452" s="12">
        <f t="shared" si="74"/>
        <v>3.9209523036988971E-2</v>
      </c>
      <c r="AQ452" s="12">
        <f t="shared" si="75"/>
        <v>0</v>
      </c>
      <c r="AR452" s="12">
        <f t="shared" si="76"/>
        <v>0.33372708468526929</v>
      </c>
      <c r="AS452" s="12">
        <f t="shared" si="77"/>
        <v>0</v>
      </c>
      <c r="AT452" s="12">
        <f t="shared" si="78"/>
        <v>0</v>
      </c>
      <c r="AU452" s="12">
        <f t="shared" si="79"/>
        <v>0</v>
      </c>
      <c r="AV452" s="12"/>
      <c r="AW452" s="12"/>
      <c r="AX452" s="12">
        <f>INDEX($N$6:$N$6003,UsefulSeries!$K444)</f>
        <v>1.5746060001288198E-3</v>
      </c>
      <c r="AY452" s="12"/>
      <c r="AZ452" s="12"/>
      <c r="BA452" s="12"/>
      <c r="BB452" s="12">
        <f t="shared" si="71"/>
        <v>1.5746060001288198E-3</v>
      </c>
      <c r="BC452" s="12"/>
      <c r="BD452" s="38">
        <f ca="1"/>
        <v>-1.0307644477647615E-2</v>
      </c>
    </row>
    <row r="453" spans="1:56" x14ac:dyDescent="0.35">
      <c r="A453" s="12">
        <v>0</v>
      </c>
      <c r="B453" s="12">
        <v>0</v>
      </c>
      <c r="C453" s="12">
        <f ca="1">-INDEX('Flow probs &amp; rates'!$M$5:$M$5999,UsefulSeries!$E448,0)*(INDEX('Flow probs &amp; rates'!$O$5:$O$5999,UsefulSeries!$E448,0))/INDEX('Flow probs &amp; rates'!$F$4:$F$5999,UsefulSeries!$E448,0)</f>
        <v>-1.134211722096911</v>
      </c>
      <c r="D453" s="12">
        <f ca="1">INDEX('Flow probs &amp; rates'!$O$5:$O$5999,UsefulSeries!$E448,0)*(1-INDEX('Flow probs &amp; rates'!$O$5:$O$5999,UsefulSeries!$E448,0))/INDEX('Flow probs &amp; rates'!$F$4:$F$5999,UsefulSeries!$E448,0)</f>
        <v>3.7690244335521021</v>
      </c>
      <c r="E453" s="12">
        <v>0</v>
      </c>
      <c r="F453" s="12">
        <v>0</v>
      </c>
      <c r="G453" s="12"/>
      <c r="H453" s="12"/>
      <c r="I453" s="12">
        <f ca="1">INDEX('Flow probs &amp; rates'!$O$5:$O$5999,UsefulSeries!$E448)</f>
        <v>0.16783445319981954</v>
      </c>
      <c r="J453" s="12"/>
      <c r="K453" s="12"/>
      <c r="L453" s="12">
        <f>-INDEX('Flow probs &amp; rates'!$F$4:$F$5999,UsefulSeries!$E448)</f>
        <v>-3.7056286575279485E-2</v>
      </c>
      <c r="M453" s="12"/>
      <c r="N453" s="12">
        <f>INDEX('Flow probs &amp; rates'!$F$5:$F$5999,UsefulSeries!$G450)-INDEX('Flow probs &amp; rates'!$F$4:$F$5999,UsefulSeries!$G450)</f>
        <v>2.4286541091225605E-3</v>
      </c>
      <c r="O453" s="12"/>
      <c r="P453" s="12">
        <f ca="1"/>
        <v>0</v>
      </c>
      <c r="Q453" s="12">
        <f ca="1"/>
        <v>0</v>
      </c>
      <c r="R453" s="12">
        <f ca="1"/>
        <v>6.3698817175937186E-2</v>
      </c>
      <c r="S453" s="12">
        <f ca="1"/>
        <v>0.28448951818391904</v>
      </c>
      <c r="T453" s="12">
        <f ca="1"/>
        <v>0</v>
      </c>
      <c r="U453" s="12">
        <f ca="1"/>
        <v>0</v>
      </c>
      <c r="V453" s="12"/>
      <c r="W453" s="12"/>
      <c r="X453" s="12"/>
      <c r="Y453" s="12"/>
      <c r="Z453" s="12"/>
      <c r="AA453" s="12"/>
      <c r="AB453" s="12"/>
      <c r="AC453" s="12"/>
      <c r="AD453" s="12"/>
      <c r="AE453" s="12">
        <v>0.62706339227774177</v>
      </c>
      <c r="AF453" s="12">
        <v>0</v>
      </c>
      <c r="AG453" s="12">
        <v>-3.9209523036988971E-2</v>
      </c>
      <c r="AH453" s="12">
        <v>-3.9209523036988971E-2</v>
      </c>
      <c r="AI453" s="12">
        <v>0</v>
      </c>
      <c r="AJ453" s="12">
        <v>0.33372708468526929</v>
      </c>
      <c r="AK453" s="12"/>
      <c r="AL453" s="12"/>
      <c r="AM453" s="12"/>
      <c r="AN453" s="12">
        <f t="shared" si="72"/>
        <v>0.62706339227774177</v>
      </c>
      <c r="AO453" s="12">
        <f t="shared" si="73"/>
        <v>0</v>
      </c>
      <c r="AP453" s="12">
        <f t="shared" si="74"/>
        <v>-3.9209523036988971E-2</v>
      </c>
      <c r="AQ453" s="12">
        <f t="shared" si="75"/>
        <v>-3.9209523036988971E-2</v>
      </c>
      <c r="AR453" s="12">
        <f t="shared" si="76"/>
        <v>0</v>
      </c>
      <c r="AS453" s="12">
        <f t="shared" si="77"/>
        <v>0.33372708468526929</v>
      </c>
      <c r="AT453" s="12">
        <f t="shared" si="78"/>
        <v>0</v>
      </c>
      <c r="AU453" s="12">
        <f t="shared" si="79"/>
        <v>0</v>
      </c>
      <c r="AV453" s="12"/>
      <c r="AW453" s="12"/>
      <c r="AX453" s="12">
        <f>INDEX('Margin error adjustment'!N$7:N$6003,UsefulSeries!$K444)</f>
        <v>-5.5278393958736044E-4</v>
      </c>
      <c r="AY453" s="12"/>
      <c r="AZ453" s="12"/>
      <c r="BA453" s="12"/>
      <c r="BB453" s="12">
        <f t="shared" si="71"/>
        <v>-5.5278393958736044E-4</v>
      </c>
      <c r="BC453" s="12"/>
      <c r="BD453" s="38">
        <f ca="1"/>
        <v>7.4415215552196892E-3</v>
      </c>
    </row>
    <row r="454" spans="1:56" x14ac:dyDescent="0.35">
      <c r="A454" s="12">
        <v>0</v>
      </c>
      <c r="B454" s="12">
        <v>0</v>
      </c>
      <c r="C454" s="12">
        <v>0</v>
      </c>
      <c r="D454" s="12">
        <v>0</v>
      </c>
      <c r="E454" s="12">
        <f ca="1">INDEX('Flow probs &amp; rates'!$P$5:$P$5999,UsefulSeries!$E448,0)*(1-INDEX('Flow probs &amp; rates'!$P$5:$P$5999,UsefulSeries!$E448,0))/INDEX('Flow probs &amp; rates'!$G$4:$G$5999,UsefulSeries!$E448,0)</f>
        <v>6.5362259965784833E-2</v>
      </c>
      <c r="F454" s="12">
        <f ca="1">-INDEX('Flow probs &amp; rates'!$P$5:$P$5999,UsefulSeries!$E448,0)*(INDEX('Flow probs &amp; rates'!$Q$5:$Q$5999,UsefulSeries!$E448,0))/INDEX('Flow probs &amp; rates'!$G$4:$G$5999,UsefulSeries!$E448,0)</f>
        <v>-1.574058865885599E-3</v>
      </c>
      <c r="G454" s="12"/>
      <c r="H454" s="12"/>
      <c r="I454" s="12">
        <f ca="1">INDEX('Flow probs &amp; rates'!$P$5:$P$5999,UsefulSeries!$E448)</f>
        <v>2.2281147468234268E-2</v>
      </c>
      <c r="J454" s="12"/>
      <c r="K454" s="12">
        <f>INDEX('Flow probs &amp; rates'!$G$4:$G$5999,UsefulSeries!$E448)</f>
        <v>0.33329168769771267</v>
      </c>
      <c r="L454" s="12"/>
      <c r="M454" s="12"/>
      <c r="N454" s="12">
        <f>INDEX('Flow probs &amp; rates'!$E$5:$E$5999,UsefulSeries!$G452)-INDEX('Flow probs &amp; rates'!$E$4:$E$5999,UsefulSeries!$G452)</f>
        <v>-3.5545210627548895E-3</v>
      </c>
      <c r="O454" s="12"/>
      <c r="P454" s="12">
        <f ca="1"/>
        <v>0</v>
      </c>
      <c r="Q454" s="12">
        <f ca="1"/>
        <v>0</v>
      </c>
      <c r="R454" s="12">
        <f ca="1"/>
        <v>0</v>
      </c>
      <c r="S454" s="12">
        <f ca="1"/>
        <v>0</v>
      </c>
      <c r="T454" s="12">
        <f ca="1"/>
        <v>15.307760434373744</v>
      </c>
      <c r="U454" s="12">
        <f ca="1"/>
        <v>0.34929888418297894</v>
      </c>
      <c r="V454" s="12"/>
      <c r="W454" s="12">
        <f ca="1">INDEX(P$6:P$6003,UsefulSeries!$I452)</f>
        <v>44.589075017925211</v>
      </c>
      <c r="X454" s="12">
        <f ca="1">INDEX(Q$6:Q$6003,UsefulSeries!$I452)</f>
        <v>0.64648774543853627</v>
      </c>
      <c r="Y454" s="12">
        <f ca="1">INDEX(R$6:R$6003,UsefulSeries!$I452)</f>
        <v>0</v>
      </c>
      <c r="Z454" s="12">
        <f ca="1">INDEX(S$6:S$6003,UsefulSeries!$I452)</f>
        <v>0</v>
      </c>
      <c r="AA454" s="12">
        <f ca="1">INDEX(T$6:T$6003,UsefulSeries!$I452)</f>
        <v>0</v>
      </c>
      <c r="AB454" s="12">
        <f ca="1">INDEX(U$6:U$6003,UsefulSeries!$I452)</f>
        <v>0</v>
      </c>
      <c r="AC454" s="12">
        <f>INDEX( K$6:K$6003,UsefulSeries!$I452)</f>
        <v>-0.62863799827787059</v>
      </c>
      <c r="AD454" s="12">
        <f>INDEX(L$6:L$6003,UsefulSeries!$I452)</f>
        <v>0.62863799827787059</v>
      </c>
      <c r="AE454" s="12"/>
      <c r="AF454" s="12"/>
      <c r="AG454" s="12"/>
      <c r="AH454" s="12"/>
      <c r="AI454" s="12"/>
      <c r="AJ454" s="12"/>
      <c r="AK454" s="12"/>
      <c r="AL454" s="12"/>
      <c r="AM454" s="12"/>
      <c r="AN454" s="12">
        <f t="shared" ca="1" si="72"/>
        <v>44.589075017925211</v>
      </c>
      <c r="AO454" s="12">
        <f t="shared" ca="1" si="73"/>
        <v>0.64648774543853627</v>
      </c>
      <c r="AP454" s="12">
        <f t="shared" ca="1" si="74"/>
        <v>0</v>
      </c>
      <c r="AQ454" s="12">
        <f t="shared" ca="1" si="75"/>
        <v>0</v>
      </c>
      <c r="AR454" s="12">
        <f t="shared" ca="1" si="76"/>
        <v>0</v>
      </c>
      <c r="AS454" s="12">
        <f t="shared" ca="1" si="77"/>
        <v>0</v>
      </c>
      <c r="AT454" s="12">
        <f t="shared" si="78"/>
        <v>-0.62863799827787059</v>
      </c>
      <c r="AU454" s="12">
        <f t="shared" si="79"/>
        <v>0.62863799827787059</v>
      </c>
      <c r="AV454" s="12"/>
      <c r="AW454" s="12">
        <f ca="1">INDEX(I$6:I$6003,UsefulSeries!$I452)</f>
        <v>1.4305894060804956E-2</v>
      </c>
      <c r="AX454" s="12"/>
      <c r="AY454" s="12"/>
      <c r="AZ454" s="12">
        <f t="array" aca="1" ref="AZ454:AZ459" ca="1">MMULT(W454:AB459,AW454:AW459)</f>
        <v>0.64648774543853627</v>
      </c>
      <c r="BA454" s="12"/>
      <c r="BB454" s="12">
        <f t="shared" ca="1" si="71"/>
        <v>0.64648774543853627</v>
      </c>
      <c r="BC454" s="12"/>
      <c r="BD454" s="38">
        <f t="array" aca="1" ref="BD454:BD461" ca="1">MMULT(MINVERSE(AN454:AU461),BB454:BB461)</f>
        <v>1.3549385566770504E-2</v>
      </c>
    </row>
    <row r="455" spans="1:56" x14ac:dyDescent="0.35">
      <c r="A455" s="12">
        <v>0</v>
      </c>
      <c r="B455" s="12">
        <v>0</v>
      </c>
      <c r="C455" s="12">
        <v>0</v>
      </c>
      <c r="D455" s="12">
        <v>0</v>
      </c>
      <c r="E455" s="12">
        <f ca="1">-INDEX('Flow probs &amp; rates'!$P$5:$P$5999,UsefulSeries!$E448,0)*(INDEX('Flow probs &amp; rates'!$Q$5:$Q$5999,UsefulSeries!$E448,0))/INDEX('Flow probs &amp; rates'!$G$4:$G$5999,UsefulSeries!$E448,0)</f>
        <v>-1.574058865885599E-3</v>
      </c>
      <c r="F455" s="12">
        <f ca="1">INDEX('Flow probs &amp; rates'!$Q$5:$Q$5999,UsefulSeries!$E448,0)*(1-INDEX('Flow probs &amp; rates'!$Q$5:$Q$5999,UsefulSeries!$E448,0))/INDEX('Flow probs &amp; rates'!$G$4:$G$5999,UsefulSeries!$E448,0)</f>
        <v>6.8981943887219926E-2</v>
      </c>
      <c r="G455" s="12"/>
      <c r="H455" s="12"/>
      <c r="I455" s="12">
        <f ca="1">INDEX('Flow probs &amp; rates'!$Q$5:$Q$5999,UsefulSeries!$E448)</f>
        <v>2.3545499023086617E-2</v>
      </c>
      <c r="J455" s="12"/>
      <c r="K455" s="12"/>
      <c r="L455" s="12">
        <f>INDEX('Flow probs &amp; rates'!$G$4:$G$5999,UsefulSeries!$E448)</f>
        <v>0.33329168769771267</v>
      </c>
      <c r="M455" s="12"/>
      <c r="N455" s="12">
        <f>INDEX('Flow probs &amp; rates'!$F$5:$F$5999,UsefulSeries!$G452)-INDEX('Flow probs &amp; rates'!$F$4:$F$5999,UsefulSeries!$G452)</f>
        <v>1.9366091602660146E-3</v>
      </c>
      <c r="O455" s="12"/>
      <c r="P455" s="12">
        <f ca="1"/>
        <v>0</v>
      </c>
      <c r="Q455" s="12">
        <f ca="1"/>
        <v>0</v>
      </c>
      <c r="R455" s="12">
        <f ca="1"/>
        <v>0</v>
      </c>
      <c r="S455" s="12">
        <f ca="1"/>
        <v>0</v>
      </c>
      <c r="T455" s="12">
        <f ca="1"/>
        <v>0.34929888418297894</v>
      </c>
      <c r="U455" s="12">
        <f ca="1"/>
        <v>14.504517568268485</v>
      </c>
      <c r="V455" s="12"/>
      <c r="W455" s="12">
        <f ca="1">INDEX(P$7:P$6003,UsefulSeries!$I452)</f>
        <v>0.64648774543853627</v>
      </c>
      <c r="X455" s="12">
        <f ca="1">INDEX(Q$7:Q$6003,UsefulSeries!$I452)</f>
        <v>47.896703932592374</v>
      </c>
      <c r="Y455" s="12">
        <f ca="1">INDEX(R$7:R$6003,UsefulSeries!$I452)</f>
        <v>0</v>
      </c>
      <c r="Z455" s="12">
        <f ca="1">INDEX(S$7:S$6003,UsefulSeries!$I452)</f>
        <v>0</v>
      </c>
      <c r="AA455" s="12">
        <f ca="1">INDEX(T$7:T$6003,UsefulSeries!$I452)</f>
        <v>0</v>
      </c>
      <c r="AB455" s="12">
        <f ca="1">INDEX(U$7:U$6003,UsefulSeries!$I452)</f>
        <v>0</v>
      </c>
      <c r="AC455" s="12">
        <f>INDEX( K$7:K$6003,UsefulSeries!$I452,1)</f>
        <v>-0.62863799827787059</v>
      </c>
      <c r="AD455" s="12">
        <f>INDEX(L$7:L$6003,UsefulSeries!$I452,1)</f>
        <v>0</v>
      </c>
      <c r="AE455" s="12"/>
      <c r="AF455" s="12"/>
      <c r="AG455" s="12"/>
      <c r="AH455" s="12"/>
      <c r="AI455" s="12"/>
      <c r="AJ455" s="12"/>
      <c r="AK455" s="12"/>
      <c r="AL455" s="12"/>
      <c r="AM455" s="12"/>
      <c r="AN455" s="12">
        <f t="shared" ca="1" si="72"/>
        <v>0.64648774543853627</v>
      </c>
      <c r="AO455" s="12">
        <f t="shared" ca="1" si="73"/>
        <v>47.896703932592374</v>
      </c>
      <c r="AP455" s="12">
        <f t="shared" ca="1" si="74"/>
        <v>0</v>
      </c>
      <c r="AQ455" s="12">
        <f t="shared" ca="1" si="75"/>
        <v>0</v>
      </c>
      <c r="AR455" s="12">
        <f t="shared" ca="1" si="76"/>
        <v>0</v>
      </c>
      <c r="AS455" s="12">
        <f t="shared" ca="1" si="77"/>
        <v>0</v>
      </c>
      <c r="AT455" s="12">
        <f t="shared" si="78"/>
        <v>-0.62863799827787059</v>
      </c>
      <c r="AU455" s="12">
        <f t="shared" si="79"/>
        <v>0</v>
      </c>
      <c r="AV455" s="12"/>
      <c r="AW455" s="12">
        <f ca="1">INDEX(I$7:I$6003,UsefulSeries!$I452)</f>
        <v>1.3304447027033532E-2</v>
      </c>
      <c r="AX455" s="12"/>
      <c r="AY455" s="12"/>
      <c r="AZ455" s="12">
        <f ca="1"/>
        <v>0.64648774543853627</v>
      </c>
      <c r="BA455" s="12"/>
      <c r="BB455" s="12">
        <f t="shared" ref="BB455:BB518" ca="1" si="80">AZ455+AX455</f>
        <v>0.64648774543853627</v>
      </c>
      <c r="BC455" s="12"/>
      <c r="BD455" s="38">
        <f ca="1"/>
        <v>1.3314272565605011E-2</v>
      </c>
    </row>
    <row r="456" spans="1:56" x14ac:dyDescent="0.35">
      <c r="A456" s="12">
        <f ca="1">INDEX('Flow probs &amp; rates'!$K$5:$K$5999,UsefulSeries!$E454,0)*(1-INDEX('Flow probs &amp; rates'!$K$5:$K$5999,UsefulSeries!$E454,0))/INDEX('Flow probs &amp; rates'!$E$4:$E$5999,UsefulSeries!$E454,0)</f>
        <v>1.9754274688452138E-2</v>
      </c>
      <c r="B456" s="12">
        <f ca="1">-INDEX('Flow probs &amp; rates'!$K$5:$K$5999,UsefulSeries!$E454,0)*(INDEX('Flow probs &amp; rates'!$L$5:$L$5999,UsefulSeries!$E454,0))/INDEX('Flow probs &amp; rates'!$E$4:$E$5999,UsefulSeries!$E454,0)</f>
        <v>-2.4889397255112533E-4</v>
      </c>
      <c r="C456" s="12">
        <v>0</v>
      </c>
      <c r="D456" s="12">
        <v>0</v>
      </c>
      <c r="E456" s="12">
        <v>0</v>
      </c>
      <c r="F456" s="12">
        <v>0</v>
      </c>
      <c r="G456" s="12"/>
      <c r="H456" s="12"/>
      <c r="I456" s="12">
        <f ca="1">INDEX('Flow probs &amp; rates'!$K$5:$K$5999,UsefulSeries!$E454)</f>
        <v>1.2611022908479496E-2</v>
      </c>
      <c r="J456" s="12"/>
      <c r="K456" s="12">
        <f>-INDEX('Flow probs &amp; rates'!$E$4:$E$5999,UsefulSeries!$E454)</f>
        <v>-0.63034382208729867</v>
      </c>
      <c r="L456" s="12">
        <f>INDEX('Flow probs &amp; rates'!$E$4:$E$5999,UsefulSeries!$E454)</f>
        <v>0.63034382208729867</v>
      </c>
      <c r="M456" s="12"/>
      <c r="N456" s="12">
        <f>INDEX('Flow probs &amp; rates'!$E$5:$E$5999,UsefulSeries!$G454)-INDEX('Flow probs &amp; rates'!$E$4:$E$5999,UsefulSeries!$G454)</f>
        <v>-3.6532337436058215E-3</v>
      </c>
      <c r="O456" s="12"/>
      <c r="P456" s="12">
        <f t="array" aca="1" ref="P456:U461" ca="1">MINVERSE(A456:F461)</f>
        <v>50.630100869919431</v>
      </c>
      <c r="Q456" s="12">
        <f ca="1"/>
        <v>0.6465407208483166</v>
      </c>
      <c r="R456" s="12">
        <f ca="1"/>
        <v>0</v>
      </c>
      <c r="S456" s="12">
        <f ca="1"/>
        <v>0</v>
      </c>
      <c r="T456" s="12">
        <f ca="1"/>
        <v>0</v>
      </c>
      <c r="U456" s="12">
        <f ca="1"/>
        <v>0</v>
      </c>
      <c r="V456" s="12"/>
      <c r="W456" s="12">
        <f ca="1">INDEX(P$8:P$6003,UsefulSeries!$I452)</f>
        <v>0</v>
      </c>
      <c r="X456" s="12">
        <f ca="1">INDEX(Q$8:Q$6003,UsefulSeries!$I452)</f>
        <v>0</v>
      </c>
      <c r="Y456" s="12">
        <f ca="1">INDEX(R$8:R$6003,UsefulSeries!$I452)</f>
        <v>0.21386597235658136</v>
      </c>
      <c r="Z456" s="12">
        <f ca="1">INDEX(S$8:S$6003,UsefulSeries!$I452)</f>
        <v>6.7997216578177935E-2</v>
      </c>
      <c r="AA456" s="12">
        <f ca="1">INDEX(T$8:T$6003,UsefulSeries!$I452)</f>
        <v>0</v>
      </c>
      <c r="AB456" s="12">
        <f ca="1">INDEX(U$8:U$6003,UsefulSeries!$I452)</f>
        <v>0</v>
      </c>
      <c r="AC456" s="12">
        <f>INDEX( K$8:K$6003,UsefulSeries!$I452)</f>
        <v>3.865673909740161E-2</v>
      </c>
      <c r="AD456" s="12">
        <f>INDEX(L$8:L$6003,UsefulSeries!$I452)</f>
        <v>-3.865673909740161E-2</v>
      </c>
      <c r="AE456" s="12"/>
      <c r="AF456" s="12"/>
      <c r="AG456" s="12"/>
      <c r="AH456" s="12"/>
      <c r="AI456" s="12"/>
      <c r="AJ456" s="12"/>
      <c r="AK456" s="12"/>
      <c r="AL456" s="12"/>
      <c r="AM456" s="12"/>
      <c r="AN456" s="12">
        <f t="shared" ca="1" si="72"/>
        <v>0</v>
      </c>
      <c r="AO456" s="12">
        <f t="shared" ca="1" si="73"/>
        <v>0</v>
      </c>
      <c r="AP456" s="12">
        <f t="shared" ca="1" si="74"/>
        <v>0.21386597235658136</v>
      </c>
      <c r="AQ456" s="12">
        <f t="shared" ca="1" si="75"/>
        <v>6.7997216578177935E-2</v>
      </c>
      <c r="AR456" s="12">
        <f t="shared" ca="1" si="76"/>
        <v>0</v>
      </c>
      <c r="AS456" s="12">
        <f t="shared" ca="1" si="77"/>
        <v>0</v>
      </c>
      <c r="AT456" s="12">
        <f t="shared" si="78"/>
        <v>3.865673909740161E-2</v>
      </c>
      <c r="AU456" s="12">
        <f t="shared" si="79"/>
        <v>-3.865673909740161E-2</v>
      </c>
      <c r="AV456" s="12"/>
      <c r="AW456" s="12">
        <f ca="1">INDEX(I$8:I$6003,UsefulSeries!$I452)</f>
        <v>0.26501041221004862</v>
      </c>
      <c r="AX456" s="12"/>
      <c r="AY456" s="12"/>
      <c r="AZ456" s="12">
        <f ca="1"/>
        <v>6.7997216578177935E-2</v>
      </c>
      <c r="BA456" s="12"/>
      <c r="BB456" s="12">
        <f t="shared" ca="1" si="80"/>
        <v>6.7997216578177935E-2</v>
      </c>
      <c r="BC456" s="12"/>
      <c r="BD456" s="38">
        <f ca="1"/>
        <v>0.27309441564974191</v>
      </c>
    </row>
    <row r="457" spans="1:56" x14ac:dyDescent="0.35">
      <c r="A457" s="12">
        <f ca="1">-INDEX('Flow probs &amp; rates'!$K$5:$K$5999,UsefulSeries!$E454,0)*(INDEX('Flow probs &amp; rates'!$L$5:$L$5999,UsefulSeries!$E454,0))/INDEX('Flow probs &amp; rates'!$E$4:$E$5999,UsefulSeries!$E454,0)</f>
        <v>-2.4889397255112533E-4</v>
      </c>
      <c r="B457" s="12">
        <f ca="1">INDEX('Flow probs &amp; rates'!$L$5:$L$5999,UsefulSeries!$E454,0)*(1-INDEX('Flow probs &amp; rates'!$L$5:$L$5999,UsefulSeries!$E454,0))/INDEX('Flow probs &amp; rates'!$E$4:$E$5999,UsefulSeries!$E454,0)</f>
        <v>1.9490693362119799E-2</v>
      </c>
      <c r="C457" s="12">
        <v>0</v>
      </c>
      <c r="D457" s="12">
        <v>0</v>
      </c>
      <c r="E457" s="12">
        <v>0</v>
      </c>
      <c r="F457" s="12">
        <v>0</v>
      </c>
      <c r="G457" s="12"/>
      <c r="H457" s="12"/>
      <c r="I457" s="12">
        <f ca="1">INDEX('Flow probs &amp; rates'!$L$5:$L$5999,UsefulSeries!$E454)</f>
        <v>1.2440606847750431E-2</v>
      </c>
      <c r="J457" s="12"/>
      <c r="K457" s="12">
        <f>-INDEX('Flow probs &amp; rates'!$E$4:$E$5999,UsefulSeries!$E454)</f>
        <v>-0.63034382208729867</v>
      </c>
      <c r="L457" s="12"/>
      <c r="M457" s="12"/>
      <c r="N457" s="12">
        <f>INDEX('Flow probs &amp; rates'!$F$5:$F$5999,UsefulSeries!$G454)-INDEX('Flow probs &amp; rates'!$F$4:$F$5999,UsefulSeries!$G454)</f>
        <v>3.1427909776551299E-3</v>
      </c>
      <c r="O457" s="12"/>
      <c r="P457" s="12">
        <f ca="1"/>
        <v>0.6465407208483166</v>
      </c>
      <c r="Q457" s="12">
        <f ca="1"/>
        <v>51.314794271621075</v>
      </c>
      <c r="R457" s="12">
        <f ca="1"/>
        <v>0</v>
      </c>
      <c r="S457" s="12">
        <f ca="1"/>
        <v>0</v>
      </c>
      <c r="T457" s="12">
        <f ca="1"/>
        <v>0</v>
      </c>
      <c r="U457" s="12">
        <f ca="1"/>
        <v>0</v>
      </c>
      <c r="V457" s="12"/>
      <c r="W457" s="12">
        <f ca="1">INDEX(P$9:P$6003,UsefulSeries!$I452)</f>
        <v>0</v>
      </c>
      <c r="X457" s="12">
        <f ca="1">INDEX(Q$9:Q$6003,UsefulSeries!$I452)</f>
        <v>0</v>
      </c>
      <c r="Y457" s="12">
        <f ca="1">INDEX(R$9:R$6003,UsefulSeries!$I452)</f>
        <v>6.7997216578177949E-2</v>
      </c>
      <c r="Z457" s="12">
        <f ca="1">INDEX(S$9:S$6003,UsefulSeries!$I452)</f>
        <v>0.3001909372820033</v>
      </c>
      <c r="AA457" s="12">
        <f ca="1">INDEX(T$9:T$6003,UsefulSeries!$I452)</f>
        <v>0</v>
      </c>
      <c r="AB457" s="12">
        <f ca="1">INDEX(U$9:U$6003,UsefulSeries!$I452)</f>
        <v>0</v>
      </c>
      <c r="AC457" s="12">
        <f>INDEX( K$9:K$6003,UsefulSeries!$I452)</f>
        <v>0</v>
      </c>
      <c r="AD457" s="12">
        <f>INDEX(L$9:L$6003,UsefulSeries!$I452)</f>
        <v>-3.865673909740161E-2</v>
      </c>
      <c r="AE457" s="12"/>
      <c r="AF457" s="12"/>
      <c r="AG457" s="12"/>
      <c r="AH457" s="12"/>
      <c r="AI457" s="12"/>
      <c r="AJ457" s="12"/>
      <c r="AK457" s="12"/>
      <c r="AL457" s="12"/>
      <c r="AM457" s="12"/>
      <c r="AN457" s="12">
        <f t="shared" ca="1" si="72"/>
        <v>0</v>
      </c>
      <c r="AO457" s="12">
        <f t="shared" ca="1" si="73"/>
        <v>0</v>
      </c>
      <c r="AP457" s="12">
        <f t="shared" ca="1" si="74"/>
        <v>6.7997216578177949E-2</v>
      </c>
      <c r="AQ457" s="12">
        <f t="shared" ca="1" si="75"/>
        <v>0.3001909372820033</v>
      </c>
      <c r="AR457" s="12">
        <f t="shared" ca="1" si="76"/>
        <v>0</v>
      </c>
      <c r="AS457" s="12">
        <f t="shared" ca="1" si="77"/>
        <v>0</v>
      </c>
      <c r="AT457" s="12">
        <f t="shared" si="78"/>
        <v>0</v>
      </c>
      <c r="AU457" s="12">
        <f t="shared" si="79"/>
        <v>-3.865673909740161E-2</v>
      </c>
      <c r="AV457" s="12"/>
      <c r="AW457" s="12">
        <f ca="1">INDEX(I$9:I$6003,UsefulSeries!$I452)</f>
        <v>0.16648486005661714</v>
      </c>
      <c r="AX457" s="12"/>
      <c r="AY457" s="12"/>
      <c r="AZ457" s="12">
        <f ca="1"/>
        <v>6.7997216578177935E-2</v>
      </c>
      <c r="BA457" s="12"/>
      <c r="BB457" s="12">
        <f t="shared" ca="1" si="80"/>
        <v>6.7997216578177935E-2</v>
      </c>
      <c r="BC457" s="12"/>
      <c r="BD457" s="38">
        <f ca="1"/>
        <v>0.17155850375644274</v>
      </c>
    </row>
    <row r="458" spans="1:56" x14ac:dyDescent="0.35">
      <c r="A458" s="12">
        <v>0</v>
      </c>
      <c r="B458" s="12">
        <v>0</v>
      </c>
      <c r="C458" s="12">
        <f ca="1">INDEX('Flow probs &amp; rates'!$M$5:$M$5999,UsefulSeries!$E454,0)*(1-INDEX('Flow probs &amp; rates'!$M$5:$M$5999,UsefulSeries!$E454,0))/INDEX('Flow probs &amp; rates'!$F$4:$F$5999,UsefulSeries!$E454,0)</f>
        <v>5.1626724448906414</v>
      </c>
      <c r="D458" s="12">
        <f ca="1">-INDEX('Flow probs &amp; rates'!$M$5:$M$5999,UsefulSeries!$E454,0)*(INDEX('Flow probs &amp; rates'!$O$5:$O$5999,UsefulSeries!$E454,0))/INDEX('Flow probs &amp; rates'!$F$4:$F$5999,UsefulSeries!$E454,0)</f>
        <v>-1.1476737709239437</v>
      </c>
      <c r="E458" s="12">
        <v>0</v>
      </c>
      <c r="F458" s="12">
        <v>0</v>
      </c>
      <c r="G458" s="12"/>
      <c r="H458" s="12"/>
      <c r="I458" s="12">
        <f ca="1">INDEX('Flow probs &amp; rates'!$M$5:$M$5999,UsefulSeries!$E454)</f>
        <v>0.257815392718451</v>
      </c>
      <c r="J458" s="12"/>
      <c r="K458" s="12">
        <f>INDEX('Flow probs &amp; rates'!$F$4:$F$5999,UsefulSeries!$E454)</f>
        <v>3.7063481760353109E-2</v>
      </c>
      <c r="L458" s="12">
        <f>-INDEX('Flow probs &amp; rates'!$F$4:$F$5999,UsefulSeries!$E454)</f>
        <v>-3.7063481760353109E-2</v>
      </c>
      <c r="M458" s="12"/>
      <c r="N458" s="12">
        <f>INDEX('Flow probs &amp; rates'!$E$5:$E$5999,UsefulSeries!$G456)-INDEX('Flow probs &amp; rates'!$E$4:$E$5999,UsefulSeries!$G456)</f>
        <v>-4.4152993731728651E-3</v>
      </c>
      <c r="O458" s="12"/>
      <c r="P458" s="12">
        <f ca="1"/>
        <v>0</v>
      </c>
      <c r="Q458" s="12">
        <f ca="1"/>
        <v>0</v>
      </c>
      <c r="R458" s="12">
        <f ca="1"/>
        <v>0.20797284123100404</v>
      </c>
      <c r="S458" s="12">
        <f ca="1"/>
        <v>6.4213070452583038E-2</v>
      </c>
      <c r="T458" s="12">
        <f ca="1"/>
        <v>0</v>
      </c>
      <c r="U458" s="12">
        <f ca="1"/>
        <v>0</v>
      </c>
      <c r="V458" s="12"/>
      <c r="W458" s="12">
        <f ca="1">INDEX(P$10:P$6003,UsefulSeries!$I452)</f>
        <v>0</v>
      </c>
      <c r="X458" s="12">
        <f ca="1">INDEX(Q$10:Q$6003,UsefulSeries!$I452)</f>
        <v>0</v>
      </c>
      <c r="Y458" s="12">
        <f ca="1">INDEX(R$10:R$6003,UsefulSeries!$I452)</f>
        <v>0</v>
      </c>
      <c r="Z458" s="12">
        <f ca="1">INDEX(S$10:S$6003,UsefulSeries!$I452)</f>
        <v>0</v>
      </c>
      <c r="AA458" s="12">
        <f ca="1">INDEX(T$10:T$6003,UsefulSeries!$I452)</f>
        <v>14.536757806062123</v>
      </c>
      <c r="AB458" s="12">
        <f ca="1">INDEX(U$10:U$6003,UsefulSeries!$I452)</f>
        <v>0.34901043571790363</v>
      </c>
      <c r="AC458" s="12">
        <f>INDEX( K$10:K$6003,UsefulSeries!$I452)</f>
        <v>0.33270526262472777</v>
      </c>
      <c r="AD458" s="12">
        <f>INDEX(L$10:L$6003,UsefulSeries!$I452)</f>
        <v>0</v>
      </c>
      <c r="AE458" s="12"/>
      <c r="AF458" s="12"/>
      <c r="AG458" s="12"/>
      <c r="AH458" s="12"/>
      <c r="AI458" s="12"/>
      <c r="AJ458" s="12"/>
      <c r="AK458" s="12"/>
      <c r="AL458" s="12"/>
      <c r="AM458" s="12"/>
      <c r="AN458" s="12">
        <f t="shared" ca="1" si="72"/>
        <v>0</v>
      </c>
      <c r="AO458" s="12">
        <f t="shared" ca="1" si="73"/>
        <v>0</v>
      </c>
      <c r="AP458" s="12">
        <f t="shared" ca="1" si="74"/>
        <v>0</v>
      </c>
      <c r="AQ458" s="12">
        <f t="shared" ca="1" si="75"/>
        <v>0</v>
      </c>
      <c r="AR458" s="12">
        <f t="shared" ca="1" si="76"/>
        <v>14.536757806062123</v>
      </c>
      <c r="AS458" s="12">
        <f t="shared" ca="1" si="77"/>
        <v>0.34901043571790363</v>
      </c>
      <c r="AT458" s="12">
        <f t="shared" si="78"/>
        <v>0.33270526262472777</v>
      </c>
      <c r="AU458" s="12">
        <f t="shared" si="79"/>
        <v>0</v>
      </c>
      <c r="AV458" s="12"/>
      <c r="AW458" s="12">
        <f ca="1">INDEX(I$10:I$6003,UsefulSeries!$I452)</f>
        <v>2.3450182325642565E-2</v>
      </c>
      <c r="AX458" s="12"/>
      <c r="AY458" s="12"/>
      <c r="AZ458" s="12">
        <f ca="1"/>
        <v>0.34901043571790369</v>
      </c>
      <c r="BA458" s="12"/>
      <c r="BB458" s="12">
        <f t="shared" ca="1" si="80"/>
        <v>0.34901043571790369</v>
      </c>
      <c r="BC458" s="12"/>
      <c r="BD458" s="38">
        <f ca="1"/>
        <v>2.3480111864270459E-2</v>
      </c>
    </row>
    <row r="459" spans="1:56" x14ac:dyDescent="0.35">
      <c r="A459" s="12">
        <v>0</v>
      </c>
      <c r="B459" s="12">
        <v>0</v>
      </c>
      <c r="C459" s="12">
        <f ca="1">-INDEX('Flow probs &amp; rates'!$M$5:$M$5999,UsefulSeries!$E454,0)*(INDEX('Flow probs &amp; rates'!$O$5:$O$5999,UsefulSeries!$E454,0))/INDEX('Flow probs &amp; rates'!$F$4:$F$5999,UsefulSeries!$E454,0)</f>
        <v>-1.1476737709239437</v>
      </c>
      <c r="D459" s="12">
        <f ca="1">INDEX('Flow probs &amp; rates'!$O$5:$O$5999,UsefulSeries!$E454,0)*(1-INDEX('Flow probs &amp; rates'!$O$5:$O$5999,UsefulSeries!$E454,0))/INDEX('Flow probs &amp; rates'!$F$4:$F$5999,UsefulSeries!$E454,0)</f>
        <v>3.7170777423204768</v>
      </c>
      <c r="E459" s="12">
        <v>0</v>
      </c>
      <c r="F459" s="12">
        <v>0</v>
      </c>
      <c r="G459" s="12"/>
      <c r="H459" s="12"/>
      <c r="I459" s="12">
        <f ca="1">INDEX('Flow probs &amp; rates'!$O$5:$O$5999,UsefulSeries!$E454)</f>
        <v>0.16498931823643223</v>
      </c>
      <c r="J459" s="12"/>
      <c r="K459" s="12"/>
      <c r="L459" s="12">
        <f>-INDEX('Flow probs &amp; rates'!$F$4:$F$5999,UsefulSeries!$E454)</f>
        <v>-3.7063481760353109E-2</v>
      </c>
      <c r="M459" s="12"/>
      <c r="N459" s="12">
        <f>INDEX('Flow probs &amp; rates'!$F$5:$F$5999,UsefulSeries!$G456)-INDEX('Flow probs &amp; rates'!$F$4:$F$5999,UsefulSeries!$G456)</f>
        <v>3.3493089795534961E-3</v>
      </c>
      <c r="O459" s="12"/>
      <c r="P459" s="12">
        <f ca="1"/>
        <v>0</v>
      </c>
      <c r="Q459" s="12">
        <f ca="1"/>
        <v>0</v>
      </c>
      <c r="R459" s="12">
        <f ca="1"/>
        <v>6.4213070452583038E-2</v>
      </c>
      <c r="S459" s="12">
        <f ca="1"/>
        <v>0.28885477548248428</v>
      </c>
      <c r="T459" s="12">
        <f ca="1"/>
        <v>0</v>
      </c>
      <c r="U459" s="12">
        <f ca="1"/>
        <v>0</v>
      </c>
      <c r="V459" s="12"/>
      <c r="W459" s="12">
        <f ca="1">INDEX(P$11:P$6003,UsefulSeries!$I452)</f>
        <v>0</v>
      </c>
      <c r="X459" s="12">
        <f ca="1">INDEX(Q$11:Q$6003,UsefulSeries!$I452)</f>
        <v>0</v>
      </c>
      <c r="Y459" s="12">
        <f ca="1">INDEX(R$11:R$6003,UsefulSeries!$I452)</f>
        <v>0</v>
      </c>
      <c r="Z459" s="12">
        <f ca="1">INDEX(S$11:S$6003,UsefulSeries!$I452)</f>
        <v>0</v>
      </c>
      <c r="AA459" s="12">
        <f ca="1">INDEX(T$11:T$6003,UsefulSeries!$I452)</f>
        <v>0.34901043571790363</v>
      </c>
      <c r="AB459" s="12">
        <f ca="1">INDEX(U$11:U$6003,UsefulSeries!$I452)</f>
        <v>14.647773843432303</v>
      </c>
      <c r="AC459" s="12">
        <f>INDEX( K$11:K$6003,UsefulSeries!$I452)</f>
        <v>0</v>
      </c>
      <c r="AD459" s="12">
        <f>INDEX(L$11:L$6003,UsefulSeries!$I452)</f>
        <v>0.33270526262472777</v>
      </c>
      <c r="AE459" s="12"/>
      <c r="AF459" s="12"/>
      <c r="AG459" s="12"/>
      <c r="AH459" s="12"/>
      <c r="AI459" s="12"/>
      <c r="AJ459" s="12"/>
      <c r="AK459" s="12"/>
      <c r="AL459" s="12"/>
      <c r="AM459" s="12"/>
      <c r="AN459" s="12">
        <f t="shared" ca="1" si="72"/>
        <v>0</v>
      </c>
      <c r="AO459" s="12">
        <f t="shared" ca="1" si="73"/>
        <v>0</v>
      </c>
      <c r="AP459" s="12">
        <f t="shared" ca="1" si="74"/>
        <v>0</v>
      </c>
      <c r="AQ459" s="12">
        <f t="shared" ca="1" si="75"/>
        <v>0</v>
      </c>
      <c r="AR459" s="12">
        <f t="shared" ca="1" si="76"/>
        <v>0.34901043571790363</v>
      </c>
      <c r="AS459" s="12">
        <f t="shared" ca="1" si="77"/>
        <v>14.647773843432303</v>
      </c>
      <c r="AT459" s="12">
        <f t="shared" si="78"/>
        <v>0</v>
      </c>
      <c r="AU459" s="12">
        <f t="shared" si="79"/>
        <v>0.33270526262472777</v>
      </c>
      <c r="AV459" s="12"/>
      <c r="AW459" s="12">
        <f ca="1">INDEX(I$11:I$6003,UsefulSeries!$I452)</f>
        <v>2.3268114391292626E-2</v>
      </c>
      <c r="AX459" s="12"/>
      <c r="AY459" s="12"/>
      <c r="AZ459" s="12">
        <f ca="1"/>
        <v>0.34901043571790363</v>
      </c>
      <c r="BA459" s="12"/>
      <c r="BB459" s="12">
        <f t="shared" ca="1" si="80"/>
        <v>0.34901043571790363</v>
      </c>
      <c r="BC459" s="12"/>
      <c r="BD459" s="38">
        <f ca="1"/>
        <v>2.2049505597459964E-2</v>
      </c>
    </row>
    <row r="460" spans="1:56" x14ac:dyDescent="0.35">
      <c r="A460" s="12">
        <v>0</v>
      </c>
      <c r="B460" s="12">
        <v>0</v>
      </c>
      <c r="C460" s="12">
        <v>0</v>
      </c>
      <c r="D460" s="12">
        <v>0</v>
      </c>
      <c r="E460" s="12">
        <f ca="1">INDEX('Flow probs &amp; rates'!$P$5:$P$5999,UsefulSeries!$E454,0)*(1-INDEX('Flow probs &amp; rates'!$P$5:$P$5999,UsefulSeries!$E454,0))/INDEX('Flow probs &amp; rates'!$G$4:$G$5999,UsefulSeries!$E454,0)</f>
        <v>6.4317503206760732E-2</v>
      </c>
      <c r="F460" s="12">
        <f ca="1">-INDEX('Flow probs &amp; rates'!$P$5:$P$5999,UsefulSeries!$E454,0)*(INDEX('Flow probs &amp; rates'!$Q$5:$Q$5999,UsefulSeries!$E454,0))/INDEX('Flow probs &amp; rates'!$G$4:$G$5999,UsefulSeries!$E454,0)</f>
        <v>-1.4563505809727303E-3</v>
      </c>
      <c r="G460" s="12"/>
      <c r="H460" s="12"/>
      <c r="I460" s="12">
        <f ca="1">INDEX('Flow probs &amp; rates'!$P$5:$P$5999,UsefulSeries!$E454)</f>
        <v>2.1869820866036373E-2</v>
      </c>
      <c r="J460" s="12"/>
      <c r="K460" s="12">
        <f>INDEX('Flow probs &amp; rates'!$G$4:$G$5999,UsefulSeries!$E454)</f>
        <v>0.33259269615234821</v>
      </c>
      <c r="L460" s="12"/>
      <c r="M460" s="12"/>
      <c r="N460" s="12">
        <f>INDEX('Flow probs &amp; rates'!$E$5:$E$5999,UsefulSeries!$G458)-INDEX('Flow probs &amp; rates'!$E$4:$E$5999,UsefulSeries!$G458)</f>
        <v>-2.6255126322455302E-3</v>
      </c>
      <c r="O460" s="12"/>
      <c r="P460" s="12">
        <f ca="1"/>
        <v>0</v>
      </c>
      <c r="Q460" s="12">
        <f ca="1"/>
        <v>0</v>
      </c>
      <c r="R460" s="12">
        <f ca="1"/>
        <v>0</v>
      </c>
      <c r="S460" s="12">
        <f ca="1"/>
        <v>0</v>
      </c>
      <c r="T460" s="12">
        <f ca="1"/>
        <v>15.555744927118665</v>
      </c>
      <c r="U460" s="12">
        <f ca="1"/>
        <v>0.34790677473299386</v>
      </c>
      <c r="V460" s="12"/>
      <c r="W460" s="12"/>
      <c r="X460" s="12"/>
      <c r="Y460" s="12"/>
      <c r="Z460" s="12"/>
      <c r="AA460" s="12"/>
      <c r="AB460" s="12"/>
      <c r="AC460" s="12"/>
      <c r="AD460" s="12"/>
      <c r="AE460" s="12">
        <f t="array" ref="AE460:AJ461">TRANSPOSE(AC454:AD459)</f>
        <v>-0.62863799827787059</v>
      </c>
      <c r="AF460" s="12">
        <v>-0.62863799827787059</v>
      </c>
      <c r="AG460" s="12">
        <v>3.865673909740161E-2</v>
      </c>
      <c r="AH460" s="12">
        <v>0</v>
      </c>
      <c r="AI460" s="12">
        <v>0.33270526262472777</v>
      </c>
      <c r="AJ460" s="12">
        <v>0</v>
      </c>
      <c r="AK460" s="12"/>
      <c r="AL460" s="12"/>
      <c r="AM460" s="12"/>
      <c r="AN460" s="12">
        <f t="shared" si="72"/>
        <v>-0.62863799827787059</v>
      </c>
      <c r="AO460" s="12">
        <f t="shared" si="73"/>
        <v>-0.62863799827787059</v>
      </c>
      <c r="AP460" s="12">
        <f t="shared" si="74"/>
        <v>3.865673909740161E-2</v>
      </c>
      <c r="AQ460" s="12">
        <f t="shared" si="75"/>
        <v>0</v>
      </c>
      <c r="AR460" s="12">
        <f t="shared" si="76"/>
        <v>0.33270526262472777</v>
      </c>
      <c r="AS460" s="12">
        <f t="shared" si="77"/>
        <v>0</v>
      </c>
      <c r="AT460" s="12">
        <f t="shared" si="78"/>
        <v>0</v>
      </c>
      <c r="AU460" s="12">
        <f t="shared" si="79"/>
        <v>0</v>
      </c>
      <c r="AV460" s="12"/>
      <c r="AW460" s="12"/>
      <c r="AX460" s="12">
        <f>INDEX($N$6:$N$6003,UsefulSeries!$K452)</f>
        <v>1.4813800842319313E-3</v>
      </c>
      <c r="AY460" s="12"/>
      <c r="AZ460" s="12"/>
      <c r="BA460" s="12"/>
      <c r="BB460" s="12">
        <f t="shared" si="80"/>
        <v>1.4813800842319313E-3</v>
      </c>
      <c r="BC460" s="12"/>
      <c r="BD460" s="38">
        <f ca="1"/>
        <v>-2.9369142220972422E-5</v>
      </c>
    </row>
    <row r="461" spans="1:56" x14ac:dyDescent="0.35">
      <c r="A461" s="12">
        <v>0</v>
      </c>
      <c r="B461" s="12">
        <v>0</v>
      </c>
      <c r="C461" s="12">
        <v>0</v>
      </c>
      <c r="D461" s="12">
        <v>0</v>
      </c>
      <c r="E461" s="12">
        <f ca="1">-INDEX('Flow probs &amp; rates'!$P$5:$P$5999,UsefulSeries!$E454,0)*(INDEX('Flow probs &amp; rates'!$Q$5:$Q$5999,UsefulSeries!$E454,0))/INDEX('Flow probs &amp; rates'!$G$4:$G$5999,UsefulSeries!$E454,0)</f>
        <v>-1.4563505809727303E-3</v>
      </c>
      <c r="F461" s="12">
        <f ca="1">INDEX('Flow probs &amp; rates'!$Q$5:$Q$5999,UsefulSeries!$E454,0)*(1-INDEX('Flow probs &amp; rates'!$Q$5:$Q$5999,UsefulSeries!$E454,0))/INDEX('Flow probs &amp; rates'!$G$4:$G$5999,UsefulSeries!$E454,0)</f>
        <v>6.51169215645757E-2</v>
      </c>
      <c r="G461" s="12"/>
      <c r="H461" s="12"/>
      <c r="I461" s="12">
        <f ca="1">INDEX('Flow probs &amp; rates'!$Q$5:$Q$5999,UsefulSeries!$E454)</f>
        <v>2.2147943928566127E-2</v>
      </c>
      <c r="J461" s="12"/>
      <c r="K461" s="12"/>
      <c r="L461" s="12">
        <f>INDEX('Flow probs &amp; rates'!$G$4:$G$5999,UsefulSeries!$E454)</f>
        <v>0.33259269615234821</v>
      </c>
      <c r="M461" s="12"/>
      <c r="N461" s="12">
        <f>INDEX('Flow probs &amp; rates'!$F$5:$F$5999,UsefulSeries!$G458)-INDEX('Flow probs &amp; rates'!$F$4:$F$5999,UsefulSeries!$G458)</f>
        <v>3.5379775820937251E-3</v>
      </c>
      <c r="O461" s="12"/>
      <c r="P461" s="12">
        <f ca="1"/>
        <v>0</v>
      </c>
      <c r="Q461" s="12">
        <f ca="1"/>
        <v>0</v>
      </c>
      <c r="R461" s="12">
        <f ca="1"/>
        <v>0</v>
      </c>
      <c r="S461" s="12">
        <f ca="1"/>
        <v>0</v>
      </c>
      <c r="T461" s="12">
        <f ca="1"/>
        <v>0.34790677473299392</v>
      </c>
      <c r="U461" s="12">
        <f ca="1"/>
        <v>15.364772323294119</v>
      </c>
      <c r="V461" s="12"/>
      <c r="W461" s="12"/>
      <c r="X461" s="12"/>
      <c r="Y461" s="12"/>
      <c r="Z461" s="12"/>
      <c r="AA461" s="12"/>
      <c r="AB461" s="12"/>
      <c r="AC461" s="12"/>
      <c r="AD461" s="12"/>
      <c r="AE461" s="12">
        <v>0.62863799827787059</v>
      </c>
      <c r="AF461" s="12">
        <v>0</v>
      </c>
      <c r="AG461" s="12">
        <v>-3.865673909740161E-2</v>
      </c>
      <c r="AH461" s="12">
        <v>-3.865673909740161E-2</v>
      </c>
      <c r="AI461" s="12">
        <v>0</v>
      </c>
      <c r="AJ461" s="12">
        <v>0.33270526262472777</v>
      </c>
      <c r="AK461" s="12"/>
      <c r="AL461" s="12"/>
      <c r="AM461" s="12"/>
      <c r="AN461" s="12">
        <f t="shared" si="72"/>
        <v>0.62863799827787059</v>
      </c>
      <c r="AO461" s="12">
        <f t="shared" si="73"/>
        <v>0</v>
      </c>
      <c r="AP461" s="12">
        <f t="shared" si="74"/>
        <v>-3.865673909740161E-2</v>
      </c>
      <c r="AQ461" s="12">
        <f t="shared" si="75"/>
        <v>-3.865673909740161E-2</v>
      </c>
      <c r="AR461" s="12">
        <f t="shared" si="76"/>
        <v>0</v>
      </c>
      <c r="AS461" s="12">
        <f t="shared" si="77"/>
        <v>0.33270526262472777</v>
      </c>
      <c r="AT461" s="12">
        <f t="shared" si="78"/>
        <v>0</v>
      </c>
      <c r="AU461" s="12">
        <f t="shared" si="79"/>
        <v>0</v>
      </c>
      <c r="AV461" s="12"/>
      <c r="AW461" s="12"/>
      <c r="AX461" s="12">
        <f>INDEX('Margin error adjustment'!N$7:N$6003,UsefulSeries!$K452)</f>
        <v>-1.3351867232448272E-3</v>
      </c>
      <c r="AY461" s="12"/>
      <c r="AZ461" s="12"/>
      <c r="BA461" s="12"/>
      <c r="BB461" s="12">
        <f t="shared" si="80"/>
        <v>-1.3351867232448272E-3</v>
      </c>
      <c r="BC461" s="12"/>
      <c r="BD461" s="38">
        <f ca="1"/>
        <v>5.3619411227898435E-2</v>
      </c>
    </row>
    <row r="462" spans="1:56" x14ac:dyDescent="0.35">
      <c r="A462" s="12">
        <f ca="1">INDEX('Flow probs &amp; rates'!$K$5:$K$5999,UsefulSeries!$E460,0)*(1-INDEX('Flow probs &amp; rates'!$K$5:$K$5999,UsefulSeries!$E460,0))/INDEX('Flow probs &amp; rates'!$E$4:$E$5999,UsefulSeries!$E460,0)</f>
        <v>1.9859962342168417E-2</v>
      </c>
      <c r="B462" s="12">
        <f ca="1">-INDEX('Flow probs &amp; rates'!$K$5:$K$5999,UsefulSeries!$E460,0)*(INDEX('Flow probs &amp; rates'!$L$5:$L$5999,UsefulSeries!$E460,0))/INDEX('Flow probs &amp; rates'!$E$4:$E$5999,UsefulSeries!$E460,0)</f>
        <v>-2.4314909981799283E-4</v>
      </c>
      <c r="C462" s="12">
        <v>0</v>
      </c>
      <c r="D462" s="12">
        <v>0</v>
      </c>
      <c r="E462" s="12">
        <v>0</v>
      </c>
      <c r="F462" s="12">
        <v>0</v>
      </c>
      <c r="G462" s="12"/>
      <c r="H462" s="12"/>
      <c r="I462" s="12">
        <f ca="1">INDEX('Flow probs &amp; rates'!$K$5:$K$5999,UsefulSeries!$E460)</f>
        <v>1.2704164913258468E-2</v>
      </c>
      <c r="J462" s="12"/>
      <c r="K462" s="12">
        <f>-INDEX('Flow probs &amp; rates'!$E$4:$E$5999,UsefulSeries!$E460)</f>
        <v>-0.63156056849530329</v>
      </c>
      <c r="L462" s="12">
        <f>INDEX('Flow probs &amp; rates'!$E$4:$E$5999,UsefulSeries!$E460)</f>
        <v>0.63156056849530329</v>
      </c>
      <c r="M462" s="12"/>
      <c r="N462" s="12">
        <f>INDEX('Flow probs &amp; rates'!$E$5:$E$5999,UsefulSeries!$G460)-INDEX('Flow probs &amp; rates'!$E$4:$E$5999,UsefulSeries!$G460)</f>
        <v>-4.4150360249872733E-3</v>
      </c>
      <c r="O462" s="12"/>
      <c r="P462" s="12">
        <f t="array" aca="1" ref="P462:U467" ca="1">MINVERSE(A462:F467)</f>
        <v>50.360491628847093</v>
      </c>
      <c r="Q462" s="12">
        <f ca="1"/>
        <v>0.64761614214849383</v>
      </c>
      <c r="R462" s="12">
        <f ca="1"/>
        <v>0</v>
      </c>
      <c r="S462" s="12">
        <f ca="1"/>
        <v>0</v>
      </c>
      <c r="T462" s="12">
        <f ca="1"/>
        <v>0</v>
      </c>
      <c r="U462" s="12">
        <f ca="1"/>
        <v>0</v>
      </c>
      <c r="V462" s="12"/>
      <c r="W462" s="12">
        <f ca="1">INDEX(P$6:P$6003,UsefulSeries!$I460)</f>
        <v>45.617412446757385</v>
      </c>
      <c r="X462" s="12">
        <f ca="1">INDEX(Q$6:Q$6003,UsefulSeries!$I460)</f>
        <v>0.6474321236942614</v>
      </c>
      <c r="Y462" s="12">
        <f ca="1">INDEX(R$6:R$6003,UsefulSeries!$I460)</f>
        <v>0</v>
      </c>
      <c r="Z462" s="12">
        <f ca="1">INDEX(S$6:S$6003,UsefulSeries!$I460)</f>
        <v>0</v>
      </c>
      <c r="AA462" s="12">
        <f ca="1">INDEX(T$6:T$6003,UsefulSeries!$I460)</f>
        <v>0</v>
      </c>
      <c r="AB462" s="12">
        <f ca="1">INDEX(U$6:U$6003,UsefulSeries!$I460)</f>
        <v>0</v>
      </c>
      <c r="AC462" s="12">
        <f>INDEX( K$6:K$6003,UsefulSeries!$I460)</f>
        <v>-0.63011937836210252</v>
      </c>
      <c r="AD462" s="12">
        <f>INDEX(L$6:L$6003,UsefulSeries!$I460)</f>
        <v>0.63011937836210252</v>
      </c>
      <c r="AE462" s="12"/>
      <c r="AF462" s="12"/>
      <c r="AG462" s="12"/>
      <c r="AH462" s="12"/>
      <c r="AI462" s="12"/>
      <c r="AJ462" s="12"/>
      <c r="AK462" s="12"/>
      <c r="AL462" s="12"/>
      <c r="AM462" s="12"/>
      <c r="AN462" s="12">
        <f t="shared" ca="1" si="72"/>
        <v>45.617412446757385</v>
      </c>
      <c r="AO462" s="12">
        <f t="shared" ca="1" si="73"/>
        <v>0.6474321236942614</v>
      </c>
      <c r="AP462" s="12">
        <f t="shared" ca="1" si="74"/>
        <v>0</v>
      </c>
      <c r="AQ462" s="12">
        <f t="shared" ca="1" si="75"/>
        <v>0</v>
      </c>
      <c r="AR462" s="12">
        <f t="shared" ca="1" si="76"/>
        <v>0</v>
      </c>
      <c r="AS462" s="12">
        <f t="shared" ca="1" si="77"/>
        <v>0</v>
      </c>
      <c r="AT462" s="12">
        <f t="shared" si="78"/>
        <v>-0.63011937836210252</v>
      </c>
      <c r="AU462" s="12">
        <f t="shared" si="79"/>
        <v>0.63011937836210252</v>
      </c>
      <c r="AV462" s="12"/>
      <c r="AW462" s="12">
        <f ca="1">INDEX(I$6:I$6003,UsefulSeries!$I460)</f>
        <v>1.4012000312994178E-2</v>
      </c>
      <c r="AX462" s="12"/>
      <c r="AY462" s="12"/>
      <c r="AZ462" s="12">
        <f t="array" aca="1" ref="AZ462:AZ467" ca="1">MMULT(W462:AB467,AW462:AW467)</f>
        <v>0.64743212369426129</v>
      </c>
      <c r="BA462" s="12"/>
      <c r="BB462" s="12">
        <f t="shared" ca="1" si="80"/>
        <v>0.64743212369426129</v>
      </c>
      <c r="BC462" s="12"/>
      <c r="BD462" s="38">
        <f t="array" aca="1" ref="BD462:BD469" ca="1">MMULT(MINVERSE(AN462:AU469),BB462:BB469)</f>
        <v>1.3429193655585739E-2</v>
      </c>
    </row>
    <row r="463" spans="1:56" x14ac:dyDescent="0.35">
      <c r="A463" s="12">
        <f ca="1">-INDEX('Flow probs &amp; rates'!$K$5:$K$5999,UsefulSeries!$E460,0)*(INDEX('Flow probs &amp; rates'!$L$5:$L$5999,UsefulSeries!$E460,0))/INDEX('Flow probs &amp; rates'!$E$4:$E$5999,UsefulSeries!$E460,0)</f>
        <v>-2.4314909981799283E-4</v>
      </c>
      <c r="B463" s="12">
        <f ca="1">INDEX('Flow probs &amp; rates'!$L$5:$L$5999,UsefulSeries!$E460,0)*(1-INDEX('Flow probs &amp; rates'!$L$5:$L$5999,UsefulSeries!$E460,0))/INDEX('Flow probs &amp; rates'!$E$4:$E$5999,UsefulSeries!$E460,0)</f>
        <v>1.8907972499453259E-2</v>
      </c>
      <c r="C463" s="12">
        <v>0</v>
      </c>
      <c r="D463" s="12">
        <v>0</v>
      </c>
      <c r="E463" s="12">
        <v>0</v>
      </c>
      <c r="F463" s="12">
        <v>0</v>
      </c>
      <c r="G463" s="12"/>
      <c r="H463" s="12"/>
      <c r="I463" s="12">
        <f ca="1">INDEX('Flow probs &amp; rates'!$L$5:$L$5999,UsefulSeries!$E460)</f>
        <v>1.2087640923954725E-2</v>
      </c>
      <c r="J463" s="12"/>
      <c r="K463" s="12">
        <f>-INDEX('Flow probs &amp; rates'!$E$4:$E$5999,UsefulSeries!$E460)</f>
        <v>-0.63156056849530329</v>
      </c>
      <c r="L463" s="12"/>
      <c r="M463" s="12"/>
      <c r="N463" s="12">
        <f>INDEX('Flow probs &amp; rates'!$F$5:$F$5999,UsefulSeries!$G460)-INDEX('Flow probs &amp; rates'!$F$4:$F$5999,UsefulSeries!$G460)</f>
        <v>2.205347889607627E-3</v>
      </c>
      <c r="O463" s="12"/>
      <c r="P463" s="12">
        <f ca="1"/>
        <v>0.64761614214849395</v>
      </c>
      <c r="Q463" s="12">
        <f ca="1"/>
        <v>52.896071607408544</v>
      </c>
      <c r="R463" s="12">
        <f ca="1"/>
        <v>0</v>
      </c>
      <c r="S463" s="12">
        <f ca="1"/>
        <v>0</v>
      </c>
      <c r="T463" s="12">
        <f ca="1"/>
        <v>0</v>
      </c>
      <c r="U463" s="12">
        <f ca="1"/>
        <v>0</v>
      </c>
      <c r="V463" s="12"/>
      <c r="W463" s="12">
        <f ca="1">INDEX(P$7:P$6003,UsefulSeries!$I460)</f>
        <v>0.6474321236942614</v>
      </c>
      <c r="X463" s="12">
        <f ca="1">INDEX(Q$7:Q$6003,UsefulSeries!$I460)</f>
        <v>50.151519019214753</v>
      </c>
      <c r="Y463" s="12">
        <f ca="1">INDEX(R$7:R$6003,UsefulSeries!$I460)</f>
        <v>0</v>
      </c>
      <c r="Z463" s="12">
        <f ca="1">INDEX(S$7:S$6003,UsefulSeries!$I460)</f>
        <v>0</v>
      </c>
      <c r="AA463" s="12">
        <f ca="1">INDEX(T$7:T$6003,UsefulSeries!$I460)</f>
        <v>0</v>
      </c>
      <c r="AB463" s="12">
        <f ca="1">INDEX(U$7:U$6003,UsefulSeries!$I460)</f>
        <v>0</v>
      </c>
      <c r="AC463" s="12">
        <f>INDEX( K$7:K$6003,UsefulSeries!$I460,1)</f>
        <v>-0.63011937836210252</v>
      </c>
      <c r="AD463" s="12">
        <f>INDEX(L$7:L$6003,UsefulSeries!$I460,1)</f>
        <v>0</v>
      </c>
      <c r="AE463" s="12"/>
      <c r="AF463" s="12"/>
      <c r="AG463" s="12"/>
      <c r="AH463" s="12"/>
      <c r="AI463" s="12"/>
      <c r="AJ463" s="12"/>
      <c r="AK463" s="12"/>
      <c r="AL463" s="12"/>
      <c r="AM463" s="12"/>
      <c r="AN463" s="12">
        <f t="shared" ca="1" si="72"/>
        <v>0.6474321236942614</v>
      </c>
      <c r="AO463" s="12">
        <f t="shared" ca="1" si="73"/>
        <v>50.151519019214753</v>
      </c>
      <c r="AP463" s="12">
        <f t="shared" ca="1" si="74"/>
        <v>0</v>
      </c>
      <c r="AQ463" s="12">
        <f t="shared" ca="1" si="75"/>
        <v>0</v>
      </c>
      <c r="AR463" s="12">
        <f t="shared" ca="1" si="76"/>
        <v>0</v>
      </c>
      <c r="AS463" s="12">
        <f t="shared" ca="1" si="77"/>
        <v>0</v>
      </c>
      <c r="AT463" s="12">
        <f t="shared" si="78"/>
        <v>-0.63011937836210252</v>
      </c>
      <c r="AU463" s="12">
        <f t="shared" si="79"/>
        <v>0</v>
      </c>
      <c r="AV463" s="12"/>
      <c r="AW463" s="12">
        <f ca="1">INDEX(I$7:I$6003,UsefulSeries!$I460)</f>
        <v>1.2728633490240593E-2</v>
      </c>
      <c r="AX463" s="12"/>
      <c r="AY463" s="12"/>
      <c r="AZ463" s="12">
        <f ca="1"/>
        <v>0.6474321236942614</v>
      </c>
      <c r="BA463" s="12"/>
      <c r="BB463" s="12">
        <f t="shared" ca="1" si="80"/>
        <v>0.6474321236942614</v>
      </c>
      <c r="BC463" s="12"/>
      <c r="BD463" s="38">
        <f ca="1"/>
        <v>1.3005014530092174E-2</v>
      </c>
    </row>
    <row r="464" spans="1:56" x14ac:dyDescent="0.35">
      <c r="A464" s="12">
        <v>0</v>
      </c>
      <c r="B464" s="12">
        <v>0</v>
      </c>
      <c r="C464" s="12">
        <f ca="1">INDEX('Flow probs &amp; rates'!$M$5:$M$5999,UsefulSeries!$E460,0)*(1-INDEX('Flow probs &amp; rates'!$M$5:$M$5999,UsefulSeries!$E460,0))/INDEX('Flow probs &amp; rates'!$F$4:$F$5999,UsefulSeries!$E460,0)</f>
        <v>5.4616032641622931</v>
      </c>
      <c r="D464" s="12">
        <f ca="1">-INDEX('Flow probs &amp; rates'!$M$5:$M$5999,UsefulSeries!$E460,0)*(INDEX('Flow probs &amp; rates'!$O$5:$O$5999,UsefulSeries!$E460,0))/INDEX('Flow probs &amp; rates'!$F$4:$F$5999,UsefulSeries!$E460,0)</f>
        <v>-1.1913268668965671</v>
      </c>
      <c r="E464" s="12">
        <v>0</v>
      </c>
      <c r="F464" s="12">
        <v>0</v>
      </c>
      <c r="G464" s="12"/>
      <c r="H464" s="12"/>
      <c r="I464" s="12">
        <f ca="1">INDEX('Flow probs &amp; rates'!$M$5:$M$5999,UsefulSeries!$E460)</f>
        <v>0.26189652844849309</v>
      </c>
      <c r="J464" s="12"/>
      <c r="K464" s="12">
        <f>INDEX('Flow probs &amp; rates'!$F$4:$F$5999,UsefulSeries!$E460)</f>
        <v>3.5393771294878251E-2</v>
      </c>
      <c r="L464" s="12">
        <f>-INDEX('Flow probs &amp; rates'!$F$4:$F$5999,UsefulSeries!$E460)</f>
        <v>-3.5393771294878251E-2</v>
      </c>
      <c r="M464" s="12"/>
      <c r="N464" s="12">
        <f>INDEX('Flow probs &amp; rates'!$E$5:$E$5999,UsefulSeries!$G462)-INDEX('Flow probs &amp; rates'!$E$4:$E$5999,UsefulSeries!$G462)</f>
        <v>-6.8741501668234672E-4</v>
      </c>
      <c r="O464" s="12"/>
      <c r="P464" s="12">
        <f ca="1"/>
        <v>0</v>
      </c>
      <c r="Q464" s="12">
        <f ca="1"/>
        <v>0</v>
      </c>
      <c r="R464" s="12">
        <f ca="1"/>
        <v>0.19647421424092734</v>
      </c>
      <c r="S464" s="12">
        <f ca="1"/>
        <v>6.1330111703351668E-2</v>
      </c>
      <c r="T464" s="12">
        <f ca="1"/>
        <v>0</v>
      </c>
      <c r="U464" s="12">
        <f ca="1"/>
        <v>0</v>
      </c>
      <c r="V464" s="12"/>
      <c r="W464" s="12">
        <f ca="1">INDEX(P$8:P$6003,UsefulSeries!$I460)</f>
        <v>0</v>
      </c>
      <c r="X464" s="12">
        <f ca="1">INDEX(Q$8:Q$6003,UsefulSeries!$I460)</f>
        <v>0</v>
      </c>
      <c r="Y464" s="12">
        <f ca="1">INDEX(R$8:R$6003,UsefulSeries!$I460)</f>
        <v>0.2051417996062814</v>
      </c>
      <c r="Z464" s="12">
        <f ca="1">INDEX(S$8:S$6003,UsefulSeries!$I460)</f>
        <v>6.5438366984958266E-2</v>
      </c>
      <c r="AA464" s="12">
        <f ca="1">INDEX(T$8:T$6003,UsefulSeries!$I460)</f>
        <v>0</v>
      </c>
      <c r="AB464" s="12">
        <f ca="1">INDEX(U$8:U$6003,UsefulSeries!$I460)</f>
        <v>0</v>
      </c>
      <c r="AC464" s="12">
        <f>INDEX( K$8:K$6003,UsefulSeries!$I460)</f>
        <v>3.7321552374156783E-2</v>
      </c>
      <c r="AD464" s="12">
        <f>INDEX(L$8:L$6003,UsefulSeries!$I460)</f>
        <v>-3.7321552374156783E-2</v>
      </c>
      <c r="AE464" s="12"/>
      <c r="AF464" s="12"/>
      <c r="AG464" s="12"/>
      <c r="AH464" s="12"/>
      <c r="AI464" s="12"/>
      <c r="AJ464" s="12"/>
      <c r="AK464" s="12"/>
      <c r="AL464" s="12"/>
      <c r="AM464" s="12"/>
      <c r="AN464" s="12">
        <f t="shared" ca="1" si="72"/>
        <v>0</v>
      </c>
      <c r="AO464" s="12">
        <f t="shared" ca="1" si="73"/>
        <v>0</v>
      </c>
      <c r="AP464" s="12">
        <f t="shared" ca="1" si="74"/>
        <v>0.2051417996062814</v>
      </c>
      <c r="AQ464" s="12">
        <f t="shared" ca="1" si="75"/>
        <v>6.5438366984958266E-2</v>
      </c>
      <c r="AR464" s="12">
        <f t="shared" ca="1" si="76"/>
        <v>0</v>
      </c>
      <c r="AS464" s="12">
        <f t="shared" ca="1" si="77"/>
        <v>0</v>
      </c>
      <c r="AT464" s="12">
        <f t="shared" si="78"/>
        <v>3.7321552374156783E-2</v>
      </c>
      <c r="AU464" s="12">
        <f t="shared" si="79"/>
        <v>-3.7321552374156783E-2</v>
      </c>
      <c r="AV464" s="12"/>
      <c r="AW464" s="12">
        <f ca="1">INDEX(I$8:I$6003,UsefulSeries!$I460)</f>
        <v>0.26714842773634428</v>
      </c>
      <c r="AX464" s="12"/>
      <c r="AY464" s="12"/>
      <c r="AZ464" s="12">
        <f ca="1"/>
        <v>6.5438366984958279E-2</v>
      </c>
      <c r="BA464" s="12"/>
      <c r="BB464" s="12">
        <f t="shared" ca="1" si="80"/>
        <v>6.5438366984958279E-2</v>
      </c>
      <c r="BC464" s="12"/>
      <c r="BD464" s="38">
        <f ca="1"/>
        <v>0.27260463945434837</v>
      </c>
    </row>
    <row r="465" spans="1:56" x14ac:dyDescent="0.35">
      <c r="A465" s="12">
        <v>0</v>
      </c>
      <c r="B465" s="12">
        <v>0</v>
      </c>
      <c r="C465" s="12">
        <f ca="1">-INDEX('Flow probs &amp; rates'!$M$5:$M$5999,UsefulSeries!$E460,0)*(INDEX('Flow probs &amp; rates'!$O$5:$O$5999,UsefulSeries!$E460,0))/INDEX('Flow probs &amp; rates'!$F$4:$F$5999,UsefulSeries!$E460,0)</f>
        <v>-1.1913268668965671</v>
      </c>
      <c r="D465" s="12">
        <f ca="1">INDEX('Flow probs &amp; rates'!$O$5:$O$5999,UsefulSeries!$E460,0)*(1-INDEX('Flow probs &amp; rates'!$O$5:$O$5999,UsefulSeries!$E460,0))/INDEX('Flow probs &amp; rates'!$F$4:$F$5999,UsefulSeries!$E460,0)</f>
        <v>3.8164778047325369</v>
      </c>
      <c r="E465" s="12">
        <v>0</v>
      </c>
      <c r="F465" s="12">
        <v>0</v>
      </c>
      <c r="G465" s="12"/>
      <c r="H465" s="12"/>
      <c r="I465" s="12">
        <f ca="1">INDEX('Flow probs &amp; rates'!$O$5:$O$5999,UsefulSeries!$E460)</f>
        <v>0.1610008002556384</v>
      </c>
      <c r="J465" s="12"/>
      <c r="K465" s="12"/>
      <c r="L465" s="12">
        <f>-INDEX('Flow probs &amp; rates'!$F$4:$F$5999,UsefulSeries!$E460)</f>
        <v>-3.5393771294878251E-2</v>
      </c>
      <c r="M465" s="12"/>
      <c r="N465" s="12">
        <f>INDEX('Flow probs &amp; rates'!$F$5:$F$5999,UsefulSeries!$G462)-INDEX('Flow probs &amp; rates'!$F$4:$F$5999,UsefulSeries!$G462)</f>
        <v>1.7700203691993002E-3</v>
      </c>
      <c r="O465" s="12"/>
      <c r="P465" s="12">
        <f ca="1"/>
        <v>0</v>
      </c>
      <c r="Q465" s="12">
        <f ca="1"/>
        <v>0</v>
      </c>
      <c r="R465" s="12">
        <f ca="1"/>
        <v>6.1330111703351668E-2</v>
      </c>
      <c r="S465" s="12">
        <f ca="1"/>
        <v>0.28116610778958062</v>
      </c>
      <c r="T465" s="12">
        <f ca="1"/>
        <v>0</v>
      </c>
      <c r="U465" s="12">
        <f ca="1"/>
        <v>0</v>
      </c>
      <c r="V465" s="12"/>
      <c r="W465" s="12">
        <f ca="1">INDEX(P$9:P$6003,UsefulSeries!$I460)</f>
        <v>0</v>
      </c>
      <c r="X465" s="12">
        <f ca="1">INDEX(Q$9:Q$6003,UsefulSeries!$I460)</f>
        <v>0</v>
      </c>
      <c r="Y465" s="12">
        <f ca="1">INDEX(R$9:R$6003,UsefulSeries!$I460)</f>
        <v>6.5438366984958266E-2</v>
      </c>
      <c r="Z465" s="12">
        <f ca="1">INDEX(S$9:S$6003,UsefulSeries!$I460)</f>
        <v>0.2950808848236306</v>
      </c>
      <c r="AA465" s="12">
        <f ca="1">INDEX(T$9:T$6003,UsefulSeries!$I460)</f>
        <v>0</v>
      </c>
      <c r="AB465" s="12">
        <f ca="1">INDEX(U$9:U$6003,UsefulSeries!$I460)</f>
        <v>0</v>
      </c>
      <c r="AC465" s="12">
        <f>INDEX( K$9:K$6003,UsefulSeries!$I460)</f>
        <v>0</v>
      </c>
      <c r="AD465" s="12">
        <f>INDEX(L$9:L$6003,UsefulSeries!$I460)</f>
        <v>-3.7321552374156783E-2</v>
      </c>
      <c r="AE465" s="12"/>
      <c r="AF465" s="12"/>
      <c r="AG465" s="12"/>
      <c r="AH465" s="12"/>
      <c r="AI465" s="12"/>
      <c r="AJ465" s="12"/>
      <c r="AK465" s="12"/>
      <c r="AL465" s="12"/>
      <c r="AM465" s="12"/>
      <c r="AN465" s="12">
        <f t="shared" ca="1" si="72"/>
        <v>0</v>
      </c>
      <c r="AO465" s="12">
        <f t="shared" ca="1" si="73"/>
        <v>0</v>
      </c>
      <c r="AP465" s="12">
        <f t="shared" ca="1" si="74"/>
        <v>6.5438366984958266E-2</v>
      </c>
      <c r="AQ465" s="12">
        <f t="shared" ca="1" si="75"/>
        <v>0.2950808848236306</v>
      </c>
      <c r="AR465" s="12">
        <f t="shared" ca="1" si="76"/>
        <v>0</v>
      </c>
      <c r="AS465" s="12">
        <f t="shared" ca="1" si="77"/>
        <v>0</v>
      </c>
      <c r="AT465" s="12">
        <f t="shared" si="78"/>
        <v>0</v>
      </c>
      <c r="AU465" s="12">
        <f t="shared" si="79"/>
        <v>-3.7321552374156783E-2</v>
      </c>
      <c r="AV465" s="12"/>
      <c r="AW465" s="12">
        <f ca="1">INDEX(I$9:I$6003,UsefulSeries!$I460)</f>
        <v>0.16252021936275662</v>
      </c>
      <c r="AX465" s="12"/>
      <c r="AY465" s="12"/>
      <c r="AZ465" s="12">
        <f ca="1"/>
        <v>6.5438366984958266E-2</v>
      </c>
      <c r="BA465" s="12"/>
      <c r="BB465" s="12">
        <f t="shared" ca="1" si="80"/>
        <v>6.5438366984958266E-2</v>
      </c>
      <c r="BC465" s="12"/>
      <c r="BD465" s="38">
        <f ca="1"/>
        <v>0.16931720220411609</v>
      </c>
    </row>
    <row r="466" spans="1:56" x14ac:dyDescent="0.35">
      <c r="A466" s="12">
        <v>0</v>
      </c>
      <c r="B466" s="12">
        <v>0</v>
      </c>
      <c r="C466" s="12">
        <v>0</v>
      </c>
      <c r="D466" s="12">
        <v>0</v>
      </c>
      <c r="E466" s="12">
        <f ca="1">INDEX('Flow probs &amp; rates'!$P$5:$P$5999,UsefulSeries!$E460,0)*(1-INDEX('Flow probs &amp; rates'!$P$5:$P$5999,UsefulSeries!$E460,0))/INDEX('Flow probs &amp; rates'!$G$4:$G$5999,UsefulSeries!$E460,0)</f>
        <v>6.3366645193260032E-2</v>
      </c>
      <c r="F466" s="12">
        <f ca="1">-INDEX('Flow probs &amp; rates'!$P$5:$P$5999,UsefulSeries!$E460,0)*(INDEX('Flow probs &amp; rates'!$Q$5:$Q$5999,UsefulSeries!$E460,0))/INDEX('Flow probs &amp; rates'!$G$4:$G$5999,UsefulSeries!$E460,0)</f>
        <v>-1.4930005484614084E-3</v>
      </c>
      <c r="G466" s="12"/>
      <c r="H466" s="12"/>
      <c r="I466" s="12">
        <f ca="1">INDEX('Flow probs &amp; rates'!$P$5:$P$5999,UsefulSeries!$E460)</f>
        <v>2.1569217319444011E-2</v>
      </c>
      <c r="J466" s="12"/>
      <c r="K466" s="12">
        <f>INDEX('Flow probs &amp; rates'!$G$4:$G$5999,UsefulSeries!$E460)</f>
        <v>0.33304566020981846</v>
      </c>
      <c r="L466" s="12"/>
      <c r="M466" s="12"/>
      <c r="N466" s="12">
        <f>INDEX('Flow probs &amp; rates'!$E$5:$E$5999,UsefulSeries!$G464)-INDEX('Flow probs &amp; rates'!$E$4:$E$5999,UsefulSeries!$G464)</f>
        <v>-2.1924224880570664E-3</v>
      </c>
      <c r="O466" s="12"/>
      <c r="P466" s="12">
        <f ca="1"/>
        <v>0</v>
      </c>
      <c r="Q466" s="12">
        <f ca="1"/>
        <v>0</v>
      </c>
      <c r="R466" s="12">
        <f ca="1"/>
        <v>0</v>
      </c>
      <c r="S466" s="12">
        <f ca="1"/>
        <v>0</v>
      </c>
      <c r="T466" s="12">
        <f ca="1"/>
        <v>15.78938664818469</v>
      </c>
      <c r="U466" s="12">
        <f ca="1"/>
        <v>0.3486010472353388</v>
      </c>
      <c r="V466" s="12"/>
      <c r="W466" s="12">
        <f ca="1">INDEX(P$10:P$6003,UsefulSeries!$I460)</f>
        <v>0</v>
      </c>
      <c r="X466" s="12">
        <f ca="1">INDEX(Q$10:Q$6003,UsefulSeries!$I460)</f>
        <v>0</v>
      </c>
      <c r="Y466" s="12">
        <f ca="1">INDEX(R$10:R$6003,UsefulSeries!$I460)</f>
        <v>0</v>
      </c>
      <c r="Z466" s="12">
        <f ca="1">INDEX(S$10:S$6003,UsefulSeries!$I460)</f>
        <v>0</v>
      </c>
      <c r="AA466" s="12">
        <f ca="1">INDEX(T$10:T$6003,UsefulSeries!$I460)</f>
        <v>15.805017397068944</v>
      </c>
      <c r="AB466" s="12">
        <f ca="1">INDEX(U$10:U$6003,UsefulSeries!$I460)</f>
        <v>0.34815636869108574</v>
      </c>
      <c r="AC466" s="12">
        <f>INDEX( K$10:K$6003,UsefulSeries!$I460)</f>
        <v>0.33255906926374068</v>
      </c>
      <c r="AD466" s="12">
        <f>INDEX(L$10:L$6003,UsefulSeries!$I460)</f>
        <v>0</v>
      </c>
      <c r="AE466" s="12"/>
      <c r="AF466" s="12"/>
      <c r="AG466" s="12"/>
      <c r="AH466" s="12"/>
      <c r="AI466" s="12"/>
      <c r="AJ466" s="12"/>
      <c r="AK466" s="12"/>
      <c r="AL466" s="12"/>
      <c r="AM466" s="12"/>
      <c r="AN466" s="12">
        <f t="shared" ca="1" si="72"/>
        <v>0</v>
      </c>
      <c r="AO466" s="12">
        <f t="shared" ca="1" si="73"/>
        <v>0</v>
      </c>
      <c r="AP466" s="12">
        <f t="shared" ca="1" si="74"/>
        <v>0</v>
      </c>
      <c r="AQ466" s="12">
        <f t="shared" ca="1" si="75"/>
        <v>0</v>
      </c>
      <c r="AR466" s="12">
        <f t="shared" ca="1" si="76"/>
        <v>15.805017397068944</v>
      </c>
      <c r="AS466" s="12">
        <f t="shared" ca="1" si="77"/>
        <v>0.34815636869108574</v>
      </c>
      <c r="AT466" s="12">
        <f t="shared" si="78"/>
        <v>0.33255906926374068</v>
      </c>
      <c r="AU466" s="12">
        <f t="shared" si="79"/>
        <v>0</v>
      </c>
      <c r="AV466" s="12"/>
      <c r="AW466" s="12">
        <f ca="1">INDEX(I$10:I$6003,UsefulSeries!$I460)</f>
        <v>2.1515304346282366E-2</v>
      </c>
      <c r="AX466" s="12"/>
      <c r="AY466" s="12"/>
      <c r="AZ466" s="12">
        <f ca="1"/>
        <v>0.34815636869108563</v>
      </c>
      <c r="BA466" s="12"/>
      <c r="BB466" s="12">
        <f t="shared" ca="1" si="80"/>
        <v>0.34815636869108563</v>
      </c>
      <c r="BC466" s="12"/>
      <c r="BD466" s="38">
        <f ca="1"/>
        <v>2.1096529746348017E-2</v>
      </c>
    </row>
    <row r="467" spans="1:56" x14ac:dyDescent="0.35">
      <c r="A467" s="12">
        <v>0</v>
      </c>
      <c r="B467" s="12">
        <v>0</v>
      </c>
      <c r="C467" s="12">
        <v>0</v>
      </c>
      <c r="D467" s="12">
        <v>0</v>
      </c>
      <c r="E467" s="12">
        <f ca="1">-INDEX('Flow probs &amp; rates'!$P$5:$P$5999,UsefulSeries!$E460,0)*(INDEX('Flow probs &amp; rates'!$Q$5:$Q$5999,UsefulSeries!$E460,0))/INDEX('Flow probs &amp; rates'!$G$4:$G$5999,UsefulSeries!$E460,0)</f>
        <v>-1.4930005484614084E-3</v>
      </c>
      <c r="F467" s="12">
        <f ca="1">INDEX('Flow probs &amp; rates'!$Q$5:$Q$5999,UsefulSeries!$E460,0)*(1-INDEX('Flow probs &amp; rates'!$Q$5:$Q$5999,UsefulSeries!$E460,0))/INDEX('Flow probs &amp; rates'!$G$4:$G$5999,UsefulSeries!$E460,0)</f>
        <v>6.7623327906110933E-2</v>
      </c>
      <c r="G467" s="12"/>
      <c r="H467" s="12"/>
      <c r="I467" s="12">
        <f ca="1">INDEX('Flow probs &amp; rates'!$Q$5:$Q$5999,UsefulSeries!$E460)</f>
        <v>2.30531013708924E-2</v>
      </c>
      <c r="J467" s="12"/>
      <c r="K467" s="12"/>
      <c r="L467" s="12">
        <f>INDEX('Flow probs &amp; rates'!$G$4:$G$5999,UsefulSeries!$E460)</f>
        <v>0.33304566020981846</v>
      </c>
      <c r="M467" s="12"/>
      <c r="N467" s="12">
        <f>INDEX('Flow probs &amp; rates'!$F$5:$F$5999,UsefulSeries!$G464)-INDEX('Flow probs &amp; rates'!$F$4:$F$5999,UsefulSeries!$G464)</f>
        <v>2.698395140639423E-3</v>
      </c>
      <c r="O467" s="12"/>
      <c r="P467" s="12">
        <f ca="1"/>
        <v>0</v>
      </c>
      <c r="Q467" s="12">
        <f ca="1"/>
        <v>0</v>
      </c>
      <c r="R467" s="12">
        <f ca="1"/>
        <v>0</v>
      </c>
      <c r="S467" s="12">
        <f ca="1"/>
        <v>0</v>
      </c>
      <c r="T467" s="12">
        <f ca="1"/>
        <v>0.3486010472353388</v>
      </c>
      <c r="U467" s="12">
        <f ca="1"/>
        <v>14.795492806030659</v>
      </c>
      <c r="V467" s="12"/>
      <c r="W467" s="12">
        <f ca="1">INDEX(P$11:P$6003,UsefulSeries!$I460)</f>
        <v>0</v>
      </c>
      <c r="X467" s="12">
        <f ca="1">INDEX(Q$11:Q$6003,UsefulSeries!$I460)</f>
        <v>0</v>
      </c>
      <c r="Y467" s="12">
        <f ca="1">INDEX(R$11:R$6003,UsefulSeries!$I460)</f>
        <v>0</v>
      </c>
      <c r="Z467" s="12">
        <f ca="1">INDEX(S$11:S$6003,UsefulSeries!$I460)</f>
        <v>0</v>
      </c>
      <c r="AA467" s="12">
        <f ca="1">INDEX(T$11:T$6003,UsefulSeries!$I460)</f>
        <v>0.34815636869108574</v>
      </c>
      <c r="AB467" s="12">
        <f ca="1">INDEX(U$11:U$6003,UsefulSeries!$I460)</f>
        <v>14.63064552624988</v>
      </c>
      <c r="AC467" s="12">
        <f>INDEX( K$11:K$6003,UsefulSeries!$I460)</f>
        <v>0</v>
      </c>
      <c r="AD467" s="12">
        <f>INDEX(L$11:L$6003,UsefulSeries!$I460)</f>
        <v>0.33255906926374068</v>
      </c>
      <c r="AE467" s="12"/>
      <c r="AF467" s="12"/>
      <c r="AG467" s="12"/>
      <c r="AH467" s="12"/>
      <c r="AI467" s="12"/>
      <c r="AJ467" s="12"/>
      <c r="AK467" s="12"/>
      <c r="AL467" s="12"/>
      <c r="AM467" s="12"/>
      <c r="AN467" s="12">
        <f t="shared" ca="1" si="72"/>
        <v>0</v>
      </c>
      <c r="AO467" s="12">
        <f t="shared" ca="1" si="73"/>
        <v>0</v>
      </c>
      <c r="AP467" s="12">
        <f t="shared" ca="1" si="74"/>
        <v>0</v>
      </c>
      <c r="AQ467" s="12">
        <f t="shared" ca="1" si="75"/>
        <v>0</v>
      </c>
      <c r="AR467" s="12">
        <f t="shared" ca="1" si="76"/>
        <v>0.34815636869108574</v>
      </c>
      <c r="AS467" s="12">
        <f t="shared" ca="1" si="77"/>
        <v>14.63064552624988</v>
      </c>
      <c r="AT467" s="12">
        <f t="shared" si="78"/>
        <v>0</v>
      </c>
      <c r="AU467" s="12">
        <f t="shared" si="79"/>
        <v>0.33255906926374068</v>
      </c>
      <c r="AV467" s="12"/>
      <c r="AW467" s="12">
        <f ca="1">INDEX(I$11:I$6003,UsefulSeries!$I460)</f>
        <v>2.3284391508726528E-2</v>
      </c>
      <c r="AX467" s="12"/>
      <c r="AY467" s="12"/>
      <c r="AZ467" s="12">
        <f ca="1"/>
        <v>0.34815636869108568</v>
      </c>
      <c r="BA467" s="12"/>
      <c r="BB467" s="12">
        <f t="shared" ca="1" si="80"/>
        <v>0.34815636869108568</v>
      </c>
      <c r="BC467" s="12"/>
      <c r="BD467" s="38">
        <f ca="1"/>
        <v>2.1855375485773668E-2</v>
      </c>
    </row>
    <row r="468" spans="1:56" x14ac:dyDescent="0.35">
      <c r="A468" s="12">
        <f ca="1">INDEX('Flow probs &amp; rates'!$K$5:$K$5999,UsefulSeries!$E466,0)*(1-INDEX('Flow probs &amp; rates'!$K$5:$K$5999,UsefulSeries!$E466,0))/INDEX('Flow probs &amp; rates'!$E$4:$E$5999,UsefulSeries!$E466,0)</f>
        <v>1.9319612925056746E-2</v>
      </c>
      <c r="B468" s="12">
        <f ca="1">-INDEX('Flow probs &amp; rates'!$K$5:$K$5999,UsefulSeries!$E466,0)*(INDEX('Flow probs &amp; rates'!$L$5:$L$5999,UsefulSeries!$E466,0))/INDEX('Flow probs &amp; rates'!$E$4:$E$5999,UsefulSeries!$E466,0)</f>
        <v>-2.3150998083296991E-4</v>
      </c>
      <c r="C468" s="12">
        <v>0</v>
      </c>
      <c r="D468" s="12">
        <v>0</v>
      </c>
      <c r="E468" s="12">
        <v>0</v>
      </c>
      <c r="F468" s="12">
        <v>0</v>
      </c>
      <c r="G468" s="12"/>
      <c r="H468" s="12"/>
      <c r="I468" s="12">
        <f ca="1">INDEX('Flow probs &amp; rates'!$K$5:$K$5999,UsefulSeries!$E466)</f>
        <v>1.2376843953344173E-2</v>
      </c>
      <c r="J468" s="12"/>
      <c r="K468" s="12">
        <f>-INDEX('Flow probs &amp; rates'!$E$4:$E$5999,UsefulSeries!$E466)</f>
        <v>-0.63270717350890393</v>
      </c>
      <c r="L468" s="12">
        <f>INDEX('Flow probs &amp; rates'!$E$4:$E$5999,UsefulSeries!$E466)</f>
        <v>0.63270717350890393</v>
      </c>
      <c r="M468" s="12"/>
      <c r="N468" s="12">
        <f>INDEX('Flow probs &amp; rates'!$E$5:$E$5999,UsefulSeries!$G466)-INDEX('Flow probs &amp; rates'!$E$4:$E$5999,UsefulSeries!$G466)</f>
        <v>-1.5247870684254039E-3</v>
      </c>
      <c r="O468" s="12"/>
      <c r="P468" s="12">
        <f t="array" aca="1" ref="P468:U473" ca="1">MINVERSE(A468:F473)</f>
        <v>51.768641348172835</v>
      </c>
      <c r="Q468" s="12">
        <f ca="1"/>
        <v>0.64840618208681189</v>
      </c>
      <c r="R468" s="12">
        <f ca="1"/>
        <v>0</v>
      </c>
      <c r="S468" s="12">
        <f ca="1"/>
        <v>0</v>
      </c>
      <c r="T468" s="12">
        <f ca="1"/>
        <v>0</v>
      </c>
      <c r="U468" s="12">
        <f ca="1"/>
        <v>0</v>
      </c>
      <c r="V468" s="12"/>
      <c r="W468" s="12"/>
      <c r="X468" s="12"/>
      <c r="Y468" s="12"/>
      <c r="Z468" s="12"/>
      <c r="AA468" s="12"/>
      <c r="AB468" s="12"/>
      <c r="AC468" s="12"/>
      <c r="AD468" s="12"/>
      <c r="AE468" s="12">
        <f t="array" ref="AE468:AJ469">TRANSPOSE(AC462:AD467)</f>
        <v>-0.63011937836210252</v>
      </c>
      <c r="AF468" s="12">
        <v>-0.63011937836210252</v>
      </c>
      <c r="AG468" s="12">
        <v>3.7321552374156783E-2</v>
      </c>
      <c r="AH468" s="12">
        <v>0</v>
      </c>
      <c r="AI468" s="12">
        <v>0.33255906926374068</v>
      </c>
      <c r="AJ468" s="12">
        <v>0</v>
      </c>
      <c r="AK468" s="12"/>
      <c r="AL468" s="12"/>
      <c r="AM468" s="12"/>
      <c r="AN468" s="12">
        <f t="shared" si="72"/>
        <v>-0.63011937836210252</v>
      </c>
      <c r="AO468" s="12">
        <f t="shared" si="73"/>
        <v>-0.63011937836210252</v>
      </c>
      <c r="AP468" s="12">
        <f t="shared" si="74"/>
        <v>3.7321552374156783E-2</v>
      </c>
      <c r="AQ468" s="12">
        <f t="shared" si="75"/>
        <v>0</v>
      </c>
      <c r="AR468" s="12">
        <f t="shared" si="76"/>
        <v>0.33255906926374068</v>
      </c>
      <c r="AS468" s="12">
        <f t="shared" si="77"/>
        <v>0</v>
      </c>
      <c r="AT468" s="12">
        <f t="shared" si="78"/>
        <v>0</v>
      </c>
      <c r="AU468" s="12">
        <f t="shared" si="79"/>
        <v>0</v>
      </c>
      <c r="AV468" s="12"/>
      <c r="AW468" s="12"/>
      <c r="AX468" s="12">
        <f>INDEX($N$6:$N$6003,UsefulSeries!$K460)</f>
        <v>5.3316379652013079E-4</v>
      </c>
      <c r="AY468" s="12"/>
      <c r="AZ468" s="12"/>
      <c r="BA468" s="12"/>
      <c r="BB468" s="12">
        <f t="shared" si="80"/>
        <v>5.3316379652013079E-4</v>
      </c>
      <c r="BC468" s="12"/>
      <c r="BD468" s="38">
        <f ca="1"/>
        <v>2.1398486838805707E-2</v>
      </c>
    </row>
    <row r="469" spans="1:56" x14ac:dyDescent="0.35">
      <c r="A469" s="12">
        <f ca="1">-INDEX('Flow probs &amp; rates'!$K$5:$K$5999,UsefulSeries!$E466,0)*(INDEX('Flow probs &amp; rates'!$L$5:$L$5999,UsefulSeries!$E466,0))/INDEX('Flow probs &amp; rates'!$E$4:$E$5999,UsefulSeries!$E466,0)</f>
        <v>-2.3150998083296991E-4</v>
      </c>
      <c r="B469" s="12">
        <f ca="1">INDEX('Flow probs &amp; rates'!$L$5:$L$5999,UsefulSeries!$E466,0)*(1-INDEX('Flow probs &amp; rates'!$L$5:$L$5999,UsefulSeries!$E466,0))/INDEX('Flow probs &amp; rates'!$E$4:$E$5999,UsefulSeries!$E466,0)</f>
        <v>1.8483718226887259E-2</v>
      </c>
      <c r="C469" s="12">
        <v>0</v>
      </c>
      <c r="D469" s="12">
        <v>0</v>
      </c>
      <c r="E469" s="12">
        <v>0</v>
      </c>
      <c r="F469" s="12">
        <v>0</v>
      </c>
      <c r="G469" s="12"/>
      <c r="H469" s="12"/>
      <c r="I469" s="12">
        <f ca="1">INDEX('Flow probs &amp; rates'!$L$5:$L$5999,UsefulSeries!$E466)</f>
        <v>1.1834844663477489E-2</v>
      </c>
      <c r="J469" s="12"/>
      <c r="K469" s="12">
        <f>-INDEX('Flow probs &amp; rates'!$E$4:$E$5999,UsefulSeries!$E466)</f>
        <v>-0.63270717350890393</v>
      </c>
      <c r="L469" s="12"/>
      <c r="M469" s="12"/>
      <c r="N469" s="12">
        <f>INDEX('Flow probs &amp; rates'!$F$5:$F$5999,UsefulSeries!$G466)-INDEX('Flow probs &amp; rates'!$F$4:$F$5999,UsefulSeries!$G466)</f>
        <v>8.2986478098877325E-4</v>
      </c>
      <c r="O469" s="12"/>
      <c r="P469" s="12">
        <f ca="1"/>
        <v>0.648406182086812</v>
      </c>
      <c r="Q469" s="12">
        <f ca="1"/>
        <v>54.109790044728278</v>
      </c>
      <c r="R469" s="12">
        <f ca="1"/>
        <v>0</v>
      </c>
      <c r="S469" s="12">
        <f ca="1"/>
        <v>0</v>
      </c>
      <c r="T469" s="12">
        <f ca="1"/>
        <v>0</v>
      </c>
      <c r="U469" s="12">
        <f ca="1"/>
        <v>0</v>
      </c>
      <c r="V469" s="12"/>
      <c r="W469" s="12"/>
      <c r="X469" s="12"/>
      <c r="Y469" s="12"/>
      <c r="Z469" s="12"/>
      <c r="AA469" s="12"/>
      <c r="AB469" s="12"/>
      <c r="AC469" s="12"/>
      <c r="AD469" s="12"/>
      <c r="AE469" s="12">
        <v>0.63011937836210252</v>
      </c>
      <c r="AF469" s="12">
        <v>0</v>
      </c>
      <c r="AG469" s="12">
        <v>-3.7321552374156783E-2</v>
      </c>
      <c r="AH469" s="12">
        <v>-3.7321552374156783E-2</v>
      </c>
      <c r="AI469" s="12">
        <v>0</v>
      </c>
      <c r="AJ469" s="12">
        <v>0.33255906926374068</v>
      </c>
      <c r="AK469" s="12"/>
      <c r="AL469" s="12"/>
      <c r="AM469" s="12"/>
      <c r="AN469" s="12">
        <f t="shared" si="72"/>
        <v>0.63011937836210252</v>
      </c>
      <c r="AO469" s="12">
        <f t="shared" si="73"/>
        <v>0</v>
      </c>
      <c r="AP469" s="12">
        <f t="shared" si="74"/>
        <v>-3.7321552374156783E-2</v>
      </c>
      <c r="AQ469" s="12">
        <f t="shared" si="75"/>
        <v>-3.7321552374156783E-2</v>
      </c>
      <c r="AR469" s="12">
        <f t="shared" si="76"/>
        <v>0</v>
      </c>
      <c r="AS469" s="12">
        <f t="shared" si="77"/>
        <v>0.33255906926374068</v>
      </c>
      <c r="AT469" s="12">
        <f t="shared" si="78"/>
        <v>0</v>
      </c>
      <c r="AU469" s="12">
        <f t="shared" si="79"/>
        <v>0</v>
      </c>
      <c r="AV469" s="12"/>
      <c r="AW469" s="12"/>
      <c r="AX469" s="12">
        <f>INDEX('Margin error adjustment'!N$7:N$6003,UsefulSeries!$K460)</f>
        <v>-7.6301067061975564E-4</v>
      </c>
      <c r="AY469" s="12"/>
      <c r="AZ469" s="12"/>
      <c r="BA469" s="12"/>
      <c r="BB469" s="12">
        <f t="shared" si="80"/>
        <v>-7.6301067061975564E-4</v>
      </c>
      <c r="BC469" s="12"/>
      <c r="BD469" s="38">
        <f ca="1"/>
        <v>6.3306726151772089E-2</v>
      </c>
    </row>
    <row r="470" spans="1:56" x14ac:dyDescent="0.35">
      <c r="A470" s="12">
        <v>0</v>
      </c>
      <c r="B470" s="12">
        <v>0</v>
      </c>
      <c r="C470" s="12">
        <f ca="1">INDEX('Flow probs &amp; rates'!$M$5:$M$5999,UsefulSeries!$E466,0)*(1-INDEX('Flow probs &amp; rates'!$M$5:$M$5999,UsefulSeries!$E466,0))/INDEX('Flow probs &amp; rates'!$F$4:$F$5999,UsefulSeries!$E466,0)</f>
        <v>5.3237500614852156</v>
      </c>
      <c r="D470" s="12">
        <f ca="1">-INDEX('Flow probs &amp; rates'!$M$5:$M$5999,UsefulSeries!$E466,0)*(INDEX('Flow probs &amp; rates'!$O$5:$O$5999,UsefulSeries!$E466,0))/INDEX('Flow probs &amp; rates'!$F$4:$F$5999,UsefulSeries!$E466,0)</f>
        <v>-1.1225263354336676</v>
      </c>
      <c r="E470" s="12">
        <v>0</v>
      </c>
      <c r="F470" s="12">
        <v>0</v>
      </c>
      <c r="G470" s="12"/>
      <c r="H470" s="12"/>
      <c r="I470" s="12">
        <f ca="1">INDEX('Flow probs &amp; rates'!$M$5:$M$5999,UsefulSeries!$E466)</f>
        <v>0.26479334313211761</v>
      </c>
      <c r="J470" s="12"/>
      <c r="K470" s="12">
        <f>INDEX('Flow probs &amp; rates'!$F$4:$F$5999,UsefulSeries!$E466)</f>
        <v>3.6567800200357853E-2</v>
      </c>
      <c r="L470" s="12">
        <f>-INDEX('Flow probs &amp; rates'!$F$4:$F$5999,UsefulSeries!$E466)</f>
        <v>-3.6567800200357853E-2</v>
      </c>
      <c r="M470" s="12"/>
      <c r="N470" s="12">
        <f>INDEX('Flow probs &amp; rates'!$E$5:$E$5999,UsefulSeries!$G468)-INDEX('Flow probs &amp; rates'!$E$4:$E$5999,UsefulSeries!$G468)</f>
        <v>-9.9944396555029513E-4</v>
      </c>
      <c r="O470" s="12"/>
      <c r="P470" s="12">
        <f ca="1"/>
        <v>0</v>
      </c>
      <c r="Q470" s="12">
        <f ca="1"/>
        <v>0</v>
      </c>
      <c r="R470" s="12">
        <f ca="1"/>
        <v>0.20112706404534236</v>
      </c>
      <c r="S470" s="12">
        <f ca="1"/>
        <v>6.3027670126241844E-2</v>
      </c>
      <c r="T470" s="12">
        <f ca="1"/>
        <v>0</v>
      </c>
      <c r="U470" s="12">
        <f ca="1"/>
        <v>0</v>
      </c>
      <c r="V470" s="12"/>
      <c r="W470" s="12">
        <f ca="1">INDEX(P$6:P$6003,UsefulSeries!$I468)</f>
        <v>46.104543427957587</v>
      </c>
      <c r="X470" s="12">
        <f ca="1">INDEX(Q$6:Q$6003,UsefulSeries!$I468)</f>
        <v>0.64746237443014176</v>
      </c>
      <c r="Y470" s="12">
        <f ca="1">INDEX(R$6:R$6003,UsefulSeries!$I468)</f>
        <v>0</v>
      </c>
      <c r="Z470" s="12">
        <f ca="1">INDEX(S$6:S$6003,UsefulSeries!$I468)</f>
        <v>0</v>
      </c>
      <c r="AA470" s="12">
        <f ca="1">INDEX(T$6:T$6003,UsefulSeries!$I468)</f>
        <v>0</v>
      </c>
      <c r="AB470" s="12">
        <f ca="1">INDEX(U$6:U$6003,UsefulSeries!$I468)</f>
        <v>0</v>
      </c>
      <c r="AC470" s="12">
        <f>INDEX( K$6:K$6003,UsefulSeries!$I468)</f>
        <v>-0.63065254215862265</v>
      </c>
      <c r="AD470" s="12">
        <f>INDEX(L$6:L$6003,UsefulSeries!$I468)</f>
        <v>0.63065254215862265</v>
      </c>
      <c r="AE470" s="12"/>
      <c r="AF470" s="12"/>
      <c r="AG470" s="12"/>
      <c r="AH470" s="12"/>
      <c r="AI470" s="12"/>
      <c r="AJ470" s="12"/>
      <c r="AK470" s="12"/>
      <c r="AL470" s="12"/>
      <c r="AM470" s="12"/>
      <c r="AN470" s="12">
        <f t="shared" ca="1" si="72"/>
        <v>46.104543427957587</v>
      </c>
      <c r="AO470" s="12">
        <f t="shared" ca="1" si="73"/>
        <v>0.64746237443014176</v>
      </c>
      <c r="AP470" s="12">
        <f t="shared" ca="1" si="74"/>
        <v>0</v>
      </c>
      <c r="AQ470" s="12">
        <f t="shared" ca="1" si="75"/>
        <v>0</v>
      </c>
      <c r="AR470" s="12">
        <f t="shared" ca="1" si="76"/>
        <v>0</v>
      </c>
      <c r="AS470" s="12">
        <f t="shared" ca="1" si="77"/>
        <v>0</v>
      </c>
      <c r="AT470" s="12">
        <f t="shared" si="78"/>
        <v>-0.63065254215862265</v>
      </c>
      <c r="AU470" s="12">
        <f t="shared" si="79"/>
        <v>0.63065254215862265</v>
      </c>
      <c r="AV470" s="12"/>
      <c r="AW470" s="12">
        <f ca="1">INDEX(I$6:I$6003,UsefulSeries!$I468)</f>
        <v>1.3873582015000155E-2</v>
      </c>
      <c r="AX470" s="12"/>
      <c r="AY470" s="12"/>
      <c r="AZ470" s="12">
        <f t="array" aca="1" ref="AZ470:AZ475" ca="1">MMULT(W470:AB475,AW470:AW475)</f>
        <v>0.64746237443014187</v>
      </c>
      <c r="BA470" s="12"/>
      <c r="BB470" s="12">
        <f t="shared" ca="1" si="80"/>
        <v>0.64746237443014187</v>
      </c>
      <c r="BC470" s="12"/>
      <c r="BD470" s="38">
        <f t="array" aca="1" ref="BD470:BD477" ca="1">MMULT(MINVERSE(AN470:AU477),BB470:BB477)</f>
        <v>1.3865870262254764E-2</v>
      </c>
    </row>
    <row r="471" spans="1:56" x14ac:dyDescent="0.35">
      <c r="A471" s="12">
        <v>0</v>
      </c>
      <c r="B471" s="12">
        <v>0</v>
      </c>
      <c r="C471" s="12">
        <f ca="1">-INDEX('Flow probs &amp; rates'!$M$5:$M$5999,UsefulSeries!$E466,0)*(INDEX('Flow probs &amp; rates'!$O$5:$O$5999,UsefulSeries!$E466,0))/INDEX('Flow probs &amp; rates'!$F$4:$F$5999,UsefulSeries!$E466,0)</f>
        <v>-1.1225263354336676</v>
      </c>
      <c r="D471" s="12">
        <f ca="1">INDEX('Flow probs &amp; rates'!$O$5:$O$5999,UsefulSeries!$E466,0)*(1-INDEX('Flow probs &amp; rates'!$O$5:$O$5999,UsefulSeries!$E466,0))/INDEX('Flow probs &amp; rates'!$F$4:$F$5999,UsefulSeries!$E466,0)</f>
        <v>3.582084276749272</v>
      </c>
      <c r="E471" s="12">
        <v>0</v>
      </c>
      <c r="F471" s="12">
        <v>0</v>
      </c>
      <c r="G471" s="12"/>
      <c r="H471" s="12"/>
      <c r="I471" s="12">
        <f ca="1">INDEX('Flow probs &amp; rates'!$O$5:$O$5999,UsefulSeries!$E466)</f>
        <v>0.15502020658161839</v>
      </c>
      <c r="J471" s="12"/>
      <c r="K471" s="12"/>
      <c r="L471" s="12">
        <f>-INDEX('Flow probs &amp; rates'!$F$4:$F$5999,UsefulSeries!$E466)</f>
        <v>-3.6567800200357853E-2</v>
      </c>
      <c r="M471" s="12"/>
      <c r="N471" s="12">
        <f>INDEX('Flow probs &amp; rates'!$F$5:$F$5999,UsefulSeries!$G468)-INDEX('Flow probs &amp; rates'!$F$4:$F$5999,UsefulSeries!$G468)</f>
        <v>-5.0628950146655582E-4</v>
      </c>
      <c r="O471" s="12"/>
      <c r="P471" s="12">
        <f ca="1"/>
        <v>0</v>
      </c>
      <c r="Q471" s="12">
        <f ca="1"/>
        <v>0</v>
      </c>
      <c r="R471" s="12">
        <f ca="1"/>
        <v>6.3027670126241858E-2</v>
      </c>
      <c r="S471" s="12">
        <f ca="1"/>
        <v>0.2989182098611689</v>
      </c>
      <c r="T471" s="12">
        <f ca="1"/>
        <v>0</v>
      </c>
      <c r="U471" s="12">
        <f ca="1"/>
        <v>0</v>
      </c>
      <c r="V471" s="12"/>
      <c r="W471" s="12">
        <f ca="1">INDEX(P$7:P$6003,UsefulSeries!$I468)</f>
        <v>0.64746237443014187</v>
      </c>
      <c r="X471" s="12">
        <f ca="1">INDEX(Q$7:Q$6003,UsefulSeries!$I468)</f>
        <v>52.814683728122368</v>
      </c>
      <c r="Y471" s="12">
        <f ca="1">INDEX(R$7:R$6003,UsefulSeries!$I468)</f>
        <v>0</v>
      </c>
      <c r="Z471" s="12">
        <f ca="1">INDEX(S$7:S$6003,UsefulSeries!$I468)</f>
        <v>0</v>
      </c>
      <c r="AA471" s="12">
        <f ca="1">INDEX(T$7:T$6003,UsefulSeries!$I468)</f>
        <v>0</v>
      </c>
      <c r="AB471" s="12">
        <f ca="1">INDEX(U$7:U$6003,UsefulSeries!$I468)</f>
        <v>0</v>
      </c>
      <c r="AC471" s="12">
        <f>INDEX( K$7:K$6003,UsefulSeries!$I468,1)</f>
        <v>-0.63065254215862265</v>
      </c>
      <c r="AD471" s="12">
        <f>INDEX(L$7:L$6003,UsefulSeries!$I468,1)</f>
        <v>0</v>
      </c>
      <c r="AE471" s="12"/>
      <c r="AF471" s="12"/>
      <c r="AG471" s="12"/>
      <c r="AH471" s="12"/>
      <c r="AI471" s="12"/>
      <c r="AJ471" s="12"/>
      <c r="AK471" s="12"/>
      <c r="AL471" s="12"/>
      <c r="AM471" s="12"/>
      <c r="AN471" s="12">
        <f t="shared" ca="1" si="72"/>
        <v>0.64746237443014187</v>
      </c>
      <c r="AO471" s="12">
        <f t="shared" ca="1" si="73"/>
        <v>52.814683728122368</v>
      </c>
      <c r="AP471" s="12">
        <f t="shared" ca="1" si="74"/>
        <v>0</v>
      </c>
      <c r="AQ471" s="12">
        <f t="shared" ca="1" si="75"/>
        <v>0</v>
      </c>
      <c r="AR471" s="12">
        <f t="shared" ca="1" si="76"/>
        <v>0</v>
      </c>
      <c r="AS471" s="12">
        <f t="shared" ca="1" si="77"/>
        <v>0</v>
      </c>
      <c r="AT471" s="12">
        <f t="shared" si="78"/>
        <v>-0.63065254215862265</v>
      </c>
      <c r="AU471" s="12">
        <f t="shared" si="79"/>
        <v>0</v>
      </c>
      <c r="AV471" s="12"/>
      <c r="AW471" s="12">
        <f ca="1">INDEX(I$7:I$6003,UsefulSeries!$I468)</f>
        <v>1.2089057568982195E-2</v>
      </c>
      <c r="AX471" s="12"/>
      <c r="AY471" s="12"/>
      <c r="AZ471" s="12">
        <f ca="1"/>
        <v>0.64746237443014176</v>
      </c>
      <c r="BA471" s="12"/>
      <c r="BB471" s="12">
        <f t="shared" ca="1" si="80"/>
        <v>0.64746237443014176</v>
      </c>
      <c r="BC471" s="12"/>
      <c r="BD471" s="38">
        <f ca="1"/>
        <v>1.223769897533856E-2</v>
      </c>
    </row>
    <row r="472" spans="1:56" x14ac:dyDescent="0.35">
      <c r="A472" s="12">
        <v>0</v>
      </c>
      <c r="B472" s="12">
        <v>0</v>
      </c>
      <c r="C472" s="12">
        <v>0</v>
      </c>
      <c r="D472" s="12">
        <v>0</v>
      </c>
      <c r="E472" s="12">
        <f ca="1">INDEX('Flow probs &amp; rates'!$P$5:$P$5999,UsefulSeries!$E466,0)*(1-INDEX('Flow probs &amp; rates'!$P$5:$P$5999,UsefulSeries!$E466,0))/INDEX('Flow probs &amp; rates'!$G$4:$G$5999,UsefulSeries!$E466,0)</f>
        <v>6.0212684979064124E-2</v>
      </c>
      <c r="F472" s="12">
        <f ca="1">-INDEX('Flow probs &amp; rates'!$P$5:$P$5999,UsefulSeries!$E466,0)*(INDEX('Flow probs &amp; rates'!$Q$5:$Q$5999,UsefulSeries!$E466,0))/INDEX('Flow probs &amp; rates'!$G$4:$G$5999,UsefulSeries!$E466,0)</f>
        <v>-1.3492513509466332E-3</v>
      </c>
      <c r="G472" s="12"/>
      <c r="H472" s="12"/>
      <c r="I472" s="12">
        <f ca="1">INDEX('Flow probs &amp; rates'!$P$5:$P$5999,UsefulSeries!$E466)</f>
        <v>2.0327029970144052E-2</v>
      </c>
      <c r="J472" s="12"/>
      <c r="K472" s="12">
        <f>INDEX('Flow probs &amp; rates'!$G$4:$G$5999,UsefulSeries!$E466)</f>
        <v>0.33072502629073819</v>
      </c>
      <c r="L472" s="12"/>
      <c r="M472" s="12"/>
      <c r="N472" s="12">
        <f>INDEX('Flow probs &amp; rates'!$E$5:$E$5999,UsefulSeries!$G470)-INDEX('Flow probs &amp; rates'!$E$4:$E$5999,UsefulSeries!$G470)</f>
        <v>-2.2775989615124725E-3</v>
      </c>
      <c r="O472" s="12"/>
      <c r="P472" s="12">
        <f ca="1"/>
        <v>0</v>
      </c>
      <c r="Q472" s="12">
        <f ca="1"/>
        <v>0</v>
      </c>
      <c r="R472" s="12">
        <f ca="1"/>
        <v>0</v>
      </c>
      <c r="S472" s="12">
        <f ca="1"/>
        <v>0</v>
      </c>
      <c r="T472" s="12">
        <f ca="1"/>
        <v>16.615534266721031</v>
      </c>
      <c r="U472" s="12">
        <f ca="1"/>
        <v>0.34532525062272912</v>
      </c>
      <c r="V472" s="12"/>
      <c r="W472" s="12">
        <f ca="1">INDEX(P$8:P$6003,UsefulSeries!$I468)</f>
        <v>0</v>
      </c>
      <c r="X472" s="12">
        <f ca="1">INDEX(Q$8:Q$6003,UsefulSeries!$I468)</f>
        <v>0</v>
      </c>
      <c r="Y472" s="12">
        <f ca="1">INDEX(R$8:R$6003,UsefulSeries!$I468)</f>
        <v>0.20328018762670713</v>
      </c>
      <c r="Z472" s="12">
        <f ca="1">INDEX(S$8:S$6003,UsefulSeries!$I468)</f>
        <v>6.2699800422147733E-2</v>
      </c>
      <c r="AA472" s="12">
        <f ca="1">INDEX(T$8:T$6003,UsefulSeries!$I468)</f>
        <v>0</v>
      </c>
      <c r="AB472" s="12">
        <f ca="1">INDEX(U$8:U$6003,UsefulSeries!$I468)</f>
        <v>0</v>
      </c>
      <c r="AC472" s="12">
        <f>INDEX( K$8:K$6003,UsefulSeries!$I468)</f>
        <v>3.6558541703537027E-2</v>
      </c>
      <c r="AD472" s="12">
        <f>INDEX(L$8:L$6003,UsefulSeries!$I468)</f>
        <v>-3.6558541703537027E-2</v>
      </c>
      <c r="AE472" s="12"/>
      <c r="AF472" s="12"/>
      <c r="AG472" s="12"/>
      <c r="AH472" s="12"/>
      <c r="AI472" s="12"/>
      <c r="AJ472" s="12"/>
      <c r="AK472" s="12"/>
      <c r="AL472" s="12"/>
      <c r="AM472" s="12"/>
      <c r="AN472" s="12">
        <f t="shared" ca="1" si="72"/>
        <v>0</v>
      </c>
      <c r="AO472" s="12">
        <f t="shared" ca="1" si="73"/>
        <v>0</v>
      </c>
      <c r="AP472" s="12">
        <f t="shared" ca="1" si="74"/>
        <v>0.20328018762670713</v>
      </c>
      <c r="AQ472" s="12">
        <f t="shared" ca="1" si="75"/>
        <v>6.2699800422147733E-2</v>
      </c>
      <c r="AR472" s="12">
        <f t="shared" ca="1" si="76"/>
        <v>0</v>
      </c>
      <c r="AS472" s="12">
        <f t="shared" ca="1" si="77"/>
        <v>0</v>
      </c>
      <c r="AT472" s="12">
        <f t="shared" si="78"/>
        <v>3.6558541703537027E-2</v>
      </c>
      <c r="AU472" s="12">
        <f t="shared" si="79"/>
        <v>-3.6558541703537027E-2</v>
      </c>
      <c r="AV472" s="12"/>
      <c r="AW472" s="12">
        <f ca="1">INDEX(I$8:I$6003,UsefulSeries!$I468)</f>
        <v>0.26005435345928068</v>
      </c>
      <c r="AX472" s="12"/>
      <c r="AY472" s="12"/>
      <c r="AZ472" s="12">
        <f ca="1"/>
        <v>6.2699800422147747E-2</v>
      </c>
      <c r="BA472" s="12"/>
      <c r="BB472" s="12">
        <f t="shared" ca="1" si="80"/>
        <v>6.2699800422147747E-2</v>
      </c>
      <c r="BC472" s="12"/>
      <c r="BD472" s="38">
        <f ca="1"/>
        <v>0.25960919494447732</v>
      </c>
    </row>
    <row r="473" spans="1:56" x14ac:dyDescent="0.35">
      <c r="A473" s="12">
        <v>0</v>
      </c>
      <c r="B473" s="12">
        <v>0</v>
      </c>
      <c r="C473" s="12">
        <v>0</v>
      </c>
      <c r="D473" s="12">
        <v>0</v>
      </c>
      <c r="E473" s="12">
        <f ca="1">-INDEX('Flow probs &amp; rates'!$P$5:$P$5999,UsefulSeries!$E466,0)*(INDEX('Flow probs &amp; rates'!$Q$5:$Q$5999,UsefulSeries!$E466,0))/INDEX('Flow probs &amp; rates'!$G$4:$G$5999,UsefulSeries!$E466,0)</f>
        <v>-1.3492513509466332E-3</v>
      </c>
      <c r="F473" s="12">
        <f ca="1">INDEX('Flow probs &amp; rates'!$Q$5:$Q$5999,UsefulSeries!$E466,0)*(1-INDEX('Flow probs &amp; rates'!$Q$5:$Q$5999,UsefulSeries!$E466,0))/INDEX('Flow probs &amp; rates'!$G$4:$G$5999,UsefulSeries!$E466,0)</f>
        <v>6.4920048608220288E-2</v>
      </c>
      <c r="G473" s="12"/>
      <c r="H473" s="12"/>
      <c r="I473" s="12">
        <f ca="1">INDEX('Flow probs &amp; rates'!$Q$5:$Q$5999,UsefulSeries!$E466)</f>
        <v>2.1952601495154728E-2</v>
      </c>
      <c r="J473" s="12"/>
      <c r="K473" s="12"/>
      <c r="L473" s="12">
        <f>INDEX('Flow probs &amp; rates'!$G$4:$G$5999,UsefulSeries!$E466)</f>
        <v>0.33072502629073819</v>
      </c>
      <c r="M473" s="12"/>
      <c r="N473" s="12">
        <f>INDEX('Flow probs &amp; rates'!$F$5:$F$5999,UsefulSeries!$G470)-INDEX('Flow probs &amp; rates'!$F$4:$F$5999,UsefulSeries!$G470)</f>
        <v>8.453150454090369E-4</v>
      </c>
      <c r="O473" s="12"/>
      <c r="P473" s="12">
        <f ca="1"/>
        <v>0</v>
      </c>
      <c r="Q473" s="12">
        <f ca="1"/>
        <v>0</v>
      </c>
      <c r="R473" s="12">
        <f ca="1"/>
        <v>0</v>
      </c>
      <c r="S473" s="12">
        <f ca="1"/>
        <v>0</v>
      </c>
      <c r="T473" s="12">
        <f ca="1"/>
        <v>0.34532525062272912</v>
      </c>
      <c r="U473" s="12">
        <f ca="1"/>
        <v>15.410739086141687</v>
      </c>
      <c r="V473" s="12"/>
      <c r="W473" s="12">
        <f ca="1">INDEX(P$9:P$6003,UsefulSeries!$I468)</f>
        <v>0</v>
      </c>
      <c r="X473" s="12">
        <f ca="1">INDEX(Q$9:Q$6003,UsefulSeries!$I468)</f>
        <v>0</v>
      </c>
      <c r="Y473" s="12">
        <f ca="1">INDEX(R$9:R$6003,UsefulSeries!$I468)</f>
        <v>6.2699800422147733E-2</v>
      </c>
      <c r="Z473" s="12">
        <f ca="1">INDEX(S$9:S$6003,UsefulSeries!$I468)</f>
        <v>0.29574534268542407</v>
      </c>
      <c r="AA473" s="12">
        <f ca="1">INDEX(T$9:T$6003,UsefulSeries!$I468)</f>
        <v>0</v>
      </c>
      <c r="AB473" s="12">
        <f ca="1">INDEX(U$9:U$6003,UsefulSeries!$I468)</f>
        <v>0</v>
      </c>
      <c r="AC473" s="12">
        <f>INDEX( K$9:K$6003,UsefulSeries!$I468)</f>
        <v>0</v>
      </c>
      <c r="AD473" s="12">
        <f>INDEX(L$9:L$6003,UsefulSeries!$I468)</f>
        <v>-3.6558541703537027E-2</v>
      </c>
      <c r="AE473" s="12"/>
      <c r="AF473" s="12"/>
      <c r="AG473" s="12"/>
      <c r="AH473" s="12"/>
      <c r="AI473" s="12"/>
      <c r="AJ473" s="12"/>
      <c r="AK473" s="12"/>
      <c r="AL473" s="12"/>
      <c r="AM473" s="12"/>
      <c r="AN473" s="12">
        <f t="shared" ca="1" si="72"/>
        <v>0</v>
      </c>
      <c r="AO473" s="12">
        <f t="shared" ca="1" si="73"/>
        <v>0</v>
      </c>
      <c r="AP473" s="12">
        <f t="shared" ca="1" si="74"/>
        <v>6.2699800422147733E-2</v>
      </c>
      <c r="AQ473" s="12">
        <f t="shared" ca="1" si="75"/>
        <v>0.29574534268542407</v>
      </c>
      <c r="AR473" s="12">
        <f t="shared" ca="1" si="76"/>
        <v>0</v>
      </c>
      <c r="AS473" s="12">
        <f t="shared" ca="1" si="77"/>
        <v>0</v>
      </c>
      <c r="AT473" s="12">
        <f t="shared" si="78"/>
        <v>0</v>
      </c>
      <c r="AU473" s="12">
        <f t="shared" si="79"/>
        <v>-3.6558541703537027E-2</v>
      </c>
      <c r="AV473" s="12"/>
      <c r="AW473" s="12">
        <f ca="1">INDEX(I$9:I$6003,UsefulSeries!$I468)</f>
        <v>0.15687295001865378</v>
      </c>
      <c r="AX473" s="12"/>
      <c r="AY473" s="12"/>
      <c r="AZ473" s="12">
        <f ca="1"/>
        <v>6.2699800422147733E-2</v>
      </c>
      <c r="BA473" s="12"/>
      <c r="BB473" s="12">
        <f t="shared" ca="1" si="80"/>
        <v>6.2699800422147733E-2</v>
      </c>
      <c r="BC473" s="12"/>
      <c r="BD473" s="38">
        <f ca="1"/>
        <v>0.15855595029541056</v>
      </c>
    </row>
    <row r="474" spans="1:56" x14ac:dyDescent="0.35">
      <c r="A474" s="12">
        <f ca="1">INDEX('Flow probs &amp; rates'!$K$5:$K$5999,UsefulSeries!$E472,0)*(1-INDEX('Flow probs &amp; rates'!$K$5:$K$5999,UsefulSeries!$E472,0))/INDEX('Flow probs &amp; rates'!$E$4:$E$5999,UsefulSeries!$E472,0)</f>
        <v>2.0236015998296591E-2</v>
      </c>
      <c r="B474" s="12">
        <f ca="1">-INDEX('Flow probs &amp; rates'!$K$5:$K$5999,UsefulSeries!$E472,0)*(INDEX('Flow probs &amp; rates'!$L$5:$L$5999,UsefulSeries!$E472,0))/INDEX('Flow probs &amp; rates'!$E$4:$E$5999,UsefulSeries!$E472,0)</f>
        <v>-2.3053672328649221E-4</v>
      </c>
      <c r="C474" s="12">
        <v>0</v>
      </c>
      <c r="D474" s="12">
        <v>0</v>
      </c>
      <c r="E474" s="12">
        <v>0</v>
      </c>
      <c r="F474" s="12">
        <v>0</v>
      </c>
      <c r="G474" s="12"/>
      <c r="H474" s="12"/>
      <c r="I474" s="12">
        <f ca="1">INDEX('Flow probs &amp; rates'!$K$5:$K$5999,UsefulSeries!$E472)</f>
        <v>1.2981530160485486E-2</v>
      </c>
      <c r="J474" s="12"/>
      <c r="K474" s="12">
        <f>-INDEX('Flow probs &amp; rates'!$E$4:$E$5999,UsefulSeries!$E472)</f>
        <v>-0.63317848909866714</v>
      </c>
      <c r="L474" s="12">
        <f>INDEX('Flow probs &amp; rates'!$E$4:$E$5999,UsefulSeries!$E472)</f>
        <v>0.63317848909866714</v>
      </c>
      <c r="M474" s="12"/>
      <c r="N474" s="12">
        <f>INDEX('Flow probs &amp; rates'!$E$5:$E$5999,UsefulSeries!$G472)-INDEX('Flow probs &amp; rates'!$E$4:$E$5999,UsefulSeries!$G472)</f>
        <v>-3.442088280761979E-3</v>
      </c>
      <c r="O474" s="12"/>
      <c r="P474" s="12">
        <f t="array" aca="1" ref="P474:U479" ca="1">MINVERSE(A474:F479)</f>
        <v>49.424234250057317</v>
      </c>
      <c r="Q474" s="12">
        <f ca="1"/>
        <v>0.64889873329360315</v>
      </c>
      <c r="R474" s="12">
        <f ca="1"/>
        <v>0</v>
      </c>
      <c r="S474" s="12">
        <f ca="1"/>
        <v>0</v>
      </c>
      <c r="T474" s="12">
        <f ca="1"/>
        <v>0</v>
      </c>
      <c r="U474" s="12">
        <f ca="1"/>
        <v>0</v>
      </c>
      <c r="V474" s="12"/>
      <c r="W474" s="12">
        <f ca="1">INDEX(P$10:P$6003,UsefulSeries!$I468)</f>
        <v>0</v>
      </c>
      <c r="X474" s="12">
        <f ca="1">INDEX(Q$10:Q$6003,UsefulSeries!$I468)</f>
        <v>0</v>
      </c>
      <c r="Y474" s="12">
        <f ca="1">INDEX(R$10:R$6003,UsefulSeries!$I468)</f>
        <v>0</v>
      </c>
      <c r="Z474" s="12">
        <f ca="1">INDEX(S$10:S$6003,UsefulSeries!$I468)</f>
        <v>0</v>
      </c>
      <c r="AA474" s="12">
        <f ca="1">INDEX(T$10:T$6003,UsefulSeries!$I468)</f>
        <v>16.64078454299019</v>
      </c>
      <c r="AB474" s="12">
        <f ca="1">INDEX(U$10:U$6003,UsefulSeries!$I468)</f>
        <v>0.34758514385275224</v>
      </c>
      <c r="AC474" s="12">
        <f>INDEX( K$10:K$6003,UsefulSeries!$I468)</f>
        <v>0.33278891613784034</v>
      </c>
      <c r="AD474" s="12">
        <f>INDEX(L$10:L$6003,UsefulSeries!$I468)</f>
        <v>0</v>
      </c>
      <c r="AE474" s="12"/>
      <c r="AF474" s="12"/>
      <c r="AG474" s="12"/>
      <c r="AH474" s="12"/>
      <c r="AI474" s="12"/>
      <c r="AJ474" s="12"/>
      <c r="AK474" s="12"/>
      <c r="AL474" s="12"/>
      <c r="AM474" s="12"/>
      <c r="AN474" s="12">
        <f t="shared" ca="1" si="72"/>
        <v>0</v>
      </c>
      <c r="AO474" s="12">
        <f t="shared" ca="1" si="73"/>
        <v>0</v>
      </c>
      <c r="AP474" s="12">
        <f t="shared" ca="1" si="74"/>
        <v>0</v>
      </c>
      <c r="AQ474" s="12">
        <f t="shared" ca="1" si="75"/>
        <v>0</v>
      </c>
      <c r="AR474" s="12">
        <f t="shared" ca="1" si="76"/>
        <v>16.64078454299019</v>
      </c>
      <c r="AS474" s="12">
        <f t="shared" ca="1" si="77"/>
        <v>0.34758514385275224</v>
      </c>
      <c r="AT474" s="12">
        <f t="shared" si="78"/>
        <v>0.33278891613784034</v>
      </c>
      <c r="AU474" s="12">
        <f t="shared" si="79"/>
        <v>0</v>
      </c>
      <c r="AV474" s="12"/>
      <c r="AW474" s="12">
        <f ca="1">INDEX(I$10:I$6003,UsefulSeries!$I468)</f>
        <v>2.0425019542537372E-2</v>
      </c>
      <c r="AX474" s="12"/>
      <c r="AY474" s="12"/>
      <c r="AZ474" s="12">
        <f ca="1"/>
        <v>0.34758514385275219</v>
      </c>
      <c r="BA474" s="12"/>
      <c r="BB474" s="12">
        <f t="shared" ca="1" si="80"/>
        <v>0.34758514385275219</v>
      </c>
      <c r="BC474" s="12"/>
      <c r="BD474" s="38">
        <f ca="1"/>
        <v>2.0181930130768726E-2</v>
      </c>
    </row>
    <row r="475" spans="1:56" x14ac:dyDescent="0.35">
      <c r="A475" s="12">
        <f ca="1">-INDEX('Flow probs &amp; rates'!$K$5:$K$5999,UsefulSeries!$E472,0)*(INDEX('Flow probs &amp; rates'!$L$5:$L$5999,UsefulSeries!$E472,0))/INDEX('Flow probs &amp; rates'!$E$4:$E$5999,UsefulSeries!$E472,0)</f>
        <v>-2.3053672328649221E-4</v>
      </c>
      <c r="B475" s="12">
        <f ca="1">INDEX('Flow probs &amp; rates'!$L$5:$L$5999,UsefulSeries!$E472,0)*(1-INDEX('Flow probs &amp; rates'!$L$5:$L$5999,UsefulSeries!$E472,0))/INDEX('Flow probs &amp; rates'!$E$4:$E$5999,UsefulSeries!$E472,0)</f>
        <v>1.7559135856406144E-2</v>
      </c>
      <c r="C475" s="12">
        <v>0</v>
      </c>
      <c r="D475" s="12">
        <v>0</v>
      </c>
      <c r="E475" s="12">
        <v>0</v>
      </c>
      <c r="F475" s="12">
        <v>0</v>
      </c>
      <c r="G475" s="12"/>
      <c r="H475" s="12"/>
      <c r="I475" s="12">
        <f ca="1">INDEX('Flow probs &amp; rates'!$L$5:$L$5999,UsefulSeries!$E472)</f>
        <v>1.1244506027233973E-2</v>
      </c>
      <c r="J475" s="12"/>
      <c r="K475" s="12">
        <f>-INDEX('Flow probs &amp; rates'!$E$4:$E$5999,UsefulSeries!$E472)</f>
        <v>-0.63317848909866714</v>
      </c>
      <c r="L475" s="12"/>
      <c r="M475" s="12"/>
      <c r="N475" s="12">
        <f>INDEX('Flow probs &amp; rates'!$F$5:$F$5999,UsefulSeries!$G472)-INDEX('Flow probs &amp; rates'!$F$4:$F$5999,UsefulSeries!$G472)</f>
        <v>7.6248252958067975E-4</v>
      </c>
      <c r="O475" s="12"/>
      <c r="P475" s="12">
        <f ca="1"/>
        <v>0.64889873329360315</v>
      </c>
      <c r="Q475" s="12">
        <f ca="1"/>
        <v>56.958930278042757</v>
      </c>
      <c r="R475" s="12">
        <f ca="1"/>
        <v>0</v>
      </c>
      <c r="S475" s="12">
        <f ca="1"/>
        <v>0</v>
      </c>
      <c r="T475" s="12">
        <f ca="1"/>
        <v>0</v>
      </c>
      <c r="U475" s="12">
        <f ca="1"/>
        <v>0</v>
      </c>
      <c r="V475" s="12"/>
      <c r="W475" s="12">
        <f ca="1">INDEX(P$11:P$6003,UsefulSeries!$I468)</f>
        <v>0</v>
      </c>
      <c r="X475" s="12">
        <f ca="1">INDEX(Q$11:Q$6003,UsefulSeries!$I468)</f>
        <v>0</v>
      </c>
      <c r="Y475" s="12">
        <f ca="1">INDEX(R$11:R$6003,UsefulSeries!$I468)</f>
        <v>0</v>
      </c>
      <c r="Z475" s="12">
        <f ca="1">INDEX(S$11:S$6003,UsefulSeries!$I468)</f>
        <v>0</v>
      </c>
      <c r="AA475" s="12">
        <f ca="1">INDEX(T$11:T$6003,UsefulSeries!$I468)</f>
        <v>0.34758514385275224</v>
      </c>
      <c r="AB475" s="12">
        <f ca="1">INDEX(U$11:U$6003,UsefulSeries!$I468)</f>
        <v>15.376242256506075</v>
      </c>
      <c r="AC475" s="12">
        <f>INDEX( K$11:K$6003,UsefulSeries!$I468)</f>
        <v>0</v>
      </c>
      <c r="AD475" s="12">
        <f>INDEX(L$11:L$6003,UsefulSeries!$I468)</f>
        <v>0.33278891613784034</v>
      </c>
      <c r="AE475" s="12"/>
      <c r="AF475" s="12"/>
      <c r="AG475" s="12"/>
      <c r="AH475" s="12"/>
      <c r="AI475" s="12"/>
      <c r="AJ475" s="12"/>
      <c r="AK475" s="12"/>
      <c r="AL475" s="12"/>
      <c r="AM475" s="12"/>
      <c r="AN475" s="12">
        <f t="shared" ca="1" si="72"/>
        <v>0</v>
      </c>
      <c r="AO475" s="12">
        <f t="shared" ca="1" si="73"/>
        <v>0</v>
      </c>
      <c r="AP475" s="12">
        <f t="shared" ca="1" si="74"/>
        <v>0</v>
      </c>
      <c r="AQ475" s="12">
        <f t="shared" ca="1" si="75"/>
        <v>0</v>
      </c>
      <c r="AR475" s="12">
        <f t="shared" ca="1" si="76"/>
        <v>0.34758514385275224</v>
      </c>
      <c r="AS475" s="12">
        <f t="shared" ca="1" si="77"/>
        <v>15.376242256506075</v>
      </c>
      <c r="AT475" s="12">
        <f t="shared" si="78"/>
        <v>0</v>
      </c>
      <c r="AU475" s="12">
        <f t="shared" si="79"/>
        <v>0.33278891613784034</v>
      </c>
      <c r="AV475" s="12"/>
      <c r="AW475" s="12">
        <f ca="1">INDEX(I$11:I$6003,UsefulSeries!$I468)</f>
        <v>2.2143622922746034E-2</v>
      </c>
      <c r="AX475" s="12"/>
      <c r="AY475" s="12"/>
      <c r="AZ475" s="12">
        <f ca="1"/>
        <v>0.34758514385275224</v>
      </c>
      <c r="BA475" s="12"/>
      <c r="BB475" s="12">
        <f t="shared" ca="1" si="80"/>
        <v>0.34758514385275224</v>
      </c>
      <c r="BC475" s="12"/>
      <c r="BD475" s="38">
        <f ca="1"/>
        <v>2.1870974611519319E-2</v>
      </c>
    </row>
    <row r="476" spans="1:56" x14ac:dyDescent="0.35">
      <c r="A476" s="12">
        <v>0</v>
      </c>
      <c r="B476" s="12">
        <v>0</v>
      </c>
      <c r="C476" s="12">
        <f ca="1">INDEX('Flow probs &amp; rates'!$M$5:$M$5999,UsefulSeries!$E472,0)*(1-INDEX('Flow probs &amp; rates'!$M$5:$M$5999,UsefulSeries!$E472,0))/INDEX('Flow probs &amp; rates'!$F$4:$F$5999,UsefulSeries!$E472,0)</f>
        <v>5.6134516913221857</v>
      </c>
      <c r="D476" s="12">
        <f ca="1">-INDEX('Flow probs &amp; rates'!$M$5:$M$5999,UsefulSeries!$E472,0)*(INDEX('Flow probs &amp; rates'!$O$5:$O$5999,UsefulSeries!$E472,0))/INDEX('Flow probs &amp; rates'!$F$4:$F$5999,UsefulSeries!$E472,0)</f>
        <v>-1.1771751889160036</v>
      </c>
      <c r="E476" s="12">
        <v>0</v>
      </c>
      <c r="F476" s="12">
        <v>0</v>
      </c>
      <c r="G476" s="12"/>
      <c r="H476" s="12"/>
      <c r="I476" s="12">
        <f ca="1">INDEX('Flow probs &amp; rates'!$M$5:$M$5999,UsefulSeries!$E472)</f>
        <v>0.25988397515101169</v>
      </c>
      <c r="J476" s="12"/>
      <c r="K476" s="12">
        <f>INDEX('Flow probs &amp; rates'!$F$4:$F$5999,UsefulSeries!$E472)</f>
        <v>3.4264888198479442E-2</v>
      </c>
      <c r="L476" s="12">
        <f>-INDEX('Flow probs &amp; rates'!$F$4:$F$5999,UsefulSeries!$E472)</f>
        <v>-3.4264888198479442E-2</v>
      </c>
      <c r="M476" s="12"/>
      <c r="N476" s="12">
        <f>INDEX('Flow probs &amp; rates'!$E$5:$E$5999,UsefulSeries!$G474)-INDEX('Flow probs &amp; rates'!$E$4:$E$5999,UsefulSeries!$G474)</f>
        <v>-2.1979690157282183E-3</v>
      </c>
      <c r="O476" s="12"/>
      <c r="P476" s="12">
        <f ca="1"/>
        <v>0</v>
      </c>
      <c r="Q476" s="12">
        <f ca="1"/>
        <v>0</v>
      </c>
      <c r="R476" s="12">
        <f ca="1"/>
        <v>0.19042842294738638</v>
      </c>
      <c r="S476" s="12">
        <f ca="1"/>
        <v>5.858155482645272E-2</v>
      </c>
      <c r="T476" s="12">
        <f ca="1"/>
        <v>0</v>
      </c>
      <c r="U476" s="12">
        <f ca="1"/>
        <v>0</v>
      </c>
      <c r="V476" s="12"/>
      <c r="W476" s="12"/>
      <c r="X476" s="12"/>
      <c r="Y476" s="12"/>
      <c r="Z476" s="12"/>
      <c r="AA476" s="12"/>
      <c r="AB476" s="12"/>
      <c r="AC476" s="12"/>
      <c r="AD476" s="12"/>
      <c r="AE476" s="12">
        <f t="array" ref="AE476:AJ477">TRANSPOSE(AC470:AD475)</f>
        <v>-0.63065254215862265</v>
      </c>
      <c r="AF476" s="12">
        <v>-0.63065254215862265</v>
      </c>
      <c r="AG476" s="12">
        <v>3.6558541703537027E-2</v>
      </c>
      <c r="AH476" s="12">
        <v>0</v>
      </c>
      <c r="AI476" s="12">
        <v>0.33278891613784034</v>
      </c>
      <c r="AJ476" s="12">
        <v>0</v>
      </c>
      <c r="AK476" s="12"/>
      <c r="AL476" s="12"/>
      <c r="AM476" s="12"/>
      <c r="AN476" s="12">
        <f t="shared" si="72"/>
        <v>-0.63065254215862265</v>
      </c>
      <c r="AO476" s="12">
        <f t="shared" si="73"/>
        <v>-0.63065254215862265</v>
      </c>
      <c r="AP476" s="12">
        <f t="shared" si="74"/>
        <v>3.6558541703537027E-2</v>
      </c>
      <c r="AQ476" s="12">
        <f t="shared" si="75"/>
        <v>0</v>
      </c>
      <c r="AR476" s="12">
        <f t="shared" si="76"/>
        <v>0.33278891613784034</v>
      </c>
      <c r="AS476" s="12">
        <f t="shared" si="77"/>
        <v>0</v>
      </c>
      <c r="AT476" s="12">
        <f t="shared" si="78"/>
        <v>0</v>
      </c>
      <c r="AU476" s="12">
        <f t="shared" si="79"/>
        <v>0</v>
      </c>
      <c r="AV476" s="12"/>
      <c r="AW476" s="12"/>
      <c r="AX476" s="12">
        <f>INDEX($N$6:$N$6003,UsefulSeries!$K468)</f>
        <v>-2.5502606531435656E-4</v>
      </c>
      <c r="AY476" s="12"/>
      <c r="AZ476" s="12"/>
      <c r="BA476" s="12"/>
      <c r="BB476" s="12">
        <f t="shared" si="80"/>
        <v>-2.5502606531435656E-4</v>
      </c>
      <c r="BC476" s="12"/>
      <c r="BD476" s="38">
        <f ca="1"/>
        <v>1.244021909277879E-2</v>
      </c>
    </row>
    <row r="477" spans="1:56" x14ac:dyDescent="0.35">
      <c r="A477" s="12">
        <v>0</v>
      </c>
      <c r="B477" s="12">
        <v>0</v>
      </c>
      <c r="C477" s="12">
        <f ca="1">-INDEX('Flow probs &amp; rates'!$M$5:$M$5999,UsefulSeries!$E472,0)*(INDEX('Flow probs &amp; rates'!$O$5:$O$5999,UsefulSeries!$E472,0))/INDEX('Flow probs &amp; rates'!$F$4:$F$5999,UsefulSeries!$E472,0)</f>
        <v>-1.1771751889160036</v>
      </c>
      <c r="D477" s="12">
        <f ca="1">INDEX('Flow probs &amp; rates'!$O$5:$O$5999,UsefulSeries!$E472,0)*(1-INDEX('Flow probs &amp; rates'!$O$5:$O$5999,UsefulSeries!$E472,0))/INDEX('Flow probs &amp; rates'!$F$4:$F$5999,UsefulSeries!$E472,0)</f>
        <v>3.8265903904763294</v>
      </c>
      <c r="E477" s="12">
        <v>0</v>
      </c>
      <c r="F477" s="12">
        <v>0</v>
      </c>
      <c r="G477" s="12"/>
      <c r="H477" s="12"/>
      <c r="I477" s="12">
        <f ca="1">INDEX('Flow probs &amp; rates'!$O$5:$O$5999,UsefulSeries!$E472)</f>
        <v>0.15520686188824351</v>
      </c>
      <c r="J477" s="12"/>
      <c r="K477" s="12"/>
      <c r="L477" s="12">
        <f>-INDEX('Flow probs &amp; rates'!$F$4:$F$5999,UsefulSeries!$E472)</f>
        <v>-3.4264888198479442E-2</v>
      </c>
      <c r="M477" s="12"/>
      <c r="N477" s="12">
        <f>INDEX('Flow probs &amp; rates'!$F$5:$F$5999,UsefulSeries!$G474)-INDEX('Flow probs &amp; rates'!$F$4:$F$5999,UsefulSeries!$G474)</f>
        <v>1.3887953367281297E-3</v>
      </c>
      <c r="O477" s="12"/>
      <c r="P477" s="12">
        <f ca="1"/>
        <v>0</v>
      </c>
      <c r="Q477" s="12">
        <f ca="1"/>
        <v>0</v>
      </c>
      <c r="R477" s="12">
        <f ca="1"/>
        <v>5.8581554826452727E-2</v>
      </c>
      <c r="S477" s="12">
        <f ca="1"/>
        <v>0.27935071272072048</v>
      </c>
      <c r="T477" s="12">
        <f ca="1"/>
        <v>0</v>
      </c>
      <c r="U477" s="12">
        <f ca="1"/>
        <v>0</v>
      </c>
      <c r="V477" s="12"/>
      <c r="W477" s="12"/>
      <c r="X477" s="12"/>
      <c r="Y477" s="12"/>
      <c r="Z477" s="12"/>
      <c r="AA477" s="12"/>
      <c r="AB477" s="12"/>
      <c r="AC477" s="12"/>
      <c r="AD477" s="12"/>
      <c r="AE477" s="12">
        <v>0.63065254215862265</v>
      </c>
      <c r="AF477" s="12">
        <v>0</v>
      </c>
      <c r="AG477" s="12">
        <v>-3.6558541703537027E-2</v>
      </c>
      <c r="AH477" s="12">
        <v>-3.6558541703537027E-2</v>
      </c>
      <c r="AI477" s="12">
        <v>0</v>
      </c>
      <c r="AJ477" s="12">
        <v>0.33278891613784034</v>
      </c>
      <c r="AK477" s="12"/>
      <c r="AL477" s="12"/>
      <c r="AM477" s="12"/>
      <c r="AN477" s="12">
        <f t="shared" si="72"/>
        <v>0.63065254215862265</v>
      </c>
      <c r="AO477" s="12">
        <f t="shared" si="73"/>
        <v>0</v>
      </c>
      <c r="AP477" s="12">
        <f t="shared" si="74"/>
        <v>-3.6558541703537027E-2</v>
      </c>
      <c r="AQ477" s="12">
        <f t="shared" si="75"/>
        <v>-3.6558541703537027E-2</v>
      </c>
      <c r="AR477" s="12">
        <f t="shared" si="76"/>
        <v>0</v>
      </c>
      <c r="AS477" s="12">
        <f t="shared" si="77"/>
        <v>0.33278891613784034</v>
      </c>
      <c r="AT477" s="12">
        <f t="shared" si="78"/>
        <v>0</v>
      </c>
      <c r="AU477" s="12">
        <f t="shared" si="79"/>
        <v>0</v>
      </c>
      <c r="AV477" s="12"/>
      <c r="AW477" s="12"/>
      <c r="AX477" s="12">
        <f>INDEX('Margin error adjustment'!N$7:N$6003,UsefulSeries!$K468)</f>
        <v>7.354563647602938E-4</v>
      </c>
      <c r="AY477" s="12"/>
      <c r="AZ477" s="12"/>
      <c r="BA477" s="12"/>
      <c r="BB477" s="12">
        <f t="shared" si="80"/>
        <v>7.354563647602938E-4</v>
      </c>
      <c r="BC477" s="12"/>
      <c r="BD477" s="38">
        <f ca="1"/>
        <v>1.2851391813291223E-2</v>
      </c>
    </row>
    <row r="478" spans="1:56" x14ac:dyDescent="0.35">
      <c r="A478" s="12">
        <v>0</v>
      </c>
      <c r="B478" s="12">
        <v>0</v>
      </c>
      <c r="C478" s="12">
        <v>0</v>
      </c>
      <c r="D478" s="12">
        <v>0</v>
      </c>
      <c r="E478" s="12">
        <f ca="1">INDEX('Flow probs &amp; rates'!$P$5:$P$5999,UsefulSeries!$E472,0)*(1-INDEX('Flow probs &amp; rates'!$P$5:$P$5999,UsefulSeries!$E472,0))/INDEX('Flow probs &amp; rates'!$G$4:$G$5999,UsefulSeries!$E472,0)</f>
        <v>5.784005877972577E-2</v>
      </c>
      <c r="F478" s="12">
        <f ca="1">-INDEX('Flow probs &amp; rates'!$P$5:$P$5999,UsefulSeries!$E472,0)*(INDEX('Flow probs &amp; rates'!$Q$5:$Q$5999,UsefulSeries!$E472,0))/INDEX('Flow probs &amp; rates'!$G$4:$G$5999,UsefulSeries!$E472,0)</f>
        <v>-1.3665666899741042E-3</v>
      </c>
      <c r="G478" s="12"/>
      <c r="H478" s="12"/>
      <c r="I478" s="12">
        <f ca="1">INDEX('Flow probs &amp; rates'!$P$5:$P$5999,UsefulSeries!$E472)</f>
        <v>1.9620040597778606E-2</v>
      </c>
      <c r="J478" s="12"/>
      <c r="K478" s="12">
        <f>INDEX('Flow probs &amp; rates'!$G$4:$G$5999,UsefulSeries!$E472)</f>
        <v>0.33255662270285341</v>
      </c>
      <c r="L478" s="12"/>
      <c r="M478" s="12"/>
      <c r="N478" s="12">
        <f>INDEX('Flow probs &amp; rates'!$E$5:$E$5999,UsefulSeries!$G476)-INDEX('Flow probs &amp; rates'!$E$4:$E$5999,UsefulSeries!$G476)</f>
        <v>4.8176292970958379E-4</v>
      </c>
      <c r="O478" s="12"/>
      <c r="P478" s="12">
        <f ca="1"/>
        <v>0</v>
      </c>
      <c r="Q478" s="12">
        <f ca="1"/>
        <v>0</v>
      </c>
      <c r="R478" s="12">
        <f ca="1"/>
        <v>0</v>
      </c>
      <c r="S478" s="12">
        <f ca="1"/>
        <v>0</v>
      </c>
      <c r="T478" s="12">
        <f ca="1"/>
        <v>17.297264114010638</v>
      </c>
      <c r="U478" s="12">
        <f ca="1"/>
        <v>0.34742035372271735</v>
      </c>
      <c r="V478" s="12"/>
      <c r="W478" s="12">
        <f ca="1">INDEX(P$6:P$6003,UsefulSeries!$I476)</f>
        <v>47.152029222518927</v>
      </c>
      <c r="X478" s="12">
        <f ca="1">INDEX(Q$6:Q$6003,UsefulSeries!$I476)</f>
        <v>0.64713487353693699</v>
      </c>
      <c r="Y478" s="12">
        <f ca="1">INDEX(R$6:R$6003,UsefulSeries!$I476)</f>
        <v>0</v>
      </c>
      <c r="Z478" s="12">
        <f ca="1">INDEX(S$6:S$6003,UsefulSeries!$I476)</f>
        <v>0</v>
      </c>
      <c r="AA478" s="12">
        <f ca="1">INDEX(T$6:T$6003,UsefulSeries!$I476)</f>
        <v>0</v>
      </c>
      <c r="AB478" s="12">
        <f ca="1">INDEX(U$6:U$6003,UsefulSeries!$I476)</f>
        <v>0</v>
      </c>
      <c r="AC478" s="12">
        <f>INDEX( K$6:K$6003,UsefulSeries!$I476)</f>
        <v>-0.6303975160933083</v>
      </c>
      <c r="AD478" s="12">
        <f>INDEX(L$6:L$6003,UsefulSeries!$I476)</f>
        <v>0.6303975160933083</v>
      </c>
      <c r="AE478" s="12"/>
      <c r="AF478" s="12"/>
      <c r="AG478" s="12"/>
      <c r="AH478" s="12"/>
      <c r="AI478" s="12"/>
      <c r="AJ478" s="12"/>
      <c r="AK478" s="12"/>
      <c r="AL478" s="12"/>
      <c r="AM478" s="12"/>
      <c r="AN478" s="12">
        <f t="shared" ca="1" si="72"/>
        <v>47.152029222518927</v>
      </c>
      <c r="AO478" s="12">
        <f t="shared" ca="1" si="73"/>
        <v>0.64713487353693699</v>
      </c>
      <c r="AP478" s="12">
        <f t="shared" ca="1" si="74"/>
        <v>0</v>
      </c>
      <c r="AQ478" s="12">
        <f t="shared" ca="1" si="75"/>
        <v>0</v>
      </c>
      <c r="AR478" s="12">
        <f t="shared" ca="1" si="76"/>
        <v>0</v>
      </c>
      <c r="AS478" s="12">
        <f t="shared" ca="1" si="77"/>
        <v>0</v>
      </c>
      <c r="AT478" s="12">
        <f t="shared" si="78"/>
        <v>-0.6303975160933083</v>
      </c>
      <c r="AU478" s="12">
        <f t="shared" si="79"/>
        <v>0.6303975160933083</v>
      </c>
      <c r="AV478" s="12"/>
      <c r="AW478" s="12">
        <f ca="1">INDEX(I$6:I$6003,UsefulSeries!$I476)</f>
        <v>1.3555509047341978E-2</v>
      </c>
      <c r="AX478" s="12"/>
      <c r="AY478" s="12"/>
      <c r="AZ478" s="12">
        <f t="array" aca="1" ref="AZ478:AZ483" ca="1">MMULT(W478:AB483,AW478:AW483)</f>
        <v>0.64713487353693688</v>
      </c>
      <c r="BA478" s="12"/>
      <c r="BB478" s="12">
        <f t="shared" ca="1" si="80"/>
        <v>0.64713487353693688</v>
      </c>
      <c r="BC478" s="12"/>
      <c r="BD478" s="38">
        <f t="array" aca="1" ref="BD478:BD485" ca="1">MMULT(MINVERSE(AN478:AU485),BB478:BB485)</f>
        <v>1.249141123704341E-2</v>
      </c>
    </row>
    <row r="479" spans="1:56" x14ac:dyDescent="0.35">
      <c r="A479" s="12">
        <v>0</v>
      </c>
      <c r="B479" s="12">
        <v>0</v>
      </c>
      <c r="C479" s="12">
        <v>0</v>
      </c>
      <c r="D479" s="12">
        <v>0</v>
      </c>
      <c r="E479" s="12">
        <f ca="1">-INDEX('Flow probs &amp; rates'!$P$5:$P$5999,UsefulSeries!$E472,0)*(INDEX('Flow probs &amp; rates'!$Q$5:$Q$5999,UsefulSeries!$E472,0))/INDEX('Flow probs &amp; rates'!$G$4:$G$5999,UsefulSeries!$E472,0)</f>
        <v>-1.3665666899741042E-3</v>
      </c>
      <c r="F479" s="12">
        <f ca="1">INDEX('Flow probs &amp; rates'!$Q$5:$Q$5999,UsefulSeries!$E472,0)*(1-INDEX('Flow probs &amp; rates'!$Q$5:$Q$5999,UsefulSeries!$E472,0))/INDEX('Flow probs &amp; rates'!$G$4:$G$5999,UsefulSeries!$E472,0)</f>
        <v>6.8038227215545324E-2</v>
      </c>
      <c r="G479" s="12"/>
      <c r="H479" s="12"/>
      <c r="I479" s="12">
        <f ca="1">INDEX('Flow probs &amp; rates'!$Q$5:$Q$5999,UsefulSeries!$E472)</f>
        <v>2.3163091883074888E-2</v>
      </c>
      <c r="J479" s="12"/>
      <c r="K479" s="12"/>
      <c r="L479" s="12">
        <f>INDEX('Flow probs &amp; rates'!$G$4:$G$5999,UsefulSeries!$E472)</f>
        <v>0.33255662270285341</v>
      </c>
      <c r="M479" s="12"/>
      <c r="N479" s="12">
        <f>INDEX('Flow probs &amp; rates'!$F$5:$F$5999,UsefulSeries!$G476)-INDEX('Flow probs &amp; rates'!$F$4:$F$5999,UsefulSeries!$G476)</f>
        <v>-6.1469873445027523E-4</v>
      </c>
      <c r="O479" s="12"/>
      <c r="P479" s="12">
        <f ca="1"/>
        <v>0</v>
      </c>
      <c r="Q479" s="12">
        <f ca="1"/>
        <v>0</v>
      </c>
      <c r="R479" s="12">
        <f ca="1"/>
        <v>0</v>
      </c>
      <c r="S479" s="12">
        <f ca="1"/>
        <v>0</v>
      </c>
      <c r="T479" s="12">
        <f ca="1"/>
        <v>0.3474203537227174</v>
      </c>
      <c r="U479" s="12">
        <f ca="1"/>
        <v>14.704597900725854</v>
      </c>
      <c r="V479" s="12"/>
      <c r="W479" s="12">
        <f ca="1">INDEX(P$7:P$6003,UsefulSeries!$I476)</f>
        <v>0.64713487353693699</v>
      </c>
      <c r="X479" s="12">
        <f ca="1">INDEX(Q$7:Q$6003,UsefulSeries!$I476)</f>
        <v>51.864502928895519</v>
      </c>
      <c r="Y479" s="12">
        <f ca="1">INDEX(R$7:R$6003,UsefulSeries!$I476)</f>
        <v>0</v>
      </c>
      <c r="Z479" s="12">
        <f ca="1">INDEX(S$7:S$6003,UsefulSeries!$I476)</f>
        <v>0</v>
      </c>
      <c r="AA479" s="12">
        <f ca="1">INDEX(T$7:T$6003,UsefulSeries!$I476)</f>
        <v>0</v>
      </c>
      <c r="AB479" s="12">
        <f ca="1">INDEX(U$7:U$6003,UsefulSeries!$I476)</f>
        <v>0</v>
      </c>
      <c r="AC479" s="12">
        <f>INDEX( K$7:K$6003,UsefulSeries!$I476,1)</f>
        <v>-0.6303975160933083</v>
      </c>
      <c r="AD479" s="12">
        <f>INDEX(L$7:L$6003,UsefulSeries!$I476,1)</f>
        <v>0</v>
      </c>
      <c r="AE479" s="12"/>
      <c r="AF479" s="12"/>
      <c r="AG479" s="12"/>
      <c r="AH479" s="12"/>
      <c r="AI479" s="12"/>
      <c r="AJ479" s="12"/>
      <c r="AK479" s="12"/>
      <c r="AL479" s="12"/>
      <c r="AM479" s="12"/>
      <c r="AN479" s="12">
        <f t="shared" ref="AN479:AN542" ca="1" si="81">W479+AE479</f>
        <v>0.64713487353693699</v>
      </c>
      <c r="AO479" s="12">
        <f t="shared" ref="AO479:AO542" ca="1" si="82">X479+AF479</f>
        <v>51.864502928895519</v>
      </c>
      <c r="AP479" s="12">
        <f t="shared" ref="AP479:AP542" ca="1" si="83">Y479+AG479</f>
        <v>0</v>
      </c>
      <c r="AQ479" s="12">
        <f t="shared" ref="AQ479:AQ542" ca="1" si="84">Z479+AH479</f>
        <v>0</v>
      </c>
      <c r="AR479" s="12">
        <f t="shared" ref="AR479:AR542" ca="1" si="85">AA479+AI479</f>
        <v>0</v>
      </c>
      <c r="AS479" s="12">
        <f t="shared" ref="AS479:AS542" ca="1" si="86">AB479+AJ479</f>
        <v>0</v>
      </c>
      <c r="AT479" s="12">
        <f t="shared" ref="AT479:AT542" si="87">AC479+AK479</f>
        <v>-0.6303975160933083</v>
      </c>
      <c r="AU479" s="12">
        <f t="shared" ref="AU479:AU542" si="88">AD479+AL479</f>
        <v>0</v>
      </c>
      <c r="AV479" s="12"/>
      <c r="AW479" s="12">
        <f ca="1">INDEX(I$7:I$6003,UsefulSeries!$I476)</f>
        <v>1.2308276274796854E-2</v>
      </c>
      <c r="AX479" s="12"/>
      <c r="AY479" s="12"/>
      <c r="AZ479" s="12">
        <f ca="1"/>
        <v>0.64713487353693699</v>
      </c>
      <c r="BA479" s="12"/>
      <c r="BB479" s="12">
        <f t="shared" ca="1" si="80"/>
        <v>0.64713487353693699</v>
      </c>
      <c r="BC479" s="12"/>
      <c r="BD479" s="38">
        <f ca="1"/>
        <v>1.2478537625153718E-2</v>
      </c>
    </row>
    <row r="480" spans="1:56" x14ac:dyDescent="0.35">
      <c r="A480" s="12">
        <f ca="1">INDEX('Flow probs &amp; rates'!$K$5:$K$5999,UsefulSeries!$E478,0)*(1-INDEX('Flow probs &amp; rates'!$K$5:$K$5999,UsefulSeries!$E478,0))/INDEX('Flow probs &amp; rates'!$E$4:$E$5999,UsefulSeries!$E478,0)</f>
        <v>1.9264744579645939E-2</v>
      </c>
      <c r="B480" s="12">
        <f ca="1">-INDEX('Flow probs &amp; rates'!$K$5:$K$5999,UsefulSeries!$E478,0)*(INDEX('Flow probs &amp; rates'!$L$5:$L$5999,UsefulSeries!$E478,0))/INDEX('Flow probs &amp; rates'!$E$4:$E$5999,UsefulSeries!$E478,0)</f>
        <v>-2.1924122874724994E-4</v>
      </c>
      <c r="C480" s="12">
        <v>0</v>
      </c>
      <c r="D480" s="12">
        <v>0</v>
      </c>
      <c r="E480" s="12">
        <v>0</v>
      </c>
      <c r="F480" s="12">
        <v>0</v>
      </c>
      <c r="G480" s="12"/>
      <c r="H480" s="12"/>
      <c r="I480" s="12">
        <f ca="1">INDEX('Flow probs &amp; rates'!$K$5:$K$5999,UsefulSeries!$E478)</f>
        <v>1.2373006972454836E-2</v>
      </c>
      <c r="J480" s="12"/>
      <c r="K480" s="12">
        <f>-INDEX('Flow probs &amp; rates'!$E$4:$E$5999,UsefulSeries!$E478)</f>
        <v>-0.63431495914175295</v>
      </c>
      <c r="L480" s="12">
        <f>INDEX('Flow probs &amp; rates'!$E$4:$E$5999,UsefulSeries!$E478)</f>
        <v>0.63431495914175295</v>
      </c>
      <c r="M480" s="12"/>
      <c r="N480" s="12">
        <f>INDEX('Flow probs &amp; rates'!$E$5:$E$5999,UsefulSeries!$G478)-INDEX('Flow probs &amp; rates'!$E$4:$E$5999,UsefulSeries!$G478)</f>
        <v>-3.1740585532833432E-3</v>
      </c>
      <c r="O480" s="12"/>
      <c r="P480" s="12">
        <f t="array" aca="1" ref="P480:U485" ca="1">MINVERSE(A480:F485)</f>
        <v>51.915686036285805</v>
      </c>
      <c r="Q480" s="12">
        <f ca="1"/>
        <v>0.6496550258867797</v>
      </c>
      <c r="R480" s="12">
        <f ca="1"/>
        <v>0</v>
      </c>
      <c r="S480" s="12">
        <f ca="1"/>
        <v>0</v>
      </c>
      <c r="T480" s="12">
        <f ca="1"/>
        <v>0</v>
      </c>
      <c r="U480" s="12">
        <f ca="1"/>
        <v>0</v>
      </c>
      <c r="V480" s="12"/>
      <c r="W480" s="12">
        <f ca="1">INDEX(P$8:P$6003,UsefulSeries!$I476)</f>
        <v>0</v>
      </c>
      <c r="X480" s="12">
        <f ca="1">INDEX(Q$8:Q$6003,UsefulSeries!$I476)</f>
        <v>0</v>
      </c>
      <c r="Y480" s="12">
        <f ca="1">INDEX(R$8:R$6003,UsefulSeries!$I476)</f>
        <v>0.20741100229388992</v>
      </c>
      <c r="Z480" s="12">
        <f ca="1">INDEX(S$8:S$6003,UsefulSeries!$I476)</f>
        <v>6.2988763672632966E-2</v>
      </c>
      <c r="AA480" s="12">
        <f ca="1">INDEX(T$8:T$6003,UsefulSeries!$I476)</f>
        <v>0</v>
      </c>
      <c r="AB480" s="12">
        <f ca="1">INDEX(U$8:U$6003,UsefulSeries!$I476)</f>
        <v>0</v>
      </c>
      <c r="AC480" s="12">
        <f>INDEX( K$8:K$6003,UsefulSeries!$I476)</f>
        <v>3.7293998068297321E-2</v>
      </c>
      <c r="AD480" s="12">
        <f>INDEX(L$8:L$6003,UsefulSeries!$I476)</f>
        <v>-3.7293998068297321E-2</v>
      </c>
      <c r="AE480" s="12"/>
      <c r="AF480" s="12"/>
      <c r="AG480" s="12"/>
      <c r="AH480" s="12"/>
      <c r="AI480" s="12"/>
      <c r="AJ480" s="12"/>
      <c r="AK480" s="12"/>
      <c r="AL480" s="12"/>
      <c r="AM480" s="12"/>
      <c r="AN480" s="12">
        <f t="shared" ca="1" si="81"/>
        <v>0</v>
      </c>
      <c r="AO480" s="12">
        <f t="shared" ca="1" si="82"/>
        <v>0</v>
      </c>
      <c r="AP480" s="12">
        <f t="shared" ca="1" si="83"/>
        <v>0.20741100229388992</v>
      </c>
      <c r="AQ480" s="12">
        <f t="shared" ca="1" si="84"/>
        <v>6.2988763672632966E-2</v>
      </c>
      <c r="AR480" s="12">
        <f t="shared" ca="1" si="85"/>
        <v>0</v>
      </c>
      <c r="AS480" s="12">
        <f t="shared" ca="1" si="86"/>
        <v>0</v>
      </c>
      <c r="AT480" s="12">
        <f t="shared" si="87"/>
        <v>3.7293998068297321E-2</v>
      </c>
      <c r="AU480" s="12">
        <f t="shared" si="88"/>
        <v>-3.7293998068297321E-2</v>
      </c>
      <c r="AV480" s="12"/>
      <c r="AW480" s="12">
        <f ca="1">INDEX(I$8:I$6003,UsefulSeries!$I476)</f>
        <v>0.25822891560419398</v>
      </c>
      <c r="AX480" s="12"/>
      <c r="AY480" s="12"/>
      <c r="AZ480" s="12">
        <f ca="1"/>
        <v>6.2988763672632966E-2</v>
      </c>
      <c r="BA480" s="12"/>
      <c r="BB480" s="12">
        <f t="shared" ca="1" si="80"/>
        <v>6.2988763672632966E-2</v>
      </c>
      <c r="BC480" s="12"/>
      <c r="BD480" s="38">
        <f ca="1"/>
        <v>0.26987174087458504</v>
      </c>
    </row>
    <row r="481" spans="1:56" x14ac:dyDescent="0.35">
      <c r="A481" s="12">
        <f ca="1">-INDEX('Flow probs &amp; rates'!$K$5:$K$5999,UsefulSeries!$E478,0)*(INDEX('Flow probs &amp; rates'!$L$5:$L$5999,UsefulSeries!$E478,0))/INDEX('Flow probs &amp; rates'!$E$4:$E$5999,UsefulSeries!$E478,0)</f>
        <v>-2.1924122874724994E-4</v>
      </c>
      <c r="B481" s="12">
        <f ca="1">INDEX('Flow probs &amp; rates'!$L$5:$L$5999,UsefulSeries!$E478,0)*(1-INDEX('Flow probs &amp; rates'!$L$5:$L$5999,UsefulSeries!$E478,0))/INDEX('Flow probs &amp; rates'!$E$4:$E$5999,UsefulSeries!$E478,0)</f>
        <v>1.7520158152113462E-2</v>
      </c>
      <c r="C481" s="12">
        <v>0</v>
      </c>
      <c r="D481" s="12">
        <v>0</v>
      </c>
      <c r="E481" s="12">
        <v>0</v>
      </c>
      <c r="F481" s="12">
        <v>0</v>
      </c>
      <c r="G481" s="12"/>
      <c r="H481" s="12"/>
      <c r="I481" s="12">
        <f ca="1">INDEX('Flow probs &amp; rates'!$L$5:$L$5999,UsefulSeries!$E478)</f>
        <v>1.12396276317145E-2</v>
      </c>
      <c r="J481" s="12"/>
      <c r="K481" s="12">
        <f>-INDEX('Flow probs &amp; rates'!$E$4:$E$5999,UsefulSeries!$E478)</f>
        <v>-0.63431495914175295</v>
      </c>
      <c r="L481" s="12"/>
      <c r="M481" s="12"/>
      <c r="N481" s="12">
        <f>INDEX('Flow probs &amp; rates'!$F$5:$F$5999,UsefulSeries!$G478)-INDEX('Flow probs &amp; rates'!$F$4:$F$5999,UsefulSeries!$G478)</f>
        <v>-5.5982326331777132E-4</v>
      </c>
      <c r="O481" s="12"/>
      <c r="P481" s="12">
        <f ca="1"/>
        <v>0.64965502588677959</v>
      </c>
      <c r="Q481" s="12">
        <f ca="1"/>
        <v>57.085239898105016</v>
      </c>
      <c r="R481" s="12">
        <f ca="1"/>
        <v>0</v>
      </c>
      <c r="S481" s="12">
        <f ca="1"/>
        <v>0</v>
      </c>
      <c r="T481" s="12">
        <f ca="1"/>
        <v>0</v>
      </c>
      <c r="U481" s="12">
        <f ca="1"/>
        <v>0</v>
      </c>
      <c r="V481" s="12"/>
      <c r="W481" s="12">
        <f ca="1">INDEX(P$9:P$6003,UsefulSeries!$I476)</f>
        <v>0</v>
      </c>
      <c r="X481" s="12">
        <f ca="1">INDEX(Q$9:Q$6003,UsefulSeries!$I476)</f>
        <v>0</v>
      </c>
      <c r="Y481" s="12">
        <f ca="1">INDEX(R$9:R$6003,UsefulSeries!$I476)</f>
        <v>6.298876367263298E-2</v>
      </c>
      <c r="Z481" s="12">
        <f ca="1">INDEX(S$9:S$6003,UsefulSeries!$I476)</f>
        <v>0.31211822363061487</v>
      </c>
      <c r="AA481" s="12">
        <f ca="1">INDEX(T$9:T$6003,UsefulSeries!$I476)</f>
        <v>0</v>
      </c>
      <c r="AB481" s="12">
        <f ca="1">INDEX(U$9:U$6003,UsefulSeries!$I476)</f>
        <v>0</v>
      </c>
      <c r="AC481" s="12">
        <f>INDEX( K$9:K$6003,UsefulSeries!$I476)</f>
        <v>0</v>
      </c>
      <c r="AD481" s="12">
        <f>INDEX(L$9:L$6003,UsefulSeries!$I476)</f>
        <v>-3.7293998068297321E-2</v>
      </c>
      <c r="AE481" s="12"/>
      <c r="AF481" s="12"/>
      <c r="AG481" s="12"/>
      <c r="AH481" s="12"/>
      <c r="AI481" s="12"/>
      <c r="AJ481" s="12"/>
      <c r="AK481" s="12"/>
      <c r="AL481" s="12"/>
      <c r="AM481" s="12"/>
      <c r="AN481" s="12">
        <f t="shared" ca="1" si="81"/>
        <v>0</v>
      </c>
      <c r="AO481" s="12">
        <f t="shared" ca="1" si="82"/>
        <v>0</v>
      </c>
      <c r="AP481" s="12">
        <f t="shared" ca="1" si="83"/>
        <v>6.298876367263298E-2</v>
      </c>
      <c r="AQ481" s="12">
        <f t="shared" ca="1" si="84"/>
        <v>0.31211822363061487</v>
      </c>
      <c r="AR481" s="12">
        <f t="shared" ca="1" si="85"/>
        <v>0</v>
      </c>
      <c r="AS481" s="12">
        <f t="shared" ca="1" si="86"/>
        <v>0</v>
      </c>
      <c r="AT481" s="12">
        <f t="shared" si="87"/>
        <v>0</v>
      </c>
      <c r="AU481" s="12">
        <f t="shared" si="88"/>
        <v>-3.7293998068297321E-2</v>
      </c>
      <c r="AV481" s="12"/>
      <c r="AW481" s="12">
        <f ca="1">INDEX(I$9:I$6003,UsefulSeries!$I476)</f>
        <v>0.14969726211660123</v>
      </c>
      <c r="AX481" s="12"/>
      <c r="AY481" s="12"/>
      <c r="AZ481" s="12">
        <f ca="1"/>
        <v>6.298876367263298E-2</v>
      </c>
      <c r="BA481" s="12"/>
      <c r="BB481" s="12">
        <f t="shared" ca="1" si="80"/>
        <v>6.298876367263298E-2</v>
      </c>
      <c r="BC481" s="12"/>
      <c r="BD481" s="38">
        <f ca="1"/>
        <v>0.15838011278979092</v>
      </c>
    </row>
    <row r="482" spans="1:56" x14ac:dyDescent="0.35">
      <c r="A482" s="12">
        <v>0</v>
      </c>
      <c r="B482" s="12">
        <v>0</v>
      </c>
      <c r="C482" s="12">
        <f ca="1">INDEX('Flow probs &amp; rates'!$M$5:$M$5999,UsefulSeries!$E478,0)*(1-INDEX('Flow probs &amp; rates'!$M$5:$M$5999,UsefulSeries!$E478,0))/INDEX('Flow probs &amp; rates'!$F$4:$F$5999,UsefulSeries!$E478,0)</f>
        <v>5.4406828403135679</v>
      </c>
      <c r="D482" s="12">
        <f ca="1">-INDEX('Flow probs &amp; rates'!$M$5:$M$5999,UsefulSeries!$E478,0)*(INDEX('Flow probs &amp; rates'!$O$5:$O$5999,UsefulSeries!$E478,0))/INDEX('Flow probs &amp; rates'!$F$4:$F$5999,UsefulSeries!$E478,0)</f>
        <v>-1.0752925621815359</v>
      </c>
      <c r="E482" s="12">
        <v>0</v>
      </c>
      <c r="F482" s="12">
        <v>0</v>
      </c>
      <c r="G482" s="12"/>
      <c r="H482" s="12"/>
      <c r="I482" s="12">
        <f ca="1">INDEX('Flow probs &amp; rates'!$M$5:$M$5999,UsefulSeries!$E478)</f>
        <v>0.25271630533896861</v>
      </c>
      <c r="J482" s="12"/>
      <c r="K482" s="12">
        <f>INDEX('Flow probs &amp; rates'!$F$4:$F$5999,UsefulSeries!$E478)</f>
        <v>3.4710858893569611E-2</v>
      </c>
      <c r="L482" s="12">
        <f>-INDEX('Flow probs &amp; rates'!$F$4:$F$5999,UsefulSeries!$E478)</f>
        <v>-3.4710858893569611E-2</v>
      </c>
      <c r="M482" s="12"/>
      <c r="N482" s="12">
        <f>INDEX('Flow probs &amp; rates'!$E$5:$E$5999,UsefulSeries!$G480)-INDEX('Flow probs &amp; rates'!$E$4:$E$5999,UsefulSeries!$G480)</f>
        <v>2.0183392183795723E-3</v>
      </c>
      <c r="O482" s="12"/>
      <c r="P482" s="12">
        <f ca="1"/>
        <v>0</v>
      </c>
      <c r="Q482" s="12">
        <f ca="1"/>
        <v>0</v>
      </c>
      <c r="R482" s="12">
        <f ca="1"/>
        <v>0.19524197034315552</v>
      </c>
      <c r="S482" s="12">
        <f ca="1"/>
        <v>5.7890884717667658E-2</v>
      </c>
      <c r="T482" s="12">
        <f ca="1"/>
        <v>0</v>
      </c>
      <c r="U482" s="12">
        <f ca="1"/>
        <v>0</v>
      </c>
      <c r="V482" s="12"/>
      <c r="W482" s="12">
        <f ca="1">INDEX(P$10:P$6003,UsefulSeries!$I476)</f>
        <v>0</v>
      </c>
      <c r="X482" s="12">
        <f ca="1">INDEX(Q$10:Q$6003,UsefulSeries!$I476)</f>
        <v>0</v>
      </c>
      <c r="Y482" s="12">
        <f ca="1">INDEX(R$10:R$6003,UsefulSeries!$I476)</f>
        <v>0</v>
      </c>
      <c r="Z482" s="12">
        <f ca="1">INDEX(S$10:S$6003,UsefulSeries!$I476)</f>
        <v>0</v>
      </c>
      <c r="AA482" s="12">
        <f ca="1">INDEX(T$10:T$6003,UsefulSeries!$I476)</f>
        <v>16.916157023349047</v>
      </c>
      <c r="AB482" s="12">
        <f ca="1">INDEX(U$10:U$6003,UsefulSeries!$I476)</f>
        <v>0.34745926673884259</v>
      </c>
      <c r="AC482" s="12">
        <f>INDEX( K$10:K$6003,UsefulSeries!$I476)</f>
        <v>0.33230848583839434</v>
      </c>
      <c r="AD482" s="12">
        <f>INDEX(L$10:L$6003,UsefulSeries!$I476)</f>
        <v>0</v>
      </c>
      <c r="AE482" s="12"/>
      <c r="AF482" s="12"/>
      <c r="AG482" s="12"/>
      <c r="AH482" s="12"/>
      <c r="AI482" s="12"/>
      <c r="AJ482" s="12"/>
      <c r="AK482" s="12"/>
      <c r="AL482" s="12"/>
      <c r="AM482" s="12"/>
      <c r="AN482" s="12">
        <f t="shared" ca="1" si="81"/>
        <v>0</v>
      </c>
      <c r="AO482" s="12">
        <f t="shared" ca="1" si="82"/>
        <v>0</v>
      </c>
      <c r="AP482" s="12">
        <f t="shared" ca="1" si="83"/>
        <v>0</v>
      </c>
      <c r="AQ482" s="12">
        <f t="shared" ca="1" si="84"/>
        <v>0</v>
      </c>
      <c r="AR482" s="12">
        <f t="shared" ca="1" si="85"/>
        <v>16.916157023349047</v>
      </c>
      <c r="AS482" s="12">
        <f t="shared" ca="1" si="86"/>
        <v>0.34745926673884259</v>
      </c>
      <c r="AT482" s="12">
        <f t="shared" si="87"/>
        <v>0.33230848583839434</v>
      </c>
      <c r="AU482" s="12">
        <f t="shared" si="88"/>
        <v>0</v>
      </c>
      <c r="AV482" s="12"/>
      <c r="AW482" s="12">
        <f ca="1">INDEX(I$10:I$6003,UsefulSeries!$I476)</f>
        <v>2.0056403389084539E-2</v>
      </c>
      <c r="AX482" s="12"/>
      <c r="AY482" s="12"/>
      <c r="AZ482" s="12">
        <f ca="1"/>
        <v>0.34745926673884253</v>
      </c>
      <c r="BA482" s="12"/>
      <c r="BB482" s="12">
        <f t="shared" ca="1" si="80"/>
        <v>0.34745926673884253</v>
      </c>
      <c r="BC482" s="12"/>
      <c r="BD482" s="38">
        <f ca="1"/>
        <v>1.9846167721500985E-2</v>
      </c>
    </row>
    <row r="483" spans="1:56" x14ac:dyDescent="0.35">
      <c r="A483" s="12">
        <v>0</v>
      </c>
      <c r="B483" s="12">
        <v>0</v>
      </c>
      <c r="C483" s="12">
        <f ca="1">-INDEX('Flow probs &amp; rates'!$M$5:$M$5999,UsefulSeries!$E478,0)*(INDEX('Flow probs &amp; rates'!$O$5:$O$5999,UsefulSeries!$E478,0))/INDEX('Flow probs &amp; rates'!$F$4:$F$5999,UsefulSeries!$E478,0)</f>
        <v>-1.0752925621815359</v>
      </c>
      <c r="D483" s="12">
        <f ca="1">INDEX('Flow probs &amp; rates'!$O$5:$O$5999,UsefulSeries!$E478,0)*(1-INDEX('Flow probs &amp; rates'!$O$5:$O$5999,UsefulSeries!$E478,0))/INDEX('Flow probs &amp; rates'!$F$4:$F$5999,UsefulSeries!$E478,0)</f>
        <v>3.6265163256624251</v>
      </c>
      <c r="E483" s="12">
        <v>0</v>
      </c>
      <c r="F483" s="12">
        <v>0</v>
      </c>
      <c r="G483" s="12"/>
      <c r="H483" s="12"/>
      <c r="I483" s="12">
        <f ca="1">INDEX('Flow probs &amp; rates'!$O$5:$O$5999,UsefulSeries!$E478)</f>
        <v>0.14769260078064636</v>
      </c>
      <c r="J483" s="12"/>
      <c r="K483" s="12"/>
      <c r="L483" s="12">
        <f>-INDEX('Flow probs &amp; rates'!$F$4:$F$5999,UsefulSeries!$E478)</f>
        <v>-3.4710858893569611E-2</v>
      </c>
      <c r="M483" s="12"/>
      <c r="N483" s="12">
        <f>INDEX('Flow probs &amp; rates'!$F$5:$F$5999,UsefulSeries!$G480)-INDEX('Flow probs &amp; rates'!$F$4:$F$5999,UsefulSeries!$G480)</f>
        <v>-1.9507846477467838E-4</v>
      </c>
      <c r="O483" s="12"/>
      <c r="P483" s="12">
        <f ca="1"/>
        <v>0</v>
      </c>
      <c r="Q483" s="12">
        <f ca="1"/>
        <v>0</v>
      </c>
      <c r="R483" s="12">
        <f ca="1"/>
        <v>5.7890884717667651E-2</v>
      </c>
      <c r="S483" s="12">
        <f ca="1"/>
        <v>0.29291185875496772</v>
      </c>
      <c r="T483" s="12">
        <f ca="1"/>
        <v>0</v>
      </c>
      <c r="U483" s="12">
        <f ca="1"/>
        <v>0</v>
      </c>
      <c r="V483" s="12"/>
      <c r="W483" s="12">
        <f ca="1">INDEX(P$11:P$6003,UsefulSeries!$I476)</f>
        <v>0</v>
      </c>
      <c r="X483" s="12">
        <f ca="1">INDEX(Q$11:Q$6003,UsefulSeries!$I476)</f>
        <v>0</v>
      </c>
      <c r="Y483" s="12">
        <f ca="1">INDEX(R$11:R$6003,UsefulSeries!$I476)</f>
        <v>0</v>
      </c>
      <c r="Z483" s="12">
        <f ca="1">INDEX(S$11:S$6003,UsefulSeries!$I476)</f>
        <v>0</v>
      </c>
      <c r="AA483" s="12">
        <f ca="1">INDEX(T$11:T$6003,UsefulSeries!$I476)</f>
        <v>0.34745926673884253</v>
      </c>
      <c r="AB483" s="12">
        <f ca="1">INDEX(U$11:U$6003,UsefulSeries!$I476)</f>
        <v>14.45937511654556</v>
      </c>
      <c r="AC483" s="12">
        <f>INDEX( K$11:K$6003,UsefulSeries!$I476)</f>
        <v>0</v>
      </c>
      <c r="AD483" s="12">
        <f>INDEX(L$11:L$6003,UsefulSeries!$I476)</f>
        <v>0.33230848583839434</v>
      </c>
      <c r="AE483" s="12"/>
      <c r="AF483" s="12"/>
      <c r="AG483" s="12"/>
      <c r="AH483" s="12"/>
      <c r="AI483" s="12"/>
      <c r="AJ483" s="12"/>
      <c r="AK483" s="12"/>
      <c r="AL483" s="12"/>
      <c r="AM483" s="12"/>
      <c r="AN483" s="12">
        <f t="shared" ca="1" si="81"/>
        <v>0</v>
      </c>
      <c r="AO483" s="12">
        <f t="shared" ca="1" si="82"/>
        <v>0</v>
      </c>
      <c r="AP483" s="12">
        <f t="shared" ca="1" si="83"/>
        <v>0</v>
      </c>
      <c r="AQ483" s="12">
        <f t="shared" ca="1" si="84"/>
        <v>0</v>
      </c>
      <c r="AR483" s="12">
        <f t="shared" ca="1" si="85"/>
        <v>0.34745926673884253</v>
      </c>
      <c r="AS483" s="12">
        <f t="shared" ca="1" si="86"/>
        <v>14.45937511654556</v>
      </c>
      <c r="AT483" s="12">
        <f t="shared" si="87"/>
        <v>0</v>
      </c>
      <c r="AU483" s="12">
        <f t="shared" si="88"/>
        <v>0.33230848583839434</v>
      </c>
      <c r="AV483" s="12"/>
      <c r="AW483" s="12">
        <f ca="1">INDEX(I$11:I$6003,UsefulSeries!$I476)</f>
        <v>2.3548077339402913E-2</v>
      </c>
      <c r="AX483" s="12"/>
      <c r="AY483" s="12"/>
      <c r="AZ483" s="12">
        <f ca="1"/>
        <v>0.34745926673884259</v>
      </c>
      <c r="BA483" s="12"/>
      <c r="BB483" s="12">
        <f t="shared" ca="1" si="80"/>
        <v>0.34745926673884259</v>
      </c>
      <c r="BC483" s="12"/>
      <c r="BD483" s="38">
        <f ca="1"/>
        <v>2.1431126895465891E-2</v>
      </c>
    </row>
    <row r="484" spans="1:56" x14ac:dyDescent="0.35">
      <c r="A484" s="12">
        <v>0</v>
      </c>
      <c r="B484" s="12">
        <v>0</v>
      </c>
      <c r="C484" s="12">
        <v>0</v>
      </c>
      <c r="D484" s="12">
        <v>0</v>
      </c>
      <c r="E484" s="12">
        <f ca="1">INDEX('Flow probs &amp; rates'!$P$5:$P$5999,UsefulSeries!$E478,0)*(1-INDEX('Flow probs &amp; rates'!$P$5:$P$5999,UsefulSeries!$E478,0))/INDEX('Flow probs &amp; rates'!$G$4:$G$5999,UsefulSeries!$E478,0)</f>
        <v>5.1937967997079872E-2</v>
      </c>
      <c r="F484" s="12">
        <f ca="1">-INDEX('Flow probs &amp; rates'!$P$5:$P$5999,UsefulSeries!$E478,0)*(INDEX('Flow probs &amp; rates'!$Q$5:$Q$5999,UsefulSeries!$E478,0))/INDEX('Flow probs &amp; rates'!$G$4:$G$5999,UsefulSeries!$E478,0)</f>
        <v>-1.221001918596391E-3</v>
      </c>
      <c r="G484" s="12"/>
      <c r="H484" s="12"/>
      <c r="I484" s="12">
        <f ca="1">INDEX('Flow probs &amp; rates'!$P$5:$P$5999,UsefulSeries!$E478)</f>
        <v>1.749624506201105E-2</v>
      </c>
      <c r="J484" s="12"/>
      <c r="K484" s="12">
        <f>INDEX('Flow probs &amp; rates'!$G$4:$G$5999,UsefulSeries!$E478)</f>
        <v>0.33097418196467737</v>
      </c>
      <c r="L484" s="12"/>
      <c r="M484" s="12"/>
      <c r="N484" s="12">
        <f>INDEX('Flow probs &amp; rates'!$E$5:$E$5999,UsefulSeries!$G482)-INDEX('Flow probs &amp; rates'!$E$4:$E$5999,UsefulSeries!$G482)</f>
        <v>1.9642002074959919E-4</v>
      </c>
      <c r="O484" s="12"/>
      <c r="P484" s="12">
        <f ca="1"/>
        <v>0</v>
      </c>
      <c r="Q484" s="12">
        <f ca="1"/>
        <v>0</v>
      </c>
      <c r="R484" s="12">
        <f ca="1"/>
        <v>0</v>
      </c>
      <c r="S484" s="12">
        <f ca="1"/>
        <v>0</v>
      </c>
      <c r="T484" s="12">
        <f ca="1"/>
        <v>19.261847499262991</v>
      </c>
      <c r="U484" s="12">
        <f ca="1"/>
        <v>0.34497814863247067</v>
      </c>
      <c r="V484" s="12"/>
      <c r="W484" s="12"/>
      <c r="X484" s="12"/>
      <c r="Y484" s="12"/>
      <c r="Z484" s="12"/>
      <c r="AA484" s="12"/>
      <c r="AB484" s="12"/>
      <c r="AC484" s="12"/>
      <c r="AD484" s="12"/>
      <c r="AE484" s="12">
        <f t="array" ref="AE484:AJ485">TRANSPOSE(AC478:AD483)</f>
        <v>-0.6303975160933083</v>
      </c>
      <c r="AF484" s="12">
        <v>-0.6303975160933083</v>
      </c>
      <c r="AG484" s="12">
        <v>3.7293998068297321E-2</v>
      </c>
      <c r="AH484" s="12">
        <v>0</v>
      </c>
      <c r="AI484" s="12">
        <v>0.33230848583839434</v>
      </c>
      <c r="AJ484" s="12">
        <v>0</v>
      </c>
      <c r="AK484" s="12"/>
      <c r="AL484" s="12"/>
      <c r="AM484" s="12"/>
      <c r="AN484" s="12">
        <f t="shared" si="81"/>
        <v>-0.6303975160933083</v>
      </c>
      <c r="AO484" s="12">
        <f t="shared" si="82"/>
        <v>-0.6303975160933083</v>
      </c>
      <c r="AP484" s="12">
        <f t="shared" si="83"/>
        <v>3.7293998068297321E-2</v>
      </c>
      <c r="AQ484" s="12">
        <f t="shared" si="84"/>
        <v>0</v>
      </c>
      <c r="AR484" s="12">
        <f t="shared" si="85"/>
        <v>0.33230848583839434</v>
      </c>
      <c r="AS484" s="12">
        <f t="shared" si="86"/>
        <v>0</v>
      </c>
      <c r="AT484" s="12">
        <f t="shared" si="87"/>
        <v>0</v>
      </c>
      <c r="AU484" s="12">
        <f t="shared" si="88"/>
        <v>0</v>
      </c>
      <c r="AV484" s="12"/>
      <c r="AW484" s="12"/>
      <c r="AX484" s="12">
        <f>INDEX($N$6:$N$6003,UsefulSeries!$K476)</f>
        <v>9.1865238838562124E-4</v>
      </c>
      <c r="AY484" s="12"/>
      <c r="AZ484" s="12"/>
      <c r="BA484" s="12"/>
      <c r="BB484" s="12">
        <f t="shared" si="80"/>
        <v>9.1865238838562124E-4</v>
      </c>
      <c r="BC484" s="12"/>
      <c r="BD484" s="38">
        <f ca="1"/>
        <v>1.2915510125769226E-2</v>
      </c>
    </row>
    <row r="485" spans="1:56" x14ac:dyDescent="0.35">
      <c r="A485" s="12">
        <v>0</v>
      </c>
      <c r="B485" s="12">
        <v>0</v>
      </c>
      <c r="C485" s="12">
        <v>0</v>
      </c>
      <c r="D485" s="12">
        <v>0</v>
      </c>
      <c r="E485" s="12">
        <f ca="1">-INDEX('Flow probs &amp; rates'!$P$5:$P$5999,UsefulSeries!$E478,0)*(INDEX('Flow probs &amp; rates'!$Q$5:$Q$5999,UsefulSeries!$E478,0))/INDEX('Flow probs &amp; rates'!$G$4:$G$5999,UsefulSeries!$E478,0)</f>
        <v>-1.221001918596391E-3</v>
      </c>
      <c r="F485" s="12">
        <f ca="1">INDEX('Flow probs &amp; rates'!$Q$5:$Q$5999,UsefulSeries!$E478,0)*(1-INDEX('Flow probs &amp; rates'!$Q$5:$Q$5999,UsefulSeries!$E478,0))/INDEX('Flow probs &amp; rates'!$G$4:$G$5999,UsefulSeries!$E478,0)</f>
        <v>6.8174615828689417E-2</v>
      </c>
      <c r="G485" s="12"/>
      <c r="H485" s="12"/>
      <c r="I485" s="12">
        <f ca="1">INDEX('Flow probs &amp; rates'!$Q$5:$Q$5999,UsefulSeries!$E478)</f>
        <v>2.3097533770957128E-2</v>
      </c>
      <c r="J485" s="12"/>
      <c r="K485" s="12"/>
      <c r="L485" s="12">
        <f>INDEX('Flow probs &amp; rates'!$G$4:$G$5999,UsefulSeries!$E478)</f>
        <v>0.33097418196467737</v>
      </c>
      <c r="M485" s="12"/>
      <c r="N485" s="12">
        <f>INDEX('Flow probs &amp; rates'!$F$5:$F$5999,UsefulSeries!$G482)-INDEX('Flow probs &amp; rates'!$F$4:$F$5999,UsefulSeries!$G482)</f>
        <v>2.3847268897365936E-4</v>
      </c>
      <c r="O485" s="12"/>
      <c r="P485" s="12">
        <f ca="1"/>
        <v>0</v>
      </c>
      <c r="Q485" s="12">
        <f ca="1"/>
        <v>0</v>
      </c>
      <c r="R485" s="12">
        <f ca="1"/>
        <v>0</v>
      </c>
      <c r="S485" s="12">
        <f ca="1"/>
        <v>0</v>
      </c>
      <c r="T485" s="12">
        <f ca="1"/>
        <v>0.34497814863247067</v>
      </c>
      <c r="U485" s="12">
        <f ca="1"/>
        <v>14.674394667587613</v>
      </c>
      <c r="V485" s="12"/>
      <c r="W485" s="12"/>
      <c r="X485" s="12"/>
      <c r="Y485" s="12"/>
      <c r="Z485" s="12"/>
      <c r="AA485" s="12"/>
      <c r="AB485" s="12"/>
      <c r="AC485" s="12"/>
      <c r="AD485" s="12"/>
      <c r="AE485" s="12">
        <v>0.6303975160933083</v>
      </c>
      <c r="AF485" s="12">
        <v>0</v>
      </c>
      <c r="AG485" s="12">
        <v>-3.7293998068297321E-2</v>
      </c>
      <c r="AH485" s="12">
        <v>-3.7293998068297321E-2</v>
      </c>
      <c r="AI485" s="12">
        <v>0</v>
      </c>
      <c r="AJ485" s="12">
        <v>0.33230848583839434</v>
      </c>
      <c r="AK485" s="12"/>
      <c r="AL485" s="12"/>
      <c r="AM485" s="12"/>
      <c r="AN485" s="12">
        <f t="shared" si="81"/>
        <v>0.6303975160933083</v>
      </c>
      <c r="AO485" s="12">
        <f t="shared" si="82"/>
        <v>0</v>
      </c>
      <c r="AP485" s="12">
        <f t="shared" si="83"/>
        <v>-3.7293998068297321E-2</v>
      </c>
      <c r="AQ485" s="12">
        <f t="shared" si="84"/>
        <v>-3.7293998068297321E-2</v>
      </c>
      <c r="AR485" s="12">
        <f t="shared" si="85"/>
        <v>0</v>
      </c>
      <c r="AS485" s="12">
        <f t="shared" si="86"/>
        <v>0.33230848583839434</v>
      </c>
      <c r="AT485" s="12">
        <f t="shared" si="87"/>
        <v>0</v>
      </c>
      <c r="AU485" s="12">
        <f t="shared" si="88"/>
        <v>0</v>
      </c>
      <c r="AV485" s="12"/>
      <c r="AW485" s="12"/>
      <c r="AX485" s="12">
        <f>INDEX('Margin error adjustment'!N$7:N$6003,UsefulSeries!$K476)</f>
        <v>-9.7492385852902125E-4</v>
      </c>
      <c r="AY485" s="12"/>
      <c r="AZ485" s="12"/>
      <c r="BA485" s="12"/>
      <c r="BB485" s="12">
        <f t="shared" si="80"/>
        <v>-9.7492385852902125E-4</v>
      </c>
      <c r="BC485" s="12"/>
      <c r="BD485" s="38">
        <f ca="1"/>
        <v>9.2332366492276163E-2</v>
      </c>
    </row>
    <row r="486" spans="1:56" x14ac:dyDescent="0.35">
      <c r="A486" s="12">
        <f ca="1">INDEX('Flow probs &amp; rates'!$K$5:$K$5999,UsefulSeries!$E484,0)*(1-INDEX('Flow probs &amp; rates'!$K$5:$K$5999,UsefulSeries!$E484,0))/INDEX('Flow probs &amp; rates'!$E$4:$E$5999,UsefulSeries!$E484,0)</f>
        <v>2.0113998459369498E-2</v>
      </c>
      <c r="B486" s="12">
        <f ca="1">-INDEX('Flow probs &amp; rates'!$K$5:$K$5999,UsefulSeries!$E484,0)*(INDEX('Flow probs &amp; rates'!$L$5:$L$5999,UsefulSeries!$E484,0))/INDEX('Flow probs &amp; rates'!$E$4:$E$5999,UsefulSeries!$E484,0)</f>
        <v>-2.3438670238302002E-4</v>
      </c>
      <c r="C486" s="12">
        <v>0</v>
      </c>
      <c r="D486" s="12">
        <v>0</v>
      </c>
      <c r="E486" s="12">
        <v>0</v>
      </c>
      <c r="F486" s="12">
        <v>0</v>
      </c>
      <c r="G486" s="12"/>
      <c r="H486" s="12"/>
      <c r="I486" s="12">
        <f ca="1">INDEX('Flow probs &amp; rates'!$K$5:$K$5999,UsefulSeries!$E484)</f>
        <v>1.2948204115847345E-2</v>
      </c>
      <c r="J486" s="12"/>
      <c r="K486" s="12">
        <f>-INDEX('Flow probs &amp; rates'!$E$4:$E$5999,UsefulSeries!$E484)</f>
        <v>-0.63540564308178449</v>
      </c>
      <c r="L486" s="12">
        <f>INDEX('Flow probs &amp; rates'!$E$4:$E$5999,UsefulSeries!$E484)</f>
        <v>0.63540564308178449</v>
      </c>
      <c r="M486" s="12"/>
      <c r="N486" s="12">
        <f>INDEX('Flow probs &amp; rates'!$E$5:$E$5999,UsefulSeries!$G484)-INDEX('Flow probs &amp; rates'!$E$4:$E$5999,UsefulSeries!$G484)</f>
        <v>3.1986001941031184E-4</v>
      </c>
      <c r="O486" s="12"/>
      <c r="P486" s="12">
        <f t="array" aca="1" ref="P486:U491" ca="1">MINVERSE(A486:F491)</f>
        <v>49.724209003335957</v>
      </c>
      <c r="Q486" s="12">
        <f ca="1"/>
        <v>0.65133083453185825</v>
      </c>
      <c r="R486" s="12">
        <f ca="1"/>
        <v>0</v>
      </c>
      <c r="S486" s="12">
        <f ca="1"/>
        <v>0</v>
      </c>
      <c r="T486" s="12">
        <f ca="1"/>
        <v>0</v>
      </c>
      <c r="U486" s="12">
        <f ca="1"/>
        <v>0</v>
      </c>
      <c r="V486" s="12"/>
      <c r="W486" s="12">
        <f ca="1">INDEX(P$6:P$6003,UsefulSeries!$I484)</f>
        <v>46.4428500095853</v>
      </c>
      <c r="X486" s="12">
        <f ca="1">INDEX(Q$6:Q$6003,UsefulSeries!$I484)</f>
        <v>0.64902144748807067</v>
      </c>
      <c r="Y486" s="12">
        <f ca="1">INDEX(R$6:R$6003,UsefulSeries!$I484)</f>
        <v>0</v>
      </c>
      <c r="Z486" s="12">
        <f ca="1">INDEX(S$6:S$6003,UsefulSeries!$I484)</f>
        <v>0</v>
      </c>
      <c r="AA486" s="12">
        <f ca="1">INDEX(T$6:T$6003,UsefulSeries!$I484)</f>
        <v>0</v>
      </c>
      <c r="AB486" s="12">
        <f ca="1">INDEX(U$6:U$6003,UsefulSeries!$I484)</f>
        <v>0</v>
      </c>
      <c r="AC486" s="12">
        <f>INDEX( K$6:K$6003,UsefulSeries!$I484)</f>
        <v>-0.63131616848169392</v>
      </c>
      <c r="AD486" s="12">
        <f>INDEX(L$6:L$6003,UsefulSeries!$I484)</f>
        <v>0.63131616848169392</v>
      </c>
      <c r="AE486" s="12"/>
      <c r="AF486" s="12"/>
      <c r="AG486" s="12"/>
      <c r="AH486" s="12"/>
      <c r="AI486" s="12"/>
      <c r="AJ486" s="12"/>
      <c r="AK486" s="12"/>
      <c r="AL486" s="12"/>
      <c r="AM486" s="12"/>
      <c r="AN486" s="12">
        <f t="shared" ca="1" si="81"/>
        <v>46.4428500095853</v>
      </c>
      <c r="AO486" s="12">
        <f t="shared" ca="1" si="82"/>
        <v>0.64902144748807067</v>
      </c>
      <c r="AP486" s="12">
        <f t="shared" ca="1" si="83"/>
        <v>0</v>
      </c>
      <c r="AQ486" s="12">
        <f t="shared" ca="1" si="84"/>
        <v>0</v>
      </c>
      <c r="AR486" s="12">
        <f t="shared" ca="1" si="85"/>
        <v>0</v>
      </c>
      <c r="AS486" s="12">
        <f t="shared" ca="1" si="86"/>
        <v>0</v>
      </c>
      <c r="AT486" s="12">
        <f t="shared" si="87"/>
        <v>-0.63131616848169392</v>
      </c>
      <c r="AU486" s="12">
        <f t="shared" si="88"/>
        <v>0.63131616848169392</v>
      </c>
      <c r="AV486" s="12"/>
      <c r="AW486" s="12">
        <f ca="1">INDEX(I$6:I$6003,UsefulSeries!$I484)</f>
        <v>1.3786053455338817E-2</v>
      </c>
      <c r="AX486" s="12"/>
      <c r="AY486" s="12"/>
      <c r="AZ486" s="12">
        <f t="array" aca="1" ref="AZ486:AZ491" ca="1">MMULT(W486:AB491,AW486:AW491)</f>
        <v>0.64902144748807056</v>
      </c>
      <c r="BA486" s="12"/>
      <c r="BB486" s="12">
        <f t="shared" ca="1" si="80"/>
        <v>0.64902144748807056</v>
      </c>
      <c r="BC486" s="12"/>
      <c r="BD486" s="38">
        <f t="array" aca="1" ref="BD486:BD493" ca="1">MMULT(MINVERSE(AN486:AU493),BB486:BB493)</f>
        <v>1.2610464028049424E-2</v>
      </c>
    </row>
    <row r="487" spans="1:56" x14ac:dyDescent="0.35">
      <c r="A487" s="12">
        <f ca="1">-INDEX('Flow probs &amp; rates'!$K$5:$K$5999,UsefulSeries!$E484,0)*(INDEX('Flow probs &amp; rates'!$L$5:$L$5999,UsefulSeries!$E484,0))/INDEX('Flow probs &amp; rates'!$E$4:$E$5999,UsefulSeries!$E484,0)</f>
        <v>-2.3438670238302002E-4</v>
      </c>
      <c r="B487" s="12">
        <f ca="1">INDEX('Flow probs &amp; rates'!$L$5:$L$5999,UsefulSeries!$E484,0)*(1-INDEX('Flow probs &amp; rates'!$L$5:$L$5999,UsefulSeries!$E484,0))/INDEX('Flow probs &amp; rates'!$E$4:$E$5999,UsefulSeries!$E484,0)</f>
        <v>1.7893661345348033E-2</v>
      </c>
      <c r="C487" s="12">
        <v>0</v>
      </c>
      <c r="D487" s="12">
        <v>0</v>
      </c>
      <c r="E487" s="12">
        <v>0</v>
      </c>
      <c r="F487" s="12">
        <v>0</v>
      </c>
      <c r="G487" s="12"/>
      <c r="H487" s="12"/>
      <c r="I487" s="12">
        <f ca="1">INDEX('Flow probs &amp; rates'!$L$5:$L$5999,UsefulSeries!$E484)</f>
        <v>1.1502030090429686E-2</v>
      </c>
      <c r="J487" s="12"/>
      <c r="K487" s="12">
        <f>-INDEX('Flow probs &amp; rates'!$E$4:$E$5999,UsefulSeries!$E484)</f>
        <v>-0.63540564308178449</v>
      </c>
      <c r="L487" s="12"/>
      <c r="M487" s="12"/>
      <c r="N487" s="12">
        <f>INDEX('Flow probs &amp; rates'!$F$5:$F$5999,UsefulSeries!$G484)-INDEX('Flow probs &amp; rates'!$F$4:$F$5999,UsefulSeries!$G484)</f>
        <v>3.319851923400674E-4</v>
      </c>
      <c r="O487" s="12"/>
      <c r="P487" s="12">
        <f ca="1"/>
        <v>0.65133083453185825</v>
      </c>
      <c r="Q487" s="12">
        <f ca="1"/>
        <v>55.894243440931355</v>
      </c>
      <c r="R487" s="12">
        <f ca="1"/>
        <v>0</v>
      </c>
      <c r="S487" s="12">
        <f ca="1"/>
        <v>0</v>
      </c>
      <c r="T487" s="12">
        <f ca="1"/>
        <v>0</v>
      </c>
      <c r="U487" s="12">
        <f ca="1"/>
        <v>0</v>
      </c>
      <c r="V487" s="12"/>
      <c r="W487" s="12">
        <f ca="1">INDEX(P$7:P$6003,UsefulSeries!$I484)</f>
        <v>0.64902144748807067</v>
      </c>
      <c r="X487" s="12">
        <f ca="1">INDEX(Q$7:Q$6003,UsefulSeries!$I484)</f>
        <v>47.434300051561181</v>
      </c>
      <c r="Y487" s="12">
        <f ca="1">INDEX(R$7:R$6003,UsefulSeries!$I484)</f>
        <v>0</v>
      </c>
      <c r="Z487" s="12">
        <f ca="1">INDEX(S$7:S$6003,UsefulSeries!$I484)</f>
        <v>0</v>
      </c>
      <c r="AA487" s="12">
        <f ca="1">INDEX(T$7:T$6003,UsefulSeries!$I484)</f>
        <v>0</v>
      </c>
      <c r="AB487" s="12">
        <f ca="1">INDEX(U$7:U$6003,UsefulSeries!$I484)</f>
        <v>0</v>
      </c>
      <c r="AC487" s="12">
        <f>INDEX( K$7:K$6003,UsefulSeries!$I484,1)</f>
        <v>-0.63131616848169392</v>
      </c>
      <c r="AD487" s="12">
        <f>INDEX(L$7:L$6003,UsefulSeries!$I484,1)</f>
        <v>0</v>
      </c>
      <c r="AE487" s="12"/>
      <c r="AF487" s="12"/>
      <c r="AG487" s="12"/>
      <c r="AH487" s="12"/>
      <c r="AI487" s="12"/>
      <c r="AJ487" s="12"/>
      <c r="AK487" s="12"/>
      <c r="AL487" s="12"/>
      <c r="AM487" s="12"/>
      <c r="AN487" s="12">
        <f t="shared" ca="1" si="81"/>
        <v>0.64902144748807067</v>
      </c>
      <c r="AO487" s="12">
        <f t="shared" ca="1" si="82"/>
        <v>47.434300051561181</v>
      </c>
      <c r="AP487" s="12">
        <f t="shared" ca="1" si="83"/>
        <v>0</v>
      </c>
      <c r="AQ487" s="12">
        <f t="shared" ca="1" si="84"/>
        <v>0</v>
      </c>
      <c r="AR487" s="12">
        <f t="shared" ca="1" si="85"/>
        <v>0</v>
      </c>
      <c r="AS487" s="12">
        <f t="shared" ca="1" si="86"/>
        <v>0</v>
      </c>
      <c r="AT487" s="12">
        <f t="shared" si="87"/>
        <v>-0.63131616848169392</v>
      </c>
      <c r="AU487" s="12">
        <f t="shared" si="88"/>
        <v>0</v>
      </c>
      <c r="AV487" s="12"/>
      <c r="AW487" s="12">
        <f ca="1">INDEX(I$7:I$6003,UsefulSeries!$I484)</f>
        <v>1.3493906359397671E-2</v>
      </c>
      <c r="AX487" s="12"/>
      <c r="AY487" s="12"/>
      <c r="AZ487" s="12">
        <f ca="1"/>
        <v>0.64902144748807067</v>
      </c>
      <c r="BA487" s="12"/>
      <c r="BB487" s="12">
        <f t="shared" ca="1" si="80"/>
        <v>0.64902144748807067</v>
      </c>
      <c r="BC487" s="12"/>
      <c r="BD487" s="38">
        <f ca="1"/>
        <v>1.3228163426836529E-2</v>
      </c>
    </row>
    <row r="488" spans="1:56" x14ac:dyDescent="0.35">
      <c r="A488" s="12">
        <v>0</v>
      </c>
      <c r="B488" s="12">
        <v>0</v>
      </c>
      <c r="C488" s="12">
        <f ca="1">INDEX('Flow probs &amp; rates'!$M$5:$M$5999,UsefulSeries!$E484,0)*(1-INDEX('Flow probs &amp; rates'!$M$5:$M$5999,UsefulSeries!$E484,0))/INDEX('Flow probs &amp; rates'!$F$4:$F$5999,UsefulSeries!$E484,0)</f>
        <v>5.465660969824488</v>
      </c>
      <c r="D488" s="12">
        <f ca="1">-INDEX('Flow probs &amp; rates'!$M$5:$M$5999,UsefulSeries!$E484,0)*(INDEX('Flow probs &amp; rates'!$O$5:$O$5999,UsefulSeries!$E484,0))/INDEX('Flow probs &amp; rates'!$F$4:$F$5999,UsefulSeries!$E484,0)</f>
        <v>-1.1404560103522678</v>
      </c>
      <c r="E488" s="12">
        <v>0</v>
      </c>
      <c r="F488" s="12">
        <v>0</v>
      </c>
      <c r="G488" s="12"/>
      <c r="H488" s="12"/>
      <c r="I488" s="12">
        <f ca="1">INDEX('Flow probs &amp; rates'!$M$5:$M$5999,UsefulSeries!$E484)</f>
        <v>0.25695687970834008</v>
      </c>
      <c r="J488" s="12"/>
      <c r="K488" s="12">
        <f>INDEX('Flow probs &amp; rates'!$F$4:$F$5999,UsefulSeries!$E484)</f>
        <v>3.4932653659457552E-2</v>
      </c>
      <c r="L488" s="12">
        <f>-INDEX('Flow probs &amp; rates'!$F$4:$F$5999,UsefulSeries!$E484)</f>
        <v>-3.4932653659457552E-2</v>
      </c>
      <c r="M488" s="12"/>
      <c r="N488" s="12">
        <f>INDEX('Flow probs &amp; rates'!$E$5:$E$5999,UsefulSeries!$G486)-INDEX('Flow probs &amp; rates'!$E$4:$E$5999,UsefulSeries!$G486)</f>
        <v>1.8815260339423157E-3</v>
      </c>
      <c r="O488" s="12"/>
      <c r="P488" s="12">
        <f ca="1"/>
        <v>0</v>
      </c>
      <c r="Q488" s="12">
        <f ca="1"/>
        <v>0</v>
      </c>
      <c r="R488" s="12">
        <f ca="1"/>
        <v>0.19535671206574892</v>
      </c>
      <c r="S488" s="12">
        <f ca="1"/>
        <v>5.9409179938537546E-2</v>
      </c>
      <c r="T488" s="12">
        <f ca="1"/>
        <v>0</v>
      </c>
      <c r="U488" s="12">
        <f ca="1"/>
        <v>0</v>
      </c>
      <c r="V488" s="12"/>
      <c r="W488" s="12">
        <f ca="1">INDEX(P$8:P$6003,UsefulSeries!$I484)</f>
        <v>0</v>
      </c>
      <c r="X488" s="12">
        <f ca="1">INDEX(Q$8:Q$6003,UsefulSeries!$I484)</f>
        <v>0</v>
      </c>
      <c r="Y488" s="12">
        <f ca="1">INDEX(R$8:R$6003,UsefulSeries!$I484)</f>
        <v>0.20514168006963426</v>
      </c>
      <c r="Z488" s="12">
        <f ca="1">INDEX(S$8:S$6003,UsefulSeries!$I484)</f>
        <v>6.117329688597644E-2</v>
      </c>
      <c r="AA488" s="12">
        <f ca="1">INDEX(T$8:T$6003,UsefulSeries!$I484)</f>
        <v>0</v>
      </c>
      <c r="AB488" s="12">
        <f ca="1">INDEX(U$8:U$6003,UsefulSeries!$I484)</f>
        <v>0</v>
      </c>
      <c r="AC488" s="12">
        <f>INDEX( K$8:K$6003,UsefulSeries!$I484)</f>
        <v>3.63190742097683E-2</v>
      </c>
      <c r="AD488" s="12">
        <f>INDEX(L$8:L$6003,UsefulSeries!$I484)</f>
        <v>-3.63190742097683E-2</v>
      </c>
      <c r="AE488" s="12"/>
      <c r="AF488" s="12"/>
      <c r="AG488" s="12"/>
      <c r="AH488" s="12"/>
      <c r="AI488" s="12"/>
      <c r="AJ488" s="12"/>
      <c r="AK488" s="12"/>
      <c r="AL488" s="12"/>
      <c r="AM488" s="12"/>
      <c r="AN488" s="12">
        <f t="shared" ca="1" si="81"/>
        <v>0</v>
      </c>
      <c r="AO488" s="12">
        <f t="shared" ca="1" si="82"/>
        <v>0</v>
      </c>
      <c r="AP488" s="12">
        <f t="shared" ca="1" si="83"/>
        <v>0.20514168006963426</v>
      </c>
      <c r="AQ488" s="12">
        <f t="shared" ca="1" si="84"/>
        <v>6.117329688597644E-2</v>
      </c>
      <c r="AR488" s="12">
        <f t="shared" ca="1" si="85"/>
        <v>0</v>
      </c>
      <c r="AS488" s="12">
        <f t="shared" ca="1" si="86"/>
        <v>0</v>
      </c>
      <c r="AT488" s="12">
        <f t="shared" si="87"/>
        <v>3.63190742097683E-2</v>
      </c>
      <c r="AU488" s="12">
        <f t="shared" si="88"/>
        <v>-3.63190742097683E-2</v>
      </c>
      <c r="AV488" s="12"/>
      <c r="AW488" s="12">
        <f ca="1">INDEX(I$8:I$6003,UsefulSeries!$I484)</f>
        <v>0.25227118209306215</v>
      </c>
      <c r="AX488" s="12"/>
      <c r="AY488" s="12"/>
      <c r="AZ488" s="12">
        <f ca="1"/>
        <v>6.1173296885976426E-2</v>
      </c>
      <c r="BA488" s="12"/>
      <c r="BB488" s="12">
        <f t="shared" ca="1" si="80"/>
        <v>6.1173296885976426E-2</v>
      </c>
      <c r="BC488" s="12"/>
      <c r="BD488" s="38">
        <f ca="1"/>
        <v>0.26608780084731787</v>
      </c>
    </row>
    <row r="489" spans="1:56" x14ac:dyDescent="0.35">
      <c r="A489" s="12">
        <v>0</v>
      </c>
      <c r="B489" s="12">
        <v>0</v>
      </c>
      <c r="C489" s="12">
        <f ca="1">-INDEX('Flow probs &amp; rates'!$M$5:$M$5999,UsefulSeries!$E484,0)*(INDEX('Flow probs &amp; rates'!$O$5:$O$5999,UsefulSeries!$E484,0))/INDEX('Flow probs &amp; rates'!$F$4:$F$5999,UsefulSeries!$E484,0)</f>
        <v>-1.1404560103522678</v>
      </c>
      <c r="D489" s="12">
        <f ca="1">INDEX('Flow probs &amp; rates'!$O$5:$O$5999,UsefulSeries!$E484,0)*(1-INDEX('Flow probs &amp; rates'!$O$5:$O$5999,UsefulSeries!$E484,0))/INDEX('Flow probs &amp; rates'!$F$4:$F$5999,UsefulSeries!$E484,0)</f>
        <v>3.7501904027043751</v>
      </c>
      <c r="E489" s="12">
        <v>0</v>
      </c>
      <c r="F489" s="12">
        <v>0</v>
      </c>
      <c r="G489" s="12"/>
      <c r="H489" s="12"/>
      <c r="I489" s="12">
        <f ca="1">INDEX('Flow probs &amp; rates'!$O$5:$O$5999,UsefulSeries!$E484)</f>
        <v>0.15504218010703624</v>
      </c>
      <c r="J489" s="12"/>
      <c r="K489" s="12"/>
      <c r="L489" s="12">
        <f>-INDEX('Flow probs &amp; rates'!$F$4:$F$5999,UsefulSeries!$E484)</f>
        <v>-3.4932653659457552E-2</v>
      </c>
      <c r="M489" s="12"/>
      <c r="N489" s="12">
        <f>INDEX('Flow probs &amp; rates'!$F$5:$F$5999,UsefulSeries!$G486)-INDEX('Flow probs &amp; rates'!$F$4:$F$5999,UsefulSeries!$G486)</f>
        <v>4.7235239904057369E-4</v>
      </c>
      <c r="O489" s="12"/>
      <c r="P489" s="12">
        <f ca="1"/>
        <v>0</v>
      </c>
      <c r="Q489" s="12">
        <f ca="1"/>
        <v>0</v>
      </c>
      <c r="R489" s="12">
        <f ca="1"/>
        <v>5.9409179938537539E-2</v>
      </c>
      <c r="S489" s="12">
        <f ca="1"/>
        <v>0.28471982530834045</v>
      </c>
      <c r="T489" s="12">
        <f ca="1"/>
        <v>0</v>
      </c>
      <c r="U489" s="12">
        <f ca="1"/>
        <v>0</v>
      </c>
      <c r="V489" s="12"/>
      <c r="W489" s="12">
        <f ca="1">INDEX(P$9:P$6003,UsefulSeries!$I484)</f>
        <v>0</v>
      </c>
      <c r="X489" s="12">
        <f ca="1">INDEX(Q$9:Q$6003,UsefulSeries!$I484)</f>
        <v>0</v>
      </c>
      <c r="Y489" s="12">
        <f ca="1">INDEX(R$9:R$6003,UsefulSeries!$I484)</f>
        <v>6.1173296885976433E-2</v>
      </c>
      <c r="Z489" s="12">
        <f ca="1">INDEX(S$9:S$6003,UsefulSeries!$I484)</f>
        <v>0.29697952604049654</v>
      </c>
      <c r="AA489" s="12">
        <f ca="1">INDEX(T$9:T$6003,UsefulSeries!$I484)</f>
        <v>0</v>
      </c>
      <c r="AB489" s="12">
        <f ca="1">INDEX(U$9:U$6003,UsefulSeries!$I484)</f>
        <v>0</v>
      </c>
      <c r="AC489" s="12">
        <f>INDEX( K$9:K$6003,UsefulSeries!$I484)</f>
        <v>0</v>
      </c>
      <c r="AD489" s="12">
        <f>INDEX(L$9:L$6003,UsefulSeries!$I484)</f>
        <v>-3.63190742097683E-2</v>
      </c>
      <c r="AE489" s="12"/>
      <c r="AF489" s="12"/>
      <c r="AG489" s="12"/>
      <c r="AH489" s="12"/>
      <c r="AI489" s="12"/>
      <c r="AJ489" s="12"/>
      <c r="AK489" s="12"/>
      <c r="AL489" s="12"/>
      <c r="AM489" s="12"/>
      <c r="AN489" s="12">
        <f t="shared" ca="1" si="81"/>
        <v>0</v>
      </c>
      <c r="AO489" s="12">
        <f t="shared" ca="1" si="82"/>
        <v>0</v>
      </c>
      <c r="AP489" s="12">
        <f t="shared" ca="1" si="83"/>
        <v>6.1173296885976433E-2</v>
      </c>
      <c r="AQ489" s="12">
        <f t="shared" ca="1" si="84"/>
        <v>0.29697952604049654</v>
      </c>
      <c r="AR489" s="12">
        <f t="shared" ca="1" si="85"/>
        <v>0</v>
      </c>
      <c r="AS489" s="12">
        <f t="shared" ca="1" si="86"/>
        <v>0</v>
      </c>
      <c r="AT489" s="12">
        <f t="shared" si="87"/>
        <v>0</v>
      </c>
      <c r="AU489" s="12">
        <f t="shared" si="88"/>
        <v>-3.63190742097683E-2</v>
      </c>
      <c r="AV489" s="12"/>
      <c r="AW489" s="12">
        <f ca="1">INDEX(I$9:I$6003,UsefulSeries!$I484)</f>
        <v>0.15402084304553712</v>
      </c>
      <c r="AX489" s="12"/>
      <c r="AY489" s="12"/>
      <c r="AZ489" s="12">
        <f ca="1"/>
        <v>6.1173296885976433E-2</v>
      </c>
      <c r="BA489" s="12"/>
      <c r="BB489" s="12">
        <f t="shared" ca="1" si="80"/>
        <v>6.1173296885976433E-2</v>
      </c>
      <c r="BC489" s="12"/>
      <c r="BD489" s="38">
        <f ca="1"/>
        <v>0.15919495899089298</v>
      </c>
    </row>
    <row r="490" spans="1:56" x14ac:dyDescent="0.35">
      <c r="A490" s="12">
        <v>0</v>
      </c>
      <c r="B490" s="12">
        <v>0</v>
      </c>
      <c r="C490" s="12">
        <v>0</v>
      </c>
      <c r="D490" s="12">
        <v>0</v>
      </c>
      <c r="E490" s="12">
        <f ca="1">INDEX('Flow probs &amp; rates'!$P$5:$P$5999,UsefulSeries!$E484,0)*(1-INDEX('Flow probs &amp; rates'!$P$5:$P$5999,UsefulSeries!$E484,0))/INDEX('Flow probs &amp; rates'!$G$4:$G$5999,UsefulSeries!$E484,0)</f>
        <v>5.2132378689954136E-2</v>
      </c>
      <c r="F490" s="12">
        <f ca="1">-INDEX('Flow probs &amp; rates'!$P$5:$P$5999,UsefulSeries!$E484,0)*(INDEX('Flow probs &amp; rates'!$Q$5:$Q$5999,UsefulSeries!$E484,0))/INDEX('Flow probs &amp; rates'!$G$4:$G$5999,UsefulSeries!$E484,0)</f>
        <v>-1.2192793407811949E-3</v>
      </c>
      <c r="G490" s="12"/>
      <c r="H490" s="12"/>
      <c r="I490" s="12">
        <f ca="1">INDEX('Flow probs &amp; rates'!$P$5:$P$5999,UsefulSeries!$E484)</f>
        <v>1.7492019500051022E-2</v>
      </c>
      <c r="J490" s="12"/>
      <c r="K490" s="12">
        <f>INDEX('Flow probs &amp; rates'!$G$4:$G$5999,UsefulSeries!$E484)</f>
        <v>0.32966170325875799</v>
      </c>
      <c r="L490" s="12"/>
      <c r="M490" s="12"/>
      <c r="N490" s="12">
        <f>INDEX('Flow probs &amp; rates'!$E$5:$E$5999,UsefulSeries!$G488)-INDEX('Flow probs &amp; rates'!$E$4:$E$5999,UsefulSeries!$G488)</f>
        <v>-6.5591504518436317E-4</v>
      </c>
      <c r="O490" s="12"/>
      <c r="P490" s="12">
        <f ca="1"/>
        <v>0</v>
      </c>
      <c r="Q490" s="12">
        <f ca="1"/>
        <v>0</v>
      </c>
      <c r="R490" s="12">
        <f ca="1"/>
        <v>0</v>
      </c>
      <c r="S490" s="12">
        <f ca="1"/>
        <v>0</v>
      </c>
      <c r="T490" s="12">
        <f ca="1"/>
        <v>19.189972303122524</v>
      </c>
      <c r="U490" s="12">
        <f ca="1"/>
        <v>0.34356618873439626</v>
      </c>
      <c r="V490" s="12"/>
      <c r="W490" s="12">
        <f ca="1">INDEX(P$10:P$6003,UsefulSeries!$I484)</f>
        <v>0</v>
      </c>
      <c r="X490" s="12">
        <f ca="1">INDEX(Q$10:Q$6003,UsefulSeries!$I484)</f>
        <v>0</v>
      </c>
      <c r="Y490" s="12">
        <f ca="1">INDEX(R$10:R$6003,UsefulSeries!$I484)</f>
        <v>0</v>
      </c>
      <c r="Z490" s="12">
        <f ca="1">INDEX(S$10:S$6003,UsefulSeries!$I484)</f>
        <v>0</v>
      </c>
      <c r="AA490" s="12">
        <f ca="1">INDEX(T$10:T$6003,UsefulSeries!$I484)</f>
        <v>18.004524477703573</v>
      </c>
      <c r="AB490" s="12">
        <f ca="1">INDEX(U$10:U$6003,UsefulSeries!$I484)</f>
        <v>0.347033634818746</v>
      </c>
      <c r="AC490" s="12">
        <f>INDEX( K$10:K$6003,UsefulSeries!$I484)</f>
        <v>0.33236475730853776</v>
      </c>
      <c r="AD490" s="12">
        <f>INDEX(L$10:L$6003,UsefulSeries!$I484)</f>
        <v>0</v>
      </c>
      <c r="AE490" s="12"/>
      <c r="AF490" s="12"/>
      <c r="AG490" s="12"/>
      <c r="AH490" s="12"/>
      <c r="AI490" s="12"/>
      <c r="AJ490" s="12"/>
      <c r="AK490" s="12"/>
      <c r="AL490" s="12"/>
      <c r="AM490" s="12"/>
      <c r="AN490" s="12">
        <f t="shared" ca="1" si="81"/>
        <v>0</v>
      </c>
      <c r="AO490" s="12">
        <f t="shared" ca="1" si="82"/>
        <v>0</v>
      </c>
      <c r="AP490" s="12">
        <f t="shared" ca="1" si="83"/>
        <v>0</v>
      </c>
      <c r="AQ490" s="12">
        <f t="shared" ca="1" si="84"/>
        <v>0</v>
      </c>
      <c r="AR490" s="12">
        <f t="shared" ca="1" si="85"/>
        <v>18.004524477703573</v>
      </c>
      <c r="AS490" s="12">
        <f t="shared" ca="1" si="86"/>
        <v>0.347033634818746</v>
      </c>
      <c r="AT490" s="12">
        <f t="shared" si="87"/>
        <v>0.33236475730853776</v>
      </c>
      <c r="AU490" s="12">
        <f t="shared" si="88"/>
        <v>0</v>
      </c>
      <c r="AV490" s="12"/>
      <c r="AW490" s="12">
        <f ca="1">INDEX(I$10:I$6003,UsefulSeries!$I484)</f>
        <v>1.8822875813211355E-2</v>
      </c>
      <c r="AX490" s="12"/>
      <c r="AY490" s="12"/>
      <c r="AZ490" s="12">
        <f ca="1"/>
        <v>0.347033634818746</v>
      </c>
      <c r="BA490" s="12"/>
      <c r="BB490" s="12">
        <f t="shared" ca="1" si="80"/>
        <v>0.347033634818746</v>
      </c>
      <c r="BC490" s="12"/>
      <c r="BD490" s="38">
        <f ca="1"/>
        <v>1.9242896048453733E-2</v>
      </c>
    </row>
    <row r="491" spans="1:56" x14ac:dyDescent="0.35">
      <c r="A491" s="12">
        <v>0</v>
      </c>
      <c r="B491" s="12">
        <v>0</v>
      </c>
      <c r="C491" s="12">
        <v>0</v>
      </c>
      <c r="D491" s="12">
        <v>0</v>
      </c>
      <c r="E491" s="12">
        <f ca="1">-INDEX('Flow probs &amp; rates'!$P$5:$P$5999,UsefulSeries!$E484,0)*(INDEX('Flow probs &amp; rates'!$Q$5:$Q$5999,UsefulSeries!$E484,0))/INDEX('Flow probs &amp; rates'!$G$4:$G$5999,UsefulSeries!$E484,0)</f>
        <v>-1.2192793407811949E-3</v>
      </c>
      <c r="F491" s="12">
        <f ca="1">INDEX('Flow probs &amp; rates'!$Q$5:$Q$5999,UsefulSeries!$E484,0)*(1-INDEX('Flow probs &amp; rates'!$Q$5:$Q$5999,UsefulSeries!$E484,0))/INDEX('Flow probs &amp; rates'!$G$4:$G$5999,UsefulSeries!$E484,0)</f>
        <v>6.8103141538904649E-2</v>
      </c>
      <c r="G491" s="12"/>
      <c r="H491" s="12"/>
      <c r="I491" s="12">
        <f ca="1">INDEX('Flow probs &amp; rates'!$Q$5:$Q$5999,UsefulSeries!$E484)</f>
        <v>2.297903362324584E-2</v>
      </c>
      <c r="J491" s="12"/>
      <c r="K491" s="12"/>
      <c r="L491" s="12">
        <f>INDEX('Flow probs &amp; rates'!$G$4:$G$5999,UsefulSeries!$E484)</f>
        <v>0.32966170325875799</v>
      </c>
      <c r="M491" s="12"/>
      <c r="N491" s="12">
        <f>INDEX('Flow probs &amp; rates'!$F$5:$F$5999,UsefulSeries!$G488)-INDEX('Flow probs &amp; rates'!$F$4:$F$5999,UsefulSeries!$G488)</f>
        <v>-2.0504396961500276E-3</v>
      </c>
      <c r="O491" s="12"/>
      <c r="P491" s="12">
        <f ca="1"/>
        <v>0</v>
      </c>
      <c r="Q491" s="12">
        <f ca="1"/>
        <v>0</v>
      </c>
      <c r="R491" s="12">
        <f ca="1"/>
        <v>0</v>
      </c>
      <c r="S491" s="12">
        <f ca="1"/>
        <v>0</v>
      </c>
      <c r="T491" s="12">
        <f ca="1"/>
        <v>0.34356618873439632</v>
      </c>
      <c r="U491" s="12">
        <f ca="1"/>
        <v>14.689761449324841</v>
      </c>
      <c r="V491" s="12"/>
      <c r="W491" s="12">
        <f ca="1">INDEX(P$11:P$6003,UsefulSeries!$I484)</f>
        <v>0</v>
      </c>
      <c r="X491" s="12">
        <f ca="1">INDEX(Q$11:Q$6003,UsefulSeries!$I484)</f>
        <v>0</v>
      </c>
      <c r="Y491" s="12">
        <f ca="1">INDEX(R$11:R$6003,UsefulSeries!$I484)</f>
        <v>0</v>
      </c>
      <c r="Z491" s="12">
        <f ca="1">INDEX(S$11:S$6003,UsefulSeries!$I484)</f>
        <v>0</v>
      </c>
      <c r="AA491" s="12">
        <f ca="1">INDEX(T$11:T$6003,UsefulSeries!$I484)</f>
        <v>0.347033634818746</v>
      </c>
      <c r="AB491" s="12">
        <f ca="1">INDEX(U$11:U$6003,UsefulSeries!$I484)</f>
        <v>14.522517269198298</v>
      </c>
      <c r="AC491" s="12">
        <f>INDEX( K$11:K$6003,UsefulSeries!$I484)</f>
        <v>0</v>
      </c>
      <c r="AD491" s="12">
        <f>INDEX(L$11:L$6003,UsefulSeries!$I484)</f>
        <v>0.33236475730853776</v>
      </c>
      <c r="AE491" s="12"/>
      <c r="AF491" s="12"/>
      <c r="AG491" s="12"/>
      <c r="AH491" s="12"/>
      <c r="AI491" s="12"/>
      <c r="AJ491" s="12"/>
      <c r="AK491" s="12"/>
      <c r="AL491" s="12"/>
      <c r="AM491" s="12"/>
      <c r="AN491" s="12">
        <f t="shared" ca="1" si="81"/>
        <v>0</v>
      </c>
      <c r="AO491" s="12">
        <f t="shared" ca="1" si="82"/>
        <v>0</v>
      </c>
      <c r="AP491" s="12">
        <f t="shared" ca="1" si="83"/>
        <v>0</v>
      </c>
      <c r="AQ491" s="12">
        <f t="shared" ca="1" si="84"/>
        <v>0</v>
      </c>
      <c r="AR491" s="12">
        <f t="shared" ca="1" si="85"/>
        <v>0.347033634818746</v>
      </c>
      <c r="AS491" s="12">
        <f t="shared" ca="1" si="86"/>
        <v>14.522517269198298</v>
      </c>
      <c r="AT491" s="12">
        <f t="shared" si="87"/>
        <v>0</v>
      </c>
      <c r="AU491" s="12">
        <f t="shared" si="88"/>
        <v>0.33236475730853776</v>
      </c>
      <c r="AV491" s="12"/>
      <c r="AW491" s="12">
        <f ca="1">INDEX(I$11:I$6003,UsefulSeries!$I484)</f>
        <v>2.3446449227485924E-2</v>
      </c>
      <c r="AX491" s="12"/>
      <c r="AY491" s="12"/>
      <c r="AZ491" s="12">
        <f ca="1"/>
        <v>0.347033634818746</v>
      </c>
      <c r="BA491" s="12"/>
      <c r="BB491" s="12">
        <f t="shared" ca="1" si="80"/>
        <v>0.347033634818746</v>
      </c>
      <c r="BC491" s="12"/>
      <c r="BD491" s="38">
        <f ca="1"/>
        <v>2.1935531346091917E-2</v>
      </c>
    </row>
    <row r="492" spans="1:56" x14ac:dyDescent="0.35">
      <c r="A492" s="12">
        <f ca="1">INDEX('Flow probs &amp; rates'!$K$5:$K$5999,UsefulSeries!$E490,0)*(1-INDEX('Flow probs &amp; rates'!$K$5:$K$5999,UsefulSeries!$E490,0))/INDEX('Flow probs &amp; rates'!$E$4:$E$5999,UsefulSeries!$E490,0)</f>
        <v>1.9854950752321094E-2</v>
      </c>
      <c r="B492" s="12">
        <f ca="1">-INDEX('Flow probs &amp; rates'!$K$5:$K$5999,UsefulSeries!$E490,0)*(INDEX('Flow probs &amp; rates'!$L$5:$L$5999,UsefulSeries!$E490,0))/INDEX('Flow probs &amp; rates'!$E$4:$E$5999,UsefulSeries!$E490,0)</f>
        <v>-2.401160416654111E-4</v>
      </c>
      <c r="C492" s="12">
        <v>0</v>
      </c>
      <c r="D492" s="12">
        <v>0</v>
      </c>
      <c r="E492" s="12">
        <v>0</v>
      </c>
      <c r="F492" s="12">
        <v>0</v>
      </c>
      <c r="G492" s="12"/>
      <c r="H492" s="12"/>
      <c r="I492" s="12">
        <f ca="1">INDEX('Flow probs &amp; rates'!$K$5:$K$5999,UsefulSeries!$E490)</f>
        <v>1.2755012062128401E-2</v>
      </c>
      <c r="J492" s="12"/>
      <c r="K492" s="12">
        <f>-INDEX('Flow probs &amp; rates'!$E$4:$E$5999,UsefulSeries!$E490)</f>
        <v>-0.6342157120662355</v>
      </c>
      <c r="L492" s="12">
        <f>INDEX('Flow probs &amp; rates'!$E$4:$E$5999,UsefulSeries!$E490)</f>
        <v>0.6342157120662355</v>
      </c>
      <c r="M492" s="12"/>
      <c r="N492" s="12">
        <f>INDEX('Flow probs &amp; rates'!$E$5:$E$5999,UsefulSeries!$G490)-INDEX('Flow probs &amp; rates'!$E$4:$E$5999,UsefulSeries!$G490)</f>
        <v>-8.9183200550124742E-4</v>
      </c>
      <c r="O492" s="12"/>
      <c r="P492" s="12">
        <f t="array" aca="1" ref="P492:U497" ca="1">MINVERSE(A492:F497)</f>
        <v>50.373136334331313</v>
      </c>
      <c r="Q492" s="12">
        <f ca="1"/>
        <v>0.6502737469003137</v>
      </c>
      <c r="R492" s="12">
        <f ca="1"/>
        <v>0</v>
      </c>
      <c r="S492" s="12">
        <f ca="1"/>
        <v>0</v>
      </c>
      <c r="T492" s="12">
        <f ca="1"/>
        <v>0</v>
      </c>
      <c r="U492" s="12">
        <f ca="1"/>
        <v>0</v>
      </c>
      <c r="V492" s="12"/>
      <c r="W492" s="12"/>
      <c r="X492" s="12"/>
      <c r="Y492" s="12"/>
      <c r="Z492" s="12"/>
      <c r="AA492" s="12"/>
      <c r="AB492" s="12"/>
      <c r="AC492" s="12"/>
      <c r="AD492" s="12"/>
      <c r="AE492" s="12">
        <f t="array" ref="AE492:AJ493">TRANSPOSE(AC486:AD491)</f>
        <v>-0.63131616848169392</v>
      </c>
      <c r="AF492" s="12">
        <v>-0.63131616848169392</v>
      </c>
      <c r="AG492" s="12">
        <v>3.63190742097683E-2</v>
      </c>
      <c r="AH492" s="12">
        <v>0</v>
      </c>
      <c r="AI492" s="12">
        <v>0.33236475730853776</v>
      </c>
      <c r="AJ492" s="12">
        <v>0</v>
      </c>
      <c r="AK492" s="12"/>
      <c r="AL492" s="12"/>
      <c r="AM492" s="12"/>
      <c r="AN492" s="12">
        <f t="shared" si="81"/>
        <v>-0.63131616848169392</v>
      </c>
      <c r="AO492" s="12">
        <f t="shared" si="82"/>
        <v>-0.63131616848169392</v>
      </c>
      <c r="AP492" s="12">
        <f t="shared" si="83"/>
        <v>3.63190742097683E-2</v>
      </c>
      <c r="AQ492" s="12">
        <f t="shared" si="84"/>
        <v>0</v>
      </c>
      <c r="AR492" s="12">
        <f t="shared" si="85"/>
        <v>0.33236475730853776</v>
      </c>
      <c r="AS492" s="12">
        <f t="shared" si="86"/>
        <v>0</v>
      </c>
      <c r="AT492" s="12">
        <f t="shared" si="87"/>
        <v>0</v>
      </c>
      <c r="AU492" s="12">
        <f t="shared" si="88"/>
        <v>0</v>
      </c>
      <c r="AV492" s="12"/>
      <c r="AW492" s="12"/>
      <c r="AX492" s="12">
        <f>INDEX($N$6:$N$6003,UsefulSeries!$K484)</f>
        <v>-2.526202232989716E-4</v>
      </c>
      <c r="AY492" s="12"/>
      <c r="AZ492" s="12"/>
      <c r="BA492" s="12"/>
      <c r="BB492" s="12">
        <f t="shared" si="80"/>
        <v>-2.526202232989716E-4</v>
      </c>
      <c r="BC492" s="12"/>
      <c r="BD492" s="38">
        <f ca="1"/>
        <v>-2.1175305526530054E-2</v>
      </c>
    </row>
    <row r="493" spans="1:56" x14ac:dyDescent="0.35">
      <c r="A493" s="12">
        <f ca="1">-INDEX('Flow probs &amp; rates'!$K$5:$K$5999,UsefulSeries!$E490,0)*(INDEX('Flow probs &amp; rates'!$L$5:$L$5999,UsefulSeries!$E490,0))/INDEX('Flow probs &amp; rates'!$E$4:$E$5999,UsefulSeries!$E490,0)</f>
        <v>-2.401160416654111E-4</v>
      </c>
      <c r="B493" s="12">
        <f ca="1">INDEX('Flow probs &amp; rates'!$L$5:$L$5999,UsefulSeries!$E490,0)*(1-INDEX('Flow probs &amp; rates'!$L$5:$L$5999,UsefulSeries!$E490,0))/INDEX('Flow probs &amp; rates'!$E$4:$E$5999,UsefulSeries!$E490,0)</f>
        <v>1.8600471202362634E-2</v>
      </c>
      <c r="C493" s="12">
        <v>0</v>
      </c>
      <c r="D493" s="12">
        <v>0</v>
      </c>
      <c r="E493" s="12">
        <v>0</v>
      </c>
      <c r="F493" s="12">
        <v>0</v>
      </c>
      <c r="G493" s="12"/>
      <c r="H493" s="12"/>
      <c r="I493" s="12">
        <f ca="1">INDEX('Flow probs &amp; rates'!$L$5:$L$5999,UsefulSeries!$E490)</f>
        <v>1.1939256944767095E-2</v>
      </c>
      <c r="J493" s="12"/>
      <c r="K493" s="12">
        <f>-INDEX('Flow probs &amp; rates'!$E$4:$E$5999,UsefulSeries!$E490)</f>
        <v>-0.6342157120662355</v>
      </c>
      <c r="L493" s="12"/>
      <c r="M493" s="12"/>
      <c r="N493" s="12">
        <f>INDEX('Flow probs &amp; rates'!$F$5:$F$5999,UsefulSeries!$G490)-INDEX('Flow probs &amp; rates'!$F$4:$F$5999,UsefulSeries!$G490)</f>
        <v>-1.6279261743716994E-3</v>
      </c>
      <c r="O493" s="12"/>
      <c r="P493" s="12">
        <f ca="1"/>
        <v>0.6502737469003137</v>
      </c>
      <c r="Q493" s="12">
        <f ca="1"/>
        <v>53.77047335397959</v>
      </c>
      <c r="R493" s="12">
        <f ca="1"/>
        <v>0</v>
      </c>
      <c r="S493" s="12">
        <f ca="1"/>
        <v>0</v>
      </c>
      <c r="T493" s="12">
        <f ca="1"/>
        <v>0</v>
      </c>
      <c r="U493" s="12">
        <f ca="1"/>
        <v>0</v>
      </c>
      <c r="V493" s="12"/>
      <c r="W493" s="12"/>
      <c r="X493" s="12"/>
      <c r="Y493" s="12"/>
      <c r="Z493" s="12"/>
      <c r="AA493" s="12"/>
      <c r="AB493" s="12"/>
      <c r="AC493" s="12"/>
      <c r="AD493" s="12"/>
      <c r="AE493" s="12">
        <v>0.63131616848169392</v>
      </c>
      <c r="AF493" s="12">
        <v>0</v>
      </c>
      <c r="AG493" s="12">
        <v>-3.63190742097683E-2</v>
      </c>
      <c r="AH493" s="12">
        <v>-3.63190742097683E-2</v>
      </c>
      <c r="AI493" s="12">
        <v>0</v>
      </c>
      <c r="AJ493" s="12">
        <v>0.33236475730853776</v>
      </c>
      <c r="AK493" s="12"/>
      <c r="AL493" s="12"/>
      <c r="AM493" s="12"/>
      <c r="AN493" s="12">
        <f t="shared" si="81"/>
        <v>0.63131616848169392</v>
      </c>
      <c r="AO493" s="12">
        <f t="shared" si="82"/>
        <v>0</v>
      </c>
      <c r="AP493" s="12">
        <f t="shared" si="83"/>
        <v>-3.63190742097683E-2</v>
      </c>
      <c r="AQ493" s="12">
        <f t="shared" si="84"/>
        <v>-3.63190742097683E-2</v>
      </c>
      <c r="AR493" s="12">
        <f t="shared" si="85"/>
        <v>0</v>
      </c>
      <c r="AS493" s="12">
        <f t="shared" si="86"/>
        <v>0.33236475730853776</v>
      </c>
      <c r="AT493" s="12">
        <f t="shared" si="87"/>
        <v>0</v>
      </c>
      <c r="AU493" s="12">
        <f t="shared" si="88"/>
        <v>0</v>
      </c>
      <c r="AV493" s="12"/>
      <c r="AW493" s="12"/>
      <c r="AX493" s="12">
        <f>INDEX('Margin error adjustment'!N$7:N$6003,UsefulSeries!$K484)</f>
        <v>-1.9408872945699679E-4</v>
      </c>
      <c r="AY493" s="12"/>
      <c r="AZ493" s="12"/>
      <c r="BA493" s="12"/>
      <c r="BB493" s="12">
        <f t="shared" si="80"/>
        <v>-1.9408872945699679E-4</v>
      </c>
      <c r="BC493" s="12"/>
      <c r="BD493" s="38">
        <f ca="1"/>
        <v>6.5580268053864146E-2</v>
      </c>
    </row>
    <row r="494" spans="1:56" x14ac:dyDescent="0.35">
      <c r="A494" s="12">
        <v>0</v>
      </c>
      <c r="B494" s="12">
        <v>0</v>
      </c>
      <c r="C494" s="12">
        <f ca="1">INDEX('Flow probs &amp; rates'!$M$5:$M$5999,UsefulSeries!$E490,0)*(1-INDEX('Flow probs &amp; rates'!$M$5:$M$5999,UsefulSeries!$E490,0))/INDEX('Flow probs &amp; rates'!$F$4:$F$5999,UsefulSeries!$E490,0)</f>
        <v>5.3785918207610486</v>
      </c>
      <c r="D494" s="12">
        <f ca="1">-INDEX('Flow probs &amp; rates'!$M$5:$M$5999,UsefulSeries!$E490,0)*(INDEX('Flow probs &amp; rates'!$O$5:$O$5999,UsefulSeries!$E490,0))/INDEX('Flow probs &amp; rates'!$F$4:$F$5999,UsefulSeries!$E490,0)</f>
        <v>-1.1182605938531094</v>
      </c>
      <c r="E494" s="12">
        <v>0</v>
      </c>
      <c r="F494" s="12">
        <v>0</v>
      </c>
      <c r="G494" s="12"/>
      <c r="H494" s="12"/>
      <c r="I494" s="12">
        <f ca="1">INDEX('Flow probs &amp; rates'!$M$5:$M$5999,UsefulSeries!$E490)</f>
        <v>0.2616395772277918</v>
      </c>
      <c r="J494" s="12"/>
      <c r="K494" s="12">
        <f>INDEX('Flow probs &amp; rates'!$F$4:$F$5999,UsefulSeries!$E490)</f>
        <v>3.5917265205025244E-2</v>
      </c>
      <c r="L494" s="12">
        <f>-INDEX('Flow probs &amp; rates'!$F$4:$F$5999,UsefulSeries!$E490)</f>
        <v>-3.5917265205025244E-2</v>
      </c>
      <c r="M494" s="12"/>
      <c r="N494" s="12">
        <f>INDEX('Flow probs &amp; rates'!$E$5:$E$5999,UsefulSeries!$G492)-INDEX('Flow probs &amp; rates'!$E$4:$E$5999,UsefulSeries!$G492)</f>
        <v>-3.3241290620056319E-4</v>
      </c>
      <c r="O494" s="12"/>
      <c r="P494" s="12">
        <f ca="1"/>
        <v>0</v>
      </c>
      <c r="Q494" s="12">
        <f ca="1"/>
        <v>0</v>
      </c>
      <c r="R494" s="12">
        <f ca="1"/>
        <v>0.19869061188472387</v>
      </c>
      <c r="S494" s="12">
        <f ca="1"/>
        <v>6.1412966103502817E-2</v>
      </c>
      <c r="T494" s="12">
        <f ca="1"/>
        <v>0</v>
      </c>
      <c r="U494" s="12">
        <f ca="1"/>
        <v>0</v>
      </c>
      <c r="V494" s="12"/>
      <c r="W494" s="12">
        <f ca="1">INDEX(P$6:P$6003,UsefulSeries!$I492)</f>
        <v>45.961033676871452</v>
      </c>
      <c r="X494" s="12">
        <f ca="1">INDEX(Q$6:Q$6003,UsefulSeries!$I492)</f>
        <v>0.64908368989817133</v>
      </c>
      <c r="Y494" s="12">
        <f ca="1">INDEX(R$6:R$6003,UsefulSeries!$I492)</f>
        <v>0</v>
      </c>
      <c r="Z494" s="12">
        <f ca="1">INDEX(S$6:S$6003,UsefulSeries!$I492)</f>
        <v>0</v>
      </c>
      <c r="AA494" s="12">
        <f ca="1">INDEX(T$6:T$6003,UsefulSeries!$I492)</f>
        <v>0</v>
      </c>
      <c r="AB494" s="12">
        <f ca="1">INDEX(U$6:U$6003,UsefulSeries!$I492)</f>
        <v>0</v>
      </c>
      <c r="AC494" s="12">
        <f>INDEX( K$6:K$6003,UsefulSeries!$I492)</f>
        <v>-0.63106354825839495</v>
      </c>
      <c r="AD494" s="12">
        <f>INDEX(L$6:L$6003,UsefulSeries!$I492)</f>
        <v>0.63106354825839495</v>
      </c>
      <c r="AE494" s="12"/>
      <c r="AF494" s="12"/>
      <c r="AG494" s="12"/>
      <c r="AH494" s="12"/>
      <c r="AI494" s="12"/>
      <c r="AJ494" s="12"/>
      <c r="AK494" s="12"/>
      <c r="AL494" s="12"/>
      <c r="AM494" s="12"/>
      <c r="AN494" s="12">
        <f t="shared" ca="1" si="81"/>
        <v>45.961033676871452</v>
      </c>
      <c r="AO494" s="12">
        <f t="shared" ca="1" si="82"/>
        <v>0.64908368989817133</v>
      </c>
      <c r="AP494" s="12">
        <f t="shared" ca="1" si="83"/>
        <v>0</v>
      </c>
      <c r="AQ494" s="12">
        <f t="shared" ca="1" si="84"/>
        <v>0</v>
      </c>
      <c r="AR494" s="12">
        <f t="shared" ca="1" si="85"/>
        <v>0</v>
      </c>
      <c r="AS494" s="12">
        <f t="shared" ca="1" si="86"/>
        <v>0</v>
      </c>
      <c r="AT494" s="12">
        <f t="shared" si="87"/>
        <v>-0.63106354825839495</v>
      </c>
      <c r="AU494" s="12">
        <f t="shared" si="88"/>
        <v>0.63106354825839495</v>
      </c>
      <c r="AV494" s="12"/>
      <c r="AW494" s="12">
        <f ca="1">INDEX(I$6:I$6003,UsefulSeries!$I492)</f>
        <v>1.3927088735748943E-2</v>
      </c>
      <c r="AX494" s="12"/>
      <c r="AY494" s="12"/>
      <c r="AZ494" s="12">
        <f t="array" aca="1" ref="AZ494:AZ499" ca="1">MMULT(W494:AB499,AW494:AW499)</f>
        <v>0.64908368989817145</v>
      </c>
      <c r="BA494" s="12"/>
      <c r="BB494" s="12">
        <f t="shared" ca="1" si="80"/>
        <v>0.64908368989817145</v>
      </c>
      <c r="BC494" s="12"/>
      <c r="BD494" s="38">
        <f t="array" aca="1" ref="BD494:BD501" ca="1">MMULT(MINVERSE(AN494:AU501),BB494:BB501)</f>
        <v>1.3714241171355623E-2</v>
      </c>
    </row>
    <row r="495" spans="1:56" x14ac:dyDescent="0.35">
      <c r="A495" s="12">
        <v>0</v>
      </c>
      <c r="B495" s="12">
        <v>0</v>
      </c>
      <c r="C495" s="12">
        <f ca="1">-INDEX('Flow probs &amp; rates'!$M$5:$M$5999,UsefulSeries!$E490,0)*(INDEX('Flow probs &amp; rates'!$O$5:$O$5999,UsefulSeries!$E490,0))/INDEX('Flow probs &amp; rates'!$F$4:$F$5999,UsefulSeries!$E490,0)</f>
        <v>-1.1182605938531094</v>
      </c>
      <c r="D495" s="12">
        <f ca="1">INDEX('Flow probs &amp; rates'!$O$5:$O$5999,UsefulSeries!$E490,0)*(1-INDEX('Flow probs &amp; rates'!$O$5:$O$5999,UsefulSeries!$E490,0))/INDEX('Flow probs &amp; rates'!$F$4:$F$5999,UsefulSeries!$E490,0)</f>
        <v>3.6179311265439122</v>
      </c>
      <c r="E495" s="12">
        <v>0</v>
      </c>
      <c r="F495" s="12">
        <v>0</v>
      </c>
      <c r="G495" s="12"/>
      <c r="H495" s="12"/>
      <c r="I495" s="12">
        <f ca="1">INDEX('Flow probs &amp; rates'!$O$5:$O$5999,UsefulSeries!$E490)</f>
        <v>0.15351218169406511</v>
      </c>
      <c r="J495" s="12"/>
      <c r="K495" s="12"/>
      <c r="L495" s="12">
        <f>-INDEX('Flow probs &amp; rates'!$F$4:$F$5999,UsefulSeries!$E490)</f>
        <v>-3.5917265205025244E-2</v>
      </c>
      <c r="M495" s="12"/>
      <c r="N495" s="12">
        <f>INDEX('Flow probs &amp; rates'!$F$5:$F$5999,UsefulSeries!$G492)-INDEX('Flow probs &amp; rates'!$F$4:$F$5999,UsefulSeries!$G492)</f>
        <v>1.085422318375176E-4</v>
      </c>
      <c r="O495" s="12"/>
      <c r="P495" s="12">
        <f ca="1"/>
        <v>0</v>
      </c>
      <c r="Q495" s="12">
        <f ca="1"/>
        <v>0</v>
      </c>
      <c r="R495" s="12">
        <f ca="1"/>
        <v>6.1412966103502817E-2</v>
      </c>
      <c r="S495" s="12">
        <f ca="1"/>
        <v>0.29538309673850921</v>
      </c>
      <c r="T495" s="12">
        <f ca="1"/>
        <v>0</v>
      </c>
      <c r="U495" s="12">
        <f ca="1"/>
        <v>0</v>
      </c>
      <c r="V495" s="12"/>
      <c r="W495" s="12">
        <f ca="1">INDEX(P$7:P$6003,UsefulSeries!$I492)</f>
        <v>0.64908368989817133</v>
      </c>
      <c r="X495" s="12">
        <f ca="1">INDEX(Q$7:Q$6003,UsefulSeries!$I492)</f>
        <v>46.261508888380305</v>
      </c>
      <c r="Y495" s="12">
        <f ca="1">INDEX(R$7:R$6003,UsefulSeries!$I492)</f>
        <v>0</v>
      </c>
      <c r="Z495" s="12">
        <f ca="1">INDEX(S$7:S$6003,UsefulSeries!$I492)</f>
        <v>0</v>
      </c>
      <c r="AA495" s="12">
        <f ca="1">INDEX(T$7:T$6003,UsefulSeries!$I492)</f>
        <v>0</v>
      </c>
      <c r="AB495" s="12">
        <f ca="1">INDEX(U$7:U$6003,UsefulSeries!$I492)</f>
        <v>0</v>
      </c>
      <c r="AC495" s="12">
        <f>INDEX( K$7:K$6003,UsefulSeries!$I492,1)</f>
        <v>-0.63106354825839495</v>
      </c>
      <c r="AD495" s="12">
        <f>INDEX(L$7:L$6003,UsefulSeries!$I492,1)</f>
        <v>0</v>
      </c>
      <c r="AE495" s="12"/>
      <c r="AF495" s="12"/>
      <c r="AG495" s="12"/>
      <c r="AH495" s="12"/>
      <c r="AI495" s="12"/>
      <c r="AJ495" s="12"/>
      <c r="AK495" s="12"/>
      <c r="AL495" s="12"/>
      <c r="AM495" s="12"/>
      <c r="AN495" s="12">
        <f t="shared" ca="1" si="81"/>
        <v>0.64908368989817133</v>
      </c>
      <c r="AO495" s="12">
        <f t="shared" ca="1" si="82"/>
        <v>46.261508888380305</v>
      </c>
      <c r="AP495" s="12">
        <f t="shared" ca="1" si="83"/>
        <v>0</v>
      </c>
      <c r="AQ495" s="12">
        <f t="shared" ca="1" si="84"/>
        <v>0</v>
      </c>
      <c r="AR495" s="12">
        <f t="shared" ca="1" si="85"/>
        <v>0</v>
      </c>
      <c r="AS495" s="12">
        <f t="shared" ca="1" si="86"/>
        <v>0</v>
      </c>
      <c r="AT495" s="12">
        <f t="shared" si="87"/>
        <v>-0.63106354825839495</v>
      </c>
      <c r="AU495" s="12">
        <f t="shared" si="88"/>
        <v>0</v>
      </c>
      <c r="AV495" s="12"/>
      <c r="AW495" s="12">
        <f ca="1">INDEX(I$7:I$6003,UsefulSeries!$I492)</f>
        <v>1.3835343012618307E-2</v>
      </c>
      <c r="AX495" s="12"/>
      <c r="AY495" s="12"/>
      <c r="AZ495" s="12">
        <f ca="1"/>
        <v>0.64908368989817133</v>
      </c>
      <c r="BA495" s="12"/>
      <c r="BB495" s="12">
        <f t="shared" ca="1" si="80"/>
        <v>0.64908368989817133</v>
      </c>
      <c r="BC495" s="12"/>
      <c r="BD495" s="38">
        <f ca="1"/>
        <v>1.2840305895982179E-2</v>
      </c>
    </row>
    <row r="496" spans="1:56" x14ac:dyDescent="0.35">
      <c r="A496" s="12">
        <v>0</v>
      </c>
      <c r="B496" s="12">
        <v>0</v>
      </c>
      <c r="C496" s="12">
        <v>0</v>
      </c>
      <c r="D496" s="12">
        <v>0</v>
      </c>
      <c r="E496" s="12">
        <f ca="1">INDEX('Flow probs &amp; rates'!$P$5:$P$5999,UsefulSeries!$E490,0)*(1-INDEX('Flow probs &amp; rates'!$P$5:$P$5999,UsefulSeries!$E490,0))/INDEX('Flow probs &amp; rates'!$G$4:$G$5999,UsefulSeries!$E490,0)</f>
        <v>5.380112600309056E-2</v>
      </c>
      <c r="F496" s="12">
        <f ca="1">-INDEX('Flow probs &amp; rates'!$P$5:$P$5999,UsefulSeries!$E490,0)*(INDEX('Flow probs &amp; rates'!$Q$5:$Q$5999,UsefulSeries!$E490,0))/INDEX('Flow probs &amp; rates'!$G$4:$G$5999,UsefulSeries!$E490,0)</f>
        <v>-1.2298806877557853E-3</v>
      </c>
      <c r="G496" s="12"/>
      <c r="H496" s="12"/>
      <c r="I496" s="12">
        <f ca="1">INDEX('Flow probs &amp; rates'!$P$5:$P$5999,UsefulSeries!$E490)</f>
        <v>1.8073882482068874E-2</v>
      </c>
      <c r="J496" s="12"/>
      <c r="K496" s="12">
        <f>INDEX('Flow probs &amp; rates'!$G$4:$G$5999,UsefulSeries!$E490)</f>
        <v>0.32986702272873925</v>
      </c>
      <c r="L496" s="12"/>
      <c r="M496" s="12"/>
      <c r="N496" s="12">
        <f>INDEX('Flow probs &amp; rates'!$E$5:$E$5999,UsefulSeries!$G494)-INDEX('Flow probs &amp; rates'!$E$4:$E$5999,UsefulSeries!$G494)</f>
        <v>5.7176906821276852E-4</v>
      </c>
      <c r="O496" s="12"/>
      <c r="P496" s="12">
        <f ca="1"/>
        <v>0</v>
      </c>
      <c r="Q496" s="12">
        <f ca="1"/>
        <v>0</v>
      </c>
      <c r="R496" s="12">
        <f ca="1"/>
        <v>0</v>
      </c>
      <c r="S496" s="12">
        <f ca="1"/>
        <v>0</v>
      </c>
      <c r="T496" s="12">
        <f ca="1"/>
        <v>18.594830716197436</v>
      </c>
      <c r="U496" s="12">
        <f ca="1"/>
        <v>0.34379787607574158</v>
      </c>
      <c r="V496" s="12"/>
      <c r="W496" s="12">
        <f ca="1">INDEX(P$8:P$6003,UsefulSeries!$I492)</f>
        <v>0</v>
      </c>
      <c r="X496" s="12">
        <f ca="1">INDEX(Q$8:Q$6003,UsefulSeries!$I492)</f>
        <v>0</v>
      </c>
      <c r="Y496" s="12">
        <f ca="1">INDEX(R$8:R$6003,UsefulSeries!$I492)</f>
        <v>0.20509242211177189</v>
      </c>
      <c r="Z496" s="12">
        <f ca="1">INDEX(S$8:S$6003,UsefulSeries!$I492)</f>
        <v>6.1043089656747082E-2</v>
      </c>
      <c r="AA496" s="12">
        <f ca="1">INDEX(T$8:T$6003,UsefulSeries!$I492)</f>
        <v>0</v>
      </c>
      <c r="AB496" s="12">
        <f ca="1">INDEX(U$8:U$6003,UsefulSeries!$I492)</f>
        <v>0</v>
      </c>
      <c r="AC496" s="12">
        <f>INDEX( K$8:K$6003,UsefulSeries!$I492)</f>
        <v>3.6124985480311303E-2</v>
      </c>
      <c r="AD496" s="12">
        <f>INDEX(L$8:L$6003,UsefulSeries!$I492)</f>
        <v>-3.6124985480311303E-2</v>
      </c>
      <c r="AE496" s="12"/>
      <c r="AF496" s="12"/>
      <c r="AG496" s="12"/>
      <c r="AH496" s="12"/>
      <c r="AI496" s="12"/>
      <c r="AJ496" s="12"/>
      <c r="AK496" s="12"/>
      <c r="AL496" s="12"/>
      <c r="AM496" s="12"/>
      <c r="AN496" s="12">
        <f t="shared" ca="1" si="81"/>
        <v>0</v>
      </c>
      <c r="AO496" s="12">
        <f t="shared" ca="1" si="82"/>
        <v>0</v>
      </c>
      <c r="AP496" s="12">
        <f t="shared" ca="1" si="83"/>
        <v>0.20509242211177189</v>
      </c>
      <c r="AQ496" s="12">
        <f t="shared" ca="1" si="84"/>
        <v>6.1043089656747082E-2</v>
      </c>
      <c r="AR496" s="12">
        <f t="shared" ca="1" si="85"/>
        <v>0</v>
      </c>
      <c r="AS496" s="12">
        <f t="shared" ca="1" si="86"/>
        <v>0</v>
      </c>
      <c r="AT496" s="12">
        <f t="shared" si="87"/>
        <v>3.6124985480311303E-2</v>
      </c>
      <c r="AU496" s="12">
        <f t="shared" si="88"/>
        <v>-3.6124985480311303E-2</v>
      </c>
      <c r="AV496" s="12"/>
      <c r="AW496" s="12">
        <f ca="1">INDEX(I$8:I$6003,UsefulSeries!$I492)</f>
        <v>0.25078204018467271</v>
      </c>
      <c r="AX496" s="12"/>
      <c r="AY496" s="12"/>
      <c r="AZ496" s="12">
        <f ca="1"/>
        <v>6.1043089656747096E-2</v>
      </c>
      <c r="BA496" s="12"/>
      <c r="BB496" s="12">
        <f t="shared" ca="1" si="80"/>
        <v>6.1043089656747096E-2</v>
      </c>
      <c r="BC496" s="12"/>
      <c r="BD496" s="38">
        <f ca="1"/>
        <v>0.25612296223845088</v>
      </c>
    </row>
    <row r="497" spans="1:56" x14ac:dyDescent="0.35">
      <c r="A497" s="12">
        <v>0</v>
      </c>
      <c r="B497" s="12">
        <v>0</v>
      </c>
      <c r="C497" s="12">
        <v>0</v>
      </c>
      <c r="D497" s="12">
        <v>0</v>
      </c>
      <c r="E497" s="12">
        <f ca="1">-INDEX('Flow probs &amp; rates'!$P$5:$P$5999,UsefulSeries!$E490,0)*(INDEX('Flow probs &amp; rates'!$Q$5:$Q$5999,UsefulSeries!$E490,0))/INDEX('Flow probs &amp; rates'!$G$4:$G$5999,UsefulSeries!$E490,0)</f>
        <v>-1.2298806877557853E-3</v>
      </c>
      <c r="F497" s="12">
        <f ca="1">INDEX('Flow probs &amp; rates'!$Q$5:$Q$5999,UsefulSeries!$E490,0)*(1-INDEX('Flow probs &amp; rates'!$Q$5:$Q$5999,UsefulSeries!$E490,0))/INDEX('Flow probs &amp; rates'!$G$4:$G$5999,UsefulSeries!$E490,0)</f>
        <v>6.6519966472686931E-2</v>
      </c>
      <c r="G497" s="12"/>
      <c r="H497" s="12"/>
      <c r="I497" s="12">
        <f ca="1">INDEX('Flow probs &amp; rates'!$Q$5:$Q$5999,UsefulSeries!$E490)</f>
        <v>2.2446592821662295E-2</v>
      </c>
      <c r="J497" s="12"/>
      <c r="K497" s="12"/>
      <c r="L497" s="12">
        <f>INDEX('Flow probs &amp; rates'!$G$4:$G$5999,UsefulSeries!$E490)</f>
        <v>0.32986702272873925</v>
      </c>
      <c r="M497" s="12"/>
      <c r="N497" s="12">
        <f>INDEX('Flow probs &amp; rates'!$F$5:$F$5999,UsefulSeries!$G494)-INDEX('Flow probs &amp; rates'!$F$4:$F$5999,UsefulSeries!$G494)</f>
        <v>5.1738501990648139E-4</v>
      </c>
      <c r="O497" s="12"/>
      <c r="P497" s="12">
        <f ca="1"/>
        <v>0</v>
      </c>
      <c r="Q497" s="12">
        <f ca="1"/>
        <v>0</v>
      </c>
      <c r="R497" s="12">
        <f ca="1"/>
        <v>0</v>
      </c>
      <c r="S497" s="12">
        <f ca="1"/>
        <v>0</v>
      </c>
      <c r="T497" s="12">
        <f ca="1"/>
        <v>0.34379787607574164</v>
      </c>
      <c r="U497" s="12">
        <f ca="1"/>
        <v>15.039436779918557</v>
      </c>
      <c r="V497" s="12"/>
      <c r="W497" s="12">
        <f ca="1">INDEX(P$9:P$6003,UsefulSeries!$I492)</f>
        <v>0</v>
      </c>
      <c r="X497" s="12">
        <f ca="1">INDEX(Q$9:Q$6003,UsefulSeries!$I492)</f>
        <v>0</v>
      </c>
      <c r="Y497" s="12">
        <f ca="1">INDEX(R$9:R$6003,UsefulSeries!$I492)</f>
        <v>6.1043089656747089E-2</v>
      </c>
      <c r="Z497" s="12">
        <f ca="1">INDEX(S$9:S$6003,UsefulSeries!$I492)</f>
        <v>0.29052009110952492</v>
      </c>
      <c r="AA497" s="12">
        <f ca="1">INDEX(T$9:T$6003,UsefulSeries!$I492)</f>
        <v>0</v>
      </c>
      <c r="AB497" s="12">
        <f ca="1">INDEX(U$9:U$6003,UsefulSeries!$I492)</f>
        <v>0</v>
      </c>
      <c r="AC497" s="12">
        <f>INDEX( K$9:K$6003,UsefulSeries!$I492)</f>
        <v>0</v>
      </c>
      <c r="AD497" s="12">
        <f>INDEX(L$9:L$6003,UsefulSeries!$I492)</f>
        <v>-3.6124985480311303E-2</v>
      </c>
      <c r="AE497" s="12"/>
      <c r="AF497" s="12"/>
      <c r="AG497" s="12"/>
      <c r="AH497" s="12"/>
      <c r="AI497" s="12"/>
      <c r="AJ497" s="12"/>
      <c r="AK497" s="12"/>
      <c r="AL497" s="12"/>
      <c r="AM497" s="12"/>
      <c r="AN497" s="12">
        <f t="shared" ca="1" si="81"/>
        <v>0</v>
      </c>
      <c r="AO497" s="12">
        <f t="shared" ca="1" si="82"/>
        <v>0</v>
      </c>
      <c r="AP497" s="12">
        <f t="shared" ca="1" si="83"/>
        <v>6.1043089656747089E-2</v>
      </c>
      <c r="AQ497" s="12">
        <f t="shared" ca="1" si="84"/>
        <v>0.29052009110952492</v>
      </c>
      <c r="AR497" s="12">
        <f t="shared" ca="1" si="85"/>
        <v>0</v>
      </c>
      <c r="AS497" s="12">
        <f t="shared" ca="1" si="86"/>
        <v>0</v>
      </c>
      <c r="AT497" s="12">
        <f t="shared" si="87"/>
        <v>0</v>
      </c>
      <c r="AU497" s="12">
        <f t="shared" si="88"/>
        <v>-3.6124985480311303E-2</v>
      </c>
      <c r="AV497" s="12"/>
      <c r="AW497" s="12">
        <f ca="1">INDEX(I$9:I$6003,UsefulSeries!$I492)</f>
        <v>0.15742311975322354</v>
      </c>
      <c r="AX497" s="12"/>
      <c r="AY497" s="12"/>
      <c r="AZ497" s="12">
        <f ca="1"/>
        <v>6.1043089656747082E-2</v>
      </c>
      <c r="BA497" s="12"/>
      <c r="BB497" s="12">
        <f t="shared" ca="1" si="80"/>
        <v>6.1043089656747082E-2</v>
      </c>
      <c r="BC497" s="12"/>
      <c r="BD497" s="38">
        <f ca="1"/>
        <v>0.14925832964860564</v>
      </c>
    </row>
    <row r="498" spans="1:56" x14ac:dyDescent="0.35">
      <c r="A498" s="12">
        <f ca="1">INDEX('Flow probs &amp; rates'!$K$5:$K$5999,UsefulSeries!$E496,0)*(1-INDEX('Flow probs &amp; rates'!$K$5:$K$5999,UsefulSeries!$E496,0))/INDEX('Flow probs &amp; rates'!$E$4:$E$5999,UsefulSeries!$E496,0)</f>
        <v>2.0058213881198862E-2</v>
      </c>
      <c r="B498" s="12">
        <f ca="1">-INDEX('Flow probs &amp; rates'!$K$5:$K$5999,UsefulSeries!$E496,0)*(INDEX('Flow probs &amp; rates'!$L$5:$L$5999,UsefulSeries!$E496,0))/INDEX('Flow probs &amp; rates'!$E$4:$E$5999,UsefulSeries!$E496,0)</f>
        <v>-2.542055534392556E-4</v>
      </c>
      <c r="C498" s="12">
        <v>0</v>
      </c>
      <c r="D498" s="12">
        <v>0</v>
      </c>
      <c r="E498" s="12">
        <v>0</v>
      </c>
      <c r="F498" s="12">
        <v>0</v>
      </c>
      <c r="G498" s="12"/>
      <c r="H498" s="12"/>
      <c r="I498" s="12">
        <f ca="1">INDEX('Flow probs &amp; rates'!$K$5:$K$5999,UsefulSeries!$E496)</f>
        <v>1.2885201720049939E-2</v>
      </c>
      <c r="J498" s="12"/>
      <c r="K498" s="12">
        <f>-INDEX('Flow probs &amp; rates'!$E$4:$E$5999,UsefulSeries!$E496)</f>
        <v>-0.63411295601975837</v>
      </c>
      <c r="L498" s="12">
        <f>INDEX('Flow probs &amp; rates'!$E$4:$E$5999,UsefulSeries!$E496)</f>
        <v>0.63411295601975837</v>
      </c>
      <c r="M498" s="12"/>
      <c r="N498" s="12">
        <f>INDEX('Flow probs &amp; rates'!$E$5:$E$5999,UsefulSeries!$G496)-INDEX('Flow probs &amp; rates'!$E$4:$E$5999,UsefulSeries!$G496)</f>
        <v>-7.2175204560287476E-4</v>
      </c>
      <c r="O498" s="12"/>
      <c r="P498" s="12">
        <f t="array" aca="1" ref="P498:U503" ca="1">MINVERSE(A498:F503)</f>
        <v>49.863133438528358</v>
      </c>
      <c r="Q498" s="12">
        <f ca="1"/>
        <v>0.65063604835938882</v>
      </c>
      <c r="R498" s="12">
        <f ca="1"/>
        <v>0</v>
      </c>
      <c r="S498" s="12">
        <f ca="1"/>
        <v>0</v>
      </c>
      <c r="T498" s="12">
        <f ca="1"/>
        <v>0</v>
      </c>
      <c r="U498" s="12">
        <f ca="1"/>
        <v>0</v>
      </c>
      <c r="V498" s="12"/>
      <c r="W498" s="12">
        <f ca="1">INDEX(P$10:P$6003,UsefulSeries!$I492)</f>
        <v>0</v>
      </c>
      <c r="X498" s="12">
        <f ca="1">INDEX(Q$10:Q$6003,UsefulSeries!$I492)</f>
        <v>0</v>
      </c>
      <c r="Y498" s="12">
        <f ca="1">INDEX(R$10:R$6003,UsefulSeries!$I492)</f>
        <v>0</v>
      </c>
      <c r="Z498" s="12">
        <f ca="1">INDEX(S$10:S$6003,UsefulSeries!$I492)</f>
        <v>0</v>
      </c>
      <c r="AA498" s="12">
        <f ca="1">INDEX(T$10:T$6003,UsefulSeries!$I492)</f>
        <v>17.271071180328043</v>
      </c>
      <c r="AB498" s="12">
        <f ca="1">INDEX(U$10:U$6003,UsefulSeries!$I492)</f>
        <v>0.34803839587548702</v>
      </c>
      <c r="AC498" s="12">
        <f>INDEX( K$10:K$6003,UsefulSeries!$I492)</f>
        <v>0.33281146626129382</v>
      </c>
      <c r="AD498" s="12">
        <f>INDEX(L$10:L$6003,UsefulSeries!$I492)</f>
        <v>0</v>
      </c>
      <c r="AE498" s="12"/>
      <c r="AF498" s="12"/>
      <c r="AG498" s="12"/>
      <c r="AH498" s="12"/>
      <c r="AI498" s="12"/>
      <c r="AJ498" s="12"/>
      <c r="AK498" s="12"/>
      <c r="AL498" s="12"/>
      <c r="AM498" s="12"/>
      <c r="AN498" s="12">
        <f t="shared" ca="1" si="81"/>
        <v>0</v>
      </c>
      <c r="AO498" s="12">
        <f t="shared" ca="1" si="82"/>
        <v>0</v>
      </c>
      <c r="AP498" s="12">
        <f t="shared" ca="1" si="83"/>
        <v>0</v>
      </c>
      <c r="AQ498" s="12">
        <f t="shared" ca="1" si="84"/>
        <v>0</v>
      </c>
      <c r="AR498" s="12">
        <f t="shared" ca="1" si="85"/>
        <v>17.271071180328043</v>
      </c>
      <c r="AS498" s="12">
        <f t="shared" ca="1" si="86"/>
        <v>0.34803839587548702</v>
      </c>
      <c r="AT498" s="12">
        <f t="shared" si="87"/>
        <v>0.33281146626129382</v>
      </c>
      <c r="AU498" s="12">
        <f t="shared" si="88"/>
        <v>0</v>
      </c>
      <c r="AV498" s="12"/>
      <c r="AW498" s="12">
        <f ca="1">INDEX(I$10:I$6003,UsefulSeries!$I492)</f>
        <v>1.9666183390429446E-2</v>
      </c>
      <c r="AX498" s="12"/>
      <c r="AY498" s="12"/>
      <c r="AZ498" s="12">
        <f ca="1"/>
        <v>0.34803839587548707</v>
      </c>
      <c r="BA498" s="12"/>
      <c r="BB498" s="12">
        <f t="shared" ca="1" si="80"/>
        <v>0.34803839587548707</v>
      </c>
      <c r="BC498" s="12"/>
      <c r="BD498" s="38">
        <f ca="1"/>
        <v>2.1049884712749291E-2</v>
      </c>
    </row>
    <row r="499" spans="1:56" x14ac:dyDescent="0.35">
      <c r="A499" s="12">
        <f ca="1">-INDEX('Flow probs &amp; rates'!$K$5:$K$5999,UsefulSeries!$E496,0)*(INDEX('Flow probs &amp; rates'!$L$5:$L$5999,UsefulSeries!$E496,0))/INDEX('Flow probs &amp; rates'!$E$4:$E$5999,UsefulSeries!$E496,0)</f>
        <v>-2.542055534392556E-4</v>
      </c>
      <c r="B499" s="12">
        <f ca="1">INDEX('Flow probs &amp; rates'!$L$5:$L$5999,UsefulSeries!$E496,0)*(1-INDEX('Flow probs &amp; rates'!$L$5:$L$5999,UsefulSeries!$E496,0))/INDEX('Flow probs &amp; rates'!$E$4:$E$5999,UsefulSeries!$E496,0)</f>
        <v>1.9481683291170882E-2</v>
      </c>
      <c r="C499" s="12">
        <v>0</v>
      </c>
      <c r="D499" s="12">
        <v>0</v>
      </c>
      <c r="E499" s="12">
        <v>0</v>
      </c>
      <c r="F499" s="12">
        <v>0</v>
      </c>
      <c r="G499" s="12"/>
      <c r="H499" s="12"/>
      <c r="I499" s="12">
        <f ca="1">INDEX('Flow probs &amp; rates'!$L$5:$L$5999,UsefulSeries!$E496)</f>
        <v>1.2510090135195827E-2</v>
      </c>
      <c r="J499" s="12"/>
      <c r="K499" s="12">
        <f>-INDEX('Flow probs &amp; rates'!$E$4:$E$5999,UsefulSeries!$E496)</f>
        <v>-0.63411295601975837</v>
      </c>
      <c r="L499" s="12"/>
      <c r="M499" s="12"/>
      <c r="N499" s="12">
        <f>INDEX('Flow probs &amp; rates'!$F$5:$F$5999,UsefulSeries!$G496)-INDEX('Flow probs &amp; rates'!$F$4:$F$5999,UsefulSeries!$G496)</f>
        <v>-3.4683127050611634E-4</v>
      </c>
      <c r="O499" s="12"/>
      <c r="P499" s="12">
        <f ca="1"/>
        <v>0.65063604835938871</v>
      </c>
      <c r="Q499" s="12">
        <f ca="1"/>
        <v>51.338756530860792</v>
      </c>
      <c r="R499" s="12">
        <f ca="1"/>
        <v>0</v>
      </c>
      <c r="S499" s="12">
        <f ca="1"/>
        <v>0</v>
      </c>
      <c r="T499" s="12">
        <f ca="1"/>
        <v>0</v>
      </c>
      <c r="U499" s="12">
        <f ca="1"/>
        <v>0</v>
      </c>
      <c r="V499" s="12"/>
      <c r="W499" s="12">
        <f ca="1">INDEX(P$11:P$6003,UsefulSeries!$I492)</f>
        <v>0</v>
      </c>
      <c r="X499" s="12">
        <f ca="1">INDEX(Q$11:Q$6003,UsefulSeries!$I492)</f>
        <v>0</v>
      </c>
      <c r="Y499" s="12">
        <f ca="1">INDEX(R$11:R$6003,UsefulSeries!$I492)</f>
        <v>0</v>
      </c>
      <c r="Z499" s="12">
        <f ca="1">INDEX(S$11:S$6003,UsefulSeries!$I492)</f>
        <v>0</v>
      </c>
      <c r="AA499" s="12">
        <f ca="1">INDEX(T$11:T$6003,UsefulSeries!$I492)</f>
        <v>0.34803839587548702</v>
      </c>
      <c r="AB499" s="12">
        <f ca="1">INDEX(U$11:U$6003,UsefulSeries!$I492)</f>
        <v>14.166510519370188</v>
      </c>
      <c r="AC499" s="12">
        <f>INDEX( K$11:K$6003,UsefulSeries!$I492)</f>
        <v>0</v>
      </c>
      <c r="AD499" s="12">
        <f>INDEX(L$11:L$6003,UsefulSeries!$I492)</f>
        <v>0.33281146626129382</v>
      </c>
      <c r="AE499" s="12"/>
      <c r="AF499" s="12"/>
      <c r="AG499" s="12"/>
      <c r="AH499" s="12"/>
      <c r="AI499" s="12"/>
      <c r="AJ499" s="12"/>
      <c r="AK499" s="12"/>
      <c r="AL499" s="12"/>
      <c r="AM499" s="12"/>
      <c r="AN499" s="12">
        <f t="shared" ca="1" si="81"/>
        <v>0</v>
      </c>
      <c r="AO499" s="12">
        <f t="shared" ca="1" si="82"/>
        <v>0</v>
      </c>
      <c r="AP499" s="12">
        <f t="shared" ca="1" si="83"/>
        <v>0</v>
      </c>
      <c r="AQ499" s="12">
        <f t="shared" ca="1" si="84"/>
        <v>0</v>
      </c>
      <c r="AR499" s="12">
        <f t="shared" ca="1" si="85"/>
        <v>0.34803839587548702</v>
      </c>
      <c r="AS499" s="12">
        <f t="shared" ca="1" si="86"/>
        <v>14.166510519370188</v>
      </c>
      <c r="AT499" s="12">
        <f t="shared" si="87"/>
        <v>0</v>
      </c>
      <c r="AU499" s="12">
        <f t="shared" si="88"/>
        <v>0.33281146626129382</v>
      </c>
      <c r="AV499" s="12"/>
      <c r="AW499" s="12">
        <f ca="1">INDEX(I$11:I$6003,UsefulSeries!$I492)</f>
        <v>2.4084534331073753E-2</v>
      </c>
      <c r="AX499" s="12"/>
      <c r="AY499" s="12"/>
      <c r="AZ499" s="12">
        <f ca="1"/>
        <v>0.34803839587548702</v>
      </c>
      <c r="BA499" s="12"/>
      <c r="BB499" s="12">
        <f t="shared" ca="1" si="80"/>
        <v>0.34803839587548702</v>
      </c>
      <c r="BC499" s="12"/>
      <c r="BD499" s="38">
        <f ca="1"/>
        <v>2.5381102520103869E-2</v>
      </c>
    </row>
    <row r="500" spans="1:56" x14ac:dyDescent="0.35">
      <c r="A500" s="12">
        <v>0</v>
      </c>
      <c r="B500" s="12">
        <v>0</v>
      </c>
      <c r="C500" s="12">
        <f ca="1">INDEX('Flow probs &amp; rates'!$M$5:$M$5999,UsefulSeries!$E496,0)*(1-INDEX('Flow probs &amp; rates'!$M$5:$M$5999,UsefulSeries!$E496,0))/INDEX('Flow probs &amp; rates'!$F$4:$F$5999,UsefulSeries!$E496,0)</f>
        <v>5.4742557722919081</v>
      </c>
      <c r="D500" s="12">
        <f ca="1">-INDEX('Flow probs &amp; rates'!$M$5:$M$5999,UsefulSeries!$E496,0)*(INDEX('Flow probs &amp; rates'!$O$5:$O$5999,UsefulSeries!$E496,0))/INDEX('Flow probs &amp; rates'!$F$4:$F$5999,UsefulSeries!$E496,0)</f>
        <v>-1.1582011666319003</v>
      </c>
      <c r="E500" s="12">
        <v>0</v>
      </c>
      <c r="F500" s="12">
        <v>0</v>
      </c>
      <c r="G500" s="12"/>
      <c r="H500" s="12"/>
      <c r="I500" s="12">
        <f ca="1">INDEX('Flow probs &amp; rates'!$M$5:$M$5999,UsefulSeries!$E496)</f>
        <v>0.26959413229831541</v>
      </c>
      <c r="J500" s="12"/>
      <c r="K500" s="12">
        <f>INDEX('Flow probs &amp; rates'!$F$4:$F$5999,UsefulSeries!$E496)</f>
        <v>3.5970759189827214E-2</v>
      </c>
      <c r="L500" s="12">
        <f>-INDEX('Flow probs &amp; rates'!$F$4:$F$5999,UsefulSeries!$E496)</f>
        <v>-3.5970759189827214E-2</v>
      </c>
      <c r="M500" s="12"/>
      <c r="N500" s="12">
        <f>INDEX('Flow probs &amp; rates'!$E$5:$E$5999,UsefulSeries!$G498)-INDEX('Flow probs &amp; rates'!$E$4:$E$5999,UsefulSeries!$G498)</f>
        <v>-1.6713221656081689E-3</v>
      </c>
      <c r="O500" s="12"/>
      <c r="P500" s="12">
        <f ca="1"/>
        <v>0</v>
      </c>
      <c r="Q500" s="12">
        <f ca="1"/>
        <v>0</v>
      </c>
      <c r="R500" s="12">
        <f ca="1"/>
        <v>0.19588869702639733</v>
      </c>
      <c r="S500" s="12">
        <f ca="1"/>
        <v>6.2463095796974816E-2</v>
      </c>
      <c r="T500" s="12">
        <f ca="1"/>
        <v>0</v>
      </c>
      <c r="U500" s="12">
        <f ca="1"/>
        <v>0</v>
      </c>
      <c r="V500" s="12"/>
      <c r="W500" s="12"/>
      <c r="X500" s="12"/>
      <c r="Y500" s="12"/>
      <c r="Z500" s="12"/>
      <c r="AA500" s="12"/>
      <c r="AB500" s="12"/>
      <c r="AC500" s="12"/>
      <c r="AD500" s="12"/>
      <c r="AE500" s="12">
        <f t="array" ref="AE500:AJ501">TRANSPOSE(AC494:AD499)</f>
        <v>-0.63106354825839495</v>
      </c>
      <c r="AF500" s="12">
        <v>-0.63106354825839495</v>
      </c>
      <c r="AG500" s="12">
        <v>3.6124985480311303E-2</v>
      </c>
      <c r="AH500" s="12">
        <v>0</v>
      </c>
      <c r="AI500" s="12">
        <v>0.33281146626129382</v>
      </c>
      <c r="AJ500" s="12">
        <v>0</v>
      </c>
      <c r="AK500" s="12"/>
      <c r="AL500" s="12"/>
      <c r="AM500" s="12"/>
      <c r="AN500" s="12">
        <f t="shared" si="81"/>
        <v>-0.63106354825839495</v>
      </c>
      <c r="AO500" s="12">
        <f t="shared" si="82"/>
        <v>-0.63106354825839495</v>
      </c>
      <c r="AP500" s="12">
        <f t="shared" si="83"/>
        <v>3.6124985480311303E-2</v>
      </c>
      <c r="AQ500" s="12">
        <f t="shared" si="84"/>
        <v>0</v>
      </c>
      <c r="AR500" s="12">
        <f t="shared" si="85"/>
        <v>0.33281146626129382</v>
      </c>
      <c r="AS500" s="12">
        <f t="shared" si="86"/>
        <v>0</v>
      </c>
      <c r="AT500" s="12">
        <f t="shared" si="87"/>
        <v>0</v>
      </c>
      <c r="AU500" s="12">
        <f t="shared" si="88"/>
        <v>0</v>
      </c>
      <c r="AV500" s="12"/>
      <c r="AW500" s="12"/>
      <c r="AX500" s="12">
        <f>INDEX($N$6:$N$6003,UsefulSeries!$K492)</f>
        <v>-4.9952540678910307E-4</v>
      </c>
      <c r="AY500" s="12"/>
      <c r="AZ500" s="12"/>
      <c r="BA500" s="12"/>
      <c r="BB500" s="12">
        <f t="shared" si="80"/>
        <v>-4.9952540678910307E-4</v>
      </c>
      <c r="BC500" s="12"/>
      <c r="BD500" s="38">
        <f ca="1"/>
        <v>-7.3162321648006359E-2</v>
      </c>
    </row>
    <row r="501" spans="1:56" x14ac:dyDescent="0.35">
      <c r="A501" s="12">
        <v>0</v>
      </c>
      <c r="B501" s="12">
        <v>0</v>
      </c>
      <c r="C501" s="12">
        <f ca="1">-INDEX('Flow probs &amp; rates'!$M$5:$M$5999,UsefulSeries!$E496,0)*(INDEX('Flow probs &amp; rates'!$O$5:$O$5999,UsefulSeries!$E496,0))/INDEX('Flow probs &amp; rates'!$F$4:$F$5999,UsefulSeries!$E496,0)</f>
        <v>-1.1582011666319003</v>
      </c>
      <c r="D501" s="12">
        <f ca="1">INDEX('Flow probs &amp; rates'!$O$5:$O$5999,UsefulSeries!$E496,0)*(1-INDEX('Flow probs &amp; rates'!$O$5:$O$5999,UsefulSeries!$E496,0))/INDEX('Flow probs &amp; rates'!$F$4:$F$5999,UsefulSeries!$E496,0)</f>
        <v>3.632200974530698</v>
      </c>
      <c r="E501" s="12">
        <v>0</v>
      </c>
      <c r="F501" s="12">
        <v>0</v>
      </c>
      <c r="G501" s="12"/>
      <c r="H501" s="12"/>
      <c r="I501" s="12">
        <f ca="1">INDEX('Flow probs &amp; rates'!$O$5:$O$5999,UsefulSeries!$E496)</f>
        <v>0.15453368700247988</v>
      </c>
      <c r="J501" s="12"/>
      <c r="K501" s="12"/>
      <c r="L501" s="12">
        <f>-INDEX('Flow probs &amp; rates'!$F$4:$F$5999,UsefulSeries!$E496)</f>
        <v>-3.5970759189827214E-2</v>
      </c>
      <c r="M501" s="12"/>
      <c r="N501" s="12">
        <f>INDEX('Flow probs &amp; rates'!$F$5:$F$5999,UsefulSeries!$G498)-INDEX('Flow probs &amp; rates'!$F$4:$F$5999,UsefulSeries!$G498)</f>
        <v>-3.1746151834569081E-4</v>
      </c>
      <c r="O501" s="12"/>
      <c r="P501" s="12">
        <f ca="1"/>
        <v>0</v>
      </c>
      <c r="Q501" s="12">
        <f ca="1"/>
        <v>0</v>
      </c>
      <c r="R501" s="12">
        <f ca="1"/>
        <v>6.2463095796974816E-2</v>
      </c>
      <c r="S501" s="12">
        <f ca="1"/>
        <v>0.29523279079072701</v>
      </c>
      <c r="T501" s="12">
        <f ca="1"/>
        <v>0</v>
      </c>
      <c r="U501" s="12">
        <f ca="1"/>
        <v>0</v>
      </c>
      <c r="V501" s="12"/>
      <c r="W501" s="12"/>
      <c r="X501" s="12"/>
      <c r="Y501" s="12"/>
      <c r="Z501" s="12"/>
      <c r="AA501" s="12"/>
      <c r="AB501" s="12"/>
      <c r="AC501" s="12"/>
      <c r="AD501" s="12"/>
      <c r="AE501" s="12">
        <v>0.63106354825839495</v>
      </c>
      <c r="AF501" s="12">
        <v>0</v>
      </c>
      <c r="AG501" s="12">
        <v>-3.6124985480311303E-2</v>
      </c>
      <c r="AH501" s="12">
        <v>-3.6124985480311303E-2</v>
      </c>
      <c r="AI501" s="12">
        <v>0</v>
      </c>
      <c r="AJ501" s="12">
        <v>0.33281146626129382</v>
      </c>
      <c r="AK501" s="12"/>
      <c r="AL501" s="12"/>
      <c r="AM501" s="12"/>
      <c r="AN501" s="12">
        <f t="shared" si="81"/>
        <v>0.63106354825839495</v>
      </c>
      <c r="AO501" s="12">
        <f t="shared" si="82"/>
        <v>0</v>
      </c>
      <c r="AP501" s="12">
        <f t="shared" si="83"/>
        <v>-3.6124985480311303E-2</v>
      </c>
      <c r="AQ501" s="12">
        <f t="shared" si="84"/>
        <v>-3.6124985480311303E-2</v>
      </c>
      <c r="AR501" s="12">
        <f t="shared" si="85"/>
        <v>0</v>
      </c>
      <c r="AS501" s="12">
        <f t="shared" si="86"/>
        <v>0.33281146626129382</v>
      </c>
      <c r="AT501" s="12">
        <f t="shared" si="87"/>
        <v>0</v>
      </c>
      <c r="AU501" s="12">
        <f t="shared" si="88"/>
        <v>0</v>
      </c>
      <c r="AV501" s="12"/>
      <c r="AW501" s="12"/>
      <c r="AX501" s="12">
        <f>INDEX('Margin error adjustment'!N$7:N$6003,UsefulSeries!$K492)</f>
        <v>2.4572863569012823E-3</v>
      </c>
      <c r="AY501" s="12"/>
      <c r="AZ501" s="12"/>
      <c r="BA501" s="12"/>
      <c r="BB501" s="12">
        <f t="shared" si="80"/>
        <v>2.4572863569012823E-3</v>
      </c>
      <c r="BC501" s="12"/>
      <c r="BD501" s="38">
        <f ca="1"/>
        <v>-5.6636955118511523E-2</v>
      </c>
    </row>
    <row r="502" spans="1:56" x14ac:dyDescent="0.35">
      <c r="A502" s="12">
        <v>0</v>
      </c>
      <c r="B502" s="12">
        <v>0</v>
      </c>
      <c r="C502" s="12">
        <v>0</v>
      </c>
      <c r="D502" s="12">
        <v>0</v>
      </c>
      <c r="E502" s="12">
        <f ca="1">INDEX('Flow probs &amp; rates'!$P$5:$P$5999,UsefulSeries!$E496,0)*(1-INDEX('Flow probs &amp; rates'!$P$5:$P$5999,UsefulSeries!$E496,0))/INDEX('Flow probs &amp; rates'!$G$4:$G$5999,UsefulSeries!$E496,0)</f>
        <v>6.4222131352876868E-2</v>
      </c>
      <c r="F502" s="12">
        <f ca="1">-INDEX('Flow probs &amp; rates'!$P$5:$P$5999,UsefulSeries!$E496,0)*(INDEX('Flow probs &amp; rates'!$Q$5:$Q$5999,UsefulSeries!$E496,0))/INDEX('Flow probs &amp; rates'!$G$4:$G$5999,UsefulSeries!$E496,0)</f>
        <v>-1.4527103142874607E-3</v>
      </c>
      <c r="G502" s="12"/>
      <c r="H502" s="12"/>
      <c r="I502" s="12">
        <f ca="1">INDEX('Flow probs &amp; rates'!$P$5:$P$5999,UsefulSeries!$E496)</f>
        <v>2.1656950481417706E-2</v>
      </c>
      <c r="J502" s="12"/>
      <c r="K502" s="12">
        <f>INDEX('Flow probs &amp; rates'!$G$4:$G$5999,UsefulSeries!$E496)</f>
        <v>0.3299162847904144</v>
      </c>
      <c r="L502" s="12"/>
      <c r="M502" s="12"/>
      <c r="N502" s="12">
        <f>INDEX('Flow probs &amp; rates'!$E$5:$E$5999,UsefulSeries!$G500)-INDEX('Flow probs &amp; rates'!$E$4:$E$5999,UsefulSeries!$G500)</f>
        <v>-7.6617908572040871E-4</v>
      </c>
      <c r="O502" s="12"/>
      <c r="P502" s="12">
        <f ca="1"/>
        <v>0</v>
      </c>
      <c r="Q502" s="12">
        <f ca="1"/>
        <v>0</v>
      </c>
      <c r="R502" s="12">
        <f ca="1"/>
        <v>0</v>
      </c>
      <c r="S502" s="12">
        <f ca="1"/>
        <v>0</v>
      </c>
      <c r="T502" s="12">
        <f ca="1"/>
        <v>15.578760758991429</v>
      </c>
      <c r="U502" s="12">
        <f ca="1"/>
        <v>0.34502390054073356</v>
      </c>
      <c r="V502" s="12"/>
      <c r="W502" s="12">
        <f ca="1">INDEX(P$6:P$6003,UsefulSeries!$I500)</f>
        <v>46.401329251797115</v>
      </c>
      <c r="X502" s="12">
        <f ca="1">INDEX(Q$6:Q$6003,UsefulSeries!$I500)</f>
        <v>0.64823504034714097</v>
      </c>
      <c r="Y502" s="12">
        <f ca="1">INDEX(R$6:R$6003,UsefulSeries!$I500)</f>
        <v>0</v>
      </c>
      <c r="Z502" s="12">
        <f ca="1">INDEX(S$6:S$6003,UsefulSeries!$I500)</f>
        <v>0</v>
      </c>
      <c r="AA502" s="12">
        <f ca="1">INDEX(T$6:T$6003,UsefulSeries!$I500)</f>
        <v>0</v>
      </c>
      <c r="AB502" s="12">
        <f ca="1">INDEX(U$6:U$6003,UsefulSeries!$I500)</f>
        <v>0</v>
      </c>
      <c r="AC502" s="12">
        <f>INDEX( K$6:K$6003,UsefulSeries!$I500)</f>
        <v>-0.63056402285160584</v>
      </c>
      <c r="AD502" s="12">
        <f>INDEX(L$6:L$6003,UsefulSeries!$I500)</f>
        <v>0.63056402285160584</v>
      </c>
      <c r="AE502" s="12"/>
      <c r="AF502" s="12"/>
      <c r="AG502" s="12"/>
      <c r="AH502" s="12"/>
      <c r="AI502" s="12"/>
      <c r="AJ502" s="12"/>
      <c r="AK502" s="12"/>
      <c r="AL502" s="12"/>
      <c r="AM502" s="12"/>
      <c r="AN502" s="12">
        <f t="shared" ca="1" si="81"/>
        <v>46.401329251797115</v>
      </c>
      <c r="AO502" s="12">
        <f t="shared" ca="1" si="82"/>
        <v>0.64823504034714097</v>
      </c>
      <c r="AP502" s="12">
        <f t="shared" ca="1" si="83"/>
        <v>0</v>
      </c>
      <c r="AQ502" s="12">
        <f t="shared" ca="1" si="84"/>
        <v>0</v>
      </c>
      <c r="AR502" s="12">
        <f t="shared" ca="1" si="85"/>
        <v>0</v>
      </c>
      <c r="AS502" s="12">
        <f t="shared" ca="1" si="86"/>
        <v>0</v>
      </c>
      <c r="AT502" s="12">
        <f t="shared" si="87"/>
        <v>-0.63056402285160584</v>
      </c>
      <c r="AU502" s="12">
        <f t="shared" si="88"/>
        <v>0.63056402285160584</v>
      </c>
      <c r="AV502" s="12"/>
      <c r="AW502" s="12">
        <f ca="1">INDEX(I$6:I$6003,UsefulSeries!$I500)</f>
        <v>1.3781888060672485E-2</v>
      </c>
      <c r="AX502" s="12"/>
      <c r="AY502" s="12"/>
      <c r="AZ502" s="12">
        <f t="array" aca="1" ref="AZ502:AZ507" ca="1">MMULT(W502:AB507,AW502:AW507)</f>
        <v>0.64823504034714075</v>
      </c>
      <c r="BA502" s="12"/>
      <c r="BB502" s="12">
        <f t="shared" ca="1" si="80"/>
        <v>0.64823504034714075</v>
      </c>
      <c r="BC502" s="12"/>
      <c r="BD502" s="38">
        <f t="array" aca="1" ref="BD502:BD509" ca="1">MMULT(MINVERSE(AN502:AU509),BB502:BB509)</f>
        <v>1.3719538743170391E-2</v>
      </c>
    </row>
    <row r="503" spans="1:56" x14ac:dyDescent="0.35">
      <c r="A503" s="12">
        <v>0</v>
      </c>
      <c r="B503" s="12">
        <v>0</v>
      </c>
      <c r="C503" s="12">
        <v>0</v>
      </c>
      <c r="D503" s="12">
        <v>0</v>
      </c>
      <c r="E503" s="12">
        <f ca="1">-INDEX('Flow probs &amp; rates'!$P$5:$P$5999,UsefulSeries!$E496,0)*(INDEX('Flow probs &amp; rates'!$Q$5:$Q$5999,UsefulSeries!$E496,0))/INDEX('Flow probs &amp; rates'!$G$4:$G$5999,UsefulSeries!$E496,0)</f>
        <v>-1.4527103142874607E-3</v>
      </c>
      <c r="F503" s="12">
        <f ca="1">INDEX('Flow probs &amp; rates'!$Q$5:$Q$5999,UsefulSeries!$E496,0)*(1-INDEX('Flow probs &amp; rates'!$Q$5:$Q$5999,UsefulSeries!$E496,0))/INDEX('Flow probs &amp; rates'!$G$4:$G$5999,UsefulSeries!$E496,0)</f>
        <v>6.5593793366009803E-2</v>
      </c>
      <c r="G503" s="12"/>
      <c r="H503" s="12"/>
      <c r="I503" s="12">
        <f ca="1">INDEX('Flow probs &amp; rates'!$Q$5:$Q$5999,UsefulSeries!$E496)</f>
        <v>2.2130206659412382E-2</v>
      </c>
      <c r="J503" s="12"/>
      <c r="K503" s="12"/>
      <c r="L503" s="12">
        <f>INDEX('Flow probs &amp; rates'!$G$4:$G$5999,UsefulSeries!$E496)</f>
        <v>0.3299162847904144</v>
      </c>
      <c r="M503" s="12"/>
      <c r="N503" s="12">
        <f>INDEX('Flow probs &amp; rates'!$F$5:$F$5999,UsefulSeries!$G500)-INDEX('Flow probs &amp; rates'!$F$4:$F$5999,UsefulSeries!$G500)</f>
        <v>2.3196767098477497E-3</v>
      </c>
      <c r="O503" s="12"/>
      <c r="P503" s="12">
        <f ca="1"/>
        <v>0</v>
      </c>
      <c r="Q503" s="12">
        <f ca="1"/>
        <v>0</v>
      </c>
      <c r="R503" s="12">
        <f ca="1"/>
        <v>0</v>
      </c>
      <c r="S503" s="12">
        <f ca="1"/>
        <v>0</v>
      </c>
      <c r="T503" s="12">
        <f ca="1"/>
        <v>0.34502390054073356</v>
      </c>
      <c r="U503" s="12">
        <f ca="1"/>
        <v>15.252986120138665</v>
      </c>
      <c r="V503" s="12"/>
      <c r="W503" s="12">
        <f ca="1">INDEX(P$7:P$6003,UsefulSeries!$I500)</f>
        <v>0.64823504034714086</v>
      </c>
      <c r="X503" s="12">
        <f ca="1">INDEX(Q$7:Q$6003,UsefulSeries!$I500)</f>
        <v>47.431836642352962</v>
      </c>
      <c r="Y503" s="12">
        <f ca="1">INDEX(R$7:R$6003,UsefulSeries!$I500)</f>
        <v>0</v>
      </c>
      <c r="Z503" s="12">
        <f ca="1">INDEX(S$7:S$6003,UsefulSeries!$I500)</f>
        <v>0</v>
      </c>
      <c r="AA503" s="12">
        <f ca="1">INDEX(T$7:T$6003,UsefulSeries!$I500)</f>
        <v>0</v>
      </c>
      <c r="AB503" s="12">
        <f ca="1">INDEX(U$7:U$6003,UsefulSeries!$I500)</f>
        <v>0</v>
      </c>
      <c r="AC503" s="12">
        <f>INDEX( K$7:K$6003,UsefulSeries!$I500,1)</f>
        <v>-0.63056402285160584</v>
      </c>
      <c r="AD503" s="12">
        <f>INDEX(L$7:L$6003,UsefulSeries!$I500,1)</f>
        <v>0</v>
      </c>
      <c r="AE503" s="12"/>
      <c r="AF503" s="12"/>
      <c r="AG503" s="12"/>
      <c r="AH503" s="12"/>
      <c r="AI503" s="12"/>
      <c r="AJ503" s="12"/>
      <c r="AK503" s="12"/>
      <c r="AL503" s="12"/>
      <c r="AM503" s="12"/>
      <c r="AN503" s="12">
        <f t="shared" ca="1" si="81"/>
        <v>0.64823504034714086</v>
      </c>
      <c r="AO503" s="12">
        <f t="shared" ca="1" si="82"/>
        <v>47.431836642352962</v>
      </c>
      <c r="AP503" s="12">
        <f t="shared" ca="1" si="83"/>
        <v>0</v>
      </c>
      <c r="AQ503" s="12">
        <f t="shared" ca="1" si="84"/>
        <v>0</v>
      </c>
      <c r="AR503" s="12">
        <f t="shared" ca="1" si="85"/>
        <v>0</v>
      </c>
      <c r="AS503" s="12">
        <f t="shared" ca="1" si="86"/>
        <v>0</v>
      </c>
      <c r="AT503" s="12">
        <f t="shared" si="87"/>
        <v>-0.63056402285160584</v>
      </c>
      <c r="AU503" s="12">
        <f t="shared" si="88"/>
        <v>0</v>
      </c>
      <c r="AV503" s="12"/>
      <c r="AW503" s="12">
        <f ca="1">INDEX(I$7:I$6003,UsefulSeries!$I500)</f>
        <v>1.3478312939989015E-2</v>
      </c>
      <c r="AX503" s="12"/>
      <c r="AY503" s="12"/>
      <c r="AZ503" s="12">
        <f ca="1"/>
        <v>0.64823504034714086</v>
      </c>
      <c r="BA503" s="12"/>
      <c r="BB503" s="12">
        <f t="shared" ca="1" si="80"/>
        <v>0.64823504034714086</v>
      </c>
      <c r="BC503" s="12"/>
      <c r="BD503" s="38">
        <f ca="1"/>
        <v>1.5260950283872062E-2</v>
      </c>
    </row>
    <row r="504" spans="1:56" x14ac:dyDescent="0.35">
      <c r="A504" s="12">
        <f ca="1">INDEX('Flow probs &amp; rates'!$K$5:$K$5999,UsefulSeries!$E502,0)*(1-INDEX('Flow probs &amp; rates'!$K$5:$K$5999,UsefulSeries!$E502,0))/INDEX('Flow probs &amp; rates'!$E$4:$E$5999,UsefulSeries!$E502,0)</f>
        <v>1.9368670173096864E-2</v>
      </c>
      <c r="B504" s="12">
        <f ca="1">-INDEX('Flow probs &amp; rates'!$K$5:$K$5999,UsefulSeries!$E502,0)*(INDEX('Flow probs &amp; rates'!$L$5:$L$5999,UsefulSeries!$E502,0))/INDEX('Flow probs &amp; rates'!$E$4:$E$5999,UsefulSeries!$E502,0)</f>
        <v>-2.4352089230525705E-4</v>
      </c>
      <c r="C504" s="12">
        <v>0</v>
      </c>
      <c r="D504" s="12">
        <v>0</v>
      </c>
      <c r="E504" s="12">
        <v>0</v>
      </c>
      <c r="F504" s="12">
        <v>0</v>
      </c>
      <c r="G504" s="12"/>
      <c r="H504" s="12"/>
      <c r="I504" s="12">
        <f ca="1">INDEX('Flow probs &amp; rates'!$K$5:$K$5999,UsefulSeries!$E502)</f>
        <v>1.2439191785617899E-2</v>
      </c>
      <c r="J504" s="12"/>
      <c r="K504" s="12">
        <f>-INDEX('Flow probs &amp; rates'!$E$4:$E$5999,UsefulSeries!$E502)</f>
        <v>-0.63424376498504587</v>
      </c>
      <c r="L504" s="12">
        <f>INDEX('Flow probs &amp; rates'!$E$4:$E$5999,UsefulSeries!$E502)</f>
        <v>0.63424376498504587</v>
      </c>
      <c r="M504" s="12"/>
      <c r="N504" s="12">
        <f>INDEX('Flow probs &amp; rates'!$E$5:$E$5999,UsefulSeries!$G502)-INDEX('Flow probs &amp; rates'!$E$4:$E$5999,UsefulSeries!$G502)</f>
        <v>6.5155975226449669E-4</v>
      </c>
      <c r="O504" s="12"/>
      <c r="P504" s="12">
        <f t="array" aca="1" ref="P504:U509" ca="1">MINVERSE(A504:F509)</f>
        <v>51.637948270532924</v>
      </c>
      <c r="Q504" s="12">
        <f ca="1"/>
        <v>0.65041017996713024</v>
      </c>
      <c r="R504" s="12">
        <f ca="1"/>
        <v>0</v>
      </c>
      <c r="S504" s="12">
        <f ca="1"/>
        <v>0</v>
      </c>
      <c r="T504" s="12">
        <f ca="1"/>
        <v>0</v>
      </c>
      <c r="U504" s="12">
        <f ca="1"/>
        <v>0</v>
      </c>
      <c r="V504" s="12"/>
      <c r="W504" s="12">
        <f ca="1">INDEX(P$8:P$6003,UsefulSeries!$I500)</f>
        <v>0</v>
      </c>
      <c r="X504" s="12">
        <f ca="1">INDEX(Q$8:Q$6003,UsefulSeries!$I500)</f>
        <v>0</v>
      </c>
      <c r="Y504" s="12">
        <f ca="1">INDEX(R$8:R$6003,UsefulSeries!$I500)</f>
        <v>0.21987729280954699</v>
      </c>
      <c r="Z504" s="12">
        <f ca="1">INDEX(S$8:S$6003,UsefulSeries!$I500)</f>
        <v>6.5471270867201892E-2</v>
      </c>
      <c r="AA504" s="12">
        <f ca="1">INDEX(T$8:T$6003,UsefulSeries!$I500)</f>
        <v>0</v>
      </c>
      <c r="AB504" s="12">
        <f ca="1">INDEX(U$8:U$6003,UsefulSeries!$I500)</f>
        <v>0</v>
      </c>
      <c r="AC504" s="12">
        <f>INDEX( K$8:K$6003,UsefulSeries!$I500)</f>
        <v>3.8582271837212585E-2</v>
      </c>
      <c r="AD504" s="12">
        <f>INDEX(L$8:L$6003,UsefulSeries!$I500)</f>
        <v>-3.8582271837212585E-2</v>
      </c>
      <c r="AE504" s="12"/>
      <c r="AF504" s="12"/>
      <c r="AG504" s="12"/>
      <c r="AH504" s="12"/>
      <c r="AI504" s="12"/>
      <c r="AJ504" s="12"/>
      <c r="AK504" s="12"/>
      <c r="AL504" s="12"/>
      <c r="AM504" s="12"/>
      <c r="AN504" s="12">
        <f t="shared" ca="1" si="81"/>
        <v>0</v>
      </c>
      <c r="AO504" s="12">
        <f t="shared" ca="1" si="82"/>
        <v>0</v>
      </c>
      <c r="AP504" s="12">
        <f t="shared" ca="1" si="83"/>
        <v>0.21987729280954699</v>
      </c>
      <c r="AQ504" s="12">
        <f t="shared" ca="1" si="84"/>
        <v>6.5471270867201892E-2</v>
      </c>
      <c r="AR504" s="12">
        <f t="shared" ca="1" si="85"/>
        <v>0</v>
      </c>
      <c r="AS504" s="12">
        <f t="shared" ca="1" si="86"/>
        <v>0</v>
      </c>
      <c r="AT504" s="12">
        <f t="shared" si="87"/>
        <v>3.8582271837212585E-2</v>
      </c>
      <c r="AU504" s="12">
        <f t="shared" si="88"/>
        <v>-3.8582271837212585E-2</v>
      </c>
      <c r="AV504" s="12"/>
      <c r="AW504" s="12">
        <f ca="1">INDEX(I$8:I$6003,UsefulSeries!$I500)</f>
        <v>0.24987543459683928</v>
      </c>
      <c r="AX504" s="12"/>
      <c r="AY504" s="12"/>
      <c r="AZ504" s="12">
        <f ca="1"/>
        <v>6.5471270867201892E-2</v>
      </c>
      <c r="BA504" s="12"/>
      <c r="BB504" s="12">
        <f t="shared" ca="1" si="80"/>
        <v>6.5471270867201892E-2</v>
      </c>
      <c r="BC504" s="12"/>
      <c r="BD504" s="38">
        <f ca="1"/>
        <v>0.24489514360464174</v>
      </c>
    </row>
    <row r="505" spans="1:56" x14ac:dyDescent="0.35">
      <c r="A505" s="12">
        <f ca="1">-INDEX('Flow probs &amp; rates'!$K$5:$K$5999,UsefulSeries!$E502,0)*(INDEX('Flow probs &amp; rates'!$L$5:$L$5999,UsefulSeries!$E502,0))/INDEX('Flow probs &amp; rates'!$E$4:$E$5999,UsefulSeries!$E502,0)</f>
        <v>-2.4352089230525705E-4</v>
      </c>
      <c r="B505" s="12">
        <f ca="1">INDEX('Flow probs &amp; rates'!$L$5:$L$5999,UsefulSeries!$E502,0)*(1-INDEX('Flow probs &amp; rates'!$L$5:$L$5999,UsefulSeries!$E502,0))/INDEX('Flow probs &amp; rates'!$E$4:$E$5999,UsefulSeries!$E502,0)</f>
        <v>1.9333829061974988E-2</v>
      </c>
      <c r="C505" s="12">
        <v>0</v>
      </c>
      <c r="D505" s="12">
        <v>0</v>
      </c>
      <c r="E505" s="12">
        <v>0</v>
      </c>
      <c r="F505" s="12">
        <v>0</v>
      </c>
      <c r="G505" s="12"/>
      <c r="H505" s="12"/>
      <c r="I505" s="12">
        <f ca="1">INDEX('Flow probs &amp; rates'!$L$5:$L$5999,UsefulSeries!$E502)</f>
        <v>1.2416530772262867E-2</v>
      </c>
      <c r="J505" s="12"/>
      <c r="K505" s="12">
        <f>-INDEX('Flow probs &amp; rates'!$E$4:$E$5999,UsefulSeries!$E502)</f>
        <v>-0.63424376498504587</v>
      </c>
      <c r="L505" s="12"/>
      <c r="M505" s="12"/>
      <c r="N505" s="12">
        <f>INDEX('Flow probs &amp; rates'!$F$5:$F$5999,UsefulSeries!$G502)-INDEX('Flow probs &amp; rates'!$F$4:$F$5999,UsefulSeries!$G502)</f>
        <v>-3.1143861002866091E-3</v>
      </c>
      <c r="O505" s="12"/>
      <c r="P505" s="12">
        <f ca="1"/>
        <v>0.65041017996713024</v>
      </c>
      <c r="Q505" s="12">
        <f ca="1"/>
        <v>51.731003996226598</v>
      </c>
      <c r="R505" s="12">
        <f ca="1"/>
        <v>0</v>
      </c>
      <c r="S505" s="12">
        <f ca="1"/>
        <v>0</v>
      </c>
      <c r="T505" s="12">
        <f ca="1"/>
        <v>0</v>
      </c>
      <c r="U505" s="12">
        <f ca="1"/>
        <v>0</v>
      </c>
      <c r="V505" s="12"/>
      <c r="W505" s="12">
        <f ca="1">INDEX(P$9:P$6003,UsefulSeries!$I500)</f>
        <v>0</v>
      </c>
      <c r="X505" s="12">
        <f ca="1">INDEX(Q$9:Q$6003,UsefulSeries!$I500)</f>
        <v>0</v>
      </c>
      <c r="Y505" s="12">
        <f ca="1">INDEX(R$9:R$6003,UsefulSeries!$I500)</f>
        <v>6.5471270867201892E-2</v>
      </c>
      <c r="Z505" s="12">
        <f ca="1">INDEX(S$9:S$6003,UsefulSeries!$I500)</f>
        <v>0.30537530525021905</v>
      </c>
      <c r="AA505" s="12">
        <f ca="1">INDEX(T$9:T$6003,UsefulSeries!$I500)</f>
        <v>0</v>
      </c>
      <c r="AB505" s="12">
        <f ca="1">INDEX(U$9:U$6003,UsefulSeries!$I500)</f>
        <v>0</v>
      </c>
      <c r="AC505" s="12">
        <f>INDEX( K$9:K$6003,UsefulSeries!$I500)</f>
        <v>0</v>
      </c>
      <c r="AD505" s="12">
        <f>INDEX(L$9:L$6003,UsefulSeries!$I500)</f>
        <v>-3.8582271837212585E-2</v>
      </c>
      <c r="AE505" s="12"/>
      <c r="AF505" s="12"/>
      <c r="AG505" s="12"/>
      <c r="AH505" s="12"/>
      <c r="AI505" s="12"/>
      <c r="AJ505" s="12"/>
      <c r="AK505" s="12"/>
      <c r="AL505" s="12"/>
      <c r="AM505" s="12"/>
      <c r="AN505" s="12">
        <f t="shared" ca="1" si="81"/>
        <v>0</v>
      </c>
      <c r="AO505" s="12">
        <f t="shared" ca="1" si="82"/>
        <v>0</v>
      </c>
      <c r="AP505" s="12">
        <f t="shared" ca="1" si="83"/>
        <v>6.5471270867201892E-2</v>
      </c>
      <c r="AQ505" s="12">
        <f t="shared" ca="1" si="84"/>
        <v>0.30537530525021905</v>
      </c>
      <c r="AR505" s="12">
        <f t="shared" ca="1" si="85"/>
        <v>0</v>
      </c>
      <c r="AS505" s="12">
        <f t="shared" ca="1" si="86"/>
        <v>0</v>
      </c>
      <c r="AT505" s="12">
        <f t="shared" si="87"/>
        <v>0</v>
      </c>
      <c r="AU505" s="12">
        <f t="shared" si="88"/>
        <v>-3.8582271837212585E-2</v>
      </c>
      <c r="AV505" s="12"/>
      <c r="AW505" s="12">
        <f ca="1">INDEX(I$9:I$6003,UsefulSeries!$I500)</f>
        <v>0.1608237724573415</v>
      </c>
      <c r="AX505" s="12"/>
      <c r="AY505" s="12"/>
      <c r="AZ505" s="12">
        <f ca="1"/>
        <v>6.5471270867201892E-2</v>
      </c>
      <c r="BA505" s="12"/>
      <c r="BB505" s="12">
        <f t="shared" ca="1" si="80"/>
        <v>6.5471270867201892E-2</v>
      </c>
      <c r="BC505" s="12"/>
      <c r="BD505" s="38">
        <f ca="1"/>
        <v>0.17917329558385858</v>
      </c>
    </row>
    <row r="506" spans="1:56" x14ac:dyDescent="0.35">
      <c r="A506" s="12">
        <v>0</v>
      </c>
      <c r="B506" s="12">
        <v>0</v>
      </c>
      <c r="C506" s="12">
        <f ca="1">INDEX('Flow probs &amp; rates'!$M$5:$M$5999,UsefulSeries!$E502,0)*(1-INDEX('Flow probs &amp; rates'!$M$5:$M$5999,UsefulSeries!$E502,0))/INDEX('Flow probs &amp; rates'!$F$4:$F$5999,UsefulSeries!$E502,0)</f>
        <v>5.4677555959966897</v>
      </c>
      <c r="D506" s="12">
        <f ca="1">-INDEX('Flow probs &amp; rates'!$M$5:$M$5999,UsefulSeries!$E502,0)*(INDEX('Flow probs &amp; rates'!$O$5:$O$5999,UsefulSeries!$E502,0))/INDEX('Flow probs &amp; rates'!$F$4:$F$5999,UsefulSeries!$E502,0)</f>
        <v>-1.1611363645625972</v>
      </c>
      <c r="E506" s="12">
        <v>0</v>
      </c>
      <c r="F506" s="12">
        <v>0</v>
      </c>
      <c r="G506" s="12"/>
      <c r="H506" s="12"/>
      <c r="I506" s="12">
        <f ca="1">INDEX('Flow probs &amp; rates'!$M$5:$M$5999,UsefulSeries!$E502)</f>
        <v>0.26226161130747211</v>
      </c>
      <c r="J506" s="12"/>
      <c r="K506" s="12">
        <f>INDEX('Flow probs &amp; rates'!$F$4:$F$5999,UsefulSeries!$E502)</f>
        <v>3.5385718169908792E-2</v>
      </c>
      <c r="L506" s="12">
        <f>-INDEX('Flow probs &amp; rates'!$F$4:$F$5999,UsefulSeries!$E502)</f>
        <v>-3.5385718169908792E-2</v>
      </c>
      <c r="M506" s="12"/>
      <c r="N506" s="12">
        <f>INDEX('Flow probs &amp; rates'!$E$5:$E$5999,UsefulSeries!$G504)-INDEX('Flow probs &amp; rates'!$E$4:$E$5999,UsefulSeries!$G504)</f>
        <v>2.3827516870711385E-4</v>
      </c>
      <c r="O506" s="12"/>
      <c r="P506" s="12">
        <f ca="1"/>
        <v>0</v>
      </c>
      <c r="Q506" s="12">
        <f ca="1"/>
        <v>0</v>
      </c>
      <c r="R506" s="12">
        <f ca="1"/>
        <v>0.19582259763485466</v>
      </c>
      <c r="S506" s="12">
        <f ca="1"/>
        <v>6.0897329718220691E-2</v>
      </c>
      <c r="T506" s="12">
        <f ca="1"/>
        <v>0</v>
      </c>
      <c r="U506" s="12">
        <f ca="1"/>
        <v>0</v>
      </c>
      <c r="V506" s="12"/>
      <c r="W506" s="12">
        <f ca="1">INDEX(P$10:P$6003,UsefulSeries!$I500)</f>
        <v>0</v>
      </c>
      <c r="X506" s="12">
        <f ca="1">INDEX(Q$10:Q$6003,UsefulSeries!$I500)</f>
        <v>0</v>
      </c>
      <c r="Y506" s="12">
        <f ca="1">INDEX(R$10:R$6003,UsefulSeries!$I500)</f>
        <v>0</v>
      </c>
      <c r="Z506" s="12">
        <f ca="1">INDEX(S$10:S$6003,UsefulSeries!$I500)</f>
        <v>0</v>
      </c>
      <c r="AA506" s="12">
        <f ca="1">INDEX(T$10:T$6003,UsefulSeries!$I500)</f>
        <v>16.959466712859214</v>
      </c>
      <c r="AB506" s="12">
        <f ca="1">INDEX(U$10:U$6003,UsefulSeries!$I500)</f>
        <v>0.34567160598277719</v>
      </c>
      <c r="AC506" s="12">
        <f>INDEX( K$10:K$6003,UsefulSeries!$I500)</f>
        <v>0.33085370531118152</v>
      </c>
      <c r="AD506" s="12">
        <f>INDEX(L$10:L$6003,UsefulSeries!$I500)</f>
        <v>0</v>
      </c>
      <c r="AE506" s="12"/>
      <c r="AF506" s="12"/>
      <c r="AG506" s="12"/>
      <c r="AH506" s="12"/>
      <c r="AI506" s="12"/>
      <c r="AJ506" s="12"/>
      <c r="AK506" s="12"/>
      <c r="AL506" s="12"/>
      <c r="AM506" s="12"/>
      <c r="AN506" s="12">
        <f t="shared" ca="1" si="81"/>
        <v>0</v>
      </c>
      <c r="AO506" s="12">
        <f t="shared" ca="1" si="82"/>
        <v>0</v>
      </c>
      <c r="AP506" s="12">
        <f t="shared" ca="1" si="83"/>
        <v>0</v>
      </c>
      <c r="AQ506" s="12">
        <f t="shared" ca="1" si="84"/>
        <v>0</v>
      </c>
      <c r="AR506" s="12">
        <f t="shared" ca="1" si="85"/>
        <v>16.959466712859214</v>
      </c>
      <c r="AS506" s="12">
        <f t="shared" ca="1" si="86"/>
        <v>0.34567160598277719</v>
      </c>
      <c r="AT506" s="12">
        <f t="shared" si="87"/>
        <v>0.33085370531118152</v>
      </c>
      <c r="AU506" s="12">
        <f t="shared" si="88"/>
        <v>0</v>
      </c>
      <c r="AV506" s="12"/>
      <c r="AW506" s="12">
        <f ca="1">INDEX(I$10:I$6003,UsefulSeries!$I500)</f>
        <v>1.99143966314019E-2</v>
      </c>
      <c r="AX506" s="12"/>
      <c r="AY506" s="12"/>
      <c r="AZ506" s="12">
        <f ca="1"/>
        <v>0.34567160598277713</v>
      </c>
      <c r="BA506" s="12"/>
      <c r="BB506" s="12">
        <f t="shared" ca="1" si="80"/>
        <v>0.34567160598277713</v>
      </c>
      <c r="BC506" s="12"/>
      <c r="BD506" s="38">
        <f ca="1"/>
        <v>1.736098172828696E-2</v>
      </c>
    </row>
    <row r="507" spans="1:56" x14ac:dyDescent="0.35">
      <c r="A507" s="12">
        <v>0</v>
      </c>
      <c r="B507" s="12">
        <v>0</v>
      </c>
      <c r="C507" s="12">
        <f ca="1">-INDEX('Flow probs &amp; rates'!$M$5:$M$5999,UsefulSeries!$E502,0)*(INDEX('Flow probs &amp; rates'!$O$5:$O$5999,UsefulSeries!$E502,0))/INDEX('Flow probs &amp; rates'!$F$4:$F$5999,UsefulSeries!$E502,0)</f>
        <v>-1.1611363645625972</v>
      </c>
      <c r="D507" s="12">
        <f ca="1">INDEX('Flow probs &amp; rates'!$O$5:$O$5999,UsefulSeries!$E502,0)*(1-INDEX('Flow probs &amp; rates'!$O$5:$O$5999,UsefulSeries!$E502,0))/INDEX('Flow probs &amp; rates'!$F$4:$F$5999,UsefulSeries!$E502,0)</f>
        <v>3.733771910345479</v>
      </c>
      <c r="E507" s="12">
        <v>0</v>
      </c>
      <c r="F507" s="12">
        <v>0</v>
      </c>
      <c r="G507" s="12"/>
      <c r="H507" s="12"/>
      <c r="I507" s="12">
        <f ca="1">INDEX('Flow probs &amp; rates'!$O$5:$O$5999,UsefulSeries!$E502)</f>
        <v>0.15666663507635478</v>
      </c>
      <c r="J507" s="12"/>
      <c r="K507" s="12"/>
      <c r="L507" s="12">
        <f>-INDEX('Flow probs &amp; rates'!$F$4:$F$5999,UsefulSeries!$E502)</f>
        <v>-3.5385718169908792E-2</v>
      </c>
      <c r="M507" s="12"/>
      <c r="N507" s="12">
        <f>INDEX('Flow probs &amp; rates'!$F$5:$F$5999,UsefulSeries!$G504)-INDEX('Flow probs &amp; rates'!$F$4:$F$5999,UsefulSeries!$G504)</f>
        <v>-1.3568630899714121E-3</v>
      </c>
      <c r="O507" s="12"/>
      <c r="P507" s="12">
        <f ca="1"/>
        <v>0</v>
      </c>
      <c r="Q507" s="12">
        <f ca="1"/>
        <v>0</v>
      </c>
      <c r="R507" s="12">
        <f ca="1"/>
        <v>6.0897329718220684E-2</v>
      </c>
      <c r="S507" s="12">
        <f ca="1"/>
        <v>0.28676366145288018</v>
      </c>
      <c r="T507" s="12">
        <f ca="1"/>
        <v>0</v>
      </c>
      <c r="U507" s="12">
        <f ca="1"/>
        <v>0</v>
      </c>
      <c r="V507" s="12"/>
      <c r="W507" s="12">
        <f ca="1">INDEX(P$11:P$6003,UsefulSeries!$I500)</f>
        <v>0</v>
      </c>
      <c r="X507" s="12">
        <f ca="1">INDEX(Q$11:Q$6003,UsefulSeries!$I500)</f>
        <v>0</v>
      </c>
      <c r="Y507" s="12">
        <f ca="1">INDEX(R$11:R$6003,UsefulSeries!$I500)</f>
        <v>0</v>
      </c>
      <c r="Z507" s="12">
        <f ca="1">INDEX(S$11:S$6003,UsefulSeries!$I500)</f>
        <v>0</v>
      </c>
      <c r="AA507" s="12">
        <f ca="1">INDEX(T$11:T$6003,UsefulSeries!$I500)</f>
        <v>0.34567160598277719</v>
      </c>
      <c r="AB507" s="12">
        <f ca="1">INDEX(U$11:U$6003,UsefulSeries!$I500)</f>
        <v>14.76032729396572</v>
      </c>
      <c r="AC507" s="12">
        <f>INDEX( K$11:K$6003,UsefulSeries!$I500)</f>
        <v>0</v>
      </c>
      <c r="AD507" s="12">
        <f>INDEX(L$11:L$6003,UsefulSeries!$I500)</f>
        <v>0.33085370531118152</v>
      </c>
      <c r="AE507" s="12"/>
      <c r="AF507" s="12"/>
      <c r="AG507" s="12"/>
      <c r="AH507" s="12"/>
      <c r="AI507" s="12"/>
      <c r="AJ507" s="12"/>
      <c r="AK507" s="12"/>
      <c r="AL507" s="12"/>
      <c r="AM507" s="12"/>
      <c r="AN507" s="12">
        <f t="shared" ca="1" si="81"/>
        <v>0</v>
      </c>
      <c r="AO507" s="12">
        <f t="shared" ca="1" si="82"/>
        <v>0</v>
      </c>
      <c r="AP507" s="12">
        <f t="shared" ca="1" si="83"/>
        <v>0</v>
      </c>
      <c r="AQ507" s="12">
        <f t="shared" ca="1" si="84"/>
        <v>0</v>
      </c>
      <c r="AR507" s="12">
        <f t="shared" ca="1" si="85"/>
        <v>0.34567160598277719</v>
      </c>
      <c r="AS507" s="12">
        <f t="shared" ca="1" si="86"/>
        <v>14.76032729396572</v>
      </c>
      <c r="AT507" s="12">
        <f t="shared" si="87"/>
        <v>0</v>
      </c>
      <c r="AU507" s="12">
        <f t="shared" si="88"/>
        <v>0.33085370531118152</v>
      </c>
      <c r="AV507" s="12"/>
      <c r="AW507" s="12">
        <f ca="1">INDEX(I$11:I$6003,UsefulSeries!$I500)</f>
        <v>2.2952591617363721E-2</v>
      </c>
      <c r="AX507" s="12"/>
      <c r="AY507" s="12"/>
      <c r="AZ507" s="12">
        <f ca="1"/>
        <v>0.34567160598277724</v>
      </c>
      <c r="BA507" s="12"/>
      <c r="BB507" s="12">
        <f t="shared" ca="1" si="80"/>
        <v>0.34567160598277724</v>
      </c>
      <c r="BC507" s="12"/>
      <c r="BD507" s="38">
        <f ca="1"/>
        <v>1.9946374717455313E-2</v>
      </c>
    </row>
    <row r="508" spans="1:56" x14ac:dyDescent="0.35">
      <c r="A508" s="12">
        <v>0</v>
      </c>
      <c r="B508" s="12">
        <v>0</v>
      </c>
      <c r="C508" s="12">
        <v>0</v>
      </c>
      <c r="D508" s="12">
        <v>0</v>
      </c>
      <c r="E508" s="12">
        <f ca="1">INDEX('Flow probs &amp; rates'!$P$5:$P$5999,UsefulSeries!$E502,0)*(1-INDEX('Flow probs &amp; rates'!$P$5:$P$5999,UsefulSeries!$E502,0))/INDEX('Flow probs &amp; rates'!$G$4:$G$5999,UsefulSeries!$E502,0)</f>
        <v>6.6104560857875305E-2</v>
      </c>
      <c r="F508" s="12">
        <f ca="1">-INDEX('Flow probs &amp; rates'!$P$5:$P$5999,UsefulSeries!$E502,0)*(INDEX('Flow probs &amp; rates'!$Q$5:$Q$5999,UsefulSeries!$E502,0))/INDEX('Flow probs &amp; rates'!$G$4:$G$5999,UsefulSeries!$E502,0)</f>
        <v>-1.4627933867480665E-3</v>
      </c>
      <c r="G508" s="12"/>
      <c r="H508" s="12"/>
      <c r="I508" s="12">
        <f ca="1">INDEX('Flow probs &amp; rates'!$P$5:$P$5999,UsefulSeries!$E502)</f>
        <v>2.2337983440624643E-2</v>
      </c>
      <c r="J508" s="12"/>
      <c r="K508" s="12">
        <f>INDEX('Flow probs &amp; rates'!$G$4:$G$5999,UsefulSeries!$E502)</f>
        <v>0.33037051684504537</v>
      </c>
      <c r="L508" s="12"/>
      <c r="M508" s="12"/>
      <c r="N508" s="12">
        <f>INDEX('Flow probs &amp; rates'!$E$5:$E$5999,UsefulSeries!$G506)-INDEX('Flow probs &amp; rates'!$E$4:$E$5999,UsefulSeries!$G506)</f>
        <v>2.4386041945501091E-4</v>
      </c>
      <c r="O508" s="12"/>
      <c r="P508" s="12">
        <f ca="1"/>
        <v>0</v>
      </c>
      <c r="Q508" s="12">
        <f ca="1"/>
        <v>0</v>
      </c>
      <c r="R508" s="12">
        <f ca="1"/>
        <v>0</v>
      </c>
      <c r="S508" s="12">
        <f ca="1"/>
        <v>0</v>
      </c>
      <c r="T508" s="12">
        <f ca="1"/>
        <v>15.135196094915845</v>
      </c>
      <c r="U508" s="12">
        <f ca="1"/>
        <v>0.34556578996083426</v>
      </c>
      <c r="V508" s="12"/>
      <c r="W508" s="12"/>
      <c r="X508" s="12"/>
      <c r="Y508" s="12"/>
      <c r="Z508" s="12"/>
      <c r="AA508" s="12"/>
      <c r="AB508" s="12"/>
      <c r="AC508" s="12"/>
      <c r="AD508" s="12"/>
      <c r="AE508" s="12">
        <f t="array" ref="AE508:AJ509">TRANSPOSE(AC502:AD507)</f>
        <v>-0.63056402285160584</v>
      </c>
      <c r="AF508" s="12">
        <v>-0.63056402285160584</v>
      </c>
      <c r="AG508" s="12">
        <v>3.8582271837212585E-2</v>
      </c>
      <c r="AH508" s="12">
        <v>0</v>
      </c>
      <c r="AI508" s="12">
        <v>0.33085370531118152</v>
      </c>
      <c r="AJ508" s="12">
        <v>0</v>
      </c>
      <c r="AK508" s="12"/>
      <c r="AL508" s="12"/>
      <c r="AM508" s="12"/>
      <c r="AN508" s="12">
        <f t="shared" si="81"/>
        <v>-0.63056402285160584</v>
      </c>
      <c r="AO508" s="12">
        <f t="shared" si="82"/>
        <v>-0.63056402285160584</v>
      </c>
      <c r="AP508" s="12">
        <f t="shared" si="83"/>
        <v>3.8582271837212585E-2</v>
      </c>
      <c r="AQ508" s="12">
        <f t="shared" si="84"/>
        <v>0</v>
      </c>
      <c r="AR508" s="12">
        <f t="shared" si="85"/>
        <v>0.33085370531118152</v>
      </c>
      <c r="AS508" s="12">
        <f t="shared" si="86"/>
        <v>0</v>
      </c>
      <c r="AT508" s="12">
        <f t="shared" si="87"/>
        <v>0</v>
      </c>
      <c r="AU508" s="12">
        <f t="shared" si="88"/>
        <v>0</v>
      </c>
      <c r="AV508" s="12"/>
      <c r="AW508" s="12"/>
      <c r="AX508" s="12">
        <f>INDEX($N$6:$N$6003,UsefulSeries!$K500)</f>
        <v>-3.0814976102877534E-3</v>
      </c>
      <c r="AY508" s="12"/>
      <c r="AZ508" s="12"/>
      <c r="BA508" s="12"/>
      <c r="BB508" s="12">
        <f t="shared" si="80"/>
        <v>-3.0814976102877534E-3</v>
      </c>
      <c r="BC508" s="12"/>
      <c r="BD508" s="38">
        <f ca="1"/>
        <v>0.13402817669976888</v>
      </c>
    </row>
    <row r="509" spans="1:56" x14ac:dyDescent="0.35">
      <c r="A509" s="12">
        <v>0</v>
      </c>
      <c r="B509" s="12">
        <v>0</v>
      </c>
      <c r="C509" s="12">
        <v>0</v>
      </c>
      <c r="D509" s="12">
        <v>0</v>
      </c>
      <c r="E509" s="12">
        <f ca="1">-INDEX('Flow probs &amp; rates'!$P$5:$P$5999,UsefulSeries!$E502,0)*(INDEX('Flow probs &amp; rates'!$Q$5:$Q$5999,UsefulSeries!$E502,0))/INDEX('Flow probs &amp; rates'!$G$4:$G$5999,UsefulSeries!$E502,0)</f>
        <v>-1.4627933867480665E-3</v>
      </c>
      <c r="F509" s="12">
        <f ca="1">INDEX('Flow probs &amp; rates'!$Q$5:$Q$5999,UsefulSeries!$E502,0)*(1-INDEX('Flow probs &amp; rates'!$Q$5:$Q$5999,UsefulSeries!$E502,0))/INDEX('Flow probs &amp; rates'!$G$4:$G$5999,UsefulSeries!$E502,0)</f>
        <v>6.406787187263914E-2</v>
      </c>
      <c r="G509" s="12"/>
      <c r="H509" s="12"/>
      <c r="I509" s="12">
        <f ca="1">INDEX('Flow probs &amp; rates'!$Q$5:$Q$5999,UsefulSeries!$E502)</f>
        <v>2.1634173402536976E-2</v>
      </c>
      <c r="J509" s="12"/>
      <c r="K509" s="12"/>
      <c r="L509" s="12">
        <f>INDEX('Flow probs &amp; rates'!$G$4:$G$5999,UsefulSeries!$E502)</f>
        <v>0.33037051684504537</v>
      </c>
      <c r="M509" s="12"/>
      <c r="N509" s="12">
        <f>INDEX('Flow probs &amp; rates'!$F$5:$F$5999,UsefulSeries!$G506)-INDEX('Flow probs &amp; rates'!$F$4:$F$5999,UsefulSeries!$G506)</f>
        <v>-8.4416461365258155E-4</v>
      </c>
      <c r="O509" s="12"/>
      <c r="P509" s="12">
        <f ca="1"/>
        <v>0</v>
      </c>
      <c r="Q509" s="12">
        <f ca="1"/>
        <v>0</v>
      </c>
      <c r="R509" s="12">
        <f ca="1"/>
        <v>0</v>
      </c>
      <c r="S509" s="12">
        <f ca="1"/>
        <v>0</v>
      </c>
      <c r="T509" s="12">
        <f ca="1"/>
        <v>0.34556578996083426</v>
      </c>
      <c r="U509" s="12">
        <f ca="1"/>
        <v>15.616337207846566</v>
      </c>
      <c r="V509" s="12"/>
      <c r="W509" s="12"/>
      <c r="X509" s="12"/>
      <c r="Y509" s="12"/>
      <c r="Z509" s="12"/>
      <c r="AA509" s="12"/>
      <c r="AB509" s="12"/>
      <c r="AC509" s="12"/>
      <c r="AD509" s="12"/>
      <c r="AE509" s="12">
        <v>0.63056402285160584</v>
      </c>
      <c r="AF509" s="12">
        <v>0</v>
      </c>
      <c r="AG509" s="12">
        <v>-3.8582271837212585E-2</v>
      </c>
      <c r="AH509" s="12">
        <v>-3.8582271837212585E-2</v>
      </c>
      <c r="AI509" s="12">
        <v>0</v>
      </c>
      <c r="AJ509" s="12">
        <v>0.33085370531118152</v>
      </c>
      <c r="AK509" s="12"/>
      <c r="AL509" s="12"/>
      <c r="AM509" s="12"/>
      <c r="AN509" s="12">
        <f t="shared" si="81"/>
        <v>0.63056402285160584</v>
      </c>
      <c r="AO509" s="12">
        <f t="shared" si="82"/>
        <v>0</v>
      </c>
      <c r="AP509" s="12">
        <f t="shared" si="83"/>
        <v>-3.8582271837212585E-2</v>
      </c>
      <c r="AQ509" s="12">
        <f t="shared" si="84"/>
        <v>-3.8582271837212585E-2</v>
      </c>
      <c r="AR509" s="12">
        <f t="shared" si="85"/>
        <v>0</v>
      </c>
      <c r="AS509" s="12">
        <f t="shared" si="86"/>
        <v>0.33085370531118152</v>
      </c>
      <c r="AT509" s="12">
        <f t="shared" si="87"/>
        <v>0</v>
      </c>
      <c r="AU509" s="12">
        <f t="shared" si="88"/>
        <v>0</v>
      </c>
      <c r="AV509" s="12"/>
      <c r="AW509" s="12"/>
      <c r="AX509" s="12">
        <f>INDEX('Margin error adjustment'!N$7:N$6003,UsefulSeries!$K500)</f>
        <v>-1.1111442739958205E-3</v>
      </c>
      <c r="AY509" s="12"/>
      <c r="AZ509" s="12"/>
      <c r="BA509" s="12"/>
      <c r="BB509" s="12">
        <f t="shared" si="80"/>
        <v>-1.1111442739958205E-3</v>
      </c>
      <c r="BC509" s="12"/>
      <c r="BD509" s="38">
        <f ca="1"/>
        <v>0.13678368312978295</v>
      </c>
    </row>
    <row r="510" spans="1:56" x14ac:dyDescent="0.35">
      <c r="A510" s="12">
        <f ca="1">INDEX('Flow probs &amp; rates'!$K$5:$K$5999,UsefulSeries!$E508,0)*(1-INDEX('Flow probs &amp; rates'!$K$5:$K$5999,UsefulSeries!$E508,0))/INDEX('Flow probs &amp; rates'!$E$4:$E$5999,UsefulSeries!$E508,0)</f>
        <v>1.8675454917346002E-2</v>
      </c>
      <c r="B510" s="12">
        <f ca="1">-INDEX('Flow probs &amp; rates'!$K$5:$K$5999,UsefulSeries!$E508,0)*(INDEX('Flow probs &amp; rates'!$L$5:$L$5999,UsefulSeries!$E508,0))/INDEX('Flow probs &amp; rates'!$E$4:$E$5999,UsefulSeries!$E508,0)</f>
        <v>-2.3111583501538737E-4</v>
      </c>
      <c r="C510" s="12">
        <v>0</v>
      </c>
      <c r="D510" s="12">
        <v>0</v>
      </c>
      <c r="E510" s="12">
        <v>0</v>
      </c>
      <c r="F510" s="12">
        <v>0</v>
      </c>
      <c r="G510" s="12"/>
      <c r="H510" s="12"/>
      <c r="I510" s="12">
        <f ca="1">INDEX('Flow probs &amp; rates'!$K$5:$K$5999,UsefulSeries!$E508)</f>
        <v>1.1982339200434781E-2</v>
      </c>
      <c r="J510" s="12"/>
      <c r="K510" s="12">
        <f>-INDEX('Flow probs &amp; rates'!$E$4:$E$5999,UsefulSeries!$E508)</f>
        <v>-0.63392098345751724</v>
      </c>
      <c r="L510" s="12">
        <f>INDEX('Flow probs &amp; rates'!$E$4:$E$5999,UsefulSeries!$E508)</f>
        <v>0.63392098345751724</v>
      </c>
      <c r="M510" s="12"/>
      <c r="N510" s="12">
        <f>INDEX('Flow probs &amp; rates'!$E$5:$E$5999,UsefulSeries!$G508)-INDEX('Flow probs &amp; rates'!$E$4:$E$5999,UsefulSeries!$G508)</f>
        <v>6.6371346840832235E-4</v>
      </c>
      <c r="O510" s="12"/>
      <c r="P510" s="12">
        <f t="array" aca="1" ref="P510:U515" ca="1">MINVERSE(A510:F515)</f>
        <v>53.554258705175009</v>
      </c>
      <c r="Q510" s="12">
        <f ca="1"/>
        <v>0.64964860746426378</v>
      </c>
      <c r="R510" s="12">
        <f ca="1"/>
        <v>0</v>
      </c>
      <c r="S510" s="12">
        <f ca="1"/>
        <v>0</v>
      </c>
      <c r="T510" s="12">
        <f ca="1"/>
        <v>0</v>
      </c>
      <c r="U510" s="12">
        <f ca="1"/>
        <v>0</v>
      </c>
      <c r="V510" s="12"/>
      <c r="W510" s="12">
        <f ca="1">INDEX(P$6:P$6003,UsefulSeries!$I508)</f>
        <v>44.902299244779179</v>
      </c>
      <c r="X510" s="12">
        <f ca="1">INDEX(Q$6:Q$6003,UsefulSeries!$I508)</f>
        <v>0.64504531373282725</v>
      </c>
      <c r="Y510" s="12">
        <f ca="1">INDEX(R$6:R$6003,UsefulSeries!$I508)</f>
        <v>0</v>
      </c>
      <c r="Z510" s="12">
        <f ca="1">INDEX(S$6:S$6003,UsefulSeries!$I508)</f>
        <v>0</v>
      </c>
      <c r="AA510" s="12">
        <f ca="1">INDEX(T$6:T$6003,UsefulSeries!$I508)</f>
        <v>0</v>
      </c>
      <c r="AB510" s="12">
        <f ca="1">INDEX(U$6:U$6003,UsefulSeries!$I508)</f>
        <v>0</v>
      </c>
      <c r="AC510" s="12">
        <f>INDEX( K$6:K$6003,UsefulSeries!$I508)</f>
        <v>-0.62748252524131809</v>
      </c>
      <c r="AD510" s="12">
        <f>INDEX(L$6:L$6003,UsefulSeries!$I508)</f>
        <v>0.62748252524131809</v>
      </c>
      <c r="AE510" s="12"/>
      <c r="AF510" s="12"/>
      <c r="AG510" s="12"/>
      <c r="AH510" s="12"/>
      <c r="AI510" s="12"/>
      <c r="AJ510" s="12"/>
      <c r="AK510" s="12"/>
      <c r="AL510" s="12"/>
      <c r="AM510" s="12"/>
      <c r="AN510" s="12">
        <f t="shared" ca="1" si="81"/>
        <v>44.902299244779179</v>
      </c>
      <c r="AO510" s="12">
        <f t="shared" ca="1" si="82"/>
        <v>0.64504531373282725</v>
      </c>
      <c r="AP510" s="12">
        <f t="shared" ca="1" si="83"/>
        <v>0</v>
      </c>
      <c r="AQ510" s="12">
        <f t="shared" ca="1" si="84"/>
        <v>0</v>
      </c>
      <c r="AR510" s="12">
        <f t="shared" ca="1" si="85"/>
        <v>0</v>
      </c>
      <c r="AS510" s="12">
        <f t="shared" ca="1" si="86"/>
        <v>0</v>
      </c>
      <c r="AT510" s="12">
        <f t="shared" si="87"/>
        <v>-0.62748252524131809</v>
      </c>
      <c r="AU510" s="12">
        <f t="shared" si="88"/>
        <v>0.62748252524131809</v>
      </c>
      <c r="AV510" s="12"/>
      <c r="AW510" s="12">
        <f ca="1">INDEX(I$6:I$6003,UsefulSeries!$I508)</f>
        <v>1.4178071830189641E-2</v>
      </c>
      <c r="AX510" s="12"/>
      <c r="AY510" s="12"/>
      <c r="AZ510" s="12">
        <f t="array" aca="1" ref="AZ510:AZ515" ca="1">MMULT(W510:AB515,AW510:AW515)</f>
        <v>0.64504531373282714</v>
      </c>
      <c r="BA510" s="12"/>
      <c r="BB510" s="12">
        <f t="shared" ca="1" si="80"/>
        <v>0.64504531373282714</v>
      </c>
      <c r="BC510" s="12"/>
      <c r="BD510" s="38">
        <f t="array" aca="1" ref="BD510:BD517" ca="1">MMULT(MINVERSE(AN510:AU517),BB510:BB517)</f>
        <v>1.3660569648677061E-2</v>
      </c>
    </row>
    <row r="511" spans="1:56" x14ac:dyDescent="0.35">
      <c r="A511" s="12">
        <f ca="1">-INDEX('Flow probs &amp; rates'!$K$5:$K$5999,UsefulSeries!$E508,0)*(INDEX('Flow probs &amp; rates'!$L$5:$L$5999,UsefulSeries!$E508,0))/INDEX('Flow probs &amp; rates'!$E$4:$E$5999,UsefulSeries!$E508,0)</f>
        <v>-2.3111583501538737E-4</v>
      </c>
      <c r="B511" s="12">
        <f ca="1">INDEX('Flow probs &amp; rates'!$L$5:$L$5999,UsefulSeries!$E508,0)*(1-INDEX('Flow probs &amp; rates'!$L$5:$L$5999,UsefulSeries!$E508,0))/INDEX('Flow probs &amp; rates'!$E$4:$E$5999,UsefulSeries!$E508,0)</f>
        <v>1.9052203109597914E-2</v>
      </c>
      <c r="C511" s="12">
        <v>0</v>
      </c>
      <c r="D511" s="12">
        <v>0</v>
      </c>
      <c r="E511" s="12">
        <v>0</v>
      </c>
      <c r="F511" s="12">
        <v>0</v>
      </c>
      <c r="G511" s="12"/>
      <c r="H511" s="12"/>
      <c r="I511" s="12">
        <f ca="1">INDEX('Flow probs &amp; rates'!$L$5:$L$5999,UsefulSeries!$E508)</f>
        <v>1.2227093138895914E-2</v>
      </c>
      <c r="J511" s="12"/>
      <c r="K511" s="12">
        <f>-INDEX('Flow probs &amp; rates'!$E$4:$E$5999,UsefulSeries!$E508)</f>
        <v>-0.63392098345751724</v>
      </c>
      <c r="L511" s="12"/>
      <c r="M511" s="12"/>
      <c r="N511" s="12">
        <f>INDEX('Flow probs &amp; rates'!$F$5:$F$5999,UsefulSeries!$G508)-INDEX('Flow probs &amp; rates'!$F$4:$F$5999,UsefulSeries!$G508)</f>
        <v>-3.8311177150127801E-4</v>
      </c>
      <c r="O511" s="12"/>
      <c r="P511" s="12">
        <f ca="1"/>
        <v>0.64964860746426378</v>
      </c>
      <c r="Q511" s="12">
        <f ca="1"/>
        <v>52.495248886809094</v>
      </c>
      <c r="R511" s="12">
        <f ca="1"/>
        <v>0</v>
      </c>
      <c r="S511" s="12">
        <f ca="1"/>
        <v>0</v>
      </c>
      <c r="T511" s="12">
        <f ca="1"/>
        <v>0</v>
      </c>
      <c r="U511" s="12">
        <f ca="1"/>
        <v>0</v>
      </c>
      <c r="V511" s="12"/>
      <c r="W511" s="12">
        <f ca="1">INDEX(P$7:P$6003,UsefulSeries!$I508)</f>
        <v>0.64504531373282725</v>
      </c>
      <c r="X511" s="12">
        <f ca="1">INDEX(Q$7:Q$6003,UsefulSeries!$I508)</f>
        <v>48.731148655482414</v>
      </c>
      <c r="Y511" s="12">
        <f ca="1">INDEX(R$7:R$6003,UsefulSeries!$I508)</f>
        <v>0</v>
      </c>
      <c r="Z511" s="12">
        <f ca="1">INDEX(S$7:S$6003,UsefulSeries!$I508)</f>
        <v>0</v>
      </c>
      <c r="AA511" s="12">
        <f ca="1">INDEX(T$7:T$6003,UsefulSeries!$I508)</f>
        <v>0</v>
      </c>
      <c r="AB511" s="12">
        <f ca="1">INDEX(U$7:U$6003,UsefulSeries!$I508)</f>
        <v>0</v>
      </c>
      <c r="AC511" s="12">
        <f>INDEX( K$7:K$6003,UsefulSeries!$I508,1)</f>
        <v>-0.62748252524131809</v>
      </c>
      <c r="AD511" s="12">
        <f>INDEX(L$7:L$6003,UsefulSeries!$I508,1)</f>
        <v>0</v>
      </c>
      <c r="AE511" s="12"/>
      <c r="AF511" s="12"/>
      <c r="AG511" s="12"/>
      <c r="AH511" s="12"/>
      <c r="AI511" s="12"/>
      <c r="AJ511" s="12"/>
      <c r="AK511" s="12"/>
      <c r="AL511" s="12"/>
      <c r="AM511" s="12"/>
      <c r="AN511" s="12">
        <f t="shared" ca="1" si="81"/>
        <v>0.64504531373282725</v>
      </c>
      <c r="AO511" s="12">
        <f t="shared" ca="1" si="82"/>
        <v>48.731148655482414</v>
      </c>
      <c r="AP511" s="12">
        <f t="shared" ca="1" si="83"/>
        <v>0</v>
      </c>
      <c r="AQ511" s="12">
        <f t="shared" ca="1" si="84"/>
        <v>0</v>
      </c>
      <c r="AR511" s="12">
        <f t="shared" ca="1" si="85"/>
        <v>0</v>
      </c>
      <c r="AS511" s="12">
        <f t="shared" ca="1" si="86"/>
        <v>0</v>
      </c>
      <c r="AT511" s="12">
        <f t="shared" si="87"/>
        <v>-0.62748252524131809</v>
      </c>
      <c r="AU511" s="12">
        <f t="shared" si="88"/>
        <v>0</v>
      </c>
      <c r="AV511" s="12"/>
      <c r="AW511" s="12">
        <f ca="1">INDEX(I$7:I$6003,UsefulSeries!$I508)</f>
        <v>1.3049144797235459E-2</v>
      </c>
      <c r="AX511" s="12"/>
      <c r="AY511" s="12"/>
      <c r="AZ511" s="12">
        <f ca="1"/>
        <v>0.64504531373282725</v>
      </c>
      <c r="BA511" s="12"/>
      <c r="BB511" s="12">
        <f t="shared" ca="1" si="80"/>
        <v>0.64504531373282725</v>
      </c>
      <c r="BC511" s="12"/>
      <c r="BD511" s="38">
        <f ca="1"/>
        <v>1.3377026464778946E-2</v>
      </c>
    </row>
    <row r="512" spans="1:56" x14ac:dyDescent="0.35">
      <c r="A512" s="12">
        <v>0</v>
      </c>
      <c r="B512" s="12">
        <v>0</v>
      </c>
      <c r="C512" s="12">
        <f ca="1">INDEX('Flow probs &amp; rates'!$M$5:$M$5999,UsefulSeries!$E508,0)*(1-INDEX('Flow probs &amp; rates'!$M$5:$M$5999,UsefulSeries!$E508,0))/INDEX('Flow probs &amp; rates'!$F$4:$F$5999,UsefulSeries!$E508,0)</f>
        <v>5.5511315895892928</v>
      </c>
      <c r="D512" s="12">
        <f ca="1">-INDEX('Flow probs &amp; rates'!$M$5:$M$5999,UsefulSeries!$E508,0)*(INDEX('Flow probs &amp; rates'!$O$5:$O$5999,UsefulSeries!$E508,0))/INDEX('Flow probs &amp; rates'!$F$4:$F$5999,UsefulSeries!$E508,0)</f>
        <v>-1.2048999844142085</v>
      </c>
      <c r="E512" s="12">
        <v>0</v>
      </c>
      <c r="F512" s="12">
        <v>0</v>
      </c>
      <c r="G512" s="12"/>
      <c r="H512" s="12"/>
      <c r="I512" s="12">
        <f ca="1">INDEX('Flow probs &amp; rates'!$M$5:$M$5999,UsefulSeries!$E508)</f>
        <v>0.26504220048463983</v>
      </c>
      <c r="J512" s="12"/>
      <c r="K512" s="12">
        <f>INDEX('Flow probs &amp; rates'!$F$4:$F$5999,UsefulSeries!$E508)</f>
        <v>3.5091013301183867E-2</v>
      </c>
      <c r="L512" s="12">
        <f>-INDEX('Flow probs &amp; rates'!$F$4:$F$5999,UsefulSeries!$E508)</f>
        <v>-3.5091013301183867E-2</v>
      </c>
      <c r="M512" s="12"/>
      <c r="N512" s="12">
        <f>INDEX('Flow probs &amp; rates'!$E$5:$E$5999,UsefulSeries!$G510)-INDEX('Flow probs &amp; rates'!$E$4:$E$5999,UsefulSeries!$G510)</f>
        <v>-5.8076283238805981E-4</v>
      </c>
      <c r="O512" s="12"/>
      <c r="P512" s="12">
        <f ca="1"/>
        <v>0</v>
      </c>
      <c r="Q512" s="12">
        <f ca="1"/>
        <v>0</v>
      </c>
      <c r="R512" s="12">
        <f ca="1"/>
        <v>0.193379904260392</v>
      </c>
      <c r="S512" s="12">
        <f ca="1"/>
        <v>6.0982070115419638E-2</v>
      </c>
      <c r="T512" s="12">
        <f ca="1"/>
        <v>0</v>
      </c>
      <c r="U512" s="12">
        <f ca="1"/>
        <v>0</v>
      </c>
      <c r="V512" s="12"/>
      <c r="W512" s="12">
        <f ca="1">INDEX(P$8:P$6003,UsefulSeries!$I508)</f>
        <v>0</v>
      </c>
      <c r="X512" s="12">
        <f ca="1">INDEX(Q$8:Q$6003,UsefulSeries!$I508)</f>
        <v>0</v>
      </c>
      <c r="Y512" s="12">
        <f ca="1">INDEX(R$8:R$6003,UsefulSeries!$I508)</f>
        <v>0.20892150466482765</v>
      </c>
      <c r="Z512" s="12">
        <f ca="1">INDEX(S$8:S$6003,UsefulSeries!$I508)</f>
        <v>6.3946338579299239E-2</v>
      </c>
      <c r="AA512" s="12">
        <f ca="1">INDEX(T$8:T$6003,UsefulSeries!$I508)</f>
        <v>0</v>
      </c>
      <c r="AB512" s="12">
        <f ca="1">INDEX(U$8:U$6003,UsefulSeries!$I508)</f>
        <v>0</v>
      </c>
      <c r="AC512" s="12">
        <f>INDEX( K$8:K$6003,UsefulSeries!$I508)</f>
        <v>3.7471127563216765E-2</v>
      </c>
      <c r="AD512" s="12">
        <f>INDEX(L$8:L$6003,UsefulSeries!$I508)</f>
        <v>-3.7471127563216765E-2</v>
      </c>
      <c r="AE512" s="12"/>
      <c r="AF512" s="12"/>
      <c r="AG512" s="12"/>
      <c r="AH512" s="12"/>
      <c r="AI512" s="12"/>
      <c r="AJ512" s="12"/>
      <c r="AK512" s="12"/>
      <c r="AL512" s="12"/>
      <c r="AM512" s="12"/>
      <c r="AN512" s="12">
        <f t="shared" ca="1" si="81"/>
        <v>0</v>
      </c>
      <c r="AO512" s="12">
        <f t="shared" ca="1" si="82"/>
        <v>0</v>
      </c>
      <c r="AP512" s="12">
        <f t="shared" ca="1" si="83"/>
        <v>0.20892150466482765</v>
      </c>
      <c r="AQ512" s="12">
        <f t="shared" ca="1" si="84"/>
        <v>6.3946338579299239E-2</v>
      </c>
      <c r="AR512" s="12">
        <f t="shared" ca="1" si="85"/>
        <v>0</v>
      </c>
      <c r="AS512" s="12">
        <f t="shared" ca="1" si="86"/>
        <v>0</v>
      </c>
      <c r="AT512" s="12">
        <f t="shared" si="87"/>
        <v>3.7471127563216765E-2</v>
      </c>
      <c r="AU512" s="12">
        <f t="shared" si="88"/>
        <v>-3.7471127563216765E-2</v>
      </c>
      <c r="AV512" s="12"/>
      <c r="AW512" s="12">
        <f ca="1">INDEX(I$8:I$6003,UsefulSeries!$I508)</f>
        <v>0.25846583642546478</v>
      </c>
      <c r="AX512" s="12"/>
      <c r="AY512" s="12"/>
      <c r="AZ512" s="12">
        <f ca="1"/>
        <v>6.3946338579299253E-2</v>
      </c>
      <c r="BA512" s="12"/>
      <c r="BB512" s="12">
        <f t="shared" ca="1" si="80"/>
        <v>6.3946338579299253E-2</v>
      </c>
      <c r="BC512" s="12"/>
      <c r="BD512" s="38">
        <f ca="1"/>
        <v>0.26302109504190196</v>
      </c>
    </row>
    <row r="513" spans="1:56" x14ac:dyDescent="0.35">
      <c r="A513" s="12">
        <v>0</v>
      </c>
      <c r="B513" s="12">
        <v>0</v>
      </c>
      <c r="C513" s="12">
        <f ca="1">-INDEX('Flow probs &amp; rates'!$M$5:$M$5999,UsefulSeries!$E508,0)*(INDEX('Flow probs &amp; rates'!$O$5:$O$5999,UsefulSeries!$E508,0))/INDEX('Flow probs &amp; rates'!$F$4:$F$5999,UsefulSeries!$E508,0)</f>
        <v>-1.2048999844142085</v>
      </c>
      <c r="D513" s="12">
        <f ca="1">INDEX('Flow probs &amp; rates'!$O$5:$O$5999,UsefulSeries!$E508,0)*(1-INDEX('Flow probs &amp; rates'!$O$5:$O$5999,UsefulSeries!$E508,0))/INDEX('Flow probs &amp; rates'!$F$4:$F$5999,UsefulSeries!$E508,0)</f>
        <v>3.8208516566978816</v>
      </c>
      <c r="E513" s="12">
        <v>0</v>
      </c>
      <c r="F513" s="12">
        <v>0</v>
      </c>
      <c r="G513" s="12"/>
      <c r="H513" s="12"/>
      <c r="I513" s="12">
        <f ca="1">INDEX('Flow probs &amp; rates'!$O$5:$O$5999,UsefulSeries!$E508)</f>
        <v>0.15952614829775222</v>
      </c>
      <c r="J513" s="12"/>
      <c r="K513" s="12"/>
      <c r="L513" s="12">
        <f>-INDEX('Flow probs &amp; rates'!$F$4:$F$5999,UsefulSeries!$E508)</f>
        <v>-3.5091013301183867E-2</v>
      </c>
      <c r="M513" s="12"/>
      <c r="N513" s="12">
        <f>INDEX('Flow probs &amp; rates'!$F$5:$F$5999,UsefulSeries!$G510)-INDEX('Flow probs &amp; rates'!$F$4:$F$5999,UsefulSeries!$G510)</f>
        <v>8.8460960038255071E-4</v>
      </c>
      <c r="O513" s="12"/>
      <c r="P513" s="12">
        <f ca="1"/>
        <v>0</v>
      </c>
      <c r="Q513" s="12">
        <f ca="1"/>
        <v>0</v>
      </c>
      <c r="R513" s="12">
        <f ca="1"/>
        <v>6.0982070115419638E-2</v>
      </c>
      <c r="S513" s="12">
        <f ca="1"/>
        <v>0.28095236135373891</v>
      </c>
      <c r="T513" s="12">
        <f ca="1"/>
        <v>0</v>
      </c>
      <c r="U513" s="12">
        <f ca="1"/>
        <v>0</v>
      </c>
      <c r="V513" s="12"/>
      <c r="W513" s="12">
        <f ca="1">INDEX(P$9:P$6003,UsefulSeries!$I508)</f>
        <v>0</v>
      </c>
      <c r="X513" s="12">
        <f ca="1">INDEX(Q$9:Q$6003,UsefulSeries!$I508)</f>
        <v>0</v>
      </c>
      <c r="Y513" s="12">
        <f ca="1">INDEX(R$9:R$6003,UsefulSeries!$I508)</f>
        <v>6.3946338579299239E-2</v>
      </c>
      <c r="Z513" s="12">
        <f ca="1">INDEX(S$9:S$6003,UsefulSeries!$I508)</f>
        <v>0.30483073215901557</v>
      </c>
      <c r="AA513" s="12">
        <f ca="1">INDEX(T$9:T$6003,UsefulSeries!$I508)</f>
        <v>0</v>
      </c>
      <c r="AB513" s="12">
        <f ca="1">INDEX(U$9:U$6003,UsefulSeries!$I508)</f>
        <v>0</v>
      </c>
      <c r="AC513" s="12">
        <f>INDEX( K$9:K$6003,UsefulSeries!$I508)</f>
        <v>0</v>
      </c>
      <c r="AD513" s="12">
        <f>INDEX(L$9:L$6003,UsefulSeries!$I508)</f>
        <v>-3.7471127563216765E-2</v>
      </c>
      <c r="AE513" s="12"/>
      <c r="AF513" s="12"/>
      <c r="AG513" s="12"/>
      <c r="AH513" s="12"/>
      <c r="AI513" s="12"/>
      <c r="AJ513" s="12"/>
      <c r="AK513" s="12"/>
      <c r="AL513" s="12"/>
      <c r="AM513" s="12"/>
      <c r="AN513" s="12">
        <f t="shared" ca="1" si="81"/>
        <v>0</v>
      </c>
      <c r="AO513" s="12">
        <f t="shared" ca="1" si="82"/>
        <v>0</v>
      </c>
      <c r="AP513" s="12">
        <f t="shared" ca="1" si="83"/>
        <v>6.3946338579299239E-2</v>
      </c>
      <c r="AQ513" s="12">
        <f t="shared" ca="1" si="84"/>
        <v>0.30483073215901557</v>
      </c>
      <c r="AR513" s="12">
        <f t="shared" ca="1" si="85"/>
        <v>0</v>
      </c>
      <c r="AS513" s="12">
        <f t="shared" ca="1" si="86"/>
        <v>0</v>
      </c>
      <c r="AT513" s="12">
        <f t="shared" si="87"/>
        <v>0</v>
      </c>
      <c r="AU513" s="12">
        <f t="shared" si="88"/>
        <v>-3.7471127563216765E-2</v>
      </c>
      <c r="AV513" s="12"/>
      <c r="AW513" s="12">
        <f ca="1">INDEX(I$9:I$6003,UsefulSeries!$I508)</f>
        <v>0.15555647672465908</v>
      </c>
      <c r="AX513" s="12"/>
      <c r="AY513" s="12"/>
      <c r="AZ513" s="12">
        <f ca="1"/>
        <v>6.3946338579299239E-2</v>
      </c>
      <c r="BA513" s="12"/>
      <c r="BB513" s="12">
        <f t="shared" ca="1" si="80"/>
        <v>6.3946338579299239E-2</v>
      </c>
      <c r="BC513" s="12"/>
      <c r="BD513" s="38">
        <f ca="1"/>
        <v>0.16217633351105182</v>
      </c>
    </row>
    <row r="514" spans="1:56" x14ac:dyDescent="0.35">
      <c r="A514" s="12">
        <v>0</v>
      </c>
      <c r="B514" s="12">
        <v>0</v>
      </c>
      <c r="C514" s="12">
        <v>0</v>
      </c>
      <c r="D514" s="12">
        <v>0</v>
      </c>
      <c r="E514" s="12">
        <f ca="1">INDEX('Flow probs &amp; rates'!$P$5:$P$5999,UsefulSeries!$E508,0)*(1-INDEX('Flow probs &amp; rates'!$P$5:$P$5999,UsefulSeries!$E508,0))/INDEX('Flow probs &amp; rates'!$G$4:$G$5999,UsefulSeries!$E508,0)</f>
        <v>6.7632631700829698E-2</v>
      </c>
      <c r="F514" s="12">
        <f ca="1">-INDEX('Flow probs &amp; rates'!$P$5:$P$5999,UsefulSeries!$E508,0)*(INDEX('Flow probs &amp; rates'!$Q$5:$Q$5999,UsefulSeries!$E508,0))/INDEX('Flow probs &amp; rates'!$G$4:$G$5999,UsefulSeries!$E508,0)</f>
        <v>-1.491547152003119E-3</v>
      </c>
      <c r="G514" s="12"/>
      <c r="H514" s="12"/>
      <c r="I514" s="12">
        <f ca="1">INDEX('Flow probs &amp; rates'!$P$5:$P$5999,UsefulSeries!$E508)</f>
        <v>2.2910479805531458E-2</v>
      </c>
      <c r="J514" s="12"/>
      <c r="K514" s="12">
        <f>INDEX('Flow probs &amp; rates'!$G$4:$G$5999,UsefulSeries!$E508)</f>
        <v>0.3309880032412989</v>
      </c>
      <c r="L514" s="12"/>
      <c r="M514" s="12"/>
      <c r="N514" s="12">
        <f>INDEX('Flow probs &amp; rates'!$E$5:$E$5999,UsefulSeries!$G512)-INDEX('Flow probs &amp; rates'!$E$4:$E$5999,UsefulSeries!$G512)</f>
        <v>-2.4852574569844688E-4</v>
      </c>
      <c r="O514" s="12"/>
      <c r="P514" s="12">
        <f ca="1"/>
        <v>0</v>
      </c>
      <c r="Q514" s="12">
        <f ca="1"/>
        <v>0</v>
      </c>
      <c r="R514" s="12">
        <f ca="1"/>
        <v>0</v>
      </c>
      <c r="S514" s="12">
        <f ca="1"/>
        <v>0</v>
      </c>
      <c r="T514" s="12">
        <f ca="1"/>
        <v>14.7934011868926</v>
      </c>
      <c r="U514" s="12">
        <f ca="1"/>
        <v>0.34638802737833119</v>
      </c>
      <c r="V514" s="12"/>
      <c r="W514" s="12">
        <f ca="1">INDEX(P$10:P$6003,UsefulSeries!$I508)</f>
        <v>0</v>
      </c>
      <c r="X514" s="12">
        <f ca="1">INDEX(Q$10:Q$6003,UsefulSeries!$I508)</f>
        <v>0</v>
      </c>
      <c r="Y514" s="12">
        <f ca="1">INDEX(R$10:R$6003,UsefulSeries!$I508)</f>
        <v>0</v>
      </c>
      <c r="Z514" s="12">
        <f ca="1">INDEX(S$10:S$6003,UsefulSeries!$I508)</f>
        <v>0</v>
      </c>
      <c r="AA514" s="12">
        <f ca="1">INDEX(T$10:T$6003,UsefulSeries!$I508)</f>
        <v>15.818455444842655</v>
      </c>
      <c r="AB514" s="12">
        <f ca="1">INDEX(U$10:U$6003,UsefulSeries!$I508)</f>
        <v>0.35078849212941748</v>
      </c>
      <c r="AC514" s="12">
        <f>INDEX( K$10:K$6003,UsefulSeries!$I508)</f>
        <v>0.33504634719546511</v>
      </c>
      <c r="AD514" s="12">
        <f>INDEX(L$10:L$6003,UsefulSeries!$I508)</f>
        <v>0</v>
      </c>
      <c r="AE514" s="12"/>
      <c r="AF514" s="12"/>
      <c r="AG514" s="12"/>
      <c r="AH514" s="12"/>
      <c r="AI514" s="12"/>
      <c r="AJ514" s="12"/>
      <c r="AK514" s="12"/>
      <c r="AL514" s="12"/>
      <c r="AM514" s="12"/>
      <c r="AN514" s="12">
        <f t="shared" ca="1" si="81"/>
        <v>0</v>
      </c>
      <c r="AO514" s="12">
        <f t="shared" ca="1" si="82"/>
        <v>0</v>
      </c>
      <c r="AP514" s="12">
        <f t="shared" ca="1" si="83"/>
        <v>0</v>
      </c>
      <c r="AQ514" s="12">
        <f t="shared" ca="1" si="84"/>
        <v>0</v>
      </c>
      <c r="AR514" s="12">
        <f t="shared" ca="1" si="85"/>
        <v>15.818455444842655</v>
      </c>
      <c r="AS514" s="12">
        <f t="shared" ca="1" si="86"/>
        <v>0.35078849212941748</v>
      </c>
      <c r="AT514" s="12">
        <f t="shared" si="87"/>
        <v>0.33504634719546511</v>
      </c>
      <c r="AU514" s="12">
        <f t="shared" si="88"/>
        <v>0</v>
      </c>
      <c r="AV514" s="12"/>
      <c r="AW514" s="12">
        <f ca="1">INDEX(I$10:I$6003,UsefulSeries!$I508)</f>
        <v>2.166107844316453E-2</v>
      </c>
      <c r="AX514" s="12"/>
      <c r="AY514" s="12"/>
      <c r="AZ514" s="12">
        <f ca="1"/>
        <v>0.35078849212941743</v>
      </c>
      <c r="BA514" s="12"/>
      <c r="BB514" s="12">
        <f t="shared" ca="1" si="80"/>
        <v>0.35078849212941743</v>
      </c>
      <c r="BC514" s="12"/>
      <c r="BD514" s="38">
        <f ca="1"/>
        <v>2.1163718177512954E-2</v>
      </c>
    </row>
    <row r="515" spans="1:56" x14ac:dyDescent="0.35">
      <c r="A515" s="12">
        <v>0</v>
      </c>
      <c r="B515" s="12">
        <v>0</v>
      </c>
      <c r="C515" s="12">
        <v>0</v>
      </c>
      <c r="D515" s="12">
        <v>0</v>
      </c>
      <c r="E515" s="12">
        <f ca="1">-INDEX('Flow probs &amp; rates'!$P$5:$P$5999,UsefulSeries!$E508,0)*(INDEX('Flow probs &amp; rates'!$Q$5:$Q$5999,UsefulSeries!$E508,0))/INDEX('Flow probs &amp; rates'!$G$4:$G$5999,UsefulSeries!$E508,0)</f>
        <v>-1.491547152003119E-3</v>
      </c>
      <c r="F515" s="12">
        <f ca="1">INDEX('Flow probs &amp; rates'!$Q$5:$Q$5999,UsefulSeries!$E508,0)*(1-INDEX('Flow probs &amp; rates'!$Q$5:$Q$5999,UsefulSeries!$E508,0))/INDEX('Flow probs &amp; rates'!$G$4:$G$5999,UsefulSeries!$E508,0)</f>
        <v>6.370039858406934E-2</v>
      </c>
      <c r="G515" s="12"/>
      <c r="H515" s="12"/>
      <c r="I515" s="12">
        <f ca="1">INDEX('Flow probs &amp; rates'!$Q$5:$Q$5999,UsefulSeries!$E508)</f>
        <v>2.1548401333025092E-2</v>
      </c>
      <c r="J515" s="12"/>
      <c r="K515" s="12"/>
      <c r="L515" s="12">
        <f>INDEX('Flow probs &amp; rates'!$G$4:$G$5999,UsefulSeries!$E508)</f>
        <v>0.3309880032412989</v>
      </c>
      <c r="M515" s="12"/>
      <c r="N515" s="12">
        <f>INDEX('Flow probs &amp; rates'!$F$5:$F$5999,UsefulSeries!$G512)-INDEX('Flow probs &amp; rates'!$F$4:$F$5999,UsefulSeries!$G512)</f>
        <v>-4.6694674701726335E-4</v>
      </c>
      <c r="O515" s="12"/>
      <c r="P515" s="12">
        <f ca="1"/>
        <v>0</v>
      </c>
      <c r="Q515" s="12">
        <f ca="1"/>
        <v>0</v>
      </c>
      <c r="R515" s="12">
        <f ca="1"/>
        <v>0</v>
      </c>
      <c r="S515" s="12">
        <f ca="1"/>
        <v>0</v>
      </c>
      <c r="T515" s="12">
        <f ca="1"/>
        <v>0.34638802737833119</v>
      </c>
      <c r="U515" s="12">
        <f ca="1"/>
        <v>15.706599586740117</v>
      </c>
      <c r="V515" s="12"/>
      <c r="W515" s="12">
        <f ca="1">INDEX(P$11:P$6003,UsefulSeries!$I508)</f>
        <v>0</v>
      </c>
      <c r="X515" s="12">
        <f ca="1">INDEX(Q$11:Q$6003,UsefulSeries!$I508)</f>
        <v>0</v>
      </c>
      <c r="Y515" s="12">
        <f ca="1">INDEX(R$11:R$6003,UsefulSeries!$I508)</f>
        <v>0</v>
      </c>
      <c r="Z515" s="12">
        <f ca="1">INDEX(S$11:S$6003,UsefulSeries!$I508)</f>
        <v>0</v>
      </c>
      <c r="AA515" s="12">
        <f ca="1">INDEX(T$11:T$6003,UsefulSeries!$I508)</f>
        <v>0.35078849212941748</v>
      </c>
      <c r="AB515" s="12">
        <f ca="1">INDEX(U$11:U$6003,UsefulSeries!$I508)</f>
        <v>14.782874363843884</v>
      </c>
      <c r="AC515" s="12">
        <f>INDEX( K$11:K$6003,UsefulSeries!$I508)</f>
        <v>0</v>
      </c>
      <c r="AD515" s="12">
        <f>INDEX(L$11:L$6003,UsefulSeries!$I508)</f>
        <v>0.33504634719546511</v>
      </c>
      <c r="AE515" s="12"/>
      <c r="AF515" s="12"/>
      <c r="AG515" s="12"/>
      <c r="AH515" s="12"/>
      <c r="AI515" s="12"/>
      <c r="AJ515" s="12"/>
      <c r="AK515" s="12"/>
      <c r="AL515" s="12"/>
      <c r="AM515" s="12"/>
      <c r="AN515" s="12">
        <f t="shared" ca="1" si="81"/>
        <v>0</v>
      </c>
      <c r="AO515" s="12">
        <f t="shared" ca="1" si="82"/>
        <v>0</v>
      </c>
      <c r="AP515" s="12">
        <f t="shared" ca="1" si="83"/>
        <v>0</v>
      </c>
      <c r="AQ515" s="12">
        <f t="shared" ca="1" si="84"/>
        <v>0</v>
      </c>
      <c r="AR515" s="12">
        <f t="shared" ca="1" si="85"/>
        <v>0.35078849212941748</v>
      </c>
      <c r="AS515" s="12">
        <f t="shared" ca="1" si="86"/>
        <v>14.782874363843884</v>
      </c>
      <c r="AT515" s="12">
        <f t="shared" si="87"/>
        <v>0</v>
      </c>
      <c r="AU515" s="12">
        <f t="shared" si="88"/>
        <v>0.33504634719546511</v>
      </c>
      <c r="AV515" s="12"/>
      <c r="AW515" s="12">
        <f ca="1">INDEX(I$11:I$6003,UsefulSeries!$I508)</f>
        <v>2.3215379271829616E-2</v>
      </c>
      <c r="AX515" s="12"/>
      <c r="AY515" s="12"/>
      <c r="AZ515" s="12">
        <f ca="1"/>
        <v>0.35078849212941743</v>
      </c>
      <c r="BA515" s="12"/>
      <c r="BB515" s="12">
        <f t="shared" ca="1" si="80"/>
        <v>0.35078849212941743</v>
      </c>
      <c r="BC515" s="12"/>
      <c r="BD515" s="38">
        <f ca="1"/>
        <v>2.1830439828518473E-2</v>
      </c>
    </row>
    <row r="516" spans="1:56" x14ac:dyDescent="0.35">
      <c r="A516" s="12">
        <f ca="1">INDEX('Flow probs &amp; rates'!$K$5:$K$5999,UsefulSeries!$E514,0)*(1-INDEX('Flow probs &amp; rates'!$K$5:$K$5999,UsefulSeries!$E514,0))/INDEX('Flow probs &amp; rates'!$E$4:$E$5999,UsefulSeries!$E514,0)</f>
        <v>1.9535858673039794E-2</v>
      </c>
      <c r="B516" s="12">
        <f ca="1">-INDEX('Flow probs &amp; rates'!$K$5:$K$5999,UsefulSeries!$E514,0)*(INDEX('Flow probs &amp; rates'!$L$5:$L$5999,UsefulSeries!$E514,0))/INDEX('Flow probs &amp; rates'!$E$4:$E$5999,UsefulSeries!$E514,0)</f>
        <v>-2.4031293289852006E-4</v>
      </c>
      <c r="C516" s="12">
        <v>0</v>
      </c>
      <c r="D516" s="12">
        <v>0</v>
      </c>
      <c r="E516" s="12">
        <v>0</v>
      </c>
      <c r="F516" s="12">
        <v>0</v>
      </c>
      <c r="G516" s="12"/>
      <c r="H516" s="12"/>
      <c r="I516" s="12">
        <f ca="1">INDEX('Flow probs &amp; rates'!$K$5:$K$5999,UsefulSeries!$E514)</f>
        <v>1.2592318188240461E-2</v>
      </c>
      <c r="J516" s="12"/>
      <c r="K516" s="12">
        <f>-INDEX('Flow probs &amp; rates'!$E$4:$E$5999,UsefulSeries!$E514)</f>
        <v>-0.63645790640600852</v>
      </c>
      <c r="L516" s="12">
        <f>INDEX('Flow probs &amp; rates'!$E$4:$E$5999,UsefulSeries!$E514)</f>
        <v>0.63645790640600852</v>
      </c>
      <c r="M516" s="12"/>
      <c r="N516" s="12">
        <f>INDEX('Flow probs &amp; rates'!$E$5:$E$5999,UsefulSeries!$G514)-INDEX('Flow probs &amp; rates'!$E$4:$E$5999,UsefulSeries!$G514)</f>
        <v>-1.4333304335235608E-3</v>
      </c>
      <c r="O516" s="12"/>
      <c r="P516" s="12">
        <f t="array" aca="1" ref="P516:U521" ca="1">MINVERSE(A516:F521)</f>
        <v>51.195949229566423</v>
      </c>
      <c r="Q516" s="12">
        <f ca="1"/>
        <v>0.65260233412544388</v>
      </c>
      <c r="R516" s="12">
        <f ca="1"/>
        <v>0</v>
      </c>
      <c r="S516" s="12">
        <f ca="1"/>
        <v>0</v>
      </c>
      <c r="T516" s="12">
        <f ca="1"/>
        <v>0</v>
      </c>
      <c r="U516" s="12">
        <f ca="1"/>
        <v>0</v>
      </c>
      <c r="V516" s="12"/>
      <c r="W516" s="12"/>
      <c r="X516" s="12"/>
      <c r="Y516" s="12"/>
      <c r="Z516" s="12"/>
      <c r="AA516" s="12"/>
      <c r="AB516" s="12"/>
      <c r="AC516" s="12"/>
      <c r="AD516" s="12"/>
      <c r="AE516" s="12">
        <f t="array" ref="AE516:AJ517">TRANSPOSE(AC510:AD515)</f>
        <v>-0.62748252524131809</v>
      </c>
      <c r="AF516" s="12">
        <v>-0.62748252524131809</v>
      </c>
      <c r="AG516" s="12">
        <v>3.7471127563216765E-2</v>
      </c>
      <c r="AH516" s="12">
        <v>0</v>
      </c>
      <c r="AI516" s="12">
        <v>0.33504634719546511</v>
      </c>
      <c r="AJ516" s="12">
        <v>0</v>
      </c>
      <c r="AK516" s="12"/>
      <c r="AL516" s="12"/>
      <c r="AM516" s="12"/>
      <c r="AN516" s="12">
        <f t="shared" si="81"/>
        <v>-0.62748252524131809</v>
      </c>
      <c r="AO516" s="12">
        <f t="shared" si="82"/>
        <v>-0.62748252524131809</v>
      </c>
      <c r="AP516" s="12">
        <f t="shared" si="83"/>
        <v>3.7471127563216765E-2</v>
      </c>
      <c r="AQ516" s="12">
        <f t="shared" si="84"/>
        <v>0</v>
      </c>
      <c r="AR516" s="12">
        <f t="shared" si="85"/>
        <v>0.33504634719546511</v>
      </c>
      <c r="AS516" s="12">
        <f t="shared" si="86"/>
        <v>0</v>
      </c>
      <c r="AT516" s="12">
        <f t="shared" si="87"/>
        <v>0</v>
      </c>
      <c r="AU516" s="12">
        <f t="shared" si="88"/>
        <v>0</v>
      </c>
      <c r="AV516" s="12"/>
      <c r="AW516" s="12"/>
      <c r="AX516" s="12">
        <f>INDEX($N$6:$N$6003,UsefulSeries!$K508)</f>
        <v>-1.9095613144171075E-5</v>
      </c>
      <c r="AY516" s="12"/>
      <c r="AZ516" s="12"/>
      <c r="BA516" s="12"/>
      <c r="BB516" s="12">
        <f t="shared" si="80"/>
        <v>-1.9095613144171075E-5</v>
      </c>
      <c r="BC516" s="12"/>
      <c r="BD516" s="38">
        <f ca="1"/>
        <v>2.4931750759786361E-2</v>
      </c>
    </row>
    <row r="517" spans="1:56" x14ac:dyDescent="0.35">
      <c r="A517" s="12">
        <f ca="1">-INDEX('Flow probs &amp; rates'!$K$5:$K$5999,UsefulSeries!$E514,0)*(INDEX('Flow probs &amp; rates'!$L$5:$L$5999,UsefulSeries!$E514,0))/INDEX('Flow probs &amp; rates'!$E$4:$E$5999,UsefulSeries!$E514,0)</f>
        <v>-2.4031293289852006E-4</v>
      </c>
      <c r="B517" s="12">
        <f ca="1">INDEX('Flow probs &amp; rates'!$L$5:$L$5999,UsefulSeries!$E514,0)*(1-INDEX('Flow probs &amp; rates'!$L$5:$L$5999,UsefulSeries!$E514,0))/INDEX('Flow probs &amp; rates'!$E$4:$E$5999,UsefulSeries!$E514,0)</f>
        <v>1.8852290389626356E-2</v>
      </c>
      <c r="C517" s="12">
        <v>0</v>
      </c>
      <c r="D517" s="12">
        <v>0</v>
      </c>
      <c r="E517" s="12">
        <v>0</v>
      </c>
      <c r="F517" s="12">
        <v>0</v>
      </c>
      <c r="G517" s="12"/>
      <c r="H517" s="12"/>
      <c r="I517" s="12">
        <f ca="1">INDEX('Flow probs &amp; rates'!$L$5:$L$5999,UsefulSeries!$E514)</f>
        <v>1.2146219930950731E-2</v>
      </c>
      <c r="J517" s="12"/>
      <c r="K517" s="12">
        <f>-INDEX('Flow probs &amp; rates'!$E$4:$E$5999,UsefulSeries!$E514)</f>
        <v>-0.63645790640600852</v>
      </c>
      <c r="L517" s="12"/>
      <c r="M517" s="12"/>
      <c r="N517" s="12">
        <f>INDEX('Flow probs &amp; rates'!$F$5:$F$5999,UsefulSeries!$G514)-INDEX('Flow probs &amp; rates'!$F$4:$F$5999,UsefulSeries!$G514)</f>
        <v>4.0399433934567436E-4</v>
      </c>
      <c r="O517" s="12"/>
      <c r="P517" s="12">
        <f ca="1"/>
        <v>0.65260233412544388</v>
      </c>
      <c r="Q517" s="12">
        <f ca="1"/>
        <v>53.052271533610337</v>
      </c>
      <c r="R517" s="12">
        <f ca="1"/>
        <v>0</v>
      </c>
      <c r="S517" s="12">
        <f ca="1"/>
        <v>0</v>
      </c>
      <c r="T517" s="12">
        <f ca="1"/>
        <v>0</v>
      </c>
      <c r="U517" s="12">
        <f ca="1"/>
        <v>0</v>
      </c>
      <c r="V517" s="12"/>
      <c r="W517" s="12"/>
      <c r="X517" s="12"/>
      <c r="Y517" s="12"/>
      <c r="Z517" s="12"/>
      <c r="AA517" s="12"/>
      <c r="AB517" s="12"/>
      <c r="AC517" s="12"/>
      <c r="AD517" s="12"/>
      <c r="AE517" s="12">
        <v>0.62748252524131809</v>
      </c>
      <c r="AF517" s="12">
        <v>0</v>
      </c>
      <c r="AG517" s="12">
        <v>-3.7471127563216765E-2</v>
      </c>
      <c r="AH517" s="12">
        <v>-3.7471127563216765E-2</v>
      </c>
      <c r="AI517" s="12">
        <v>0</v>
      </c>
      <c r="AJ517" s="12">
        <v>0.33504634719546511</v>
      </c>
      <c r="AK517" s="12"/>
      <c r="AL517" s="12"/>
      <c r="AM517" s="12"/>
      <c r="AN517" s="12">
        <f t="shared" si="81"/>
        <v>0.62748252524131809</v>
      </c>
      <c r="AO517" s="12">
        <f t="shared" si="82"/>
        <v>0</v>
      </c>
      <c r="AP517" s="12">
        <f t="shared" si="83"/>
        <v>-3.7471127563216765E-2</v>
      </c>
      <c r="AQ517" s="12">
        <f t="shared" si="84"/>
        <v>-3.7471127563216765E-2</v>
      </c>
      <c r="AR517" s="12">
        <f t="shared" si="85"/>
        <v>0</v>
      </c>
      <c r="AS517" s="12">
        <f t="shared" si="86"/>
        <v>0.33504634719546511</v>
      </c>
      <c r="AT517" s="12">
        <f t="shared" si="87"/>
        <v>0</v>
      </c>
      <c r="AU517" s="12">
        <f t="shared" si="88"/>
        <v>0</v>
      </c>
      <c r="AV517" s="12"/>
      <c r="AW517" s="12"/>
      <c r="AX517" s="12">
        <f>INDEX('Margin error adjustment'!N$7:N$6003,UsefulSeries!$K508)</f>
        <v>-4.6649223257179406E-5</v>
      </c>
      <c r="AY517" s="12"/>
      <c r="AZ517" s="12"/>
      <c r="BA517" s="12"/>
      <c r="BB517" s="12">
        <f t="shared" si="80"/>
        <v>-4.6649223257179406E-5</v>
      </c>
      <c r="BC517" s="12"/>
      <c r="BD517" s="38">
        <f ca="1"/>
        <v>6.1626859156854535E-2</v>
      </c>
    </row>
    <row r="518" spans="1:56" x14ac:dyDescent="0.35">
      <c r="A518" s="12">
        <v>0</v>
      </c>
      <c r="B518" s="12">
        <v>0</v>
      </c>
      <c r="C518" s="12">
        <f ca="1">INDEX('Flow probs &amp; rates'!$M$5:$M$5999,UsefulSeries!$E514,0)*(1-INDEX('Flow probs &amp; rates'!$M$5:$M$5999,UsefulSeries!$E514,0))/INDEX('Flow probs &amp; rates'!$F$4:$F$5999,UsefulSeries!$E514,0)</f>
        <v>5.6767097139501193</v>
      </c>
      <c r="D518" s="12">
        <f ca="1">-INDEX('Flow probs &amp; rates'!$M$5:$M$5999,UsefulSeries!$E514,0)*(INDEX('Flow probs &amp; rates'!$O$5:$O$5999,UsefulSeries!$E514,0))/INDEX('Flow probs &amp; rates'!$F$4:$F$5999,UsefulSeries!$E514,0)</f>
        <v>-1.2687243898165002</v>
      </c>
      <c r="E518" s="12">
        <v>0</v>
      </c>
      <c r="F518" s="12">
        <v>0</v>
      </c>
      <c r="G518" s="12"/>
      <c r="H518" s="12"/>
      <c r="I518" s="12">
        <f ca="1">INDEX('Flow probs &amp; rates'!$M$5:$M$5999,UsefulSeries!$E514)</f>
        <v>0.26809343245986267</v>
      </c>
      <c r="J518" s="12"/>
      <c r="K518" s="12">
        <f>INDEX('Flow probs &amp; rates'!$F$4:$F$5999,UsefulSeries!$E514)</f>
        <v>3.4565682203117822E-2</v>
      </c>
      <c r="L518" s="12">
        <f>-INDEX('Flow probs &amp; rates'!$F$4:$F$5999,UsefulSeries!$E514)</f>
        <v>-3.4565682203117822E-2</v>
      </c>
      <c r="M518" s="12"/>
      <c r="N518" s="12">
        <f>INDEX('Flow probs &amp; rates'!$E$5:$E$5999,UsefulSeries!$G516)-INDEX('Flow probs &amp; rates'!$E$4:$E$5999,UsefulSeries!$G516)</f>
        <v>1.4703293566298292E-4</v>
      </c>
      <c r="O518" s="12"/>
      <c r="P518" s="12">
        <f ca="1"/>
        <v>0</v>
      </c>
      <c r="Q518" s="12">
        <f ca="1"/>
        <v>0</v>
      </c>
      <c r="R518" s="12">
        <f ca="1"/>
        <v>0.18975142363122394</v>
      </c>
      <c r="S518" s="12">
        <f ca="1"/>
        <v>6.0819946698111083E-2</v>
      </c>
      <c r="T518" s="12">
        <f ca="1"/>
        <v>0</v>
      </c>
      <c r="U518" s="12">
        <f ca="1"/>
        <v>0</v>
      </c>
      <c r="V518" s="12"/>
      <c r="W518" s="12">
        <f ca="1">INDEX(P$6:P$6003,UsefulSeries!$I516)</f>
        <v>44.729242957878554</v>
      </c>
      <c r="X518" s="12">
        <f ca="1">INDEX(Q$6:Q$6003,UsefulSeries!$I516)</f>
        <v>0.64479861944841366</v>
      </c>
      <c r="Y518" s="12">
        <f ca="1">INDEX(R$6:R$6003,UsefulSeries!$I516)</f>
        <v>0</v>
      </c>
      <c r="Z518" s="12">
        <f ca="1">INDEX(S$6:S$6003,UsefulSeries!$I516)</f>
        <v>0</v>
      </c>
      <c r="AA518" s="12">
        <f ca="1">INDEX(T$6:T$6003,UsefulSeries!$I516)</f>
        <v>0</v>
      </c>
      <c r="AB518" s="12">
        <f ca="1">INDEX(U$6:U$6003,UsefulSeries!$I516)</f>
        <v>0</v>
      </c>
      <c r="AC518" s="12">
        <f>INDEX( K$6:K$6003,UsefulSeries!$I516)</f>
        <v>-0.62746342962817392</v>
      </c>
      <c r="AD518" s="12">
        <f>INDEX(L$6:L$6003,UsefulSeries!$I516)</f>
        <v>0.62746342962817392</v>
      </c>
      <c r="AE518" s="12"/>
      <c r="AF518" s="12"/>
      <c r="AG518" s="12"/>
      <c r="AH518" s="12"/>
      <c r="AI518" s="12"/>
      <c r="AJ518" s="12"/>
      <c r="AK518" s="12"/>
      <c r="AL518" s="12"/>
      <c r="AM518" s="12"/>
      <c r="AN518" s="12">
        <f t="shared" ca="1" si="81"/>
        <v>44.729242957878554</v>
      </c>
      <c r="AO518" s="12">
        <f t="shared" ca="1" si="82"/>
        <v>0.64479861944841366</v>
      </c>
      <c r="AP518" s="12">
        <f t="shared" ca="1" si="83"/>
        <v>0</v>
      </c>
      <c r="AQ518" s="12">
        <f t="shared" ca="1" si="84"/>
        <v>0</v>
      </c>
      <c r="AR518" s="12">
        <f t="shared" ca="1" si="85"/>
        <v>0</v>
      </c>
      <c r="AS518" s="12">
        <f t="shared" ca="1" si="86"/>
        <v>0</v>
      </c>
      <c r="AT518" s="12">
        <f t="shared" si="87"/>
        <v>-0.62746342962817392</v>
      </c>
      <c r="AU518" s="12">
        <f t="shared" si="88"/>
        <v>0.62746342962817392</v>
      </c>
      <c r="AV518" s="12"/>
      <c r="AW518" s="12">
        <f ca="1">INDEX(I$6:I$6003,UsefulSeries!$I516)</f>
        <v>1.4233216252227761E-2</v>
      </c>
      <c r="AX518" s="12"/>
      <c r="AY518" s="12"/>
      <c r="AZ518" s="12">
        <f t="array" aca="1" ref="AZ518:AZ523" ca="1">MMULT(W518:AB523,AW518:AW523)</f>
        <v>0.64479861944841388</v>
      </c>
      <c r="BA518" s="12"/>
      <c r="BB518" s="12">
        <f t="shared" ca="1" si="80"/>
        <v>0.64479861944841388</v>
      </c>
      <c r="BC518" s="12"/>
      <c r="BD518" s="38">
        <f t="array" aca="1" ref="BD518:BD525" ca="1">MMULT(MINVERSE(AN518:AU525),BB518:BB525)</f>
        <v>1.3713750157182838E-2</v>
      </c>
    </row>
    <row r="519" spans="1:56" x14ac:dyDescent="0.35">
      <c r="A519" s="12">
        <v>0</v>
      </c>
      <c r="B519" s="12">
        <v>0</v>
      </c>
      <c r="C519" s="12">
        <f ca="1">-INDEX('Flow probs &amp; rates'!$M$5:$M$5999,UsefulSeries!$E514,0)*(INDEX('Flow probs &amp; rates'!$O$5:$O$5999,UsefulSeries!$E514,0))/INDEX('Flow probs &amp; rates'!$F$4:$F$5999,UsefulSeries!$E514,0)</f>
        <v>-1.2687243898165002</v>
      </c>
      <c r="D519" s="12">
        <f ca="1">INDEX('Flow probs &amp; rates'!$O$5:$O$5999,UsefulSeries!$E514,0)*(1-INDEX('Flow probs &amp; rates'!$O$5:$O$5999,UsefulSeries!$E514,0))/INDEX('Flow probs &amp; rates'!$F$4:$F$5999,UsefulSeries!$E514,0)</f>
        <v>3.9582780359591081</v>
      </c>
      <c r="E519" s="12">
        <v>0</v>
      </c>
      <c r="F519" s="12">
        <v>0</v>
      </c>
      <c r="G519" s="12"/>
      <c r="H519" s="12"/>
      <c r="I519" s="12">
        <f ca="1">INDEX('Flow probs &amp; rates'!$O$5:$O$5999,UsefulSeries!$E514)</f>
        <v>0.16357850940010371</v>
      </c>
      <c r="J519" s="12"/>
      <c r="K519" s="12"/>
      <c r="L519" s="12">
        <f>-INDEX('Flow probs &amp; rates'!$F$4:$F$5999,UsefulSeries!$E514)</f>
        <v>-3.4565682203117822E-2</v>
      </c>
      <c r="M519" s="12"/>
      <c r="N519" s="12">
        <f>INDEX('Flow probs &amp; rates'!$F$5:$F$5999,UsefulSeries!$G516)-INDEX('Flow probs &amp; rates'!$F$4:$F$5999,UsefulSeries!$G516)</f>
        <v>-8.7409270798832761E-4</v>
      </c>
      <c r="O519" s="12"/>
      <c r="P519" s="12">
        <f ca="1"/>
        <v>0</v>
      </c>
      <c r="Q519" s="12">
        <f ca="1"/>
        <v>0</v>
      </c>
      <c r="R519" s="12">
        <f ca="1"/>
        <v>6.0819946698111083E-2</v>
      </c>
      <c r="S519" s="12">
        <f ca="1"/>
        <v>0.27212938049770713</v>
      </c>
      <c r="T519" s="12">
        <f ca="1"/>
        <v>0</v>
      </c>
      <c r="U519" s="12">
        <f ca="1"/>
        <v>0</v>
      </c>
      <c r="V519" s="12"/>
      <c r="W519" s="12">
        <f ca="1">INDEX(P$7:P$6003,UsefulSeries!$I516)</f>
        <v>0.64479861944841377</v>
      </c>
      <c r="X519" s="12">
        <f ca="1">INDEX(Q$7:Q$6003,UsefulSeries!$I516)</f>
        <v>50.241001476450904</v>
      </c>
      <c r="Y519" s="12">
        <f ca="1">INDEX(R$7:R$6003,UsefulSeries!$I516)</f>
        <v>0</v>
      </c>
      <c r="Z519" s="12">
        <f ca="1">INDEX(S$7:S$6003,UsefulSeries!$I516)</f>
        <v>0</v>
      </c>
      <c r="AA519" s="12">
        <f ca="1">INDEX(T$7:T$6003,UsefulSeries!$I516)</f>
        <v>0</v>
      </c>
      <c r="AB519" s="12">
        <f ca="1">INDEX(U$7:U$6003,UsefulSeries!$I516)</f>
        <v>0</v>
      </c>
      <c r="AC519" s="12">
        <f>INDEX( K$7:K$6003,UsefulSeries!$I516,1)</f>
        <v>-0.62746342962817392</v>
      </c>
      <c r="AD519" s="12">
        <f>INDEX(L$7:L$6003,UsefulSeries!$I516,1)</f>
        <v>0</v>
      </c>
      <c r="AE519" s="12"/>
      <c r="AF519" s="12"/>
      <c r="AG519" s="12"/>
      <c r="AH519" s="12"/>
      <c r="AI519" s="12"/>
      <c r="AJ519" s="12"/>
      <c r="AK519" s="12"/>
      <c r="AL519" s="12"/>
      <c r="AM519" s="12"/>
      <c r="AN519" s="12">
        <f t="shared" ca="1" si="81"/>
        <v>0.64479861944841377</v>
      </c>
      <c r="AO519" s="12">
        <f t="shared" ca="1" si="82"/>
        <v>50.241001476450904</v>
      </c>
      <c r="AP519" s="12">
        <f t="shared" ca="1" si="83"/>
        <v>0</v>
      </c>
      <c r="AQ519" s="12">
        <f t="shared" ca="1" si="84"/>
        <v>0</v>
      </c>
      <c r="AR519" s="12">
        <f t="shared" ca="1" si="85"/>
        <v>0</v>
      </c>
      <c r="AS519" s="12">
        <f t="shared" ca="1" si="86"/>
        <v>0</v>
      </c>
      <c r="AT519" s="12">
        <f t="shared" si="87"/>
        <v>-0.62746342962817392</v>
      </c>
      <c r="AU519" s="12">
        <f t="shared" si="88"/>
        <v>0</v>
      </c>
      <c r="AV519" s="12"/>
      <c r="AW519" s="12">
        <f ca="1">INDEX(I$7:I$6003,UsefulSeries!$I516)</f>
        <v>1.265144090641976E-2</v>
      </c>
      <c r="AX519" s="12"/>
      <c r="AY519" s="12"/>
      <c r="AZ519" s="12">
        <f ca="1"/>
        <v>0.64479861944841377</v>
      </c>
      <c r="BA519" s="12"/>
      <c r="BB519" s="12">
        <f t="shared" ref="BB519:BB582" ca="1" si="89">AZ519+AX519</f>
        <v>0.64479861944841377</v>
      </c>
      <c r="BC519" s="12"/>
      <c r="BD519" s="38">
        <f ca="1"/>
        <v>1.2442795364374218E-2</v>
      </c>
    </row>
    <row r="520" spans="1:56" x14ac:dyDescent="0.35">
      <c r="A520" s="12">
        <v>0</v>
      </c>
      <c r="B520" s="12">
        <v>0</v>
      </c>
      <c r="C520" s="12">
        <v>0</v>
      </c>
      <c r="D520" s="12">
        <v>0</v>
      </c>
      <c r="E520" s="12">
        <f ca="1">INDEX('Flow probs &amp; rates'!$P$5:$P$5999,UsefulSeries!$E514,0)*(1-INDEX('Flow probs &amp; rates'!$P$5:$P$5999,UsefulSeries!$E514,0))/INDEX('Flow probs &amp; rates'!$G$4:$G$5999,UsefulSeries!$E514,0)</f>
        <v>6.2382953809481001E-2</v>
      </c>
      <c r="F520" s="12">
        <f ca="1">-INDEX('Flow probs &amp; rates'!$P$5:$P$5999,UsefulSeries!$E514,0)*(INDEX('Flow probs &amp; rates'!$Q$5:$Q$5999,UsefulSeries!$E514,0))/INDEX('Flow probs &amp; rates'!$G$4:$G$5999,UsefulSeries!$E514,0)</f>
        <v>-1.360363904186304E-3</v>
      </c>
      <c r="G520" s="12"/>
      <c r="H520" s="12"/>
      <c r="I520" s="12">
        <f ca="1">INDEX('Flow probs &amp; rates'!$P$5:$P$5999,UsefulSeries!$E514)</f>
        <v>2.0961922469837156E-2</v>
      </c>
      <c r="J520" s="12"/>
      <c r="K520" s="12">
        <f>INDEX('Flow probs &amp; rates'!$G$4:$G$5999,UsefulSeries!$E514)</f>
        <v>0.32897641139087369</v>
      </c>
      <c r="L520" s="12"/>
      <c r="M520" s="12"/>
      <c r="N520" s="12">
        <f>INDEX('Flow probs &amp; rates'!$E$5:$E$5999,UsefulSeries!$G518)-INDEX('Flow probs &amp; rates'!$E$4:$E$5999,UsefulSeries!$G518)</f>
        <v>1.254790108714543E-3</v>
      </c>
      <c r="O520" s="12"/>
      <c r="P520" s="12">
        <f ca="1"/>
        <v>0</v>
      </c>
      <c r="Q520" s="12">
        <f ca="1"/>
        <v>0</v>
      </c>
      <c r="R520" s="12">
        <f ca="1"/>
        <v>0</v>
      </c>
      <c r="S520" s="12">
        <f ca="1"/>
        <v>0</v>
      </c>
      <c r="T520" s="12">
        <f ca="1"/>
        <v>16.037510869283846</v>
      </c>
      <c r="U520" s="12">
        <f ca="1"/>
        <v>0.34351086216382259</v>
      </c>
      <c r="V520" s="12"/>
      <c r="W520" s="12">
        <f ca="1">INDEX(P$8:P$6003,UsefulSeries!$I516)</f>
        <v>0</v>
      </c>
      <c r="X520" s="12">
        <f ca="1">INDEX(Q$8:Q$6003,UsefulSeries!$I516)</f>
        <v>0</v>
      </c>
      <c r="Y520" s="12">
        <f ca="1">INDEX(R$8:R$6003,UsefulSeries!$I516)</f>
        <v>0.209710276921942</v>
      </c>
      <c r="Z520" s="12">
        <f ca="1">INDEX(S$8:S$6003,UsefulSeries!$I516)</f>
        <v>6.4161780113003233E-2</v>
      </c>
      <c r="AA520" s="12">
        <f ca="1">INDEX(T$8:T$6003,UsefulSeries!$I516)</f>
        <v>0</v>
      </c>
      <c r="AB520" s="12">
        <f ca="1">INDEX(U$8:U$6003,UsefulSeries!$I516)</f>
        <v>0</v>
      </c>
      <c r="AC520" s="12">
        <f>INDEX( K$8:K$6003,UsefulSeries!$I516)</f>
        <v>3.7424478339959585E-2</v>
      </c>
      <c r="AD520" s="12">
        <f>INDEX(L$8:L$6003,UsefulSeries!$I516)</f>
        <v>-3.7424478339959585E-2</v>
      </c>
      <c r="AE520" s="12"/>
      <c r="AF520" s="12"/>
      <c r="AG520" s="12"/>
      <c r="AH520" s="12"/>
      <c r="AI520" s="12"/>
      <c r="AJ520" s="12"/>
      <c r="AK520" s="12"/>
      <c r="AL520" s="12"/>
      <c r="AM520" s="12"/>
      <c r="AN520" s="12">
        <f t="shared" ca="1" si="81"/>
        <v>0</v>
      </c>
      <c r="AO520" s="12">
        <f t="shared" ca="1" si="82"/>
        <v>0</v>
      </c>
      <c r="AP520" s="12">
        <f t="shared" ca="1" si="83"/>
        <v>0.209710276921942</v>
      </c>
      <c r="AQ520" s="12">
        <f t="shared" ca="1" si="84"/>
        <v>6.4161780113003233E-2</v>
      </c>
      <c r="AR520" s="12">
        <f t="shared" ca="1" si="85"/>
        <v>0</v>
      </c>
      <c r="AS520" s="12">
        <f t="shared" ca="1" si="86"/>
        <v>0</v>
      </c>
      <c r="AT520" s="12">
        <f t="shared" si="87"/>
        <v>3.7424478339959585E-2</v>
      </c>
      <c r="AU520" s="12">
        <f t="shared" si="88"/>
        <v>-3.7424478339959585E-2</v>
      </c>
      <c r="AV520" s="12"/>
      <c r="AW520" s="12">
        <f ca="1">INDEX(I$8:I$6003,UsefulSeries!$I516)</f>
        <v>0.25712720612351381</v>
      </c>
      <c r="AX520" s="12"/>
      <c r="AY520" s="12"/>
      <c r="AZ520" s="12">
        <f ca="1"/>
        <v>6.4161780113003247E-2</v>
      </c>
      <c r="BA520" s="12"/>
      <c r="BB520" s="12">
        <f t="shared" ca="1" si="89"/>
        <v>6.4161780113003247E-2</v>
      </c>
      <c r="BC520" s="12"/>
      <c r="BD520" s="38">
        <f ca="1"/>
        <v>0.26342057454874734</v>
      </c>
    </row>
    <row r="521" spans="1:56" x14ac:dyDescent="0.35">
      <c r="A521" s="12">
        <v>0</v>
      </c>
      <c r="B521" s="12">
        <v>0</v>
      </c>
      <c r="C521" s="12">
        <v>0</v>
      </c>
      <c r="D521" s="12">
        <v>0</v>
      </c>
      <c r="E521" s="12">
        <f ca="1">-INDEX('Flow probs &amp; rates'!$P$5:$P$5999,UsefulSeries!$E514,0)*(INDEX('Flow probs &amp; rates'!$Q$5:$Q$5999,UsefulSeries!$E514,0))/INDEX('Flow probs &amp; rates'!$G$4:$G$5999,UsefulSeries!$E514,0)</f>
        <v>-1.360363904186304E-3</v>
      </c>
      <c r="F521" s="12">
        <f ca="1">INDEX('Flow probs &amp; rates'!$Q$5:$Q$5999,UsefulSeries!$E514,0)*(1-INDEX('Flow probs &amp; rates'!$Q$5:$Q$5999,UsefulSeries!$E514,0))/INDEX('Flow probs &amp; rates'!$G$4:$G$5999,UsefulSeries!$E514,0)</f>
        <v>6.3511385818025914E-2</v>
      </c>
      <c r="G521" s="12"/>
      <c r="H521" s="12"/>
      <c r="I521" s="12">
        <f ca="1">INDEX('Flow probs &amp; rates'!$Q$5:$Q$5999,UsefulSeries!$E514)</f>
        <v>2.1349551121985676E-2</v>
      </c>
      <c r="J521" s="12"/>
      <c r="K521" s="12"/>
      <c r="L521" s="12">
        <f>INDEX('Flow probs &amp; rates'!$G$4:$G$5999,UsefulSeries!$E514)</f>
        <v>0.32897641139087369</v>
      </c>
      <c r="M521" s="12"/>
      <c r="N521" s="12">
        <f>INDEX('Flow probs &amp; rates'!$F$5:$F$5999,UsefulSeries!$G518)-INDEX('Flow probs &amp; rates'!$F$4:$F$5999,UsefulSeries!$G518)</f>
        <v>1.811707823079628E-4</v>
      </c>
      <c r="O521" s="12"/>
      <c r="P521" s="12">
        <f ca="1"/>
        <v>0</v>
      </c>
      <c r="Q521" s="12">
        <f ca="1"/>
        <v>0</v>
      </c>
      <c r="R521" s="12">
        <f ca="1"/>
        <v>0</v>
      </c>
      <c r="S521" s="12">
        <f ca="1"/>
        <v>0</v>
      </c>
      <c r="T521" s="12">
        <f ca="1"/>
        <v>0.34351086216382259</v>
      </c>
      <c r="U521" s="12">
        <f ca="1"/>
        <v>15.752566046096717</v>
      </c>
      <c r="V521" s="12"/>
      <c r="W521" s="12">
        <f ca="1">INDEX(P$9:P$6003,UsefulSeries!$I516)</f>
        <v>0</v>
      </c>
      <c r="X521" s="12">
        <f ca="1">INDEX(Q$9:Q$6003,UsefulSeries!$I516)</f>
        <v>0</v>
      </c>
      <c r="Y521" s="12">
        <f ca="1">INDEX(R$9:R$6003,UsefulSeries!$I516)</f>
        <v>6.4161780113003233E-2</v>
      </c>
      <c r="Z521" s="12">
        <f ca="1">INDEX(S$9:S$6003,UsefulSeries!$I516)</f>
        <v>0.29866605186482709</v>
      </c>
      <c r="AA521" s="12">
        <f ca="1">INDEX(T$9:T$6003,UsefulSeries!$I516)</f>
        <v>0</v>
      </c>
      <c r="AB521" s="12">
        <f ca="1">INDEX(U$9:U$6003,UsefulSeries!$I516)</f>
        <v>0</v>
      </c>
      <c r="AC521" s="12">
        <f>INDEX( K$9:K$6003,UsefulSeries!$I516)</f>
        <v>0</v>
      </c>
      <c r="AD521" s="12">
        <f>INDEX(L$9:L$6003,UsefulSeries!$I516)</f>
        <v>-3.7424478339959585E-2</v>
      </c>
      <c r="AE521" s="12"/>
      <c r="AF521" s="12"/>
      <c r="AG521" s="12"/>
      <c r="AH521" s="12"/>
      <c r="AI521" s="12"/>
      <c r="AJ521" s="12"/>
      <c r="AK521" s="12"/>
      <c r="AL521" s="12"/>
      <c r="AM521" s="12"/>
      <c r="AN521" s="12">
        <f t="shared" ca="1" si="81"/>
        <v>0</v>
      </c>
      <c r="AO521" s="12">
        <f t="shared" ca="1" si="82"/>
        <v>0</v>
      </c>
      <c r="AP521" s="12">
        <f t="shared" ca="1" si="83"/>
        <v>6.4161780113003233E-2</v>
      </c>
      <c r="AQ521" s="12">
        <f t="shared" ca="1" si="84"/>
        <v>0.29866605186482709</v>
      </c>
      <c r="AR521" s="12">
        <f t="shared" ca="1" si="85"/>
        <v>0</v>
      </c>
      <c r="AS521" s="12">
        <f t="shared" ca="1" si="86"/>
        <v>0</v>
      </c>
      <c r="AT521" s="12">
        <f t="shared" si="87"/>
        <v>0</v>
      </c>
      <c r="AU521" s="12">
        <f t="shared" si="88"/>
        <v>-3.7424478339959585E-2</v>
      </c>
      <c r="AV521" s="12"/>
      <c r="AW521" s="12">
        <f ca="1">INDEX(I$9:I$6003,UsefulSeries!$I516)</f>
        <v>0.15958975101129907</v>
      </c>
      <c r="AX521" s="12"/>
      <c r="AY521" s="12"/>
      <c r="AZ521" s="12">
        <f ca="1"/>
        <v>6.4161780113003247E-2</v>
      </c>
      <c r="BA521" s="12"/>
      <c r="BB521" s="12">
        <f t="shared" ca="1" si="89"/>
        <v>6.4161780113003247E-2</v>
      </c>
      <c r="BC521" s="12"/>
      <c r="BD521" s="38">
        <f ca="1"/>
        <v>0.16074448380941281</v>
      </c>
    </row>
    <row r="522" spans="1:56" x14ac:dyDescent="0.35">
      <c r="A522" s="12">
        <f ca="1">INDEX('Flow probs &amp; rates'!$K$5:$K$5999,UsefulSeries!$E520,0)*(1-INDEX('Flow probs &amp; rates'!$K$5:$K$5999,UsefulSeries!$E520,0))/INDEX('Flow probs &amp; rates'!$E$4:$E$5999,UsefulSeries!$E520,0)</f>
        <v>1.9328774815085652E-2</v>
      </c>
      <c r="B522" s="12">
        <f ca="1">-INDEX('Flow probs &amp; rates'!$K$5:$K$5999,UsefulSeries!$E520,0)*(INDEX('Flow probs &amp; rates'!$L$5:$L$5999,UsefulSeries!$E520,0))/INDEX('Flow probs &amp; rates'!$E$4:$E$5999,UsefulSeries!$E520,0)</f>
        <v>-2.2833550433852407E-4</v>
      </c>
      <c r="C522" s="12">
        <v>0</v>
      </c>
      <c r="D522" s="12">
        <v>0</v>
      </c>
      <c r="E522" s="12">
        <v>0</v>
      </c>
      <c r="F522" s="12">
        <v>0</v>
      </c>
      <c r="G522" s="12"/>
      <c r="H522" s="12"/>
      <c r="I522" s="12">
        <f ca="1">INDEX('Flow probs &amp; rates'!$K$5:$K$5999,UsefulSeries!$E520)</f>
        <v>1.2471756791762652E-2</v>
      </c>
      <c r="J522" s="12"/>
      <c r="K522" s="12">
        <f>-INDEX('Flow probs &amp; rates'!$E$4:$E$5999,UsefulSeries!$E520)</f>
        <v>-0.63719569357687711</v>
      </c>
      <c r="L522" s="12">
        <f>INDEX('Flow probs &amp; rates'!$E$4:$E$5999,UsefulSeries!$E520)</f>
        <v>0.63719569357687711</v>
      </c>
      <c r="M522" s="12"/>
      <c r="N522" s="12">
        <f>INDEX('Flow probs &amp; rates'!$E$5:$E$5999,UsefulSeries!$G520)-INDEX('Flow probs &amp; rates'!$E$4:$E$5999,UsefulSeries!$G520)</f>
        <v>5.1784243245800443E-4</v>
      </c>
      <c r="O522" s="12"/>
      <c r="P522" s="12">
        <f t="array" aca="1" ref="P522:U527" ca="1">MINVERSE(A522:F527)</f>
        <v>51.744050139204958</v>
      </c>
      <c r="Q522" s="12">
        <f ca="1"/>
        <v>0.65295654141029336</v>
      </c>
      <c r="R522" s="12">
        <f ca="1"/>
        <v>0</v>
      </c>
      <c r="S522" s="12">
        <f ca="1"/>
        <v>0</v>
      </c>
      <c r="T522" s="12">
        <f ca="1"/>
        <v>0</v>
      </c>
      <c r="U522" s="12">
        <f ca="1"/>
        <v>0</v>
      </c>
      <c r="V522" s="12"/>
      <c r="W522" s="12">
        <f ca="1">INDEX(P$10:P$6003,UsefulSeries!$I516)</f>
        <v>0</v>
      </c>
      <c r="X522" s="12">
        <f ca="1">INDEX(Q$10:Q$6003,UsefulSeries!$I516)</f>
        <v>0</v>
      </c>
      <c r="Y522" s="12">
        <f ca="1">INDEX(R$10:R$6003,UsefulSeries!$I516)</f>
        <v>0</v>
      </c>
      <c r="Z522" s="12">
        <f ca="1">INDEX(S$10:S$6003,UsefulSeries!$I516)</f>
        <v>0</v>
      </c>
      <c r="AA522" s="12">
        <f ca="1">INDEX(T$10:T$6003,UsefulSeries!$I516)</f>
        <v>15.538714475088916</v>
      </c>
      <c r="AB522" s="12">
        <f ca="1">INDEX(U$10:U$6003,UsefulSeries!$I516)</f>
        <v>0.35113720068092991</v>
      </c>
      <c r="AC522" s="12">
        <f>INDEX( K$10:K$6003,UsefulSeries!$I516)</f>
        <v>0.33511209203186648</v>
      </c>
      <c r="AD522" s="12">
        <f>INDEX(L$10:L$6003,UsefulSeries!$I516)</f>
        <v>0</v>
      </c>
      <c r="AE522" s="12"/>
      <c r="AF522" s="12"/>
      <c r="AG522" s="12"/>
      <c r="AH522" s="12"/>
      <c r="AI522" s="12"/>
      <c r="AJ522" s="12"/>
      <c r="AK522" s="12"/>
      <c r="AL522" s="12"/>
      <c r="AM522" s="12"/>
      <c r="AN522" s="12">
        <f t="shared" ca="1" si="81"/>
        <v>0</v>
      </c>
      <c r="AO522" s="12">
        <f t="shared" ca="1" si="82"/>
        <v>0</v>
      </c>
      <c r="AP522" s="12">
        <f t="shared" ca="1" si="83"/>
        <v>0</v>
      </c>
      <c r="AQ522" s="12">
        <f t="shared" ca="1" si="84"/>
        <v>0</v>
      </c>
      <c r="AR522" s="12">
        <f t="shared" ca="1" si="85"/>
        <v>15.538714475088916</v>
      </c>
      <c r="AS522" s="12">
        <f t="shared" ca="1" si="86"/>
        <v>0.35113720068092991</v>
      </c>
      <c r="AT522" s="12">
        <f t="shared" si="87"/>
        <v>0.33511209203186648</v>
      </c>
      <c r="AU522" s="12">
        <f t="shared" si="88"/>
        <v>0</v>
      </c>
      <c r="AV522" s="12"/>
      <c r="AW522" s="12">
        <f ca="1">INDEX(I$10:I$6003,UsefulSeries!$I516)</f>
        <v>2.2064881447322819E-2</v>
      </c>
      <c r="AX522" s="12"/>
      <c r="AY522" s="12"/>
      <c r="AZ522" s="12">
        <f ca="1"/>
        <v>0.35113720068093002</v>
      </c>
      <c r="BA522" s="12"/>
      <c r="BB522" s="12">
        <f t="shared" ca="1" si="89"/>
        <v>0.35113720068093002</v>
      </c>
      <c r="BC522" s="12"/>
      <c r="BD522" s="38">
        <f ca="1"/>
        <v>2.2447293214619191E-2</v>
      </c>
    </row>
    <row r="523" spans="1:56" x14ac:dyDescent="0.35">
      <c r="A523" s="12">
        <f ca="1">-INDEX('Flow probs &amp; rates'!$K$5:$K$5999,UsefulSeries!$E520,0)*(INDEX('Flow probs &amp; rates'!$L$5:$L$5999,UsefulSeries!$E520,0))/INDEX('Flow probs &amp; rates'!$E$4:$E$5999,UsefulSeries!$E520,0)</f>
        <v>-2.2833550433852407E-4</v>
      </c>
      <c r="B523" s="12">
        <f ca="1">INDEX('Flow probs &amp; rates'!$L$5:$L$5999,UsefulSeries!$E520,0)*(1-INDEX('Flow probs &amp; rates'!$L$5:$L$5999,UsefulSeries!$E520,0))/INDEX('Flow probs &amp; rates'!$E$4:$E$5999,UsefulSeries!$E520,0)</f>
        <v>1.8094625041253913E-2</v>
      </c>
      <c r="C523" s="12">
        <v>0</v>
      </c>
      <c r="D523" s="12">
        <v>0</v>
      </c>
      <c r="E523" s="12">
        <v>0</v>
      </c>
      <c r="F523" s="12">
        <v>0</v>
      </c>
      <c r="G523" s="12"/>
      <c r="H523" s="12"/>
      <c r="I523" s="12">
        <f ca="1">INDEX('Flow probs &amp; rates'!$L$5:$L$5999,UsefulSeries!$E520)</f>
        <v>1.1665910623859186E-2</v>
      </c>
      <c r="J523" s="12"/>
      <c r="K523" s="12">
        <f>-INDEX('Flow probs &amp; rates'!$E$4:$E$5999,UsefulSeries!$E520)</f>
        <v>-0.63719569357687711</v>
      </c>
      <c r="L523" s="12"/>
      <c r="M523" s="12"/>
      <c r="N523" s="12">
        <f>INDEX('Flow probs &amp; rates'!$F$5:$F$5999,UsefulSeries!$G520)-INDEX('Flow probs &amp; rates'!$F$4:$F$5999,UsefulSeries!$G520)</f>
        <v>4.9351569893471559E-4</v>
      </c>
      <c r="O523" s="12"/>
      <c r="P523" s="12">
        <f ca="1"/>
        <v>0.65295654141029336</v>
      </c>
      <c r="Q523" s="12">
        <f ca="1"/>
        <v>55.27326987328864</v>
      </c>
      <c r="R523" s="12">
        <f ca="1"/>
        <v>0</v>
      </c>
      <c r="S523" s="12">
        <f ca="1"/>
        <v>0</v>
      </c>
      <c r="T523" s="12">
        <f ca="1"/>
        <v>0</v>
      </c>
      <c r="U523" s="12">
        <f ca="1"/>
        <v>0</v>
      </c>
      <c r="V523" s="12"/>
      <c r="W523" s="12">
        <f ca="1">INDEX(P$11:P$6003,UsefulSeries!$I516)</f>
        <v>0</v>
      </c>
      <c r="X523" s="12">
        <f ca="1">INDEX(Q$11:Q$6003,UsefulSeries!$I516)</f>
        <v>0</v>
      </c>
      <c r="Y523" s="12">
        <f ca="1">INDEX(R$11:R$6003,UsefulSeries!$I516)</f>
        <v>0</v>
      </c>
      <c r="Z523" s="12">
        <f ca="1">INDEX(S$11:S$6003,UsefulSeries!$I516)</f>
        <v>0</v>
      </c>
      <c r="AA523" s="12">
        <f ca="1">INDEX(T$11:T$6003,UsefulSeries!$I516)</f>
        <v>0.35113720068092996</v>
      </c>
      <c r="AB523" s="12">
        <f ca="1">INDEX(U$11:U$6003,UsefulSeries!$I516)</f>
        <v>14.567150752709765</v>
      </c>
      <c r="AC523" s="12">
        <f>INDEX( K$11:K$6003,UsefulSeries!$I516)</f>
        <v>0</v>
      </c>
      <c r="AD523" s="12">
        <f>INDEX(L$11:L$6003,UsefulSeries!$I516)</f>
        <v>0.33511209203186648</v>
      </c>
      <c r="AE523" s="12"/>
      <c r="AF523" s="12"/>
      <c r="AG523" s="12"/>
      <c r="AH523" s="12"/>
      <c r="AI523" s="12"/>
      <c r="AJ523" s="12"/>
      <c r="AK523" s="12"/>
      <c r="AL523" s="12"/>
      <c r="AM523" s="12"/>
      <c r="AN523" s="12">
        <f t="shared" ca="1" si="81"/>
        <v>0</v>
      </c>
      <c r="AO523" s="12">
        <f t="shared" ca="1" si="82"/>
        <v>0</v>
      </c>
      <c r="AP523" s="12">
        <f t="shared" ca="1" si="83"/>
        <v>0</v>
      </c>
      <c r="AQ523" s="12">
        <f t="shared" ca="1" si="84"/>
        <v>0</v>
      </c>
      <c r="AR523" s="12">
        <f t="shared" ca="1" si="85"/>
        <v>0.35113720068092996</v>
      </c>
      <c r="AS523" s="12">
        <f t="shared" ca="1" si="86"/>
        <v>14.567150752709765</v>
      </c>
      <c r="AT523" s="12">
        <f t="shared" si="87"/>
        <v>0</v>
      </c>
      <c r="AU523" s="12">
        <f t="shared" si="88"/>
        <v>0.33511209203186648</v>
      </c>
      <c r="AV523" s="12"/>
      <c r="AW523" s="12">
        <f ca="1">INDEX(I$11:I$6003,UsefulSeries!$I516)</f>
        <v>2.3572859635044525E-2</v>
      </c>
      <c r="AX523" s="12"/>
      <c r="AY523" s="12"/>
      <c r="AZ523" s="12">
        <f ca="1"/>
        <v>0.35113720068093002</v>
      </c>
      <c r="BA523" s="12"/>
      <c r="BB523" s="12">
        <f t="shared" ca="1" si="89"/>
        <v>0.35113720068093002</v>
      </c>
      <c r="BC523" s="12"/>
      <c r="BD523" s="38">
        <f ca="1"/>
        <v>2.3103435975437979E-2</v>
      </c>
    </row>
    <row r="524" spans="1:56" x14ac:dyDescent="0.35">
      <c r="A524" s="12">
        <v>0</v>
      </c>
      <c r="B524" s="12">
        <v>0</v>
      </c>
      <c r="C524" s="12">
        <f ca="1">INDEX('Flow probs &amp; rates'!$M$5:$M$5999,UsefulSeries!$E520,0)*(1-INDEX('Flow probs &amp; rates'!$M$5:$M$5999,UsefulSeries!$E520,0))/INDEX('Flow probs &amp; rates'!$F$4:$F$5999,UsefulSeries!$E520,0)</f>
        <v>5.9134639333610419</v>
      </c>
      <c r="D524" s="12">
        <f ca="1">-INDEX('Flow probs &amp; rates'!$M$5:$M$5999,UsefulSeries!$E520,0)*(INDEX('Flow probs &amp; rates'!$O$5:$O$5999,UsefulSeries!$E520,0))/INDEX('Flow probs &amp; rates'!$F$4:$F$5999,UsefulSeries!$E520,0)</f>
        <v>-1.3171216275382045</v>
      </c>
      <c r="E524" s="12">
        <v>0</v>
      </c>
      <c r="F524" s="12">
        <v>0</v>
      </c>
      <c r="G524" s="12"/>
      <c r="H524" s="12"/>
      <c r="I524" s="12">
        <f ca="1">INDEX('Flow probs &amp; rates'!$M$5:$M$5999,UsefulSeries!$E520)</f>
        <v>0.27759279385908731</v>
      </c>
      <c r="J524" s="12"/>
      <c r="K524" s="12">
        <f>INDEX('Flow probs &amp; rates'!$F$4:$F$5999,UsefulSeries!$E520)</f>
        <v>3.391160188282661E-2</v>
      </c>
      <c r="L524" s="12">
        <f>-INDEX('Flow probs &amp; rates'!$F$4:$F$5999,UsefulSeries!$E520)</f>
        <v>-3.391160188282661E-2</v>
      </c>
      <c r="M524" s="12"/>
      <c r="N524" s="12">
        <f>INDEX('Flow probs &amp; rates'!$E$5:$E$5999,UsefulSeries!$G522)-INDEX('Flow probs &amp; rates'!$E$4:$E$5999,UsefulSeries!$G522)</f>
        <v>2.8634163734775342E-4</v>
      </c>
      <c r="O524" s="12"/>
      <c r="P524" s="12">
        <f ca="1"/>
        <v>0</v>
      </c>
      <c r="Q524" s="12">
        <f ca="1"/>
        <v>0</v>
      </c>
      <c r="R524" s="12">
        <f ca="1"/>
        <v>0.18255740244681129</v>
      </c>
      <c r="S524" s="12">
        <f ca="1"/>
        <v>6.0394282102841042E-2</v>
      </c>
      <c r="T524" s="12">
        <f ca="1"/>
        <v>0</v>
      </c>
      <c r="U524" s="12">
        <f ca="1"/>
        <v>0</v>
      </c>
      <c r="V524" s="12"/>
      <c r="W524" s="12"/>
      <c r="X524" s="12"/>
      <c r="Y524" s="12"/>
      <c r="Z524" s="12"/>
      <c r="AA524" s="12"/>
      <c r="AB524" s="12"/>
      <c r="AC524" s="12"/>
      <c r="AD524" s="12"/>
      <c r="AE524" s="12">
        <f t="array" ref="AE524:AJ525">TRANSPOSE(AC518:AD523)</f>
        <v>-0.62746342962817392</v>
      </c>
      <c r="AF524" s="12">
        <v>-0.62746342962817392</v>
      </c>
      <c r="AG524" s="12">
        <v>3.7424478339959585E-2</v>
      </c>
      <c r="AH524" s="12">
        <v>0</v>
      </c>
      <c r="AI524" s="12">
        <v>0.33511209203186648</v>
      </c>
      <c r="AJ524" s="12">
        <v>0</v>
      </c>
      <c r="AK524" s="12"/>
      <c r="AL524" s="12"/>
      <c r="AM524" s="12"/>
      <c r="AN524" s="12">
        <f t="shared" si="81"/>
        <v>-0.62746342962817392</v>
      </c>
      <c r="AO524" s="12">
        <f t="shared" si="82"/>
        <v>-0.62746342962817392</v>
      </c>
      <c r="AP524" s="12">
        <f t="shared" si="83"/>
        <v>3.7424478339959585E-2</v>
      </c>
      <c r="AQ524" s="12">
        <f t="shared" si="84"/>
        <v>0</v>
      </c>
      <c r="AR524" s="12">
        <f t="shared" si="85"/>
        <v>0.33511209203186648</v>
      </c>
      <c r="AS524" s="12">
        <f t="shared" si="86"/>
        <v>0</v>
      </c>
      <c r="AT524" s="12">
        <f t="shared" si="87"/>
        <v>0</v>
      </c>
      <c r="AU524" s="12">
        <f t="shared" si="88"/>
        <v>0</v>
      </c>
      <c r="AV524" s="12"/>
      <c r="AW524" s="12"/>
      <c r="AX524" s="12">
        <f>INDEX($N$6:$N$6003,UsefulSeries!$K516)</f>
        <v>9.6846121592142342E-4</v>
      </c>
      <c r="AY524" s="12"/>
      <c r="AZ524" s="12"/>
      <c r="BA524" s="12"/>
      <c r="BB524" s="12">
        <f t="shared" si="89"/>
        <v>9.6846121592142342E-4</v>
      </c>
      <c r="BC524" s="12"/>
      <c r="BD524" s="38">
        <f ca="1"/>
        <v>-1.7240067701333218E-2</v>
      </c>
    </row>
    <row r="525" spans="1:56" x14ac:dyDescent="0.35">
      <c r="A525" s="12">
        <v>0</v>
      </c>
      <c r="B525" s="12">
        <v>0</v>
      </c>
      <c r="C525" s="12">
        <f ca="1">-INDEX('Flow probs &amp; rates'!$M$5:$M$5999,UsefulSeries!$E520,0)*(INDEX('Flow probs &amp; rates'!$O$5:$O$5999,UsefulSeries!$E520,0))/INDEX('Flow probs &amp; rates'!$F$4:$F$5999,UsefulSeries!$E520,0)</f>
        <v>-1.3171216275382045</v>
      </c>
      <c r="D525" s="12">
        <f ca="1">INDEX('Flow probs &amp; rates'!$O$5:$O$5999,UsefulSeries!$E520,0)*(1-INDEX('Flow probs &amp; rates'!$O$5:$O$5999,UsefulSeries!$E520,0))/INDEX('Flow probs &amp; rates'!$F$4:$F$5999,UsefulSeries!$E520,0)</f>
        <v>3.9813421843552299</v>
      </c>
      <c r="E525" s="12">
        <v>0</v>
      </c>
      <c r="F525" s="12">
        <v>0</v>
      </c>
      <c r="G525" s="12"/>
      <c r="H525" s="12"/>
      <c r="I525" s="12">
        <f ca="1">INDEX('Flow probs &amp; rates'!$O$5:$O$5999,UsefulSeries!$E520)</f>
        <v>0.16090368789259565</v>
      </c>
      <c r="J525" s="12"/>
      <c r="K525" s="12"/>
      <c r="L525" s="12">
        <f>-INDEX('Flow probs &amp; rates'!$F$4:$F$5999,UsefulSeries!$E520)</f>
        <v>-3.391160188282661E-2</v>
      </c>
      <c r="M525" s="12"/>
      <c r="N525" s="12">
        <f>INDEX('Flow probs &amp; rates'!$F$5:$F$5999,UsefulSeries!$G522)-INDEX('Flow probs &amp; rates'!$F$4:$F$5999,UsefulSeries!$G522)</f>
        <v>-1.5214625059388545E-3</v>
      </c>
      <c r="O525" s="12"/>
      <c r="P525" s="12">
        <f ca="1"/>
        <v>0</v>
      </c>
      <c r="Q525" s="12">
        <f ca="1"/>
        <v>0</v>
      </c>
      <c r="R525" s="12">
        <f ca="1"/>
        <v>6.0394282102841035E-2</v>
      </c>
      <c r="S525" s="12">
        <f ca="1"/>
        <v>0.27115142711907486</v>
      </c>
      <c r="T525" s="12">
        <f ca="1"/>
        <v>0</v>
      </c>
      <c r="U525" s="12">
        <f ca="1"/>
        <v>0</v>
      </c>
      <c r="V525" s="12"/>
      <c r="W525" s="12"/>
      <c r="X525" s="12"/>
      <c r="Y525" s="12"/>
      <c r="Z525" s="12"/>
      <c r="AA525" s="12"/>
      <c r="AB525" s="12"/>
      <c r="AC525" s="12"/>
      <c r="AD525" s="12"/>
      <c r="AE525" s="12">
        <v>0.62746342962817392</v>
      </c>
      <c r="AF525" s="12">
        <v>0</v>
      </c>
      <c r="AG525" s="12">
        <v>-3.7424478339959585E-2</v>
      </c>
      <c r="AH525" s="12">
        <v>-3.7424478339959585E-2</v>
      </c>
      <c r="AI525" s="12">
        <v>0</v>
      </c>
      <c r="AJ525" s="12">
        <v>0.33511209203186648</v>
      </c>
      <c r="AK525" s="12"/>
      <c r="AL525" s="12"/>
      <c r="AM525" s="12"/>
      <c r="AN525" s="12">
        <f t="shared" si="81"/>
        <v>0.62746342962817392</v>
      </c>
      <c r="AO525" s="12">
        <f t="shared" si="82"/>
        <v>0</v>
      </c>
      <c r="AP525" s="12">
        <f t="shared" si="83"/>
        <v>-3.7424478339959585E-2</v>
      </c>
      <c r="AQ525" s="12">
        <f t="shared" si="84"/>
        <v>-3.7424478339959585E-2</v>
      </c>
      <c r="AR525" s="12">
        <f t="shared" si="85"/>
        <v>0</v>
      </c>
      <c r="AS525" s="12">
        <f t="shared" si="86"/>
        <v>0.33511209203186648</v>
      </c>
      <c r="AT525" s="12">
        <f t="shared" si="87"/>
        <v>0</v>
      </c>
      <c r="AU525" s="12">
        <f t="shared" si="88"/>
        <v>0</v>
      </c>
      <c r="AV525" s="12"/>
      <c r="AW525" s="12"/>
      <c r="AX525" s="12">
        <f>INDEX('Margin error adjustment'!N$7:N$6003,UsefulSeries!$K516)</f>
        <v>4.7296143045050254E-4</v>
      </c>
      <c r="AY525" s="12"/>
      <c r="AZ525" s="12"/>
      <c r="BA525" s="12"/>
      <c r="BB525" s="12">
        <f t="shared" si="89"/>
        <v>4.7296143045050254E-4</v>
      </c>
      <c r="BC525" s="12"/>
      <c r="BD525" s="38">
        <f ca="1"/>
        <v>2.0004906949952286E-2</v>
      </c>
    </row>
    <row r="526" spans="1:56" x14ac:dyDescent="0.35">
      <c r="A526" s="12">
        <v>0</v>
      </c>
      <c r="B526" s="12">
        <v>0</v>
      </c>
      <c r="C526" s="12">
        <v>0</v>
      </c>
      <c r="D526" s="12">
        <v>0</v>
      </c>
      <c r="E526" s="12">
        <f ca="1">INDEX('Flow probs &amp; rates'!$P$5:$P$5999,UsefulSeries!$E520,0)*(1-INDEX('Flow probs &amp; rates'!$P$5:$P$5999,UsefulSeries!$E520,0))/INDEX('Flow probs &amp; rates'!$G$4:$G$5999,UsefulSeries!$E520,0)</f>
        <v>6.0174999935900732E-2</v>
      </c>
      <c r="F526" s="12">
        <f ca="1">-INDEX('Flow probs &amp; rates'!$P$5:$P$5999,UsefulSeries!$E520,0)*(INDEX('Flow probs &amp; rates'!$Q$5:$Q$5999,UsefulSeries!$E520,0))/INDEX('Flow probs &amp; rates'!$G$4:$G$5999,UsefulSeries!$E520,0)</f>
        <v>-1.3308045012225972E-3</v>
      </c>
      <c r="G526" s="12"/>
      <c r="H526" s="12"/>
      <c r="I526" s="12">
        <f ca="1">INDEX('Flow probs &amp; rates'!$P$5:$P$5999,UsefulSeries!$E520)</f>
        <v>2.0199123046477273E-2</v>
      </c>
      <c r="J526" s="12"/>
      <c r="K526" s="12">
        <f>INDEX('Flow probs &amp; rates'!$G$4:$G$5999,UsefulSeries!$E520)</f>
        <v>0.32889270454029623</v>
      </c>
      <c r="L526" s="12"/>
      <c r="M526" s="12"/>
      <c r="N526" s="12">
        <f>INDEX('Flow probs &amp; rates'!$E$5:$E$5999,UsefulSeries!$G524)-INDEX('Flow probs &amp; rates'!$E$4:$E$5999,UsefulSeries!$G524)</f>
        <v>1.4917833834651173E-3</v>
      </c>
      <c r="O526" s="12"/>
      <c r="P526" s="12">
        <f ca="1"/>
        <v>0</v>
      </c>
      <c r="Q526" s="12">
        <f ca="1"/>
        <v>0</v>
      </c>
      <c r="R526" s="12">
        <f ca="1"/>
        <v>0</v>
      </c>
      <c r="S526" s="12">
        <f ca="1"/>
        <v>0</v>
      </c>
      <c r="T526" s="12">
        <f ca="1"/>
        <v>16.625788433753872</v>
      </c>
      <c r="U526" s="12">
        <f ca="1"/>
        <v>0.343264495287389</v>
      </c>
      <c r="V526" s="12"/>
      <c r="W526" s="12">
        <f ca="1">INDEX(P$6:P$6003,UsefulSeries!$I524)</f>
        <v>44.494205158613525</v>
      </c>
      <c r="X526" s="12">
        <f ca="1">INDEX(Q$6:Q$6003,UsefulSeries!$I524)</f>
        <v>0.64604661795604312</v>
      </c>
      <c r="Y526" s="12">
        <f ca="1">INDEX(R$6:R$6003,UsefulSeries!$I524)</f>
        <v>0</v>
      </c>
      <c r="Z526" s="12">
        <f ca="1">INDEX(S$6:S$6003,UsefulSeries!$I524)</f>
        <v>0</v>
      </c>
      <c r="AA526" s="12">
        <f ca="1">INDEX(T$6:T$6003,UsefulSeries!$I524)</f>
        <v>0</v>
      </c>
      <c r="AB526" s="12">
        <f ca="1">INDEX(U$6:U$6003,UsefulSeries!$I524)</f>
        <v>0</v>
      </c>
      <c r="AC526" s="12">
        <f>INDEX( K$6:K$6003,UsefulSeries!$I524)</f>
        <v>-0.62843189084409534</v>
      </c>
      <c r="AD526" s="12">
        <f>INDEX(L$6:L$6003,UsefulSeries!$I524)</f>
        <v>0.62843189084409534</v>
      </c>
      <c r="AE526" s="12"/>
      <c r="AF526" s="12"/>
      <c r="AG526" s="12"/>
      <c r="AH526" s="12"/>
      <c r="AI526" s="12"/>
      <c r="AJ526" s="12"/>
      <c r="AK526" s="12"/>
      <c r="AL526" s="12"/>
      <c r="AM526" s="12"/>
      <c r="AN526" s="12">
        <f t="shared" ca="1" si="81"/>
        <v>44.494205158613525</v>
      </c>
      <c r="AO526" s="12">
        <f t="shared" ca="1" si="82"/>
        <v>0.64604661795604312</v>
      </c>
      <c r="AP526" s="12">
        <f t="shared" ca="1" si="83"/>
        <v>0</v>
      </c>
      <c r="AQ526" s="12">
        <f t="shared" ca="1" si="84"/>
        <v>0</v>
      </c>
      <c r="AR526" s="12">
        <f t="shared" ca="1" si="85"/>
        <v>0</v>
      </c>
      <c r="AS526" s="12">
        <f t="shared" ca="1" si="86"/>
        <v>0</v>
      </c>
      <c r="AT526" s="12">
        <f t="shared" si="87"/>
        <v>-0.62843189084409534</v>
      </c>
      <c r="AU526" s="12">
        <f t="shared" si="88"/>
        <v>0.62843189084409534</v>
      </c>
      <c r="AV526" s="12"/>
      <c r="AW526" s="12">
        <f ca="1">INDEX(I$6:I$6003,UsefulSeries!$I524)</f>
        <v>1.4332001884671902E-2</v>
      </c>
      <c r="AX526" s="12"/>
      <c r="AY526" s="12"/>
      <c r="AZ526" s="12">
        <f t="array" aca="1" ref="AZ526:AZ531" ca="1">MMULT(W526:AB531,AW526:AW531)</f>
        <v>0.64604661795604323</v>
      </c>
      <c r="BA526" s="12"/>
      <c r="BB526" s="12">
        <f t="shared" ca="1" si="89"/>
        <v>0.64604661795604323</v>
      </c>
      <c r="BC526" s="12"/>
      <c r="BD526" s="38">
        <f t="array" aca="1" ref="BD526:BD533" ca="1">MMULT(MINVERSE(AN526:AU533),BB526:BB533)</f>
        <v>1.4150110733190276E-2</v>
      </c>
    </row>
    <row r="527" spans="1:56" x14ac:dyDescent="0.35">
      <c r="A527" s="12">
        <v>0</v>
      </c>
      <c r="B527" s="12">
        <v>0</v>
      </c>
      <c r="C527" s="12">
        <v>0</v>
      </c>
      <c r="D527" s="12">
        <v>0</v>
      </c>
      <c r="E527" s="12">
        <f ca="1">-INDEX('Flow probs &amp; rates'!$P$5:$P$5999,UsefulSeries!$E520,0)*(INDEX('Flow probs &amp; rates'!$Q$5:$Q$5999,UsefulSeries!$E520,0))/INDEX('Flow probs &amp; rates'!$G$4:$G$5999,UsefulSeries!$E520,0)</f>
        <v>-1.3308045012225972E-3</v>
      </c>
      <c r="F527" s="12">
        <f ca="1">INDEX('Flow probs &amp; rates'!$Q$5:$Q$5999,UsefulSeries!$E520,0)*(1-INDEX('Flow probs &amp; rates'!$Q$5:$Q$5999,UsefulSeries!$E520,0))/INDEX('Flow probs &amp; rates'!$G$4:$G$5999,UsefulSeries!$E520,0)</f>
        <v>6.445663442556189E-2</v>
      </c>
      <c r="G527" s="12"/>
      <c r="H527" s="12"/>
      <c r="I527" s="12">
        <f ca="1">INDEX('Flow probs &amp; rates'!$Q$5:$Q$5999,UsefulSeries!$E520)</f>
        <v>2.1668856148575888E-2</v>
      </c>
      <c r="J527" s="12"/>
      <c r="K527" s="12"/>
      <c r="L527" s="12">
        <f>INDEX('Flow probs &amp; rates'!$G$4:$G$5999,UsefulSeries!$E520)</f>
        <v>0.32889270454029623</v>
      </c>
      <c r="M527" s="12"/>
      <c r="N527" s="12">
        <f>INDEX('Flow probs &amp; rates'!$F$5:$F$5999,UsefulSeries!$G524)-INDEX('Flow probs &amp; rates'!$F$4:$F$5999,UsefulSeries!$G524)</f>
        <v>-1.2544429495412457E-3</v>
      </c>
      <c r="O527" s="12"/>
      <c r="P527" s="12">
        <f ca="1"/>
        <v>0</v>
      </c>
      <c r="Q527" s="12">
        <f ca="1"/>
        <v>0</v>
      </c>
      <c r="R527" s="12">
        <f ca="1"/>
        <v>0</v>
      </c>
      <c r="S527" s="12">
        <f ca="1"/>
        <v>0</v>
      </c>
      <c r="T527" s="12">
        <f ca="1"/>
        <v>0.34326449528738906</v>
      </c>
      <c r="U527" s="12">
        <f ca="1"/>
        <v>15.521393986073249</v>
      </c>
      <c r="V527" s="12"/>
      <c r="W527" s="12">
        <f ca="1">INDEX(P$7:P$6003,UsefulSeries!$I524)</f>
        <v>0.64604661795604312</v>
      </c>
      <c r="X527" s="12">
        <f ca="1">INDEX(Q$7:Q$6003,UsefulSeries!$I524)</f>
        <v>49.235853374119579</v>
      </c>
      <c r="Y527" s="12">
        <f ca="1">INDEX(R$7:R$6003,UsefulSeries!$I524)</f>
        <v>0</v>
      </c>
      <c r="Z527" s="12">
        <f ca="1">INDEX(S$7:S$6003,UsefulSeries!$I524)</f>
        <v>0</v>
      </c>
      <c r="AA527" s="12">
        <f ca="1">INDEX(T$7:T$6003,UsefulSeries!$I524)</f>
        <v>0</v>
      </c>
      <c r="AB527" s="12">
        <f ca="1">INDEX(U$7:U$6003,UsefulSeries!$I524)</f>
        <v>0</v>
      </c>
      <c r="AC527" s="12">
        <f>INDEX( K$7:K$6003,UsefulSeries!$I524,1)</f>
        <v>-0.62843189084409534</v>
      </c>
      <c r="AD527" s="12">
        <f>INDEX(L$7:L$6003,UsefulSeries!$I524,1)</f>
        <v>0</v>
      </c>
      <c r="AE527" s="12"/>
      <c r="AF527" s="12"/>
      <c r="AG527" s="12"/>
      <c r="AH527" s="12"/>
      <c r="AI527" s="12"/>
      <c r="AJ527" s="12"/>
      <c r="AK527" s="12"/>
      <c r="AL527" s="12"/>
      <c r="AM527" s="12"/>
      <c r="AN527" s="12">
        <f t="shared" ca="1" si="81"/>
        <v>0.64604661795604312</v>
      </c>
      <c r="AO527" s="12">
        <f t="shared" ca="1" si="82"/>
        <v>49.235853374119579</v>
      </c>
      <c r="AP527" s="12">
        <f t="shared" ca="1" si="83"/>
        <v>0</v>
      </c>
      <c r="AQ527" s="12">
        <f t="shared" ca="1" si="84"/>
        <v>0</v>
      </c>
      <c r="AR527" s="12">
        <f t="shared" ca="1" si="85"/>
        <v>0</v>
      </c>
      <c r="AS527" s="12">
        <f t="shared" ca="1" si="86"/>
        <v>0</v>
      </c>
      <c r="AT527" s="12">
        <f t="shared" si="87"/>
        <v>-0.62843189084409534</v>
      </c>
      <c r="AU527" s="12">
        <f t="shared" si="88"/>
        <v>0</v>
      </c>
      <c r="AV527" s="12"/>
      <c r="AW527" s="12">
        <f ca="1">INDEX(I$7:I$6003,UsefulSeries!$I524)</f>
        <v>1.2933409963899058E-2</v>
      </c>
      <c r="AX527" s="12"/>
      <c r="AY527" s="12"/>
      <c r="AZ527" s="12">
        <f ca="1"/>
        <v>0.64604661795604312</v>
      </c>
      <c r="BA527" s="12"/>
      <c r="BB527" s="12">
        <f t="shared" ca="1" si="89"/>
        <v>0.64604661795604312</v>
      </c>
      <c r="BC527" s="12"/>
      <c r="BD527" s="38">
        <f ca="1"/>
        <v>1.347864696015345E-2</v>
      </c>
    </row>
    <row r="528" spans="1:56" x14ac:dyDescent="0.35">
      <c r="A528" s="12">
        <f ca="1">INDEX('Flow probs &amp; rates'!$K$5:$K$5999,UsefulSeries!$E526,0)*(1-INDEX('Flow probs &amp; rates'!$K$5:$K$5999,UsefulSeries!$E526,0))/INDEX('Flow probs &amp; rates'!$E$4:$E$5999,UsefulSeries!$E526,0)</f>
        <v>1.8989022753133564E-2</v>
      </c>
      <c r="B528" s="12">
        <f ca="1">-INDEX('Flow probs &amp; rates'!$K$5:$K$5999,UsefulSeries!$E526,0)*(INDEX('Flow probs &amp; rates'!$L$5:$L$5999,UsefulSeries!$E526,0))/INDEX('Flow probs &amp; rates'!$E$4:$E$5999,UsefulSeries!$E526,0)</f>
        <v>-2.2140926568484665E-4</v>
      </c>
      <c r="C528" s="12">
        <v>0</v>
      </c>
      <c r="D528" s="12">
        <v>0</v>
      </c>
      <c r="E528" s="12">
        <v>0</v>
      </c>
      <c r="F528" s="12">
        <v>0</v>
      </c>
      <c r="G528" s="12"/>
      <c r="H528" s="12"/>
      <c r="I528" s="12">
        <f ca="1">INDEX('Flow probs &amp; rates'!$K$5:$K$5999,UsefulSeries!$E526)</f>
        <v>1.227092566858861E-2</v>
      </c>
      <c r="J528" s="12"/>
      <c r="K528" s="12">
        <f>-INDEX('Flow probs &amp; rates'!$E$4:$E$5999,UsefulSeries!$E526)</f>
        <v>-0.63828192790092297</v>
      </c>
      <c r="L528" s="12">
        <f>INDEX('Flow probs &amp; rates'!$E$4:$E$5999,UsefulSeries!$E526)</f>
        <v>0.63828192790092297</v>
      </c>
      <c r="M528" s="12"/>
      <c r="N528" s="12">
        <f>INDEX('Flow probs &amp; rates'!$E$5:$E$5999,UsefulSeries!$G526)-INDEX('Flow probs &amp; rates'!$E$4:$E$5999,UsefulSeries!$G526)</f>
        <v>-3.4669699063072379E-5</v>
      </c>
      <c r="O528" s="12"/>
      <c r="P528" s="12">
        <f t="array" aca="1" ref="P528:U533" ca="1">MINVERSE(A528:F533)</f>
        <v>52.669628035429298</v>
      </c>
      <c r="Q528" s="12">
        <f ca="1"/>
        <v>0.65383516539250341</v>
      </c>
      <c r="R528" s="12">
        <f ca="1"/>
        <v>0</v>
      </c>
      <c r="S528" s="12">
        <f ca="1"/>
        <v>0</v>
      </c>
      <c r="T528" s="12">
        <f ca="1"/>
        <v>0</v>
      </c>
      <c r="U528" s="12">
        <f ca="1"/>
        <v>0</v>
      </c>
      <c r="V528" s="12"/>
      <c r="W528" s="12">
        <f ca="1">INDEX(P$8:P$6003,UsefulSeries!$I524)</f>
        <v>0</v>
      </c>
      <c r="X528" s="12">
        <f ca="1">INDEX(Q$8:Q$6003,UsefulSeries!$I524)</f>
        <v>0</v>
      </c>
      <c r="Y528" s="12">
        <f ca="1">INDEX(R$8:R$6003,UsefulSeries!$I524)</f>
        <v>0.21135015793195822</v>
      </c>
      <c r="Z528" s="12">
        <f ca="1">INDEX(S$8:S$6003,UsefulSeries!$I524)</f>
        <v>6.6323846726708685E-2</v>
      </c>
      <c r="AA528" s="12">
        <f ca="1">INDEX(T$8:T$6003,UsefulSeries!$I524)</f>
        <v>0</v>
      </c>
      <c r="AB528" s="12">
        <f ca="1">INDEX(U$8:U$6003,UsefulSeries!$I524)</f>
        <v>0</v>
      </c>
      <c r="AC528" s="12">
        <f>INDEX( K$8:K$6003,UsefulSeries!$I524)</f>
        <v>3.7897439770410088E-2</v>
      </c>
      <c r="AD528" s="12">
        <f>INDEX(L$8:L$6003,UsefulSeries!$I524)</f>
        <v>-3.7897439770410088E-2</v>
      </c>
      <c r="AE528" s="12"/>
      <c r="AF528" s="12"/>
      <c r="AG528" s="12"/>
      <c r="AH528" s="12"/>
      <c r="AI528" s="12"/>
      <c r="AJ528" s="12"/>
      <c r="AK528" s="12"/>
      <c r="AL528" s="12"/>
      <c r="AM528" s="12"/>
      <c r="AN528" s="12">
        <f t="shared" ca="1" si="81"/>
        <v>0</v>
      </c>
      <c r="AO528" s="12">
        <f t="shared" ca="1" si="82"/>
        <v>0</v>
      </c>
      <c r="AP528" s="12">
        <f t="shared" ca="1" si="83"/>
        <v>0.21135015793195822</v>
      </c>
      <c r="AQ528" s="12">
        <f t="shared" ca="1" si="84"/>
        <v>6.6323846726708685E-2</v>
      </c>
      <c r="AR528" s="12">
        <f t="shared" ca="1" si="85"/>
        <v>0</v>
      </c>
      <c r="AS528" s="12">
        <f t="shared" ca="1" si="86"/>
        <v>0</v>
      </c>
      <c r="AT528" s="12">
        <f t="shared" si="87"/>
        <v>3.7897439770410088E-2</v>
      </c>
      <c r="AU528" s="12">
        <f t="shared" si="88"/>
        <v>-3.7897439770410088E-2</v>
      </c>
      <c r="AV528" s="12"/>
      <c r="AW528" s="12">
        <f ca="1">INDEX(I$8:I$6003,UsefulSeries!$I524)</f>
        <v>0.26131423639932111</v>
      </c>
      <c r="AX528" s="12"/>
      <c r="AY528" s="12"/>
      <c r="AZ528" s="12">
        <f ca="1"/>
        <v>6.6323846726708699E-2</v>
      </c>
      <c r="BA528" s="12"/>
      <c r="BB528" s="12">
        <f t="shared" ca="1" si="89"/>
        <v>6.6323846726708699E-2</v>
      </c>
      <c r="BC528" s="12"/>
      <c r="BD528" s="38">
        <f ca="1"/>
        <v>0.26129425921476074</v>
      </c>
    </row>
    <row r="529" spans="1:56" x14ac:dyDescent="0.35">
      <c r="A529" s="12">
        <f ca="1">-INDEX('Flow probs &amp; rates'!$K$5:$K$5999,UsefulSeries!$E526,0)*(INDEX('Flow probs &amp; rates'!$L$5:$L$5999,UsefulSeries!$E526,0))/INDEX('Flow probs &amp; rates'!$E$4:$E$5999,UsefulSeries!$E526,0)</f>
        <v>-2.2140926568484665E-4</v>
      </c>
      <c r="B529" s="12">
        <f ca="1">INDEX('Flow probs &amp; rates'!$L$5:$L$5999,UsefulSeries!$E526,0)*(1-INDEX('Flow probs &amp; rates'!$L$5:$L$5999,UsefulSeries!$E526,0))/INDEX('Flow probs &amp; rates'!$E$4:$E$5999,UsefulSeries!$E526,0)</f>
        <v>1.7835601822085968E-2</v>
      </c>
      <c r="C529" s="12">
        <v>0</v>
      </c>
      <c r="D529" s="12">
        <v>0</v>
      </c>
      <c r="E529" s="12">
        <v>0</v>
      </c>
      <c r="F529" s="12">
        <v>0</v>
      </c>
      <c r="G529" s="12"/>
      <c r="H529" s="12"/>
      <c r="I529" s="12">
        <f ca="1">INDEX('Flow probs &amp; rates'!$L$5:$L$5999,UsefulSeries!$E526)</f>
        <v>1.1516778503369931E-2</v>
      </c>
      <c r="J529" s="12"/>
      <c r="K529" s="12">
        <f>-INDEX('Flow probs &amp; rates'!$E$4:$E$5999,UsefulSeries!$E526)</f>
        <v>-0.63828192790092297</v>
      </c>
      <c r="L529" s="12"/>
      <c r="M529" s="12"/>
      <c r="N529" s="12">
        <f>INDEX('Flow probs &amp; rates'!$F$5:$F$5999,UsefulSeries!$G526)-INDEX('Flow probs &amp; rates'!$F$4:$F$5999,UsefulSeries!$G526)</f>
        <v>-9.0183301706102392E-4</v>
      </c>
      <c r="O529" s="12"/>
      <c r="P529" s="12">
        <f ca="1"/>
        <v>0.65383516539250341</v>
      </c>
      <c r="Q529" s="12">
        <f ca="1"/>
        <v>56.075750913286328</v>
      </c>
      <c r="R529" s="12">
        <f ca="1"/>
        <v>0</v>
      </c>
      <c r="S529" s="12">
        <f ca="1"/>
        <v>0</v>
      </c>
      <c r="T529" s="12">
        <f ca="1"/>
        <v>0</v>
      </c>
      <c r="U529" s="12">
        <f ca="1"/>
        <v>0</v>
      </c>
      <c r="V529" s="12"/>
      <c r="W529" s="12">
        <f ca="1">INDEX(P$9:P$6003,UsefulSeries!$I524)</f>
        <v>0</v>
      </c>
      <c r="X529" s="12">
        <f ca="1">INDEX(Q$9:Q$6003,UsefulSeries!$I524)</f>
        <v>0</v>
      </c>
      <c r="Y529" s="12">
        <f ca="1">INDEX(R$9:R$6003,UsefulSeries!$I524)</f>
        <v>6.6323846726708685E-2</v>
      </c>
      <c r="Z529" s="12">
        <f ca="1">INDEX(S$9:S$6003,UsefulSeries!$I524)</f>
        <v>0.29286684482255637</v>
      </c>
      <c r="AA529" s="12">
        <f ca="1">INDEX(T$9:T$6003,UsefulSeries!$I524)</f>
        <v>0</v>
      </c>
      <c r="AB529" s="12">
        <f ca="1">INDEX(U$9:U$6003,UsefulSeries!$I524)</f>
        <v>0</v>
      </c>
      <c r="AC529" s="12">
        <f>INDEX( K$9:K$6003,UsefulSeries!$I524)</f>
        <v>0</v>
      </c>
      <c r="AD529" s="12">
        <f>INDEX(L$9:L$6003,UsefulSeries!$I524)</f>
        <v>-3.7897439770410088E-2</v>
      </c>
      <c r="AE529" s="12"/>
      <c r="AF529" s="12"/>
      <c r="AG529" s="12"/>
      <c r="AH529" s="12"/>
      <c r="AI529" s="12"/>
      <c r="AJ529" s="12"/>
      <c r="AK529" s="12"/>
      <c r="AL529" s="12"/>
      <c r="AM529" s="12"/>
      <c r="AN529" s="12">
        <f t="shared" ca="1" si="81"/>
        <v>0</v>
      </c>
      <c r="AO529" s="12">
        <f t="shared" ca="1" si="82"/>
        <v>0</v>
      </c>
      <c r="AP529" s="12">
        <f t="shared" ca="1" si="83"/>
        <v>6.6323846726708685E-2</v>
      </c>
      <c r="AQ529" s="12">
        <f t="shared" ca="1" si="84"/>
        <v>0.29286684482255637</v>
      </c>
      <c r="AR529" s="12">
        <f t="shared" ca="1" si="85"/>
        <v>0</v>
      </c>
      <c r="AS529" s="12">
        <f t="shared" ca="1" si="86"/>
        <v>0</v>
      </c>
      <c r="AT529" s="12">
        <f t="shared" si="87"/>
        <v>0</v>
      </c>
      <c r="AU529" s="12">
        <f t="shared" si="88"/>
        <v>-3.7897439770410088E-2</v>
      </c>
      <c r="AV529" s="12"/>
      <c r="AW529" s="12">
        <f ca="1">INDEX(I$9:I$6003,UsefulSeries!$I524)</f>
        <v>0.16728585782367072</v>
      </c>
      <c r="AX529" s="12"/>
      <c r="AY529" s="12"/>
      <c r="AZ529" s="12">
        <f ca="1"/>
        <v>6.6323846726708699E-2</v>
      </c>
      <c r="BA529" s="12"/>
      <c r="BB529" s="12">
        <f t="shared" ca="1" si="89"/>
        <v>6.6323846726708699E-2</v>
      </c>
      <c r="BC529" s="12"/>
      <c r="BD529" s="38">
        <f ca="1"/>
        <v>0.17438786705927192</v>
      </c>
    </row>
    <row r="530" spans="1:56" x14ac:dyDescent="0.35">
      <c r="A530" s="12">
        <v>0</v>
      </c>
      <c r="B530" s="12">
        <v>0</v>
      </c>
      <c r="C530" s="12">
        <f ca="1">INDEX('Flow probs &amp; rates'!$M$5:$M$5999,UsefulSeries!$E526,0)*(1-INDEX('Flow probs &amp; rates'!$M$5:$M$5999,UsefulSeries!$E526,0))/INDEX('Flow probs &amp; rates'!$F$4:$F$5999,UsefulSeries!$E526,0)</f>
        <v>5.9778493050896699</v>
      </c>
      <c r="D530" s="12">
        <f ca="1">-INDEX('Flow probs &amp; rates'!$M$5:$M$5999,UsefulSeries!$E526,0)*(INDEX('Flow probs &amp; rates'!$O$5:$O$5999,UsefulSeries!$E526,0))/INDEX('Flow probs &amp; rates'!$F$4:$F$5999,UsefulSeries!$E526,0)</f>
        <v>-1.370058424624073</v>
      </c>
      <c r="E530" s="12">
        <v>0</v>
      </c>
      <c r="F530" s="12">
        <v>0</v>
      </c>
      <c r="G530" s="12"/>
      <c r="H530" s="12"/>
      <c r="I530" s="12">
        <f ca="1">INDEX('Flow probs &amp; rates'!$M$5:$M$5999,UsefulSeries!$E526)</f>
        <v>0.26791306533008064</v>
      </c>
      <c r="J530" s="12"/>
      <c r="K530" s="12">
        <f>INDEX('Flow probs &amp; rates'!$F$4:$F$5999,UsefulSeries!$E526)</f>
        <v>3.2810404669874574E-2</v>
      </c>
      <c r="L530" s="12">
        <f>-INDEX('Flow probs &amp; rates'!$F$4:$F$5999,UsefulSeries!$E526)</f>
        <v>-3.2810404669874574E-2</v>
      </c>
      <c r="M530" s="12"/>
      <c r="N530" s="12">
        <f>INDEX('Flow probs &amp; rates'!$E$5:$E$5999,UsefulSeries!$G528)-INDEX('Flow probs &amp; rates'!$E$4:$E$5999,UsefulSeries!$G528)</f>
        <v>-1.2087725952919515E-3</v>
      </c>
      <c r="O530" s="12"/>
      <c r="P530" s="12">
        <f ca="1"/>
        <v>0</v>
      </c>
      <c r="Q530" s="12">
        <f ca="1"/>
        <v>0</v>
      </c>
      <c r="R530" s="12">
        <f ca="1"/>
        <v>0.18061010404488345</v>
      </c>
      <c r="S530" s="12">
        <f ca="1"/>
        <v>5.8143494850401982E-2</v>
      </c>
      <c r="T530" s="12">
        <f ca="1"/>
        <v>0</v>
      </c>
      <c r="U530" s="12">
        <f ca="1"/>
        <v>0</v>
      </c>
      <c r="V530" s="12"/>
      <c r="W530" s="12">
        <f ca="1">INDEX(P$10:P$6003,UsefulSeries!$I524)</f>
        <v>0</v>
      </c>
      <c r="X530" s="12">
        <f ca="1">INDEX(Q$10:Q$6003,UsefulSeries!$I524)</f>
        <v>0</v>
      </c>
      <c r="Y530" s="12">
        <f ca="1">INDEX(R$10:R$6003,UsefulSeries!$I524)</f>
        <v>0</v>
      </c>
      <c r="Z530" s="12">
        <f ca="1">INDEX(S$10:S$6003,UsefulSeries!$I524)</f>
        <v>0</v>
      </c>
      <c r="AA530" s="12">
        <f ca="1">INDEX(T$10:T$6003,UsefulSeries!$I524)</f>
        <v>15.497611960137766</v>
      </c>
      <c r="AB530" s="12">
        <f ca="1">INDEX(U$10:U$6003,UsefulSeries!$I524)</f>
        <v>0.34951518928116615</v>
      </c>
      <c r="AC530" s="12">
        <f>INDEX( K$10:K$6003,UsefulSeries!$I524)</f>
        <v>0.33367066938549456</v>
      </c>
      <c r="AD530" s="12">
        <f>INDEX(L$10:L$6003,UsefulSeries!$I524)</f>
        <v>0</v>
      </c>
      <c r="AE530" s="12"/>
      <c r="AF530" s="12"/>
      <c r="AG530" s="12"/>
      <c r="AH530" s="12"/>
      <c r="AI530" s="12"/>
      <c r="AJ530" s="12"/>
      <c r="AK530" s="12"/>
      <c r="AL530" s="12"/>
      <c r="AM530" s="12"/>
      <c r="AN530" s="12">
        <f t="shared" ca="1" si="81"/>
        <v>0</v>
      </c>
      <c r="AO530" s="12">
        <f t="shared" ca="1" si="82"/>
        <v>0</v>
      </c>
      <c r="AP530" s="12">
        <f t="shared" ca="1" si="83"/>
        <v>0</v>
      </c>
      <c r="AQ530" s="12">
        <f t="shared" ca="1" si="84"/>
        <v>0</v>
      </c>
      <c r="AR530" s="12">
        <f t="shared" ca="1" si="85"/>
        <v>15.497611960137766</v>
      </c>
      <c r="AS530" s="12">
        <f t="shared" ca="1" si="86"/>
        <v>0.34951518928116615</v>
      </c>
      <c r="AT530" s="12">
        <f t="shared" si="87"/>
        <v>0.33367066938549456</v>
      </c>
      <c r="AU530" s="12">
        <f t="shared" si="88"/>
        <v>0</v>
      </c>
      <c r="AV530" s="12"/>
      <c r="AW530" s="12">
        <f ca="1">INDEX(I$10:I$6003,UsefulSeries!$I524)</f>
        <v>2.2027233812464353E-2</v>
      </c>
      <c r="AX530" s="12"/>
      <c r="AY530" s="12"/>
      <c r="AZ530" s="12">
        <f ca="1"/>
        <v>0.34951518928116626</v>
      </c>
      <c r="BA530" s="12"/>
      <c r="BB530" s="12">
        <f t="shared" ca="1" si="89"/>
        <v>0.34951518928116626</v>
      </c>
      <c r="BC530" s="12"/>
      <c r="BD530" s="38">
        <f ca="1"/>
        <v>2.1139191201337858E-2</v>
      </c>
    </row>
    <row r="531" spans="1:56" x14ac:dyDescent="0.35">
      <c r="A531" s="12">
        <v>0</v>
      </c>
      <c r="B531" s="12">
        <v>0</v>
      </c>
      <c r="C531" s="12">
        <f ca="1">-INDEX('Flow probs &amp; rates'!$M$5:$M$5999,UsefulSeries!$E526,0)*(INDEX('Flow probs &amp; rates'!$O$5:$O$5999,UsefulSeries!$E526,0))/INDEX('Flow probs &amp; rates'!$F$4:$F$5999,UsefulSeries!$E526,0)</f>
        <v>-1.370058424624073</v>
      </c>
      <c r="D531" s="12">
        <f ca="1">INDEX('Flow probs &amp; rates'!$O$5:$O$5999,UsefulSeries!$E526,0)*(1-INDEX('Flow probs &amp; rates'!$O$5:$O$5999,UsefulSeries!$E526,0))/INDEX('Flow probs &amp; rates'!$F$4:$F$5999,UsefulSeries!$E526,0)</f>
        <v>4.2557881196440022</v>
      </c>
      <c r="E531" s="12">
        <v>0</v>
      </c>
      <c r="F531" s="12">
        <v>0</v>
      </c>
      <c r="G531" s="12"/>
      <c r="H531" s="12"/>
      <c r="I531" s="12">
        <f ca="1">INDEX('Flow probs &amp; rates'!$O$5:$O$5999,UsefulSeries!$E526)</f>
        <v>0.16778640966204333</v>
      </c>
      <c r="J531" s="12"/>
      <c r="K531" s="12"/>
      <c r="L531" s="12">
        <f>-INDEX('Flow probs &amp; rates'!$F$4:$F$5999,UsefulSeries!$E526)</f>
        <v>-3.2810404669874574E-2</v>
      </c>
      <c r="M531" s="12"/>
      <c r="N531" s="12">
        <f>INDEX('Flow probs &amp; rates'!$F$5:$F$5999,UsefulSeries!$G528)-INDEX('Flow probs &amp; rates'!$F$4:$F$5999,UsefulSeries!$G528)</f>
        <v>-1.7736509112898161E-3</v>
      </c>
      <c r="O531" s="12"/>
      <c r="P531" s="12">
        <f ca="1"/>
        <v>0</v>
      </c>
      <c r="Q531" s="12">
        <f ca="1"/>
        <v>0</v>
      </c>
      <c r="R531" s="12">
        <f ca="1"/>
        <v>5.8143494850401982E-2</v>
      </c>
      <c r="S531" s="12">
        <f ca="1"/>
        <v>0.25369213753225889</v>
      </c>
      <c r="T531" s="12">
        <f ca="1"/>
        <v>0</v>
      </c>
      <c r="U531" s="12">
        <f ca="1"/>
        <v>0</v>
      </c>
      <c r="V531" s="12"/>
      <c r="W531" s="12">
        <f ca="1">INDEX(P$11:P$6003,UsefulSeries!$I524)</f>
        <v>0</v>
      </c>
      <c r="X531" s="12">
        <f ca="1">INDEX(Q$11:Q$6003,UsefulSeries!$I524)</f>
        <v>0</v>
      </c>
      <c r="Y531" s="12">
        <f ca="1">INDEX(R$11:R$6003,UsefulSeries!$I524)</f>
        <v>0</v>
      </c>
      <c r="Z531" s="12">
        <f ca="1">INDEX(S$11:S$6003,UsefulSeries!$I524)</f>
        <v>0</v>
      </c>
      <c r="AA531" s="12">
        <f ca="1">INDEX(T$11:T$6003,UsefulSeries!$I524)</f>
        <v>0.34951518928116621</v>
      </c>
      <c r="AB531" s="12">
        <f ca="1">INDEX(U$11:U$6003,UsefulSeries!$I524)</f>
        <v>14.666693356626183</v>
      </c>
      <c r="AC531" s="12">
        <f>INDEX( K$11:K$6003,UsefulSeries!$I524)</f>
        <v>0</v>
      </c>
      <c r="AD531" s="12">
        <f>INDEX(L$11:L$6003,UsefulSeries!$I524)</f>
        <v>0.33367066938549456</v>
      </c>
      <c r="AE531" s="12"/>
      <c r="AF531" s="12"/>
      <c r="AG531" s="12"/>
      <c r="AH531" s="12"/>
      <c r="AI531" s="12"/>
      <c r="AJ531" s="12"/>
      <c r="AK531" s="12"/>
      <c r="AL531" s="12"/>
      <c r="AM531" s="12"/>
      <c r="AN531" s="12">
        <f t="shared" ca="1" si="81"/>
        <v>0</v>
      </c>
      <c r="AO531" s="12">
        <f t="shared" ca="1" si="82"/>
        <v>0</v>
      </c>
      <c r="AP531" s="12">
        <f t="shared" ca="1" si="83"/>
        <v>0</v>
      </c>
      <c r="AQ531" s="12">
        <f t="shared" ca="1" si="84"/>
        <v>0</v>
      </c>
      <c r="AR531" s="12">
        <f t="shared" ca="1" si="85"/>
        <v>0.34951518928116621</v>
      </c>
      <c r="AS531" s="12">
        <f t="shared" ca="1" si="86"/>
        <v>14.666693356626183</v>
      </c>
      <c r="AT531" s="12">
        <f t="shared" si="87"/>
        <v>0</v>
      </c>
      <c r="AU531" s="12">
        <f t="shared" si="88"/>
        <v>0.33367066938549456</v>
      </c>
      <c r="AV531" s="12"/>
      <c r="AW531" s="12">
        <f ca="1">INDEX(I$11:I$6003,UsefulSeries!$I524)</f>
        <v>2.3305616894992554E-2</v>
      </c>
      <c r="AX531" s="12"/>
      <c r="AY531" s="12"/>
      <c r="AZ531" s="12">
        <f ca="1"/>
        <v>0.34951518928116621</v>
      </c>
      <c r="BA531" s="12"/>
      <c r="BB531" s="12">
        <f t="shared" ca="1" si="89"/>
        <v>0.34951518928116621</v>
      </c>
      <c r="BC531" s="12"/>
      <c r="BD531" s="38">
        <f ca="1"/>
        <v>2.2078963146061767E-2</v>
      </c>
    </row>
    <row r="532" spans="1:56" x14ac:dyDescent="0.35">
      <c r="A532" s="12">
        <v>0</v>
      </c>
      <c r="B532" s="12">
        <v>0</v>
      </c>
      <c r="C532" s="12">
        <v>0</v>
      </c>
      <c r="D532" s="12">
        <v>0</v>
      </c>
      <c r="E532" s="12">
        <f ca="1">INDEX('Flow probs &amp; rates'!$P$5:$P$5999,UsefulSeries!$E526,0)*(1-INDEX('Flow probs &amp; rates'!$P$5:$P$5999,UsefulSeries!$E526,0))/INDEX('Flow probs &amp; rates'!$G$4:$G$5999,UsefulSeries!$E526,0)</f>
        <v>5.9946123010989213E-2</v>
      </c>
      <c r="F532" s="12">
        <f ca="1">-INDEX('Flow probs &amp; rates'!$P$5:$P$5999,UsefulSeries!$E526,0)*(INDEX('Flow probs &amp; rates'!$Q$5:$Q$5999,UsefulSeries!$E526,0))/INDEX('Flow probs &amp; rates'!$G$4:$G$5999,UsefulSeries!$E526,0)</f>
        <v>-1.3536743957847791E-3</v>
      </c>
      <c r="G532" s="12"/>
      <c r="H532" s="12"/>
      <c r="I532" s="12">
        <f ca="1">INDEX('Flow probs &amp; rates'!$P$5:$P$5999,UsefulSeries!$E526)</f>
        <v>2.0121619043917027E-2</v>
      </c>
      <c r="J532" s="12"/>
      <c r="K532" s="12">
        <f>INDEX('Flow probs &amp; rates'!$G$4:$G$5999,UsefulSeries!$E526)</f>
        <v>0.32890766742920247</v>
      </c>
      <c r="L532" s="12"/>
      <c r="M532" s="12"/>
      <c r="N532" s="12">
        <f>INDEX('Flow probs &amp; rates'!$E$5:$E$5999,UsefulSeries!$G530)-INDEX('Flow probs &amp; rates'!$E$4:$E$5999,UsefulSeries!$G530)</f>
        <v>7.5888386505162941E-4</v>
      </c>
      <c r="O532" s="12"/>
      <c r="P532" s="12">
        <f ca="1"/>
        <v>0</v>
      </c>
      <c r="Q532" s="12">
        <f ca="1"/>
        <v>0</v>
      </c>
      <c r="R532" s="12">
        <f ca="1"/>
        <v>0</v>
      </c>
      <c r="S532" s="12">
        <f ca="1"/>
        <v>0</v>
      </c>
      <c r="T532" s="12">
        <f ca="1"/>
        <v>16.689400815208995</v>
      </c>
      <c r="U532" s="12">
        <f ca="1"/>
        <v>0.34341659240190164</v>
      </c>
      <c r="V532" s="12"/>
      <c r="W532" s="12"/>
      <c r="X532" s="12"/>
      <c r="Y532" s="12"/>
      <c r="Z532" s="12"/>
      <c r="AA532" s="12"/>
      <c r="AB532" s="12"/>
      <c r="AC532" s="12"/>
      <c r="AD532" s="12"/>
      <c r="AE532" s="12">
        <f t="array" ref="AE532:AJ533">TRANSPOSE(AC526:AD531)</f>
        <v>-0.62843189084409534</v>
      </c>
      <c r="AF532" s="12">
        <v>-0.62843189084409534</v>
      </c>
      <c r="AG532" s="12">
        <v>3.7897439770410088E-2</v>
      </c>
      <c r="AH532" s="12">
        <v>0</v>
      </c>
      <c r="AI532" s="12">
        <v>0.33367066938549456</v>
      </c>
      <c r="AJ532" s="12">
        <v>0</v>
      </c>
      <c r="AK532" s="12"/>
      <c r="AL532" s="12"/>
      <c r="AM532" s="12"/>
      <c r="AN532" s="12">
        <f t="shared" si="81"/>
        <v>-0.62843189084409534</v>
      </c>
      <c r="AO532" s="12">
        <f t="shared" si="82"/>
        <v>-0.62843189084409534</v>
      </c>
      <c r="AP532" s="12">
        <f t="shared" si="83"/>
        <v>3.7897439770410088E-2</v>
      </c>
      <c r="AQ532" s="12">
        <f t="shared" si="84"/>
        <v>0</v>
      </c>
      <c r="AR532" s="12">
        <f t="shared" si="85"/>
        <v>0.33367066938549456</v>
      </c>
      <c r="AS532" s="12">
        <f t="shared" si="86"/>
        <v>0</v>
      </c>
      <c r="AT532" s="12">
        <f t="shared" si="87"/>
        <v>0</v>
      </c>
      <c r="AU532" s="12">
        <f t="shared" si="88"/>
        <v>0</v>
      </c>
      <c r="AV532" s="12"/>
      <c r="AW532" s="12"/>
      <c r="AX532" s="12">
        <f>INDEX($N$6:$N$6003,UsefulSeries!$K524)</f>
        <v>-4.0688090953766576E-4</v>
      </c>
      <c r="AY532" s="12"/>
      <c r="AZ532" s="12"/>
      <c r="BA532" s="12"/>
      <c r="BB532" s="12">
        <f t="shared" si="89"/>
        <v>-4.0688090953766576E-4</v>
      </c>
      <c r="BC532" s="12"/>
      <c r="BD532" s="38">
        <f ca="1"/>
        <v>4.2530780229144326E-2</v>
      </c>
    </row>
    <row r="533" spans="1:56" x14ac:dyDescent="0.35">
      <c r="A533" s="12">
        <v>0</v>
      </c>
      <c r="B533" s="12">
        <v>0</v>
      </c>
      <c r="C533" s="12">
        <v>0</v>
      </c>
      <c r="D533" s="12">
        <v>0</v>
      </c>
      <c r="E533" s="12">
        <f ca="1">-INDEX('Flow probs &amp; rates'!$P$5:$P$5999,UsefulSeries!$E526,0)*(INDEX('Flow probs &amp; rates'!$Q$5:$Q$5999,UsefulSeries!$E526,0))/INDEX('Flow probs &amp; rates'!$G$4:$G$5999,UsefulSeries!$E526,0)</f>
        <v>-1.3536743957847791E-3</v>
      </c>
      <c r="F533" s="12">
        <f ca="1">INDEX('Flow probs &amp; rates'!$Q$5:$Q$5999,UsefulSeries!$E526,0)*(1-INDEX('Flow probs &amp; rates'!$Q$5:$Q$5999,UsefulSeries!$E526,0))/INDEX('Flow probs &amp; rates'!$G$4:$G$5999,UsefulSeries!$E526,0)</f>
        <v>6.5786030915182231E-2</v>
      </c>
      <c r="G533" s="12"/>
      <c r="H533" s="12"/>
      <c r="I533" s="12">
        <f ca="1">INDEX('Flow probs &amp; rates'!$Q$5:$Q$5999,UsefulSeries!$E526)</f>
        <v>2.2127140316315925E-2</v>
      </c>
      <c r="J533" s="12"/>
      <c r="K533" s="12"/>
      <c r="L533" s="12">
        <f>INDEX('Flow probs &amp; rates'!$G$4:$G$5999,UsefulSeries!$E526)</f>
        <v>0.32890766742920247</v>
      </c>
      <c r="M533" s="12"/>
      <c r="N533" s="12">
        <f>INDEX('Flow probs &amp; rates'!$F$5:$F$5999,UsefulSeries!$G530)-INDEX('Flow probs &amp; rates'!$F$4:$F$5999,UsefulSeries!$G530)</f>
        <v>2.238142889418801E-4</v>
      </c>
      <c r="O533" s="12"/>
      <c r="P533" s="12">
        <f ca="1"/>
        <v>0</v>
      </c>
      <c r="Q533" s="12">
        <f ca="1"/>
        <v>0</v>
      </c>
      <c r="R533" s="12">
        <f ca="1"/>
        <v>0</v>
      </c>
      <c r="S533" s="12">
        <f ca="1"/>
        <v>0</v>
      </c>
      <c r="T533" s="12">
        <f ca="1"/>
        <v>0.34341659240190164</v>
      </c>
      <c r="U533" s="12">
        <f ca="1"/>
        <v>15.207861917344109</v>
      </c>
      <c r="V533" s="12"/>
      <c r="W533" s="12"/>
      <c r="X533" s="12"/>
      <c r="Y533" s="12"/>
      <c r="Z533" s="12"/>
      <c r="AA533" s="12"/>
      <c r="AB533" s="12"/>
      <c r="AC533" s="12"/>
      <c r="AD533" s="12"/>
      <c r="AE533" s="12">
        <v>0.62843189084409534</v>
      </c>
      <c r="AF533" s="12">
        <v>0</v>
      </c>
      <c r="AG533" s="12">
        <v>-3.7897439770410088E-2</v>
      </c>
      <c r="AH533" s="12">
        <v>-3.7897439770410088E-2</v>
      </c>
      <c r="AI533" s="12">
        <v>0</v>
      </c>
      <c r="AJ533" s="12">
        <v>0.33367066938549456</v>
      </c>
      <c r="AK533" s="12"/>
      <c r="AL533" s="12"/>
      <c r="AM533" s="12"/>
      <c r="AN533" s="12">
        <f t="shared" si="81"/>
        <v>0.62843189084409534</v>
      </c>
      <c r="AO533" s="12">
        <f t="shared" si="82"/>
        <v>0</v>
      </c>
      <c r="AP533" s="12">
        <f t="shared" si="83"/>
        <v>-3.7897439770410088E-2</v>
      </c>
      <c r="AQ533" s="12">
        <f t="shared" si="84"/>
        <v>-3.7897439770410088E-2</v>
      </c>
      <c r="AR533" s="12">
        <f t="shared" si="85"/>
        <v>0</v>
      </c>
      <c r="AS533" s="12">
        <f t="shared" si="86"/>
        <v>0.33367066938549456</v>
      </c>
      <c r="AT533" s="12">
        <f t="shared" si="87"/>
        <v>0</v>
      </c>
      <c r="AU533" s="12">
        <f t="shared" si="88"/>
        <v>0</v>
      </c>
      <c r="AV533" s="12"/>
      <c r="AW533" s="12"/>
      <c r="AX533" s="12">
        <f>INDEX('Margin error adjustment'!N$7:N$6003,UsefulSeries!$K524)</f>
        <v>-2.5175388351816874E-4</v>
      </c>
      <c r="AY533" s="12"/>
      <c r="AZ533" s="12"/>
      <c r="BA533" s="12"/>
      <c r="BB533" s="12">
        <f t="shared" si="89"/>
        <v>-2.5175388351816874E-4</v>
      </c>
      <c r="BC533" s="12"/>
      <c r="BD533" s="38">
        <f ca="1"/>
        <v>5.4848509176266921E-2</v>
      </c>
    </row>
    <row r="534" spans="1:56" x14ac:dyDescent="0.35">
      <c r="A534" s="12">
        <f ca="1">INDEX('Flow probs &amp; rates'!$K$5:$K$5999,UsefulSeries!$E532,0)*(1-INDEX('Flow probs &amp; rates'!$K$5:$K$5999,UsefulSeries!$E532,0))/INDEX('Flow probs &amp; rates'!$E$4:$E$5999,UsefulSeries!$E532,0)</f>
        <v>1.8087362629475291E-2</v>
      </c>
      <c r="B534" s="12">
        <f ca="1">-INDEX('Flow probs &amp; rates'!$K$5:$K$5999,UsefulSeries!$E532,0)*(INDEX('Flow probs &amp; rates'!$L$5:$L$5999,UsefulSeries!$E532,0))/INDEX('Flow probs &amp; rates'!$E$4:$E$5999,UsefulSeries!$E532,0)</f>
        <v>-2.1188215781377552E-4</v>
      </c>
      <c r="C534" s="12">
        <v>0</v>
      </c>
      <c r="D534" s="12">
        <v>0</v>
      </c>
      <c r="E534" s="12">
        <v>0</v>
      </c>
      <c r="F534" s="12">
        <v>0</v>
      </c>
      <c r="G534" s="12"/>
      <c r="H534" s="12"/>
      <c r="I534" s="12">
        <f ca="1">INDEX('Flow probs &amp; rates'!$K$5:$K$5999,UsefulSeries!$E532)</f>
        <v>1.166676247273137E-2</v>
      </c>
      <c r="J534" s="12"/>
      <c r="K534" s="12">
        <f>-INDEX('Flow probs &amp; rates'!$E$4:$E$5999,UsefulSeries!$E532)</f>
        <v>-0.63749753694581279</v>
      </c>
      <c r="L534" s="12">
        <f>INDEX('Flow probs &amp; rates'!$E$4:$E$5999,UsefulSeries!$E532)</f>
        <v>0.63749753694581279</v>
      </c>
      <c r="M534" s="12"/>
      <c r="N534" s="12">
        <f>INDEX('Flow probs &amp; rates'!$E$5:$E$5999,UsefulSeries!$G532)-INDEX('Flow probs &amp; rates'!$E$4:$E$5999,UsefulSeries!$G532)</f>
        <v>3.0301588375403199E-4</v>
      </c>
      <c r="O534" s="12"/>
      <c r="P534" s="12">
        <f t="array" aca="1" ref="P534:U539" ca="1">MINVERSE(A534:F539)</f>
        <v>55.294865774058408</v>
      </c>
      <c r="Q534" s="12">
        <f ca="1"/>
        <v>0.65266846903651088</v>
      </c>
      <c r="R534" s="12">
        <f ca="1"/>
        <v>0</v>
      </c>
      <c r="S534" s="12">
        <f ca="1"/>
        <v>0</v>
      </c>
      <c r="T534" s="12">
        <f ca="1"/>
        <v>0</v>
      </c>
      <c r="U534" s="12">
        <f ca="1"/>
        <v>0</v>
      </c>
      <c r="V534" s="12"/>
      <c r="W534" s="12">
        <f ca="1">INDEX(P$6:P$6003,UsefulSeries!$I532)</f>
        <v>45.6127870054993</v>
      </c>
      <c r="X534" s="12">
        <f ca="1">INDEX(Q$6:Q$6003,UsefulSeries!$I532)</f>
        <v>0.64548094161107894</v>
      </c>
      <c r="Y534" s="12">
        <f ca="1">INDEX(R$6:R$6003,UsefulSeries!$I532)</f>
        <v>0</v>
      </c>
      <c r="Z534" s="12">
        <f ca="1">INDEX(S$6:S$6003,UsefulSeries!$I532)</f>
        <v>0</v>
      </c>
      <c r="AA534" s="12">
        <f ca="1">INDEX(T$6:T$6003,UsefulSeries!$I532)</f>
        <v>0</v>
      </c>
      <c r="AB534" s="12">
        <f ca="1">INDEX(U$6:U$6003,UsefulSeries!$I532)</f>
        <v>0</v>
      </c>
      <c r="AC534" s="12">
        <f>INDEX( K$6:K$6003,UsefulSeries!$I532)</f>
        <v>-0.62802500993455768</v>
      </c>
      <c r="AD534" s="12">
        <f>INDEX(L$6:L$6003,UsefulSeries!$I532)</f>
        <v>0.62802500993455768</v>
      </c>
      <c r="AE534" s="12"/>
      <c r="AF534" s="12"/>
      <c r="AG534" s="12"/>
      <c r="AH534" s="12"/>
      <c r="AI534" s="12"/>
      <c r="AJ534" s="12"/>
      <c r="AK534" s="12"/>
      <c r="AL534" s="12"/>
      <c r="AM534" s="12"/>
      <c r="AN534" s="12">
        <f t="shared" ca="1" si="81"/>
        <v>45.6127870054993</v>
      </c>
      <c r="AO534" s="12">
        <f t="shared" ca="1" si="82"/>
        <v>0.64548094161107894</v>
      </c>
      <c r="AP534" s="12">
        <f t="shared" ca="1" si="83"/>
        <v>0</v>
      </c>
      <c r="AQ534" s="12">
        <f t="shared" ca="1" si="84"/>
        <v>0</v>
      </c>
      <c r="AR534" s="12">
        <f t="shared" ca="1" si="85"/>
        <v>0</v>
      </c>
      <c r="AS534" s="12">
        <f t="shared" ca="1" si="86"/>
        <v>0</v>
      </c>
      <c r="AT534" s="12">
        <f t="shared" si="87"/>
        <v>-0.62802500993455768</v>
      </c>
      <c r="AU534" s="12">
        <f t="shared" si="88"/>
        <v>0.62802500993455768</v>
      </c>
      <c r="AV534" s="12"/>
      <c r="AW534" s="12">
        <f ca="1">INDEX(I$6:I$6003,UsefulSeries!$I532)</f>
        <v>1.3966258264221527E-2</v>
      </c>
      <c r="AX534" s="12"/>
      <c r="AY534" s="12"/>
      <c r="AZ534" s="12">
        <f t="array" aca="1" ref="AZ534:AZ539" ca="1">MMULT(W534:AB539,AW534:AW539)</f>
        <v>0.64548094161107905</v>
      </c>
      <c r="BA534" s="12"/>
      <c r="BB534" s="12">
        <f t="shared" ca="1" si="89"/>
        <v>0.64548094161107905</v>
      </c>
      <c r="BC534" s="12"/>
      <c r="BD534" s="38">
        <f t="array" aca="1" ref="BD534:BD541" ca="1">MMULT(MINVERSE(AN534:AU541),BB534:BB541)</f>
        <v>1.3423160174342804E-2</v>
      </c>
    </row>
    <row r="535" spans="1:56" x14ac:dyDescent="0.35">
      <c r="A535" s="12">
        <f ca="1">-INDEX('Flow probs &amp; rates'!$K$5:$K$5999,UsefulSeries!$E532,0)*(INDEX('Flow probs &amp; rates'!$L$5:$L$5999,UsefulSeries!$E532,0))/INDEX('Flow probs &amp; rates'!$E$4:$E$5999,UsefulSeries!$E532,0)</f>
        <v>-2.1188215781377552E-4</v>
      </c>
      <c r="B535" s="12">
        <f ca="1">INDEX('Flow probs &amp; rates'!$L$5:$L$5999,UsefulSeries!$E532,0)*(1-INDEX('Flow probs &amp; rates'!$L$5:$L$5999,UsefulSeries!$E532,0))/INDEX('Flow probs &amp; rates'!$E$4:$E$5999,UsefulSeries!$E532,0)</f>
        <v>1.7950913874430135E-2</v>
      </c>
      <c r="C535" s="12">
        <v>0</v>
      </c>
      <c r="D535" s="12">
        <v>0</v>
      </c>
      <c r="E535" s="12">
        <v>0</v>
      </c>
      <c r="F535" s="12">
        <v>0</v>
      </c>
      <c r="G535" s="12"/>
      <c r="H535" s="12"/>
      <c r="I535" s="12">
        <f ca="1">INDEX('Flow probs &amp; rates'!$L$5:$L$5999,UsefulSeries!$E532)</f>
        <v>1.1577706672674111E-2</v>
      </c>
      <c r="J535" s="12"/>
      <c r="K535" s="12">
        <f>-INDEX('Flow probs &amp; rates'!$E$4:$E$5999,UsefulSeries!$E532)</f>
        <v>-0.63749753694581279</v>
      </c>
      <c r="L535" s="12"/>
      <c r="M535" s="12"/>
      <c r="N535" s="12">
        <f>INDEX('Flow probs &amp; rates'!$F$5:$F$5999,UsefulSeries!$G532)-INDEX('Flow probs &amp; rates'!$F$4:$F$5999,UsefulSeries!$G532)</f>
        <v>-4.4924145688495648E-4</v>
      </c>
      <c r="O535" s="12"/>
      <c r="P535" s="12">
        <f ca="1"/>
        <v>0.65266846903651099</v>
      </c>
      <c r="Q535" s="12">
        <f ca="1"/>
        <v>55.715173934859436</v>
      </c>
      <c r="R535" s="12">
        <f ca="1"/>
        <v>0</v>
      </c>
      <c r="S535" s="12">
        <f ca="1"/>
        <v>0</v>
      </c>
      <c r="T535" s="12">
        <f ca="1"/>
        <v>0</v>
      </c>
      <c r="U535" s="12">
        <f ca="1"/>
        <v>0</v>
      </c>
      <c r="V535" s="12"/>
      <c r="W535" s="12">
        <f ca="1">INDEX(P$7:P$6003,UsefulSeries!$I532)</f>
        <v>0.64548094161107905</v>
      </c>
      <c r="X535" s="12">
        <f ca="1">INDEX(Q$7:Q$6003,UsefulSeries!$I532)</f>
        <v>48.670504579822207</v>
      </c>
      <c r="Y535" s="12">
        <f ca="1">INDEX(R$7:R$6003,UsefulSeries!$I532)</f>
        <v>0</v>
      </c>
      <c r="Z535" s="12">
        <f ca="1">INDEX(S$7:S$6003,UsefulSeries!$I532)</f>
        <v>0</v>
      </c>
      <c r="AA535" s="12">
        <f ca="1">INDEX(T$7:T$6003,UsefulSeries!$I532)</f>
        <v>0</v>
      </c>
      <c r="AB535" s="12">
        <f ca="1">INDEX(U$7:U$6003,UsefulSeries!$I532)</f>
        <v>0</v>
      </c>
      <c r="AC535" s="12">
        <f>INDEX( K$7:K$6003,UsefulSeries!$I532,1)</f>
        <v>-0.62802500993455768</v>
      </c>
      <c r="AD535" s="12">
        <f>INDEX(L$7:L$6003,UsefulSeries!$I532,1)</f>
        <v>0</v>
      </c>
      <c r="AE535" s="12"/>
      <c r="AF535" s="12"/>
      <c r="AG535" s="12"/>
      <c r="AH535" s="12"/>
      <c r="AI535" s="12"/>
      <c r="AJ535" s="12"/>
      <c r="AK535" s="12"/>
      <c r="AL535" s="12"/>
      <c r="AM535" s="12"/>
      <c r="AN535" s="12">
        <f t="shared" ca="1" si="81"/>
        <v>0.64548094161107905</v>
      </c>
      <c r="AO535" s="12">
        <f t="shared" ca="1" si="82"/>
        <v>48.670504579822207</v>
      </c>
      <c r="AP535" s="12">
        <f t="shared" ca="1" si="83"/>
        <v>0</v>
      </c>
      <c r="AQ535" s="12">
        <f t="shared" ca="1" si="84"/>
        <v>0</v>
      </c>
      <c r="AR535" s="12">
        <f t="shared" ca="1" si="85"/>
        <v>0</v>
      </c>
      <c r="AS535" s="12">
        <f t="shared" ca="1" si="86"/>
        <v>0</v>
      </c>
      <c r="AT535" s="12">
        <f t="shared" si="87"/>
        <v>-0.62802500993455768</v>
      </c>
      <c r="AU535" s="12">
        <f t="shared" si="88"/>
        <v>0</v>
      </c>
      <c r="AV535" s="12"/>
      <c r="AW535" s="12">
        <f ca="1">INDEX(I$7:I$6003,UsefulSeries!$I532)</f>
        <v>1.307703697692445E-2</v>
      </c>
      <c r="AX535" s="12"/>
      <c r="AY535" s="12"/>
      <c r="AZ535" s="12">
        <f ca="1"/>
        <v>0.64548094161107905</v>
      </c>
      <c r="BA535" s="12"/>
      <c r="BB535" s="12">
        <f t="shared" ca="1" si="89"/>
        <v>0.64548094161107905</v>
      </c>
      <c r="BC535" s="12"/>
      <c r="BD535" s="38">
        <f ca="1"/>
        <v>1.2842713333181656E-2</v>
      </c>
    </row>
    <row r="536" spans="1:56" x14ac:dyDescent="0.35">
      <c r="A536" s="12">
        <v>0</v>
      </c>
      <c r="B536" s="12">
        <v>0</v>
      </c>
      <c r="C536" s="12">
        <f ca="1">INDEX('Flow probs &amp; rates'!$M$5:$M$5999,UsefulSeries!$E532,0)*(1-INDEX('Flow probs &amp; rates'!$M$5:$M$5999,UsefulSeries!$E532,0))/INDEX('Flow probs &amp; rates'!$F$4:$F$5999,UsefulSeries!$E532,0)</f>
        <v>5.7459978769161948</v>
      </c>
      <c r="D536" s="12">
        <f ca="1">-INDEX('Flow probs &amp; rates'!$M$5:$M$5999,UsefulSeries!$E532,0)*(INDEX('Flow probs &amp; rates'!$O$5:$O$5999,UsefulSeries!$E532,0))/INDEX('Flow probs &amp; rates'!$F$4:$F$5999,UsefulSeries!$E532,0)</f>
        <v>-1.3002600048132822</v>
      </c>
      <c r="E536" s="12">
        <v>0</v>
      </c>
      <c r="F536" s="12">
        <v>0</v>
      </c>
      <c r="G536" s="12"/>
      <c r="H536" s="12"/>
      <c r="I536" s="12">
        <f ca="1">INDEX('Flow probs &amp; rates'!$M$5:$M$5999,UsefulSeries!$E532)</f>
        <v>0.26010100201189151</v>
      </c>
      <c r="J536" s="12"/>
      <c r="K536" s="12">
        <f>INDEX('Flow probs &amp; rates'!$F$4:$F$5999,UsefulSeries!$E532)</f>
        <v>3.3492610837438423E-2</v>
      </c>
      <c r="L536" s="12">
        <f>-INDEX('Flow probs &amp; rates'!$F$4:$F$5999,UsefulSeries!$E532)</f>
        <v>-3.3492610837438423E-2</v>
      </c>
      <c r="M536" s="12"/>
      <c r="N536" s="12">
        <f>INDEX('Flow probs &amp; rates'!$E$5:$E$5999,UsefulSeries!$G534)-INDEX('Flow probs &amp; rates'!$E$4:$E$5999,UsefulSeries!$G534)</f>
        <v>-9.8362339062352255E-4</v>
      </c>
      <c r="O536" s="12"/>
      <c r="P536" s="12">
        <f ca="1"/>
        <v>0</v>
      </c>
      <c r="Q536" s="12">
        <f ca="1"/>
        <v>0</v>
      </c>
      <c r="R536" s="12">
        <f ca="1"/>
        <v>0.18727341074292589</v>
      </c>
      <c r="S536" s="12">
        <f ca="1"/>
        <v>5.8505699052575758E-2</v>
      </c>
      <c r="T536" s="12">
        <f ca="1"/>
        <v>0</v>
      </c>
      <c r="U536" s="12">
        <f ca="1"/>
        <v>0</v>
      </c>
      <c r="V536" s="12"/>
      <c r="W536" s="12">
        <f ca="1">INDEX(P$8:P$6003,UsefulSeries!$I532)</f>
        <v>0</v>
      </c>
      <c r="X536" s="12">
        <f ca="1">INDEX(Q$8:Q$6003,UsefulSeries!$I532)</f>
        <v>0</v>
      </c>
      <c r="Y536" s="12">
        <f ca="1">INDEX(R$8:R$6003,UsefulSeries!$I532)</f>
        <v>0.21368812865352688</v>
      </c>
      <c r="Z536" s="12">
        <f ca="1">INDEX(S$8:S$6003,UsefulSeries!$I532)</f>
        <v>6.5179096249875668E-2</v>
      </c>
      <c r="AA536" s="12">
        <f ca="1">INDEX(T$8:T$6003,UsefulSeries!$I532)</f>
        <v>0</v>
      </c>
      <c r="AB536" s="12">
        <f ca="1">INDEX(U$8:U$6003,UsefulSeries!$I532)</f>
        <v>0</v>
      </c>
      <c r="AC536" s="12">
        <f>INDEX( K$8:K$6003,UsefulSeries!$I532)</f>
        <v>3.7645685886891919E-2</v>
      </c>
      <c r="AD536" s="12">
        <f>INDEX(L$8:L$6003,UsefulSeries!$I532)</f>
        <v>-3.7645685886891919E-2</v>
      </c>
      <c r="AE536" s="12"/>
      <c r="AF536" s="12"/>
      <c r="AG536" s="12"/>
      <c r="AH536" s="12"/>
      <c r="AI536" s="12"/>
      <c r="AJ536" s="12"/>
      <c r="AK536" s="12"/>
      <c r="AL536" s="12"/>
      <c r="AM536" s="12"/>
      <c r="AN536" s="12">
        <f t="shared" ca="1" si="81"/>
        <v>0</v>
      </c>
      <c r="AO536" s="12">
        <f t="shared" ca="1" si="82"/>
        <v>0</v>
      </c>
      <c r="AP536" s="12">
        <f t="shared" ca="1" si="83"/>
        <v>0.21368812865352688</v>
      </c>
      <c r="AQ536" s="12">
        <f t="shared" ca="1" si="84"/>
        <v>6.5179096249875668E-2</v>
      </c>
      <c r="AR536" s="12">
        <f t="shared" ca="1" si="85"/>
        <v>0</v>
      </c>
      <c r="AS536" s="12">
        <f t="shared" ca="1" si="86"/>
        <v>0</v>
      </c>
      <c r="AT536" s="12">
        <f t="shared" si="87"/>
        <v>3.7645685886891919E-2</v>
      </c>
      <c r="AU536" s="12">
        <f t="shared" si="88"/>
        <v>-3.7645685886891919E-2</v>
      </c>
      <c r="AV536" s="12"/>
      <c r="AW536" s="12">
        <f ca="1">INDEX(I$8:I$6003,UsefulSeries!$I532)</f>
        <v>0.25349088387142688</v>
      </c>
      <c r="AX536" s="12"/>
      <c r="AY536" s="12"/>
      <c r="AZ536" s="12">
        <f ca="1"/>
        <v>6.5179096249875668E-2</v>
      </c>
      <c r="BA536" s="12"/>
      <c r="BB536" s="12">
        <f t="shared" ca="1" si="89"/>
        <v>6.5179096249875668E-2</v>
      </c>
      <c r="BC536" s="12"/>
      <c r="BD536" s="38">
        <f ca="1"/>
        <v>0.26010277772190649</v>
      </c>
    </row>
    <row r="537" spans="1:56" x14ac:dyDescent="0.35">
      <c r="A537" s="12">
        <v>0</v>
      </c>
      <c r="B537" s="12">
        <v>0</v>
      </c>
      <c r="C537" s="12">
        <f ca="1">-INDEX('Flow probs &amp; rates'!$M$5:$M$5999,UsefulSeries!$E532,0)*(INDEX('Flow probs &amp; rates'!$O$5:$O$5999,UsefulSeries!$E532,0))/INDEX('Flow probs &amp; rates'!$F$4:$F$5999,UsefulSeries!$E532,0)</f>
        <v>-1.3002600048132822</v>
      </c>
      <c r="D537" s="12">
        <f ca="1">INDEX('Flow probs &amp; rates'!$O$5:$O$5999,UsefulSeries!$E532,0)*(1-INDEX('Flow probs &amp; rates'!$O$5:$O$5999,UsefulSeries!$E532,0))/INDEX('Flow probs &amp; rates'!$F$4:$F$5999,UsefulSeries!$E532,0)</f>
        <v>4.1620582250486953</v>
      </c>
      <c r="E537" s="12">
        <v>0</v>
      </c>
      <c r="F537" s="12">
        <v>0</v>
      </c>
      <c r="G537" s="12"/>
      <c r="H537" s="12"/>
      <c r="I537" s="12">
        <f ca="1">INDEX('Flow probs &amp; rates'!$O$5:$O$5999,UsefulSeries!$E532)</f>
        <v>0.16743150542228996</v>
      </c>
      <c r="J537" s="12"/>
      <c r="K537" s="12"/>
      <c r="L537" s="12">
        <f>-INDEX('Flow probs &amp; rates'!$F$4:$F$5999,UsefulSeries!$E532)</f>
        <v>-3.3492610837438423E-2</v>
      </c>
      <c r="M537" s="12"/>
      <c r="N537" s="12">
        <f>INDEX('Flow probs &amp; rates'!$F$5:$F$5999,UsefulSeries!$G534)-INDEX('Flow probs &amp; rates'!$F$4:$F$5999,UsefulSeries!$G534)</f>
        <v>-3.5580456933355376E-4</v>
      </c>
      <c r="O537" s="12"/>
      <c r="P537" s="12">
        <f ca="1"/>
        <v>0</v>
      </c>
      <c r="Q537" s="12">
        <f ca="1"/>
        <v>0</v>
      </c>
      <c r="R537" s="12">
        <f ca="1"/>
        <v>5.8505699052575751E-2</v>
      </c>
      <c r="S537" s="12">
        <f ca="1"/>
        <v>0.25854338463011695</v>
      </c>
      <c r="T537" s="12">
        <f ca="1"/>
        <v>0</v>
      </c>
      <c r="U537" s="12">
        <f ca="1"/>
        <v>0</v>
      </c>
      <c r="V537" s="12"/>
      <c r="W537" s="12">
        <f ca="1">INDEX(P$9:P$6003,UsefulSeries!$I532)</f>
        <v>0</v>
      </c>
      <c r="X537" s="12">
        <f ca="1">INDEX(Q$9:Q$6003,UsefulSeries!$I532)</f>
        <v>0</v>
      </c>
      <c r="Y537" s="12">
        <f ca="1">INDEX(R$9:R$6003,UsefulSeries!$I532)</f>
        <v>6.5179096249875654E-2</v>
      </c>
      <c r="Z537" s="12">
        <f ca="1">INDEX(S$9:S$6003,UsefulSeries!$I532)</f>
        <v>0.28801886445093533</v>
      </c>
      <c r="AA537" s="12">
        <f ca="1">INDEX(T$9:T$6003,UsefulSeries!$I532)</f>
        <v>0</v>
      </c>
      <c r="AB537" s="12">
        <f ca="1">INDEX(U$9:U$6003,UsefulSeries!$I532)</f>
        <v>0</v>
      </c>
      <c r="AC537" s="12">
        <f>INDEX( K$9:K$6003,UsefulSeries!$I532)</f>
        <v>0</v>
      </c>
      <c r="AD537" s="12">
        <f>INDEX(L$9:L$6003,UsefulSeries!$I532)</f>
        <v>-3.7645685886891919E-2</v>
      </c>
      <c r="AE537" s="12"/>
      <c r="AF537" s="12"/>
      <c r="AG537" s="12"/>
      <c r="AH537" s="12"/>
      <c r="AI537" s="12"/>
      <c r="AJ537" s="12"/>
      <c r="AK537" s="12"/>
      <c r="AL537" s="12"/>
      <c r="AM537" s="12"/>
      <c r="AN537" s="12">
        <f t="shared" ca="1" si="81"/>
        <v>0</v>
      </c>
      <c r="AO537" s="12">
        <f t="shared" ca="1" si="82"/>
        <v>0</v>
      </c>
      <c r="AP537" s="12">
        <f t="shared" ca="1" si="83"/>
        <v>6.5179096249875654E-2</v>
      </c>
      <c r="AQ537" s="12">
        <f t="shared" ca="1" si="84"/>
        <v>0.28801886445093533</v>
      </c>
      <c r="AR537" s="12">
        <f t="shared" ca="1" si="85"/>
        <v>0</v>
      </c>
      <c r="AS537" s="12">
        <f t="shared" ca="1" si="86"/>
        <v>0</v>
      </c>
      <c r="AT537" s="12">
        <f t="shared" si="87"/>
        <v>0</v>
      </c>
      <c r="AU537" s="12">
        <f t="shared" si="88"/>
        <v>-3.7645685886891919E-2</v>
      </c>
      <c r="AV537" s="12"/>
      <c r="AW537" s="12">
        <f ca="1">INDEX(I$9:I$6003,UsefulSeries!$I532)</f>
        <v>0.1689361202930604</v>
      </c>
      <c r="AX537" s="12"/>
      <c r="AY537" s="12"/>
      <c r="AZ537" s="12">
        <f ca="1"/>
        <v>6.5179096249875654E-2</v>
      </c>
      <c r="BA537" s="12"/>
      <c r="BB537" s="12">
        <f t="shared" ca="1" si="89"/>
        <v>6.5179096249875654E-2</v>
      </c>
      <c r="BC537" s="12"/>
      <c r="BD537" s="38">
        <f ca="1"/>
        <v>0.17018043931310836</v>
      </c>
    </row>
    <row r="538" spans="1:56" x14ac:dyDescent="0.35">
      <c r="A538" s="12">
        <v>0</v>
      </c>
      <c r="B538" s="12">
        <v>0</v>
      </c>
      <c r="C538" s="12">
        <v>0</v>
      </c>
      <c r="D538" s="12">
        <v>0</v>
      </c>
      <c r="E538" s="12">
        <f ca="1">INDEX('Flow probs &amp; rates'!$P$5:$P$5999,UsefulSeries!$E532,0)*(1-INDEX('Flow probs &amp; rates'!$P$5:$P$5999,UsefulSeries!$E532,0))/INDEX('Flow probs &amp; rates'!$G$4:$G$5999,UsefulSeries!$E532,0)</f>
        <v>6.00509682445695E-2</v>
      </c>
      <c r="F538" s="12">
        <f ca="1">-INDEX('Flow probs &amp; rates'!$P$5:$P$5999,UsefulSeries!$E532,0)*(INDEX('Flow probs &amp; rates'!$Q$5:$Q$5999,UsefulSeries!$E532,0))/INDEX('Flow probs &amp; rates'!$G$4:$G$5999,UsefulSeries!$E532,0)</f>
        <v>-1.3379579045650744E-3</v>
      </c>
      <c r="G538" s="12"/>
      <c r="H538" s="12"/>
      <c r="I538" s="12">
        <f ca="1">INDEX('Flow probs &amp; rates'!$P$5:$P$5999,UsefulSeries!$E532)</f>
        <v>2.0163944859932899E-2</v>
      </c>
      <c r="J538" s="12"/>
      <c r="K538" s="12">
        <f>INDEX('Flow probs &amp; rates'!$G$4:$G$5999,UsefulSeries!$E532)</f>
        <v>0.32900985221674878</v>
      </c>
      <c r="L538" s="12"/>
      <c r="M538" s="12"/>
      <c r="N538" s="12">
        <f>INDEX('Flow probs &amp; rates'!$E$5:$E$5999,UsefulSeries!$G536)-INDEX('Flow probs &amp; rates'!$E$4:$E$5999,UsefulSeries!$G536)</f>
        <v>7.4989803148917122E-4</v>
      </c>
      <c r="O538" s="12"/>
      <c r="P538" s="12">
        <f ca="1"/>
        <v>0</v>
      </c>
      <c r="Q538" s="12">
        <f ca="1"/>
        <v>0</v>
      </c>
      <c r="R538" s="12">
        <f ca="1"/>
        <v>0</v>
      </c>
      <c r="S538" s="12">
        <f ca="1"/>
        <v>0</v>
      </c>
      <c r="T538" s="12">
        <f ca="1"/>
        <v>16.660172637040084</v>
      </c>
      <c r="U538" s="12">
        <f ca="1"/>
        <v>0.34343231156373</v>
      </c>
      <c r="V538" s="12"/>
      <c r="W538" s="12">
        <f ca="1">INDEX(P$10:P$6003,UsefulSeries!$I532)</f>
        <v>0</v>
      </c>
      <c r="X538" s="12">
        <f ca="1">INDEX(Q$10:Q$6003,UsefulSeries!$I532)</f>
        <v>0</v>
      </c>
      <c r="Y538" s="12">
        <f ca="1">INDEX(R$10:R$6003,UsefulSeries!$I532)</f>
        <v>0</v>
      </c>
      <c r="Z538" s="12">
        <f ca="1">INDEX(S$10:S$6003,UsefulSeries!$I532)</f>
        <v>0</v>
      </c>
      <c r="AA538" s="12">
        <f ca="1">INDEX(T$10:T$6003,UsefulSeries!$I532)</f>
        <v>15.5905834335611</v>
      </c>
      <c r="AB538" s="12">
        <f ca="1">INDEX(U$10:U$6003,UsefulSeries!$I532)</f>
        <v>0.35025102388281332</v>
      </c>
      <c r="AC538" s="12">
        <f>INDEX( K$10:K$6003,UsefulSeries!$I532)</f>
        <v>0.33432930417855039</v>
      </c>
      <c r="AD538" s="12">
        <f>INDEX(L$10:L$6003,UsefulSeries!$I532)</f>
        <v>0</v>
      </c>
      <c r="AE538" s="12"/>
      <c r="AF538" s="12"/>
      <c r="AG538" s="12"/>
      <c r="AH538" s="12"/>
      <c r="AI538" s="12"/>
      <c r="AJ538" s="12"/>
      <c r="AK538" s="12"/>
      <c r="AL538" s="12"/>
      <c r="AM538" s="12"/>
      <c r="AN538" s="12">
        <f t="shared" ca="1" si="81"/>
        <v>0</v>
      </c>
      <c r="AO538" s="12">
        <f t="shared" ca="1" si="82"/>
        <v>0</v>
      </c>
      <c r="AP538" s="12">
        <f t="shared" ca="1" si="83"/>
        <v>0</v>
      </c>
      <c r="AQ538" s="12">
        <f t="shared" ca="1" si="84"/>
        <v>0</v>
      </c>
      <c r="AR538" s="12">
        <f t="shared" ca="1" si="85"/>
        <v>15.5905834335611</v>
      </c>
      <c r="AS538" s="12">
        <f t="shared" ca="1" si="86"/>
        <v>0.35025102388281332</v>
      </c>
      <c r="AT538" s="12">
        <f t="shared" si="87"/>
        <v>0.33432930417855039</v>
      </c>
      <c r="AU538" s="12">
        <f t="shared" si="88"/>
        <v>0</v>
      </c>
      <c r="AV538" s="12"/>
      <c r="AW538" s="12">
        <f ca="1">INDEX(I$10:I$6003,UsefulSeries!$I532)</f>
        <v>2.1937139899011419E-2</v>
      </c>
      <c r="AX538" s="12"/>
      <c r="AY538" s="12"/>
      <c r="AZ538" s="12">
        <f ca="1"/>
        <v>0.35025102388281326</v>
      </c>
      <c r="BA538" s="12"/>
      <c r="BB538" s="12">
        <f t="shared" ca="1" si="89"/>
        <v>0.35025102388281326</v>
      </c>
      <c r="BC538" s="12"/>
      <c r="BD538" s="38">
        <f ca="1"/>
        <v>2.2349564860075635E-2</v>
      </c>
    </row>
    <row r="539" spans="1:56" x14ac:dyDescent="0.35">
      <c r="A539" s="12">
        <v>0</v>
      </c>
      <c r="B539" s="12">
        <v>0</v>
      </c>
      <c r="C539" s="12">
        <v>0</v>
      </c>
      <c r="D539" s="12">
        <v>0</v>
      </c>
      <c r="E539" s="12">
        <f ca="1">-INDEX('Flow probs &amp; rates'!$P$5:$P$5999,UsefulSeries!$E532,0)*(INDEX('Flow probs &amp; rates'!$Q$5:$Q$5999,UsefulSeries!$E532,0))/INDEX('Flow probs &amp; rates'!$G$4:$G$5999,UsefulSeries!$E532,0)</f>
        <v>-1.3379579045650744E-3</v>
      </c>
      <c r="F539" s="12">
        <f ca="1">INDEX('Flow probs &amp; rates'!$Q$5:$Q$5999,UsefulSeries!$E532,0)*(1-INDEX('Flow probs &amp; rates'!$Q$5:$Q$5999,UsefulSeries!$E532,0))/INDEX('Flow probs &amp; rates'!$G$4:$G$5999,UsefulSeries!$E532,0)</f>
        <v>6.4905394514721187E-2</v>
      </c>
      <c r="G539" s="12"/>
      <c r="H539" s="12"/>
      <c r="I539" s="12">
        <f ca="1">INDEX('Flow probs &amp; rates'!$Q$5:$Q$5999,UsefulSeries!$E532)</f>
        <v>2.1831111695206792E-2</v>
      </c>
      <c r="J539" s="12"/>
      <c r="K539" s="12"/>
      <c r="L539" s="12">
        <f>INDEX('Flow probs &amp; rates'!$G$4:$G$5999,UsefulSeries!$E532)</f>
        <v>0.32900985221674878</v>
      </c>
      <c r="M539" s="12"/>
      <c r="N539" s="12">
        <f>INDEX('Flow probs &amp; rates'!$F$5:$F$5999,UsefulSeries!$G536)-INDEX('Flow probs &amp; rates'!$F$4:$F$5999,UsefulSeries!$G536)</f>
        <v>1.8833571671920957E-5</v>
      </c>
      <c r="O539" s="12"/>
      <c r="P539" s="12">
        <f ca="1"/>
        <v>0</v>
      </c>
      <c r="Q539" s="12">
        <f ca="1"/>
        <v>0</v>
      </c>
      <c r="R539" s="12">
        <f ca="1"/>
        <v>0</v>
      </c>
      <c r="S539" s="12">
        <f ca="1"/>
        <v>0</v>
      </c>
      <c r="T539" s="12">
        <f ca="1"/>
        <v>0.34343231156373</v>
      </c>
      <c r="U539" s="12">
        <f ca="1"/>
        <v>15.414119357198045</v>
      </c>
      <c r="V539" s="12"/>
      <c r="W539" s="12">
        <f ca="1">INDEX(P$11:P$6003,UsefulSeries!$I532)</f>
        <v>0</v>
      </c>
      <c r="X539" s="12">
        <f ca="1">INDEX(Q$11:Q$6003,UsefulSeries!$I532)</f>
        <v>0</v>
      </c>
      <c r="Y539" s="12">
        <f ca="1">INDEX(R$11:R$6003,UsefulSeries!$I532)</f>
        <v>0</v>
      </c>
      <c r="Z539" s="12">
        <f ca="1">INDEX(S$11:S$6003,UsefulSeries!$I532)</f>
        <v>0</v>
      </c>
      <c r="AA539" s="12">
        <f ca="1">INDEX(T$11:T$6003,UsefulSeries!$I532)</f>
        <v>0.35025102388281332</v>
      </c>
      <c r="AB539" s="12">
        <f ca="1">INDEX(U$11:U$6003,UsefulSeries!$I532)</f>
        <v>14.564397584522252</v>
      </c>
      <c r="AC539" s="12">
        <f>INDEX( K$11:K$6003,UsefulSeries!$I532)</f>
        <v>0</v>
      </c>
      <c r="AD539" s="12">
        <f>INDEX(L$11:L$6003,UsefulSeries!$I532)</f>
        <v>0.33432930417855039</v>
      </c>
      <c r="AE539" s="12"/>
      <c r="AF539" s="12"/>
      <c r="AG539" s="12"/>
      <c r="AH539" s="12"/>
      <c r="AI539" s="12"/>
      <c r="AJ539" s="12"/>
      <c r="AK539" s="12"/>
      <c r="AL539" s="12"/>
      <c r="AM539" s="12"/>
      <c r="AN539" s="12">
        <f t="shared" ca="1" si="81"/>
        <v>0</v>
      </c>
      <c r="AO539" s="12">
        <f t="shared" ca="1" si="82"/>
        <v>0</v>
      </c>
      <c r="AP539" s="12">
        <f t="shared" ca="1" si="83"/>
        <v>0</v>
      </c>
      <c r="AQ539" s="12">
        <f t="shared" ca="1" si="84"/>
        <v>0</v>
      </c>
      <c r="AR539" s="12">
        <f t="shared" ca="1" si="85"/>
        <v>0.35025102388281332</v>
      </c>
      <c r="AS539" s="12">
        <f t="shared" ca="1" si="86"/>
        <v>14.564397584522252</v>
      </c>
      <c r="AT539" s="12">
        <f t="shared" si="87"/>
        <v>0</v>
      </c>
      <c r="AU539" s="12">
        <f t="shared" si="88"/>
        <v>0.33432930417855039</v>
      </c>
      <c r="AV539" s="12"/>
      <c r="AW539" s="12">
        <f ca="1">INDEX(I$11:I$6003,UsefulSeries!$I532)</f>
        <v>2.3520884827819746E-2</v>
      </c>
      <c r="AX539" s="12"/>
      <c r="AY539" s="12"/>
      <c r="AZ539" s="12">
        <f ca="1"/>
        <v>0.35025102388281326</v>
      </c>
      <c r="BA539" s="12"/>
      <c r="BB539" s="12">
        <f t="shared" ca="1" si="89"/>
        <v>0.35025102388281326</v>
      </c>
      <c r="BC539" s="12"/>
      <c r="BD539" s="38">
        <f ca="1"/>
        <v>2.302964726338998E-2</v>
      </c>
    </row>
    <row r="540" spans="1:56" x14ac:dyDescent="0.35">
      <c r="A540" s="12">
        <f ca="1">INDEX('Flow probs &amp; rates'!$K$5:$K$5999,UsefulSeries!$E538,0)*(1-INDEX('Flow probs &amp; rates'!$K$5:$K$5999,UsefulSeries!$E538,0))/INDEX('Flow probs &amp; rates'!$E$4:$E$5999,UsefulSeries!$E538,0)</f>
        <v>1.8046332216190737E-2</v>
      </c>
      <c r="B540" s="12">
        <f ca="1">-INDEX('Flow probs &amp; rates'!$K$5:$K$5999,UsefulSeries!$E538,0)*(INDEX('Flow probs &amp; rates'!$L$5:$L$5999,UsefulSeries!$E538,0))/INDEX('Flow probs &amp; rates'!$E$4:$E$5999,UsefulSeries!$E538,0)</f>
        <v>-2.1762301810246268E-4</v>
      </c>
      <c r="C540" s="12">
        <v>0</v>
      </c>
      <c r="D540" s="12">
        <v>0</v>
      </c>
      <c r="E540" s="12">
        <v>0</v>
      </c>
      <c r="F540" s="12">
        <v>0</v>
      </c>
      <c r="G540" s="12"/>
      <c r="H540" s="12"/>
      <c r="I540" s="12">
        <f ca="1">INDEX('Flow probs &amp; rates'!$K$5:$K$5999,UsefulSeries!$E538)</f>
        <v>1.1667644823223295E-2</v>
      </c>
      <c r="J540" s="12"/>
      <c r="K540" s="12">
        <f>-INDEX('Flow probs &amp; rates'!$E$4:$E$5999,UsefulSeries!$E538)</f>
        <v>-0.63899471368240746</v>
      </c>
      <c r="L540" s="12">
        <f>INDEX('Flow probs &amp; rates'!$E$4:$E$5999,UsefulSeries!$E538)</f>
        <v>0.63899471368240746</v>
      </c>
      <c r="M540" s="12"/>
      <c r="N540" s="12">
        <f>INDEX('Flow probs &amp; rates'!$E$5:$E$5999,UsefulSeries!$G538)-INDEX('Flow probs &amp; rates'!$E$4:$E$5999,UsefulSeries!$G538)</f>
        <v>2.952670936573476E-4</v>
      </c>
      <c r="O540" s="12"/>
      <c r="P540" s="12">
        <f t="array" aca="1" ref="P540:U545" ca="1">MINVERSE(A540:F545)</f>
        <v>55.42081388521347</v>
      </c>
      <c r="Q540" s="12">
        <f ca="1"/>
        <v>0.6544301493500374</v>
      </c>
      <c r="R540" s="12">
        <f ca="1"/>
        <v>0</v>
      </c>
      <c r="S540" s="12">
        <f ca="1"/>
        <v>0</v>
      </c>
      <c r="T540" s="12">
        <f ca="1"/>
        <v>0</v>
      </c>
      <c r="U540" s="12">
        <f ca="1"/>
        <v>0</v>
      </c>
      <c r="V540" s="12"/>
      <c r="W540" s="12"/>
      <c r="X540" s="12"/>
      <c r="Y540" s="12"/>
      <c r="Z540" s="12"/>
      <c r="AA540" s="12"/>
      <c r="AB540" s="12"/>
      <c r="AC540" s="12"/>
      <c r="AD540" s="12"/>
      <c r="AE540" s="12">
        <f t="array" ref="AE540:AJ541">TRANSPOSE(AC534:AD539)</f>
        <v>-0.62802500993455768</v>
      </c>
      <c r="AF540" s="12">
        <v>-0.62802500993455768</v>
      </c>
      <c r="AG540" s="12">
        <v>3.7645685886891919E-2</v>
      </c>
      <c r="AH540" s="12">
        <v>0</v>
      </c>
      <c r="AI540" s="12">
        <v>0.33432930417855039</v>
      </c>
      <c r="AJ540" s="12">
        <v>0</v>
      </c>
      <c r="AK540" s="12"/>
      <c r="AL540" s="12"/>
      <c r="AM540" s="12"/>
      <c r="AN540" s="12">
        <f t="shared" si="81"/>
        <v>-0.62802500993455768</v>
      </c>
      <c r="AO540" s="12">
        <f t="shared" si="82"/>
        <v>-0.62802500993455768</v>
      </c>
      <c r="AP540" s="12">
        <f t="shared" si="83"/>
        <v>3.7645685886891919E-2</v>
      </c>
      <c r="AQ540" s="12">
        <f t="shared" si="84"/>
        <v>0</v>
      </c>
      <c r="AR540" s="12">
        <f t="shared" si="85"/>
        <v>0.33432930417855039</v>
      </c>
      <c r="AS540" s="12">
        <f t="shared" si="86"/>
        <v>0</v>
      </c>
      <c r="AT540" s="12">
        <f t="shared" si="87"/>
        <v>0</v>
      </c>
      <c r="AU540" s="12">
        <f t="shared" si="88"/>
        <v>0</v>
      </c>
      <c r="AV540" s="12"/>
      <c r="AW540" s="12"/>
      <c r="AX540" s="12">
        <f>INDEX($N$6:$N$6003,UsefulSeries!$K532)</f>
        <v>7.6823646628654263E-4</v>
      </c>
      <c r="AY540" s="12"/>
      <c r="AZ540" s="12"/>
      <c r="BA540" s="12"/>
      <c r="BB540" s="12">
        <f t="shared" si="89"/>
        <v>7.6823646628654263E-4</v>
      </c>
      <c r="BC540" s="12"/>
      <c r="BD540" s="38">
        <f ca="1"/>
        <v>-1.871774094412464E-2</v>
      </c>
    </row>
    <row r="541" spans="1:56" x14ac:dyDescent="0.35">
      <c r="A541" s="12">
        <f ca="1">-INDEX('Flow probs &amp; rates'!$K$5:$K$5999,UsefulSeries!$E538,0)*(INDEX('Flow probs &amp; rates'!$L$5:$L$5999,UsefulSeries!$E538,0))/INDEX('Flow probs &amp; rates'!$E$4:$E$5999,UsefulSeries!$E538,0)</f>
        <v>-2.1762301810246268E-4</v>
      </c>
      <c r="B541" s="12">
        <f ca="1">INDEX('Flow probs &amp; rates'!$L$5:$L$5999,UsefulSeries!$E538,0)*(1-INDEX('Flow probs &amp; rates'!$L$5:$L$5999,UsefulSeries!$E538,0))/INDEX('Flow probs &amp; rates'!$E$4:$E$5999,UsefulSeries!$E538,0)</f>
        <v>1.8429537201752604E-2</v>
      </c>
      <c r="C541" s="12">
        <v>0</v>
      </c>
      <c r="D541" s="12">
        <v>0</v>
      </c>
      <c r="E541" s="12">
        <v>0</v>
      </c>
      <c r="F541" s="12">
        <v>0</v>
      </c>
      <c r="G541" s="12"/>
      <c r="H541" s="12"/>
      <c r="I541" s="12">
        <f ca="1">INDEX('Flow probs &amp; rates'!$L$5:$L$5999,UsefulSeries!$E538)</f>
        <v>1.1918425719156226E-2</v>
      </c>
      <c r="J541" s="12"/>
      <c r="K541" s="12">
        <f>-INDEX('Flow probs &amp; rates'!$E$4:$E$5999,UsefulSeries!$E538)</f>
        <v>-0.63899471368240746</v>
      </c>
      <c r="L541" s="12"/>
      <c r="M541" s="12"/>
      <c r="N541" s="12">
        <f>INDEX('Flow probs &amp; rates'!$F$5:$F$5999,UsefulSeries!$G538)-INDEX('Flow probs &amp; rates'!$F$4:$F$5999,UsefulSeries!$G538)</f>
        <v>1.3202985191586997E-4</v>
      </c>
      <c r="O541" s="12"/>
      <c r="P541" s="12">
        <f ca="1"/>
        <v>0.6544301493500374</v>
      </c>
      <c r="Q541" s="12">
        <f ca="1"/>
        <v>54.268450049257218</v>
      </c>
      <c r="R541" s="12">
        <f ca="1"/>
        <v>0</v>
      </c>
      <c r="S541" s="12">
        <f ca="1"/>
        <v>0</v>
      </c>
      <c r="T541" s="12">
        <f ca="1"/>
        <v>0</v>
      </c>
      <c r="U541" s="12">
        <f ca="1"/>
        <v>0</v>
      </c>
      <c r="V541" s="12"/>
      <c r="W541" s="12"/>
      <c r="X541" s="12"/>
      <c r="Y541" s="12"/>
      <c r="Z541" s="12"/>
      <c r="AA541" s="12"/>
      <c r="AB541" s="12"/>
      <c r="AC541" s="12"/>
      <c r="AD541" s="12"/>
      <c r="AE541" s="12">
        <v>0.62802500993455768</v>
      </c>
      <c r="AF541" s="12">
        <v>0</v>
      </c>
      <c r="AG541" s="12">
        <v>-3.7645685886891919E-2</v>
      </c>
      <c r="AH541" s="12">
        <v>-3.7645685886891919E-2</v>
      </c>
      <c r="AI541" s="12">
        <v>0</v>
      </c>
      <c r="AJ541" s="12">
        <v>0.33432930417855039</v>
      </c>
      <c r="AK541" s="12"/>
      <c r="AL541" s="12"/>
      <c r="AM541" s="12"/>
      <c r="AN541" s="12">
        <f t="shared" si="81"/>
        <v>0.62802500993455768</v>
      </c>
      <c r="AO541" s="12">
        <f t="shared" si="82"/>
        <v>0</v>
      </c>
      <c r="AP541" s="12">
        <f t="shared" si="83"/>
        <v>-3.7645685886891919E-2</v>
      </c>
      <c r="AQ541" s="12">
        <f t="shared" si="84"/>
        <v>-3.7645685886891919E-2</v>
      </c>
      <c r="AR541" s="12">
        <f t="shared" si="85"/>
        <v>0</v>
      </c>
      <c r="AS541" s="12">
        <f t="shared" si="86"/>
        <v>0.33432930417855039</v>
      </c>
      <c r="AT541" s="12">
        <f t="shared" si="87"/>
        <v>0</v>
      </c>
      <c r="AU541" s="12">
        <f t="shared" si="88"/>
        <v>0</v>
      </c>
      <c r="AV541" s="12"/>
      <c r="AW541" s="12"/>
      <c r="AX541" s="12">
        <f>INDEX('Margin error adjustment'!N$7:N$6003,UsefulSeries!$K532)</f>
        <v>-6.8740584010081041E-5</v>
      </c>
      <c r="AY541" s="12"/>
      <c r="AZ541" s="12"/>
      <c r="BA541" s="12"/>
      <c r="BB541" s="12">
        <f t="shared" si="89"/>
        <v>-6.8740584010081041E-5</v>
      </c>
      <c r="BC541" s="12"/>
      <c r="BD541" s="38">
        <f ca="1"/>
        <v>2.0967731049313272E-2</v>
      </c>
    </row>
    <row r="542" spans="1:56" x14ac:dyDescent="0.35">
      <c r="A542" s="12">
        <v>0</v>
      </c>
      <c r="B542" s="12">
        <v>0</v>
      </c>
      <c r="C542" s="12">
        <f ca="1">INDEX('Flow probs &amp; rates'!$M$5:$M$5999,UsefulSeries!$E538,0)*(1-INDEX('Flow probs &amp; rates'!$M$5:$M$5999,UsefulSeries!$E538,0))/INDEX('Flow probs &amp; rates'!$F$4:$F$5999,UsefulSeries!$E538,0)</f>
        <v>5.7889306136547072</v>
      </c>
      <c r="D542" s="12">
        <f ca="1">-INDEX('Flow probs &amp; rates'!$M$5:$M$5999,UsefulSeries!$E538,0)*(INDEX('Flow probs &amp; rates'!$O$5:$O$5999,UsefulSeries!$E538,0))/INDEX('Flow probs &amp; rates'!$F$4:$F$5999,UsefulSeries!$E538,0)</f>
        <v>-1.3322942774078865</v>
      </c>
      <c r="E542" s="12">
        <v>0</v>
      </c>
      <c r="F542" s="12">
        <v>0</v>
      </c>
      <c r="G542" s="12"/>
      <c r="H542" s="12"/>
      <c r="I542" s="12">
        <f ca="1">INDEX('Flow probs &amp; rates'!$M$5:$M$5999,UsefulSeries!$E538)</f>
        <v>0.25428655702218966</v>
      </c>
      <c r="J542" s="12"/>
      <c r="K542" s="12">
        <f>INDEX('Flow probs &amp; rates'!$F$4:$F$5999,UsefulSeries!$E538)</f>
        <v>3.2756465156571477E-2</v>
      </c>
      <c r="L542" s="12">
        <f>-INDEX('Flow probs &amp; rates'!$F$4:$F$5999,UsefulSeries!$E538)</f>
        <v>-3.2756465156571477E-2</v>
      </c>
      <c r="M542" s="12"/>
      <c r="N542" s="12">
        <f>INDEX('Flow probs &amp; rates'!$E$5:$E$5999,UsefulSeries!$G540)-INDEX('Flow probs &amp; rates'!$E$4:$E$5999,UsefulSeries!$G540)</f>
        <v>-9.1443190377893391E-4</v>
      </c>
      <c r="O542" s="12"/>
      <c r="P542" s="12">
        <f ca="1"/>
        <v>0</v>
      </c>
      <c r="Q542" s="12">
        <f ca="1"/>
        <v>0</v>
      </c>
      <c r="R542" s="12">
        <f ca="1"/>
        <v>0.18587508802344685</v>
      </c>
      <c r="S542" s="12">
        <f ca="1"/>
        <v>5.7057955335960489E-2</v>
      </c>
      <c r="T542" s="12">
        <f ca="1"/>
        <v>0</v>
      </c>
      <c r="U542" s="12">
        <f ca="1"/>
        <v>0</v>
      </c>
      <c r="V542" s="12"/>
      <c r="W542" s="12">
        <f ca="1">INDEX(P$6:P$6003,UsefulSeries!$I540)</f>
        <v>48.205198965601873</v>
      </c>
      <c r="X542" s="12">
        <f ca="1">INDEX(Q$6:Q$6003,UsefulSeries!$I540)</f>
        <v>0.64571116691485242</v>
      </c>
      <c r="Y542" s="12">
        <f ca="1">INDEX(R$6:R$6003,UsefulSeries!$I540)</f>
        <v>0</v>
      </c>
      <c r="Z542" s="12">
        <f ca="1">INDEX(S$6:S$6003,UsefulSeries!$I540)</f>
        <v>0</v>
      </c>
      <c r="AA542" s="12">
        <f ca="1">INDEX(T$6:T$6003,UsefulSeries!$I540)</f>
        <v>0</v>
      </c>
      <c r="AB542" s="12">
        <f ca="1">INDEX(U$6:U$6003,UsefulSeries!$I540)</f>
        <v>0</v>
      </c>
      <c r="AC542" s="12">
        <f>INDEX( K$6:K$6003,UsefulSeries!$I540)</f>
        <v>-0.62879324640084422</v>
      </c>
      <c r="AD542" s="12">
        <f>INDEX(L$6:L$6003,UsefulSeries!$I540)</f>
        <v>0.62879324640084422</v>
      </c>
      <c r="AE542" s="12"/>
      <c r="AF542" s="12"/>
      <c r="AG542" s="12"/>
      <c r="AH542" s="12"/>
      <c r="AI542" s="12"/>
      <c r="AJ542" s="12"/>
      <c r="AK542" s="12"/>
      <c r="AL542" s="12"/>
      <c r="AM542" s="12"/>
      <c r="AN542" s="12">
        <f t="shared" ca="1" si="81"/>
        <v>48.205198965601873</v>
      </c>
      <c r="AO542" s="12">
        <f t="shared" ca="1" si="82"/>
        <v>0.64571116691485242</v>
      </c>
      <c r="AP542" s="12">
        <f t="shared" ca="1" si="83"/>
        <v>0</v>
      </c>
      <c r="AQ542" s="12">
        <f t="shared" ca="1" si="84"/>
        <v>0</v>
      </c>
      <c r="AR542" s="12">
        <f t="shared" ca="1" si="85"/>
        <v>0</v>
      </c>
      <c r="AS542" s="12">
        <f t="shared" ca="1" si="86"/>
        <v>0</v>
      </c>
      <c r="AT542" s="12">
        <f t="shared" si="87"/>
        <v>-0.62879324640084422</v>
      </c>
      <c r="AU542" s="12">
        <f t="shared" si="88"/>
        <v>0.62879324640084422</v>
      </c>
      <c r="AV542" s="12"/>
      <c r="AW542" s="12">
        <f ca="1">INDEX(I$6:I$6003,UsefulSeries!$I540)</f>
        <v>1.3221194665982153E-2</v>
      </c>
      <c r="AX542" s="12"/>
      <c r="AY542" s="12"/>
      <c r="AZ542" s="12">
        <f t="array" aca="1" ref="AZ542:AZ547" ca="1">MMULT(W542:AB547,AW542:AW547)</f>
        <v>0.64571116691485242</v>
      </c>
      <c r="BA542" s="12"/>
      <c r="BB542" s="12">
        <f t="shared" ca="1" si="89"/>
        <v>0.64571116691485242</v>
      </c>
      <c r="BC542" s="12"/>
      <c r="BD542" s="38">
        <f t="array" aca="1" ref="BD542:BD549" ca="1">MMULT(MINVERSE(AN542:AU549),BB542:BB549)</f>
        <v>1.2263269067091132E-2</v>
      </c>
    </row>
    <row r="543" spans="1:56" x14ac:dyDescent="0.35">
      <c r="A543" s="12">
        <v>0</v>
      </c>
      <c r="B543" s="12">
        <v>0</v>
      </c>
      <c r="C543" s="12">
        <f ca="1">-INDEX('Flow probs &amp; rates'!$M$5:$M$5999,UsefulSeries!$E538,0)*(INDEX('Flow probs &amp; rates'!$O$5:$O$5999,UsefulSeries!$E538,0))/INDEX('Flow probs &amp; rates'!$F$4:$F$5999,UsefulSeries!$E538,0)</f>
        <v>-1.3322942774078865</v>
      </c>
      <c r="D543" s="12">
        <f ca="1">INDEX('Flow probs &amp; rates'!$O$5:$O$5999,UsefulSeries!$E538,0)*(1-INDEX('Flow probs &amp; rates'!$O$5:$O$5999,UsefulSeries!$E538,0))/INDEX('Flow probs &amp; rates'!$F$4:$F$5999,UsefulSeries!$E538,0)</f>
        <v>4.3401540526330669</v>
      </c>
      <c r="E543" s="12">
        <v>0</v>
      </c>
      <c r="F543" s="12">
        <v>0</v>
      </c>
      <c r="G543" s="12"/>
      <c r="H543" s="12"/>
      <c r="I543" s="12">
        <f ca="1">INDEX('Flow probs &amp; rates'!$O$5:$O$5999,UsefulSeries!$E538)</f>
        <v>0.1716223287116305</v>
      </c>
      <c r="J543" s="12"/>
      <c r="K543" s="12"/>
      <c r="L543" s="12">
        <f>-INDEX('Flow probs &amp; rates'!$F$4:$F$5999,UsefulSeries!$E538)</f>
        <v>-3.2756465156571477E-2</v>
      </c>
      <c r="M543" s="12"/>
      <c r="N543" s="12">
        <f>INDEX('Flow probs &amp; rates'!$F$5:$F$5999,UsefulSeries!$G540)-INDEX('Flow probs &amp; rates'!$F$4:$F$5999,UsefulSeries!$G540)</f>
        <v>-1.8652385627571794E-4</v>
      </c>
      <c r="O543" s="12"/>
      <c r="P543" s="12">
        <f ca="1"/>
        <v>0</v>
      </c>
      <c r="Q543" s="12">
        <f ca="1"/>
        <v>0</v>
      </c>
      <c r="R543" s="12">
        <f ca="1"/>
        <v>5.7057955335960489E-2</v>
      </c>
      <c r="S543" s="12">
        <f ca="1"/>
        <v>0.24792161161235757</v>
      </c>
      <c r="T543" s="12">
        <f ca="1"/>
        <v>0</v>
      </c>
      <c r="U543" s="12">
        <f ca="1"/>
        <v>0</v>
      </c>
      <c r="V543" s="12"/>
      <c r="W543" s="12">
        <f ca="1">INDEX(P$7:P$6003,UsefulSeries!$I540)</f>
        <v>0.64571116691485253</v>
      </c>
      <c r="X543" s="12">
        <f ca="1">INDEX(Q$7:Q$6003,UsefulSeries!$I540)</f>
        <v>49.091745047904368</v>
      </c>
      <c r="Y543" s="12">
        <f ca="1">INDEX(R$7:R$6003,UsefulSeries!$I540)</f>
        <v>0</v>
      </c>
      <c r="Z543" s="12">
        <f ca="1">INDEX(S$7:S$6003,UsefulSeries!$I540)</f>
        <v>0</v>
      </c>
      <c r="AA543" s="12">
        <f ca="1">INDEX(T$7:T$6003,UsefulSeries!$I540)</f>
        <v>0</v>
      </c>
      <c r="AB543" s="12">
        <f ca="1">INDEX(U$7:U$6003,UsefulSeries!$I540)</f>
        <v>0</v>
      </c>
      <c r="AC543" s="12">
        <f>INDEX( K$7:K$6003,UsefulSeries!$I540,1)</f>
        <v>-0.62879324640084422</v>
      </c>
      <c r="AD543" s="12">
        <f>INDEX(L$7:L$6003,UsefulSeries!$I540,1)</f>
        <v>0</v>
      </c>
      <c r="AE543" s="12"/>
      <c r="AF543" s="12"/>
      <c r="AG543" s="12"/>
      <c r="AH543" s="12"/>
      <c r="AI543" s="12"/>
      <c r="AJ543" s="12"/>
      <c r="AK543" s="12"/>
      <c r="AL543" s="12"/>
      <c r="AM543" s="12"/>
      <c r="AN543" s="12">
        <f t="shared" ref="AN543:AN606" ca="1" si="90">W543+AE543</f>
        <v>0.64571116691485253</v>
      </c>
      <c r="AO543" s="12">
        <f t="shared" ref="AO543:AO606" ca="1" si="91">X543+AF543</f>
        <v>49.091745047904368</v>
      </c>
      <c r="AP543" s="12">
        <f t="shared" ref="AP543:AP606" ca="1" si="92">Y543+AG543</f>
        <v>0</v>
      </c>
      <c r="AQ543" s="12">
        <f t="shared" ref="AQ543:AQ606" ca="1" si="93">Z543+AH543</f>
        <v>0</v>
      </c>
      <c r="AR543" s="12">
        <f t="shared" ref="AR543:AR606" ca="1" si="94">AA543+AI543</f>
        <v>0</v>
      </c>
      <c r="AS543" s="12">
        <f t="shared" ref="AS543:AS606" ca="1" si="95">AB543+AJ543</f>
        <v>0</v>
      </c>
      <c r="AT543" s="12">
        <f t="shared" ref="AT543:AT606" si="96">AC543+AK543</f>
        <v>-0.62879324640084422</v>
      </c>
      <c r="AU543" s="12">
        <f t="shared" ref="AU543:AU606" si="97">AD543+AL543</f>
        <v>0</v>
      </c>
      <c r="AV543" s="12"/>
      <c r="AW543" s="12">
        <f ca="1">INDEX(I$7:I$6003,UsefulSeries!$I540)</f>
        <v>1.2979251262250097E-2</v>
      </c>
      <c r="AX543" s="12"/>
      <c r="AY543" s="12"/>
      <c r="AZ543" s="12">
        <f ca="1"/>
        <v>0.64571116691485253</v>
      </c>
      <c r="BA543" s="12"/>
      <c r="BB543" s="12">
        <f t="shared" ca="1" si="89"/>
        <v>0.64571116691485253</v>
      </c>
      <c r="BC543" s="12"/>
      <c r="BD543" s="38">
        <f ca="1"/>
        <v>1.2588359158844939E-2</v>
      </c>
    </row>
    <row r="544" spans="1:56" x14ac:dyDescent="0.35">
      <c r="A544" s="12">
        <v>0</v>
      </c>
      <c r="B544" s="12">
        <v>0</v>
      </c>
      <c r="C544" s="12">
        <v>0</v>
      </c>
      <c r="D544" s="12">
        <v>0</v>
      </c>
      <c r="E544" s="12">
        <f ca="1">INDEX('Flow probs &amp; rates'!$P$5:$P$5999,UsefulSeries!$E538,0)*(1-INDEX('Flow probs &amp; rates'!$P$5:$P$5999,UsefulSeries!$E538,0))/INDEX('Flow probs &amp; rates'!$G$4:$G$5999,UsefulSeries!$E538,0)</f>
        <v>6.0613239621869722E-2</v>
      </c>
      <c r="F544" s="12">
        <f ca="1">-INDEX('Flow probs &amp; rates'!$P$5:$P$5999,UsefulSeries!$E538,0)*(INDEX('Flow probs &amp; rates'!$Q$5:$Q$5999,UsefulSeries!$E538,0))/INDEX('Flow probs &amp; rates'!$G$4:$G$5999,UsefulSeries!$E538,0)</f>
        <v>-1.2915313930139726E-3</v>
      </c>
      <c r="G544" s="12"/>
      <c r="H544" s="12"/>
      <c r="I544" s="12">
        <f ca="1">INDEX('Flow probs &amp; rates'!$P$5:$P$5999,UsefulSeries!$E538)</f>
        <v>2.0308666382880362E-2</v>
      </c>
      <c r="J544" s="12"/>
      <c r="K544" s="12">
        <f>INDEX('Flow probs &amp; rates'!$G$4:$G$5999,UsefulSeries!$E538)</f>
        <v>0.32824882116102105</v>
      </c>
      <c r="L544" s="12"/>
      <c r="M544" s="12"/>
      <c r="N544" s="12">
        <f>INDEX('Flow probs &amp; rates'!$E$5:$E$5999,UsefulSeries!$G542)-INDEX('Flow probs &amp; rates'!$E$4:$E$5999,UsefulSeries!$G542)</f>
        <v>-5.1881301067080443E-4</v>
      </c>
      <c r="O544" s="12"/>
      <c r="P544" s="12">
        <f ca="1"/>
        <v>0</v>
      </c>
      <c r="Q544" s="12">
        <f ca="1"/>
        <v>0</v>
      </c>
      <c r="R544" s="12">
        <f ca="1"/>
        <v>0</v>
      </c>
      <c r="S544" s="12">
        <f ca="1"/>
        <v>0</v>
      </c>
      <c r="T544" s="12">
        <f ca="1"/>
        <v>16.505340407337137</v>
      </c>
      <c r="U544" s="12">
        <f ca="1"/>
        <v>0.34234796989547334</v>
      </c>
      <c r="V544" s="12"/>
      <c r="W544" s="12">
        <f ca="1">INDEX(P$8:P$6003,UsefulSeries!$I540)</f>
        <v>0</v>
      </c>
      <c r="X544" s="12">
        <f ca="1">INDEX(Q$8:Q$6003,UsefulSeries!$I540)</f>
        <v>0</v>
      </c>
      <c r="Y544" s="12">
        <f ca="1">INDEX(R$8:R$6003,UsefulSeries!$I540)</f>
        <v>0.21647668445279625</v>
      </c>
      <c r="Z544" s="12">
        <f ca="1">INDEX(S$8:S$6003,UsefulSeries!$I540)</f>
        <v>6.3850268217624434E-2</v>
      </c>
      <c r="AA544" s="12">
        <f ca="1">INDEX(T$8:T$6003,UsefulSeries!$I540)</f>
        <v>0</v>
      </c>
      <c r="AB544" s="12">
        <f ca="1">INDEX(U$8:U$6003,UsefulSeries!$I540)</f>
        <v>0</v>
      </c>
      <c r="AC544" s="12">
        <f>INDEX( K$8:K$6003,UsefulSeries!$I540)</f>
        <v>3.7576945302881838E-2</v>
      </c>
      <c r="AD544" s="12">
        <f>INDEX(L$8:L$6003,UsefulSeries!$I540)</f>
        <v>-3.7576945302881838E-2</v>
      </c>
      <c r="AE544" s="12"/>
      <c r="AF544" s="12"/>
      <c r="AG544" s="12"/>
      <c r="AH544" s="12"/>
      <c r="AI544" s="12"/>
      <c r="AJ544" s="12"/>
      <c r="AK544" s="12"/>
      <c r="AL544" s="12"/>
      <c r="AM544" s="12"/>
      <c r="AN544" s="12">
        <f t="shared" ca="1" si="90"/>
        <v>0</v>
      </c>
      <c r="AO544" s="12">
        <f t="shared" ca="1" si="91"/>
        <v>0</v>
      </c>
      <c r="AP544" s="12">
        <f t="shared" ca="1" si="92"/>
        <v>0.21647668445279625</v>
      </c>
      <c r="AQ544" s="12">
        <f t="shared" ca="1" si="93"/>
        <v>6.3850268217624434E-2</v>
      </c>
      <c r="AR544" s="12">
        <f t="shared" ca="1" si="94"/>
        <v>0</v>
      </c>
      <c r="AS544" s="12">
        <f t="shared" ca="1" si="95"/>
        <v>0</v>
      </c>
      <c r="AT544" s="12">
        <f t="shared" si="96"/>
        <v>3.7576945302881838E-2</v>
      </c>
      <c r="AU544" s="12">
        <f t="shared" si="97"/>
        <v>-3.7576945302881838E-2</v>
      </c>
      <c r="AV544" s="12"/>
      <c r="AW544" s="12">
        <f ca="1">INDEX(I$8:I$6003,UsefulSeries!$I540)</f>
        <v>0.2462021072746807</v>
      </c>
      <c r="AX544" s="12"/>
      <c r="AY544" s="12"/>
      <c r="AZ544" s="12">
        <f ca="1"/>
        <v>6.3850268217624434E-2</v>
      </c>
      <c r="BA544" s="12"/>
      <c r="BB544" s="12">
        <f t="shared" ca="1" si="89"/>
        <v>6.3850268217624434E-2</v>
      </c>
      <c r="BC544" s="12"/>
      <c r="BD544" s="38">
        <f ca="1"/>
        <v>0.25818281251313796</v>
      </c>
    </row>
    <row r="545" spans="1:56" x14ac:dyDescent="0.35">
      <c r="A545" s="12">
        <v>0</v>
      </c>
      <c r="B545" s="12">
        <v>0</v>
      </c>
      <c r="C545" s="12">
        <v>0</v>
      </c>
      <c r="D545" s="12">
        <v>0</v>
      </c>
      <c r="E545" s="12">
        <f ca="1">-INDEX('Flow probs &amp; rates'!$P$5:$P$5999,UsefulSeries!$E538,0)*(INDEX('Flow probs &amp; rates'!$Q$5:$Q$5999,UsefulSeries!$E538,0))/INDEX('Flow probs &amp; rates'!$G$4:$G$5999,UsefulSeries!$E538,0)</f>
        <v>-1.2915313930139726E-3</v>
      </c>
      <c r="F545" s="12">
        <f ca="1">INDEX('Flow probs &amp; rates'!$Q$5:$Q$5999,UsefulSeries!$E538,0)*(1-INDEX('Flow probs &amp; rates'!$Q$5:$Q$5999,UsefulSeries!$E538,0))/INDEX('Flow probs &amp; rates'!$G$4:$G$5999,UsefulSeries!$E538,0)</f>
        <v>6.2267538186268657E-2</v>
      </c>
      <c r="G545" s="12"/>
      <c r="H545" s="12"/>
      <c r="I545" s="12">
        <f ca="1">INDEX('Flow probs &amp; rates'!$Q$5:$Q$5999,UsefulSeries!$E538)</f>
        <v>2.0875012138003336E-2</v>
      </c>
      <c r="J545" s="12"/>
      <c r="K545" s="12"/>
      <c r="L545" s="12">
        <f>INDEX('Flow probs &amp; rates'!$G$4:$G$5999,UsefulSeries!$E538)</f>
        <v>0.32824882116102105</v>
      </c>
      <c r="M545" s="12"/>
      <c r="N545" s="12">
        <f>INDEX('Flow probs &amp; rates'!$F$5:$F$5999,UsefulSeries!$G542)-INDEX('Flow probs &amp; rates'!$F$4:$F$5999,UsefulSeries!$G542)</f>
        <v>-8.128367484693047E-4</v>
      </c>
      <c r="O545" s="12"/>
      <c r="P545" s="12">
        <f ca="1"/>
        <v>0</v>
      </c>
      <c r="Q545" s="12">
        <f ca="1"/>
        <v>0</v>
      </c>
      <c r="R545" s="12">
        <f ca="1"/>
        <v>0</v>
      </c>
      <c r="S545" s="12">
        <f ca="1"/>
        <v>0</v>
      </c>
      <c r="T545" s="12">
        <f ca="1"/>
        <v>0.34234796989547339</v>
      </c>
      <c r="U545" s="12">
        <f ca="1"/>
        <v>16.066833253592058</v>
      </c>
      <c r="V545" s="12"/>
      <c r="W545" s="12">
        <f ca="1">INDEX(P$9:P$6003,UsefulSeries!$I540)</f>
        <v>0</v>
      </c>
      <c r="X545" s="12">
        <f ca="1">INDEX(Q$9:Q$6003,UsefulSeries!$I540)</f>
        <v>0</v>
      </c>
      <c r="Y545" s="12">
        <f ca="1">INDEX(R$9:R$6003,UsefulSeries!$I540)</f>
        <v>6.385026821762442E-2</v>
      </c>
      <c r="Z545" s="12">
        <f ca="1">INDEX(S$9:S$6003,UsefulSeries!$I540)</f>
        <v>0.29120179564001819</v>
      </c>
      <c r="AA545" s="12">
        <f ca="1">INDEX(T$9:T$6003,UsefulSeries!$I540)</f>
        <v>0</v>
      </c>
      <c r="AB545" s="12">
        <f ca="1">INDEX(U$9:U$6003,UsefulSeries!$I540)</f>
        <v>0</v>
      </c>
      <c r="AC545" s="12">
        <f>INDEX( K$9:K$6003,UsefulSeries!$I540)</f>
        <v>0</v>
      </c>
      <c r="AD545" s="12">
        <f>INDEX(L$9:L$6003,UsefulSeries!$I540)</f>
        <v>-3.7576945302881838E-2</v>
      </c>
      <c r="AE545" s="12"/>
      <c r="AF545" s="12"/>
      <c r="AG545" s="12"/>
      <c r="AH545" s="12"/>
      <c r="AI545" s="12"/>
      <c r="AJ545" s="12"/>
      <c r="AK545" s="12"/>
      <c r="AL545" s="12"/>
      <c r="AM545" s="12"/>
      <c r="AN545" s="12">
        <f t="shared" ca="1" si="90"/>
        <v>0</v>
      </c>
      <c r="AO545" s="12">
        <f t="shared" ca="1" si="91"/>
        <v>0</v>
      </c>
      <c r="AP545" s="12">
        <f t="shared" ca="1" si="92"/>
        <v>6.385026821762442E-2</v>
      </c>
      <c r="AQ545" s="12">
        <f t="shared" ca="1" si="93"/>
        <v>0.29120179564001819</v>
      </c>
      <c r="AR545" s="12">
        <f t="shared" ca="1" si="94"/>
        <v>0</v>
      </c>
      <c r="AS545" s="12">
        <f t="shared" ca="1" si="95"/>
        <v>0</v>
      </c>
      <c r="AT545" s="12">
        <f t="shared" si="96"/>
        <v>0</v>
      </c>
      <c r="AU545" s="12">
        <f t="shared" si="97"/>
        <v>-3.7576945302881838E-2</v>
      </c>
      <c r="AV545" s="12"/>
      <c r="AW545" s="12">
        <f ca="1">INDEX(I$9:I$6003,UsefulSeries!$I540)</f>
        <v>0.1652812529078288</v>
      </c>
      <c r="AX545" s="12"/>
      <c r="AY545" s="12"/>
      <c r="AZ545" s="12">
        <f ca="1"/>
        <v>6.385026821762442E-2</v>
      </c>
      <c r="BA545" s="12"/>
      <c r="BB545" s="12">
        <f t="shared" ca="1" si="89"/>
        <v>6.385026821762442E-2</v>
      </c>
      <c r="BC545" s="12"/>
      <c r="BD545" s="38">
        <f ca="1"/>
        <v>0.16811752463775806</v>
      </c>
    </row>
    <row r="546" spans="1:56" x14ac:dyDescent="0.35">
      <c r="A546" s="12">
        <f ca="1">INDEX('Flow probs &amp; rates'!$K$5:$K$5999,UsefulSeries!$E544,0)*(1-INDEX('Flow probs &amp; rates'!$K$5:$K$5999,UsefulSeries!$E544,0))/INDEX('Flow probs &amp; rates'!$E$4:$E$5999,UsefulSeries!$E544,0)</f>
        <v>1.81141004761875E-2</v>
      </c>
      <c r="B546" s="12">
        <f ca="1">-INDEX('Flow probs &amp; rates'!$K$5:$K$5999,UsefulSeries!$E544,0)*(INDEX('Flow probs &amp; rates'!$L$5:$L$5999,UsefulSeries!$E544,0))/INDEX('Flow probs &amp; rates'!$E$4:$E$5999,UsefulSeries!$E544,0)</f>
        <v>-2.1934614894732765E-4</v>
      </c>
      <c r="C546" s="12">
        <v>0</v>
      </c>
      <c r="D546" s="12">
        <v>0</v>
      </c>
      <c r="E546" s="12">
        <v>0</v>
      </c>
      <c r="F546" s="12">
        <v>0</v>
      </c>
      <c r="G546" s="12"/>
      <c r="H546" s="12"/>
      <c r="I546" s="12">
        <f ca="1">INDEX('Flow probs &amp; rates'!$K$5:$K$5999,UsefulSeries!$E544)</f>
        <v>1.1717592501907726E-2</v>
      </c>
      <c r="J546" s="12"/>
      <c r="K546" s="12">
        <f>-INDEX('Flow probs &amp; rates'!$E$4:$E$5999,UsefulSeries!$E544)</f>
        <v>-0.63929702405538835</v>
      </c>
      <c r="L546" s="12">
        <f>INDEX('Flow probs &amp; rates'!$E$4:$E$5999,UsefulSeries!$E544)</f>
        <v>0.63929702405538835</v>
      </c>
      <c r="M546" s="12"/>
      <c r="N546" s="12">
        <f>INDEX('Flow probs &amp; rates'!$E$5:$E$5999,UsefulSeries!$G544)-INDEX('Flow probs &amp; rates'!$E$4:$E$5999,UsefulSeries!$G544)</f>
        <v>2.5782068666642122E-3</v>
      </c>
      <c r="O546" s="12"/>
      <c r="P546" s="12">
        <f t="array" aca="1" ref="P546:U551" ca="1">MINVERSE(A546:F551)</f>
        <v>55.213540991956997</v>
      </c>
      <c r="Q546" s="12">
        <f ca="1"/>
        <v>0.65480599999468547</v>
      </c>
      <c r="R546" s="12">
        <f ca="1"/>
        <v>0</v>
      </c>
      <c r="S546" s="12">
        <f ca="1"/>
        <v>0</v>
      </c>
      <c r="T546" s="12">
        <f ca="1"/>
        <v>0</v>
      </c>
      <c r="U546" s="12">
        <f ca="1"/>
        <v>0</v>
      </c>
      <c r="V546" s="12"/>
      <c r="W546" s="12">
        <f ca="1">INDEX(P$10:P$6003,UsefulSeries!$I540)</f>
        <v>0</v>
      </c>
      <c r="X546" s="12">
        <f ca="1">INDEX(Q$10:Q$6003,UsefulSeries!$I540)</f>
        <v>0</v>
      </c>
      <c r="Y546" s="12">
        <f ca="1">INDEX(R$10:R$6003,UsefulSeries!$I540)</f>
        <v>0</v>
      </c>
      <c r="Z546" s="12">
        <f ca="1">INDEX(S$10:S$6003,UsefulSeries!$I540)</f>
        <v>0</v>
      </c>
      <c r="AA546" s="12">
        <f ca="1">INDEX(T$10:T$6003,UsefulSeries!$I540)</f>
        <v>17.712747786260035</v>
      </c>
      <c r="AB546" s="12">
        <f ca="1">INDEX(U$10:U$6003,UsefulSeries!$I540)</f>
        <v>0.34852560549773975</v>
      </c>
      <c r="AC546" s="12">
        <f>INDEX( K$10:K$6003,UsefulSeries!$I540)</f>
        <v>0.33362980829627398</v>
      </c>
      <c r="AD546" s="12">
        <f>INDEX(L$10:L$6003,UsefulSeries!$I540)</f>
        <v>0</v>
      </c>
      <c r="AE546" s="12"/>
      <c r="AF546" s="12"/>
      <c r="AG546" s="12"/>
      <c r="AH546" s="12"/>
      <c r="AI546" s="12"/>
      <c r="AJ546" s="12"/>
      <c r="AK546" s="12"/>
      <c r="AL546" s="12"/>
      <c r="AM546" s="12"/>
      <c r="AN546" s="12">
        <f t="shared" ca="1" si="90"/>
        <v>0</v>
      </c>
      <c r="AO546" s="12">
        <f t="shared" ca="1" si="91"/>
        <v>0</v>
      </c>
      <c r="AP546" s="12">
        <f t="shared" ca="1" si="92"/>
        <v>0</v>
      </c>
      <c r="AQ546" s="12">
        <f t="shared" ca="1" si="93"/>
        <v>0</v>
      </c>
      <c r="AR546" s="12">
        <f t="shared" ca="1" si="94"/>
        <v>17.712747786260035</v>
      </c>
      <c r="AS546" s="12">
        <f t="shared" ca="1" si="95"/>
        <v>0.34852560549773975</v>
      </c>
      <c r="AT546" s="12">
        <f t="shared" si="96"/>
        <v>0.33362980829627398</v>
      </c>
      <c r="AU546" s="12">
        <f t="shared" si="97"/>
        <v>0</v>
      </c>
      <c r="AV546" s="12"/>
      <c r="AW546" s="12">
        <f ca="1">INDEX(I$10:I$6003,UsefulSeries!$I540)</f>
        <v>1.9213633920550741E-2</v>
      </c>
      <c r="AX546" s="12"/>
      <c r="AY546" s="12"/>
      <c r="AZ546" s="12">
        <f ca="1"/>
        <v>0.34852560549773975</v>
      </c>
      <c r="BA546" s="12"/>
      <c r="BB546" s="12">
        <f t="shared" ca="1" si="89"/>
        <v>0.34852560549773975</v>
      </c>
      <c r="BC546" s="12"/>
      <c r="BD546" s="38">
        <f ca="1"/>
        <v>1.9826405713189985E-2</v>
      </c>
    </row>
    <row r="547" spans="1:56" x14ac:dyDescent="0.35">
      <c r="A547" s="12">
        <f ca="1">-INDEX('Flow probs &amp; rates'!$K$5:$K$5999,UsefulSeries!$E544,0)*(INDEX('Flow probs &amp; rates'!$L$5:$L$5999,UsefulSeries!$E544,0))/INDEX('Flow probs &amp; rates'!$E$4:$E$5999,UsefulSeries!$E544,0)</f>
        <v>-2.1934614894732765E-4</v>
      </c>
      <c r="B547" s="12">
        <f ca="1">INDEX('Flow probs &amp; rates'!$L$5:$L$5999,UsefulSeries!$E544,0)*(1-INDEX('Flow probs &amp; rates'!$L$5:$L$5999,UsefulSeries!$E544,0))/INDEX('Flow probs &amp; rates'!$E$4:$E$5999,UsefulSeries!$E544,0)</f>
        <v>1.8495367462163567E-2</v>
      </c>
      <c r="C547" s="12">
        <v>0</v>
      </c>
      <c r="D547" s="12">
        <v>0</v>
      </c>
      <c r="E547" s="12">
        <v>0</v>
      </c>
      <c r="F547" s="12">
        <v>0</v>
      </c>
      <c r="G547" s="12"/>
      <c r="H547" s="12"/>
      <c r="I547" s="12">
        <f ca="1">INDEX('Flow probs &amp; rates'!$L$5:$L$5999,UsefulSeries!$E544)</f>
        <v>1.1967248411924744E-2</v>
      </c>
      <c r="J547" s="12"/>
      <c r="K547" s="12">
        <f>-INDEX('Flow probs &amp; rates'!$E$4:$E$5999,UsefulSeries!$E544)</f>
        <v>-0.63929702405538835</v>
      </c>
      <c r="L547" s="12"/>
      <c r="M547" s="12"/>
      <c r="N547" s="12">
        <f>INDEX('Flow probs &amp; rates'!$F$5:$F$5999,UsefulSeries!$G544)-INDEX('Flow probs &amp; rates'!$F$4:$F$5999,UsefulSeries!$G544)</f>
        <v>-1.4179315141758728E-3</v>
      </c>
      <c r="O547" s="12"/>
      <c r="P547" s="12">
        <f ca="1"/>
        <v>0.65480599999468558</v>
      </c>
      <c r="Q547" s="12">
        <f ca="1"/>
        <v>54.07535866591595</v>
      </c>
      <c r="R547" s="12">
        <f ca="1"/>
        <v>0</v>
      </c>
      <c r="S547" s="12">
        <f ca="1"/>
        <v>0</v>
      </c>
      <c r="T547" s="12">
        <f ca="1"/>
        <v>0</v>
      </c>
      <c r="U547" s="12">
        <f ca="1"/>
        <v>0</v>
      </c>
      <c r="V547" s="12"/>
      <c r="W547" s="12">
        <f ca="1">INDEX(P$11:P$6003,UsefulSeries!$I540)</f>
        <v>0</v>
      </c>
      <c r="X547" s="12">
        <f ca="1">INDEX(Q$11:Q$6003,UsefulSeries!$I540)</f>
        <v>0</v>
      </c>
      <c r="Y547" s="12">
        <f ca="1">INDEX(R$11:R$6003,UsefulSeries!$I540)</f>
        <v>0</v>
      </c>
      <c r="Z547" s="12">
        <f ca="1">INDEX(S$11:S$6003,UsefulSeries!$I540)</f>
        <v>0</v>
      </c>
      <c r="AA547" s="12">
        <f ca="1">INDEX(T$11:T$6003,UsefulSeries!$I540)</f>
        <v>0.3485256054977397</v>
      </c>
      <c r="AB547" s="12">
        <f ca="1">INDEX(U$11:U$6003,UsefulSeries!$I540)</f>
        <v>14.529951813821913</v>
      </c>
      <c r="AC547" s="12">
        <f>INDEX( K$11:K$6003,UsefulSeries!$I540)</f>
        <v>0</v>
      </c>
      <c r="AD547" s="12">
        <f>INDEX(L$11:L$6003,UsefulSeries!$I540)</f>
        <v>0.33362980829627398</v>
      </c>
      <c r="AE547" s="12"/>
      <c r="AF547" s="12"/>
      <c r="AG547" s="12"/>
      <c r="AH547" s="12"/>
      <c r="AI547" s="12"/>
      <c r="AJ547" s="12"/>
      <c r="AK547" s="12"/>
      <c r="AL547" s="12"/>
      <c r="AM547" s="12"/>
      <c r="AN547" s="12">
        <f t="shared" ca="1" si="90"/>
        <v>0</v>
      </c>
      <c r="AO547" s="12">
        <f t="shared" ca="1" si="91"/>
        <v>0</v>
      </c>
      <c r="AP547" s="12">
        <f t="shared" ca="1" si="92"/>
        <v>0</v>
      </c>
      <c r="AQ547" s="12">
        <f t="shared" ca="1" si="93"/>
        <v>0</v>
      </c>
      <c r="AR547" s="12">
        <f t="shared" ca="1" si="94"/>
        <v>0.3485256054977397</v>
      </c>
      <c r="AS547" s="12">
        <f t="shared" ca="1" si="95"/>
        <v>14.529951813821913</v>
      </c>
      <c r="AT547" s="12">
        <f t="shared" si="96"/>
        <v>0</v>
      </c>
      <c r="AU547" s="12">
        <f t="shared" si="97"/>
        <v>0.33362980829627398</v>
      </c>
      <c r="AV547" s="12"/>
      <c r="AW547" s="12">
        <f ca="1">INDEX(I$11:I$6003,UsefulSeries!$I540)</f>
        <v>2.3525829024195106E-2</v>
      </c>
      <c r="AX547" s="12"/>
      <c r="AY547" s="12"/>
      <c r="AZ547" s="12">
        <f ca="1"/>
        <v>0.34852560549773975</v>
      </c>
      <c r="BA547" s="12"/>
      <c r="BB547" s="12">
        <f t="shared" ca="1" si="89"/>
        <v>0.34852560549773975</v>
      </c>
      <c r="BC547" s="12"/>
      <c r="BD547" s="38">
        <f ca="1"/>
        <v>2.2539006536296636E-2</v>
      </c>
    </row>
    <row r="548" spans="1:56" x14ac:dyDescent="0.35">
      <c r="A548" s="12">
        <v>0</v>
      </c>
      <c r="B548" s="12">
        <v>0</v>
      </c>
      <c r="C548" s="12">
        <f ca="1">INDEX('Flow probs &amp; rates'!$M$5:$M$5999,UsefulSeries!$E544,0)*(1-INDEX('Flow probs &amp; rates'!$M$5:$M$5999,UsefulSeries!$E544,0))/INDEX('Flow probs &amp; rates'!$F$4:$F$5999,UsefulSeries!$E544,0)</f>
        <v>5.9519931288839061</v>
      </c>
      <c r="D548" s="12">
        <f ca="1">-INDEX('Flow probs &amp; rates'!$M$5:$M$5999,UsefulSeries!$E544,0)*(INDEX('Flow probs &amp; rates'!$O$5:$O$5999,UsefulSeries!$E544,0))/INDEX('Flow probs &amp; rates'!$F$4:$F$5999,UsefulSeries!$E544,0)</f>
        <v>-1.3312303545203465</v>
      </c>
      <c r="E548" s="12">
        <v>0</v>
      </c>
      <c r="F548" s="12">
        <v>0</v>
      </c>
      <c r="G548" s="12"/>
      <c r="H548" s="12"/>
      <c r="I548" s="12">
        <f ca="1">INDEX('Flow probs &amp; rates'!$M$5:$M$5999,UsefulSeries!$E544)</f>
        <v>0.26209424275577931</v>
      </c>
      <c r="J548" s="12"/>
      <c r="K548" s="12">
        <f>INDEX('Flow probs &amp; rates'!$F$4:$F$5999,UsefulSeries!$E544)</f>
        <v>3.2493460002753681E-2</v>
      </c>
      <c r="L548" s="12">
        <f>-INDEX('Flow probs &amp; rates'!$F$4:$F$5999,UsefulSeries!$E544)</f>
        <v>-3.2493460002753681E-2</v>
      </c>
      <c r="M548" s="12"/>
      <c r="N548" s="12">
        <f>INDEX('Flow probs &amp; rates'!$E$5:$E$5999,UsefulSeries!$G546)-INDEX('Flow probs &amp; rates'!$E$4:$E$5999,UsefulSeries!$G546)</f>
        <v>1.0384955828851572E-3</v>
      </c>
      <c r="O548" s="12"/>
      <c r="P548" s="12">
        <f ca="1"/>
        <v>0</v>
      </c>
      <c r="Q548" s="12">
        <f ca="1"/>
        <v>0</v>
      </c>
      <c r="R548" s="12">
        <f ca="1"/>
        <v>0.18069723559583978</v>
      </c>
      <c r="S548" s="12">
        <f ca="1"/>
        <v>5.672099078747421E-2</v>
      </c>
      <c r="T548" s="12">
        <f ca="1"/>
        <v>0</v>
      </c>
      <c r="U548" s="12">
        <f ca="1"/>
        <v>0</v>
      </c>
      <c r="V548" s="12"/>
      <c r="W548" s="12"/>
      <c r="X548" s="12"/>
      <c r="Y548" s="12"/>
      <c r="Z548" s="12"/>
      <c r="AA548" s="12"/>
      <c r="AB548" s="12"/>
      <c r="AC548" s="12"/>
      <c r="AD548" s="12"/>
      <c r="AE548" s="12">
        <f t="array" ref="AE548:AJ549">TRANSPOSE(AC542:AD547)</f>
        <v>-0.62879324640084422</v>
      </c>
      <c r="AF548" s="12">
        <v>-0.62879324640084422</v>
      </c>
      <c r="AG548" s="12">
        <v>3.7576945302881838E-2</v>
      </c>
      <c r="AH548" s="12">
        <v>0</v>
      </c>
      <c r="AI548" s="12">
        <v>0.33362980829627398</v>
      </c>
      <c r="AJ548" s="12">
        <v>0</v>
      </c>
      <c r="AK548" s="12"/>
      <c r="AL548" s="12"/>
      <c r="AM548" s="12"/>
      <c r="AN548" s="12">
        <f t="shared" si="90"/>
        <v>-0.62879324640084422</v>
      </c>
      <c r="AO548" s="12">
        <f t="shared" si="91"/>
        <v>-0.62879324640084422</v>
      </c>
      <c r="AP548" s="12">
        <f t="shared" si="92"/>
        <v>3.7576945302881838E-2</v>
      </c>
      <c r="AQ548" s="12">
        <f t="shared" si="93"/>
        <v>0</v>
      </c>
      <c r="AR548" s="12">
        <f t="shared" si="94"/>
        <v>0.33362980829627398</v>
      </c>
      <c r="AS548" s="12">
        <f t="shared" si="95"/>
        <v>0</v>
      </c>
      <c r="AT548" s="12">
        <f t="shared" si="96"/>
        <v>0</v>
      </c>
      <c r="AU548" s="12">
        <f t="shared" si="97"/>
        <v>0</v>
      </c>
      <c r="AV548" s="12"/>
      <c r="AW548" s="12"/>
      <c r="AX548" s="12">
        <f>INDEX($N$6:$N$6003,UsefulSeries!$K540)</f>
        <v>6.8986537071291654E-4</v>
      </c>
      <c r="AY548" s="12"/>
      <c r="AZ548" s="12"/>
      <c r="BA548" s="12"/>
      <c r="BB548" s="12">
        <f t="shared" si="89"/>
        <v>6.8986537071291654E-4</v>
      </c>
      <c r="BC548" s="12"/>
      <c r="BD548" s="38">
        <f ca="1"/>
        <v>-3.1501799440853719E-2</v>
      </c>
    </row>
    <row r="549" spans="1:56" x14ac:dyDescent="0.35">
      <c r="A549" s="12">
        <v>0</v>
      </c>
      <c r="B549" s="12">
        <v>0</v>
      </c>
      <c r="C549" s="12">
        <f ca="1">-INDEX('Flow probs &amp; rates'!$M$5:$M$5999,UsefulSeries!$E544,0)*(INDEX('Flow probs &amp; rates'!$O$5:$O$5999,UsefulSeries!$E544,0))/INDEX('Flow probs &amp; rates'!$F$4:$F$5999,UsefulSeries!$E544,0)</f>
        <v>-1.3312303545203465</v>
      </c>
      <c r="D549" s="12">
        <f ca="1">INDEX('Flow probs &amp; rates'!$O$5:$O$5999,UsefulSeries!$E544,0)*(1-INDEX('Flow probs &amp; rates'!$O$5:$O$5999,UsefulSeries!$E544,0))/INDEX('Flow probs &amp; rates'!$F$4:$F$5999,UsefulSeries!$E544,0)</f>
        <v>4.2409281231423286</v>
      </c>
      <c r="E549" s="12">
        <v>0</v>
      </c>
      <c r="F549" s="12">
        <v>0</v>
      </c>
      <c r="G549" s="12"/>
      <c r="H549" s="12"/>
      <c r="I549" s="12">
        <f ca="1">INDEX('Flow probs &amp; rates'!$O$5:$O$5999,UsefulSeries!$E544)</f>
        <v>0.16504094032834174</v>
      </c>
      <c r="J549" s="12"/>
      <c r="K549" s="12"/>
      <c r="L549" s="12">
        <f>-INDEX('Flow probs &amp; rates'!$F$4:$F$5999,UsefulSeries!$E544)</f>
        <v>-3.2493460002753681E-2</v>
      </c>
      <c r="M549" s="12"/>
      <c r="N549" s="12">
        <f>INDEX('Flow probs &amp; rates'!$F$5:$F$5999,UsefulSeries!$G546)-INDEX('Flow probs &amp; rates'!$F$4:$F$5999,UsefulSeries!$G546)</f>
        <v>-6.3153387050401966E-5</v>
      </c>
      <c r="O549" s="12"/>
      <c r="P549" s="12">
        <f ca="1"/>
        <v>0</v>
      </c>
      <c r="Q549" s="12">
        <f ca="1"/>
        <v>0</v>
      </c>
      <c r="R549" s="12">
        <f ca="1"/>
        <v>5.6720990787474217E-2</v>
      </c>
      <c r="S549" s="12">
        <f ca="1"/>
        <v>0.25360220061401395</v>
      </c>
      <c r="T549" s="12">
        <f ca="1"/>
        <v>0</v>
      </c>
      <c r="U549" s="12">
        <f ca="1"/>
        <v>0</v>
      </c>
      <c r="V549" s="12"/>
      <c r="W549" s="12"/>
      <c r="X549" s="12"/>
      <c r="Y549" s="12"/>
      <c r="Z549" s="12"/>
      <c r="AA549" s="12"/>
      <c r="AB549" s="12"/>
      <c r="AC549" s="12"/>
      <c r="AD549" s="12"/>
      <c r="AE549" s="12">
        <v>0.62879324640084422</v>
      </c>
      <c r="AF549" s="12">
        <v>0</v>
      </c>
      <c r="AG549" s="12">
        <v>-3.7576945302881838E-2</v>
      </c>
      <c r="AH549" s="12">
        <v>-3.7576945302881838E-2</v>
      </c>
      <c r="AI549" s="12">
        <v>0</v>
      </c>
      <c r="AJ549" s="12">
        <v>0.33362980829627398</v>
      </c>
      <c r="AK549" s="12"/>
      <c r="AL549" s="12"/>
      <c r="AM549" s="12"/>
      <c r="AN549" s="12">
        <f t="shared" si="90"/>
        <v>0.62879324640084422</v>
      </c>
      <c r="AO549" s="12">
        <f t="shared" si="91"/>
        <v>0</v>
      </c>
      <c r="AP549" s="12">
        <f t="shared" si="92"/>
        <v>-3.7576945302881838E-2</v>
      </c>
      <c r="AQ549" s="12">
        <f t="shared" si="93"/>
        <v>-3.7576945302881838E-2</v>
      </c>
      <c r="AR549" s="12">
        <f t="shared" si="94"/>
        <v>0</v>
      </c>
      <c r="AS549" s="12">
        <f t="shared" si="95"/>
        <v>0.33362980829627398</v>
      </c>
      <c r="AT549" s="12">
        <f t="shared" si="96"/>
        <v>0</v>
      </c>
      <c r="AU549" s="12">
        <f t="shared" si="97"/>
        <v>0</v>
      </c>
      <c r="AV549" s="12"/>
      <c r="AW549" s="12"/>
      <c r="AX549" s="12">
        <f>INDEX('Margin error adjustment'!N$7:N$6003,UsefulSeries!$K540)</f>
        <v>-7.8831925364291483E-4</v>
      </c>
      <c r="AY549" s="12"/>
      <c r="AZ549" s="12"/>
      <c r="BA549" s="12"/>
      <c r="BB549" s="12">
        <f t="shared" si="89"/>
        <v>-7.8831925364291483E-4</v>
      </c>
      <c r="BC549" s="12"/>
      <c r="BD549" s="38">
        <f ca="1"/>
        <v>4.2337093948619224E-2</v>
      </c>
    </row>
    <row r="550" spans="1:56" x14ac:dyDescent="0.35">
      <c r="A550" s="12">
        <v>0</v>
      </c>
      <c r="B550" s="12">
        <v>0</v>
      </c>
      <c r="C550" s="12">
        <v>0</v>
      </c>
      <c r="D550" s="12">
        <v>0</v>
      </c>
      <c r="E550" s="12">
        <f ca="1">INDEX('Flow probs &amp; rates'!$P$5:$P$5999,UsefulSeries!$E544,0)*(1-INDEX('Flow probs &amp; rates'!$P$5:$P$5999,UsefulSeries!$E544,0))/INDEX('Flow probs &amp; rates'!$G$4:$G$5999,UsefulSeries!$E544,0)</f>
        <v>6.3948147769892744E-2</v>
      </c>
      <c r="F550" s="12">
        <f ca="1">-INDEX('Flow probs &amp; rates'!$P$5:$P$5999,UsefulSeries!$E544,0)*(INDEX('Flow probs &amp; rates'!$Q$5:$Q$5999,UsefulSeries!$E544,0))/INDEX('Flow probs &amp; rates'!$G$4:$G$5999,UsefulSeries!$E544,0)</f>
        <v>-1.2942352596840921E-3</v>
      </c>
      <c r="G550" s="12"/>
      <c r="H550" s="12"/>
      <c r="I550" s="12">
        <f ca="1">INDEX('Flow probs &amp; rates'!$P$5:$P$5999,UsefulSeries!$E544)</f>
        <v>2.1448425585010637E-2</v>
      </c>
      <c r="J550" s="12"/>
      <c r="K550" s="12">
        <f>INDEX('Flow probs &amp; rates'!$G$4:$G$5999,UsefulSeries!$E544)</f>
        <v>0.32820951594185793</v>
      </c>
      <c r="L550" s="12"/>
      <c r="M550" s="12"/>
      <c r="N550" s="12">
        <f>INDEX('Flow probs &amp; rates'!$E$5:$E$5999,UsefulSeries!$G548)-INDEX('Flow probs &amp; rates'!$E$4:$E$5999,UsefulSeries!$G548)</f>
        <v>-7.0380473295084123E-4</v>
      </c>
      <c r="O550" s="12"/>
      <c r="P550" s="12">
        <f ca="1"/>
        <v>0</v>
      </c>
      <c r="Q550" s="12">
        <f ca="1"/>
        <v>0</v>
      </c>
      <c r="R550" s="12">
        <f ca="1"/>
        <v>0</v>
      </c>
      <c r="S550" s="12">
        <f ca="1"/>
        <v>0</v>
      </c>
      <c r="T550" s="12">
        <f ca="1"/>
        <v>15.644597893031653</v>
      </c>
      <c r="U550" s="12">
        <f ca="1"/>
        <v>0.34233178305530226</v>
      </c>
      <c r="V550" s="12"/>
      <c r="W550" s="12">
        <f ca="1">INDEX(P$6:P$6003,UsefulSeries!$I548)</f>
        <v>48.182837562348659</v>
      </c>
      <c r="X550" s="12">
        <f ca="1">INDEX(Q$6:Q$6003,UsefulSeries!$I548)</f>
        <v>0.64606699492777842</v>
      </c>
      <c r="Y550" s="12">
        <f ca="1">INDEX(R$6:R$6003,UsefulSeries!$I548)</f>
        <v>0</v>
      </c>
      <c r="Z550" s="12">
        <f ca="1">INDEX(S$6:S$6003,UsefulSeries!$I548)</f>
        <v>0</v>
      </c>
      <c r="AA550" s="12">
        <f ca="1">INDEX(T$6:T$6003,UsefulSeries!$I548)</f>
        <v>0</v>
      </c>
      <c r="AB550" s="12">
        <f ca="1">INDEX(U$6:U$6003,UsefulSeries!$I548)</f>
        <v>0</v>
      </c>
      <c r="AC550" s="12">
        <f>INDEX( K$6:K$6003,UsefulSeries!$I548)</f>
        <v>-0.62948311177155714</v>
      </c>
      <c r="AD550" s="12">
        <f>INDEX(L$6:L$6003,UsefulSeries!$I548)</f>
        <v>0.62948311177155714</v>
      </c>
      <c r="AE550" s="12"/>
      <c r="AF550" s="12"/>
      <c r="AG550" s="12"/>
      <c r="AH550" s="12"/>
      <c r="AI550" s="12"/>
      <c r="AJ550" s="12"/>
      <c r="AK550" s="12"/>
      <c r="AL550" s="12"/>
      <c r="AM550" s="12"/>
      <c r="AN550" s="12">
        <f t="shared" ca="1" si="90"/>
        <v>48.182837562348659</v>
      </c>
      <c r="AO550" s="12">
        <f t="shared" ca="1" si="91"/>
        <v>0.64606699492777842</v>
      </c>
      <c r="AP550" s="12">
        <f t="shared" ca="1" si="92"/>
        <v>0</v>
      </c>
      <c r="AQ550" s="12">
        <f t="shared" ca="1" si="93"/>
        <v>0</v>
      </c>
      <c r="AR550" s="12">
        <f t="shared" ca="1" si="94"/>
        <v>0</v>
      </c>
      <c r="AS550" s="12">
        <f t="shared" ca="1" si="95"/>
        <v>0</v>
      </c>
      <c r="AT550" s="12">
        <f t="shared" si="96"/>
        <v>-0.62948311177155714</v>
      </c>
      <c r="AU550" s="12">
        <f t="shared" si="97"/>
        <v>0.62948311177155714</v>
      </c>
      <c r="AV550" s="12"/>
      <c r="AW550" s="12">
        <f ca="1">INDEX(I$6:I$6003,UsefulSeries!$I548)</f>
        <v>1.3242025157741165E-2</v>
      </c>
      <c r="AX550" s="12"/>
      <c r="AY550" s="12"/>
      <c r="AZ550" s="12">
        <f t="array" aca="1" ref="AZ550:AZ555" ca="1">MMULT(W550:AB555,AW550:AW555)</f>
        <v>0.64606699492777842</v>
      </c>
      <c r="BA550" s="12"/>
      <c r="BB550" s="12">
        <f t="shared" ca="1" si="89"/>
        <v>0.64606699492777842</v>
      </c>
      <c r="BC550" s="12"/>
      <c r="BD550" s="38">
        <f t="array" aca="1" ref="BD550:BD557" ca="1">MMULT(MINVERSE(AN550:AU557),BB550:BB557)</f>
        <v>1.294907998709657E-2</v>
      </c>
    </row>
    <row r="551" spans="1:56" x14ac:dyDescent="0.35">
      <c r="A551" s="12">
        <v>0</v>
      </c>
      <c r="B551" s="12">
        <v>0</v>
      </c>
      <c r="C551" s="12">
        <v>0</v>
      </c>
      <c r="D551" s="12">
        <v>0</v>
      </c>
      <c r="E551" s="12">
        <f ca="1">-INDEX('Flow probs &amp; rates'!$P$5:$P$5999,UsefulSeries!$E544,0)*(INDEX('Flow probs &amp; rates'!$Q$5:$Q$5999,UsefulSeries!$E544,0))/INDEX('Flow probs &amp; rates'!$G$4:$G$5999,UsefulSeries!$E544,0)</f>
        <v>-1.2942352596840921E-3</v>
      </c>
      <c r="F551" s="12">
        <f ca="1">INDEX('Flow probs &amp; rates'!$Q$5:$Q$5999,UsefulSeries!$E544,0)*(1-INDEX('Flow probs &amp; rates'!$Q$5:$Q$5999,UsefulSeries!$E544,0))/INDEX('Flow probs &amp; rates'!$G$4:$G$5999,UsefulSeries!$E544,0)</f>
        <v>5.9146685230421846E-2</v>
      </c>
      <c r="G551" s="12"/>
      <c r="H551" s="12"/>
      <c r="I551" s="12">
        <f ca="1">INDEX('Flow probs &amp; rates'!$Q$5:$Q$5999,UsefulSeries!$E544)</f>
        <v>1.9804732352600322E-2</v>
      </c>
      <c r="J551" s="12"/>
      <c r="K551" s="12"/>
      <c r="L551" s="12">
        <f>INDEX('Flow probs &amp; rates'!$G$4:$G$5999,UsefulSeries!$E544)</f>
        <v>0.32820951594185793</v>
      </c>
      <c r="M551" s="12"/>
      <c r="N551" s="12">
        <f>INDEX('Flow probs &amp; rates'!$F$5:$F$5999,UsefulSeries!$G548)-INDEX('Flow probs &amp; rates'!$F$4:$F$5999,UsefulSeries!$G548)</f>
        <v>-5.4694421574175839E-4</v>
      </c>
      <c r="O551" s="12"/>
      <c r="P551" s="12">
        <f ca="1"/>
        <v>0</v>
      </c>
      <c r="Q551" s="12">
        <f ca="1"/>
        <v>0</v>
      </c>
      <c r="R551" s="12">
        <f ca="1"/>
        <v>0</v>
      </c>
      <c r="S551" s="12">
        <f ca="1"/>
        <v>0</v>
      </c>
      <c r="T551" s="12">
        <f ca="1"/>
        <v>0.34233178305530226</v>
      </c>
      <c r="U551" s="12">
        <f ca="1"/>
        <v>16.914609059943857</v>
      </c>
      <c r="V551" s="12"/>
      <c r="W551" s="12">
        <f ca="1">INDEX(P$7:P$6003,UsefulSeries!$I548)</f>
        <v>0.64606699492777842</v>
      </c>
      <c r="X551" s="12">
        <f ca="1">INDEX(Q$7:Q$6003,UsefulSeries!$I548)</f>
        <v>51.300707072537726</v>
      </c>
      <c r="Y551" s="12">
        <f ca="1">INDEX(R$7:R$6003,UsefulSeries!$I548)</f>
        <v>0</v>
      </c>
      <c r="Z551" s="12">
        <f ca="1">INDEX(S$7:S$6003,UsefulSeries!$I548)</f>
        <v>0</v>
      </c>
      <c r="AA551" s="12">
        <f ca="1">INDEX(T$7:T$6003,UsefulSeries!$I548)</f>
        <v>0</v>
      </c>
      <c r="AB551" s="12">
        <f ca="1">INDEX(U$7:U$6003,UsefulSeries!$I548)</f>
        <v>0</v>
      </c>
      <c r="AC551" s="12">
        <f>INDEX( K$7:K$6003,UsefulSeries!$I548,1)</f>
        <v>-0.62948311177155714</v>
      </c>
      <c r="AD551" s="12">
        <f>INDEX(L$7:L$6003,UsefulSeries!$I548,1)</f>
        <v>0</v>
      </c>
      <c r="AE551" s="12"/>
      <c r="AF551" s="12"/>
      <c r="AG551" s="12"/>
      <c r="AH551" s="12"/>
      <c r="AI551" s="12"/>
      <c r="AJ551" s="12"/>
      <c r="AK551" s="12"/>
      <c r="AL551" s="12"/>
      <c r="AM551" s="12"/>
      <c r="AN551" s="12">
        <f t="shared" ca="1" si="90"/>
        <v>0.64606699492777842</v>
      </c>
      <c r="AO551" s="12">
        <f t="shared" ca="1" si="91"/>
        <v>51.300707072537726</v>
      </c>
      <c r="AP551" s="12">
        <f t="shared" ca="1" si="92"/>
        <v>0</v>
      </c>
      <c r="AQ551" s="12">
        <f t="shared" ca="1" si="93"/>
        <v>0</v>
      </c>
      <c r="AR551" s="12">
        <f t="shared" ca="1" si="94"/>
        <v>0</v>
      </c>
      <c r="AS551" s="12">
        <f t="shared" ca="1" si="95"/>
        <v>0</v>
      </c>
      <c r="AT551" s="12">
        <f t="shared" si="96"/>
        <v>-0.62948311177155714</v>
      </c>
      <c r="AU551" s="12">
        <f t="shared" si="97"/>
        <v>0</v>
      </c>
      <c r="AV551" s="12"/>
      <c r="AW551" s="12">
        <f ca="1">INDEX(I$7:I$6003,UsefulSeries!$I548)</f>
        <v>1.2426958533455207E-2</v>
      </c>
      <c r="AX551" s="12"/>
      <c r="AY551" s="12"/>
      <c r="AZ551" s="12">
        <f ca="1"/>
        <v>0.64606699492777853</v>
      </c>
      <c r="BA551" s="12"/>
      <c r="BB551" s="12">
        <f t="shared" ca="1" si="89"/>
        <v>0.64606699492777853</v>
      </c>
      <c r="BC551" s="12"/>
      <c r="BD551" s="38">
        <f ca="1"/>
        <v>1.2868683118571271E-2</v>
      </c>
    </row>
    <row r="552" spans="1:56" x14ac:dyDescent="0.35">
      <c r="A552" s="12">
        <f ca="1">INDEX('Flow probs &amp; rates'!$K$5:$K$5999,UsefulSeries!$E550,0)*(1-INDEX('Flow probs &amp; rates'!$K$5:$K$5999,UsefulSeries!$E550,0))/INDEX('Flow probs &amp; rates'!$E$4:$E$5999,UsefulSeries!$E550,0)</f>
        <v>1.9078740717178553E-2</v>
      </c>
      <c r="B552" s="12">
        <f ca="1">-INDEX('Flow probs &amp; rates'!$K$5:$K$5999,UsefulSeries!$E550,0)*(INDEX('Flow probs &amp; rates'!$L$5:$L$5999,UsefulSeries!$E550,0))/INDEX('Flow probs &amp; rates'!$E$4:$E$5999,UsefulSeries!$E550,0)</f>
        <v>-2.3947147091906679E-4</v>
      </c>
      <c r="C552" s="12">
        <v>0</v>
      </c>
      <c r="D552" s="12">
        <v>0</v>
      </c>
      <c r="E552" s="12">
        <v>0</v>
      </c>
      <c r="F552" s="12">
        <v>0</v>
      </c>
      <c r="G552" s="12"/>
      <c r="H552" s="12"/>
      <c r="I552" s="12">
        <f ca="1">INDEX('Flow probs &amp; rates'!$K$5:$K$5999,UsefulSeries!$E550)</f>
        <v>1.2337701963407052E-2</v>
      </c>
      <c r="J552" s="12"/>
      <c r="K552" s="12">
        <f>-INDEX('Flow probs &amp; rates'!$E$4:$E$5999,UsefulSeries!$E550)</f>
        <v>-0.63869430662671312</v>
      </c>
      <c r="L552" s="12">
        <f>INDEX('Flow probs &amp; rates'!$E$4:$E$5999,UsefulSeries!$E550)</f>
        <v>0.63869430662671312</v>
      </c>
      <c r="M552" s="12"/>
      <c r="N552" s="12">
        <f>INDEX('Flow probs &amp; rates'!$E$5:$E$5999,UsefulSeries!$G550)-INDEX('Flow probs &amp; rates'!$E$4:$E$5999,UsefulSeries!$G550)</f>
        <v>-6.1519423978684262E-4</v>
      </c>
      <c r="O552" s="12"/>
      <c r="P552" s="12">
        <f t="array" aca="1" ref="P552:U557" ca="1">MINVERSE(A552:F557)</f>
        <v>52.422580870015878</v>
      </c>
      <c r="Q552" s="12">
        <f ca="1"/>
        <v>0.65489280938307548</v>
      </c>
      <c r="R552" s="12">
        <f ca="1"/>
        <v>0</v>
      </c>
      <c r="S552" s="12">
        <f ca="1"/>
        <v>0</v>
      </c>
      <c r="T552" s="12">
        <f ca="1"/>
        <v>0</v>
      </c>
      <c r="U552" s="12">
        <f ca="1"/>
        <v>0</v>
      </c>
      <c r="V552" s="12"/>
      <c r="W552" s="12">
        <f ca="1">INDEX(P$8:P$6003,UsefulSeries!$I548)</f>
        <v>0</v>
      </c>
      <c r="X552" s="12">
        <f ca="1">INDEX(Q$8:Q$6003,UsefulSeries!$I548)</f>
        <v>0</v>
      </c>
      <c r="Y552" s="12">
        <f ca="1">INDEX(R$8:R$6003,UsefulSeries!$I548)</f>
        <v>0.21402710889198637</v>
      </c>
      <c r="Z552" s="12">
        <f ca="1">INDEX(S$8:S$6003,UsefulSeries!$I548)</f>
        <v>6.1237159566681229E-2</v>
      </c>
      <c r="AA552" s="12">
        <f ca="1">INDEX(T$8:T$6003,UsefulSeries!$I548)</f>
        <v>0</v>
      </c>
      <c r="AB552" s="12">
        <f ca="1">INDEX(U$8:U$6003,UsefulSeries!$I548)</f>
        <v>0</v>
      </c>
      <c r="AC552" s="12">
        <f>INDEX( K$8:K$6003,UsefulSeries!$I548)</f>
        <v>3.6788626049238923E-2</v>
      </c>
      <c r="AD552" s="12">
        <f>INDEX(L$8:L$6003,UsefulSeries!$I548)</f>
        <v>-3.6788626049238923E-2</v>
      </c>
      <c r="AE552" s="12"/>
      <c r="AF552" s="12"/>
      <c r="AG552" s="12"/>
      <c r="AH552" s="12"/>
      <c r="AI552" s="12"/>
      <c r="AJ552" s="12"/>
      <c r="AK552" s="12"/>
      <c r="AL552" s="12"/>
      <c r="AM552" s="12"/>
      <c r="AN552" s="12">
        <f t="shared" ca="1" si="90"/>
        <v>0</v>
      </c>
      <c r="AO552" s="12">
        <f t="shared" ca="1" si="91"/>
        <v>0</v>
      </c>
      <c r="AP552" s="12">
        <f t="shared" ca="1" si="92"/>
        <v>0.21402710889198637</v>
      </c>
      <c r="AQ552" s="12">
        <f t="shared" ca="1" si="93"/>
        <v>6.1237159566681229E-2</v>
      </c>
      <c r="AR552" s="12">
        <f t="shared" ca="1" si="94"/>
        <v>0</v>
      </c>
      <c r="AS552" s="12">
        <f t="shared" ca="1" si="95"/>
        <v>0</v>
      </c>
      <c r="AT552" s="12">
        <f t="shared" si="96"/>
        <v>3.6788626049238923E-2</v>
      </c>
      <c r="AU552" s="12">
        <f t="shared" si="97"/>
        <v>-3.6788626049238923E-2</v>
      </c>
      <c r="AV552" s="12"/>
      <c r="AW552" s="12">
        <f ca="1">INDEX(I$8:I$6003,UsefulSeries!$I548)</f>
        <v>0.24077909713100465</v>
      </c>
      <c r="AX552" s="12"/>
      <c r="AY552" s="12"/>
      <c r="AZ552" s="12">
        <f ca="1"/>
        <v>6.1237159566681229E-2</v>
      </c>
      <c r="BA552" s="12"/>
      <c r="BB552" s="12">
        <f t="shared" ca="1" si="89"/>
        <v>6.1237159566681229E-2</v>
      </c>
      <c r="BC552" s="12"/>
      <c r="BD552" s="38">
        <f ca="1"/>
        <v>0.2425949361720782</v>
      </c>
    </row>
    <row r="553" spans="1:56" x14ac:dyDescent="0.35">
      <c r="A553" s="12">
        <f ca="1">-INDEX('Flow probs &amp; rates'!$K$5:$K$5999,UsefulSeries!$E550,0)*(INDEX('Flow probs &amp; rates'!$L$5:$L$5999,UsefulSeries!$E550,0))/INDEX('Flow probs &amp; rates'!$E$4:$E$5999,UsefulSeries!$E550,0)</f>
        <v>-2.3947147091906679E-4</v>
      </c>
      <c r="B553" s="12">
        <f ca="1">INDEX('Flow probs &amp; rates'!$L$5:$L$5999,UsefulSeries!$E550,0)*(1-INDEX('Flow probs &amp; rates'!$L$5:$L$5999,UsefulSeries!$E550,0))/INDEX('Flow probs &amp; rates'!$E$4:$E$5999,UsefulSeries!$E550,0)</f>
        <v>1.91691103802809E-2</v>
      </c>
      <c r="C553" s="12">
        <v>0</v>
      </c>
      <c r="D553" s="12">
        <v>0</v>
      </c>
      <c r="E553" s="12">
        <v>0</v>
      </c>
      <c r="F553" s="12">
        <v>0</v>
      </c>
      <c r="G553" s="12"/>
      <c r="H553" s="12"/>
      <c r="I553" s="12">
        <f ca="1">INDEX('Flow probs &amp; rates'!$L$5:$L$5999,UsefulSeries!$E550)</f>
        <v>1.239688440595915E-2</v>
      </c>
      <c r="J553" s="12"/>
      <c r="K553" s="12">
        <f>-INDEX('Flow probs &amp; rates'!$E$4:$E$5999,UsefulSeries!$E550)</f>
        <v>-0.63869430662671312</v>
      </c>
      <c r="L553" s="12"/>
      <c r="M553" s="12"/>
      <c r="N553" s="12">
        <f>INDEX('Flow probs &amp; rates'!$F$5:$F$5999,UsefulSeries!$G550)-INDEX('Flow probs &amp; rates'!$F$4:$F$5999,UsefulSeries!$G550)</f>
        <v>1.1432064729226601E-3</v>
      </c>
      <c r="O553" s="12"/>
      <c r="P553" s="12">
        <f ca="1"/>
        <v>0.65489280938307548</v>
      </c>
      <c r="Q553" s="12">
        <f ca="1"/>
        <v>52.175443111497238</v>
      </c>
      <c r="R553" s="12">
        <f ca="1"/>
        <v>0</v>
      </c>
      <c r="S553" s="12">
        <f ca="1"/>
        <v>0</v>
      </c>
      <c r="T553" s="12">
        <f ca="1"/>
        <v>0</v>
      </c>
      <c r="U553" s="12">
        <f ca="1"/>
        <v>0</v>
      </c>
      <c r="V553" s="12"/>
      <c r="W553" s="12">
        <f ca="1">INDEX(P$9:P$6003,UsefulSeries!$I548)</f>
        <v>0</v>
      </c>
      <c r="X553" s="12">
        <f ca="1">INDEX(Q$9:Q$6003,UsefulSeries!$I548)</f>
        <v>0</v>
      </c>
      <c r="Y553" s="12">
        <f ca="1">INDEX(R$9:R$6003,UsefulSeries!$I548)</f>
        <v>6.1237159566681229E-2</v>
      </c>
      <c r="Z553" s="12">
        <f ca="1">INDEX(S$9:S$6003,UsefulSeries!$I548)</f>
        <v>0.29339430058116189</v>
      </c>
      <c r="AA553" s="12">
        <f ca="1">INDEX(T$9:T$6003,UsefulSeries!$I548)</f>
        <v>0</v>
      </c>
      <c r="AB553" s="12">
        <f ca="1">INDEX(U$9:U$6003,UsefulSeries!$I548)</f>
        <v>0</v>
      </c>
      <c r="AC553" s="12">
        <f>INDEX( K$9:K$6003,UsefulSeries!$I548)</f>
        <v>0</v>
      </c>
      <c r="AD553" s="12">
        <f>INDEX(L$9:L$6003,UsefulSeries!$I548)</f>
        <v>-3.6788626049238923E-2</v>
      </c>
      <c r="AE553" s="12"/>
      <c r="AF553" s="12"/>
      <c r="AG553" s="12"/>
      <c r="AH553" s="12"/>
      <c r="AI553" s="12"/>
      <c r="AJ553" s="12"/>
      <c r="AK553" s="12"/>
      <c r="AL553" s="12"/>
      <c r="AM553" s="12"/>
      <c r="AN553" s="12">
        <f t="shared" ca="1" si="90"/>
        <v>0</v>
      </c>
      <c r="AO553" s="12">
        <f t="shared" ca="1" si="91"/>
        <v>0</v>
      </c>
      <c r="AP553" s="12">
        <f t="shared" ca="1" si="92"/>
        <v>6.1237159566681229E-2</v>
      </c>
      <c r="AQ553" s="12">
        <f t="shared" ca="1" si="93"/>
        <v>0.29339430058116189</v>
      </c>
      <c r="AR553" s="12">
        <f t="shared" ca="1" si="94"/>
        <v>0</v>
      </c>
      <c r="AS553" s="12">
        <f t="shared" ca="1" si="95"/>
        <v>0</v>
      </c>
      <c r="AT553" s="12">
        <f t="shared" si="96"/>
        <v>0</v>
      </c>
      <c r="AU553" s="12">
        <f t="shared" si="97"/>
        <v>-3.6788626049238923E-2</v>
      </c>
      <c r="AV553" s="12"/>
      <c r="AW553" s="12">
        <f ca="1">INDEX(I$9:I$6003,UsefulSeries!$I548)</f>
        <v>0.15846433104956376</v>
      </c>
      <c r="AX553" s="12"/>
      <c r="AY553" s="12"/>
      <c r="AZ553" s="12">
        <f ca="1"/>
        <v>6.1237159566681222E-2</v>
      </c>
      <c r="BA553" s="12"/>
      <c r="BB553" s="12">
        <f t="shared" ca="1" si="89"/>
        <v>6.1237159566681222E-2</v>
      </c>
      <c r="BC553" s="12"/>
      <c r="BD553" s="38">
        <f ca="1"/>
        <v>0.16531631049188997</v>
      </c>
    </row>
    <row r="554" spans="1:56" x14ac:dyDescent="0.35">
      <c r="A554" s="12">
        <v>0</v>
      </c>
      <c r="B554" s="12">
        <v>0</v>
      </c>
      <c r="C554" s="12">
        <f ca="1">INDEX('Flow probs &amp; rates'!$M$5:$M$5999,UsefulSeries!$E550,0)*(1-INDEX('Flow probs &amp; rates'!$M$5:$M$5999,UsefulSeries!$E550,0))/INDEX('Flow probs &amp; rates'!$F$4:$F$5999,UsefulSeries!$E550,0)</f>
        <v>6.1098568400370112</v>
      </c>
      <c r="D554" s="12">
        <f ca="1">-INDEX('Flow probs &amp; rates'!$M$5:$M$5999,UsefulSeries!$E550,0)*(INDEX('Flow probs &amp; rates'!$O$5:$O$5999,UsefulSeries!$E550,0))/INDEX('Flow probs &amp; rates'!$F$4:$F$5999,UsefulSeries!$E550,0)</f>
        <v>-1.4091964980897496</v>
      </c>
      <c r="E554" s="12">
        <v>0</v>
      </c>
      <c r="F554" s="12">
        <v>0</v>
      </c>
      <c r="G554" s="12"/>
      <c r="H554" s="12"/>
      <c r="I554" s="12">
        <f ca="1">INDEX('Flow probs &amp; rates'!$M$5:$M$5999,UsefulSeries!$E550)</f>
        <v>0.27587980604445084</v>
      </c>
      <c r="J554" s="12"/>
      <c r="K554" s="12">
        <f>INDEX('Flow probs &amp; rates'!$F$4:$F$5999,UsefulSeries!$E550)</f>
        <v>3.2696369799086307E-2</v>
      </c>
      <c r="L554" s="12">
        <f>-INDEX('Flow probs &amp; rates'!$F$4:$F$5999,UsefulSeries!$E550)</f>
        <v>-3.2696369799086307E-2</v>
      </c>
      <c r="M554" s="12"/>
      <c r="N554" s="12">
        <f>INDEX('Flow probs &amp; rates'!$E$5:$E$5999,UsefulSeries!$G552)-INDEX('Flow probs &amp; rates'!$E$4:$E$5999,UsefulSeries!$G552)</f>
        <v>-9.5052171924625561E-4</v>
      </c>
      <c r="O554" s="12"/>
      <c r="P554" s="12">
        <f ca="1"/>
        <v>0</v>
      </c>
      <c r="Q554" s="12">
        <f ca="1"/>
        <v>0</v>
      </c>
      <c r="R554" s="12">
        <f ca="1"/>
        <v>0.17720630554976749</v>
      </c>
      <c r="S554" s="12">
        <f ca="1"/>
        <v>5.8689585287110282E-2</v>
      </c>
      <c r="T554" s="12">
        <f ca="1"/>
        <v>0</v>
      </c>
      <c r="U554" s="12">
        <f ca="1"/>
        <v>0</v>
      </c>
      <c r="V554" s="12"/>
      <c r="W554" s="12">
        <f ca="1">INDEX(P$10:P$6003,UsefulSeries!$I548)</f>
        <v>0</v>
      </c>
      <c r="X554" s="12">
        <f ca="1">INDEX(Q$10:Q$6003,UsefulSeries!$I548)</f>
        <v>0</v>
      </c>
      <c r="Y554" s="12">
        <f ca="1">INDEX(R$10:R$6003,UsefulSeries!$I548)</f>
        <v>0</v>
      </c>
      <c r="Z554" s="12">
        <f ca="1">INDEX(S$10:S$6003,UsefulSeries!$I548)</f>
        <v>0</v>
      </c>
      <c r="AA554" s="12">
        <f ca="1">INDEX(T$10:T$6003,UsefulSeries!$I548)</f>
        <v>18.873804375943774</v>
      </c>
      <c r="AB554" s="12">
        <f ca="1">INDEX(U$10:U$6003,UsefulSeries!$I548)</f>
        <v>0.34808014076778132</v>
      </c>
      <c r="AC554" s="12">
        <f>INDEX( K$10:K$6003,UsefulSeries!$I548)</f>
        <v>0.33372826217920398</v>
      </c>
      <c r="AD554" s="12">
        <f>INDEX(L$10:L$6003,UsefulSeries!$I548)</f>
        <v>0</v>
      </c>
      <c r="AE554" s="12"/>
      <c r="AF554" s="12"/>
      <c r="AG554" s="12"/>
      <c r="AH554" s="12"/>
      <c r="AI554" s="12"/>
      <c r="AJ554" s="12"/>
      <c r="AK554" s="12"/>
      <c r="AL554" s="12"/>
      <c r="AM554" s="12"/>
      <c r="AN554" s="12">
        <f t="shared" ca="1" si="90"/>
        <v>0</v>
      </c>
      <c r="AO554" s="12">
        <f t="shared" ca="1" si="91"/>
        <v>0</v>
      </c>
      <c r="AP554" s="12">
        <f t="shared" ca="1" si="92"/>
        <v>0</v>
      </c>
      <c r="AQ554" s="12">
        <f t="shared" ca="1" si="93"/>
        <v>0</v>
      </c>
      <c r="AR554" s="12">
        <f t="shared" ca="1" si="94"/>
        <v>18.873804375943774</v>
      </c>
      <c r="AS554" s="12">
        <f t="shared" ca="1" si="95"/>
        <v>0.34808014076778132</v>
      </c>
      <c r="AT554" s="12">
        <f t="shared" si="96"/>
        <v>0.33372826217920398</v>
      </c>
      <c r="AU554" s="12">
        <f t="shared" si="97"/>
        <v>0</v>
      </c>
      <c r="AV554" s="12"/>
      <c r="AW554" s="12">
        <f ca="1">INDEX(I$10:I$6003,UsefulSeries!$I548)</f>
        <v>1.801431663036053E-2</v>
      </c>
      <c r="AX554" s="12"/>
      <c r="AY554" s="12"/>
      <c r="AZ554" s="12">
        <f ca="1"/>
        <v>0.34808014076778127</v>
      </c>
      <c r="BA554" s="12"/>
      <c r="BB554" s="12">
        <f t="shared" ca="1" si="89"/>
        <v>0.34808014076778127</v>
      </c>
      <c r="BC554" s="12"/>
      <c r="BD554" s="38">
        <f ca="1"/>
        <v>1.7406938781280797E-2</v>
      </c>
    </row>
    <row r="555" spans="1:56" x14ac:dyDescent="0.35">
      <c r="A555" s="12">
        <v>0</v>
      </c>
      <c r="B555" s="12">
        <v>0</v>
      </c>
      <c r="C555" s="12">
        <f ca="1">-INDEX('Flow probs &amp; rates'!$M$5:$M$5999,UsefulSeries!$E550,0)*(INDEX('Flow probs &amp; rates'!$O$5:$O$5999,UsefulSeries!$E550,0))/INDEX('Flow probs &amp; rates'!$F$4:$F$5999,UsefulSeries!$E550,0)</f>
        <v>-1.4091964980897496</v>
      </c>
      <c r="D555" s="12">
        <f ca="1">INDEX('Flow probs &amp; rates'!$O$5:$O$5999,UsefulSeries!$E550,0)*(1-INDEX('Flow probs &amp; rates'!$O$5:$O$5999,UsefulSeries!$E550,0))/INDEX('Flow probs &amp; rates'!$F$4:$F$5999,UsefulSeries!$E550,0)</f>
        <v>4.254903216618894</v>
      </c>
      <c r="E555" s="12">
        <v>0</v>
      </c>
      <c r="F555" s="12">
        <v>0</v>
      </c>
      <c r="G555" s="12"/>
      <c r="H555" s="12"/>
      <c r="I555" s="12">
        <f ca="1">INDEX('Flow probs &amp; rates'!$O$5:$O$5999,UsefulSeries!$E550)</f>
        <v>0.16701334715921901</v>
      </c>
      <c r="J555" s="12"/>
      <c r="K555" s="12"/>
      <c r="L555" s="12">
        <f>-INDEX('Flow probs &amp; rates'!$F$4:$F$5999,UsefulSeries!$E550)</f>
        <v>-3.2696369799086307E-2</v>
      </c>
      <c r="M555" s="12"/>
      <c r="N555" s="12">
        <f>INDEX('Flow probs &amp; rates'!$F$5:$F$5999,UsefulSeries!$G552)-INDEX('Flow probs &amp; rates'!$F$4:$F$5999,UsefulSeries!$G552)</f>
        <v>4.1790382125288239E-4</v>
      </c>
      <c r="O555" s="12"/>
      <c r="P555" s="12">
        <f ca="1"/>
        <v>0</v>
      </c>
      <c r="Q555" s="12">
        <f ca="1"/>
        <v>0</v>
      </c>
      <c r="R555" s="12">
        <f ca="1"/>
        <v>5.8689585287110296E-2</v>
      </c>
      <c r="S555" s="12">
        <f ca="1"/>
        <v>0.25446058416372008</v>
      </c>
      <c r="T555" s="12">
        <f ca="1"/>
        <v>0</v>
      </c>
      <c r="U555" s="12">
        <f ca="1"/>
        <v>0</v>
      </c>
      <c r="V555" s="12"/>
      <c r="W555" s="12">
        <f ca="1">INDEX(P$11:P$6003,UsefulSeries!$I548)</f>
        <v>0</v>
      </c>
      <c r="X555" s="12">
        <f ca="1">INDEX(Q$11:Q$6003,UsefulSeries!$I548)</f>
        <v>0</v>
      </c>
      <c r="Y555" s="12">
        <f ca="1">INDEX(R$11:R$6003,UsefulSeries!$I548)</f>
        <v>0</v>
      </c>
      <c r="Z555" s="12">
        <f ca="1">INDEX(S$11:S$6003,UsefulSeries!$I548)</f>
        <v>0</v>
      </c>
      <c r="AA555" s="12">
        <f ca="1">INDEX(T$11:T$6003,UsefulSeries!$I548)</f>
        <v>0.34808014076778138</v>
      </c>
      <c r="AB555" s="12">
        <f ca="1">INDEX(U$11:U$6003,UsefulSeries!$I548)</f>
        <v>14.72225078825293</v>
      </c>
      <c r="AC555" s="12">
        <f>INDEX( K$11:K$6003,UsefulSeries!$I548)</f>
        <v>0</v>
      </c>
      <c r="AD555" s="12">
        <f>INDEX(L$11:L$6003,UsefulSeries!$I548)</f>
        <v>0.33372826217920398</v>
      </c>
      <c r="AE555" s="12"/>
      <c r="AF555" s="12"/>
      <c r="AG555" s="12"/>
      <c r="AH555" s="12"/>
      <c r="AI555" s="12"/>
      <c r="AJ555" s="12"/>
      <c r="AK555" s="12"/>
      <c r="AL555" s="12"/>
      <c r="AM555" s="12"/>
      <c r="AN555" s="12">
        <f t="shared" ca="1" si="90"/>
        <v>0</v>
      </c>
      <c r="AO555" s="12">
        <f t="shared" ca="1" si="91"/>
        <v>0</v>
      </c>
      <c r="AP555" s="12">
        <f t="shared" ca="1" si="92"/>
        <v>0</v>
      </c>
      <c r="AQ555" s="12">
        <f t="shared" ca="1" si="93"/>
        <v>0</v>
      </c>
      <c r="AR555" s="12">
        <f t="shared" ca="1" si="94"/>
        <v>0.34808014076778138</v>
      </c>
      <c r="AS555" s="12">
        <f t="shared" ca="1" si="95"/>
        <v>14.72225078825293</v>
      </c>
      <c r="AT555" s="12">
        <f t="shared" si="96"/>
        <v>0</v>
      </c>
      <c r="AU555" s="12">
        <f t="shared" si="97"/>
        <v>0.33372826217920398</v>
      </c>
      <c r="AV555" s="12"/>
      <c r="AW555" s="12">
        <f ca="1">INDEX(I$11:I$6003,UsefulSeries!$I548)</f>
        <v>2.3217218604371575E-2</v>
      </c>
      <c r="AX555" s="12"/>
      <c r="AY555" s="12"/>
      <c r="AZ555" s="12">
        <f ca="1"/>
        <v>0.34808014076778127</v>
      </c>
      <c r="BA555" s="12"/>
      <c r="BB555" s="12">
        <f t="shared" ca="1" si="89"/>
        <v>0.34808014076778127</v>
      </c>
      <c r="BC555" s="12"/>
      <c r="BD555" s="38">
        <f ca="1"/>
        <v>2.1924342660035595E-2</v>
      </c>
    </row>
    <row r="556" spans="1:56" x14ac:dyDescent="0.35">
      <c r="A556" s="12">
        <v>0</v>
      </c>
      <c r="B556" s="12">
        <v>0</v>
      </c>
      <c r="C556" s="12">
        <v>0</v>
      </c>
      <c r="D556" s="12">
        <v>0</v>
      </c>
      <c r="E556" s="12">
        <f ca="1">INDEX('Flow probs &amp; rates'!$P$5:$P$5999,UsefulSeries!$E550,0)*(1-INDEX('Flow probs &amp; rates'!$P$5:$P$5999,UsefulSeries!$E550,0))/INDEX('Flow probs &amp; rates'!$G$4:$G$5999,UsefulSeries!$E550,0)</f>
        <v>6.8448221016020688E-2</v>
      </c>
      <c r="F556" s="12">
        <f ca="1">-INDEX('Flow probs &amp; rates'!$P$5:$P$5999,UsefulSeries!$E550,0)*(INDEX('Flow probs &amp; rates'!$Q$5:$Q$5999,UsefulSeries!$E550,0))/INDEX('Flow probs &amp; rates'!$G$4:$G$5999,UsefulSeries!$E550,0)</f>
        <v>-1.4048645660416296E-3</v>
      </c>
      <c r="G556" s="12"/>
      <c r="H556" s="12"/>
      <c r="I556" s="12">
        <f ca="1">INDEX('Flow probs &amp; rates'!$P$5:$P$5999,UsefulSeries!$E550)</f>
        <v>2.3022771621046816E-2</v>
      </c>
      <c r="J556" s="12"/>
      <c r="K556" s="12">
        <f>INDEX('Flow probs &amp; rates'!$G$4:$G$5999,UsefulSeries!$E550)</f>
        <v>0.32860932357420053</v>
      </c>
      <c r="L556" s="12"/>
      <c r="M556" s="12"/>
      <c r="N556" s="12">
        <f>INDEX('Flow probs &amp; rates'!$E$5:$E$5999,UsefulSeries!$G554)-INDEX('Flow probs &amp; rates'!$E$4:$E$5999,UsefulSeries!$G554)</f>
        <v>5.7096624647368088E-5</v>
      </c>
      <c r="O556" s="12"/>
      <c r="P556" s="12">
        <f ca="1"/>
        <v>0</v>
      </c>
      <c r="Q556" s="12">
        <f ca="1"/>
        <v>0</v>
      </c>
      <c r="R556" s="12">
        <f ca="1"/>
        <v>0</v>
      </c>
      <c r="S556" s="12">
        <f ca="1"/>
        <v>0</v>
      </c>
      <c r="T556" s="12">
        <f ca="1"/>
        <v>14.616631628707738</v>
      </c>
      <c r="U556" s="12">
        <f ca="1"/>
        <v>0.34340123824534452</v>
      </c>
      <c r="V556" s="12"/>
      <c r="W556" s="12"/>
      <c r="X556" s="12"/>
      <c r="Y556" s="12"/>
      <c r="Z556" s="12"/>
      <c r="AA556" s="12"/>
      <c r="AB556" s="12"/>
      <c r="AC556" s="12"/>
      <c r="AD556" s="12"/>
      <c r="AE556" s="12">
        <f t="array" ref="AE556:AJ557">TRANSPOSE(AC550:AD555)</f>
        <v>-0.62948311177155714</v>
      </c>
      <c r="AF556" s="12">
        <v>-0.62948311177155714</v>
      </c>
      <c r="AG556" s="12">
        <v>3.6788626049238923E-2</v>
      </c>
      <c r="AH556" s="12">
        <v>0</v>
      </c>
      <c r="AI556" s="12">
        <v>0.33372826217920398</v>
      </c>
      <c r="AJ556" s="12">
        <v>0</v>
      </c>
      <c r="AK556" s="12"/>
      <c r="AL556" s="12"/>
      <c r="AM556" s="12"/>
      <c r="AN556" s="12">
        <f t="shared" si="90"/>
        <v>-0.62948311177155714</v>
      </c>
      <c r="AO556" s="12">
        <f t="shared" si="91"/>
        <v>-0.62948311177155714</v>
      </c>
      <c r="AP556" s="12">
        <f t="shared" si="92"/>
        <v>3.6788626049238923E-2</v>
      </c>
      <c r="AQ556" s="12">
        <f t="shared" si="93"/>
        <v>0</v>
      </c>
      <c r="AR556" s="12">
        <f t="shared" si="94"/>
        <v>0.33372826217920398</v>
      </c>
      <c r="AS556" s="12">
        <f t="shared" si="95"/>
        <v>0</v>
      </c>
      <c r="AT556" s="12">
        <f t="shared" si="96"/>
        <v>0</v>
      </c>
      <c r="AU556" s="12">
        <f t="shared" si="97"/>
        <v>0</v>
      </c>
      <c r="AV556" s="12"/>
      <c r="AW556" s="12"/>
      <c r="AX556" s="12">
        <f>INDEX($N$6:$N$6003,UsefulSeries!$K548)</f>
        <v>-1.5179240411264949E-3</v>
      </c>
      <c r="AY556" s="12"/>
      <c r="AZ556" s="12"/>
      <c r="BA556" s="12"/>
      <c r="BB556" s="12">
        <f t="shared" si="89"/>
        <v>-1.5179240411264949E-3</v>
      </c>
      <c r="BC556" s="12"/>
      <c r="BD556" s="38">
        <f ca="1"/>
        <v>3.5698370490764346E-2</v>
      </c>
    </row>
    <row r="557" spans="1:56" x14ac:dyDescent="0.35">
      <c r="A557" s="12">
        <v>0</v>
      </c>
      <c r="B557" s="12">
        <v>0</v>
      </c>
      <c r="C557" s="12">
        <v>0</v>
      </c>
      <c r="D557" s="12">
        <v>0</v>
      </c>
      <c r="E557" s="12">
        <f ca="1">-INDEX('Flow probs &amp; rates'!$P$5:$P$5999,UsefulSeries!$E550,0)*(INDEX('Flow probs &amp; rates'!$Q$5:$Q$5999,UsefulSeries!$E550,0))/INDEX('Flow probs &amp; rates'!$G$4:$G$5999,UsefulSeries!$E550,0)</f>
        <v>-1.4048645660416296E-3</v>
      </c>
      <c r="F557" s="12">
        <f ca="1">INDEX('Flow probs &amp; rates'!$Q$5:$Q$5999,UsefulSeries!$E550,0)*(1-INDEX('Flow probs &amp; rates'!$Q$5:$Q$5999,UsefulSeries!$E550,0))/INDEX('Flow probs &amp; rates'!$G$4:$G$5999,UsefulSeries!$E550,0)</f>
        <v>5.9797069908594715E-2</v>
      </c>
      <c r="G557" s="12"/>
      <c r="H557" s="12"/>
      <c r="I557" s="12">
        <f ca="1">INDEX('Flow probs &amp; rates'!$Q$5:$Q$5999,UsefulSeries!$E550)</f>
        <v>2.005195561850915E-2</v>
      </c>
      <c r="J557" s="12"/>
      <c r="K557" s="12"/>
      <c r="L557" s="12">
        <f>INDEX('Flow probs &amp; rates'!$G$4:$G$5999,UsefulSeries!$E550)</f>
        <v>0.32860932357420053</v>
      </c>
      <c r="M557" s="12"/>
      <c r="N557" s="12">
        <f>INDEX('Flow probs &amp; rates'!$F$5:$F$5999,UsefulSeries!$G554)-INDEX('Flow probs &amp; rates'!$F$4:$F$5999,UsefulSeries!$G554)</f>
        <v>-1.9251276879256457E-3</v>
      </c>
      <c r="O557" s="12"/>
      <c r="P557" s="12">
        <f ca="1"/>
        <v>0</v>
      </c>
      <c r="Q557" s="12">
        <f ca="1"/>
        <v>0</v>
      </c>
      <c r="R557" s="12">
        <f ca="1"/>
        <v>0</v>
      </c>
      <c r="S557" s="12">
        <f ca="1"/>
        <v>0</v>
      </c>
      <c r="T557" s="12">
        <f ca="1"/>
        <v>0.34340123824534452</v>
      </c>
      <c r="U557" s="12">
        <f ca="1"/>
        <v>16.731295258461234</v>
      </c>
      <c r="V557" s="12"/>
      <c r="W557" s="12"/>
      <c r="X557" s="12"/>
      <c r="Y557" s="12"/>
      <c r="Z557" s="12"/>
      <c r="AA557" s="12"/>
      <c r="AB557" s="12"/>
      <c r="AC557" s="12"/>
      <c r="AD557" s="12"/>
      <c r="AE557" s="12">
        <v>0.62948311177155714</v>
      </c>
      <c r="AF557" s="12">
        <v>0</v>
      </c>
      <c r="AG557" s="12">
        <v>-3.6788626049238923E-2</v>
      </c>
      <c r="AH557" s="12">
        <v>-3.6788626049238923E-2</v>
      </c>
      <c r="AI557" s="12">
        <v>0</v>
      </c>
      <c r="AJ557" s="12">
        <v>0.33372826217920398</v>
      </c>
      <c r="AK557" s="12"/>
      <c r="AL557" s="12"/>
      <c r="AM557" s="12"/>
      <c r="AN557" s="12">
        <f t="shared" si="90"/>
        <v>0.62948311177155714</v>
      </c>
      <c r="AO557" s="12">
        <f t="shared" si="91"/>
        <v>0</v>
      </c>
      <c r="AP557" s="12">
        <f t="shared" si="92"/>
        <v>-3.6788626049238923E-2</v>
      </c>
      <c r="AQ557" s="12">
        <f t="shared" si="93"/>
        <v>-3.6788626049238923E-2</v>
      </c>
      <c r="AR557" s="12">
        <f t="shared" si="94"/>
        <v>0</v>
      </c>
      <c r="AS557" s="12">
        <f t="shared" si="95"/>
        <v>0.33372826217920398</v>
      </c>
      <c r="AT557" s="12">
        <f t="shared" si="96"/>
        <v>0</v>
      </c>
      <c r="AU557" s="12">
        <f t="shared" si="97"/>
        <v>0</v>
      </c>
      <c r="AV557" s="12"/>
      <c r="AW557" s="12"/>
      <c r="AX557" s="12">
        <f>INDEX('Margin error adjustment'!N$7:N$6003,UsefulSeries!$K548)</f>
        <v>4.6150562541182744E-4</v>
      </c>
      <c r="AY557" s="12"/>
      <c r="AZ557" s="12"/>
      <c r="BA557" s="12"/>
      <c r="BB557" s="12">
        <f t="shared" si="89"/>
        <v>4.6150562541182744E-4</v>
      </c>
      <c r="BC557" s="12"/>
      <c r="BD557" s="38">
        <f ca="1"/>
        <v>5.7668055837255608E-2</v>
      </c>
    </row>
    <row r="558" spans="1:56" x14ac:dyDescent="0.35">
      <c r="A558" s="12">
        <f ca="1">INDEX('Flow probs &amp; rates'!$K$5:$K$5999,UsefulSeries!$E556,0)*(1-INDEX('Flow probs &amp; rates'!$K$5:$K$5999,UsefulSeries!$E556,0))/INDEX('Flow probs &amp; rates'!$E$4:$E$5999,UsefulSeries!$E556,0)</f>
        <v>1.9018156242956344E-2</v>
      </c>
      <c r="B558" s="12">
        <f ca="1">-INDEX('Flow probs &amp; rates'!$K$5:$K$5999,UsefulSeries!$E556,0)*(INDEX('Flow probs &amp; rates'!$L$5:$L$5999,UsefulSeries!$E556,0))/INDEX('Flow probs &amp; rates'!$E$4:$E$5999,UsefulSeries!$E556,0)</f>
        <v>-2.4560451726503177E-4</v>
      </c>
      <c r="C558" s="12">
        <v>0</v>
      </c>
      <c r="D558" s="12">
        <v>0</v>
      </c>
      <c r="E558" s="12">
        <v>0</v>
      </c>
      <c r="F558" s="12">
        <v>0</v>
      </c>
      <c r="G558" s="12"/>
      <c r="H558" s="12"/>
      <c r="I558" s="12">
        <f ca="1">INDEX('Flow probs &amp; rates'!$K$5:$K$5999,UsefulSeries!$E556)</f>
        <v>1.2301299953182483E-2</v>
      </c>
      <c r="J558" s="12"/>
      <c r="K558" s="12">
        <f>-INDEX('Flow probs &amp; rates'!$E$4:$E$5999,UsefulSeries!$E556)</f>
        <v>-0.63886203359719684</v>
      </c>
      <c r="L558" s="12">
        <f>INDEX('Flow probs &amp; rates'!$E$4:$E$5999,UsefulSeries!$E556)</f>
        <v>0.63886203359719684</v>
      </c>
      <c r="M558" s="12"/>
      <c r="N558" s="12">
        <f>INDEX('Flow probs &amp; rates'!$E$5:$E$5999,UsefulSeries!$G556)-INDEX('Flow probs &amp; rates'!$E$4:$E$5999,UsefulSeries!$G556)</f>
        <v>-4.2771343488079427E-4</v>
      </c>
      <c r="O558" s="12"/>
      <c r="P558" s="12">
        <f t="array" aca="1" ref="P558:U563" ca="1">MINVERSE(A558:F563)</f>
        <v>52.589795101179057</v>
      </c>
      <c r="Q558" s="12">
        <f ca="1"/>
        <v>0.65528118568705007</v>
      </c>
      <c r="R558" s="12">
        <f ca="1"/>
        <v>0</v>
      </c>
      <c r="S558" s="12">
        <f ca="1"/>
        <v>0</v>
      </c>
      <c r="T558" s="12">
        <f ca="1"/>
        <v>0</v>
      </c>
      <c r="U558" s="12">
        <f ca="1"/>
        <v>0</v>
      </c>
      <c r="V558" s="12"/>
      <c r="W558" s="12">
        <f ca="1">INDEX(P$6:P$6003,UsefulSeries!$I556)</f>
        <v>49.375762281232625</v>
      </c>
      <c r="X558" s="12">
        <f ca="1">INDEX(Q$6:Q$6003,UsefulSeries!$I556)</f>
        <v>0.64390877010487868</v>
      </c>
      <c r="Y558" s="12">
        <f ca="1">INDEX(R$6:R$6003,UsefulSeries!$I556)</f>
        <v>0</v>
      </c>
      <c r="Z558" s="12">
        <f ca="1">INDEX(S$6:S$6003,UsefulSeries!$I556)</f>
        <v>0</v>
      </c>
      <c r="AA558" s="12">
        <f ca="1">INDEX(T$6:T$6003,UsefulSeries!$I556)</f>
        <v>0</v>
      </c>
      <c r="AB558" s="12">
        <f ca="1">INDEX(U$6:U$6003,UsefulSeries!$I556)</f>
        <v>0</v>
      </c>
      <c r="AC558" s="12">
        <f>INDEX( K$6:K$6003,UsefulSeries!$I556)</f>
        <v>-0.62796518773043064</v>
      </c>
      <c r="AD558" s="12">
        <f>INDEX(L$6:L$6003,UsefulSeries!$I556)</f>
        <v>0.62796518773043064</v>
      </c>
      <c r="AE558" s="12"/>
      <c r="AF558" s="12"/>
      <c r="AG558" s="12"/>
      <c r="AH558" s="12"/>
      <c r="AI558" s="12"/>
      <c r="AJ558" s="12"/>
      <c r="AK558" s="12"/>
      <c r="AL558" s="12"/>
      <c r="AM558" s="12"/>
      <c r="AN558" s="12">
        <f t="shared" ca="1" si="90"/>
        <v>49.375762281232625</v>
      </c>
      <c r="AO558" s="12">
        <f t="shared" ca="1" si="91"/>
        <v>0.64390877010487868</v>
      </c>
      <c r="AP558" s="12">
        <f t="shared" ca="1" si="92"/>
        <v>0</v>
      </c>
      <c r="AQ558" s="12">
        <f t="shared" ca="1" si="93"/>
        <v>0</v>
      </c>
      <c r="AR558" s="12">
        <f t="shared" ca="1" si="94"/>
        <v>0</v>
      </c>
      <c r="AS558" s="12">
        <f t="shared" ca="1" si="95"/>
        <v>0</v>
      </c>
      <c r="AT558" s="12">
        <f t="shared" si="96"/>
        <v>-0.62796518773043064</v>
      </c>
      <c r="AU558" s="12">
        <f t="shared" si="97"/>
        <v>0.62796518773043064</v>
      </c>
      <c r="AV558" s="12"/>
      <c r="AW558" s="12">
        <f ca="1">INDEX(I$6:I$6003,UsefulSeries!$I556)</f>
        <v>1.2886133862875482E-2</v>
      </c>
      <c r="AX558" s="12"/>
      <c r="AY558" s="12"/>
      <c r="AZ558" s="12">
        <f t="array" aca="1" ref="AZ558:AZ563" ca="1">MMULT(W558:AB563,AW558:AW563)</f>
        <v>0.64390877010487868</v>
      </c>
      <c r="BA558" s="12"/>
      <c r="BB558" s="12">
        <f t="shared" ca="1" si="89"/>
        <v>0.64390877010487868</v>
      </c>
      <c r="BC558" s="12"/>
      <c r="BD558" s="38">
        <f t="array" aca="1" ref="BD558:BD565" ca="1">MMULT(MINVERSE(AN558:AU565),BB558:BB565)</f>
        <v>1.2826108777363546E-2</v>
      </c>
    </row>
    <row r="559" spans="1:56" x14ac:dyDescent="0.35">
      <c r="A559" s="12">
        <f ca="1">-INDEX('Flow probs &amp; rates'!$K$5:$K$5999,UsefulSeries!$E556,0)*(INDEX('Flow probs &amp; rates'!$L$5:$L$5999,UsefulSeries!$E556,0))/INDEX('Flow probs &amp; rates'!$E$4:$E$5999,UsefulSeries!$E556,0)</f>
        <v>-2.4560451726503177E-4</v>
      </c>
      <c r="B559" s="12">
        <f ca="1">INDEX('Flow probs &amp; rates'!$L$5:$L$5999,UsefulSeries!$E556,0)*(1-INDEX('Flow probs &amp; rates'!$L$5:$L$5999,UsefulSeries!$E556,0))/INDEX('Flow probs &amp; rates'!$E$4:$E$5999,UsefulSeries!$E556,0)</f>
        <v>1.9711066822938803E-2</v>
      </c>
      <c r="C559" s="12">
        <v>0</v>
      </c>
      <c r="D559" s="12">
        <v>0</v>
      </c>
      <c r="E559" s="12">
        <v>0</v>
      </c>
      <c r="F559" s="12">
        <v>0</v>
      </c>
      <c r="G559" s="12"/>
      <c r="H559" s="12"/>
      <c r="I559" s="12">
        <f ca="1">INDEX('Flow probs &amp; rates'!$L$5:$L$5999,UsefulSeries!$E556)</f>
        <v>1.2755351219608489E-2</v>
      </c>
      <c r="J559" s="12"/>
      <c r="K559" s="12">
        <f>-INDEX('Flow probs &amp; rates'!$E$4:$E$5999,UsefulSeries!$E556)</f>
        <v>-0.63886203359719684</v>
      </c>
      <c r="L559" s="12"/>
      <c r="M559" s="12"/>
      <c r="N559" s="12">
        <f>INDEX('Flow probs &amp; rates'!$F$5:$F$5999,UsefulSeries!$G556)-INDEX('Flow probs &amp; rates'!$F$4:$F$5999,UsefulSeries!$G556)</f>
        <v>-1.1475954286767273E-3</v>
      </c>
      <c r="O559" s="12"/>
      <c r="P559" s="12">
        <f ca="1"/>
        <v>0.65528118568705007</v>
      </c>
      <c r="Q559" s="12">
        <f ca="1"/>
        <v>50.741086162588807</v>
      </c>
      <c r="R559" s="12">
        <f ca="1"/>
        <v>0</v>
      </c>
      <c r="S559" s="12">
        <f ca="1"/>
        <v>0</v>
      </c>
      <c r="T559" s="12">
        <f ca="1"/>
        <v>0</v>
      </c>
      <c r="U559" s="12">
        <f ca="1"/>
        <v>0</v>
      </c>
      <c r="V559" s="12"/>
      <c r="W559" s="12">
        <f ca="1">INDEX(P$7:P$6003,UsefulSeries!$I556)</f>
        <v>0.64390877010487879</v>
      </c>
      <c r="X559" s="12">
        <f ca="1">INDEX(Q$7:Q$6003,UsefulSeries!$I556)</f>
        <v>53.527462294607162</v>
      </c>
      <c r="Y559" s="12">
        <f ca="1">INDEX(R$7:R$6003,UsefulSeries!$I556)</f>
        <v>0</v>
      </c>
      <c r="Z559" s="12">
        <f ca="1">INDEX(S$7:S$6003,UsefulSeries!$I556)</f>
        <v>0</v>
      </c>
      <c r="AA559" s="12">
        <f ca="1">INDEX(T$7:T$6003,UsefulSeries!$I556)</f>
        <v>0</v>
      </c>
      <c r="AB559" s="12">
        <f ca="1">INDEX(U$7:U$6003,UsefulSeries!$I556)</f>
        <v>0</v>
      </c>
      <c r="AC559" s="12">
        <f>INDEX( K$7:K$6003,UsefulSeries!$I556,1)</f>
        <v>-0.62796518773043064</v>
      </c>
      <c r="AD559" s="12">
        <f>INDEX(L$7:L$6003,UsefulSeries!$I556,1)</f>
        <v>0</v>
      </c>
      <c r="AE559" s="12"/>
      <c r="AF559" s="12"/>
      <c r="AG559" s="12"/>
      <c r="AH559" s="12"/>
      <c r="AI559" s="12"/>
      <c r="AJ559" s="12"/>
      <c r="AK559" s="12"/>
      <c r="AL559" s="12"/>
      <c r="AM559" s="12"/>
      <c r="AN559" s="12">
        <f t="shared" ca="1" si="90"/>
        <v>0.64390877010487879</v>
      </c>
      <c r="AO559" s="12">
        <f t="shared" ca="1" si="91"/>
        <v>53.527462294607162</v>
      </c>
      <c r="AP559" s="12">
        <f t="shared" ca="1" si="92"/>
        <v>0</v>
      </c>
      <c r="AQ559" s="12">
        <f t="shared" ca="1" si="93"/>
        <v>0</v>
      </c>
      <c r="AR559" s="12">
        <f t="shared" ca="1" si="94"/>
        <v>0</v>
      </c>
      <c r="AS559" s="12">
        <f t="shared" ca="1" si="95"/>
        <v>0</v>
      </c>
      <c r="AT559" s="12">
        <f t="shared" si="96"/>
        <v>-0.62796518773043064</v>
      </c>
      <c r="AU559" s="12">
        <f t="shared" si="97"/>
        <v>0</v>
      </c>
      <c r="AV559" s="12"/>
      <c r="AW559" s="12">
        <f ca="1">INDEX(I$7:I$6003,UsefulSeries!$I556)</f>
        <v>1.1874489248145522E-2</v>
      </c>
      <c r="AX559" s="12"/>
      <c r="AY559" s="12"/>
      <c r="AZ559" s="12">
        <f ca="1"/>
        <v>0.64390877010487857</v>
      </c>
      <c r="BA559" s="12"/>
      <c r="BB559" s="12">
        <f t="shared" ca="1" si="89"/>
        <v>0.64390877010487857</v>
      </c>
      <c r="BC559" s="12"/>
      <c r="BD559" s="38">
        <f ca="1"/>
        <v>1.2710642549780439E-2</v>
      </c>
    </row>
    <row r="560" spans="1:56" x14ac:dyDescent="0.35">
      <c r="A560" s="12">
        <v>0</v>
      </c>
      <c r="B560" s="12">
        <v>0</v>
      </c>
      <c r="C560" s="12">
        <f ca="1">INDEX('Flow probs &amp; rates'!$M$5:$M$5999,UsefulSeries!$E556,0)*(1-INDEX('Flow probs &amp; rates'!$M$5:$M$5999,UsefulSeries!$E556,0))/INDEX('Flow probs &amp; rates'!$F$4:$F$5999,UsefulSeries!$E556,0)</f>
        <v>6.3019876274702558</v>
      </c>
      <c r="D560" s="12">
        <f ca="1">-INDEX('Flow probs &amp; rates'!$M$5:$M$5999,UsefulSeries!$E556,0)*(INDEX('Flow probs &amp; rates'!$O$5:$O$5999,UsefulSeries!$E556,0))/INDEX('Flow probs &amp; rates'!$F$4:$F$5999,UsefulSeries!$E556,0)</f>
        <v>-1.4553807686634457</v>
      </c>
      <c r="E560" s="12">
        <v>0</v>
      </c>
      <c r="F560" s="12">
        <v>0</v>
      </c>
      <c r="G560" s="12"/>
      <c r="H560" s="12"/>
      <c r="I560" s="12">
        <f ca="1">INDEX('Flow probs &amp; rates'!$M$5:$M$5999,UsefulSeries!$E556)</f>
        <v>0.27551296213523568</v>
      </c>
      <c r="J560" s="12"/>
      <c r="K560" s="12">
        <f>INDEX('Flow probs &amp; rates'!$F$4:$F$5999,UsefulSeries!$E556)</f>
        <v>3.1673430928462414E-2</v>
      </c>
      <c r="L560" s="12">
        <f>-INDEX('Flow probs &amp; rates'!$F$4:$F$5999,UsefulSeries!$E556)</f>
        <v>-3.1673430928462414E-2</v>
      </c>
      <c r="M560" s="12"/>
      <c r="N560" s="12">
        <f>INDEX('Flow probs &amp; rates'!$E$5:$E$5999,UsefulSeries!$G558)-INDEX('Flow probs &amp; rates'!$E$4:$E$5999,UsefulSeries!$G558)</f>
        <v>6.6928707823865619E-4</v>
      </c>
      <c r="O560" s="12"/>
      <c r="P560" s="12">
        <f ca="1"/>
        <v>0</v>
      </c>
      <c r="Q560" s="12">
        <f ca="1"/>
        <v>0</v>
      </c>
      <c r="R560" s="12">
        <f ca="1"/>
        <v>0.17180823964822198</v>
      </c>
      <c r="S560" s="12">
        <f ca="1"/>
        <v>5.6846567126565835E-2</v>
      </c>
      <c r="T560" s="12">
        <f ca="1"/>
        <v>0</v>
      </c>
      <c r="U560" s="12">
        <f ca="1"/>
        <v>0</v>
      </c>
      <c r="V560" s="12"/>
      <c r="W560" s="12">
        <f ca="1">INDEX(P$8:P$6003,UsefulSeries!$I556)</f>
        <v>0</v>
      </c>
      <c r="X560" s="12">
        <f ca="1">INDEX(Q$8:Q$6003,UsefulSeries!$I556)</f>
        <v>0</v>
      </c>
      <c r="Y560" s="12">
        <f ca="1">INDEX(R$8:R$6003,UsefulSeries!$I556)</f>
        <v>0.21600760584989714</v>
      </c>
      <c r="Z560" s="12">
        <f ca="1">INDEX(S$8:S$6003,UsefulSeries!$I556)</f>
        <v>6.2354316999036402E-2</v>
      </c>
      <c r="AA560" s="12">
        <f ca="1">INDEX(T$8:T$6003,UsefulSeries!$I556)</f>
        <v>0</v>
      </c>
      <c r="AB560" s="12">
        <f ca="1">INDEX(U$8:U$6003,UsefulSeries!$I556)</f>
        <v>0</v>
      </c>
      <c r="AC560" s="12">
        <f>INDEX( K$8:K$6003,UsefulSeries!$I556)</f>
        <v>3.7250131674650751E-2</v>
      </c>
      <c r="AD560" s="12">
        <f>INDEX(L$8:L$6003,UsefulSeries!$I556)</f>
        <v>-3.7250131674650751E-2</v>
      </c>
      <c r="AE560" s="12"/>
      <c r="AF560" s="12"/>
      <c r="AG560" s="12"/>
      <c r="AH560" s="12"/>
      <c r="AI560" s="12"/>
      <c r="AJ560" s="12"/>
      <c r="AK560" s="12"/>
      <c r="AL560" s="12"/>
      <c r="AM560" s="12"/>
      <c r="AN560" s="12">
        <f t="shared" ca="1" si="90"/>
        <v>0</v>
      </c>
      <c r="AO560" s="12">
        <f t="shared" ca="1" si="91"/>
        <v>0</v>
      </c>
      <c r="AP560" s="12">
        <f t="shared" ca="1" si="92"/>
        <v>0.21600760584989714</v>
      </c>
      <c r="AQ560" s="12">
        <f t="shared" ca="1" si="93"/>
        <v>6.2354316999036402E-2</v>
      </c>
      <c r="AR560" s="12">
        <f t="shared" ca="1" si="94"/>
        <v>0</v>
      </c>
      <c r="AS560" s="12">
        <f t="shared" ca="1" si="95"/>
        <v>0</v>
      </c>
      <c r="AT560" s="12">
        <f t="shared" si="96"/>
        <v>3.7250131674650751E-2</v>
      </c>
      <c r="AU560" s="12">
        <f t="shared" si="97"/>
        <v>-3.7250131674650751E-2</v>
      </c>
      <c r="AV560" s="12"/>
      <c r="AW560" s="12">
        <f ca="1">INDEX(I$8:I$6003,UsefulSeries!$I556)</f>
        <v>0.24242977129377646</v>
      </c>
      <c r="AX560" s="12"/>
      <c r="AY560" s="12"/>
      <c r="AZ560" s="12">
        <f ca="1"/>
        <v>6.2354316999036402E-2</v>
      </c>
      <c r="BA560" s="12"/>
      <c r="BB560" s="12">
        <f t="shared" ca="1" si="89"/>
        <v>6.2354316999036402E-2</v>
      </c>
      <c r="BC560" s="12"/>
      <c r="BD560" s="38">
        <f ca="1"/>
        <v>0.24022388212251888</v>
      </c>
    </row>
    <row r="561" spans="1:56" x14ac:dyDescent="0.35">
      <c r="A561" s="12">
        <v>0</v>
      </c>
      <c r="B561" s="12">
        <v>0</v>
      </c>
      <c r="C561" s="12">
        <f ca="1">-INDEX('Flow probs &amp; rates'!$M$5:$M$5999,UsefulSeries!$E556,0)*(INDEX('Flow probs &amp; rates'!$O$5:$O$5999,UsefulSeries!$E556,0))/INDEX('Flow probs &amp; rates'!$F$4:$F$5999,UsefulSeries!$E556,0)</f>
        <v>-1.4553807686634457</v>
      </c>
      <c r="D561" s="12">
        <f ca="1">INDEX('Flow probs &amp; rates'!$O$5:$O$5999,UsefulSeries!$E556,0)*(1-INDEX('Flow probs &amp; rates'!$O$5:$O$5999,UsefulSeries!$E556,0))/INDEX('Flow probs &amp; rates'!$F$4:$F$5999,UsefulSeries!$E556,0)</f>
        <v>4.3986193102079119</v>
      </c>
      <c r="E561" s="12">
        <v>0</v>
      </c>
      <c r="F561" s="12">
        <v>0</v>
      </c>
      <c r="G561" s="12"/>
      <c r="H561" s="12"/>
      <c r="I561" s="12">
        <f ca="1">INDEX('Flow probs &amp; rates'!$O$5:$O$5999,UsefulSeries!$E556)</f>
        <v>0.16731300732140325</v>
      </c>
      <c r="J561" s="12"/>
      <c r="K561" s="12"/>
      <c r="L561" s="12">
        <f>-INDEX('Flow probs &amp; rates'!$F$4:$F$5999,UsefulSeries!$E556)</f>
        <v>-3.1673430928462414E-2</v>
      </c>
      <c r="M561" s="12"/>
      <c r="N561" s="12">
        <f>INDEX('Flow probs &amp; rates'!$F$5:$F$5999,UsefulSeries!$G558)-INDEX('Flow probs &amp; rates'!$F$4:$F$5999,UsefulSeries!$G558)</f>
        <v>2.1768186773565151E-4</v>
      </c>
      <c r="O561" s="12"/>
      <c r="P561" s="12">
        <f ca="1"/>
        <v>0</v>
      </c>
      <c r="Q561" s="12">
        <f ca="1"/>
        <v>0</v>
      </c>
      <c r="R561" s="12">
        <f ca="1"/>
        <v>5.6846567126565835E-2</v>
      </c>
      <c r="S561" s="12">
        <f ca="1"/>
        <v>0.24615301398050773</v>
      </c>
      <c r="T561" s="12">
        <f ca="1"/>
        <v>0</v>
      </c>
      <c r="U561" s="12">
        <f ca="1"/>
        <v>0</v>
      </c>
      <c r="V561" s="12"/>
      <c r="W561" s="12">
        <f ca="1">INDEX(P$9:P$6003,UsefulSeries!$I556)</f>
        <v>0</v>
      </c>
      <c r="X561" s="12">
        <f ca="1">INDEX(Q$9:Q$6003,UsefulSeries!$I556)</f>
        <v>0</v>
      </c>
      <c r="Y561" s="12">
        <f ca="1">INDEX(R$9:R$6003,UsefulSeries!$I556)</f>
        <v>6.2354316999036395E-2</v>
      </c>
      <c r="Z561" s="12">
        <f ca="1">INDEX(S$9:S$6003,UsefulSeries!$I556)</f>
        <v>0.29491235210877353</v>
      </c>
      <c r="AA561" s="12">
        <f ca="1">INDEX(T$9:T$6003,UsefulSeries!$I556)</f>
        <v>0</v>
      </c>
      <c r="AB561" s="12">
        <f ca="1">INDEX(U$9:U$6003,UsefulSeries!$I556)</f>
        <v>0</v>
      </c>
      <c r="AC561" s="12">
        <f>INDEX( K$9:K$6003,UsefulSeries!$I556)</f>
        <v>0</v>
      </c>
      <c r="AD561" s="12">
        <f>INDEX(L$9:L$6003,UsefulSeries!$I556)</f>
        <v>-3.7250131674650751E-2</v>
      </c>
      <c r="AE561" s="12"/>
      <c r="AF561" s="12"/>
      <c r="AG561" s="12"/>
      <c r="AH561" s="12"/>
      <c r="AI561" s="12"/>
      <c r="AJ561" s="12"/>
      <c r="AK561" s="12"/>
      <c r="AL561" s="12"/>
      <c r="AM561" s="12"/>
      <c r="AN561" s="12">
        <f t="shared" ca="1" si="90"/>
        <v>0</v>
      </c>
      <c r="AO561" s="12">
        <f t="shared" ca="1" si="91"/>
        <v>0</v>
      </c>
      <c r="AP561" s="12">
        <f t="shared" ca="1" si="92"/>
        <v>6.2354316999036395E-2</v>
      </c>
      <c r="AQ561" s="12">
        <f t="shared" ca="1" si="93"/>
        <v>0.29491235210877353</v>
      </c>
      <c r="AR561" s="12">
        <f t="shared" ca="1" si="94"/>
        <v>0</v>
      </c>
      <c r="AS561" s="12">
        <f t="shared" ca="1" si="95"/>
        <v>0</v>
      </c>
      <c r="AT561" s="12">
        <f t="shared" si="96"/>
        <v>0</v>
      </c>
      <c r="AU561" s="12">
        <f t="shared" si="97"/>
        <v>-3.7250131674650751E-2</v>
      </c>
      <c r="AV561" s="12"/>
      <c r="AW561" s="12">
        <f ca="1">INDEX(I$9:I$6003,UsefulSeries!$I556)</f>
        <v>0.16017563812436553</v>
      </c>
      <c r="AX561" s="12"/>
      <c r="AY561" s="12"/>
      <c r="AZ561" s="12">
        <f ca="1"/>
        <v>6.2354316999036402E-2</v>
      </c>
      <c r="BA561" s="12"/>
      <c r="BB561" s="12">
        <f t="shared" ca="1" si="89"/>
        <v>6.2354316999036402E-2</v>
      </c>
      <c r="BC561" s="12"/>
      <c r="BD561" s="38">
        <f ca="1"/>
        <v>0.17012457731808694</v>
      </c>
    </row>
    <row r="562" spans="1:56" x14ac:dyDescent="0.35">
      <c r="A562" s="12">
        <v>0</v>
      </c>
      <c r="B562" s="12">
        <v>0</v>
      </c>
      <c r="C562" s="12">
        <v>0</v>
      </c>
      <c r="D562" s="12">
        <v>0</v>
      </c>
      <c r="E562" s="12">
        <f ca="1">INDEX('Flow probs &amp; rates'!$P$5:$P$5999,UsefulSeries!$E556,0)*(1-INDEX('Flow probs &amp; rates'!$P$5:$P$5999,UsefulSeries!$E556,0))/INDEX('Flow probs &amp; rates'!$G$4:$G$5999,UsefulSeries!$E556,0)</f>
        <v>6.9967524993330907E-2</v>
      </c>
      <c r="F562" s="12">
        <f ca="1">-INDEX('Flow probs &amp; rates'!$P$5:$P$5999,UsefulSeries!$E556,0)*(INDEX('Flow probs &amp; rates'!$Q$5:$Q$5999,UsefulSeries!$E556,0))/INDEX('Flow probs &amp; rates'!$G$4:$G$5999,UsefulSeries!$E556,0)</f>
        <v>-1.4484385701727341E-3</v>
      </c>
      <c r="G562" s="12"/>
      <c r="H562" s="12"/>
      <c r="I562" s="12">
        <f ca="1">INDEX('Flow probs &amp; rates'!$P$5:$P$5999,UsefulSeries!$E556)</f>
        <v>2.3609213061605371E-2</v>
      </c>
      <c r="J562" s="12"/>
      <c r="K562" s="12">
        <f>INDEX('Flow probs &amp; rates'!$G$4:$G$5999,UsefulSeries!$E556)</f>
        <v>0.32946453547434079</v>
      </c>
      <c r="L562" s="12"/>
      <c r="M562" s="12"/>
      <c r="N562" s="12">
        <f>INDEX('Flow probs &amp; rates'!$E$5:$E$5999,UsefulSeries!$G560)-INDEX('Flow probs &amp; rates'!$E$4:$E$5999,UsefulSeries!$G560)</f>
        <v>4.4778863031846861E-4</v>
      </c>
      <c r="O562" s="12"/>
      <c r="P562" s="12">
        <f ca="1"/>
        <v>0</v>
      </c>
      <c r="Q562" s="12">
        <f ca="1"/>
        <v>0</v>
      </c>
      <c r="R562" s="12">
        <f ca="1"/>
        <v>0</v>
      </c>
      <c r="S562" s="12">
        <f ca="1"/>
        <v>0</v>
      </c>
      <c r="T562" s="12">
        <f ca="1"/>
        <v>14.299477935472609</v>
      </c>
      <c r="U562" s="12">
        <f ca="1"/>
        <v>0.34456403746833808</v>
      </c>
      <c r="V562" s="12"/>
      <c r="W562" s="12">
        <f ca="1">INDEX(P$10:P$6003,UsefulSeries!$I556)</f>
        <v>0</v>
      </c>
      <c r="X562" s="12">
        <f ca="1">INDEX(Q$10:Q$6003,UsefulSeries!$I556)</f>
        <v>0</v>
      </c>
      <c r="Y562" s="12">
        <f ca="1">INDEX(R$10:R$6003,UsefulSeries!$I556)</f>
        <v>0</v>
      </c>
      <c r="Z562" s="12">
        <f ca="1">INDEX(S$10:S$6003,UsefulSeries!$I556)</f>
        <v>0</v>
      </c>
      <c r="AA562" s="12">
        <f ca="1">INDEX(T$10:T$6003,UsefulSeries!$I556)</f>
        <v>17.458645239734238</v>
      </c>
      <c r="AB562" s="12">
        <f ca="1">INDEX(U$10:U$6003,UsefulSeries!$I556)</f>
        <v>0.34971814165336457</v>
      </c>
      <c r="AC562" s="12">
        <f>INDEX( K$10:K$6003,UsefulSeries!$I556)</f>
        <v>0.33478468059491862</v>
      </c>
      <c r="AD562" s="12">
        <f>INDEX(L$10:L$6003,UsefulSeries!$I556)</f>
        <v>0</v>
      </c>
      <c r="AE562" s="12"/>
      <c r="AF562" s="12"/>
      <c r="AG562" s="12"/>
      <c r="AH562" s="12"/>
      <c r="AI562" s="12"/>
      <c r="AJ562" s="12"/>
      <c r="AK562" s="12"/>
      <c r="AL562" s="12"/>
      <c r="AM562" s="12"/>
      <c r="AN562" s="12">
        <f t="shared" ca="1" si="90"/>
        <v>0</v>
      </c>
      <c r="AO562" s="12">
        <f t="shared" ca="1" si="91"/>
        <v>0</v>
      </c>
      <c r="AP562" s="12">
        <f t="shared" ca="1" si="92"/>
        <v>0</v>
      </c>
      <c r="AQ562" s="12">
        <f t="shared" ca="1" si="93"/>
        <v>0</v>
      </c>
      <c r="AR562" s="12">
        <f t="shared" ca="1" si="94"/>
        <v>17.458645239734238</v>
      </c>
      <c r="AS562" s="12">
        <f t="shared" ca="1" si="95"/>
        <v>0.34971814165336457</v>
      </c>
      <c r="AT562" s="12">
        <f t="shared" si="96"/>
        <v>0.33478468059491862</v>
      </c>
      <c r="AU562" s="12">
        <f t="shared" si="97"/>
        <v>0</v>
      </c>
      <c r="AV562" s="12"/>
      <c r="AW562" s="12">
        <f ca="1">INDEX(I$10:I$6003,UsefulSeries!$I556)</f>
        <v>1.9567836058666219E-2</v>
      </c>
      <c r="AX562" s="12"/>
      <c r="AY562" s="12"/>
      <c r="AZ562" s="12">
        <f ca="1"/>
        <v>0.34971814165336462</v>
      </c>
      <c r="BA562" s="12"/>
      <c r="BB562" s="12">
        <f t="shared" ca="1" si="89"/>
        <v>0.34971814165336462</v>
      </c>
      <c r="BC562" s="12"/>
      <c r="BD562" s="38">
        <f ca="1"/>
        <v>1.8235626869147283E-2</v>
      </c>
    </row>
    <row r="563" spans="1:56" x14ac:dyDescent="0.35">
      <c r="A563" s="12">
        <v>0</v>
      </c>
      <c r="B563" s="12">
        <v>0</v>
      </c>
      <c r="C563" s="12">
        <v>0</v>
      </c>
      <c r="D563" s="12">
        <v>0</v>
      </c>
      <c r="E563" s="12">
        <f ca="1">-INDEX('Flow probs &amp; rates'!$P$5:$P$5999,UsefulSeries!$E556,0)*(INDEX('Flow probs &amp; rates'!$Q$5:$Q$5999,UsefulSeries!$E556,0))/INDEX('Flow probs &amp; rates'!$G$4:$G$5999,UsefulSeries!$E556,0)</f>
        <v>-1.4484385701727341E-3</v>
      </c>
      <c r="F563" s="12">
        <f ca="1">INDEX('Flow probs &amp; rates'!$Q$5:$Q$5999,UsefulSeries!$E556,0)*(1-INDEX('Flow probs &amp; rates'!$Q$5:$Q$5999,UsefulSeries!$E556,0))/INDEX('Flow probs &amp; rates'!$G$4:$G$5999,UsefulSeries!$E556,0)</f>
        <v>6.0110496519752782E-2</v>
      </c>
      <c r="G563" s="12"/>
      <c r="H563" s="12"/>
      <c r="I563" s="12">
        <f ca="1">INDEX('Flow probs &amp; rates'!$Q$5:$Q$5999,UsefulSeries!$E556)</f>
        <v>2.0212835533308927E-2</v>
      </c>
      <c r="J563" s="12"/>
      <c r="K563" s="12"/>
      <c r="L563" s="12">
        <f>INDEX('Flow probs &amp; rates'!$G$4:$G$5999,UsefulSeries!$E556)</f>
        <v>0.32946453547434079</v>
      </c>
      <c r="M563" s="12"/>
      <c r="N563" s="12">
        <f>INDEX('Flow probs &amp; rates'!$F$5:$F$5999,UsefulSeries!$G560)-INDEX('Flow probs &amp; rates'!$F$4:$F$5999,UsefulSeries!$G560)</f>
        <v>-4.5240938242393364E-4</v>
      </c>
      <c r="O563" s="12"/>
      <c r="P563" s="12">
        <f ca="1"/>
        <v>0</v>
      </c>
      <c r="Q563" s="12">
        <f ca="1"/>
        <v>0</v>
      </c>
      <c r="R563" s="12">
        <f ca="1"/>
        <v>0</v>
      </c>
      <c r="S563" s="12">
        <f ca="1"/>
        <v>0</v>
      </c>
      <c r="T563" s="12">
        <f ca="1"/>
        <v>0.34456403746833814</v>
      </c>
      <c r="U563" s="12">
        <f ca="1"/>
        <v>16.644332317451273</v>
      </c>
      <c r="V563" s="12"/>
      <c r="W563" s="12">
        <f ca="1">INDEX(P$11:P$6003,UsefulSeries!$I556)</f>
        <v>0</v>
      </c>
      <c r="X563" s="12">
        <f ca="1">INDEX(Q$11:Q$6003,UsefulSeries!$I556)</f>
        <v>0</v>
      </c>
      <c r="Y563" s="12">
        <f ca="1">INDEX(R$11:R$6003,UsefulSeries!$I556)</f>
        <v>0</v>
      </c>
      <c r="Z563" s="12">
        <f ca="1">INDEX(S$11:S$6003,UsefulSeries!$I556)</f>
        <v>0</v>
      </c>
      <c r="AA563" s="12">
        <f ca="1">INDEX(T$11:T$6003,UsefulSeries!$I556)</f>
        <v>0.34971814165336462</v>
      </c>
      <c r="AB563" s="12">
        <f ca="1">INDEX(U$11:U$6003,UsefulSeries!$I556)</f>
        <v>14.821521961710355</v>
      </c>
      <c r="AC563" s="12">
        <f>INDEX( K$11:K$6003,UsefulSeries!$I556)</f>
        <v>0</v>
      </c>
      <c r="AD563" s="12">
        <f>INDEX(L$11:L$6003,UsefulSeries!$I556)</f>
        <v>0.33478468059491862</v>
      </c>
      <c r="AE563" s="12"/>
      <c r="AF563" s="12"/>
      <c r="AG563" s="12"/>
      <c r="AH563" s="12"/>
      <c r="AI563" s="12"/>
      <c r="AJ563" s="12"/>
      <c r="AK563" s="12"/>
      <c r="AL563" s="12"/>
      <c r="AM563" s="12"/>
      <c r="AN563" s="12">
        <f t="shared" ca="1" si="90"/>
        <v>0</v>
      </c>
      <c r="AO563" s="12">
        <f t="shared" ca="1" si="91"/>
        <v>0</v>
      </c>
      <c r="AP563" s="12">
        <f t="shared" ca="1" si="92"/>
        <v>0</v>
      </c>
      <c r="AQ563" s="12">
        <f t="shared" ca="1" si="93"/>
        <v>0</v>
      </c>
      <c r="AR563" s="12">
        <f t="shared" ca="1" si="94"/>
        <v>0.34971814165336462</v>
      </c>
      <c r="AS563" s="12">
        <f t="shared" ca="1" si="95"/>
        <v>14.821521961710355</v>
      </c>
      <c r="AT563" s="12">
        <f t="shared" si="96"/>
        <v>0</v>
      </c>
      <c r="AU563" s="12">
        <f t="shared" si="97"/>
        <v>0.33478468059491862</v>
      </c>
      <c r="AV563" s="12"/>
      <c r="AW563" s="12">
        <f ca="1">INDEX(I$11:I$6003,UsefulSeries!$I556)</f>
        <v>2.3133583398285744E-2</v>
      </c>
      <c r="AX563" s="12"/>
      <c r="AY563" s="12"/>
      <c r="AZ563" s="12">
        <f ca="1"/>
        <v>0.34971814165336462</v>
      </c>
      <c r="BA563" s="12"/>
      <c r="BB563" s="12">
        <f t="shared" ca="1" si="89"/>
        <v>0.34971814165336462</v>
      </c>
      <c r="BC563" s="12"/>
      <c r="BD563" s="38">
        <f ca="1"/>
        <v>2.1469264101411742E-2</v>
      </c>
    </row>
    <row r="564" spans="1:56" x14ac:dyDescent="0.35">
      <c r="A564" s="12">
        <f ca="1">INDEX('Flow probs &amp; rates'!$K$5:$K$5999,UsefulSeries!$E562,0)*(1-INDEX('Flow probs &amp; rates'!$K$5:$K$5999,UsefulSeries!$E562,0))/INDEX('Flow probs &amp; rates'!$E$4:$E$5999,UsefulSeries!$E562,0)</f>
        <v>1.9633332892484947E-2</v>
      </c>
      <c r="B564" s="12">
        <f ca="1">-INDEX('Flow probs &amp; rates'!$K$5:$K$5999,UsefulSeries!$E562,0)*(INDEX('Flow probs &amp; rates'!$L$5:$L$5999,UsefulSeries!$E562,0))/INDEX('Flow probs &amp; rates'!$E$4:$E$5999,UsefulSeries!$E562,0)</f>
        <v>-2.5562087500790898E-4</v>
      </c>
      <c r="C564" s="12">
        <v>0</v>
      </c>
      <c r="D564" s="12">
        <v>0</v>
      </c>
      <c r="E564" s="12">
        <v>0</v>
      </c>
      <c r="F564" s="12">
        <v>0</v>
      </c>
      <c r="G564" s="12"/>
      <c r="H564" s="12"/>
      <c r="I564" s="12">
        <f ca="1">INDEX('Flow probs &amp; rates'!$K$5:$K$5999,UsefulSeries!$E562)</f>
        <v>1.2740234857543813E-2</v>
      </c>
      <c r="J564" s="12"/>
      <c r="K564" s="12">
        <f>-INDEX('Flow probs &amp; rates'!$E$4:$E$5999,UsefulSeries!$E562)</f>
        <v>-0.64064116582737163</v>
      </c>
      <c r="L564" s="12">
        <f>INDEX('Flow probs &amp; rates'!$E$4:$E$5999,UsefulSeries!$E562)</f>
        <v>0.64064116582737163</v>
      </c>
      <c r="M564" s="12"/>
      <c r="N564" s="12">
        <f>INDEX('Flow probs &amp; rates'!$E$5:$E$5999,UsefulSeries!$G562)-INDEX('Flow probs &amp; rates'!$E$4:$E$5999,UsefulSeries!$G562)</f>
        <v>2.044387169681805E-4</v>
      </c>
      <c r="O564" s="12"/>
      <c r="P564" s="12">
        <f t="array" aca="1" ref="P564:U569" ca="1">MINVERSE(A564:F569)</f>
        <v>50.942347289943342</v>
      </c>
      <c r="Q564" s="12">
        <f ca="1"/>
        <v>0.65746847956318111</v>
      </c>
      <c r="R564" s="12">
        <f ca="1"/>
        <v>0</v>
      </c>
      <c r="S564" s="12">
        <f ca="1"/>
        <v>0</v>
      </c>
      <c r="T564" s="12">
        <f ca="1"/>
        <v>0</v>
      </c>
      <c r="U564" s="12">
        <f ca="1"/>
        <v>0</v>
      </c>
      <c r="V564" s="12"/>
      <c r="W564" s="12"/>
      <c r="X564" s="12"/>
      <c r="Y564" s="12"/>
      <c r="Z564" s="12"/>
      <c r="AA564" s="12"/>
      <c r="AB564" s="12"/>
      <c r="AC564" s="12"/>
      <c r="AD564" s="12"/>
      <c r="AE564" s="12">
        <f t="array" ref="AE564:AJ565">TRANSPOSE(AC558:AD563)</f>
        <v>-0.62796518773043064</v>
      </c>
      <c r="AF564" s="12">
        <v>-0.62796518773043064</v>
      </c>
      <c r="AG564" s="12">
        <v>3.7250131674650751E-2</v>
      </c>
      <c r="AH564" s="12">
        <v>0</v>
      </c>
      <c r="AI564" s="12">
        <v>0.33478468059491862</v>
      </c>
      <c r="AJ564" s="12">
        <v>0</v>
      </c>
      <c r="AK564" s="12"/>
      <c r="AL564" s="12"/>
      <c r="AM564" s="12"/>
      <c r="AN564" s="12">
        <f t="shared" si="90"/>
        <v>-0.62796518773043064</v>
      </c>
      <c r="AO564" s="12">
        <f t="shared" si="91"/>
        <v>-0.62796518773043064</v>
      </c>
      <c r="AP564" s="12">
        <f t="shared" si="92"/>
        <v>3.7250131674650751E-2</v>
      </c>
      <c r="AQ564" s="12">
        <f t="shared" si="93"/>
        <v>0</v>
      </c>
      <c r="AR564" s="12">
        <f t="shared" si="94"/>
        <v>0.33478468059491862</v>
      </c>
      <c r="AS564" s="12">
        <f t="shared" si="95"/>
        <v>0</v>
      </c>
      <c r="AT564" s="12">
        <f t="shared" si="96"/>
        <v>0</v>
      </c>
      <c r="AU564" s="12">
        <f t="shared" si="97"/>
        <v>0</v>
      </c>
      <c r="AV564" s="12"/>
      <c r="AW564" s="12"/>
      <c r="AX564" s="12">
        <f>INDEX($N$6:$N$6003,UsefulSeries!$K556)</f>
        <v>-9.8281108388009741E-4</v>
      </c>
      <c r="AY564" s="12"/>
      <c r="AZ564" s="12"/>
      <c r="BA564" s="12"/>
      <c r="BB564" s="12">
        <f t="shared" si="89"/>
        <v>-9.8281108388009741E-4</v>
      </c>
      <c r="BC564" s="12"/>
      <c r="BD564" s="38">
        <f ca="1"/>
        <v>7.1211771799655016E-2</v>
      </c>
    </row>
    <row r="565" spans="1:56" x14ac:dyDescent="0.35">
      <c r="A565" s="12">
        <f ca="1">-INDEX('Flow probs &amp; rates'!$K$5:$K$5999,UsefulSeries!$E562,0)*(INDEX('Flow probs &amp; rates'!$L$5:$L$5999,UsefulSeries!$E562,0))/INDEX('Flow probs &amp; rates'!$E$4:$E$5999,UsefulSeries!$E562,0)</f>
        <v>-2.5562087500790898E-4</v>
      </c>
      <c r="B565" s="12">
        <f ca="1">INDEX('Flow probs &amp; rates'!$L$5:$L$5999,UsefulSeries!$E562,0)*(1-INDEX('Flow probs &amp; rates'!$L$5:$L$5999,UsefulSeries!$E562,0))/INDEX('Flow probs &amp; rates'!$E$4:$E$5999,UsefulSeries!$E562,0)</f>
        <v>1.9806162263267441E-2</v>
      </c>
      <c r="C565" s="12">
        <v>0</v>
      </c>
      <c r="D565" s="12">
        <v>0</v>
      </c>
      <c r="E565" s="12">
        <v>0</v>
      </c>
      <c r="F565" s="12">
        <v>0</v>
      </c>
      <c r="G565" s="12"/>
      <c r="H565" s="12"/>
      <c r="I565" s="12">
        <f ca="1">INDEX('Flow probs &amp; rates'!$L$5:$L$5999,UsefulSeries!$E562)</f>
        <v>1.285386472117604E-2</v>
      </c>
      <c r="J565" s="12"/>
      <c r="K565" s="12">
        <f>-INDEX('Flow probs &amp; rates'!$E$4:$E$5999,UsefulSeries!$E562)</f>
        <v>-0.64064116582737163</v>
      </c>
      <c r="L565" s="12"/>
      <c r="M565" s="12"/>
      <c r="N565" s="12">
        <f>INDEX('Flow probs &amp; rates'!$F$5:$F$5999,UsefulSeries!$G562)-INDEX('Flow probs &amp; rates'!$F$4:$F$5999,UsefulSeries!$G562)</f>
        <v>4.0738045576115683E-4</v>
      </c>
      <c r="O565" s="12"/>
      <c r="P565" s="12">
        <f ca="1"/>
        <v>0.65746847956318111</v>
      </c>
      <c r="Q565" s="12">
        <f ca="1"/>
        <v>50.497822312753151</v>
      </c>
      <c r="R565" s="12">
        <f ca="1"/>
        <v>0</v>
      </c>
      <c r="S565" s="12">
        <f ca="1"/>
        <v>0</v>
      </c>
      <c r="T565" s="12">
        <f ca="1"/>
        <v>0</v>
      </c>
      <c r="U565" s="12">
        <f ca="1"/>
        <v>0</v>
      </c>
      <c r="V565" s="12"/>
      <c r="W565" s="12"/>
      <c r="X565" s="12"/>
      <c r="Y565" s="12"/>
      <c r="Z565" s="12"/>
      <c r="AA565" s="12"/>
      <c r="AB565" s="12"/>
      <c r="AC565" s="12"/>
      <c r="AD565" s="12"/>
      <c r="AE565" s="12">
        <v>0.62796518773043064</v>
      </c>
      <c r="AF565" s="12">
        <v>0</v>
      </c>
      <c r="AG565" s="12">
        <v>-3.7250131674650751E-2</v>
      </c>
      <c r="AH565" s="12">
        <v>-3.7250131674650751E-2</v>
      </c>
      <c r="AI565" s="12">
        <v>0</v>
      </c>
      <c r="AJ565" s="12">
        <v>0.33478468059491862</v>
      </c>
      <c r="AK565" s="12"/>
      <c r="AL565" s="12"/>
      <c r="AM565" s="12"/>
      <c r="AN565" s="12">
        <f t="shared" si="90"/>
        <v>0.62796518773043064</v>
      </c>
      <c r="AO565" s="12">
        <f t="shared" si="91"/>
        <v>0</v>
      </c>
      <c r="AP565" s="12">
        <f t="shared" si="92"/>
        <v>-3.7250131674650751E-2</v>
      </c>
      <c r="AQ565" s="12">
        <f t="shared" si="93"/>
        <v>-3.7250131674650751E-2</v>
      </c>
      <c r="AR565" s="12">
        <f t="shared" si="94"/>
        <v>0</v>
      </c>
      <c r="AS565" s="12">
        <f t="shared" si="95"/>
        <v>0.33478468059491862</v>
      </c>
      <c r="AT565" s="12">
        <f t="shared" si="96"/>
        <v>0</v>
      </c>
      <c r="AU565" s="12">
        <f t="shared" si="97"/>
        <v>0</v>
      </c>
      <c r="AV565" s="12"/>
      <c r="AW565" s="12"/>
      <c r="AX565" s="12">
        <f>INDEX('Margin error adjustment'!N$7:N$6003,UsefulSeries!$K556)</f>
        <v>-4.3603615625546766E-5</v>
      </c>
      <c r="AY565" s="12"/>
      <c r="AZ565" s="12"/>
      <c r="BA565" s="12"/>
      <c r="BB565" s="12">
        <f t="shared" si="89"/>
        <v>-4.3603615625546766E-5</v>
      </c>
      <c r="BC565" s="12"/>
      <c r="BD565" s="38">
        <f ca="1"/>
        <v>7.5074052633786886E-2</v>
      </c>
    </row>
    <row r="566" spans="1:56" x14ac:dyDescent="0.35">
      <c r="A566" s="12">
        <v>0</v>
      </c>
      <c r="B566" s="12">
        <v>0</v>
      </c>
      <c r="C566" s="12">
        <f ca="1">INDEX('Flow probs &amp; rates'!$M$5:$M$5999,UsefulSeries!$E562,0)*(1-INDEX('Flow probs &amp; rates'!$M$5:$M$5999,UsefulSeries!$E562,0))/INDEX('Flow probs &amp; rates'!$F$4:$F$5999,UsefulSeries!$E562,0)</f>
        <v>6.5199687229622061</v>
      </c>
      <c r="D566" s="12">
        <f ca="1">-INDEX('Flow probs &amp; rates'!$M$5:$M$5999,UsefulSeries!$E562,0)*(INDEX('Flow probs &amp; rates'!$O$5:$O$5999,UsefulSeries!$E562,0))/INDEX('Flow probs &amp; rates'!$F$4:$F$5999,UsefulSeries!$E562,0)</f>
        <v>-1.5836421240817509</v>
      </c>
      <c r="E566" s="12">
        <v>0</v>
      </c>
      <c r="F566" s="12">
        <v>0</v>
      </c>
      <c r="G566" s="12"/>
      <c r="H566" s="12"/>
      <c r="I566" s="12">
        <f ca="1">INDEX('Flow probs &amp; rates'!$M$5:$M$5999,UsefulSeries!$E562)</f>
        <v>0.28015001769898057</v>
      </c>
      <c r="J566" s="12"/>
      <c r="K566" s="12">
        <f>INDEX('Flow probs &amp; rates'!$F$4:$F$5999,UsefulSeries!$E562)</f>
        <v>3.0930514217347174E-2</v>
      </c>
      <c r="L566" s="12">
        <f>-INDEX('Flow probs &amp; rates'!$F$4:$F$5999,UsefulSeries!$E562)</f>
        <v>-3.0930514217347174E-2</v>
      </c>
      <c r="M566" s="12"/>
      <c r="N566" s="12">
        <f>INDEX('Flow probs &amp; rates'!$E$5:$E$5999,UsefulSeries!$G564)-INDEX('Flow probs &amp; rates'!$E$4:$E$5999,UsefulSeries!$G564)</f>
        <v>7.2171180435121052E-4</v>
      </c>
      <c r="O566" s="12"/>
      <c r="P566" s="12">
        <f ca="1"/>
        <v>0</v>
      </c>
      <c r="Q566" s="12">
        <f ca="1"/>
        <v>0</v>
      </c>
      <c r="R566" s="12">
        <f ca="1"/>
        <v>0.16715970006191916</v>
      </c>
      <c r="S566" s="12">
        <f ca="1"/>
        <v>5.6752731426343989E-2</v>
      </c>
      <c r="T566" s="12">
        <f ca="1"/>
        <v>0</v>
      </c>
      <c r="U566" s="12">
        <f ca="1"/>
        <v>0</v>
      </c>
      <c r="V566" s="12"/>
      <c r="W566" s="12">
        <f ca="1">INDEX(P$6:P$6003,UsefulSeries!$I564)</f>
        <v>48.255605580109986</v>
      </c>
      <c r="X566" s="12">
        <f ca="1">INDEX(Q$6:Q$6003,UsefulSeries!$I564)</f>
        <v>0.64307004951698721</v>
      </c>
      <c r="Y566" s="12">
        <f ca="1">INDEX(R$6:R$6003,UsefulSeries!$I564)</f>
        <v>0</v>
      </c>
      <c r="Z566" s="12">
        <f ca="1">INDEX(S$6:S$6003,UsefulSeries!$I564)</f>
        <v>0</v>
      </c>
      <c r="AA566" s="12">
        <f ca="1">INDEX(T$6:T$6003,UsefulSeries!$I564)</f>
        <v>0</v>
      </c>
      <c r="AB566" s="12">
        <f ca="1">INDEX(U$6:U$6003,UsefulSeries!$I564)</f>
        <v>0</v>
      </c>
      <c r="AC566" s="12">
        <f>INDEX( K$6:K$6003,UsefulSeries!$I564)</f>
        <v>-0.62698237664655054</v>
      </c>
      <c r="AD566" s="12">
        <f>INDEX(L$6:L$6003,UsefulSeries!$I564)</f>
        <v>0.62698237664655054</v>
      </c>
      <c r="AE566" s="12"/>
      <c r="AF566" s="12"/>
      <c r="AG566" s="12"/>
      <c r="AH566" s="12"/>
      <c r="AI566" s="12"/>
      <c r="AJ566" s="12"/>
      <c r="AK566" s="12"/>
      <c r="AL566" s="12"/>
      <c r="AM566" s="12"/>
      <c r="AN566" s="12">
        <f t="shared" ca="1" si="90"/>
        <v>48.255605580109986</v>
      </c>
      <c r="AO566" s="12">
        <f t="shared" ca="1" si="91"/>
        <v>0.64307004951698721</v>
      </c>
      <c r="AP566" s="12">
        <f t="shared" ca="1" si="92"/>
        <v>0</v>
      </c>
      <c r="AQ566" s="12">
        <f t="shared" ca="1" si="93"/>
        <v>0</v>
      </c>
      <c r="AR566" s="12">
        <f t="shared" ca="1" si="94"/>
        <v>0</v>
      </c>
      <c r="AS566" s="12">
        <f t="shared" ca="1" si="95"/>
        <v>0</v>
      </c>
      <c r="AT566" s="12">
        <f t="shared" si="96"/>
        <v>-0.62698237664655054</v>
      </c>
      <c r="AU566" s="12">
        <f t="shared" si="97"/>
        <v>0.62698237664655054</v>
      </c>
      <c r="AV566" s="12"/>
      <c r="AW566" s="12">
        <f ca="1">INDEX(I$6:I$6003,UsefulSeries!$I564)</f>
        <v>1.3168430743279546E-2</v>
      </c>
      <c r="AX566" s="12"/>
      <c r="AY566" s="12"/>
      <c r="AZ566" s="12">
        <f t="array" aca="1" ref="AZ566:AZ571" ca="1">MMULT(W566:AB571,AW566:AW571)</f>
        <v>0.6430700495169871</v>
      </c>
      <c r="BA566" s="12"/>
      <c r="BB566" s="12">
        <f t="shared" ca="1" si="89"/>
        <v>0.6430700495169871</v>
      </c>
      <c r="BC566" s="12"/>
      <c r="BD566" s="38">
        <f t="array" aca="1" ref="BD566:BD573" ca="1">MMULT(MINVERSE(AN566:AU573),BB566:BB573)</f>
        <v>1.3237965280930622E-2</v>
      </c>
    </row>
    <row r="567" spans="1:56" x14ac:dyDescent="0.35">
      <c r="A567" s="12">
        <v>0</v>
      </c>
      <c r="B567" s="12">
        <v>0</v>
      </c>
      <c r="C567" s="12">
        <f ca="1">-INDEX('Flow probs &amp; rates'!$M$5:$M$5999,UsefulSeries!$E562,0)*(INDEX('Flow probs &amp; rates'!$O$5:$O$5999,UsefulSeries!$E562,0))/INDEX('Flow probs &amp; rates'!$F$4:$F$5999,UsefulSeries!$E562,0)</f>
        <v>-1.5836421240817509</v>
      </c>
      <c r="D567" s="12">
        <f ca="1">INDEX('Flow probs &amp; rates'!$O$5:$O$5999,UsefulSeries!$E562,0)*(1-INDEX('Flow probs &amp; rates'!$O$5:$O$5999,UsefulSeries!$E562,0))/INDEX('Flow probs &amp; rates'!$F$4:$F$5999,UsefulSeries!$E562,0)</f>
        <v>4.6644652303738363</v>
      </c>
      <c r="E567" s="12">
        <v>0</v>
      </c>
      <c r="F567" s="12">
        <v>0</v>
      </c>
      <c r="G567" s="12"/>
      <c r="H567" s="12"/>
      <c r="I567" s="12">
        <f ca="1">INDEX('Flow probs &amp; rates'!$O$5:$O$5999,UsefulSeries!$E562)</f>
        <v>0.17484512632346952</v>
      </c>
      <c r="J567" s="12"/>
      <c r="K567" s="12"/>
      <c r="L567" s="12">
        <f>-INDEX('Flow probs &amp; rates'!$F$4:$F$5999,UsefulSeries!$E562)</f>
        <v>-3.0930514217347174E-2</v>
      </c>
      <c r="M567" s="12"/>
      <c r="N567" s="12">
        <f>INDEX('Flow probs &amp; rates'!$F$5:$F$5999,UsefulSeries!$G564)-INDEX('Flow probs &amp; rates'!$F$4:$F$5999,UsefulSeries!$G564)</f>
        <v>-1.6185227616299439E-3</v>
      </c>
      <c r="O567" s="12"/>
      <c r="P567" s="12">
        <f ca="1"/>
        <v>0</v>
      </c>
      <c r="Q567" s="12">
        <f ca="1"/>
        <v>0</v>
      </c>
      <c r="R567" s="12">
        <f ca="1"/>
        <v>5.6752731426343982E-2</v>
      </c>
      <c r="S567" s="12">
        <f ca="1"/>
        <v>0.23365508419838898</v>
      </c>
      <c r="T567" s="12">
        <f ca="1"/>
        <v>0</v>
      </c>
      <c r="U567" s="12">
        <f ca="1"/>
        <v>0</v>
      </c>
      <c r="V567" s="12"/>
      <c r="W567" s="12">
        <f ca="1">INDEX(P$7:P$6003,UsefulSeries!$I564)</f>
        <v>0.64307004951698732</v>
      </c>
      <c r="X567" s="12">
        <f ca="1">INDEX(Q$7:Q$6003,UsefulSeries!$I564)</f>
        <v>53.559437576781121</v>
      </c>
      <c r="Y567" s="12">
        <f ca="1">INDEX(R$7:R$6003,UsefulSeries!$I564)</f>
        <v>0</v>
      </c>
      <c r="Z567" s="12">
        <f ca="1">INDEX(S$7:S$6003,UsefulSeries!$I564)</f>
        <v>0</v>
      </c>
      <c r="AA567" s="12">
        <f ca="1">INDEX(T$7:T$6003,UsefulSeries!$I564)</f>
        <v>0</v>
      </c>
      <c r="AB567" s="12">
        <f ca="1">INDEX(U$7:U$6003,UsefulSeries!$I564)</f>
        <v>0</v>
      </c>
      <c r="AC567" s="12">
        <f>INDEX( K$7:K$6003,UsefulSeries!$I564,1)</f>
        <v>-0.62698237664655054</v>
      </c>
      <c r="AD567" s="12">
        <f>INDEX(L$7:L$6003,UsefulSeries!$I564,1)</f>
        <v>0</v>
      </c>
      <c r="AE567" s="12"/>
      <c r="AF567" s="12"/>
      <c r="AG567" s="12"/>
      <c r="AH567" s="12"/>
      <c r="AI567" s="12"/>
      <c r="AJ567" s="12"/>
      <c r="AK567" s="12"/>
      <c r="AL567" s="12"/>
      <c r="AM567" s="12"/>
      <c r="AN567" s="12">
        <f t="shared" ca="1" si="90"/>
        <v>0.64307004951698732</v>
      </c>
      <c r="AO567" s="12">
        <f t="shared" ca="1" si="91"/>
        <v>53.559437576781121</v>
      </c>
      <c r="AP567" s="12">
        <f t="shared" ca="1" si="92"/>
        <v>0</v>
      </c>
      <c r="AQ567" s="12">
        <f t="shared" ca="1" si="93"/>
        <v>0</v>
      </c>
      <c r="AR567" s="12">
        <f t="shared" ca="1" si="94"/>
        <v>0</v>
      </c>
      <c r="AS567" s="12">
        <f t="shared" ca="1" si="95"/>
        <v>0</v>
      </c>
      <c r="AT567" s="12">
        <f t="shared" si="96"/>
        <v>-0.62698237664655054</v>
      </c>
      <c r="AU567" s="12">
        <f t="shared" si="97"/>
        <v>0</v>
      </c>
      <c r="AV567" s="12"/>
      <c r="AW567" s="12">
        <f ca="1">INDEX(I$7:I$6003,UsefulSeries!$I564)</f>
        <v>1.1848552838089462E-2</v>
      </c>
      <c r="AX567" s="12"/>
      <c r="AY567" s="12"/>
      <c r="AZ567" s="12">
        <f ca="1"/>
        <v>0.6430700495169871</v>
      </c>
      <c r="BA567" s="12"/>
      <c r="BB567" s="12">
        <f t="shared" ca="1" si="89"/>
        <v>0.6430700495169871</v>
      </c>
      <c r="BC567" s="12"/>
      <c r="BD567" s="38">
        <f ca="1"/>
        <v>1.2497767758919438E-2</v>
      </c>
    </row>
    <row r="568" spans="1:56" x14ac:dyDescent="0.35">
      <c r="A568" s="12">
        <v>0</v>
      </c>
      <c r="B568" s="12">
        <v>0</v>
      </c>
      <c r="C568" s="12">
        <v>0</v>
      </c>
      <c r="D568" s="12">
        <v>0</v>
      </c>
      <c r="E568" s="12">
        <f ca="1">INDEX('Flow probs &amp; rates'!$P$5:$P$5999,UsefulSeries!$E562,0)*(1-INDEX('Flow probs &amp; rates'!$P$5:$P$5999,UsefulSeries!$E562,0))/INDEX('Flow probs &amp; rates'!$G$4:$G$5999,UsefulSeries!$E562,0)</f>
        <v>6.7301663370314832E-2</v>
      </c>
      <c r="F568" s="12">
        <f ca="1">-INDEX('Flow probs &amp; rates'!$P$5:$P$5999,UsefulSeries!$E562,0)*(INDEX('Flow probs &amp; rates'!$Q$5:$Q$5999,UsefulSeries!$E562,0))/INDEX('Flow probs &amp; rates'!$G$4:$G$5999,UsefulSeries!$E562,0)</f>
        <v>-1.4307516200447446E-3</v>
      </c>
      <c r="G568" s="12"/>
      <c r="H568" s="12"/>
      <c r="I568" s="12">
        <f ca="1">INDEX('Flow probs &amp; rates'!$P$5:$P$5999,UsefulSeries!$E562)</f>
        <v>2.2615220425816665E-2</v>
      </c>
      <c r="J568" s="12"/>
      <c r="K568" s="12">
        <f>INDEX('Flow probs &amp; rates'!$G$4:$G$5999,UsefulSeries!$E562)</f>
        <v>0.32842831995528121</v>
      </c>
      <c r="L568" s="12"/>
      <c r="M568" s="12"/>
      <c r="N568" s="12">
        <f>INDEX('Flow probs &amp; rates'!$E$5:$E$5999,UsefulSeries!$G566)-INDEX('Flow probs &amp; rates'!$E$4:$E$5999,UsefulSeries!$G566)</f>
        <v>-5.4966500619235692E-4</v>
      </c>
      <c r="O568" s="12"/>
      <c r="P568" s="12">
        <f ca="1"/>
        <v>0</v>
      </c>
      <c r="Q568" s="12">
        <f ca="1"/>
        <v>0</v>
      </c>
      <c r="R568" s="12">
        <f ca="1"/>
        <v>0</v>
      </c>
      <c r="S568" s="12">
        <f ca="1"/>
        <v>0</v>
      </c>
      <c r="T568" s="12">
        <f ca="1"/>
        <v>14.865772473440419</v>
      </c>
      <c r="U568" s="12">
        <f ca="1"/>
        <v>0.34332636098245489</v>
      </c>
      <c r="V568" s="12"/>
      <c r="W568" s="12">
        <f ca="1">INDEX(P$8:P$6003,UsefulSeries!$I564)</f>
        <v>0</v>
      </c>
      <c r="X568" s="12">
        <f ca="1">INDEX(Q$8:Q$6003,UsefulSeries!$I564)</f>
        <v>0</v>
      </c>
      <c r="Y568" s="12">
        <f ca="1">INDEX(R$8:R$6003,UsefulSeries!$I564)</f>
        <v>0.21204651826862131</v>
      </c>
      <c r="Z568" s="12">
        <f ca="1">INDEX(S$8:S$6003,UsefulSeries!$I564)</f>
        <v>6.3117909443021106E-2</v>
      </c>
      <c r="AA568" s="12">
        <f ca="1">INDEX(T$8:T$6003,UsefulSeries!$I564)</f>
        <v>0</v>
      </c>
      <c r="AB568" s="12">
        <f ca="1">INDEX(U$8:U$6003,UsefulSeries!$I564)</f>
        <v>0</v>
      </c>
      <c r="AC568" s="12">
        <f>INDEX( K$8:K$6003,UsefulSeries!$I564)</f>
        <v>3.7206528059025204E-2</v>
      </c>
      <c r="AD568" s="12">
        <f>INDEX(L$8:L$6003,UsefulSeries!$I564)</f>
        <v>-3.7206528059025204E-2</v>
      </c>
      <c r="AE568" s="12"/>
      <c r="AF568" s="12"/>
      <c r="AG568" s="12"/>
      <c r="AH568" s="12"/>
      <c r="AI568" s="12"/>
      <c r="AJ568" s="12"/>
      <c r="AK568" s="12"/>
      <c r="AL568" s="12"/>
      <c r="AM568" s="12"/>
      <c r="AN568" s="12">
        <f t="shared" ca="1" si="90"/>
        <v>0</v>
      </c>
      <c r="AO568" s="12">
        <f t="shared" ca="1" si="91"/>
        <v>0</v>
      </c>
      <c r="AP568" s="12">
        <f t="shared" ca="1" si="92"/>
        <v>0.21204651826862131</v>
      </c>
      <c r="AQ568" s="12">
        <f t="shared" ca="1" si="93"/>
        <v>6.3117909443021106E-2</v>
      </c>
      <c r="AR568" s="12">
        <f t="shared" ca="1" si="94"/>
        <v>0</v>
      </c>
      <c r="AS568" s="12">
        <f t="shared" ca="1" si="95"/>
        <v>0</v>
      </c>
      <c r="AT568" s="12">
        <f t="shared" si="96"/>
        <v>3.7206528059025204E-2</v>
      </c>
      <c r="AU568" s="12">
        <f t="shared" si="97"/>
        <v>-3.7206528059025204E-2</v>
      </c>
      <c r="AV568" s="12"/>
      <c r="AW568" s="12">
        <f ca="1">INDEX(I$8:I$6003,UsefulSeries!$I564)</f>
        <v>0.24982794341814568</v>
      </c>
      <c r="AX568" s="12"/>
      <c r="AY568" s="12"/>
      <c r="AZ568" s="12">
        <f ca="1"/>
        <v>6.3117909443021092E-2</v>
      </c>
      <c r="BA568" s="12"/>
      <c r="BB568" s="12">
        <f t="shared" ca="1" si="89"/>
        <v>6.3117909443021092E-2</v>
      </c>
      <c r="BC568" s="12"/>
      <c r="BD568" s="38">
        <f ca="1"/>
        <v>0.24671242890418804</v>
      </c>
    </row>
    <row r="569" spans="1:56" x14ac:dyDescent="0.35">
      <c r="A569" s="12">
        <v>0</v>
      </c>
      <c r="B569" s="12">
        <v>0</v>
      </c>
      <c r="C569" s="12">
        <v>0</v>
      </c>
      <c r="D569" s="12">
        <v>0</v>
      </c>
      <c r="E569" s="12">
        <f ca="1">-INDEX('Flow probs &amp; rates'!$P$5:$P$5999,UsefulSeries!$E562,0)*(INDEX('Flow probs &amp; rates'!$Q$5:$Q$5999,UsefulSeries!$E562,0))/INDEX('Flow probs &amp; rates'!$G$4:$G$5999,UsefulSeries!$E562,0)</f>
        <v>-1.4307516200447446E-3</v>
      </c>
      <c r="F569" s="12">
        <f ca="1">INDEX('Flow probs &amp; rates'!$Q$5:$Q$5999,UsefulSeries!$E562,0)*(1-INDEX('Flow probs &amp; rates'!$Q$5:$Q$5999,UsefulSeries!$E562,0))/INDEX('Flow probs &amp; rates'!$G$4:$G$5999,UsefulSeries!$E562,0)</f>
        <v>6.1950465990225488E-2</v>
      </c>
      <c r="G569" s="12"/>
      <c r="H569" s="12"/>
      <c r="I569" s="12">
        <f ca="1">INDEX('Flow probs &amp; rates'!$Q$5:$Q$5999,UsefulSeries!$E562)</f>
        <v>2.0778013302411739E-2</v>
      </c>
      <c r="J569" s="12"/>
      <c r="K569" s="12"/>
      <c r="L569" s="12">
        <f>INDEX('Flow probs &amp; rates'!$G$4:$G$5999,UsefulSeries!$E562)</f>
        <v>0.32842831995528121</v>
      </c>
      <c r="M569" s="12"/>
      <c r="N569" s="12">
        <f>INDEX('Flow probs &amp; rates'!$F$5:$F$5999,UsefulSeries!$G566)-INDEX('Flow probs &amp; rates'!$F$4:$F$5999,UsefulSeries!$G566)</f>
        <v>-3.5528388192712645E-4</v>
      </c>
      <c r="O569" s="12"/>
      <c r="P569" s="12">
        <f ca="1"/>
        <v>0</v>
      </c>
      <c r="Q569" s="12">
        <f ca="1"/>
        <v>0</v>
      </c>
      <c r="R569" s="12">
        <f ca="1"/>
        <v>0</v>
      </c>
      <c r="S569" s="12">
        <f ca="1"/>
        <v>0</v>
      </c>
      <c r="T569" s="12">
        <f ca="1"/>
        <v>0.34332636098245495</v>
      </c>
      <c r="U569" s="12">
        <f ca="1"/>
        <v>16.149857773548252</v>
      </c>
      <c r="V569" s="12"/>
      <c r="W569" s="12">
        <f ca="1">INDEX(P$9:P$6003,UsefulSeries!$I564)</f>
        <v>0</v>
      </c>
      <c r="X569" s="12">
        <f ca="1">INDEX(Q$9:Q$6003,UsefulSeries!$I564)</f>
        <v>0</v>
      </c>
      <c r="Y569" s="12">
        <f ca="1">INDEX(R$9:R$6003,UsefulSeries!$I564)</f>
        <v>6.3117909443021106E-2</v>
      </c>
      <c r="Z569" s="12">
        <f ca="1">INDEX(S$9:S$6003,UsefulSeries!$I564)</f>
        <v>0.2946522621758807</v>
      </c>
      <c r="AA569" s="12">
        <f ca="1">INDEX(T$9:T$6003,UsefulSeries!$I564)</f>
        <v>0</v>
      </c>
      <c r="AB569" s="12">
        <f ca="1">INDEX(U$9:U$6003,UsefulSeries!$I564)</f>
        <v>0</v>
      </c>
      <c r="AC569" s="12">
        <f>INDEX( K$9:K$6003,UsefulSeries!$I564)</f>
        <v>0</v>
      </c>
      <c r="AD569" s="12">
        <f>INDEX(L$9:L$6003,UsefulSeries!$I564)</f>
        <v>-3.7206528059025204E-2</v>
      </c>
      <c r="AE569" s="12"/>
      <c r="AF569" s="12"/>
      <c r="AG569" s="12"/>
      <c r="AH569" s="12"/>
      <c r="AI569" s="12"/>
      <c r="AJ569" s="12"/>
      <c r="AK569" s="12"/>
      <c r="AL569" s="12"/>
      <c r="AM569" s="12"/>
      <c r="AN569" s="12">
        <f t="shared" ca="1" si="90"/>
        <v>0</v>
      </c>
      <c r="AO569" s="12">
        <f t="shared" ca="1" si="91"/>
        <v>0</v>
      </c>
      <c r="AP569" s="12">
        <f t="shared" ca="1" si="92"/>
        <v>6.3117909443021106E-2</v>
      </c>
      <c r="AQ569" s="12">
        <f t="shared" ca="1" si="93"/>
        <v>0.2946522621758807</v>
      </c>
      <c r="AR569" s="12">
        <f t="shared" ca="1" si="94"/>
        <v>0</v>
      </c>
      <c r="AS569" s="12">
        <f t="shared" ca="1" si="95"/>
        <v>0</v>
      </c>
      <c r="AT569" s="12">
        <f t="shared" si="96"/>
        <v>0</v>
      </c>
      <c r="AU569" s="12">
        <f t="shared" si="97"/>
        <v>-3.7206528059025204E-2</v>
      </c>
      <c r="AV569" s="12"/>
      <c r="AW569" s="12">
        <f ca="1">INDEX(I$9:I$6003,UsefulSeries!$I564)</f>
        <v>0.1606954977517028</v>
      </c>
      <c r="AX569" s="12"/>
      <c r="AY569" s="12"/>
      <c r="AZ569" s="12">
        <f ca="1"/>
        <v>6.3117909443021092E-2</v>
      </c>
      <c r="BA569" s="12"/>
      <c r="BB569" s="12">
        <f t="shared" ca="1" si="89"/>
        <v>6.3117909443021092E-2</v>
      </c>
      <c r="BC569" s="12"/>
      <c r="BD569" s="38">
        <f ca="1"/>
        <v>0.16761493530047342</v>
      </c>
    </row>
    <row r="570" spans="1:56" x14ac:dyDescent="0.35">
      <c r="A570" s="12">
        <f ca="1">INDEX('Flow probs &amp; rates'!$K$5:$K$5999,UsefulSeries!$E568,0)*(1-INDEX('Flow probs &amp; rates'!$K$5:$K$5999,UsefulSeries!$E568,0))/INDEX('Flow probs &amp; rates'!$E$4:$E$5999,UsefulSeries!$E568,0)</f>
        <v>1.9198276000057916E-2</v>
      </c>
      <c r="B570" s="12">
        <f ca="1">-INDEX('Flow probs &amp; rates'!$K$5:$K$5999,UsefulSeries!$E568,0)*(INDEX('Flow probs &amp; rates'!$L$5:$L$5999,UsefulSeries!$E568,0))/INDEX('Flow probs &amp; rates'!$E$4:$E$5999,UsefulSeries!$E568,0)</f>
        <v>-2.4313064743438568E-4</v>
      </c>
      <c r="C570" s="12">
        <v>0</v>
      </c>
      <c r="D570" s="12">
        <v>0</v>
      </c>
      <c r="E570" s="12">
        <v>0</v>
      </c>
      <c r="F570" s="12">
        <v>0</v>
      </c>
      <c r="G570" s="12"/>
      <c r="H570" s="12"/>
      <c r="I570" s="12">
        <f ca="1">INDEX('Flow probs &amp; rates'!$K$5:$K$5999,UsefulSeries!$E568)</f>
        <v>1.2447121393416014E-2</v>
      </c>
      <c r="J570" s="12"/>
      <c r="K570" s="12">
        <f>-INDEX('Flow probs &amp; rates'!$E$4:$E$5999,UsefulSeries!$E568)</f>
        <v>-0.64027574988485925</v>
      </c>
      <c r="L570" s="12">
        <f>INDEX('Flow probs &amp; rates'!$E$4:$E$5999,UsefulSeries!$E568)</f>
        <v>0.64027574988485925</v>
      </c>
      <c r="M570" s="12"/>
      <c r="N570" s="12">
        <f>INDEX('Flow probs &amp; rates'!$E$5:$E$5999,UsefulSeries!$G568)-INDEX('Flow probs &amp; rates'!$E$4:$E$5999,UsefulSeries!$G568)</f>
        <v>1.6410263790933577E-4</v>
      </c>
      <c r="O570" s="12"/>
      <c r="P570" s="12">
        <f t="array" aca="1" ref="P570:U575" ca="1">MINVERSE(A570:F575)</f>
        <v>52.096326494376221</v>
      </c>
      <c r="Q570" s="12">
        <f ca="1"/>
        <v>0.65666188055335806</v>
      </c>
      <c r="R570" s="12">
        <f ca="1"/>
        <v>0</v>
      </c>
      <c r="S570" s="12">
        <f ca="1"/>
        <v>0</v>
      </c>
      <c r="T570" s="12">
        <f ca="1"/>
        <v>0</v>
      </c>
      <c r="U570" s="12">
        <f ca="1"/>
        <v>0</v>
      </c>
      <c r="V570" s="12"/>
      <c r="W570" s="12">
        <f ca="1">INDEX(P$10:P$6003,UsefulSeries!$I564)</f>
        <v>0</v>
      </c>
      <c r="X570" s="12">
        <f ca="1">INDEX(Q$10:Q$6003,UsefulSeries!$I564)</f>
        <v>0</v>
      </c>
      <c r="Y570" s="12">
        <f ca="1">INDEX(R$10:R$6003,UsefulSeries!$I564)</f>
        <v>0</v>
      </c>
      <c r="Z570" s="12">
        <f ca="1">INDEX(S$10:S$6003,UsefulSeries!$I564)</f>
        <v>0</v>
      </c>
      <c r="AA570" s="12">
        <f ca="1">INDEX(T$10:T$6003,UsefulSeries!$I564)</f>
        <v>16.178167507183073</v>
      </c>
      <c r="AB570" s="12">
        <f ca="1">INDEX(U$10:U$6003,UsefulSeries!$I564)</f>
        <v>0.35143155274035132</v>
      </c>
      <c r="AC570" s="12">
        <f>INDEX( K$10:K$6003,UsefulSeries!$I564)</f>
        <v>0.33581109529442427</v>
      </c>
      <c r="AD570" s="12">
        <f>INDEX(L$10:L$6003,UsefulSeries!$I564)</f>
        <v>0</v>
      </c>
      <c r="AE570" s="12"/>
      <c r="AF570" s="12"/>
      <c r="AG570" s="12"/>
      <c r="AH570" s="12"/>
      <c r="AI570" s="12"/>
      <c r="AJ570" s="12"/>
      <c r="AK570" s="12"/>
      <c r="AL570" s="12"/>
      <c r="AM570" s="12"/>
      <c r="AN570" s="12">
        <f t="shared" ca="1" si="90"/>
        <v>0</v>
      </c>
      <c r="AO570" s="12">
        <f t="shared" ca="1" si="91"/>
        <v>0</v>
      </c>
      <c r="AP570" s="12">
        <f t="shared" ca="1" si="92"/>
        <v>0</v>
      </c>
      <c r="AQ570" s="12">
        <f t="shared" ca="1" si="93"/>
        <v>0</v>
      </c>
      <c r="AR570" s="12">
        <f t="shared" ca="1" si="94"/>
        <v>16.178167507183073</v>
      </c>
      <c r="AS570" s="12">
        <f t="shared" ca="1" si="95"/>
        <v>0.35143155274035132</v>
      </c>
      <c r="AT570" s="12">
        <f t="shared" si="96"/>
        <v>0.33581109529442427</v>
      </c>
      <c r="AU570" s="12">
        <f t="shared" si="97"/>
        <v>0</v>
      </c>
      <c r="AV570" s="12"/>
      <c r="AW570" s="12">
        <f ca="1">INDEX(I$10:I$6003,UsefulSeries!$I564)</f>
        <v>2.1217962835865644E-2</v>
      </c>
      <c r="AX570" s="12"/>
      <c r="AY570" s="12"/>
      <c r="AZ570" s="12">
        <f ca="1"/>
        <v>0.35143155274035137</v>
      </c>
      <c r="BA570" s="12"/>
      <c r="BB570" s="12">
        <f t="shared" ca="1" si="89"/>
        <v>0.35143155274035137</v>
      </c>
      <c r="BC570" s="12"/>
      <c r="BD570" s="38">
        <f ca="1"/>
        <v>2.0089134493288856E-2</v>
      </c>
    </row>
    <row r="571" spans="1:56" x14ac:dyDescent="0.35">
      <c r="A571" s="12">
        <f ca="1">-INDEX('Flow probs &amp; rates'!$K$5:$K$5999,UsefulSeries!$E568,0)*(INDEX('Flow probs &amp; rates'!$L$5:$L$5999,UsefulSeries!$E568,0))/INDEX('Flow probs &amp; rates'!$E$4:$E$5999,UsefulSeries!$E568,0)</f>
        <v>-2.4313064743438568E-4</v>
      </c>
      <c r="B571" s="12">
        <f ca="1">INDEX('Flow probs &amp; rates'!$L$5:$L$5999,UsefulSeries!$E568,0)*(1-INDEX('Flow probs &amp; rates'!$L$5:$L$5999,UsefulSeries!$E568,0))/INDEX('Flow probs &amp; rates'!$E$4:$E$5999,UsefulSeries!$E568,0)</f>
        <v>1.9288790722642866E-2</v>
      </c>
      <c r="C571" s="12">
        <v>0</v>
      </c>
      <c r="D571" s="12">
        <v>0</v>
      </c>
      <c r="E571" s="12">
        <v>0</v>
      </c>
      <c r="F571" s="12">
        <v>0</v>
      </c>
      <c r="G571" s="12"/>
      <c r="H571" s="12"/>
      <c r="I571" s="12">
        <f ca="1">INDEX('Flow probs &amp; rates'!$L$5:$L$5999,UsefulSeries!$E568)</f>
        <v>1.2506558961366411E-2</v>
      </c>
      <c r="J571" s="12"/>
      <c r="K571" s="12">
        <f>-INDEX('Flow probs &amp; rates'!$E$4:$E$5999,UsefulSeries!$E568)</f>
        <v>-0.64027574988485925</v>
      </c>
      <c r="L571" s="12"/>
      <c r="M571" s="12"/>
      <c r="N571" s="12">
        <f>INDEX('Flow probs &amp; rates'!$F$5:$F$5999,UsefulSeries!$G568)-INDEX('Flow probs &amp; rates'!$F$4:$F$5999,UsefulSeries!$G568)</f>
        <v>3.4170115219514519E-5</v>
      </c>
      <c r="O571" s="12"/>
      <c r="P571" s="12">
        <f ca="1"/>
        <v>0.65666188055335806</v>
      </c>
      <c r="Q571" s="12">
        <f ca="1"/>
        <v>51.851858885797839</v>
      </c>
      <c r="R571" s="12">
        <f ca="1"/>
        <v>0</v>
      </c>
      <c r="S571" s="12">
        <f ca="1"/>
        <v>0</v>
      </c>
      <c r="T571" s="12">
        <f ca="1"/>
        <v>0</v>
      </c>
      <c r="U571" s="12">
        <f ca="1"/>
        <v>0</v>
      </c>
      <c r="V571" s="12"/>
      <c r="W571" s="12">
        <f ca="1">INDEX(P$11:P$6003,UsefulSeries!$I564)</f>
        <v>0</v>
      </c>
      <c r="X571" s="12">
        <f ca="1">INDEX(Q$11:Q$6003,UsefulSeries!$I564)</f>
        <v>0</v>
      </c>
      <c r="Y571" s="12">
        <f ca="1">INDEX(R$11:R$6003,UsefulSeries!$I564)</f>
        <v>0</v>
      </c>
      <c r="Z571" s="12">
        <f ca="1">INDEX(S$11:S$6003,UsefulSeries!$I564)</f>
        <v>0</v>
      </c>
      <c r="AA571" s="12">
        <f ca="1">INDEX(T$11:T$6003,UsefulSeries!$I564)</f>
        <v>0.35143155274035132</v>
      </c>
      <c r="AB571" s="12">
        <f ca="1">INDEX(U$11:U$6003,UsefulSeries!$I564)</f>
        <v>14.807282389915066</v>
      </c>
      <c r="AC571" s="12">
        <f>INDEX( K$11:K$6003,UsefulSeries!$I564)</f>
        <v>0</v>
      </c>
      <c r="AD571" s="12">
        <f>INDEX(L$11:L$6003,UsefulSeries!$I564)</f>
        <v>0.33581109529442427</v>
      </c>
      <c r="AE571" s="12"/>
      <c r="AF571" s="12"/>
      <c r="AG571" s="12"/>
      <c r="AH571" s="12"/>
      <c r="AI571" s="12"/>
      <c r="AJ571" s="12"/>
      <c r="AK571" s="12"/>
      <c r="AL571" s="12"/>
      <c r="AM571" s="12"/>
      <c r="AN571" s="12">
        <f t="shared" ca="1" si="90"/>
        <v>0</v>
      </c>
      <c r="AO571" s="12">
        <f t="shared" ca="1" si="91"/>
        <v>0</v>
      </c>
      <c r="AP571" s="12">
        <f t="shared" ca="1" si="92"/>
        <v>0</v>
      </c>
      <c r="AQ571" s="12">
        <f t="shared" ca="1" si="93"/>
        <v>0</v>
      </c>
      <c r="AR571" s="12">
        <f t="shared" ca="1" si="94"/>
        <v>0.35143155274035132</v>
      </c>
      <c r="AS571" s="12">
        <f t="shared" ca="1" si="95"/>
        <v>14.807282389915066</v>
      </c>
      <c r="AT571" s="12">
        <f t="shared" si="96"/>
        <v>0</v>
      </c>
      <c r="AU571" s="12">
        <f t="shared" si="97"/>
        <v>0.33581109529442427</v>
      </c>
      <c r="AV571" s="12"/>
      <c r="AW571" s="12">
        <f ca="1">INDEX(I$11:I$6003,UsefulSeries!$I564)</f>
        <v>2.3230116239913827E-2</v>
      </c>
      <c r="AX571" s="12"/>
      <c r="AY571" s="12"/>
      <c r="AZ571" s="12">
        <f ca="1"/>
        <v>0.35143155274035132</v>
      </c>
      <c r="BA571" s="12"/>
      <c r="BB571" s="12">
        <f t="shared" ca="1" si="89"/>
        <v>0.35143155274035132</v>
      </c>
      <c r="BC571" s="12"/>
      <c r="BD571" s="38">
        <f ca="1"/>
        <v>2.2134027512018633E-2</v>
      </c>
    </row>
    <row r="572" spans="1:56" x14ac:dyDescent="0.35">
      <c r="A572" s="12">
        <v>0</v>
      </c>
      <c r="B572" s="12">
        <v>0</v>
      </c>
      <c r="C572" s="12">
        <f ca="1">INDEX('Flow probs &amp; rates'!$M$5:$M$5999,UsefulSeries!$E568,0)*(1-INDEX('Flow probs &amp; rates'!$M$5:$M$5999,UsefulSeries!$E568,0))/INDEX('Flow probs &amp; rates'!$F$4:$F$5999,UsefulSeries!$E568,0)</f>
        <v>6.2587825971420896</v>
      </c>
      <c r="D572" s="12">
        <f ca="1">-INDEX('Flow probs &amp; rates'!$M$5:$M$5999,UsefulSeries!$E568,0)*(INDEX('Flow probs &amp; rates'!$O$5:$O$5999,UsefulSeries!$E568,0))/INDEX('Flow probs &amp; rates'!$F$4:$F$5999,UsefulSeries!$E568,0)</f>
        <v>-1.5585520581987462</v>
      </c>
      <c r="E572" s="12">
        <v>0</v>
      </c>
      <c r="F572" s="12">
        <v>0</v>
      </c>
      <c r="G572" s="12"/>
      <c r="H572" s="12"/>
      <c r="I572" s="12">
        <f ca="1">INDEX('Flow probs &amp; rates'!$M$5:$M$5999,UsefulSeries!$E568)</f>
        <v>0.27326285250586474</v>
      </c>
      <c r="J572" s="12"/>
      <c r="K572" s="12">
        <f>INDEX('Flow probs &amp; rates'!$F$4:$F$5999,UsefulSeries!$E568)</f>
        <v>3.1729855265607697E-2</v>
      </c>
      <c r="L572" s="12">
        <f>-INDEX('Flow probs &amp; rates'!$F$4:$F$5999,UsefulSeries!$E568)</f>
        <v>-3.1729855265607697E-2</v>
      </c>
      <c r="M572" s="12"/>
      <c r="N572" s="12">
        <f>INDEX('Flow probs &amp; rates'!$E$5:$E$5999,UsefulSeries!$G570)-INDEX('Flow probs &amp; rates'!$E$4:$E$5999,UsefulSeries!$G570)</f>
        <v>-4.2007484670998352E-3</v>
      </c>
      <c r="O572" s="12"/>
      <c r="P572" s="12">
        <f ca="1"/>
        <v>0</v>
      </c>
      <c r="Q572" s="12">
        <f ca="1"/>
        <v>0</v>
      </c>
      <c r="R572" s="12">
        <f ca="1"/>
        <v>0.17425295803075902</v>
      </c>
      <c r="S572" s="12">
        <f ca="1"/>
        <v>5.8138180721513465E-2</v>
      </c>
      <c r="T572" s="12">
        <f ca="1"/>
        <v>0</v>
      </c>
      <c r="U572" s="12">
        <f ca="1"/>
        <v>0</v>
      </c>
      <c r="V572" s="12"/>
      <c r="W572" s="12"/>
      <c r="X572" s="12"/>
      <c r="Y572" s="12"/>
      <c r="Z572" s="12"/>
      <c r="AA572" s="12"/>
      <c r="AB572" s="12"/>
      <c r="AC572" s="12"/>
      <c r="AD572" s="12"/>
      <c r="AE572" s="12">
        <f t="array" ref="AE572:AJ573">TRANSPOSE(AC566:AD571)</f>
        <v>-0.62698237664655054</v>
      </c>
      <c r="AF572" s="12">
        <v>-0.62698237664655054</v>
      </c>
      <c r="AG572" s="12">
        <v>3.7206528059025204E-2</v>
      </c>
      <c r="AH572" s="12">
        <v>0</v>
      </c>
      <c r="AI572" s="12">
        <v>0.33581109529442427</v>
      </c>
      <c r="AJ572" s="12">
        <v>0</v>
      </c>
      <c r="AK572" s="12"/>
      <c r="AL572" s="12"/>
      <c r="AM572" s="12"/>
      <c r="AN572" s="12">
        <f t="shared" si="90"/>
        <v>-0.62698237664655054</v>
      </c>
      <c r="AO572" s="12">
        <f t="shared" si="91"/>
        <v>-0.62698237664655054</v>
      </c>
      <c r="AP572" s="12">
        <f t="shared" si="92"/>
        <v>3.7206528059025204E-2</v>
      </c>
      <c r="AQ572" s="12">
        <f t="shared" si="93"/>
        <v>0</v>
      </c>
      <c r="AR572" s="12">
        <f t="shared" si="94"/>
        <v>0.33581109529442427</v>
      </c>
      <c r="AS572" s="12">
        <f t="shared" si="95"/>
        <v>0</v>
      </c>
      <c r="AT572" s="12">
        <f t="shared" si="96"/>
        <v>0</v>
      </c>
      <c r="AU572" s="12">
        <f t="shared" si="97"/>
        <v>0</v>
      </c>
      <c r="AV572" s="12"/>
      <c r="AW572" s="12"/>
      <c r="AX572" s="12">
        <f>INDEX($N$6:$N$6003,UsefulSeries!$K564)</f>
        <v>-2.1038389982408479E-4</v>
      </c>
      <c r="AY572" s="12"/>
      <c r="AZ572" s="12"/>
      <c r="BA572" s="12"/>
      <c r="BB572" s="12">
        <f t="shared" si="89"/>
        <v>-2.1038389982408479E-4</v>
      </c>
      <c r="BC572" s="12"/>
      <c r="BD572" s="38">
        <f ca="1"/>
        <v>5.5529952517796702E-2</v>
      </c>
    </row>
    <row r="573" spans="1:56" x14ac:dyDescent="0.35">
      <c r="A573" s="12">
        <v>0</v>
      </c>
      <c r="B573" s="12">
        <v>0</v>
      </c>
      <c r="C573" s="12">
        <f ca="1">-INDEX('Flow probs &amp; rates'!$M$5:$M$5999,UsefulSeries!$E568,0)*(INDEX('Flow probs &amp; rates'!$O$5:$O$5999,UsefulSeries!$E568,0))/INDEX('Flow probs &amp; rates'!$F$4:$F$5999,UsefulSeries!$E568,0)</f>
        <v>-1.5585520581987462</v>
      </c>
      <c r="D573" s="12">
        <f ca="1">INDEX('Flow probs &amp; rates'!$O$5:$O$5999,UsefulSeries!$E568,0)*(1-INDEX('Flow probs &amp; rates'!$O$5:$O$5999,UsefulSeries!$E568,0))/INDEX('Flow probs &amp; rates'!$F$4:$F$5999,UsefulSeries!$E568,0)</f>
        <v>4.6713244724144394</v>
      </c>
      <c r="E573" s="12">
        <v>0</v>
      </c>
      <c r="F573" s="12">
        <v>0</v>
      </c>
      <c r="G573" s="12"/>
      <c r="H573" s="12"/>
      <c r="I573" s="12">
        <f ca="1">INDEX('Flow probs &amp; rates'!$O$5:$O$5999,UsefulSeries!$E568)</f>
        <v>0.18097092516261373</v>
      </c>
      <c r="J573" s="12"/>
      <c r="K573" s="12"/>
      <c r="L573" s="12">
        <f>-INDEX('Flow probs &amp; rates'!$F$4:$F$5999,UsefulSeries!$E568)</f>
        <v>-3.1729855265607697E-2</v>
      </c>
      <c r="M573" s="12"/>
      <c r="N573" s="12">
        <f>INDEX('Flow probs &amp; rates'!$F$5:$F$5999,UsefulSeries!$G570)-INDEX('Flow probs &amp; rates'!$F$4:$F$5999,UsefulSeries!$G570)</f>
        <v>-6.2415202296859512E-4</v>
      </c>
      <c r="O573" s="12"/>
      <c r="P573" s="12">
        <f ca="1"/>
        <v>0</v>
      </c>
      <c r="Q573" s="12">
        <f ca="1"/>
        <v>0</v>
      </c>
      <c r="R573" s="12">
        <f ca="1"/>
        <v>5.8138180721513465E-2</v>
      </c>
      <c r="S573" s="12">
        <f ca="1"/>
        <v>0.23346941272519819</v>
      </c>
      <c r="T573" s="12">
        <f ca="1"/>
        <v>0</v>
      </c>
      <c r="U573" s="12">
        <f ca="1"/>
        <v>0</v>
      </c>
      <c r="V573" s="12"/>
      <c r="W573" s="12"/>
      <c r="X573" s="12"/>
      <c r="Y573" s="12"/>
      <c r="Z573" s="12"/>
      <c r="AA573" s="12"/>
      <c r="AB573" s="12"/>
      <c r="AC573" s="12"/>
      <c r="AD573" s="12"/>
      <c r="AE573" s="12">
        <v>0.62698237664655054</v>
      </c>
      <c r="AF573" s="12">
        <v>0</v>
      </c>
      <c r="AG573" s="12">
        <v>-3.7206528059025204E-2</v>
      </c>
      <c r="AH573" s="12">
        <v>-3.7206528059025204E-2</v>
      </c>
      <c r="AI573" s="12">
        <v>0</v>
      </c>
      <c r="AJ573" s="12">
        <v>0.33581109529442427</v>
      </c>
      <c r="AK573" s="12"/>
      <c r="AL573" s="12"/>
      <c r="AM573" s="12"/>
      <c r="AN573" s="12">
        <f t="shared" si="90"/>
        <v>0.62698237664655054</v>
      </c>
      <c r="AO573" s="12">
        <f t="shared" si="91"/>
        <v>0</v>
      </c>
      <c r="AP573" s="12">
        <f t="shared" si="92"/>
        <v>-3.7206528059025204E-2</v>
      </c>
      <c r="AQ573" s="12">
        <f t="shared" si="93"/>
        <v>-3.7206528059025204E-2</v>
      </c>
      <c r="AR573" s="12">
        <f t="shared" si="94"/>
        <v>0</v>
      </c>
      <c r="AS573" s="12">
        <f t="shared" si="95"/>
        <v>0.33581109529442427</v>
      </c>
      <c r="AT573" s="12">
        <f t="shared" si="96"/>
        <v>0</v>
      </c>
      <c r="AU573" s="12">
        <f t="shared" si="97"/>
        <v>0</v>
      </c>
      <c r="AV573" s="12"/>
      <c r="AW573" s="12"/>
      <c r="AX573" s="12">
        <f>INDEX('Margin error adjustment'!N$7:N$6003,UsefulSeries!$K564)</f>
        <v>3.171402539876092E-4</v>
      </c>
      <c r="AY573" s="12"/>
      <c r="AZ573" s="12"/>
      <c r="BA573" s="12"/>
      <c r="BB573" s="12">
        <f t="shared" si="89"/>
        <v>3.171402539876092E-4</v>
      </c>
      <c r="BC573" s="12"/>
      <c r="BD573" s="38">
        <f ca="1"/>
        <v>4.9512364089632901E-2</v>
      </c>
    </row>
    <row r="574" spans="1:56" x14ac:dyDescent="0.35">
      <c r="A574" s="12">
        <v>0</v>
      </c>
      <c r="B574" s="12">
        <v>0</v>
      </c>
      <c r="C574" s="12">
        <v>0</v>
      </c>
      <c r="D574" s="12">
        <v>0</v>
      </c>
      <c r="E574" s="12">
        <f ca="1">INDEX('Flow probs &amp; rates'!$P$5:$P$5999,UsefulSeries!$E568,0)*(1-INDEX('Flow probs &amp; rates'!$P$5:$P$5999,UsefulSeries!$E568,0))/INDEX('Flow probs &amp; rates'!$G$4:$G$5999,UsefulSeries!$E568,0)</f>
        <v>6.5415304511642486E-2</v>
      </c>
      <c r="F574" s="12">
        <f ca="1">-INDEX('Flow probs &amp; rates'!$P$5:$P$5999,UsefulSeries!$E568,0)*(INDEX('Flow probs &amp; rates'!$Q$5:$Q$5999,UsefulSeries!$E568,0))/INDEX('Flow probs &amp; rates'!$G$4:$G$5999,UsefulSeries!$E568,0)</f>
        <v>-1.3998679460684022E-3</v>
      </c>
      <c r="G574" s="12"/>
      <c r="H574" s="12"/>
      <c r="I574" s="12">
        <f ca="1">INDEX('Flow probs &amp; rates'!$P$5:$P$5999,UsefulSeries!$E568)</f>
        <v>2.1937089095163238E-2</v>
      </c>
      <c r="J574" s="12"/>
      <c r="K574" s="12">
        <f>INDEX('Flow probs &amp; rates'!$G$4:$G$5999,UsefulSeries!$E568)</f>
        <v>0.32799439484953308</v>
      </c>
      <c r="L574" s="12"/>
      <c r="M574" s="12"/>
      <c r="N574" s="12">
        <f>INDEX('Flow probs &amp; rates'!$E$5:$E$5999,UsefulSeries!$G572)-INDEX('Flow probs &amp; rates'!$E$4:$E$5999,UsefulSeries!$G572)</f>
        <v>3.6915975111108112E-3</v>
      </c>
      <c r="O574" s="12"/>
      <c r="P574" s="12">
        <f ca="1"/>
        <v>0</v>
      </c>
      <c r="Q574" s="12">
        <f ca="1"/>
        <v>0</v>
      </c>
      <c r="R574" s="12">
        <f ca="1"/>
        <v>0</v>
      </c>
      <c r="S574" s="12">
        <f ca="1"/>
        <v>0</v>
      </c>
      <c r="T574" s="12">
        <f ca="1"/>
        <v>15.294275862878198</v>
      </c>
      <c r="U574" s="12">
        <f ca="1"/>
        <v>0.3426843628988146</v>
      </c>
      <c r="V574" s="12"/>
      <c r="W574" s="12">
        <f ca="1">INDEX(P$6:P$6003,UsefulSeries!$I572)</f>
        <v>49.675634935175438</v>
      </c>
      <c r="X574" s="12">
        <f ca="1">INDEX(Q$6:Q$6003,UsefulSeries!$I572)</f>
        <v>0.64257250441537561</v>
      </c>
      <c r="Y574" s="12">
        <f ca="1">INDEX(R$6:R$6003,UsefulSeries!$I572)</f>
        <v>0</v>
      </c>
      <c r="Z574" s="12">
        <f ca="1">INDEX(S$6:S$6003,UsefulSeries!$I572)</f>
        <v>0</v>
      </c>
      <c r="AA574" s="12">
        <f ca="1">INDEX(T$6:T$6003,UsefulSeries!$I572)</f>
        <v>0</v>
      </c>
      <c r="AB574" s="12">
        <f ca="1">INDEX(U$6:U$6003,UsefulSeries!$I572)</f>
        <v>0</v>
      </c>
      <c r="AC574" s="12">
        <f>INDEX( K$6:K$6003,UsefulSeries!$I572)</f>
        <v>-0.62677199274672646</v>
      </c>
      <c r="AD574" s="12">
        <f>INDEX(L$6:L$6003,UsefulSeries!$I572)</f>
        <v>0.62677199274672646</v>
      </c>
      <c r="AE574" s="12"/>
      <c r="AF574" s="12"/>
      <c r="AG574" s="12"/>
      <c r="AH574" s="12"/>
      <c r="AI574" s="12"/>
      <c r="AJ574" s="12"/>
      <c r="AK574" s="12"/>
      <c r="AL574" s="12"/>
      <c r="AM574" s="12"/>
      <c r="AN574" s="12">
        <f t="shared" ca="1" si="90"/>
        <v>49.675634935175438</v>
      </c>
      <c r="AO574" s="12">
        <f t="shared" ca="1" si="91"/>
        <v>0.64257250441537561</v>
      </c>
      <c r="AP574" s="12">
        <f t="shared" ca="1" si="92"/>
        <v>0</v>
      </c>
      <c r="AQ574" s="12">
        <f t="shared" ca="1" si="93"/>
        <v>0</v>
      </c>
      <c r="AR574" s="12">
        <f t="shared" ca="1" si="94"/>
        <v>0</v>
      </c>
      <c r="AS574" s="12">
        <f t="shared" ca="1" si="95"/>
        <v>0</v>
      </c>
      <c r="AT574" s="12">
        <f t="shared" si="96"/>
        <v>-0.62677199274672646</v>
      </c>
      <c r="AU574" s="12">
        <f t="shared" si="97"/>
        <v>0.62677199274672646</v>
      </c>
      <c r="AV574" s="12"/>
      <c r="AW574" s="12">
        <f ca="1">INDEX(I$6:I$6003,UsefulSeries!$I572)</f>
        <v>1.2782640154932108E-2</v>
      </c>
      <c r="AX574" s="12"/>
      <c r="AY574" s="12"/>
      <c r="AZ574" s="12">
        <f t="array" aca="1" ref="AZ574:AZ579" ca="1">MMULT(W574:AB579,AW574:AW579)</f>
        <v>0.64257250441537561</v>
      </c>
      <c r="BA574" s="12"/>
      <c r="BB574" s="12">
        <f t="shared" ca="1" si="89"/>
        <v>0.64257250441537561</v>
      </c>
      <c r="BC574" s="12"/>
      <c r="BD574" s="38">
        <f t="array" aca="1" ref="BD574:BD581" ca="1">MMULT(MINVERSE(AN574:AU581),BB574:BB581)</f>
        <v>1.1918254763873377E-2</v>
      </c>
    </row>
    <row r="575" spans="1:56" x14ac:dyDescent="0.35">
      <c r="A575" s="12">
        <v>0</v>
      </c>
      <c r="B575" s="12">
        <v>0</v>
      </c>
      <c r="C575" s="12">
        <v>0</v>
      </c>
      <c r="D575" s="12">
        <v>0</v>
      </c>
      <c r="E575" s="12">
        <f ca="1">-INDEX('Flow probs &amp; rates'!$P$5:$P$5999,UsefulSeries!$E568,0)*(INDEX('Flow probs &amp; rates'!$Q$5:$Q$5999,UsefulSeries!$E568,0))/INDEX('Flow probs &amp; rates'!$G$4:$G$5999,UsefulSeries!$E568,0)</f>
        <v>-1.3998679460684022E-3</v>
      </c>
      <c r="F575" s="12">
        <f ca="1">INDEX('Flow probs &amp; rates'!$Q$5:$Q$5999,UsefulSeries!$E568,0)*(1-INDEX('Flow probs &amp; rates'!$Q$5:$Q$5999,UsefulSeries!$E568,0))/INDEX('Flow probs &amp; rates'!$G$4:$G$5999,UsefulSeries!$E568,0)</f>
        <v>6.2477220605168443E-2</v>
      </c>
      <c r="G575" s="12"/>
      <c r="H575" s="12"/>
      <c r="I575" s="12">
        <f ca="1">INDEX('Flow probs &amp; rates'!$Q$5:$Q$5999,UsefulSeries!$E568)</f>
        <v>2.093025368352992E-2</v>
      </c>
      <c r="J575" s="12"/>
      <c r="K575" s="12"/>
      <c r="L575" s="12">
        <f>INDEX('Flow probs &amp; rates'!$G$4:$G$5999,UsefulSeries!$E568)</f>
        <v>0.32799439484953308</v>
      </c>
      <c r="M575" s="12"/>
      <c r="N575" s="12">
        <f>INDEX('Flow probs &amp; rates'!$F$5:$F$5999,UsefulSeries!$G572)-INDEX('Flow probs &amp; rates'!$F$4:$F$5999,UsefulSeries!$G572)</f>
        <v>-1.5021462929384749E-3</v>
      </c>
      <c r="O575" s="12"/>
      <c r="P575" s="12">
        <f ca="1"/>
        <v>0</v>
      </c>
      <c r="Q575" s="12">
        <f ca="1"/>
        <v>0</v>
      </c>
      <c r="R575" s="12">
        <f ca="1"/>
        <v>0</v>
      </c>
      <c r="S575" s="12">
        <f ca="1"/>
        <v>0</v>
      </c>
      <c r="T575" s="12">
        <f ca="1"/>
        <v>0.3426843628988146</v>
      </c>
      <c r="U575" s="12">
        <f ca="1"/>
        <v>16.01351185543097</v>
      </c>
      <c r="V575" s="12"/>
      <c r="W575" s="12">
        <f ca="1">INDEX(P$7:P$6003,UsefulSeries!$I572)</f>
        <v>0.64257250441537561</v>
      </c>
      <c r="X575" s="12">
        <f ca="1">INDEX(Q$7:Q$6003,UsefulSeries!$I572)</f>
        <v>53.728156684511987</v>
      </c>
      <c r="Y575" s="12">
        <f ca="1">INDEX(R$7:R$6003,UsefulSeries!$I572)</f>
        <v>0</v>
      </c>
      <c r="Z575" s="12">
        <f ca="1">INDEX(S$7:S$6003,UsefulSeries!$I572)</f>
        <v>0</v>
      </c>
      <c r="AA575" s="12">
        <f ca="1">INDEX(T$7:T$6003,UsefulSeries!$I572)</f>
        <v>0</v>
      </c>
      <c r="AB575" s="12">
        <f ca="1">INDEX(U$7:U$6003,UsefulSeries!$I572)</f>
        <v>0</v>
      </c>
      <c r="AC575" s="12">
        <f>INDEX( K$7:K$6003,UsefulSeries!$I572,1)</f>
        <v>-0.62677199274672646</v>
      </c>
      <c r="AD575" s="12">
        <f>INDEX(L$7:L$6003,UsefulSeries!$I572,1)</f>
        <v>0</v>
      </c>
      <c r="AE575" s="12"/>
      <c r="AF575" s="12"/>
      <c r="AG575" s="12"/>
      <c r="AH575" s="12"/>
      <c r="AI575" s="12"/>
      <c r="AJ575" s="12"/>
      <c r="AK575" s="12"/>
      <c r="AL575" s="12"/>
      <c r="AM575" s="12"/>
      <c r="AN575" s="12">
        <f t="shared" ca="1" si="90"/>
        <v>0.64257250441537561</v>
      </c>
      <c r="AO575" s="12">
        <f t="shared" ca="1" si="91"/>
        <v>53.728156684511987</v>
      </c>
      <c r="AP575" s="12">
        <f t="shared" ca="1" si="92"/>
        <v>0</v>
      </c>
      <c r="AQ575" s="12">
        <f t="shared" ca="1" si="93"/>
        <v>0</v>
      </c>
      <c r="AR575" s="12">
        <f t="shared" ca="1" si="94"/>
        <v>0</v>
      </c>
      <c r="AS575" s="12">
        <f t="shared" ca="1" si="95"/>
        <v>0</v>
      </c>
      <c r="AT575" s="12">
        <f t="shared" si="96"/>
        <v>-0.62677199274672646</v>
      </c>
      <c r="AU575" s="12">
        <f t="shared" si="97"/>
        <v>0</v>
      </c>
      <c r="AV575" s="12"/>
      <c r="AW575" s="12">
        <f ca="1">INDEX(I$7:I$6003,UsefulSeries!$I572)</f>
        <v>1.1806821049955068E-2</v>
      </c>
      <c r="AX575" s="12"/>
      <c r="AY575" s="12"/>
      <c r="AZ575" s="12">
        <f ca="1"/>
        <v>0.6425725044153755</v>
      </c>
      <c r="BA575" s="12"/>
      <c r="BB575" s="12">
        <f t="shared" ca="1" si="89"/>
        <v>0.6425725044153755</v>
      </c>
      <c r="BC575" s="12"/>
      <c r="BD575" s="38">
        <f ca="1"/>
        <v>1.1669938494873085E-2</v>
      </c>
    </row>
    <row r="576" spans="1:56" x14ac:dyDescent="0.35">
      <c r="A576" s="12">
        <f ca="1">INDEX('Flow probs &amp; rates'!$K$5:$K$5999,UsefulSeries!$E574,0)*(1-INDEX('Flow probs &amp; rates'!$K$5:$K$5999,UsefulSeries!$E574,0))/INDEX('Flow probs &amp; rates'!$E$4:$E$5999,UsefulSeries!$E574,0)</f>
        <v>1.8783730170394388E-2</v>
      </c>
      <c r="B576" s="12">
        <f ca="1">-INDEX('Flow probs &amp; rates'!$K$5:$K$5999,UsefulSeries!$E574,0)*(INDEX('Flow probs &amp; rates'!$L$5:$L$5999,UsefulSeries!$E574,0))/INDEX('Flow probs &amp; rates'!$E$4:$E$5999,UsefulSeries!$E574,0)</f>
        <v>-2.3845055364164229E-4</v>
      </c>
      <c r="C576" s="12">
        <v>0</v>
      </c>
      <c r="D576" s="12">
        <v>0</v>
      </c>
      <c r="E576" s="12">
        <v>0</v>
      </c>
      <c r="F576" s="12">
        <v>0</v>
      </c>
      <c r="G576" s="12"/>
      <c r="H576" s="12"/>
      <c r="I576" s="12">
        <f ca="1">INDEX('Flow probs &amp; rates'!$K$5:$K$5999,UsefulSeries!$E574)</f>
        <v>1.2171038501390473E-2</v>
      </c>
      <c r="J576" s="12"/>
      <c r="K576" s="12">
        <f>-INDEX('Flow probs &amp; rates'!$E$4:$E$5999,UsefulSeries!$E574)</f>
        <v>-0.64007011462173846</v>
      </c>
      <c r="L576" s="12">
        <f>INDEX('Flow probs &amp; rates'!$E$4:$E$5999,UsefulSeries!$E574)</f>
        <v>0.64007011462173846</v>
      </c>
      <c r="M576" s="12"/>
      <c r="N576" s="12">
        <f>INDEX('Flow probs &amp; rates'!$E$5:$E$5999,UsefulSeries!$G574)-INDEX('Flow probs &amp; rates'!$E$4:$E$5999,UsefulSeries!$G574)</f>
        <v>9.5121508019602174E-5</v>
      </c>
      <c r="O576" s="12"/>
      <c r="P576" s="12">
        <f t="array" aca="1" ref="P576:U581" ca="1">MINVERSE(A576:F581)</f>
        <v>53.245893285700731</v>
      </c>
      <c r="Q576" s="12">
        <f ca="1"/>
        <v>0.65628767820765843</v>
      </c>
      <c r="R576" s="12">
        <f ca="1"/>
        <v>0</v>
      </c>
      <c r="S576" s="12">
        <f ca="1"/>
        <v>0</v>
      </c>
      <c r="T576" s="12">
        <f ca="1"/>
        <v>0</v>
      </c>
      <c r="U576" s="12">
        <f ca="1"/>
        <v>0</v>
      </c>
      <c r="V576" s="12"/>
      <c r="W576" s="12">
        <f ca="1">INDEX(P$8:P$6003,UsefulSeries!$I572)</f>
        <v>0</v>
      </c>
      <c r="X576" s="12">
        <f ca="1">INDEX(Q$8:Q$6003,UsefulSeries!$I572)</f>
        <v>0</v>
      </c>
      <c r="Y576" s="12">
        <f ca="1">INDEX(R$8:R$6003,UsefulSeries!$I572)</f>
        <v>0.21489032770937572</v>
      </c>
      <c r="Z576" s="12">
        <f ca="1">INDEX(S$8:S$6003,UsefulSeries!$I572)</f>
        <v>6.3284192990036195E-2</v>
      </c>
      <c r="AA576" s="12">
        <f ca="1">INDEX(T$8:T$6003,UsefulSeries!$I572)</f>
        <v>0</v>
      </c>
      <c r="AB576" s="12">
        <f ca="1">INDEX(U$8:U$6003,UsefulSeries!$I572)</f>
        <v>0</v>
      </c>
      <c r="AC576" s="12">
        <f>INDEX( K$8:K$6003,UsefulSeries!$I572)</f>
        <v>3.7523668313012813E-2</v>
      </c>
      <c r="AD576" s="12">
        <f>INDEX(L$8:L$6003,UsefulSeries!$I572)</f>
        <v>-3.7523668313012813E-2</v>
      </c>
      <c r="AE576" s="12"/>
      <c r="AF576" s="12"/>
      <c r="AG576" s="12"/>
      <c r="AH576" s="12"/>
      <c r="AI576" s="12"/>
      <c r="AJ576" s="12"/>
      <c r="AK576" s="12"/>
      <c r="AL576" s="12"/>
      <c r="AM576" s="12"/>
      <c r="AN576" s="12">
        <f t="shared" ca="1" si="90"/>
        <v>0</v>
      </c>
      <c r="AO576" s="12">
        <f t="shared" ca="1" si="91"/>
        <v>0</v>
      </c>
      <c r="AP576" s="12">
        <f t="shared" ca="1" si="92"/>
        <v>0.21489032770937572</v>
      </c>
      <c r="AQ576" s="12">
        <f t="shared" ca="1" si="93"/>
        <v>6.3284192990036195E-2</v>
      </c>
      <c r="AR576" s="12">
        <f t="shared" ca="1" si="94"/>
        <v>0</v>
      </c>
      <c r="AS576" s="12">
        <f t="shared" ca="1" si="95"/>
        <v>0</v>
      </c>
      <c r="AT576" s="12">
        <f t="shared" si="96"/>
        <v>3.7523668313012813E-2</v>
      </c>
      <c r="AU576" s="12">
        <f t="shared" si="97"/>
        <v>-3.7523668313012813E-2</v>
      </c>
      <c r="AV576" s="12"/>
      <c r="AW576" s="12">
        <f ca="1">INDEX(I$8:I$6003,UsefulSeries!$I572)</f>
        <v>0.24750758524698493</v>
      </c>
      <c r="AX576" s="12"/>
      <c r="AY576" s="12"/>
      <c r="AZ576" s="12">
        <f ca="1"/>
        <v>6.3284192990036181E-2</v>
      </c>
      <c r="BA576" s="12"/>
      <c r="BB576" s="12">
        <f t="shared" ca="1" si="89"/>
        <v>6.3284192990036181E-2</v>
      </c>
      <c r="BC576" s="12"/>
      <c r="BD576" s="38">
        <f ca="1"/>
        <v>0.25808057505933213</v>
      </c>
    </row>
    <row r="577" spans="1:56" x14ac:dyDescent="0.35">
      <c r="A577" s="12">
        <f ca="1">-INDEX('Flow probs &amp; rates'!$K$5:$K$5999,UsefulSeries!$E574,0)*(INDEX('Flow probs &amp; rates'!$L$5:$L$5999,UsefulSeries!$E574,0))/INDEX('Flow probs &amp; rates'!$E$4:$E$5999,UsefulSeries!$E574,0)</f>
        <v>-2.3845055364164229E-4</v>
      </c>
      <c r="B577" s="12">
        <f ca="1">INDEX('Flow probs &amp; rates'!$L$5:$L$5999,UsefulSeries!$E574,0)*(1-INDEX('Flow probs &amp; rates'!$L$5:$L$5999,UsefulSeries!$E574,0))/INDEX('Flow probs &amp; rates'!$E$4:$E$5999,UsefulSeries!$E574,0)</f>
        <v>1.934595628519753E-2</v>
      </c>
      <c r="C577" s="12">
        <v>0</v>
      </c>
      <c r="D577" s="12">
        <v>0</v>
      </c>
      <c r="E577" s="12">
        <v>0</v>
      </c>
      <c r="F577" s="12">
        <v>0</v>
      </c>
      <c r="G577" s="12"/>
      <c r="H577" s="12"/>
      <c r="I577" s="12">
        <f ca="1">INDEX('Flow probs &amp; rates'!$L$5:$L$5999,UsefulSeries!$E574)</f>
        <v>1.2540020572902339E-2</v>
      </c>
      <c r="J577" s="12"/>
      <c r="K577" s="12">
        <f>-INDEX('Flow probs &amp; rates'!$E$4:$E$5999,UsefulSeries!$E574)</f>
        <v>-0.64007011462173846</v>
      </c>
      <c r="L577" s="12"/>
      <c r="M577" s="12"/>
      <c r="N577" s="12">
        <f>INDEX('Flow probs &amp; rates'!$F$5:$F$5999,UsefulSeries!$G574)-INDEX('Flow probs &amp; rates'!$F$4:$F$5999,UsefulSeries!$G574)</f>
        <v>-1.6408832508599119E-3</v>
      </c>
      <c r="O577" s="12"/>
      <c r="P577" s="12">
        <f ca="1"/>
        <v>0.65628767820765843</v>
      </c>
      <c r="Q577" s="12">
        <f ca="1"/>
        <v>51.69847783257331</v>
      </c>
      <c r="R577" s="12">
        <f ca="1"/>
        <v>0</v>
      </c>
      <c r="S577" s="12">
        <f ca="1"/>
        <v>0</v>
      </c>
      <c r="T577" s="12">
        <f ca="1"/>
        <v>0</v>
      </c>
      <c r="U577" s="12">
        <f ca="1"/>
        <v>0</v>
      </c>
      <c r="V577" s="12"/>
      <c r="W577" s="12">
        <f ca="1">INDEX(P$9:P$6003,UsefulSeries!$I572)</f>
        <v>0</v>
      </c>
      <c r="X577" s="12">
        <f ca="1">INDEX(Q$9:Q$6003,UsefulSeries!$I572)</f>
        <v>0</v>
      </c>
      <c r="Y577" s="12">
        <f ca="1">INDEX(R$9:R$6003,UsefulSeries!$I572)</f>
        <v>6.3284192990036181E-2</v>
      </c>
      <c r="Z577" s="12">
        <f ca="1">INDEX(S$9:S$6003,UsefulSeries!$I572)</f>
        <v>0.29846359399496752</v>
      </c>
      <c r="AA577" s="12">
        <f ca="1">INDEX(T$9:T$6003,UsefulSeries!$I572)</f>
        <v>0</v>
      </c>
      <c r="AB577" s="12">
        <f ca="1">INDEX(U$9:U$6003,UsefulSeries!$I572)</f>
        <v>0</v>
      </c>
      <c r="AC577" s="12">
        <f>INDEX( K$9:K$6003,UsefulSeries!$I572)</f>
        <v>0</v>
      </c>
      <c r="AD577" s="12">
        <f>INDEX(L$9:L$6003,UsefulSeries!$I572)</f>
        <v>-3.7523668313012813E-2</v>
      </c>
      <c r="AE577" s="12"/>
      <c r="AF577" s="12"/>
      <c r="AG577" s="12"/>
      <c r="AH577" s="12"/>
      <c r="AI577" s="12"/>
      <c r="AJ577" s="12"/>
      <c r="AK577" s="12"/>
      <c r="AL577" s="12"/>
      <c r="AM577" s="12"/>
      <c r="AN577" s="12">
        <f t="shared" ca="1" si="90"/>
        <v>0</v>
      </c>
      <c r="AO577" s="12">
        <f t="shared" ca="1" si="91"/>
        <v>0</v>
      </c>
      <c r="AP577" s="12">
        <f t="shared" ca="1" si="92"/>
        <v>6.3284192990036181E-2</v>
      </c>
      <c r="AQ577" s="12">
        <f t="shared" ca="1" si="93"/>
        <v>0.29846359399496752</v>
      </c>
      <c r="AR577" s="12">
        <f t="shared" ca="1" si="94"/>
        <v>0</v>
      </c>
      <c r="AS577" s="12">
        <f t="shared" ca="1" si="95"/>
        <v>0</v>
      </c>
      <c r="AT577" s="12">
        <f t="shared" si="96"/>
        <v>0</v>
      </c>
      <c r="AU577" s="12">
        <f t="shared" si="97"/>
        <v>-3.7523668313012813E-2</v>
      </c>
      <c r="AV577" s="12"/>
      <c r="AW577" s="12">
        <f ca="1">INDEX(I$9:I$6003,UsefulSeries!$I572)</f>
        <v>0.15955337989922852</v>
      </c>
      <c r="AX577" s="12"/>
      <c r="AY577" s="12"/>
      <c r="AZ577" s="12">
        <f ca="1"/>
        <v>6.3284192990036181E-2</v>
      </c>
      <c r="BA577" s="12"/>
      <c r="BB577" s="12">
        <f t="shared" ca="1" si="89"/>
        <v>6.3284192990036181E-2</v>
      </c>
      <c r="BC577" s="12"/>
      <c r="BD577" s="38">
        <f ca="1"/>
        <v>0.16435558840346107</v>
      </c>
    </row>
    <row r="578" spans="1:56" x14ac:dyDescent="0.35">
      <c r="A578" s="12">
        <v>0</v>
      </c>
      <c r="B578" s="12">
        <v>0</v>
      </c>
      <c r="C578" s="12">
        <f ca="1">INDEX('Flow probs &amp; rates'!$M$5:$M$5999,UsefulSeries!$E574,0)*(1-INDEX('Flow probs &amp; rates'!$M$5:$M$5999,UsefulSeries!$E574,0))/INDEX('Flow probs &amp; rates'!$F$4:$F$5999,UsefulSeries!$E574,0)</f>
        <v>6.5174513453489373</v>
      </c>
      <c r="D578" s="12">
        <f ca="1">-INDEX('Flow probs &amp; rates'!$M$5:$M$5999,UsefulSeries!$E574,0)*(INDEX('Flow probs &amp; rates'!$O$5:$O$5999,UsefulSeries!$E574,0))/INDEX('Flow probs &amp; rates'!$F$4:$F$5999,UsefulSeries!$E574,0)</f>
        <v>-1.679393594874931</v>
      </c>
      <c r="E578" s="12">
        <v>0</v>
      </c>
      <c r="F578" s="12">
        <v>0</v>
      </c>
      <c r="G578" s="12"/>
      <c r="H578" s="12"/>
      <c r="I578" s="12">
        <f ca="1">INDEX('Flow probs &amp; rates'!$M$5:$M$5999,UsefulSeries!$E574)</f>
        <v>0.28369150170152768</v>
      </c>
      <c r="J578" s="12"/>
      <c r="K578" s="12">
        <f>INDEX('Flow probs &amp; rates'!$F$4:$F$5999,UsefulSeries!$E574)</f>
        <v>3.1179463074761184E-2</v>
      </c>
      <c r="L578" s="12">
        <f>-INDEX('Flow probs &amp; rates'!$F$4:$F$5999,UsefulSeries!$E574)</f>
        <v>-3.1179463074761184E-2</v>
      </c>
      <c r="M578" s="12"/>
      <c r="N578" s="12">
        <f>INDEX('Flow probs &amp; rates'!$E$5:$E$5999,UsefulSeries!$G576)-INDEX('Flow probs &amp; rates'!$E$4:$E$5999,UsefulSeries!$G576)</f>
        <v>1.2534329676052725E-3</v>
      </c>
      <c r="O578" s="12"/>
      <c r="P578" s="12">
        <f ca="1"/>
        <v>0</v>
      </c>
      <c r="Q578" s="12">
        <f ca="1"/>
        <v>0</v>
      </c>
      <c r="R578" s="12">
        <f ca="1"/>
        <v>0.16854370606760791</v>
      </c>
      <c r="S578" s="12">
        <f ca="1"/>
        <v>5.863747733762234E-2</v>
      </c>
      <c r="T578" s="12">
        <f ca="1"/>
        <v>0</v>
      </c>
      <c r="U578" s="12">
        <f ca="1"/>
        <v>0</v>
      </c>
      <c r="V578" s="12"/>
      <c r="W578" s="12">
        <f ca="1">INDEX(P$10:P$6003,UsefulSeries!$I572)</f>
        <v>0</v>
      </c>
      <c r="X578" s="12">
        <f ca="1">INDEX(Q$10:Q$6003,UsefulSeries!$I572)</f>
        <v>0</v>
      </c>
      <c r="Y578" s="12">
        <f ca="1">INDEX(R$10:R$6003,UsefulSeries!$I572)</f>
        <v>0</v>
      </c>
      <c r="Z578" s="12">
        <f ca="1">INDEX(S$10:S$6003,UsefulSeries!$I572)</f>
        <v>0</v>
      </c>
      <c r="AA578" s="12">
        <f ca="1">INDEX(T$10:T$6003,UsefulSeries!$I572)</f>
        <v>16.129616130268069</v>
      </c>
      <c r="AB578" s="12">
        <f ca="1">INDEX(U$10:U$6003,UsefulSeries!$I572)</f>
        <v>0.35145113925984522</v>
      </c>
      <c r="AC578" s="12">
        <f>INDEX( K$10:K$6003,UsefulSeries!$I572)</f>
        <v>0.33570433894026069</v>
      </c>
      <c r="AD578" s="12">
        <f>INDEX(L$10:L$6003,UsefulSeries!$I572)</f>
        <v>0</v>
      </c>
      <c r="AE578" s="12"/>
      <c r="AF578" s="12"/>
      <c r="AG578" s="12"/>
      <c r="AH578" s="12"/>
      <c r="AI578" s="12"/>
      <c r="AJ578" s="12"/>
      <c r="AK578" s="12"/>
      <c r="AL578" s="12"/>
      <c r="AM578" s="12"/>
      <c r="AN578" s="12">
        <f t="shared" ca="1" si="90"/>
        <v>0</v>
      </c>
      <c r="AO578" s="12">
        <f t="shared" ca="1" si="91"/>
        <v>0</v>
      </c>
      <c r="AP578" s="12">
        <f t="shared" ca="1" si="92"/>
        <v>0</v>
      </c>
      <c r="AQ578" s="12">
        <f t="shared" ca="1" si="93"/>
        <v>0</v>
      </c>
      <c r="AR578" s="12">
        <f t="shared" ca="1" si="94"/>
        <v>16.129616130268069</v>
      </c>
      <c r="AS578" s="12">
        <f t="shared" ca="1" si="95"/>
        <v>0.35145113925984522</v>
      </c>
      <c r="AT578" s="12">
        <f t="shared" si="96"/>
        <v>0.33570433894026069</v>
      </c>
      <c r="AU578" s="12">
        <f t="shared" si="97"/>
        <v>0</v>
      </c>
      <c r="AV578" s="12"/>
      <c r="AW578" s="12">
        <f ca="1">INDEX(I$10:I$6003,UsefulSeries!$I572)</f>
        <v>2.1276513405175716E-2</v>
      </c>
      <c r="AX578" s="12"/>
      <c r="AY578" s="12"/>
      <c r="AZ578" s="12">
        <f ca="1"/>
        <v>0.35145113925984528</v>
      </c>
      <c r="BA578" s="12"/>
      <c r="BB578" s="12">
        <f t="shared" ca="1" si="89"/>
        <v>0.35145113925984528</v>
      </c>
      <c r="BC578" s="12"/>
      <c r="BD578" s="38">
        <f ca="1"/>
        <v>2.1567358669338246E-2</v>
      </c>
    </row>
    <row r="579" spans="1:56" x14ac:dyDescent="0.35">
      <c r="A579" s="12">
        <v>0</v>
      </c>
      <c r="B579" s="12">
        <v>0</v>
      </c>
      <c r="C579" s="12">
        <f ca="1">-INDEX('Flow probs &amp; rates'!$M$5:$M$5999,UsefulSeries!$E574,0)*(INDEX('Flow probs &amp; rates'!$O$5:$O$5999,UsefulSeries!$E574,0))/INDEX('Flow probs &amp; rates'!$F$4:$F$5999,UsefulSeries!$E574,0)</f>
        <v>-1.679393594874931</v>
      </c>
      <c r="D579" s="12">
        <f ca="1">INDEX('Flow probs &amp; rates'!$O$5:$O$5999,UsefulSeries!$E574,0)*(1-INDEX('Flow probs &amp; rates'!$O$5:$O$5999,UsefulSeries!$E574,0))/INDEX('Flow probs &amp; rates'!$F$4:$F$5999,UsefulSeries!$E574,0)</f>
        <v>4.8271384322465636</v>
      </c>
      <c r="E579" s="12">
        <v>0</v>
      </c>
      <c r="F579" s="12">
        <v>0</v>
      </c>
      <c r="G579" s="12"/>
      <c r="H579" s="12"/>
      <c r="I579" s="12">
        <f ca="1">INDEX('Flow probs &amp; rates'!$O$5:$O$5999,UsefulSeries!$E574)</f>
        <v>0.18457581656599684</v>
      </c>
      <c r="J579" s="12"/>
      <c r="K579" s="12"/>
      <c r="L579" s="12">
        <f>-INDEX('Flow probs &amp; rates'!$F$4:$F$5999,UsefulSeries!$E574)</f>
        <v>-3.1179463074761184E-2</v>
      </c>
      <c r="M579" s="12"/>
      <c r="N579" s="12">
        <f>INDEX('Flow probs &amp; rates'!$F$5:$F$5999,UsefulSeries!$G576)-INDEX('Flow probs &amp; rates'!$F$4:$F$5999,UsefulSeries!$G576)</f>
        <v>-8.6702368026689985E-4</v>
      </c>
      <c r="O579" s="12"/>
      <c r="P579" s="12">
        <f ca="1"/>
        <v>0</v>
      </c>
      <c r="Q579" s="12">
        <f ca="1"/>
        <v>0</v>
      </c>
      <c r="R579" s="12">
        <f ca="1"/>
        <v>5.8637477337622347E-2</v>
      </c>
      <c r="S579" s="12">
        <f ca="1"/>
        <v>0.22756244082877758</v>
      </c>
      <c r="T579" s="12">
        <f ca="1"/>
        <v>0</v>
      </c>
      <c r="U579" s="12">
        <f ca="1"/>
        <v>0</v>
      </c>
      <c r="V579" s="12"/>
      <c r="W579" s="12">
        <f ca="1">INDEX(P$11:P$6003,UsefulSeries!$I572)</f>
        <v>0</v>
      </c>
      <c r="X579" s="12">
        <f ca="1">INDEX(Q$11:Q$6003,UsefulSeries!$I572)</f>
        <v>0</v>
      </c>
      <c r="Y579" s="12">
        <f ca="1">INDEX(R$11:R$6003,UsefulSeries!$I572)</f>
        <v>0</v>
      </c>
      <c r="Z579" s="12">
        <f ca="1">INDEX(S$11:S$6003,UsefulSeries!$I572)</f>
        <v>0</v>
      </c>
      <c r="AA579" s="12">
        <f ca="1">INDEX(T$11:T$6003,UsefulSeries!$I572)</f>
        <v>0.35145113925984522</v>
      </c>
      <c r="AB579" s="12">
        <f ca="1">INDEX(U$11:U$6003,UsefulSeries!$I572)</f>
        <v>14.619391300193604</v>
      </c>
      <c r="AC579" s="12">
        <f>INDEX( K$11:K$6003,UsefulSeries!$I572)</f>
        <v>0</v>
      </c>
      <c r="AD579" s="12">
        <f>INDEX(L$11:L$6003,UsefulSeries!$I572)</f>
        <v>0.33570433894026069</v>
      </c>
      <c r="AE579" s="12"/>
      <c r="AF579" s="12"/>
      <c r="AG579" s="12"/>
      <c r="AH579" s="12"/>
      <c r="AI579" s="12"/>
      <c r="AJ579" s="12"/>
      <c r="AK579" s="12"/>
      <c r="AL579" s="12"/>
      <c r="AM579" s="12"/>
      <c r="AN579" s="12">
        <f t="shared" ca="1" si="90"/>
        <v>0</v>
      </c>
      <c r="AO579" s="12">
        <f t="shared" ca="1" si="91"/>
        <v>0</v>
      </c>
      <c r="AP579" s="12">
        <f t="shared" ca="1" si="92"/>
        <v>0</v>
      </c>
      <c r="AQ579" s="12">
        <f t="shared" ca="1" si="93"/>
        <v>0</v>
      </c>
      <c r="AR579" s="12">
        <f t="shared" ca="1" si="94"/>
        <v>0.35145113925984522</v>
      </c>
      <c r="AS579" s="12">
        <f t="shared" ca="1" si="95"/>
        <v>14.619391300193604</v>
      </c>
      <c r="AT579" s="12">
        <f t="shared" si="96"/>
        <v>0</v>
      </c>
      <c r="AU579" s="12">
        <f t="shared" si="97"/>
        <v>0.33570433894026069</v>
      </c>
      <c r="AV579" s="12"/>
      <c r="AW579" s="12">
        <f ca="1">INDEX(I$11:I$6003,UsefulSeries!$I572)</f>
        <v>2.3528577717155962E-2</v>
      </c>
      <c r="AX579" s="12"/>
      <c r="AY579" s="12"/>
      <c r="AZ579" s="12">
        <f ca="1"/>
        <v>0.35145113925984534</v>
      </c>
      <c r="BA579" s="12"/>
      <c r="BB579" s="12">
        <f t="shared" ca="1" si="89"/>
        <v>0.35145113925984534</v>
      </c>
      <c r="BC579" s="12"/>
      <c r="BD579" s="38">
        <f ca="1"/>
        <v>2.2235010656825031E-2</v>
      </c>
    </row>
    <row r="580" spans="1:56" x14ac:dyDescent="0.35">
      <c r="A580" s="12">
        <v>0</v>
      </c>
      <c r="B580" s="12">
        <v>0</v>
      </c>
      <c r="C580" s="12">
        <v>0</v>
      </c>
      <c r="D580" s="12">
        <v>0</v>
      </c>
      <c r="E580" s="12">
        <f ca="1">INDEX('Flow probs &amp; rates'!$P$5:$P$5999,UsefulSeries!$E574,0)*(1-INDEX('Flow probs &amp; rates'!$P$5:$P$5999,UsefulSeries!$E574,0))/INDEX('Flow probs &amp; rates'!$G$4:$G$5999,UsefulSeries!$E574,0)</f>
        <v>6.5761333710856185E-2</v>
      </c>
      <c r="F580" s="12">
        <f ca="1">-INDEX('Flow probs &amp; rates'!$P$5:$P$5999,UsefulSeries!$E574,0)*(INDEX('Flow probs &amp; rates'!$Q$5:$Q$5999,UsefulSeries!$E574,0))/INDEX('Flow probs &amp; rates'!$G$4:$G$5999,UsefulSeries!$E574,0)</f>
        <v>-1.3823777674572995E-3</v>
      </c>
      <c r="G580" s="12"/>
      <c r="H580" s="12"/>
      <c r="I580" s="12">
        <f ca="1">INDEX('Flow probs &amp; rates'!$P$5:$P$5999,UsefulSeries!$E574)</f>
        <v>2.2107822023299258E-2</v>
      </c>
      <c r="J580" s="12"/>
      <c r="K580" s="12">
        <f>INDEX('Flow probs &amp; rates'!$G$4:$G$5999,UsefulSeries!$E574)</f>
        <v>0.32875042230350032</v>
      </c>
      <c r="L580" s="12"/>
      <c r="M580" s="12"/>
      <c r="N580" s="12">
        <f>INDEX('Flow probs &amp; rates'!$E$5:$E$5999,UsefulSeries!$G578)-INDEX('Flow probs &amp; rates'!$E$4:$E$5999,UsefulSeries!$G578)</f>
        <v>-3.2664397737747208E-5</v>
      </c>
      <c r="O580" s="12"/>
      <c r="P580" s="12">
        <f ca="1"/>
        <v>0</v>
      </c>
      <c r="Q580" s="12">
        <f ca="1"/>
        <v>0</v>
      </c>
      <c r="R580" s="12">
        <f ca="1"/>
        <v>0</v>
      </c>
      <c r="S580" s="12">
        <f ca="1"/>
        <v>0</v>
      </c>
      <c r="T580" s="12">
        <f ca="1"/>
        <v>15.213722927605751</v>
      </c>
      <c r="U580" s="12">
        <f ca="1"/>
        <v>0.34340137548574351</v>
      </c>
      <c r="V580" s="12"/>
      <c r="W580" s="12"/>
      <c r="X580" s="12"/>
      <c r="Y580" s="12"/>
      <c r="Z580" s="12"/>
      <c r="AA580" s="12"/>
      <c r="AB580" s="12"/>
      <c r="AC580" s="12"/>
      <c r="AD580" s="12"/>
      <c r="AE580" s="12">
        <f t="array" ref="AE580:AJ581">TRANSPOSE(AC574:AD579)</f>
        <v>-0.62677199274672646</v>
      </c>
      <c r="AF580" s="12">
        <v>-0.62677199274672646</v>
      </c>
      <c r="AG580" s="12">
        <v>3.7523668313012813E-2</v>
      </c>
      <c r="AH580" s="12">
        <v>0</v>
      </c>
      <c r="AI580" s="12">
        <v>0.33570433894026069</v>
      </c>
      <c r="AJ580" s="12">
        <v>0</v>
      </c>
      <c r="AK580" s="12"/>
      <c r="AL580" s="12"/>
      <c r="AM580" s="12"/>
      <c r="AN580" s="12">
        <f t="shared" si="90"/>
        <v>-0.62677199274672646</v>
      </c>
      <c r="AO580" s="12">
        <f t="shared" si="91"/>
        <v>-0.62677199274672646</v>
      </c>
      <c r="AP580" s="12">
        <f t="shared" si="92"/>
        <v>3.7523668313012813E-2</v>
      </c>
      <c r="AQ580" s="12">
        <f t="shared" si="93"/>
        <v>0</v>
      </c>
      <c r="AR580" s="12">
        <f t="shared" si="94"/>
        <v>0.33570433894026069</v>
      </c>
      <c r="AS580" s="12">
        <f t="shared" si="95"/>
        <v>0</v>
      </c>
      <c r="AT580" s="12">
        <f t="shared" si="96"/>
        <v>0</v>
      </c>
      <c r="AU580" s="12">
        <f t="shared" si="97"/>
        <v>0</v>
      </c>
      <c r="AV580" s="12"/>
      <c r="AW580" s="12"/>
      <c r="AX580" s="12">
        <f>INDEX($N$6:$N$6003,UsefulSeries!$K572)</f>
        <v>2.1399668872562616E-3</v>
      </c>
      <c r="AY580" s="12"/>
      <c r="AZ580" s="12"/>
      <c r="BA580" s="12"/>
      <c r="BB580" s="12">
        <f t="shared" si="89"/>
        <v>2.1399668872562616E-3</v>
      </c>
      <c r="BC580" s="12"/>
      <c r="BD580" s="38">
        <f ca="1"/>
        <v>-1.2620024097870233E-2</v>
      </c>
    </row>
    <row r="581" spans="1:56" x14ac:dyDescent="0.35">
      <c r="A581" s="12">
        <v>0</v>
      </c>
      <c r="B581" s="12">
        <v>0</v>
      </c>
      <c r="C581" s="12">
        <v>0</v>
      </c>
      <c r="D581" s="12">
        <v>0</v>
      </c>
      <c r="E581" s="12">
        <f ca="1">-INDEX('Flow probs &amp; rates'!$P$5:$P$5999,UsefulSeries!$E574,0)*(INDEX('Flow probs &amp; rates'!$Q$5:$Q$5999,UsefulSeries!$E574,0))/INDEX('Flow probs &amp; rates'!$G$4:$G$5999,UsefulSeries!$E574,0)</f>
        <v>-1.3823777674572995E-3</v>
      </c>
      <c r="F581" s="12">
        <f ca="1">INDEX('Flow probs &amp; rates'!$Q$5:$Q$5999,UsefulSeries!$E574,0)*(1-INDEX('Flow probs &amp; rates'!$Q$5:$Q$5999,UsefulSeries!$E574,0))/INDEX('Flow probs &amp; rates'!$G$4:$G$5999,UsefulSeries!$E574,0)</f>
        <v>6.1243529690668604E-2</v>
      </c>
      <c r="G581" s="12"/>
      <c r="H581" s="12"/>
      <c r="I581" s="12">
        <f ca="1">INDEX('Flow probs &amp; rates'!$Q$5:$Q$5999,UsefulSeries!$E574)</f>
        <v>2.0556401908591822E-2</v>
      </c>
      <c r="J581" s="12"/>
      <c r="K581" s="12"/>
      <c r="L581" s="12">
        <f>INDEX('Flow probs &amp; rates'!$G$4:$G$5999,UsefulSeries!$E574)</f>
        <v>0.32875042230350032</v>
      </c>
      <c r="M581" s="12"/>
      <c r="N581" s="12">
        <f>INDEX('Flow probs &amp; rates'!$F$5:$F$5999,UsefulSeries!$G578)-INDEX('Flow probs &amp; rates'!$F$4:$F$5999,UsefulSeries!$G578)</f>
        <v>7.1189895368231615E-4</v>
      </c>
      <c r="O581" s="12"/>
      <c r="P581" s="12">
        <f ca="1"/>
        <v>0</v>
      </c>
      <c r="Q581" s="12">
        <f ca="1"/>
        <v>0</v>
      </c>
      <c r="R581" s="12">
        <f ca="1"/>
        <v>0</v>
      </c>
      <c r="S581" s="12">
        <f ca="1"/>
        <v>0</v>
      </c>
      <c r="T581" s="12">
        <f ca="1"/>
        <v>0.34340137548574351</v>
      </c>
      <c r="U581" s="12">
        <f ca="1"/>
        <v>16.336006684788181</v>
      </c>
      <c r="V581" s="12"/>
      <c r="W581" s="12"/>
      <c r="X581" s="12"/>
      <c r="Y581" s="12"/>
      <c r="Z581" s="12"/>
      <c r="AA581" s="12"/>
      <c r="AB581" s="12"/>
      <c r="AC581" s="12"/>
      <c r="AD581" s="12"/>
      <c r="AE581" s="12">
        <v>0.62677199274672646</v>
      </c>
      <c r="AF581" s="12">
        <v>0</v>
      </c>
      <c r="AG581" s="12">
        <v>-3.7523668313012813E-2</v>
      </c>
      <c r="AH581" s="12">
        <v>-3.7523668313012813E-2</v>
      </c>
      <c r="AI581" s="12">
        <v>0</v>
      </c>
      <c r="AJ581" s="12">
        <v>0.33570433894026069</v>
      </c>
      <c r="AK581" s="12"/>
      <c r="AL581" s="12"/>
      <c r="AM581" s="12"/>
      <c r="AN581" s="12">
        <f t="shared" si="90"/>
        <v>0.62677199274672646</v>
      </c>
      <c r="AO581" s="12">
        <f t="shared" si="91"/>
        <v>0</v>
      </c>
      <c r="AP581" s="12">
        <f t="shared" si="92"/>
        <v>-3.7523668313012813E-2</v>
      </c>
      <c r="AQ581" s="12">
        <f t="shared" si="93"/>
        <v>-3.7523668313012813E-2</v>
      </c>
      <c r="AR581" s="12">
        <f t="shared" si="94"/>
        <v>0</v>
      </c>
      <c r="AS581" s="12">
        <f t="shared" si="95"/>
        <v>0.33570433894026069</v>
      </c>
      <c r="AT581" s="12">
        <f t="shared" si="96"/>
        <v>0</v>
      </c>
      <c r="AU581" s="12">
        <f t="shared" si="97"/>
        <v>0</v>
      </c>
      <c r="AV581" s="12"/>
      <c r="AW581" s="12"/>
      <c r="AX581" s="12">
        <f>INDEX('Margin error adjustment'!N$7:N$6003,UsefulSeries!$K572)</f>
        <v>-9.1693663890433236E-4</v>
      </c>
      <c r="AY581" s="12"/>
      <c r="AZ581" s="12"/>
      <c r="BA581" s="12"/>
      <c r="BB581" s="12">
        <f t="shared" si="89"/>
        <v>-9.1693663890433236E-4</v>
      </c>
      <c r="BC581" s="12"/>
      <c r="BD581" s="38">
        <f ca="1"/>
        <v>5.6028305109061843E-2</v>
      </c>
    </row>
    <row r="582" spans="1:56" x14ac:dyDescent="0.35">
      <c r="A582" s="12">
        <f ca="1">INDEX('Flow probs &amp; rates'!$K$5:$K$5999,UsefulSeries!$E580,0)*(1-INDEX('Flow probs &amp; rates'!$K$5:$K$5999,UsefulSeries!$E580,0))/INDEX('Flow probs &amp; rates'!$E$4:$E$5999,UsefulSeries!$E580,0)</f>
        <v>1.8353057250443963E-2</v>
      </c>
      <c r="B582" s="12">
        <f ca="1">-INDEX('Flow probs &amp; rates'!$K$5:$K$5999,UsefulSeries!$E580,0)*(INDEX('Flow probs &amp; rates'!$L$5:$L$5999,UsefulSeries!$E580,0))/INDEX('Flow probs &amp; rates'!$E$4:$E$5999,UsefulSeries!$E580,0)</f>
        <v>-2.3482633517829687E-4</v>
      </c>
      <c r="C582" s="12">
        <v>0</v>
      </c>
      <c r="D582" s="12">
        <v>0</v>
      </c>
      <c r="E582" s="12">
        <v>0</v>
      </c>
      <c r="F582" s="12">
        <v>0</v>
      </c>
      <c r="G582" s="12"/>
      <c r="H582" s="12"/>
      <c r="I582" s="12">
        <f ca="1">INDEX('Flow probs &amp; rates'!$K$5:$K$5999,UsefulSeries!$E580)</f>
        <v>1.1886377028670814E-2</v>
      </c>
      <c r="J582" s="12"/>
      <c r="K582" s="12">
        <f>-INDEX('Flow probs &amp; rates'!$E$4:$E$5999,UsefulSeries!$E580)</f>
        <v>-0.63995283780412038</v>
      </c>
      <c r="L582" s="12">
        <f>INDEX('Flow probs &amp; rates'!$E$4:$E$5999,UsefulSeries!$E580)</f>
        <v>0.63995283780412038</v>
      </c>
      <c r="M582" s="12"/>
      <c r="N582" s="12">
        <f>INDEX('Flow probs &amp; rates'!$E$5:$E$5999,UsefulSeries!$G580)-INDEX('Flow probs &amp; rates'!$E$4:$E$5999,UsefulSeries!$G580)</f>
        <v>1.9652941579118011E-3</v>
      </c>
      <c r="O582" s="12"/>
      <c r="P582" s="12">
        <f t="array" aca="1" ref="P582:U587" ca="1">MINVERSE(A582:F587)</f>
        <v>54.495228943272821</v>
      </c>
      <c r="Q582" s="12">
        <f ca="1"/>
        <v>0.65604512296263162</v>
      </c>
      <c r="R582" s="12">
        <f ca="1"/>
        <v>0</v>
      </c>
      <c r="S582" s="12">
        <f ca="1"/>
        <v>0</v>
      </c>
      <c r="T582" s="12">
        <f ca="1"/>
        <v>0</v>
      </c>
      <c r="U582" s="12">
        <f ca="1"/>
        <v>0</v>
      </c>
      <c r="V582" s="12"/>
      <c r="W582" s="12">
        <f ca="1">INDEX(P$6:P$6003,UsefulSeries!$I580)</f>
        <v>48.724823923145443</v>
      </c>
      <c r="X582" s="12">
        <f ca="1">INDEX(Q$6:Q$6003,UsefulSeries!$I580)</f>
        <v>0.64484735519391279</v>
      </c>
      <c r="Y582" s="12">
        <f ca="1">INDEX(R$6:R$6003,UsefulSeries!$I580)</f>
        <v>0</v>
      </c>
      <c r="Z582" s="12">
        <f ca="1">INDEX(S$6:S$6003,UsefulSeries!$I580)</f>
        <v>0</v>
      </c>
      <c r="AA582" s="12">
        <f ca="1">INDEX(T$6:T$6003,UsefulSeries!$I580)</f>
        <v>0</v>
      </c>
      <c r="AB582" s="12">
        <f ca="1">INDEX(U$6:U$6003,UsefulSeries!$I580)</f>
        <v>0</v>
      </c>
      <c r="AC582" s="12">
        <f>INDEX( K$6:K$6003,UsefulSeries!$I580)</f>
        <v>-0.62891195963398272</v>
      </c>
      <c r="AD582" s="12">
        <f>INDEX(L$6:L$6003,UsefulSeries!$I580)</f>
        <v>0.62891195963398272</v>
      </c>
      <c r="AE582" s="12"/>
      <c r="AF582" s="12"/>
      <c r="AG582" s="12"/>
      <c r="AH582" s="12"/>
      <c r="AI582" s="12"/>
      <c r="AJ582" s="12"/>
      <c r="AK582" s="12"/>
      <c r="AL582" s="12"/>
      <c r="AM582" s="12"/>
      <c r="AN582" s="12">
        <f t="shared" ca="1" si="90"/>
        <v>48.724823923145443</v>
      </c>
      <c r="AO582" s="12">
        <f t="shared" ca="1" si="91"/>
        <v>0.64484735519391279</v>
      </c>
      <c r="AP582" s="12">
        <f t="shared" ca="1" si="92"/>
        <v>0</v>
      </c>
      <c r="AQ582" s="12">
        <f t="shared" ca="1" si="93"/>
        <v>0</v>
      </c>
      <c r="AR582" s="12">
        <f t="shared" ca="1" si="94"/>
        <v>0</v>
      </c>
      <c r="AS582" s="12">
        <f t="shared" ca="1" si="95"/>
        <v>0</v>
      </c>
      <c r="AT582" s="12">
        <f t="shared" si="96"/>
        <v>-0.62891195963398272</v>
      </c>
      <c r="AU582" s="12">
        <f t="shared" si="97"/>
        <v>0.62891195963398272</v>
      </c>
      <c r="AV582" s="12"/>
      <c r="AW582" s="12">
        <f ca="1">INDEX(I$6:I$6003,UsefulSeries!$I580)</f>
        <v>1.3080537981235081E-2</v>
      </c>
      <c r="AX582" s="12"/>
      <c r="AY582" s="12"/>
      <c r="AZ582" s="12">
        <f t="array" aca="1" ref="AZ582:AZ587" ca="1">MMULT(W582:AB587,AW582:AW587)</f>
        <v>0.6448473551939129</v>
      </c>
      <c r="BA582" s="12"/>
      <c r="BB582" s="12">
        <f t="shared" ca="1" si="89"/>
        <v>0.6448473551939129</v>
      </c>
      <c r="BC582" s="12"/>
      <c r="BD582" s="38">
        <f t="array" aca="1" ref="BD582:BD589" ca="1">MMULT(MINVERSE(AN582:AU589),BB582:BB589)</f>
        <v>1.2492344548733141E-2</v>
      </c>
    </row>
    <row r="583" spans="1:56" x14ac:dyDescent="0.35">
      <c r="A583" s="12">
        <f ca="1">-INDEX('Flow probs &amp; rates'!$K$5:$K$5999,UsefulSeries!$E580,0)*(INDEX('Flow probs &amp; rates'!$L$5:$L$5999,UsefulSeries!$E580,0))/INDEX('Flow probs &amp; rates'!$E$4:$E$5999,UsefulSeries!$E580,0)</f>
        <v>-2.3482633517829687E-4</v>
      </c>
      <c r="B583" s="12">
        <f ca="1">INDEX('Flow probs &amp; rates'!$L$5:$L$5999,UsefulSeries!$E580,0)*(1-INDEX('Flow probs &amp; rates'!$L$5:$L$5999,UsefulSeries!$E580,0))/INDEX('Flow probs &amp; rates'!$E$4:$E$5999,UsefulSeries!$E580,0)</f>
        <v>1.9506150491084319E-2</v>
      </c>
      <c r="C583" s="12">
        <v>0</v>
      </c>
      <c r="D583" s="12">
        <v>0</v>
      </c>
      <c r="E583" s="12">
        <v>0</v>
      </c>
      <c r="F583" s="12">
        <v>0</v>
      </c>
      <c r="G583" s="12"/>
      <c r="H583" s="12"/>
      <c r="I583" s="12">
        <f ca="1">INDEX('Flow probs &amp; rates'!$L$5:$L$5999,UsefulSeries!$E580)</f>
        <v>1.2642858225514097E-2</v>
      </c>
      <c r="J583" s="12"/>
      <c r="K583" s="12">
        <f>-INDEX('Flow probs &amp; rates'!$E$4:$E$5999,UsefulSeries!$E580)</f>
        <v>-0.63995283780412038</v>
      </c>
      <c r="L583" s="12"/>
      <c r="M583" s="12"/>
      <c r="N583" s="12">
        <f>INDEX('Flow probs &amp; rates'!$F$5:$F$5999,UsefulSeries!$G580)-INDEX('Flow probs &amp; rates'!$F$4:$F$5999,UsefulSeries!$G580)</f>
        <v>1.3256524864520974E-4</v>
      </c>
      <c r="O583" s="12"/>
      <c r="P583" s="12">
        <f ca="1"/>
        <v>0.65604512296263151</v>
      </c>
      <c r="Q583" s="12">
        <f ca="1"/>
        <v>51.273779371746244</v>
      </c>
      <c r="R583" s="12">
        <f ca="1"/>
        <v>0</v>
      </c>
      <c r="S583" s="12">
        <f ca="1"/>
        <v>0</v>
      </c>
      <c r="T583" s="12">
        <f ca="1"/>
        <v>0</v>
      </c>
      <c r="U583" s="12">
        <f ca="1"/>
        <v>0</v>
      </c>
      <c r="V583" s="12"/>
      <c r="W583" s="12">
        <f ca="1">INDEX(P$7:P$6003,UsefulSeries!$I580)</f>
        <v>0.64484735519391279</v>
      </c>
      <c r="X583" s="12">
        <f ca="1">INDEX(Q$7:Q$6003,UsefulSeries!$I580)</f>
        <v>54.715265968928229</v>
      </c>
      <c r="Y583" s="12">
        <f ca="1">INDEX(R$7:R$6003,UsefulSeries!$I580)</f>
        <v>0</v>
      </c>
      <c r="Z583" s="12">
        <f ca="1">INDEX(S$7:S$6003,UsefulSeries!$I580)</f>
        <v>0</v>
      </c>
      <c r="AA583" s="12">
        <f ca="1">INDEX(T$7:T$6003,UsefulSeries!$I580)</f>
        <v>0</v>
      </c>
      <c r="AB583" s="12">
        <f ca="1">INDEX(U$7:U$6003,UsefulSeries!$I580)</f>
        <v>0</v>
      </c>
      <c r="AC583" s="12">
        <f>INDEX( K$7:K$6003,UsefulSeries!$I580,1)</f>
        <v>-0.62891195963398272</v>
      </c>
      <c r="AD583" s="12">
        <f>INDEX(L$7:L$6003,UsefulSeries!$I580,1)</f>
        <v>0</v>
      </c>
      <c r="AE583" s="12"/>
      <c r="AF583" s="12"/>
      <c r="AG583" s="12"/>
      <c r="AH583" s="12"/>
      <c r="AI583" s="12"/>
      <c r="AJ583" s="12"/>
      <c r="AK583" s="12"/>
      <c r="AL583" s="12"/>
      <c r="AM583" s="12"/>
      <c r="AN583" s="12">
        <f t="shared" ca="1" si="90"/>
        <v>0.64484735519391279</v>
      </c>
      <c r="AO583" s="12">
        <f t="shared" ca="1" si="91"/>
        <v>54.715265968928229</v>
      </c>
      <c r="AP583" s="12">
        <f t="shared" ca="1" si="92"/>
        <v>0</v>
      </c>
      <c r="AQ583" s="12">
        <f t="shared" ca="1" si="93"/>
        <v>0</v>
      </c>
      <c r="AR583" s="12">
        <f t="shared" ca="1" si="94"/>
        <v>0</v>
      </c>
      <c r="AS583" s="12">
        <f t="shared" ca="1" si="95"/>
        <v>0</v>
      </c>
      <c r="AT583" s="12">
        <f t="shared" si="96"/>
        <v>-0.62891195963398272</v>
      </c>
      <c r="AU583" s="12">
        <f t="shared" si="97"/>
        <v>0</v>
      </c>
      <c r="AV583" s="12"/>
      <c r="AW583" s="12">
        <f ca="1">INDEX(I$7:I$6003,UsefulSeries!$I580)</f>
        <v>1.1631349927707681E-2</v>
      </c>
      <c r="AX583" s="12"/>
      <c r="AY583" s="12"/>
      <c r="AZ583" s="12">
        <f ca="1"/>
        <v>0.64484735519391279</v>
      </c>
      <c r="BA583" s="12"/>
      <c r="BB583" s="12">
        <f t="shared" ref="BB583:BB646" ca="1" si="98">AZ583+AX583</f>
        <v>0.64484735519391279</v>
      </c>
      <c r="BC583" s="12"/>
      <c r="BD583" s="38">
        <f ca="1"/>
        <v>1.1797167873400807E-2</v>
      </c>
    </row>
    <row r="584" spans="1:56" x14ac:dyDescent="0.35">
      <c r="A584" s="12">
        <v>0</v>
      </c>
      <c r="B584" s="12">
        <v>0</v>
      </c>
      <c r="C584" s="12">
        <f ca="1">INDEX('Flow probs &amp; rates'!$M$5:$M$5999,UsefulSeries!$E580,0)*(1-INDEX('Flow probs &amp; rates'!$M$5:$M$5999,UsefulSeries!$E580,0))/INDEX('Flow probs &amp; rates'!$F$4:$F$5999,UsefulSeries!$E580,0)</f>
        <v>6.5259887129245344</v>
      </c>
      <c r="D584" s="12">
        <f ca="1">-INDEX('Flow probs &amp; rates'!$M$5:$M$5999,UsefulSeries!$E580,0)*(INDEX('Flow probs &amp; rates'!$O$5:$O$5999,UsefulSeries!$E580,0))/INDEX('Flow probs &amp; rates'!$F$4:$F$5999,UsefulSeries!$E580,0)</f>
        <v>-1.6251989491524879</v>
      </c>
      <c r="E584" s="12">
        <v>0</v>
      </c>
      <c r="F584" s="12">
        <v>0</v>
      </c>
      <c r="G584" s="12"/>
      <c r="H584" s="12"/>
      <c r="I584" s="12">
        <f ca="1">INDEX('Flow probs &amp; rates'!$M$5:$M$5999,UsefulSeries!$E580)</f>
        <v>0.27939643691272886</v>
      </c>
      <c r="J584" s="12"/>
      <c r="K584" s="12">
        <f>INDEX('Flow probs &amp; rates'!$F$4:$F$5999,UsefulSeries!$E580)</f>
        <v>3.0851121080620936E-2</v>
      </c>
      <c r="L584" s="12">
        <f>-INDEX('Flow probs &amp; rates'!$F$4:$F$5999,UsefulSeries!$E580)</f>
        <v>-3.0851121080620936E-2</v>
      </c>
      <c r="M584" s="12"/>
      <c r="N584" s="12">
        <f>INDEX('Flow probs &amp; rates'!$E$5:$E$5999,UsefulSeries!$G582)-INDEX('Flow probs &amp; rates'!$E$4:$E$5999,UsefulSeries!$G582)</f>
        <v>-8.1518804948055301E-4</v>
      </c>
      <c r="O584" s="12"/>
      <c r="P584" s="12">
        <f ca="1"/>
        <v>0</v>
      </c>
      <c r="Q584" s="12">
        <f ca="1"/>
        <v>0</v>
      </c>
      <c r="R584" s="12">
        <f ca="1"/>
        <v>0.16743108825079506</v>
      </c>
      <c r="S584" s="12">
        <f ca="1"/>
        <v>5.7010492263533163E-2</v>
      </c>
      <c r="T584" s="12">
        <f ca="1"/>
        <v>0</v>
      </c>
      <c r="U584" s="12">
        <f ca="1"/>
        <v>0</v>
      </c>
      <c r="V584" s="12"/>
      <c r="W584" s="12">
        <f ca="1">INDEX(P$8:P$6003,UsefulSeries!$I580)</f>
        <v>0</v>
      </c>
      <c r="X584" s="12">
        <f ca="1">INDEX(Q$8:Q$6003,UsefulSeries!$I580)</f>
        <v>0</v>
      </c>
      <c r="Y584" s="12">
        <f ca="1">INDEX(R$8:R$6003,UsefulSeries!$I580)</f>
        <v>0.21045841298359858</v>
      </c>
      <c r="Z584" s="12">
        <f ca="1">INDEX(S$8:S$6003,UsefulSeries!$I580)</f>
        <v>6.162991110205554E-2</v>
      </c>
      <c r="AA584" s="12">
        <f ca="1">INDEX(T$8:T$6003,UsefulSeries!$I580)</f>
        <v>0</v>
      </c>
      <c r="AB584" s="12">
        <f ca="1">INDEX(U$8:U$6003,UsefulSeries!$I580)</f>
        <v>0</v>
      </c>
      <c r="AC584" s="12">
        <f>INDEX( K$8:K$6003,UsefulSeries!$I580)</f>
        <v>3.6606731674108481E-2</v>
      </c>
      <c r="AD584" s="12">
        <f>INDEX(L$8:L$6003,UsefulSeries!$I580)</f>
        <v>-3.6606731674108481E-2</v>
      </c>
      <c r="AE584" s="12"/>
      <c r="AF584" s="12"/>
      <c r="AG584" s="12"/>
      <c r="AH584" s="12"/>
      <c r="AI584" s="12"/>
      <c r="AJ584" s="12"/>
      <c r="AK584" s="12"/>
      <c r="AL584" s="12"/>
      <c r="AM584" s="12"/>
      <c r="AN584" s="12">
        <f t="shared" ca="1" si="90"/>
        <v>0</v>
      </c>
      <c r="AO584" s="12">
        <f t="shared" ca="1" si="91"/>
        <v>0</v>
      </c>
      <c r="AP584" s="12">
        <f t="shared" ca="1" si="92"/>
        <v>0.21045841298359858</v>
      </c>
      <c r="AQ584" s="12">
        <f t="shared" ca="1" si="93"/>
        <v>6.162991110205554E-2</v>
      </c>
      <c r="AR584" s="12">
        <f t="shared" ca="1" si="94"/>
        <v>0</v>
      </c>
      <c r="AS584" s="12">
        <f t="shared" ca="1" si="95"/>
        <v>0</v>
      </c>
      <c r="AT584" s="12">
        <f t="shared" si="96"/>
        <v>3.6606731674108481E-2</v>
      </c>
      <c r="AU584" s="12">
        <f t="shared" si="97"/>
        <v>-3.6606731674108481E-2</v>
      </c>
      <c r="AV584" s="12"/>
      <c r="AW584" s="12">
        <f ca="1">INDEX(I$8:I$6003,UsefulSeries!$I580)</f>
        <v>0.24596586817251478</v>
      </c>
      <c r="AX584" s="12"/>
      <c r="AY584" s="12"/>
      <c r="AZ584" s="12">
        <f ca="1"/>
        <v>6.1629911102055533E-2</v>
      </c>
      <c r="BA584" s="12"/>
      <c r="BB584" s="12">
        <f t="shared" ca="1" si="98"/>
        <v>6.1629911102055533E-2</v>
      </c>
      <c r="BC584" s="12"/>
      <c r="BD584" s="38">
        <f ca="1"/>
        <v>0.25205454361367302</v>
      </c>
    </row>
    <row r="585" spans="1:56" x14ac:dyDescent="0.35">
      <c r="A585" s="12">
        <v>0</v>
      </c>
      <c r="B585" s="12">
        <v>0</v>
      </c>
      <c r="C585" s="12">
        <f ca="1">-INDEX('Flow probs &amp; rates'!$M$5:$M$5999,UsefulSeries!$E580,0)*(INDEX('Flow probs &amp; rates'!$O$5:$O$5999,UsefulSeries!$E580,0))/INDEX('Flow probs &amp; rates'!$F$4:$F$5999,UsefulSeries!$E580,0)</f>
        <v>-1.6251989491524879</v>
      </c>
      <c r="D585" s="12">
        <f ca="1">INDEX('Flow probs &amp; rates'!$O$5:$O$5999,UsefulSeries!$E580,0)*(1-INDEX('Flow probs &amp; rates'!$O$5:$O$5999,UsefulSeries!$E580,0))/INDEX('Flow probs &amp; rates'!$F$4:$F$5999,UsefulSeries!$E580,0)</f>
        <v>4.7729605179133721</v>
      </c>
      <c r="E585" s="12">
        <v>0</v>
      </c>
      <c r="F585" s="12">
        <v>0</v>
      </c>
      <c r="G585" s="12"/>
      <c r="H585" s="12"/>
      <c r="I585" s="12">
        <f ca="1">INDEX('Flow probs &amp; rates'!$O$5:$O$5999,UsefulSeries!$E580)</f>
        <v>0.17945543656328944</v>
      </c>
      <c r="J585" s="12"/>
      <c r="K585" s="12"/>
      <c r="L585" s="12">
        <f>-INDEX('Flow probs &amp; rates'!$F$4:$F$5999,UsefulSeries!$E580)</f>
        <v>-3.0851121080620936E-2</v>
      </c>
      <c r="M585" s="12"/>
      <c r="N585" s="12">
        <f>INDEX('Flow probs &amp; rates'!$F$5:$F$5999,UsefulSeries!$G582)-INDEX('Flow probs &amp; rates'!$F$4:$F$5999,UsefulSeries!$G582)</f>
        <v>-2.9244544349093168E-3</v>
      </c>
      <c r="O585" s="12"/>
      <c r="P585" s="12">
        <f ca="1"/>
        <v>0</v>
      </c>
      <c r="Q585" s="12">
        <f ca="1"/>
        <v>0</v>
      </c>
      <c r="R585" s="12">
        <f ca="1"/>
        <v>5.7010492263533177E-2</v>
      </c>
      <c r="S585" s="12">
        <f ca="1"/>
        <v>0.22892571350978677</v>
      </c>
      <c r="T585" s="12">
        <f ca="1"/>
        <v>0</v>
      </c>
      <c r="U585" s="12">
        <f ca="1"/>
        <v>0</v>
      </c>
      <c r="V585" s="12"/>
      <c r="W585" s="12">
        <f ca="1">INDEX(P$9:P$6003,UsefulSeries!$I580)</f>
        <v>0</v>
      </c>
      <c r="X585" s="12">
        <f ca="1">INDEX(Q$9:Q$6003,UsefulSeries!$I580)</f>
        <v>0</v>
      </c>
      <c r="Y585" s="12">
        <f ca="1">INDEX(R$9:R$6003,UsefulSeries!$I580)</f>
        <v>6.162991110205554E-2</v>
      </c>
      <c r="Z585" s="12">
        <f ca="1">INDEX(S$9:S$6003,UsefulSeries!$I580)</f>
        <v>0.29033989944758293</v>
      </c>
      <c r="AA585" s="12">
        <f ca="1">INDEX(T$9:T$6003,UsefulSeries!$I580)</f>
        <v>0</v>
      </c>
      <c r="AB585" s="12">
        <f ca="1">INDEX(U$9:U$6003,UsefulSeries!$I580)</f>
        <v>0</v>
      </c>
      <c r="AC585" s="12">
        <f>INDEX( K$9:K$6003,UsefulSeries!$I580)</f>
        <v>0</v>
      </c>
      <c r="AD585" s="12">
        <f>INDEX(L$9:L$6003,UsefulSeries!$I580)</f>
        <v>-3.6606731674108481E-2</v>
      </c>
      <c r="AE585" s="12"/>
      <c r="AF585" s="12"/>
      <c r="AG585" s="12"/>
      <c r="AH585" s="12"/>
      <c r="AI585" s="12"/>
      <c r="AJ585" s="12"/>
      <c r="AK585" s="12"/>
      <c r="AL585" s="12"/>
      <c r="AM585" s="12"/>
      <c r="AN585" s="12">
        <f t="shared" ca="1" si="90"/>
        <v>0</v>
      </c>
      <c r="AO585" s="12">
        <f t="shared" ca="1" si="91"/>
        <v>0</v>
      </c>
      <c r="AP585" s="12">
        <f t="shared" ca="1" si="92"/>
        <v>6.162991110205554E-2</v>
      </c>
      <c r="AQ585" s="12">
        <f t="shared" ca="1" si="93"/>
        <v>0.29033989944758293</v>
      </c>
      <c r="AR585" s="12">
        <f t="shared" ca="1" si="94"/>
        <v>0</v>
      </c>
      <c r="AS585" s="12">
        <f t="shared" ca="1" si="95"/>
        <v>0</v>
      </c>
      <c r="AT585" s="12">
        <f t="shared" si="96"/>
        <v>0</v>
      </c>
      <c r="AU585" s="12">
        <f t="shared" si="97"/>
        <v>-3.6606731674108481E-2</v>
      </c>
      <c r="AV585" s="12"/>
      <c r="AW585" s="12">
        <f ca="1">INDEX(I$9:I$6003,UsefulSeries!$I580)</f>
        <v>0.16005742442172777</v>
      </c>
      <c r="AX585" s="12"/>
      <c r="AY585" s="12"/>
      <c r="AZ585" s="12">
        <f ca="1"/>
        <v>6.162991110205554E-2</v>
      </c>
      <c r="BA585" s="12"/>
      <c r="BB585" s="12">
        <f t="shared" ca="1" si="98"/>
        <v>6.162991110205554E-2</v>
      </c>
      <c r="BC585" s="12"/>
      <c r="BD585" s="38">
        <f ca="1"/>
        <v>0.16623199045836581</v>
      </c>
    </row>
    <row r="586" spans="1:56" x14ac:dyDescent="0.35">
      <c r="A586" s="12">
        <v>0</v>
      </c>
      <c r="B586" s="12">
        <v>0</v>
      </c>
      <c r="C586" s="12">
        <v>0</v>
      </c>
      <c r="D586" s="12">
        <v>0</v>
      </c>
      <c r="E586" s="12">
        <f ca="1">INDEX('Flow probs &amp; rates'!$P$5:$P$5999,UsefulSeries!$E580,0)*(1-INDEX('Flow probs &amp; rates'!$P$5:$P$5999,UsefulSeries!$E580,0))/INDEX('Flow probs &amp; rates'!$G$4:$G$5999,UsefulSeries!$E580,0)</f>
        <v>6.7679614459048756E-2</v>
      </c>
      <c r="F586" s="12">
        <f ca="1">-INDEX('Flow probs &amp; rates'!$P$5:$P$5999,UsefulSeries!$E580,0)*(INDEX('Flow probs &amp; rates'!$Q$5:$Q$5999,UsefulSeries!$E580,0))/INDEX('Flow probs &amp; rates'!$G$4:$G$5999,UsefulSeries!$E580,0)</f>
        <v>-1.3841662888772238E-3</v>
      </c>
      <c r="G586" s="12"/>
      <c r="H586" s="12"/>
      <c r="I586" s="12">
        <f ca="1">INDEX('Flow probs &amp; rates'!$P$5:$P$5999,UsefulSeries!$E580)</f>
        <v>2.2799686865280729E-2</v>
      </c>
      <c r="J586" s="12"/>
      <c r="K586" s="12">
        <f>INDEX('Flow probs &amp; rates'!$G$4:$G$5999,UsefulSeries!$E580)</f>
        <v>0.32919604111525874</v>
      </c>
      <c r="L586" s="12"/>
      <c r="M586" s="12"/>
      <c r="N586" s="12">
        <f>INDEX('Flow probs &amp; rates'!$E$5:$E$5999,UsefulSeries!$G584)-INDEX('Flow probs &amp; rates'!$E$4:$E$5999,UsefulSeries!$G584)</f>
        <v>2.9321930910874983E-5</v>
      </c>
      <c r="O586" s="12"/>
      <c r="P586" s="12">
        <f ca="1"/>
        <v>0</v>
      </c>
      <c r="Q586" s="12">
        <f ca="1"/>
        <v>0</v>
      </c>
      <c r="R586" s="12">
        <f ca="1"/>
        <v>0</v>
      </c>
      <c r="S586" s="12">
        <f ca="1"/>
        <v>0</v>
      </c>
      <c r="T586" s="12">
        <f ca="1"/>
        <v>14.782531446546866</v>
      </c>
      <c r="U586" s="12">
        <f ca="1"/>
        <v>0.34391029089594488</v>
      </c>
      <c r="V586" s="12"/>
      <c r="W586" s="12">
        <f ca="1">INDEX(P$10:P$6003,UsefulSeries!$I580)</f>
        <v>0</v>
      </c>
      <c r="X586" s="12">
        <f ca="1">INDEX(Q$10:Q$6003,UsefulSeries!$I580)</f>
        <v>0</v>
      </c>
      <c r="Y586" s="12">
        <f ca="1">INDEX(R$10:R$6003,UsefulSeries!$I580)</f>
        <v>0</v>
      </c>
      <c r="Z586" s="12">
        <f ca="1">INDEX(S$10:S$6003,UsefulSeries!$I580)</f>
        <v>0</v>
      </c>
      <c r="AA586" s="12">
        <f ca="1">INDEX(T$10:T$6003,UsefulSeries!$I580)</f>
        <v>16.855629428895515</v>
      </c>
      <c r="AB586" s="12">
        <f ca="1">INDEX(U$10:U$6003,UsefulSeries!$I580)</f>
        <v>0.34984217747095364</v>
      </c>
      <c r="AC586" s="12">
        <f>INDEX( K$10:K$6003,UsefulSeries!$I580)</f>
        <v>0.33448130869190879</v>
      </c>
      <c r="AD586" s="12">
        <f>INDEX(L$10:L$6003,UsefulSeries!$I580)</f>
        <v>0</v>
      </c>
      <c r="AE586" s="12"/>
      <c r="AF586" s="12"/>
      <c r="AG586" s="12"/>
      <c r="AH586" s="12"/>
      <c r="AI586" s="12"/>
      <c r="AJ586" s="12"/>
      <c r="AK586" s="12"/>
      <c r="AL586" s="12"/>
      <c r="AM586" s="12"/>
      <c r="AN586" s="12">
        <f t="shared" ca="1" si="90"/>
        <v>0</v>
      </c>
      <c r="AO586" s="12">
        <f t="shared" ca="1" si="91"/>
        <v>0</v>
      </c>
      <c r="AP586" s="12">
        <f t="shared" ca="1" si="92"/>
        <v>0</v>
      </c>
      <c r="AQ586" s="12">
        <f t="shared" ca="1" si="93"/>
        <v>0</v>
      </c>
      <c r="AR586" s="12">
        <f t="shared" ca="1" si="94"/>
        <v>16.855629428895515</v>
      </c>
      <c r="AS586" s="12">
        <f t="shared" ca="1" si="95"/>
        <v>0.34984217747095364</v>
      </c>
      <c r="AT586" s="12">
        <f t="shared" si="96"/>
        <v>0.33448130869190879</v>
      </c>
      <c r="AU586" s="12">
        <f t="shared" si="97"/>
        <v>0</v>
      </c>
      <c r="AV586" s="12"/>
      <c r="AW586" s="12">
        <f ca="1">INDEX(I$10:I$6003,UsefulSeries!$I580)</f>
        <v>2.0264486849183205E-2</v>
      </c>
      <c r="AX586" s="12"/>
      <c r="AY586" s="12"/>
      <c r="AZ586" s="12">
        <f ca="1"/>
        <v>0.34984217747095359</v>
      </c>
      <c r="BA586" s="12"/>
      <c r="BB586" s="12">
        <f t="shared" ca="1" si="98"/>
        <v>0.34984217747095359</v>
      </c>
      <c r="BC586" s="12"/>
      <c r="BD586" s="38">
        <f ca="1"/>
        <v>2.0018421596555595E-2</v>
      </c>
    </row>
    <row r="587" spans="1:56" x14ac:dyDescent="0.35">
      <c r="A587" s="12">
        <v>0</v>
      </c>
      <c r="B587" s="12">
        <v>0</v>
      </c>
      <c r="C587" s="12">
        <v>0</v>
      </c>
      <c r="D587" s="12">
        <v>0</v>
      </c>
      <c r="E587" s="12">
        <f ca="1">-INDEX('Flow probs &amp; rates'!$P$5:$P$5999,UsefulSeries!$E580,0)*(INDEX('Flow probs &amp; rates'!$Q$5:$Q$5999,UsefulSeries!$E580,0))/INDEX('Flow probs &amp; rates'!$G$4:$G$5999,UsefulSeries!$E580,0)</f>
        <v>-1.3841662888772238E-3</v>
      </c>
      <c r="F587" s="12">
        <f ca="1">INDEX('Flow probs &amp; rates'!$Q$5:$Q$5999,UsefulSeries!$E580,0)*(1-INDEX('Flow probs &amp; rates'!$Q$5:$Q$5999,UsefulSeries!$E580,0))/INDEX('Flow probs &amp; rates'!$G$4:$G$5999,UsefulSeries!$E580,0)</f>
        <v>5.9496567082281793E-2</v>
      </c>
      <c r="G587" s="12"/>
      <c r="H587" s="12"/>
      <c r="I587" s="12">
        <f ca="1">INDEX('Flow probs &amp; rates'!$Q$5:$Q$5999,UsefulSeries!$E580)</f>
        <v>1.9985452661521505E-2</v>
      </c>
      <c r="J587" s="12"/>
      <c r="K587" s="12"/>
      <c r="L587" s="12">
        <f>INDEX('Flow probs &amp; rates'!$G$4:$G$5999,UsefulSeries!$E580)</f>
        <v>0.32919604111525874</v>
      </c>
      <c r="M587" s="12"/>
      <c r="N587" s="12">
        <f>INDEX('Flow probs &amp; rates'!$F$5:$F$5999,UsefulSeries!$G584)-INDEX('Flow probs &amp; rates'!$F$4:$F$5999,UsefulSeries!$G584)</f>
        <v>5.1800123793535602E-5</v>
      </c>
      <c r="O587" s="12"/>
      <c r="P587" s="12">
        <f ca="1"/>
        <v>0</v>
      </c>
      <c r="Q587" s="12">
        <f ca="1"/>
        <v>0</v>
      </c>
      <c r="R587" s="12">
        <f ca="1"/>
        <v>0</v>
      </c>
      <c r="S587" s="12">
        <f ca="1"/>
        <v>0</v>
      </c>
      <c r="T587" s="12">
        <f ca="1"/>
        <v>0.34391029089594488</v>
      </c>
      <c r="U587" s="12">
        <f ca="1"/>
        <v>16.81569337685367</v>
      </c>
      <c r="V587" s="12"/>
      <c r="W587" s="12">
        <f ca="1">INDEX(P$11:P$6003,UsefulSeries!$I580)</f>
        <v>0</v>
      </c>
      <c r="X587" s="12">
        <f ca="1">INDEX(Q$11:Q$6003,UsefulSeries!$I580)</f>
        <v>0</v>
      </c>
      <c r="Y587" s="12">
        <f ca="1">INDEX(R$11:R$6003,UsefulSeries!$I580)</f>
        <v>0</v>
      </c>
      <c r="Z587" s="12">
        <f ca="1">INDEX(S$11:S$6003,UsefulSeries!$I580)</f>
        <v>0</v>
      </c>
      <c r="AA587" s="12">
        <f ca="1">INDEX(T$11:T$6003,UsefulSeries!$I580)</f>
        <v>0.34984217747095364</v>
      </c>
      <c r="AB587" s="12">
        <f ca="1">INDEX(U$11:U$6003,UsefulSeries!$I580)</f>
        <v>14.496697985686025</v>
      </c>
      <c r="AC587" s="12">
        <f>INDEX( K$11:K$6003,UsefulSeries!$I580)</f>
        <v>0</v>
      </c>
      <c r="AD587" s="12">
        <f>INDEX(L$11:L$6003,UsefulSeries!$I580)</f>
        <v>0.33448130869190879</v>
      </c>
      <c r="AE587" s="12"/>
      <c r="AF587" s="12"/>
      <c r="AG587" s="12"/>
      <c r="AH587" s="12"/>
      <c r="AI587" s="12"/>
      <c r="AJ587" s="12"/>
      <c r="AK587" s="12"/>
      <c r="AL587" s="12"/>
      <c r="AM587" s="12"/>
      <c r="AN587" s="12">
        <f t="shared" ca="1" si="90"/>
        <v>0</v>
      </c>
      <c r="AO587" s="12">
        <f t="shared" ca="1" si="91"/>
        <v>0</v>
      </c>
      <c r="AP587" s="12">
        <f t="shared" ca="1" si="92"/>
        <v>0</v>
      </c>
      <c r="AQ587" s="12">
        <f t="shared" ca="1" si="93"/>
        <v>0</v>
      </c>
      <c r="AR587" s="12">
        <f t="shared" ca="1" si="94"/>
        <v>0.34984217747095364</v>
      </c>
      <c r="AS587" s="12">
        <f t="shared" ca="1" si="95"/>
        <v>14.496697985686025</v>
      </c>
      <c r="AT587" s="12">
        <f t="shared" si="96"/>
        <v>0</v>
      </c>
      <c r="AU587" s="12">
        <f t="shared" si="97"/>
        <v>0.33448130869190879</v>
      </c>
      <c r="AV587" s="12"/>
      <c r="AW587" s="12">
        <f ca="1">INDEX(I$11:I$6003,UsefulSeries!$I580)</f>
        <v>2.3643508722105987E-2</v>
      </c>
      <c r="AX587" s="12"/>
      <c r="AY587" s="12"/>
      <c r="AZ587" s="12">
        <f ca="1"/>
        <v>0.34984217747095359</v>
      </c>
      <c r="BA587" s="12"/>
      <c r="BB587" s="12">
        <f t="shared" ca="1" si="98"/>
        <v>0.34984217747095359</v>
      </c>
      <c r="BC587" s="12"/>
      <c r="BD587" s="38">
        <f ca="1"/>
        <v>2.2282994351318714E-2</v>
      </c>
    </row>
    <row r="588" spans="1:56" x14ac:dyDescent="0.35">
      <c r="A588" s="12">
        <f ca="1">INDEX('Flow probs &amp; rates'!$K$5:$K$5999,UsefulSeries!$E586,0)*(1-INDEX('Flow probs &amp; rates'!$K$5:$K$5999,UsefulSeries!$E586,0))/INDEX('Flow probs &amp; rates'!$E$4:$E$5999,UsefulSeries!$E586,0)</f>
        <v>1.7810299800804296E-2</v>
      </c>
      <c r="B588" s="12">
        <f ca="1">-INDEX('Flow probs &amp; rates'!$K$5:$K$5999,UsefulSeries!$E586,0)*(INDEX('Flow probs &amp; rates'!$L$5:$L$5999,UsefulSeries!$E586,0))/INDEX('Flow probs &amp; rates'!$E$4:$E$5999,UsefulSeries!$E586,0)</f>
        <v>-2.3674695506626476E-4</v>
      </c>
      <c r="C588" s="12">
        <v>0</v>
      </c>
      <c r="D588" s="12">
        <v>0</v>
      </c>
      <c r="E588" s="12">
        <v>0</v>
      </c>
      <c r="F588" s="12">
        <v>0</v>
      </c>
      <c r="G588" s="12"/>
      <c r="H588" s="12"/>
      <c r="I588" s="12">
        <f ca="1">INDEX('Flow probs &amp; rates'!$K$5:$K$5999,UsefulSeries!$E586)</f>
        <v>1.1523005662031433E-2</v>
      </c>
      <c r="J588" s="12"/>
      <c r="K588" s="12">
        <f>-INDEX('Flow probs &amp; rates'!$E$4:$E$5999,UsefulSeries!$E586)</f>
        <v>-0.63953027910455784</v>
      </c>
      <c r="L588" s="12">
        <f>INDEX('Flow probs &amp; rates'!$E$4:$E$5999,UsefulSeries!$E586)</f>
        <v>0.63953027910455784</v>
      </c>
      <c r="M588" s="12"/>
      <c r="N588" s="12">
        <f>INDEX('Flow probs &amp; rates'!$E$5:$E$5999,UsefulSeries!$G586)-INDEX('Flow probs &amp; rates'!$E$4:$E$5999,UsefulSeries!$G586)</f>
        <v>1.2467272792517914E-3</v>
      </c>
      <c r="O588" s="12"/>
      <c r="P588" s="12">
        <f t="array" aca="1" ref="P588:U593" ca="1">MINVERSE(A588:F593)</f>
        <v>56.156002230677309</v>
      </c>
      <c r="Q588" s="12">
        <f ca="1"/>
        <v>0.65570153987535951</v>
      </c>
      <c r="R588" s="12">
        <f ca="1"/>
        <v>0</v>
      </c>
      <c r="S588" s="12">
        <f ca="1"/>
        <v>0</v>
      </c>
      <c r="T588" s="12">
        <f ca="1"/>
        <v>0</v>
      </c>
      <c r="U588" s="12">
        <f ca="1"/>
        <v>0</v>
      </c>
      <c r="V588" s="12"/>
      <c r="W588" s="12"/>
      <c r="X588" s="12"/>
      <c r="Y588" s="12"/>
      <c r="Z588" s="12"/>
      <c r="AA588" s="12"/>
      <c r="AB588" s="12"/>
      <c r="AC588" s="12"/>
      <c r="AD588" s="12"/>
      <c r="AE588" s="12">
        <f t="array" ref="AE588:AJ589">TRANSPOSE(AC582:AD587)</f>
        <v>-0.62891195963398272</v>
      </c>
      <c r="AF588" s="12">
        <v>-0.62891195963398272</v>
      </c>
      <c r="AG588" s="12">
        <v>3.6606731674108481E-2</v>
      </c>
      <c r="AH588" s="12">
        <v>0</v>
      </c>
      <c r="AI588" s="12">
        <v>0.33448130869190879</v>
      </c>
      <c r="AJ588" s="12">
        <v>0</v>
      </c>
      <c r="AK588" s="12"/>
      <c r="AL588" s="12"/>
      <c r="AM588" s="12"/>
      <c r="AN588" s="12">
        <f t="shared" si="90"/>
        <v>-0.62891195963398272</v>
      </c>
      <c r="AO588" s="12">
        <f t="shared" si="91"/>
        <v>-0.62891195963398272</v>
      </c>
      <c r="AP588" s="12">
        <f t="shared" si="92"/>
        <v>3.6606731674108481E-2</v>
      </c>
      <c r="AQ588" s="12">
        <f t="shared" si="93"/>
        <v>0</v>
      </c>
      <c r="AR588" s="12">
        <f t="shared" si="94"/>
        <v>0.33448130869190879</v>
      </c>
      <c r="AS588" s="12">
        <f t="shared" si="95"/>
        <v>0</v>
      </c>
      <c r="AT588" s="12">
        <f t="shared" si="96"/>
        <v>0</v>
      </c>
      <c r="AU588" s="12">
        <f t="shared" si="97"/>
        <v>0</v>
      </c>
      <c r="AV588" s="12"/>
      <c r="AW588" s="12"/>
      <c r="AX588" s="12">
        <f>INDEX($N$6:$N$6003,UsefulSeries!$K580)</f>
        <v>6.4671604290966744E-4</v>
      </c>
      <c r="AY588" s="12"/>
      <c r="AZ588" s="12"/>
      <c r="BA588" s="12"/>
      <c r="BB588" s="12">
        <f t="shared" si="98"/>
        <v>6.4671604290966744E-4</v>
      </c>
      <c r="BC588" s="12"/>
      <c r="BD588" s="38">
        <f ca="1"/>
        <v>1.3823044527232157E-2</v>
      </c>
    </row>
    <row r="589" spans="1:56" x14ac:dyDescent="0.35">
      <c r="A589" s="12">
        <f ca="1">-INDEX('Flow probs &amp; rates'!$K$5:$K$5999,UsefulSeries!$E586,0)*(INDEX('Flow probs &amp; rates'!$L$5:$L$5999,UsefulSeries!$E586,0))/INDEX('Flow probs &amp; rates'!$E$4:$E$5999,UsefulSeries!$E586,0)</f>
        <v>-2.3674695506626476E-4</v>
      </c>
      <c r="B589" s="12">
        <f ca="1">INDEX('Flow probs &amp; rates'!$L$5:$L$5999,UsefulSeries!$E586,0)*(1-INDEX('Flow probs &amp; rates'!$L$5:$L$5999,UsefulSeries!$E586,0))/INDEX('Flow probs &amp; rates'!$E$4:$E$5999,UsefulSeries!$E586,0)</f>
        <v>2.0275631103953775E-2</v>
      </c>
      <c r="C589" s="12">
        <v>0</v>
      </c>
      <c r="D589" s="12">
        <v>0</v>
      </c>
      <c r="E589" s="12">
        <v>0</v>
      </c>
      <c r="F589" s="12">
        <v>0</v>
      </c>
      <c r="G589" s="12"/>
      <c r="H589" s="12"/>
      <c r="I589" s="12">
        <f ca="1">INDEX('Flow probs &amp; rates'!$L$5:$L$5999,UsefulSeries!$E586)</f>
        <v>1.3139527193809472E-2</v>
      </c>
      <c r="J589" s="12"/>
      <c r="K589" s="12">
        <f>-INDEX('Flow probs &amp; rates'!$E$4:$E$5999,UsefulSeries!$E586)</f>
        <v>-0.63953027910455784</v>
      </c>
      <c r="L589" s="12"/>
      <c r="M589" s="12"/>
      <c r="N589" s="12">
        <f>INDEX('Flow probs &amp; rates'!$F$5:$F$5999,UsefulSeries!$G586)-INDEX('Flow probs &amp; rates'!$F$4:$F$5999,UsefulSeries!$G586)</f>
        <v>-1.0351952400838027E-3</v>
      </c>
      <c r="O589" s="12"/>
      <c r="P589" s="12">
        <f ca="1"/>
        <v>0.65570153987535951</v>
      </c>
      <c r="Q589" s="12">
        <f ca="1"/>
        <v>49.327945957152778</v>
      </c>
      <c r="R589" s="12">
        <f ca="1"/>
        <v>0</v>
      </c>
      <c r="S589" s="12">
        <f ca="1"/>
        <v>0</v>
      </c>
      <c r="T589" s="12">
        <f ca="1"/>
        <v>0</v>
      </c>
      <c r="U589" s="12">
        <f ca="1"/>
        <v>0</v>
      </c>
      <c r="V589" s="12"/>
      <c r="W589" s="12"/>
      <c r="X589" s="12"/>
      <c r="Y589" s="12"/>
      <c r="Z589" s="12"/>
      <c r="AA589" s="12"/>
      <c r="AB589" s="12"/>
      <c r="AC589" s="12"/>
      <c r="AD589" s="12"/>
      <c r="AE589" s="12">
        <v>0.62891195963398272</v>
      </c>
      <c r="AF589" s="12">
        <v>0</v>
      </c>
      <c r="AG589" s="12">
        <v>-3.6606731674108481E-2</v>
      </c>
      <c r="AH589" s="12">
        <v>-3.6606731674108481E-2</v>
      </c>
      <c r="AI589" s="12">
        <v>0</v>
      </c>
      <c r="AJ589" s="12">
        <v>0.33448130869190879</v>
      </c>
      <c r="AK589" s="12"/>
      <c r="AL589" s="12"/>
      <c r="AM589" s="12"/>
      <c r="AN589" s="12">
        <f t="shared" si="90"/>
        <v>0.62891195963398272</v>
      </c>
      <c r="AO589" s="12">
        <f t="shared" si="91"/>
        <v>0</v>
      </c>
      <c r="AP589" s="12">
        <f t="shared" si="92"/>
        <v>-3.6606731674108481E-2</v>
      </c>
      <c r="AQ589" s="12">
        <f t="shared" si="93"/>
        <v>-3.6606731674108481E-2</v>
      </c>
      <c r="AR589" s="12">
        <f t="shared" si="94"/>
        <v>0</v>
      </c>
      <c r="AS589" s="12">
        <f t="shared" si="95"/>
        <v>0.33448130869190879</v>
      </c>
      <c r="AT589" s="12">
        <f t="shared" si="96"/>
        <v>0</v>
      </c>
      <c r="AU589" s="12">
        <f t="shared" si="97"/>
        <v>0</v>
      </c>
      <c r="AV589" s="12"/>
      <c r="AW589" s="12"/>
      <c r="AX589" s="12">
        <f>INDEX('Margin error adjustment'!N$7:N$6003,UsefulSeries!$K580)</f>
        <v>-2.2729128978035695E-6</v>
      </c>
      <c r="AY589" s="12"/>
      <c r="AZ589" s="12"/>
      <c r="BA589" s="12"/>
      <c r="BB589" s="12">
        <f t="shared" si="98"/>
        <v>-2.2729128978035695E-6</v>
      </c>
      <c r="BC589" s="12"/>
      <c r="BD589" s="38">
        <f ca="1"/>
        <v>5.9223189540058722E-2</v>
      </c>
    </row>
    <row r="590" spans="1:56" x14ac:dyDescent="0.35">
      <c r="A590" s="12">
        <v>0</v>
      </c>
      <c r="B590" s="12">
        <v>0</v>
      </c>
      <c r="C590" s="12">
        <f ca="1">INDEX('Flow probs &amp; rates'!$M$5:$M$5999,UsefulSeries!$E586,0)*(1-INDEX('Flow probs &amp; rates'!$M$5:$M$5999,UsefulSeries!$E586,0))/INDEX('Flow probs &amp; rates'!$F$4:$F$5999,UsefulSeries!$E586,0)</f>
        <v>6.4858079842736061</v>
      </c>
      <c r="D590" s="12">
        <f ca="1">-INDEX('Flow probs &amp; rates'!$M$5:$M$5999,UsefulSeries!$E586,0)*(INDEX('Flow probs &amp; rates'!$O$5:$O$5999,UsefulSeries!$E586,0))/INDEX('Flow probs &amp; rates'!$F$4:$F$5999,UsefulSeries!$E586,0)</f>
        <v>-1.5152871003440231</v>
      </c>
      <c r="E590" s="12">
        <v>0</v>
      </c>
      <c r="F590" s="12">
        <v>0</v>
      </c>
      <c r="G590" s="12"/>
      <c r="H590" s="12"/>
      <c r="I590" s="12">
        <f ca="1">INDEX('Flow probs &amp; rates'!$M$5:$M$5999,UsefulSeries!$E586)</f>
        <v>0.28466252420799809</v>
      </c>
      <c r="J590" s="12"/>
      <c r="K590" s="12">
        <f>INDEX('Flow probs &amp; rates'!$F$4:$F$5999,UsefulSeries!$E586)</f>
        <v>3.1396207228656492E-2</v>
      </c>
      <c r="L590" s="12">
        <f>-INDEX('Flow probs &amp; rates'!$F$4:$F$5999,UsefulSeries!$E586)</f>
        <v>-3.1396207228656492E-2</v>
      </c>
      <c r="M590" s="12"/>
      <c r="N590" s="12">
        <f>INDEX('Flow probs &amp; rates'!$E$5:$E$5999,UsefulSeries!$G588)-INDEX('Flow probs &amp; rates'!$E$4:$E$5999,UsefulSeries!$G588)</f>
        <v>4.0595769658258174E-4</v>
      </c>
      <c r="O590" s="12"/>
      <c r="P590" s="12">
        <f ca="1"/>
        <v>0</v>
      </c>
      <c r="Q590" s="12">
        <f ca="1"/>
        <v>0</v>
      </c>
      <c r="R590" s="12">
        <f ca="1"/>
        <v>0.16756289064958688</v>
      </c>
      <c r="S590" s="12">
        <f ca="1"/>
        <v>5.7270159577913343E-2</v>
      </c>
      <c r="T590" s="12">
        <f ca="1"/>
        <v>0</v>
      </c>
      <c r="U590" s="12">
        <f ca="1"/>
        <v>0</v>
      </c>
      <c r="V590" s="12"/>
      <c r="W590" s="12">
        <f ca="1">INDEX(P$6:P$6003,UsefulSeries!$I588)</f>
        <v>48.818474299316136</v>
      </c>
      <c r="X590" s="12">
        <f ca="1">INDEX(Q$6:Q$6003,UsefulSeries!$I588)</f>
        <v>0.6454274703021935</v>
      </c>
      <c r="Y590" s="12">
        <f ca="1">INDEX(R$6:R$6003,UsefulSeries!$I588)</f>
        <v>0</v>
      </c>
      <c r="Z590" s="12">
        <f ca="1">INDEX(S$6:S$6003,UsefulSeries!$I588)</f>
        <v>0</v>
      </c>
      <c r="AA590" s="12">
        <f ca="1">INDEX(T$6:T$6003,UsefulSeries!$I588)</f>
        <v>0</v>
      </c>
      <c r="AB590" s="12">
        <f ca="1">INDEX(U$6:U$6003,UsefulSeries!$I588)</f>
        <v>0</v>
      </c>
      <c r="AC590" s="12">
        <f>INDEX( K$6:K$6003,UsefulSeries!$I588)</f>
        <v>-0.62955867567689239</v>
      </c>
      <c r="AD590" s="12">
        <f>INDEX(L$6:L$6003,UsefulSeries!$I588)</f>
        <v>0.62955867567689239</v>
      </c>
      <c r="AE590" s="12"/>
      <c r="AF590" s="12"/>
      <c r="AG590" s="12"/>
      <c r="AH590" s="12"/>
      <c r="AI590" s="12"/>
      <c r="AJ590" s="12"/>
      <c r="AK590" s="12"/>
      <c r="AL590" s="12"/>
      <c r="AM590" s="12"/>
      <c r="AN590" s="12">
        <f t="shared" ca="1" si="90"/>
        <v>48.818474299316136</v>
      </c>
      <c r="AO590" s="12">
        <f t="shared" ca="1" si="91"/>
        <v>0.6454274703021935</v>
      </c>
      <c r="AP590" s="12">
        <f t="shared" ca="1" si="92"/>
        <v>0</v>
      </c>
      <c r="AQ590" s="12">
        <f t="shared" ca="1" si="93"/>
        <v>0</v>
      </c>
      <c r="AR590" s="12">
        <f t="shared" ca="1" si="94"/>
        <v>0</v>
      </c>
      <c r="AS590" s="12">
        <f t="shared" ca="1" si="95"/>
        <v>0</v>
      </c>
      <c r="AT590" s="12">
        <f t="shared" si="96"/>
        <v>-0.62955867567689239</v>
      </c>
      <c r="AU590" s="12">
        <f t="shared" si="97"/>
        <v>0.62955867567689239</v>
      </c>
      <c r="AV590" s="12"/>
      <c r="AW590" s="12">
        <f ca="1">INDEX(I$6:I$6003,UsefulSeries!$I588)</f>
        <v>1.3068691252007714E-2</v>
      </c>
      <c r="AX590" s="12"/>
      <c r="AY590" s="12"/>
      <c r="AZ590" s="12">
        <f t="array" aca="1" ref="AZ590:AZ595" ca="1">MMULT(W590:AB595,AW590:AW595)</f>
        <v>0.6454274703021935</v>
      </c>
      <c r="BA590" s="12"/>
      <c r="BB590" s="12">
        <f t="shared" ca="1" si="98"/>
        <v>0.6454274703021935</v>
      </c>
      <c r="BC590" s="12"/>
      <c r="BD590" s="38">
        <f t="array" aca="1" ref="BD590:BD597" ca="1">MMULT(MINVERSE(AN590:AU597),BB590:BB597)</f>
        <v>1.3057313660824113E-2</v>
      </c>
    </row>
    <row r="591" spans="1:56" x14ac:dyDescent="0.35">
      <c r="A591" s="12">
        <v>0</v>
      </c>
      <c r="B591" s="12">
        <v>0</v>
      </c>
      <c r="C591" s="12">
        <f ca="1">-INDEX('Flow probs &amp; rates'!$M$5:$M$5999,UsefulSeries!$E586,0)*(INDEX('Flow probs &amp; rates'!$O$5:$O$5999,UsefulSeries!$E586,0))/INDEX('Flow probs &amp; rates'!$F$4:$F$5999,UsefulSeries!$E586,0)</f>
        <v>-1.5152871003440231</v>
      </c>
      <c r="D591" s="12">
        <f ca="1">INDEX('Flow probs &amp; rates'!$O$5:$O$5999,UsefulSeries!$E586,0)*(1-INDEX('Flow probs &amp; rates'!$O$5:$O$5999,UsefulSeries!$E586,0))/INDEX('Flow probs &amp; rates'!$F$4:$F$5999,UsefulSeries!$E586,0)</f>
        <v>4.4334761517863104</v>
      </c>
      <c r="E591" s="12">
        <v>0</v>
      </c>
      <c r="F591" s="12">
        <v>0</v>
      </c>
      <c r="G591" s="12"/>
      <c r="H591" s="12"/>
      <c r="I591" s="12">
        <f ca="1">INDEX('Flow probs &amp; rates'!$O$5:$O$5999,UsefulSeries!$E586)</f>
        <v>0.16712515265461936</v>
      </c>
      <c r="J591" s="12"/>
      <c r="K591" s="12"/>
      <c r="L591" s="12">
        <f>-INDEX('Flow probs &amp; rates'!$F$4:$F$5999,UsefulSeries!$E586)</f>
        <v>-3.1396207228656492E-2</v>
      </c>
      <c r="M591" s="12"/>
      <c r="N591" s="12">
        <f>INDEX('Flow probs &amp; rates'!$F$5:$F$5999,UsefulSeries!$G588)-INDEX('Flow probs &amp; rates'!$F$4:$F$5999,UsefulSeries!$G588)</f>
        <v>6.9756935366405842E-4</v>
      </c>
      <c r="O591" s="12"/>
      <c r="P591" s="12">
        <f ca="1"/>
        <v>0</v>
      </c>
      <c r="Q591" s="12">
        <f ca="1"/>
        <v>0</v>
      </c>
      <c r="R591" s="12">
        <f ca="1"/>
        <v>5.7270159577913336E-2</v>
      </c>
      <c r="S591" s="12">
        <f ca="1"/>
        <v>0.24513061463185642</v>
      </c>
      <c r="T591" s="12">
        <f ca="1"/>
        <v>0</v>
      </c>
      <c r="U591" s="12">
        <f ca="1"/>
        <v>0</v>
      </c>
      <c r="V591" s="12"/>
      <c r="W591" s="12">
        <f ca="1">INDEX(P$7:P$6003,UsefulSeries!$I588)</f>
        <v>0.64542747030219361</v>
      </c>
      <c r="X591" s="12">
        <f ca="1">INDEX(Q$7:Q$6003,UsefulSeries!$I588)</f>
        <v>55.3050729133152</v>
      </c>
      <c r="Y591" s="12">
        <f ca="1">INDEX(R$7:R$6003,UsefulSeries!$I588)</f>
        <v>0</v>
      </c>
      <c r="Z591" s="12">
        <f ca="1">INDEX(S$7:S$6003,UsefulSeries!$I588)</f>
        <v>0</v>
      </c>
      <c r="AA591" s="12">
        <f ca="1">INDEX(T$7:T$6003,UsefulSeries!$I588)</f>
        <v>0</v>
      </c>
      <c r="AB591" s="12">
        <f ca="1">INDEX(U$7:U$6003,UsefulSeries!$I588)</f>
        <v>0</v>
      </c>
      <c r="AC591" s="12">
        <f>INDEX( K$7:K$6003,UsefulSeries!$I588,1)</f>
        <v>-0.62955867567689239</v>
      </c>
      <c r="AD591" s="12">
        <f>INDEX(L$7:L$6003,UsefulSeries!$I588,1)</f>
        <v>0</v>
      </c>
      <c r="AE591" s="12"/>
      <c r="AF591" s="12"/>
      <c r="AG591" s="12"/>
      <c r="AH591" s="12"/>
      <c r="AI591" s="12"/>
      <c r="AJ591" s="12"/>
      <c r="AK591" s="12"/>
      <c r="AL591" s="12"/>
      <c r="AM591" s="12"/>
      <c r="AN591" s="12">
        <f t="shared" ca="1" si="90"/>
        <v>0.64542747030219361</v>
      </c>
      <c r="AO591" s="12">
        <f t="shared" ca="1" si="91"/>
        <v>55.3050729133152</v>
      </c>
      <c r="AP591" s="12">
        <f t="shared" ca="1" si="92"/>
        <v>0</v>
      </c>
      <c r="AQ591" s="12">
        <f t="shared" ca="1" si="93"/>
        <v>0</v>
      </c>
      <c r="AR591" s="12">
        <f t="shared" ca="1" si="94"/>
        <v>0</v>
      </c>
      <c r="AS591" s="12">
        <f t="shared" ca="1" si="95"/>
        <v>0</v>
      </c>
      <c r="AT591" s="12">
        <f t="shared" si="96"/>
        <v>-0.62955867567689239</v>
      </c>
      <c r="AU591" s="12">
        <f t="shared" si="97"/>
        <v>0</v>
      </c>
      <c r="AV591" s="12"/>
      <c r="AW591" s="12">
        <f ca="1">INDEX(I$7:I$6003,UsefulSeries!$I588)</f>
        <v>1.1517796549435305E-2</v>
      </c>
      <c r="AX591" s="12"/>
      <c r="AY591" s="12"/>
      <c r="AZ591" s="12">
        <f ca="1"/>
        <v>0.6454274703021935</v>
      </c>
      <c r="BA591" s="12"/>
      <c r="BB591" s="12">
        <f t="shared" ca="1" si="98"/>
        <v>0.6454274703021935</v>
      </c>
      <c r="BC591" s="12"/>
      <c r="BD591" s="38">
        <f ca="1"/>
        <v>1.1767105213025899E-2</v>
      </c>
    </row>
    <row r="592" spans="1:56" x14ac:dyDescent="0.35">
      <c r="A592" s="12">
        <v>0</v>
      </c>
      <c r="B592" s="12">
        <v>0</v>
      </c>
      <c r="C592" s="12">
        <v>0</v>
      </c>
      <c r="D592" s="12">
        <v>0</v>
      </c>
      <c r="E592" s="12">
        <f ca="1">INDEX('Flow probs &amp; rates'!$P$5:$P$5999,UsefulSeries!$E586,0)*(1-INDEX('Flow probs &amp; rates'!$P$5:$P$5999,UsefulSeries!$E586,0))/INDEX('Flow probs &amp; rates'!$G$4:$G$5999,UsefulSeries!$E586,0)</f>
        <v>6.6374404981566978E-2</v>
      </c>
      <c r="F592" s="12">
        <f ca="1">-INDEX('Flow probs &amp; rates'!$P$5:$P$5999,UsefulSeries!$E586,0)*(INDEX('Flow probs &amp; rates'!$Q$5:$Q$5999,UsefulSeries!$E586,0))/INDEX('Flow probs &amp; rates'!$G$4:$G$5999,UsefulSeries!$E586,0)</f>
        <v>-1.3261524831262408E-3</v>
      </c>
      <c r="G592" s="12"/>
      <c r="H592" s="12"/>
      <c r="I592" s="12">
        <f ca="1">INDEX('Flow probs &amp; rates'!$P$5:$P$5999,UsefulSeries!$E586)</f>
        <v>2.2341187315492363E-2</v>
      </c>
      <c r="J592" s="12"/>
      <c r="K592" s="12">
        <f>INDEX('Flow probs &amp; rates'!$G$4:$G$5999,UsefulSeries!$E586)</f>
        <v>0.32907351366678561</v>
      </c>
      <c r="L592" s="12"/>
      <c r="M592" s="12"/>
      <c r="N592" s="12">
        <f>INDEX('Flow probs &amp; rates'!$E$5:$E$5999,UsefulSeries!$G590)-INDEX('Flow probs &amp; rates'!$E$4:$E$5999,UsefulSeries!$G590)</f>
        <v>-3.8761292865396868E-4</v>
      </c>
      <c r="O592" s="12"/>
      <c r="P592" s="12">
        <f ca="1"/>
        <v>0</v>
      </c>
      <c r="Q592" s="12">
        <f ca="1"/>
        <v>0</v>
      </c>
      <c r="R592" s="12">
        <f ca="1"/>
        <v>0</v>
      </c>
      <c r="S592" s="12">
        <f ca="1"/>
        <v>0</v>
      </c>
      <c r="T592" s="12">
        <f ca="1"/>
        <v>15.072910631581514</v>
      </c>
      <c r="U592" s="12">
        <f ca="1"/>
        <v>0.34345561114078971</v>
      </c>
      <c r="V592" s="12"/>
      <c r="W592" s="12">
        <f ca="1">INDEX(P$8:P$6003,UsefulSeries!$I588)</f>
        <v>0</v>
      </c>
      <c r="X592" s="12">
        <f ca="1">INDEX(Q$8:Q$6003,UsefulSeries!$I588)</f>
        <v>0</v>
      </c>
      <c r="Y592" s="12">
        <f ca="1">INDEX(R$8:R$6003,UsefulSeries!$I588)</f>
        <v>0.21140417654029248</v>
      </c>
      <c r="Z592" s="12">
        <f ca="1">INDEX(S$8:S$6003,UsefulSeries!$I588)</f>
        <v>6.2275294194199124E-2</v>
      </c>
      <c r="AA592" s="12">
        <f ca="1">INDEX(T$8:T$6003,UsefulSeries!$I588)</f>
        <v>0</v>
      </c>
      <c r="AB592" s="12">
        <f ca="1">INDEX(U$8:U$6003,UsefulSeries!$I588)</f>
        <v>0</v>
      </c>
      <c r="AC592" s="12">
        <f>INDEX( K$8:K$6003,UsefulSeries!$I588)</f>
        <v>3.6604458761210677E-2</v>
      </c>
      <c r="AD592" s="12">
        <f>INDEX(L$8:L$6003,UsefulSeries!$I588)</f>
        <v>-3.6604458761210677E-2</v>
      </c>
      <c r="AE592" s="12"/>
      <c r="AF592" s="12"/>
      <c r="AG592" s="12"/>
      <c r="AH592" s="12"/>
      <c r="AI592" s="12"/>
      <c r="AJ592" s="12"/>
      <c r="AK592" s="12"/>
      <c r="AL592" s="12"/>
      <c r="AM592" s="12"/>
      <c r="AN592" s="12">
        <f t="shared" ca="1" si="90"/>
        <v>0</v>
      </c>
      <c r="AO592" s="12">
        <f t="shared" ca="1" si="91"/>
        <v>0</v>
      </c>
      <c r="AP592" s="12">
        <f t="shared" ca="1" si="92"/>
        <v>0.21140417654029248</v>
      </c>
      <c r="AQ592" s="12">
        <f t="shared" ca="1" si="93"/>
        <v>6.2275294194199124E-2</v>
      </c>
      <c r="AR592" s="12">
        <f t="shared" ca="1" si="94"/>
        <v>0</v>
      </c>
      <c r="AS592" s="12">
        <f t="shared" ca="1" si="95"/>
        <v>0</v>
      </c>
      <c r="AT592" s="12">
        <f t="shared" si="96"/>
        <v>3.6604458761210677E-2</v>
      </c>
      <c r="AU592" s="12">
        <f t="shared" si="97"/>
        <v>-3.6604458761210677E-2</v>
      </c>
      <c r="AV592" s="12"/>
      <c r="AW592" s="12">
        <f ca="1">INDEX(I$8:I$6003,UsefulSeries!$I588)</f>
        <v>0.24545519409352418</v>
      </c>
      <c r="AX592" s="12"/>
      <c r="AY592" s="12"/>
      <c r="AZ592" s="12">
        <f ca="1"/>
        <v>6.2275294194199131E-2</v>
      </c>
      <c r="BA592" s="12"/>
      <c r="BB592" s="12">
        <f t="shared" ca="1" si="98"/>
        <v>6.2275294194199131E-2</v>
      </c>
      <c r="BC592" s="12"/>
      <c r="BD592" s="38">
        <f ca="1"/>
        <v>0.24464962460020717</v>
      </c>
    </row>
    <row r="593" spans="1:56" x14ac:dyDescent="0.35">
      <c r="A593" s="12">
        <v>0</v>
      </c>
      <c r="B593" s="12">
        <v>0</v>
      </c>
      <c r="C593" s="12">
        <v>0</v>
      </c>
      <c r="D593" s="12">
        <v>0</v>
      </c>
      <c r="E593" s="12">
        <f ca="1">-INDEX('Flow probs &amp; rates'!$P$5:$P$5999,UsefulSeries!$E586,0)*(INDEX('Flow probs &amp; rates'!$Q$5:$Q$5999,UsefulSeries!$E586,0))/INDEX('Flow probs &amp; rates'!$G$4:$G$5999,UsefulSeries!$E586,0)</f>
        <v>-1.3261524831262408E-3</v>
      </c>
      <c r="F593" s="12">
        <f ca="1">INDEX('Flow probs &amp; rates'!$Q$5:$Q$5999,UsefulSeries!$E586,0)*(1-INDEX('Flow probs &amp; rates'!$Q$5:$Q$5999,UsefulSeries!$E586,0))/INDEX('Flow probs &amp; rates'!$G$4:$G$5999,UsefulSeries!$E586,0)</f>
        <v>5.8199596144661143E-2</v>
      </c>
      <c r="G593" s="12"/>
      <c r="H593" s="12"/>
      <c r="I593" s="12">
        <f ca="1">INDEX('Flow probs &amp; rates'!$Q$5:$Q$5999,UsefulSeries!$E586)</f>
        <v>1.953350335045374E-2</v>
      </c>
      <c r="J593" s="12"/>
      <c r="K593" s="12"/>
      <c r="L593" s="12">
        <f>INDEX('Flow probs &amp; rates'!$G$4:$G$5999,UsefulSeries!$E586)</f>
        <v>0.32907351366678561</v>
      </c>
      <c r="M593" s="12"/>
      <c r="N593" s="12">
        <f>INDEX('Flow probs &amp; rates'!$F$5:$F$5999,UsefulSeries!$G590)-INDEX('Flow probs &amp; rates'!$F$4:$F$5999,UsefulSeries!$G590)</f>
        <v>-1.694183811925612E-4</v>
      </c>
      <c r="O593" s="12"/>
      <c r="P593" s="12">
        <f ca="1"/>
        <v>0</v>
      </c>
      <c r="Q593" s="12">
        <f ca="1"/>
        <v>0</v>
      </c>
      <c r="R593" s="12">
        <f ca="1"/>
        <v>0</v>
      </c>
      <c r="S593" s="12">
        <f ca="1"/>
        <v>0</v>
      </c>
      <c r="T593" s="12">
        <f ca="1"/>
        <v>0.34345561114078971</v>
      </c>
      <c r="U593" s="12">
        <f ca="1"/>
        <v>17.190075890300371</v>
      </c>
      <c r="V593" s="12"/>
      <c r="W593" s="12">
        <f ca="1">INDEX(P$9:P$6003,UsefulSeries!$I588)</f>
        <v>0</v>
      </c>
      <c r="X593" s="12">
        <f ca="1">INDEX(Q$9:Q$6003,UsefulSeries!$I588)</f>
        <v>0</v>
      </c>
      <c r="Y593" s="12">
        <f ca="1">INDEX(R$9:R$6003,UsefulSeries!$I588)</f>
        <v>6.2275294194199124E-2</v>
      </c>
      <c r="Z593" s="12">
        <f ca="1">INDEX(S$9:S$6003,UsefulSeries!$I588)</f>
        <v>0.28177885090890564</v>
      </c>
      <c r="AA593" s="12">
        <f ca="1">INDEX(T$9:T$6003,UsefulSeries!$I588)</f>
        <v>0</v>
      </c>
      <c r="AB593" s="12">
        <f ca="1">INDEX(U$9:U$6003,UsefulSeries!$I588)</f>
        <v>0</v>
      </c>
      <c r="AC593" s="12">
        <f>INDEX( K$9:K$6003,UsefulSeries!$I588)</f>
        <v>0</v>
      </c>
      <c r="AD593" s="12">
        <f>INDEX(L$9:L$6003,UsefulSeries!$I588)</f>
        <v>-3.6604458761210677E-2</v>
      </c>
      <c r="AE593" s="12"/>
      <c r="AF593" s="12"/>
      <c r="AG593" s="12"/>
      <c r="AH593" s="12"/>
      <c r="AI593" s="12"/>
      <c r="AJ593" s="12"/>
      <c r="AK593" s="12"/>
      <c r="AL593" s="12"/>
      <c r="AM593" s="12"/>
      <c r="AN593" s="12">
        <f t="shared" ca="1" si="90"/>
        <v>0</v>
      </c>
      <c r="AO593" s="12">
        <f t="shared" ca="1" si="91"/>
        <v>0</v>
      </c>
      <c r="AP593" s="12">
        <f t="shared" ca="1" si="92"/>
        <v>6.2275294194199124E-2</v>
      </c>
      <c r="AQ593" s="12">
        <f t="shared" ca="1" si="93"/>
        <v>0.28177885090890564</v>
      </c>
      <c r="AR593" s="12">
        <f t="shared" ca="1" si="94"/>
        <v>0</v>
      </c>
      <c r="AS593" s="12">
        <f t="shared" ca="1" si="95"/>
        <v>0</v>
      </c>
      <c r="AT593" s="12">
        <f t="shared" si="96"/>
        <v>0</v>
      </c>
      <c r="AU593" s="12">
        <f t="shared" si="97"/>
        <v>-3.6604458761210677E-2</v>
      </c>
      <c r="AV593" s="12"/>
      <c r="AW593" s="12">
        <f ca="1">INDEX(I$9:I$6003,UsefulSeries!$I588)</f>
        <v>0.16676020793952909</v>
      </c>
      <c r="AX593" s="12"/>
      <c r="AY593" s="12"/>
      <c r="AZ593" s="12">
        <f ca="1"/>
        <v>6.2275294194199138E-2</v>
      </c>
      <c r="BA593" s="12"/>
      <c r="BB593" s="12">
        <f t="shared" ca="1" si="98"/>
        <v>6.2275294194199138E-2</v>
      </c>
      <c r="BC593" s="12"/>
      <c r="BD593" s="38">
        <f ca="1"/>
        <v>0.16986319926326376</v>
      </c>
    </row>
    <row r="594" spans="1:56" x14ac:dyDescent="0.35">
      <c r="A594" s="12">
        <f ca="1">INDEX('Flow probs &amp; rates'!$K$5:$K$5999,UsefulSeries!$E592,0)*(1-INDEX('Flow probs &amp; rates'!$K$5:$K$5999,UsefulSeries!$E592,0))/INDEX('Flow probs &amp; rates'!$E$4:$E$5999,UsefulSeries!$E592,0)</f>
        <v>1.8412728113823437E-2</v>
      </c>
      <c r="B594" s="12">
        <f ca="1">-INDEX('Flow probs &amp; rates'!$K$5:$K$5999,UsefulSeries!$E592,0)*(INDEX('Flow probs &amp; rates'!$L$5:$L$5999,UsefulSeries!$E592,0))/INDEX('Flow probs &amp; rates'!$E$4:$E$5999,UsefulSeries!$E592,0)</f>
        <v>-2.4704835880038376E-4</v>
      </c>
      <c r="C594" s="12">
        <v>0</v>
      </c>
      <c r="D594" s="12">
        <v>0</v>
      </c>
      <c r="E594" s="12">
        <v>0</v>
      </c>
      <c r="F594" s="12">
        <v>0</v>
      </c>
      <c r="G594" s="12"/>
      <c r="H594" s="12"/>
      <c r="I594" s="12">
        <f ca="1">INDEX('Flow probs &amp; rates'!$K$5:$K$5999,UsefulSeries!$E592)</f>
        <v>1.1943075896669807E-2</v>
      </c>
      <c r="J594" s="12"/>
      <c r="K594" s="12">
        <f>-INDEX('Flow probs &amp; rates'!$E$4:$E$5999,UsefulSeries!$E592)</f>
        <v>-0.64088486843711989</v>
      </c>
      <c r="L594" s="12">
        <f>INDEX('Flow probs &amp; rates'!$E$4:$E$5999,UsefulSeries!$E592)</f>
        <v>0.64088486843711989</v>
      </c>
      <c r="M594" s="12"/>
      <c r="N594" s="12">
        <f>INDEX('Flow probs &amp; rates'!$E$5:$E$5999,UsefulSeries!$G592)-INDEX('Flow probs &amp; rates'!$E$4:$E$5999,UsefulSeries!$G592)</f>
        <v>9.7390084899051654E-4</v>
      </c>
      <c r="O594" s="12"/>
      <c r="P594" s="12">
        <f t="array" aca="1" ref="P594:U599" ca="1">MINVERSE(A594:F599)</f>
        <v>54.319078435155468</v>
      </c>
      <c r="Q594" s="12">
        <f ca="1"/>
        <v>0.65745273822563055</v>
      </c>
      <c r="R594" s="12">
        <f ca="1"/>
        <v>0</v>
      </c>
      <c r="S594" s="12">
        <f ca="1"/>
        <v>0</v>
      </c>
      <c r="T594" s="12">
        <f ca="1"/>
        <v>0</v>
      </c>
      <c r="U594" s="12">
        <f ca="1"/>
        <v>0</v>
      </c>
      <c r="V594" s="12"/>
      <c r="W594" s="12">
        <f ca="1">INDEX(P$10:P$6003,UsefulSeries!$I588)</f>
        <v>0</v>
      </c>
      <c r="X594" s="12">
        <f ca="1">INDEX(Q$10:Q$6003,UsefulSeries!$I588)</f>
        <v>0</v>
      </c>
      <c r="Y594" s="12">
        <f ca="1">INDEX(R$10:R$6003,UsefulSeries!$I588)</f>
        <v>0</v>
      </c>
      <c r="Z594" s="12">
        <f ca="1">INDEX(S$10:S$6003,UsefulSeries!$I588)</f>
        <v>0</v>
      </c>
      <c r="AA594" s="12">
        <f ca="1">INDEX(T$10:T$6003,UsefulSeries!$I588)</f>
        <v>16.474700857523928</v>
      </c>
      <c r="AB594" s="12">
        <f ca="1">INDEX(U$10:U$6003,UsefulSeries!$I588)</f>
        <v>0.34897202183836751</v>
      </c>
      <c r="AC594" s="12">
        <f>INDEX( K$10:K$6003,UsefulSeries!$I588)</f>
        <v>0.33383686556189696</v>
      </c>
      <c r="AD594" s="12">
        <f>INDEX(L$10:L$6003,UsefulSeries!$I588)</f>
        <v>0</v>
      </c>
      <c r="AE594" s="12"/>
      <c r="AF594" s="12"/>
      <c r="AG594" s="12"/>
      <c r="AH594" s="12"/>
      <c r="AI594" s="12"/>
      <c r="AJ594" s="12"/>
      <c r="AK594" s="12"/>
      <c r="AL594" s="12"/>
      <c r="AM594" s="12"/>
      <c r="AN594" s="12">
        <f t="shared" ca="1" si="90"/>
        <v>0</v>
      </c>
      <c r="AO594" s="12">
        <f t="shared" ca="1" si="91"/>
        <v>0</v>
      </c>
      <c r="AP594" s="12">
        <f t="shared" ca="1" si="92"/>
        <v>0</v>
      </c>
      <c r="AQ594" s="12">
        <f t="shared" ca="1" si="93"/>
        <v>0</v>
      </c>
      <c r="AR594" s="12">
        <f t="shared" ca="1" si="94"/>
        <v>16.474700857523928</v>
      </c>
      <c r="AS594" s="12">
        <f t="shared" ca="1" si="95"/>
        <v>0.34897202183836751</v>
      </c>
      <c r="AT594" s="12">
        <f t="shared" si="96"/>
        <v>0.33383686556189696</v>
      </c>
      <c r="AU594" s="12">
        <f t="shared" si="97"/>
        <v>0</v>
      </c>
      <c r="AV594" s="12"/>
      <c r="AW594" s="12">
        <f ca="1">INDEX(I$10:I$6003,UsefulSeries!$I588)</f>
        <v>2.0702125712490589E-2</v>
      </c>
      <c r="AX594" s="12"/>
      <c r="AY594" s="12"/>
      <c r="AZ594" s="12">
        <f ca="1"/>
        <v>0.34897202183836745</v>
      </c>
      <c r="BA594" s="12"/>
      <c r="BB594" s="12">
        <f t="shared" ca="1" si="98"/>
        <v>0.34897202183836745</v>
      </c>
      <c r="BC594" s="12"/>
      <c r="BD594" s="38">
        <f ca="1"/>
        <v>2.0268915521873022E-2</v>
      </c>
    </row>
    <row r="595" spans="1:56" x14ac:dyDescent="0.35">
      <c r="A595" s="12">
        <f ca="1">-INDEX('Flow probs &amp; rates'!$K$5:$K$5999,UsefulSeries!$E592,0)*(INDEX('Flow probs &amp; rates'!$L$5:$L$5999,UsefulSeries!$E592,0))/INDEX('Flow probs &amp; rates'!$E$4:$E$5999,UsefulSeries!$E592,0)</f>
        <v>-2.4704835880038376E-4</v>
      </c>
      <c r="B595" s="12">
        <f ca="1">INDEX('Flow probs &amp; rates'!$L$5:$L$5999,UsefulSeries!$E592,0)*(1-INDEX('Flow probs &amp; rates'!$L$5:$L$5999,UsefulSeries!$E592,0))/INDEX('Flow probs &amp; rates'!$E$4:$E$5999,UsefulSeries!$E592,0)</f>
        <v>2.0411260610415271E-2</v>
      </c>
      <c r="C595" s="12">
        <v>0</v>
      </c>
      <c r="D595" s="12">
        <v>0</v>
      </c>
      <c r="E595" s="12">
        <v>0</v>
      </c>
      <c r="F595" s="12">
        <v>0</v>
      </c>
      <c r="G595" s="12"/>
      <c r="H595" s="12"/>
      <c r="I595" s="12">
        <f ca="1">INDEX('Flow probs &amp; rates'!$L$5:$L$5999,UsefulSeries!$E592)</f>
        <v>1.3257016558987016E-2</v>
      </c>
      <c r="J595" s="12"/>
      <c r="K595" s="12">
        <f>-INDEX('Flow probs &amp; rates'!$E$4:$E$5999,UsefulSeries!$E592)</f>
        <v>-0.64088486843711989</v>
      </c>
      <c r="L595" s="12"/>
      <c r="M595" s="12"/>
      <c r="N595" s="12">
        <f>INDEX('Flow probs &amp; rates'!$F$5:$F$5999,UsefulSeries!$G592)-INDEX('Flow probs &amp; rates'!$F$4:$F$5999,UsefulSeries!$G592)</f>
        <v>-1.3258645832432692E-3</v>
      </c>
      <c r="O595" s="12"/>
      <c r="P595" s="12">
        <f ca="1"/>
        <v>0.65745273822563066</v>
      </c>
      <c r="Q595" s="12">
        <f ca="1"/>
        <v>49.000521903562081</v>
      </c>
      <c r="R595" s="12">
        <f ca="1"/>
        <v>0</v>
      </c>
      <c r="S595" s="12">
        <f ca="1"/>
        <v>0</v>
      </c>
      <c r="T595" s="12">
        <f ca="1"/>
        <v>0</v>
      </c>
      <c r="U595" s="12">
        <f ca="1"/>
        <v>0</v>
      </c>
      <c r="V595" s="12"/>
      <c r="W595" s="12">
        <f ca="1">INDEX(P$11:P$6003,UsefulSeries!$I588)</f>
        <v>0</v>
      </c>
      <c r="X595" s="12">
        <f ca="1">INDEX(Q$11:Q$6003,UsefulSeries!$I588)</f>
        <v>0</v>
      </c>
      <c r="Y595" s="12">
        <f ca="1">INDEX(R$11:R$6003,UsefulSeries!$I588)</f>
        <v>0</v>
      </c>
      <c r="Z595" s="12">
        <f ca="1">INDEX(S$11:S$6003,UsefulSeries!$I588)</f>
        <v>0</v>
      </c>
      <c r="AA595" s="12">
        <f ca="1">INDEX(T$11:T$6003,UsefulSeries!$I588)</f>
        <v>0.34897202183836751</v>
      </c>
      <c r="AB595" s="12">
        <f ca="1">INDEX(U$11:U$6003,UsefulSeries!$I588)</f>
        <v>15.075838170295171</v>
      </c>
      <c r="AC595" s="12">
        <f>INDEX( K$11:K$6003,UsefulSeries!$I588)</f>
        <v>0</v>
      </c>
      <c r="AD595" s="12">
        <f>INDEX(L$11:L$6003,UsefulSeries!$I588)</f>
        <v>0.33383686556189696</v>
      </c>
      <c r="AE595" s="12"/>
      <c r="AF595" s="12"/>
      <c r="AG595" s="12"/>
      <c r="AH595" s="12"/>
      <c r="AI595" s="12"/>
      <c r="AJ595" s="12"/>
      <c r="AK595" s="12"/>
      <c r="AL595" s="12"/>
      <c r="AM595" s="12"/>
      <c r="AN595" s="12">
        <f t="shared" ca="1" si="90"/>
        <v>0</v>
      </c>
      <c r="AO595" s="12">
        <f t="shared" ca="1" si="91"/>
        <v>0</v>
      </c>
      <c r="AP595" s="12">
        <f t="shared" ca="1" si="92"/>
        <v>0</v>
      </c>
      <c r="AQ595" s="12">
        <f t="shared" ca="1" si="93"/>
        <v>0</v>
      </c>
      <c r="AR595" s="12">
        <f t="shared" ca="1" si="94"/>
        <v>0.34897202183836751</v>
      </c>
      <c r="AS595" s="12">
        <f t="shared" ca="1" si="95"/>
        <v>15.075838170295171</v>
      </c>
      <c r="AT595" s="12">
        <f t="shared" si="96"/>
        <v>0</v>
      </c>
      <c r="AU595" s="12">
        <f t="shared" si="97"/>
        <v>0.33383686556189696</v>
      </c>
      <c r="AV595" s="12"/>
      <c r="AW595" s="12">
        <f ca="1">INDEX(I$11:I$6003,UsefulSeries!$I588)</f>
        <v>2.2668561131512627E-2</v>
      </c>
      <c r="AX595" s="12"/>
      <c r="AY595" s="12"/>
      <c r="AZ595" s="12">
        <f ca="1"/>
        <v>0.34897202183836745</v>
      </c>
      <c r="BA595" s="12"/>
      <c r="BB595" s="12">
        <f t="shared" ca="1" si="98"/>
        <v>0.34897202183836745</v>
      </c>
      <c r="BC595" s="12"/>
      <c r="BD595" s="38">
        <f ca="1"/>
        <v>2.2179995826713501E-2</v>
      </c>
    </row>
    <row r="596" spans="1:56" x14ac:dyDescent="0.35">
      <c r="A596" s="12">
        <v>0</v>
      </c>
      <c r="B596" s="12">
        <v>0</v>
      </c>
      <c r="C596" s="12">
        <f ca="1">INDEX('Flow probs &amp; rates'!$M$5:$M$5999,UsefulSeries!$E592,0)*(1-INDEX('Flow probs &amp; rates'!$M$5:$M$5999,UsefulSeries!$E592,0))/INDEX('Flow probs &amp; rates'!$F$4:$F$5999,UsefulSeries!$E592,0)</f>
        <v>6.9095004143911041</v>
      </c>
      <c r="D596" s="12">
        <f ca="1">-INDEX('Flow probs &amp; rates'!$M$5:$M$5999,UsefulSeries!$E592,0)*(INDEX('Flow probs &amp; rates'!$O$5:$O$5999,UsefulSeries!$E592,0))/INDEX('Flow probs &amp; rates'!$F$4:$F$5999,UsefulSeries!$E592,0)</f>
        <v>-1.5523008819841067</v>
      </c>
      <c r="E596" s="12">
        <v>0</v>
      </c>
      <c r="F596" s="12">
        <v>0</v>
      </c>
      <c r="G596" s="12"/>
      <c r="H596" s="12"/>
      <c r="I596" s="12">
        <f ca="1">INDEX('Flow probs &amp; rates'!$M$5:$M$5999,UsefulSeries!$E592)</f>
        <v>0.27752256877525289</v>
      </c>
      <c r="J596" s="12"/>
      <c r="K596" s="12">
        <f>INDEX('Flow probs &amp; rates'!$F$4:$F$5999,UsefulSeries!$E592)</f>
        <v>2.9018565825400158E-2</v>
      </c>
      <c r="L596" s="12">
        <f>-INDEX('Flow probs &amp; rates'!$F$4:$F$5999,UsefulSeries!$E592)</f>
        <v>-2.9018565825400158E-2</v>
      </c>
      <c r="M596" s="12"/>
      <c r="N596" s="12">
        <f>INDEX('Flow probs &amp; rates'!$E$5:$E$5999,UsefulSeries!$G594)-INDEX('Flow probs &amp; rates'!$E$4:$E$5999,UsefulSeries!$G594)</f>
        <v>1.6725387144056469E-3</v>
      </c>
      <c r="O596" s="12"/>
      <c r="P596" s="12">
        <f ca="1"/>
        <v>0</v>
      </c>
      <c r="Q596" s="12">
        <f ca="1"/>
        <v>0</v>
      </c>
      <c r="R596" s="12">
        <f ca="1"/>
        <v>0.15636656917900718</v>
      </c>
      <c r="S596" s="12">
        <f ca="1"/>
        <v>5.1803664787255281E-2</v>
      </c>
      <c r="T596" s="12">
        <f ca="1"/>
        <v>0</v>
      </c>
      <c r="U596" s="12">
        <f ca="1"/>
        <v>0</v>
      </c>
      <c r="V596" s="12"/>
      <c r="W596" s="12"/>
      <c r="X596" s="12"/>
      <c r="Y596" s="12"/>
      <c r="Z596" s="12"/>
      <c r="AA596" s="12"/>
      <c r="AB596" s="12"/>
      <c r="AC596" s="12"/>
      <c r="AD596" s="12"/>
      <c r="AE596" s="12">
        <f t="array" ref="AE596:AJ597">TRANSPOSE(AC590:AD595)</f>
        <v>-0.62955867567689239</v>
      </c>
      <c r="AF596" s="12">
        <v>-0.62955867567689239</v>
      </c>
      <c r="AG596" s="12">
        <v>3.6604458761210677E-2</v>
      </c>
      <c r="AH596" s="12">
        <v>0</v>
      </c>
      <c r="AI596" s="12">
        <v>0.33383686556189696</v>
      </c>
      <c r="AJ596" s="12">
        <v>0</v>
      </c>
      <c r="AK596" s="12"/>
      <c r="AL596" s="12"/>
      <c r="AM596" s="12"/>
      <c r="AN596" s="12">
        <f t="shared" si="90"/>
        <v>-0.62955867567689239</v>
      </c>
      <c r="AO596" s="12">
        <f t="shared" si="91"/>
        <v>-0.62955867567689239</v>
      </c>
      <c r="AP596" s="12">
        <f t="shared" si="92"/>
        <v>3.6604458761210677E-2</v>
      </c>
      <c r="AQ596" s="12">
        <f t="shared" si="93"/>
        <v>0</v>
      </c>
      <c r="AR596" s="12">
        <f t="shared" si="94"/>
        <v>0.33383686556189696</v>
      </c>
      <c r="AS596" s="12">
        <f t="shared" si="95"/>
        <v>0</v>
      </c>
      <c r="AT596" s="12">
        <f t="shared" si="96"/>
        <v>0</v>
      </c>
      <c r="AU596" s="12">
        <f t="shared" si="97"/>
        <v>0</v>
      </c>
      <c r="AV596" s="12"/>
      <c r="AW596" s="12"/>
      <c r="AX596" s="12">
        <f>INDEX($N$6:$N$6003,UsefulSeries!$K588)</f>
        <v>9.3350050115459382E-5</v>
      </c>
      <c r="AY596" s="12"/>
      <c r="AZ596" s="12"/>
      <c r="BA596" s="12"/>
      <c r="BB596" s="12">
        <f t="shared" si="98"/>
        <v>9.3350050115459382E-5</v>
      </c>
      <c r="BC596" s="12"/>
      <c r="BD596" s="38">
        <f ca="1"/>
        <v>2.1889445639179411E-2</v>
      </c>
    </row>
    <row r="597" spans="1:56" x14ac:dyDescent="0.35">
      <c r="A597" s="12">
        <v>0</v>
      </c>
      <c r="B597" s="12">
        <v>0</v>
      </c>
      <c r="C597" s="12">
        <f ca="1">-INDEX('Flow probs &amp; rates'!$M$5:$M$5999,UsefulSeries!$E592,0)*(INDEX('Flow probs &amp; rates'!$O$5:$O$5999,UsefulSeries!$E592,0))/INDEX('Flow probs &amp; rates'!$F$4:$F$5999,UsefulSeries!$E592,0)</f>
        <v>-1.5523008819841067</v>
      </c>
      <c r="D597" s="12">
        <f ca="1">INDEX('Flow probs &amp; rates'!$O$5:$O$5999,UsefulSeries!$E592,0)*(1-INDEX('Flow probs &amp; rates'!$O$5:$O$5999,UsefulSeries!$E592,0))/INDEX('Flow probs &amp; rates'!$F$4:$F$5999,UsefulSeries!$E592,0)</f>
        <v>4.6855365203644341</v>
      </c>
      <c r="E597" s="12">
        <v>0</v>
      </c>
      <c r="F597" s="12">
        <v>0</v>
      </c>
      <c r="G597" s="12"/>
      <c r="H597" s="12"/>
      <c r="I597" s="12">
        <f ca="1">INDEX('Flow probs &amp; rates'!$O$5:$O$5999,UsefulSeries!$E592)</f>
        <v>0.16231308871013631</v>
      </c>
      <c r="J597" s="12"/>
      <c r="K597" s="12"/>
      <c r="L597" s="12">
        <f>-INDEX('Flow probs &amp; rates'!$F$4:$F$5999,UsefulSeries!$E592)</f>
        <v>-2.9018565825400158E-2</v>
      </c>
      <c r="M597" s="12"/>
      <c r="N597" s="12">
        <f>INDEX('Flow probs &amp; rates'!$F$5:$F$5999,UsefulSeries!$G594)-INDEX('Flow probs &amp; rates'!$F$4:$F$5999,UsefulSeries!$G594)</f>
        <v>-1.2662320002348459E-3</v>
      </c>
      <c r="O597" s="12"/>
      <c r="P597" s="12">
        <f ca="1"/>
        <v>0</v>
      </c>
      <c r="Q597" s="12">
        <f ca="1"/>
        <v>0</v>
      </c>
      <c r="R597" s="12">
        <f ca="1"/>
        <v>5.1803664787255281E-2</v>
      </c>
      <c r="S597" s="12">
        <f ca="1"/>
        <v>0.23058509305039676</v>
      </c>
      <c r="T597" s="12">
        <f ca="1"/>
        <v>0</v>
      </c>
      <c r="U597" s="12">
        <f ca="1"/>
        <v>0</v>
      </c>
      <c r="V597" s="12"/>
      <c r="W597" s="12"/>
      <c r="X597" s="12"/>
      <c r="Y597" s="12"/>
      <c r="Z597" s="12"/>
      <c r="AA597" s="12"/>
      <c r="AB597" s="12"/>
      <c r="AC597" s="12"/>
      <c r="AD597" s="12"/>
      <c r="AE597" s="12">
        <v>0.62955867567689239</v>
      </c>
      <c r="AF597" s="12">
        <v>0</v>
      </c>
      <c r="AG597" s="12">
        <v>-3.6604458761210677E-2</v>
      </c>
      <c r="AH597" s="12">
        <v>-3.6604458761210677E-2</v>
      </c>
      <c r="AI597" s="12">
        <v>0</v>
      </c>
      <c r="AJ597" s="12">
        <v>0.33383686556189696</v>
      </c>
      <c r="AK597" s="12"/>
      <c r="AL597" s="12"/>
      <c r="AM597" s="12"/>
      <c r="AN597" s="12">
        <f t="shared" si="90"/>
        <v>0.62955867567689239</v>
      </c>
      <c r="AO597" s="12">
        <f t="shared" si="91"/>
        <v>0</v>
      </c>
      <c r="AP597" s="12">
        <f t="shared" si="92"/>
        <v>-3.6604458761210677E-2</v>
      </c>
      <c r="AQ597" s="12">
        <f t="shared" si="93"/>
        <v>-3.6604458761210677E-2</v>
      </c>
      <c r="AR597" s="12">
        <f t="shared" si="94"/>
        <v>0</v>
      </c>
      <c r="AS597" s="12">
        <f t="shared" si="95"/>
        <v>0.33383686556189696</v>
      </c>
      <c r="AT597" s="12">
        <f t="shared" si="96"/>
        <v>0</v>
      </c>
      <c r="AU597" s="12">
        <f t="shared" si="97"/>
        <v>0</v>
      </c>
      <c r="AV597" s="12"/>
      <c r="AW597" s="12"/>
      <c r="AX597" s="12">
        <f>INDEX('Margin error adjustment'!N$7:N$6003,UsefulSeries!$K588)</f>
        <v>4.5182781406880729E-4</v>
      </c>
      <c r="AY597" s="12"/>
      <c r="AZ597" s="12"/>
      <c r="BA597" s="12"/>
      <c r="BB597" s="12">
        <f t="shared" si="98"/>
        <v>4.5182781406880729E-4</v>
      </c>
      <c r="BC597" s="12"/>
      <c r="BD597" s="38">
        <f ca="1"/>
        <v>2.2516116349887389E-2</v>
      </c>
    </row>
    <row r="598" spans="1:56" x14ac:dyDescent="0.35">
      <c r="A598" s="12">
        <v>0</v>
      </c>
      <c r="B598" s="12">
        <v>0</v>
      </c>
      <c r="C598" s="12">
        <v>0</v>
      </c>
      <c r="D598" s="12">
        <v>0</v>
      </c>
      <c r="E598" s="12">
        <f ca="1">INDEX('Flow probs &amp; rates'!$P$5:$P$5999,UsefulSeries!$E592,0)*(1-INDEX('Flow probs &amp; rates'!$P$5:$P$5999,UsefulSeries!$E592,0))/INDEX('Flow probs &amp; rates'!$G$4:$G$5999,UsefulSeries!$E592,0)</f>
        <v>6.7808424979991982E-2</v>
      </c>
      <c r="F598" s="12">
        <f ca="1">-INDEX('Flow probs &amp; rates'!$P$5:$P$5999,UsefulSeries!$E592,0)*(INDEX('Flow probs &amp; rates'!$Q$5:$Q$5999,UsefulSeries!$E592,0))/INDEX('Flow probs &amp; rates'!$G$4:$G$5999,UsefulSeries!$E592,0)</f>
        <v>-1.3878714579483704E-3</v>
      </c>
      <c r="G598" s="12"/>
      <c r="H598" s="12"/>
      <c r="I598" s="12">
        <f ca="1">INDEX('Flow probs &amp; rates'!$P$5:$P$5999,UsefulSeries!$E592)</f>
        <v>2.2908109704181719E-2</v>
      </c>
      <c r="J598" s="12"/>
      <c r="K598" s="12">
        <f>INDEX('Flow probs &amp; rates'!$G$4:$G$5999,UsefulSeries!$E592)</f>
        <v>0.33009656573747992</v>
      </c>
      <c r="L598" s="12"/>
      <c r="M598" s="12"/>
      <c r="N598" s="12">
        <f>INDEX('Flow probs &amp; rates'!$E$5:$E$5999,UsefulSeries!$G596)-INDEX('Flow probs &amp; rates'!$E$4:$E$5999,UsefulSeries!$G596)</f>
        <v>-3.8510527425705821E-4</v>
      </c>
      <c r="O598" s="12"/>
      <c r="P598" s="12">
        <f ca="1"/>
        <v>0</v>
      </c>
      <c r="Q598" s="12">
        <f ca="1"/>
        <v>0</v>
      </c>
      <c r="R598" s="12">
        <f ca="1"/>
        <v>0</v>
      </c>
      <c r="S598" s="12">
        <f ca="1"/>
        <v>0</v>
      </c>
      <c r="T598" s="12">
        <f ca="1"/>
        <v>14.754489137202089</v>
      </c>
      <c r="U598" s="12">
        <f ca="1"/>
        <v>0.34489489306316895</v>
      </c>
      <c r="V598" s="12"/>
      <c r="W598" s="12">
        <f ca="1">INDEX(P$6:P$6003,UsefulSeries!$I596)</f>
        <v>48.7263979733032</v>
      </c>
      <c r="X598" s="12">
        <f ca="1">INDEX(Q$6:Q$6003,UsefulSeries!$I596)</f>
        <v>0.64578613164040877</v>
      </c>
      <c r="Y598" s="12">
        <f ca="1">INDEX(R$6:R$6003,UsefulSeries!$I596)</f>
        <v>0</v>
      </c>
      <c r="Z598" s="12">
        <f ca="1">INDEX(S$6:S$6003,UsefulSeries!$I596)</f>
        <v>0</v>
      </c>
      <c r="AA598" s="12">
        <f ca="1">INDEX(T$6:T$6003,UsefulSeries!$I596)</f>
        <v>0</v>
      </c>
      <c r="AB598" s="12">
        <f ca="1">INDEX(U$6:U$6003,UsefulSeries!$I596)</f>
        <v>0</v>
      </c>
      <c r="AC598" s="12">
        <f>INDEX( K$6:K$6003,UsefulSeries!$I596)</f>
        <v>-0.62965202572700785</v>
      </c>
      <c r="AD598" s="12">
        <f>INDEX(L$6:L$6003,UsefulSeries!$I596)</f>
        <v>0.62965202572700785</v>
      </c>
      <c r="AE598" s="12"/>
      <c r="AF598" s="12"/>
      <c r="AG598" s="12"/>
      <c r="AH598" s="12"/>
      <c r="AI598" s="12"/>
      <c r="AJ598" s="12"/>
      <c r="AK598" s="12"/>
      <c r="AL598" s="12"/>
      <c r="AM598" s="12"/>
      <c r="AN598" s="12">
        <f t="shared" ca="1" si="90"/>
        <v>48.7263979733032</v>
      </c>
      <c r="AO598" s="12">
        <f t="shared" ca="1" si="91"/>
        <v>0.64578613164040877</v>
      </c>
      <c r="AP598" s="12">
        <f t="shared" ca="1" si="92"/>
        <v>0</v>
      </c>
      <c r="AQ598" s="12">
        <f t="shared" ca="1" si="93"/>
        <v>0</v>
      </c>
      <c r="AR598" s="12">
        <f t="shared" ca="1" si="94"/>
        <v>0</v>
      </c>
      <c r="AS598" s="12">
        <f t="shared" ca="1" si="95"/>
        <v>0</v>
      </c>
      <c r="AT598" s="12">
        <f t="shared" si="96"/>
        <v>-0.62965202572700785</v>
      </c>
      <c r="AU598" s="12">
        <f t="shared" si="97"/>
        <v>0.62965202572700785</v>
      </c>
      <c r="AV598" s="12"/>
      <c r="AW598" s="12">
        <f ca="1">INDEX(I$6:I$6003,UsefulSeries!$I596)</f>
        <v>1.3095757346028657E-2</v>
      </c>
      <c r="AX598" s="12"/>
      <c r="AY598" s="12"/>
      <c r="AZ598" s="12">
        <f t="array" aca="1" ref="AZ598:AZ603" ca="1">MMULT(W598:AB603,AW598:AW603)</f>
        <v>0.64578613164040877</v>
      </c>
      <c r="BA598" s="12"/>
      <c r="BB598" s="12">
        <f t="shared" ca="1" si="98"/>
        <v>0.64578613164040877</v>
      </c>
      <c r="BC598" s="12"/>
      <c r="BD598" s="38">
        <f t="array" aca="1" ref="BD598:BD605" ca="1">MMULT(MINVERSE(AN598:AU605),BB598:BB605)</f>
        <v>1.294562862354715E-2</v>
      </c>
    </row>
    <row r="599" spans="1:56" x14ac:dyDescent="0.35">
      <c r="A599" s="12">
        <v>0</v>
      </c>
      <c r="B599" s="12">
        <v>0</v>
      </c>
      <c r="C599" s="12">
        <v>0</v>
      </c>
      <c r="D599" s="12">
        <v>0</v>
      </c>
      <c r="E599" s="12">
        <f ca="1">-INDEX('Flow probs &amp; rates'!$P$5:$P$5999,UsefulSeries!$E592,0)*(INDEX('Flow probs &amp; rates'!$Q$5:$Q$5999,UsefulSeries!$E592,0))/INDEX('Flow probs &amp; rates'!$G$4:$G$5999,UsefulSeries!$E592,0)</f>
        <v>-1.3878714579483704E-3</v>
      </c>
      <c r="F599" s="12">
        <f ca="1">INDEX('Flow probs &amp; rates'!$Q$5:$Q$5999,UsefulSeries!$E592,0)*(1-INDEX('Flow probs &amp; rates'!$Q$5:$Q$5999,UsefulSeries!$E592,0))/INDEX('Flow probs &amp; rates'!$G$4:$G$5999,UsefulSeries!$E592,0)</f>
        <v>5.9372680668778557E-2</v>
      </c>
      <c r="G599" s="12"/>
      <c r="H599" s="12"/>
      <c r="I599" s="12">
        <f ca="1">INDEX('Flow probs &amp; rates'!$Q$5:$Q$5999,UsefulSeries!$E592)</f>
        <v>1.9998664572057533E-2</v>
      </c>
      <c r="J599" s="12"/>
      <c r="K599" s="12"/>
      <c r="L599" s="12">
        <f>INDEX('Flow probs &amp; rates'!$G$4:$G$5999,UsefulSeries!$E592)</f>
        <v>0.33009656573747992</v>
      </c>
      <c r="M599" s="12"/>
      <c r="N599" s="12">
        <f>INDEX('Flow probs &amp; rates'!$F$5:$F$5999,UsefulSeries!$G596)-INDEX('Flow probs &amp; rates'!$F$4:$F$5999,UsefulSeries!$G596)</f>
        <v>2.3002327888807517E-4</v>
      </c>
      <c r="O599" s="12"/>
      <c r="P599" s="12">
        <f ca="1"/>
        <v>0</v>
      </c>
      <c r="Q599" s="12">
        <f ca="1"/>
        <v>0</v>
      </c>
      <c r="R599" s="12">
        <f ca="1"/>
        <v>0</v>
      </c>
      <c r="S599" s="12">
        <f ca="1"/>
        <v>0</v>
      </c>
      <c r="T599" s="12">
        <f ca="1"/>
        <v>0.34489489306316889</v>
      </c>
      <c r="U599" s="12">
        <f ca="1"/>
        <v>16.850825303971522</v>
      </c>
      <c r="V599" s="12"/>
      <c r="W599" s="12">
        <f ca="1">INDEX(P$7:P$6003,UsefulSeries!$I596)</f>
        <v>0.64578613164040877</v>
      </c>
      <c r="X599" s="12">
        <f ca="1">INDEX(Q$7:Q$6003,UsefulSeries!$I596)</f>
        <v>53.611532320289705</v>
      </c>
      <c r="Y599" s="12">
        <f ca="1">INDEX(R$7:R$6003,UsefulSeries!$I596)</f>
        <v>0</v>
      </c>
      <c r="Z599" s="12">
        <f ca="1">INDEX(S$7:S$6003,UsefulSeries!$I596)</f>
        <v>0</v>
      </c>
      <c r="AA599" s="12">
        <f ca="1">INDEX(T$7:T$6003,UsefulSeries!$I596)</f>
        <v>0</v>
      </c>
      <c r="AB599" s="12">
        <f ca="1">INDEX(U$7:U$6003,UsefulSeries!$I596)</f>
        <v>0</v>
      </c>
      <c r="AC599" s="12">
        <f>INDEX( K$7:K$6003,UsefulSeries!$I596,1)</f>
        <v>-0.62965202572700785</v>
      </c>
      <c r="AD599" s="12">
        <f>INDEX(L$7:L$6003,UsefulSeries!$I596,1)</f>
        <v>0</v>
      </c>
      <c r="AE599" s="12"/>
      <c r="AF599" s="12"/>
      <c r="AG599" s="12"/>
      <c r="AH599" s="12"/>
      <c r="AI599" s="12"/>
      <c r="AJ599" s="12"/>
      <c r="AK599" s="12"/>
      <c r="AL599" s="12"/>
      <c r="AM599" s="12"/>
      <c r="AN599" s="12">
        <f t="shared" ca="1" si="90"/>
        <v>0.64578613164040877</v>
      </c>
      <c r="AO599" s="12">
        <f t="shared" ca="1" si="91"/>
        <v>53.611532320289705</v>
      </c>
      <c r="AP599" s="12">
        <f t="shared" ca="1" si="92"/>
        <v>0</v>
      </c>
      <c r="AQ599" s="12">
        <f t="shared" ca="1" si="93"/>
        <v>0</v>
      </c>
      <c r="AR599" s="12">
        <f t="shared" ca="1" si="94"/>
        <v>0</v>
      </c>
      <c r="AS599" s="12">
        <f t="shared" ca="1" si="95"/>
        <v>0</v>
      </c>
      <c r="AT599" s="12">
        <f t="shared" si="96"/>
        <v>-0.62965202572700785</v>
      </c>
      <c r="AU599" s="12">
        <f t="shared" si="97"/>
        <v>0</v>
      </c>
      <c r="AV599" s="12"/>
      <c r="AW599" s="12">
        <f ca="1">INDEX(I$7:I$6003,UsefulSeries!$I596)</f>
        <v>1.1887910036882367E-2</v>
      </c>
      <c r="AX599" s="12"/>
      <c r="AY599" s="12"/>
      <c r="AZ599" s="12">
        <f ca="1"/>
        <v>0.64578613164040866</v>
      </c>
      <c r="BA599" s="12"/>
      <c r="BB599" s="12">
        <f t="shared" ca="1" si="98"/>
        <v>0.64578613164040866</v>
      </c>
      <c r="BC599" s="12"/>
      <c r="BD599" s="38">
        <f ca="1"/>
        <v>1.2211457005442473E-2</v>
      </c>
    </row>
    <row r="600" spans="1:56" x14ac:dyDescent="0.35">
      <c r="A600" s="12">
        <f ca="1">INDEX('Flow probs &amp; rates'!$K$5:$K$5999,UsefulSeries!$E598,0)*(1-INDEX('Flow probs &amp; rates'!$K$5:$K$5999,UsefulSeries!$E598,0))/INDEX('Flow probs &amp; rates'!$E$4:$E$5999,UsefulSeries!$E598,0)</f>
        <v>1.8516223929886652E-2</v>
      </c>
      <c r="B600" s="12">
        <f ca="1">-INDEX('Flow probs &amp; rates'!$K$5:$K$5999,UsefulSeries!$E598,0)*(INDEX('Flow probs &amp; rates'!$L$5:$L$5999,UsefulSeries!$E598,0))/INDEX('Flow probs &amp; rates'!$E$4:$E$5999,UsefulSeries!$E598,0)</f>
        <v>-2.7107247224426352E-4</v>
      </c>
      <c r="C600" s="12">
        <v>0</v>
      </c>
      <c r="D600" s="12">
        <v>0</v>
      </c>
      <c r="E600" s="12">
        <v>0</v>
      </c>
      <c r="F600" s="12">
        <v>0</v>
      </c>
      <c r="G600" s="12"/>
      <c r="H600" s="12"/>
      <c r="I600" s="12">
        <f ca="1">INDEX('Flow probs &amp; rates'!$K$5:$K$5999,UsefulSeries!$E598)</f>
        <v>1.2011804057071437E-2</v>
      </c>
      <c r="J600" s="12"/>
      <c r="K600" s="12">
        <f>-INDEX('Flow probs &amp; rates'!$E$4:$E$5999,UsefulSeries!$E598)</f>
        <v>-0.64092552916314871</v>
      </c>
      <c r="L600" s="12">
        <f>INDEX('Flow probs &amp; rates'!$E$4:$E$5999,UsefulSeries!$E598)</f>
        <v>0.64092552916314871</v>
      </c>
      <c r="M600" s="12"/>
      <c r="N600" s="12">
        <f>INDEX('Flow probs &amp; rates'!$E$5:$E$5999,UsefulSeries!$G598)-INDEX('Flow probs &amp; rates'!$E$4:$E$5999,UsefulSeries!$G598)</f>
        <v>-2.3684982358573858E-4</v>
      </c>
      <c r="O600" s="12"/>
      <c r="P600" s="12">
        <f t="array" aca="1" ref="P600:U605" ca="1">MINVERSE(A600:F605)</f>
        <v>54.016330001343043</v>
      </c>
      <c r="Q600" s="12">
        <f ca="1"/>
        <v>0.65835595198855013</v>
      </c>
      <c r="R600" s="12">
        <f ca="1"/>
        <v>0</v>
      </c>
      <c r="S600" s="12">
        <f ca="1"/>
        <v>0</v>
      </c>
      <c r="T600" s="12">
        <f ca="1"/>
        <v>0</v>
      </c>
      <c r="U600" s="12">
        <f ca="1"/>
        <v>0</v>
      </c>
      <c r="V600" s="12"/>
      <c r="W600" s="12">
        <f ca="1">INDEX(P$8:P$6003,UsefulSeries!$I596)</f>
        <v>0</v>
      </c>
      <c r="X600" s="12">
        <f ca="1">INDEX(Q$8:Q$6003,UsefulSeries!$I596)</f>
        <v>0</v>
      </c>
      <c r="Y600" s="12">
        <f ca="1">INDEX(R$8:R$6003,UsefulSeries!$I596)</f>
        <v>0.21167335308492086</v>
      </c>
      <c r="Z600" s="12">
        <f ca="1">INDEX(S$8:S$6003,UsefulSeries!$I596)</f>
        <v>6.3698817175937172E-2</v>
      </c>
      <c r="AA600" s="12">
        <f ca="1">INDEX(T$8:T$6003,UsefulSeries!$I596)</f>
        <v>0</v>
      </c>
      <c r="AB600" s="12">
        <f ca="1">INDEX(U$8:U$6003,UsefulSeries!$I596)</f>
        <v>0</v>
      </c>
      <c r="AC600" s="12">
        <f>INDEX( K$8:K$6003,UsefulSeries!$I596)</f>
        <v>3.7056286575279485E-2</v>
      </c>
      <c r="AD600" s="12">
        <f>INDEX(L$8:L$6003,UsefulSeries!$I596)</f>
        <v>-3.7056286575279485E-2</v>
      </c>
      <c r="AE600" s="12"/>
      <c r="AF600" s="12"/>
      <c r="AG600" s="12"/>
      <c r="AH600" s="12"/>
      <c r="AI600" s="12"/>
      <c r="AJ600" s="12"/>
      <c r="AK600" s="12"/>
      <c r="AL600" s="12"/>
      <c r="AM600" s="12"/>
      <c r="AN600" s="12">
        <f t="shared" ca="1" si="90"/>
        <v>0</v>
      </c>
      <c r="AO600" s="12">
        <f t="shared" ca="1" si="91"/>
        <v>0</v>
      </c>
      <c r="AP600" s="12">
        <f t="shared" ca="1" si="92"/>
        <v>0.21167335308492086</v>
      </c>
      <c r="AQ600" s="12">
        <f t="shared" ca="1" si="93"/>
        <v>6.3698817175937172E-2</v>
      </c>
      <c r="AR600" s="12">
        <f t="shared" ca="1" si="94"/>
        <v>0</v>
      </c>
      <c r="AS600" s="12">
        <f t="shared" ca="1" si="95"/>
        <v>0</v>
      </c>
      <c r="AT600" s="12">
        <f t="shared" si="96"/>
        <v>3.7056286575279485E-2</v>
      </c>
      <c r="AU600" s="12">
        <f t="shared" si="97"/>
        <v>-3.7056286575279485E-2</v>
      </c>
      <c r="AV600" s="12"/>
      <c r="AW600" s="12">
        <f ca="1">INDEX(I$8:I$6003,UsefulSeries!$I596)</f>
        <v>0.2504234012132473</v>
      </c>
      <c r="AX600" s="12"/>
      <c r="AY600" s="12"/>
      <c r="AZ600" s="12">
        <f ca="1"/>
        <v>6.3698817175937186E-2</v>
      </c>
      <c r="BA600" s="12"/>
      <c r="BB600" s="12">
        <f t="shared" ca="1" si="98"/>
        <v>6.3698817175937186E-2</v>
      </c>
      <c r="BC600" s="12"/>
      <c r="BD600" s="38">
        <f ca="1"/>
        <v>0.25091620015730859</v>
      </c>
    </row>
    <row r="601" spans="1:56" x14ac:dyDescent="0.35">
      <c r="A601" s="12">
        <f ca="1">-INDEX('Flow probs &amp; rates'!$K$5:$K$5999,UsefulSeries!$E598,0)*(INDEX('Flow probs &amp; rates'!$L$5:$L$5999,UsefulSeries!$E598,0))/INDEX('Flow probs &amp; rates'!$E$4:$E$5999,UsefulSeries!$E598,0)</f>
        <v>-2.7107247224426352E-4</v>
      </c>
      <c r="B601" s="12">
        <f ca="1">INDEX('Flow probs &amp; rates'!$L$5:$L$5999,UsefulSeries!$E598,0)*(1-INDEX('Flow probs &amp; rates'!$L$5:$L$5999,UsefulSeries!$E598,0))/INDEX('Flow probs &amp; rates'!$E$4:$E$5999,UsefulSeries!$E598,0)</f>
        <v>2.2240765152649056E-2</v>
      </c>
      <c r="C601" s="12">
        <v>0</v>
      </c>
      <c r="D601" s="12">
        <v>0</v>
      </c>
      <c r="E601" s="12">
        <v>0</v>
      </c>
      <c r="F601" s="12">
        <v>0</v>
      </c>
      <c r="G601" s="12"/>
      <c r="H601" s="12"/>
      <c r="I601" s="12">
        <f ca="1">INDEX('Flow probs &amp; rates'!$L$5:$L$5999,UsefulSeries!$E598)</f>
        <v>1.4463877939503779E-2</v>
      </c>
      <c r="J601" s="12"/>
      <c r="K601" s="12">
        <f>-INDEX('Flow probs &amp; rates'!$E$4:$E$5999,UsefulSeries!$E598)</f>
        <v>-0.64092552916314871</v>
      </c>
      <c r="L601" s="12"/>
      <c r="M601" s="12"/>
      <c r="N601" s="12">
        <f>INDEX('Flow probs &amp; rates'!$F$5:$F$5999,UsefulSeries!$G598)-INDEX('Flow probs &amp; rates'!$F$4:$F$5999,UsefulSeries!$G598)</f>
        <v>-1.4283291873808807E-3</v>
      </c>
      <c r="O601" s="12"/>
      <c r="P601" s="12">
        <f ca="1"/>
        <v>0.65835595198855001</v>
      </c>
      <c r="Q601" s="12">
        <f ca="1"/>
        <v>44.970505974538959</v>
      </c>
      <c r="R601" s="12">
        <f ca="1"/>
        <v>0</v>
      </c>
      <c r="S601" s="12">
        <f ca="1"/>
        <v>0</v>
      </c>
      <c r="T601" s="12">
        <f ca="1"/>
        <v>0</v>
      </c>
      <c r="U601" s="12">
        <f ca="1"/>
        <v>0</v>
      </c>
      <c r="V601" s="12"/>
      <c r="W601" s="12">
        <f ca="1">INDEX(P$9:P$6003,UsefulSeries!$I596)</f>
        <v>0</v>
      </c>
      <c r="X601" s="12">
        <f ca="1">INDEX(Q$9:Q$6003,UsefulSeries!$I596)</f>
        <v>0</v>
      </c>
      <c r="Y601" s="12">
        <f ca="1">INDEX(R$9:R$6003,UsefulSeries!$I596)</f>
        <v>6.3698817175937186E-2</v>
      </c>
      <c r="Z601" s="12">
        <f ca="1">INDEX(S$9:S$6003,UsefulSeries!$I596)</f>
        <v>0.28448951818391904</v>
      </c>
      <c r="AA601" s="12">
        <f ca="1">INDEX(T$9:T$6003,UsefulSeries!$I596)</f>
        <v>0</v>
      </c>
      <c r="AB601" s="12">
        <f ca="1">INDEX(U$9:U$6003,UsefulSeries!$I596)</f>
        <v>0</v>
      </c>
      <c r="AC601" s="12">
        <f>INDEX( K$9:K$6003,UsefulSeries!$I596)</f>
        <v>0</v>
      </c>
      <c r="AD601" s="12">
        <f>INDEX(L$9:L$6003,UsefulSeries!$I596)</f>
        <v>-3.7056286575279485E-2</v>
      </c>
      <c r="AE601" s="12"/>
      <c r="AF601" s="12"/>
      <c r="AG601" s="12"/>
      <c r="AH601" s="12"/>
      <c r="AI601" s="12"/>
      <c r="AJ601" s="12"/>
      <c r="AK601" s="12"/>
      <c r="AL601" s="12"/>
      <c r="AM601" s="12"/>
      <c r="AN601" s="12">
        <f t="shared" ca="1" si="90"/>
        <v>0</v>
      </c>
      <c r="AO601" s="12">
        <f t="shared" ca="1" si="91"/>
        <v>0</v>
      </c>
      <c r="AP601" s="12">
        <f t="shared" ca="1" si="92"/>
        <v>6.3698817175937186E-2</v>
      </c>
      <c r="AQ601" s="12">
        <f t="shared" ca="1" si="93"/>
        <v>0.28448951818391904</v>
      </c>
      <c r="AR601" s="12">
        <f t="shared" ca="1" si="94"/>
        <v>0</v>
      </c>
      <c r="AS601" s="12">
        <f t="shared" ca="1" si="95"/>
        <v>0</v>
      </c>
      <c r="AT601" s="12">
        <f t="shared" si="96"/>
        <v>0</v>
      </c>
      <c r="AU601" s="12">
        <f t="shared" si="97"/>
        <v>-3.7056286575279485E-2</v>
      </c>
      <c r="AV601" s="12"/>
      <c r="AW601" s="12">
        <f ca="1">INDEX(I$9:I$6003,UsefulSeries!$I596)</f>
        <v>0.16783445319981954</v>
      </c>
      <c r="AX601" s="12"/>
      <c r="AY601" s="12"/>
      <c r="AZ601" s="12">
        <f ca="1"/>
        <v>6.3698817175937172E-2</v>
      </c>
      <c r="BA601" s="12"/>
      <c r="BB601" s="12">
        <f t="shared" ca="1" si="98"/>
        <v>6.3698817175937172E-2</v>
      </c>
      <c r="BC601" s="12"/>
      <c r="BD601" s="38">
        <f ca="1"/>
        <v>0.17276244142869127</v>
      </c>
    </row>
    <row r="602" spans="1:56" x14ac:dyDescent="0.35">
      <c r="A602" s="12">
        <v>0</v>
      </c>
      <c r="B602" s="12">
        <v>0</v>
      </c>
      <c r="C602" s="12">
        <f ca="1">INDEX('Flow probs &amp; rates'!$M$5:$M$5999,UsefulSeries!$E598,0)*(1-INDEX('Flow probs &amp; rates'!$M$5:$M$5999,UsefulSeries!$E598,0))/INDEX('Flow probs &amp; rates'!$F$4:$F$5999,UsefulSeries!$E598,0)</f>
        <v>6.8747276574757743</v>
      </c>
      <c r="D602" s="12">
        <f ca="1">-INDEX('Flow probs &amp; rates'!$M$5:$M$5999,UsefulSeries!$E598,0)*(INDEX('Flow probs &amp; rates'!$O$5:$O$5999,UsefulSeries!$E598,0))/INDEX('Flow probs &amp; rates'!$F$4:$F$5999,UsefulSeries!$E598,0)</f>
        <v>-1.5358743988604355</v>
      </c>
      <c r="E602" s="12">
        <v>0</v>
      </c>
      <c r="F602" s="12">
        <v>0</v>
      </c>
      <c r="G602" s="12"/>
      <c r="H602" s="12"/>
      <c r="I602" s="12">
        <f ca="1">INDEX('Flow probs &amp; rates'!$M$5:$M$5999,UsefulSeries!$E598)</f>
        <v>0.28294622222141064</v>
      </c>
      <c r="J602" s="12"/>
      <c r="K602" s="12">
        <f>INDEX('Flow probs &amp; rates'!$F$4:$F$5999,UsefulSeries!$E598)</f>
        <v>2.9512101083948677E-2</v>
      </c>
      <c r="L602" s="12">
        <f>-INDEX('Flow probs &amp; rates'!$F$4:$F$5999,UsefulSeries!$E598)</f>
        <v>-2.9512101083948677E-2</v>
      </c>
      <c r="M602" s="12"/>
      <c r="N602" s="12">
        <f>INDEX('Flow probs &amp; rates'!$E$5:$E$5999,UsefulSeries!$G600)-INDEX('Flow probs &amp; rates'!$E$4:$E$5999,UsefulSeries!$G600)</f>
        <v>1.0152038249086059E-3</v>
      </c>
      <c r="O602" s="12"/>
      <c r="P602" s="12">
        <f ca="1"/>
        <v>0</v>
      </c>
      <c r="Q602" s="12">
        <f ca="1"/>
        <v>0</v>
      </c>
      <c r="R602" s="12">
        <f ca="1"/>
        <v>0.15730042803963229</v>
      </c>
      <c r="S602" s="12">
        <f ca="1"/>
        <v>5.2997564929288629E-2</v>
      </c>
      <c r="T602" s="12">
        <f ca="1"/>
        <v>0</v>
      </c>
      <c r="U602" s="12">
        <f ca="1"/>
        <v>0</v>
      </c>
      <c r="V602" s="12"/>
      <c r="W602" s="12">
        <f ca="1">INDEX(P$10:P$6003,UsefulSeries!$I596)</f>
        <v>0</v>
      </c>
      <c r="X602" s="12">
        <f ca="1">INDEX(Q$10:Q$6003,UsefulSeries!$I596)</f>
        <v>0</v>
      </c>
      <c r="Y602" s="12">
        <f ca="1">INDEX(R$10:R$6003,UsefulSeries!$I596)</f>
        <v>0</v>
      </c>
      <c r="Z602" s="12">
        <f ca="1">INDEX(S$10:S$6003,UsefulSeries!$I596)</f>
        <v>0</v>
      </c>
      <c r="AA602" s="12">
        <f ca="1">INDEX(T$10:T$6003,UsefulSeries!$I596)</f>
        <v>15.307760434373744</v>
      </c>
      <c r="AB602" s="12">
        <f ca="1">INDEX(U$10:U$6003,UsefulSeries!$I596)</f>
        <v>0.34929888418297894</v>
      </c>
      <c r="AC602" s="12">
        <f>INDEX( K$10:K$6003,UsefulSeries!$I596)</f>
        <v>0.33329168769771267</v>
      </c>
      <c r="AD602" s="12">
        <f>INDEX(L$10:L$6003,UsefulSeries!$I596)</f>
        <v>0</v>
      </c>
      <c r="AE602" s="12"/>
      <c r="AF602" s="12"/>
      <c r="AG602" s="12"/>
      <c r="AH602" s="12"/>
      <c r="AI602" s="12"/>
      <c r="AJ602" s="12"/>
      <c r="AK602" s="12"/>
      <c r="AL602" s="12"/>
      <c r="AM602" s="12"/>
      <c r="AN602" s="12">
        <f t="shared" ca="1" si="90"/>
        <v>0</v>
      </c>
      <c r="AO602" s="12">
        <f t="shared" ca="1" si="91"/>
        <v>0</v>
      </c>
      <c r="AP602" s="12">
        <f t="shared" ca="1" si="92"/>
        <v>0</v>
      </c>
      <c r="AQ602" s="12">
        <f t="shared" ca="1" si="93"/>
        <v>0</v>
      </c>
      <c r="AR602" s="12">
        <f t="shared" ca="1" si="94"/>
        <v>15.307760434373744</v>
      </c>
      <c r="AS602" s="12">
        <f t="shared" ca="1" si="95"/>
        <v>0.34929888418297894</v>
      </c>
      <c r="AT602" s="12">
        <f t="shared" si="96"/>
        <v>0.33329168769771267</v>
      </c>
      <c r="AU602" s="12">
        <f t="shared" si="97"/>
        <v>0</v>
      </c>
      <c r="AV602" s="12"/>
      <c r="AW602" s="12">
        <f ca="1">INDEX(I$10:I$6003,UsefulSeries!$I596)</f>
        <v>2.2281147468234268E-2</v>
      </c>
      <c r="AX602" s="12"/>
      <c r="AY602" s="12"/>
      <c r="AZ602" s="12">
        <f ca="1"/>
        <v>0.34929888418297883</v>
      </c>
      <c r="BA602" s="12"/>
      <c r="BB602" s="12">
        <f t="shared" ca="1" si="98"/>
        <v>0.34929888418297883</v>
      </c>
      <c r="BC602" s="12"/>
      <c r="BD602" s="38">
        <f ca="1"/>
        <v>2.1704662719112162E-2</v>
      </c>
    </row>
    <row r="603" spans="1:56" x14ac:dyDescent="0.35">
      <c r="A603" s="12">
        <v>0</v>
      </c>
      <c r="B603" s="12">
        <v>0</v>
      </c>
      <c r="C603" s="12">
        <f ca="1">-INDEX('Flow probs &amp; rates'!$M$5:$M$5999,UsefulSeries!$E598,0)*(INDEX('Flow probs &amp; rates'!$O$5:$O$5999,UsefulSeries!$E598,0))/INDEX('Flow probs &amp; rates'!$F$4:$F$5999,UsefulSeries!$E598,0)</f>
        <v>-1.5358743988604355</v>
      </c>
      <c r="D603" s="12">
        <f ca="1">INDEX('Flow probs &amp; rates'!$O$5:$O$5999,UsefulSeries!$E598,0)*(1-INDEX('Flow probs &amp; rates'!$O$5:$O$5999,UsefulSeries!$E598,0))/INDEX('Flow probs &amp; rates'!$F$4:$F$5999,UsefulSeries!$E598,0)</f>
        <v>4.5585811476093854</v>
      </c>
      <c r="E603" s="12">
        <v>0</v>
      </c>
      <c r="F603" s="12">
        <v>0</v>
      </c>
      <c r="G603" s="12"/>
      <c r="H603" s="12"/>
      <c r="I603" s="12">
        <f ca="1">INDEX('Flow probs &amp; rates'!$O$5:$O$5999,UsefulSeries!$E598)</f>
        <v>0.16019609717902139</v>
      </c>
      <c r="J603" s="12"/>
      <c r="K603" s="12"/>
      <c r="L603" s="12">
        <f>-INDEX('Flow probs &amp; rates'!$F$4:$F$5999,UsefulSeries!$E598)</f>
        <v>-2.9512101083948677E-2</v>
      </c>
      <c r="M603" s="12"/>
      <c r="N603" s="12">
        <f>INDEX('Flow probs &amp; rates'!$F$5:$F$5999,UsefulSeries!$G600)-INDEX('Flow probs &amp; rates'!$F$4:$F$5999,UsefulSeries!$G600)</f>
        <v>7.6768433181132606E-4</v>
      </c>
      <c r="O603" s="12"/>
      <c r="P603" s="12">
        <f ca="1"/>
        <v>0</v>
      </c>
      <c r="Q603" s="12">
        <f ca="1"/>
        <v>0</v>
      </c>
      <c r="R603" s="12">
        <f ca="1"/>
        <v>5.2997564929288629E-2</v>
      </c>
      <c r="S603" s="12">
        <f ca="1"/>
        <v>0.23722240937708117</v>
      </c>
      <c r="T603" s="12">
        <f ca="1"/>
        <v>0</v>
      </c>
      <c r="U603" s="12">
        <f ca="1"/>
        <v>0</v>
      </c>
      <c r="V603" s="12"/>
      <c r="W603" s="12">
        <f ca="1">INDEX(P$11:P$6003,UsefulSeries!$I596)</f>
        <v>0</v>
      </c>
      <c r="X603" s="12">
        <f ca="1">INDEX(Q$11:Q$6003,UsefulSeries!$I596)</f>
        <v>0</v>
      </c>
      <c r="Y603" s="12">
        <f ca="1">INDEX(R$11:R$6003,UsefulSeries!$I596)</f>
        <v>0</v>
      </c>
      <c r="Z603" s="12">
        <f ca="1">INDEX(S$11:S$6003,UsefulSeries!$I596)</f>
        <v>0</v>
      </c>
      <c r="AA603" s="12">
        <f ca="1">INDEX(T$11:T$6003,UsefulSeries!$I596)</f>
        <v>0.34929888418297894</v>
      </c>
      <c r="AB603" s="12">
        <f ca="1">INDEX(U$11:U$6003,UsefulSeries!$I596)</f>
        <v>14.504517568268485</v>
      </c>
      <c r="AC603" s="12">
        <f>INDEX( K$11:K$6003,UsefulSeries!$I596)</f>
        <v>0</v>
      </c>
      <c r="AD603" s="12">
        <f>INDEX(L$11:L$6003,UsefulSeries!$I596)</f>
        <v>0.33329168769771267</v>
      </c>
      <c r="AE603" s="12"/>
      <c r="AF603" s="12"/>
      <c r="AG603" s="12"/>
      <c r="AH603" s="12"/>
      <c r="AI603" s="12"/>
      <c r="AJ603" s="12"/>
      <c r="AK603" s="12"/>
      <c r="AL603" s="12"/>
      <c r="AM603" s="12"/>
      <c r="AN603" s="12">
        <f t="shared" ca="1" si="90"/>
        <v>0</v>
      </c>
      <c r="AO603" s="12">
        <f t="shared" ca="1" si="91"/>
        <v>0</v>
      </c>
      <c r="AP603" s="12">
        <f t="shared" ca="1" si="92"/>
        <v>0</v>
      </c>
      <c r="AQ603" s="12">
        <f t="shared" ca="1" si="93"/>
        <v>0</v>
      </c>
      <c r="AR603" s="12">
        <f t="shared" ca="1" si="94"/>
        <v>0.34929888418297894</v>
      </c>
      <c r="AS603" s="12">
        <f t="shared" ca="1" si="95"/>
        <v>14.504517568268485</v>
      </c>
      <c r="AT603" s="12">
        <f t="shared" si="96"/>
        <v>0</v>
      </c>
      <c r="AU603" s="12">
        <f t="shared" si="97"/>
        <v>0.33329168769771267</v>
      </c>
      <c r="AV603" s="12"/>
      <c r="AW603" s="12">
        <f ca="1">INDEX(I$11:I$6003,UsefulSeries!$I596)</f>
        <v>2.3545499023086617E-2</v>
      </c>
      <c r="AX603" s="12"/>
      <c r="AY603" s="12"/>
      <c r="AZ603" s="12">
        <f ca="1"/>
        <v>0.34929888418297894</v>
      </c>
      <c r="BA603" s="12"/>
      <c r="BB603" s="12">
        <f t="shared" ca="1" si="98"/>
        <v>0.34929888418297894</v>
      </c>
      <c r="BC603" s="12"/>
      <c r="BD603" s="38">
        <f ca="1"/>
        <v>2.2670565559488504E-2</v>
      </c>
    </row>
    <row r="604" spans="1:56" x14ac:dyDescent="0.35">
      <c r="A604" s="12">
        <v>0</v>
      </c>
      <c r="B604" s="12">
        <v>0</v>
      </c>
      <c r="C604" s="12">
        <v>0</v>
      </c>
      <c r="D604" s="12">
        <v>0</v>
      </c>
      <c r="E604" s="12">
        <f ca="1">INDEX('Flow probs &amp; rates'!$P$5:$P$5999,UsefulSeries!$E598,0)*(1-INDEX('Flow probs &amp; rates'!$P$5:$P$5999,UsefulSeries!$E598,0))/INDEX('Flow probs &amp; rates'!$G$4:$G$5999,UsefulSeries!$E598,0)</f>
        <v>7.1332831933345428E-2</v>
      </c>
      <c r="F604" s="12">
        <f ca="1">-INDEX('Flow probs &amp; rates'!$P$5:$P$5999,UsefulSeries!$E598,0)*(INDEX('Flow probs &amp; rates'!$Q$5:$Q$5999,UsefulSeries!$E598,0))/INDEX('Flow probs &amp; rates'!$G$4:$G$5999,UsefulSeries!$E598,0)</f>
        <v>-1.4537862342994129E-3</v>
      </c>
      <c r="G604" s="12"/>
      <c r="H604" s="12"/>
      <c r="I604" s="12">
        <f ca="1">INDEX('Flow probs &amp; rates'!$P$5:$P$5999,UsefulSeries!$E598)</f>
        <v>2.4088891843380953E-2</v>
      </c>
      <c r="J604" s="12"/>
      <c r="K604" s="12">
        <f>INDEX('Flow probs &amp; rates'!$G$4:$G$5999,UsefulSeries!$E598)</f>
        <v>0.32956236975290265</v>
      </c>
      <c r="L604" s="12"/>
      <c r="M604" s="12"/>
      <c r="N604" s="12">
        <f>INDEX('Flow probs &amp; rates'!$E$5:$E$5999,UsefulSeries!$G602)-INDEX('Flow probs &amp; rates'!$E$4:$E$5999,UsefulSeries!$G602)</f>
        <v>9.0513087271371084E-5</v>
      </c>
      <c r="O604" s="12"/>
      <c r="P604" s="12">
        <f ca="1"/>
        <v>0</v>
      </c>
      <c r="Q604" s="12">
        <f ca="1"/>
        <v>0</v>
      </c>
      <c r="R604" s="12">
        <f ca="1"/>
        <v>0</v>
      </c>
      <c r="S604" s="12">
        <f ca="1"/>
        <v>0</v>
      </c>
      <c r="T604" s="12">
        <f ca="1"/>
        <v>14.025815686391784</v>
      </c>
      <c r="U604" s="12">
        <f ca="1"/>
        <v>0.34472267905784831</v>
      </c>
      <c r="V604" s="12"/>
      <c r="W604" s="12"/>
      <c r="X604" s="12"/>
      <c r="Y604" s="12"/>
      <c r="Z604" s="12"/>
      <c r="AA604" s="12"/>
      <c r="AB604" s="12"/>
      <c r="AC604" s="12"/>
      <c r="AD604" s="12"/>
      <c r="AE604" s="12">
        <f t="array" ref="AE604:AJ605">TRANSPOSE(AC598:AD603)</f>
        <v>-0.62965202572700785</v>
      </c>
      <c r="AF604" s="12">
        <v>-0.62965202572700785</v>
      </c>
      <c r="AG604" s="12">
        <v>3.7056286575279485E-2</v>
      </c>
      <c r="AH604" s="12">
        <v>0</v>
      </c>
      <c r="AI604" s="12">
        <v>0.33329168769771267</v>
      </c>
      <c r="AJ604" s="12">
        <v>0</v>
      </c>
      <c r="AK604" s="12"/>
      <c r="AL604" s="12"/>
      <c r="AM604" s="12"/>
      <c r="AN604" s="12">
        <f t="shared" si="90"/>
        <v>-0.62965202572700785</v>
      </c>
      <c r="AO604" s="12">
        <f t="shared" si="91"/>
        <v>-0.62965202572700785</v>
      </c>
      <c r="AP604" s="12">
        <f t="shared" si="92"/>
        <v>3.7056286575279485E-2</v>
      </c>
      <c r="AQ604" s="12">
        <f t="shared" si="93"/>
        <v>0</v>
      </c>
      <c r="AR604" s="12">
        <f t="shared" si="94"/>
        <v>0.33329168769771267</v>
      </c>
      <c r="AS604" s="12">
        <f t="shared" si="95"/>
        <v>0</v>
      </c>
      <c r="AT604" s="12">
        <f t="shared" si="96"/>
        <v>0</v>
      </c>
      <c r="AU604" s="12">
        <f t="shared" si="97"/>
        <v>0</v>
      </c>
      <c r="AV604" s="12"/>
      <c r="AW604" s="12"/>
      <c r="AX604" s="12">
        <f>INDEX($N$6:$N$6003,UsefulSeries!$K596)</f>
        <v>6.9179636029081948E-4</v>
      </c>
      <c r="AY604" s="12"/>
      <c r="AZ604" s="12"/>
      <c r="BA604" s="12"/>
      <c r="BB604" s="12">
        <f t="shared" si="98"/>
        <v>6.9179636029081948E-4</v>
      </c>
      <c r="BC604" s="12"/>
      <c r="BD604" s="38">
        <f ca="1"/>
        <v>2.7394333711920748E-2</v>
      </c>
    </row>
    <row r="605" spans="1:56" x14ac:dyDescent="0.35">
      <c r="A605" s="12">
        <v>0</v>
      </c>
      <c r="B605" s="12">
        <v>0</v>
      </c>
      <c r="C605" s="12">
        <v>0</v>
      </c>
      <c r="D605" s="12">
        <v>0</v>
      </c>
      <c r="E605" s="12">
        <f ca="1">-INDEX('Flow probs &amp; rates'!$P$5:$P$5999,UsefulSeries!$E598,0)*(INDEX('Flow probs &amp; rates'!$Q$5:$Q$5999,UsefulSeries!$E598,0))/INDEX('Flow probs &amp; rates'!$G$4:$G$5999,UsefulSeries!$E598,0)</f>
        <v>-1.4537862342994129E-3</v>
      </c>
      <c r="F605" s="12">
        <f ca="1">INDEX('Flow probs &amp; rates'!$Q$5:$Q$5999,UsefulSeries!$E598,0)*(1-INDEX('Flow probs &amp; rates'!$Q$5:$Q$5999,UsefulSeries!$E598,0))/INDEX('Flow probs &amp; rates'!$G$4:$G$5999,UsefulSeries!$E598,0)</f>
        <v>5.9150554948766192E-2</v>
      </c>
      <c r="G605" s="12"/>
      <c r="H605" s="12"/>
      <c r="I605" s="12">
        <f ca="1">INDEX('Flow probs &amp; rates'!$Q$5:$Q$5999,UsefulSeries!$E598)</f>
        <v>1.9889384684232035E-2</v>
      </c>
      <c r="J605" s="12"/>
      <c r="K605" s="12"/>
      <c r="L605" s="12">
        <f>INDEX('Flow probs &amp; rates'!$G$4:$G$5999,UsefulSeries!$E598)</f>
        <v>0.32956236975290265</v>
      </c>
      <c r="M605" s="12"/>
      <c r="N605" s="12">
        <f>INDEX('Flow probs &amp; rates'!$F$5:$F$5999,UsefulSeries!$G602)-INDEX('Flow probs &amp; rates'!$F$4:$F$5999,UsefulSeries!$G602)</f>
        <v>-1.1215997086956309E-3</v>
      </c>
      <c r="O605" s="12"/>
      <c r="P605" s="12">
        <f ca="1"/>
        <v>0</v>
      </c>
      <c r="Q605" s="12">
        <f ca="1"/>
        <v>0</v>
      </c>
      <c r="R605" s="12">
        <f ca="1"/>
        <v>0</v>
      </c>
      <c r="S605" s="12">
        <f ca="1"/>
        <v>0</v>
      </c>
      <c r="T605" s="12">
        <f ca="1"/>
        <v>0.34472267905784826</v>
      </c>
      <c r="U605" s="12">
        <f ca="1"/>
        <v>16.914484639274452</v>
      </c>
      <c r="V605" s="12"/>
      <c r="W605" s="12"/>
      <c r="X605" s="12"/>
      <c r="Y605" s="12"/>
      <c r="Z605" s="12"/>
      <c r="AA605" s="12"/>
      <c r="AB605" s="12"/>
      <c r="AC605" s="12"/>
      <c r="AD605" s="12"/>
      <c r="AE605" s="12">
        <v>0.62965202572700785</v>
      </c>
      <c r="AF605" s="12">
        <v>0</v>
      </c>
      <c r="AG605" s="12">
        <v>-3.7056286575279485E-2</v>
      </c>
      <c r="AH605" s="12">
        <v>-3.7056286575279485E-2</v>
      </c>
      <c r="AI605" s="12">
        <v>0</v>
      </c>
      <c r="AJ605" s="12">
        <v>0.33329168769771267</v>
      </c>
      <c r="AK605" s="12"/>
      <c r="AL605" s="12"/>
      <c r="AM605" s="12"/>
      <c r="AN605" s="12">
        <f t="shared" si="90"/>
        <v>0.62965202572700785</v>
      </c>
      <c r="AO605" s="12">
        <f t="shared" si="91"/>
        <v>0</v>
      </c>
      <c r="AP605" s="12">
        <f t="shared" si="92"/>
        <v>-3.7056286575279485E-2</v>
      </c>
      <c r="AQ605" s="12">
        <f t="shared" si="93"/>
        <v>-3.7056286575279485E-2</v>
      </c>
      <c r="AR605" s="12">
        <f t="shared" si="94"/>
        <v>0</v>
      </c>
      <c r="AS605" s="12">
        <f t="shared" si="95"/>
        <v>0.33329168769771267</v>
      </c>
      <c r="AT605" s="12">
        <f t="shared" si="96"/>
        <v>0</v>
      </c>
      <c r="AU605" s="12">
        <f t="shared" si="97"/>
        <v>0</v>
      </c>
      <c r="AV605" s="12"/>
      <c r="AW605" s="12"/>
      <c r="AX605" s="12">
        <f>INDEX('Margin error adjustment'!N$7:N$6003,UsefulSeries!$K596)</f>
        <v>7.1951850736245992E-6</v>
      </c>
      <c r="AY605" s="12"/>
      <c r="AZ605" s="12"/>
      <c r="BA605" s="12"/>
      <c r="BB605" s="12">
        <f t="shared" si="98"/>
        <v>7.1951850736245992E-6</v>
      </c>
      <c r="BC605" s="12"/>
      <c r="BD605" s="38">
        <f ca="1"/>
        <v>3.8680392428911553E-2</v>
      </c>
    </row>
    <row r="606" spans="1:56" x14ac:dyDescent="0.35">
      <c r="A606" s="12">
        <f ca="1">INDEX('Flow probs &amp; rates'!$K$5:$K$5999,UsefulSeries!$E604,0)*(1-INDEX('Flow probs &amp; rates'!$K$5:$K$5999,UsefulSeries!$E604,0))/INDEX('Flow probs &amp; rates'!$E$4:$E$5999,UsefulSeries!$E604,0)</f>
        <v>1.8970278337305042E-2</v>
      </c>
      <c r="B606" s="12">
        <f ca="1">-INDEX('Flow probs &amp; rates'!$K$5:$K$5999,UsefulSeries!$E604,0)*(INDEX('Flow probs &amp; rates'!$L$5:$L$5999,UsefulSeries!$E604,0))/INDEX('Flow probs &amp; rates'!$E$4:$E$5999,UsefulSeries!$E604,0)</f>
        <v>-2.7572324404488414E-4</v>
      </c>
      <c r="C606" s="12">
        <v>0</v>
      </c>
      <c r="D606" s="12">
        <v>0</v>
      </c>
      <c r="E606" s="12">
        <v>0</v>
      </c>
      <c r="F606" s="12">
        <v>0</v>
      </c>
      <c r="G606" s="12"/>
      <c r="H606" s="12"/>
      <c r="I606" s="12">
        <f ca="1">INDEX('Flow probs &amp; rates'!$K$5:$K$5999,UsefulSeries!$E604)</f>
        <v>1.2291026272209309E-2</v>
      </c>
      <c r="J606" s="12"/>
      <c r="K606" s="12">
        <f>-INDEX('Flow probs &amp; rates'!$E$4:$E$5999,UsefulSeries!$E604)</f>
        <v>-0.63994616892425615</v>
      </c>
      <c r="L606" s="12">
        <f>INDEX('Flow probs &amp; rates'!$E$4:$E$5999,UsefulSeries!$E604)</f>
        <v>0.63994616892425615</v>
      </c>
      <c r="M606" s="12"/>
      <c r="N606" s="12">
        <f>INDEX('Flow probs &amp; rates'!$E$5:$E$5999,UsefulSeries!$G604)-INDEX('Flow probs &amp; rates'!$E$4:$E$5999,UsefulSeries!$G604)</f>
        <v>-2.1443612035598747E-5</v>
      </c>
      <c r="O606" s="12"/>
      <c r="P606" s="12">
        <f t="array" aca="1" ref="P606:U611" ca="1">MINVERSE(A606:F611)</f>
        <v>52.723595339781767</v>
      </c>
      <c r="Q606" s="12">
        <f ca="1"/>
        <v>0.65746556742826823</v>
      </c>
      <c r="R606" s="12">
        <f ca="1"/>
        <v>0</v>
      </c>
      <c r="S606" s="12">
        <f ca="1"/>
        <v>0</v>
      </c>
      <c r="T606" s="12">
        <f ca="1"/>
        <v>0</v>
      </c>
      <c r="U606" s="12">
        <f ca="1"/>
        <v>0</v>
      </c>
      <c r="V606" s="12"/>
      <c r="W606" s="12">
        <f ca="1">INDEX(P$6:P$6003,UsefulSeries!$I604)</f>
        <v>50.630100869919431</v>
      </c>
      <c r="X606" s="12">
        <f ca="1">INDEX(Q$6:Q$6003,UsefulSeries!$I604)</f>
        <v>0.6465407208483166</v>
      </c>
      <c r="Y606" s="12">
        <f ca="1">INDEX(R$6:R$6003,UsefulSeries!$I604)</f>
        <v>0</v>
      </c>
      <c r="Z606" s="12">
        <f ca="1">INDEX(S$6:S$6003,UsefulSeries!$I604)</f>
        <v>0</v>
      </c>
      <c r="AA606" s="12">
        <f ca="1">INDEX(T$6:T$6003,UsefulSeries!$I604)</f>
        <v>0</v>
      </c>
      <c r="AB606" s="12">
        <f ca="1">INDEX(U$6:U$6003,UsefulSeries!$I604)</f>
        <v>0</v>
      </c>
      <c r="AC606" s="12">
        <f>INDEX( K$6:K$6003,UsefulSeries!$I604)</f>
        <v>-0.63034382208729867</v>
      </c>
      <c r="AD606" s="12">
        <f>INDEX(L$6:L$6003,UsefulSeries!$I604)</f>
        <v>0.63034382208729867</v>
      </c>
      <c r="AE606" s="12"/>
      <c r="AF606" s="12"/>
      <c r="AG606" s="12"/>
      <c r="AH606" s="12"/>
      <c r="AI606" s="12"/>
      <c r="AJ606" s="12"/>
      <c r="AK606" s="12"/>
      <c r="AL606" s="12"/>
      <c r="AM606" s="12"/>
      <c r="AN606" s="12">
        <f t="shared" ca="1" si="90"/>
        <v>50.630100869919431</v>
      </c>
      <c r="AO606" s="12">
        <f t="shared" ca="1" si="91"/>
        <v>0.6465407208483166</v>
      </c>
      <c r="AP606" s="12">
        <f t="shared" ca="1" si="92"/>
        <v>0</v>
      </c>
      <c r="AQ606" s="12">
        <f t="shared" ca="1" si="93"/>
        <v>0</v>
      </c>
      <c r="AR606" s="12">
        <f t="shared" ca="1" si="94"/>
        <v>0</v>
      </c>
      <c r="AS606" s="12">
        <f t="shared" ca="1" si="95"/>
        <v>0</v>
      </c>
      <c r="AT606" s="12">
        <f t="shared" si="96"/>
        <v>-0.63034382208729867</v>
      </c>
      <c r="AU606" s="12">
        <f t="shared" si="97"/>
        <v>0.63034382208729867</v>
      </c>
      <c r="AV606" s="12"/>
      <c r="AW606" s="12">
        <f ca="1">INDEX(I$6:I$6003,UsefulSeries!$I604)</f>
        <v>1.2611022908479496E-2</v>
      </c>
      <c r="AX606" s="12"/>
      <c r="AY606" s="12"/>
      <c r="AZ606" s="12">
        <f t="array" aca="1" ref="AZ606:AZ611" ca="1">MMULT(W606:AB611,AW606:AW611)</f>
        <v>0.64654072084831671</v>
      </c>
      <c r="BA606" s="12"/>
      <c r="BB606" s="12">
        <f t="shared" ca="1" si="98"/>
        <v>0.64654072084831671</v>
      </c>
      <c r="BC606" s="12"/>
      <c r="BD606" s="38">
        <f t="array" aca="1" ref="BD606:BD613" ca="1">MMULT(MINVERSE(AN606:AU613),BB606:BB613)</f>
        <v>1.2065836879866324E-2</v>
      </c>
    </row>
    <row r="607" spans="1:56" x14ac:dyDescent="0.35">
      <c r="A607" s="12">
        <f ca="1">-INDEX('Flow probs &amp; rates'!$K$5:$K$5999,UsefulSeries!$E604,0)*(INDEX('Flow probs &amp; rates'!$L$5:$L$5999,UsefulSeries!$E604,0))/INDEX('Flow probs &amp; rates'!$E$4:$E$5999,UsefulSeries!$E604,0)</f>
        <v>-2.7572324404488414E-4</v>
      </c>
      <c r="B607" s="12">
        <f ca="1">INDEX('Flow probs &amp; rates'!$L$5:$L$5999,UsefulSeries!$E604,0)*(1-INDEX('Flow probs &amp; rates'!$L$5:$L$5999,UsefulSeries!$E604,0))/INDEX('Flow probs &amp; rates'!$E$4:$E$5999,UsefulSeries!$E604,0)</f>
        <v>2.2110847267116263E-2</v>
      </c>
      <c r="C607" s="12">
        <v>0</v>
      </c>
      <c r="D607" s="12">
        <v>0</v>
      </c>
      <c r="E607" s="12">
        <v>0</v>
      </c>
      <c r="F607" s="12">
        <v>0</v>
      </c>
      <c r="G607" s="12"/>
      <c r="H607" s="12"/>
      <c r="I607" s="12">
        <f ca="1">INDEX('Flow probs &amp; rates'!$L$5:$L$5999,UsefulSeries!$E604)</f>
        <v>1.4355842205695231E-2</v>
      </c>
      <c r="J607" s="12"/>
      <c r="K607" s="12">
        <f>-INDEX('Flow probs &amp; rates'!$E$4:$E$5999,UsefulSeries!$E604)</f>
        <v>-0.63994616892425615</v>
      </c>
      <c r="L607" s="12"/>
      <c r="M607" s="12"/>
      <c r="N607" s="12">
        <f>INDEX('Flow probs &amp; rates'!$F$5:$F$5999,UsefulSeries!$G604)-INDEX('Flow probs &amp; rates'!$F$4:$F$5999,UsefulSeries!$G604)</f>
        <v>-3.8092703911753178E-4</v>
      </c>
      <c r="O607" s="12"/>
      <c r="P607" s="12">
        <f ca="1"/>
        <v>0.65746556742826812</v>
      </c>
      <c r="Q607" s="12">
        <f ca="1"/>
        <v>45.234868951701856</v>
      </c>
      <c r="R607" s="12">
        <f ca="1"/>
        <v>0</v>
      </c>
      <c r="S607" s="12">
        <f ca="1"/>
        <v>0</v>
      </c>
      <c r="T607" s="12">
        <f ca="1"/>
        <v>0</v>
      </c>
      <c r="U607" s="12">
        <f ca="1"/>
        <v>0</v>
      </c>
      <c r="V607" s="12"/>
      <c r="W607" s="12">
        <f ca="1">INDEX(P$7:P$6003,UsefulSeries!$I604)</f>
        <v>0.6465407208483166</v>
      </c>
      <c r="X607" s="12">
        <f ca="1">INDEX(Q$7:Q$6003,UsefulSeries!$I604)</f>
        <v>51.314794271621075</v>
      </c>
      <c r="Y607" s="12">
        <f ca="1">INDEX(R$7:R$6003,UsefulSeries!$I604)</f>
        <v>0</v>
      </c>
      <c r="Z607" s="12">
        <f ca="1">INDEX(S$7:S$6003,UsefulSeries!$I604)</f>
        <v>0</v>
      </c>
      <c r="AA607" s="12">
        <f ca="1">INDEX(T$7:T$6003,UsefulSeries!$I604)</f>
        <v>0</v>
      </c>
      <c r="AB607" s="12">
        <f ca="1">INDEX(U$7:U$6003,UsefulSeries!$I604)</f>
        <v>0</v>
      </c>
      <c r="AC607" s="12">
        <f>INDEX( K$7:K$6003,UsefulSeries!$I604,1)</f>
        <v>-0.63034382208729867</v>
      </c>
      <c r="AD607" s="12">
        <f>INDEX(L$7:L$6003,UsefulSeries!$I604,1)</f>
        <v>0</v>
      </c>
      <c r="AE607" s="12"/>
      <c r="AF607" s="12"/>
      <c r="AG607" s="12"/>
      <c r="AH607" s="12"/>
      <c r="AI607" s="12"/>
      <c r="AJ607" s="12"/>
      <c r="AK607" s="12"/>
      <c r="AL607" s="12"/>
      <c r="AM607" s="12"/>
      <c r="AN607" s="12">
        <f t="shared" ref="AN607:AN670" ca="1" si="99">W607+AE607</f>
        <v>0.6465407208483166</v>
      </c>
      <c r="AO607" s="12">
        <f t="shared" ref="AO607:AO670" ca="1" si="100">X607+AF607</f>
        <v>51.314794271621075</v>
      </c>
      <c r="AP607" s="12">
        <f t="shared" ref="AP607:AP670" ca="1" si="101">Y607+AG607</f>
        <v>0</v>
      </c>
      <c r="AQ607" s="12">
        <f t="shared" ref="AQ607:AQ670" ca="1" si="102">Z607+AH607</f>
        <v>0</v>
      </c>
      <c r="AR607" s="12">
        <f t="shared" ref="AR607:AR670" ca="1" si="103">AA607+AI607</f>
        <v>0</v>
      </c>
      <c r="AS607" s="12">
        <f t="shared" ref="AS607:AS670" ca="1" si="104">AB607+AJ607</f>
        <v>0</v>
      </c>
      <c r="AT607" s="12">
        <f t="shared" ref="AT607:AT670" si="105">AC607+AK607</f>
        <v>-0.63034382208729867</v>
      </c>
      <c r="AU607" s="12">
        <f t="shared" ref="AU607:AU670" si="106">AD607+AL607</f>
        <v>0</v>
      </c>
      <c r="AV607" s="12"/>
      <c r="AW607" s="12">
        <f ca="1">INDEX(I$7:I$6003,UsefulSeries!$I604)</f>
        <v>1.2440606847750431E-2</v>
      </c>
      <c r="AX607" s="12"/>
      <c r="AY607" s="12"/>
      <c r="AZ607" s="12">
        <f ca="1"/>
        <v>0.6465407208483166</v>
      </c>
      <c r="BA607" s="12"/>
      <c r="BB607" s="12">
        <f t="shared" ca="1" si="98"/>
        <v>0.6465407208483166</v>
      </c>
      <c r="BC607" s="12"/>
      <c r="BD607" s="38">
        <f ca="1"/>
        <v>1.2755049202230266E-2</v>
      </c>
    </row>
    <row r="608" spans="1:56" x14ac:dyDescent="0.35">
      <c r="A608" s="12">
        <v>0</v>
      </c>
      <c r="B608" s="12">
        <v>0</v>
      </c>
      <c r="C608" s="12">
        <f ca="1">INDEX('Flow probs &amp; rates'!$M$5:$M$5999,UsefulSeries!$E604,0)*(1-INDEX('Flow probs &amp; rates'!$M$5:$M$5999,UsefulSeries!$E604,0))/INDEX('Flow probs &amp; rates'!$F$4:$F$5999,UsefulSeries!$E604,0)</f>
        <v>6.7081932255697225</v>
      </c>
      <c r="D608" s="12">
        <f ca="1">-INDEX('Flow probs &amp; rates'!$M$5:$M$5999,UsefulSeries!$E604,0)*(INDEX('Flow probs &amp; rates'!$O$5:$O$5999,UsefulSeries!$E604,0))/INDEX('Flow probs &amp; rates'!$F$4:$F$5999,UsefulSeries!$E604,0)</f>
        <v>-1.554376117116969</v>
      </c>
      <c r="E608" s="12">
        <v>0</v>
      </c>
      <c r="F608" s="12">
        <v>0</v>
      </c>
      <c r="G608" s="12"/>
      <c r="H608" s="12"/>
      <c r="I608" s="12">
        <f ca="1">INDEX('Flow probs &amp; rates'!$M$5:$M$5999,UsefulSeries!$E604)</f>
        <v>0.28364236958360689</v>
      </c>
      <c r="J608" s="12"/>
      <c r="K608" s="12">
        <f>INDEX('Flow probs &amp; rates'!$F$4:$F$5999,UsefulSeries!$E604)</f>
        <v>3.0289732112382124E-2</v>
      </c>
      <c r="L608" s="12">
        <f>-INDEX('Flow probs &amp; rates'!$F$4:$F$5999,UsefulSeries!$E604)</f>
        <v>-3.0289732112382124E-2</v>
      </c>
      <c r="M608" s="12"/>
      <c r="N608" s="12">
        <f>INDEX('Flow probs &amp; rates'!$E$5:$E$5999,UsefulSeries!$G606)-INDEX('Flow probs &amp; rates'!$E$4:$E$5999,UsefulSeries!$G606)</f>
        <v>2.6242298923306873E-4</v>
      </c>
      <c r="O608" s="12"/>
      <c r="P608" s="12">
        <f ca="1"/>
        <v>0</v>
      </c>
      <c r="Q608" s="12">
        <f ca="1"/>
        <v>0</v>
      </c>
      <c r="R608" s="12">
        <f ca="1"/>
        <v>0.16182385776243674</v>
      </c>
      <c r="S608" s="12">
        <f ca="1"/>
        <v>5.5035396797144052E-2</v>
      </c>
      <c r="T608" s="12">
        <f ca="1"/>
        <v>0</v>
      </c>
      <c r="U608" s="12">
        <f ca="1"/>
        <v>0</v>
      </c>
      <c r="V608" s="12"/>
      <c r="W608" s="12">
        <f ca="1">INDEX(P$8:P$6003,UsefulSeries!$I604)</f>
        <v>0</v>
      </c>
      <c r="X608" s="12">
        <f ca="1">INDEX(Q$8:Q$6003,UsefulSeries!$I604)</f>
        <v>0</v>
      </c>
      <c r="Y608" s="12">
        <f ca="1">INDEX(R$8:R$6003,UsefulSeries!$I604)</f>
        <v>0.20797284123100404</v>
      </c>
      <c r="Z608" s="12">
        <f ca="1">INDEX(S$8:S$6003,UsefulSeries!$I604)</f>
        <v>6.4213070452583038E-2</v>
      </c>
      <c r="AA608" s="12">
        <f ca="1">INDEX(T$8:T$6003,UsefulSeries!$I604)</f>
        <v>0</v>
      </c>
      <c r="AB608" s="12">
        <f ca="1">INDEX(U$8:U$6003,UsefulSeries!$I604)</f>
        <v>0</v>
      </c>
      <c r="AC608" s="12">
        <f>INDEX( K$8:K$6003,UsefulSeries!$I604)</f>
        <v>3.7063481760353109E-2</v>
      </c>
      <c r="AD608" s="12">
        <f>INDEX(L$8:L$6003,UsefulSeries!$I604)</f>
        <v>-3.7063481760353109E-2</v>
      </c>
      <c r="AE608" s="12"/>
      <c r="AF608" s="12"/>
      <c r="AG608" s="12"/>
      <c r="AH608" s="12"/>
      <c r="AI608" s="12"/>
      <c r="AJ608" s="12"/>
      <c r="AK608" s="12"/>
      <c r="AL608" s="12"/>
      <c r="AM608" s="12"/>
      <c r="AN608" s="12">
        <f t="shared" ca="1" si="99"/>
        <v>0</v>
      </c>
      <c r="AO608" s="12">
        <f t="shared" ca="1" si="100"/>
        <v>0</v>
      </c>
      <c r="AP608" s="12">
        <f t="shared" ca="1" si="101"/>
        <v>0.20797284123100404</v>
      </c>
      <c r="AQ608" s="12">
        <f t="shared" ca="1" si="102"/>
        <v>6.4213070452583038E-2</v>
      </c>
      <c r="AR608" s="12">
        <f t="shared" ca="1" si="103"/>
        <v>0</v>
      </c>
      <c r="AS608" s="12">
        <f t="shared" ca="1" si="104"/>
        <v>0</v>
      </c>
      <c r="AT608" s="12">
        <f t="shared" si="105"/>
        <v>3.7063481760353109E-2</v>
      </c>
      <c r="AU608" s="12">
        <f t="shared" si="106"/>
        <v>-3.7063481760353109E-2</v>
      </c>
      <c r="AV608" s="12"/>
      <c r="AW608" s="12">
        <f ca="1">INDEX(I$8:I$6003,UsefulSeries!$I604)</f>
        <v>0.257815392718451</v>
      </c>
      <c r="AX608" s="12"/>
      <c r="AY608" s="12"/>
      <c r="AZ608" s="12">
        <f ca="1"/>
        <v>6.4213070452583038E-2</v>
      </c>
      <c r="BA608" s="12"/>
      <c r="BB608" s="12">
        <f t="shared" ca="1" si="98"/>
        <v>6.4213070452583038E-2</v>
      </c>
      <c r="BC608" s="12"/>
      <c r="BD608" s="38">
        <f ca="1"/>
        <v>0.26321872616021508</v>
      </c>
    </row>
    <row r="609" spans="1:56" x14ac:dyDescent="0.35">
      <c r="A609" s="12">
        <v>0</v>
      </c>
      <c r="B609" s="12">
        <v>0</v>
      </c>
      <c r="C609" s="12">
        <f ca="1">-INDEX('Flow probs &amp; rates'!$M$5:$M$5999,UsefulSeries!$E604,0)*(INDEX('Flow probs &amp; rates'!$O$5:$O$5999,UsefulSeries!$E604,0))/INDEX('Flow probs &amp; rates'!$F$4:$F$5999,UsefulSeries!$E604,0)</f>
        <v>-1.554376117116969</v>
      </c>
      <c r="D609" s="12">
        <f ca="1">INDEX('Flow probs &amp; rates'!$O$5:$O$5999,UsefulSeries!$E604,0)*(1-INDEX('Flow probs &amp; rates'!$O$5:$O$5999,UsefulSeries!$E604,0))/INDEX('Flow probs &amp; rates'!$F$4:$F$5999,UsefulSeries!$E604,0)</f>
        <v>4.570424750689142</v>
      </c>
      <c r="E609" s="12">
        <v>0</v>
      </c>
      <c r="F609" s="12">
        <v>0</v>
      </c>
      <c r="G609" s="12"/>
      <c r="H609" s="12"/>
      <c r="I609" s="12">
        <f ca="1">INDEX('Flow probs &amp; rates'!$O$5:$O$5999,UsefulSeries!$E604)</f>
        <v>0.16598943330812865</v>
      </c>
      <c r="J609" s="12"/>
      <c r="K609" s="12"/>
      <c r="L609" s="12">
        <f>-INDEX('Flow probs &amp; rates'!$F$4:$F$5999,UsefulSeries!$E604)</f>
        <v>-3.0289732112382124E-2</v>
      </c>
      <c r="M609" s="12"/>
      <c r="N609" s="12">
        <f>INDEX('Flow probs &amp; rates'!$F$5:$F$5999,UsefulSeries!$G606)-INDEX('Flow probs &amp; rates'!$F$4:$F$5999,UsefulSeries!$G606)</f>
        <v>-1.612858774310208E-4</v>
      </c>
      <c r="O609" s="12"/>
      <c r="P609" s="12">
        <f ca="1"/>
        <v>0</v>
      </c>
      <c r="Q609" s="12">
        <f ca="1"/>
        <v>0</v>
      </c>
      <c r="R609" s="12">
        <f ca="1"/>
        <v>5.5035396797144046E-2</v>
      </c>
      <c r="S609" s="12">
        <f ca="1"/>
        <v>0.23751527824932567</v>
      </c>
      <c r="T609" s="12">
        <f ca="1"/>
        <v>0</v>
      </c>
      <c r="U609" s="12">
        <f ca="1"/>
        <v>0</v>
      </c>
      <c r="V609" s="12"/>
      <c r="W609" s="12">
        <f ca="1">INDEX(P$9:P$6003,UsefulSeries!$I604)</f>
        <v>0</v>
      </c>
      <c r="X609" s="12">
        <f ca="1">INDEX(Q$9:Q$6003,UsefulSeries!$I604)</f>
        <v>0</v>
      </c>
      <c r="Y609" s="12">
        <f ca="1">INDEX(R$9:R$6003,UsefulSeries!$I604)</f>
        <v>6.4213070452583038E-2</v>
      </c>
      <c r="Z609" s="12">
        <f ca="1">INDEX(S$9:S$6003,UsefulSeries!$I604)</f>
        <v>0.28885477548248428</v>
      </c>
      <c r="AA609" s="12">
        <f ca="1">INDEX(T$9:T$6003,UsefulSeries!$I604)</f>
        <v>0</v>
      </c>
      <c r="AB609" s="12">
        <f ca="1">INDEX(U$9:U$6003,UsefulSeries!$I604)</f>
        <v>0</v>
      </c>
      <c r="AC609" s="12">
        <f>INDEX( K$9:K$6003,UsefulSeries!$I604)</f>
        <v>0</v>
      </c>
      <c r="AD609" s="12">
        <f>INDEX(L$9:L$6003,UsefulSeries!$I604)</f>
        <v>-3.7063481760353109E-2</v>
      </c>
      <c r="AE609" s="12"/>
      <c r="AF609" s="12"/>
      <c r="AG609" s="12"/>
      <c r="AH609" s="12"/>
      <c r="AI609" s="12"/>
      <c r="AJ609" s="12"/>
      <c r="AK609" s="12"/>
      <c r="AL609" s="12"/>
      <c r="AM609" s="12"/>
      <c r="AN609" s="12">
        <f t="shared" ca="1" si="99"/>
        <v>0</v>
      </c>
      <c r="AO609" s="12">
        <f t="shared" ca="1" si="100"/>
        <v>0</v>
      </c>
      <c r="AP609" s="12">
        <f t="shared" ca="1" si="101"/>
        <v>6.4213070452583038E-2</v>
      </c>
      <c r="AQ609" s="12">
        <f t="shared" ca="1" si="102"/>
        <v>0.28885477548248428</v>
      </c>
      <c r="AR609" s="12">
        <f t="shared" ca="1" si="103"/>
        <v>0</v>
      </c>
      <c r="AS609" s="12">
        <f t="shared" ca="1" si="104"/>
        <v>0</v>
      </c>
      <c r="AT609" s="12">
        <f t="shared" si="105"/>
        <v>0</v>
      </c>
      <c r="AU609" s="12">
        <f t="shared" si="106"/>
        <v>-3.7063481760353109E-2</v>
      </c>
      <c r="AV609" s="12"/>
      <c r="AW609" s="12">
        <f ca="1">INDEX(I$9:I$6003,UsefulSeries!$I604)</f>
        <v>0.16498931823643223</v>
      </c>
      <c r="AX609" s="12"/>
      <c r="AY609" s="12"/>
      <c r="AZ609" s="12">
        <f ca="1"/>
        <v>6.4213070452583038E-2</v>
      </c>
      <c r="BA609" s="12"/>
      <c r="BB609" s="12">
        <f t="shared" ca="1" si="98"/>
        <v>6.4213070452583038E-2</v>
      </c>
      <c r="BC609" s="12"/>
      <c r="BD609" s="38">
        <f ca="1"/>
        <v>0.17257832530815845</v>
      </c>
    </row>
    <row r="610" spans="1:56" x14ac:dyDescent="0.35">
      <c r="A610" s="12">
        <v>0</v>
      </c>
      <c r="B610" s="12">
        <v>0</v>
      </c>
      <c r="C610" s="12">
        <v>0</v>
      </c>
      <c r="D610" s="12">
        <v>0</v>
      </c>
      <c r="E610" s="12">
        <f ca="1">INDEX('Flow probs &amp; rates'!$P$5:$P$5999,UsefulSeries!$E604,0)*(1-INDEX('Flow probs &amp; rates'!$P$5:$P$5999,UsefulSeries!$E604,0))/INDEX('Flow probs &amp; rates'!$G$4:$G$5999,UsefulSeries!$E604,0)</f>
        <v>8.1086328672232463E-2</v>
      </c>
      <c r="F610" s="12">
        <f ca="1">-INDEX('Flow probs &amp; rates'!$P$5:$P$5999,UsefulSeries!$E604,0)*(INDEX('Flow probs &amp; rates'!$Q$5:$Q$5999,UsefulSeries!$E604,0))/INDEX('Flow probs &amp; rates'!$G$4:$G$5999,UsefulSeries!$E604,0)</f>
        <v>-1.6722747484804918E-3</v>
      </c>
      <c r="G610" s="12"/>
      <c r="H610" s="12"/>
      <c r="I610" s="12">
        <f ca="1">INDEX('Flow probs &amp; rates'!$P$5:$P$5999,UsefulSeries!$E604)</f>
        <v>2.7495354639603294E-2</v>
      </c>
      <c r="J610" s="12"/>
      <c r="K610" s="12">
        <f>INDEX('Flow probs &amp; rates'!$G$4:$G$5999,UsefulSeries!$E604)</f>
        <v>0.32976409896336173</v>
      </c>
      <c r="L610" s="12"/>
      <c r="M610" s="12"/>
      <c r="N610" s="12">
        <f>INDEX('Flow probs &amp; rates'!$E$5:$E$5999,UsefulSeries!$G608)-INDEX('Flow probs &amp; rates'!$E$4:$E$5999,UsefulSeries!$G608)</f>
        <v>5.0409302503229281E-4</v>
      </c>
      <c r="O610" s="12"/>
      <c r="P610" s="12">
        <f ca="1"/>
        <v>0</v>
      </c>
      <c r="Q610" s="12">
        <f ca="1"/>
        <v>0</v>
      </c>
      <c r="R610" s="12">
        <f ca="1"/>
        <v>0</v>
      </c>
      <c r="S610" s="12">
        <f ca="1"/>
        <v>0</v>
      </c>
      <c r="T610" s="12">
        <f ca="1"/>
        <v>12.339675558409628</v>
      </c>
      <c r="U610" s="12">
        <f ca="1"/>
        <v>0.3462278183909675</v>
      </c>
      <c r="V610" s="12"/>
      <c r="W610" s="12">
        <f ca="1">INDEX(P$10:P$6003,UsefulSeries!$I604)</f>
        <v>0</v>
      </c>
      <c r="X610" s="12">
        <f ca="1">INDEX(Q$10:Q$6003,UsefulSeries!$I604)</f>
        <v>0</v>
      </c>
      <c r="Y610" s="12">
        <f ca="1">INDEX(R$10:R$6003,UsefulSeries!$I604)</f>
        <v>0</v>
      </c>
      <c r="Z610" s="12">
        <f ca="1">INDEX(S$10:S$6003,UsefulSeries!$I604)</f>
        <v>0</v>
      </c>
      <c r="AA610" s="12">
        <f ca="1">INDEX(T$10:T$6003,UsefulSeries!$I604)</f>
        <v>15.555744927118665</v>
      </c>
      <c r="AB610" s="12">
        <f ca="1">INDEX(U$10:U$6003,UsefulSeries!$I604)</f>
        <v>0.34790677473299386</v>
      </c>
      <c r="AC610" s="12">
        <f>INDEX( K$10:K$6003,UsefulSeries!$I604)</f>
        <v>0.33259269615234821</v>
      </c>
      <c r="AD610" s="12">
        <f>INDEX(L$10:L$6003,UsefulSeries!$I604)</f>
        <v>0</v>
      </c>
      <c r="AE610" s="12"/>
      <c r="AF610" s="12"/>
      <c r="AG610" s="12"/>
      <c r="AH610" s="12"/>
      <c r="AI610" s="12"/>
      <c r="AJ610" s="12"/>
      <c r="AK610" s="12"/>
      <c r="AL610" s="12"/>
      <c r="AM610" s="12"/>
      <c r="AN610" s="12">
        <f t="shared" ca="1" si="99"/>
        <v>0</v>
      </c>
      <c r="AO610" s="12">
        <f t="shared" ca="1" si="100"/>
        <v>0</v>
      </c>
      <c r="AP610" s="12">
        <f t="shared" ca="1" si="101"/>
        <v>0</v>
      </c>
      <c r="AQ610" s="12">
        <f t="shared" ca="1" si="102"/>
        <v>0</v>
      </c>
      <c r="AR610" s="12">
        <f t="shared" ca="1" si="103"/>
        <v>15.555744927118665</v>
      </c>
      <c r="AS610" s="12">
        <f t="shared" ca="1" si="104"/>
        <v>0.34790677473299386</v>
      </c>
      <c r="AT610" s="12">
        <f t="shared" si="105"/>
        <v>0.33259269615234821</v>
      </c>
      <c r="AU610" s="12">
        <f t="shared" si="106"/>
        <v>0</v>
      </c>
      <c r="AV610" s="12"/>
      <c r="AW610" s="12">
        <f ca="1">INDEX(I$10:I$6003,UsefulSeries!$I604)</f>
        <v>2.1869820866036373E-2</v>
      </c>
      <c r="AX610" s="12"/>
      <c r="AY610" s="12"/>
      <c r="AZ610" s="12">
        <f ca="1"/>
        <v>0.34790677473299386</v>
      </c>
      <c r="BA610" s="12"/>
      <c r="BB610" s="12">
        <f t="shared" ca="1" si="98"/>
        <v>0.34790677473299386</v>
      </c>
      <c r="BC610" s="12"/>
      <c r="BD610" s="38">
        <f ca="1"/>
        <v>2.1367384896837979E-2</v>
      </c>
    </row>
    <row r="611" spans="1:56" x14ac:dyDescent="0.35">
      <c r="A611" s="12">
        <v>0</v>
      </c>
      <c r="B611" s="12">
        <v>0</v>
      </c>
      <c r="C611" s="12">
        <v>0</v>
      </c>
      <c r="D611" s="12">
        <v>0</v>
      </c>
      <c r="E611" s="12">
        <f ca="1">-INDEX('Flow probs &amp; rates'!$P$5:$P$5999,UsefulSeries!$E604,0)*(INDEX('Flow probs &amp; rates'!$Q$5:$Q$5999,UsefulSeries!$E604,0))/INDEX('Flow probs &amp; rates'!$G$4:$G$5999,UsefulSeries!$E604,0)</f>
        <v>-1.6722747484804918E-3</v>
      </c>
      <c r="F611" s="12">
        <f ca="1">INDEX('Flow probs &amp; rates'!$Q$5:$Q$5999,UsefulSeries!$E604,0)*(1-INDEX('Flow probs &amp; rates'!$Q$5:$Q$5999,UsefulSeries!$E604,0))/INDEX('Flow probs &amp; rates'!$G$4:$G$5999,UsefulSeries!$E604,0)</f>
        <v>5.9600432849877198E-2</v>
      </c>
      <c r="G611" s="12"/>
      <c r="H611" s="12"/>
      <c r="I611" s="12">
        <f ca="1">INDEX('Flow probs &amp; rates'!$Q$5:$Q$5999,UsefulSeries!$E604)</f>
        <v>2.005633980285363E-2</v>
      </c>
      <c r="J611" s="12"/>
      <c r="K611" s="12"/>
      <c r="L611" s="12">
        <f>INDEX('Flow probs &amp; rates'!$G$4:$G$5999,UsefulSeries!$E604)</f>
        <v>0.32976409896336173</v>
      </c>
      <c r="M611" s="12"/>
      <c r="N611" s="12">
        <f>INDEX('Flow probs &amp; rates'!$F$5:$F$5999,UsefulSeries!$G608)-INDEX('Flow probs &amp; rates'!$F$4:$F$5999,UsefulSeries!$G608)</f>
        <v>3.5746560159622548E-4</v>
      </c>
      <c r="O611" s="12"/>
      <c r="P611" s="12">
        <f ca="1"/>
        <v>0</v>
      </c>
      <c r="Q611" s="12">
        <f ca="1"/>
        <v>0</v>
      </c>
      <c r="R611" s="12">
        <f ca="1"/>
        <v>0</v>
      </c>
      <c r="S611" s="12">
        <f ca="1"/>
        <v>0</v>
      </c>
      <c r="T611" s="12">
        <f ca="1"/>
        <v>0.34622781839096745</v>
      </c>
      <c r="U611" s="12">
        <f ca="1"/>
        <v>16.788116129260267</v>
      </c>
      <c r="V611" s="12"/>
      <c r="W611" s="12">
        <f ca="1">INDEX(P$11:P$6003,UsefulSeries!$I604)</f>
        <v>0</v>
      </c>
      <c r="X611" s="12">
        <f ca="1">INDEX(Q$11:Q$6003,UsefulSeries!$I604)</f>
        <v>0</v>
      </c>
      <c r="Y611" s="12">
        <f ca="1">INDEX(R$11:R$6003,UsefulSeries!$I604)</f>
        <v>0</v>
      </c>
      <c r="Z611" s="12">
        <f ca="1">INDEX(S$11:S$6003,UsefulSeries!$I604)</f>
        <v>0</v>
      </c>
      <c r="AA611" s="12">
        <f ca="1">INDEX(T$11:T$6003,UsefulSeries!$I604)</f>
        <v>0.34790677473299392</v>
      </c>
      <c r="AB611" s="12">
        <f ca="1">INDEX(U$11:U$6003,UsefulSeries!$I604)</f>
        <v>15.364772323294119</v>
      </c>
      <c r="AC611" s="12">
        <f>INDEX( K$11:K$6003,UsefulSeries!$I604)</f>
        <v>0</v>
      </c>
      <c r="AD611" s="12">
        <f>INDEX(L$11:L$6003,UsefulSeries!$I604)</f>
        <v>0.33259269615234821</v>
      </c>
      <c r="AE611" s="12"/>
      <c r="AF611" s="12"/>
      <c r="AG611" s="12"/>
      <c r="AH611" s="12"/>
      <c r="AI611" s="12"/>
      <c r="AJ611" s="12"/>
      <c r="AK611" s="12"/>
      <c r="AL611" s="12"/>
      <c r="AM611" s="12"/>
      <c r="AN611" s="12">
        <f t="shared" ca="1" si="99"/>
        <v>0</v>
      </c>
      <c r="AO611" s="12">
        <f t="shared" ca="1" si="100"/>
        <v>0</v>
      </c>
      <c r="AP611" s="12">
        <f t="shared" ca="1" si="101"/>
        <v>0</v>
      </c>
      <c r="AQ611" s="12">
        <f t="shared" ca="1" si="102"/>
        <v>0</v>
      </c>
      <c r="AR611" s="12">
        <f t="shared" ca="1" si="103"/>
        <v>0.34790677473299392</v>
      </c>
      <c r="AS611" s="12">
        <f t="shared" ca="1" si="104"/>
        <v>15.364772323294119</v>
      </c>
      <c r="AT611" s="12">
        <f t="shared" si="105"/>
        <v>0</v>
      </c>
      <c r="AU611" s="12">
        <f t="shared" si="106"/>
        <v>0.33259269615234821</v>
      </c>
      <c r="AV611" s="12"/>
      <c r="AW611" s="12">
        <f ca="1">INDEX(I$11:I$6003,UsefulSeries!$I604)</f>
        <v>2.2147943928566127E-2</v>
      </c>
      <c r="AX611" s="12"/>
      <c r="AY611" s="12"/>
      <c r="AZ611" s="12">
        <f ca="1"/>
        <v>0.34790677473299386</v>
      </c>
      <c r="BA611" s="12"/>
      <c r="BB611" s="12">
        <f t="shared" ca="1" si="98"/>
        <v>0.34790677473299386</v>
      </c>
      <c r="BC611" s="12"/>
      <c r="BD611" s="38">
        <f ca="1"/>
        <v>2.067640073536681E-2</v>
      </c>
    </row>
    <row r="612" spans="1:56" x14ac:dyDescent="0.35">
      <c r="A612" s="12">
        <f ca="1">INDEX('Flow probs &amp; rates'!$K$5:$K$5999,UsefulSeries!$E610,0)*(1-INDEX('Flow probs &amp; rates'!$K$5:$K$5999,UsefulSeries!$E610,0))/INDEX('Flow probs &amp; rates'!$E$4:$E$5999,UsefulSeries!$E610,0)</f>
        <v>1.8688899535212168E-2</v>
      </c>
      <c r="B612" s="12">
        <f ca="1">-INDEX('Flow probs &amp; rates'!$K$5:$K$5999,UsefulSeries!$E610,0)*(INDEX('Flow probs &amp; rates'!$L$5:$L$5999,UsefulSeries!$E610,0))/INDEX('Flow probs &amp; rates'!$E$4:$E$5999,UsefulSeries!$E610,0)</f>
        <v>-2.8221608076656283E-4</v>
      </c>
      <c r="C612" s="12">
        <v>0</v>
      </c>
      <c r="D612" s="12">
        <v>0</v>
      </c>
      <c r="E612" s="12">
        <v>0</v>
      </c>
      <c r="F612" s="12">
        <v>0</v>
      </c>
      <c r="G612" s="12"/>
      <c r="H612" s="12"/>
      <c r="I612" s="12">
        <f ca="1">INDEX('Flow probs &amp; rates'!$K$5:$K$5999,UsefulSeries!$E610)</f>
        <v>1.2103400208428244E-2</v>
      </c>
      <c r="J612" s="12"/>
      <c r="K612" s="12">
        <f>-INDEX('Flow probs &amp; rates'!$E$4:$E$5999,UsefulSeries!$E610)</f>
        <v>-0.63978662249719886</v>
      </c>
      <c r="L612" s="12">
        <f>INDEX('Flow probs &amp; rates'!$E$4:$E$5999,UsefulSeries!$E610)</f>
        <v>0.63978662249719886</v>
      </c>
      <c r="M612" s="12"/>
      <c r="N612" s="12">
        <f>INDEX('Flow probs &amp; rates'!$E$5:$E$5999,UsefulSeries!$G610)-INDEX('Flow probs &amp; rates'!$E$4:$E$5999,UsefulSeries!$G610)</f>
        <v>-5.9418064523286684E-4</v>
      </c>
      <c r="O612" s="12"/>
      <c r="P612" s="12">
        <f t="array" aca="1" ref="P612:U617" ca="1">MINVERSE(A612:F617)</f>
        <v>53.51762797003591</v>
      </c>
      <c r="Q612" s="12">
        <f ca="1"/>
        <v>0.65755464521257978</v>
      </c>
      <c r="R612" s="12">
        <f ca="1"/>
        <v>0</v>
      </c>
      <c r="S612" s="12">
        <f ca="1"/>
        <v>0</v>
      </c>
      <c r="T612" s="12">
        <f ca="1"/>
        <v>0</v>
      </c>
      <c r="U612" s="12">
        <f ca="1"/>
        <v>0</v>
      </c>
      <c r="V612" s="12"/>
      <c r="W612" s="12"/>
      <c r="X612" s="12"/>
      <c r="Y612" s="12"/>
      <c r="Z612" s="12"/>
      <c r="AA612" s="12"/>
      <c r="AB612" s="12"/>
      <c r="AC612" s="12"/>
      <c r="AD612" s="12"/>
      <c r="AE612" s="12">
        <f t="array" ref="AE612:AJ613">TRANSPOSE(AC606:AD611)</f>
        <v>-0.63034382208729867</v>
      </c>
      <c r="AF612" s="12">
        <v>-0.63034382208729867</v>
      </c>
      <c r="AG612" s="12">
        <v>3.7063481760353109E-2</v>
      </c>
      <c r="AH612" s="12">
        <v>0</v>
      </c>
      <c r="AI612" s="12">
        <v>0.33259269615234821</v>
      </c>
      <c r="AJ612" s="12">
        <v>0</v>
      </c>
      <c r="AK612" s="12"/>
      <c r="AL612" s="12"/>
      <c r="AM612" s="12"/>
      <c r="AN612" s="12">
        <f t="shared" si="99"/>
        <v>-0.63034382208729867</v>
      </c>
      <c r="AO612" s="12">
        <f t="shared" si="100"/>
        <v>-0.63034382208729867</v>
      </c>
      <c r="AP612" s="12">
        <f t="shared" si="101"/>
        <v>3.7063481760353109E-2</v>
      </c>
      <c r="AQ612" s="12">
        <f t="shared" si="102"/>
        <v>0</v>
      </c>
      <c r="AR612" s="12">
        <f t="shared" si="103"/>
        <v>0.33259269615234821</v>
      </c>
      <c r="AS612" s="12">
        <f t="shared" si="104"/>
        <v>0</v>
      </c>
      <c r="AT612" s="12">
        <f t="shared" si="105"/>
        <v>0</v>
      </c>
      <c r="AU612" s="12">
        <f t="shared" si="106"/>
        <v>0</v>
      </c>
      <c r="AV612" s="12"/>
      <c r="AW612" s="12"/>
      <c r="AX612" s="12">
        <f>INDEX($N$6:$N$6003,UsefulSeries!$K604)</f>
        <v>1.2167464080046209E-3</v>
      </c>
      <c r="AY612" s="12"/>
      <c r="AZ612" s="12"/>
      <c r="BA612" s="12"/>
      <c r="BB612" s="12">
        <f t="shared" si="98"/>
        <v>1.2167464080046209E-3</v>
      </c>
      <c r="BC612" s="12"/>
      <c r="BD612" s="38">
        <f ca="1"/>
        <v>2.5038810898816162E-2</v>
      </c>
    </row>
    <row r="613" spans="1:56" x14ac:dyDescent="0.35">
      <c r="A613" s="12">
        <f ca="1">-INDEX('Flow probs &amp; rates'!$K$5:$K$5999,UsefulSeries!$E610,0)*(INDEX('Flow probs &amp; rates'!$L$5:$L$5999,UsefulSeries!$E610,0))/INDEX('Flow probs &amp; rates'!$E$4:$E$5999,UsefulSeries!$E610,0)</f>
        <v>-2.8221608076656283E-4</v>
      </c>
      <c r="B613" s="12">
        <f ca="1">INDEX('Flow probs &amp; rates'!$L$5:$L$5999,UsefulSeries!$E610,0)*(1-INDEX('Flow probs &amp; rates'!$L$5:$L$5999,UsefulSeries!$E610,0))/INDEX('Flow probs &amp; rates'!$E$4:$E$5999,UsefulSeries!$E610,0)</f>
        <v>2.2969247236849368E-2</v>
      </c>
      <c r="C613" s="12">
        <v>0</v>
      </c>
      <c r="D613" s="12">
        <v>0</v>
      </c>
      <c r="E613" s="12">
        <v>0</v>
      </c>
      <c r="F613" s="12">
        <v>0</v>
      </c>
      <c r="G613" s="12"/>
      <c r="H613" s="12"/>
      <c r="I613" s="12">
        <f ca="1">INDEX('Flow probs &amp; rates'!$L$5:$L$5999,UsefulSeries!$E610)</f>
        <v>1.4917962722764773E-2</v>
      </c>
      <c r="J613" s="12"/>
      <c r="K613" s="12">
        <f>-INDEX('Flow probs &amp; rates'!$E$4:$E$5999,UsefulSeries!$E610)</f>
        <v>-0.63978662249719886</v>
      </c>
      <c r="L613" s="12"/>
      <c r="M613" s="12"/>
      <c r="N613" s="12">
        <f>INDEX('Flow probs &amp; rates'!$F$5:$F$5999,UsefulSeries!$G610)-INDEX('Flow probs &amp; rates'!$F$4:$F$5999,UsefulSeries!$G610)</f>
        <v>-1.4526417487442239E-3</v>
      </c>
      <c r="O613" s="12"/>
      <c r="P613" s="12">
        <f ca="1"/>
        <v>0.65755464521257978</v>
      </c>
      <c r="Q613" s="12">
        <f ca="1"/>
        <v>43.544551642522812</v>
      </c>
      <c r="R613" s="12">
        <f ca="1"/>
        <v>0</v>
      </c>
      <c r="S613" s="12">
        <f ca="1"/>
        <v>0</v>
      </c>
      <c r="T613" s="12">
        <f ca="1"/>
        <v>0</v>
      </c>
      <c r="U613" s="12">
        <f ca="1"/>
        <v>0</v>
      </c>
      <c r="V613" s="12"/>
      <c r="W613" s="12"/>
      <c r="X613" s="12"/>
      <c r="Y613" s="12"/>
      <c r="Z613" s="12"/>
      <c r="AA613" s="12"/>
      <c r="AB613" s="12"/>
      <c r="AC613" s="12"/>
      <c r="AD613" s="12"/>
      <c r="AE613" s="12">
        <v>0.63034382208729867</v>
      </c>
      <c r="AF613" s="12">
        <v>0</v>
      </c>
      <c r="AG613" s="12">
        <v>-3.7063481760353109E-2</v>
      </c>
      <c r="AH613" s="12">
        <v>-3.7063481760353109E-2</v>
      </c>
      <c r="AI613" s="12">
        <v>0</v>
      </c>
      <c r="AJ613" s="12">
        <v>0.33259269615234821</v>
      </c>
      <c r="AK613" s="12"/>
      <c r="AL613" s="12"/>
      <c r="AM613" s="12"/>
      <c r="AN613" s="12">
        <f t="shared" si="99"/>
        <v>0.63034382208729867</v>
      </c>
      <c r="AO613" s="12">
        <f t="shared" si="100"/>
        <v>0</v>
      </c>
      <c r="AP613" s="12">
        <f t="shared" si="101"/>
        <v>-3.7063481760353109E-2</v>
      </c>
      <c r="AQ613" s="12">
        <f t="shared" si="102"/>
        <v>-3.7063481760353109E-2</v>
      </c>
      <c r="AR613" s="12">
        <f t="shared" si="103"/>
        <v>0</v>
      </c>
      <c r="AS613" s="12">
        <f t="shared" si="104"/>
        <v>0.33259269615234821</v>
      </c>
      <c r="AT613" s="12">
        <f t="shared" si="105"/>
        <v>0</v>
      </c>
      <c r="AU613" s="12">
        <f t="shared" si="106"/>
        <v>0</v>
      </c>
      <c r="AV613" s="12"/>
      <c r="AW613" s="12"/>
      <c r="AX613" s="12">
        <f>INDEX('Margin error adjustment'!N$7:N$6003,UsefulSeries!$K604)</f>
        <v>-1.6697104654748579E-3</v>
      </c>
      <c r="AY613" s="12"/>
      <c r="AZ613" s="12"/>
      <c r="BA613" s="12"/>
      <c r="BB613" s="12">
        <f t="shared" si="98"/>
        <v>-1.6697104654748579E-3</v>
      </c>
      <c r="BC613" s="12"/>
      <c r="BD613" s="38">
        <f ca="1"/>
        <v>6.8506396167273581E-2</v>
      </c>
    </row>
    <row r="614" spans="1:56" x14ac:dyDescent="0.35">
      <c r="A614" s="12">
        <v>0</v>
      </c>
      <c r="B614" s="12">
        <v>0</v>
      </c>
      <c r="C614" s="12">
        <f ca="1">INDEX('Flow probs &amp; rates'!$M$5:$M$5999,UsefulSeries!$E610,0)*(1-INDEX('Flow probs &amp; rates'!$M$5:$M$5999,UsefulSeries!$E610,0))/INDEX('Flow probs &amp; rates'!$F$4:$F$5999,UsefulSeries!$E610,0)</f>
        <v>6.670913309756469</v>
      </c>
      <c r="D614" s="12">
        <f ca="1">-INDEX('Flow probs &amp; rates'!$M$5:$M$5999,UsefulSeries!$E610,0)*(INDEX('Flow probs &amp; rates'!$O$5:$O$5999,UsefulSeries!$E610,0))/INDEX('Flow probs &amp; rates'!$F$4:$F$5999,UsefulSeries!$E610,0)</f>
        <v>-1.5585893158390998</v>
      </c>
      <c r="E614" s="12">
        <v>0</v>
      </c>
      <c r="F614" s="12">
        <v>0</v>
      </c>
      <c r="G614" s="12"/>
      <c r="H614" s="12"/>
      <c r="I614" s="12">
        <f ca="1">INDEX('Flow probs &amp; rates'!$M$5:$M$5999,UsefulSeries!$E610)</f>
        <v>0.28414465840447761</v>
      </c>
      <c r="J614" s="12"/>
      <c r="K614" s="12">
        <f>INDEX('Flow probs &amp; rates'!$F$4:$F$5999,UsefulSeries!$E610)</f>
        <v>3.0491547717640181E-2</v>
      </c>
      <c r="L614" s="12">
        <f>-INDEX('Flow probs &amp; rates'!$F$4:$F$5999,UsefulSeries!$E610)</f>
        <v>-3.0491547717640181E-2</v>
      </c>
      <c r="M614" s="12"/>
      <c r="N614" s="12">
        <f>INDEX('Flow probs &amp; rates'!$E$5:$E$5999,UsefulSeries!$G612)-INDEX('Flow probs &amp; rates'!$E$4:$E$5999,UsefulSeries!$G612)</f>
        <v>7.0249865026461578E-5</v>
      </c>
      <c r="O614" s="12"/>
      <c r="P614" s="12">
        <f ca="1"/>
        <v>0</v>
      </c>
      <c r="Q614" s="12">
        <f ca="1"/>
        <v>0</v>
      </c>
      <c r="R614" s="12">
        <f ca="1"/>
        <v>0.16289027591837438</v>
      </c>
      <c r="S614" s="12">
        <f ca="1"/>
        <v>5.558033073462329E-2</v>
      </c>
      <c r="T614" s="12">
        <f ca="1"/>
        <v>0</v>
      </c>
      <c r="U614" s="12">
        <f ca="1"/>
        <v>0</v>
      </c>
      <c r="V614" s="12"/>
      <c r="W614" s="12">
        <f ca="1">INDEX(P$6:P$6003,UsefulSeries!$I612)</f>
        <v>50.360491628847093</v>
      </c>
      <c r="X614" s="12">
        <f ca="1">INDEX(Q$6:Q$6003,UsefulSeries!$I612)</f>
        <v>0.64761614214849383</v>
      </c>
      <c r="Y614" s="12">
        <f ca="1">INDEX(R$6:R$6003,UsefulSeries!$I612)</f>
        <v>0</v>
      </c>
      <c r="Z614" s="12">
        <f ca="1">INDEX(S$6:S$6003,UsefulSeries!$I612)</f>
        <v>0</v>
      </c>
      <c r="AA614" s="12">
        <f ca="1">INDEX(T$6:T$6003,UsefulSeries!$I612)</f>
        <v>0</v>
      </c>
      <c r="AB614" s="12">
        <f ca="1">INDEX(U$6:U$6003,UsefulSeries!$I612)</f>
        <v>0</v>
      </c>
      <c r="AC614" s="12">
        <f>INDEX( K$6:K$6003,UsefulSeries!$I612)</f>
        <v>-0.63156056849530329</v>
      </c>
      <c r="AD614" s="12">
        <f>INDEX(L$6:L$6003,UsefulSeries!$I612)</f>
        <v>0.63156056849530329</v>
      </c>
      <c r="AE614" s="12"/>
      <c r="AF614" s="12"/>
      <c r="AG614" s="12"/>
      <c r="AH614" s="12"/>
      <c r="AI614" s="12"/>
      <c r="AJ614" s="12"/>
      <c r="AK614" s="12"/>
      <c r="AL614" s="12"/>
      <c r="AM614" s="12"/>
      <c r="AN614" s="12">
        <f t="shared" ca="1" si="99"/>
        <v>50.360491628847093</v>
      </c>
      <c r="AO614" s="12">
        <f t="shared" ca="1" si="100"/>
        <v>0.64761614214849383</v>
      </c>
      <c r="AP614" s="12">
        <f t="shared" ca="1" si="101"/>
        <v>0</v>
      </c>
      <c r="AQ614" s="12">
        <f t="shared" ca="1" si="102"/>
        <v>0</v>
      </c>
      <c r="AR614" s="12">
        <f t="shared" ca="1" si="103"/>
        <v>0</v>
      </c>
      <c r="AS614" s="12">
        <f t="shared" ca="1" si="104"/>
        <v>0</v>
      </c>
      <c r="AT614" s="12">
        <f t="shared" si="105"/>
        <v>-0.63156056849530329</v>
      </c>
      <c r="AU614" s="12">
        <f t="shared" si="106"/>
        <v>0.63156056849530329</v>
      </c>
      <c r="AV614" s="12"/>
      <c r="AW614" s="12">
        <f ca="1">INDEX(I$6:I$6003,UsefulSeries!$I612)</f>
        <v>1.2704164913258468E-2</v>
      </c>
      <c r="AX614" s="12"/>
      <c r="AY614" s="12"/>
      <c r="AZ614" s="12">
        <f t="array" aca="1" ref="AZ614:AZ619" ca="1">MMULT(W614:AB619,AW614:AW619)</f>
        <v>0.64761614214849383</v>
      </c>
      <c r="BA614" s="12"/>
      <c r="BB614" s="12">
        <f t="shared" ca="1" si="98"/>
        <v>0.64761614214849383</v>
      </c>
      <c r="BC614" s="12"/>
      <c r="BD614" s="38">
        <f t="array" aca="1" ref="BD614:BD621" ca="1">MMULT(MINVERSE(AN614:AU621),BB614:BB621)</f>
        <v>1.2785098575823602E-2</v>
      </c>
    </row>
    <row r="615" spans="1:56" x14ac:dyDescent="0.35">
      <c r="A615" s="12">
        <v>0</v>
      </c>
      <c r="B615" s="12">
        <v>0</v>
      </c>
      <c r="C615" s="12">
        <f ca="1">-INDEX('Flow probs &amp; rates'!$M$5:$M$5999,UsefulSeries!$E610,0)*(INDEX('Flow probs &amp; rates'!$O$5:$O$5999,UsefulSeries!$E610,0))/INDEX('Flow probs &amp; rates'!$F$4:$F$5999,UsefulSeries!$E610,0)</f>
        <v>-1.5585893158390998</v>
      </c>
      <c r="D615" s="12">
        <f ca="1">INDEX('Flow probs &amp; rates'!$O$5:$O$5999,UsefulSeries!$E610,0)*(1-INDEX('Flow probs &amp; rates'!$O$5:$O$5999,UsefulSeries!$E610,0))/INDEX('Flow probs &amp; rates'!$F$4:$F$5999,UsefulSeries!$E610,0)</f>
        <v>4.5677857678221692</v>
      </c>
      <c r="E615" s="12">
        <v>0</v>
      </c>
      <c r="F615" s="12">
        <v>0</v>
      </c>
      <c r="G615" s="12"/>
      <c r="H615" s="12"/>
      <c r="I615" s="12">
        <f ca="1">INDEX('Flow probs &amp; rates'!$O$5:$O$5999,UsefulSeries!$E610)</f>
        <v>0.16725213404667397</v>
      </c>
      <c r="J615" s="12"/>
      <c r="K615" s="12"/>
      <c r="L615" s="12">
        <f>-INDEX('Flow probs &amp; rates'!$F$4:$F$5999,UsefulSeries!$E610)</f>
        <v>-3.0491547717640181E-2</v>
      </c>
      <c r="M615" s="12"/>
      <c r="N615" s="12">
        <f>INDEX('Flow probs &amp; rates'!$F$5:$F$5999,UsefulSeries!$G612)-INDEX('Flow probs &amp; rates'!$F$4:$F$5999,UsefulSeries!$G612)</f>
        <v>-7.9802792433712744E-5</v>
      </c>
      <c r="O615" s="12"/>
      <c r="P615" s="12">
        <f ca="1"/>
        <v>0</v>
      </c>
      <c r="Q615" s="12">
        <f ca="1"/>
        <v>0</v>
      </c>
      <c r="R615" s="12">
        <f ca="1"/>
        <v>5.5580330734623283E-2</v>
      </c>
      <c r="S615" s="12">
        <f ca="1"/>
        <v>0.23788920165839342</v>
      </c>
      <c r="T615" s="12">
        <f ca="1"/>
        <v>0</v>
      </c>
      <c r="U615" s="12">
        <f ca="1"/>
        <v>0</v>
      </c>
      <c r="V615" s="12"/>
      <c r="W615" s="12">
        <f ca="1">INDEX(P$7:P$6003,UsefulSeries!$I612)</f>
        <v>0.64761614214849395</v>
      </c>
      <c r="X615" s="12">
        <f ca="1">INDEX(Q$7:Q$6003,UsefulSeries!$I612)</f>
        <v>52.896071607408544</v>
      </c>
      <c r="Y615" s="12">
        <f ca="1">INDEX(R$7:R$6003,UsefulSeries!$I612)</f>
        <v>0</v>
      </c>
      <c r="Z615" s="12">
        <f ca="1">INDEX(S$7:S$6003,UsefulSeries!$I612)</f>
        <v>0</v>
      </c>
      <c r="AA615" s="12">
        <f ca="1">INDEX(T$7:T$6003,UsefulSeries!$I612)</f>
        <v>0</v>
      </c>
      <c r="AB615" s="12">
        <f ca="1">INDEX(U$7:U$6003,UsefulSeries!$I612)</f>
        <v>0</v>
      </c>
      <c r="AC615" s="12">
        <f>INDEX( K$7:K$6003,UsefulSeries!$I612,1)</f>
        <v>-0.63156056849530329</v>
      </c>
      <c r="AD615" s="12">
        <f>INDEX(L$7:L$6003,UsefulSeries!$I612,1)</f>
        <v>0</v>
      </c>
      <c r="AE615" s="12"/>
      <c r="AF615" s="12"/>
      <c r="AG615" s="12"/>
      <c r="AH615" s="12"/>
      <c r="AI615" s="12"/>
      <c r="AJ615" s="12"/>
      <c r="AK615" s="12"/>
      <c r="AL615" s="12"/>
      <c r="AM615" s="12"/>
      <c r="AN615" s="12">
        <f t="shared" ca="1" si="99"/>
        <v>0.64761614214849395</v>
      </c>
      <c r="AO615" s="12">
        <f t="shared" ca="1" si="100"/>
        <v>52.896071607408544</v>
      </c>
      <c r="AP615" s="12">
        <f t="shared" ca="1" si="101"/>
        <v>0</v>
      </c>
      <c r="AQ615" s="12">
        <f t="shared" ca="1" si="102"/>
        <v>0</v>
      </c>
      <c r="AR615" s="12">
        <f t="shared" ca="1" si="103"/>
        <v>0</v>
      </c>
      <c r="AS615" s="12">
        <f t="shared" ca="1" si="104"/>
        <v>0</v>
      </c>
      <c r="AT615" s="12">
        <f t="shared" si="105"/>
        <v>-0.63156056849530329</v>
      </c>
      <c r="AU615" s="12">
        <f t="shared" si="106"/>
        <v>0</v>
      </c>
      <c r="AV615" s="12"/>
      <c r="AW615" s="12">
        <f ca="1">INDEX(I$7:I$6003,UsefulSeries!$I612)</f>
        <v>1.2087640923954725E-2</v>
      </c>
      <c r="AX615" s="12"/>
      <c r="AY615" s="12"/>
      <c r="AZ615" s="12">
        <f ca="1"/>
        <v>0.64761614214849383</v>
      </c>
      <c r="BA615" s="12"/>
      <c r="BB615" s="12">
        <f t="shared" ca="1" si="98"/>
        <v>0.64761614214849383</v>
      </c>
      <c r="BC615" s="12"/>
      <c r="BD615" s="38">
        <f ca="1"/>
        <v>1.175967808100759E-2</v>
      </c>
    </row>
    <row r="616" spans="1:56" x14ac:dyDescent="0.35">
      <c r="A616" s="12">
        <v>0</v>
      </c>
      <c r="B616" s="12">
        <v>0</v>
      </c>
      <c r="C616" s="12">
        <v>0</v>
      </c>
      <c r="D616" s="12">
        <v>0</v>
      </c>
      <c r="E616" s="12">
        <f ca="1">INDEX('Flow probs &amp; rates'!$P$5:$P$5999,UsefulSeries!$E610,0)*(1-INDEX('Flow probs &amp; rates'!$P$5:$P$5999,UsefulSeries!$E610,0))/INDEX('Flow probs &amp; rates'!$G$4:$G$5999,UsefulSeries!$E610,0)</f>
        <v>8.1381500830670819E-2</v>
      </c>
      <c r="F616" s="12">
        <f ca="1">-INDEX('Flow probs &amp; rates'!$P$5:$P$5999,UsefulSeries!$E610,0)*(INDEX('Flow probs &amp; rates'!$Q$5:$Q$5999,UsefulSeries!$E610,0))/INDEX('Flow probs &amp; rates'!$G$4:$G$5999,UsefulSeries!$E610,0)</f>
        <v>-1.7039647753769678E-3</v>
      </c>
      <c r="G616" s="12"/>
      <c r="H616" s="12"/>
      <c r="I616" s="12">
        <f ca="1">INDEX('Flow probs &amp; rates'!$P$5:$P$5999,UsefulSeries!$E610)</f>
        <v>2.7594726283195883E-2</v>
      </c>
      <c r="J616" s="12"/>
      <c r="K616" s="12">
        <f>INDEX('Flow probs &amp; rates'!$G$4:$G$5999,UsefulSeries!$E610)</f>
        <v>0.32972182978516101</v>
      </c>
      <c r="L616" s="12"/>
      <c r="M616" s="12"/>
      <c r="N616" s="12">
        <f>INDEX('Flow probs &amp; rates'!$E$5:$E$5999,UsefulSeries!$G614)-INDEX('Flow probs &amp; rates'!$E$4:$E$5999,UsefulSeries!$G614)</f>
        <v>1.8501030864293E-4</v>
      </c>
      <c r="O616" s="12"/>
      <c r="P616" s="12">
        <f ca="1"/>
        <v>0</v>
      </c>
      <c r="Q616" s="12">
        <f ca="1"/>
        <v>0</v>
      </c>
      <c r="R616" s="12">
        <f ca="1"/>
        <v>0</v>
      </c>
      <c r="S616" s="12">
        <f ca="1"/>
        <v>0</v>
      </c>
      <c r="T616" s="12">
        <f ca="1"/>
        <v>12.295056296814023</v>
      </c>
      <c r="U616" s="12">
        <f ca="1"/>
        <v>0.34633006552870765</v>
      </c>
      <c r="V616" s="12"/>
      <c r="W616" s="12">
        <f ca="1">INDEX(P$8:P$6003,UsefulSeries!$I612)</f>
        <v>0</v>
      </c>
      <c r="X616" s="12">
        <f ca="1">INDEX(Q$8:Q$6003,UsefulSeries!$I612)</f>
        <v>0</v>
      </c>
      <c r="Y616" s="12">
        <f ca="1">INDEX(R$8:R$6003,UsefulSeries!$I612)</f>
        <v>0.19647421424092734</v>
      </c>
      <c r="Z616" s="12">
        <f ca="1">INDEX(S$8:S$6003,UsefulSeries!$I612)</f>
        <v>6.1330111703351668E-2</v>
      </c>
      <c r="AA616" s="12">
        <f ca="1">INDEX(T$8:T$6003,UsefulSeries!$I612)</f>
        <v>0</v>
      </c>
      <c r="AB616" s="12">
        <f ca="1">INDEX(U$8:U$6003,UsefulSeries!$I612)</f>
        <v>0</v>
      </c>
      <c r="AC616" s="12">
        <f>INDEX( K$8:K$6003,UsefulSeries!$I612)</f>
        <v>3.5393771294878251E-2</v>
      </c>
      <c r="AD616" s="12">
        <f>INDEX(L$8:L$6003,UsefulSeries!$I612)</f>
        <v>-3.5393771294878251E-2</v>
      </c>
      <c r="AE616" s="12"/>
      <c r="AF616" s="12"/>
      <c r="AG616" s="12"/>
      <c r="AH616" s="12"/>
      <c r="AI616" s="12"/>
      <c r="AJ616" s="12"/>
      <c r="AK616" s="12"/>
      <c r="AL616" s="12"/>
      <c r="AM616" s="12"/>
      <c r="AN616" s="12">
        <f t="shared" ca="1" si="99"/>
        <v>0</v>
      </c>
      <c r="AO616" s="12">
        <f t="shared" ca="1" si="100"/>
        <v>0</v>
      </c>
      <c r="AP616" s="12">
        <f t="shared" ca="1" si="101"/>
        <v>0.19647421424092734</v>
      </c>
      <c r="AQ616" s="12">
        <f t="shared" ca="1" si="102"/>
        <v>6.1330111703351668E-2</v>
      </c>
      <c r="AR616" s="12">
        <f t="shared" ca="1" si="103"/>
        <v>0</v>
      </c>
      <c r="AS616" s="12">
        <f t="shared" ca="1" si="104"/>
        <v>0</v>
      </c>
      <c r="AT616" s="12">
        <f t="shared" si="105"/>
        <v>3.5393771294878251E-2</v>
      </c>
      <c r="AU616" s="12">
        <f t="shared" si="106"/>
        <v>-3.5393771294878251E-2</v>
      </c>
      <c r="AV616" s="12"/>
      <c r="AW616" s="12">
        <f ca="1">INDEX(I$8:I$6003,UsefulSeries!$I612)</f>
        <v>0.26189652844849309</v>
      </c>
      <c r="AX616" s="12"/>
      <c r="AY616" s="12"/>
      <c r="AZ616" s="12">
        <f ca="1"/>
        <v>6.1330111703351668E-2</v>
      </c>
      <c r="BA616" s="12"/>
      <c r="BB616" s="12">
        <f t="shared" ca="1" si="98"/>
        <v>6.1330111703351668E-2</v>
      </c>
      <c r="BC616" s="12"/>
      <c r="BD616" s="38">
        <f ca="1"/>
        <v>0.26212666781722999</v>
      </c>
    </row>
    <row r="617" spans="1:56" x14ac:dyDescent="0.35">
      <c r="A617" s="12">
        <v>0</v>
      </c>
      <c r="B617" s="12">
        <v>0</v>
      </c>
      <c r="C617" s="12">
        <v>0</v>
      </c>
      <c r="D617" s="12">
        <v>0</v>
      </c>
      <c r="E617" s="12">
        <f ca="1">-INDEX('Flow probs &amp; rates'!$P$5:$P$5999,UsefulSeries!$E610,0)*(INDEX('Flow probs &amp; rates'!$Q$5:$Q$5999,UsefulSeries!$E610,0))/INDEX('Flow probs &amp; rates'!$G$4:$G$5999,UsefulSeries!$E610,0)</f>
        <v>-1.7039647753769678E-3</v>
      </c>
      <c r="F617" s="12">
        <f ca="1">INDEX('Flow probs &amp; rates'!$Q$5:$Q$5999,UsefulSeries!$E610,0)*(1-INDEX('Flow probs &amp; rates'!$Q$5:$Q$5999,UsefulSeries!$E610,0))/INDEX('Flow probs &amp; rates'!$G$4:$G$5999,UsefulSeries!$E610,0)</f>
        <v>6.0492417281373126E-2</v>
      </c>
      <c r="G617" s="12"/>
      <c r="H617" s="12"/>
      <c r="I617" s="12">
        <f ca="1">INDEX('Flow probs &amp; rates'!$Q$5:$Q$5999,UsefulSeries!$E610)</f>
        <v>2.0360208608732968E-2</v>
      </c>
      <c r="J617" s="12"/>
      <c r="K617" s="12"/>
      <c r="L617" s="12">
        <f>INDEX('Flow probs &amp; rates'!$G$4:$G$5999,UsefulSeries!$E610)</f>
        <v>0.32972182978516101</v>
      </c>
      <c r="M617" s="12"/>
      <c r="N617" s="12">
        <f>INDEX('Flow probs &amp; rates'!$F$5:$F$5999,UsefulSeries!$G614)-INDEX('Flow probs &amp; rates'!$F$4:$F$5999,UsefulSeries!$G614)</f>
        <v>-9.48775658950754E-4</v>
      </c>
      <c r="O617" s="12"/>
      <c r="P617" s="12">
        <f ca="1"/>
        <v>0</v>
      </c>
      <c r="Q617" s="12">
        <f ca="1"/>
        <v>0</v>
      </c>
      <c r="R617" s="12">
        <f ca="1"/>
        <v>0</v>
      </c>
      <c r="S617" s="12">
        <f ca="1"/>
        <v>0</v>
      </c>
      <c r="T617" s="12">
        <f ca="1"/>
        <v>0.3463300655287076</v>
      </c>
      <c r="U617" s="12">
        <f ca="1"/>
        <v>16.540753026584994</v>
      </c>
      <c r="V617" s="12"/>
      <c r="W617" s="12">
        <f ca="1">INDEX(P$9:P$6003,UsefulSeries!$I612)</f>
        <v>0</v>
      </c>
      <c r="X617" s="12">
        <f ca="1">INDEX(Q$9:Q$6003,UsefulSeries!$I612)</f>
        <v>0</v>
      </c>
      <c r="Y617" s="12">
        <f ca="1">INDEX(R$9:R$6003,UsefulSeries!$I612)</f>
        <v>6.1330111703351668E-2</v>
      </c>
      <c r="Z617" s="12">
        <f ca="1">INDEX(S$9:S$6003,UsefulSeries!$I612)</f>
        <v>0.28116610778958062</v>
      </c>
      <c r="AA617" s="12">
        <f ca="1">INDEX(T$9:T$6003,UsefulSeries!$I612)</f>
        <v>0</v>
      </c>
      <c r="AB617" s="12">
        <f ca="1">INDEX(U$9:U$6003,UsefulSeries!$I612)</f>
        <v>0</v>
      </c>
      <c r="AC617" s="12">
        <f>INDEX( K$9:K$6003,UsefulSeries!$I612)</f>
        <v>0</v>
      </c>
      <c r="AD617" s="12">
        <f>INDEX(L$9:L$6003,UsefulSeries!$I612)</f>
        <v>-3.5393771294878251E-2</v>
      </c>
      <c r="AE617" s="12"/>
      <c r="AF617" s="12"/>
      <c r="AG617" s="12"/>
      <c r="AH617" s="12"/>
      <c r="AI617" s="12"/>
      <c r="AJ617" s="12"/>
      <c r="AK617" s="12"/>
      <c r="AL617" s="12"/>
      <c r="AM617" s="12"/>
      <c r="AN617" s="12">
        <f t="shared" ca="1" si="99"/>
        <v>0</v>
      </c>
      <c r="AO617" s="12">
        <f t="shared" ca="1" si="100"/>
        <v>0</v>
      </c>
      <c r="AP617" s="12">
        <f t="shared" ca="1" si="101"/>
        <v>6.1330111703351668E-2</v>
      </c>
      <c r="AQ617" s="12">
        <f t="shared" ca="1" si="102"/>
        <v>0.28116610778958062</v>
      </c>
      <c r="AR617" s="12">
        <f t="shared" ca="1" si="103"/>
        <v>0</v>
      </c>
      <c r="AS617" s="12">
        <f t="shared" ca="1" si="104"/>
        <v>0</v>
      </c>
      <c r="AT617" s="12">
        <f t="shared" si="105"/>
        <v>0</v>
      </c>
      <c r="AU617" s="12">
        <f t="shared" si="106"/>
        <v>-3.5393771294878251E-2</v>
      </c>
      <c r="AV617" s="12"/>
      <c r="AW617" s="12">
        <f ca="1">INDEX(I$9:I$6003,UsefulSeries!$I612)</f>
        <v>0.1610008002556384</v>
      </c>
      <c r="AX617" s="12"/>
      <c r="AY617" s="12"/>
      <c r="AZ617" s="12">
        <f ca="1"/>
        <v>6.1330111703351661E-2</v>
      </c>
      <c r="BA617" s="12"/>
      <c r="BB617" s="12">
        <f t="shared" ca="1" si="98"/>
        <v>6.1330111703351661E-2</v>
      </c>
      <c r="BC617" s="12"/>
      <c r="BD617" s="38">
        <f ca="1"/>
        <v>0.15673320874911745</v>
      </c>
    </row>
    <row r="618" spans="1:56" x14ac:dyDescent="0.35">
      <c r="A618" s="12">
        <f ca="1">INDEX('Flow probs &amp; rates'!$K$5:$K$5999,UsefulSeries!$E616,0)*(1-INDEX('Flow probs &amp; rates'!$K$5:$K$5999,UsefulSeries!$E616,0))/INDEX('Flow probs &amp; rates'!$E$4:$E$5999,UsefulSeries!$E616,0)</f>
        <v>1.849287936337695E-2</v>
      </c>
      <c r="B618" s="12">
        <f ca="1">-INDEX('Flow probs &amp; rates'!$K$5:$K$5999,UsefulSeries!$E616,0)*(INDEX('Flow probs &amp; rates'!$L$5:$L$5999,UsefulSeries!$E616,0))/INDEX('Flow probs &amp; rates'!$E$4:$E$5999,UsefulSeries!$E616,0)</f>
        <v>-2.6831417063375443E-4</v>
      </c>
      <c r="C618" s="12">
        <v>0</v>
      </c>
      <c r="D618" s="12">
        <v>0</v>
      </c>
      <c r="E618" s="12">
        <v>0</v>
      </c>
      <c r="F618" s="12">
        <v>0</v>
      </c>
      <c r="G618" s="12"/>
      <c r="H618" s="12"/>
      <c r="I618" s="12">
        <f ca="1">INDEX('Flow probs &amp; rates'!$K$5:$K$5999,UsefulSeries!$E616)</f>
        <v>1.196819009760456E-2</v>
      </c>
      <c r="J618" s="12"/>
      <c r="K618" s="12">
        <f>-INDEX('Flow probs &amp; rates'!$E$4:$E$5999,UsefulSeries!$E616)</f>
        <v>-0.63943274008536155</v>
      </c>
      <c r="L618" s="12">
        <f>INDEX('Flow probs &amp; rates'!$E$4:$E$5999,UsefulSeries!$E616)</f>
        <v>0.63943274008536155</v>
      </c>
      <c r="M618" s="12"/>
      <c r="N618" s="12">
        <f>INDEX('Flow probs &amp; rates'!$E$5:$E$5999,UsefulSeries!$G616)-INDEX('Flow probs &amp; rates'!$E$4:$E$5999,UsefulSeries!$G616)</f>
        <v>-9.4271354588393308E-4</v>
      </c>
      <c r="O618" s="12"/>
      <c r="P618" s="12">
        <f t="array" aca="1" ref="P618:U623" ca="1">MINVERSE(A618:F623)</f>
        <v>54.084395620719853</v>
      </c>
      <c r="Q618" s="12">
        <f ca="1"/>
        <v>0.65670648221391581</v>
      </c>
      <c r="R618" s="12">
        <f ca="1"/>
        <v>0</v>
      </c>
      <c r="S618" s="12">
        <f ca="1"/>
        <v>0</v>
      </c>
      <c r="T618" s="12">
        <f ca="1"/>
        <v>0</v>
      </c>
      <c r="U618" s="12">
        <f ca="1"/>
        <v>0</v>
      </c>
      <c r="V618" s="12"/>
      <c r="W618" s="12">
        <f ca="1">INDEX(P$10:P$6003,UsefulSeries!$I612)</f>
        <v>0</v>
      </c>
      <c r="X618" s="12">
        <f ca="1">INDEX(Q$10:Q$6003,UsefulSeries!$I612)</f>
        <v>0</v>
      </c>
      <c r="Y618" s="12">
        <f ca="1">INDEX(R$10:R$6003,UsefulSeries!$I612)</f>
        <v>0</v>
      </c>
      <c r="Z618" s="12">
        <f ca="1">INDEX(S$10:S$6003,UsefulSeries!$I612)</f>
        <v>0</v>
      </c>
      <c r="AA618" s="12">
        <f ca="1">INDEX(T$10:T$6003,UsefulSeries!$I612)</f>
        <v>15.78938664818469</v>
      </c>
      <c r="AB618" s="12">
        <f ca="1">INDEX(U$10:U$6003,UsefulSeries!$I612)</f>
        <v>0.3486010472353388</v>
      </c>
      <c r="AC618" s="12">
        <f>INDEX( K$10:K$6003,UsefulSeries!$I612)</f>
        <v>0.33304566020981846</v>
      </c>
      <c r="AD618" s="12">
        <f>INDEX(L$10:L$6003,UsefulSeries!$I612)</f>
        <v>0</v>
      </c>
      <c r="AE618" s="12"/>
      <c r="AF618" s="12"/>
      <c r="AG618" s="12"/>
      <c r="AH618" s="12"/>
      <c r="AI618" s="12"/>
      <c r="AJ618" s="12"/>
      <c r="AK618" s="12"/>
      <c r="AL618" s="12"/>
      <c r="AM618" s="12"/>
      <c r="AN618" s="12">
        <f t="shared" ca="1" si="99"/>
        <v>0</v>
      </c>
      <c r="AO618" s="12">
        <f t="shared" ca="1" si="100"/>
        <v>0</v>
      </c>
      <c r="AP618" s="12">
        <f t="shared" ca="1" si="101"/>
        <v>0</v>
      </c>
      <c r="AQ618" s="12">
        <f t="shared" ca="1" si="102"/>
        <v>0</v>
      </c>
      <c r="AR618" s="12">
        <f t="shared" ca="1" si="103"/>
        <v>15.78938664818469</v>
      </c>
      <c r="AS618" s="12">
        <f t="shared" ca="1" si="104"/>
        <v>0.3486010472353388</v>
      </c>
      <c r="AT618" s="12">
        <f t="shared" si="105"/>
        <v>0.33304566020981846</v>
      </c>
      <c r="AU618" s="12">
        <f t="shared" si="106"/>
        <v>0</v>
      </c>
      <c r="AV618" s="12"/>
      <c r="AW618" s="12">
        <f ca="1">INDEX(I$10:I$6003,UsefulSeries!$I612)</f>
        <v>2.1569217319444011E-2</v>
      </c>
      <c r="AX618" s="12"/>
      <c r="AY618" s="12"/>
      <c r="AZ618" s="12">
        <f ca="1"/>
        <v>0.3486010472353388</v>
      </c>
      <c r="BA618" s="12"/>
      <c r="BB618" s="12">
        <f t="shared" ca="1" si="98"/>
        <v>0.3486010472353388</v>
      </c>
      <c r="BC618" s="12"/>
      <c r="BD618" s="38">
        <f ca="1"/>
        <v>2.2130499394360084E-2</v>
      </c>
    </row>
    <row r="619" spans="1:56" x14ac:dyDescent="0.35">
      <c r="A619" s="12">
        <f ca="1">-INDEX('Flow probs &amp; rates'!$K$5:$K$5999,UsefulSeries!$E616,0)*(INDEX('Flow probs &amp; rates'!$L$5:$L$5999,UsefulSeries!$E616,0))/INDEX('Flow probs &amp; rates'!$E$4:$E$5999,UsefulSeries!$E616,0)</f>
        <v>-2.6831417063375443E-4</v>
      </c>
      <c r="B619" s="12">
        <f ca="1">INDEX('Flow probs &amp; rates'!$L$5:$L$5999,UsefulSeries!$E616,0)*(1-INDEX('Flow probs &amp; rates'!$L$5:$L$5999,UsefulSeries!$E616,0))/INDEX('Flow probs &amp; rates'!$E$4:$E$5999,UsefulSeries!$E616,0)</f>
        <v>2.2097558267247758E-2</v>
      </c>
      <c r="C619" s="12">
        <v>0</v>
      </c>
      <c r="D619" s="12">
        <v>0</v>
      </c>
      <c r="E619" s="12">
        <v>0</v>
      </c>
      <c r="F619" s="12">
        <v>0</v>
      </c>
      <c r="G619" s="12"/>
      <c r="H619" s="12"/>
      <c r="I619" s="12">
        <f ca="1">INDEX('Flow probs &amp; rates'!$L$5:$L$5999,UsefulSeries!$E616)</f>
        <v>1.4335406100076272E-2</v>
      </c>
      <c r="J619" s="12"/>
      <c r="K619" s="12">
        <f>-INDEX('Flow probs &amp; rates'!$E$4:$E$5999,UsefulSeries!$E616)</f>
        <v>-0.63943274008536155</v>
      </c>
      <c r="L619" s="12"/>
      <c r="M619" s="12"/>
      <c r="N619" s="12">
        <f>INDEX('Flow probs &amp; rates'!$F$5:$F$5999,UsefulSeries!$G616)-INDEX('Flow probs &amp; rates'!$F$4:$F$5999,UsefulSeries!$G616)</f>
        <v>-3.9913430938243177E-4</v>
      </c>
      <c r="O619" s="12"/>
      <c r="P619" s="12">
        <f ca="1"/>
        <v>0.65670648221391581</v>
      </c>
      <c r="Q619" s="12">
        <f ca="1"/>
        <v>45.261842578216061</v>
      </c>
      <c r="R619" s="12">
        <f ca="1"/>
        <v>0</v>
      </c>
      <c r="S619" s="12">
        <f ca="1"/>
        <v>0</v>
      </c>
      <c r="T619" s="12">
        <f ca="1"/>
        <v>0</v>
      </c>
      <c r="U619" s="12">
        <f ca="1"/>
        <v>0</v>
      </c>
      <c r="V619" s="12"/>
      <c r="W619" s="12">
        <f ca="1">INDEX(P$11:P$6003,UsefulSeries!$I612)</f>
        <v>0</v>
      </c>
      <c r="X619" s="12">
        <f ca="1">INDEX(Q$11:Q$6003,UsefulSeries!$I612)</f>
        <v>0</v>
      </c>
      <c r="Y619" s="12">
        <f ca="1">INDEX(R$11:R$6003,UsefulSeries!$I612)</f>
        <v>0</v>
      </c>
      <c r="Z619" s="12">
        <f ca="1">INDEX(S$11:S$6003,UsefulSeries!$I612)</f>
        <v>0</v>
      </c>
      <c r="AA619" s="12">
        <f ca="1">INDEX(T$11:T$6003,UsefulSeries!$I612)</f>
        <v>0.3486010472353388</v>
      </c>
      <c r="AB619" s="12">
        <f ca="1">INDEX(U$11:U$6003,UsefulSeries!$I612)</f>
        <v>14.795492806030659</v>
      </c>
      <c r="AC619" s="12">
        <f>INDEX( K$11:K$6003,UsefulSeries!$I612)</f>
        <v>0</v>
      </c>
      <c r="AD619" s="12">
        <f>INDEX(L$11:L$6003,UsefulSeries!$I612)</f>
        <v>0.33304566020981846</v>
      </c>
      <c r="AE619" s="12"/>
      <c r="AF619" s="12"/>
      <c r="AG619" s="12"/>
      <c r="AH619" s="12"/>
      <c r="AI619" s="12"/>
      <c r="AJ619" s="12"/>
      <c r="AK619" s="12"/>
      <c r="AL619" s="12"/>
      <c r="AM619" s="12"/>
      <c r="AN619" s="12">
        <f t="shared" ca="1" si="99"/>
        <v>0</v>
      </c>
      <c r="AO619" s="12">
        <f t="shared" ca="1" si="100"/>
        <v>0</v>
      </c>
      <c r="AP619" s="12">
        <f t="shared" ca="1" si="101"/>
        <v>0</v>
      </c>
      <c r="AQ619" s="12">
        <f t="shared" ca="1" si="102"/>
        <v>0</v>
      </c>
      <c r="AR619" s="12">
        <f t="shared" ca="1" si="103"/>
        <v>0.3486010472353388</v>
      </c>
      <c r="AS619" s="12">
        <f t="shared" ca="1" si="104"/>
        <v>14.795492806030659</v>
      </c>
      <c r="AT619" s="12">
        <f t="shared" si="105"/>
        <v>0</v>
      </c>
      <c r="AU619" s="12">
        <f t="shared" si="106"/>
        <v>0.33304566020981846</v>
      </c>
      <c r="AV619" s="12"/>
      <c r="AW619" s="12">
        <f ca="1">INDEX(I$11:I$6003,UsefulSeries!$I612)</f>
        <v>2.30531013708924E-2</v>
      </c>
      <c r="AX619" s="12"/>
      <c r="AY619" s="12"/>
      <c r="AZ619" s="12">
        <f ca="1"/>
        <v>0.3486010472353388</v>
      </c>
      <c r="BA619" s="12"/>
      <c r="BB619" s="12">
        <f t="shared" ca="1" si="98"/>
        <v>0.3486010472353388</v>
      </c>
      <c r="BC619" s="12"/>
      <c r="BD619" s="38">
        <f ca="1"/>
        <v>2.3794021070449502E-2</v>
      </c>
    </row>
    <row r="620" spans="1:56" x14ac:dyDescent="0.35">
      <c r="A620" s="12">
        <v>0</v>
      </c>
      <c r="B620" s="12">
        <v>0</v>
      </c>
      <c r="C620" s="12">
        <f ca="1">INDEX('Flow probs &amp; rates'!$M$5:$M$5999,UsefulSeries!$E616,0)*(1-INDEX('Flow probs &amp; rates'!$M$5:$M$5999,UsefulSeries!$E616,0))/INDEX('Flow probs &amp; rates'!$F$4:$F$5999,UsefulSeries!$E616,0)</f>
        <v>6.7598937062928499</v>
      </c>
      <c r="D620" s="12">
        <f ca="1">-INDEX('Flow probs &amp; rates'!$M$5:$M$5999,UsefulSeries!$E616,0)*(INDEX('Flow probs &amp; rates'!$O$5:$O$5999,UsefulSeries!$E616,0))/INDEX('Flow probs &amp; rates'!$F$4:$F$5999,UsefulSeries!$E616,0)</f>
        <v>-1.6570825890399237</v>
      </c>
      <c r="E620" s="12">
        <v>0</v>
      </c>
      <c r="F620" s="12">
        <v>0</v>
      </c>
      <c r="G620" s="12"/>
      <c r="H620" s="12"/>
      <c r="I620" s="12">
        <f ca="1">INDEX('Flow probs &amp; rates'!$M$5:$M$5999,UsefulSeries!$E616)</f>
        <v>0.28384753569052218</v>
      </c>
      <c r="J620" s="12"/>
      <c r="K620" s="12">
        <f>INDEX('Flow probs &amp; rates'!$F$4:$F$5999,UsefulSeries!$E616)</f>
        <v>3.0071199489972212E-2</v>
      </c>
      <c r="L620" s="12">
        <f>-INDEX('Flow probs &amp; rates'!$F$4:$F$5999,UsefulSeries!$E616)</f>
        <v>-3.0071199489972212E-2</v>
      </c>
      <c r="M620" s="12"/>
      <c r="N620" s="12">
        <f>INDEX('Flow probs &amp; rates'!$E$5:$E$5999,UsefulSeries!$G618)-INDEX('Flow probs &amp; rates'!$E$4:$E$5999,UsefulSeries!$G618)</f>
        <v>5.0250027590104107E-4</v>
      </c>
      <c r="O620" s="12"/>
      <c r="P620" s="12">
        <f ca="1"/>
        <v>0</v>
      </c>
      <c r="Q620" s="12">
        <f ca="1"/>
        <v>0</v>
      </c>
      <c r="R620" s="12">
        <f ca="1"/>
        <v>0.16156709815013487</v>
      </c>
      <c r="S620" s="12">
        <f ca="1"/>
        <v>5.5625718680986605E-2</v>
      </c>
      <c r="T620" s="12">
        <f ca="1"/>
        <v>0</v>
      </c>
      <c r="U620" s="12">
        <f ca="1"/>
        <v>0</v>
      </c>
      <c r="V620" s="12"/>
      <c r="W620" s="12"/>
      <c r="X620" s="12"/>
      <c r="Y620" s="12"/>
      <c r="Z620" s="12"/>
      <c r="AA620" s="12"/>
      <c r="AB620" s="12"/>
      <c r="AC620" s="12"/>
      <c r="AD620" s="12"/>
      <c r="AE620" s="12">
        <f t="array" ref="AE620:AJ621">TRANSPOSE(AC614:AD619)</f>
        <v>-0.63156056849530329</v>
      </c>
      <c r="AF620" s="12">
        <v>-0.63156056849530329</v>
      </c>
      <c r="AG620" s="12">
        <v>3.5393771294878251E-2</v>
      </c>
      <c r="AH620" s="12">
        <v>0</v>
      </c>
      <c r="AI620" s="12">
        <v>0.33304566020981846</v>
      </c>
      <c r="AJ620" s="12">
        <v>0</v>
      </c>
      <c r="AK620" s="12"/>
      <c r="AL620" s="12"/>
      <c r="AM620" s="12"/>
      <c r="AN620" s="12">
        <f t="shared" si="99"/>
        <v>-0.63156056849530329</v>
      </c>
      <c r="AO620" s="12">
        <f t="shared" si="100"/>
        <v>-0.63156056849530329</v>
      </c>
      <c r="AP620" s="12">
        <f t="shared" si="101"/>
        <v>3.5393771294878251E-2</v>
      </c>
      <c r="AQ620" s="12">
        <f t="shared" si="102"/>
        <v>0</v>
      </c>
      <c r="AR620" s="12">
        <f t="shared" si="103"/>
        <v>0.33304566020981846</v>
      </c>
      <c r="AS620" s="12">
        <f t="shared" si="104"/>
        <v>0</v>
      </c>
      <c r="AT620" s="12">
        <f t="shared" si="105"/>
        <v>0</v>
      </c>
      <c r="AU620" s="12">
        <f t="shared" si="106"/>
        <v>0</v>
      </c>
      <c r="AV620" s="12"/>
      <c r="AW620" s="12"/>
      <c r="AX620" s="12">
        <f>INDEX($N$6:$N$6003,UsefulSeries!$K612)</f>
        <v>1.1466050136006434E-3</v>
      </c>
      <c r="AY620" s="12"/>
      <c r="AZ620" s="12"/>
      <c r="BA620" s="12"/>
      <c r="BB620" s="12">
        <f t="shared" si="98"/>
        <v>1.1466050136006434E-3</v>
      </c>
      <c r="BC620" s="12"/>
      <c r="BD620" s="38">
        <f ca="1"/>
        <v>-2.7385389369680439E-2</v>
      </c>
    </row>
    <row r="621" spans="1:56" x14ac:dyDescent="0.35">
      <c r="A621" s="12">
        <v>0</v>
      </c>
      <c r="B621" s="12">
        <v>0</v>
      </c>
      <c r="C621" s="12">
        <f ca="1">-INDEX('Flow probs &amp; rates'!$M$5:$M$5999,UsefulSeries!$E616,0)*(INDEX('Flow probs &amp; rates'!$O$5:$O$5999,UsefulSeries!$E616,0))/INDEX('Flow probs &amp; rates'!$F$4:$F$5999,UsefulSeries!$E616,0)</f>
        <v>-1.6570825890399237</v>
      </c>
      <c r="D621" s="12">
        <f ca="1">INDEX('Flow probs &amp; rates'!$O$5:$O$5999,UsefulSeries!$E616,0)*(1-INDEX('Flow probs &amp; rates'!$O$5:$O$5999,UsefulSeries!$E616,0))/INDEX('Flow probs &amp; rates'!$F$4:$F$5999,UsefulSeries!$E616,0)</f>
        <v>4.8130618651729096</v>
      </c>
      <c r="E621" s="12">
        <v>0</v>
      </c>
      <c r="F621" s="12">
        <v>0</v>
      </c>
      <c r="G621" s="12"/>
      <c r="H621" s="12"/>
      <c r="I621" s="12">
        <f ca="1">INDEX('Flow probs &amp; rates'!$O$5:$O$5999,UsefulSeries!$E616)</f>
        <v>0.17555361537719719</v>
      </c>
      <c r="J621" s="12"/>
      <c r="K621" s="12"/>
      <c r="L621" s="12">
        <f>-INDEX('Flow probs &amp; rates'!$F$4:$F$5999,UsefulSeries!$E616)</f>
        <v>-3.0071199489972212E-2</v>
      </c>
      <c r="M621" s="12"/>
      <c r="N621" s="12">
        <f>INDEX('Flow probs &amp; rates'!$F$5:$F$5999,UsefulSeries!$G618)-INDEX('Flow probs &amp; rates'!$F$4:$F$5999,UsefulSeries!$G618)</f>
        <v>-1.3056520994342985E-4</v>
      </c>
      <c r="O621" s="12"/>
      <c r="P621" s="12">
        <f ca="1"/>
        <v>0</v>
      </c>
      <c r="Q621" s="12">
        <f ca="1"/>
        <v>0</v>
      </c>
      <c r="R621" s="12">
        <f ca="1"/>
        <v>5.5625718680986598E-2</v>
      </c>
      <c r="S621" s="12">
        <f ca="1"/>
        <v>0.22691925442139715</v>
      </c>
      <c r="T621" s="12">
        <f ca="1"/>
        <v>0</v>
      </c>
      <c r="U621" s="12">
        <f ca="1"/>
        <v>0</v>
      </c>
      <c r="V621" s="12"/>
      <c r="W621" s="12"/>
      <c r="X621" s="12"/>
      <c r="Y621" s="12"/>
      <c r="Z621" s="12"/>
      <c r="AA621" s="12"/>
      <c r="AB621" s="12"/>
      <c r="AC621" s="12"/>
      <c r="AD621" s="12"/>
      <c r="AE621" s="12">
        <v>0.63156056849530329</v>
      </c>
      <c r="AF621" s="12">
        <v>0</v>
      </c>
      <c r="AG621" s="12">
        <v>-3.5393771294878251E-2</v>
      </c>
      <c r="AH621" s="12">
        <v>-3.5393771294878251E-2</v>
      </c>
      <c r="AI621" s="12">
        <v>0</v>
      </c>
      <c r="AJ621" s="12">
        <v>0.33304566020981846</v>
      </c>
      <c r="AK621" s="12"/>
      <c r="AL621" s="12"/>
      <c r="AM621" s="12"/>
      <c r="AN621" s="12">
        <f t="shared" si="99"/>
        <v>0.63156056849530329</v>
      </c>
      <c r="AO621" s="12">
        <f t="shared" si="100"/>
        <v>0</v>
      </c>
      <c r="AP621" s="12">
        <f t="shared" si="101"/>
        <v>-3.5393771294878251E-2</v>
      </c>
      <c r="AQ621" s="12">
        <f t="shared" si="102"/>
        <v>-3.5393771294878251E-2</v>
      </c>
      <c r="AR621" s="12">
        <f t="shared" si="103"/>
        <v>0</v>
      </c>
      <c r="AS621" s="12">
        <f t="shared" si="104"/>
        <v>0.33304566020981846</v>
      </c>
      <c r="AT621" s="12">
        <f t="shared" si="105"/>
        <v>0</v>
      </c>
      <c r="AU621" s="12">
        <f t="shared" si="106"/>
        <v>0</v>
      </c>
      <c r="AV621" s="12"/>
      <c r="AW621" s="12"/>
      <c r="AX621" s="12">
        <f>INDEX('Margin error adjustment'!N$7:N$6003,UsefulSeries!$K612)</f>
        <v>1.1740289054796016E-3</v>
      </c>
      <c r="AY621" s="12"/>
      <c r="AZ621" s="12"/>
      <c r="BA621" s="12"/>
      <c r="BB621" s="12">
        <f t="shared" si="98"/>
        <v>1.1740289054796016E-3</v>
      </c>
      <c r="BC621" s="12"/>
      <c r="BD621" s="38">
        <f ca="1"/>
        <v>-3.350272030785259E-2</v>
      </c>
    </row>
    <row r="622" spans="1:56" x14ac:dyDescent="0.35">
      <c r="A622" s="12">
        <v>0</v>
      </c>
      <c r="B622" s="12">
        <v>0</v>
      </c>
      <c r="C622" s="12">
        <v>0</v>
      </c>
      <c r="D622" s="12">
        <v>0</v>
      </c>
      <c r="E622" s="12">
        <f ca="1">INDEX('Flow probs &amp; rates'!$P$5:$P$5999,UsefulSeries!$E616,0)*(1-INDEX('Flow probs &amp; rates'!$P$5:$P$5999,UsefulSeries!$E616,0))/INDEX('Flow probs &amp; rates'!$G$4:$G$5999,UsefulSeries!$E616,0)</f>
        <v>8.0507905599240509E-2</v>
      </c>
      <c r="F622" s="12">
        <f ca="1">-INDEX('Flow probs &amp; rates'!$P$5:$P$5999,UsefulSeries!$E616,0)*(INDEX('Flow probs &amp; rates'!$Q$5:$Q$5999,UsefulSeries!$E616,0))/INDEX('Flow probs &amp; rates'!$G$4:$G$5999,UsefulSeries!$E616,0)</f>
        <v>-1.7251929845170061E-3</v>
      </c>
      <c r="G622" s="12"/>
      <c r="H622" s="12"/>
      <c r="I622" s="12">
        <f ca="1">INDEX('Flow probs &amp; rates'!$P$5:$P$5999,UsefulSeries!$E616)</f>
        <v>2.7355890371613664E-2</v>
      </c>
      <c r="J622" s="12"/>
      <c r="K622" s="12">
        <f>INDEX('Flow probs &amp; rates'!$G$4:$G$5999,UsefulSeries!$E616)</f>
        <v>0.33049606042466628</v>
      </c>
      <c r="L622" s="12"/>
      <c r="M622" s="12"/>
      <c r="N622" s="12">
        <f>INDEX('Flow probs &amp; rates'!$E$5:$E$5999,UsefulSeries!$G620)-INDEX('Flow probs &amp; rates'!$E$4:$E$5999,UsefulSeries!$G620)</f>
        <v>4.9579463266946622E-4</v>
      </c>
      <c r="O622" s="12"/>
      <c r="P622" s="12">
        <f ca="1"/>
        <v>0</v>
      </c>
      <c r="Q622" s="12">
        <f ca="1"/>
        <v>0</v>
      </c>
      <c r="R622" s="12">
        <f ca="1"/>
        <v>0</v>
      </c>
      <c r="S622" s="12">
        <f ca="1"/>
        <v>0</v>
      </c>
      <c r="T622" s="12">
        <f ca="1"/>
        <v>12.428581205965152</v>
      </c>
      <c r="U622" s="12">
        <f ca="1"/>
        <v>0.34723214603429631</v>
      </c>
      <c r="V622" s="12"/>
      <c r="W622" s="12">
        <f ca="1">INDEX(P$6:P$6003,UsefulSeries!$I620)</f>
        <v>51.768641348172835</v>
      </c>
      <c r="X622" s="12">
        <f ca="1">INDEX(Q$6:Q$6003,UsefulSeries!$I620)</f>
        <v>0.64840618208681189</v>
      </c>
      <c r="Y622" s="12">
        <f ca="1">INDEX(R$6:R$6003,UsefulSeries!$I620)</f>
        <v>0</v>
      </c>
      <c r="Z622" s="12">
        <f ca="1">INDEX(S$6:S$6003,UsefulSeries!$I620)</f>
        <v>0</v>
      </c>
      <c r="AA622" s="12">
        <f ca="1">INDEX(T$6:T$6003,UsefulSeries!$I620)</f>
        <v>0</v>
      </c>
      <c r="AB622" s="12">
        <f ca="1">INDEX(U$6:U$6003,UsefulSeries!$I620)</f>
        <v>0</v>
      </c>
      <c r="AC622" s="12">
        <f>INDEX( K$6:K$6003,UsefulSeries!$I620)</f>
        <v>-0.63270717350890393</v>
      </c>
      <c r="AD622" s="12">
        <f>INDEX(L$6:L$6003,UsefulSeries!$I620)</f>
        <v>0.63270717350890393</v>
      </c>
      <c r="AE622" s="12"/>
      <c r="AF622" s="12"/>
      <c r="AG622" s="12"/>
      <c r="AH622" s="12"/>
      <c r="AI622" s="12"/>
      <c r="AJ622" s="12"/>
      <c r="AK622" s="12"/>
      <c r="AL622" s="12"/>
      <c r="AM622" s="12"/>
      <c r="AN622" s="12">
        <f t="shared" ca="1" si="99"/>
        <v>51.768641348172835</v>
      </c>
      <c r="AO622" s="12">
        <f t="shared" ca="1" si="100"/>
        <v>0.64840618208681189</v>
      </c>
      <c r="AP622" s="12">
        <f t="shared" ca="1" si="101"/>
        <v>0</v>
      </c>
      <c r="AQ622" s="12">
        <f t="shared" ca="1" si="102"/>
        <v>0</v>
      </c>
      <c r="AR622" s="12">
        <f t="shared" ca="1" si="103"/>
        <v>0</v>
      </c>
      <c r="AS622" s="12">
        <f t="shared" ca="1" si="104"/>
        <v>0</v>
      </c>
      <c r="AT622" s="12">
        <f t="shared" si="105"/>
        <v>-0.63270717350890393</v>
      </c>
      <c r="AU622" s="12">
        <f t="shared" si="106"/>
        <v>0.63270717350890393</v>
      </c>
      <c r="AV622" s="12"/>
      <c r="AW622" s="12">
        <f ca="1">INDEX(I$6:I$6003,UsefulSeries!$I620)</f>
        <v>1.2376843953344173E-2</v>
      </c>
      <c r="AX622" s="12"/>
      <c r="AY622" s="12"/>
      <c r="AZ622" s="12">
        <f t="array" aca="1" ref="AZ622:AZ627" ca="1">MMULT(W622:AB627,AW622:AW627)</f>
        <v>0.648406182086812</v>
      </c>
      <c r="BA622" s="12"/>
      <c r="BB622" s="12">
        <f t="shared" ca="1" si="98"/>
        <v>0.648406182086812</v>
      </c>
      <c r="BC622" s="12"/>
      <c r="BD622" s="38">
        <f t="array" aca="1" ref="BD622:BD629" ca="1">MMULT(MINVERSE(AN622:AU629),BB622:BB629)</f>
        <v>1.1759390950764798E-2</v>
      </c>
    </row>
    <row r="623" spans="1:56" x14ac:dyDescent="0.35">
      <c r="A623" s="12">
        <v>0</v>
      </c>
      <c r="B623" s="12">
        <v>0</v>
      </c>
      <c r="C623" s="12">
        <v>0</v>
      </c>
      <c r="D623" s="12">
        <v>0</v>
      </c>
      <c r="E623" s="12">
        <f ca="1">-INDEX('Flow probs &amp; rates'!$P$5:$P$5999,UsefulSeries!$E616,0)*(INDEX('Flow probs &amp; rates'!$Q$5:$Q$5999,UsefulSeries!$E616,0))/INDEX('Flow probs &amp; rates'!$G$4:$G$5999,UsefulSeries!$E616,0)</f>
        <v>-1.7251929845170061E-3</v>
      </c>
      <c r="F623" s="12">
        <f ca="1">INDEX('Flow probs &amp; rates'!$Q$5:$Q$5999,UsefulSeries!$E616,0)*(1-INDEX('Flow probs &amp; rates'!$Q$5:$Q$5999,UsefulSeries!$E616,0))/INDEX('Flow probs &amp; rates'!$G$4:$G$5999,UsefulSeries!$E616,0)</f>
        <v>6.1750334319314967E-2</v>
      </c>
      <c r="G623" s="12"/>
      <c r="H623" s="12"/>
      <c r="I623" s="12">
        <f ca="1">INDEX('Flow probs &amp; rates'!$Q$5:$Q$5999,UsefulSeries!$E616)</f>
        <v>2.084265864169384E-2</v>
      </c>
      <c r="J623" s="12"/>
      <c r="K623" s="12"/>
      <c r="L623" s="12">
        <f>INDEX('Flow probs &amp; rates'!$G$4:$G$5999,UsefulSeries!$E616)</f>
        <v>0.33049606042466628</v>
      </c>
      <c r="M623" s="12"/>
      <c r="N623" s="12">
        <f>INDEX('Flow probs &amp; rates'!$F$5:$F$5999,UsefulSeries!$G620)-INDEX('Flow probs &amp; rates'!$F$4:$F$5999,UsefulSeries!$G620)</f>
        <v>7.3609816272628137E-5</v>
      </c>
      <c r="O623" s="12"/>
      <c r="P623" s="12">
        <f ca="1"/>
        <v>0</v>
      </c>
      <c r="Q623" s="12">
        <f ca="1"/>
        <v>0</v>
      </c>
      <c r="R623" s="12">
        <f ca="1"/>
        <v>0</v>
      </c>
      <c r="S623" s="12">
        <f ca="1"/>
        <v>0</v>
      </c>
      <c r="T623" s="12">
        <f ca="1"/>
        <v>0.34723214603429625</v>
      </c>
      <c r="U623" s="12">
        <f ca="1"/>
        <v>16.20394534688954</v>
      </c>
      <c r="V623" s="12"/>
      <c r="W623" s="12">
        <f ca="1">INDEX(P$7:P$6003,UsefulSeries!$I620)</f>
        <v>0.648406182086812</v>
      </c>
      <c r="X623" s="12">
        <f ca="1">INDEX(Q$7:Q$6003,UsefulSeries!$I620)</f>
        <v>54.109790044728278</v>
      </c>
      <c r="Y623" s="12">
        <f ca="1">INDEX(R$7:R$6003,UsefulSeries!$I620)</f>
        <v>0</v>
      </c>
      <c r="Z623" s="12">
        <f ca="1">INDEX(S$7:S$6003,UsefulSeries!$I620)</f>
        <v>0</v>
      </c>
      <c r="AA623" s="12">
        <f ca="1">INDEX(T$7:T$6003,UsefulSeries!$I620)</f>
        <v>0</v>
      </c>
      <c r="AB623" s="12">
        <f ca="1">INDEX(U$7:U$6003,UsefulSeries!$I620)</f>
        <v>0</v>
      </c>
      <c r="AC623" s="12">
        <f>INDEX( K$7:K$6003,UsefulSeries!$I620,1)</f>
        <v>-0.63270717350890393</v>
      </c>
      <c r="AD623" s="12">
        <f>INDEX(L$7:L$6003,UsefulSeries!$I620,1)</f>
        <v>0</v>
      </c>
      <c r="AE623" s="12"/>
      <c r="AF623" s="12"/>
      <c r="AG623" s="12"/>
      <c r="AH623" s="12"/>
      <c r="AI623" s="12"/>
      <c r="AJ623" s="12"/>
      <c r="AK623" s="12"/>
      <c r="AL623" s="12"/>
      <c r="AM623" s="12"/>
      <c r="AN623" s="12">
        <f t="shared" ca="1" si="99"/>
        <v>0.648406182086812</v>
      </c>
      <c r="AO623" s="12">
        <f t="shared" ca="1" si="100"/>
        <v>54.109790044728278</v>
      </c>
      <c r="AP623" s="12">
        <f t="shared" ca="1" si="101"/>
        <v>0</v>
      </c>
      <c r="AQ623" s="12">
        <f t="shared" ca="1" si="102"/>
        <v>0</v>
      </c>
      <c r="AR623" s="12">
        <f t="shared" ca="1" si="103"/>
        <v>0</v>
      </c>
      <c r="AS623" s="12">
        <f t="shared" ca="1" si="104"/>
        <v>0</v>
      </c>
      <c r="AT623" s="12">
        <f t="shared" si="105"/>
        <v>-0.63270717350890393</v>
      </c>
      <c r="AU623" s="12">
        <f t="shared" si="106"/>
        <v>0</v>
      </c>
      <c r="AV623" s="12"/>
      <c r="AW623" s="12">
        <f ca="1">INDEX(I$7:I$6003,UsefulSeries!$I620)</f>
        <v>1.1834844663477489E-2</v>
      </c>
      <c r="AX623" s="12"/>
      <c r="AY623" s="12"/>
      <c r="AZ623" s="12">
        <f ca="1"/>
        <v>0.64840618208681189</v>
      </c>
      <c r="BA623" s="12"/>
      <c r="BB623" s="12">
        <f t="shared" ca="1" si="98"/>
        <v>0.64840618208681189</v>
      </c>
      <c r="BC623" s="12"/>
      <c r="BD623" s="38">
        <f ca="1"/>
        <v>1.2823233221436655E-2</v>
      </c>
    </row>
    <row r="624" spans="1:56" x14ac:dyDescent="0.35">
      <c r="A624" s="12">
        <f ca="1">INDEX('Flow probs &amp; rates'!$K$5:$K$5999,UsefulSeries!$E622,0)*(1-INDEX('Flow probs &amp; rates'!$K$5:$K$5999,UsefulSeries!$E622,0))/INDEX('Flow probs &amp; rates'!$E$4:$E$5999,UsefulSeries!$E622,0)</f>
        <v>1.8366200982354225E-2</v>
      </c>
      <c r="B624" s="12">
        <f ca="1">-INDEX('Flow probs &amp; rates'!$K$5:$K$5999,UsefulSeries!$E622,0)*(INDEX('Flow probs &amp; rates'!$L$5:$L$5999,UsefulSeries!$E622,0))/INDEX('Flow probs &amp; rates'!$E$4:$E$5999,UsefulSeries!$E622,0)</f>
        <v>-2.6715720185195471E-4</v>
      </c>
      <c r="C624" s="12">
        <v>0</v>
      </c>
      <c r="D624" s="12">
        <v>0</v>
      </c>
      <c r="E624" s="12">
        <v>0</v>
      </c>
      <c r="F624" s="12">
        <v>0</v>
      </c>
      <c r="G624" s="12"/>
      <c r="H624" s="12"/>
      <c r="I624" s="12">
        <f ca="1">INDEX('Flow probs &amp; rates'!$K$5:$K$5999,UsefulSeries!$E622)</f>
        <v>1.192685456303322E-2</v>
      </c>
      <c r="J624" s="12"/>
      <c r="K624" s="12">
        <f>-INDEX('Flow probs &amp; rates'!$E$4:$E$5999,UsefulSeries!$E622)</f>
        <v>-0.64164628899508502</v>
      </c>
      <c r="L624" s="12">
        <f>INDEX('Flow probs &amp; rates'!$E$4:$E$5999,UsefulSeries!$E622)</f>
        <v>0.64164628899508502</v>
      </c>
      <c r="M624" s="12"/>
      <c r="N624" s="12">
        <f>INDEX('Flow probs &amp; rates'!$E$5:$E$5999,UsefulSeries!$G622)-INDEX('Flow probs &amp; rates'!$E$4:$E$5999,UsefulSeries!$G622)</f>
        <v>1.4821162127532927E-3</v>
      </c>
      <c r="O624" s="12"/>
      <c r="P624" s="12">
        <f t="array" aca="1" ref="P624:U629" ca="1">MINVERSE(A624:F629)</f>
        <v>54.457427065453388</v>
      </c>
      <c r="Q624" s="12">
        <f ca="1"/>
        <v>0.65897705468184897</v>
      </c>
      <c r="R624" s="12">
        <f ca="1"/>
        <v>0</v>
      </c>
      <c r="S624" s="12">
        <f ca="1"/>
        <v>0</v>
      </c>
      <c r="T624" s="12">
        <f ca="1"/>
        <v>0</v>
      </c>
      <c r="U624" s="12">
        <f ca="1"/>
        <v>0</v>
      </c>
      <c r="V624" s="12"/>
      <c r="W624" s="12">
        <f ca="1">INDEX(P$8:P$6003,UsefulSeries!$I620)</f>
        <v>0</v>
      </c>
      <c r="X624" s="12">
        <f ca="1">INDEX(Q$8:Q$6003,UsefulSeries!$I620)</f>
        <v>0</v>
      </c>
      <c r="Y624" s="12">
        <f ca="1">INDEX(R$8:R$6003,UsefulSeries!$I620)</f>
        <v>0.20112706404534236</v>
      </c>
      <c r="Z624" s="12">
        <f ca="1">INDEX(S$8:S$6003,UsefulSeries!$I620)</f>
        <v>6.3027670126241844E-2</v>
      </c>
      <c r="AA624" s="12">
        <f ca="1">INDEX(T$8:T$6003,UsefulSeries!$I620)</f>
        <v>0</v>
      </c>
      <c r="AB624" s="12">
        <f ca="1">INDEX(U$8:U$6003,UsefulSeries!$I620)</f>
        <v>0</v>
      </c>
      <c r="AC624" s="12">
        <f>INDEX( K$8:K$6003,UsefulSeries!$I620)</f>
        <v>3.6567800200357853E-2</v>
      </c>
      <c r="AD624" s="12">
        <f>INDEX(L$8:L$6003,UsefulSeries!$I620)</f>
        <v>-3.6567800200357853E-2</v>
      </c>
      <c r="AE624" s="12"/>
      <c r="AF624" s="12"/>
      <c r="AG624" s="12"/>
      <c r="AH624" s="12"/>
      <c r="AI624" s="12"/>
      <c r="AJ624" s="12"/>
      <c r="AK624" s="12"/>
      <c r="AL624" s="12"/>
      <c r="AM624" s="12"/>
      <c r="AN624" s="12">
        <f t="shared" ca="1" si="99"/>
        <v>0</v>
      </c>
      <c r="AO624" s="12">
        <f t="shared" ca="1" si="100"/>
        <v>0</v>
      </c>
      <c r="AP624" s="12">
        <f t="shared" ca="1" si="101"/>
        <v>0.20112706404534236</v>
      </c>
      <c r="AQ624" s="12">
        <f t="shared" ca="1" si="102"/>
        <v>6.3027670126241844E-2</v>
      </c>
      <c r="AR624" s="12">
        <f t="shared" ca="1" si="103"/>
        <v>0</v>
      </c>
      <c r="AS624" s="12">
        <f t="shared" ca="1" si="104"/>
        <v>0</v>
      </c>
      <c r="AT624" s="12">
        <f t="shared" si="105"/>
        <v>3.6567800200357853E-2</v>
      </c>
      <c r="AU624" s="12">
        <f t="shared" si="106"/>
        <v>-3.6567800200357853E-2</v>
      </c>
      <c r="AV624" s="12"/>
      <c r="AW624" s="12">
        <f ca="1">INDEX(I$8:I$6003,UsefulSeries!$I620)</f>
        <v>0.26479334313211761</v>
      </c>
      <c r="AX624" s="12"/>
      <c r="AY624" s="12"/>
      <c r="AZ624" s="12">
        <f ca="1"/>
        <v>6.3027670126241844E-2</v>
      </c>
      <c r="BA624" s="12"/>
      <c r="BB624" s="12">
        <f t="shared" ca="1" si="98"/>
        <v>6.3027670126241844E-2</v>
      </c>
      <c r="BC624" s="12"/>
      <c r="BD624" s="38">
        <f ca="1"/>
        <v>0.26895541475037005</v>
      </c>
    </row>
    <row r="625" spans="1:56" x14ac:dyDescent="0.35">
      <c r="A625" s="12">
        <f ca="1">-INDEX('Flow probs &amp; rates'!$K$5:$K$5999,UsefulSeries!$E622,0)*(INDEX('Flow probs &amp; rates'!$L$5:$L$5999,UsefulSeries!$E622,0))/INDEX('Flow probs &amp; rates'!$E$4:$E$5999,UsefulSeries!$E622,0)</f>
        <v>-2.6715720185195471E-4</v>
      </c>
      <c r="B625" s="12">
        <f ca="1">INDEX('Flow probs &amp; rates'!$L$5:$L$5999,UsefulSeries!$E622,0)*(1-INDEX('Flow probs &amp; rates'!$L$5:$L$5999,UsefulSeries!$E622,0))/INDEX('Flow probs &amp; rates'!$E$4:$E$5999,UsefulSeries!$E622,0)</f>
        <v>2.2077694104064783E-2</v>
      </c>
      <c r="C625" s="12">
        <v>0</v>
      </c>
      <c r="D625" s="12">
        <v>0</v>
      </c>
      <c r="E625" s="12">
        <v>0</v>
      </c>
      <c r="F625" s="12">
        <v>0</v>
      </c>
      <c r="G625" s="12"/>
      <c r="H625" s="12"/>
      <c r="I625" s="12">
        <f ca="1">INDEX('Flow probs &amp; rates'!$L$5:$L$5999,UsefulSeries!$E622)</f>
        <v>1.4372643368849984E-2</v>
      </c>
      <c r="J625" s="12"/>
      <c r="K625" s="12">
        <f>-INDEX('Flow probs &amp; rates'!$E$4:$E$5999,UsefulSeries!$E622)</f>
        <v>-0.64164628899508502</v>
      </c>
      <c r="L625" s="12"/>
      <c r="M625" s="12"/>
      <c r="N625" s="12">
        <f>INDEX('Flow probs &amp; rates'!$F$5:$F$5999,UsefulSeries!$G622)-INDEX('Flow probs &amp; rates'!$F$4:$F$5999,UsefulSeries!$G622)</f>
        <v>-1.0287324173038209E-4</v>
      </c>
      <c r="O625" s="12"/>
      <c r="P625" s="12">
        <f ca="1"/>
        <v>0.65897705468184886</v>
      </c>
      <c r="Q625" s="12">
        <f ca="1"/>
        <v>45.302559486131685</v>
      </c>
      <c r="R625" s="12">
        <f ca="1"/>
        <v>0</v>
      </c>
      <c r="S625" s="12">
        <f ca="1"/>
        <v>0</v>
      </c>
      <c r="T625" s="12">
        <f ca="1"/>
        <v>0</v>
      </c>
      <c r="U625" s="12">
        <f ca="1"/>
        <v>0</v>
      </c>
      <c r="V625" s="12"/>
      <c r="W625" s="12">
        <f ca="1">INDEX(P$9:P$6003,UsefulSeries!$I620)</f>
        <v>0</v>
      </c>
      <c r="X625" s="12">
        <f ca="1">INDEX(Q$9:Q$6003,UsefulSeries!$I620)</f>
        <v>0</v>
      </c>
      <c r="Y625" s="12">
        <f ca="1">INDEX(R$9:R$6003,UsefulSeries!$I620)</f>
        <v>6.3027670126241858E-2</v>
      </c>
      <c r="Z625" s="12">
        <f ca="1">INDEX(S$9:S$6003,UsefulSeries!$I620)</f>
        <v>0.2989182098611689</v>
      </c>
      <c r="AA625" s="12">
        <f ca="1">INDEX(T$9:T$6003,UsefulSeries!$I620)</f>
        <v>0</v>
      </c>
      <c r="AB625" s="12">
        <f ca="1">INDEX(U$9:U$6003,UsefulSeries!$I620)</f>
        <v>0</v>
      </c>
      <c r="AC625" s="12">
        <f>INDEX( K$9:K$6003,UsefulSeries!$I620)</f>
        <v>0</v>
      </c>
      <c r="AD625" s="12">
        <f>INDEX(L$9:L$6003,UsefulSeries!$I620)</f>
        <v>-3.6567800200357853E-2</v>
      </c>
      <c r="AE625" s="12"/>
      <c r="AF625" s="12"/>
      <c r="AG625" s="12"/>
      <c r="AH625" s="12"/>
      <c r="AI625" s="12"/>
      <c r="AJ625" s="12"/>
      <c r="AK625" s="12"/>
      <c r="AL625" s="12"/>
      <c r="AM625" s="12"/>
      <c r="AN625" s="12">
        <f t="shared" ca="1" si="99"/>
        <v>0</v>
      </c>
      <c r="AO625" s="12">
        <f t="shared" ca="1" si="100"/>
        <v>0</v>
      </c>
      <c r="AP625" s="12">
        <f t="shared" ca="1" si="101"/>
        <v>6.3027670126241858E-2</v>
      </c>
      <c r="AQ625" s="12">
        <f t="shared" ca="1" si="102"/>
        <v>0.2989182098611689</v>
      </c>
      <c r="AR625" s="12">
        <f t="shared" ca="1" si="103"/>
        <v>0</v>
      </c>
      <c r="AS625" s="12">
        <f t="shared" ca="1" si="104"/>
        <v>0</v>
      </c>
      <c r="AT625" s="12">
        <f t="shared" si="105"/>
        <v>0</v>
      </c>
      <c r="AU625" s="12">
        <f t="shared" si="106"/>
        <v>-3.6567800200357853E-2</v>
      </c>
      <c r="AV625" s="12"/>
      <c r="AW625" s="12">
        <f ca="1">INDEX(I$9:I$6003,UsefulSeries!$I620)</f>
        <v>0.15502020658161839</v>
      </c>
      <c r="AX625" s="12"/>
      <c r="AY625" s="12"/>
      <c r="AZ625" s="12">
        <f ca="1"/>
        <v>6.302767012624183E-2</v>
      </c>
      <c r="BA625" s="12"/>
      <c r="BB625" s="12">
        <f t="shared" ca="1" si="98"/>
        <v>6.302767012624183E-2</v>
      </c>
      <c r="BC625" s="12"/>
      <c r="BD625" s="38">
        <f ca="1"/>
        <v>0.17046230493493775</v>
      </c>
    </row>
    <row r="626" spans="1:56" x14ac:dyDescent="0.35">
      <c r="A626" s="12">
        <v>0</v>
      </c>
      <c r="B626" s="12">
        <v>0</v>
      </c>
      <c r="C626" s="12">
        <f ca="1">INDEX('Flow probs &amp; rates'!$M$5:$M$5999,UsefulSeries!$E622,0)*(1-INDEX('Flow probs &amp; rates'!$M$5:$M$5999,UsefulSeries!$E622,0))/INDEX('Flow probs &amp; rates'!$F$4:$F$5999,UsefulSeries!$E622,0)</f>
        <v>6.607093705106684</v>
      </c>
      <c r="D626" s="12">
        <f ca="1">-INDEX('Flow probs &amp; rates'!$M$5:$M$5999,UsefulSeries!$E622,0)*(INDEX('Flow probs &amp; rates'!$O$5:$O$5999,UsefulSeries!$E622,0))/INDEX('Flow probs &amp; rates'!$F$4:$F$5999,UsefulSeries!$E622,0)</f>
        <v>-1.6995624976759169</v>
      </c>
      <c r="E626" s="12">
        <v>0</v>
      </c>
      <c r="F626" s="12">
        <v>0</v>
      </c>
      <c r="G626" s="12"/>
      <c r="H626" s="12"/>
      <c r="I626" s="12">
        <f ca="1">INDEX('Flow probs &amp; rates'!$M$5:$M$5999,UsefulSeries!$E622)</f>
        <v>0.28172787853020903</v>
      </c>
      <c r="J626" s="12"/>
      <c r="K626" s="12">
        <f>INDEX('Flow probs &amp; rates'!$F$4:$F$5999,UsefulSeries!$E622)</f>
        <v>3.0627275776741743E-2</v>
      </c>
      <c r="L626" s="12">
        <f>-INDEX('Flow probs &amp; rates'!$F$4:$F$5999,UsefulSeries!$E622)</f>
        <v>-3.0627275776741743E-2</v>
      </c>
      <c r="M626" s="12"/>
      <c r="N626" s="12">
        <f>INDEX('Flow probs &amp; rates'!$E$5:$E$5999,UsefulSeries!$G624)-INDEX('Flow probs &amp; rates'!$E$4:$E$5999,UsefulSeries!$G624)</f>
        <v>1.3496810509200374E-3</v>
      </c>
      <c r="O626" s="12"/>
      <c r="P626" s="12">
        <f ca="1"/>
        <v>0</v>
      </c>
      <c r="Q626" s="12">
        <f ca="1"/>
        <v>0</v>
      </c>
      <c r="R626" s="12">
        <f ca="1"/>
        <v>0.16611951651089257</v>
      </c>
      <c r="S626" s="12">
        <f ca="1"/>
        <v>5.7407251553210518E-2</v>
      </c>
      <c r="T626" s="12">
        <f ca="1"/>
        <v>0</v>
      </c>
      <c r="U626" s="12">
        <f ca="1"/>
        <v>0</v>
      </c>
      <c r="V626" s="12"/>
      <c r="W626" s="12">
        <f ca="1">INDEX(P$10:P$6003,UsefulSeries!$I620)</f>
        <v>0</v>
      </c>
      <c r="X626" s="12">
        <f ca="1">INDEX(Q$10:Q$6003,UsefulSeries!$I620)</f>
        <v>0</v>
      </c>
      <c r="Y626" s="12">
        <f ca="1">INDEX(R$10:R$6003,UsefulSeries!$I620)</f>
        <v>0</v>
      </c>
      <c r="Z626" s="12">
        <f ca="1">INDEX(S$10:S$6003,UsefulSeries!$I620)</f>
        <v>0</v>
      </c>
      <c r="AA626" s="12">
        <f ca="1">INDEX(T$10:T$6003,UsefulSeries!$I620)</f>
        <v>16.615534266721031</v>
      </c>
      <c r="AB626" s="12">
        <f ca="1">INDEX(U$10:U$6003,UsefulSeries!$I620)</f>
        <v>0.34532525062272912</v>
      </c>
      <c r="AC626" s="12">
        <f>INDEX( K$10:K$6003,UsefulSeries!$I620)</f>
        <v>0.33072502629073819</v>
      </c>
      <c r="AD626" s="12">
        <f>INDEX(L$10:L$6003,UsefulSeries!$I620)</f>
        <v>0</v>
      </c>
      <c r="AE626" s="12"/>
      <c r="AF626" s="12"/>
      <c r="AG626" s="12"/>
      <c r="AH626" s="12"/>
      <c r="AI626" s="12"/>
      <c r="AJ626" s="12"/>
      <c r="AK626" s="12"/>
      <c r="AL626" s="12"/>
      <c r="AM626" s="12"/>
      <c r="AN626" s="12">
        <f t="shared" ca="1" si="99"/>
        <v>0</v>
      </c>
      <c r="AO626" s="12">
        <f t="shared" ca="1" si="100"/>
        <v>0</v>
      </c>
      <c r="AP626" s="12">
        <f t="shared" ca="1" si="101"/>
        <v>0</v>
      </c>
      <c r="AQ626" s="12">
        <f t="shared" ca="1" si="102"/>
        <v>0</v>
      </c>
      <c r="AR626" s="12">
        <f t="shared" ca="1" si="103"/>
        <v>16.615534266721031</v>
      </c>
      <c r="AS626" s="12">
        <f t="shared" ca="1" si="104"/>
        <v>0.34532525062272912</v>
      </c>
      <c r="AT626" s="12">
        <f t="shared" si="105"/>
        <v>0.33072502629073819</v>
      </c>
      <c r="AU626" s="12">
        <f t="shared" si="106"/>
        <v>0</v>
      </c>
      <c r="AV626" s="12"/>
      <c r="AW626" s="12">
        <f ca="1">INDEX(I$10:I$6003,UsefulSeries!$I620)</f>
        <v>2.0327029970144052E-2</v>
      </c>
      <c r="AX626" s="12"/>
      <c r="AY626" s="12"/>
      <c r="AZ626" s="12">
        <f ca="1"/>
        <v>0.34532525062272906</v>
      </c>
      <c r="BA626" s="12"/>
      <c r="BB626" s="12">
        <f t="shared" ca="1" si="98"/>
        <v>0.34532525062272906</v>
      </c>
      <c r="BC626" s="12"/>
      <c r="BD626" s="38">
        <f ca="1"/>
        <v>1.8715881429399669E-2</v>
      </c>
    </row>
    <row r="627" spans="1:56" x14ac:dyDescent="0.35">
      <c r="A627" s="12">
        <v>0</v>
      </c>
      <c r="B627" s="12">
        <v>0</v>
      </c>
      <c r="C627" s="12">
        <f ca="1">-INDEX('Flow probs &amp; rates'!$M$5:$M$5999,UsefulSeries!$E622,0)*(INDEX('Flow probs &amp; rates'!$O$5:$O$5999,UsefulSeries!$E622,0))/INDEX('Flow probs &amp; rates'!$F$4:$F$5999,UsefulSeries!$E622,0)</f>
        <v>-1.6995624976759169</v>
      </c>
      <c r="D627" s="12">
        <f ca="1">INDEX('Flow probs &amp; rates'!$O$5:$O$5999,UsefulSeries!$E622,0)*(1-INDEX('Flow probs &amp; rates'!$O$5:$O$5999,UsefulSeries!$E622,0))/INDEX('Flow probs &amp; rates'!$F$4:$F$5999,UsefulSeries!$E622,0)</f>
        <v>4.918028520008094</v>
      </c>
      <c r="E627" s="12">
        <v>0</v>
      </c>
      <c r="F627" s="12">
        <v>0</v>
      </c>
      <c r="G627" s="12"/>
      <c r="H627" s="12"/>
      <c r="I627" s="12">
        <f ca="1">INDEX('Flow probs &amp; rates'!$O$5:$O$5999,UsefulSeries!$E622)</f>
        <v>0.18476328855948415</v>
      </c>
      <c r="J627" s="12"/>
      <c r="K627" s="12"/>
      <c r="L627" s="12">
        <f>-INDEX('Flow probs &amp; rates'!$F$4:$F$5999,UsefulSeries!$E622)</f>
        <v>-3.0627275776741743E-2</v>
      </c>
      <c r="M627" s="12"/>
      <c r="N627" s="12">
        <f>INDEX('Flow probs &amp; rates'!$F$5:$F$5999,UsefulSeries!$G624)-INDEX('Flow probs &amp; rates'!$F$4:$F$5999,UsefulSeries!$G624)</f>
        <v>-5.0500986431589387E-4</v>
      </c>
      <c r="O627" s="12"/>
      <c r="P627" s="12">
        <f ca="1"/>
        <v>0</v>
      </c>
      <c r="Q627" s="12">
        <f ca="1"/>
        <v>0</v>
      </c>
      <c r="R627" s="12">
        <f ca="1"/>
        <v>5.7407251553210518E-2</v>
      </c>
      <c r="S627" s="12">
        <f ca="1"/>
        <v>0.22317219336350611</v>
      </c>
      <c r="T627" s="12">
        <f ca="1"/>
        <v>0</v>
      </c>
      <c r="U627" s="12">
        <f ca="1"/>
        <v>0</v>
      </c>
      <c r="V627" s="12"/>
      <c r="W627" s="12">
        <f ca="1">INDEX(P$11:P$6003,UsefulSeries!$I620)</f>
        <v>0</v>
      </c>
      <c r="X627" s="12">
        <f ca="1">INDEX(Q$11:Q$6003,UsefulSeries!$I620)</f>
        <v>0</v>
      </c>
      <c r="Y627" s="12">
        <f ca="1">INDEX(R$11:R$6003,UsefulSeries!$I620)</f>
        <v>0</v>
      </c>
      <c r="Z627" s="12">
        <f ca="1">INDEX(S$11:S$6003,UsefulSeries!$I620)</f>
        <v>0</v>
      </c>
      <c r="AA627" s="12">
        <f ca="1">INDEX(T$11:T$6003,UsefulSeries!$I620)</f>
        <v>0.34532525062272912</v>
      </c>
      <c r="AB627" s="12">
        <f ca="1">INDEX(U$11:U$6003,UsefulSeries!$I620)</f>
        <v>15.410739086141687</v>
      </c>
      <c r="AC627" s="12">
        <f>INDEX( K$11:K$6003,UsefulSeries!$I620)</f>
        <v>0</v>
      </c>
      <c r="AD627" s="12">
        <f>INDEX(L$11:L$6003,UsefulSeries!$I620)</f>
        <v>0.33072502629073819</v>
      </c>
      <c r="AE627" s="12"/>
      <c r="AF627" s="12"/>
      <c r="AG627" s="12"/>
      <c r="AH627" s="12"/>
      <c r="AI627" s="12"/>
      <c r="AJ627" s="12"/>
      <c r="AK627" s="12"/>
      <c r="AL627" s="12"/>
      <c r="AM627" s="12"/>
      <c r="AN627" s="12">
        <f t="shared" ca="1" si="99"/>
        <v>0</v>
      </c>
      <c r="AO627" s="12">
        <f t="shared" ca="1" si="100"/>
        <v>0</v>
      </c>
      <c r="AP627" s="12">
        <f t="shared" ca="1" si="101"/>
        <v>0</v>
      </c>
      <c r="AQ627" s="12">
        <f t="shared" ca="1" si="102"/>
        <v>0</v>
      </c>
      <c r="AR627" s="12">
        <f t="shared" ca="1" si="103"/>
        <v>0.34532525062272912</v>
      </c>
      <c r="AS627" s="12">
        <f t="shared" ca="1" si="104"/>
        <v>15.410739086141687</v>
      </c>
      <c r="AT627" s="12">
        <f t="shared" si="105"/>
        <v>0</v>
      </c>
      <c r="AU627" s="12">
        <f t="shared" si="106"/>
        <v>0.33072502629073819</v>
      </c>
      <c r="AV627" s="12"/>
      <c r="AW627" s="12">
        <f ca="1">INDEX(I$11:I$6003,UsefulSeries!$I620)</f>
        <v>2.1952601495154728E-2</v>
      </c>
      <c r="AX627" s="12"/>
      <c r="AY627" s="12"/>
      <c r="AZ627" s="12">
        <f ca="1"/>
        <v>0.34532525062272917</v>
      </c>
      <c r="BA627" s="12"/>
      <c r="BB627" s="12">
        <f t="shared" ca="1" si="98"/>
        <v>0.34532525062272917</v>
      </c>
      <c r="BC627" s="12"/>
      <c r="BD627" s="38">
        <f ca="1"/>
        <v>1.9125786870043515E-2</v>
      </c>
    </row>
    <row r="628" spans="1:56" x14ac:dyDescent="0.35">
      <c r="A628" s="12">
        <v>0</v>
      </c>
      <c r="B628" s="12">
        <v>0</v>
      </c>
      <c r="C628" s="12">
        <v>0</v>
      </c>
      <c r="D628" s="12">
        <v>0</v>
      </c>
      <c r="E628" s="12">
        <f ca="1">INDEX('Flow probs &amp; rates'!$P$5:$P$5999,UsefulSeries!$E622,0)*(1-INDEX('Flow probs &amp; rates'!$P$5:$P$5999,UsefulSeries!$E622,0))/INDEX('Flow probs &amp; rates'!$G$4:$G$5999,UsefulSeries!$E622,0)</f>
        <v>7.8451047755218953E-2</v>
      </c>
      <c r="F628" s="12">
        <f ca="1">-INDEX('Flow probs &amp; rates'!$P$5:$P$5999,UsefulSeries!$E622,0)*(INDEX('Flow probs &amp; rates'!$Q$5:$Q$5999,UsefulSeries!$E622,0))/INDEX('Flow probs &amp; rates'!$G$4:$G$5999,UsefulSeries!$E622,0)</f>
        <v>-1.6360402142511889E-3</v>
      </c>
      <c r="G628" s="12"/>
      <c r="H628" s="12"/>
      <c r="I628" s="12">
        <f ca="1">INDEX('Flow probs &amp; rates'!$P$5:$P$5999,UsefulSeries!$E622)</f>
        <v>2.6407857139429607E-2</v>
      </c>
      <c r="J628" s="12"/>
      <c r="K628" s="12">
        <f>INDEX('Flow probs &amp; rates'!$G$4:$G$5999,UsefulSeries!$E622)</f>
        <v>0.32772643522817319</v>
      </c>
      <c r="L628" s="12"/>
      <c r="M628" s="12"/>
      <c r="N628" s="12"/>
      <c r="O628" s="12"/>
      <c r="P628" s="12">
        <f ca="1"/>
        <v>0</v>
      </c>
      <c r="Q628" s="12">
        <f ca="1"/>
        <v>0</v>
      </c>
      <c r="R628" s="12">
        <f ca="1"/>
        <v>0</v>
      </c>
      <c r="S628" s="12">
        <f ca="1"/>
        <v>0</v>
      </c>
      <c r="T628" s="12">
        <f ca="1"/>
        <v>12.753971743183271</v>
      </c>
      <c r="U628" s="12">
        <f ca="1"/>
        <v>0.34378512721417753</v>
      </c>
      <c r="V628" s="12"/>
      <c r="W628" s="12"/>
      <c r="X628" s="12"/>
      <c r="Y628" s="12"/>
      <c r="Z628" s="12"/>
      <c r="AA628" s="12"/>
      <c r="AB628" s="12"/>
      <c r="AC628" s="12"/>
      <c r="AD628" s="12"/>
      <c r="AE628" s="12">
        <f t="array" ref="AE628:AJ629">TRANSPOSE(AC622:AD627)</f>
        <v>-0.63270717350890393</v>
      </c>
      <c r="AF628" s="12">
        <v>-0.63270717350890393</v>
      </c>
      <c r="AG628" s="12">
        <v>3.6567800200357853E-2</v>
      </c>
      <c r="AH628" s="12">
        <v>0</v>
      </c>
      <c r="AI628" s="12">
        <v>0.33072502629073819</v>
      </c>
      <c r="AJ628" s="12">
        <v>0</v>
      </c>
      <c r="AK628" s="12"/>
      <c r="AL628" s="12"/>
      <c r="AM628" s="12"/>
      <c r="AN628" s="12">
        <f t="shared" si="99"/>
        <v>-0.63270717350890393</v>
      </c>
      <c r="AO628" s="12">
        <f t="shared" si="100"/>
        <v>-0.63270717350890393</v>
      </c>
      <c r="AP628" s="12">
        <f t="shared" si="101"/>
        <v>3.6567800200357853E-2</v>
      </c>
      <c r="AQ628" s="12">
        <f t="shared" si="102"/>
        <v>0</v>
      </c>
      <c r="AR628" s="12">
        <f t="shared" si="103"/>
        <v>0.33072502629073819</v>
      </c>
      <c r="AS628" s="12">
        <f t="shared" si="104"/>
        <v>0</v>
      </c>
      <c r="AT628" s="12">
        <f t="shared" si="105"/>
        <v>0</v>
      </c>
      <c r="AU628" s="12">
        <f t="shared" si="106"/>
        <v>0</v>
      </c>
      <c r="AV628" s="12"/>
      <c r="AW628" s="12"/>
      <c r="AX628" s="12">
        <f>INDEX($N$6:$N$6003,UsefulSeries!$K620)</f>
        <v>4.7131558976321042E-4</v>
      </c>
      <c r="AY628" s="12"/>
      <c r="AZ628" s="12"/>
      <c r="BA628" s="12"/>
      <c r="BB628" s="12">
        <f t="shared" si="98"/>
        <v>4.7131558976321042E-4</v>
      </c>
      <c r="BC628" s="12"/>
      <c r="BD628" s="38">
        <f ca="1"/>
        <v>8.3895266613433897E-2</v>
      </c>
    </row>
    <row r="629" spans="1:56" x14ac:dyDescent="0.35">
      <c r="A629" s="12">
        <v>0</v>
      </c>
      <c r="B629" s="12">
        <v>0</v>
      </c>
      <c r="C629" s="12">
        <v>0</v>
      </c>
      <c r="D629" s="12">
        <v>0</v>
      </c>
      <c r="E629" s="12">
        <f ca="1">-INDEX('Flow probs &amp; rates'!$P$5:$P$5999,UsefulSeries!$E622,0)*(INDEX('Flow probs &amp; rates'!$Q$5:$Q$5999,UsefulSeries!$E622,0))/INDEX('Flow probs &amp; rates'!$G$4:$G$5999,UsefulSeries!$E622,0)</f>
        <v>-1.6360402142511889E-3</v>
      </c>
      <c r="F629" s="12">
        <f ca="1">INDEX('Flow probs &amp; rates'!$Q$5:$Q$5999,UsefulSeries!$E622,0)*(1-INDEX('Flow probs &amp; rates'!$Q$5:$Q$5999,UsefulSeries!$E622,0))/INDEX('Flow probs &amp; rates'!$G$4:$G$5999,UsefulSeries!$E622,0)</f>
        <v>6.0694919621324048E-2</v>
      </c>
      <c r="G629" s="12"/>
      <c r="H629" s="12"/>
      <c r="I629" s="12">
        <f ca="1">INDEX('Flow probs &amp; rates'!$Q$5:$Q$5999,UsefulSeries!$E622)</f>
        <v>2.0303564370087311E-2</v>
      </c>
      <c r="J629" s="12"/>
      <c r="K629" s="12"/>
      <c r="L629" s="12">
        <f>INDEX('Flow probs &amp; rates'!$G$4:$G$5999,UsefulSeries!$E622)</f>
        <v>0.32772643522817319</v>
      </c>
      <c r="M629" s="12"/>
      <c r="N629" s="12"/>
      <c r="O629" s="12"/>
      <c r="P629" s="12">
        <f ca="1"/>
        <v>0</v>
      </c>
      <c r="Q629" s="12">
        <f ca="1"/>
        <v>0</v>
      </c>
      <c r="R629" s="12">
        <f ca="1"/>
        <v>0</v>
      </c>
      <c r="S629" s="12">
        <f ca="1"/>
        <v>0</v>
      </c>
      <c r="T629" s="12">
        <f ca="1"/>
        <v>0.34378512721417748</v>
      </c>
      <c r="U629" s="12">
        <f ca="1"/>
        <v>16.485110327778646</v>
      </c>
      <c r="V629" s="12"/>
      <c r="W629" s="12"/>
      <c r="X629" s="12"/>
      <c r="Y629" s="12"/>
      <c r="Z629" s="12"/>
      <c r="AA629" s="12"/>
      <c r="AB629" s="12"/>
      <c r="AC629" s="12"/>
      <c r="AD629" s="12"/>
      <c r="AE629" s="12">
        <v>0.63270717350890393</v>
      </c>
      <c r="AF629" s="12">
        <v>0</v>
      </c>
      <c r="AG629" s="12">
        <v>-3.6567800200357853E-2</v>
      </c>
      <c r="AH629" s="12">
        <v>-3.6567800200357853E-2</v>
      </c>
      <c r="AI629" s="12">
        <v>0</v>
      </c>
      <c r="AJ629" s="12">
        <v>0.33072502629073819</v>
      </c>
      <c r="AK629" s="12"/>
      <c r="AL629" s="12"/>
      <c r="AM629" s="12"/>
      <c r="AN629" s="12">
        <f t="shared" si="99"/>
        <v>0.63270717350890393</v>
      </c>
      <c r="AO629" s="12">
        <f t="shared" si="100"/>
        <v>0</v>
      </c>
      <c r="AP629" s="12">
        <f t="shared" si="101"/>
        <v>-3.6567800200357853E-2</v>
      </c>
      <c r="AQ629" s="12">
        <f t="shared" si="102"/>
        <v>-3.6567800200357853E-2</v>
      </c>
      <c r="AR629" s="12">
        <f t="shared" si="103"/>
        <v>0</v>
      </c>
      <c r="AS629" s="12">
        <f t="shared" si="104"/>
        <v>0.33072502629073819</v>
      </c>
      <c r="AT629" s="12">
        <f t="shared" si="105"/>
        <v>0</v>
      </c>
      <c r="AU629" s="12">
        <f t="shared" si="106"/>
        <v>0</v>
      </c>
      <c r="AV629" s="12"/>
      <c r="AW629" s="12"/>
      <c r="AX629" s="12">
        <f>INDEX('Margin error adjustment'!N$7:N$6003,UsefulSeries!$K620)</f>
        <v>-2.3029120018784113E-3</v>
      </c>
      <c r="AY629" s="12"/>
      <c r="AZ629" s="12"/>
      <c r="BA629" s="12"/>
      <c r="BB629" s="12">
        <f t="shared" si="98"/>
        <v>-2.3029120018784113E-3</v>
      </c>
      <c r="BC629" s="12"/>
      <c r="BD629" s="38">
        <f ca="1"/>
        <v>0.13340288577773399</v>
      </c>
    </row>
    <row r="630" spans="1:56" x14ac:dyDescent="0.35">
      <c r="A630" s="12">
        <f ca="1">INDEX('Flow probs &amp; rates'!$K$5:$K$5999,UsefulSeries!$E628,0)*(1-INDEX('Flow probs &amp; rates'!$K$5:$K$5999,UsefulSeries!$E628,0))/INDEX('Flow probs &amp; rates'!$E$4:$E$5999,UsefulSeries!$E628,0)</f>
        <v>1.7905484095871262E-2</v>
      </c>
      <c r="B630" s="12">
        <f ca="1">-INDEX('Flow probs &amp; rates'!$K$5:$K$5999,UsefulSeries!$E628,0)*(INDEX('Flow probs &amp; rates'!$L$5:$L$5999,UsefulSeries!$E628,0))/INDEX('Flow probs &amp; rates'!$E$4:$E$5999,UsefulSeries!$E628,0)</f>
        <v>-2.5586625292855212E-4</v>
      </c>
      <c r="C630" s="12">
        <v>0</v>
      </c>
      <c r="D630" s="12">
        <v>0</v>
      </c>
      <c r="E630" s="12">
        <v>0</v>
      </c>
      <c r="F630" s="12">
        <v>0</v>
      </c>
      <c r="G630" s="12"/>
      <c r="H630" s="12"/>
      <c r="I630" s="12">
        <f ca="1">INDEX('Flow probs &amp; rates'!$K$5:$K$5999,UsefulSeries!$E628)</f>
        <v>1.1612697960080059E-2</v>
      </c>
      <c r="J630" s="12"/>
      <c r="K630" s="12">
        <f>-INDEX('Flow probs &amp; rates'!$E$4:$E$5999,UsefulSeries!$E628)</f>
        <v>-0.64102389774620117</v>
      </c>
      <c r="L630" s="12">
        <f>INDEX('Flow probs &amp; rates'!$E$4:$E$5999,UsefulSeries!$E628)</f>
        <v>0.64102389774620117</v>
      </c>
      <c r="M630" s="12"/>
      <c r="N630" s="12"/>
      <c r="O630" s="12"/>
      <c r="P630" s="12">
        <f t="array" aca="1" ref="P630:U635" ca="1">MINVERSE(A630:F635)</f>
        <v>55.858213257908801</v>
      </c>
      <c r="Q630" s="12">
        <f ca="1"/>
        <v>0.65795747326752774</v>
      </c>
      <c r="R630" s="12">
        <f ca="1"/>
        <v>0</v>
      </c>
      <c r="S630" s="12">
        <f ca="1"/>
        <v>0</v>
      </c>
      <c r="T630" s="12">
        <f ca="1"/>
        <v>0</v>
      </c>
      <c r="U630" s="12">
        <f ca="1"/>
        <v>0</v>
      </c>
      <c r="V630" s="12"/>
      <c r="W630" s="12">
        <f ca="1">INDEX(P$6:P$6003,UsefulSeries!$I628)</f>
        <v>49.424234250057317</v>
      </c>
      <c r="X630" s="12">
        <f ca="1">INDEX(Q$6:Q$6003,UsefulSeries!$I628)</f>
        <v>0.64889873329360315</v>
      </c>
      <c r="Y630" s="12">
        <f ca="1">INDEX(R$6:R$6003,UsefulSeries!$I628)</f>
        <v>0</v>
      </c>
      <c r="Z630" s="12">
        <f ca="1">INDEX(S$6:S$6003,UsefulSeries!$I628)</f>
        <v>0</v>
      </c>
      <c r="AA630" s="12">
        <f ca="1">INDEX(T$6:T$6003,UsefulSeries!$I628)</f>
        <v>0</v>
      </c>
      <c r="AB630" s="12">
        <f ca="1">INDEX(U$6:U$6003,UsefulSeries!$I628)</f>
        <v>0</v>
      </c>
      <c r="AC630" s="12">
        <f>INDEX( K$6:K$6003,UsefulSeries!$I628)</f>
        <v>-0.63317848909866714</v>
      </c>
      <c r="AD630" s="12">
        <f>INDEX(L$6:L$6003,UsefulSeries!$I628)</f>
        <v>0.63317848909866714</v>
      </c>
      <c r="AE630" s="12"/>
      <c r="AF630" s="12"/>
      <c r="AG630" s="12"/>
      <c r="AH630" s="12"/>
      <c r="AI630" s="12"/>
      <c r="AJ630" s="12"/>
      <c r="AK630" s="12"/>
      <c r="AL630" s="12"/>
      <c r="AM630" s="12"/>
      <c r="AN630" s="12">
        <f t="shared" ca="1" si="99"/>
        <v>49.424234250057317</v>
      </c>
      <c r="AO630" s="12">
        <f t="shared" ca="1" si="100"/>
        <v>0.64889873329360315</v>
      </c>
      <c r="AP630" s="12">
        <f t="shared" ca="1" si="101"/>
        <v>0</v>
      </c>
      <c r="AQ630" s="12">
        <f t="shared" ca="1" si="102"/>
        <v>0</v>
      </c>
      <c r="AR630" s="12">
        <f t="shared" ca="1" si="103"/>
        <v>0</v>
      </c>
      <c r="AS630" s="12">
        <f t="shared" ca="1" si="104"/>
        <v>0</v>
      </c>
      <c r="AT630" s="12">
        <f t="shared" si="105"/>
        <v>-0.63317848909866714</v>
      </c>
      <c r="AU630" s="12">
        <f t="shared" si="106"/>
        <v>0.63317848909866714</v>
      </c>
      <c r="AV630" s="12"/>
      <c r="AW630" s="12">
        <f ca="1">INDEX(I$6:I$6003,UsefulSeries!$I628)</f>
        <v>1.2981530160485486E-2</v>
      </c>
      <c r="AX630" s="12"/>
      <c r="AY630" s="12"/>
      <c r="AZ630" s="12">
        <f t="array" aca="1" ref="AZ630:AZ635" ca="1">MMULT(W630:AB635,AW630:AW635)</f>
        <v>0.64889873329360326</v>
      </c>
      <c r="BA630" s="12"/>
      <c r="BB630" s="12">
        <f t="shared" ca="1" si="98"/>
        <v>0.64889873329360326</v>
      </c>
      <c r="BC630" s="12"/>
      <c r="BD630" s="38">
        <f t="array" aca="1" ref="BD630:BD637" ca="1">MMULT(MINVERSE(AN630:AU637),BB630:BB637)</f>
        <v>1.2217928433559807E-2</v>
      </c>
    </row>
    <row r="631" spans="1:56" x14ac:dyDescent="0.35">
      <c r="A631" s="12">
        <f ca="1">-INDEX('Flow probs &amp; rates'!$K$5:$K$5999,UsefulSeries!$E628,0)*(INDEX('Flow probs &amp; rates'!$L$5:$L$5999,UsefulSeries!$E628,0))/INDEX('Flow probs &amp; rates'!$E$4:$E$5999,UsefulSeries!$E628,0)</f>
        <v>-2.5586625292855212E-4</v>
      </c>
      <c r="B631" s="12">
        <f ca="1">INDEX('Flow probs &amp; rates'!$L$5:$L$5999,UsefulSeries!$E628,0)*(1-INDEX('Flow probs &amp; rates'!$L$5:$L$5999,UsefulSeries!$E628,0))/INDEX('Flow probs &amp; rates'!$E$4:$E$5999,UsefulSeries!$E628,0)</f>
        <v>2.1722120809126864E-2</v>
      </c>
      <c r="C631" s="12">
        <v>0</v>
      </c>
      <c r="D631" s="12">
        <v>0</v>
      </c>
      <c r="E631" s="12">
        <v>0</v>
      </c>
      <c r="F631" s="12">
        <v>0</v>
      </c>
      <c r="G631" s="12"/>
      <c r="H631" s="12"/>
      <c r="I631" s="12">
        <f ca="1">INDEX('Flow probs &amp; rates'!$L$5:$L$5999,UsefulSeries!$E628)</f>
        <v>1.4123882608313794E-2</v>
      </c>
      <c r="J631" s="12"/>
      <c r="K631" s="12">
        <f>-INDEX('Flow probs &amp; rates'!$E$4:$E$5999,UsefulSeries!$E628)</f>
        <v>-0.64102389774620117</v>
      </c>
      <c r="L631" s="12"/>
      <c r="M631" s="12"/>
      <c r="N631" s="12"/>
      <c r="O631" s="12"/>
      <c r="P631" s="12">
        <f ca="1"/>
        <v>0.65795747326752785</v>
      </c>
      <c r="Q631" s="12">
        <f ca="1"/>
        <v>46.043770675146789</v>
      </c>
      <c r="R631" s="12">
        <f ca="1"/>
        <v>0</v>
      </c>
      <c r="S631" s="12">
        <f ca="1"/>
        <v>0</v>
      </c>
      <c r="T631" s="12">
        <f ca="1"/>
        <v>0</v>
      </c>
      <c r="U631" s="12">
        <f ca="1"/>
        <v>0</v>
      </c>
      <c r="V631" s="12"/>
      <c r="W631" s="12">
        <f ca="1">INDEX(P$7:P$6003,UsefulSeries!$I628)</f>
        <v>0.64889873329360315</v>
      </c>
      <c r="X631" s="12">
        <f ca="1">INDEX(Q$7:Q$6003,UsefulSeries!$I628)</f>
        <v>56.958930278042757</v>
      </c>
      <c r="Y631" s="12">
        <f ca="1">INDEX(R$7:R$6003,UsefulSeries!$I628)</f>
        <v>0</v>
      </c>
      <c r="Z631" s="12">
        <f ca="1">INDEX(S$7:S$6003,UsefulSeries!$I628)</f>
        <v>0</v>
      </c>
      <c r="AA631" s="12">
        <f ca="1">INDEX(T$7:T$6003,UsefulSeries!$I628)</f>
        <v>0</v>
      </c>
      <c r="AB631" s="12">
        <f ca="1">INDEX(U$7:U$6003,UsefulSeries!$I628)</f>
        <v>0</v>
      </c>
      <c r="AC631" s="12">
        <f>INDEX( K$7:K$6003,UsefulSeries!$I628,1)</f>
        <v>-0.63317848909866714</v>
      </c>
      <c r="AD631" s="12">
        <f>INDEX(L$7:L$6003,UsefulSeries!$I628,1)</f>
        <v>0</v>
      </c>
      <c r="AE631" s="12"/>
      <c r="AF631" s="12"/>
      <c r="AG631" s="12"/>
      <c r="AH631" s="12"/>
      <c r="AI631" s="12"/>
      <c r="AJ631" s="12"/>
      <c r="AK631" s="12"/>
      <c r="AL631" s="12"/>
      <c r="AM631" s="12"/>
      <c r="AN631" s="12">
        <f t="shared" ca="1" si="99"/>
        <v>0.64889873329360315</v>
      </c>
      <c r="AO631" s="12">
        <f t="shared" ca="1" si="100"/>
        <v>56.958930278042757</v>
      </c>
      <c r="AP631" s="12">
        <f t="shared" ca="1" si="101"/>
        <v>0</v>
      </c>
      <c r="AQ631" s="12">
        <f t="shared" ca="1" si="102"/>
        <v>0</v>
      </c>
      <c r="AR631" s="12">
        <f t="shared" ca="1" si="103"/>
        <v>0</v>
      </c>
      <c r="AS631" s="12">
        <f t="shared" ca="1" si="104"/>
        <v>0</v>
      </c>
      <c r="AT631" s="12">
        <f t="shared" si="105"/>
        <v>-0.63317848909866714</v>
      </c>
      <c r="AU631" s="12">
        <f t="shared" si="106"/>
        <v>0</v>
      </c>
      <c r="AV631" s="12"/>
      <c r="AW631" s="12">
        <f ca="1">INDEX(I$7:I$6003,UsefulSeries!$I628)</f>
        <v>1.1244506027233973E-2</v>
      </c>
      <c r="AX631" s="12"/>
      <c r="AY631" s="12"/>
      <c r="AZ631" s="12">
        <f ca="1"/>
        <v>0.64889873329360315</v>
      </c>
      <c r="BA631" s="12"/>
      <c r="BB631" s="12">
        <f t="shared" ca="1" si="98"/>
        <v>0.64889873329360315</v>
      </c>
      <c r="BC631" s="12"/>
      <c r="BD631" s="38">
        <f ca="1"/>
        <v>1.1065407282144817E-2</v>
      </c>
    </row>
    <row r="632" spans="1:56" x14ac:dyDescent="0.35">
      <c r="A632" s="12">
        <v>0</v>
      </c>
      <c r="B632" s="12">
        <v>0</v>
      </c>
      <c r="C632" s="12">
        <f ca="1">INDEX('Flow probs &amp; rates'!$M$5:$M$5999,UsefulSeries!$E628,0)*(1-INDEX('Flow probs &amp; rates'!$M$5:$M$5999,UsefulSeries!$E628,0))/INDEX('Flow probs &amp; rates'!$F$4:$F$5999,UsefulSeries!$E628,0)</f>
        <v>6.6561163574183118</v>
      </c>
      <c r="D632" s="12">
        <f ca="1">-INDEX('Flow probs &amp; rates'!$M$5:$M$5999,UsefulSeries!$E628,0)*(INDEX('Flow probs &amp; rates'!$O$5:$O$5999,UsefulSeries!$E628,0))/INDEX('Flow probs &amp; rates'!$F$4:$F$5999,UsefulSeries!$E628,0)</f>
        <v>-1.7425148584396271</v>
      </c>
      <c r="E632" s="12">
        <v>0</v>
      </c>
      <c r="F632" s="12">
        <v>0</v>
      </c>
      <c r="G632" s="12"/>
      <c r="H632" s="12"/>
      <c r="I632" s="12">
        <f ca="1">INDEX('Flow probs &amp; rates'!$M$5:$M$5999,UsefulSeries!$E628)</f>
        <v>0.28319232801265076</v>
      </c>
      <c r="J632" s="12"/>
      <c r="K632" s="12">
        <f>INDEX('Flow probs &amp; rates'!$F$4:$F$5999,UsefulSeries!$E628)</f>
        <v>3.0497428600566243E-2</v>
      </c>
      <c r="L632" s="12">
        <f>-INDEX('Flow probs &amp; rates'!$F$4:$F$5999,UsefulSeries!$E628)</f>
        <v>-3.0497428600566243E-2</v>
      </c>
      <c r="M632" s="12"/>
      <c r="N632" s="12"/>
      <c r="O632" s="12"/>
      <c r="P632" s="12">
        <f ca="1"/>
        <v>0</v>
      </c>
      <c r="Q632" s="12">
        <f ca="1"/>
        <v>0</v>
      </c>
      <c r="R632" s="12">
        <f ca="1"/>
        <v>0.16532594795712285</v>
      </c>
      <c r="S632" s="12">
        <f ca="1"/>
        <v>5.7634370241769421E-2</v>
      </c>
      <c r="T632" s="12">
        <f ca="1"/>
        <v>0</v>
      </c>
      <c r="U632" s="12">
        <f ca="1"/>
        <v>0</v>
      </c>
      <c r="V632" s="12"/>
      <c r="W632" s="12">
        <f ca="1">INDEX(P$8:P$6003,UsefulSeries!$I628)</f>
        <v>0</v>
      </c>
      <c r="X632" s="12">
        <f ca="1">INDEX(Q$8:Q$6003,UsefulSeries!$I628)</f>
        <v>0</v>
      </c>
      <c r="Y632" s="12">
        <f ca="1">INDEX(R$8:R$6003,UsefulSeries!$I628)</f>
        <v>0.19042842294738638</v>
      </c>
      <c r="Z632" s="12">
        <f ca="1">INDEX(S$8:S$6003,UsefulSeries!$I628)</f>
        <v>5.858155482645272E-2</v>
      </c>
      <c r="AA632" s="12">
        <f ca="1">INDEX(T$8:T$6003,UsefulSeries!$I628)</f>
        <v>0</v>
      </c>
      <c r="AB632" s="12">
        <f ca="1">INDEX(U$8:U$6003,UsefulSeries!$I628)</f>
        <v>0</v>
      </c>
      <c r="AC632" s="12">
        <f>INDEX( K$8:K$6003,UsefulSeries!$I628)</f>
        <v>3.4264888198479442E-2</v>
      </c>
      <c r="AD632" s="12">
        <f>INDEX(L$8:L$6003,UsefulSeries!$I628)</f>
        <v>-3.4264888198479442E-2</v>
      </c>
      <c r="AE632" s="12"/>
      <c r="AF632" s="12"/>
      <c r="AG632" s="12"/>
      <c r="AH632" s="12"/>
      <c r="AI632" s="12"/>
      <c r="AJ632" s="12"/>
      <c r="AK632" s="12"/>
      <c r="AL632" s="12"/>
      <c r="AM632" s="12"/>
      <c r="AN632" s="12">
        <f t="shared" ca="1" si="99"/>
        <v>0</v>
      </c>
      <c r="AO632" s="12">
        <f t="shared" ca="1" si="100"/>
        <v>0</v>
      </c>
      <c r="AP632" s="12">
        <f t="shared" ca="1" si="101"/>
        <v>0.19042842294738638</v>
      </c>
      <c r="AQ632" s="12">
        <f t="shared" ca="1" si="102"/>
        <v>5.858155482645272E-2</v>
      </c>
      <c r="AR632" s="12">
        <f t="shared" ca="1" si="103"/>
        <v>0</v>
      </c>
      <c r="AS632" s="12">
        <f t="shared" ca="1" si="104"/>
        <v>0</v>
      </c>
      <c r="AT632" s="12">
        <f t="shared" si="105"/>
        <v>3.4264888198479442E-2</v>
      </c>
      <c r="AU632" s="12">
        <f t="shared" si="106"/>
        <v>-3.4264888198479442E-2</v>
      </c>
      <c r="AV632" s="12"/>
      <c r="AW632" s="12">
        <f ca="1">INDEX(I$8:I$6003,UsefulSeries!$I628)</f>
        <v>0.25988397515101169</v>
      </c>
      <c r="AX632" s="12"/>
      <c r="AY632" s="12"/>
      <c r="AZ632" s="12">
        <f ca="1"/>
        <v>5.858155482645272E-2</v>
      </c>
      <c r="BA632" s="12"/>
      <c r="BB632" s="12">
        <f t="shared" ca="1" si="98"/>
        <v>5.858155482645272E-2</v>
      </c>
      <c r="BC632" s="12"/>
      <c r="BD632" s="38">
        <f ca="1"/>
        <v>0.26965372516961023</v>
      </c>
    </row>
    <row r="633" spans="1:56" x14ac:dyDescent="0.35">
      <c r="A633" s="12">
        <v>0</v>
      </c>
      <c r="B633" s="12">
        <v>0</v>
      </c>
      <c r="C633" s="12">
        <f ca="1">-INDEX('Flow probs &amp; rates'!$M$5:$M$5999,UsefulSeries!$E628,0)*(INDEX('Flow probs &amp; rates'!$O$5:$O$5999,UsefulSeries!$E628,0))/INDEX('Flow probs &amp; rates'!$F$4:$F$5999,UsefulSeries!$E628,0)</f>
        <v>-1.7425148584396271</v>
      </c>
      <c r="D633" s="12">
        <f ca="1">INDEX('Flow probs &amp; rates'!$O$5:$O$5999,UsefulSeries!$E628,0)*(1-INDEX('Flow probs &amp; rates'!$O$5:$O$5999,UsefulSeries!$E628,0))/INDEX('Flow probs &amp; rates'!$F$4:$F$5999,UsefulSeries!$E628,0)</f>
        <v>4.9984569900291964</v>
      </c>
      <c r="E633" s="12">
        <v>0</v>
      </c>
      <c r="F633" s="12">
        <v>0</v>
      </c>
      <c r="G633" s="12"/>
      <c r="H633" s="12"/>
      <c r="I633" s="12">
        <f ca="1">INDEX('Flow probs &amp; rates'!$O$5:$O$5999,UsefulSeries!$E628)</f>
        <v>0.1876541742978092</v>
      </c>
      <c r="J633" s="12"/>
      <c r="K633" s="12"/>
      <c r="L633" s="12">
        <f>-INDEX('Flow probs &amp; rates'!$F$4:$F$5999,UsefulSeries!$E628)</f>
        <v>-3.0497428600566243E-2</v>
      </c>
      <c r="M633" s="12"/>
      <c r="N633" s="12"/>
      <c r="O633" s="12"/>
      <c r="P633" s="12">
        <f ca="1"/>
        <v>0</v>
      </c>
      <c r="Q633" s="12">
        <f ca="1"/>
        <v>0</v>
      </c>
      <c r="R633" s="12">
        <f ca="1"/>
        <v>5.7634370241769421E-2</v>
      </c>
      <c r="S633" s="12">
        <f ca="1"/>
        <v>0.22015368916811789</v>
      </c>
      <c r="T633" s="12">
        <f ca="1"/>
        <v>0</v>
      </c>
      <c r="U633" s="12">
        <f ca="1"/>
        <v>0</v>
      </c>
      <c r="V633" s="12"/>
      <c r="W633" s="12">
        <f ca="1">INDEX(P$9:P$6003,UsefulSeries!$I628)</f>
        <v>0</v>
      </c>
      <c r="X633" s="12">
        <f ca="1">INDEX(Q$9:Q$6003,UsefulSeries!$I628)</f>
        <v>0</v>
      </c>
      <c r="Y633" s="12">
        <f ca="1">INDEX(R$9:R$6003,UsefulSeries!$I628)</f>
        <v>5.8581554826452727E-2</v>
      </c>
      <c r="Z633" s="12">
        <f ca="1">INDEX(S$9:S$6003,UsefulSeries!$I628)</f>
        <v>0.27935071272072048</v>
      </c>
      <c r="AA633" s="12">
        <f ca="1">INDEX(T$9:T$6003,UsefulSeries!$I628)</f>
        <v>0</v>
      </c>
      <c r="AB633" s="12">
        <f ca="1">INDEX(U$9:U$6003,UsefulSeries!$I628)</f>
        <v>0</v>
      </c>
      <c r="AC633" s="12">
        <f>INDEX( K$9:K$6003,UsefulSeries!$I628)</f>
        <v>0</v>
      </c>
      <c r="AD633" s="12">
        <f>INDEX(L$9:L$6003,UsefulSeries!$I628)</f>
        <v>-3.4264888198479442E-2</v>
      </c>
      <c r="AE633" s="12"/>
      <c r="AF633" s="12"/>
      <c r="AG633" s="12"/>
      <c r="AH633" s="12"/>
      <c r="AI633" s="12"/>
      <c r="AJ633" s="12"/>
      <c r="AK633" s="12"/>
      <c r="AL633" s="12"/>
      <c r="AM633" s="12"/>
      <c r="AN633" s="12">
        <f t="shared" ca="1" si="99"/>
        <v>0</v>
      </c>
      <c r="AO633" s="12">
        <f t="shared" ca="1" si="100"/>
        <v>0</v>
      </c>
      <c r="AP633" s="12">
        <f t="shared" ca="1" si="101"/>
        <v>5.8581554826452727E-2</v>
      </c>
      <c r="AQ633" s="12">
        <f t="shared" ca="1" si="102"/>
        <v>0.27935071272072048</v>
      </c>
      <c r="AR633" s="12">
        <f t="shared" ca="1" si="103"/>
        <v>0</v>
      </c>
      <c r="AS633" s="12">
        <f t="shared" ca="1" si="104"/>
        <v>0</v>
      </c>
      <c r="AT633" s="12">
        <f t="shared" si="105"/>
        <v>0</v>
      </c>
      <c r="AU633" s="12">
        <f t="shared" si="106"/>
        <v>-3.4264888198479442E-2</v>
      </c>
      <c r="AV633" s="12"/>
      <c r="AW633" s="12">
        <f ca="1">INDEX(I$9:I$6003,UsefulSeries!$I628)</f>
        <v>0.15520686188824351</v>
      </c>
      <c r="AX633" s="12"/>
      <c r="AY633" s="12"/>
      <c r="AZ633" s="12">
        <f ca="1"/>
        <v>5.858155482645272E-2</v>
      </c>
      <c r="BA633" s="12"/>
      <c r="BB633" s="12">
        <f t="shared" ca="1" si="98"/>
        <v>5.858155482645272E-2</v>
      </c>
      <c r="BC633" s="12"/>
      <c r="BD633" s="38">
        <f ca="1"/>
        <v>0.15841948332018627</v>
      </c>
    </row>
    <row r="634" spans="1:56" x14ac:dyDescent="0.35">
      <c r="A634" s="12">
        <v>0</v>
      </c>
      <c r="B634" s="12">
        <v>0</v>
      </c>
      <c r="C634" s="12">
        <v>0</v>
      </c>
      <c r="D634" s="12">
        <v>0</v>
      </c>
      <c r="E634" s="12">
        <f ca="1">INDEX('Flow probs &amp; rates'!$P$5:$P$5999,UsefulSeries!$E628,0)*(1-INDEX('Flow probs &amp; rates'!$P$5:$P$5999,UsefulSeries!$E628,0))/INDEX('Flow probs &amp; rates'!$G$4:$G$5999,UsefulSeries!$E628,0)</f>
        <v>8.1261748204207895E-2</v>
      </c>
      <c r="F634" s="12">
        <f ca="1">-INDEX('Flow probs &amp; rates'!$P$5:$P$5999,UsefulSeries!$E628,0)*(INDEX('Flow probs &amp; rates'!$Q$5:$Q$5999,UsefulSeries!$E628,0))/INDEX('Flow probs &amp; rates'!$G$4:$G$5999,UsefulSeries!$E628,0)</f>
        <v>-1.6936342599448064E-3</v>
      </c>
      <c r="G634" s="12"/>
      <c r="H634" s="12"/>
      <c r="I634" s="12">
        <f ca="1">INDEX('Flow probs &amp; rates'!$P$5:$P$5999,UsefulSeries!$E628)</f>
        <v>2.744603617032389E-2</v>
      </c>
      <c r="J634" s="12"/>
      <c r="K634" s="12">
        <f>INDEX('Flow probs &amp; rates'!$G$4:$G$5999,UsefulSeries!$E628)</f>
        <v>0.32847867365323258</v>
      </c>
      <c r="L634" s="12"/>
      <c r="M634" s="12"/>
      <c r="N634" s="12"/>
      <c r="O634" s="12"/>
      <c r="P634" s="12">
        <f ca="1"/>
        <v>0</v>
      </c>
      <c r="Q634" s="12">
        <f ca="1"/>
        <v>0</v>
      </c>
      <c r="R634" s="12">
        <f ca="1"/>
        <v>0</v>
      </c>
      <c r="S634" s="12">
        <f ca="1"/>
        <v>0</v>
      </c>
      <c r="T634" s="12">
        <f ca="1"/>
        <v>12.313102047264877</v>
      </c>
      <c r="U634" s="12">
        <f ca="1"/>
        <v>0.34493762400287192</v>
      </c>
      <c r="V634" s="12"/>
      <c r="W634" s="12">
        <f ca="1">INDEX(P$10:P$6003,UsefulSeries!$I628)</f>
        <v>0</v>
      </c>
      <c r="X634" s="12">
        <f ca="1">INDEX(Q$10:Q$6003,UsefulSeries!$I628)</f>
        <v>0</v>
      </c>
      <c r="Y634" s="12">
        <f ca="1">INDEX(R$10:R$6003,UsefulSeries!$I628)</f>
        <v>0</v>
      </c>
      <c r="Z634" s="12">
        <f ca="1">INDEX(S$10:S$6003,UsefulSeries!$I628)</f>
        <v>0</v>
      </c>
      <c r="AA634" s="12">
        <f ca="1">INDEX(T$10:T$6003,UsefulSeries!$I628)</f>
        <v>17.297264114010638</v>
      </c>
      <c r="AB634" s="12">
        <f ca="1">INDEX(U$10:U$6003,UsefulSeries!$I628)</f>
        <v>0.34742035372271735</v>
      </c>
      <c r="AC634" s="12">
        <f>INDEX( K$10:K$6003,UsefulSeries!$I628)</f>
        <v>0.33255662270285341</v>
      </c>
      <c r="AD634" s="12">
        <f>INDEX(L$10:L$6003,UsefulSeries!$I628)</f>
        <v>0</v>
      </c>
      <c r="AE634" s="12"/>
      <c r="AF634" s="12"/>
      <c r="AG634" s="12"/>
      <c r="AH634" s="12"/>
      <c r="AI634" s="12"/>
      <c r="AJ634" s="12"/>
      <c r="AK634" s="12"/>
      <c r="AL634" s="12"/>
      <c r="AM634" s="12"/>
      <c r="AN634" s="12">
        <f t="shared" ca="1" si="99"/>
        <v>0</v>
      </c>
      <c r="AO634" s="12">
        <f t="shared" ca="1" si="100"/>
        <v>0</v>
      </c>
      <c r="AP634" s="12">
        <f t="shared" ca="1" si="101"/>
        <v>0</v>
      </c>
      <c r="AQ634" s="12">
        <f t="shared" ca="1" si="102"/>
        <v>0</v>
      </c>
      <c r="AR634" s="12">
        <f t="shared" ca="1" si="103"/>
        <v>17.297264114010638</v>
      </c>
      <c r="AS634" s="12">
        <f t="shared" ca="1" si="104"/>
        <v>0.34742035372271735</v>
      </c>
      <c r="AT634" s="12">
        <f t="shared" si="105"/>
        <v>0.33255662270285341</v>
      </c>
      <c r="AU634" s="12">
        <f t="shared" si="106"/>
        <v>0</v>
      </c>
      <c r="AV634" s="12"/>
      <c r="AW634" s="12">
        <f ca="1">INDEX(I$10:I$6003,UsefulSeries!$I628)</f>
        <v>1.9620040597778606E-2</v>
      </c>
      <c r="AX634" s="12"/>
      <c r="AY634" s="12"/>
      <c r="AZ634" s="12">
        <f ca="1"/>
        <v>0.34742035372271735</v>
      </c>
      <c r="BA634" s="12"/>
      <c r="BB634" s="12">
        <f t="shared" ca="1" si="98"/>
        <v>0.34742035372271735</v>
      </c>
      <c r="BC634" s="12"/>
      <c r="BD634" s="38">
        <f ca="1"/>
        <v>1.9964487772131608E-2</v>
      </c>
    </row>
    <row r="635" spans="1:56" x14ac:dyDescent="0.35">
      <c r="A635" s="12">
        <v>0</v>
      </c>
      <c r="B635" s="12">
        <v>0</v>
      </c>
      <c r="C635" s="12">
        <v>0</v>
      </c>
      <c r="D635" s="12">
        <v>0</v>
      </c>
      <c r="E635" s="12">
        <f ca="1">-INDEX('Flow probs &amp; rates'!$P$5:$P$5999,UsefulSeries!$E628,0)*(INDEX('Flow probs &amp; rates'!$Q$5:$Q$5999,UsefulSeries!$E628,0))/INDEX('Flow probs &amp; rates'!$G$4:$G$5999,UsefulSeries!$E628,0)</f>
        <v>-1.6936342599448064E-3</v>
      </c>
      <c r="F635" s="12">
        <f ca="1">INDEX('Flow probs &amp; rates'!$Q$5:$Q$5999,UsefulSeries!$E628,0)*(1-INDEX('Flow probs &amp; rates'!$Q$5:$Q$5999,UsefulSeries!$E628,0))/INDEX('Flow probs &amp; rates'!$G$4:$G$5999,UsefulSeries!$E628,0)</f>
        <v>6.0456992865674478E-2</v>
      </c>
      <c r="G635" s="12"/>
      <c r="H635" s="12"/>
      <c r="I635" s="12">
        <f ca="1">INDEX('Flow probs &amp; rates'!$Q$5:$Q$5999,UsefulSeries!$E628)</f>
        <v>2.026969329588911E-2</v>
      </c>
      <c r="J635" s="12"/>
      <c r="K635" s="12"/>
      <c r="L635" s="12">
        <f>INDEX('Flow probs &amp; rates'!$G$4:$G$5999,UsefulSeries!$E628)</f>
        <v>0.32847867365323258</v>
      </c>
      <c r="M635" s="12"/>
      <c r="N635" s="12"/>
      <c r="O635" s="12"/>
      <c r="P635" s="12">
        <f ca="1"/>
        <v>0</v>
      </c>
      <c r="Q635" s="12">
        <f ca="1"/>
        <v>0</v>
      </c>
      <c r="R635" s="12">
        <f ca="1"/>
        <v>0</v>
      </c>
      <c r="S635" s="12">
        <f ca="1"/>
        <v>0</v>
      </c>
      <c r="T635" s="12">
        <f ca="1"/>
        <v>0.34493762400287192</v>
      </c>
      <c r="U635" s="12">
        <f ca="1"/>
        <v>16.550346796121488</v>
      </c>
      <c r="V635" s="12"/>
      <c r="W635" s="12">
        <f ca="1">INDEX(P$11:P$6003,UsefulSeries!$I628)</f>
        <v>0</v>
      </c>
      <c r="X635" s="12">
        <f ca="1">INDEX(Q$11:Q$6003,UsefulSeries!$I628)</f>
        <v>0</v>
      </c>
      <c r="Y635" s="12">
        <f ca="1">INDEX(R$11:R$6003,UsefulSeries!$I628)</f>
        <v>0</v>
      </c>
      <c r="Z635" s="12">
        <f ca="1">INDEX(S$11:S$6003,UsefulSeries!$I628)</f>
        <v>0</v>
      </c>
      <c r="AA635" s="12">
        <f ca="1">INDEX(T$11:T$6003,UsefulSeries!$I628)</f>
        <v>0.3474203537227174</v>
      </c>
      <c r="AB635" s="12">
        <f ca="1">INDEX(U$11:U$6003,UsefulSeries!$I628)</f>
        <v>14.704597900725854</v>
      </c>
      <c r="AC635" s="12">
        <f>INDEX( K$11:K$6003,UsefulSeries!$I628)</f>
        <v>0</v>
      </c>
      <c r="AD635" s="12">
        <f>INDEX(L$11:L$6003,UsefulSeries!$I628)</f>
        <v>0.33255662270285341</v>
      </c>
      <c r="AE635" s="12"/>
      <c r="AF635" s="12"/>
      <c r="AG635" s="12"/>
      <c r="AH635" s="12"/>
      <c r="AI635" s="12"/>
      <c r="AJ635" s="12"/>
      <c r="AK635" s="12"/>
      <c r="AL635" s="12"/>
      <c r="AM635" s="12"/>
      <c r="AN635" s="12">
        <f t="shared" ca="1" si="99"/>
        <v>0</v>
      </c>
      <c r="AO635" s="12">
        <f t="shared" ca="1" si="100"/>
        <v>0</v>
      </c>
      <c r="AP635" s="12">
        <f t="shared" ca="1" si="101"/>
        <v>0</v>
      </c>
      <c r="AQ635" s="12">
        <f t="shared" ca="1" si="102"/>
        <v>0</v>
      </c>
      <c r="AR635" s="12">
        <f t="shared" ca="1" si="103"/>
        <v>0.3474203537227174</v>
      </c>
      <c r="AS635" s="12">
        <f t="shared" ca="1" si="104"/>
        <v>14.704597900725854</v>
      </c>
      <c r="AT635" s="12">
        <f t="shared" si="105"/>
        <v>0</v>
      </c>
      <c r="AU635" s="12">
        <f t="shared" si="106"/>
        <v>0.33255662270285341</v>
      </c>
      <c r="AV635" s="12"/>
      <c r="AW635" s="12">
        <f ca="1">INDEX(I$11:I$6003,UsefulSeries!$I628)</f>
        <v>2.3163091883074888E-2</v>
      </c>
      <c r="AX635" s="12"/>
      <c r="AY635" s="12"/>
      <c r="AZ635" s="12">
        <f ca="1"/>
        <v>0.3474203537227174</v>
      </c>
      <c r="BA635" s="12"/>
      <c r="BB635" s="12">
        <f t="shared" ca="1" si="98"/>
        <v>0.3474203537227174</v>
      </c>
      <c r="BC635" s="12"/>
      <c r="BD635" s="38">
        <f ca="1"/>
        <v>2.2184859225830356E-2</v>
      </c>
    </row>
    <row r="636" spans="1:56" x14ac:dyDescent="0.35">
      <c r="A636" s="12">
        <f ca="1">INDEX('Flow probs &amp; rates'!$K$5:$K$5999,UsefulSeries!$E634,0)*(1-INDEX('Flow probs &amp; rates'!$K$5:$K$5999,UsefulSeries!$E634,0))/INDEX('Flow probs &amp; rates'!$E$4:$E$5999,UsefulSeries!$E634,0)</f>
        <v>1.8240701547168562E-2</v>
      </c>
      <c r="B636" s="12">
        <f ca="1">-INDEX('Flow probs &amp; rates'!$K$5:$K$5999,UsefulSeries!$E634,0)*(INDEX('Flow probs &amp; rates'!$L$5:$L$5999,UsefulSeries!$E634,0))/INDEX('Flow probs &amp; rates'!$E$4:$E$5999,UsefulSeries!$E634,0)</f>
        <v>-2.6220690842381275E-4</v>
      </c>
      <c r="C636" s="12">
        <v>0</v>
      </c>
      <c r="D636" s="12">
        <v>0</v>
      </c>
      <c r="E636" s="12">
        <v>0</v>
      </c>
      <c r="F636" s="12">
        <v>0</v>
      </c>
      <c r="G636" s="12"/>
      <c r="H636" s="12"/>
      <c r="I636" s="12">
        <f ca="1">INDEX('Flow probs &amp; rates'!$K$5:$K$5999,UsefulSeries!$E634)</f>
        <v>1.1847519860722388E-2</v>
      </c>
      <c r="J636" s="12"/>
      <c r="K636" s="12">
        <f>-INDEX('Flow probs &amp; rates'!$E$4:$E$5999,UsefulSeries!$E634)</f>
        <v>-0.64181501482268577</v>
      </c>
      <c r="L636" s="12">
        <f>INDEX('Flow probs &amp; rates'!$E$4:$E$5999,UsefulSeries!$E634)</f>
        <v>0.64181501482268577</v>
      </c>
      <c r="M636" s="12"/>
      <c r="N636" s="12"/>
      <c r="O636" s="12"/>
      <c r="P636" s="12">
        <f t="array" aca="1" ref="P636:U641" ca="1">MINVERSE(A636:F641)</f>
        <v>54.831925585358704</v>
      </c>
      <c r="Q636" s="12">
        <f ca="1"/>
        <v>0.65898286251343097</v>
      </c>
      <c r="R636" s="12">
        <f ca="1"/>
        <v>0</v>
      </c>
      <c r="S636" s="12">
        <f ca="1"/>
        <v>0</v>
      </c>
      <c r="T636" s="12">
        <f ca="1"/>
        <v>0</v>
      </c>
      <c r="U636" s="12">
        <f ca="1"/>
        <v>0</v>
      </c>
      <c r="V636" s="12"/>
      <c r="W636" s="12"/>
      <c r="X636" s="12"/>
      <c r="Y636" s="12"/>
      <c r="Z636" s="12"/>
      <c r="AA636" s="12"/>
      <c r="AB636" s="12"/>
      <c r="AC636" s="12"/>
      <c r="AD636" s="12"/>
      <c r="AE636" s="12">
        <f t="array" ref="AE636:AJ637">TRANSPOSE(AC630:AD635)</f>
        <v>-0.63317848909866714</v>
      </c>
      <c r="AF636" s="12">
        <v>-0.63317848909866714</v>
      </c>
      <c r="AG636" s="12">
        <v>3.4264888198479442E-2</v>
      </c>
      <c r="AH636" s="12">
        <v>0</v>
      </c>
      <c r="AI636" s="12">
        <v>0.33255662270285341</v>
      </c>
      <c r="AJ636" s="12">
        <v>0</v>
      </c>
      <c r="AK636" s="12"/>
      <c r="AL636" s="12"/>
      <c r="AM636" s="12"/>
      <c r="AN636" s="12">
        <f t="shared" si="99"/>
        <v>-0.63317848909866714</v>
      </c>
      <c r="AO636" s="12">
        <f t="shared" si="100"/>
        <v>-0.63317848909866714</v>
      </c>
      <c r="AP636" s="12">
        <f t="shared" si="101"/>
        <v>3.4264888198479442E-2</v>
      </c>
      <c r="AQ636" s="12">
        <f t="shared" si="102"/>
        <v>0</v>
      </c>
      <c r="AR636" s="12">
        <f t="shared" si="103"/>
        <v>0.33255662270285341</v>
      </c>
      <c r="AS636" s="12">
        <f t="shared" si="104"/>
        <v>0</v>
      </c>
      <c r="AT636" s="12">
        <f t="shared" si="105"/>
        <v>0</v>
      </c>
      <c r="AU636" s="12">
        <f t="shared" si="106"/>
        <v>0</v>
      </c>
      <c r="AV636" s="12"/>
      <c r="AW636" s="12"/>
      <c r="AX636" s="12">
        <f>INDEX($N$6:$N$6003,UsefulSeries!$K628)</f>
        <v>1.1364700430858132E-3</v>
      </c>
      <c r="AY636" s="12"/>
      <c r="AZ636" s="12"/>
      <c r="BA636" s="12"/>
      <c r="BB636" s="12">
        <f t="shared" si="98"/>
        <v>1.1364700430858132E-3</v>
      </c>
      <c r="BC636" s="12"/>
      <c r="BD636" s="38">
        <f ca="1"/>
        <v>-1.689377215418026E-2</v>
      </c>
    </row>
    <row r="637" spans="1:56" x14ac:dyDescent="0.35">
      <c r="A637" s="12">
        <f ca="1">-INDEX('Flow probs &amp; rates'!$K$5:$K$5999,UsefulSeries!$E634,0)*(INDEX('Flow probs &amp; rates'!$L$5:$L$5999,UsefulSeries!$E634,0))/INDEX('Flow probs &amp; rates'!$E$4:$E$5999,UsefulSeries!$E634,0)</f>
        <v>-2.6220690842381275E-4</v>
      </c>
      <c r="B637" s="12">
        <f ca="1">INDEX('Flow probs &amp; rates'!$L$5:$L$5999,UsefulSeries!$E634,0)*(1-INDEX('Flow probs &amp; rates'!$L$5:$L$5999,UsefulSeries!$E634,0))/INDEX('Flow probs &amp; rates'!$E$4:$E$5999,UsefulSeries!$E634,0)</f>
        <v>2.1817425776180083E-2</v>
      </c>
      <c r="C637" s="12">
        <v>0</v>
      </c>
      <c r="D637" s="12">
        <v>0</v>
      </c>
      <c r="E637" s="12">
        <v>0</v>
      </c>
      <c r="F637" s="12">
        <v>0</v>
      </c>
      <c r="G637" s="12"/>
      <c r="H637" s="12"/>
      <c r="I637" s="12">
        <f ca="1">INDEX('Flow probs &amp; rates'!$L$5:$L$5999,UsefulSeries!$E634)</f>
        <v>1.4204519831577545E-2</v>
      </c>
      <c r="J637" s="12"/>
      <c r="K637" s="12">
        <f>-INDEX('Flow probs &amp; rates'!$E$4:$E$5999,UsefulSeries!$E634)</f>
        <v>-0.64181501482268577</v>
      </c>
      <c r="L637" s="12"/>
      <c r="M637" s="12"/>
      <c r="N637" s="12"/>
      <c r="O637" s="12"/>
      <c r="P637" s="12">
        <f ca="1"/>
        <v>0.65898286251343097</v>
      </c>
      <c r="Q637" s="12">
        <f ca="1"/>
        <v>45.842841411247363</v>
      </c>
      <c r="R637" s="12">
        <f ca="1"/>
        <v>0</v>
      </c>
      <c r="S637" s="12">
        <f ca="1"/>
        <v>0</v>
      </c>
      <c r="T637" s="12">
        <f ca="1"/>
        <v>0</v>
      </c>
      <c r="U637" s="12">
        <f ca="1"/>
        <v>0</v>
      </c>
      <c r="V637" s="12"/>
      <c r="W637" s="12"/>
      <c r="X637" s="12"/>
      <c r="Y637" s="12"/>
      <c r="Z637" s="12"/>
      <c r="AA637" s="12"/>
      <c r="AB637" s="12"/>
      <c r="AC637" s="12"/>
      <c r="AD637" s="12"/>
      <c r="AE637" s="12">
        <v>0.63317848909866714</v>
      </c>
      <c r="AF637" s="12">
        <v>0</v>
      </c>
      <c r="AG637" s="12">
        <v>-3.4264888198479442E-2</v>
      </c>
      <c r="AH637" s="12">
        <v>-3.4264888198479442E-2</v>
      </c>
      <c r="AI637" s="12">
        <v>0</v>
      </c>
      <c r="AJ637" s="12">
        <v>0.33255662270285341</v>
      </c>
      <c r="AK637" s="12"/>
      <c r="AL637" s="12"/>
      <c r="AM637" s="12"/>
      <c r="AN637" s="12">
        <f t="shared" si="99"/>
        <v>0.63317848909866714</v>
      </c>
      <c r="AO637" s="12">
        <f t="shared" si="100"/>
        <v>0</v>
      </c>
      <c r="AP637" s="12">
        <f t="shared" si="101"/>
        <v>-3.4264888198479442E-2</v>
      </c>
      <c r="AQ637" s="12">
        <f t="shared" si="102"/>
        <v>-3.4264888198479442E-2</v>
      </c>
      <c r="AR637" s="12">
        <f t="shared" si="103"/>
        <v>0</v>
      </c>
      <c r="AS637" s="12">
        <f t="shared" si="104"/>
        <v>0.33255662270285341</v>
      </c>
      <c r="AT637" s="12">
        <f t="shared" si="105"/>
        <v>0</v>
      </c>
      <c r="AU637" s="12">
        <f t="shared" si="106"/>
        <v>0</v>
      </c>
      <c r="AV637" s="12"/>
      <c r="AW637" s="12"/>
      <c r="AX637" s="12">
        <f>INDEX('Margin error adjustment'!N$7:N$6003,UsefulSeries!$K628)</f>
        <v>4.4597069509016984E-4</v>
      </c>
      <c r="AY637" s="12"/>
      <c r="AZ637" s="12"/>
      <c r="BA637" s="12"/>
      <c r="BB637" s="12">
        <f t="shared" si="98"/>
        <v>4.4597069509016984E-4</v>
      </c>
      <c r="BC637" s="12"/>
      <c r="BD637" s="38">
        <f ca="1"/>
        <v>4.2894499598442146E-2</v>
      </c>
    </row>
    <row r="638" spans="1:56" x14ac:dyDescent="0.35">
      <c r="A638" s="12">
        <v>0</v>
      </c>
      <c r="B638" s="12">
        <v>0</v>
      </c>
      <c r="C638" s="12">
        <f ca="1">INDEX('Flow probs &amp; rates'!$M$5:$M$5999,UsefulSeries!$E634,0)*(1-INDEX('Flow probs &amp; rates'!$M$5:$M$5999,UsefulSeries!$E634,0))/INDEX('Flow probs &amp; rates'!$F$4:$F$5999,UsefulSeries!$E634,0)</f>
        <v>6.8751115352661953</v>
      </c>
      <c r="D638" s="12">
        <f ca="1">-INDEX('Flow probs &amp; rates'!$M$5:$M$5999,UsefulSeries!$E634,0)*(INDEX('Flow probs &amp; rates'!$O$5:$O$5999,UsefulSeries!$E634,0))/INDEX('Flow probs &amp; rates'!$F$4:$F$5999,UsefulSeries!$E634,0)</f>
        <v>-1.7522494695927329</v>
      </c>
      <c r="E638" s="12">
        <v>0</v>
      </c>
      <c r="F638" s="12">
        <v>0</v>
      </c>
      <c r="G638" s="12"/>
      <c r="H638" s="12"/>
      <c r="I638" s="12">
        <f ca="1">INDEX('Flow probs &amp; rates'!$M$5:$M$5999,UsefulSeries!$E634)</f>
        <v>0.2843188904915348</v>
      </c>
      <c r="J638" s="12"/>
      <c r="K638" s="12">
        <f>INDEX('Flow probs &amp; rates'!$F$4:$F$5999,UsefulSeries!$E634)</f>
        <v>2.9596852059407191E-2</v>
      </c>
      <c r="L638" s="12">
        <f>-INDEX('Flow probs &amp; rates'!$F$4:$F$5999,UsefulSeries!$E634)</f>
        <v>-2.9596852059407191E-2</v>
      </c>
      <c r="M638" s="12"/>
      <c r="N638" s="12"/>
      <c r="O638" s="12"/>
      <c r="P638" s="12">
        <f ca="1"/>
        <v>0</v>
      </c>
      <c r="Q638" s="12">
        <f ca="1"/>
        <v>0</v>
      </c>
      <c r="R638" s="12">
        <f ca="1"/>
        <v>0.15959739061913761</v>
      </c>
      <c r="S638" s="12">
        <f ca="1"/>
        <v>5.5500008949422613E-2</v>
      </c>
      <c r="T638" s="12">
        <f ca="1"/>
        <v>0</v>
      </c>
      <c r="U638" s="12">
        <f ca="1"/>
        <v>0</v>
      </c>
      <c r="V638" s="12"/>
      <c r="W638" s="12">
        <f ca="1">INDEX(P$6:P$6003,UsefulSeries!$I636)</f>
        <v>51.915686036285805</v>
      </c>
      <c r="X638" s="12">
        <f ca="1">INDEX(Q$6:Q$6003,UsefulSeries!$I636)</f>
        <v>0.6496550258867797</v>
      </c>
      <c r="Y638" s="12">
        <f ca="1">INDEX(R$6:R$6003,UsefulSeries!$I636)</f>
        <v>0</v>
      </c>
      <c r="Z638" s="12">
        <f ca="1">INDEX(S$6:S$6003,UsefulSeries!$I636)</f>
        <v>0</v>
      </c>
      <c r="AA638" s="12">
        <f ca="1">INDEX(T$6:T$6003,UsefulSeries!$I636)</f>
        <v>0</v>
      </c>
      <c r="AB638" s="12">
        <f ca="1">INDEX(U$6:U$6003,UsefulSeries!$I636)</f>
        <v>0</v>
      </c>
      <c r="AC638" s="12">
        <f>INDEX( K$6:K$6003,UsefulSeries!$I636)</f>
        <v>-0.63431495914175295</v>
      </c>
      <c r="AD638" s="12">
        <f>INDEX(L$6:L$6003,UsefulSeries!$I636)</f>
        <v>0.63431495914175295</v>
      </c>
      <c r="AE638" s="12"/>
      <c r="AF638" s="12"/>
      <c r="AG638" s="12"/>
      <c r="AH638" s="12"/>
      <c r="AI638" s="12"/>
      <c r="AJ638" s="12"/>
      <c r="AK638" s="12"/>
      <c r="AL638" s="12"/>
      <c r="AM638" s="12"/>
      <c r="AN638" s="12">
        <f t="shared" ca="1" si="99"/>
        <v>51.915686036285805</v>
      </c>
      <c r="AO638" s="12">
        <f t="shared" ca="1" si="100"/>
        <v>0.6496550258867797</v>
      </c>
      <c r="AP638" s="12">
        <f t="shared" ca="1" si="101"/>
        <v>0</v>
      </c>
      <c r="AQ638" s="12">
        <f t="shared" ca="1" si="102"/>
        <v>0</v>
      </c>
      <c r="AR638" s="12">
        <f t="shared" ca="1" si="103"/>
        <v>0</v>
      </c>
      <c r="AS638" s="12">
        <f t="shared" ca="1" si="104"/>
        <v>0</v>
      </c>
      <c r="AT638" s="12">
        <f t="shared" si="105"/>
        <v>-0.63431495914175295</v>
      </c>
      <c r="AU638" s="12">
        <f t="shared" si="106"/>
        <v>0.63431495914175295</v>
      </c>
      <c r="AV638" s="12"/>
      <c r="AW638" s="12">
        <f ca="1">INDEX(I$6:I$6003,UsefulSeries!$I636)</f>
        <v>1.2373006972454836E-2</v>
      </c>
      <c r="AX638" s="12"/>
      <c r="AY638" s="12"/>
      <c r="AZ638" s="12">
        <f t="array" aca="1" ref="AZ638:AZ643" ca="1">MMULT(W638:AB643,AW638:AW643)</f>
        <v>0.6496550258867797</v>
      </c>
      <c r="BA638" s="12"/>
      <c r="BB638" s="12">
        <f t="shared" ca="1" si="98"/>
        <v>0.6496550258867797</v>
      </c>
      <c r="BC638" s="12"/>
      <c r="BD638" s="38">
        <f t="array" aca="1" ref="BD638:BD645" ca="1">MMULT(MINVERSE(AN638:AU645),BB638:BB645)</f>
        <v>1.1459462861746388E-2</v>
      </c>
    </row>
    <row r="639" spans="1:56" x14ac:dyDescent="0.35">
      <c r="A639" s="12">
        <v>0</v>
      </c>
      <c r="B639" s="12">
        <v>0</v>
      </c>
      <c r="C639" s="12">
        <f ca="1">-INDEX('Flow probs &amp; rates'!$M$5:$M$5999,UsefulSeries!$E634,0)*(INDEX('Flow probs &amp; rates'!$O$5:$O$5999,UsefulSeries!$E634,0))/INDEX('Flow probs &amp; rates'!$F$4:$F$5999,UsefulSeries!$E634,0)</f>
        <v>-1.7522494695927329</v>
      </c>
      <c r="D639" s="12">
        <f ca="1">INDEX('Flow probs &amp; rates'!$O$5:$O$5999,UsefulSeries!$E634,0)*(1-INDEX('Flow probs &amp; rates'!$O$5:$O$5999,UsefulSeries!$E634,0))/INDEX('Flow probs &amp; rates'!$F$4:$F$5999,UsefulSeries!$E634,0)</f>
        <v>5.03881798137399</v>
      </c>
      <c r="E639" s="12">
        <v>0</v>
      </c>
      <c r="F639" s="12">
        <v>0</v>
      </c>
      <c r="G639" s="12"/>
      <c r="H639" s="12"/>
      <c r="I639" s="12">
        <f ca="1">INDEX('Flow probs &amp; rates'!$O$5:$O$5999,UsefulSeries!$E634)</f>
        <v>0.18240458181675032</v>
      </c>
      <c r="J639" s="12"/>
      <c r="K639" s="12"/>
      <c r="L639" s="12">
        <f>-INDEX('Flow probs &amp; rates'!$F$4:$F$5999,UsefulSeries!$E634)</f>
        <v>-2.9596852059407191E-2</v>
      </c>
      <c r="M639" s="12"/>
      <c r="N639" s="12"/>
      <c r="O639" s="12"/>
      <c r="P639" s="12">
        <f ca="1"/>
        <v>0</v>
      </c>
      <c r="Q639" s="12">
        <f ca="1"/>
        <v>0</v>
      </c>
      <c r="R639" s="12">
        <f ca="1"/>
        <v>5.550000894942262E-2</v>
      </c>
      <c r="S639" s="12">
        <f ca="1"/>
        <v>0.21775937636564885</v>
      </c>
      <c r="T639" s="12">
        <f ca="1"/>
        <v>0</v>
      </c>
      <c r="U639" s="12">
        <f ca="1"/>
        <v>0</v>
      </c>
      <c r="V639" s="12"/>
      <c r="W639" s="12">
        <f ca="1">INDEX(P$7:P$6003,UsefulSeries!$I636)</f>
        <v>0.64965502588677959</v>
      </c>
      <c r="X639" s="12">
        <f ca="1">INDEX(Q$7:Q$6003,UsefulSeries!$I636)</f>
        <v>57.085239898105016</v>
      </c>
      <c r="Y639" s="12">
        <f ca="1">INDEX(R$7:R$6003,UsefulSeries!$I636)</f>
        <v>0</v>
      </c>
      <c r="Z639" s="12">
        <f ca="1">INDEX(S$7:S$6003,UsefulSeries!$I636)</f>
        <v>0</v>
      </c>
      <c r="AA639" s="12">
        <f ca="1">INDEX(T$7:T$6003,UsefulSeries!$I636)</f>
        <v>0</v>
      </c>
      <c r="AB639" s="12">
        <f ca="1">INDEX(U$7:U$6003,UsefulSeries!$I636)</f>
        <v>0</v>
      </c>
      <c r="AC639" s="12">
        <f>INDEX( K$7:K$6003,UsefulSeries!$I636,1)</f>
        <v>-0.63431495914175295</v>
      </c>
      <c r="AD639" s="12">
        <f>INDEX(L$7:L$6003,UsefulSeries!$I636,1)</f>
        <v>0</v>
      </c>
      <c r="AE639" s="12"/>
      <c r="AF639" s="12"/>
      <c r="AG639" s="12"/>
      <c r="AH639" s="12"/>
      <c r="AI639" s="12"/>
      <c r="AJ639" s="12"/>
      <c r="AK639" s="12"/>
      <c r="AL639" s="12"/>
      <c r="AM639" s="12"/>
      <c r="AN639" s="12">
        <f t="shared" ca="1" si="99"/>
        <v>0.64965502588677959</v>
      </c>
      <c r="AO639" s="12">
        <f t="shared" ca="1" si="100"/>
        <v>57.085239898105016</v>
      </c>
      <c r="AP639" s="12">
        <f t="shared" ca="1" si="101"/>
        <v>0</v>
      </c>
      <c r="AQ639" s="12">
        <f t="shared" ca="1" si="102"/>
        <v>0</v>
      </c>
      <c r="AR639" s="12">
        <f t="shared" ca="1" si="103"/>
        <v>0</v>
      </c>
      <c r="AS639" s="12">
        <f t="shared" ca="1" si="104"/>
        <v>0</v>
      </c>
      <c r="AT639" s="12">
        <f t="shared" si="105"/>
        <v>-0.63431495914175295</v>
      </c>
      <c r="AU639" s="12">
        <f t="shared" si="106"/>
        <v>0</v>
      </c>
      <c r="AV639" s="12"/>
      <c r="AW639" s="12">
        <f ca="1">INDEX(I$7:I$6003,UsefulSeries!$I636)</f>
        <v>1.12396276317145E-2</v>
      </c>
      <c r="AX639" s="12"/>
      <c r="AY639" s="12"/>
      <c r="AZ639" s="12">
        <f ca="1"/>
        <v>0.64965502588677959</v>
      </c>
      <c r="BA639" s="12"/>
      <c r="BB639" s="12">
        <f t="shared" ca="1" si="98"/>
        <v>0.64965502588677959</v>
      </c>
      <c r="BC639" s="12"/>
      <c r="BD639" s="38">
        <f ca="1"/>
        <v>1.0828473656093804E-2</v>
      </c>
    </row>
    <row r="640" spans="1:56" x14ac:dyDescent="0.35">
      <c r="A640" s="12">
        <v>0</v>
      </c>
      <c r="B640" s="12">
        <v>0</v>
      </c>
      <c r="C640" s="12">
        <v>0</v>
      </c>
      <c r="D640" s="12">
        <v>0</v>
      </c>
      <c r="E640" s="12">
        <f ca="1">INDEX('Flow probs &amp; rates'!$P$5:$P$5999,UsefulSeries!$E634,0)*(1-INDEX('Flow probs &amp; rates'!$P$5:$P$5999,UsefulSeries!$E634,0))/INDEX('Flow probs &amp; rates'!$G$4:$G$5999,UsefulSeries!$E634,0)</f>
        <v>7.8989825064700744E-2</v>
      </c>
      <c r="F640" s="12">
        <f ca="1">-INDEX('Flow probs &amp; rates'!$P$5:$P$5999,UsefulSeries!$E634,0)*(INDEX('Flow probs &amp; rates'!$Q$5:$Q$5999,UsefulSeries!$E634,0))/INDEX('Flow probs &amp; rates'!$G$4:$G$5999,UsefulSeries!$E634,0)</f>
        <v>-1.6476608883887285E-3</v>
      </c>
      <c r="G640" s="12"/>
      <c r="H640" s="12"/>
      <c r="I640" s="12">
        <f ca="1">INDEX('Flow probs &amp; rates'!$P$5:$P$5999,UsefulSeries!$E634)</f>
        <v>2.666620567861424E-2</v>
      </c>
      <c r="J640" s="12"/>
      <c r="K640" s="12">
        <f>INDEX('Flow probs &amp; rates'!$G$4:$G$5999,UsefulSeries!$E634)</f>
        <v>0.32858813311790708</v>
      </c>
      <c r="L640" s="12"/>
      <c r="M640" s="12"/>
      <c r="N640" s="12"/>
      <c r="O640" s="12"/>
      <c r="P640" s="12">
        <f ca="1"/>
        <v>0</v>
      </c>
      <c r="Q640" s="12">
        <f ca="1"/>
        <v>0</v>
      </c>
      <c r="R640" s="12">
        <f ca="1"/>
        <v>0</v>
      </c>
      <c r="S640" s="12">
        <f ca="1"/>
        <v>0</v>
      </c>
      <c r="T640" s="12">
        <f ca="1"/>
        <v>12.667050261410656</v>
      </c>
      <c r="U640" s="12">
        <f ca="1"/>
        <v>0.34478225380175537</v>
      </c>
      <c r="V640" s="12"/>
      <c r="W640" s="12">
        <f ca="1">INDEX(P$8:P$6003,UsefulSeries!$I636)</f>
        <v>0</v>
      </c>
      <c r="X640" s="12">
        <f ca="1">INDEX(Q$8:Q$6003,UsefulSeries!$I636)</f>
        <v>0</v>
      </c>
      <c r="Y640" s="12">
        <f ca="1">INDEX(R$8:R$6003,UsefulSeries!$I636)</f>
        <v>0.19524197034315552</v>
      </c>
      <c r="Z640" s="12">
        <f ca="1">INDEX(S$8:S$6003,UsefulSeries!$I636)</f>
        <v>5.7890884717667658E-2</v>
      </c>
      <c r="AA640" s="12">
        <f ca="1">INDEX(T$8:T$6003,UsefulSeries!$I636)</f>
        <v>0</v>
      </c>
      <c r="AB640" s="12">
        <f ca="1">INDEX(U$8:U$6003,UsefulSeries!$I636)</f>
        <v>0</v>
      </c>
      <c r="AC640" s="12">
        <f>INDEX( K$8:K$6003,UsefulSeries!$I636)</f>
        <v>3.4710858893569611E-2</v>
      </c>
      <c r="AD640" s="12">
        <f>INDEX(L$8:L$6003,UsefulSeries!$I636)</f>
        <v>-3.4710858893569611E-2</v>
      </c>
      <c r="AE640" s="12"/>
      <c r="AF640" s="12"/>
      <c r="AG640" s="12"/>
      <c r="AH640" s="12"/>
      <c r="AI640" s="12"/>
      <c r="AJ640" s="12"/>
      <c r="AK640" s="12"/>
      <c r="AL640" s="12"/>
      <c r="AM640" s="12"/>
      <c r="AN640" s="12">
        <f t="shared" ca="1" si="99"/>
        <v>0</v>
      </c>
      <c r="AO640" s="12">
        <f t="shared" ca="1" si="100"/>
        <v>0</v>
      </c>
      <c r="AP640" s="12">
        <f t="shared" ca="1" si="101"/>
        <v>0.19524197034315552</v>
      </c>
      <c r="AQ640" s="12">
        <f t="shared" ca="1" si="102"/>
        <v>5.7890884717667658E-2</v>
      </c>
      <c r="AR640" s="12">
        <f t="shared" ca="1" si="103"/>
        <v>0</v>
      </c>
      <c r="AS640" s="12">
        <f t="shared" ca="1" si="104"/>
        <v>0</v>
      </c>
      <c r="AT640" s="12">
        <f t="shared" si="105"/>
        <v>3.4710858893569611E-2</v>
      </c>
      <c r="AU640" s="12">
        <f t="shared" si="106"/>
        <v>-3.4710858893569611E-2</v>
      </c>
      <c r="AV640" s="12"/>
      <c r="AW640" s="12">
        <f ca="1">INDEX(I$8:I$6003,UsefulSeries!$I636)</f>
        <v>0.25271630533896861</v>
      </c>
      <c r="AX640" s="12"/>
      <c r="AY640" s="12"/>
      <c r="AZ640" s="12">
        <f ca="1"/>
        <v>5.7890884717667651E-2</v>
      </c>
      <c r="BA640" s="12"/>
      <c r="BB640" s="12">
        <f t="shared" ca="1" si="98"/>
        <v>5.7890884717667651E-2</v>
      </c>
      <c r="BC640" s="12"/>
      <c r="BD640" s="38">
        <f ca="1"/>
        <v>0.26552562612322927</v>
      </c>
    </row>
    <row r="641" spans="1:56" x14ac:dyDescent="0.35">
      <c r="A641" s="12">
        <v>0</v>
      </c>
      <c r="B641" s="12">
        <v>0</v>
      </c>
      <c r="C641" s="12">
        <v>0</v>
      </c>
      <c r="D641" s="12">
        <v>0</v>
      </c>
      <c r="E641" s="12">
        <f ca="1">-INDEX('Flow probs &amp; rates'!$P$5:$P$5999,UsefulSeries!$E634,0)*(INDEX('Flow probs &amp; rates'!$Q$5:$Q$5999,UsefulSeries!$E634,0))/INDEX('Flow probs &amp; rates'!$G$4:$G$5999,UsefulSeries!$E634,0)</f>
        <v>-1.6476608883887285E-3</v>
      </c>
      <c r="F641" s="12">
        <f ca="1">INDEX('Flow probs &amp; rates'!$Q$5:$Q$5999,UsefulSeries!$E634,0)*(1-INDEX('Flow probs &amp; rates'!$Q$5:$Q$5999,UsefulSeries!$E634,0))/INDEX('Flow probs &amp; rates'!$G$4:$G$5999,UsefulSeries!$E634,0)</f>
        <v>6.0533867555089056E-2</v>
      </c>
      <c r="G641" s="12"/>
      <c r="H641" s="12"/>
      <c r="I641" s="12">
        <f ca="1">INDEX('Flow probs &amp; rates'!$Q$5:$Q$5999,UsefulSeries!$E634)</f>
        <v>2.030291905238089E-2</v>
      </c>
      <c r="J641" s="12"/>
      <c r="K641" s="12"/>
      <c r="L641" s="12">
        <f>INDEX('Flow probs &amp; rates'!$G$4:$G$5999,UsefulSeries!$E634)</f>
        <v>0.32858813311790708</v>
      </c>
      <c r="M641" s="12"/>
      <c r="N641" s="12"/>
      <c r="O641" s="12"/>
      <c r="P641" s="12">
        <f ca="1"/>
        <v>0</v>
      </c>
      <c r="Q641" s="12">
        <f ca="1"/>
        <v>0</v>
      </c>
      <c r="R641" s="12">
        <f ca="1"/>
        <v>0</v>
      </c>
      <c r="S641" s="12">
        <f ca="1"/>
        <v>0</v>
      </c>
      <c r="T641" s="12">
        <f ca="1"/>
        <v>0.34478225380175537</v>
      </c>
      <c r="U641" s="12">
        <f ca="1"/>
        <v>16.529062566901565</v>
      </c>
      <c r="V641" s="12"/>
      <c r="W641" s="12">
        <f ca="1">INDEX(P$9:P$6003,UsefulSeries!$I636)</f>
        <v>0</v>
      </c>
      <c r="X641" s="12">
        <f ca="1">INDEX(Q$9:Q$6003,UsefulSeries!$I636)</f>
        <v>0</v>
      </c>
      <c r="Y641" s="12">
        <f ca="1">INDEX(R$9:R$6003,UsefulSeries!$I636)</f>
        <v>5.7890884717667651E-2</v>
      </c>
      <c r="Z641" s="12">
        <f ca="1">INDEX(S$9:S$6003,UsefulSeries!$I636)</f>
        <v>0.29291185875496772</v>
      </c>
      <c r="AA641" s="12">
        <f ca="1">INDEX(T$9:T$6003,UsefulSeries!$I636)</f>
        <v>0</v>
      </c>
      <c r="AB641" s="12">
        <f ca="1">INDEX(U$9:U$6003,UsefulSeries!$I636)</f>
        <v>0</v>
      </c>
      <c r="AC641" s="12">
        <f>INDEX( K$9:K$6003,UsefulSeries!$I636)</f>
        <v>0</v>
      </c>
      <c r="AD641" s="12">
        <f>INDEX(L$9:L$6003,UsefulSeries!$I636)</f>
        <v>-3.4710858893569611E-2</v>
      </c>
      <c r="AE641" s="12"/>
      <c r="AF641" s="12"/>
      <c r="AG641" s="12"/>
      <c r="AH641" s="12"/>
      <c r="AI641" s="12"/>
      <c r="AJ641" s="12"/>
      <c r="AK641" s="12"/>
      <c r="AL641" s="12"/>
      <c r="AM641" s="12"/>
      <c r="AN641" s="12">
        <f t="shared" ca="1" si="99"/>
        <v>0</v>
      </c>
      <c r="AO641" s="12">
        <f t="shared" ca="1" si="100"/>
        <v>0</v>
      </c>
      <c r="AP641" s="12">
        <f t="shared" ca="1" si="101"/>
        <v>5.7890884717667651E-2</v>
      </c>
      <c r="AQ641" s="12">
        <f t="shared" ca="1" si="102"/>
        <v>0.29291185875496772</v>
      </c>
      <c r="AR641" s="12">
        <f t="shared" ca="1" si="103"/>
        <v>0</v>
      </c>
      <c r="AS641" s="12">
        <f t="shared" ca="1" si="104"/>
        <v>0</v>
      </c>
      <c r="AT641" s="12">
        <f t="shared" si="105"/>
        <v>0</v>
      </c>
      <c r="AU641" s="12">
        <f t="shared" si="106"/>
        <v>-3.4710858893569611E-2</v>
      </c>
      <c r="AV641" s="12"/>
      <c r="AW641" s="12">
        <f ca="1">INDEX(I$9:I$6003,UsefulSeries!$I636)</f>
        <v>0.14769260078064636</v>
      </c>
      <c r="AX641" s="12"/>
      <c r="AY641" s="12"/>
      <c r="AZ641" s="12">
        <f ca="1"/>
        <v>5.7890884717667651E-2</v>
      </c>
      <c r="BA641" s="12"/>
      <c r="BB641" s="12">
        <f t="shared" ca="1" si="98"/>
        <v>5.7890884717667651E-2</v>
      </c>
      <c r="BC641" s="12"/>
      <c r="BD641" s="38">
        <f ca="1"/>
        <v>0.14957554573868262</v>
      </c>
    </row>
    <row r="642" spans="1:56" x14ac:dyDescent="0.35">
      <c r="A642" s="12">
        <f ca="1">INDEX('Flow probs &amp; rates'!$K$5:$K$5999,UsefulSeries!$E640,0)*(1-INDEX('Flow probs &amp; rates'!$K$5:$K$5999,UsefulSeries!$E640,0))/INDEX('Flow probs &amp; rates'!$E$4:$E$5999,UsefulSeries!$E640,0)</f>
        <v>1.7492891784278805E-2</v>
      </c>
      <c r="B642" s="12">
        <f ca="1">-INDEX('Flow probs &amp; rates'!$K$5:$K$5999,UsefulSeries!$E640,0)*(INDEX('Flow probs &amp; rates'!$L$5:$L$5999,UsefulSeries!$E640,0))/INDEX('Flow probs &amp; rates'!$E$4:$E$5999,UsefulSeries!$E640,0)</f>
        <v>-2.556220686206176E-4</v>
      </c>
      <c r="C642" s="12">
        <v>0</v>
      </c>
      <c r="D642" s="12">
        <v>0</v>
      </c>
      <c r="E642" s="12">
        <v>0</v>
      </c>
      <c r="F642" s="12">
        <v>0</v>
      </c>
      <c r="G642" s="12"/>
      <c r="H642" s="12"/>
      <c r="I642" s="12">
        <f ca="1">INDEX('Flow probs &amp; rates'!$K$5:$K$5999,UsefulSeries!$E640)</f>
        <v>1.1374860282296591E-2</v>
      </c>
      <c r="J642" s="12"/>
      <c r="K642" s="12">
        <f>-INDEX('Flow probs &amp; rates'!$E$4:$E$5999,UsefulSeries!$E640)</f>
        <v>-0.64285956687626356</v>
      </c>
      <c r="L642" s="12">
        <f>INDEX('Flow probs &amp; rates'!$E$4:$E$5999,UsefulSeries!$E640)</f>
        <v>0.64285956687626356</v>
      </c>
      <c r="M642" s="12"/>
      <c r="N642" s="12"/>
      <c r="O642" s="12"/>
      <c r="P642" s="12">
        <f t="array" aca="1" ref="P642:U647" ca="1">MINVERSE(A642:F647)</f>
        <v>57.175720122746853</v>
      </c>
      <c r="Q642" s="12">
        <f ca="1"/>
        <v>0.65989918762852373</v>
      </c>
      <c r="R642" s="12">
        <f ca="1"/>
        <v>0</v>
      </c>
      <c r="S642" s="12">
        <f ca="1"/>
        <v>0</v>
      </c>
      <c r="T642" s="12">
        <f ca="1"/>
        <v>0</v>
      </c>
      <c r="U642" s="12">
        <f ca="1"/>
        <v>0</v>
      </c>
      <c r="V642" s="12"/>
      <c r="W642" s="12">
        <f ca="1">INDEX(P$10:P$6003,UsefulSeries!$I636)</f>
        <v>0</v>
      </c>
      <c r="X642" s="12">
        <f ca="1">INDEX(Q$10:Q$6003,UsefulSeries!$I636)</f>
        <v>0</v>
      </c>
      <c r="Y642" s="12">
        <f ca="1">INDEX(R$10:R$6003,UsefulSeries!$I636)</f>
        <v>0</v>
      </c>
      <c r="Z642" s="12">
        <f ca="1">INDEX(S$10:S$6003,UsefulSeries!$I636)</f>
        <v>0</v>
      </c>
      <c r="AA642" s="12">
        <f ca="1">INDEX(T$10:T$6003,UsefulSeries!$I636)</f>
        <v>19.261847499262991</v>
      </c>
      <c r="AB642" s="12">
        <f ca="1">INDEX(U$10:U$6003,UsefulSeries!$I636)</f>
        <v>0.34497814863247067</v>
      </c>
      <c r="AC642" s="12">
        <f>INDEX( K$10:K$6003,UsefulSeries!$I636)</f>
        <v>0.33097418196467737</v>
      </c>
      <c r="AD642" s="12">
        <f>INDEX(L$10:L$6003,UsefulSeries!$I636)</f>
        <v>0</v>
      </c>
      <c r="AE642" s="12"/>
      <c r="AF642" s="12"/>
      <c r="AG642" s="12"/>
      <c r="AH642" s="12"/>
      <c r="AI642" s="12"/>
      <c r="AJ642" s="12"/>
      <c r="AK642" s="12"/>
      <c r="AL642" s="12"/>
      <c r="AM642" s="12"/>
      <c r="AN642" s="12">
        <f t="shared" ca="1" si="99"/>
        <v>0</v>
      </c>
      <c r="AO642" s="12">
        <f t="shared" ca="1" si="100"/>
        <v>0</v>
      </c>
      <c r="AP642" s="12">
        <f t="shared" ca="1" si="101"/>
        <v>0</v>
      </c>
      <c r="AQ642" s="12">
        <f t="shared" ca="1" si="102"/>
        <v>0</v>
      </c>
      <c r="AR642" s="12">
        <f t="shared" ca="1" si="103"/>
        <v>19.261847499262991</v>
      </c>
      <c r="AS642" s="12">
        <f t="shared" ca="1" si="104"/>
        <v>0.34497814863247067</v>
      </c>
      <c r="AT642" s="12">
        <f t="shared" si="105"/>
        <v>0.33097418196467737</v>
      </c>
      <c r="AU642" s="12">
        <f t="shared" si="106"/>
        <v>0</v>
      </c>
      <c r="AV642" s="12"/>
      <c r="AW642" s="12">
        <f ca="1">INDEX(I$10:I$6003,UsefulSeries!$I636)</f>
        <v>1.749624506201105E-2</v>
      </c>
      <c r="AX642" s="12"/>
      <c r="AY642" s="12"/>
      <c r="AZ642" s="12">
        <f ca="1"/>
        <v>0.34497814863247073</v>
      </c>
      <c r="BA642" s="12"/>
      <c r="BB642" s="12">
        <f t="shared" ca="1" si="98"/>
        <v>0.34497814863247073</v>
      </c>
      <c r="BC642" s="12"/>
      <c r="BD642" s="38">
        <f ca="1"/>
        <v>1.8163449804525122E-2</v>
      </c>
    </row>
    <row r="643" spans="1:56" x14ac:dyDescent="0.35">
      <c r="A643" s="12">
        <f ca="1">-INDEX('Flow probs &amp; rates'!$K$5:$K$5999,UsefulSeries!$E640,0)*(INDEX('Flow probs &amp; rates'!$L$5:$L$5999,UsefulSeries!$E640,0))/INDEX('Flow probs &amp; rates'!$E$4:$E$5999,UsefulSeries!$E640,0)</f>
        <v>-2.556220686206176E-4</v>
      </c>
      <c r="B643" s="12">
        <f ca="1">INDEX('Flow probs &amp; rates'!$L$5:$L$5999,UsefulSeries!$E640,0)*(1-INDEX('Flow probs &amp; rates'!$L$5:$L$5999,UsefulSeries!$E640,0))/INDEX('Flow probs &amp; rates'!$E$4:$E$5999,UsefulSeries!$E640,0)</f>
        <v>2.2147891869928226E-2</v>
      </c>
      <c r="C643" s="12">
        <v>0</v>
      </c>
      <c r="D643" s="12">
        <v>0</v>
      </c>
      <c r="E643" s="12">
        <v>0</v>
      </c>
      <c r="F643" s="12">
        <v>0</v>
      </c>
      <c r="G643" s="12"/>
      <c r="H643" s="12"/>
      <c r="I643" s="12">
        <f ca="1">INDEX('Flow probs &amp; rates'!$L$5:$L$5999,UsefulSeries!$E640)</f>
        <v>1.4446691057227351E-2</v>
      </c>
      <c r="J643" s="12"/>
      <c r="K643" s="12">
        <f>-INDEX('Flow probs &amp; rates'!$E$4:$E$5999,UsefulSeries!$E640)</f>
        <v>-0.64285956687626356</v>
      </c>
      <c r="L643" s="12"/>
      <c r="M643" s="12"/>
      <c r="N643" s="12"/>
      <c r="O643" s="12"/>
      <c r="P643" s="12">
        <f ca="1"/>
        <v>0.65989918762852362</v>
      </c>
      <c r="Q643" s="12">
        <f ca="1"/>
        <v>45.158640410079983</v>
      </c>
      <c r="R643" s="12">
        <f ca="1"/>
        <v>0</v>
      </c>
      <c r="S643" s="12">
        <f ca="1"/>
        <v>0</v>
      </c>
      <c r="T643" s="12">
        <f ca="1"/>
        <v>0</v>
      </c>
      <c r="U643" s="12">
        <f ca="1"/>
        <v>0</v>
      </c>
      <c r="V643" s="12"/>
      <c r="W643" s="12">
        <f ca="1">INDEX(P$11:P$6003,UsefulSeries!$I636)</f>
        <v>0</v>
      </c>
      <c r="X643" s="12">
        <f ca="1">INDEX(Q$11:Q$6003,UsefulSeries!$I636)</f>
        <v>0</v>
      </c>
      <c r="Y643" s="12">
        <f ca="1">INDEX(R$11:R$6003,UsefulSeries!$I636)</f>
        <v>0</v>
      </c>
      <c r="Z643" s="12">
        <f ca="1">INDEX(S$11:S$6003,UsefulSeries!$I636)</f>
        <v>0</v>
      </c>
      <c r="AA643" s="12">
        <f ca="1">INDEX(T$11:T$6003,UsefulSeries!$I636)</f>
        <v>0.34497814863247067</v>
      </c>
      <c r="AB643" s="12">
        <f ca="1">INDEX(U$11:U$6003,UsefulSeries!$I636)</f>
        <v>14.674394667587613</v>
      </c>
      <c r="AC643" s="12">
        <f>INDEX( K$11:K$6003,UsefulSeries!$I636)</f>
        <v>0</v>
      </c>
      <c r="AD643" s="12">
        <f>INDEX(L$11:L$6003,UsefulSeries!$I636)</f>
        <v>0.33097418196467737</v>
      </c>
      <c r="AE643" s="12"/>
      <c r="AF643" s="12"/>
      <c r="AG643" s="12"/>
      <c r="AH643" s="12"/>
      <c r="AI643" s="12"/>
      <c r="AJ643" s="12"/>
      <c r="AK643" s="12"/>
      <c r="AL643" s="12"/>
      <c r="AM643" s="12"/>
      <c r="AN643" s="12">
        <f t="shared" ca="1" si="99"/>
        <v>0</v>
      </c>
      <c r="AO643" s="12">
        <f t="shared" ca="1" si="100"/>
        <v>0</v>
      </c>
      <c r="AP643" s="12">
        <f t="shared" ca="1" si="101"/>
        <v>0</v>
      </c>
      <c r="AQ643" s="12">
        <f t="shared" ca="1" si="102"/>
        <v>0</v>
      </c>
      <c r="AR643" s="12">
        <f t="shared" ca="1" si="103"/>
        <v>0.34497814863247067</v>
      </c>
      <c r="AS643" s="12">
        <f t="shared" ca="1" si="104"/>
        <v>14.674394667587613</v>
      </c>
      <c r="AT643" s="12">
        <f t="shared" si="105"/>
        <v>0</v>
      </c>
      <c r="AU643" s="12">
        <f t="shared" si="106"/>
        <v>0.33097418196467737</v>
      </c>
      <c r="AV643" s="12"/>
      <c r="AW643" s="12">
        <f ca="1">INDEX(I$11:I$6003,UsefulSeries!$I636)</f>
        <v>2.3097533770957128E-2</v>
      </c>
      <c r="AX643" s="12"/>
      <c r="AY643" s="12"/>
      <c r="AZ643" s="12">
        <f ca="1"/>
        <v>0.34497814863247067</v>
      </c>
      <c r="BA643" s="12"/>
      <c r="BB643" s="12">
        <f t="shared" ca="1" si="98"/>
        <v>0.34497814863247067</v>
      </c>
      <c r="BC643" s="12"/>
      <c r="BD643" s="38">
        <f ca="1"/>
        <v>2.2241626849289091E-2</v>
      </c>
    </row>
    <row r="644" spans="1:56" x14ac:dyDescent="0.35">
      <c r="A644" s="12">
        <v>0</v>
      </c>
      <c r="B644" s="12">
        <v>0</v>
      </c>
      <c r="C644" s="12">
        <f ca="1">INDEX('Flow probs &amp; rates'!$M$5:$M$5999,UsefulSeries!$E640,0)*(1-INDEX('Flow probs &amp; rates'!$M$5:$M$5999,UsefulSeries!$E640,0))/INDEX('Flow probs &amp; rates'!$F$4:$F$5999,UsefulSeries!$E640,0)</f>
        <v>7.0937133670382604</v>
      </c>
      <c r="D644" s="12">
        <f ca="1">-INDEX('Flow probs &amp; rates'!$M$5:$M$5999,UsefulSeries!$E640,0)*(INDEX('Flow probs &amp; rates'!$O$5:$O$5999,UsefulSeries!$E640,0))/INDEX('Flow probs &amp; rates'!$F$4:$F$5999,UsefulSeries!$E640,0)</f>
        <v>-1.7684523538410888</v>
      </c>
      <c r="E644" s="12">
        <v>0</v>
      </c>
      <c r="F644" s="12">
        <v>0</v>
      </c>
      <c r="G644" s="12"/>
      <c r="H644" s="12"/>
      <c r="I644" s="12">
        <f ca="1">INDEX('Flow probs &amp; rates'!$M$5:$M$5999,UsefulSeries!$E640)</f>
        <v>0.29370909146564739</v>
      </c>
      <c r="J644" s="12"/>
      <c r="K644" s="12">
        <f>INDEX('Flow probs &amp; rates'!$F$4:$F$5999,UsefulSeries!$E640)</f>
        <v>2.9243366671676305E-2</v>
      </c>
      <c r="L644" s="12">
        <f>-INDEX('Flow probs &amp; rates'!$F$4:$F$5999,UsefulSeries!$E640)</f>
        <v>-2.9243366671676305E-2</v>
      </c>
      <c r="M644" s="12"/>
      <c r="N644" s="12"/>
      <c r="O644" s="12"/>
      <c r="P644" s="12">
        <f ca="1"/>
        <v>0</v>
      </c>
      <c r="Q644" s="12">
        <f ca="1"/>
        <v>0</v>
      </c>
      <c r="R644" s="12">
        <f ca="1"/>
        <v>0.15471968581548781</v>
      </c>
      <c r="S644" s="12">
        <f ca="1"/>
        <v>5.5153933438712471E-2</v>
      </c>
      <c r="T644" s="12">
        <f ca="1"/>
        <v>0</v>
      </c>
      <c r="U644" s="12">
        <f ca="1"/>
        <v>0</v>
      </c>
      <c r="V644" s="12"/>
      <c r="W644" s="12"/>
      <c r="X644" s="12"/>
      <c r="Y644" s="12"/>
      <c r="Z644" s="12"/>
      <c r="AA644" s="12"/>
      <c r="AB644" s="12"/>
      <c r="AC644" s="12"/>
      <c r="AD644" s="12"/>
      <c r="AE644" s="12">
        <f t="array" ref="AE644:AJ645">TRANSPOSE(AC638:AD643)</f>
        <v>-0.63431495914175295</v>
      </c>
      <c r="AF644" s="12">
        <v>-0.63431495914175295</v>
      </c>
      <c r="AG644" s="12">
        <v>3.4710858893569611E-2</v>
      </c>
      <c r="AH644" s="12">
        <v>0</v>
      </c>
      <c r="AI644" s="12">
        <v>0.33097418196467737</v>
      </c>
      <c r="AJ644" s="12">
        <v>0</v>
      </c>
      <c r="AK644" s="12"/>
      <c r="AL644" s="12"/>
      <c r="AM644" s="12"/>
      <c r="AN644" s="12">
        <f t="shared" si="99"/>
        <v>-0.63431495914175295</v>
      </c>
      <c r="AO644" s="12">
        <f t="shared" si="100"/>
        <v>-0.63431495914175295</v>
      </c>
      <c r="AP644" s="12">
        <f t="shared" si="101"/>
        <v>3.4710858893569611E-2</v>
      </c>
      <c r="AQ644" s="12">
        <f t="shared" si="102"/>
        <v>0</v>
      </c>
      <c r="AR644" s="12">
        <f t="shared" si="103"/>
        <v>0.33097418196467737</v>
      </c>
      <c r="AS644" s="12">
        <f t="shared" si="104"/>
        <v>0</v>
      </c>
      <c r="AT644" s="12">
        <f t="shared" si="105"/>
        <v>0</v>
      </c>
      <c r="AU644" s="12">
        <f t="shared" si="106"/>
        <v>0</v>
      </c>
      <c r="AV644" s="12"/>
      <c r="AW644" s="12"/>
      <c r="AX644" s="12">
        <f>INDEX($N$6:$N$6003,UsefulSeries!$K636)</f>
        <v>1.0906839400315338E-3</v>
      </c>
      <c r="AY644" s="12"/>
      <c r="AZ644" s="12"/>
      <c r="BA644" s="12"/>
      <c r="BB644" s="12">
        <f t="shared" si="98"/>
        <v>1.0906839400315338E-3</v>
      </c>
      <c r="BC644" s="12"/>
      <c r="BD644" s="38">
        <f ca="1"/>
        <v>-3.7937481229857586E-2</v>
      </c>
    </row>
    <row r="645" spans="1:56" x14ac:dyDescent="0.35">
      <c r="A645" s="12">
        <v>0</v>
      </c>
      <c r="B645" s="12">
        <v>0</v>
      </c>
      <c r="C645" s="12">
        <f ca="1">-INDEX('Flow probs &amp; rates'!$M$5:$M$5999,UsefulSeries!$E640,0)*(INDEX('Flow probs &amp; rates'!$O$5:$O$5999,UsefulSeries!$E640,0))/INDEX('Flow probs &amp; rates'!$F$4:$F$5999,UsefulSeries!$E640,0)</f>
        <v>-1.7684523538410888</v>
      </c>
      <c r="D645" s="12">
        <f ca="1">INDEX('Flow probs &amp; rates'!$O$5:$O$5999,UsefulSeries!$E640,0)*(1-INDEX('Flow probs &amp; rates'!$O$5:$O$5999,UsefulSeries!$E640,0))/INDEX('Flow probs &amp; rates'!$F$4:$F$5999,UsefulSeries!$E640,0)</f>
        <v>4.9609225581344223</v>
      </c>
      <c r="E645" s="12">
        <v>0</v>
      </c>
      <c r="F645" s="12">
        <v>0</v>
      </c>
      <c r="G645" s="12"/>
      <c r="H645" s="12"/>
      <c r="I645" s="12">
        <f ca="1">INDEX('Flow probs &amp; rates'!$O$5:$O$5999,UsefulSeries!$E640)</f>
        <v>0.17607728915266732</v>
      </c>
      <c r="J645" s="12"/>
      <c r="K645" s="12"/>
      <c r="L645" s="12">
        <f>-INDEX('Flow probs &amp; rates'!$F$4:$F$5999,UsefulSeries!$E640)</f>
        <v>-2.9243366671676305E-2</v>
      </c>
      <c r="M645" s="12"/>
      <c r="N645" s="12"/>
      <c r="O645" s="12"/>
      <c r="P645" s="12">
        <f ca="1"/>
        <v>0</v>
      </c>
      <c r="Q645" s="12">
        <f ca="1"/>
        <v>0</v>
      </c>
      <c r="R645" s="12">
        <f ca="1"/>
        <v>5.5153933438712471E-2</v>
      </c>
      <c r="S645" s="12">
        <f ca="1"/>
        <v>0.22123649191291139</v>
      </c>
      <c r="T645" s="12">
        <f ca="1"/>
        <v>0</v>
      </c>
      <c r="U645" s="12">
        <f ca="1"/>
        <v>0</v>
      </c>
      <c r="V645" s="12"/>
      <c r="W645" s="12"/>
      <c r="X645" s="12"/>
      <c r="Y645" s="12"/>
      <c r="Z645" s="12"/>
      <c r="AA645" s="12"/>
      <c r="AB645" s="12"/>
      <c r="AC645" s="12"/>
      <c r="AD645" s="12"/>
      <c r="AE645" s="12">
        <v>0.63431495914175295</v>
      </c>
      <c r="AF645" s="12">
        <v>0</v>
      </c>
      <c r="AG645" s="12">
        <v>-3.4710858893569611E-2</v>
      </c>
      <c r="AH645" s="12">
        <v>-3.4710858893569611E-2</v>
      </c>
      <c r="AI645" s="12">
        <v>0</v>
      </c>
      <c r="AJ645" s="12">
        <v>0.33097418196467737</v>
      </c>
      <c r="AK645" s="12"/>
      <c r="AL645" s="12"/>
      <c r="AM645" s="12"/>
      <c r="AN645" s="12">
        <f t="shared" si="99"/>
        <v>0.63431495914175295</v>
      </c>
      <c r="AO645" s="12">
        <f t="shared" si="100"/>
        <v>0</v>
      </c>
      <c r="AP645" s="12">
        <f t="shared" si="101"/>
        <v>-3.4710858893569611E-2</v>
      </c>
      <c r="AQ645" s="12">
        <f t="shared" si="102"/>
        <v>-3.4710858893569611E-2</v>
      </c>
      <c r="AR645" s="12">
        <f t="shared" si="103"/>
        <v>0</v>
      </c>
      <c r="AS645" s="12">
        <f t="shared" si="104"/>
        <v>0.33097418196467737</v>
      </c>
      <c r="AT645" s="12">
        <f t="shared" si="105"/>
        <v>0</v>
      </c>
      <c r="AU645" s="12">
        <f t="shared" si="106"/>
        <v>0</v>
      </c>
      <c r="AV645" s="12"/>
      <c r="AW645" s="12"/>
      <c r="AX645" s="12">
        <f>INDEX('Margin error adjustment'!N$7:N$6003,UsefulSeries!$K636)</f>
        <v>2.2179476588794073E-4</v>
      </c>
      <c r="AY645" s="12"/>
      <c r="AZ645" s="12"/>
      <c r="BA645" s="12"/>
      <c r="BB645" s="12">
        <f t="shared" si="98"/>
        <v>2.2179476588794073E-4</v>
      </c>
      <c r="BC645" s="12"/>
      <c r="BD645" s="38">
        <f ca="1"/>
        <v>3.7252890353125422E-2</v>
      </c>
    </row>
    <row r="646" spans="1:56" x14ac:dyDescent="0.35">
      <c r="A646" s="12">
        <v>0</v>
      </c>
      <c r="B646" s="12">
        <v>0</v>
      </c>
      <c r="C646" s="12">
        <v>0</v>
      </c>
      <c r="D646" s="12">
        <v>0</v>
      </c>
      <c r="E646" s="12">
        <f ca="1">INDEX('Flow probs &amp; rates'!$P$5:$P$5999,UsefulSeries!$E640,0)*(1-INDEX('Flow probs &amp; rates'!$P$5:$P$5999,UsefulSeries!$E640,0))/INDEX('Flow probs &amp; rates'!$G$4:$G$5999,UsefulSeries!$E640,0)</f>
        <v>7.3741480761227038E-2</v>
      </c>
      <c r="F646" s="12">
        <f ca="1">-INDEX('Flow probs &amp; rates'!$P$5:$P$5999,UsefulSeries!$E640,0)*(INDEX('Flow probs &amp; rates'!$Q$5:$Q$5999,UsefulSeries!$E640,0))/INDEX('Flow probs &amp; rates'!$G$4:$G$5999,UsefulSeries!$E640,0)</f>
        <v>-1.5174831465999206E-3</v>
      </c>
      <c r="G646" s="12"/>
      <c r="H646" s="12"/>
      <c r="I646" s="12">
        <f ca="1">INDEX('Flow probs &amp; rates'!$P$5:$P$5999,UsefulSeries!$E640)</f>
        <v>2.4794376314250018E-2</v>
      </c>
      <c r="J646" s="12"/>
      <c r="K646" s="12">
        <f>INDEX('Flow probs &amp; rates'!$G$4:$G$5999,UsefulSeries!$E640)</f>
        <v>0.32789706645206018</v>
      </c>
      <c r="L646" s="12"/>
      <c r="M646" s="12"/>
      <c r="N646" s="12"/>
      <c r="O646" s="12"/>
      <c r="P646" s="12">
        <f ca="1"/>
        <v>0</v>
      </c>
      <c r="Q646" s="12">
        <f ca="1"/>
        <v>0</v>
      </c>
      <c r="R646" s="12">
        <f ca="1"/>
        <v>0</v>
      </c>
      <c r="S646" s="12">
        <f ca="1"/>
        <v>0</v>
      </c>
      <c r="T646" s="12">
        <f ca="1"/>
        <v>13.567953058051101</v>
      </c>
      <c r="U646" s="12">
        <f ca="1"/>
        <v>0.34329830988514204</v>
      </c>
      <c r="V646" s="12"/>
      <c r="W646" s="12">
        <f ca="1">INDEX(P$6:P$6003,UsefulSeries!$I644)</f>
        <v>49.724209003335957</v>
      </c>
      <c r="X646" s="12">
        <f ca="1">INDEX(Q$6:Q$6003,UsefulSeries!$I644)</f>
        <v>0.65133083453185825</v>
      </c>
      <c r="Y646" s="12">
        <f ca="1">INDEX(R$6:R$6003,UsefulSeries!$I644)</f>
        <v>0</v>
      </c>
      <c r="Z646" s="12">
        <f ca="1">INDEX(S$6:S$6003,UsefulSeries!$I644)</f>
        <v>0</v>
      </c>
      <c r="AA646" s="12">
        <f ca="1">INDEX(T$6:T$6003,UsefulSeries!$I644)</f>
        <v>0</v>
      </c>
      <c r="AB646" s="12">
        <f ca="1">INDEX(U$6:U$6003,UsefulSeries!$I644)</f>
        <v>0</v>
      </c>
      <c r="AC646" s="12">
        <f>INDEX( K$6:K$6003,UsefulSeries!$I644)</f>
        <v>-0.63540564308178449</v>
      </c>
      <c r="AD646" s="12">
        <f>INDEX(L$6:L$6003,UsefulSeries!$I644)</f>
        <v>0.63540564308178449</v>
      </c>
      <c r="AE646" s="12"/>
      <c r="AF646" s="12"/>
      <c r="AG646" s="12"/>
      <c r="AH646" s="12"/>
      <c r="AI646" s="12"/>
      <c r="AJ646" s="12"/>
      <c r="AK646" s="12"/>
      <c r="AL646" s="12"/>
      <c r="AM646" s="12"/>
      <c r="AN646" s="12">
        <f t="shared" ca="1" si="99"/>
        <v>49.724209003335957</v>
      </c>
      <c r="AO646" s="12">
        <f t="shared" ca="1" si="100"/>
        <v>0.65133083453185825</v>
      </c>
      <c r="AP646" s="12">
        <f t="shared" ca="1" si="101"/>
        <v>0</v>
      </c>
      <c r="AQ646" s="12">
        <f t="shared" ca="1" si="102"/>
        <v>0</v>
      </c>
      <c r="AR646" s="12">
        <f t="shared" ca="1" si="103"/>
        <v>0</v>
      </c>
      <c r="AS646" s="12">
        <f t="shared" ca="1" si="104"/>
        <v>0</v>
      </c>
      <c r="AT646" s="12">
        <f t="shared" si="105"/>
        <v>-0.63540564308178449</v>
      </c>
      <c r="AU646" s="12">
        <f t="shared" si="106"/>
        <v>0.63540564308178449</v>
      </c>
      <c r="AV646" s="12"/>
      <c r="AW646" s="12">
        <f ca="1">INDEX(I$6:I$6003,UsefulSeries!$I644)</f>
        <v>1.2948204115847345E-2</v>
      </c>
      <c r="AX646" s="12"/>
      <c r="AY646" s="12"/>
      <c r="AZ646" s="12">
        <f t="array" aca="1" ref="AZ646:AZ651" ca="1">MMULT(W646:AB651,AW646:AW651)</f>
        <v>0.65133083453185836</v>
      </c>
      <c r="BA646" s="12"/>
      <c r="BB646" s="12">
        <f t="shared" ca="1" si="98"/>
        <v>0.65133083453185836</v>
      </c>
      <c r="BC646" s="12"/>
      <c r="BD646" s="38">
        <f t="array" aca="1" ref="BD646:BD653" ca="1">MMULT(MINVERSE(AN646:AU653),BB646:BB653)</f>
        <v>1.2895418894556138E-2</v>
      </c>
    </row>
    <row r="647" spans="1:56" x14ac:dyDescent="0.35">
      <c r="A647" s="12">
        <v>0</v>
      </c>
      <c r="B647" s="12">
        <v>0</v>
      </c>
      <c r="C647" s="12">
        <v>0</v>
      </c>
      <c r="D647" s="12">
        <v>0</v>
      </c>
      <c r="E647" s="12">
        <f ca="1">-INDEX('Flow probs &amp; rates'!$P$5:$P$5999,UsefulSeries!$E640,0)*(INDEX('Flow probs &amp; rates'!$Q$5:$Q$5999,UsefulSeries!$E640,0))/INDEX('Flow probs &amp; rates'!$G$4:$G$5999,UsefulSeries!$E640,0)</f>
        <v>-1.5174831465999206E-3</v>
      </c>
      <c r="F647" s="12">
        <f ca="1">INDEX('Flow probs &amp; rates'!$Q$5:$Q$5999,UsefulSeries!$E640,0)*(1-INDEX('Flow probs &amp; rates'!$Q$5:$Q$5999,UsefulSeries!$E640,0))/INDEX('Flow probs &amp; rates'!$G$4:$G$5999,UsefulSeries!$E640,0)</f>
        <v>5.9974487221740043E-2</v>
      </c>
      <c r="G647" s="12"/>
      <c r="H647" s="12"/>
      <c r="I647" s="12">
        <f ca="1">INDEX('Flow probs &amp; rates'!$Q$5:$Q$5999,UsefulSeries!$E640)</f>
        <v>2.0068190699944467E-2</v>
      </c>
      <c r="J647" s="12"/>
      <c r="K647" s="12"/>
      <c r="L647" s="12">
        <f>INDEX('Flow probs &amp; rates'!$G$4:$G$5999,UsefulSeries!$E640)</f>
        <v>0.32789706645206018</v>
      </c>
      <c r="M647" s="12"/>
      <c r="N647" s="12"/>
      <c r="O647" s="12"/>
      <c r="P647" s="12">
        <f ca="1"/>
        <v>0</v>
      </c>
      <c r="Q647" s="12">
        <f ca="1"/>
        <v>0</v>
      </c>
      <c r="R647" s="12">
        <f ca="1"/>
        <v>0</v>
      </c>
      <c r="S647" s="12">
        <f ca="1"/>
        <v>0</v>
      </c>
      <c r="T647" s="12">
        <f ca="1"/>
        <v>0.34329830988514204</v>
      </c>
      <c r="U647" s="12">
        <f ca="1"/>
        <v>16.682442747702726</v>
      </c>
      <c r="V647" s="12"/>
      <c r="W647" s="12">
        <f ca="1">INDEX(P$7:P$6003,UsefulSeries!$I644)</f>
        <v>0.65133083453185825</v>
      </c>
      <c r="X647" s="12">
        <f ca="1">INDEX(Q$7:Q$6003,UsefulSeries!$I644)</f>
        <v>55.894243440931355</v>
      </c>
      <c r="Y647" s="12">
        <f ca="1">INDEX(R$7:R$6003,UsefulSeries!$I644)</f>
        <v>0</v>
      </c>
      <c r="Z647" s="12">
        <f ca="1">INDEX(S$7:S$6003,UsefulSeries!$I644)</f>
        <v>0</v>
      </c>
      <c r="AA647" s="12">
        <f ca="1">INDEX(T$7:T$6003,UsefulSeries!$I644)</f>
        <v>0</v>
      </c>
      <c r="AB647" s="12">
        <f ca="1">INDEX(U$7:U$6003,UsefulSeries!$I644)</f>
        <v>0</v>
      </c>
      <c r="AC647" s="12">
        <f>INDEX( K$7:K$6003,UsefulSeries!$I644,1)</f>
        <v>-0.63540564308178449</v>
      </c>
      <c r="AD647" s="12">
        <f>INDEX(L$7:L$6003,UsefulSeries!$I644,1)</f>
        <v>0</v>
      </c>
      <c r="AE647" s="12"/>
      <c r="AF647" s="12"/>
      <c r="AG647" s="12"/>
      <c r="AH647" s="12"/>
      <c r="AI647" s="12"/>
      <c r="AJ647" s="12"/>
      <c r="AK647" s="12"/>
      <c r="AL647" s="12"/>
      <c r="AM647" s="12"/>
      <c r="AN647" s="12">
        <f t="shared" ca="1" si="99"/>
        <v>0.65133083453185825</v>
      </c>
      <c r="AO647" s="12">
        <f t="shared" ca="1" si="100"/>
        <v>55.894243440931355</v>
      </c>
      <c r="AP647" s="12">
        <f t="shared" ca="1" si="101"/>
        <v>0</v>
      </c>
      <c r="AQ647" s="12">
        <f t="shared" ca="1" si="102"/>
        <v>0</v>
      </c>
      <c r="AR647" s="12">
        <f t="shared" ca="1" si="103"/>
        <v>0</v>
      </c>
      <c r="AS647" s="12">
        <f t="shared" ca="1" si="104"/>
        <v>0</v>
      </c>
      <c r="AT647" s="12">
        <f t="shared" si="105"/>
        <v>-0.63540564308178449</v>
      </c>
      <c r="AU647" s="12">
        <f t="shared" si="106"/>
        <v>0</v>
      </c>
      <c r="AV647" s="12"/>
      <c r="AW647" s="12">
        <f ca="1">INDEX(I$7:I$6003,UsefulSeries!$I644)</f>
        <v>1.1502030090429686E-2</v>
      </c>
      <c r="AX647" s="12"/>
      <c r="AY647" s="12"/>
      <c r="AZ647" s="12">
        <f ca="1"/>
        <v>0.65133083453185825</v>
      </c>
      <c r="BA647" s="12"/>
      <c r="BB647" s="12">
        <f t="shared" ref="BB647:BB710" ca="1" si="107">AZ647+AX647</f>
        <v>0.65133083453185825</v>
      </c>
      <c r="BC647" s="12"/>
      <c r="BD647" s="38">
        <f ca="1"/>
        <v>1.1864412407566098E-2</v>
      </c>
    </row>
    <row r="648" spans="1:56" x14ac:dyDescent="0.35">
      <c r="A648" s="12">
        <f ca="1">INDEX('Flow probs &amp; rates'!$K$5:$K$5999,UsefulSeries!$E646,0)*(1-INDEX('Flow probs &amp; rates'!$K$5:$K$5999,UsefulSeries!$E646,0))/INDEX('Flow probs &amp; rates'!$E$4:$E$5999,UsefulSeries!$E646,0)</f>
        <v>1.7910652765891787E-2</v>
      </c>
      <c r="B648" s="12">
        <f ca="1">-INDEX('Flow probs &amp; rates'!$K$5:$K$5999,UsefulSeries!$E646,0)*(INDEX('Flow probs &amp; rates'!$L$5:$L$5999,UsefulSeries!$E646,0))/INDEX('Flow probs &amp; rates'!$E$4:$E$5999,UsefulSeries!$E646,0)</f>
        <v>-2.6401795716183305E-4</v>
      </c>
      <c r="C648" s="12">
        <v>0</v>
      </c>
      <c r="D648" s="12">
        <v>0</v>
      </c>
      <c r="E648" s="12">
        <v>0</v>
      </c>
      <c r="F648" s="12">
        <v>0</v>
      </c>
      <c r="G648" s="12"/>
      <c r="H648" s="12"/>
      <c r="I648" s="12">
        <f ca="1">INDEX('Flow probs &amp; rates'!$K$5:$K$5999,UsefulSeries!$E646)</f>
        <v>1.166184745337199E-2</v>
      </c>
      <c r="J648" s="12"/>
      <c r="K648" s="12">
        <f>-INDEX('Flow probs &amp; rates'!$E$4:$E$5999,UsefulSeries!$E646)</f>
        <v>-0.64351919039464389</v>
      </c>
      <c r="L648" s="12">
        <f>INDEX('Flow probs &amp; rates'!$E$4:$E$5999,UsefulSeries!$E646)</f>
        <v>0.64351919039464389</v>
      </c>
      <c r="M648" s="12"/>
      <c r="N648" s="12"/>
      <c r="O648" s="12"/>
      <c r="P648" s="12">
        <f t="array" aca="1" ref="P648:U653" ca="1">MINVERSE(A648:F653)</f>
        <v>55.84243580455189</v>
      </c>
      <c r="Q648" s="12">
        <f ca="1"/>
        <v>0.66085390102835739</v>
      </c>
      <c r="R648" s="12">
        <f ca="1"/>
        <v>0</v>
      </c>
      <c r="S648" s="12">
        <f ca="1"/>
        <v>0</v>
      </c>
      <c r="T648" s="12">
        <f ca="1"/>
        <v>0</v>
      </c>
      <c r="U648" s="12">
        <f ca="1"/>
        <v>0</v>
      </c>
      <c r="V648" s="12"/>
      <c r="W648" s="12">
        <f ca="1">INDEX(P$8:P$6003,UsefulSeries!$I644)</f>
        <v>0</v>
      </c>
      <c r="X648" s="12">
        <f ca="1">INDEX(Q$8:Q$6003,UsefulSeries!$I644)</f>
        <v>0</v>
      </c>
      <c r="Y648" s="12">
        <f ca="1">INDEX(R$8:R$6003,UsefulSeries!$I644)</f>
        <v>0.19535671206574892</v>
      </c>
      <c r="Z648" s="12">
        <f ca="1">INDEX(S$8:S$6003,UsefulSeries!$I644)</f>
        <v>5.9409179938537546E-2</v>
      </c>
      <c r="AA648" s="12">
        <f ca="1">INDEX(T$8:T$6003,UsefulSeries!$I644)</f>
        <v>0</v>
      </c>
      <c r="AB648" s="12">
        <f ca="1">INDEX(U$8:U$6003,UsefulSeries!$I644)</f>
        <v>0</v>
      </c>
      <c r="AC648" s="12">
        <f>INDEX( K$8:K$6003,UsefulSeries!$I644)</f>
        <v>3.4932653659457552E-2</v>
      </c>
      <c r="AD648" s="12">
        <f>INDEX(L$8:L$6003,UsefulSeries!$I644)</f>
        <v>-3.4932653659457552E-2</v>
      </c>
      <c r="AE648" s="12"/>
      <c r="AF648" s="12"/>
      <c r="AG648" s="12"/>
      <c r="AH648" s="12"/>
      <c r="AI648" s="12"/>
      <c r="AJ648" s="12"/>
      <c r="AK648" s="12"/>
      <c r="AL648" s="12"/>
      <c r="AM648" s="12"/>
      <c r="AN648" s="12">
        <f t="shared" ca="1" si="99"/>
        <v>0</v>
      </c>
      <c r="AO648" s="12">
        <f t="shared" ca="1" si="100"/>
        <v>0</v>
      </c>
      <c r="AP648" s="12">
        <f t="shared" ca="1" si="101"/>
        <v>0.19535671206574892</v>
      </c>
      <c r="AQ648" s="12">
        <f t="shared" ca="1" si="102"/>
        <v>5.9409179938537546E-2</v>
      </c>
      <c r="AR648" s="12">
        <f t="shared" ca="1" si="103"/>
        <v>0</v>
      </c>
      <c r="AS648" s="12">
        <f t="shared" ca="1" si="104"/>
        <v>0</v>
      </c>
      <c r="AT648" s="12">
        <f t="shared" si="105"/>
        <v>3.4932653659457552E-2</v>
      </c>
      <c r="AU648" s="12">
        <f t="shared" si="106"/>
        <v>-3.4932653659457552E-2</v>
      </c>
      <c r="AV648" s="12"/>
      <c r="AW648" s="12">
        <f ca="1">INDEX(I$8:I$6003,UsefulSeries!$I644)</f>
        <v>0.25695687970834008</v>
      </c>
      <c r="AX648" s="12"/>
      <c r="AY648" s="12"/>
      <c r="AZ648" s="12">
        <f ca="1"/>
        <v>5.9409179938537539E-2</v>
      </c>
      <c r="BA648" s="12"/>
      <c r="BB648" s="12">
        <f t="shared" ca="1" si="107"/>
        <v>5.9409179938537539E-2</v>
      </c>
      <c r="BC648" s="12"/>
      <c r="BD648" s="38">
        <f ca="1"/>
        <v>0.25625706041482815</v>
      </c>
    </row>
    <row r="649" spans="1:56" x14ac:dyDescent="0.35">
      <c r="A649" s="12">
        <f ca="1">-INDEX('Flow probs &amp; rates'!$K$5:$K$5999,UsefulSeries!$E646,0)*(INDEX('Flow probs &amp; rates'!$L$5:$L$5999,UsefulSeries!$E646,0))/INDEX('Flow probs &amp; rates'!$E$4:$E$5999,UsefulSeries!$E646,0)</f>
        <v>-2.6401795716183305E-4</v>
      </c>
      <c r="B649" s="12">
        <f ca="1">INDEX('Flow probs &amp; rates'!$L$5:$L$5999,UsefulSeries!$E646,0)*(1-INDEX('Flow probs &amp; rates'!$L$5:$L$5999,UsefulSeries!$E646,0))/INDEX('Flow probs &amp; rates'!$E$4:$E$5999,UsefulSeries!$E646,0)</f>
        <v>2.2309629709556564E-2</v>
      </c>
      <c r="C649" s="12">
        <v>0</v>
      </c>
      <c r="D649" s="12">
        <v>0</v>
      </c>
      <c r="E649" s="12">
        <v>0</v>
      </c>
      <c r="F649" s="12">
        <v>0</v>
      </c>
      <c r="G649" s="12"/>
      <c r="H649" s="12"/>
      <c r="I649" s="12">
        <f ca="1">INDEX('Flow probs &amp; rates'!$L$5:$L$5999,UsefulSeries!$E646)</f>
        <v>1.4568928527126658E-2</v>
      </c>
      <c r="J649" s="12"/>
      <c r="K649" s="12">
        <f>-INDEX('Flow probs &amp; rates'!$E$4:$E$5999,UsefulSeries!$E646)</f>
        <v>-0.64351919039464389</v>
      </c>
      <c r="L649" s="12"/>
      <c r="M649" s="12"/>
      <c r="N649" s="12"/>
      <c r="O649" s="12"/>
      <c r="P649" s="12">
        <f ca="1"/>
        <v>0.66085390102835739</v>
      </c>
      <c r="Q649" s="12">
        <f ca="1"/>
        <v>44.831514028603387</v>
      </c>
      <c r="R649" s="12">
        <f ca="1"/>
        <v>0</v>
      </c>
      <c r="S649" s="12">
        <f ca="1"/>
        <v>0</v>
      </c>
      <c r="T649" s="12">
        <f ca="1"/>
        <v>0</v>
      </c>
      <c r="U649" s="12">
        <f ca="1"/>
        <v>0</v>
      </c>
      <c r="V649" s="12"/>
      <c r="W649" s="12">
        <f ca="1">INDEX(P$9:P$6003,UsefulSeries!$I644)</f>
        <v>0</v>
      </c>
      <c r="X649" s="12">
        <f ca="1">INDEX(Q$9:Q$6003,UsefulSeries!$I644)</f>
        <v>0</v>
      </c>
      <c r="Y649" s="12">
        <f ca="1">INDEX(R$9:R$6003,UsefulSeries!$I644)</f>
        <v>5.9409179938537539E-2</v>
      </c>
      <c r="Z649" s="12">
        <f ca="1">INDEX(S$9:S$6003,UsefulSeries!$I644)</f>
        <v>0.28471982530834045</v>
      </c>
      <c r="AA649" s="12">
        <f ca="1">INDEX(T$9:T$6003,UsefulSeries!$I644)</f>
        <v>0</v>
      </c>
      <c r="AB649" s="12">
        <f ca="1">INDEX(U$9:U$6003,UsefulSeries!$I644)</f>
        <v>0</v>
      </c>
      <c r="AC649" s="12">
        <f>INDEX( K$9:K$6003,UsefulSeries!$I644)</f>
        <v>0</v>
      </c>
      <c r="AD649" s="12">
        <f>INDEX(L$9:L$6003,UsefulSeries!$I644)</f>
        <v>-3.4932653659457552E-2</v>
      </c>
      <c r="AE649" s="12"/>
      <c r="AF649" s="12"/>
      <c r="AG649" s="12"/>
      <c r="AH649" s="12"/>
      <c r="AI649" s="12"/>
      <c r="AJ649" s="12"/>
      <c r="AK649" s="12"/>
      <c r="AL649" s="12"/>
      <c r="AM649" s="12"/>
      <c r="AN649" s="12">
        <f t="shared" ca="1" si="99"/>
        <v>0</v>
      </c>
      <c r="AO649" s="12">
        <f t="shared" ca="1" si="100"/>
        <v>0</v>
      </c>
      <c r="AP649" s="12">
        <f t="shared" ca="1" si="101"/>
        <v>5.9409179938537539E-2</v>
      </c>
      <c r="AQ649" s="12">
        <f t="shared" ca="1" si="102"/>
        <v>0.28471982530834045</v>
      </c>
      <c r="AR649" s="12">
        <f t="shared" ca="1" si="103"/>
        <v>0</v>
      </c>
      <c r="AS649" s="12">
        <f t="shared" ca="1" si="104"/>
        <v>0</v>
      </c>
      <c r="AT649" s="12">
        <f t="shared" si="105"/>
        <v>0</v>
      </c>
      <c r="AU649" s="12">
        <f t="shared" si="106"/>
        <v>-3.4932653659457552E-2</v>
      </c>
      <c r="AV649" s="12"/>
      <c r="AW649" s="12">
        <f ca="1">INDEX(I$9:I$6003,UsefulSeries!$I644)</f>
        <v>0.15504218010703624</v>
      </c>
      <c r="AX649" s="12"/>
      <c r="AY649" s="12"/>
      <c r="AZ649" s="12">
        <f ca="1"/>
        <v>5.9409179938537539E-2</v>
      </c>
      <c r="BA649" s="12"/>
      <c r="BB649" s="12">
        <f t="shared" ca="1" si="107"/>
        <v>5.9409179938537539E-2</v>
      </c>
      <c r="BC649" s="12"/>
      <c r="BD649" s="38">
        <f ca="1"/>
        <v>0.15955387830988751</v>
      </c>
    </row>
    <row r="650" spans="1:56" x14ac:dyDescent="0.35">
      <c r="A650" s="12">
        <v>0</v>
      </c>
      <c r="B650" s="12">
        <v>0</v>
      </c>
      <c r="C650" s="12">
        <f ca="1">INDEX('Flow probs &amp; rates'!$M$5:$M$5999,UsefulSeries!$E646,0)*(1-INDEX('Flow probs &amp; rates'!$M$5:$M$5999,UsefulSeries!$E646,0))/INDEX('Flow probs &amp; rates'!$F$4:$F$5999,UsefulSeries!$E646,0)</f>
        <v>7.055988198326677</v>
      </c>
      <c r="D650" s="12">
        <f ca="1">-INDEX('Flow probs &amp; rates'!$M$5:$M$5999,UsefulSeries!$E646,0)*(INDEX('Flow probs &amp; rates'!$O$5:$O$5999,UsefulSeries!$E646,0))/INDEX('Flow probs &amp; rates'!$F$4:$F$5999,UsefulSeries!$E646,0)</f>
        <v>-1.7342456659877665</v>
      </c>
      <c r="E650" s="12">
        <v>0</v>
      </c>
      <c r="F650" s="12">
        <v>0</v>
      </c>
      <c r="G650" s="12"/>
      <c r="H650" s="12"/>
      <c r="I650" s="12">
        <f ca="1">INDEX('Flow probs &amp; rates'!$M$5:$M$5999,UsefulSeries!$E646)</f>
        <v>0.28548006828062389</v>
      </c>
      <c r="J650" s="12"/>
      <c r="K650" s="12">
        <f>INDEX('Flow probs &amp; rates'!$F$4:$F$5999,UsefulSeries!$E646)</f>
        <v>2.8908948422488607E-2</v>
      </c>
      <c r="L650" s="12">
        <f>-INDEX('Flow probs &amp; rates'!$F$4:$F$5999,UsefulSeries!$E646)</f>
        <v>-2.8908948422488607E-2</v>
      </c>
      <c r="M650" s="12"/>
      <c r="N650" s="12"/>
      <c r="O650" s="12"/>
      <c r="P650" s="12">
        <f ca="1"/>
        <v>0</v>
      </c>
      <c r="Q650" s="12">
        <f ca="1"/>
        <v>0</v>
      </c>
      <c r="R650" s="12">
        <f ca="1"/>
        <v>0.15490842821636128</v>
      </c>
      <c r="S650" s="12">
        <f ca="1"/>
        <v>5.3644096185757259E-2</v>
      </c>
      <c r="T650" s="12">
        <f ca="1"/>
        <v>0</v>
      </c>
      <c r="U650" s="12">
        <f ca="1"/>
        <v>0</v>
      </c>
      <c r="V650" s="12"/>
      <c r="W650" s="12">
        <f ca="1">INDEX(P$10:P$6003,UsefulSeries!$I644)</f>
        <v>0</v>
      </c>
      <c r="X650" s="12">
        <f ca="1">INDEX(Q$10:Q$6003,UsefulSeries!$I644)</f>
        <v>0</v>
      </c>
      <c r="Y650" s="12">
        <f ca="1">INDEX(R$10:R$6003,UsefulSeries!$I644)</f>
        <v>0</v>
      </c>
      <c r="Z650" s="12">
        <f ca="1">INDEX(S$10:S$6003,UsefulSeries!$I644)</f>
        <v>0</v>
      </c>
      <c r="AA650" s="12">
        <f ca="1">INDEX(T$10:T$6003,UsefulSeries!$I644)</f>
        <v>19.189972303122524</v>
      </c>
      <c r="AB650" s="12">
        <f ca="1">INDEX(U$10:U$6003,UsefulSeries!$I644)</f>
        <v>0.34356618873439626</v>
      </c>
      <c r="AC650" s="12">
        <f>INDEX( K$10:K$6003,UsefulSeries!$I644)</f>
        <v>0.32966170325875799</v>
      </c>
      <c r="AD650" s="12">
        <f>INDEX(L$10:L$6003,UsefulSeries!$I644)</f>
        <v>0</v>
      </c>
      <c r="AE650" s="12"/>
      <c r="AF650" s="12"/>
      <c r="AG650" s="12"/>
      <c r="AH650" s="12"/>
      <c r="AI650" s="12"/>
      <c r="AJ650" s="12"/>
      <c r="AK650" s="12"/>
      <c r="AL650" s="12"/>
      <c r="AM650" s="12"/>
      <c r="AN650" s="12">
        <f t="shared" ca="1" si="99"/>
        <v>0</v>
      </c>
      <c r="AO650" s="12">
        <f t="shared" ca="1" si="100"/>
        <v>0</v>
      </c>
      <c r="AP650" s="12">
        <f t="shared" ca="1" si="101"/>
        <v>0</v>
      </c>
      <c r="AQ650" s="12">
        <f t="shared" ca="1" si="102"/>
        <v>0</v>
      </c>
      <c r="AR650" s="12">
        <f t="shared" ca="1" si="103"/>
        <v>19.189972303122524</v>
      </c>
      <c r="AS650" s="12">
        <f t="shared" ca="1" si="104"/>
        <v>0.34356618873439626</v>
      </c>
      <c r="AT650" s="12">
        <f t="shared" si="105"/>
        <v>0.32966170325875799</v>
      </c>
      <c r="AU650" s="12">
        <f t="shared" si="106"/>
        <v>0</v>
      </c>
      <c r="AV650" s="12"/>
      <c r="AW650" s="12">
        <f ca="1">INDEX(I$10:I$6003,UsefulSeries!$I644)</f>
        <v>1.7492019500051022E-2</v>
      </c>
      <c r="AX650" s="12"/>
      <c r="AY650" s="12"/>
      <c r="AZ650" s="12">
        <f ca="1"/>
        <v>0.34356618873439637</v>
      </c>
      <c r="BA650" s="12"/>
      <c r="BB650" s="12">
        <f t="shared" ca="1" si="107"/>
        <v>0.34356618873439637</v>
      </c>
      <c r="BC650" s="12"/>
      <c r="BD650" s="38">
        <f ca="1"/>
        <v>1.6959405114528068E-2</v>
      </c>
    </row>
    <row r="651" spans="1:56" x14ac:dyDescent="0.35">
      <c r="A651" s="12">
        <v>0</v>
      </c>
      <c r="B651" s="12">
        <v>0</v>
      </c>
      <c r="C651" s="12">
        <f ca="1">-INDEX('Flow probs &amp; rates'!$M$5:$M$5999,UsefulSeries!$E646,0)*(INDEX('Flow probs &amp; rates'!$O$5:$O$5999,UsefulSeries!$E646,0))/INDEX('Flow probs &amp; rates'!$F$4:$F$5999,UsefulSeries!$E646,0)</f>
        <v>-1.7342456659877665</v>
      </c>
      <c r="D651" s="12">
        <f ca="1">INDEX('Flow probs &amp; rates'!$O$5:$O$5999,UsefulSeries!$E646,0)*(1-INDEX('Flow probs &amp; rates'!$O$5:$O$5999,UsefulSeries!$E646,0))/INDEX('Flow probs &amp; rates'!$F$4:$F$5999,UsefulSeries!$E646,0)</f>
        <v>5.0079932249940518</v>
      </c>
      <c r="E651" s="12">
        <v>0</v>
      </c>
      <c r="F651" s="12">
        <v>0</v>
      </c>
      <c r="G651" s="12"/>
      <c r="H651" s="12"/>
      <c r="I651" s="12">
        <f ca="1">INDEX('Flow probs &amp; rates'!$O$5:$O$5999,UsefulSeries!$E646)</f>
        <v>0.17561722894322121</v>
      </c>
      <c r="J651" s="12"/>
      <c r="K651" s="12"/>
      <c r="L651" s="12">
        <f>-INDEX('Flow probs &amp; rates'!$F$4:$F$5999,UsefulSeries!$E646)</f>
        <v>-2.8908948422488607E-2</v>
      </c>
      <c r="M651" s="12"/>
      <c r="N651" s="12"/>
      <c r="O651" s="12"/>
      <c r="P651" s="12">
        <f ca="1"/>
        <v>0</v>
      </c>
      <c r="Q651" s="12">
        <f ca="1"/>
        <v>0</v>
      </c>
      <c r="R651" s="12">
        <f ca="1"/>
        <v>5.3644096185757252E-2</v>
      </c>
      <c r="S651" s="12">
        <f ca="1"/>
        <v>0.2182574920151332</v>
      </c>
      <c r="T651" s="12">
        <f ca="1"/>
        <v>0</v>
      </c>
      <c r="U651" s="12">
        <f ca="1"/>
        <v>0</v>
      </c>
      <c r="V651" s="12"/>
      <c r="W651" s="12">
        <f ca="1">INDEX(P$11:P$6003,UsefulSeries!$I644)</f>
        <v>0</v>
      </c>
      <c r="X651" s="12">
        <f ca="1">INDEX(Q$11:Q$6003,UsefulSeries!$I644)</f>
        <v>0</v>
      </c>
      <c r="Y651" s="12">
        <f ca="1">INDEX(R$11:R$6003,UsefulSeries!$I644)</f>
        <v>0</v>
      </c>
      <c r="Z651" s="12">
        <f ca="1">INDEX(S$11:S$6003,UsefulSeries!$I644)</f>
        <v>0</v>
      </c>
      <c r="AA651" s="12">
        <f ca="1">INDEX(T$11:T$6003,UsefulSeries!$I644)</f>
        <v>0.34356618873439632</v>
      </c>
      <c r="AB651" s="12">
        <f ca="1">INDEX(U$11:U$6003,UsefulSeries!$I644)</f>
        <v>14.689761449324841</v>
      </c>
      <c r="AC651" s="12">
        <f>INDEX( K$11:K$6003,UsefulSeries!$I644)</f>
        <v>0</v>
      </c>
      <c r="AD651" s="12">
        <f>INDEX(L$11:L$6003,UsefulSeries!$I644)</f>
        <v>0.32966170325875799</v>
      </c>
      <c r="AE651" s="12"/>
      <c r="AF651" s="12"/>
      <c r="AG651" s="12"/>
      <c r="AH651" s="12"/>
      <c r="AI651" s="12"/>
      <c r="AJ651" s="12"/>
      <c r="AK651" s="12"/>
      <c r="AL651" s="12"/>
      <c r="AM651" s="12"/>
      <c r="AN651" s="12">
        <f t="shared" ca="1" si="99"/>
        <v>0</v>
      </c>
      <c r="AO651" s="12">
        <f t="shared" ca="1" si="100"/>
        <v>0</v>
      </c>
      <c r="AP651" s="12">
        <f t="shared" ca="1" si="101"/>
        <v>0</v>
      </c>
      <c r="AQ651" s="12">
        <f t="shared" ca="1" si="102"/>
        <v>0</v>
      </c>
      <c r="AR651" s="12">
        <f t="shared" ca="1" si="103"/>
        <v>0.34356618873439632</v>
      </c>
      <c r="AS651" s="12">
        <f t="shared" ca="1" si="104"/>
        <v>14.689761449324841</v>
      </c>
      <c r="AT651" s="12">
        <f t="shared" si="105"/>
        <v>0</v>
      </c>
      <c r="AU651" s="12">
        <f t="shared" si="106"/>
        <v>0.32966170325875799</v>
      </c>
      <c r="AV651" s="12"/>
      <c r="AW651" s="12">
        <f ca="1">INDEX(I$11:I$6003,UsefulSeries!$I644)</f>
        <v>2.297903362324584E-2</v>
      </c>
      <c r="AX651" s="12"/>
      <c r="AY651" s="12"/>
      <c r="AZ651" s="12">
        <f ca="1"/>
        <v>0.34356618873439632</v>
      </c>
      <c r="BA651" s="12"/>
      <c r="BB651" s="12">
        <f t="shared" ca="1" si="107"/>
        <v>0.34356618873439632</v>
      </c>
      <c r="BC651" s="12"/>
      <c r="BD651" s="38">
        <f ca="1"/>
        <v>2.2192960383405722E-2</v>
      </c>
    </row>
    <row r="652" spans="1:56" x14ac:dyDescent="0.35">
      <c r="A652" s="12">
        <v>0</v>
      </c>
      <c r="B652" s="12">
        <v>0</v>
      </c>
      <c r="C652" s="12">
        <v>0</v>
      </c>
      <c r="D652" s="12">
        <v>0</v>
      </c>
      <c r="E652" s="12">
        <f ca="1">INDEX('Flow probs &amp; rates'!$P$5:$P$5999,UsefulSeries!$E646,0)*(1-INDEX('Flow probs &amp; rates'!$P$5:$P$5999,UsefulSeries!$E646,0))/INDEX('Flow probs &amp; rates'!$G$4:$G$5999,UsefulSeries!$E646,0)</f>
        <v>7.5525107410163009E-2</v>
      </c>
      <c r="F652" s="12">
        <f ca="1">-INDEX('Flow probs &amp; rates'!$P$5:$P$5999,UsefulSeries!$E646,0)*(INDEX('Flow probs &amp; rates'!$Q$5:$Q$5999,UsefulSeries!$E646,0))/INDEX('Flow probs &amp; rates'!$G$4:$G$5999,UsefulSeries!$E646,0)</f>
        <v>-1.5138353137904498E-3</v>
      </c>
      <c r="G652" s="12"/>
      <c r="H652" s="12"/>
      <c r="I652" s="12">
        <f ca="1">INDEX('Flow probs &amp; rates'!$P$5:$P$5999,UsefulSeries!$E646)</f>
        <v>2.5384260691223043E-2</v>
      </c>
      <c r="J652" s="12"/>
      <c r="K652" s="12">
        <f>INDEX('Flow probs &amp; rates'!$G$4:$G$5999,UsefulSeries!$E646)</f>
        <v>0.32757186118286746</v>
      </c>
      <c r="L652" s="12"/>
      <c r="M652" s="12"/>
      <c r="N652" s="12"/>
      <c r="O652" s="12"/>
      <c r="P652" s="12">
        <f ca="1"/>
        <v>0</v>
      </c>
      <c r="Q652" s="12">
        <f ca="1"/>
        <v>0</v>
      </c>
      <c r="R652" s="12">
        <f ca="1"/>
        <v>0</v>
      </c>
      <c r="S652" s="12">
        <f ca="1"/>
        <v>0</v>
      </c>
      <c r="T652" s="12">
        <f ca="1"/>
        <v>13.247504664072673</v>
      </c>
      <c r="U652" s="12">
        <f ca="1"/>
        <v>0.34297830549607827</v>
      </c>
      <c r="V652" s="12"/>
      <c r="W652" s="12"/>
      <c r="X652" s="12"/>
      <c r="Y652" s="12"/>
      <c r="Z652" s="12"/>
      <c r="AA652" s="12"/>
      <c r="AB652" s="12"/>
      <c r="AC652" s="12"/>
      <c r="AD652" s="12"/>
      <c r="AE652" s="12">
        <f t="array" ref="AE652:AJ653">TRANSPOSE(AC646:AD651)</f>
        <v>-0.63540564308178449</v>
      </c>
      <c r="AF652" s="12">
        <v>-0.63540564308178449</v>
      </c>
      <c r="AG652" s="12">
        <v>3.4932653659457552E-2</v>
      </c>
      <c r="AH652" s="12">
        <v>0</v>
      </c>
      <c r="AI652" s="12">
        <v>0.32966170325875799</v>
      </c>
      <c r="AJ652" s="12">
        <v>0</v>
      </c>
      <c r="AK652" s="12"/>
      <c r="AL652" s="12"/>
      <c r="AM652" s="12"/>
      <c r="AN652" s="12">
        <f t="shared" si="99"/>
        <v>-0.63540564308178449</v>
      </c>
      <c r="AO652" s="12">
        <f t="shared" si="100"/>
        <v>-0.63540564308178449</v>
      </c>
      <c r="AP652" s="12">
        <f t="shared" si="101"/>
        <v>3.4932653659457552E-2</v>
      </c>
      <c r="AQ652" s="12">
        <f t="shared" si="102"/>
        <v>0</v>
      </c>
      <c r="AR652" s="12">
        <f t="shared" si="103"/>
        <v>0.32966170325875799</v>
      </c>
      <c r="AS652" s="12">
        <f t="shared" si="104"/>
        <v>0</v>
      </c>
      <c r="AT652" s="12">
        <f t="shared" si="105"/>
        <v>0</v>
      </c>
      <c r="AU652" s="12">
        <f t="shared" si="106"/>
        <v>0</v>
      </c>
      <c r="AV652" s="12"/>
      <c r="AW652" s="12"/>
      <c r="AX652" s="12">
        <f>INDEX($N$6:$N$6003,UsefulSeries!$K644)</f>
        <v>-1.189931015548984E-3</v>
      </c>
      <c r="AY652" s="12"/>
      <c r="AZ652" s="12"/>
      <c r="BA652" s="12"/>
      <c r="BB652" s="12">
        <f t="shared" si="107"/>
        <v>-1.189931015548984E-3</v>
      </c>
      <c r="BC652" s="12"/>
      <c r="BD652" s="38">
        <f ca="1"/>
        <v>3.182330064367124E-2</v>
      </c>
    </row>
    <row r="653" spans="1:56" x14ac:dyDescent="0.35">
      <c r="A653" s="12">
        <v>0</v>
      </c>
      <c r="B653" s="12">
        <v>0</v>
      </c>
      <c r="C653" s="12">
        <v>0</v>
      </c>
      <c r="D653" s="12">
        <v>0</v>
      </c>
      <c r="E653" s="12">
        <f ca="1">-INDEX('Flow probs &amp; rates'!$P$5:$P$5999,UsefulSeries!$E646,0)*(INDEX('Flow probs &amp; rates'!$Q$5:$Q$5999,UsefulSeries!$E646,0))/INDEX('Flow probs &amp; rates'!$G$4:$G$5999,UsefulSeries!$E646,0)</f>
        <v>-1.5138353137904498E-3</v>
      </c>
      <c r="F653" s="12">
        <f ca="1">INDEX('Flow probs &amp; rates'!$Q$5:$Q$5999,UsefulSeries!$E646,0)*(1-INDEX('Flow probs &amp; rates'!$Q$5:$Q$5999,UsefulSeries!$E646,0))/INDEX('Flow probs &amp; rates'!$G$4:$G$5999,UsefulSeries!$E646,0)</f>
        <v>5.8471746051314638E-2</v>
      </c>
      <c r="G653" s="12"/>
      <c r="H653" s="12"/>
      <c r="I653" s="12">
        <f ca="1">INDEX('Flow probs &amp; rates'!$Q$5:$Q$5999,UsefulSeries!$E646)</f>
        <v>1.9535327709352929E-2</v>
      </c>
      <c r="J653" s="12"/>
      <c r="K653" s="12"/>
      <c r="L653" s="12">
        <f>INDEX('Flow probs &amp; rates'!$G$4:$G$5999,UsefulSeries!$E646)</f>
        <v>0.32757186118286746</v>
      </c>
      <c r="M653" s="12"/>
      <c r="N653" s="12"/>
      <c r="O653" s="12"/>
      <c r="P653" s="12">
        <f ca="1"/>
        <v>0</v>
      </c>
      <c r="Q653" s="12">
        <f ca="1"/>
        <v>0</v>
      </c>
      <c r="R653" s="12">
        <f ca="1"/>
        <v>0</v>
      </c>
      <c r="S653" s="12">
        <f ca="1"/>
        <v>0</v>
      </c>
      <c r="T653" s="12">
        <f ca="1"/>
        <v>0.34297830549607827</v>
      </c>
      <c r="U653" s="12">
        <f ca="1"/>
        <v>17.111156759243535</v>
      </c>
      <c r="V653" s="12"/>
      <c r="W653" s="12"/>
      <c r="X653" s="12"/>
      <c r="Y653" s="12"/>
      <c r="Z653" s="12"/>
      <c r="AA653" s="12"/>
      <c r="AB653" s="12"/>
      <c r="AC653" s="12"/>
      <c r="AD653" s="12"/>
      <c r="AE653" s="12">
        <v>0.63540564308178449</v>
      </c>
      <c r="AF653" s="12">
        <v>0</v>
      </c>
      <c r="AG653" s="12">
        <v>-3.4932653659457552E-2</v>
      </c>
      <c r="AH653" s="12">
        <v>-3.4932653659457552E-2</v>
      </c>
      <c r="AI653" s="12">
        <v>0</v>
      </c>
      <c r="AJ653" s="12">
        <v>0.32966170325875799</v>
      </c>
      <c r="AK653" s="12"/>
      <c r="AL653" s="12"/>
      <c r="AM653" s="12"/>
      <c r="AN653" s="12">
        <f t="shared" si="99"/>
        <v>0.63540564308178449</v>
      </c>
      <c r="AO653" s="12">
        <f t="shared" si="100"/>
        <v>0</v>
      </c>
      <c r="AP653" s="12">
        <f t="shared" si="101"/>
        <v>-3.4932653659457552E-2</v>
      </c>
      <c r="AQ653" s="12">
        <f t="shared" si="102"/>
        <v>-3.4932653659457552E-2</v>
      </c>
      <c r="AR653" s="12">
        <f t="shared" si="103"/>
        <v>0</v>
      </c>
      <c r="AS653" s="12">
        <f t="shared" si="104"/>
        <v>0.32966170325875799</v>
      </c>
      <c r="AT653" s="12">
        <f t="shared" si="105"/>
        <v>0</v>
      </c>
      <c r="AU653" s="12">
        <f t="shared" si="106"/>
        <v>0</v>
      </c>
      <c r="AV653" s="12"/>
      <c r="AW653" s="12"/>
      <c r="AX653" s="12">
        <f>INDEX('Margin error adjustment'!N$7:N$6003,UsefulSeries!$K644)</f>
        <v>9.8461154556769154E-4</v>
      </c>
      <c r="AY653" s="12"/>
      <c r="AZ653" s="12"/>
      <c r="BA653" s="12"/>
      <c r="BB653" s="12">
        <f t="shared" si="107"/>
        <v>9.8461154556769154E-4</v>
      </c>
      <c r="BC653" s="12"/>
      <c r="BD653" s="38">
        <f ca="1"/>
        <v>3.5582588312483412E-2</v>
      </c>
    </row>
    <row r="654" spans="1:56" x14ac:dyDescent="0.35">
      <c r="A654" s="12">
        <f ca="1">INDEX('Flow probs &amp; rates'!$K$5:$K$5999,UsefulSeries!$E652,0)*(1-INDEX('Flow probs &amp; rates'!$K$5:$K$5999,UsefulSeries!$E652,0))/INDEX('Flow probs &amp; rates'!$E$4:$E$5999,UsefulSeries!$E652,0)</f>
        <v>1.7739353038094631E-2</v>
      </c>
      <c r="B654" s="12">
        <f ca="1">-INDEX('Flow probs &amp; rates'!$K$5:$K$5999,UsefulSeries!$E652,0)*(INDEX('Flow probs &amp; rates'!$L$5:$L$5999,UsefulSeries!$E652,0))/INDEX('Flow probs &amp; rates'!$E$4:$E$5999,UsefulSeries!$E652,0)</f>
        <v>-2.5941876567402302E-4</v>
      </c>
      <c r="C654" s="12">
        <v>0</v>
      </c>
      <c r="D654" s="12">
        <v>0</v>
      </c>
      <c r="E654" s="12">
        <v>0</v>
      </c>
      <c r="F654" s="12">
        <v>0</v>
      </c>
      <c r="G654" s="12"/>
      <c r="H654" s="12"/>
      <c r="I654" s="12">
        <f ca="1">INDEX('Flow probs &amp; rates'!$K$5:$K$5999,UsefulSeries!$E652)</f>
        <v>1.1525228583444968E-2</v>
      </c>
      <c r="J654" s="12"/>
      <c r="K654" s="12">
        <f>-INDEX('Flow probs &amp; rates'!$E$4:$E$5999,UsefulSeries!$E652)</f>
        <v>-0.64221043828822511</v>
      </c>
      <c r="L654" s="12">
        <f>INDEX('Flow probs &amp; rates'!$E$4:$E$5999,UsefulSeries!$E652)</f>
        <v>0.64221043828822511</v>
      </c>
      <c r="M654" s="12"/>
      <c r="N654" s="12"/>
      <c r="O654" s="12"/>
      <c r="P654" s="12">
        <f t="array" aca="1" ref="P654:U659" ca="1">MINVERSE(A654:F659)</f>
        <v>56.381483763841032</v>
      </c>
      <c r="Q654" s="12">
        <f ca="1"/>
        <v>0.65934049887299506</v>
      </c>
      <c r="R654" s="12">
        <f ca="1"/>
        <v>0</v>
      </c>
      <c r="S654" s="12">
        <f ca="1"/>
        <v>0</v>
      </c>
      <c r="T654" s="12">
        <f ca="1"/>
        <v>0</v>
      </c>
      <c r="U654" s="12">
        <f ca="1"/>
        <v>0</v>
      </c>
      <c r="V654" s="12"/>
      <c r="W654" s="12">
        <f ca="1">INDEX(P$6:P$6003,UsefulSeries!$I652)</f>
        <v>50.373136334331313</v>
      </c>
      <c r="X654" s="12">
        <f ca="1">INDEX(Q$6:Q$6003,UsefulSeries!$I652)</f>
        <v>0.6502737469003137</v>
      </c>
      <c r="Y654" s="12">
        <f ca="1">INDEX(R$6:R$6003,UsefulSeries!$I652)</f>
        <v>0</v>
      </c>
      <c r="Z654" s="12">
        <f ca="1">INDEX(S$6:S$6003,UsefulSeries!$I652)</f>
        <v>0</v>
      </c>
      <c r="AA654" s="12">
        <f ca="1">INDEX(T$6:T$6003,UsefulSeries!$I652)</f>
        <v>0</v>
      </c>
      <c r="AB654" s="12">
        <f ca="1">INDEX(U$6:U$6003,UsefulSeries!$I652)</f>
        <v>0</v>
      </c>
      <c r="AC654" s="12">
        <f>INDEX( K$6:K$6003,UsefulSeries!$I652)</f>
        <v>-0.6342157120662355</v>
      </c>
      <c r="AD654" s="12">
        <f>INDEX(L$6:L$6003,UsefulSeries!$I652)</f>
        <v>0.6342157120662355</v>
      </c>
      <c r="AE654" s="12"/>
      <c r="AF654" s="12"/>
      <c r="AG654" s="12"/>
      <c r="AH654" s="12"/>
      <c r="AI654" s="12"/>
      <c r="AJ654" s="12"/>
      <c r="AK654" s="12"/>
      <c r="AL654" s="12"/>
      <c r="AM654" s="12"/>
      <c r="AN654" s="12">
        <f t="shared" ca="1" si="99"/>
        <v>50.373136334331313</v>
      </c>
      <c r="AO654" s="12">
        <f t="shared" ca="1" si="100"/>
        <v>0.6502737469003137</v>
      </c>
      <c r="AP654" s="12">
        <f t="shared" ca="1" si="101"/>
        <v>0</v>
      </c>
      <c r="AQ654" s="12">
        <f t="shared" ca="1" si="102"/>
        <v>0</v>
      </c>
      <c r="AR654" s="12">
        <f t="shared" ca="1" si="103"/>
        <v>0</v>
      </c>
      <c r="AS654" s="12">
        <f t="shared" ca="1" si="104"/>
        <v>0</v>
      </c>
      <c r="AT654" s="12">
        <f t="shared" si="105"/>
        <v>-0.6342157120662355</v>
      </c>
      <c r="AU654" s="12">
        <f t="shared" si="106"/>
        <v>0.6342157120662355</v>
      </c>
      <c r="AV654" s="12"/>
      <c r="AW654" s="12">
        <f ca="1">INDEX(I$6:I$6003,UsefulSeries!$I652)</f>
        <v>1.2755012062128401E-2</v>
      </c>
      <c r="AX654" s="12"/>
      <c r="AY654" s="12"/>
      <c r="AZ654" s="12">
        <f t="array" aca="1" ref="AZ654:AZ659" ca="1">MMULT(W654:AB659,AW654:AW659)</f>
        <v>0.65027374690031359</v>
      </c>
      <c r="BA654" s="12"/>
      <c r="BB654" s="12">
        <f t="shared" ca="1" si="107"/>
        <v>0.65027374690031359</v>
      </c>
      <c r="BC654" s="12"/>
      <c r="BD654" s="38">
        <f t="array" aca="1" ref="BD654:BD661" ca="1">MMULT(MINVERSE(AN654:AU661),BB654:BB661)</f>
        <v>1.2502642317125102E-2</v>
      </c>
    </row>
    <row r="655" spans="1:56" x14ac:dyDescent="0.35">
      <c r="A655" s="12">
        <f ca="1">-INDEX('Flow probs &amp; rates'!$K$5:$K$5999,UsefulSeries!$E652,0)*(INDEX('Flow probs &amp; rates'!$L$5:$L$5999,UsefulSeries!$E652,0))/INDEX('Flow probs &amp; rates'!$E$4:$E$5999,UsefulSeries!$E652,0)</f>
        <v>-2.5941876567402302E-4</v>
      </c>
      <c r="B655" s="12">
        <f ca="1">INDEX('Flow probs &amp; rates'!$L$5:$L$5999,UsefulSeries!$E652,0)*(1-INDEX('Flow probs &amp; rates'!$L$5:$L$5999,UsefulSeries!$E652,0))/INDEX('Flow probs &amp; rates'!$E$4:$E$5999,UsefulSeries!$E652,0)</f>
        <v>2.218340136831639E-2</v>
      </c>
      <c r="C655" s="12">
        <v>0</v>
      </c>
      <c r="D655" s="12">
        <v>0</v>
      </c>
      <c r="E655" s="12">
        <v>0</v>
      </c>
      <c r="F655" s="12">
        <v>0</v>
      </c>
      <c r="G655" s="12"/>
      <c r="H655" s="12"/>
      <c r="I655" s="12">
        <f ca="1">INDEX('Flow probs &amp; rates'!$L$5:$L$5999,UsefulSeries!$E652)</f>
        <v>1.4455369626509082E-2</v>
      </c>
      <c r="J655" s="12"/>
      <c r="K655" s="12">
        <f>-INDEX('Flow probs &amp; rates'!$E$4:$E$5999,UsefulSeries!$E652)</f>
        <v>-0.64221043828822511</v>
      </c>
      <c r="L655" s="12"/>
      <c r="M655" s="12"/>
      <c r="N655" s="12"/>
      <c r="O655" s="12"/>
      <c r="P655" s="12">
        <f ca="1"/>
        <v>0.65934049887299506</v>
      </c>
      <c r="Q655" s="12">
        <f ca="1"/>
        <v>45.086460308421337</v>
      </c>
      <c r="R655" s="12">
        <f ca="1"/>
        <v>0</v>
      </c>
      <c r="S655" s="12">
        <f ca="1"/>
        <v>0</v>
      </c>
      <c r="T655" s="12">
        <f ca="1"/>
        <v>0</v>
      </c>
      <c r="U655" s="12">
        <f ca="1"/>
        <v>0</v>
      </c>
      <c r="V655" s="12"/>
      <c r="W655" s="12">
        <f ca="1">INDEX(P$7:P$6003,UsefulSeries!$I652)</f>
        <v>0.6502737469003137</v>
      </c>
      <c r="X655" s="12">
        <f ca="1">INDEX(Q$7:Q$6003,UsefulSeries!$I652)</f>
        <v>53.77047335397959</v>
      </c>
      <c r="Y655" s="12">
        <f ca="1">INDEX(R$7:R$6003,UsefulSeries!$I652)</f>
        <v>0</v>
      </c>
      <c r="Z655" s="12">
        <f ca="1">INDEX(S$7:S$6003,UsefulSeries!$I652)</f>
        <v>0</v>
      </c>
      <c r="AA655" s="12">
        <f ca="1">INDEX(T$7:T$6003,UsefulSeries!$I652)</f>
        <v>0</v>
      </c>
      <c r="AB655" s="12">
        <f ca="1">INDEX(U$7:U$6003,UsefulSeries!$I652)</f>
        <v>0</v>
      </c>
      <c r="AC655" s="12">
        <f>INDEX( K$7:K$6003,UsefulSeries!$I652,1)</f>
        <v>-0.6342157120662355</v>
      </c>
      <c r="AD655" s="12">
        <f>INDEX(L$7:L$6003,UsefulSeries!$I652,1)</f>
        <v>0</v>
      </c>
      <c r="AE655" s="12"/>
      <c r="AF655" s="12"/>
      <c r="AG655" s="12"/>
      <c r="AH655" s="12"/>
      <c r="AI655" s="12"/>
      <c r="AJ655" s="12"/>
      <c r="AK655" s="12"/>
      <c r="AL655" s="12"/>
      <c r="AM655" s="12"/>
      <c r="AN655" s="12">
        <f t="shared" ca="1" si="99"/>
        <v>0.6502737469003137</v>
      </c>
      <c r="AO655" s="12">
        <f t="shared" ca="1" si="100"/>
        <v>53.77047335397959</v>
      </c>
      <c r="AP655" s="12">
        <f t="shared" ca="1" si="101"/>
        <v>0</v>
      </c>
      <c r="AQ655" s="12">
        <f t="shared" ca="1" si="102"/>
        <v>0</v>
      </c>
      <c r="AR655" s="12">
        <f t="shared" ca="1" si="103"/>
        <v>0</v>
      </c>
      <c r="AS655" s="12">
        <f t="shared" ca="1" si="104"/>
        <v>0</v>
      </c>
      <c r="AT655" s="12">
        <f t="shared" si="105"/>
        <v>-0.6342157120662355</v>
      </c>
      <c r="AU655" s="12">
        <f t="shared" si="106"/>
        <v>0</v>
      </c>
      <c r="AV655" s="12"/>
      <c r="AW655" s="12">
        <f ca="1">INDEX(I$7:I$6003,UsefulSeries!$I652)</f>
        <v>1.1939256944767095E-2</v>
      </c>
      <c r="AX655" s="12"/>
      <c r="AY655" s="12"/>
      <c r="AZ655" s="12">
        <f ca="1"/>
        <v>0.65027374690031381</v>
      </c>
      <c r="BA655" s="12"/>
      <c r="BB655" s="12">
        <f t="shared" ca="1" si="107"/>
        <v>0.65027374690031381</v>
      </c>
      <c r="BC655" s="12"/>
      <c r="BD655" s="38">
        <f ca="1"/>
        <v>1.1999690356254096E-2</v>
      </c>
    </row>
    <row r="656" spans="1:56" x14ac:dyDescent="0.35">
      <c r="A656" s="12">
        <v>0</v>
      </c>
      <c r="B656" s="12">
        <v>0</v>
      </c>
      <c r="C656" s="12">
        <f ca="1">INDEX('Flow probs &amp; rates'!$M$5:$M$5999,UsefulSeries!$E652,0)*(1-INDEX('Flow probs &amp; rates'!$M$5:$M$5999,UsefulSeries!$E652,0))/INDEX('Flow probs &amp; rates'!$F$4:$F$5999,UsefulSeries!$E652,0)</f>
        <v>6.8931264057399941</v>
      </c>
      <c r="D656" s="12">
        <f ca="1">-INDEX('Flow probs &amp; rates'!$M$5:$M$5999,UsefulSeries!$E652,0)*(INDEX('Flow probs &amp; rates'!$O$5:$O$5999,UsefulSeries!$E652,0))/INDEX('Flow probs &amp; rates'!$F$4:$F$5999,UsefulSeries!$E652,0)</f>
        <v>-1.7427581437352722</v>
      </c>
      <c r="E656" s="12">
        <v>0</v>
      </c>
      <c r="F656" s="12">
        <v>0</v>
      </c>
      <c r="G656" s="12"/>
      <c r="H656" s="12"/>
      <c r="I656" s="12">
        <f ca="1">INDEX('Flow probs &amp; rates'!$M$5:$M$5999,UsefulSeries!$E652)</f>
        <v>0.28464449636691991</v>
      </c>
      <c r="J656" s="12"/>
      <c r="K656" s="12">
        <f>INDEX('Flow probs &amp; rates'!$F$4:$F$5999,UsefulSeries!$E652)</f>
        <v>2.9539862621028361E-2</v>
      </c>
      <c r="L656" s="12">
        <f>-INDEX('Flow probs &amp; rates'!$F$4:$F$5999,UsefulSeries!$E652)</f>
        <v>-2.9539862621028361E-2</v>
      </c>
      <c r="M656" s="12"/>
      <c r="N656" s="12"/>
      <c r="O656" s="12"/>
      <c r="P656" s="12">
        <f ca="1"/>
        <v>0</v>
      </c>
      <c r="Q656" s="12">
        <f ca="1"/>
        <v>0</v>
      </c>
      <c r="R656" s="12">
        <f ca="1"/>
        <v>0.15904491563128575</v>
      </c>
      <c r="S656" s="12">
        <f ca="1"/>
        <v>5.5266824018546067E-2</v>
      </c>
      <c r="T656" s="12">
        <f ca="1"/>
        <v>0</v>
      </c>
      <c r="U656" s="12">
        <f ca="1"/>
        <v>0</v>
      </c>
      <c r="V656" s="12"/>
      <c r="W656" s="12">
        <f ca="1">INDEX(P$8:P$6003,UsefulSeries!$I652)</f>
        <v>0</v>
      </c>
      <c r="X656" s="12">
        <f ca="1">INDEX(Q$8:Q$6003,UsefulSeries!$I652)</f>
        <v>0</v>
      </c>
      <c r="Y656" s="12">
        <f ca="1">INDEX(R$8:R$6003,UsefulSeries!$I652)</f>
        <v>0.19869061188472387</v>
      </c>
      <c r="Z656" s="12">
        <f ca="1">INDEX(S$8:S$6003,UsefulSeries!$I652)</f>
        <v>6.1412966103502817E-2</v>
      </c>
      <c r="AA656" s="12">
        <f ca="1">INDEX(T$8:T$6003,UsefulSeries!$I652)</f>
        <v>0</v>
      </c>
      <c r="AB656" s="12">
        <f ca="1">INDEX(U$8:U$6003,UsefulSeries!$I652)</f>
        <v>0</v>
      </c>
      <c r="AC656" s="12">
        <f>INDEX( K$8:K$6003,UsefulSeries!$I652)</f>
        <v>3.5917265205025244E-2</v>
      </c>
      <c r="AD656" s="12">
        <f>INDEX(L$8:L$6003,UsefulSeries!$I652)</f>
        <v>-3.5917265205025244E-2</v>
      </c>
      <c r="AE656" s="12"/>
      <c r="AF656" s="12"/>
      <c r="AG656" s="12"/>
      <c r="AH656" s="12"/>
      <c r="AI656" s="12"/>
      <c r="AJ656" s="12"/>
      <c r="AK656" s="12"/>
      <c r="AL656" s="12"/>
      <c r="AM656" s="12"/>
      <c r="AN656" s="12">
        <f t="shared" ca="1" si="99"/>
        <v>0</v>
      </c>
      <c r="AO656" s="12">
        <f t="shared" ca="1" si="100"/>
        <v>0</v>
      </c>
      <c r="AP656" s="12">
        <f t="shared" ca="1" si="101"/>
        <v>0.19869061188472387</v>
      </c>
      <c r="AQ656" s="12">
        <f t="shared" ca="1" si="102"/>
        <v>6.1412966103502817E-2</v>
      </c>
      <c r="AR656" s="12">
        <f t="shared" ca="1" si="103"/>
        <v>0</v>
      </c>
      <c r="AS656" s="12">
        <f t="shared" ca="1" si="104"/>
        <v>0</v>
      </c>
      <c r="AT656" s="12">
        <f t="shared" si="105"/>
        <v>3.5917265205025244E-2</v>
      </c>
      <c r="AU656" s="12">
        <f t="shared" si="106"/>
        <v>-3.5917265205025244E-2</v>
      </c>
      <c r="AV656" s="12"/>
      <c r="AW656" s="12">
        <f ca="1">INDEX(I$8:I$6003,UsefulSeries!$I652)</f>
        <v>0.2616395772277918</v>
      </c>
      <c r="AX656" s="12"/>
      <c r="AY656" s="12"/>
      <c r="AZ656" s="12">
        <f ca="1"/>
        <v>6.1412966103502803E-2</v>
      </c>
      <c r="BA656" s="12"/>
      <c r="BB656" s="12">
        <f t="shared" ca="1" si="107"/>
        <v>6.1412966103502803E-2</v>
      </c>
      <c r="BC656" s="12"/>
      <c r="BD656" s="38">
        <f ca="1"/>
        <v>0.26450192274831064</v>
      </c>
    </row>
    <row r="657" spans="1:56" x14ac:dyDescent="0.35">
      <c r="A657" s="12">
        <v>0</v>
      </c>
      <c r="B657" s="12">
        <v>0</v>
      </c>
      <c r="C657" s="12">
        <f ca="1">-INDEX('Flow probs &amp; rates'!$M$5:$M$5999,UsefulSeries!$E652,0)*(INDEX('Flow probs &amp; rates'!$O$5:$O$5999,UsefulSeries!$E652,0))/INDEX('Flow probs &amp; rates'!$F$4:$F$5999,UsefulSeries!$E652,0)</f>
        <v>-1.7427581437352722</v>
      </c>
      <c r="D657" s="12">
        <f ca="1">INDEX('Flow probs &amp; rates'!$O$5:$O$5999,UsefulSeries!$E652,0)*(1-INDEX('Flow probs &amp; rates'!$O$5:$O$5999,UsefulSeries!$E652,0))/INDEX('Flow probs &amp; rates'!$F$4:$F$5999,UsefulSeries!$E652,0)</f>
        <v>5.015247878964411</v>
      </c>
      <c r="E657" s="12">
        <v>0</v>
      </c>
      <c r="F657" s="12">
        <v>0</v>
      </c>
      <c r="G657" s="12"/>
      <c r="H657" s="12"/>
      <c r="I657" s="12">
        <f ca="1">INDEX('Flow probs &amp; rates'!$O$5:$O$5999,UsefulSeries!$E652)</f>
        <v>0.18086011429940721</v>
      </c>
      <c r="J657" s="12"/>
      <c r="K657" s="12"/>
      <c r="L657" s="12">
        <f>-INDEX('Flow probs &amp; rates'!$F$4:$F$5999,UsefulSeries!$E652)</f>
        <v>-2.9539862621028361E-2</v>
      </c>
      <c r="M657" s="12"/>
      <c r="N657" s="12"/>
      <c r="O657" s="12"/>
      <c r="P657" s="12">
        <f ca="1"/>
        <v>0</v>
      </c>
      <c r="Q657" s="12">
        <f ca="1"/>
        <v>0</v>
      </c>
      <c r="R657" s="12">
        <f ca="1"/>
        <v>5.5266824018546067E-2</v>
      </c>
      <c r="S657" s="12">
        <f ca="1"/>
        <v>0.21859671427907201</v>
      </c>
      <c r="T657" s="12">
        <f ca="1"/>
        <v>0</v>
      </c>
      <c r="U657" s="12">
        <f ca="1"/>
        <v>0</v>
      </c>
      <c r="V657" s="12"/>
      <c r="W657" s="12">
        <f ca="1">INDEX(P$9:P$6003,UsefulSeries!$I652)</f>
        <v>0</v>
      </c>
      <c r="X657" s="12">
        <f ca="1">INDEX(Q$9:Q$6003,UsefulSeries!$I652)</f>
        <v>0</v>
      </c>
      <c r="Y657" s="12">
        <f ca="1">INDEX(R$9:R$6003,UsefulSeries!$I652)</f>
        <v>6.1412966103502817E-2</v>
      </c>
      <c r="Z657" s="12">
        <f ca="1">INDEX(S$9:S$6003,UsefulSeries!$I652)</f>
        <v>0.29538309673850921</v>
      </c>
      <c r="AA657" s="12">
        <f ca="1">INDEX(T$9:T$6003,UsefulSeries!$I652)</f>
        <v>0</v>
      </c>
      <c r="AB657" s="12">
        <f ca="1">INDEX(U$9:U$6003,UsefulSeries!$I652)</f>
        <v>0</v>
      </c>
      <c r="AC657" s="12">
        <f>INDEX( K$9:K$6003,UsefulSeries!$I652)</f>
        <v>0</v>
      </c>
      <c r="AD657" s="12">
        <f>INDEX(L$9:L$6003,UsefulSeries!$I652)</f>
        <v>-3.5917265205025244E-2</v>
      </c>
      <c r="AE657" s="12"/>
      <c r="AF657" s="12"/>
      <c r="AG657" s="12"/>
      <c r="AH657" s="12"/>
      <c r="AI657" s="12"/>
      <c r="AJ657" s="12"/>
      <c r="AK657" s="12"/>
      <c r="AL657" s="12"/>
      <c r="AM657" s="12"/>
      <c r="AN657" s="12">
        <f t="shared" ca="1" si="99"/>
        <v>0</v>
      </c>
      <c r="AO657" s="12">
        <f t="shared" ca="1" si="100"/>
        <v>0</v>
      </c>
      <c r="AP657" s="12">
        <f t="shared" ca="1" si="101"/>
        <v>6.1412966103502817E-2</v>
      </c>
      <c r="AQ657" s="12">
        <f t="shared" ca="1" si="102"/>
        <v>0.29538309673850921</v>
      </c>
      <c r="AR657" s="12">
        <f t="shared" ca="1" si="103"/>
        <v>0</v>
      </c>
      <c r="AS657" s="12">
        <f t="shared" ca="1" si="104"/>
        <v>0</v>
      </c>
      <c r="AT657" s="12">
        <f t="shared" si="105"/>
        <v>0</v>
      </c>
      <c r="AU657" s="12">
        <f t="shared" si="106"/>
        <v>-3.5917265205025244E-2</v>
      </c>
      <c r="AV657" s="12"/>
      <c r="AW657" s="12">
        <f ca="1">INDEX(I$9:I$6003,UsefulSeries!$I652)</f>
        <v>0.15351218169406511</v>
      </c>
      <c r="AX657" s="12"/>
      <c r="AY657" s="12"/>
      <c r="AZ657" s="12">
        <f ca="1"/>
        <v>6.1412966103502824E-2</v>
      </c>
      <c r="BA657" s="12"/>
      <c r="BB657" s="12">
        <f t="shared" ca="1" si="107"/>
        <v>6.1412966103502824E-2</v>
      </c>
      <c r="BC657" s="12"/>
      <c r="BD657" s="38">
        <f ca="1"/>
        <v>0.15593843809446412</v>
      </c>
    </row>
    <row r="658" spans="1:56" x14ac:dyDescent="0.35">
      <c r="A658" s="12">
        <v>0</v>
      </c>
      <c r="B658" s="12">
        <v>0</v>
      </c>
      <c r="C658" s="12">
        <v>0</v>
      </c>
      <c r="D658" s="12">
        <v>0</v>
      </c>
      <c r="E658" s="12">
        <f ca="1">INDEX('Flow probs &amp; rates'!$P$5:$P$5999,UsefulSeries!$E652,0)*(1-INDEX('Flow probs &amp; rates'!$P$5:$P$5999,UsefulSeries!$E652,0))/INDEX('Flow probs &amp; rates'!$G$4:$G$5999,UsefulSeries!$E652,0)</f>
        <v>8.0895683770144652E-2</v>
      </c>
      <c r="F658" s="12">
        <f ca="1">-INDEX('Flow probs &amp; rates'!$P$5:$P$5999,UsefulSeries!$E652,0)*(INDEX('Flow probs &amp; rates'!$Q$5:$Q$5999,UsefulSeries!$E652,0))/INDEX('Flow probs &amp; rates'!$G$4:$G$5999,UsefulSeries!$E652,0)</f>
        <v>-1.5263233632275784E-3</v>
      </c>
      <c r="G658" s="12"/>
      <c r="H658" s="12"/>
      <c r="I658" s="12">
        <f ca="1">INDEX('Flow probs &amp; rates'!$P$5:$P$5999,UsefulSeries!$E652)</f>
        <v>2.7299231918637732E-2</v>
      </c>
      <c r="J658" s="12"/>
      <c r="K658" s="12">
        <f>INDEX('Flow probs &amp; rates'!$G$4:$G$5999,UsefulSeries!$E652)</f>
        <v>0.32824969909074647</v>
      </c>
      <c r="L658" s="12"/>
      <c r="M658" s="12"/>
      <c r="N658" s="12"/>
      <c r="O658" s="12"/>
      <c r="P658" s="12">
        <f ca="1"/>
        <v>0</v>
      </c>
      <c r="Q658" s="12">
        <f ca="1"/>
        <v>0</v>
      </c>
      <c r="R658" s="12">
        <f ca="1"/>
        <v>0</v>
      </c>
      <c r="S658" s="12">
        <f ca="1"/>
        <v>0</v>
      </c>
      <c r="T658" s="12">
        <f ca="1"/>
        <v>12.368088567787664</v>
      </c>
      <c r="U658" s="12">
        <f ca="1"/>
        <v>0.34395176902872698</v>
      </c>
      <c r="V658" s="12"/>
      <c r="W658" s="12">
        <f ca="1">INDEX(P$10:P$6003,UsefulSeries!$I652)</f>
        <v>0</v>
      </c>
      <c r="X658" s="12">
        <f ca="1">INDEX(Q$10:Q$6003,UsefulSeries!$I652)</f>
        <v>0</v>
      </c>
      <c r="Y658" s="12">
        <f ca="1">INDEX(R$10:R$6003,UsefulSeries!$I652)</f>
        <v>0</v>
      </c>
      <c r="Z658" s="12">
        <f ca="1">INDEX(S$10:S$6003,UsefulSeries!$I652)</f>
        <v>0</v>
      </c>
      <c r="AA658" s="12">
        <f ca="1">INDEX(T$10:T$6003,UsefulSeries!$I652)</f>
        <v>18.594830716197436</v>
      </c>
      <c r="AB658" s="12">
        <f ca="1">INDEX(U$10:U$6003,UsefulSeries!$I652)</f>
        <v>0.34379787607574158</v>
      </c>
      <c r="AC658" s="12">
        <f>INDEX( K$10:K$6003,UsefulSeries!$I652)</f>
        <v>0.32986702272873925</v>
      </c>
      <c r="AD658" s="12">
        <f>INDEX(L$10:L$6003,UsefulSeries!$I652)</f>
        <v>0</v>
      </c>
      <c r="AE658" s="12"/>
      <c r="AF658" s="12"/>
      <c r="AG658" s="12"/>
      <c r="AH658" s="12"/>
      <c r="AI658" s="12"/>
      <c r="AJ658" s="12"/>
      <c r="AK658" s="12"/>
      <c r="AL658" s="12"/>
      <c r="AM658" s="12"/>
      <c r="AN658" s="12">
        <f t="shared" ca="1" si="99"/>
        <v>0</v>
      </c>
      <c r="AO658" s="12">
        <f t="shared" ca="1" si="100"/>
        <v>0</v>
      </c>
      <c r="AP658" s="12">
        <f t="shared" ca="1" si="101"/>
        <v>0</v>
      </c>
      <c r="AQ658" s="12">
        <f t="shared" ca="1" si="102"/>
        <v>0</v>
      </c>
      <c r="AR658" s="12">
        <f t="shared" ca="1" si="103"/>
        <v>18.594830716197436</v>
      </c>
      <c r="AS658" s="12">
        <f t="shared" ca="1" si="104"/>
        <v>0.34379787607574158</v>
      </c>
      <c r="AT658" s="12">
        <f t="shared" si="105"/>
        <v>0.32986702272873925</v>
      </c>
      <c r="AU658" s="12">
        <f t="shared" si="106"/>
        <v>0</v>
      </c>
      <c r="AV658" s="12"/>
      <c r="AW658" s="12">
        <f ca="1">INDEX(I$10:I$6003,UsefulSeries!$I652)</f>
        <v>1.8073882482068874E-2</v>
      </c>
      <c r="AX658" s="12"/>
      <c r="AY658" s="12"/>
      <c r="AZ658" s="12">
        <f ca="1"/>
        <v>0.34379787607574153</v>
      </c>
      <c r="BA658" s="12"/>
      <c r="BB658" s="12">
        <f t="shared" ca="1" si="107"/>
        <v>0.34379787607574153</v>
      </c>
      <c r="BC658" s="12"/>
      <c r="BD658" s="38">
        <f ca="1"/>
        <v>1.799762389569242E-2</v>
      </c>
    </row>
    <row r="659" spans="1:56" x14ac:dyDescent="0.35">
      <c r="A659" s="12">
        <v>0</v>
      </c>
      <c r="B659" s="12">
        <v>0</v>
      </c>
      <c r="C659" s="12">
        <v>0</v>
      </c>
      <c r="D659" s="12">
        <v>0</v>
      </c>
      <c r="E659" s="12">
        <f ca="1">-INDEX('Flow probs &amp; rates'!$P$5:$P$5999,UsefulSeries!$E652,0)*(INDEX('Flow probs &amp; rates'!$Q$5:$Q$5999,UsefulSeries!$E652,0))/INDEX('Flow probs &amp; rates'!$G$4:$G$5999,UsefulSeries!$E652,0)</f>
        <v>-1.5263233632275784E-3</v>
      </c>
      <c r="F659" s="12">
        <f ca="1">INDEX('Flow probs &amp; rates'!$Q$5:$Q$5999,UsefulSeries!$E652,0)*(1-INDEX('Flow probs &amp; rates'!$Q$5:$Q$5999,UsefulSeries!$E652,0))/INDEX('Flow probs &amp; rates'!$G$4:$G$5999,UsefulSeries!$E652,0)</f>
        <v>5.4884737452551249E-2</v>
      </c>
      <c r="G659" s="12"/>
      <c r="H659" s="12"/>
      <c r="I659" s="12">
        <f ca="1">INDEX('Flow probs &amp; rates'!$Q$5:$Q$5999,UsefulSeries!$E652)</f>
        <v>1.8352720918590228E-2</v>
      </c>
      <c r="J659" s="12"/>
      <c r="K659" s="12"/>
      <c r="L659" s="12">
        <f>INDEX('Flow probs &amp; rates'!$G$4:$G$5999,UsefulSeries!$E652)</f>
        <v>0.32824969909074647</v>
      </c>
      <c r="M659" s="12"/>
      <c r="N659" s="12"/>
      <c r="O659" s="12"/>
      <c r="P659" s="12">
        <f ca="1"/>
        <v>0</v>
      </c>
      <c r="Q659" s="12">
        <f ca="1"/>
        <v>0</v>
      </c>
      <c r="R659" s="12">
        <f ca="1"/>
        <v>0</v>
      </c>
      <c r="S659" s="12">
        <f ca="1"/>
        <v>0</v>
      </c>
      <c r="T659" s="12">
        <f ca="1"/>
        <v>0.34395176902872698</v>
      </c>
      <c r="U659" s="12">
        <f ca="1"/>
        <v>18.229566689389053</v>
      </c>
      <c r="V659" s="12"/>
      <c r="W659" s="12">
        <f ca="1">INDEX(P$11:P$6003,UsefulSeries!$I652)</f>
        <v>0</v>
      </c>
      <c r="X659" s="12">
        <f ca="1">INDEX(Q$11:Q$6003,UsefulSeries!$I652)</f>
        <v>0</v>
      </c>
      <c r="Y659" s="12">
        <f ca="1">INDEX(R$11:R$6003,UsefulSeries!$I652)</f>
        <v>0</v>
      </c>
      <c r="Z659" s="12">
        <f ca="1">INDEX(S$11:S$6003,UsefulSeries!$I652)</f>
        <v>0</v>
      </c>
      <c r="AA659" s="12">
        <f ca="1">INDEX(T$11:T$6003,UsefulSeries!$I652)</f>
        <v>0.34379787607574164</v>
      </c>
      <c r="AB659" s="12">
        <f ca="1">INDEX(U$11:U$6003,UsefulSeries!$I652)</f>
        <v>15.039436779918557</v>
      </c>
      <c r="AC659" s="12">
        <f>INDEX( K$11:K$6003,UsefulSeries!$I652)</f>
        <v>0</v>
      </c>
      <c r="AD659" s="12">
        <f>INDEX(L$11:L$6003,UsefulSeries!$I652)</f>
        <v>0.32986702272873925</v>
      </c>
      <c r="AE659" s="12"/>
      <c r="AF659" s="12"/>
      <c r="AG659" s="12"/>
      <c r="AH659" s="12"/>
      <c r="AI659" s="12"/>
      <c r="AJ659" s="12"/>
      <c r="AK659" s="12"/>
      <c r="AL659" s="12"/>
      <c r="AM659" s="12"/>
      <c r="AN659" s="12">
        <f t="shared" ca="1" si="99"/>
        <v>0</v>
      </c>
      <c r="AO659" s="12">
        <f t="shared" ca="1" si="100"/>
        <v>0</v>
      </c>
      <c r="AP659" s="12">
        <f t="shared" ca="1" si="101"/>
        <v>0</v>
      </c>
      <c r="AQ659" s="12">
        <f t="shared" ca="1" si="102"/>
        <v>0</v>
      </c>
      <c r="AR659" s="12">
        <f t="shared" ca="1" si="103"/>
        <v>0.34379787607574164</v>
      </c>
      <c r="AS659" s="12">
        <f t="shared" ca="1" si="104"/>
        <v>15.039436779918557</v>
      </c>
      <c r="AT659" s="12">
        <f t="shared" si="105"/>
        <v>0</v>
      </c>
      <c r="AU659" s="12">
        <f t="shared" si="106"/>
        <v>0.32986702272873925</v>
      </c>
      <c r="AV659" s="12"/>
      <c r="AW659" s="12">
        <f ca="1">INDEX(I$11:I$6003,UsefulSeries!$I652)</f>
        <v>2.2446592821662295E-2</v>
      </c>
      <c r="AX659" s="12"/>
      <c r="AY659" s="12"/>
      <c r="AZ659" s="12">
        <f ca="1"/>
        <v>0.34379787607574164</v>
      </c>
      <c r="BA659" s="12"/>
      <c r="BB659" s="12">
        <f t="shared" ca="1" si="107"/>
        <v>0.34379787607574164</v>
      </c>
      <c r="BC659" s="12"/>
      <c r="BD659" s="38">
        <f ca="1"/>
        <v>2.1903340529328966E-2</v>
      </c>
    </row>
    <row r="660" spans="1:56" x14ac:dyDescent="0.35">
      <c r="A660" s="12">
        <f ca="1">INDEX('Flow probs &amp; rates'!$K$5:$K$5999,UsefulSeries!$E658,0)*(1-INDEX('Flow probs &amp; rates'!$K$5:$K$5999,UsefulSeries!$E658,0))/INDEX('Flow probs &amp; rates'!$E$4:$E$5999,UsefulSeries!$E658,0)</f>
        <v>1.8018133891953472E-2</v>
      </c>
      <c r="B660" s="12">
        <f ca="1">-INDEX('Flow probs &amp; rates'!$K$5:$K$5999,UsefulSeries!$E658,0)*(INDEX('Flow probs &amp; rates'!$L$5:$L$5999,UsefulSeries!$E658,0))/INDEX('Flow probs &amp; rates'!$E$4:$E$5999,UsefulSeries!$E658,0)</f>
        <v>-2.6317170864545355E-4</v>
      </c>
      <c r="C660" s="12">
        <v>0</v>
      </c>
      <c r="D660" s="12">
        <v>0</v>
      </c>
      <c r="E660" s="12">
        <v>0</v>
      </c>
      <c r="F660" s="12">
        <v>0</v>
      </c>
      <c r="G660" s="12"/>
      <c r="H660" s="12"/>
      <c r="I660" s="12">
        <f ca="1">INDEX('Flow probs &amp; rates'!$K$5:$K$5999,UsefulSeries!$E658)</f>
        <v>1.1707304049175292E-2</v>
      </c>
      <c r="J660" s="12"/>
      <c r="K660" s="12">
        <f>-INDEX('Flow probs &amp; rates'!$E$4:$E$5999,UsefulSeries!$E658)</f>
        <v>-0.64214436136710529</v>
      </c>
      <c r="L660" s="12">
        <f>INDEX('Flow probs &amp; rates'!$E$4:$E$5999,UsefulSeries!$E658)</f>
        <v>0.64214436136710529</v>
      </c>
      <c r="M660" s="12"/>
      <c r="N660" s="12"/>
      <c r="O660" s="12"/>
      <c r="P660" s="12">
        <f t="array" aca="1" ref="P660:U665" ca="1">MINVERSE(A660:F665)</f>
        <v>55.509273974126124</v>
      </c>
      <c r="Q660" s="12">
        <f ca="1"/>
        <v>0.65938208869752957</v>
      </c>
      <c r="R660" s="12">
        <f ca="1"/>
        <v>0</v>
      </c>
      <c r="S660" s="12">
        <f ca="1"/>
        <v>0</v>
      </c>
      <c r="T660" s="12">
        <f ca="1"/>
        <v>0</v>
      </c>
      <c r="U660" s="12">
        <f ca="1"/>
        <v>0</v>
      </c>
      <c r="V660" s="12"/>
      <c r="W660" s="12"/>
      <c r="X660" s="12"/>
      <c r="Y660" s="12"/>
      <c r="Z660" s="12"/>
      <c r="AA660" s="12"/>
      <c r="AB660" s="12"/>
      <c r="AC660" s="12"/>
      <c r="AD660" s="12"/>
      <c r="AE660" s="12">
        <f t="array" ref="AE660:AJ661">TRANSPOSE(AC654:AD659)</f>
        <v>-0.6342157120662355</v>
      </c>
      <c r="AF660" s="12">
        <v>-0.6342157120662355</v>
      </c>
      <c r="AG660" s="12">
        <v>3.5917265205025244E-2</v>
      </c>
      <c r="AH660" s="12">
        <v>0</v>
      </c>
      <c r="AI660" s="12">
        <v>0.32986702272873925</v>
      </c>
      <c r="AJ660" s="12">
        <v>0</v>
      </c>
      <c r="AK660" s="12"/>
      <c r="AL660" s="12"/>
      <c r="AM660" s="12"/>
      <c r="AN660" s="12">
        <f t="shared" si="99"/>
        <v>-0.6342157120662355</v>
      </c>
      <c r="AO660" s="12">
        <f t="shared" si="100"/>
        <v>-0.6342157120662355</v>
      </c>
      <c r="AP660" s="12">
        <f t="shared" si="101"/>
        <v>3.5917265205025244E-2</v>
      </c>
      <c r="AQ660" s="12">
        <f t="shared" si="102"/>
        <v>0</v>
      </c>
      <c r="AR660" s="12">
        <f t="shared" si="103"/>
        <v>0.32986702272873925</v>
      </c>
      <c r="AS660" s="12">
        <f t="shared" si="104"/>
        <v>0</v>
      </c>
      <c r="AT660" s="12">
        <f t="shared" si="105"/>
        <v>0</v>
      </c>
      <c r="AU660" s="12">
        <f t="shared" si="106"/>
        <v>0</v>
      </c>
      <c r="AV660" s="12"/>
      <c r="AW660" s="12"/>
      <c r="AX660" s="12">
        <f>INDEX($N$6:$N$6003,UsefulSeries!$K652)</f>
        <v>-1.027560464771371E-4</v>
      </c>
      <c r="AY660" s="12"/>
      <c r="AZ660" s="12"/>
      <c r="BA660" s="12"/>
      <c r="BB660" s="12">
        <f t="shared" si="107"/>
        <v>-1.027560464771371E-4</v>
      </c>
      <c r="BC660" s="12"/>
      <c r="BD660" s="38">
        <f ca="1"/>
        <v>4.8649436834544363E-3</v>
      </c>
    </row>
    <row r="661" spans="1:56" x14ac:dyDescent="0.35">
      <c r="A661" s="12">
        <f ca="1">-INDEX('Flow probs &amp; rates'!$K$5:$K$5999,UsefulSeries!$E658,0)*(INDEX('Flow probs &amp; rates'!$L$5:$L$5999,UsefulSeries!$E658,0))/INDEX('Flow probs &amp; rates'!$E$4:$E$5999,UsefulSeries!$E658,0)</f>
        <v>-2.6317170864545355E-4</v>
      </c>
      <c r="B661" s="12">
        <f ca="1">INDEX('Flow probs &amp; rates'!$L$5:$L$5999,UsefulSeries!$E658,0)*(1-INDEX('Flow probs &amp; rates'!$L$5:$L$5999,UsefulSeries!$E658,0))/INDEX('Flow probs &amp; rates'!$E$4:$E$5999,UsefulSeries!$E658,0)</f>
        <v>2.2154788138536389E-2</v>
      </c>
      <c r="C661" s="12">
        <v>0</v>
      </c>
      <c r="D661" s="12">
        <v>0</v>
      </c>
      <c r="E661" s="12">
        <v>0</v>
      </c>
      <c r="F661" s="12">
        <v>0</v>
      </c>
      <c r="G661" s="12"/>
      <c r="H661" s="12"/>
      <c r="I661" s="12">
        <f ca="1">INDEX('Flow probs &amp; rates'!$L$5:$L$5999,UsefulSeries!$E658)</f>
        <v>1.4434939766506644E-2</v>
      </c>
      <c r="J661" s="12"/>
      <c r="K661" s="12">
        <f>-INDEX('Flow probs &amp; rates'!$E$4:$E$5999,UsefulSeries!$E658)</f>
        <v>-0.64214436136710529</v>
      </c>
      <c r="L661" s="12"/>
      <c r="M661" s="12"/>
      <c r="N661" s="12"/>
      <c r="O661" s="12"/>
      <c r="P661" s="12">
        <f ca="1"/>
        <v>0.65938208869752957</v>
      </c>
      <c r="Q661" s="12">
        <f ca="1"/>
        <v>45.144802308951675</v>
      </c>
      <c r="R661" s="12">
        <f ca="1"/>
        <v>0</v>
      </c>
      <c r="S661" s="12">
        <f ca="1"/>
        <v>0</v>
      </c>
      <c r="T661" s="12">
        <f ca="1"/>
        <v>0</v>
      </c>
      <c r="U661" s="12">
        <f ca="1"/>
        <v>0</v>
      </c>
      <c r="V661" s="12"/>
      <c r="W661" s="12"/>
      <c r="X661" s="12"/>
      <c r="Y661" s="12"/>
      <c r="Z661" s="12"/>
      <c r="AA661" s="12"/>
      <c r="AB661" s="12"/>
      <c r="AC661" s="12"/>
      <c r="AD661" s="12"/>
      <c r="AE661" s="12">
        <v>0.6342157120662355</v>
      </c>
      <c r="AF661" s="12">
        <v>0</v>
      </c>
      <c r="AG661" s="12">
        <v>-3.5917265205025244E-2</v>
      </c>
      <c r="AH661" s="12">
        <v>-3.5917265205025244E-2</v>
      </c>
      <c r="AI661" s="12">
        <v>0</v>
      </c>
      <c r="AJ661" s="12">
        <v>0.32986702272873925</v>
      </c>
      <c r="AK661" s="12"/>
      <c r="AL661" s="12"/>
      <c r="AM661" s="12"/>
      <c r="AN661" s="12">
        <f t="shared" si="99"/>
        <v>0.6342157120662355</v>
      </c>
      <c r="AO661" s="12">
        <f t="shared" si="100"/>
        <v>0</v>
      </c>
      <c r="AP661" s="12">
        <f t="shared" si="101"/>
        <v>-3.5917265205025244E-2</v>
      </c>
      <c r="AQ661" s="12">
        <f t="shared" si="102"/>
        <v>-3.5917265205025244E-2</v>
      </c>
      <c r="AR661" s="12">
        <f t="shared" si="103"/>
        <v>0</v>
      </c>
      <c r="AS661" s="12">
        <f t="shared" si="104"/>
        <v>0.32986702272873925</v>
      </c>
      <c r="AT661" s="12">
        <f t="shared" si="105"/>
        <v>0</v>
      </c>
      <c r="AU661" s="12">
        <f t="shared" si="106"/>
        <v>0</v>
      </c>
      <c r="AV661" s="12"/>
      <c r="AW661" s="12"/>
      <c r="AX661" s="12">
        <f>INDEX('Margin error adjustment'!N$7:N$6003,UsefulSeries!$K652)</f>
        <v>5.3493984801970818E-5</v>
      </c>
      <c r="AY661" s="12"/>
      <c r="AZ661" s="12"/>
      <c r="BA661" s="12"/>
      <c r="BB661" s="12">
        <f t="shared" si="107"/>
        <v>5.3493984801970818E-5</v>
      </c>
      <c r="BC661" s="12"/>
      <c r="BD661" s="38">
        <f ca="1"/>
        <v>2.4847667336731435E-2</v>
      </c>
    </row>
    <row r="662" spans="1:56" x14ac:dyDescent="0.35">
      <c r="A662" s="12">
        <v>0</v>
      </c>
      <c r="B662" s="12">
        <v>0</v>
      </c>
      <c r="C662" s="12">
        <f ca="1">INDEX('Flow probs &amp; rates'!$M$5:$M$5999,UsefulSeries!$E658,0)*(1-INDEX('Flow probs &amp; rates'!$M$5:$M$5999,UsefulSeries!$E658,0))/INDEX('Flow probs &amp; rates'!$F$4:$F$5999,UsefulSeries!$E658,0)</f>
        <v>7.1676236200549814</v>
      </c>
      <c r="D662" s="12">
        <f ca="1">-INDEX('Flow probs &amp; rates'!$M$5:$M$5999,UsefulSeries!$E658,0)*(INDEX('Flow probs &amp; rates'!$O$5:$O$5999,UsefulSeries!$E658,0))/INDEX('Flow probs &amp; rates'!$F$4:$F$5999,UsefulSeries!$E658,0)</f>
        <v>-1.7295979560687345</v>
      </c>
      <c r="E662" s="12">
        <v>0</v>
      </c>
      <c r="F662" s="12">
        <v>0</v>
      </c>
      <c r="G662" s="12"/>
      <c r="H662" s="12"/>
      <c r="I662" s="12">
        <f ca="1">INDEX('Flow probs &amp; rates'!$M$5:$M$5999,UsefulSeries!$E658)</f>
        <v>0.27685991368162427</v>
      </c>
      <c r="J662" s="12"/>
      <c r="K662" s="12">
        <f>INDEX('Flow probs &amp; rates'!$F$4:$F$5999,UsefulSeries!$E658)</f>
        <v>2.7932340269325142E-2</v>
      </c>
      <c r="L662" s="12">
        <f>-INDEX('Flow probs &amp; rates'!$F$4:$F$5999,UsefulSeries!$E658)</f>
        <v>-2.7932340269325142E-2</v>
      </c>
      <c r="M662" s="12"/>
      <c r="N662" s="12"/>
      <c r="O662" s="12"/>
      <c r="P662" s="12">
        <f ca="1"/>
        <v>0</v>
      </c>
      <c r="Q662" s="12">
        <f ca="1"/>
        <v>0</v>
      </c>
      <c r="R662" s="12">
        <f ca="1"/>
        <v>0.15180164009863237</v>
      </c>
      <c r="S662" s="12">
        <f ca="1"/>
        <v>5.0911843891276724E-2</v>
      </c>
      <c r="T662" s="12">
        <f ca="1"/>
        <v>0</v>
      </c>
      <c r="U662" s="12">
        <f ca="1"/>
        <v>0</v>
      </c>
      <c r="V662" s="12"/>
      <c r="W662" s="12">
        <f ca="1">INDEX(P$6:P$6003,UsefulSeries!$I660)</f>
        <v>49.863133438528358</v>
      </c>
      <c r="X662" s="12">
        <f ca="1">INDEX(Q$6:Q$6003,UsefulSeries!$I660)</f>
        <v>0.65063604835938882</v>
      </c>
      <c r="Y662" s="12">
        <f ca="1">INDEX(R$6:R$6003,UsefulSeries!$I660)</f>
        <v>0</v>
      </c>
      <c r="Z662" s="12">
        <f ca="1">INDEX(S$6:S$6003,UsefulSeries!$I660)</f>
        <v>0</v>
      </c>
      <c r="AA662" s="12">
        <f ca="1">INDEX(T$6:T$6003,UsefulSeries!$I660)</f>
        <v>0</v>
      </c>
      <c r="AB662" s="12">
        <f ca="1">INDEX(U$6:U$6003,UsefulSeries!$I660)</f>
        <v>0</v>
      </c>
      <c r="AC662" s="12">
        <f>INDEX( K$6:K$6003,UsefulSeries!$I660)</f>
        <v>-0.63411295601975837</v>
      </c>
      <c r="AD662" s="12">
        <f>INDEX(L$6:L$6003,UsefulSeries!$I660)</f>
        <v>0.63411295601975837</v>
      </c>
      <c r="AE662" s="12"/>
      <c r="AF662" s="12"/>
      <c r="AG662" s="12"/>
      <c r="AH662" s="12"/>
      <c r="AI662" s="12"/>
      <c r="AJ662" s="12"/>
      <c r="AK662" s="12"/>
      <c r="AL662" s="12"/>
      <c r="AM662" s="12"/>
      <c r="AN662" s="12">
        <f t="shared" ca="1" si="99"/>
        <v>49.863133438528358</v>
      </c>
      <c r="AO662" s="12">
        <f t="shared" ca="1" si="100"/>
        <v>0.65063604835938882</v>
      </c>
      <c r="AP662" s="12">
        <f t="shared" ca="1" si="101"/>
        <v>0</v>
      </c>
      <c r="AQ662" s="12">
        <f t="shared" ca="1" si="102"/>
        <v>0</v>
      </c>
      <c r="AR662" s="12">
        <f t="shared" ca="1" si="103"/>
        <v>0</v>
      </c>
      <c r="AS662" s="12">
        <f t="shared" ca="1" si="104"/>
        <v>0</v>
      </c>
      <c r="AT662" s="12">
        <f t="shared" si="105"/>
        <v>-0.63411295601975837</v>
      </c>
      <c r="AU662" s="12">
        <f t="shared" si="106"/>
        <v>0.63411295601975837</v>
      </c>
      <c r="AV662" s="12"/>
      <c r="AW662" s="12">
        <f ca="1">INDEX(I$6:I$6003,UsefulSeries!$I660)</f>
        <v>1.2885201720049939E-2</v>
      </c>
      <c r="AX662" s="12"/>
      <c r="AY662" s="12"/>
      <c r="AZ662" s="12">
        <f t="array" aca="1" ref="AZ662:AZ667" ca="1">MMULT(W662:AB667,AW662:AW667)</f>
        <v>0.65063604835938882</v>
      </c>
      <c r="BA662" s="12"/>
      <c r="BB662" s="12">
        <f t="shared" ca="1" si="107"/>
        <v>0.65063604835938882</v>
      </c>
      <c r="BC662" s="12"/>
      <c r="BD662" s="38">
        <f t="array" aca="1" ref="BD662:BD669" ca="1">MMULT(MINVERSE(AN662:AU669),BB662:BB669)</f>
        <v>1.2717755461045541E-2</v>
      </c>
    </row>
    <row r="663" spans="1:56" x14ac:dyDescent="0.35">
      <c r="A663" s="12">
        <v>0</v>
      </c>
      <c r="B663" s="12">
        <v>0</v>
      </c>
      <c r="C663" s="12">
        <f ca="1">-INDEX('Flow probs &amp; rates'!$M$5:$M$5999,UsefulSeries!$E658,0)*(INDEX('Flow probs &amp; rates'!$O$5:$O$5999,UsefulSeries!$E658,0))/INDEX('Flow probs &amp; rates'!$F$4:$F$5999,UsefulSeries!$E658,0)</f>
        <v>-1.7295979560687345</v>
      </c>
      <c r="D663" s="12">
        <f ca="1">INDEX('Flow probs &amp; rates'!$O$5:$O$5999,UsefulSeries!$E658,0)*(1-INDEX('Flow probs &amp; rates'!$O$5:$O$5999,UsefulSeries!$E658,0))/INDEX('Flow probs &amp; rates'!$F$4:$F$5999,UsefulSeries!$E658,0)</f>
        <v>5.1570673221572854</v>
      </c>
      <c r="E663" s="12">
        <v>0</v>
      </c>
      <c r="F663" s="12">
        <v>0</v>
      </c>
      <c r="G663" s="12"/>
      <c r="H663" s="12"/>
      <c r="I663" s="12">
        <f ca="1">INDEX('Flow probs &amp; rates'!$O$5:$O$5999,UsefulSeries!$E658)</f>
        <v>0.17449878530843346</v>
      </c>
      <c r="J663" s="12"/>
      <c r="K663" s="12"/>
      <c r="L663" s="12">
        <f>-INDEX('Flow probs &amp; rates'!$F$4:$F$5999,UsefulSeries!$E658)</f>
        <v>-2.7932340269325142E-2</v>
      </c>
      <c r="M663" s="12"/>
      <c r="N663" s="12"/>
      <c r="O663" s="12"/>
      <c r="P663" s="12">
        <f ca="1"/>
        <v>0</v>
      </c>
      <c r="Q663" s="12">
        <f ca="1"/>
        <v>0</v>
      </c>
      <c r="R663" s="12">
        <f ca="1"/>
        <v>5.0911843891276724E-2</v>
      </c>
      <c r="S663" s="12">
        <f ca="1"/>
        <v>0.21098367602439808</v>
      </c>
      <c r="T663" s="12">
        <f ca="1"/>
        <v>0</v>
      </c>
      <c r="U663" s="12">
        <f ca="1"/>
        <v>0</v>
      </c>
      <c r="V663" s="12"/>
      <c r="W663" s="12">
        <f ca="1">INDEX(P$7:P$6003,UsefulSeries!$I660)</f>
        <v>0.65063604835938871</v>
      </c>
      <c r="X663" s="12">
        <f ca="1">INDEX(Q$7:Q$6003,UsefulSeries!$I660)</f>
        <v>51.338756530860792</v>
      </c>
      <c r="Y663" s="12">
        <f ca="1">INDEX(R$7:R$6003,UsefulSeries!$I660)</f>
        <v>0</v>
      </c>
      <c r="Z663" s="12">
        <f ca="1">INDEX(S$7:S$6003,UsefulSeries!$I660)</f>
        <v>0</v>
      </c>
      <c r="AA663" s="12">
        <f ca="1">INDEX(T$7:T$6003,UsefulSeries!$I660)</f>
        <v>0</v>
      </c>
      <c r="AB663" s="12">
        <f ca="1">INDEX(U$7:U$6003,UsefulSeries!$I660)</f>
        <v>0</v>
      </c>
      <c r="AC663" s="12">
        <f>INDEX( K$7:K$6003,UsefulSeries!$I660,1)</f>
        <v>-0.63411295601975837</v>
      </c>
      <c r="AD663" s="12">
        <f>INDEX(L$7:L$6003,UsefulSeries!$I660,1)</f>
        <v>0</v>
      </c>
      <c r="AE663" s="12"/>
      <c r="AF663" s="12"/>
      <c r="AG663" s="12"/>
      <c r="AH663" s="12"/>
      <c r="AI663" s="12"/>
      <c r="AJ663" s="12"/>
      <c r="AK663" s="12"/>
      <c r="AL663" s="12"/>
      <c r="AM663" s="12"/>
      <c r="AN663" s="12">
        <f t="shared" ca="1" si="99"/>
        <v>0.65063604835938871</v>
      </c>
      <c r="AO663" s="12">
        <f t="shared" ca="1" si="100"/>
        <v>51.338756530860792</v>
      </c>
      <c r="AP663" s="12">
        <f t="shared" ca="1" si="101"/>
        <v>0</v>
      </c>
      <c r="AQ663" s="12">
        <f t="shared" ca="1" si="102"/>
        <v>0</v>
      </c>
      <c r="AR663" s="12">
        <f t="shared" ca="1" si="103"/>
        <v>0</v>
      </c>
      <c r="AS663" s="12">
        <f t="shared" ca="1" si="104"/>
        <v>0</v>
      </c>
      <c r="AT663" s="12">
        <f t="shared" si="105"/>
        <v>-0.63411295601975837</v>
      </c>
      <c r="AU663" s="12">
        <f t="shared" si="106"/>
        <v>0</v>
      </c>
      <c r="AV663" s="12"/>
      <c r="AW663" s="12">
        <f ca="1">INDEX(I$7:I$6003,UsefulSeries!$I660)</f>
        <v>1.2510090135195827E-2</v>
      </c>
      <c r="AX663" s="12"/>
      <c r="AY663" s="12"/>
      <c r="AZ663" s="12">
        <f ca="1"/>
        <v>0.65063604835938882</v>
      </c>
      <c r="BA663" s="12"/>
      <c r="BB663" s="12">
        <f t="shared" ca="1" si="107"/>
        <v>0.65063604835938882</v>
      </c>
      <c r="BC663" s="12"/>
      <c r="BD663" s="38">
        <f ca="1"/>
        <v>1.3112170784468644E-2</v>
      </c>
    </row>
    <row r="664" spans="1:56" x14ac:dyDescent="0.35">
      <c r="A664" s="12">
        <v>0</v>
      </c>
      <c r="B664" s="12">
        <v>0</v>
      </c>
      <c r="C664" s="12">
        <v>0</v>
      </c>
      <c r="D664" s="12">
        <v>0</v>
      </c>
      <c r="E664" s="12">
        <f ca="1">INDEX('Flow probs &amp; rates'!$P$5:$P$5999,UsefulSeries!$E658,0)*(1-INDEX('Flow probs &amp; rates'!$P$5:$P$5999,UsefulSeries!$E658,0))/INDEX('Flow probs &amp; rates'!$G$4:$G$5999,UsefulSeries!$E658,0)</f>
        <v>8.3585175758324595E-2</v>
      </c>
      <c r="F664" s="12">
        <f ca="1">-INDEX('Flow probs &amp; rates'!$P$5:$P$5999,UsefulSeries!$E658,0)*(INDEX('Flow probs &amp; rates'!$Q$5:$Q$5999,UsefulSeries!$E658,0))/INDEX('Flow probs &amp; rates'!$G$4:$G$5999,UsefulSeries!$E658,0)</f>
        <v>-1.5838337301686137E-3</v>
      </c>
      <c r="G664" s="12"/>
      <c r="H664" s="12"/>
      <c r="I664" s="12">
        <f ca="1">INDEX('Flow probs &amp; rates'!$P$5:$P$5999,UsefulSeries!$E658)</f>
        <v>2.8382248935099063E-2</v>
      </c>
      <c r="J664" s="12"/>
      <c r="K664" s="12">
        <f>INDEX('Flow probs &amp; rates'!$G$4:$G$5999,UsefulSeries!$E658)</f>
        <v>0.32992329836356959</v>
      </c>
      <c r="L664" s="12"/>
      <c r="M664" s="12"/>
      <c r="N664" s="12"/>
      <c r="O664" s="12"/>
      <c r="P664" s="12">
        <f ca="1"/>
        <v>0</v>
      </c>
      <c r="Q664" s="12">
        <f ca="1"/>
        <v>0</v>
      </c>
      <c r="R664" s="12">
        <f ca="1"/>
        <v>0</v>
      </c>
      <c r="S664" s="12">
        <f ca="1"/>
        <v>0</v>
      </c>
      <c r="T664" s="12">
        <f ca="1"/>
        <v>11.970402483215002</v>
      </c>
      <c r="U664" s="12">
        <f ca="1"/>
        <v>0.34611932235637977</v>
      </c>
      <c r="V664" s="12"/>
      <c r="W664" s="12">
        <f ca="1">INDEX(P$8:P$6003,UsefulSeries!$I660)</f>
        <v>0</v>
      </c>
      <c r="X664" s="12">
        <f ca="1">INDEX(Q$8:Q$6003,UsefulSeries!$I660)</f>
        <v>0</v>
      </c>
      <c r="Y664" s="12">
        <f ca="1">INDEX(R$8:R$6003,UsefulSeries!$I660)</f>
        <v>0.19588869702639733</v>
      </c>
      <c r="Z664" s="12">
        <f ca="1">INDEX(S$8:S$6003,UsefulSeries!$I660)</f>
        <v>6.2463095796974816E-2</v>
      </c>
      <c r="AA664" s="12">
        <f ca="1">INDEX(T$8:T$6003,UsefulSeries!$I660)</f>
        <v>0</v>
      </c>
      <c r="AB664" s="12">
        <f ca="1">INDEX(U$8:U$6003,UsefulSeries!$I660)</f>
        <v>0</v>
      </c>
      <c r="AC664" s="12">
        <f>INDEX( K$8:K$6003,UsefulSeries!$I660)</f>
        <v>3.5970759189827214E-2</v>
      </c>
      <c r="AD664" s="12">
        <f>INDEX(L$8:L$6003,UsefulSeries!$I660)</f>
        <v>-3.5970759189827214E-2</v>
      </c>
      <c r="AE664" s="12"/>
      <c r="AF664" s="12"/>
      <c r="AG664" s="12"/>
      <c r="AH664" s="12"/>
      <c r="AI664" s="12"/>
      <c r="AJ664" s="12"/>
      <c r="AK664" s="12"/>
      <c r="AL664" s="12"/>
      <c r="AM664" s="12"/>
      <c r="AN664" s="12">
        <f t="shared" ca="1" si="99"/>
        <v>0</v>
      </c>
      <c r="AO664" s="12">
        <f t="shared" ca="1" si="100"/>
        <v>0</v>
      </c>
      <c r="AP664" s="12">
        <f t="shared" ca="1" si="101"/>
        <v>0.19588869702639733</v>
      </c>
      <c r="AQ664" s="12">
        <f t="shared" ca="1" si="102"/>
        <v>6.2463095796974816E-2</v>
      </c>
      <c r="AR664" s="12">
        <f t="shared" ca="1" si="103"/>
        <v>0</v>
      </c>
      <c r="AS664" s="12">
        <f t="shared" ca="1" si="104"/>
        <v>0</v>
      </c>
      <c r="AT664" s="12">
        <f t="shared" si="105"/>
        <v>3.5970759189827214E-2</v>
      </c>
      <c r="AU664" s="12">
        <f t="shared" si="106"/>
        <v>-3.5970759189827214E-2</v>
      </c>
      <c r="AV664" s="12"/>
      <c r="AW664" s="12">
        <f ca="1">INDEX(I$8:I$6003,UsefulSeries!$I660)</f>
        <v>0.26959413229831541</v>
      </c>
      <c r="AX664" s="12"/>
      <c r="AY664" s="12"/>
      <c r="AZ664" s="12">
        <f ca="1"/>
        <v>6.2463095796974809E-2</v>
      </c>
      <c r="BA664" s="12"/>
      <c r="BB664" s="12">
        <f t="shared" ca="1" si="107"/>
        <v>6.2463095796974809E-2</v>
      </c>
      <c r="BC664" s="12"/>
      <c r="BD664" s="38">
        <f ca="1"/>
        <v>0.26951878839441384</v>
      </c>
    </row>
    <row r="665" spans="1:56" x14ac:dyDescent="0.35">
      <c r="A665" s="12">
        <v>0</v>
      </c>
      <c r="B665" s="12">
        <v>0</v>
      </c>
      <c r="C665" s="12">
        <v>0</v>
      </c>
      <c r="D665" s="12">
        <v>0</v>
      </c>
      <c r="E665" s="12">
        <f ca="1">-INDEX('Flow probs &amp; rates'!$P$5:$P$5999,UsefulSeries!$E658,0)*(INDEX('Flow probs &amp; rates'!$Q$5:$Q$5999,UsefulSeries!$E658,0))/INDEX('Flow probs &amp; rates'!$G$4:$G$5999,UsefulSeries!$E658,0)</f>
        <v>-1.5838337301686137E-3</v>
      </c>
      <c r="F665" s="12">
        <f ca="1">INDEX('Flow probs &amp; rates'!$Q$5:$Q$5999,UsefulSeries!$E658,0)*(1-INDEX('Flow probs &amp; rates'!$Q$5:$Q$5999,UsefulSeries!$E658,0))/INDEX('Flow probs &amp; rates'!$G$4:$G$5999,UsefulSeries!$E658,0)</f>
        <v>5.4776275093619022E-2</v>
      </c>
      <c r="G665" s="12"/>
      <c r="H665" s="12"/>
      <c r="I665" s="12">
        <f ca="1">INDEX('Flow probs &amp; rates'!$Q$5:$Q$5999,UsefulSeries!$E658)</f>
        <v>1.8410931759198914E-2</v>
      </c>
      <c r="J665" s="12"/>
      <c r="K665" s="12"/>
      <c r="L665" s="12">
        <f>INDEX('Flow probs &amp; rates'!$G$4:$G$5999,UsefulSeries!$E658)</f>
        <v>0.32992329836356959</v>
      </c>
      <c r="M665" s="12"/>
      <c r="N665" s="12"/>
      <c r="O665" s="12"/>
      <c r="P665" s="12">
        <f ca="1"/>
        <v>0</v>
      </c>
      <c r="Q665" s="12">
        <f ca="1"/>
        <v>0</v>
      </c>
      <c r="R665" s="12">
        <f ca="1"/>
        <v>0</v>
      </c>
      <c r="S665" s="12">
        <f ca="1"/>
        <v>0</v>
      </c>
      <c r="T665" s="12">
        <f ca="1"/>
        <v>0.34611932235637971</v>
      </c>
      <c r="U665" s="12">
        <f ca="1"/>
        <v>18.266086800304659</v>
      </c>
      <c r="V665" s="12"/>
      <c r="W665" s="12">
        <f ca="1">INDEX(P$9:P$6003,UsefulSeries!$I660)</f>
        <v>0</v>
      </c>
      <c r="X665" s="12">
        <f ca="1">INDEX(Q$9:Q$6003,UsefulSeries!$I660)</f>
        <v>0</v>
      </c>
      <c r="Y665" s="12">
        <f ca="1">INDEX(R$9:R$6003,UsefulSeries!$I660)</f>
        <v>6.2463095796974816E-2</v>
      </c>
      <c r="Z665" s="12">
        <f ca="1">INDEX(S$9:S$6003,UsefulSeries!$I660)</f>
        <v>0.29523279079072701</v>
      </c>
      <c r="AA665" s="12">
        <f ca="1">INDEX(T$9:T$6003,UsefulSeries!$I660)</f>
        <v>0</v>
      </c>
      <c r="AB665" s="12">
        <f ca="1">INDEX(U$9:U$6003,UsefulSeries!$I660)</f>
        <v>0</v>
      </c>
      <c r="AC665" s="12">
        <f>INDEX( K$9:K$6003,UsefulSeries!$I660)</f>
        <v>0</v>
      </c>
      <c r="AD665" s="12">
        <f>INDEX(L$9:L$6003,UsefulSeries!$I660)</f>
        <v>-3.5970759189827214E-2</v>
      </c>
      <c r="AE665" s="12"/>
      <c r="AF665" s="12"/>
      <c r="AG665" s="12"/>
      <c r="AH665" s="12"/>
      <c r="AI665" s="12"/>
      <c r="AJ665" s="12"/>
      <c r="AK665" s="12"/>
      <c r="AL665" s="12"/>
      <c r="AM665" s="12"/>
      <c r="AN665" s="12">
        <f t="shared" ca="1" si="99"/>
        <v>0</v>
      </c>
      <c r="AO665" s="12">
        <f t="shared" ca="1" si="100"/>
        <v>0</v>
      </c>
      <c r="AP665" s="12">
        <f t="shared" ca="1" si="101"/>
        <v>6.2463095796974816E-2</v>
      </c>
      <c r="AQ665" s="12">
        <f t="shared" ca="1" si="102"/>
        <v>0.29523279079072701</v>
      </c>
      <c r="AR665" s="12">
        <f t="shared" ca="1" si="103"/>
        <v>0</v>
      </c>
      <c r="AS665" s="12">
        <f t="shared" ca="1" si="104"/>
        <v>0</v>
      </c>
      <c r="AT665" s="12">
        <f t="shared" si="105"/>
        <v>0</v>
      </c>
      <c r="AU665" s="12">
        <f t="shared" si="106"/>
        <v>-3.5970759189827214E-2</v>
      </c>
      <c r="AV665" s="12"/>
      <c r="AW665" s="12">
        <f ca="1">INDEX(I$9:I$6003,UsefulSeries!$I660)</f>
        <v>0.15453368700247988</v>
      </c>
      <c r="AX665" s="12"/>
      <c r="AY665" s="12"/>
      <c r="AZ665" s="12">
        <f ca="1"/>
        <v>6.2463095796974809E-2</v>
      </c>
      <c r="BA665" s="12"/>
      <c r="BB665" s="12">
        <f t="shared" ca="1" si="107"/>
        <v>6.2463095796974809E-2</v>
      </c>
      <c r="BC665" s="12"/>
      <c r="BD665" s="38">
        <f ca="1"/>
        <v>0.1619967509273669</v>
      </c>
    </row>
    <row r="666" spans="1:56" x14ac:dyDescent="0.35">
      <c r="A666" s="12">
        <f ca="1">INDEX('Flow probs &amp; rates'!$K$5:$K$5999,UsefulSeries!$E664,0)*(1-INDEX('Flow probs &amp; rates'!$K$5:$K$5999,UsefulSeries!$E664,0))/INDEX('Flow probs &amp; rates'!$E$4:$E$5999,UsefulSeries!$E664,0)</f>
        <v>1.7697949068349924E-2</v>
      </c>
      <c r="B666" s="12">
        <f ca="1">-INDEX('Flow probs &amp; rates'!$K$5:$K$5999,UsefulSeries!$E664,0)*(INDEX('Flow probs &amp; rates'!$L$5:$L$5999,UsefulSeries!$E664,0))/INDEX('Flow probs &amp; rates'!$E$4:$E$5999,UsefulSeries!$E664,0)</f>
        <v>-2.6359833131616247E-4</v>
      </c>
      <c r="C666" s="12">
        <v>0</v>
      </c>
      <c r="D666" s="12">
        <v>0</v>
      </c>
      <c r="E666" s="12">
        <v>0</v>
      </c>
      <c r="F666" s="12">
        <v>0</v>
      </c>
      <c r="G666" s="12"/>
      <c r="H666" s="12"/>
      <c r="I666" s="12">
        <f ca="1">INDEX('Flow probs &amp; rates'!$K$5:$K$5999,UsefulSeries!$E664)</f>
        <v>1.148628840063178E-2</v>
      </c>
      <c r="J666" s="12"/>
      <c r="K666" s="12">
        <f>-INDEX('Flow probs &amp; rates'!$E$4:$E$5999,UsefulSeries!$E664)</f>
        <v>-0.64156324190777669</v>
      </c>
      <c r="L666" s="12">
        <f>INDEX('Flow probs &amp; rates'!$E$4:$E$5999,UsefulSeries!$E664)</f>
        <v>0.64156324190777669</v>
      </c>
      <c r="M666" s="12"/>
      <c r="N666" s="12"/>
      <c r="O666" s="12"/>
      <c r="P666" s="12">
        <f t="array" aca="1" ref="P666:U671" ca="1">MINVERSE(A666:F671)</f>
        <v>56.513535147733684</v>
      </c>
      <c r="Q666" s="12">
        <f ca="1"/>
        <v>0.65883086636732591</v>
      </c>
      <c r="R666" s="12">
        <f ca="1"/>
        <v>0</v>
      </c>
      <c r="S666" s="12">
        <f ca="1"/>
        <v>0</v>
      </c>
      <c r="T666" s="12">
        <f ca="1"/>
        <v>0</v>
      </c>
      <c r="U666" s="12">
        <f ca="1"/>
        <v>0</v>
      </c>
      <c r="V666" s="12"/>
      <c r="W666" s="12">
        <f ca="1">INDEX(P$10:P$6003,UsefulSeries!$I660)</f>
        <v>0</v>
      </c>
      <c r="X666" s="12">
        <f ca="1">INDEX(Q$10:Q$6003,UsefulSeries!$I660)</f>
        <v>0</v>
      </c>
      <c r="Y666" s="12">
        <f ca="1">INDEX(R$10:R$6003,UsefulSeries!$I660)</f>
        <v>0</v>
      </c>
      <c r="Z666" s="12">
        <f ca="1">INDEX(S$10:S$6003,UsefulSeries!$I660)</f>
        <v>0</v>
      </c>
      <c r="AA666" s="12">
        <f ca="1">INDEX(T$10:T$6003,UsefulSeries!$I660)</f>
        <v>15.578760758991429</v>
      </c>
      <c r="AB666" s="12">
        <f ca="1">INDEX(U$10:U$6003,UsefulSeries!$I660)</f>
        <v>0.34502390054073356</v>
      </c>
      <c r="AC666" s="12">
        <f>INDEX( K$10:K$6003,UsefulSeries!$I660)</f>
        <v>0.3299162847904144</v>
      </c>
      <c r="AD666" s="12">
        <f>INDEX(L$10:L$6003,UsefulSeries!$I660)</f>
        <v>0</v>
      </c>
      <c r="AE666" s="12"/>
      <c r="AF666" s="12"/>
      <c r="AG666" s="12"/>
      <c r="AH666" s="12"/>
      <c r="AI666" s="12"/>
      <c r="AJ666" s="12"/>
      <c r="AK666" s="12"/>
      <c r="AL666" s="12"/>
      <c r="AM666" s="12"/>
      <c r="AN666" s="12">
        <f t="shared" ca="1" si="99"/>
        <v>0</v>
      </c>
      <c r="AO666" s="12">
        <f t="shared" ca="1" si="100"/>
        <v>0</v>
      </c>
      <c r="AP666" s="12">
        <f t="shared" ca="1" si="101"/>
        <v>0</v>
      </c>
      <c r="AQ666" s="12">
        <f t="shared" ca="1" si="102"/>
        <v>0</v>
      </c>
      <c r="AR666" s="12">
        <f t="shared" ca="1" si="103"/>
        <v>15.578760758991429</v>
      </c>
      <c r="AS666" s="12">
        <f t="shared" ca="1" si="104"/>
        <v>0.34502390054073356</v>
      </c>
      <c r="AT666" s="12">
        <f t="shared" si="105"/>
        <v>0.3299162847904144</v>
      </c>
      <c r="AU666" s="12">
        <f t="shared" si="106"/>
        <v>0</v>
      </c>
      <c r="AV666" s="12"/>
      <c r="AW666" s="12">
        <f ca="1">INDEX(I$10:I$6003,UsefulSeries!$I660)</f>
        <v>2.1656950481417706E-2</v>
      </c>
      <c r="AX666" s="12"/>
      <c r="AY666" s="12"/>
      <c r="AZ666" s="12">
        <f ca="1"/>
        <v>0.34502390054073367</v>
      </c>
      <c r="BA666" s="12"/>
      <c r="BB666" s="12">
        <f t="shared" ca="1" si="107"/>
        <v>0.34502390054073367</v>
      </c>
      <c r="BC666" s="12"/>
      <c r="BD666" s="38">
        <f ca="1"/>
        <v>2.0657071900718086E-2</v>
      </c>
    </row>
    <row r="667" spans="1:56" x14ac:dyDescent="0.35">
      <c r="A667" s="12">
        <f ca="1">-INDEX('Flow probs &amp; rates'!$K$5:$K$5999,UsefulSeries!$E664,0)*(INDEX('Flow probs &amp; rates'!$L$5:$L$5999,UsefulSeries!$E664,0))/INDEX('Flow probs &amp; rates'!$E$4:$E$5999,UsefulSeries!$E664,0)</f>
        <v>-2.6359833131616247E-4</v>
      </c>
      <c r="B667" s="12">
        <f ca="1">INDEX('Flow probs &amp; rates'!$L$5:$L$5999,UsefulSeries!$E664,0)*(1-INDEX('Flow probs &amp; rates'!$L$5:$L$5999,UsefulSeries!$E664,0))/INDEX('Flow probs &amp; rates'!$E$4:$E$5999,UsefulSeries!$E664,0)</f>
        <v>2.2611074134790559E-2</v>
      </c>
      <c r="C667" s="12">
        <v>0</v>
      </c>
      <c r="D667" s="12">
        <v>0</v>
      </c>
      <c r="E667" s="12">
        <v>0</v>
      </c>
      <c r="F667" s="12">
        <v>0</v>
      </c>
      <c r="G667" s="12"/>
      <c r="H667" s="12"/>
      <c r="I667" s="12">
        <f ca="1">INDEX('Flow probs &amp; rates'!$L$5:$L$5999,UsefulSeries!$E664)</f>
        <v>1.4723206844725891E-2</v>
      </c>
      <c r="J667" s="12"/>
      <c r="K667" s="12">
        <f>-INDEX('Flow probs &amp; rates'!$E$4:$E$5999,UsefulSeries!$E664)</f>
        <v>-0.64156324190777669</v>
      </c>
      <c r="L667" s="12"/>
      <c r="M667" s="12"/>
      <c r="N667" s="12"/>
      <c r="O667" s="12"/>
      <c r="P667" s="12">
        <f ca="1"/>
        <v>0.6588308663673258</v>
      </c>
      <c r="Q667" s="12">
        <f ca="1"/>
        <v>44.233797154203991</v>
      </c>
      <c r="R667" s="12">
        <f ca="1"/>
        <v>0</v>
      </c>
      <c r="S667" s="12">
        <f ca="1"/>
        <v>0</v>
      </c>
      <c r="T667" s="12">
        <f ca="1"/>
        <v>0</v>
      </c>
      <c r="U667" s="12">
        <f ca="1"/>
        <v>0</v>
      </c>
      <c r="V667" s="12"/>
      <c r="W667" s="12">
        <f ca="1">INDEX(P$11:P$6003,UsefulSeries!$I660)</f>
        <v>0</v>
      </c>
      <c r="X667" s="12">
        <f ca="1">INDEX(Q$11:Q$6003,UsefulSeries!$I660)</f>
        <v>0</v>
      </c>
      <c r="Y667" s="12">
        <f ca="1">INDEX(R$11:R$6003,UsefulSeries!$I660)</f>
        <v>0</v>
      </c>
      <c r="Z667" s="12">
        <f ca="1">INDEX(S$11:S$6003,UsefulSeries!$I660)</f>
        <v>0</v>
      </c>
      <c r="AA667" s="12">
        <f ca="1">INDEX(T$11:T$6003,UsefulSeries!$I660)</f>
        <v>0.34502390054073356</v>
      </c>
      <c r="AB667" s="12">
        <f ca="1">INDEX(U$11:U$6003,UsefulSeries!$I660)</f>
        <v>15.252986120138665</v>
      </c>
      <c r="AC667" s="12">
        <f>INDEX( K$11:K$6003,UsefulSeries!$I660)</f>
        <v>0</v>
      </c>
      <c r="AD667" s="12">
        <f>INDEX(L$11:L$6003,UsefulSeries!$I660)</f>
        <v>0.3299162847904144</v>
      </c>
      <c r="AE667" s="12"/>
      <c r="AF667" s="12"/>
      <c r="AG667" s="12"/>
      <c r="AH667" s="12"/>
      <c r="AI667" s="12"/>
      <c r="AJ667" s="12"/>
      <c r="AK667" s="12"/>
      <c r="AL667" s="12"/>
      <c r="AM667" s="12"/>
      <c r="AN667" s="12">
        <f t="shared" ca="1" si="99"/>
        <v>0</v>
      </c>
      <c r="AO667" s="12">
        <f t="shared" ca="1" si="100"/>
        <v>0</v>
      </c>
      <c r="AP667" s="12">
        <f t="shared" ca="1" si="101"/>
        <v>0</v>
      </c>
      <c r="AQ667" s="12">
        <f t="shared" ca="1" si="102"/>
        <v>0</v>
      </c>
      <c r="AR667" s="12">
        <f t="shared" ca="1" si="103"/>
        <v>0.34502390054073356</v>
      </c>
      <c r="AS667" s="12">
        <f t="shared" ca="1" si="104"/>
        <v>15.252986120138665</v>
      </c>
      <c r="AT667" s="12">
        <f t="shared" si="105"/>
        <v>0</v>
      </c>
      <c r="AU667" s="12">
        <f t="shared" si="106"/>
        <v>0.3299162847904144</v>
      </c>
      <c r="AV667" s="12"/>
      <c r="AW667" s="12">
        <f ca="1">INDEX(I$11:I$6003,UsefulSeries!$I660)</f>
        <v>2.2130206659412382E-2</v>
      </c>
      <c r="AX667" s="12"/>
      <c r="AY667" s="12"/>
      <c r="AZ667" s="12">
        <f ca="1"/>
        <v>0.34502390054073356</v>
      </c>
      <c r="BA667" s="12"/>
      <c r="BB667" s="12">
        <f t="shared" ca="1" si="107"/>
        <v>0.34502390054073356</v>
      </c>
      <c r="BC667" s="12"/>
      <c r="BD667" s="38">
        <f ca="1"/>
        <v>2.0830760223671852E-2</v>
      </c>
    </row>
    <row r="668" spans="1:56" x14ac:dyDescent="0.35">
      <c r="A668" s="12">
        <v>0</v>
      </c>
      <c r="B668" s="12">
        <v>0</v>
      </c>
      <c r="C668" s="12">
        <f ca="1">INDEX('Flow probs &amp; rates'!$M$5:$M$5999,UsefulSeries!$E664,0)*(1-INDEX('Flow probs &amp; rates'!$M$5:$M$5999,UsefulSeries!$E664,0))/INDEX('Flow probs &amp; rates'!$F$4:$F$5999,UsefulSeries!$E664,0)</f>
        <v>7.0433395975110589</v>
      </c>
      <c r="D668" s="12">
        <f ca="1">-INDEX('Flow probs &amp; rates'!$M$5:$M$5999,UsefulSeries!$E664,0)*(INDEX('Flow probs &amp; rates'!$O$5:$O$5999,UsefulSeries!$E664,0))/INDEX('Flow probs &amp; rates'!$F$4:$F$5999,UsefulSeries!$E664,0)</f>
        <v>-1.6506046021669667</v>
      </c>
      <c r="E668" s="12">
        <v>0</v>
      </c>
      <c r="F668" s="12">
        <v>0</v>
      </c>
      <c r="G668" s="12"/>
      <c r="H668" s="12"/>
      <c r="I668" s="12">
        <f ca="1">INDEX('Flow probs &amp; rates'!$M$5:$M$5999,UsefulSeries!$E664)</f>
        <v>0.28565968187775748</v>
      </c>
      <c r="J668" s="12"/>
      <c r="K668" s="12">
        <f>INDEX('Flow probs &amp; rates'!$F$4:$F$5999,UsefulSeries!$E664)</f>
        <v>2.8971800266362986E-2</v>
      </c>
      <c r="L668" s="12">
        <f>-INDEX('Flow probs &amp; rates'!$F$4:$F$5999,UsefulSeries!$E664)</f>
        <v>-2.8971800266362986E-2</v>
      </c>
      <c r="M668" s="12"/>
      <c r="N668" s="12"/>
      <c r="O668" s="12"/>
      <c r="P668" s="12">
        <f ca="1"/>
        <v>0</v>
      </c>
      <c r="Q668" s="12">
        <f ca="1"/>
        <v>0</v>
      </c>
      <c r="R668" s="12">
        <f ca="1"/>
        <v>0.15439189081336568</v>
      </c>
      <c r="S668" s="12">
        <f ca="1"/>
        <v>5.2971207026561946E-2</v>
      </c>
      <c r="T668" s="12">
        <f ca="1"/>
        <v>0</v>
      </c>
      <c r="U668" s="12">
        <f ca="1"/>
        <v>0</v>
      </c>
      <c r="V668" s="12"/>
      <c r="W668" s="12"/>
      <c r="X668" s="12"/>
      <c r="Y668" s="12"/>
      <c r="Z668" s="12"/>
      <c r="AA668" s="12"/>
      <c r="AB668" s="12"/>
      <c r="AC668" s="12"/>
      <c r="AD668" s="12"/>
      <c r="AE668" s="12">
        <f t="array" ref="AE668:AJ669">TRANSPOSE(AC662:AD667)</f>
        <v>-0.63411295601975837</v>
      </c>
      <c r="AF668" s="12">
        <v>-0.63411295601975837</v>
      </c>
      <c r="AG668" s="12">
        <v>3.5970759189827214E-2</v>
      </c>
      <c r="AH668" s="12">
        <v>0</v>
      </c>
      <c r="AI668" s="12">
        <v>0.3299162847904144</v>
      </c>
      <c r="AJ668" s="12">
        <v>0</v>
      </c>
      <c r="AK668" s="12"/>
      <c r="AL668" s="12"/>
      <c r="AM668" s="12"/>
      <c r="AN668" s="12">
        <f t="shared" si="99"/>
        <v>-0.63411295601975837</v>
      </c>
      <c r="AO668" s="12">
        <f t="shared" si="100"/>
        <v>-0.63411295601975837</v>
      </c>
      <c r="AP668" s="12">
        <f t="shared" si="101"/>
        <v>3.5970759189827214E-2</v>
      </c>
      <c r="AQ668" s="12">
        <f t="shared" si="102"/>
        <v>0</v>
      </c>
      <c r="AR668" s="12">
        <f t="shared" si="103"/>
        <v>0.3299162847904144</v>
      </c>
      <c r="AS668" s="12">
        <f t="shared" si="104"/>
        <v>0</v>
      </c>
      <c r="AT668" s="12">
        <f t="shared" si="105"/>
        <v>0</v>
      </c>
      <c r="AU668" s="12">
        <f t="shared" si="106"/>
        <v>0</v>
      </c>
      <c r="AV668" s="12"/>
      <c r="AW668" s="12"/>
      <c r="AX668" s="12">
        <f>INDEX($N$6:$N$6003,UsefulSeries!$K660)</f>
        <v>1.3080896528749886E-4</v>
      </c>
      <c r="AY668" s="12"/>
      <c r="AZ668" s="12"/>
      <c r="BA668" s="12"/>
      <c r="BB668" s="12">
        <f t="shared" si="107"/>
        <v>1.3080896528749886E-4</v>
      </c>
      <c r="BC668" s="12"/>
      <c r="BD668" s="38">
        <f ca="1"/>
        <v>4.8573562486442678E-2</v>
      </c>
    </row>
    <row r="669" spans="1:56" x14ac:dyDescent="0.35">
      <c r="A669" s="12">
        <v>0</v>
      </c>
      <c r="B669" s="12">
        <v>0</v>
      </c>
      <c r="C669" s="12">
        <f ca="1">-INDEX('Flow probs &amp; rates'!$M$5:$M$5999,UsefulSeries!$E664,0)*(INDEX('Flow probs &amp; rates'!$O$5:$O$5999,UsefulSeries!$E664,0))/INDEX('Flow probs &amp; rates'!$F$4:$F$5999,UsefulSeries!$E664,0)</f>
        <v>-1.6506046021669667</v>
      </c>
      <c r="D669" s="12">
        <f ca="1">INDEX('Flow probs &amp; rates'!$O$5:$O$5999,UsefulSeries!$E664,0)*(1-INDEX('Flow probs &amp; rates'!$O$5:$O$5999,UsefulSeries!$E664,0))/INDEX('Flow probs &amp; rates'!$F$4:$F$5999,UsefulSeries!$E664,0)</f>
        <v>4.8109148312594412</v>
      </c>
      <c r="E669" s="12">
        <v>0</v>
      </c>
      <c r="F669" s="12">
        <v>0</v>
      </c>
      <c r="G669" s="12"/>
      <c r="H669" s="12"/>
      <c r="I669" s="12">
        <f ca="1">INDEX('Flow probs &amp; rates'!$O$5:$O$5999,UsefulSeries!$E664)</f>
        <v>0.1674054474134189</v>
      </c>
      <c r="J669" s="12"/>
      <c r="K669" s="12"/>
      <c r="L669" s="12">
        <f>-INDEX('Flow probs &amp; rates'!$F$4:$F$5999,UsefulSeries!$E664)</f>
        <v>-2.8971800266362986E-2</v>
      </c>
      <c r="M669" s="12"/>
      <c r="N669" s="12"/>
      <c r="O669" s="12"/>
      <c r="P669" s="12">
        <f ca="1"/>
        <v>0</v>
      </c>
      <c r="Q669" s="12">
        <f ca="1"/>
        <v>0</v>
      </c>
      <c r="R669" s="12">
        <f ca="1"/>
        <v>5.2971207026561946E-2</v>
      </c>
      <c r="S669" s="12">
        <f ca="1"/>
        <v>0.22603487200285868</v>
      </c>
      <c r="T669" s="12">
        <f ca="1"/>
        <v>0</v>
      </c>
      <c r="U669" s="12">
        <f ca="1"/>
        <v>0</v>
      </c>
      <c r="V669" s="12"/>
      <c r="W669" s="12"/>
      <c r="X669" s="12"/>
      <c r="Y669" s="12"/>
      <c r="Z669" s="12"/>
      <c r="AA669" s="12"/>
      <c r="AB669" s="12"/>
      <c r="AC669" s="12"/>
      <c r="AD669" s="12"/>
      <c r="AE669" s="12">
        <v>0.63411295601975837</v>
      </c>
      <c r="AF669" s="12">
        <v>0</v>
      </c>
      <c r="AG669" s="12">
        <v>-3.5970759189827214E-2</v>
      </c>
      <c r="AH669" s="12">
        <v>-3.5970759189827214E-2</v>
      </c>
      <c r="AI669" s="12">
        <v>0</v>
      </c>
      <c r="AJ669" s="12">
        <v>0.3299162847904144</v>
      </c>
      <c r="AK669" s="12"/>
      <c r="AL669" s="12"/>
      <c r="AM669" s="12"/>
      <c r="AN669" s="12">
        <f t="shared" si="99"/>
        <v>0.63411295601975837</v>
      </c>
      <c r="AO669" s="12">
        <f t="shared" si="100"/>
        <v>0</v>
      </c>
      <c r="AP669" s="12">
        <f t="shared" si="101"/>
        <v>-3.5970759189827214E-2</v>
      </c>
      <c r="AQ669" s="12">
        <f t="shared" si="102"/>
        <v>-3.5970759189827214E-2</v>
      </c>
      <c r="AR669" s="12">
        <f t="shared" si="103"/>
        <v>0</v>
      </c>
      <c r="AS669" s="12">
        <f t="shared" si="104"/>
        <v>0.3299162847904144</v>
      </c>
      <c r="AT669" s="12">
        <f t="shared" si="105"/>
        <v>0</v>
      </c>
      <c r="AU669" s="12">
        <f t="shared" si="106"/>
        <v>0</v>
      </c>
      <c r="AV669" s="12"/>
      <c r="AW669" s="12"/>
      <c r="AX669" s="12">
        <f>INDEX('Margin error adjustment'!N$7:N$6003,UsefulSeries!$K660)</f>
        <v>-5.850410199184225E-4</v>
      </c>
      <c r="AY669" s="12"/>
      <c r="AZ669" s="12"/>
      <c r="BA669" s="12"/>
      <c r="BB669" s="12">
        <f t="shared" si="107"/>
        <v>-5.850410199184225E-4</v>
      </c>
      <c r="BC669" s="12"/>
      <c r="BD669" s="38">
        <f ca="1"/>
        <v>6.1122840507871923E-2</v>
      </c>
    </row>
    <row r="670" spans="1:56" x14ac:dyDescent="0.35">
      <c r="A670" s="12">
        <v>0</v>
      </c>
      <c r="B670" s="12">
        <v>0</v>
      </c>
      <c r="C670" s="12">
        <v>0</v>
      </c>
      <c r="D670" s="12">
        <v>0</v>
      </c>
      <c r="E670" s="12">
        <f ca="1">INDEX('Flow probs &amp; rates'!$P$5:$P$5999,UsefulSeries!$E664,0)*(1-INDEX('Flow probs &amp; rates'!$P$5:$P$5999,UsefulSeries!$E664,0))/INDEX('Flow probs &amp; rates'!$G$4:$G$5999,UsefulSeries!$E664,0)</f>
        <v>8.1492250231115768E-2</v>
      </c>
      <c r="F670" s="12">
        <f ca="1">-INDEX('Flow probs &amp; rates'!$P$5:$P$5999,UsefulSeries!$E664,0)*(INDEX('Flow probs &amp; rates'!$Q$5:$Q$5999,UsefulSeries!$E664,0))/INDEX('Flow probs &amp; rates'!$G$4:$G$5999,UsefulSeries!$E664,0)</f>
        <v>-1.5615240955918408E-3</v>
      </c>
      <c r="G670" s="12"/>
      <c r="H670" s="12"/>
      <c r="I670" s="12">
        <f ca="1">INDEX('Flow probs &amp; rates'!$P$5:$P$5999,UsefulSeries!$E664)</f>
        <v>2.7611220270346615E-2</v>
      </c>
      <c r="J670" s="12"/>
      <c r="K670" s="12">
        <f>INDEX('Flow probs &amp; rates'!$G$4:$G$5999,UsefulSeries!$E664)</f>
        <v>0.32946495782586038</v>
      </c>
      <c r="L670" s="12"/>
      <c r="M670" s="12"/>
      <c r="N670" s="12"/>
      <c r="O670" s="12"/>
      <c r="P670" s="12">
        <f ca="1"/>
        <v>0</v>
      </c>
      <c r="Q670" s="12">
        <f ca="1"/>
        <v>0</v>
      </c>
      <c r="R670" s="12">
        <f ca="1"/>
        <v>0</v>
      </c>
      <c r="S670" s="12">
        <f ca="1"/>
        <v>0</v>
      </c>
      <c r="T670" s="12">
        <f ca="1"/>
        <v>12.277724680246038</v>
      </c>
      <c r="U670" s="12">
        <f ca="1"/>
        <v>0.34543937738700531</v>
      </c>
      <c r="V670" s="12"/>
      <c r="W670" s="12">
        <f ca="1">INDEX(P$6:P$6003,UsefulSeries!$I668)</f>
        <v>51.637948270532924</v>
      </c>
      <c r="X670" s="12">
        <f ca="1">INDEX(Q$6:Q$6003,UsefulSeries!$I668)</f>
        <v>0.65041017996713024</v>
      </c>
      <c r="Y670" s="12">
        <f ca="1">INDEX(R$6:R$6003,UsefulSeries!$I668)</f>
        <v>0</v>
      </c>
      <c r="Z670" s="12">
        <f ca="1">INDEX(S$6:S$6003,UsefulSeries!$I668)</f>
        <v>0</v>
      </c>
      <c r="AA670" s="12">
        <f ca="1">INDEX(T$6:T$6003,UsefulSeries!$I668)</f>
        <v>0</v>
      </c>
      <c r="AB670" s="12">
        <f ca="1">INDEX(U$6:U$6003,UsefulSeries!$I668)</f>
        <v>0</v>
      </c>
      <c r="AC670" s="12">
        <f>INDEX( K$6:K$6003,UsefulSeries!$I668)</f>
        <v>-0.63424376498504587</v>
      </c>
      <c r="AD670" s="12">
        <f>INDEX(L$6:L$6003,UsefulSeries!$I668)</f>
        <v>0.63424376498504587</v>
      </c>
      <c r="AE670" s="12"/>
      <c r="AF670" s="12"/>
      <c r="AG670" s="12"/>
      <c r="AH670" s="12"/>
      <c r="AI670" s="12"/>
      <c r="AJ670" s="12"/>
      <c r="AK670" s="12"/>
      <c r="AL670" s="12"/>
      <c r="AM670" s="12"/>
      <c r="AN670" s="12">
        <f t="shared" ca="1" si="99"/>
        <v>51.637948270532924</v>
      </c>
      <c r="AO670" s="12">
        <f t="shared" ca="1" si="100"/>
        <v>0.65041017996713024</v>
      </c>
      <c r="AP670" s="12">
        <f t="shared" ca="1" si="101"/>
        <v>0</v>
      </c>
      <c r="AQ670" s="12">
        <f t="shared" ca="1" si="102"/>
        <v>0</v>
      </c>
      <c r="AR670" s="12">
        <f t="shared" ca="1" si="103"/>
        <v>0</v>
      </c>
      <c r="AS670" s="12">
        <f t="shared" ca="1" si="104"/>
        <v>0</v>
      </c>
      <c r="AT670" s="12">
        <f t="shared" si="105"/>
        <v>-0.63424376498504587</v>
      </c>
      <c r="AU670" s="12">
        <f t="shared" si="106"/>
        <v>0.63424376498504587</v>
      </c>
      <c r="AV670" s="12"/>
      <c r="AW670" s="12">
        <f ca="1">INDEX(I$6:I$6003,UsefulSeries!$I668)</f>
        <v>1.2439191785617899E-2</v>
      </c>
      <c r="AX670" s="12"/>
      <c r="AY670" s="12"/>
      <c r="AZ670" s="12">
        <f t="array" aca="1" ref="AZ670:AZ675" ca="1">MMULT(W670:AB675,AW670:AW675)</f>
        <v>0.65041017996713002</v>
      </c>
      <c r="BA670" s="12"/>
      <c r="BB670" s="12">
        <f t="shared" ca="1" si="107"/>
        <v>0.65041017996713002</v>
      </c>
      <c r="BC670" s="12"/>
      <c r="BD670" s="38">
        <f t="array" aca="1" ref="BD670:BD677" ca="1">MMULT(MINVERSE(AN670:AU677),BB670:BB677)</f>
        <v>1.2528030901875304E-2</v>
      </c>
    </row>
    <row r="671" spans="1:56" x14ac:dyDescent="0.35">
      <c r="A671" s="12">
        <v>0</v>
      </c>
      <c r="B671" s="12">
        <v>0</v>
      </c>
      <c r="C671" s="12">
        <v>0</v>
      </c>
      <c r="D671" s="12">
        <v>0</v>
      </c>
      <c r="E671" s="12">
        <f ca="1">-INDEX('Flow probs &amp; rates'!$P$5:$P$5999,UsefulSeries!$E664,0)*(INDEX('Flow probs &amp; rates'!$Q$5:$Q$5999,UsefulSeries!$E664,0))/INDEX('Flow probs &amp; rates'!$G$4:$G$5999,UsefulSeries!$E664,0)</f>
        <v>-1.5615240955918408E-3</v>
      </c>
      <c r="F671" s="12">
        <f ca="1">INDEX('Flow probs &amp; rates'!$Q$5:$Q$5999,UsefulSeries!$E664,0)*(1-INDEX('Flow probs &amp; rates'!$Q$5:$Q$5999,UsefulSeries!$E664,0))/INDEX('Flow probs &amp; rates'!$G$4:$G$5999,UsefulSeries!$E664,0)</f>
        <v>5.550022430062436E-2</v>
      </c>
      <c r="G671" s="12"/>
      <c r="H671" s="12"/>
      <c r="I671" s="12">
        <f ca="1">INDEX('Flow probs &amp; rates'!$Q$5:$Q$5999,UsefulSeries!$E664)</f>
        <v>1.8632551015890769E-2</v>
      </c>
      <c r="J671" s="12"/>
      <c r="K671" s="12"/>
      <c r="L671" s="12">
        <f>INDEX('Flow probs &amp; rates'!$G$4:$G$5999,UsefulSeries!$E664)</f>
        <v>0.32946495782586038</v>
      </c>
      <c r="M671" s="12"/>
      <c r="N671" s="12"/>
      <c r="O671" s="12"/>
      <c r="P671" s="12">
        <f ca="1"/>
        <v>0</v>
      </c>
      <c r="Q671" s="12">
        <f ca="1"/>
        <v>0</v>
      </c>
      <c r="R671" s="12">
        <f ca="1"/>
        <v>0</v>
      </c>
      <c r="S671" s="12">
        <f ca="1"/>
        <v>0</v>
      </c>
      <c r="T671" s="12">
        <f ca="1"/>
        <v>0.34543937738700531</v>
      </c>
      <c r="U671" s="12">
        <f ca="1"/>
        <v>18.027664293603593</v>
      </c>
      <c r="V671" s="12"/>
      <c r="W671" s="12">
        <f ca="1">INDEX(P$7:P$6003,UsefulSeries!$I668)</f>
        <v>0.65041017996713024</v>
      </c>
      <c r="X671" s="12">
        <f ca="1">INDEX(Q$7:Q$6003,UsefulSeries!$I668)</f>
        <v>51.731003996226598</v>
      </c>
      <c r="Y671" s="12">
        <f ca="1">INDEX(R$7:R$6003,UsefulSeries!$I668)</f>
        <v>0</v>
      </c>
      <c r="Z671" s="12">
        <f ca="1">INDEX(S$7:S$6003,UsefulSeries!$I668)</f>
        <v>0</v>
      </c>
      <c r="AA671" s="12">
        <f ca="1">INDEX(T$7:T$6003,UsefulSeries!$I668)</f>
        <v>0</v>
      </c>
      <c r="AB671" s="12">
        <f ca="1">INDEX(U$7:U$6003,UsefulSeries!$I668)</f>
        <v>0</v>
      </c>
      <c r="AC671" s="12">
        <f>INDEX( K$7:K$6003,UsefulSeries!$I668,1)</f>
        <v>-0.63424376498504587</v>
      </c>
      <c r="AD671" s="12">
        <f>INDEX(L$7:L$6003,UsefulSeries!$I668,1)</f>
        <v>0</v>
      </c>
      <c r="AE671" s="12"/>
      <c r="AF671" s="12"/>
      <c r="AG671" s="12"/>
      <c r="AH671" s="12"/>
      <c r="AI671" s="12"/>
      <c r="AJ671" s="12"/>
      <c r="AK671" s="12"/>
      <c r="AL671" s="12"/>
      <c r="AM671" s="12"/>
      <c r="AN671" s="12">
        <f t="shared" ref="AN671:AN734" ca="1" si="108">W671+AE671</f>
        <v>0.65041017996713024</v>
      </c>
      <c r="AO671" s="12">
        <f t="shared" ref="AO671:AO734" ca="1" si="109">X671+AF671</f>
        <v>51.731003996226598</v>
      </c>
      <c r="AP671" s="12">
        <f t="shared" ref="AP671:AP734" ca="1" si="110">Y671+AG671</f>
        <v>0</v>
      </c>
      <c r="AQ671" s="12">
        <f t="shared" ref="AQ671:AQ734" ca="1" si="111">Z671+AH671</f>
        <v>0</v>
      </c>
      <c r="AR671" s="12">
        <f t="shared" ref="AR671:AR734" ca="1" si="112">AA671+AI671</f>
        <v>0</v>
      </c>
      <c r="AS671" s="12">
        <f t="shared" ref="AS671:AS734" ca="1" si="113">AB671+AJ671</f>
        <v>0</v>
      </c>
      <c r="AT671" s="12">
        <f t="shared" ref="AT671:AT734" si="114">AC671+AK671</f>
        <v>-0.63424376498504587</v>
      </c>
      <c r="AU671" s="12">
        <f t="shared" ref="AU671:AU734" si="115">AD671+AL671</f>
        <v>0</v>
      </c>
      <c r="AV671" s="12"/>
      <c r="AW671" s="12">
        <f ca="1">INDEX(I$7:I$6003,UsefulSeries!$I668)</f>
        <v>1.2416530772262867E-2</v>
      </c>
      <c r="AX671" s="12"/>
      <c r="AY671" s="12"/>
      <c r="AZ671" s="12">
        <f ca="1"/>
        <v>0.65041017996713024</v>
      </c>
      <c r="BA671" s="12"/>
      <c r="BB671" s="12">
        <f t="shared" ca="1" si="107"/>
        <v>0.65041017996713024</v>
      </c>
      <c r="BC671" s="12"/>
      <c r="BD671" s="38">
        <f ca="1"/>
        <v>1.3256905825625573E-2</v>
      </c>
    </row>
    <row r="672" spans="1:56" x14ac:dyDescent="0.35">
      <c r="A672" s="12">
        <f ca="1">INDEX('Flow probs &amp; rates'!$K$5:$K$5999,UsefulSeries!$E670,0)*(1-INDEX('Flow probs &amp; rates'!$K$5:$K$5999,UsefulSeries!$E670,0))/INDEX('Flow probs &amp; rates'!$E$4:$E$5999,UsefulSeries!$E670,0)</f>
        <v>1.7282331984835159E-2</v>
      </c>
      <c r="B672" s="12">
        <f ca="1">-INDEX('Flow probs &amp; rates'!$K$5:$K$5999,UsefulSeries!$E670,0)*(INDEX('Flow probs &amp; rates'!$L$5:$L$5999,UsefulSeries!$E670,0))/INDEX('Flow probs &amp; rates'!$E$4:$E$5999,UsefulSeries!$E670,0)</f>
        <v>-2.6252209334095552E-4</v>
      </c>
      <c r="C672" s="12">
        <v>0</v>
      </c>
      <c r="D672" s="12">
        <v>0</v>
      </c>
      <c r="E672" s="12">
        <v>0</v>
      </c>
      <c r="F672" s="12">
        <v>0</v>
      </c>
      <c r="G672" s="12"/>
      <c r="H672" s="12"/>
      <c r="I672" s="12">
        <f ca="1">INDEX('Flow probs &amp; rates'!$K$5:$K$5999,UsefulSeries!$E670)</f>
        <v>1.1233348513718305E-2</v>
      </c>
      <c r="J672" s="12"/>
      <c r="K672" s="12">
        <f>-INDEX('Flow probs &amp; rates'!$E$4:$E$5999,UsefulSeries!$E670)</f>
        <v>-0.64268875315171126</v>
      </c>
      <c r="L672" s="12">
        <f>INDEX('Flow probs &amp; rates'!$E$4:$E$5999,UsefulSeries!$E670)</f>
        <v>0.64268875315171126</v>
      </c>
      <c r="M672" s="12"/>
      <c r="N672" s="12"/>
      <c r="O672" s="12"/>
      <c r="P672" s="12">
        <f t="array" aca="1" ref="P672:U677" ca="1">MINVERSE(A672:F677)</f>
        <v>57.872587431217084</v>
      </c>
      <c r="Q672" s="12">
        <f ca="1"/>
        <v>0.66001609802541161</v>
      </c>
      <c r="R672" s="12">
        <f ca="1"/>
        <v>0</v>
      </c>
      <c r="S672" s="12">
        <f ca="1"/>
        <v>0</v>
      </c>
      <c r="T672" s="12">
        <f ca="1"/>
        <v>0</v>
      </c>
      <c r="U672" s="12">
        <f ca="1"/>
        <v>0</v>
      </c>
      <c r="V672" s="12"/>
      <c r="W672" s="12">
        <f ca="1">INDEX(P$8:P$6003,UsefulSeries!$I668)</f>
        <v>0</v>
      </c>
      <c r="X672" s="12">
        <f ca="1">INDEX(Q$8:Q$6003,UsefulSeries!$I668)</f>
        <v>0</v>
      </c>
      <c r="Y672" s="12">
        <f ca="1">INDEX(R$8:R$6003,UsefulSeries!$I668)</f>
        <v>0.19582259763485466</v>
      </c>
      <c r="Z672" s="12">
        <f ca="1">INDEX(S$8:S$6003,UsefulSeries!$I668)</f>
        <v>6.0897329718220691E-2</v>
      </c>
      <c r="AA672" s="12">
        <f ca="1">INDEX(T$8:T$6003,UsefulSeries!$I668)</f>
        <v>0</v>
      </c>
      <c r="AB672" s="12">
        <f ca="1">INDEX(U$8:U$6003,UsefulSeries!$I668)</f>
        <v>0</v>
      </c>
      <c r="AC672" s="12">
        <f>INDEX( K$8:K$6003,UsefulSeries!$I668)</f>
        <v>3.5385718169908792E-2</v>
      </c>
      <c r="AD672" s="12">
        <f>INDEX(L$8:L$6003,UsefulSeries!$I668)</f>
        <v>-3.5385718169908792E-2</v>
      </c>
      <c r="AE672" s="12"/>
      <c r="AF672" s="12"/>
      <c r="AG672" s="12"/>
      <c r="AH672" s="12"/>
      <c r="AI672" s="12"/>
      <c r="AJ672" s="12"/>
      <c r="AK672" s="12"/>
      <c r="AL672" s="12"/>
      <c r="AM672" s="12"/>
      <c r="AN672" s="12">
        <f t="shared" ca="1" si="108"/>
        <v>0</v>
      </c>
      <c r="AO672" s="12">
        <f t="shared" ca="1" si="109"/>
        <v>0</v>
      </c>
      <c r="AP672" s="12">
        <f t="shared" ca="1" si="110"/>
        <v>0.19582259763485466</v>
      </c>
      <c r="AQ672" s="12">
        <f t="shared" ca="1" si="111"/>
        <v>6.0897329718220691E-2</v>
      </c>
      <c r="AR672" s="12">
        <f t="shared" ca="1" si="112"/>
        <v>0</v>
      </c>
      <c r="AS672" s="12">
        <f t="shared" ca="1" si="113"/>
        <v>0</v>
      </c>
      <c r="AT672" s="12">
        <f t="shared" si="114"/>
        <v>3.5385718169908792E-2</v>
      </c>
      <c r="AU672" s="12">
        <f t="shared" si="115"/>
        <v>-3.5385718169908792E-2</v>
      </c>
      <c r="AV672" s="12"/>
      <c r="AW672" s="12">
        <f ca="1">INDEX(I$8:I$6003,UsefulSeries!$I668)</f>
        <v>0.26226161130747211</v>
      </c>
      <c r="AX672" s="12"/>
      <c r="AY672" s="12"/>
      <c r="AZ672" s="12">
        <f ca="1"/>
        <v>6.0897329718220698E-2</v>
      </c>
      <c r="BA672" s="12"/>
      <c r="BB672" s="12">
        <f t="shared" ca="1" si="107"/>
        <v>6.0897329718220698E-2</v>
      </c>
      <c r="BC672" s="12"/>
      <c r="BD672" s="38">
        <f ca="1"/>
        <v>0.25820798195207723</v>
      </c>
    </row>
    <row r="673" spans="1:56" x14ac:dyDescent="0.35">
      <c r="A673" s="12">
        <f ca="1">-INDEX('Flow probs &amp; rates'!$K$5:$K$5999,UsefulSeries!$E670,0)*(INDEX('Flow probs &amp; rates'!$L$5:$L$5999,UsefulSeries!$E670,0))/INDEX('Flow probs &amp; rates'!$E$4:$E$5999,UsefulSeries!$E670,0)</f>
        <v>-2.6252209334095552E-4</v>
      </c>
      <c r="B673" s="12">
        <f ca="1">INDEX('Flow probs &amp; rates'!$L$5:$L$5999,UsefulSeries!$E670,0)*(1-INDEX('Flow probs &amp; rates'!$L$5:$L$5999,UsefulSeries!$E670,0))/INDEX('Flow probs &amp; rates'!$E$4:$E$5999,UsefulSeries!$E670,0)</f>
        <v>2.3018882183257958E-2</v>
      </c>
      <c r="C673" s="12">
        <v>0</v>
      </c>
      <c r="D673" s="12">
        <v>0</v>
      </c>
      <c r="E673" s="12">
        <v>0</v>
      </c>
      <c r="F673" s="12">
        <v>0</v>
      </c>
      <c r="G673" s="12"/>
      <c r="H673" s="12"/>
      <c r="I673" s="12">
        <f ca="1">INDEX('Flow probs &amp; rates'!$L$5:$L$5999,UsefulSeries!$E670)</f>
        <v>1.5019563991808222E-2</v>
      </c>
      <c r="J673" s="12"/>
      <c r="K673" s="12">
        <f>-INDEX('Flow probs &amp; rates'!$E$4:$E$5999,UsefulSeries!$E670)</f>
        <v>-0.64268875315171126</v>
      </c>
      <c r="L673" s="12"/>
      <c r="M673" s="12"/>
      <c r="N673" s="12"/>
      <c r="O673" s="12"/>
      <c r="P673" s="12">
        <f ca="1"/>
        <v>0.6600160980254115</v>
      </c>
      <c r="Q673" s="12">
        <f ca="1"/>
        <v>43.450123287704052</v>
      </c>
      <c r="R673" s="12">
        <f ca="1"/>
        <v>0</v>
      </c>
      <c r="S673" s="12">
        <f ca="1"/>
        <v>0</v>
      </c>
      <c r="T673" s="12">
        <f ca="1"/>
        <v>0</v>
      </c>
      <c r="U673" s="12">
        <f ca="1"/>
        <v>0</v>
      </c>
      <c r="V673" s="12"/>
      <c r="W673" s="12">
        <f ca="1">INDEX(P$9:P$6003,UsefulSeries!$I668)</f>
        <v>0</v>
      </c>
      <c r="X673" s="12">
        <f ca="1">INDEX(Q$9:Q$6003,UsefulSeries!$I668)</f>
        <v>0</v>
      </c>
      <c r="Y673" s="12">
        <f ca="1">INDEX(R$9:R$6003,UsefulSeries!$I668)</f>
        <v>6.0897329718220684E-2</v>
      </c>
      <c r="Z673" s="12">
        <f ca="1">INDEX(S$9:S$6003,UsefulSeries!$I668)</f>
        <v>0.28676366145288018</v>
      </c>
      <c r="AA673" s="12">
        <f ca="1">INDEX(T$9:T$6003,UsefulSeries!$I668)</f>
        <v>0</v>
      </c>
      <c r="AB673" s="12">
        <f ca="1">INDEX(U$9:U$6003,UsefulSeries!$I668)</f>
        <v>0</v>
      </c>
      <c r="AC673" s="12">
        <f>INDEX( K$9:K$6003,UsefulSeries!$I668)</f>
        <v>0</v>
      </c>
      <c r="AD673" s="12">
        <f>INDEX(L$9:L$6003,UsefulSeries!$I668)</f>
        <v>-3.5385718169908792E-2</v>
      </c>
      <c r="AE673" s="12"/>
      <c r="AF673" s="12"/>
      <c r="AG673" s="12"/>
      <c r="AH673" s="12"/>
      <c r="AI673" s="12"/>
      <c r="AJ673" s="12"/>
      <c r="AK673" s="12"/>
      <c r="AL673" s="12"/>
      <c r="AM673" s="12"/>
      <c r="AN673" s="12">
        <f t="shared" ca="1" si="108"/>
        <v>0</v>
      </c>
      <c r="AO673" s="12">
        <f t="shared" ca="1" si="109"/>
        <v>0</v>
      </c>
      <c r="AP673" s="12">
        <f t="shared" ca="1" si="110"/>
        <v>6.0897329718220684E-2</v>
      </c>
      <c r="AQ673" s="12">
        <f t="shared" ca="1" si="111"/>
        <v>0.28676366145288018</v>
      </c>
      <c r="AR673" s="12">
        <f t="shared" ca="1" si="112"/>
        <v>0</v>
      </c>
      <c r="AS673" s="12">
        <f t="shared" ca="1" si="113"/>
        <v>0</v>
      </c>
      <c r="AT673" s="12">
        <f t="shared" si="114"/>
        <v>0</v>
      </c>
      <c r="AU673" s="12">
        <f t="shared" si="115"/>
        <v>-3.5385718169908792E-2</v>
      </c>
      <c r="AV673" s="12"/>
      <c r="AW673" s="12">
        <f ca="1">INDEX(I$9:I$6003,UsefulSeries!$I668)</f>
        <v>0.15666663507635478</v>
      </c>
      <c r="AX673" s="12"/>
      <c r="AY673" s="12"/>
      <c r="AZ673" s="12">
        <f ca="1"/>
        <v>6.0897329718220691E-2</v>
      </c>
      <c r="BA673" s="12"/>
      <c r="BB673" s="12">
        <f t="shared" ca="1" si="107"/>
        <v>6.0897329718220691E-2</v>
      </c>
      <c r="BC673" s="12"/>
      <c r="BD673" s="38">
        <f ca="1"/>
        <v>0.16499791888302734</v>
      </c>
    </row>
    <row r="674" spans="1:56" x14ac:dyDescent="0.35">
      <c r="A674" s="12">
        <v>0</v>
      </c>
      <c r="B674" s="12">
        <v>0</v>
      </c>
      <c r="C674" s="12">
        <f ca="1">INDEX('Flow probs &amp; rates'!$M$5:$M$5999,UsefulSeries!$E670,0)*(1-INDEX('Flow probs &amp; rates'!$M$5:$M$5999,UsefulSeries!$E670,0))/INDEX('Flow probs &amp; rates'!$F$4:$F$5999,UsefulSeries!$E670,0)</f>
        <v>7.368775395596308</v>
      </c>
      <c r="D674" s="12">
        <f ca="1">-INDEX('Flow probs &amp; rates'!$M$5:$M$5999,UsefulSeries!$E670,0)*(INDEX('Flow probs &amp; rates'!$O$5:$O$5999,UsefulSeries!$E670,0))/INDEX('Flow probs &amp; rates'!$F$4:$F$5999,UsefulSeries!$E670,0)</f>
        <v>-1.6570697241487502</v>
      </c>
      <c r="E674" s="12">
        <v>0</v>
      </c>
      <c r="F674" s="12">
        <v>0</v>
      </c>
      <c r="G674" s="12"/>
      <c r="H674" s="12"/>
      <c r="I674" s="12">
        <f ca="1">INDEX('Flow probs &amp; rates'!$M$5:$M$5999,UsefulSeries!$E670)</f>
        <v>0.2900023289203208</v>
      </c>
      <c r="J674" s="12"/>
      <c r="K674" s="12">
        <f>INDEX('Flow probs &amp; rates'!$F$4:$F$5999,UsefulSeries!$E670)</f>
        <v>2.7942360444879404E-2</v>
      </c>
      <c r="L674" s="12">
        <f>-INDEX('Flow probs &amp; rates'!$F$4:$F$5999,UsefulSeries!$E670)</f>
        <v>-2.7942360444879404E-2</v>
      </c>
      <c r="M674" s="12"/>
      <c r="N674" s="12"/>
      <c r="O674" s="12"/>
      <c r="P674" s="12">
        <f ca="1"/>
        <v>0</v>
      </c>
      <c r="Q674" s="12">
        <f ca="1"/>
        <v>0</v>
      </c>
      <c r="R674" s="12">
        <f ca="1"/>
        <v>0.14712552537112608</v>
      </c>
      <c r="S674" s="12">
        <f ca="1"/>
        <v>5.0773332101131108E-2</v>
      </c>
      <c r="T674" s="12">
        <f ca="1"/>
        <v>0</v>
      </c>
      <c r="U674" s="12">
        <f ca="1"/>
        <v>0</v>
      </c>
      <c r="V674" s="12"/>
      <c r="W674" s="12">
        <f ca="1">INDEX(P$10:P$6003,UsefulSeries!$I668)</f>
        <v>0</v>
      </c>
      <c r="X674" s="12">
        <f ca="1">INDEX(Q$10:Q$6003,UsefulSeries!$I668)</f>
        <v>0</v>
      </c>
      <c r="Y674" s="12">
        <f ca="1">INDEX(R$10:R$6003,UsefulSeries!$I668)</f>
        <v>0</v>
      </c>
      <c r="Z674" s="12">
        <f ca="1">INDEX(S$10:S$6003,UsefulSeries!$I668)</f>
        <v>0</v>
      </c>
      <c r="AA674" s="12">
        <f ca="1">INDEX(T$10:T$6003,UsefulSeries!$I668)</f>
        <v>15.135196094915845</v>
      </c>
      <c r="AB674" s="12">
        <f ca="1">INDEX(U$10:U$6003,UsefulSeries!$I668)</f>
        <v>0.34556578996083426</v>
      </c>
      <c r="AC674" s="12">
        <f>INDEX( K$10:K$6003,UsefulSeries!$I668)</f>
        <v>0.33037051684504537</v>
      </c>
      <c r="AD674" s="12">
        <f>INDEX(L$10:L$6003,UsefulSeries!$I668)</f>
        <v>0</v>
      </c>
      <c r="AE674" s="12"/>
      <c r="AF674" s="12"/>
      <c r="AG674" s="12"/>
      <c r="AH674" s="12"/>
      <c r="AI674" s="12"/>
      <c r="AJ674" s="12"/>
      <c r="AK674" s="12"/>
      <c r="AL674" s="12"/>
      <c r="AM674" s="12"/>
      <c r="AN674" s="12">
        <f t="shared" ca="1" si="108"/>
        <v>0</v>
      </c>
      <c r="AO674" s="12">
        <f t="shared" ca="1" si="109"/>
        <v>0</v>
      </c>
      <c r="AP674" s="12">
        <f t="shared" ca="1" si="110"/>
        <v>0</v>
      </c>
      <c r="AQ674" s="12">
        <f t="shared" ca="1" si="111"/>
        <v>0</v>
      </c>
      <c r="AR674" s="12">
        <f t="shared" ca="1" si="112"/>
        <v>15.135196094915845</v>
      </c>
      <c r="AS674" s="12">
        <f t="shared" ca="1" si="113"/>
        <v>0.34556578996083426</v>
      </c>
      <c r="AT674" s="12">
        <f t="shared" si="114"/>
        <v>0.33037051684504537</v>
      </c>
      <c r="AU674" s="12">
        <f t="shared" si="115"/>
        <v>0</v>
      </c>
      <c r="AV674" s="12"/>
      <c r="AW674" s="12">
        <f ca="1">INDEX(I$10:I$6003,UsefulSeries!$I668)</f>
        <v>2.2337983440624643E-2</v>
      </c>
      <c r="AX674" s="12"/>
      <c r="AY674" s="12"/>
      <c r="AZ674" s="12">
        <f ca="1"/>
        <v>0.34556578996083431</v>
      </c>
      <c r="BA674" s="12"/>
      <c r="BB674" s="12">
        <f t="shared" ca="1" si="107"/>
        <v>0.34556578996083431</v>
      </c>
      <c r="BC674" s="12"/>
      <c r="BD674" s="38">
        <f ca="1"/>
        <v>2.0868323873704679E-2</v>
      </c>
    </row>
    <row r="675" spans="1:56" x14ac:dyDescent="0.35">
      <c r="A675" s="12">
        <v>0</v>
      </c>
      <c r="B675" s="12">
        <v>0</v>
      </c>
      <c r="C675" s="12">
        <f ca="1">-INDEX('Flow probs &amp; rates'!$M$5:$M$5999,UsefulSeries!$E670,0)*(INDEX('Flow probs &amp; rates'!$O$5:$O$5999,UsefulSeries!$E670,0))/INDEX('Flow probs &amp; rates'!$F$4:$F$5999,UsefulSeries!$E670,0)</f>
        <v>-1.6570697241487502</v>
      </c>
      <c r="D675" s="12">
        <f ca="1">INDEX('Flow probs &amp; rates'!$O$5:$O$5999,UsefulSeries!$E670,0)*(1-INDEX('Flow probs &amp; rates'!$O$5:$O$5999,UsefulSeries!$E670,0))/INDEX('Flow probs &amp; rates'!$F$4:$F$5999,UsefulSeries!$E670,0)</f>
        <v>4.8016792212174044</v>
      </c>
      <c r="E675" s="12">
        <v>0</v>
      </c>
      <c r="F675" s="12">
        <v>0</v>
      </c>
      <c r="G675" s="12"/>
      <c r="H675" s="12"/>
      <c r="I675" s="12">
        <f ca="1">INDEX('Flow probs &amp; rates'!$O$5:$O$5999,UsefulSeries!$E670)</f>
        <v>0.15966230232303763</v>
      </c>
      <c r="J675" s="12"/>
      <c r="K675" s="12"/>
      <c r="L675" s="12">
        <f>-INDEX('Flow probs &amp; rates'!$F$4:$F$5999,UsefulSeries!$E670)</f>
        <v>-2.7942360444879404E-2</v>
      </c>
      <c r="M675" s="12"/>
      <c r="N675" s="12"/>
      <c r="O675" s="12"/>
      <c r="P675" s="12">
        <f ca="1"/>
        <v>0</v>
      </c>
      <c r="Q675" s="12">
        <f ca="1"/>
        <v>0</v>
      </c>
      <c r="R675" s="12">
        <f ca="1"/>
        <v>5.0773332101131108E-2</v>
      </c>
      <c r="S675" s="12">
        <f ca="1"/>
        <v>0.22578246098331944</v>
      </c>
      <c r="T675" s="12">
        <f ca="1"/>
        <v>0</v>
      </c>
      <c r="U675" s="12">
        <f ca="1"/>
        <v>0</v>
      </c>
      <c r="V675" s="12"/>
      <c r="W675" s="12">
        <f ca="1">INDEX(P$11:P$6003,UsefulSeries!$I668)</f>
        <v>0</v>
      </c>
      <c r="X675" s="12">
        <f ca="1">INDEX(Q$11:Q$6003,UsefulSeries!$I668)</f>
        <v>0</v>
      </c>
      <c r="Y675" s="12">
        <f ca="1">INDEX(R$11:R$6003,UsefulSeries!$I668)</f>
        <v>0</v>
      </c>
      <c r="Z675" s="12">
        <f ca="1">INDEX(S$11:S$6003,UsefulSeries!$I668)</f>
        <v>0</v>
      </c>
      <c r="AA675" s="12">
        <f ca="1">INDEX(T$11:T$6003,UsefulSeries!$I668)</f>
        <v>0.34556578996083426</v>
      </c>
      <c r="AB675" s="12">
        <f ca="1">INDEX(U$11:U$6003,UsefulSeries!$I668)</f>
        <v>15.616337207846566</v>
      </c>
      <c r="AC675" s="12">
        <f>INDEX( K$11:K$6003,UsefulSeries!$I668)</f>
        <v>0</v>
      </c>
      <c r="AD675" s="12">
        <f>INDEX(L$11:L$6003,UsefulSeries!$I668)</f>
        <v>0.33037051684504537</v>
      </c>
      <c r="AE675" s="12"/>
      <c r="AF675" s="12"/>
      <c r="AG675" s="12"/>
      <c r="AH675" s="12"/>
      <c r="AI675" s="12"/>
      <c r="AJ675" s="12"/>
      <c r="AK675" s="12"/>
      <c r="AL675" s="12"/>
      <c r="AM675" s="12"/>
      <c r="AN675" s="12">
        <f t="shared" ca="1" si="108"/>
        <v>0</v>
      </c>
      <c r="AO675" s="12">
        <f t="shared" ca="1" si="109"/>
        <v>0</v>
      </c>
      <c r="AP675" s="12">
        <f t="shared" ca="1" si="110"/>
        <v>0</v>
      </c>
      <c r="AQ675" s="12">
        <f t="shared" ca="1" si="111"/>
        <v>0</v>
      </c>
      <c r="AR675" s="12">
        <f t="shared" ca="1" si="112"/>
        <v>0.34556578996083426</v>
      </c>
      <c r="AS675" s="12">
        <f t="shared" ca="1" si="113"/>
        <v>15.616337207846566</v>
      </c>
      <c r="AT675" s="12">
        <f t="shared" si="114"/>
        <v>0</v>
      </c>
      <c r="AU675" s="12">
        <f t="shared" si="115"/>
        <v>0.33037051684504537</v>
      </c>
      <c r="AV675" s="12"/>
      <c r="AW675" s="12">
        <f ca="1">INDEX(I$11:I$6003,UsefulSeries!$I668)</f>
        <v>2.1634173402536976E-2</v>
      </c>
      <c r="AX675" s="12"/>
      <c r="AY675" s="12"/>
      <c r="AZ675" s="12">
        <f ca="1"/>
        <v>0.3455657899608342</v>
      </c>
      <c r="BA675" s="12"/>
      <c r="BB675" s="12">
        <f t="shared" ca="1" si="107"/>
        <v>0.3455657899608342</v>
      </c>
      <c r="BC675" s="12"/>
      <c r="BD675" s="38">
        <f ca="1"/>
        <v>2.0385942557255957E-2</v>
      </c>
    </row>
    <row r="676" spans="1:56" x14ac:dyDescent="0.35">
      <c r="A676" s="12">
        <v>0</v>
      </c>
      <c r="B676" s="12">
        <v>0</v>
      </c>
      <c r="C676" s="12">
        <v>0</v>
      </c>
      <c r="D676" s="12">
        <v>0</v>
      </c>
      <c r="E676" s="12">
        <f ca="1">INDEX('Flow probs &amp; rates'!$P$5:$P$5999,UsefulSeries!$E670,0)*(1-INDEX('Flow probs &amp; rates'!$P$5:$P$5999,UsefulSeries!$E670,0))/INDEX('Flow probs &amp; rates'!$G$4:$G$5999,UsefulSeries!$E670,0)</f>
        <v>7.822105930268472E-2</v>
      </c>
      <c r="F676" s="12">
        <f ca="1">-INDEX('Flow probs &amp; rates'!$P$5:$P$5999,UsefulSeries!$E670,0)*(INDEX('Flow probs &amp; rates'!$Q$5:$Q$5999,UsefulSeries!$E670,0))/INDEX('Flow probs &amp; rates'!$G$4:$G$5999,UsefulSeries!$E670,0)</f>
        <v>-1.5223976204725286E-3</v>
      </c>
      <c r="G676" s="12"/>
      <c r="H676" s="12"/>
      <c r="I676" s="12">
        <f ca="1">INDEX('Flow probs &amp; rates'!$P$5:$P$5999,UsefulSeries!$E670)</f>
        <v>2.6463922383753648E-2</v>
      </c>
      <c r="J676" s="12"/>
      <c r="K676" s="12">
        <f>INDEX('Flow probs &amp; rates'!$G$4:$G$5999,UsefulSeries!$E670)</f>
        <v>0.32936888640340939</v>
      </c>
      <c r="L676" s="12"/>
      <c r="M676" s="12"/>
      <c r="N676" s="12"/>
      <c r="O676" s="12"/>
      <c r="P676" s="12">
        <f ca="1"/>
        <v>0</v>
      </c>
      <c r="Q676" s="12">
        <f ca="1"/>
        <v>0</v>
      </c>
      <c r="R676" s="12">
        <f ca="1"/>
        <v>0</v>
      </c>
      <c r="S676" s="12">
        <f ca="1"/>
        <v>0</v>
      </c>
      <c r="T676" s="12">
        <f ca="1"/>
        <v>12.790996355012444</v>
      </c>
      <c r="U676" s="12">
        <f ca="1"/>
        <v>0.34503760304713516</v>
      </c>
      <c r="V676" s="12"/>
      <c r="W676" s="12"/>
      <c r="X676" s="12"/>
      <c r="Y676" s="12"/>
      <c r="Z676" s="12"/>
      <c r="AA676" s="12"/>
      <c r="AB676" s="12"/>
      <c r="AC676" s="12"/>
      <c r="AD676" s="12"/>
      <c r="AE676" s="12">
        <f t="array" ref="AE676:AJ677">TRANSPOSE(AC670:AD675)</f>
        <v>-0.63424376498504587</v>
      </c>
      <c r="AF676" s="12">
        <v>-0.63424376498504587</v>
      </c>
      <c r="AG676" s="12">
        <v>3.5385718169908792E-2</v>
      </c>
      <c r="AH676" s="12">
        <v>0</v>
      </c>
      <c r="AI676" s="12">
        <v>0.33037051684504537</v>
      </c>
      <c r="AJ676" s="12">
        <v>0</v>
      </c>
      <c r="AK676" s="12"/>
      <c r="AL676" s="12"/>
      <c r="AM676" s="12"/>
      <c r="AN676" s="12">
        <f t="shared" si="108"/>
        <v>-0.63424376498504587</v>
      </c>
      <c r="AO676" s="12">
        <f t="shared" si="109"/>
        <v>-0.63424376498504587</v>
      </c>
      <c r="AP676" s="12">
        <f t="shared" si="110"/>
        <v>3.5385718169908792E-2</v>
      </c>
      <c r="AQ676" s="12">
        <f t="shared" si="111"/>
        <v>0</v>
      </c>
      <c r="AR676" s="12">
        <f t="shared" si="112"/>
        <v>0.33037051684504537</v>
      </c>
      <c r="AS676" s="12">
        <f t="shared" si="113"/>
        <v>0</v>
      </c>
      <c r="AT676" s="12">
        <f t="shared" si="114"/>
        <v>0</v>
      </c>
      <c r="AU676" s="12">
        <f t="shared" si="115"/>
        <v>0</v>
      </c>
      <c r="AV676" s="12"/>
      <c r="AW676" s="12"/>
      <c r="AX676" s="12">
        <f>INDEX($N$6:$N$6003,UsefulSeries!$K668)</f>
        <v>-3.227815275286261E-4</v>
      </c>
      <c r="AY676" s="12"/>
      <c r="AZ676" s="12"/>
      <c r="BA676" s="12"/>
      <c r="BB676" s="12">
        <f t="shared" si="107"/>
        <v>-3.227815275286261E-4</v>
      </c>
      <c r="BC676" s="12"/>
      <c r="BD676" s="38">
        <f ca="1"/>
        <v>6.8634852264498974E-2</v>
      </c>
    </row>
    <row r="677" spans="1:56" x14ac:dyDescent="0.35">
      <c r="A677" s="12">
        <v>0</v>
      </c>
      <c r="B677" s="12">
        <v>0</v>
      </c>
      <c r="C677" s="12">
        <v>0</v>
      </c>
      <c r="D677" s="12">
        <v>0</v>
      </c>
      <c r="E677" s="12">
        <f ca="1">-INDEX('Flow probs &amp; rates'!$P$5:$P$5999,UsefulSeries!$E670,0)*(INDEX('Flow probs &amp; rates'!$Q$5:$Q$5999,UsefulSeries!$E670,0))/INDEX('Flow probs &amp; rates'!$G$4:$G$5999,UsefulSeries!$E670,0)</f>
        <v>-1.5223976204725286E-3</v>
      </c>
      <c r="F677" s="12">
        <f ca="1">INDEX('Flow probs &amp; rates'!$Q$5:$Q$5999,UsefulSeries!$E670,0)*(1-INDEX('Flow probs &amp; rates'!$Q$5:$Q$5999,UsefulSeries!$E670,0))/INDEX('Flow probs &amp; rates'!$G$4:$G$5999,UsefulSeries!$E670,0)</f>
        <v>5.6437275944336854E-2</v>
      </c>
      <c r="G677" s="12"/>
      <c r="H677" s="12"/>
      <c r="I677" s="12">
        <f ca="1">INDEX('Flow probs &amp; rates'!$Q$5:$Q$5999,UsefulSeries!$E670)</f>
        <v>1.8947697988491229E-2</v>
      </c>
      <c r="J677" s="12"/>
      <c r="K677" s="12"/>
      <c r="L677" s="12">
        <f>INDEX('Flow probs &amp; rates'!$G$4:$G$5999,UsefulSeries!$E670)</f>
        <v>0.32936888640340939</v>
      </c>
      <c r="M677" s="12"/>
      <c r="N677" s="12"/>
      <c r="O677" s="12"/>
      <c r="P677" s="12">
        <f ca="1"/>
        <v>0</v>
      </c>
      <c r="Q677" s="12">
        <f ca="1"/>
        <v>0</v>
      </c>
      <c r="R677" s="12">
        <f ca="1"/>
        <v>0</v>
      </c>
      <c r="S677" s="12">
        <f ca="1"/>
        <v>0</v>
      </c>
      <c r="T677" s="12">
        <f ca="1"/>
        <v>0.34503760304713521</v>
      </c>
      <c r="U677" s="12">
        <f ca="1"/>
        <v>17.728093138525217</v>
      </c>
      <c r="V677" s="12"/>
      <c r="W677" s="12"/>
      <c r="X677" s="12"/>
      <c r="Y677" s="12"/>
      <c r="Z677" s="12"/>
      <c r="AA677" s="12"/>
      <c r="AB677" s="12"/>
      <c r="AC677" s="12"/>
      <c r="AD677" s="12"/>
      <c r="AE677" s="12">
        <v>0.63424376498504587</v>
      </c>
      <c r="AF677" s="12">
        <v>0</v>
      </c>
      <c r="AG677" s="12">
        <v>-3.5385718169908792E-2</v>
      </c>
      <c r="AH677" s="12">
        <v>-3.5385718169908792E-2</v>
      </c>
      <c r="AI677" s="12">
        <v>0</v>
      </c>
      <c r="AJ677" s="12">
        <v>0.33037051684504537</v>
      </c>
      <c r="AK677" s="12"/>
      <c r="AL677" s="12"/>
      <c r="AM677" s="12"/>
      <c r="AN677" s="12">
        <f t="shared" si="108"/>
        <v>0.63424376498504587</v>
      </c>
      <c r="AO677" s="12">
        <f t="shared" si="109"/>
        <v>0</v>
      </c>
      <c r="AP677" s="12">
        <f t="shared" si="110"/>
        <v>-3.5385718169908792E-2</v>
      </c>
      <c r="AQ677" s="12">
        <f t="shared" si="111"/>
        <v>-3.5385718169908792E-2</v>
      </c>
      <c r="AR677" s="12">
        <f t="shared" si="112"/>
        <v>0</v>
      </c>
      <c r="AS677" s="12">
        <f t="shared" si="113"/>
        <v>0.33037051684504537</v>
      </c>
      <c r="AT677" s="12">
        <f t="shared" si="114"/>
        <v>0</v>
      </c>
      <c r="AU677" s="12">
        <f t="shared" si="115"/>
        <v>0</v>
      </c>
      <c r="AV677" s="12"/>
      <c r="AW677" s="12"/>
      <c r="AX677" s="12">
        <f>INDEX('Margin error adjustment'!N$7:N$6003,UsefulSeries!$K668)</f>
        <v>-2.9470486872492513E-4</v>
      </c>
      <c r="AY677" s="12"/>
      <c r="AZ677" s="12"/>
      <c r="BA677" s="12"/>
      <c r="BB677" s="12">
        <f t="shared" si="107"/>
        <v>-2.9470486872492513E-4</v>
      </c>
      <c r="BC677" s="12"/>
      <c r="BD677" s="38">
        <f ca="1"/>
        <v>6.0540081037984368E-2</v>
      </c>
    </row>
    <row r="678" spans="1:56" x14ac:dyDescent="0.35">
      <c r="A678" s="12">
        <f ca="1">INDEX('Flow probs &amp; rates'!$K$5:$K$5999,UsefulSeries!$E676,0)*(1-INDEX('Flow probs &amp; rates'!$K$5:$K$5999,UsefulSeries!$E676,0))/INDEX('Flow probs &amp; rates'!$E$4:$E$5999,UsefulSeries!$E676,0)</f>
        <v>1.6690860274554971E-2</v>
      </c>
      <c r="B678" s="12">
        <f ca="1">-INDEX('Flow probs &amp; rates'!$K$5:$K$5999,UsefulSeries!$E676,0)*(INDEX('Flow probs &amp; rates'!$L$5:$L$5999,UsefulSeries!$E676,0))/INDEX('Flow probs &amp; rates'!$E$4:$E$5999,UsefulSeries!$E676,0)</f>
        <v>-2.5580151955865294E-4</v>
      </c>
      <c r="C678" s="12">
        <v>0</v>
      </c>
      <c r="D678" s="12">
        <v>0</v>
      </c>
      <c r="E678" s="12">
        <v>0</v>
      </c>
      <c r="F678" s="12">
        <v>0</v>
      </c>
      <c r="G678" s="12"/>
      <c r="H678" s="12"/>
      <c r="I678" s="12">
        <f ca="1">INDEX('Flow probs &amp; rates'!$K$5:$K$5999,UsefulSeries!$E676)</f>
        <v>1.0839260981531812E-2</v>
      </c>
      <c r="J678" s="12"/>
      <c r="K678" s="12">
        <f>-INDEX('Flow probs &amp; rates'!$E$4:$E$5999,UsefulSeries!$E676)</f>
        <v>-0.64237380377878273</v>
      </c>
      <c r="L678" s="12">
        <f>INDEX('Flow probs &amp; rates'!$E$4:$E$5999,UsefulSeries!$E676)</f>
        <v>0.64237380377878273</v>
      </c>
      <c r="M678" s="12"/>
      <c r="N678" s="12"/>
      <c r="O678" s="12"/>
      <c r="P678" s="12">
        <f t="array" aca="1" ref="P678:U683" ca="1">MINVERSE(A678:F683)</f>
        <v>59.923136970634324</v>
      </c>
      <c r="Q678" s="12">
        <f ca="1"/>
        <v>0.65952067121370272</v>
      </c>
      <c r="R678" s="12">
        <f ca="1"/>
        <v>0</v>
      </c>
      <c r="S678" s="12">
        <f ca="1"/>
        <v>0</v>
      </c>
      <c r="T678" s="12">
        <f ca="1"/>
        <v>0</v>
      </c>
      <c r="U678" s="12">
        <f ca="1"/>
        <v>0</v>
      </c>
      <c r="V678" s="12"/>
      <c r="W678" s="12">
        <f ca="1">INDEX(P$6:P$6003,UsefulSeries!$I676)</f>
        <v>53.554258705175009</v>
      </c>
      <c r="X678" s="12">
        <f ca="1">INDEX(Q$6:Q$6003,UsefulSeries!$I676)</f>
        <v>0.64964860746426378</v>
      </c>
      <c r="Y678" s="12">
        <f ca="1">INDEX(R$6:R$6003,UsefulSeries!$I676)</f>
        <v>0</v>
      </c>
      <c r="Z678" s="12">
        <f ca="1">INDEX(S$6:S$6003,UsefulSeries!$I676)</f>
        <v>0</v>
      </c>
      <c r="AA678" s="12">
        <f ca="1">INDEX(T$6:T$6003,UsefulSeries!$I676)</f>
        <v>0</v>
      </c>
      <c r="AB678" s="12">
        <f ca="1">INDEX(U$6:U$6003,UsefulSeries!$I676)</f>
        <v>0</v>
      </c>
      <c r="AC678" s="12">
        <f>INDEX( K$6:K$6003,UsefulSeries!$I676)</f>
        <v>-0.63392098345751724</v>
      </c>
      <c r="AD678" s="12">
        <f>INDEX(L$6:L$6003,UsefulSeries!$I676)</f>
        <v>0.63392098345751724</v>
      </c>
      <c r="AE678" s="12"/>
      <c r="AF678" s="12"/>
      <c r="AG678" s="12"/>
      <c r="AH678" s="12"/>
      <c r="AI678" s="12"/>
      <c r="AJ678" s="12"/>
      <c r="AK678" s="12"/>
      <c r="AL678" s="12"/>
      <c r="AM678" s="12"/>
      <c r="AN678" s="12">
        <f t="shared" ca="1" si="108"/>
        <v>53.554258705175009</v>
      </c>
      <c r="AO678" s="12">
        <f t="shared" ca="1" si="109"/>
        <v>0.64964860746426378</v>
      </c>
      <c r="AP678" s="12">
        <f t="shared" ca="1" si="110"/>
        <v>0</v>
      </c>
      <c r="AQ678" s="12">
        <f t="shared" ca="1" si="111"/>
        <v>0</v>
      </c>
      <c r="AR678" s="12">
        <f t="shared" ca="1" si="112"/>
        <v>0</v>
      </c>
      <c r="AS678" s="12">
        <f t="shared" ca="1" si="113"/>
        <v>0</v>
      </c>
      <c r="AT678" s="12">
        <f t="shared" si="114"/>
        <v>-0.63392098345751724</v>
      </c>
      <c r="AU678" s="12">
        <f t="shared" si="115"/>
        <v>0.63392098345751724</v>
      </c>
      <c r="AV678" s="12"/>
      <c r="AW678" s="12">
        <f ca="1">INDEX(I$6:I$6003,UsefulSeries!$I676)</f>
        <v>1.1982339200434781E-2</v>
      </c>
      <c r="AX678" s="12"/>
      <c r="AY678" s="12"/>
      <c r="AZ678" s="12">
        <f t="array" aca="1" ref="AZ678:AZ683" ca="1">MMULT(W678:AB683,AW678:AW683)</f>
        <v>0.64964860746426367</v>
      </c>
      <c r="BA678" s="12"/>
      <c r="BB678" s="12">
        <f t="shared" ca="1" si="107"/>
        <v>0.64964860746426367</v>
      </c>
      <c r="BC678" s="12"/>
      <c r="BD678" s="38">
        <f t="array" aca="1" ref="BD678:BD685" ca="1">MMULT(MINVERSE(AN678:AU685),BB678:BB685)</f>
        <v>1.1615813725914671E-2</v>
      </c>
    </row>
    <row r="679" spans="1:56" x14ac:dyDescent="0.35">
      <c r="A679" s="12">
        <f ca="1">-INDEX('Flow probs &amp; rates'!$K$5:$K$5999,UsefulSeries!$E676,0)*(INDEX('Flow probs &amp; rates'!$L$5:$L$5999,UsefulSeries!$E676,0))/INDEX('Flow probs &amp; rates'!$E$4:$E$5999,UsefulSeries!$E676,0)</f>
        <v>-2.5580151955865294E-4</v>
      </c>
      <c r="B679" s="12">
        <f ca="1">INDEX('Flow probs &amp; rates'!$L$5:$L$5999,UsefulSeries!$E676,0)*(1-INDEX('Flow probs &amp; rates'!$L$5:$L$5999,UsefulSeries!$E676,0))/INDEX('Flow probs &amp; rates'!$E$4:$E$5999,UsefulSeries!$E676,0)</f>
        <v>2.3241772643154537E-2</v>
      </c>
      <c r="C679" s="12">
        <v>0</v>
      </c>
      <c r="D679" s="12">
        <v>0</v>
      </c>
      <c r="E679" s="12">
        <v>0</v>
      </c>
      <c r="F679" s="12">
        <v>0</v>
      </c>
      <c r="G679" s="12"/>
      <c r="H679" s="12"/>
      <c r="I679" s="12">
        <f ca="1">INDEX('Flow probs &amp; rates'!$L$5:$L$5999,UsefulSeries!$E676)</f>
        <v>1.5159723103932746E-2</v>
      </c>
      <c r="J679" s="12"/>
      <c r="K679" s="12">
        <f>-INDEX('Flow probs &amp; rates'!$E$4:$E$5999,UsefulSeries!$E676)</f>
        <v>-0.64237380377878273</v>
      </c>
      <c r="L679" s="12"/>
      <c r="M679" s="12"/>
      <c r="N679" s="12"/>
      <c r="O679" s="12"/>
      <c r="P679" s="12">
        <f ca="1"/>
        <v>0.65952067121370272</v>
      </c>
      <c r="Q679" s="12">
        <f ca="1"/>
        <v>43.033236825180765</v>
      </c>
      <c r="R679" s="12">
        <f ca="1"/>
        <v>0</v>
      </c>
      <c r="S679" s="12">
        <f ca="1"/>
        <v>0</v>
      </c>
      <c r="T679" s="12">
        <f ca="1"/>
        <v>0</v>
      </c>
      <c r="U679" s="12">
        <f ca="1"/>
        <v>0</v>
      </c>
      <c r="V679" s="12"/>
      <c r="W679" s="12">
        <f ca="1">INDEX(P$7:P$6003,UsefulSeries!$I676)</f>
        <v>0.64964860746426378</v>
      </c>
      <c r="X679" s="12">
        <f ca="1">INDEX(Q$7:Q$6003,UsefulSeries!$I676)</f>
        <v>52.495248886809094</v>
      </c>
      <c r="Y679" s="12">
        <f ca="1">INDEX(R$7:R$6003,UsefulSeries!$I676)</f>
        <v>0</v>
      </c>
      <c r="Z679" s="12">
        <f ca="1">INDEX(S$7:S$6003,UsefulSeries!$I676)</f>
        <v>0</v>
      </c>
      <c r="AA679" s="12">
        <f ca="1">INDEX(T$7:T$6003,UsefulSeries!$I676)</f>
        <v>0</v>
      </c>
      <c r="AB679" s="12">
        <f ca="1">INDEX(U$7:U$6003,UsefulSeries!$I676)</f>
        <v>0</v>
      </c>
      <c r="AC679" s="12">
        <f>INDEX( K$7:K$6003,UsefulSeries!$I676,1)</f>
        <v>-0.63392098345751724</v>
      </c>
      <c r="AD679" s="12">
        <f>INDEX(L$7:L$6003,UsefulSeries!$I676,1)</f>
        <v>0</v>
      </c>
      <c r="AE679" s="12"/>
      <c r="AF679" s="12"/>
      <c r="AG679" s="12"/>
      <c r="AH679" s="12"/>
      <c r="AI679" s="12"/>
      <c r="AJ679" s="12"/>
      <c r="AK679" s="12"/>
      <c r="AL679" s="12"/>
      <c r="AM679" s="12"/>
      <c r="AN679" s="12">
        <f t="shared" ca="1" si="108"/>
        <v>0.64964860746426378</v>
      </c>
      <c r="AO679" s="12">
        <f t="shared" ca="1" si="109"/>
        <v>52.495248886809094</v>
      </c>
      <c r="AP679" s="12">
        <f t="shared" ca="1" si="110"/>
        <v>0</v>
      </c>
      <c r="AQ679" s="12">
        <f t="shared" ca="1" si="111"/>
        <v>0</v>
      </c>
      <c r="AR679" s="12">
        <f t="shared" ca="1" si="112"/>
        <v>0</v>
      </c>
      <c r="AS679" s="12">
        <f t="shared" ca="1" si="113"/>
        <v>0</v>
      </c>
      <c r="AT679" s="12">
        <f t="shared" si="114"/>
        <v>-0.63392098345751724</v>
      </c>
      <c r="AU679" s="12">
        <f t="shared" si="115"/>
        <v>0</v>
      </c>
      <c r="AV679" s="12"/>
      <c r="AW679" s="12">
        <f ca="1">INDEX(I$7:I$6003,UsefulSeries!$I676)</f>
        <v>1.2227093138895914E-2</v>
      </c>
      <c r="AX679" s="12"/>
      <c r="AY679" s="12"/>
      <c r="AZ679" s="12">
        <f ca="1"/>
        <v>0.64964860746426367</v>
      </c>
      <c r="BA679" s="12"/>
      <c r="BB679" s="12">
        <f t="shared" ca="1" si="107"/>
        <v>0.64964860746426367</v>
      </c>
      <c r="BC679" s="12"/>
      <c r="BD679" s="38">
        <f ca="1"/>
        <v>1.1791348614230489E-2</v>
      </c>
    </row>
    <row r="680" spans="1:56" x14ac:dyDescent="0.35">
      <c r="A680" s="12">
        <v>0</v>
      </c>
      <c r="B680" s="12">
        <v>0</v>
      </c>
      <c r="C680" s="12">
        <f ca="1">INDEX('Flow probs &amp; rates'!$M$5:$M$5999,UsefulSeries!$E676,0)*(1-INDEX('Flow probs &amp; rates'!$M$5:$M$5999,UsefulSeries!$E676,0))/INDEX('Flow probs &amp; rates'!$F$4:$F$5999,UsefulSeries!$E676,0)</f>
        <v>7.2127717559750799</v>
      </c>
      <c r="D680" s="12">
        <f ca="1">-INDEX('Flow probs &amp; rates'!$M$5:$M$5999,UsefulSeries!$E676,0)*(INDEX('Flow probs &amp; rates'!$O$5:$O$5999,UsefulSeries!$E676,0))/INDEX('Flow probs &amp; rates'!$F$4:$F$5999,UsefulSeries!$E676,0)</f>
        <v>-1.6056232003674857</v>
      </c>
      <c r="E680" s="12">
        <v>0</v>
      </c>
      <c r="F680" s="12">
        <v>0</v>
      </c>
      <c r="G680" s="12"/>
      <c r="H680" s="12"/>
      <c r="I680" s="12">
        <f ca="1">INDEX('Flow probs &amp; rates'!$M$5:$M$5999,UsefulSeries!$E676)</f>
        <v>0.29197671724456764</v>
      </c>
      <c r="J680" s="12"/>
      <c r="K680" s="12">
        <f>INDEX('Flow probs &amp; rates'!$F$4:$F$5999,UsefulSeries!$E676)</f>
        <v>2.866114731280673E-2</v>
      </c>
      <c r="L680" s="12">
        <f>-INDEX('Flow probs &amp; rates'!$F$4:$F$5999,UsefulSeries!$E676)</f>
        <v>-2.866114731280673E-2</v>
      </c>
      <c r="M680" s="12"/>
      <c r="N680" s="12"/>
      <c r="O680" s="12"/>
      <c r="P680" s="12">
        <f ca="1"/>
        <v>0</v>
      </c>
      <c r="Q680" s="12">
        <f ca="1"/>
        <v>0</v>
      </c>
      <c r="R680" s="12">
        <f ca="1"/>
        <v>0.15023466897488313</v>
      </c>
      <c r="S680" s="12">
        <f ca="1"/>
        <v>5.2072227862157802E-2</v>
      </c>
      <c r="T680" s="12">
        <f ca="1"/>
        <v>0</v>
      </c>
      <c r="U680" s="12">
        <f ca="1"/>
        <v>0</v>
      </c>
      <c r="V680" s="12"/>
      <c r="W680" s="12">
        <f ca="1">INDEX(P$8:P$6003,UsefulSeries!$I676)</f>
        <v>0</v>
      </c>
      <c r="X680" s="12">
        <f ca="1">INDEX(Q$8:Q$6003,UsefulSeries!$I676)</f>
        <v>0</v>
      </c>
      <c r="Y680" s="12">
        <f ca="1">INDEX(R$8:R$6003,UsefulSeries!$I676)</f>
        <v>0.193379904260392</v>
      </c>
      <c r="Z680" s="12">
        <f ca="1">INDEX(S$8:S$6003,UsefulSeries!$I676)</f>
        <v>6.0982070115419638E-2</v>
      </c>
      <c r="AA680" s="12">
        <f ca="1">INDEX(T$8:T$6003,UsefulSeries!$I676)</f>
        <v>0</v>
      </c>
      <c r="AB680" s="12">
        <f ca="1">INDEX(U$8:U$6003,UsefulSeries!$I676)</f>
        <v>0</v>
      </c>
      <c r="AC680" s="12">
        <f>INDEX( K$8:K$6003,UsefulSeries!$I676)</f>
        <v>3.5091013301183867E-2</v>
      </c>
      <c r="AD680" s="12">
        <f>INDEX(L$8:L$6003,UsefulSeries!$I676)</f>
        <v>-3.5091013301183867E-2</v>
      </c>
      <c r="AE680" s="12"/>
      <c r="AF680" s="12"/>
      <c r="AG680" s="12"/>
      <c r="AH680" s="12"/>
      <c r="AI680" s="12"/>
      <c r="AJ680" s="12"/>
      <c r="AK680" s="12"/>
      <c r="AL680" s="12"/>
      <c r="AM680" s="12"/>
      <c r="AN680" s="12">
        <f t="shared" ca="1" si="108"/>
        <v>0</v>
      </c>
      <c r="AO680" s="12">
        <f t="shared" ca="1" si="109"/>
        <v>0</v>
      </c>
      <c r="AP680" s="12">
        <f t="shared" ca="1" si="110"/>
        <v>0.193379904260392</v>
      </c>
      <c r="AQ680" s="12">
        <f t="shared" ca="1" si="111"/>
        <v>6.0982070115419638E-2</v>
      </c>
      <c r="AR680" s="12">
        <f t="shared" ca="1" si="112"/>
        <v>0</v>
      </c>
      <c r="AS680" s="12">
        <f t="shared" ca="1" si="113"/>
        <v>0</v>
      </c>
      <c r="AT680" s="12">
        <f t="shared" si="114"/>
        <v>3.5091013301183867E-2</v>
      </c>
      <c r="AU680" s="12">
        <f t="shared" si="115"/>
        <v>-3.5091013301183867E-2</v>
      </c>
      <c r="AV680" s="12"/>
      <c r="AW680" s="12">
        <f ca="1">INDEX(I$8:I$6003,UsefulSeries!$I676)</f>
        <v>0.26504220048463983</v>
      </c>
      <c r="AX680" s="12"/>
      <c r="AY680" s="12"/>
      <c r="AZ680" s="12">
        <f ca="1"/>
        <v>6.0982070115419632E-2</v>
      </c>
      <c r="BA680" s="12"/>
      <c r="BB680" s="12">
        <f t="shared" ca="1" si="107"/>
        <v>6.0982070115419632E-2</v>
      </c>
      <c r="BC680" s="12"/>
      <c r="BD680" s="38">
        <f ca="1"/>
        <v>0.27137436727381836</v>
      </c>
    </row>
    <row r="681" spans="1:56" x14ac:dyDescent="0.35">
      <c r="A681" s="12">
        <v>0</v>
      </c>
      <c r="B681" s="12">
        <v>0</v>
      </c>
      <c r="C681" s="12">
        <f ca="1">-INDEX('Flow probs &amp; rates'!$M$5:$M$5999,UsefulSeries!$E676,0)*(INDEX('Flow probs &amp; rates'!$O$5:$O$5999,UsefulSeries!$E676,0))/INDEX('Flow probs &amp; rates'!$F$4:$F$5999,UsefulSeries!$E676,0)</f>
        <v>-1.6056232003674857</v>
      </c>
      <c r="D681" s="12">
        <f ca="1">INDEX('Flow probs &amp; rates'!$O$5:$O$5999,UsefulSeries!$E676,0)*(1-INDEX('Flow probs &amp; rates'!$O$5:$O$5999,UsefulSeries!$E676,0))/INDEX('Flow probs &amp; rates'!$F$4:$F$5999,UsefulSeries!$E676,0)</f>
        <v>4.6324169314234878</v>
      </c>
      <c r="E681" s="12">
        <v>0</v>
      </c>
      <c r="F681" s="12">
        <v>0</v>
      </c>
      <c r="G681" s="12"/>
      <c r="H681" s="12"/>
      <c r="I681" s="12">
        <f ca="1">INDEX('Flow probs &amp; rates'!$O$5:$O$5999,UsefulSeries!$E676)</f>
        <v>0.15761189285529892</v>
      </c>
      <c r="J681" s="12"/>
      <c r="K681" s="12"/>
      <c r="L681" s="12">
        <f>-INDEX('Flow probs &amp; rates'!$F$4:$F$5999,UsefulSeries!$E676)</f>
        <v>-2.866114731280673E-2</v>
      </c>
      <c r="M681" s="12"/>
      <c r="N681" s="12"/>
      <c r="O681" s="12"/>
      <c r="P681" s="12">
        <f ca="1"/>
        <v>0</v>
      </c>
      <c r="Q681" s="12">
        <f ca="1"/>
        <v>0</v>
      </c>
      <c r="R681" s="12">
        <f ca="1"/>
        <v>5.2072227862157802E-2</v>
      </c>
      <c r="S681" s="12">
        <f ca="1"/>
        <v>0.23391857710383648</v>
      </c>
      <c r="T681" s="12">
        <f ca="1"/>
        <v>0</v>
      </c>
      <c r="U681" s="12">
        <f ca="1"/>
        <v>0</v>
      </c>
      <c r="V681" s="12"/>
      <c r="W681" s="12">
        <f ca="1">INDEX(P$9:P$6003,UsefulSeries!$I676)</f>
        <v>0</v>
      </c>
      <c r="X681" s="12">
        <f ca="1">INDEX(Q$9:Q$6003,UsefulSeries!$I676)</f>
        <v>0</v>
      </c>
      <c r="Y681" s="12">
        <f ca="1">INDEX(R$9:R$6003,UsefulSeries!$I676)</f>
        <v>6.0982070115419638E-2</v>
      </c>
      <c r="Z681" s="12">
        <f ca="1">INDEX(S$9:S$6003,UsefulSeries!$I676)</f>
        <v>0.28095236135373891</v>
      </c>
      <c r="AA681" s="12">
        <f ca="1">INDEX(T$9:T$6003,UsefulSeries!$I676)</f>
        <v>0</v>
      </c>
      <c r="AB681" s="12">
        <f ca="1">INDEX(U$9:U$6003,UsefulSeries!$I676)</f>
        <v>0</v>
      </c>
      <c r="AC681" s="12">
        <f>INDEX( K$9:K$6003,UsefulSeries!$I676)</f>
        <v>0</v>
      </c>
      <c r="AD681" s="12">
        <f>INDEX(L$9:L$6003,UsefulSeries!$I676)</f>
        <v>-3.5091013301183867E-2</v>
      </c>
      <c r="AE681" s="12"/>
      <c r="AF681" s="12"/>
      <c r="AG681" s="12"/>
      <c r="AH681" s="12"/>
      <c r="AI681" s="12"/>
      <c r="AJ681" s="12"/>
      <c r="AK681" s="12"/>
      <c r="AL681" s="12"/>
      <c r="AM681" s="12"/>
      <c r="AN681" s="12">
        <f t="shared" ca="1" si="108"/>
        <v>0</v>
      </c>
      <c r="AO681" s="12">
        <f t="shared" ca="1" si="109"/>
        <v>0</v>
      </c>
      <c r="AP681" s="12">
        <f t="shared" ca="1" si="110"/>
        <v>6.0982070115419638E-2</v>
      </c>
      <c r="AQ681" s="12">
        <f t="shared" ca="1" si="111"/>
        <v>0.28095236135373891</v>
      </c>
      <c r="AR681" s="12">
        <f t="shared" ca="1" si="112"/>
        <v>0</v>
      </c>
      <c r="AS681" s="12">
        <f t="shared" ca="1" si="113"/>
        <v>0</v>
      </c>
      <c r="AT681" s="12">
        <f t="shared" si="114"/>
        <v>0</v>
      </c>
      <c r="AU681" s="12">
        <f t="shared" si="115"/>
        <v>-3.5091013301183867E-2</v>
      </c>
      <c r="AV681" s="12"/>
      <c r="AW681" s="12">
        <f ca="1">INDEX(I$9:I$6003,UsefulSeries!$I676)</f>
        <v>0.15952614829775222</v>
      </c>
      <c r="AX681" s="12"/>
      <c r="AY681" s="12"/>
      <c r="AZ681" s="12">
        <f ca="1"/>
        <v>6.0982070115419638E-2</v>
      </c>
      <c r="BA681" s="12"/>
      <c r="BB681" s="12">
        <f t="shared" ca="1" si="107"/>
        <v>6.0982070115419638E-2</v>
      </c>
      <c r="BC681" s="12"/>
      <c r="BD681" s="38">
        <f ca="1"/>
        <v>0.15752112283629152</v>
      </c>
    </row>
    <row r="682" spans="1:56" x14ac:dyDescent="0.35">
      <c r="A682" s="12">
        <v>0</v>
      </c>
      <c r="B682" s="12">
        <v>0</v>
      </c>
      <c r="C682" s="12">
        <v>0</v>
      </c>
      <c r="D682" s="12">
        <v>0</v>
      </c>
      <c r="E682" s="12">
        <f ca="1">INDEX('Flow probs &amp; rates'!$P$5:$P$5999,UsefulSeries!$E676,0)*(1-INDEX('Flow probs &amp; rates'!$P$5:$P$5999,UsefulSeries!$E676,0))/INDEX('Flow probs &amp; rates'!$G$4:$G$5999,UsefulSeries!$E676,0)</f>
        <v>7.7178578764144037E-2</v>
      </c>
      <c r="F682" s="12">
        <f ca="1">-INDEX('Flow probs &amp; rates'!$P$5:$P$5999,UsefulSeries!$E676,0)*(INDEX('Flow probs &amp; rates'!$Q$5:$Q$5999,UsefulSeries!$E676,0))/INDEX('Flow probs &amp; rates'!$G$4:$G$5999,UsefulSeries!$E676,0)</f>
        <v>-1.5393106489144533E-3</v>
      </c>
      <c r="G682" s="12"/>
      <c r="H682" s="12"/>
      <c r="I682" s="12">
        <f ca="1">INDEX('Flow probs &amp; rates'!$P$5:$P$5999,UsefulSeries!$E676)</f>
        <v>2.6068628320331865E-2</v>
      </c>
      <c r="J682" s="12"/>
      <c r="K682" s="12">
        <f>INDEX('Flow probs &amp; rates'!$G$4:$G$5999,UsefulSeries!$E676)</f>
        <v>0.3289650489084105</v>
      </c>
      <c r="L682" s="12"/>
      <c r="M682" s="12"/>
      <c r="N682" s="12"/>
      <c r="O682" s="12"/>
      <c r="P682" s="12">
        <f ca="1"/>
        <v>0</v>
      </c>
      <c r="Q682" s="12">
        <f ca="1"/>
        <v>0</v>
      </c>
      <c r="R682" s="12">
        <f ca="1"/>
        <v>0</v>
      </c>
      <c r="S682" s="12">
        <f ca="1"/>
        <v>0</v>
      </c>
      <c r="T682" s="12">
        <f ca="1"/>
        <v>12.963836991710213</v>
      </c>
      <c r="U682" s="12">
        <f ca="1"/>
        <v>0.34464411105378051</v>
      </c>
      <c r="V682" s="12"/>
      <c r="W682" s="12">
        <f ca="1">INDEX(P$10:P$6003,UsefulSeries!$I676)</f>
        <v>0</v>
      </c>
      <c r="X682" s="12">
        <f ca="1">INDEX(Q$10:Q$6003,UsefulSeries!$I676)</f>
        <v>0</v>
      </c>
      <c r="Y682" s="12">
        <f ca="1">INDEX(R$10:R$6003,UsefulSeries!$I676)</f>
        <v>0</v>
      </c>
      <c r="Z682" s="12">
        <f ca="1">INDEX(S$10:S$6003,UsefulSeries!$I676)</f>
        <v>0</v>
      </c>
      <c r="AA682" s="12">
        <f ca="1">INDEX(T$10:T$6003,UsefulSeries!$I676)</f>
        <v>14.7934011868926</v>
      </c>
      <c r="AB682" s="12">
        <f ca="1">INDEX(U$10:U$6003,UsefulSeries!$I676)</f>
        <v>0.34638802737833119</v>
      </c>
      <c r="AC682" s="12">
        <f>INDEX( K$10:K$6003,UsefulSeries!$I676)</f>
        <v>0.3309880032412989</v>
      </c>
      <c r="AD682" s="12">
        <f>INDEX(L$10:L$6003,UsefulSeries!$I676)</f>
        <v>0</v>
      </c>
      <c r="AE682" s="12"/>
      <c r="AF682" s="12"/>
      <c r="AG682" s="12"/>
      <c r="AH682" s="12"/>
      <c r="AI682" s="12"/>
      <c r="AJ682" s="12"/>
      <c r="AK682" s="12"/>
      <c r="AL682" s="12"/>
      <c r="AM682" s="12"/>
      <c r="AN682" s="12">
        <f t="shared" ca="1" si="108"/>
        <v>0</v>
      </c>
      <c r="AO682" s="12">
        <f t="shared" ca="1" si="109"/>
        <v>0</v>
      </c>
      <c r="AP682" s="12">
        <f t="shared" ca="1" si="110"/>
        <v>0</v>
      </c>
      <c r="AQ682" s="12">
        <f t="shared" ca="1" si="111"/>
        <v>0</v>
      </c>
      <c r="AR682" s="12">
        <f t="shared" ca="1" si="112"/>
        <v>14.7934011868926</v>
      </c>
      <c r="AS682" s="12">
        <f t="shared" ca="1" si="113"/>
        <v>0.34638802737833119</v>
      </c>
      <c r="AT682" s="12">
        <f t="shared" si="114"/>
        <v>0.3309880032412989</v>
      </c>
      <c r="AU682" s="12">
        <f t="shared" si="115"/>
        <v>0</v>
      </c>
      <c r="AV682" s="12"/>
      <c r="AW682" s="12">
        <f ca="1">INDEX(I$10:I$6003,UsefulSeries!$I676)</f>
        <v>2.2910479805531458E-2</v>
      </c>
      <c r="AX682" s="12"/>
      <c r="AY682" s="12"/>
      <c r="AZ682" s="12">
        <f ca="1"/>
        <v>0.34638802737833119</v>
      </c>
      <c r="BA682" s="12"/>
      <c r="BB682" s="12">
        <f t="shared" ca="1" si="107"/>
        <v>0.34638802737833119</v>
      </c>
      <c r="BC682" s="12"/>
      <c r="BD682" s="38">
        <f ca="1"/>
        <v>2.3724161330933E-2</v>
      </c>
    </row>
    <row r="683" spans="1:56" x14ac:dyDescent="0.35">
      <c r="A683" s="12">
        <v>0</v>
      </c>
      <c r="B683" s="12">
        <v>0</v>
      </c>
      <c r="C683" s="12">
        <v>0</v>
      </c>
      <c r="D683" s="12">
        <v>0</v>
      </c>
      <c r="E683" s="12">
        <f ca="1">-INDEX('Flow probs &amp; rates'!$P$5:$P$5999,UsefulSeries!$E676,0)*(INDEX('Flow probs &amp; rates'!$Q$5:$Q$5999,UsefulSeries!$E676,0))/INDEX('Flow probs &amp; rates'!$G$4:$G$5999,UsefulSeries!$E676,0)</f>
        <v>-1.5393106489144533E-3</v>
      </c>
      <c r="F683" s="12">
        <f ca="1">INDEX('Flow probs &amp; rates'!$Q$5:$Q$5999,UsefulSeries!$E676,0)*(1-INDEX('Flow probs &amp; rates'!$Q$5:$Q$5999,UsefulSeries!$E676,0))/INDEX('Flow probs &amp; rates'!$G$4:$G$5999,UsefulSeries!$E676,0)</f>
        <v>5.7901387814564102E-2</v>
      </c>
      <c r="G683" s="12"/>
      <c r="H683" s="12"/>
      <c r="I683" s="12">
        <f ca="1">INDEX('Flow probs &amp; rates'!$Q$5:$Q$5999,UsefulSeries!$E676)</f>
        <v>1.9424857981899902E-2</v>
      </c>
      <c r="J683" s="12"/>
      <c r="K683" s="12"/>
      <c r="L683" s="12">
        <f>INDEX('Flow probs &amp; rates'!$G$4:$G$5999,UsefulSeries!$E676)</f>
        <v>0.3289650489084105</v>
      </c>
      <c r="M683" s="12"/>
      <c r="N683" s="12"/>
      <c r="O683" s="12"/>
      <c r="P683" s="12">
        <f ca="1"/>
        <v>0</v>
      </c>
      <c r="Q683" s="12">
        <f ca="1"/>
        <v>0</v>
      </c>
      <c r="R683" s="12">
        <f ca="1"/>
        <v>0</v>
      </c>
      <c r="S683" s="12">
        <f ca="1"/>
        <v>0</v>
      </c>
      <c r="T683" s="12">
        <f ca="1"/>
        <v>0.34464411105378051</v>
      </c>
      <c r="U683" s="12">
        <f ca="1"/>
        <v>17.279905579371356</v>
      </c>
      <c r="V683" s="12"/>
      <c r="W683" s="12">
        <f ca="1">INDEX(P$11:P$6003,UsefulSeries!$I676)</f>
        <v>0</v>
      </c>
      <c r="X683" s="12">
        <f ca="1">INDEX(Q$11:Q$6003,UsefulSeries!$I676)</f>
        <v>0</v>
      </c>
      <c r="Y683" s="12">
        <f ca="1">INDEX(R$11:R$6003,UsefulSeries!$I676)</f>
        <v>0</v>
      </c>
      <c r="Z683" s="12">
        <f ca="1">INDEX(S$11:S$6003,UsefulSeries!$I676)</f>
        <v>0</v>
      </c>
      <c r="AA683" s="12">
        <f ca="1">INDEX(T$11:T$6003,UsefulSeries!$I676)</f>
        <v>0.34638802737833119</v>
      </c>
      <c r="AB683" s="12">
        <f ca="1">INDEX(U$11:U$6003,UsefulSeries!$I676)</f>
        <v>15.706599586740117</v>
      </c>
      <c r="AC683" s="12">
        <f>INDEX( K$11:K$6003,UsefulSeries!$I676)</f>
        <v>0</v>
      </c>
      <c r="AD683" s="12">
        <f>INDEX(L$11:L$6003,UsefulSeries!$I676)</f>
        <v>0.3309880032412989</v>
      </c>
      <c r="AE683" s="12"/>
      <c r="AF683" s="12"/>
      <c r="AG683" s="12"/>
      <c r="AH683" s="12"/>
      <c r="AI683" s="12"/>
      <c r="AJ683" s="12"/>
      <c r="AK683" s="12"/>
      <c r="AL683" s="12"/>
      <c r="AM683" s="12"/>
      <c r="AN683" s="12">
        <f t="shared" ca="1" si="108"/>
        <v>0</v>
      </c>
      <c r="AO683" s="12">
        <f t="shared" ca="1" si="109"/>
        <v>0</v>
      </c>
      <c r="AP683" s="12">
        <f t="shared" ca="1" si="110"/>
        <v>0</v>
      </c>
      <c r="AQ683" s="12">
        <f t="shared" ca="1" si="111"/>
        <v>0</v>
      </c>
      <c r="AR683" s="12">
        <f t="shared" ca="1" si="112"/>
        <v>0.34638802737833119</v>
      </c>
      <c r="AS683" s="12">
        <f t="shared" ca="1" si="113"/>
        <v>15.706599586740117</v>
      </c>
      <c r="AT683" s="12">
        <f t="shared" si="114"/>
        <v>0</v>
      </c>
      <c r="AU683" s="12">
        <f t="shared" si="115"/>
        <v>0.3309880032412989</v>
      </c>
      <c r="AV683" s="12"/>
      <c r="AW683" s="12">
        <f ca="1">INDEX(I$11:I$6003,UsefulSeries!$I676)</f>
        <v>2.1548401333025092E-2</v>
      </c>
      <c r="AX683" s="12"/>
      <c r="AY683" s="12"/>
      <c r="AZ683" s="12">
        <f ca="1"/>
        <v>0.34638802737833124</v>
      </c>
      <c r="BA683" s="12"/>
      <c r="BB683" s="12">
        <f t="shared" ca="1" si="107"/>
        <v>0.34638802737833124</v>
      </c>
      <c r="BC683" s="12"/>
      <c r="BD683" s="38">
        <f ca="1"/>
        <v>2.1636851243195934E-2</v>
      </c>
    </row>
    <row r="684" spans="1:56" x14ac:dyDescent="0.35">
      <c r="A684" s="12">
        <f ca="1">INDEX('Flow probs &amp; rates'!$K$5:$K$5999,UsefulSeries!$E682,0)*(1-INDEX('Flow probs &amp; rates'!$K$5:$K$5999,UsefulSeries!$E682,0))/INDEX('Flow probs &amp; rates'!$E$4:$E$5999,UsefulSeries!$E682,0)</f>
        <v>1.6707324663353951E-2</v>
      </c>
      <c r="B684" s="12">
        <f ca="1">-INDEX('Flow probs &amp; rates'!$K$5:$K$5999,UsefulSeries!$E682,0)*(INDEX('Flow probs &amp; rates'!$L$5:$L$5999,UsefulSeries!$E682,0))/INDEX('Flow probs &amp; rates'!$E$4:$E$5999,UsefulSeries!$E682,0)</f>
        <v>-2.4707517810513798E-4</v>
      </c>
      <c r="C684" s="12">
        <v>0</v>
      </c>
      <c r="D684" s="12">
        <v>0</v>
      </c>
      <c r="E684" s="12">
        <v>0</v>
      </c>
      <c r="F684" s="12">
        <v>0</v>
      </c>
      <c r="G684" s="12"/>
      <c r="H684" s="12"/>
      <c r="I684" s="12">
        <f ca="1">INDEX('Flow probs &amp; rates'!$K$5:$K$5999,UsefulSeries!$E682)</f>
        <v>1.0842684028658435E-2</v>
      </c>
      <c r="J684" s="12"/>
      <c r="K684" s="12">
        <f>-INDEX('Flow probs &amp; rates'!$E$4:$E$5999,UsefulSeries!$E682)</f>
        <v>-0.64194121128427695</v>
      </c>
      <c r="L684" s="12">
        <f>INDEX('Flow probs &amp; rates'!$E$4:$E$5999,UsefulSeries!$E682)</f>
        <v>0.64194121128427695</v>
      </c>
      <c r="M684" s="12"/>
      <c r="N684" s="12"/>
      <c r="O684" s="12"/>
      <c r="P684" s="12">
        <f t="array" aca="1" ref="P684:U689" ca="1">MINVERSE(A684:F689)</f>
        <v>59.863728833993797</v>
      </c>
      <c r="Q684" s="12">
        <f ca="1"/>
        <v>0.65871930060205497</v>
      </c>
      <c r="R684" s="12">
        <f ca="1"/>
        <v>0</v>
      </c>
      <c r="S684" s="12">
        <f ca="1"/>
        <v>0</v>
      </c>
      <c r="T684" s="12">
        <f ca="1"/>
        <v>0</v>
      </c>
      <c r="U684" s="12">
        <f ca="1"/>
        <v>0</v>
      </c>
      <c r="V684" s="12"/>
      <c r="W684" s="12"/>
      <c r="X684" s="12"/>
      <c r="Y684" s="12"/>
      <c r="Z684" s="12"/>
      <c r="AA684" s="12"/>
      <c r="AB684" s="12"/>
      <c r="AC684" s="12"/>
      <c r="AD684" s="12"/>
      <c r="AE684" s="12">
        <f t="array" ref="AE684:AJ685">TRANSPOSE(AC678:AD683)</f>
        <v>-0.63392098345751724</v>
      </c>
      <c r="AF684" s="12">
        <v>-0.63392098345751724</v>
      </c>
      <c r="AG684" s="12">
        <v>3.5091013301183867E-2</v>
      </c>
      <c r="AH684" s="12">
        <v>0</v>
      </c>
      <c r="AI684" s="12">
        <v>0.3309880032412989</v>
      </c>
      <c r="AJ684" s="12">
        <v>0</v>
      </c>
      <c r="AK684" s="12"/>
      <c r="AL684" s="12"/>
      <c r="AM684" s="12"/>
      <c r="AN684" s="12">
        <f t="shared" si="108"/>
        <v>-0.63392098345751724</v>
      </c>
      <c r="AO684" s="12">
        <f t="shared" si="109"/>
        <v>-0.63392098345751724</v>
      </c>
      <c r="AP684" s="12">
        <f t="shared" si="110"/>
        <v>3.5091013301183867E-2</v>
      </c>
      <c r="AQ684" s="12">
        <f t="shared" si="111"/>
        <v>0</v>
      </c>
      <c r="AR684" s="12">
        <f t="shared" si="112"/>
        <v>0.3309880032412989</v>
      </c>
      <c r="AS684" s="12">
        <f t="shared" si="113"/>
        <v>0</v>
      </c>
      <c r="AT684" s="12">
        <f t="shared" si="114"/>
        <v>0</v>
      </c>
      <c r="AU684" s="12">
        <f t="shared" si="115"/>
        <v>0</v>
      </c>
      <c r="AV684" s="12"/>
      <c r="AW684" s="12"/>
      <c r="AX684" s="12">
        <f>INDEX($N$6:$N$6003,UsefulSeries!$K676)</f>
        <v>2.5369229484912825E-3</v>
      </c>
      <c r="AY684" s="12"/>
      <c r="AZ684" s="12"/>
      <c r="BA684" s="12"/>
      <c r="BB684" s="12">
        <f t="shared" si="107"/>
        <v>2.5369229484912825E-3</v>
      </c>
      <c r="BC684" s="12"/>
      <c r="BD684" s="38">
        <f ca="1"/>
        <v>-3.6459796474060946E-2</v>
      </c>
    </row>
    <row r="685" spans="1:56" x14ac:dyDescent="0.35">
      <c r="A685" s="12">
        <f ca="1">-INDEX('Flow probs &amp; rates'!$K$5:$K$5999,UsefulSeries!$E682,0)*(INDEX('Flow probs &amp; rates'!$L$5:$L$5999,UsefulSeries!$E682,0))/INDEX('Flow probs &amp; rates'!$E$4:$E$5999,UsefulSeries!$E682,0)</f>
        <v>-2.4707517810513798E-4</v>
      </c>
      <c r="B685" s="12">
        <f ca="1">INDEX('Flow probs &amp; rates'!$L$5:$L$5999,UsefulSeries!$E682,0)*(1-INDEX('Flow probs &amp; rates'!$L$5:$L$5999,UsefulSeries!$E682,0))/INDEX('Flow probs &amp; rates'!$E$4:$E$5999,UsefulSeries!$E682,0)</f>
        <v>2.2453936677091738E-2</v>
      </c>
      <c r="C685" s="12">
        <v>0</v>
      </c>
      <c r="D685" s="12">
        <v>0</v>
      </c>
      <c r="E685" s="12">
        <v>0</v>
      </c>
      <c r="F685" s="12">
        <v>0</v>
      </c>
      <c r="G685" s="12"/>
      <c r="H685" s="12"/>
      <c r="I685" s="12">
        <f ca="1">INDEX('Flow probs &amp; rates'!$L$5:$L$5999,UsefulSeries!$E682)</f>
        <v>1.4628088275179155E-2</v>
      </c>
      <c r="J685" s="12"/>
      <c r="K685" s="12">
        <f>-INDEX('Flow probs &amp; rates'!$E$4:$E$5999,UsefulSeries!$E682)</f>
        <v>-0.64194121128427695</v>
      </c>
      <c r="L685" s="12"/>
      <c r="M685" s="12"/>
      <c r="N685" s="12"/>
      <c r="O685" s="12"/>
      <c r="P685" s="12">
        <f ca="1"/>
        <v>0.65871930060205497</v>
      </c>
      <c r="Q685" s="12">
        <f ca="1"/>
        <v>44.5428686992298</v>
      </c>
      <c r="R685" s="12">
        <f ca="1"/>
        <v>0</v>
      </c>
      <c r="S685" s="12">
        <f ca="1"/>
        <v>0</v>
      </c>
      <c r="T685" s="12">
        <f ca="1"/>
        <v>0</v>
      </c>
      <c r="U685" s="12">
        <f ca="1"/>
        <v>0</v>
      </c>
      <c r="V685" s="12"/>
      <c r="W685" s="12"/>
      <c r="X685" s="12"/>
      <c r="Y685" s="12"/>
      <c r="Z685" s="12"/>
      <c r="AA685" s="12"/>
      <c r="AB685" s="12"/>
      <c r="AC685" s="12"/>
      <c r="AD685" s="12"/>
      <c r="AE685" s="12">
        <v>0.63392098345751724</v>
      </c>
      <c r="AF685" s="12">
        <v>0</v>
      </c>
      <c r="AG685" s="12">
        <v>-3.5091013301183867E-2</v>
      </c>
      <c r="AH685" s="12">
        <v>-3.5091013301183867E-2</v>
      </c>
      <c r="AI685" s="12">
        <v>0</v>
      </c>
      <c r="AJ685" s="12">
        <v>0.3309880032412989</v>
      </c>
      <c r="AK685" s="12"/>
      <c r="AL685" s="12"/>
      <c r="AM685" s="12"/>
      <c r="AN685" s="12">
        <f t="shared" si="108"/>
        <v>0.63392098345751724</v>
      </c>
      <c r="AO685" s="12">
        <f t="shared" si="109"/>
        <v>0</v>
      </c>
      <c r="AP685" s="12">
        <f t="shared" si="110"/>
        <v>-3.5091013301183867E-2</v>
      </c>
      <c r="AQ685" s="12">
        <f t="shared" si="111"/>
        <v>-3.5091013301183867E-2</v>
      </c>
      <c r="AR685" s="12">
        <f t="shared" si="112"/>
        <v>0</v>
      </c>
      <c r="AS685" s="12">
        <f t="shared" si="113"/>
        <v>0.3309880032412989</v>
      </c>
      <c r="AT685" s="12">
        <f t="shared" si="114"/>
        <v>0</v>
      </c>
      <c r="AU685" s="12">
        <f t="shared" si="115"/>
        <v>0</v>
      </c>
      <c r="AV685" s="12"/>
      <c r="AW685" s="12"/>
      <c r="AX685" s="12">
        <f>INDEX('Margin error adjustment'!N$7:N$6003,UsefulSeries!$K676)</f>
        <v>-5.2533109806604528E-4</v>
      </c>
      <c r="AY685" s="12"/>
      <c r="AZ685" s="12"/>
      <c r="BA685" s="12"/>
      <c r="BB685" s="12">
        <f t="shared" si="107"/>
        <v>-5.2533109806604528E-4</v>
      </c>
      <c r="BC685" s="12"/>
      <c r="BD685" s="38">
        <f ca="1"/>
        <v>-5.0488139892378055E-3</v>
      </c>
    </row>
    <row r="686" spans="1:56" x14ac:dyDescent="0.35">
      <c r="A686" s="12">
        <v>0</v>
      </c>
      <c r="B686" s="12">
        <v>0</v>
      </c>
      <c r="C686" s="12">
        <f ca="1">INDEX('Flow probs &amp; rates'!$M$5:$M$5999,UsefulSeries!$E682,0)*(1-INDEX('Flow probs &amp; rates'!$M$5:$M$5999,UsefulSeries!$E682,0))/INDEX('Flow probs &amp; rates'!$F$4:$F$5999,UsefulSeries!$E682,0)</f>
        <v>7.1223710346829527</v>
      </c>
      <c r="D686" s="12">
        <f ca="1">-INDEX('Flow probs &amp; rates'!$M$5:$M$5999,UsefulSeries!$E682,0)*(INDEX('Flow probs &amp; rates'!$O$5:$O$5999,UsefulSeries!$E682,0))/INDEX('Flow probs &amp; rates'!$F$4:$F$5999,UsefulSeries!$E682,0)</f>
        <v>-1.6543139222194863</v>
      </c>
      <c r="E686" s="12">
        <v>0</v>
      </c>
      <c r="F686" s="12">
        <v>0</v>
      </c>
      <c r="G686" s="12"/>
      <c r="H686" s="12"/>
      <c r="I686" s="12">
        <f ca="1">INDEX('Flow probs &amp; rates'!$M$5:$M$5999,UsefulSeries!$E682)</f>
        <v>0.29138268105580212</v>
      </c>
      <c r="J686" s="12"/>
      <c r="K686" s="12">
        <f>INDEX('Flow probs &amp; rates'!$F$4:$F$5999,UsefulSeries!$E682)</f>
        <v>2.899017942635532E-2</v>
      </c>
      <c r="L686" s="12">
        <f>-INDEX('Flow probs &amp; rates'!$F$4:$F$5999,UsefulSeries!$E682)</f>
        <v>-2.899017942635532E-2</v>
      </c>
      <c r="M686" s="12"/>
      <c r="N686" s="12"/>
      <c r="O686" s="12"/>
      <c r="P686" s="12">
        <f ca="1"/>
        <v>0</v>
      </c>
      <c r="Q686" s="12">
        <f ca="1"/>
        <v>0</v>
      </c>
      <c r="R686" s="12">
        <f ca="1"/>
        <v>0.15277992865745518</v>
      </c>
      <c r="S686" s="12">
        <f ca="1"/>
        <v>5.3288156115203517E-2</v>
      </c>
      <c r="T686" s="12">
        <f ca="1"/>
        <v>0</v>
      </c>
      <c r="U686" s="12">
        <f ca="1"/>
        <v>0</v>
      </c>
      <c r="V686" s="12"/>
      <c r="W686" s="12">
        <f ca="1">INDEX(P$6:P$6003,UsefulSeries!$I684)</f>
        <v>51.195949229566423</v>
      </c>
      <c r="X686" s="12">
        <f ca="1">INDEX(Q$6:Q$6003,UsefulSeries!$I684)</f>
        <v>0.65260233412544388</v>
      </c>
      <c r="Y686" s="12">
        <f ca="1">INDEX(R$6:R$6003,UsefulSeries!$I684)</f>
        <v>0</v>
      </c>
      <c r="Z686" s="12">
        <f ca="1">INDEX(S$6:S$6003,UsefulSeries!$I684)</f>
        <v>0</v>
      </c>
      <c r="AA686" s="12">
        <f ca="1">INDEX(T$6:T$6003,UsefulSeries!$I684)</f>
        <v>0</v>
      </c>
      <c r="AB686" s="12">
        <f ca="1">INDEX(U$6:U$6003,UsefulSeries!$I684)</f>
        <v>0</v>
      </c>
      <c r="AC686" s="12">
        <f>INDEX( K$6:K$6003,UsefulSeries!$I684)</f>
        <v>-0.63645790640600852</v>
      </c>
      <c r="AD686" s="12">
        <f>INDEX(L$6:L$6003,UsefulSeries!$I684)</f>
        <v>0.63645790640600852</v>
      </c>
      <c r="AE686" s="12"/>
      <c r="AF686" s="12"/>
      <c r="AG686" s="12"/>
      <c r="AH686" s="12"/>
      <c r="AI686" s="12"/>
      <c r="AJ686" s="12"/>
      <c r="AK686" s="12"/>
      <c r="AL686" s="12"/>
      <c r="AM686" s="12"/>
      <c r="AN686" s="12">
        <f t="shared" ca="1" si="108"/>
        <v>51.195949229566423</v>
      </c>
      <c r="AO686" s="12">
        <f t="shared" ca="1" si="109"/>
        <v>0.65260233412544388</v>
      </c>
      <c r="AP686" s="12">
        <f t="shared" ca="1" si="110"/>
        <v>0</v>
      </c>
      <c r="AQ686" s="12">
        <f t="shared" ca="1" si="111"/>
        <v>0</v>
      </c>
      <c r="AR686" s="12">
        <f t="shared" ca="1" si="112"/>
        <v>0</v>
      </c>
      <c r="AS686" s="12">
        <f t="shared" ca="1" si="113"/>
        <v>0</v>
      </c>
      <c r="AT686" s="12">
        <f t="shared" si="114"/>
        <v>-0.63645790640600852</v>
      </c>
      <c r="AU686" s="12">
        <f t="shared" si="115"/>
        <v>0.63645790640600852</v>
      </c>
      <c r="AV686" s="12"/>
      <c r="AW686" s="12">
        <f ca="1">INDEX(I$6:I$6003,UsefulSeries!$I684)</f>
        <v>1.2592318188240461E-2</v>
      </c>
      <c r="AX686" s="12"/>
      <c r="AY686" s="12"/>
      <c r="AZ686" s="12">
        <f t="array" aca="1" ref="AZ686:AZ691" ca="1">MMULT(W686:AB691,AW686:AW691)</f>
        <v>0.65260233412544388</v>
      </c>
      <c r="BA686" s="12"/>
      <c r="BB686" s="12">
        <f t="shared" ca="1" si="107"/>
        <v>0.65260233412544388</v>
      </c>
      <c r="BC686" s="12"/>
      <c r="BD686" s="38">
        <f t="array" aca="1" ref="BD686:BD693" ca="1">MMULT(MINVERSE(AN686:AU693),BB686:BB693)</f>
        <v>1.220916490481141E-2</v>
      </c>
    </row>
    <row r="687" spans="1:56" x14ac:dyDescent="0.35">
      <c r="A687" s="12">
        <v>0</v>
      </c>
      <c r="B687" s="12">
        <v>0</v>
      </c>
      <c r="C687" s="12">
        <f ca="1">-INDEX('Flow probs &amp; rates'!$M$5:$M$5999,UsefulSeries!$E682,0)*(INDEX('Flow probs &amp; rates'!$O$5:$O$5999,UsefulSeries!$E682,0))/INDEX('Flow probs &amp; rates'!$F$4:$F$5999,UsefulSeries!$E682,0)</f>
        <v>-1.6543139222194863</v>
      </c>
      <c r="D687" s="12">
        <f ca="1">INDEX('Flow probs &amp; rates'!$O$5:$O$5999,UsefulSeries!$E682,0)*(1-INDEX('Flow probs &amp; rates'!$O$5:$O$5999,UsefulSeries!$E682,0))/INDEX('Flow probs &amp; rates'!$F$4:$F$5999,UsefulSeries!$E682,0)</f>
        <v>4.7430044767793644</v>
      </c>
      <c r="E687" s="12">
        <v>0</v>
      </c>
      <c r="F687" s="12">
        <v>0</v>
      </c>
      <c r="G687" s="12"/>
      <c r="H687" s="12"/>
      <c r="I687" s="12">
        <f ca="1">INDEX('Flow probs &amp; rates'!$O$5:$O$5999,UsefulSeries!$E682)</f>
        <v>0.16459062446294129</v>
      </c>
      <c r="J687" s="12"/>
      <c r="K687" s="12"/>
      <c r="L687" s="12">
        <f>-INDEX('Flow probs &amp; rates'!$F$4:$F$5999,UsefulSeries!$E682)</f>
        <v>-2.899017942635532E-2</v>
      </c>
      <c r="M687" s="12"/>
      <c r="N687" s="12"/>
      <c r="O687" s="12"/>
      <c r="P687" s="12">
        <f ca="1"/>
        <v>0</v>
      </c>
      <c r="Q687" s="12">
        <f ca="1"/>
        <v>0</v>
      </c>
      <c r="R687" s="12">
        <f ca="1"/>
        <v>5.3288156115203517E-2</v>
      </c>
      <c r="S687" s="12">
        <f ca="1"/>
        <v>0.22942321557530454</v>
      </c>
      <c r="T687" s="12">
        <f ca="1"/>
        <v>0</v>
      </c>
      <c r="U687" s="12">
        <f ca="1"/>
        <v>0</v>
      </c>
      <c r="V687" s="12"/>
      <c r="W687" s="12">
        <f ca="1">INDEX(P$7:P$6003,UsefulSeries!$I684)</f>
        <v>0.65260233412544388</v>
      </c>
      <c r="X687" s="12">
        <f ca="1">INDEX(Q$7:Q$6003,UsefulSeries!$I684)</f>
        <v>53.052271533610337</v>
      </c>
      <c r="Y687" s="12">
        <f ca="1">INDEX(R$7:R$6003,UsefulSeries!$I684)</f>
        <v>0</v>
      </c>
      <c r="Z687" s="12">
        <f ca="1">INDEX(S$7:S$6003,UsefulSeries!$I684)</f>
        <v>0</v>
      </c>
      <c r="AA687" s="12">
        <f ca="1">INDEX(T$7:T$6003,UsefulSeries!$I684)</f>
        <v>0</v>
      </c>
      <c r="AB687" s="12">
        <f ca="1">INDEX(U$7:U$6003,UsefulSeries!$I684)</f>
        <v>0</v>
      </c>
      <c r="AC687" s="12">
        <f>INDEX( K$7:K$6003,UsefulSeries!$I684,1)</f>
        <v>-0.63645790640600852</v>
      </c>
      <c r="AD687" s="12">
        <f>INDEX(L$7:L$6003,UsefulSeries!$I684,1)</f>
        <v>0</v>
      </c>
      <c r="AE687" s="12"/>
      <c r="AF687" s="12"/>
      <c r="AG687" s="12"/>
      <c r="AH687" s="12"/>
      <c r="AI687" s="12"/>
      <c r="AJ687" s="12"/>
      <c r="AK687" s="12"/>
      <c r="AL687" s="12"/>
      <c r="AM687" s="12"/>
      <c r="AN687" s="12">
        <f t="shared" ca="1" si="108"/>
        <v>0.65260233412544388</v>
      </c>
      <c r="AO687" s="12">
        <f t="shared" ca="1" si="109"/>
        <v>53.052271533610337</v>
      </c>
      <c r="AP687" s="12">
        <f t="shared" ca="1" si="110"/>
        <v>0</v>
      </c>
      <c r="AQ687" s="12">
        <f t="shared" ca="1" si="111"/>
        <v>0</v>
      </c>
      <c r="AR687" s="12">
        <f t="shared" ca="1" si="112"/>
        <v>0</v>
      </c>
      <c r="AS687" s="12">
        <f t="shared" ca="1" si="113"/>
        <v>0</v>
      </c>
      <c r="AT687" s="12">
        <f t="shared" si="114"/>
        <v>-0.63645790640600852</v>
      </c>
      <c r="AU687" s="12">
        <f t="shared" si="115"/>
        <v>0</v>
      </c>
      <c r="AV687" s="12"/>
      <c r="AW687" s="12">
        <f ca="1">INDEX(I$7:I$6003,UsefulSeries!$I684)</f>
        <v>1.2146219930950731E-2</v>
      </c>
      <c r="AX687" s="12"/>
      <c r="AY687" s="12"/>
      <c r="AZ687" s="12">
        <f ca="1"/>
        <v>0.65260233412544411</v>
      </c>
      <c r="BA687" s="12"/>
      <c r="BB687" s="12">
        <f t="shared" ca="1" si="107"/>
        <v>0.65260233412544411</v>
      </c>
      <c r="BC687" s="12"/>
      <c r="BD687" s="38">
        <f ca="1"/>
        <v>1.2217412108937988E-2</v>
      </c>
    </row>
    <row r="688" spans="1:56" x14ac:dyDescent="0.35">
      <c r="A688" s="12">
        <v>0</v>
      </c>
      <c r="B688" s="12">
        <v>0</v>
      </c>
      <c r="C688" s="12">
        <v>0</v>
      </c>
      <c r="D688" s="12">
        <v>0</v>
      </c>
      <c r="E688" s="12">
        <f ca="1">INDEX('Flow probs &amp; rates'!$P$5:$P$5999,UsefulSeries!$E682,0)*(1-INDEX('Flow probs &amp; rates'!$P$5:$P$5999,UsefulSeries!$E682,0))/INDEX('Flow probs &amp; rates'!$G$4:$G$5999,UsefulSeries!$E682,0)</f>
        <v>7.7476282935452973E-2</v>
      </c>
      <c r="F688" s="12">
        <f ca="1">-INDEX('Flow probs &amp; rates'!$P$5:$P$5999,UsefulSeries!$E682,0)*(INDEX('Flow probs &amp; rates'!$Q$5:$Q$5999,UsefulSeries!$E682,0))/INDEX('Flow probs &amp; rates'!$G$4:$G$5999,UsefulSeries!$E682,0)</f>
        <v>-1.4924681770641407E-3</v>
      </c>
      <c r="G688" s="12"/>
      <c r="H688" s="12"/>
      <c r="I688" s="12">
        <f ca="1">INDEX('Flow probs &amp; rates'!$P$5:$P$5999,UsefulSeries!$E682)</f>
        <v>2.618042746049323E-2</v>
      </c>
      <c r="J688" s="12"/>
      <c r="K688" s="12">
        <f>INDEX('Flow probs &amp; rates'!$G$4:$G$5999,UsefulSeries!$E682)</f>
        <v>0.32906860928936771</v>
      </c>
      <c r="L688" s="12"/>
      <c r="M688" s="12"/>
      <c r="N688" s="12"/>
      <c r="O688" s="12"/>
      <c r="P688" s="12">
        <f ca="1"/>
        <v>0</v>
      </c>
      <c r="Q688" s="12">
        <f ca="1"/>
        <v>0</v>
      </c>
      <c r="R688" s="12">
        <f ca="1"/>
        <v>0</v>
      </c>
      <c r="S688" s="12">
        <f ca="1"/>
        <v>0</v>
      </c>
      <c r="T688" s="12">
        <f ca="1"/>
        <v>12.913813053635872</v>
      </c>
      <c r="U688" s="12">
        <f ca="1"/>
        <v>0.34455268590740024</v>
      </c>
      <c r="V688" s="12"/>
      <c r="W688" s="12">
        <f ca="1">INDEX(P$8:P$6003,UsefulSeries!$I684)</f>
        <v>0</v>
      </c>
      <c r="X688" s="12">
        <f ca="1">INDEX(Q$8:Q$6003,UsefulSeries!$I684)</f>
        <v>0</v>
      </c>
      <c r="Y688" s="12">
        <f ca="1">INDEX(R$8:R$6003,UsefulSeries!$I684)</f>
        <v>0.18975142363122394</v>
      </c>
      <c r="Z688" s="12">
        <f ca="1">INDEX(S$8:S$6003,UsefulSeries!$I684)</f>
        <v>6.0819946698111083E-2</v>
      </c>
      <c r="AA688" s="12">
        <f ca="1">INDEX(T$8:T$6003,UsefulSeries!$I684)</f>
        <v>0</v>
      </c>
      <c r="AB688" s="12">
        <f ca="1">INDEX(U$8:U$6003,UsefulSeries!$I684)</f>
        <v>0</v>
      </c>
      <c r="AC688" s="12">
        <f>INDEX( K$8:K$6003,UsefulSeries!$I684)</f>
        <v>3.4565682203117822E-2</v>
      </c>
      <c r="AD688" s="12">
        <f>INDEX(L$8:L$6003,UsefulSeries!$I684)</f>
        <v>-3.4565682203117822E-2</v>
      </c>
      <c r="AE688" s="12"/>
      <c r="AF688" s="12"/>
      <c r="AG688" s="12"/>
      <c r="AH688" s="12"/>
      <c r="AI688" s="12"/>
      <c r="AJ688" s="12"/>
      <c r="AK688" s="12"/>
      <c r="AL688" s="12"/>
      <c r="AM688" s="12"/>
      <c r="AN688" s="12">
        <f t="shared" ca="1" si="108"/>
        <v>0</v>
      </c>
      <c r="AO688" s="12">
        <f t="shared" ca="1" si="109"/>
        <v>0</v>
      </c>
      <c r="AP688" s="12">
        <f t="shared" ca="1" si="110"/>
        <v>0.18975142363122394</v>
      </c>
      <c r="AQ688" s="12">
        <f t="shared" ca="1" si="111"/>
        <v>6.0819946698111083E-2</v>
      </c>
      <c r="AR688" s="12">
        <f t="shared" ca="1" si="112"/>
        <v>0</v>
      </c>
      <c r="AS688" s="12">
        <f t="shared" ca="1" si="113"/>
        <v>0</v>
      </c>
      <c r="AT688" s="12">
        <f t="shared" si="114"/>
        <v>3.4565682203117822E-2</v>
      </c>
      <c r="AU688" s="12">
        <f t="shared" si="115"/>
        <v>-3.4565682203117822E-2</v>
      </c>
      <c r="AV688" s="12"/>
      <c r="AW688" s="12">
        <f ca="1">INDEX(I$8:I$6003,UsefulSeries!$I684)</f>
        <v>0.26809343245986267</v>
      </c>
      <c r="AX688" s="12"/>
      <c r="AY688" s="12"/>
      <c r="AZ688" s="12">
        <f ca="1"/>
        <v>6.0819946698111096E-2</v>
      </c>
      <c r="BA688" s="12"/>
      <c r="BB688" s="12">
        <f t="shared" ca="1" si="107"/>
        <v>6.0819946698111096E-2</v>
      </c>
      <c r="BC688" s="12"/>
      <c r="BD688" s="38">
        <f ca="1"/>
        <v>0.27253524926049644</v>
      </c>
    </row>
    <row r="689" spans="1:56" x14ac:dyDescent="0.35">
      <c r="A689" s="12">
        <v>0</v>
      </c>
      <c r="B689" s="12">
        <v>0</v>
      </c>
      <c r="C689" s="12">
        <v>0</v>
      </c>
      <c r="D689" s="12">
        <v>0</v>
      </c>
      <c r="E689" s="12">
        <f ca="1">-INDEX('Flow probs &amp; rates'!$P$5:$P$5999,UsefulSeries!$E682,0)*(INDEX('Flow probs &amp; rates'!$Q$5:$Q$5999,UsefulSeries!$E682,0))/INDEX('Flow probs &amp; rates'!$G$4:$G$5999,UsefulSeries!$E682,0)</f>
        <v>-1.4924681770641407E-3</v>
      </c>
      <c r="F689" s="12">
        <f ca="1">INDEX('Flow probs &amp; rates'!$Q$5:$Q$5999,UsefulSeries!$E682,0)*(1-INDEX('Flow probs &amp; rates'!$Q$5:$Q$5999,UsefulSeries!$E682,0))/INDEX('Flow probs &amp; rates'!$G$4:$G$5999,UsefulSeries!$E682,0)</f>
        <v>5.5937613652174069E-2</v>
      </c>
      <c r="G689" s="12"/>
      <c r="H689" s="12"/>
      <c r="I689" s="12">
        <f ca="1">INDEX('Flow probs &amp; rates'!$Q$5:$Q$5999,UsefulSeries!$E682)</f>
        <v>1.8759221108068262E-2</v>
      </c>
      <c r="J689" s="12"/>
      <c r="K689" s="12"/>
      <c r="L689" s="12">
        <f>INDEX('Flow probs &amp; rates'!$G$4:$G$5999,UsefulSeries!$E682)</f>
        <v>0.32906860928936771</v>
      </c>
      <c r="M689" s="12"/>
      <c r="N689" s="12"/>
      <c r="O689" s="12"/>
      <c r="P689" s="12">
        <f ca="1"/>
        <v>0</v>
      </c>
      <c r="Q689" s="12">
        <f ca="1"/>
        <v>0</v>
      </c>
      <c r="R689" s="12">
        <f ca="1"/>
        <v>0</v>
      </c>
      <c r="S689" s="12">
        <f ca="1"/>
        <v>0</v>
      </c>
      <c r="T689" s="12">
        <f ca="1"/>
        <v>0.34455268590740024</v>
      </c>
      <c r="U689" s="12">
        <f ca="1"/>
        <v>17.886251639913368</v>
      </c>
      <c r="V689" s="12"/>
      <c r="W689" s="12">
        <f ca="1">INDEX(P$9:P$6003,UsefulSeries!$I684)</f>
        <v>0</v>
      </c>
      <c r="X689" s="12">
        <f ca="1">INDEX(Q$9:Q$6003,UsefulSeries!$I684)</f>
        <v>0</v>
      </c>
      <c r="Y689" s="12">
        <f ca="1">INDEX(R$9:R$6003,UsefulSeries!$I684)</f>
        <v>6.0819946698111083E-2</v>
      </c>
      <c r="Z689" s="12">
        <f ca="1">INDEX(S$9:S$6003,UsefulSeries!$I684)</f>
        <v>0.27212938049770713</v>
      </c>
      <c r="AA689" s="12">
        <f ca="1">INDEX(T$9:T$6003,UsefulSeries!$I684)</f>
        <v>0</v>
      </c>
      <c r="AB689" s="12">
        <f ca="1">INDEX(U$9:U$6003,UsefulSeries!$I684)</f>
        <v>0</v>
      </c>
      <c r="AC689" s="12">
        <f>INDEX( K$9:K$6003,UsefulSeries!$I684)</f>
        <v>0</v>
      </c>
      <c r="AD689" s="12">
        <f>INDEX(L$9:L$6003,UsefulSeries!$I684)</f>
        <v>-3.4565682203117822E-2</v>
      </c>
      <c r="AE689" s="12"/>
      <c r="AF689" s="12"/>
      <c r="AG689" s="12"/>
      <c r="AH689" s="12"/>
      <c r="AI689" s="12"/>
      <c r="AJ689" s="12"/>
      <c r="AK689" s="12"/>
      <c r="AL689" s="12"/>
      <c r="AM689" s="12"/>
      <c r="AN689" s="12">
        <f t="shared" ca="1" si="108"/>
        <v>0</v>
      </c>
      <c r="AO689" s="12">
        <f t="shared" ca="1" si="109"/>
        <v>0</v>
      </c>
      <c r="AP689" s="12">
        <f t="shared" ca="1" si="110"/>
        <v>6.0819946698111083E-2</v>
      </c>
      <c r="AQ689" s="12">
        <f t="shared" ca="1" si="111"/>
        <v>0.27212938049770713</v>
      </c>
      <c r="AR689" s="12">
        <f t="shared" ca="1" si="112"/>
        <v>0</v>
      </c>
      <c r="AS689" s="12">
        <f t="shared" ca="1" si="113"/>
        <v>0</v>
      </c>
      <c r="AT689" s="12">
        <f t="shared" si="114"/>
        <v>0</v>
      </c>
      <c r="AU689" s="12">
        <f t="shared" si="115"/>
        <v>-3.4565682203117822E-2</v>
      </c>
      <c r="AV689" s="12"/>
      <c r="AW689" s="12">
        <f ca="1">INDEX(I$9:I$6003,UsefulSeries!$I684)</f>
        <v>0.16357850940010371</v>
      </c>
      <c r="AX689" s="12"/>
      <c r="AY689" s="12"/>
      <c r="AZ689" s="12">
        <f ca="1"/>
        <v>6.0819946698111083E-2</v>
      </c>
      <c r="BA689" s="12"/>
      <c r="BB689" s="12">
        <f t="shared" ca="1" si="107"/>
        <v>6.0819946698111083E-2</v>
      </c>
      <c r="BC689" s="12"/>
      <c r="BD689" s="38">
        <f ca="1"/>
        <v>0.16719515743008018</v>
      </c>
    </row>
    <row r="690" spans="1:56" x14ac:dyDescent="0.35">
      <c r="A690" s="12">
        <f ca="1">INDEX('Flow probs &amp; rates'!$K$5:$K$5999,UsefulSeries!$E688,0)*(1-INDEX('Flow probs &amp; rates'!$K$5:$K$5999,UsefulSeries!$E688,0))/INDEX('Flow probs &amp; rates'!$E$4:$E$5999,UsefulSeries!$E688,0)</f>
        <v>1.6740082691208698E-2</v>
      </c>
      <c r="B690" s="12">
        <f ca="1">-INDEX('Flow probs &amp; rates'!$K$5:$K$5999,UsefulSeries!$E688,0)*(INDEX('Flow probs &amp; rates'!$L$5:$L$5999,UsefulSeries!$E688,0))/INDEX('Flow probs &amp; rates'!$E$4:$E$5999,UsefulSeries!$E688,0)</f>
        <v>-2.4059511553860792E-4</v>
      </c>
      <c r="C690" s="12">
        <v>0</v>
      </c>
      <c r="D690" s="12">
        <v>0</v>
      </c>
      <c r="E690" s="12">
        <v>0</v>
      </c>
      <c r="F690" s="12">
        <v>0</v>
      </c>
      <c r="G690" s="12"/>
      <c r="H690" s="12"/>
      <c r="I690" s="12">
        <f ca="1">INDEX('Flow probs &amp; rates'!$K$5:$K$5999,UsefulSeries!$E688)</f>
        <v>1.0867702644250821E-2</v>
      </c>
      <c r="J690" s="12"/>
      <c r="K690" s="12">
        <f>-INDEX('Flow probs &amp; rates'!$E$4:$E$5999,UsefulSeries!$E688)</f>
        <v>-0.64214710773993211</v>
      </c>
      <c r="L690" s="12">
        <f>INDEX('Flow probs &amp; rates'!$E$4:$E$5999,UsefulSeries!$E688)</f>
        <v>0.64214710773993211</v>
      </c>
      <c r="M690" s="12"/>
      <c r="N690" s="12"/>
      <c r="O690" s="12"/>
      <c r="P690" s="12">
        <f t="array" aca="1" ref="P690:U695" ca="1">MINVERSE(A690:F695)</f>
        <v>59.74632808078325</v>
      </c>
      <c r="Q690" s="12">
        <f ca="1"/>
        <v>0.65866910074687302</v>
      </c>
      <c r="R690" s="12">
        <f ca="1"/>
        <v>0</v>
      </c>
      <c r="S690" s="12">
        <f ca="1"/>
        <v>0</v>
      </c>
      <c r="T690" s="12">
        <f ca="1"/>
        <v>0</v>
      </c>
      <c r="U690" s="12">
        <f ca="1"/>
        <v>0</v>
      </c>
      <c r="V690" s="12"/>
      <c r="W690" s="12">
        <f ca="1">INDEX(P$10:P$6003,UsefulSeries!$I684)</f>
        <v>0</v>
      </c>
      <c r="X690" s="12">
        <f ca="1">INDEX(Q$10:Q$6003,UsefulSeries!$I684)</f>
        <v>0</v>
      </c>
      <c r="Y690" s="12">
        <f ca="1">INDEX(R$10:R$6003,UsefulSeries!$I684)</f>
        <v>0</v>
      </c>
      <c r="Z690" s="12">
        <f ca="1">INDEX(S$10:S$6003,UsefulSeries!$I684)</f>
        <v>0</v>
      </c>
      <c r="AA690" s="12">
        <f ca="1">INDEX(T$10:T$6003,UsefulSeries!$I684)</f>
        <v>16.037510869283846</v>
      </c>
      <c r="AB690" s="12">
        <f ca="1">INDEX(U$10:U$6003,UsefulSeries!$I684)</f>
        <v>0.34351086216382259</v>
      </c>
      <c r="AC690" s="12">
        <f>INDEX( K$10:K$6003,UsefulSeries!$I684)</f>
        <v>0.32897641139087369</v>
      </c>
      <c r="AD690" s="12">
        <f>INDEX(L$10:L$6003,UsefulSeries!$I684)</f>
        <v>0</v>
      </c>
      <c r="AE690" s="12"/>
      <c r="AF690" s="12"/>
      <c r="AG690" s="12"/>
      <c r="AH690" s="12"/>
      <c r="AI690" s="12"/>
      <c r="AJ690" s="12"/>
      <c r="AK690" s="12"/>
      <c r="AL690" s="12"/>
      <c r="AM690" s="12"/>
      <c r="AN690" s="12">
        <f t="shared" ca="1" si="108"/>
        <v>0</v>
      </c>
      <c r="AO690" s="12">
        <f t="shared" ca="1" si="109"/>
        <v>0</v>
      </c>
      <c r="AP690" s="12">
        <f t="shared" ca="1" si="110"/>
        <v>0</v>
      </c>
      <c r="AQ690" s="12">
        <f t="shared" ca="1" si="111"/>
        <v>0</v>
      </c>
      <c r="AR690" s="12">
        <f t="shared" ca="1" si="112"/>
        <v>16.037510869283846</v>
      </c>
      <c r="AS690" s="12">
        <f t="shared" ca="1" si="113"/>
        <v>0.34351086216382259</v>
      </c>
      <c r="AT690" s="12">
        <f t="shared" si="114"/>
        <v>0.32897641139087369</v>
      </c>
      <c r="AU690" s="12">
        <f t="shared" si="115"/>
        <v>0</v>
      </c>
      <c r="AV690" s="12"/>
      <c r="AW690" s="12">
        <f ca="1">INDEX(I$10:I$6003,UsefulSeries!$I684)</f>
        <v>2.0961922469837156E-2</v>
      </c>
      <c r="AX690" s="12"/>
      <c r="AY690" s="12"/>
      <c r="AZ690" s="12">
        <f ca="1"/>
        <v>0.34351086216382254</v>
      </c>
      <c r="BA690" s="12"/>
      <c r="BB690" s="12">
        <f t="shared" ca="1" si="107"/>
        <v>0.34351086216382254</v>
      </c>
      <c r="BC690" s="12"/>
      <c r="BD690" s="38">
        <f ca="1"/>
        <v>2.086443947029222E-2</v>
      </c>
    </row>
    <row r="691" spans="1:56" x14ac:dyDescent="0.35">
      <c r="A691" s="12">
        <f ca="1">-INDEX('Flow probs &amp; rates'!$K$5:$K$5999,UsefulSeries!$E688,0)*(INDEX('Flow probs &amp; rates'!$L$5:$L$5999,UsefulSeries!$E688,0))/INDEX('Flow probs &amp; rates'!$E$4:$E$5999,UsefulSeries!$E688,0)</f>
        <v>-2.4059511553860792E-4</v>
      </c>
      <c r="B691" s="12">
        <f ca="1">INDEX('Flow probs &amp; rates'!$L$5:$L$5999,UsefulSeries!$E688,0)*(1-INDEX('Flow probs &amp; rates'!$L$5:$L$5999,UsefulSeries!$E688,0))/INDEX('Flow probs &amp; rates'!$E$4:$E$5999,UsefulSeries!$E688,0)</f>
        <v>2.1823818198400381E-2</v>
      </c>
      <c r="C691" s="12">
        <v>0</v>
      </c>
      <c r="D691" s="12">
        <v>0</v>
      </c>
      <c r="E691" s="12">
        <v>0</v>
      </c>
      <c r="F691" s="12">
        <v>0</v>
      </c>
      <c r="G691" s="12"/>
      <c r="H691" s="12"/>
      <c r="I691" s="12">
        <f ca="1">INDEX('Flow probs &amp; rates'!$L$5:$L$5999,UsefulSeries!$E688)</f>
        <v>1.4216202139207715E-2</v>
      </c>
      <c r="J691" s="12"/>
      <c r="K691" s="12">
        <f>-INDEX('Flow probs &amp; rates'!$E$4:$E$5999,UsefulSeries!$E688)</f>
        <v>-0.64214710773993211</v>
      </c>
      <c r="L691" s="12"/>
      <c r="M691" s="12"/>
      <c r="N691" s="12"/>
      <c r="O691" s="12"/>
      <c r="P691" s="12">
        <f ca="1"/>
        <v>0.65866910074687302</v>
      </c>
      <c r="Q691" s="12">
        <f ca="1"/>
        <v>45.8287575288592</v>
      </c>
      <c r="R691" s="12">
        <f ca="1"/>
        <v>0</v>
      </c>
      <c r="S691" s="12">
        <f ca="1"/>
        <v>0</v>
      </c>
      <c r="T691" s="12">
        <f ca="1"/>
        <v>0</v>
      </c>
      <c r="U691" s="12">
        <f ca="1"/>
        <v>0</v>
      </c>
      <c r="V691" s="12"/>
      <c r="W691" s="12">
        <f ca="1">INDEX(P$11:P$6003,UsefulSeries!$I684)</f>
        <v>0</v>
      </c>
      <c r="X691" s="12">
        <f ca="1">INDEX(Q$11:Q$6003,UsefulSeries!$I684)</f>
        <v>0</v>
      </c>
      <c r="Y691" s="12">
        <f ca="1">INDEX(R$11:R$6003,UsefulSeries!$I684)</f>
        <v>0</v>
      </c>
      <c r="Z691" s="12">
        <f ca="1">INDEX(S$11:S$6003,UsefulSeries!$I684)</f>
        <v>0</v>
      </c>
      <c r="AA691" s="12">
        <f ca="1">INDEX(T$11:T$6003,UsefulSeries!$I684)</f>
        <v>0.34351086216382259</v>
      </c>
      <c r="AB691" s="12">
        <f ca="1">INDEX(U$11:U$6003,UsefulSeries!$I684)</f>
        <v>15.752566046096717</v>
      </c>
      <c r="AC691" s="12">
        <f>INDEX( K$11:K$6003,UsefulSeries!$I684)</f>
        <v>0</v>
      </c>
      <c r="AD691" s="12">
        <f>INDEX(L$11:L$6003,UsefulSeries!$I684)</f>
        <v>0.32897641139087369</v>
      </c>
      <c r="AE691" s="12"/>
      <c r="AF691" s="12"/>
      <c r="AG691" s="12"/>
      <c r="AH691" s="12"/>
      <c r="AI691" s="12"/>
      <c r="AJ691" s="12"/>
      <c r="AK691" s="12"/>
      <c r="AL691" s="12"/>
      <c r="AM691" s="12"/>
      <c r="AN691" s="12">
        <f t="shared" ca="1" si="108"/>
        <v>0</v>
      </c>
      <c r="AO691" s="12">
        <f t="shared" ca="1" si="109"/>
        <v>0</v>
      </c>
      <c r="AP691" s="12">
        <f t="shared" ca="1" si="110"/>
        <v>0</v>
      </c>
      <c r="AQ691" s="12">
        <f t="shared" ca="1" si="111"/>
        <v>0</v>
      </c>
      <c r="AR691" s="12">
        <f t="shared" ca="1" si="112"/>
        <v>0.34351086216382259</v>
      </c>
      <c r="AS691" s="12">
        <f t="shared" ca="1" si="113"/>
        <v>15.752566046096717</v>
      </c>
      <c r="AT691" s="12">
        <f t="shared" si="114"/>
        <v>0</v>
      </c>
      <c r="AU691" s="12">
        <f t="shared" si="115"/>
        <v>0.32897641139087369</v>
      </c>
      <c r="AV691" s="12"/>
      <c r="AW691" s="12">
        <f ca="1">INDEX(I$11:I$6003,UsefulSeries!$I684)</f>
        <v>2.1349551121985676E-2</v>
      </c>
      <c r="AX691" s="12"/>
      <c r="AY691" s="12"/>
      <c r="AZ691" s="12">
        <f ca="1"/>
        <v>0.34351086216382259</v>
      </c>
      <c r="BA691" s="12"/>
      <c r="BB691" s="12">
        <f t="shared" ca="1" si="107"/>
        <v>0.34351086216382259</v>
      </c>
      <c r="BC691" s="12"/>
      <c r="BD691" s="38">
        <f ca="1"/>
        <v>2.0593821938471594E-2</v>
      </c>
    </row>
    <row r="692" spans="1:56" x14ac:dyDescent="0.35">
      <c r="A692" s="12">
        <v>0</v>
      </c>
      <c r="B692" s="12">
        <v>0</v>
      </c>
      <c r="C692" s="12">
        <f ca="1">INDEX('Flow probs &amp; rates'!$M$5:$M$5999,UsefulSeries!$E688,0)*(1-INDEX('Flow probs &amp; rates'!$M$5:$M$5999,UsefulSeries!$E688,0))/INDEX('Flow probs &amp; rates'!$F$4:$F$5999,UsefulSeries!$E688,0)</f>
        <v>7.4720146212986549</v>
      </c>
      <c r="D692" s="12">
        <f ca="1">-INDEX('Flow probs &amp; rates'!$M$5:$M$5999,UsefulSeries!$E688,0)*(INDEX('Flow probs &amp; rates'!$O$5:$O$5999,UsefulSeries!$E688,0))/INDEX('Flow probs &amp; rates'!$F$4:$F$5999,UsefulSeries!$E688,0)</f>
        <v>-1.7955873877022785</v>
      </c>
      <c r="E692" s="12">
        <v>0</v>
      </c>
      <c r="F692" s="12">
        <v>0</v>
      </c>
      <c r="G692" s="12"/>
      <c r="H692" s="12"/>
      <c r="I692" s="12">
        <f ca="1">INDEX('Flow probs &amp; rates'!$M$5:$M$5999,UsefulSeries!$E688)</f>
        <v>0.29920414931286216</v>
      </c>
      <c r="J692" s="12"/>
      <c r="K692" s="12">
        <f>INDEX('Flow probs &amp; rates'!$F$4:$F$5999,UsefulSeries!$E688)</f>
        <v>2.8062180947711474E-2</v>
      </c>
      <c r="L692" s="12">
        <f>-INDEX('Flow probs &amp; rates'!$F$4:$F$5999,UsefulSeries!$E688)</f>
        <v>-2.8062180947711474E-2</v>
      </c>
      <c r="M692" s="12"/>
      <c r="N692" s="12"/>
      <c r="O692" s="12"/>
      <c r="P692" s="12">
        <f ca="1"/>
        <v>0</v>
      </c>
      <c r="Q692" s="12">
        <f ca="1"/>
        <v>0</v>
      </c>
      <c r="R692" s="12">
        <f ca="1"/>
        <v>0.14649935288469776</v>
      </c>
      <c r="S692" s="12">
        <f ca="1"/>
        <v>5.2709941834892061E-2</v>
      </c>
      <c r="T692" s="12">
        <f ca="1"/>
        <v>0</v>
      </c>
      <c r="U692" s="12">
        <f ca="1"/>
        <v>0</v>
      </c>
      <c r="V692" s="12"/>
      <c r="W692" s="12"/>
      <c r="X692" s="12"/>
      <c r="Y692" s="12"/>
      <c r="Z692" s="12"/>
      <c r="AA692" s="12"/>
      <c r="AB692" s="12"/>
      <c r="AC692" s="12"/>
      <c r="AD692" s="12"/>
      <c r="AE692" s="12">
        <f t="array" ref="AE692:AJ693">TRANSPOSE(AC686:AD691)</f>
        <v>-0.63645790640600852</v>
      </c>
      <c r="AF692" s="12">
        <v>-0.63645790640600852</v>
      </c>
      <c r="AG692" s="12">
        <v>3.4565682203117822E-2</v>
      </c>
      <c r="AH692" s="12">
        <v>0</v>
      </c>
      <c r="AI692" s="12">
        <v>0.32897641139087369</v>
      </c>
      <c r="AJ692" s="12">
        <v>0</v>
      </c>
      <c r="AK692" s="12"/>
      <c r="AL692" s="12"/>
      <c r="AM692" s="12"/>
      <c r="AN692" s="12">
        <f t="shared" si="108"/>
        <v>-0.63645790640600852</v>
      </c>
      <c r="AO692" s="12">
        <f t="shared" si="109"/>
        <v>-0.63645790640600852</v>
      </c>
      <c r="AP692" s="12">
        <f t="shared" si="110"/>
        <v>3.4565682203117822E-2</v>
      </c>
      <c r="AQ692" s="12">
        <f t="shared" si="111"/>
        <v>0</v>
      </c>
      <c r="AR692" s="12">
        <f t="shared" si="112"/>
        <v>0.32897641139087369</v>
      </c>
      <c r="AS692" s="12">
        <f t="shared" si="113"/>
        <v>0</v>
      </c>
      <c r="AT692" s="12">
        <f t="shared" si="114"/>
        <v>0</v>
      </c>
      <c r="AU692" s="12">
        <f t="shared" si="115"/>
        <v>0</v>
      </c>
      <c r="AV692" s="12"/>
      <c r="AW692" s="12"/>
      <c r="AX692" s="12">
        <f>INDEX($N$6:$N$6003,UsefulSeries!$K684)</f>
        <v>7.3778717086858681E-4</v>
      </c>
      <c r="AY692" s="12"/>
      <c r="AZ692" s="12"/>
      <c r="BA692" s="12"/>
      <c r="BB692" s="12">
        <f t="shared" si="107"/>
        <v>7.3778717086858681E-4</v>
      </c>
      <c r="BC692" s="12"/>
      <c r="BD692" s="38">
        <f ca="1"/>
        <v>5.5413877258134979E-3</v>
      </c>
    </row>
    <row r="693" spans="1:56" x14ac:dyDescent="0.35">
      <c r="A693" s="12">
        <v>0</v>
      </c>
      <c r="B693" s="12">
        <v>0</v>
      </c>
      <c r="C693" s="12">
        <f ca="1">-INDEX('Flow probs &amp; rates'!$M$5:$M$5999,UsefulSeries!$E688,0)*(INDEX('Flow probs &amp; rates'!$O$5:$O$5999,UsefulSeries!$E688,0))/INDEX('Flow probs &amp; rates'!$F$4:$F$5999,UsefulSeries!$E688,0)</f>
        <v>-1.7955873877022785</v>
      </c>
      <c r="D693" s="12">
        <f ca="1">INDEX('Flow probs &amp; rates'!$O$5:$O$5999,UsefulSeries!$E688,0)*(1-INDEX('Flow probs &amp; rates'!$O$5:$O$5999,UsefulSeries!$E688,0))/INDEX('Flow probs &amp; rates'!$F$4:$F$5999,UsefulSeries!$E688,0)</f>
        <v>4.9905649900030369</v>
      </c>
      <c r="E693" s="12">
        <v>0</v>
      </c>
      <c r="F693" s="12">
        <v>0</v>
      </c>
      <c r="G693" s="12"/>
      <c r="H693" s="12"/>
      <c r="I693" s="12">
        <f ca="1">INDEX('Flow probs &amp; rates'!$O$5:$O$5999,UsefulSeries!$E688)</f>
        <v>0.16840708358105586</v>
      </c>
      <c r="J693" s="12"/>
      <c r="K693" s="12"/>
      <c r="L693" s="12">
        <f>-INDEX('Flow probs &amp; rates'!$F$4:$F$5999,UsefulSeries!$E688)</f>
        <v>-2.8062180947711474E-2</v>
      </c>
      <c r="M693" s="12"/>
      <c r="N693" s="12"/>
      <c r="O693" s="12"/>
      <c r="P693" s="12">
        <f ca="1"/>
        <v>0</v>
      </c>
      <c r="Q693" s="12">
        <f ca="1"/>
        <v>0</v>
      </c>
      <c r="R693" s="12">
        <f ca="1"/>
        <v>5.2709941834892055E-2</v>
      </c>
      <c r="S693" s="12">
        <f ca="1"/>
        <v>0.21934296196082337</v>
      </c>
      <c r="T693" s="12">
        <f ca="1"/>
        <v>0</v>
      </c>
      <c r="U693" s="12">
        <f ca="1"/>
        <v>0</v>
      </c>
      <c r="V693" s="12"/>
      <c r="W693" s="12"/>
      <c r="X693" s="12"/>
      <c r="Y693" s="12"/>
      <c r="Z693" s="12"/>
      <c r="AA693" s="12"/>
      <c r="AB693" s="12"/>
      <c r="AC693" s="12"/>
      <c r="AD693" s="12"/>
      <c r="AE693" s="12">
        <v>0.63645790640600852</v>
      </c>
      <c r="AF693" s="12">
        <v>0</v>
      </c>
      <c r="AG693" s="12">
        <v>-3.4565682203117822E-2</v>
      </c>
      <c r="AH693" s="12">
        <v>-3.4565682203117822E-2</v>
      </c>
      <c r="AI693" s="12">
        <v>0</v>
      </c>
      <c r="AJ693" s="12">
        <v>0.32897641139087369</v>
      </c>
      <c r="AK693" s="12"/>
      <c r="AL693" s="12"/>
      <c r="AM693" s="12"/>
      <c r="AN693" s="12">
        <f t="shared" si="108"/>
        <v>0.63645790640600852</v>
      </c>
      <c r="AO693" s="12">
        <f t="shared" si="109"/>
        <v>0</v>
      </c>
      <c r="AP693" s="12">
        <f t="shared" si="110"/>
        <v>-3.4565682203117822E-2</v>
      </c>
      <c r="AQ693" s="12">
        <f t="shared" si="111"/>
        <v>-3.4565682203117822E-2</v>
      </c>
      <c r="AR693" s="12">
        <f t="shared" si="112"/>
        <v>0</v>
      </c>
      <c r="AS693" s="12">
        <f t="shared" si="113"/>
        <v>0.32897641139087369</v>
      </c>
      <c r="AT693" s="12">
        <f t="shared" si="114"/>
        <v>0</v>
      </c>
      <c r="AU693" s="12">
        <f t="shared" si="115"/>
        <v>0</v>
      </c>
      <c r="AV693" s="12"/>
      <c r="AW693" s="12"/>
      <c r="AX693" s="12">
        <f>INDEX('Margin error adjustment'!N$7:N$6003,UsefulSeries!$K684)</f>
        <v>-6.5408032029121155E-4</v>
      </c>
      <c r="AY693" s="12"/>
      <c r="AZ693" s="12"/>
      <c r="BA693" s="12"/>
      <c r="BB693" s="12">
        <f t="shared" si="107"/>
        <v>-6.5408032029121155E-4</v>
      </c>
      <c r="BC693" s="12"/>
      <c r="BD693" s="38">
        <f ca="1"/>
        <v>3.628880348902587E-2</v>
      </c>
    </row>
    <row r="694" spans="1:56" x14ac:dyDescent="0.35">
      <c r="A694" s="12">
        <v>0</v>
      </c>
      <c r="B694" s="12">
        <v>0</v>
      </c>
      <c r="C694" s="12">
        <v>0</v>
      </c>
      <c r="D694" s="12">
        <v>0</v>
      </c>
      <c r="E694" s="12">
        <f ca="1">INDEX('Flow probs &amp; rates'!$P$5:$P$5999,UsefulSeries!$E688,0)*(1-INDEX('Flow probs &amp; rates'!$P$5:$P$5999,UsefulSeries!$E688,0))/INDEX('Flow probs &amp; rates'!$G$4:$G$5999,UsefulSeries!$E688,0)</f>
        <v>7.656204105966527E-2</v>
      </c>
      <c r="F694" s="12">
        <f ca="1">-INDEX('Flow probs &amp; rates'!$P$5:$P$5999,UsefulSeries!$E688,0)*(INDEX('Flow probs &amp; rates'!$Q$5:$Q$5999,UsefulSeries!$E688,0))/INDEX('Flow probs &amp; rates'!$G$4:$G$5999,UsefulSeries!$E688,0)</f>
        <v>-1.5458067874728927E-3</v>
      </c>
      <c r="G694" s="12"/>
      <c r="H694" s="12"/>
      <c r="I694" s="12">
        <f ca="1">INDEX('Flow probs &amp; rates'!$P$5:$P$5999,UsefulSeries!$E688)</f>
        <v>2.5921367261287388E-2</v>
      </c>
      <c r="J694" s="12"/>
      <c r="K694" s="12">
        <f>INDEX('Flow probs &amp; rates'!$G$4:$G$5999,UsefulSeries!$E688)</f>
        <v>0.32979071131235638</v>
      </c>
      <c r="L694" s="12"/>
      <c r="M694" s="12"/>
      <c r="N694" s="12"/>
      <c r="O694" s="12"/>
      <c r="P694" s="12">
        <f ca="1"/>
        <v>0</v>
      </c>
      <c r="Q694" s="12">
        <f ca="1"/>
        <v>0</v>
      </c>
      <c r="R694" s="12">
        <f ca="1"/>
        <v>0</v>
      </c>
      <c r="S694" s="12">
        <f ca="1"/>
        <v>0</v>
      </c>
      <c r="T694" s="12">
        <f ca="1"/>
        <v>13.068279391967405</v>
      </c>
      <c r="U694" s="12">
        <f ca="1"/>
        <v>0.34554343486815264</v>
      </c>
      <c r="V694" s="12"/>
      <c r="W694" s="12">
        <f ca="1">INDEX(P$6:P$6003,UsefulSeries!$I692)</f>
        <v>51.744050139204958</v>
      </c>
      <c r="X694" s="12">
        <f ca="1">INDEX(Q$6:Q$6003,UsefulSeries!$I692)</f>
        <v>0.65295654141029336</v>
      </c>
      <c r="Y694" s="12">
        <f ca="1">INDEX(R$6:R$6003,UsefulSeries!$I692)</f>
        <v>0</v>
      </c>
      <c r="Z694" s="12">
        <f ca="1">INDEX(S$6:S$6003,UsefulSeries!$I692)</f>
        <v>0</v>
      </c>
      <c r="AA694" s="12">
        <f ca="1">INDEX(T$6:T$6003,UsefulSeries!$I692)</f>
        <v>0</v>
      </c>
      <c r="AB694" s="12">
        <f ca="1">INDEX(U$6:U$6003,UsefulSeries!$I692)</f>
        <v>0</v>
      </c>
      <c r="AC694" s="12">
        <f>INDEX( K$6:K$6003,UsefulSeries!$I692)</f>
        <v>-0.63719569357687711</v>
      </c>
      <c r="AD694" s="12">
        <f>INDEX(L$6:L$6003,UsefulSeries!$I692)</f>
        <v>0.63719569357687711</v>
      </c>
      <c r="AE694" s="12"/>
      <c r="AF694" s="12"/>
      <c r="AG694" s="12"/>
      <c r="AH694" s="12"/>
      <c r="AI694" s="12"/>
      <c r="AJ694" s="12"/>
      <c r="AK694" s="12"/>
      <c r="AL694" s="12"/>
      <c r="AM694" s="12"/>
      <c r="AN694" s="12">
        <f t="shared" ca="1" si="108"/>
        <v>51.744050139204958</v>
      </c>
      <c r="AO694" s="12">
        <f t="shared" ca="1" si="109"/>
        <v>0.65295654141029336</v>
      </c>
      <c r="AP694" s="12">
        <f t="shared" ca="1" si="110"/>
        <v>0</v>
      </c>
      <c r="AQ694" s="12">
        <f t="shared" ca="1" si="111"/>
        <v>0</v>
      </c>
      <c r="AR694" s="12">
        <f t="shared" ca="1" si="112"/>
        <v>0</v>
      </c>
      <c r="AS694" s="12">
        <f t="shared" ca="1" si="113"/>
        <v>0</v>
      </c>
      <c r="AT694" s="12">
        <f t="shared" si="114"/>
        <v>-0.63719569357687711</v>
      </c>
      <c r="AU694" s="12">
        <f t="shared" si="115"/>
        <v>0.63719569357687711</v>
      </c>
      <c r="AV694" s="12"/>
      <c r="AW694" s="12">
        <f ca="1">INDEX(I$6:I$6003,UsefulSeries!$I692)</f>
        <v>1.2471756791762652E-2</v>
      </c>
      <c r="AX694" s="12"/>
      <c r="AY694" s="12"/>
      <c r="AZ694" s="12">
        <f t="array" aca="1" ref="AZ694:AZ699" ca="1">MMULT(W694:AB699,AW694:AW699)</f>
        <v>0.65295654141029336</v>
      </c>
      <c r="BA694" s="12"/>
      <c r="BB694" s="12">
        <f t="shared" ca="1" si="107"/>
        <v>0.65295654141029336</v>
      </c>
      <c r="BC694" s="12"/>
      <c r="BD694" s="38">
        <f t="array" aca="1" ref="BD694:BD701" ca="1">MMULT(MINVERSE(AN694:AU701),BB694:BB701)</f>
        <v>1.1860722244642522E-2</v>
      </c>
    </row>
    <row r="695" spans="1:56" x14ac:dyDescent="0.35">
      <c r="A695" s="12">
        <v>0</v>
      </c>
      <c r="B695" s="12">
        <v>0</v>
      </c>
      <c r="C695" s="12">
        <v>0</v>
      </c>
      <c r="D695" s="12">
        <v>0</v>
      </c>
      <c r="E695" s="12">
        <f ca="1">-INDEX('Flow probs &amp; rates'!$P$5:$P$5999,UsefulSeries!$E688,0)*(INDEX('Flow probs &amp; rates'!$Q$5:$Q$5999,UsefulSeries!$E688,0))/INDEX('Flow probs &amp; rates'!$G$4:$G$5999,UsefulSeries!$E688,0)</f>
        <v>-1.5458067874728927E-3</v>
      </c>
      <c r="F695" s="12">
        <f ca="1">INDEX('Flow probs &amp; rates'!$Q$5:$Q$5999,UsefulSeries!$E688,0)*(1-INDEX('Flow probs &amp; rates'!$Q$5:$Q$5999,UsefulSeries!$E688,0))/INDEX('Flow probs &amp; rates'!$G$4:$G$5999,UsefulSeries!$E688,0)</f>
        <v>5.846163736956355E-2</v>
      </c>
      <c r="G695" s="12"/>
      <c r="H695" s="12"/>
      <c r="I695" s="12">
        <f ca="1">INDEX('Flow probs &amp; rates'!$Q$5:$Q$5999,UsefulSeries!$E688)</f>
        <v>1.966689159770945E-2</v>
      </c>
      <c r="J695" s="12"/>
      <c r="K695" s="12"/>
      <c r="L695" s="12">
        <f>INDEX('Flow probs &amp; rates'!$G$4:$G$5999,UsefulSeries!$E688)</f>
        <v>0.32979071131235638</v>
      </c>
      <c r="M695" s="12"/>
      <c r="N695" s="12"/>
      <c r="O695" s="12"/>
      <c r="P695" s="12">
        <f ca="1"/>
        <v>0</v>
      </c>
      <c r="Q695" s="12">
        <f ca="1"/>
        <v>0</v>
      </c>
      <c r="R695" s="12">
        <f ca="1"/>
        <v>0</v>
      </c>
      <c r="S695" s="12">
        <f ca="1"/>
        <v>0</v>
      </c>
      <c r="T695" s="12">
        <f ca="1"/>
        <v>0.34554343486815264</v>
      </c>
      <c r="U695" s="12">
        <f ca="1"/>
        <v>17.114370866182522</v>
      </c>
      <c r="V695" s="12"/>
      <c r="W695" s="12">
        <f ca="1">INDEX(P$7:P$6003,UsefulSeries!$I692)</f>
        <v>0.65295654141029336</v>
      </c>
      <c r="X695" s="12">
        <f ca="1">INDEX(Q$7:Q$6003,UsefulSeries!$I692)</f>
        <v>55.27326987328864</v>
      </c>
      <c r="Y695" s="12">
        <f ca="1">INDEX(R$7:R$6003,UsefulSeries!$I692)</f>
        <v>0</v>
      </c>
      <c r="Z695" s="12">
        <f ca="1">INDEX(S$7:S$6003,UsefulSeries!$I692)</f>
        <v>0</v>
      </c>
      <c r="AA695" s="12">
        <f ca="1">INDEX(T$7:T$6003,UsefulSeries!$I692)</f>
        <v>0</v>
      </c>
      <c r="AB695" s="12">
        <f ca="1">INDEX(U$7:U$6003,UsefulSeries!$I692)</f>
        <v>0</v>
      </c>
      <c r="AC695" s="12">
        <f>INDEX( K$7:K$6003,UsefulSeries!$I692,1)</f>
        <v>-0.63719569357687711</v>
      </c>
      <c r="AD695" s="12">
        <f>INDEX(L$7:L$6003,UsefulSeries!$I692,1)</f>
        <v>0</v>
      </c>
      <c r="AE695" s="12"/>
      <c r="AF695" s="12"/>
      <c r="AG695" s="12"/>
      <c r="AH695" s="12"/>
      <c r="AI695" s="12"/>
      <c r="AJ695" s="12"/>
      <c r="AK695" s="12"/>
      <c r="AL695" s="12"/>
      <c r="AM695" s="12"/>
      <c r="AN695" s="12">
        <f t="shared" ca="1" si="108"/>
        <v>0.65295654141029336</v>
      </c>
      <c r="AO695" s="12">
        <f t="shared" ca="1" si="109"/>
        <v>55.27326987328864</v>
      </c>
      <c r="AP695" s="12">
        <f t="shared" ca="1" si="110"/>
        <v>0</v>
      </c>
      <c r="AQ695" s="12">
        <f t="shared" ca="1" si="111"/>
        <v>0</v>
      </c>
      <c r="AR695" s="12">
        <f t="shared" ca="1" si="112"/>
        <v>0</v>
      </c>
      <c r="AS695" s="12">
        <f t="shared" ca="1" si="113"/>
        <v>0</v>
      </c>
      <c r="AT695" s="12">
        <f t="shared" si="114"/>
        <v>-0.63719569357687711</v>
      </c>
      <c r="AU695" s="12">
        <f t="shared" si="115"/>
        <v>0</v>
      </c>
      <c r="AV695" s="12"/>
      <c r="AW695" s="12">
        <f ca="1">INDEX(I$7:I$6003,UsefulSeries!$I692)</f>
        <v>1.1665910623859186E-2</v>
      </c>
      <c r="AX695" s="12"/>
      <c r="AY695" s="12"/>
      <c r="AZ695" s="12">
        <f ca="1"/>
        <v>0.65295654141029347</v>
      </c>
      <c r="BA695" s="12"/>
      <c r="BB695" s="12">
        <f t="shared" ca="1" si="107"/>
        <v>0.65295654141029347</v>
      </c>
      <c r="BC695" s="12"/>
      <c r="BD695" s="38">
        <f ca="1"/>
        <v>1.1857430475757991E-2</v>
      </c>
    </row>
    <row r="696" spans="1:56" x14ac:dyDescent="0.35">
      <c r="A696" s="12">
        <f ca="1">INDEX('Flow probs &amp; rates'!$K$5:$K$5999,UsefulSeries!$E694,0)*(1-INDEX('Flow probs &amp; rates'!$K$5:$K$5999,UsefulSeries!$E694,0))/INDEX('Flow probs &amp; rates'!$E$4:$E$5999,UsefulSeries!$E694,0)</f>
        <v>1.7136691012958966E-2</v>
      </c>
      <c r="B696" s="12">
        <f ca="1">-INDEX('Flow probs &amp; rates'!$K$5:$K$5999,UsefulSeries!$E694,0)*(INDEX('Flow probs &amp; rates'!$L$5:$L$5999,UsefulSeries!$E694,0))/INDEX('Flow probs &amp; rates'!$E$4:$E$5999,UsefulSeries!$E694,0)</f>
        <v>-2.418772457855764E-4</v>
      </c>
      <c r="C696" s="12">
        <v>0</v>
      </c>
      <c r="D696" s="12">
        <v>0</v>
      </c>
      <c r="E696" s="12">
        <v>0</v>
      </c>
      <c r="F696" s="12">
        <v>0</v>
      </c>
      <c r="G696" s="12"/>
      <c r="H696" s="12"/>
      <c r="I696" s="12">
        <f ca="1">INDEX('Flow probs &amp; rates'!$K$5:$K$5999,UsefulSeries!$E694)</f>
        <v>1.1125660361451252E-2</v>
      </c>
      <c r="J696" s="12"/>
      <c r="K696" s="12">
        <f>-INDEX('Flow probs &amp; rates'!$E$4:$E$5999,UsefulSeries!$E694)</f>
        <v>-0.6420072600161334</v>
      </c>
      <c r="L696" s="12">
        <f>INDEX('Flow probs &amp; rates'!$E$4:$E$5999,UsefulSeries!$E694)</f>
        <v>0.6420072600161334</v>
      </c>
      <c r="M696" s="12"/>
      <c r="N696" s="12"/>
      <c r="O696" s="12"/>
      <c r="P696" s="12">
        <f t="array" aca="1" ref="P696:U701" ca="1">MINVERSE(A696:F701)</f>
        <v>58.36361766117475</v>
      </c>
      <c r="Q696" s="12">
        <f ca="1"/>
        <v>0.65852518499306578</v>
      </c>
      <c r="R696" s="12">
        <f ca="1"/>
        <v>0</v>
      </c>
      <c r="S696" s="12">
        <f ca="1"/>
        <v>0</v>
      </c>
      <c r="T696" s="12">
        <f ca="1"/>
        <v>0</v>
      </c>
      <c r="U696" s="12">
        <f ca="1"/>
        <v>0</v>
      </c>
      <c r="V696" s="12"/>
      <c r="W696" s="12">
        <f ca="1">INDEX(P$8:P$6003,UsefulSeries!$I692)</f>
        <v>0</v>
      </c>
      <c r="X696" s="12">
        <f ca="1">INDEX(Q$8:Q$6003,UsefulSeries!$I692)</f>
        <v>0</v>
      </c>
      <c r="Y696" s="12">
        <f ca="1">INDEX(R$8:R$6003,UsefulSeries!$I692)</f>
        <v>0.18255740244681129</v>
      </c>
      <c r="Z696" s="12">
        <f ca="1">INDEX(S$8:S$6003,UsefulSeries!$I692)</f>
        <v>6.0394282102841042E-2</v>
      </c>
      <c r="AA696" s="12">
        <f ca="1">INDEX(T$8:T$6003,UsefulSeries!$I692)</f>
        <v>0</v>
      </c>
      <c r="AB696" s="12">
        <f ca="1">INDEX(U$8:U$6003,UsefulSeries!$I692)</f>
        <v>0</v>
      </c>
      <c r="AC696" s="12">
        <f>INDEX( K$8:K$6003,UsefulSeries!$I692)</f>
        <v>3.391160188282661E-2</v>
      </c>
      <c r="AD696" s="12">
        <f>INDEX(L$8:L$6003,UsefulSeries!$I692)</f>
        <v>-3.391160188282661E-2</v>
      </c>
      <c r="AE696" s="12"/>
      <c r="AF696" s="12"/>
      <c r="AG696" s="12"/>
      <c r="AH696" s="12"/>
      <c r="AI696" s="12"/>
      <c r="AJ696" s="12"/>
      <c r="AK696" s="12"/>
      <c r="AL696" s="12"/>
      <c r="AM696" s="12"/>
      <c r="AN696" s="12">
        <f t="shared" ca="1" si="108"/>
        <v>0</v>
      </c>
      <c r="AO696" s="12">
        <f t="shared" ca="1" si="109"/>
        <v>0</v>
      </c>
      <c r="AP696" s="12">
        <f t="shared" ca="1" si="110"/>
        <v>0.18255740244681129</v>
      </c>
      <c r="AQ696" s="12">
        <f t="shared" ca="1" si="111"/>
        <v>6.0394282102841042E-2</v>
      </c>
      <c r="AR696" s="12">
        <f t="shared" ca="1" si="112"/>
        <v>0</v>
      </c>
      <c r="AS696" s="12">
        <f t="shared" ca="1" si="113"/>
        <v>0</v>
      </c>
      <c r="AT696" s="12">
        <f t="shared" si="114"/>
        <v>3.391160188282661E-2</v>
      </c>
      <c r="AU696" s="12">
        <f t="shared" si="115"/>
        <v>-3.391160188282661E-2</v>
      </c>
      <c r="AV696" s="12"/>
      <c r="AW696" s="12">
        <f ca="1">INDEX(I$8:I$6003,UsefulSeries!$I692)</f>
        <v>0.27759279385908731</v>
      </c>
      <c r="AX696" s="12"/>
      <c r="AY696" s="12"/>
      <c r="AZ696" s="12">
        <f ca="1"/>
        <v>6.0394282102841042E-2</v>
      </c>
      <c r="BA696" s="12"/>
      <c r="BB696" s="12">
        <f t="shared" ca="1" si="107"/>
        <v>6.0394282102841042E-2</v>
      </c>
      <c r="BC696" s="12"/>
      <c r="BD696" s="38">
        <f ca="1"/>
        <v>0.28458230113986677</v>
      </c>
    </row>
    <row r="697" spans="1:56" x14ac:dyDescent="0.35">
      <c r="A697" s="12">
        <f ca="1">-INDEX('Flow probs &amp; rates'!$K$5:$K$5999,UsefulSeries!$E694,0)*(INDEX('Flow probs &amp; rates'!$L$5:$L$5999,UsefulSeries!$E694,0))/INDEX('Flow probs &amp; rates'!$E$4:$E$5999,UsefulSeries!$E694,0)</f>
        <v>-2.418772457855764E-4</v>
      </c>
      <c r="B697" s="12">
        <f ca="1">INDEX('Flow probs &amp; rates'!$L$5:$L$5999,UsefulSeries!$E694,0)*(1-INDEX('Flow probs &amp; rates'!$L$5:$L$5999,UsefulSeries!$E694,0))/INDEX('Flow probs &amp; rates'!$E$4:$E$5999,UsefulSeries!$E694,0)</f>
        <v>2.1437040550113542E-2</v>
      </c>
      <c r="C697" s="12">
        <v>0</v>
      </c>
      <c r="D697" s="12">
        <v>0</v>
      </c>
      <c r="E697" s="12">
        <v>0</v>
      </c>
      <c r="F697" s="12">
        <v>0</v>
      </c>
      <c r="G697" s="12"/>
      <c r="H697" s="12"/>
      <c r="I697" s="12">
        <f ca="1">INDEX('Flow probs &amp; rates'!$L$5:$L$5999,UsefulSeries!$E694)</f>
        <v>1.3957548835940812E-2</v>
      </c>
      <c r="J697" s="12"/>
      <c r="K697" s="12">
        <f>-INDEX('Flow probs &amp; rates'!$E$4:$E$5999,UsefulSeries!$E694)</f>
        <v>-0.6420072600161334</v>
      </c>
      <c r="L697" s="12"/>
      <c r="M697" s="12"/>
      <c r="N697" s="12"/>
      <c r="O697" s="12"/>
      <c r="P697" s="12">
        <f ca="1"/>
        <v>0.65852518499306567</v>
      </c>
      <c r="Q697" s="12">
        <f ca="1"/>
        <v>46.655660324005368</v>
      </c>
      <c r="R697" s="12">
        <f ca="1"/>
        <v>0</v>
      </c>
      <c r="S697" s="12">
        <f ca="1"/>
        <v>0</v>
      </c>
      <c r="T697" s="12">
        <f ca="1"/>
        <v>0</v>
      </c>
      <c r="U697" s="12">
        <f ca="1"/>
        <v>0</v>
      </c>
      <c r="V697" s="12"/>
      <c r="W697" s="12">
        <f ca="1">INDEX(P$9:P$6003,UsefulSeries!$I692)</f>
        <v>0</v>
      </c>
      <c r="X697" s="12">
        <f ca="1">INDEX(Q$9:Q$6003,UsefulSeries!$I692)</f>
        <v>0</v>
      </c>
      <c r="Y697" s="12">
        <f ca="1">INDEX(R$9:R$6003,UsefulSeries!$I692)</f>
        <v>6.0394282102841035E-2</v>
      </c>
      <c r="Z697" s="12">
        <f ca="1">INDEX(S$9:S$6003,UsefulSeries!$I692)</f>
        <v>0.27115142711907486</v>
      </c>
      <c r="AA697" s="12">
        <f ca="1">INDEX(T$9:T$6003,UsefulSeries!$I692)</f>
        <v>0</v>
      </c>
      <c r="AB697" s="12">
        <f ca="1">INDEX(U$9:U$6003,UsefulSeries!$I692)</f>
        <v>0</v>
      </c>
      <c r="AC697" s="12">
        <f>INDEX( K$9:K$6003,UsefulSeries!$I692)</f>
        <v>0</v>
      </c>
      <c r="AD697" s="12">
        <f>INDEX(L$9:L$6003,UsefulSeries!$I692)</f>
        <v>-3.391160188282661E-2</v>
      </c>
      <c r="AE697" s="12"/>
      <c r="AF697" s="12"/>
      <c r="AG697" s="12"/>
      <c r="AH697" s="12"/>
      <c r="AI697" s="12"/>
      <c r="AJ697" s="12"/>
      <c r="AK697" s="12"/>
      <c r="AL697" s="12"/>
      <c r="AM697" s="12"/>
      <c r="AN697" s="12">
        <f t="shared" ca="1" si="108"/>
        <v>0</v>
      </c>
      <c r="AO697" s="12">
        <f t="shared" ca="1" si="109"/>
        <v>0</v>
      </c>
      <c r="AP697" s="12">
        <f t="shared" ca="1" si="110"/>
        <v>6.0394282102841035E-2</v>
      </c>
      <c r="AQ697" s="12">
        <f t="shared" ca="1" si="111"/>
        <v>0.27115142711907486</v>
      </c>
      <c r="AR697" s="12">
        <f t="shared" ca="1" si="112"/>
        <v>0</v>
      </c>
      <c r="AS697" s="12">
        <f t="shared" ca="1" si="113"/>
        <v>0</v>
      </c>
      <c r="AT697" s="12">
        <f t="shared" si="114"/>
        <v>0</v>
      </c>
      <c r="AU697" s="12">
        <f t="shared" si="115"/>
        <v>-3.391160188282661E-2</v>
      </c>
      <c r="AV697" s="12"/>
      <c r="AW697" s="12">
        <f ca="1">INDEX(I$9:I$6003,UsefulSeries!$I692)</f>
        <v>0.16090368789259565</v>
      </c>
      <c r="AX697" s="12"/>
      <c r="AY697" s="12"/>
      <c r="AZ697" s="12">
        <f ca="1"/>
        <v>6.0394282102841035E-2</v>
      </c>
      <c r="BA697" s="12"/>
      <c r="BB697" s="12">
        <f t="shared" ca="1" si="107"/>
        <v>6.0394282102841035E-2</v>
      </c>
      <c r="BC697" s="12"/>
      <c r="BD697" s="38">
        <f ca="1"/>
        <v>0.16752747386924041</v>
      </c>
    </row>
    <row r="698" spans="1:56" x14ac:dyDescent="0.35">
      <c r="A698" s="12">
        <v>0</v>
      </c>
      <c r="B698" s="12">
        <v>0</v>
      </c>
      <c r="C698" s="12">
        <f ca="1">INDEX('Flow probs &amp; rates'!$M$5:$M$5999,UsefulSeries!$E694,0)*(1-INDEX('Flow probs &amp; rates'!$M$5:$M$5999,UsefulSeries!$E694,0))/INDEX('Flow probs &amp; rates'!$F$4:$F$5999,UsefulSeries!$E694,0)</f>
        <v>7.4819961590973039</v>
      </c>
      <c r="D698" s="12">
        <f ca="1">-INDEX('Flow probs &amp; rates'!$M$5:$M$5999,UsefulSeries!$E694,0)*(INDEX('Flow probs &amp; rates'!$O$5:$O$5999,UsefulSeries!$E694,0))/INDEX('Flow probs &amp; rates'!$F$4:$F$5999,UsefulSeries!$E694,0)</f>
        <v>-1.9255407085603511</v>
      </c>
      <c r="E698" s="12">
        <v>0</v>
      </c>
      <c r="F698" s="12">
        <v>0</v>
      </c>
      <c r="G698" s="12"/>
      <c r="H698" s="12"/>
      <c r="I698" s="12">
        <f ca="1">INDEX('Flow probs &amp; rates'!$M$5:$M$5999,UsefulSeries!$E694)</f>
        <v>0.30634968319398076</v>
      </c>
      <c r="J698" s="12"/>
      <c r="K698" s="12">
        <f>INDEX('Flow probs &amp; rates'!$F$4:$F$5999,UsefulSeries!$E694)</f>
        <v>2.8401452003226673E-2</v>
      </c>
      <c r="L698" s="12">
        <f>-INDEX('Flow probs &amp; rates'!$F$4:$F$5999,UsefulSeries!$E694)</f>
        <v>-2.8401452003226673E-2</v>
      </c>
      <c r="M698" s="12"/>
      <c r="N698" s="12"/>
      <c r="O698" s="12"/>
      <c r="P698" s="12">
        <f ca="1"/>
        <v>0</v>
      </c>
      <c r="Q698" s="12">
        <f ca="1"/>
        <v>0</v>
      </c>
      <c r="R698" s="12">
        <f ca="1"/>
        <v>0.14784327091356372</v>
      </c>
      <c r="S698" s="12">
        <f ca="1"/>
        <v>5.513401230714024E-2</v>
      </c>
      <c r="T698" s="12">
        <f ca="1"/>
        <v>0</v>
      </c>
      <c r="U698" s="12">
        <f ca="1"/>
        <v>0</v>
      </c>
      <c r="V698" s="12"/>
      <c r="W698" s="12">
        <f ca="1">INDEX(P$10:P$6003,UsefulSeries!$I692)</f>
        <v>0</v>
      </c>
      <c r="X698" s="12">
        <f ca="1">INDEX(Q$10:Q$6003,UsefulSeries!$I692)</f>
        <v>0</v>
      </c>
      <c r="Y698" s="12">
        <f ca="1">INDEX(R$10:R$6003,UsefulSeries!$I692)</f>
        <v>0</v>
      </c>
      <c r="Z698" s="12">
        <f ca="1">INDEX(S$10:S$6003,UsefulSeries!$I692)</f>
        <v>0</v>
      </c>
      <c r="AA698" s="12">
        <f ca="1">INDEX(T$10:T$6003,UsefulSeries!$I692)</f>
        <v>16.625788433753872</v>
      </c>
      <c r="AB698" s="12">
        <f ca="1">INDEX(U$10:U$6003,UsefulSeries!$I692)</f>
        <v>0.343264495287389</v>
      </c>
      <c r="AC698" s="12">
        <f>INDEX( K$10:K$6003,UsefulSeries!$I692)</f>
        <v>0.32889270454029623</v>
      </c>
      <c r="AD698" s="12">
        <f>INDEX(L$10:L$6003,UsefulSeries!$I692)</f>
        <v>0</v>
      </c>
      <c r="AE698" s="12"/>
      <c r="AF698" s="12"/>
      <c r="AG698" s="12"/>
      <c r="AH698" s="12"/>
      <c r="AI698" s="12"/>
      <c r="AJ698" s="12"/>
      <c r="AK698" s="12"/>
      <c r="AL698" s="12"/>
      <c r="AM698" s="12"/>
      <c r="AN698" s="12">
        <f t="shared" ca="1" si="108"/>
        <v>0</v>
      </c>
      <c r="AO698" s="12">
        <f t="shared" ca="1" si="109"/>
        <v>0</v>
      </c>
      <c r="AP698" s="12">
        <f t="shared" ca="1" si="110"/>
        <v>0</v>
      </c>
      <c r="AQ698" s="12">
        <f t="shared" ca="1" si="111"/>
        <v>0</v>
      </c>
      <c r="AR698" s="12">
        <f t="shared" ca="1" si="112"/>
        <v>16.625788433753872</v>
      </c>
      <c r="AS698" s="12">
        <f t="shared" ca="1" si="113"/>
        <v>0.343264495287389</v>
      </c>
      <c r="AT698" s="12">
        <f t="shared" si="114"/>
        <v>0.32889270454029623</v>
      </c>
      <c r="AU698" s="12">
        <f t="shared" si="115"/>
        <v>0</v>
      </c>
      <c r="AV698" s="12"/>
      <c r="AW698" s="12">
        <f ca="1">INDEX(I$10:I$6003,UsefulSeries!$I692)</f>
        <v>2.0199123046477273E-2</v>
      </c>
      <c r="AX698" s="12"/>
      <c r="AY698" s="12"/>
      <c r="AZ698" s="12">
        <f ca="1"/>
        <v>0.34326449528738906</v>
      </c>
      <c r="BA698" s="12"/>
      <c r="BB698" s="12">
        <f t="shared" ca="1" si="107"/>
        <v>0.34326449528738906</v>
      </c>
      <c r="BC698" s="12"/>
      <c r="BD698" s="38">
        <f ca="1"/>
        <v>1.9911348921780588E-2</v>
      </c>
    </row>
    <row r="699" spans="1:56" x14ac:dyDescent="0.35">
      <c r="A699" s="12">
        <v>0</v>
      </c>
      <c r="B699" s="12">
        <v>0</v>
      </c>
      <c r="C699" s="12">
        <f ca="1">-INDEX('Flow probs &amp; rates'!$M$5:$M$5999,UsefulSeries!$E694,0)*(INDEX('Flow probs &amp; rates'!$O$5:$O$5999,UsefulSeries!$E694,0))/INDEX('Flow probs &amp; rates'!$F$4:$F$5999,UsefulSeries!$E694,0)</f>
        <v>-1.9255407085603511</v>
      </c>
      <c r="D699" s="12">
        <f ca="1">INDEX('Flow probs &amp; rates'!$O$5:$O$5999,UsefulSeries!$E694,0)*(1-INDEX('Flow probs &amp; rates'!$O$5:$O$5999,UsefulSeries!$E694,0))/INDEX('Flow probs &amp; rates'!$F$4:$F$5999,UsefulSeries!$E694,0)</f>
        <v>5.1633868952779922</v>
      </c>
      <c r="E699" s="12">
        <v>0</v>
      </c>
      <c r="F699" s="12">
        <v>0</v>
      </c>
      <c r="G699" s="12"/>
      <c r="H699" s="12"/>
      <c r="I699" s="12">
        <f ca="1">INDEX('Flow probs &amp; rates'!$O$5:$O$5999,UsefulSeries!$E694)</f>
        <v>0.17851545150711753</v>
      </c>
      <c r="J699" s="12"/>
      <c r="K699" s="12"/>
      <c r="L699" s="12">
        <f>-INDEX('Flow probs &amp; rates'!$F$4:$F$5999,UsefulSeries!$E694)</f>
        <v>-2.8401452003226673E-2</v>
      </c>
      <c r="M699" s="12"/>
      <c r="N699" s="12"/>
      <c r="O699" s="12"/>
      <c r="P699" s="12">
        <f ca="1"/>
        <v>0</v>
      </c>
      <c r="Q699" s="12">
        <f ca="1"/>
        <v>0</v>
      </c>
      <c r="R699" s="12">
        <f ca="1"/>
        <v>5.5134012307140233E-2</v>
      </c>
      <c r="S699" s="12">
        <f ca="1"/>
        <v>0.21423201622471313</v>
      </c>
      <c r="T699" s="12">
        <f ca="1"/>
        <v>0</v>
      </c>
      <c r="U699" s="12">
        <f ca="1"/>
        <v>0</v>
      </c>
      <c r="V699" s="12"/>
      <c r="W699" s="12">
        <f ca="1">INDEX(P$11:P$6003,UsefulSeries!$I692)</f>
        <v>0</v>
      </c>
      <c r="X699" s="12">
        <f ca="1">INDEX(Q$11:Q$6003,UsefulSeries!$I692)</f>
        <v>0</v>
      </c>
      <c r="Y699" s="12">
        <f ca="1">INDEX(R$11:R$6003,UsefulSeries!$I692)</f>
        <v>0</v>
      </c>
      <c r="Z699" s="12">
        <f ca="1">INDEX(S$11:S$6003,UsefulSeries!$I692)</f>
        <v>0</v>
      </c>
      <c r="AA699" s="12">
        <f ca="1">INDEX(T$11:T$6003,UsefulSeries!$I692)</f>
        <v>0.34326449528738906</v>
      </c>
      <c r="AB699" s="12">
        <f ca="1">INDEX(U$11:U$6003,UsefulSeries!$I692)</f>
        <v>15.521393986073249</v>
      </c>
      <c r="AC699" s="12">
        <f>INDEX( K$11:K$6003,UsefulSeries!$I692)</f>
        <v>0</v>
      </c>
      <c r="AD699" s="12">
        <f>INDEX(L$11:L$6003,UsefulSeries!$I692)</f>
        <v>0.32889270454029623</v>
      </c>
      <c r="AE699" s="12"/>
      <c r="AF699" s="12"/>
      <c r="AG699" s="12"/>
      <c r="AH699" s="12"/>
      <c r="AI699" s="12"/>
      <c r="AJ699" s="12"/>
      <c r="AK699" s="12"/>
      <c r="AL699" s="12"/>
      <c r="AM699" s="12"/>
      <c r="AN699" s="12">
        <f t="shared" ca="1" si="108"/>
        <v>0</v>
      </c>
      <c r="AO699" s="12">
        <f t="shared" ca="1" si="109"/>
        <v>0</v>
      </c>
      <c r="AP699" s="12">
        <f t="shared" ca="1" si="110"/>
        <v>0</v>
      </c>
      <c r="AQ699" s="12">
        <f t="shared" ca="1" si="111"/>
        <v>0</v>
      </c>
      <c r="AR699" s="12">
        <f t="shared" ca="1" si="112"/>
        <v>0.34326449528738906</v>
      </c>
      <c r="AS699" s="12">
        <f t="shared" ca="1" si="113"/>
        <v>15.521393986073249</v>
      </c>
      <c r="AT699" s="12">
        <f t="shared" si="114"/>
        <v>0</v>
      </c>
      <c r="AU699" s="12">
        <f t="shared" si="115"/>
        <v>0.32889270454029623</v>
      </c>
      <c r="AV699" s="12"/>
      <c r="AW699" s="12">
        <f ca="1">INDEX(I$11:I$6003,UsefulSeries!$I692)</f>
        <v>2.1668856148575888E-2</v>
      </c>
      <c r="AX699" s="12"/>
      <c r="AY699" s="12"/>
      <c r="AZ699" s="12">
        <f ca="1"/>
        <v>0.343264495287389</v>
      </c>
      <c r="BA699" s="12"/>
      <c r="BB699" s="12">
        <f t="shared" ca="1" si="107"/>
        <v>0.343264495287389</v>
      </c>
      <c r="BC699" s="12"/>
      <c r="BD699" s="38">
        <f ca="1"/>
        <v>2.0289195398300038E-2</v>
      </c>
    </row>
    <row r="700" spans="1:56" x14ac:dyDescent="0.35">
      <c r="A700" s="12">
        <v>0</v>
      </c>
      <c r="B700" s="12">
        <v>0</v>
      </c>
      <c r="C700" s="12">
        <v>0</v>
      </c>
      <c r="D700" s="12">
        <v>0</v>
      </c>
      <c r="E700" s="12">
        <f ca="1">INDEX('Flow probs &amp; rates'!$P$5:$P$5999,UsefulSeries!$E694,0)*(1-INDEX('Flow probs &amp; rates'!$P$5:$P$5999,UsefulSeries!$E694,0))/INDEX('Flow probs &amp; rates'!$G$4:$G$5999,UsefulSeries!$E694,0)</f>
        <v>7.7312137563312205E-2</v>
      </c>
      <c r="F700" s="12">
        <f ca="1">-INDEX('Flow probs &amp; rates'!$P$5:$P$5999,UsefulSeries!$E694,0)*(INDEX('Flow probs &amp; rates'!$Q$5:$Q$5999,UsefulSeries!$E694,0))/INDEX('Flow probs &amp; rates'!$G$4:$G$5999,UsefulSeries!$E694,0)</f>
        <v>-1.5513307708725776E-3</v>
      </c>
      <c r="G700" s="12"/>
      <c r="H700" s="12"/>
      <c r="I700" s="12">
        <f ca="1">INDEX('Flow probs &amp; rates'!$P$5:$P$5999,UsefulSeries!$E694)</f>
        <v>2.616607022716122E-2</v>
      </c>
      <c r="J700" s="12"/>
      <c r="K700" s="12">
        <f>INDEX('Flow probs &amp; rates'!$G$4:$G$5999,UsefulSeries!$E694)</f>
        <v>0.32959128798063997</v>
      </c>
      <c r="L700" s="12"/>
      <c r="M700" s="12"/>
      <c r="N700" s="12"/>
      <c r="O700" s="12"/>
      <c r="P700" s="12">
        <f ca="1"/>
        <v>0</v>
      </c>
      <c r="Q700" s="12">
        <f ca="1"/>
        <v>0</v>
      </c>
      <c r="R700" s="12">
        <f ca="1"/>
        <v>0</v>
      </c>
      <c r="S700" s="12">
        <f ca="1"/>
        <v>0</v>
      </c>
      <c r="T700" s="12">
        <f ca="1"/>
        <v>12.941509911866264</v>
      </c>
      <c r="U700" s="12">
        <f ca="1"/>
        <v>0.34537739676991391</v>
      </c>
      <c r="V700" s="12"/>
      <c r="W700" s="12"/>
      <c r="X700" s="12"/>
      <c r="Y700" s="12"/>
      <c r="Z700" s="12"/>
      <c r="AA700" s="12"/>
      <c r="AB700" s="12"/>
      <c r="AC700" s="12"/>
      <c r="AD700" s="12"/>
      <c r="AE700" s="12">
        <f t="array" ref="AE700:AJ701">TRANSPOSE(AC694:AD699)</f>
        <v>-0.63719569357687711</v>
      </c>
      <c r="AF700" s="12">
        <v>-0.63719569357687711</v>
      </c>
      <c r="AG700" s="12">
        <v>3.391160188282661E-2</v>
      </c>
      <c r="AH700" s="12">
        <v>0</v>
      </c>
      <c r="AI700" s="12">
        <v>0.32889270454029623</v>
      </c>
      <c r="AJ700" s="12">
        <v>0</v>
      </c>
      <c r="AK700" s="12"/>
      <c r="AL700" s="12"/>
      <c r="AM700" s="12"/>
      <c r="AN700" s="12">
        <f t="shared" si="108"/>
        <v>-0.63719569357687711</v>
      </c>
      <c r="AO700" s="12">
        <f t="shared" si="109"/>
        <v>-0.63719569357687711</v>
      </c>
      <c r="AP700" s="12">
        <f t="shared" si="110"/>
        <v>3.391160188282661E-2</v>
      </c>
      <c r="AQ700" s="12">
        <f t="shared" si="111"/>
        <v>0</v>
      </c>
      <c r="AR700" s="12">
        <f t="shared" si="112"/>
        <v>0.32889270454029623</v>
      </c>
      <c r="AS700" s="12">
        <f t="shared" si="113"/>
        <v>0</v>
      </c>
      <c r="AT700" s="12">
        <f t="shared" si="114"/>
        <v>0</v>
      </c>
      <c r="AU700" s="12">
        <f t="shared" si="115"/>
        <v>0</v>
      </c>
      <c r="AV700" s="12"/>
      <c r="AW700" s="12"/>
      <c r="AX700" s="12">
        <f>INDEX($N$6:$N$6003,UsefulSeries!$K692)</f>
        <v>1.086234324045865E-3</v>
      </c>
      <c r="AY700" s="12"/>
      <c r="AZ700" s="12"/>
      <c r="BA700" s="12"/>
      <c r="BB700" s="12">
        <f t="shared" si="107"/>
        <v>1.086234324045865E-3</v>
      </c>
      <c r="BC700" s="12"/>
      <c r="BD700" s="38">
        <f ca="1"/>
        <v>1.5987159923101544E-2</v>
      </c>
    </row>
    <row r="701" spans="1:56" x14ac:dyDescent="0.35">
      <c r="A701" s="12">
        <v>0</v>
      </c>
      <c r="B701" s="12">
        <v>0</v>
      </c>
      <c r="C701" s="12">
        <v>0</v>
      </c>
      <c r="D701" s="12">
        <v>0</v>
      </c>
      <c r="E701" s="12">
        <f ca="1">-INDEX('Flow probs &amp; rates'!$P$5:$P$5999,UsefulSeries!$E694,0)*(INDEX('Flow probs &amp; rates'!$Q$5:$Q$5999,UsefulSeries!$E694,0))/INDEX('Flow probs &amp; rates'!$G$4:$G$5999,UsefulSeries!$E694,0)</f>
        <v>-1.5513307708725776E-3</v>
      </c>
      <c r="F701" s="12">
        <f ca="1">INDEX('Flow probs &amp; rates'!$Q$5:$Q$5999,UsefulSeries!$E694,0)*(1-INDEX('Flow probs &amp; rates'!$Q$5:$Q$5999,UsefulSeries!$E694,0))/INDEX('Flow probs &amp; rates'!$G$4:$G$5999,UsefulSeries!$E694,0)</f>
        <v>5.812934701457996E-2</v>
      </c>
      <c r="G701" s="12"/>
      <c r="H701" s="12"/>
      <c r="I701" s="12">
        <f ca="1">INDEX('Flow probs &amp; rates'!$Q$5:$Q$5999,UsefulSeries!$E694)</f>
        <v>1.9540767964657563E-2</v>
      </c>
      <c r="J701" s="12"/>
      <c r="K701" s="12"/>
      <c r="L701" s="12">
        <f>INDEX('Flow probs &amp; rates'!$G$4:$G$5999,UsefulSeries!$E694)</f>
        <v>0.32959128798063997</v>
      </c>
      <c r="M701" s="12"/>
      <c r="N701" s="12"/>
      <c r="O701" s="12"/>
      <c r="P701" s="12">
        <f ca="1"/>
        <v>0</v>
      </c>
      <c r="Q701" s="12">
        <f ca="1"/>
        <v>0</v>
      </c>
      <c r="R701" s="12">
        <f ca="1"/>
        <v>0</v>
      </c>
      <c r="S701" s="12">
        <f ca="1"/>
        <v>0</v>
      </c>
      <c r="T701" s="12">
        <f ca="1"/>
        <v>0.34537739676991397</v>
      </c>
      <c r="U701" s="12">
        <f ca="1"/>
        <v>17.212231789430206</v>
      </c>
      <c r="V701" s="12"/>
      <c r="W701" s="12"/>
      <c r="X701" s="12"/>
      <c r="Y701" s="12"/>
      <c r="Z701" s="12"/>
      <c r="AA701" s="12"/>
      <c r="AB701" s="12"/>
      <c r="AC701" s="12"/>
      <c r="AD701" s="12"/>
      <c r="AE701" s="12">
        <v>0.63719569357687711</v>
      </c>
      <c r="AF701" s="12">
        <v>0</v>
      </c>
      <c r="AG701" s="12">
        <v>-3.391160188282661E-2</v>
      </c>
      <c r="AH701" s="12">
        <v>-3.391160188282661E-2</v>
      </c>
      <c r="AI701" s="12">
        <v>0</v>
      </c>
      <c r="AJ701" s="12">
        <v>0.32889270454029623</v>
      </c>
      <c r="AK701" s="12"/>
      <c r="AL701" s="12"/>
      <c r="AM701" s="12"/>
      <c r="AN701" s="12">
        <f t="shared" si="108"/>
        <v>0.63719569357687711</v>
      </c>
      <c r="AO701" s="12">
        <f t="shared" si="109"/>
        <v>0</v>
      </c>
      <c r="AP701" s="12">
        <f t="shared" si="110"/>
        <v>-3.391160188282661E-2</v>
      </c>
      <c r="AQ701" s="12">
        <f t="shared" si="111"/>
        <v>-3.391160188282661E-2</v>
      </c>
      <c r="AR701" s="12">
        <f t="shared" si="112"/>
        <v>0</v>
      </c>
      <c r="AS701" s="12">
        <f t="shared" si="113"/>
        <v>0.32889270454029623</v>
      </c>
      <c r="AT701" s="12">
        <f t="shared" si="114"/>
        <v>0</v>
      </c>
      <c r="AU701" s="12">
        <f t="shared" si="115"/>
        <v>0</v>
      </c>
      <c r="AV701" s="12"/>
      <c r="AW701" s="12"/>
      <c r="AX701" s="12">
        <f>INDEX('Margin error adjustment'!N$7:N$6003,UsefulSeries!$K692)</f>
        <v>-1.1011972129520362E-3</v>
      </c>
      <c r="AY701" s="12"/>
      <c r="AZ701" s="12"/>
      <c r="BA701" s="12"/>
      <c r="BB701" s="12">
        <f t="shared" si="107"/>
        <v>-1.1011972129520362E-3</v>
      </c>
      <c r="BC701" s="12"/>
      <c r="BD701" s="38">
        <f ca="1"/>
        <v>6.5410513565185541E-2</v>
      </c>
    </row>
    <row r="702" spans="1:56" x14ac:dyDescent="0.35">
      <c r="A702" s="12">
        <f ca="1">INDEX('Flow probs &amp; rates'!$K$5:$K$5999,UsefulSeries!$E700,0)*(1-INDEX('Flow probs &amp; rates'!$K$5:$K$5999,UsefulSeries!$E700,0))/INDEX('Flow probs &amp; rates'!$E$4:$E$5999,UsefulSeries!$E700,0)</f>
        <v>1.7101086792376832E-2</v>
      </c>
      <c r="B702" s="12">
        <f ca="1">-INDEX('Flow probs &amp; rates'!$K$5:$K$5999,UsefulSeries!$E700,0)*(INDEX('Flow probs &amp; rates'!$L$5:$L$5999,UsefulSeries!$E700,0))/INDEX('Flow probs &amp; rates'!$E$4:$E$5999,UsefulSeries!$E700,0)</f>
        <v>-2.3783925446078756E-4</v>
      </c>
      <c r="C702" s="12">
        <v>0</v>
      </c>
      <c r="D702" s="12">
        <v>0</v>
      </c>
      <c r="E702" s="12">
        <v>0</v>
      </c>
      <c r="F702" s="12">
        <v>0</v>
      </c>
      <c r="G702" s="12"/>
      <c r="H702" s="12"/>
      <c r="I702" s="12">
        <f ca="1">INDEX('Flow probs &amp; rates'!$K$5:$K$5999,UsefulSeries!$E700)</f>
        <v>1.1114480201055602E-2</v>
      </c>
      <c r="J702" s="12"/>
      <c r="K702" s="12">
        <f>-INDEX('Flow probs &amp; rates'!$E$4:$E$5999,UsefulSeries!$E700)</f>
        <v>-0.64270468095720035</v>
      </c>
      <c r="L702" s="12">
        <f>INDEX('Flow probs &amp; rates'!$E$4:$E$5999,UsefulSeries!$E700)</f>
        <v>0.64270468095720035</v>
      </c>
      <c r="M702" s="12"/>
      <c r="N702" s="12"/>
      <c r="O702" s="12"/>
      <c r="P702" s="12">
        <f t="array" aca="1" ref="P702:U707" ca="1">MINVERSE(A702:F707)</f>
        <v>58.48498231597592</v>
      </c>
      <c r="Q702" s="12">
        <f ca="1"/>
        <v>0.6590948852565518</v>
      </c>
      <c r="R702" s="12">
        <f ca="1"/>
        <v>0</v>
      </c>
      <c r="S702" s="12">
        <f ca="1"/>
        <v>0</v>
      </c>
      <c r="T702" s="12">
        <f ca="1"/>
        <v>0</v>
      </c>
      <c r="U702" s="12">
        <f ca="1"/>
        <v>0</v>
      </c>
      <c r="V702" s="12"/>
      <c r="W702" s="12">
        <f ca="1">INDEX(P$6:P$6003,UsefulSeries!$I700)</f>
        <v>52.669628035429298</v>
      </c>
      <c r="X702" s="12">
        <f ca="1">INDEX(Q$6:Q$6003,UsefulSeries!$I700)</f>
        <v>0.65383516539250341</v>
      </c>
      <c r="Y702" s="12">
        <f ca="1">INDEX(R$6:R$6003,UsefulSeries!$I700)</f>
        <v>0</v>
      </c>
      <c r="Z702" s="12">
        <f ca="1">INDEX(S$6:S$6003,UsefulSeries!$I700)</f>
        <v>0</v>
      </c>
      <c r="AA702" s="12">
        <f ca="1">INDEX(T$6:T$6003,UsefulSeries!$I700)</f>
        <v>0</v>
      </c>
      <c r="AB702" s="12">
        <f ca="1">INDEX(U$6:U$6003,UsefulSeries!$I700)</f>
        <v>0</v>
      </c>
      <c r="AC702" s="12">
        <f>INDEX( K$6:K$6003,UsefulSeries!$I700)</f>
        <v>-0.63828192790092297</v>
      </c>
      <c r="AD702" s="12">
        <f>INDEX(L$6:L$6003,UsefulSeries!$I700)</f>
        <v>0.63828192790092297</v>
      </c>
      <c r="AE702" s="12"/>
      <c r="AF702" s="12"/>
      <c r="AG702" s="12"/>
      <c r="AH702" s="12"/>
      <c r="AI702" s="12"/>
      <c r="AJ702" s="12"/>
      <c r="AK702" s="12"/>
      <c r="AL702" s="12"/>
      <c r="AM702" s="12"/>
      <c r="AN702" s="12">
        <f t="shared" ca="1" si="108"/>
        <v>52.669628035429298</v>
      </c>
      <c r="AO702" s="12">
        <f t="shared" ca="1" si="109"/>
        <v>0.65383516539250341</v>
      </c>
      <c r="AP702" s="12">
        <f t="shared" ca="1" si="110"/>
        <v>0</v>
      </c>
      <c r="AQ702" s="12">
        <f t="shared" ca="1" si="111"/>
        <v>0</v>
      </c>
      <c r="AR702" s="12">
        <f t="shared" ca="1" si="112"/>
        <v>0</v>
      </c>
      <c r="AS702" s="12">
        <f t="shared" ca="1" si="113"/>
        <v>0</v>
      </c>
      <c r="AT702" s="12">
        <f t="shared" si="114"/>
        <v>-0.63828192790092297</v>
      </c>
      <c r="AU702" s="12">
        <f t="shared" si="115"/>
        <v>0.63828192790092297</v>
      </c>
      <c r="AV702" s="12"/>
      <c r="AW702" s="12">
        <f ca="1">INDEX(I$6:I$6003,UsefulSeries!$I700)</f>
        <v>1.227092566858861E-2</v>
      </c>
      <c r="AX702" s="12"/>
      <c r="AY702" s="12"/>
      <c r="AZ702" s="12">
        <f t="array" aca="1" ref="AZ702:AZ707" ca="1">MMULT(W702:AB707,AW702:AW707)</f>
        <v>0.65383516539250341</v>
      </c>
      <c r="BA702" s="12"/>
      <c r="BB702" s="12">
        <f t="shared" ca="1" si="107"/>
        <v>0.65383516539250341</v>
      </c>
      <c r="BC702" s="12"/>
      <c r="BD702" s="38">
        <f t="array" aca="1" ref="BD702:BD709" ca="1">MMULT(MINVERSE(AN702:AU709),BB702:BB709)</f>
        <v>1.247558473852365E-2</v>
      </c>
    </row>
    <row r="703" spans="1:56" x14ac:dyDescent="0.35">
      <c r="A703" s="12">
        <f ca="1">-INDEX('Flow probs &amp; rates'!$K$5:$K$5999,UsefulSeries!$E700,0)*(INDEX('Flow probs &amp; rates'!$L$5:$L$5999,UsefulSeries!$E700,0))/INDEX('Flow probs &amp; rates'!$E$4:$E$5999,UsefulSeries!$E700,0)</f>
        <v>-2.3783925446078756E-4</v>
      </c>
      <c r="B703" s="12">
        <f ca="1">INDEX('Flow probs &amp; rates'!$L$5:$L$5999,UsefulSeries!$E700,0)*(1-INDEX('Flow probs &amp; rates'!$L$5:$L$5999,UsefulSeries!$E700,0))/INDEX('Flow probs &amp; rates'!$E$4:$E$5999,UsefulSeries!$E700,0)</f>
        <v>2.1104737576243822E-2</v>
      </c>
      <c r="C703" s="12">
        <v>0</v>
      </c>
      <c r="D703" s="12">
        <v>0</v>
      </c>
      <c r="E703" s="12">
        <v>0</v>
      </c>
      <c r="F703" s="12">
        <v>0</v>
      </c>
      <c r="G703" s="12"/>
      <c r="H703" s="12"/>
      <c r="I703" s="12">
        <f ca="1">INDEX('Flow probs &amp; rates'!$L$5:$L$5999,UsefulSeries!$E700)</f>
        <v>1.3753265955055719E-2</v>
      </c>
      <c r="J703" s="12"/>
      <c r="K703" s="12">
        <f>-INDEX('Flow probs &amp; rates'!$E$4:$E$5999,UsefulSeries!$E700)</f>
        <v>-0.64270468095720035</v>
      </c>
      <c r="L703" s="12"/>
      <c r="M703" s="12"/>
      <c r="N703" s="12"/>
      <c r="O703" s="12"/>
      <c r="P703" s="12">
        <f ca="1"/>
        <v>0.65909488525655169</v>
      </c>
      <c r="Q703" s="12">
        <f ca="1"/>
        <v>47.390153752110017</v>
      </c>
      <c r="R703" s="12">
        <f ca="1"/>
        <v>0</v>
      </c>
      <c r="S703" s="12">
        <f ca="1"/>
        <v>0</v>
      </c>
      <c r="T703" s="12">
        <f ca="1"/>
        <v>0</v>
      </c>
      <c r="U703" s="12">
        <f ca="1"/>
        <v>0</v>
      </c>
      <c r="V703" s="12"/>
      <c r="W703" s="12">
        <f ca="1">INDEX(P$7:P$6003,UsefulSeries!$I700)</f>
        <v>0.65383516539250341</v>
      </c>
      <c r="X703" s="12">
        <f ca="1">INDEX(Q$7:Q$6003,UsefulSeries!$I700)</f>
        <v>56.075750913286328</v>
      </c>
      <c r="Y703" s="12">
        <f ca="1">INDEX(R$7:R$6003,UsefulSeries!$I700)</f>
        <v>0</v>
      </c>
      <c r="Z703" s="12">
        <f ca="1">INDEX(S$7:S$6003,UsefulSeries!$I700)</f>
        <v>0</v>
      </c>
      <c r="AA703" s="12">
        <f ca="1">INDEX(T$7:T$6003,UsefulSeries!$I700)</f>
        <v>0</v>
      </c>
      <c r="AB703" s="12">
        <f ca="1">INDEX(U$7:U$6003,UsefulSeries!$I700)</f>
        <v>0</v>
      </c>
      <c r="AC703" s="12">
        <f>INDEX( K$7:K$6003,UsefulSeries!$I700,1)</f>
        <v>-0.63828192790092297</v>
      </c>
      <c r="AD703" s="12">
        <f>INDEX(L$7:L$6003,UsefulSeries!$I700,1)</f>
        <v>0</v>
      </c>
      <c r="AE703" s="12"/>
      <c r="AF703" s="12"/>
      <c r="AG703" s="12"/>
      <c r="AH703" s="12"/>
      <c r="AI703" s="12"/>
      <c r="AJ703" s="12"/>
      <c r="AK703" s="12"/>
      <c r="AL703" s="12"/>
      <c r="AM703" s="12"/>
      <c r="AN703" s="12">
        <f t="shared" ca="1" si="108"/>
        <v>0.65383516539250341</v>
      </c>
      <c r="AO703" s="12">
        <f t="shared" ca="1" si="109"/>
        <v>56.075750913286328</v>
      </c>
      <c r="AP703" s="12">
        <f t="shared" ca="1" si="110"/>
        <v>0</v>
      </c>
      <c r="AQ703" s="12">
        <f t="shared" ca="1" si="111"/>
        <v>0</v>
      </c>
      <c r="AR703" s="12">
        <f t="shared" ca="1" si="112"/>
        <v>0</v>
      </c>
      <c r="AS703" s="12">
        <f t="shared" ca="1" si="113"/>
        <v>0</v>
      </c>
      <c r="AT703" s="12">
        <f t="shared" si="114"/>
        <v>-0.63828192790092297</v>
      </c>
      <c r="AU703" s="12">
        <f t="shared" si="115"/>
        <v>0</v>
      </c>
      <c r="AV703" s="12"/>
      <c r="AW703" s="12">
        <f ca="1">INDEX(I$7:I$6003,UsefulSeries!$I700)</f>
        <v>1.1516778503369931E-2</v>
      </c>
      <c r="AX703" s="12"/>
      <c r="AY703" s="12"/>
      <c r="AZ703" s="12">
        <f ca="1"/>
        <v>0.65383516539250353</v>
      </c>
      <c r="BA703" s="12"/>
      <c r="BB703" s="12">
        <f t="shared" ca="1" si="107"/>
        <v>0.65383516539250353</v>
      </c>
      <c r="BC703" s="12"/>
      <c r="BD703" s="38">
        <f ca="1"/>
        <v>1.2111615420341112E-2</v>
      </c>
    </row>
    <row r="704" spans="1:56" x14ac:dyDescent="0.35">
      <c r="A704" s="12">
        <v>0</v>
      </c>
      <c r="B704" s="12">
        <v>0</v>
      </c>
      <c r="C704" s="12">
        <f ca="1">INDEX('Flow probs &amp; rates'!$M$5:$M$5999,UsefulSeries!$E700,0)*(1-INDEX('Flow probs &amp; rates'!$M$5:$M$5999,UsefulSeries!$E700,0))/INDEX('Flow probs &amp; rates'!$F$4:$F$5999,UsefulSeries!$E700,0)</f>
        <v>7.8917559859934228</v>
      </c>
      <c r="D704" s="12">
        <f ca="1">-INDEX('Flow probs &amp; rates'!$M$5:$M$5999,UsefulSeries!$E700,0)*(INDEX('Flow probs &amp; rates'!$O$5:$O$5999,UsefulSeries!$E700,0))/INDEX('Flow probs &amp; rates'!$F$4:$F$5999,UsefulSeries!$E700,0)</f>
        <v>-1.9846410097579081</v>
      </c>
      <c r="E704" s="12">
        <v>0</v>
      </c>
      <c r="F704" s="12">
        <v>0</v>
      </c>
      <c r="G704" s="12"/>
      <c r="H704" s="12"/>
      <c r="I704" s="12">
        <f ca="1">INDEX('Flow probs &amp; rates'!$M$5:$M$5999,UsefulSeries!$E700)</f>
        <v>0.32312714071835363</v>
      </c>
      <c r="J704" s="12"/>
      <c r="K704" s="12">
        <f>INDEX('Flow probs &amp; rates'!$F$4:$F$5999,UsefulSeries!$E700)</f>
        <v>2.7714489910448333E-2</v>
      </c>
      <c r="L704" s="12">
        <f>-INDEX('Flow probs &amp; rates'!$F$4:$F$5999,UsefulSeries!$E700)</f>
        <v>-2.7714489910448333E-2</v>
      </c>
      <c r="M704" s="12"/>
      <c r="N704" s="12"/>
      <c r="O704" s="12"/>
      <c r="P704" s="12">
        <f ca="1"/>
        <v>0</v>
      </c>
      <c r="Q704" s="12">
        <f ca="1"/>
        <v>0</v>
      </c>
      <c r="R704" s="12">
        <f ca="1"/>
        <v>0.14047095940498019</v>
      </c>
      <c r="S704" s="12">
        <f ca="1"/>
        <v>5.4701346091671307E-2</v>
      </c>
      <c r="T704" s="12">
        <f ca="1"/>
        <v>0</v>
      </c>
      <c r="U704" s="12">
        <f ca="1"/>
        <v>0</v>
      </c>
      <c r="V704" s="12"/>
      <c r="W704" s="12">
        <f ca="1">INDEX(P$8:P$6003,UsefulSeries!$I700)</f>
        <v>0</v>
      </c>
      <c r="X704" s="12">
        <f ca="1">INDEX(Q$8:Q$6003,UsefulSeries!$I700)</f>
        <v>0</v>
      </c>
      <c r="Y704" s="12">
        <f ca="1">INDEX(R$8:R$6003,UsefulSeries!$I700)</f>
        <v>0.18061010404488345</v>
      </c>
      <c r="Z704" s="12">
        <f ca="1">INDEX(S$8:S$6003,UsefulSeries!$I700)</f>
        <v>5.8143494850401982E-2</v>
      </c>
      <c r="AA704" s="12">
        <f ca="1">INDEX(T$8:T$6003,UsefulSeries!$I700)</f>
        <v>0</v>
      </c>
      <c r="AB704" s="12">
        <f ca="1">INDEX(U$8:U$6003,UsefulSeries!$I700)</f>
        <v>0</v>
      </c>
      <c r="AC704" s="12">
        <f>INDEX( K$8:K$6003,UsefulSeries!$I700)</f>
        <v>3.2810404669874574E-2</v>
      </c>
      <c r="AD704" s="12">
        <f>INDEX(L$8:L$6003,UsefulSeries!$I700)</f>
        <v>-3.2810404669874574E-2</v>
      </c>
      <c r="AE704" s="12"/>
      <c r="AF704" s="12"/>
      <c r="AG704" s="12"/>
      <c r="AH704" s="12"/>
      <c r="AI704" s="12"/>
      <c r="AJ704" s="12"/>
      <c r="AK704" s="12"/>
      <c r="AL704" s="12"/>
      <c r="AM704" s="12"/>
      <c r="AN704" s="12">
        <f t="shared" ca="1" si="108"/>
        <v>0</v>
      </c>
      <c r="AO704" s="12">
        <f t="shared" ca="1" si="109"/>
        <v>0</v>
      </c>
      <c r="AP704" s="12">
        <f t="shared" ca="1" si="110"/>
        <v>0.18061010404488345</v>
      </c>
      <c r="AQ704" s="12">
        <f t="shared" ca="1" si="111"/>
        <v>5.8143494850401982E-2</v>
      </c>
      <c r="AR704" s="12">
        <f t="shared" ca="1" si="112"/>
        <v>0</v>
      </c>
      <c r="AS704" s="12">
        <f t="shared" ca="1" si="113"/>
        <v>0</v>
      </c>
      <c r="AT704" s="12">
        <f t="shared" si="114"/>
        <v>3.2810404669874574E-2</v>
      </c>
      <c r="AU704" s="12">
        <f t="shared" si="115"/>
        <v>-3.2810404669874574E-2</v>
      </c>
      <c r="AV704" s="12"/>
      <c r="AW704" s="12">
        <f ca="1">INDEX(I$8:I$6003,UsefulSeries!$I700)</f>
        <v>0.26791306533008064</v>
      </c>
      <c r="AX704" s="12"/>
      <c r="AY704" s="12"/>
      <c r="AZ704" s="12">
        <f ca="1"/>
        <v>5.8143494850401975E-2</v>
      </c>
      <c r="BA704" s="12"/>
      <c r="BB704" s="12">
        <f t="shared" ca="1" si="107"/>
        <v>5.8143494850401975E-2</v>
      </c>
      <c r="BC704" s="12"/>
      <c r="BD704" s="38">
        <f ca="1"/>
        <v>0.26290917883160997</v>
      </c>
    </row>
    <row r="705" spans="1:56" x14ac:dyDescent="0.35">
      <c r="A705" s="12">
        <v>0</v>
      </c>
      <c r="B705" s="12">
        <v>0</v>
      </c>
      <c r="C705" s="12">
        <f ca="1">-INDEX('Flow probs &amp; rates'!$M$5:$M$5999,UsefulSeries!$E700,0)*(INDEX('Flow probs &amp; rates'!$O$5:$O$5999,UsefulSeries!$E700,0))/INDEX('Flow probs &amp; rates'!$F$4:$F$5999,UsefulSeries!$E700,0)</f>
        <v>-1.9846410097579081</v>
      </c>
      <c r="D705" s="12">
        <f ca="1">INDEX('Flow probs &amp; rates'!$O$5:$O$5999,UsefulSeries!$E700,0)*(1-INDEX('Flow probs &amp; rates'!$O$5:$O$5999,UsefulSeries!$E700,0))/INDEX('Flow probs &amp; rates'!$F$4:$F$5999,UsefulSeries!$E700,0)</f>
        <v>5.0964820179737584</v>
      </c>
      <c r="E705" s="12">
        <v>0</v>
      </c>
      <c r="F705" s="12">
        <v>0</v>
      </c>
      <c r="G705" s="12"/>
      <c r="H705" s="12"/>
      <c r="I705" s="12">
        <f ca="1">INDEX('Flow probs &amp; rates'!$O$5:$O$5999,UsefulSeries!$E700)</f>
        <v>0.17022189197267065</v>
      </c>
      <c r="J705" s="12"/>
      <c r="K705" s="12"/>
      <c r="L705" s="12">
        <f>-INDEX('Flow probs &amp; rates'!$F$4:$F$5999,UsefulSeries!$E700)</f>
        <v>-2.7714489910448333E-2</v>
      </c>
      <c r="M705" s="12"/>
      <c r="N705" s="12"/>
      <c r="O705" s="12"/>
      <c r="P705" s="12">
        <f ca="1"/>
        <v>0</v>
      </c>
      <c r="Q705" s="12">
        <f ca="1"/>
        <v>0</v>
      </c>
      <c r="R705" s="12">
        <f ca="1"/>
        <v>5.4701346091671307E-2</v>
      </c>
      <c r="S705" s="12">
        <f ca="1"/>
        <v>0.2175152449931001</v>
      </c>
      <c r="T705" s="12">
        <f ca="1"/>
        <v>0</v>
      </c>
      <c r="U705" s="12">
        <f ca="1"/>
        <v>0</v>
      </c>
      <c r="V705" s="12"/>
      <c r="W705" s="12">
        <f ca="1">INDEX(P$9:P$6003,UsefulSeries!$I700)</f>
        <v>0</v>
      </c>
      <c r="X705" s="12">
        <f ca="1">INDEX(Q$9:Q$6003,UsefulSeries!$I700)</f>
        <v>0</v>
      </c>
      <c r="Y705" s="12">
        <f ca="1">INDEX(R$9:R$6003,UsefulSeries!$I700)</f>
        <v>5.8143494850401982E-2</v>
      </c>
      <c r="Z705" s="12">
        <f ca="1">INDEX(S$9:S$6003,UsefulSeries!$I700)</f>
        <v>0.25369213753225889</v>
      </c>
      <c r="AA705" s="12">
        <f ca="1">INDEX(T$9:T$6003,UsefulSeries!$I700)</f>
        <v>0</v>
      </c>
      <c r="AB705" s="12">
        <f ca="1">INDEX(U$9:U$6003,UsefulSeries!$I700)</f>
        <v>0</v>
      </c>
      <c r="AC705" s="12">
        <f>INDEX( K$9:K$6003,UsefulSeries!$I700)</f>
        <v>0</v>
      </c>
      <c r="AD705" s="12">
        <f>INDEX(L$9:L$6003,UsefulSeries!$I700)</f>
        <v>-3.2810404669874574E-2</v>
      </c>
      <c r="AE705" s="12"/>
      <c r="AF705" s="12"/>
      <c r="AG705" s="12"/>
      <c r="AH705" s="12"/>
      <c r="AI705" s="12"/>
      <c r="AJ705" s="12"/>
      <c r="AK705" s="12"/>
      <c r="AL705" s="12"/>
      <c r="AM705" s="12"/>
      <c r="AN705" s="12">
        <f t="shared" ca="1" si="108"/>
        <v>0</v>
      </c>
      <c r="AO705" s="12">
        <f t="shared" ca="1" si="109"/>
        <v>0</v>
      </c>
      <c r="AP705" s="12">
        <f t="shared" ca="1" si="110"/>
        <v>5.8143494850401982E-2</v>
      </c>
      <c r="AQ705" s="12">
        <f t="shared" ca="1" si="111"/>
        <v>0.25369213753225889</v>
      </c>
      <c r="AR705" s="12">
        <f t="shared" ca="1" si="112"/>
        <v>0</v>
      </c>
      <c r="AS705" s="12">
        <f t="shared" ca="1" si="113"/>
        <v>0</v>
      </c>
      <c r="AT705" s="12">
        <f t="shared" si="114"/>
        <v>0</v>
      </c>
      <c r="AU705" s="12">
        <f t="shared" si="115"/>
        <v>-3.2810404669874574E-2</v>
      </c>
      <c r="AV705" s="12"/>
      <c r="AW705" s="12">
        <f ca="1">INDEX(I$9:I$6003,UsefulSeries!$I700)</f>
        <v>0.16778640966204333</v>
      </c>
      <c r="AX705" s="12"/>
      <c r="AY705" s="12"/>
      <c r="AZ705" s="12">
        <f ca="1"/>
        <v>5.8143494850401989E-2</v>
      </c>
      <c r="BA705" s="12"/>
      <c r="BB705" s="12">
        <f t="shared" ca="1" si="107"/>
        <v>5.8143494850401989E-2</v>
      </c>
      <c r="BC705" s="12"/>
      <c r="BD705" s="38">
        <f ca="1"/>
        <v>0.17345612943325811</v>
      </c>
    </row>
    <row r="706" spans="1:56" x14ac:dyDescent="0.35">
      <c r="A706" s="12">
        <v>0</v>
      </c>
      <c r="B706" s="12">
        <v>0</v>
      </c>
      <c r="C706" s="12">
        <v>0</v>
      </c>
      <c r="D706" s="12">
        <v>0</v>
      </c>
      <c r="E706" s="12">
        <f ca="1">INDEX('Flow probs &amp; rates'!$P$5:$P$5999,UsefulSeries!$E700,0)*(1-INDEX('Flow probs &amp; rates'!$P$5:$P$5999,UsefulSeries!$E700,0))/INDEX('Flow probs &amp; rates'!$G$4:$G$5999,UsefulSeries!$E700,0)</f>
        <v>7.6638193719718278E-2</v>
      </c>
      <c r="F706" s="12">
        <f ca="1">-INDEX('Flow probs &amp; rates'!$P$5:$P$5999,UsefulSeries!$E700,0)*(INDEX('Flow probs &amp; rates'!$Q$5:$Q$5999,UsefulSeries!$E700,0))/INDEX('Flow probs &amp; rates'!$G$4:$G$5999,UsefulSeries!$E700,0)</f>
        <v>-1.5945733788801742E-3</v>
      </c>
      <c r="G706" s="12"/>
      <c r="H706" s="12"/>
      <c r="I706" s="12">
        <f ca="1">INDEX('Flow probs &amp; rates'!$P$5:$P$5999,UsefulSeries!$E700)</f>
        <v>2.5930890512101085E-2</v>
      </c>
      <c r="J706" s="12"/>
      <c r="K706" s="12">
        <f>INDEX('Flow probs &amp; rates'!$G$4:$G$5999,UsefulSeries!$E700)</f>
        <v>0.32958082913235132</v>
      </c>
      <c r="L706" s="12"/>
      <c r="M706" s="12"/>
      <c r="N706" s="12"/>
      <c r="O706" s="12"/>
      <c r="P706" s="12">
        <f ca="1"/>
        <v>0</v>
      </c>
      <c r="Q706" s="12">
        <f ca="1"/>
        <v>0</v>
      </c>
      <c r="R706" s="12">
        <f ca="1"/>
        <v>0</v>
      </c>
      <c r="S706" s="12">
        <f ca="1"/>
        <v>0</v>
      </c>
      <c r="T706" s="12">
        <f ca="1"/>
        <v>13.055513799037806</v>
      </c>
      <c r="U706" s="12">
        <f ca="1"/>
        <v>0.34554423672960399</v>
      </c>
      <c r="V706" s="12"/>
      <c r="W706" s="12">
        <f ca="1">INDEX(P$10:P$6003,UsefulSeries!$I700)</f>
        <v>0</v>
      </c>
      <c r="X706" s="12">
        <f ca="1">INDEX(Q$10:Q$6003,UsefulSeries!$I700)</f>
        <v>0</v>
      </c>
      <c r="Y706" s="12">
        <f ca="1">INDEX(R$10:R$6003,UsefulSeries!$I700)</f>
        <v>0</v>
      </c>
      <c r="Z706" s="12">
        <f ca="1">INDEX(S$10:S$6003,UsefulSeries!$I700)</f>
        <v>0</v>
      </c>
      <c r="AA706" s="12">
        <f ca="1">INDEX(T$10:T$6003,UsefulSeries!$I700)</f>
        <v>16.689400815208995</v>
      </c>
      <c r="AB706" s="12">
        <f ca="1">INDEX(U$10:U$6003,UsefulSeries!$I700)</f>
        <v>0.34341659240190164</v>
      </c>
      <c r="AC706" s="12">
        <f>INDEX( K$10:K$6003,UsefulSeries!$I700)</f>
        <v>0.32890766742920247</v>
      </c>
      <c r="AD706" s="12">
        <f>INDEX(L$10:L$6003,UsefulSeries!$I700)</f>
        <v>0</v>
      </c>
      <c r="AE706" s="12"/>
      <c r="AF706" s="12"/>
      <c r="AG706" s="12"/>
      <c r="AH706" s="12"/>
      <c r="AI706" s="12"/>
      <c r="AJ706" s="12"/>
      <c r="AK706" s="12"/>
      <c r="AL706" s="12"/>
      <c r="AM706" s="12"/>
      <c r="AN706" s="12">
        <f t="shared" ca="1" si="108"/>
        <v>0</v>
      </c>
      <c r="AO706" s="12">
        <f t="shared" ca="1" si="109"/>
        <v>0</v>
      </c>
      <c r="AP706" s="12">
        <f t="shared" ca="1" si="110"/>
        <v>0</v>
      </c>
      <c r="AQ706" s="12">
        <f t="shared" ca="1" si="111"/>
        <v>0</v>
      </c>
      <c r="AR706" s="12">
        <f t="shared" ca="1" si="112"/>
        <v>16.689400815208995</v>
      </c>
      <c r="AS706" s="12">
        <f t="shared" ca="1" si="113"/>
        <v>0.34341659240190164</v>
      </c>
      <c r="AT706" s="12">
        <f t="shared" si="114"/>
        <v>0.32890766742920247</v>
      </c>
      <c r="AU706" s="12">
        <f t="shared" si="115"/>
        <v>0</v>
      </c>
      <c r="AV706" s="12"/>
      <c r="AW706" s="12">
        <f ca="1">INDEX(I$10:I$6003,UsefulSeries!$I700)</f>
        <v>2.0121619043917027E-2</v>
      </c>
      <c r="AX706" s="12"/>
      <c r="AY706" s="12"/>
      <c r="AZ706" s="12">
        <f ca="1"/>
        <v>0.34341659240190164</v>
      </c>
      <c r="BA706" s="12"/>
      <c r="BB706" s="12">
        <f t="shared" ca="1" si="107"/>
        <v>0.34341659240190164</v>
      </c>
      <c r="BC706" s="12"/>
      <c r="BD706" s="38">
        <f ca="1"/>
        <v>1.910268028773995E-2</v>
      </c>
    </row>
    <row r="707" spans="1:56" x14ac:dyDescent="0.35">
      <c r="A707" s="12">
        <v>0</v>
      </c>
      <c r="B707" s="12">
        <v>0</v>
      </c>
      <c r="C707" s="12">
        <v>0</v>
      </c>
      <c r="D707" s="12">
        <v>0</v>
      </c>
      <c r="E707" s="12">
        <f ca="1">-INDEX('Flow probs &amp; rates'!$P$5:$P$5999,UsefulSeries!$E700,0)*(INDEX('Flow probs &amp; rates'!$Q$5:$Q$5999,UsefulSeries!$E700,0))/INDEX('Flow probs &amp; rates'!$G$4:$G$5999,UsefulSeries!$E700,0)</f>
        <v>-1.5945733788801742E-3</v>
      </c>
      <c r="F707" s="12">
        <f ca="1">INDEX('Flow probs &amp; rates'!$Q$5:$Q$5999,UsefulSeries!$E700,0)*(1-INDEX('Flow probs &amp; rates'!$Q$5:$Q$5999,UsefulSeries!$E700,0))/INDEX('Flow probs &amp; rates'!$G$4:$G$5999,UsefulSeries!$E700,0)</f>
        <v>6.0246916425461837E-2</v>
      </c>
      <c r="G707" s="12"/>
      <c r="H707" s="12"/>
      <c r="I707" s="12">
        <f ca="1">INDEX('Flow probs &amp; rates'!$Q$5:$Q$5999,UsefulSeries!$E700)</f>
        <v>2.0266979110433955E-2</v>
      </c>
      <c r="J707" s="12"/>
      <c r="K707" s="12"/>
      <c r="L707" s="12">
        <f>INDEX('Flow probs &amp; rates'!$G$4:$G$5999,UsefulSeries!$E700)</f>
        <v>0.32958082913235132</v>
      </c>
      <c r="M707" s="12"/>
      <c r="N707" s="12"/>
      <c r="O707" s="12"/>
      <c r="P707" s="12">
        <f ca="1"/>
        <v>0</v>
      </c>
      <c r="Q707" s="12">
        <f ca="1"/>
        <v>0</v>
      </c>
      <c r="R707" s="12">
        <f ca="1"/>
        <v>0</v>
      </c>
      <c r="S707" s="12">
        <f ca="1"/>
        <v>0</v>
      </c>
      <c r="T707" s="12">
        <f ca="1"/>
        <v>0.34554423672960399</v>
      </c>
      <c r="U707" s="12">
        <f ca="1"/>
        <v>16.607505495804212</v>
      </c>
      <c r="V707" s="12"/>
      <c r="W707" s="12">
        <f ca="1">INDEX(P$11:P$6003,UsefulSeries!$I700)</f>
        <v>0</v>
      </c>
      <c r="X707" s="12">
        <f ca="1">INDEX(Q$11:Q$6003,UsefulSeries!$I700)</f>
        <v>0</v>
      </c>
      <c r="Y707" s="12">
        <f ca="1">INDEX(R$11:R$6003,UsefulSeries!$I700)</f>
        <v>0</v>
      </c>
      <c r="Z707" s="12">
        <f ca="1">INDEX(S$11:S$6003,UsefulSeries!$I700)</f>
        <v>0</v>
      </c>
      <c r="AA707" s="12">
        <f ca="1">INDEX(T$11:T$6003,UsefulSeries!$I700)</f>
        <v>0.34341659240190164</v>
      </c>
      <c r="AB707" s="12">
        <f ca="1">INDEX(U$11:U$6003,UsefulSeries!$I700)</f>
        <v>15.207861917344109</v>
      </c>
      <c r="AC707" s="12">
        <f>INDEX( K$11:K$6003,UsefulSeries!$I700)</f>
        <v>0</v>
      </c>
      <c r="AD707" s="12">
        <f>INDEX(L$11:L$6003,UsefulSeries!$I700)</f>
        <v>0.32890766742920247</v>
      </c>
      <c r="AE707" s="12"/>
      <c r="AF707" s="12"/>
      <c r="AG707" s="12"/>
      <c r="AH707" s="12"/>
      <c r="AI707" s="12"/>
      <c r="AJ707" s="12"/>
      <c r="AK707" s="12"/>
      <c r="AL707" s="12"/>
      <c r="AM707" s="12"/>
      <c r="AN707" s="12">
        <f t="shared" ca="1" si="108"/>
        <v>0</v>
      </c>
      <c r="AO707" s="12">
        <f t="shared" ca="1" si="109"/>
        <v>0</v>
      </c>
      <c r="AP707" s="12">
        <f t="shared" ca="1" si="110"/>
        <v>0</v>
      </c>
      <c r="AQ707" s="12">
        <f t="shared" ca="1" si="111"/>
        <v>0</v>
      </c>
      <c r="AR707" s="12">
        <f t="shared" ca="1" si="112"/>
        <v>0.34341659240190164</v>
      </c>
      <c r="AS707" s="12">
        <f t="shared" ca="1" si="113"/>
        <v>15.207861917344109</v>
      </c>
      <c r="AT707" s="12">
        <f t="shared" si="114"/>
        <v>0</v>
      </c>
      <c r="AU707" s="12">
        <f t="shared" si="115"/>
        <v>0.32890766742920247</v>
      </c>
      <c r="AV707" s="12"/>
      <c r="AW707" s="12">
        <f ca="1">INDEX(I$11:I$6003,UsefulSeries!$I700)</f>
        <v>2.2127140316315925E-2</v>
      </c>
      <c r="AX707" s="12"/>
      <c r="AY707" s="12"/>
      <c r="AZ707" s="12">
        <f ca="1"/>
        <v>0.34341659240190164</v>
      </c>
      <c r="BA707" s="12"/>
      <c r="BB707" s="12">
        <f t="shared" ca="1" si="107"/>
        <v>0.34341659240190164</v>
      </c>
      <c r="BC707" s="12"/>
      <c r="BD707" s="38">
        <f ca="1"/>
        <v>2.1393810281261253E-2</v>
      </c>
    </row>
    <row r="708" spans="1:56" x14ac:dyDescent="0.35">
      <c r="A708" s="12">
        <f ca="1">INDEX('Flow probs &amp; rates'!$K$5:$K$5999,UsefulSeries!$E706,0)*(1-INDEX('Flow probs &amp; rates'!$K$5:$K$5999,UsefulSeries!$E706,0))/INDEX('Flow probs &amp; rates'!$E$4:$E$5999,UsefulSeries!$E706,0)</f>
        <v>1.7213943393686412E-2</v>
      </c>
      <c r="B708" s="12">
        <f ca="1">-INDEX('Flow probs &amp; rates'!$K$5:$K$5999,UsefulSeries!$E706,0)*(INDEX('Flow probs &amp; rates'!$L$5:$L$5999,UsefulSeries!$E706,0))/INDEX('Flow probs &amp; rates'!$E$4:$E$5999,UsefulSeries!$E706,0)</f>
        <v>-2.3964705318288643E-4</v>
      </c>
      <c r="C708" s="12">
        <v>0</v>
      </c>
      <c r="D708" s="12">
        <v>0</v>
      </c>
      <c r="E708" s="12">
        <v>0</v>
      </c>
      <c r="F708" s="12">
        <v>0</v>
      </c>
      <c r="G708" s="12"/>
      <c r="H708" s="12"/>
      <c r="I708" s="12">
        <f ca="1">INDEX('Flow probs &amp; rates'!$K$5:$K$5999,UsefulSeries!$E706)</f>
        <v>1.120540900156897E-2</v>
      </c>
      <c r="J708" s="12"/>
      <c r="K708" s="12">
        <f>-INDEX('Flow probs &amp; rates'!$E$4:$E$5999,UsefulSeries!$E706)</f>
        <v>-0.64365541103965185</v>
      </c>
      <c r="L708" s="12">
        <f>INDEX('Flow probs &amp; rates'!$E$4:$E$5999,UsefulSeries!$E706)</f>
        <v>0.64365541103965185</v>
      </c>
      <c r="M708" s="12"/>
      <c r="N708" s="12"/>
      <c r="O708" s="12"/>
      <c r="P708" s="12">
        <f t="array" aca="1" ref="P708:U713" ca="1">MINVERSE(A708:F713)</f>
        <v>58.101631781267493</v>
      </c>
      <c r="Q708" s="12">
        <f ca="1"/>
        <v>0.6601398241664358</v>
      </c>
      <c r="R708" s="12">
        <f ca="1"/>
        <v>0</v>
      </c>
      <c r="S708" s="12">
        <f ca="1"/>
        <v>0</v>
      </c>
      <c r="T708" s="12">
        <f ca="1"/>
        <v>0</v>
      </c>
      <c r="U708" s="12">
        <f ca="1"/>
        <v>0</v>
      </c>
      <c r="V708" s="12"/>
      <c r="W708" s="12"/>
      <c r="X708" s="12"/>
      <c r="Y708" s="12"/>
      <c r="Z708" s="12"/>
      <c r="AA708" s="12"/>
      <c r="AB708" s="12"/>
      <c r="AC708" s="12"/>
      <c r="AD708" s="12"/>
      <c r="AE708" s="12">
        <f t="array" ref="AE708:AJ709">TRANSPOSE(AC702:AD707)</f>
        <v>-0.63828192790092297</v>
      </c>
      <c r="AF708" s="12">
        <v>-0.63828192790092297</v>
      </c>
      <c r="AG708" s="12">
        <v>3.2810404669874574E-2</v>
      </c>
      <c r="AH708" s="12">
        <v>0</v>
      </c>
      <c r="AI708" s="12">
        <v>0.32890766742920247</v>
      </c>
      <c r="AJ708" s="12">
        <v>0</v>
      </c>
      <c r="AK708" s="12"/>
      <c r="AL708" s="12"/>
      <c r="AM708" s="12"/>
      <c r="AN708" s="12">
        <f t="shared" si="108"/>
        <v>-0.63828192790092297</v>
      </c>
      <c r="AO708" s="12">
        <f t="shared" si="109"/>
        <v>-0.63828192790092297</v>
      </c>
      <c r="AP708" s="12">
        <f t="shared" si="110"/>
        <v>3.2810404669874574E-2</v>
      </c>
      <c r="AQ708" s="12">
        <f t="shared" si="111"/>
        <v>0</v>
      </c>
      <c r="AR708" s="12">
        <f t="shared" si="112"/>
        <v>0.32890766742920247</v>
      </c>
      <c r="AS708" s="12">
        <f t="shared" si="113"/>
        <v>0</v>
      </c>
      <c r="AT708" s="12">
        <f t="shared" si="114"/>
        <v>0</v>
      </c>
      <c r="AU708" s="12">
        <f t="shared" si="115"/>
        <v>0</v>
      </c>
      <c r="AV708" s="12"/>
      <c r="AW708" s="12"/>
      <c r="AX708" s="12">
        <f>INDEX($N$6:$N$6003,UsefulSeries!$K700)</f>
        <v>-7.8439095511018131E-4</v>
      </c>
      <c r="AY708" s="12"/>
      <c r="AZ708" s="12"/>
      <c r="BA708" s="12"/>
      <c r="BB708" s="12">
        <f t="shared" si="107"/>
        <v>-7.8439095511018131E-4</v>
      </c>
      <c r="BC708" s="12"/>
      <c r="BD708" s="38">
        <f ca="1"/>
        <v>5.2468570114586666E-2</v>
      </c>
    </row>
    <row r="709" spans="1:56" x14ac:dyDescent="0.35">
      <c r="A709" s="12">
        <f ca="1">-INDEX('Flow probs &amp; rates'!$K$5:$K$5999,UsefulSeries!$E706,0)*(INDEX('Flow probs &amp; rates'!$L$5:$L$5999,UsefulSeries!$E706,0))/INDEX('Flow probs &amp; rates'!$E$4:$E$5999,UsefulSeries!$E706,0)</f>
        <v>-2.3964705318288643E-4</v>
      </c>
      <c r="B709" s="12">
        <f ca="1">INDEX('Flow probs &amp; rates'!$L$5:$L$5999,UsefulSeries!$E706,0)*(1-INDEX('Flow probs &amp; rates'!$L$5:$L$5999,UsefulSeries!$E706,0))/INDEX('Flow probs &amp; rates'!$E$4:$E$5999,UsefulSeries!$E706,0)</f>
        <v>2.1092326703785379E-2</v>
      </c>
      <c r="C709" s="12">
        <v>0</v>
      </c>
      <c r="D709" s="12">
        <v>0</v>
      </c>
      <c r="E709" s="12">
        <v>0</v>
      </c>
      <c r="F709" s="12">
        <v>0</v>
      </c>
      <c r="G709" s="12"/>
      <c r="H709" s="12"/>
      <c r="I709" s="12">
        <f ca="1">INDEX('Flow probs &amp; rates'!$L$5:$L$5999,UsefulSeries!$E706)</f>
        <v>1.3765684277947741E-2</v>
      </c>
      <c r="J709" s="12"/>
      <c r="K709" s="12">
        <f>-INDEX('Flow probs &amp; rates'!$E$4:$E$5999,UsefulSeries!$E706)</f>
        <v>-0.64365541103965185</v>
      </c>
      <c r="L709" s="12"/>
      <c r="M709" s="12"/>
      <c r="N709" s="12"/>
      <c r="O709" s="12"/>
      <c r="P709" s="12">
        <f ca="1"/>
        <v>0.6601398241664358</v>
      </c>
      <c r="Q709" s="12">
        <f ca="1"/>
        <v>47.418106812467244</v>
      </c>
      <c r="R709" s="12">
        <f ca="1"/>
        <v>0</v>
      </c>
      <c r="S709" s="12">
        <f ca="1"/>
        <v>0</v>
      </c>
      <c r="T709" s="12">
        <f ca="1"/>
        <v>0</v>
      </c>
      <c r="U709" s="12">
        <f ca="1"/>
        <v>0</v>
      </c>
      <c r="V709" s="12"/>
      <c r="W709" s="12"/>
      <c r="X709" s="12"/>
      <c r="Y709" s="12"/>
      <c r="Z709" s="12"/>
      <c r="AA709" s="12"/>
      <c r="AB709" s="12"/>
      <c r="AC709" s="12"/>
      <c r="AD709" s="12"/>
      <c r="AE709" s="12">
        <v>0.63828192790092297</v>
      </c>
      <c r="AF709" s="12">
        <v>0</v>
      </c>
      <c r="AG709" s="12">
        <v>-3.2810404669874574E-2</v>
      </c>
      <c r="AH709" s="12">
        <v>-3.2810404669874574E-2</v>
      </c>
      <c r="AI709" s="12">
        <v>0</v>
      </c>
      <c r="AJ709" s="12">
        <v>0.32890766742920247</v>
      </c>
      <c r="AK709" s="12"/>
      <c r="AL709" s="12"/>
      <c r="AM709" s="12"/>
      <c r="AN709" s="12">
        <f t="shared" si="108"/>
        <v>0.63828192790092297</v>
      </c>
      <c r="AO709" s="12">
        <f t="shared" si="109"/>
        <v>0</v>
      </c>
      <c r="AP709" s="12">
        <f t="shared" si="110"/>
        <v>-3.2810404669874574E-2</v>
      </c>
      <c r="AQ709" s="12">
        <f t="shared" si="111"/>
        <v>-3.2810404669874574E-2</v>
      </c>
      <c r="AR709" s="12">
        <f t="shared" si="112"/>
        <v>0</v>
      </c>
      <c r="AS709" s="12">
        <f t="shared" si="113"/>
        <v>0.32890766742920247</v>
      </c>
      <c r="AT709" s="12">
        <f t="shared" si="114"/>
        <v>0</v>
      </c>
      <c r="AU709" s="12">
        <f t="shared" si="115"/>
        <v>0</v>
      </c>
      <c r="AV709" s="12"/>
      <c r="AW709" s="12"/>
      <c r="AX709" s="12">
        <f>INDEX('Margin error adjustment'!N$7:N$6003,UsefulSeries!$K700)</f>
        <v>6.8220616756384939E-4</v>
      </c>
      <c r="AY709" s="12"/>
      <c r="AZ709" s="12"/>
      <c r="BA709" s="12"/>
      <c r="BB709" s="12">
        <f t="shared" si="107"/>
        <v>6.8220616756384939E-4</v>
      </c>
      <c r="BC709" s="12"/>
      <c r="BD709" s="38">
        <f ca="1"/>
        <v>3.4971219972976191E-2</v>
      </c>
    </row>
    <row r="710" spans="1:56" x14ac:dyDescent="0.35">
      <c r="A710" s="12">
        <v>0</v>
      </c>
      <c r="B710" s="12">
        <v>0</v>
      </c>
      <c r="C710" s="12">
        <f ca="1">INDEX('Flow probs &amp; rates'!$M$5:$M$5999,UsefulSeries!$E706,0)*(1-INDEX('Flow probs &amp; rates'!$M$5:$M$5999,UsefulSeries!$E706,0))/INDEX('Flow probs &amp; rates'!$F$4:$F$5999,UsefulSeries!$E706,0)</f>
        <v>7.8192726434779587</v>
      </c>
      <c r="D710" s="12">
        <f ca="1">-INDEX('Flow probs &amp; rates'!$M$5:$M$5999,UsefulSeries!$E706,0)*(INDEX('Flow probs &amp; rates'!$O$5:$O$5999,UsefulSeries!$E706,0))/INDEX('Flow probs &amp; rates'!$F$4:$F$5999,UsefulSeries!$E706,0)</f>
        <v>-1.9232678399486485</v>
      </c>
      <c r="E710" s="12">
        <v>0</v>
      </c>
      <c r="F710" s="12">
        <v>0</v>
      </c>
      <c r="G710" s="12"/>
      <c r="H710" s="12"/>
      <c r="I710" s="12">
        <f ca="1">INDEX('Flow probs &amp; rates'!$M$5:$M$5999,UsefulSeries!$E706)</f>
        <v>0.31077472423774827</v>
      </c>
      <c r="J710" s="12"/>
      <c r="K710" s="12">
        <f>INDEX('Flow probs &amp; rates'!$F$4:$F$5999,UsefulSeries!$E706)</f>
        <v>2.7393058763766017E-2</v>
      </c>
      <c r="L710" s="12">
        <f>-INDEX('Flow probs &amp; rates'!$F$4:$F$5999,UsefulSeries!$E706)</f>
        <v>-2.7393058763766017E-2</v>
      </c>
      <c r="M710" s="12"/>
      <c r="N710" s="12"/>
      <c r="O710" s="12"/>
      <c r="P710" s="12">
        <f ca="1"/>
        <v>0</v>
      </c>
      <c r="Q710" s="12">
        <f ca="1"/>
        <v>0</v>
      </c>
      <c r="R710" s="12">
        <f ca="1"/>
        <v>0.14085379737083267</v>
      </c>
      <c r="S710" s="12">
        <f ca="1"/>
        <v>5.2709374329498591E-2</v>
      </c>
      <c r="T710" s="12">
        <f ca="1"/>
        <v>0</v>
      </c>
      <c r="U710" s="12">
        <f ca="1"/>
        <v>0</v>
      </c>
      <c r="V710" s="12"/>
      <c r="W710" s="12">
        <f ca="1">INDEX(P$6:P$6003,UsefulSeries!$I708)</f>
        <v>55.294865774058408</v>
      </c>
      <c r="X710" s="12">
        <f ca="1">INDEX(Q$6:Q$6003,UsefulSeries!$I708)</f>
        <v>0.65266846903651088</v>
      </c>
      <c r="Y710" s="12">
        <f ca="1">INDEX(R$6:R$6003,UsefulSeries!$I708)</f>
        <v>0</v>
      </c>
      <c r="Z710" s="12">
        <f ca="1">INDEX(S$6:S$6003,UsefulSeries!$I708)</f>
        <v>0</v>
      </c>
      <c r="AA710" s="12">
        <f ca="1">INDEX(T$6:T$6003,UsefulSeries!$I708)</f>
        <v>0</v>
      </c>
      <c r="AB710" s="12">
        <f ca="1">INDEX(U$6:U$6003,UsefulSeries!$I708)</f>
        <v>0</v>
      </c>
      <c r="AC710" s="12">
        <f>INDEX( K$6:K$6003,UsefulSeries!$I708)</f>
        <v>-0.63749753694581279</v>
      </c>
      <c r="AD710" s="12">
        <f>INDEX(L$6:L$6003,UsefulSeries!$I708)</f>
        <v>0.63749753694581279</v>
      </c>
      <c r="AE710" s="12"/>
      <c r="AF710" s="12"/>
      <c r="AG710" s="12"/>
      <c r="AH710" s="12"/>
      <c r="AI710" s="12"/>
      <c r="AJ710" s="12"/>
      <c r="AK710" s="12"/>
      <c r="AL710" s="12"/>
      <c r="AM710" s="12"/>
      <c r="AN710" s="12">
        <f t="shared" ca="1" si="108"/>
        <v>55.294865774058408</v>
      </c>
      <c r="AO710" s="12">
        <f t="shared" ca="1" si="109"/>
        <v>0.65266846903651088</v>
      </c>
      <c r="AP710" s="12">
        <f t="shared" ca="1" si="110"/>
        <v>0</v>
      </c>
      <c r="AQ710" s="12">
        <f t="shared" ca="1" si="111"/>
        <v>0</v>
      </c>
      <c r="AR710" s="12">
        <f t="shared" ca="1" si="112"/>
        <v>0</v>
      </c>
      <c r="AS710" s="12">
        <f t="shared" ca="1" si="113"/>
        <v>0</v>
      </c>
      <c r="AT710" s="12">
        <f t="shared" si="114"/>
        <v>-0.63749753694581279</v>
      </c>
      <c r="AU710" s="12">
        <f t="shared" si="115"/>
        <v>0.63749753694581279</v>
      </c>
      <c r="AV710" s="12"/>
      <c r="AW710" s="12">
        <f ca="1">INDEX(I$6:I$6003,UsefulSeries!$I708)</f>
        <v>1.166676247273137E-2</v>
      </c>
      <c r="AX710" s="12"/>
      <c r="AY710" s="12"/>
      <c r="AZ710" s="12">
        <f t="array" aca="1" ref="AZ710:AZ715" ca="1">MMULT(W710:AB715,AW710:AW715)</f>
        <v>0.65266846903651088</v>
      </c>
      <c r="BA710" s="12"/>
      <c r="BB710" s="12">
        <f t="shared" ca="1" si="107"/>
        <v>0.65266846903651088</v>
      </c>
      <c r="BC710" s="12"/>
      <c r="BD710" s="38">
        <f t="array" aca="1" ref="BD710:BD717" ca="1">MMULT(MINVERSE(AN710:AU717),BB710:BB717)</f>
        <v>1.1038651094025687E-2</v>
      </c>
    </row>
    <row r="711" spans="1:56" x14ac:dyDescent="0.35">
      <c r="A711" s="12">
        <v>0</v>
      </c>
      <c r="B711" s="12">
        <v>0</v>
      </c>
      <c r="C711" s="12">
        <f ca="1">-INDEX('Flow probs &amp; rates'!$M$5:$M$5999,UsefulSeries!$E706,0)*(INDEX('Flow probs &amp; rates'!$O$5:$O$5999,UsefulSeries!$E706,0))/INDEX('Flow probs &amp; rates'!$F$4:$F$5999,UsefulSeries!$E706,0)</f>
        <v>-1.9232678399486485</v>
      </c>
      <c r="D711" s="12">
        <f ca="1">INDEX('Flow probs &amp; rates'!$O$5:$O$5999,UsefulSeries!$E706,0)*(1-INDEX('Flow probs &amp; rates'!$O$5:$O$5999,UsefulSeries!$E706,0))/INDEX('Flow probs &amp; rates'!$F$4:$F$5999,UsefulSeries!$E706,0)</f>
        <v>5.1394952428103116</v>
      </c>
      <c r="E711" s="12">
        <v>0</v>
      </c>
      <c r="F711" s="12">
        <v>0</v>
      </c>
      <c r="G711" s="12"/>
      <c r="H711" s="12"/>
      <c r="I711" s="12">
        <f ca="1">INDEX('Flow probs &amp; rates'!$O$5:$O$5999,UsefulSeries!$E706)</f>
        <v>0.16952533410622644</v>
      </c>
      <c r="J711" s="12"/>
      <c r="K711" s="12"/>
      <c r="L711" s="12">
        <f>-INDEX('Flow probs &amp; rates'!$F$4:$F$5999,UsefulSeries!$E706)</f>
        <v>-2.7393058763766017E-2</v>
      </c>
      <c r="M711" s="12"/>
      <c r="N711" s="12"/>
      <c r="O711" s="12"/>
      <c r="P711" s="12">
        <f ca="1"/>
        <v>0</v>
      </c>
      <c r="Q711" s="12">
        <f ca="1"/>
        <v>0</v>
      </c>
      <c r="R711" s="12">
        <f ca="1"/>
        <v>5.2709374329498591E-2</v>
      </c>
      <c r="S711" s="12">
        <f ca="1"/>
        <v>0.21429618911554832</v>
      </c>
      <c r="T711" s="12">
        <f ca="1"/>
        <v>0</v>
      </c>
      <c r="U711" s="12">
        <f ca="1"/>
        <v>0</v>
      </c>
      <c r="V711" s="12"/>
      <c r="W711" s="12">
        <f ca="1">INDEX(P$7:P$6003,UsefulSeries!$I708)</f>
        <v>0.65266846903651099</v>
      </c>
      <c r="X711" s="12">
        <f ca="1">INDEX(Q$7:Q$6003,UsefulSeries!$I708)</f>
        <v>55.715173934859436</v>
      </c>
      <c r="Y711" s="12">
        <f ca="1">INDEX(R$7:R$6003,UsefulSeries!$I708)</f>
        <v>0</v>
      </c>
      <c r="Z711" s="12">
        <f ca="1">INDEX(S$7:S$6003,UsefulSeries!$I708)</f>
        <v>0</v>
      </c>
      <c r="AA711" s="12">
        <f ca="1">INDEX(T$7:T$6003,UsefulSeries!$I708)</f>
        <v>0</v>
      </c>
      <c r="AB711" s="12">
        <f ca="1">INDEX(U$7:U$6003,UsefulSeries!$I708)</f>
        <v>0</v>
      </c>
      <c r="AC711" s="12">
        <f>INDEX( K$7:K$6003,UsefulSeries!$I708,1)</f>
        <v>-0.63749753694581279</v>
      </c>
      <c r="AD711" s="12">
        <f>INDEX(L$7:L$6003,UsefulSeries!$I708,1)</f>
        <v>0</v>
      </c>
      <c r="AE711" s="12"/>
      <c r="AF711" s="12"/>
      <c r="AG711" s="12"/>
      <c r="AH711" s="12"/>
      <c r="AI711" s="12"/>
      <c r="AJ711" s="12"/>
      <c r="AK711" s="12"/>
      <c r="AL711" s="12"/>
      <c r="AM711" s="12"/>
      <c r="AN711" s="12">
        <f t="shared" ca="1" si="108"/>
        <v>0.65266846903651099</v>
      </c>
      <c r="AO711" s="12">
        <f t="shared" ca="1" si="109"/>
        <v>55.715173934859436</v>
      </c>
      <c r="AP711" s="12">
        <f t="shared" ca="1" si="110"/>
        <v>0</v>
      </c>
      <c r="AQ711" s="12">
        <f t="shared" ca="1" si="111"/>
        <v>0</v>
      </c>
      <c r="AR711" s="12">
        <f t="shared" ca="1" si="112"/>
        <v>0</v>
      </c>
      <c r="AS711" s="12">
        <f t="shared" ca="1" si="113"/>
        <v>0</v>
      </c>
      <c r="AT711" s="12">
        <f t="shared" si="114"/>
        <v>-0.63749753694581279</v>
      </c>
      <c r="AU711" s="12">
        <f t="shared" si="115"/>
        <v>0</v>
      </c>
      <c r="AV711" s="12"/>
      <c r="AW711" s="12">
        <f ca="1">INDEX(I$7:I$6003,UsefulSeries!$I708)</f>
        <v>1.1577706672674111E-2</v>
      </c>
      <c r="AX711" s="12"/>
      <c r="AY711" s="12"/>
      <c r="AZ711" s="12">
        <f ca="1"/>
        <v>0.65266846903651099</v>
      </c>
      <c r="BA711" s="12"/>
      <c r="BB711" s="12">
        <f t="shared" ref="BB711:BB774" ca="1" si="116">AZ711+AX711</f>
        <v>0.65266846903651099</v>
      </c>
      <c r="BC711" s="12"/>
      <c r="BD711" s="38">
        <f ca="1"/>
        <v>1.1362844242630211E-2</v>
      </c>
    </row>
    <row r="712" spans="1:56" x14ac:dyDescent="0.35">
      <c r="A712" s="12">
        <v>0</v>
      </c>
      <c r="B712" s="12">
        <v>0</v>
      </c>
      <c r="C712" s="12">
        <v>0</v>
      </c>
      <c r="D712" s="12">
        <v>0</v>
      </c>
      <c r="E712" s="12">
        <f ca="1">INDEX('Flow probs &amp; rates'!$P$5:$P$5999,UsefulSeries!$E706,0)*(1-INDEX('Flow probs &amp; rates'!$P$5:$P$5999,UsefulSeries!$E706,0))/INDEX('Flow probs &amp; rates'!$G$4:$G$5999,UsefulSeries!$E706,0)</f>
        <v>7.7953057660617331E-2</v>
      </c>
      <c r="F712" s="12">
        <f ca="1">-INDEX('Flow probs &amp; rates'!$P$5:$P$5999,UsefulSeries!$E706,0)*(INDEX('Flow probs &amp; rates'!$Q$5:$Q$5999,UsefulSeries!$E706,0))/INDEX('Flow probs &amp; rates'!$G$4:$G$5999,UsefulSeries!$E706,0)</f>
        <v>-1.5842002283895111E-3</v>
      </c>
      <c r="G712" s="12"/>
      <c r="H712" s="12"/>
      <c r="I712" s="12">
        <f ca="1">INDEX('Flow probs &amp; rates'!$P$5:$P$5999,UsefulSeries!$E706)</f>
        <v>2.6336382652163651E-2</v>
      </c>
      <c r="J712" s="12"/>
      <c r="K712" s="12">
        <f>INDEX('Flow probs &amp; rates'!$G$4:$G$5999,UsefulSeries!$E706)</f>
        <v>0.32895153019658208</v>
      </c>
      <c r="L712" s="12"/>
      <c r="M712" s="12"/>
      <c r="N712" s="12"/>
      <c r="O712" s="12"/>
      <c r="P712" s="12">
        <f ca="1"/>
        <v>0</v>
      </c>
      <c r="Q712" s="12">
        <f ca="1"/>
        <v>0</v>
      </c>
      <c r="R712" s="12">
        <f ca="1"/>
        <v>0</v>
      </c>
      <c r="S712" s="12">
        <f ca="1"/>
        <v>0</v>
      </c>
      <c r="T712" s="12">
        <f ca="1"/>
        <v>12.835241535762705</v>
      </c>
      <c r="U712" s="12">
        <f ca="1"/>
        <v>0.34485762308982304</v>
      </c>
      <c r="V712" s="12"/>
      <c r="W712" s="12">
        <f ca="1">INDEX(P$8:P$6003,UsefulSeries!$I708)</f>
        <v>0</v>
      </c>
      <c r="X712" s="12">
        <f ca="1">INDEX(Q$8:Q$6003,UsefulSeries!$I708)</f>
        <v>0</v>
      </c>
      <c r="Y712" s="12">
        <f ca="1">INDEX(R$8:R$6003,UsefulSeries!$I708)</f>
        <v>0.18727341074292589</v>
      </c>
      <c r="Z712" s="12">
        <f ca="1">INDEX(S$8:S$6003,UsefulSeries!$I708)</f>
        <v>5.8505699052575758E-2</v>
      </c>
      <c r="AA712" s="12">
        <f ca="1">INDEX(T$8:T$6003,UsefulSeries!$I708)</f>
        <v>0</v>
      </c>
      <c r="AB712" s="12">
        <f ca="1">INDEX(U$8:U$6003,UsefulSeries!$I708)</f>
        <v>0</v>
      </c>
      <c r="AC712" s="12">
        <f>INDEX( K$8:K$6003,UsefulSeries!$I708)</f>
        <v>3.3492610837438423E-2</v>
      </c>
      <c r="AD712" s="12">
        <f>INDEX(L$8:L$6003,UsefulSeries!$I708)</f>
        <v>-3.3492610837438423E-2</v>
      </c>
      <c r="AE712" s="12"/>
      <c r="AF712" s="12"/>
      <c r="AG712" s="12"/>
      <c r="AH712" s="12"/>
      <c r="AI712" s="12"/>
      <c r="AJ712" s="12"/>
      <c r="AK712" s="12"/>
      <c r="AL712" s="12"/>
      <c r="AM712" s="12"/>
      <c r="AN712" s="12">
        <f t="shared" ca="1" si="108"/>
        <v>0</v>
      </c>
      <c r="AO712" s="12">
        <f t="shared" ca="1" si="109"/>
        <v>0</v>
      </c>
      <c r="AP712" s="12">
        <f t="shared" ca="1" si="110"/>
        <v>0.18727341074292589</v>
      </c>
      <c r="AQ712" s="12">
        <f t="shared" ca="1" si="111"/>
        <v>5.8505699052575758E-2</v>
      </c>
      <c r="AR712" s="12">
        <f t="shared" ca="1" si="112"/>
        <v>0</v>
      </c>
      <c r="AS712" s="12">
        <f t="shared" ca="1" si="113"/>
        <v>0</v>
      </c>
      <c r="AT712" s="12">
        <f t="shared" si="114"/>
        <v>3.3492610837438423E-2</v>
      </c>
      <c r="AU712" s="12">
        <f t="shared" si="115"/>
        <v>-3.3492610837438423E-2</v>
      </c>
      <c r="AV712" s="12"/>
      <c r="AW712" s="12">
        <f ca="1">INDEX(I$8:I$6003,UsefulSeries!$I708)</f>
        <v>0.26010100201189151</v>
      </c>
      <c r="AX712" s="12"/>
      <c r="AY712" s="12"/>
      <c r="AZ712" s="12">
        <f ca="1"/>
        <v>5.8505699052575758E-2</v>
      </c>
      <c r="BA712" s="12"/>
      <c r="BB712" s="12">
        <f t="shared" ca="1" si="116"/>
        <v>5.8505699052575758E-2</v>
      </c>
      <c r="BC712" s="12"/>
      <c r="BD712" s="38">
        <f ca="1"/>
        <v>0.26909168450309495</v>
      </c>
    </row>
    <row r="713" spans="1:56" x14ac:dyDescent="0.35">
      <c r="A713" s="12">
        <v>0</v>
      </c>
      <c r="B713" s="12">
        <v>0</v>
      </c>
      <c r="C713" s="12">
        <v>0</v>
      </c>
      <c r="D713" s="12">
        <v>0</v>
      </c>
      <c r="E713" s="12">
        <f ca="1">-INDEX('Flow probs &amp; rates'!$P$5:$P$5999,UsefulSeries!$E706,0)*(INDEX('Flow probs &amp; rates'!$Q$5:$Q$5999,UsefulSeries!$E706,0))/INDEX('Flow probs &amp; rates'!$G$4:$G$5999,UsefulSeries!$E706,0)</f>
        <v>-1.5842002283895111E-3</v>
      </c>
      <c r="F713" s="12">
        <f ca="1">INDEX('Flow probs &amp; rates'!$Q$5:$Q$5999,UsefulSeries!$E706,0)*(1-INDEX('Flow probs &amp; rates'!$Q$5:$Q$5999,UsefulSeries!$E706,0))/INDEX('Flow probs &amp; rates'!$G$4:$G$5999,UsefulSeries!$E706,0)</f>
        <v>5.896228243472422E-2</v>
      </c>
      <c r="G713" s="12"/>
      <c r="H713" s="12"/>
      <c r="I713" s="12">
        <f ca="1">INDEX('Flow probs &amp; rates'!$Q$5:$Q$5999,UsefulSeries!$E706)</f>
        <v>1.9787269047129054E-2</v>
      </c>
      <c r="J713" s="12"/>
      <c r="K713" s="12"/>
      <c r="L713" s="12">
        <f>INDEX('Flow probs &amp; rates'!$G$4:$G$5999,UsefulSeries!$E706)</f>
        <v>0.32895153019658208</v>
      </c>
      <c r="M713" s="12"/>
      <c r="N713" s="12"/>
      <c r="O713" s="12"/>
      <c r="P713" s="12">
        <f ca="1"/>
        <v>0</v>
      </c>
      <c r="Q713" s="12">
        <f ca="1"/>
        <v>0</v>
      </c>
      <c r="R713" s="12">
        <f ca="1"/>
        <v>0</v>
      </c>
      <c r="S713" s="12">
        <f ca="1"/>
        <v>0</v>
      </c>
      <c r="T713" s="12">
        <f ca="1"/>
        <v>0.34485762308982304</v>
      </c>
      <c r="U713" s="12">
        <f ca="1"/>
        <v>16.969260384940874</v>
      </c>
      <c r="V713" s="12"/>
      <c r="W713" s="12">
        <f ca="1">INDEX(P$9:P$6003,UsefulSeries!$I708)</f>
        <v>0</v>
      </c>
      <c r="X713" s="12">
        <f ca="1">INDEX(Q$9:Q$6003,UsefulSeries!$I708)</f>
        <v>0</v>
      </c>
      <c r="Y713" s="12">
        <f ca="1">INDEX(R$9:R$6003,UsefulSeries!$I708)</f>
        <v>5.8505699052575751E-2</v>
      </c>
      <c r="Z713" s="12">
        <f ca="1">INDEX(S$9:S$6003,UsefulSeries!$I708)</f>
        <v>0.25854338463011695</v>
      </c>
      <c r="AA713" s="12">
        <f ca="1">INDEX(T$9:T$6003,UsefulSeries!$I708)</f>
        <v>0</v>
      </c>
      <c r="AB713" s="12">
        <f ca="1">INDEX(U$9:U$6003,UsefulSeries!$I708)</f>
        <v>0</v>
      </c>
      <c r="AC713" s="12">
        <f>INDEX( K$9:K$6003,UsefulSeries!$I708)</f>
        <v>0</v>
      </c>
      <c r="AD713" s="12">
        <f>INDEX(L$9:L$6003,UsefulSeries!$I708)</f>
        <v>-3.3492610837438423E-2</v>
      </c>
      <c r="AE713" s="12"/>
      <c r="AF713" s="12"/>
      <c r="AG713" s="12"/>
      <c r="AH713" s="12"/>
      <c r="AI713" s="12"/>
      <c r="AJ713" s="12"/>
      <c r="AK713" s="12"/>
      <c r="AL713" s="12"/>
      <c r="AM713" s="12"/>
      <c r="AN713" s="12">
        <f t="shared" ca="1" si="108"/>
        <v>0</v>
      </c>
      <c r="AO713" s="12">
        <f t="shared" ca="1" si="109"/>
        <v>0</v>
      </c>
      <c r="AP713" s="12">
        <f t="shared" ca="1" si="110"/>
        <v>5.8505699052575751E-2</v>
      </c>
      <c r="AQ713" s="12">
        <f t="shared" ca="1" si="111"/>
        <v>0.25854338463011695</v>
      </c>
      <c r="AR713" s="12">
        <f t="shared" ca="1" si="112"/>
        <v>0</v>
      </c>
      <c r="AS713" s="12">
        <f t="shared" ca="1" si="113"/>
        <v>0</v>
      </c>
      <c r="AT713" s="12">
        <f t="shared" si="114"/>
        <v>0</v>
      </c>
      <c r="AU713" s="12">
        <f t="shared" si="115"/>
        <v>-3.3492610837438423E-2</v>
      </c>
      <c r="AV713" s="12"/>
      <c r="AW713" s="12">
        <f ca="1">INDEX(I$9:I$6003,UsefulSeries!$I708)</f>
        <v>0.16743150542228996</v>
      </c>
      <c r="AX713" s="12"/>
      <c r="AY713" s="12"/>
      <c r="AZ713" s="12">
        <f ca="1"/>
        <v>5.8505699052575751E-2</v>
      </c>
      <c r="BA713" s="12"/>
      <c r="BB713" s="12">
        <f t="shared" ca="1" si="116"/>
        <v>5.8505699052575751E-2</v>
      </c>
      <c r="BC713" s="12"/>
      <c r="BD713" s="38">
        <f ca="1"/>
        <v>0.16996722145975859</v>
      </c>
    </row>
    <row r="714" spans="1:56" x14ac:dyDescent="0.35">
      <c r="A714" s="12">
        <f ca="1">INDEX('Flow probs &amp; rates'!$K$5:$K$5999,UsefulSeries!$E712,0)*(1-INDEX('Flow probs &amp; rates'!$K$5:$K$5999,UsefulSeries!$E712,0))/INDEX('Flow probs &amp; rates'!$E$4:$E$5999,UsefulSeries!$E712,0)</f>
        <v>1.718590714327085E-2</v>
      </c>
      <c r="B714" s="12">
        <f ca="1">-INDEX('Flow probs &amp; rates'!$K$5:$K$5999,UsefulSeries!$E712,0)*(INDEX('Flow probs &amp; rates'!$L$5:$L$5999,UsefulSeries!$E712,0))/INDEX('Flow probs &amp; rates'!$E$4:$E$5999,UsefulSeries!$E712,0)</f>
        <v>-2.4059562271570764E-4</v>
      </c>
      <c r="C714" s="12">
        <v>0</v>
      </c>
      <c r="D714" s="12">
        <v>0</v>
      </c>
      <c r="E714" s="12">
        <v>0</v>
      </c>
      <c r="F714" s="12">
        <v>0</v>
      </c>
      <c r="G714" s="12"/>
      <c r="H714" s="12"/>
      <c r="I714" s="12">
        <f ca="1">INDEX('Flow probs &amp; rates'!$K$5:$K$5999,UsefulSeries!$E712)</f>
        <v>1.1196024311731473E-2</v>
      </c>
      <c r="J714" s="12"/>
      <c r="K714" s="12">
        <f>-INDEX('Flow probs &amp; rates'!$E$4:$E$5999,UsefulSeries!$E712)</f>
        <v>-0.64417160287505204</v>
      </c>
      <c r="L714" s="12">
        <f>INDEX('Flow probs &amp; rates'!$E$4:$E$5999,UsefulSeries!$E712)</f>
        <v>0.64417160287505204</v>
      </c>
      <c r="M714" s="12"/>
      <c r="N714" s="12"/>
      <c r="O714" s="12"/>
      <c r="P714" s="12">
        <f t="array" aca="1" ref="P714:U719" ca="1">MINVERSE(A714:F719)</f>
        <v>58.196460439295393</v>
      </c>
      <c r="Q714" s="12">
        <f ca="1"/>
        <v>0.66071516585283074</v>
      </c>
      <c r="R714" s="12">
        <f ca="1"/>
        <v>0</v>
      </c>
      <c r="S714" s="12">
        <f ca="1"/>
        <v>0</v>
      </c>
      <c r="T714" s="12">
        <f ca="1"/>
        <v>0</v>
      </c>
      <c r="U714" s="12">
        <f ca="1"/>
        <v>0</v>
      </c>
      <c r="V714" s="12"/>
      <c r="W714" s="12">
        <f ca="1">INDEX(P$10:P$6003,UsefulSeries!$I708)</f>
        <v>0</v>
      </c>
      <c r="X714" s="12">
        <f ca="1">INDEX(Q$10:Q$6003,UsefulSeries!$I708)</f>
        <v>0</v>
      </c>
      <c r="Y714" s="12">
        <f ca="1">INDEX(R$10:R$6003,UsefulSeries!$I708)</f>
        <v>0</v>
      </c>
      <c r="Z714" s="12">
        <f ca="1">INDEX(S$10:S$6003,UsefulSeries!$I708)</f>
        <v>0</v>
      </c>
      <c r="AA714" s="12">
        <f ca="1">INDEX(T$10:T$6003,UsefulSeries!$I708)</f>
        <v>16.660172637040084</v>
      </c>
      <c r="AB714" s="12">
        <f ca="1">INDEX(U$10:U$6003,UsefulSeries!$I708)</f>
        <v>0.34343231156373</v>
      </c>
      <c r="AC714" s="12">
        <f>INDEX( K$10:K$6003,UsefulSeries!$I708)</f>
        <v>0.32900985221674878</v>
      </c>
      <c r="AD714" s="12">
        <f>INDEX(L$10:L$6003,UsefulSeries!$I708)</f>
        <v>0</v>
      </c>
      <c r="AE714" s="12"/>
      <c r="AF714" s="12"/>
      <c r="AG714" s="12"/>
      <c r="AH714" s="12"/>
      <c r="AI714" s="12"/>
      <c r="AJ714" s="12"/>
      <c r="AK714" s="12"/>
      <c r="AL714" s="12"/>
      <c r="AM714" s="12"/>
      <c r="AN714" s="12">
        <f t="shared" ca="1" si="108"/>
        <v>0</v>
      </c>
      <c r="AO714" s="12">
        <f t="shared" ca="1" si="109"/>
        <v>0</v>
      </c>
      <c r="AP714" s="12">
        <f t="shared" ca="1" si="110"/>
        <v>0</v>
      </c>
      <c r="AQ714" s="12">
        <f t="shared" ca="1" si="111"/>
        <v>0</v>
      </c>
      <c r="AR714" s="12">
        <f t="shared" ca="1" si="112"/>
        <v>16.660172637040084</v>
      </c>
      <c r="AS714" s="12">
        <f t="shared" ca="1" si="113"/>
        <v>0.34343231156373</v>
      </c>
      <c r="AT714" s="12">
        <f t="shared" si="114"/>
        <v>0.32900985221674878</v>
      </c>
      <c r="AU714" s="12">
        <f t="shared" si="115"/>
        <v>0</v>
      </c>
      <c r="AV714" s="12"/>
      <c r="AW714" s="12">
        <f ca="1">INDEX(I$10:I$6003,UsefulSeries!$I708)</f>
        <v>2.0163944859932899E-2</v>
      </c>
      <c r="AX714" s="12"/>
      <c r="AY714" s="12"/>
      <c r="AZ714" s="12">
        <f ca="1"/>
        <v>0.34343231156373</v>
      </c>
      <c r="BA714" s="12"/>
      <c r="BB714" s="12">
        <f t="shared" ca="1" si="116"/>
        <v>0.34343231156373</v>
      </c>
      <c r="BC714" s="12"/>
      <c r="BD714" s="38">
        <f ca="1"/>
        <v>2.0563188984705372E-2</v>
      </c>
    </row>
    <row r="715" spans="1:56" x14ac:dyDescent="0.35">
      <c r="A715" s="12">
        <f ca="1">-INDEX('Flow probs &amp; rates'!$K$5:$K$5999,UsefulSeries!$E712,0)*(INDEX('Flow probs &amp; rates'!$L$5:$L$5999,UsefulSeries!$E712,0))/INDEX('Flow probs &amp; rates'!$E$4:$E$5999,UsefulSeries!$E712,0)</f>
        <v>-2.4059562271570764E-4</v>
      </c>
      <c r="B715" s="12">
        <f ca="1">INDEX('Flow probs &amp; rates'!$L$5:$L$5999,UsefulSeries!$E712,0)*(1-INDEX('Flow probs &amp; rates'!$L$5:$L$5999,UsefulSeries!$E712,0))/INDEX('Flow probs &amp; rates'!$E$4:$E$5999,UsefulSeries!$E712,0)</f>
        <v>2.1191905926919673E-2</v>
      </c>
      <c r="C715" s="12">
        <v>0</v>
      </c>
      <c r="D715" s="12">
        <v>0</v>
      </c>
      <c r="E715" s="12">
        <v>0</v>
      </c>
      <c r="F715" s="12">
        <v>0</v>
      </c>
      <c r="G715" s="12"/>
      <c r="H715" s="12"/>
      <c r="I715" s="12">
        <f ca="1">INDEX('Flow probs &amp; rates'!$L$5:$L$5999,UsefulSeries!$E712)</f>
        <v>1.3842848462476244E-2</v>
      </c>
      <c r="J715" s="12"/>
      <c r="K715" s="12">
        <f>-INDEX('Flow probs &amp; rates'!$E$4:$E$5999,UsefulSeries!$E712)</f>
        <v>-0.64417160287505204</v>
      </c>
      <c r="L715" s="12"/>
      <c r="M715" s="12"/>
      <c r="N715" s="12"/>
      <c r="O715" s="12"/>
      <c r="P715" s="12">
        <f ca="1"/>
        <v>0.66071516585283074</v>
      </c>
      <c r="Q715" s="12">
        <f ca="1"/>
        <v>47.195328661132045</v>
      </c>
      <c r="R715" s="12">
        <f ca="1"/>
        <v>0</v>
      </c>
      <c r="S715" s="12">
        <f ca="1"/>
        <v>0</v>
      </c>
      <c r="T715" s="12">
        <f ca="1"/>
        <v>0</v>
      </c>
      <c r="U715" s="12">
        <f ca="1"/>
        <v>0</v>
      </c>
      <c r="V715" s="12"/>
      <c r="W715" s="12">
        <f ca="1">INDEX(P$11:P$6003,UsefulSeries!$I708)</f>
        <v>0</v>
      </c>
      <c r="X715" s="12">
        <f ca="1">INDEX(Q$11:Q$6003,UsefulSeries!$I708)</f>
        <v>0</v>
      </c>
      <c r="Y715" s="12">
        <f ca="1">INDEX(R$11:R$6003,UsefulSeries!$I708)</f>
        <v>0</v>
      </c>
      <c r="Z715" s="12">
        <f ca="1">INDEX(S$11:S$6003,UsefulSeries!$I708)</f>
        <v>0</v>
      </c>
      <c r="AA715" s="12">
        <f ca="1">INDEX(T$11:T$6003,UsefulSeries!$I708)</f>
        <v>0.34343231156373</v>
      </c>
      <c r="AB715" s="12">
        <f ca="1">INDEX(U$11:U$6003,UsefulSeries!$I708)</f>
        <v>15.414119357198045</v>
      </c>
      <c r="AC715" s="12">
        <f>INDEX( K$11:K$6003,UsefulSeries!$I708)</f>
        <v>0</v>
      </c>
      <c r="AD715" s="12">
        <f>INDEX(L$11:L$6003,UsefulSeries!$I708)</f>
        <v>0.32900985221674878</v>
      </c>
      <c r="AE715" s="12"/>
      <c r="AF715" s="12"/>
      <c r="AG715" s="12"/>
      <c r="AH715" s="12"/>
      <c r="AI715" s="12"/>
      <c r="AJ715" s="12"/>
      <c r="AK715" s="12"/>
      <c r="AL715" s="12"/>
      <c r="AM715" s="12"/>
      <c r="AN715" s="12">
        <f t="shared" ca="1" si="108"/>
        <v>0</v>
      </c>
      <c r="AO715" s="12">
        <f t="shared" ca="1" si="109"/>
        <v>0</v>
      </c>
      <c r="AP715" s="12">
        <f t="shared" ca="1" si="110"/>
        <v>0</v>
      </c>
      <c r="AQ715" s="12">
        <f t="shared" ca="1" si="111"/>
        <v>0</v>
      </c>
      <c r="AR715" s="12">
        <f t="shared" ca="1" si="112"/>
        <v>0.34343231156373</v>
      </c>
      <c r="AS715" s="12">
        <f t="shared" ca="1" si="113"/>
        <v>15.414119357198045</v>
      </c>
      <c r="AT715" s="12">
        <f t="shared" si="114"/>
        <v>0</v>
      </c>
      <c r="AU715" s="12">
        <f t="shared" si="115"/>
        <v>0.32900985221674878</v>
      </c>
      <c r="AV715" s="12"/>
      <c r="AW715" s="12">
        <f ca="1">INDEX(I$11:I$6003,UsefulSeries!$I708)</f>
        <v>2.1831111695206792E-2</v>
      </c>
      <c r="AX715" s="12"/>
      <c r="AY715" s="12"/>
      <c r="AZ715" s="12">
        <f ca="1"/>
        <v>0.34343231156372994</v>
      </c>
      <c r="BA715" s="12"/>
      <c r="BB715" s="12">
        <f t="shared" ca="1" si="116"/>
        <v>0.34343231156372994</v>
      </c>
      <c r="BC715" s="12"/>
      <c r="BD715" s="38">
        <f ca="1"/>
        <v>2.1069188235269265E-2</v>
      </c>
    </row>
    <row r="716" spans="1:56" x14ac:dyDescent="0.35">
      <c r="A716" s="12">
        <v>0</v>
      </c>
      <c r="B716" s="12">
        <v>0</v>
      </c>
      <c r="C716" s="12">
        <f ca="1">INDEX('Flow probs &amp; rates'!$M$5:$M$5999,UsefulSeries!$E712,0)*(1-INDEX('Flow probs &amp; rates'!$M$5:$M$5999,UsefulSeries!$E712,0))/INDEX('Flow probs &amp; rates'!$F$4:$F$5999,UsefulSeries!$E712,0)</f>
        <v>7.8219425097404658</v>
      </c>
      <c r="D716" s="12">
        <f ca="1">-INDEX('Flow probs &amp; rates'!$M$5:$M$5999,UsefulSeries!$E712,0)*(INDEX('Flow probs &amp; rates'!$O$5:$O$5999,UsefulSeries!$E712,0))/INDEX('Flow probs &amp; rates'!$F$4:$F$5999,UsefulSeries!$E712,0)</f>
        <v>-1.913740050871048</v>
      </c>
      <c r="E716" s="12">
        <v>0</v>
      </c>
      <c r="F716" s="12">
        <v>0</v>
      </c>
      <c r="G716" s="12"/>
      <c r="H716" s="12"/>
      <c r="I716" s="12">
        <f ca="1">INDEX('Flow probs &amp; rates'!$M$5:$M$5999,UsefulSeries!$E712)</f>
        <v>0.30439304025535474</v>
      </c>
      <c r="J716" s="12"/>
      <c r="K716" s="12">
        <f>INDEX('Flow probs &amp; rates'!$F$4:$F$5999,UsefulSeries!$E712)</f>
        <v>2.7069735815084924E-2</v>
      </c>
      <c r="L716" s="12">
        <f>-INDEX('Flow probs &amp; rates'!$F$4:$F$5999,UsefulSeries!$E712)</f>
        <v>-2.7069735815084924E-2</v>
      </c>
      <c r="M716" s="12"/>
      <c r="N716" s="12"/>
      <c r="O716" s="12"/>
      <c r="P716" s="12">
        <f ca="1"/>
        <v>0</v>
      </c>
      <c r="Q716" s="12">
        <f ca="1"/>
        <v>0</v>
      </c>
      <c r="R716" s="12">
        <f ca="1"/>
        <v>0.14045062073779638</v>
      </c>
      <c r="S716" s="12">
        <f ca="1"/>
        <v>5.1520414605697666E-2</v>
      </c>
      <c r="T716" s="12">
        <f ca="1"/>
        <v>0</v>
      </c>
      <c r="U716" s="12">
        <f ca="1"/>
        <v>0</v>
      </c>
      <c r="V716" s="12"/>
      <c r="W716" s="12"/>
      <c r="X716" s="12"/>
      <c r="Y716" s="12"/>
      <c r="Z716" s="12"/>
      <c r="AA716" s="12"/>
      <c r="AB716" s="12"/>
      <c r="AC716" s="12"/>
      <c r="AD716" s="12"/>
      <c r="AE716" s="12">
        <f t="array" ref="AE716:AJ717">TRANSPOSE(AC710:AD715)</f>
        <v>-0.63749753694581279</v>
      </c>
      <c r="AF716" s="12">
        <v>-0.63749753694581279</v>
      </c>
      <c r="AG716" s="12">
        <v>3.3492610837438423E-2</v>
      </c>
      <c r="AH716" s="12">
        <v>0</v>
      </c>
      <c r="AI716" s="12">
        <v>0.32900985221674878</v>
      </c>
      <c r="AJ716" s="12">
        <v>0</v>
      </c>
      <c r="AK716" s="12"/>
      <c r="AL716" s="12"/>
      <c r="AM716" s="12"/>
      <c r="AN716" s="12">
        <f t="shared" si="108"/>
        <v>-0.63749753694581279</v>
      </c>
      <c r="AO716" s="12">
        <f t="shared" si="109"/>
        <v>-0.63749753694581279</v>
      </c>
      <c r="AP716" s="12">
        <f t="shared" si="110"/>
        <v>3.3492610837438423E-2</v>
      </c>
      <c r="AQ716" s="12">
        <f t="shared" si="111"/>
        <v>0</v>
      </c>
      <c r="AR716" s="12">
        <f t="shared" si="112"/>
        <v>0.32900985221674878</v>
      </c>
      <c r="AS716" s="12">
        <f t="shared" si="113"/>
        <v>0</v>
      </c>
      <c r="AT716" s="12">
        <f t="shared" si="114"/>
        <v>0</v>
      </c>
      <c r="AU716" s="12">
        <f t="shared" si="115"/>
        <v>0</v>
      </c>
      <c r="AV716" s="12"/>
      <c r="AW716" s="12"/>
      <c r="AX716" s="12">
        <f>INDEX($N$6:$N$6003,UsefulSeries!$K708)</f>
        <v>1.4971767365946631E-3</v>
      </c>
      <c r="AY716" s="12"/>
      <c r="AZ716" s="12"/>
      <c r="BA716" s="12"/>
      <c r="BB716" s="12">
        <f t="shared" si="116"/>
        <v>1.4971767365946631E-3</v>
      </c>
      <c r="BC716" s="12"/>
      <c r="BD716" s="38">
        <f ca="1"/>
        <v>-1.9421323905348703E-2</v>
      </c>
    </row>
    <row r="717" spans="1:56" x14ac:dyDescent="0.35">
      <c r="A717" s="12">
        <v>0</v>
      </c>
      <c r="B717" s="12">
        <v>0</v>
      </c>
      <c r="C717" s="12">
        <f ca="1">-INDEX('Flow probs &amp; rates'!$M$5:$M$5999,UsefulSeries!$E712,0)*(INDEX('Flow probs &amp; rates'!$O$5:$O$5999,UsefulSeries!$E712,0))/INDEX('Flow probs &amp; rates'!$F$4:$F$5999,UsefulSeries!$E712,0)</f>
        <v>-1.913740050871048</v>
      </c>
      <c r="D717" s="12">
        <f ca="1">INDEX('Flow probs &amp; rates'!$O$5:$O$5999,UsefulSeries!$E712,0)*(1-INDEX('Flow probs &amp; rates'!$O$5:$O$5999,UsefulSeries!$E712,0))/INDEX('Flow probs &amp; rates'!$F$4:$F$5999,UsefulSeries!$E712,0)</f>
        <v>5.2170771553902746</v>
      </c>
      <c r="E717" s="12">
        <v>0</v>
      </c>
      <c r="F717" s="12">
        <v>0</v>
      </c>
      <c r="G717" s="12"/>
      <c r="H717" s="12"/>
      <c r="I717" s="12">
        <f ca="1">INDEX('Flow probs &amp; rates'!$O$5:$O$5999,UsefulSeries!$E712)</f>
        <v>0.1701892972072154</v>
      </c>
      <c r="J717" s="12"/>
      <c r="K717" s="12"/>
      <c r="L717" s="12">
        <f>-INDEX('Flow probs &amp; rates'!$F$4:$F$5999,UsefulSeries!$E712)</f>
        <v>-2.7069735815084924E-2</v>
      </c>
      <c r="M717" s="12"/>
      <c r="N717" s="12"/>
      <c r="O717" s="12"/>
      <c r="P717" s="12">
        <f ca="1"/>
        <v>0</v>
      </c>
      <c r="Q717" s="12">
        <f ca="1"/>
        <v>0</v>
      </c>
      <c r="R717" s="12">
        <f ca="1"/>
        <v>5.1520414605697666E-2</v>
      </c>
      <c r="S717" s="12">
        <f ca="1"/>
        <v>0.21057704307350281</v>
      </c>
      <c r="T717" s="12">
        <f ca="1"/>
        <v>0</v>
      </c>
      <c r="U717" s="12">
        <f ca="1"/>
        <v>0</v>
      </c>
      <c r="V717" s="12"/>
      <c r="W717" s="12"/>
      <c r="X717" s="12"/>
      <c r="Y717" s="12"/>
      <c r="Z717" s="12"/>
      <c r="AA717" s="12"/>
      <c r="AB717" s="12"/>
      <c r="AC717" s="12"/>
      <c r="AD717" s="12"/>
      <c r="AE717" s="12">
        <v>0.63749753694581279</v>
      </c>
      <c r="AF717" s="12">
        <v>0</v>
      </c>
      <c r="AG717" s="12">
        <v>-3.3492610837438423E-2</v>
      </c>
      <c r="AH717" s="12">
        <v>-3.3492610837438423E-2</v>
      </c>
      <c r="AI717" s="12">
        <v>0</v>
      </c>
      <c r="AJ717" s="12">
        <v>0.32900985221674878</v>
      </c>
      <c r="AK717" s="12"/>
      <c r="AL717" s="12"/>
      <c r="AM717" s="12"/>
      <c r="AN717" s="12">
        <f t="shared" si="108"/>
        <v>0.63749753694581279</v>
      </c>
      <c r="AO717" s="12">
        <f t="shared" si="109"/>
        <v>0</v>
      </c>
      <c r="AP717" s="12">
        <f t="shared" si="110"/>
        <v>-3.3492610837438423E-2</v>
      </c>
      <c r="AQ717" s="12">
        <f t="shared" si="111"/>
        <v>-3.3492610837438423E-2</v>
      </c>
      <c r="AR717" s="12">
        <f t="shared" si="112"/>
        <v>0</v>
      </c>
      <c r="AS717" s="12">
        <f t="shared" si="113"/>
        <v>0.32900985221674878</v>
      </c>
      <c r="AT717" s="12">
        <f t="shared" si="114"/>
        <v>0</v>
      </c>
      <c r="AU717" s="12">
        <f t="shared" si="115"/>
        <v>0</v>
      </c>
      <c r="AV717" s="12"/>
      <c r="AW717" s="12"/>
      <c r="AX717" s="12">
        <f>INDEX('Margin error adjustment'!N$7:N$6003,UsefulSeries!$K708)</f>
        <v>-7.3614568086694671E-4</v>
      </c>
      <c r="AY717" s="12"/>
      <c r="AZ717" s="12"/>
      <c r="BA717" s="12"/>
      <c r="BB717" s="12">
        <f t="shared" si="116"/>
        <v>-7.3614568086694671E-4</v>
      </c>
      <c r="BC717" s="12"/>
      <c r="BD717" s="38">
        <f ca="1"/>
        <v>3.527938674684624E-2</v>
      </c>
    </row>
    <row r="718" spans="1:56" x14ac:dyDescent="0.35">
      <c r="A718" s="12">
        <v>0</v>
      </c>
      <c r="B718" s="12">
        <v>0</v>
      </c>
      <c r="C718" s="12">
        <v>0</v>
      </c>
      <c r="D718" s="12">
        <v>0</v>
      </c>
      <c r="E718" s="12">
        <f ca="1">INDEX('Flow probs &amp; rates'!$P$5:$P$5999,UsefulSeries!$E712,0)*(1-INDEX('Flow probs &amp; rates'!$P$5:$P$5999,UsefulSeries!$E712,0))/INDEX('Flow probs &amp; rates'!$G$4:$G$5999,UsefulSeries!$E712,0)</f>
        <v>7.7931855727318061E-2</v>
      </c>
      <c r="F718" s="12">
        <f ca="1">-INDEX('Flow probs &amp; rates'!$P$5:$P$5999,UsefulSeries!$E712,0)*(INDEX('Flow probs &amp; rates'!$Q$5:$Q$5999,UsefulSeries!$E712,0))/INDEX('Flow probs &amp; rates'!$G$4:$G$5999,UsefulSeries!$E712,0)</f>
        <v>-1.5264534936141321E-3</v>
      </c>
      <c r="G718" s="12"/>
      <c r="H718" s="12"/>
      <c r="I718" s="12">
        <f ca="1">INDEX('Flow probs &amp; rates'!$P$5:$P$5999,UsefulSeries!$E712)</f>
        <v>2.6313154671049013E-2</v>
      </c>
      <c r="J718" s="12"/>
      <c r="K718" s="12">
        <f>INDEX('Flow probs &amp; rates'!$G$4:$G$5999,UsefulSeries!$E712)</f>
        <v>0.32875866130986298</v>
      </c>
      <c r="L718" s="12"/>
      <c r="M718" s="12"/>
      <c r="N718" s="12"/>
      <c r="O718" s="12"/>
      <c r="P718" s="12">
        <f ca="1"/>
        <v>0</v>
      </c>
      <c r="Q718" s="12">
        <f ca="1"/>
        <v>0</v>
      </c>
      <c r="R718" s="12">
        <f ca="1"/>
        <v>0</v>
      </c>
      <c r="S718" s="12">
        <f ca="1"/>
        <v>0</v>
      </c>
      <c r="T718" s="12">
        <f ca="1"/>
        <v>12.838468735886446</v>
      </c>
      <c r="U718" s="12">
        <f ca="1"/>
        <v>0.34438866757829539</v>
      </c>
      <c r="V718" s="12"/>
      <c r="W718" s="12">
        <f ca="1">INDEX(P$6:P$6003,UsefulSeries!$I716)</f>
        <v>55.42081388521347</v>
      </c>
      <c r="X718" s="12">
        <f ca="1">INDEX(Q$6:Q$6003,UsefulSeries!$I716)</f>
        <v>0.6544301493500374</v>
      </c>
      <c r="Y718" s="12">
        <f ca="1">INDEX(R$6:R$6003,UsefulSeries!$I716)</f>
        <v>0</v>
      </c>
      <c r="Z718" s="12">
        <f ca="1">INDEX(S$6:S$6003,UsefulSeries!$I716)</f>
        <v>0</v>
      </c>
      <c r="AA718" s="12">
        <f ca="1">INDEX(T$6:T$6003,UsefulSeries!$I716)</f>
        <v>0</v>
      </c>
      <c r="AB718" s="12">
        <f ca="1">INDEX(U$6:U$6003,UsefulSeries!$I716)</f>
        <v>0</v>
      </c>
      <c r="AC718" s="12">
        <f>INDEX( K$6:K$6003,UsefulSeries!$I716)</f>
        <v>-0.63899471368240746</v>
      </c>
      <c r="AD718" s="12">
        <f>INDEX(L$6:L$6003,UsefulSeries!$I716)</f>
        <v>0.63899471368240746</v>
      </c>
      <c r="AE718" s="12"/>
      <c r="AF718" s="12"/>
      <c r="AG718" s="12"/>
      <c r="AH718" s="12"/>
      <c r="AI718" s="12"/>
      <c r="AJ718" s="12"/>
      <c r="AK718" s="12"/>
      <c r="AL718" s="12"/>
      <c r="AM718" s="12"/>
      <c r="AN718" s="12">
        <f t="shared" ca="1" si="108"/>
        <v>55.42081388521347</v>
      </c>
      <c r="AO718" s="12">
        <f t="shared" ca="1" si="109"/>
        <v>0.6544301493500374</v>
      </c>
      <c r="AP718" s="12">
        <f t="shared" ca="1" si="110"/>
        <v>0</v>
      </c>
      <c r="AQ718" s="12">
        <f t="shared" ca="1" si="111"/>
        <v>0</v>
      </c>
      <c r="AR718" s="12">
        <f t="shared" ca="1" si="112"/>
        <v>0</v>
      </c>
      <c r="AS718" s="12">
        <f t="shared" ca="1" si="113"/>
        <v>0</v>
      </c>
      <c r="AT718" s="12">
        <f t="shared" si="114"/>
        <v>-0.63899471368240746</v>
      </c>
      <c r="AU718" s="12">
        <f t="shared" si="115"/>
        <v>0.63899471368240746</v>
      </c>
      <c r="AV718" s="12"/>
      <c r="AW718" s="12">
        <f ca="1">INDEX(I$6:I$6003,UsefulSeries!$I716)</f>
        <v>1.1667644823223295E-2</v>
      </c>
      <c r="AX718" s="12"/>
      <c r="AY718" s="12"/>
      <c r="AZ718" s="12">
        <f t="array" aca="1" ref="AZ718:AZ723" ca="1">MMULT(W718:AB723,AW718:AW723)</f>
        <v>0.6544301493500374</v>
      </c>
      <c r="BA718" s="12"/>
      <c r="BB718" s="12">
        <f t="shared" ca="1" si="116"/>
        <v>0.6544301493500374</v>
      </c>
      <c r="BC718" s="12"/>
      <c r="BD718" s="38">
        <f t="array" aca="1" ref="BD718:BD725" ca="1">MMULT(MINVERSE(AN718:AU725),BB718:BB725)</f>
        <v>1.1335566287448076E-2</v>
      </c>
    </row>
    <row r="719" spans="1:56" x14ac:dyDescent="0.35">
      <c r="A719" s="12">
        <v>0</v>
      </c>
      <c r="B719" s="12">
        <v>0</v>
      </c>
      <c r="C719" s="12">
        <v>0</v>
      </c>
      <c r="D719" s="12">
        <v>0</v>
      </c>
      <c r="E719" s="12">
        <f ca="1">-INDEX('Flow probs &amp; rates'!$P$5:$P$5999,UsefulSeries!$E712,0)*(INDEX('Flow probs &amp; rates'!$Q$5:$Q$5999,UsefulSeries!$E712,0))/INDEX('Flow probs &amp; rates'!$G$4:$G$5999,UsefulSeries!$E712,0)</f>
        <v>-1.5264534936141321E-3</v>
      </c>
      <c r="F719" s="12">
        <f ca="1">INDEX('Flow probs &amp; rates'!$Q$5:$Q$5999,UsefulSeries!$E712,0)*(1-INDEX('Flow probs &amp; rates'!$Q$5:$Q$5999,UsefulSeries!$E712,0))/INDEX('Flow probs &amp; rates'!$G$4:$G$5999,UsefulSeries!$E712,0)</f>
        <v>5.6904675732671432E-2</v>
      </c>
      <c r="G719" s="12"/>
      <c r="H719" s="12"/>
      <c r="I719" s="12">
        <f ca="1">INDEX('Flow probs &amp; rates'!$Q$5:$Q$5999,UsefulSeries!$E712)</f>
        <v>1.907163216976367E-2</v>
      </c>
      <c r="J719" s="12"/>
      <c r="K719" s="12"/>
      <c r="L719" s="12">
        <f>INDEX('Flow probs &amp; rates'!$G$4:$G$5999,UsefulSeries!$E712)</f>
        <v>0.32875866130986298</v>
      </c>
      <c r="M719" s="12"/>
      <c r="N719" s="12"/>
      <c r="O719" s="12"/>
      <c r="P719" s="12">
        <f ca="1"/>
        <v>0</v>
      </c>
      <c r="Q719" s="12">
        <f ca="1"/>
        <v>0</v>
      </c>
      <c r="R719" s="12">
        <f ca="1"/>
        <v>0</v>
      </c>
      <c r="S719" s="12">
        <f ca="1"/>
        <v>0</v>
      </c>
      <c r="T719" s="12">
        <f ca="1"/>
        <v>0.34438866757829539</v>
      </c>
      <c r="U719" s="12">
        <f ca="1"/>
        <v>17.582486507525093</v>
      </c>
      <c r="V719" s="12"/>
      <c r="W719" s="12">
        <f ca="1">INDEX(P$7:P$6003,UsefulSeries!$I716)</f>
        <v>0.6544301493500374</v>
      </c>
      <c r="X719" s="12">
        <f ca="1">INDEX(Q$7:Q$6003,UsefulSeries!$I716)</f>
        <v>54.268450049257218</v>
      </c>
      <c r="Y719" s="12">
        <f ca="1">INDEX(R$7:R$6003,UsefulSeries!$I716)</f>
        <v>0</v>
      </c>
      <c r="Z719" s="12">
        <f ca="1">INDEX(S$7:S$6003,UsefulSeries!$I716)</f>
        <v>0</v>
      </c>
      <c r="AA719" s="12">
        <f ca="1">INDEX(T$7:T$6003,UsefulSeries!$I716)</f>
        <v>0</v>
      </c>
      <c r="AB719" s="12">
        <f ca="1">INDEX(U$7:U$6003,UsefulSeries!$I716)</f>
        <v>0</v>
      </c>
      <c r="AC719" s="12">
        <f>INDEX( K$7:K$6003,UsefulSeries!$I716,1)</f>
        <v>-0.63899471368240746</v>
      </c>
      <c r="AD719" s="12">
        <f>INDEX(L$7:L$6003,UsefulSeries!$I716,1)</f>
        <v>0</v>
      </c>
      <c r="AE719" s="12"/>
      <c r="AF719" s="12"/>
      <c r="AG719" s="12"/>
      <c r="AH719" s="12"/>
      <c r="AI719" s="12"/>
      <c r="AJ719" s="12"/>
      <c r="AK719" s="12"/>
      <c r="AL719" s="12"/>
      <c r="AM719" s="12"/>
      <c r="AN719" s="12">
        <f t="shared" ca="1" si="108"/>
        <v>0.6544301493500374</v>
      </c>
      <c r="AO719" s="12">
        <f t="shared" ca="1" si="109"/>
        <v>54.268450049257218</v>
      </c>
      <c r="AP719" s="12">
        <f t="shared" ca="1" si="110"/>
        <v>0</v>
      </c>
      <c r="AQ719" s="12">
        <f t="shared" ca="1" si="111"/>
        <v>0</v>
      </c>
      <c r="AR719" s="12">
        <f t="shared" ca="1" si="112"/>
        <v>0</v>
      </c>
      <c r="AS719" s="12">
        <f t="shared" ca="1" si="113"/>
        <v>0</v>
      </c>
      <c r="AT719" s="12">
        <f t="shared" si="114"/>
        <v>-0.63899471368240746</v>
      </c>
      <c r="AU719" s="12">
        <f t="shared" si="115"/>
        <v>0</v>
      </c>
      <c r="AV719" s="12"/>
      <c r="AW719" s="12">
        <f ca="1">INDEX(I$7:I$6003,UsefulSeries!$I716)</f>
        <v>1.1918425719156226E-2</v>
      </c>
      <c r="AX719" s="12"/>
      <c r="AY719" s="12"/>
      <c r="AZ719" s="12">
        <f ca="1"/>
        <v>0.6544301493500374</v>
      </c>
      <c r="BA719" s="12"/>
      <c r="BB719" s="12">
        <f t="shared" ca="1" si="116"/>
        <v>0.6544301493500374</v>
      </c>
      <c r="BC719" s="12"/>
      <c r="BD719" s="38">
        <f ca="1"/>
        <v>1.1902168329594967E-2</v>
      </c>
    </row>
    <row r="720" spans="1:56" x14ac:dyDescent="0.35">
      <c r="A720" s="12">
        <f ca="1">INDEX('Flow probs &amp; rates'!$K$5:$K$5999,UsefulSeries!$E718,0)*(1-INDEX('Flow probs &amp; rates'!$K$5:$K$5999,UsefulSeries!$E718,0))/INDEX('Flow probs &amp; rates'!$E$4:$E$5999,UsefulSeries!$E718,0)</f>
        <v>1.6690375565058077E-2</v>
      </c>
      <c r="B720" s="12">
        <f ca="1">-INDEX('Flow probs &amp; rates'!$K$5:$K$5999,UsefulSeries!$E718,0)*(INDEX('Flow probs &amp; rates'!$L$5:$L$5999,UsefulSeries!$E718,0))/INDEX('Flow probs &amp; rates'!$E$4:$E$5999,UsefulSeries!$E718,0)</f>
        <v>-2.2960627198144812E-4</v>
      </c>
      <c r="C720" s="12">
        <v>0</v>
      </c>
      <c r="D720" s="12">
        <v>0</v>
      </c>
      <c r="E720" s="12">
        <v>0</v>
      </c>
      <c r="F720" s="12">
        <v>0</v>
      </c>
      <c r="G720" s="12"/>
      <c r="H720" s="12"/>
      <c r="I720" s="12">
        <f ca="1">INDEX('Flow probs &amp; rates'!$K$5:$K$5999,UsefulSeries!$E718)</f>
        <v>1.0899905222957265E-2</v>
      </c>
      <c r="J720" s="12"/>
      <c r="K720" s="12">
        <f>-INDEX('Flow probs &amp; rates'!$E$4:$E$5999,UsefulSeries!$E718)</f>
        <v>-0.64594695590064755</v>
      </c>
      <c r="L720" s="12">
        <f>INDEX('Flow probs &amp; rates'!$E$4:$E$5999,UsefulSeries!$E718)</f>
        <v>0.64594695590064755</v>
      </c>
      <c r="M720" s="12"/>
      <c r="N720" s="12"/>
      <c r="O720" s="12"/>
      <c r="P720" s="12">
        <f t="array" aca="1" ref="P720:U725" ca="1">MINVERSE(A720:F725)</f>
        <v>59.92387861910511</v>
      </c>
      <c r="Q720" s="12">
        <f ca="1"/>
        <v>0.66217471546373896</v>
      </c>
      <c r="R720" s="12">
        <f ca="1"/>
        <v>0</v>
      </c>
      <c r="S720" s="12">
        <f ca="1"/>
        <v>0</v>
      </c>
      <c r="T720" s="12">
        <f ca="1"/>
        <v>0</v>
      </c>
      <c r="U720" s="12">
        <f ca="1"/>
        <v>0</v>
      </c>
      <c r="V720" s="12"/>
      <c r="W720" s="12">
        <f ca="1">INDEX(P$8:P$6003,UsefulSeries!$I716)</f>
        <v>0</v>
      </c>
      <c r="X720" s="12">
        <f ca="1">INDEX(Q$8:Q$6003,UsefulSeries!$I716)</f>
        <v>0</v>
      </c>
      <c r="Y720" s="12">
        <f ca="1">INDEX(R$8:R$6003,UsefulSeries!$I716)</f>
        <v>0.18587508802344685</v>
      </c>
      <c r="Z720" s="12">
        <f ca="1">INDEX(S$8:S$6003,UsefulSeries!$I716)</f>
        <v>5.7057955335960489E-2</v>
      </c>
      <c r="AA720" s="12">
        <f ca="1">INDEX(T$8:T$6003,UsefulSeries!$I716)</f>
        <v>0</v>
      </c>
      <c r="AB720" s="12">
        <f ca="1">INDEX(U$8:U$6003,UsefulSeries!$I716)</f>
        <v>0</v>
      </c>
      <c r="AC720" s="12">
        <f>INDEX( K$8:K$6003,UsefulSeries!$I716)</f>
        <v>3.2756465156571477E-2</v>
      </c>
      <c r="AD720" s="12">
        <f>INDEX(L$8:L$6003,UsefulSeries!$I716)</f>
        <v>-3.2756465156571477E-2</v>
      </c>
      <c r="AE720" s="12"/>
      <c r="AF720" s="12"/>
      <c r="AG720" s="12"/>
      <c r="AH720" s="12"/>
      <c r="AI720" s="12"/>
      <c r="AJ720" s="12"/>
      <c r="AK720" s="12"/>
      <c r="AL720" s="12"/>
      <c r="AM720" s="12"/>
      <c r="AN720" s="12">
        <f t="shared" ca="1" si="108"/>
        <v>0</v>
      </c>
      <c r="AO720" s="12">
        <f t="shared" ca="1" si="109"/>
        <v>0</v>
      </c>
      <c r="AP720" s="12">
        <f t="shared" ca="1" si="110"/>
        <v>0.18587508802344685</v>
      </c>
      <c r="AQ720" s="12">
        <f t="shared" ca="1" si="111"/>
        <v>5.7057955335960489E-2</v>
      </c>
      <c r="AR720" s="12">
        <f t="shared" ca="1" si="112"/>
        <v>0</v>
      </c>
      <c r="AS720" s="12">
        <f t="shared" ca="1" si="113"/>
        <v>0</v>
      </c>
      <c r="AT720" s="12">
        <f t="shared" si="114"/>
        <v>3.2756465156571477E-2</v>
      </c>
      <c r="AU720" s="12">
        <f t="shared" si="115"/>
        <v>-3.2756465156571477E-2</v>
      </c>
      <c r="AV720" s="12"/>
      <c r="AW720" s="12">
        <f ca="1">INDEX(I$8:I$6003,UsefulSeries!$I716)</f>
        <v>0.25428655702218966</v>
      </c>
      <c r="AX720" s="12"/>
      <c r="AY720" s="12"/>
      <c r="AZ720" s="12">
        <f ca="1"/>
        <v>5.7057955335960482E-2</v>
      </c>
      <c r="BA720" s="12"/>
      <c r="BB720" s="12">
        <f t="shared" ca="1" si="116"/>
        <v>5.7057955335960482E-2</v>
      </c>
      <c r="BC720" s="12"/>
      <c r="BD720" s="38">
        <f ca="1"/>
        <v>0.25856864684547415</v>
      </c>
    </row>
    <row r="721" spans="1:56" x14ac:dyDescent="0.35">
      <c r="A721" s="12">
        <f ca="1">-INDEX('Flow probs &amp; rates'!$K$5:$K$5999,UsefulSeries!$E718,0)*(INDEX('Flow probs &amp; rates'!$L$5:$L$5999,UsefulSeries!$E718,0))/INDEX('Flow probs &amp; rates'!$E$4:$E$5999,UsefulSeries!$E718,0)</f>
        <v>-2.2960627198144812E-4</v>
      </c>
      <c r="B721" s="12">
        <f ca="1">INDEX('Flow probs &amp; rates'!$L$5:$L$5999,UsefulSeries!$E718,0)*(1-INDEX('Flow probs &amp; rates'!$L$5:$L$5999,UsefulSeries!$E718,0))/INDEX('Flow probs &amp; rates'!$E$4:$E$5999,UsefulSeries!$E718,0)</f>
        <v>2.0778350563817286E-2</v>
      </c>
      <c r="C721" s="12">
        <v>0</v>
      </c>
      <c r="D721" s="12">
        <v>0</v>
      </c>
      <c r="E721" s="12">
        <v>0</v>
      </c>
      <c r="F721" s="12">
        <v>0</v>
      </c>
      <c r="G721" s="12"/>
      <c r="H721" s="12"/>
      <c r="I721" s="12">
        <f ca="1">INDEX('Flow probs &amp; rates'!$L$5:$L$5999,UsefulSeries!$E718)</f>
        <v>1.3606858904583526E-2</v>
      </c>
      <c r="J721" s="12"/>
      <c r="K721" s="12">
        <f>-INDEX('Flow probs &amp; rates'!$E$4:$E$5999,UsefulSeries!$E718)</f>
        <v>-0.64594695590064755</v>
      </c>
      <c r="L721" s="12"/>
      <c r="M721" s="12"/>
      <c r="N721" s="12"/>
      <c r="O721" s="12"/>
      <c r="P721" s="12">
        <f ca="1"/>
        <v>0.66217471546373885</v>
      </c>
      <c r="Q721" s="12">
        <f ca="1"/>
        <v>48.134332722706525</v>
      </c>
      <c r="R721" s="12">
        <f ca="1"/>
        <v>0</v>
      </c>
      <c r="S721" s="12">
        <f ca="1"/>
        <v>0</v>
      </c>
      <c r="T721" s="12">
        <f ca="1"/>
        <v>0</v>
      </c>
      <c r="U721" s="12">
        <f ca="1"/>
        <v>0</v>
      </c>
      <c r="V721" s="12"/>
      <c r="W721" s="12">
        <f ca="1">INDEX(P$9:P$6003,UsefulSeries!$I716)</f>
        <v>0</v>
      </c>
      <c r="X721" s="12">
        <f ca="1">INDEX(Q$9:Q$6003,UsefulSeries!$I716)</f>
        <v>0</v>
      </c>
      <c r="Y721" s="12">
        <f ca="1">INDEX(R$9:R$6003,UsefulSeries!$I716)</f>
        <v>5.7057955335960489E-2</v>
      </c>
      <c r="Z721" s="12">
        <f ca="1">INDEX(S$9:S$6003,UsefulSeries!$I716)</f>
        <v>0.24792161161235757</v>
      </c>
      <c r="AA721" s="12">
        <f ca="1">INDEX(T$9:T$6003,UsefulSeries!$I716)</f>
        <v>0</v>
      </c>
      <c r="AB721" s="12">
        <f ca="1">INDEX(U$9:U$6003,UsefulSeries!$I716)</f>
        <v>0</v>
      </c>
      <c r="AC721" s="12">
        <f>INDEX( K$9:K$6003,UsefulSeries!$I716)</f>
        <v>0</v>
      </c>
      <c r="AD721" s="12">
        <f>INDEX(L$9:L$6003,UsefulSeries!$I716)</f>
        <v>-3.2756465156571477E-2</v>
      </c>
      <c r="AE721" s="12"/>
      <c r="AF721" s="12"/>
      <c r="AG721" s="12"/>
      <c r="AH721" s="12"/>
      <c r="AI721" s="12"/>
      <c r="AJ721" s="12"/>
      <c r="AK721" s="12"/>
      <c r="AL721" s="12"/>
      <c r="AM721" s="12"/>
      <c r="AN721" s="12">
        <f t="shared" ca="1" si="108"/>
        <v>0</v>
      </c>
      <c r="AO721" s="12">
        <f t="shared" ca="1" si="109"/>
        <v>0</v>
      </c>
      <c r="AP721" s="12">
        <f t="shared" ca="1" si="110"/>
        <v>5.7057955335960489E-2</v>
      </c>
      <c r="AQ721" s="12">
        <f t="shared" ca="1" si="111"/>
        <v>0.24792161161235757</v>
      </c>
      <c r="AR721" s="12">
        <f t="shared" ca="1" si="112"/>
        <v>0</v>
      </c>
      <c r="AS721" s="12">
        <f t="shared" ca="1" si="113"/>
        <v>0</v>
      </c>
      <c r="AT721" s="12">
        <f t="shared" si="114"/>
        <v>0</v>
      </c>
      <c r="AU721" s="12">
        <f t="shared" si="115"/>
        <v>-3.2756465156571477E-2</v>
      </c>
      <c r="AV721" s="12"/>
      <c r="AW721" s="12">
        <f ca="1">INDEX(I$9:I$6003,UsefulSeries!$I716)</f>
        <v>0.1716223287116305</v>
      </c>
      <c r="AX721" s="12"/>
      <c r="AY721" s="12"/>
      <c r="AZ721" s="12">
        <f ca="1"/>
        <v>5.7057955335960489E-2</v>
      </c>
      <c r="BA721" s="12"/>
      <c r="BB721" s="12">
        <f t="shared" ca="1" si="116"/>
        <v>5.7057955335960489E-2</v>
      </c>
      <c r="BC721" s="12"/>
      <c r="BD721" s="38">
        <f ca="1"/>
        <v>0.17421705544608912</v>
      </c>
    </row>
    <row r="722" spans="1:56" x14ac:dyDescent="0.35">
      <c r="A722" s="12">
        <v>0</v>
      </c>
      <c r="B722" s="12">
        <v>0</v>
      </c>
      <c r="C722" s="12">
        <f ca="1">INDEX('Flow probs &amp; rates'!$M$5:$M$5999,UsefulSeries!$E718,0)*(1-INDEX('Flow probs &amp; rates'!$M$5:$M$5999,UsefulSeries!$E718,0))/INDEX('Flow probs &amp; rates'!$F$4:$F$5999,UsefulSeries!$E718,0)</f>
        <v>7.7565504685309818</v>
      </c>
      <c r="D722" s="12">
        <f ca="1">-INDEX('Flow probs &amp; rates'!$M$5:$M$5999,UsefulSeries!$E718,0)*(INDEX('Flow probs &amp; rates'!$O$5:$O$5999,UsefulSeries!$E718,0))/INDEX('Flow probs &amp; rates'!$F$4:$F$5999,UsefulSeries!$E718,0)</f>
        <v>-1.9713374449830323</v>
      </c>
      <c r="E722" s="12">
        <v>0</v>
      </c>
      <c r="F722" s="12">
        <v>0</v>
      </c>
      <c r="G722" s="12"/>
      <c r="H722" s="12"/>
      <c r="I722" s="12">
        <f ca="1">INDEX('Flow probs &amp; rates'!$M$5:$M$5999,UsefulSeries!$E718)</f>
        <v>0.29856833662415477</v>
      </c>
      <c r="J722" s="12"/>
      <c r="K722" s="12">
        <f>INDEX('Flow probs &amp; rates'!$F$4:$F$5999,UsefulSeries!$E718)</f>
        <v>2.6999796602793637E-2</v>
      </c>
      <c r="L722" s="12">
        <f>-INDEX('Flow probs &amp; rates'!$F$4:$F$5999,UsefulSeries!$E718)</f>
        <v>-2.6999796602793637E-2</v>
      </c>
      <c r="M722" s="12"/>
      <c r="N722" s="12"/>
      <c r="O722" s="12"/>
      <c r="P722" s="12">
        <f ca="1"/>
        <v>0</v>
      </c>
      <c r="Q722" s="12">
        <f ca="1"/>
        <v>0</v>
      </c>
      <c r="R722" s="12">
        <f ca="1"/>
        <v>0.14203975240517361</v>
      </c>
      <c r="S722" s="12">
        <f ca="1"/>
        <v>5.1608875145802167E-2</v>
      </c>
      <c r="T722" s="12">
        <f ca="1"/>
        <v>0</v>
      </c>
      <c r="U722" s="12">
        <f ca="1"/>
        <v>0</v>
      </c>
      <c r="V722" s="12"/>
      <c r="W722" s="12">
        <f ca="1">INDEX(P$10:P$6003,UsefulSeries!$I716)</f>
        <v>0</v>
      </c>
      <c r="X722" s="12">
        <f ca="1">INDEX(Q$10:Q$6003,UsefulSeries!$I716)</f>
        <v>0</v>
      </c>
      <c r="Y722" s="12">
        <f ca="1">INDEX(R$10:R$6003,UsefulSeries!$I716)</f>
        <v>0</v>
      </c>
      <c r="Z722" s="12">
        <f ca="1">INDEX(S$10:S$6003,UsefulSeries!$I716)</f>
        <v>0</v>
      </c>
      <c r="AA722" s="12">
        <f ca="1">INDEX(T$10:T$6003,UsefulSeries!$I716)</f>
        <v>16.505340407337137</v>
      </c>
      <c r="AB722" s="12">
        <f ca="1">INDEX(U$10:U$6003,UsefulSeries!$I716)</f>
        <v>0.34234796989547334</v>
      </c>
      <c r="AC722" s="12">
        <f>INDEX( K$10:K$6003,UsefulSeries!$I716)</f>
        <v>0.32824882116102105</v>
      </c>
      <c r="AD722" s="12">
        <f>INDEX(L$10:L$6003,UsefulSeries!$I716)</f>
        <v>0</v>
      </c>
      <c r="AE722" s="12"/>
      <c r="AF722" s="12"/>
      <c r="AG722" s="12"/>
      <c r="AH722" s="12"/>
      <c r="AI722" s="12"/>
      <c r="AJ722" s="12"/>
      <c r="AK722" s="12"/>
      <c r="AL722" s="12"/>
      <c r="AM722" s="12"/>
      <c r="AN722" s="12">
        <f t="shared" ca="1" si="108"/>
        <v>0</v>
      </c>
      <c r="AO722" s="12">
        <f t="shared" ca="1" si="109"/>
        <v>0</v>
      </c>
      <c r="AP722" s="12">
        <f t="shared" ca="1" si="110"/>
        <v>0</v>
      </c>
      <c r="AQ722" s="12">
        <f t="shared" ca="1" si="111"/>
        <v>0</v>
      </c>
      <c r="AR722" s="12">
        <f t="shared" ca="1" si="112"/>
        <v>16.505340407337137</v>
      </c>
      <c r="AS722" s="12">
        <f t="shared" ca="1" si="113"/>
        <v>0.34234796989547334</v>
      </c>
      <c r="AT722" s="12">
        <f t="shared" si="114"/>
        <v>0.32824882116102105</v>
      </c>
      <c r="AU722" s="12">
        <f t="shared" si="115"/>
        <v>0</v>
      </c>
      <c r="AV722" s="12"/>
      <c r="AW722" s="12">
        <f ca="1">INDEX(I$10:I$6003,UsefulSeries!$I716)</f>
        <v>2.0308666382880362E-2</v>
      </c>
      <c r="AX722" s="12"/>
      <c r="AY722" s="12"/>
      <c r="AZ722" s="12">
        <f ca="1"/>
        <v>0.34234796989547339</v>
      </c>
      <c r="BA722" s="12"/>
      <c r="BB722" s="12">
        <f t="shared" ca="1" si="116"/>
        <v>0.34234796989547339</v>
      </c>
      <c r="BC722" s="12"/>
      <c r="BD722" s="38">
        <f ca="1"/>
        <v>2.0354391697793756E-2</v>
      </c>
    </row>
    <row r="723" spans="1:56" x14ac:dyDescent="0.35">
      <c r="A723" s="12">
        <v>0</v>
      </c>
      <c r="B723" s="12">
        <v>0</v>
      </c>
      <c r="C723" s="12">
        <f ca="1">-INDEX('Flow probs &amp; rates'!$M$5:$M$5999,UsefulSeries!$E718,0)*(INDEX('Flow probs &amp; rates'!$O$5:$O$5999,UsefulSeries!$E718,0))/INDEX('Flow probs &amp; rates'!$F$4:$F$5999,UsefulSeries!$E718,0)</f>
        <v>-1.9713374449830323</v>
      </c>
      <c r="D723" s="12">
        <f ca="1">INDEX('Flow probs &amp; rates'!$O$5:$O$5999,UsefulSeries!$E718,0)*(1-INDEX('Flow probs &amp; rates'!$O$5:$O$5999,UsefulSeries!$E718,0))/INDEX('Flow probs &amp; rates'!$F$4:$F$5999,UsefulSeries!$E718,0)</f>
        <v>5.4255839097708591</v>
      </c>
      <c r="E723" s="12">
        <v>0</v>
      </c>
      <c r="F723" s="12">
        <v>0</v>
      </c>
      <c r="G723" s="12"/>
      <c r="H723" s="12"/>
      <c r="I723" s="12">
        <f ca="1">INDEX('Flow probs &amp; rates'!$O$5:$O$5999,UsefulSeries!$E718)</f>
        <v>0.17826977452406351</v>
      </c>
      <c r="J723" s="12"/>
      <c r="K723" s="12"/>
      <c r="L723" s="12">
        <f>-INDEX('Flow probs &amp; rates'!$F$4:$F$5999,UsefulSeries!$E718)</f>
        <v>-2.6999796602793637E-2</v>
      </c>
      <c r="M723" s="12"/>
      <c r="N723" s="12"/>
      <c r="O723" s="12"/>
      <c r="P723" s="12">
        <f ca="1"/>
        <v>0</v>
      </c>
      <c r="Q723" s="12">
        <f ca="1"/>
        <v>0</v>
      </c>
      <c r="R723" s="12">
        <f ca="1"/>
        <v>5.1608875145802174E-2</v>
      </c>
      <c r="S723" s="12">
        <f ca="1"/>
        <v>0.20306358290473922</v>
      </c>
      <c r="T723" s="12">
        <f ca="1"/>
        <v>0</v>
      </c>
      <c r="U723" s="12">
        <f ca="1"/>
        <v>0</v>
      </c>
      <c r="V723" s="12"/>
      <c r="W723" s="12">
        <f ca="1">INDEX(P$11:P$6003,UsefulSeries!$I716)</f>
        <v>0</v>
      </c>
      <c r="X723" s="12">
        <f ca="1">INDEX(Q$11:Q$6003,UsefulSeries!$I716)</f>
        <v>0</v>
      </c>
      <c r="Y723" s="12">
        <f ca="1">INDEX(R$11:R$6003,UsefulSeries!$I716)</f>
        <v>0</v>
      </c>
      <c r="Z723" s="12">
        <f ca="1">INDEX(S$11:S$6003,UsefulSeries!$I716)</f>
        <v>0</v>
      </c>
      <c r="AA723" s="12">
        <f ca="1">INDEX(T$11:T$6003,UsefulSeries!$I716)</f>
        <v>0.34234796989547339</v>
      </c>
      <c r="AB723" s="12">
        <f ca="1">INDEX(U$11:U$6003,UsefulSeries!$I716)</f>
        <v>16.066833253592058</v>
      </c>
      <c r="AC723" s="12">
        <f>INDEX( K$11:K$6003,UsefulSeries!$I716)</f>
        <v>0</v>
      </c>
      <c r="AD723" s="12">
        <f>INDEX(L$11:L$6003,UsefulSeries!$I716)</f>
        <v>0.32824882116102105</v>
      </c>
      <c r="AE723" s="12"/>
      <c r="AF723" s="12"/>
      <c r="AG723" s="12"/>
      <c r="AH723" s="12"/>
      <c r="AI723" s="12"/>
      <c r="AJ723" s="12"/>
      <c r="AK723" s="12"/>
      <c r="AL723" s="12"/>
      <c r="AM723" s="12"/>
      <c r="AN723" s="12">
        <f t="shared" ca="1" si="108"/>
        <v>0</v>
      </c>
      <c r="AO723" s="12">
        <f t="shared" ca="1" si="109"/>
        <v>0</v>
      </c>
      <c r="AP723" s="12">
        <f t="shared" ca="1" si="110"/>
        <v>0</v>
      </c>
      <c r="AQ723" s="12">
        <f t="shared" ca="1" si="111"/>
        <v>0</v>
      </c>
      <c r="AR723" s="12">
        <f t="shared" ca="1" si="112"/>
        <v>0.34234796989547339</v>
      </c>
      <c r="AS723" s="12">
        <f t="shared" ca="1" si="113"/>
        <v>16.066833253592058</v>
      </c>
      <c r="AT723" s="12">
        <f t="shared" si="114"/>
        <v>0</v>
      </c>
      <c r="AU723" s="12">
        <f t="shared" si="115"/>
        <v>0.32824882116102105</v>
      </c>
      <c r="AV723" s="12"/>
      <c r="AW723" s="12">
        <f ca="1">INDEX(I$11:I$6003,UsefulSeries!$I716)</f>
        <v>2.0875012138003336E-2</v>
      </c>
      <c r="AX723" s="12"/>
      <c r="AY723" s="12"/>
      <c r="AZ723" s="12">
        <f ca="1"/>
        <v>0.34234796989547339</v>
      </c>
      <c r="BA723" s="12"/>
      <c r="BB723" s="12">
        <f t="shared" ca="1" si="116"/>
        <v>0.34234796989547339</v>
      </c>
      <c r="BC723" s="12"/>
      <c r="BD723" s="38">
        <f ca="1"/>
        <v>2.0320431511954347E-2</v>
      </c>
    </row>
    <row r="724" spans="1:56" x14ac:dyDescent="0.35">
      <c r="A724" s="12">
        <v>0</v>
      </c>
      <c r="B724" s="12">
        <v>0</v>
      </c>
      <c r="C724" s="12">
        <v>0</v>
      </c>
      <c r="D724" s="12">
        <v>0</v>
      </c>
      <c r="E724" s="12">
        <f ca="1">INDEX('Flow probs &amp; rates'!$P$5:$P$5999,UsefulSeries!$E718,0)*(1-INDEX('Flow probs &amp; rates'!$P$5:$P$5999,UsefulSeries!$E718,0))/INDEX('Flow probs &amp; rates'!$G$4:$G$5999,UsefulSeries!$E718,0)</f>
        <v>7.7559267365050866E-2</v>
      </c>
      <c r="F724" s="12">
        <f ca="1">-INDEX('Flow probs &amp; rates'!$P$5:$P$5999,UsefulSeries!$E718,0)*(INDEX('Flow probs &amp; rates'!$Q$5:$Q$5999,UsefulSeries!$E718,0))/INDEX('Flow probs &amp; rates'!$G$4:$G$5999,UsefulSeries!$E718,0)</f>
        <v>-1.47061656871344E-3</v>
      </c>
      <c r="G724" s="12"/>
      <c r="H724" s="12"/>
      <c r="I724" s="12">
        <f ca="1">INDEX('Flow probs &amp; rates'!$P$5:$P$5999,UsefulSeries!$E718)</f>
        <v>2.6044316697429779E-2</v>
      </c>
      <c r="J724" s="12"/>
      <c r="K724" s="12">
        <f>INDEX('Flow probs &amp; rates'!$G$4:$G$5999,UsefulSeries!$E718)</f>
        <v>0.32705324749655879</v>
      </c>
      <c r="L724" s="12"/>
      <c r="M724" s="12"/>
      <c r="N724" s="12"/>
      <c r="O724" s="12"/>
      <c r="P724" s="12">
        <f ca="1"/>
        <v>0</v>
      </c>
      <c r="Q724" s="12">
        <f ca="1"/>
        <v>0</v>
      </c>
      <c r="R724" s="12">
        <f ca="1"/>
        <v>0</v>
      </c>
      <c r="S724" s="12">
        <f ca="1"/>
        <v>0</v>
      </c>
      <c r="T724" s="12">
        <f ca="1"/>
        <v>12.899855942810376</v>
      </c>
      <c r="U724" s="12">
        <f ca="1"/>
        <v>0.34228911177754034</v>
      </c>
      <c r="V724" s="12"/>
      <c r="W724" s="12"/>
      <c r="X724" s="12"/>
      <c r="Y724" s="12"/>
      <c r="Z724" s="12"/>
      <c r="AA724" s="12"/>
      <c r="AB724" s="12"/>
      <c r="AC724" s="12"/>
      <c r="AD724" s="12"/>
      <c r="AE724" s="12">
        <f t="array" ref="AE724:AJ725">TRANSPOSE(AC718:AD723)</f>
        <v>-0.63899471368240746</v>
      </c>
      <c r="AF724" s="12">
        <v>-0.63899471368240746</v>
      </c>
      <c r="AG724" s="12">
        <v>3.2756465156571477E-2</v>
      </c>
      <c r="AH724" s="12">
        <v>0</v>
      </c>
      <c r="AI724" s="12">
        <v>0.32824882116102105</v>
      </c>
      <c r="AJ724" s="12">
        <v>0</v>
      </c>
      <c r="AK724" s="12"/>
      <c r="AL724" s="12"/>
      <c r="AM724" s="12"/>
      <c r="AN724" s="12">
        <f t="shared" si="108"/>
        <v>-0.63899471368240746</v>
      </c>
      <c r="AO724" s="12">
        <f t="shared" si="109"/>
        <v>-0.63899471368240746</v>
      </c>
      <c r="AP724" s="12">
        <f t="shared" si="110"/>
        <v>3.2756465156571477E-2</v>
      </c>
      <c r="AQ724" s="12">
        <f t="shared" si="111"/>
        <v>0</v>
      </c>
      <c r="AR724" s="12">
        <f t="shared" si="112"/>
        <v>0.32824882116102105</v>
      </c>
      <c r="AS724" s="12">
        <f t="shared" si="113"/>
        <v>0</v>
      </c>
      <c r="AT724" s="12">
        <f t="shared" si="114"/>
        <v>0</v>
      </c>
      <c r="AU724" s="12">
        <f t="shared" si="115"/>
        <v>0</v>
      </c>
      <c r="AV724" s="12"/>
      <c r="AW724" s="12"/>
      <c r="AX724" s="12">
        <f>INDEX($N$6:$N$6003,UsefulSeries!$K716)</f>
        <v>3.0231037298089625E-4</v>
      </c>
      <c r="AY724" s="12"/>
      <c r="AZ724" s="12"/>
      <c r="BA724" s="12"/>
      <c r="BB724" s="12">
        <f t="shared" si="116"/>
        <v>3.0231037298089625E-4</v>
      </c>
      <c r="BC724" s="12"/>
      <c r="BD724" s="38">
        <f ca="1"/>
        <v>-1.720805376875782E-3</v>
      </c>
    </row>
    <row r="725" spans="1:56" x14ac:dyDescent="0.35">
      <c r="A725" s="12">
        <v>0</v>
      </c>
      <c r="B725" s="12">
        <v>0</v>
      </c>
      <c r="C725" s="12">
        <v>0</v>
      </c>
      <c r="D725" s="12">
        <v>0</v>
      </c>
      <c r="E725" s="12">
        <f ca="1">-INDEX('Flow probs &amp; rates'!$P$5:$P$5999,UsefulSeries!$E718,0)*(INDEX('Flow probs &amp; rates'!$Q$5:$Q$5999,UsefulSeries!$E718,0))/INDEX('Flow probs &amp; rates'!$G$4:$G$5999,UsefulSeries!$E718,0)</f>
        <v>-1.47061656871344E-3</v>
      </c>
      <c r="F725" s="12">
        <f ca="1">INDEX('Flow probs &amp; rates'!$Q$5:$Q$5999,UsefulSeries!$E718,0)*(1-INDEX('Flow probs &amp; rates'!$Q$5:$Q$5999,UsefulSeries!$E718,0))/INDEX('Flow probs &amp; rates'!$G$4:$G$5999,UsefulSeries!$E718,0)</f>
        <v>5.5423153208106972E-2</v>
      </c>
      <c r="G725" s="12"/>
      <c r="H725" s="12"/>
      <c r="I725" s="12">
        <f ca="1">INDEX('Flow probs &amp; rates'!$Q$5:$Q$5999,UsefulSeries!$E718)</f>
        <v>1.8467365844443213E-2</v>
      </c>
      <c r="J725" s="12"/>
      <c r="K725" s="12"/>
      <c r="L725" s="12">
        <f>INDEX('Flow probs &amp; rates'!$G$4:$G$5999,UsefulSeries!$E718)</f>
        <v>0.32705324749655879</v>
      </c>
      <c r="M725" s="12"/>
      <c r="N725" s="12"/>
      <c r="O725" s="12"/>
      <c r="P725" s="12">
        <f ca="1"/>
        <v>0</v>
      </c>
      <c r="Q725" s="12">
        <f ca="1"/>
        <v>0</v>
      </c>
      <c r="R725" s="12">
        <f ca="1"/>
        <v>0</v>
      </c>
      <c r="S725" s="12">
        <f ca="1"/>
        <v>0</v>
      </c>
      <c r="T725" s="12">
        <f ca="1"/>
        <v>0.34228911177754034</v>
      </c>
      <c r="U725" s="12">
        <f ca="1"/>
        <v>18.052083256293734</v>
      </c>
      <c r="V725" s="12"/>
      <c r="W725" s="12"/>
      <c r="X725" s="12"/>
      <c r="Y725" s="12"/>
      <c r="Z725" s="12"/>
      <c r="AA725" s="12"/>
      <c r="AB725" s="12"/>
      <c r="AC725" s="12"/>
      <c r="AD725" s="12"/>
      <c r="AE725" s="12">
        <v>0.63899471368240746</v>
      </c>
      <c r="AF725" s="12">
        <v>0</v>
      </c>
      <c r="AG725" s="12">
        <v>-3.2756465156571477E-2</v>
      </c>
      <c r="AH725" s="12">
        <v>-3.2756465156571477E-2</v>
      </c>
      <c r="AI725" s="12">
        <v>0</v>
      </c>
      <c r="AJ725" s="12">
        <v>0.32824882116102105</v>
      </c>
      <c r="AK725" s="12"/>
      <c r="AL725" s="12"/>
      <c r="AM725" s="12"/>
      <c r="AN725" s="12">
        <f t="shared" si="108"/>
        <v>0.63899471368240746</v>
      </c>
      <c r="AO725" s="12">
        <f t="shared" si="109"/>
        <v>0</v>
      </c>
      <c r="AP725" s="12">
        <f t="shared" si="110"/>
        <v>-3.2756465156571477E-2</v>
      </c>
      <c r="AQ725" s="12">
        <f t="shared" si="111"/>
        <v>-3.2756465156571477E-2</v>
      </c>
      <c r="AR725" s="12">
        <f t="shared" si="112"/>
        <v>0</v>
      </c>
      <c r="AS725" s="12">
        <f t="shared" si="113"/>
        <v>0.32824882116102105</v>
      </c>
      <c r="AT725" s="12">
        <f t="shared" si="114"/>
        <v>0</v>
      </c>
      <c r="AU725" s="12">
        <f t="shared" si="115"/>
        <v>0</v>
      </c>
      <c r="AV725" s="12"/>
      <c r="AW725" s="12"/>
      <c r="AX725" s="12">
        <f>INDEX('Margin error adjustment'!N$7:N$6003,UsefulSeries!$K716)</f>
        <v>-2.6300515381779549E-4</v>
      </c>
      <c r="AY725" s="12"/>
      <c r="AZ725" s="12"/>
      <c r="BA725" s="12"/>
      <c r="BB725" s="12">
        <f t="shared" si="116"/>
        <v>-2.6300515381779549E-4</v>
      </c>
      <c r="BC725" s="12"/>
      <c r="BD725" s="38">
        <f ca="1"/>
        <v>2.7097433112501769E-2</v>
      </c>
    </row>
    <row r="726" spans="1:56" x14ac:dyDescent="0.35">
      <c r="A726" s="12">
        <f ca="1">INDEX('Flow probs &amp; rates'!$K$5:$K$5999,UsefulSeries!$E724,0)*(1-INDEX('Flow probs &amp; rates'!$K$5:$K$5999,UsefulSeries!$E724,0))/INDEX('Flow probs &amp; rates'!$E$4:$E$5999,UsefulSeries!$E724,0)</f>
        <v>1.671256666766139E-2</v>
      </c>
      <c r="B726" s="12">
        <f ca="1">-INDEX('Flow probs &amp; rates'!$K$5:$K$5999,UsefulSeries!$E724,0)*(INDEX('Flow probs &amp; rates'!$L$5:$L$5999,UsefulSeries!$E724,0))/INDEX('Flow probs &amp; rates'!$E$4:$E$5999,UsefulSeries!$E724,0)</f>
        <v>-2.3969630631352998E-4</v>
      </c>
      <c r="C726" s="12">
        <v>0</v>
      </c>
      <c r="D726" s="12">
        <v>0</v>
      </c>
      <c r="E726" s="12">
        <v>0</v>
      </c>
      <c r="F726" s="12">
        <v>0</v>
      </c>
      <c r="G726" s="12"/>
      <c r="H726" s="12"/>
      <c r="I726" s="12">
        <f ca="1">INDEX('Flow probs &amp; rates'!$K$5:$K$5999,UsefulSeries!$E724)</f>
        <v>1.0908997441909768E-2</v>
      </c>
      <c r="J726" s="12"/>
      <c r="K726" s="12">
        <f>-INDEX('Flow probs &amp; rates'!$E$4:$E$5999,UsefulSeries!$E724)</f>
        <v>-0.64562143154232998</v>
      </c>
      <c r="L726" s="12">
        <f>INDEX('Flow probs &amp; rates'!$E$4:$E$5999,UsefulSeries!$E724)</f>
        <v>0.64562143154232998</v>
      </c>
      <c r="M726" s="12"/>
      <c r="N726" s="12"/>
      <c r="O726" s="12"/>
      <c r="P726" s="12">
        <f t="array" aca="1" ref="P726:U731" ca="1">MINVERSE(A726:F731)</f>
        <v>59.844711852195658</v>
      </c>
      <c r="Q726" s="12">
        <f ca="1"/>
        <v>0.66224022909248237</v>
      </c>
      <c r="R726" s="12">
        <f ca="1"/>
        <v>0</v>
      </c>
      <c r="S726" s="12">
        <f ca="1"/>
        <v>0</v>
      </c>
      <c r="T726" s="12">
        <f ca="1"/>
        <v>0</v>
      </c>
      <c r="U726" s="12">
        <f ca="1"/>
        <v>0</v>
      </c>
      <c r="V726" s="12"/>
      <c r="W726" s="12">
        <f ca="1">INDEX(P$6:P$6003,UsefulSeries!$I724)</f>
        <v>55.213540991956997</v>
      </c>
      <c r="X726" s="12">
        <f ca="1">INDEX(Q$6:Q$6003,UsefulSeries!$I724)</f>
        <v>0.65480599999468547</v>
      </c>
      <c r="Y726" s="12">
        <f ca="1">INDEX(R$6:R$6003,UsefulSeries!$I724)</f>
        <v>0</v>
      </c>
      <c r="Z726" s="12">
        <f ca="1">INDEX(S$6:S$6003,UsefulSeries!$I724)</f>
        <v>0</v>
      </c>
      <c r="AA726" s="12">
        <f ca="1">INDEX(T$6:T$6003,UsefulSeries!$I724)</f>
        <v>0</v>
      </c>
      <c r="AB726" s="12">
        <f ca="1">INDEX(U$6:U$6003,UsefulSeries!$I724)</f>
        <v>0</v>
      </c>
      <c r="AC726" s="12">
        <f>INDEX( K$6:K$6003,UsefulSeries!$I724)</f>
        <v>-0.63929702405538835</v>
      </c>
      <c r="AD726" s="12">
        <f>INDEX(L$6:L$6003,UsefulSeries!$I724)</f>
        <v>0.63929702405538835</v>
      </c>
      <c r="AE726" s="12"/>
      <c r="AF726" s="12"/>
      <c r="AG726" s="12"/>
      <c r="AH726" s="12"/>
      <c r="AI726" s="12"/>
      <c r="AJ726" s="12"/>
      <c r="AK726" s="12"/>
      <c r="AL726" s="12"/>
      <c r="AM726" s="12"/>
      <c r="AN726" s="12">
        <f t="shared" ca="1" si="108"/>
        <v>55.213540991956997</v>
      </c>
      <c r="AO726" s="12">
        <f t="shared" ca="1" si="109"/>
        <v>0.65480599999468547</v>
      </c>
      <c r="AP726" s="12">
        <f t="shared" ca="1" si="110"/>
        <v>0</v>
      </c>
      <c r="AQ726" s="12">
        <f t="shared" ca="1" si="111"/>
        <v>0</v>
      </c>
      <c r="AR726" s="12">
        <f t="shared" ca="1" si="112"/>
        <v>0</v>
      </c>
      <c r="AS726" s="12">
        <f t="shared" ca="1" si="113"/>
        <v>0</v>
      </c>
      <c r="AT726" s="12">
        <f t="shared" si="114"/>
        <v>-0.63929702405538835</v>
      </c>
      <c r="AU726" s="12">
        <f t="shared" si="115"/>
        <v>0.63929702405538835</v>
      </c>
      <c r="AV726" s="12"/>
      <c r="AW726" s="12">
        <f ca="1">INDEX(I$6:I$6003,UsefulSeries!$I724)</f>
        <v>1.1717592501907726E-2</v>
      </c>
      <c r="AX726" s="12"/>
      <c r="AY726" s="12"/>
      <c r="AZ726" s="12">
        <f t="array" aca="1" ref="AZ726:AZ731" ca="1">MMULT(W726:AB731,AW726:AW731)</f>
        <v>0.65480599999468536</v>
      </c>
      <c r="BA726" s="12"/>
      <c r="BB726" s="12">
        <f t="shared" ca="1" si="116"/>
        <v>0.65480599999468536</v>
      </c>
      <c r="BC726" s="12"/>
      <c r="BD726" s="38">
        <f t="array" aca="1" ref="BD726:BD733" ca="1">MMULT(MINVERSE(AN726:AU733),BB726:BB733)</f>
        <v>1.1990245138460353E-2</v>
      </c>
    </row>
    <row r="727" spans="1:56" x14ac:dyDescent="0.35">
      <c r="A727" s="12">
        <f ca="1">-INDEX('Flow probs &amp; rates'!$K$5:$K$5999,UsefulSeries!$E724,0)*(INDEX('Flow probs &amp; rates'!$L$5:$L$5999,UsefulSeries!$E724,0))/INDEX('Flow probs &amp; rates'!$E$4:$E$5999,UsefulSeries!$E724,0)</f>
        <v>-2.3969630631352998E-4</v>
      </c>
      <c r="B727" s="12">
        <f ca="1">INDEX('Flow probs &amp; rates'!$L$5:$L$5999,UsefulSeries!$E724,0)*(1-INDEX('Flow probs &amp; rates'!$L$5:$L$5999,UsefulSeries!$E724,0))/INDEX('Flow probs &amp; rates'!$E$4:$E$5999,UsefulSeries!$E724,0)</f>
        <v>2.1660653873332728E-2</v>
      </c>
      <c r="C727" s="12">
        <v>0</v>
      </c>
      <c r="D727" s="12">
        <v>0</v>
      </c>
      <c r="E727" s="12">
        <v>0</v>
      </c>
      <c r="F727" s="12">
        <v>0</v>
      </c>
      <c r="G727" s="12"/>
      <c r="H727" s="12"/>
      <c r="I727" s="12">
        <f ca="1">INDEX('Flow probs &amp; rates'!$L$5:$L$5999,UsefulSeries!$E724)</f>
        <v>1.4185819846563134E-2</v>
      </c>
      <c r="J727" s="12"/>
      <c r="K727" s="12">
        <f>-INDEX('Flow probs &amp; rates'!$E$4:$E$5999,UsefulSeries!$E724)</f>
        <v>-0.64562143154232998</v>
      </c>
      <c r="L727" s="12"/>
      <c r="M727" s="12"/>
      <c r="N727" s="12"/>
      <c r="O727" s="12"/>
      <c r="P727" s="12">
        <f ca="1"/>
        <v>0.66224022909248237</v>
      </c>
      <c r="Q727" s="12">
        <f ca="1"/>
        <v>46.173986361886335</v>
      </c>
      <c r="R727" s="12">
        <f ca="1"/>
        <v>0</v>
      </c>
      <c r="S727" s="12">
        <f ca="1"/>
        <v>0</v>
      </c>
      <c r="T727" s="12">
        <f ca="1"/>
        <v>0</v>
      </c>
      <c r="U727" s="12">
        <f ca="1"/>
        <v>0</v>
      </c>
      <c r="V727" s="12"/>
      <c r="W727" s="12">
        <f ca="1">INDEX(P$7:P$6003,UsefulSeries!$I724)</f>
        <v>0.65480599999468558</v>
      </c>
      <c r="X727" s="12">
        <f ca="1">INDEX(Q$7:Q$6003,UsefulSeries!$I724)</f>
        <v>54.07535866591595</v>
      </c>
      <c r="Y727" s="12">
        <f ca="1">INDEX(R$7:R$6003,UsefulSeries!$I724)</f>
        <v>0</v>
      </c>
      <c r="Z727" s="12">
        <f ca="1">INDEX(S$7:S$6003,UsefulSeries!$I724)</f>
        <v>0</v>
      </c>
      <c r="AA727" s="12">
        <f ca="1">INDEX(T$7:T$6003,UsefulSeries!$I724)</f>
        <v>0</v>
      </c>
      <c r="AB727" s="12">
        <f ca="1">INDEX(U$7:U$6003,UsefulSeries!$I724)</f>
        <v>0</v>
      </c>
      <c r="AC727" s="12">
        <f>INDEX( K$7:K$6003,UsefulSeries!$I724,1)</f>
        <v>-0.63929702405538835</v>
      </c>
      <c r="AD727" s="12">
        <f>INDEX(L$7:L$6003,UsefulSeries!$I724,1)</f>
        <v>0</v>
      </c>
      <c r="AE727" s="12"/>
      <c r="AF727" s="12"/>
      <c r="AG727" s="12"/>
      <c r="AH727" s="12"/>
      <c r="AI727" s="12"/>
      <c r="AJ727" s="12"/>
      <c r="AK727" s="12"/>
      <c r="AL727" s="12"/>
      <c r="AM727" s="12"/>
      <c r="AN727" s="12">
        <f t="shared" ca="1" si="108"/>
        <v>0.65480599999468558</v>
      </c>
      <c r="AO727" s="12">
        <f t="shared" ca="1" si="109"/>
        <v>54.07535866591595</v>
      </c>
      <c r="AP727" s="12">
        <f t="shared" ca="1" si="110"/>
        <v>0</v>
      </c>
      <c r="AQ727" s="12">
        <f t="shared" ca="1" si="111"/>
        <v>0</v>
      </c>
      <c r="AR727" s="12">
        <f t="shared" ca="1" si="112"/>
        <v>0</v>
      </c>
      <c r="AS727" s="12">
        <f t="shared" ca="1" si="113"/>
        <v>0</v>
      </c>
      <c r="AT727" s="12">
        <f t="shared" si="114"/>
        <v>-0.63929702405538835</v>
      </c>
      <c r="AU727" s="12">
        <f t="shared" si="115"/>
        <v>0</v>
      </c>
      <c r="AV727" s="12"/>
      <c r="AW727" s="12">
        <f ca="1">INDEX(I$7:I$6003,UsefulSeries!$I724)</f>
        <v>1.1967248411924744E-2</v>
      </c>
      <c r="AX727" s="12"/>
      <c r="AY727" s="12"/>
      <c r="AZ727" s="12">
        <f ca="1"/>
        <v>0.65480599999468558</v>
      </c>
      <c r="BA727" s="12"/>
      <c r="BB727" s="12">
        <f t="shared" ca="1" si="116"/>
        <v>0.65480599999468558</v>
      </c>
      <c r="BC727" s="12"/>
      <c r="BD727" s="38">
        <f ca="1"/>
        <v>1.2508576813744074E-2</v>
      </c>
    </row>
    <row r="728" spans="1:56" x14ac:dyDescent="0.35">
      <c r="A728" s="12">
        <v>0</v>
      </c>
      <c r="B728" s="12">
        <v>0</v>
      </c>
      <c r="C728" s="12">
        <f ca="1">INDEX('Flow probs &amp; rates'!$M$5:$M$5999,UsefulSeries!$E724,0)*(1-INDEX('Flow probs &amp; rates'!$M$5:$M$5999,UsefulSeries!$E724,0))/INDEX('Flow probs &amp; rates'!$F$4:$F$5999,UsefulSeries!$E724,0)</f>
        <v>7.5125377733627854</v>
      </c>
      <c r="D728" s="12">
        <f ca="1">-INDEX('Flow probs &amp; rates'!$M$5:$M$5999,UsefulSeries!$E724,0)*(INDEX('Flow probs &amp; rates'!$O$5:$O$5999,UsefulSeries!$E724,0))/INDEX('Flow probs &amp; rates'!$F$4:$F$5999,UsefulSeries!$E724,0)</f>
        <v>-1.9224375729423522</v>
      </c>
      <c r="E728" s="12">
        <v>0</v>
      </c>
      <c r="F728" s="12">
        <v>0</v>
      </c>
      <c r="G728" s="12"/>
      <c r="H728" s="12"/>
      <c r="I728" s="12">
        <f ca="1">INDEX('Flow probs &amp; rates'!$M$5:$M$5999,UsefulSeries!$E724)</f>
        <v>0.29506834498078521</v>
      </c>
      <c r="J728" s="12"/>
      <c r="K728" s="12">
        <f>INDEX('Flow probs &amp; rates'!$F$4:$F$5999,UsefulSeries!$E724)</f>
        <v>2.7687450372442999E-2</v>
      </c>
      <c r="L728" s="12">
        <f>-INDEX('Flow probs &amp; rates'!$F$4:$F$5999,UsefulSeries!$E724)</f>
        <v>-2.7687450372442999E-2</v>
      </c>
      <c r="M728" s="12"/>
      <c r="N728" s="12"/>
      <c r="O728" s="12"/>
      <c r="P728" s="12">
        <f ca="1"/>
        <v>0</v>
      </c>
      <c r="Q728" s="12">
        <f ca="1"/>
        <v>0</v>
      </c>
      <c r="R728" s="12">
        <f ca="1"/>
        <v>0.14661811343310532</v>
      </c>
      <c r="S728" s="12">
        <f ca="1"/>
        <v>5.2784088728605079E-2</v>
      </c>
      <c r="T728" s="12">
        <f ca="1"/>
        <v>0</v>
      </c>
      <c r="U728" s="12">
        <f ca="1"/>
        <v>0</v>
      </c>
      <c r="V728" s="12"/>
      <c r="W728" s="12">
        <f ca="1">INDEX(P$8:P$6003,UsefulSeries!$I724)</f>
        <v>0</v>
      </c>
      <c r="X728" s="12">
        <f ca="1">INDEX(Q$8:Q$6003,UsefulSeries!$I724)</f>
        <v>0</v>
      </c>
      <c r="Y728" s="12">
        <f ca="1">INDEX(R$8:R$6003,UsefulSeries!$I724)</f>
        <v>0.18069723559583978</v>
      </c>
      <c r="Z728" s="12">
        <f ca="1">INDEX(S$8:S$6003,UsefulSeries!$I724)</f>
        <v>5.672099078747421E-2</v>
      </c>
      <c r="AA728" s="12">
        <f ca="1">INDEX(T$8:T$6003,UsefulSeries!$I724)</f>
        <v>0</v>
      </c>
      <c r="AB728" s="12">
        <f ca="1">INDEX(U$8:U$6003,UsefulSeries!$I724)</f>
        <v>0</v>
      </c>
      <c r="AC728" s="12">
        <f>INDEX( K$8:K$6003,UsefulSeries!$I724)</f>
        <v>3.2493460002753681E-2</v>
      </c>
      <c r="AD728" s="12">
        <f>INDEX(L$8:L$6003,UsefulSeries!$I724)</f>
        <v>-3.2493460002753681E-2</v>
      </c>
      <c r="AE728" s="12"/>
      <c r="AF728" s="12"/>
      <c r="AG728" s="12"/>
      <c r="AH728" s="12"/>
      <c r="AI728" s="12"/>
      <c r="AJ728" s="12"/>
      <c r="AK728" s="12"/>
      <c r="AL728" s="12"/>
      <c r="AM728" s="12"/>
      <c r="AN728" s="12">
        <f t="shared" ca="1" si="108"/>
        <v>0</v>
      </c>
      <c r="AO728" s="12">
        <f t="shared" ca="1" si="109"/>
        <v>0</v>
      </c>
      <c r="AP728" s="12">
        <f t="shared" ca="1" si="110"/>
        <v>0.18069723559583978</v>
      </c>
      <c r="AQ728" s="12">
        <f t="shared" ca="1" si="111"/>
        <v>5.672099078747421E-2</v>
      </c>
      <c r="AR728" s="12">
        <f t="shared" ca="1" si="112"/>
        <v>0</v>
      </c>
      <c r="AS728" s="12">
        <f t="shared" ca="1" si="113"/>
        <v>0</v>
      </c>
      <c r="AT728" s="12">
        <f t="shared" si="114"/>
        <v>3.2493460002753681E-2</v>
      </c>
      <c r="AU728" s="12">
        <f t="shared" si="115"/>
        <v>-3.2493460002753681E-2</v>
      </c>
      <c r="AV728" s="12"/>
      <c r="AW728" s="12">
        <f ca="1">INDEX(I$8:I$6003,UsefulSeries!$I724)</f>
        <v>0.26209424275577931</v>
      </c>
      <c r="AX728" s="12"/>
      <c r="AY728" s="12"/>
      <c r="AZ728" s="12">
        <f ca="1"/>
        <v>5.6720990787474231E-2</v>
      </c>
      <c r="BA728" s="12"/>
      <c r="BB728" s="12">
        <f t="shared" ca="1" si="116"/>
        <v>5.6720990787474231E-2</v>
      </c>
      <c r="BC728" s="12"/>
      <c r="BD728" s="38">
        <f ca="1"/>
        <v>0.25648267524232132</v>
      </c>
    </row>
    <row r="729" spans="1:56" x14ac:dyDescent="0.35">
      <c r="A729" s="12">
        <v>0</v>
      </c>
      <c r="B729" s="12">
        <v>0</v>
      </c>
      <c r="C729" s="12">
        <f ca="1">-INDEX('Flow probs &amp; rates'!$M$5:$M$5999,UsefulSeries!$E724,0)*(INDEX('Flow probs &amp; rates'!$O$5:$O$5999,UsefulSeries!$E724,0))/INDEX('Flow probs &amp; rates'!$F$4:$F$5999,UsefulSeries!$E724,0)</f>
        <v>-1.9224375729423522</v>
      </c>
      <c r="D729" s="12">
        <f ca="1">INDEX('Flow probs &amp; rates'!$O$5:$O$5999,UsefulSeries!$E724,0)*(1-INDEX('Flow probs &amp; rates'!$O$5:$O$5999,UsefulSeries!$E724,0))/INDEX('Flow probs &amp; rates'!$F$4:$F$5999,UsefulSeries!$E724,0)</f>
        <v>5.3399457474194474</v>
      </c>
      <c r="E729" s="12">
        <v>0</v>
      </c>
      <c r="F729" s="12">
        <v>0</v>
      </c>
      <c r="G729" s="12"/>
      <c r="H729" s="12"/>
      <c r="I729" s="12">
        <f ca="1">INDEX('Flow probs &amp; rates'!$O$5:$O$5999,UsefulSeries!$E724)</f>
        <v>0.18039005471233216</v>
      </c>
      <c r="J729" s="12"/>
      <c r="K729" s="12"/>
      <c r="L729" s="12">
        <f>-INDEX('Flow probs &amp; rates'!$F$4:$F$5999,UsefulSeries!$E724)</f>
        <v>-2.7687450372442999E-2</v>
      </c>
      <c r="M729" s="12"/>
      <c r="N729" s="12"/>
      <c r="O729" s="12"/>
      <c r="P729" s="12">
        <f ca="1"/>
        <v>0</v>
      </c>
      <c r="Q729" s="12">
        <f ca="1"/>
        <v>0</v>
      </c>
      <c r="R729" s="12">
        <f ca="1"/>
        <v>5.2784088728605079E-2</v>
      </c>
      <c r="S729" s="12">
        <f ca="1"/>
        <v>0.20627065658067512</v>
      </c>
      <c r="T729" s="12">
        <f ca="1"/>
        <v>0</v>
      </c>
      <c r="U729" s="12">
        <f ca="1"/>
        <v>0</v>
      </c>
      <c r="V729" s="12"/>
      <c r="W729" s="12">
        <f ca="1">INDEX(P$9:P$6003,UsefulSeries!$I724)</f>
        <v>0</v>
      </c>
      <c r="X729" s="12">
        <f ca="1">INDEX(Q$9:Q$6003,UsefulSeries!$I724)</f>
        <v>0</v>
      </c>
      <c r="Y729" s="12">
        <f ca="1">INDEX(R$9:R$6003,UsefulSeries!$I724)</f>
        <v>5.6720990787474217E-2</v>
      </c>
      <c r="Z729" s="12">
        <f ca="1">INDEX(S$9:S$6003,UsefulSeries!$I724)</f>
        <v>0.25360220061401395</v>
      </c>
      <c r="AA729" s="12">
        <f ca="1">INDEX(T$9:T$6003,UsefulSeries!$I724)</f>
        <v>0</v>
      </c>
      <c r="AB729" s="12">
        <f ca="1">INDEX(U$9:U$6003,UsefulSeries!$I724)</f>
        <v>0</v>
      </c>
      <c r="AC729" s="12">
        <f>INDEX( K$9:K$6003,UsefulSeries!$I724)</f>
        <v>0</v>
      </c>
      <c r="AD729" s="12">
        <f>INDEX(L$9:L$6003,UsefulSeries!$I724)</f>
        <v>-3.2493460002753681E-2</v>
      </c>
      <c r="AE729" s="12"/>
      <c r="AF729" s="12"/>
      <c r="AG729" s="12"/>
      <c r="AH729" s="12"/>
      <c r="AI729" s="12"/>
      <c r="AJ729" s="12"/>
      <c r="AK729" s="12"/>
      <c r="AL729" s="12"/>
      <c r="AM729" s="12"/>
      <c r="AN729" s="12">
        <f t="shared" ca="1" si="108"/>
        <v>0</v>
      </c>
      <c r="AO729" s="12">
        <f t="shared" ca="1" si="109"/>
        <v>0</v>
      </c>
      <c r="AP729" s="12">
        <f t="shared" ca="1" si="110"/>
        <v>5.6720990787474217E-2</v>
      </c>
      <c r="AQ729" s="12">
        <f t="shared" ca="1" si="111"/>
        <v>0.25360220061401395</v>
      </c>
      <c r="AR729" s="12">
        <f t="shared" ca="1" si="112"/>
        <v>0</v>
      </c>
      <c r="AS729" s="12">
        <f t="shared" ca="1" si="113"/>
        <v>0</v>
      </c>
      <c r="AT729" s="12">
        <f t="shared" si="114"/>
        <v>0</v>
      </c>
      <c r="AU729" s="12">
        <f t="shared" si="115"/>
        <v>-3.2493460002753681E-2</v>
      </c>
      <c r="AV729" s="12"/>
      <c r="AW729" s="12">
        <f ca="1">INDEX(I$9:I$6003,UsefulSeries!$I724)</f>
        <v>0.16504094032834174</v>
      </c>
      <c r="AX729" s="12"/>
      <c r="AY729" s="12"/>
      <c r="AZ729" s="12">
        <f ca="1"/>
        <v>5.6720990787474217E-2</v>
      </c>
      <c r="BA729" s="12"/>
      <c r="BB729" s="12">
        <f t="shared" ca="1" si="116"/>
        <v>5.6720990787474217E-2</v>
      </c>
      <c r="BC729" s="12"/>
      <c r="BD729" s="38">
        <f ca="1"/>
        <v>0.16911041920790154</v>
      </c>
    </row>
    <row r="730" spans="1:56" x14ac:dyDescent="0.35">
      <c r="A730" s="12">
        <v>0</v>
      </c>
      <c r="B730" s="12">
        <v>0</v>
      </c>
      <c r="C730" s="12">
        <v>0</v>
      </c>
      <c r="D730" s="12">
        <v>0</v>
      </c>
      <c r="E730" s="12">
        <f ca="1">INDEX('Flow probs &amp; rates'!$P$5:$P$5999,UsefulSeries!$E724,0)*(1-INDEX('Flow probs &amp; rates'!$P$5:$P$5999,UsefulSeries!$E724,0))/INDEX('Flow probs &amp; rates'!$G$4:$G$5999,UsefulSeries!$E724,0)</f>
        <v>7.2191244535587146E-2</v>
      </c>
      <c r="F730" s="12">
        <f ca="1">-INDEX('Flow probs &amp; rates'!$P$5:$P$5999,UsefulSeries!$E724,0)*(INDEX('Flow probs &amp; rates'!$Q$5:$Q$5999,UsefulSeries!$E724,0))/INDEX('Flow probs &amp; rates'!$G$4:$G$5999,UsefulSeries!$E724,0)</f>
        <v>-1.3649344395015406E-3</v>
      </c>
      <c r="G730" s="12"/>
      <c r="H730" s="12"/>
      <c r="I730" s="12">
        <f ca="1">INDEX('Flow probs &amp; rates'!$P$5:$P$5999,UsefulSeries!$E724)</f>
        <v>2.416834740981659E-2</v>
      </c>
      <c r="J730" s="12"/>
      <c r="K730" s="12">
        <f>INDEX('Flow probs &amp; rates'!$G$4:$G$5999,UsefulSeries!$E724)</f>
        <v>0.32669111808522705</v>
      </c>
      <c r="L730" s="12"/>
      <c r="M730" s="12"/>
      <c r="N730" s="12"/>
      <c r="O730" s="12"/>
      <c r="P730" s="12">
        <f ca="1"/>
        <v>0</v>
      </c>
      <c r="Q730" s="12">
        <f ca="1"/>
        <v>0</v>
      </c>
      <c r="R730" s="12">
        <f ca="1"/>
        <v>0</v>
      </c>
      <c r="S730" s="12">
        <f ca="1"/>
        <v>0</v>
      </c>
      <c r="T730" s="12">
        <f ca="1"/>
        <v>13.858547092783109</v>
      </c>
      <c r="U730" s="12">
        <f ca="1"/>
        <v>0.3412340326219015</v>
      </c>
      <c r="V730" s="12"/>
      <c r="W730" s="12">
        <f ca="1">INDEX(P$10:P$6003,UsefulSeries!$I724)</f>
        <v>0</v>
      </c>
      <c r="X730" s="12">
        <f ca="1">INDEX(Q$10:Q$6003,UsefulSeries!$I724)</f>
        <v>0</v>
      </c>
      <c r="Y730" s="12">
        <f ca="1">INDEX(R$10:R$6003,UsefulSeries!$I724)</f>
        <v>0</v>
      </c>
      <c r="Z730" s="12">
        <f ca="1">INDEX(S$10:S$6003,UsefulSeries!$I724)</f>
        <v>0</v>
      </c>
      <c r="AA730" s="12">
        <f ca="1">INDEX(T$10:T$6003,UsefulSeries!$I724)</f>
        <v>15.644597893031653</v>
      </c>
      <c r="AB730" s="12">
        <f ca="1">INDEX(U$10:U$6003,UsefulSeries!$I724)</f>
        <v>0.34233178305530226</v>
      </c>
      <c r="AC730" s="12">
        <f>INDEX( K$10:K$6003,UsefulSeries!$I724)</f>
        <v>0.32820951594185793</v>
      </c>
      <c r="AD730" s="12">
        <f>INDEX(L$10:L$6003,UsefulSeries!$I724)</f>
        <v>0</v>
      </c>
      <c r="AE730" s="12"/>
      <c r="AF730" s="12"/>
      <c r="AG730" s="12"/>
      <c r="AH730" s="12"/>
      <c r="AI730" s="12"/>
      <c r="AJ730" s="12"/>
      <c r="AK730" s="12"/>
      <c r="AL730" s="12"/>
      <c r="AM730" s="12"/>
      <c r="AN730" s="12">
        <f t="shared" ca="1" si="108"/>
        <v>0</v>
      </c>
      <c r="AO730" s="12">
        <f t="shared" ca="1" si="109"/>
        <v>0</v>
      </c>
      <c r="AP730" s="12">
        <f t="shared" ca="1" si="110"/>
        <v>0</v>
      </c>
      <c r="AQ730" s="12">
        <f t="shared" ca="1" si="111"/>
        <v>0</v>
      </c>
      <c r="AR730" s="12">
        <f t="shared" ca="1" si="112"/>
        <v>15.644597893031653</v>
      </c>
      <c r="AS730" s="12">
        <f t="shared" ca="1" si="113"/>
        <v>0.34233178305530226</v>
      </c>
      <c r="AT730" s="12">
        <f t="shared" si="114"/>
        <v>0.32820951594185793</v>
      </c>
      <c r="AU730" s="12">
        <f t="shared" si="115"/>
        <v>0</v>
      </c>
      <c r="AV730" s="12"/>
      <c r="AW730" s="12">
        <f ca="1">INDEX(I$10:I$6003,UsefulSeries!$I724)</f>
        <v>2.1448425585010637E-2</v>
      </c>
      <c r="AX730" s="12"/>
      <c r="AY730" s="12"/>
      <c r="AZ730" s="12">
        <f ca="1"/>
        <v>0.34233178305530232</v>
      </c>
      <c r="BA730" s="12"/>
      <c r="BB730" s="12">
        <f t="shared" ca="1" si="116"/>
        <v>0.34233178305530232</v>
      </c>
      <c r="BC730" s="12"/>
      <c r="BD730" s="38">
        <f ca="1"/>
        <v>2.0490865322861703E-2</v>
      </c>
    </row>
    <row r="731" spans="1:56" x14ac:dyDescent="0.35">
      <c r="A731" s="12">
        <v>0</v>
      </c>
      <c r="B731" s="12">
        <v>0</v>
      </c>
      <c r="C731" s="12">
        <v>0</v>
      </c>
      <c r="D731" s="12">
        <v>0</v>
      </c>
      <c r="E731" s="12">
        <f ca="1">-INDEX('Flow probs &amp; rates'!$P$5:$P$5999,UsefulSeries!$E724,0)*(INDEX('Flow probs &amp; rates'!$Q$5:$Q$5999,UsefulSeries!$E724,0))/INDEX('Flow probs &amp; rates'!$G$4:$G$5999,UsefulSeries!$E724,0)</f>
        <v>-1.3649344395015406E-3</v>
      </c>
      <c r="F731" s="12">
        <f ca="1">INDEX('Flow probs &amp; rates'!$Q$5:$Q$5999,UsefulSeries!$E724,0)*(1-INDEX('Flow probs &amp; rates'!$Q$5:$Q$5999,UsefulSeries!$E724,0))/INDEX('Flow probs &amp; rates'!$G$4:$G$5999,UsefulSeries!$E724,0)</f>
        <v>5.5434119695069138E-2</v>
      </c>
      <c r="G731" s="12"/>
      <c r="H731" s="12"/>
      <c r="I731" s="12">
        <f ca="1">INDEX('Flow probs &amp; rates'!$Q$5:$Q$5999,UsefulSeries!$E724)</f>
        <v>1.845024612533799E-2</v>
      </c>
      <c r="J731" s="12"/>
      <c r="K731" s="12"/>
      <c r="L731" s="12">
        <f>INDEX('Flow probs &amp; rates'!$G$4:$G$5999,UsefulSeries!$E724)</f>
        <v>0.32669111808522705</v>
      </c>
      <c r="M731" s="12"/>
      <c r="N731" s="12"/>
      <c r="O731" s="12"/>
      <c r="P731" s="12">
        <f ca="1"/>
        <v>0</v>
      </c>
      <c r="Q731" s="12">
        <f ca="1"/>
        <v>0</v>
      </c>
      <c r="R731" s="12">
        <f ca="1"/>
        <v>0</v>
      </c>
      <c r="S731" s="12">
        <f ca="1"/>
        <v>0</v>
      </c>
      <c r="T731" s="12">
        <f ca="1"/>
        <v>0.3412340326219015</v>
      </c>
      <c r="U731" s="12">
        <f ca="1"/>
        <v>18.047833492917306</v>
      </c>
      <c r="V731" s="12"/>
      <c r="W731" s="12">
        <f ca="1">INDEX(P$11:P$6003,UsefulSeries!$I724)</f>
        <v>0</v>
      </c>
      <c r="X731" s="12">
        <f ca="1">INDEX(Q$11:Q$6003,UsefulSeries!$I724)</f>
        <v>0</v>
      </c>
      <c r="Y731" s="12">
        <f ca="1">INDEX(R$11:R$6003,UsefulSeries!$I724)</f>
        <v>0</v>
      </c>
      <c r="Z731" s="12">
        <f ca="1">INDEX(S$11:S$6003,UsefulSeries!$I724)</f>
        <v>0</v>
      </c>
      <c r="AA731" s="12">
        <f ca="1">INDEX(T$11:T$6003,UsefulSeries!$I724)</f>
        <v>0.34233178305530226</v>
      </c>
      <c r="AB731" s="12">
        <f ca="1">INDEX(U$11:U$6003,UsefulSeries!$I724)</f>
        <v>16.914609059943857</v>
      </c>
      <c r="AC731" s="12">
        <f>INDEX( K$11:K$6003,UsefulSeries!$I724)</f>
        <v>0</v>
      </c>
      <c r="AD731" s="12">
        <f>INDEX(L$11:L$6003,UsefulSeries!$I724)</f>
        <v>0.32820951594185793</v>
      </c>
      <c r="AE731" s="12"/>
      <c r="AF731" s="12"/>
      <c r="AG731" s="12"/>
      <c r="AH731" s="12"/>
      <c r="AI731" s="12"/>
      <c r="AJ731" s="12"/>
      <c r="AK731" s="12"/>
      <c r="AL731" s="12"/>
      <c r="AM731" s="12"/>
      <c r="AN731" s="12">
        <f t="shared" ca="1" si="108"/>
        <v>0</v>
      </c>
      <c r="AO731" s="12">
        <f t="shared" ca="1" si="109"/>
        <v>0</v>
      </c>
      <c r="AP731" s="12">
        <f t="shared" ca="1" si="110"/>
        <v>0</v>
      </c>
      <c r="AQ731" s="12">
        <f t="shared" ca="1" si="111"/>
        <v>0</v>
      </c>
      <c r="AR731" s="12">
        <f t="shared" ca="1" si="112"/>
        <v>0.34233178305530226</v>
      </c>
      <c r="AS731" s="12">
        <f t="shared" ca="1" si="113"/>
        <v>16.914609059943857</v>
      </c>
      <c r="AT731" s="12">
        <f t="shared" si="114"/>
        <v>0</v>
      </c>
      <c r="AU731" s="12">
        <f t="shared" si="115"/>
        <v>0.32820951594185793</v>
      </c>
      <c r="AV731" s="12"/>
      <c r="AW731" s="12">
        <f ca="1">INDEX(I$11:I$6003,UsefulSeries!$I724)</f>
        <v>1.9804732352600322E-2</v>
      </c>
      <c r="AX731" s="12"/>
      <c r="AY731" s="12"/>
      <c r="AZ731" s="12">
        <f ca="1"/>
        <v>0.34233178305530232</v>
      </c>
      <c r="BA731" s="12"/>
      <c r="BB731" s="12">
        <f t="shared" ca="1" si="116"/>
        <v>0.34233178305530232</v>
      </c>
      <c r="BC731" s="12"/>
      <c r="BD731" s="38">
        <f ca="1"/>
        <v>1.9397895686591404E-2</v>
      </c>
    </row>
    <row r="732" spans="1:56" x14ac:dyDescent="0.35">
      <c r="A732" s="12">
        <f ca="1">INDEX('Flow probs &amp; rates'!$K$5:$K$5999,UsefulSeries!$E730,0)*(1-INDEX('Flow probs &amp; rates'!$K$5:$K$5999,UsefulSeries!$E730,0))/INDEX('Flow probs &amp; rates'!$E$4:$E$5999,UsefulSeries!$E730,0)</f>
        <v>1.6516850360575708E-2</v>
      </c>
      <c r="B732" s="12">
        <f ca="1">-INDEX('Flow probs &amp; rates'!$K$5:$K$5999,UsefulSeries!$E730,0)*(INDEX('Flow probs &amp; rates'!$L$5:$L$5999,UsefulSeries!$E730,0))/INDEX('Flow probs &amp; rates'!$E$4:$E$5999,UsefulSeries!$E730,0)</f>
        <v>-2.3263114552352296E-4</v>
      </c>
      <c r="C732" s="12">
        <v>0</v>
      </c>
      <c r="D732" s="12">
        <v>0</v>
      </c>
      <c r="E732" s="12">
        <v>0</v>
      </c>
      <c r="F732" s="12">
        <v>0</v>
      </c>
      <c r="G732" s="12"/>
      <c r="H732" s="12"/>
      <c r="I732" s="12">
        <f ca="1">INDEX('Flow probs &amp; rates'!$K$5:$K$5999,UsefulSeries!$E730)</f>
        <v>1.077796090704611E-2</v>
      </c>
      <c r="J732" s="12"/>
      <c r="K732" s="12">
        <f>-INDEX('Flow probs &amp; rates'!$E$4:$E$5999,UsefulSeries!$E730)</f>
        <v>-0.6455102657575128</v>
      </c>
      <c r="L732" s="12">
        <f>INDEX('Flow probs &amp; rates'!$E$4:$E$5999,UsefulSeries!$E730)</f>
        <v>0.6455102657575128</v>
      </c>
      <c r="M732" s="12"/>
      <c r="N732" s="12"/>
      <c r="O732" s="12"/>
      <c r="P732" s="12">
        <f t="array" aca="1" ref="P732:U737" ca="1">MINVERSE(A732:F737)</f>
        <v>60.553552806191149</v>
      </c>
      <c r="Q732" s="12">
        <f ca="1"/>
        <v>0.66186537805162859</v>
      </c>
      <c r="R732" s="12">
        <f ca="1"/>
        <v>0</v>
      </c>
      <c r="S732" s="12">
        <f ca="1"/>
        <v>0</v>
      </c>
      <c r="T732" s="12">
        <f ca="1"/>
        <v>0</v>
      </c>
      <c r="U732" s="12">
        <f ca="1"/>
        <v>0</v>
      </c>
      <c r="V732" s="12"/>
      <c r="W732" s="12"/>
      <c r="X732" s="12"/>
      <c r="Y732" s="12"/>
      <c r="Z732" s="12"/>
      <c r="AA732" s="12"/>
      <c r="AB732" s="12"/>
      <c r="AC732" s="12"/>
      <c r="AD732" s="12"/>
      <c r="AE732" s="12">
        <f t="array" ref="AE732:AJ733">TRANSPOSE(AC726:AD731)</f>
        <v>-0.63929702405538835</v>
      </c>
      <c r="AF732" s="12">
        <v>-0.63929702405538835</v>
      </c>
      <c r="AG732" s="12">
        <v>3.2493460002753681E-2</v>
      </c>
      <c r="AH732" s="12">
        <v>0</v>
      </c>
      <c r="AI732" s="12">
        <v>0.32820951594185793</v>
      </c>
      <c r="AJ732" s="12">
        <v>0</v>
      </c>
      <c r="AK732" s="12"/>
      <c r="AL732" s="12"/>
      <c r="AM732" s="12"/>
      <c r="AN732" s="12">
        <f t="shared" si="108"/>
        <v>-0.63929702405538835</v>
      </c>
      <c r="AO732" s="12">
        <f t="shared" si="109"/>
        <v>-0.63929702405538835</v>
      </c>
      <c r="AP732" s="12">
        <f t="shared" si="110"/>
        <v>3.2493460002753681E-2</v>
      </c>
      <c r="AQ732" s="12">
        <f t="shared" si="111"/>
        <v>0</v>
      </c>
      <c r="AR732" s="12">
        <f t="shared" si="112"/>
        <v>0.32820951594185793</v>
      </c>
      <c r="AS732" s="12">
        <f t="shared" si="113"/>
        <v>0</v>
      </c>
      <c r="AT732" s="12">
        <f t="shared" si="114"/>
        <v>0</v>
      </c>
      <c r="AU732" s="12">
        <f t="shared" si="115"/>
        <v>0</v>
      </c>
      <c r="AV732" s="12"/>
      <c r="AW732" s="12"/>
      <c r="AX732" s="12">
        <f>INDEX($N$6:$N$6003,UsefulSeries!$K724)</f>
        <v>-6.0271742867523681E-4</v>
      </c>
      <c r="AY732" s="12"/>
      <c r="AZ732" s="12"/>
      <c r="BA732" s="12"/>
      <c r="BB732" s="12">
        <f t="shared" si="116"/>
        <v>-6.0271742867523681E-4</v>
      </c>
      <c r="BC732" s="12"/>
      <c r="BD732" s="38">
        <f ca="1"/>
        <v>4.6067885440687809E-2</v>
      </c>
    </row>
    <row r="733" spans="1:56" x14ac:dyDescent="0.35">
      <c r="A733" s="12">
        <f ca="1">-INDEX('Flow probs &amp; rates'!$K$5:$K$5999,UsefulSeries!$E730,0)*(INDEX('Flow probs &amp; rates'!$L$5:$L$5999,UsefulSeries!$E730,0))/INDEX('Flow probs &amp; rates'!$E$4:$E$5999,UsefulSeries!$E730,0)</f>
        <v>-2.3263114552352296E-4</v>
      </c>
      <c r="B733" s="12">
        <f ca="1">INDEX('Flow probs &amp; rates'!$L$5:$L$5999,UsefulSeries!$E730,0)*(1-INDEX('Flow probs &amp; rates'!$L$5:$L$5999,UsefulSeries!$E730,0))/INDEX('Flow probs &amp; rates'!$E$4:$E$5999,UsefulSeries!$E730,0)</f>
        <v>2.1283244028099869E-2</v>
      </c>
      <c r="C733" s="12">
        <v>0</v>
      </c>
      <c r="D733" s="12">
        <v>0</v>
      </c>
      <c r="E733" s="12">
        <v>0</v>
      </c>
      <c r="F733" s="12">
        <v>0</v>
      </c>
      <c r="G733" s="12"/>
      <c r="H733" s="12"/>
      <c r="I733" s="12">
        <f ca="1">INDEX('Flow probs &amp; rates'!$L$5:$L$5999,UsefulSeries!$E730)</f>
        <v>1.3932671853744879E-2</v>
      </c>
      <c r="J733" s="12"/>
      <c r="K733" s="12">
        <f>-INDEX('Flow probs &amp; rates'!$E$4:$E$5999,UsefulSeries!$E730)</f>
        <v>-0.6455102657575128</v>
      </c>
      <c r="L733" s="12"/>
      <c r="M733" s="12"/>
      <c r="N733" s="12"/>
      <c r="O733" s="12"/>
      <c r="P733" s="12">
        <f ca="1"/>
        <v>0.66186537805162859</v>
      </c>
      <c r="Q733" s="12">
        <f ca="1"/>
        <v>46.992552882473831</v>
      </c>
      <c r="R733" s="12">
        <f ca="1"/>
        <v>0</v>
      </c>
      <c r="S733" s="12">
        <f ca="1"/>
        <v>0</v>
      </c>
      <c r="T733" s="12">
        <f ca="1"/>
        <v>0</v>
      </c>
      <c r="U733" s="12">
        <f ca="1"/>
        <v>0</v>
      </c>
      <c r="V733" s="12"/>
      <c r="W733" s="12"/>
      <c r="X733" s="12"/>
      <c r="Y733" s="12"/>
      <c r="Z733" s="12"/>
      <c r="AA733" s="12"/>
      <c r="AB733" s="12"/>
      <c r="AC733" s="12"/>
      <c r="AD733" s="12"/>
      <c r="AE733" s="12">
        <v>0.63929702405538835</v>
      </c>
      <c r="AF733" s="12">
        <v>0</v>
      </c>
      <c r="AG733" s="12">
        <v>-3.2493460002753681E-2</v>
      </c>
      <c r="AH733" s="12">
        <v>-3.2493460002753681E-2</v>
      </c>
      <c r="AI733" s="12">
        <v>0</v>
      </c>
      <c r="AJ733" s="12">
        <v>0.32820951594185793</v>
      </c>
      <c r="AK733" s="12"/>
      <c r="AL733" s="12"/>
      <c r="AM733" s="12"/>
      <c r="AN733" s="12">
        <f t="shared" si="108"/>
        <v>0.63929702405538835</v>
      </c>
      <c r="AO733" s="12">
        <f t="shared" si="109"/>
        <v>0</v>
      </c>
      <c r="AP733" s="12">
        <f t="shared" si="110"/>
        <v>-3.2493460002753681E-2</v>
      </c>
      <c r="AQ733" s="12">
        <f t="shared" si="111"/>
        <v>-3.2493460002753681E-2</v>
      </c>
      <c r="AR733" s="12">
        <f t="shared" si="112"/>
        <v>0</v>
      </c>
      <c r="AS733" s="12">
        <f t="shared" si="113"/>
        <v>0.32820951594185793</v>
      </c>
      <c r="AT733" s="12">
        <f t="shared" si="114"/>
        <v>0</v>
      </c>
      <c r="AU733" s="12">
        <f t="shared" si="115"/>
        <v>0</v>
      </c>
      <c r="AV733" s="12"/>
      <c r="AW733" s="12"/>
      <c r="AX733" s="12">
        <f>INDEX('Margin error adjustment'!N$7:N$6003,UsefulSeries!$K724)</f>
        <v>2.0290979633262596E-4</v>
      </c>
      <c r="AY733" s="12"/>
      <c r="AZ733" s="12"/>
      <c r="BA733" s="12"/>
      <c r="BB733" s="12">
        <f t="shared" si="116"/>
        <v>2.0290979633262596E-4</v>
      </c>
      <c r="BC733" s="12"/>
      <c r="BD733" s="38">
        <f ca="1"/>
        <v>2.1965501055104364E-2</v>
      </c>
    </row>
    <row r="734" spans="1:56" x14ac:dyDescent="0.35">
      <c r="A734" s="12">
        <v>0</v>
      </c>
      <c r="B734" s="12">
        <v>0</v>
      </c>
      <c r="C734" s="12">
        <f ca="1">INDEX('Flow probs &amp; rates'!$M$5:$M$5999,UsefulSeries!$E730,0)*(1-INDEX('Flow probs &amp; rates'!$M$5:$M$5999,UsefulSeries!$E730,0))/INDEX('Flow probs &amp; rates'!$F$4:$F$5999,UsefulSeries!$E730,0)</f>
        <v>7.6720611878865768</v>
      </c>
      <c r="D734" s="12">
        <f ca="1">-INDEX('Flow probs &amp; rates'!$M$5:$M$5999,UsefulSeries!$E730,0)*(INDEX('Flow probs &amp; rates'!$O$5:$O$5999,UsefulSeries!$E730,0))/INDEX('Flow probs &amp; rates'!$F$4:$F$5999,UsefulSeries!$E730,0)</f>
        <v>-2.0088101181848681</v>
      </c>
      <c r="E734" s="12">
        <v>0</v>
      </c>
      <c r="F734" s="12">
        <v>0</v>
      </c>
      <c r="G734" s="12"/>
      <c r="H734" s="12"/>
      <c r="I734" s="12">
        <f ca="1">INDEX('Flow probs &amp; rates'!$M$5:$M$5999,UsefulSeries!$E730)</f>
        <v>0.29431753254038889</v>
      </c>
      <c r="J734" s="12"/>
      <c r="K734" s="12">
        <f>INDEX('Flow probs &amp; rates'!$F$4:$F$5999,UsefulSeries!$E730)</f>
        <v>2.7071567534896021E-2</v>
      </c>
      <c r="L734" s="12">
        <f>-INDEX('Flow probs &amp; rates'!$F$4:$F$5999,UsefulSeries!$E730)</f>
        <v>-2.7071567534896021E-2</v>
      </c>
      <c r="M734" s="12"/>
      <c r="N734" s="12"/>
      <c r="O734" s="12"/>
      <c r="P734" s="12">
        <f ca="1"/>
        <v>0</v>
      </c>
      <c r="Q734" s="12">
        <f ca="1"/>
        <v>0</v>
      </c>
      <c r="R734" s="12">
        <f ca="1"/>
        <v>0.14395053144085024</v>
      </c>
      <c r="S734" s="12">
        <f ca="1"/>
        <v>5.1969712964869678E-2</v>
      </c>
      <c r="T734" s="12">
        <f ca="1"/>
        <v>0</v>
      </c>
      <c r="U734" s="12">
        <f ca="1"/>
        <v>0</v>
      </c>
      <c r="V734" s="12"/>
      <c r="W734" s="12">
        <f ca="1">INDEX(P$6:P$6003,UsefulSeries!$I732)</f>
        <v>52.422580870015878</v>
      </c>
      <c r="X734" s="12">
        <f ca="1">INDEX(Q$6:Q$6003,UsefulSeries!$I732)</f>
        <v>0.65489280938307548</v>
      </c>
      <c r="Y734" s="12">
        <f ca="1">INDEX(R$6:R$6003,UsefulSeries!$I732)</f>
        <v>0</v>
      </c>
      <c r="Z734" s="12">
        <f ca="1">INDEX(S$6:S$6003,UsefulSeries!$I732)</f>
        <v>0</v>
      </c>
      <c r="AA734" s="12">
        <f ca="1">INDEX(T$6:T$6003,UsefulSeries!$I732)</f>
        <v>0</v>
      </c>
      <c r="AB734" s="12">
        <f ca="1">INDEX(U$6:U$6003,UsefulSeries!$I732)</f>
        <v>0</v>
      </c>
      <c r="AC734" s="12">
        <f>INDEX( K$6:K$6003,UsefulSeries!$I732)</f>
        <v>-0.63869430662671312</v>
      </c>
      <c r="AD734" s="12">
        <f>INDEX(L$6:L$6003,UsefulSeries!$I732)</f>
        <v>0.63869430662671312</v>
      </c>
      <c r="AE734" s="12"/>
      <c r="AF734" s="12"/>
      <c r="AG734" s="12"/>
      <c r="AH734" s="12"/>
      <c r="AI734" s="12"/>
      <c r="AJ734" s="12"/>
      <c r="AK734" s="12"/>
      <c r="AL734" s="12"/>
      <c r="AM734" s="12"/>
      <c r="AN734" s="12">
        <f t="shared" ca="1" si="108"/>
        <v>52.422580870015878</v>
      </c>
      <c r="AO734" s="12">
        <f t="shared" ca="1" si="109"/>
        <v>0.65489280938307548</v>
      </c>
      <c r="AP734" s="12">
        <f t="shared" ca="1" si="110"/>
        <v>0</v>
      </c>
      <c r="AQ734" s="12">
        <f t="shared" ca="1" si="111"/>
        <v>0</v>
      </c>
      <c r="AR734" s="12">
        <f t="shared" ca="1" si="112"/>
        <v>0</v>
      </c>
      <c r="AS734" s="12">
        <f t="shared" ca="1" si="113"/>
        <v>0</v>
      </c>
      <c r="AT734" s="12">
        <f t="shared" si="114"/>
        <v>-0.63869430662671312</v>
      </c>
      <c r="AU734" s="12">
        <f t="shared" si="115"/>
        <v>0.63869430662671312</v>
      </c>
      <c r="AV734" s="12"/>
      <c r="AW734" s="12">
        <f ca="1">INDEX(I$6:I$6003,UsefulSeries!$I732)</f>
        <v>1.2337701963407052E-2</v>
      </c>
      <c r="AX734" s="12"/>
      <c r="AY734" s="12"/>
      <c r="AZ734" s="12">
        <f t="array" aca="1" ref="AZ734:AZ739" ca="1">MMULT(W734:AB739,AW734:AW739)</f>
        <v>0.6548928093830757</v>
      </c>
      <c r="BA734" s="12"/>
      <c r="BB734" s="12">
        <f t="shared" ca="1" si="116"/>
        <v>0.6548928093830757</v>
      </c>
      <c r="BC734" s="12"/>
      <c r="BD734" s="38">
        <f t="array" aca="1" ref="BD734:BD741" ca="1">MMULT(MINVERSE(AN734:AU741),BB734:BB741)</f>
        <v>1.2060219735878452E-2</v>
      </c>
    </row>
    <row r="735" spans="1:56" x14ac:dyDescent="0.35">
      <c r="A735" s="12">
        <v>0</v>
      </c>
      <c r="B735" s="12">
        <v>0</v>
      </c>
      <c r="C735" s="12">
        <f ca="1">-INDEX('Flow probs &amp; rates'!$M$5:$M$5999,UsefulSeries!$E730,0)*(INDEX('Flow probs &amp; rates'!$O$5:$O$5999,UsefulSeries!$E730,0))/INDEX('Flow probs &amp; rates'!$F$4:$F$5999,UsefulSeries!$E730,0)</f>
        <v>-2.0088101181848681</v>
      </c>
      <c r="D735" s="12">
        <f ca="1">INDEX('Flow probs &amp; rates'!$O$5:$O$5999,UsefulSeries!$E730,0)*(1-INDEX('Flow probs &amp; rates'!$O$5:$O$5999,UsefulSeries!$E730,0))/INDEX('Flow probs &amp; rates'!$F$4:$F$5999,UsefulSeries!$E730,0)</f>
        <v>5.5641885933051185</v>
      </c>
      <c r="E735" s="12">
        <v>0</v>
      </c>
      <c r="F735" s="12">
        <v>0</v>
      </c>
      <c r="G735" s="12"/>
      <c r="H735" s="12"/>
      <c r="I735" s="12">
        <f ca="1">INDEX('Flow probs &amp; rates'!$O$5:$O$5999,UsefulSeries!$E730)</f>
        <v>0.18477199883347548</v>
      </c>
      <c r="J735" s="12"/>
      <c r="K735" s="12"/>
      <c r="L735" s="12">
        <f>-INDEX('Flow probs &amp; rates'!$F$4:$F$5999,UsefulSeries!$E730)</f>
        <v>-2.7071567534896021E-2</v>
      </c>
      <c r="M735" s="12"/>
      <c r="N735" s="12"/>
      <c r="O735" s="12"/>
      <c r="P735" s="12">
        <f ca="1"/>
        <v>0</v>
      </c>
      <c r="Q735" s="12">
        <f ca="1"/>
        <v>0</v>
      </c>
      <c r="R735" s="12">
        <f ca="1"/>
        <v>5.1969712964869678E-2</v>
      </c>
      <c r="S735" s="12">
        <f ca="1"/>
        <v>0.19848307919897148</v>
      </c>
      <c r="T735" s="12">
        <f ca="1"/>
        <v>0</v>
      </c>
      <c r="U735" s="12">
        <f ca="1"/>
        <v>0</v>
      </c>
      <c r="V735" s="12"/>
      <c r="W735" s="12">
        <f ca="1">INDEX(P$7:P$6003,UsefulSeries!$I732)</f>
        <v>0.65489280938307548</v>
      </c>
      <c r="X735" s="12">
        <f ca="1">INDEX(Q$7:Q$6003,UsefulSeries!$I732)</f>
        <v>52.175443111497238</v>
      </c>
      <c r="Y735" s="12">
        <f ca="1">INDEX(R$7:R$6003,UsefulSeries!$I732)</f>
        <v>0</v>
      </c>
      <c r="Z735" s="12">
        <f ca="1">INDEX(S$7:S$6003,UsefulSeries!$I732)</f>
        <v>0</v>
      </c>
      <c r="AA735" s="12">
        <f ca="1">INDEX(T$7:T$6003,UsefulSeries!$I732)</f>
        <v>0</v>
      </c>
      <c r="AB735" s="12">
        <f ca="1">INDEX(U$7:U$6003,UsefulSeries!$I732)</f>
        <v>0</v>
      </c>
      <c r="AC735" s="12">
        <f>INDEX( K$7:K$6003,UsefulSeries!$I732,1)</f>
        <v>-0.63869430662671312</v>
      </c>
      <c r="AD735" s="12">
        <f>INDEX(L$7:L$6003,UsefulSeries!$I732,1)</f>
        <v>0</v>
      </c>
      <c r="AE735" s="12"/>
      <c r="AF735" s="12"/>
      <c r="AG735" s="12"/>
      <c r="AH735" s="12"/>
      <c r="AI735" s="12"/>
      <c r="AJ735" s="12"/>
      <c r="AK735" s="12"/>
      <c r="AL735" s="12"/>
      <c r="AM735" s="12"/>
      <c r="AN735" s="12">
        <f t="shared" ref="AN735:AN798" ca="1" si="117">W735+AE735</f>
        <v>0.65489280938307548</v>
      </c>
      <c r="AO735" s="12">
        <f t="shared" ref="AO735:AO798" ca="1" si="118">X735+AF735</f>
        <v>52.175443111497238</v>
      </c>
      <c r="AP735" s="12">
        <f t="shared" ref="AP735:AP798" ca="1" si="119">Y735+AG735</f>
        <v>0</v>
      </c>
      <c r="AQ735" s="12">
        <f t="shared" ref="AQ735:AQ798" ca="1" si="120">Z735+AH735</f>
        <v>0</v>
      </c>
      <c r="AR735" s="12">
        <f t="shared" ref="AR735:AR798" ca="1" si="121">AA735+AI735</f>
        <v>0</v>
      </c>
      <c r="AS735" s="12">
        <f t="shared" ref="AS735:AS798" ca="1" si="122">AB735+AJ735</f>
        <v>0</v>
      </c>
      <c r="AT735" s="12">
        <f t="shared" ref="AT735:AT798" si="123">AC735+AK735</f>
        <v>-0.63869430662671312</v>
      </c>
      <c r="AU735" s="12">
        <f t="shared" ref="AU735:AU798" si="124">AD735+AL735</f>
        <v>0</v>
      </c>
      <c r="AV735" s="12"/>
      <c r="AW735" s="12">
        <f ca="1">INDEX(I$7:I$6003,UsefulSeries!$I732)</f>
        <v>1.239688440595915E-2</v>
      </c>
      <c r="AX735" s="12"/>
      <c r="AY735" s="12"/>
      <c r="AZ735" s="12">
        <f ca="1"/>
        <v>0.65489280938307559</v>
      </c>
      <c r="BA735" s="12"/>
      <c r="BB735" s="12">
        <f t="shared" ca="1" si="116"/>
        <v>0.65489280938307559</v>
      </c>
      <c r="BC735" s="12"/>
      <c r="BD735" s="38">
        <f ca="1"/>
        <v>1.3072506841008292E-2</v>
      </c>
    </row>
    <row r="736" spans="1:56" x14ac:dyDescent="0.35">
      <c r="A736" s="12">
        <v>0</v>
      </c>
      <c r="B736" s="12">
        <v>0</v>
      </c>
      <c r="C736" s="12">
        <v>0</v>
      </c>
      <c r="D736" s="12">
        <v>0</v>
      </c>
      <c r="E736" s="12">
        <f ca="1">INDEX('Flow probs &amp; rates'!$P$5:$P$5999,UsefulSeries!$E730,0)*(1-INDEX('Flow probs &amp; rates'!$P$5:$P$5999,UsefulSeries!$E730,0))/INDEX('Flow probs &amp; rates'!$G$4:$G$5999,UsefulSeries!$E730,0)</f>
        <v>7.2840762013246477E-2</v>
      </c>
      <c r="F736" s="12">
        <f ca="1">-INDEX('Flow probs &amp; rates'!$P$5:$P$5999,UsefulSeries!$E730,0)*(INDEX('Flow probs &amp; rates'!$Q$5:$Q$5999,UsefulSeries!$E730,0))/INDEX('Flow probs &amp; rates'!$G$4:$G$5999,UsefulSeries!$E730,0)</f>
        <v>-1.4052026344073018E-3</v>
      </c>
      <c r="G736" s="12"/>
      <c r="H736" s="12"/>
      <c r="I736" s="12">
        <f ca="1">INDEX('Flow probs &amp; rates'!$P$5:$P$5999,UsefulSeries!$E730)</f>
        <v>2.4447046860143141E-2</v>
      </c>
      <c r="J736" s="12"/>
      <c r="K736" s="12">
        <f>INDEX('Flow probs &amp; rates'!$G$4:$G$5999,UsefulSeries!$E730)</f>
        <v>0.32741816670759116</v>
      </c>
      <c r="L736" s="12"/>
      <c r="M736" s="12"/>
      <c r="N736" s="12"/>
      <c r="O736" s="12"/>
      <c r="P736" s="12">
        <f ca="1"/>
        <v>0</v>
      </c>
      <c r="Q736" s="12">
        <f ca="1"/>
        <v>0</v>
      </c>
      <c r="R736" s="12">
        <f ca="1"/>
        <v>0</v>
      </c>
      <c r="S736" s="12">
        <f ca="1"/>
        <v>0</v>
      </c>
      <c r="T736" s="12">
        <f ca="1"/>
        <v>13.735178876032641</v>
      </c>
      <c r="U736" s="12">
        <f ca="1"/>
        <v>0.34222517570688904</v>
      </c>
      <c r="V736" s="12"/>
      <c r="W736" s="12">
        <f ca="1">INDEX(P$8:P$6003,UsefulSeries!$I732)</f>
        <v>0</v>
      </c>
      <c r="X736" s="12">
        <f ca="1">INDEX(Q$8:Q$6003,UsefulSeries!$I732)</f>
        <v>0</v>
      </c>
      <c r="Y736" s="12">
        <f ca="1">INDEX(R$8:R$6003,UsefulSeries!$I732)</f>
        <v>0.17720630554976749</v>
      </c>
      <c r="Z736" s="12">
        <f ca="1">INDEX(S$8:S$6003,UsefulSeries!$I732)</f>
        <v>5.8689585287110282E-2</v>
      </c>
      <c r="AA736" s="12">
        <f ca="1">INDEX(T$8:T$6003,UsefulSeries!$I732)</f>
        <v>0</v>
      </c>
      <c r="AB736" s="12">
        <f ca="1">INDEX(U$8:U$6003,UsefulSeries!$I732)</f>
        <v>0</v>
      </c>
      <c r="AC736" s="12">
        <f>INDEX( K$8:K$6003,UsefulSeries!$I732)</f>
        <v>3.2696369799086307E-2</v>
      </c>
      <c r="AD736" s="12">
        <f>INDEX(L$8:L$6003,UsefulSeries!$I732)</f>
        <v>-3.2696369799086307E-2</v>
      </c>
      <c r="AE736" s="12"/>
      <c r="AF736" s="12"/>
      <c r="AG736" s="12"/>
      <c r="AH736" s="12"/>
      <c r="AI736" s="12"/>
      <c r="AJ736" s="12"/>
      <c r="AK736" s="12"/>
      <c r="AL736" s="12"/>
      <c r="AM736" s="12"/>
      <c r="AN736" s="12">
        <f t="shared" ca="1" si="117"/>
        <v>0</v>
      </c>
      <c r="AO736" s="12">
        <f t="shared" ca="1" si="118"/>
        <v>0</v>
      </c>
      <c r="AP736" s="12">
        <f t="shared" ca="1" si="119"/>
        <v>0.17720630554976749</v>
      </c>
      <c r="AQ736" s="12">
        <f t="shared" ca="1" si="120"/>
        <v>5.8689585287110282E-2</v>
      </c>
      <c r="AR736" s="12">
        <f t="shared" ca="1" si="121"/>
        <v>0</v>
      </c>
      <c r="AS736" s="12">
        <f t="shared" ca="1" si="122"/>
        <v>0</v>
      </c>
      <c r="AT736" s="12">
        <f t="shared" si="123"/>
        <v>3.2696369799086307E-2</v>
      </c>
      <c r="AU736" s="12">
        <f t="shared" si="124"/>
        <v>-3.2696369799086307E-2</v>
      </c>
      <c r="AV736" s="12"/>
      <c r="AW736" s="12">
        <f ca="1">INDEX(I$8:I$6003,UsefulSeries!$I732)</f>
        <v>0.27587980604445084</v>
      </c>
      <c r="AX736" s="12"/>
      <c r="AY736" s="12"/>
      <c r="AZ736" s="12">
        <f ca="1"/>
        <v>5.8689585287110289E-2</v>
      </c>
      <c r="BA736" s="12"/>
      <c r="BB736" s="12">
        <f t="shared" ca="1" si="116"/>
        <v>5.8689585287110289E-2</v>
      </c>
      <c r="BC736" s="12"/>
      <c r="BD736" s="38">
        <f ca="1"/>
        <v>0.27674384146883241</v>
      </c>
    </row>
    <row r="737" spans="1:56" x14ac:dyDescent="0.35">
      <c r="A737" s="12">
        <v>0</v>
      </c>
      <c r="B737" s="12">
        <v>0</v>
      </c>
      <c r="C737" s="12">
        <v>0</v>
      </c>
      <c r="D737" s="12">
        <v>0</v>
      </c>
      <c r="E737" s="12">
        <f ca="1">-INDEX('Flow probs &amp; rates'!$P$5:$P$5999,UsefulSeries!$E730,0)*(INDEX('Flow probs &amp; rates'!$Q$5:$Q$5999,UsefulSeries!$E730,0))/INDEX('Flow probs &amp; rates'!$G$4:$G$5999,UsefulSeries!$E730,0)</f>
        <v>-1.4052026344073018E-3</v>
      </c>
      <c r="F737" s="12">
        <f ca="1">INDEX('Flow probs &amp; rates'!$Q$5:$Q$5999,UsefulSeries!$E730,0)*(1-INDEX('Flow probs &amp; rates'!$Q$5:$Q$5999,UsefulSeries!$E730,0))/INDEX('Flow probs &amp; rates'!$G$4:$G$5999,UsefulSeries!$E730,0)</f>
        <v>5.6397690499507172E-2</v>
      </c>
      <c r="G737" s="12"/>
      <c r="H737" s="12"/>
      <c r="I737" s="12">
        <f ca="1">INDEX('Flow probs &amp; rates'!$Q$5:$Q$5999,UsefulSeries!$E730)</f>
        <v>1.881981382219277E-2</v>
      </c>
      <c r="J737" s="12"/>
      <c r="K737" s="12"/>
      <c r="L737" s="12">
        <f>INDEX('Flow probs &amp; rates'!$G$4:$G$5999,UsefulSeries!$E730)</f>
        <v>0.32741816670759116</v>
      </c>
      <c r="M737" s="12"/>
      <c r="N737" s="12"/>
      <c r="O737" s="12"/>
      <c r="P737" s="12">
        <f ca="1"/>
        <v>0</v>
      </c>
      <c r="Q737" s="12">
        <f ca="1"/>
        <v>0</v>
      </c>
      <c r="R737" s="12">
        <f ca="1"/>
        <v>0</v>
      </c>
      <c r="S737" s="12">
        <f ca="1"/>
        <v>0</v>
      </c>
      <c r="T737" s="12">
        <f ca="1"/>
        <v>0.34222517570688904</v>
      </c>
      <c r="U737" s="12">
        <f ca="1"/>
        <v>17.739749391461455</v>
      </c>
      <c r="V737" s="12"/>
      <c r="W737" s="12">
        <f ca="1">INDEX(P$9:P$6003,UsefulSeries!$I732)</f>
        <v>0</v>
      </c>
      <c r="X737" s="12">
        <f ca="1">INDEX(Q$9:Q$6003,UsefulSeries!$I732)</f>
        <v>0</v>
      </c>
      <c r="Y737" s="12">
        <f ca="1">INDEX(R$9:R$6003,UsefulSeries!$I732)</f>
        <v>5.8689585287110296E-2</v>
      </c>
      <c r="Z737" s="12">
        <f ca="1">INDEX(S$9:S$6003,UsefulSeries!$I732)</f>
        <v>0.25446058416372008</v>
      </c>
      <c r="AA737" s="12">
        <f ca="1">INDEX(T$9:T$6003,UsefulSeries!$I732)</f>
        <v>0</v>
      </c>
      <c r="AB737" s="12">
        <f ca="1">INDEX(U$9:U$6003,UsefulSeries!$I732)</f>
        <v>0</v>
      </c>
      <c r="AC737" s="12">
        <f>INDEX( K$9:K$6003,UsefulSeries!$I732)</f>
        <v>0</v>
      </c>
      <c r="AD737" s="12">
        <f>INDEX(L$9:L$6003,UsefulSeries!$I732)</f>
        <v>-3.2696369799086307E-2</v>
      </c>
      <c r="AE737" s="12"/>
      <c r="AF737" s="12"/>
      <c r="AG737" s="12"/>
      <c r="AH737" s="12"/>
      <c r="AI737" s="12"/>
      <c r="AJ737" s="12"/>
      <c r="AK737" s="12"/>
      <c r="AL737" s="12"/>
      <c r="AM737" s="12"/>
      <c r="AN737" s="12">
        <f t="shared" ca="1" si="117"/>
        <v>0</v>
      </c>
      <c r="AO737" s="12">
        <f t="shared" ca="1" si="118"/>
        <v>0</v>
      </c>
      <c r="AP737" s="12">
        <f t="shared" ca="1" si="119"/>
        <v>5.8689585287110296E-2</v>
      </c>
      <c r="AQ737" s="12">
        <f t="shared" ca="1" si="120"/>
        <v>0.25446058416372008</v>
      </c>
      <c r="AR737" s="12">
        <f t="shared" ca="1" si="121"/>
        <v>0</v>
      </c>
      <c r="AS737" s="12">
        <f t="shared" ca="1" si="122"/>
        <v>0</v>
      </c>
      <c r="AT737" s="12">
        <f t="shared" si="123"/>
        <v>0</v>
      </c>
      <c r="AU737" s="12">
        <f t="shared" si="124"/>
        <v>-3.2696369799086307E-2</v>
      </c>
      <c r="AV737" s="12"/>
      <c r="AW737" s="12">
        <f ca="1">INDEX(I$9:I$6003,UsefulSeries!$I732)</f>
        <v>0.16701334715921901</v>
      </c>
      <c r="AX737" s="12"/>
      <c r="AY737" s="12"/>
      <c r="AZ737" s="12">
        <f ca="1"/>
        <v>5.8689585287110296E-2</v>
      </c>
      <c r="BA737" s="12"/>
      <c r="BB737" s="12">
        <f t="shared" ca="1" si="116"/>
        <v>5.8689585287110296E-2</v>
      </c>
      <c r="BC737" s="12"/>
      <c r="BD737" s="38">
        <f ca="1"/>
        <v>0.17670672474627766</v>
      </c>
    </row>
    <row r="738" spans="1:56" x14ac:dyDescent="0.35">
      <c r="A738" s="12">
        <f ca="1">INDEX('Flow probs &amp; rates'!$K$5:$K$5999,UsefulSeries!$E736,0)*(1-INDEX('Flow probs &amp; rates'!$K$5:$K$5999,UsefulSeries!$E736,0))/INDEX('Flow probs &amp; rates'!$E$4:$E$5999,UsefulSeries!$E736,0)</f>
        <v>1.7362250389635143E-2</v>
      </c>
      <c r="B738" s="12">
        <f ca="1">-INDEX('Flow probs &amp; rates'!$K$5:$K$5999,UsefulSeries!$E736,0)*(INDEX('Flow probs &amp; rates'!$L$5:$L$5999,UsefulSeries!$E736,0))/INDEX('Flow probs &amp; rates'!$E$4:$E$5999,UsefulSeries!$E736,0)</f>
        <v>-2.5976808685230346E-4</v>
      </c>
      <c r="C738" s="12">
        <v>0</v>
      </c>
      <c r="D738" s="12">
        <v>0</v>
      </c>
      <c r="E738" s="12">
        <v>0</v>
      </c>
      <c r="F738" s="12">
        <v>0</v>
      </c>
      <c r="G738" s="12"/>
      <c r="H738" s="12"/>
      <c r="I738" s="12">
        <f ca="1">INDEX('Flow probs &amp; rates'!$K$5:$K$5999,UsefulSeries!$E736)</f>
        <v>1.1370388427022515E-2</v>
      </c>
      <c r="J738" s="12"/>
      <c r="K738" s="12">
        <f>-INDEX('Flow probs &amp; rates'!$E$4:$E$5999,UsefulSeries!$E736)</f>
        <v>-0.6474450282523182</v>
      </c>
      <c r="L738" s="12">
        <f>INDEX('Flow probs &amp; rates'!$E$4:$E$5999,UsefulSeries!$E736)</f>
        <v>0.6474450282523182</v>
      </c>
      <c r="M738" s="12"/>
      <c r="N738" s="12"/>
      <c r="O738" s="12"/>
      <c r="P738" s="12">
        <f t="array" aca="1" ref="P738:U743" ca="1">MINVERSE(A738:F743)</f>
        <v>57.606167482669235</v>
      </c>
      <c r="Q738" s="12">
        <f ca="1"/>
        <v>0.66483848518132216</v>
      </c>
      <c r="R738" s="12">
        <f ca="1"/>
        <v>0</v>
      </c>
      <c r="S738" s="12">
        <f ca="1"/>
        <v>0</v>
      </c>
      <c r="T738" s="12">
        <f ca="1"/>
        <v>0</v>
      </c>
      <c r="U738" s="12">
        <f ca="1"/>
        <v>0</v>
      </c>
      <c r="V738" s="12"/>
      <c r="W738" s="12">
        <f ca="1">INDEX(P$10:P$6003,UsefulSeries!$I732)</f>
        <v>0</v>
      </c>
      <c r="X738" s="12">
        <f ca="1">INDEX(Q$10:Q$6003,UsefulSeries!$I732)</f>
        <v>0</v>
      </c>
      <c r="Y738" s="12">
        <f ca="1">INDEX(R$10:R$6003,UsefulSeries!$I732)</f>
        <v>0</v>
      </c>
      <c r="Z738" s="12">
        <f ca="1">INDEX(S$10:S$6003,UsefulSeries!$I732)</f>
        <v>0</v>
      </c>
      <c r="AA738" s="12">
        <f ca="1">INDEX(T$10:T$6003,UsefulSeries!$I732)</f>
        <v>14.616631628707738</v>
      </c>
      <c r="AB738" s="12">
        <f ca="1">INDEX(U$10:U$6003,UsefulSeries!$I732)</f>
        <v>0.34340123824534452</v>
      </c>
      <c r="AC738" s="12">
        <f>INDEX( K$10:K$6003,UsefulSeries!$I732)</f>
        <v>0.32860932357420053</v>
      </c>
      <c r="AD738" s="12">
        <f>INDEX(L$10:L$6003,UsefulSeries!$I732)</f>
        <v>0</v>
      </c>
      <c r="AE738" s="12"/>
      <c r="AF738" s="12"/>
      <c r="AG738" s="12"/>
      <c r="AH738" s="12"/>
      <c r="AI738" s="12"/>
      <c r="AJ738" s="12"/>
      <c r="AK738" s="12"/>
      <c r="AL738" s="12"/>
      <c r="AM738" s="12"/>
      <c r="AN738" s="12">
        <f t="shared" ca="1" si="117"/>
        <v>0</v>
      </c>
      <c r="AO738" s="12">
        <f t="shared" ca="1" si="118"/>
        <v>0</v>
      </c>
      <c r="AP738" s="12">
        <f t="shared" ca="1" si="119"/>
        <v>0</v>
      </c>
      <c r="AQ738" s="12">
        <f t="shared" ca="1" si="120"/>
        <v>0</v>
      </c>
      <c r="AR738" s="12">
        <f t="shared" ca="1" si="121"/>
        <v>14.616631628707738</v>
      </c>
      <c r="AS738" s="12">
        <f t="shared" ca="1" si="122"/>
        <v>0.34340123824534452</v>
      </c>
      <c r="AT738" s="12">
        <f t="shared" si="123"/>
        <v>0.32860932357420053</v>
      </c>
      <c r="AU738" s="12">
        <f t="shared" si="124"/>
        <v>0</v>
      </c>
      <c r="AV738" s="12"/>
      <c r="AW738" s="12">
        <f ca="1">INDEX(I$10:I$6003,UsefulSeries!$I732)</f>
        <v>2.3022771621046816E-2</v>
      </c>
      <c r="AX738" s="12"/>
      <c r="AY738" s="12"/>
      <c r="AZ738" s="12">
        <f ca="1"/>
        <v>0.34340123824534458</v>
      </c>
      <c r="BA738" s="12"/>
      <c r="BB738" s="12">
        <f t="shared" ca="1" si="116"/>
        <v>0.34340123824534458</v>
      </c>
      <c r="BC738" s="12"/>
      <c r="BD738" s="38">
        <f ca="1"/>
        <v>2.1823292433889873E-2</v>
      </c>
    </row>
    <row r="739" spans="1:56" x14ac:dyDescent="0.35">
      <c r="A739" s="12">
        <f ca="1">-INDEX('Flow probs &amp; rates'!$K$5:$K$5999,UsefulSeries!$E736,0)*(INDEX('Flow probs &amp; rates'!$L$5:$L$5999,UsefulSeries!$E736,0))/INDEX('Flow probs &amp; rates'!$E$4:$E$5999,UsefulSeries!$E736,0)</f>
        <v>-2.5976808685230346E-4</v>
      </c>
      <c r="B739" s="12">
        <f ca="1">INDEX('Flow probs &amp; rates'!$L$5:$L$5999,UsefulSeries!$E736,0)*(1-INDEX('Flow probs &amp; rates'!$L$5:$L$5999,UsefulSeries!$E736,0))/INDEX('Flow probs &amp; rates'!$E$4:$E$5999,UsefulSeries!$E736,0)</f>
        <v>2.2508089184676405E-2</v>
      </c>
      <c r="C739" s="12">
        <v>0</v>
      </c>
      <c r="D739" s="12">
        <v>0</v>
      </c>
      <c r="E739" s="12">
        <v>0</v>
      </c>
      <c r="F739" s="12">
        <v>0</v>
      </c>
      <c r="G739" s="12"/>
      <c r="H739" s="12"/>
      <c r="I739" s="12">
        <f ca="1">INDEX('Flow probs &amp; rates'!$L$5:$L$5999,UsefulSeries!$E736)</f>
        <v>1.4791540096505029E-2</v>
      </c>
      <c r="J739" s="12"/>
      <c r="K739" s="12">
        <f>-INDEX('Flow probs &amp; rates'!$E$4:$E$5999,UsefulSeries!$E736)</f>
        <v>-0.6474450282523182</v>
      </c>
      <c r="L739" s="12"/>
      <c r="M739" s="12"/>
      <c r="N739" s="12"/>
      <c r="O739" s="12"/>
      <c r="P739" s="12">
        <f ca="1"/>
        <v>0.66483848518132227</v>
      </c>
      <c r="Q739" s="12">
        <f ca="1"/>
        <v>44.436144517424552</v>
      </c>
      <c r="R739" s="12">
        <f ca="1"/>
        <v>0</v>
      </c>
      <c r="S739" s="12">
        <f ca="1"/>
        <v>0</v>
      </c>
      <c r="T739" s="12">
        <f ca="1"/>
        <v>0</v>
      </c>
      <c r="U739" s="12">
        <f ca="1"/>
        <v>0</v>
      </c>
      <c r="V739" s="12"/>
      <c r="W739" s="12">
        <f ca="1">INDEX(P$11:P$6003,UsefulSeries!$I732)</f>
        <v>0</v>
      </c>
      <c r="X739" s="12">
        <f ca="1">INDEX(Q$11:Q$6003,UsefulSeries!$I732)</f>
        <v>0</v>
      </c>
      <c r="Y739" s="12">
        <f ca="1">INDEX(R$11:R$6003,UsefulSeries!$I732)</f>
        <v>0</v>
      </c>
      <c r="Z739" s="12">
        <f ca="1">INDEX(S$11:S$6003,UsefulSeries!$I732)</f>
        <v>0</v>
      </c>
      <c r="AA739" s="12">
        <f ca="1">INDEX(T$11:T$6003,UsefulSeries!$I732)</f>
        <v>0.34340123824534452</v>
      </c>
      <c r="AB739" s="12">
        <f ca="1">INDEX(U$11:U$6003,UsefulSeries!$I732)</f>
        <v>16.731295258461234</v>
      </c>
      <c r="AC739" s="12">
        <f>INDEX( K$11:K$6003,UsefulSeries!$I732)</f>
        <v>0</v>
      </c>
      <c r="AD739" s="12">
        <f>INDEX(L$11:L$6003,UsefulSeries!$I732)</f>
        <v>0.32860932357420053</v>
      </c>
      <c r="AE739" s="12"/>
      <c r="AF739" s="12"/>
      <c r="AG739" s="12"/>
      <c r="AH739" s="12"/>
      <c r="AI739" s="12"/>
      <c r="AJ739" s="12"/>
      <c r="AK739" s="12"/>
      <c r="AL739" s="12"/>
      <c r="AM739" s="12"/>
      <c r="AN739" s="12">
        <f t="shared" ca="1" si="117"/>
        <v>0</v>
      </c>
      <c r="AO739" s="12">
        <f t="shared" ca="1" si="118"/>
        <v>0</v>
      </c>
      <c r="AP739" s="12">
        <f t="shared" ca="1" si="119"/>
        <v>0</v>
      </c>
      <c r="AQ739" s="12">
        <f t="shared" ca="1" si="120"/>
        <v>0</v>
      </c>
      <c r="AR739" s="12">
        <f t="shared" ca="1" si="121"/>
        <v>0.34340123824534452</v>
      </c>
      <c r="AS739" s="12">
        <f t="shared" ca="1" si="122"/>
        <v>16.731295258461234</v>
      </c>
      <c r="AT739" s="12">
        <f t="shared" si="123"/>
        <v>0</v>
      </c>
      <c r="AU739" s="12">
        <f t="shared" si="124"/>
        <v>0.32860932357420053</v>
      </c>
      <c r="AV739" s="12"/>
      <c r="AW739" s="12">
        <f ca="1">INDEX(I$11:I$6003,UsefulSeries!$I732)</f>
        <v>2.005195561850915E-2</v>
      </c>
      <c r="AX739" s="12"/>
      <c r="AY739" s="12"/>
      <c r="AZ739" s="12">
        <f ca="1"/>
        <v>0.34340123824534446</v>
      </c>
      <c r="BA739" s="12"/>
      <c r="BB739" s="12">
        <f t="shared" ca="1" si="116"/>
        <v>0.34340123824534446</v>
      </c>
      <c r="BC739" s="12"/>
      <c r="BD739" s="38">
        <f ca="1"/>
        <v>1.8564460617320949E-2</v>
      </c>
    </row>
    <row r="740" spans="1:56" x14ac:dyDescent="0.35">
      <c r="A740" s="12">
        <v>0</v>
      </c>
      <c r="B740" s="12">
        <v>0</v>
      </c>
      <c r="C740" s="12">
        <f ca="1">INDEX('Flow probs &amp; rates'!$M$5:$M$5999,UsefulSeries!$E736,0)*(1-INDEX('Flow probs &amp; rates'!$M$5:$M$5999,UsefulSeries!$E736,0))/INDEX('Flow probs &amp; rates'!$F$4:$F$5999,UsefulSeries!$E736,0)</f>
        <v>8.0048736514679657</v>
      </c>
      <c r="D740" s="12">
        <f ca="1">-INDEX('Flow probs &amp; rates'!$M$5:$M$5999,UsefulSeries!$E736,0)*(INDEX('Flow probs &amp; rates'!$O$5:$O$5999,UsefulSeries!$E736,0))/INDEX('Flow probs &amp; rates'!$F$4:$F$5999,UsefulSeries!$E736,0)</f>
        <v>-2.0134927435693601</v>
      </c>
      <c r="E740" s="12">
        <v>0</v>
      </c>
      <c r="F740" s="12">
        <v>0</v>
      </c>
      <c r="G740" s="12"/>
      <c r="H740" s="12"/>
      <c r="I740" s="12">
        <f ca="1">INDEX('Flow probs &amp; rates'!$M$5:$M$5999,UsefulSeries!$E736)</f>
        <v>0.29248764061044857</v>
      </c>
      <c r="J740" s="12"/>
      <c r="K740" s="12">
        <f>INDEX('Flow probs &amp; rates'!$F$4:$F$5999,UsefulSeries!$E736)</f>
        <v>2.5851578639549472E-2</v>
      </c>
      <c r="L740" s="12">
        <f>-INDEX('Flow probs &amp; rates'!$F$4:$F$5999,UsefulSeries!$E736)</f>
        <v>-2.5851578639549472E-2</v>
      </c>
      <c r="M740" s="12"/>
      <c r="N740" s="12"/>
      <c r="O740" s="12"/>
      <c r="P740" s="12">
        <f ca="1"/>
        <v>0</v>
      </c>
      <c r="Q740" s="12">
        <f ca="1"/>
        <v>0</v>
      </c>
      <c r="R740" s="12">
        <f ca="1"/>
        <v>0.13720326809697303</v>
      </c>
      <c r="S740" s="12">
        <f ca="1"/>
        <v>4.8818068005800457E-2</v>
      </c>
      <c r="T740" s="12">
        <f ca="1"/>
        <v>0</v>
      </c>
      <c r="U740" s="12">
        <f ca="1"/>
        <v>0</v>
      </c>
      <c r="V740" s="12"/>
      <c r="W740" s="12"/>
      <c r="X740" s="12"/>
      <c r="Y740" s="12"/>
      <c r="Z740" s="12"/>
      <c r="AA740" s="12"/>
      <c r="AB740" s="12"/>
      <c r="AC740" s="12"/>
      <c r="AD740" s="12"/>
      <c r="AE740" s="12">
        <f t="array" ref="AE740:AJ741">TRANSPOSE(AC734:AD739)</f>
        <v>-0.63869430662671312</v>
      </c>
      <c r="AF740" s="12">
        <v>-0.63869430662671312</v>
      </c>
      <c r="AG740" s="12">
        <v>3.2696369799086307E-2</v>
      </c>
      <c r="AH740" s="12">
        <v>0</v>
      </c>
      <c r="AI740" s="12">
        <v>0.32860932357420053</v>
      </c>
      <c r="AJ740" s="12">
        <v>0</v>
      </c>
      <c r="AK740" s="12"/>
      <c r="AL740" s="12"/>
      <c r="AM740" s="12"/>
      <c r="AN740" s="12">
        <f t="shared" si="117"/>
        <v>-0.63869430662671312</v>
      </c>
      <c r="AO740" s="12">
        <f t="shared" si="118"/>
        <v>-0.63869430662671312</v>
      </c>
      <c r="AP740" s="12">
        <f t="shared" si="119"/>
        <v>3.2696369799086307E-2</v>
      </c>
      <c r="AQ740" s="12">
        <f t="shared" si="120"/>
        <v>0</v>
      </c>
      <c r="AR740" s="12">
        <f t="shared" si="121"/>
        <v>0.32860932357420053</v>
      </c>
      <c r="AS740" s="12">
        <f t="shared" si="122"/>
        <v>0</v>
      </c>
      <c r="AT740" s="12">
        <f t="shared" si="123"/>
        <v>0</v>
      </c>
      <c r="AU740" s="12">
        <f t="shared" si="124"/>
        <v>0</v>
      </c>
      <c r="AV740" s="12"/>
      <c r="AW740" s="12"/>
      <c r="AX740" s="12">
        <f>INDEX($N$6:$N$6003,UsefulSeries!$K732)</f>
        <v>1.6772697048372809E-4</v>
      </c>
      <c r="AY740" s="12"/>
      <c r="AZ740" s="12"/>
      <c r="BA740" s="12"/>
      <c r="BB740" s="12">
        <f t="shared" si="116"/>
        <v>1.6772697048372809E-4</v>
      </c>
      <c r="BC740" s="12"/>
      <c r="BD740" s="38">
        <f ca="1"/>
        <v>5.4907611427502688E-2</v>
      </c>
    </row>
    <row r="741" spans="1:56" x14ac:dyDescent="0.35">
      <c r="A741" s="12">
        <v>0</v>
      </c>
      <c r="B741" s="12">
        <v>0</v>
      </c>
      <c r="C741" s="12">
        <f ca="1">-INDEX('Flow probs &amp; rates'!$M$5:$M$5999,UsefulSeries!$E736,0)*(INDEX('Flow probs &amp; rates'!$O$5:$O$5999,UsefulSeries!$E736,0))/INDEX('Flow probs &amp; rates'!$F$4:$F$5999,UsefulSeries!$E736,0)</f>
        <v>-2.0134927435693601</v>
      </c>
      <c r="D741" s="12">
        <f ca="1">INDEX('Flow probs &amp; rates'!$O$5:$O$5999,UsefulSeries!$E736,0)*(1-INDEX('Flow probs &amp; rates'!$O$5:$O$5999,UsefulSeries!$E736,0))/INDEX('Flow probs &amp; rates'!$F$4:$F$5999,UsefulSeries!$E736,0)</f>
        <v>5.6589249839717617</v>
      </c>
      <c r="E741" s="12">
        <v>0</v>
      </c>
      <c r="F741" s="12">
        <v>0</v>
      </c>
      <c r="G741" s="12"/>
      <c r="H741" s="12"/>
      <c r="I741" s="12">
        <f ca="1">INDEX('Flow probs &amp; rates'!$O$5:$O$5999,UsefulSeries!$E736)</f>
        <v>0.17796295902250195</v>
      </c>
      <c r="J741" s="12"/>
      <c r="K741" s="12"/>
      <c r="L741" s="12">
        <f>-INDEX('Flow probs &amp; rates'!$F$4:$F$5999,UsefulSeries!$E736)</f>
        <v>-2.5851578639549472E-2</v>
      </c>
      <c r="M741" s="12"/>
      <c r="N741" s="12"/>
      <c r="O741" s="12"/>
      <c r="P741" s="12">
        <f ca="1"/>
        <v>0</v>
      </c>
      <c r="Q741" s="12">
        <f ca="1"/>
        <v>0</v>
      </c>
      <c r="R741" s="12">
        <f ca="1"/>
        <v>4.8818068005800457E-2</v>
      </c>
      <c r="S741" s="12">
        <f ca="1"/>
        <v>0.194081884597436</v>
      </c>
      <c r="T741" s="12">
        <f ca="1"/>
        <v>0</v>
      </c>
      <c r="U741" s="12">
        <f ca="1"/>
        <v>0</v>
      </c>
      <c r="V741" s="12"/>
      <c r="W741" s="12"/>
      <c r="X741" s="12"/>
      <c r="Y741" s="12"/>
      <c r="Z741" s="12"/>
      <c r="AA741" s="12"/>
      <c r="AB741" s="12"/>
      <c r="AC741" s="12"/>
      <c r="AD741" s="12"/>
      <c r="AE741" s="12">
        <v>0.63869430662671312</v>
      </c>
      <c r="AF741" s="12">
        <v>0</v>
      </c>
      <c r="AG741" s="12">
        <v>-3.2696369799086307E-2</v>
      </c>
      <c r="AH741" s="12">
        <v>-3.2696369799086307E-2</v>
      </c>
      <c r="AI741" s="12">
        <v>0</v>
      </c>
      <c r="AJ741" s="12">
        <v>0.32860932357420053</v>
      </c>
      <c r="AK741" s="12"/>
      <c r="AL741" s="12"/>
      <c r="AM741" s="12"/>
      <c r="AN741" s="12">
        <f t="shared" si="117"/>
        <v>0.63869430662671312</v>
      </c>
      <c r="AO741" s="12">
        <f t="shared" si="118"/>
        <v>0</v>
      </c>
      <c r="AP741" s="12">
        <f t="shared" si="119"/>
        <v>-3.2696369799086307E-2</v>
      </c>
      <c r="AQ741" s="12">
        <f t="shared" si="120"/>
        <v>-3.2696369799086307E-2</v>
      </c>
      <c r="AR741" s="12">
        <f t="shared" si="121"/>
        <v>0</v>
      </c>
      <c r="AS741" s="12">
        <f t="shared" si="122"/>
        <v>0.32860932357420053</v>
      </c>
      <c r="AT741" s="12">
        <f t="shared" si="123"/>
        <v>0</v>
      </c>
      <c r="AU741" s="12">
        <f t="shared" si="124"/>
        <v>0</v>
      </c>
      <c r="AV741" s="12"/>
      <c r="AW741" s="12"/>
      <c r="AX741" s="12">
        <f>INDEX('Margin error adjustment'!N$7:N$6003,UsefulSeries!$K732)</f>
        <v>-1.0229388706238934E-3</v>
      </c>
      <c r="AY741" s="12"/>
      <c r="AZ741" s="12"/>
      <c r="BA741" s="12"/>
      <c r="BB741" s="12">
        <f t="shared" si="116"/>
        <v>-1.0229388706238934E-3</v>
      </c>
      <c r="BC741" s="12"/>
      <c r="BD741" s="38">
        <f ca="1"/>
        <v>7.6989966149792977E-2</v>
      </c>
    </row>
    <row r="742" spans="1:56" x14ac:dyDescent="0.35">
      <c r="A742" s="12">
        <v>0</v>
      </c>
      <c r="B742" s="12">
        <v>0</v>
      </c>
      <c r="C742" s="12">
        <v>0</v>
      </c>
      <c r="D742" s="12">
        <v>0</v>
      </c>
      <c r="E742" s="12">
        <f ca="1">INDEX('Flow probs &amp; rates'!$P$5:$P$5999,UsefulSeries!$E736,0)*(1-INDEX('Flow probs &amp; rates'!$P$5:$P$5999,UsefulSeries!$E736,0))/INDEX('Flow probs &amp; rates'!$G$4:$G$5999,UsefulSeries!$E736,0)</f>
        <v>6.8006196518351367E-2</v>
      </c>
      <c r="F742" s="12">
        <f ca="1">-INDEX('Flow probs &amp; rates'!$P$5:$P$5999,UsefulSeries!$E736,0)*(INDEX('Flow probs &amp; rates'!$Q$5:$Q$5999,UsefulSeries!$E736,0))/INDEX('Flow probs &amp; rates'!$G$4:$G$5999,UsefulSeries!$E736,0)</f>
        <v>-1.2879113652759116E-3</v>
      </c>
      <c r="G742" s="12"/>
      <c r="H742" s="12"/>
      <c r="I742" s="12">
        <f ca="1">INDEX('Flow probs &amp; rates'!$P$5:$P$5999,UsefulSeries!$E736)</f>
        <v>2.2734722774559943E-2</v>
      </c>
      <c r="J742" s="12"/>
      <c r="K742" s="12">
        <f>INDEX('Flow probs &amp; rates'!$G$4:$G$5999,UsefulSeries!$E736)</f>
        <v>0.32670339310813235</v>
      </c>
      <c r="L742" s="12"/>
      <c r="M742" s="12"/>
      <c r="N742" s="12"/>
      <c r="O742" s="12"/>
      <c r="P742" s="12">
        <f ca="1"/>
        <v>0</v>
      </c>
      <c r="Q742" s="12">
        <f ca="1"/>
        <v>0</v>
      </c>
      <c r="R742" s="12">
        <f ca="1"/>
        <v>0</v>
      </c>
      <c r="S742" s="12">
        <f ca="1"/>
        <v>0</v>
      </c>
      <c r="T742" s="12">
        <f ca="1"/>
        <v>14.710995703820716</v>
      </c>
      <c r="U742" s="12">
        <f ca="1"/>
        <v>0.34075700120886515</v>
      </c>
      <c r="V742" s="12"/>
      <c r="W742" s="12">
        <f ca="1">INDEX(P$6:P$6003,UsefulSeries!$I740)</f>
        <v>52.589795101179057</v>
      </c>
      <c r="X742" s="12">
        <f ca="1">INDEX(Q$6:Q$6003,UsefulSeries!$I740)</f>
        <v>0.65528118568705007</v>
      </c>
      <c r="Y742" s="12">
        <f ca="1">INDEX(R$6:R$6003,UsefulSeries!$I740)</f>
        <v>0</v>
      </c>
      <c r="Z742" s="12">
        <f ca="1">INDEX(S$6:S$6003,UsefulSeries!$I740)</f>
        <v>0</v>
      </c>
      <c r="AA742" s="12">
        <f ca="1">INDEX(T$6:T$6003,UsefulSeries!$I740)</f>
        <v>0</v>
      </c>
      <c r="AB742" s="12">
        <f ca="1">INDEX(U$6:U$6003,UsefulSeries!$I740)</f>
        <v>0</v>
      </c>
      <c r="AC742" s="12">
        <f>INDEX( K$6:K$6003,UsefulSeries!$I740)</f>
        <v>-0.63886203359719684</v>
      </c>
      <c r="AD742" s="12">
        <f>INDEX(L$6:L$6003,UsefulSeries!$I740)</f>
        <v>0.63886203359719684</v>
      </c>
      <c r="AE742" s="12"/>
      <c r="AF742" s="12"/>
      <c r="AG742" s="12"/>
      <c r="AH742" s="12"/>
      <c r="AI742" s="12"/>
      <c r="AJ742" s="12"/>
      <c r="AK742" s="12"/>
      <c r="AL742" s="12"/>
      <c r="AM742" s="12"/>
      <c r="AN742" s="12">
        <f t="shared" ca="1" si="117"/>
        <v>52.589795101179057</v>
      </c>
      <c r="AO742" s="12">
        <f t="shared" ca="1" si="118"/>
        <v>0.65528118568705007</v>
      </c>
      <c r="AP742" s="12">
        <f t="shared" ca="1" si="119"/>
        <v>0</v>
      </c>
      <c r="AQ742" s="12">
        <f t="shared" ca="1" si="120"/>
        <v>0</v>
      </c>
      <c r="AR742" s="12">
        <f t="shared" ca="1" si="121"/>
        <v>0</v>
      </c>
      <c r="AS742" s="12">
        <f t="shared" ca="1" si="122"/>
        <v>0</v>
      </c>
      <c r="AT742" s="12">
        <f t="shared" si="123"/>
        <v>-0.63886203359719684</v>
      </c>
      <c r="AU742" s="12">
        <f t="shared" si="124"/>
        <v>0.63886203359719684</v>
      </c>
      <c r="AV742" s="12"/>
      <c r="AW742" s="12">
        <f ca="1">INDEX(I$6:I$6003,UsefulSeries!$I740)</f>
        <v>1.2301299953182483E-2</v>
      </c>
      <c r="AX742" s="12"/>
      <c r="AY742" s="12"/>
      <c r="AZ742" s="12">
        <f t="array" aca="1" ref="AZ742:AZ747" ca="1">MMULT(W742:AB747,AW742:AW747)</f>
        <v>0.65528118568705007</v>
      </c>
      <c r="BA742" s="12"/>
      <c r="BB742" s="12">
        <f t="shared" ca="1" si="116"/>
        <v>0.65528118568705007</v>
      </c>
      <c r="BC742" s="12"/>
      <c r="BD742" s="38">
        <f t="array" aca="1" ref="BD742:BD749" ca="1">MMULT(MINVERSE(AN742:AU749),BB742:BB749)</f>
        <v>1.1492802457791908E-2</v>
      </c>
    </row>
    <row r="743" spans="1:56" x14ac:dyDescent="0.35">
      <c r="A743" s="12">
        <v>0</v>
      </c>
      <c r="B743" s="12">
        <v>0</v>
      </c>
      <c r="C743" s="12">
        <v>0</v>
      </c>
      <c r="D743" s="12">
        <v>0</v>
      </c>
      <c r="E743" s="12">
        <f ca="1">-INDEX('Flow probs &amp; rates'!$P$5:$P$5999,UsefulSeries!$E736,0)*(INDEX('Flow probs &amp; rates'!$Q$5:$Q$5999,UsefulSeries!$E736,0))/INDEX('Flow probs &amp; rates'!$G$4:$G$5999,UsefulSeries!$E736,0)</f>
        <v>-1.2879113652759116E-3</v>
      </c>
      <c r="F743" s="12">
        <f ca="1">INDEX('Flow probs &amp; rates'!$Q$5:$Q$5999,UsefulSeries!$E736,0)*(1-INDEX('Flow probs &amp; rates'!$Q$5:$Q$5999,UsefulSeries!$E736,0))/INDEX('Flow probs &amp; rates'!$G$4:$G$5999,UsefulSeries!$E736,0)</f>
        <v>5.5601083746662859E-2</v>
      </c>
      <c r="G743" s="12"/>
      <c r="H743" s="12"/>
      <c r="I743" s="12">
        <f ca="1">INDEX('Flow probs &amp; rates'!$Q$5:$Q$5999,UsefulSeries!$E736)</f>
        <v>1.8507593746821573E-2</v>
      </c>
      <c r="J743" s="12"/>
      <c r="K743" s="12"/>
      <c r="L743" s="12">
        <f>INDEX('Flow probs &amp; rates'!$G$4:$G$5999,UsefulSeries!$E736)</f>
        <v>0.32670339310813235</v>
      </c>
      <c r="M743" s="12"/>
      <c r="N743" s="12"/>
      <c r="O743" s="12"/>
      <c r="P743" s="12">
        <f ca="1"/>
        <v>0</v>
      </c>
      <c r="Q743" s="12">
        <f ca="1"/>
        <v>0</v>
      </c>
      <c r="R743" s="12">
        <f ca="1"/>
        <v>0</v>
      </c>
      <c r="S743" s="12">
        <f ca="1"/>
        <v>0</v>
      </c>
      <c r="T743" s="12">
        <f ca="1"/>
        <v>0.34075700120886515</v>
      </c>
      <c r="U743" s="12">
        <f ca="1"/>
        <v>17.993154043057658</v>
      </c>
      <c r="V743" s="12"/>
      <c r="W743" s="12">
        <f ca="1">INDEX(P$7:P$6003,UsefulSeries!$I740)</f>
        <v>0.65528118568705007</v>
      </c>
      <c r="X743" s="12">
        <f ca="1">INDEX(Q$7:Q$6003,UsefulSeries!$I740)</f>
        <v>50.741086162588807</v>
      </c>
      <c r="Y743" s="12">
        <f ca="1">INDEX(R$7:R$6003,UsefulSeries!$I740)</f>
        <v>0</v>
      </c>
      <c r="Z743" s="12">
        <f ca="1">INDEX(S$7:S$6003,UsefulSeries!$I740)</f>
        <v>0</v>
      </c>
      <c r="AA743" s="12">
        <f ca="1">INDEX(T$7:T$6003,UsefulSeries!$I740)</f>
        <v>0</v>
      </c>
      <c r="AB743" s="12">
        <f ca="1">INDEX(U$7:U$6003,UsefulSeries!$I740)</f>
        <v>0</v>
      </c>
      <c r="AC743" s="12">
        <f>INDEX( K$7:K$6003,UsefulSeries!$I740,1)</f>
        <v>-0.63886203359719684</v>
      </c>
      <c r="AD743" s="12">
        <f>INDEX(L$7:L$6003,UsefulSeries!$I740,1)</f>
        <v>0</v>
      </c>
      <c r="AE743" s="12"/>
      <c r="AF743" s="12"/>
      <c r="AG743" s="12"/>
      <c r="AH743" s="12"/>
      <c r="AI743" s="12"/>
      <c r="AJ743" s="12"/>
      <c r="AK743" s="12"/>
      <c r="AL743" s="12"/>
      <c r="AM743" s="12"/>
      <c r="AN743" s="12">
        <f t="shared" ca="1" si="117"/>
        <v>0.65528118568705007</v>
      </c>
      <c r="AO743" s="12">
        <f t="shared" ca="1" si="118"/>
        <v>50.741086162588807</v>
      </c>
      <c r="AP743" s="12">
        <f t="shared" ca="1" si="119"/>
        <v>0</v>
      </c>
      <c r="AQ743" s="12">
        <f t="shared" ca="1" si="120"/>
        <v>0</v>
      </c>
      <c r="AR743" s="12">
        <f t="shared" ca="1" si="121"/>
        <v>0</v>
      </c>
      <c r="AS743" s="12">
        <f t="shared" ca="1" si="122"/>
        <v>0</v>
      </c>
      <c r="AT743" s="12">
        <f t="shared" si="123"/>
        <v>-0.63886203359719684</v>
      </c>
      <c r="AU743" s="12">
        <f t="shared" si="124"/>
        <v>0</v>
      </c>
      <c r="AV743" s="12"/>
      <c r="AW743" s="12">
        <f ca="1">INDEX(I$7:I$6003,UsefulSeries!$I740)</f>
        <v>1.2755351219608489E-2</v>
      </c>
      <c r="AX743" s="12"/>
      <c r="AY743" s="12"/>
      <c r="AZ743" s="12">
        <f ca="1"/>
        <v>0.65528118568705007</v>
      </c>
      <c r="BA743" s="12"/>
      <c r="BB743" s="12">
        <f t="shared" ca="1" si="116"/>
        <v>0.65528118568705007</v>
      </c>
      <c r="BC743" s="12"/>
      <c r="BD743" s="38">
        <f ca="1"/>
        <v>1.2441378419237949E-2</v>
      </c>
    </row>
    <row r="744" spans="1:56" x14ac:dyDescent="0.35">
      <c r="A744" s="12">
        <f ca="1">INDEX('Flow probs &amp; rates'!$K$5:$K$5999,UsefulSeries!$E742,0)*(1-INDEX('Flow probs &amp; rates'!$K$5:$K$5999,UsefulSeries!$E742,0))/INDEX('Flow probs &amp; rates'!$E$4:$E$5999,UsefulSeries!$E742,0)</f>
        <v>1.7623288577603952E-2</v>
      </c>
      <c r="B744" s="12">
        <f ca="1">-INDEX('Flow probs &amp; rates'!$K$5:$K$5999,UsefulSeries!$E742,0)*(INDEX('Flow probs &amp; rates'!$L$5:$L$5999,UsefulSeries!$E742,0))/INDEX('Flow probs &amp; rates'!$E$4:$E$5999,UsefulSeries!$E742,0)</f>
        <v>-2.5051406466834871E-4</v>
      </c>
      <c r="C744" s="12">
        <v>0</v>
      </c>
      <c r="D744" s="12">
        <v>0</v>
      </c>
      <c r="E744" s="12">
        <v>0</v>
      </c>
      <c r="F744" s="12">
        <v>0</v>
      </c>
      <c r="G744" s="12"/>
      <c r="H744" s="12"/>
      <c r="I744" s="12">
        <f ca="1">INDEX('Flow probs &amp; rates'!$K$5:$K$5999,UsefulSeries!$E742)</f>
        <v>1.1476694604697546E-2</v>
      </c>
      <c r="J744" s="12"/>
      <c r="K744" s="12">
        <f>-INDEX('Flow probs &amp; rates'!$E$4:$E$5999,UsefulSeries!$E742)</f>
        <v>-0.64374932270390739</v>
      </c>
      <c r="L744" s="12">
        <f>INDEX('Flow probs &amp; rates'!$E$4:$E$5999,UsefulSeries!$E742)</f>
        <v>0.64374932270390739</v>
      </c>
      <c r="M744" s="12"/>
      <c r="N744" s="12"/>
      <c r="O744" s="12"/>
      <c r="P744" s="12">
        <f t="array" aca="1" ref="P744:U749" ca="1">MINVERSE(A744:F749)</f>
        <v>56.752489108048373</v>
      </c>
      <c r="Q744" s="12">
        <f ca="1"/>
        <v>0.66061380098798317</v>
      </c>
      <c r="R744" s="12">
        <f ca="1"/>
        <v>0</v>
      </c>
      <c r="S744" s="12">
        <f ca="1"/>
        <v>0</v>
      </c>
      <c r="T744" s="12">
        <f ca="1"/>
        <v>0</v>
      </c>
      <c r="U744" s="12">
        <f ca="1"/>
        <v>0</v>
      </c>
      <c r="V744" s="12"/>
      <c r="W744" s="12">
        <f ca="1">INDEX(P$8:P$6003,UsefulSeries!$I740)</f>
        <v>0</v>
      </c>
      <c r="X744" s="12">
        <f ca="1">INDEX(Q$8:Q$6003,UsefulSeries!$I740)</f>
        <v>0</v>
      </c>
      <c r="Y744" s="12">
        <f ca="1">INDEX(R$8:R$6003,UsefulSeries!$I740)</f>
        <v>0.17180823964822198</v>
      </c>
      <c r="Z744" s="12">
        <f ca="1">INDEX(S$8:S$6003,UsefulSeries!$I740)</f>
        <v>5.6846567126565835E-2</v>
      </c>
      <c r="AA744" s="12">
        <f ca="1">INDEX(T$8:T$6003,UsefulSeries!$I740)</f>
        <v>0</v>
      </c>
      <c r="AB744" s="12">
        <f ca="1">INDEX(U$8:U$6003,UsefulSeries!$I740)</f>
        <v>0</v>
      </c>
      <c r="AC744" s="12">
        <f>INDEX( K$8:K$6003,UsefulSeries!$I740)</f>
        <v>3.1673430928462414E-2</v>
      </c>
      <c r="AD744" s="12">
        <f>INDEX(L$8:L$6003,UsefulSeries!$I740)</f>
        <v>-3.1673430928462414E-2</v>
      </c>
      <c r="AE744" s="12"/>
      <c r="AF744" s="12"/>
      <c r="AG744" s="12"/>
      <c r="AH744" s="12"/>
      <c r="AI744" s="12"/>
      <c r="AJ744" s="12"/>
      <c r="AK744" s="12"/>
      <c r="AL744" s="12"/>
      <c r="AM744" s="12"/>
      <c r="AN744" s="12">
        <f t="shared" ca="1" si="117"/>
        <v>0</v>
      </c>
      <c r="AO744" s="12">
        <f t="shared" ca="1" si="118"/>
        <v>0</v>
      </c>
      <c r="AP744" s="12">
        <f t="shared" ca="1" si="119"/>
        <v>0.17180823964822198</v>
      </c>
      <c r="AQ744" s="12">
        <f t="shared" ca="1" si="120"/>
        <v>5.6846567126565835E-2</v>
      </c>
      <c r="AR744" s="12">
        <f t="shared" ca="1" si="121"/>
        <v>0</v>
      </c>
      <c r="AS744" s="12">
        <f t="shared" ca="1" si="122"/>
        <v>0</v>
      </c>
      <c r="AT744" s="12">
        <f t="shared" si="123"/>
        <v>3.1673430928462414E-2</v>
      </c>
      <c r="AU744" s="12">
        <f t="shared" si="124"/>
        <v>-3.1673430928462414E-2</v>
      </c>
      <c r="AV744" s="12"/>
      <c r="AW744" s="12">
        <f ca="1">INDEX(I$8:I$6003,UsefulSeries!$I740)</f>
        <v>0.27551296213523568</v>
      </c>
      <c r="AX744" s="12"/>
      <c r="AY744" s="12"/>
      <c r="AZ744" s="12">
        <f ca="1"/>
        <v>5.6846567126565828E-2</v>
      </c>
      <c r="BA744" s="12"/>
      <c r="BB744" s="12">
        <f t="shared" ca="1" si="116"/>
        <v>5.6846567126565828E-2</v>
      </c>
      <c r="BC744" s="12"/>
      <c r="BD744" s="38">
        <f ca="1"/>
        <v>0.28696673559193298</v>
      </c>
    </row>
    <row r="745" spans="1:56" x14ac:dyDescent="0.35">
      <c r="A745" s="12">
        <f ca="1">-INDEX('Flow probs &amp; rates'!$K$5:$K$5999,UsefulSeries!$E742,0)*(INDEX('Flow probs &amp; rates'!$L$5:$L$5999,UsefulSeries!$E742,0))/INDEX('Flow probs &amp; rates'!$E$4:$E$5999,UsefulSeries!$E742,0)</f>
        <v>-2.5051406466834871E-4</v>
      </c>
      <c r="B745" s="12">
        <f ca="1">INDEX('Flow probs &amp; rates'!$L$5:$L$5999,UsefulSeries!$E742,0)*(1-INDEX('Flow probs &amp; rates'!$L$5:$L$5999,UsefulSeries!$E742,0))/INDEX('Flow probs &amp; rates'!$E$4:$E$5999,UsefulSeries!$E742,0)</f>
        <v>2.1521343794575074E-2</v>
      </c>
      <c r="C745" s="12">
        <v>0</v>
      </c>
      <c r="D745" s="12">
        <v>0</v>
      </c>
      <c r="E745" s="12">
        <v>0</v>
      </c>
      <c r="F745" s="12">
        <v>0</v>
      </c>
      <c r="G745" s="12"/>
      <c r="H745" s="12"/>
      <c r="I745" s="12">
        <f ca="1">INDEX('Flow probs &amp; rates'!$L$5:$L$5999,UsefulSeries!$E742)</f>
        <v>1.4051803678041876E-2</v>
      </c>
      <c r="J745" s="12"/>
      <c r="K745" s="12">
        <f>-INDEX('Flow probs &amp; rates'!$E$4:$E$5999,UsefulSeries!$E742)</f>
        <v>-0.64374932270390739</v>
      </c>
      <c r="L745" s="12"/>
      <c r="M745" s="12"/>
      <c r="N745" s="12"/>
      <c r="O745" s="12"/>
      <c r="P745" s="12">
        <f ca="1"/>
        <v>0.66061380098798317</v>
      </c>
      <c r="Q745" s="12">
        <f ca="1"/>
        <v>46.473189713208107</v>
      </c>
      <c r="R745" s="12">
        <f ca="1"/>
        <v>0</v>
      </c>
      <c r="S745" s="12">
        <f ca="1"/>
        <v>0</v>
      </c>
      <c r="T745" s="12">
        <f ca="1"/>
        <v>0</v>
      </c>
      <c r="U745" s="12">
        <f ca="1"/>
        <v>0</v>
      </c>
      <c r="V745" s="12"/>
      <c r="W745" s="12">
        <f ca="1">INDEX(P$9:P$6003,UsefulSeries!$I740)</f>
        <v>0</v>
      </c>
      <c r="X745" s="12">
        <f ca="1">INDEX(Q$9:Q$6003,UsefulSeries!$I740)</f>
        <v>0</v>
      </c>
      <c r="Y745" s="12">
        <f ca="1">INDEX(R$9:R$6003,UsefulSeries!$I740)</f>
        <v>5.6846567126565835E-2</v>
      </c>
      <c r="Z745" s="12">
        <f ca="1">INDEX(S$9:S$6003,UsefulSeries!$I740)</f>
        <v>0.24615301398050773</v>
      </c>
      <c r="AA745" s="12">
        <f ca="1">INDEX(T$9:T$6003,UsefulSeries!$I740)</f>
        <v>0</v>
      </c>
      <c r="AB745" s="12">
        <f ca="1">INDEX(U$9:U$6003,UsefulSeries!$I740)</f>
        <v>0</v>
      </c>
      <c r="AC745" s="12">
        <f>INDEX( K$9:K$6003,UsefulSeries!$I740)</f>
        <v>0</v>
      </c>
      <c r="AD745" s="12">
        <f>INDEX(L$9:L$6003,UsefulSeries!$I740)</f>
        <v>-3.1673430928462414E-2</v>
      </c>
      <c r="AE745" s="12"/>
      <c r="AF745" s="12"/>
      <c r="AG745" s="12"/>
      <c r="AH745" s="12"/>
      <c r="AI745" s="12"/>
      <c r="AJ745" s="12"/>
      <c r="AK745" s="12"/>
      <c r="AL745" s="12"/>
      <c r="AM745" s="12"/>
      <c r="AN745" s="12">
        <f t="shared" ca="1" si="117"/>
        <v>0</v>
      </c>
      <c r="AO745" s="12">
        <f t="shared" ca="1" si="118"/>
        <v>0</v>
      </c>
      <c r="AP745" s="12">
        <f t="shared" ca="1" si="119"/>
        <v>5.6846567126565835E-2</v>
      </c>
      <c r="AQ745" s="12">
        <f t="shared" ca="1" si="120"/>
        <v>0.24615301398050773</v>
      </c>
      <c r="AR745" s="12">
        <f t="shared" ca="1" si="121"/>
        <v>0</v>
      </c>
      <c r="AS745" s="12">
        <f t="shared" ca="1" si="122"/>
        <v>0</v>
      </c>
      <c r="AT745" s="12">
        <f t="shared" si="123"/>
        <v>0</v>
      </c>
      <c r="AU745" s="12">
        <f t="shared" si="124"/>
        <v>-3.1673430928462414E-2</v>
      </c>
      <c r="AV745" s="12"/>
      <c r="AW745" s="12">
        <f ca="1">INDEX(I$9:I$6003,UsefulSeries!$I740)</f>
        <v>0.16731300732140325</v>
      </c>
      <c r="AX745" s="12"/>
      <c r="AY745" s="12"/>
      <c r="AZ745" s="12">
        <f ca="1"/>
        <v>5.6846567126565835E-2</v>
      </c>
      <c r="BA745" s="12"/>
      <c r="BB745" s="12">
        <f t="shared" ca="1" si="116"/>
        <v>5.6846567126565835E-2</v>
      </c>
      <c r="BC745" s="12"/>
      <c r="BD745" s="38">
        <f ca="1"/>
        <v>0.16995759589603426</v>
      </c>
    </row>
    <row r="746" spans="1:56" x14ac:dyDescent="0.35">
      <c r="A746" s="12">
        <v>0</v>
      </c>
      <c r="B746" s="12">
        <v>0</v>
      </c>
      <c r="C746" s="12">
        <f ca="1">INDEX('Flow probs &amp; rates'!$M$5:$M$5999,UsefulSeries!$E742,0)*(1-INDEX('Flow probs &amp; rates'!$M$5:$M$5999,UsefulSeries!$E742,0))/INDEX('Flow probs &amp; rates'!$F$4:$F$5999,UsefulSeries!$E742,0)</f>
        <v>7.7177849326621057</v>
      </c>
      <c r="D746" s="12">
        <f ca="1">-INDEX('Flow probs &amp; rates'!$M$5:$M$5999,UsefulSeries!$E742,0)*(INDEX('Flow probs &amp; rates'!$O$5:$O$5999,UsefulSeries!$E742,0))/INDEX('Flow probs &amp; rates'!$F$4:$F$5999,UsefulSeries!$E742,0)</f>
        <v>-1.9489227436520409</v>
      </c>
      <c r="E746" s="12">
        <v>0</v>
      </c>
      <c r="F746" s="12">
        <v>0</v>
      </c>
      <c r="G746" s="12"/>
      <c r="H746" s="12"/>
      <c r="I746" s="12">
        <f ca="1">INDEX('Flow probs &amp; rates'!$M$5:$M$5999,UsefulSeries!$E742)</f>
        <v>0.29845578554324742</v>
      </c>
      <c r="J746" s="12"/>
      <c r="K746" s="12">
        <f>INDEX('Flow probs &amp; rates'!$F$4:$F$5999,UsefulSeries!$E742)</f>
        <v>2.7129536705914503E-2</v>
      </c>
      <c r="L746" s="12">
        <f>-INDEX('Flow probs &amp; rates'!$F$4:$F$5999,UsefulSeries!$E742)</f>
        <v>-2.7129536705914503E-2</v>
      </c>
      <c r="M746" s="12"/>
      <c r="N746" s="12"/>
      <c r="O746" s="12"/>
      <c r="P746" s="12">
        <f ca="1"/>
        <v>0</v>
      </c>
      <c r="Q746" s="12">
        <f ca="1"/>
        <v>0</v>
      </c>
      <c r="R746" s="12">
        <f ca="1"/>
        <v>0.14263532578354968</v>
      </c>
      <c r="S746" s="12">
        <f ca="1"/>
        <v>5.1735641408078493E-2</v>
      </c>
      <c r="T746" s="12">
        <f ca="1"/>
        <v>0</v>
      </c>
      <c r="U746" s="12">
        <f ca="1"/>
        <v>0</v>
      </c>
      <c r="V746" s="12"/>
      <c r="W746" s="12">
        <f ca="1">INDEX(P$10:P$6003,UsefulSeries!$I740)</f>
        <v>0</v>
      </c>
      <c r="X746" s="12">
        <f ca="1">INDEX(Q$10:Q$6003,UsefulSeries!$I740)</f>
        <v>0</v>
      </c>
      <c r="Y746" s="12">
        <f ca="1">INDEX(R$10:R$6003,UsefulSeries!$I740)</f>
        <v>0</v>
      </c>
      <c r="Z746" s="12">
        <f ca="1">INDEX(S$10:S$6003,UsefulSeries!$I740)</f>
        <v>0</v>
      </c>
      <c r="AA746" s="12">
        <f ca="1">INDEX(T$10:T$6003,UsefulSeries!$I740)</f>
        <v>14.299477935472609</v>
      </c>
      <c r="AB746" s="12">
        <f ca="1">INDEX(U$10:U$6003,UsefulSeries!$I740)</f>
        <v>0.34456403746833808</v>
      </c>
      <c r="AC746" s="12">
        <f>INDEX( K$10:K$6003,UsefulSeries!$I740)</f>
        <v>0.32946453547434079</v>
      </c>
      <c r="AD746" s="12">
        <f>INDEX(L$10:L$6003,UsefulSeries!$I740)</f>
        <v>0</v>
      </c>
      <c r="AE746" s="12"/>
      <c r="AF746" s="12"/>
      <c r="AG746" s="12"/>
      <c r="AH746" s="12"/>
      <c r="AI746" s="12"/>
      <c r="AJ746" s="12"/>
      <c r="AK746" s="12"/>
      <c r="AL746" s="12"/>
      <c r="AM746" s="12"/>
      <c r="AN746" s="12">
        <f t="shared" ca="1" si="117"/>
        <v>0</v>
      </c>
      <c r="AO746" s="12">
        <f t="shared" ca="1" si="118"/>
        <v>0</v>
      </c>
      <c r="AP746" s="12">
        <f t="shared" ca="1" si="119"/>
        <v>0</v>
      </c>
      <c r="AQ746" s="12">
        <f t="shared" ca="1" si="120"/>
        <v>0</v>
      </c>
      <c r="AR746" s="12">
        <f t="shared" ca="1" si="121"/>
        <v>14.299477935472609</v>
      </c>
      <c r="AS746" s="12">
        <f t="shared" ca="1" si="122"/>
        <v>0.34456403746833808</v>
      </c>
      <c r="AT746" s="12">
        <f t="shared" si="123"/>
        <v>0.32946453547434079</v>
      </c>
      <c r="AU746" s="12">
        <f t="shared" si="124"/>
        <v>0</v>
      </c>
      <c r="AV746" s="12"/>
      <c r="AW746" s="12">
        <f ca="1">INDEX(I$10:I$6003,UsefulSeries!$I740)</f>
        <v>2.3609213061605371E-2</v>
      </c>
      <c r="AX746" s="12"/>
      <c r="AY746" s="12"/>
      <c r="AZ746" s="12">
        <f ca="1"/>
        <v>0.34456403746833814</v>
      </c>
      <c r="BA746" s="12"/>
      <c r="BB746" s="12">
        <f t="shared" ca="1" si="116"/>
        <v>0.34456403746833814</v>
      </c>
      <c r="BC746" s="12"/>
      <c r="BD746" s="38">
        <f ca="1"/>
        <v>2.422279110475407E-2</v>
      </c>
    </row>
    <row r="747" spans="1:56" x14ac:dyDescent="0.35">
      <c r="A747" s="12">
        <v>0</v>
      </c>
      <c r="B747" s="12">
        <v>0</v>
      </c>
      <c r="C747" s="12">
        <f ca="1">-INDEX('Flow probs &amp; rates'!$M$5:$M$5999,UsefulSeries!$E742,0)*(INDEX('Flow probs &amp; rates'!$O$5:$O$5999,UsefulSeries!$E742,0))/INDEX('Flow probs &amp; rates'!$F$4:$F$5999,UsefulSeries!$E742,0)</f>
        <v>-1.9489227436520409</v>
      </c>
      <c r="D747" s="12">
        <f ca="1">INDEX('Flow probs &amp; rates'!$O$5:$O$5999,UsefulSeries!$E742,0)*(1-INDEX('Flow probs &amp; rates'!$O$5:$O$5999,UsefulSeries!$E742,0))/INDEX('Flow probs &amp; rates'!$F$4:$F$5999,UsefulSeries!$E742,0)</f>
        <v>5.3731861227948574</v>
      </c>
      <c r="E747" s="12">
        <v>0</v>
      </c>
      <c r="F747" s="12">
        <v>0</v>
      </c>
      <c r="G747" s="12"/>
      <c r="H747" s="12"/>
      <c r="I747" s="12">
        <f ca="1">INDEX('Flow probs &amp; rates'!$O$5:$O$5999,UsefulSeries!$E742)</f>
        <v>0.17715646227014784</v>
      </c>
      <c r="J747" s="12"/>
      <c r="K747" s="12"/>
      <c r="L747" s="12">
        <f>-INDEX('Flow probs &amp; rates'!$F$4:$F$5999,UsefulSeries!$E742)</f>
        <v>-2.7129536705914503E-2</v>
      </c>
      <c r="M747" s="12"/>
      <c r="N747" s="12"/>
      <c r="O747" s="12"/>
      <c r="P747" s="12">
        <f ca="1"/>
        <v>0</v>
      </c>
      <c r="Q747" s="12">
        <f ca="1"/>
        <v>0</v>
      </c>
      <c r="R747" s="12">
        <f ca="1"/>
        <v>5.1735641408078493E-2</v>
      </c>
      <c r="S747" s="12">
        <f ca="1"/>
        <v>0.20487449030055849</v>
      </c>
      <c r="T747" s="12">
        <f ca="1"/>
        <v>0</v>
      </c>
      <c r="U747" s="12">
        <f ca="1"/>
        <v>0</v>
      </c>
      <c r="V747" s="12"/>
      <c r="W747" s="12">
        <f ca="1">INDEX(P$11:P$6003,UsefulSeries!$I740)</f>
        <v>0</v>
      </c>
      <c r="X747" s="12">
        <f ca="1">INDEX(Q$11:Q$6003,UsefulSeries!$I740)</f>
        <v>0</v>
      </c>
      <c r="Y747" s="12">
        <f ca="1">INDEX(R$11:R$6003,UsefulSeries!$I740)</f>
        <v>0</v>
      </c>
      <c r="Z747" s="12">
        <f ca="1">INDEX(S$11:S$6003,UsefulSeries!$I740)</f>
        <v>0</v>
      </c>
      <c r="AA747" s="12">
        <f ca="1">INDEX(T$11:T$6003,UsefulSeries!$I740)</f>
        <v>0.34456403746833814</v>
      </c>
      <c r="AB747" s="12">
        <f ca="1">INDEX(U$11:U$6003,UsefulSeries!$I740)</f>
        <v>16.644332317451273</v>
      </c>
      <c r="AC747" s="12">
        <f>INDEX( K$11:K$6003,UsefulSeries!$I740)</f>
        <v>0</v>
      </c>
      <c r="AD747" s="12">
        <f>INDEX(L$11:L$6003,UsefulSeries!$I740)</f>
        <v>0.32946453547434079</v>
      </c>
      <c r="AE747" s="12"/>
      <c r="AF747" s="12"/>
      <c r="AG747" s="12"/>
      <c r="AH747" s="12"/>
      <c r="AI747" s="12"/>
      <c r="AJ747" s="12"/>
      <c r="AK747" s="12"/>
      <c r="AL747" s="12"/>
      <c r="AM747" s="12"/>
      <c r="AN747" s="12">
        <f t="shared" ca="1" si="117"/>
        <v>0</v>
      </c>
      <c r="AO747" s="12">
        <f t="shared" ca="1" si="118"/>
        <v>0</v>
      </c>
      <c r="AP747" s="12">
        <f t="shared" ca="1" si="119"/>
        <v>0</v>
      </c>
      <c r="AQ747" s="12">
        <f t="shared" ca="1" si="120"/>
        <v>0</v>
      </c>
      <c r="AR747" s="12">
        <f t="shared" ca="1" si="121"/>
        <v>0.34456403746833814</v>
      </c>
      <c r="AS747" s="12">
        <f t="shared" ca="1" si="122"/>
        <v>16.644332317451273</v>
      </c>
      <c r="AT747" s="12">
        <f t="shared" si="123"/>
        <v>0</v>
      </c>
      <c r="AU747" s="12">
        <f t="shared" si="124"/>
        <v>0.32946453547434079</v>
      </c>
      <c r="AV747" s="12"/>
      <c r="AW747" s="12">
        <f ca="1">INDEX(I$11:I$6003,UsefulSeries!$I740)</f>
        <v>2.0212835533308927E-2</v>
      </c>
      <c r="AX747" s="12"/>
      <c r="AY747" s="12"/>
      <c r="AZ747" s="12">
        <f ca="1"/>
        <v>0.34456403746833819</v>
      </c>
      <c r="BA747" s="12"/>
      <c r="BB747" s="12">
        <f t="shared" ca="1" si="116"/>
        <v>0.34456403746833819</v>
      </c>
      <c r="BC747" s="12"/>
      <c r="BD747" s="38">
        <f ca="1"/>
        <v>1.9386394297921005E-2</v>
      </c>
    </row>
    <row r="748" spans="1:56" x14ac:dyDescent="0.35">
      <c r="A748" s="12">
        <v>0</v>
      </c>
      <c r="B748" s="12">
        <v>0</v>
      </c>
      <c r="C748" s="12">
        <v>0</v>
      </c>
      <c r="D748" s="12">
        <v>0</v>
      </c>
      <c r="E748" s="12">
        <f ca="1">INDEX('Flow probs &amp; rates'!$P$5:$P$5999,UsefulSeries!$E742,0)*(1-INDEX('Flow probs &amp; rates'!$P$5:$P$5999,UsefulSeries!$E742,0))/INDEX('Flow probs &amp; rates'!$G$4:$G$5999,UsefulSeries!$E742,0)</f>
        <v>7.2292965644780216E-2</v>
      </c>
      <c r="F748" s="12">
        <f ca="1">-INDEX('Flow probs &amp; rates'!$P$5:$P$5999,UsefulSeries!$E742,0)*(INDEX('Flow probs &amp; rates'!$Q$5:$Q$5999,UsefulSeries!$E742,0))/INDEX('Flow probs &amp; rates'!$G$4:$G$5999,UsefulSeries!$E742,0)</f>
        <v>-1.3509038580417441E-3</v>
      </c>
      <c r="G748" s="12"/>
      <c r="H748" s="12"/>
      <c r="I748" s="12">
        <f ca="1">INDEX('Flow probs &amp; rates'!$P$5:$P$5999,UsefulSeries!$E742)</f>
        <v>2.438791364143891E-2</v>
      </c>
      <c r="J748" s="12"/>
      <c r="K748" s="12">
        <f>INDEX('Flow probs &amp; rates'!$G$4:$G$5999,UsefulSeries!$E742)</f>
        <v>0.32912114059017816</v>
      </c>
      <c r="L748" s="12"/>
      <c r="M748" s="12"/>
      <c r="N748" s="12"/>
      <c r="O748" s="12"/>
      <c r="P748" s="12">
        <f ca="1"/>
        <v>0</v>
      </c>
      <c r="Q748" s="12">
        <f ca="1"/>
        <v>0</v>
      </c>
      <c r="R748" s="12">
        <f ca="1"/>
        <v>0</v>
      </c>
      <c r="S748" s="12">
        <f ca="1"/>
        <v>0</v>
      </c>
      <c r="T748" s="12">
        <f ca="1"/>
        <v>13.839028380743937</v>
      </c>
      <c r="U748" s="12">
        <f ca="1"/>
        <v>0.34377227031760521</v>
      </c>
      <c r="V748" s="12"/>
      <c r="W748" s="12"/>
      <c r="X748" s="12"/>
      <c r="Y748" s="12"/>
      <c r="Z748" s="12"/>
      <c r="AA748" s="12"/>
      <c r="AB748" s="12"/>
      <c r="AC748" s="12"/>
      <c r="AD748" s="12"/>
      <c r="AE748" s="12">
        <f t="array" ref="AE748:AJ749">TRANSPOSE(AC742:AD747)</f>
        <v>-0.63886203359719684</v>
      </c>
      <c r="AF748" s="12">
        <v>-0.63886203359719684</v>
      </c>
      <c r="AG748" s="12">
        <v>3.1673430928462414E-2</v>
      </c>
      <c r="AH748" s="12">
        <v>0</v>
      </c>
      <c r="AI748" s="12">
        <v>0.32946453547434079</v>
      </c>
      <c r="AJ748" s="12">
        <v>0</v>
      </c>
      <c r="AK748" s="12"/>
      <c r="AL748" s="12"/>
      <c r="AM748" s="12"/>
      <c r="AN748" s="12">
        <f t="shared" si="117"/>
        <v>-0.63886203359719684</v>
      </c>
      <c r="AO748" s="12">
        <f t="shared" si="118"/>
        <v>-0.63886203359719684</v>
      </c>
      <c r="AP748" s="12">
        <f t="shared" si="119"/>
        <v>3.1673430928462414E-2</v>
      </c>
      <c r="AQ748" s="12">
        <f t="shared" si="120"/>
        <v>0</v>
      </c>
      <c r="AR748" s="12">
        <f t="shared" si="121"/>
        <v>0.32946453547434079</v>
      </c>
      <c r="AS748" s="12">
        <f t="shared" si="122"/>
        <v>0</v>
      </c>
      <c r="AT748" s="12">
        <f t="shared" si="123"/>
        <v>0</v>
      </c>
      <c r="AU748" s="12">
        <f t="shared" si="124"/>
        <v>0</v>
      </c>
      <c r="AV748" s="12"/>
      <c r="AW748" s="12"/>
      <c r="AX748" s="12">
        <f>INDEX($N$6:$N$6003,UsefulSeries!$K740)</f>
        <v>1.7791322301747847E-3</v>
      </c>
      <c r="AY748" s="12"/>
      <c r="AZ748" s="12"/>
      <c r="BA748" s="12"/>
      <c r="BB748" s="12">
        <f t="shared" si="116"/>
        <v>1.7791322301747847E-3</v>
      </c>
      <c r="BC748" s="12"/>
      <c r="BD748" s="38">
        <f ca="1"/>
        <v>-2.5766305161427298E-2</v>
      </c>
    </row>
    <row r="749" spans="1:56" x14ac:dyDescent="0.35">
      <c r="A749" s="12">
        <v>0</v>
      </c>
      <c r="B749" s="12">
        <v>0</v>
      </c>
      <c r="C749" s="12">
        <v>0</v>
      </c>
      <c r="D749" s="12">
        <v>0</v>
      </c>
      <c r="E749" s="12">
        <f ca="1">-INDEX('Flow probs &amp; rates'!$P$5:$P$5999,UsefulSeries!$E742,0)*(INDEX('Flow probs &amp; rates'!$Q$5:$Q$5999,UsefulSeries!$E742,0))/INDEX('Flow probs &amp; rates'!$G$4:$G$5999,UsefulSeries!$E742,0)</f>
        <v>-1.3509038580417441E-3</v>
      </c>
      <c r="F749" s="12">
        <f ca="1">INDEX('Flow probs &amp; rates'!$Q$5:$Q$5999,UsefulSeries!$E742,0)*(1-INDEX('Flow probs &amp; rates'!$Q$5:$Q$5999,UsefulSeries!$E742,0))/INDEX('Flow probs &amp; rates'!$G$4:$G$5999,UsefulSeries!$E742,0)</f>
        <v>5.4382503899526306E-2</v>
      </c>
      <c r="G749" s="12"/>
      <c r="H749" s="12"/>
      <c r="I749" s="12">
        <f ca="1">INDEX('Flow probs &amp; rates'!$Q$5:$Q$5999,UsefulSeries!$E742)</f>
        <v>1.8230793544836355E-2</v>
      </c>
      <c r="J749" s="12"/>
      <c r="K749" s="12"/>
      <c r="L749" s="12">
        <f>INDEX('Flow probs &amp; rates'!$G$4:$G$5999,UsefulSeries!$E742)</f>
        <v>0.32912114059017816</v>
      </c>
      <c r="M749" s="12"/>
      <c r="N749" s="12"/>
      <c r="O749" s="12"/>
      <c r="P749" s="12">
        <f ca="1"/>
        <v>0</v>
      </c>
      <c r="Q749" s="12">
        <f ca="1"/>
        <v>0</v>
      </c>
      <c r="R749" s="12">
        <f ca="1"/>
        <v>0</v>
      </c>
      <c r="S749" s="12">
        <f ca="1"/>
        <v>0</v>
      </c>
      <c r="T749" s="12">
        <f ca="1"/>
        <v>0.34377227031760521</v>
      </c>
      <c r="U749" s="12">
        <f ca="1"/>
        <v>18.396806537901508</v>
      </c>
      <c r="V749" s="12"/>
      <c r="W749" s="12"/>
      <c r="X749" s="12"/>
      <c r="Y749" s="12"/>
      <c r="Z749" s="12"/>
      <c r="AA749" s="12"/>
      <c r="AB749" s="12"/>
      <c r="AC749" s="12"/>
      <c r="AD749" s="12"/>
      <c r="AE749" s="12">
        <v>0.63886203359719684</v>
      </c>
      <c r="AF749" s="12">
        <v>0</v>
      </c>
      <c r="AG749" s="12">
        <v>-3.1673430928462414E-2</v>
      </c>
      <c r="AH749" s="12">
        <v>-3.1673430928462414E-2</v>
      </c>
      <c r="AI749" s="12">
        <v>0</v>
      </c>
      <c r="AJ749" s="12">
        <v>0.32946453547434079</v>
      </c>
      <c r="AK749" s="12"/>
      <c r="AL749" s="12"/>
      <c r="AM749" s="12"/>
      <c r="AN749" s="12">
        <f t="shared" si="117"/>
        <v>0.63886203359719684</v>
      </c>
      <c r="AO749" s="12">
        <f t="shared" si="118"/>
        <v>0</v>
      </c>
      <c r="AP749" s="12">
        <f t="shared" si="119"/>
        <v>-3.1673430928462414E-2</v>
      </c>
      <c r="AQ749" s="12">
        <f t="shared" si="120"/>
        <v>-3.1673430928462414E-2</v>
      </c>
      <c r="AR749" s="12">
        <f t="shared" si="121"/>
        <v>0</v>
      </c>
      <c r="AS749" s="12">
        <f t="shared" si="122"/>
        <v>0.32946453547434079</v>
      </c>
      <c r="AT749" s="12">
        <f t="shared" si="123"/>
        <v>0</v>
      </c>
      <c r="AU749" s="12">
        <f t="shared" si="124"/>
        <v>0</v>
      </c>
      <c r="AV749" s="12"/>
      <c r="AW749" s="12"/>
      <c r="AX749" s="12">
        <f>INDEX('Margin error adjustment'!N$7:N$6003,UsefulSeries!$K740)</f>
        <v>-7.4291671111523933E-4</v>
      </c>
      <c r="AY749" s="12"/>
      <c r="AZ749" s="12"/>
      <c r="BA749" s="12"/>
      <c r="BB749" s="12">
        <f t="shared" si="116"/>
        <v>-7.4291671111523933E-4</v>
      </c>
      <c r="BC749" s="12"/>
      <c r="BD749" s="38">
        <f ca="1"/>
        <v>4.1109570762426453E-2</v>
      </c>
    </row>
    <row r="750" spans="1:56" x14ac:dyDescent="0.35">
      <c r="A750" s="12">
        <f ca="1">INDEX('Flow probs &amp; rates'!$K$5:$K$5999,UsefulSeries!$E748,0)*(1-INDEX('Flow probs &amp; rates'!$K$5:$K$5999,UsefulSeries!$E748,0))/INDEX('Flow probs &amp; rates'!$E$4:$E$5999,UsefulSeries!$E748,0)</f>
        <v>1.7789589753550133E-2</v>
      </c>
      <c r="B750" s="12">
        <f ca="1">-INDEX('Flow probs &amp; rates'!$K$5:$K$5999,UsefulSeries!$E748,0)*(INDEX('Flow probs &amp; rates'!$L$5:$L$5999,UsefulSeries!$E748,0))/INDEX('Flow probs &amp; rates'!$E$4:$E$5999,UsefulSeries!$E748,0)</f>
        <v>-2.6173682270117004E-4</v>
      </c>
      <c r="C750" s="12">
        <v>0</v>
      </c>
      <c r="D750" s="12">
        <v>0</v>
      </c>
      <c r="E750" s="12">
        <v>0</v>
      </c>
      <c r="F750" s="12">
        <v>0</v>
      </c>
      <c r="G750" s="12"/>
      <c r="H750" s="12"/>
      <c r="I750" s="12">
        <f ca="1">INDEX('Flow probs &amp; rates'!$K$5:$K$5999,UsefulSeries!$E748)</f>
        <v>1.1600379595499366E-2</v>
      </c>
      <c r="J750" s="12"/>
      <c r="K750" s="12">
        <f>-INDEX('Flow probs &amp; rates'!$E$4:$E$5999,UsefulSeries!$E748)</f>
        <v>-0.64452362013865683</v>
      </c>
      <c r="L750" s="12">
        <f>INDEX('Flow probs &amp; rates'!$E$4:$E$5999,UsefulSeries!$E748)</f>
        <v>0.64452362013865683</v>
      </c>
      <c r="M750" s="12"/>
      <c r="N750" s="12"/>
      <c r="O750" s="12"/>
      <c r="P750" s="12">
        <f t="array" aca="1" ref="P750:U755" ca="1">MINVERSE(A750:F755)</f>
        <v>56.222388371686257</v>
      </c>
      <c r="Q750" s="12">
        <f ca="1"/>
        <v>0.66182547521737445</v>
      </c>
      <c r="R750" s="12">
        <f ca="1"/>
        <v>0</v>
      </c>
      <c r="S750" s="12">
        <f ca="1"/>
        <v>0</v>
      </c>
      <c r="T750" s="12">
        <f ca="1"/>
        <v>0</v>
      </c>
      <c r="U750" s="12">
        <f ca="1"/>
        <v>0</v>
      </c>
      <c r="V750" s="12"/>
      <c r="W750" s="12">
        <f ca="1">INDEX(P$6:P$6003,UsefulSeries!$I748)</f>
        <v>50.942347289943342</v>
      </c>
      <c r="X750" s="12">
        <f ca="1">INDEX(Q$6:Q$6003,UsefulSeries!$I748)</f>
        <v>0.65746847956318111</v>
      </c>
      <c r="Y750" s="12">
        <f ca="1">INDEX(R$6:R$6003,UsefulSeries!$I748)</f>
        <v>0</v>
      </c>
      <c r="Z750" s="12">
        <f ca="1">INDEX(S$6:S$6003,UsefulSeries!$I748)</f>
        <v>0</v>
      </c>
      <c r="AA750" s="12">
        <f ca="1">INDEX(T$6:T$6003,UsefulSeries!$I748)</f>
        <v>0</v>
      </c>
      <c r="AB750" s="12">
        <f ca="1">INDEX(U$6:U$6003,UsefulSeries!$I748)</f>
        <v>0</v>
      </c>
      <c r="AC750" s="12">
        <f>INDEX( K$6:K$6003,UsefulSeries!$I748)</f>
        <v>-0.64064116582737163</v>
      </c>
      <c r="AD750" s="12">
        <f>INDEX(L$6:L$6003,UsefulSeries!$I748)</f>
        <v>0.64064116582737163</v>
      </c>
      <c r="AE750" s="12"/>
      <c r="AF750" s="12"/>
      <c r="AG750" s="12"/>
      <c r="AH750" s="12"/>
      <c r="AI750" s="12"/>
      <c r="AJ750" s="12"/>
      <c r="AK750" s="12"/>
      <c r="AL750" s="12"/>
      <c r="AM750" s="12"/>
      <c r="AN750" s="12">
        <f t="shared" ca="1" si="117"/>
        <v>50.942347289943342</v>
      </c>
      <c r="AO750" s="12">
        <f t="shared" ca="1" si="118"/>
        <v>0.65746847956318111</v>
      </c>
      <c r="AP750" s="12">
        <f t="shared" ca="1" si="119"/>
        <v>0</v>
      </c>
      <c r="AQ750" s="12">
        <f t="shared" ca="1" si="120"/>
        <v>0</v>
      </c>
      <c r="AR750" s="12">
        <f t="shared" ca="1" si="121"/>
        <v>0</v>
      </c>
      <c r="AS750" s="12">
        <f t="shared" ca="1" si="122"/>
        <v>0</v>
      </c>
      <c r="AT750" s="12">
        <f t="shared" si="123"/>
        <v>-0.64064116582737163</v>
      </c>
      <c r="AU750" s="12">
        <f t="shared" si="124"/>
        <v>0.64064116582737163</v>
      </c>
      <c r="AV750" s="12"/>
      <c r="AW750" s="12">
        <f ca="1">INDEX(I$6:I$6003,UsefulSeries!$I748)</f>
        <v>1.2740234857543813E-2</v>
      </c>
      <c r="AX750" s="12"/>
      <c r="AY750" s="12"/>
      <c r="AZ750" s="12">
        <f t="array" aca="1" ref="AZ750:AZ755" ca="1">MMULT(W750:AB755,AW750:AW755)</f>
        <v>0.65746847956318122</v>
      </c>
      <c r="BA750" s="12"/>
      <c r="BB750" s="12">
        <f t="shared" ca="1" si="116"/>
        <v>0.65746847956318122</v>
      </c>
      <c r="BC750" s="12"/>
      <c r="BD750" s="38">
        <f t="array" aca="1" ref="BD750:BD757" ca="1">MMULT(MINVERSE(AN750:AU757),BB750:BB757)</f>
        <v>1.2706344695476343E-2</v>
      </c>
    </row>
    <row r="751" spans="1:56" x14ac:dyDescent="0.35">
      <c r="A751" s="12">
        <f ca="1">-INDEX('Flow probs &amp; rates'!$K$5:$K$5999,UsefulSeries!$E748,0)*(INDEX('Flow probs &amp; rates'!$L$5:$L$5999,UsefulSeries!$E748,0))/INDEX('Flow probs &amp; rates'!$E$4:$E$5999,UsefulSeries!$E748,0)</f>
        <v>-2.6173682270117004E-4</v>
      </c>
      <c r="B751" s="12">
        <f ca="1">INDEX('Flow probs &amp; rates'!$L$5:$L$5999,UsefulSeries!$E748,0)*(1-INDEX('Flow probs &amp; rates'!$L$5:$L$5999,UsefulSeries!$E748,0))/INDEX('Flow probs &amp; rates'!$E$4:$E$5999,UsefulSeries!$E748,0)</f>
        <v>2.2234667367923729E-2</v>
      </c>
      <c r="C751" s="12">
        <v>0</v>
      </c>
      <c r="D751" s="12">
        <v>0</v>
      </c>
      <c r="E751" s="12">
        <v>0</v>
      </c>
      <c r="F751" s="12">
        <v>0</v>
      </c>
      <c r="G751" s="12"/>
      <c r="H751" s="12"/>
      <c r="I751" s="12">
        <f ca="1">INDEX('Flow probs &amp; rates'!$L$5:$L$5999,UsefulSeries!$E748)</f>
        <v>1.4542245200010283E-2</v>
      </c>
      <c r="J751" s="12"/>
      <c r="K751" s="12">
        <f>-INDEX('Flow probs &amp; rates'!$E$4:$E$5999,UsefulSeries!$E748)</f>
        <v>-0.64452362013865683</v>
      </c>
      <c r="L751" s="12"/>
      <c r="M751" s="12"/>
      <c r="N751" s="12"/>
      <c r="O751" s="12"/>
      <c r="P751" s="12">
        <f ca="1"/>
        <v>0.66182547521737445</v>
      </c>
      <c r="Q751" s="12">
        <f ca="1"/>
        <v>44.982603406963499</v>
      </c>
      <c r="R751" s="12">
        <f ca="1"/>
        <v>0</v>
      </c>
      <c r="S751" s="12">
        <f ca="1"/>
        <v>0</v>
      </c>
      <c r="T751" s="12">
        <f ca="1"/>
        <v>0</v>
      </c>
      <c r="U751" s="12">
        <f ca="1"/>
        <v>0</v>
      </c>
      <c r="V751" s="12"/>
      <c r="W751" s="12">
        <f ca="1">INDEX(P$7:P$6003,UsefulSeries!$I748)</f>
        <v>0.65746847956318111</v>
      </c>
      <c r="X751" s="12">
        <f ca="1">INDEX(Q$7:Q$6003,UsefulSeries!$I748)</f>
        <v>50.497822312753151</v>
      </c>
      <c r="Y751" s="12">
        <f ca="1">INDEX(R$7:R$6003,UsefulSeries!$I748)</f>
        <v>0</v>
      </c>
      <c r="Z751" s="12">
        <f ca="1">INDEX(S$7:S$6003,UsefulSeries!$I748)</f>
        <v>0</v>
      </c>
      <c r="AA751" s="12">
        <f ca="1">INDEX(T$7:T$6003,UsefulSeries!$I748)</f>
        <v>0</v>
      </c>
      <c r="AB751" s="12">
        <f ca="1">INDEX(U$7:U$6003,UsefulSeries!$I748)</f>
        <v>0</v>
      </c>
      <c r="AC751" s="12">
        <f>INDEX( K$7:K$6003,UsefulSeries!$I748,1)</f>
        <v>-0.64064116582737163</v>
      </c>
      <c r="AD751" s="12">
        <f>INDEX(L$7:L$6003,UsefulSeries!$I748,1)</f>
        <v>0</v>
      </c>
      <c r="AE751" s="12"/>
      <c r="AF751" s="12"/>
      <c r="AG751" s="12"/>
      <c r="AH751" s="12"/>
      <c r="AI751" s="12"/>
      <c r="AJ751" s="12"/>
      <c r="AK751" s="12"/>
      <c r="AL751" s="12"/>
      <c r="AM751" s="12"/>
      <c r="AN751" s="12">
        <f t="shared" ca="1" si="117"/>
        <v>0.65746847956318111</v>
      </c>
      <c r="AO751" s="12">
        <f t="shared" ca="1" si="118"/>
        <v>50.497822312753151</v>
      </c>
      <c r="AP751" s="12">
        <f t="shared" ca="1" si="119"/>
        <v>0</v>
      </c>
      <c r="AQ751" s="12">
        <f t="shared" ca="1" si="120"/>
        <v>0</v>
      </c>
      <c r="AR751" s="12">
        <f t="shared" ca="1" si="121"/>
        <v>0</v>
      </c>
      <c r="AS751" s="12">
        <f t="shared" ca="1" si="122"/>
        <v>0</v>
      </c>
      <c r="AT751" s="12">
        <f t="shared" si="123"/>
        <v>-0.64064116582737163</v>
      </c>
      <c r="AU751" s="12">
        <f t="shared" si="124"/>
        <v>0</v>
      </c>
      <c r="AV751" s="12"/>
      <c r="AW751" s="12">
        <f ca="1">INDEX(I$7:I$6003,UsefulSeries!$I748)</f>
        <v>1.285386472117604E-2</v>
      </c>
      <c r="AX751" s="12"/>
      <c r="AY751" s="12"/>
      <c r="AZ751" s="12">
        <f ca="1"/>
        <v>0.65746847956318122</v>
      </c>
      <c r="BA751" s="12"/>
      <c r="BB751" s="12">
        <f t="shared" ca="1" si="116"/>
        <v>0.65746847956318122</v>
      </c>
      <c r="BC751" s="12"/>
      <c r="BD751" s="38">
        <f ca="1"/>
        <v>1.2926762599515088E-2</v>
      </c>
    </row>
    <row r="752" spans="1:56" x14ac:dyDescent="0.35">
      <c r="A752" s="12">
        <v>0</v>
      </c>
      <c r="B752" s="12">
        <v>0</v>
      </c>
      <c r="C752" s="12">
        <f ca="1">INDEX('Flow probs &amp; rates'!$M$5:$M$5999,UsefulSeries!$E748,0)*(1-INDEX('Flow probs &amp; rates'!$M$5:$M$5999,UsefulSeries!$E748,0))/INDEX('Flow probs &amp; rates'!$F$4:$F$5999,UsefulSeries!$E748,0)</f>
        <v>7.8685804341879138</v>
      </c>
      <c r="D752" s="12">
        <f ca="1">-INDEX('Flow probs &amp; rates'!$M$5:$M$5999,UsefulSeries!$E748,0)*(INDEX('Flow probs &amp; rates'!$O$5:$O$5999,UsefulSeries!$E748,0))/INDEX('Flow probs &amp; rates'!$F$4:$F$5999,UsefulSeries!$E748,0)</f>
        <v>-1.9723766577410113</v>
      </c>
      <c r="E752" s="12">
        <v>0</v>
      </c>
      <c r="F752" s="12">
        <v>0</v>
      </c>
      <c r="G752" s="12"/>
      <c r="H752" s="12"/>
      <c r="I752" s="12">
        <f ca="1">INDEX('Flow probs &amp; rates'!$M$5:$M$5999,UsefulSeries!$E748)</f>
        <v>0.29821099328129574</v>
      </c>
      <c r="J752" s="12"/>
      <c r="K752" s="12">
        <f>INDEX('Flow probs &amp; rates'!$F$4:$F$5999,UsefulSeries!$E748)</f>
        <v>2.6597071545228199E-2</v>
      </c>
      <c r="L752" s="12">
        <f>-INDEX('Flow probs &amp; rates'!$F$4:$F$5999,UsefulSeries!$E748)</f>
        <v>-2.6597071545228199E-2</v>
      </c>
      <c r="M752" s="12"/>
      <c r="N752" s="12"/>
      <c r="O752" s="12"/>
      <c r="P752" s="12">
        <f ca="1"/>
        <v>0</v>
      </c>
      <c r="Q752" s="12">
        <f ca="1"/>
        <v>0</v>
      </c>
      <c r="R752" s="12">
        <f ca="1"/>
        <v>0.1397655481611722</v>
      </c>
      <c r="S752" s="12">
        <f ca="1"/>
        <v>5.0576778650788079E-2</v>
      </c>
      <c r="T752" s="12">
        <f ca="1"/>
        <v>0</v>
      </c>
      <c r="U752" s="12">
        <f ca="1"/>
        <v>0</v>
      </c>
      <c r="V752" s="12"/>
      <c r="W752" s="12">
        <f ca="1">INDEX(P$8:P$6003,UsefulSeries!$I748)</f>
        <v>0</v>
      </c>
      <c r="X752" s="12">
        <f ca="1">INDEX(Q$8:Q$6003,UsefulSeries!$I748)</f>
        <v>0</v>
      </c>
      <c r="Y752" s="12">
        <f ca="1">INDEX(R$8:R$6003,UsefulSeries!$I748)</f>
        <v>0.16715970006191916</v>
      </c>
      <c r="Z752" s="12">
        <f ca="1">INDEX(S$8:S$6003,UsefulSeries!$I748)</f>
        <v>5.6752731426343989E-2</v>
      </c>
      <c r="AA752" s="12">
        <f ca="1">INDEX(T$8:T$6003,UsefulSeries!$I748)</f>
        <v>0</v>
      </c>
      <c r="AB752" s="12">
        <f ca="1">INDEX(U$8:U$6003,UsefulSeries!$I748)</f>
        <v>0</v>
      </c>
      <c r="AC752" s="12">
        <f>INDEX( K$8:K$6003,UsefulSeries!$I748)</f>
        <v>3.0930514217347174E-2</v>
      </c>
      <c r="AD752" s="12">
        <f>INDEX(L$8:L$6003,UsefulSeries!$I748)</f>
        <v>-3.0930514217347174E-2</v>
      </c>
      <c r="AE752" s="12"/>
      <c r="AF752" s="12"/>
      <c r="AG752" s="12"/>
      <c r="AH752" s="12"/>
      <c r="AI752" s="12"/>
      <c r="AJ752" s="12"/>
      <c r="AK752" s="12"/>
      <c r="AL752" s="12"/>
      <c r="AM752" s="12"/>
      <c r="AN752" s="12">
        <f t="shared" ca="1" si="117"/>
        <v>0</v>
      </c>
      <c r="AO752" s="12">
        <f t="shared" ca="1" si="118"/>
        <v>0</v>
      </c>
      <c r="AP752" s="12">
        <f t="shared" ca="1" si="119"/>
        <v>0.16715970006191916</v>
      </c>
      <c r="AQ752" s="12">
        <f t="shared" ca="1" si="120"/>
        <v>5.6752731426343989E-2</v>
      </c>
      <c r="AR752" s="12">
        <f t="shared" ca="1" si="121"/>
        <v>0</v>
      </c>
      <c r="AS752" s="12">
        <f t="shared" ca="1" si="122"/>
        <v>0</v>
      </c>
      <c r="AT752" s="12">
        <f t="shared" si="123"/>
        <v>3.0930514217347174E-2</v>
      </c>
      <c r="AU752" s="12">
        <f t="shared" si="124"/>
        <v>-3.0930514217347174E-2</v>
      </c>
      <c r="AV752" s="12"/>
      <c r="AW752" s="12">
        <f ca="1">INDEX(I$8:I$6003,UsefulSeries!$I748)</f>
        <v>0.28015001769898057</v>
      </c>
      <c r="AX752" s="12"/>
      <c r="AY752" s="12"/>
      <c r="AZ752" s="12">
        <f ca="1"/>
        <v>5.6752731426343989E-2</v>
      </c>
      <c r="BA752" s="12"/>
      <c r="BB752" s="12">
        <f t="shared" ca="1" si="116"/>
        <v>5.6752731426343989E-2</v>
      </c>
      <c r="BC752" s="12"/>
      <c r="BD752" s="38">
        <f ca="1"/>
        <v>0.28027029968269185</v>
      </c>
    </row>
    <row r="753" spans="1:56" x14ac:dyDescent="0.35">
      <c r="A753" s="12">
        <v>0</v>
      </c>
      <c r="B753" s="12">
        <v>0</v>
      </c>
      <c r="C753" s="12">
        <f ca="1">-INDEX('Flow probs &amp; rates'!$M$5:$M$5999,UsefulSeries!$E748,0)*(INDEX('Flow probs &amp; rates'!$O$5:$O$5999,UsefulSeries!$E748,0))/INDEX('Flow probs &amp; rates'!$F$4:$F$5999,UsefulSeries!$E748,0)</f>
        <v>-1.9723766577410113</v>
      </c>
      <c r="D753" s="12">
        <f ca="1">INDEX('Flow probs &amp; rates'!$O$5:$O$5999,UsefulSeries!$E748,0)*(1-INDEX('Flow probs &amp; rates'!$O$5:$O$5999,UsefulSeries!$E748,0))/INDEX('Flow probs &amp; rates'!$F$4:$F$5999,UsefulSeries!$E748,0)</f>
        <v>5.4505310955619315</v>
      </c>
      <c r="E753" s="12">
        <v>0</v>
      </c>
      <c r="F753" s="12">
        <v>0</v>
      </c>
      <c r="G753" s="12"/>
      <c r="H753" s="12"/>
      <c r="I753" s="12">
        <f ca="1">INDEX('Flow probs &amp; rates'!$O$5:$O$5999,UsefulSeries!$E748)</f>
        <v>0.17591384711492489</v>
      </c>
      <c r="J753" s="12"/>
      <c r="K753" s="12"/>
      <c r="L753" s="12">
        <f>-INDEX('Flow probs &amp; rates'!$F$4:$F$5999,UsefulSeries!$E748)</f>
        <v>-2.6597071545228199E-2</v>
      </c>
      <c r="M753" s="12"/>
      <c r="N753" s="12"/>
      <c r="O753" s="12"/>
      <c r="P753" s="12">
        <f ca="1"/>
        <v>0</v>
      </c>
      <c r="Q753" s="12">
        <f ca="1"/>
        <v>0</v>
      </c>
      <c r="R753" s="12">
        <f ca="1"/>
        <v>5.0576778650788079E-2</v>
      </c>
      <c r="S753" s="12">
        <f ca="1"/>
        <v>0.20177051343308908</v>
      </c>
      <c r="T753" s="12">
        <f ca="1"/>
        <v>0</v>
      </c>
      <c r="U753" s="12">
        <f ca="1"/>
        <v>0</v>
      </c>
      <c r="V753" s="12"/>
      <c r="W753" s="12">
        <f ca="1">INDEX(P$9:P$6003,UsefulSeries!$I748)</f>
        <v>0</v>
      </c>
      <c r="X753" s="12">
        <f ca="1">INDEX(Q$9:Q$6003,UsefulSeries!$I748)</f>
        <v>0</v>
      </c>
      <c r="Y753" s="12">
        <f ca="1">INDEX(R$9:R$6003,UsefulSeries!$I748)</f>
        <v>5.6752731426343982E-2</v>
      </c>
      <c r="Z753" s="12">
        <f ca="1">INDEX(S$9:S$6003,UsefulSeries!$I748)</f>
        <v>0.23365508419838898</v>
      </c>
      <c r="AA753" s="12">
        <f ca="1">INDEX(T$9:T$6003,UsefulSeries!$I748)</f>
        <v>0</v>
      </c>
      <c r="AB753" s="12">
        <f ca="1">INDEX(U$9:U$6003,UsefulSeries!$I748)</f>
        <v>0</v>
      </c>
      <c r="AC753" s="12">
        <f>INDEX( K$9:K$6003,UsefulSeries!$I748)</f>
        <v>0</v>
      </c>
      <c r="AD753" s="12">
        <f>INDEX(L$9:L$6003,UsefulSeries!$I748)</f>
        <v>-3.0930514217347174E-2</v>
      </c>
      <c r="AE753" s="12"/>
      <c r="AF753" s="12"/>
      <c r="AG753" s="12"/>
      <c r="AH753" s="12"/>
      <c r="AI753" s="12"/>
      <c r="AJ753" s="12"/>
      <c r="AK753" s="12"/>
      <c r="AL753" s="12"/>
      <c r="AM753" s="12"/>
      <c r="AN753" s="12">
        <f t="shared" ca="1" si="117"/>
        <v>0</v>
      </c>
      <c r="AO753" s="12">
        <f t="shared" ca="1" si="118"/>
        <v>0</v>
      </c>
      <c r="AP753" s="12">
        <f t="shared" ca="1" si="119"/>
        <v>5.6752731426343982E-2</v>
      </c>
      <c r="AQ753" s="12">
        <f t="shared" ca="1" si="120"/>
        <v>0.23365508419838898</v>
      </c>
      <c r="AR753" s="12">
        <f t="shared" ca="1" si="121"/>
        <v>0</v>
      </c>
      <c r="AS753" s="12">
        <f t="shared" ca="1" si="122"/>
        <v>0</v>
      </c>
      <c r="AT753" s="12">
        <f t="shared" si="123"/>
        <v>0</v>
      </c>
      <c r="AU753" s="12">
        <f t="shared" si="124"/>
        <v>-3.0930514217347174E-2</v>
      </c>
      <c r="AV753" s="12"/>
      <c r="AW753" s="12">
        <f ca="1">INDEX(I$9:I$6003,UsefulSeries!$I748)</f>
        <v>0.17484512632346952</v>
      </c>
      <c r="AX753" s="12"/>
      <c r="AY753" s="12"/>
      <c r="AZ753" s="12">
        <f ca="1"/>
        <v>5.6752731426343989E-2</v>
      </c>
      <c r="BA753" s="12"/>
      <c r="BB753" s="12">
        <f t="shared" ca="1" si="116"/>
        <v>5.6752731426343989E-2</v>
      </c>
      <c r="BC753" s="12"/>
      <c r="BD753" s="38">
        <f ca="1"/>
        <v>0.17591879110314101</v>
      </c>
    </row>
    <row r="754" spans="1:56" x14ac:dyDescent="0.35">
      <c r="A754" s="12">
        <v>0</v>
      </c>
      <c r="B754" s="12">
        <v>0</v>
      </c>
      <c r="C754" s="12">
        <v>0</v>
      </c>
      <c r="D754" s="12">
        <v>0</v>
      </c>
      <c r="E754" s="12">
        <f ca="1">INDEX('Flow probs &amp; rates'!$P$5:$P$5999,UsefulSeries!$E748,0)*(1-INDEX('Flow probs &amp; rates'!$P$5:$P$5999,UsefulSeries!$E748,0))/INDEX('Flow probs &amp; rates'!$G$4:$G$5999,UsefulSeries!$E748,0)</f>
        <v>7.3804235717223873E-2</v>
      </c>
      <c r="F754" s="12">
        <f ca="1">-INDEX('Flow probs &amp; rates'!$P$5:$P$5999,UsefulSeries!$E748,0)*(INDEX('Flow probs &amp; rates'!$Q$5:$Q$5999,UsefulSeries!$E748,0))/INDEX('Flow probs &amp; rates'!$G$4:$G$5999,UsefulSeries!$E748,0)</f>
        <v>-1.3141454558111291E-3</v>
      </c>
      <c r="G754" s="12"/>
      <c r="H754" s="12"/>
      <c r="I754" s="12">
        <f ca="1">INDEX('Flow probs &amp; rates'!$P$5:$P$5999,UsefulSeries!$E748)</f>
        <v>2.4892313252542812E-2</v>
      </c>
      <c r="J754" s="12"/>
      <c r="K754" s="12">
        <f>INDEX('Flow probs &amp; rates'!$G$4:$G$5999,UsefulSeries!$E748)</f>
        <v>0.32887930831611495</v>
      </c>
      <c r="L754" s="12"/>
      <c r="M754" s="12"/>
      <c r="N754" s="12"/>
      <c r="O754" s="12"/>
      <c r="P754" s="12">
        <f ca="1"/>
        <v>0</v>
      </c>
      <c r="Q754" s="12">
        <f ca="1"/>
        <v>0</v>
      </c>
      <c r="R754" s="12">
        <f ca="1"/>
        <v>0</v>
      </c>
      <c r="S754" s="12">
        <f ca="1"/>
        <v>0</v>
      </c>
      <c r="T754" s="12">
        <f ca="1"/>
        <v>13.555472170655687</v>
      </c>
      <c r="U754" s="12">
        <f ca="1"/>
        <v>0.3433891882707899</v>
      </c>
      <c r="V754" s="12"/>
      <c r="W754" s="12">
        <f ca="1">INDEX(P$10:P$6003,UsefulSeries!$I748)</f>
        <v>0</v>
      </c>
      <c r="X754" s="12">
        <f ca="1">INDEX(Q$10:Q$6003,UsefulSeries!$I748)</f>
        <v>0</v>
      </c>
      <c r="Y754" s="12">
        <f ca="1">INDEX(R$10:R$6003,UsefulSeries!$I748)</f>
        <v>0</v>
      </c>
      <c r="Z754" s="12">
        <f ca="1">INDEX(S$10:S$6003,UsefulSeries!$I748)</f>
        <v>0</v>
      </c>
      <c r="AA754" s="12">
        <f ca="1">INDEX(T$10:T$6003,UsefulSeries!$I748)</f>
        <v>14.865772473440419</v>
      </c>
      <c r="AB754" s="12">
        <f ca="1">INDEX(U$10:U$6003,UsefulSeries!$I748)</f>
        <v>0.34332636098245489</v>
      </c>
      <c r="AC754" s="12">
        <f>INDEX( K$10:K$6003,UsefulSeries!$I748)</f>
        <v>0.32842831995528121</v>
      </c>
      <c r="AD754" s="12">
        <f>INDEX(L$10:L$6003,UsefulSeries!$I748)</f>
        <v>0</v>
      </c>
      <c r="AE754" s="12"/>
      <c r="AF754" s="12"/>
      <c r="AG754" s="12"/>
      <c r="AH754" s="12"/>
      <c r="AI754" s="12"/>
      <c r="AJ754" s="12"/>
      <c r="AK754" s="12"/>
      <c r="AL754" s="12"/>
      <c r="AM754" s="12"/>
      <c r="AN754" s="12">
        <f t="shared" ca="1" si="117"/>
        <v>0</v>
      </c>
      <c r="AO754" s="12">
        <f t="shared" ca="1" si="118"/>
        <v>0</v>
      </c>
      <c r="AP754" s="12">
        <f t="shared" ca="1" si="119"/>
        <v>0</v>
      </c>
      <c r="AQ754" s="12">
        <f t="shared" ca="1" si="120"/>
        <v>0</v>
      </c>
      <c r="AR754" s="12">
        <f t="shared" ca="1" si="121"/>
        <v>14.865772473440419</v>
      </c>
      <c r="AS754" s="12">
        <f t="shared" ca="1" si="122"/>
        <v>0.34332636098245489</v>
      </c>
      <c r="AT754" s="12">
        <f t="shared" si="123"/>
        <v>0.32842831995528121</v>
      </c>
      <c r="AU754" s="12">
        <f t="shared" si="124"/>
        <v>0</v>
      </c>
      <c r="AV754" s="12"/>
      <c r="AW754" s="12">
        <f ca="1">INDEX(I$10:I$6003,UsefulSeries!$I748)</f>
        <v>2.2615220425816665E-2</v>
      </c>
      <c r="AX754" s="12"/>
      <c r="AY754" s="12"/>
      <c r="AZ754" s="12">
        <f ca="1"/>
        <v>0.34332636098245495</v>
      </c>
      <c r="BA754" s="12"/>
      <c r="BB754" s="12">
        <f t="shared" ca="1" si="116"/>
        <v>0.34332636098245495</v>
      </c>
      <c r="BC754" s="12"/>
      <c r="BD754" s="38">
        <f ca="1"/>
        <v>2.2492893763543995E-2</v>
      </c>
    </row>
    <row r="755" spans="1:56" x14ac:dyDescent="0.35">
      <c r="A755" s="12">
        <v>0</v>
      </c>
      <c r="B755" s="12">
        <v>0</v>
      </c>
      <c r="C755" s="12">
        <v>0</v>
      </c>
      <c r="D755" s="12">
        <v>0</v>
      </c>
      <c r="E755" s="12">
        <f ca="1">-INDEX('Flow probs &amp; rates'!$P$5:$P$5999,UsefulSeries!$E748,0)*(INDEX('Flow probs &amp; rates'!$Q$5:$Q$5999,UsefulSeries!$E748,0))/INDEX('Flow probs &amp; rates'!$G$4:$G$5999,UsefulSeries!$E748,0)</f>
        <v>-1.3141454558111291E-3</v>
      </c>
      <c r="F755" s="12">
        <f ca="1">INDEX('Flow probs &amp; rates'!$Q$5:$Q$5999,UsefulSeries!$E748,0)*(1-INDEX('Flow probs &amp; rates'!$Q$5:$Q$5999,UsefulSeries!$E748,0))/INDEX('Flow probs &amp; rates'!$G$4:$G$5999,UsefulSeries!$E748,0)</f>
        <v>5.1876595894433747E-2</v>
      </c>
      <c r="G755" s="12"/>
      <c r="H755" s="12"/>
      <c r="I755" s="12">
        <f ca="1">INDEX('Flow probs &amp; rates'!$Q$5:$Q$5999,UsefulSeries!$E748)</f>
        <v>1.7362598813100663E-2</v>
      </c>
      <c r="J755" s="12"/>
      <c r="K755" s="12"/>
      <c r="L755" s="12">
        <f>INDEX('Flow probs &amp; rates'!$G$4:$G$5999,UsefulSeries!$E748)</f>
        <v>0.32887930831611495</v>
      </c>
      <c r="M755" s="12"/>
      <c r="N755" s="12"/>
      <c r="O755" s="12"/>
      <c r="P755" s="12">
        <f ca="1"/>
        <v>0</v>
      </c>
      <c r="Q755" s="12">
        <f ca="1"/>
        <v>0</v>
      </c>
      <c r="R755" s="12">
        <f ca="1"/>
        <v>0</v>
      </c>
      <c r="S755" s="12">
        <f ca="1"/>
        <v>0</v>
      </c>
      <c r="T755" s="12">
        <f ca="1"/>
        <v>0.3433891882707899</v>
      </c>
      <c r="U755" s="12">
        <f ca="1"/>
        <v>19.285214191332226</v>
      </c>
      <c r="V755" s="12"/>
      <c r="W755" s="12">
        <f ca="1">INDEX(P$11:P$6003,UsefulSeries!$I748)</f>
        <v>0</v>
      </c>
      <c r="X755" s="12">
        <f ca="1">INDEX(Q$11:Q$6003,UsefulSeries!$I748)</f>
        <v>0</v>
      </c>
      <c r="Y755" s="12">
        <f ca="1">INDEX(R$11:R$6003,UsefulSeries!$I748)</f>
        <v>0</v>
      </c>
      <c r="Z755" s="12">
        <f ca="1">INDEX(S$11:S$6003,UsefulSeries!$I748)</f>
        <v>0</v>
      </c>
      <c r="AA755" s="12">
        <f ca="1">INDEX(T$11:T$6003,UsefulSeries!$I748)</f>
        <v>0.34332636098245495</v>
      </c>
      <c r="AB755" s="12">
        <f ca="1">INDEX(U$11:U$6003,UsefulSeries!$I748)</f>
        <v>16.149857773548252</v>
      </c>
      <c r="AC755" s="12">
        <f>INDEX( K$11:K$6003,UsefulSeries!$I748)</f>
        <v>0</v>
      </c>
      <c r="AD755" s="12">
        <f>INDEX(L$11:L$6003,UsefulSeries!$I748)</f>
        <v>0.32842831995528121</v>
      </c>
      <c r="AE755" s="12"/>
      <c r="AF755" s="12"/>
      <c r="AG755" s="12"/>
      <c r="AH755" s="12"/>
      <c r="AI755" s="12"/>
      <c r="AJ755" s="12"/>
      <c r="AK755" s="12"/>
      <c r="AL755" s="12"/>
      <c r="AM755" s="12"/>
      <c r="AN755" s="12">
        <f t="shared" ca="1" si="117"/>
        <v>0</v>
      </c>
      <c r="AO755" s="12">
        <f t="shared" ca="1" si="118"/>
        <v>0</v>
      </c>
      <c r="AP755" s="12">
        <f t="shared" ca="1" si="119"/>
        <v>0</v>
      </c>
      <c r="AQ755" s="12">
        <f t="shared" ca="1" si="120"/>
        <v>0</v>
      </c>
      <c r="AR755" s="12">
        <f t="shared" ca="1" si="121"/>
        <v>0.34332636098245495</v>
      </c>
      <c r="AS755" s="12">
        <f t="shared" ca="1" si="122"/>
        <v>16.149857773548252</v>
      </c>
      <c r="AT755" s="12">
        <f t="shared" si="123"/>
        <v>0</v>
      </c>
      <c r="AU755" s="12">
        <f t="shared" si="124"/>
        <v>0.32842831995528121</v>
      </c>
      <c r="AV755" s="12"/>
      <c r="AW755" s="12">
        <f ca="1">INDEX(I$11:I$6003,UsefulSeries!$I748)</f>
        <v>2.0778013302411739E-2</v>
      </c>
      <c r="AX755" s="12"/>
      <c r="AY755" s="12"/>
      <c r="AZ755" s="12">
        <f ca="1"/>
        <v>0.34332636098245495</v>
      </c>
      <c r="BA755" s="12"/>
      <c r="BB755" s="12">
        <f t="shared" ca="1" si="116"/>
        <v>0.34332636098245495</v>
      </c>
      <c r="BC755" s="12"/>
      <c r="BD755" s="38">
        <f ca="1"/>
        <v>2.0611184590956434E-2</v>
      </c>
    </row>
    <row r="756" spans="1:56" x14ac:dyDescent="0.35">
      <c r="A756" s="12">
        <f ca="1">INDEX('Flow probs &amp; rates'!$K$5:$K$5999,UsefulSeries!$E754,0)*(1-INDEX('Flow probs &amp; rates'!$K$5:$K$5999,UsefulSeries!$E754,0))/INDEX('Flow probs &amp; rates'!$E$4:$E$5999,UsefulSeries!$E754,0)</f>
        <v>1.7012077893848405E-2</v>
      </c>
      <c r="B756" s="12">
        <f ca="1">-INDEX('Flow probs &amp; rates'!$K$5:$K$5999,UsefulSeries!$E754,0)*(INDEX('Flow probs &amp; rates'!$L$5:$L$5999,UsefulSeries!$E754,0))/INDEX('Flow probs &amp; rates'!$E$4:$E$5999,UsefulSeries!$E754,0)</f>
        <v>-2.5132220518271305E-4</v>
      </c>
      <c r="C756" s="12">
        <v>0</v>
      </c>
      <c r="D756" s="12">
        <v>0</v>
      </c>
      <c r="E756" s="12">
        <v>0</v>
      </c>
      <c r="F756" s="12">
        <v>0</v>
      </c>
      <c r="G756" s="12"/>
      <c r="H756" s="12"/>
      <c r="I756" s="12">
        <f ca="1">INDEX('Flow probs &amp; rates'!$K$5:$K$5999,UsefulSeries!$E754)</f>
        <v>1.1043145782444846E-2</v>
      </c>
      <c r="J756" s="12"/>
      <c r="K756" s="12">
        <f>-INDEX('Flow probs &amp; rates'!$E$4:$E$5999,UsefulSeries!$E754)</f>
        <v>-0.64196712369990028</v>
      </c>
      <c r="L756" s="12">
        <f>INDEX('Flow probs &amp; rates'!$E$4:$E$5999,UsefulSeries!$E754)</f>
        <v>0.64196712369990028</v>
      </c>
      <c r="M756" s="12"/>
      <c r="N756" s="12"/>
      <c r="O756" s="12"/>
      <c r="P756" s="12">
        <f t="array" aca="1" ref="P756:U761" ca="1">MINVERSE(A756:F761)</f>
        <v>58.791500644567876</v>
      </c>
      <c r="Q756" s="12">
        <f ca="1"/>
        <v>0.65886920539702587</v>
      </c>
      <c r="R756" s="12">
        <f ca="1"/>
        <v>0</v>
      </c>
      <c r="S756" s="12">
        <f ca="1"/>
        <v>0</v>
      </c>
      <c r="T756" s="12">
        <f ca="1"/>
        <v>0</v>
      </c>
      <c r="U756" s="12">
        <f ca="1"/>
        <v>0</v>
      </c>
      <c r="V756" s="12"/>
      <c r="W756" s="12"/>
      <c r="X756" s="12"/>
      <c r="Y756" s="12"/>
      <c r="Z756" s="12"/>
      <c r="AA756" s="12"/>
      <c r="AB756" s="12"/>
      <c r="AC756" s="12"/>
      <c r="AD756" s="12"/>
      <c r="AE756" s="12">
        <f t="array" ref="AE756:AJ757">TRANSPOSE(AC750:AD755)</f>
        <v>-0.64064116582737163</v>
      </c>
      <c r="AF756" s="12">
        <v>-0.64064116582737163</v>
      </c>
      <c r="AG756" s="12">
        <v>3.0930514217347174E-2</v>
      </c>
      <c r="AH756" s="12">
        <v>0</v>
      </c>
      <c r="AI756" s="12">
        <v>0.32842831995528121</v>
      </c>
      <c r="AJ756" s="12">
        <v>0</v>
      </c>
      <c r="AK756" s="12"/>
      <c r="AL756" s="12"/>
      <c r="AM756" s="12"/>
      <c r="AN756" s="12">
        <f t="shared" si="117"/>
        <v>-0.64064116582737163</v>
      </c>
      <c r="AO756" s="12">
        <f t="shared" si="118"/>
        <v>-0.64064116582737163</v>
      </c>
      <c r="AP756" s="12">
        <f t="shared" si="119"/>
        <v>3.0930514217347174E-2</v>
      </c>
      <c r="AQ756" s="12">
        <f t="shared" si="120"/>
        <v>0</v>
      </c>
      <c r="AR756" s="12">
        <f t="shared" si="121"/>
        <v>0.32842831995528121</v>
      </c>
      <c r="AS756" s="12">
        <f t="shared" si="122"/>
        <v>0</v>
      </c>
      <c r="AT756" s="12">
        <f t="shared" si="123"/>
        <v>0</v>
      </c>
      <c r="AU756" s="12">
        <f t="shared" si="124"/>
        <v>0</v>
      </c>
      <c r="AV756" s="12"/>
      <c r="AW756" s="12"/>
      <c r="AX756" s="12">
        <f>INDEX($N$6:$N$6003,UsefulSeries!$K748)</f>
        <v>-3.6541594251238152E-4</v>
      </c>
      <c r="AY756" s="12"/>
      <c r="AZ756" s="12"/>
      <c r="BA756" s="12"/>
      <c r="BB756" s="12">
        <f t="shared" si="116"/>
        <v>-3.6541594251238152E-4</v>
      </c>
      <c r="BC756" s="12"/>
      <c r="BD756" s="38">
        <f ca="1"/>
        <v>5.7113132736166389E-3</v>
      </c>
    </row>
    <row r="757" spans="1:56" x14ac:dyDescent="0.35">
      <c r="A757" s="12">
        <f ca="1">-INDEX('Flow probs &amp; rates'!$K$5:$K$5999,UsefulSeries!$E754,0)*(INDEX('Flow probs &amp; rates'!$L$5:$L$5999,UsefulSeries!$E754,0))/INDEX('Flow probs &amp; rates'!$E$4:$E$5999,UsefulSeries!$E754,0)</f>
        <v>-2.5132220518271305E-4</v>
      </c>
      <c r="B757" s="12">
        <f ca="1">INDEX('Flow probs &amp; rates'!$L$5:$L$5999,UsefulSeries!$E754,0)*(1-INDEX('Flow probs &amp; rates'!$L$5:$L$5999,UsefulSeries!$E754,0))/INDEX('Flow probs &amp; rates'!$E$4:$E$5999,UsefulSeries!$E754,0)</f>
        <v>2.2425709787256044E-2</v>
      </c>
      <c r="C757" s="12">
        <v>0</v>
      </c>
      <c r="D757" s="12">
        <v>0</v>
      </c>
      <c r="E757" s="12">
        <v>0</v>
      </c>
      <c r="F757" s="12">
        <v>0</v>
      </c>
      <c r="G757" s="12"/>
      <c r="H757" s="12"/>
      <c r="I757" s="12">
        <f ca="1">INDEX('Flow probs &amp; rates'!$L$5:$L$5999,UsefulSeries!$E754)</f>
        <v>1.4610021126366335E-2</v>
      </c>
      <c r="J757" s="12"/>
      <c r="K757" s="12">
        <f>-INDEX('Flow probs &amp; rates'!$E$4:$E$5999,UsefulSeries!$E754)</f>
        <v>-0.64196712369990028</v>
      </c>
      <c r="L757" s="12"/>
      <c r="M757" s="12"/>
      <c r="N757" s="12"/>
      <c r="O757" s="12"/>
      <c r="P757" s="12">
        <f ca="1"/>
        <v>0.65886920539702576</v>
      </c>
      <c r="Q757" s="12">
        <f ca="1"/>
        <v>44.599060540326619</v>
      </c>
      <c r="R757" s="12">
        <f ca="1"/>
        <v>0</v>
      </c>
      <c r="S757" s="12">
        <f ca="1"/>
        <v>0</v>
      </c>
      <c r="T757" s="12">
        <f ca="1"/>
        <v>0</v>
      </c>
      <c r="U757" s="12">
        <f ca="1"/>
        <v>0</v>
      </c>
      <c r="V757" s="12"/>
      <c r="W757" s="12"/>
      <c r="X757" s="12"/>
      <c r="Y757" s="12"/>
      <c r="Z757" s="12"/>
      <c r="AA757" s="12"/>
      <c r="AB757" s="12"/>
      <c r="AC757" s="12"/>
      <c r="AD757" s="12"/>
      <c r="AE757" s="12">
        <v>0.64064116582737163</v>
      </c>
      <c r="AF757" s="12">
        <v>0</v>
      </c>
      <c r="AG757" s="12">
        <v>-3.0930514217347174E-2</v>
      </c>
      <c r="AH757" s="12">
        <v>-3.0930514217347174E-2</v>
      </c>
      <c r="AI757" s="12">
        <v>0</v>
      </c>
      <c r="AJ757" s="12">
        <v>0.32842831995528121</v>
      </c>
      <c r="AK757" s="12"/>
      <c r="AL757" s="12"/>
      <c r="AM757" s="12"/>
      <c r="AN757" s="12">
        <f t="shared" si="117"/>
        <v>0.64064116582737163</v>
      </c>
      <c r="AO757" s="12">
        <f t="shared" si="118"/>
        <v>0</v>
      </c>
      <c r="AP757" s="12">
        <f t="shared" si="119"/>
        <v>-3.0930514217347174E-2</v>
      </c>
      <c r="AQ757" s="12">
        <f t="shared" si="120"/>
        <v>-3.0930514217347174E-2</v>
      </c>
      <c r="AR757" s="12">
        <f t="shared" si="121"/>
        <v>0</v>
      </c>
      <c r="AS757" s="12">
        <f t="shared" si="122"/>
        <v>0.32842831995528121</v>
      </c>
      <c r="AT757" s="12">
        <f t="shared" si="123"/>
        <v>0</v>
      </c>
      <c r="AU757" s="12">
        <f t="shared" si="124"/>
        <v>0</v>
      </c>
      <c r="AV757" s="12"/>
      <c r="AW757" s="12"/>
      <c r="AX757" s="12">
        <f>INDEX('Margin error adjustment'!N$7:N$6003,UsefulSeries!$K748)</f>
        <v>7.993410482605226E-4</v>
      </c>
      <c r="AY757" s="12"/>
      <c r="AZ757" s="12"/>
      <c r="BA757" s="12"/>
      <c r="BB757" s="12">
        <f t="shared" si="116"/>
        <v>7.993410482605226E-4</v>
      </c>
      <c r="BC757" s="12"/>
      <c r="BD757" s="38">
        <f ca="1"/>
        <v>8.3313702385024169E-3</v>
      </c>
    </row>
    <row r="758" spans="1:56" x14ac:dyDescent="0.35">
      <c r="A758" s="12">
        <v>0</v>
      </c>
      <c r="B758" s="12">
        <v>0</v>
      </c>
      <c r="C758" s="12">
        <f ca="1">INDEX('Flow probs &amp; rates'!$M$5:$M$5999,UsefulSeries!$E754,0)*(1-INDEX('Flow probs &amp; rates'!$M$5:$M$5999,UsefulSeries!$E754,0))/INDEX('Flow probs &amp; rates'!$F$4:$F$5999,UsefulSeries!$E754,0)</f>
        <v>7.7492735232715768</v>
      </c>
      <c r="D758" s="12">
        <f ca="1">-INDEX('Flow probs &amp; rates'!$M$5:$M$5999,UsefulSeries!$E754,0)*(INDEX('Flow probs &amp; rates'!$O$5:$O$5999,UsefulSeries!$E754,0))/INDEX('Flow probs &amp; rates'!$F$4:$F$5999,UsefulSeries!$E754,0)</f>
        <v>-1.9351954135344243</v>
      </c>
      <c r="E758" s="12">
        <v>0</v>
      </c>
      <c r="F758" s="12">
        <v>0</v>
      </c>
      <c r="G758" s="12"/>
      <c r="H758" s="12"/>
      <c r="I758" s="12">
        <f ca="1">INDEX('Flow probs &amp; rates'!$M$5:$M$5999,UsefulSeries!$E754)</f>
        <v>0.2985139904662526</v>
      </c>
      <c r="J758" s="12"/>
      <c r="K758" s="12">
        <f>INDEX('Flow probs &amp; rates'!$F$4:$F$5999,UsefulSeries!$E754)</f>
        <v>2.7022325039026501E-2</v>
      </c>
      <c r="L758" s="12">
        <f>-INDEX('Flow probs &amp; rates'!$F$4:$F$5999,UsefulSeries!$E754)</f>
        <v>-2.7022325039026501E-2</v>
      </c>
      <c r="M758" s="12"/>
      <c r="N758" s="12"/>
      <c r="O758" s="12"/>
      <c r="P758" s="12">
        <f ca="1"/>
        <v>0</v>
      </c>
      <c r="Q758" s="12">
        <f ca="1"/>
        <v>0</v>
      </c>
      <c r="R758" s="12">
        <f ca="1"/>
        <v>0.14186611514520078</v>
      </c>
      <c r="S758" s="12">
        <f ca="1"/>
        <v>5.1343305822863824E-2</v>
      </c>
      <c r="T758" s="12">
        <f ca="1"/>
        <v>0</v>
      </c>
      <c r="U758" s="12">
        <f ca="1"/>
        <v>0</v>
      </c>
      <c r="V758" s="12"/>
      <c r="W758" s="12">
        <f ca="1">INDEX(P$6:P$6003,UsefulSeries!$I756)</f>
        <v>52.096326494376221</v>
      </c>
      <c r="X758" s="12">
        <f ca="1">INDEX(Q$6:Q$6003,UsefulSeries!$I756)</f>
        <v>0.65666188055335806</v>
      </c>
      <c r="Y758" s="12">
        <f ca="1">INDEX(R$6:R$6003,UsefulSeries!$I756)</f>
        <v>0</v>
      </c>
      <c r="Z758" s="12">
        <f ca="1">INDEX(S$6:S$6003,UsefulSeries!$I756)</f>
        <v>0</v>
      </c>
      <c r="AA758" s="12">
        <f ca="1">INDEX(T$6:T$6003,UsefulSeries!$I756)</f>
        <v>0</v>
      </c>
      <c r="AB758" s="12">
        <f ca="1">INDEX(U$6:U$6003,UsefulSeries!$I756)</f>
        <v>0</v>
      </c>
      <c r="AC758" s="12">
        <f>INDEX( K$6:K$6003,UsefulSeries!$I756)</f>
        <v>-0.64027574988485925</v>
      </c>
      <c r="AD758" s="12">
        <f>INDEX(L$6:L$6003,UsefulSeries!$I756)</f>
        <v>0.64027574988485925</v>
      </c>
      <c r="AE758" s="12"/>
      <c r="AF758" s="12"/>
      <c r="AG758" s="12"/>
      <c r="AH758" s="12"/>
      <c r="AI758" s="12"/>
      <c r="AJ758" s="12"/>
      <c r="AK758" s="12"/>
      <c r="AL758" s="12"/>
      <c r="AM758" s="12"/>
      <c r="AN758" s="12">
        <f t="shared" ca="1" si="117"/>
        <v>52.096326494376221</v>
      </c>
      <c r="AO758" s="12">
        <f t="shared" ca="1" si="118"/>
        <v>0.65666188055335806</v>
      </c>
      <c r="AP758" s="12">
        <f t="shared" ca="1" si="119"/>
        <v>0</v>
      </c>
      <c r="AQ758" s="12">
        <f t="shared" ca="1" si="120"/>
        <v>0</v>
      </c>
      <c r="AR758" s="12">
        <f t="shared" ca="1" si="121"/>
        <v>0</v>
      </c>
      <c r="AS758" s="12">
        <f t="shared" ca="1" si="122"/>
        <v>0</v>
      </c>
      <c r="AT758" s="12">
        <f t="shared" si="123"/>
        <v>-0.64027574988485925</v>
      </c>
      <c r="AU758" s="12">
        <f t="shared" si="124"/>
        <v>0.64027574988485925</v>
      </c>
      <c r="AV758" s="12"/>
      <c r="AW758" s="12">
        <f ca="1">INDEX(I$6:I$6003,UsefulSeries!$I756)</f>
        <v>1.2447121393416014E-2</v>
      </c>
      <c r="AX758" s="12"/>
      <c r="AY758" s="12"/>
      <c r="AZ758" s="12">
        <f t="array" aca="1" ref="AZ758:AZ763" ca="1">MMULT(W758:AB763,AW758:AW763)</f>
        <v>0.65666188055335806</v>
      </c>
      <c r="BA758" s="12"/>
      <c r="BB758" s="12">
        <f t="shared" ca="1" si="116"/>
        <v>0.65666188055335806</v>
      </c>
      <c r="BC758" s="12"/>
      <c r="BD758" s="38">
        <f t="array" aca="1" ref="BD758:BD765" ca="1">MMULT(MINVERSE(AN758:AU765),BB758:BB765)</f>
        <v>1.2068521457398408E-2</v>
      </c>
    </row>
    <row r="759" spans="1:56" x14ac:dyDescent="0.35">
      <c r="A759" s="12">
        <v>0</v>
      </c>
      <c r="B759" s="12">
        <v>0</v>
      </c>
      <c r="C759" s="12">
        <f ca="1">-INDEX('Flow probs &amp; rates'!$M$5:$M$5999,UsefulSeries!$E754,0)*(INDEX('Flow probs &amp; rates'!$O$5:$O$5999,UsefulSeries!$E754,0))/INDEX('Flow probs &amp; rates'!$F$4:$F$5999,UsefulSeries!$E754,0)</f>
        <v>-1.9351954135344243</v>
      </c>
      <c r="D759" s="12">
        <f ca="1">INDEX('Flow probs &amp; rates'!$O$5:$O$5999,UsefulSeries!$E754,0)*(1-INDEX('Flow probs &amp; rates'!$O$5:$O$5999,UsefulSeries!$E754,0))/INDEX('Flow probs &amp; rates'!$F$4:$F$5999,UsefulSeries!$E754,0)</f>
        <v>5.3471168434714142</v>
      </c>
      <c r="E759" s="12">
        <v>0</v>
      </c>
      <c r="F759" s="12">
        <v>0</v>
      </c>
      <c r="G759" s="12"/>
      <c r="H759" s="12"/>
      <c r="I759" s="12">
        <f ca="1">INDEX('Flow probs &amp; rates'!$O$5:$O$5999,UsefulSeries!$E754)</f>
        <v>0.17517932542083772</v>
      </c>
      <c r="J759" s="12"/>
      <c r="K759" s="12"/>
      <c r="L759" s="12">
        <f>-INDEX('Flow probs &amp; rates'!$F$4:$F$5999,UsefulSeries!$E754)</f>
        <v>-2.7022325039026501E-2</v>
      </c>
      <c r="M759" s="12"/>
      <c r="N759" s="12"/>
      <c r="O759" s="12"/>
      <c r="P759" s="12">
        <f ca="1"/>
        <v>0</v>
      </c>
      <c r="Q759" s="12">
        <f ca="1"/>
        <v>0</v>
      </c>
      <c r="R759" s="12">
        <f ca="1"/>
        <v>5.1343305822863818E-2</v>
      </c>
      <c r="S759" s="12">
        <f ca="1"/>
        <v>0.20559852386363484</v>
      </c>
      <c r="T759" s="12">
        <f ca="1"/>
        <v>0</v>
      </c>
      <c r="U759" s="12">
        <f ca="1"/>
        <v>0</v>
      </c>
      <c r="V759" s="12"/>
      <c r="W759" s="12">
        <f ca="1">INDEX(P$7:P$6003,UsefulSeries!$I756)</f>
        <v>0.65666188055335806</v>
      </c>
      <c r="X759" s="12">
        <f ca="1">INDEX(Q$7:Q$6003,UsefulSeries!$I756)</f>
        <v>51.851858885797839</v>
      </c>
      <c r="Y759" s="12">
        <f ca="1">INDEX(R$7:R$6003,UsefulSeries!$I756)</f>
        <v>0</v>
      </c>
      <c r="Z759" s="12">
        <f ca="1">INDEX(S$7:S$6003,UsefulSeries!$I756)</f>
        <v>0</v>
      </c>
      <c r="AA759" s="12">
        <f ca="1">INDEX(T$7:T$6003,UsefulSeries!$I756)</f>
        <v>0</v>
      </c>
      <c r="AB759" s="12">
        <f ca="1">INDEX(U$7:U$6003,UsefulSeries!$I756)</f>
        <v>0</v>
      </c>
      <c r="AC759" s="12">
        <f>INDEX( K$7:K$6003,UsefulSeries!$I756,1)</f>
        <v>-0.64027574988485925</v>
      </c>
      <c r="AD759" s="12">
        <f>INDEX(L$7:L$6003,UsefulSeries!$I756,1)</f>
        <v>0</v>
      </c>
      <c r="AE759" s="12"/>
      <c r="AF759" s="12"/>
      <c r="AG759" s="12"/>
      <c r="AH759" s="12"/>
      <c r="AI759" s="12"/>
      <c r="AJ759" s="12"/>
      <c r="AK759" s="12"/>
      <c r="AL759" s="12"/>
      <c r="AM759" s="12"/>
      <c r="AN759" s="12">
        <f t="shared" ca="1" si="117"/>
        <v>0.65666188055335806</v>
      </c>
      <c r="AO759" s="12">
        <f t="shared" ca="1" si="118"/>
        <v>51.851858885797839</v>
      </c>
      <c r="AP759" s="12">
        <f t="shared" ca="1" si="119"/>
        <v>0</v>
      </c>
      <c r="AQ759" s="12">
        <f t="shared" ca="1" si="120"/>
        <v>0</v>
      </c>
      <c r="AR759" s="12">
        <f t="shared" ca="1" si="121"/>
        <v>0</v>
      </c>
      <c r="AS759" s="12">
        <f t="shared" ca="1" si="122"/>
        <v>0</v>
      </c>
      <c r="AT759" s="12">
        <f t="shared" si="123"/>
        <v>-0.64027574988485925</v>
      </c>
      <c r="AU759" s="12">
        <f t="shared" si="124"/>
        <v>0</v>
      </c>
      <c r="AV759" s="12"/>
      <c r="AW759" s="12">
        <f ca="1">INDEX(I$7:I$6003,UsefulSeries!$I756)</f>
        <v>1.2506558961366411E-2</v>
      </c>
      <c r="AX759" s="12"/>
      <c r="AY759" s="12"/>
      <c r="AZ759" s="12">
        <f ca="1"/>
        <v>0.65666188055335806</v>
      </c>
      <c r="BA759" s="12"/>
      <c r="BB759" s="12">
        <f t="shared" ca="1" si="116"/>
        <v>0.65666188055335806</v>
      </c>
      <c r="BC759" s="12"/>
      <c r="BD759" s="38">
        <f ca="1"/>
        <v>1.2875211358974431E-2</v>
      </c>
    </row>
    <row r="760" spans="1:56" x14ac:dyDescent="0.35">
      <c r="A760" s="12">
        <v>0</v>
      </c>
      <c r="B760" s="12">
        <v>0</v>
      </c>
      <c r="C760" s="12">
        <v>0</v>
      </c>
      <c r="D760" s="12">
        <v>0</v>
      </c>
      <c r="E760" s="12">
        <f ca="1">INDEX('Flow probs &amp; rates'!$P$5:$P$5999,UsefulSeries!$E754,0)*(1-INDEX('Flow probs &amp; rates'!$P$5:$P$5999,UsefulSeries!$E754,0))/INDEX('Flow probs &amp; rates'!$G$4:$G$5999,UsefulSeries!$E754,0)</f>
        <v>7.8891237869595357E-2</v>
      </c>
      <c r="F760" s="12">
        <f ca="1">-INDEX('Flow probs &amp; rates'!$P$5:$P$5999,UsefulSeries!$E754,0)*(INDEX('Flow probs &amp; rates'!$Q$5:$Q$5999,UsefulSeries!$E754,0))/INDEX('Flow probs &amp; rates'!$G$4:$G$5999,UsefulSeries!$E754,0)</f>
        <v>-1.4022465523840007E-3</v>
      </c>
      <c r="G760" s="12"/>
      <c r="H760" s="12"/>
      <c r="I760" s="12">
        <f ca="1">INDEX('Flow probs &amp; rates'!$P$5:$P$5999,UsefulSeries!$E754)</f>
        <v>2.6833889777472773E-2</v>
      </c>
      <c r="J760" s="12"/>
      <c r="K760" s="12">
        <f>INDEX('Flow probs &amp; rates'!$G$4:$G$5999,UsefulSeries!$E754)</f>
        <v>0.3310105512610732</v>
      </c>
      <c r="L760" s="12"/>
      <c r="M760" s="12"/>
      <c r="N760" s="12"/>
      <c r="O760" s="12"/>
      <c r="P760" s="12">
        <f ca="1"/>
        <v>0</v>
      </c>
      <c r="Q760" s="12">
        <f ca="1"/>
        <v>0</v>
      </c>
      <c r="R760" s="12">
        <f ca="1"/>
        <v>0</v>
      </c>
      <c r="S760" s="12">
        <f ca="1"/>
        <v>0</v>
      </c>
      <c r="T760" s="12">
        <f ca="1"/>
        <v>12.681834067805323</v>
      </c>
      <c r="U760" s="12">
        <f ca="1"/>
        <v>0.34629292911588844</v>
      </c>
      <c r="V760" s="12"/>
      <c r="W760" s="12">
        <f ca="1">INDEX(P$8:P$6003,UsefulSeries!$I756)</f>
        <v>0</v>
      </c>
      <c r="X760" s="12">
        <f ca="1">INDEX(Q$8:Q$6003,UsefulSeries!$I756)</f>
        <v>0</v>
      </c>
      <c r="Y760" s="12">
        <f ca="1">INDEX(R$8:R$6003,UsefulSeries!$I756)</f>
        <v>0.17425295803075902</v>
      </c>
      <c r="Z760" s="12">
        <f ca="1">INDEX(S$8:S$6003,UsefulSeries!$I756)</f>
        <v>5.8138180721513465E-2</v>
      </c>
      <c r="AA760" s="12">
        <f ca="1">INDEX(T$8:T$6003,UsefulSeries!$I756)</f>
        <v>0</v>
      </c>
      <c r="AB760" s="12">
        <f ca="1">INDEX(U$8:U$6003,UsefulSeries!$I756)</f>
        <v>0</v>
      </c>
      <c r="AC760" s="12">
        <f>INDEX( K$8:K$6003,UsefulSeries!$I756)</f>
        <v>3.1729855265607697E-2</v>
      </c>
      <c r="AD760" s="12">
        <f>INDEX(L$8:L$6003,UsefulSeries!$I756)</f>
        <v>-3.1729855265607697E-2</v>
      </c>
      <c r="AE760" s="12"/>
      <c r="AF760" s="12"/>
      <c r="AG760" s="12"/>
      <c r="AH760" s="12"/>
      <c r="AI760" s="12"/>
      <c r="AJ760" s="12"/>
      <c r="AK760" s="12"/>
      <c r="AL760" s="12"/>
      <c r="AM760" s="12"/>
      <c r="AN760" s="12">
        <f t="shared" ca="1" si="117"/>
        <v>0</v>
      </c>
      <c r="AO760" s="12">
        <f t="shared" ca="1" si="118"/>
        <v>0</v>
      </c>
      <c r="AP760" s="12">
        <f t="shared" ca="1" si="119"/>
        <v>0.17425295803075902</v>
      </c>
      <c r="AQ760" s="12">
        <f t="shared" ca="1" si="120"/>
        <v>5.8138180721513465E-2</v>
      </c>
      <c r="AR760" s="12">
        <f t="shared" ca="1" si="121"/>
        <v>0</v>
      </c>
      <c r="AS760" s="12">
        <f t="shared" ca="1" si="122"/>
        <v>0</v>
      </c>
      <c r="AT760" s="12">
        <f t="shared" si="123"/>
        <v>3.1729855265607697E-2</v>
      </c>
      <c r="AU760" s="12">
        <f t="shared" si="124"/>
        <v>-3.1729855265607697E-2</v>
      </c>
      <c r="AV760" s="12"/>
      <c r="AW760" s="12">
        <f ca="1">INDEX(I$8:I$6003,UsefulSeries!$I756)</f>
        <v>0.27326285250586474</v>
      </c>
      <c r="AX760" s="12"/>
      <c r="AY760" s="12"/>
      <c r="AZ760" s="12">
        <f ca="1"/>
        <v>5.8138180721513465E-2</v>
      </c>
      <c r="BA760" s="12"/>
      <c r="BB760" s="12">
        <f t="shared" ca="1" si="116"/>
        <v>5.8138180721513465E-2</v>
      </c>
      <c r="BC760" s="12"/>
      <c r="BD760" s="38">
        <f ca="1"/>
        <v>0.27634344658867416</v>
      </c>
    </row>
    <row r="761" spans="1:56" x14ac:dyDescent="0.35">
      <c r="A761" s="12">
        <v>0</v>
      </c>
      <c r="B761" s="12">
        <v>0</v>
      </c>
      <c r="C761" s="12">
        <v>0</v>
      </c>
      <c r="D761" s="12">
        <v>0</v>
      </c>
      <c r="E761" s="12">
        <f ca="1">-INDEX('Flow probs &amp; rates'!$P$5:$P$5999,UsefulSeries!$E754,0)*(INDEX('Flow probs &amp; rates'!$Q$5:$Q$5999,UsefulSeries!$E754,0))/INDEX('Flow probs &amp; rates'!$G$4:$G$5999,UsefulSeries!$E754,0)</f>
        <v>-1.4022465523840007E-3</v>
      </c>
      <c r="F761" s="12">
        <f ca="1">INDEX('Flow probs &amp; rates'!$Q$5:$Q$5999,UsefulSeries!$E754,0)*(1-INDEX('Flow probs &amp; rates'!$Q$5:$Q$5999,UsefulSeries!$E754,0))/INDEX('Flow probs &amp; rates'!$G$4:$G$5999,UsefulSeries!$E754,0)</f>
        <v>5.1352645706302595E-2</v>
      </c>
      <c r="G761" s="12"/>
      <c r="H761" s="12"/>
      <c r="I761" s="12">
        <f ca="1">INDEX('Flow probs &amp; rates'!$Q$5:$Q$5999,UsefulSeries!$E754)</f>
        <v>1.7297470033518267E-2</v>
      </c>
      <c r="J761" s="12"/>
      <c r="K761" s="12"/>
      <c r="L761" s="12">
        <f>INDEX('Flow probs &amp; rates'!$G$4:$G$5999,UsefulSeries!$E754)</f>
        <v>0.3310105512610732</v>
      </c>
      <c r="M761" s="12"/>
      <c r="N761" s="12"/>
      <c r="O761" s="12"/>
      <c r="P761" s="12">
        <f ca="1"/>
        <v>0</v>
      </c>
      <c r="Q761" s="12">
        <f ca="1"/>
        <v>0</v>
      </c>
      <c r="R761" s="12">
        <f ca="1"/>
        <v>0</v>
      </c>
      <c r="S761" s="12">
        <f ca="1"/>
        <v>0</v>
      </c>
      <c r="T761" s="12">
        <f ca="1"/>
        <v>0.34629292911588849</v>
      </c>
      <c r="U761" s="12">
        <f ca="1"/>
        <v>19.482649322256368</v>
      </c>
      <c r="V761" s="12"/>
      <c r="W761" s="12">
        <f ca="1">INDEX(P$9:P$6003,UsefulSeries!$I756)</f>
        <v>0</v>
      </c>
      <c r="X761" s="12">
        <f ca="1">INDEX(Q$9:Q$6003,UsefulSeries!$I756)</f>
        <v>0</v>
      </c>
      <c r="Y761" s="12">
        <f ca="1">INDEX(R$9:R$6003,UsefulSeries!$I756)</f>
        <v>5.8138180721513465E-2</v>
      </c>
      <c r="Z761" s="12">
        <f ca="1">INDEX(S$9:S$6003,UsefulSeries!$I756)</f>
        <v>0.23346941272519819</v>
      </c>
      <c r="AA761" s="12">
        <f ca="1">INDEX(T$9:T$6003,UsefulSeries!$I756)</f>
        <v>0</v>
      </c>
      <c r="AB761" s="12">
        <f ca="1">INDEX(U$9:U$6003,UsefulSeries!$I756)</f>
        <v>0</v>
      </c>
      <c r="AC761" s="12">
        <f>INDEX( K$9:K$6003,UsefulSeries!$I756)</f>
        <v>0</v>
      </c>
      <c r="AD761" s="12">
        <f>INDEX(L$9:L$6003,UsefulSeries!$I756)</f>
        <v>-3.1729855265607697E-2</v>
      </c>
      <c r="AE761" s="12"/>
      <c r="AF761" s="12"/>
      <c r="AG761" s="12"/>
      <c r="AH761" s="12"/>
      <c r="AI761" s="12"/>
      <c r="AJ761" s="12"/>
      <c r="AK761" s="12"/>
      <c r="AL761" s="12"/>
      <c r="AM761" s="12"/>
      <c r="AN761" s="12">
        <f t="shared" ca="1" si="117"/>
        <v>0</v>
      </c>
      <c r="AO761" s="12">
        <f t="shared" ca="1" si="118"/>
        <v>0</v>
      </c>
      <c r="AP761" s="12">
        <f t="shared" ca="1" si="119"/>
        <v>5.8138180721513465E-2</v>
      </c>
      <c r="AQ761" s="12">
        <f t="shared" ca="1" si="120"/>
        <v>0.23346941272519819</v>
      </c>
      <c r="AR761" s="12">
        <f t="shared" ca="1" si="121"/>
        <v>0</v>
      </c>
      <c r="AS761" s="12">
        <f t="shared" ca="1" si="122"/>
        <v>0</v>
      </c>
      <c r="AT761" s="12">
        <f t="shared" si="123"/>
        <v>0</v>
      </c>
      <c r="AU761" s="12">
        <f t="shared" si="124"/>
        <v>-3.1729855265607697E-2</v>
      </c>
      <c r="AV761" s="12"/>
      <c r="AW761" s="12">
        <f ca="1">INDEX(I$9:I$6003,UsefulSeries!$I756)</f>
        <v>0.18097092516261373</v>
      </c>
      <c r="AX761" s="12"/>
      <c r="AY761" s="12"/>
      <c r="AZ761" s="12">
        <f ca="1"/>
        <v>5.8138180721513465E-2</v>
      </c>
      <c r="BA761" s="12"/>
      <c r="BB761" s="12">
        <f t="shared" ca="1" si="116"/>
        <v>5.8138180721513465E-2</v>
      </c>
      <c r="BC761" s="12"/>
      <c r="BD761" s="38">
        <f ca="1"/>
        <v>0.18834366180110818</v>
      </c>
    </row>
    <row r="762" spans="1:56" x14ac:dyDescent="0.35">
      <c r="A762" s="12">
        <f ca="1">INDEX('Flow probs &amp; rates'!$K$5:$K$5999,UsefulSeries!$E760,0)*(1-INDEX('Flow probs &amp; rates'!$K$5:$K$5999,UsefulSeries!$E760,0))/INDEX('Flow probs &amp; rates'!$E$4:$E$5999,UsefulSeries!$E760,0)</f>
        <v>1.582631086857304E-2</v>
      </c>
      <c r="B762" s="12">
        <f ca="1">-INDEX('Flow probs &amp; rates'!$K$5:$K$5999,UsefulSeries!$E760,0)*(INDEX('Flow probs &amp; rates'!$L$5:$L$5999,UsefulSeries!$E760,0))/INDEX('Flow probs &amp; rates'!$E$4:$E$5999,UsefulSeries!$E760,0)</f>
        <v>-2.426616660420559E-4</v>
      </c>
      <c r="C762" s="12">
        <v>0</v>
      </c>
      <c r="D762" s="12">
        <v>0</v>
      </c>
      <c r="E762" s="12">
        <v>0</v>
      </c>
      <c r="F762" s="12">
        <v>0</v>
      </c>
      <c r="G762" s="12"/>
      <c r="H762" s="12"/>
      <c r="I762" s="12">
        <f ca="1">INDEX('Flow probs &amp; rates'!$K$5:$K$5999,UsefulSeries!$E760)</f>
        <v>1.0263597726791113E-2</v>
      </c>
      <c r="J762" s="12"/>
      <c r="K762" s="12">
        <f>-INDEX('Flow probs &amp; rates'!$E$4:$E$5999,UsefulSeries!$E760)</f>
        <v>-0.64185876120160068</v>
      </c>
      <c r="L762" s="12">
        <f>INDEX('Flow probs &amp; rates'!$E$4:$E$5999,UsefulSeries!$E760)</f>
        <v>0.64185876120160068</v>
      </c>
      <c r="M762" s="12"/>
      <c r="N762" s="12"/>
      <c r="O762" s="12"/>
      <c r="P762" s="12">
        <f t="array" aca="1" ref="P762:U767" ca="1">MINVERSE(A762:F767)</f>
        <v>63.196017599571583</v>
      </c>
      <c r="Q762" s="12">
        <f ca="1"/>
        <v>0.65861324221313799</v>
      </c>
      <c r="R762" s="12">
        <f ca="1"/>
        <v>0</v>
      </c>
      <c r="S762" s="12">
        <f ca="1"/>
        <v>0</v>
      </c>
      <c r="T762" s="12">
        <f ca="1"/>
        <v>0</v>
      </c>
      <c r="U762" s="12">
        <f ca="1"/>
        <v>0</v>
      </c>
      <c r="V762" s="12"/>
      <c r="W762" s="12">
        <f ca="1">INDEX(P$10:P$6003,UsefulSeries!$I756)</f>
        <v>0</v>
      </c>
      <c r="X762" s="12">
        <f ca="1">INDEX(Q$10:Q$6003,UsefulSeries!$I756)</f>
        <v>0</v>
      </c>
      <c r="Y762" s="12">
        <f ca="1">INDEX(R$10:R$6003,UsefulSeries!$I756)</f>
        <v>0</v>
      </c>
      <c r="Z762" s="12">
        <f ca="1">INDEX(S$10:S$6003,UsefulSeries!$I756)</f>
        <v>0</v>
      </c>
      <c r="AA762" s="12">
        <f ca="1">INDEX(T$10:T$6003,UsefulSeries!$I756)</f>
        <v>15.294275862878198</v>
      </c>
      <c r="AB762" s="12">
        <f ca="1">INDEX(U$10:U$6003,UsefulSeries!$I756)</f>
        <v>0.3426843628988146</v>
      </c>
      <c r="AC762" s="12">
        <f>INDEX( K$10:K$6003,UsefulSeries!$I756)</f>
        <v>0.32799439484953308</v>
      </c>
      <c r="AD762" s="12">
        <f>INDEX(L$10:L$6003,UsefulSeries!$I756)</f>
        <v>0</v>
      </c>
      <c r="AE762" s="12"/>
      <c r="AF762" s="12"/>
      <c r="AG762" s="12"/>
      <c r="AH762" s="12"/>
      <c r="AI762" s="12"/>
      <c r="AJ762" s="12"/>
      <c r="AK762" s="12"/>
      <c r="AL762" s="12"/>
      <c r="AM762" s="12"/>
      <c r="AN762" s="12">
        <f t="shared" ca="1" si="117"/>
        <v>0</v>
      </c>
      <c r="AO762" s="12">
        <f t="shared" ca="1" si="118"/>
        <v>0</v>
      </c>
      <c r="AP762" s="12">
        <f t="shared" ca="1" si="119"/>
        <v>0</v>
      </c>
      <c r="AQ762" s="12">
        <f t="shared" ca="1" si="120"/>
        <v>0</v>
      </c>
      <c r="AR762" s="12">
        <f t="shared" ca="1" si="121"/>
        <v>15.294275862878198</v>
      </c>
      <c r="AS762" s="12">
        <f t="shared" ca="1" si="122"/>
        <v>0.3426843628988146</v>
      </c>
      <c r="AT762" s="12">
        <f t="shared" si="123"/>
        <v>0.32799439484953308</v>
      </c>
      <c r="AU762" s="12">
        <f t="shared" si="124"/>
        <v>0</v>
      </c>
      <c r="AV762" s="12"/>
      <c r="AW762" s="12">
        <f ca="1">INDEX(I$10:I$6003,UsefulSeries!$I756)</f>
        <v>2.1937089095163238E-2</v>
      </c>
      <c r="AX762" s="12"/>
      <c r="AY762" s="12"/>
      <c r="AZ762" s="12">
        <f ca="1"/>
        <v>0.34268436289881465</v>
      </c>
      <c r="BA762" s="12"/>
      <c r="BB762" s="12">
        <f t="shared" ca="1" si="116"/>
        <v>0.34268436289881465</v>
      </c>
      <c r="BC762" s="12"/>
      <c r="BD762" s="38">
        <f ca="1"/>
        <v>2.1332359689140122E-2</v>
      </c>
    </row>
    <row r="763" spans="1:56" x14ac:dyDescent="0.35">
      <c r="A763" s="12">
        <f ca="1">-INDEX('Flow probs &amp; rates'!$K$5:$K$5999,UsefulSeries!$E760,0)*(INDEX('Flow probs &amp; rates'!$L$5:$L$5999,UsefulSeries!$E760,0))/INDEX('Flow probs &amp; rates'!$E$4:$E$5999,UsefulSeries!$E760,0)</f>
        <v>-2.426616660420559E-4</v>
      </c>
      <c r="B763" s="12">
        <f ca="1">INDEX('Flow probs &amp; rates'!$L$5:$L$5999,UsefulSeries!$E760,0)*(1-INDEX('Flow probs &amp; rates'!$L$5:$L$5999,UsefulSeries!$E760,0))/INDEX('Flow probs &amp; rates'!$E$4:$E$5999,UsefulSeries!$E760,0)</f>
        <v>2.3284152116960305E-2</v>
      </c>
      <c r="C763" s="12">
        <v>0</v>
      </c>
      <c r="D763" s="12">
        <v>0</v>
      </c>
      <c r="E763" s="12">
        <v>0</v>
      </c>
      <c r="F763" s="12">
        <v>0</v>
      </c>
      <c r="G763" s="12"/>
      <c r="H763" s="12"/>
      <c r="I763" s="12">
        <f ca="1">INDEX('Flow probs &amp; rates'!$L$5:$L$5999,UsefulSeries!$E760)</f>
        <v>1.5175430731302324E-2</v>
      </c>
      <c r="J763" s="12"/>
      <c r="K763" s="12">
        <f>-INDEX('Flow probs &amp; rates'!$E$4:$E$5999,UsefulSeries!$E760)</f>
        <v>-0.64185876120160068</v>
      </c>
      <c r="L763" s="12"/>
      <c r="M763" s="12"/>
      <c r="N763" s="12"/>
      <c r="O763" s="12"/>
      <c r="P763" s="12">
        <f ca="1"/>
        <v>0.65861324221313799</v>
      </c>
      <c r="Q763" s="12">
        <f ca="1"/>
        <v>42.954530410326214</v>
      </c>
      <c r="R763" s="12">
        <f ca="1"/>
        <v>0</v>
      </c>
      <c r="S763" s="12">
        <f ca="1"/>
        <v>0</v>
      </c>
      <c r="T763" s="12">
        <f ca="1"/>
        <v>0</v>
      </c>
      <c r="U763" s="12">
        <f ca="1"/>
        <v>0</v>
      </c>
      <c r="V763" s="12"/>
      <c r="W763" s="12">
        <f ca="1">INDEX(P$11:P$6003,UsefulSeries!$I756)</f>
        <v>0</v>
      </c>
      <c r="X763" s="12">
        <f ca="1">INDEX(Q$11:Q$6003,UsefulSeries!$I756)</f>
        <v>0</v>
      </c>
      <c r="Y763" s="12">
        <f ca="1">INDEX(R$11:R$6003,UsefulSeries!$I756)</f>
        <v>0</v>
      </c>
      <c r="Z763" s="12">
        <f ca="1">INDEX(S$11:S$6003,UsefulSeries!$I756)</f>
        <v>0</v>
      </c>
      <c r="AA763" s="12">
        <f ca="1">INDEX(T$11:T$6003,UsefulSeries!$I756)</f>
        <v>0.3426843628988146</v>
      </c>
      <c r="AB763" s="12">
        <f ca="1">INDEX(U$11:U$6003,UsefulSeries!$I756)</f>
        <v>16.01351185543097</v>
      </c>
      <c r="AC763" s="12">
        <f>INDEX( K$11:K$6003,UsefulSeries!$I756)</f>
        <v>0</v>
      </c>
      <c r="AD763" s="12">
        <f>INDEX(L$11:L$6003,UsefulSeries!$I756)</f>
        <v>0.32799439484953308</v>
      </c>
      <c r="AE763" s="12"/>
      <c r="AF763" s="12"/>
      <c r="AG763" s="12"/>
      <c r="AH763" s="12"/>
      <c r="AI763" s="12"/>
      <c r="AJ763" s="12"/>
      <c r="AK763" s="12"/>
      <c r="AL763" s="12"/>
      <c r="AM763" s="12"/>
      <c r="AN763" s="12">
        <f t="shared" ca="1" si="117"/>
        <v>0</v>
      </c>
      <c r="AO763" s="12">
        <f t="shared" ca="1" si="118"/>
        <v>0</v>
      </c>
      <c r="AP763" s="12">
        <f t="shared" ca="1" si="119"/>
        <v>0</v>
      </c>
      <c r="AQ763" s="12">
        <f t="shared" ca="1" si="120"/>
        <v>0</v>
      </c>
      <c r="AR763" s="12">
        <f t="shared" ca="1" si="121"/>
        <v>0.3426843628988146</v>
      </c>
      <c r="AS763" s="12">
        <f t="shared" ca="1" si="122"/>
        <v>16.01351185543097</v>
      </c>
      <c r="AT763" s="12">
        <f t="shared" si="123"/>
        <v>0</v>
      </c>
      <c r="AU763" s="12">
        <f t="shared" si="124"/>
        <v>0.32799439484953308</v>
      </c>
      <c r="AV763" s="12"/>
      <c r="AW763" s="12">
        <f ca="1">INDEX(I$11:I$6003,UsefulSeries!$I756)</f>
        <v>2.093025368352992E-2</v>
      </c>
      <c r="AX763" s="12"/>
      <c r="AY763" s="12"/>
      <c r="AZ763" s="12">
        <f ca="1"/>
        <v>0.34268436289881465</v>
      </c>
      <c r="BA763" s="12"/>
      <c r="BB763" s="12">
        <f t="shared" ca="1" si="116"/>
        <v>0.34268436289881465</v>
      </c>
      <c r="BC763" s="12"/>
      <c r="BD763" s="38">
        <f ca="1"/>
        <v>1.9716437163459541E-2</v>
      </c>
    </row>
    <row r="764" spans="1:56" x14ac:dyDescent="0.35">
      <c r="A764" s="12">
        <v>0</v>
      </c>
      <c r="B764" s="12">
        <v>0</v>
      </c>
      <c r="C764" s="12">
        <f ca="1">INDEX('Flow probs &amp; rates'!$M$5:$M$5999,UsefulSeries!$E760,0)*(1-INDEX('Flow probs &amp; rates'!$M$5:$M$5999,UsefulSeries!$E760,0))/INDEX('Flow probs &amp; rates'!$F$4:$F$5999,UsefulSeries!$E760,0)</f>
        <v>7.5592751084248961</v>
      </c>
      <c r="D764" s="12">
        <f ca="1">-INDEX('Flow probs &amp; rates'!$M$5:$M$5999,UsefulSeries!$E760,0)*(INDEX('Flow probs &amp; rates'!$O$5:$O$5999,UsefulSeries!$E760,0))/INDEX('Flow probs &amp; rates'!$F$4:$F$5999,UsefulSeries!$E760,0)</f>
        <v>-1.7741565987489158</v>
      </c>
      <c r="E764" s="12">
        <v>0</v>
      </c>
      <c r="F764" s="12">
        <v>0</v>
      </c>
      <c r="G764" s="12"/>
      <c r="H764" s="12"/>
      <c r="I764" s="12">
        <f ca="1">INDEX('Flow probs &amp; rates'!$M$5:$M$5999,UsefulSeries!$E760)</f>
        <v>0.29457924324513673</v>
      </c>
      <c r="J764" s="12"/>
      <c r="K764" s="12">
        <f>INDEX('Flow probs &amp; rates'!$F$4:$F$5999,UsefulSeries!$E760)</f>
        <v>2.7489714253508424E-2</v>
      </c>
      <c r="L764" s="12">
        <f>-INDEX('Flow probs &amp; rates'!$F$4:$F$5999,UsefulSeries!$E760)</f>
        <v>-2.7489714253508424E-2</v>
      </c>
      <c r="M764" s="12"/>
      <c r="N764" s="12"/>
      <c r="O764" s="12"/>
      <c r="P764" s="12">
        <f ca="1"/>
        <v>0</v>
      </c>
      <c r="Q764" s="12">
        <f ca="1"/>
        <v>0</v>
      </c>
      <c r="R764" s="12">
        <f ca="1"/>
        <v>0.14423874613943552</v>
      </c>
      <c r="S764" s="12">
        <f ca="1"/>
        <v>5.0920174366771258E-2</v>
      </c>
      <c r="T764" s="12">
        <f ca="1"/>
        <v>0</v>
      </c>
      <c r="U764" s="12">
        <f ca="1"/>
        <v>0</v>
      </c>
      <c r="V764" s="12"/>
      <c r="W764" s="12"/>
      <c r="X764" s="12"/>
      <c r="Y764" s="12"/>
      <c r="Z764" s="12"/>
      <c r="AA764" s="12"/>
      <c r="AB764" s="12"/>
      <c r="AC764" s="12"/>
      <c r="AD764" s="12"/>
      <c r="AE764" s="12">
        <f t="array" ref="AE764:AJ765">TRANSPOSE(AC758:AD763)</f>
        <v>-0.64027574988485925</v>
      </c>
      <c r="AF764" s="12">
        <v>-0.64027574988485925</v>
      </c>
      <c r="AG764" s="12">
        <v>3.1729855265607697E-2</v>
      </c>
      <c r="AH764" s="12">
        <v>0</v>
      </c>
      <c r="AI764" s="12">
        <v>0.32799439484953308</v>
      </c>
      <c r="AJ764" s="12">
        <v>0</v>
      </c>
      <c r="AK764" s="12"/>
      <c r="AL764" s="12"/>
      <c r="AM764" s="12"/>
      <c r="AN764" s="12">
        <f t="shared" si="117"/>
        <v>-0.64027574988485925</v>
      </c>
      <c r="AO764" s="12">
        <f t="shared" si="118"/>
        <v>-0.64027574988485925</v>
      </c>
      <c r="AP764" s="12">
        <f t="shared" si="119"/>
        <v>3.1729855265607697E-2</v>
      </c>
      <c r="AQ764" s="12">
        <f t="shared" si="120"/>
        <v>0</v>
      </c>
      <c r="AR764" s="12">
        <f t="shared" si="121"/>
        <v>0.32799439484953308</v>
      </c>
      <c r="AS764" s="12">
        <f t="shared" si="122"/>
        <v>0</v>
      </c>
      <c r="AT764" s="12">
        <f t="shared" si="123"/>
        <v>0</v>
      </c>
      <c r="AU764" s="12">
        <f t="shared" si="124"/>
        <v>0</v>
      </c>
      <c r="AV764" s="12"/>
      <c r="AW764" s="12"/>
      <c r="AX764" s="12">
        <f>INDEX($N$6:$N$6003,UsefulSeries!$K756)</f>
        <v>-2.0563526312078473E-4</v>
      </c>
      <c r="AY764" s="12"/>
      <c r="AZ764" s="12"/>
      <c r="BA764" s="12"/>
      <c r="BB764" s="12">
        <f t="shared" si="116"/>
        <v>-2.0563526312078473E-4</v>
      </c>
      <c r="BC764" s="12"/>
      <c r="BD764" s="38">
        <f ca="1"/>
        <v>2.9466522753848028E-2</v>
      </c>
    </row>
    <row r="765" spans="1:56" x14ac:dyDescent="0.35">
      <c r="A765" s="12">
        <v>0</v>
      </c>
      <c r="B765" s="12">
        <v>0</v>
      </c>
      <c r="C765" s="12">
        <f ca="1">-INDEX('Flow probs &amp; rates'!$M$5:$M$5999,UsefulSeries!$E760,0)*(INDEX('Flow probs &amp; rates'!$O$5:$O$5999,UsefulSeries!$E760,0))/INDEX('Flow probs &amp; rates'!$F$4:$F$5999,UsefulSeries!$E760,0)</f>
        <v>-1.7741565987489158</v>
      </c>
      <c r="D765" s="12">
        <f ca="1">INDEX('Flow probs &amp; rates'!$O$5:$O$5999,UsefulSeries!$E760,0)*(1-INDEX('Flow probs &amp; rates'!$O$5:$O$5999,UsefulSeries!$E760,0))/INDEX('Flow probs &amp; rates'!$F$4:$F$5999,UsefulSeries!$E760,0)</f>
        <v>5.025554732301587</v>
      </c>
      <c r="E765" s="12">
        <v>0</v>
      </c>
      <c r="F765" s="12">
        <v>0</v>
      </c>
      <c r="G765" s="12"/>
      <c r="H765" s="12"/>
      <c r="I765" s="12">
        <f ca="1">INDEX('Flow probs &amp; rates'!$O$5:$O$5999,UsefulSeries!$E760)</f>
        <v>0.16556175989629665</v>
      </c>
      <c r="J765" s="12"/>
      <c r="K765" s="12"/>
      <c r="L765" s="12">
        <f>-INDEX('Flow probs &amp; rates'!$F$4:$F$5999,UsefulSeries!$E760)</f>
        <v>-2.7489714253508424E-2</v>
      </c>
      <c r="M765" s="12"/>
      <c r="N765" s="12"/>
      <c r="O765" s="12"/>
      <c r="P765" s="12">
        <f ca="1"/>
        <v>0</v>
      </c>
      <c r="Q765" s="12">
        <f ca="1"/>
        <v>0</v>
      </c>
      <c r="R765" s="12">
        <f ca="1"/>
        <v>5.0920174366771265E-2</v>
      </c>
      <c r="S765" s="12">
        <f ca="1"/>
        <v>0.21695920578759714</v>
      </c>
      <c r="T765" s="12">
        <f ca="1"/>
        <v>0</v>
      </c>
      <c r="U765" s="12">
        <f ca="1"/>
        <v>0</v>
      </c>
      <c r="V765" s="12"/>
      <c r="W765" s="12"/>
      <c r="X765" s="12"/>
      <c r="Y765" s="12"/>
      <c r="Z765" s="12"/>
      <c r="AA765" s="12"/>
      <c r="AB765" s="12"/>
      <c r="AC765" s="12"/>
      <c r="AD765" s="12"/>
      <c r="AE765" s="12">
        <v>0.64027574988485925</v>
      </c>
      <c r="AF765" s="12">
        <v>0</v>
      </c>
      <c r="AG765" s="12">
        <v>-3.1729855265607697E-2</v>
      </c>
      <c r="AH765" s="12">
        <v>-3.1729855265607697E-2</v>
      </c>
      <c r="AI765" s="12">
        <v>0</v>
      </c>
      <c r="AJ765" s="12">
        <v>0.32799439484953308</v>
      </c>
      <c r="AK765" s="12"/>
      <c r="AL765" s="12"/>
      <c r="AM765" s="12"/>
      <c r="AN765" s="12">
        <f t="shared" si="117"/>
        <v>0.64027574988485925</v>
      </c>
      <c r="AO765" s="12">
        <f t="shared" si="118"/>
        <v>0</v>
      </c>
      <c r="AP765" s="12">
        <f t="shared" si="119"/>
        <v>-3.1729855265607697E-2</v>
      </c>
      <c r="AQ765" s="12">
        <f t="shared" si="120"/>
        <v>-3.1729855265607697E-2</v>
      </c>
      <c r="AR765" s="12">
        <f t="shared" si="121"/>
        <v>0</v>
      </c>
      <c r="AS765" s="12">
        <f t="shared" si="122"/>
        <v>0.32799439484953308</v>
      </c>
      <c r="AT765" s="12">
        <f t="shared" si="123"/>
        <v>0</v>
      </c>
      <c r="AU765" s="12">
        <f t="shared" si="124"/>
        <v>0</v>
      </c>
      <c r="AV765" s="12"/>
      <c r="AW765" s="12"/>
      <c r="AX765" s="12">
        <f>INDEX('Margin error adjustment'!N$7:N$6003,UsefulSeries!$K756)</f>
        <v>-5.5039219084651245E-4</v>
      </c>
      <c r="AY765" s="12"/>
      <c r="AZ765" s="12"/>
      <c r="BA765" s="12"/>
      <c r="BB765" s="12">
        <f t="shared" si="116"/>
        <v>-5.5039219084651245E-4</v>
      </c>
      <c r="BC765" s="12"/>
      <c r="BD765" s="38">
        <f ca="1"/>
        <v>5.989339102793572E-2</v>
      </c>
    </row>
    <row r="766" spans="1:56" x14ac:dyDescent="0.35">
      <c r="A766" s="12">
        <v>0</v>
      </c>
      <c r="B766" s="12">
        <v>0</v>
      </c>
      <c r="C766" s="12">
        <v>0</v>
      </c>
      <c r="D766" s="12">
        <v>0</v>
      </c>
      <c r="E766" s="12">
        <f ca="1">INDEX('Flow probs &amp; rates'!$P$5:$P$5999,UsefulSeries!$E760,0)*(1-INDEX('Flow probs &amp; rates'!$P$5:$P$5999,UsefulSeries!$E760,0))/INDEX('Flow probs &amp; rates'!$G$4:$G$5999,UsefulSeries!$E760,0)</f>
        <v>8.1642179373425827E-2</v>
      </c>
      <c r="F766" s="12">
        <f ca="1">-INDEX('Flow probs &amp; rates'!$P$5:$P$5999,UsefulSeries!$E760,0)*(INDEX('Flow probs &amp; rates'!$Q$5:$Q$5999,UsefulSeries!$E760,0))/INDEX('Flow probs &amp; rates'!$G$4:$G$5999,UsefulSeries!$E760,0)</f>
        <v>-1.4466143255441473E-3</v>
      </c>
      <c r="G766" s="12"/>
      <c r="H766" s="12"/>
      <c r="I766" s="12">
        <f ca="1">INDEX('Flow probs &amp; rates'!$P$5:$P$5999,UsefulSeries!$E760)</f>
        <v>2.7766065468597122E-2</v>
      </c>
      <c r="J766" s="12"/>
      <c r="K766" s="12">
        <f>INDEX('Flow probs &amp; rates'!$G$4:$G$5999,UsefulSeries!$E760)</f>
        <v>0.33065152454489094</v>
      </c>
      <c r="L766" s="12"/>
      <c r="M766" s="12"/>
      <c r="N766" s="12"/>
      <c r="O766" s="12"/>
      <c r="P766" s="12">
        <f ca="1"/>
        <v>0</v>
      </c>
      <c r="Q766" s="12">
        <f ca="1"/>
        <v>0</v>
      </c>
      <c r="R766" s="12">
        <f ca="1"/>
        <v>0</v>
      </c>
      <c r="S766" s="12">
        <f ca="1"/>
        <v>0</v>
      </c>
      <c r="T766" s="12">
        <f ca="1"/>
        <v>12.254705449368885</v>
      </c>
      <c r="U766" s="12">
        <f ca="1"/>
        <v>0.34622943864812322</v>
      </c>
      <c r="V766" s="12"/>
      <c r="W766" s="12">
        <f ca="1">INDEX(P$6:P$6003,UsefulSeries!$I764)</f>
        <v>53.245893285700731</v>
      </c>
      <c r="X766" s="12">
        <f ca="1">INDEX(Q$6:Q$6003,UsefulSeries!$I764)</f>
        <v>0.65628767820765843</v>
      </c>
      <c r="Y766" s="12">
        <f ca="1">INDEX(R$6:R$6003,UsefulSeries!$I764)</f>
        <v>0</v>
      </c>
      <c r="Z766" s="12">
        <f ca="1">INDEX(S$6:S$6003,UsefulSeries!$I764)</f>
        <v>0</v>
      </c>
      <c r="AA766" s="12">
        <f ca="1">INDEX(T$6:T$6003,UsefulSeries!$I764)</f>
        <v>0</v>
      </c>
      <c r="AB766" s="12">
        <f ca="1">INDEX(U$6:U$6003,UsefulSeries!$I764)</f>
        <v>0</v>
      </c>
      <c r="AC766" s="12">
        <f>INDEX( K$6:K$6003,UsefulSeries!$I764)</f>
        <v>-0.64007011462173846</v>
      </c>
      <c r="AD766" s="12">
        <f>INDEX(L$6:L$6003,UsefulSeries!$I764)</f>
        <v>0.64007011462173846</v>
      </c>
      <c r="AE766" s="12"/>
      <c r="AF766" s="12"/>
      <c r="AG766" s="12"/>
      <c r="AH766" s="12"/>
      <c r="AI766" s="12"/>
      <c r="AJ766" s="12"/>
      <c r="AK766" s="12"/>
      <c r="AL766" s="12"/>
      <c r="AM766" s="12"/>
      <c r="AN766" s="12">
        <f t="shared" ca="1" si="117"/>
        <v>53.245893285700731</v>
      </c>
      <c r="AO766" s="12">
        <f t="shared" ca="1" si="118"/>
        <v>0.65628767820765843</v>
      </c>
      <c r="AP766" s="12">
        <f t="shared" ca="1" si="119"/>
        <v>0</v>
      </c>
      <c r="AQ766" s="12">
        <f t="shared" ca="1" si="120"/>
        <v>0</v>
      </c>
      <c r="AR766" s="12">
        <f t="shared" ca="1" si="121"/>
        <v>0</v>
      </c>
      <c r="AS766" s="12">
        <f t="shared" ca="1" si="122"/>
        <v>0</v>
      </c>
      <c r="AT766" s="12">
        <f t="shared" si="123"/>
        <v>-0.64007011462173846</v>
      </c>
      <c r="AU766" s="12">
        <f t="shared" si="124"/>
        <v>0.64007011462173846</v>
      </c>
      <c r="AV766" s="12"/>
      <c r="AW766" s="12">
        <f ca="1">INDEX(I$6:I$6003,UsefulSeries!$I764)</f>
        <v>1.2171038501390473E-2</v>
      </c>
      <c r="AX766" s="12"/>
      <c r="AY766" s="12"/>
      <c r="AZ766" s="12">
        <f t="array" aca="1" ref="AZ766:AZ771" ca="1">MMULT(W766:AB771,AW766:AW771)</f>
        <v>0.65628767820765843</v>
      </c>
      <c r="BA766" s="12"/>
      <c r="BB766" s="12">
        <f t="shared" ca="1" si="116"/>
        <v>0.65628767820765843</v>
      </c>
      <c r="BC766" s="12"/>
      <c r="BD766" s="38">
        <f t="array" aca="1" ref="BD766:BD773" ca="1">MMULT(MINVERSE(AN766:AU773),BB766:BB773)</f>
        <v>1.2153292976248379E-2</v>
      </c>
    </row>
    <row r="767" spans="1:56" x14ac:dyDescent="0.35">
      <c r="A767" s="12">
        <v>0</v>
      </c>
      <c r="B767" s="12">
        <v>0</v>
      </c>
      <c r="C767" s="12">
        <v>0</v>
      </c>
      <c r="D767" s="12">
        <v>0</v>
      </c>
      <c r="E767" s="12">
        <f ca="1">-INDEX('Flow probs &amp; rates'!$P$5:$P$5999,UsefulSeries!$E760,0)*(INDEX('Flow probs &amp; rates'!$Q$5:$Q$5999,UsefulSeries!$E760,0))/INDEX('Flow probs &amp; rates'!$G$4:$G$5999,UsefulSeries!$E760,0)</f>
        <v>-1.4466143255441473E-3</v>
      </c>
      <c r="F767" s="12">
        <f ca="1">INDEX('Flow probs &amp; rates'!$Q$5:$Q$5999,UsefulSeries!$E760,0)*(1-INDEX('Flow probs &amp; rates'!$Q$5:$Q$5999,UsefulSeries!$E760,0))/INDEX('Flow probs &amp; rates'!$G$4:$G$5999,UsefulSeries!$E760,0)</f>
        <v>5.1202556684955811E-2</v>
      </c>
      <c r="G767" s="12"/>
      <c r="H767" s="12"/>
      <c r="I767" s="12">
        <f ca="1">INDEX('Flow probs &amp; rates'!$Q$5:$Q$5999,UsefulSeries!$E760)</f>
        <v>1.7226971992507473E-2</v>
      </c>
      <c r="J767" s="12"/>
      <c r="K767" s="12"/>
      <c r="L767" s="12">
        <f>INDEX('Flow probs &amp; rates'!$G$4:$G$5999,UsefulSeries!$E760)</f>
        <v>0.33065152454489094</v>
      </c>
      <c r="M767" s="12"/>
      <c r="N767" s="12"/>
      <c r="O767" s="12"/>
      <c r="P767" s="12">
        <f ca="1"/>
        <v>0</v>
      </c>
      <c r="Q767" s="12">
        <f ca="1"/>
        <v>0</v>
      </c>
      <c r="R767" s="12">
        <f ca="1"/>
        <v>0</v>
      </c>
      <c r="S767" s="12">
        <f ca="1"/>
        <v>0</v>
      </c>
      <c r="T767" s="12">
        <f ca="1"/>
        <v>0.34622943864812317</v>
      </c>
      <c r="U767" s="12">
        <f ca="1"/>
        <v>19.540056693298634</v>
      </c>
      <c r="V767" s="12"/>
      <c r="W767" s="12">
        <f ca="1">INDEX(P$7:P$6003,UsefulSeries!$I764)</f>
        <v>0.65628767820765843</v>
      </c>
      <c r="X767" s="12">
        <f ca="1">INDEX(Q$7:Q$6003,UsefulSeries!$I764)</f>
        <v>51.69847783257331</v>
      </c>
      <c r="Y767" s="12">
        <f ca="1">INDEX(R$7:R$6003,UsefulSeries!$I764)</f>
        <v>0</v>
      </c>
      <c r="Z767" s="12">
        <f ca="1">INDEX(S$7:S$6003,UsefulSeries!$I764)</f>
        <v>0</v>
      </c>
      <c r="AA767" s="12">
        <f ca="1">INDEX(T$7:T$6003,UsefulSeries!$I764)</f>
        <v>0</v>
      </c>
      <c r="AB767" s="12">
        <f ca="1">INDEX(U$7:U$6003,UsefulSeries!$I764)</f>
        <v>0</v>
      </c>
      <c r="AC767" s="12">
        <f>INDEX( K$7:K$6003,UsefulSeries!$I764,1)</f>
        <v>-0.64007011462173846</v>
      </c>
      <c r="AD767" s="12">
        <f>INDEX(L$7:L$6003,UsefulSeries!$I764,1)</f>
        <v>0</v>
      </c>
      <c r="AE767" s="12"/>
      <c r="AF767" s="12"/>
      <c r="AG767" s="12"/>
      <c r="AH767" s="12"/>
      <c r="AI767" s="12"/>
      <c r="AJ767" s="12"/>
      <c r="AK767" s="12"/>
      <c r="AL767" s="12"/>
      <c r="AM767" s="12"/>
      <c r="AN767" s="12">
        <f t="shared" ca="1" si="117"/>
        <v>0.65628767820765843</v>
      </c>
      <c r="AO767" s="12">
        <f t="shared" ca="1" si="118"/>
        <v>51.69847783257331</v>
      </c>
      <c r="AP767" s="12">
        <f t="shared" ca="1" si="119"/>
        <v>0</v>
      </c>
      <c r="AQ767" s="12">
        <f t="shared" ca="1" si="120"/>
        <v>0</v>
      </c>
      <c r="AR767" s="12">
        <f t="shared" ca="1" si="121"/>
        <v>0</v>
      </c>
      <c r="AS767" s="12">
        <f t="shared" ca="1" si="122"/>
        <v>0</v>
      </c>
      <c r="AT767" s="12">
        <f t="shared" si="123"/>
        <v>-0.64007011462173846</v>
      </c>
      <c r="AU767" s="12">
        <f t="shared" si="124"/>
        <v>0</v>
      </c>
      <c r="AV767" s="12"/>
      <c r="AW767" s="12">
        <f ca="1">INDEX(I$7:I$6003,UsefulSeries!$I764)</f>
        <v>1.2540020572902339E-2</v>
      </c>
      <c r="AX767" s="12"/>
      <c r="AY767" s="12"/>
      <c r="AZ767" s="12">
        <f ca="1"/>
        <v>0.65628767820765843</v>
      </c>
      <c r="BA767" s="12"/>
      <c r="BB767" s="12">
        <f t="shared" ca="1" si="116"/>
        <v>0.65628767820765843</v>
      </c>
      <c r="BC767" s="12"/>
      <c r="BD767" s="38">
        <f ca="1"/>
        <v>1.2863008675836948E-2</v>
      </c>
    </row>
    <row r="768" spans="1:56" x14ac:dyDescent="0.35">
      <c r="A768" s="12">
        <f ca="1">INDEX('Flow probs &amp; rates'!$K$5:$K$5999,UsefulSeries!$E766,0)*(1-INDEX('Flow probs &amp; rates'!$K$5:$K$5999,UsefulSeries!$E766,0))/INDEX('Flow probs &amp; rates'!$E$4:$E$5999,UsefulSeries!$E766,0)</f>
        <v>1.5056201345928619E-2</v>
      </c>
      <c r="B768" s="12">
        <f ca="1">-INDEX('Flow probs &amp; rates'!$K$5:$K$5999,UsefulSeries!$E766,0)*(INDEX('Flow probs &amp; rates'!$L$5:$L$5999,UsefulSeries!$E766,0))/INDEX('Flow probs &amp; rates'!$E$4:$E$5999,UsefulSeries!$E766,0)</f>
        <v>-2.2516483718463621E-4</v>
      </c>
      <c r="C768" s="12">
        <v>0</v>
      </c>
      <c r="D768" s="12">
        <v>0</v>
      </c>
      <c r="E768" s="12">
        <v>0</v>
      </c>
      <c r="F768" s="12">
        <v>0</v>
      </c>
      <c r="G768" s="12"/>
      <c r="H768" s="12"/>
      <c r="I768" s="12">
        <f ca="1">INDEX('Flow probs &amp; rates'!$K$5:$K$5999,UsefulSeries!$E766)</f>
        <v>9.7644166588737175E-3</v>
      </c>
      <c r="J768" s="12"/>
      <c r="K768" s="12">
        <f>-INDEX('Flow probs &amp; rates'!$E$4:$E$5999,UsefulSeries!$E766)</f>
        <v>-0.64219869301895738</v>
      </c>
      <c r="L768" s="12">
        <f>INDEX('Flow probs &amp; rates'!$E$4:$E$5999,UsefulSeries!$E766)</f>
        <v>0.64219869301895738</v>
      </c>
      <c r="M768" s="12"/>
      <c r="N768" s="12"/>
      <c r="O768" s="12"/>
      <c r="P768" s="12">
        <f t="array" aca="1" ref="P768:U773" ca="1">MINVERSE(A768:F773)</f>
        <v>66.427661295264286</v>
      </c>
      <c r="Q768" s="12">
        <f ca="1"/>
        <v>0.65837722489030881</v>
      </c>
      <c r="R768" s="12">
        <f ca="1"/>
        <v>0</v>
      </c>
      <c r="S768" s="12">
        <f ca="1"/>
        <v>0</v>
      </c>
      <c r="T768" s="12">
        <f ca="1"/>
        <v>0</v>
      </c>
      <c r="U768" s="12">
        <f ca="1"/>
        <v>0</v>
      </c>
      <c r="V768" s="12"/>
      <c r="W768" s="12">
        <f ca="1">INDEX(P$8:P$6003,UsefulSeries!$I764)</f>
        <v>0</v>
      </c>
      <c r="X768" s="12">
        <f ca="1">INDEX(Q$8:Q$6003,UsefulSeries!$I764)</f>
        <v>0</v>
      </c>
      <c r="Y768" s="12">
        <f ca="1">INDEX(R$8:R$6003,UsefulSeries!$I764)</f>
        <v>0.16854370606760791</v>
      </c>
      <c r="Z768" s="12">
        <f ca="1">INDEX(S$8:S$6003,UsefulSeries!$I764)</f>
        <v>5.863747733762234E-2</v>
      </c>
      <c r="AA768" s="12">
        <f ca="1">INDEX(T$8:T$6003,UsefulSeries!$I764)</f>
        <v>0</v>
      </c>
      <c r="AB768" s="12">
        <f ca="1">INDEX(U$8:U$6003,UsefulSeries!$I764)</f>
        <v>0</v>
      </c>
      <c r="AC768" s="12">
        <f>INDEX( K$8:K$6003,UsefulSeries!$I764)</f>
        <v>3.1179463074761184E-2</v>
      </c>
      <c r="AD768" s="12">
        <f>INDEX(L$8:L$6003,UsefulSeries!$I764)</f>
        <v>-3.1179463074761184E-2</v>
      </c>
      <c r="AE768" s="12"/>
      <c r="AF768" s="12"/>
      <c r="AG768" s="12"/>
      <c r="AH768" s="12"/>
      <c r="AI768" s="12"/>
      <c r="AJ768" s="12"/>
      <c r="AK768" s="12"/>
      <c r="AL768" s="12"/>
      <c r="AM768" s="12"/>
      <c r="AN768" s="12">
        <f t="shared" ca="1" si="117"/>
        <v>0</v>
      </c>
      <c r="AO768" s="12">
        <f t="shared" ca="1" si="118"/>
        <v>0</v>
      </c>
      <c r="AP768" s="12">
        <f t="shared" ca="1" si="119"/>
        <v>0.16854370606760791</v>
      </c>
      <c r="AQ768" s="12">
        <f t="shared" ca="1" si="120"/>
        <v>5.863747733762234E-2</v>
      </c>
      <c r="AR768" s="12">
        <f t="shared" ca="1" si="121"/>
        <v>0</v>
      </c>
      <c r="AS768" s="12">
        <f t="shared" ca="1" si="122"/>
        <v>0</v>
      </c>
      <c r="AT768" s="12">
        <f t="shared" si="123"/>
        <v>3.1179463074761184E-2</v>
      </c>
      <c r="AU768" s="12">
        <f t="shared" si="124"/>
        <v>-3.1179463074761184E-2</v>
      </c>
      <c r="AV768" s="12"/>
      <c r="AW768" s="12">
        <f ca="1">INDEX(I$8:I$6003,UsefulSeries!$I764)</f>
        <v>0.28369150170152768</v>
      </c>
      <c r="AX768" s="12"/>
      <c r="AY768" s="12"/>
      <c r="AZ768" s="12">
        <f ca="1"/>
        <v>5.8637477337622347E-2</v>
      </c>
      <c r="BA768" s="12"/>
      <c r="BB768" s="12">
        <f t="shared" ca="1" si="116"/>
        <v>5.8637477337622347E-2</v>
      </c>
      <c r="BC768" s="12"/>
      <c r="BD768" s="38">
        <f ca="1"/>
        <v>0.28249915835155842</v>
      </c>
    </row>
    <row r="769" spans="1:56" x14ac:dyDescent="0.35">
      <c r="A769" s="12">
        <f ca="1">-INDEX('Flow probs &amp; rates'!$K$5:$K$5999,UsefulSeries!$E766,0)*(INDEX('Flow probs &amp; rates'!$L$5:$L$5999,UsefulSeries!$E766,0))/INDEX('Flow probs &amp; rates'!$E$4:$E$5999,UsefulSeries!$E766,0)</f>
        <v>-2.2516483718463621E-4</v>
      </c>
      <c r="B769" s="12">
        <f ca="1">INDEX('Flow probs &amp; rates'!$L$5:$L$5999,UsefulSeries!$E766,0)*(1-INDEX('Flow probs &amp; rates'!$L$5:$L$5999,UsefulSeries!$E766,0))/INDEX('Flow probs &amp; rates'!$E$4:$E$5999,UsefulSeries!$E766,0)</f>
        <v>2.2718242634526632E-2</v>
      </c>
      <c r="C769" s="12">
        <v>0</v>
      </c>
      <c r="D769" s="12">
        <v>0</v>
      </c>
      <c r="E769" s="12">
        <v>0</v>
      </c>
      <c r="F769" s="12">
        <v>0</v>
      </c>
      <c r="G769" s="12"/>
      <c r="H769" s="12"/>
      <c r="I769" s="12">
        <f ca="1">INDEX('Flow probs &amp; rates'!$L$5:$L$5999,UsefulSeries!$E766)</f>
        <v>1.4808930139455842E-2</v>
      </c>
      <c r="J769" s="12"/>
      <c r="K769" s="12">
        <f>-INDEX('Flow probs &amp; rates'!$E$4:$E$5999,UsefulSeries!$E766)</f>
        <v>-0.64219869301895738</v>
      </c>
      <c r="L769" s="12"/>
      <c r="M769" s="12"/>
      <c r="N769" s="12"/>
      <c r="O769" s="12"/>
      <c r="P769" s="12">
        <f ca="1"/>
        <v>0.65837722489030881</v>
      </c>
      <c r="Q769" s="12">
        <f ca="1"/>
        <v>44.024014510728378</v>
      </c>
      <c r="R769" s="12">
        <f ca="1"/>
        <v>0</v>
      </c>
      <c r="S769" s="12">
        <f ca="1"/>
        <v>0</v>
      </c>
      <c r="T769" s="12">
        <f ca="1"/>
        <v>0</v>
      </c>
      <c r="U769" s="12">
        <f ca="1"/>
        <v>0</v>
      </c>
      <c r="V769" s="12"/>
      <c r="W769" s="12">
        <f ca="1">INDEX(P$9:P$6003,UsefulSeries!$I764)</f>
        <v>0</v>
      </c>
      <c r="X769" s="12">
        <f ca="1">INDEX(Q$9:Q$6003,UsefulSeries!$I764)</f>
        <v>0</v>
      </c>
      <c r="Y769" s="12">
        <f ca="1">INDEX(R$9:R$6003,UsefulSeries!$I764)</f>
        <v>5.8637477337622347E-2</v>
      </c>
      <c r="Z769" s="12">
        <f ca="1">INDEX(S$9:S$6003,UsefulSeries!$I764)</f>
        <v>0.22756244082877758</v>
      </c>
      <c r="AA769" s="12">
        <f ca="1">INDEX(T$9:T$6003,UsefulSeries!$I764)</f>
        <v>0</v>
      </c>
      <c r="AB769" s="12">
        <f ca="1">INDEX(U$9:U$6003,UsefulSeries!$I764)</f>
        <v>0</v>
      </c>
      <c r="AC769" s="12">
        <f>INDEX( K$9:K$6003,UsefulSeries!$I764)</f>
        <v>0</v>
      </c>
      <c r="AD769" s="12">
        <f>INDEX(L$9:L$6003,UsefulSeries!$I764)</f>
        <v>-3.1179463074761184E-2</v>
      </c>
      <c r="AE769" s="12"/>
      <c r="AF769" s="12"/>
      <c r="AG769" s="12"/>
      <c r="AH769" s="12"/>
      <c r="AI769" s="12"/>
      <c r="AJ769" s="12"/>
      <c r="AK769" s="12"/>
      <c r="AL769" s="12"/>
      <c r="AM769" s="12"/>
      <c r="AN769" s="12">
        <f t="shared" ca="1" si="117"/>
        <v>0</v>
      </c>
      <c r="AO769" s="12">
        <f t="shared" ca="1" si="118"/>
        <v>0</v>
      </c>
      <c r="AP769" s="12">
        <f t="shared" ca="1" si="119"/>
        <v>5.8637477337622347E-2</v>
      </c>
      <c r="AQ769" s="12">
        <f t="shared" ca="1" si="120"/>
        <v>0.22756244082877758</v>
      </c>
      <c r="AR769" s="12">
        <f t="shared" ca="1" si="121"/>
        <v>0</v>
      </c>
      <c r="AS769" s="12">
        <f t="shared" ca="1" si="122"/>
        <v>0</v>
      </c>
      <c r="AT769" s="12">
        <f t="shared" si="123"/>
        <v>0</v>
      </c>
      <c r="AU769" s="12">
        <f t="shared" si="124"/>
        <v>-3.1179463074761184E-2</v>
      </c>
      <c r="AV769" s="12"/>
      <c r="AW769" s="12">
        <f ca="1">INDEX(I$9:I$6003,UsefulSeries!$I764)</f>
        <v>0.18457581656599684</v>
      </c>
      <c r="AX769" s="12"/>
      <c r="AY769" s="12"/>
      <c r="AZ769" s="12">
        <f ca="1"/>
        <v>5.863747733762234E-2</v>
      </c>
      <c r="BA769" s="12"/>
      <c r="BB769" s="12">
        <f t="shared" ca="1" si="116"/>
        <v>5.863747733762234E-2</v>
      </c>
      <c r="BC769" s="12"/>
      <c r="BD769" s="38">
        <f ca="1"/>
        <v>0.18861186280751252</v>
      </c>
    </row>
    <row r="770" spans="1:56" x14ac:dyDescent="0.35">
      <c r="A770" s="12">
        <v>0</v>
      </c>
      <c r="B770" s="12">
        <v>0</v>
      </c>
      <c r="C770" s="12">
        <f ca="1">INDEX('Flow probs &amp; rates'!$M$5:$M$5999,UsefulSeries!$E766,0)*(1-INDEX('Flow probs &amp; rates'!$M$5:$M$5999,UsefulSeries!$E766,0))/INDEX('Flow probs &amp; rates'!$F$4:$F$5999,UsefulSeries!$E766,0)</f>
        <v>7.753359862146886</v>
      </c>
      <c r="D770" s="12">
        <f ca="1">-INDEX('Flow probs &amp; rates'!$M$5:$M$5999,UsefulSeries!$E766,0)*(INDEX('Flow probs &amp; rates'!$O$5:$O$5999,UsefulSeries!$E766,0))/INDEX('Flow probs &amp; rates'!$F$4:$F$5999,UsefulSeries!$E766,0)</f>
        <v>-1.6693282832154162</v>
      </c>
      <c r="E770" s="12">
        <v>0</v>
      </c>
      <c r="F770" s="12">
        <v>0</v>
      </c>
      <c r="G770" s="12"/>
      <c r="H770" s="12"/>
      <c r="I770" s="12">
        <f ca="1">INDEX('Flow probs &amp; rates'!$M$5:$M$5999,UsefulSeries!$E766)</f>
        <v>0.28692173193333986</v>
      </c>
      <c r="J770" s="12"/>
      <c r="K770" s="12">
        <f>INDEX('Flow probs &amp; rates'!$F$4:$F$5999,UsefulSeries!$E766)</f>
        <v>2.6388256873847712E-2</v>
      </c>
      <c r="L770" s="12">
        <f>-INDEX('Flow probs &amp; rates'!$F$4:$F$5999,UsefulSeries!$E766)</f>
        <v>-2.6388256873847712E-2</v>
      </c>
      <c r="M770" s="12"/>
      <c r="N770" s="12"/>
      <c r="O770" s="12"/>
      <c r="P770" s="12">
        <f ca="1"/>
        <v>0</v>
      </c>
      <c r="Q770" s="12">
        <f ca="1"/>
        <v>0</v>
      </c>
      <c r="R770" s="12">
        <f ca="1"/>
        <v>0.13913003039900518</v>
      </c>
      <c r="S770" s="12">
        <f ca="1"/>
        <v>4.7159803201371857E-2</v>
      </c>
      <c r="T770" s="12">
        <f ca="1"/>
        <v>0</v>
      </c>
      <c r="U770" s="12">
        <f ca="1"/>
        <v>0</v>
      </c>
      <c r="V770" s="12"/>
      <c r="W770" s="12">
        <f ca="1">INDEX(P$10:P$6003,UsefulSeries!$I764)</f>
        <v>0</v>
      </c>
      <c r="X770" s="12">
        <f ca="1">INDEX(Q$10:Q$6003,UsefulSeries!$I764)</f>
        <v>0</v>
      </c>
      <c r="Y770" s="12">
        <f ca="1">INDEX(R$10:R$6003,UsefulSeries!$I764)</f>
        <v>0</v>
      </c>
      <c r="Z770" s="12">
        <f ca="1">INDEX(S$10:S$6003,UsefulSeries!$I764)</f>
        <v>0</v>
      </c>
      <c r="AA770" s="12">
        <f ca="1">INDEX(T$10:T$6003,UsefulSeries!$I764)</f>
        <v>15.213722927605751</v>
      </c>
      <c r="AB770" s="12">
        <f ca="1">INDEX(U$10:U$6003,UsefulSeries!$I764)</f>
        <v>0.34340137548574351</v>
      </c>
      <c r="AC770" s="12">
        <f>INDEX( K$10:K$6003,UsefulSeries!$I764)</f>
        <v>0.32875042230350032</v>
      </c>
      <c r="AD770" s="12">
        <f>INDEX(L$10:L$6003,UsefulSeries!$I764)</f>
        <v>0</v>
      </c>
      <c r="AE770" s="12"/>
      <c r="AF770" s="12"/>
      <c r="AG770" s="12"/>
      <c r="AH770" s="12"/>
      <c r="AI770" s="12"/>
      <c r="AJ770" s="12"/>
      <c r="AK770" s="12"/>
      <c r="AL770" s="12"/>
      <c r="AM770" s="12"/>
      <c r="AN770" s="12">
        <f t="shared" ca="1" si="117"/>
        <v>0</v>
      </c>
      <c r="AO770" s="12">
        <f t="shared" ca="1" si="118"/>
        <v>0</v>
      </c>
      <c r="AP770" s="12">
        <f t="shared" ca="1" si="119"/>
        <v>0</v>
      </c>
      <c r="AQ770" s="12">
        <f t="shared" ca="1" si="120"/>
        <v>0</v>
      </c>
      <c r="AR770" s="12">
        <f t="shared" ca="1" si="121"/>
        <v>15.213722927605751</v>
      </c>
      <c r="AS770" s="12">
        <f t="shared" ca="1" si="122"/>
        <v>0.34340137548574351</v>
      </c>
      <c r="AT770" s="12">
        <f t="shared" si="123"/>
        <v>0.32875042230350032</v>
      </c>
      <c r="AU770" s="12">
        <f t="shared" si="124"/>
        <v>0</v>
      </c>
      <c r="AV770" s="12"/>
      <c r="AW770" s="12">
        <f ca="1">INDEX(I$10:I$6003,UsefulSeries!$I764)</f>
        <v>2.2107822023299258E-2</v>
      </c>
      <c r="AX770" s="12"/>
      <c r="AY770" s="12"/>
      <c r="AZ770" s="12">
        <f ca="1"/>
        <v>0.34340137548574345</v>
      </c>
      <c r="BA770" s="12"/>
      <c r="BB770" s="12">
        <f t="shared" ca="1" si="116"/>
        <v>0.34340137548574345</v>
      </c>
      <c r="BC770" s="12"/>
      <c r="BD770" s="38">
        <f ca="1"/>
        <v>2.1556590321968296E-2</v>
      </c>
    </row>
    <row r="771" spans="1:56" x14ac:dyDescent="0.35">
      <c r="A771" s="12">
        <v>0</v>
      </c>
      <c r="B771" s="12">
        <v>0</v>
      </c>
      <c r="C771" s="12">
        <f ca="1">-INDEX('Flow probs &amp; rates'!$M$5:$M$5999,UsefulSeries!$E766,0)*(INDEX('Flow probs &amp; rates'!$O$5:$O$5999,UsefulSeries!$E766,0))/INDEX('Flow probs &amp; rates'!$F$4:$F$5999,UsefulSeries!$E766,0)</f>
        <v>-1.6693282832154162</v>
      </c>
      <c r="D771" s="12">
        <f ca="1">INDEX('Flow probs &amp; rates'!$O$5:$O$5999,UsefulSeries!$E766,0)*(1-INDEX('Flow probs &amp; rates'!$O$5:$O$5999,UsefulSeries!$E766,0))/INDEX('Flow probs &amp; rates'!$F$4:$F$5999,UsefulSeries!$E766,0)</f>
        <v>4.9248232397823877</v>
      </c>
      <c r="E771" s="12">
        <v>0</v>
      </c>
      <c r="F771" s="12">
        <v>0</v>
      </c>
      <c r="G771" s="12"/>
      <c r="H771" s="12"/>
      <c r="I771" s="12">
        <f ca="1">INDEX('Flow probs &amp; rates'!$O$5:$O$5999,UsefulSeries!$E766)</f>
        <v>0.15352850147475702</v>
      </c>
      <c r="J771" s="12"/>
      <c r="K771" s="12"/>
      <c r="L771" s="12">
        <f>-INDEX('Flow probs &amp; rates'!$F$4:$F$5999,UsefulSeries!$E766)</f>
        <v>-2.6388256873847712E-2</v>
      </c>
      <c r="M771" s="12"/>
      <c r="N771" s="12"/>
      <c r="O771" s="12"/>
      <c r="P771" s="12">
        <f ca="1"/>
        <v>0</v>
      </c>
      <c r="Q771" s="12">
        <f ca="1"/>
        <v>0</v>
      </c>
      <c r="R771" s="12">
        <f ca="1"/>
        <v>4.7159803201371864E-2</v>
      </c>
      <c r="S771" s="12">
        <f ca="1"/>
        <v>0.21903835747871192</v>
      </c>
      <c r="T771" s="12">
        <f ca="1"/>
        <v>0</v>
      </c>
      <c r="U771" s="12">
        <f ca="1"/>
        <v>0</v>
      </c>
      <c r="V771" s="12"/>
      <c r="W771" s="12">
        <f ca="1">INDEX(P$11:P$6003,UsefulSeries!$I764)</f>
        <v>0</v>
      </c>
      <c r="X771" s="12">
        <f ca="1">INDEX(Q$11:Q$6003,UsefulSeries!$I764)</f>
        <v>0</v>
      </c>
      <c r="Y771" s="12">
        <f ca="1">INDEX(R$11:R$6003,UsefulSeries!$I764)</f>
        <v>0</v>
      </c>
      <c r="Z771" s="12">
        <f ca="1">INDEX(S$11:S$6003,UsefulSeries!$I764)</f>
        <v>0</v>
      </c>
      <c r="AA771" s="12">
        <f ca="1">INDEX(T$11:T$6003,UsefulSeries!$I764)</f>
        <v>0.34340137548574351</v>
      </c>
      <c r="AB771" s="12">
        <f ca="1">INDEX(U$11:U$6003,UsefulSeries!$I764)</f>
        <v>16.336006684788181</v>
      </c>
      <c r="AC771" s="12">
        <f>INDEX( K$11:K$6003,UsefulSeries!$I764)</f>
        <v>0</v>
      </c>
      <c r="AD771" s="12">
        <f>INDEX(L$11:L$6003,UsefulSeries!$I764)</f>
        <v>0.32875042230350032</v>
      </c>
      <c r="AE771" s="12"/>
      <c r="AF771" s="12"/>
      <c r="AG771" s="12"/>
      <c r="AH771" s="12"/>
      <c r="AI771" s="12"/>
      <c r="AJ771" s="12"/>
      <c r="AK771" s="12"/>
      <c r="AL771" s="12"/>
      <c r="AM771" s="12"/>
      <c r="AN771" s="12">
        <f t="shared" ca="1" si="117"/>
        <v>0</v>
      </c>
      <c r="AO771" s="12">
        <f t="shared" ca="1" si="118"/>
        <v>0</v>
      </c>
      <c r="AP771" s="12">
        <f t="shared" ca="1" si="119"/>
        <v>0</v>
      </c>
      <c r="AQ771" s="12">
        <f t="shared" ca="1" si="120"/>
        <v>0</v>
      </c>
      <c r="AR771" s="12">
        <f t="shared" ca="1" si="121"/>
        <v>0.34340137548574351</v>
      </c>
      <c r="AS771" s="12">
        <f t="shared" ca="1" si="122"/>
        <v>16.336006684788181</v>
      </c>
      <c r="AT771" s="12">
        <f t="shared" si="123"/>
        <v>0</v>
      </c>
      <c r="AU771" s="12">
        <f t="shared" si="124"/>
        <v>0.32875042230350032</v>
      </c>
      <c r="AV771" s="12"/>
      <c r="AW771" s="12">
        <f ca="1">INDEX(I$11:I$6003,UsefulSeries!$I764)</f>
        <v>2.0556401908591822E-2</v>
      </c>
      <c r="AX771" s="12"/>
      <c r="AY771" s="12"/>
      <c r="AZ771" s="12">
        <f ca="1"/>
        <v>0.34340137548574351</v>
      </c>
      <c r="BA771" s="12"/>
      <c r="BB771" s="12">
        <f t="shared" ca="1" si="116"/>
        <v>0.34340137548574351</v>
      </c>
      <c r="BC771" s="12"/>
      <c r="BD771" s="38">
        <f ca="1"/>
        <v>2.0020315167190869E-2</v>
      </c>
    </row>
    <row r="772" spans="1:56" x14ac:dyDescent="0.35">
      <c r="A772" s="12">
        <v>0</v>
      </c>
      <c r="B772" s="12">
        <v>0</v>
      </c>
      <c r="C772" s="12">
        <v>0</v>
      </c>
      <c r="D772" s="12">
        <v>0</v>
      </c>
      <c r="E772" s="12">
        <f ca="1">INDEX('Flow probs &amp; rates'!$P$5:$P$5999,UsefulSeries!$E766,0)*(1-INDEX('Flow probs &amp; rates'!$P$5:$P$5999,UsefulSeries!$E766,0))/INDEX('Flow probs &amp; rates'!$G$4:$G$5999,UsefulSeries!$E766,0)</f>
        <v>8.1413796688302204E-2</v>
      </c>
      <c r="F772" s="12">
        <f ca="1">-INDEX('Flow probs &amp; rates'!$P$5:$P$5999,UsefulSeries!$E766,0)*(INDEX('Flow probs &amp; rates'!$Q$5:$Q$5999,UsefulSeries!$E766,0))/INDEX('Flow probs &amp; rates'!$G$4:$G$5999,UsefulSeries!$E766,0)</f>
        <v>-1.4412058448075875E-3</v>
      </c>
      <c r="G772" s="12"/>
      <c r="H772" s="12"/>
      <c r="I772" s="12">
        <f ca="1">INDEX('Flow probs &amp; rates'!$P$5:$P$5999,UsefulSeries!$E766)</f>
        <v>2.7751754562578904E-2</v>
      </c>
      <c r="J772" s="12"/>
      <c r="K772" s="12">
        <f>INDEX('Flow probs &amp; rates'!$G$4:$G$5999,UsefulSeries!$E766)</f>
        <v>0.33141305010719496</v>
      </c>
      <c r="L772" s="12"/>
      <c r="M772" s="12"/>
      <c r="N772" s="12"/>
      <c r="O772" s="12"/>
      <c r="P772" s="12">
        <f ca="1"/>
        <v>0</v>
      </c>
      <c r="Q772" s="12">
        <f ca="1"/>
        <v>0</v>
      </c>
      <c r="R772" s="12">
        <f ca="1"/>
        <v>0</v>
      </c>
      <c r="S772" s="12">
        <f ca="1"/>
        <v>0</v>
      </c>
      <c r="T772" s="12">
        <f ca="1"/>
        <v>12.289073374937084</v>
      </c>
      <c r="U772" s="12">
        <f ca="1"/>
        <v>0.3470158246703392</v>
      </c>
      <c r="V772" s="12"/>
      <c r="W772" s="12"/>
      <c r="X772" s="12"/>
      <c r="Y772" s="12"/>
      <c r="Z772" s="12"/>
      <c r="AA772" s="12"/>
      <c r="AB772" s="12"/>
      <c r="AC772" s="12"/>
      <c r="AD772" s="12"/>
      <c r="AE772" s="12">
        <f t="array" ref="AE772:AJ773">TRANSPOSE(AC766:AD771)</f>
        <v>-0.64007011462173846</v>
      </c>
      <c r="AF772" s="12">
        <v>-0.64007011462173846</v>
      </c>
      <c r="AG772" s="12">
        <v>3.1179463074761184E-2</v>
      </c>
      <c r="AH772" s="12">
        <v>0</v>
      </c>
      <c r="AI772" s="12">
        <v>0.32875042230350032</v>
      </c>
      <c r="AJ772" s="12">
        <v>0</v>
      </c>
      <c r="AK772" s="12"/>
      <c r="AL772" s="12"/>
      <c r="AM772" s="12"/>
      <c r="AN772" s="12">
        <f t="shared" si="117"/>
        <v>-0.64007011462173846</v>
      </c>
      <c r="AO772" s="12">
        <f t="shared" si="118"/>
        <v>-0.64007011462173846</v>
      </c>
      <c r="AP772" s="12">
        <f t="shared" si="119"/>
        <v>3.1179463074761184E-2</v>
      </c>
      <c r="AQ772" s="12">
        <f t="shared" si="120"/>
        <v>0</v>
      </c>
      <c r="AR772" s="12">
        <f t="shared" si="121"/>
        <v>0.32875042230350032</v>
      </c>
      <c r="AS772" s="12">
        <f t="shared" si="122"/>
        <v>0</v>
      </c>
      <c r="AT772" s="12">
        <f t="shared" si="123"/>
        <v>0</v>
      </c>
      <c r="AU772" s="12">
        <f t="shared" si="124"/>
        <v>0</v>
      </c>
      <c r="AV772" s="12"/>
      <c r="AW772" s="12"/>
      <c r="AX772" s="12">
        <f>INDEX($N$6:$N$6003,UsefulSeries!$K764)</f>
        <v>-1.1727681761808384E-4</v>
      </c>
      <c r="AY772" s="12"/>
      <c r="AZ772" s="12"/>
      <c r="BA772" s="12"/>
      <c r="BB772" s="12">
        <f t="shared" si="116"/>
        <v>-1.1727681761808384E-4</v>
      </c>
      <c r="BC772" s="12"/>
      <c r="BD772" s="38">
        <f ca="1"/>
        <v>2.6069561332537232E-2</v>
      </c>
    </row>
    <row r="773" spans="1:56" x14ac:dyDescent="0.35">
      <c r="A773" s="12">
        <v>0</v>
      </c>
      <c r="B773" s="12">
        <v>0</v>
      </c>
      <c r="C773" s="12">
        <v>0</v>
      </c>
      <c r="D773" s="12">
        <v>0</v>
      </c>
      <c r="E773" s="12">
        <f ca="1">-INDEX('Flow probs &amp; rates'!$P$5:$P$5999,UsefulSeries!$E766,0)*(INDEX('Flow probs &amp; rates'!$Q$5:$Q$5999,UsefulSeries!$E766,0))/INDEX('Flow probs &amp; rates'!$G$4:$G$5999,UsefulSeries!$E766,0)</f>
        <v>-1.4412058448075875E-3</v>
      </c>
      <c r="F773" s="12">
        <f ca="1">INDEX('Flow probs &amp; rates'!$Q$5:$Q$5999,UsefulSeries!$E766,0)*(1-INDEX('Flow probs &amp; rates'!$Q$5:$Q$5999,UsefulSeries!$E766,0))/INDEX('Flow probs &amp; rates'!$G$4:$G$5999,UsefulSeries!$E766,0)</f>
        <v>5.1038261416619671E-2</v>
      </c>
      <c r="G773" s="12"/>
      <c r="H773" s="12"/>
      <c r="I773" s="12">
        <f ca="1">INDEX('Flow probs &amp; rates'!$Q$5:$Q$5999,UsefulSeries!$E766)</f>
        <v>1.7210963140473011E-2</v>
      </c>
      <c r="J773" s="12"/>
      <c r="K773" s="12"/>
      <c r="L773" s="12">
        <f>INDEX('Flow probs &amp; rates'!$G$4:$G$5999,UsefulSeries!$E766)</f>
        <v>0.33141305010719496</v>
      </c>
      <c r="M773" s="12"/>
      <c r="N773" s="12"/>
      <c r="O773" s="12"/>
      <c r="P773" s="12">
        <f ca="1"/>
        <v>0</v>
      </c>
      <c r="Q773" s="12">
        <f ca="1"/>
        <v>0</v>
      </c>
      <c r="R773" s="12">
        <f ca="1"/>
        <v>0</v>
      </c>
      <c r="S773" s="12">
        <f ca="1"/>
        <v>0</v>
      </c>
      <c r="T773" s="12">
        <f ca="1"/>
        <v>0.34701582467033926</v>
      </c>
      <c r="U773" s="12">
        <f ca="1"/>
        <v>19.602942840622724</v>
      </c>
      <c r="V773" s="12"/>
      <c r="W773" s="12"/>
      <c r="X773" s="12"/>
      <c r="Y773" s="12"/>
      <c r="Z773" s="12"/>
      <c r="AA773" s="12"/>
      <c r="AB773" s="12"/>
      <c r="AC773" s="12"/>
      <c r="AD773" s="12"/>
      <c r="AE773" s="12">
        <v>0.64007011462173846</v>
      </c>
      <c r="AF773" s="12">
        <v>0</v>
      </c>
      <c r="AG773" s="12">
        <v>-3.1179463074761184E-2</v>
      </c>
      <c r="AH773" s="12">
        <v>-3.1179463074761184E-2</v>
      </c>
      <c r="AI773" s="12">
        <v>0</v>
      </c>
      <c r="AJ773" s="12">
        <v>0.32875042230350032</v>
      </c>
      <c r="AK773" s="12"/>
      <c r="AL773" s="12"/>
      <c r="AM773" s="12"/>
      <c r="AN773" s="12">
        <f t="shared" si="117"/>
        <v>0.64007011462173846</v>
      </c>
      <c r="AO773" s="12">
        <f t="shared" si="118"/>
        <v>0</v>
      </c>
      <c r="AP773" s="12">
        <f t="shared" si="119"/>
        <v>-3.1179463074761184E-2</v>
      </c>
      <c r="AQ773" s="12">
        <f t="shared" si="120"/>
        <v>-3.1179463074761184E-2</v>
      </c>
      <c r="AR773" s="12">
        <f t="shared" si="121"/>
        <v>0</v>
      </c>
      <c r="AS773" s="12">
        <f t="shared" si="122"/>
        <v>0.32875042230350032</v>
      </c>
      <c r="AT773" s="12">
        <f t="shared" si="123"/>
        <v>0</v>
      </c>
      <c r="AU773" s="12">
        <f t="shared" si="124"/>
        <v>0</v>
      </c>
      <c r="AV773" s="12"/>
      <c r="AW773" s="12"/>
      <c r="AX773" s="12">
        <f>INDEX('Margin error adjustment'!N$7:N$6003,UsefulSeries!$K764)</f>
        <v>-3.2834199414024864E-4</v>
      </c>
      <c r="AY773" s="12"/>
      <c r="AZ773" s="12"/>
      <c r="BA773" s="12"/>
      <c r="BB773" s="12">
        <f t="shared" si="116"/>
        <v>-3.2834199414024864E-4</v>
      </c>
      <c r="BC773" s="12"/>
      <c r="BD773" s="38">
        <f ca="1"/>
        <v>2.7214597179561859E-2</v>
      </c>
    </row>
    <row r="774" spans="1:56" x14ac:dyDescent="0.35">
      <c r="A774" s="12">
        <f ca="1">INDEX('Flow probs &amp; rates'!$K$5:$K$5999,UsefulSeries!$E772,0)*(1-INDEX('Flow probs &amp; rates'!$K$5:$K$5999,UsefulSeries!$E772,0))/INDEX('Flow probs &amp; rates'!$E$4:$E$5999,UsefulSeries!$E772,0)</f>
        <v>1.588477270436494E-2</v>
      </c>
      <c r="B774" s="12">
        <f ca="1">-INDEX('Flow probs &amp; rates'!$K$5:$K$5999,UsefulSeries!$E772,0)*(INDEX('Flow probs &amp; rates'!$L$5:$L$5999,UsefulSeries!$E772,0))/INDEX('Flow probs &amp; rates'!$E$4:$E$5999,UsefulSeries!$E772,0)</f>
        <v>-2.3493025755319581E-4</v>
      </c>
      <c r="C774" s="12">
        <v>0</v>
      </c>
      <c r="D774" s="12">
        <v>0</v>
      </c>
      <c r="E774" s="12">
        <v>0</v>
      </c>
      <c r="F774" s="12">
        <v>0</v>
      </c>
      <c r="G774" s="12"/>
      <c r="H774" s="12"/>
      <c r="I774" s="12">
        <f ca="1">INDEX('Flow probs &amp; rates'!$K$5:$K$5999,UsefulSeries!$E772)</f>
        <v>1.031048082169465E-2</v>
      </c>
      <c r="J774" s="12"/>
      <c r="K774" s="12">
        <f>-INDEX('Flow probs &amp; rates'!$E$4:$E$5999,UsefulSeries!$E772)</f>
        <v>-0.64238720923694026</v>
      </c>
      <c r="L774" s="12">
        <f>INDEX('Flow probs &amp; rates'!$E$4:$E$5999,UsefulSeries!$E772)</f>
        <v>0.64238720923694026</v>
      </c>
      <c r="M774" s="12"/>
      <c r="N774" s="12"/>
      <c r="O774" s="12"/>
      <c r="P774" s="12">
        <f t="array" aca="1" ref="P774:U779" ca="1">MINVERSE(A774:F779)</f>
        <v>62.963115440258498</v>
      </c>
      <c r="Q774" s="12">
        <f ca="1"/>
        <v>0.65882329849238497</v>
      </c>
      <c r="R774" s="12">
        <f ca="1"/>
        <v>0</v>
      </c>
      <c r="S774" s="12">
        <f ca="1"/>
        <v>0</v>
      </c>
      <c r="T774" s="12">
        <f ca="1"/>
        <v>0</v>
      </c>
      <c r="U774" s="12">
        <f ca="1"/>
        <v>0</v>
      </c>
      <c r="V774" s="12"/>
      <c r="W774" s="12">
        <f ca="1">INDEX(P$6:P$6003,UsefulSeries!$I772)</f>
        <v>54.495228943272821</v>
      </c>
      <c r="X774" s="12">
        <f ca="1">INDEX(Q$6:Q$6003,UsefulSeries!$I772)</f>
        <v>0.65604512296263162</v>
      </c>
      <c r="Y774" s="12">
        <f ca="1">INDEX(R$6:R$6003,UsefulSeries!$I772)</f>
        <v>0</v>
      </c>
      <c r="Z774" s="12">
        <f ca="1">INDEX(S$6:S$6003,UsefulSeries!$I772)</f>
        <v>0</v>
      </c>
      <c r="AA774" s="12">
        <f ca="1">INDEX(T$6:T$6003,UsefulSeries!$I772)</f>
        <v>0</v>
      </c>
      <c r="AB774" s="12">
        <f ca="1">INDEX(U$6:U$6003,UsefulSeries!$I772)</f>
        <v>0</v>
      </c>
      <c r="AC774" s="12">
        <f>INDEX( K$6:K$6003,UsefulSeries!$I772)</f>
        <v>-0.63995283780412038</v>
      </c>
      <c r="AD774" s="12">
        <f>INDEX(L$6:L$6003,UsefulSeries!$I772)</f>
        <v>0.63995283780412038</v>
      </c>
      <c r="AE774" s="12"/>
      <c r="AF774" s="12"/>
      <c r="AG774" s="12"/>
      <c r="AH774" s="12"/>
      <c r="AI774" s="12"/>
      <c r="AJ774" s="12"/>
      <c r="AK774" s="12"/>
      <c r="AL774" s="12"/>
      <c r="AM774" s="12"/>
      <c r="AN774" s="12">
        <f t="shared" ca="1" si="117"/>
        <v>54.495228943272821</v>
      </c>
      <c r="AO774" s="12">
        <f t="shared" ca="1" si="118"/>
        <v>0.65604512296263162</v>
      </c>
      <c r="AP774" s="12">
        <f t="shared" ca="1" si="119"/>
        <v>0</v>
      </c>
      <c r="AQ774" s="12">
        <f t="shared" ca="1" si="120"/>
        <v>0</v>
      </c>
      <c r="AR774" s="12">
        <f t="shared" ca="1" si="121"/>
        <v>0</v>
      </c>
      <c r="AS774" s="12">
        <f t="shared" ca="1" si="122"/>
        <v>0</v>
      </c>
      <c r="AT774" s="12">
        <f t="shared" si="123"/>
        <v>-0.63995283780412038</v>
      </c>
      <c r="AU774" s="12">
        <f t="shared" si="124"/>
        <v>0.63995283780412038</v>
      </c>
      <c r="AV774" s="12"/>
      <c r="AW774" s="12">
        <f ca="1">INDEX(I$6:I$6003,UsefulSeries!$I772)</f>
        <v>1.1886377028670814E-2</v>
      </c>
      <c r="AX774" s="12"/>
      <c r="AY774" s="12"/>
      <c r="AZ774" s="12">
        <f t="array" aca="1" ref="AZ774:AZ779" ca="1">MMULT(W774:AB779,AW774:AW779)</f>
        <v>0.65604512296263151</v>
      </c>
      <c r="BA774" s="12"/>
      <c r="BB774" s="12">
        <f t="shared" ca="1" si="116"/>
        <v>0.65604512296263151</v>
      </c>
      <c r="BC774" s="12"/>
      <c r="BD774" s="38">
        <f t="array" aca="1" ref="BD774:BD781" ca="1">MMULT(MINVERSE(AN774:AU781),BB774:BB781)</f>
        <v>1.2292337603660429E-2</v>
      </c>
    </row>
    <row r="775" spans="1:56" x14ac:dyDescent="0.35">
      <c r="A775" s="12">
        <f ca="1">-INDEX('Flow probs &amp; rates'!$K$5:$K$5999,UsefulSeries!$E772,0)*(INDEX('Flow probs &amp; rates'!$L$5:$L$5999,UsefulSeries!$E772,0))/INDEX('Flow probs &amp; rates'!$E$4:$E$5999,UsefulSeries!$E772,0)</f>
        <v>-2.3493025755319581E-4</v>
      </c>
      <c r="B775" s="12">
        <f ca="1">INDEX('Flow probs &amp; rates'!$L$5:$L$5999,UsefulSeries!$E772,0)*(1-INDEX('Flow probs &amp; rates'!$L$5:$L$5999,UsefulSeries!$E772,0))/INDEX('Flow probs &amp; rates'!$E$4:$E$5999,UsefulSeries!$E772,0)</f>
        <v>2.2452061061866806E-2</v>
      </c>
      <c r="C775" s="12">
        <v>0</v>
      </c>
      <c r="D775" s="12">
        <v>0</v>
      </c>
      <c r="E775" s="12">
        <v>0</v>
      </c>
      <c r="F775" s="12">
        <v>0</v>
      </c>
      <c r="G775" s="12"/>
      <c r="H775" s="12"/>
      <c r="I775" s="12">
        <f ca="1">INDEX('Flow probs &amp; rates'!$L$5:$L$5999,UsefulSeries!$E772)</f>
        <v>1.4637163399534669E-2</v>
      </c>
      <c r="J775" s="12"/>
      <c r="K775" s="12">
        <f>-INDEX('Flow probs &amp; rates'!$E$4:$E$5999,UsefulSeries!$E772)</f>
        <v>-0.64238720923694026</v>
      </c>
      <c r="L775" s="12"/>
      <c r="M775" s="12"/>
      <c r="N775" s="12"/>
      <c r="O775" s="12"/>
      <c r="P775" s="12">
        <f ca="1"/>
        <v>0.65882329849238497</v>
      </c>
      <c r="Q775" s="12">
        <f ca="1"/>
        <v>44.546234520352662</v>
      </c>
      <c r="R775" s="12">
        <f ca="1"/>
        <v>0</v>
      </c>
      <c r="S775" s="12">
        <f ca="1"/>
        <v>0</v>
      </c>
      <c r="T775" s="12">
        <f ca="1"/>
        <v>0</v>
      </c>
      <c r="U775" s="12">
        <f ca="1"/>
        <v>0</v>
      </c>
      <c r="V775" s="12"/>
      <c r="W775" s="12">
        <f ca="1">INDEX(P$7:P$6003,UsefulSeries!$I772)</f>
        <v>0.65604512296263151</v>
      </c>
      <c r="X775" s="12">
        <f ca="1">INDEX(Q$7:Q$6003,UsefulSeries!$I772)</f>
        <v>51.273779371746244</v>
      </c>
      <c r="Y775" s="12">
        <f ca="1">INDEX(R$7:R$6003,UsefulSeries!$I772)</f>
        <v>0</v>
      </c>
      <c r="Z775" s="12">
        <f ca="1">INDEX(S$7:S$6003,UsefulSeries!$I772)</f>
        <v>0</v>
      </c>
      <c r="AA775" s="12">
        <f ca="1">INDEX(T$7:T$6003,UsefulSeries!$I772)</f>
        <v>0</v>
      </c>
      <c r="AB775" s="12">
        <f ca="1">INDEX(U$7:U$6003,UsefulSeries!$I772)</f>
        <v>0</v>
      </c>
      <c r="AC775" s="12">
        <f>INDEX( K$7:K$6003,UsefulSeries!$I772,1)</f>
        <v>-0.63995283780412038</v>
      </c>
      <c r="AD775" s="12">
        <f>INDEX(L$7:L$6003,UsefulSeries!$I772,1)</f>
        <v>0</v>
      </c>
      <c r="AE775" s="12"/>
      <c r="AF775" s="12"/>
      <c r="AG775" s="12"/>
      <c r="AH775" s="12"/>
      <c r="AI775" s="12"/>
      <c r="AJ775" s="12"/>
      <c r="AK775" s="12"/>
      <c r="AL775" s="12"/>
      <c r="AM775" s="12"/>
      <c r="AN775" s="12">
        <f t="shared" ca="1" si="117"/>
        <v>0.65604512296263151</v>
      </c>
      <c r="AO775" s="12">
        <f t="shared" ca="1" si="118"/>
        <v>51.273779371746244</v>
      </c>
      <c r="AP775" s="12">
        <f t="shared" ca="1" si="119"/>
        <v>0</v>
      </c>
      <c r="AQ775" s="12">
        <f t="shared" ca="1" si="120"/>
        <v>0</v>
      </c>
      <c r="AR775" s="12">
        <f t="shared" ca="1" si="121"/>
        <v>0</v>
      </c>
      <c r="AS775" s="12">
        <f t="shared" ca="1" si="122"/>
        <v>0</v>
      </c>
      <c r="AT775" s="12">
        <f t="shared" si="123"/>
        <v>-0.63995283780412038</v>
      </c>
      <c r="AU775" s="12">
        <f t="shared" si="124"/>
        <v>0</v>
      </c>
      <c r="AV775" s="12"/>
      <c r="AW775" s="12">
        <f ca="1">INDEX(I$7:I$6003,UsefulSeries!$I772)</f>
        <v>1.2642858225514097E-2</v>
      </c>
      <c r="AX775" s="12"/>
      <c r="AY775" s="12"/>
      <c r="AZ775" s="12">
        <f ca="1"/>
        <v>0.65604512296263162</v>
      </c>
      <c r="BA775" s="12"/>
      <c r="BB775" s="12">
        <f t="shared" ref="BB775:BB838" ca="1" si="125">AZ775+AX775</f>
        <v>0.65604512296263162</v>
      </c>
      <c r="BC775" s="12"/>
      <c r="BD775" s="38">
        <f ca="1"/>
        <v>1.2955550562125273E-2</v>
      </c>
    </row>
    <row r="776" spans="1:56" x14ac:dyDescent="0.35">
      <c r="A776" s="12">
        <v>0</v>
      </c>
      <c r="B776" s="12">
        <v>0</v>
      </c>
      <c r="C776" s="12">
        <f ca="1">INDEX('Flow probs &amp; rates'!$M$5:$M$5999,UsefulSeries!$E772,0)*(1-INDEX('Flow probs &amp; rates'!$M$5:$M$5999,UsefulSeries!$E772,0))/INDEX('Flow probs &amp; rates'!$F$4:$F$5999,UsefulSeries!$E772,0)</f>
        <v>7.7718798359030767</v>
      </c>
      <c r="D776" s="12">
        <f ca="1">-INDEX('Flow probs &amp; rates'!$M$5:$M$5999,UsefulSeries!$E772,0)*(INDEX('Flow probs &amp; rates'!$O$5:$O$5999,UsefulSeries!$E772,0))/INDEX('Flow probs &amp; rates'!$F$4:$F$5999,UsefulSeries!$E772,0)</f>
        <v>-1.6381121802715799</v>
      </c>
      <c r="E776" s="12">
        <v>0</v>
      </c>
      <c r="F776" s="12">
        <v>0</v>
      </c>
      <c r="G776" s="12"/>
      <c r="H776" s="12"/>
      <c r="I776" s="12">
        <f ca="1">INDEX('Flow probs &amp; rates'!$M$5:$M$5999,UsefulSeries!$E772)</f>
        <v>0.27986517773098707</v>
      </c>
      <c r="J776" s="12"/>
      <c r="K776" s="12">
        <f>INDEX('Flow probs &amp; rates'!$F$4:$F$5999,UsefulSeries!$E772)</f>
        <v>2.593203501340181E-2</v>
      </c>
      <c r="L776" s="12">
        <f>-INDEX('Flow probs &amp; rates'!$F$4:$F$5999,UsefulSeries!$E772)</f>
        <v>-2.593203501340181E-2</v>
      </c>
      <c r="M776" s="12"/>
      <c r="N776" s="12"/>
      <c r="O776" s="12"/>
      <c r="P776" s="12">
        <f ca="1"/>
        <v>0</v>
      </c>
      <c r="Q776" s="12">
        <f ca="1"/>
        <v>0</v>
      </c>
      <c r="R776" s="12">
        <f ca="1"/>
        <v>0.13828598785472906</v>
      </c>
      <c r="S776" s="12">
        <f ca="1"/>
        <v>4.5626961020285621E-2</v>
      </c>
      <c r="T776" s="12">
        <f ca="1"/>
        <v>0</v>
      </c>
      <c r="U776" s="12">
        <f ca="1"/>
        <v>0</v>
      </c>
      <c r="V776" s="12"/>
      <c r="W776" s="12">
        <f ca="1">INDEX(P$8:P$6003,UsefulSeries!$I772)</f>
        <v>0</v>
      </c>
      <c r="X776" s="12">
        <f ca="1">INDEX(Q$8:Q$6003,UsefulSeries!$I772)</f>
        <v>0</v>
      </c>
      <c r="Y776" s="12">
        <f ca="1">INDEX(R$8:R$6003,UsefulSeries!$I772)</f>
        <v>0.16743108825079506</v>
      </c>
      <c r="Z776" s="12">
        <f ca="1">INDEX(S$8:S$6003,UsefulSeries!$I772)</f>
        <v>5.7010492263533163E-2</v>
      </c>
      <c r="AA776" s="12">
        <f ca="1">INDEX(T$8:T$6003,UsefulSeries!$I772)</f>
        <v>0</v>
      </c>
      <c r="AB776" s="12">
        <f ca="1">INDEX(U$8:U$6003,UsefulSeries!$I772)</f>
        <v>0</v>
      </c>
      <c r="AC776" s="12">
        <f>INDEX( K$8:K$6003,UsefulSeries!$I772)</f>
        <v>3.0851121080620936E-2</v>
      </c>
      <c r="AD776" s="12">
        <f>INDEX(L$8:L$6003,UsefulSeries!$I772)</f>
        <v>-3.0851121080620936E-2</v>
      </c>
      <c r="AE776" s="12"/>
      <c r="AF776" s="12"/>
      <c r="AG776" s="12"/>
      <c r="AH776" s="12"/>
      <c r="AI776" s="12"/>
      <c r="AJ776" s="12"/>
      <c r="AK776" s="12"/>
      <c r="AL776" s="12"/>
      <c r="AM776" s="12"/>
      <c r="AN776" s="12">
        <f t="shared" ca="1" si="117"/>
        <v>0</v>
      </c>
      <c r="AO776" s="12">
        <f t="shared" ca="1" si="118"/>
        <v>0</v>
      </c>
      <c r="AP776" s="12">
        <f t="shared" ca="1" si="119"/>
        <v>0.16743108825079506</v>
      </c>
      <c r="AQ776" s="12">
        <f t="shared" ca="1" si="120"/>
        <v>5.7010492263533163E-2</v>
      </c>
      <c r="AR776" s="12">
        <f t="shared" ca="1" si="121"/>
        <v>0</v>
      </c>
      <c r="AS776" s="12">
        <f t="shared" ca="1" si="122"/>
        <v>0</v>
      </c>
      <c r="AT776" s="12">
        <f t="shared" si="123"/>
        <v>3.0851121080620936E-2</v>
      </c>
      <c r="AU776" s="12">
        <f t="shared" si="124"/>
        <v>-3.0851121080620936E-2</v>
      </c>
      <c r="AV776" s="12"/>
      <c r="AW776" s="12">
        <f ca="1">INDEX(I$8:I$6003,UsefulSeries!$I772)</f>
        <v>0.27939643691272886</v>
      </c>
      <c r="AX776" s="12"/>
      <c r="AY776" s="12"/>
      <c r="AZ776" s="12">
        <f ca="1"/>
        <v>5.7010492263533177E-2</v>
      </c>
      <c r="BA776" s="12"/>
      <c r="BB776" s="12">
        <f t="shared" ca="1" si="125"/>
        <v>5.7010492263533177E-2</v>
      </c>
      <c r="BC776" s="12"/>
      <c r="BD776" s="38">
        <f ca="1"/>
        <v>0.272844206564958</v>
      </c>
    </row>
    <row r="777" spans="1:56" x14ac:dyDescent="0.35">
      <c r="A777" s="12">
        <v>0</v>
      </c>
      <c r="B777" s="12">
        <v>0</v>
      </c>
      <c r="C777" s="12">
        <f ca="1">-INDEX('Flow probs &amp; rates'!$M$5:$M$5999,UsefulSeries!$E772,0)*(INDEX('Flow probs &amp; rates'!$O$5:$O$5999,UsefulSeries!$E772,0))/INDEX('Flow probs &amp; rates'!$F$4:$F$5999,UsefulSeries!$E772,0)</f>
        <v>-1.6381121802715799</v>
      </c>
      <c r="D777" s="12">
        <f ca="1">INDEX('Flow probs &amp; rates'!$O$5:$O$5999,UsefulSeries!$E772,0)*(1-INDEX('Flow probs &amp; rates'!$O$5:$O$5999,UsefulSeries!$E772,0))/INDEX('Flow probs &amp; rates'!$F$4:$F$5999,UsefulSeries!$E772,0)</f>
        <v>4.9647830142578568</v>
      </c>
      <c r="E777" s="12">
        <v>0</v>
      </c>
      <c r="F777" s="12">
        <v>0</v>
      </c>
      <c r="G777" s="12"/>
      <c r="H777" s="12"/>
      <c r="I777" s="12">
        <f ca="1">INDEX('Flow probs &amp; rates'!$O$5:$O$5999,UsefulSeries!$E772)</f>
        <v>0.15178588046961294</v>
      </c>
      <c r="J777" s="12"/>
      <c r="K777" s="12"/>
      <c r="L777" s="12">
        <f>-INDEX('Flow probs &amp; rates'!$F$4:$F$5999,UsefulSeries!$E772)</f>
        <v>-2.593203501340181E-2</v>
      </c>
      <c r="M777" s="12"/>
      <c r="N777" s="12"/>
      <c r="O777" s="12"/>
      <c r="P777" s="12">
        <f ca="1"/>
        <v>0</v>
      </c>
      <c r="Q777" s="12">
        <f ca="1"/>
        <v>0</v>
      </c>
      <c r="R777" s="12">
        <f ca="1"/>
        <v>4.5626961020285621E-2</v>
      </c>
      <c r="S777" s="12">
        <f ca="1"/>
        <v>0.21647312229148052</v>
      </c>
      <c r="T777" s="12">
        <f ca="1"/>
        <v>0</v>
      </c>
      <c r="U777" s="12">
        <f ca="1"/>
        <v>0</v>
      </c>
      <c r="V777" s="12"/>
      <c r="W777" s="12">
        <f ca="1">INDEX(P$9:P$6003,UsefulSeries!$I772)</f>
        <v>0</v>
      </c>
      <c r="X777" s="12">
        <f ca="1">INDEX(Q$9:Q$6003,UsefulSeries!$I772)</f>
        <v>0</v>
      </c>
      <c r="Y777" s="12">
        <f ca="1">INDEX(R$9:R$6003,UsefulSeries!$I772)</f>
        <v>5.7010492263533177E-2</v>
      </c>
      <c r="Z777" s="12">
        <f ca="1">INDEX(S$9:S$6003,UsefulSeries!$I772)</f>
        <v>0.22892571350978677</v>
      </c>
      <c r="AA777" s="12">
        <f ca="1">INDEX(T$9:T$6003,UsefulSeries!$I772)</f>
        <v>0</v>
      </c>
      <c r="AB777" s="12">
        <f ca="1">INDEX(U$9:U$6003,UsefulSeries!$I772)</f>
        <v>0</v>
      </c>
      <c r="AC777" s="12">
        <f>INDEX( K$9:K$6003,UsefulSeries!$I772)</f>
        <v>0</v>
      </c>
      <c r="AD777" s="12">
        <f>INDEX(L$9:L$6003,UsefulSeries!$I772)</f>
        <v>-3.0851121080620936E-2</v>
      </c>
      <c r="AE777" s="12"/>
      <c r="AF777" s="12"/>
      <c r="AG777" s="12"/>
      <c r="AH777" s="12"/>
      <c r="AI777" s="12"/>
      <c r="AJ777" s="12"/>
      <c r="AK777" s="12"/>
      <c r="AL777" s="12"/>
      <c r="AM777" s="12"/>
      <c r="AN777" s="12">
        <f t="shared" ca="1" si="117"/>
        <v>0</v>
      </c>
      <c r="AO777" s="12">
        <f t="shared" ca="1" si="118"/>
        <v>0</v>
      </c>
      <c r="AP777" s="12">
        <f t="shared" ca="1" si="119"/>
        <v>5.7010492263533177E-2</v>
      </c>
      <c r="AQ777" s="12">
        <f t="shared" ca="1" si="120"/>
        <v>0.22892571350978677</v>
      </c>
      <c r="AR777" s="12">
        <f t="shared" ca="1" si="121"/>
        <v>0</v>
      </c>
      <c r="AS777" s="12">
        <f t="shared" ca="1" si="122"/>
        <v>0</v>
      </c>
      <c r="AT777" s="12">
        <f t="shared" si="123"/>
        <v>0</v>
      </c>
      <c r="AU777" s="12">
        <f t="shared" si="124"/>
        <v>-3.0851121080620936E-2</v>
      </c>
      <c r="AV777" s="12"/>
      <c r="AW777" s="12">
        <f ca="1">INDEX(I$9:I$6003,UsefulSeries!$I772)</f>
        <v>0.17945543656328944</v>
      </c>
      <c r="AX777" s="12"/>
      <c r="AY777" s="12"/>
      <c r="AZ777" s="12">
        <f ca="1"/>
        <v>5.7010492263533177E-2</v>
      </c>
      <c r="BA777" s="12"/>
      <c r="BB777" s="12">
        <f t="shared" ca="1" si="125"/>
        <v>5.7010492263533177E-2</v>
      </c>
      <c r="BC777" s="12"/>
      <c r="BD777" s="38">
        <f ca="1"/>
        <v>0.17981759113349294</v>
      </c>
    </row>
    <row r="778" spans="1:56" x14ac:dyDescent="0.35">
      <c r="A778" s="12">
        <v>0</v>
      </c>
      <c r="B778" s="12">
        <v>0</v>
      </c>
      <c r="C778" s="12">
        <v>0</v>
      </c>
      <c r="D778" s="12">
        <v>0</v>
      </c>
      <c r="E778" s="12">
        <f ca="1">INDEX('Flow probs &amp; rates'!$P$5:$P$5999,UsefulSeries!$E772,0)*(1-INDEX('Flow probs &amp; rates'!$P$5:$P$5999,UsefulSeries!$E772,0))/INDEX('Flow probs &amp; rates'!$G$4:$G$5999,UsefulSeries!$E772,0)</f>
        <v>8.5425009484653633E-2</v>
      </c>
      <c r="F778" s="12">
        <f ca="1">-INDEX('Flow probs &amp; rates'!$P$5:$P$5999,UsefulSeries!$E772,0)*(INDEX('Flow probs &amp; rates'!$Q$5:$Q$5999,UsefulSeries!$E772,0))/INDEX('Flow probs &amp; rates'!$G$4:$G$5999,UsefulSeries!$E772,0)</f>
        <v>-1.5871793413564869E-3</v>
      </c>
      <c r="G778" s="12"/>
      <c r="H778" s="12"/>
      <c r="I778" s="12">
        <f ca="1">INDEX('Flow probs &amp; rates'!$P$5:$P$5999,UsefulSeries!$E772)</f>
        <v>2.9185632871926492E-2</v>
      </c>
      <c r="J778" s="12"/>
      <c r="K778" s="12">
        <f>INDEX('Flow probs &amp; rates'!$G$4:$G$5999,UsefulSeries!$E772)</f>
        <v>0.33168075574965794</v>
      </c>
      <c r="L778" s="12"/>
      <c r="M778" s="12"/>
      <c r="N778" s="12"/>
      <c r="O778" s="12"/>
      <c r="P778" s="12">
        <f ca="1"/>
        <v>0</v>
      </c>
      <c r="Q778" s="12">
        <f ca="1"/>
        <v>0</v>
      </c>
      <c r="R778" s="12">
        <f ca="1"/>
        <v>0</v>
      </c>
      <c r="S778" s="12">
        <f ca="1"/>
        <v>0</v>
      </c>
      <c r="T778" s="12">
        <f ca="1"/>
        <v>11.712641708198539</v>
      </c>
      <c r="U778" s="12">
        <f ca="1"/>
        <v>0.34812008877188116</v>
      </c>
      <c r="V778" s="12"/>
      <c r="W778" s="12">
        <f ca="1">INDEX(P$10:P$6003,UsefulSeries!$I772)</f>
        <v>0</v>
      </c>
      <c r="X778" s="12">
        <f ca="1">INDEX(Q$10:Q$6003,UsefulSeries!$I772)</f>
        <v>0</v>
      </c>
      <c r="Y778" s="12">
        <f ca="1">INDEX(R$10:R$6003,UsefulSeries!$I772)</f>
        <v>0</v>
      </c>
      <c r="Z778" s="12">
        <f ca="1">INDEX(S$10:S$6003,UsefulSeries!$I772)</f>
        <v>0</v>
      </c>
      <c r="AA778" s="12">
        <f ca="1">INDEX(T$10:T$6003,UsefulSeries!$I772)</f>
        <v>14.782531446546866</v>
      </c>
      <c r="AB778" s="12">
        <f ca="1">INDEX(U$10:U$6003,UsefulSeries!$I772)</f>
        <v>0.34391029089594488</v>
      </c>
      <c r="AC778" s="12">
        <f>INDEX( K$10:K$6003,UsefulSeries!$I772)</f>
        <v>0.32919604111525874</v>
      </c>
      <c r="AD778" s="12">
        <f>INDEX(L$10:L$6003,UsefulSeries!$I772)</f>
        <v>0</v>
      </c>
      <c r="AE778" s="12"/>
      <c r="AF778" s="12"/>
      <c r="AG778" s="12"/>
      <c r="AH778" s="12"/>
      <c r="AI778" s="12"/>
      <c r="AJ778" s="12"/>
      <c r="AK778" s="12"/>
      <c r="AL778" s="12"/>
      <c r="AM778" s="12"/>
      <c r="AN778" s="12">
        <f t="shared" ca="1" si="117"/>
        <v>0</v>
      </c>
      <c r="AO778" s="12">
        <f t="shared" ca="1" si="118"/>
        <v>0</v>
      </c>
      <c r="AP778" s="12">
        <f t="shared" ca="1" si="119"/>
        <v>0</v>
      </c>
      <c r="AQ778" s="12">
        <f t="shared" ca="1" si="120"/>
        <v>0</v>
      </c>
      <c r="AR778" s="12">
        <f t="shared" ca="1" si="121"/>
        <v>14.782531446546866</v>
      </c>
      <c r="AS778" s="12">
        <f t="shared" ca="1" si="122"/>
        <v>0.34391029089594488</v>
      </c>
      <c r="AT778" s="12">
        <f t="shared" si="123"/>
        <v>0.32919604111525874</v>
      </c>
      <c r="AU778" s="12">
        <f t="shared" si="124"/>
        <v>0</v>
      </c>
      <c r="AV778" s="12"/>
      <c r="AW778" s="12">
        <f ca="1">INDEX(I$10:I$6003,UsefulSeries!$I772)</f>
        <v>2.2799686865280729E-2</v>
      </c>
      <c r="AX778" s="12"/>
      <c r="AY778" s="12"/>
      <c r="AZ778" s="12">
        <f ca="1"/>
        <v>0.34391029089594494</v>
      </c>
      <c r="BA778" s="12"/>
      <c r="BB778" s="12">
        <f t="shared" ca="1" si="125"/>
        <v>0.34391029089594494</v>
      </c>
      <c r="BC778" s="12"/>
      <c r="BD778" s="38">
        <f ca="1"/>
        <v>2.2227938413298398E-2</v>
      </c>
    </row>
    <row r="779" spans="1:56" x14ac:dyDescent="0.35">
      <c r="A779" s="12">
        <v>0</v>
      </c>
      <c r="B779" s="12">
        <v>0</v>
      </c>
      <c r="C779" s="12">
        <v>0</v>
      </c>
      <c r="D779" s="12">
        <v>0</v>
      </c>
      <c r="E779" s="12">
        <f ca="1">-INDEX('Flow probs &amp; rates'!$P$5:$P$5999,UsefulSeries!$E772,0)*(INDEX('Flow probs &amp; rates'!$Q$5:$Q$5999,UsefulSeries!$E772,0))/INDEX('Flow probs &amp; rates'!$G$4:$G$5999,UsefulSeries!$E772,0)</f>
        <v>-1.5871793413564869E-3</v>
      </c>
      <c r="F779" s="12">
        <f ca="1">INDEX('Flow probs &amp; rates'!$Q$5:$Q$5999,UsefulSeries!$E772,0)*(1-INDEX('Flow probs &amp; rates'!$Q$5:$Q$5999,UsefulSeries!$E772,0))/INDEX('Flow probs &amp; rates'!$G$4:$G$5999,UsefulSeries!$E772,0)</f>
        <v>5.3401293265051747E-2</v>
      </c>
      <c r="G779" s="12"/>
      <c r="H779" s="12"/>
      <c r="I779" s="12">
        <f ca="1">INDEX('Flow probs &amp; rates'!$Q$5:$Q$5999,UsefulSeries!$E772)</f>
        <v>1.8037533938753156E-2</v>
      </c>
      <c r="J779" s="12"/>
      <c r="K779" s="12"/>
      <c r="L779" s="12">
        <f>INDEX('Flow probs &amp; rates'!$G$4:$G$5999,UsefulSeries!$E772)</f>
        <v>0.33168075574965794</v>
      </c>
      <c r="M779" s="12"/>
      <c r="N779" s="12"/>
      <c r="O779" s="12"/>
      <c r="P779" s="12">
        <f ca="1"/>
        <v>0</v>
      </c>
      <c r="Q779" s="12">
        <f ca="1"/>
        <v>0</v>
      </c>
      <c r="R779" s="12">
        <f ca="1"/>
        <v>0</v>
      </c>
      <c r="S779" s="12">
        <f ca="1"/>
        <v>0</v>
      </c>
      <c r="T779" s="12">
        <f ca="1"/>
        <v>0.34812008877188116</v>
      </c>
      <c r="U779" s="12">
        <f ca="1"/>
        <v>18.736484977003681</v>
      </c>
      <c r="V779" s="12"/>
      <c r="W779" s="12">
        <f ca="1">INDEX(P$11:P$6003,UsefulSeries!$I772)</f>
        <v>0</v>
      </c>
      <c r="X779" s="12">
        <f ca="1">INDEX(Q$11:Q$6003,UsefulSeries!$I772)</f>
        <v>0</v>
      </c>
      <c r="Y779" s="12">
        <f ca="1">INDEX(R$11:R$6003,UsefulSeries!$I772)</f>
        <v>0</v>
      </c>
      <c r="Z779" s="12">
        <f ca="1">INDEX(S$11:S$6003,UsefulSeries!$I772)</f>
        <v>0</v>
      </c>
      <c r="AA779" s="12">
        <f ca="1">INDEX(T$11:T$6003,UsefulSeries!$I772)</f>
        <v>0.34391029089594488</v>
      </c>
      <c r="AB779" s="12">
        <f ca="1">INDEX(U$11:U$6003,UsefulSeries!$I772)</f>
        <v>16.81569337685367</v>
      </c>
      <c r="AC779" s="12">
        <f>INDEX( K$11:K$6003,UsefulSeries!$I772)</f>
        <v>0</v>
      </c>
      <c r="AD779" s="12">
        <f>INDEX(L$11:L$6003,UsefulSeries!$I772)</f>
        <v>0.32919604111525874</v>
      </c>
      <c r="AE779" s="12"/>
      <c r="AF779" s="12"/>
      <c r="AG779" s="12"/>
      <c r="AH779" s="12"/>
      <c r="AI779" s="12"/>
      <c r="AJ779" s="12"/>
      <c r="AK779" s="12"/>
      <c r="AL779" s="12"/>
      <c r="AM779" s="12"/>
      <c r="AN779" s="12">
        <f t="shared" ca="1" si="117"/>
        <v>0</v>
      </c>
      <c r="AO779" s="12">
        <f t="shared" ca="1" si="118"/>
        <v>0</v>
      </c>
      <c r="AP779" s="12">
        <f t="shared" ca="1" si="119"/>
        <v>0</v>
      </c>
      <c r="AQ779" s="12">
        <f t="shared" ca="1" si="120"/>
        <v>0</v>
      </c>
      <c r="AR779" s="12">
        <f t="shared" ca="1" si="121"/>
        <v>0.34391029089594488</v>
      </c>
      <c r="AS779" s="12">
        <f t="shared" ca="1" si="122"/>
        <v>16.81569337685367</v>
      </c>
      <c r="AT779" s="12">
        <f t="shared" si="123"/>
        <v>0</v>
      </c>
      <c r="AU779" s="12">
        <f t="shared" si="124"/>
        <v>0.32919604111525874</v>
      </c>
      <c r="AV779" s="12"/>
      <c r="AW779" s="12">
        <f ca="1">INDEX(I$11:I$6003,UsefulSeries!$I772)</f>
        <v>1.9985452661521505E-2</v>
      </c>
      <c r="AX779" s="12"/>
      <c r="AY779" s="12"/>
      <c r="AZ779" s="12">
        <f ca="1"/>
        <v>0.34391029089594483</v>
      </c>
      <c r="BA779" s="12"/>
      <c r="BB779" s="12">
        <f t="shared" ca="1" si="125"/>
        <v>0.34391029089594483</v>
      </c>
      <c r="BC779" s="12"/>
      <c r="BD779" s="38">
        <f ca="1"/>
        <v>2.0181572421665635E-2</v>
      </c>
    </row>
    <row r="780" spans="1:56" x14ac:dyDescent="0.35">
      <c r="A780" s="12">
        <f ca="1">INDEX('Flow probs &amp; rates'!$K$5:$K$5999,UsefulSeries!$E778,0)*(1-INDEX('Flow probs &amp; rates'!$K$5:$K$5999,UsefulSeries!$E778,0))/INDEX('Flow probs &amp; rates'!$E$4:$E$5999,UsefulSeries!$E778,0)</f>
        <v>1.7010762213602568E-2</v>
      </c>
      <c r="B780" s="12">
        <f ca="1">-INDEX('Flow probs &amp; rates'!$K$5:$K$5999,UsefulSeries!$E778,0)*(INDEX('Flow probs &amp; rates'!$L$5:$L$5999,UsefulSeries!$E778,0))/INDEX('Flow probs &amp; rates'!$E$4:$E$5999,UsefulSeries!$E778,0)</f>
        <v>-2.6156591075378338E-4</v>
      </c>
      <c r="C780" s="12">
        <v>0</v>
      </c>
      <c r="D780" s="12">
        <v>0</v>
      </c>
      <c r="E780" s="12">
        <v>0</v>
      </c>
      <c r="F780" s="12">
        <v>0</v>
      </c>
      <c r="G780" s="12"/>
      <c r="H780" s="12"/>
      <c r="I780" s="12">
        <f ca="1">INDEX('Flow probs &amp; rates'!$K$5:$K$5999,UsefulSeries!$E778)</f>
        <v>1.1061534700326125E-2</v>
      </c>
      <c r="J780" s="12"/>
      <c r="K780" s="12">
        <f>-INDEX('Flow probs &amp; rates'!$E$4:$E$5999,UsefulSeries!$E778)</f>
        <v>-0.64307389716212415</v>
      </c>
      <c r="L780" s="12">
        <f>INDEX('Flow probs &amp; rates'!$E$4:$E$5999,UsefulSeries!$E778)</f>
        <v>0.64307389716212415</v>
      </c>
      <c r="M780" s="12"/>
      <c r="N780" s="12"/>
      <c r="O780" s="12"/>
      <c r="P780" s="12">
        <f t="array" aca="1" ref="P780:U785" ca="1">MINVERSE(A780:F785)</f>
        <v>58.796468451893382</v>
      </c>
      <c r="Q780" s="12">
        <f ca="1"/>
        <v>0.66042181966932501</v>
      </c>
      <c r="R780" s="12">
        <f ca="1"/>
        <v>0</v>
      </c>
      <c r="S780" s="12">
        <f ca="1"/>
        <v>0</v>
      </c>
      <c r="T780" s="12">
        <f ca="1"/>
        <v>0</v>
      </c>
      <c r="U780" s="12">
        <f ca="1"/>
        <v>0</v>
      </c>
      <c r="V780" s="12"/>
      <c r="W780" s="12"/>
      <c r="X780" s="12"/>
      <c r="Y780" s="12"/>
      <c r="Z780" s="12"/>
      <c r="AA780" s="12"/>
      <c r="AB780" s="12"/>
      <c r="AC780" s="12"/>
      <c r="AD780" s="12"/>
      <c r="AE780" s="12">
        <f t="array" ref="AE780:AJ781">TRANSPOSE(AC774:AD779)</f>
        <v>-0.63995283780412038</v>
      </c>
      <c r="AF780" s="12">
        <v>-0.63995283780412038</v>
      </c>
      <c r="AG780" s="12">
        <v>3.0851121080620936E-2</v>
      </c>
      <c r="AH780" s="12">
        <v>0</v>
      </c>
      <c r="AI780" s="12">
        <v>0.32919604111525874</v>
      </c>
      <c r="AJ780" s="12">
        <v>0</v>
      </c>
      <c r="AK780" s="12"/>
      <c r="AL780" s="12"/>
      <c r="AM780" s="12"/>
      <c r="AN780" s="12">
        <f t="shared" si="117"/>
        <v>-0.63995283780412038</v>
      </c>
      <c r="AO780" s="12">
        <f t="shared" si="118"/>
        <v>-0.63995283780412038</v>
      </c>
      <c r="AP780" s="12">
        <f t="shared" si="119"/>
        <v>3.0851121080620936E-2</v>
      </c>
      <c r="AQ780" s="12">
        <f t="shared" si="120"/>
        <v>0</v>
      </c>
      <c r="AR780" s="12">
        <f t="shared" si="121"/>
        <v>0.32919604111525874</v>
      </c>
      <c r="AS780" s="12">
        <f t="shared" si="122"/>
        <v>0</v>
      </c>
      <c r="AT780" s="12">
        <f t="shared" si="123"/>
        <v>0</v>
      </c>
      <c r="AU780" s="12">
        <f t="shared" si="124"/>
        <v>0</v>
      </c>
      <c r="AV780" s="12"/>
      <c r="AW780" s="12"/>
      <c r="AX780" s="12">
        <f>INDEX($N$6:$N$6003,UsefulSeries!$K772)</f>
        <v>-4.2255869956253633E-4</v>
      </c>
      <c r="AY780" s="12"/>
      <c r="AZ780" s="12"/>
      <c r="BA780" s="12"/>
      <c r="BB780" s="12">
        <f t="shared" si="125"/>
        <v>-4.2255869956253633E-4</v>
      </c>
      <c r="BC780" s="12"/>
      <c r="BD780" s="38">
        <f ca="1"/>
        <v>2.5469449264264196E-2</v>
      </c>
    </row>
    <row r="781" spans="1:56" x14ac:dyDescent="0.35">
      <c r="A781" s="12">
        <f ca="1">-INDEX('Flow probs &amp; rates'!$K$5:$K$5999,UsefulSeries!$E778,0)*(INDEX('Flow probs &amp; rates'!$L$5:$L$5999,UsefulSeries!$E778,0))/INDEX('Flow probs &amp; rates'!$E$4:$E$5999,UsefulSeries!$E778,0)</f>
        <v>-2.6156591075378338E-4</v>
      </c>
      <c r="B781" s="12">
        <f ca="1">INDEX('Flow probs &amp; rates'!$L$5:$L$5999,UsefulSeries!$E778,0)*(1-INDEX('Flow probs &amp; rates'!$L$5:$L$5999,UsefulSeries!$E778,0))/INDEX('Flow probs &amp; rates'!$E$4:$E$5999,UsefulSeries!$E778,0)</f>
        <v>2.328686206555981E-2</v>
      </c>
      <c r="C781" s="12">
        <v>0</v>
      </c>
      <c r="D781" s="12">
        <v>0</v>
      </c>
      <c r="E781" s="12">
        <v>0</v>
      </c>
      <c r="F781" s="12">
        <v>0</v>
      </c>
      <c r="G781" s="12"/>
      <c r="H781" s="12"/>
      <c r="I781" s="12">
        <f ca="1">INDEX('Flow probs &amp; rates'!$L$5:$L$5999,UsefulSeries!$E778)</f>
        <v>1.5206407984982106E-2</v>
      </c>
      <c r="J781" s="12"/>
      <c r="K781" s="12">
        <f>-INDEX('Flow probs &amp; rates'!$E$4:$E$5999,UsefulSeries!$E778)</f>
        <v>-0.64307389716212415</v>
      </c>
      <c r="L781" s="12"/>
      <c r="M781" s="12"/>
      <c r="N781" s="12"/>
      <c r="O781" s="12"/>
      <c r="P781" s="12">
        <f ca="1"/>
        <v>0.66042181966932501</v>
      </c>
      <c r="Q781" s="12">
        <f ca="1"/>
        <v>42.950086663413217</v>
      </c>
      <c r="R781" s="12">
        <f ca="1"/>
        <v>0</v>
      </c>
      <c r="S781" s="12">
        <f ca="1"/>
        <v>0</v>
      </c>
      <c r="T781" s="12">
        <f ca="1"/>
        <v>0</v>
      </c>
      <c r="U781" s="12">
        <f ca="1"/>
        <v>0</v>
      </c>
      <c r="V781" s="12"/>
      <c r="W781" s="12"/>
      <c r="X781" s="12"/>
      <c r="Y781" s="12"/>
      <c r="Z781" s="12"/>
      <c r="AA781" s="12"/>
      <c r="AB781" s="12"/>
      <c r="AC781" s="12"/>
      <c r="AD781" s="12"/>
      <c r="AE781" s="12">
        <v>0.63995283780412038</v>
      </c>
      <c r="AF781" s="12">
        <v>0</v>
      </c>
      <c r="AG781" s="12">
        <v>-3.0851121080620936E-2</v>
      </c>
      <c r="AH781" s="12">
        <v>-3.0851121080620936E-2</v>
      </c>
      <c r="AI781" s="12">
        <v>0</v>
      </c>
      <c r="AJ781" s="12">
        <v>0.32919604111525874</v>
      </c>
      <c r="AK781" s="12"/>
      <c r="AL781" s="12"/>
      <c r="AM781" s="12"/>
      <c r="AN781" s="12">
        <f t="shared" si="117"/>
        <v>0.63995283780412038</v>
      </c>
      <c r="AO781" s="12">
        <f t="shared" si="118"/>
        <v>0</v>
      </c>
      <c r="AP781" s="12">
        <f t="shared" si="119"/>
        <v>-3.0851121080620936E-2</v>
      </c>
      <c r="AQ781" s="12">
        <f t="shared" si="120"/>
        <v>-3.0851121080620936E-2</v>
      </c>
      <c r="AR781" s="12">
        <f t="shared" si="121"/>
        <v>0</v>
      </c>
      <c r="AS781" s="12">
        <f t="shared" si="122"/>
        <v>0.32919604111525874</v>
      </c>
      <c r="AT781" s="12">
        <f t="shared" si="123"/>
        <v>0</v>
      </c>
      <c r="AU781" s="12">
        <f t="shared" si="124"/>
        <v>0</v>
      </c>
      <c r="AV781" s="12"/>
      <c r="AW781" s="12"/>
      <c r="AX781" s="12">
        <f>INDEX('Margin error adjustment'!N$7:N$6003,UsefulSeries!$K772)</f>
        <v>5.4508614803555622E-4</v>
      </c>
      <c r="AY781" s="12"/>
      <c r="AZ781" s="12"/>
      <c r="BA781" s="12"/>
      <c r="BB781" s="12">
        <f t="shared" si="125"/>
        <v>5.4508614803555622E-4</v>
      </c>
      <c r="BC781" s="12"/>
      <c r="BD781" s="38">
        <f ca="1"/>
        <v>-9.4207073839004743E-3</v>
      </c>
    </row>
    <row r="782" spans="1:56" x14ac:dyDescent="0.35">
      <c r="A782" s="12">
        <v>0</v>
      </c>
      <c r="B782" s="12">
        <v>0</v>
      </c>
      <c r="C782" s="12">
        <f ca="1">INDEX('Flow probs &amp; rates'!$M$5:$M$5999,UsefulSeries!$E778,0)*(1-INDEX('Flow probs &amp; rates'!$M$5:$M$5999,UsefulSeries!$E778,0))/INDEX('Flow probs &amp; rates'!$F$4:$F$5999,UsefulSeries!$E778,0)</f>
        <v>7.6122304692651026</v>
      </c>
      <c r="D782" s="12">
        <f ca="1">-INDEX('Flow probs &amp; rates'!$M$5:$M$5999,UsefulSeries!$E778,0)*(INDEX('Flow probs &amp; rates'!$O$5:$O$5999,UsefulSeries!$E778,0))/INDEX('Flow probs &amp; rates'!$F$4:$F$5999,UsefulSeries!$E778,0)</f>
        <v>-1.6682324765924166</v>
      </c>
      <c r="E782" s="12">
        <v>0</v>
      </c>
      <c r="F782" s="12">
        <v>0</v>
      </c>
      <c r="G782" s="12"/>
      <c r="H782" s="12"/>
      <c r="I782" s="12">
        <f ca="1">INDEX('Flow probs &amp; rates'!$M$5:$M$5999,UsefulSeries!$E778)</f>
        <v>0.27868105500528961</v>
      </c>
      <c r="J782" s="12"/>
      <c r="K782" s="12">
        <f>INDEX('Flow probs &amp; rates'!$F$4:$F$5999,UsefulSeries!$E778)</f>
        <v>2.6407230495457526E-2</v>
      </c>
      <c r="L782" s="12">
        <f>-INDEX('Flow probs &amp; rates'!$F$4:$F$5999,UsefulSeries!$E778)</f>
        <v>-2.6407230495457526E-2</v>
      </c>
      <c r="M782" s="12"/>
      <c r="N782" s="12"/>
      <c r="O782" s="12"/>
      <c r="P782" s="12">
        <f ca="1"/>
        <v>0</v>
      </c>
      <c r="Q782" s="12">
        <f ca="1"/>
        <v>0</v>
      </c>
      <c r="R782" s="12">
        <f ca="1"/>
        <v>0.14164234259659186</v>
      </c>
      <c r="S782" s="12">
        <f ca="1"/>
        <v>4.6884446352240809E-2</v>
      </c>
      <c r="T782" s="12">
        <f ca="1"/>
        <v>0</v>
      </c>
      <c r="U782" s="12">
        <f ca="1"/>
        <v>0</v>
      </c>
      <c r="V782" s="12"/>
      <c r="W782" s="12">
        <f ca="1">INDEX(P$6:P$6003,UsefulSeries!$I780)</f>
        <v>56.156002230677309</v>
      </c>
      <c r="X782" s="12">
        <f ca="1">INDEX(Q$6:Q$6003,UsefulSeries!$I780)</f>
        <v>0.65570153987535951</v>
      </c>
      <c r="Y782" s="12">
        <f ca="1">INDEX(R$6:R$6003,UsefulSeries!$I780)</f>
        <v>0</v>
      </c>
      <c r="Z782" s="12">
        <f ca="1">INDEX(S$6:S$6003,UsefulSeries!$I780)</f>
        <v>0</v>
      </c>
      <c r="AA782" s="12">
        <f ca="1">INDEX(T$6:T$6003,UsefulSeries!$I780)</f>
        <v>0</v>
      </c>
      <c r="AB782" s="12">
        <f ca="1">INDEX(U$6:U$6003,UsefulSeries!$I780)</f>
        <v>0</v>
      </c>
      <c r="AC782" s="12">
        <f>INDEX( K$6:K$6003,UsefulSeries!$I780)</f>
        <v>-0.63953027910455784</v>
      </c>
      <c r="AD782" s="12">
        <f>INDEX(L$6:L$6003,UsefulSeries!$I780)</f>
        <v>0.63953027910455784</v>
      </c>
      <c r="AE782" s="12"/>
      <c r="AF782" s="12"/>
      <c r="AG782" s="12"/>
      <c r="AH782" s="12"/>
      <c r="AI782" s="12"/>
      <c r="AJ782" s="12"/>
      <c r="AK782" s="12"/>
      <c r="AL782" s="12"/>
      <c r="AM782" s="12"/>
      <c r="AN782" s="12">
        <f t="shared" ca="1" si="117"/>
        <v>56.156002230677309</v>
      </c>
      <c r="AO782" s="12">
        <f t="shared" ca="1" si="118"/>
        <v>0.65570153987535951</v>
      </c>
      <c r="AP782" s="12">
        <f t="shared" ca="1" si="119"/>
        <v>0</v>
      </c>
      <c r="AQ782" s="12">
        <f t="shared" ca="1" si="120"/>
        <v>0</v>
      </c>
      <c r="AR782" s="12">
        <f t="shared" ca="1" si="121"/>
        <v>0</v>
      </c>
      <c r="AS782" s="12">
        <f t="shared" ca="1" si="122"/>
        <v>0</v>
      </c>
      <c r="AT782" s="12">
        <f t="shared" si="123"/>
        <v>-0.63953027910455784</v>
      </c>
      <c r="AU782" s="12">
        <f t="shared" si="124"/>
        <v>0.63953027910455784</v>
      </c>
      <c r="AV782" s="12"/>
      <c r="AW782" s="12">
        <f ca="1">INDEX(I$6:I$6003,UsefulSeries!$I780)</f>
        <v>1.1523005662031433E-2</v>
      </c>
      <c r="AX782" s="12"/>
      <c r="AY782" s="12"/>
      <c r="AZ782" s="12">
        <f t="array" aca="1" ref="AZ782:AZ787" ca="1">MMULT(W782:AB787,AW782:AW787)</f>
        <v>0.6557015398753594</v>
      </c>
      <c r="BA782" s="12"/>
      <c r="BB782" s="12">
        <f t="shared" ca="1" si="125"/>
        <v>0.6557015398753594</v>
      </c>
      <c r="BC782" s="12"/>
      <c r="BD782" s="38">
        <f t="array" aca="1" ref="BD782:BD789" ca="1">MMULT(MINVERSE(AN782:AU789),BB782:BB789)</f>
        <v>1.0526546108576946E-2</v>
      </c>
    </row>
    <row r="783" spans="1:56" x14ac:dyDescent="0.35">
      <c r="A783" s="12">
        <v>0</v>
      </c>
      <c r="B783" s="12">
        <v>0</v>
      </c>
      <c r="C783" s="12">
        <f ca="1">-INDEX('Flow probs &amp; rates'!$M$5:$M$5999,UsefulSeries!$E778,0)*(INDEX('Flow probs &amp; rates'!$O$5:$O$5999,UsefulSeries!$E778,0))/INDEX('Flow probs &amp; rates'!$F$4:$F$5999,UsefulSeries!$E778,0)</f>
        <v>-1.6682324765924166</v>
      </c>
      <c r="D783" s="12">
        <f ca="1">INDEX('Flow probs &amp; rates'!$O$5:$O$5999,UsefulSeries!$E778,0)*(1-INDEX('Flow probs &amp; rates'!$O$5:$O$5999,UsefulSeries!$E778,0))/INDEX('Flow probs &amp; rates'!$F$4:$F$5999,UsefulSeries!$E778,0)</f>
        <v>5.0398879450342609</v>
      </c>
      <c r="E783" s="12">
        <v>0</v>
      </c>
      <c r="F783" s="12">
        <v>0</v>
      </c>
      <c r="G783" s="12"/>
      <c r="H783" s="12"/>
      <c r="I783" s="12">
        <f ca="1">INDEX('Flow probs &amp; rates'!$O$5:$O$5999,UsefulSeries!$E778)</f>
        <v>0.15807819992840103</v>
      </c>
      <c r="J783" s="12"/>
      <c r="K783" s="12"/>
      <c r="L783" s="12">
        <f>-INDEX('Flow probs &amp; rates'!$F$4:$F$5999,UsefulSeries!$E778)</f>
        <v>-2.6407230495457526E-2</v>
      </c>
      <c r="M783" s="12"/>
      <c r="N783" s="12"/>
      <c r="O783" s="12"/>
      <c r="P783" s="12">
        <f ca="1"/>
        <v>0</v>
      </c>
      <c r="Q783" s="12">
        <f ca="1"/>
        <v>0</v>
      </c>
      <c r="R783" s="12">
        <f ca="1"/>
        <v>4.6884446352240816E-2</v>
      </c>
      <c r="S783" s="12">
        <f ca="1"/>
        <v>0.21393613663855643</v>
      </c>
      <c r="T783" s="12">
        <f ca="1"/>
        <v>0</v>
      </c>
      <c r="U783" s="12">
        <f ca="1"/>
        <v>0</v>
      </c>
      <c r="V783" s="12"/>
      <c r="W783" s="12">
        <f ca="1">INDEX(P$7:P$6003,UsefulSeries!$I780)</f>
        <v>0.65570153987535951</v>
      </c>
      <c r="X783" s="12">
        <f ca="1">INDEX(Q$7:Q$6003,UsefulSeries!$I780)</f>
        <v>49.327945957152778</v>
      </c>
      <c r="Y783" s="12">
        <f ca="1">INDEX(R$7:R$6003,UsefulSeries!$I780)</f>
        <v>0</v>
      </c>
      <c r="Z783" s="12">
        <f ca="1">INDEX(S$7:S$6003,UsefulSeries!$I780)</f>
        <v>0</v>
      </c>
      <c r="AA783" s="12">
        <f ca="1">INDEX(T$7:T$6003,UsefulSeries!$I780)</f>
        <v>0</v>
      </c>
      <c r="AB783" s="12">
        <f ca="1">INDEX(U$7:U$6003,UsefulSeries!$I780)</f>
        <v>0</v>
      </c>
      <c r="AC783" s="12">
        <f>INDEX( K$7:K$6003,UsefulSeries!$I780,1)</f>
        <v>-0.63953027910455784</v>
      </c>
      <c r="AD783" s="12">
        <f>INDEX(L$7:L$6003,UsefulSeries!$I780,1)</f>
        <v>0</v>
      </c>
      <c r="AE783" s="12"/>
      <c r="AF783" s="12"/>
      <c r="AG783" s="12"/>
      <c r="AH783" s="12"/>
      <c r="AI783" s="12"/>
      <c r="AJ783" s="12"/>
      <c r="AK783" s="12"/>
      <c r="AL783" s="12"/>
      <c r="AM783" s="12"/>
      <c r="AN783" s="12">
        <f t="shared" ca="1" si="117"/>
        <v>0.65570153987535951</v>
      </c>
      <c r="AO783" s="12">
        <f t="shared" ca="1" si="118"/>
        <v>49.327945957152778</v>
      </c>
      <c r="AP783" s="12">
        <f t="shared" ca="1" si="119"/>
        <v>0</v>
      </c>
      <c r="AQ783" s="12">
        <f t="shared" ca="1" si="120"/>
        <v>0</v>
      </c>
      <c r="AR783" s="12">
        <f t="shared" ca="1" si="121"/>
        <v>0</v>
      </c>
      <c r="AS783" s="12">
        <f t="shared" ca="1" si="122"/>
        <v>0</v>
      </c>
      <c r="AT783" s="12">
        <f t="shared" si="123"/>
        <v>-0.63953027910455784</v>
      </c>
      <c r="AU783" s="12">
        <f t="shared" si="124"/>
        <v>0</v>
      </c>
      <c r="AV783" s="12"/>
      <c r="AW783" s="12">
        <f ca="1">INDEX(I$7:I$6003,UsefulSeries!$I780)</f>
        <v>1.3139527193809472E-2</v>
      </c>
      <c r="AX783" s="12"/>
      <c r="AY783" s="12"/>
      <c r="AZ783" s="12">
        <f ca="1"/>
        <v>0.6557015398753594</v>
      </c>
      <c r="BA783" s="12"/>
      <c r="BB783" s="12">
        <f t="shared" ca="1" si="125"/>
        <v>0.6557015398753594</v>
      </c>
      <c r="BC783" s="12"/>
      <c r="BD783" s="38">
        <f ca="1"/>
        <v>1.3330930949287717E-2</v>
      </c>
    </row>
    <row r="784" spans="1:56" x14ac:dyDescent="0.35">
      <c r="A784" s="12">
        <v>0</v>
      </c>
      <c r="B784" s="12">
        <v>0</v>
      </c>
      <c r="C784" s="12">
        <v>0</v>
      </c>
      <c r="D784" s="12">
        <v>0</v>
      </c>
      <c r="E784" s="12">
        <f ca="1">INDEX('Flow probs &amp; rates'!$P$5:$P$5999,UsefulSeries!$E778,0)*(1-INDEX('Flow probs &amp; rates'!$P$5:$P$5999,UsefulSeries!$E778,0))/INDEX('Flow probs &amp; rates'!$G$4:$G$5999,UsefulSeries!$E778,0)</f>
        <v>8.6030467681434616E-2</v>
      </c>
      <c r="F784" s="12">
        <f ca="1">-INDEX('Flow probs &amp; rates'!$P$5:$P$5999,UsefulSeries!$E778,0)*(INDEX('Flow probs &amp; rates'!$Q$5:$Q$5999,UsefulSeries!$E778,0))/INDEX('Flow probs &amp; rates'!$G$4:$G$5999,UsefulSeries!$E778,0)</f>
        <v>-1.5831829095053868E-3</v>
      </c>
      <c r="G784" s="12"/>
      <c r="H784" s="12"/>
      <c r="I784" s="12">
        <f ca="1">INDEX('Flow probs &amp; rates'!$P$5:$P$5999,UsefulSeries!$E778)</f>
        <v>2.9292758888455839E-2</v>
      </c>
      <c r="J784" s="12"/>
      <c r="K784" s="12">
        <f>INDEX('Flow probs &amp; rates'!$G$4:$G$5999,UsefulSeries!$E778)</f>
        <v>0.33051887234241828</v>
      </c>
      <c r="L784" s="12"/>
      <c r="M784" s="12"/>
      <c r="N784" s="12"/>
      <c r="O784" s="12"/>
      <c r="P784" s="12">
        <f ca="1"/>
        <v>0</v>
      </c>
      <c r="Q784" s="12">
        <f ca="1"/>
        <v>0</v>
      </c>
      <c r="R784" s="12">
        <f ca="1"/>
        <v>0</v>
      </c>
      <c r="S784" s="12">
        <f ca="1"/>
        <v>0</v>
      </c>
      <c r="T784" s="12">
        <f ca="1"/>
        <v>11.630172374307923</v>
      </c>
      <c r="U784" s="12">
        <f ca="1"/>
        <v>0.34687626686362</v>
      </c>
      <c r="V784" s="12"/>
      <c r="W784" s="12">
        <f ca="1">INDEX(P$8:P$6003,UsefulSeries!$I780)</f>
        <v>0</v>
      </c>
      <c r="X784" s="12">
        <f ca="1">INDEX(Q$8:Q$6003,UsefulSeries!$I780)</f>
        <v>0</v>
      </c>
      <c r="Y784" s="12">
        <f ca="1">INDEX(R$8:R$6003,UsefulSeries!$I780)</f>
        <v>0.16756289064958688</v>
      </c>
      <c r="Z784" s="12">
        <f ca="1">INDEX(S$8:S$6003,UsefulSeries!$I780)</f>
        <v>5.7270159577913343E-2</v>
      </c>
      <c r="AA784" s="12">
        <f ca="1">INDEX(T$8:T$6003,UsefulSeries!$I780)</f>
        <v>0</v>
      </c>
      <c r="AB784" s="12">
        <f ca="1">INDEX(U$8:U$6003,UsefulSeries!$I780)</f>
        <v>0</v>
      </c>
      <c r="AC784" s="12">
        <f>INDEX( K$8:K$6003,UsefulSeries!$I780)</f>
        <v>3.1396207228656492E-2</v>
      </c>
      <c r="AD784" s="12">
        <f>INDEX(L$8:L$6003,UsefulSeries!$I780)</f>
        <v>-3.1396207228656492E-2</v>
      </c>
      <c r="AE784" s="12"/>
      <c r="AF784" s="12"/>
      <c r="AG784" s="12"/>
      <c r="AH784" s="12"/>
      <c r="AI784" s="12"/>
      <c r="AJ784" s="12"/>
      <c r="AK784" s="12"/>
      <c r="AL784" s="12"/>
      <c r="AM784" s="12"/>
      <c r="AN784" s="12">
        <f t="shared" ca="1" si="117"/>
        <v>0</v>
      </c>
      <c r="AO784" s="12">
        <f t="shared" ca="1" si="118"/>
        <v>0</v>
      </c>
      <c r="AP784" s="12">
        <f t="shared" ca="1" si="119"/>
        <v>0.16756289064958688</v>
      </c>
      <c r="AQ784" s="12">
        <f t="shared" ca="1" si="120"/>
        <v>5.7270159577913343E-2</v>
      </c>
      <c r="AR784" s="12">
        <f t="shared" ca="1" si="121"/>
        <v>0</v>
      </c>
      <c r="AS784" s="12">
        <f t="shared" ca="1" si="122"/>
        <v>0</v>
      </c>
      <c r="AT784" s="12">
        <f t="shared" si="123"/>
        <v>3.1396207228656492E-2</v>
      </c>
      <c r="AU784" s="12">
        <f t="shared" si="124"/>
        <v>-3.1396207228656492E-2</v>
      </c>
      <c r="AV784" s="12"/>
      <c r="AW784" s="12">
        <f ca="1">INDEX(I$8:I$6003,UsefulSeries!$I780)</f>
        <v>0.28466252420799809</v>
      </c>
      <c r="AX784" s="12"/>
      <c r="AY784" s="12"/>
      <c r="AZ784" s="12">
        <f ca="1"/>
        <v>5.7270159577913343E-2</v>
      </c>
      <c r="BA784" s="12"/>
      <c r="BB784" s="12">
        <f t="shared" ca="1" si="125"/>
        <v>5.7270159577913343E-2</v>
      </c>
      <c r="BC784" s="12"/>
      <c r="BD784" s="38">
        <f ca="1"/>
        <v>0.29763259060387126</v>
      </c>
    </row>
    <row r="785" spans="1:56" x14ac:dyDescent="0.35">
      <c r="A785" s="12">
        <v>0</v>
      </c>
      <c r="B785" s="12">
        <v>0</v>
      </c>
      <c r="C785" s="12">
        <v>0</v>
      </c>
      <c r="D785" s="12">
        <v>0</v>
      </c>
      <c r="E785" s="12">
        <f ca="1">-INDEX('Flow probs &amp; rates'!$P$5:$P$5999,UsefulSeries!$E778,0)*(INDEX('Flow probs &amp; rates'!$Q$5:$Q$5999,UsefulSeries!$E778,0))/INDEX('Flow probs &amp; rates'!$G$4:$G$5999,UsefulSeries!$E778,0)</f>
        <v>-1.5831829095053868E-3</v>
      </c>
      <c r="F785" s="12">
        <f ca="1">INDEX('Flow probs &amp; rates'!$Q$5:$Q$5999,UsefulSeries!$E778,0)*(1-INDEX('Flow probs &amp; rates'!$Q$5:$Q$5999,UsefulSeries!$E778,0))/INDEX('Flow probs &amp; rates'!$G$4:$G$5999,UsefulSeries!$E778,0)</f>
        <v>5.3081435360480392E-2</v>
      </c>
      <c r="G785" s="12"/>
      <c r="H785" s="12"/>
      <c r="I785" s="12">
        <f ca="1">INDEX('Flow probs &amp; rates'!$Q$5:$Q$5999,UsefulSeries!$E778)</f>
        <v>1.7863521560194478E-2</v>
      </c>
      <c r="J785" s="12"/>
      <c r="K785" s="12"/>
      <c r="L785" s="12">
        <f>INDEX('Flow probs &amp; rates'!$G$4:$G$5999,UsefulSeries!$E778)</f>
        <v>0.33051887234241828</v>
      </c>
      <c r="M785" s="12"/>
      <c r="N785" s="12"/>
      <c r="O785" s="12"/>
      <c r="P785" s="12">
        <f ca="1"/>
        <v>0</v>
      </c>
      <c r="Q785" s="12">
        <f ca="1"/>
        <v>0</v>
      </c>
      <c r="R785" s="12">
        <f ca="1"/>
        <v>0</v>
      </c>
      <c r="S785" s="12">
        <f ca="1"/>
        <v>0</v>
      </c>
      <c r="T785" s="12">
        <f ca="1"/>
        <v>0.34687626686362</v>
      </c>
      <c r="U785" s="12">
        <f ca="1"/>
        <v>18.849323907362336</v>
      </c>
      <c r="V785" s="12"/>
      <c r="W785" s="12">
        <f ca="1">INDEX(P$9:P$6003,UsefulSeries!$I780)</f>
        <v>0</v>
      </c>
      <c r="X785" s="12">
        <f ca="1">INDEX(Q$9:Q$6003,UsefulSeries!$I780)</f>
        <v>0</v>
      </c>
      <c r="Y785" s="12">
        <f ca="1">INDEX(R$9:R$6003,UsefulSeries!$I780)</f>
        <v>5.7270159577913336E-2</v>
      </c>
      <c r="Z785" s="12">
        <f ca="1">INDEX(S$9:S$6003,UsefulSeries!$I780)</f>
        <v>0.24513061463185642</v>
      </c>
      <c r="AA785" s="12">
        <f ca="1">INDEX(T$9:T$6003,UsefulSeries!$I780)</f>
        <v>0</v>
      </c>
      <c r="AB785" s="12">
        <f ca="1">INDEX(U$9:U$6003,UsefulSeries!$I780)</f>
        <v>0</v>
      </c>
      <c r="AC785" s="12">
        <f>INDEX( K$9:K$6003,UsefulSeries!$I780)</f>
        <v>0</v>
      </c>
      <c r="AD785" s="12">
        <f>INDEX(L$9:L$6003,UsefulSeries!$I780)</f>
        <v>-3.1396207228656492E-2</v>
      </c>
      <c r="AE785" s="12"/>
      <c r="AF785" s="12"/>
      <c r="AG785" s="12"/>
      <c r="AH785" s="12"/>
      <c r="AI785" s="12"/>
      <c r="AJ785" s="12"/>
      <c r="AK785" s="12"/>
      <c r="AL785" s="12"/>
      <c r="AM785" s="12"/>
      <c r="AN785" s="12">
        <f t="shared" ca="1" si="117"/>
        <v>0</v>
      </c>
      <c r="AO785" s="12">
        <f t="shared" ca="1" si="118"/>
        <v>0</v>
      </c>
      <c r="AP785" s="12">
        <f t="shared" ca="1" si="119"/>
        <v>5.7270159577913336E-2</v>
      </c>
      <c r="AQ785" s="12">
        <f t="shared" ca="1" si="120"/>
        <v>0.24513061463185642</v>
      </c>
      <c r="AR785" s="12">
        <f t="shared" ca="1" si="121"/>
        <v>0</v>
      </c>
      <c r="AS785" s="12">
        <f t="shared" ca="1" si="122"/>
        <v>0</v>
      </c>
      <c r="AT785" s="12">
        <f t="shared" si="123"/>
        <v>0</v>
      </c>
      <c r="AU785" s="12">
        <f t="shared" si="124"/>
        <v>-3.1396207228656492E-2</v>
      </c>
      <c r="AV785" s="12"/>
      <c r="AW785" s="12">
        <f ca="1">INDEX(I$9:I$6003,UsefulSeries!$I780)</f>
        <v>0.16712515265461936</v>
      </c>
      <c r="AX785" s="12"/>
      <c r="AY785" s="12"/>
      <c r="AZ785" s="12">
        <f ca="1"/>
        <v>5.7270159577913343E-2</v>
      </c>
      <c r="BA785" s="12"/>
      <c r="BB785" s="12">
        <f t="shared" ca="1" si="125"/>
        <v>5.7270159577913343E-2</v>
      </c>
      <c r="BC785" s="12"/>
      <c r="BD785" s="38">
        <f ca="1"/>
        <v>0.17703643706700367</v>
      </c>
    </row>
    <row r="786" spans="1:56" x14ac:dyDescent="0.35">
      <c r="A786" s="12">
        <f ca="1">INDEX('Flow probs &amp; rates'!$K$5:$K$5999,UsefulSeries!$E784,0)*(1-INDEX('Flow probs &amp; rates'!$K$5:$K$5999,UsefulSeries!$E784,0))/INDEX('Flow probs &amp; rates'!$E$4:$E$5999,UsefulSeries!$E784,0)</f>
        <v>1.8256633070936393E-2</v>
      </c>
      <c r="B786" s="12">
        <f ca="1">-INDEX('Flow probs &amp; rates'!$K$5:$K$5999,UsefulSeries!$E784,0)*(INDEX('Flow probs &amp; rates'!$L$5:$L$5999,UsefulSeries!$E784,0))/INDEX('Flow probs &amp; rates'!$E$4:$E$5999,UsefulSeries!$E784,0)</f>
        <v>-2.8312854399384986E-4</v>
      </c>
      <c r="C786" s="12">
        <v>0</v>
      </c>
      <c r="D786" s="12">
        <v>0</v>
      </c>
      <c r="E786" s="12">
        <v>0</v>
      </c>
      <c r="F786" s="12">
        <v>0</v>
      </c>
      <c r="G786" s="12"/>
      <c r="H786" s="12"/>
      <c r="I786" s="12">
        <f ca="1">INDEX('Flow probs &amp; rates'!$K$5:$K$5999,UsefulSeries!$E784)</f>
        <v>1.1896055873916947E-2</v>
      </c>
      <c r="J786" s="12"/>
      <c r="K786" s="12">
        <f>-INDEX('Flow probs &amp; rates'!$E$4:$E$5999,UsefulSeries!$E784)</f>
        <v>-0.64385035745031249</v>
      </c>
      <c r="L786" s="12">
        <f>INDEX('Flow probs &amp; rates'!$E$4:$E$5999,UsefulSeries!$E784)</f>
        <v>0.64385035745031249</v>
      </c>
      <c r="M786" s="12"/>
      <c r="N786" s="12"/>
      <c r="O786" s="12"/>
      <c r="P786" s="12">
        <f t="array" aca="1" ref="P786:U791" ca="1">MINVERSE(A786:F791)</f>
        <v>54.784876780883629</v>
      </c>
      <c r="Q786" s="12">
        <f ca="1"/>
        <v>0.66186624072587441</v>
      </c>
      <c r="R786" s="12">
        <f ca="1"/>
        <v>0</v>
      </c>
      <c r="S786" s="12">
        <f ca="1"/>
        <v>0</v>
      </c>
      <c r="T786" s="12">
        <f ca="1"/>
        <v>0</v>
      </c>
      <c r="U786" s="12">
        <f ca="1"/>
        <v>0</v>
      </c>
      <c r="V786" s="12"/>
      <c r="W786" s="12">
        <f ca="1">INDEX(P$10:P$6003,UsefulSeries!$I780)</f>
        <v>0</v>
      </c>
      <c r="X786" s="12">
        <f ca="1">INDEX(Q$10:Q$6003,UsefulSeries!$I780)</f>
        <v>0</v>
      </c>
      <c r="Y786" s="12">
        <f ca="1">INDEX(R$10:R$6003,UsefulSeries!$I780)</f>
        <v>0</v>
      </c>
      <c r="Z786" s="12">
        <f ca="1">INDEX(S$10:S$6003,UsefulSeries!$I780)</f>
        <v>0</v>
      </c>
      <c r="AA786" s="12">
        <f ca="1">INDEX(T$10:T$6003,UsefulSeries!$I780)</f>
        <v>15.072910631581514</v>
      </c>
      <c r="AB786" s="12">
        <f ca="1">INDEX(U$10:U$6003,UsefulSeries!$I780)</f>
        <v>0.34345561114078971</v>
      </c>
      <c r="AC786" s="12">
        <f>INDEX( K$10:K$6003,UsefulSeries!$I780)</f>
        <v>0.32907351366678561</v>
      </c>
      <c r="AD786" s="12">
        <f>INDEX(L$10:L$6003,UsefulSeries!$I780)</f>
        <v>0</v>
      </c>
      <c r="AE786" s="12"/>
      <c r="AF786" s="12"/>
      <c r="AG786" s="12"/>
      <c r="AH786" s="12"/>
      <c r="AI786" s="12"/>
      <c r="AJ786" s="12"/>
      <c r="AK786" s="12"/>
      <c r="AL786" s="12"/>
      <c r="AM786" s="12"/>
      <c r="AN786" s="12">
        <f t="shared" ca="1" si="117"/>
        <v>0</v>
      </c>
      <c r="AO786" s="12">
        <f t="shared" ca="1" si="118"/>
        <v>0</v>
      </c>
      <c r="AP786" s="12">
        <f t="shared" ca="1" si="119"/>
        <v>0</v>
      </c>
      <c r="AQ786" s="12">
        <f t="shared" ca="1" si="120"/>
        <v>0</v>
      </c>
      <c r="AR786" s="12">
        <f t="shared" ca="1" si="121"/>
        <v>15.072910631581514</v>
      </c>
      <c r="AS786" s="12">
        <f t="shared" ca="1" si="122"/>
        <v>0.34345561114078971</v>
      </c>
      <c r="AT786" s="12">
        <f t="shared" si="123"/>
        <v>0.32907351366678561</v>
      </c>
      <c r="AU786" s="12">
        <f t="shared" si="124"/>
        <v>0</v>
      </c>
      <c r="AV786" s="12"/>
      <c r="AW786" s="12">
        <f ca="1">INDEX(I$10:I$6003,UsefulSeries!$I780)</f>
        <v>2.2341187315492363E-2</v>
      </c>
      <c r="AX786" s="12"/>
      <c r="AY786" s="12"/>
      <c r="AZ786" s="12">
        <f ca="1"/>
        <v>0.34345561114078965</v>
      </c>
      <c r="BA786" s="12"/>
      <c r="BB786" s="12">
        <f t="shared" ca="1" si="125"/>
        <v>0.34345561114078965</v>
      </c>
      <c r="BC786" s="12"/>
      <c r="BD786" s="38">
        <f ca="1"/>
        <v>2.2085137513883583E-2</v>
      </c>
    </row>
    <row r="787" spans="1:56" x14ac:dyDescent="0.35">
      <c r="A787" s="12">
        <f ca="1">-INDEX('Flow probs &amp; rates'!$K$5:$K$5999,UsefulSeries!$E784,0)*(INDEX('Flow probs &amp; rates'!$L$5:$L$5999,UsefulSeries!$E784,0))/INDEX('Flow probs &amp; rates'!$E$4:$E$5999,UsefulSeries!$E784,0)</f>
        <v>-2.8312854399384986E-4</v>
      </c>
      <c r="B787" s="12">
        <f ca="1">INDEX('Flow probs &amp; rates'!$L$5:$L$5999,UsefulSeries!$E784,0)*(1-INDEX('Flow probs &amp; rates'!$L$5:$L$5999,UsefulSeries!$E784,0))/INDEX('Flow probs &amp; rates'!$E$4:$E$5999,UsefulSeries!$E784,0)</f>
        <v>2.3435494124678165E-2</v>
      </c>
      <c r="C787" s="12">
        <v>0</v>
      </c>
      <c r="D787" s="12">
        <v>0</v>
      </c>
      <c r="E787" s="12">
        <v>0</v>
      </c>
      <c r="F787" s="12">
        <v>0</v>
      </c>
      <c r="G787" s="12"/>
      <c r="H787" s="12"/>
      <c r="I787" s="12">
        <f ca="1">INDEX('Flow probs &amp; rates'!$L$5:$L$5999,UsefulSeries!$E784)</f>
        <v>1.5323769170798654E-2</v>
      </c>
      <c r="J787" s="12"/>
      <c r="K787" s="12">
        <f>-INDEX('Flow probs &amp; rates'!$E$4:$E$5999,UsefulSeries!$E784)</f>
        <v>-0.64385035745031249</v>
      </c>
      <c r="L787" s="12"/>
      <c r="M787" s="12"/>
      <c r="N787" s="12"/>
      <c r="O787" s="12"/>
      <c r="P787" s="12">
        <f ca="1"/>
        <v>0.66186624072587441</v>
      </c>
      <c r="Q787" s="12">
        <f ca="1"/>
        <v>42.678314692406374</v>
      </c>
      <c r="R787" s="12">
        <f ca="1"/>
        <v>0</v>
      </c>
      <c r="S787" s="12">
        <f ca="1"/>
        <v>0</v>
      </c>
      <c r="T787" s="12">
        <f ca="1"/>
        <v>0</v>
      </c>
      <c r="U787" s="12">
        <f ca="1"/>
        <v>0</v>
      </c>
      <c r="V787" s="12"/>
      <c r="W787" s="12">
        <f ca="1">INDEX(P$11:P$6003,UsefulSeries!$I780)</f>
        <v>0</v>
      </c>
      <c r="X787" s="12">
        <f ca="1">INDEX(Q$11:Q$6003,UsefulSeries!$I780)</f>
        <v>0</v>
      </c>
      <c r="Y787" s="12">
        <f ca="1">INDEX(R$11:R$6003,UsefulSeries!$I780)</f>
        <v>0</v>
      </c>
      <c r="Z787" s="12">
        <f ca="1">INDEX(S$11:S$6003,UsefulSeries!$I780)</f>
        <v>0</v>
      </c>
      <c r="AA787" s="12">
        <f ca="1">INDEX(T$11:T$6003,UsefulSeries!$I780)</f>
        <v>0.34345561114078971</v>
      </c>
      <c r="AB787" s="12">
        <f ca="1">INDEX(U$11:U$6003,UsefulSeries!$I780)</f>
        <v>17.190075890300371</v>
      </c>
      <c r="AC787" s="12">
        <f>INDEX( K$11:K$6003,UsefulSeries!$I780)</f>
        <v>0</v>
      </c>
      <c r="AD787" s="12">
        <f>INDEX(L$11:L$6003,UsefulSeries!$I780)</f>
        <v>0.32907351366678561</v>
      </c>
      <c r="AE787" s="12"/>
      <c r="AF787" s="12"/>
      <c r="AG787" s="12"/>
      <c r="AH787" s="12"/>
      <c r="AI787" s="12"/>
      <c r="AJ787" s="12"/>
      <c r="AK787" s="12"/>
      <c r="AL787" s="12"/>
      <c r="AM787" s="12"/>
      <c r="AN787" s="12">
        <f t="shared" ca="1" si="117"/>
        <v>0</v>
      </c>
      <c r="AO787" s="12">
        <f t="shared" ca="1" si="118"/>
        <v>0</v>
      </c>
      <c r="AP787" s="12">
        <f t="shared" ca="1" si="119"/>
        <v>0</v>
      </c>
      <c r="AQ787" s="12">
        <f t="shared" ca="1" si="120"/>
        <v>0</v>
      </c>
      <c r="AR787" s="12">
        <f t="shared" ca="1" si="121"/>
        <v>0.34345561114078971</v>
      </c>
      <c r="AS787" s="12">
        <f t="shared" ca="1" si="122"/>
        <v>17.190075890300371</v>
      </c>
      <c r="AT787" s="12">
        <f t="shared" si="123"/>
        <v>0</v>
      </c>
      <c r="AU787" s="12">
        <f t="shared" si="124"/>
        <v>0.32907351366678561</v>
      </c>
      <c r="AV787" s="12"/>
      <c r="AW787" s="12">
        <f ca="1">INDEX(I$11:I$6003,UsefulSeries!$I780)</f>
        <v>1.953350335045374E-2</v>
      </c>
      <c r="AX787" s="12"/>
      <c r="AY787" s="12"/>
      <c r="AZ787" s="12">
        <f ca="1"/>
        <v>0.3434556111407896</v>
      </c>
      <c r="BA787" s="12"/>
      <c r="BB787" s="12">
        <f t="shared" ca="1" si="125"/>
        <v>0.3434556111407896</v>
      </c>
      <c r="BC787" s="12"/>
      <c r="BD787" s="38">
        <f ca="1"/>
        <v>1.7604336244344921E-2</v>
      </c>
    </row>
    <row r="788" spans="1:56" x14ac:dyDescent="0.35">
      <c r="A788" s="12">
        <v>0</v>
      </c>
      <c r="B788" s="12">
        <v>0</v>
      </c>
      <c r="C788" s="12">
        <f ca="1">INDEX('Flow probs &amp; rates'!$M$5:$M$5999,UsefulSeries!$E784,0)*(1-INDEX('Flow probs &amp; rates'!$M$5:$M$5999,UsefulSeries!$E784,0))/INDEX('Flow probs &amp; rates'!$F$4:$F$5999,UsefulSeries!$E784,0)</f>
        <v>7.693850628527561</v>
      </c>
      <c r="D788" s="12">
        <f ca="1">-INDEX('Flow probs &amp; rates'!$M$5:$M$5999,UsefulSeries!$E784,0)*(INDEX('Flow probs &amp; rates'!$O$5:$O$5999,UsefulSeries!$E784,0))/INDEX('Flow probs &amp; rates'!$F$4:$F$5999,UsefulSeries!$E784,0)</f>
        <v>-1.7651704584522021</v>
      </c>
      <c r="E788" s="12">
        <v>0</v>
      </c>
      <c r="F788" s="12">
        <v>0</v>
      </c>
      <c r="G788" s="12"/>
      <c r="H788" s="12"/>
      <c r="I788" s="12">
        <f ca="1">INDEX('Flow probs &amp; rates'!$M$5:$M$5999,UsefulSeries!$E784)</f>
        <v>0.28276047379089492</v>
      </c>
      <c r="J788" s="12"/>
      <c r="K788" s="12">
        <f>INDEX('Flow probs &amp; rates'!$F$4:$F$5999,UsefulSeries!$E784)</f>
        <v>2.6359621214956767E-2</v>
      </c>
      <c r="L788" s="12">
        <f>-INDEX('Flow probs &amp; rates'!$F$4:$F$5999,UsefulSeries!$E784)</f>
        <v>-2.6359621214956767E-2</v>
      </c>
      <c r="M788" s="12"/>
      <c r="N788" s="12"/>
      <c r="O788" s="12"/>
      <c r="P788" s="12">
        <f ca="1"/>
        <v>0</v>
      </c>
      <c r="Q788" s="12">
        <f ca="1"/>
        <v>0</v>
      </c>
      <c r="R788" s="12">
        <f ca="1"/>
        <v>0.14091610264448956</v>
      </c>
      <c r="S788" s="12">
        <f ca="1"/>
        <v>4.7693662953537393E-2</v>
      </c>
      <c r="T788" s="12">
        <f ca="1"/>
        <v>0</v>
      </c>
      <c r="U788" s="12">
        <f ca="1"/>
        <v>0</v>
      </c>
      <c r="V788" s="12"/>
      <c r="W788" s="12"/>
      <c r="X788" s="12"/>
      <c r="Y788" s="12"/>
      <c r="Z788" s="12"/>
      <c r="AA788" s="12"/>
      <c r="AB788" s="12"/>
      <c r="AC788" s="12"/>
      <c r="AD788" s="12"/>
      <c r="AE788" s="12">
        <f t="array" ref="AE788:AJ789">TRANSPOSE(AC782:AD787)</f>
        <v>-0.63953027910455784</v>
      </c>
      <c r="AF788" s="12">
        <v>-0.63953027910455784</v>
      </c>
      <c r="AG788" s="12">
        <v>3.1396207228656492E-2</v>
      </c>
      <c r="AH788" s="12">
        <v>0</v>
      </c>
      <c r="AI788" s="12">
        <v>0.32907351366678561</v>
      </c>
      <c r="AJ788" s="12">
        <v>0</v>
      </c>
      <c r="AK788" s="12"/>
      <c r="AL788" s="12"/>
      <c r="AM788" s="12"/>
      <c r="AN788" s="12">
        <f t="shared" si="117"/>
        <v>-0.63953027910455784</v>
      </c>
      <c r="AO788" s="12">
        <f t="shared" si="118"/>
        <v>-0.63953027910455784</v>
      </c>
      <c r="AP788" s="12">
        <f t="shared" si="119"/>
        <v>3.1396207228656492E-2</v>
      </c>
      <c r="AQ788" s="12">
        <f t="shared" si="120"/>
        <v>0</v>
      </c>
      <c r="AR788" s="12">
        <f t="shared" si="121"/>
        <v>0.32907351366678561</v>
      </c>
      <c r="AS788" s="12">
        <f t="shared" si="122"/>
        <v>0</v>
      </c>
      <c r="AT788" s="12">
        <f t="shared" si="123"/>
        <v>0</v>
      </c>
      <c r="AU788" s="12">
        <f t="shared" si="124"/>
        <v>0</v>
      </c>
      <c r="AV788" s="12"/>
      <c r="AW788" s="12"/>
      <c r="AX788" s="12">
        <f>INDEX($N$6:$N$6003,UsefulSeries!$K780)</f>
        <v>1.3545893325620506E-3</v>
      </c>
      <c r="AY788" s="12"/>
      <c r="AZ788" s="12"/>
      <c r="BA788" s="12"/>
      <c r="BB788" s="12">
        <f t="shared" si="125"/>
        <v>1.3545893325620506E-3</v>
      </c>
      <c r="BC788" s="12"/>
      <c r="BD788" s="38">
        <f ca="1"/>
        <v>1.3741607441805845E-2</v>
      </c>
    </row>
    <row r="789" spans="1:56" x14ac:dyDescent="0.35">
      <c r="A789" s="12">
        <v>0</v>
      </c>
      <c r="B789" s="12">
        <v>0</v>
      </c>
      <c r="C789" s="12">
        <f ca="1">-INDEX('Flow probs &amp; rates'!$M$5:$M$5999,UsefulSeries!$E784,0)*(INDEX('Flow probs &amp; rates'!$O$5:$O$5999,UsefulSeries!$E784,0))/INDEX('Flow probs &amp; rates'!$F$4:$F$5999,UsefulSeries!$E784,0)</f>
        <v>-1.7651704584522021</v>
      </c>
      <c r="D789" s="12">
        <f ca="1">INDEX('Flow probs &amp; rates'!$O$5:$O$5999,UsefulSeries!$E784,0)*(1-INDEX('Flow probs &amp; rates'!$O$5:$O$5999,UsefulSeries!$E784,0))/INDEX('Flow probs &amp; rates'!$F$4:$F$5999,UsefulSeries!$E784,0)</f>
        <v>5.215387665874851</v>
      </c>
      <c r="E789" s="12">
        <v>0</v>
      </c>
      <c r="F789" s="12">
        <v>0</v>
      </c>
      <c r="G789" s="12"/>
      <c r="H789" s="12"/>
      <c r="I789" s="12">
        <f ca="1">INDEX('Flow probs &amp; rates'!$O$5:$O$5999,UsefulSeries!$E784)</f>
        <v>0.16455349660731083</v>
      </c>
      <c r="J789" s="12"/>
      <c r="K789" s="12"/>
      <c r="L789" s="12">
        <f>-INDEX('Flow probs &amp; rates'!$F$4:$F$5999,UsefulSeries!$E784)</f>
        <v>-2.6359621214956767E-2</v>
      </c>
      <c r="M789" s="12"/>
      <c r="N789" s="12"/>
      <c r="O789" s="12"/>
      <c r="P789" s="12">
        <f ca="1"/>
        <v>0</v>
      </c>
      <c r="Q789" s="12">
        <f ca="1"/>
        <v>0</v>
      </c>
      <c r="R789" s="12">
        <f ca="1"/>
        <v>4.7693662953537393E-2</v>
      </c>
      <c r="S789" s="12">
        <f ca="1"/>
        <v>0.20788242684143679</v>
      </c>
      <c r="T789" s="12">
        <f ca="1"/>
        <v>0</v>
      </c>
      <c r="U789" s="12">
        <f ca="1"/>
        <v>0</v>
      </c>
      <c r="V789" s="12"/>
      <c r="W789" s="12"/>
      <c r="X789" s="12"/>
      <c r="Y789" s="12"/>
      <c r="Z789" s="12"/>
      <c r="AA789" s="12"/>
      <c r="AB789" s="12"/>
      <c r="AC789" s="12"/>
      <c r="AD789" s="12"/>
      <c r="AE789" s="12">
        <v>0.63953027910455784</v>
      </c>
      <c r="AF789" s="12">
        <v>0</v>
      </c>
      <c r="AG789" s="12">
        <v>-3.1396207228656492E-2</v>
      </c>
      <c r="AH789" s="12">
        <v>-3.1396207228656492E-2</v>
      </c>
      <c r="AI789" s="12">
        <v>0</v>
      </c>
      <c r="AJ789" s="12">
        <v>0.32907351366678561</v>
      </c>
      <c r="AK789" s="12"/>
      <c r="AL789" s="12"/>
      <c r="AM789" s="12"/>
      <c r="AN789" s="12">
        <f t="shared" si="117"/>
        <v>0.63953027910455784</v>
      </c>
      <c r="AO789" s="12">
        <f t="shared" si="118"/>
        <v>0</v>
      </c>
      <c r="AP789" s="12">
        <f t="shared" si="119"/>
        <v>-3.1396207228656492E-2</v>
      </c>
      <c r="AQ789" s="12">
        <f t="shared" si="120"/>
        <v>-3.1396207228656492E-2</v>
      </c>
      <c r="AR789" s="12">
        <f t="shared" si="121"/>
        <v>0</v>
      </c>
      <c r="AS789" s="12">
        <f t="shared" si="122"/>
        <v>0.32907351366678561</v>
      </c>
      <c r="AT789" s="12">
        <f t="shared" si="123"/>
        <v>0</v>
      </c>
      <c r="AU789" s="12">
        <f t="shared" si="124"/>
        <v>0</v>
      </c>
      <c r="AV789" s="12"/>
      <c r="AW789" s="12"/>
      <c r="AX789" s="12">
        <f>INDEX('Margin error adjustment'!N$7:N$6003,UsefulSeries!$K780)</f>
        <v>-2.3776414032563344E-3</v>
      </c>
      <c r="AY789" s="12"/>
      <c r="AZ789" s="12"/>
      <c r="BA789" s="12"/>
      <c r="BB789" s="12">
        <f t="shared" si="125"/>
        <v>-2.3776414032563344E-3</v>
      </c>
      <c r="BC789" s="12"/>
      <c r="BD789" s="38">
        <f ca="1"/>
        <v>0.10104268292417076</v>
      </c>
    </row>
    <row r="790" spans="1:56" x14ac:dyDescent="0.35">
      <c r="A790" s="12">
        <v>0</v>
      </c>
      <c r="B790" s="12">
        <v>0</v>
      </c>
      <c r="C790" s="12">
        <v>0</v>
      </c>
      <c r="D790" s="12">
        <v>0</v>
      </c>
      <c r="E790" s="12">
        <f ca="1">INDEX('Flow probs &amp; rates'!$P$5:$P$5999,UsefulSeries!$E784,0)*(1-INDEX('Flow probs &amp; rates'!$P$5:$P$5999,UsefulSeries!$E784,0))/INDEX('Flow probs &amp; rates'!$G$4:$G$5999,UsefulSeries!$E784,0)</f>
        <v>8.7019452405203479E-2</v>
      </c>
      <c r="F790" s="12">
        <f ca="1">-INDEX('Flow probs &amp; rates'!$P$5:$P$5999,UsefulSeries!$E784,0)*(INDEX('Flow probs &amp; rates'!$Q$5:$Q$5999,UsefulSeries!$E784,0))/INDEX('Flow probs &amp; rates'!$G$4:$G$5999,UsefulSeries!$E784,0)</f>
        <v>-1.6672613282162976E-3</v>
      </c>
      <c r="G790" s="12"/>
      <c r="H790" s="12"/>
      <c r="I790" s="12">
        <f ca="1">INDEX('Flow probs &amp; rates'!$P$5:$P$5999,UsefulSeries!$E784)</f>
        <v>2.9572691125662475E-2</v>
      </c>
      <c r="J790" s="12"/>
      <c r="K790" s="12">
        <f>INDEX('Flow probs &amp; rates'!$G$4:$G$5999,UsefulSeries!$E784)</f>
        <v>0.32979002133473068</v>
      </c>
      <c r="L790" s="12"/>
      <c r="M790" s="12"/>
      <c r="N790" s="12"/>
      <c r="O790" s="12"/>
      <c r="P790" s="12">
        <f ca="1"/>
        <v>0</v>
      </c>
      <c r="Q790" s="12">
        <f ca="1"/>
        <v>0</v>
      </c>
      <c r="R790" s="12">
        <f ca="1"/>
        <v>0</v>
      </c>
      <c r="S790" s="12">
        <f ca="1"/>
        <v>0</v>
      </c>
      <c r="T790" s="12">
        <f ca="1"/>
        <v>11.498321839448884</v>
      </c>
      <c r="U790" s="12">
        <f ca="1"/>
        <v>0.34647840614880154</v>
      </c>
      <c r="V790" s="12"/>
      <c r="W790" s="12">
        <f ca="1">INDEX(P$6:P$6003,UsefulSeries!$I788)</f>
        <v>54.319078435155468</v>
      </c>
      <c r="X790" s="12">
        <f ca="1">INDEX(Q$6:Q$6003,UsefulSeries!$I788)</f>
        <v>0.65745273822563055</v>
      </c>
      <c r="Y790" s="12">
        <f ca="1">INDEX(R$6:R$6003,UsefulSeries!$I788)</f>
        <v>0</v>
      </c>
      <c r="Z790" s="12">
        <f ca="1">INDEX(S$6:S$6003,UsefulSeries!$I788)</f>
        <v>0</v>
      </c>
      <c r="AA790" s="12">
        <f ca="1">INDEX(T$6:T$6003,UsefulSeries!$I788)</f>
        <v>0</v>
      </c>
      <c r="AB790" s="12">
        <f ca="1">INDEX(U$6:U$6003,UsefulSeries!$I788)</f>
        <v>0</v>
      </c>
      <c r="AC790" s="12">
        <f>INDEX( K$6:K$6003,UsefulSeries!$I788)</f>
        <v>-0.64088486843711989</v>
      </c>
      <c r="AD790" s="12">
        <f>INDEX(L$6:L$6003,UsefulSeries!$I788)</f>
        <v>0.64088486843711989</v>
      </c>
      <c r="AE790" s="12"/>
      <c r="AF790" s="12"/>
      <c r="AG790" s="12"/>
      <c r="AH790" s="12"/>
      <c r="AI790" s="12"/>
      <c r="AJ790" s="12"/>
      <c r="AK790" s="12"/>
      <c r="AL790" s="12"/>
      <c r="AM790" s="12"/>
      <c r="AN790" s="12">
        <f t="shared" ca="1" si="117"/>
        <v>54.319078435155468</v>
      </c>
      <c r="AO790" s="12">
        <f t="shared" ca="1" si="118"/>
        <v>0.65745273822563055</v>
      </c>
      <c r="AP790" s="12">
        <f t="shared" ca="1" si="119"/>
        <v>0</v>
      </c>
      <c r="AQ790" s="12">
        <f t="shared" ca="1" si="120"/>
        <v>0</v>
      </c>
      <c r="AR790" s="12">
        <f t="shared" ca="1" si="121"/>
        <v>0</v>
      </c>
      <c r="AS790" s="12">
        <f t="shared" ca="1" si="122"/>
        <v>0</v>
      </c>
      <c r="AT790" s="12">
        <f t="shared" si="123"/>
        <v>-0.64088486843711989</v>
      </c>
      <c r="AU790" s="12">
        <f t="shared" si="124"/>
        <v>0.64088486843711989</v>
      </c>
      <c r="AV790" s="12"/>
      <c r="AW790" s="12">
        <f ca="1">INDEX(I$6:I$6003,UsefulSeries!$I788)</f>
        <v>1.1943075896669807E-2</v>
      </c>
      <c r="AX790" s="12"/>
      <c r="AY790" s="12"/>
      <c r="AZ790" s="12">
        <f t="array" aca="1" ref="AZ790:AZ795" ca="1">MMULT(W790:AB795,AW790:AW795)</f>
        <v>0.65745273822563055</v>
      </c>
      <c r="BA790" s="12"/>
      <c r="BB790" s="12">
        <f t="shared" ca="1" si="125"/>
        <v>0.65745273822563055</v>
      </c>
      <c r="BC790" s="12"/>
      <c r="BD790" s="38">
        <f t="array" aca="1" ref="BD790:BD797" ca="1">MMULT(MINVERSE(AN790:AU797),BB790:BB797)</f>
        <v>1.1385766827652088E-2</v>
      </c>
    </row>
    <row r="791" spans="1:56" x14ac:dyDescent="0.35">
      <c r="A791" s="12">
        <v>0</v>
      </c>
      <c r="B791" s="12">
        <v>0</v>
      </c>
      <c r="C791" s="12">
        <v>0</v>
      </c>
      <c r="D791" s="12">
        <v>0</v>
      </c>
      <c r="E791" s="12">
        <f ca="1">-INDEX('Flow probs &amp; rates'!$P$5:$P$5999,UsefulSeries!$E784,0)*(INDEX('Flow probs &amp; rates'!$Q$5:$Q$5999,UsefulSeries!$E784,0))/INDEX('Flow probs &amp; rates'!$G$4:$G$5999,UsefulSeries!$E784,0)</f>
        <v>-1.6672613282162976E-3</v>
      </c>
      <c r="F791" s="12">
        <f ca="1">INDEX('Flow probs &amp; rates'!$Q$5:$Q$5999,UsefulSeries!$E784,0)*(1-INDEX('Flow probs &amp; rates'!$Q$5:$Q$5999,UsefulSeries!$E784,0))/INDEX('Flow probs &amp; rates'!$G$4:$G$5999,UsefulSeries!$E784,0)</f>
        <v>5.533016488786547E-2</v>
      </c>
      <c r="G791" s="12"/>
      <c r="H791" s="12"/>
      <c r="I791" s="12">
        <f ca="1">INDEX('Flow probs &amp; rates'!$Q$5:$Q$5999,UsefulSeries!$E784)</f>
        <v>1.8593037294664091E-2</v>
      </c>
      <c r="J791" s="12"/>
      <c r="K791" s="12"/>
      <c r="L791" s="12">
        <f>INDEX('Flow probs &amp; rates'!$G$4:$G$5999,UsefulSeries!$E784)</f>
        <v>0.32979002133473068</v>
      </c>
      <c r="M791" s="12"/>
      <c r="N791" s="12"/>
      <c r="O791" s="12"/>
      <c r="P791" s="12">
        <f ca="1"/>
        <v>0</v>
      </c>
      <c r="Q791" s="12">
        <f ca="1"/>
        <v>0</v>
      </c>
      <c r="R791" s="12">
        <f ca="1"/>
        <v>0</v>
      </c>
      <c r="S791" s="12">
        <f ca="1"/>
        <v>0</v>
      </c>
      <c r="T791" s="12">
        <f ca="1"/>
        <v>0.34647840614880149</v>
      </c>
      <c r="U791" s="12">
        <f ca="1"/>
        <v>18.083764472335268</v>
      </c>
      <c r="V791" s="12"/>
      <c r="W791" s="12">
        <f ca="1">INDEX(P$7:P$6003,UsefulSeries!$I788)</f>
        <v>0.65745273822563066</v>
      </c>
      <c r="X791" s="12">
        <f ca="1">INDEX(Q$7:Q$6003,UsefulSeries!$I788)</f>
        <v>49.000521903562081</v>
      </c>
      <c r="Y791" s="12">
        <f ca="1">INDEX(R$7:R$6003,UsefulSeries!$I788)</f>
        <v>0</v>
      </c>
      <c r="Z791" s="12">
        <f ca="1">INDEX(S$7:S$6003,UsefulSeries!$I788)</f>
        <v>0</v>
      </c>
      <c r="AA791" s="12">
        <f ca="1">INDEX(T$7:T$6003,UsefulSeries!$I788)</f>
        <v>0</v>
      </c>
      <c r="AB791" s="12">
        <f ca="1">INDEX(U$7:U$6003,UsefulSeries!$I788)</f>
        <v>0</v>
      </c>
      <c r="AC791" s="12">
        <f>INDEX( K$7:K$6003,UsefulSeries!$I788,1)</f>
        <v>-0.64088486843711989</v>
      </c>
      <c r="AD791" s="12">
        <f>INDEX(L$7:L$6003,UsefulSeries!$I788,1)</f>
        <v>0</v>
      </c>
      <c r="AE791" s="12"/>
      <c r="AF791" s="12"/>
      <c r="AG791" s="12"/>
      <c r="AH791" s="12"/>
      <c r="AI791" s="12"/>
      <c r="AJ791" s="12"/>
      <c r="AK791" s="12"/>
      <c r="AL791" s="12"/>
      <c r="AM791" s="12"/>
      <c r="AN791" s="12">
        <f t="shared" ca="1" si="117"/>
        <v>0.65745273822563066</v>
      </c>
      <c r="AO791" s="12">
        <f t="shared" ca="1" si="118"/>
        <v>49.000521903562081</v>
      </c>
      <c r="AP791" s="12">
        <f t="shared" ca="1" si="119"/>
        <v>0</v>
      </c>
      <c r="AQ791" s="12">
        <f t="shared" ca="1" si="120"/>
        <v>0</v>
      </c>
      <c r="AR791" s="12">
        <f t="shared" ca="1" si="121"/>
        <v>0</v>
      </c>
      <c r="AS791" s="12">
        <f t="shared" ca="1" si="122"/>
        <v>0</v>
      </c>
      <c r="AT791" s="12">
        <f t="shared" si="123"/>
        <v>-0.64088486843711989</v>
      </c>
      <c r="AU791" s="12">
        <f t="shared" si="124"/>
        <v>0</v>
      </c>
      <c r="AV791" s="12"/>
      <c r="AW791" s="12">
        <f ca="1">INDEX(I$7:I$6003,UsefulSeries!$I788)</f>
        <v>1.3257016558987016E-2</v>
      </c>
      <c r="AX791" s="12"/>
      <c r="AY791" s="12"/>
      <c r="AZ791" s="12">
        <f ca="1"/>
        <v>0.65745273822563055</v>
      </c>
      <c r="BA791" s="12"/>
      <c r="BB791" s="12">
        <f t="shared" ca="1" si="125"/>
        <v>0.65745273822563055</v>
      </c>
      <c r="BC791" s="12"/>
      <c r="BD791" s="38">
        <f ca="1"/>
        <v>1.3261992484577099E-2</v>
      </c>
    </row>
    <row r="792" spans="1:56" x14ac:dyDescent="0.35">
      <c r="A792" s="12">
        <f ca="1">INDEX('Flow probs &amp; rates'!$K$5:$K$5999,UsefulSeries!$E790,0)*(1-INDEX('Flow probs &amp; rates'!$K$5:$K$5999,UsefulSeries!$E790,0))/INDEX('Flow probs &amp; rates'!$E$4:$E$5999,UsefulSeries!$E790,0)</f>
        <v>1.8512196414764457E-2</v>
      </c>
      <c r="B792" s="12">
        <f ca="1">-INDEX('Flow probs &amp; rates'!$K$5:$K$5999,UsefulSeries!$E790,0)*(INDEX('Flow probs &amp; rates'!$L$5:$L$5999,UsefulSeries!$E790,0))/INDEX('Flow probs &amp; rates'!$E$4:$E$5999,UsefulSeries!$E790,0)</f>
        <v>-3.0019963092159022E-4</v>
      </c>
      <c r="C792" s="12">
        <v>0</v>
      </c>
      <c r="D792" s="12">
        <v>0</v>
      </c>
      <c r="E792" s="12">
        <v>0</v>
      </c>
      <c r="F792" s="12">
        <v>0</v>
      </c>
      <c r="G792" s="12"/>
      <c r="H792" s="12"/>
      <c r="I792" s="12">
        <f ca="1">INDEX('Flow probs &amp; rates'!$K$5:$K$5999,UsefulSeries!$E790)</f>
        <v>1.2070448268918194E-2</v>
      </c>
      <c r="J792" s="12"/>
      <c r="K792" s="12">
        <f>-INDEX('Flow probs &amp; rates'!$E$4:$E$5999,UsefulSeries!$E790)</f>
        <v>-0.64415654849010473</v>
      </c>
      <c r="L792" s="12">
        <f>INDEX('Flow probs &amp; rates'!$E$4:$E$5999,UsefulSeries!$E790)</f>
        <v>0.64415654849010473</v>
      </c>
      <c r="M792" s="12"/>
      <c r="N792" s="12"/>
      <c r="O792" s="12"/>
      <c r="P792" s="12">
        <f t="array" aca="1" ref="P792:U797" ca="1">MINVERSE(A792:F797)</f>
        <v>54.029189312320618</v>
      </c>
      <c r="Q792" s="12">
        <f ca="1"/>
        <v>0.66277456624782238</v>
      </c>
      <c r="R792" s="12">
        <f ca="1"/>
        <v>0</v>
      </c>
      <c r="S792" s="12">
        <f ca="1"/>
        <v>0</v>
      </c>
      <c r="T792" s="12">
        <f ca="1"/>
        <v>0</v>
      </c>
      <c r="U792" s="12">
        <f ca="1"/>
        <v>0</v>
      </c>
      <c r="V792" s="12"/>
      <c r="W792" s="12">
        <f ca="1">INDEX(P$8:P$6003,UsefulSeries!$I788)</f>
        <v>0</v>
      </c>
      <c r="X792" s="12">
        <f ca="1">INDEX(Q$8:Q$6003,UsefulSeries!$I788)</f>
        <v>0</v>
      </c>
      <c r="Y792" s="12">
        <f ca="1">INDEX(R$8:R$6003,UsefulSeries!$I788)</f>
        <v>0.15636656917900718</v>
      </c>
      <c r="Z792" s="12">
        <f ca="1">INDEX(S$8:S$6003,UsefulSeries!$I788)</f>
        <v>5.1803664787255281E-2</v>
      </c>
      <c r="AA792" s="12">
        <f ca="1">INDEX(T$8:T$6003,UsefulSeries!$I788)</f>
        <v>0</v>
      </c>
      <c r="AB792" s="12">
        <f ca="1">INDEX(U$8:U$6003,UsefulSeries!$I788)</f>
        <v>0</v>
      </c>
      <c r="AC792" s="12">
        <f>INDEX( K$8:K$6003,UsefulSeries!$I788)</f>
        <v>2.9018565825400158E-2</v>
      </c>
      <c r="AD792" s="12">
        <f>INDEX(L$8:L$6003,UsefulSeries!$I788)</f>
        <v>-2.9018565825400158E-2</v>
      </c>
      <c r="AE792" s="12"/>
      <c r="AF792" s="12"/>
      <c r="AG792" s="12"/>
      <c r="AH792" s="12"/>
      <c r="AI792" s="12"/>
      <c r="AJ792" s="12"/>
      <c r="AK792" s="12"/>
      <c r="AL792" s="12"/>
      <c r="AM792" s="12"/>
      <c r="AN792" s="12">
        <f t="shared" ca="1" si="117"/>
        <v>0</v>
      </c>
      <c r="AO792" s="12">
        <f t="shared" ca="1" si="118"/>
        <v>0</v>
      </c>
      <c r="AP792" s="12">
        <f t="shared" ca="1" si="119"/>
        <v>0.15636656917900718</v>
      </c>
      <c r="AQ792" s="12">
        <f t="shared" ca="1" si="120"/>
        <v>5.1803664787255281E-2</v>
      </c>
      <c r="AR792" s="12">
        <f t="shared" ca="1" si="121"/>
        <v>0</v>
      </c>
      <c r="AS792" s="12">
        <f t="shared" ca="1" si="122"/>
        <v>0</v>
      </c>
      <c r="AT792" s="12">
        <f t="shared" si="123"/>
        <v>2.9018565825400158E-2</v>
      </c>
      <c r="AU792" s="12">
        <f t="shared" si="124"/>
        <v>-2.9018565825400158E-2</v>
      </c>
      <c r="AV792" s="12"/>
      <c r="AW792" s="12">
        <f ca="1">INDEX(I$8:I$6003,UsefulSeries!$I788)</f>
        <v>0.27752256877525289</v>
      </c>
      <c r="AX792" s="12"/>
      <c r="AY792" s="12"/>
      <c r="AZ792" s="12">
        <f ca="1"/>
        <v>5.1803664787255288E-2</v>
      </c>
      <c r="BA792" s="12"/>
      <c r="BB792" s="12">
        <f t="shared" ca="1" si="125"/>
        <v>5.1803664787255288E-2</v>
      </c>
      <c r="BC792" s="12"/>
      <c r="BD792" s="38">
        <f ca="1"/>
        <v>0.28487353855906999</v>
      </c>
    </row>
    <row r="793" spans="1:56" x14ac:dyDescent="0.35">
      <c r="A793" s="12">
        <f ca="1">-INDEX('Flow probs &amp; rates'!$K$5:$K$5999,UsefulSeries!$E790,0)*(INDEX('Flow probs &amp; rates'!$L$5:$L$5999,UsefulSeries!$E790,0))/INDEX('Flow probs &amp; rates'!$E$4:$E$5999,UsefulSeries!$E790,0)</f>
        <v>-3.0019963092159022E-4</v>
      </c>
      <c r="B793" s="12">
        <f ca="1">INDEX('Flow probs &amp; rates'!$L$5:$L$5999,UsefulSeries!$E790,0)*(1-INDEX('Flow probs &amp; rates'!$L$5:$L$5999,UsefulSeries!$E790,0))/INDEX('Flow probs &amp; rates'!$E$4:$E$5999,UsefulSeries!$E790,0)</f>
        <v>2.4472186345917534E-2</v>
      </c>
      <c r="C793" s="12">
        <v>0</v>
      </c>
      <c r="D793" s="12">
        <v>0</v>
      </c>
      <c r="E793" s="12">
        <v>0</v>
      </c>
      <c r="F793" s="12">
        <v>0</v>
      </c>
      <c r="G793" s="12"/>
      <c r="H793" s="12"/>
      <c r="I793" s="12">
        <f ca="1">INDEX('Flow probs &amp; rates'!$L$5:$L$5999,UsefulSeries!$E790)</f>
        <v>1.6020578010379562E-2</v>
      </c>
      <c r="J793" s="12"/>
      <c r="K793" s="12">
        <f>-INDEX('Flow probs &amp; rates'!$E$4:$E$5999,UsefulSeries!$E790)</f>
        <v>-0.64415654849010473</v>
      </c>
      <c r="L793" s="12"/>
      <c r="M793" s="12"/>
      <c r="N793" s="12"/>
      <c r="O793" s="12"/>
      <c r="P793" s="12">
        <f ca="1"/>
        <v>0.66277456624782238</v>
      </c>
      <c r="Q793" s="12">
        <f ca="1"/>
        <v>40.870846214646683</v>
      </c>
      <c r="R793" s="12">
        <f ca="1"/>
        <v>0</v>
      </c>
      <c r="S793" s="12">
        <f ca="1"/>
        <v>0</v>
      </c>
      <c r="T793" s="12">
        <f ca="1"/>
        <v>0</v>
      </c>
      <c r="U793" s="12">
        <f ca="1"/>
        <v>0</v>
      </c>
      <c r="V793" s="12"/>
      <c r="W793" s="12">
        <f ca="1">INDEX(P$9:P$6003,UsefulSeries!$I788)</f>
        <v>0</v>
      </c>
      <c r="X793" s="12">
        <f ca="1">INDEX(Q$9:Q$6003,UsefulSeries!$I788)</f>
        <v>0</v>
      </c>
      <c r="Y793" s="12">
        <f ca="1">INDEX(R$9:R$6003,UsefulSeries!$I788)</f>
        <v>5.1803664787255281E-2</v>
      </c>
      <c r="Z793" s="12">
        <f ca="1">INDEX(S$9:S$6003,UsefulSeries!$I788)</f>
        <v>0.23058509305039676</v>
      </c>
      <c r="AA793" s="12">
        <f ca="1">INDEX(T$9:T$6003,UsefulSeries!$I788)</f>
        <v>0</v>
      </c>
      <c r="AB793" s="12">
        <f ca="1">INDEX(U$9:U$6003,UsefulSeries!$I788)</f>
        <v>0</v>
      </c>
      <c r="AC793" s="12">
        <f>INDEX( K$9:K$6003,UsefulSeries!$I788)</f>
        <v>0</v>
      </c>
      <c r="AD793" s="12">
        <f>INDEX(L$9:L$6003,UsefulSeries!$I788)</f>
        <v>-2.9018565825400158E-2</v>
      </c>
      <c r="AE793" s="12"/>
      <c r="AF793" s="12"/>
      <c r="AG793" s="12"/>
      <c r="AH793" s="12"/>
      <c r="AI793" s="12"/>
      <c r="AJ793" s="12"/>
      <c r="AK793" s="12"/>
      <c r="AL793" s="12"/>
      <c r="AM793" s="12"/>
      <c r="AN793" s="12">
        <f t="shared" ca="1" si="117"/>
        <v>0</v>
      </c>
      <c r="AO793" s="12">
        <f t="shared" ca="1" si="118"/>
        <v>0</v>
      </c>
      <c r="AP793" s="12">
        <f t="shared" ca="1" si="119"/>
        <v>5.1803664787255281E-2</v>
      </c>
      <c r="AQ793" s="12">
        <f t="shared" ca="1" si="120"/>
        <v>0.23058509305039676</v>
      </c>
      <c r="AR793" s="12">
        <f t="shared" ca="1" si="121"/>
        <v>0</v>
      </c>
      <c r="AS793" s="12">
        <f t="shared" ca="1" si="122"/>
        <v>0</v>
      </c>
      <c r="AT793" s="12">
        <f t="shared" si="123"/>
        <v>0</v>
      </c>
      <c r="AU793" s="12">
        <f t="shared" si="124"/>
        <v>-2.9018565825400158E-2</v>
      </c>
      <c r="AV793" s="12"/>
      <c r="AW793" s="12">
        <f ca="1">INDEX(I$9:I$6003,UsefulSeries!$I788)</f>
        <v>0.16231308871013631</v>
      </c>
      <c r="AX793" s="12"/>
      <c r="AY793" s="12"/>
      <c r="AZ793" s="12">
        <f ca="1"/>
        <v>5.1803664787255281E-2</v>
      </c>
      <c r="BA793" s="12"/>
      <c r="BB793" s="12">
        <f t="shared" ca="1" si="125"/>
        <v>5.1803664787255281E-2</v>
      </c>
      <c r="BC793" s="12"/>
      <c r="BD793" s="38">
        <f ca="1"/>
        <v>0.1665813642540398</v>
      </c>
    </row>
    <row r="794" spans="1:56" x14ac:dyDescent="0.35">
      <c r="A794" s="12">
        <v>0</v>
      </c>
      <c r="B794" s="12">
        <v>0</v>
      </c>
      <c r="C794" s="12">
        <f ca="1">INDEX('Flow probs &amp; rates'!$M$5:$M$5999,UsefulSeries!$E790,0)*(1-INDEX('Flow probs &amp; rates'!$M$5:$M$5999,UsefulSeries!$E790,0))/INDEX('Flow probs &amp; rates'!$F$4:$F$5999,UsefulSeries!$E790,0)</f>
        <v>7.1369746409547767</v>
      </c>
      <c r="D794" s="12">
        <f ca="1">-INDEX('Flow probs &amp; rates'!$M$5:$M$5999,UsefulSeries!$E790,0)*(INDEX('Flow probs &amp; rates'!$O$5:$O$5999,UsefulSeries!$E790,0))/INDEX('Flow probs &amp; rates'!$F$4:$F$5999,UsefulSeries!$E790,0)</f>
        <v>-1.732240766093661</v>
      </c>
      <c r="E794" s="12">
        <v>0</v>
      </c>
      <c r="F794" s="12">
        <v>0</v>
      </c>
      <c r="G794" s="12"/>
      <c r="H794" s="12"/>
      <c r="I794" s="12">
        <f ca="1">INDEX('Flow probs &amp; rates'!$M$5:$M$5999,UsefulSeries!$E790)</f>
        <v>0.27858047504393252</v>
      </c>
      <c r="J794" s="12"/>
      <c r="K794" s="12">
        <f>INDEX('Flow probs &amp; rates'!$F$4:$F$5999,UsefulSeries!$E790)</f>
        <v>2.815946589118655E-2</v>
      </c>
      <c r="L794" s="12">
        <f>-INDEX('Flow probs &amp; rates'!$F$4:$F$5999,UsefulSeries!$E790)</f>
        <v>-2.815946589118655E-2</v>
      </c>
      <c r="M794" s="12"/>
      <c r="N794" s="12"/>
      <c r="O794" s="12"/>
      <c r="P794" s="12">
        <f ca="1"/>
        <v>0</v>
      </c>
      <c r="Q794" s="12">
        <f ca="1"/>
        <v>0</v>
      </c>
      <c r="R794" s="12">
        <f ca="1"/>
        <v>0.15262577091578122</v>
      </c>
      <c r="S794" s="12">
        <f ca="1"/>
        <v>5.1543791330723218E-2</v>
      </c>
      <c r="T794" s="12">
        <f ca="1"/>
        <v>0</v>
      </c>
      <c r="U794" s="12">
        <f ca="1"/>
        <v>0</v>
      </c>
      <c r="V794" s="12"/>
      <c r="W794" s="12">
        <f ca="1">INDEX(P$10:P$6003,UsefulSeries!$I788)</f>
        <v>0</v>
      </c>
      <c r="X794" s="12">
        <f ca="1">INDEX(Q$10:Q$6003,UsefulSeries!$I788)</f>
        <v>0</v>
      </c>
      <c r="Y794" s="12">
        <f ca="1">INDEX(R$10:R$6003,UsefulSeries!$I788)</f>
        <v>0</v>
      </c>
      <c r="Z794" s="12">
        <f ca="1">INDEX(S$10:S$6003,UsefulSeries!$I788)</f>
        <v>0</v>
      </c>
      <c r="AA794" s="12">
        <f ca="1">INDEX(T$10:T$6003,UsefulSeries!$I788)</f>
        <v>14.754489137202089</v>
      </c>
      <c r="AB794" s="12">
        <f ca="1">INDEX(U$10:U$6003,UsefulSeries!$I788)</f>
        <v>0.34489489306316895</v>
      </c>
      <c r="AC794" s="12">
        <f>INDEX( K$10:K$6003,UsefulSeries!$I788)</f>
        <v>0.33009656573747992</v>
      </c>
      <c r="AD794" s="12">
        <f>INDEX(L$10:L$6003,UsefulSeries!$I788)</f>
        <v>0</v>
      </c>
      <c r="AE794" s="12"/>
      <c r="AF794" s="12"/>
      <c r="AG794" s="12"/>
      <c r="AH794" s="12"/>
      <c r="AI794" s="12"/>
      <c r="AJ794" s="12"/>
      <c r="AK794" s="12"/>
      <c r="AL794" s="12"/>
      <c r="AM794" s="12"/>
      <c r="AN794" s="12">
        <f t="shared" ca="1" si="117"/>
        <v>0</v>
      </c>
      <c r="AO794" s="12">
        <f t="shared" ca="1" si="118"/>
        <v>0</v>
      </c>
      <c r="AP794" s="12">
        <f t="shared" ca="1" si="119"/>
        <v>0</v>
      </c>
      <c r="AQ794" s="12">
        <f t="shared" ca="1" si="120"/>
        <v>0</v>
      </c>
      <c r="AR794" s="12">
        <f t="shared" ca="1" si="121"/>
        <v>14.754489137202089</v>
      </c>
      <c r="AS794" s="12">
        <f t="shared" ca="1" si="122"/>
        <v>0.34489489306316895</v>
      </c>
      <c r="AT794" s="12">
        <f t="shared" si="123"/>
        <v>0.33009656573747992</v>
      </c>
      <c r="AU794" s="12">
        <f t="shared" si="124"/>
        <v>0</v>
      </c>
      <c r="AV794" s="12"/>
      <c r="AW794" s="12">
        <f ca="1">INDEX(I$10:I$6003,UsefulSeries!$I788)</f>
        <v>2.2908109704181719E-2</v>
      </c>
      <c r="AX794" s="12"/>
      <c r="AY794" s="12"/>
      <c r="AZ794" s="12">
        <f ca="1"/>
        <v>0.34489489306316889</v>
      </c>
      <c r="BA794" s="12"/>
      <c r="BB794" s="12">
        <f t="shared" ca="1" si="125"/>
        <v>0.34489489306316889</v>
      </c>
      <c r="BC794" s="12"/>
      <c r="BD794" s="38">
        <f ca="1"/>
        <v>2.2933941050287072E-2</v>
      </c>
    </row>
    <row r="795" spans="1:56" x14ac:dyDescent="0.35">
      <c r="A795" s="12">
        <v>0</v>
      </c>
      <c r="B795" s="12">
        <v>0</v>
      </c>
      <c r="C795" s="12">
        <f ca="1">-INDEX('Flow probs &amp; rates'!$M$5:$M$5999,UsefulSeries!$E790,0)*(INDEX('Flow probs &amp; rates'!$O$5:$O$5999,UsefulSeries!$E790,0))/INDEX('Flow probs &amp; rates'!$F$4:$F$5999,UsefulSeries!$E790,0)</f>
        <v>-1.732240766093661</v>
      </c>
      <c r="D795" s="12">
        <f ca="1">INDEX('Flow probs &amp; rates'!$O$5:$O$5999,UsefulSeries!$E790,0)*(1-INDEX('Flow probs &amp; rates'!$O$5:$O$5999,UsefulSeries!$E790,0))/INDEX('Flow probs &amp; rates'!$F$4:$F$5999,UsefulSeries!$E790,0)</f>
        <v>5.1293196621956536</v>
      </c>
      <c r="E795" s="12">
        <v>0</v>
      </c>
      <c r="F795" s="12">
        <v>0</v>
      </c>
      <c r="G795" s="12"/>
      <c r="H795" s="12"/>
      <c r="I795" s="12">
        <f ca="1">INDEX('Flow probs &amp; rates'!$O$5:$O$5999,UsefulSeries!$E790)</f>
        <v>0.1750983257546847</v>
      </c>
      <c r="J795" s="12"/>
      <c r="K795" s="12"/>
      <c r="L795" s="12">
        <f>-INDEX('Flow probs &amp; rates'!$F$4:$F$5999,UsefulSeries!$E790)</f>
        <v>-2.815946589118655E-2</v>
      </c>
      <c r="M795" s="12"/>
      <c r="N795" s="12"/>
      <c r="O795" s="12"/>
      <c r="P795" s="12">
        <f ca="1"/>
        <v>0</v>
      </c>
      <c r="Q795" s="12">
        <f ca="1"/>
        <v>0</v>
      </c>
      <c r="R795" s="12">
        <f ca="1"/>
        <v>5.1543791330723225E-2</v>
      </c>
      <c r="S795" s="12">
        <f ca="1"/>
        <v>0.21236466594398692</v>
      </c>
      <c r="T795" s="12">
        <f ca="1"/>
        <v>0</v>
      </c>
      <c r="U795" s="12">
        <f ca="1"/>
        <v>0</v>
      </c>
      <c r="V795" s="12"/>
      <c r="W795" s="12">
        <f ca="1">INDEX(P$11:P$6003,UsefulSeries!$I788)</f>
        <v>0</v>
      </c>
      <c r="X795" s="12">
        <f ca="1">INDEX(Q$11:Q$6003,UsefulSeries!$I788)</f>
        <v>0</v>
      </c>
      <c r="Y795" s="12">
        <f ca="1">INDEX(R$11:R$6003,UsefulSeries!$I788)</f>
        <v>0</v>
      </c>
      <c r="Z795" s="12">
        <f ca="1">INDEX(S$11:S$6003,UsefulSeries!$I788)</f>
        <v>0</v>
      </c>
      <c r="AA795" s="12">
        <f ca="1">INDEX(T$11:T$6003,UsefulSeries!$I788)</f>
        <v>0.34489489306316889</v>
      </c>
      <c r="AB795" s="12">
        <f ca="1">INDEX(U$11:U$6003,UsefulSeries!$I788)</f>
        <v>16.850825303971522</v>
      </c>
      <c r="AC795" s="12">
        <f>INDEX( K$11:K$6003,UsefulSeries!$I788)</f>
        <v>0</v>
      </c>
      <c r="AD795" s="12">
        <f>INDEX(L$11:L$6003,UsefulSeries!$I788)</f>
        <v>0.33009656573747992</v>
      </c>
      <c r="AE795" s="12"/>
      <c r="AF795" s="12"/>
      <c r="AG795" s="12"/>
      <c r="AH795" s="12"/>
      <c r="AI795" s="12"/>
      <c r="AJ795" s="12"/>
      <c r="AK795" s="12"/>
      <c r="AL795" s="12"/>
      <c r="AM795" s="12"/>
      <c r="AN795" s="12">
        <f t="shared" ca="1" si="117"/>
        <v>0</v>
      </c>
      <c r="AO795" s="12">
        <f t="shared" ca="1" si="118"/>
        <v>0</v>
      </c>
      <c r="AP795" s="12">
        <f t="shared" ca="1" si="119"/>
        <v>0</v>
      </c>
      <c r="AQ795" s="12">
        <f t="shared" ca="1" si="120"/>
        <v>0</v>
      </c>
      <c r="AR795" s="12">
        <f t="shared" ca="1" si="121"/>
        <v>0.34489489306316889</v>
      </c>
      <c r="AS795" s="12">
        <f t="shared" ca="1" si="122"/>
        <v>16.850825303971522</v>
      </c>
      <c r="AT795" s="12">
        <f t="shared" si="123"/>
        <v>0</v>
      </c>
      <c r="AU795" s="12">
        <f t="shared" si="124"/>
        <v>0.33009656573747992</v>
      </c>
      <c r="AV795" s="12"/>
      <c r="AW795" s="12">
        <f ca="1">INDEX(I$11:I$6003,UsefulSeries!$I788)</f>
        <v>1.9998664572057533E-2</v>
      </c>
      <c r="AX795" s="12"/>
      <c r="AY795" s="12"/>
      <c r="AZ795" s="12">
        <f ca="1"/>
        <v>0.34489489306316895</v>
      </c>
      <c r="BA795" s="12"/>
      <c r="BB795" s="12">
        <f t="shared" ca="1" si="125"/>
        <v>0.34489489306316895</v>
      </c>
      <c r="BC795" s="12"/>
      <c r="BD795" s="38">
        <f ca="1"/>
        <v>1.9076670439046164E-2</v>
      </c>
    </row>
    <row r="796" spans="1:56" x14ac:dyDescent="0.35">
      <c r="A796" s="12">
        <v>0</v>
      </c>
      <c r="B796" s="12">
        <v>0</v>
      </c>
      <c r="C796" s="12">
        <v>0</v>
      </c>
      <c r="D796" s="12">
        <v>0</v>
      </c>
      <c r="E796" s="12">
        <f ca="1">INDEX('Flow probs &amp; rates'!$P$5:$P$5999,UsefulSeries!$E790,0)*(1-INDEX('Flow probs &amp; rates'!$P$5:$P$5999,UsefulSeries!$E790,0))/INDEX('Flow probs &amp; rates'!$G$4:$G$5999,UsefulSeries!$E790,0)</f>
        <v>8.2155356889565337E-2</v>
      </c>
      <c r="F796" s="12">
        <f ca="1">-INDEX('Flow probs &amp; rates'!$P$5:$P$5999,UsefulSeries!$E790,0)*(INDEX('Flow probs &amp; rates'!$Q$5:$Q$5999,UsefulSeries!$E790,0))/INDEX('Flow probs &amp; rates'!$G$4:$G$5999,UsefulSeries!$E790,0)</f>
        <v>-1.5698510496452854E-3</v>
      </c>
      <c r="G796" s="12"/>
      <c r="H796" s="12"/>
      <c r="I796" s="12">
        <f ca="1">INDEX('Flow probs &amp; rates'!$P$5:$P$5999,UsefulSeries!$E790)</f>
        <v>2.7687597860801681E-2</v>
      </c>
      <c r="J796" s="12"/>
      <c r="K796" s="12">
        <f>INDEX('Flow probs &amp; rates'!$G$4:$G$5999,UsefulSeries!$E790)</f>
        <v>0.32768398561870876</v>
      </c>
      <c r="L796" s="12"/>
      <c r="M796" s="12"/>
      <c r="N796" s="12"/>
      <c r="O796" s="12"/>
      <c r="P796" s="12">
        <f ca="1"/>
        <v>0</v>
      </c>
      <c r="Q796" s="12">
        <f ca="1"/>
        <v>0</v>
      </c>
      <c r="R796" s="12">
        <f ca="1"/>
        <v>0</v>
      </c>
      <c r="S796" s="12">
        <f ca="1"/>
        <v>0</v>
      </c>
      <c r="T796" s="12">
        <f ca="1"/>
        <v>12.17862605536977</v>
      </c>
      <c r="U796" s="12">
        <f ca="1"/>
        <v>0.34358036935081115</v>
      </c>
      <c r="V796" s="12"/>
      <c r="W796" s="12"/>
      <c r="X796" s="12"/>
      <c r="Y796" s="12"/>
      <c r="Z796" s="12"/>
      <c r="AA796" s="12"/>
      <c r="AB796" s="12"/>
      <c r="AC796" s="12"/>
      <c r="AD796" s="12"/>
      <c r="AE796" s="12">
        <f t="array" ref="AE796:AJ797">TRANSPOSE(AC790:AD795)</f>
        <v>-0.64088486843711989</v>
      </c>
      <c r="AF796" s="12">
        <v>-0.64088486843711989</v>
      </c>
      <c r="AG796" s="12">
        <v>2.9018565825400158E-2</v>
      </c>
      <c r="AH796" s="12">
        <v>0</v>
      </c>
      <c r="AI796" s="12">
        <v>0.33009656573747992</v>
      </c>
      <c r="AJ796" s="12">
        <v>0</v>
      </c>
      <c r="AK796" s="12"/>
      <c r="AL796" s="12"/>
      <c r="AM796" s="12"/>
      <c r="AN796" s="12">
        <f t="shared" si="117"/>
        <v>-0.64088486843711989</v>
      </c>
      <c r="AO796" s="12">
        <f t="shared" si="118"/>
        <v>-0.64088486843711989</v>
      </c>
      <c r="AP796" s="12">
        <f t="shared" si="119"/>
        <v>2.9018565825400158E-2</v>
      </c>
      <c r="AQ796" s="12">
        <f t="shared" si="120"/>
        <v>0</v>
      </c>
      <c r="AR796" s="12">
        <f t="shared" si="121"/>
        <v>0.33009656573747992</v>
      </c>
      <c r="AS796" s="12">
        <f t="shared" si="122"/>
        <v>0</v>
      </c>
      <c r="AT796" s="12">
        <f t="shared" si="123"/>
        <v>0</v>
      </c>
      <c r="AU796" s="12">
        <f t="shared" si="124"/>
        <v>0</v>
      </c>
      <c r="AV796" s="12"/>
      <c r="AW796" s="12"/>
      <c r="AX796" s="12">
        <f>INDEX($N$6:$N$6003,UsefulSeries!$K788)</f>
        <v>4.0660726028818317E-5</v>
      </c>
      <c r="AY796" s="12"/>
      <c r="AZ796" s="12"/>
      <c r="BA796" s="12"/>
      <c r="BB796" s="12">
        <f t="shared" si="125"/>
        <v>4.0660726028818317E-5</v>
      </c>
      <c r="BC796" s="12"/>
      <c r="BD796" s="38">
        <f ca="1"/>
        <v>-1.9126902292945433E-4</v>
      </c>
    </row>
    <row r="797" spans="1:56" x14ac:dyDescent="0.35">
      <c r="A797" s="12">
        <v>0</v>
      </c>
      <c r="B797" s="12">
        <v>0</v>
      </c>
      <c r="C797" s="12">
        <v>0</v>
      </c>
      <c r="D797" s="12">
        <v>0</v>
      </c>
      <c r="E797" s="12">
        <f ca="1">-INDEX('Flow probs &amp; rates'!$P$5:$P$5999,UsefulSeries!$E790,0)*(INDEX('Flow probs &amp; rates'!$Q$5:$Q$5999,UsefulSeries!$E790,0))/INDEX('Flow probs &amp; rates'!$G$4:$G$5999,UsefulSeries!$E790,0)</f>
        <v>-1.5698510496452854E-3</v>
      </c>
      <c r="F797" s="12">
        <f ca="1">INDEX('Flow probs &amp; rates'!$Q$5:$Q$5999,UsefulSeries!$E790,0)*(1-INDEX('Flow probs &amp; rates'!$Q$5:$Q$5999,UsefulSeries!$E790,0))/INDEX('Flow probs &amp; rates'!$G$4:$G$5999,UsefulSeries!$E790,0)</f>
        <v>5.5645288851583562E-2</v>
      </c>
      <c r="G797" s="12"/>
      <c r="H797" s="12"/>
      <c r="I797" s="12">
        <f ca="1">INDEX('Flow probs &amp; rates'!$Q$5:$Q$5999,UsefulSeries!$E790)</f>
        <v>1.8579258892796772E-2</v>
      </c>
      <c r="J797" s="12"/>
      <c r="K797" s="12"/>
      <c r="L797" s="12">
        <f>INDEX('Flow probs &amp; rates'!$G$4:$G$5999,UsefulSeries!$E790)</f>
        <v>0.32768398561870876</v>
      </c>
      <c r="M797" s="12"/>
      <c r="N797" s="12"/>
      <c r="O797" s="12"/>
      <c r="P797" s="12">
        <f ca="1"/>
        <v>0</v>
      </c>
      <c r="Q797" s="12">
        <f ca="1"/>
        <v>0</v>
      </c>
      <c r="R797" s="12">
        <f ca="1"/>
        <v>0</v>
      </c>
      <c r="S797" s="12">
        <f ca="1"/>
        <v>0</v>
      </c>
      <c r="T797" s="12">
        <f ca="1"/>
        <v>0.34358036935081121</v>
      </c>
      <c r="U797" s="12">
        <f ca="1"/>
        <v>17.980666299928629</v>
      </c>
      <c r="V797" s="12"/>
      <c r="W797" s="12"/>
      <c r="X797" s="12"/>
      <c r="Y797" s="12"/>
      <c r="Z797" s="12"/>
      <c r="AA797" s="12"/>
      <c r="AB797" s="12"/>
      <c r="AC797" s="12"/>
      <c r="AD797" s="12"/>
      <c r="AE797" s="12">
        <v>0.64088486843711989</v>
      </c>
      <c r="AF797" s="12">
        <v>0</v>
      </c>
      <c r="AG797" s="12">
        <v>-2.9018565825400158E-2</v>
      </c>
      <c r="AH797" s="12">
        <v>-2.9018565825400158E-2</v>
      </c>
      <c r="AI797" s="12">
        <v>0</v>
      </c>
      <c r="AJ797" s="12">
        <v>0.33009656573747992</v>
      </c>
      <c r="AK797" s="12"/>
      <c r="AL797" s="12"/>
      <c r="AM797" s="12"/>
      <c r="AN797" s="12">
        <f t="shared" si="117"/>
        <v>0.64088486843711989</v>
      </c>
      <c r="AO797" s="12">
        <f t="shared" si="118"/>
        <v>0</v>
      </c>
      <c r="AP797" s="12">
        <f t="shared" si="119"/>
        <v>-2.9018565825400158E-2</v>
      </c>
      <c r="AQ797" s="12">
        <f t="shared" si="120"/>
        <v>-2.9018565825400158E-2</v>
      </c>
      <c r="AR797" s="12">
        <f t="shared" si="121"/>
        <v>0</v>
      </c>
      <c r="AS797" s="12">
        <f t="shared" si="122"/>
        <v>0.33009656573747992</v>
      </c>
      <c r="AT797" s="12">
        <f t="shared" si="123"/>
        <v>0</v>
      </c>
      <c r="AU797" s="12">
        <f t="shared" si="124"/>
        <v>0</v>
      </c>
      <c r="AV797" s="12"/>
      <c r="AW797" s="12"/>
      <c r="AX797" s="12">
        <f>INDEX('Margin error adjustment'!N$7:N$6003,UsefulSeries!$K788)</f>
        <v>4.9353525854851921E-4</v>
      </c>
      <c r="AY797" s="12"/>
      <c r="AZ797" s="12"/>
      <c r="BA797" s="12"/>
      <c r="BB797" s="12">
        <f t="shared" si="125"/>
        <v>4.9353525854851921E-4</v>
      </c>
      <c r="BC797" s="12"/>
      <c r="BD797" s="38">
        <f ca="1"/>
        <v>4.7039123029402566E-2</v>
      </c>
    </row>
    <row r="798" spans="1:56" x14ac:dyDescent="0.35">
      <c r="A798" s="12">
        <f ca="1">INDEX('Flow probs &amp; rates'!$K$5:$K$5999,UsefulSeries!$E796,0)*(1-INDEX('Flow probs &amp; rates'!$K$5:$K$5999,UsefulSeries!$E796,0))/INDEX('Flow probs &amp; rates'!$E$4:$E$5999,UsefulSeries!$E796,0)</f>
        <v>1.8914856116509358E-2</v>
      </c>
      <c r="B798" s="12">
        <f ca="1">-INDEX('Flow probs &amp; rates'!$K$5:$K$5999,UsefulSeries!$E796,0)*(INDEX('Flow probs &amp; rates'!$L$5:$L$5999,UsefulSeries!$E796,0))/INDEX('Flow probs &amp; rates'!$E$4:$E$5999,UsefulSeries!$E796,0)</f>
        <v>-3.0644485890350681E-4</v>
      </c>
      <c r="C798" s="12">
        <v>0</v>
      </c>
      <c r="D798" s="12">
        <v>0</v>
      </c>
      <c r="E798" s="12">
        <v>0</v>
      </c>
      <c r="F798" s="12">
        <v>0</v>
      </c>
      <c r="G798" s="12"/>
      <c r="H798" s="12"/>
      <c r="I798" s="12">
        <f ca="1">INDEX('Flow probs &amp; rates'!$K$5:$K$5999,UsefulSeries!$E796)</f>
        <v>1.2308383799041148E-2</v>
      </c>
      <c r="J798" s="12"/>
      <c r="K798" s="12">
        <f>-INDEX('Flow probs &amp; rates'!$E$4:$E$5999,UsefulSeries!$E796)</f>
        <v>-0.64271636074914762</v>
      </c>
      <c r="L798" s="12">
        <f>INDEX('Flow probs &amp; rates'!$E$4:$E$5999,UsefulSeries!$E796)</f>
        <v>0.64271636074914762</v>
      </c>
      <c r="M798" s="12"/>
      <c r="N798" s="12"/>
      <c r="O798" s="12"/>
      <c r="P798" s="12">
        <f t="array" aca="1" ref="P798:U803" ca="1">MINVERSE(A798:F803)</f>
        <v>52.879212473181411</v>
      </c>
      <c r="Q798" s="12">
        <f ca="1"/>
        <v>0.66144194840977188</v>
      </c>
      <c r="R798" s="12">
        <f ca="1"/>
        <v>0</v>
      </c>
      <c r="S798" s="12">
        <f ca="1"/>
        <v>0</v>
      </c>
      <c r="T798" s="12">
        <f ca="1"/>
        <v>0</v>
      </c>
      <c r="U798" s="12">
        <f ca="1"/>
        <v>0</v>
      </c>
      <c r="V798" s="12"/>
      <c r="W798" s="12">
        <f ca="1">INDEX(P$6:P$6003,UsefulSeries!$I796)</f>
        <v>54.016330001343043</v>
      </c>
      <c r="X798" s="12">
        <f ca="1">INDEX(Q$6:Q$6003,UsefulSeries!$I796)</f>
        <v>0.65835595198855013</v>
      </c>
      <c r="Y798" s="12">
        <f ca="1">INDEX(R$6:R$6003,UsefulSeries!$I796)</f>
        <v>0</v>
      </c>
      <c r="Z798" s="12">
        <f ca="1">INDEX(S$6:S$6003,UsefulSeries!$I796)</f>
        <v>0</v>
      </c>
      <c r="AA798" s="12">
        <f ca="1">INDEX(T$6:T$6003,UsefulSeries!$I796)</f>
        <v>0</v>
      </c>
      <c r="AB798" s="12">
        <f ca="1">INDEX(U$6:U$6003,UsefulSeries!$I796)</f>
        <v>0</v>
      </c>
      <c r="AC798" s="12">
        <f>INDEX( K$6:K$6003,UsefulSeries!$I796)</f>
        <v>-0.64092552916314871</v>
      </c>
      <c r="AD798" s="12">
        <f>INDEX(L$6:L$6003,UsefulSeries!$I796)</f>
        <v>0.64092552916314871</v>
      </c>
      <c r="AE798" s="12"/>
      <c r="AF798" s="12"/>
      <c r="AG798" s="12"/>
      <c r="AH798" s="12"/>
      <c r="AI798" s="12"/>
      <c r="AJ798" s="12"/>
      <c r="AK798" s="12"/>
      <c r="AL798" s="12"/>
      <c r="AM798" s="12"/>
      <c r="AN798" s="12">
        <f t="shared" ca="1" si="117"/>
        <v>54.016330001343043</v>
      </c>
      <c r="AO798" s="12">
        <f t="shared" ca="1" si="118"/>
        <v>0.65835595198855013</v>
      </c>
      <c r="AP798" s="12">
        <f t="shared" ca="1" si="119"/>
        <v>0</v>
      </c>
      <c r="AQ798" s="12">
        <f t="shared" ca="1" si="120"/>
        <v>0</v>
      </c>
      <c r="AR798" s="12">
        <f t="shared" ca="1" si="121"/>
        <v>0</v>
      </c>
      <c r="AS798" s="12">
        <f t="shared" ca="1" si="122"/>
        <v>0</v>
      </c>
      <c r="AT798" s="12">
        <f t="shared" si="123"/>
        <v>-0.64092552916314871</v>
      </c>
      <c r="AU798" s="12">
        <f t="shared" si="124"/>
        <v>0.64092552916314871</v>
      </c>
      <c r="AV798" s="12"/>
      <c r="AW798" s="12">
        <f ca="1">INDEX(I$6:I$6003,UsefulSeries!$I796)</f>
        <v>1.2011804057071437E-2</v>
      </c>
      <c r="AX798" s="12"/>
      <c r="AY798" s="12"/>
      <c r="AZ798" s="12">
        <f t="array" aca="1" ref="AZ798:AZ803" ca="1">MMULT(W798:AB803,AW798:AW803)</f>
        <v>0.65835595198855013</v>
      </c>
      <c r="BA798" s="12"/>
      <c r="BB798" s="12">
        <f t="shared" ca="1" si="125"/>
        <v>0.65835595198855013</v>
      </c>
      <c r="BC798" s="12"/>
      <c r="BD798" s="38">
        <f t="array" aca="1" ref="BD798:BD805" ca="1">MMULT(MINVERSE(AN798:AU805),BB798:BB805)</f>
        <v>1.190101309185173E-2</v>
      </c>
    </row>
    <row r="799" spans="1:56" x14ac:dyDescent="0.35">
      <c r="A799" s="12">
        <f ca="1">-INDEX('Flow probs &amp; rates'!$K$5:$K$5999,UsefulSeries!$E796,0)*(INDEX('Flow probs &amp; rates'!$L$5:$L$5999,UsefulSeries!$E796,0))/INDEX('Flow probs &amp; rates'!$E$4:$E$5999,UsefulSeries!$E796,0)</f>
        <v>-3.0644485890350681E-4</v>
      </c>
      <c r="B799" s="12">
        <f ca="1">INDEX('Flow probs &amp; rates'!$L$5:$L$5999,UsefulSeries!$E796,0)*(1-INDEX('Flow probs &amp; rates'!$L$5:$L$5999,UsefulSeries!$E796,0))/INDEX('Flow probs &amp; rates'!$E$4:$E$5999,UsefulSeries!$E796,0)</f>
        <v>2.4498843540587928E-2</v>
      </c>
      <c r="C799" s="12">
        <v>0</v>
      </c>
      <c r="D799" s="12">
        <v>0</v>
      </c>
      <c r="E799" s="12">
        <v>0</v>
      </c>
      <c r="F799" s="12">
        <v>0</v>
      </c>
      <c r="G799" s="12"/>
      <c r="H799" s="12"/>
      <c r="I799" s="12">
        <f ca="1">INDEX('Flow probs &amp; rates'!$L$5:$L$5999,UsefulSeries!$E796)</f>
        <v>1.6001867320719343E-2</v>
      </c>
      <c r="J799" s="12"/>
      <c r="K799" s="12">
        <f>-INDEX('Flow probs &amp; rates'!$E$4:$E$5999,UsefulSeries!$E796)</f>
        <v>-0.64271636074914762</v>
      </c>
      <c r="L799" s="12"/>
      <c r="M799" s="12"/>
      <c r="N799" s="12"/>
      <c r="O799" s="12"/>
      <c r="P799" s="12">
        <f ca="1"/>
        <v>0.66144194840977188</v>
      </c>
      <c r="Q799" s="12">
        <f ca="1"/>
        <v>40.826526926770612</v>
      </c>
      <c r="R799" s="12">
        <f ca="1"/>
        <v>0</v>
      </c>
      <c r="S799" s="12">
        <f ca="1"/>
        <v>0</v>
      </c>
      <c r="T799" s="12">
        <f ca="1"/>
        <v>0</v>
      </c>
      <c r="U799" s="12">
        <f ca="1"/>
        <v>0</v>
      </c>
      <c r="V799" s="12"/>
      <c r="W799" s="12">
        <f ca="1">INDEX(P$7:P$6003,UsefulSeries!$I796)</f>
        <v>0.65835595198855001</v>
      </c>
      <c r="X799" s="12">
        <f ca="1">INDEX(Q$7:Q$6003,UsefulSeries!$I796)</f>
        <v>44.970505974538959</v>
      </c>
      <c r="Y799" s="12">
        <f ca="1">INDEX(R$7:R$6003,UsefulSeries!$I796)</f>
        <v>0</v>
      </c>
      <c r="Z799" s="12">
        <f ca="1">INDEX(S$7:S$6003,UsefulSeries!$I796)</f>
        <v>0</v>
      </c>
      <c r="AA799" s="12">
        <f ca="1">INDEX(T$7:T$6003,UsefulSeries!$I796)</f>
        <v>0</v>
      </c>
      <c r="AB799" s="12">
        <f ca="1">INDEX(U$7:U$6003,UsefulSeries!$I796)</f>
        <v>0</v>
      </c>
      <c r="AC799" s="12">
        <f>INDEX( K$7:K$6003,UsefulSeries!$I796,1)</f>
        <v>-0.64092552916314871</v>
      </c>
      <c r="AD799" s="12">
        <f>INDEX(L$7:L$6003,UsefulSeries!$I796,1)</f>
        <v>0</v>
      </c>
      <c r="AE799" s="12"/>
      <c r="AF799" s="12"/>
      <c r="AG799" s="12"/>
      <c r="AH799" s="12"/>
      <c r="AI799" s="12"/>
      <c r="AJ799" s="12"/>
      <c r="AK799" s="12"/>
      <c r="AL799" s="12"/>
      <c r="AM799" s="12"/>
      <c r="AN799" s="12">
        <f t="shared" ref="AN799:AN862" ca="1" si="126">W799+AE799</f>
        <v>0.65835595198855001</v>
      </c>
      <c r="AO799" s="12">
        <f t="shared" ref="AO799:AO862" ca="1" si="127">X799+AF799</f>
        <v>44.970505974538959</v>
      </c>
      <c r="AP799" s="12">
        <f t="shared" ref="AP799:AP862" ca="1" si="128">Y799+AG799</f>
        <v>0</v>
      </c>
      <c r="AQ799" s="12">
        <f t="shared" ref="AQ799:AQ862" ca="1" si="129">Z799+AH799</f>
        <v>0</v>
      </c>
      <c r="AR799" s="12">
        <f t="shared" ref="AR799:AR862" ca="1" si="130">AA799+AI799</f>
        <v>0</v>
      </c>
      <c r="AS799" s="12">
        <f t="shared" ref="AS799:AS862" ca="1" si="131">AB799+AJ799</f>
        <v>0</v>
      </c>
      <c r="AT799" s="12">
        <f t="shared" ref="AT799:AT862" si="132">AC799+AK799</f>
        <v>-0.64092552916314871</v>
      </c>
      <c r="AU799" s="12">
        <f t="shared" ref="AU799:AU862" si="133">AD799+AL799</f>
        <v>0</v>
      </c>
      <c r="AV799" s="12"/>
      <c r="AW799" s="12">
        <f ca="1">INDEX(I$7:I$6003,UsefulSeries!$I796)</f>
        <v>1.4463877939503779E-2</v>
      </c>
      <c r="AX799" s="12"/>
      <c r="AY799" s="12"/>
      <c r="AZ799" s="12">
        <f ca="1"/>
        <v>0.65835595198855013</v>
      </c>
      <c r="BA799" s="12"/>
      <c r="BB799" s="12">
        <f t="shared" ca="1" si="125"/>
        <v>0.65835595198855013</v>
      </c>
      <c r="BC799" s="12"/>
      <c r="BD799" s="38">
        <f ca="1"/>
        <v>1.4791224186401586E-2</v>
      </c>
    </row>
    <row r="800" spans="1:56" x14ac:dyDescent="0.35">
      <c r="A800" s="12">
        <v>0</v>
      </c>
      <c r="B800" s="12">
        <v>0</v>
      </c>
      <c r="C800" s="12">
        <f ca="1">INDEX('Flow probs &amp; rates'!$M$5:$M$5999,UsefulSeries!$E796,0)*(1-INDEX('Flow probs &amp; rates'!$M$5:$M$5999,UsefulSeries!$E796,0))/INDEX('Flow probs &amp; rates'!$F$4:$F$5999,UsefulSeries!$E796,0)</f>
        <v>7.1898828497178053</v>
      </c>
      <c r="D800" s="12">
        <f ca="1">-INDEX('Flow probs &amp; rates'!$M$5:$M$5999,UsefulSeries!$E796,0)*(INDEX('Flow probs &amp; rates'!$O$5:$O$5999,UsefulSeries!$E796,0))/INDEX('Flow probs &amp; rates'!$F$4:$F$5999,UsefulSeries!$E796,0)</f>
        <v>-1.7506795138513911</v>
      </c>
      <c r="E800" s="12">
        <v>0</v>
      </c>
      <c r="F800" s="12">
        <v>0</v>
      </c>
      <c r="G800" s="12"/>
      <c r="H800" s="12"/>
      <c r="I800" s="12">
        <f ca="1">INDEX('Flow probs &amp; rates'!$M$5:$M$5999,UsefulSeries!$E796)</f>
        <v>0.28662376814876123</v>
      </c>
      <c r="J800" s="12"/>
      <c r="K800" s="12">
        <f>INDEX('Flow probs &amp; rates'!$F$4:$F$5999,UsefulSeries!$E796)</f>
        <v>2.8438653028816964E-2</v>
      </c>
      <c r="L800" s="12">
        <f>-INDEX('Flow probs &amp; rates'!$F$4:$F$5999,UsefulSeries!$E796)</f>
        <v>-2.8438653028816964E-2</v>
      </c>
      <c r="M800" s="12"/>
      <c r="N800" s="12"/>
      <c r="O800" s="12"/>
      <c r="P800" s="12">
        <f ca="1"/>
        <v>0</v>
      </c>
      <c r="Q800" s="12">
        <f ca="1"/>
        <v>0</v>
      </c>
      <c r="R800" s="12">
        <f ca="1"/>
        <v>0.15191536114139387</v>
      </c>
      <c r="S800" s="12">
        <f ca="1"/>
        <v>5.2695909759200937E-2</v>
      </c>
      <c r="T800" s="12">
        <f ca="1"/>
        <v>0</v>
      </c>
      <c r="U800" s="12">
        <f ca="1"/>
        <v>0</v>
      </c>
      <c r="V800" s="12"/>
      <c r="W800" s="12">
        <f ca="1">INDEX(P$8:P$6003,UsefulSeries!$I796)</f>
        <v>0</v>
      </c>
      <c r="X800" s="12">
        <f ca="1">INDEX(Q$8:Q$6003,UsefulSeries!$I796)</f>
        <v>0</v>
      </c>
      <c r="Y800" s="12">
        <f ca="1">INDEX(R$8:R$6003,UsefulSeries!$I796)</f>
        <v>0.15730042803963229</v>
      </c>
      <c r="Z800" s="12">
        <f ca="1">INDEX(S$8:S$6003,UsefulSeries!$I796)</f>
        <v>5.2997564929288629E-2</v>
      </c>
      <c r="AA800" s="12">
        <f ca="1">INDEX(T$8:T$6003,UsefulSeries!$I796)</f>
        <v>0</v>
      </c>
      <c r="AB800" s="12">
        <f ca="1">INDEX(U$8:U$6003,UsefulSeries!$I796)</f>
        <v>0</v>
      </c>
      <c r="AC800" s="12">
        <f>INDEX( K$8:K$6003,UsefulSeries!$I796)</f>
        <v>2.9512101083948677E-2</v>
      </c>
      <c r="AD800" s="12">
        <f>INDEX(L$8:L$6003,UsefulSeries!$I796)</f>
        <v>-2.9512101083948677E-2</v>
      </c>
      <c r="AE800" s="12"/>
      <c r="AF800" s="12"/>
      <c r="AG800" s="12"/>
      <c r="AH800" s="12"/>
      <c r="AI800" s="12"/>
      <c r="AJ800" s="12"/>
      <c r="AK800" s="12"/>
      <c r="AL800" s="12"/>
      <c r="AM800" s="12"/>
      <c r="AN800" s="12">
        <f t="shared" ca="1" si="126"/>
        <v>0</v>
      </c>
      <c r="AO800" s="12">
        <f t="shared" ca="1" si="127"/>
        <v>0</v>
      </c>
      <c r="AP800" s="12">
        <f t="shared" ca="1" si="128"/>
        <v>0.15730042803963229</v>
      </c>
      <c r="AQ800" s="12">
        <f t="shared" ca="1" si="129"/>
        <v>5.2997564929288629E-2</v>
      </c>
      <c r="AR800" s="12">
        <f t="shared" ca="1" si="130"/>
        <v>0</v>
      </c>
      <c r="AS800" s="12">
        <f t="shared" ca="1" si="131"/>
        <v>0</v>
      </c>
      <c r="AT800" s="12">
        <f t="shared" si="132"/>
        <v>2.9512101083948677E-2</v>
      </c>
      <c r="AU800" s="12">
        <f t="shared" si="133"/>
        <v>-2.9512101083948677E-2</v>
      </c>
      <c r="AV800" s="12"/>
      <c r="AW800" s="12">
        <f ca="1">INDEX(I$8:I$6003,UsefulSeries!$I796)</f>
        <v>0.28294622222141064</v>
      </c>
      <c r="AX800" s="12"/>
      <c r="AY800" s="12"/>
      <c r="AZ800" s="12">
        <f ca="1"/>
        <v>5.2997564929288629E-2</v>
      </c>
      <c r="BA800" s="12"/>
      <c r="BB800" s="12">
        <f t="shared" ca="1" si="125"/>
        <v>5.2997564929288629E-2</v>
      </c>
      <c r="BC800" s="12"/>
      <c r="BD800" s="38">
        <f ca="1"/>
        <v>0.28332851674850151</v>
      </c>
    </row>
    <row r="801" spans="1:56" x14ac:dyDescent="0.35">
      <c r="A801" s="12">
        <v>0</v>
      </c>
      <c r="B801" s="12">
        <v>0</v>
      </c>
      <c r="C801" s="12">
        <f ca="1">-INDEX('Flow probs &amp; rates'!$M$5:$M$5999,UsefulSeries!$E796,0)*(INDEX('Flow probs &amp; rates'!$O$5:$O$5999,UsefulSeries!$E796,0))/INDEX('Flow probs &amp; rates'!$F$4:$F$5999,UsefulSeries!$E796,0)</f>
        <v>-1.7506795138513911</v>
      </c>
      <c r="D801" s="12">
        <f ca="1">INDEX('Flow probs &amp; rates'!$O$5:$O$5999,UsefulSeries!$E796,0)*(1-INDEX('Flow probs &amp; rates'!$O$5:$O$5999,UsefulSeries!$E796,0))/INDEX('Flow probs &amp; rates'!$F$4:$F$5999,UsefulSeries!$E796,0)</f>
        <v>5.0469782532435934</v>
      </c>
      <c r="E801" s="12">
        <v>0</v>
      </c>
      <c r="F801" s="12">
        <v>0</v>
      </c>
      <c r="G801" s="12"/>
      <c r="H801" s="12"/>
      <c r="I801" s="12">
        <f ca="1">INDEX('Flow probs &amp; rates'!$O$5:$O$5999,UsefulSeries!$E796)</f>
        <v>0.1737014609103793</v>
      </c>
      <c r="J801" s="12"/>
      <c r="K801" s="12"/>
      <c r="L801" s="12">
        <f>-INDEX('Flow probs &amp; rates'!$F$4:$F$5999,UsefulSeries!$E796)</f>
        <v>-2.8438653028816964E-2</v>
      </c>
      <c r="M801" s="12"/>
      <c r="N801" s="12"/>
      <c r="O801" s="12"/>
      <c r="P801" s="12">
        <f ca="1"/>
        <v>0</v>
      </c>
      <c r="Q801" s="12">
        <f ca="1"/>
        <v>0</v>
      </c>
      <c r="R801" s="12">
        <f ca="1"/>
        <v>5.2695909759200937E-2</v>
      </c>
      <c r="S801" s="12">
        <f ca="1"/>
        <v>0.21641734813840832</v>
      </c>
      <c r="T801" s="12">
        <f ca="1"/>
        <v>0</v>
      </c>
      <c r="U801" s="12">
        <f ca="1"/>
        <v>0</v>
      </c>
      <c r="V801" s="12"/>
      <c r="W801" s="12">
        <f ca="1">INDEX(P$9:P$6003,UsefulSeries!$I796)</f>
        <v>0</v>
      </c>
      <c r="X801" s="12">
        <f ca="1">INDEX(Q$9:Q$6003,UsefulSeries!$I796)</f>
        <v>0</v>
      </c>
      <c r="Y801" s="12">
        <f ca="1">INDEX(R$9:R$6003,UsefulSeries!$I796)</f>
        <v>5.2997564929288629E-2</v>
      </c>
      <c r="Z801" s="12">
        <f ca="1">INDEX(S$9:S$6003,UsefulSeries!$I796)</f>
        <v>0.23722240937708117</v>
      </c>
      <c r="AA801" s="12">
        <f ca="1">INDEX(T$9:T$6003,UsefulSeries!$I796)</f>
        <v>0</v>
      </c>
      <c r="AB801" s="12">
        <f ca="1">INDEX(U$9:U$6003,UsefulSeries!$I796)</f>
        <v>0</v>
      </c>
      <c r="AC801" s="12">
        <f>INDEX( K$9:K$6003,UsefulSeries!$I796)</f>
        <v>0</v>
      </c>
      <c r="AD801" s="12">
        <f>INDEX(L$9:L$6003,UsefulSeries!$I796)</f>
        <v>-2.9512101083948677E-2</v>
      </c>
      <c r="AE801" s="12"/>
      <c r="AF801" s="12"/>
      <c r="AG801" s="12"/>
      <c r="AH801" s="12"/>
      <c r="AI801" s="12"/>
      <c r="AJ801" s="12"/>
      <c r="AK801" s="12"/>
      <c r="AL801" s="12"/>
      <c r="AM801" s="12"/>
      <c r="AN801" s="12">
        <f t="shared" ca="1" si="126"/>
        <v>0</v>
      </c>
      <c r="AO801" s="12">
        <f t="shared" ca="1" si="127"/>
        <v>0</v>
      </c>
      <c r="AP801" s="12">
        <f t="shared" ca="1" si="128"/>
        <v>5.2997564929288629E-2</v>
      </c>
      <c r="AQ801" s="12">
        <f t="shared" ca="1" si="129"/>
        <v>0.23722240937708117</v>
      </c>
      <c r="AR801" s="12">
        <f t="shared" ca="1" si="130"/>
        <v>0</v>
      </c>
      <c r="AS801" s="12">
        <f t="shared" ca="1" si="131"/>
        <v>0</v>
      </c>
      <c r="AT801" s="12">
        <f t="shared" si="132"/>
        <v>0</v>
      </c>
      <c r="AU801" s="12">
        <f t="shared" si="133"/>
        <v>-2.9512101083948677E-2</v>
      </c>
      <c r="AV801" s="12"/>
      <c r="AW801" s="12">
        <f ca="1">INDEX(I$9:I$6003,UsefulSeries!$I796)</f>
        <v>0.16019609717902139</v>
      </c>
      <c r="AX801" s="12"/>
      <c r="AY801" s="12"/>
      <c r="AZ801" s="12">
        <f ca="1"/>
        <v>5.2997564929288629E-2</v>
      </c>
      <c r="BA801" s="12"/>
      <c r="BB801" s="12">
        <f t="shared" ca="1" si="125"/>
        <v>5.2997564929288629E-2</v>
      </c>
      <c r="BC801" s="12"/>
      <c r="BD801" s="38">
        <f ca="1"/>
        <v>0.16407373165261435</v>
      </c>
    </row>
    <row r="802" spans="1:56" x14ac:dyDescent="0.35">
      <c r="A802" s="12">
        <v>0</v>
      </c>
      <c r="B802" s="12">
        <v>0</v>
      </c>
      <c r="C802" s="12">
        <v>0</v>
      </c>
      <c r="D802" s="12">
        <v>0</v>
      </c>
      <c r="E802" s="12">
        <f ca="1">INDEX('Flow probs &amp; rates'!$P$5:$P$5999,UsefulSeries!$E796,0)*(1-INDEX('Flow probs &amp; rates'!$P$5:$P$5999,UsefulSeries!$E796,0))/INDEX('Flow probs &amp; rates'!$G$4:$G$5999,UsefulSeries!$E796,0)</f>
        <v>7.8868827485853873E-2</v>
      </c>
      <c r="F802" s="12">
        <f ca="1">-INDEX('Flow probs &amp; rates'!$P$5:$P$5999,UsefulSeries!$E796,0)*(INDEX('Flow probs &amp; rates'!$Q$5:$Q$5999,UsefulSeries!$E796,0))/INDEX('Flow probs &amp; rates'!$G$4:$G$5999,UsefulSeries!$E796,0)</f>
        <v>-1.5169012014811056E-3</v>
      </c>
      <c r="G802" s="12"/>
      <c r="H802" s="12"/>
      <c r="I802" s="12">
        <f ca="1">INDEX('Flow probs &amp; rates'!$P$5:$P$5999,UsefulSeries!$E796)</f>
        <v>2.6645606852470107E-2</v>
      </c>
      <c r="J802" s="12"/>
      <c r="K802" s="12">
        <f>INDEX('Flow probs &amp; rates'!$G$4:$G$5999,UsefulSeries!$E796)</f>
        <v>0.3288449862220354</v>
      </c>
      <c r="L802" s="12"/>
      <c r="M802" s="12"/>
      <c r="N802" s="12"/>
      <c r="O802" s="12"/>
      <c r="P802" s="12">
        <f ca="1"/>
        <v>0</v>
      </c>
      <c r="Q802" s="12">
        <f ca="1"/>
        <v>0</v>
      </c>
      <c r="R802" s="12">
        <f ca="1"/>
        <v>0</v>
      </c>
      <c r="S802" s="12">
        <f ca="1"/>
        <v>0</v>
      </c>
      <c r="T802" s="12">
        <f ca="1"/>
        <v>12.685905985338445</v>
      </c>
      <c r="U802" s="12">
        <f ca="1"/>
        <v>0.34447244086089757</v>
      </c>
      <c r="V802" s="12"/>
      <c r="W802" s="12">
        <f ca="1">INDEX(P$10:P$6003,UsefulSeries!$I796)</f>
        <v>0</v>
      </c>
      <c r="X802" s="12">
        <f ca="1">INDEX(Q$10:Q$6003,UsefulSeries!$I796)</f>
        <v>0</v>
      </c>
      <c r="Y802" s="12">
        <f ca="1">INDEX(R$10:R$6003,UsefulSeries!$I796)</f>
        <v>0</v>
      </c>
      <c r="Z802" s="12">
        <f ca="1">INDEX(S$10:S$6003,UsefulSeries!$I796)</f>
        <v>0</v>
      </c>
      <c r="AA802" s="12">
        <f ca="1">INDEX(T$10:T$6003,UsefulSeries!$I796)</f>
        <v>14.025815686391784</v>
      </c>
      <c r="AB802" s="12">
        <f ca="1">INDEX(U$10:U$6003,UsefulSeries!$I796)</f>
        <v>0.34472267905784831</v>
      </c>
      <c r="AC802" s="12">
        <f>INDEX( K$10:K$6003,UsefulSeries!$I796)</f>
        <v>0.32956236975290265</v>
      </c>
      <c r="AD802" s="12">
        <f>INDEX(L$10:L$6003,UsefulSeries!$I796)</f>
        <v>0</v>
      </c>
      <c r="AE802" s="12"/>
      <c r="AF802" s="12"/>
      <c r="AG802" s="12"/>
      <c r="AH802" s="12"/>
      <c r="AI802" s="12"/>
      <c r="AJ802" s="12"/>
      <c r="AK802" s="12"/>
      <c r="AL802" s="12"/>
      <c r="AM802" s="12"/>
      <c r="AN802" s="12">
        <f t="shared" ca="1" si="126"/>
        <v>0</v>
      </c>
      <c r="AO802" s="12">
        <f t="shared" ca="1" si="127"/>
        <v>0</v>
      </c>
      <c r="AP802" s="12">
        <f t="shared" ca="1" si="128"/>
        <v>0</v>
      </c>
      <c r="AQ802" s="12">
        <f t="shared" ca="1" si="129"/>
        <v>0</v>
      </c>
      <c r="AR802" s="12">
        <f t="shared" ca="1" si="130"/>
        <v>14.025815686391784</v>
      </c>
      <c r="AS802" s="12">
        <f t="shared" ca="1" si="131"/>
        <v>0.34472267905784831</v>
      </c>
      <c r="AT802" s="12">
        <f t="shared" si="132"/>
        <v>0.32956236975290265</v>
      </c>
      <c r="AU802" s="12">
        <f t="shared" si="133"/>
        <v>0</v>
      </c>
      <c r="AV802" s="12"/>
      <c r="AW802" s="12">
        <f ca="1">INDEX(I$10:I$6003,UsefulSeries!$I796)</f>
        <v>2.4088891843380953E-2</v>
      </c>
      <c r="AX802" s="12"/>
      <c r="AY802" s="12"/>
      <c r="AZ802" s="12">
        <f ca="1"/>
        <v>0.34472267905784826</v>
      </c>
      <c r="BA802" s="12"/>
      <c r="BB802" s="12">
        <f t="shared" ca="1" si="125"/>
        <v>0.34472267905784826</v>
      </c>
      <c r="BC802" s="12"/>
      <c r="BD802" s="38">
        <f ca="1"/>
        <v>2.356687822944277E-2</v>
      </c>
    </row>
    <row r="803" spans="1:56" x14ac:dyDescent="0.35">
      <c r="A803" s="12">
        <v>0</v>
      </c>
      <c r="B803" s="12">
        <v>0</v>
      </c>
      <c r="C803" s="12">
        <v>0</v>
      </c>
      <c r="D803" s="12">
        <v>0</v>
      </c>
      <c r="E803" s="12">
        <f ca="1">-INDEX('Flow probs &amp; rates'!$P$5:$P$5999,UsefulSeries!$E796,0)*(INDEX('Flow probs &amp; rates'!$Q$5:$Q$5999,UsefulSeries!$E796,0))/INDEX('Flow probs &amp; rates'!$G$4:$G$5999,UsefulSeries!$E796,0)</f>
        <v>-1.5169012014811056E-3</v>
      </c>
      <c r="F803" s="12">
        <f ca="1">INDEX('Flow probs &amp; rates'!$Q$5:$Q$5999,UsefulSeries!$E796,0)*(1-INDEX('Flow probs &amp; rates'!$Q$5:$Q$5999,UsefulSeries!$E796,0))/INDEX('Flow probs &amp; rates'!$G$4:$G$5999,UsefulSeries!$E796,0)</f>
        <v>5.5863006001130054E-2</v>
      </c>
      <c r="G803" s="12"/>
      <c r="H803" s="12"/>
      <c r="I803" s="12">
        <f ca="1">INDEX('Flow probs &amp; rates'!$Q$5:$Q$5999,UsefulSeries!$E796)</f>
        <v>1.8720735371617215E-2</v>
      </c>
      <c r="J803" s="12"/>
      <c r="K803" s="12"/>
      <c r="L803" s="12">
        <f>INDEX('Flow probs &amp; rates'!$G$4:$G$5999,UsefulSeries!$E796)</f>
        <v>0.3288449862220354</v>
      </c>
      <c r="M803" s="12"/>
      <c r="N803" s="12"/>
      <c r="O803" s="12"/>
      <c r="P803" s="12">
        <f ca="1"/>
        <v>0</v>
      </c>
      <c r="Q803" s="12">
        <f ca="1"/>
        <v>0</v>
      </c>
      <c r="R803" s="12">
        <f ca="1"/>
        <v>0</v>
      </c>
      <c r="S803" s="12">
        <f ca="1"/>
        <v>0</v>
      </c>
      <c r="T803" s="12">
        <f ca="1"/>
        <v>0.34447244086089757</v>
      </c>
      <c r="U803" s="12">
        <f ca="1"/>
        <v>17.910288082943108</v>
      </c>
      <c r="V803" s="12"/>
      <c r="W803" s="12">
        <f ca="1">INDEX(P$11:P$6003,UsefulSeries!$I796)</f>
        <v>0</v>
      </c>
      <c r="X803" s="12">
        <f ca="1">INDEX(Q$11:Q$6003,UsefulSeries!$I796)</f>
        <v>0</v>
      </c>
      <c r="Y803" s="12">
        <f ca="1">INDEX(R$11:R$6003,UsefulSeries!$I796)</f>
        <v>0</v>
      </c>
      <c r="Z803" s="12">
        <f ca="1">INDEX(S$11:S$6003,UsefulSeries!$I796)</f>
        <v>0</v>
      </c>
      <c r="AA803" s="12">
        <f ca="1">INDEX(T$11:T$6003,UsefulSeries!$I796)</f>
        <v>0.34472267905784826</v>
      </c>
      <c r="AB803" s="12">
        <f ca="1">INDEX(U$11:U$6003,UsefulSeries!$I796)</f>
        <v>16.914484639274452</v>
      </c>
      <c r="AC803" s="12">
        <f>INDEX( K$11:K$6003,UsefulSeries!$I796)</f>
        <v>0</v>
      </c>
      <c r="AD803" s="12">
        <f>INDEX(L$11:L$6003,UsefulSeries!$I796)</f>
        <v>0.32956236975290265</v>
      </c>
      <c r="AE803" s="12"/>
      <c r="AF803" s="12"/>
      <c r="AG803" s="12"/>
      <c r="AH803" s="12"/>
      <c r="AI803" s="12"/>
      <c r="AJ803" s="12"/>
      <c r="AK803" s="12"/>
      <c r="AL803" s="12"/>
      <c r="AM803" s="12"/>
      <c r="AN803" s="12">
        <f t="shared" ca="1" si="126"/>
        <v>0</v>
      </c>
      <c r="AO803" s="12">
        <f t="shared" ca="1" si="127"/>
        <v>0</v>
      </c>
      <c r="AP803" s="12">
        <f t="shared" ca="1" si="128"/>
        <v>0</v>
      </c>
      <c r="AQ803" s="12">
        <f t="shared" ca="1" si="129"/>
        <v>0</v>
      </c>
      <c r="AR803" s="12">
        <f t="shared" ca="1" si="130"/>
        <v>0.34472267905784826</v>
      </c>
      <c r="AS803" s="12">
        <f t="shared" ca="1" si="131"/>
        <v>16.914484639274452</v>
      </c>
      <c r="AT803" s="12">
        <f t="shared" si="132"/>
        <v>0</v>
      </c>
      <c r="AU803" s="12">
        <f t="shared" si="133"/>
        <v>0.32956236975290265</v>
      </c>
      <c r="AV803" s="12"/>
      <c r="AW803" s="12">
        <f ca="1">INDEX(I$11:I$6003,UsefulSeries!$I796)</f>
        <v>1.9889384684232035E-2</v>
      </c>
      <c r="AX803" s="12"/>
      <c r="AY803" s="12"/>
      <c r="AZ803" s="12">
        <f ca="1"/>
        <v>0.34472267905784837</v>
      </c>
      <c r="BA803" s="12"/>
      <c r="BB803" s="12">
        <f t="shared" ca="1" si="125"/>
        <v>0.34472267905784837</v>
      </c>
      <c r="BC803" s="12"/>
      <c r="BD803" s="38">
        <f ca="1"/>
        <v>1.9279350065738207E-2</v>
      </c>
    </row>
    <row r="804" spans="1:56" x14ac:dyDescent="0.35">
      <c r="A804" s="12">
        <f ca="1">INDEX('Flow probs &amp; rates'!$K$5:$K$5999,UsefulSeries!$E802,0)*(1-INDEX('Flow probs &amp; rates'!$K$5:$K$5999,UsefulSeries!$E802,0))/INDEX('Flow probs &amp; rates'!$E$4:$E$5999,UsefulSeries!$E802,0)</f>
        <v>1.9318042978211845E-2</v>
      </c>
      <c r="B804" s="12">
        <f ca="1">-INDEX('Flow probs &amp; rates'!$K$5:$K$5999,UsefulSeries!$E802,0)*(INDEX('Flow probs &amp; rates'!$L$5:$L$5999,UsefulSeries!$E802,0))/INDEX('Flow probs &amp; rates'!$E$4:$E$5999,UsefulSeries!$E802,0)</f>
        <v>-3.1900168879950969E-4</v>
      </c>
      <c r="C804" s="12">
        <v>0</v>
      </c>
      <c r="D804" s="12">
        <v>0</v>
      </c>
      <c r="E804" s="12">
        <v>0</v>
      </c>
      <c r="F804" s="12">
        <v>0</v>
      </c>
      <c r="G804" s="12"/>
      <c r="H804" s="12"/>
      <c r="I804" s="12">
        <f ca="1">INDEX('Flow probs &amp; rates'!$K$5:$K$5999,UsefulSeries!$E802)</f>
        <v>1.2578354119616171E-2</v>
      </c>
      <c r="J804" s="12"/>
      <c r="K804" s="12">
        <f>-INDEX('Flow probs &amp; rates'!$E$4:$E$5999,UsefulSeries!$E802)</f>
        <v>-0.64292946968106202</v>
      </c>
      <c r="L804" s="12">
        <f>INDEX('Flow probs &amp; rates'!$E$4:$E$5999,UsefulSeries!$E802)</f>
        <v>0.64292946968106202</v>
      </c>
      <c r="M804" s="12"/>
      <c r="N804" s="12"/>
      <c r="O804" s="12"/>
      <c r="P804" s="12">
        <f t="array" aca="1" ref="P804:U809" ca="1">MINVERSE(A804:F809)</f>
        <v>51.776010481403915</v>
      </c>
      <c r="Q804" s="12">
        <f ca="1"/>
        <v>0.66205204399580708</v>
      </c>
      <c r="R804" s="12">
        <f ca="1"/>
        <v>0</v>
      </c>
      <c r="S804" s="12">
        <f ca="1"/>
        <v>0</v>
      </c>
      <c r="T804" s="12">
        <f ca="1"/>
        <v>0</v>
      </c>
      <c r="U804" s="12">
        <f ca="1"/>
        <v>0</v>
      </c>
      <c r="V804" s="12"/>
      <c r="W804" s="12"/>
      <c r="X804" s="12"/>
      <c r="Y804" s="12"/>
      <c r="Z804" s="12"/>
      <c r="AA804" s="12"/>
      <c r="AB804" s="12"/>
      <c r="AC804" s="12"/>
      <c r="AD804" s="12"/>
      <c r="AE804" s="12">
        <f t="array" ref="AE804:AJ805">TRANSPOSE(AC798:AD803)</f>
        <v>-0.64092552916314871</v>
      </c>
      <c r="AF804" s="12">
        <v>-0.64092552916314871</v>
      </c>
      <c r="AG804" s="12">
        <v>2.9512101083948677E-2</v>
      </c>
      <c r="AH804" s="12">
        <v>0</v>
      </c>
      <c r="AI804" s="12">
        <v>0.32956236975290265</v>
      </c>
      <c r="AJ804" s="12">
        <v>0</v>
      </c>
      <c r="AK804" s="12"/>
      <c r="AL804" s="12"/>
      <c r="AM804" s="12"/>
      <c r="AN804" s="12">
        <f t="shared" si="126"/>
        <v>-0.64092552916314871</v>
      </c>
      <c r="AO804" s="12">
        <f t="shared" si="127"/>
        <v>-0.64092552916314871</v>
      </c>
      <c r="AP804" s="12">
        <f t="shared" si="128"/>
        <v>2.9512101083948677E-2</v>
      </c>
      <c r="AQ804" s="12">
        <f t="shared" si="129"/>
        <v>0</v>
      </c>
      <c r="AR804" s="12">
        <f t="shared" si="130"/>
        <v>0.32956236975290265</v>
      </c>
      <c r="AS804" s="12">
        <f t="shared" si="131"/>
        <v>0</v>
      </c>
      <c r="AT804" s="12">
        <f t="shared" si="132"/>
        <v>0</v>
      </c>
      <c r="AU804" s="12">
        <f t="shared" si="133"/>
        <v>0</v>
      </c>
      <c r="AV804" s="12"/>
      <c r="AW804" s="12"/>
      <c r="AX804" s="12">
        <f>INDEX($N$6:$N$6003,UsefulSeries!$K796)</f>
        <v>-9.7936023889255708E-4</v>
      </c>
      <c r="AY804" s="12"/>
      <c r="AZ804" s="12"/>
      <c r="BA804" s="12"/>
      <c r="BB804" s="12">
        <f t="shared" si="125"/>
        <v>-9.7936023889255708E-4</v>
      </c>
      <c r="BC804" s="12"/>
      <c r="BD804" s="38">
        <f ca="1"/>
        <v>2.2854428157367136E-2</v>
      </c>
    </row>
    <row r="805" spans="1:56" x14ac:dyDescent="0.35">
      <c r="A805" s="12">
        <f ca="1">-INDEX('Flow probs &amp; rates'!$K$5:$K$5999,UsefulSeries!$E802,0)*(INDEX('Flow probs &amp; rates'!$L$5:$L$5999,UsefulSeries!$E802,0))/INDEX('Flow probs &amp; rates'!$E$4:$E$5999,UsefulSeries!$E802,0)</f>
        <v>-3.1900168879950969E-4</v>
      </c>
      <c r="B805" s="12">
        <f ca="1">INDEX('Flow probs &amp; rates'!$L$5:$L$5999,UsefulSeries!$E802,0)*(1-INDEX('Flow probs &amp; rates'!$L$5:$L$5999,UsefulSeries!$E802,0))/INDEX('Flow probs &amp; rates'!$E$4:$E$5999,UsefulSeries!$E802,0)</f>
        <v>2.4947638078696981E-2</v>
      </c>
      <c r="C805" s="12">
        <v>0</v>
      </c>
      <c r="D805" s="12">
        <v>0</v>
      </c>
      <c r="E805" s="12">
        <v>0</v>
      </c>
      <c r="F805" s="12">
        <v>0</v>
      </c>
      <c r="G805" s="12"/>
      <c r="H805" s="12"/>
      <c r="I805" s="12">
        <f ca="1">INDEX('Flow probs &amp; rates'!$L$5:$L$5999,UsefulSeries!$E802)</f>
        <v>1.6305439062761135E-2</v>
      </c>
      <c r="J805" s="12"/>
      <c r="K805" s="12">
        <f>-INDEX('Flow probs &amp; rates'!$E$4:$E$5999,UsefulSeries!$E802)</f>
        <v>-0.64292946968106202</v>
      </c>
      <c r="L805" s="12"/>
      <c r="M805" s="12"/>
      <c r="N805" s="12"/>
      <c r="O805" s="12"/>
      <c r="P805" s="12">
        <f ca="1"/>
        <v>0.66205204399580708</v>
      </c>
      <c r="Q805" s="12">
        <f ca="1"/>
        <v>40.09242047543561</v>
      </c>
      <c r="R805" s="12">
        <f ca="1"/>
        <v>0</v>
      </c>
      <c r="S805" s="12">
        <f ca="1"/>
        <v>0</v>
      </c>
      <c r="T805" s="12">
        <f ca="1"/>
        <v>0</v>
      </c>
      <c r="U805" s="12">
        <f ca="1"/>
        <v>0</v>
      </c>
      <c r="V805" s="12"/>
      <c r="W805" s="12"/>
      <c r="X805" s="12"/>
      <c r="Y805" s="12"/>
      <c r="Z805" s="12"/>
      <c r="AA805" s="12"/>
      <c r="AB805" s="12"/>
      <c r="AC805" s="12"/>
      <c r="AD805" s="12"/>
      <c r="AE805" s="12">
        <v>0.64092552916314871</v>
      </c>
      <c r="AF805" s="12">
        <v>0</v>
      </c>
      <c r="AG805" s="12">
        <v>-2.9512101083948677E-2</v>
      </c>
      <c r="AH805" s="12">
        <v>-2.9512101083948677E-2</v>
      </c>
      <c r="AI805" s="12">
        <v>0</v>
      </c>
      <c r="AJ805" s="12">
        <v>0.32956236975290265</v>
      </c>
      <c r="AK805" s="12"/>
      <c r="AL805" s="12"/>
      <c r="AM805" s="12"/>
      <c r="AN805" s="12">
        <f t="shared" si="126"/>
        <v>0.64092552916314871</v>
      </c>
      <c r="AO805" s="12">
        <f t="shared" si="127"/>
        <v>0</v>
      </c>
      <c r="AP805" s="12">
        <f t="shared" si="128"/>
        <v>-2.9512101083948677E-2</v>
      </c>
      <c r="AQ805" s="12">
        <f t="shared" si="129"/>
        <v>-2.9512101083948677E-2</v>
      </c>
      <c r="AR805" s="12">
        <f t="shared" si="130"/>
        <v>0</v>
      </c>
      <c r="AS805" s="12">
        <f t="shared" si="131"/>
        <v>0.32956236975290265</v>
      </c>
      <c r="AT805" s="12">
        <f t="shared" si="132"/>
        <v>0</v>
      </c>
      <c r="AU805" s="12">
        <f t="shared" si="133"/>
        <v>0</v>
      </c>
      <c r="AV805" s="12"/>
      <c r="AW805" s="12"/>
      <c r="AX805" s="12">
        <f>INDEX('Margin error adjustment'!N$7:N$6003,UsefulSeries!$K796)</f>
        <v>7.7763102843344742E-4</v>
      </c>
      <c r="AY805" s="12"/>
      <c r="AZ805" s="12"/>
      <c r="BA805" s="12"/>
      <c r="BB805" s="12">
        <f t="shared" si="125"/>
        <v>7.7763102843344742E-4</v>
      </c>
      <c r="BC805" s="12"/>
      <c r="BD805" s="38">
        <f ca="1"/>
        <v>3.1855491035922535E-2</v>
      </c>
    </row>
    <row r="806" spans="1:56" x14ac:dyDescent="0.35">
      <c r="A806" s="12">
        <v>0</v>
      </c>
      <c r="B806" s="12">
        <v>0</v>
      </c>
      <c r="C806" s="12">
        <f ca="1">INDEX('Flow probs &amp; rates'!$M$5:$M$5999,UsefulSeries!$E802,0)*(1-INDEX('Flow probs &amp; rates'!$M$5:$M$5999,UsefulSeries!$E802,0))/INDEX('Flow probs &amp; rates'!$F$4:$F$5999,UsefulSeries!$E802,0)</f>
        <v>7.1166824523171135</v>
      </c>
      <c r="D806" s="12">
        <f ca="1">-INDEX('Flow probs &amp; rates'!$M$5:$M$5999,UsefulSeries!$E802,0)*(INDEX('Flow probs &amp; rates'!$O$5:$O$5999,UsefulSeries!$E802,0))/INDEX('Flow probs &amp; rates'!$F$4:$F$5999,UsefulSeries!$E802,0)</f>
        <v>-1.6803573356765715</v>
      </c>
      <c r="E806" s="12">
        <v>0</v>
      </c>
      <c r="F806" s="12">
        <v>0</v>
      </c>
      <c r="G806" s="12"/>
      <c r="H806" s="12"/>
      <c r="I806" s="12">
        <f ca="1">INDEX('Flow probs &amp; rates'!$M$5:$M$5999,UsefulSeries!$E802)</f>
        <v>0.2853643363292917</v>
      </c>
      <c r="J806" s="12"/>
      <c r="K806" s="12">
        <f>INDEX('Flow probs &amp; rates'!$F$4:$F$5999,UsefulSeries!$E802)</f>
        <v>2.8655421012108911E-2</v>
      </c>
      <c r="L806" s="12">
        <f>-INDEX('Flow probs &amp; rates'!$F$4:$F$5999,UsefulSeries!$E802)</f>
        <v>-2.8655421012108911E-2</v>
      </c>
      <c r="M806" s="12"/>
      <c r="N806" s="12"/>
      <c r="O806" s="12"/>
      <c r="P806" s="12">
        <f ca="1"/>
        <v>0</v>
      </c>
      <c r="Q806" s="12">
        <f ca="1"/>
        <v>0</v>
      </c>
      <c r="R806" s="12">
        <f ca="1"/>
        <v>0.15290910602609439</v>
      </c>
      <c r="S806" s="12">
        <f ca="1"/>
        <v>5.2492139488823815E-2</v>
      </c>
      <c r="T806" s="12">
        <f ca="1"/>
        <v>0</v>
      </c>
      <c r="U806" s="12">
        <f ca="1"/>
        <v>0</v>
      </c>
      <c r="V806" s="12"/>
      <c r="W806" s="12">
        <f ca="1">INDEX(P$6:P$6003,UsefulSeries!$I804)</f>
        <v>52.723595339781767</v>
      </c>
      <c r="X806" s="12">
        <f ca="1">INDEX(Q$6:Q$6003,UsefulSeries!$I804)</f>
        <v>0.65746556742826823</v>
      </c>
      <c r="Y806" s="12">
        <f ca="1">INDEX(R$6:R$6003,UsefulSeries!$I804)</f>
        <v>0</v>
      </c>
      <c r="Z806" s="12">
        <f ca="1">INDEX(S$6:S$6003,UsefulSeries!$I804)</f>
        <v>0</v>
      </c>
      <c r="AA806" s="12">
        <f ca="1">INDEX(T$6:T$6003,UsefulSeries!$I804)</f>
        <v>0</v>
      </c>
      <c r="AB806" s="12">
        <f ca="1">INDEX(U$6:U$6003,UsefulSeries!$I804)</f>
        <v>0</v>
      </c>
      <c r="AC806" s="12">
        <f>INDEX( K$6:K$6003,UsefulSeries!$I804)</f>
        <v>-0.63994616892425615</v>
      </c>
      <c r="AD806" s="12">
        <f>INDEX(L$6:L$6003,UsefulSeries!$I804)</f>
        <v>0.63994616892425615</v>
      </c>
      <c r="AE806" s="12"/>
      <c r="AF806" s="12"/>
      <c r="AG806" s="12"/>
      <c r="AH806" s="12"/>
      <c r="AI806" s="12"/>
      <c r="AJ806" s="12"/>
      <c r="AK806" s="12"/>
      <c r="AL806" s="12"/>
      <c r="AM806" s="12"/>
      <c r="AN806" s="12">
        <f t="shared" ca="1" si="126"/>
        <v>52.723595339781767</v>
      </c>
      <c r="AO806" s="12">
        <f t="shared" ca="1" si="127"/>
        <v>0.65746556742826823</v>
      </c>
      <c r="AP806" s="12">
        <f t="shared" ca="1" si="128"/>
        <v>0</v>
      </c>
      <c r="AQ806" s="12">
        <f t="shared" ca="1" si="129"/>
        <v>0</v>
      </c>
      <c r="AR806" s="12">
        <f t="shared" ca="1" si="130"/>
        <v>0</v>
      </c>
      <c r="AS806" s="12">
        <f t="shared" ca="1" si="131"/>
        <v>0</v>
      </c>
      <c r="AT806" s="12">
        <f t="shared" si="132"/>
        <v>-0.63994616892425615</v>
      </c>
      <c r="AU806" s="12">
        <f t="shared" si="133"/>
        <v>0.63994616892425615</v>
      </c>
      <c r="AV806" s="12"/>
      <c r="AW806" s="12">
        <f ca="1">INDEX(I$6:I$6003,UsefulSeries!$I804)</f>
        <v>1.2291026272209309E-2</v>
      </c>
      <c r="AX806" s="12"/>
      <c r="AY806" s="12"/>
      <c r="AZ806" s="12">
        <f t="array" aca="1" ref="AZ806:AZ811" ca="1">MMULT(W806:AB811,AW806:AW811)</f>
        <v>0.65746556742826812</v>
      </c>
      <c r="BA806" s="12"/>
      <c r="BB806" s="12">
        <f t="shared" ca="1" si="125"/>
        <v>0.65746556742826812</v>
      </c>
      <c r="BC806" s="12"/>
      <c r="BD806" s="38">
        <f t="array" aca="1" ref="BD806:BD813" ca="1">MMULT(MINVERSE(AN806:AU813),BB806:BB813)</f>
        <v>1.2156707062697647E-2</v>
      </c>
    </row>
    <row r="807" spans="1:56" x14ac:dyDescent="0.35">
      <c r="A807" s="12">
        <v>0</v>
      </c>
      <c r="B807" s="12">
        <v>0</v>
      </c>
      <c r="C807" s="12">
        <f ca="1">-INDEX('Flow probs &amp; rates'!$M$5:$M$5999,UsefulSeries!$E802,0)*(INDEX('Flow probs &amp; rates'!$O$5:$O$5999,UsefulSeries!$E802,0))/INDEX('Flow probs &amp; rates'!$F$4:$F$5999,UsefulSeries!$E802,0)</f>
        <v>-1.6803573356765715</v>
      </c>
      <c r="D807" s="12">
        <f ca="1">INDEX('Flow probs &amp; rates'!$O$5:$O$5999,UsefulSeries!$E802,0)*(1-INDEX('Flow probs &amp; rates'!$O$5:$O$5999,UsefulSeries!$E802,0))/INDEX('Flow probs &amp; rates'!$F$4:$F$5999,UsefulSeries!$E802,0)</f>
        <v>4.8948650313138842</v>
      </c>
      <c r="E807" s="12">
        <v>0</v>
      </c>
      <c r="F807" s="12">
        <v>0</v>
      </c>
      <c r="G807" s="12"/>
      <c r="H807" s="12"/>
      <c r="I807" s="12">
        <f ca="1">INDEX('Flow probs &amp; rates'!$O$5:$O$5999,UsefulSeries!$E802)</f>
        <v>0.16873638634729143</v>
      </c>
      <c r="J807" s="12"/>
      <c r="K807" s="12"/>
      <c r="L807" s="12">
        <f>-INDEX('Flow probs &amp; rates'!$F$4:$F$5999,UsefulSeries!$E802)</f>
        <v>-2.8655421012108911E-2</v>
      </c>
      <c r="M807" s="12"/>
      <c r="N807" s="12"/>
      <c r="O807" s="12"/>
      <c r="P807" s="12">
        <f ca="1"/>
        <v>0</v>
      </c>
      <c r="Q807" s="12">
        <f ca="1"/>
        <v>0</v>
      </c>
      <c r="R807" s="12">
        <f ca="1"/>
        <v>5.2492139488823815E-2</v>
      </c>
      <c r="S807" s="12">
        <f ca="1"/>
        <v>0.22231574204678445</v>
      </c>
      <c r="T807" s="12">
        <f ca="1"/>
        <v>0</v>
      </c>
      <c r="U807" s="12">
        <f ca="1"/>
        <v>0</v>
      </c>
      <c r="V807" s="12"/>
      <c r="W807" s="12">
        <f ca="1">INDEX(P$7:P$6003,UsefulSeries!$I804)</f>
        <v>0.65746556742826812</v>
      </c>
      <c r="X807" s="12">
        <f ca="1">INDEX(Q$7:Q$6003,UsefulSeries!$I804)</f>
        <v>45.234868951701856</v>
      </c>
      <c r="Y807" s="12">
        <f ca="1">INDEX(R$7:R$6003,UsefulSeries!$I804)</f>
        <v>0</v>
      </c>
      <c r="Z807" s="12">
        <f ca="1">INDEX(S$7:S$6003,UsefulSeries!$I804)</f>
        <v>0</v>
      </c>
      <c r="AA807" s="12">
        <f ca="1">INDEX(T$7:T$6003,UsefulSeries!$I804)</f>
        <v>0</v>
      </c>
      <c r="AB807" s="12">
        <f ca="1">INDEX(U$7:U$6003,UsefulSeries!$I804)</f>
        <v>0</v>
      </c>
      <c r="AC807" s="12">
        <f>INDEX( K$7:K$6003,UsefulSeries!$I804,1)</f>
        <v>-0.63994616892425615</v>
      </c>
      <c r="AD807" s="12">
        <f>INDEX(L$7:L$6003,UsefulSeries!$I804,1)</f>
        <v>0</v>
      </c>
      <c r="AE807" s="12"/>
      <c r="AF807" s="12"/>
      <c r="AG807" s="12"/>
      <c r="AH807" s="12"/>
      <c r="AI807" s="12"/>
      <c r="AJ807" s="12"/>
      <c r="AK807" s="12"/>
      <c r="AL807" s="12"/>
      <c r="AM807" s="12"/>
      <c r="AN807" s="12">
        <f t="shared" ca="1" si="126"/>
        <v>0.65746556742826812</v>
      </c>
      <c r="AO807" s="12">
        <f t="shared" ca="1" si="127"/>
        <v>45.234868951701856</v>
      </c>
      <c r="AP807" s="12">
        <f t="shared" ca="1" si="128"/>
        <v>0</v>
      </c>
      <c r="AQ807" s="12">
        <f t="shared" ca="1" si="129"/>
        <v>0</v>
      </c>
      <c r="AR807" s="12">
        <f t="shared" ca="1" si="130"/>
        <v>0</v>
      </c>
      <c r="AS807" s="12">
        <f t="shared" ca="1" si="131"/>
        <v>0</v>
      </c>
      <c r="AT807" s="12">
        <f t="shared" si="132"/>
        <v>-0.63994616892425615</v>
      </c>
      <c r="AU807" s="12">
        <f t="shared" si="133"/>
        <v>0</v>
      </c>
      <c r="AV807" s="12"/>
      <c r="AW807" s="12">
        <f ca="1">INDEX(I$7:I$6003,UsefulSeries!$I804)</f>
        <v>1.4355842205695231E-2</v>
      </c>
      <c r="AX807" s="12"/>
      <c r="AY807" s="12"/>
      <c r="AZ807" s="12">
        <f ca="1"/>
        <v>0.65746556742826812</v>
      </c>
      <c r="BA807" s="12"/>
      <c r="BB807" s="12">
        <f t="shared" ca="1" si="125"/>
        <v>0.65746556742826812</v>
      </c>
      <c r="BC807" s="12"/>
      <c r="BD807" s="38">
        <f ca="1"/>
        <v>1.5024686563215867E-2</v>
      </c>
    </row>
    <row r="808" spans="1:56" x14ac:dyDescent="0.35">
      <c r="A808" s="12">
        <v>0</v>
      </c>
      <c r="B808" s="12">
        <v>0</v>
      </c>
      <c r="C808" s="12">
        <v>0</v>
      </c>
      <c r="D808" s="12">
        <v>0</v>
      </c>
      <c r="E808" s="12">
        <f ca="1">INDEX('Flow probs &amp; rates'!$P$5:$P$5999,UsefulSeries!$E802,0)*(1-INDEX('Flow probs &amp; rates'!$P$5:$P$5999,UsefulSeries!$E802,0))/INDEX('Flow probs &amp; rates'!$G$4:$G$5999,UsefulSeries!$E802,0)</f>
        <v>7.5968149349453867E-2</v>
      </c>
      <c r="F808" s="12">
        <f ca="1">-INDEX('Flow probs &amp; rates'!$P$5:$P$5999,UsefulSeries!$E802,0)*(INDEX('Flow probs &amp; rates'!$Q$5:$Q$5999,UsefulSeries!$E802,0))/INDEX('Flow probs &amp; rates'!$G$4:$G$5999,UsefulSeries!$E802,0)</f>
        <v>-1.4704692485282278E-3</v>
      </c>
      <c r="G808" s="12"/>
      <c r="H808" s="12"/>
      <c r="I808" s="12">
        <f ca="1">INDEX('Flow probs &amp; rates'!$P$5:$P$5999,UsefulSeries!$E802)</f>
        <v>2.56046881264934E-2</v>
      </c>
      <c r="J808" s="12"/>
      <c r="K808" s="12">
        <f>INDEX('Flow probs &amp; rates'!$G$4:$G$5999,UsefulSeries!$E802)</f>
        <v>0.32841510930682905</v>
      </c>
      <c r="L808" s="12"/>
      <c r="M808" s="12"/>
      <c r="N808" s="12"/>
      <c r="O808" s="12"/>
      <c r="P808" s="12">
        <f ca="1"/>
        <v>0</v>
      </c>
      <c r="Q808" s="12">
        <f ca="1"/>
        <v>0</v>
      </c>
      <c r="R808" s="12">
        <f ca="1"/>
        <v>0</v>
      </c>
      <c r="S808" s="12">
        <f ca="1"/>
        <v>0</v>
      </c>
      <c r="T808" s="12">
        <f ca="1"/>
        <v>13.170064107142265</v>
      </c>
      <c r="U808" s="12">
        <f ca="1"/>
        <v>0.34369779155277691</v>
      </c>
      <c r="V808" s="12"/>
      <c r="W808" s="12">
        <f ca="1">INDEX(P$8:P$6003,UsefulSeries!$I804)</f>
        <v>0</v>
      </c>
      <c r="X808" s="12">
        <f ca="1">INDEX(Q$8:Q$6003,UsefulSeries!$I804)</f>
        <v>0</v>
      </c>
      <c r="Y808" s="12">
        <f ca="1">INDEX(R$8:R$6003,UsefulSeries!$I804)</f>
        <v>0.16182385776243674</v>
      </c>
      <c r="Z808" s="12">
        <f ca="1">INDEX(S$8:S$6003,UsefulSeries!$I804)</f>
        <v>5.5035396797144052E-2</v>
      </c>
      <c r="AA808" s="12">
        <f ca="1">INDEX(T$8:T$6003,UsefulSeries!$I804)</f>
        <v>0</v>
      </c>
      <c r="AB808" s="12">
        <f ca="1">INDEX(U$8:U$6003,UsefulSeries!$I804)</f>
        <v>0</v>
      </c>
      <c r="AC808" s="12">
        <f>INDEX( K$8:K$6003,UsefulSeries!$I804)</f>
        <v>3.0289732112382124E-2</v>
      </c>
      <c r="AD808" s="12">
        <f>INDEX(L$8:L$6003,UsefulSeries!$I804)</f>
        <v>-3.0289732112382124E-2</v>
      </c>
      <c r="AE808" s="12"/>
      <c r="AF808" s="12"/>
      <c r="AG808" s="12"/>
      <c r="AH808" s="12"/>
      <c r="AI808" s="12"/>
      <c r="AJ808" s="12"/>
      <c r="AK808" s="12"/>
      <c r="AL808" s="12"/>
      <c r="AM808" s="12"/>
      <c r="AN808" s="12">
        <f t="shared" ca="1" si="126"/>
        <v>0</v>
      </c>
      <c r="AO808" s="12">
        <f t="shared" ca="1" si="127"/>
        <v>0</v>
      </c>
      <c r="AP808" s="12">
        <f t="shared" ca="1" si="128"/>
        <v>0.16182385776243674</v>
      </c>
      <c r="AQ808" s="12">
        <f t="shared" ca="1" si="129"/>
        <v>5.5035396797144052E-2</v>
      </c>
      <c r="AR808" s="12">
        <f t="shared" ca="1" si="130"/>
        <v>0</v>
      </c>
      <c r="AS808" s="12">
        <f t="shared" ca="1" si="131"/>
        <v>0</v>
      </c>
      <c r="AT808" s="12">
        <f t="shared" si="132"/>
        <v>3.0289732112382124E-2</v>
      </c>
      <c r="AU808" s="12">
        <f t="shared" si="133"/>
        <v>-3.0289732112382124E-2</v>
      </c>
      <c r="AV808" s="12"/>
      <c r="AW808" s="12">
        <f ca="1">INDEX(I$8:I$6003,UsefulSeries!$I804)</f>
        <v>0.28364236958360689</v>
      </c>
      <c r="AX808" s="12"/>
      <c r="AY808" s="12"/>
      <c r="AZ808" s="12">
        <f ca="1"/>
        <v>5.5035396797144059E-2</v>
      </c>
      <c r="BA808" s="12"/>
      <c r="BB808" s="12">
        <f t="shared" ca="1" si="125"/>
        <v>5.5035396797144059E-2</v>
      </c>
      <c r="BC808" s="12"/>
      <c r="BD808" s="38">
        <f ca="1"/>
        <v>0.28304321627336171</v>
      </c>
    </row>
    <row r="809" spans="1:56" x14ac:dyDescent="0.35">
      <c r="A809" s="12">
        <v>0</v>
      </c>
      <c r="B809" s="12">
        <v>0</v>
      </c>
      <c r="C809" s="12">
        <v>0</v>
      </c>
      <c r="D809" s="12">
        <v>0</v>
      </c>
      <c r="E809" s="12">
        <f ca="1">-INDEX('Flow probs &amp; rates'!$P$5:$P$5999,UsefulSeries!$E802,0)*(INDEX('Flow probs &amp; rates'!$Q$5:$Q$5999,UsefulSeries!$E802,0))/INDEX('Flow probs &amp; rates'!$G$4:$G$5999,UsefulSeries!$E802,0)</f>
        <v>-1.4704692485282278E-3</v>
      </c>
      <c r="F809" s="12">
        <f ca="1">INDEX('Flow probs &amp; rates'!$Q$5:$Q$5999,UsefulSeries!$E802,0)*(1-INDEX('Flow probs &amp; rates'!$Q$5:$Q$5999,UsefulSeries!$E802,0))/INDEX('Flow probs &amp; rates'!$G$4:$G$5999,UsefulSeries!$E802,0)</f>
        <v>5.6346519374490298E-2</v>
      </c>
      <c r="G809" s="12"/>
      <c r="H809" s="12"/>
      <c r="I809" s="12">
        <f ca="1">INDEX('Flow probs &amp; rates'!$Q$5:$Q$5999,UsefulSeries!$E802)</f>
        <v>1.8860777237432649E-2</v>
      </c>
      <c r="J809" s="12"/>
      <c r="K809" s="12"/>
      <c r="L809" s="12">
        <f>INDEX('Flow probs &amp; rates'!$G$4:$G$5999,UsefulSeries!$E802)</f>
        <v>0.32841510930682905</v>
      </c>
      <c r="M809" s="12"/>
      <c r="N809" s="12"/>
      <c r="O809" s="12"/>
      <c r="P809" s="12">
        <f ca="1"/>
        <v>0</v>
      </c>
      <c r="Q809" s="12">
        <f ca="1"/>
        <v>0</v>
      </c>
      <c r="R809" s="12">
        <f ca="1"/>
        <v>0</v>
      </c>
      <c r="S809" s="12">
        <f ca="1"/>
        <v>0</v>
      </c>
      <c r="T809" s="12">
        <f ca="1"/>
        <v>0.34369779155277691</v>
      </c>
      <c r="U809" s="12">
        <f ca="1"/>
        <v>17.756294588201719</v>
      </c>
      <c r="V809" s="12"/>
      <c r="W809" s="12">
        <f ca="1">INDEX(P$9:P$6003,UsefulSeries!$I804)</f>
        <v>0</v>
      </c>
      <c r="X809" s="12">
        <f ca="1">INDEX(Q$9:Q$6003,UsefulSeries!$I804)</f>
        <v>0</v>
      </c>
      <c r="Y809" s="12">
        <f ca="1">INDEX(R$9:R$6003,UsefulSeries!$I804)</f>
        <v>5.5035396797144046E-2</v>
      </c>
      <c r="Z809" s="12">
        <f ca="1">INDEX(S$9:S$6003,UsefulSeries!$I804)</f>
        <v>0.23751527824932567</v>
      </c>
      <c r="AA809" s="12">
        <f ca="1">INDEX(T$9:T$6003,UsefulSeries!$I804)</f>
        <v>0</v>
      </c>
      <c r="AB809" s="12">
        <f ca="1">INDEX(U$9:U$6003,UsefulSeries!$I804)</f>
        <v>0</v>
      </c>
      <c r="AC809" s="12">
        <f>INDEX( K$9:K$6003,UsefulSeries!$I804)</f>
        <v>0</v>
      </c>
      <c r="AD809" s="12">
        <f>INDEX(L$9:L$6003,UsefulSeries!$I804)</f>
        <v>-3.0289732112382124E-2</v>
      </c>
      <c r="AE809" s="12"/>
      <c r="AF809" s="12"/>
      <c r="AG809" s="12"/>
      <c r="AH809" s="12"/>
      <c r="AI809" s="12"/>
      <c r="AJ809" s="12"/>
      <c r="AK809" s="12"/>
      <c r="AL809" s="12"/>
      <c r="AM809" s="12"/>
      <c r="AN809" s="12">
        <f t="shared" ca="1" si="126"/>
        <v>0</v>
      </c>
      <c r="AO809" s="12">
        <f t="shared" ca="1" si="127"/>
        <v>0</v>
      </c>
      <c r="AP809" s="12">
        <f t="shared" ca="1" si="128"/>
        <v>5.5035396797144046E-2</v>
      </c>
      <c r="AQ809" s="12">
        <f t="shared" ca="1" si="129"/>
        <v>0.23751527824932567</v>
      </c>
      <c r="AR809" s="12">
        <f t="shared" ca="1" si="130"/>
        <v>0</v>
      </c>
      <c r="AS809" s="12">
        <f t="shared" ca="1" si="131"/>
        <v>0</v>
      </c>
      <c r="AT809" s="12">
        <f t="shared" si="132"/>
        <v>0</v>
      </c>
      <c r="AU809" s="12">
        <f t="shared" si="133"/>
        <v>-3.0289732112382124E-2</v>
      </c>
      <c r="AV809" s="12"/>
      <c r="AW809" s="12">
        <f ca="1">INDEX(I$9:I$6003,UsefulSeries!$I804)</f>
        <v>0.16598943330812865</v>
      </c>
      <c r="AX809" s="12"/>
      <c r="AY809" s="12"/>
      <c r="AZ809" s="12">
        <f ca="1"/>
        <v>5.5035396797144052E-2</v>
      </c>
      <c r="BA809" s="12"/>
      <c r="BB809" s="12">
        <f t="shared" ca="1" si="125"/>
        <v>5.5035396797144052E-2</v>
      </c>
      <c r="BC809" s="12"/>
      <c r="BD809" s="38">
        <f ca="1"/>
        <v>0.17346347249421962</v>
      </c>
    </row>
    <row r="810" spans="1:56" x14ac:dyDescent="0.35">
      <c r="A810" s="12">
        <f ca="1">INDEX('Flow probs &amp; rates'!$K$5:$K$5999,UsefulSeries!$E808,0)*(1-INDEX('Flow probs &amp; rates'!$K$5:$K$5999,UsefulSeries!$E808,0))/INDEX('Flow probs &amp; rates'!$E$4:$E$5999,UsefulSeries!$E808,0)</f>
        <v>1.9453504963396696E-2</v>
      </c>
      <c r="B810" s="12">
        <f ca="1">-INDEX('Flow probs &amp; rates'!$K$5:$K$5999,UsefulSeries!$E808,0)*(INDEX('Flow probs &amp; rates'!$L$5:$L$5999,UsefulSeries!$E808,0))/INDEX('Flow probs &amp; rates'!$E$4:$E$5999,UsefulSeries!$E808,0)</f>
        <v>-3.14233180414336E-4</v>
      </c>
      <c r="C810" s="12">
        <v>0</v>
      </c>
      <c r="D810" s="12">
        <v>0</v>
      </c>
      <c r="E810" s="12">
        <v>0</v>
      </c>
      <c r="F810" s="12">
        <v>0</v>
      </c>
      <c r="G810" s="12"/>
      <c r="H810" s="12"/>
      <c r="I810" s="12">
        <f ca="1">INDEX('Flow probs &amp; rates'!$K$5:$K$5999,UsefulSeries!$E808)</f>
        <v>1.260945555390007E-2</v>
      </c>
      <c r="J810" s="12"/>
      <c r="K810" s="12">
        <f>-INDEX('Flow probs &amp; rates'!$E$4:$E$5999,UsefulSeries!$E808)</f>
        <v>-0.64001100099754804</v>
      </c>
      <c r="L810" s="12">
        <f>INDEX('Flow probs &amp; rates'!$E$4:$E$5999,UsefulSeries!$E808)</f>
        <v>0.64001100099754804</v>
      </c>
      <c r="M810" s="12"/>
      <c r="N810" s="12"/>
      <c r="O810" s="12"/>
      <c r="P810" s="12">
        <f t="array" aca="1" ref="P810:U815" ca="1">MINVERSE(A810:F815)</f>
        <v>51.415260487227357</v>
      </c>
      <c r="Q810" s="12">
        <f ca="1"/>
        <v>0.65882629688720651</v>
      </c>
      <c r="R810" s="12">
        <f ca="1"/>
        <v>0</v>
      </c>
      <c r="S810" s="12">
        <f ca="1"/>
        <v>0</v>
      </c>
      <c r="T810" s="12">
        <f ca="1"/>
        <v>0</v>
      </c>
      <c r="U810" s="12">
        <f ca="1"/>
        <v>0</v>
      </c>
      <c r="V810" s="12"/>
      <c r="W810" s="12">
        <f ca="1">INDEX(P$10:P$6003,UsefulSeries!$I804)</f>
        <v>0</v>
      </c>
      <c r="X810" s="12">
        <f ca="1">INDEX(Q$10:Q$6003,UsefulSeries!$I804)</f>
        <v>0</v>
      </c>
      <c r="Y810" s="12">
        <f ca="1">INDEX(R$10:R$6003,UsefulSeries!$I804)</f>
        <v>0</v>
      </c>
      <c r="Z810" s="12">
        <f ca="1">INDEX(S$10:S$6003,UsefulSeries!$I804)</f>
        <v>0</v>
      </c>
      <c r="AA810" s="12">
        <f ca="1">INDEX(T$10:T$6003,UsefulSeries!$I804)</f>
        <v>12.339675558409628</v>
      </c>
      <c r="AB810" s="12">
        <f ca="1">INDEX(U$10:U$6003,UsefulSeries!$I804)</f>
        <v>0.3462278183909675</v>
      </c>
      <c r="AC810" s="12">
        <f>INDEX( K$10:K$6003,UsefulSeries!$I804)</f>
        <v>0.32976409896336173</v>
      </c>
      <c r="AD810" s="12">
        <f>INDEX(L$10:L$6003,UsefulSeries!$I804)</f>
        <v>0</v>
      </c>
      <c r="AE810" s="12"/>
      <c r="AF810" s="12"/>
      <c r="AG810" s="12"/>
      <c r="AH810" s="12"/>
      <c r="AI810" s="12"/>
      <c r="AJ810" s="12"/>
      <c r="AK810" s="12"/>
      <c r="AL810" s="12"/>
      <c r="AM810" s="12"/>
      <c r="AN810" s="12">
        <f t="shared" ca="1" si="126"/>
        <v>0</v>
      </c>
      <c r="AO810" s="12">
        <f t="shared" ca="1" si="127"/>
        <v>0</v>
      </c>
      <c r="AP810" s="12">
        <f t="shared" ca="1" si="128"/>
        <v>0</v>
      </c>
      <c r="AQ810" s="12">
        <f t="shared" ca="1" si="129"/>
        <v>0</v>
      </c>
      <c r="AR810" s="12">
        <f t="shared" ca="1" si="130"/>
        <v>12.339675558409628</v>
      </c>
      <c r="AS810" s="12">
        <f t="shared" ca="1" si="131"/>
        <v>0.3462278183909675</v>
      </c>
      <c r="AT810" s="12">
        <f t="shared" si="132"/>
        <v>0.32976409896336173</v>
      </c>
      <c r="AU810" s="12">
        <f t="shared" si="133"/>
        <v>0</v>
      </c>
      <c r="AV810" s="12"/>
      <c r="AW810" s="12">
        <f ca="1">INDEX(I$10:I$6003,UsefulSeries!$I804)</f>
        <v>2.7495354639603294E-2</v>
      </c>
      <c r="AX810" s="12"/>
      <c r="AY810" s="12"/>
      <c r="AZ810" s="12">
        <f ca="1"/>
        <v>0.34622781839096745</v>
      </c>
      <c r="BA810" s="12"/>
      <c r="BB810" s="12">
        <f t="shared" ca="1" si="125"/>
        <v>0.34622781839096745</v>
      </c>
      <c r="BC810" s="12"/>
      <c r="BD810" s="38">
        <f ca="1"/>
        <v>2.6266592148599728E-2</v>
      </c>
    </row>
    <row r="811" spans="1:56" x14ac:dyDescent="0.35">
      <c r="A811" s="12">
        <f ca="1">-INDEX('Flow probs &amp; rates'!$K$5:$K$5999,UsefulSeries!$E808,0)*(INDEX('Flow probs &amp; rates'!$L$5:$L$5999,UsefulSeries!$E808,0))/INDEX('Flow probs &amp; rates'!$E$4:$E$5999,UsefulSeries!$E808,0)</f>
        <v>-3.14233180414336E-4</v>
      </c>
      <c r="B811" s="12">
        <f ca="1">INDEX('Flow probs &amp; rates'!$L$5:$L$5999,UsefulSeries!$E808,0)*(1-INDEX('Flow probs &amp; rates'!$L$5:$L$5999,UsefulSeries!$E808,0))/INDEX('Flow probs &amp; rates'!$E$4:$E$5999,UsefulSeries!$E808,0)</f>
        <v>2.4522975025538529E-2</v>
      </c>
      <c r="C811" s="12">
        <v>0</v>
      </c>
      <c r="D811" s="12">
        <v>0</v>
      </c>
      <c r="E811" s="12">
        <v>0</v>
      </c>
      <c r="F811" s="12">
        <v>0</v>
      </c>
      <c r="G811" s="12"/>
      <c r="H811" s="12"/>
      <c r="I811" s="12">
        <f ca="1">INDEX('Flow probs &amp; rates'!$L$5:$L$5999,UsefulSeries!$E808)</f>
        <v>1.5949355742121529E-2</v>
      </c>
      <c r="J811" s="12"/>
      <c r="K811" s="12">
        <f>-INDEX('Flow probs &amp; rates'!$E$4:$E$5999,UsefulSeries!$E808)</f>
        <v>-0.64001100099754804</v>
      </c>
      <c r="L811" s="12"/>
      <c r="M811" s="12"/>
      <c r="N811" s="12"/>
      <c r="O811" s="12"/>
      <c r="P811" s="12">
        <f ca="1"/>
        <v>0.65882629688720651</v>
      </c>
      <c r="Q811" s="12">
        <f ca="1"/>
        <v>40.786528716070684</v>
      </c>
      <c r="R811" s="12">
        <f ca="1"/>
        <v>0</v>
      </c>
      <c r="S811" s="12">
        <f ca="1"/>
        <v>0</v>
      </c>
      <c r="T811" s="12">
        <f ca="1"/>
        <v>0</v>
      </c>
      <c r="U811" s="12">
        <f ca="1"/>
        <v>0</v>
      </c>
      <c r="V811" s="12"/>
      <c r="W811" s="12">
        <f ca="1">INDEX(P$11:P$6003,UsefulSeries!$I804)</f>
        <v>0</v>
      </c>
      <c r="X811" s="12">
        <f ca="1">INDEX(Q$11:Q$6003,UsefulSeries!$I804)</f>
        <v>0</v>
      </c>
      <c r="Y811" s="12">
        <f ca="1">INDEX(R$11:R$6003,UsefulSeries!$I804)</f>
        <v>0</v>
      </c>
      <c r="Z811" s="12">
        <f ca="1">INDEX(S$11:S$6003,UsefulSeries!$I804)</f>
        <v>0</v>
      </c>
      <c r="AA811" s="12">
        <f ca="1">INDEX(T$11:T$6003,UsefulSeries!$I804)</f>
        <v>0.34622781839096745</v>
      </c>
      <c r="AB811" s="12">
        <f ca="1">INDEX(U$11:U$6003,UsefulSeries!$I804)</f>
        <v>16.788116129260267</v>
      </c>
      <c r="AC811" s="12">
        <f>INDEX( K$11:K$6003,UsefulSeries!$I804)</f>
        <v>0</v>
      </c>
      <c r="AD811" s="12">
        <f>INDEX(L$11:L$6003,UsefulSeries!$I804)</f>
        <v>0.32976409896336173</v>
      </c>
      <c r="AE811" s="12"/>
      <c r="AF811" s="12"/>
      <c r="AG811" s="12"/>
      <c r="AH811" s="12"/>
      <c r="AI811" s="12"/>
      <c r="AJ811" s="12"/>
      <c r="AK811" s="12"/>
      <c r="AL811" s="12"/>
      <c r="AM811" s="12"/>
      <c r="AN811" s="12">
        <f t="shared" ca="1" si="126"/>
        <v>0</v>
      </c>
      <c r="AO811" s="12">
        <f t="shared" ca="1" si="127"/>
        <v>0</v>
      </c>
      <c r="AP811" s="12">
        <f t="shared" ca="1" si="128"/>
        <v>0</v>
      </c>
      <c r="AQ811" s="12">
        <f t="shared" ca="1" si="129"/>
        <v>0</v>
      </c>
      <c r="AR811" s="12">
        <f t="shared" ca="1" si="130"/>
        <v>0.34622781839096745</v>
      </c>
      <c r="AS811" s="12">
        <f t="shared" ca="1" si="131"/>
        <v>16.788116129260267</v>
      </c>
      <c r="AT811" s="12">
        <f t="shared" si="132"/>
        <v>0</v>
      </c>
      <c r="AU811" s="12">
        <f t="shared" si="133"/>
        <v>0.32976409896336173</v>
      </c>
      <c r="AV811" s="12"/>
      <c r="AW811" s="12">
        <f ca="1">INDEX(I$11:I$6003,UsefulSeries!$I804)</f>
        <v>2.005633980285363E-2</v>
      </c>
      <c r="AX811" s="12"/>
      <c r="AY811" s="12"/>
      <c r="AZ811" s="12">
        <f ca="1"/>
        <v>0.34622781839096756</v>
      </c>
      <c r="BA811" s="12"/>
      <c r="BB811" s="12">
        <f t="shared" ca="1" si="125"/>
        <v>0.34622781839096756</v>
      </c>
      <c r="BC811" s="12"/>
      <c r="BD811" s="38">
        <f ca="1"/>
        <v>1.8951859294802285E-2</v>
      </c>
    </row>
    <row r="812" spans="1:56" x14ac:dyDescent="0.35">
      <c r="A812" s="12">
        <v>0</v>
      </c>
      <c r="B812" s="12">
        <v>0</v>
      </c>
      <c r="C812" s="12">
        <f ca="1">INDEX('Flow probs &amp; rates'!$M$5:$M$5999,UsefulSeries!$E808,0)*(1-INDEX('Flow probs &amp; rates'!$M$5:$M$5999,UsefulSeries!$E808,0))/INDEX('Flow probs &amp; rates'!$F$4:$F$5999,UsefulSeries!$E808,0)</f>
        <v>6.971742642049028</v>
      </c>
      <c r="D812" s="12">
        <f ca="1">-INDEX('Flow probs &amp; rates'!$M$5:$M$5999,UsefulSeries!$E808,0)*(INDEX('Flow probs &amp; rates'!$O$5:$O$5999,UsefulSeries!$E808,0))/INDEX('Flow probs &amp; rates'!$F$4:$F$5999,UsefulSeries!$E808,0)</f>
        <v>-1.5476773304521301</v>
      </c>
      <c r="E812" s="12">
        <v>0</v>
      </c>
      <c r="F812" s="12">
        <v>0</v>
      </c>
      <c r="G812" s="12"/>
      <c r="H812" s="12"/>
      <c r="I812" s="12">
        <f ca="1">INDEX('Flow probs &amp; rates'!$M$5:$M$5999,UsefulSeries!$E808)</f>
        <v>0.28505163390211513</v>
      </c>
      <c r="J812" s="12"/>
      <c r="K812" s="12">
        <f>INDEX('Flow probs &amp; rates'!$F$4:$F$5999,UsefulSeries!$E808)</f>
        <v>2.9231887976282594E-2</v>
      </c>
      <c r="L812" s="12">
        <f>-INDEX('Flow probs &amp; rates'!$F$4:$F$5999,UsefulSeries!$E808)</f>
        <v>-2.9231887976282594E-2</v>
      </c>
      <c r="M812" s="12"/>
      <c r="N812" s="12"/>
      <c r="O812" s="12"/>
      <c r="P812" s="12">
        <f ca="1"/>
        <v>0</v>
      </c>
      <c r="Q812" s="12">
        <f ca="1"/>
        <v>0</v>
      </c>
      <c r="R812" s="12">
        <f ca="1"/>
        <v>0.15510258344890313</v>
      </c>
      <c r="S812" s="12">
        <f ca="1"/>
        <v>5.2553134508292472E-2</v>
      </c>
      <c r="T812" s="12">
        <f ca="1"/>
        <v>0</v>
      </c>
      <c r="U812" s="12">
        <f ca="1"/>
        <v>0</v>
      </c>
      <c r="V812" s="12"/>
      <c r="W812" s="12"/>
      <c r="X812" s="12"/>
      <c r="Y812" s="12"/>
      <c r="Z812" s="12"/>
      <c r="AA812" s="12"/>
      <c r="AB812" s="12"/>
      <c r="AC812" s="12"/>
      <c r="AD812" s="12"/>
      <c r="AE812" s="12">
        <f t="array" ref="AE812:AJ813">TRANSPOSE(AC806:AD811)</f>
        <v>-0.63994616892425615</v>
      </c>
      <c r="AF812" s="12">
        <v>-0.63994616892425615</v>
      </c>
      <c r="AG812" s="12">
        <v>3.0289732112382124E-2</v>
      </c>
      <c r="AH812" s="12">
        <v>0</v>
      </c>
      <c r="AI812" s="12">
        <v>0.32976409896336173</v>
      </c>
      <c r="AJ812" s="12">
        <v>0</v>
      </c>
      <c r="AK812" s="12"/>
      <c r="AL812" s="12"/>
      <c r="AM812" s="12"/>
      <c r="AN812" s="12">
        <f t="shared" si="126"/>
        <v>-0.63994616892425615</v>
      </c>
      <c r="AO812" s="12">
        <f t="shared" si="127"/>
        <v>-0.63994616892425615</v>
      </c>
      <c r="AP812" s="12">
        <f t="shared" si="128"/>
        <v>3.0289732112382124E-2</v>
      </c>
      <c r="AQ812" s="12">
        <f t="shared" si="129"/>
        <v>0</v>
      </c>
      <c r="AR812" s="12">
        <f t="shared" si="130"/>
        <v>0.32976409896336173</v>
      </c>
      <c r="AS812" s="12">
        <f t="shared" si="131"/>
        <v>0</v>
      </c>
      <c r="AT812" s="12">
        <f t="shared" si="132"/>
        <v>0</v>
      </c>
      <c r="AU812" s="12">
        <f t="shared" si="133"/>
        <v>0</v>
      </c>
      <c r="AV812" s="12"/>
      <c r="AW812" s="12"/>
      <c r="AX812" s="12">
        <f>INDEX($N$6:$N$6003,UsefulSeries!$K804)</f>
        <v>-1.5954642705728883E-4</v>
      </c>
      <c r="AY812" s="12"/>
      <c r="AZ812" s="12"/>
      <c r="BA812" s="12"/>
      <c r="BB812" s="12">
        <f t="shared" si="125"/>
        <v>-1.5954642705728883E-4</v>
      </c>
      <c r="BC812" s="12"/>
      <c r="BD812" s="38">
        <f ca="1"/>
        <v>4.7139553404848628E-2</v>
      </c>
    </row>
    <row r="813" spans="1:56" x14ac:dyDescent="0.35">
      <c r="A813" s="12">
        <v>0</v>
      </c>
      <c r="B813" s="12">
        <v>0</v>
      </c>
      <c r="C813" s="12">
        <f ca="1">-INDEX('Flow probs &amp; rates'!$M$5:$M$5999,UsefulSeries!$E808,0)*(INDEX('Flow probs &amp; rates'!$O$5:$O$5999,UsefulSeries!$E808,0))/INDEX('Flow probs &amp; rates'!$F$4:$F$5999,UsefulSeries!$E808,0)</f>
        <v>-1.5476773304521301</v>
      </c>
      <c r="D813" s="12">
        <f ca="1">INDEX('Flow probs &amp; rates'!$O$5:$O$5999,UsefulSeries!$E808,0)*(1-INDEX('Flow probs &amp; rates'!$O$5:$O$5999,UsefulSeries!$E808,0))/INDEX('Flow probs &amp; rates'!$F$4:$F$5999,UsefulSeries!$E808,0)</f>
        <v>4.5677342473368423</v>
      </c>
      <c r="E813" s="12">
        <v>0</v>
      </c>
      <c r="F813" s="12">
        <v>0</v>
      </c>
      <c r="G813" s="12"/>
      <c r="H813" s="12"/>
      <c r="I813" s="12">
        <f ca="1">INDEX('Flow probs &amp; rates'!$O$5:$O$5999,UsefulSeries!$E808)</f>
        <v>0.1587134573757413</v>
      </c>
      <c r="J813" s="12"/>
      <c r="K813" s="12"/>
      <c r="L813" s="12">
        <f>-INDEX('Flow probs &amp; rates'!$F$4:$F$5999,UsefulSeries!$E808)</f>
        <v>-2.9231887976282594E-2</v>
      </c>
      <c r="M813" s="12"/>
      <c r="N813" s="12"/>
      <c r="O813" s="12"/>
      <c r="P813" s="12">
        <f ca="1"/>
        <v>0</v>
      </c>
      <c r="Q813" s="12">
        <f ca="1"/>
        <v>0</v>
      </c>
      <c r="R813" s="12">
        <f ca="1"/>
        <v>5.2553134508292472E-2</v>
      </c>
      <c r="S813" s="12">
        <f ca="1"/>
        <v>0.23673340793701916</v>
      </c>
      <c r="T813" s="12">
        <f ca="1"/>
        <v>0</v>
      </c>
      <c r="U813" s="12">
        <f ca="1"/>
        <v>0</v>
      </c>
      <c r="V813" s="12"/>
      <c r="W813" s="12"/>
      <c r="X813" s="12"/>
      <c r="Y813" s="12"/>
      <c r="Z813" s="12"/>
      <c r="AA813" s="12"/>
      <c r="AB813" s="12"/>
      <c r="AC813" s="12"/>
      <c r="AD813" s="12"/>
      <c r="AE813" s="12">
        <v>0.63994616892425615</v>
      </c>
      <c r="AF813" s="12">
        <v>0</v>
      </c>
      <c r="AG813" s="12">
        <v>-3.0289732112382124E-2</v>
      </c>
      <c r="AH813" s="12">
        <v>-3.0289732112382124E-2</v>
      </c>
      <c r="AI813" s="12">
        <v>0</v>
      </c>
      <c r="AJ813" s="12">
        <v>0.32976409896336173</v>
      </c>
      <c r="AK813" s="12"/>
      <c r="AL813" s="12"/>
      <c r="AM813" s="12"/>
      <c r="AN813" s="12">
        <f t="shared" si="126"/>
        <v>0.63994616892425615</v>
      </c>
      <c r="AO813" s="12">
        <f t="shared" si="127"/>
        <v>0</v>
      </c>
      <c r="AP813" s="12">
        <f t="shared" si="128"/>
        <v>-3.0289732112382124E-2</v>
      </c>
      <c r="AQ813" s="12">
        <f t="shared" si="129"/>
        <v>-3.0289732112382124E-2</v>
      </c>
      <c r="AR813" s="12">
        <f t="shared" si="130"/>
        <v>0</v>
      </c>
      <c r="AS813" s="12">
        <f t="shared" si="131"/>
        <v>0.32976409896336173</v>
      </c>
      <c r="AT813" s="12">
        <f t="shared" si="132"/>
        <v>0</v>
      </c>
      <c r="AU813" s="12">
        <f t="shared" si="133"/>
        <v>0</v>
      </c>
      <c r="AV813" s="12"/>
      <c r="AW813" s="12"/>
      <c r="AX813" s="12">
        <f>INDEX('Margin error adjustment'!N$7:N$6003,UsefulSeries!$K804)</f>
        <v>2.018156052580565E-4</v>
      </c>
      <c r="AY813" s="12"/>
      <c r="AZ813" s="12"/>
      <c r="BA813" s="12"/>
      <c r="BB813" s="12">
        <f t="shared" si="125"/>
        <v>2.018156052580565E-4</v>
      </c>
      <c r="BC813" s="12"/>
      <c r="BD813" s="38">
        <f ca="1"/>
        <v>5.7518628764857402E-2</v>
      </c>
    </row>
    <row r="814" spans="1:56" x14ac:dyDescent="0.35">
      <c r="A814" s="12">
        <v>0</v>
      </c>
      <c r="B814" s="12">
        <v>0</v>
      </c>
      <c r="C814" s="12">
        <v>0</v>
      </c>
      <c r="D814" s="12">
        <v>0</v>
      </c>
      <c r="E814" s="12">
        <f ca="1">INDEX('Flow probs &amp; rates'!$P$5:$P$5999,UsefulSeries!$E808,0)*(1-INDEX('Flow probs &amp; rates'!$P$5:$P$5999,UsefulSeries!$E808,0))/INDEX('Flow probs &amp; rates'!$G$4:$G$5999,UsefulSeries!$E808,0)</f>
        <v>8.0650259493173296E-2</v>
      </c>
      <c r="F814" s="12">
        <f ca="1">-INDEX('Flow probs &amp; rates'!$P$5:$P$5999,UsefulSeries!$E808,0)*(INDEX('Flow probs &amp; rates'!$Q$5:$Q$5999,UsefulSeries!$E808,0))/INDEX('Flow probs &amp; rates'!$G$4:$G$5999,UsefulSeries!$E808,0)</f>
        <v>-1.5328637618343243E-3</v>
      </c>
      <c r="G814" s="12"/>
      <c r="H814" s="12"/>
      <c r="I814" s="12">
        <f ca="1">INDEX('Flow probs &amp; rates'!$P$5:$P$5999,UsefulSeries!$E808)</f>
        <v>2.7427938652180673E-2</v>
      </c>
      <c r="J814" s="12"/>
      <c r="K814" s="12">
        <f>INDEX('Flow probs &amp; rates'!$G$4:$G$5999,UsefulSeries!$E808)</f>
        <v>0.33075711102616934</v>
      </c>
      <c r="L814" s="12"/>
      <c r="M814" s="12"/>
      <c r="N814" s="12"/>
      <c r="O814" s="12"/>
      <c r="P814" s="12">
        <f ca="1"/>
        <v>0</v>
      </c>
      <c r="Q814" s="12">
        <f ca="1"/>
        <v>0</v>
      </c>
      <c r="R814" s="12">
        <f ca="1"/>
        <v>0</v>
      </c>
      <c r="S814" s="12">
        <f ca="1"/>
        <v>0</v>
      </c>
      <c r="T814" s="12">
        <f ca="1"/>
        <v>12.405805141791562</v>
      </c>
      <c r="U814" s="12">
        <f ca="1"/>
        <v>0.34667393180279149</v>
      </c>
      <c r="V814" s="12"/>
      <c r="W814" s="12">
        <f ca="1">INDEX(P$6:P$6003,UsefulSeries!$I812)</f>
        <v>53.51762797003591</v>
      </c>
      <c r="X814" s="12">
        <f ca="1">INDEX(Q$6:Q$6003,UsefulSeries!$I812)</f>
        <v>0.65755464521257978</v>
      </c>
      <c r="Y814" s="12">
        <f ca="1">INDEX(R$6:R$6003,UsefulSeries!$I812)</f>
        <v>0</v>
      </c>
      <c r="Z814" s="12">
        <f ca="1">INDEX(S$6:S$6003,UsefulSeries!$I812)</f>
        <v>0</v>
      </c>
      <c r="AA814" s="12">
        <f ca="1">INDEX(T$6:T$6003,UsefulSeries!$I812)</f>
        <v>0</v>
      </c>
      <c r="AB814" s="12">
        <f ca="1">INDEX(U$6:U$6003,UsefulSeries!$I812)</f>
        <v>0</v>
      </c>
      <c r="AC814" s="12">
        <f>INDEX( K$6:K$6003,UsefulSeries!$I812)</f>
        <v>-0.63978662249719886</v>
      </c>
      <c r="AD814" s="12">
        <f>INDEX(L$6:L$6003,UsefulSeries!$I812)</f>
        <v>0.63978662249719886</v>
      </c>
      <c r="AE814" s="12"/>
      <c r="AF814" s="12"/>
      <c r="AG814" s="12"/>
      <c r="AH814" s="12"/>
      <c r="AI814" s="12"/>
      <c r="AJ814" s="12"/>
      <c r="AK814" s="12"/>
      <c r="AL814" s="12"/>
      <c r="AM814" s="12"/>
      <c r="AN814" s="12">
        <f t="shared" ca="1" si="126"/>
        <v>53.51762797003591</v>
      </c>
      <c r="AO814" s="12">
        <f t="shared" ca="1" si="127"/>
        <v>0.65755464521257978</v>
      </c>
      <c r="AP814" s="12">
        <f t="shared" ca="1" si="128"/>
        <v>0</v>
      </c>
      <c r="AQ814" s="12">
        <f t="shared" ca="1" si="129"/>
        <v>0</v>
      </c>
      <c r="AR814" s="12">
        <f t="shared" ca="1" si="130"/>
        <v>0</v>
      </c>
      <c r="AS814" s="12">
        <f t="shared" ca="1" si="131"/>
        <v>0</v>
      </c>
      <c r="AT814" s="12">
        <f t="shared" si="132"/>
        <v>-0.63978662249719886</v>
      </c>
      <c r="AU814" s="12">
        <f t="shared" si="133"/>
        <v>0.63978662249719886</v>
      </c>
      <c r="AV814" s="12"/>
      <c r="AW814" s="12">
        <f ca="1">INDEX(I$6:I$6003,UsefulSeries!$I812)</f>
        <v>1.2103400208428244E-2</v>
      </c>
      <c r="AX814" s="12"/>
      <c r="AY814" s="12"/>
      <c r="AZ814" s="12">
        <f t="array" aca="1" ref="AZ814:AZ819" ca="1">MMULT(W814:AB819,AW814:AW819)</f>
        <v>0.65755464521257989</v>
      </c>
      <c r="BA814" s="12"/>
      <c r="BB814" s="12">
        <f t="shared" ca="1" si="125"/>
        <v>0.65755464521257989</v>
      </c>
      <c r="BC814" s="12"/>
      <c r="BD814" s="38">
        <f t="array" aca="1" ref="BD814:BD821" ca="1">MMULT(MINVERSE(AN814:AU821),BB814:BB821)</f>
        <v>1.178433048506166E-2</v>
      </c>
    </row>
    <row r="815" spans="1:56" x14ac:dyDescent="0.35">
      <c r="A815" s="12">
        <v>0</v>
      </c>
      <c r="B815" s="12">
        <v>0</v>
      </c>
      <c r="C815" s="12">
        <v>0</v>
      </c>
      <c r="D815" s="12">
        <v>0</v>
      </c>
      <c r="E815" s="12">
        <f ca="1">-INDEX('Flow probs &amp; rates'!$P$5:$P$5999,UsefulSeries!$E808,0)*(INDEX('Flow probs &amp; rates'!$Q$5:$Q$5999,UsefulSeries!$E808,0))/INDEX('Flow probs &amp; rates'!$G$4:$G$5999,UsefulSeries!$E808,0)</f>
        <v>-1.5328637618343243E-3</v>
      </c>
      <c r="F815" s="12">
        <f ca="1">INDEX('Flow probs &amp; rates'!$Q$5:$Q$5999,UsefulSeries!$E808,0)*(1-INDEX('Flow probs &amp; rates'!$Q$5:$Q$5999,UsefulSeries!$E808,0))/INDEX('Flow probs &amp; rates'!$G$4:$G$5999,UsefulSeries!$E808,0)</f>
        <v>5.4853876780812792E-2</v>
      </c>
      <c r="G815" s="12"/>
      <c r="H815" s="12"/>
      <c r="I815" s="12">
        <f ca="1">INDEX('Flow probs &amp; rates'!$Q$5:$Q$5999,UsefulSeries!$E808)</f>
        <v>1.8485005230997099E-2</v>
      </c>
      <c r="J815" s="12"/>
      <c r="K815" s="12"/>
      <c r="L815" s="12">
        <f>INDEX('Flow probs &amp; rates'!$G$4:$G$5999,UsefulSeries!$E808)</f>
        <v>0.33075711102616934</v>
      </c>
      <c r="M815" s="12"/>
      <c r="N815" s="12"/>
      <c r="O815" s="12"/>
      <c r="P815" s="12">
        <f ca="1"/>
        <v>0</v>
      </c>
      <c r="Q815" s="12">
        <f ca="1"/>
        <v>0</v>
      </c>
      <c r="R815" s="12">
        <f ca="1"/>
        <v>0</v>
      </c>
      <c r="S815" s="12">
        <f ca="1"/>
        <v>0</v>
      </c>
      <c r="T815" s="12">
        <f ca="1"/>
        <v>0.34667393180279144</v>
      </c>
      <c r="U815" s="12">
        <f ca="1"/>
        <v>18.239939683847592</v>
      </c>
      <c r="V815" s="12"/>
      <c r="W815" s="12">
        <f ca="1">INDEX(P$7:P$6003,UsefulSeries!$I812)</f>
        <v>0.65755464521257978</v>
      </c>
      <c r="X815" s="12">
        <f ca="1">INDEX(Q$7:Q$6003,UsefulSeries!$I812)</f>
        <v>43.544551642522812</v>
      </c>
      <c r="Y815" s="12">
        <f ca="1">INDEX(R$7:R$6003,UsefulSeries!$I812)</f>
        <v>0</v>
      </c>
      <c r="Z815" s="12">
        <f ca="1">INDEX(S$7:S$6003,UsefulSeries!$I812)</f>
        <v>0</v>
      </c>
      <c r="AA815" s="12">
        <f ca="1">INDEX(T$7:T$6003,UsefulSeries!$I812)</f>
        <v>0</v>
      </c>
      <c r="AB815" s="12">
        <f ca="1">INDEX(U$7:U$6003,UsefulSeries!$I812)</f>
        <v>0</v>
      </c>
      <c r="AC815" s="12">
        <f>INDEX( K$7:K$6003,UsefulSeries!$I812,1)</f>
        <v>-0.63978662249719886</v>
      </c>
      <c r="AD815" s="12">
        <f>INDEX(L$7:L$6003,UsefulSeries!$I812,1)</f>
        <v>0</v>
      </c>
      <c r="AE815" s="12"/>
      <c r="AF815" s="12"/>
      <c r="AG815" s="12"/>
      <c r="AH815" s="12"/>
      <c r="AI815" s="12"/>
      <c r="AJ815" s="12"/>
      <c r="AK815" s="12"/>
      <c r="AL815" s="12"/>
      <c r="AM815" s="12"/>
      <c r="AN815" s="12">
        <f t="shared" ca="1" si="126"/>
        <v>0.65755464521257978</v>
      </c>
      <c r="AO815" s="12">
        <f t="shared" ca="1" si="127"/>
        <v>43.544551642522812</v>
      </c>
      <c r="AP815" s="12">
        <f t="shared" ca="1" si="128"/>
        <v>0</v>
      </c>
      <c r="AQ815" s="12">
        <f t="shared" ca="1" si="129"/>
        <v>0</v>
      </c>
      <c r="AR815" s="12">
        <f t="shared" ca="1" si="130"/>
        <v>0</v>
      </c>
      <c r="AS815" s="12">
        <f t="shared" ca="1" si="131"/>
        <v>0</v>
      </c>
      <c r="AT815" s="12">
        <f t="shared" si="132"/>
        <v>-0.63978662249719886</v>
      </c>
      <c r="AU815" s="12">
        <f t="shared" si="133"/>
        <v>0</v>
      </c>
      <c r="AV815" s="12"/>
      <c r="AW815" s="12">
        <f ca="1">INDEX(I$7:I$6003,UsefulSeries!$I812)</f>
        <v>1.4917962722764773E-2</v>
      </c>
      <c r="AX815" s="12"/>
      <c r="AY815" s="12"/>
      <c r="AZ815" s="12">
        <f ca="1"/>
        <v>0.65755464521257978</v>
      </c>
      <c r="BA815" s="12"/>
      <c r="BB815" s="12">
        <f t="shared" ca="1" si="125"/>
        <v>0.65755464521257978</v>
      </c>
      <c r="BC815" s="12"/>
      <c r="BD815" s="38">
        <f ca="1"/>
        <v>1.5794018604131956E-2</v>
      </c>
    </row>
    <row r="816" spans="1:56" x14ac:dyDescent="0.35">
      <c r="A816" s="12">
        <f ca="1">INDEX('Flow probs &amp; rates'!$K$5:$K$5999,UsefulSeries!$E814,0)*(1-INDEX('Flow probs &amp; rates'!$K$5:$K$5999,UsefulSeries!$E814,0))/INDEX('Flow probs &amp; rates'!$E$4:$E$5999,UsefulSeries!$E814,0)</f>
        <v>2.0042184661646503E-2</v>
      </c>
      <c r="B816" s="12">
        <f ca="1">-INDEX('Flow probs &amp; rates'!$K$5:$K$5999,UsefulSeries!$E814,0)*(INDEX('Flow probs &amp; rates'!$L$5:$L$5999,UsefulSeries!$E814,0))/INDEX('Flow probs &amp; rates'!$E$4:$E$5999,UsefulSeries!$E814,0)</f>
        <v>-3.4166537667509823E-4</v>
      </c>
      <c r="C816" s="12">
        <v>0</v>
      </c>
      <c r="D816" s="12">
        <v>0</v>
      </c>
      <c r="E816" s="12">
        <v>0</v>
      </c>
      <c r="F816" s="12">
        <v>0</v>
      </c>
      <c r="G816" s="12"/>
      <c r="H816" s="12"/>
      <c r="I816" s="12">
        <f ca="1">INDEX('Flow probs &amp; rates'!$K$5:$K$5999,UsefulSeries!$E814)</f>
        <v>1.296364873951634E-2</v>
      </c>
      <c r="J816" s="12"/>
      <c r="K816" s="12">
        <f>-INDEX('Flow probs &amp; rates'!$E$4:$E$5999,UsefulSeries!$E814)</f>
        <v>-0.6384330234897454</v>
      </c>
      <c r="L816" s="12">
        <f>INDEX('Flow probs &amp; rates'!$E$4:$E$5999,UsefulSeries!$E814)</f>
        <v>0.6384330234897454</v>
      </c>
      <c r="M816" s="12"/>
      <c r="N816" s="12"/>
      <c r="O816" s="12"/>
      <c r="P816" s="12">
        <f t="array" aca="1" ref="P816:U821" ca="1">MINVERSE(A816:F821)</f>
        <v>49.905978064071178</v>
      </c>
      <c r="Q816" s="12">
        <f ca="1"/>
        <v>0.65803588991716067</v>
      </c>
      <c r="R816" s="12">
        <f ca="1"/>
        <v>0</v>
      </c>
      <c r="S816" s="12">
        <f ca="1"/>
        <v>0</v>
      </c>
      <c r="T816" s="12">
        <f ca="1"/>
        <v>0</v>
      </c>
      <c r="U816" s="12">
        <f ca="1"/>
        <v>0</v>
      </c>
      <c r="V816" s="12"/>
      <c r="W816" s="12">
        <f ca="1">INDEX(P$8:P$6003,UsefulSeries!$I812)</f>
        <v>0</v>
      </c>
      <c r="X816" s="12">
        <f ca="1">INDEX(Q$8:Q$6003,UsefulSeries!$I812)</f>
        <v>0</v>
      </c>
      <c r="Y816" s="12">
        <f ca="1">INDEX(R$8:R$6003,UsefulSeries!$I812)</f>
        <v>0.16289027591837438</v>
      </c>
      <c r="Z816" s="12">
        <f ca="1">INDEX(S$8:S$6003,UsefulSeries!$I812)</f>
        <v>5.558033073462329E-2</v>
      </c>
      <c r="AA816" s="12">
        <f ca="1">INDEX(T$8:T$6003,UsefulSeries!$I812)</f>
        <v>0</v>
      </c>
      <c r="AB816" s="12">
        <f ca="1">INDEX(U$8:U$6003,UsefulSeries!$I812)</f>
        <v>0</v>
      </c>
      <c r="AC816" s="12">
        <f>INDEX( K$8:K$6003,UsefulSeries!$I812)</f>
        <v>3.0491547717640181E-2</v>
      </c>
      <c r="AD816" s="12">
        <f>INDEX(L$8:L$6003,UsefulSeries!$I812)</f>
        <v>-3.0491547717640181E-2</v>
      </c>
      <c r="AE816" s="12"/>
      <c r="AF816" s="12"/>
      <c r="AG816" s="12"/>
      <c r="AH816" s="12"/>
      <c r="AI816" s="12"/>
      <c r="AJ816" s="12"/>
      <c r="AK816" s="12"/>
      <c r="AL816" s="12"/>
      <c r="AM816" s="12"/>
      <c r="AN816" s="12">
        <f t="shared" ca="1" si="126"/>
        <v>0</v>
      </c>
      <c r="AO816" s="12">
        <f t="shared" ca="1" si="127"/>
        <v>0</v>
      </c>
      <c r="AP816" s="12">
        <f t="shared" ca="1" si="128"/>
        <v>0.16289027591837438</v>
      </c>
      <c r="AQ816" s="12">
        <f t="shared" ca="1" si="129"/>
        <v>5.558033073462329E-2</v>
      </c>
      <c r="AR816" s="12">
        <f t="shared" ca="1" si="130"/>
        <v>0</v>
      </c>
      <c r="AS816" s="12">
        <f t="shared" ca="1" si="131"/>
        <v>0</v>
      </c>
      <c r="AT816" s="12">
        <f t="shared" si="132"/>
        <v>3.0491547717640181E-2</v>
      </c>
      <c r="AU816" s="12">
        <f t="shared" si="133"/>
        <v>-3.0491547717640181E-2</v>
      </c>
      <c r="AV816" s="12"/>
      <c r="AW816" s="12">
        <f ca="1">INDEX(I$8:I$6003,UsefulSeries!$I812)</f>
        <v>0.28414465840447761</v>
      </c>
      <c r="AX816" s="12"/>
      <c r="AY816" s="12"/>
      <c r="AZ816" s="12">
        <f ca="1"/>
        <v>5.5580330734623276E-2</v>
      </c>
      <c r="BA816" s="12"/>
      <c r="BB816" s="12">
        <f t="shared" ca="1" si="125"/>
        <v>5.5580330734623276E-2</v>
      </c>
      <c r="BC816" s="12"/>
      <c r="BD816" s="38">
        <f ca="1"/>
        <v>0.2853467644691971</v>
      </c>
    </row>
    <row r="817" spans="1:56" x14ac:dyDescent="0.35">
      <c r="A817" s="12">
        <f ca="1">-INDEX('Flow probs &amp; rates'!$K$5:$K$5999,UsefulSeries!$E814,0)*(INDEX('Flow probs &amp; rates'!$L$5:$L$5999,UsefulSeries!$E814,0))/INDEX('Flow probs &amp; rates'!$E$4:$E$5999,UsefulSeries!$E814,0)</f>
        <v>-3.4166537667509823E-4</v>
      </c>
      <c r="B817" s="12">
        <f ca="1">INDEX('Flow probs &amp; rates'!$L$5:$L$5999,UsefulSeries!$E814,0)*(1-INDEX('Flow probs &amp; rates'!$L$5:$L$5999,UsefulSeries!$E814,0))/INDEX('Flow probs &amp; rates'!$E$4:$E$5999,UsefulSeries!$E814,0)</f>
        <v>2.59121805586419E-2</v>
      </c>
      <c r="C817" s="12">
        <v>0</v>
      </c>
      <c r="D817" s="12">
        <v>0</v>
      </c>
      <c r="E817" s="12">
        <v>0</v>
      </c>
      <c r="F817" s="12">
        <v>0</v>
      </c>
      <c r="G817" s="12"/>
      <c r="H817" s="12"/>
      <c r="I817" s="12">
        <f ca="1">INDEX('Flow probs &amp; rates'!$L$5:$L$5999,UsefulSeries!$E814)</f>
        <v>1.682631671340579E-2</v>
      </c>
      <c r="J817" s="12"/>
      <c r="K817" s="12">
        <f>-INDEX('Flow probs &amp; rates'!$E$4:$E$5999,UsefulSeries!$E814)</f>
        <v>-0.6384330234897454</v>
      </c>
      <c r="L817" s="12"/>
      <c r="M817" s="12"/>
      <c r="N817" s="12"/>
      <c r="O817" s="12"/>
      <c r="P817" s="12">
        <f ca="1"/>
        <v>0.65803588991716067</v>
      </c>
      <c r="Q817" s="12">
        <f ca="1"/>
        <v>38.600565699848524</v>
      </c>
      <c r="R817" s="12">
        <f ca="1"/>
        <v>0</v>
      </c>
      <c r="S817" s="12">
        <f ca="1"/>
        <v>0</v>
      </c>
      <c r="T817" s="12">
        <f ca="1"/>
        <v>0</v>
      </c>
      <c r="U817" s="12">
        <f ca="1"/>
        <v>0</v>
      </c>
      <c r="V817" s="12"/>
      <c r="W817" s="12">
        <f ca="1">INDEX(P$9:P$6003,UsefulSeries!$I812)</f>
        <v>0</v>
      </c>
      <c r="X817" s="12">
        <f ca="1">INDEX(Q$9:Q$6003,UsefulSeries!$I812)</f>
        <v>0</v>
      </c>
      <c r="Y817" s="12">
        <f ca="1">INDEX(R$9:R$6003,UsefulSeries!$I812)</f>
        <v>5.5580330734623283E-2</v>
      </c>
      <c r="Z817" s="12">
        <f ca="1">INDEX(S$9:S$6003,UsefulSeries!$I812)</f>
        <v>0.23788920165839342</v>
      </c>
      <c r="AA817" s="12">
        <f ca="1">INDEX(T$9:T$6003,UsefulSeries!$I812)</f>
        <v>0</v>
      </c>
      <c r="AB817" s="12">
        <f ca="1">INDEX(U$9:U$6003,UsefulSeries!$I812)</f>
        <v>0</v>
      </c>
      <c r="AC817" s="12">
        <f>INDEX( K$9:K$6003,UsefulSeries!$I812)</f>
        <v>0</v>
      </c>
      <c r="AD817" s="12">
        <f>INDEX(L$9:L$6003,UsefulSeries!$I812)</f>
        <v>-3.0491547717640181E-2</v>
      </c>
      <c r="AE817" s="12"/>
      <c r="AF817" s="12"/>
      <c r="AG817" s="12"/>
      <c r="AH817" s="12"/>
      <c r="AI817" s="12"/>
      <c r="AJ817" s="12"/>
      <c r="AK817" s="12"/>
      <c r="AL817" s="12"/>
      <c r="AM817" s="12"/>
      <c r="AN817" s="12">
        <f t="shared" ca="1" si="126"/>
        <v>0</v>
      </c>
      <c r="AO817" s="12">
        <f t="shared" ca="1" si="127"/>
        <v>0</v>
      </c>
      <c r="AP817" s="12">
        <f t="shared" ca="1" si="128"/>
        <v>5.5580330734623283E-2</v>
      </c>
      <c r="AQ817" s="12">
        <f t="shared" ca="1" si="129"/>
        <v>0.23788920165839342</v>
      </c>
      <c r="AR817" s="12">
        <f t="shared" ca="1" si="130"/>
        <v>0</v>
      </c>
      <c r="AS817" s="12">
        <f t="shared" ca="1" si="131"/>
        <v>0</v>
      </c>
      <c r="AT817" s="12">
        <f t="shared" si="132"/>
        <v>0</v>
      </c>
      <c r="AU817" s="12">
        <f t="shared" si="133"/>
        <v>-3.0491547717640181E-2</v>
      </c>
      <c r="AV817" s="12"/>
      <c r="AW817" s="12">
        <f ca="1">INDEX(I$9:I$6003,UsefulSeries!$I812)</f>
        <v>0.16725213404667397</v>
      </c>
      <c r="AX817" s="12"/>
      <c r="AY817" s="12"/>
      <c r="AZ817" s="12">
        <f ca="1"/>
        <v>5.558033073462329E-2</v>
      </c>
      <c r="BA817" s="12"/>
      <c r="BB817" s="12">
        <f t="shared" ca="1" si="125"/>
        <v>5.558033073462329E-2</v>
      </c>
      <c r="BC817" s="12"/>
      <c r="BD817" s="38">
        <f ca="1"/>
        <v>0.17787732233518452</v>
      </c>
    </row>
    <row r="818" spans="1:56" x14ac:dyDescent="0.35">
      <c r="A818" s="12">
        <v>0</v>
      </c>
      <c r="B818" s="12">
        <v>0</v>
      </c>
      <c r="C818" s="12">
        <f ca="1">INDEX('Flow probs &amp; rates'!$M$5:$M$5999,UsefulSeries!$E814,0)*(1-INDEX('Flow probs &amp; rates'!$M$5:$M$5999,UsefulSeries!$E814,0))/INDEX('Flow probs &amp; rates'!$F$4:$F$5999,UsefulSeries!$E814,0)</f>
        <v>6.843220629264831</v>
      </c>
      <c r="D818" s="12">
        <f ca="1">-INDEX('Flow probs &amp; rates'!$M$5:$M$5999,UsefulSeries!$E814,0)*(INDEX('Flow probs &amp; rates'!$O$5:$O$5999,UsefulSeries!$E814,0))/INDEX('Flow probs &amp; rates'!$F$4:$F$5999,UsefulSeries!$E814,0)</f>
        <v>-1.4382947674033597</v>
      </c>
      <c r="E818" s="12">
        <v>0</v>
      </c>
      <c r="F818" s="12">
        <v>0</v>
      </c>
      <c r="G818" s="12"/>
      <c r="H818" s="12"/>
      <c r="I818" s="12">
        <f ca="1">INDEX('Flow probs &amp; rates'!$M$5:$M$5999,UsefulSeries!$E814)</f>
        <v>0.27287506419788926</v>
      </c>
      <c r="J818" s="12"/>
      <c r="K818" s="12">
        <f>INDEX('Flow probs &amp; rates'!$F$4:$F$5999,UsefulSeries!$E814)</f>
        <v>2.8994281243596671E-2</v>
      </c>
      <c r="L818" s="12">
        <f>-INDEX('Flow probs &amp; rates'!$F$4:$F$5999,UsefulSeries!$E814)</f>
        <v>-2.8994281243596671E-2</v>
      </c>
      <c r="M818" s="12"/>
      <c r="N818" s="12"/>
      <c r="O818" s="12"/>
      <c r="P818" s="12">
        <f ca="1"/>
        <v>0</v>
      </c>
      <c r="Q818" s="12">
        <f ca="1"/>
        <v>0</v>
      </c>
      <c r="R818" s="12">
        <f ca="1"/>
        <v>0.15674115067576411</v>
      </c>
      <c r="S818" s="12">
        <f ca="1"/>
        <v>5.0486365802603315E-2</v>
      </c>
      <c r="T818" s="12">
        <f ca="1"/>
        <v>0</v>
      </c>
      <c r="U818" s="12">
        <f ca="1"/>
        <v>0</v>
      </c>
      <c r="V818" s="12"/>
      <c r="W818" s="12">
        <f ca="1">INDEX(P$10:P$6003,UsefulSeries!$I812)</f>
        <v>0</v>
      </c>
      <c r="X818" s="12">
        <f ca="1">INDEX(Q$10:Q$6003,UsefulSeries!$I812)</f>
        <v>0</v>
      </c>
      <c r="Y818" s="12">
        <f ca="1">INDEX(R$10:R$6003,UsefulSeries!$I812)</f>
        <v>0</v>
      </c>
      <c r="Z818" s="12">
        <f ca="1">INDEX(S$10:S$6003,UsefulSeries!$I812)</f>
        <v>0</v>
      </c>
      <c r="AA818" s="12">
        <f ca="1">INDEX(T$10:T$6003,UsefulSeries!$I812)</f>
        <v>12.295056296814023</v>
      </c>
      <c r="AB818" s="12">
        <f ca="1">INDEX(U$10:U$6003,UsefulSeries!$I812)</f>
        <v>0.34633006552870765</v>
      </c>
      <c r="AC818" s="12">
        <f>INDEX( K$10:K$6003,UsefulSeries!$I812)</f>
        <v>0.32972182978516101</v>
      </c>
      <c r="AD818" s="12">
        <f>INDEX(L$10:L$6003,UsefulSeries!$I812)</f>
        <v>0</v>
      </c>
      <c r="AE818" s="12"/>
      <c r="AF818" s="12"/>
      <c r="AG818" s="12"/>
      <c r="AH818" s="12"/>
      <c r="AI818" s="12"/>
      <c r="AJ818" s="12"/>
      <c r="AK818" s="12"/>
      <c r="AL818" s="12"/>
      <c r="AM818" s="12"/>
      <c r="AN818" s="12">
        <f t="shared" ca="1" si="126"/>
        <v>0</v>
      </c>
      <c r="AO818" s="12">
        <f t="shared" ca="1" si="127"/>
        <v>0</v>
      </c>
      <c r="AP818" s="12">
        <f t="shared" ca="1" si="128"/>
        <v>0</v>
      </c>
      <c r="AQ818" s="12">
        <f t="shared" ca="1" si="129"/>
        <v>0</v>
      </c>
      <c r="AR818" s="12">
        <f t="shared" ca="1" si="130"/>
        <v>12.295056296814023</v>
      </c>
      <c r="AS818" s="12">
        <f t="shared" ca="1" si="131"/>
        <v>0.34633006552870765</v>
      </c>
      <c r="AT818" s="12">
        <f t="shared" si="132"/>
        <v>0.32972182978516101</v>
      </c>
      <c r="AU818" s="12">
        <f t="shared" si="133"/>
        <v>0</v>
      </c>
      <c r="AV818" s="12"/>
      <c r="AW818" s="12">
        <f ca="1">INDEX(I$10:I$6003,UsefulSeries!$I812)</f>
        <v>2.7594726283195883E-2</v>
      </c>
      <c r="AX818" s="12"/>
      <c r="AY818" s="12"/>
      <c r="AZ818" s="12">
        <f ca="1"/>
        <v>0.3463300655287076</v>
      </c>
      <c r="BA818" s="12"/>
      <c r="BB818" s="12">
        <f t="shared" ca="1" si="125"/>
        <v>0.3463300655287076</v>
      </c>
      <c r="BC818" s="12"/>
      <c r="BD818" s="38">
        <f ca="1"/>
        <v>2.605138982364822E-2</v>
      </c>
    </row>
    <row r="819" spans="1:56" x14ac:dyDescent="0.35">
      <c r="A819" s="12">
        <v>0</v>
      </c>
      <c r="B819" s="12">
        <v>0</v>
      </c>
      <c r="C819" s="12">
        <f ca="1">-INDEX('Flow probs &amp; rates'!$M$5:$M$5999,UsefulSeries!$E814,0)*(INDEX('Flow probs &amp; rates'!$O$5:$O$5999,UsefulSeries!$E814,0))/INDEX('Flow probs &amp; rates'!$F$4:$F$5999,UsefulSeries!$E814,0)</f>
        <v>-1.4382947674033597</v>
      </c>
      <c r="D819" s="12">
        <f ca="1">INDEX('Flow probs &amp; rates'!$O$5:$O$5999,UsefulSeries!$E814,0)*(1-INDEX('Flow probs &amp; rates'!$O$5:$O$5999,UsefulSeries!$E814,0))/INDEX('Flow probs &amp; rates'!$F$4:$F$5999,UsefulSeries!$E814,0)</f>
        <v>4.4653635346854053</v>
      </c>
      <c r="E819" s="12">
        <v>0</v>
      </c>
      <c r="F819" s="12">
        <v>0</v>
      </c>
      <c r="G819" s="12"/>
      <c r="H819" s="12"/>
      <c r="I819" s="12">
        <f ca="1">INDEX('Flow probs &amp; rates'!$O$5:$O$5999,UsefulSeries!$E814)</f>
        <v>0.15282570109463686</v>
      </c>
      <c r="J819" s="12"/>
      <c r="K819" s="12"/>
      <c r="L819" s="12">
        <f>-INDEX('Flow probs &amp; rates'!$F$4:$F$5999,UsefulSeries!$E814)</f>
        <v>-2.8994281243596671E-2</v>
      </c>
      <c r="M819" s="12"/>
      <c r="N819" s="12"/>
      <c r="O819" s="12"/>
      <c r="P819" s="12">
        <f ca="1"/>
        <v>0</v>
      </c>
      <c r="Q819" s="12">
        <f ca="1"/>
        <v>0</v>
      </c>
      <c r="R819" s="12">
        <f ca="1"/>
        <v>5.0486365802603322E-2</v>
      </c>
      <c r="S819" s="12">
        <f ca="1"/>
        <v>0.24020760402314351</v>
      </c>
      <c r="T819" s="12">
        <f ca="1"/>
        <v>0</v>
      </c>
      <c r="U819" s="12">
        <f ca="1"/>
        <v>0</v>
      </c>
      <c r="V819" s="12"/>
      <c r="W819" s="12">
        <f ca="1">INDEX(P$11:P$6003,UsefulSeries!$I812)</f>
        <v>0</v>
      </c>
      <c r="X819" s="12">
        <f ca="1">INDEX(Q$11:Q$6003,UsefulSeries!$I812)</f>
        <v>0</v>
      </c>
      <c r="Y819" s="12">
        <f ca="1">INDEX(R$11:R$6003,UsefulSeries!$I812)</f>
        <v>0</v>
      </c>
      <c r="Z819" s="12">
        <f ca="1">INDEX(S$11:S$6003,UsefulSeries!$I812)</f>
        <v>0</v>
      </c>
      <c r="AA819" s="12">
        <f ca="1">INDEX(T$11:T$6003,UsefulSeries!$I812)</f>
        <v>0.3463300655287076</v>
      </c>
      <c r="AB819" s="12">
        <f ca="1">INDEX(U$11:U$6003,UsefulSeries!$I812)</f>
        <v>16.540753026584994</v>
      </c>
      <c r="AC819" s="12">
        <f>INDEX( K$11:K$6003,UsefulSeries!$I812)</f>
        <v>0</v>
      </c>
      <c r="AD819" s="12">
        <f>INDEX(L$11:L$6003,UsefulSeries!$I812)</f>
        <v>0.32972182978516101</v>
      </c>
      <c r="AE819" s="12"/>
      <c r="AF819" s="12"/>
      <c r="AG819" s="12"/>
      <c r="AH819" s="12"/>
      <c r="AI819" s="12"/>
      <c r="AJ819" s="12"/>
      <c r="AK819" s="12"/>
      <c r="AL819" s="12"/>
      <c r="AM819" s="12"/>
      <c r="AN819" s="12">
        <f t="shared" ca="1" si="126"/>
        <v>0</v>
      </c>
      <c r="AO819" s="12">
        <f t="shared" ca="1" si="127"/>
        <v>0</v>
      </c>
      <c r="AP819" s="12">
        <f t="shared" ca="1" si="128"/>
        <v>0</v>
      </c>
      <c r="AQ819" s="12">
        <f t="shared" ca="1" si="129"/>
        <v>0</v>
      </c>
      <c r="AR819" s="12">
        <f t="shared" ca="1" si="130"/>
        <v>0.3463300655287076</v>
      </c>
      <c r="AS819" s="12">
        <f t="shared" ca="1" si="131"/>
        <v>16.540753026584994</v>
      </c>
      <c r="AT819" s="12">
        <f t="shared" si="132"/>
        <v>0</v>
      </c>
      <c r="AU819" s="12">
        <f t="shared" si="133"/>
        <v>0.32972182978516101</v>
      </c>
      <c r="AV819" s="12"/>
      <c r="AW819" s="12">
        <f ca="1">INDEX(I$11:I$6003,UsefulSeries!$I812)</f>
        <v>2.0360208608732968E-2</v>
      </c>
      <c r="AX819" s="12"/>
      <c r="AY819" s="12"/>
      <c r="AZ819" s="12">
        <f ca="1"/>
        <v>0.34633006552870765</v>
      </c>
      <c r="BA819" s="12"/>
      <c r="BB819" s="12">
        <f t="shared" ca="1" si="125"/>
        <v>0.34633006552870765</v>
      </c>
      <c r="BC819" s="12"/>
      <c r="BD819" s="38">
        <f ca="1"/>
        <v>1.8696408799127644E-2</v>
      </c>
    </row>
    <row r="820" spans="1:56" x14ac:dyDescent="0.35">
      <c r="A820" s="12">
        <v>0</v>
      </c>
      <c r="B820" s="12">
        <v>0</v>
      </c>
      <c r="C820" s="12">
        <v>0</v>
      </c>
      <c r="D820" s="12">
        <v>0</v>
      </c>
      <c r="E820" s="12">
        <f ca="1">INDEX('Flow probs &amp; rates'!$P$5:$P$5999,UsefulSeries!$E814,0)*(1-INDEX('Flow probs &amp; rates'!$P$5:$P$5999,UsefulSeries!$E814,0))/INDEX('Flow probs &amp; rates'!$G$4:$G$5999,UsefulSeries!$E814,0)</f>
        <v>8.0015458985427834E-2</v>
      </c>
      <c r="F820" s="12">
        <f ca="1">-INDEX('Flow probs &amp; rates'!$P$5:$P$5999,UsefulSeries!$E814,0)*(INDEX('Flow probs &amp; rates'!$Q$5:$Q$5999,UsefulSeries!$E814,0))/INDEX('Flow probs &amp; rates'!$G$4:$G$5999,UsefulSeries!$E814,0)</f>
        <v>-1.6032128380123602E-3</v>
      </c>
      <c r="G820" s="12"/>
      <c r="H820" s="12"/>
      <c r="I820" s="12">
        <f ca="1">INDEX('Flow probs &amp; rates'!$P$5:$P$5999,UsefulSeries!$E814)</f>
        <v>2.7359499045820721E-2</v>
      </c>
      <c r="J820" s="12"/>
      <c r="K820" s="12">
        <f>INDEX('Flow probs &amp; rates'!$G$4:$G$5999,UsefulSeries!$E814)</f>
        <v>0.33257269526665795</v>
      </c>
      <c r="L820" s="12"/>
      <c r="M820" s="12"/>
      <c r="N820" s="12"/>
      <c r="O820" s="12"/>
      <c r="P820" s="12">
        <f ca="1"/>
        <v>0</v>
      </c>
      <c r="Q820" s="12">
        <f ca="1"/>
        <v>0</v>
      </c>
      <c r="R820" s="12">
        <f ca="1"/>
        <v>0</v>
      </c>
      <c r="S820" s="12">
        <f ca="1"/>
        <v>0</v>
      </c>
      <c r="T820" s="12">
        <f ca="1"/>
        <v>12.504576036021064</v>
      </c>
      <c r="U820" s="12">
        <f ca="1"/>
        <v>0.34891870071397657</v>
      </c>
      <c r="V820" s="12"/>
      <c r="W820" s="12"/>
      <c r="X820" s="12"/>
      <c r="Y820" s="12"/>
      <c r="Z820" s="12"/>
      <c r="AA820" s="12"/>
      <c r="AB820" s="12"/>
      <c r="AC820" s="12"/>
      <c r="AD820" s="12"/>
      <c r="AE820" s="12">
        <f t="array" ref="AE820:AJ821">TRANSPOSE(AC814:AD819)</f>
        <v>-0.63978662249719886</v>
      </c>
      <c r="AF820" s="12">
        <v>-0.63978662249719886</v>
      </c>
      <c r="AG820" s="12">
        <v>3.0491547717640181E-2</v>
      </c>
      <c r="AH820" s="12">
        <v>0</v>
      </c>
      <c r="AI820" s="12">
        <v>0.32972182978516101</v>
      </c>
      <c r="AJ820" s="12">
        <v>0</v>
      </c>
      <c r="AK820" s="12"/>
      <c r="AL820" s="12"/>
      <c r="AM820" s="12"/>
      <c r="AN820" s="12">
        <f t="shared" si="126"/>
        <v>-0.63978662249719886</v>
      </c>
      <c r="AO820" s="12">
        <f t="shared" si="127"/>
        <v>-0.63978662249719886</v>
      </c>
      <c r="AP820" s="12">
        <f t="shared" si="128"/>
        <v>3.0491547717640181E-2</v>
      </c>
      <c r="AQ820" s="12">
        <f t="shared" si="129"/>
        <v>0</v>
      </c>
      <c r="AR820" s="12">
        <f t="shared" si="130"/>
        <v>0.32972182978516101</v>
      </c>
      <c r="AS820" s="12">
        <f t="shared" si="131"/>
        <v>0</v>
      </c>
      <c r="AT820" s="12">
        <f t="shared" si="132"/>
        <v>0</v>
      </c>
      <c r="AU820" s="12">
        <f t="shared" si="133"/>
        <v>0</v>
      </c>
      <c r="AV820" s="12"/>
      <c r="AW820" s="12"/>
      <c r="AX820" s="12">
        <f>INDEX($N$6:$N$6003,UsefulSeries!$K812)</f>
        <v>-3.5388241183731406E-4</v>
      </c>
      <c r="AY820" s="12"/>
      <c r="AZ820" s="12"/>
      <c r="BA820" s="12"/>
      <c r="BB820" s="12">
        <f t="shared" si="125"/>
        <v>-3.5388241183731406E-4</v>
      </c>
      <c r="BC820" s="12"/>
      <c r="BD820" s="38">
        <f ca="1"/>
        <v>5.9297355485654915E-2</v>
      </c>
    </row>
    <row r="821" spans="1:56" x14ac:dyDescent="0.35">
      <c r="A821" s="12">
        <v>0</v>
      </c>
      <c r="B821" s="12">
        <v>0</v>
      </c>
      <c r="C821" s="12">
        <v>0</v>
      </c>
      <c r="D821" s="12">
        <v>0</v>
      </c>
      <c r="E821" s="12">
        <f ca="1">-INDEX('Flow probs &amp; rates'!$P$5:$P$5999,UsefulSeries!$E814,0)*(INDEX('Flow probs &amp; rates'!$Q$5:$Q$5999,UsefulSeries!$E814,0))/INDEX('Flow probs &amp; rates'!$G$4:$G$5999,UsefulSeries!$E814,0)</f>
        <v>-1.6032128380123602E-3</v>
      </c>
      <c r="F821" s="12">
        <f ca="1">INDEX('Flow probs &amp; rates'!$Q$5:$Q$5999,UsefulSeries!$E814,0)*(1-INDEX('Flow probs &amp; rates'!$Q$5:$Q$5999,UsefulSeries!$E814,0))/INDEX('Flow probs &amp; rates'!$G$4:$G$5999,UsefulSeries!$E814,0)</f>
        <v>5.7456068688288675E-2</v>
      </c>
      <c r="G821" s="12"/>
      <c r="H821" s="12"/>
      <c r="I821" s="12">
        <f ca="1">INDEX('Flow probs &amp; rates'!$Q$5:$Q$5999,UsefulSeries!$E814)</f>
        <v>1.9488105894443438E-2</v>
      </c>
      <c r="J821" s="12"/>
      <c r="K821" s="12"/>
      <c r="L821" s="12">
        <f>INDEX('Flow probs &amp; rates'!$G$4:$G$5999,UsefulSeries!$E814)</f>
        <v>0.33257269526665795</v>
      </c>
      <c r="M821" s="12"/>
      <c r="N821" s="12"/>
      <c r="O821" s="12"/>
      <c r="P821" s="12">
        <f ca="1"/>
        <v>0</v>
      </c>
      <c r="Q821" s="12">
        <f ca="1"/>
        <v>0</v>
      </c>
      <c r="R821" s="12">
        <f ca="1"/>
        <v>0</v>
      </c>
      <c r="S821" s="12">
        <f ca="1"/>
        <v>0</v>
      </c>
      <c r="T821" s="12">
        <f ca="1"/>
        <v>0.34891870071397663</v>
      </c>
      <c r="U821" s="12">
        <f ca="1"/>
        <v>17.414337837290148</v>
      </c>
      <c r="V821" s="12"/>
      <c r="W821" s="12"/>
      <c r="X821" s="12"/>
      <c r="Y821" s="12"/>
      <c r="Z821" s="12"/>
      <c r="AA821" s="12"/>
      <c r="AB821" s="12"/>
      <c r="AC821" s="12"/>
      <c r="AD821" s="12"/>
      <c r="AE821" s="12">
        <v>0.63978662249719886</v>
      </c>
      <c r="AF821" s="12">
        <v>0</v>
      </c>
      <c r="AG821" s="12">
        <v>-3.0491547717640181E-2</v>
      </c>
      <c r="AH821" s="12">
        <v>-3.0491547717640181E-2</v>
      </c>
      <c r="AI821" s="12">
        <v>0</v>
      </c>
      <c r="AJ821" s="12">
        <v>0.32972182978516101</v>
      </c>
      <c r="AK821" s="12"/>
      <c r="AL821" s="12"/>
      <c r="AM821" s="12"/>
      <c r="AN821" s="12">
        <f t="shared" si="126"/>
        <v>0.63978662249719886</v>
      </c>
      <c r="AO821" s="12">
        <f t="shared" si="127"/>
        <v>0</v>
      </c>
      <c r="AP821" s="12">
        <f t="shared" si="128"/>
        <v>-3.0491547717640181E-2</v>
      </c>
      <c r="AQ821" s="12">
        <f t="shared" si="129"/>
        <v>-3.0491547717640181E-2</v>
      </c>
      <c r="AR821" s="12">
        <f t="shared" si="130"/>
        <v>0</v>
      </c>
      <c r="AS821" s="12">
        <f t="shared" si="131"/>
        <v>0.32972182978516101</v>
      </c>
      <c r="AT821" s="12">
        <f t="shared" si="132"/>
        <v>0</v>
      </c>
      <c r="AU821" s="12">
        <f t="shared" si="133"/>
        <v>0</v>
      </c>
      <c r="AV821" s="12"/>
      <c r="AW821" s="12"/>
      <c r="AX821" s="12">
        <f>INDEX('Margin error adjustment'!N$7:N$6003,UsefulSeries!$K812)</f>
        <v>-4.2034822766796875E-4</v>
      </c>
      <c r="AY821" s="12"/>
      <c r="AZ821" s="12"/>
      <c r="BA821" s="12"/>
      <c r="BB821" s="12">
        <f t="shared" si="125"/>
        <v>-4.2034822766796875E-4</v>
      </c>
      <c r="BC821" s="12"/>
      <c r="BD821" s="38">
        <f ca="1"/>
        <v>8.5086891492166972E-2</v>
      </c>
    </row>
    <row r="822" spans="1:56" x14ac:dyDescent="0.35">
      <c r="A822" s="12">
        <f ca="1">INDEX('Flow probs &amp; rates'!$K$5:$K$5999,UsefulSeries!$E820,0)*(1-INDEX('Flow probs &amp; rates'!$K$5:$K$5999,UsefulSeries!$E820,0))/INDEX('Flow probs &amp; rates'!$E$4:$E$5999,UsefulSeries!$E820,0)</f>
        <v>1.9860582664269738E-2</v>
      </c>
      <c r="B822" s="12">
        <f ca="1">-INDEX('Flow probs &amp; rates'!$K$5:$K$5999,UsefulSeries!$E820,0)*(INDEX('Flow probs &amp; rates'!$L$5:$L$5999,UsefulSeries!$E820,0))/INDEX('Flow probs &amp; rates'!$E$4:$E$5999,UsefulSeries!$E820,0)</f>
        <v>-3.3388194942444608E-4</v>
      </c>
      <c r="C822" s="12">
        <v>0</v>
      </c>
      <c r="D822" s="12">
        <v>0</v>
      </c>
      <c r="E822" s="12">
        <v>0</v>
      </c>
      <c r="F822" s="12">
        <v>0</v>
      </c>
      <c r="G822" s="12"/>
      <c r="H822" s="12"/>
      <c r="I822" s="12">
        <f ca="1">INDEX('Flow probs &amp; rates'!$K$5:$K$5999,UsefulSeries!$E820)</f>
        <v>1.2810731150941834E-2</v>
      </c>
      <c r="J822" s="12"/>
      <c r="K822" s="12">
        <f>-INDEX('Flow probs &amp; rates'!$E$4:$E$5999,UsefulSeries!$E820)</f>
        <v>-0.63676965233613558</v>
      </c>
      <c r="L822" s="12">
        <f>INDEX('Flow probs &amp; rates'!$E$4:$E$5999,UsefulSeries!$E820)</f>
        <v>0.63676965233613558</v>
      </c>
      <c r="M822" s="12"/>
      <c r="N822" s="12"/>
      <c r="O822" s="12"/>
      <c r="P822" s="12">
        <f t="array" aca="1" ref="P822:U827" ca="1">MINVERSE(A822:F827)</f>
        <v>50.362019294704758</v>
      </c>
      <c r="Q822" s="12">
        <f ca="1"/>
        <v>0.65606224717739414</v>
      </c>
      <c r="R822" s="12">
        <f ca="1"/>
        <v>0</v>
      </c>
      <c r="S822" s="12">
        <f ca="1"/>
        <v>0</v>
      </c>
      <c r="T822" s="12">
        <f ca="1"/>
        <v>0</v>
      </c>
      <c r="U822" s="12">
        <f ca="1"/>
        <v>0</v>
      </c>
      <c r="V822" s="12"/>
      <c r="W822" s="12">
        <f ca="1">INDEX(P$6:P$6003,UsefulSeries!$I820)</f>
        <v>54.084395620719853</v>
      </c>
      <c r="X822" s="12">
        <f ca="1">INDEX(Q$6:Q$6003,UsefulSeries!$I820)</f>
        <v>0.65670648221391581</v>
      </c>
      <c r="Y822" s="12">
        <f ca="1">INDEX(R$6:R$6003,UsefulSeries!$I820)</f>
        <v>0</v>
      </c>
      <c r="Z822" s="12">
        <f ca="1">INDEX(S$6:S$6003,UsefulSeries!$I820)</f>
        <v>0</v>
      </c>
      <c r="AA822" s="12">
        <f ca="1">INDEX(T$6:T$6003,UsefulSeries!$I820)</f>
        <v>0</v>
      </c>
      <c r="AB822" s="12">
        <f ca="1">INDEX(U$6:U$6003,UsefulSeries!$I820)</f>
        <v>0</v>
      </c>
      <c r="AC822" s="12">
        <f>INDEX( K$6:K$6003,UsefulSeries!$I820)</f>
        <v>-0.63943274008536155</v>
      </c>
      <c r="AD822" s="12">
        <f>INDEX(L$6:L$6003,UsefulSeries!$I820)</f>
        <v>0.63943274008536155</v>
      </c>
      <c r="AE822" s="12"/>
      <c r="AF822" s="12"/>
      <c r="AG822" s="12"/>
      <c r="AH822" s="12"/>
      <c r="AI822" s="12"/>
      <c r="AJ822" s="12"/>
      <c r="AK822" s="12"/>
      <c r="AL822" s="12"/>
      <c r="AM822" s="12"/>
      <c r="AN822" s="12">
        <f t="shared" ca="1" si="126"/>
        <v>54.084395620719853</v>
      </c>
      <c r="AO822" s="12">
        <f t="shared" ca="1" si="127"/>
        <v>0.65670648221391581</v>
      </c>
      <c r="AP822" s="12">
        <f t="shared" ca="1" si="128"/>
        <v>0</v>
      </c>
      <c r="AQ822" s="12">
        <f t="shared" ca="1" si="129"/>
        <v>0</v>
      </c>
      <c r="AR822" s="12">
        <f t="shared" ca="1" si="130"/>
        <v>0</v>
      </c>
      <c r="AS822" s="12">
        <f t="shared" ca="1" si="131"/>
        <v>0</v>
      </c>
      <c r="AT822" s="12">
        <f t="shared" si="132"/>
        <v>-0.63943274008536155</v>
      </c>
      <c r="AU822" s="12">
        <f t="shared" si="133"/>
        <v>0.63943274008536155</v>
      </c>
      <c r="AV822" s="12"/>
      <c r="AW822" s="12">
        <f ca="1">INDEX(I$6:I$6003,UsefulSeries!$I820)</f>
        <v>1.196819009760456E-2</v>
      </c>
      <c r="AX822" s="12"/>
      <c r="AY822" s="12"/>
      <c r="AZ822" s="12">
        <f t="array" aca="1" ref="AZ822:AZ827" ca="1">MMULT(W822:AB827,AW822:AW827)</f>
        <v>0.65670648221391581</v>
      </c>
      <c r="BA822" s="12"/>
      <c r="BB822" s="12">
        <f t="shared" ca="1" si="125"/>
        <v>0.65670648221391581</v>
      </c>
      <c r="BC822" s="12"/>
      <c r="BD822" s="38">
        <f t="array" aca="1" ref="BD822:BD829" ca="1">MMULT(MINVERSE(AN822:AU829),BB822:BB829)</f>
        <v>1.1596800876110001E-2</v>
      </c>
    </row>
    <row r="823" spans="1:56" x14ac:dyDescent="0.35">
      <c r="A823" s="12">
        <f ca="1">-INDEX('Flow probs &amp; rates'!$K$5:$K$5999,UsefulSeries!$E820,0)*(INDEX('Flow probs &amp; rates'!$L$5:$L$5999,UsefulSeries!$E820,0))/INDEX('Flow probs &amp; rates'!$E$4:$E$5999,UsefulSeries!$E820,0)</f>
        <v>-3.3388194942444608E-4</v>
      </c>
      <c r="B823" s="12">
        <f ca="1">INDEX('Flow probs &amp; rates'!$L$5:$L$5999,UsefulSeries!$E820,0)*(1-INDEX('Flow probs &amp; rates'!$L$5:$L$5999,UsefulSeries!$E820,0))/INDEX('Flow probs &amp; rates'!$E$4:$E$5999,UsefulSeries!$E820,0)</f>
        <v>2.5630142949714576E-2</v>
      </c>
      <c r="C823" s="12">
        <v>0</v>
      </c>
      <c r="D823" s="12">
        <v>0</v>
      </c>
      <c r="E823" s="12">
        <v>0</v>
      </c>
      <c r="F823" s="12">
        <v>0</v>
      </c>
      <c r="G823" s="12"/>
      <c r="H823" s="12"/>
      <c r="I823" s="12">
        <f ca="1">INDEX('Flow probs &amp; rates'!$L$5:$L$5999,UsefulSeries!$E820)</f>
        <v>1.6595921837036221E-2</v>
      </c>
      <c r="J823" s="12"/>
      <c r="K823" s="12">
        <f>-INDEX('Flow probs &amp; rates'!$E$4:$E$5999,UsefulSeries!$E820)</f>
        <v>-0.63676965233613558</v>
      </c>
      <c r="L823" s="12"/>
      <c r="M823" s="12"/>
      <c r="N823" s="12"/>
      <c r="O823" s="12"/>
      <c r="P823" s="12">
        <f ca="1"/>
        <v>0.65606224717739414</v>
      </c>
      <c r="Q823" s="12">
        <f ca="1"/>
        <v>39.025106075468457</v>
      </c>
      <c r="R823" s="12">
        <f ca="1"/>
        <v>0</v>
      </c>
      <c r="S823" s="12">
        <f ca="1"/>
        <v>0</v>
      </c>
      <c r="T823" s="12">
        <f ca="1"/>
        <v>0</v>
      </c>
      <c r="U823" s="12">
        <f ca="1"/>
        <v>0</v>
      </c>
      <c r="V823" s="12"/>
      <c r="W823" s="12">
        <f ca="1">INDEX(P$7:P$6003,UsefulSeries!$I820)</f>
        <v>0.65670648221391581</v>
      </c>
      <c r="X823" s="12">
        <f ca="1">INDEX(Q$7:Q$6003,UsefulSeries!$I820)</f>
        <v>45.261842578216061</v>
      </c>
      <c r="Y823" s="12">
        <f ca="1">INDEX(R$7:R$6003,UsefulSeries!$I820)</f>
        <v>0</v>
      </c>
      <c r="Z823" s="12">
        <f ca="1">INDEX(S$7:S$6003,UsefulSeries!$I820)</f>
        <v>0</v>
      </c>
      <c r="AA823" s="12">
        <f ca="1">INDEX(T$7:T$6003,UsefulSeries!$I820)</f>
        <v>0</v>
      </c>
      <c r="AB823" s="12">
        <f ca="1">INDEX(U$7:U$6003,UsefulSeries!$I820)</f>
        <v>0</v>
      </c>
      <c r="AC823" s="12">
        <f>INDEX( K$7:K$6003,UsefulSeries!$I820,1)</f>
        <v>-0.63943274008536155</v>
      </c>
      <c r="AD823" s="12">
        <f>INDEX(L$7:L$6003,UsefulSeries!$I820,1)</f>
        <v>0</v>
      </c>
      <c r="AE823" s="12"/>
      <c r="AF823" s="12"/>
      <c r="AG823" s="12"/>
      <c r="AH823" s="12"/>
      <c r="AI823" s="12"/>
      <c r="AJ823" s="12"/>
      <c r="AK823" s="12"/>
      <c r="AL823" s="12"/>
      <c r="AM823" s="12"/>
      <c r="AN823" s="12">
        <f t="shared" ca="1" si="126"/>
        <v>0.65670648221391581</v>
      </c>
      <c r="AO823" s="12">
        <f t="shared" ca="1" si="127"/>
        <v>45.261842578216061</v>
      </c>
      <c r="AP823" s="12">
        <f t="shared" ca="1" si="128"/>
        <v>0</v>
      </c>
      <c r="AQ823" s="12">
        <f t="shared" ca="1" si="129"/>
        <v>0</v>
      </c>
      <c r="AR823" s="12">
        <f t="shared" ca="1" si="130"/>
        <v>0</v>
      </c>
      <c r="AS823" s="12">
        <f t="shared" ca="1" si="131"/>
        <v>0</v>
      </c>
      <c r="AT823" s="12">
        <f t="shared" si="132"/>
        <v>-0.63943274008536155</v>
      </c>
      <c r="AU823" s="12">
        <f t="shared" si="133"/>
        <v>0</v>
      </c>
      <c r="AV823" s="12"/>
      <c r="AW823" s="12">
        <f ca="1">INDEX(I$7:I$6003,UsefulSeries!$I820)</f>
        <v>1.4335406100076272E-2</v>
      </c>
      <c r="AX823" s="12"/>
      <c r="AY823" s="12"/>
      <c r="AZ823" s="12">
        <f ca="1"/>
        <v>0.65670648221391581</v>
      </c>
      <c r="BA823" s="12"/>
      <c r="BB823" s="12">
        <f t="shared" ca="1" si="125"/>
        <v>0.65670648221391581</v>
      </c>
      <c r="BC823" s="12"/>
      <c r="BD823" s="38">
        <f ca="1"/>
        <v>1.3552736688517327E-2</v>
      </c>
    </row>
    <row r="824" spans="1:56" x14ac:dyDescent="0.35">
      <c r="A824" s="12">
        <v>0</v>
      </c>
      <c r="B824" s="12">
        <v>0</v>
      </c>
      <c r="C824" s="12">
        <f ca="1">INDEX('Flow probs &amp; rates'!$M$5:$M$5999,UsefulSeries!$E820,0)*(1-INDEX('Flow probs &amp; rates'!$M$5:$M$5999,UsefulSeries!$E820,0))/INDEX('Flow probs &amp; rates'!$F$4:$F$5999,UsefulSeries!$E820,0)</f>
        <v>6.4971642306062396</v>
      </c>
      <c r="D824" s="12">
        <f ca="1">-INDEX('Flow probs &amp; rates'!$M$5:$M$5999,UsefulSeries!$E820,0)*(INDEX('Flow probs &amp; rates'!$O$5:$O$5999,UsefulSeries!$E820,0))/INDEX('Flow probs &amp; rates'!$F$4:$F$5999,UsefulSeries!$E820,0)</f>
        <v>-1.3208085051095413</v>
      </c>
      <c r="E824" s="12">
        <v>0</v>
      </c>
      <c r="F824" s="12">
        <v>0</v>
      </c>
      <c r="G824" s="12"/>
      <c r="H824" s="12"/>
      <c r="I824" s="12">
        <f ca="1">INDEX('Flow probs &amp; rates'!$M$5:$M$5999,UsefulSeries!$E820)</f>
        <v>0.26759706506194497</v>
      </c>
      <c r="J824" s="12"/>
      <c r="K824" s="12">
        <f>INDEX('Flow probs &amp; rates'!$F$4:$F$5999,UsefulSeries!$E820)</f>
        <v>3.0165295023470685E-2</v>
      </c>
      <c r="L824" s="12">
        <f>-INDEX('Flow probs &amp; rates'!$F$4:$F$5999,UsefulSeries!$E820)</f>
        <v>-3.0165295023470685E-2</v>
      </c>
      <c r="M824" s="12"/>
      <c r="N824" s="12"/>
      <c r="O824" s="12"/>
      <c r="P824" s="12">
        <f ca="1"/>
        <v>0</v>
      </c>
      <c r="Q824" s="12">
        <f ca="1"/>
        <v>0</v>
      </c>
      <c r="R824" s="12">
        <f ca="1"/>
        <v>0.16442258874162119</v>
      </c>
      <c r="S824" s="12">
        <f ca="1"/>
        <v>5.1696034672398333E-2</v>
      </c>
      <c r="T824" s="12">
        <f ca="1"/>
        <v>0</v>
      </c>
      <c r="U824" s="12">
        <f ca="1"/>
        <v>0</v>
      </c>
      <c r="V824" s="12"/>
      <c r="W824" s="12">
        <f ca="1">INDEX(P$8:P$6003,UsefulSeries!$I820)</f>
        <v>0</v>
      </c>
      <c r="X824" s="12">
        <f ca="1">INDEX(Q$8:Q$6003,UsefulSeries!$I820)</f>
        <v>0</v>
      </c>
      <c r="Y824" s="12">
        <f ca="1">INDEX(R$8:R$6003,UsefulSeries!$I820)</f>
        <v>0.16156709815013487</v>
      </c>
      <c r="Z824" s="12">
        <f ca="1">INDEX(S$8:S$6003,UsefulSeries!$I820)</f>
        <v>5.5625718680986605E-2</v>
      </c>
      <c r="AA824" s="12">
        <f ca="1">INDEX(T$8:T$6003,UsefulSeries!$I820)</f>
        <v>0</v>
      </c>
      <c r="AB824" s="12">
        <f ca="1">INDEX(U$8:U$6003,UsefulSeries!$I820)</f>
        <v>0</v>
      </c>
      <c r="AC824" s="12">
        <f>INDEX( K$8:K$6003,UsefulSeries!$I820)</f>
        <v>3.0071199489972212E-2</v>
      </c>
      <c r="AD824" s="12">
        <f>INDEX(L$8:L$6003,UsefulSeries!$I820)</f>
        <v>-3.0071199489972212E-2</v>
      </c>
      <c r="AE824" s="12"/>
      <c r="AF824" s="12"/>
      <c r="AG824" s="12"/>
      <c r="AH824" s="12"/>
      <c r="AI824" s="12"/>
      <c r="AJ824" s="12"/>
      <c r="AK824" s="12"/>
      <c r="AL824" s="12"/>
      <c r="AM824" s="12"/>
      <c r="AN824" s="12">
        <f t="shared" ca="1" si="126"/>
        <v>0</v>
      </c>
      <c r="AO824" s="12">
        <f t="shared" ca="1" si="127"/>
        <v>0</v>
      </c>
      <c r="AP824" s="12">
        <f t="shared" ca="1" si="128"/>
        <v>0.16156709815013487</v>
      </c>
      <c r="AQ824" s="12">
        <f t="shared" ca="1" si="129"/>
        <v>5.5625718680986605E-2</v>
      </c>
      <c r="AR824" s="12">
        <f t="shared" ca="1" si="130"/>
        <v>0</v>
      </c>
      <c r="AS824" s="12">
        <f t="shared" ca="1" si="131"/>
        <v>0</v>
      </c>
      <c r="AT824" s="12">
        <f t="shared" si="132"/>
        <v>3.0071199489972212E-2</v>
      </c>
      <c r="AU824" s="12">
        <f t="shared" si="133"/>
        <v>-3.0071199489972212E-2</v>
      </c>
      <c r="AV824" s="12"/>
      <c r="AW824" s="12">
        <f ca="1">INDEX(I$8:I$6003,UsefulSeries!$I820)</f>
        <v>0.28384753569052218</v>
      </c>
      <c r="AX824" s="12"/>
      <c r="AY824" s="12"/>
      <c r="AZ824" s="12">
        <f ca="1"/>
        <v>5.5625718680986598E-2</v>
      </c>
      <c r="BA824" s="12"/>
      <c r="BB824" s="12">
        <f t="shared" ca="1" si="125"/>
        <v>5.5625718680986598E-2</v>
      </c>
      <c r="BC824" s="12"/>
      <c r="BD824" s="38">
        <f ca="1"/>
        <v>0.29157074837355873</v>
      </c>
    </row>
    <row r="825" spans="1:56" x14ac:dyDescent="0.35">
      <c r="A825" s="12">
        <v>0</v>
      </c>
      <c r="B825" s="12">
        <v>0</v>
      </c>
      <c r="C825" s="12">
        <f ca="1">-INDEX('Flow probs &amp; rates'!$M$5:$M$5999,UsefulSeries!$E820,0)*(INDEX('Flow probs &amp; rates'!$O$5:$O$5999,UsefulSeries!$E820,0))/INDEX('Flow probs &amp; rates'!$F$4:$F$5999,UsefulSeries!$E820,0)</f>
        <v>-1.3208085051095413</v>
      </c>
      <c r="D825" s="12">
        <f ca="1">INDEX('Flow probs &amp; rates'!$O$5:$O$5999,UsefulSeries!$E820,0)*(1-INDEX('Flow probs &amp; rates'!$O$5:$O$5999,UsefulSeries!$E820,0))/INDEX('Flow probs &amp; rates'!$F$4:$F$5999,UsefulSeries!$E820,0)</f>
        <v>4.2009170532766973</v>
      </c>
      <c r="E825" s="12">
        <v>0</v>
      </c>
      <c r="F825" s="12">
        <v>0</v>
      </c>
      <c r="G825" s="12"/>
      <c r="H825" s="12"/>
      <c r="I825" s="12">
        <f ca="1">INDEX('Flow probs &amp; rates'!$O$5:$O$5999,UsefulSeries!$E820)</f>
        <v>0.14889019136632012</v>
      </c>
      <c r="J825" s="12"/>
      <c r="K825" s="12"/>
      <c r="L825" s="12">
        <f>-INDEX('Flow probs &amp; rates'!$F$4:$F$5999,UsefulSeries!$E820)</f>
        <v>-3.0165295023470685E-2</v>
      </c>
      <c r="M825" s="12"/>
      <c r="N825" s="12"/>
      <c r="O825" s="12"/>
      <c r="P825" s="12">
        <f ca="1"/>
        <v>0</v>
      </c>
      <c r="Q825" s="12">
        <f ca="1"/>
        <v>0</v>
      </c>
      <c r="R825" s="12">
        <f ca="1"/>
        <v>5.169603467239834E-2</v>
      </c>
      <c r="S825" s="12">
        <f ca="1"/>
        <v>0.25429699009231499</v>
      </c>
      <c r="T825" s="12">
        <f ca="1"/>
        <v>0</v>
      </c>
      <c r="U825" s="12">
        <f ca="1"/>
        <v>0</v>
      </c>
      <c r="V825" s="12"/>
      <c r="W825" s="12">
        <f ca="1">INDEX(P$9:P$6003,UsefulSeries!$I820)</f>
        <v>0</v>
      </c>
      <c r="X825" s="12">
        <f ca="1">INDEX(Q$9:Q$6003,UsefulSeries!$I820)</f>
        <v>0</v>
      </c>
      <c r="Y825" s="12">
        <f ca="1">INDEX(R$9:R$6003,UsefulSeries!$I820)</f>
        <v>5.5625718680986598E-2</v>
      </c>
      <c r="Z825" s="12">
        <f ca="1">INDEX(S$9:S$6003,UsefulSeries!$I820)</f>
        <v>0.22691925442139715</v>
      </c>
      <c r="AA825" s="12">
        <f ca="1">INDEX(T$9:T$6003,UsefulSeries!$I820)</f>
        <v>0</v>
      </c>
      <c r="AB825" s="12">
        <f ca="1">INDEX(U$9:U$6003,UsefulSeries!$I820)</f>
        <v>0</v>
      </c>
      <c r="AC825" s="12">
        <f>INDEX( K$9:K$6003,UsefulSeries!$I820)</f>
        <v>0</v>
      </c>
      <c r="AD825" s="12">
        <f>INDEX(L$9:L$6003,UsefulSeries!$I820)</f>
        <v>-3.0071199489972212E-2</v>
      </c>
      <c r="AE825" s="12"/>
      <c r="AF825" s="12"/>
      <c r="AG825" s="12"/>
      <c r="AH825" s="12"/>
      <c r="AI825" s="12"/>
      <c r="AJ825" s="12"/>
      <c r="AK825" s="12"/>
      <c r="AL825" s="12"/>
      <c r="AM825" s="12"/>
      <c r="AN825" s="12">
        <f t="shared" ca="1" si="126"/>
        <v>0</v>
      </c>
      <c r="AO825" s="12">
        <f t="shared" ca="1" si="127"/>
        <v>0</v>
      </c>
      <c r="AP825" s="12">
        <f t="shared" ca="1" si="128"/>
        <v>5.5625718680986598E-2</v>
      </c>
      <c r="AQ825" s="12">
        <f t="shared" ca="1" si="129"/>
        <v>0.22691925442139715</v>
      </c>
      <c r="AR825" s="12">
        <f t="shared" ca="1" si="130"/>
        <v>0</v>
      </c>
      <c r="AS825" s="12">
        <f t="shared" ca="1" si="131"/>
        <v>0</v>
      </c>
      <c r="AT825" s="12">
        <f t="shared" si="132"/>
        <v>0</v>
      </c>
      <c r="AU825" s="12">
        <f t="shared" si="133"/>
        <v>-3.0071199489972212E-2</v>
      </c>
      <c r="AV825" s="12"/>
      <c r="AW825" s="12">
        <f ca="1">INDEX(I$9:I$6003,UsefulSeries!$I820)</f>
        <v>0.17555361537719719</v>
      </c>
      <c r="AX825" s="12"/>
      <c r="AY825" s="12"/>
      <c r="AZ825" s="12">
        <f ca="1"/>
        <v>5.5625718680986598E-2</v>
      </c>
      <c r="BA825" s="12"/>
      <c r="BB825" s="12">
        <f t="shared" ca="1" si="125"/>
        <v>5.5625718680986598E-2</v>
      </c>
      <c r="BC825" s="12"/>
      <c r="BD825" s="38">
        <f ca="1"/>
        <v>0.17053749314036395</v>
      </c>
    </row>
    <row r="826" spans="1:56" x14ac:dyDescent="0.35">
      <c r="A826" s="12">
        <v>0</v>
      </c>
      <c r="B826" s="12">
        <v>0</v>
      </c>
      <c r="C826" s="12">
        <v>0</v>
      </c>
      <c r="D826" s="12">
        <v>0</v>
      </c>
      <c r="E826" s="12">
        <f ca="1">INDEX('Flow probs &amp; rates'!$P$5:$P$5999,UsefulSeries!$E820,0)*(1-INDEX('Flow probs &amp; rates'!$P$5:$P$5999,UsefulSeries!$E820,0))/INDEX('Flow probs &amp; rates'!$G$4:$G$5999,UsefulSeries!$E820,0)</f>
        <v>8.5966007666407995E-2</v>
      </c>
      <c r="F826" s="12">
        <f ca="1">-INDEX('Flow probs &amp; rates'!$P$5:$P$5999,UsefulSeries!$E820,0)*(INDEX('Flow probs &amp; rates'!$Q$5:$Q$5999,UsefulSeries!$E820,0))/INDEX('Flow probs &amp; rates'!$G$4:$G$5999,UsefulSeries!$E820,0)</f>
        <v>-1.7714834755176393E-3</v>
      </c>
      <c r="G826" s="12"/>
      <c r="H826" s="12"/>
      <c r="I826" s="12">
        <f ca="1">INDEX('Flow probs &amp; rates'!$P$5:$P$5999,UsefulSeries!$E820)</f>
        <v>2.9502681058325982E-2</v>
      </c>
      <c r="J826" s="12"/>
      <c r="K826" s="12">
        <f>INDEX('Flow probs &amp; rates'!$G$4:$G$5999,UsefulSeries!$E820)</f>
        <v>0.33306505264039377</v>
      </c>
      <c r="L826" s="12"/>
      <c r="M826" s="12"/>
      <c r="N826" s="12"/>
      <c r="O826" s="12"/>
      <c r="P826" s="12">
        <f ca="1"/>
        <v>0</v>
      </c>
      <c r="Q826" s="12">
        <f ca="1"/>
        <v>0</v>
      </c>
      <c r="R826" s="12">
        <f ca="1"/>
        <v>0</v>
      </c>
      <c r="S826" s="12">
        <f ca="1"/>
        <v>0</v>
      </c>
      <c r="T826" s="12">
        <f ca="1"/>
        <v>11.639725681402886</v>
      </c>
      <c r="U826" s="12">
        <f ca="1"/>
        <v>0.35041092448525407</v>
      </c>
      <c r="V826" s="12"/>
      <c r="W826" s="12">
        <f ca="1">INDEX(P$10:P$6003,UsefulSeries!$I820)</f>
        <v>0</v>
      </c>
      <c r="X826" s="12">
        <f ca="1">INDEX(Q$10:Q$6003,UsefulSeries!$I820)</f>
        <v>0</v>
      </c>
      <c r="Y826" s="12">
        <f ca="1">INDEX(R$10:R$6003,UsefulSeries!$I820)</f>
        <v>0</v>
      </c>
      <c r="Z826" s="12">
        <f ca="1">INDEX(S$10:S$6003,UsefulSeries!$I820)</f>
        <v>0</v>
      </c>
      <c r="AA826" s="12">
        <f ca="1">INDEX(T$10:T$6003,UsefulSeries!$I820)</f>
        <v>12.428581205965152</v>
      </c>
      <c r="AB826" s="12">
        <f ca="1">INDEX(U$10:U$6003,UsefulSeries!$I820)</f>
        <v>0.34723214603429631</v>
      </c>
      <c r="AC826" s="12">
        <f>INDEX( K$10:K$6003,UsefulSeries!$I820)</f>
        <v>0.33049606042466628</v>
      </c>
      <c r="AD826" s="12">
        <f>INDEX(L$10:L$6003,UsefulSeries!$I820)</f>
        <v>0</v>
      </c>
      <c r="AE826" s="12"/>
      <c r="AF826" s="12"/>
      <c r="AG826" s="12"/>
      <c r="AH826" s="12"/>
      <c r="AI826" s="12"/>
      <c r="AJ826" s="12"/>
      <c r="AK826" s="12"/>
      <c r="AL826" s="12"/>
      <c r="AM826" s="12"/>
      <c r="AN826" s="12">
        <f t="shared" ca="1" si="126"/>
        <v>0</v>
      </c>
      <c r="AO826" s="12">
        <f t="shared" ca="1" si="127"/>
        <v>0</v>
      </c>
      <c r="AP826" s="12">
        <f t="shared" ca="1" si="128"/>
        <v>0</v>
      </c>
      <c r="AQ826" s="12">
        <f t="shared" ca="1" si="129"/>
        <v>0</v>
      </c>
      <c r="AR826" s="12">
        <f t="shared" ca="1" si="130"/>
        <v>12.428581205965152</v>
      </c>
      <c r="AS826" s="12">
        <f t="shared" ca="1" si="131"/>
        <v>0.34723214603429631</v>
      </c>
      <c r="AT826" s="12">
        <f t="shared" si="132"/>
        <v>0.33049606042466628</v>
      </c>
      <c r="AU826" s="12">
        <f t="shared" si="133"/>
        <v>0</v>
      </c>
      <c r="AV826" s="12"/>
      <c r="AW826" s="12">
        <f ca="1">INDEX(I$10:I$6003,UsefulSeries!$I820)</f>
        <v>2.7355890371613664E-2</v>
      </c>
      <c r="AX826" s="12"/>
      <c r="AY826" s="12"/>
      <c r="AZ826" s="12">
        <f ca="1"/>
        <v>0.34723214603429631</v>
      </c>
      <c r="BA826" s="12"/>
      <c r="BB826" s="12">
        <f t="shared" ca="1" si="125"/>
        <v>0.34723214603429631</v>
      </c>
      <c r="BC826" s="12"/>
      <c r="BD826" s="38">
        <f ca="1"/>
        <v>2.88266809429721E-2</v>
      </c>
    </row>
    <row r="827" spans="1:56" x14ac:dyDescent="0.35">
      <c r="A827" s="12">
        <v>0</v>
      </c>
      <c r="B827" s="12">
        <v>0</v>
      </c>
      <c r="C827" s="12">
        <v>0</v>
      </c>
      <c r="D827" s="12">
        <v>0</v>
      </c>
      <c r="E827" s="12">
        <f ca="1">-INDEX('Flow probs &amp; rates'!$P$5:$P$5999,UsefulSeries!$E820,0)*(INDEX('Flow probs &amp; rates'!$Q$5:$Q$5999,UsefulSeries!$E820,0))/INDEX('Flow probs &amp; rates'!$G$4:$G$5999,UsefulSeries!$E820,0)</f>
        <v>-1.7714834755176393E-3</v>
      </c>
      <c r="F827" s="12">
        <f ca="1">INDEX('Flow probs &amp; rates'!$Q$5:$Q$5999,UsefulSeries!$E820,0)*(1-INDEX('Flow probs &amp; rates'!$Q$5:$Q$5999,UsefulSeries!$E820,0))/INDEX('Flow probs &amp; rates'!$G$4:$G$5999,UsefulSeries!$E820,0)</f>
        <v>5.8844003606489198E-2</v>
      </c>
      <c r="G827" s="12"/>
      <c r="H827" s="12"/>
      <c r="I827" s="12">
        <f ca="1">INDEX('Flow probs &amp; rates'!$Q$5:$Q$5999,UsefulSeries!$E820)</f>
        <v>1.9998834541797017E-2</v>
      </c>
      <c r="J827" s="12"/>
      <c r="K827" s="12"/>
      <c r="L827" s="12">
        <f>INDEX('Flow probs &amp; rates'!$G$4:$G$5999,UsefulSeries!$E820)</f>
        <v>0.33306505264039377</v>
      </c>
      <c r="M827" s="12"/>
      <c r="N827" s="12"/>
      <c r="O827" s="12"/>
      <c r="P827" s="12">
        <f ca="1"/>
        <v>0</v>
      </c>
      <c r="Q827" s="12">
        <f ca="1"/>
        <v>0</v>
      </c>
      <c r="R827" s="12">
        <f ca="1"/>
        <v>0</v>
      </c>
      <c r="S827" s="12">
        <f ca="1"/>
        <v>0</v>
      </c>
      <c r="T827" s="12">
        <f ca="1"/>
        <v>0.35041092448525413</v>
      </c>
      <c r="U827" s="12">
        <f ca="1"/>
        <v>17.004634046552535</v>
      </c>
      <c r="V827" s="12"/>
      <c r="W827" s="12">
        <f ca="1">INDEX(P$11:P$6003,UsefulSeries!$I820)</f>
        <v>0</v>
      </c>
      <c r="X827" s="12">
        <f ca="1">INDEX(Q$11:Q$6003,UsefulSeries!$I820)</f>
        <v>0</v>
      </c>
      <c r="Y827" s="12">
        <f ca="1">INDEX(R$11:R$6003,UsefulSeries!$I820)</f>
        <v>0</v>
      </c>
      <c r="Z827" s="12">
        <f ca="1">INDEX(S$11:S$6003,UsefulSeries!$I820)</f>
        <v>0</v>
      </c>
      <c r="AA827" s="12">
        <f ca="1">INDEX(T$11:T$6003,UsefulSeries!$I820)</f>
        <v>0.34723214603429625</v>
      </c>
      <c r="AB827" s="12">
        <f ca="1">INDEX(U$11:U$6003,UsefulSeries!$I820)</f>
        <v>16.20394534688954</v>
      </c>
      <c r="AC827" s="12">
        <f>INDEX( K$11:K$6003,UsefulSeries!$I820)</f>
        <v>0</v>
      </c>
      <c r="AD827" s="12">
        <f>INDEX(L$11:L$6003,UsefulSeries!$I820)</f>
        <v>0.33049606042466628</v>
      </c>
      <c r="AE827" s="12"/>
      <c r="AF827" s="12"/>
      <c r="AG827" s="12"/>
      <c r="AH827" s="12"/>
      <c r="AI827" s="12"/>
      <c r="AJ827" s="12"/>
      <c r="AK827" s="12"/>
      <c r="AL827" s="12"/>
      <c r="AM827" s="12"/>
      <c r="AN827" s="12">
        <f t="shared" ca="1" si="126"/>
        <v>0</v>
      </c>
      <c r="AO827" s="12">
        <f t="shared" ca="1" si="127"/>
        <v>0</v>
      </c>
      <c r="AP827" s="12">
        <f t="shared" ca="1" si="128"/>
        <v>0</v>
      </c>
      <c r="AQ827" s="12">
        <f t="shared" ca="1" si="129"/>
        <v>0</v>
      </c>
      <c r="AR827" s="12">
        <f t="shared" ca="1" si="130"/>
        <v>0.34723214603429625</v>
      </c>
      <c r="AS827" s="12">
        <f t="shared" ca="1" si="131"/>
        <v>16.20394534688954</v>
      </c>
      <c r="AT827" s="12">
        <f t="shared" si="132"/>
        <v>0</v>
      </c>
      <c r="AU827" s="12">
        <f t="shared" si="133"/>
        <v>0.33049606042466628</v>
      </c>
      <c r="AV827" s="12"/>
      <c r="AW827" s="12">
        <f ca="1">INDEX(I$11:I$6003,UsefulSeries!$I820)</f>
        <v>2.084265864169384E-2</v>
      </c>
      <c r="AX827" s="12"/>
      <c r="AY827" s="12"/>
      <c r="AZ827" s="12">
        <f ca="1"/>
        <v>0.34723214603429631</v>
      </c>
      <c r="BA827" s="12"/>
      <c r="BB827" s="12">
        <f t="shared" ca="1" si="125"/>
        <v>0.34723214603429631</v>
      </c>
      <c r="BC827" s="12"/>
      <c r="BD827" s="38">
        <f ca="1"/>
        <v>2.1291785547512165E-2</v>
      </c>
    </row>
    <row r="828" spans="1:56" x14ac:dyDescent="0.35">
      <c r="A828" s="12">
        <f ca="1">INDEX('Flow probs &amp; rates'!$K$5:$K$5999,UsefulSeries!$E826,0)*(1-INDEX('Flow probs &amp; rates'!$K$5:$K$5999,UsefulSeries!$E826,0))/INDEX('Flow probs &amp; rates'!$E$4:$E$5999,UsefulSeries!$E826,0)</f>
        <v>2.0610919136177349E-2</v>
      </c>
      <c r="B828" s="12">
        <f ca="1">-INDEX('Flow probs &amp; rates'!$K$5:$K$5999,UsefulSeries!$E826,0)*(INDEX('Flow probs &amp; rates'!$L$5:$L$5999,UsefulSeries!$E826,0))/INDEX('Flow probs &amp; rates'!$E$4:$E$5999,UsefulSeries!$E826,0)</f>
        <v>-3.3844551671145156E-4</v>
      </c>
      <c r="C828" s="12">
        <v>0</v>
      </c>
      <c r="D828" s="12">
        <v>0</v>
      </c>
      <c r="E828" s="12">
        <v>0</v>
      </c>
      <c r="F828" s="12">
        <v>0</v>
      </c>
      <c r="G828" s="12"/>
      <c r="H828" s="12"/>
      <c r="I828" s="12">
        <f ca="1">INDEX('Flow probs &amp; rates'!$K$5:$K$5999,UsefulSeries!$E826)</f>
        <v>1.3306342594276144E-2</v>
      </c>
      <c r="J828" s="12"/>
      <c r="K828" s="12">
        <f>-INDEX('Flow probs &amp; rates'!$E$4:$E$5999,UsefulSeries!$E826)</f>
        <v>-0.6370062273445487</v>
      </c>
      <c r="L828" s="12">
        <f>INDEX('Flow probs &amp; rates'!$E$4:$E$5999,UsefulSeries!$E826)</f>
        <v>0.6370062273445487</v>
      </c>
      <c r="M828" s="12"/>
      <c r="N828" s="12"/>
      <c r="O828" s="12"/>
      <c r="P828" s="12">
        <f t="array" aca="1" ref="P828:U833" ca="1">MINVERSE(A828:F833)</f>
        <v>48.528750247841408</v>
      </c>
      <c r="Q828" s="12">
        <f ca="1"/>
        <v>0.65637488764564067</v>
      </c>
      <c r="R828" s="12">
        <f ca="1"/>
        <v>0</v>
      </c>
      <c r="S828" s="12">
        <f ca="1"/>
        <v>0</v>
      </c>
      <c r="T828" s="12">
        <f ca="1"/>
        <v>0</v>
      </c>
      <c r="U828" s="12">
        <f ca="1"/>
        <v>0</v>
      </c>
      <c r="V828" s="12"/>
      <c r="W828" s="12"/>
      <c r="X828" s="12"/>
      <c r="Y828" s="12"/>
      <c r="Z828" s="12"/>
      <c r="AA828" s="12"/>
      <c r="AB828" s="12"/>
      <c r="AC828" s="12"/>
      <c r="AD828" s="12"/>
      <c r="AE828" s="12">
        <f t="array" ref="AE828:AJ829">TRANSPOSE(AC822:AD827)</f>
        <v>-0.63943274008536155</v>
      </c>
      <c r="AF828" s="12">
        <v>-0.63943274008536155</v>
      </c>
      <c r="AG828" s="12">
        <v>3.0071199489972212E-2</v>
      </c>
      <c r="AH828" s="12">
        <v>0</v>
      </c>
      <c r="AI828" s="12">
        <v>0.33049606042466628</v>
      </c>
      <c r="AJ828" s="12">
        <v>0</v>
      </c>
      <c r="AK828" s="12"/>
      <c r="AL828" s="12"/>
      <c r="AM828" s="12"/>
      <c r="AN828" s="12">
        <f t="shared" si="126"/>
        <v>-0.63943274008536155</v>
      </c>
      <c r="AO828" s="12">
        <f t="shared" si="127"/>
        <v>-0.63943274008536155</v>
      </c>
      <c r="AP828" s="12">
        <f t="shared" si="128"/>
        <v>3.0071199489972212E-2</v>
      </c>
      <c r="AQ828" s="12">
        <f t="shared" si="129"/>
        <v>0</v>
      </c>
      <c r="AR828" s="12">
        <f t="shared" si="130"/>
        <v>0.33049606042466628</v>
      </c>
      <c r="AS828" s="12">
        <f t="shared" si="131"/>
        <v>0</v>
      </c>
      <c r="AT828" s="12">
        <f t="shared" si="132"/>
        <v>0</v>
      </c>
      <c r="AU828" s="12">
        <f t="shared" si="133"/>
        <v>0</v>
      </c>
      <c r="AV828" s="12"/>
      <c r="AW828" s="12"/>
      <c r="AX828" s="12">
        <f>INDEX($N$6:$N$6003,UsefulSeries!$K820)</f>
        <v>2.2135489097234728E-3</v>
      </c>
      <c r="AY828" s="12"/>
      <c r="AZ828" s="12"/>
      <c r="BA828" s="12"/>
      <c r="BB828" s="12">
        <f t="shared" si="125"/>
        <v>2.2135489097234728E-3</v>
      </c>
      <c r="BC828" s="12"/>
      <c r="BD828" s="38">
        <f ca="1"/>
        <v>-5.5782181877618631E-2</v>
      </c>
    </row>
    <row r="829" spans="1:56" x14ac:dyDescent="0.35">
      <c r="A829" s="12">
        <f ca="1">-INDEX('Flow probs &amp; rates'!$K$5:$K$5999,UsefulSeries!$E826,0)*(INDEX('Flow probs &amp; rates'!$L$5:$L$5999,UsefulSeries!$E826,0))/INDEX('Flow probs &amp; rates'!$E$4:$E$5999,UsefulSeries!$E826,0)</f>
        <v>-3.3844551671145156E-4</v>
      </c>
      <c r="B829" s="12">
        <f ca="1">INDEX('Flow probs &amp; rates'!$L$5:$L$5999,UsefulSeries!$E826,0)*(1-INDEX('Flow probs &amp; rates'!$L$5:$L$5999,UsefulSeries!$E826,0))/INDEX('Flow probs &amp; rates'!$E$4:$E$5999,UsefulSeries!$E826,0)</f>
        <v>2.5022800631365298E-2</v>
      </c>
      <c r="C829" s="12">
        <v>0</v>
      </c>
      <c r="D829" s="12">
        <v>0</v>
      </c>
      <c r="E829" s="12">
        <v>0</v>
      </c>
      <c r="F829" s="12">
        <v>0</v>
      </c>
      <c r="G829" s="12"/>
      <c r="H829" s="12"/>
      <c r="I829" s="12">
        <f ca="1">INDEX('Flow probs &amp; rates'!$L$5:$L$5999,UsefulSeries!$E826)</f>
        <v>1.6202190814986018E-2</v>
      </c>
      <c r="J829" s="12"/>
      <c r="K829" s="12">
        <f>-INDEX('Flow probs &amp; rates'!$E$4:$E$5999,UsefulSeries!$E826)</f>
        <v>-0.6370062273445487</v>
      </c>
      <c r="L829" s="12"/>
      <c r="M829" s="12"/>
      <c r="N829" s="12"/>
      <c r="O829" s="12"/>
      <c r="P829" s="12">
        <f ca="1"/>
        <v>0.65637488764564078</v>
      </c>
      <c r="Q829" s="12">
        <f ca="1"/>
        <v>39.97243001985391</v>
      </c>
      <c r="R829" s="12">
        <f ca="1"/>
        <v>0</v>
      </c>
      <c r="S829" s="12">
        <f ca="1"/>
        <v>0</v>
      </c>
      <c r="T829" s="12">
        <f ca="1"/>
        <v>0</v>
      </c>
      <c r="U829" s="12">
        <f ca="1"/>
        <v>0</v>
      </c>
      <c r="V829" s="12"/>
      <c r="W829" s="12"/>
      <c r="X829" s="12"/>
      <c r="Y829" s="12"/>
      <c r="Z829" s="12"/>
      <c r="AA829" s="12"/>
      <c r="AB829" s="12"/>
      <c r="AC829" s="12"/>
      <c r="AD829" s="12"/>
      <c r="AE829" s="12">
        <v>0.63943274008536155</v>
      </c>
      <c r="AF829" s="12">
        <v>0</v>
      </c>
      <c r="AG829" s="12">
        <v>-3.0071199489972212E-2</v>
      </c>
      <c r="AH829" s="12">
        <v>-3.0071199489972212E-2</v>
      </c>
      <c r="AI829" s="12">
        <v>0</v>
      </c>
      <c r="AJ829" s="12">
        <v>0.33049606042466628</v>
      </c>
      <c r="AK829" s="12"/>
      <c r="AL829" s="12"/>
      <c r="AM829" s="12"/>
      <c r="AN829" s="12">
        <f t="shared" si="126"/>
        <v>0.63943274008536155</v>
      </c>
      <c r="AO829" s="12">
        <f t="shared" si="127"/>
        <v>0</v>
      </c>
      <c r="AP829" s="12">
        <f t="shared" si="128"/>
        <v>-3.0071199489972212E-2</v>
      </c>
      <c r="AQ829" s="12">
        <f t="shared" si="129"/>
        <v>-3.0071199489972212E-2</v>
      </c>
      <c r="AR829" s="12">
        <f t="shared" si="130"/>
        <v>0</v>
      </c>
      <c r="AS829" s="12">
        <f t="shared" si="131"/>
        <v>0.33049606042466628</v>
      </c>
      <c r="AT829" s="12">
        <f t="shared" si="132"/>
        <v>0</v>
      </c>
      <c r="AU829" s="12">
        <f t="shared" si="133"/>
        <v>0</v>
      </c>
      <c r="AV829" s="12"/>
      <c r="AW829" s="12"/>
      <c r="AX829" s="12">
        <f>INDEX('Margin error adjustment'!N$7:N$6003,UsefulSeries!$K820)</f>
        <v>5.5607628676953083E-4</v>
      </c>
      <c r="AY829" s="12"/>
      <c r="AZ829" s="12"/>
      <c r="BA829" s="12"/>
      <c r="BB829" s="12">
        <f t="shared" si="125"/>
        <v>5.5607628676953083E-4</v>
      </c>
      <c r="BC829" s="12"/>
      <c r="BD829" s="38">
        <f ca="1"/>
        <v>-2.3565586809567753E-2</v>
      </c>
    </row>
    <row r="830" spans="1:56" x14ac:dyDescent="0.35">
      <c r="A830" s="12">
        <v>0</v>
      </c>
      <c r="B830" s="12">
        <v>0</v>
      </c>
      <c r="C830" s="12">
        <f ca="1">INDEX('Flow probs &amp; rates'!$M$5:$M$5999,UsefulSeries!$E826,0)*(1-INDEX('Flow probs &amp; rates'!$M$5:$M$5999,UsefulSeries!$E826,0))/INDEX('Flow probs &amp; rates'!$F$4:$F$5999,UsefulSeries!$E826,0)</f>
        <v>6.2379269624995386</v>
      </c>
      <c r="D830" s="12">
        <f ca="1">-INDEX('Flow probs &amp; rates'!$M$5:$M$5999,UsefulSeries!$E826,0)*(INDEX('Flow probs &amp; rates'!$O$5:$O$5999,UsefulSeries!$E826,0))/INDEX('Flow probs &amp; rates'!$F$4:$F$5999,UsefulSeries!$E826,0)</f>
        <v>-1.226421636107603</v>
      </c>
      <c r="E830" s="12">
        <v>0</v>
      </c>
      <c r="F830" s="12">
        <v>0</v>
      </c>
      <c r="G830" s="12"/>
      <c r="H830" s="12"/>
      <c r="I830" s="12">
        <f ca="1">INDEX('Flow probs &amp; rates'!$M$5:$M$5999,UsefulSeries!$E826)</f>
        <v>0.25676523505528753</v>
      </c>
      <c r="J830" s="12"/>
      <c r="K830" s="12">
        <f>INDEX('Flow probs &amp; rates'!$F$4:$F$5999,UsefulSeries!$E826)</f>
        <v>3.059299191374663E-2</v>
      </c>
      <c r="L830" s="12">
        <f>-INDEX('Flow probs &amp; rates'!$F$4:$F$5999,UsefulSeries!$E826)</f>
        <v>-3.059299191374663E-2</v>
      </c>
      <c r="M830" s="12"/>
      <c r="N830" s="12"/>
      <c r="O830" s="12"/>
      <c r="P830" s="12">
        <f ca="1"/>
        <v>0</v>
      </c>
      <c r="Q830" s="12">
        <f ca="1"/>
        <v>0</v>
      </c>
      <c r="R830" s="12">
        <f ca="1"/>
        <v>0.170382869953389</v>
      </c>
      <c r="S830" s="12">
        <f ca="1"/>
        <v>5.1235151582717624E-2</v>
      </c>
      <c r="T830" s="12">
        <f ca="1"/>
        <v>0</v>
      </c>
      <c r="U830" s="12">
        <f ca="1"/>
        <v>0</v>
      </c>
      <c r="V830" s="12"/>
      <c r="W830" s="12">
        <f ca="1">INDEX(P$6:P$6003,UsefulSeries!$I828)</f>
        <v>54.457427065453388</v>
      </c>
      <c r="X830" s="12">
        <f ca="1">INDEX(Q$6:Q$6003,UsefulSeries!$I828)</f>
        <v>0.65897705468184897</v>
      </c>
      <c r="Y830" s="12">
        <f ca="1">INDEX(R$6:R$6003,UsefulSeries!$I828)</f>
        <v>0</v>
      </c>
      <c r="Z830" s="12">
        <f ca="1">INDEX(S$6:S$6003,UsefulSeries!$I828)</f>
        <v>0</v>
      </c>
      <c r="AA830" s="12">
        <f ca="1">INDEX(T$6:T$6003,UsefulSeries!$I828)</f>
        <v>0</v>
      </c>
      <c r="AB830" s="12">
        <f ca="1">INDEX(U$6:U$6003,UsefulSeries!$I828)</f>
        <v>0</v>
      </c>
      <c r="AC830" s="12">
        <f>INDEX( K$6:K$6003,UsefulSeries!$I828)</f>
        <v>-0.64164628899508502</v>
      </c>
      <c r="AD830" s="12">
        <f>INDEX(L$6:L$6003,UsefulSeries!$I828)</f>
        <v>0.64164628899508502</v>
      </c>
      <c r="AE830" s="12"/>
      <c r="AF830" s="12"/>
      <c r="AG830" s="12"/>
      <c r="AH830" s="12"/>
      <c r="AI830" s="12"/>
      <c r="AJ830" s="12"/>
      <c r="AK830" s="12"/>
      <c r="AL830" s="12"/>
      <c r="AM830" s="12"/>
      <c r="AN830" s="12">
        <f t="shared" ca="1" si="126"/>
        <v>54.457427065453388</v>
      </c>
      <c r="AO830" s="12">
        <f t="shared" ca="1" si="127"/>
        <v>0.65897705468184897</v>
      </c>
      <c r="AP830" s="12">
        <f t="shared" ca="1" si="128"/>
        <v>0</v>
      </c>
      <c r="AQ830" s="12">
        <f t="shared" ca="1" si="129"/>
        <v>0</v>
      </c>
      <c r="AR830" s="12">
        <f t="shared" ca="1" si="130"/>
        <v>0</v>
      </c>
      <c r="AS830" s="12">
        <f t="shared" ca="1" si="131"/>
        <v>0</v>
      </c>
      <c r="AT830" s="12">
        <f t="shared" si="132"/>
        <v>-0.64164628899508502</v>
      </c>
      <c r="AU830" s="12">
        <f t="shared" si="133"/>
        <v>0.64164628899508502</v>
      </c>
      <c r="AV830" s="12"/>
      <c r="AW830" s="12">
        <f ca="1">INDEX(I$6:I$6003,UsefulSeries!$I828)</f>
        <v>1.192685456303322E-2</v>
      </c>
      <c r="AX830" s="12"/>
      <c r="AY830" s="12"/>
      <c r="AZ830" s="12">
        <f t="array" aca="1" ref="AZ830:AZ835" ca="1">MMULT(W830:AB835,AW830:AW835)</f>
        <v>0.65897705468184886</v>
      </c>
      <c r="BA830" s="12"/>
      <c r="BB830" s="12">
        <f t="shared" ca="1" si="125"/>
        <v>0.65897705468184886</v>
      </c>
      <c r="BC830" s="12"/>
      <c r="BD830" s="38">
        <f t="array" aca="1" ref="BD830:BD837" ca="1">MMULT(MINVERSE(AN830:AU837),BB830:BB837)</f>
        <v>1.207514129150815E-2</v>
      </c>
    </row>
    <row r="831" spans="1:56" x14ac:dyDescent="0.35">
      <c r="A831" s="12">
        <v>0</v>
      </c>
      <c r="B831" s="12">
        <v>0</v>
      </c>
      <c r="C831" s="12">
        <f ca="1">-INDEX('Flow probs &amp; rates'!$M$5:$M$5999,UsefulSeries!$E826,0)*(INDEX('Flow probs &amp; rates'!$O$5:$O$5999,UsefulSeries!$E826,0))/INDEX('Flow probs &amp; rates'!$F$4:$F$5999,UsefulSeries!$E826,0)</f>
        <v>-1.226421636107603</v>
      </c>
      <c r="D831" s="12">
        <f ca="1">INDEX('Flow probs &amp; rates'!$O$5:$O$5999,UsefulSeries!$E826,0)*(1-INDEX('Flow probs &amp; rates'!$O$5:$O$5999,UsefulSeries!$E826,0))/INDEX('Flow probs &amp; rates'!$F$4:$F$5999,UsefulSeries!$E826,0)</f>
        <v>4.0784740881576704</v>
      </c>
      <c r="E831" s="12">
        <v>0</v>
      </c>
      <c r="F831" s="12">
        <v>0</v>
      </c>
      <c r="G831" s="12"/>
      <c r="H831" s="12"/>
      <c r="I831" s="12">
        <f ca="1">INDEX('Flow probs &amp; rates'!$O$5:$O$5999,UsefulSeries!$E826)</f>
        <v>0.14612533970264668</v>
      </c>
      <c r="J831" s="12"/>
      <c r="K831" s="12"/>
      <c r="L831" s="12">
        <f>-INDEX('Flow probs &amp; rates'!$F$4:$F$5999,UsefulSeries!$E826)</f>
        <v>-3.059299191374663E-2</v>
      </c>
      <c r="M831" s="12"/>
      <c r="N831" s="12"/>
      <c r="O831" s="12"/>
      <c r="P831" s="12">
        <f ca="1"/>
        <v>0</v>
      </c>
      <c r="Q831" s="12">
        <f ca="1"/>
        <v>0</v>
      </c>
      <c r="R831" s="12">
        <f ca="1"/>
        <v>5.1235151582717617E-2</v>
      </c>
      <c r="S831" s="12">
        <f ca="1"/>
        <v>0.26059645726728209</v>
      </c>
      <c r="T831" s="12">
        <f ca="1"/>
        <v>0</v>
      </c>
      <c r="U831" s="12">
        <f ca="1"/>
        <v>0</v>
      </c>
      <c r="V831" s="12"/>
      <c r="W831" s="12">
        <f ca="1">INDEX(P$7:P$6003,UsefulSeries!$I828)</f>
        <v>0.65897705468184886</v>
      </c>
      <c r="X831" s="12">
        <f ca="1">INDEX(Q$7:Q$6003,UsefulSeries!$I828)</f>
        <v>45.302559486131685</v>
      </c>
      <c r="Y831" s="12">
        <f ca="1">INDEX(R$7:R$6003,UsefulSeries!$I828)</f>
        <v>0</v>
      </c>
      <c r="Z831" s="12">
        <f ca="1">INDEX(S$7:S$6003,UsefulSeries!$I828)</f>
        <v>0</v>
      </c>
      <c r="AA831" s="12">
        <f ca="1">INDEX(T$7:T$6003,UsefulSeries!$I828)</f>
        <v>0</v>
      </c>
      <c r="AB831" s="12">
        <f ca="1">INDEX(U$7:U$6003,UsefulSeries!$I828)</f>
        <v>0</v>
      </c>
      <c r="AC831" s="12">
        <f>INDEX( K$7:K$6003,UsefulSeries!$I828,1)</f>
        <v>-0.64164628899508502</v>
      </c>
      <c r="AD831" s="12">
        <f>INDEX(L$7:L$6003,UsefulSeries!$I828,1)</f>
        <v>0</v>
      </c>
      <c r="AE831" s="12"/>
      <c r="AF831" s="12"/>
      <c r="AG831" s="12"/>
      <c r="AH831" s="12"/>
      <c r="AI831" s="12"/>
      <c r="AJ831" s="12"/>
      <c r="AK831" s="12"/>
      <c r="AL831" s="12"/>
      <c r="AM831" s="12"/>
      <c r="AN831" s="12">
        <f t="shared" ca="1" si="126"/>
        <v>0.65897705468184886</v>
      </c>
      <c r="AO831" s="12">
        <f t="shared" ca="1" si="127"/>
        <v>45.302559486131685</v>
      </c>
      <c r="AP831" s="12">
        <f t="shared" ca="1" si="128"/>
        <v>0</v>
      </c>
      <c r="AQ831" s="12">
        <f t="shared" ca="1" si="129"/>
        <v>0</v>
      </c>
      <c r="AR831" s="12">
        <f t="shared" ca="1" si="130"/>
        <v>0</v>
      </c>
      <c r="AS831" s="12">
        <f t="shared" ca="1" si="131"/>
        <v>0</v>
      </c>
      <c r="AT831" s="12">
        <f t="shared" si="132"/>
        <v>-0.64164628899508502</v>
      </c>
      <c r="AU831" s="12">
        <f t="shared" si="133"/>
        <v>0</v>
      </c>
      <c r="AV831" s="12"/>
      <c r="AW831" s="12">
        <f ca="1">INDEX(I$7:I$6003,UsefulSeries!$I828)</f>
        <v>1.4372643368849984E-2</v>
      </c>
      <c r="AX831" s="12"/>
      <c r="AY831" s="12"/>
      <c r="AZ831" s="12">
        <f ca="1"/>
        <v>0.65897705468184886</v>
      </c>
      <c r="BA831" s="12"/>
      <c r="BB831" s="12">
        <f t="shared" ca="1" si="125"/>
        <v>0.65897705468184886</v>
      </c>
      <c r="BC831" s="12"/>
      <c r="BD831" s="38">
        <f ca="1"/>
        <v>1.5023898284203087E-2</v>
      </c>
    </row>
    <row r="832" spans="1:56" x14ac:dyDescent="0.35">
      <c r="A832" s="12">
        <v>0</v>
      </c>
      <c r="B832" s="12">
        <v>0</v>
      </c>
      <c r="C832" s="12">
        <v>0</v>
      </c>
      <c r="D832" s="12">
        <v>0</v>
      </c>
      <c r="E832" s="12">
        <f ca="1">INDEX('Flow probs &amp; rates'!$P$5:$P$5999,UsefulSeries!$E826,0)*(1-INDEX('Flow probs &amp; rates'!$P$5:$P$5999,UsefulSeries!$E826,0))/INDEX('Flow probs &amp; rates'!$G$4:$G$5999,UsefulSeries!$E826,0)</f>
        <v>7.798122576139857E-2</v>
      </c>
      <c r="F832" s="12">
        <f ca="1">-INDEX('Flow probs &amp; rates'!$P$5:$P$5999,UsefulSeries!$E826,0)*(INDEX('Flow probs &amp; rates'!$Q$5:$Q$5999,UsefulSeries!$E826,0))/INDEX('Flow probs &amp; rates'!$G$4:$G$5999,UsefulSeries!$E826,0)</f>
        <v>-1.7169028983215959E-3</v>
      </c>
      <c r="G832" s="12"/>
      <c r="H832" s="12"/>
      <c r="I832" s="12">
        <f ca="1">INDEX('Flow probs &amp; rates'!$P$5:$P$5999,UsefulSeries!$E826)</f>
        <v>2.6630187196399282E-2</v>
      </c>
      <c r="J832" s="12"/>
      <c r="K832" s="12">
        <f>INDEX('Flow probs &amp; rates'!$G$4:$G$5999,UsefulSeries!$E826)</f>
        <v>0.33240078074170459</v>
      </c>
      <c r="L832" s="12"/>
      <c r="M832" s="12"/>
      <c r="N832" s="12"/>
      <c r="O832" s="12"/>
      <c r="P832" s="12">
        <f ca="1"/>
        <v>0</v>
      </c>
      <c r="Q832" s="12">
        <f ca="1"/>
        <v>0</v>
      </c>
      <c r="R832" s="12">
        <f ca="1"/>
        <v>0</v>
      </c>
      <c r="S832" s="12">
        <f ca="1"/>
        <v>0</v>
      </c>
      <c r="T832" s="12">
        <f ca="1"/>
        <v>12.831287314774606</v>
      </c>
      <c r="U832" s="12">
        <f ca="1"/>
        <v>0.34918276589448577</v>
      </c>
      <c r="V832" s="12"/>
      <c r="W832" s="12">
        <f ca="1">INDEX(P$8:P$6003,UsefulSeries!$I828)</f>
        <v>0</v>
      </c>
      <c r="X832" s="12">
        <f ca="1">INDEX(Q$8:Q$6003,UsefulSeries!$I828)</f>
        <v>0</v>
      </c>
      <c r="Y832" s="12">
        <f ca="1">INDEX(R$8:R$6003,UsefulSeries!$I828)</f>
        <v>0.16611951651089257</v>
      </c>
      <c r="Z832" s="12">
        <f ca="1">INDEX(S$8:S$6003,UsefulSeries!$I828)</f>
        <v>5.7407251553210518E-2</v>
      </c>
      <c r="AA832" s="12">
        <f ca="1">INDEX(T$8:T$6003,UsefulSeries!$I828)</f>
        <v>0</v>
      </c>
      <c r="AB832" s="12">
        <f ca="1">INDEX(U$8:U$6003,UsefulSeries!$I828)</f>
        <v>0</v>
      </c>
      <c r="AC832" s="12">
        <f>INDEX( K$8:K$6003,UsefulSeries!$I828)</f>
        <v>3.0627275776741743E-2</v>
      </c>
      <c r="AD832" s="12">
        <f>INDEX(L$8:L$6003,UsefulSeries!$I828)</f>
        <v>-3.0627275776741743E-2</v>
      </c>
      <c r="AE832" s="12"/>
      <c r="AF832" s="12"/>
      <c r="AG832" s="12"/>
      <c r="AH832" s="12"/>
      <c r="AI832" s="12"/>
      <c r="AJ832" s="12"/>
      <c r="AK832" s="12"/>
      <c r="AL832" s="12"/>
      <c r="AM832" s="12"/>
      <c r="AN832" s="12">
        <f t="shared" ca="1" si="126"/>
        <v>0</v>
      </c>
      <c r="AO832" s="12">
        <f t="shared" ca="1" si="127"/>
        <v>0</v>
      </c>
      <c r="AP832" s="12">
        <f t="shared" ca="1" si="128"/>
        <v>0.16611951651089257</v>
      </c>
      <c r="AQ832" s="12">
        <f t="shared" ca="1" si="129"/>
        <v>5.7407251553210518E-2</v>
      </c>
      <c r="AR832" s="12">
        <f t="shared" ca="1" si="130"/>
        <v>0</v>
      </c>
      <c r="AS832" s="12">
        <f t="shared" ca="1" si="131"/>
        <v>0</v>
      </c>
      <c r="AT832" s="12">
        <f t="shared" si="132"/>
        <v>3.0627275776741743E-2</v>
      </c>
      <c r="AU832" s="12">
        <f t="shared" si="133"/>
        <v>-3.0627275776741743E-2</v>
      </c>
      <c r="AV832" s="12"/>
      <c r="AW832" s="12">
        <f ca="1">INDEX(I$8:I$6003,UsefulSeries!$I828)</f>
        <v>0.28172787853020903</v>
      </c>
      <c r="AX832" s="12"/>
      <c r="AY832" s="12"/>
      <c r="AZ832" s="12">
        <f ca="1"/>
        <v>5.7407251553210525E-2</v>
      </c>
      <c r="BA832" s="12"/>
      <c r="BB832" s="12">
        <f t="shared" ca="1" si="125"/>
        <v>5.7407251553210525E-2</v>
      </c>
      <c r="BC832" s="12"/>
      <c r="BD832" s="38">
        <f ca="1"/>
        <v>0.27733434980955296</v>
      </c>
    </row>
    <row r="833" spans="1:56" x14ac:dyDescent="0.35">
      <c r="A833" s="12">
        <v>0</v>
      </c>
      <c r="B833" s="12">
        <v>0</v>
      </c>
      <c r="C833" s="12">
        <v>0</v>
      </c>
      <c r="D833" s="12">
        <v>0</v>
      </c>
      <c r="E833" s="12">
        <f ca="1">-INDEX('Flow probs &amp; rates'!$P$5:$P$5999,UsefulSeries!$E826,0)*(INDEX('Flow probs &amp; rates'!$Q$5:$Q$5999,UsefulSeries!$E826,0))/INDEX('Flow probs &amp; rates'!$G$4:$G$5999,UsefulSeries!$E826,0)</f>
        <v>-1.7169028983215959E-3</v>
      </c>
      <c r="F833" s="12">
        <f ca="1">INDEX('Flow probs &amp; rates'!$Q$5:$Q$5999,UsefulSeries!$E826,0)*(1-INDEX('Flow probs &amp; rates'!$Q$5:$Q$5999,UsefulSeries!$E826,0))/INDEX('Flow probs &amp; rates'!$G$4:$G$5999,UsefulSeries!$E826,0)</f>
        <v>6.309038283576282E-2</v>
      </c>
      <c r="G833" s="12"/>
      <c r="H833" s="12"/>
      <c r="I833" s="12">
        <f ca="1">INDEX('Flow probs &amp; rates'!$Q$5:$Q$5999,UsefulSeries!$E826)</f>
        <v>2.1430561477125454E-2</v>
      </c>
      <c r="J833" s="12"/>
      <c r="K833" s="12"/>
      <c r="L833" s="12">
        <f>INDEX('Flow probs &amp; rates'!$G$4:$G$5999,UsefulSeries!$E826)</f>
        <v>0.33240078074170459</v>
      </c>
      <c r="M833" s="12"/>
      <c r="N833" s="12"/>
      <c r="O833" s="12"/>
      <c r="P833" s="12">
        <f ca="1"/>
        <v>0</v>
      </c>
      <c r="Q833" s="12">
        <f ca="1"/>
        <v>0</v>
      </c>
      <c r="R833" s="12">
        <f ca="1"/>
        <v>0</v>
      </c>
      <c r="S833" s="12">
        <f ca="1"/>
        <v>0</v>
      </c>
      <c r="T833" s="12">
        <f ca="1"/>
        <v>0.34918276589448571</v>
      </c>
      <c r="U833" s="12">
        <f ca="1"/>
        <v>15.859778748015742</v>
      </c>
      <c r="V833" s="12"/>
      <c r="W833" s="12">
        <f ca="1">INDEX(P$9:P$6003,UsefulSeries!$I828)</f>
        <v>0</v>
      </c>
      <c r="X833" s="12">
        <f ca="1">INDEX(Q$9:Q$6003,UsefulSeries!$I828)</f>
        <v>0</v>
      </c>
      <c r="Y833" s="12">
        <f ca="1">INDEX(R$9:R$6003,UsefulSeries!$I828)</f>
        <v>5.7407251553210518E-2</v>
      </c>
      <c r="Z833" s="12">
        <f ca="1">INDEX(S$9:S$6003,UsefulSeries!$I828)</f>
        <v>0.22317219336350611</v>
      </c>
      <c r="AA833" s="12">
        <f ca="1">INDEX(T$9:T$6003,UsefulSeries!$I828)</f>
        <v>0</v>
      </c>
      <c r="AB833" s="12">
        <f ca="1">INDEX(U$9:U$6003,UsefulSeries!$I828)</f>
        <v>0</v>
      </c>
      <c r="AC833" s="12">
        <f>INDEX( K$9:K$6003,UsefulSeries!$I828)</f>
        <v>0</v>
      </c>
      <c r="AD833" s="12">
        <f>INDEX(L$9:L$6003,UsefulSeries!$I828)</f>
        <v>-3.0627275776741743E-2</v>
      </c>
      <c r="AE833" s="12"/>
      <c r="AF833" s="12"/>
      <c r="AG833" s="12"/>
      <c r="AH833" s="12"/>
      <c r="AI833" s="12"/>
      <c r="AJ833" s="12"/>
      <c r="AK833" s="12"/>
      <c r="AL833" s="12"/>
      <c r="AM833" s="12"/>
      <c r="AN833" s="12">
        <f t="shared" ca="1" si="126"/>
        <v>0</v>
      </c>
      <c r="AO833" s="12">
        <f t="shared" ca="1" si="127"/>
        <v>0</v>
      </c>
      <c r="AP833" s="12">
        <f t="shared" ca="1" si="128"/>
        <v>5.7407251553210518E-2</v>
      </c>
      <c r="AQ833" s="12">
        <f t="shared" ca="1" si="129"/>
        <v>0.22317219336350611</v>
      </c>
      <c r="AR833" s="12">
        <f t="shared" ca="1" si="130"/>
        <v>0</v>
      </c>
      <c r="AS833" s="12">
        <f t="shared" ca="1" si="131"/>
        <v>0</v>
      </c>
      <c r="AT833" s="12">
        <f t="shared" si="132"/>
        <v>0</v>
      </c>
      <c r="AU833" s="12">
        <f t="shared" si="133"/>
        <v>-3.0627275776741743E-2</v>
      </c>
      <c r="AV833" s="12"/>
      <c r="AW833" s="12">
        <f ca="1">INDEX(I$9:I$6003,UsefulSeries!$I828)</f>
        <v>0.18476328855948415</v>
      </c>
      <c r="AX833" s="12"/>
      <c r="AY833" s="12"/>
      <c r="AZ833" s="12">
        <f ca="1"/>
        <v>5.7407251553210525E-2</v>
      </c>
      <c r="BA833" s="12"/>
      <c r="BB833" s="12">
        <f t="shared" ca="1" si="125"/>
        <v>5.7407251553210525E-2</v>
      </c>
      <c r="BC833" s="12"/>
      <c r="BD833" s="38">
        <f ca="1"/>
        <v>0.19040564855134554</v>
      </c>
    </row>
    <row r="834" spans="1:56" x14ac:dyDescent="0.35">
      <c r="A834" s="12">
        <f ca="1">INDEX('Flow probs &amp; rates'!$K$5:$K$5999,UsefulSeries!$E832,0)*(1-INDEX('Flow probs &amp; rates'!$K$5:$K$5999,UsefulSeries!$E832,0))/INDEX('Flow probs &amp; rates'!$E$4:$E$5999,UsefulSeries!$E832,0)</f>
        <v>2.1433030344192826E-2</v>
      </c>
      <c r="B834" s="12">
        <f ca="1">-INDEX('Flow probs &amp; rates'!$K$5:$K$5999,UsefulSeries!$E832,0)*(INDEX('Flow probs &amp; rates'!$L$5:$L$5999,UsefulSeries!$E832,0))/INDEX('Flow probs &amp; rates'!$E$4:$E$5999,UsefulSeries!$E832,0)</f>
        <v>-3.0841468056073154E-4</v>
      </c>
      <c r="C834" s="12">
        <v>0</v>
      </c>
      <c r="D834" s="12">
        <v>0</v>
      </c>
      <c r="E834" s="12">
        <v>0</v>
      </c>
      <c r="F834" s="12">
        <v>0</v>
      </c>
      <c r="G834" s="12"/>
      <c r="H834" s="12"/>
      <c r="I834" s="12">
        <f ca="1">INDEX('Flow probs &amp; rates'!$K$5:$K$5999,UsefulSeries!$E832)</f>
        <v>1.3744147349854879E-2</v>
      </c>
      <c r="J834" s="12"/>
      <c r="K834" s="12">
        <f>-INDEX('Flow probs &amp; rates'!$E$4:$E$5999,UsefulSeries!$E832)</f>
        <v>-0.63244653442825383</v>
      </c>
      <c r="L834" s="12">
        <f>INDEX('Flow probs &amp; rates'!$E$4:$E$5999,UsefulSeries!$E832)</f>
        <v>0.63244653442825383</v>
      </c>
      <c r="M834" s="12"/>
      <c r="N834" s="12"/>
      <c r="O834" s="12"/>
      <c r="P834" s="12">
        <f t="array" aca="1" ref="P834:U839" ca="1">MINVERSE(A834:F839)</f>
        <v>46.666320414140309</v>
      </c>
      <c r="Q834" s="12">
        <f ca="1"/>
        <v>0.65062236249422767</v>
      </c>
      <c r="R834" s="12">
        <f ca="1"/>
        <v>0</v>
      </c>
      <c r="S834" s="12">
        <f ca="1"/>
        <v>0</v>
      </c>
      <c r="T834" s="12">
        <f ca="1"/>
        <v>0</v>
      </c>
      <c r="U834" s="12">
        <f ca="1"/>
        <v>0</v>
      </c>
      <c r="V834" s="12"/>
      <c r="W834" s="12">
        <f ca="1">INDEX(P$10:P$6003,UsefulSeries!$I828)</f>
        <v>0</v>
      </c>
      <c r="X834" s="12">
        <f ca="1">INDEX(Q$10:Q$6003,UsefulSeries!$I828)</f>
        <v>0</v>
      </c>
      <c r="Y834" s="12">
        <f ca="1">INDEX(R$10:R$6003,UsefulSeries!$I828)</f>
        <v>0</v>
      </c>
      <c r="Z834" s="12">
        <f ca="1">INDEX(S$10:S$6003,UsefulSeries!$I828)</f>
        <v>0</v>
      </c>
      <c r="AA834" s="12">
        <f ca="1">INDEX(T$10:T$6003,UsefulSeries!$I828)</f>
        <v>12.753971743183271</v>
      </c>
      <c r="AB834" s="12">
        <f ca="1">INDEX(U$10:U$6003,UsefulSeries!$I828)</f>
        <v>0.34378512721417753</v>
      </c>
      <c r="AC834" s="12">
        <f>INDEX( K$10:K$6003,UsefulSeries!$I828)</f>
        <v>0.32772643522817319</v>
      </c>
      <c r="AD834" s="12">
        <f>INDEX(L$10:L$6003,UsefulSeries!$I828)</f>
        <v>0</v>
      </c>
      <c r="AE834" s="12"/>
      <c r="AF834" s="12"/>
      <c r="AG834" s="12"/>
      <c r="AH834" s="12"/>
      <c r="AI834" s="12"/>
      <c r="AJ834" s="12"/>
      <c r="AK834" s="12"/>
      <c r="AL834" s="12"/>
      <c r="AM834" s="12"/>
      <c r="AN834" s="12">
        <f t="shared" ca="1" si="126"/>
        <v>0</v>
      </c>
      <c r="AO834" s="12">
        <f t="shared" ca="1" si="127"/>
        <v>0</v>
      </c>
      <c r="AP834" s="12">
        <f t="shared" ca="1" si="128"/>
        <v>0</v>
      </c>
      <c r="AQ834" s="12">
        <f t="shared" ca="1" si="129"/>
        <v>0</v>
      </c>
      <c r="AR834" s="12">
        <f t="shared" ca="1" si="130"/>
        <v>12.753971743183271</v>
      </c>
      <c r="AS834" s="12">
        <f t="shared" ca="1" si="131"/>
        <v>0.34378512721417753</v>
      </c>
      <c r="AT834" s="12">
        <f t="shared" si="132"/>
        <v>0.32772643522817319</v>
      </c>
      <c r="AU834" s="12">
        <f t="shared" si="133"/>
        <v>0</v>
      </c>
      <c r="AV834" s="12"/>
      <c r="AW834" s="12">
        <f ca="1">INDEX(I$10:I$6003,UsefulSeries!$I828)</f>
        <v>2.6407857139429607E-2</v>
      </c>
      <c r="AX834" s="12"/>
      <c r="AY834" s="12"/>
      <c r="AZ834" s="12">
        <f ca="1"/>
        <v>0.34378512721417753</v>
      </c>
      <c r="BA834" s="12"/>
      <c r="BB834" s="12">
        <f t="shared" ca="1" si="125"/>
        <v>0.34378512721417753</v>
      </c>
      <c r="BC834" s="12"/>
      <c r="BD834" s="38">
        <f ca="1"/>
        <v>2.5239377807477446E-2</v>
      </c>
    </row>
    <row r="835" spans="1:56" x14ac:dyDescent="0.35">
      <c r="A835" s="12">
        <f ca="1">-INDEX('Flow probs &amp; rates'!$K$5:$K$5999,UsefulSeries!$E832,0)*(INDEX('Flow probs &amp; rates'!$L$5:$L$5999,UsefulSeries!$E832,0))/INDEX('Flow probs &amp; rates'!$E$4:$E$5999,UsefulSeries!$E832,0)</f>
        <v>-3.0841468056073154E-4</v>
      </c>
      <c r="B835" s="12">
        <f ca="1">INDEX('Flow probs &amp; rates'!$L$5:$L$5999,UsefulSeries!$E832,0)*(1-INDEX('Flow probs &amp; rates'!$L$5:$L$5999,UsefulSeries!$E832,0))/INDEX('Flow probs &amp; rates'!$E$4:$E$5999,UsefulSeries!$E832,0)</f>
        <v>2.2121247490320503E-2</v>
      </c>
      <c r="C835" s="12">
        <v>0</v>
      </c>
      <c r="D835" s="12">
        <v>0</v>
      </c>
      <c r="E835" s="12">
        <v>0</v>
      </c>
      <c r="F835" s="12">
        <v>0</v>
      </c>
      <c r="G835" s="12"/>
      <c r="H835" s="12"/>
      <c r="I835" s="12">
        <f ca="1">INDEX('Flow probs &amp; rates'!$L$5:$L$5999,UsefulSeries!$E832)</f>
        <v>1.4191916815377504E-2</v>
      </c>
      <c r="J835" s="12"/>
      <c r="K835" s="12">
        <f>-INDEX('Flow probs &amp; rates'!$E$4:$E$5999,UsefulSeries!$E832)</f>
        <v>-0.63244653442825383</v>
      </c>
      <c r="L835" s="12"/>
      <c r="M835" s="12"/>
      <c r="N835" s="12"/>
      <c r="O835" s="12"/>
      <c r="P835" s="12">
        <f ca="1"/>
        <v>0.65062236249422756</v>
      </c>
      <c r="Q835" s="12">
        <f ca="1"/>
        <v>45.214478158419766</v>
      </c>
      <c r="R835" s="12">
        <f ca="1"/>
        <v>0</v>
      </c>
      <c r="S835" s="12">
        <f ca="1"/>
        <v>0</v>
      </c>
      <c r="T835" s="12">
        <f ca="1"/>
        <v>0</v>
      </c>
      <c r="U835" s="12">
        <f ca="1"/>
        <v>0</v>
      </c>
      <c r="V835" s="12"/>
      <c r="W835" s="12">
        <f ca="1">INDEX(P$11:P$6003,UsefulSeries!$I828)</f>
        <v>0</v>
      </c>
      <c r="X835" s="12">
        <f ca="1">INDEX(Q$11:Q$6003,UsefulSeries!$I828)</f>
        <v>0</v>
      </c>
      <c r="Y835" s="12">
        <f ca="1">INDEX(R$11:R$6003,UsefulSeries!$I828)</f>
        <v>0</v>
      </c>
      <c r="Z835" s="12">
        <f ca="1">INDEX(S$11:S$6003,UsefulSeries!$I828)</f>
        <v>0</v>
      </c>
      <c r="AA835" s="12">
        <f ca="1">INDEX(T$11:T$6003,UsefulSeries!$I828)</f>
        <v>0.34378512721417748</v>
      </c>
      <c r="AB835" s="12">
        <f ca="1">INDEX(U$11:U$6003,UsefulSeries!$I828)</f>
        <v>16.485110327778646</v>
      </c>
      <c r="AC835" s="12">
        <f>INDEX( K$11:K$6003,UsefulSeries!$I828)</f>
        <v>0</v>
      </c>
      <c r="AD835" s="12">
        <f>INDEX(L$11:L$6003,UsefulSeries!$I828)</f>
        <v>0.32772643522817319</v>
      </c>
      <c r="AE835" s="12"/>
      <c r="AF835" s="12"/>
      <c r="AG835" s="12"/>
      <c r="AH835" s="12"/>
      <c r="AI835" s="12"/>
      <c r="AJ835" s="12"/>
      <c r="AK835" s="12"/>
      <c r="AL835" s="12"/>
      <c r="AM835" s="12"/>
      <c r="AN835" s="12">
        <f t="shared" ca="1" si="126"/>
        <v>0</v>
      </c>
      <c r="AO835" s="12">
        <f t="shared" ca="1" si="127"/>
        <v>0</v>
      </c>
      <c r="AP835" s="12">
        <f t="shared" ca="1" si="128"/>
        <v>0</v>
      </c>
      <c r="AQ835" s="12">
        <f t="shared" ca="1" si="129"/>
        <v>0</v>
      </c>
      <c r="AR835" s="12">
        <f t="shared" ca="1" si="130"/>
        <v>0.34378512721417748</v>
      </c>
      <c r="AS835" s="12">
        <f t="shared" ca="1" si="131"/>
        <v>16.485110327778646</v>
      </c>
      <c r="AT835" s="12">
        <f t="shared" si="132"/>
        <v>0</v>
      </c>
      <c r="AU835" s="12">
        <f t="shared" si="133"/>
        <v>0.32772643522817319</v>
      </c>
      <c r="AV835" s="12"/>
      <c r="AW835" s="12">
        <f ca="1">INDEX(I$11:I$6003,UsefulSeries!$I828)</f>
        <v>2.0303564370087311E-2</v>
      </c>
      <c r="AX835" s="12"/>
      <c r="AY835" s="12"/>
      <c r="AZ835" s="12">
        <f ca="1"/>
        <v>0.34378512721417748</v>
      </c>
      <c r="BA835" s="12"/>
      <c r="BB835" s="12">
        <f t="shared" ca="1" si="125"/>
        <v>0.34378512721417748</v>
      </c>
      <c r="BC835" s="12"/>
      <c r="BD835" s="38">
        <f ca="1"/>
        <v>1.9674290669166823E-2</v>
      </c>
    </row>
    <row r="836" spans="1:56" x14ac:dyDescent="0.35">
      <c r="A836" s="12">
        <v>0</v>
      </c>
      <c r="B836" s="12">
        <v>0</v>
      </c>
      <c r="C836" s="12">
        <f ca="1">INDEX('Flow probs &amp; rates'!$M$5:$M$5999,UsefulSeries!$E832,0)*(1-INDEX('Flow probs &amp; rates'!$M$5:$M$5999,UsefulSeries!$E832,0))/INDEX('Flow probs &amp; rates'!$F$4:$F$5999,UsefulSeries!$E832,0)</f>
        <v>5.7706155242120092</v>
      </c>
      <c r="D836" s="12">
        <f ca="1">-INDEX('Flow probs &amp; rates'!$M$5:$M$5999,UsefulSeries!$E832,0)*(INDEX('Flow probs &amp; rates'!$O$5:$O$5999,UsefulSeries!$E832,0))/INDEX('Flow probs &amp; rates'!$F$4:$F$5999,UsefulSeries!$E832,0)</f>
        <v>-1.1006355814644788</v>
      </c>
      <c r="E836" s="12">
        <v>0</v>
      </c>
      <c r="F836" s="12">
        <v>0</v>
      </c>
      <c r="G836" s="12"/>
      <c r="H836" s="12"/>
      <c r="I836" s="12">
        <f ca="1">INDEX('Flow probs &amp; rates'!$M$5:$M$5999,UsefulSeries!$E832)</f>
        <v>0.25229081468398384</v>
      </c>
      <c r="J836" s="12"/>
      <c r="K836" s="12">
        <f>INDEX('Flow probs &amp; rates'!$F$4:$F$5999,UsefulSeries!$E832)</f>
        <v>3.2689781309912312E-2</v>
      </c>
      <c r="L836" s="12">
        <f>-INDEX('Flow probs &amp; rates'!$F$4:$F$5999,UsefulSeries!$E832)</f>
        <v>-3.2689781309912312E-2</v>
      </c>
      <c r="M836" s="12"/>
      <c r="N836" s="12"/>
      <c r="O836" s="12"/>
      <c r="P836" s="12">
        <f ca="1"/>
        <v>0</v>
      </c>
      <c r="Q836" s="12">
        <f ca="1"/>
        <v>0</v>
      </c>
      <c r="R836" s="12">
        <f ca="1"/>
        <v>0.1835957861642401</v>
      </c>
      <c r="S836" s="12">
        <f ca="1"/>
        <v>5.402396108270037E-2</v>
      </c>
      <c r="T836" s="12">
        <f ca="1"/>
        <v>0</v>
      </c>
      <c r="U836" s="12">
        <f ca="1"/>
        <v>0</v>
      </c>
      <c r="V836" s="12"/>
      <c r="W836" s="12"/>
      <c r="X836" s="12"/>
      <c r="Y836" s="12"/>
      <c r="Z836" s="12"/>
      <c r="AA836" s="12"/>
      <c r="AB836" s="12"/>
      <c r="AC836" s="12"/>
      <c r="AD836" s="12"/>
      <c r="AE836" s="12">
        <f t="array" ref="AE836:AJ837">TRANSPOSE(AC830:AD835)</f>
        <v>-0.64164628899508502</v>
      </c>
      <c r="AF836" s="12">
        <v>-0.64164628899508502</v>
      </c>
      <c r="AG836" s="12">
        <v>3.0627275776741743E-2</v>
      </c>
      <c r="AH836" s="12">
        <v>0</v>
      </c>
      <c r="AI836" s="12">
        <v>0.32772643522817319</v>
      </c>
      <c r="AJ836" s="12">
        <v>0</v>
      </c>
      <c r="AK836" s="12"/>
      <c r="AL836" s="12"/>
      <c r="AM836" s="12"/>
      <c r="AN836" s="12">
        <f t="shared" si="126"/>
        <v>-0.64164628899508502</v>
      </c>
      <c r="AO836" s="12">
        <f t="shared" si="127"/>
        <v>-0.64164628899508502</v>
      </c>
      <c r="AP836" s="12">
        <f t="shared" si="128"/>
        <v>3.0627275776741743E-2</v>
      </c>
      <c r="AQ836" s="12">
        <f t="shared" si="129"/>
        <v>0</v>
      </c>
      <c r="AR836" s="12">
        <f t="shared" si="130"/>
        <v>0.32772643522817319</v>
      </c>
      <c r="AS836" s="12">
        <f t="shared" si="131"/>
        <v>0</v>
      </c>
      <c r="AT836" s="12">
        <f t="shared" si="132"/>
        <v>0</v>
      </c>
      <c r="AU836" s="12">
        <f t="shared" si="133"/>
        <v>0</v>
      </c>
      <c r="AV836" s="12"/>
      <c r="AW836" s="12"/>
      <c r="AX836" s="12">
        <f>INDEX($N$6:$N$6003,UsefulSeries!$K828)</f>
        <v>-6.2239124888385788E-4</v>
      </c>
      <c r="AY836" s="12"/>
      <c r="AZ836" s="12"/>
      <c r="BA836" s="12"/>
      <c r="BB836" s="12">
        <f t="shared" si="125"/>
        <v>-6.2239124888385788E-4</v>
      </c>
      <c r="BC836" s="12"/>
      <c r="BD836" s="38">
        <f ca="1"/>
        <v>4.6133255350636018E-2</v>
      </c>
    </row>
    <row r="837" spans="1:56" x14ac:dyDescent="0.35">
      <c r="A837" s="12">
        <v>0</v>
      </c>
      <c r="B837" s="12">
        <v>0</v>
      </c>
      <c r="C837" s="12">
        <f ca="1">-INDEX('Flow probs &amp; rates'!$M$5:$M$5999,UsefulSeries!$E832,0)*(INDEX('Flow probs &amp; rates'!$O$5:$O$5999,UsefulSeries!$E832,0))/INDEX('Flow probs &amp; rates'!$F$4:$F$5999,UsefulSeries!$E832,0)</f>
        <v>-1.1006355814644788</v>
      </c>
      <c r="D837" s="12">
        <f ca="1">INDEX('Flow probs &amp; rates'!$O$5:$O$5999,UsefulSeries!$E832,0)*(1-INDEX('Flow probs &amp; rates'!$O$5:$O$5999,UsefulSeries!$E832,0))/INDEX('Flow probs &amp; rates'!$F$4:$F$5999,UsefulSeries!$E832,0)</f>
        <v>3.7404153788348244</v>
      </c>
      <c r="E837" s="12">
        <v>0</v>
      </c>
      <c r="F837" s="12">
        <v>0</v>
      </c>
      <c r="G837" s="12"/>
      <c r="H837" s="12"/>
      <c r="I837" s="12">
        <f ca="1">INDEX('Flow probs &amp; rates'!$O$5:$O$5999,UsefulSeries!$E832)</f>
        <v>0.14261136104003422</v>
      </c>
      <c r="J837" s="12"/>
      <c r="K837" s="12"/>
      <c r="L837" s="12">
        <f>-INDEX('Flow probs &amp; rates'!$F$4:$F$5999,UsefulSeries!$E832)</f>
        <v>-3.2689781309912312E-2</v>
      </c>
      <c r="M837" s="12"/>
      <c r="N837" s="12"/>
      <c r="O837" s="12"/>
      <c r="P837" s="12">
        <f ca="1"/>
        <v>0</v>
      </c>
      <c r="Q837" s="12">
        <f ca="1"/>
        <v>0</v>
      </c>
      <c r="R837" s="12">
        <f ca="1"/>
        <v>5.402396108270037E-2</v>
      </c>
      <c r="S837" s="12">
        <f ca="1"/>
        <v>0.28324680189645263</v>
      </c>
      <c r="T837" s="12">
        <f ca="1"/>
        <v>0</v>
      </c>
      <c r="U837" s="12">
        <f ca="1"/>
        <v>0</v>
      </c>
      <c r="V837" s="12"/>
      <c r="W837" s="12"/>
      <c r="X837" s="12"/>
      <c r="Y837" s="12"/>
      <c r="Z837" s="12"/>
      <c r="AA837" s="12"/>
      <c r="AB837" s="12"/>
      <c r="AC837" s="12"/>
      <c r="AD837" s="12"/>
      <c r="AE837" s="12">
        <v>0.64164628899508502</v>
      </c>
      <c r="AF837" s="12">
        <v>0</v>
      </c>
      <c r="AG837" s="12">
        <v>-3.0627275776741743E-2</v>
      </c>
      <c r="AH837" s="12">
        <v>-3.0627275776741743E-2</v>
      </c>
      <c r="AI837" s="12">
        <v>0</v>
      </c>
      <c r="AJ837" s="12">
        <v>0.32772643522817319</v>
      </c>
      <c r="AK837" s="12"/>
      <c r="AL837" s="12"/>
      <c r="AM837" s="12"/>
      <c r="AN837" s="12">
        <f t="shared" si="126"/>
        <v>0.64164628899508502</v>
      </c>
      <c r="AO837" s="12">
        <f t="shared" si="127"/>
        <v>0</v>
      </c>
      <c r="AP837" s="12">
        <f t="shared" si="128"/>
        <v>-3.0627275776741743E-2</v>
      </c>
      <c r="AQ837" s="12">
        <f t="shared" si="129"/>
        <v>-3.0627275776741743E-2</v>
      </c>
      <c r="AR837" s="12">
        <f t="shared" si="130"/>
        <v>0</v>
      </c>
      <c r="AS837" s="12">
        <f t="shared" si="131"/>
        <v>0.32772643522817319</v>
      </c>
      <c r="AT837" s="12">
        <f t="shared" si="132"/>
        <v>0</v>
      </c>
      <c r="AU837" s="12">
        <f t="shared" si="133"/>
        <v>0</v>
      </c>
      <c r="AV837" s="12"/>
      <c r="AW837" s="12"/>
      <c r="AX837" s="12">
        <f>INDEX('Margin error adjustment'!N$7:N$6003,UsefulSeries!$K828)</f>
        <v>-1.2984717617550018E-4</v>
      </c>
      <c r="AY837" s="12"/>
      <c r="AZ837" s="12"/>
      <c r="BA837" s="12"/>
      <c r="BB837" s="12">
        <f t="shared" si="125"/>
        <v>-1.2984717617550018E-4</v>
      </c>
      <c r="BC837" s="12"/>
      <c r="BD837" s="38">
        <f ca="1"/>
        <v>3.2879105996817051E-2</v>
      </c>
    </row>
    <row r="838" spans="1:56" x14ac:dyDescent="0.35">
      <c r="A838" s="12">
        <v>0</v>
      </c>
      <c r="B838" s="12">
        <v>0</v>
      </c>
      <c r="C838" s="12">
        <v>0</v>
      </c>
      <c r="D838" s="12">
        <v>0</v>
      </c>
      <c r="E838" s="12">
        <f ca="1">INDEX('Flow probs &amp; rates'!$P$5:$P$5999,UsefulSeries!$E832,0)*(1-INDEX('Flow probs &amp; rates'!$P$5:$P$5999,UsefulSeries!$E832,0))/INDEX('Flow probs &amp; rates'!$G$4:$G$5999,UsefulSeries!$E832,0)</f>
        <v>7.5175030486862568E-2</v>
      </c>
      <c r="F838" s="12">
        <f ca="1">-INDEX('Flow probs &amp; rates'!$P$5:$P$5999,UsefulSeries!$E832,0)*(INDEX('Flow probs &amp; rates'!$Q$5:$Q$5999,UsefulSeries!$E832,0))/INDEX('Flow probs &amp; rates'!$G$4:$G$5999,UsefulSeries!$E832,0)</f>
        <v>-1.6418897611266828E-3</v>
      </c>
      <c r="G838" s="12"/>
      <c r="H838" s="12"/>
      <c r="I838" s="12">
        <f ca="1">INDEX('Flow probs &amp; rates'!$P$5:$P$5999,UsefulSeries!$E832)</f>
        <v>2.5841152854158469E-2</v>
      </c>
      <c r="J838" s="12"/>
      <c r="K838" s="12">
        <f>INDEX('Flow probs &amp; rates'!$G$4:$G$5999,UsefulSeries!$E832)</f>
        <v>0.33486368426183394</v>
      </c>
      <c r="L838" s="12"/>
      <c r="M838" s="12"/>
      <c r="N838" s="12"/>
      <c r="O838" s="12"/>
      <c r="P838" s="12">
        <f ca="1"/>
        <v>0</v>
      </c>
      <c r="Q838" s="12">
        <f ca="1"/>
        <v>0</v>
      </c>
      <c r="R838" s="12">
        <f ca="1"/>
        <v>0</v>
      </c>
      <c r="S838" s="12">
        <f ca="1"/>
        <v>0</v>
      </c>
      <c r="T838" s="12">
        <f ca="1"/>
        <v>13.309964618151552</v>
      </c>
      <c r="U838" s="12">
        <f ca="1"/>
        <v>0.35142185685418875</v>
      </c>
      <c r="V838" s="12"/>
      <c r="W838" s="12">
        <f ca="1">INDEX(P$6:P$6003,UsefulSeries!$I836)</f>
        <v>55.858213257908801</v>
      </c>
      <c r="X838" s="12">
        <f ca="1">INDEX(Q$6:Q$6003,UsefulSeries!$I836)</f>
        <v>0.65795747326752774</v>
      </c>
      <c r="Y838" s="12">
        <f ca="1">INDEX(R$6:R$6003,UsefulSeries!$I836)</f>
        <v>0</v>
      </c>
      <c r="Z838" s="12">
        <f ca="1">INDEX(S$6:S$6003,UsefulSeries!$I836)</f>
        <v>0</v>
      </c>
      <c r="AA838" s="12">
        <f ca="1">INDEX(T$6:T$6003,UsefulSeries!$I836)</f>
        <v>0</v>
      </c>
      <c r="AB838" s="12">
        <f ca="1">INDEX(U$6:U$6003,UsefulSeries!$I836)</f>
        <v>0</v>
      </c>
      <c r="AC838" s="12">
        <f>INDEX( K$6:K$6003,UsefulSeries!$I836)</f>
        <v>-0.64102389774620117</v>
      </c>
      <c r="AD838" s="12">
        <f>INDEX(L$6:L$6003,UsefulSeries!$I836)</f>
        <v>0.64102389774620117</v>
      </c>
      <c r="AE838" s="12"/>
      <c r="AF838" s="12"/>
      <c r="AG838" s="12"/>
      <c r="AH838" s="12"/>
      <c r="AI838" s="12"/>
      <c r="AJ838" s="12"/>
      <c r="AK838" s="12"/>
      <c r="AL838" s="12"/>
      <c r="AM838" s="12"/>
      <c r="AN838" s="12">
        <f t="shared" ca="1" si="126"/>
        <v>55.858213257908801</v>
      </c>
      <c r="AO838" s="12">
        <f t="shared" ca="1" si="127"/>
        <v>0.65795747326752774</v>
      </c>
      <c r="AP838" s="12">
        <f t="shared" ca="1" si="128"/>
        <v>0</v>
      </c>
      <c r="AQ838" s="12">
        <f t="shared" ca="1" si="129"/>
        <v>0</v>
      </c>
      <c r="AR838" s="12">
        <f t="shared" ca="1" si="130"/>
        <v>0</v>
      </c>
      <c r="AS838" s="12">
        <f t="shared" ca="1" si="131"/>
        <v>0</v>
      </c>
      <c r="AT838" s="12">
        <f t="shared" si="132"/>
        <v>-0.64102389774620117</v>
      </c>
      <c r="AU838" s="12">
        <f t="shared" si="133"/>
        <v>0.64102389774620117</v>
      </c>
      <c r="AV838" s="12"/>
      <c r="AW838" s="12">
        <f ca="1">INDEX(I$6:I$6003,UsefulSeries!$I836)</f>
        <v>1.1612697960080059E-2</v>
      </c>
      <c r="AX838" s="12"/>
      <c r="AY838" s="12"/>
      <c r="AZ838" s="12">
        <f t="array" aca="1" ref="AZ838:AZ843" ca="1">MMULT(W838:AB843,AW838:AW843)</f>
        <v>0.65795747326752785</v>
      </c>
      <c r="BA838" s="12"/>
      <c r="BB838" s="12">
        <f t="shared" ca="1" si="125"/>
        <v>0.65795747326752785</v>
      </c>
      <c r="BC838" s="12"/>
      <c r="BD838" s="38">
        <f t="array" aca="1" ref="BD838:BD845" ca="1">MMULT(MINVERSE(AN838:AU845),BB838:BB845)</f>
        <v>1.1414568192390562E-2</v>
      </c>
    </row>
    <row r="839" spans="1:56" x14ac:dyDescent="0.35">
      <c r="A839" s="12">
        <v>0</v>
      </c>
      <c r="B839" s="12">
        <v>0</v>
      </c>
      <c r="C839" s="12">
        <v>0</v>
      </c>
      <c r="D839" s="12">
        <v>0</v>
      </c>
      <c r="E839" s="12">
        <f ca="1">-INDEX('Flow probs &amp; rates'!$P$5:$P$5999,UsefulSeries!$E832,0)*(INDEX('Flow probs &amp; rates'!$Q$5:$Q$5999,UsefulSeries!$E832,0))/INDEX('Flow probs &amp; rates'!$G$4:$G$5999,UsefulSeries!$E832,0)</f>
        <v>-1.6418897611266828E-3</v>
      </c>
      <c r="F839" s="12">
        <f ca="1">INDEX('Flow probs &amp; rates'!$Q$5:$Q$5999,UsefulSeries!$E832,0)*(1-INDEX('Flow probs &amp; rates'!$Q$5:$Q$5999,UsefulSeries!$E832,0))/INDEX('Flow probs &amp; rates'!$G$4:$G$5999,UsefulSeries!$E832,0)</f>
        <v>6.2185928966190802E-2</v>
      </c>
      <c r="G839" s="12"/>
      <c r="H839" s="12"/>
      <c r="I839" s="12">
        <f ca="1">INDEX('Flow probs &amp; rates'!$Q$5:$Q$5999,UsefulSeries!$E832)</f>
        <v>2.1276498678896433E-2</v>
      </c>
      <c r="J839" s="12"/>
      <c r="K839" s="12"/>
      <c r="L839" s="12">
        <f>INDEX('Flow probs &amp; rates'!$G$4:$G$5999,UsefulSeries!$E832)</f>
        <v>0.33486368426183394</v>
      </c>
      <c r="M839" s="12"/>
      <c r="N839" s="12"/>
      <c r="O839" s="12"/>
      <c r="P839" s="12">
        <f ca="1"/>
        <v>0</v>
      </c>
      <c r="Q839" s="12">
        <f ca="1"/>
        <v>0</v>
      </c>
      <c r="R839" s="12">
        <f ca="1"/>
        <v>0</v>
      </c>
      <c r="S839" s="12">
        <f ca="1"/>
        <v>0</v>
      </c>
      <c r="T839" s="12">
        <f ca="1"/>
        <v>0.3514218568541887</v>
      </c>
      <c r="U839" s="12">
        <f ca="1"/>
        <v>16.090086818395815</v>
      </c>
      <c r="V839" s="12"/>
      <c r="W839" s="12">
        <f ca="1">INDEX(P$7:P$6003,UsefulSeries!$I836)</f>
        <v>0.65795747326752785</v>
      </c>
      <c r="X839" s="12">
        <f ca="1">INDEX(Q$7:Q$6003,UsefulSeries!$I836)</f>
        <v>46.043770675146789</v>
      </c>
      <c r="Y839" s="12">
        <f ca="1">INDEX(R$7:R$6003,UsefulSeries!$I836)</f>
        <v>0</v>
      </c>
      <c r="Z839" s="12">
        <f ca="1">INDEX(S$7:S$6003,UsefulSeries!$I836)</f>
        <v>0</v>
      </c>
      <c r="AA839" s="12">
        <f ca="1">INDEX(T$7:T$6003,UsefulSeries!$I836)</f>
        <v>0</v>
      </c>
      <c r="AB839" s="12">
        <f ca="1">INDEX(U$7:U$6003,UsefulSeries!$I836)</f>
        <v>0</v>
      </c>
      <c r="AC839" s="12">
        <f>INDEX( K$7:K$6003,UsefulSeries!$I836,1)</f>
        <v>-0.64102389774620117</v>
      </c>
      <c r="AD839" s="12">
        <f>INDEX(L$7:L$6003,UsefulSeries!$I836,1)</f>
        <v>0</v>
      </c>
      <c r="AE839" s="12"/>
      <c r="AF839" s="12"/>
      <c r="AG839" s="12"/>
      <c r="AH839" s="12"/>
      <c r="AI839" s="12"/>
      <c r="AJ839" s="12"/>
      <c r="AK839" s="12"/>
      <c r="AL839" s="12"/>
      <c r="AM839" s="12"/>
      <c r="AN839" s="12">
        <f t="shared" ca="1" si="126"/>
        <v>0.65795747326752785</v>
      </c>
      <c r="AO839" s="12">
        <f t="shared" ca="1" si="127"/>
        <v>46.043770675146789</v>
      </c>
      <c r="AP839" s="12">
        <f t="shared" ca="1" si="128"/>
        <v>0</v>
      </c>
      <c r="AQ839" s="12">
        <f t="shared" ca="1" si="129"/>
        <v>0</v>
      </c>
      <c r="AR839" s="12">
        <f t="shared" ca="1" si="130"/>
        <v>0</v>
      </c>
      <c r="AS839" s="12">
        <f t="shared" ca="1" si="131"/>
        <v>0</v>
      </c>
      <c r="AT839" s="12">
        <f t="shared" si="132"/>
        <v>-0.64102389774620117</v>
      </c>
      <c r="AU839" s="12">
        <f t="shared" si="133"/>
        <v>0</v>
      </c>
      <c r="AV839" s="12"/>
      <c r="AW839" s="12">
        <f ca="1">INDEX(I$7:I$6003,UsefulSeries!$I836)</f>
        <v>1.4123882608313794E-2</v>
      </c>
      <c r="AX839" s="12"/>
      <c r="AY839" s="12"/>
      <c r="AZ839" s="12">
        <f ca="1"/>
        <v>0.65795747326752763</v>
      </c>
      <c r="BA839" s="12"/>
      <c r="BB839" s="12">
        <f t="shared" ref="BB839:BB902" ca="1" si="134">AZ839+AX839</f>
        <v>0.65795747326752763</v>
      </c>
      <c r="BC839" s="12"/>
      <c r="BD839" s="38">
        <f ca="1"/>
        <v>1.4540374001553613E-2</v>
      </c>
    </row>
    <row r="840" spans="1:56" x14ac:dyDescent="0.35">
      <c r="A840" s="12">
        <f ca="1">INDEX('Flow probs &amp; rates'!$K$5:$K$5999,UsefulSeries!$E838,0)*(1-INDEX('Flow probs &amp; rates'!$K$5:$K$5999,UsefulSeries!$E838,0))/INDEX('Flow probs &amp; rates'!$E$4:$E$5999,UsefulSeries!$E838,0)</f>
        <v>2.1984053965493258E-2</v>
      </c>
      <c r="B840" s="12">
        <f ca="1">-INDEX('Flow probs &amp; rates'!$K$5:$K$5999,UsefulSeries!$E838,0)*(INDEX('Flow probs &amp; rates'!$L$5:$L$5999,UsefulSeries!$E838,0))/INDEX('Flow probs &amp; rates'!$E$4:$E$5999,UsefulSeries!$E838,0)</f>
        <v>-3.1797256786572512E-4</v>
      </c>
      <c r="C840" s="12">
        <v>0</v>
      </c>
      <c r="D840" s="12">
        <v>0</v>
      </c>
      <c r="E840" s="12">
        <v>0</v>
      </c>
      <c r="F840" s="12">
        <v>0</v>
      </c>
      <c r="G840" s="12"/>
      <c r="H840" s="12"/>
      <c r="I840" s="12">
        <f ca="1">INDEX('Flow probs &amp; rates'!$K$5:$K$5999,UsefulSeries!$E838)</f>
        <v>1.4149833147194884E-2</v>
      </c>
      <c r="J840" s="12"/>
      <c r="K840" s="12">
        <f>-INDEX('Flow probs &amp; rates'!$E$4:$E$5999,UsefulSeries!$E838)</f>
        <v>-0.63453334817122931</v>
      </c>
      <c r="L840" s="12">
        <f>INDEX('Flow probs &amp; rates'!$E$4:$E$5999,UsefulSeries!$E838)</f>
        <v>0.63453334817122931</v>
      </c>
      <c r="M840" s="12"/>
      <c r="N840" s="12"/>
      <c r="O840" s="12"/>
      <c r="P840" s="12">
        <f t="array" aca="1" ref="P840:U845" ca="1">MINVERSE(A840:F845)</f>
        <v>45.496961810456824</v>
      </c>
      <c r="Q840" s="12">
        <f ca="1"/>
        <v>0.65308686363304769</v>
      </c>
      <c r="R840" s="12">
        <f ca="1"/>
        <v>0</v>
      </c>
      <c r="S840" s="12">
        <f ca="1"/>
        <v>0</v>
      </c>
      <c r="T840" s="12">
        <f ca="1"/>
        <v>0</v>
      </c>
      <c r="U840" s="12">
        <f ca="1"/>
        <v>0</v>
      </c>
      <c r="V840" s="12"/>
      <c r="W840" s="12">
        <f ca="1">INDEX(P$8:P$6003,UsefulSeries!$I836)</f>
        <v>0</v>
      </c>
      <c r="X840" s="12">
        <f ca="1">INDEX(Q$8:Q$6003,UsefulSeries!$I836)</f>
        <v>0</v>
      </c>
      <c r="Y840" s="12">
        <f ca="1">INDEX(R$8:R$6003,UsefulSeries!$I836)</f>
        <v>0.16532594795712285</v>
      </c>
      <c r="Z840" s="12">
        <f ca="1">INDEX(S$8:S$6003,UsefulSeries!$I836)</f>
        <v>5.7634370241769421E-2</v>
      </c>
      <c r="AA840" s="12">
        <f ca="1">INDEX(T$8:T$6003,UsefulSeries!$I836)</f>
        <v>0</v>
      </c>
      <c r="AB840" s="12">
        <f ca="1">INDEX(U$8:U$6003,UsefulSeries!$I836)</f>
        <v>0</v>
      </c>
      <c r="AC840" s="12">
        <f>INDEX( K$8:K$6003,UsefulSeries!$I836)</f>
        <v>3.0497428600566243E-2</v>
      </c>
      <c r="AD840" s="12">
        <f>INDEX(L$8:L$6003,UsefulSeries!$I836)</f>
        <v>-3.0497428600566243E-2</v>
      </c>
      <c r="AE840" s="12"/>
      <c r="AF840" s="12"/>
      <c r="AG840" s="12"/>
      <c r="AH840" s="12"/>
      <c r="AI840" s="12"/>
      <c r="AJ840" s="12"/>
      <c r="AK840" s="12"/>
      <c r="AL840" s="12"/>
      <c r="AM840" s="12"/>
      <c r="AN840" s="12">
        <f t="shared" ca="1" si="126"/>
        <v>0</v>
      </c>
      <c r="AO840" s="12">
        <f t="shared" ca="1" si="127"/>
        <v>0</v>
      </c>
      <c r="AP840" s="12">
        <f t="shared" ca="1" si="128"/>
        <v>0.16532594795712285</v>
      </c>
      <c r="AQ840" s="12">
        <f t="shared" ca="1" si="129"/>
        <v>5.7634370241769421E-2</v>
      </c>
      <c r="AR840" s="12">
        <f t="shared" ca="1" si="130"/>
        <v>0</v>
      </c>
      <c r="AS840" s="12">
        <f t="shared" ca="1" si="131"/>
        <v>0</v>
      </c>
      <c r="AT840" s="12">
        <f t="shared" si="132"/>
        <v>3.0497428600566243E-2</v>
      </c>
      <c r="AU840" s="12">
        <f t="shared" si="133"/>
        <v>-3.0497428600566243E-2</v>
      </c>
      <c r="AV840" s="12"/>
      <c r="AW840" s="12">
        <f ca="1">INDEX(I$8:I$6003,UsefulSeries!$I836)</f>
        <v>0.28319232801265076</v>
      </c>
      <c r="AX840" s="12"/>
      <c r="AY840" s="12"/>
      <c r="AZ840" s="12">
        <f ca="1"/>
        <v>5.7634370241769428E-2</v>
      </c>
      <c r="BA840" s="12"/>
      <c r="BB840" s="12">
        <f t="shared" ca="1" si="134"/>
        <v>5.7634370241769428E-2</v>
      </c>
      <c r="BC840" s="12"/>
      <c r="BD840" s="38">
        <f ca="1"/>
        <v>0.28413644905690533</v>
      </c>
    </row>
    <row r="841" spans="1:56" x14ac:dyDescent="0.35">
      <c r="A841" s="12">
        <f ca="1">-INDEX('Flow probs &amp; rates'!$K$5:$K$5999,UsefulSeries!$E838,0)*(INDEX('Flow probs &amp; rates'!$L$5:$L$5999,UsefulSeries!$E838,0))/INDEX('Flow probs &amp; rates'!$E$4:$E$5999,UsefulSeries!$E838,0)</f>
        <v>-3.1797256786572512E-4</v>
      </c>
      <c r="B841" s="12">
        <f ca="1">INDEX('Flow probs &amp; rates'!$L$5:$L$5999,UsefulSeries!$E838,0)*(1-INDEX('Flow probs &amp; rates'!$L$5:$L$5999,UsefulSeries!$E838,0))/INDEX('Flow probs &amp; rates'!$E$4:$E$5999,UsefulSeries!$E838,0)</f>
        <v>2.2151396058531496E-2</v>
      </c>
      <c r="C841" s="12">
        <v>0</v>
      </c>
      <c r="D841" s="12">
        <v>0</v>
      </c>
      <c r="E841" s="12">
        <v>0</v>
      </c>
      <c r="F841" s="12">
        <v>0</v>
      </c>
      <c r="G841" s="12"/>
      <c r="H841" s="12"/>
      <c r="I841" s="12">
        <f ca="1">INDEX('Flow probs &amp; rates'!$L$5:$L$5999,UsefulSeries!$E838)</f>
        <v>1.4259122069891016E-2</v>
      </c>
      <c r="J841" s="12"/>
      <c r="K841" s="12">
        <f>-INDEX('Flow probs &amp; rates'!$E$4:$E$5999,UsefulSeries!$E838)</f>
        <v>-0.63453334817122931</v>
      </c>
      <c r="L841" s="12"/>
      <c r="M841" s="12"/>
      <c r="N841" s="12"/>
      <c r="O841" s="12"/>
      <c r="P841" s="12">
        <f ca="1"/>
        <v>0.65308686363304769</v>
      </c>
      <c r="Q841" s="12">
        <f ca="1"/>
        <v>45.153256303312951</v>
      </c>
      <c r="R841" s="12">
        <f ca="1"/>
        <v>0</v>
      </c>
      <c r="S841" s="12">
        <f ca="1"/>
        <v>0</v>
      </c>
      <c r="T841" s="12">
        <f ca="1"/>
        <v>0</v>
      </c>
      <c r="U841" s="12">
        <f ca="1"/>
        <v>0</v>
      </c>
      <c r="V841" s="12"/>
      <c r="W841" s="12">
        <f ca="1">INDEX(P$9:P$6003,UsefulSeries!$I836)</f>
        <v>0</v>
      </c>
      <c r="X841" s="12">
        <f ca="1">INDEX(Q$9:Q$6003,UsefulSeries!$I836)</f>
        <v>0</v>
      </c>
      <c r="Y841" s="12">
        <f ca="1">INDEX(R$9:R$6003,UsefulSeries!$I836)</f>
        <v>5.7634370241769421E-2</v>
      </c>
      <c r="Z841" s="12">
        <f ca="1">INDEX(S$9:S$6003,UsefulSeries!$I836)</f>
        <v>0.22015368916811789</v>
      </c>
      <c r="AA841" s="12">
        <f ca="1">INDEX(T$9:T$6003,UsefulSeries!$I836)</f>
        <v>0</v>
      </c>
      <c r="AB841" s="12">
        <f ca="1">INDEX(U$9:U$6003,UsefulSeries!$I836)</f>
        <v>0</v>
      </c>
      <c r="AC841" s="12">
        <f>INDEX( K$9:K$6003,UsefulSeries!$I836)</f>
        <v>0</v>
      </c>
      <c r="AD841" s="12">
        <f>INDEX(L$9:L$6003,UsefulSeries!$I836)</f>
        <v>-3.0497428600566243E-2</v>
      </c>
      <c r="AE841" s="12"/>
      <c r="AF841" s="12"/>
      <c r="AG841" s="12"/>
      <c r="AH841" s="12"/>
      <c r="AI841" s="12"/>
      <c r="AJ841" s="12"/>
      <c r="AK841" s="12"/>
      <c r="AL841" s="12"/>
      <c r="AM841" s="12"/>
      <c r="AN841" s="12">
        <f t="shared" ca="1" si="126"/>
        <v>0</v>
      </c>
      <c r="AO841" s="12">
        <f t="shared" ca="1" si="127"/>
        <v>0</v>
      </c>
      <c r="AP841" s="12">
        <f t="shared" ca="1" si="128"/>
        <v>5.7634370241769421E-2</v>
      </c>
      <c r="AQ841" s="12">
        <f t="shared" ca="1" si="129"/>
        <v>0.22015368916811789</v>
      </c>
      <c r="AR841" s="12">
        <f t="shared" ca="1" si="130"/>
        <v>0</v>
      </c>
      <c r="AS841" s="12">
        <f t="shared" ca="1" si="131"/>
        <v>0</v>
      </c>
      <c r="AT841" s="12">
        <f t="shared" si="132"/>
        <v>0</v>
      </c>
      <c r="AU841" s="12">
        <f t="shared" si="133"/>
        <v>-3.0497428600566243E-2</v>
      </c>
      <c r="AV841" s="12"/>
      <c r="AW841" s="12">
        <f ca="1">INDEX(I$9:I$6003,UsefulSeries!$I836)</f>
        <v>0.1876541742978092</v>
      </c>
      <c r="AX841" s="12"/>
      <c r="AY841" s="12"/>
      <c r="AZ841" s="12">
        <f ca="1"/>
        <v>5.7634370241769428E-2</v>
      </c>
      <c r="BA841" s="12"/>
      <c r="BB841" s="12">
        <f t="shared" ca="1" si="134"/>
        <v>5.7634370241769428E-2</v>
      </c>
      <c r="BC841" s="12"/>
      <c r="BD841" s="38">
        <f ca="1"/>
        <v>0.19385547485518886</v>
      </c>
    </row>
    <row r="842" spans="1:56" x14ac:dyDescent="0.35">
      <c r="A842" s="12">
        <v>0</v>
      </c>
      <c r="B842" s="12">
        <v>0</v>
      </c>
      <c r="C842" s="12">
        <f ca="1">INDEX('Flow probs &amp; rates'!$M$5:$M$5999,UsefulSeries!$E838,0)*(1-INDEX('Flow probs &amp; rates'!$M$5:$M$5999,UsefulSeries!$E838,0))/INDEX('Flow probs &amp; rates'!$F$4:$F$5999,UsefulSeries!$E838,0)</f>
        <v>5.5596973268008121</v>
      </c>
      <c r="D842" s="12">
        <f ca="1">-INDEX('Flow probs &amp; rates'!$M$5:$M$5999,UsefulSeries!$E838,0)*(INDEX('Flow probs &amp; rates'!$O$5:$O$5999,UsefulSeries!$E838,0))/INDEX('Flow probs &amp; rates'!$F$4:$F$5999,UsefulSeries!$E838,0)</f>
        <v>-1.0169696589640591</v>
      </c>
      <c r="E842" s="12">
        <v>0</v>
      </c>
      <c r="F842" s="12">
        <v>0</v>
      </c>
      <c r="G842" s="12"/>
      <c r="H842" s="12"/>
      <c r="I842" s="12">
        <f ca="1">INDEX('Flow probs &amp; rates'!$M$5:$M$5999,UsefulSeries!$E838)</f>
        <v>0.24332270532033412</v>
      </c>
      <c r="J842" s="12"/>
      <c r="K842" s="12">
        <f>INDEX('Flow probs &amp; rates'!$F$4:$F$5999,UsefulSeries!$E838)</f>
        <v>3.3116329104532979E-2</v>
      </c>
      <c r="L842" s="12">
        <f>-INDEX('Flow probs &amp; rates'!$F$4:$F$5999,UsefulSeries!$E838)</f>
        <v>-3.3116329104532979E-2</v>
      </c>
      <c r="M842" s="12"/>
      <c r="N842" s="12"/>
      <c r="O842" s="12"/>
      <c r="P842" s="12">
        <f ca="1"/>
        <v>0</v>
      </c>
      <c r="Q842" s="12">
        <f ca="1"/>
        <v>0</v>
      </c>
      <c r="R842" s="12">
        <f ca="1"/>
        <v>0.18966357598826428</v>
      </c>
      <c r="S842" s="12">
        <f ca="1"/>
        <v>5.3563128391582497E-2</v>
      </c>
      <c r="T842" s="12">
        <f ca="1"/>
        <v>0</v>
      </c>
      <c r="U842" s="12">
        <f ca="1"/>
        <v>0</v>
      </c>
      <c r="V842" s="12"/>
      <c r="W842" s="12">
        <f ca="1">INDEX(P$10:P$6003,UsefulSeries!$I836)</f>
        <v>0</v>
      </c>
      <c r="X842" s="12">
        <f ca="1">INDEX(Q$10:Q$6003,UsefulSeries!$I836)</f>
        <v>0</v>
      </c>
      <c r="Y842" s="12">
        <f ca="1">INDEX(R$10:R$6003,UsefulSeries!$I836)</f>
        <v>0</v>
      </c>
      <c r="Z842" s="12">
        <f ca="1">INDEX(S$10:S$6003,UsefulSeries!$I836)</f>
        <v>0</v>
      </c>
      <c r="AA842" s="12">
        <f ca="1">INDEX(T$10:T$6003,UsefulSeries!$I836)</f>
        <v>12.313102047264877</v>
      </c>
      <c r="AB842" s="12">
        <f ca="1">INDEX(U$10:U$6003,UsefulSeries!$I836)</f>
        <v>0.34493762400287192</v>
      </c>
      <c r="AC842" s="12">
        <f>INDEX( K$10:K$6003,UsefulSeries!$I836)</f>
        <v>0.32847867365323258</v>
      </c>
      <c r="AD842" s="12">
        <f>INDEX(L$10:L$6003,UsefulSeries!$I836)</f>
        <v>0</v>
      </c>
      <c r="AE842" s="12"/>
      <c r="AF842" s="12"/>
      <c r="AG842" s="12"/>
      <c r="AH842" s="12"/>
      <c r="AI842" s="12"/>
      <c r="AJ842" s="12"/>
      <c r="AK842" s="12"/>
      <c r="AL842" s="12"/>
      <c r="AM842" s="12"/>
      <c r="AN842" s="12">
        <f t="shared" ca="1" si="126"/>
        <v>0</v>
      </c>
      <c r="AO842" s="12">
        <f t="shared" ca="1" si="127"/>
        <v>0</v>
      </c>
      <c r="AP842" s="12">
        <f t="shared" ca="1" si="128"/>
        <v>0</v>
      </c>
      <c r="AQ842" s="12">
        <f t="shared" ca="1" si="129"/>
        <v>0</v>
      </c>
      <c r="AR842" s="12">
        <f t="shared" ca="1" si="130"/>
        <v>12.313102047264877</v>
      </c>
      <c r="AS842" s="12">
        <f t="shared" ca="1" si="131"/>
        <v>0.34493762400287192</v>
      </c>
      <c r="AT842" s="12">
        <f t="shared" si="132"/>
        <v>0.32847867365323258</v>
      </c>
      <c r="AU842" s="12">
        <f t="shared" si="133"/>
        <v>0</v>
      </c>
      <c r="AV842" s="12"/>
      <c r="AW842" s="12">
        <f ca="1">INDEX(I$10:I$6003,UsefulSeries!$I836)</f>
        <v>2.744603617032389E-2</v>
      </c>
      <c r="AX842" s="12"/>
      <c r="AY842" s="12"/>
      <c r="AZ842" s="12">
        <f ca="1"/>
        <v>0.34493762400287187</v>
      </c>
      <c r="BA842" s="12"/>
      <c r="BB842" s="12">
        <f t="shared" ca="1" si="134"/>
        <v>0.34493762400287187</v>
      </c>
      <c r="BC842" s="12"/>
      <c r="BD842" s="38">
        <f ca="1"/>
        <v>2.6678822469747277E-2</v>
      </c>
    </row>
    <row r="843" spans="1:56" x14ac:dyDescent="0.35">
      <c r="A843" s="12">
        <v>0</v>
      </c>
      <c r="B843" s="12">
        <v>0</v>
      </c>
      <c r="C843" s="12">
        <f ca="1">-INDEX('Flow probs &amp; rates'!$M$5:$M$5999,UsefulSeries!$E838,0)*(INDEX('Flow probs &amp; rates'!$O$5:$O$5999,UsefulSeries!$E838,0))/INDEX('Flow probs &amp; rates'!$F$4:$F$5999,UsefulSeries!$E838,0)</f>
        <v>-1.0169696589640591</v>
      </c>
      <c r="D843" s="12">
        <f ca="1">INDEX('Flow probs &amp; rates'!$O$5:$O$5999,UsefulSeries!$E838,0)*(1-INDEX('Flow probs &amp; rates'!$O$5:$O$5999,UsefulSeries!$E838,0))/INDEX('Flow probs &amp; rates'!$F$4:$F$5999,UsefulSeries!$E838,0)</f>
        <v>3.6010238382752995</v>
      </c>
      <c r="E843" s="12">
        <v>0</v>
      </c>
      <c r="F843" s="12">
        <v>0</v>
      </c>
      <c r="G843" s="12"/>
      <c r="H843" s="12"/>
      <c r="I843" s="12">
        <f ca="1">INDEX('Flow probs &amp; rates'!$O$5:$O$5999,UsefulSeries!$E838)</f>
        <v>0.13841002577725328</v>
      </c>
      <c r="J843" s="12"/>
      <c r="K843" s="12"/>
      <c r="L843" s="12">
        <f>-INDEX('Flow probs &amp; rates'!$F$4:$F$5999,UsefulSeries!$E838)</f>
        <v>-3.3116329104532979E-2</v>
      </c>
      <c r="M843" s="12"/>
      <c r="N843" s="12"/>
      <c r="O843" s="12"/>
      <c r="P843" s="12">
        <f ca="1"/>
        <v>0</v>
      </c>
      <c r="Q843" s="12">
        <f ca="1"/>
        <v>0</v>
      </c>
      <c r="R843" s="12">
        <f ca="1"/>
        <v>5.356312839158249E-2</v>
      </c>
      <c r="S843" s="12">
        <f ca="1"/>
        <v>0.29282563064577555</v>
      </c>
      <c r="T843" s="12">
        <f ca="1"/>
        <v>0</v>
      </c>
      <c r="U843" s="12">
        <f ca="1"/>
        <v>0</v>
      </c>
      <c r="V843" s="12"/>
      <c r="W843" s="12">
        <f ca="1">INDEX(P$11:P$6003,UsefulSeries!$I836)</f>
        <v>0</v>
      </c>
      <c r="X843" s="12">
        <f ca="1">INDEX(Q$11:Q$6003,UsefulSeries!$I836)</f>
        <v>0</v>
      </c>
      <c r="Y843" s="12">
        <f ca="1">INDEX(R$11:R$6003,UsefulSeries!$I836)</f>
        <v>0</v>
      </c>
      <c r="Z843" s="12">
        <f ca="1">INDEX(S$11:S$6003,UsefulSeries!$I836)</f>
        <v>0</v>
      </c>
      <c r="AA843" s="12">
        <f ca="1">INDEX(T$11:T$6003,UsefulSeries!$I836)</f>
        <v>0.34493762400287192</v>
      </c>
      <c r="AB843" s="12">
        <f ca="1">INDEX(U$11:U$6003,UsefulSeries!$I836)</f>
        <v>16.550346796121488</v>
      </c>
      <c r="AC843" s="12">
        <f>INDEX( K$11:K$6003,UsefulSeries!$I836)</f>
        <v>0</v>
      </c>
      <c r="AD843" s="12">
        <f>INDEX(L$11:L$6003,UsefulSeries!$I836)</f>
        <v>0.32847867365323258</v>
      </c>
      <c r="AE843" s="12"/>
      <c r="AF843" s="12"/>
      <c r="AG843" s="12"/>
      <c r="AH843" s="12"/>
      <c r="AI843" s="12"/>
      <c r="AJ843" s="12"/>
      <c r="AK843" s="12"/>
      <c r="AL843" s="12"/>
      <c r="AM843" s="12"/>
      <c r="AN843" s="12">
        <f t="shared" ca="1" si="126"/>
        <v>0</v>
      </c>
      <c r="AO843" s="12">
        <f t="shared" ca="1" si="127"/>
        <v>0</v>
      </c>
      <c r="AP843" s="12">
        <f t="shared" ca="1" si="128"/>
        <v>0</v>
      </c>
      <c r="AQ843" s="12">
        <f t="shared" ca="1" si="129"/>
        <v>0</v>
      </c>
      <c r="AR843" s="12">
        <f t="shared" ca="1" si="130"/>
        <v>0.34493762400287192</v>
      </c>
      <c r="AS843" s="12">
        <f t="shared" ca="1" si="131"/>
        <v>16.550346796121488</v>
      </c>
      <c r="AT843" s="12">
        <f t="shared" si="132"/>
        <v>0</v>
      </c>
      <c r="AU843" s="12">
        <f t="shared" si="133"/>
        <v>0.32847867365323258</v>
      </c>
      <c r="AV843" s="12"/>
      <c r="AW843" s="12">
        <f ca="1">INDEX(I$11:I$6003,UsefulSeries!$I836)</f>
        <v>2.026969329588911E-2</v>
      </c>
      <c r="AX843" s="12"/>
      <c r="AY843" s="12"/>
      <c r="AZ843" s="12">
        <f ca="1"/>
        <v>0.34493762400287198</v>
      </c>
      <c r="BA843" s="12"/>
      <c r="BB843" s="12">
        <f t="shared" ca="1" si="134"/>
        <v>0.34493762400287198</v>
      </c>
      <c r="BC843" s="12"/>
      <c r="BD843" s="38">
        <f ca="1"/>
        <v>1.9361795898309563E-2</v>
      </c>
    </row>
    <row r="844" spans="1:56" x14ac:dyDescent="0.35">
      <c r="A844" s="12">
        <v>0</v>
      </c>
      <c r="B844" s="12">
        <v>0</v>
      </c>
      <c r="C844" s="12">
        <v>0</v>
      </c>
      <c r="D844" s="12">
        <v>0</v>
      </c>
      <c r="E844" s="12">
        <f ca="1">INDEX('Flow probs &amp; rates'!$P$5:$P$5999,UsefulSeries!$E838,0)*(1-INDEX('Flow probs &amp; rates'!$P$5:$P$5999,UsefulSeries!$E838,0))/INDEX('Flow probs &amp; rates'!$G$4:$G$5999,UsefulSeries!$E838,0)</f>
        <v>6.7152792025432936E-2</v>
      </c>
      <c r="F844" s="12">
        <f ca="1">-INDEX('Flow probs &amp; rates'!$P$5:$P$5999,UsefulSeries!$E838,0)*(INDEX('Flow probs &amp; rates'!$Q$5:$Q$5999,UsefulSeries!$E838,0))/INDEX('Flow probs &amp; rates'!$G$4:$G$5999,UsefulSeries!$E838,0)</f>
        <v>-1.5007757005901894E-3</v>
      </c>
      <c r="G844" s="12"/>
      <c r="H844" s="12"/>
      <c r="I844" s="12">
        <f ca="1">INDEX('Flow probs &amp; rates'!$P$5:$P$5999,UsefulSeries!$E838)</f>
        <v>2.2839913762148639E-2</v>
      </c>
      <c r="J844" s="12"/>
      <c r="K844" s="12">
        <f>INDEX('Flow probs &amp; rates'!$G$4:$G$5999,UsefulSeries!$E838)</f>
        <v>0.3323503227242377</v>
      </c>
      <c r="L844" s="12"/>
      <c r="M844" s="12"/>
      <c r="N844" s="12"/>
      <c r="O844" s="12"/>
      <c r="P844" s="12">
        <f ca="1"/>
        <v>0</v>
      </c>
      <c r="Q844" s="12">
        <f ca="1"/>
        <v>0</v>
      </c>
      <c r="R844" s="12">
        <f ca="1"/>
        <v>0</v>
      </c>
      <c r="S844" s="12">
        <f ca="1"/>
        <v>0</v>
      </c>
      <c r="T844" s="12">
        <f ca="1"/>
        <v>14.899188552341618</v>
      </c>
      <c r="U844" s="12">
        <f ca="1"/>
        <v>0.34789356124475962</v>
      </c>
      <c r="V844" s="12"/>
      <c r="W844" s="12"/>
      <c r="X844" s="12"/>
      <c r="Y844" s="12"/>
      <c r="Z844" s="12"/>
      <c r="AA844" s="12"/>
      <c r="AB844" s="12"/>
      <c r="AC844" s="12"/>
      <c r="AD844" s="12"/>
      <c r="AE844" s="12">
        <f t="array" ref="AE844:AJ845">TRANSPOSE(AC838:AD843)</f>
        <v>-0.64102389774620117</v>
      </c>
      <c r="AF844" s="12">
        <v>-0.64102389774620117</v>
      </c>
      <c r="AG844" s="12">
        <v>3.0497428600566243E-2</v>
      </c>
      <c r="AH844" s="12">
        <v>0</v>
      </c>
      <c r="AI844" s="12">
        <v>0.32847867365323258</v>
      </c>
      <c r="AJ844" s="12">
        <v>0</v>
      </c>
      <c r="AK844" s="12"/>
      <c r="AL844" s="12"/>
      <c r="AM844" s="12"/>
      <c r="AN844" s="12">
        <f t="shared" si="126"/>
        <v>-0.64102389774620117</v>
      </c>
      <c r="AO844" s="12">
        <f t="shared" si="127"/>
        <v>-0.64102389774620117</v>
      </c>
      <c r="AP844" s="12">
        <f t="shared" si="128"/>
        <v>3.0497428600566243E-2</v>
      </c>
      <c r="AQ844" s="12">
        <f t="shared" si="129"/>
        <v>0</v>
      </c>
      <c r="AR844" s="12">
        <f t="shared" si="130"/>
        <v>0.32847867365323258</v>
      </c>
      <c r="AS844" s="12">
        <f t="shared" si="131"/>
        <v>0</v>
      </c>
      <c r="AT844" s="12">
        <f t="shared" si="132"/>
        <v>0</v>
      </c>
      <c r="AU844" s="12">
        <f t="shared" si="133"/>
        <v>0</v>
      </c>
      <c r="AV844" s="12"/>
      <c r="AW844" s="12"/>
      <c r="AX844" s="12">
        <f>INDEX($N$6:$N$6003,UsefulSeries!$K836)</f>
        <v>7.9111707648460428E-4</v>
      </c>
      <c r="AY844" s="12"/>
      <c r="AZ844" s="12"/>
      <c r="BA844" s="12"/>
      <c r="BB844" s="12">
        <f t="shared" si="134"/>
        <v>7.9111707648460428E-4</v>
      </c>
      <c r="BC844" s="12"/>
      <c r="BD844" s="38">
        <f ca="1"/>
        <v>2.9712579053830609E-2</v>
      </c>
    </row>
    <row r="845" spans="1:56" x14ac:dyDescent="0.35">
      <c r="A845" s="12">
        <v>0</v>
      </c>
      <c r="B845" s="12">
        <v>0</v>
      </c>
      <c r="C845" s="12">
        <v>0</v>
      </c>
      <c r="D845" s="12">
        <v>0</v>
      </c>
      <c r="E845" s="12">
        <f ca="1">-INDEX('Flow probs &amp; rates'!$P$5:$P$5999,UsefulSeries!$E838,0)*(INDEX('Flow probs &amp; rates'!$Q$5:$Q$5999,UsefulSeries!$E838,0))/INDEX('Flow probs &amp; rates'!$G$4:$G$5999,UsefulSeries!$E838,0)</f>
        <v>-1.5007757005901894E-3</v>
      </c>
      <c r="F845" s="12">
        <f ca="1">INDEX('Flow probs &amp; rates'!$Q$5:$Q$5999,UsefulSeries!$E838,0)*(1-INDEX('Flow probs &amp; rates'!$Q$5:$Q$5999,UsefulSeries!$E838,0))/INDEX('Flow probs &amp; rates'!$G$4:$G$5999,UsefulSeries!$E838,0)</f>
        <v>6.4273509569595808E-2</v>
      </c>
      <c r="G845" s="12"/>
      <c r="H845" s="12"/>
      <c r="I845" s="12">
        <f ca="1">INDEX('Flow probs &amp; rates'!$Q$5:$Q$5999,UsefulSeries!$E838)</f>
        <v>2.1838229934757904E-2</v>
      </c>
      <c r="J845" s="12"/>
      <c r="K845" s="12"/>
      <c r="L845" s="12">
        <f>INDEX('Flow probs &amp; rates'!$G$4:$G$5999,UsefulSeries!$E838)</f>
        <v>0.3323503227242377</v>
      </c>
      <c r="M845" s="12"/>
      <c r="N845" s="12"/>
      <c r="O845" s="12"/>
      <c r="P845" s="12">
        <f ca="1"/>
        <v>0</v>
      </c>
      <c r="Q845" s="12">
        <f ca="1"/>
        <v>0</v>
      </c>
      <c r="R845" s="12">
        <f ca="1"/>
        <v>0</v>
      </c>
      <c r="S845" s="12">
        <f ca="1"/>
        <v>0</v>
      </c>
      <c r="T845" s="12">
        <f ca="1"/>
        <v>0.34789356124475962</v>
      </c>
      <c r="U845" s="12">
        <f ca="1"/>
        <v>15.566632612767716</v>
      </c>
      <c r="V845" s="12"/>
      <c r="W845" s="12"/>
      <c r="X845" s="12"/>
      <c r="Y845" s="12"/>
      <c r="Z845" s="12"/>
      <c r="AA845" s="12"/>
      <c r="AB845" s="12"/>
      <c r="AC845" s="12"/>
      <c r="AD845" s="12"/>
      <c r="AE845" s="12">
        <v>0.64102389774620117</v>
      </c>
      <c r="AF845" s="12">
        <v>0</v>
      </c>
      <c r="AG845" s="12">
        <v>-3.0497428600566243E-2</v>
      </c>
      <c r="AH845" s="12">
        <v>-3.0497428600566243E-2</v>
      </c>
      <c r="AI845" s="12">
        <v>0</v>
      </c>
      <c r="AJ845" s="12">
        <v>0.32847867365323258</v>
      </c>
      <c r="AK845" s="12"/>
      <c r="AL845" s="12"/>
      <c r="AM845" s="12"/>
      <c r="AN845" s="12">
        <f t="shared" si="126"/>
        <v>0.64102389774620117</v>
      </c>
      <c r="AO845" s="12">
        <f t="shared" si="127"/>
        <v>0</v>
      </c>
      <c r="AP845" s="12">
        <f t="shared" si="128"/>
        <v>-3.0497428600566243E-2</v>
      </c>
      <c r="AQ845" s="12">
        <f t="shared" si="129"/>
        <v>-3.0497428600566243E-2</v>
      </c>
      <c r="AR845" s="12">
        <f t="shared" si="130"/>
        <v>0</v>
      </c>
      <c r="AS845" s="12">
        <f t="shared" si="131"/>
        <v>0.32847867365323258</v>
      </c>
      <c r="AT845" s="12">
        <f t="shared" si="132"/>
        <v>0</v>
      </c>
      <c r="AU845" s="12">
        <f t="shared" si="133"/>
        <v>0</v>
      </c>
      <c r="AV845" s="12"/>
      <c r="AW845" s="12"/>
      <c r="AX845" s="12">
        <f>INDEX('Margin error adjustment'!N$7:N$6003,UsefulSeries!$K836)</f>
        <v>-9.0057654115905175E-4</v>
      </c>
      <c r="AY845" s="12"/>
      <c r="AZ845" s="12"/>
      <c r="BA845" s="12"/>
      <c r="BB845" s="12">
        <f t="shared" si="134"/>
        <v>-9.0057654115905175E-4</v>
      </c>
      <c r="BC845" s="12"/>
      <c r="BD845" s="38">
        <f ca="1"/>
        <v>4.6549925102166968E-2</v>
      </c>
    </row>
    <row r="846" spans="1:56" x14ac:dyDescent="0.35">
      <c r="A846" s="12">
        <f ca="1">INDEX('Flow probs &amp; rates'!$K$5:$K$5999,UsefulSeries!$E844,0)*(1-INDEX('Flow probs &amp; rates'!$K$5:$K$5999,UsefulSeries!$E844,0))/INDEX('Flow probs &amp; rates'!$E$4:$E$5999,UsefulSeries!$E844,0)</f>
        <v>2.252570178810924E-2</v>
      </c>
      <c r="B846" s="12">
        <f ca="1">-INDEX('Flow probs &amp; rates'!$K$5:$K$5999,UsefulSeries!$E844,0)*(INDEX('Flow probs &amp; rates'!$L$5:$L$5999,UsefulSeries!$E844,0))/INDEX('Flow probs &amp; rates'!$E$4:$E$5999,UsefulSeries!$E844,0)</f>
        <v>-3.2655576427015494E-4</v>
      </c>
      <c r="C846" s="12">
        <v>0</v>
      </c>
      <c r="D846" s="12">
        <v>0</v>
      </c>
      <c r="E846" s="12">
        <v>0</v>
      </c>
      <c r="F846" s="12">
        <v>0</v>
      </c>
      <c r="G846" s="12"/>
      <c r="H846" s="12"/>
      <c r="I846" s="12">
        <f ca="1">INDEX('Flow probs &amp; rates'!$K$5:$K$5999,UsefulSeries!$E844)</f>
        <v>1.4438592584944282E-2</v>
      </c>
      <c r="J846" s="12"/>
      <c r="K846" s="12">
        <f>-INDEX('Flow probs &amp; rates'!$E$4:$E$5999,UsefulSeries!$E844)</f>
        <v>-0.63172813717271181</v>
      </c>
      <c r="L846" s="12">
        <f>INDEX('Flow probs &amp; rates'!$E$4:$E$5999,UsefulSeries!$E844)</f>
        <v>0.63172813717271181</v>
      </c>
      <c r="M846" s="12"/>
      <c r="N846" s="12"/>
      <c r="O846" s="12"/>
      <c r="P846" s="12">
        <f t="array" aca="1" ref="P846:U851" ca="1">MINVERSE(A846:F851)</f>
        <v>44.403162450618403</v>
      </c>
      <c r="Q846" s="12">
        <f ca="1"/>
        <v>0.65041207303375792</v>
      </c>
      <c r="R846" s="12">
        <f ca="1"/>
        <v>0</v>
      </c>
      <c r="S846" s="12">
        <f ca="1"/>
        <v>0</v>
      </c>
      <c r="T846" s="12">
        <f ca="1"/>
        <v>0</v>
      </c>
      <c r="U846" s="12">
        <f ca="1"/>
        <v>0</v>
      </c>
      <c r="V846" s="12"/>
      <c r="W846" s="12">
        <f ca="1">INDEX(P$6:P$6003,UsefulSeries!$I844)</f>
        <v>54.831925585358704</v>
      </c>
      <c r="X846" s="12">
        <f ca="1">INDEX(Q$6:Q$6003,UsefulSeries!$I844)</f>
        <v>0.65898286251343097</v>
      </c>
      <c r="Y846" s="12">
        <f ca="1">INDEX(R$6:R$6003,UsefulSeries!$I844)</f>
        <v>0</v>
      </c>
      <c r="Z846" s="12">
        <f ca="1">INDEX(S$6:S$6003,UsefulSeries!$I844)</f>
        <v>0</v>
      </c>
      <c r="AA846" s="12">
        <f ca="1">INDEX(T$6:T$6003,UsefulSeries!$I844)</f>
        <v>0</v>
      </c>
      <c r="AB846" s="12">
        <f ca="1">INDEX(U$6:U$6003,UsefulSeries!$I844)</f>
        <v>0</v>
      </c>
      <c r="AC846" s="12">
        <f>INDEX( K$6:K$6003,UsefulSeries!$I844)</f>
        <v>-0.64181501482268577</v>
      </c>
      <c r="AD846" s="12">
        <f>INDEX(L$6:L$6003,UsefulSeries!$I844)</f>
        <v>0.64181501482268577</v>
      </c>
      <c r="AE846" s="12"/>
      <c r="AF846" s="12"/>
      <c r="AG846" s="12"/>
      <c r="AH846" s="12"/>
      <c r="AI846" s="12"/>
      <c r="AJ846" s="12"/>
      <c r="AK846" s="12"/>
      <c r="AL846" s="12"/>
      <c r="AM846" s="12"/>
      <c r="AN846" s="12">
        <f t="shared" ca="1" si="126"/>
        <v>54.831925585358704</v>
      </c>
      <c r="AO846" s="12">
        <f t="shared" ca="1" si="127"/>
        <v>0.65898286251343097</v>
      </c>
      <c r="AP846" s="12">
        <f t="shared" ca="1" si="128"/>
        <v>0</v>
      </c>
      <c r="AQ846" s="12">
        <f t="shared" ca="1" si="129"/>
        <v>0</v>
      </c>
      <c r="AR846" s="12">
        <f t="shared" ca="1" si="130"/>
        <v>0</v>
      </c>
      <c r="AS846" s="12">
        <f t="shared" ca="1" si="131"/>
        <v>0</v>
      </c>
      <c r="AT846" s="12">
        <f t="shared" si="132"/>
        <v>-0.64181501482268577</v>
      </c>
      <c r="AU846" s="12">
        <f t="shared" si="133"/>
        <v>0.64181501482268577</v>
      </c>
      <c r="AV846" s="12"/>
      <c r="AW846" s="12">
        <f ca="1">INDEX(I$6:I$6003,UsefulSeries!$I844)</f>
        <v>1.1847519860722388E-2</v>
      </c>
      <c r="AX846" s="12"/>
      <c r="AY846" s="12"/>
      <c r="AZ846" s="12">
        <f t="array" aca="1" ref="AZ846:AZ851" ca="1">MMULT(W846:AB851,AW846:AW851)</f>
        <v>0.65898286251343108</v>
      </c>
      <c r="BA846" s="12"/>
      <c r="BB846" s="12">
        <f t="shared" ca="1" si="134"/>
        <v>0.65898286251343108</v>
      </c>
      <c r="BC846" s="12"/>
      <c r="BD846" s="38">
        <f t="array" aca="1" ref="BD846:BD853" ca="1">MMULT(MINVERSE(AN846:AU853),BB846:BB853)</f>
        <v>1.137549182589433E-2</v>
      </c>
    </row>
    <row r="847" spans="1:56" x14ac:dyDescent="0.35">
      <c r="A847" s="12">
        <f ca="1">-INDEX('Flow probs &amp; rates'!$K$5:$K$5999,UsefulSeries!$E844,0)*(INDEX('Flow probs &amp; rates'!$L$5:$L$5999,UsefulSeries!$E844,0))/INDEX('Flow probs &amp; rates'!$E$4:$E$5999,UsefulSeries!$E844,0)</f>
        <v>-3.2655576427015494E-4</v>
      </c>
      <c r="B847" s="12">
        <f ca="1">INDEX('Flow probs &amp; rates'!$L$5:$L$5999,UsefulSeries!$E844,0)*(1-INDEX('Flow probs &amp; rates'!$L$5:$L$5999,UsefulSeries!$E844,0))/INDEX('Flow probs &amp; rates'!$E$4:$E$5999,UsefulSeries!$E844,0)</f>
        <v>2.2293726164152785E-2</v>
      </c>
      <c r="C847" s="12">
        <v>0</v>
      </c>
      <c r="D847" s="12">
        <v>0</v>
      </c>
      <c r="E847" s="12">
        <v>0</v>
      </c>
      <c r="F847" s="12">
        <v>0</v>
      </c>
      <c r="G847" s="12"/>
      <c r="H847" s="12"/>
      <c r="I847" s="12">
        <f ca="1">INDEX('Flow probs &amp; rates'!$L$5:$L$5999,UsefulSeries!$E844)</f>
        <v>1.4287712838473464E-2</v>
      </c>
      <c r="J847" s="12"/>
      <c r="K847" s="12">
        <f>-INDEX('Flow probs &amp; rates'!$E$4:$E$5999,UsefulSeries!$E844)</f>
        <v>-0.63172813717271181</v>
      </c>
      <c r="L847" s="12"/>
      <c r="M847" s="12"/>
      <c r="N847" s="12"/>
      <c r="O847" s="12"/>
      <c r="P847" s="12">
        <f ca="1"/>
        <v>0.65041207303375792</v>
      </c>
      <c r="Q847" s="12">
        <f ca="1"/>
        <v>44.865196084622788</v>
      </c>
      <c r="R847" s="12">
        <f ca="1"/>
        <v>0</v>
      </c>
      <c r="S847" s="12">
        <f ca="1"/>
        <v>0</v>
      </c>
      <c r="T847" s="12">
        <f ca="1"/>
        <v>0</v>
      </c>
      <c r="U847" s="12">
        <f ca="1"/>
        <v>0</v>
      </c>
      <c r="V847" s="12"/>
      <c r="W847" s="12">
        <f ca="1">INDEX(P$7:P$6003,UsefulSeries!$I844)</f>
        <v>0.65898286251343097</v>
      </c>
      <c r="X847" s="12">
        <f ca="1">INDEX(Q$7:Q$6003,UsefulSeries!$I844)</f>
        <v>45.842841411247363</v>
      </c>
      <c r="Y847" s="12">
        <f ca="1">INDEX(R$7:R$6003,UsefulSeries!$I844)</f>
        <v>0</v>
      </c>
      <c r="Z847" s="12">
        <f ca="1">INDEX(S$7:S$6003,UsefulSeries!$I844)</f>
        <v>0</v>
      </c>
      <c r="AA847" s="12">
        <f ca="1">INDEX(T$7:T$6003,UsefulSeries!$I844)</f>
        <v>0</v>
      </c>
      <c r="AB847" s="12">
        <f ca="1">INDEX(U$7:U$6003,UsefulSeries!$I844)</f>
        <v>0</v>
      </c>
      <c r="AC847" s="12">
        <f>INDEX( K$7:K$6003,UsefulSeries!$I844,1)</f>
        <v>-0.64181501482268577</v>
      </c>
      <c r="AD847" s="12">
        <f>INDEX(L$7:L$6003,UsefulSeries!$I844,1)</f>
        <v>0</v>
      </c>
      <c r="AE847" s="12"/>
      <c r="AF847" s="12"/>
      <c r="AG847" s="12"/>
      <c r="AH847" s="12"/>
      <c r="AI847" s="12"/>
      <c r="AJ847" s="12"/>
      <c r="AK847" s="12"/>
      <c r="AL847" s="12"/>
      <c r="AM847" s="12"/>
      <c r="AN847" s="12">
        <f t="shared" ca="1" si="126"/>
        <v>0.65898286251343097</v>
      </c>
      <c r="AO847" s="12">
        <f t="shared" ca="1" si="127"/>
        <v>45.842841411247363</v>
      </c>
      <c r="AP847" s="12">
        <f t="shared" ca="1" si="128"/>
        <v>0</v>
      </c>
      <c r="AQ847" s="12">
        <f t="shared" ca="1" si="129"/>
        <v>0</v>
      </c>
      <c r="AR847" s="12">
        <f t="shared" ca="1" si="130"/>
        <v>0</v>
      </c>
      <c r="AS847" s="12">
        <f t="shared" ca="1" si="131"/>
        <v>0</v>
      </c>
      <c r="AT847" s="12">
        <f t="shared" si="132"/>
        <v>-0.64181501482268577</v>
      </c>
      <c r="AU847" s="12">
        <f t="shared" si="133"/>
        <v>0</v>
      </c>
      <c r="AV847" s="12"/>
      <c r="AW847" s="12">
        <f ca="1">INDEX(I$7:I$6003,UsefulSeries!$I844)</f>
        <v>1.4204519831577545E-2</v>
      </c>
      <c r="AX847" s="12"/>
      <c r="AY847" s="12"/>
      <c r="AZ847" s="12">
        <f ca="1"/>
        <v>0.65898286251343108</v>
      </c>
      <c r="BA847" s="12"/>
      <c r="BB847" s="12">
        <f t="shared" ca="1" si="134"/>
        <v>0.65898286251343108</v>
      </c>
      <c r="BC847" s="12"/>
      <c r="BD847" s="38">
        <f ca="1"/>
        <v>1.4136423166785334E-2</v>
      </c>
    </row>
    <row r="848" spans="1:56" x14ac:dyDescent="0.35">
      <c r="A848" s="12">
        <v>0</v>
      </c>
      <c r="B848" s="12">
        <v>0</v>
      </c>
      <c r="C848" s="12">
        <f ca="1">INDEX('Flow probs &amp; rates'!$M$5:$M$5999,UsefulSeries!$E844,0)*(1-INDEX('Flow probs &amp; rates'!$M$5:$M$5999,UsefulSeries!$E844,0))/INDEX('Flow probs &amp; rates'!$F$4:$F$5999,UsefulSeries!$E844,0)</f>
        <v>5.0970988193784512</v>
      </c>
      <c r="D848" s="12">
        <f ca="1">-INDEX('Flow probs &amp; rates'!$M$5:$M$5999,UsefulSeries!$E844,0)*(INDEX('Flow probs &amp; rates'!$O$5:$O$5999,UsefulSeries!$E844,0))/INDEX('Flow probs &amp; rates'!$F$4:$F$5999,UsefulSeries!$E844,0)</f>
        <v>-0.92715710984159427</v>
      </c>
      <c r="E848" s="12">
        <v>0</v>
      </c>
      <c r="F848" s="12">
        <v>0</v>
      </c>
      <c r="G848" s="12"/>
      <c r="H848" s="12"/>
      <c r="I848" s="12">
        <f ca="1">INDEX('Flow probs &amp; rates'!$M$5:$M$5999,UsefulSeries!$E844)</f>
        <v>0.23854659789329238</v>
      </c>
      <c r="J848" s="12"/>
      <c r="K848" s="12">
        <f>INDEX('Flow probs &amp; rates'!$F$4:$F$5999,UsefulSeries!$E844)</f>
        <v>3.5636373741911878E-2</v>
      </c>
      <c r="L848" s="12">
        <f>-INDEX('Flow probs &amp; rates'!$F$4:$F$5999,UsefulSeries!$E844)</f>
        <v>-3.5636373741911878E-2</v>
      </c>
      <c r="M848" s="12"/>
      <c r="N848" s="12"/>
      <c r="O848" s="12"/>
      <c r="P848" s="12">
        <f ca="1"/>
        <v>0</v>
      </c>
      <c r="Q848" s="12">
        <f ca="1"/>
        <v>0</v>
      </c>
      <c r="R848" s="12">
        <f ca="1"/>
        <v>0.20659578905956918</v>
      </c>
      <c r="S848" s="12">
        <f ca="1"/>
        <v>5.7206218817813417E-2</v>
      </c>
      <c r="T848" s="12">
        <f ca="1"/>
        <v>0</v>
      </c>
      <c r="U848" s="12">
        <f ca="1"/>
        <v>0</v>
      </c>
      <c r="V848" s="12"/>
      <c r="W848" s="12">
        <f ca="1">INDEX(P$8:P$6003,UsefulSeries!$I844)</f>
        <v>0</v>
      </c>
      <c r="X848" s="12">
        <f ca="1">INDEX(Q$8:Q$6003,UsefulSeries!$I844)</f>
        <v>0</v>
      </c>
      <c r="Y848" s="12">
        <f ca="1">INDEX(R$8:R$6003,UsefulSeries!$I844)</f>
        <v>0.15959739061913761</v>
      </c>
      <c r="Z848" s="12">
        <f ca="1">INDEX(S$8:S$6003,UsefulSeries!$I844)</f>
        <v>5.5500008949422613E-2</v>
      </c>
      <c r="AA848" s="12">
        <f ca="1">INDEX(T$8:T$6003,UsefulSeries!$I844)</f>
        <v>0</v>
      </c>
      <c r="AB848" s="12">
        <f ca="1">INDEX(U$8:U$6003,UsefulSeries!$I844)</f>
        <v>0</v>
      </c>
      <c r="AC848" s="12">
        <f>INDEX( K$8:K$6003,UsefulSeries!$I844)</f>
        <v>2.9596852059407191E-2</v>
      </c>
      <c r="AD848" s="12">
        <f>INDEX(L$8:L$6003,UsefulSeries!$I844)</f>
        <v>-2.9596852059407191E-2</v>
      </c>
      <c r="AE848" s="12"/>
      <c r="AF848" s="12"/>
      <c r="AG848" s="12"/>
      <c r="AH848" s="12"/>
      <c r="AI848" s="12"/>
      <c r="AJ848" s="12"/>
      <c r="AK848" s="12"/>
      <c r="AL848" s="12"/>
      <c r="AM848" s="12"/>
      <c r="AN848" s="12">
        <f t="shared" ca="1" si="126"/>
        <v>0</v>
      </c>
      <c r="AO848" s="12">
        <f t="shared" ca="1" si="127"/>
        <v>0</v>
      </c>
      <c r="AP848" s="12">
        <f t="shared" ca="1" si="128"/>
        <v>0.15959739061913761</v>
      </c>
      <c r="AQ848" s="12">
        <f t="shared" ca="1" si="129"/>
        <v>5.5500008949422613E-2</v>
      </c>
      <c r="AR848" s="12">
        <f t="shared" ca="1" si="130"/>
        <v>0</v>
      </c>
      <c r="AS848" s="12">
        <f t="shared" ca="1" si="131"/>
        <v>0</v>
      </c>
      <c r="AT848" s="12">
        <f t="shared" si="132"/>
        <v>2.9596852059407191E-2</v>
      </c>
      <c r="AU848" s="12">
        <f t="shared" si="133"/>
        <v>-2.9596852059407191E-2</v>
      </c>
      <c r="AV848" s="12"/>
      <c r="AW848" s="12">
        <f ca="1">INDEX(I$8:I$6003,UsefulSeries!$I844)</f>
        <v>0.2843188904915348</v>
      </c>
      <c r="AX848" s="12"/>
      <c r="AY848" s="12"/>
      <c r="AZ848" s="12">
        <f ca="1"/>
        <v>5.550000894942262E-2</v>
      </c>
      <c r="BA848" s="12"/>
      <c r="BB848" s="12">
        <f t="shared" ca="1" si="134"/>
        <v>5.550000894942262E-2</v>
      </c>
      <c r="BC848" s="12"/>
      <c r="BD848" s="38">
        <f ca="1"/>
        <v>0.2907212151690991</v>
      </c>
    </row>
    <row r="849" spans="1:56" x14ac:dyDescent="0.35">
      <c r="A849" s="12">
        <v>0</v>
      </c>
      <c r="B849" s="12">
        <v>0</v>
      </c>
      <c r="C849" s="12">
        <f ca="1">-INDEX('Flow probs &amp; rates'!$M$5:$M$5999,UsefulSeries!$E844,0)*(INDEX('Flow probs &amp; rates'!$O$5:$O$5999,UsefulSeries!$E844,0))/INDEX('Flow probs &amp; rates'!$F$4:$F$5999,UsefulSeries!$E844,0)</f>
        <v>-0.92715710984159427</v>
      </c>
      <c r="D849" s="12">
        <f ca="1">INDEX('Flow probs &amp; rates'!$O$5:$O$5999,UsefulSeries!$E844,0)*(1-INDEX('Flow probs &amp; rates'!$O$5:$O$5999,UsefulSeries!$E844,0))/INDEX('Flow probs &amp; rates'!$F$4:$F$5999,UsefulSeries!$E844,0)</f>
        <v>3.348355452401762</v>
      </c>
      <c r="E849" s="12">
        <v>0</v>
      </c>
      <c r="F849" s="12">
        <v>0</v>
      </c>
      <c r="G849" s="12"/>
      <c r="H849" s="12"/>
      <c r="I849" s="12">
        <f ca="1">INDEX('Flow probs &amp; rates'!$O$5:$O$5999,UsefulSeries!$E844)</f>
        <v>0.13850760218582414</v>
      </c>
      <c r="J849" s="12"/>
      <c r="K849" s="12"/>
      <c r="L849" s="12">
        <f>-INDEX('Flow probs &amp; rates'!$F$4:$F$5999,UsefulSeries!$E844)</f>
        <v>-3.5636373741911878E-2</v>
      </c>
      <c r="M849" s="12"/>
      <c r="N849" s="12"/>
      <c r="O849" s="12"/>
      <c r="P849" s="12">
        <f ca="1"/>
        <v>0</v>
      </c>
      <c r="Q849" s="12">
        <f ca="1"/>
        <v>0</v>
      </c>
      <c r="R849" s="12">
        <f ca="1"/>
        <v>5.7206218817813417E-2</v>
      </c>
      <c r="S849" s="12">
        <f ca="1"/>
        <v>0.314494433901499</v>
      </c>
      <c r="T849" s="12">
        <f ca="1"/>
        <v>0</v>
      </c>
      <c r="U849" s="12">
        <f ca="1"/>
        <v>0</v>
      </c>
      <c r="V849" s="12"/>
      <c r="W849" s="12">
        <f ca="1">INDEX(P$9:P$6003,UsefulSeries!$I844)</f>
        <v>0</v>
      </c>
      <c r="X849" s="12">
        <f ca="1">INDEX(Q$9:Q$6003,UsefulSeries!$I844)</f>
        <v>0</v>
      </c>
      <c r="Y849" s="12">
        <f ca="1">INDEX(R$9:R$6003,UsefulSeries!$I844)</f>
        <v>5.550000894942262E-2</v>
      </c>
      <c r="Z849" s="12">
        <f ca="1">INDEX(S$9:S$6003,UsefulSeries!$I844)</f>
        <v>0.21775937636564885</v>
      </c>
      <c r="AA849" s="12">
        <f ca="1">INDEX(T$9:T$6003,UsefulSeries!$I844)</f>
        <v>0</v>
      </c>
      <c r="AB849" s="12">
        <f ca="1">INDEX(U$9:U$6003,UsefulSeries!$I844)</f>
        <v>0</v>
      </c>
      <c r="AC849" s="12">
        <f>INDEX( K$9:K$6003,UsefulSeries!$I844)</f>
        <v>0</v>
      </c>
      <c r="AD849" s="12">
        <f>INDEX(L$9:L$6003,UsefulSeries!$I844)</f>
        <v>-2.9596852059407191E-2</v>
      </c>
      <c r="AE849" s="12"/>
      <c r="AF849" s="12"/>
      <c r="AG849" s="12"/>
      <c r="AH849" s="12"/>
      <c r="AI849" s="12"/>
      <c r="AJ849" s="12"/>
      <c r="AK849" s="12"/>
      <c r="AL849" s="12"/>
      <c r="AM849" s="12"/>
      <c r="AN849" s="12">
        <f t="shared" ca="1" si="126"/>
        <v>0</v>
      </c>
      <c r="AO849" s="12">
        <f t="shared" ca="1" si="127"/>
        <v>0</v>
      </c>
      <c r="AP849" s="12">
        <f t="shared" ca="1" si="128"/>
        <v>5.550000894942262E-2</v>
      </c>
      <c r="AQ849" s="12">
        <f t="shared" ca="1" si="129"/>
        <v>0.21775937636564885</v>
      </c>
      <c r="AR849" s="12">
        <f t="shared" ca="1" si="130"/>
        <v>0</v>
      </c>
      <c r="AS849" s="12">
        <f t="shared" ca="1" si="131"/>
        <v>0</v>
      </c>
      <c r="AT849" s="12">
        <f t="shared" si="132"/>
        <v>0</v>
      </c>
      <c r="AU849" s="12">
        <f t="shared" si="133"/>
        <v>-2.9596852059407191E-2</v>
      </c>
      <c r="AV849" s="12"/>
      <c r="AW849" s="12">
        <f ca="1">INDEX(I$9:I$6003,UsefulSeries!$I844)</f>
        <v>0.18240458181675032</v>
      </c>
      <c r="AX849" s="12"/>
      <c r="AY849" s="12"/>
      <c r="AZ849" s="12">
        <f ca="1"/>
        <v>5.5500008949422613E-2</v>
      </c>
      <c r="BA849" s="12"/>
      <c r="BB849" s="12">
        <f t="shared" ca="1" si="134"/>
        <v>5.5500008949422613E-2</v>
      </c>
      <c r="BC849" s="12"/>
      <c r="BD849" s="38">
        <f ca="1"/>
        <v>0.18553638201056566</v>
      </c>
    </row>
    <row r="850" spans="1:56" x14ac:dyDescent="0.35">
      <c r="A850" s="12">
        <v>0</v>
      </c>
      <c r="B850" s="12">
        <v>0</v>
      </c>
      <c r="C850" s="12">
        <v>0</v>
      </c>
      <c r="D850" s="12">
        <v>0</v>
      </c>
      <c r="E850" s="12">
        <f ca="1">INDEX('Flow probs &amp; rates'!$P$5:$P$5999,UsefulSeries!$E844,0)*(1-INDEX('Flow probs &amp; rates'!$P$5:$P$5999,UsefulSeries!$E844,0))/INDEX('Flow probs &amp; rates'!$G$4:$G$5999,UsefulSeries!$E844,0)</f>
        <v>6.8956156010382963E-2</v>
      </c>
      <c r="F850" s="12">
        <f ca="1">-INDEX('Flow probs &amp; rates'!$P$5:$P$5999,UsefulSeries!$E844,0)*(INDEX('Flow probs &amp; rates'!$Q$5:$Q$5999,UsefulSeries!$E844,0))/INDEX('Flow probs &amp; rates'!$G$4:$G$5999,UsefulSeries!$E844,0)</f>
        <v>-1.3950694272292362E-3</v>
      </c>
      <c r="G850" s="12"/>
      <c r="H850" s="12"/>
      <c r="I850" s="12">
        <f ca="1">INDEX('Flow probs &amp; rates'!$P$5:$P$5999,UsefulSeries!$E844)</f>
        <v>2.3488997692562453E-2</v>
      </c>
      <c r="J850" s="12"/>
      <c r="K850" s="12">
        <f>INDEX('Flow probs &amp; rates'!$G$4:$G$5999,UsefulSeries!$E844)</f>
        <v>0.33263548908537632</v>
      </c>
      <c r="L850" s="12"/>
      <c r="M850" s="12"/>
      <c r="N850" s="12"/>
      <c r="O850" s="12"/>
      <c r="P850" s="12">
        <f ca="1"/>
        <v>0</v>
      </c>
      <c r="Q850" s="12">
        <f ca="1"/>
        <v>0</v>
      </c>
      <c r="R850" s="12">
        <f ca="1"/>
        <v>0</v>
      </c>
      <c r="S850" s="12">
        <f ca="1"/>
        <v>0</v>
      </c>
      <c r="T850" s="12">
        <f ca="1"/>
        <v>14.509002276084761</v>
      </c>
      <c r="U850" s="12">
        <f ca="1"/>
        <v>0.3476705139082148</v>
      </c>
      <c r="V850" s="12"/>
      <c r="W850" s="12">
        <f ca="1">INDEX(P$10:P$6003,UsefulSeries!$I844)</f>
        <v>0</v>
      </c>
      <c r="X850" s="12">
        <f ca="1">INDEX(Q$10:Q$6003,UsefulSeries!$I844)</f>
        <v>0</v>
      </c>
      <c r="Y850" s="12">
        <f ca="1">INDEX(R$10:R$6003,UsefulSeries!$I844)</f>
        <v>0</v>
      </c>
      <c r="Z850" s="12">
        <f ca="1">INDEX(S$10:S$6003,UsefulSeries!$I844)</f>
        <v>0</v>
      </c>
      <c r="AA850" s="12">
        <f ca="1">INDEX(T$10:T$6003,UsefulSeries!$I844)</f>
        <v>12.667050261410656</v>
      </c>
      <c r="AB850" s="12">
        <f ca="1">INDEX(U$10:U$6003,UsefulSeries!$I844)</f>
        <v>0.34478225380175537</v>
      </c>
      <c r="AC850" s="12">
        <f>INDEX( K$10:K$6003,UsefulSeries!$I844)</f>
        <v>0.32858813311790708</v>
      </c>
      <c r="AD850" s="12">
        <f>INDEX(L$10:L$6003,UsefulSeries!$I844)</f>
        <v>0</v>
      </c>
      <c r="AE850" s="12"/>
      <c r="AF850" s="12"/>
      <c r="AG850" s="12"/>
      <c r="AH850" s="12"/>
      <c r="AI850" s="12"/>
      <c r="AJ850" s="12"/>
      <c r="AK850" s="12"/>
      <c r="AL850" s="12"/>
      <c r="AM850" s="12"/>
      <c r="AN850" s="12">
        <f t="shared" ca="1" si="126"/>
        <v>0</v>
      </c>
      <c r="AO850" s="12">
        <f t="shared" ca="1" si="127"/>
        <v>0</v>
      </c>
      <c r="AP850" s="12">
        <f t="shared" ca="1" si="128"/>
        <v>0</v>
      </c>
      <c r="AQ850" s="12">
        <f t="shared" ca="1" si="129"/>
        <v>0</v>
      </c>
      <c r="AR850" s="12">
        <f t="shared" ca="1" si="130"/>
        <v>12.667050261410656</v>
      </c>
      <c r="AS850" s="12">
        <f t="shared" ca="1" si="131"/>
        <v>0.34478225380175537</v>
      </c>
      <c r="AT850" s="12">
        <f t="shared" si="132"/>
        <v>0.32858813311790708</v>
      </c>
      <c r="AU850" s="12">
        <f t="shared" si="133"/>
        <v>0</v>
      </c>
      <c r="AV850" s="12"/>
      <c r="AW850" s="12">
        <f ca="1">INDEX(I$10:I$6003,UsefulSeries!$I844)</f>
        <v>2.666620567861424E-2</v>
      </c>
      <c r="AX850" s="12"/>
      <c r="AY850" s="12"/>
      <c r="AZ850" s="12">
        <f ca="1"/>
        <v>0.34478225380175531</v>
      </c>
      <c r="BA850" s="12"/>
      <c r="BB850" s="12">
        <f t="shared" ca="1" si="134"/>
        <v>0.34478225380175531</v>
      </c>
      <c r="BC850" s="12"/>
      <c r="BD850" s="38">
        <f ca="1"/>
        <v>2.6824003877540917E-2</v>
      </c>
    </row>
    <row r="851" spans="1:56" x14ac:dyDescent="0.35">
      <c r="A851" s="12">
        <v>0</v>
      </c>
      <c r="B851" s="12">
        <v>0</v>
      </c>
      <c r="C851" s="12">
        <v>0</v>
      </c>
      <c r="D851" s="12">
        <v>0</v>
      </c>
      <c r="E851" s="12">
        <f ca="1">-INDEX('Flow probs &amp; rates'!$P$5:$P$5999,UsefulSeries!$E844,0)*(INDEX('Flow probs &amp; rates'!$Q$5:$Q$5999,UsefulSeries!$E844,0))/INDEX('Flow probs &amp; rates'!$G$4:$G$5999,UsefulSeries!$E844,0)</f>
        <v>-1.3950694272292362E-3</v>
      </c>
      <c r="F851" s="12">
        <f ca="1">INDEX('Flow probs &amp; rates'!$Q$5:$Q$5999,UsefulSeries!$E844,0)*(1-INDEX('Flow probs &amp; rates'!$Q$5:$Q$5999,UsefulSeries!$E844,0))/INDEX('Flow probs &amp; rates'!$G$4:$G$5999,UsefulSeries!$E844,0)</f>
        <v>5.8219103102625805E-2</v>
      </c>
      <c r="G851" s="12"/>
      <c r="H851" s="12"/>
      <c r="I851" s="12">
        <f ca="1">INDEX('Flow probs &amp; rates'!$Q$5:$Q$5999,UsefulSeries!$E844)</f>
        <v>1.9756040990262829E-2</v>
      </c>
      <c r="J851" s="12"/>
      <c r="K851" s="12"/>
      <c r="L851" s="12">
        <f>INDEX('Flow probs &amp; rates'!$G$4:$G$5999,UsefulSeries!$E844)</f>
        <v>0.33263548908537632</v>
      </c>
      <c r="M851" s="12"/>
      <c r="N851" s="12"/>
      <c r="O851" s="12"/>
      <c r="P851" s="12">
        <f ca="1"/>
        <v>0</v>
      </c>
      <c r="Q851" s="12">
        <f ca="1"/>
        <v>0</v>
      </c>
      <c r="R851" s="12">
        <f ca="1"/>
        <v>0</v>
      </c>
      <c r="S851" s="12">
        <f ca="1"/>
        <v>0</v>
      </c>
      <c r="T851" s="12">
        <f ca="1"/>
        <v>0.3476705139082148</v>
      </c>
      <c r="U851" s="12">
        <f ca="1"/>
        <v>17.184823729439735</v>
      </c>
      <c r="V851" s="12"/>
      <c r="W851" s="12">
        <f ca="1">INDEX(P$11:P$6003,UsefulSeries!$I844)</f>
        <v>0</v>
      </c>
      <c r="X851" s="12">
        <f ca="1">INDEX(Q$11:Q$6003,UsefulSeries!$I844)</f>
        <v>0</v>
      </c>
      <c r="Y851" s="12">
        <f ca="1">INDEX(R$11:R$6003,UsefulSeries!$I844)</f>
        <v>0</v>
      </c>
      <c r="Z851" s="12">
        <f ca="1">INDEX(S$11:S$6003,UsefulSeries!$I844)</f>
        <v>0</v>
      </c>
      <c r="AA851" s="12">
        <f ca="1">INDEX(T$11:T$6003,UsefulSeries!$I844)</f>
        <v>0.34478225380175537</v>
      </c>
      <c r="AB851" s="12">
        <f ca="1">INDEX(U$11:U$6003,UsefulSeries!$I844)</f>
        <v>16.529062566901565</v>
      </c>
      <c r="AC851" s="12">
        <f>INDEX( K$11:K$6003,UsefulSeries!$I844)</f>
        <v>0</v>
      </c>
      <c r="AD851" s="12">
        <f>INDEX(L$11:L$6003,UsefulSeries!$I844)</f>
        <v>0.32858813311790708</v>
      </c>
      <c r="AE851" s="12"/>
      <c r="AF851" s="12"/>
      <c r="AG851" s="12"/>
      <c r="AH851" s="12"/>
      <c r="AI851" s="12"/>
      <c r="AJ851" s="12"/>
      <c r="AK851" s="12"/>
      <c r="AL851" s="12"/>
      <c r="AM851" s="12"/>
      <c r="AN851" s="12">
        <f t="shared" ca="1" si="126"/>
        <v>0</v>
      </c>
      <c r="AO851" s="12">
        <f t="shared" ca="1" si="127"/>
        <v>0</v>
      </c>
      <c r="AP851" s="12">
        <f t="shared" ca="1" si="128"/>
        <v>0</v>
      </c>
      <c r="AQ851" s="12">
        <f t="shared" ca="1" si="129"/>
        <v>0</v>
      </c>
      <c r="AR851" s="12">
        <f t="shared" ca="1" si="130"/>
        <v>0.34478225380175537</v>
      </c>
      <c r="AS851" s="12">
        <f t="shared" ca="1" si="131"/>
        <v>16.529062566901565</v>
      </c>
      <c r="AT851" s="12">
        <f t="shared" si="132"/>
        <v>0</v>
      </c>
      <c r="AU851" s="12">
        <f t="shared" si="133"/>
        <v>0.32858813311790708</v>
      </c>
      <c r="AV851" s="12"/>
      <c r="AW851" s="12">
        <f ca="1">INDEX(I$11:I$6003,UsefulSeries!$I844)</f>
        <v>2.030291905238089E-2</v>
      </c>
      <c r="AX851" s="12"/>
      <c r="AY851" s="12"/>
      <c r="AZ851" s="12">
        <f ca="1"/>
        <v>0.34478225380175537</v>
      </c>
      <c r="BA851" s="12"/>
      <c r="BB851" s="12">
        <f t="shared" ca="1" si="134"/>
        <v>0.34478225380175537</v>
      </c>
      <c r="BC851" s="12"/>
      <c r="BD851" s="38">
        <f ca="1"/>
        <v>1.9602895400368473E-2</v>
      </c>
    </row>
    <row r="852" spans="1:56" x14ac:dyDescent="0.35">
      <c r="A852" s="12">
        <f ca="1">INDEX('Flow probs &amp; rates'!$K$5:$K$5999,UsefulSeries!$E850,0)*(1-INDEX('Flow probs &amp; rates'!$K$5:$K$5999,UsefulSeries!$E850,0))/INDEX('Flow probs &amp; rates'!$E$4:$E$5999,UsefulSeries!$E850,0)</f>
        <v>2.1909026216246782E-2</v>
      </c>
      <c r="B852" s="12">
        <f ca="1">-INDEX('Flow probs &amp; rates'!$K$5:$K$5999,UsefulSeries!$E850,0)*(INDEX('Flow probs &amp; rates'!$L$5:$L$5999,UsefulSeries!$E850,0))/INDEX('Flow probs &amp; rates'!$E$4:$E$5999,UsefulSeries!$E850,0)</f>
        <v>-3.0250902682802441E-4</v>
      </c>
      <c r="C852" s="12">
        <v>0</v>
      </c>
      <c r="D852" s="12">
        <v>0</v>
      </c>
      <c r="E852" s="12">
        <v>0</v>
      </c>
      <c r="F852" s="12">
        <v>0</v>
      </c>
      <c r="G852" s="12"/>
      <c r="H852" s="12"/>
      <c r="I852" s="12">
        <f ca="1">INDEX('Flow probs &amp; rates'!$K$5:$K$5999,UsefulSeries!$E850)</f>
        <v>1.4007439850641235E-2</v>
      </c>
      <c r="J852" s="12"/>
      <c r="K852" s="12">
        <f>-INDEX('Flow probs &amp; rates'!$E$4:$E$5999,UsefulSeries!$E850)</f>
        <v>-0.6303900202205287</v>
      </c>
      <c r="L852" s="12">
        <f>INDEX('Flow probs &amp; rates'!$E$4:$E$5999,UsefulSeries!$E850)</f>
        <v>0.6303900202205287</v>
      </c>
      <c r="M852" s="12"/>
      <c r="N852" s="12"/>
      <c r="O852" s="12"/>
      <c r="P852" s="12">
        <f t="array" aca="1" ref="P852:U857" ca="1">MINVERSE(A852:F857)</f>
        <v>45.652239666723808</v>
      </c>
      <c r="Q852" s="12">
        <f ca="1"/>
        <v>0.64829698038983452</v>
      </c>
      <c r="R852" s="12">
        <f ca="1"/>
        <v>0</v>
      </c>
      <c r="S852" s="12">
        <f ca="1"/>
        <v>0</v>
      </c>
      <c r="T852" s="12">
        <f ca="1"/>
        <v>0</v>
      </c>
      <c r="U852" s="12">
        <f ca="1"/>
        <v>0</v>
      </c>
      <c r="V852" s="12"/>
      <c r="W852" s="12"/>
      <c r="X852" s="12"/>
      <c r="Y852" s="12"/>
      <c r="Z852" s="12"/>
      <c r="AA852" s="12"/>
      <c r="AB852" s="12"/>
      <c r="AC852" s="12"/>
      <c r="AD852" s="12"/>
      <c r="AE852" s="12">
        <f t="array" ref="AE852:AJ853">TRANSPOSE(AC846:AD851)</f>
        <v>-0.64181501482268577</v>
      </c>
      <c r="AF852" s="12">
        <v>-0.64181501482268577</v>
      </c>
      <c r="AG852" s="12">
        <v>2.9596852059407191E-2</v>
      </c>
      <c r="AH852" s="12">
        <v>0</v>
      </c>
      <c r="AI852" s="12">
        <v>0.32858813311790708</v>
      </c>
      <c r="AJ852" s="12">
        <v>0</v>
      </c>
      <c r="AK852" s="12"/>
      <c r="AL852" s="12"/>
      <c r="AM852" s="12"/>
      <c r="AN852" s="12">
        <f t="shared" si="126"/>
        <v>-0.64181501482268577</v>
      </c>
      <c r="AO852" s="12">
        <f t="shared" si="127"/>
        <v>-0.64181501482268577</v>
      </c>
      <c r="AP852" s="12">
        <f t="shared" si="128"/>
        <v>2.9596852059407191E-2</v>
      </c>
      <c r="AQ852" s="12">
        <f t="shared" si="129"/>
        <v>0</v>
      </c>
      <c r="AR852" s="12">
        <f t="shared" si="130"/>
        <v>0.32858813311790708</v>
      </c>
      <c r="AS852" s="12">
        <f t="shared" si="131"/>
        <v>0</v>
      </c>
      <c r="AT852" s="12">
        <f t="shared" si="132"/>
        <v>0</v>
      </c>
      <c r="AU852" s="12">
        <f t="shared" si="133"/>
        <v>0</v>
      </c>
      <c r="AV852" s="12"/>
      <c r="AW852" s="12"/>
      <c r="AX852" s="12">
        <f>INDEX($N$6:$N$6003,UsefulSeries!$K844)</f>
        <v>1.0445520535777852E-3</v>
      </c>
      <c r="AY852" s="12"/>
      <c r="AZ852" s="12"/>
      <c r="BA852" s="12"/>
      <c r="BB852" s="12">
        <f t="shared" si="134"/>
        <v>1.0445520535777852E-3</v>
      </c>
      <c r="BC852" s="12"/>
      <c r="BD852" s="38">
        <f ca="1"/>
        <v>-5.3485862920021072E-3</v>
      </c>
    </row>
    <row r="853" spans="1:56" x14ac:dyDescent="0.35">
      <c r="A853" s="12">
        <f ca="1">-INDEX('Flow probs &amp; rates'!$K$5:$K$5999,UsefulSeries!$E850,0)*(INDEX('Flow probs &amp; rates'!$L$5:$L$5999,UsefulSeries!$E850,0))/INDEX('Flow probs &amp; rates'!$E$4:$E$5999,UsefulSeries!$E850,0)</f>
        <v>-3.0250902682802441E-4</v>
      </c>
      <c r="B853" s="12">
        <f ca="1">INDEX('Flow probs &amp; rates'!$L$5:$L$5999,UsefulSeries!$E850,0)*(1-INDEX('Flow probs &amp; rates'!$L$5:$L$5999,UsefulSeries!$E850,0))/INDEX('Flow probs &amp; rates'!$E$4:$E$5999,UsefulSeries!$E850,0)</f>
        <v>2.1302296650828119E-2</v>
      </c>
      <c r="C853" s="12">
        <v>0</v>
      </c>
      <c r="D853" s="12">
        <v>0</v>
      </c>
      <c r="E853" s="12">
        <v>0</v>
      </c>
      <c r="F853" s="12">
        <v>0</v>
      </c>
      <c r="G853" s="12"/>
      <c r="H853" s="12"/>
      <c r="I853" s="12">
        <f ca="1">INDEX('Flow probs &amp; rates'!$L$5:$L$5999,UsefulSeries!$E850)</f>
        <v>1.3614098905467078E-2</v>
      </c>
      <c r="J853" s="12"/>
      <c r="K853" s="12">
        <f>-INDEX('Flow probs &amp; rates'!$E$4:$E$5999,UsefulSeries!$E850)</f>
        <v>-0.6303900202205287</v>
      </c>
      <c r="L853" s="12"/>
      <c r="M853" s="12"/>
      <c r="N853" s="12"/>
      <c r="O853" s="12"/>
      <c r="P853" s="12">
        <f ca="1"/>
        <v>0.64829698038983452</v>
      </c>
      <c r="Q853" s="12">
        <f ca="1"/>
        <v>46.952501511134059</v>
      </c>
      <c r="R853" s="12">
        <f ca="1"/>
        <v>0</v>
      </c>
      <c r="S853" s="12">
        <f ca="1"/>
        <v>0</v>
      </c>
      <c r="T853" s="12">
        <f ca="1"/>
        <v>0</v>
      </c>
      <c r="U853" s="12">
        <f ca="1"/>
        <v>0</v>
      </c>
      <c r="V853" s="12"/>
      <c r="W853" s="12"/>
      <c r="X853" s="12"/>
      <c r="Y853" s="12"/>
      <c r="Z853" s="12"/>
      <c r="AA853" s="12"/>
      <c r="AB853" s="12"/>
      <c r="AC853" s="12"/>
      <c r="AD853" s="12"/>
      <c r="AE853" s="12">
        <v>0.64181501482268577</v>
      </c>
      <c r="AF853" s="12">
        <v>0</v>
      </c>
      <c r="AG853" s="12">
        <v>-2.9596852059407191E-2</v>
      </c>
      <c r="AH853" s="12">
        <v>-2.9596852059407191E-2</v>
      </c>
      <c r="AI853" s="12">
        <v>0</v>
      </c>
      <c r="AJ853" s="12">
        <v>0.32858813311790708</v>
      </c>
      <c r="AK853" s="12"/>
      <c r="AL853" s="12"/>
      <c r="AM853" s="12"/>
      <c r="AN853" s="12">
        <f t="shared" si="126"/>
        <v>0.64181501482268577</v>
      </c>
      <c r="AO853" s="12">
        <f t="shared" si="127"/>
        <v>0</v>
      </c>
      <c r="AP853" s="12">
        <f t="shared" si="128"/>
        <v>-2.9596852059407191E-2</v>
      </c>
      <c r="AQ853" s="12">
        <f t="shared" si="129"/>
        <v>-2.9596852059407191E-2</v>
      </c>
      <c r="AR853" s="12">
        <f t="shared" si="130"/>
        <v>0</v>
      </c>
      <c r="AS853" s="12">
        <f t="shared" si="131"/>
        <v>0.32858813311790708</v>
      </c>
      <c r="AT853" s="12">
        <f t="shared" si="132"/>
        <v>0</v>
      </c>
      <c r="AU853" s="12">
        <f t="shared" si="133"/>
        <v>0</v>
      </c>
      <c r="AV853" s="12"/>
      <c r="AW853" s="12"/>
      <c r="AX853" s="12">
        <f>INDEX('Margin error adjustment'!N$7:N$6003,UsefulSeries!$K844)</f>
        <v>-3.534853877308862E-4</v>
      </c>
      <c r="AY853" s="12"/>
      <c r="AZ853" s="12"/>
      <c r="BA853" s="12"/>
      <c r="BB853" s="12">
        <f t="shared" si="134"/>
        <v>-3.534853877308862E-4</v>
      </c>
      <c r="BC853" s="12"/>
      <c r="BD853" s="38">
        <f ca="1"/>
        <v>3.5047914282467285E-2</v>
      </c>
    </row>
    <row r="854" spans="1:56" x14ac:dyDescent="0.35">
      <c r="A854" s="12">
        <v>0</v>
      </c>
      <c r="B854" s="12">
        <v>0</v>
      </c>
      <c r="C854" s="12">
        <f ca="1">INDEX('Flow probs &amp; rates'!$M$5:$M$5999,UsefulSeries!$E850,0)*(1-INDEX('Flow probs &amp; rates'!$M$5:$M$5999,UsefulSeries!$E850,0))/INDEX('Flow probs &amp; rates'!$F$4:$F$5999,UsefulSeries!$E850,0)</f>
        <v>4.9606022708369313</v>
      </c>
      <c r="D854" s="12">
        <f ca="1">-INDEX('Flow probs &amp; rates'!$M$5:$M$5999,UsefulSeries!$E850,0)*(INDEX('Flow probs &amp; rates'!$O$5:$O$5999,UsefulSeries!$E850,0))/INDEX('Flow probs &amp; rates'!$F$4:$F$5999,UsefulSeries!$E850,0)</f>
        <v>-0.87355446688887273</v>
      </c>
      <c r="E854" s="12">
        <v>0</v>
      </c>
      <c r="F854" s="12">
        <v>0</v>
      </c>
      <c r="G854" s="12"/>
      <c r="H854" s="12"/>
      <c r="I854" s="12">
        <f ca="1">INDEX('Flow probs &amp; rates'!$M$5:$M$5999,UsefulSeries!$E850)</f>
        <v>0.24250321479040185</v>
      </c>
      <c r="J854" s="12"/>
      <c r="K854" s="12">
        <f>INDEX('Flow probs &amp; rates'!$F$4:$F$5999,UsefulSeries!$E850)</f>
        <v>3.7030867539342115E-2</v>
      </c>
      <c r="L854" s="12">
        <f>-INDEX('Flow probs &amp; rates'!$F$4:$F$5999,UsefulSeries!$E850)</f>
        <v>-3.7030867539342115E-2</v>
      </c>
      <c r="M854" s="12"/>
      <c r="N854" s="12"/>
      <c r="O854" s="12"/>
      <c r="P854" s="12">
        <f ca="1"/>
        <v>0</v>
      </c>
      <c r="Q854" s="12">
        <f ca="1"/>
        <v>0</v>
      </c>
      <c r="R854" s="12">
        <f ca="1"/>
        <v>0.21203715179426502</v>
      </c>
      <c r="S854" s="12">
        <f ca="1"/>
        <v>5.9334567742551365E-2</v>
      </c>
      <c r="T854" s="12">
        <f ca="1"/>
        <v>0</v>
      </c>
      <c r="U854" s="12">
        <f ca="1"/>
        <v>0</v>
      </c>
      <c r="V854" s="12"/>
      <c r="W854" s="12">
        <f ca="1">INDEX(P$6:P$6003,UsefulSeries!$I852)</f>
        <v>57.175720122746853</v>
      </c>
      <c r="X854" s="12">
        <f ca="1">INDEX(Q$6:Q$6003,UsefulSeries!$I852)</f>
        <v>0.65989918762852373</v>
      </c>
      <c r="Y854" s="12">
        <f ca="1">INDEX(R$6:R$6003,UsefulSeries!$I852)</f>
        <v>0</v>
      </c>
      <c r="Z854" s="12">
        <f ca="1">INDEX(S$6:S$6003,UsefulSeries!$I852)</f>
        <v>0</v>
      </c>
      <c r="AA854" s="12">
        <f ca="1">INDEX(T$6:T$6003,UsefulSeries!$I852)</f>
        <v>0</v>
      </c>
      <c r="AB854" s="12">
        <f ca="1">INDEX(U$6:U$6003,UsefulSeries!$I852)</f>
        <v>0</v>
      </c>
      <c r="AC854" s="12">
        <f>INDEX( K$6:K$6003,UsefulSeries!$I852)</f>
        <v>-0.64285956687626356</v>
      </c>
      <c r="AD854" s="12">
        <f>INDEX(L$6:L$6003,UsefulSeries!$I852)</f>
        <v>0.64285956687626356</v>
      </c>
      <c r="AE854" s="12"/>
      <c r="AF854" s="12"/>
      <c r="AG854" s="12"/>
      <c r="AH854" s="12"/>
      <c r="AI854" s="12"/>
      <c r="AJ854" s="12"/>
      <c r="AK854" s="12"/>
      <c r="AL854" s="12"/>
      <c r="AM854" s="12"/>
      <c r="AN854" s="12">
        <f t="shared" ca="1" si="126"/>
        <v>57.175720122746853</v>
      </c>
      <c r="AO854" s="12">
        <f t="shared" ca="1" si="127"/>
        <v>0.65989918762852373</v>
      </c>
      <c r="AP854" s="12">
        <f t="shared" ca="1" si="128"/>
        <v>0</v>
      </c>
      <c r="AQ854" s="12">
        <f t="shared" ca="1" si="129"/>
        <v>0</v>
      </c>
      <c r="AR854" s="12">
        <f t="shared" ca="1" si="130"/>
        <v>0</v>
      </c>
      <c r="AS854" s="12">
        <f t="shared" ca="1" si="131"/>
        <v>0</v>
      </c>
      <c r="AT854" s="12">
        <f t="shared" si="132"/>
        <v>-0.64285956687626356</v>
      </c>
      <c r="AU854" s="12">
        <f t="shared" si="133"/>
        <v>0.64285956687626356</v>
      </c>
      <c r="AV854" s="12"/>
      <c r="AW854" s="12">
        <f ca="1">INDEX(I$6:I$6003,UsefulSeries!$I852)</f>
        <v>1.1374860282296591E-2</v>
      </c>
      <c r="AX854" s="12"/>
      <c r="AY854" s="12"/>
      <c r="AZ854" s="12">
        <f t="array" aca="1" ref="AZ854:AZ859" ca="1">MMULT(W854:AB859,AW854:AW859)</f>
        <v>0.65989918762852373</v>
      </c>
      <c r="BA854" s="12"/>
      <c r="BB854" s="12">
        <f t="shared" ca="1" si="134"/>
        <v>0.65989918762852373</v>
      </c>
      <c r="BC854" s="12"/>
      <c r="BD854" s="38">
        <f t="array" aca="1" ref="BD854:BD861" ca="1">MMULT(MINVERSE(AN854:AU861),BB854:BB861)</f>
        <v>1.1059341395528896E-2</v>
      </c>
    </row>
    <row r="855" spans="1:56" x14ac:dyDescent="0.35">
      <c r="A855" s="12">
        <v>0</v>
      </c>
      <c r="B855" s="12">
        <v>0</v>
      </c>
      <c r="C855" s="12">
        <f ca="1">-INDEX('Flow probs &amp; rates'!$M$5:$M$5999,UsefulSeries!$E850,0)*(INDEX('Flow probs &amp; rates'!$O$5:$O$5999,UsefulSeries!$E850,0))/INDEX('Flow probs &amp; rates'!$F$4:$F$5999,UsefulSeries!$E850,0)</f>
        <v>-0.87355446688887273</v>
      </c>
      <c r="D855" s="12">
        <f ca="1">INDEX('Flow probs &amp; rates'!$O$5:$O$5999,UsefulSeries!$E850,0)*(1-INDEX('Flow probs &amp; rates'!$O$5:$O$5999,UsefulSeries!$E850,0))/INDEX('Flow probs &amp; rates'!$F$4:$F$5999,UsefulSeries!$E850,0)</f>
        <v>3.1217215890062122</v>
      </c>
      <c r="E855" s="12">
        <v>0</v>
      </c>
      <c r="F855" s="12">
        <v>0</v>
      </c>
      <c r="G855" s="12"/>
      <c r="H855" s="12"/>
      <c r="I855" s="12">
        <f ca="1">INDEX('Flow probs &amp; rates'!$O$5:$O$5999,UsefulSeries!$E850)</f>
        <v>0.13339402440384804</v>
      </c>
      <c r="J855" s="12"/>
      <c r="K855" s="12"/>
      <c r="L855" s="12">
        <f>-INDEX('Flow probs &amp; rates'!$F$4:$F$5999,UsefulSeries!$E850)</f>
        <v>-3.7030867539342115E-2</v>
      </c>
      <c r="M855" s="12"/>
      <c r="N855" s="12"/>
      <c r="O855" s="12"/>
      <c r="P855" s="12">
        <f ca="1"/>
        <v>0</v>
      </c>
      <c r="Q855" s="12">
        <f ca="1"/>
        <v>0</v>
      </c>
      <c r="R855" s="12">
        <f ca="1"/>
        <v>5.9334567742551365E-2</v>
      </c>
      <c r="S855" s="12">
        <f ca="1"/>
        <v>0.33693971313670956</v>
      </c>
      <c r="T855" s="12">
        <f ca="1"/>
        <v>0</v>
      </c>
      <c r="U855" s="12">
        <f ca="1"/>
        <v>0</v>
      </c>
      <c r="V855" s="12"/>
      <c r="W855" s="12">
        <f ca="1">INDEX(P$7:P$6003,UsefulSeries!$I852)</f>
        <v>0.65989918762852362</v>
      </c>
      <c r="X855" s="12">
        <f ca="1">INDEX(Q$7:Q$6003,UsefulSeries!$I852)</f>
        <v>45.158640410079983</v>
      </c>
      <c r="Y855" s="12">
        <f ca="1">INDEX(R$7:R$6003,UsefulSeries!$I852)</f>
        <v>0</v>
      </c>
      <c r="Z855" s="12">
        <f ca="1">INDEX(S$7:S$6003,UsefulSeries!$I852)</f>
        <v>0</v>
      </c>
      <c r="AA855" s="12">
        <f ca="1">INDEX(T$7:T$6003,UsefulSeries!$I852)</f>
        <v>0</v>
      </c>
      <c r="AB855" s="12">
        <f ca="1">INDEX(U$7:U$6003,UsefulSeries!$I852)</f>
        <v>0</v>
      </c>
      <c r="AC855" s="12">
        <f>INDEX( K$7:K$6003,UsefulSeries!$I852,1)</f>
        <v>-0.64285956687626356</v>
      </c>
      <c r="AD855" s="12">
        <f>INDEX(L$7:L$6003,UsefulSeries!$I852,1)</f>
        <v>0</v>
      </c>
      <c r="AE855" s="12"/>
      <c r="AF855" s="12"/>
      <c r="AG855" s="12"/>
      <c r="AH855" s="12"/>
      <c r="AI855" s="12"/>
      <c r="AJ855" s="12"/>
      <c r="AK855" s="12"/>
      <c r="AL855" s="12"/>
      <c r="AM855" s="12"/>
      <c r="AN855" s="12">
        <f t="shared" ca="1" si="126"/>
        <v>0.65989918762852362</v>
      </c>
      <c r="AO855" s="12">
        <f t="shared" ca="1" si="127"/>
        <v>45.158640410079983</v>
      </c>
      <c r="AP855" s="12">
        <f t="shared" ca="1" si="128"/>
        <v>0</v>
      </c>
      <c r="AQ855" s="12">
        <f t="shared" ca="1" si="129"/>
        <v>0</v>
      </c>
      <c r="AR855" s="12">
        <f t="shared" ca="1" si="130"/>
        <v>0</v>
      </c>
      <c r="AS855" s="12">
        <f t="shared" ca="1" si="131"/>
        <v>0</v>
      </c>
      <c r="AT855" s="12">
        <f t="shared" si="132"/>
        <v>-0.64285956687626356</v>
      </c>
      <c r="AU855" s="12">
        <f t="shared" si="133"/>
        <v>0</v>
      </c>
      <c r="AV855" s="12"/>
      <c r="AW855" s="12">
        <f ca="1">INDEX(I$7:I$6003,UsefulSeries!$I852)</f>
        <v>1.4446691057227351E-2</v>
      </c>
      <c r="AX855" s="12"/>
      <c r="AY855" s="12"/>
      <c r="AZ855" s="12">
        <f ca="1"/>
        <v>0.65989918762852362</v>
      </c>
      <c r="BA855" s="12"/>
      <c r="BB855" s="12">
        <f t="shared" ca="1" si="134"/>
        <v>0.65989918762852362</v>
      </c>
      <c r="BC855" s="12"/>
      <c r="BD855" s="38">
        <f ca="1"/>
        <v>1.4291240707892247E-2</v>
      </c>
    </row>
    <row r="856" spans="1:56" x14ac:dyDescent="0.35">
      <c r="A856" s="12">
        <v>0</v>
      </c>
      <c r="B856" s="12">
        <v>0</v>
      </c>
      <c r="C856" s="12">
        <v>0</v>
      </c>
      <c r="D856" s="12">
        <v>0</v>
      </c>
      <c r="E856" s="12">
        <f ca="1">INDEX('Flow probs &amp; rates'!$P$5:$P$5999,UsefulSeries!$E850,0)*(1-INDEX('Flow probs &amp; rates'!$P$5:$P$5999,UsefulSeries!$E850,0))/INDEX('Flow probs &amp; rates'!$G$4:$G$5999,UsefulSeries!$E850,0)</f>
        <v>7.1694813151352163E-2</v>
      </c>
      <c r="F856" s="12">
        <f ca="1">-INDEX('Flow probs &amp; rates'!$P$5:$P$5999,UsefulSeries!$E850,0)*(INDEX('Flow probs &amp; rates'!$Q$5:$Q$5999,UsefulSeries!$E850,0))/INDEX('Flow probs &amp; rates'!$G$4:$G$5999,UsefulSeries!$E850,0)</f>
        <v>-1.4723195905923404E-3</v>
      </c>
      <c r="G856" s="12"/>
      <c r="H856" s="12"/>
      <c r="I856" s="12">
        <f ca="1">INDEX('Flow probs &amp; rates'!$P$5:$P$5999,UsefulSeries!$E850)</f>
        <v>2.4441588561508715E-2</v>
      </c>
      <c r="J856" s="12"/>
      <c r="K856" s="12">
        <f>INDEX('Flow probs &amp; rates'!$G$4:$G$5999,UsefulSeries!$E850)</f>
        <v>0.3325791122401292</v>
      </c>
      <c r="L856" s="12"/>
      <c r="M856" s="12"/>
      <c r="N856" s="12"/>
      <c r="O856" s="12"/>
      <c r="P856" s="12">
        <f ca="1"/>
        <v>0</v>
      </c>
      <c r="Q856" s="12">
        <f ca="1"/>
        <v>0</v>
      </c>
      <c r="R856" s="12">
        <f ca="1"/>
        <v>0</v>
      </c>
      <c r="S856" s="12">
        <f ca="1"/>
        <v>0</v>
      </c>
      <c r="T856" s="12">
        <f ca="1"/>
        <v>13.955158127587648</v>
      </c>
      <c r="U856" s="12">
        <f ca="1"/>
        <v>0.34805925170345448</v>
      </c>
      <c r="V856" s="12"/>
      <c r="W856" s="12">
        <f ca="1">INDEX(P$8:P$6003,UsefulSeries!$I852)</f>
        <v>0</v>
      </c>
      <c r="X856" s="12">
        <f ca="1">INDEX(Q$8:Q$6003,UsefulSeries!$I852)</f>
        <v>0</v>
      </c>
      <c r="Y856" s="12">
        <f ca="1">INDEX(R$8:R$6003,UsefulSeries!$I852)</f>
        <v>0.15471968581548781</v>
      </c>
      <c r="Z856" s="12">
        <f ca="1">INDEX(S$8:S$6003,UsefulSeries!$I852)</f>
        <v>5.5153933438712471E-2</v>
      </c>
      <c r="AA856" s="12">
        <f ca="1">INDEX(T$8:T$6003,UsefulSeries!$I852)</f>
        <v>0</v>
      </c>
      <c r="AB856" s="12">
        <f ca="1">INDEX(U$8:U$6003,UsefulSeries!$I852)</f>
        <v>0</v>
      </c>
      <c r="AC856" s="12">
        <f>INDEX( K$8:K$6003,UsefulSeries!$I852)</f>
        <v>2.9243366671676305E-2</v>
      </c>
      <c r="AD856" s="12">
        <f>INDEX(L$8:L$6003,UsefulSeries!$I852)</f>
        <v>-2.9243366671676305E-2</v>
      </c>
      <c r="AE856" s="12"/>
      <c r="AF856" s="12"/>
      <c r="AG856" s="12"/>
      <c r="AH856" s="12"/>
      <c r="AI856" s="12"/>
      <c r="AJ856" s="12"/>
      <c r="AK856" s="12"/>
      <c r="AL856" s="12"/>
      <c r="AM856" s="12"/>
      <c r="AN856" s="12">
        <f t="shared" ca="1" si="126"/>
        <v>0</v>
      </c>
      <c r="AO856" s="12">
        <f t="shared" ca="1" si="127"/>
        <v>0</v>
      </c>
      <c r="AP856" s="12">
        <f t="shared" ca="1" si="128"/>
        <v>0.15471968581548781</v>
      </c>
      <c r="AQ856" s="12">
        <f t="shared" ca="1" si="129"/>
        <v>5.5153933438712471E-2</v>
      </c>
      <c r="AR856" s="12">
        <f t="shared" ca="1" si="130"/>
        <v>0</v>
      </c>
      <c r="AS856" s="12">
        <f t="shared" ca="1" si="131"/>
        <v>0</v>
      </c>
      <c r="AT856" s="12">
        <f t="shared" si="132"/>
        <v>2.9243366671676305E-2</v>
      </c>
      <c r="AU856" s="12">
        <f t="shared" si="133"/>
        <v>-2.9243366671676305E-2</v>
      </c>
      <c r="AV856" s="12"/>
      <c r="AW856" s="12">
        <f ca="1">INDEX(I$8:I$6003,UsefulSeries!$I852)</f>
        <v>0.29370909146564739</v>
      </c>
      <c r="AX856" s="12"/>
      <c r="AY856" s="12"/>
      <c r="AZ856" s="12">
        <f ca="1"/>
        <v>5.5153933438712485E-2</v>
      </c>
      <c r="BA856" s="12"/>
      <c r="BB856" s="12">
        <f t="shared" ca="1" si="134"/>
        <v>5.5153933438712485E-2</v>
      </c>
      <c r="BC856" s="12"/>
      <c r="BD856" s="38">
        <f ca="1"/>
        <v>0.2986854938527701</v>
      </c>
    </row>
    <row r="857" spans="1:56" x14ac:dyDescent="0.35">
      <c r="A857" s="12">
        <v>0</v>
      </c>
      <c r="B857" s="12">
        <v>0</v>
      </c>
      <c r="C857" s="12">
        <v>0</v>
      </c>
      <c r="D857" s="12">
        <v>0</v>
      </c>
      <c r="E857" s="12">
        <f ca="1">-INDEX('Flow probs &amp; rates'!$P$5:$P$5999,UsefulSeries!$E850,0)*(INDEX('Flow probs &amp; rates'!$Q$5:$Q$5999,UsefulSeries!$E850,0))/INDEX('Flow probs &amp; rates'!$G$4:$G$5999,UsefulSeries!$E850,0)</f>
        <v>-1.4723195905923404E-3</v>
      </c>
      <c r="F857" s="12">
        <f ca="1">INDEX('Flow probs &amp; rates'!$Q$5:$Q$5999,UsefulSeries!$E850,0)*(1-INDEX('Flow probs &amp; rates'!$Q$5:$Q$5999,UsefulSeries!$E850,0))/INDEX('Flow probs &amp; rates'!$G$4:$G$5999,UsefulSeries!$E850,0)</f>
        <v>5.9031479842882435E-2</v>
      </c>
      <c r="G857" s="12"/>
      <c r="H857" s="12"/>
      <c r="I857" s="12">
        <f ca="1">INDEX('Flow probs &amp; rates'!$Q$5:$Q$5999,UsefulSeries!$E850)</f>
        <v>2.0033998246091311E-2</v>
      </c>
      <c r="J857" s="12"/>
      <c r="K857" s="12"/>
      <c r="L857" s="12">
        <f>INDEX('Flow probs &amp; rates'!$G$4:$G$5999,UsefulSeries!$E850)</f>
        <v>0.3325791122401292</v>
      </c>
      <c r="M857" s="12"/>
      <c r="N857" s="12"/>
      <c r="O857" s="12"/>
      <c r="P857" s="12">
        <f ca="1"/>
        <v>0</v>
      </c>
      <c r="Q857" s="12">
        <f ca="1"/>
        <v>0</v>
      </c>
      <c r="R857" s="12">
        <f ca="1"/>
        <v>0</v>
      </c>
      <c r="S857" s="12">
        <f ca="1"/>
        <v>0</v>
      </c>
      <c r="T857" s="12">
        <f ca="1"/>
        <v>0.34805925170345448</v>
      </c>
      <c r="U857" s="12">
        <f ca="1"/>
        <v>16.948795068629877</v>
      </c>
      <c r="V857" s="12"/>
      <c r="W857" s="12">
        <f ca="1">INDEX(P$9:P$6003,UsefulSeries!$I852)</f>
        <v>0</v>
      </c>
      <c r="X857" s="12">
        <f ca="1">INDEX(Q$9:Q$6003,UsefulSeries!$I852)</f>
        <v>0</v>
      </c>
      <c r="Y857" s="12">
        <f ca="1">INDEX(R$9:R$6003,UsefulSeries!$I852)</f>
        <v>5.5153933438712471E-2</v>
      </c>
      <c r="Z857" s="12">
        <f ca="1">INDEX(S$9:S$6003,UsefulSeries!$I852)</f>
        <v>0.22123649191291139</v>
      </c>
      <c r="AA857" s="12">
        <f ca="1">INDEX(T$9:T$6003,UsefulSeries!$I852)</f>
        <v>0</v>
      </c>
      <c r="AB857" s="12">
        <f ca="1">INDEX(U$9:U$6003,UsefulSeries!$I852)</f>
        <v>0</v>
      </c>
      <c r="AC857" s="12">
        <f>INDEX( K$9:K$6003,UsefulSeries!$I852)</f>
        <v>0</v>
      </c>
      <c r="AD857" s="12">
        <f>INDEX(L$9:L$6003,UsefulSeries!$I852)</f>
        <v>-2.9243366671676305E-2</v>
      </c>
      <c r="AE857" s="12"/>
      <c r="AF857" s="12"/>
      <c r="AG857" s="12"/>
      <c r="AH857" s="12"/>
      <c r="AI857" s="12"/>
      <c r="AJ857" s="12"/>
      <c r="AK857" s="12"/>
      <c r="AL857" s="12"/>
      <c r="AM857" s="12"/>
      <c r="AN857" s="12">
        <f t="shared" ca="1" si="126"/>
        <v>0</v>
      </c>
      <c r="AO857" s="12">
        <f t="shared" ca="1" si="127"/>
        <v>0</v>
      </c>
      <c r="AP857" s="12">
        <f t="shared" ca="1" si="128"/>
        <v>5.5153933438712471E-2</v>
      </c>
      <c r="AQ857" s="12">
        <f t="shared" ca="1" si="129"/>
        <v>0.22123649191291139</v>
      </c>
      <c r="AR857" s="12">
        <f t="shared" ca="1" si="130"/>
        <v>0</v>
      </c>
      <c r="AS857" s="12">
        <f t="shared" ca="1" si="131"/>
        <v>0</v>
      </c>
      <c r="AT857" s="12">
        <f t="shared" si="132"/>
        <v>0</v>
      </c>
      <c r="AU857" s="12">
        <f t="shared" si="133"/>
        <v>-2.9243366671676305E-2</v>
      </c>
      <c r="AV857" s="12"/>
      <c r="AW857" s="12">
        <f ca="1">INDEX(I$9:I$6003,UsefulSeries!$I852)</f>
        <v>0.17607728915266732</v>
      </c>
      <c r="AX857" s="12"/>
      <c r="AY857" s="12"/>
      <c r="AZ857" s="12">
        <f ca="1"/>
        <v>5.5153933438712471E-2</v>
      </c>
      <c r="BA857" s="12"/>
      <c r="BB857" s="12">
        <f t="shared" ca="1" si="134"/>
        <v>5.5153933438712471E-2</v>
      </c>
      <c r="BC857" s="12"/>
      <c r="BD857" s="38">
        <f ca="1"/>
        <v>0.1770808553033244</v>
      </c>
    </row>
    <row r="858" spans="1:56" x14ac:dyDescent="0.35">
      <c r="A858" s="12">
        <f ca="1">INDEX('Flow probs &amp; rates'!$K$5:$K$5999,UsefulSeries!$E856,0)*(1-INDEX('Flow probs &amp; rates'!$K$5:$K$5999,UsefulSeries!$E856,0))/INDEX('Flow probs &amp; rates'!$E$4:$E$5999,UsefulSeries!$E856,0)</f>
        <v>2.1495017055481708E-2</v>
      </c>
      <c r="B858" s="12">
        <f ca="1">-INDEX('Flow probs &amp; rates'!$K$5:$K$5999,UsefulSeries!$E856,0)*(INDEX('Flow probs &amp; rates'!$L$5:$L$5999,UsefulSeries!$E856,0))/INDEX('Flow probs &amp; rates'!$E$4:$E$5999,UsefulSeries!$E856,0)</f>
        <v>-3.0290606853888505E-4</v>
      </c>
      <c r="C858" s="12">
        <v>0</v>
      </c>
      <c r="D858" s="12">
        <v>0</v>
      </c>
      <c r="E858" s="12">
        <v>0</v>
      </c>
      <c r="F858" s="12">
        <v>0</v>
      </c>
      <c r="G858" s="12"/>
      <c r="H858" s="12"/>
      <c r="I858" s="12">
        <f ca="1">INDEX('Flow probs &amp; rates'!$K$5:$K$5999,UsefulSeries!$E856)</f>
        <v>1.370673639999489E-2</v>
      </c>
      <c r="J858" s="12"/>
      <c r="K858" s="12">
        <f>-INDEX('Flow probs &amp; rates'!$E$4:$E$5999,UsefulSeries!$E856)</f>
        <v>-0.62893003259135982</v>
      </c>
      <c r="L858" s="12">
        <f>INDEX('Flow probs &amp; rates'!$E$4:$E$5999,UsefulSeries!$E856)</f>
        <v>0.62893003259135982</v>
      </c>
      <c r="M858" s="12"/>
      <c r="N858" s="12"/>
      <c r="O858" s="12"/>
      <c r="P858" s="12">
        <f t="array" aca="1" ref="P858:U863" ca="1">MINVERSE(A858:F863)</f>
        <v>46.5315246075644</v>
      </c>
      <c r="Q858" s="12">
        <f ca="1"/>
        <v>0.64678485349760917</v>
      </c>
      <c r="R858" s="12">
        <f ca="1"/>
        <v>0</v>
      </c>
      <c r="S858" s="12">
        <f ca="1"/>
        <v>0</v>
      </c>
      <c r="T858" s="12">
        <f ca="1"/>
        <v>0</v>
      </c>
      <c r="U858" s="12">
        <f ca="1"/>
        <v>0</v>
      </c>
      <c r="V858" s="12"/>
      <c r="W858" s="12">
        <f ca="1">INDEX(P$10:P$6003,UsefulSeries!$I852)</f>
        <v>0</v>
      </c>
      <c r="X858" s="12">
        <f ca="1">INDEX(Q$10:Q$6003,UsefulSeries!$I852)</f>
        <v>0</v>
      </c>
      <c r="Y858" s="12">
        <f ca="1">INDEX(R$10:R$6003,UsefulSeries!$I852)</f>
        <v>0</v>
      </c>
      <c r="Z858" s="12">
        <f ca="1">INDEX(S$10:S$6003,UsefulSeries!$I852)</f>
        <v>0</v>
      </c>
      <c r="AA858" s="12">
        <f ca="1">INDEX(T$10:T$6003,UsefulSeries!$I852)</f>
        <v>13.567953058051101</v>
      </c>
      <c r="AB858" s="12">
        <f ca="1">INDEX(U$10:U$6003,UsefulSeries!$I852)</f>
        <v>0.34329830988514204</v>
      </c>
      <c r="AC858" s="12">
        <f>INDEX( K$10:K$6003,UsefulSeries!$I852)</f>
        <v>0.32789706645206018</v>
      </c>
      <c r="AD858" s="12">
        <f>INDEX(L$10:L$6003,UsefulSeries!$I852)</f>
        <v>0</v>
      </c>
      <c r="AE858" s="12"/>
      <c r="AF858" s="12"/>
      <c r="AG858" s="12"/>
      <c r="AH858" s="12"/>
      <c r="AI858" s="12"/>
      <c r="AJ858" s="12"/>
      <c r="AK858" s="12"/>
      <c r="AL858" s="12"/>
      <c r="AM858" s="12"/>
      <c r="AN858" s="12">
        <f t="shared" ca="1" si="126"/>
        <v>0</v>
      </c>
      <c r="AO858" s="12">
        <f t="shared" ca="1" si="127"/>
        <v>0</v>
      </c>
      <c r="AP858" s="12">
        <f t="shared" ca="1" si="128"/>
        <v>0</v>
      </c>
      <c r="AQ858" s="12">
        <f t="shared" ca="1" si="129"/>
        <v>0</v>
      </c>
      <c r="AR858" s="12">
        <f t="shared" ca="1" si="130"/>
        <v>13.567953058051101</v>
      </c>
      <c r="AS858" s="12">
        <f t="shared" ca="1" si="131"/>
        <v>0.34329830988514204</v>
      </c>
      <c r="AT858" s="12">
        <f t="shared" si="132"/>
        <v>0.32789706645206018</v>
      </c>
      <c r="AU858" s="12">
        <f t="shared" si="133"/>
        <v>0</v>
      </c>
      <c r="AV858" s="12"/>
      <c r="AW858" s="12">
        <f ca="1">INDEX(I$10:I$6003,UsefulSeries!$I852)</f>
        <v>2.4794376314250018E-2</v>
      </c>
      <c r="AX858" s="12"/>
      <c r="AY858" s="12"/>
      <c r="AZ858" s="12">
        <f ca="1"/>
        <v>0.34329830988514198</v>
      </c>
      <c r="BA858" s="12"/>
      <c r="BB858" s="12">
        <f t="shared" ca="1" si="134"/>
        <v>0.34329830988514198</v>
      </c>
      <c r="BC858" s="12"/>
      <c r="BD858" s="38">
        <f ca="1"/>
        <v>2.5074693171741474E-2</v>
      </c>
    </row>
    <row r="859" spans="1:56" x14ac:dyDescent="0.35">
      <c r="A859" s="12">
        <f ca="1">-INDEX('Flow probs &amp; rates'!$K$5:$K$5999,UsefulSeries!$E856,0)*(INDEX('Flow probs &amp; rates'!$L$5:$L$5999,UsefulSeries!$E856,0))/INDEX('Flow probs &amp; rates'!$E$4:$E$5999,UsefulSeries!$E856,0)</f>
        <v>-3.0290606853888505E-4</v>
      </c>
      <c r="B859" s="12">
        <f ca="1">INDEX('Flow probs &amp; rates'!$L$5:$L$5999,UsefulSeries!$E856,0)*(1-INDEX('Flow probs &amp; rates'!$L$5:$L$5999,UsefulSeries!$E856,0))/INDEX('Flow probs &amp; rates'!$E$4:$E$5999,UsefulSeries!$E856,0)</f>
        <v>2.1791915976043824E-2</v>
      </c>
      <c r="C859" s="12">
        <v>0</v>
      </c>
      <c r="D859" s="12">
        <v>0</v>
      </c>
      <c r="E859" s="12">
        <v>0</v>
      </c>
      <c r="F859" s="12">
        <v>0</v>
      </c>
      <c r="G859" s="12"/>
      <c r="H859" s="12"/>
      <c r="I859" s="12">
        <f ca="1">INDEX('Flow probs &amp; rates'!$L$5:$L$5999,UsefulSeries!$E856)</f>
        <v>1.3898766124834257E-2</v>
      </c>
      <c r="J859" s="12"/>
      <c r="K859" s="12">
        <f>-INDEX('Flow probs &amp; rates'!$E$4:$E$5999,UsefulSeries!$E856)</f>
        <v>-0.62893003259135982</v>
      </c>
      <c r="L859" s="12"/>
      <c r="M859" s="12"/>
      <c r="N859" s="12"/>
      <c r="O859" s="12"/>
      <c r="P859" s="12">
        <f ca="1"/>
        <v>0.64678485349760928</v>
      </c>
      <c r="Q859" s="12">
        <f ca="1"/>
        <v>45.897566609411193</v>
      </c>
      <c r="R859" s="12">
        <f ca="1"/>
        <v>0</v>
      </c>
      <c r="S859" s="12">
        <f ca="1"/>
        <v>0</v>
      </c>
      <c r="T859" s="12">
        <f ca="1"/>
        <v>0</v>
      </c>
      <c r="U859" s="12">
        <f ca="1"/>
        <v>0</v>
      </c>
      <c r="V859" s="12"/>
      <c r="W859" s="12">
        <f ca="1">INDEX(P$11:P$6003,UsefulSeries!$I852)</f>
        <v>0</v>
      </c>
      <c r="X859" s="12">
        <f ca="1">INDEX(Q$11:Q$6003,UsefulSeries!$I852)</f>
        <v>0</v>
      </c>
      <c r="Y859" s="12">
        <f ca="1">INDEX(R$11:R$6003,UsefulSeries!$I852)</f>
        <v>0</v>
      </c>
      <c r="Z859" s="12">
        <f ca="1">INDEX(S$11:S$6003,UsefulSeries!$I852)</f>
        <v>0</v>
      </c>
      <c r="AA859" s="12">
        <f ca="1">INDEX(T$11:T$6003,UsefulSeries!$I852)</f>
        <v>0.34329830988514204</v>
      </c>
      <c r="AB859" s="12">
        <f ca="1">INDEX(U$11:U$6003,UsefulSeries!$I852)</f>
        <v>16.682442747702726</v>
      </c>
      <c r="AC859" s="12">
        <f>INDEX( K$11:K$6003,UsefulSeries!$I852)</f>
        <v>0</v>
      </c>
      <c r="AD859" s="12">
        <f>INDEX(L$11:L$6003,UsefulSeries!$I852)</f>
        <v>0.32789706645206018</v>
      </c>
      <c r="AE859" s="12"/>
      <c r="AF859" s="12"/>
      <c r="AG859" s="12"/>
      <c r="AH859" s="12"/>
      <c r="AI859" s="12"/>
      <c r="AJ859" s="12"/>
      <c r="AK859" s="12"/>
      <c r="AL859" s="12"/>
      <c r="AM859" s="12"/>
      <c r="AN859" s="12">
        <f t="shared" ca="1" si="126"/>
        <v>0</v>
      </c>
      <c r="AO859" s="12">
        <f t="shared" ca="1" si="127"/>
        <v>0</v>
      </c>
      <c r="AP859" s="12">
        <f t="shared" ca="1" si="128"/>
        <v>0</v>
      </c>
      <c r="AQ859" s="12">
        <f t="shared" ca="1" si="129"/>
        <v>0</v>
      </c>
      <c r="AR859" s="12">
        <f t="shared" ca="1" si="130"/>
        <v>0.34329830988514204</v>
      </c>
      <c r="AS859" s="12">
        <f t="shared" ca="1" si="131"/>
        <v>16.682442747702726</v>
      </c>
      <c r="AT859" s="12">
        <f t="shared" si="132"/>
        <v>0</v>
      </c>
      <c r="AU859" s="12">
        <f t="shared" si="133"/>
        <v>0.32789706645206018</v>
      </c>
      <c r="AV859" s="12"/>
      <c r="AW859" s="12">
        <f ca="1">INDEX(I$11:I$6003,UsefulSeries!$I852)</f>
        <v>2.0068190699944467E-2</v>
      </c>
      <c r="AX859" s="12"/>
      <c r="AY859" s="12"/>
      <c r="AZ859" s="12">
        <f ca="1"/>
        <v>0.34329830988514209</v>
      </c>
      <c r="BA859" s="12"/>
      <c r="BB859" s="12">
        <f t="shared" ca="1" si="134"/>
        <v>0.34329830988514209</v>
      </c>
      <c r="BC859" s="12"/>
      <c r="BD859" s="38">
        <f ca="1"/>
        <v>1.9728716086906802E-2</v>
      </c>
    </row>
    <row r="860" spans="1:56" x14ac:dyDescent="0.35">
      <c r="A860" s="12">
        <v>0</v>
      </c>
      <c r="B860" s="12">
        <v>0</v>
      </c>
      <c r="C860" s="12">
        <f ca="1">INDEX('Flow probs &amp; rates'!$M$5:$M$5999,UsefulSeries!$E856,0)*(1-INDEX('Flow probs &amp; rates'!$M$5:$M$5999,UsefulSeries!$E856,0))/INDEX('Flow probs &amp; rates'!$F$4:$F$5999,UsefulSeries!$E856,0)</f>
        <v>4.8307902988806193</v>
      </c>
      <c r="D860" s="12">
        <f ca="1">-INDEX('Flow probs &amp; rates'!$M$5:$M$5999,UsefulSeries!$E856,0)*(INDEX('Flow probs &amp; rates'!$O$5:$O$5999,UsefulSeries!$E856,0))/INDEX('Flow probs &amp; rates'!$F$4:$F$5999,UsefulSeries!$E856,0)</f>
        <v>-0.832619363005077</v>
      </c>
      <c r="E860" s="12">
        <v>0</v>
      </c>
      <c r="F860" s="12">
        <v>0</v>
      </c>
      <c r="G860" s="12"/>
      <c r="H860" s="12"/>
      <c r="I860" s="12">
        <f ca="1">INDEX('Flow probs &amp; rates'!$M$5:$M$5999,UsefulSeries!$E856)</f>
        <v>0.24391275901289258</v>
      </c>
      <c r="J860" s="12"/>
      <c r="K860" s="12">
        <f>INDEX('Flow probs &amp; rates'!$F$4:$F$5999,UsefulSeries!$E856)</f>
        <v>3.8175808427524674E-2</v>
      </c>
      <c r="L860" s="12">
        <f>-INDEX('Flow probs &amp; rates'!$F$4:$F$5999,UsefulSeries!$E856)</f>
        <v>-3.8175808427524674E-2</v>
      </c>
      <c r="M860" s="12"/>
      <c r="N860" s="12"/>
      <c r="O860" s="12"/>
      <c r="P860" s="12">
        <f ca="1"/>
        <v>0</v>
      </c>
      <c r="Q860" s="12">
        <f ca="1"/>
        <v>0</v>
      </c>
      <c r="R860" s="12">
        <f ca="1"/>
        <v>0.21752027789566608</v>
      </c>
      <c r="S860" s="12">
        <f ca="1"/>
        <v>6.1006085763934251E-2</v>
      </c>
      <c r="T860" s="12">
        <f ca="1"/>
        <v>0</v>
      </c>
      <c r="U860" s="12">
        <f ca="1"/>
        <v>0</v>
      </c>
      <c r="V860" s="12"/>
      <c r="W860" s="12"/>
      <c r="X860" s="12"/>
      <c r="Y860" s="12"/>
      <c r="Z860" s="12"/>
      <c r="AA860" s="12"/>
      <c r="AB860" s="12"/>
      <c r="AC860" s="12"/>
      <c r="AD860" s="12"/>
      <c r="AE860" s="12">
        <f t="array" ref="AE860:AJ861">TRANSPOSE(AC854:AD859)</f>
        <v>-0.64285956687626356</v>
      </c>
      <c r="AF860" s="12">
        <v>-0.64285956687626356</v>
      </c>
      <c r="AG860" s="12">
        <v>2.9243366671676305E-2</v>
      </c>
      <c r="AH860" s="12">
        <v>0</v>
      </c>
      <c r="AI860" s="12">
        <v>0.32789706645206018</v>
      </c>
      <c r="AJ860" s="12">
        <v>0</v>
      </c>
      <c r="AK860" s="12"/>
      <c r="AL860" s="12"/>
      <c r="AM860" s="12"/>
      <c r="AN860" s="12">
        <f t="shared" si="126"/>
        <v>-0.64285956687626356</v>
      </c>
      <c r="AO860" s="12">
        <f t="shared" si="127"/>
        <v>-0.64285956687626356</v>
      </c>
      <c r="AP860" s="12">
        <f t="shared" si="128"/>
        <v>2.9243366671676305E-2</v>
      </c>
      <c r="AQ860" s="12">
        <f t="shared" si="129"/>
        <v>0</v>
      </c>
      <c r="AR860" s="12">
        <f t="shared" si="130"/>
        <v>0.32789706645206018</v>
      </c>
      <c r="AS860" s="12">
        <f t="shared" si="131"/>
        <v>0</v>
      </c>
      <c r="AT860" s="12">
        <f t="shared" si="132"/>
        <v>0</v>
      </c>
      <c r="AU860" s="12">
        <f t="shared" si="133"/>
        <v>0</v>
      </c>
      <c r="AV860" s="12"/>
      <c r="AW860" s="12"/>
      <c r="AX860" s="12">
        <f>INDEX($N$6:$N$6003,UsefulSeries!$K852)</f>
        <v>6.5962351838033673E-4</v>
      </c>
      <c r="AY860" s="12"/>
      <c r="AZ860" s="12"/>
      <c r="BA860" s="12"/>
      <c r="BB860" s="12">
        <f t="shared" si="134"/>
        <v>6.5962351838033673E-4</v>
      </c>
      <c r="BC860" s="12"/>
      <c r="BD860" s="38">
        <f ca="1"/>
        <v>-1.1243726401128699E-2</v>
      </c>
    </row>
    <row r="861" spans="1:56" x14ac:dyDescent="0.35">
      <c r="A861" s="12">
        <v>0</v>
      </c>
      <c r="B861" s="12">
        <v>0</v>
      </c>
      <c r="C861" s="12">
        <f ca="1">-INDEX('Flow probs &amp; rates'!$M$5:$M$5999,UsefulSeries!$E856,0)*(INDEX('Flow probs &amp; rates'!$O$5:$O$5999,UsefulSeries!$E856,0))/INDEX('Flow probs &amp; rates'!$F$4:$F$5999,UsefulSeries!$E856,0)</f>
        <v>-0.832619363005077</v>
      </c>
      <c r="D861" s="12">
        <f ca="1">INDEX('Flow probs &amp; rates'!$O$5:$O$5999,UsefulSeries!$E856,0)*(1-INDEX('Flow probs &amp; rates'!$O$5:$O$5999,UsefulSeries!$E856,0))/INDEX('Flow probs &amp; rates'!$F$4:$F$5999,UsefulSeries!$E856,0)</f>
        <v>2.9687463628300326</v>
      </c>
      <c r="E861" s="12">
        <v>0</v>
      </c>
      <c r="F861" s="12">
        <v>0</v>
      </c>
      <c r="G861" s="12"/>
      <c r="H861" s="12"/>
      <c r="I861" s="12">
        <f ca="1">INDEX('Flow probs &amp; rates'!$O$5:$O$5999,UsefulSeries!$E856)</f>
        <v>0.1303167469539768</v>
      </c>
      <c r="J861" s="12"/>
      <c r="K861" s="12"/>
      <c r="L861" s="12">
        <f>-INDEX('Flow probs &amp; rates'!$F$4:$F$5999,UsefulSeries!$E856)</f>
        <v>-3.8175808427524674E-2</v>
      </c>
      <c r="M861" s="12"/>
      <c r="N861" s="12"/>
      <c r="O861" s="12"/>
      <c r="P861" s="12">
        <f ca="1"/>
        <v>0</v>
      </c>
      <c r="Q861" s="12">
        <f ca="1"/>
        <v>0</v>
      </c>
      <c r="R861" s="12">
        <f ca="1"/>
        <v>6.1006085763934244E-2</v>
      </c>
      <c r="S861" s="12">
        <f ca="1"/>
        <v>0.35395238253580658</v>
      </c>
      <c r="T861" s="12">
        <f ca="1"/>
        <v>0</v>
      </c>
      <c r="U861" s="12">
        <f ca="1"/>
        <v>0</v>
      </c>
      <c r="V861" s="12"/>
      <c r="W861" s="12"/>
      <c r="X861" s="12"/>
      <c r="Y861" s="12"/>
      <c r="Z861" s="12"/>
      <c r="AA861" s="12"/>
      <c r="AB861" s="12"/>
      <c r="AC861" s="12"/>
      <c r="AD861" s="12"/>
      <c r="AE861" s="12">
        <v>0.64285956687626356</v>
      </c>
      <c r="AF861" s="12">
        <v>0</v>
      </c>
      <c r="AG861" s="12">
        <v>-2.9243366671676305E-2</v>
      </c>
      <c r="AH861" s="12">
        <v>-2.9243366671676305E-2</v>
      </c>
      <c r="AI861" s="12">
        <v>0</v>
      </c>
      <c r="AJ861" s="12">
        <v>0.32789706645206018</v>
      </c>
      <c r="AK861" s="12"/>
      <c r="AL861" s="12"/>
      <c r="AM861" s="12"/>
      <c r="AN861" s="12">
        <f t="shared" si="126"/>
        <v>0.64285956687626356</v>
      </c>
      <c r="AO861" s="12">
        <f t="shared" si="127"/>
        <v>0</v>
      </c>
      <c r="AP861" s="12">
        <f t="shared" si="128"/>
        <v>-2.9243366671676305E-2</v>
      </c>
      <c r="AQ861" s="12">
        <f t="shared" si="129"/>
        <v>-2.9243366671676305E-2</v>
      </c>
      <c r="AR861" s="12">
        <f t="shared" si="130"/>
        <v>0</v>
      </c>
      <c r="AS861" s="12">
        <f t="shared" si="131"/>
        <v>0.32789706645206018</v>
      </c>
      <c r="AT861" s="12">
        <f t="shared" si="132"/>
        <v>0</v>
      </c>
      <c r="AU861" s="12">
        <f t="shared" si="133"/>
        <v>0</v>
      </c>
      <c r="AV861" s="12"/>
      <c r="AW861" s="12"/>
      <c r="AX861" s="12">
        <f>INDEX('Margin error adjustment'!N$7:N$6003,UsefulSeries!$K852)</f>
        <v>-3.3441824918769777E-4</v>
      </c>
      <c r="AY861" s="12"/>
      <c r="AZ861" s="12"/>
      <c r="BA861" s="12"/>
      <c r="BB861" s="12">
        <f t="shared" si="134"/>
        <v>-3.3441824918769777E-4</v>
      </c>
      <c r="BC861" s="12"/>
      <c r="BD861" s="38">
        <f ca="1"/>
        <v>1.6977991151696105E-2</v>
      </c>
    </row>
    <row r="862" spans="1:56" x14ac:dyDescent="0.35">
      <c r="A862" s="12">
        <v>0</v>
      </c>
      <c r="B862" s="12">
        <v>0</v>
      </c>
      <c r="C862" s="12">
        <v>0</v>
      </c>
      <c r="D862" s="12">
        <v>0</v>
      </c>
      <c r="E862" s="12">
        <f ca="1">INDEX('Flow probs &amp; rates'!$P$5:$P$5999,UsefulSeries!$E856,0)*(1-INDEX('Flow probs &amp; rates'!$P$5:$P$5999,UsefulSeries!$E856,0))/INDEX('Flow probs &amp; rates'!$G$4:$G$5999,UsefulSeries!$E856,0)</f>
        <v>6.9416779308968973E-2</v>
      </c>
      <c r="F862" s="12">
        <f ca="1">-INDEX('Flow probs &amp; rates'!$P$5:$P$5999,UsefulSeries!$E856,0)*(INDEX('Flow probs &amp; rates'!$Q$5:$Q$5999,UsefulSeries!$E856,0))/INDEX('Flow probs &amp; rates'!$G$4:$G$5999,UsefulSeries!$E856,0)</f>
        <v>-1.4149600907835212E-3</v>
      </c>
      <c r="G862" s="12"/>
      <c r="H862" s="12"/>
      <c r="I862" s="12">
        <f ca="1">INDEX('Flow probs &amp; rates'!$P$5:$P$5999,UsefulSeries!$E856)</f>
        <v>2.3668645129503289E-2</v>
      </c>
      <c r="J862" s="12"/>
      <c r="K862" s="12">
        <f>INDEX('Flow probs &amp; rates'!$G$4:$G$5999,UsefulSeries!$E856)</f>
        <v>0.33289415898111552</v>
      </c>
      <c r="L862" s="12"/>
      <c r="M862" s="12"/>
      <c r="N862" s="12"/>
      <c r="O862" s="12"/>
      <c r="P862" s="12">
        <f ca="1"/>
        <v>0</v>
      </c>
      <c r="Q862" s="12">
        <f ca="1"/>
        <v>0</v>
      </c>
      <c r="R862" s="12">
        <f ca="1"/>
        <v>0</v>
      </c>
      <c r="S862" s="12">
        <f ca="1"/>
        <v>0</v>
      </c>
      <c r="T862" s="12">
        <f ca="1"/>
        <v>14.412833605254882</v>
      </c>
      <c r="U862" s="12">
        <f ca="1"/>
        <v>0.34805899903297999</v>
      </c>
      <c r="V862" s="12"/>
      <c r="W862" s="12">
        <f ca="1">INDEX(P$6:P$6003,UsefulSeries!$I860)</f>
        <v>55.84243580455189</v>
      </c>
      <c r="X862" s="12">
        <f ca="1">INDEX(Q$6:Q$6003,UsefulSeries!$I860)</f>
        <v>0.66085390102835739</v>
      </c>
      <c r="Y862" s="12">
        <f ca="1">INDEX(R$6:R$6003,UsefulSeries!$I860)</f>
        <v>0</v>
      </c>
      <c r="Z862" s="12">
        <f ca="1">INDEX(S$6:S$6003,UsefulSeries!$I860)</f>
        <v>0</v>
      </c>
      <c r="AA862" s="12">
        <f ca="1">INDEX(T$6:T$6003,UsefulSeries!$I860)</f>
        <v>0</v>
      </c>
      <c r="AB862" s="12">
        <f ca="1">INDEX(U$6:U$6003,UsefulSeries!$I860)</f>
        <v>0</v>
      </c>
      <c r="AC862" s="12">
        <f>INDEX( K$6:K$6003,UsefulSeries!$I860)</f>
        <v>-0.64351919039464389</v>
      </c>
      <c r="AD862" s="12">
        <f>INDEX(L$6:L$6003,UsefulSeries!$I860)</f>
        <v>0.64351919039464389</v>
      </c>
      <c r="AE862" s="12"/>
      <c r="AF862" s="12"/>
      <c r="AG862" s="12"/>
      <c r="AH862" s="12"/>
      <c r="AI862" s="12"/>
      <c r="AJ862" s="12"/>
      <c r="AK862" s="12"/>
      <c r="AL862" s="12"/>
      <c r="AM862" s="12"/>
      <c r="AN862" s="12">
        <f t="shared" ca="1" si="126"/>
        <v>55.84243580455189</v>
      </c>
      <c r="AO862" s="12">
        <f t="shared" ca="1" si="127"/>
        <v>0.66085390102835739</v>
      </c>
      <c r="AP862" s="12">
        <f t="shared" ca="1" si="128"/>
        <v>0</v>
      </c>
      <c r="AQ862" s="12">
        <f t="shared" ca="1" si="129"/>
        <v>0</v>
      </c>
      <c r="AR862" s="12">
        <f t="shared" ca="1" si="130"/>
        <v>0</v>
      </c>
      <c r="AS862" s="12">
        <f t="shared" ca="1" si="131"/>
        <v>0</v>
      </c>
      <c r="AT862" s="12">
        <f t="shared" si="132"/>
        <v>-0.64351919039464389</v>
      </c>
      <c r="AU862" s="12">
        <f t="shared" si="133"/>
        <v>0.64351919039464389</v>
      </c>
      <c r="AV862" s="12"/>
      <c r="AW862" s="12">
        <f ca="1">INDEX(I$6:I$6003,UsefulSeries!$I860)</f>
        <v>1.166184745337199E-2</v>
      </c>
      <c r="AX862" s="12"/>
      <c r="AY862" s="12"/>
      <c r="AZ862" s="12">
        <f t="array" aca="1" ref="AZ862:AZ867" ca="1">MMULT(W862:AB867,AW862:AW867)</f>
        <v>0.66085390102835728</v>
      </c>
      <c r="BA862" s="12"/>
      <c r="BB862" s="12">
        <f t="shared" ca="1" si="134"/>
        <v>0.66085390102835728</v>
      </c>
      <c r="BC862" s="12"/>
      <c r="BD862" s="38">
        <f t="array" aca="1" ref="BD862:BD869" ca="1">MMULT(MINVERSE(AN862:AU869),BB862:BB869)</f>
        <v>1.1888130820976658E-2</v>
      </c>
    </row>
    <row r="863" spans="1:56" x14ac:dyDescent="0.35">
      <c r="A863" s="12">
        <v>0</v>
      </c>
      <c r="B863" s="12">
        <v>0</v>
      </c>
      <c r="C863" s="12">
        <v>0</v>
      </c>
      <c r="D863" s="12">
        <v>0</v>
      </c>
      <c r="E863" s="12">
        <f ca="1">-INDEX('Flow probs &amp; rates'!$P$5:$P$5999,UsefulSeries!$E856,0)*(INDEX('Flow probs &amp; rates'!$Q$5:$Q$5999,UsefulSeries!$E856,0))/INDEX('Flow probs &amp; rates'!$G$4:$G$5999,UsefulSeries!$E856,0)</f>
        <v>-1.4149600907835212E-3</v>
      </c>
      <c r="F863" s="12">
        <f ca="1">INDEX('Flow probs &amp; rates'!$Q$5:$Q$5999,UsefulSeries!$E856,0)*(1-INDEX('Flow probs &amp; rates'!$Q$5:$Q$5999,UsefulSeries!$E856,0))/INDEX('Flow probs &amp; rates'!$G$4:$G$5999,UsefulSeries!$E856,0)</f>
        <v>5.8592320276732335E-2</v>
      </c>
      <c r="G863" s="12"/>
      <c r="H863" s="12"/>
      <c r="I863" s="12">
        <f ca="1">INDEX('Flow probs &amp; rates'!$Q$5:$Q$5999,UsefulSeries!$E856)</f>
        <v>1.9901094753669503E-2</v>
      </c>
      <c r="J863" s="12"/>
      <c r="K863" s="12"/>
      <c r="L863" s="12">
        <f>INDEX('Flow probs &amp; rates'!$G$4:$G$5999,UsefulSeries!$E856)</f>
        <v>0.33289415898111552</v>
      </c>
      <c r="M863" s="12"/>
      <c r="N863" s="12"/>
      <c r="O863" s="12"/>
      <c r="P863" s="12">
        <f ca="1"/>
        <v>0</v>
      </c>
      <c r="Q863" s="12">
        <f ca="1"/>
        <v>0</v>
      </c>
      <c r="R863" s="12">
        <f ca="1"/>
        <v>0</v>
      </c>
      <c r="S863" s="12">
        <f ca="1"/>
        <v>0</v>
      </c>
      <c r="T863" s="12">
        <f ca="1"/>
        <v>0.34805899903297993</v>
      </c>
      <c r="U863" s="12">
        <f ca="1"/>
        <v>17.075488474727234</v>
      </c>
      <c r="V863" s="12"/>
      <c r="W863" s="12">
        <f ca="1">INDEX(P$7:P$6003,UsefulSeries!$I860)</f>
        <v>0.66085390102835739</v>
      </c>
      <c r="X863" s="12">
        <f ca="1">INDEX(Q$7:Q$6003,UsefulSeries!$I860)</f>
        <v>44.831514028603387</v>
      </c>
      <c r="Y863" s="12">
        <f ca="1">INDEX(R$7:R$6003,UsefulSeries!$I860)</f>
        <v>0</v>
      </c>
      <c r="Z863" s="12">
        <f ca="1">INDEX(S$7:S$6003,UsefulSeries!$I860)</f>
        <v>0</v>
      </c>
      <c r="AA863" s="12">
        <f ca="1">INDEX(T$7:T$6003,UsefulSeries!$I860)</f>
        <v>0</v>
      </c>
      <c r="AB863" s="12">
        <f ca="1">INDEX(U$7:U$6003,UsefulSeries!$I860)</f>
        <v>0</v>
      </c>
      <c r="AC863" s="12">
        <f>INDEX( K$7:K$6003,UsefulSeries!$I860,1)</f>
        <v>-0.64351919039464389</v>
      </c>
      <c r="AD863" s="12">
        <f>INDEX(L$7:L$6003,UsefulSeries!$I860,1)</f>
        <v>0</v>
      </c>
      <c r="AE863" s="12"/>
      <c r="AF863" s="12"/>
      <c r="AG863" s="12"/>
      <c r="AH863" s="12"/>
      <c r="AI863" s="12"/>
      <c r="AJ863" s="12"/>
      <c r="AK863" s="12"/>
      <c r="AL863" s="12"/>
      <c r="AM863" s="12"/>
      <c r="AN863" s="12">
        <f t="shared" ref="AN863:AN926" ca="1" si="135">W863+AE863</f>
        <v>0.66085390102835739</v>
      </c>
      <c r="AO863" s="12">
        <f t="shared" ref="AO863:AO926" ca="1" si="136">X863+AF863</f>
        <v>44.831514028603387</v>
      </c>
      <c r="AP863" s="12">
        <f t="shared" ref="AP863:AP926" ca="1" si="137">Y863+AG863</f>
        <v>0</v>
      </c>
      <c r="AQ863" s="12">
        <f t="shared" ref="AQ863:AQ926" ca="1" si="138">Z863+AH863</f>
        <v>0</v>
      </c>
      <c r="AR863" s="12">
        <f t="shared" ref="AR863:AR926" ca="1" si="139">AA863+AI863</f>
        <v>0</v>
      </c>
      <c r="AS863" s="12">
        <f t="shared" ref="AS863:AS926" ca="1" si="140">AB863+AJ863</f>
        <v>0</v>
      </c>
      <c r="AT863" s="12">
        <f t="shared" ref="AT863:AT926" si="141">AC863+AK863</f>
        <v>-0.64351919039464389</v>
      </c>
      <c r="AU863" s="12">
        <f t="shared" ref="AU863:AU926" si="142">AD863+AL863</f>
        <v>0</v>
      </c>
      <c r="AV863" s="12"/>
      <c r="AW863" s="12">
        <f ca="1">INDEX(I$7:I$6003,UsefulSeries!$I860)</f>
        <v>1.4568928527126658E-2</v>
      </c>
      <c r="AX863" s="12"/>
      <c r="AY863" s="12"/>
      <c r="AZ863" s="12">
        <f ca="1"/>
        <v>0.66085390102835739</v>
      </c>
      <c r="BA863" s="12"/>
      <c r="BB863" s="12">
        <f t="shared" ca="1" si="134"/>
        <v>0.66085390102835739</v>
      </c>
      <c r="BC863" s="12"/>
      <c r="BD863" s="38">
        <f ca="1"/>
        <v>1.5151290951183619E-2</v>
      </c>
    </row>
    <row r="864" spans="1:56" x14ac:dyDescent="0.35">
      <c r="A864" s="12">
        <f ca="1">INDEX('Flow probs &amp; rates'!$K$5:$K$5999,UsefulSeries!$E862,0)*(1-INDEX('Flow probs &amp; rates'!$K$5:$K$5999,UsefulSeries!$E862,0))/INDEX('Flow probs &amp; rates'!$E$4:$E$5999,UsefulSeries!$E862,0)</f>
        <v>2.1006914724659875E-2</v>
      </c>
      <c r="B864" s="12">
        <f ca="1">-INDEX('Flow probs &amp; rates'!$K$5:$K$5999,UsefulSeries!$E862,0)*(INDEX('Flow probs &amp; rates'!$L$5:$L$5999,UsefulSeries!$E862,0))/INDEX('Flow probs &amp; rates'!$E$4:$E$5999,UsefulSeries!$E862,0)</f>
        <v>-2.9143541720309997E-4</v>
      </c>
      <c r="C864" s="12">
        <v>0</v>
      </c>
      <c r="D864" s="12">
        <v>0</v>
      </c>
      <c r="E864" s="12">
        <v>0</v>
      </c>
      <c r="F864" s="12">
        <v>0</v>
      </c>
      <c r="G864" s="12"/>
      <c r="H864" s="12"/>
      <c r="I864" s="12">
        <f ca="1">INDEX('Flow probs &amp; rates'!$K$5:$K$5999,UsefulSeries!$E862)</f>
        <v>1.3344734764095709E-2</v>
      </c>
      <c r="J864" s="12"/>
      <c r="K864" s="12">
        <f>-INDEX('Flow probs &amp; rates'!$E$4:$E$5999,UsefulSeries!$E862)</f>
        <v>-0.62677708700913604</v>
      </c>
      <c r="L864" s="12">
        <f>INDEX('Flow probs &amp; rates'!$E$4:$E$5999,UsefulSeries!$E862)</f>
        <v>0.62677708700913604</v>
      </c>
      <c r="M864" s="12"/>
      <c r="N864" s="12"/>
      <c r="O864" s="12"/>
      <c r="P864" s="12">
        <f t="array" aca="1" ref="P864:U869" ca="1">MINVERSE(A864:F869)</f>
        <v>47.612310199528999</v>
      </c>
      <c r="Q864" s="12">
        <f ca="1"/>
        <v>0.64419145538631661</v>
      </c>
      <c r="R864" s="12">
        <f ca="1"/>
        <v>0</v>
      </c>
      <c r="S864" s="12">
        <f ca="1"/>
        <v>0</v>
      </c>
      <c r="T864" s="12">
        <f ca="1"/>
        <v>0</v>
      </c>
      <c r="U864" s="12">
        <f ca="1"/>
        <v>0</v>
      </c>
      <c r="V864" s="12"/>
      <c r="W864" s="12">
        <f ca="1">INDEX(P$8:P$6003,UsefulSeries!$I860)</f>
        <v>0</v>
      </c>
      <c r="X864" s="12">
        <f ca="1">INDEX(Q$8:Q$6003,UsefulSeries!$I860)</f>
        <v>0</v>
      </c>
      <c r="Y864" s="12">
        <f ca="1">INDEX(R$8:R$6003,UsefulSeries!$I860)</f>
        <v>0.15490842821636128</v>
      </c>
      <c r="Z864" s="12">
        <f ca="1">INDEX(S$8:S$6003,UsefulSeries!$I860)</f>
        <v>5.3644096185757259E-2</v>
      </c>
      <c r="AA864" s="12">
        <f ca="1">INDEX(T$8:T$6003,UsefulSeries!$I860)</f>
        <v>0</v>
      </c>
      <c r="AB864" s="12">
        <f ca="1">INDEX(U$8:U$6003,UsefulSeries!$I860)</f>
        <v>0</v>
      </c>
      <c r="AC864" s="12">
        <f>INDEX( K$8:K$6003,UsefulSeries!$I860)</f>
        <v>2.8908948422488607E-2</v>
      </c>
      <c r="AD864" s="12">
        <f>INDEX(L$8:L$6003,UsefulSeries!$I860)</f>
        <v>-2.8908948422488607E-2</v>
      </c>
      <c r="AE864" s="12"/>
      <c r="AF864" s="12"/>
      <c r="AG864" s="12"/>
      <c r="AH864" s="12"/>
      <c r="AI864" s="12"/>
      <c r="AJ864" s="12"/>
      <c r="AK864" s="12"/>
      <c r="AL864" s="12"/>
      <c r="AM864" s="12"/>
      <c r="AN864" s="12">
        <f t="shared" ca="1" si="135"/>
        <v>0</v>
      </c>
      <c r="AO864" s="12">
        <f t="shared" ca="1" si="136"/>
        <v>0</v>
      </c>
      <c r="AP864" s="12">
        <f t="shared" ca="1" si="137"/>
        <v>0.15490842821636128</v>
      </c>
      <c r="AQ864" s="12">
        <f t="shared" ca="1" si="138"/>
        <v>5.3644096185757259E-2</v>
      </c>
      <c r="AR864" s="12">
        <f t="shared" ca="1" si="139"/>
        <v>0</v>
      </c>
      <c r="AS864" s="12">
        <f t="shared" ca="1" si="140"/>
        <v>0</v>
      </c>
      <c r="AT864" s="12">
        <f t="shared" si="141"/>
        <v>2.8908948422488607E-2</v>
      </c>
      <c r="AU864" s="12">
        <f t="shared" si="142"/>
        <v>-2.8908948422488607E-2</v>
      </c>
      <c r="AV864" s="12"/>
      <c r="AW864" s="12">
        <f ca="1">INDEX(I$8:I$6003,UsefulSeries!$I860)</f>
        <v>0.28548006828062389</v>
      </c>
      <c r="AX864" s="12"/>
      <c r="AY864" s="12"/>
      <c r="AZ864" s="12">
        <f ca="1"/>
        <v>5.3644096185757252E-2</v>
      </c>
      <c r="BA864" s="12"/>
      <c r="BB864" s="12">
        <f t="shared" ca="1" si="134"/>
        <v>5.3644096185757252E-2</v>
      </c>
      <c r="BC864" s="12"/>
      <c r="BD864" s="38">
        <f ca="1"/>
        <v>0.28032143980187924</v>
      </c>
    </row>
    <row r="865" spans="1:56" x14ac:dyDescent="0.35">
      <c r="A865" s="12">
        <f ca="1">-INDEX('Flow probs &amp; rates'!$K$5:$K$5999,UsefulSeries!$E862,0)*(INDEX('Flow probs &amp; rates'!$L$5:$L$5999,UsefulSeries!$E862,0))/INDEX('Flow probs &amp; rates'!$E$4:$E$5999,UsefulSeries!$E862,0)</f>
        <v>-2.9143541720309997E-4</v>
      </c>
      <c r="B865" s="12">
        <f ca="1">INDEX('Flow probs &amp; rates'!$L$5:$L$5999,UsefulSeries!$E862,0)*(1-INDEX('Flow probs &amp; rates'!$L$5:$L$5999,UsefulSeries!$E862,0))/INDEX('Flow probs &amp; rates'!$E$4:$E$5999,UsefulSeries!$E862,0)</f>
        <v>2.1540045852799873E-2</v>
      </c>
      <c r="C865" s="12">
        <v>0</v>
      </c>
      <c r="D865" s="12">
        <v>0</v>
      </c>
      <c r="E865" s="12">
        <v>0</v>
      </c>
      <c r="F865" s="12">
        <v>0</v>
      </c>
      <c r="G865" s="12"/>
      <c r="H865" s="12"/>
      <c r="I865" s="12">
        <f ca="1">INDEX('Flow probs &amp; rates'!$L$5:$L$5999,UsefulSeries!$E862)</f>
        <v>1.3688173281443962E-2</v>
      </c>
      <c r="J865" s="12"/>
      <c r="K865" s="12">
        <f>-INDEX('Flow probs &amp; rates'!$E$4:$E$5999,UsefulSeries!$E862)</f>
        <v>-0.62677708700913604</v>
      </c>
      <c r="L865" s="12"/>
      <c r="M865" s="12"/>
      <c r="N865" s="12"/>
      <c r="O865" s="12"/>
      <c r="P865" s="12">
        <f ca="1"/>
        <v>0.64419145538631661</v>
      </c>
      <c r="Q865" s="12">
        <f ca="1"/>
        <v>46.43387238080323</v>
      </c>
      <c r="R865" s="12">
        <f ca="1"/>
        <v>0</v>
      </c>
      <c r="S865" s="12">
        <f ca="1"/>
        <v>0</v>
      </c>
      <c r="T865" s="12">
        <f ca="1"/>
        <v>0</v>
      </c>
      <c r="U865" s="12">
        <f ca="1"/>
        <v>0</v>
      </c>
      <c r="V865" s="12"/>
      <c r="W865" s="12">
        <f ca="1">INDEX(P$9:P$6003,UsefulSeries!$I860)</f>
        <v>0</v>
      </c>
      <c r="X865" s="12">
        <f ca="1">INDEX(Q$9:Q$6003,UsefulSeries!$I860)</f>
        <v>0</v>
      </c>
      <c r="Y865" s="12">
        <f ca="1">INDEX(R$9:R$6003,UsefulSeries!$I860)</f>
        <v>5.3644096185757252E-2</v>
      </c>
      <c r="Z865" s="12">
        <f ca="1">INDEX(S$9:S$6003,UsefulSeries!$I860)</f>
        <v>0.2182574920151332</v>
      </c>
      <c r="AA865" s="12">
        <f ca="1">INDEX(T$9:T$6003,UsefulSeries!$I860)</f>
        <v>0</v>
      </c>
      <c r="AB865" s="12">
        <f ca="1">INDEX(U$9:U$6003,UsefulSeries!$I860)</f>
        <v>0</v>
      </c>
      <c r="AC865" s="12">
        <f>INDEX( K$9:K$6003,UsefulSeries!$I860)</f>
        <v>0</v>
      </c>
      <c r="AD865" s="12">
        <f>INDEX(L$9:L$6003,UsefulSeries!$I860)</f>
        <v>-2.8908948422488607E-2</v>
      </c>
      <c r="AE865" s="12"/>
      <c r="AF865" s="12"/>
      <c r="AG865" s="12"/>
      <c r="AH865" s="12"/>
      <c r="AI865" s="12"/>
      <c r="AJ865" s="12"/>
      <c r="AK865" s="12"/>
      <c r="AL865" s="12"/>
      <c r="AM865" s="12"/>
      <c r="AN865" s="12">
        <f t="shared" ca="1" si="135"/>
        <v>0</v>
      </c>
      <c r="AO865" s="12">
        <f t="shared" ca="1" si="136"/>
        <v>0</v>
      </c>
      <c r="AP865" s="12">
        <f t="shared" ca="1" si="137"/>
        <v>5.3644096185757252E-2</v>
      </c>
      <c r="AQ865" s="12">
        <f t="shared" ca="1" si="138"/>
        <v>0.2182574920151332</v>
      </c>
      <c r="AR865" s="12">
        <f t="shared" ca="1" si="139"/>
        <v>0</v>
      </c>
      <c r="AS865" s="12">
        <f t="shared" ca="1" si="140"/>
        <v>0</v>
      </c>
      <c r="AT865" s="12">
        <f t="shared" si="141"/>
        <v>0</v>
      </c>
      <c r="AU865" s="12">
        <f t="shared" si="142"/>
        <v>-2.8908948422488607E-2</v>
      </c>
      <c r="AV865" s="12"/>
      <c r="AW865" s="12">
        <f ca="1">INDEX(I$9:I$6003,UsefulSeries!$I860)</f>
        <v>0.17561722894322121</v>
      </c>
      <c r="AX865" s="12"/>
      <c r="AY865" s="12"/>
      <c r="AZ865" s="12">
        <f ca="1"/>
        <v>5.3644096185757259E-2</v>
      </c>
      <c r="BA865" s="12"/>
      <c r="BB865" s="12">
        <f t="shared" ca="1" si="134"/>
        <v>5.3644096185757259E-2</v>
      </c>
      <c r="BC865" s="12"/>
      <c r="BD865" s="38">
        <f ca="1"/>
        <v>0.17960959208715549</v>
      </c>
    </row>
    <row r="866" spans="1:56" x14ac:dyDescent="0.35">
      <c r="A866" s="12">
        <v>0</v>
      </c>
      <c r="B866" s="12">
        <v>0</v>
      </c>
      <c r="C866" s="12">
        <f ca="1">INDEX('Flow probs &amp; rates'!$M$5:$M$5999,UsefulSeries!$E862,0)*(1-INDEX('Flow probs &amp; rates'!$M$5:$M$5999,UsefulSeries!$E862,0))/INDEX('Flow probs &amp; rates'!$F$4:$F$5999,UsefulSeries!$E862,0)</f>
        <v>4.8563749180382061</v>
      </c>
      <c r="D866" s="12">
        <f ca="1">-INDEX('Flow probs &amp; rates'!$M$5:$M$5999,UsefulSeries!$E862,0)*(INDEX('Flow probs &amp; rates'!$O$5:$O$5999,UsefulSeries!$E862,0))/INDEX('Flow probs &amp; rates'!$F$4:$F$5999,UsefulSeries!$E862,0)</f>
        <v>-0.78701724182945021</v>
      </c>
      <c r="E866" s="12">
        <v>0</v>
      </c>
      <c r="F866" s="12">
        <v>0</v>
      </c>
      <c r="G866" s="12"/>
      <c r="H866" s="12"/>
      <c r="I866" s="12">
        <f ca="1">INDEX('Flow probs &amp; rates'!$M$5:$M$5999,UsefulSeries!$E862)</f>
        <v>0.24217787620998285</v>
      </c>
      <c r="J866" s="12"/>
      <c r="K866" s="12">
        <f>INDEX('Flow probs &amp; rates'!$F$4:$F$5999,UsefulSeries!$E862)</f>
        <v>3.7791100477584917E-2</v>
      </c>
      <c r="L866" s="12">
        <f>-INDEX('Flow probs &amp; rates'!$F$4:$F$5999,UsefulSeries!$E862)</f>
        <v>-3.7791100477584917E-2</v>
      </c>
      <c r="M866" s="12"/>
      <c r="N866" s="12"/>
      <c r="O866" s="12"/>
      <c r="P866" s="12">
        <f ca="1"/>
        <v>0</v>
      </c>
      <c r="Q866" s="12">
        <f ca="1"/>
        <v>0</v>
      </c>
      <c r="R866" s="12">
        <f ca="1"/>
        <v>0.21555942967163738</v>
      </c>
      <c r="S866" s="12">
        <f ca="1"/>
        <v>5.9512555906761543E-2</v>
      </c>
      <c r="T866" s="12">
        <f ca="1"/>
        <v>0</v>
      </c>
      <c r="U866" s="12">
        <f ca="1"/>
        <v>0</v>
      </c>
      <c r="V866" s="12"/>
      <c r="W866" s="12">
        <f ca="1">INDEX(P$10:P$6003,UsefulSeries!$I860)</f>
        <v>0</v>
      </c>
      <c r="X866" s="12">
        <f ca="1">INDEX(Q$10:Q$6003,UsefulSeries!$I860)</f>
        <v>0</v>
      </c>
      <c r="Y866" s="12">
        <f ca="1">INDEX(R$10:R$6003,UsefulSeries!$I860)</f>
        <v>0</v>
      </c>
      <c r="Z866" s="12">
        <f ca="1">INDEX(S$10:S$6003,UsefulSeries!$I860)</f>
        <v>0</v>
      </c>
      <c r="AA866" s="12">
        <f ca="1">INDEX(T$10:T$6003,UsefulSeries!$I860)</f>
        <v>13.247504664072673</v>
      </c>
      <c r="AB866" s="12">
        <f ca="1">INDEX(U$10:U$6003,UsefulSeries!$I860)</f>
        <v>0.34297830549607827</v>
      </c>
      <c r="AC866" s="12">
        <f>INDEX( K$10:K$6003,UsefulSeries!$I860)</f>
        <v>0.32757186118286746</v>
      </c>
      <c r="AD866" s="12">
        <f>INDEX(L$10:L$6003,UsefulSeries!$I860)</f>
        <v>0</v>
      </c>
      <c r="AE866" s="12"/>
      <c r="AF866" s="12"/>
      <c r="AG866" s="12"/>
      <c r="AH866" s="12"/>
      <c r="AI866" s="12"/>
      <c r="AJ866" s="12"/>
      <c r="AK866" s="12"/>
      <c r="AL866" s="12"/>
      <c r="AM866" s="12"/>
      <c r="AN866" s="12">
        <f t="shared" ca="1" si="135"/>
        <v>0</v>
      </c>
      <c r="AO866" s="12">
        <f t="shared" ca="1" si="136"/>
        <v>0</v>
      </c>
      <c r="AP866" s="12">
        <f t="shared" ca="1" si="137"/>
        <v>0</v>
      </c>
      <c r="AQ866" s="12">
        <f t="shared" ca="1" si="138"/>
        <v>0</v>
      </c>
      <c r="AR866" s="12">
        <f t="shared" ca="1" si="139"/>
        <v>13.247504664072673</v>
      </c>
      <c r="AS866" s="12">
        <f t="shared" ca="1" si="140"/>
        <v>0.34297830549607827</v>
      </c>
      <c r="AT866" s="12">
        <f t="shared" si="141"/>
        <v>0.32757186118286746</v>
      </c>
      <c r="AU866" s="12">
        <f t="shared" si="142"/>
        <v>0</v>
      </c>
      <c r="AV866" s="12"/>
      <c r="AW866" s="12">
        <f ca="1">INDEX(I$10:I$6003,UsefulSeries!$I860)</f>
        <v>2.5384260691223043E-2</v>
      </c>
      <c r="AX866" s="12"/>
      <c r="AY866" s="12"/>
      <c r="AZ866" s="12">
        <f ca="1"/>
        <v>0.34297830549607833</v>
      </c>
      <c r="BA866" s="12"/>
      <c r="BB866" s="12">
        <f t="shared" ca="1" si="134"/>
        <v>0.34297830549607833</v>
      </c>
      <c r="BC866" s="12"/>
      <c r="BD866" s="38">
        <f ca="1"/>
        <v>2.4384990296012043E-2</v>
      </c>
    </row>
    <row r="867" spans="1:56" x14ac:dyDescent="0.35">
      <c r="A867" s="12">
        <v>0</v>
      </c>
      <c r="B867" s="12">
        <v>0</v>
      </c>
      <c r="C867" s="12">
        <f ca="1">-INDEX('Flow probs &amp; rates'!$M$5:$M$5999,UsefulSeries!$E862,0)*(INDEX('Flow probs &amp; rates'!$O$5:$O$5999,UsefulSeries!$E862,0))/INDEX('Flow probs &amp; rates'!$F$4:$F$5999,UsefulSeries!$E862,0)</f>
        <v>-0.78701724182945021</v>
      </c>
      <c r="D867" s="12">
        <f ca="1">INDEX('Flow probs &amp; rates'!$O$5:$O$5999,UsefulSeries!$E862,0)*(1-INDEX('Flow probs &amp; rates'!$O$5:$O$5999,UsefulSeries!$E862,0))/INDEX('Flow probs &amp; rates'!$F$4:$F$5999,UsefulSeries!$E862,0)</f>
        <v>2.8506419394302411</v>
      </c>
      <c r="E867" s="12">
        <v>0</v>
      </c>
      <c r="F867" s="12">
        <v>0</v>
      </c>
      <c r="G867" s="12"/>
      <c r="H867" s="12"/>
      <c r="I867" s="12">
        <f ca="1">INDEX('Flow probs &amp; rates'!$O$5:$O$5999,UsefulSeries!$E862)</f>
        <v>0.12281158018654095</v>
      </c>
      <c r="J867" s="12"/>
      <c r="K867" s="12"/>
      <c r="L867" s="12">
        <f>-INDEX('Flow probs &amp; rates'!$F$4:$F$5999,UsefulSeries!$E862)</f>
        <v>-3.7791100477584917E-2</v>
      </c>
      <c r="M867" s="12"/>
      <c r="N867" s="12"/>
      <c r="O867" s="12"/>
      <c r="P867" s="12">
        <f ca="1"/>
        <v>0</v>
      </c>
      <c r="Q867" s="12">
        <f ca="1"/>
        <v>0</v>
      </c>
      <c r="R867" s="12">
        <f ca="1"/>
        <v>5.9512555906761549E-2</v>
      </c>
      <c r="S867" s="12">
        <f ca="1"/>
        <v>0.36722865580697661</v>
      </c>
      <c r="T867" s="12">
        <f ca="1"/>
        <v>0</v>
      </c>
      <c r="U867" s="12">
        <f ca="1"/>
        <v>0</v>
      </c>
      <c r="V867" s="12"/>
      <c r="W867" s="12">
        <f ca="1">INDEX(P$11:P$6003,UsefulSeries!$I860)</f>
        <v>0</v>
      </c>
      <c r="X867" s="12">
        <f ca="1">INDEX(Q$11:Q$6003,UsefulSeries!$I860)</f>
        <v>0</v>
      </c>
      <c r="Y867" s="12">
        <f ca="1">INDEX(R$11:R$6003,UsefulSeries!$I860)</f>
        <v>0</v>
      </c>
      <c r="Z867" s="12">
        <f ca="1">INDEX(S$11:S$6003,UsefulSeries!$I860)</f>
        <v>0</v>
      </c>
      <c r="AA867" s="12">
        <f ca="1">INDEX(T$11:T$6003,UsefulSeries!$I860)</f>
        <v>0.34297830549607827</v>
      </c>
      <c r="AB867" s="12">
        <f ca="1">INDEX(U$11:U$6003,UsefulSeries!$I860)</f>
        <v>17.111156759243535</v>
      </c>
      <c r="AC867" s="12">
        <f>INDEX( K$11:K$6003,UsefulSeries!$I860)</f>
        <v>0</v>
      </c>
      <c r="AD867" s="12">
        <f>INDEX(L$11:L$6003,UsefulSeries!$I860)</f>
        <v>0.32757186118286746</v>
      </c>
      <c r="AE867" s="12"/>
      <c r="AF867" s="12"/>
      <c r="AG867" s="12"/>
      <c r="AH867" s="12"/>
      <c r="AI867" s="12"/>
      <c r="AJ867" s="12"/>
      <c r="AK867" s="12"/>
      <c r="AL867" s="12"/>
      <c r="AM867" s="12"/>
      <c r="AN867" s="12">
        <f t="shared" ca="1" si="135"/>
        <v>0</v>
      </c>
      <c r="AO867" s="12">
        <f t="shared" ca="1" si="136"/>
        <v>0</v>
      </c>
      <c r="AP867" s="12">
        <f t="shared" ca="1" si="137"/>
        <v>0</v>
      </c>
      <c r="AQ867" s="12">
        <f t="shared" ca="1" si="138"/>
        <v>0</v>
      </c>
      <c r="AR867" s="12">
        <f t="shared" ca="1" si="139"/>
        <v>0.34297830549607827</v>
      </c>
      <c r="AS867" s="12">
        <f t="shared" ca="1" si="140"/>
        <v>17.111156759243535</v>
      </c>
      <c r="AT867" s="12">
        <f t="shared" si="141"/>
        <v>0</v>
      </c>
      <c r="AU867" s="12">
        <f t="shared" si="142"/>
        <v>0.32757186118286746</v>
      </c>
      <c r="AV867" s="12"/>
      <c r="AW867" s="12">
        <f ca="1">INDEX(I$11:I$6003,UsefulSeries!$I860)</f>
        <v>1.9535327709352929E-2</v>
      </c>
      <c r="AX867" s="12"/>
      <c r="AY867" s="12"/>
      <c r="AZ867" s="12">
        <f ca="1"/>
        <v>0.34297830549607827</v>
      </c>
      <c r="BA867" s="12"/>
      <c r="BB867" s="12">
        <f t="shared" ca="1" si="134"/>
        <v>0.34297830549607827</v>
      </c>
      <c r="BC867" s="12"/>
      <c r="BD867" s="38">
        <f ca="1"/>
        <v>1.9161585898848865E-2</v>
      </c>
    </row>
    <row r="868" spans="1:56" x14ac:dyDescent="0.35">
      <c r="A868" s="12">
        <v>0</v>
      </c>
      <c r="B868" s="12">
        <v>0</v>
      </c>
      <c r="C868" s="12">
        <v>0</v>
      </c>
      <c r="D868" s="12">
        <v>0</v>
      </c>
      <c r="E868" s="12">
        <f ca="1">INDEX('Flow probs &amp; rates'!$P$5:$P$5999,UsefulSeries!$E862,0)*(1-INDEX('Flow probs &amp; rates'!$P$5:$P$5999,UsefulSeries!$E862,0))/INDEX('Flow probs &amp; rates'!$G$4:$G$5999,UsefulSeries!$E862,0)</f>
        <v>6.977118473253506E-2</v>
      </c>
      <c r="F868" s="12">
        <f ca="1">-INDEX('Flow probs &amp; rates'!$P$5:$P$5999,UsefulSeries!$E862,0)*(INDEX('Flow probs &amp; rates'!$Q$5:$Q$5999,UsefulSeries!$E862,0))/INDEX('Flow probs &amp; rates'!$G$4:$G$5999,UsefulSeries!$E862,0)</f>
        <v>-1.5293403215617908E-3</v>
      </c>
      <c r="G868" s="12"/>
      <c r="H868" s="12"/>
      <c r="I868" s="12">
        <f ca="1">INDEX('Flow probs &amp; rates'!$P$5:$P$5999,UsefulSeries!$E862)</f>
        <v>2.3978440568111513E-2</v>
      </c>
      <c r="J868" s="12"/>
      <c r="K868" s="12">
        <f>INDEX('Flow probs &amp; rates'!$G$4:$G$5999,UsefulSeries!$E862)</f>
        <v>0.33543181251327908</v>
      </c>
      <c r="L868" s="12"/>
      <c r="M868" s="12"/>
      <c r="N868" s="12"/>
      <c r="O868" s="12"/>
      <c r="P868" s="12">
        <f ca="1"/>
        <v>0</v>
      </c>
      <c r="Q868" s="12">
        <f ca="1"/>
        <v>0</v>
      </c>
      <c r="R868" s="12">
        <f ca="1"/>
        <v>0</v>
      </c>
      <c r="S868" s="12">
        <f ca="1"/>
        <v>0</v>
      </c>
      <c r="T868" s="12">
        <f ca="1"/>
        <v>14.340266328432655</v>
      </c>
      <c r="U868" s="12">
        <f ca="1"/>
        <v>0.35137445031095593</v>
      </c>
      <c r="V868" s="12"/>
      <c r="W868" s="12"/>
      <c r="X868" s="12"/>
      <c r="Y868" s="12"/>
      <c r="Z868" s="12"/>
      <c r="AA868" s="12"/>
      <c r="AB868" s="12"/>
      <c r="AC868" s="12"/>
      <c r="AD868" s="12"/>
      <c r="AE868" s="12">
        <f t="array" ref="AE868:AJ869">TRANSPOSE(AC862:AD867)</f>
        <v>-0.64351919039464389</v>
      </c>
      <c r="AF868" s="12">
        <v>-0.64351919039464389</v>
      </c>
      <c r="AG868" s="12">
        <v>2.8908948422488607E-2</v>
      </c>
      <c r="AH868" s="12">
        <v>0</v>
      </c>
      <c r="AI868" s="12">
        <v>0.32757186118286746</v>
      </c>
      <c r="AJ868" s="12">
        <v>0</v>
      </c>
      <c r="AK868" s="12"/>
      <c r="AL868" s="12"/>
      <c r="AM868" s="12"/>
      <c r="AN868" s="12">
        <f t="shared" si="135"/>
        <v>-0.64351919039464389</v>
      </c>
      <c r="AO868" s="12">
        <f t="shared" si="136"/>
        <v>-0.64351919039464389</v>
      </c>
      <c r="AP868" s="12">
        <f t="shared" si="137"/>
        <v>2.8908948422488607E-2</v>
      </c>
      <c r="AQ868" s="12">
        <f t="shared" si="138"/>
        <v>0</v>
      </c>
      <c r="AR868" s="12">
        <f t="shared" si="139"/>
        <v>0.32757186118286746</v>
      </c>
      <c r="AS868" s="12">
        <f t="shared" si="140"/>
        <v>0</v>
      </c>
      <c r="AT868" s="12">
        <f t="shared" si="141"/>
        <v>0</v>
      </c>
      <c r="AU868" s="12">
        <f t="shared" si="142"/>
        <v>0</v>
      </c>
      <c r="AV868" s="12"/>
      <c r="AW868" s="12"/>
      <c r="AX868" s="12">
        <f>INDEX($N$6:$N$6003,UsefulSeries!$K860)</f>
        <v>-1.3087521064187868E-3</v>
      </c>
      <c r="AY868" s="12"/>
      <c r="AZ868" s="12"/>
      <c r="BA868" s="12"/>
      <c r="BB868" s="12">
        <f t="shared" si="134"/>
        <v>-1.3087521064187868E-3</v>
      </c>
      <c r="BC868" s="12"/>
      <c r="BD868" s="38">
        <f ca="1"/>
        <v>4.0803335505748876E-2</v>
      </c>
    </row>
    <row r="869" spans="1:56" x14ac:dyDescent="0.35">
      <c r="A869" s="12">
        <v>0</v>
      </c>
      <c r="B869" s="12">
        <v>0</v>
      </c>
      <c r="C869" s="12">
        <v>0</v>
      </c>
      <c r="D869" s="12">
        <v>0</v>
      </c>
      <c r="E869" s="12">
        <f ca="1">-INDEX('Flow probs &amp; rates'!$P$5:$P$5999,UsefulSeries!$E862,0)*(INDEX('Flow probs &amp; rates'!$Q$5:$Q$5999,UsefulSeries!$E862,0))/INDEX('Flow probs &amp; rates'!$G$4:$G$5999,UsefulSeries!$E862,0)</f>
        <v>-1.5293403215617908E-3</v>
      </c>
      <c r="F869" s="12">
        <f ca="1">INDEX('Flow probs &amp; rates'!$Q$5:$Q$5999,UsefulSeries!$E862,0)*(1-INDEX('Flow probs &amp; rates'!$Q$5:$Q$5999,UsefulSeries!$E862,0))/INDEX('Flow probs &amp; rates'!$G$4:$G$5999,UsefulSeries!$E862,0)</f>
        <v>6.2415316476762912E-2</v>
      </c>
      <c r="G869" s="12"/>
      <c r="H869" s="12"/>
      <c r="I869" s="12">
        <f ca="1">INDEX('Flow probs &amp; rates'!$Q$5:$Q$5999,UsefulSeries!$E862)</f>
        <v>2.1393776403179767E-2</v>
      </c>
      <c r="J869" s="12"/>
      <c r="K869" s="12"/>
      <c r="L869" s="12">
        <f>INDEX('Flow probs &amp; rates'!$G$4:$G$5999,UsefulSeries!$E862)</f>
        <v>0.33543181251327908</v>
      </c>
      <c r="M869" s="12"/>
      <c r="N869" s="12"/>
      <c r="O869" s="12"/>
      <c r="P869" s="12">
        <f ca="1"/>
        <v>0</v>
      </c>
      <c r="Q869" s="12">
        <f ca="1"/>
        <v>0</v>
      </c>
      <c r="R869" s="12">
        <f ca="1"/>
        <v>0</v>
      </c>
      <c r="S869" s="12">
        <f ca="1"/>
        <v>0</v>
      </c>
      <c r="T869" s="12">
        <f ca="1"/>
        <v>0.35137445031095593</v>
      </c>
      <c r="U869" s="12">
        <f ca="1"/>
        <v>16.030317998745147</v>
      </c>
      <c r="V869" s="12"/>
      <c r="W869" s="12"/>
      <c r="X869" s="12"/>
      <c r="Y869" s="12"/>
      <c r="Z869" s="12"/>
      <c r="AA869" s="12"/>
      <c r="AB869" s="12"/>
      <c r="AC869" s="12"/>
      <c r="AD869" s="12"/>
      <c r="AE869" s="12">
        <v>0.64351919039464389</v>
      </c>
      <c r="AF869" s="12">
        <v>0</v>
      </c>
      <c r="AG869" s="12">
        <v>-2.8908948422488607E-2</v>
      </c>
      <c r="AH869" s="12">
        <v>-2.8908948422488607E-2</v>
      </c>
      <c r="AI869" s="12">
        <v>0</v>
      </c>
      <c r="AJ869" s="12">
        <v>0.32757186118286746</v>
      </c>
      <c r="AK869" s="12"/>
      <c r="AL869" s="12"/>
      <c r="AM869" s="12"/>
      <c r="AN869" s="12">
        <f t="shared" si="135"/>
        <v>0.64351919039464389</v>
      </c>
      <c r="AO869" s="12">
        <f t="shared" si="136"/>
        <v>0</v>
      </c>
      <c r="AP869" s="12">
        <f t="shared" si="137"/>
        <v>-2.8908948422488607E-2</v>
      </c>
      <c r="AQ869" s="12">
        <f t="shared" si="138"/>
        <v>-2.8908948422488607E-2</v>
      </c>
      <c r="AR869" s="12">
        <f t="shared" si="139"/>
        <v>0</v>
      </c>
      <c r="AS869" s="12">
        <f t="shared" si="140"/>
        <v>0.32757186118286746</v>
      </c>
      <c r="AT869" s="12">
        <f t="shared" si="141"/>
        <v>0</v>
      </c>
      <c r="AU869" s="12">
        <f t="shared" si="142"/>
        <v>0</v>
      </c>
      <c r="AV869" s="12"/>
      <c r="AW869" s="12"/>
      <c r="AX869" s="12">
        <f>INDEX('Margin error adjustment'!N$7:N$6003,UsefulSeries!$K860)</f>
        <v>6.3091419853975386E-4</v>
      </c>
      <c r="AY869" s="12"/>
      <c r="AZ869" s="12"/>
      <c r="BA869" s="12"/>
      <c r="BB869" s="12">
        <f t="shared" si="134"/>
        <v>6.3091419853975386E-4</v>
      </c>
      <c r="BC869" s="12"/>
      <c r="BD869" s="38">
        <f ca="1"/>
        <v>2.0569174499817468E-2</v>
      </c>
    </row>
    <row r="870" spans="1:56" x14ac:dyDescent="0.35">
      <c r="A870" s="12">
        <f ca="1">INDEX('Flow probs &amp; rates'!$K$5:$K$5999,UsefulSeries!$E868,0)*(1-INDEX('Flow probs &amp; rates'!$K$5:$K$5999,UsefulSeries!$E868,0))/INDEX('Flow probs &amp; rates'!$E$4:$E$5999,UsefulSeries!$E868,0)</f>
        <v>2.0188196475442715E-2</v>
      </c>
      <c r="B870" s="12">
        <f ca="1">-INDEX('Flow probs &amp; rates'!$K$5:$K$5999,UsefulSeries!$E868,0)*(INDEX('Flow probs &amp; rates'!$L$5:$L$5999,UsefulSeries!$E868,0))/INDEX('Flow probs &amp; rates'!$E$4:$E$5999,UsefulSeries!$E868,0)</f>
        <v>-3.0044046616717882E-4</v>
      </c>
      <c r="C870" s="12">
        <v>0</v>
      </c>
      <c r="D870" s="12">
        <v>0</v>
      </c>
      <c r="E870" s="12">
        <v>0</v>
      </c>
      <c r="F870" s="12">
        <v>0</v>
      </c>
      <c r="G870" s="12"/>
      <c r="H870" s="12"/>
      <c r="I870" s="12">
        <f ca="1">INDEX('Flow probs &amp; rates'!$K$5:$K$5999,UsefulSeries!$E868)</f>
        <v>1.2878867213268188E-2</v>
      </c>
      <c r="J870" s="12"/>
      <c r="K870" s="12">
        <f>-INDEX('Flow probs &amp; rates'!$E$4:$E$5999,UsefulSeries!$E868)</f>
        <v>-0.62972450303005123</v>
      </c>
      <c r="L870" s="12">
        <f>INDEX('Flow probs &amp; rates'!$E$4:$E$5999,UsefulSeries!$E868)</f>
        <v>0.62972450303005123</v>
      </c>
      <c r="M870" s="12"/>
      <c r="N870" s="12"/>
      <c r="O870" s="12"/>
      <c r="P870" s="12">
        <f t="array" aca="1" ref="P870:U875" ca="1">MINVERSE(A870:F875)</f>
        <v>49.54353202186698</v>
      </c>
      <c r="Q870" s="12">
        <f ca="1"/>
        <v>0.64757769590805314</v>
      </c>
      <c r="R870" s="12">
        <f ca="1"/>
        <v>0</v>
      </c>
      <c r="S870" s="12">
        <f ca="1"/>
        <v>0</v>
      </c>
      <c r="T870" s="12">
        <f ca="1"/>
        <v>0</v>
      </c>
      <c r="U870" s="12">
        <f ca="1"/>
        <v>0</v>
      </c>
      <c r="V870" s="12"/>
      <c r="W870" s="12">
        <f ca="1">INDEX(P$6:P$6003,UsefulSeries!$I868)</f>
        <v>56.381483763841032</v>
      </c>
      <c r="X870" s="12">
        <f ca="1">INDEX(Q$6:Q$6003,UsefulSeries!$I868)</f>
        <v>0.65934049887299506</v>
      </c>
      <c r="Y870" s="12">
        <f ca="1">INDEX(R$6:R$6003,UsefulSeries!$I868)</f>
        <v>0</v>
      </c>
      <c r="Z870" s="12">
        <f ca="1">INDEX(S$6:S$6003,UsefulSeries!$I868)</f>
        <v>0</v>
      </c>
      <c r="AA870" s="12">
        <f ca="1">INDEX(T$6:T$6003,UsefulSeries!$I868)</f>
        <v>0</v>
      </c>
      <c r="AB870" s="12">
        <f ca="1">INDEX(U$6:U$6003,UsefulSeries!$I868)</f>
        <v>0</v>
      </c>
      <c r="AC870" s="12">
        <f>INDEX( K$6:K$6003,UsefulSeries!$I868)</f>
        <v>-0.64221043828822511</v>
      </c>
      <c r="AD870" s="12">
        <f>INDEX(L$6:L$6003,UsefulSeries!$I868)</f>
        <v>0.64221043828822511</v>
      </c>
      <c r="AE870" s="12"/>
      <c r="AF870" s="12"/>
      <c r="AG870" s="12"/>
      <c r="AH870" s="12"/>
      <c r="AI870" s="12"/>
      <c r="AJ870" s="12"/>
      <c r="AK870" s="12"/>
      <c r="AL870" s="12"/>
      <c r="AM870" s="12"/>
      <c r="AN870" s="12">
        <f t="shared" ca="1" si="135"/>
        <v>56.381483763841032</v>
      </c>
      <c r="AO870" s="12">
        <f t="shared" ca="1" si="136"/>
        <v>0.65934049887299506</v>
      </c>
      <c r="AP870" s="12">
        <f t="shared" ca="1" si="137"/>
        <v>0</v>
      </c>
      <c r="AQ870" s="12">
        <f t="shared" ca="1" si="138"/>
        <v>0</v>
      </c>
      <c r="AR870" s="12">
        <f t="shared" ca="1" si="139"/>
        <v>0</v>
      </c>
      <c r="AS870" s="12">
        <f t="shared" ca="1" si="140"/>
        <v>0</v>
      </c>
      <c r="AT870" s="12">
        <f t="shared" si="141"/>
        <v>-0.64221043828822511</v>
      </c>
      <c r="AU870" s="12">
        <f t="shared" si="142"/>
        <v>0.64221043828822511</v>
      </c>
      <c r="AV870" s="12"/>
      <c r="AW870" s="12">
        <f ca="1">INDEX(I$6:I$6003,UsefulSeries!$I868)</f>
        <v>1.1525228583444968E-2</v>
      </c>
      <c r="AX870" s="12"/>
      <c r="AY870" s="12"/>
      <c r="AZ870" s="12">
        <f t="array" aca="1" ref="AZ870:AZ875" ca="1">MMULT(W870:AB875,AW870:AW875)</f>
        <v>0.65934049887299517</v>
      </c>
      <c r="BA870" s="12"/>
      <c r="BB870" s="12">
        <f t="shared" ca="1" si="134"/>
        <v>0.65934049887299517</v>
      </c>
      <c r="BC870" s="12"/>
      <c r="BD870" s="38">
        <f t="array" aca="1" ref="BD870:BD877" ca="1">MMULT(MINVERSE(AN870:AU877),BB870:BB877)</f>
        <v>1.1102680186358344E-2</v>
      </c>
    </row>
    <row r="871" spans="1:56" x14ac:dyDescent="0.35">
      <c r="A871" s="12">
        <f ca="1">-INDEX('Flow probs &amp; rates'!$K$5:$K$5999,UsefulSeries!$E868,0)*(INDEX('Flow probs &amp; rates'!$L$5:$L$5999,UsefulSeries!$E868,0))/INDEX('Flow probs &amp; rates'!$E$4:$E$5999,UsefulSeries!$E868,0)</f>
        <v>-3.0044046616717882E-4</v>
      </c>
      <c r="B871" s="12">
        <f ca="1">INDEX('Flow probs &amp; rates'!$L$5:$L$5999,UsefulSeries!$E868,0)*(1-INDEX('Flow probs &amp; rates'!$L$5:$L$5999,UsefulSeries!$E868,0))/INDEX('Flow probs &amp; rates'!$E$4:$E$5999,UsefulSeries!$E868,0)</f>
        <v>2.2985476415067433E-2</v>
      </c>
      <c r="C871" s="12">
        <v>0</v>
      </c>
      <c r="D871" s="12">
        <v>0</v>
      </c>
      <c r="E871" s="12">
        <v>0</v>
      </c>
      <c r="F871" s="12">
        <v>0</v>
      </c>
      <c r="G871" s="12"/>
      <c r="H871" s="12"/>
      <c r="I871" s="12">
        <f ca="1">INDEX('Flow probs &amp; rates'!$L$5:$L$5999,UsefulSeries!$E868)</f>
        <v>1.4690323311380184E-2</v>
      </c>
      <c r="J871" s="12"/>
      <c r="K871" s="12">
        <f>-INDEX('Flow probs &amp; rates'!$E$4:$E$5999,UsefulSeries!$E868)</f>
        <v>-0.62972450303005123</v>
      </c>
      <c r="L871" s="12"/>
      <c r="M871" s="12"/>
      <c r="N871" s="12"/>
      <c r="O871" s="12"/>
      <c r="P871" s="12">
        <f ca="1"/>
        <v>0.64757769590805303</v>
      </c>
      <c r="Q871" s="12">
        <f ca="1"/>
        <v>43.514197421167694</v>
      </c>
      <c r="R871" s="12">
        <f ca="1"/>
        <v>0</v>
      </c>
      <c r="S871" s="12">
        <f ca="1"/>
        <v>0</v>
      </c>
      <c r="T871" s="12">
        <f ca="1"/>
        <v>0</v>
      </c>
      <c r="U871" s="12">
        <f ca="1"/>
        <v>0</v>
      </c>
      <c r="V871" s="12"/>
      <c r="W871" s="12">
        <f ca="1">INDEX(P$7:P$6003,UsefulSeries!$I868)</f>
        <v>0.65934049887299506</v>
      </c>
      <c r="X871" s="12">
        <f ca="1">INDEX(Q$7:Q$6003,UsefulSeries!$I868)</f>
        <v>45.086460308421337</v>
      </c>
      <c r="Y871" s="12">
        <f ca="1">INDEX(R$7:R$6003,UsefulSeries!$I868)</f>
        <v>0</v>
      </c>
      <c r="Z871" s="12">
        <f ca="1">INDEX(S$7:S$6003,UsefulSeries!$I868)</f>
        <v>0</v>
      </c>
      <c r="AA871" s="12">
        <f ca="1">INDEX(T$7:T$6003,UsefulSeries!$I868)</f>
        <v>0</v>
      </c>
      <c r="AB871" s="12">
        <f ca="1">INDEX(U$7:U$6003,UsefulSeries!$I868)</f>
        <v>0</v>
      </c>
      <c r="AC871" s="12">
        <f>INDEX( K$7:K$6003,UsefulSeries!$I868,1)</f>
        <v>-0.64221043828822511</v>
      </c>
      <c r="AD871" s="12">
        <f>INDEX(L$7:L$6003,UsefulSeries!$I868,1)</f>
        <v>0</v>
      </c>
      <c r="AE871" s="12"/>
      <c r="AF871" s="12"/>
      <c r="AG871" s="12"/>
      <c r="AH871" s="12"/>
      <c r="AI871" s="12"/>
      <c r="AJ871" s="12"/>
      <c r="AK871" s="12"/>
      <c r="AL871" s="12"/>
      <c r="AM871" s="12"/>
      <c r="AN871" s="12">
        <f t="shared" ca="1" si="135"/>
        <v>0.65934049887299506</v>
      </c>
      <c r="AO871" s="12">
        <f t="shared" ca="1" si="136"/>
        <v>45.086460308421337</v>
      </c>
      <c r="AP871" s="12">
        <f t="shared" ca="1" si="137"/>
        <v>0</v>
      </c>
      <c r="AQ871" s="12">
        <f t="shared" ca="1" si="138"/>
        <v>0</v>
      </c>
      <c r="AR871" s="12">
        <f t="shared" ca="1" si="139"/>
        <v>0</v>
      </c>
      <c r="AS871" s="12">
        <f t="shared" ca="1" si="140"/>
        <v>0</v>
      </c>
      <c r="AT871" s="12">
        <f t="shared" si="141"/>
        <v>-0.64221043828822511</v>
      </c>
      <c r="AU871" s="12">
        <f t="shared" si="142"/>
        <v>0</v>
      </c>
      <c r="AV871" s="12"/>
      <c r="AW871" s="12">
        <f ca="1">INDEX(I$7:I$6003,UsefulSeries!$I868)</f>
        <v>1.4455369626509082E-2</v>
      </c>
      <c r="AX871" s="12"/>
      <c r="AY871" s="12"/>
      <c r="AZ871" s="12">
        <f ca="1"/>
        <v>0.65934049887299495</v>
      </c>
      <c r="BA871" s="12"/>
      <c r="BB871" s="12">
        <f t="shared" ca="1" si="134"/>
        <v>0.65934049887299495</v>
      </c>
      <c r="BC871" s="12"/>
      <c r="BD871" s="38">
        <f ca="1"/>
        <v>1.5340761082100383E-2</v>
      </c>
    </row>
    <row r="872" spans="1:56" x14ac:dyDescent="0.35">
      <c r="A872" s="12">
        <v>0</v>
      </c>
      <c r="B872" s="12">
        <v>0</v>
      </c>
      <c r="C872" s="12">
        <f ca="1">INDEX('Flow probs &amp; rates'!$M$5:$M$5999,UsefulSeries!$E868,0)*(1-INDEX('Flow probs &amp; rates'!$M$5:$M$5999,UsefulSeries!$E868,0))/INDEX('Flow probs &amp; rates'!$F$4:$F$5999,UsefulSeries!$E868,0)</f>
        <v>4.6547831266877084</v>
      </c>
      <c r="D872" s="12">
        <f ca="1">-INDEX('Flow probs &amp; rates'!$M$5:$M$5999,UsefulSeries!$E868,0)*(INDEX('Flow probs &amp; rates'!$O$5:$O$5999,UsefulSeries!$E868,0))/INDEX('Flow probs &amp; rates'!$F$4:$F$5999,UsefulSeries!$E868,0)</f>
        <v>-0.77032848560024247</v>
      </c>
      <c r="E872" s="12">
        <v>0</v>
      </c>
      <c r="F872" s="12">
        <v>0</v>
      </c>
      <c r="G872" s="12"/>
      <c r="H872" s="12"/>
      <c r="I872" s="12">
        <f ca="1">INDEX('Flow probs &amp; rates'!$M$5:$M$5999,UsefulSeries!$E868)</f>
        <v>0.22887434521663935</v>
      </c>
      <c r="J872" s="12"/>
      <c r="K872" s="12">
        <f>INDEX('Flow probs &amp; rates'!$F$4:$F$5999,UsefulSeries!$E868)</f>
        <v>3.7916026271213821E-2</v>
      </c>
      <c r="L872" s="12">
        <f>-INDEX('Flow probs &amp; rates'!$F$4:$F$5999,UsefulSeries!$E868)</f>
        <v>-3.7916026271213821E-2</v>
      </c>
      <c r="M872" s="12"/>
      <c r="N872" s="12"/>
      <c r="O872" s="12"/>
      <c r="P872" s="12">
        <f ca="1"/>
        <v>0</v>
      </c>
      <c r="Q872" s="12">
        <f ca="1"/>
        <v>0</v>
      </c>
      <c r="R872" s="12">
        <f ca="1"/>
        <v>0.2245836546245551</v>
      </c>
      <c r="S872" s="12">
        <f ca="1"/>
        <v>5.892058637929292E-2</v>
      </c>
      <c r="T872" s="12">
        <f ca="1"/>
        <v>0</v>
      </c>
      <c r="U872" s="12">
        <f ca="1"/>
        <v>0</v>
      </c>
      <c r="V872" s="12"/>
      <c r="W872" s="12">
        <f ca="1">INDEX(P$8:P$6003,UsefulSeries!$I868)</f>
        <v>0</v>
      </c>
      <c r="X872" s="12">
        <f ca="1">INDEX(Q$8:Q$6003,UsefulSeries!$I868)</f>
        <v>0</v>
      </c>
      <c r="Y872" s="12">
        <f ca="1">INDEX(R$8:R$6003,UsefulSeries!$I868)</f>
        <v>0.15904491563128575</v>
      </c>
      <c r="Z872" s="12">
        <f ca="1">INDEX(S$8:S$6003,UsefulSeries!$I868)</f>
        <v>5.5266824018546067E-2</v>
      </c>
      <c r="AA872" s="12">
        <f ca="1">INDEX(T$8:T$6003,UsefulSeries!$I868)</f>
        <v>0</v>
      </c>
      <c r="AB872" s="12">
        <f ca="1">INDEX(U$8:U$6003,UsefulSeries!$I868)</f>
        <v>0</v>
      </c>
      <c r="AC872" s="12">
        <f>INDEX( K$8:K$6003,UsefulSeries!$I868)</f>
        <v>2.9539862621028361E-2</v>
      </c>
      <c r="AD872" s="12">
        <f>INDEX(L$8:L$6003,UsefulSeries!$I868)</f>
        <v>-2.9539862621028361E-2</v>
      </c>
      <c r="AE872" s="12"/>
      <c r="AF872" s="12"/>
      <c r="AG872" s="12"/>
      <c r="AH872" s="12"/>
      <c r="AI872" s="12"/>
      <c r="AJ872" s="12"/>
      <c r="AK872" s="12"/>
      <c r="AL872" s="12"/>
      <c r="AM872" s="12"/>
      <c r="AN872" s="12">
        <f t="shared" ca="1" si="135"/>
        <v>0</v>
      </c>
      <c r="AO872" s="12">
        <f t="shared" ca="1" si="136"/>
        <v>0</v>
      </c>
      <c r="AP872" s="12">
        <f t="shared" ca="1" si="137"/>
        <v>0.15904491563128575</v>
      </c>
      <c r="AQ872" s="12">
        <f t="shared" ca="1" si="138"/>
        <v>5.5266824018546067E-2</v>
      </c>
      <c r="AR872" s="12">
        <f t="shared" ca="1" si="139"/>
        <v>0</v>
      </c>
      <c r="AS872" s="12">
        <f t="shared" ca="1" si="140"/>
        <v>0</v>
      </c>
      <c r="AT872" s="12">
        <f t="shared" si="141"/>
        <v>2.9539862621028361E-2</v>
      </c>
      <c r="AU872" s="12">
        <f t="shared" si="142"/>
        <v>-2.9539862621028361E-2</v>
      </c>
      <c r="AV872" s="12"/>
      <c r="AW872" s="12">
        <f ca="1">INDEX(I$8:I$6003,UsefulSeries!$I868)</f>
        <v>0.28464449636691991</v>
      </c>
      <c r="AX872" s="12"/>
      <c r="AY872" s="12"/>
      <c r="AZ872" s="12">
        <f ca="1"/>
        <v>5.5266824018546067E-2</v>
      </c>
      <c r="BA872" s="12"/>
      <c r="BB872" s="12">
        <f t="shared" ca="1" si="134"/>
        <v>5.5266824018546067E-2</v>
      </c>
      <c r="BC872" s="12"/>
      <c r="BD872" s="38">
        <f ca="1"/>
        <v>0.28697247380811786</v>
      </c>
    </row>
    <row r="873" spans="1:56" x14ac:dyDescent="0.35">
      <c r="A873" s="12">
        <v>0</v>
      </c>
      <c r="B873" s="12">
        <v>0</v>
      </c>
      <c r="C873" s="12">
        <f ca="1">-INDEX('Flow probs &amp; rates'!$M$5:$M$5999,UsefulSeries!$E868,0)*(INDEX('Flow probs &amp; rates'!$O$5:$O$5999,UsefulSeries!$E868,0))/INDEX('Flow probs &amp; rates'!$F$4:$F$5999,UsefulSeries!$E868,0)</f>
        <v>-0.77032848560024247</v>
      </c>
      <c r="D873" s="12">
        <f ca="1">INDEX('Flow probs &amp; rates'!$O$5:$O$5999,UsefulSeries!$E868,0)*(1-INDEX('Flow probs &amp; rates'!$O$5:$O$5999,UsefulSeries!$E868,0))/INDEX('Flow probs &amp; rates'!$F$4:$F$5999,UsefulSeries!$E868,0)</f>
        <v>2.9362095184154806</v>
      </c>
      <c r="E873" s="12">
        <v>0</v>
      </c>
      <c r="F873" s="12">
        <v>0</v>
      </c>
      <c r="G873" s="12"/>
      <c r="H873" s="12"/>
      <c r="I873" s="12">
        <f ca="1">INDEX('Flow probs &amp; rates'!$O$5:$O$5999,UsefulSeries!$E868)</f>
        <v>0.12761498048126244</v>
      </c>
      <c r="J873" s="12"/>
      <c r="K873" s="12"/>
      <c r="L873" s="12">
        <f>-INDEX('Flow probs &amp; rates'!$F$4:$F$5999,UsefulSeries!$E868)</f>
        <v>-3.7916026271213821E-2</v>
      </c>
      <c r="M873" s="12"/>
      <c r="N873" s="12"/>
      <c r="O873" s="12"/>
      <c r="P873" s="12">
        <f ca="1"/>
        <v>0</v>
      </c>
      <c r="Q873" s="12">
        <f ca="1"/>
        <v>0</v>
      </c>
      <c r="R873" s="12">
        <f ca="1"/>
        <v>5.892058637929292E-2</v>
      </c>
      <c r="S873" s="12">
        <f ca="1"/>
        <v>0.35603324610172249</v>
      </c>
      <c r="T873" s="12">
        <f ca="1"/>
        <v>0</v>
      </c>
      <c r="U873" s="12">
        <f ca="1"/>
        <v>0</v>
      </c>
      <c r="V873" s="12"/>
      <c r="W873" s="12">
        <f ca="1">INDEX(P$9:P$6003,UsefulSeries!$I868)</f>
        <v>0</v>
      </c>
      <c r="X873" s="12">
        <f ca="1">INDEX(Q$9:Q$6003,UsefulSeries!$I868)</f>
        <v>0</v>
      </c>
      <c r="Y873" s="12">
        <f ca="1">INDEX(R$9:R$6003,UsefulSeries!$I868)</f>
        <v>5.5266824018546067E-2</v>
      </c>
      <c r="Z873" s="12">
        <f ca="1">INDEX(S$9:S$6003,UsefulSeries!$I868)</f>
        <v>0.21859671427907201</v>
      </c>
      <c r="AA873" s="12">
        <f ca="1">INDEX(T$9:T$6003,UsefulSeries!$I868)</f>
        <v>0</v>
      </c>
      <c r="AB873" s="12">
        <f ca="1">INDEX(U$9:U$6003,UsefulSeries!$I868)</f>
        <v>0</v>
      </c>
      <c r="AC873" s="12">
        <f>INDEX( K$9:K$6003,UsefulSeries!$I868)</f>
        <v>0</v>
      </c>
      <c r="AD873" s="12">
        <f>INDEX(L$9:L$6003,UsefulSeries!$I868)</f>
        <v>-2.9539862621028361E-2</v>
      </c>
      <c r="AE873" s="12"/>
      <c r="AF873" s="12"/>
      <c r="AG873" s="12"/>
      <c r="AH873" s="12"/>
      <c r="AI873" s="12"/>
      <c r="AJ873" s="12"/>
      <c r="AK873" s="12"/>
      <c r="AL873" s="12"/>
      <c r="AM873" s="12"/>
      <c r="AN873" s="12">
        <f t="shared" ca="1" si="135"/>
        <v>0</v>
      </c>
      <c r="AO873" s="12">
        <f t="shared" ca="1" si="136"/>
        <v>0</v>
      </c>
      <c r="AP873" s="12">
        <f t="shared" ca="1" si="137"/>
        <v>5.5266824018546067E-2</v>
      </c>
      <c r="AQ873" s="12">
        <f t="shared" ca="1" si="138"/>
        <v>0.21859671427907201</v>
      </c>
      <c r="AR873" s="12">
        <f t="shared" ca="1" si="139"/>
        <v>0</v>
      </c>
      <c r="AS873" s="12">
        <f t="shared" ca="1" si="140"/>
        <v>0</v>
      </c>
      <c r="AT873" s="12">
        <f t="shared" si="141"/>
        <v>0</v>
      </c>
      <c r="AU873" s="12">
        <f t="shared" si="142"/>
        <v>-2.9539862621028361E-2</v>
      </c>
      <c r="AV873" s="12"/>
      <c r="AW873" s="12">
        <f ca="1">INDEX(I$9:I$6003,UsefulSeries!$I868)</f>
        <v>0.18086011429940721</v>
      </c>
      <c r="AX873" s="12"/>
      <c r="AY873" s="12"/>
      <c r="AZ873" s="12">
        <f ca="1"/>
        <v>5.526682401854606E-2</v>
      </c>
      <c r="BA873" s="12"/>
      <c r="BB873" s="12">
        <f t="shared" ca="1" si="134"/>
        <v>5.526682401854606E-2</v>
      </c>
      <c r="BC873" s="12"/>
      <c r="BD873" s="38">
        <f ca="1"/>
        <v>0.19350291215779791</v>
      </c>
    </row>
    <row r="874" spans="1:56" x14ac:dyDescent="0.35">
      <c r="A874" s="12">
        <v>0</v>
      </c>
      <c r="B874" s="12">
        <v>0</v>
      </c>
      <c r="C874" s="12">
        <v>0</v>
      </c>
      <c r="D874" s="12">
        <v>0</v>
      </c>
      <c r="E874" s="12">
        <f ca="1">INDEX('Flow probs &amp; rates'!$P$5:$P$5999,UsefulSeries!$E868,0)*(1-INDEX('Flow probs &amp; rates'!$P$5:$P$5999,UsefulSeries!$E868,0))/INDEX('Flow probs &amp; rates'!$G$4:$G$5999,UsefulSeries!$E868,0)</f>
        <v>7.2064721437129942E-2</v>
      </c>
      <c r="F874" s="12">
        <f ca="1">-INDEX('Flow probs &amp; rates'!$P$5:$P$5999,UsefulSeries!$E868,0)*(INDEX('Flow probs &amp; rates'!$Q$5:$Q$5999,UsefulSeries!$E868,0))/INDEX('Flow probs &amp; rates'!$G$4:$G$5999,UsefulSeries!$E868,0)</f>
        <v>-1.5323868243925481E-3</v>
      </c>
      <c r="G874" s="12"/>
      <c r="H874" s="12"/>
      <c r="I874" s="12">
        <f ca="1">INDEX('Flow probs &amp; rates'!$P$5:$P$5999,UsefulSeries!$E868)</f>
        <v>2.4554306647853085E-2</v>
      </c>
      <c r="J874" s="12"/>
      <c r="K874" s="12">
        <f>INDEX('Flow probs &amp; rates'!$G$4:$G$5999,UsefulSeries!$E868)</f>
        <v>0.33235947069873489</v>
      </c>
      <c r="L874" s="12"/>
      <c r="M874" s="12"/>
      <c r="N874" s="12"/>
      <c r="O874" s="12"/>
      <c r="P874" s="12">
        <f ca="1"/>
        <v>0</v>
      </c>
      <c r="Q874" s="12">
        <f ca="1"/>
        <v>0</v>
      </c>
      <c r="R874" s="12">
        <f ca="1"/>
        <v>0</v>
      </c>
      <c r="S874" s="12">
        <f ca="1"/>
        <v>0</v>
      </c>
      <c r="T874" s="12">
        <f ca="1"/>
        <v>13.883817870572649</v>
      </c>
      <c r="U874" s="12">
        <f ca="1"/>
        <v>0.34812836952966586</v>
      </c>
      <c r="V874" s="12"/>
      <c r="W874" s="12">
        <f ca="1">INDEX(P$10:P$6003,UsefulSeries!$I868)</f>
        <v>0</v>
      </c>
      <c r="X874" s="12">
        <f ca="1">INDEX(Q$10:Q$6003,UsefulSeries!$I868)</f>
        <v>0</v>
      </c>
      <c r="Y874" s="12">
        <f ca="1">INDEX(R$10:R$6003,UsefulSeries!$I868)</f>
        <v>0</v>
      </c>
      <c r="Z874" s="12">
        <f ca="1">INDEX(S$10:S$6003,UsefulSeries!$I868)</f>
        <v>0</v>
      </c>
      <c r="AA874" s="12">
        <f ca="1">INDEX(T$10:T$6003,UsefulSeries!$I868)</f>
        <v>12.368088567787664</v>
      </c>
      <c r="AB874" s="12">
        <f ca="1">INDEX(U$10:U$6003,UsefulSeries!$I868)</f>
        <v>0.34395176902872698</v>
      </c>
      <c r="AC874" s="12">
        <f>INDEX( K$10:K$6003,UsefulSeries!$I868)</f>
        <v>0.32824969909074647</v>
      </c>
      <c r="AD874" s="12">
        <f>INDEX(L$10:L$6003,UsefulSeries!$I868)</f>
        <v>0</v>
      </c>
      <c r="AE874" s="12"/>
      <c r="AF874" s="12"/>
      <c r="AG874" s="12"/>
      <c r="AH874" s="12"/>
      <c r="AI874" s="12"/>
      <c r="AJ874" s="12"/>
      <c r="AK874" s="12"/>
      <c r="AL874" s="12"/>
      <c r="AM874" s="12"/>
      <c r="AN874" s="12">
        <f t="shared" ca="1" si="135"/>
        <v>0</v>
      </c>
      <c r="AO874" s="12">
        <f t="shared" ca="1" si="136"/>
        <v>0</v>
      </c>
      <c r="AP874" s="12">
        <f t="shared" ca="1" si="137"/>
        <v>0</v>
      </c>
      <c r="AQ874" s="12">
        <f t="shared" ca="1" si="138"/>
        <v>0</v>
      </c>
      <c r="AR874" s="12">
        <f t="shared" ca="1" si="139"/>
        <v>12.368088567787664</v>
      </c>
      <c r="AS874" s="12">
        <f t="shared" ca="1" si="140"/>
        <v>0.34395176902872698</v>
      </c>
      <c r="AT874" s="12">
        <f t="shared" si="141"/>
        <v>0.32824969909074647</v>
      </c>
      <c r="AU874" s="12">
        <f t="shared" si="142"/>
        <v>0</v>
      </c>
      <c r="AV874" s="12"/>
      <c r="AW874" s="12">
        <f ca="1">INDEX(I$10:I$6003,UsefulSeries!$I868)</f>
        <v>2.7299231918637732E-2</v>
      </c>
      <c r="AX874" s="12"/>
      <c r="AY874" s="12"/>
      <c r="AZ874" s="12">
        <f ca="1"/>
        <v>0.34395176902872704</v>
      </c>
      <c r="BA874" s="12"/>
      <c r="BB874" s="12">
        <f t="shared" ca="1" si="134"/>
        <v>0.34395176902872704</v>
      </c>
      <c r="BC874" s="12"/>
      <c r="BD874" s="38">
        <f ca="1"/>
        <v>2.5709237988073581E-2</v>
      </c>
    </row>
    <row r="875" spans="1:56" x14ac:dyDescent="0.35">
      <c r="A875" s="12">
        <v>0</v>
      </c>
      <c r="B875" s="12">
        <v>0</v>
      </c>
      <c r="C875" s="12">
        <v>0</v>
      </c>
      <c r="D875" s="12">
        <v>0</v>
      </c>
      <c r="E875" s="12">
        <f ca="1">-INDEX('Flow probs &amp; rates'!$P$5:$P$5999,UsefulSeries!$E868,0)*(INDEX('Flow probs &amp; rates'!$Q$5:$Q$5999,UsefulSeries!$E868,0))/INDEX('Flow probs &amp; rates'!$G$4:$G$5999,UsefulSeries!$E868,0)</f>
        <v>-1.5323868243925481E-3</v>
      </c>
      <c r="F875" s="12">
        <f ca="1">INDEX('Flow probs &amp; rates'!$Q$5:$Q$5999,UsefulSeries!$E868,0)*(1-INDEX('Flow probs &amp; rates'!$Q$5:$Q$5999,UsefulSeries!$E868,0))/INDEX('Flow probs &amp; rates'!$G$4:$G$5999,UsefulSeries!$E868,0)</f>
        <v>6.1113604748372401E-2</v>
      </c>
      <c r="G875" s="12"/>
      <c r="H875" s="12"/>
      <c r="I875" s="12">
        <f ca="1">INDEX('Flow probs &amp; rates'!$Q$5:$Q$5999,UsefulSeries!$E868)</f>
        <v>2.0741912250466808E-2</v>
      </c>
      <c r="J875" s="12"/>
      <c r="K875" s="12"/>
      <c r="L875" s="12">
        <f>INDEX('Flow probs &amp; rates'!$G$4:$G$5999,UsefulSeries!$E868)</f>
        <v>0.33235947069873489</v>
      </c>
      <c r="M875" s="12"/>
      <c r="N875" s="12"/>
      <c r="O875" s="12"/>
      <c r="P875" s="12">
        <f ca="1"/>
        <v>0</v>
      </c>
      <c r="Q875" s="12">
        <f ca="1"/>
        <v>0</v>
      </c>
      <c r="R875" s="12">
        <f ca="1"/>
        <v>0</v>
      </c>
      <c r="S875" s="12">
        <f ca="1"/>
        <v>0</v>
      </c>
      <c r="T875" s="12">
        <f ca="1"/>
        <v>0.34812836952966592</v>
      </c>
      <c r="U875" s="12">
        <f ca="1"/>
        <v>16.371697782289811</v>
      </c>
      <c r="V875" s="12"/>
      <c r="W875" s="12">
        <f ca="1">INDEX(P$11:P$6003,UsefulSeries!$I868)</f>
        <v>0</v>
      </c>
      <c r="X875" s="12">
        <f ca="1">INDEX(Q$11:Q$6003,UsefulSeries!$I868)</f>
        <v>0</v>
      </c>
      <c r="Y875" s="12">
        <f ca="1">INDEX(R$11:R$6003,UsefulSeries!$I868)</f>
        <v>0</v>
      </c>
      <c r="Z875" s="12">
        <f ca="1">INDEX(S$11:S$6003,UsefulSeries!$I868)</f>
        <v>0</v>
      </c>
      <c r="AA875" s="12">
        <f ca="1">INDEX(T$11:T$6003,UsefulSeries!$I868)</f>
        <v>0.34395176902872698</v>
      </c>
      <c r="AB875" s="12">
        <f ca="1">INDEX(U$11:U$6003,UsefulSeries!$I868)</f>
        <v>18.229566689389053</v>
      </c>
      <c r="AC875" s="12">
        <f>INDEX( K$11:K$6003,UsefulSeries!$I868)</f>
        <v>0</v>
      </c>
      <c r="AD875" s="12">
        <f>INDEX(L$11:L$6003,UsefulSeries!$I868)</f>
        <v>0.32824969909074647</v>
      </c>
      <c r="AE875" s="12"/>
      <c r="AF875" s="12"/>
      <c r="AG875" s="12"/>
      <c r="AH875" s="12"/>
      <c r="AI875" s="12"/>
      <c r="AJ875" s="12"/>
      <c r="AK875" s="12"/>
      <c r="AL875" s="12"/>
      <c r="AM875" s="12"/>
      <c r="AN875" s="12">
        <f t="shared" ca="1" si="135"/>
        <v>0</v>
      </c>
      <c r="AO875" s="12">
        <f t="shared" ca="1" si="136"/>
        <v>0</v>
      </c>
      <c r="AP875" s="12">
        <f t="shared" ca="1" si="137"/>
        <v>0</v>
      </c>
      <c r="AQ875" s="12">
        <f t="shared" ca="1" si="138"/>
        <v>0</v>
      </c>
      <c r="AR875" s="12">
        <f t="shared" ca="1" si="139"/>
        <v>0.34395176902872698</v>
      </c>
      <c r="AS875" s="12">
        <f t="shared" ca="1" si="140"/>
        <v>18.229566689389053</v>
      </c>
      <c r="AT875" s="12">
        <f t="shared" si="141"/>
        <v>0</v>
      </c>
      <c r="AU875" s="12">
        <f t="shared" si="142"/>
        <v>0.32824969909074647</v>
      </c>
      <c r="AV875" s="12"/>
      <c r="AW875" s="12">
        <f ca="1">INDEX(I$11:I$6003,UsefulSeries!$I868)</f>
        <v>1.8352720918590228E-2</v>
      </c>
      <c r="AX875" s="12"/>
      <c r="AY875" s="12"/>
      <c r="AZ875" s="12">
        <f ca="1"/>
        <v>0.34395176902872704</v>
      </c>
      <c r="BA875" s="12"/>
      <c r="BB875" s="12">
        <f t="shared" ca="1" si="134"/>
        <v>0.34395176902872704</v>
      </c>
      <c r="BC875" s="12"/>
      <c r="BD875" s="38">
        <f ca="1"/>
        <v>1.6619657075000543E-2</v>
      </c>
    </row>
    <row r="876" spans="1:56" x14ac:dyDescent="0.35">
      <c r="A876" s="12">
        <f ca="1">INDEX('Flow probs &amp; rates'!$K$5:$K$5999,UsefulSeries!$E874,0)*(1-INDEX('Flow probs &amp; rates'!$K$5:$K$5999,UsefulSeries!$E874,0))/INDEX('Flow probs &amp; rates'!$E$4:$E$5999,UsefulSeries!$E874,0)</f>
        <v>2.0671776262634389E-2</v>
      </c>
      <c r="B876" s="12">
        <f ca="1">-INDEX('Flow probs &amp; rates'!$K$5:$K$5999,UsefulSeries!$E874,0)*(INDEX('Flow probs &amp; rates'!$L$5:$L$5999,UsefulSeries!$E874,0))/INDEX('Flow probs &amp; rates'!$E$4:$E$5999,UsefulSeries!$E874,0)</f>
        <v>-3.0671191601379095E-4</v>
      </c>
      <c r="C876" s="12">
        <v>0</v>
      </c>
      <c r="D876" s="12">
        <v>0</v>
      </c>
      <c r="E876" s="12">
        <v>0</v>
      </c>
      <c r="F876" s="12">
        <v>0</v>
      </c>
      <c r="G876" s="12"/>
      <c r="H876" s="12"/>
      <c r="I876" s="12">
        <f ca="1">INDEX('Flow probs &amp; rates'!$K$5:$K$5999,UsefulSeries!$E874)</f>
        <v>1.3156056380024714E-2</v>
      </c>
      <c r="J876" s="12"/>
      <c r="K876" s="12">
        <f>-INDEX('Flow probs &amp; rates'!$E$4:$E$5999,UsefulSeries!$E874)</f>
        <v>-0.62805316754602813</v>
      </c>
      <c r="L876" s="12">
        <f>INDEX('Flow probs &amp; rates'!$E$4:$E$5999,UsefulSeries!$E874)</f>
        <v>0.62805316754602813</v>
      </c>
      <c r="M876" s="12"/>
      <c r="N876" s="12"/>
      <c r="O876" s="12"/>
      <c r="P876" s="12">
        <f t="array" aca="1" ref="P876:U881" ca="1">MINVERSE(A876:F881)</f>
        <v>48.384721592188235</v>
      </c>
      <c r="Q876" s="12">
        <f ca="1"/>
        <v>0.64601103910618607</v>
      </c>
      <c r="R876" s="12">
        <f ca="1"/>
        <v>0</v>
      </c>
      <c r="S876" s="12">
        <f ca="1"/>
        <v>0</v>
      </c>
      <c r="T876" s="12">
        <f ca="1"/>
        <v>0</v>
      </c>
      <c r="U876" s="12">
        <f ca="1"/>
        <v>0</v>
      </c>
      <c r="V876" s="12"/>
      <c r="W876" s="12"/>
      <c r="X876" s="12"/>
      <c r="Y876" s="12"/>
      <c r="Z876" s="12"/>
      <c r="AA876" s="12"/>
      <c r="AB876" s="12"/>
      <c r="AC876" s="12"/>
      <c r="AD876" s="12"/>
      <c r="AE876" s="12">
        <f t="array" ref="AE876:AJ877">TRANSPOSE(AC870:AD875)</f>
        <v>-0.64221043828822511</v>
      </c>
      <c r="AF876" s="12">
        <v>-0.64221043828822511</v>
      </c>
      <c r="AG876" s="12">
        <v>2.9539862621028361E-2</v>
      </c>
      <c r="AH876" s="12">
        <v>0</v>
      </c>
      <c r="AI876" s="12">
        <v>0.32824969909074647</v>
      </c>
      <c r="AJ876" s="12">
        <v>0</v>
      </c>
      <c r="AK876" s="12"/>
      <c r="AL876" s="12"/>
      <c r="AM876" s="12"/>
      <c r="AN876" s="12">
        <f t="shared" si="135"/>
        <v>-0.64221043828822511</v>
      </c>
      <c r="AO876" s="12">
        <f t="shared" si="136"/>
        <v>-0.64221043828822511</v>
      </c>
      <c r="AP876" s="12">
        <f t="shared" si="137"/>
        <v>2.9539862621028361E-2</v>
      </c>
      <c r="AQ876" s="12">
        <f t="shared" si="138"/>
        <v>0</v>
      </c>
      <c r="AR876" s="12">
        <f t="shared" si="139"/>
        <v>0.32824969909074647</v>
      </c>
      <c r="AS876" s="12">
        <f t="shared" si="140"/>
        <v>0</v>
      </c>
      <c r="AT876" s="12">
        <f t="shared" si="141"/>
        <v>0</v>
      </c>
      <c r="AU876" s="12">
        <f t="shared" si="142"/>
        <v>0</v>
      </c>
      <c r="AV876" s="12"/>
      <c r="AW876" s="12"/>
      <c r="AX876" s="12">
        <f>INDEX($N$6:$N$6003,UsefulSeries!$K868)</f>
        <v>-6.6076921119817555E-5</v>
      </c>
      <c r="AY876" s="12"/>
      <c r="AZ876" s="12"/>
      <c r="BA876" s="12"/>
      <c r="BB876" s="12">
        <f t="shared" si="134"/>
        <v>-6.6076921119817555E-5</v>
      </c>
      <c r="BC876" s="12"/>
      <c r="BD876" s="38">
        <f ca="1"/>
        <v>6.1725193309936241E-2</v>
      </c>
    </row>
    <row r="877" spans="1:56" x14ac:dyDescent="0.35">
      <c r="A877" s="12">
        <f ca="1">-INDEX('Flow probs &amp; rates'!$K$5:$K$5999,UsefulSeries!$E874,0)*(INDEX('Flow probs &amp; rates'!$L$5:$L$5999,UsefulSeries!$E874,0))/INDEX('Flow probs &amp; rates'!$E$4:$E$5999,UsefulSeries!$E874,0)</f>
        <v>-3.0671191601379095E-4</v>
      </c>
      <c r="B877" s="12">
        <f ca="1">INDEX('Flow probs &amp; rates'!$L$5:$L$5999,UsefulSeries!$E874,0)*(1-INDEX('Flow probs &amp; rates'!$L$5:$L$5999,UsefulSeries!$E874,0))/INDEX('Flow probs &amp; rates'!$E$4:$E$5999,UsefulSeries!$E874,0)</f>
        <v>2.2972007855882149E-2</v>
      </c>
      <c r="C877" s="12">
        <v>0</v>
      </c>
      <c r="D877" s="12">
        <v>0</v>
      </c>
      <c r="E877" s="12">
        <v>0</v>
      </c>
      <c r="F877" s="12">
        <v>0</v>
      </c>
      <c r="G877" s="12"/>
      <c r="H877" s="12"/>
      <c r="I877" s="12">
        <f ca="1">INDEX('Flow probs &amp; rates'!$L$5:$L$5999,UsefulSeries!$E874)</f>
        <v>1.4642031381763575E-2</v>
      </c>
      <c r="J877" s="12"/>
      <c r="K877" s="12">
        <f>-INDEX('Flow probs &amp; rates'!$E$4:$E$5999,UsefulSeries!$E874)</f>
        <v>-0.62805316754602813</v>
      </c>
      <c r="L877" s="12"/>
      <c r="M877" s="12"/>
      <c r="N877" s="12"/>
      <c r="O877" s="12"/>
      <c r="P877" s="12">
        <f ca="1"/>
        <v>0.64601103910618607</v>
      </c>
      <c r="Q877" s="12">
        <f ca="1"/>
        <v>43.539865803565903</v>
      </c>
      <c r="R877" s="12">
        <f ca="1"/>
        <v>0</v>
      </c>
      <c r="S877" s="12">
        <f ca="1"/>
        <v>0</v>
      </c>
      <c r="T877" s="12">
        <f ca="1"/>
        <v>0</v>
      </c>
      <c r="U877" s="12">
        <f ca="1"/>
        <v>0</v>
      </c>
      <c r="V877" s="12"/>
      <c r="W877" s="12"/>
      <c r="X877" s="12"/>
      <c r="Y877" s="12"/>
      <c r="Z877" s="12"/>
      <c r="AA877" s="12"/>
      <c r="AB877" s="12"/>
      <c r="AC877" s="12"/>
      <c r="AD877" s="12"/>
      <c r="AE877" s="12">
        <v>0.64221043828822511</v>
      </c>
      <c r="AF877" s="12">
        <v>0</v>
      </c>
      <c r="AG877" s="12">
        <v>-2.9539862621028361E-2</v>
      </c>
      <c r="AH877" s="12">
        <v>-2.9539862621028361E-2</v>
      </c>
      <c r="AI877" s="12">
        <v>0</v>
      </c>
      <c r="AJ877" s="12">
        <v>0.32824969909074647</v>
      </c>
      <c r="AK877" s="12"/>
      <c r="AL877" s="12"/>
      <c r="AM877" s="12"/>
      <c r="AN877" s="12">
        <f t="shared" si="135"/>
        <v>0.64221043828822511</v>
      </c>
      <c r="AO877" s="12">
        <f t="shared" si="136"/>
        <v>0</v>
      </c>
      <c r="AP877" s="12">
        <f t="shared" si="137"/>
        <v>-2.9539862621028361E-2</v>
      </c>
      <c r="AQ877" s="12">
        <f t="shared" si="138"/>
        <v>-2.9539862621028361E-2</v>
      </c>
      <c r="AR877" s="12">
        <f t="shared" si="139"/>
        <v>0</v>
      </c>
      <c r="AS877" s="12">
        <f t="shared" si="140"/>
        <v>0.32824969909074647</v>
      </c>
      <c r="AT877" s="12">
        <f t="shared" si="141"/>
        <v>0</v>
      </c>
      <c r="AU877" s="12">
        <f t="shared" si="142"/>
        <v>0</v>
      </c>
      <c r="AV877" s="12"/>
      <c r="AW877" s="12"/>
      <c r="AX877" s="12">
        <f>INDEX('Margin error adjustment'!N$7:N$6003,UsefulSeries!$K868)</f>
        <v>-1.6075223517032187E-3</v>
      </c>
      <c r="AY877" s="12"/>
      <c r="AZ877" s="12"/>
      <c r="BA877" s="12"/>
      <c r="BB877" s="12">
        <f t="shared" si="134"/>
        <v>-1.6075223517032187E-3</v>
      </c>
      <c r="BC877" s="12"/>
      <c r="BD877" s="38">
        <f ca="1"/>
        <v>9.7912912724298792E-2</v>
      </c>
    </row>
    <row r="878" spans="1:56" x14ac:dyDescent="0.35">
      <c r="A878" s="12">
        <v>0</v>
      </c>
      <c r="B878" s="12">
        <v>0</v>
      </c>
      <c r="C878" s="12">
        <f ca="1">INDEX('Flow probs &amp; rates'!$M$5:$M$5999,UsefulSeries!$E874,0)*(1-INDEX('Flow probs &amp; rates'!$M$5:$M$5999,UsefulSeries!$E874,0))/INDEX('Flow probs &amp; rates'!$F$4:$F$5999,UsefulSeries!$E874,0)</f>
        <v>4.457994173958614</v>
      </c>
      <c r="D878" s="12">
        <f ca="1">-INDEX('Flow probs &amp; rates'!$M$5:$M$5999,UsefulSeries!$E874,0)*(INDEX('Flow probs &amp; rates'!$O$5:$O$5999,UsefulSeries!$E874,0))/INDEX('Flow probs &amp; rates'!$F$4:$F$5999,UsefulSeries!$E874,0)</f>
        <v>-0.7478345639390892</v>
      </c>
      <c r="E878" s="12">
        <v>0</v>
      </c>
      <c r="F878" s="12">
        <v>0</v>
      </c>
      <c r="G878" s="12"/>
      <c r="H878" s="12"/>
      <c r="I878" s="12">
        <f ca="1">INDEX('Flow probs &amp; rates'!$M$5:$M$5999,UsefulSeries!$E874)</f>
        <v>0.21845744825513111</v>
      </c>
      <c r="J878" s="12"/>
      <c r="K878" s="12">
        <f>INDEX('Flow probs &amp; rates'!$F$4:$F$5999,UsefulSeries!$E874)</f>
        <v>3.8298343356823965E-2</v>
      </c>
      <c r="L878" s="12">
        <f>-INDEX('Flow probs &amp; rates'!$F$4:$F$5999,UsefulSeries!$E874)</f>
        <v>-3.8298343356823965E-2</v>
      </c>
      <c r="M878" s="12"/>
      <c r="N878" s="12"/>
      <c r="O878" s="12"/>
      <c r="P878" s="12">
        <f ca="1"/>
        <v>0</v>
      </c>
      <c r="Q878" s="12">
        <f ca="1"/>
        <v>0</v>
      </c>
      <c r="R878" s="12">
        <f ca="1"/>
        <v>0.23419347660669976</v>
      </c>
      <c r="S878" s="12">
        <f ca="1"/>
        <v>5.8880876085538936E-2</v>
      </c>
      <c r="T878" s="12">
        <f ca="1"/>
        <v>0</v>
      </c>
      <c r="U878" s="12">
        <f ca="1"/>
        <v>0</v>
      </c>
      <c r="V878" s="12"/>
      <c r="W878" s="12">
        <f ca="1">INDEX(P$6:P$6003,UsefulSeries!$I876)</f>
        <v>55.509273974126124</v>
      </c>
      <c r="X878" s="12">
        <f ca="1">INDEX(Q$6:Q$6003,UsefulSeries!$I876)</f>
        <v>0.65938208869752957</v>
      </c>
      <c r="Y878" s="12">
        <f ca="1">INDEX(R$6:R$6003,UsefulSeries!$I876)</f>
        <v>0</v>
      </c>
      <c r="Z878" s="12">
        <f ca="1">INDEX(S$6:S$6003,UsefulSeries!$I876)</f>
        <v>0</v>
      </c>
      <c r="AA878" s="12">
        <f ca="1">INDEX(T$6:T$6003,UsefulSeries!$I876)</f>
        <v>0</v>
      </c>
      <c r="AB878" s="12">
        <f ca="1">INDEX(U$6:U$6003,UsefulSeries!$I876)</f>
        <v>0</v>
      </c>
      <c r="AC878" s="12">
        <f>INDEX( K$6:K$6003,UsefulSeries!$I876)</f>
        <v>-0.64214436136710529</v>
      </c>
      <c r="AD878" s="12">
        <f>INDEX(L$6:L$6003,UsefulSeries!$I876)</f>
        <v>0.64214436136710529</v>
      </c>
      <c r="AE878" s="12"/>
      <c r="AF878" s="12"/>
      <c r="AG878" s="12"/>
      <c r="AH878" s="12"/>
      <c r="AI878" s="12"/>
      <c r="AJ878" s="12"/>
      <c r="AK878" s="12"/>
      <c r="AL878" s="12"/>
      <c r="AM878" s="12"/>
      <c r="AN878" s="12">
        <f t="shared" ca="1" si="135"/>
        <v>55.509273974126124</v>
      </c>
      <c r="AO878" s="12">
        <f t="shared" ca="1" si="136"/>
        <v>0.65938208869752957</v>
      </c>
      <c r="AP878" s="12">
        <f t="shared" ca="1" si="137"/>
        <v>0</v>
      </c>
      <c r="AQ878" s="12">
        <f t="shared" ca="1" si="138"/>
        <v>0</v>
      </c>
      <c r="AR878" s="12">
        <f t="shared" ca="1" si="139"/>
        <v>0</v>
      </c>
      <c r="AS878" s="12">
        <f t="shared" ca="1" si="140"/>
        <v>0</v>
      </c>
      <c r="AT878" s="12">
        <f t="shared" si="141"/>
        <v>-0.64214436136710529</v>
      </c>
      <c r="AU878" s="12">
        <f t="shared" si="142"/>
        <v>0.64214436136710529</v>
      </c>
      <c r="AV878" s="12"/>
      <c r="AW878" s="12">
        <f ca="1">INDEX(I$6:I$6003,UsefulSeries!$I876)</f>
        <v>1.1707304049175292E-2</v>
      </c>
      <c r="AX878" s="12"/>
      <c r="AY878" s="12"/>
      <c r="AZ878" s="12">
        <f t="array" aca="1" ref="AZ878:AZ883" ca="1">MMULT(W878:AB883,AW878:AW883)</f>
        <v>0.65938208869752957</v>
      </c>
      <c r="BA878" s="12"/>
      <c r="BB878" s="12">
        <f t="shared" ca="1" si="134"/>
        <v>0.65938208869752957</v>
      </c>
      <c r="BC878" s="12"/>
      <c r="BD878" s="38">
        <f t="array" aca="1" ref="BD878:BD885" ca="1">MMULT(MINVERSE(AN878:AU885),BB878:BB885)</f>
        <v>1.1905711506480466E-2</v>
      </c>
    </row>
    <row r="879" spans="1:56" x14ac:dyDescent="0.35">
      <c r="A879" s="12">
        <v>0</v>
      </c>
      <c r="B879" s="12">
        <v>0</v>
      </c>
      <c r="C879" s="12">
        <f ca="1">-INDEX('Flow probs &amp; rates'!$M$5:$M$5999,UsefulSeries!$E874,0)*(INDEX('Flow probs &amp; rates'!$O$5:$O$5999,UsefulSeries!$E874,0))/INDEX('Flow probs &amp; rates'!$F$4:$F$5999,UsefulSeries!$E874,0)</f>
        <v>-0.7478345639390892</v>
      </c>
      <c r="D879" s="12">
        <f ca="1">INDEX('Flow probs &amp; rates'!$O$5:$O$5999,UsefulSeries!$E874,0)*(1-INDEX('Flow probs &amp; rates'!$O$5:$O$5999,UsefulSeries!$E874,0))/INDEX('Flow probs &amp; rates'!$F$4:$F$5999,UsefulSeries!$E874,0)</f>
        <v>2.9744458319730107</v>
      </c>
      <c r="E879" s="12">
        <v>0</v>
      </c>
      <c r="F879" s="12">
        <v>0</v>
      </c>
      <c r="G879" s="12"/>
      <c r="H879" s="12"/>
      <c r="I879" s="12">
        <f ca="1">INDEX('Flow probs &amp; rates'!$O$5:$O$5999,UsefulSeries!$E874)</f>
        <v>0.13110482216377006</v>
      </c>
      <c r="J879" s="12"/>
      <c r="K879" s="12"/>
      <c r="L879" s="12">
        <f>-INDEX('Flow probs &amp; rates'!$F$4:$F$5999,UsefulSeries!$E874)</f>
        <v>-3.8298343356823965E-2</v>
      </c>
      <c r="M879" s="12"/>
      <c r="N879" s="12"/>
      <c r="O879" s="12"/>
      <c r="P879" s="12">
        <f ca="1"/>
        <v>0</v>
      </c>
      <c r="Q879" s="12">
        <f ca="1"/>
        <v>0</v>
      </c>
      <c r="R879" s="12">
        <f ca="1"/>
        <v>5.8880876085538929E-2</v>
      </c>
      <c r="S879" s="12">
        <f ca="1"/>
        <v>0.35100089672813167</v>
      </c>
      <c r="T879" s="12">
        <f ca="1"/>
        <v>0</v>
      </c>
      <c r="U879" s="12">
        <f ca="1"/>
        <v>0</v>
      </c>
      <c r="V879" s="12"/>
      <c r="W879" s="12">
        <f ca="1">INDEX(P$7:P$6003,UsefulSeries!$I876)</f>
        <v>0.65938208869752957</v>
      </c>
      <c r="X879" s="12">
        <f ca="1">INDEX(Q$7:Q$6003,UsefulSeries!$I876)</f>
        <v>45.144802308951675</v>
      </c>
      <c r="Y879" s="12">
        <f ca="1">INDEX(R$7:R$6003,UsefulSeries!$I876)</f>
        <v>0</v>
      </c>
      <c r="Z879" s="12">
        <f ca="1">INDEX(S$7:S$6003,UsefulSeries!$I876)</f>
        <v>0</v>
      </c>
      <c r="AA879" s="12">
        <f ca="1">INDEX(T$7:T$6003,UsefulSeries!$I876)</f>
        <v>0</v>
      </c>
      <c r="AB879" s="12">
        <f ca="1">INDEX(U$7:U$6003,UsefulSeries!$I876)</f>
        <v>0</v>
      </c>
      <c r="AC879" s="12">
        <f>INDEX( K$7:K$6003,UsefulSeries!$I876,1)</f>
        <v>-0.64214436136710529</v>
      </c>
      <c r="AD879" s="12">
        <f>INDEX(L$7:L$6003,UsefulSeries!$I876,1)</f>
        <v>0</v>
      </c>
      <c r="AE879" s="12"/>
      <c r="AF879" s="12"/>
      <c r="AG879" s="12"/>
      <c r="AH879" s="12"/>
      <c r="AI879" s="12"/>
      <c r="AJ879" s="12"/>
      <c r="AK879" s="12"/>
      <c r="AL879" s="12"/>
      <c r="AM879" s="12"/>
      <c r="AN879" s="12">
        <f t="shared" ca="1" si="135"/>
        <v>0.65938208869752957</v>
      </c>
      <c r="AO879" s="12">
        <f t="shared" ca="1" si="136"/>
        <v>45.144802308951675</v>
      </c>
      <c r="AP879" s="12">
        <f t="shared" ca="1" si="137"/>
        <v>0</v>
      </c>
      <c r="AQ879" s="12">
        <f t="shared" ca="1" si="138"/>
        <v>0</v>
      </c>
      <c r="AR879" s="12">
        <f t="shared" ca="1" si="139"/>
        <v>0</v>
      </c>
      <c r="AS879" s="12">
        <f t="shared" ca="1" si="140"/>
        <v>0</v>
      </c>
      <c r="AT879" s="12">
        <f t="shared" si="141"/>
        <v>-0.64214436136710529</v>
      </c>
      <c r="AU879" s="12">
        <f t="shared" si="142"/>
        <v>0</v>
      </c>
      <c r="AV879" s="12"/>
      <c r="AW879" s="12">
        <f ca="1">INDEX(I$7:I$6003,UsefulSeries!$I876)</f>
        <v>1.4434939766506644E-2</v>
      </c>
      <c r="AX879" s="12"/>
      <c r="AY879" s="12"/>
      <c r="AZ879" s="12">
        <f ca="1"/>
        <v>0.65938208869752979</v>
      </c>
      <c r="BA879" s="12"/>
      <c r="BB879" s="12">
        <f t="shared" ca="1" si="134"/>
        <v>0.65938208869752979</v>
      </c>
      <c r="BC879" s="12"/>
      <c r="BD879" s="38">
        <f ca="1"/>
        <v>1.493609330747386E-2</v>
      </c>
    </row>
    <row r="880" spans="1:56" x14ac:dyDescent="0.35">
      <c r="A880" s="12">
        <v>0</v>
      </c>
      <c r="B880" s="12">
        <v>0</v>
      </c>
      <c r="C880" s="12">
        <v>0</v>
      </c>
      <c r="D880" s="12">
        <v>0</v>
      </c>
      <c r="E880" s="12">
        <f ca="1">INDEX('Flow probs &amp; rates'!$P$5:$P$5999,UsefulSeries!$E874,0)*(1-INDEX('Flow probs &amp; rates'!$P$5:$P$5999,UsefulSeries!$E874,0))/INDEX('Flow probs &amp; rates'!$G$4:$G$5999,UsefulSeries!$E874,0)</f>
        <v>7.7644639489095071E-2</v>
      </c>
      <c r="F880" s="12">
        <f ca="1">-INDEX('Flow probs &amp; rates'!$P$5:$P$5999,UsefulSeries!$E874,0)*(INDEX('Flow probs &amp; rates'!$Q$5:$Q$5999,UsefulSeries!$E874,0))/INDEX('Flow probs &amp; rates'!$G$4:$G$5999,UsefulSeries!$E874,0)</f>
        <v>-1.5306259518329038E-3</v>
      </c>
      <c r="G880" s="12"/>
      <c r="H880" s="12"/>
      <c r="I880" s="12">
        <f ca="1">INDEX('Flow probs &amp; rates'!$P$5:$P$5999,UsefulSeries!$E874)</f>
        <v>2.6614339731365875E-2</v>
      </c>
      <c r="J880" s="12"/>
      <c r="K880" s="12">
        <f>INDEX('Flow probs &amp; rates'!$G$4:$G$5999,UsefulSeries!$E874)</f>
        <v>0.33364848909714789</v>
      </c>
      <c r="L880" s="12"/>
      <c r="M880" s="12"/>
      <c r="N880" s="12"/>
      <c r="O880" s="12"/>
      <c r="P880" s="12">
        <f ca="1"/>
        <v>0</v>
      </c>
      <c r="Q880" s="12">
        <f ca="1"/>
        <v>0</v>
      </c>
      <c r="R880" s="12">
        <f ca="1"/>
        <v>0</v>
      </c>
      <c r="S880" s="12">
        <f ca="1"/>
        <v>0</v>
      </c>
      <c r="T880" s="12">
        <f ca="1"/>
        <v>12.88608217596787</v>
      </c>
      <c r="U880" s="12">
        <f ca="1"/>
        <v>0.34966412220972465</v>
      </c>
      <c r="V880" s="12"/>
      <c r="W880" s="12">
        <f ca="1">INDEX(P$8:P$6003,UsefulSeries!$I876)</f>
        <v>0</v>
      </c>
      <c r="X880" s="12">
        <f ca="1">INDEX(Q$8:Q$6003,UsefulSeries!$I876)</f>
        <v>0</v>
      </c>
      <c r="Y880" s="12">
        <f ca="1">INDEX(R$8:R$6003,UsefulSeries!$I876)</f>
        <v>0.15180164009863237</v>
      </c>
      <c r="Z880" s="12">
        <f ca="1">INDEX(S$8:S$6003,UsefulSeries!$I876)</f>
        <v>5.0911843891276724E-2</v>
      </c>
      <c r="AA880" s="12">
        <f ca="1">INDEX(T$8:T$6003,UsefulSeries!$I876)</f>
        <v>0</v>
      </c>
      <c r="AB880" s="12">
        <f ca="1">INDEX(U$8:U$6003,UsefulSeries!$I876)</f>
        <v>0</v>
      </c>
      <c r="AC880" s="12">
        <f>INDEX( K$8:K$6003,UsefulSeries!$I876)</f>
        <v>2.7932340269325142E-2</v>
      </c>
      <c r="AD880" s="12">
        <f>INDEX(L$8:L$6003,UsefulSeries!$I876)</f>
        <v>-2.7932340269325142E-2</v>
      </c>
      <c r="AE880" s="12"/>
      <c r="AF880" s="12"/>
      <c r="AG880" s="12"/>
      <c r="AH880" s="12"/>
      <c r="AI880" s="12"/>
      <c r="AJ880" s="12"/>
      <c r="AK880" s="12"/>
      <c r="AL880" s="12"/>
      <c r="AM880" s="12"/>
      <c r="AN880" s="12">
        <f t="shared" ca="1" si="135"/>
        <v>0</v>
      </c>
      <c r="AO880" s="12">
        <f t="shared" ca="1" si="136"/>
        <v>0</v>
      </c>
      <c r="AP880" s="12">
        <f t="shared" ca="1" si="137"/>
        <v>0.15180164009863237</v>
      </c>
      <c r="AQ880" s="12">
        <f t="shared" ca="1" si="138"/>
        <v>5.0911843891276724E-2</v>
      </c>
      <c r="AR880" s="12">
        <f t="shared" ca="1" si="139"/>
        <v>0</v>
      </c>
      <c r="AS880" s="12">
        <f t="shared" ca="1" si="140"/>
        <v>0</v>
      </c>
      <c r="AT880" s="12">
        <f t="shared" si="141"/>
        <v>2.7932340269325142E-2</v>
      </c>
      <c r="AU880" s="12">
        <f t="shared" si="142"/>
        <v>-2.7932340269325142E-2</v>
      </c>
      <c r="AV880" s="12"/>
      <c r="AW880" s="12">
        <f ca="1">INDEX(I$8:I$6003,UsefulSeries!$I876)</f>
        <v>0.27685991368162427</v>
      </c>
      <c r="AX880" s="12"/>
      <c r="AY880" s="12"/>
      <c r="AZ880" s="12">
        <f ca="1"/>
        <v>5.0911843891276724E-2</v>
      </c>
      <c r="BA880" s="12"/>
      <c r="BB880" s="12">
        <f t="shared" ca="1" si="134"/>
        <v>5.0911843891276724E-2</v>
      </c>
      <c r="BC880" s="12"/>
      <c r="BD880" s="38">
        <f ca="1"/>
        <v>0.27246456152495147</v>
      </c>
    </row>
    <row r="881" spans="1:56" x14ac:dyDescent="0.35">
      <c r="A881" s="12">
        <v>0</v>
      </c>
      <c r="B881" s="12">
        <v>0</v>
      </c>
      <c r="C881" s="12">
        <v>0</v>
      </c>
      <c r="D881" s="12">
        <v>0</v>
      </c>
      <c r="E881" s="12">
        <f ca="1">-INDEX('Flow probs &amp; rates'!$P$5:$P$5999,UsefulSeries!$E874,0)*(INDEX('Flow probs &amp; rates'!$Q$5:$Q$5999,UsefulSeries!$E874,0))/INDEX('Flow probs &amp; rates'!$G$4:$G$5999,UsefulSeries!$E874,0)</f>
        <v>-1.5306259518329038E-3</v>
      </c>
      <c r="F881" s="12">
        <f ca="1">INDEX('Flow probs &amp; rates'!$Q$5:$Q$5999,UsefulSeries!$E874,0)*(1-INDEX('Flow probs &amp; rates'!$Q$5:$Q$5999,UsefulSeries!$E874,0))/INDEX('Flow probs &amp; rates'!$G$4:$G$5999,UsefulSeries!$E874,0)</f>
        <v>5.6407765461729986E-2</v>
      </c>
      <c r="G881" s="12"/>
      <c r="H881" s="12"/>
      <c r="I881" s="12">
        <f ca="1">INDEX('Flow probs &amp; rates'!$Q$5:$Q$5999,UsefulSeries!$E874)</f>
        <v>1.9188566816108765E-2</v>
      </c>
      <c r="J881" s="12"/>
      <c r="K881" s="12"/>
      <c r="L881" s="12">
        <f>INDEX('Flow probs &amp; rates'!$G$4:$G$5999,UsefulSeries!$E874)</f>
        <v>0.33364848909714789</v>
      </c>
      <c r="M881" s="12"/>
      <c r="N881" s="12"/>
      <c r="O881" s="12"/>
      <c r="P881" s="12">
        <f ca="1"/>
        <v>0</v>
      </c>
      <c r="Q881" s="12">
        <f ca="1"/>
        <v>0</v>
      </c>
      <c r="R881" s="12">
        <f ca="1"/>
        <v>0</v>
      </c>
      <c r="S881" s="12">
        <f ca="1"/>
        <v>0</v>
      </c>
      <c r="T881" s="12">
        <f ca="1"/>
        <v>0.3496641222097247</v>
      </c>
      <c r="U881" s="12">
        <f ca="1"/>
        <v>17.737543701473076</v>
      </c>
      <c r="V881" s="12"/>
      <c r="W881" s="12">
        <f ca="1">INDEX(P$9:P$6003,UsefulSeries!$I876)</f>
        <v>0</v>
      </c>
      <c r="X881" s="12">
        <f ca="1">INDEX(Q$9:Q$6003,UsefulSeries!$I876)</f>
        <v>0</v>
      </c>
      <c r="Y881" s="12">
        <f ca="1">INDEX(R$9:R$6003,UsefulSeries!$I876)</f>
        <v>5.0911843891276724E-2</v>
      </c>
      <c r="Z881" s="12">
        <f ca="1">INDEX(S$9:S$6003,UsefulSeries!$I876)</f>
        <v>0.21098367602439808</v>
      </c>
      <c r="AA881" s="12">
        <f ca="1">INDEX(T$9:T$6003,UsefulSeries!$I876)</f>
        <v>0</v>
      </c>
      <c r="AB881" s="12">
        <f ca="1">INDEX(U$9:U$6003,UsefulSeries!$I876)</f>
        <v>0</v>
      </c>
      <c r="AC881" s="12">
        <f>INDEX( K$9:K$6003,UsefulSeries!$I876)</f>
        <v>0</v>
      </c>
      <c r="AD881" s="12">
        <f>INDEX(L$9:L$6003,UsefulSeries!$I876)</f>
        <v>-2.7932340269325142E-2</v>
      </c>
      <c r="AE881" s="12"/>
      <c r="AF881" s="12"/>
      <c r="AG881" s="12"/>
      <c r="AH881" s="12"/>
      <c r="AI881" s="12"/>
      <c r="AJ881" s="12"/>
      <c r="AK881" s="12"/>
      <c r="AL881" s="12"/>
      <c r="AM881" s="12"/>
      <c r="AN881" s="12">
        <f t="shared" ca="1" si="135"/>
        <v>0</v>
      </c>
      <c r="AO881" s="12">
        <f t="shared" ca="1" si="136"/>
        <v>0</v>
      </c>
      <c r="AP881" s="12">
        <f t="shared" ca="1" si="137"/>
        <v>5.0911843891276724E-2</v>
      </c>
      <c r="AQ881" s="12">
        <f t="shared" ca="1" si="138"/>
        <v>0.21098367602439808</v>
      </c>
      <c r="AR881" s="12">
        <f t="shared" ca="1" si="139"/>
        <v>0</v>
      </c>
      <c r="AS881" s="12">
        <f t="shared" ca="1" si="140"/>
        <v>0</v>
      </c>
      <c r="AT881" s="12">
        <f t="shared" si="141"/>
        <v>0</v>
      </c>
      <c r="AU881" s="12">
        <f t="shared" si="142"/>
        <v>-2.7932340269325142E-2</v>
      </c>
      <c r="AV881" s="12"/>
      <c r="AW881" s="12">
        <f ca="1">INDEX(I$9:I$6003,UsefulSeries!$I876)</f>
        <v>0.17449878530843346</v>
      </c>
      <c r="AX881" s="12"/>
      <c r="AY881" s="12"/>
      <c r="AZ881" s="12">
        <f ca="1"/>
        <v>5.0911843891276724E-2</v>
      </c>
      <c r="BA881" s="12"/>
      <c r="BB881" s="12">
        <f t="shared" ca="1" si="134"/>
        <v>5.0911843891276724E-2</v>
      </c>
      <c r="BC881" s="12"/>
      <c r="BD881" s="38">
        <f ca="1"/>
        <v>0.1779121044189417</v>
      </c>
    </row>
    <row r="882" spans="1:56" x14ac:dyDescent="0.35">
      <c r="A882" s="12">
        <f ca="1">INDEX('Flow probs &amp; rates'!$K$5:$K$5999,UsefulSeries!$E880,0)*(1-INDEX('Flow probs &amp; rates'!$K$5:$K$5999,UsefulSeries!$E880,0))/INDEX('Flow probs &amp; rates'!$E$4:$E$5999,UsefulSeries!$E880,0)</f>
        <v>2.0383692026963666E-2</v>
      </c>
      <c r="B882" s="12">
        <f ca="1">-INDEX('Flow probs &amp; rates'!$K$5:$K$5999,UsefulSeries!$E880,0)*(INDEX('Flow probs &amp; rates'!$L$5:$L$5999,UsefulSeries!$E880,0))/INDEX('Flow probs &amp; rates'!$E$4:$E$5999,UsefulSeries!$E880,0)</f>
        <v>-2.978624740266713E-4</v>
      </c>
      <c r="C882" s="12">
        <v>0</v>
      </c>
      <c r="D882" s="12">
        <v>0</v>
      </c>
      <c r="E882" s="12">
        <v>0</v>
      </c>
      <c r="F882" s="12">
        <v>0</v>
      </c>
      <c r="G882" s="12"/>
      <c r="H882" s="12"/>
      <c r="I882" s="12">
        <f ca="1">INDEX('Flow probs &amp; rates'!$K$5:$K$5999,UsefulSeries!$E880)</f>
        <v>1.2954329594282566E-2</v>
      </c>
      <c r="J882" s="12"/>
      <c r="K882" s="12">
        <f>-INDEX('Flow probs &amp; rates'!$E$4:$E$5999,UsefulSeries!$E880)</f>
        <v>-0.62729141129738353</v>
      </c>
      <c r="L882" s="12">
        <f>INDEX('Flow probs &amp; rates'!$E$4:$E$5999,UsefulSeries!$E880)</f>
        <v>0.62729141129738353</v>
      </c>
      <c r="M882" s="12"/>
      <c r="N882" s="12"/>
      <c r="O882" s="12"/>
      <c r="P882" s="12">
        <f t="array" aca="1" ref="P882:U887" ca="1">MINVERSE(A882:F887)</f>
        <v>49.068250476478397</v>
      </c>
      <c r="Q882" s="12">
        <f ca="1"/>
        <v>0.6449486967984529</v>
      </c>
      <c r="R882" s="12">
        <f ca="1"/>
        <v>0</v>
      </c>
      <c r="S882" s="12">
        <f ca="1"/>
        <v>0</v>
      </c>
      <c r="T882" s="12">
        <f ca="1"/>
        <v>0</v>
      </c>
      <c r="U882" s="12">
        <f ca="1"/>
        <v>0</v>
      </c>
      <c r="V882" s="12"/>
      <c r="W882" s="12">
        <f ca="1">INDEX(P$10:P$6003,UsefulSeries!$I876)</f>
        <v>0</v>
      </c>
      <c r="X882" s="12">
        <f ca="1">INDEX(Q$10:Q$6003,UsefulSeries!$I876)</f>
        <v>0</v>
      </c>
      <c r="Y882" s="12">
        <f ca="1">INDEX(R$10:R$6003,UsefulSeries!$I876)</f>
        <v>0</v>
      </c>
      <c r="Z882" s="12">
        <f ca="1">INDEX(S$10:S$6003,UsefulSeries!$I876)</f>
        <v>0</v>
      </c>
      <c r="AA882" s="12">
        <f ca="1">INDEX(T$10:T$6003,UsefulSeries!$I876)</f>
        <v>11.970402483215002</v>
      </c>
      <c r="AB882" s="12">
        <f ca="1">INDEX(U$10:U$6003,UsefulSeries!$I876)</f>
        <v>0.34611932235637977</v>
      </c>
      <c r="AC882" s="12">
        <f>INDEX( K$10:K$6003,UsefulSeries!$I876)</f>
        <v>0.32992329836356959</v>
      </c>
      <c r="AD882" s="12">
        <f>INDEX(L$10:L$6003,UsefulSeries!$I876)</f>
        <v>0</v>
      </c>
      <c r="AE882" s="12"/>
      <c r="AF882" s="12"/>
      <c r="AG882" s="12"/>
      <c r="AH882" s="12"/>
      <c r="AI882" s="12"/>
      <c r="AJ882" s="12"/>
      <c r="AK882" s="12"/>
      <c r="AL882" s="12"/>
      <c r="AM882" s="12"/>
      <c r="AN882" s="12">
        <f t="shared" ca="1" si="135"/>
        <v>0</v>
      </c>
      <c r="AO882" s="12">
        <f t="shared" ca="1" si="136"/>
        <v>0</v>
      </c>
      <c r="AP882" s="12">
        <f t="shared" ca="1" si="137"/>
        <v>0</v>
      </c>
      <c r="AQ882" s="12">
        <f t="shared" ca="1" si="138"/>
        <v>0</v>
      </c>
      <c r="AR882" s="12">
        <f t="shared" ca="1" si="139"/>
        <v>11.970402483215002</v>
      </c>
      <c r="AS882" s="12">
        <f t="shared" ca="1" si="140"/>
        <v>0.34611932235637977</v>
      </c>
      <c r="AT882" s="12">
        <f t="shared" si="141"/>
        <v>0.32992329836356959</v>
      </c>
      <c r="AU882" s="12">
        <f t="shared" si="142"/>
        <v>0</v>
      </c>
      <c r="AV882" s="12"/>
      <c r="AW882" s="12">
        <f ca="1">INDEX(I$10:I$6003,UsefulSeries!$I876)</f>
        <v>2.8382248935099063E-2</v>
      </c>
      <c r="AX882" s="12"/>
      <c r="AY882" s="12"/>
      <c r="AZ882" s="12">
        <f ca="1"/>
        <v>0.34611932235637966</v>
      </c>
      <c r="BA882" s="12"/>
      <c r="BB882" s="12">
        <f t="shared" ca="1" si="134"/>
        <v>0.34611932235637966</v>
      </c>
      <c r="BC882" s="12"/>
      <c r="BD882" s="38">
        <f ca="1"/>
        <v>2.741431524200565E-2</v>
      </c>
    </row>
    <row r="883" spans="1:56" x14ac:dyDescent="0.35">
      <c r="A883" s="12">
        <f ca="1">-INDEX('Flow probs &amp; rates'!$K$5:$K$5999,UsefulSeries!$E880,0)*(INDEX('Flow probs &amp; rates'!$L$5:$L$5999,UsefulSeries!$E880,0))/INDEX('Flow probs &amp; rates'!$E$4:$E$5999,UsefulSeries!$E880,0)</f>
        <v>-2.978624740266713E-4</v>
      </c>
      <c r="B883" s="12">
        <f ca="1">INDEX('Flow probs &amp; rates'!$L$5:$L$5999,UsefulSeries!$E880,0)*(1-INDEX('Flow probs &amp; rates'!$L$5:$L$5999,UsefulSeries!$E880,0))/INDEX('Flow probs &amp; rates'!$E$4:$E$5999,UsefulSeries!$E880,0)</f>
        <v>2.2661632709138773E-2</v>
      </c>
      <c r="C883" s="12">
        <v>0</v>
      </c>
      <c r="D883" s="12">
        <v>0</v>
      </c>
      <c r="E883" s="12">
        <v>0</v>
      </c>
      <c r="F883" s="12">
        <v>0</v>
      </c>
      <c r="G883" s="12"/>
      <c r="H883" s="12"/>
      <c r="I883" s="12">
        <f ca="1">INDEX('Flow probs &amp; rates'!$L$5:$L$5999,UsefulSeries!$E880)</f>
        <v>1.4423484468635582E-2</v>
      </c>
      <c r="J883" s="12"/>
      <c r="K883" s="12">
        <f>-INDEX('Flow probs &amp; rates'!$E$4:$E$5999,UsefulSeries!$E880)</f>
        <v>-0.62729141129738353</v>
      </c>
      <c r="L883" s="12"/>
      <c r="M883" s="12"/>
      <c r="N883" s="12"/>
      <c r="O883" s="12"/>
      <c r="P883" s="12">
        <f ca="1"/>
        <v>0.6449486967984529</v>
      </c>
      <c r="Q883" s="12">
        <f ca="1"/>
        <v>44.13592431100961</v>
      </c>
      <c r="R883" s="12">
        <f ca="1"/>
        <v>0</v>
      </c>
      <c r="S883" s="12">
        <f ca="1"/>
        <v>0</v>
      </c>
      <c r="T883" s="12">
        <f ca="1"/>
        <v>0</v>
      </c>
      <c r="U883" s="12">
        <f ca="1"/>
        <v>0</v>
      </c>
      <c r="V883" s="12"/>
      <c r="W883" s="12">
        <f ca="1">INDEX(P$11:P$6003,UsefulSeries!$I876)</f>
        <v>0</v>
      </c>
      <c r="X883" s="12">
        <f ca="1">INDEX(Q$11:Q$6003,UsefulSeries!$I876)</f>
        <v>0</v>
      </c>
      <c r="Y883" s="12">
        <f ca="1">INDEX(R$11:R$6003,UsefulSeries!$I876)</f>
        <v>0</v>
      </c>
      <c r="Z883" s="12">
        <f ca="1">INDEX(S$11:S$6003,UsefulSeries!$I876)</f>
        <v>0</v>
      </c>
      <c r="AA883" s="12">
        <f ca="1">INDEX(T$11:T$6003,UsefulSeries!$I876)</f>
        <v>0.34611932235637971</v>
      </c>
      <c r="AB883" s="12">
        <f ca="1">INDEX(U$11:U$6003,UsefulSeries!$I876)</f>
        <v>18.266086800304659</v>
      </c>
      <c r="AC883" s="12">
        <f>INDEX( K$11:K$6003,UsefulSeries!$I876)</f>
        <v>0</v>
      </c>
      <c r="AD883" s="12">
        <f>INDEX(L$11:L$6003,UsefulSeries!$I876)</f>
        <v>0.32992329836356959</v>
      </c>
      <c r="AE883" s="12"/>
      <c r="AF883" s="12"/>
      <c r="AG883" s="12"/>
      <c r="AH883" s="12"/>
      <c r="AI883" s="12"/>
      <c r="AJ883" s="12"/>
      <c r="AK883" s="12"/>
      <c r="AL883" s="12"/>
      <c r="AM883" s="12"/>
      <c r="AN883" s="12">
        <f t="shared" ca="1" si="135"/>
        <v>0</v>
      </c>
      <c r="AO883" s="12">
        <f t="shared" ca="1" si="136"/>
        <v>0</v>
      </c>
      <c r="AP883" s="12">
        <f t="shared" ca="1" si="137"/>
        <v>0</v>
      </c>
      <c r="AQ883" s="12">
        <f t="shared" ca="1" si="138"/>
        <v>0</v>
      </c>
      <c r="AR883" s="12">
        <f t="shared" ca="1" si="139"/>
        <v>0.34611932235637971</v>
      </c>
      <c r="AS883" s="12">
        <f t="shared" ca="1" si="140"/>
        <v>18.266086800304659</v>
      </c>
      <c r="AT883" s="12">
        <f t="shared" si="141"/>
        <v>0</v>
      </c>
      <c r="AU883" s="12">
        <f t="shared" si="142"/>
        <v>0.32992329836356959</v>
      </c>
      <c r="AV883" s="12"/>
      <c r="AW883" s="12">
        <f ca="1">INDEX(I$11:I$6003,UsefulSeries!$I876)</f>
        <v>1.8410931759198914E-2</v>
      </c>
      <c r="AX883" s="12"/>
      <c r="AY883" s="12"/>
      <c r="AZ883" s="12">
        <f ca="1"/>
        <v>0.34611932235637971</v>
      </c>
      <c r="BA883" s="12"/>
      <c r="BB883" s="12">
        <f t="shared" ca="1" si="134"/>
        <v>0.34611932235637971</v>
      </c>
      <c r="BC883" s="12"/>
      <c r="BD883" s="38">
        <f ca="1"/>
        <v>1.8108296071329064E-2</v>
      </c>
    </row>
    <row r="884" spans="1:56" x14ac:dyDescent="0.35">
      <c r="A884" s="12">
        <v>0</v>
      </c>
      <c r="B884" s="12">
        <v>0</v>
      </c>
      <c r="C884" s="12">
        <f ca="1">INDEX('Flow probs &amp; rates'!$M$5:$M$5999,UsefulSeries!$E880,0)*(1-INDEX('Flow probs &amp; rates'!$M$5:$M$5999,UsefulSeries!$E880,0))/INDEX('Flow probs &amp; rates'!$F$4:$F$5999,UsefulSeries!$E880,0)</f>
        <v>4.2602136540138229</v>
      </c>
      <c r="D884" s="12">
        <f ca="1">-INDEX('Flow probs &amp; rates'!$M$5:$M$5999,UsefulSeries!$E880,0)*(INDEX('Flow probs &amp; rates'!$O$5:$O$5999,UsefulSeries!$E880,0))/INDEX('Flow probs &amp; rates'!$F$4:$F$5999,UsefulSeries!$E880,0)</f>
        <v>-0.78696817006498543</v>
      </c>
      <c r="E884" s="12">
        <v>0</v>
      </c>
      <c r="F884" s="12">
        <v>0</v>
      </c>
      <c r="G884" s="12"/>
      <c r="H884" s="12"/>
      <c r="I884" s="12">
        <f ca="1">INDEX('Flow probs &amp; rates'!$M$5:$M$5999,UsefulSeries!$E880)</f>
        <v>0.2150678335144518</v>
      </c>
      <c r="J884" s="12"/>
      <c r="K884" s="12">
        <f>INDEX('Flow probs &amp; rates'!$F$4:$F$5999,UsefulSeries!$E880)</f>
        <v>3.9625632470991587E-2</v>
      </c>
      <c r="L884" s="12">
        <f>-INDEX('Flow probs &amp; rates'!$F$4:$F$5999,UsefulSeries!$E880)</f>
        <v>-3.9625632470991587E-2</v>
      </c>
      <c r="M884" s="12"/>
      <c r="N884" s="12"/>
      <c r="O884" s="12"/>
      <c r="P884" s="12">
        <f ca="1"/>
        <v>0</v>
      </c>
      <c r="Q884" s="12">
        <f ca="1"/>
        <v>0</v>
      </c>
      <c r="R884" s="12">
        <f ca="1"/>
        <v>0.24616842435321679</v>
      </c>
      <c r="S884" s="12">
        <f ca="1"/>
        <v>6.1921287887182312E-2</v>
      </c>
      <c r="T884" s="12">
        <f ca="1"/>
        <v>0</v>
      </c>
      <c r="U884" s="12">
        <f ca="1"/>
        <v>0</v>
      </c>
      <c r="V884" s="12"/>
      <c r="W884" s="12"/>
      <c r="X884" s="12"/>
      <c r="Y884" s="12"/>
      <c r="Z884" s="12"/>
      <c r="AA884" s="12"/>
      <c r="AB884" s="12"/>
      <c r="AC884" s="12"/>
      <c r="AD884" s="12"/>
      <c r="AE884" s="12">
        <f t="array" ref="AE884:AJ885">TRANSPOSE(AC878:AD883)</f>
        <v>-0.64214436136710529</v>
      </c>
      <c r="AF884" s="12">
        <v>-0.64214436136710529</v>
      </c>
      <c r="AG884" s="12">
        <v>2.7932340269325142E-2</v>
      </c>
      <c r="AH884" s="12">
        <v>0</v>
      </c>
      <c r="AI884" s="12">
        <v>0.32992329836356959</v>
      </c>
      <c r="AJ884" s="12">
        <v>0</v>
      </c>
      <c r="AK884" s="12"/>
      <c r="AL884" s="12"/>
      <c r="AM884" s="12"/>
      <c r="AN884" s="12">
        <f t="shared" si="135"/>
        <v>-0.64214436136710529</v>
      </c>
      <c r="AO884" s="12">
        <f t="shared" si="136"/>
        <v>-0.64214436136710529</v>
      </c>
      <c r="AP884" s="12">
        <f t="shared" si="137"/>
        <v>2.7932340269325142E-2</v>
      </c>
      <c r="AQ884" s="12">
        <f t="shared" si="138"/>
        <v>0</v>
      </c>
      <c r="AR884" s="12">
        <f t="shared" si="139"/>
        <v>0.32992329836356959</v>
      </c>
      <c r="AS884" s="12">
        <f t="shared" si="140"/>
        <v>0</v>
      </c>
      <c r="AT884" s="12">
        <f t="shared" si="141"/>
        <v>0</v>
      </c>
      <c r="AU884" s="12">
        <f t="shared" si="142"/>
        <v>0</v>
      </c>
      <c r="AV884" s="12"/>
      <c r="AW884" s="12"/>
      <c r="AX884" s="12">
        <f>INDEX($N$6:$N$6003,UsefulSeries!$K876)</f>
        <v>-5.8111945932859399E-4</v>
      </c>
      <c r="AY884" s="12"/>
      <c r="AZ884" s="12"/>
      <c r="BA884" s="12"/>
      <c r="BB884" s="12">
        <f t="shared" si="134"/>
        <v>-5.8111945932859399E-4</v>
      </c>
      <c r="BC884" s="12"/>
      <c r="BD884" s="38">
        <f ca="1"/>
        <v>3.5436430226626833E-2</v>
      </c>
    </row>
    <row r="885" spans="1:56" x14ac:dyDescent="0.35">
      <c r="A885" s="12">
        <v>0</v>
      </c>
      <c r="B885" s="12">
        <v>0</v>
      </c>
      <c r="C885" s="12">
        <f ca="1">-INDEX('Flow probs &amp; rates'!$M$5:$M$5999,UsefulSeries!$E880,0)*(INDEX('Flow probs &amp; rates'!$O$5:$O$5999,UsefulSeries!$E880,0))/INDEX('Flow probs &amp; rates'!$F$4:$F$5999,UsefulSeries!$E880,0)</f>
        <v>-0.78696817006498543</v>
      </c>
      <c r="D885" s="12">
        <f ca="1">INDEX('Flow probs &amp; rates'!$O$5:$O$5999,UsefulSeries!$E880,0)*(1-INDEX('Flow probs &amp; rates'!$O$5:$O$5999,UsefulSeries!$E880,0))/INDEX('Flow probs &amp; rates'!$F$4:$F$5999,UsefulSeries!$E880,0)</f>
        <v>3.1285963365941747</v>
      </c>
      <c r="E885" s="12">
        <v>0</v>
      </c>
      <c r="F885" s="12">
        <v>0</v>
      </c>
      <c r="G885" s="12"/>
      <c r="H885" s="12"/>
      <c r="I885" s="12">
        <f ca="1">INDEX('Flow probs &amp; rates'!$O$5:$O$5999,UsefulSeries!$E880)</f>
        <v>0.14499663182438882</v>
      </c>
      <c r="J885" s="12"/>
      <c r="K885" s="12"/>
      <c r="L885" s="12">
        <f>-INDEX('Flow probs &amp; rates'!$F$4:$F$5999,UsefulSeries!$E880)</f>
        <v>-3.9625632470991587E-2</v>
      </c>
      <c r="M885" s="12"/>
      <c r="N885" s="12"/>
      <c r="O885" s="12"/>
      <c r="P885" s="12">
        <f ca="1"/>
        <v>0</v>
      </c>
      <c r="Q885" s="12">
        <f ca="1"/>
        <v>0</v>
      </c>
      <c r="R885" s="12">
        <f ca="1"/>
        <v>6.1921287887182305E-2</v>
      </c>
      <c r="S885" s="12">
        <f ca="1"/>
        <v>0.33520785994344748</v>
      </c>
      <c r="T885" s="12">
        <f ca="1"/>
        <v>0</v>
      </c>
      <c r="U885" s="12">
        <f ca="1"/>
        <v>0</v>
      </c>
      <c r="V885" s="12"/>
      <c r="W885" s="12"/>
      <c r="X885" s="12"/>
      <c r="Y885" s="12"/>
      <c r="Z885" s="12"/>
      <c r="AA885" s="12"/>
      <c r="AB885" s="12"/>
      <c r="AC885" s="12"/>
      <c r="AD885" s="12"/>
      <c r="AE885" s="12">
        <v>0.64214436136710529</v>
      </c>
      <c r="AF885" s="12">
        <v>0</v>
      </c>
      <c r="AG885" s="12">
        <v>-2.7932340269325142E-2</v>
      </c>
      <c r="AH885" s="12">
        <v>-2.7932340269325142E-2</v>
      </c>
      <c r="AI885" s="12">
        <v>0</v>
      </c>
      <c r="AJ885" s="12">
        <v>0.32992329836356959</v>
      </c>
      <c r="AK885" s="12"/>
      <c r="AL885" s="12"/>
      <c r="AM885" s="12"/>
      <c r="AN885" s="12">
        <f t="shared" si="135"/>
        <v>0.64214436136710529</v>
      </c>
      <c r="AO885" s="12">
        <f t="shared" si="136"/>
        <v>0</v>
      </c>
      <c r="AP885" s="12">
        <f t="shared" si="137"/>
        <v>-2.7932340269325142E-2</v>
      </c>
      <c r="AQ885" s="12">
        <f t="shared" si="138"/>
        <v>-2.7932340269325142E-2</v>
      </c>
      <c r="AR885" s="12">
        <f t="shared" si="139"/>
        <v>0</v>
      </c>
      <c r="AS885" s="12">
        <f t="shared" si="140"/>
        <v>0.32992329836356959</v>
      </c>
      <c r="AT885" s="12">
        <f t="shared" si="141"/>
        <v>0</v>
      </c>
      <c r="AU885" s="12">
        <f t="shared" si="142"/>
        <v>0</v>
      </c>
      <c r="AV885" s="12"/>
      <c r="AW885" s="12"/>
      <c r="AX885" s="12">
        <f>INDEX('Margin error adjustment'!N$7:N$6003,UsefulSeries!$K876)</f>
        <v>1.0394599970378442E-3</v>
      </c>
      <c r="AY885" s="12"/>
      <c r="AZ885" s="12"/>
      <c r="BA885" s="12"/>
      <c r="BB885" s="12">
        <f t="shared" si="134"/>
        <v>1.0394599970378442E-3</v>
      </c>
      <c r="BC885" s="12"/>
      <c r="BD885" s="38">
        <f ca="1"/>
        <v>1.7770767710315036E-2</v>
      </c>
    </row>
    <row r="886" spans="1:56" x14ac:dyDescent="0.35">
      <c r="A886" s="12">
        <v>0</v>
      </c>
      <c r="B886" s="12">
        <v>0</v>
      </c>
      <c r="C886" s="12">
        <v>0</v>
      </c>
      <c r="D886" s="12">
        <v>0</v>
      </c>
      <c r="E886" s="12">
        <f ca="1">INDEX('Flow probs &amp; rates'!$P$5:$P$5999,UsefulSeries!$E880,0)*(1-INDEX('Flow probs &amp; rates'!$P$5:$P$5999,UsefulSeries!$E880,0))/INDEX('Flow probs &amp; rates'!$G$4:$G$5999,UsefulSeries!$E880,0)</f>
        <v>7.6661779467747188E-2</v>
      </c>
      <c r="F886" s="12">
        <f ca="1">-INDEX('Flow probs &amp; rates'!$P$5:$P$5999,UsefulSeries!$E880,0)*(INDEX('Flow probs &amp; rates'!$Q$5:$Q$5999,UsefulSeries!$E880,0))/INDEX('Flow probs &amp; rates'!$G$4:$G$5999,UsefulSeries!$E880,0)</f>
        <v>-1.5320021827544173E-3</v>
      </c>
      <c r="G886" s="12"/>
      <c r="H886" s="12"/>
      <c r="I886" s="12">
        <f ca="1">INDEX('Flow probs &amp; rates'!$P$5:$P$5999,UsefulSeries!$E880)</f>
        <v>2.622234343005803E-2</v>
      </c>
      <c r="J886" s="12"/>
      <c r="K886" s="12">
        <f>INDEX('Flow probs &amp; rates'!$G$4:$G$5999,UsefulSeries!$E880)</f>
        <v>0.33308295623162493</v>
      </c>
      <c r="L886" s="12"/>
      <c r="M886" s="12"/>
      <c r="N886" s="12"/>
      <c r="O886" s="12"/>
      <c r="P886" s="12">
        <f ca="1"/>
        <v>0</v>
      </c>
      <c r="Q886" s="12">
        <f ca="1"/>
        <v>0</v>
      </c>
      <c r="R886" s="12">
        <f ca="1"/>
        <v>0</v>
      </c>
      <c r="S886" s="12">
        <f ca="1"/>
        <v>0</v>
      </c>
      <c r="T886" s="12">
        <f ca="1"/>
        <v>13.051284714943513</v>
      </c>
      <c r="U886" s="12">
        <f ca="1"/>
        <v>0.34902730152636774</v>
      </c>
      <c r="V886" s="12"/>
      <c r="W886" s="12">
        <f ca="1">INDEX(P$6:P$6003,UsefulSeries!$I884)</f>
        <v>56.513535147733684</v>
      </c>
      <c r="X886" s="12">
        <f ca="1">INDEX(Q$6:Q$6003,UsefulSeries!$I884)</f>
        <v>0.65883086636732591</v>
      </c>
      <c r="Y886" s="12">
        <f ca="1">INDEX(R$6:R$6003,UsefulSeries!$I884)</f>
        <v>0</v>
      </c>
      <c r="Z886" s="12">
        <f ca="1">INDEX(S$6:S$6003,UsefulSeries!$I884)</f>
        <v>0</v>
      </c>
      <c r="AA886" s="12">
        <f ca="1">INDEX(T$6:T$6003,UsefulSeries!$I884)</f>
        <v>0</v>
      </c>
      <c r="AB886" s="12">
        <f ca="1">INDEX(U$6:U$6003,UsefulSeries!$I884)</f>
        <v>0</v>
      </c>
      <c r="AC886" s="12">
        <f>INDEX( K$6:K$6003,UsefulSeries!$I884)</f>
        <v>-0.64156324190777669</v>
      </c>
      <c r="AD886" s="12">
        <f>INDEX(L$6:L$6003,UsefulSeries!$I884)</f>
        <v>0.64156324190777669</v>
      </c>
      <c r="AE886" s="12"/>
      <c r="AF886" s="12"/>
      <c r="AG886" s="12"/>
      <c r="AH886" s="12"/>
      <c r="AI886" s="12"/>
      <c r="AJ886" s="12"/>
      <c r="AK886" s="12"/>
      <c r="AL886" s="12"/>
      <c r="AM886" s="12"/>
      <c r="AN886" s="12">
        <f t="shared" ca="1" si="135"/>
        <v>56.513535147733684</v>
      </c>
      <c r="AO886" s="12">
        <f t="shared" ca="1" si="136"/>
        <v>0.65883086636732591</v>
      </c>
      <c r="AP886" s="12">
        <f t="shared" ca="1" si="137"/>
        <v>0</v>
      </c>
      <c r="AQ886" s="12">
        <f t="shared" ca="1" si="138"/>
        <v>0</v>
      </c>
      <c r="AR886" s="12">
        <f t="shared" ca="1" si="139"/>
        <v>0</v>
      </c>
      <c r="AS886" s="12">
        <f t="shared" ca="1" si="140"/>
        <v>0</v>
      </c>
      <c r="AT886" s="12">
        <f t="shared" si="141"/>
        <v>-0.64156324190777669</v>
      </c>
      <c r="AU886" s="12">
        <f t="shared" si="142"/>
        <v>0.64156324190777669</v>
      </c>
      <c r="AV886" s="12"/>
      <c r="AW886" s="12">
        <f ca="1">INDEX(I$6:I$6003,UsefulSeries!$I884)</f>
        <v>1.148628840063178E-2</v>
      </c>
      <c r="AX886" s="12"/>
      <c r="AY886" s="12"/>
      <c r="AZ886" s="12">
        <f t="array" aca="1" ref="AZ886:AZ891" ca="1">MMULT(W886:AB891,AW886:AW891)</f>
        <v>0.65883086636732591</v>
      </c>
      <c r="BA886" s="12"/>
      <c r="BB886" s="12">
        <f t="shared" ca="1" si="134"/>
        <v>0.65883086636732591</v>
      </c>
      <c r="BC886" s="12"/>
      <c r="BD886" s="38">
        <f t="array" aca="1" ref="BD886:BD893" ca="1">MMULT(MINVERSE(AN886:AU893),BB886:BB893)</f>
        <v>1.0751686066991653E-2</v>
      </c>
    </row>
    <row r="887" spans="1:56" x14ac:dyDescent="0.35">
      <c r="A887" s="12">
        <v>0</v>
      </c>
      <c r="B887" s="12">
        <v>0</v>
      </c>
      <c r="C887" s="12">
        <v>0</v>
      </c>
      <c r="D887" s="12">
        <v>0</v>
      </c>
      <c r="E887" s="12">
        <f ca="1">-INDEX('Flow probs &amp; rates'!$P$5:$P$5999,UsefulSeries!$E880,0)*(INDEX('Flow probs &amp; rates'!$Q$5:$Q$5999,UsefulSeries!$E880,0))/INDEX('Flow probs &amp; rates'!$G$4:$G$5999,UsefulSeries!$E880,0)</f>
        <v>-1.5320021827544173E-3</v>
      </c>
      <c r="F887" s="12">
        <f ca="1">INDEX('Flow probs &amp; rates'!$Q$5:$Q$5999,UsefulSeries!$E880,0)*(1-INDEX('Flow probs &amp; rates'!$Q$5:$Q$5999,UsefulSeries!$E880,0))/INDEX('Flow probs &amp; rates'!$G$4:$G$5999,UsefulSeries!$E880,0)</f>
        <v>5.7286626529220966E-2</v>
      </c>
      <c r="G887" s="12"/>
      <c r="H887" s="12"/>
      <c r="I887" s="12">
        <f ca="1">INDEX('Flow probs &amp; rates'!$Q$5:$Q$5999,UsefulSeries!$E880)</f>
        <v>1.9459886083263545E-2</v>
      </c>
      <c r="J887" s="12"/>
      <c r="K887" s="12"/>
      <c r="L887" s="12">
        <f>INDEX('Flow probs &amp; rates'!$G$4:$G$5999,UsefulSeries!$E880)</f>
        <v>0.33308295623162493</v>
      </c>
      <c r="M887" s="12"/>
      <c r="N887" s="12"/>
      <c r="O887" s="12"/>
      <c r="P887" s="12">
        <f ca="1"/>
        <v>0</v>
      </c>
      <c r="Q887" s="12">
        <f ca="1"/>
        <v>0</v>
      </c>
      <c r="R887" s="12">
        <f ca="1"/>
        <v>0</v>
      </c>
      <c r="S887" s="12">
        <f ca="1"/>
        <v>0</v>
      </c>
      <c r="T887" s="12">
        <f ca="1"/>
        <v>0.34902730152636774</v>
      </c>
      <c r="U887" s="12">
        <f ca="1"/>
        <v>17.465415075147128</v>
      </c>
      <c r="V887" s="12"/>
      <c r="W887" s="12">
        <f ca="1">INDEX(P$7:P$6003,UsefulSeries!$I884)</f>
        <v>0.6588308663673258</v>
      </c>
      <c r="X887" s="12">
        <f ca="1">INDEX(Q$7:Q$6003,UsefulSeries!$I884)</f>
        <v>44.233797154203991</v>
      </c>
      <c r="Y887" s="12">
        <f ca="1">INDEX(R$7:R$6003,UsefulSeries!$I884)</f>
        <v>0</v>
      </c>
      <c r="Z887" s="12">
        <f ca="1">INDEX(S$7:S$6003,UsefulSeries!$I884)</f>
        <v>0</v>
      </c>
      <c r="AA887" s="12">
        <f ca="1">INDEX(T$7:T$6003,UsefulSeries!$I884)</f>
        <v>0</v>
      </c>
      <c r="AB887" s="12">
        <f ca="1">INDEX(U$7:U$6003,UsefulSeries!$I884)</f>
        <v>0</v>
      </c>
      <c r="AC887" s="12">
        <f>INDEX( K$7:K$6003,UsefulSeries!$I884,1)</f>
        <v>-0.64156324190777669</v>
      </c>
      <c r="AD887" s="12">
        <f>INDEX(L$7:L$6003,UsefulSeries!$I884,1)</f>
        <v>0</v>
      </c>
      <c r="AE887" s="12"/>
      <c r="AF887" s="12"/>
      <c r="AG887" s="12"/>
      <c r="AH887" s="12"/>
      <c r="AI887" s="12"/>
      <c r="AJ887" s="12"/>
      <c r="AK887" s="12"/>
      <c r="AL887" s="12"/>
      <c r="AM887" s="12"/>
      <c r="AN887" s="12">
        <f t="shared" ca="1" si="135"/>
        <v>0.6588308663673258</v>
      </c>
      <c r="AO887" s="12">
        <f t="shared" ca="1" si="136"/>
        <v>44.233797154203991</v>
      </c>
      <c r="AP887" s="12">
        <f t="shared" ca="1" si="137"/>
        <v>0</v>
      </c>
      <c r="AQ887" s="12">
        <f t="shared" ca="1" si="138"/>
        <v>0</v>
      </c>
      <c r="AR887" s="12">
        <f t="shared" ca="1" si="139"/>
        <v>0</v>
      </c>
      <c r="AS887" s="12">
        <f t="shared" ca="1" si="140"/>
        <v>0</v>
      </c>
      <c r="AT887" s="12">
        <f t="shared" si="141"/>
        <v>-0.64156324190777669</v>
      </c>
      <c r="AU887" s="12">
        <f t="shared" si="142"/>
        <v>0</v>
      </c>
      <c r="AV887" s="12"/>
      <c r="AW887" s="12">
        <f ca="1">INDEX(I$7:I$6003,UsefulSeries!$I884)</f>
        <v>1.4723206844725891E-2</v>
      </c>
      <c r="AX887" s="12"/>
      <c r="AY887" s="12"/>
      <c r="AZ887" s="12">
        <f ca="1"/>
        <v>0.65883086636732602</v>
      </c>
      <c r="BA887" s="12"/>
      <c r="BB887" s="12">
        <f t="shared" ca="1" si="134"/>
        <v>0.65883086636732602</v>
      </c>
      <c r="BC887" s="12"/>
      <c r="BD887" s="38">
        <f ca="1"/>
        <v>1.4883791548689443E-2</v>
      </c>
    </row>
    <row r="888" spans="1:56" x14ac:dyDescent="0.35">
      <c r="A888" s="12">
        <f ca="1">INDEX('Flow probs &amp; rates'!$K$5:$K$5999,UsefulSeries!$E886,0)*(1-INDEX('Flow probs &amp; rates'!$K$5:$K$5999,UsefulSeries!$E886,0))/INDEX('Flow probs &amp; rates'!$E$4:$E$5999,UsefulSeries!$E886,0)</f>
        <v>2.0930357895403488E-2</v>
      </c>
      <c r="B888" s="12">
        <f ca="1">-INDEX('Flow probs &amp; rates'!$K$5:$K$5999,UsefulSeries!$E886,0)*(INDEX('Flow probs &amp; rates'!$L$5:$L$5999,UsefulSeries!$E886,0))/INDEX('Flow probs &amp; rates'!$E$4:$E$5999,UsefulSeries!$E886,0)</f>
        <v>-2.976639262506905E-4</v>
      </c>
      <c r="C888" s="12">
        <v>0</v>
      </c>
      <c r="D888" s="12">
        <v>0</v>
      </c>
      <c r="E888" s="12">
        <v>0</v>
      </c>
      <c r="F888" s="12">
        <v>0</v>
      </c>
      <c r="G888" s="12"/>
      <c r="H888" s="12"/>
      <c r="I888" s="12">
        <f ca="1">INDEX('Flow probs &amp; rates'!$K$5:$K$5999,UsefulSeries!$E886)</f>
        <v>1.3335460907738191E-2</v>
      </c>
      <c r="J888" s="12"/>
      <c r="K888" s="12">
        <f>-INDEX('Flow probs &amp; rates'!$E$4:$E$5999,UsefulSeries!$E886)</f>
        <v>-0.6286383852521662</v>
      </c>
      <c r="L888" s="12">
        <f>INDEX('Flow probs &amp; rates'!$E$4:$E$5999,UsefulSeries!$E886)</f>
        <v>0.6286383852521662</v>
      </c>
      <c r="M888" s="12"/>
      <c r="N888" s="12"/>
      <c r="O888" s="12"/>
      <c r="P888" s="12">
        <f t="array" aca="1" ref="P888:U893" ca="1">MINVERSE(A888:F893)</f>
        <v>47.786683492947283</v>
      </c>
      <c r="Q888" s="12">
        <f ca="1"/>
        <v>0.64632669527670805</v>
      </c>
      <c r="R888" s="12">
        <f ca="1"/>
        <v>0</v>
      </c>
      <c r="S888" s="12">
        <f ca="1"/>
        <v>0</v>
      </c>
      <c r="T888" s="12">
        <f ca="1"/>
        <v>0</v>
      </c>
      <c r="U888" s="12">
        <f ca="1"/>
        <v>0</v>
      </c>
      <c r="V888" s="12"/>
      <c r="W888" s="12">
        <f ca="1">INDEX(P$8:P$6003,UsefulSeries!$I884)</f>
        <v>0</v>
      </c>
      <c r="X888" s="12">
        <f ca="1">INDEX(Q$8:Q$6003,UsefulSeries!$I884)</f>
        <v>0</v>
      </c>
      <c r="Y888" s="12">
        <f ca="1">INDEX(R$8:R$6003,UsefulSeries!$I884)</f>
        <v>0.15439189081336568</v>
      </c>
      <c r="Z888" s="12">
        <f ca="1">INDEX(S$8:S$6003,UsefulSeries!$I884)</f>
        <v>5.2971207026561946E-2</v>
      </c>
      <c r="AA888" s="12">
        <f ca="1">INDEX(T$8:T$6003,UsefulSeries!$I884)</f>
        <v>0</v>
      </c>
      <c r="AB888" s="12">
        <f ca="1">INDEX(U$8:U$6003,UsefulSeries!$I884)</f>
        <v>0</v>
      </c>
      <c r="AC888" s="12">
        <f>INDEX( K$8:K$6003,UsefulSeries!$I884)</f>
        <v>2.8971800266362986E-2</v>
      </c>
      <c r="AD888" s="12">
        <f>INDEX(L$8:L$6003,UsefulSeries!$I884)</f>
        <v>-2.8971800266362986E-2</v>
      </c>
      <c r="AE888" s="12"/>
      <c r="AF888" s="12"/>
      <c r="AG888" s="12"/>
      <c r="AH888" s="12"/>
      <c r="AI888" s="12"/>
      <c r="AJ888" s="12"/>
      <c r="AK888" s="12"/>
      <c r="AL888" s="12"/>
      <c r="AM888" s="12"/>
      <c r="AN888" s="12">
        <f t="shared" ca="1" si="135"/>
        <v>0</v>
      </c>
      <c r="AO888" s="12">
        <f t="shared" ca="1" si="136"/>
        <v>0</v>
      </c>
      <c r="AP888" s="12">
        <f t="shared" ca="1" si="137"/>
        <v>0.15439189081336568</v>
      </c>
      <c r="AQ888" s="12">
        <f t="shared" ca="1" si="138"/>
        <v>5.2971207026561946E-2</v>
      </c>
      <c r="AR888" s="12">
        <f t="shared" ca="1" si="139"/>
        <v>0</v>
      </c>
      <c r="AS888" s="12">
        <f t="shared" ca="1" si="140"/>
        <v>0</v>
      </c>
      <c r="AT888" s="12">
        <f t="shared" si="141"/>
        <v>2.8971800266362986E-2</v>
      </c>
      <c r="AU888" s="12">
        <f t="shared" si="142"/>
        <v>-2.8971800266362986E-2</v>
      </c>
      <c r="AV888" s="12"/>
      <c r="AW888" s="12">
        <f ca="1">INDEX(I$8:I$6003,UsefulSeries!$I884)</f>
        <v>0.28565968187775748</v>
      </c>
      <c r="AX888" s="12"/>
      <c r="AY888" s="12"/>
      <c r="AZ888" s="12">
        <f ca="1"/>
        <v>5.2971207026561946E-2</v>
      </c>
      <c r="BA888" s="12"/>
      <c r="BB888" s="12">
        <f t="shared" ca="1" si="134"/>
        <v>5.2971207026561946E-2</v>
      </c>
      <c r="BC888" s="12"/>
      <c r="BD888" s="38">
        <f ca="1"/>
        <v>0.29525049696024686</v>
      </c>
    </row>
    <row r="889" spans="1:56" x14ac:dyDescent="0.35">
      <c r="A889" s="12">
        <f ca="1">-INDEX('Flow probs &amp; rates'!$K$5:$K$5999,UsefulSeries!$E886,0)*(INDEX('Flow probs &amp; rates'!$L$5:$L$5999,UsefulSeries!$E886,0))/INDEX('Flow probs &amp; rates'!$E$4:$E$5999,UsefulSeries!$E886,0)</f>
        <v>-2.976639262506905E-4</v>
      </c>
      <c r="B889" s="12">
        <f ca="1">INDEX('Flow probs &amp; rates'!$L$5:$L$5999,UsefulSeries!$E886,0)*(1-INDEX('Flow probs &amp; rates'!$L$5:$L$5999,UsefulSeries!$E886,0))/INDEX('Flow probs &amp; rates'!$E$4:$E$5999,UsefulSeries!$E886,0)</f>
        <v>2.2008021539200007E-2</v>
      </c>
      <c r="C889" s="12">
        <v>0</v>
      </c>
      <c r="D889" s="12">
        <v>0</v>
      </c>
      <c r="E889" s="12">
        <v>0</v>
      </c>
      <c r="F889" s="12">
        <v>0</v>
      </c>
      <c r="G889" s="12"/>
      <c r="H889" s="12"/>
      <c r="I889" s="12">
        <f ca="1">INDEX('Flow probs &amp; rates'!$L$5:$L$5999,UsefulSeries!$E886)</f>
        <v>1.403198368925305E-2</v>
      </c>
      <c r="J889" s="12"/>
      <c r="K889" s="12">
        <f>-INDEX('Flow probs &amp; rates'!$E$4:$E$5999,UsefulSeries!$E886)</f>
        <v>-0.6286383852521662</v>
      </c>
      <c r="L889" s="12"/>
      <c r="M889" s="12"/>
      <c r="N889" s="12"/>
      <c r="O889" s="12"/>
      <c r="P889" s="12">
        <f ca="1"/>
        <v>0.64632669527670805</v>
      </c>
      <c r="Q889" s="12">
        <f ca="1"/>
        <v>45.446719795336669</v>
      </c>
      <c r="R889" s="12">
        <f ca="1"/>
        <v>0</v>
      </c>
      <c r="S889" s="12">
        <f ca="1"/>
        <v>0</v>
      </c>
      <c r="T889" s="12">
        <f ca="1"/>
        <v>0</v>
      </c>
      <c r="U889" s="12">
        <f ca="1"/>
        <v>0</v>
      </c>
      <c r="V889" s="12"/>
      <c r="W889" s="12">
        <f ca="1">INDEX(P$9:P$6003,UsefulSeries!$I884)</f>
        <v>0</v>
      </c>
      <c r="X889" s="12">
        <f ca="1">INDEX(Q$9:Q$6003,UsefulSeries!$I884)</f>
        <v>0</v>
      </c>
      <c r="Y889" s="12">
        <f ca="1">INDEX(R$9:R$6003,UsefulSeries!$I884)</f>
        <v>5.2971207026561946E-2</v>
      </c>
      <c r="Z889" s="12">
        <f ca="1">INDEX(S$9:S$6003,UsefulSeries!$I884)</f>
        <v>0.22603487200285868</v>
      </c>
      <c r="AA889" s="12">
        <f ca="1">INDEX(T$9:T$6003,UsefulSeries!$I884)</f>
        <v>0</v>
      </c>
      <c r="AB889" s="12">
        <f ca="1">INDEX(U$9:U$6003,UsefulSeries!$I884)</f>
        <v>0</v>
      </c>
      <c r="AC889" s="12">
        <f>INDEX( K$9:K$6003,UsefulSeries!$I884)</f>
        <v>0</v>
      </c>
      <c r="AD889" s="12">
        <f>INDEX(L$9:L$6003,UsefulSeries!$I884)</f>
        <v>-2.8971800266362986E-2</v>
      </c>
      <c r="AE889" s="12"/>
      <c r="AF889" s="12"/>
      <c r="AG889" s="12"/>
      <c r="AH889" s="12"/>
      <c r="AI889" s="12"/>
      <c r="AJ889" s="12"/>
      <c r="AK889" s="12"/>
      <c r="AL889" s="12"/>
      <c r="AM889" s="12"/>
      <c r="AN889" s="12">
        <f t="shared" ca="1" si="135"/>
        <v>0</v>
      </c>
      <c r="AO889" s="12">
        <f t="shared" ca="1" si="136"/>
        <v>0</v>
      </c>
      <c r="AP889" s="12">
        <f t="shared" ca="1" si="137"/>
        <v>5.2971207026561946E-2</v>
      </c>
      <c r="AQ889" s="12">
        <f t="shared" ca="1" si="138"/>
        <v>0.22603487200285868</v>
      </c>
      <c r="AR889" s="12">
        <f t="shared" ca="1" si="139"/>
        <v>0</v>
      </c>
      <c r="AS889" s="12">
        <f t="shared" ca="1" si="140"/>
        <v>0</v>
      </c>
      <c r="AT889" s="12">
        <f t="shared" si="141"/>
        <v>0</v>
      </c>
      <c r="AU889" s="12">
        <f t="shared" si="142"/>
        <v>-2.8971800266362986E-2</v>
      </c>
      <c r="AV889" s="12"/>
      <c r="AW889" s="12">
        <f ca="1">INDEX(I$9:I$6003,UsefulSeries!$I884)</f>
        <v>0.1674054474134189</v>
      </c>
      <c r="AX889" s="12"/>
      <c r="AY889" s="12"/>
      <c r="AZ889" s="12">
        <f ca="1"/>
        <v>5.2971207026561946E-2</v>
      </c>
      <c r="BA889" s="12"/>
      <c r="BB889" s="12">
        <f t="shared" ca="1" si="134"/>
        <v>5.2971207026561946E-2</v>
      </c>
      <c r="BC889" s="12"/>
      <c r="BD889" s="38">
        <f ca="1"/>
        <v>0.17475315923712378</v>
      </c>
    </row>
    <row r="890" spans="1:56" x14ac:dyDescent="0.35">
      <c r="A890" s="12">
        <v>0</v>
      </c>
      <c r="B890" s="12">
        <v>0</v>
      </c>
      <c r="C890" s="12">
        <f ca="1">INDEX('Flow probs &amp; rates'!$M$5:$M$5999,UsefulSeries!$E886,0)*(1-INDEX('Flow probs &amp; rates'!$M$5:$M$5999,UsefulSeries!$E886,0))/INDEX('Flow probs &amp; rates'!$F$4:$F$5999,UsefulSeries!$E886,0)</f>
        <v>4.4293512139831659</v>
      </c>
      <c r="D890" s="12">
        <f ca="1">-INDEX('Flow probs &amp; rates'!$M$5:$M$5999,UsefulSeries!$E886,0)*(INDEX('Flow probs &amp; rates'!$O$5:$O$5999,UsefulSeries!$E886,0))/INDEX('Flow probs &amp; rates'!$F$4:$F$5999,UsefulSeries!$E886,0)</f>
        <v>-0.80939135671225637</v>
      </c>
      <c r="E890" s="12">
        <v>0</v>
      </c>
      <c r="F890" s="12">
        <v>0</v>
      </c>
      <c r="G890" s="12"/>
      <c r="H890" s="12"/>
      <c r="I890" s="12">
        <f ca="1">INDEX('Flow probs &amp; rates'!$M$5:$M$5999,UsefulSeries!$E886)</f>
        <v>0.21943282426554001</v>
      </c>
      <c r="J890" s="12"/>
      <c r="K890" s="12">
        <f>INDEX('Flow probs &amp; rates'!$F$4:$F$5999,UsefulSeries!$E886)</f>
        <v>3.8669785172975812E-2</v>
      </c>
      <c r="L890" s="12">
        <f>-INDEX('Flow probs &amp; rates'!$F$4:$F$5999,UsefulSeries!$E886)</f>
        <v>-3.8669785172975812E-2</v>
      </c>
      <c r="M890" s="12"/>
      <c r="N890" s="12"/>
      <c r="O890" s="12"/>
      <c r="P890" s="12">
        <f ca="1"/>
        <v>0</v>
      </c>
      <c r="Q890" s="12">
        <f ca="1"/>
        <v>0</v>
      </c>
      <c r="R890" s="12">
        <f ca="1"/>
        <v>0.23684354868896962</v>
      </c>
      <c r="S890" s="12">
        <f ca="1"/>
        <v>6.0617474479667456E-2</v>
      </c>
      <c r="T890" s="12">
        <f ca="1"/>
        <v>0</v>
      </c>
      <c r="U890" s="12">
        <f ca="1"/>
        <v>0</v>
      </c>
      <c r="V890" s="12"/>
      <c r="W890" s="12">
        <f ca="1">INDEX(P$10:P$6003,UsefulSeries!$I884)</f>
        <v>0</v>
      </c>
      <c r="X890" s="12">
        <f ca="1">INDEX(Q$10:Q$6003,UsefulSeries!$I884)</f>
        <v>0</v>
      </c>
      <c r="Y890" s="12">
        <f ca="1">INDEX(R$10:R$6003,UsefulSeries!$I884)</f>
        <v>0</v>
      </c>
      <c r="Z890" s="12">
        <f ca="1">INDEX(S$10:S$6003,UsefulSeries!$I884)</f>
        <v>0</v>
      </c>
      <c r="AA890" s="12">
        <f ca="1">INDEX(T$10:T$6003,UsefulSeries!$I884)</f>
        <v>12.277724680246038</v>
      </c>
      <c r="AB890" s="12">
        <f ca="1">INDEX(U$10:U$6003,UsefulSeries!$I884)</f>
        <v>0.34543937738700531</v>
      </c>
      <c r="AC890" s="12">
        <f>INDEX( K$10:K$6003,UsefulSeries!$I884)</f>
        <v>0.32946495782586038</v>
      </c>
      <c r="AD890" s="12">
        <f>INDEX(L$10:L$6003,UsefulSeries!$I884)</f>
        <v>0</v>
      </c>
      <c r="AE890" s="12"/>
      <c r="AF890" s="12"/>
      <c r="AG890" s="12"/>
      <c r="AH890" s="12"/>
      <c r="AI890" s="12"/>
      <c r="AJ890" s="12"/>
      <c r="AK890" s="12"/>
      <c r="AL890" s="12"/>
      <c r="AM890" s="12"/>
      <c r="AN890" s="12">
        <f t="shared" ca="1" si="135"/>
        <v>0</v>
      </c>
      <c r="AO890" s="12">
        <f t="shared" ca="1" si="136"/>
        <v>0</v>
      </c>
      <c r="AP890" s="12">
        <f t="shared" ca="1" si="137"/>
        <v>0</v>
      </c>
      <c r="AQ890" s="12">
        <f t="shared" ca="1" si="138"/>
        <v>0</v>
      </c>
      <c r="AR890" s="12">
        <f t="shared" ca="1" si="139"/>
        <v>12.277724680246038</v>
      </c>
      <c r="AS890" s="12">
        <f t="shared" ca="1" si="140"/>
        <v>0.34543937738700531</v>
      </c>
      <c r="AT890" s="12">
        <f t="shared" si="141"/>
        <v>0.32946495782586038</v>
      </c>
      <c r="AU890" s="12">
        <f t="shared" si="142"/>
        <v>0</v>
      </c>
      <c r="AV890" s="12"/>
      <c r="AW890" s="12">
        <f ca="1">INDEX(I$10:I$6003,UsefulSeries!$I884)</f>
        <v>2.7611220270346615E-2</v>
      </c>
      <c r="AX890" s="12"/>
      <c r="AY890" s="12"/>
      <c r="AZ890" s="12">
        <f ca="1"/>
        <v>0.34543937738700525</v>
      </c>
      <c r="BA890" s="12"/>
      <c r="BB890" s="12">
        <f t="shared" ca="1" si="134"/>
        <v>0.34543937738700525</v>
      </c>
      <c r="BC890" s="12"/>
      <c r="BD890" s="38">
        <f ca="1"/>
        <v>2.7372722743992595E-2</v>
      </c>
    </row>
    <row r="891" spans="1:56" x14ac:dyDescent="0.35">
      <c r="A891" s="12">
        <v>0</v>
      </c>
      <c r="B891" s="12">
        <v>0</v>
      </c>
      <c r="C891" s="12">
        <f ca="1">-INDEX('Flow probs &amp; rates'!$M$5:$M$5999,UsefulSeries!$E886,0)*(INDEX('Flow probs &amp; rates'!$O$5:$O$5999,UsefulSeries!$E886,0))/INDEX('Flow probs &amp; rates'!$F$4:$F$5999,UsefulSeries!$E886,0)</f>
        <v>-0.80939135671225637</v>
      </c>
      <c r="D891" s="12">
        <f ca="1">INDEX('Flow probs &amp; rates'!$O$5:$O$5999,UsefulSeries!$E886,0)*(1-INDEX('Flow probs &amp; rates'!$O$5:$O$5999,UsefulSeries!$E886,0))/INDEX('Flow probs &amp; rates'!$F$4:$F$5999,UsefulSeries!$E886,0)</f>
        <v>3.1624399209539966</v>
      </c>
      <c r="E891" s="12">
        <v>0</v>
      </c>
      <c r="F891" s="12">
        <v>0</v>
      </c>
      <c r="G891" s="12"/>
      <c r="H891" s="12"/>
      <c r="I891" s="12">
        <f ca="1">INDEX('Flow probs &amp; rates'!$O$5:$O$5999,UsefulSeries!$E886)</f>
        <v>0.14263586129234185</v>
      </c>
      <c r="J891" s="12"/>
      <c r="K891" s="12"/>
      <c r="L891" s="12">
        <f>-INDEX('Flow probs &amp; rates'!$F$4:$F$5999,UsefulSeries!$E886)</f>
        <v>-3.8669785172975812E-2</v>
      </c>
      <c r="M891" s="12"/>
      <c r="N891" s="12"/>
      <c r="O891" s="12"/>
      <c r="P891" s="12">
        <f ca="1"/>
        <v>0</v>
      </c>
      <c r="Q891" s="12">
        <f ca="1"/>
        <v>0</v>
      </c>
      <c r="R891" s="12">
        <f ca="1"/>
        <v>6.0617474479667456E-2</v>
      </c>
      <c r="S891" s="12">
        <f ca="1"/>
        <v>0.3317259097820594</v>
      </c>
      <c r="T891" s="12">
        <f ca="1"/>
        <v>0</v>
      </c>
      <c r="U891" s="12">
        <f ca="1"/>
        <v>0</v>
      </c>
      <c r="V891" s="12"/>
      <c r="W891" s="12">
        <f ca="1">INDEX(P$11:P$6003,UsefulSeries!$I884)</f>
        <v>0</v>
      </c>
      <c r="X891" s="12">
        <f ca="1">INDEX(Q$11:Q$6003,UsefulSeries!$I884)</f>
        <v>0</v>
      </c>
      <c r="Y891" s="12">
        <f ca="1">INDEX(R$11:R$6003,UsefulSeries!$I884)</f>
        <v>0</v>
      </c>
      <c r="Z891" s="12">
        <f ca="1">INDEX(S$11:S$6003,UsefulSeries!$I884)</f>
        <v>0</v>
      </c>
      <c r="AA891" s="12">
        <f ca="1">INDEX(T$11:T$6003,UsefulSeries!$I884)</f>
        <v>0.34543937738700531</v>
      </c>
      <c r="AB891" s="12">
        <f ca="1">INDEX(U$11:U$6003,UsefulSeries!$I884)</f>
        <v>18.027664293603593</v>
      </c>
      <c r="AC891" s="12">
        <f>INDEX( K$11:K$6003,UsefulSeries!$I884)</f>
        <v>0</v>
      </c>
      <c r="AD891" s="12">
        <f>INDEX(L$11:L$6003,UsefulSeries!$I884)</f>
        <v>0.32946495782586038</v>
      </c>
      <c r="AE891" s="12"/>
      <c r="AF891" s="12"/>
      <c r="AG891" s="12"/>
      <c r="AH891" s="12"/>
      <c r="AI891" s="12"/>
      <c r="AJ891" s="12"/>
      <c r="AK891" s="12"/>
      <c r="AL891" s="12"/>
      <c r="AM891" s="12"/>
      <c r="AN891" s="12">
        <f t="shared" ca="1" si="135"/>
        <v>0</v>
      </c>
      <c r="AO891" s="12">
        <f t="shared" ca="1" si="136"/>
        <v>0</v>
      </c>
      <c r="AP891" s="12">
        <f t="shared" ca="1" si="137"/>
        <v>0</v>
      </c>
      <c r="AQ891" s="12">
        <f t="shared" ca="1" si="138"/>
        <v>0</v>
      </c>
      <c r="AR891" s="12">
        <f t="shared" ca="1" si="139"/>
        <v>0.34543937738700531</v>
      </c>
      <c r="AS891" s="12">
        <f t="shared" ca="1" si="140"/>
        <v>18.027664293603593</v>
      </c>
      <c r="AT891" s="12">
        <f t="shared" si="141"/>
        <v>0</v>
      </c>
      <c r="AU891" s="12">
        <f t="shared" si="142"/>
        <v>0.32946495782586038</v>
      </c>
      <c r="AV891" s="12"/>
      <c r="AW891" s="12">
        <f ca="1">INDEX(I$11:I$6003,UsefulSeries!$I884)</f>
        <v>1.8632551015890769E-2</v>
      </c>
      <c r="AX891" s="12"/>
      <c r="AY891" s="12"/>
      <c r="AZ891" s="12">
        <f ca="1"/>
        <v>0.34543937738700536</v>
      </c>
      <c r="BA891" s="12"/>
      <c r="BB891" s="12">
        <f t="shared" ca="1" si="134"/>
        <v>0.34543937738700536</v>
      </c>
      <c r="BC891" s="12"/>
      <c r="BD891" s="38">
        <f ca="1"/>
        <v>1.7268985748160666E-2</v>
      </c>
    </row>
    <row r="892" spans="1:56" x14ac:dyDescent="0.35">
      <c r="A892" s="12">
        <v>0</v>
      </c>
      <c r="B892" s="12">
        <v>0</v>
      </c>
      <c r="C892" s="12">
        <v>0</v>
      </c>
      <c r="D892" s="12">
        <v>0</v>
      </c>
      <c r="E892" s="12">
        <f ca="1">INDEX('Flow probs &amp; rates'!$P$5:$P$5999,UsefulSeries!$E886,0)*(1-INDEX('Flow probs &amp; rates'!$P$5:$P$5999,UsefulSeries!$E886,0))/INDEX('Flow probs &amp; rates'!$G$4:$G$5999,UsefulSeries!$E886,0)</f>
        <v>7.4564340753278682E-2</v>
      </c>
      <c r="F892" s="12">
        <f ca="1">-INDEX('Flow probs &amp; rates'!$P$5:$P$5999,UsefulSeries!$E886,0)*(INDEX('Flow probs &amp; rates'!$Q$5:$Q$5999,UsefulSeries!$E886,0))/INDEX('Flow probs &amp; rates'!$G$4:$G$5999,UsefulSeries!$E886,0)</f>
        <v>-1.459936903392383E-3</v>
      </c>
      <c r="G892" s="12"/>
      <c r="H892" s="12"/>
      <c r="I892" s="12">
        <f ca="1">INDEX('Flow probs &amp; rates'!$P$5:$P$5999,UsefulSeries!$E886)</f>
        <v>2.5454898820197941E-2</v>
      </c>
      <c r="J892" s="12"/>
      <c r="K892" s="12">
        <f>INDEX('Flow probs &amp; rates'!$G$4:$G$5999,UsefulSeries!$E886)</f>
        <v>0.33269182957485799</v>
      </c>
      <c r="L892" s="12"/>
      <c r="M892" s="12"/>
      <c r="N892" s="12"/>
      <c r="O892" s="12"/>
      <c r="P892" s="12">
        <f ca="1"/>
        <v>0</v>
      </c>
      <c r="Q892" s="12">
        <f ca="1"/>
        <v>0</v>
      </c>
      <c r="R892" s="12">
        <f ca="1"/>
        <v>0</v>
      </c>
      <c r="S892" s="12">
        <f ca="1"/>
        <v>0</v>
      </c>
      <c r="T892" s="12">
        <f ca="1"/>
        <v>13.418053976362257</v>
      </c>
      <c r="U892" s="12">
        <f ca="1"/>
        <v>0.34819925311842254</v>
      </c>
      <c r="V892" s="12"/>
      <c r="W892" s="12"/>
      <c r="X892" s="12"/>
      <c r="Y892" s="12"/>
      <c r="Z892" s="12"/>
      <c r="AA892" s="12"/>
      <c r="AB892" s="12"/>
      <c r="AC892" s="12"/>
      <c r="AD892" s="12"/>
      <c r="AE892" s="12">
        <f t="array" ref="AE892:AJ893">TRANSPOSE(AC886:AD891)</f>
        <v>-0.64156324190777669</v>
      </c>
      <c r="AF892" s="12">
        <v>-0.64156324190777669</v>
      </c>
      <c r="AG892" s="12">
        <v>2.8971800266362986E-2</v>
      </c>
      <c r="AH892" s="12">
        <v>0</v>
      </c>
      <c r="AI892" s="12">
        <v>0.32946495782586038</v>
      </c>
      <c r="AJ892" s="12">
        <v>0</v>
      </c>
      <c r="AK892" s="12"/>
      <c r="AL892" s="12"/>
      <c r="AM892" s="12"/>
      <c r="AN892" s="12">
        <f t="shared" si="135"/>
        <v>-0.64156324190777669</v>
      </c>
      <c r="AO892" s="12">
        <f t="shared" si="136"/>
        <v>-0.64156324190777669</v>
      </c>
      <c r="AP892" s="12">
        <f t="shared" si="137"/>
        <v>2.8971800266362986E-2</v>
      </c>
      <c r="AQ892" s="12">
        <f t="shared" si="138"/>
        <v>0</v>
      </c>
      <c r="AR892" s="12">
        <f t="shared" si="139"/>
        <v>0.32946495782586038</v>
      </c>
      <c r="AS892" s="12">
        <f t="shared" si="140"/>
        <v>0</v>
      </c>
      <c r="AT892" s="12">
        <f t="shared" si="141"/>
        <v>0</v>
      </c>
      <c r="AU892" s="12">
        <f t="shared" si="142"/>
        <v>0</v>
      </c>
      <c r="AV892" s="12"/>
      <c r="AW892" s="12"/>
      <c r="AX892" s="12">
        <f>INDEX($N$6:$N$6003,UsefulSeries!$K884)</f>
        <v>1.1255112439345627E-3</v>
      </c>
      <c r="AY892" s="12"/>
      <c r="AZ892" s="12"/>
      <c r="BA892" s="12"/>
      <c r="BB892" s="12">
        <f t="shared" si="134"/>
        <v>1.1255112439345627E-3</v>
      </c>
      <c r="BC892" s="12"/>
      <c r="BD892" s="38">
        <f ca="1"/>
        <v>1.031744354555103E-2</v>
      </c>
    </row>
    <row r="893" spans="1:56" x14ac:dyDescent="0.35">
      <c r="A893" s="12">
        <v>0</v>
      </c>
      <c r="B893" s="12">
        <v>0</v>
      </c>
      <c r="C893" s="12">
        <v>0</v>
      </c>
      <c r="D893" s="12">
        <v>0</v>
      </c>
      <c r="E893" s="12">
        <f ca="1">-INDEX('Flow probs &amp; rates'!$P$5:$P$5999,UsefulSeries!$E886,0)*(INDEX('Flow probs &amp; rates'!$Q$5:$Q$5999,UsefulSeries!$E886,0))/INDEX('Flow probs &amp; rates'!$G$4:$G$5999,UsefulSeries!$E886,0)</f>
        <v>-1.459936903392383E-3</v>
      </c>
      <c r="F893" s="12">
        <f ca="1">INDEX('Flow probs &amp; rates'!$Q$5:$Q$5999,UsefulSeries!$E886,0)*(1-INDEX('Flow probs &amp; rates'!$Q$5:$Q$5999,UsefulSeries!$E886,0))/INDEX('Flow probs &amp; rates'!$G$4:$G$5999,UsefulSeries!$E886,0)</f>
        <v>5.6259489348013537E-2</v>
      </c>
      <c r="G893" s="12"/>
      <c r="H893" s="12"/>
      <c r="I893" s="12">
        <f ca="1">INDEX('Flow probs &amp; rates'!$Q$5:$Q$5999,UsefulSeries!$E886)</f>
        <v>1.9081163232440915E-2</v>
      </c>
      <c r="J893" s="12"/>
      <c r="K893" s="12"/>
      <c r="L893" s="12">
        <f>INDEX('Flow probs &amp; rates'!$G$4:$G$5999,UsefulSeries!$E886)</f>
        <v>0.33269182957485799</v>
      </c>
      <c r="M893" s="12"/>
      <c r="N893" s="12"/>
      <c r="O893" s="12"/>
      <c r="P893" s="12">
        <f ca="1"/>
        <v>0</v>
      </c>
      <c r="Q893" s="12">
        <f ca="1"/>
        <v>0</v>
      </c>
      <c r="R893" s="12">
        <f ca="1"/>
        <v>0</v>
      </c>
      <c r="S893" s="12">
        <f ca="1"/>
        <v>0</v>
      </c>
      <c r="T893" s="12">
        <f ca="1"/>
        <v>0.34819925311842254</v>
      </c>
      <c r="U893" s="12">
        <f ca="1"/>
        <v>17.783814971201618</v>
      </c>
      <c r="V893" s="12"/>
      <c r="W893" s="12"/>
      <c r="X893" s="12"/>
      <c r="Y893" s="12"/>
      <c r="Z893" s="12"/>
      <c r="AA893" s="12"/>
      <c r="AB893" s="12"/>
      <c r="AC893" s="12"/>
      <c r="AD893" s="12"/>
      <c r="AE893" s="12">
        <v>0.64156324190777669</v>
      </c>
      <c r="AF893" s="12">
        <v>0</v>
      </c>
      <c r="AG893" s="12">
        <v>-2.8971800266362986E-2</v>
      </c>
      <c r="AH893" s="12">
        <v>-2.8971800266362986E-2</v>
      </c>
      <c r="AI893" s="12">
        <v>0</v>
      </c>
      <c r="AJ893" s="12">
        <v>0.32946495782586038</v>
      </c>
      <c r="AK893" s="12"/>
      <c r="AL893" s="12"/>
      <c r="AM893" s="12"/>
      <c r="AN893" s="12">
        <f t="shared" si="135"/>
        <v>0.64156324190777669</v>
      </c>
      <c r="AO893" s="12">
        <f t="shared" si="136"/>
        <v>0</v>
      </c>
      <c r="AP893" s="12">
        <f t="shared" si="137"/>
        <v>-2.8971800266362986E-2</v>
      </c>
      <c r="AQ893" s="12">
        <f t="shared" si="138"/>
        <v>-2.8971800266362986E-2</v>
      </c>
      <c r="AR893" s="12">
        <f t="shared" si="139"/>
        <v>0</v>
      </c>
      <c r="AS893" s="12">
        <f t="shared" si="140"/>
        <v>0.32946495782586038</v>
      </c>
      <c r="AT893" s="12">
        <f t="shared" si="141"/>
        <v>0</v>
      </c>
      <c r="AU893" s="12">
        <f t="shared" si="142"/>
        <v>0</v>
      </c>
      <c r="AV893" s="12"/>
      <c r="AW893" s="12"/>
      <c r="AX893" s="12">
        <f>INDEX('Margin error adjustment'!N$7:N$6003,UsefulSeries!$K884)</f>
        <v>-1.0294398214835826E-3</v>
      </c>
      <c r="AY893" s="12"/>
      <c r="AZ893" s="12"/>
      <c r="BA893" s="12"/>
      <c r="BB893" s="12">
        <f t="shared" si="134"/>
        <v>-1.0294398214835826E-3</v>
      </c>
      <c r="BC893" s="12"/>
      <c r="BD893" s="38">
        <f ca="1"/>
        <v>7.4861628650366108E-2</v>
      </c>
    </row>
    <row r="894" spans="1:56" x14ac:dyDescent="0.35">
      <c r="A894" s="12">
        <f ca="1">INDEX('Flow probs &amp; rates'!$K$5:$K$5999,UsefulSeries!$E892,0)*(1-INDEX('Flow probs &amp; rates'!$K$5:$K$5999,UsefulSeries!$E892,0))/INDEX('Flow probs &amp; rates'!$E$4:$E$5999,UsefulSeries!$E892,0)</f>
        <v>2.049961872386637E-2</v>
      </c>
      <c r="B894" s="12">
        <f ca="1">-INDEX('Flow probs &amp; rates'!$K$5:$K$5999,UsefulSeries!$E892,0)*(INDEX('Flow probs &amp; rates'!$L$5:$L$5999,UsefulSeries!$E892,0))/INDEX('Flow probs &amp; rates'!$E$4:$E$5999,UsefulSeries!$E892,0)</f>
        <v>-2.6188281249659188E-4</v>
      </c>
      <c r="C894" s="12">
        <v>0</v>
      </c>
      <c r="D894" s="12">
        <v>0</v>
      </c>
      <c r="E894" s="12">
        <v>0</v>
      </c>
      <c r="F894" s="12">
        <v>0</v>
      </c>
      <c r="G894" s="12"/>
      <c r="H894" s="12"/>
      <c r="I894" s="12">
        <f ca="1">INDEX('Flow probs &amp; rates'!$K$5:$K$5999,UsefulSeries!$E892)</f>
        <v>1.3032554876475463E-2</v>
      </c>
      <c r="J894" s="12"/>
      <c r="K894" s="12">
        <f>-INDEX('Flow probs &amp; rates'!$E$4:$E$5999,UsefulSeries!$E892)</f>
        <v>-0.6274608110097144</v>
      </c>
      <c r="L894" s="12">
        <f>INDEX('Flow probs &amp; rates'!$E$4:$E$5999,UsefulSeries!$E892)</f>
        <v>0.6274608110097144</v>
      </c>
      <c r="M894" s="12"/>
      <c r="N894" s="12"/>
      <c r="O894" s="12"/>
      <c r="P894" s="12">
        <f t="array" aca="1" ref="P894:U899" ca="1">MINVERSE(A894:F899)</f>
        <v>48.789621842469096</v>
      </c>
      <c r="Q894" s="12">
        <f ca="1"/>
        <v>0.64397296879210852</v>
      </c>
      <c r="R894" s="12">
        <f ca="1"/>
        <v>0</v>
      </c>
      <c r="S894" s="12">
        <f ca="1"/>
        <v>0</v>
      </c>
      <c r="T894" s="12">
        <f ca="1"/>
        <v>0</v>
      </c>
      <c r="U894" s="12">
        <f ca="1"/>
        <v>0</v>
      </c>
      <c r="V894" s="12"/>
      <c r="W894" s="12">
        <f ca="1">INDEX(P$6:P$6003,UsefulSeries!$I892)</f>
        <v>57.872587431217084</v>
      </c>
      <c r="X894" s="12">
        <f ca="1">INDEX(Q$6:Q$6003,UsefulSeries!$I892)</f>
        <v>0.66001609802541161</v>
      </c>
      <c r="Y894" s="12">
        <f ca="1">INDEX(R$6:R$6003,UsefulSeries!$I892)</f>
        <v>0</v>
      </c>
      <c r="Z894" s="12">
        <f ca="1">INDEX(S$6:S$6003,UsefulSeries!$I892)</f>
        <v>0</v>
      </c>
      <c r="AA894" s="12">
        <f ca="1">INDEX(T$6:T$6003,UsefulSeries!$I892)</f>
        <v>0</v>
      </c>
      <c r="AB894" s="12">
        <f ca="1">INDEX(U$6:U$6003,UsefulSeries!$I892)</f>
        <v>0</v>
      </c>
      <c r="AC894" s="12">
        <f>INDEX( K$6:K$6003,UsefulSeries!$I892)</f>
        <v>-0.64268875315171126</v>
      </c>
      <c r="AD894" s="12">
        <f>INDEX(L$6:L$6003,UsefulSeries!$I892)</f>
        <v>0.64268875315171126</v>
      </c>
      <c r="AE894" s="12"/>
      <c r="AF894" s="12"/>
      <c r="AG894" s="12"/>
      <c r="AH894" s="12"/>
      <c r="AI894" s="12"/>
      <c r="AJ894" s="12"/>
      <c r="AK894" s="12"/>
      <c r="AL894" s="12"/>
      <c r="AM894" s="12"/>
      <c r="AN894" s="12">
        <f t="shared" ca="1" si="135"/>
        <v>57.872587431217084</v>
      </c>
      <c r="AO894" s="12">
        <f t="shared" ca="1" si="136"/>
        <v>0.66001609802541161</v>
      </c>
      <c r="AP894" s="12">
        <f t="shared" ca="1" si="137"/>
        <v>0</v>
      </c>
      <c r="AQ894" s="12">
        <f t="shared" ca="1" si="138"/>
        <v>0</v>
      </c>
      <c r="AR894" s="12">
        <f t="shared" ca="1" si="139"/>
        <v>0</v>
      </c>
      <c r="AS894" s="12">
        <f t="shared" ca="1" si="140"/>
        <v>0</v>
      </c>
      <c r="AT894" s="12">
        <f t="shared" si="141"/>
        <v>-0.64268875315171126</v>
      </c>
      <c r="AU894" s="12">
        <f t="shared" si="142"/>
        <v>0.64268875315171126</v>
      </c>
      <c r="AV894" s="12"/>
      <c r="AW894" s="12">
        <f ca="1">INDEX(I$6:I$6003,UsefulSeries!$I892)</f>
        <v>1.1233348513718305E-2</v>
      </c>
      <c r="AX894" s="12"/>
      <c r="AY894" s="12"/>
      <c r="AZ894" s="12">
        <f t="array" aca="1" ref="AZ894:AZ899" ca="1">MMULT(W894:AB899,AW894:AW899)</f>
        <v>0.66001609802541128</v>
      </c>
      <c r="BA894" s="12"/>
      <c r="BB894" s="12">
        <f t="shared" ca="1" si="134"/>
        <v>0.66001609802541128</v>
      </c>
      <c r="BC894" s="12"/>
      <c r="BD894" s="38">
        <f t="array" aca="1" ref="BD894:BD901" ca="1">MMULT(MINVERSE(AN894:AU901),BB894:BB901)</f>
        <v>1.1204835154932863E-2</v>
      </c>
    </row>
    <row r="895" spans="1:56" x14ac:dyDescent="0.35">
      <c r="A895" s="12">
        <f ca="1">-INDEX('Flow probs &amp; rates'!$K$5:$K$5999,UsefulSeries!$E892,0)*(INDEX('Flow probs &amp; rates'!$L$5:$L$5999,UsefulSeries!$E892,0))/INDEX('Flow probs &amp; rates'!$E$4:$E$5999,UsefulSeries!$E892,0)</f>
        <v>-2.6188281249659188E-4</v>
      </c>
      <c r="B895" s="12">
        <f ca="1">INDEX('Flow probs &amp; rates'!$L$5:$L$5999,UsefulSeries!$E892,0)*(1-INDEX('Flow probs &amp; rates'!$L$5:$L$5999,UsefulSeries!$E892,0))/INDEX('Flow probs &amp; rates'!$E$4:$E$5999,UsefulSeries!$E892,0)</f>
        <v>1.984114863193235E-2</v>
      </c>
      <c r="C895" s="12">
        <v>0</v>
      </c>
      <c r="D895" s="12">
        <v>0</v>
      </c>
      <c r="E895" s="12">
        <v>0</v>
      </c>
      <c r="F895" s="12">
        <v>0</v>
      </c>
      <c r="G895" s="12"/>
      <c r="H895" s="12"/>
      <c r="I895" s="12">
        <f ca="1">INDEX('Flow probs &amp; rates'!$L$5:$L$5999,UsefulSeries!$E892)</f>
        <v>1.2608517936511899E-2</v>
      </c>
      <c r="J895" s="12"/>
      <c r="K895" s="12">
        <f>-INDEX('Flow probs &amp; rates'!$E$4:$E$5999,UsefulSeries!$E892)</f>
        <v>-0.6274608110097144</v>
      </c>
      <c r="L895" s="12"/>
      <c r="M895" s="12"/>
      <c r="N895" s="12"/>
      <c r="O895" s="12"/>
      <c r="P895" s="12">
        <f ca="1"/>
        <v>0.64397296879210852</v>
      </c>
      <c r="Q895" s="12">
        <f ca="1"/>
        <v>50.408807675709227</v>
      </c>
      <c r="R895" s="12">
        <f ca="1"/>
        <v>0</v>
      </c>
      <c r="S895" s="12">
        <f ca="1"/>
        <v>0</v>
      </c>
      <c r="T895" s="12">
        <f ca="1"/>
        <v>0</v>
      </c>
      <c r="U895" s="12">
        <f ca="1"/>
        <v>0</v>
      </c>
      <c r="V895" s="12"/>
      <c r="W895" s="12">
        <f ca="1">INDEX(P$7:P$6003,UsefulSeries!$I892)</f>
        <v>0.6600160980254115</v>
      </c>
      <c r="X895" s="12">
        <f ca="1">INDEX(Q$7:Q$6003,UsefulSeries!$I892)</f>
        <v>43.450123287704052</v>
      </c>
      <c r="Y895" s="12">
        <f ca="1">INDEX(R$7:R$6003,UsefulSeries!$I892)</f>
        <v>0</v>
      </c>
      <c r="Z895" s="12">
        <f ca="1">INDEX(S$7:S$6003,UsefulSeries!$I892)</f>
        <v>0</v>
      </c>
      <c r="AA895" s="12">
        <f ca="1">INDEX(T$7:T$6003,UsefulSeries!$I892)</f>
        <v>0</v>
      </c>
      <c r="AB895" s="12">
        <f ca="1">INDEX(U$7:U$6003,UsefulSeries!$I892)</f>
        <v>0</v>
      </c>
      <c r="AC895" s="12">
        <f>INDEX( K$7:K$6003,UsefulSeries!$I892,1)</f>
        <v>-0.64268875315171126</v>
      </c>
      <c r="AD895" s="12">
        <f>INDEX(L$7:L$6003,UsefulSeries!$I892,1)</f>
        <v>0</v>
      </c>
      <c r="AE895" s="12"/>
      <c r="AF895" s="12"/>
      <c r="AG895" s="12"/>
      <c r="AH895" s="12"/>
      <c r="AI895" s="12"/>
      <c r="AJ895" s="12"/>
      <c r="AK895" s="12"/>
      <c r="AL895" s="12"/>
      <c r="AM895" s="12"/>
      <c r="AN895" s="12">
        <f t="shared" ca="1" si="135"/>
        <v>0.6600160980254115</v>
      </c>
      <c r="AO895" s="12">
        <f t="shared" ca="1" si="136"/>
        <v>43.450123287704052</v>
      </c>
      <c r="AP895" s="12">
        <f t="shared" ca="1" si="137"/>
        <v>0</v>
      </c>
      <c r="AQ895" s="12">
        <f t="shared" ca="1" si="138"/>
        <v>0</v>
      </c>
      <c r="AR895" s="12">
        <f t="shared" ca="1" si="139"/>
        <v>0</v>
      </c>
      <c r="AS895" s="12">
        <f t="shared" ca="1" si="140"/>
        <v>0</v>
      </c>
      <c r="AT895" s="12">
        <f t="shared" si="141"/>
        <v>-0.64268875315171126</v>
      </c>
      <c r="AU895" s="12">
        <f t="shared" si="142"/>
        <v>0</v>
      </c>
      <c r="AV895" s="12"/>
      <c r="AW895" s="12">
        <f ca="1">INDEX(I$7:I$6003,UsefulSeries!$I892)</f>
        <v>1.5019563991808222E-2</v>
      </c>
      <c r="AX895" s="12"/>
      <c r="AY895" s="12"/>
      <c r="AZ895" s="12">
        <f ca="1"/>
        <v>0.66001609802541161</v>
      </c>
      <c r="BA895" s="12"/>
      <c r="BB895" s="12">
        <f t="shared" ca="1" si="134"/>
        <v>0.66001609802541161</v>
      </c>
      <c r="BC895" s="12"/>
      <c r="BD895" s="38">
        <f ca="1"/>
        <v>1.5245179211943662E-2</v>
      </c>
    </row>
    <row r="896" spans="1:56" x14ac:dyDescent="0.35">
      <c r="A896" s="12">
        <v>0</v>
      </c>
      <c r="B896" s="12">
        <v>0</v>
      </c>
      <c r="C896" s="12">
        <f ca="1">INDEX('Flow probs &amp; rates'!$M$5:$M$5999,UsefulSeries!$E892,0)*(1-INDEX('Flow probs &amp; rates'!$M$5:$M$5999,UsefulSeries!$E892,0))/INDEX('Flow probs &amp; rates'!$F$4:$F$5999,UsefulSeries!$E892,0)</f>
        <v>4.5622514617197494</v>
      </c>
      <c r="D896" s="12">
        <f ca="1">-INDEX('Flow probs &amp; rates'!$M$5:$M$5999,UsefulSeries!$E892,0)*(INDEX('Flow probs &amp; rates'!$O$5:$O$5999,UsefulSeries!$E892,0))/INDEX('Flow probs &amp; rates'!$F$4:$F$5999,UsefulSeries!$E892,0)</f>
        <v>-0.83331964116562784</v>
      </c>
      <c r="E896" s="12">
        <v>0</v>
      </c>
      <c r="F896" s="12">
        <v>0</v>
      </c>
      <c r="G896" s="12"/>
      <c r="H896" s="12"/>
      <c r="I896" s="12">
        <f ca="1">INDEX('Flow probs &amp; rates'!$M$5:$M$5999,UsefulSeries!$E892)</f>
        <v>0.2282003781945727</v>
      </c>
      <c r="J896" s="12"/>
      <c r="K896" s="12">
        <f>INDEX('Flow probs &amp; rates'!$F$4:$F$5999,UsefulSeries!$E892)</f>
        <v>3.8604835148660581E-2</v>
      </c>
      <c r="L896" s="12">
        <f>-INDEX('Flow probs &amp; rates'!$F$4:$F$5999,UsefulSeries!$E892)</f>
        <v>-3.8604835148660581E-2</v>
      </c>
      <c r="M896" s="12"/>
      <c r="N896" s="12"/>
      <c r="O896" s="12"/>
      <c r="P896" s="12">
        <f ca="1"/>
        <v>0</v>
      </c>
      <c r="Q896" s="12">
        <f ca="1"/>
        <v>0</v>
      </c>
      <c r="R896" s="12">
        <f ca="1"/>
        <v>0.23036802780864549</v>
      </c>
      <c r="S896" s="12">
        <f ca="1"/>
        <v>6.1197251431822093E-2</v>
      </c>
      <c r="T896" s="12">
        <f ca="1"/>
        <v>0</v>
      </c>
      <c r="U896" s="12">
        <f ca="1"/>
        <v>0</v>
      </c>
      <c r="V896" s="12"/>
      <c r="W896" s="12">
        <f ca="1">INDEX(P$8:P$6003,UsefulSeries!$I892)</f>
        <v>0</v>
      </c>
      <c r="X896" s="12">
        <f ca="1">INDEX(Q$8:Q$6003,UsefulSeries!$I892)</f>
        <v>0</v>
      </c>
      <c r="Y896" s="12">
        <f ca="1">INDEX(R$8:R$6003,UsefulSeries!$I892)</f>
        <v>0.14712552537112608</v>
      </c>
      <c r="Z896" s="12">
        <f ca="1">INDEX(S$8:S$6003,UsefulSeries!$I892)</f>
        <v>5.0773332101131108E-2</v>
      </c>
      <c r="AA896" s="12">
        <f ca="1">INDEX(T$8:T$6003,UsefulSeries!$I892)</f>
        <v>0</v>
      </c>
      <c r="AB896" s="12">
        <f ca="1">INDEX(U$8:U$6003,UsefulSeries!$I892)</f>
        <v>0</v>
      </c>
      <c r="AC896" s="12">
        <f>INDEX( K$8:K$6003,UsefulSeries!$I892)</f>
        <v>2.7942360444879404E-2</v>
      </c>
      <c r="AD896" s="12">
        <f>INDEX(L$8:L$6003,UsefulSeries!$I892)</f>
        <v>-2.7942360444879404E-2</v>
      </c>
      <c r="AE896" s="12"/>
      <c r="AF896" s="12"/>
      <c r="AG896" s="12"/>
      <c r="AH896" s="12"/>
      <c r="AI896" s="12"/>
      <c r="AJ896" s="12"/>
      <c r="AK896" s="12"/>
      <c r="AL896" s="12"/>
      <c r="AM896" s="12"/>
      <c r="AN896" s="12">
        <f t="shared" ca="1" si="135"/>
        <v>0</v>
      </c>
      <c r="AO896" s="12">
        <f t="shared" ca="1" si="136"/>
        <v>0</v>
      </c>
      <c r="AP896" s="12">
        <f t="shared" ca="1" si="137"/>
        <v>0.14712552537112608</v>
      </c>
      <c r="AQ896" s="12">
        <f t="shared" ca="1" si="138"/>
        <v>5.0773332101131108E-2</v>
      </c>
      <c r="AR896" s="12">
        <f t="shared" ca="1" si="139"/>
        <v>0</v>
      </c>
      <c r="AS896" s="12">
        <f t="shared" ca="1" si="140"/>
        <v>0</v>
      </c>
      <c r="AT896" s="12">
        <f t="shared" si="141"/>
        <v>2.7942360444879404E-2</v>
      </c>
      <c r="AU896" s="12">
        <f t="shared" si="142"/>
        <v>-2.7942360444879404E-2</v>
      </c>
      <c r="AV896" s="12"/>
      <c r="AW896" s="12">
        <f ca="1">INDEX(I$8:I$6003,UsefulSeries!$I892)</f>
        <v>0.2900023289203208</v>
      </c>
      <c r="AX896" s="12"/>
      <c r="AY896" s="12"/>
      <c r="AZ896" s="12">
        <f ca="1"/>
        <v>5.0773332101131094E-2</v>
      </c>
      <c r="BA896" s="12"/>
      <c r="BB896" s="12">
        <f t="shared" ca="1" si="134"/>
        <v>5.0773332101131094E-2</v>
      </c>
      <c r="BC896" s="12"/>
      <c r="BD896" s="38">
        <f ca="1"/>
        <v>0.28967022819955485</v>
      </c>
    </row>
    <row r="897" spans="1:56" x14ac:dyDescent="0.35">
      <c r="A897" s="12">
        <v>0</v>
      </c>
      <c r="B897" s="12">
        <v>0</v>
      </c>
      <c r="C897" s="12">
        <f ca="1">-INDEX('Flow probs &amp; rates'!$M$5:$M$5999,UsefulSeries!$E892,0)*(INDEX('Flow probs &amp; rates'!$O$5:$O$5999,UsefulSeries!$E892,0))/INDEX('Flow probs &amp; rates'!$F$4:$F$5999,UsefulSeries!$E892,0)</f>
        <v>-0.83331964116562784</v>
      </c>
      <c r="D897" s="12">
        <f ca="1">INDEX('Flow probs &amp; rates'!$O$5:$O$5999,UsefulSeries!$E892,0)*(1-INDEX('Flow probs &amp; rates'!$O$5:$O$5999,UsefulSeries!$E892,0))/INDEX('Flow probs &amp; rates'!$F$4:$F$5999,UsefulSeries!$E892,0)</f>
        <v>3.1369088934231257</v>
      </c>
      <c r="E897" s="12">
        <v>0</v>
      </c>
      <c r="F897" s="12">
        <v>0</v>
      </c>
      <c r="G897" s="12"/>
      <c r="H897" s="12"/>
      <c r="I897" s="12">
        <f ca="1">INDEX('Flow probs &amp; rates'!$O$5:$O$5999,UsefulSeries!$E892)</f>
        <v>0.14097333066604514</v>
      </c>
      <c r="J897" s="12"/>
      <c r="K897" s="12"/>
      <c r="L897" s="12">
        <f>-INDEX('Flow probs &amp; rates'!$F$4:$F$5999,UsefulSeries!$E892)</f>
        <v>-3.8604835148660581E-2</v>
      </c>
      <c r="M897" s="12"/>
      <c r="N897" s="12"/>
      <c r="O897" s="12"/>
      <c r="P897" s="12">
        <f ca="1"/>
        <v>0</v>
      </c>
      <c r="Q897" s="12">
        <f ca="1"/>
        <v>0</v>
      </c>
      <c r="R897" s="12">
        <f ca="1"/>
        <v>6.1197251431822086E-2</v>
      </c>
      <c r="S897" s="12">
        <f ca="1"/>
        <v>0.33504220470253987</v>
      </c>
      <c r="T897" s="12">
        <f ca="1"/>
        <v>0</v>
      </c>
      <c r="U897" s="12">
        <f ca="1"/>
        <v>0</v>
      </c>
      <c r="V897" s="12"/>
      <c r="W897" s="12">
        <f ca="1">INDEX(P$9:P$6003,UsefulSeries!$I892)</f>
        <v>0</v>
      </c>
      <c r="X897" s="12">
        <f ca="1">INDEX(Q$9:Q$6003,UsefulSeries!$I892)</f>
        <v>0</v>
      </c>
      <c r="Y897" s="12">
        <f ca="1">INDEX(R$9:R$6003,UsefulSeries!$I892)</f>
        <v>5.0773332101131108E-2</v>
      </c>
      <c r="Z897" s="12">
        <f ca="1">INDEX(S$9:S$6003,UsefulSeries!$I892)</f>
        <v>0.22578246098331944</v>
      </c>
      <c r="AA897" s="12">
        <f ca="1">INDEX(T$9:T$6003,UsefulSeries!$I892)</f>
        <v>0</v>
      </c>
      <c r="AB897" s="12">
        <f ca="1">INDEX(U$9:U$6003,UsefulSeries!$I892)</f>
        <v>0</v>
      </c>
      <c r="AC897" s="12">
        <f>INDEX( K$9:K$6003,UsefulSeries!$I892)</f>
        <v>0</v>
      </c>
      <c r="AD897" s="12">
        <f>INDEX(L$9:L$6003,UsefulSeries!$I892)</f>
        <v>-2.7942360444879404E-2</v>
      </c>
      <c r="AE897" s="12"/>
      <c r="AF897" s="12"/>
      <c r="AG897" s="12"/>
      <c r="AH897" s="12"/>
      <c r="AI897" s="12"/>
      <c r="AJ897" s="12"/>
      <c r="AK897" s="12"/>
      <c r="AL897" s="12"/>
      <c r="AM897" s="12"/>
      <c r="AN897" s="12">
        <f t="shared" ca="1" si="135"/>
        <v>0</v>
      </c>
      <c r="AO897" s="12">
        <f t="shared" ca="1" si="136"/>
        <v>0</v>
      </c>
      <c r="AP897" s="12">
        <f t="shared" ca="1" si="137"/>
        <v>5.0773332101131108E-2</v>
      </c>
      <c r="AQ897" s="12">
        <f t="shared" ca="1" si="138"/>
        <v>0.22578246098331944</v>
      </c>
      <c r="AR897" s="12">
        <f t="shared" ca="1" si="139"/>
        <v>0</v>
      </c>
      <c r="AS897" s="12">
        <f t="shared" ca="1" si="140"/>
        <v>0</v>
      </c>
      <c r="AT897" s="12">
        <f t="shared" si="141"/>
        <v>0</v>
      </c>
      <c r="AU897" s="12">
        <f t="shared" si="142"/>
        <v>-2.7942360444879404E-2</v>
      </c>
      <c r="AV897" s="12"/>
      <c r="AW897" s="12">
        <f ca="1">INDEX(I$9:I$6003,UsefulSeries!$I892)</f>
        <v>0.15966230232303763</v>
      </c>
      <c r="AX897" s="12"/>
      <c r="AY897" s="12"/>
      <c r="AZ897" s="12">
        <f ca="1"/>
        <v>5.0773332101131101E-2</v>
      </c>
      <c r="BA897" s="12"/>
      <c r="BB897" s="12">
        <f t="shared" ca="1" si="134"/>
        <v>5.0773332101131101E-2</v>
      </c>
      <c r="BC897" s="12"/>
      <c r="BD897" s="38">
        <f ca="1"/>
        <v>0.16191013565313311</v>
      </c>
    </row>
    <row r="898" spans="1:56" x14ac:dyDescent="0.35">
      <c r="A898" s="12">
        <v>0</v>
      </c>
      <c r="B898" s="12">
        <v>0</v>
      </c>
      <c r="C898" s="12">
        <v>0</v>
      </c>
      <c r="D898" s="12">
        <v>0</v>
      </c>
      <c r="E898" s="12">
        <f ca="1">INDEX('Flow probs &amp; rates'!$P$5:$P$5999,UsefulSeries!$E892,0)*(1-INDEX('Flow probs &amp; rates'!$P$5:$P$5999,UsefulSeries!$E892,0))/INDEX('Flow probs &amp; rates'!$G$4:$G$5999,UsefulSeries!$E892,0)</f>
        <v>7.1494485861916313E-2</v>
      </c>
      <c r="F898" s="12">
        <f ca="1">-INDEX('Flow probs &amp; rates'!$P$5:$P$5999,UsefulSeries!$E892,0)*(INDEX('Flow probs &amp; rates'!$Q$5:$Q$5999,UsefulSeries!$E892,0))/INDEX('Flow probs &amp; rates'!$G$4:$G$5999,UsefulSeries!$E892,0)</f>
        <v>-1.4711514550860684E-3</v>
      </c>
      <c r="G898" s="12"/>
      <c r="H898" s="12"/>
      <c r="I898" s="12">
        <f ca="1">INDEX('Flow probs &amp; rates'!$P$5:$P$5999,UsefulSeries!$E892)</f>
        <v>2.4473412877406207E-2</v>
      </c>
      <c r="J898" s="12"/>
      <c r="K898" s="12">
        <f>INDEX('Flow probs &amp; rates'!$G$4:$G$5999,UsefulSeries!$E892)</f>
        <v>0.33393435384162495</v>
      </c>
      <c r="L898" s="12"/>
      <c r="M898" s="12"/>
      <c r="N898" s="12"/>
      <c r="O898" s="12"/>
      <c r="P898" s="12">
        <f ca="1"/>
        <v>0</v>
      </c>
      <c r="Q898" s="12">
        <f ca="1"/>
        <v>0</v>
      </c>
      <c r="R898" s="12">
        <f ca="1"/>
        <v>0</v>
      </c>
      <c r="S898" s="12">
        <f ca="1"/>
        <v>0</v>
      </c>
      <c r="T898" s="12">
        <f ca="1"/>
        <v>13.99428446518119</v>
      </c>
      <c r="U898" s="12">
        <f ca="1"/>
        <v>0.34950367737728028</v>
      </c>
      <c r="V898" s="12"/>
      <c r="W898" s="12">
        <f ca="1">INDEX(P$10:P$6003,UsefulSeries!$I892)</f>
        <v>0</v>
      </c>
      <c r="X898" s="12">
        <f ca="1">INDEX(Q$10:Q$6003,UsefulSeries!$I892)</f>
        <v>0</v>
      </c>
      <c r="Y898" s="12">
        <f ca="1">INDEX(R$10:R$6003,UsefulSeries!$I892)</f>
        <v>0</v>
      </c>
      <c r="Z898" s="12">
        <f ca="1">INDEX(S$10:S$6003,UsefulSeries!$I892)</f>
        <v>0</v>
      </c>
      <c r="AA898" s="12">
        <f ca="1">INDEX(T$10:T$6003,UsefulSeries!$I892)</f>
        <v>12.790996355012444</v>
      </c>
      <c r="AB898" s="12">
        <f ca="1">INDEX(U$10:U$6003,UsefulSeries!$I892)</f>
        <v>0.34503760304713516</v>
      </c>
      <c r="AC898" s="12">
        <f>INDEX( K$10:K$6003,UsefulSeries!$I892)</f>
        <v>0.32936888640340939</v>
      </c>
      <c r="AD898" s="12">
        <f>INDEX(L$10:L$6003,UsefulSeries!$I892)</f>
        <v>0</v>
      </c>
      <c r="AE898" s="12"/>
      <c r="AF898" s="12"/>
      <c r="AG898" s="12"/>
      <c r="AH898" s="12"/>
      <c r="AI898" s="12"/>
      <c r="AJ898" s="12"/>
      <c r="AK898" s="12"/>
      <c r="AL898" s="12"/>
      <c r="AM898" s="12"/>
      <c r="AN898" s="12">
        <f t="shared" ca="1" si="135"/>
        <v>0</v>
      </c>
      <c r="AO898" s="12">
        <f t="shared" ca="1" si="136"/>
        <v>0</v>
      </c>
      <c r="AP898" s="12">
        <f t="shared" ca="1" si="137"/>
        <v>0</v>
      </c>
      <c r="AQ898" s="12">
        <f t="shared" ca="1" si="138"/>
        <v>0</v>
      </c>
      <c r="AR898" s="12">
        <f t="shared" ca="1" si="139"/>
        <v>12.790996355012444</v>
      </c>
      <c r="AS898" s="12">
        <f t="shared" ca="1" si="140"/>
        <v>0.34503760304713516</v>
      </c>
      <c r="AT898" s="12">
        <f t="shared" si="141"/>
        <v>0.32936888640340939</v>
      </c>
      <c r="AU898" s="12">
        <f t="shared" si="142"/>
        <v>0</v>
      </c>
      <c r="AV898" s="12"/>
      <c r="AW898" s="12">
        <f ca="1">INDEX(I$10:I$6003,UsefulSeries!$I892)</f>
        <v>2.6463922383753648E-2</v>
      </c>
      <c r="AX898" s="12"/>
      <c r="AY898" s="12"/>
      <c r="AZ898" s="12">
        <f ca="1"/>
        <v>0.34503760304713516</v>
      </c>
      <c r="BA898" s="12"/>
      <c r="BB898" s="12">
        <f t="shared" ca="1" si="134"/>
        <v>0.34503760304713516</v>
      </c>
      <c r="BC898" s="12"/>
      <c r="BD898" s="38">
        <f ca="1"/>
        <v>2.6080506718963857E-2</v>
      </c>
    </row>
    <row r="899" spans="1:56" x14ac:dyDescent="0.35">
      <c r="A899" s="12">
        <v>0</v>
      </c>
      <c r="B899" s="12">
        <v>0</v>
      </c>
      <c r="C899" s="12">
        <v>0</v>
      </c>
      <c r="D899" s="12">
        <v>0</v>
      </c>
      <c r="E899" s="12">
        <f ca="1">-INDEX('Flow probs &amp; rates'!$P$5:$P$5999,UsefulSeries!$E892,0)*(INDEX('Flow probs &amp; rates'!$Q$5:$Q$5999,UsefulSeries!$E892,0))/INDEX('Flow probs &amp; rates'!$G$4:$G$5999,UsefulSeries!$E892,0)</f>
        <v>-1.4711514550860684E-3</v>
      </c>
      <c r="F899" s="12">
        <f ca="1">INDEX('Flow probs &amp; rates'!$Q$5:$Q$5999,UsefulSeries!$E892,0)*(1-INDEX('Flow probs &amp; rates'!$Q$5:$Q$5999,UsefulSeries!$E892,0))/INDEX('Flow probs &amp; rates'!$G$4:$G$5999,UsefulSeries!$E892,0)</f>
        <v>5.8905566053932414E-2</v>
      </c>
      <c r="G899" s="12"/>
      <c r="H899" s="12"/>
      <c r="I899" s="12">
        <f ca="1">INDEX('Flow probs &amp; rates'!$Q$5:$Q$5999,UsefulSeries!$E892)</f>
        <v>2.0073539110308149E-2</v>
      </c>
      <c r="J899" s="12"/>
      <c r="K899" s="12"/>
      <c r="L899" s="12">
        <f>INDEX('Flow probs &amp; rates'!$G$4:$G$5999,UsefulSeries!$E892)</f>
        <v>0.33393435384162495</v>
      </c>
      <c r="M899" s="12"/>
      <c r="N899" s="12"/>
      <c r="O899" s="12"/>
      <c r="P899" s="12">
        <f ca="1"/>
        <v>0</v>
      </c>
      <c r="Q899" s="12">
        <f ca="1"/>
        <v>0</v>
      </c>
      <c r="R899" s="12">
        <f ca="1"/>
        <v>0</v>
      </c>
      <c r="S899" s="12">
        <f ca="1"/>
        <v>0</v>
      </c>
      <c r="T899" s="12">
        <f ca="1"/>
        <v>0.34950367737728028</v>
      </c>
      <c r="U899" s="12">
        <f ca="1"/>
        <v>16.985053193911874</v>
      </c>
      <c r="V899" s="12"/>
      <c r="W899" s="12">
        <f ca="1">INDEX(P$11:P$6003,UsefulSeries!$I892)</f>
        <v>0</v>
      </c>
      <c r="X899" s="12">
        <f ca="1">INDEX(Q$11:Q$6003,UsefulSeries!$I892)</f>
        <v>0</v>
      </c>
      <c r="Y899" s="12">
        <f ca="1">INDEX(R$11:R$6003,UsefulSeries!$I892)</f>
        <v>0</v>
      </c>
      <c r="Z899" s="12">
        <f ca="1">INDEX(S$11:S$6003,UsefulSeries!$I892)</f>
        <v>0</v>
      </c>
      <c r="AA899" s="12">
        <f ca="1">INDEX(T$11:T$6003,UsefulSeries!$I892)</f>
        <v>0.34503760304713521</v>
      </c>
      <c r="AB899" s="12">
        <f ca="1">INDEX(U$11:U$6003,UsefulSeries!$I892)</f>
        <v>17.728093138525217</v>
      </c>
      <c r="AC899" s="12">
        <f>INDEX( K$11:K$6003,UsefulSeries!$I892)</f>
        <v>0</v>
      </c>
      <c r="AD899" s="12">
        <f>INDEX(L$11:L$6003,UsefulSeries!$I892)</f>
        <v>0.32936888640340939</v>
      </c>
      <c r="AE899" s="12"/>
      <c r="AF899" s="12"/>
      <c r="AG899" s="12"/>
      <c r="AH899" s="12"/>
      <c r="AI899" s="12"/>
      <c r="AJ899" s="12"/>
      <c r="AK899" s="12"/>
      <c r="AL899" s="12"/>
      <c r="AM899" s="12"/>
      <c r="AN899" s="12">
        <f t="shared" ca="1" si="135"/>
        <v>0</v>
      </c>
      <c r="AO899" s="12">
        <f t="shared" ca="1" si="136"/>
        <v>0</v>
      </c>
      <c r="AP899" s="12">
        <f t="shared" ca="1" si="137"/>
        <v>0</v>
      </c>
      <c r="AQ899" s="12">
        <f t="shared" ca="1" si="138"/>
        <v>0</v>
      </c>
      <c r="AR899" s="12">
        <f t="shared" ca="1" si="139"/>
        <v>0.34503760304713521</v>
      </c>
      <c r="AS899" s="12">
        <f t="shared" ca="1" si="140"/>
        <v>17.728093138525217</v>
      </c>
      <c r="AT899" s="12">
        <f t="shared" si="141"/>
        <v>0</v>
      </c>
      <c r="AU899" s="12">
        <f t="shared" si="142"/>
        <v>0.32936888640340939</v>
      </c>
      <c r="AV899" s="12"/>
      <c r="AW899" s="12">
        <f ca="1">INDEX(I$11:I$6003,UsefulSeries!$I892)</f>
        <v>1.8947697988491229E-2</v>
      </c>
      <c r="AX899" s="12"/>
      <c r="AY899" s="12"/>
      <c r="AZ899" s="12">
        <f ca="1"/>
        <v>0.34503760304713521</v>
      </c>
      <c r="BA899" s="12"/>
      <c r="BB899" s="12">
        <f t="shared" ca="1" si="134"/>
        <v>0.34503760304713521</v>
      </c>
      <c r="BC899" s="12"/>
      <c r="BD899" s="38">
        <f ca="1"/>
        <v>1.8628919982501255E-2</v>
      </c>
    </row>
    <row r="900" spans="1:56" x14ac:dyDescent="0.35">
      <c r="A900" s="12">
        <f ca="1">INDEX('Flow probs &amp; rates'!$K$5:$K$5999,UsefulSeries!$E898,0)*(1-INDEX('Flow probs &amp; rates'!$K$5:$K$5999,UsefulSeries!$E898,0))/INDEX('Flow probs &amp; rates'!$E$4:$E$5999,UsefulSeries!$E898,0)</f>
        <v>2.0767533614056685E-2</v>
      </c>
      <c r="B900" s="12">
        <f ca="1">-INDEX('Flow probs &amp; rates'!$K$5:$K$5999,UsefulSeries!$E898,0)*(INDEX('Flow probs &amp; rates'!$L$5:$L$5999,UsefulSeries!$E898,0))/INDEX('Flow probs &amp; rates'!$E$4:$E$5999,UsefulSeries!$E898,0)</f>
        <v>-2.764907684819975E-4</v>
      </c>
      <c r="C900" s="12">
        <v>0</v>
      </c>
      <c r="D900" s="12">
        <v>0</v>
      </c>
      <c r="E900" s="12">
        <v>0</v>
      </c>
      <c r="F900" s="12">
        <v>0</v>
      </c>
      <c r="G900" s="12"/>
      <c r="H900" s="12"/>
      <c r="I900" s="12">
        <f ca="1">INDEX('Flow probs &amp; rates'!$K$5:$K$5999,UsefulSeries!$E898)</f>
        <v>1.3191341655468595E-2</v>
      </c>
      <c r="J900" s="12"/>
      <c r="K900" s="12">
        <f>-INDEX('Flow probs &amp; rates'!$E$4:$E$5999,UsefulSeries!$E898)</f>
        <v>-0.62681156090612511</v>
      </c>
      <c r="L900" s="12">
        <f>INDEX('Flow probs &amp; rates'!$E$4:$E$5999,UsefulSeries!$E898)</f>
        <v>0.62681156090612511</v>
      </c>
      <c r="M900" s="12"/>
      <c r="N900" s="12"/>
      <c r="O900" s="12"/>
      <c r="P900" s="12">
        <f t="array" aca="1" ref="P900:U905" ca="1">MINVERSE(A900:F905)</f>
        <v>48.160653675156624</v>
      </c>
      <c r="Q900" s="12">
        <f ca="1"/>
        <v>0.64376136221478053</v>
      </c>
      <c r="R900" s="12">
        <f ca="1"/>
        <v>0</v>
      </c>
      <c r="S900" s="12">
        <f ca="1"/>
        <v>0</v>
      </c>
      <c r="T900" s="12">
        <f ca="1"/>
        <v>0</v>
      </c>
      <c r="U900" s="12">
        <f ca="1"/>
        <v>0</v>
      </c>
      <c r="V900" s="12"/>
      <c r="W900" s="12"/>
      <c r="X900" s="12"/>
      <c r="Y900" s="12"/>
      <c r="Z900" s="12"/>
      <c r="AA900" s="12"/>
      <c r="AB900" s="12"/>
      <c r="AC900" s="12"/>
      <c r="AD900" s="12"/>
      <c r="AE900" s="12">
        <f t="array" ref="AE900:AJ901">TRANSPOSE(AC894:AD899)</f>
        <v>-0.64268875315171126</v>
      </c>
      <c r="AF900" s="12">
        <v>-0.64268875315171126</v>
      </c>
      <c r="AG900" s="12">
        <v>2.7942360444879404E-2</v>
      </c>
      <c r="AH900" s="12">
        <v>0</v>
      </c>
      <c r="AI900" s="12">
        <v>0.32936888640340939</v>
      </c>
      <c r="AJ900" s="12">
        <v>0</v>
      </c>
      <c r="AK900" s="12"/>
      <c r="AL900" s="12"/>
      <c r="AM900" s="12"/>
      <c r="AN900" s="12">
        <f t="shared" si="135"/>
        <v>-0.64268875315171126</v>
      </c>
      <c r="AO900" s="12">
        <f t="shared" si="136"/>
        <v>-0.64268875315171126</v>
      </c>
      <c r="AP900" s="12">
        <f t="shared" si="137"/>
        <v>2.7942360444879404E-2</v>
      </c>
      <c r="AQ900" s="12">
        <f t="shared" si="138"/>
        <v>0</v>
      </c>
      <c r="AR900" s="12">
        <f t="shared" si="139"/>
        <v>0.32936888640340939</v>
      </c>
      <c r="AS900" s="12">
        <f t="shared" si="140"/>
        <v>0</v>
      </c>
      <c r="AT900" s="12">
        <f t="shared" si="141"/>
        <v>0</v>
      </c>
      <c r="AU900" s="12">
        <f t="shared" si="142"/>
        <v>0</v>
      </c>
      <c r="AV900" s="12"/>
      <c r="AW900" s="12"/>
      <c r="AX900" s="12">
        <f>INDEX($N$6:$N$6003,UsefulSeries!$K892)</f>
        <v>-3.149493729285302E-4</v>
      </c>
      <c r="AY900" s="12"/>
      <c r="AZ900" s="12"/>
      <c r="BA900" s="12"/>
      <c r="BB900" s="12">
        <f t="shared" si="134"/>
        <v>-3.149493729285302E-4</v>
      </c>
      <c r="BC900" s="12"/>
      <c r="BD900" s="38">
        <f ca="1"/>
        <v>1.522383861033658E-2</v>
      </c>
    </row>
    <row r="901" spans="1:56" x14ac:dyDescent="0.35">
      <c r="A901" s="12">
        <f ca="1">-INDEX('Flow probs &amp; rates'!$K$5:$K$5999,UsefulSeries!$E898,0)*(INDEX('Flow probs &amp; rates'!$L$5:$L$5999,UsefulSeries!$E898,0))/INDEX('Flow probs &amp; rates'!$E$4:$E$5999,UsefulSeries!$E898,0)</f>
        <v>-2.764907684819975E-4</v>
      </c>
      <c r="B901" s="12">
        <f ca="1">INDEX('Flow probs &amp; rates'!$L$5:$L$5999,UsefulSeries!$E898,0)*(1-INDEX('Flow probs &amp; rates'!$L$5:$L$5999,UsefulSeries!$E898,0))/INDEX('Flow probs &amp; rates'!$E$4:$E$5999,UsefulSeries!$E898,0)</f>
        <v>2.0684646402864933E-2</v>
      </c>
      <c r="C901" s="12">
        <v>0</v>
      </c>
      <c r="D901" s="12">
        <v>0</v>
      </c>
      <c r="E901" s="12">
        <v>0</v>
      </c>
      <c r="F901" s="12">
        <v>0</v>
      </c>
      <c r="G901" s="12"/>
      <c r="H901" s="12"/>
      <c r="I901" s="12">
        <f ca="1">INDEX('Flow probs &amp; rates'!$L$5:$L$5999,UsefulSeries!$E898)</f>
        <v>1.3137982071481607E-2</v>
      </c>
      <c r="J901" s="12"/>
      <c r="K901" s="12">
        <f>-INDEX('Flow probs &amp; rates'!$E$4:$E$5999,UsefulSeries!$E898)</f>
        <v>-0.62681156090612511</v>
      </c>
      <c r="L901" s="12"/>
      <c r="M901" s="12"/>
      <c r="N901" s="12"/>
      <c r="O901" s="12"/>
      <c r="P901" s="12">
        <f ca="1"/>
        <v>0.64376136221478053</v>
      </c>
      <c r="Q901" s="12">
        <f ca="1"/>
        <v>48.353642339045628</v>
      </c>
      <c r="R901" s="12">
        <f ca="1"/>
        <v>0</v>
      </c>
      <c r="S901" s="12">
        <f ca="1"/>
        <v>0</v>
      </c>
      <c r="T901" s="12">
        <f ca="1"/>
        <v>0</v>
      </c>
      <c r="U901" s="12">
        <f ca="1"/>
        <v>0</v>
      </c>
      <c r="V901" s="12"/>
      <c r="W901" s="12"/>
      <c r="X901" s="12"/>
      <c r="Y901" s="12"/>
      <c r="Z901" s="12"/>
      <c r="AA901" s="12"/>
      <c r="AB901" s="12"/>
      <c r="AC901" s="12"/>
      <c r="AD901" s="12"/>
      <c r="AE901" s="12">
        <v>0.64268875315171126</v>
      </c>
      <c r="AF901" s="12">
        <v>0</v>
      </c>
      <c r="AG901" s="12">
        <v>-2.7942360444879404E-2</v>
      </c>
      <c r="AH901" s="12">
        <v>-2.7942360444879404E-2</v>
      </c>
      <c r="AI901" s="12">
        <v>0</v>
      </c>
      <c r="AJ901" s="12">
        <v>0.32936888640340939</v>
      </c>
      <c r="AK901" s="12"/>
      <c r="AL901" s="12"/>
      <c r="AM901" s="12"/>
      <c r="AN901" s="12">
        <f t="shared" si="135"/>
        <v>0.64268875315171126</v>
      </c>
      <c r="AO901" s="12">
        <f t="shared" si="136"/>
        <v>0</v>
      </c>
      <c r="AP901" s="12">
        <f t="shared" si="137"/>
        <v>-2.7942360444879404E-2</v>
      </c>
      <c r="AQ901" s="12">
        <f t="shared" si="138"/>
        <v>-2.7942360444879404E-2</v>
      </c>
      <c r="AR901" s="12">
        <f t="shared" si="139"/>
        <v>0</v>
      </c>
      <c r="AS901" s="12">
        <f t="shared" si="140"/>
        <v>0.32936888640340939</v>
      </c>
      <c r="AT901" s="12">
        <f t="shared" si="141"/>
        <v>0</v>
      </c>
      <c r="AU901" s="12">
        <f t="shared" si="142"/>
        <v>0</v>
      </c>
      <c r="AV901" s="12"/>
      <c r="AW901" s="12"/>
      <c r="AX901" s="12">
        <f>INDEX('Margin error adjustment'!N$7:N$6003,UsefulSeries!$K892)</f>
        <v>7.1878686792732627E-4</v>
      </c>
      <c r="AY901" s="12"/>
      <c r="AZ901" s="12"/>
      <c r="BA901" s="12"/>
      <c r="BB901" s="12">
        <f t="shared" si="134"/>
        <v>7.1878686792732627E-4</v>
      </c>
      <c r="BC901" s="12"/>
      <c r="BD901" s="38">
        <f ca="1"/>
        <v>1.7559700510295415E-2</v>
      </c>
    </row>
    <row r="902" spans="1:56" x14ac:dyDescent="0.35">
      <c r="A902" s="12">
        <v>0</v>
      </c>
      <c r="B902" s="12">
        <v>0</v>
      </c>
      <c r="C902" s="12">
        <f ca="1">INDEX('Flow probs &amp; rates'!$M$5:$M$5999,UsefulSeries!$E898,0)*(1-INDEX('Flow probs &amp; rates'!$M$5:$M$5999,UsefulSeries!$E898,0))/INDEX('Flow probs &amp; rates'!$F$4:$F$5999,UsefulSeries!$E898,0)</f>
        <v>4.5992491651411651</v>
      </c>
      <c r="D902" s="12">
        <f ca="1">-INDEX('Flow probs &amp; rates'!$M$5:$M$5999,UsefulSeries!$E898,0)*(INDEX('Flow probs &amp; rates'!$O$5:$O$5999,UsefulSeries!$E898,0))/INDEX('Flow probs &amp; rates'!$F$4:$F$5999,UsefulSeries!$E898,0)</f>
        <v>-0.79613035461731052</v>
      </c>
      <c r="E902" s="12">
        <v>0</v>
      </c>
      <c r="F902" s="12">
        <v>0</v>
      </c>
      <c r="G902" s="12"/>
      <c r="H902" s="12"/>
      <c r="I902" s="12">
        <f ca="1">INDEX('Flow probs &amp; rates'!$M$5:$M$5999,UsefulSeries!$E898)</f>
        <v>0.23038682763247306</v>
      </c>
      <c r="J902" s="12"/>
      <c r="K902" s="12">
        <f>INDEX('Flow probs &amp; rates'!$F$4:$F$5999,UsefulSeries!$E898)</f>
        <v>3.8551670266047881E-2</v>
      </c>
      <c r="L902" s="12">
        <f>-INDEX('Flow probs &amp; rates'!$F$4:$F$5999,UsefulSeries!$E898)</f>
        <v>-3.8551670266047881E-2</v>
      </c>
      <c r="M902" s="12"/>
      <c r="N902" s="12"/>
      <c r="O902" s="12"/>
      <c r="P902" s="12">
        <f ca="1"/>
        <v>0</v>
      </c>
      <c r="Q902" s="12">
        <f ca="1"/>
        <v>0</v>
      </c>
      <c r="R902" s="12">
        <f ca="1"/>
        <v>0.22791291800463589</v>
      </c>
      <c r="S902" s="12">
        <f ca="1"/>
        <v>6.0578393447755251E-2</v>
      </c>
      <c r="T902" s="12">
        <f ca="1"/>
        <v>0</v>
      </c>
      <c r="U902" s="12">
        <f ca="1"/>
        <v>0</v>
      </c>
      <c r="V902" s="12"/>
      <c r="W902" s="12">
        <f ca="1">INDEX(P$6:P$6003,UsefulSeries!$I900)</f>
        <v>59.923136970634324</v>
      </c>
      <c r="X902" s="12">
        <f ca="1">INDEX(Q$6:Q$6003,UsefulSeries!$I900)</f>
        <v>0.65952067121370272</v>
      </c>
      <c r="Y902" s="12">
        <f ca="1">INDEX(R$6:R$6003,UsefulSeries!$I900)</f>
        <v>0</v>
      </c>
      <c r="Z902" s="12">
        <f ca="1">INDEX(S$6:S$6003,UsefulSeries!$I900)</f>
        <v>0</v>
      </c>
      <c r="AA902" s="12">
        <f ca="1">INDEX(T$6:T$6003,UsefulSeries!$I900)</f>
        <v>0</v>
      </c>
      <c r="AB902" s="12">
        <f ca="1">INDEX(U$6:U$6003,UsefulSeries!$I900)</f>
        <v>0</v>
      </c>
      <c r="AC902" s="12">
        <f>INDEX( K$6:K$6003,UsefulSeries!$I900)</f>
        <v>-0.64237380377878273</v>
      </c>
      <c r="AD902" s="12">
        <f>INDEX(L$6:L$6003,UsefulSeries!$I900)</f>
        <v>0.64237380377878273</v>
      </c>
      <c r="AE902" s="12"/>
      <c r="AF902" s="12"/>
      <c r="AG902" s="12"/>
      <c r="AH902" s="12"/>
      <c r="AI902" s="12"/>
      <c r="AJ902" s="12"/>
      <c r="AK902" s="12"/>
      <c r="AL902" s="12"/>
      <c r="AM902" s="12"/>
      <c r="AN902" s="12">
        <f t="shared" ca="1" si="135"/>
        <v>59.923136970634324</v>
      </c>
      <c r="AO902" s="12">
        <f t="shared" ca="1" si="136"/>
        <v>0.65952067121370272</v>
      </c>
      <c r="AP902" s="12">
        <f t="shared" ca="1" si="137"/>
        <v>0</v>
      </c>
      <c r="AQ902" s="12">
        <f t="shared" ca="1" si="138"/>
        <v>0</v>
      </c>
      <c r="AR902" s="12">
        <f t="shared" ca="1" si="139"/>
        <v>0</v>
      </c>
      <c r="AS902" s="12">
        <f t="shared" ca="1" si="140"/>
        <v>0</v>
      </c>
      <c r="AT902" s="12">
        <f t="shared" si="141"/>
        <v>-0.64237380377878273</v>
      </c>
      <c r="AU902" s="12">
        <f t="shared" si="142"/>
        <v>0.64237380377878273</v>
      </c>
      <c r="AV902" s="12"/>
      <c r="AW902" s="12">
        <f ca="1">INDEX(I$6:I$6003,UsefulSeries!$I900)</f>
        <v>1.0839260981531812E-2</v>
      </c>
      <c r="AX902" s="12"/>
      <c r="AY902" s="12"/>
      <c r="AZ902" s="12">
        <f t="array" aca="1" ref="AZ902:AZ907" ca="1">MMULT(W902:AB907,AW902:AW907)</f>
        <v>0.65952067121370261</v>
      </c>
      <c r="BA902" s="12"/>
      <c r="BB902" s="12">
        <f t="shared" ca="1" si="134"/>
        <v>0.65952067121370261</v>
      </c>
      <c r="BC902" s="12"/>
      <c r="BD902" s="38">
        <f t="array" aca="1" ref="BD902:BD909" ca="1">MMULT(MINVERSE(AN902:AU909),BB902:BB909)</f>
        <v>1.0905891007273965E-2</v>
      </c>
    </row>
    <row r="903" spans="1:56" x14ac:dyDescent="0.35">
      <c r="A903" s="12">
        <v>0</v>
      </c>
      <c r="B903" s="12">
        <v>0</v>
      </c>
      <c r="C903" s="12">
        <f ca="1">-INDEX('Flow probs &amp; rates'!$M$5:$M$5999,UsefulSeries!$E898,0)*(INDEX('Flow probs &amp; rates'!$O$5:$O$5999,UsefulSeries!$E898,0))/INDEX('Flow probs &amp; rates'!$F$4:$F$5999,UsefulSeries!$E898,0)</f>
        <v>-0.79613035461731052</v>
      </c>
      <c r="D903" s="12">
        <f ca="1">INDEX('Flow probs &amp; rates'!$O$5:$O$5999,UsefulSeries!$E898,0)*(1-INDEX('Flow probs &amp; rates'!$O$5:$O$5999,UsefulSeries!$E898,0))/INDEX('Flow probs &amp; rates'!$F$4:$F$5999,UsefulSeries!$E898,0)</f>
        <v>2.9952658349941825</v>
      </c>
      <c r="E903" s="12">
        <v>0</v>
      </c>
      <c r="F903" s="12">
        <v>0</v>
      </c>
      <c r="G903" s="12"/>
      <c r="H903" s="12"/>
      <c r="I903" s="12">
        <f ca="1">INDEX('Flow probs &amp; rates'!$O$5:$O$5999,UsefulSeries!$E898)</f>
        <v>0.13322009437518842</v>
      </c>
      <c r="J903" s="12"/>
      <c r="K903" s="12"/>
      <c r="L903" s="12">
        <f>-INDEX('Flow probs &amp; rates'!$F$4:$F$5999,UsefulSeries!$E898)</f>
        <v>-3.8551670266047881E-2</v>
      </c>
      <c r="M903" s="12"/>
      <c r="N903" s="12"/>
      <c r="O903" s="12"/>
      <c r="P903" s="12">
        <f ca="1"/>
        <v>0</v>
      </c>
      <c r="Q903" s="12">
        <f ca="1"/>
        <v>0</v>
      </c>
      <c r="R903" s="12">
        <f ca="1"/>
        <v>6.0578393447755258E-2</v>
      </c>
      <c r="S903" s="12">
        <f ca="1"/>
        <v>0.34996169141686356</v>
      </c>
      <c r="T903" s="12">
        <f ca="1"/>
        <v>0</v>
      </c>
      <c r="U903" s="12">
        <f ca="1"/>
        <v>0</v>
      </c>
      <c r="V903" s="12"/>
      <c r="W903" s="12">
        <f ca="1">INDEX(P$7:P$6003,UsefulSeries!$I900)</f>
        <v>0.65952067121370272</v>
      </c>
      <c r="X903" s="12">
        <f ca="1">INDEX(Q$7:Q$6003,UsefulSeries!$I900)</f>
        <v>43.033236825180765</v>
      </c>
      <c r="Y903" s="12">
        <f ca="1">INDEX(R$7:R$6003,UsefulSeries!$I900)</f>
        <v>0</v>
      </c>
      <c r="Z903" s="12">
        <f ca="1">INDEX(S$7:S$6003,UsefulSeries!$I900)</f>
        <v>0</v>
      </c>
      <c r="AA903" s="12">
        <f ca="1">INDEX(T$7:T$6003,UsefulSeries!$I900)</f>
        <v>0</v>
      </c>
      <c r="AB903" s="12">
        <f ca="1">INDEX(U$7:U$6003,UsefulSeries!$I900)</f>
        <v>0</v>
      </c>
      <c r="AC903" s="12">
        <f>INDEX( K$7:K$6003,UsefulSeries!$I900,1)</f>
        <v>-0.64237380377878273</v>
      </c>
      <c r="AD903" s="12">
        <f>INDEX(L$7:L$6003,UsefulSeries!$I900,1)</f>
        <v>0</v>
      </c>
      <c r="AE903" s="12"/>
      <c r="AF903" s="12"/>
      <c r="AG903" s="12"/>
      <c r="AH903" s="12"/>
      <c r="AI903" s="12"/>
      <c r="AJ903" s="12"/>
      <c r="AK903" s="12"/>
      <c r="AL903" s="12"/>
      <c r="AM903" s="12"/>
      <c r="AN903" s="12">
        <f t="shared" ca="1" si="135"/>
        <v>0.65952067121370272</v>
      </c>
      <c r="AO903" s="12">
        <f t="shared" ca="1" si="136"/>
        <v>43.033236825180765</v>
      </c>
      <c r="AP903" s="12">
        <f t="shared" ca="1" si="137"/>
        <v>0</v>
      </c>
      <c r="AQ903" s="12">
        <f t="shared" ca="1" si="138"/>
        <v>0</v>
      </c>
      <c r="AR903" s="12">
        <f t="shared" ca="1" si="139"/>
        <v>0</v>
      </c>
      <c r="AS903" s="12">
        <f t="shared" ca="1" si="140"/>
        <v>0</v>
      </c>
      <c r="AT903" s="12">
        <f t="shared" si="141"/>
        <v>-0.64237380377878273</v>
      </c>
      <c r="AU903" s="12">
        <f t="shared" si="142"/>
        <v>0</v>
      </c>
      <c r="AV903" s="12"/>
      <c r="AW903" s="12">
        <f ca="1">INDEX(I$7:I$6003,UsefulSeries!$I900)</f>
        <v>1.5159723103932746E-2</v>
      </c>
      <c r="AX903" s="12"/>
      <c r="AY903" s="12"/>
      <c r="AZ903" s="12">
        <f ca="1"/>
        <v>0.65952067121370261</v>
      </c>
      <c r="BA903" s="12"/>
      <c r="BB903" s="12">
        <f t="shared" ref="BB903:BB966" ca="1" si="143">AZ903+AX903</f>
        <v>0.65952067121370261</v>
      </c>
      <c r="BC903" s="12"/>
      <c r="BD903" s="38">
        <f ca="1"/>
        <v>1.5628937199257086E-2</v>
      </c>
    </row>
    <row r="904" spans="1:56" x14ac:dyDescent="0.35">
      <c r="A904" s="12">
        <v>0</v>
      </c>
      <c r="B904" s="12">
        <v>0</v>
      </c>
      <c r="C904" s="12">
        <v>0</v>
      </c>
      <c r="D904" s="12">
        <v>0</v>
      </c>
      <c r="E904" s="12">
        <f ca="1">INDEX('Flow probs &amp; rates'!$P$5:$P$5999,UsefulSeries!$E898,0)*(1-INDEX('Flow probs &amp; rates'!$P$5:$P$5999,UsefulSeries!$E898,0))/INDEX('Flow probs &amp; rates'!$G$4:$G$5999,UsefulSeries!$E898,0)</f>
        <v>7.187357476326002E-2</v>
      </c>
      <c r="F904" s="12">
        <f ca="1">-INDEX('Flow probs &amp; rates'!$P$5:$P$5999,UsefulSeries!$E898,0)*(INDEX('Flow probs &amp; rates'!$Q$5:$Q$5999,UsefulSeries!$E898,0))/INDEX('Flow probs &amp; rates'!$G$4:$G$5999,UsefulSeries!$E898,0)</f>
        <v>-1.4042654077009223E-3</v>
      </c>
      <c r="G904" s="12"/>
      <c r="H904" s="12"/>
      <c r="I904" s="12">
        <f ca="1">INDEX('Flow probs &amp; rates'!$P$5:$P$5999,UsefulSeries!$E898)</f>
        <v>2.4659638598701138E-2</v>
      </c>
      <c r="J904" s="12"/>
      <c r="K904" s="12">
        <f>INDEX('Flow probs &amp; rates'!$G$4:$G$5999,UsefulSeries!$E898)</f>
        <v>0.33463676882782706</v>
      </c>
      <c r="L904" s="12"/>
      <c r="M904" s="12"/>
      <c r="N904" s="12"/>
      <c r="O904" s="12"/>
      <c r="P904" s="12">
        <f ca="1"/>
        <v>0</v>
      </c>
      <c r="Q904" s="12">
        <f ca="1"/>
        <v>0</v>
      </c>
      <c r="R904" s="12">
        <f ca="1"/>
        <v>0</v>
      </c>
      <c r="S904" s="12">
        <f ca="1"/>
        <v>0</v>
      </c>
      <c r="T904" s="12">
        <f ca="1"/>
        <v>13.920156387522606</v>
      </c>
      <c r="U904" s="12">
        <f ca="1"/>
        <v>0.34993444414615682</v>
      </c>
      <c r="V904" s="12"/>
      <c r="W904" s="12">
        <f ca="1">INDEX(P$8:P$6003,UsefulSeries!$I900)</f>
        <v>0</v>
      </c>
      <c r="X904" s="12">
        <f ca="1">INDEX(Q$8:Q$6003,UsefulSeries!$I900)</f>
        <v>0</v>
      </c>
      <c r="Y904" s="12">
        <f ca="1">INDEX(R$8:R$6003,UsefulSeries!$I900)</f>
        <v>0.15023466897488313</v>
      </c>
      <c r="Z904" s="12">
        <f ca="1">INDEX(S$8:S$6003,UsefulSeries!$I900)</f>
        <v>5.2072227862157802E-2</v>
      </c>
      <c r="AA904" s="12">
        <f ca="1">INDEX(T$8:T$6003,UsefulSeries!$I900)</f>
        <v>0</v>
      </c>
      <c r="AB904" s="12">
        <f ca="1">INDEX(U$8:U$6003,UsefulSeries!$I900)</f>
        <v>0</v>
      </c>
      <c r="AC904" s="12">
        <f>INDEX( K$8:K$6003,UsefulSeries!$I900)</f>
        <v>2.866114731280673E-2</v>
      </c>
      <c r="AD904" s="12">
        <f>INDEX(L$8:L$6003,UsefulSeries!$I900)</f>
        <v>-2.866114731280673E-2</v>
      </c>
      <c r="AE904" s="12"/>
      <c r="AF904" s="12"/>
      <c r="AG904" s="12"/>
      <c r="AH904" s="12"/>
      <c r="AI904" s="12"/>
      <c r="AJ904" s="12"/>
      <c r="AK904" s="12"/>
      <c r="AL904" s="12"/>
      <c r="AM904" s="12"/>
      <c r="AN904" s="12">
        <f t="shared" ca="1" si="135"/>
        <v>0</v>
      </c>
      <c r="AO904" s="12">
        <f t="shared" ca="1" si="136"/>
        <v>0</v>
      </c>
      <c r="AP904" s="12">
        <f t="shared" ca="1" si="137"/>
        <v>0.15023466897488313</v>
      </c>
      <c r="AQ904" s="12">
        <f t="shared" ca="1" si="138"/>
        <v>5.2072227862157802E-2</v>
      </c>
      <c r="AR904" s="12">
        <f t="shared" ca="1" si="139"/>
        <v>0</v>
      </c>
      <c r="AS904" s="12">
        <f t="shared" ca="1" si="140"/>
        <v>0</v>
      </c>
      <c r="AT904" s="12">
        <f t="shared" si="141"/>
        <v>2.866114731280673E-2</v>
      </c>
      <c r="AU904" s="12">
        <f t="shared" si="142"/>
        <v>-2.866114731280673E-2</v>
      </c>
      <c r="AV904" s="12"/>
      <c r="AW904" s="12">
        <f ca="1">INDEX(I$8:I$6003,UsefulSeries!$I900)</f>
        <v>0.29197671724456764</v>
      </c>
      <c r="AX904" s="12"/>
      <c r="AY904" s="12"/>
      <c r="AZ904" s="12">
        <f ca="1"/>
        <v>5.2072227862157802E-2</v>
      </c>
      <c r="BA904" s="12"/>
      <c r="BB904" s="12">
        <f t="shared" ca="1" si="143"/>
        <v>5.2072227862157802E-2</v>
      </c>
      <c r="BC904" s="12"/>
      <c r="BD904" s="38">
        <f ca="1"/>
        <v>0.28945075244723811</v>
      </c>
    </row>
    <row r="905" spans="1:56" x14ac:dyDescent="0.35">
      <c r="A905" s="12">
        <v>0</v>
      </c>
      <c r="B905" s="12">
        <v>0</v>
      </c>
      <c r="C905" s="12">
        <v>0</v>
      </c>
      <c r="D905" s="12">
        <v>0</v>
      </c>
      <c r="E905" s="12">
        <f ca="1">-INDEX('Flow probs &amp; rates'!$P$5:$P$5999,UsefulSeries!$E898,0)*(INDEX('Flow probs &amp; rates'!$Q$5:$Q$5999,UsefulSeries!$E898,0))/INDEX('Flow probs &amp; rates'!$G$4:$G$5999,UsefulSeries!$E898,0)</f>
        <v>-1.4042654077009223E-3</v>
      </c>
      <c r="F905" s="12">
        <f ca="1">INDEX('Flow probs &amp; rates'!$Q$5:$Q$5999,UsefulSeries!$E898,0)*(1-INDEX('Flow probs &amp; rates'!$Q$5:$Q$5999,UsefulSeries!$E898,0))/INDEX('Flow probs &amp; rates'!$G$4:$G$5999,UsefulSeries!$E898,0)</f>
        <v>5.5860731664987527E-2</v>
      </c>
      <c r="G905" s="12"/>
      <c r="H905" s="12"/>
      <c r="I905" s="12">
        <f ca="1">INDEX('Flow probs &amp; rates'!$Q$5:$Q$5999,UsefulSeries!$E898)</f>
        <v>1.9056193249907531E-2</v>
      </c>
      <c r="J905" s="12"/>
      <c r="K905" s="12"/>
      <c r="L905" s="12">
        <f>INDEX('Flow probs &amp; rates'!$G$4:$G$5999,UsefulSeries!$E898)</f>
        <v>0.33463676882782706</v>
      </c>
      <c r="M905" s="12"/>
      <c r="N905" s="12"/>
      <c r="O905" s="12"/>
      <c r="P905" s="12">
        <f ca="1"/>
        <v>0</v>
      </c>
      <c r="Q905" s="12">
        <f ca="1"/>
        <v>0</v>
      </c>
      <c r="R905" s="12">
        <f ca="1"/>
        <v>0</v>
      </c>
      <c r="S905" s="12">
        <f ca="1"/>
        <v>0</v>
      </c>
      <c r="T905" s="12">
        <f ca="1"/>
        <v>0.34993444414615676</v>
      </c>
      <c r="U905" s="12">
        <f ca="1"/>
        <v>17.910460013934387</v>
      </c>
      <c r="V905" s="12"/>
      <c r="W905" s="12">
        <f ca="1">INDEX(P$9:P$6003,UsefulSeries!$I900)</f>
        <v>0</v>
      </c>
      <c r="X905" s="12">
        <f ca="1">INDEX(Q$9:Q$6003,UsefulSeries!$I900)</f>
        <v>0</v>
      </c>
      <c r="Y905" s="12">
        <f ca="1">INDEX(R$9:R$6003,UsefulSeries!$I900)</f>
        <v>5.2072227862157802E-2</v>
      </c>
      <c r="Z905" s="12">
        <f ca="1">INDEX(S$9:S$6003,UsefulSeries!$I900)</f>
        <v>0.23391857710383648</v>
      </c>
      <c r="AA905" s="12">
        <f ca="1">INDEX(T$9:T$6003,UsefulSeries!$I900)</f>
        <v>0</v>
      </c>
      <c r="AB905" s="12">
        <f ca="1">INDEX(U$9:U$6003,UsefulSeries!$I900)</f>
        <v>0</v>
      </c>
      <c r="AC905" s="12">
        <f>INDEX( K$9:K$6003,UsefulSeries!$I900)</f>
        <v>0</v>
      </c>
      <c r="AD905" s="12">
        <f>INDEX(L$9:L$6003,UsefulSeries!$I900)</f>
        <v>-2.866114731280673E-2</v>
      </c>
      <c r="AE905" s="12"/>
      <c r="AF905" s="12"/>
      <c r="AG905" s="12"/>
      <c r="AH905" s="12"/>
      <c r="AI905" s="12"/>
      <c r="AJ905" s="12"/>
      <c r="AK905" s="12"/>
      <c r="AL905" s="12"/>
      <c r="AM905" s="12"/>
      <c r="AN905" s="12">
        <f t="shared" ca="1" si="135"/>
        <v>0</v>
      </c>
      <c r="AO905" s="12">
        <f t="shared" ca="1" si="136"/>
        <v>0</v>
      </c>
      <c r="AP905" s="12">
        <f t="shared" ca="1" si="137"/>
        <v>5.2072227862157802E-2</v>
      </c>
      <c r="AQ905" s="12">
        <f t="shared" ca="1" si="138"/>
        <v>0.23391857710383648</v>
      </c>
      <c r="AR905" s="12">
        <f t="shared" ca="1" si="139"/>
        <v>0</v>
      </c>
      <c r="AS905" s="12">
        <f t="shared" ca="1" si="140"/>
        <v>0</v>
      </c>
      <c r="AT905" s="12">
        <f t="shared" si="141"/>
        <v>0</v>
      </c>
      <c r="AU905" s="12">
        <f t="shared" si="142"/>
        <v>-2.866114731280673E-2</v>
      </c>
      <c r="AV905" s="12"/>
      <c r="AW905" s="12">
        <f ca="1">INDEX(I$9:I$6003,UsefulSeries!$I900)</f>
        <v>0.15761189285529892</v>
      </c>
      <c r="AX905" s="12"/>
      <c r="AY905" s="12"/>
      <c r="AZ905" s="12">
        <f ca="1"/>
        <v>5.2072227862157802E-2</v>
      </c>
      <c r="BA905" s="12"/>
      <c r="BB905" s="12">
        <f t="shared" ca="1" si="143"/>
        <v>5.2072227862157802E-2</v>
      </c>
      <c r="BC905" s="12"/>
      <c r="BD905" s="38">
        <f ca="1"/>
        <v>0.16121336501507183</v>
      </c>
    </row>
    <row r="906" spans="1:56" x14ac:dyDescent="0.35">
      <c r="A906" s="12">
        <f ca="1">INDEX('Flow probs &amp; rates'!$K$5:$K$5999,UsefulSeries!$E904,0)*(1-INDEX('Flow probs &amp; rates'!$K$5:$K$5999,UsefulSeries!$E904,0))/INDEX('Flow probs &amp; rates'!$E$4:$E$5999,UsefulSeries!$E904,0)</f>
        <v>2.1201693785346132E-2</v>
      </c>
      <c r="B906" s="12">
        <f ca="1">-INDEX('Flow probs &amp; rates'!$K$5:$K$5999,UsefulSeries!$E904,0)*(INDEX('Flow probs &amp; rates'!$L$5:$L$5999,UsefulSeries!$E904,0))/INDEX('Flow probs &amp; rates'!$E$4:$E$5999,UsefulSeries!$E904,0)</f>
        <v>-2.9996164357383659E-4</v>
      </c>
      <c r="C906" s="12">
        <v>0</v>
      </c>
      <c r="D906" s="12">
        <v>0</v>
      </c>
      <c r="E906" s="12">
        <v>0</v>
      </c>
      <c r="F906" s="12">
        <v>0</v>
      </c>
      <c r="G906" s="12"/>
      <c r="H906" s="12"/>
      <c r="I906" s="12">
        <f ca="1">INDEX('Flow probs &amp; rates'!$K$5:$K$5999,UsefulSeries!$E904)</f>
        <v>1.3485404425856159E-2</v>
      </c>
      <c r="J906" s="12"/>
      <c r="K906" s="12">
        <f>-INDEX('Flow probs &amp; rates'!$E$4:$E$5999,UsefulSeries!$E904)</f>
        <v>-0.62747573038349436</v>
      </c>
      <c r="L906" s="12">
        <f>INDEX('Flow probs &amp; rates'!$E$4:$E$5999,UsefulSeries!$E904)</f>
        <v>0.62747573038349436</v>
      </c>
      <c r="M906" s="12"/>
      <c r="N906" s="12"/>
      <c r="O906" s="12"/>
      <c r="P906" s="12">
        <f t="array" aca="1" ref="P906:U911" ca="1">MINVERSE(A906:F911)</f>
        <v>47.175170990423005</v>
      </c>
      <c r="Q906" s="12">
        <f ca="1"/>
        <v>0.64518119045767774</v>
      </c>
      <c r="R906" s="12">
        <f ca="1"/>
        <v>0</v>
      </c>
      <c r="S906" s="12">
        <f ca="1"/>
        <v>0</v>
      </c>
      <c r="T906" s="12">
        <f ca="1"/>
        <v>0</v>
      </c>
      <c r="U906" s="12">
        <f ca="1"/>
        <v>0</v>
      </c>
      <c r="V906" s="12"/>
      <c r="W906" s="12">
        <f ca="1">INDEX(P$10:P$6003,UsefulSeries!$I900)</f>
        <v>0</v>
      </c>
      <c r="X906" s="12">
        <f ca="1">INDEX(Q$10:Q$6003,UsefulSeries!$I900)</f>
        <v>0</v>
      </c>
      <c r="Y906" s="12">
        <f ca="1">INDEX(R$10:R$6003,UsefulSeries!$I900)</f>
        <v>0</v>
      </c>
      <c r="Z906" s="12">
        <f ca="1">INDEX(S$10:S$6003,UsefulSeries!$I900)</f>
        <v>0</v>
      </c>
      <c r="AA906" s="12">
        <f ca="1">INDEX(T$10:T$6003,UsefulSeries!$I900)</f>
        <v>12.963836991710213</v>
      </c>
      <c r="AB906" s="12">
        <f ca="1">INDEX(U$10:U$6003,UsefulSeries!$I900)</f>
        <v>0.34464411105378051</v>
      </c>
      <c r="AC906" s="12">
        <f>INDEX( K$10:K$6003,UsefulSeries!$I900)</f>
        <v>0.3289650489084105</v>
      </c>
      <c r="AD906" s="12">
        <f>INDEX(L$10:L$6003,UsefulSeries!$I900)</f>
        <v>0</v>
      </c>
      <c r="AE906" s="12"/>
      <c r="AF906" s="12"/>
      <c r="AG906" s="12"/>
      <c r="AH906" s="12"/>
      <c r="AI906" s="12"/>
      <c r="AJ906" s="12"/>
      <c r="AK906" s="12"/>
      <c r="AL906" s="12"/>
      <c r="AM906" s="12"/>
      <c r="AN906" s="12">
        <f t="shared" ca="1" si="135"/>
        <v>0</v>
      </c>
      <c r="AO906" s="12">
        <f t="shared" ca="1" si="136"/>
        <v>0</v>
      </c>
      <c r="AP906" s="12">
        <f t="shared" ca="1" si="137"/>
        <v>0</v>
      </c>
      <c r="AQ906" s="12">
        <f t="shared" ca="1" si="138"/>
        <v>0</v>
      </c>
      <c r="AR906" s="12">
        <f t="shared" ca="1" si="139"/>
        <v>12.963836991710213</v>
      </c>
      <c r="AS906" s="12">
        <f t="shared" ca="1" si="140"/>
        <v>0.34464411105378051</v>
      </c>
      <c r="AT906" s="12">
        <f t="shared" si="141"/>
        <v>0.3289650489084105</v>
      </c>
      <c r="AU906" s="12">
        <f t="shared" si="142"/>
        <v>0</v>
      </c>
      <c r="AV906" s="12"/>
      <c r="AW906" s="12">
        <f ca="1">INDEX(I$10:I$6003,UsefulSeries!$I900)</f>
        <v>2.6068628320331865E-2</v>
      </c>
      <c r="AX906" s="12"/>
      <c r="AY906" s="12"/>
      <c r="AZ906" s="12">
        <f ca="1"/>
        <v>0.34464411105378051</v>
      </c>
      <c r="BA906" s="12"/>
      <c r="BB906" s="12">
        <f t="shared" ca="1" si="143"/>
        <v>0.34464411105378051</v>
      </c>
      <c r="BC906" s="12"/>
      <c r="BD906" s="38">
        <f ca="1"/>
        <v>2.5281395105783946E-2</v>
      </c>
    </row>
    <row r="907" spans="1:56" x14ac:dyDescent="0.35">
      <c r="A907" s="12">
        <f ca="1">-INDEX('Flow probs &amp; rates'!$K$5:$K$5999,UsefulSeries!$E904,0)*(INDEX('Flow probs &amp; rates'!$L$5:$L$5999,UsefulSeries!$E904,0))/INDEX('Flow probs &amp; rates'!$E$4:$E$5999,UsefulSeries!$E904,0)</f>
        <v>-2.9996164357383659E-4</v>
      </c>
      <c r="B907" s="12">
        <f ca="1">INDEX('Flow probs &amp; rates'!$L$5:$L$5999,UsefulSeries!$E904,0)*(1-INDEX('Flow probs &amp; rates'!$L$5:$L$5999,UsefulSeries!$E904,0))/INDEX('Flow probs &amp; rates'!$E$4:$E$5999,UsefulSeries!$E904,0)</f>
        <v>2.1932973303399973E-2</v>
      </c>
      <c r="C907" s="12">
        <v>0</v>
      </c>
      <c r="D907" s="12">
        <v>0</v>
      </c>
      <c r="E907" s="12">
        <v>0</v>
      </c>
      <c r="F907" s="12">
        <v>0</v>
      </c>
      <c r="G907" s="12"/>
      <c r="H907" s="12"/>
      <c r="I907" s="12">
        <f ca="1">INDEX('Flow probs &amp; rates'!$L$5:$L$5999,UsefulSeries!$E904)</f>
        <v>1.3957212215871453E-2</v>
      </c>
      <c r="J907" s="12"/>
      <c r="K907" s="12">
        <f>-INDEX('Flow probs &amp; rates'!$E$4:$E$5999,UsefulSeries!$E904)</f>
        <v>-0.62747573038349436</v>
      </c>
      <c r="L907" s="12"/>
      <c r="M907" s="12"/>
      <c r="N907" s="12"/>
      <c r="O907" s="12"/>
      <c r="P907" s="12">
        <f ca="1"/>
        <v>0.64518119045767786</v>
      </c>
      <c r="Q907" s="12">
        <f ca="1"/>
        <v>45.602277255097285</v>
      </c>
      <c r="R907" s="12">
        <f ca="1"/>
        <v>0</v>
      </c>
      <c r="S907" s="12">
        <f ca="1"/>
        <v>0</v>
      </c>
      <c r="T907" s="12">
        <f ca="1"/>
        <v>0</v>
      </c>
      <c r="U907" s="12">
        <f ca="1"/>
        <v>0</v>
      </c>
      <c r="V907" s="12"/>
      <c r="W907" s="12">
        <f ca="1">INDEX(P$11:P$6003,UsefulSeries!$I900)</f>
        <v>0</v>
      </c>
      <c r="X907" s="12">
        <f ca="1">INDEX(Q$11:Q$6003,UsefulSeries!$I900)</f>
        <v>0</v>
      </c>
      <c r="Y907" s="12">
        <f ca="1">INDEX(R$11:R$6003,UsefulSeries!$I900)</f>
        <v>0</v>
      </c>
      <c r="Z907" s="12">
        <f ca="1">INDEX(S$11:S$6003,UsefulSeries!$I900)</f>
        <v>0</v>
      </c>
      <c r="AA907" s="12">
        <f ca="1">INDEX(T$11:T$6003,UsefulSeries!$I900)</f>
        <v>0.34464411105378051</v>
      </c>
      <c r="AB907" s="12">
        <f ca="1">INDEX(U$11:U$6003,UsefulSeries!$I900)</f>
        <v>17.279905579371356</v>
      </c>
      <c r="AC907" s="12">
        <f>INDEX( K$11:K$6003,UsefulSeries!$I900)</f>
        <v>0</v>
      </c>
      <c r="AD907" s="12">
        <f>INDEX(L$11:L$6003,UsefulSeries!$I900)</f>
        <v>0.3289650489084105</v>
      </c>
      <c r="AE907" s="12"/>
      <c r="AF907" s="12"/>
      <c r="AG907" s="12"/>
      <c r="AH907" s="12"/>
      <c r="AI907" s="12"/>
      <c r="AJ907" s="12"/>
      <c r="AK907" s="12"/>
      <c r="AL907" s="12"/>
      <c r="AM907" s="12"/>
      <c r="AN907" s="12">
        <f t="shared" ca="1" si="135"/>
        <v>0</v>
      </c>
      <c r="AO907" s="12">
        <f t="shared" ca="1" si="136"/>
        <v>0</v>
      </c>
      <c r="AP907" s="12">
        <f t="shared" ca="1" si="137"/>
        <v>0</v>
      </c>
      <c r="AQ907" s="12">
        <f t="shared" ca="1" si="138"/>
        <v>0</v>
      </c>
      <c r="AR907" s="12">
        <f t="shared" ca="1" si="139"/>
        <v>0.34464411105378051</v>
      </c>
      <c r="AS907" s="12">
        <f t="shared" ca="1" si="140"/>
        <v>17.279905579371356</v>
      </c>
      <c r="AT907" s="12">
        <f t="shared" si="141"/>
        <v>0</v>
      </c>
      <c r="AU907" s="12">
        <f t="shared" si="142"/>
        <v>0.3289650489084105</v>
      </c>
      <c r="AV907" s="12"/>
      <c r="AW907" s="12">
        <f ca="1">INDEX(I$11:I$6003,UsefulSeries!$I900)</f>
        <v>1.9424857981899902E-2</v>
      </c>
      <c r="AX907" s="12"/>
      <c r="AY907" s="12"/>
      <c r="AZ907" s="12">
        <f ca="1"/>
        <v>0.34464411105378051</v>
      </c>
      <c r="BA907" s="12"/>
      <c r="BB907" s="12">
        <f t="shared" ca="1" si="143"/>
        <v>0.34464411105378051</v>
      </c>
      <c r="BC907" s="12"/>
      <c r="BD907" s="38">
        <f ca="1"/>
        <v>1.8968349687901932E-2</v>
      </c>
    </row>
    <row r="908" spans="1:56" x14ac:dyDescent="0.35">
      <c r="A908" s="12">
        <v>0</v>
      </c>
      <c r="B908" s="12">
        <v>0</v>
      </c>
      <c r="C908" s="12">
        <f ca="1">INDEX('Flow probs &amp; rates'!$M$5:$M$5999,UsefulSeries!$E904,0)*(1-INDEX('Flow probs &amp; rates'!$M$5:$M$5999,UsefulSeries!$E904,0))/INDEX('Flow probs &amp; rates'!$F$4:$F$5999,UsefulSeries!$E904,0)</f>
        <v>4.5235922644905058</v>
      </c>
      <c r="D908" s="12">
        <f ca="1">-INDEX('Flow probs &amp; rates'!$M$5:$M$5999,UsefulSeries!$E904,0)*(INDEX('Flow probs &amp; rates'!$O$5:$O$5999,UsefulSeries!$E904,0))/INDEX('Flow probs &amp; rates'!$F$4:$F$5999,UsefulSeries!$E904,0)</f>
        <v>-0.80256035221296906</v>
      </c>
      <c r="E908" s="12">
        <v>0</v>
      </c>
      <c r="F908" s="12">
        <v>0</v>
      </c>
      <c r="G908" s="12"/>
      <c r="H908" s="12"/>
      <c r="I908" s="12">
        <f ca="1">INDEX('Flow probs &amp; rates'!$M$5:$M$5999,UsefulSeries!$E904)</f>
        <v>0.22146506019508125</v>
      </c>
      <c r="J908" s="12"/>
      <c r="K908" s="12">
        <f>INDEX('Flow probs &amp; rates'!$F$4:$F$5999,UsefulSeries!$E904)</f>
        <v>3.8115346659628672E-2</v>
      </c>
      <c r="L908" s="12">
        <f>-INDEX('Flow probs &amp; rates'!$F$4:$F$5999,UsefulSeries!$E904)</f>
        <v>-3.8115346659628672E-2</v>
      </c>
      <c r="M908" s="12"/>
      <c r="N908" s="12"/>
      <c r="O908" s="12"/>
      <c r="P908" s="12">
        <f ca="1"/>
        <v>0</v>
      </c>
      <c r="Q908" s="12">
        <f ca="1"/>
        <v>0</v>
      </c>
      <c r="R908" s="12">
        <f ca="1"/>
        <v>0.23162257125061297</v>
      </c>
      <c r="S908" s="12">
        <f ca="1"/>
        <v>5.9517108537649945E-2</v>
      </c>
      <c r="T908" s="12">
        <f ca="1"/>
        <v>0</v>
      </c>
      <c r="U908" s="12">
        <f ca="1"/>
        <v>0</v>
      </c>
      <c r="V908" s="12"/>
      <c r="W908" s="12"/>
      <c r="X908" s="12"/>
      <c r="Y908" s="12"/>
      <c r="Z908" s="12"/>
      <c r="AA908" s="12"/>
      <c r="AB908" s="12"/>
      <c r="AC908" s="12"/>
      <c r="AD908" s="12"/>
      <c r="AE908" s="12">
        <f t="array" ref="AE908:AJ909">TRANSPOSE(AC902:AD907)</f>
        <v>-0.64237380377878273</v>
      </c>
      <c r="AF908" s="12">
        <v>-0.64237380377878273</v>
      </c>
      <c r="AG908" s="12">
        <v>2.866114731280673E-2</v>
      </c>
      <c r="AH908" s="12">
        <v>0</v>
      </c>
      <c r="AI908" s="12">
        <v>0.3289650489084105</v>
      </c>
      <c r="AJ908" s="12">
        <v>0</v>
      </c>
      <c r="AK908" s="12"/>
      <c r="AL908" s="12"/>
      <c r="AM908" s="12"/>
      <c r="AN908" s="12">
        <f t="shared" si="135"/>
        <v>-0.64237380377878273</v>
      </c>
      <c r="AO908" s="12">
        <f t="shared" si="136"/>
        <v>-0.64237380377878273</v>
      </c>
      <c r="AP908" s="12">
        <f t="shared" si="137"/>
        <v>2.866114731280673E-2</v>
      </c>
      <c r="AQ908" s="12">
        <f t="shared" si="138"/>
        <v>0</v>
      </c>
      <c r="AR908" s="12">
        <f t="shared" si="139"/>
        <v>0.3289650489084105</v>
      </c>
      <c r="AS908" s="12">
        <f t="shared" si="140"/>
        <v>0</v>
      </c>
      <c r="AT908" s="12">
        <f t="shared" si="141"/>
        <v>0</v>
      </c>
      <c r="AU908" s="12">
        <f t="shared" si="142"/>
        <v>0</v>
      </c>
      <c r="AV908" s="12"/>
      <c r="AW908" s="12"/>
      <c r="AX908" s="12">
        <f>INDEX($N$6:$N$6003,UsefulSeries!$K900)</f>
        <v>-4.3259249450577908E-4</v>
      </c>
      <c r="AY908" s="12"/>
      <c r="AZ908" s="12"/>
      <c r="BA908" s="12"/>
      <c r="BB908" s="12">
        <f t="shared" si="143"/>
        <v>-4.3259249450577908E-4</v>
      </c>
      <c r="BC908" s="12"/>
      <c r="BD908" s="38">
        <f ca="1"/>
        <v>3.1501510562959696E-2</v>
      </c>
    </row>
    <row r="909" spans="1:56" x14ac:dyDescent="0.35">
      <c r="A909" s="12">
        <v>0</v>
      </c>
      <c r="B909" s="12">
        <v>0</v>
      </c>
      <c r="C909" s="12">
        <f ca="1">-INDEX('Flow probs &amp; rates'!$M$5:$M$5999,UsefulSeries!$E904,0)*(INDEX('Flow probs &amp; rates'!$O$5:$O$5999,UsefulSeries!$E904,0))/INDEX('Flow probs &amp; rates'!$F$4:$F$5999,UsefulSeries!$E904,0)</f>
        <v>-0.80256035221296906</v>
      </c>
      <c r="D909" s="12">
        <f ca="1">INDEX('Flow probs &amp; rates'!$O$5:$O$5999,UsefulSeries!$E904,0)*(1-INDEX('Flow probs &amp; rates'!$O$5:$O$5999,UsefulSeries!$E904,0))/INDEX('Flow probs &amp; rates'!$F$4:$F$5999,UsefulSeries!$E904,0)</f>
        <v>3.1233219645704491</v>
      </c>
      <c r="E909" s="12">
        <v>0</v>
      </c>
      <c r="F909" s="12">
        <v>0</v>
      </c>
      <c r="G909" s="12"/>
      <c r="H909" s="12"/>
      <c r="I909" s="12">
        <f ca="1">INDEX('Flow probs &amp; rates'!$O$5:$O$5999,UsefulSeries!$E904)</f>
        <v>0.13812502077269162</v>
      </c>
      <c r="J909" s="12"/>
      <c r="K909" s="12"/>
      <c r="L909" s="12">
        <f>-INDEX('Flow probs &amp; rates'!$F$4:$F$5999,UsefulSeries!$E904)</f>
        <v>-3.8115346659628672E-2</v>
      </c>
      <c r="M909" s="12"/>
      <c r="N909" s="12"/>
      <c r="O909" s="12"/>
      <c r="P909" s="12">
        <f ca="1"/>
        <v>0</v>
      </c>
      <c r="Q909" s="12">
        <f ca="1"/>
        <v>0</v>
      </c>
      <c r="R909" s="12">
        <f ca="1"/>
        <v>5.9517108537649945E-2</v>
      </c>
      <c r="S909" s="12">
        <f ca="1"/>
        <v>0.33546527814809296</v>
      </c>
      <c r="T909" s="12">
        <f ca="1"/>
        <v>0</v>
      </c>
      <c r="U909" s="12">
        <f ca="1"/>
        <v>0</v>
      </c>
      <c r="V909" s="12"/>
      <c r="W909" s="12"/>
      <c r="X909" s="12"/>
      <c r="Y909" s="12"/>
      <c r="Z909" s="12"/>
      <c r="AA909" s="12"/>
      <c r="AB909" s="12"/>
      <c r="AC909" s="12"/>
      <c r="AD909" s="12"/>
      <c r="AE909" s="12">
        <v>0.64237380377878273</v>
      </c>
      <c r="AF909" s="12">
        <v>0</v>
      </c>
      <c r="AG909" s="12">
        <v>-2.866114731280673E-2</v>
      </c>
      <c r="AH909" s="12">
        <v>-2.866114731280673E-2</v>
      </c>
      <c r="AI909" s="12">
        <v>0</v>
      </c>
      <c r="AJ909" s="12">
        <v>0.3289650489084105</v>
      </c>
      <c r="AK909" s="12"/>
      <c r="AL909" s="12"/>
      <c r="AM909" s="12"/>
      <c r="AN909" s="12">
        <f t="shared" si="135"/>
        <v>0.64237380377878273</v>
      </c>
      <c r="AO909" s="12">
        <f t="shared" si="136"/>
        <v>0</v>
      </c>
      <c r="AP909" s="12">
        <f t="shared" si="137"/>
        <v>-2.866114731280673E-2</v>
      </c>
      <c r="AQ909" s="12">
        <f t="shared" si="138"/>
        <v>-2.866114731280673E-2</v>
      </c>
      <c r="AR909" s="12">
        <f t="shared" si="139"/>
        <v>0</v>
      </c>
      <c r="AS909" s="12">
        <f t="shared" si="140"/>
        <v>0.3289650489084105</v>
      </c>
      <c r="AT909" s="12">
        <f t="shared" si="141"/>
        <v>0</v>
      </c>
      <c r="AU909" s="12">
        <f t="shared" si="142"/>
        <v>0</v>
      </c>
      <c r="AV909" s="12"/>
      <c r="AW909" s="12"/>
      <c r="AX909" s="12">
        <f>INDEX('Margin error adjustment'!N$7:N$6003,UsefulSeries!$K900)</f>
        <v>3.290321135485906E-4</v>
      </c>
      <c r="AY909" s="12"/>
      <c r="AZ909" s="12"/>
      <c r="BA909" s="12"/>
      <c r="BB909" s="12">
        <f t="shared" si="143"/>
        <v>3.290321135485906E-4</v>
      </c>
      <c r="BC909" s="12"/>
      <c r="BD909" s="38">
        <f ca="1"/>
        <v>2.480426274761028E-2</v>
      </c>
    </row>
    <row r="910" spans="1:56" x14ac:dyDescent="0.35">
      <c r="A910" s="12">
        <v>0</v>
      </c>
      <c r="B910" s="12">
        <v>0</v>
      </c>
      <c r="C910" s="12">
        <v>0</v>
      </c>
      <c r="D910" s="12">
        <v>0</v>
      </c>
      <c r="E910" s="12">
        <f ca="1">INDEX('Flow probs &amp; rates'!$P$5:$P$5999,UsefulSeries!$E904,0)*(1-INDEX('Flow probs &amp; rates'!$P$5:$P$5999,UsefulSeries!$E904,0))/INDEX('Flow probs &amp; rates'!$G$4:$G$5999,UsefulSeries!$E904,0)</f>
        <v>7.0797791045320246E-2</v>
      </c>
      <c r="F910" s="12">
        <f ca="1">-INDEX('Flow probs &amp; rates'!$P$5:$P$5999,UsefulSeries!$E904,0)*(INDEX('Flow probs &amp; rates'!$Q$5:$Q$5999,UsefulSeries!$E904,0))/INDEX('Flow probs &amp; rates'!$G$4:$G$5999,UsefulSeries!$E904,0)</f>
        <v>-1.3938523103259794E-3</v>
      </c>
      <c r="G910" s="12"/>
      <c r="H910" s="12"/>
      <c r="I910" s="12">
        <f ca="1">INDEX('Flow probs &amp; rates'!$P$5:$P$5999,UsefulSeries!$E904)</f>
        <v>2.4264162639802352E-2</v>
      </c>
      <c r="J910" s="12"/>
      <c r="K910" s="12">
        <f>INDEX('Flow probs &amp; rates'!$G$4:$G$5999,UsefulSeries!$E904)</f>
        <v>0.33440892295687696</v>
      </c>
      <c r="L910" s="12"/>
      <c r="M910" s="12"/>
      <c r="N910" s="12"/>
      <c r="O910" s="12"/>
      <c r="P910" s="12">
        <f ca="1"/>
        <v>0</v>
      </c>
      <c r="Q910" s="12">
        <f ca="1"/>
        <v>0</v>
      </c>
      <c r="R910" s="12">
        <f ca="1"/>
        <v>0</v>
      </c>
      <c r="S910" s="12">
        <f ca="1"/>
        <v>0</v>
      </c>
      <c r="T910" s="12">
        <f ca="1"/>
        <v>14.131617483457845</v>
      </c>
      <c r="U910" s="12">
        <f ca="1"/>
        <v>0.34960786206169714</v>
      </c>
      <c r="V910" s="12"/>
      <c r="W910" s="12">
        <f ca="1">INDEX(P$6:P$6003,UsefulSeries!$I908)</f>
        <v>59.863728833993797</v>
      </c>
      <c r="X910" s="12">
        <f ca="1">INDEX(Q$6:Q$6003,UsefulSeries!$I908)</f>
        <v>0.65871930060205497</v>
      </c>
      <c r="Y910" s="12">
        <f ca="1">INDEX(R$6:R$6003,UsefulSeries!$I908)</f>
        <v>0</v>
      </c>
      <c r="Z910" s="12">
        <f ca="1">INDEX(S$6:S$6003,UsefulSeries!$I908)</f>
        <v>0</v>
      </c>
      <c r="AA910" s="12">
        <f ca="1">INDEX(T$6:T$6003,UsefulSeries!$I908)</f>
        <v>0</v>
      </c>
      <c r="AB910" s="12">
        <f ca="1">INDEX(U$6:U$6003,UsefulSeries!$I908)</f>
        <v>0</v>
      </c>
      <c r="AC910" s="12">
        <f>INDEX( K$6:K$6003,UsefulSeries!$I908)</f>
        <v>-0.64194121128427695</v>
      </c>
      <c r="AD910" s="12">
        <f>INDEX(L$6:L$6003,UsefulSeries!$I908)</f>
        <v>0.64194121128427695</v>
      </c>
      <c r="AE910" s="12"/>
      <c r="AF910" s="12"/>
      <c r="AG910" s="12"/>
      <c r="AH910" s="12"/>
      <c r="AI910" s="12"/>
      <c r="AJ910" s="12"/>
      <c r="AK910" s="12"/>
      <c r="AL910" s="12"/>
      <c r="AM910" s="12"/>
      <c r="AN910" s="12">
        <f t="shared" ca="1" si="135"/>
        <v>59.863728833993797</v>
      </c>
      <c r="AO910" s="12">
        <f t="shared" ca="1" si="136"/>
        <v>0.65871930060205497</v>
      </c>
      <c r="AP910" s="12">
        <f t="shared" ca="1" si="137"/>
        <v>0</v>
      </c>
      <c r="AQ910" s="12">
        <f t="shared" ca="1" si="138"/>
        <v>0</v>
      </c>
      <c r="AR910" s="12">
        <f t="shared" ca="1" si="139"/>
        <v>0</v>
      </c>
      <c r="AS910" s="12">
        <f t="shared" ca="1" si="140"/>
        <v>0</v>
      </c>
      <c r="AT910" s="12">
        <f t="shared" si="141"/>
        <v>-0.64194121128427695</v>
      </c>
      <c r="AU910" s="12">
        <f t="shared" si="142"/>
        <v>0.64194121128427695</v>
      </c>
      <c r="AV910" s="12"/>
      <c r="AW910" s="12">
        <f ca="1">INDEX(I$6:I$6003,UsefulSeries!$I908)</f>
        <v>1.0842684028658435E-2</v>
      </c>
      <c r="AX910" s="12"/>
      <c r="AY910" s="12"/>
      <c r="AZ910" s="12">
        <f t="array" aca="1" ref="AZ910:AZ915" ca="1">MMULT(W910:AB915,AW910:AW915)</f>
        <v>0.65871930060205508</v>
      </c>
      <c r="BA910" s="12"/>
      <c r="BB910" s="12">
        <f t="shared" ca="1" si="143"/>
        <v>0.65871930060205508</v>
      </c>
      <c r="BC910" s="12"/>
      <c r="BD910" s="38">
        <f t="array" aca="1" ref="BD910:BD917" ca="1">MMULT(MINVERSE(AN910:AU917),BB910:BB917)</f>
        <v>1.0578187333585733E-2</v>
      </c>
    </row>
    <row r="911" spans="1:56" x14ac:dyDescent="0.35">
      <c r="A911" s="12">
        <v>0</v>
      </c>
      <c r="B911" s="12">
        <v>0</v>
      </c>
      <c r="C911" s="12">
        <v>0</v>
      </c>
      <c r="D911" s="12">
        <v>0</v>
      </c>
      <c r="E911" s="12">
        <f ca="1">-INDEX('Flow probs &amp; rates'!$P$5:$P$5999,UsefulSeries!$E904,0)*(INDEX('Flow probs &amp; rates'!$Q$5:$Q$5999,UsefulSeries!$E904,0))/INDEX('Flow probs &amp; rates'!$G$4:$G$5999,UsefulSeries!$E904,0)</f>
        <v>-1.3938523103259794E-3</v>
      </c>
      <c r="F911" s="12">
        <f ca="1">INDEX('Flow probs &amp; rates'!$Q$5:$Q$5999,UsefulSeries!$E904,0)*(1-INDEX('Flow probs &amp; rates'!$Q$5:$Q$5999,UsefulSeries!$E904,0))/INDEX('Flow probs &amp; rates'!$G$4:$G$5999,UsefulSeries!$E904,0)</f>
        <v>5.6341375053186357E-2</v>
      </c>
      <c r="G911" s="12"/>
      <c r="H911" s="12"/>
      <c r="I911" s="12">
        <f ca="1">INDEX('Flow probs &amp; rates'!$Q$5:$Q$5999,UsefulSeries!$E904)</f>
        <v>1.9210085951717897E-2</v>
      </c>
      <c r="J911" s="12"/>
      <c r="K911" s="12"/>
      <c r="L911" s="12">
        <f>INDEX('Flow probs &amp; rates'!$G$4:$G$5999,UsefulSeries!$E904)</f>
        <v>0.33440892295687696</v>
      </c>
      <c r="M911" s="12"/>
      <c r="N911" s="12"/>
      <c r="O911" s="12"/>
      <c r="P911" s="12">
        <f ca="1"/>
        <v>0</v>
      </c>
      <c r="Q911" s="12">
        <f ca="1"/>
        <v>0</v>
      </c>
      <c r="R911" s="12">
        <f ca="1"/>
        <v>0</v>
      </c>
      <c r="S911" s="12">
        <f ca="1"/>
        <v>0</v>
      </c>
      <c r="T911" s="12">
        <f ca="1"/>
        <v>0.34960786206169714</v>
      </c>
      <c r="U911" s="12">
        <f ca="1"/>
        <v>17.757594676767848</v>
      </c>
      <c r="V911" s="12"/>
      <c r="W911" s="12">
        <f ca="1">INDEX(P$7:P$6003,UsefulSeries!$I908)</f>
        <v>0.65871930060205497</v>
      </c>
      <c r="X911" s="12">
        <f ca="1">INDEX(Q$7:Q$6003,UsefulSeries!$I908)</f>
        <v>44.5428686992298</v>
      </c>
      <c r="Y911" s="12">
        <f ca="1">INDEX(R$7:R$6003,UsefulSeries!$I908)</f>
        <v>0</v>
      </c>
      <c r="Z911" s="12">
        <f ca="1">INDEX(S$7:S$6003,UsefulSeries!$I908)</f>
        <v>0</v>
      </c>
      <c r="AA911" s="12">
        <f ca="1">INDEX(T$7:T$6003,UsefulSeries!$I908)</f>
        <v>0</v>
      </c>
      <c r="AB911" s="12">
        <f ca="1">INDEX(U$7:U$6003,UsefulSeries!$I908)</f>
        <v>0</v>
      </c>
      <c r="AC911" s="12">
        <f>INDEX( K$7:K$6003,UsefulSeries!$I908,1)</f>
        <v>-0.64194121128427695</v>
      </c>
      <c r="AD911" s="12">
        <f>INDEX(L$7:L$6003,UsefulSeries!$I908,1)</f>
        <v>0</v>
      </c>
      <c r="AE911" s="12"/>
      <c r="AF911" s="12"/>
      <c r="AG911" s="12"/>
      <c r="AH911" s="12"/>
      <c r="AI911" s="12"/>
      <c r="AJ911" s="12"/>
      <c r="AK911" s="12"/>
      <c r="AL911" s="12"/>
      <c r="AM911" s="12"/>
      <c r="AN911" s="12">
        <f t="shared" ca="1" si="135"/>
        <v>0.65871930060205497</v>
      </c>
      <c r="AO911" s="12">
        <f t="shared" ca="1" si="136"/>
        <v>44.5428686992298</v>
      </c>
      <c r="AP911" s="12">
        <f t="shared" ca="1" si="137"/>
        <v>0</v>
      </c>
      <c r="AQ911" s="12">
        <f t="shared" ca="1" si="138"/>
        <v>0</v>
      </c>
      <c r="AR911" s="12">
        <f t="shared" ca="1" si="139"/>
        <v>0</v>
      </c>
      <c r="AS911" s="12">
        <f t="shared" ca="1" si="140"/>
        <v>0</v>
      </c>
      <c r="AT911" s="12">
        <f t="shared" si="141"/>
        <v>-0.64194121128427695</v>
      </c>
      <c r="AU911" s="12">
        <f t="shared" si="142"/>
        <v>0</v>
      </c>
      <c r="AV911" s="12"/>
      <c r="AW911" s="12">
        <f ca="1">INDEX(I$7:I$6003,UsefulSeries!$I908)</f>
        <v>1.4628088275179155E-2</v>
      </c>
      <c r="AX911" s="12"/>
      <c r="AY911" s="12"/>
      <c r="AZ911" s="12">
        <f ca="1"/>
        <v>0.65871930060205497</v>
      </c>
      <c r="BA911" s="12"/>
      <c r="BB911" s="12">
        <f t="shared" ca="1" si="143"/>
        <v>0.65871930060205497</v>
      </c>
      <c r="BC911" s="12"/>
      <c r="BD911" s="38">
        <f ca="1"/>
        <v>1.5233389162976584E-2</v>
      </c>
    </row>
    <row r="912" spans="1:56" x14ac:dyDescent="0.35">
      <c r="A912" s="12">
        <f ca="1">INDEX('Flow probs &amp; rates'!$K$5:$K$5999,UsefulSeries!$E910,0)*(1-INDEX('Flow probs &amp; rates'!$K$5:$K$5999,UsefulSeries!$E910,0))/INDEX('Flow probs &amp; rates'!$E$4:$E$5999,UsefulSeries!$E910,0)</f>
        <v>2.125214480952739E-2</v>
      </c>
      <c r="B912" s="12">
        <f ca="1">-INDEX('Flow probs &amp; rates'!$K$5:$K$5999,UsefulSeries!$E910,0)*(INDEX('Flow probs &amp; rates'!$L$5:$L$5999,UsefulSeries!$E910,0))/INDEX('Flow probs &amp; rates'!$E$4:$E$5999,UsefulSeries!$E910,0)</f>
        <v>-3.159726330499249E-4</v>
      </c>
      <c r="C912" s="12">
        <v>0</v>
      </c>
      <c r="D912" s="12">
        <v>0</v>
      </c>
      <c r="E912" s="12">
        <v>0</v>
      </c>
      <c r="F912" s="12">
        <v>0</v>
      </c>
      <c r="G912" s="12"/>
      <c r="H912" s="12"/>
      <c r="I912" s="12">
        <f ca="1">INDEX('Flow probs &amp; rates'!$K$5:$K$5999,UsefulSeries!$E910)</f>
        <v>1.3562522184890907E-2</v>
      </c>
      <c r="J912" s="12"/>
      <c r="K912" s="12">
        <f>-INDEX('Flow probs &amp; rates'!$E$4:$E$5999,UsefulSeries!$E910)</f>
        <v>-0.62951670510345836</v>
      </c>
      <c r="L912" s="12">
        <f>INDEX('Flow probs &amp; rates'!$E$4:$E$5999,UsefulSeries!$E910)</f>
        <v>0.62951670510345836</v>
      </c>
      <c r="M912" s="12"/>
      <c r="N912" s="12"/>
      <c r="O912" s="12"/>
      <c r="P912" s="12">
        <f t="array" aca="1" ref="P912:U917" ca="1">MINVERSE(A912:F917)</f>
        <v>47.06370566783778</v>
      </c>
      <c r="Q912" s="12">
        <f ca="1"/>
        <v>0.64780333628173359</v>
      </c>
      <c r="R912" s="12">
        <f ca="1"/>
        <v>0</v>
      </c>
      <c r="S912" s="12">
        <f ca="1"/>
        <v>0</v>
      </c>
      <c r="T912" s="12">
        <f ca="1"/>
        <v>0</v>
      </c>
      <c r="U912" s="12">
        <f ca="1"/>
        <v>0</v>
      </c>
      <c r="V912" s="12"/>
      <c r="W912" s="12">
        <f ca="1">INDEX(P$8:P$6003,UsefulSeries!$I908)</f>
        <v>0</v>
      </c>
      <c r="X912" s="12">
        <f ca="1">INDEX(Q$8:Q$6003,UsefulSeries!$I908)</f>
        <v>0</v>
      </c>
      <c r="Y912" s="12">
        <f ca="1">INDEX(R$8:R$6003,UsefulSeries!$I908)</f>
        <v>0.15277992865745518</v>
      </c>
      <c r="Z912" s="12">
        <f ca="1">INDEX(S$8:S$6003,UsefulSeries!$I908)</f>
        <v>5.3288156115203517E-2</v>
      </c>
      <c r="AA912" s="12">
        <f ca="1">INDEX(T$8:T$6003,UsefulSeries!$I908)</f>
        <v>0</v>
      </c>
      <c r="AB912" s="12">
        <f ca="1">INDEX(U$8:U$6003,UsefulSeries!$I908)</f>
        <v>0</v>
      </c>
      <c r="AC912" s="12">
        <f>INDEX( K$8:K$6003,UsefulSeries!$I908)</f>
        <v>2.899017942635532E-2</v>
      </c>
      <c r="AD912" s="12">
        <f>INDEX(L$8:L$6003,UsefulSeries!$I908)</f>
        <v>-2.899017942635532E-2</v>
      </c>
      <c r="AE912" s="12"/>
      <c r="AF912" s="12"/>
      <c r="AG912" s="12"/>
      <c r="AH912" s="12"/>
      <c r="AI912" s="12"/>
      <c r="AJ912" s="12"/>
      <c r="AK912" s="12"/>
      <c r="AL912" s="12"/>
      <c r="AM912" s="12"/>
      <c r="AN912" s="12">
        <f t="shared" ca="1" si="135"/>
        <v>0</v>
      </c>
      <c r="AO912" s="12">
        <f t="shared" ca="1" si="136"/>
        <v>0</v>
      </c>
      <c r="AP912" s="12">
        <f t="shared" ca="1" si="137"/>
        <v>0.15277992865745518</v>
      </c>
      <c r="AQ912" s="12">
        <f t="shared" ca="1" si="138"/>
        <v>5.3288156115203517E-2</v>
      </c>
      <c r="AR912" s="12">
        <f t="shared" ca="1" si="139"/>
        <v>0</v>
      </c>
      <c r="AS912" s="12">
        <f t="shared" ca="1" si="140"/>
        <v>0</v>
      </c>
      <c r="AT912" s="12">
        <f t="shared" si="141"/>
        <v>2.899017942635532E-2</v>
      </c>
      <c r="AU912" s="12">
        <f t="shared" si="142"/>
        <v>-2.899017942635532E-2</v>
      </c>
      <c r="AV912" s="12"/>
      <c r="AW912" s="12">
        <f ca="1">INDEX(I$8:I$6003,UsefulSeries!$I908)</f>
        <v>0.29138268105580212</v>
      </c>
      <c r="AX912" s="12"/>
      <c r="AY912" s="12"/>
      <c r="AZ912" s="12">
        <f ca="1"/>
        <v>5.3288156115203517E-2</v>
      </c>
      <c r="BA912" s="12"/>
      <c r="BB912" s="12">
        <f t="shared" ca="1" si="143"/>
        <v>5.3288156115203517E-2</v>
      </c>
      <c r="BC912" s="12"/>
      <c r="BD912" s="38">
        <f ca="1"/>
        <v>0.29319290597021114</v>
      </c>
    </row>
    <row r="913" spans="1:56" x14ac:dyDescent="0.35">
      <c r="A913" s="12">
        <f ca="1">-INDEX('Flow probs &amp; rates'!$K$5:$K$5999,UsefulSeries!$E910,0)*(INDEX('Flow probs &amp; rates'!$L$5:$L$5999,UsefulSeries!$E910,0))/INDEX('Flow probs &amp; rates'!$E$4:$E$5999,UsefulSeries!$E910,0)</f>
        <v>-3.159726330499249E-4</v>
      </c>
      <c r="B913" s="12">
        <f ca="1">INDEX('Flow probs &amp; rates'!$L$5:$L$5999,UsefulSeries!$E910,0)*(1-INDEX('Flow probs &amp; rates'!$L$5:$L$5999,UsefulSeries!$E910,0))/INDEX('Flow probs &amp; rates'!$E$4:$E$5999,UsefulSeries!$E910,0)</f>
        <v>2.2955798724824655E-2</v>
      </c>
      <c r="C913" s="12">
        <v>0</v>
      </c>
      <c r="D913" s="12">
        <v>0</v>
      </c>
      <c r="E913" s="12">
        <v>0</v>
      </c>
      <c r="F913" s="12">
        <v>0</v>
      </c>
      <c r="G913" s="12"/>
      <c r="H913" s="12"/>
      <c r="I913" s="12">
        <f ca="1">INDEX('Flow probs &amp; rates'!$L$5:$L$5999,UsefulSeries!$E910)</f>
        <v>1.4666154875089911E-2</v>
      </c>
      <c r="J913" s="12"/>
      <c r="K913" s="12">
        <f>-INDEX('Flow probs &amp; rates'!$E$4:$E$5999,UsefulSeries!$E910)</f>
        <v>-0.62951670510345836</v>
      </c>
      <c r="L913" s="12"/>
      <c r="M913" s="12"/>
      <c r="N913" s="12"/>
      <c r="O913" s="12"/>
      <c r="P913" s="12">
        <f ca="1"/>
        <v>0.64780333628173359</v>
      </c>
      <c r="Q913" s="12">
        <f ca="1"/>
        <v>43.570894662194043</v>
      </c>
      <c r="R913" s="12">
        <f ca="1"/>
        <v>0</v>
      </c>
      <c r="S913" s="12">
        <f ca="1"/>
        <v>0</v>
      </c>
      <c r="T913" s="12">
        <f ca="1"/>
        <v>0</v>
      </c>
      <c r="U913" s="12">
        <f ca="1"/>
        <v>0</v>
      </c>
      <c r="V913" s="12"/>
      <c r="W913" s="12">
        <f ca="1">INDEX(P$9:P$6003,UsefulSeries!$I908)</f>
        <v>0</v>
      </c>
      <c r="X913" s="12">
        <f ca="1">INDEX(Q$9:Q$6003,UsefulSeries!$I908)</f>
        <v>0</v>
      </c>
      <c r="Y913" s="12">
        <f ca="1">INDEX(R$9:R$6003,UsefulSeries!$I908)</f>
        <v>5.3288156115203517E-2</v>
      </c>
      <c r="Z913" s="12">
        <f ca="1">INDEX(S$9:S$6003,UsefulSeries!$I908)</f>
        <v>0.22942321557530454</v>
      </c>
      <c r="AA913" s="12">
        <f ca="1">INDEX(T$9:T$6003,UsefulSeries!$I908)</f>
        <v>0</v>
      </c>
      <c r="AB913" s="12">
        <f ca="1">INDEX(U$9:U$6003,UsefulSeries!$I908)</f>
        <v>0</v>
      </c>
      <c r="AC913" s="12">
        <f>INDEX( K$9:K$6003,UsefulSeries!$I908)</f>
        <v>0</v>
      </c>
      <c r="AD913" s="12">
        <f>INDEX(L$9:L$6003,UsefulSeries!$I908)</f>
        <v>-2.899017942635532E-2</v>
      </c>
      <c r="AE913" s="12"/>
      <c r="AF913" s="12"/>
      <c r="AG913" s="12"/>
      <c r="AH913" s="12"/>
      <c r="AI913" s="12"/>
      <c r="AJ913" s="12"/>
      <c r="AK913" s="12"/>
      <c r="AL913" s="12"/>
      <c r="AM913" s="12"/>
      <c r="AN913" s="12">
        <f t="shared" ca="1" si="135"/>
        <v>0</v>
      </c>
      <c r="AO913" s="12">
        <f t="shared" ca="1" si="136"/>
        <v>0</v>
      </c>
      <c r="AP913" s="12">
        <f t="shared" ca="1" si="137"/>
        <v>5.3288156115203517E-2</v>
      </c>
      <c r="AQ913" s="12">
        <f t="shared" ca="1" si="138"/>
        <v>0.22942321557530454</v>
      </c>
      <c r="AR913" s="12">
        <f t="shared" ca="1" si="139"/>
        <v>0</v>
      </c>
      <c r="AS913" s="12">
        <f t="shared" ca="1" si="140"/>
        <v>0</v>
      </c>
      <c r="AT913" s="12">
        <f t="shared" si="141"/>
        <v>0</v>
      </c>
      <c r="AU913" s="12">
        <f t="shared" si="142"/>
        <v>-2.899017942635532E-2</v>
      </c>
      <c r="AV913" s="12"/>
      <c r="AW913" s="12">
        <f ca="1">INDEX(I$9:I$6003,UsefulSeries!$I908)</f>
        <v>0.16459062446294129</v>
      </c>
      <c r="AX913" s="12"/>
      <c r="AY913" s="12"/>
      <c r="AZ913" s="12">
        <f ca="1"/>
        <v>5.328815611520351E-2</v>
      </c>
      <c r="BA913" s="12"/>
      <c r="BB913" s="12">
        <f t="shared" ca="1" si="143"/>
        <v>5.328815611520351E-2</v>
      </c>
      <c r="BC913" s="12"/>
      <c r="BD913" s="38">
        <f ca="1"/>
        <v>0.17248136284214005</v>
      </c>
    </row>
    <row r="914" spans="1:56" x14ac:dyDescent="0.35">
      <c r="A914" s="12">
        <v>0</v>
      </c>
      <c r="B914" s="12">
        <v>0</v>
      </c>
      <c r="C914" s="12">
        <f ca="1">INDEX('Flow probs &amp; rates'!$M$5:$M$5999,UsefulSeries!$E910,0)*(1-INDEX('Flow probs &amp; rates'!$M$5:$M$5999,UsefulSeries!$E910,0))/INDEX('Flow probs &amp; rates'!$F$4:$F$5999,UsefulSeries!$E910,0)</f>
        <v>4.3947927177556219</v>
      </c>
      <c r="D914" s="12">
        <f ca="1">-INDEX('Flow probs &amp; rates'!$M$5:$M$5999,UsefulSeries!$E910,0)*(INDEX('Flow probs &amp; rates'!$O$5:$O$5999,UsefulSeries!$E910,0))/INDEX('Flow probs &amp; rates'!$F$4:$F$5999,UsefulSeries!$E910,0)</f>
        <v>-0.76782138641827047</v>
      </c>
      <c r="E914" s="12">
        <v>0</v>
      </c>
      <c r="F914" s="12">
        <v>0</v>
      </c>
      <c r="G914" s="12"/>
      <c r="H914" s="12"/>
      <c r="I914" s="12">
        <f ca="1">INDEX('Flow probs &amp; rates'!$M$5:$M$5999,UsefulSeries!$E910)</f>
        <v>0.21061315533987296</v>
      </c>
      <c r="J914" s="12"/>
      <c r="K914" s="12">
        <f>INDEX('Flow probs &amp; rates'!$F$4:$F$5999,UsefulSeries!$E910)</f>
        <v>3.7830055889998944E-2</v>
      </c>
      <c r="L914" s="12">
        <f>-INDEX('Flow probs &amp; rates'!$F$4:$F$5999,UsefulSeries!$E910)</f>
        <v>-3.7830055889998944E-2</v>
      </c>
      <c r="M914" s="12"/>
      <c r="N914" s="12"/>
      <c r="O914" s="12"/>
      <c r="P914" s="12">
        <f ca="1"/>
        <v>0</v>
      </c>
      <c r="Q914" s="12">
        <f ca="1"/>
        <v>0</v>
      </c>
      <c r="R914" s="12">
        <f ca="1"/>
        <v>0.23768727712894414</v>
      </c>
      <c r="S914" s="12">
        <f ca="1"/>
        <v>5.806860217508663E-2</v>
      </c>
      <c r="T914" s="12">
        <f ca="1"/>
        <v>0</v>
      </c>
      <c r="U914" s="12">
        <f ca="1"/>
        <v>0</v>
      </c>
      <c r="V914" s="12"/>
      <c r="W914" s="12">
        <f ca="1">INDEX(P$10:P$6003,UsefulSeries!$I908)</f>
        <v>0</v>
      </c>
      <c r="X914" s="12">
        <f ca="1">INDEX(Q$10:Q$6003,UsefulSeries!$I908)</f>
        <v>0</v>
      </c>
      <c r="Y914" s="12">
        <f ca="1">INDEX(R$10:R$6003,UsefulSeries!$I908)</f>
        <v>0</v>
      </c>
      <c r="Z914" s="12">
        <f ca="1">INDEX(S$10:S$6003,UsefulSeries!$I908)</f>
        <v>0</v>
      </c>
      <c r="AA914" s="12">
        <f ca="1">INDEX(T$10:T$6003,UsefulSeries!$I908)</f>
        <v>12.913813053635872</v>
      </c>
      <c r="AB914" s="12">
        <f ca="1">INDEX(U$10:U$6003,UsefulSeries!$I908)</f>
        <v>0.34455268590740024</v>
      </c>
      <c r="AC914" s="12">
        <f>INDEX( K$10:K$6003,UsefulSeries!$I908)</f>
        <v>0.32906860928936771</v>
      </c>
      <c r="AD914" s="12">
        <f>INDEX(L$10:L$6003,UsefulSeries!$I908)</f>
        <v>0</v>
      </c>
      <c r="AE914" s="12"/>
      <c r="AF914" s="12"/>
      <c r="AG914" s="12"/>
      <c r="AH914" s="12"/>
      <c r="AI914" s="12"/>
      <c r="AJ914" s="12"/>
      <c r="AK914" s="12"/>
      <c r="AL914" s="12"/>
      <c r="AM914" s="12"/>
      <c r="AN914" s="12">
        <f t="shared" ca="1" si="135"/>
        <v>0</v>
      </c>
      <c r="AO914" s="12">
        <f t="shared" ca="1" si="136"/>
        <v>0</v>
      </c>
      <c r="AP914" s="12">
        <f t="shared" ca="1" si="137"/>
        <v>0</v>
      </c>
      <c r="AQ914" s="12">
        <f t="shared" ca="1" si="138"/>
        <v>0</v>
      </c>
      <c r="AR914" s="12">
        <f t="shared" ca="1" si="139"/>
        <v>12.913813053635872</v>
      </c>
      <c r="AS914" s="12">
        <f t="shared" ca="1" si="140"/>
        <v>0.34455268590740024</v>
      </c>
      <c r="AT914" s="12">
        <f t="shared" si="141"/>
        <v>0.32906860928936771</v>
      </c>
      <c r="AU914" s="12">
        <f t="shared" si="142"/>
        <v>0</v>
      </c>
      <c r="AV914" s="12"/>
      <c r="AW914" s="12">
        <f ca="1">INDEX(I$10:I$6003,UsefulSeries!$I908)</f>
        <v>2.618042746049323E-2</v>
      </c>
      <c r="AX914" s="12"/>
      <c r="AY914" s="12"/>
      <c r="AZ914" s="12">
        <f ca="1"/>
        <v>0.34455268590740024</v>
      </c>
      <c r="BA914" s="12"/>
      <c r="BB914" s="12">
        <f t="shared" ca="1" si="143"/>
        <v>0.34455268590740024</v>
      </c>
      <c r="BC914" s="12"/>
      <c r="BD914" s="38">
        <f ca="1"/>
        <v>2.5148847239716332E-2</v>
      </c>
    </row>
    <row r="915" spans="1:56" x14ac:dyDescent="0.35">
      <c r="A915" s="12">
        <v>0</v>
      </c>
      <c r="B915" s="12">
        <v>0</v>
      </c>
      <c r="C915" s="12">
        <f ca="1">-INDEX('Flow probs &amp; rates'!$M$5:$M$5999,UsefulSeries!$E910,0)*(INDEX('Flow probs &amp; rates'!$O$5:$O$5999,UsefulSeries!$E910,0))/INDEX('Flow probs &amp; rates'!$F$4:$F$5999,UsefulSeries!$E910,0)</f>
        <v>-0.76782138641827047</v>
      </c>
      <c r="D915" s="12">
        <f ca="1">INDEX('Flow probs &amp; rates'!$O$5:$O$5999,UsefulSeries!$E910,0)*(1-INDEX('Flow probs &amp; rates'!$O$5:$O$5999,UsefulSeries!$E910,0))/INDEX('Flow probs &amp; rates'!$F$4:$F$5999,UsefulSeries!$E910,0)</f>
        <v>3.142858064825758</v>
      </c>
      <c r="E915" s="12">
        <v>0</v>
      </c>
      <c r="F915" s="12">
        <v>0</v>
      </c>
      <c r="G915" s="12"/>
      <c r="H915" s="12"/>
      <c r="I915" s="12">
        <f ca="1">INDEX('Flow probs &amp; rates'!$O$5:$O$5999,UsefulSeries!$E910)</f>
        <v>0.13791506002968357</v>
      </c>
      <c r="J915" s="12"/>
      <c r="K915" s="12"/>
      <c r="L915" s="12">
        <f>-INDEX('Flow probs &amp; rates'!$F$4:$F$5999,UsefulSeries!$E910)</f>
        <v>-3.7830055889998944E-2</v>
      </c>
      <c r="M915" s="12"/>
      <c r="N915" s="12"/>
      <c r="O915" s="12"/>
      <c r="P915" s="12">
        <f ca="1"/>
        <v>0</v>
      </c>
      <c r="Q915" s="12">
        <f ca="1"/>
        <v>0</v>
      </c>
      <c r="R915" s="12">
        <f ca="1"/>
        <v>5.806860217508663E-2</v>
      </c>
      <c r="S915" s="12">
        <f ca="1"/>
        <v>0.33236827533519514</v>
      </c>
      <c r="T915" s="12">
        <f ca="1"/>
        <v>0</v>
      </c>
      <c r="U915" s="12">
        <f ca="1"/>
        <v>0</v>
      </c>
      <c r="V915" s="12"/>
      <c r="W915" s="12">
        <f ca="1">INDEX(P$11:P$6003,UsefulSeries!$I908)</f>
        <v>0</v>
      </c>
      <c r="X915" s="12">
        <f ca="1">INDEX(Q$11:Q$6003,UsefulSeries!$I908)</f>
        <v>0</v>
      </c>
      <c r="Y915" s="12">
        <f ca="1">INDEX(R$11:R$6003,UsefulSeries!$I908)</f>
        <v>0</v>
      </c>
      <c r="Z915" s="12">
        <f ca="1">INDEX(S$11:S$6003,UsefulSeries!$I908)</f>
        <v>0</v>
      </c>
      <c r="AA915" s="12">
        <f ca="1">INDEX(T$11:T$6003,UsefulSeries!$I908)</f>
        <v>0.34455268590740024</v>
      </c>
      <c r="AB915" s="12">
        <f ca="1">INDEX(U$11:U$6003,UsefulSeries!$I908)</f>
        <v>17.886251639913368</v>
      </c>
      <c r="AC915" s="12">
        <f>INDEX( K$11:K$6003,UsefulSeries!$I908)</f>
        <v>0</v>
      </c>
      <c r="AD915" s="12">
        <f>INDEX(L$11:L$6003,UsefulSeries!$I908)</f>
        <v>0.32906860928936771</v>
      </c>
      <c r="AE915" s="12"/>
      <c r="AF915" s="12"/>
      <c r="AG915" s="12"/>
      <c r="AH915" s="12"/>
      <c r="AI915" s="12"/>
      <c r="AJ915" s="12"/>
      <c r="AK915" s="12"/>
      <c r="AL915" s="12"/>
      <c r="AM915" s="12"/>
      <c r="AN915" s="12">
        <f t="shared" ca="1" si="135"/>
        <v>0</v>
      </c>
      <c r="AO915" s="12">
        <f t="shared" ca="1" si="136"/>
        <v>0</v>
      </c>
      <c r="AP915" s="12">
        <f t="shared" ca="1" si="137"/>
        <v>0</v>
      </c>
      <c r="AQ915" s="12">
        <f t="shared" ca="1" si="138"/>
        <v>0</v>
      </c>
      <c r="AR915" s="12">
        <f t="shared" ca="1" si="139"/>
        <v>0.34455268590740024</v>
      </c>
      <c r="AS915" s="12">
        <f t="shared" ca="1" si="140"/>
        <v>17.886251639913368</v>
      </c>
      <c r="AT915" s="12">
        <f t="shared" si="141"/>
        <v>0</v>
      </c>
      <c r="AU915" s="12">
        <f t="shared" si="142"/>
        <v>0.32906860928936771</v>
      </c>
      <c r="AV915" s="12"/>
      <c r="AW915" s="12">
        <f ca="1">INDEX(I$11:I$6003,UsefulSeries!$I908)</f>
        <v>1.8759221108068262E-2</v>
      </c>
      <c r="AX915" s="12"/>
      <c r="AY915" s="12"/>
      <c r="AZ915" s="12">
        <f ca="1"/>
        <v>0.34455268590740024</v>
      </c>
      <c r="BA915" s="12"/>
      <c r="BB915" s="12">
        <f t="shared" ca="1" si="143"/>
        <v>0.34455268590740024</v>
      </c>
      <c r="BC915" s="12"/>
      <c r="BD915" s="38">
        <f ca="1"/>
        <v>1.7569004077399274E-2</v>
      </c>
    </row>
    <row r="916" spans="1:56" x14ac:dyDescent="0.35">
      <c r="A916" s="12">
        <v>0</v>
      </c>
      <c r="B916" s="12">
        <v>0</v>
      </c>
      <c r="C916" s="12">
        <v>0</v>
      </c>
      <c r="D916" s="12">
        <v>0</v>
      </c>
      <c r="E916" s="12">
        <f ca="1">INDEX('Flow probs &amp; rates'!$P$5:$P$5999,UsefulSeries!$E910,0)*(1-INDEX('Flow probs &amp; rates'!$P$5:$P$5999,UsefulSeries!$E910,0))/INDEX('Flow probs &amp; rates'!$G$4:$G$5999,UsefulSeries!$E910,0)</f>
        <v>6.9013814075676819E-2</v>
      </c>
      <c r="F916" s="12">
        <f ca="1">-INDEX('Flow probs &amp; rates'!$P$5:$P$5999,UsefulSeries!$E910,0)*(INDEX('Flow probs &amp; rates'!$Q$5:$Q$5999,UsefulSeries!$E910,0))/INDEX('Flow probs &amp; rates'!$G$4:$G$5999,UsefulSeries!$E910,0)</f>
        <v>-1.3395841987728556E-3</v>
      </c>
      <c r="G916" s="12"/>
      <c r="H916" s="12"/>
      <c r="I916" s="12">
        <f ca="1">INDEX('Flow probs &amp; rates'!$P$5:$P$5999,UsefulSeries!$E910)</f>
        <v>2.3510408076387483E-2</v>
      </c>
      <c r="J916" s="12"/>
      <c r="K916" s="12">
        <f>INDEX('Flow probs &amp; rates'!$G$4:$G$5999,UsefulSeries!$E910)</f>
        <v>0.33265323900654264</v>
      </c>
      <c r="L916" s="12"/>
      <c r="M916" s="12"/>
      <c r="N916" s="12"/>
      <c r="O916" s="12"/>
      <c r="P916" s="12">
        <f ca="1"/>
        <v>0</v>
      </c>
      <c r="Q916" s="12">
        <f ca="1"/>
        <v>0</v>
      </c>
      <c r="R916" s="12">
        <f ca="1"/>
        <v>0</v>
      </c>
      <c r="S916" s="12">
        <f ca="1"/>
        <v>0</v>
      </c>
      <c r="T916" s="12">
        <f ca="1"/>
        <v>14.496595971174132</v>
      </c>
      <c r="U916" s="12">
        <f ca="1"/>
        <v>0.34740562425537369</v>
      </c>
      <c r="V916" s="12"/>
      <c r="W916" s="12"/>
      <c r="X916" s="12"/>
      <c r="Y916" s="12"/>
      <c r="Z916" s="12"/>
      <c r="AA916" s="12"/>
      <c r="AB916" s="12"/>
      <c r="AC916" s="12"/>
      <c r="AD916" s="12"/>
      <c r="AE916" s="12">
        <f t="array" ref="AE916:AJ917">TRANSPOSE(AC910:AD915)</f>
        <v>-0.64194121128427695</v>
      </c>
      <c r="AF916" s="12">
        <v>-0.64194121128427695</v>
      </c>
      <c r="AG916" s="12">
        <v>2.899017942635532E-2</v>
      </c>
      <c r="AH916" s="12">
        <v>0</v>
      </c>
      <c r="AI916" s="12">
        <v>0.32906860928936771</v>
      </c>
      <c r="AJ916" s="12">
        <v>0</v>
      </c>
      <c r="AK916" s="12"/>
      <c r="AL916" s="12"/>
      <c r="AM916" s="12"/>
      <c r="AN916" s="12">
        <f t="shared" si="135"/>
        <v>-0.64194121128427695</v>
      </c>
      <c r="AO916" s="12">
        <f t="shared" si="136"/>
        <v>-0.64194121128427695</v>
      </c>
      <c r="AP916" s="12">
        <f t="shared" si="137"/>
        <v>2.899017942635532E-2</v>
      </c>
      <c r="AQ916" s="12">
        <f t="shared" si="138"/>
        <v>0</v>
      </c>
      <c r="AR916" s="12">
        <f t="shared" si="139"/>
        <v>0.32906860928936771</v>
      </c>
      <c r="AS916" s="12">
        <f t="shared" si="140"/>
        <v>0</v>
      </c>
      <c r="AT916" s="12">
        <f t="shared" si="141"/>
        <v>0</v>
      </c>
      <c r="AU916" s="12">
        <f t="shared" si="142"/>
        <v>0</v>
      </c>
      <c r="AV916" s="12"/>
      <c r="AW916" s="12"/>
      <c r="AX916" s="12">
        <f>INDEX($N$6:$N$6003,UsefulSeries!$K908)</f>
        <v>2.0589645565516346E-4</v>
      </c>
      <c r="AY916" s="12"/>
      <c r="AZ916" s="12"/>
      <c r="BA916" s="12"/>
      <c r="BB916" s="12">
        <f t="shared" si="143"/>
        <v>2.0589645565516346E-4</v>
      </c>
      <c r="BC916" s="12"/>
      <c r="BD916" s="38">
        <f ca="1"/>
        <v>4.1729068674538718E-2</v>
      </c>
    </row>
    <row r="917" spans="1:56" x14ac:dyDescent="0.35">
      <c r="A917" s="12">
        <v>0</v>
      </c>
      <c r="B917" s="12">
        <v>0</v>
      </c>
      <c r="C917" s="12">
        <v>0</v>
      </c>
      <c r="D917" s="12">
        <v>0</v>
      </c>
      <c r="E917" s="12">
        <f ca="1">-INDEX('Flow probs &amp; rates'!$P$5:$P$5999,UsefulSeries!$E910,0)*(INDEX('Flow probs &amp; rates'!$Q$5:$Q$5999,UsefulSeries!$E910,0))/INDEX('Flow probs &amp; rates'!$G$4:$G$5999,UsefulSeries!$E910,0)</f>
        <v>-1.3395841987728556E-3</v>
      </c>
      <c r="F917" s="12">
        <f ca="1">INDEX('Flow probs &amp; rates'!$Q$5:$Q$5999,UsefulSeries!$E910,0)*(1-INDEX('Flow probs &amp; rates'!$Q$5:$Q$5999,UsefulSeries!$E910,0))/INDEX('Flow probs &amp; rates'!$G$4:$G$5999,UsefulSeries!$E910,0)</f>
        <v>5.5898377985683194E-2</v>
      </c>
      <c r="G917" s="12"/>
      <c r="H917" s="12"/>
      <c r="I917" s="12">
        <f ca="1">INDEX('Flow probs &amp; rates'!$Q$5:$Q$5999,UsefulSeries!$E910)</f>
        <v>1.895403181416179E-2</v>
      </c>
      <c r="J917" s="12"/>
      <c r="K917" s="12"/>
      <c r="L917" s="12">
        <f>INDEX('Flow probs &amp; rates'!$G$4:$G$5999,UsefulSeries!$E910)</f>
        <v>0.33265323900654264</v>
      </c>
      <c r="M917" s="12"/>
      <c r="N917" s="12"/>
      <c r="O917" s="12"/>
      <c r="P917" s="12">
        <f ca="1"/>
        <v>0</v>
      </c>
      <c r="Q917" s="12">
        <f ca="1"/>
        <v>0</v>
      </c>
      <c r="R917" s="12">
        <f ca="1"/>
        <v>0</v>
      </c>
      <c r="S917" s="12">
        <f ca="1"/>
        <v>0</v>
      </c>
      <c r="T917" s="12">
        <f ca="1"/>
        <v>0.34740562425537369</v>
      </c>
      <c r="U917" s="12">
        <f ca="1"/>
        <v>17.897932196548862</v>
      </c>
      <c r="V917" s="12"/>
      <c r="W917" s="12"/>
      <c r="X917" s="12"/>
      <c r="Y917" s="12"/>
      <c r="Z917" s="12"/>
      <c r="AA917" s="12"/>
      <c r="AB917" s="12"/>
      <c r="AC917" s="12"/>
      <c r="AD917" s="12"/>
      <c r="AE917" s="12">
        <v>0.64194121128427695</v>
      </c>
      <c r="AF917" s="12">
        <v>0</v>
      </c>
      <c r="AG917" s="12">
        <v>-2.899017942635532E-2</v>
      </c>
      <c r="AH917" s="12">
        <v>-2.899017942635532E-2</v>
      </c>
      <c r="AI917" s="12">
        <v>0</v>
      </c>
      <c r="AJ917" s="12">
        <v>0.32906860928936771</v>
      </c>
      <c r="AK917" s="12"/>
      <c r="AL917" s="12"/>
      <c r="AM917" s="12"/>
      <c r="AN917" s="12">
        <f t="shared" si="135"/>
        <v>0.64194121128427695</v>
      </c>
      <c r="AO917" s="12">
        <f t="shared" si="136"/>
        <v>0</v>
      </c>
      <c r="AP917" s="12">
        <f t="shared" si="137"/>
        <v>-2.899017942635532E-2</v>
      </c>
      <c r="AQ917" s="12">
        <f t="shared" si="138"/>
        <v>-2.899017942635532E-2</v>
      </c>
      <c r="AR917" s="12">
        <f t="shared" si="139"/>
        <v>0</v>
      </c>
      <c r="AS917" s="12">
        <f t="shared" si="140"/>
        <v>0.32906860928936771</v>
      </c>
      <c r="AT917" s="12">
        <f t="shared" si="141"/>
        <v>0</v>
      </c>
      <c r="AU917" s="12">
        <f t="shared" si="142"/>
        <v>0</v>
      </c>
      <c r="AV917" s="12"/>
      <c r="AW917" s="12"/>
      <c r="AX917" s="12">
        <f>INDEX('Margin error adjustment'!N$7:N$6003,UsefulSeries!$K908)</f>
        <v>-9.279984786438461E-4</v>
      </c>
      <c r="AY917" s="12"/>
      <c r="AZ917" s="12"/>
      <c r="BA917" s="12"/>
      <c r="BB917" s="12">
        <f t="shared" si="143"/>
        <v>-9.279984786438461E-4</v>
      </c>
      <c r="BC917" s="12"/>
      <c r="BD917" s="38">
        <f ca="1"/>
        <v>6.5773381117069568E-2</v>
      </c>
    </row>
    <row r="918" spans="1:56" x14ac:dyDescent="0.35">
      <c r="A918" s="12">
        <f ca="1">INDEX('Flow probs &amp; rates'!$K$5:$K$5999,UsefulSeries!$E916,0)*(1-INDEX('Flow probs &amp; rates'!$K$5:$K$5999,UsefulSeries!$E916,0))/INDEX('Flow probs &amp; rates'!$E$4:$E$5999,UsefulSeries!$E916,0)</f>
        <v>2.1383816112441858E-2</v>
      </c>
      <c r="B918" s="12">
        <f ca="1">-INDEX('Flow probs &amp; rates'!$K$5:$K$5999,UsefulSeries!$E916,0)*(INDEX('Flow probs &amp; rates'!$L$5:$L$5999,UsefulSeries!$E916,0))/INDEX('Flow probs &amp; rates'!$E$4:$E$5999,UsefulSeries!$E916,0)</f>
        <v>-3.0507673060669297E-4</v>
      </c>
      <c r="C918" s="12">
        <v>0</v>
      </c>
      <c r="D918" s="12">
        <v>0</v>
      </c>
      <c r="E918" s="12">
        <v>0</v>
      </c>
      <c r="F918" s="12">
        <v>0</v>
      </c>
      <c r="G918" s="12"/>
      <c r="H918" s="12"/>
      <c r="I918" s="12">
        <f ca="1">INDEX('Flow probs &amp; rates'!$K$5:$K$5999,UsefulSeries!$E916)</f>
        <v>1.3603298609511672E-2</v>
      </c>
      <c r="J918" s="12"/>
      <c r="K918" s="12">
        <f>-INDEX('Flow probs &amp; rates'!$E$4:$E$5999,UsefulSeries!$E916)</f>
        <v>-0.62749552305796896</v>
      </c>
      <c r="L918" s="12">
        <f>INDEX('Flow probs &amp; rates'!$E$4:$E$5999,UsefulSeries!$E916)</f>
        <v>0.62749552305796896</v>
      </c>
      <c r="M918" s="12"/>
      <c r="N918" s="12"/>
      <c r="O918" s="12"/>
      <c r="P918" s="12">
        <f t="array" aca="1" ref="P918:U923" ca="1">MINVERSE(A918:F923)</f>
        <v>46.773544906594964</v>
      </c>
      <c r="Q918" s="12">
        <f ca="1"/>
        <v>0.64535636420622311</v>
      </c>
      <c r="R918" s="12">
        <f ca="1"/>
        <v>0</v>
      </c>
      <c r="S918" s="12">
        <f ca="1"/>
        <v>0</v>
      </c>
      <c r="T918" s="12">
        <f ca="1"/>
        <v>0</v>
      </c>
      <c r="U918" s="12">
        <f ca="1"/>
        <v>0</v>
      </c>
      <c r="V918" s="12"/>
      <c r="W918" s="12">
        <f ca="1">INDEX(P$6:P$6003,UsefulSeries!$I916)</f>
        <v>59.74632808078325</v>
      </c>
      <c r="X918" s="12">
        <f ca="1">INDEX(Q$6:Q$6003,UsefulSeries!$I916)</f>
        <v>0.65866910074687302</v>
      </c>
      <c r="Y918" s="12">
        <f ca="1">INDEX(R$6:R$6003,UsefulSeries!$I916)</f>
        <v>0</v>
      </c>
      <c r="Z918" s="12">
        <f ca="1">INDEX(S$6:S$6003,UsefulSeries!$I916)</f>
        <v>0</v>
      </c>
      <c r="AA918" s="12">
        <f ca="1">INDEX(T$6:T$6003,UsefulSeries!$I916)</f>
        <v>0</v>
      </c>
      <c r="AB918" s="12">
        <f ca="1">INDEX(U$6:U$6003,UsefulSeries!$I916)</f>
        <v>0</v>
      </c>
      <c r="AC918" s="12">
        <f>INDEX( K$6:K$6003,UsefulSeries!$I916)</f>
        <v>-0.64214710773993211</v>
      </c>
      <c r="AD918" s="12">
        <f>INDEX(L$6:L$6003,UsefulSeries!$I916)</f>
        <v>0.64214710773993211</v>
      </c>
      <c r="AE918" s="12"/>
      <c r="AF918" s="12"/>
      <c r="AG918" s="12"/>
      <c r="AH918" s="12"/>
      <c r="AI918" s="12"/>
      <c r="AJ918" s="12"/>
      <c r="AK918" s="12"/>
      <c r="AL918" s="12"/>
      <c r="AM918" s="12"/>
      <c r="AN918" s="12">
        <f t="shared" ca="1" si="135"/>
        <v>59.74632808078325</v>
      </c>
      <c r="AO918" s="12">
        <f t="shared" ca="1" si="136"/>
        <v>0.65866910074687302</v>
      </c>
      <c r="AP918" s="12">
        <f t="shared" ca="1" si="137"/>
        <v>0</v>
      </c>
      <c r="AQ918" s="12">
        <f t="shared" ca="1" si="138"/>
        <v>0</v>
      </c>
      <c r="AR918" s="12">
        <f t="shared" ca="1" si="139"/>
        <v>0</v>
      </c>
      <c r="AS918" s="12">
        <f t="shared" ca="1" si="140"/>
        <v>0</v>
      </c>
      <c r="AT918" s="12">
        <f t="shared" si="141"/>
        <v>-0.64214710773993211</v>
      </c>
      <c r="AU918" s="12">
        <f t="shared" si="142"/>
        <v>0.64214710773993211</v>
      </c>
      <c r="AV918" s="12"/>
      <c r="AW918" s="12">
        <f ca="1">INDEX(I$6:I$6003,UsefulSeries!$I916)</f>
        <v>1.0867702644250821E-2</v>
      </c>
      <c r="AX918" s="12"/>
      <c r="AY918" s="12"/>
      <c r="AZ918" s="12">
        <f t="array" aca="1" ref="AZ918:AZ923" ca="1">MMULT(W918:AB923,AW918:AW923)</f>
        <v>0.65866910074687302</v>
      </c>
      <c r="BA918" s="12"/>
      <c r="BB918" s="12">
        <f t="shared" ca="1" si="143"/>
        <v>0.65866910074687302</v>
      </c>
      <c r="BC918" s="12"/>
      <c r="BD918" s="38">
        <f t="array" aca="1" ref="BD918:BD925" ca="1">MMULT(MINVERSE(AN918:AU925),BB918:BB925)</f>
        <v>1.1054760978302193E-2</v>
      </c>
    </row>
    <row r="919" spans="1:56" x14ac:dyDescent="0.35">
      <c r="A919" s="12">
        <f ca="1">-INDEX('Flow probs &amp; rates'!$K$5:$K$5999,UsefulSeries!$E916,0)*(INDEX('Flow probs &amp; rates'!$L$5:$L$5999,UsefulSeries!$E916,0))/INDEX('Flow probs &amp; rates'!$E$4:$E$5999,UsefulSeries!$E916,0)</f>
        <v>-3.0507673060669297E-4</v>
      </c>
      <c r="B919" s="12">
        <f ca="1">INDEX('Flow probs &amp; rates'!$L$5:$L$5999,UsefulSeries!$E916,0)*(1-INDEX('Flow probs &amp; rates'!$L$5:$L$5999,UsefulSeries!$E916,0))/INDEX('Flow probs &amp; rates'!$E$4:$E$5999,UsefulSeries!$E916,0)</f>
        <v>2.2111070643179583E-2</v>
      </c>
      <c r="C919" s="12">
        <v>0</v>
      </c>
      <c r="D919" s="12">
        <v>0</v>
      </c>
      <c r="E919" s="12">
        <v>0</v>
      </c>
      <c r="F919" s="12">
        <v>0</v>
      </c>
      <c r="G919" s="12"/>
      <c r="H919" s="12"/>
      <c r="I919" s="12">
        <f ca="1">INDEX('Flow probs &amp; rates'!$L$5:$L$5999,UsefulSeries!$E916)</f>
        <v>1.4072636949321071E-2</v>
      </c>
      <c r="J919" s="12"/>
      <c r="K919" s="12">
        <f>-INDEX('Flow probs &amp; rates'!$E$4:$E$5999,UsefulSeries!$E916)</f>
        <v>-0.62749552305796896</v>
      </c>
      <c r="L919" s="12"/>
      <c r="M919" s="12"/>
      <c r="N919" s="12"/>
      <c r="O919" s="12"/>
      <c r="P919" s="12">
        <f ca="1"/>
        <v>0.64535636420622311</v>
      </c>
      <c r="Q919" s="12">
        <f ca="1"/>
        <v>45.23511770870266</v>
      </c>
      <c r="R919" s="12">
        <f ca="1"/>
        <v>0</v>
      </c>
      <c r="S919" s="12">
        <f ca="1"/>
        <v>0</v>
      </c>
      <c r="T919" s="12">
        <f ca="1"/>
        <v>0</v>
      </c>
      <c r="U919" s="12">
        <f ca="1"/>
        <v>0</v>
      </c>
      <c r="V919" s="12"/>
      <c r="W919" s="12">
        <f ca="1">INDEX(P$7:P$6003,UsefulSeries!$I916)</f>
        <v>0.65866910074687302</v>
      </c>
      <c r="X919" s="12">
        <f ca="1">INDEX(Q$7:Q$6003,UsefulSeries!$I916)</f>
        <v>45.8287575288592</v>
      </c>
      <c r="Y919" s="12">
        <f ca="1">INDEX(R$7:R$6003,UsefulSeries!$I916)</f>
        <v>0</v>
      </c>
      <c r="Z919" s="12">
        <f ca="1">INDEX(S$7:S$6003,UsefulSeries!$I916)</f>
        <v>0</v>
      </c>
      <c r="AA919" s="12">
        <f ca="1">INDEX(T$7:T$6003,UsefulSeries!$I916)</f>
        <v>0</v>
      </c>
      <c r="AB919" s="12">
        <f ca="1">INDEX(U$7:U$6003,UsefulSeries!$I916)</f>
        <v>0</v>
      </c>
      <c r="AC919" s="12">
        <f>INDEX( K$7:K$6003,UsefulSeries!$I916,1)</f>
        <v>-0.64214710773993211</v>
      </c>
      <c r="AD919" s="12">
        <f>INDEX(L$7:L$6003,UsefulSeries!$I916,1)</f>
        <v>0</v>
      </c>
      <c r="AE919" s="12"/>
      <c r="AF919" s="12"/>
      <c r="AG919" s="12"/>
      <c r="AH919" s="12"/>
      <c r="AI919" s="12"/>
      <c r="AJ919" s="12"/>
      <c r="AK919" s="12"/>
      <c r="AL919" s="12"/>
      <c r="AM919" s="12"/>
      <c r="AN919" s="12">
        <f t="shared" ca="1" si="135"/>
        <v>0.65866910074687302</v>
      </c>
      <c r="AO919" s="12">
        <f t="shared" ca="1" si="136"/>
        <v>45.8287575288592</v>
      </c>
      <c r="AP919" s="12">
        <f t="shared" ca="1" si="137"/>
        <v>0</v>
      </c>
      <c r="AQ919" s="12">
        <f t="shared" ca="1" si="138"/>
        <v>0</v>
      </c>
      <c r="AR919" s="12">
        <f t="shared" ca="1" si="139"/>
        <v>0</v>
      </c>
      <c r="AS919" s="12">
        <f t="shared" ca="1" si="140"/>
        <v>0</v>
      </c>
      <c r="AT919" s="12">
        <f t="shared" si="141"/>
        <v>-0.64214710773993211</v>
      </c>
      <c r="AU919" s="12">
        <f t="shared" si="142"/>
        <v>0</v>
      </c>
      <c r="AV919" s="12"/>
      <c r="AW919" s="12">
        <f ca="1">INDEX(I$7:I$6003,UsefulSeries!$I916)</f>
        <v>1.4216202139207715E-2</v>
      </c>
      <c r="AX919" s="12"/>
      <c r="AY919" s="12"/>
      <c r="AZ919" s="12">
        <f ca="1"/>
        <v>0.65866910074687302</v>
      </c>
      <c r="BA919" s="12"/>
      <c r="BB919" s="12">
        <f t="shared" ca="1" si="143"/>
        <v>0.65866910074687302</v>
      </c>
      <c r="BC919" s="12"/>
      <c r="BD919" s="38">
        <f ca="1"/>
        <v>1.479853066074319E-2</v>
      </c>
    </row>
    <row r="920" spans="1:56" x14ac:dyDescent="0.35">
      <c r="A920" s="12">
        <v>0</v>
      </c>
      <c r="B920" s="12">
        <v>0</v>
      </c>
      <c r="C920" s="12">
        <f ca="1">INDEX('Flow probs &amp; rates'!$M$5:$M$5999,UsefulSeries!$E916,0)*(1-INDEX('Flow probs &amp; rates'!$M$5:$M$5999,UsefulSeries!$E916,0))/INDEX('Flow probs &amp; rates'!$F$4:$F$5999,UsefulSeries!$E916,0)</f>
        <v>4.4031300051890483</v>
      </c>
      <c r="D920" s="12">
        <f ca="1">-INDEX('Flow probs &amp; rates'!$M$5:$M$5999,UsefulSeries!$E916,0)*(INDEX('Flow probs &amp; rates'!$O$5:$O$5999,UsefulSeries!$E916,0))/INDEX('Flow probs &amp; rates'!$F$4:$F$5999,UsefulSeries!$E916,0)</f>
        <v>-0.80627609698231006</v>
      </c>
      <c r="E920" s="12">
        <v>0</v>
      </c>
      <c r="F920" s="12">
        <v>0</v>
      </c>
      <c r="G920" s="12"/>
      <c r="H920" s="12"/>
      <c r="I920" s="12">
        <f ca="1">INDEX('Flow probs &amp; rates'!$M$5:$M$5999,UsefulSeries!$E916)</f>
        <v>0.21280921006592421</v>
      </c>
      <c r="J920" s="12"/>
      <c r="K920" s="12">
        <f>INDEX('Flow probs &amp; rates'!$F$4:$F$5999,UsefulSeries!$E916)</f>
        <v>3.8045992278133746E-2</v>
      </c>
      <c r="L920" s="12">
        <f>-INDEX('Flow probs &amp; rates'!$F$4:$F$5999,UsefulSeries!$E916)</f>
        <v>-3.8045992278133746E-2</v>
      </c>
      <c r="M920" s="12"/>
      <c r="N920" s="12"/>
      <c r="O920" s="12"/>
      <c r="P920" s="12">
        <f ca="1"/>
        <v>0</v>
      </c>
      <c r="Q920" s="12">
        <f ca="1"/>
        <v>0</v>
      </c>
      <c r="R920" s="12">
        <f ca="1"/>
        <v>0.23794519497368444</v>
      </c>
      <c r="S920" s="12">
        <f ca="1"/>
        <v>5.9165374935125803E-2</v>
      </c>
      <c r="T920" s="12">
        <f ca="1"/>
        <v>0</v>
      </c>
      <c r="U920" s="12">
        <f ca="1"/>
        <v>0</v>
      </c>
      <c r="V920" s="12"/>
      <c r="W920" s="12">
        <f ca="1">INDEX(P$8:P$6003,UsefulSeries!$I916)</f>
        <v>0</v>
      </c>
      <c r="X920" s="12">
        <f ca="1">INDEX(Q$8:Q$6003,UsefulSeries!$I916)</f>
        <v>0</v>
      </c>
      <c r="Y920" s="12">
        <f ca="1">INDEX(R$8:R$6003,UsefulSeries!$I916)</f>
        <v>0.14649935288469776</v>
      </c>
      <c r="Z920" s="12">
        <f ca="1">INDEX(S$8:S$6003,UsefulSeries!$I916)</f>
        <v>5.2709941834892061E-2</v>
      </c>
      <c r="AA920" s="12">
        <f ca="1">INDEX(T$8:T$6003,UsefulSeries!$I916)</f>
        <v>0</v>
      </c>
      <c r="AB920" s="12">
        <f ca="1">INDEX(U$8:U$6003,UsefulSeries!$I916)</f>
        <v>0</v>
      </c>
      <c r="AC920" s="12">
        <f>INDEX( K$8:K$6003,UsefulSeries!$I916)</f>
        <v>2.8062180947711474E-2</v>
      </c>
      <c r="AD920" s="12">
        <f>INDEX(L$8:L$6003,UsefulSeries!$I916)</f>
        <v>-2.8062180947711474E-2</v>
      </c>
      <c r="AE920" s="12"/>
      <c r="AF920" s="12"/>
      <c r="AG920" s="12"/>
      <c r="AH920" s="12"/>
      <c r="AI920" s="12"/>
      <c r="AJ920" s="12"/>
      <c r="AK920" s="12"/>
      <c r="AL920" s="12"/>
      <c r="AM920" s="12"/>
      <c r="AN920" s="12">
        <f t="shared" ca="1" si="135"/>
        <v>0</v>
      </c>
      <c r="AO920" s="12">
        <f t="shared" ca="1" si="136"/>
        <v>0</v>
      </c>
      <c r="AP920" s="12">
        <f t="shared" ca="1" si="137"/>
        <v>0.14649935288469776</v>
      </c>
      <c r="AQ920" s="12">
        <f t="shared" ca="1" si="138"/>
        <v>5.2709941834892061E-2</v>
      </c>
      <c r="AR920" s="12">
        <f t="shared" ca="1" si="139"/>
        <v>0</v>
      </c>
      <c r="AS920" s="12">
        <f t="shared" ca="1" si="140"/>
        <v>0</v>
      </c>
      <c r="AT920" s="12">
        <f t="shared" si="141"/>
        <v>2.8062180947711474E-2</v>
      </c>
      <c r="AU920" s="12">
        <f t="shared" si="142"/>
        <v>-2.8062180947711474E-2</v>
      </c>
      <c r="AV920" s="12"/>
      <c r="AW920" s="12">
        <f ca="1">INDEX(I$8:I$6003,UsefulSeries!$I916)</f>
        <v>0.29920414931286216</v>
      </c>
      <c r="AX920" s="12"/>
      <c r="AY920" s="12"/>
      <c r="AZ920" s="12">
        <f ca="1"/>
        <v>5.2709941834892055E-2</v>
      </c>
      <c r="BA920" s="12"/>
      <c r="BB920" s="12">
        <f t="shared" ca="1" si="143"/>
        <v>5.2709941834892055E-2</v>
      </c>
      <c r="BC920" s="12"/>
      <c r="BD920" s="38">
        <f ca="1"/>
        <v>0.29423285939415778</v>
      </c>
    </row>
    <row r="921" spans="1:56" x14ac:dyDescent="0.35">
      <c r="A921" s="12">
        <v>0</v>
      </c>
      <c r="B921" s="12">
        <v>0</v>
      </c>
      <c r="C921" s="12">
        <f ca="1">-INDEX('Flow probs &amp; rates'!$M$5:$M$5999,UsefulSeries!$E916,0)*(INDEX('Flow probs &amp; rates'!$O$5:$O$5999,UsefulSeries!$E916,0))/INDEX('Flow probs &amp; rates'!$F$4:$F$5999,UsefulSeries!$E916,0)</f>
        <v>-0.80627609698231006</v>
      </c>
      <c r="D921" s="12">
        <f ca="1">INDEX('Flow probs &amp; rates'!$O$5:$O$5999,UsefulSeries!$E916,0)*(1-INDEX('Flow probs &amp; rates'!$O$5:$O$5999,UsefulSeries!$E916,0))/INDEX('Flow probs &amp; rates'!$F$4:$F$5999,UsefulSeries!$E916,0)</f>
        <v>3.2425979436357499</v>
      </c>
      <c r="E921" s="12">
        <v>0</v>
      </c>
      <c r="F921" s="12">
        <v>0</v>
      </c>
      <c r="G921" s="12"/>
      <c r="H921" s="12"/>
      <c r="I921" s="12">
        <f ca="1">INDEX('Flow probs &amp; rates'!$O$5:$O$5999,UsefulSeries!$E916)</f>
        <v>0.14414589551988882</v>
      </c>
      <c r="J921" s="12"/>
      <c r="K921" s="12"/>
      <c r="L921" s="12">
        <f>-INDEX('Flow probs &amp; rates'!$F$4:$F$5999,UsefulSeries!$E916)</f>
        <v>-3.8045992278133746E-2</v>
      </c>
      <c r="M921" s="12"/>
      <c r="N921" s="12"/>
      <c r="O921" s="12"/>
      <c r="P921" s="12">
        <f ca="1"/>
        <v>0</v>
      </c>
      <c r="Q921" s="12">
        <f ca="1"/>
        <v>0</v>
      </c>
      <c r="R921" s="12">
        <f ca="1"/>
        <v>5.9165374935125803E-2</v>
      </c>
      <c r="S921" s="12">
        <f ca="1"/>
        <v>0.32310623943850864</v>
      </c>
      <c r="T921" s="12">
        <f ca="1"/>
        <v>0</v>
      </c>
      <c r="U921" s="12">
        <f ca="1"/>
        <v>0</v>
      </c>
      <c r="V921" s="12"/>
      <c r="W921" s="12">
        <f ca="1">INDEX(P$9:P$6003,UsefulSeries!$I916)</f>
        <v>0</v>
      </c>
      <c r="X921" s="12">
        <f ca="1">INDEX(Q$9:Q$6003,UsefulSeries!$I916)</f>
        <v>0</v>
      </c>
      <c r="Y921" s="12">
        <f ca="1">INDEX(R$9:R$6003,UsefulSeries!$I916)</f>
        <v>5.2709941834892055E-2</v>
      </c>
      <c r="Z921" s="12">
        <f ca="1">INDEX(S$9:S$6003,UsefulSeries!$I916)</f>
        <v>0.21934296196082337</v>
      </c>
      <c r="AA921" s="12">
        <f ca="1">INDEX(T$9:T$6003,UsefulSeries!$I916)</f>
        <v>0</v>
      </c>
      <c r="AB921" s="12">
        <f ca="1">INDEX(U$9:U$6003,UsefulSeries!$I916)</f>
        <v>0</v>
      </c>
      <c r="AC921" s="12">
        <f>INDEX( K$9:K$6003,UsefulSeries!$I916)</f>
        <v>0</v>
      </c>
      <c r="AD921" s="12">
        <f>INDEX(L$9:L$6003,UsefulSeries!$I916)</f>
        <v>-2.8062180947711474E-2</v>
      </c>
      <c r="AE921" s="12"/>
      <c r="AF921" s="12"/>
      <c r="AG921" s="12"/>
      <c r="AH921" s="12"/>
      <c r="AI921" s="12"/>
      <c r="AJ921" s="12"/>
      <c r="AK921" s="12"/>
      <c r="AL921" s="12"/>
      <c r="AM921" s="12"/>
      <c r="AN921" s="12">
        <f t="shared" ca="1" si="135"/>
        <v>0</v>
      </c>
      <c r="AO921" s="12">
        <f t="shared" ca="1" si="136"/>
        <v>0</v>
      </c>
      <c r="AP921" s="12">
        <f t="shared" ca="1" si="137"/>
        <v>5.2709941834892055E-2</v>
      </c>
      <c r="AQ921" s="12">
        <f t="shared" ca="1" si="138"/>
        <v>0.21934296196082337</v>
      </c>
      <c r="AR921" s="12">
        <f t="shared" ca="1" si="139"/>
        <v>0</v>
      </c>
      <c r="AS921" s="12">
        <f t="shared" ca="1" si="140"/>
        <v>0</v>
      </c>
      <c r="AT921" s="12">
        <f t="shared" si="141"/>
        <v>0</v>
      </c>
      <c r="AU921" s="12">
        <f t="shared" si="142"/>
        <v>-2.8062180947711474E-2</v>
      </c>
      <c r="AV921" s="12"/>
      <c r="AW921" s="12">
        <f ca="1">INDEX(I$9:I$6003,UsefulSeries!$I916)</f>
        <v>0.16840708358105586</v>
      </c>
      <c r="AX921" s="12"/>
      <c r="AY921" s="12"/>
      <c r="AZ921" s="12">
        <f ca="1"/>
        <v>5.2709941834892055E-2</v>
      </c>
      <c r="BA921" s="12"/>
      <c r="BB921" s="12">
        <f t="shared" ca="1" si="143"/>
        <v>5.2709941834892055E-2</v>
      </c>
      <c r="BC921" s="12"/>
      <c r="BD921" s="38">
        <f ca="1"/>
        <v>0.17264024019633822</v>
      </c>
    </row>
    <row r="922" spans="1:56" x14ac:dyDescent="0.35">
      <c r="A922" s="12">
        <v>0</v>
      </c>
      <c r="B922" s="12">
        <v>0</v>
      </c>
      <c r="C922" s="12">
        <v>0</v>
      </c>
      <c r="D922" s="12">
        <v>0</v>
      </c>
      <c r="E922" s="12">
        <f ca="1">INDEX('Flow probs &amp; rates'!$P$5:$P$5999,UsefulSeries!$E916,0)*(1-INDEX('Flow probs &amp; rates'!$P$5:$P$5999,UsefulSeries!$E916,0))/INDEX('Flow probs &amp; rates'!$G$4:$G$5999,UsefulSeries!$E916,0)</f>
        <v>7.2141906095868541E-2</v>
      </c>
      <c r="F922" s="12">
        <f ca="1">-INDEX('Flow probs &amp; rates'!$P$5:$P$5999,UsefulSeries!$E916,0)*(INDEX('Flow probs &amp; rates'!$Q$5:$Q$5999,UsefulSeries!$E916,0))/INDEX('Flow probs &amp; rates'!$G$4:$G$5999,UsefulSeries!$E916,0)</f>
        <v>-1.4374508432099266E-3</v>
      </c>
      <c r="G922" s="12"/>
      <c r="H922" s="12"/>
      <c r="I922" s="12">
        <f ca="1">INDEX('Flow probs &amp; rates'!$P$5:$P$5999,UsefulSeries!$E916)</f>
        <v>2.47405683140937E-2</v>
      </c>
      <c r="J922" s="12"/>
      <c r="K922" s="12">
        <f>INDEX('Flow probs &amp; rates'!$G$4:$G$5999,UsefulSeries!$E916)</f>
        <v>0.33445848466389727</v>
      </c>
      <c r="L922" s="12"/>
      <c r="M922" s="12"/>
      <c r="N922" s="12"/>
      <c r="O922" s="12"/>
      <c r="P922" s="12">
        <f ca="1"/>
        <v>0</v>
      </c>
      <c r="Q922" s="12">
        <f ca="1"/>
        <v>0</v>
      </c>
      <c r="R922" s="12">
        <f ca="1"/>
        <v>0</v>
      </c>
      <c r="S922" s="12">
        <f ca="1"/>
        <v>0</v>
      </c>
      <c r="T922" s="12">
        <f ca="1"/>
        <v>13.868541048327193</v>
      </c>
      <c r="U922" s="12">
        <f ca="1"/>
        <v>0.34991526666437911</v>
      </c>
      <c r="V922" s="12"/>
      <c r="W922" s="12">
        <f ca="1">INDEX(P$10:P$6003,UsefulSeries!$I916)</f>
        <v>0</v>
      </c>
      <c r="X922" s="12">
        <f ca="1">INDEX(Q$10:Q$6003,UsefulSeries!$I916)</f>
        <v>0</v>
      </c>
      <c r="Y922" s="12">
        <f ca="1">INDEX(R$10:R$6003,UsefulSeries!$I916)</f>
        <v>0</v>
      </c>
      <c r="Z922" s="12">
        <f ca="1">INDEX(S$10:S$6003,UsefulSeries!$I916)</f>
        <v>0</v>
      </c>
      <c r="AA922" s="12">
        <f ca="1">INDEX(T$10:T$6003,UsefulSeries!$I916)</f>
        <v>13.068279391967405</v>
      </c>
      <c r="AB922" s="12">
        <f ca="1">INDEX(U$10:U$6003,UsefulSeries!$I916)</f>
        <v>0.34554343486815264</v>
      </c>
      <c r="AC922" s="12">
        <f>INDEX( K$10:K$6003,UsefulSeries!$I916)</f>
        <v>0.32979071131235638</v>
      </c>
      <c r="AD922" s="12">
        <f>INDEX(L$10:L$6003,UsefulSeries!$I916)</f>
        <v>0</v>
      </c>
      <c r="AE922" s="12"/>
      <c r="AF922" s="12"/>
      <c r="AG922" s="12"/>
      <c r="AH922" s="12"/>
      <c r="AI922" s="12"/>
      <c r="AJ922" s="12"/>
      <c r="AK922" s="12"/>
      <c r="AL922" s="12"/>
      <c r="AM922" s="12"/>
      <c r="AN922" s="12">
        <f t="shared" ca="1" si="135"/>
        <v>0</v>
      </c>
      <c r="AO922" s="12">
        <f t="shared" ca="1" si="136"/>
        <v>0</v>
      </c>
      <c r="AP922" s="12">
        <f t="shared" ca="1" si="137"/>
        <v>0</v>
      </c>
      <c r="AQ922" s="12">
        <f t="shared" ca="1" si="138"/>
        <v>0</v>
      </c>
      <c r="AR922" s="12">
        <f t="shared" ca="1" si="139"/>
        <v>13.068279391967405</v>
      </c>
      <c r="AS922" s="12">
        <f t="shared" ca="1" si="140"/>
        <v>0.34554343486815264</v>
      </c>
      <c r="AT922" s="12">
        <f t="shared" si="141"/>
        <v>0.32979071131235638</v>
      </c>
      <c r="AU922" s="12">
        <f t="shared" si="142"/>
        <v>0</v>
      </c>
      <c r="AV922" s="12"/>
      <c r="AW922" s="12">
        <f ca="1">INDEX(I$10:I$6003,UsefulSeries!$I916)</f>
        <v>2.5921367261287388E-2</v>
      </c>
      <c r="AX922" s="12"/>
      <c r="AY922" s="12"/>
      <c r="AZ922" s="12">
        <f ca="1"/>
        <v>0.34554343486815264</v>
      </c>
      <c r="BA922" s="12"/>
      <c r="BB922" s="12">
        <f t="shared" ca="1" si="143"/>
        <v>0.34554343486815264</v>
      </c>
      <c r="BC922" s="12"/>
      <c r="BD922" s="38">
        <f ca="1"/>
        <v>2.4879272536328795E-2</v>
      </c>
    </row>
    <row r="923" spans="1:56" x14ac:dyDescent="0.35">
      <c r="A923" s="12">
        <v>0</v>
      </c>
      <c r="B923" s="12">
        <v>0</v>
      </c>
      <c r="C923" s="12">
        <v>0</v>
      </c>
      <c r="D923" s="12">
        <v>0</v>
      </c>
      <c r="E923" s="12">
        <f ca="1">-INDEX('Flow probs &amp; rates'!$P$5:$P$5999,UsefulSeries!$E916,0)*(INDEX('Flow probs &amp; rates'!$Q$5:$Q$5999,UsefulSeries!$E916,0))/INDEX('Flow probs &amp; rates'!$G$4:$G$5999,UsefulSeries!$E916,0)</f>
        <v>-1.4374508432099266E-3</v>
      </c>
      <c r="F923" s="12">
        <f ca="1">INDEX('Flow probs &amp; rates'!$Q$5:$Q$5999,UsefulSeries!$E916,0)*(1-INDEX('Flow probs &amp; rates'!$Q$5:$Q$5999,UsefulSeries!$E916,0))/INDEX('Flow probs &amp; rates'!$G$4:$G$5999,UsefulSeries!$E916,0)</f>
        <v>5.6971924129078866E-2</v>
      </c>
      <c r="G923" s="12"/>
      <c r="H923" s="12"/>
      <c r="I923" s="12">
        <f ca="1">INDEX('Flow probs &amp; rates'!$Q$5:$Q$5999,UsefulSeries!$E916)</f>
        <v>1.943236002889067E-2</v>
      </c>
      <c r="J923" s="12"/>
      <c r="K923" s="12"/>
      <c r="L923" s="12">
        <f>INDEX('Flow probs &amp; rates'!$G$4:$G$5999,UsefulSeries!$E916)</f>
        <v>0.33445848466389727</v>
      </c>
      <c r="M923" s="12"/>
      <c r="N923" s="12"/>
      <c r="O923" s="12"/>
      <c r="P923" s="12">
        <f ca="1"/>
        <v>0</v>
      </c>
      <c r="Q923" s="12">
        <f ca="1"/>
        <v>0</v>
      </c>
      <c r="R923" s="12">
        <f ca="1"/>
        <v>0</v>
      </c>
      <c r="S923" s="12">
        <f ca="1"/>
        <v>0</v>
      </c>
      <c r="T923" s="12">
        <f ca="1"/>
        <v>0.34991526666437911</v>
      </c>
      <c r="U923" s="12">
        <f ca="1"/>
        <v>17.561333960361278</v>
      </c>
      <c r="V923" s="12"/>
      <c r="W923" s="12">
        <f ca="1">INDEX(P$11:P$6003,UsefulSeries!$I916)</f>
        <v>0</v>
      </c>
      <c r="X923" s="12">
        <f ca="1">INDEX(Q$11:Q$6003,UsefulSeries!$I916)</f>
        <v>0</v>
      </c>
      <c r="Y923" s="12">
        <f ca="1">INDEX(R$11:R$6003,UsefulSeries!$I916)</f>
        <v>0</v>
      </c>
      <c r="Z923" s="12">
        <f ca="1">INDEX(S$11:S$6003,UsefulSeries!$I916)</f>
        <v>0</v>
      </c>
      <c r="AA923" s="12">
        <f ca="1">INDEX(T$11:T$6003,UsefulSeries!$I916)</f>
        <v>0.34554343486815264</v>
      </c>
      <c r="AB923" s="12">
        <f ca="1">INDEX(U$11:U$6003,UsefulSeries!$I916)</f>
        <v>17.114370866182522</v>
      </c>
      <c r="AC923" s="12">
        <f>INDEX( K$11:K$6003,UsefulSeries!$I916)</f>
        <v>0</v>
      </c>
      <c r="AD923" s="12">
        <f>INDEX(L$11:L$6003,UsefulSeries!$I916)</f>
        <v>0.32979071131235638</v>
      </c>
      <c r="AE923" s="12"/>
      <c r="AF923" s="12"/>
      <c r="AG923" s="12"/>
      <c r="AH923" s="12"/>
      <c r="AI923" s="12"/>
      <c r="AJ923" s="12"/>
      <c r="AK923" s="12"/>
      <c r="AL923" s="12"/>
      <c r="AM923" s="12"/>
      <c r="AN923" s="12">
        <f t="shared" ca="1" si="135"/>
        <v>0</v>
      </c>
      <c r="AO923" s="12">
        <f t="shared" ca="1" si="136"/>
        <v>0</v>
      </c>
      <c r="AP923" s="12">
        <f t="shared" ca="1" si="137"/>
        <v>0</v>
      </c>
      <c r="AQ923" s="12">
        <f t="shared" ca="1" si="138"/>
        <v>0</v>
      </c>
      <c r="AR923" s="12">
        <f t="shared" ca="1" si="139"/>
        <v>0.34554343486815264</v>
      </c>
      <c r="AS923" s="12">
        <f t="shared" ca="1" si="140"/>
        <v>17.114370866182522</v>
      </c>
      <c r="AT923" s="12">
        <f t="shared" si="141"/>
        <v>0</v>
      </c>
      <c r="AU923" s="12">
        <f t="shared" si="142"/>
        <v>0.32979071131235638</v>
      </c>
      <c r="AV923" s="12"/>
      <c r="AW923" s="12">
        <f ca="1">INDEX(I$11:I$6003,UsefulSeries!$I916)</f>
        <v>1.966689159770945E-2</v>
      </c>
      <c r="AX923" s="12"/>
      <c r="AY923" s="12"/>
      <c r="AZ923" s="12">
        <f ca="1"/>
        <v>0.34554343486815259</v>
      </c>
      <c r="BA923" s="12"/>
      <c r="BB923" s="12">
        <f t="shared" ca="1" si="143"/>
        <v>0.34554343486815259</v>
      </c>
      <c r="BC923" s="12"/>
      <c r="BD923" s="38">
        <f ca="1"/>
        <v>1.9230273774639161E-2</v>
      </c>
    </row>
    <row r="924" spans="1:56" x14ac:dyDescent="0.35">
      <c r="A924" s="12">
        <f ca="1">INDEX('Flow probs &amp; rates'!$K$5:$K$5999,UsefulSeries!$E922,0)*(1-INDEX('Flow probs &amp; rates'!$K$5:$K$5999,UsefulSeries!$E922,0))/INDEX('Flow probs &amp; rates'!$E$4:$E$5999,UsefulSeries!$E922,0)</f>
        <v>2.0728501045778367E-2</v>
      </c>
      <c r="B924" s="12">
        <f ca="1">-INDEX('Flow probs &amp; rates'!$K$5:$K$5999,UsefulSeries!$E922,0)*(INDEX('Flow probs &amp; rates'!$L$5:$L$5999,UsefulSeries!$E922,0))/INDEX('Flow probs &amp; rates'!$E$4:$E$5999,UsefulSeries!$E922,0)</f>
        <v>-2.7845704884685654E-4</v>
      </c>
      <c r="C924" s="12">
        <v>0</v>
      </c>
      <c r="D924" s="12">
        <v>0</v>
      </c>
      <c r="E924" s="12">
        <v>0</v>
      </c>
      <c r="F924" s="12">
        <v>0</v>
      </c>
      <c r="G924" s="12"/>
      <c r="H924" s="12"/>
      <c r="I924" s="12">
        <f ca="1">INDEX('Flow probs &amp; rates'!$K$5:$K$5999,UsefulSeries!$E922)</f>
        <v>1.3120623136496104E-2</v>
      </c>
      <c r="J924" s="12"/>
      <c r="K924" s="12">
        <f>-INDEX('Flow probs &amp; rates'!$E$4:$E$5999,UsefulSeries!$E922)</f>
        <v>-0.6246699824753259</v>
      </c>
      <c r="L924" s="12">
        <f>INDEX('Flow probs &amp; rates'!$E$4:$E$5999,UsefulSeries!$E922)</f>
        <v>0.6246699824753259</v>
      </c>
      <c r="M924" s="12"/>
      <c r="N924" s="12"/>
      <c r="O924" s="12"/>
      <c r="P924" s="12">
        <f t="array" aca="1" ref="P924:U929" ca="1">MINVERSE(A924:F929)</f>
        <v>48.251373996140039</v>
      </c>
      <c r="Q924" s="12">
        <f ca="1"/>
        <v>0.64159388304811604</v>
      </c>
      <c r="R924" s="12">
        <f ca="1"/>
        <v>0</v>
      </c>
      <c r="S924" s="12">
        <f ca="1"/>
        <v>0</v>
      </c>
      <c r="T924" s="12">
        <f ca="1"/>
        <v>0</v>
      </c>
      <c r="U924" s="12">
        <f ca="1"/>
        <v>0</v>
      </c>
      <c r="V924" s="12"/>
      <c r="W924" s="12"/>
      <c r="X924" s="12"/>
      <c r="Y924" s="12"/>
      <c r="Z924" s="12"/>
      <c r="AA924" s="12"/>
      <c r="AB924" s="12"/>
      <c r="AC924" s="12"/>
      <c r="AD924" s="12"/>
      <c r="AE924" s="12">
        <f t="array" ref="AE924:AJ925">TRANSPOSE(AC918:AD923)</f>
        <v>-0.64214710773993211</v>
      </c>
      <c r="AF924" s="12">
        <v>-0.64214710773993211</v>
      </c>
      <c r="AG924" s="12">
        <v>2.8062180947711474E-2</v>
      </c>
      <c r="AH924" s="12">
        <v>0</v>
      </c>
      <c r="AI924" s="12">
        <v>0.32979071131235638</v>
      </c>
      <c r="AJ924" s="12">
        <v>0</v>
      </c>
      <c r="AK924" s="12"/>
      <c r="AL924" s="12"/>
      <c r="AM924" s="12"/>
      <c r="AN924" s="12">
        <f t="shared" si="135"/>
        <v>-0.64214710773993211</v>
      </c>
      <c r="AO924" s="12">
        <f t="shared" si="136"/>
        <v>-0.64214710773993211</v>
      </c>
      <c r="AP924" s="12">
        <f t="shared" si="137"/>
        <v>2.8062180947711474E-2</v>
      </c>
      <c r="AQ924" s="12">
        <f t="shared" si="138"/>
        <v>0</v>
      </c>
      <c r="AR924" s="12">
        <f t="shared" si="139"/>
        <v>0.32979071131235638</v>
      </c>
      <c r="AS924" s="12">
        <f t="shared" si="140"/>
        <v>0</v>
      </c>
      <c r="AT924" s="12">
        <f t="shared" si="141"/>
        <v>0</v>
      </c>
      <c r="AU924" s="12">
        <f t="shared" si="142"/>
        <v>0</v>
      </c>
      <c r="AV924" s="12"/>
      <c r="AW924" s="12"/>
      <c r="AX924" s="12">
        <f>INDEX($N$6:$N$6003,UsefulSeries!$K916)</f>
        <v>-1.3984772379871391E-4</v>
      </c>
      <c r="AY924" s="12"/>
      <c r="AZ924" s="12"/>
      <c r="BA924" s="12"/>
      <c r="BB924" s="12">
        <f t="shared" si="143"/>
        <v>-1.3984772379871391E-4</v>
      </c>
      <c r="BC924" s="12"/>
      <c r="BD924" s="38">
        <f ca="1"/>
        <v>4.1751495626331465E-2</v>
      </c>
    </row>
    <row r="925" spans="1:56" x14ac:dyDescent="0.35">
      <c r="A925" s="12">
        <f ca="1">-INDEX('Flow probs &amp; rates'!$K$5:$K$5999,UsefulSeries!$E922,0)*(INDEX('Flow probs &amp; rates'!$L$5:$L$5999,UsefulSeries!$E922,0))/INDEX('Flow probs &amp; rates'!$E$4:$E$5999,UsefulSeries!$E922,0)</f>
        <v>-2.7845704884685654E-4</v>
      </c>
      <c r="B925" s="12">
        <f ca="1">INDEX('Flow probs &amp; rates'!$L$5:$L$5999,UsefulSeries!$E922,0)*(1-INDEX('Flow probs &amp; rates'!$L$5:$L$5999,UsefulSeries!$E922,0))/INDEX('Flow probs &amp; rates'!$E$4:$E$5999,UsefulSeries!$E922,0)</f>
        <v>2.0941495174391315E-2</v>
      </c>
      <c r="C925" s="12">
        <v>0</v>
      </c>
      <c r="D925" s="12">
        <v>0</v>
      </c>
      <c r="E925" s="12">
        <v>0</v>
      </c>
      <c r="F925" s="12">
        <v>0</v>
      </c>
      <c r="G925" s="12"/>
      <c r="H925" s="12"/>
      <c r="I925" s="12">
        <f ca="1">INDEX('Flow probs &amp; rates'!$L$5:$L$5999,UsefulSeries!$E922)</f>
        <v>1.3257278866539334E-2</v>
      </c>
      <c r="J925" s="12"/>
      <c r="K925" s="12">
        <f>-INDEX('Flow probs &amp; rates'!$E$4:$E$5999,UsefulSeries!$E922)</f>
        <v>-0.6246699824753259</v>
      </c>
      <c r="L925" s="12"/>
      <c r="M925" s="12"/>
      <c r="N925" s="12"/>
      <c r="O925" s="12"/>
      <c r="P925" s="12">
        <f ca="1"/>
        <v>0.64159388304811604</v>
      </c>
      <c r="Q925" s="12">
        <f ca="1"/>
        <v>47.760613461942214</v>
      </c>
      <c r="R925" s="12">
        <f ca="1"/>
        <v>0</v>
      </c>
      <c r="S925" s="12">
        <f ca="1"/>
        <v>0</v>
      </c>
      <c r="T925" s="12">
        <f ca="1"/>
        <v>0</v>
      </c>
      <c r="U925" s="12">
        <f ca="1"/>
        <v>0</v>
      </c>
      <c r="V925" s="12"/>
      <c r="W925" s="12"/>
      <c r="X925" s="12"/>
      <c r="Y925" s="12"/>
      <c r="Z925" s="12"/>
      <c r="AA925" s="12"/>
      <c r="AB925" s="12"/>
      <c r="AC925" s="12"/>
      <c r="AD925" s="12"/>
      <c r="AE925" s="12">
        <v>0.64214710773993211</v>
      </c>
      <c r="AF925" s="12">
        <v>0</v>
      </c>
      <c r="AG925" s="12">
        <v>-2.8062180947711474E-2</v>
      </c>
      <c r="AH925" s="12">
        <v>-2.8062180947711474E-2</v>
      </c>
      <c r="AI925" s="12">
        <v>0</v>
      </c>
      <c r="AJ925" s="12">
        <v>0.32979071131235638</v>
      </c>
      <c r="AK925" s="12"/>
      <c r="AL925" s="12"/>
      <c r="AM925" s="12"/>
      <c r="AN925" s="12">
        <f t="shared" si="135"/>
        <v>0.64214710773993211</v>
      </c>
      <c r="AO925" s="12">
        <f t="shared" si="136"/>
        <v>0</v>
      </c>
      <c r="AP925" s="12">
        <f t="shared" si="137"/>
        <v>-2.8062180947711474E-2</v>
      </c>
      <c r="AQ925" s="12">
        <f t="shared" si="138"/>
        <v>-2.8062180947711474E-2</v>
      </c>
      <c r="AR925" s="12">
        <f t="shared" si="139"/>
        <v>0</v>
      </c>
      <c r="AS925" s="12">
        <f t="shared" si="140"/>
        <v>0.32979071131235638</v>
      </c>
      <c r="AT925" s="12">
        <f t="shared" si="141"/>
        <v>0</v>
      </c>
      <c r="AU925" s="12">
        <f t="shared" si="142"/>
        <v>0</v>
      </c>
      <c r="AV925" s="12"/>
      <c r="AW925" s="12"/>
      <c r="AX925" s="12">
        <f>INDEX('Margin error adjustment'!N$7:N$6003,UsefulSeries!$K916)</f>
        <v>3.3927105551519871E-4</v>
      </c>
      <c r="AY925" s="12"/>
      <c r="AZ925" s="12"/>
      <c r="BA925" s="12"/>
      <c r="BB925" s="12">
        <f t="shared" si="143"/>
        <v>3.3927105551519871E-4</v>
      </c>
      <c r="BC925" s="12"/>
      <c r="BD925" s="38">
        <f ca="1"/>
        <v>2.374999680967952E-2</v>
      </c>
    </row>
    <row r="926" spans="1:56" x14ac:dyDescent="0.35">
      <c r="A926" s="12">
        <v>0</v>
      </c>
      <c r="B926" s="12">
        <v>0</v>
      </c>
      <c r="C926" s="12">
        <f ca="1">INDEX('Flow probs &amp; rates'!$M$5:$M$5999,UsefulSeries!$E922,0)*(1-INDEX('Flow probs &amp; rates'!$M$5:$M$5999,UsefulSeries!$E922,0))/INDEX('Flow probs &amp; rates'!$F$4:$F$5999,UsefulSeries!$E922,0)</f>
        <v>4.2704338013718974</v>
      </c>
      <c r="D926" s="12">
        <f ca="1">-INDEX('Flow probs &amp; rates'!$M$5:$M$5999,UsefulSeries!$E922,0)*(INDEX('Flow probs &amp; rates'!$O$5:$O$5999,UsefulSeries!$E922,0))/INDEX('Flow probs &amp; rates'!$F$4:$F$5999,UsefulSeries!$E922,0)</f>
        <v>-0.76233170277415208</v>
      </c>
      <c r="E926" s="12">
        <v>0</v>
      </c>
      <c r="F926" s="12">
        <v>0</v>
      </c>
      <c r="G926" s="12"/>
      <c r="H926" s="12"/>
      <c r="I926" s="12">
        <f ca="1">INDEX('Flow probs &amp; rates'!$M$5:$M$5999,UsefulSeries!$E922)</f>
        <v>0.21100219296105518</v>
      </c>
      <c r="J926" s="12"/>
      <c r="K926" s="12">
        <f>INDEX('Flow probs &amp; rates'!$F$4:$F$5999,UsefulSeries!$E922)</f>
        <v>3.8984392516094792E-2</v>
      </c>
      <c r="L926" s="12">
        <f>-INDEX('Flow probs &amp; rates'!$F$4:$F$5999,UsefulSeries!$E922)</f>
        <v>-3.8984392516094792E-2</v>
      </c>
      <c r="M926" s="12"/>
      <c r="N926" s="12"/>
      <c r="O926" s="12"/>
      <c r="P926" s="12">
        <f ca="1"/>
        <v>0</v>
      </c>
      <c r="Q926" s="12">
        <f ca="1"/>
        <v>0</v>
      </c>
      <c r="R926" s="12">
        <f ca="1"/>
        <v>0.2449053410699891</v>
      </c>
      <c r="S926" s="12">
        <f ca="1"/>
        <v>6.0147107190921492E-2</v>
      </c>
      <c r="T926" s="12">
        <f ca="1"/>
        <v>0</v>
      </c>
      <c r="U926" s="12">
        <f ca="1"/>
        <v>0</v>
      </c>
      <c r="V926" s="12"/>
      <c r="W926" s="12">
        <f ca="1">INDEX(P$6:P$6003,UsefulSeries!$I924)</f>
        <v>58.36361766117475</v>
      </c>
      <c r="X926" s="12">
        <f ca="1">INDEX(Q$6:Q$6003,UsefulSeries!$I924)</f>
        <v>0.65852518499306578</v>
      </c>
      <c r="Y926" s="12">
        <f ca="1">INDEX(R$6:R$6003,UsefulSeries!$I924)</f>
        <v>0</v>
      </c>
      <c r="Z926" s="12">
        <f ca="1">INDEX(S$6:S$6003,UsefulSeries!$I924)</f>
        <v>0</v>
      </c>
      <c r="AA926" s="12">
        <f ca="1">INDEX(T$6:T$6003,UsefulSeries!$I924)</f>
        <v>0</v>
      </c>
      <c r="AB926" s="12">
        <f ca="1">INDEX(U$6:U$6003,UsefulSeries!$I924)</f>
        <v>0</v>
      </c>
      <c r="AC926" s="12">
        <f>INDEX( K$6:K$6003,UsefulSeries!$I924)</f>
        <v>-0.6420072600161334</v>
      </c>
      <c r="AD926" s="12">
        <f>INDEX(L$6:L$6003,UsefulSeries!$I924)</f>
        <v>0.6420072600161334</v>
      </c>
      <c r="AE926" s="12"/>
      <c r="AF926" s="12"/>
      <c r="AG926" s="12"/>
      <c r="AH926" s="12"/>
      <c r="AI926" s="12"/>
      <c r="AJ926" s="12"/>
      <c r="AK926" s="12"/>
      <c r="AL926" s="12"/>
      <c r="AM926" s="12"/>
      <c r="AN926" s="12">
        <f t="shared" ca="1" si="135"/>
        <v>58.36361766117475</v>
      </c>
      <c r="AO926" s="12">
        <f t="shared" ca="1" si="136"/>
        <v>0.65852518499306578</v>
      </c>
      <c r="AP926" s="12">
        <f t="shared" ca="1" si="137"/>
        <v>0</v>
      </c>
      <c r="AQ926" s="12">
        <f t="shared" ca="1" si="138"/>
        <v>0</v>
      </c>
      <c r="AR926" s="12">
        <f t="shared" ca="1" si="139"/>
        <v>0</v>
      </c>
      <c r="AS926" s="12">
        <f t="shared" ca="1" si="140"/>
        <v>0</v>
      </c>
      <c r="AT926" s="12">
        <f t="shared" si="141"/>
        <v>-0.6420072600161334</v>
      </c>
      <c r="AU926" s="12">
        <f t="shared" si="142"/>
        <v>0.6420072600161334</v>
      </c>
      <c r="AV926" s="12"/>
      <c r="AW926" s="12">
        <f ca="1">INDEX(I$6:I$6003,UsefulSeries!$I924)</f>
        <v>1.1125660361451252E-2</v>
      </c>
      <c r="AX926" s="12"/>
      <c r="AY926" s="12"/>
      <c r="AZ926" s="12">
        <f t="array" aca="1" ref="AZ926:AZ931" ca="1">MMULT(W926:AB931,AW926:AW931)</f>
        <v>0.65852518499306578</v>
      </c>
      <c r="BA926" s="12"/>
      <c r="BB926" s="12">
        <f t="shared" ca="1" si="143"/>
        <v>0.65852518499306578</v>
      </c>
      <c r="BC926" s="12"/>
      <c r="BD926" s="38">
        <f t="array" aca="1" ref="BD926:BD933" ca="1">MMULT(MINVERSE(AN926:AU933),BB926:BB933)</f>
        <v>1.1015185748300802E-2</v>
      </c>
    </row>
    <row r="927" spans="1:56" x14ac:dyDescent="0.35">
      <c r="A927" s="12">
        <v>0</v>
      </c>
      <c r="B927" s="12">
        <v>0</v>
      </c>
      <c r="C927" s="12">
        <f ca="1">-INDEX('Flow probs &amp; rates'!$M$5:$M$5999,UsefulSeries!$E922,0)*(INDEX('Flow probs &amp; rates'!$O$5:$O$5999,UsefulSeries!$E922,0))/INDEX('Flow probs &amp; rates'!$F$4:$F$5999,UsefulSeries!$E922,0)</f>
        <v>-0.76233170277415208</v>
      </c>
      <c r="D927" s="12">
        <f ca="1">INDEX('Flow probs &amp; rates'!$O$5:$O$5999,UsefulSeries!$E922,0)*(1-INDEX('Flow probs &amp; rates'!$O$5:$O$5999,UsefulSeries!$E922,0))/INDEX('Flow probs &amp; rates'!$F$4:$F$5999,UsefulSeries!$E922,0)</f>
        <v>3.1040413146344861</v>
      </c>
      <c r="E927" s="12">
        <v>0</v>
      </c>
      <c r="F927" s="12">
        <v>0</v>
      </c>
      <c r="G927" s="12"/>
      <c r="H927" s="12"/>
      <c r="I927" s="12">
        <f ca="1">INDEX('Flow probs &amp; rates'!$O$5:$O$5999,UsefulSeries!$E922)</f>
        <v>0.14084705903457467</v>
      </c>
      <c r="J927" s="12"/>
      <c r="K927" s="12"/>
      <c r="L927" s="12">
        <f>-INDEX('Flow probs &amp; rates'!$F$4:$F$5999,UsefulSeries!$E922)</f>
        <v>-3.8984392516094792E-2</v>
      </c>
      <c r="M927" s="12"/>
      <c r="N927" s="12"/>
      <c r="O927" s="12"/>
      <c r="P927" s="12">
        <f ca="1"/>
        <v>0</v>
      </c>
      <c r="Q927" s="12">
        <f ca="1"/>
        <v>0</v>
      </c>
      <c r="R927" s="12">
        <f ca="1"/>
        <v>6.0147107190921492E-2</v>
      </c>
      <c r="S927" s="12">
        <f ca="1"/>
        <v>0.33693238608357512</v>
      </c>
      <c r="T927" s="12">
        <f ca="1"/>
        <v>0</v>
      </c>
      <c r="U927" s="12">
        <f ca="1"/>
        <v>0</v>
      </c>
      <c r="V927" s="12"/>
      <c r="W927" s="12">
        <f ca="1">INDEX(P$7:P$6003,UsefulSeries!$I924)</f>
        <v>0.65852518499306567</v>
      </c>
      <c r="X927" s="12">
        <f ca="1">INDEX(Q$7:Q$6003,UsefulSeries!$I924)</f>
        <v>46.655660324005368</v>
      </c>
      <c r="Y927" s="12">
        <f ca="1">INDEX(R$7:R$6003,UsefulSeries!$I924)</f>
        <v>0</v>
      </c>
      <c r="Z927" s="12">
        <f ca="1">INDEX(S$7:S$6003,UsefulSeries!$I924)</f>
        <v>0</v>
      </c>
      <c r="AA927" s="12">
        <f ca="1">INDEX(T$7:T$6003,UsefulSeries!$I924)</f>
        <v>0</v>
      </c>
      <c r="AB927" s="12">
        <f ca="1">INDEX(U$7:U$6003,UsefulSeries!$I924)</f>
        <v>0</v>
      </c>
      <c r="AC927" s="12">
        <f>INDEX( K$7:K$6003,UsefulSeries!$I924,1)</f>
        <v>-0.6420072600161334</v>
      </c>
      <c r="AD927" s="12">
        <f>INDEX(L$7:L$6003,UsefulSeries!$I924,1)</f>
        <v>0</v>
      </c>
      <c r="AE927" s="12"/>
      <c r="AF927" s="12"/>
      <c r="AG927" s="12"/>
      <c r="AH927" s="12"/>
      <c r="AI927" s="12"/>
      <c r="AJ927" s="12"/>
      <c r="AK927" s="12"/>
      <c r="AL927" s="12"/>
      <c r="AM927" s="12"/>
      <c r="AN927" s="12">
        <f t="shared" ref="AN927:AN990" ca="1" si="144">W927+AE927</f>
        <v>0.65852518499306567</v>
      </c>
      <c r="AO927" s="12">
        <f t="shared" ref="AO927:AO990" ca="1" si="145">X927+AF927</f>
        <v>46.655660324005368</v>
      </c>
      <c r="AP927" s="12">
        <f t="shared" ref="AP927:AP990" ca="1" si="146">Y927+AG927</f>
        <v>0</v>
      </c>
      <c r="AQ927" s="12">
        <f t="shared" ref="AQ927:AQ990" ca="1" si="147">Z927+AH927</f>
        <v>0</v>
      </c>
      <c r="AR927" s="12">
        <f t="shared" ref="AR927:AR990" ca="1" si="148">AA927+AI927</f>
        <v>0</v>
      </c>
      <c r="AS927" s="12">
        <f t="shared" ref="AS927:AS990" ca="1" si="149">AB927+AJ927</f>
        <v>0</v>
      </c>
      <c r="AT927" s="12">
        <f t="shared" ref="AT927:AT990" si="150">AC927+AK927</f>
        <v>-0.6420072600161334</v>
      </c>
      <c r="AU927" s="12">
        <f t="shared" ref="AU927:AU990" si="151">AD927+AL927</f>
        <v>0</v>
      </c>
      <c r="AV927" s="12"/>
      <c r="AW927" s="12">
        <f ca="1">INDEX(I$7:I$6003,UsefulSeries!$I924)</f>
        <v>1.3957548835940812E-2</v>
      </c>
      <c r="AX927" s="12"/>
      <c r="AY927" s="12"/>
      <c r="AZ927" s="12">
        <f ca="1"/>
        <v>0.65852518499306567</v>
      </c>
      <c r="BA927" s="12"/>
      <c r="BB927" s="12">
        <f t="shared" ca="1" si="143"/>
        <v>0.65852518499306567</v>
      </c>
      <c r="BC927" s="12"/>
      <c r="BD927" s="38">
        <f ca="1"/>
        <v>1.4430838390694251E-2</v>
      </c>
    </row>
    <row r="928" spans="1:56" x14ac:dyDescent="0.35">
      <c r="A928" s="12">
        <v>0</v>
      </c>
      <c r="B928" s="12">
        <v>0</v>
      </c>
      <c r="C928" s="12">
        <v>0</v>
      </c>
      <c r="D928" s="12">
        <v>0</v>
      </c>
      <c r="E928" s="12">
        <f ca="1">INDEX('Flow probs &amp; rates'!$P$5:$P$5999,UsefulSeries!$E922,0)*(1-INDEX('Flow probs &amp; rates'!$P$5:$P$5999,UsefulSeries!$E922,0))/INDEX('Flow probs &amp; rates'!$G$4:$G$5999,UsefulSeries!$E922,0)</f>
        <v>7.1274256768716571E-2</v>
      </c>
      <c r="F928" s="12">
        <f ca="1">-INDEX('Flow probs &amp; rates'!$P$5:$P$5999,UsefulSeries!$E922,0)*(INDEX('Flow probs &amp; rates'!$Q$5:$Q$5999,UsefulSeries!$E922,0))/INDEX('Flow probs &amp; rates'!$G$4:$G$5999,UsefulSeries!$E922,0)</f>
        <v>-1.4326650973356322E-3</v>
      </c>
      <c r="G928" s="12"/>
      <c r="H928" s="12"/>
      <c r="I928" s="12">
        <f ca="1">INDEX('Flow probs &amp; rates'!$P$5:$P$5999,UsefulSeries!$E922)</f>
        <v>2.4576803721038383E-2</v>
      </c>
      <c r="J928" s="12"/>
      <c r="K928" s="12">
        <f>INDEX('Flow probs &amp; rates'!$G$4:$G$5999,UsefulSeries!$E922)</f>
        <v>0.33634562500857929</v>
      </c>
      <c r="L928" s="12"/>
      <c r="M928" s="12"/>
      <c r="N928" s="12"/>
      <c r="O928" s="12"/>
      <c r="P928" s="12">
        <f ca="1"/>
        <v>0</v>
      </c>
      <c r="Q928" s="12">
        <f ca="1"/>
        <v>0</v>
      </c>
      <c r="R928" s="12">
        <f ca="1"/>
        <v>0</v>
      </c>
      <c r="S928" s="12">
        <f ca="1"/>
        <v>0</v>
      </c>
      <c r="T928" s="12">
        <f ca="1"/>
        <v>14.037384476901668</v>
      </c>
      <c r="U928" s="12">
        <f ca="1"/>
        <v>0.35189352265448504</v>
      </c>
      <c r="V928" s="12"/>
      <c r="W928" s="12">
        <f ca="1">INDEX(P$8:P$6003,UsefulSeries!$I924)</f>
        <v>0</v>
      </c>
      <c r="X928" s="12">
        <f ca="1">INDEX(Q$8:Q$6003,UsefulSeries!$I924)</f>
        <v>0</v>
      </c>
      <c r="Y928" s="12">
        <f ca="1">INDEX(R$8:R$6003,UsefulSeries!$I924)</f>
        <v>0.14784327091356372</v>
      </c>
      <c r="Z928" s="12">
        <f ca="1">INDEX(S$8:S$6003,UsefulSeries!$I924)</f>
        <v>5.513401230714024E-2</v>
      </c>
      <c r="AA928" s="12">
        <f ca="1">INDEX(T$8:T$6003,UsefulSeries!$I924)</f>
        <v>0</v>
      </c>
      <c r="AB928" s="12">
        <f ca="1">INDEX(U$8:U$6003,UsefulSeries!$I924)</f>
        <v>0</v>
      </c>
      <c r="AC928" s="12">
        <f>INDEX( K$8:K$6003,UsefulSeries!$I924)</f>
        <v>2.8401452003226673E-2</v>
      </c>
      <c r="AD928" s="12">
        <f>INDEX(L$8:L$6003,UsefulSeries!$I924)</f>
        <v>-2.8401452003226673E-2</v>
      </c>
      <c r="AE928" s="12"/>
      <c r="AF928" s="12"/>
      <c r="AG928" s="12"/>
      <c r="AH928" s="12"/>
      <c r="AI928" s="12"/>
      <c r="AJ928" s="12"/>
      <c r="AK928" s="12"/>
      <c r="AL928" s="12"/>
      <c r="AM928" s="12"/>
      <c r="AN928" s="12">
        <f t="shared" ca="1" si="144"/>
        <v>0</v>
      </c>
      <c r="AO928" s="12">
        <f t="shared" ca="1" si="145"/>
        <v>0</v>
      </c>
      <c r="AP928" s="12">
        <f t="shared" ca="1" si="146"/>
        <v>0.14784327091356372</v>
      </c>
      <c r="AQ928" s="12">
        <f t="shared" ca="1" si="147"/>
        <v>5.513401230714024E-2</v>
      </c>
      <c r="AR928" s="12">
        <f t="shared" ca="1" si="148"/>
        <v>0</v>
      </c>
      <c r="AS928" s="12">
        <f t="shared" ca="1" si="149"/>
        <v>0</v>
      </c>
      <c r="AT928" s="12">
        <f t="shared" si="150"/>
        <v>2.8401452003226673E-2</v>
      </c>
      <c r="AU928" s="12">
        <f t="shared" si="151"/>
        <v>-2.8401452003226673E-2</v>
      </c>
      <c r="AV928" s="12"/>
      <c r="AW928" s="12">
        <f ca="1">INDEX(I$8:I$6003,UsefulSeries!$I924)</f>
        <v>0.30634968319398076</v>
      </c>
      <c r="AX928" s="12"/>
      <c r="AY928" s="12"/>
      <c r="AZ928" s="12">
        <f ca="1"/>
        <v>5.5134012307140226E-2</v>
      </c>
      <c r="BA928" s="12"/>
      <c r="BB928" s="12">
        <f t="shared" ca="1" si="143"/>
        <v>5.5134012307140226E-2</v>
      </c>
      <c r="BC928" s="12"/>
      <c r="BD928" s="38">
        <f ca="1"/>
        <v>0.30598319105663552</v>
      </c>
    </row>
    <row r="929" spans="1:56" x14ac:dyDescent="0.35">
      <c r="A929" s="12">
        <v>0</v>
      </c>
      <c r="B929" s="12">
        <v>0</v>
      </c>
      <c r="C929" s="12">
        <v>0</v>
      </c>
      <c r="D929" s="12">
        <v>0</v>
      </c>
      <c r="E929" s="12">
        <f ca="1">-INDEX('Flow probs &amp; rates'!$P$5:$P$5999,UsefulSeries!$E922,0)*(INDEX('Flow probs &amp; rates'!$Q$5:$Q$5999,UsefulSeries!$E922,0))/INDEX('Flow probs &amp; rates'!$G$4:$G$5999,UsefulSeries!$E922,0)</f>
        <v>-1.4326650973356322E-3</v>
      </c>
      <c r="F929" s="12">
        <f ca="1">INDEX('Flow probs &amp; rates'!$Q$5:$Q$5999,UsefulSeries!$E922,0)*(1-INDEX('Flow probs &amp; rates'!$Q$5:$Q$5999,UsefulSeries!$E922,0))/INDEX('Flow probs &amp; rates'!$G$4:$G$5999,UsefulSeries!$E922,0)</f>
        <v>5.7150443254064535E-2</v>
      </c>
      <c r="G929" s="12"/>
      <c r="H929" s="12"/>
      <c r="I929" s="12">
        <f ca="1">INDEX('Flow probs &amp; rates'!$Q$5:$Q$5999,UsefulSeries!$E922)</f>
        <v>1.9606725230052455E-2</v>
      </c>
      <c r="J929" s="12"/>
      <c r="K929" s="12"/>
      <c r="L929" s="12">
        <f>INDEX('Flow probs &amp; rates'!$G$4:$G$5999,UsefulSeries!$E922)</f>
        <v>0.33634562500857929</v>
      </c>
      <c r="M929" s="12"/>
      <c r="N929" s="12"/>
      <c r="O929" s="12"/>
      <c r="P929" s="12">
        <f ca="1"/>
        <v>0</v>
      </c>
      <c r="Q929" s="12">
        <f ca="1"/>
        <v>0</v>
      </c>
      <c r="R929" s="12">
        <f ca="1"/>
        <v>0</v>
      </c>
      <c r="S929" s="12">
        <f ca="1"/>
        <v>0</v>
      </c>
      <c r="T929" s="12">
        <f ca="1"/>
        <v>0.35189352265448504</v>
      </c>
      <c r="U929" s="12">
        <f ca="1"/>
        <v>17.506498438167927</v>
      </c>
      <c r="V929" s="12"/>
      <c r="W929" s="12">
        <f ca="1">INDEX(P$9:P$6003,UsefulSeries!$I924)</f>
        <v>0</v>
      </c>
      <c r="X929" s="12">
        <f ca="1">INDEX(Q$9:Q$6003,UsefulSeries!$I924)</f>
        <v>0</v>
      </c>
      <c r="Y929" s="12">
        <f ca="1">INDEX(R$9:R$6003,UsefulSeries!$I924)</f>
        <v>5.5134012307140233E-2</v>
      </c>
      <c r="Z929" s="12">
        <f ca="1">INDEX(S$9:S$6003,UsefulSeries!$I924)</f>
        <v>0.21423201622471313</v>
      </c>
      <c r="AA929" s="12">
        <f ca="1">INDEX(T$9:T$6003,UsefulSeries!$I924)</f>
        <v>0</v>
      </c>
      <c r="AB929" s="12">
        <f ca="1">INDEX(U$9:U$6003,UsefulSeries!$I924)</f>
        <v>0</v>
      </c>
      <c r="AC929" s="12">
        <f>INDEX( K$9:K$6003,UsefulSeries!$I924)</f>
        <v>0</v>
      </c>
      <c r="AD929" s="12">
        <f>INDEX(L$9:L$6003,UsefulSeries!$I924)</f>
        <v>-2.8401452003226673E-2</v>
      </c>
      <c r="AE929" s="12"/>
      <c r="AF929" s="12"/>
      <c r="AG929" s="12"/>
      <c r="AH929" s="12"/>
      <c r="AI929" s="12"/>
      <c r="AJ929" s="12"/>
      <c r="AK929" s="12"/>
      <c r="AL929" s="12"/>
      <c r="AM929" s="12"/>
      <c r="AN929" s="12">
        <f t="shared" ca="1" si="144"/>
        <v>0</v>
      </c>
      <c r="AO929" s="12">
        <f t="shared" ca="1" si="145"/>
        <v>0</v>
      </c>
      <c r="AP929" s="12">
        <f t="shared" ca="1" si="146"/>
        <v>5.5134012307140233E-2</v>
      </c>
      <c r="AQ929" s="12">
        <f t="shared" ca="1" si="147"/>
        <v>0.21423201622471313</v>
      </c>
      <c r="AR929" s="12">
        <f t="shared" ca="1" si="148"/>
        <v>0</v>
      </c>
      <c r="AS929" s="12">
        <f t="shared" ca="1" si="149"/>
        <v>0</v>
      </c>
      <c r="AT929" s="12">
        <f t="shared" si="150"/>
        <v>0</v>
      </c>
      <c r="AU929" s="12">
        <f t="shared" si="151"/>
        <v>-2.8401452003226673E-2</v>
      </c>
      <c r="AV929" s="12"/>
      <c r="AW929" s="12">
        <f ca="1">INDEX(I$9:I$6003,UsefulSeries!$I924)</f>
        <v>0.17851545150711753</v>
      </c>
      <c r="AX929" s="12"/>
      <c r="AY929" s="12"/>
      <c r="AZ929" s="12">
        <f ca="1"/>
        <v>5.513401230714024E-2</v>
      </c>
      <c r="BA929" s="12"/>
      <c r="BB929" s="12">
        <f t="shared" ca="1" si="143"/>
        <v>5.513401230714024E-2</v>
      </c>
      <c r="BC929" s="12"/>
      <c r="BD929" s="38">
        <f ca="1"/>
        <v>0.18442164364702368</v>
      </c>
    </row>
    <row r="930" spans="1:56" x14ac:dyDescent="0.35">
      <c r="A930" s="12">
        <f ca="1">INDEX('Flow probs &amp; rates'!$K$5:$K$5999,UsefulSeries!$E928,0)*(1-INDEX('Flow probs &amp; rates'!$K$5:$K$5999,UsefulSeries!$E928,0))/INDEX('Flow probs &amp; rates'!$E$4:$E$5999,UsefulSeries!$E928,0)</f>
        <v>2.0926004421125695E-2</v>
      </c>
      <c r="B930" s="12">
        <f ca="1">-INDEX('Flow probs &amp; rates'!$K$5:$K$5999,UsefulSeries!$E928,0)*(INDEX('Flow probs &amp; rates'!$L$5:$L$5999,UsefulSeries!$E928,0))/INDEX('Flow probs &amp; rates'!$E$4:$E$5999,UsefulSeries!$E928,0)</f>
        <v>-2.8406984439911082E-4</v>
      </c>
      <c r="C930" s="12">
        <v>0</v>
      </c>
      <c r="D930" s="12">
        <v>0</v>
      </c>
      <c r="E930" s="12">
        <v>0</v>
      </c>
      <c r="F930" s="12">
        <v>0</v>
      </c>
      <c r="G930" s="12"/>
      <c r="H930" s="12"/>
      <c r="I930" s="12">
        <f ca="1">INDEX('Flow probs &amp; rates'!$K$5:$K$5999,UsefulSeries!$E928)</f>
        <v>1.322621758929333E-2</v>
      </c>
      <c r="J930" s="12"/>
      <c r="K930" s="12">
        <f>-INDEX('Flow probs &amp; rates'!$E$4:$E$5999,UsefulSeries!$E928)</f>
        <v>-0.62368737456626788</v>
      </c>
      <c r="L930" s="12">
        <f>INDEX('Flow probs &amp; rates'!$E$4:$E$5999,UsefulSeries!$E928)</f>
        <v>0.62368737456626788</v>
      </c>
      <c r="M930" s="12"/>
      <c r="N930" s="12"/>
      <c r="O930" s="12"/>
      <c r="P930" s="12">
        <f t="array" aca="1" ref="P930:U935" ca="1">MINVERSE(A930:F935)</f>
        <v>47.796129457924501</v>
      </c>
      <c r="Q930" s="12">
        <f ca="1"/>
        <v>0.64074505905108614</v>
      </c>
      <c r="R930" s="12">
        <f ca="1"/>
        <v>0</v>
      </c>
      <c r="S930" s="12">
        <f ca="1"/>
        <v>0</v>
      </c>
      <c r="T930" s="12">
        <f ca="1"/>
        <v>0</v>
      </c>
      <c r="U930" s="12">
        <f ca="1"/>
        <v>0</v>
      </c>
      <c r="V930" s="12"/>
      <c r="W930" s="12">
        <f ca="1">INDEX(P$10:P$6003,UsefulSeries!$I924)</f>
        <v>0</v>
      </c>
      <c r="X930" s="12">
        <f ca="1">INDEX(Q$10:Q$6003,UsefulSeries!$I924)</f>
        <v>0</v>
      </c>
      <c r="Y930" s="12">
        <f ca="1">INDEX(R$10:R$6003,UsefulSeries!$I924)</f>
        <v>0</v>
      </c>
      <c r="Z930" s="12">
        <f ca="1">INDEX(S$10:S$6003,UsefulSeries!$I924)</f>
        <v>0</v>
      </c>
      <c r="AA930" s="12">
        <f ca="1">INDEX(T$10:T$6003,UsefulSeries!$I924)</f>
        <v>12.941509911866264</v>
      </c>
      <c r="AB930" s="12">
        <f ca="1">INDEX(U$10:U$6003,UsefulSeries!$I924)</f>
        <v>0.34537739676991391</v>
      </c>
      <c r="AC930" s="12">
        <f>INDEX( K$10:K$6003,UsefulSeries!$I924)</f>
        <v>0.32959128798063997</v>
      </c>
      <c r="AD930" s="12">
        <f>INDEX(L$10:L$6003,UsefulSeries!$I924)</f>
        <v>0</v>
      </c>
      <c r="AE930" s="12"/>
      <c r="AF930" s="12"/>
      <c r="AG930" s="12"/>
      <c r="AH930" s="12"/>
      <c r="AI930" s="12"/>
      <c r="AJ930" s="12"/>
      <c r="AK930" s="12"/>
      <c r="AL930" s="12"/>
      <c r="AM930" s="12"/>
      <c r="AN930" s="12">
        <f t="shared" ca="1" si="144"/>
        <v>0</v>
      </c>
      <c r="AO930" s="12">
        <f t="shared" ca="1" si="145"/>
        <v>0</v>
      </c>
      <c r="AP930" s="12">
        <f t="shared" ca="1" si="146"/>
        <v>0</v>
      </c>
      <c r="AQ930" s="12">
        <f t="shared" ca="1" si="147"/>
        <v>0</v>
      </c>
      <c r="AR930" s="12">
        <f t="shared" ca="1" si="148"/>
        <v>12.941509911866264</v>
      </c>
      <c r="AS930" s="12">
        <f t="shared" ca="1" si="149"/>
        <v>0.34537739676991391</v>
      </c>
      <c r="AT930" s="12">
        <f t="shared" si="150"/>
        <v>0.32959128798063997</v>
      </c>
      <c r="AU930" s="12">
        <f t="shared" si="151"/>
        <v>0</v>
      </c>
      <c r="AV930" s="12"/>
      <c r="AW930" s="12">
        <f ca="1">INDEX(I$10:I$6003,UsefulSeries!$I924)</f>
        <v>2.616607022716122E-2</v>
      </c>
      <c r="AX930" s="12"/>
      <c r="AY930" s="12"/>
      <c r="AZ930" s="12">
        <f ca="1"/>
        <v>0.34537739676991402</v>
      </c>
      <c r="BA930" s="12"/>
      <c r="BB930" s="12">
        <f t="shared" ca="1" si="143"/>
        <v>0.34537739676991402</v>
      </c>
      <c r="BC930" s="12"/>
      <c r="BD930" s="38">
        <f ca="1"/>
        <v>2.531494783547944E-2</v>
      </c>
    </row>
    <row r="931" spans="1:56" x14ac:dyDescent="0.35">
      <c r="A931" s="12">
        <f ca="1">-INDEX('Flow probs &amp; rates'!$K$5:$K$5999,UsefulSeries!$E928,0)*(INDEX('Flow probs &amp; rates'!$L$5:$L$5999,UsefulSeries!$E928,0))/INDEX('Flow probs &amp; rates'!$E$4:$E$5999,UsefulSeries!$E928,0)</f>
        <v>-2.8406984439911082E-4</v>
      </c>
      <c r="B931" s="12">
        <f ca="1">INDEX('Flow probs &amp; rates'!$L$5:$L$5999,UsefulSeries!$E928,0)*(1-INDEX('Flow probs &amp; rates'!$L$5:$L$5999,UsefulSeries!$E928,0))/INDEX('Flow probs &amp; rates'!$E$4:$E$5999,UsefulSeries!$E928,0)</f>
        <v>2.1190079995466418E-2</v>
      </c>
      <c r="C931" s="12">
        <v>0</v>
      </c>
      <c r="D931" s="12">
        <v>0</v>
      </c>
      <c r="E931" s="12">
        <v>0</v>
      </c>
      <c r="F931" s="12">
        <v>0</v>
      </c>
      <c r="G931" s="12"/>
      <c r="H931" s="12"/>
      <c r="I931" s="12">
        <f ca="1">INDEX('Flow probs &amp; rates'!$L$5:$L$5999,UsefulSeries!$E928)</f>
        <v>1.3395422708768229E-2</v>
      </c>
      <c r="J931" s="12"/>
      <c r="K931" s="12">
        <f>-INDEX('Flow probs &amp; rates'!$E$4:$E$5999,UsefulSeries!$E928)</f>
        <v>-0.62368737456626788</v>
      </c>
      <c r="L931" s="12"/>
      <c r="M931" s="12"/>
      <c r="N931" s="12"/>
      <c r="O931" s="12"/>
      <c r="P931" s="12">
        <f ca="1"/>
        <v>0.64074505905108603</v>
      </c>
      <c r="Q931" s="12">
        <f ca="1"/>
        <v>47.200483271569119</v>
      </c>
      <c r="R931" s="12">
        <f ca="1"/>
        <v>0</v>
      </c>
      <c r="S931" s="12">
        <f ca="1"/>
        <v>0</v>
      </c>
      <c r="T931" s="12">
        <f ca="1"/>
        <v>0</v>
      </c>
      <c r="U931" s="12">
        <f ca="1"/>
        <v>0</v>
      </c>
      <c r="V931" s="12"/>
      <c r="W931" s="12">
        <f ca="1">INDEX(P$11:P$6003,UsefulSeries!$I924)</f>
        <v>0</v>
      </c>
      <c r="X931" s="12">
        <f ca="1">INDEX(Q$11:Q$6003,UsefulSeries!$I924)</f>
        <v>0</v>
      </c>
      <c r="Y931" s="12">
        <f ca="1">INDEX(R$11:R$6003,UsefulSeries!$I924)</f>
        <v>0</v>
      </c>
      <c r="Z931" s="12">
        <f ca="1">INDEX(S$11:S$6003,UsefulSeries!$I924)</f>
        <v>0</v>
      </c>
      <c r="AA931" s="12">
        <f ca="1">INDEX(T$11:T$6003,UsefulSeries!$I924)</f>
        <v>0.34537739676991397</v>
      </c>
      <c r="AB931" s="12">
        <f ca="1">INDEX(U$11:U$6003,UsefulSeries!$I924)</f>
        <v>17.212231789430206</v>
      </c>
      <c r="AC931" s="12">
        <f>INDEX( K$11:K$6003,UsefulSeries!$I924)</f>
        <v>0</v>
      </c>
      <c r="AD931" s="12">
        <f>INDEX(L$11:L$6003,UsefulSeries!$I924)</f>
        <v>0.32959128798063997</v>
      </c>
      <c r="AE931" s="12"/>
      <c r="AF931" s="12"/>
      <c r="AG931" s="12"/>
      <c r="AH931" s="12"/>
      <c r="AI931" s="12"/>
      <c r="AJ931" s="12"/>
      <c r="AK931" s="12"/>
      <c r="AL931" s="12"/>
      <c r="AM931" s="12"/>
      <c r="AN931" s="12">
        <f t="shared" ca="1" si="144"/>
        <v>0</v>
      </c>
      <c r="AO931" s="12">
        <f t="shared" ca="1" si="145"/>
        <v>0</v>
      </c>
      <c r="AP931" s="12">
        <f t="shared" ca="1" si="146"/>
        <v>0</v>
      </c>
      <c r="AQ931" s="12">
        <f t="shared" ca="1" si="147"/>
        <v>0</v>
      </c>
      <c r="AR931" s="12">
        <f t="shared" ca="1" si="148"/>
        <v>0.34537739676991397</v>
      </c>
      <c r="AS931" s="12">
        <f t="shared" ca="1" si="149"/>
        <v>17.212231789430206</v>
      </c>
      <c r="AT931" s="12">
        <f t="shared" si="150"/>
        <v>0</v>
      </c>
      <c r="AU931" s="12">
        <f t="shared" si="151"/>
        <v>0.32959128798063997</v>
      </c>
      <c r="AV931" s="12"/>
      <c r="AW931" s="12">
        <f ca="1">INDEX(I$11:I$6003,UsefulSeries!$I924)</f>
        <v>1.9540767964657563E-2</v>
      </c>
      <c r="AX931" s="12"/>
      <c r="AY931" s="12"/>
      <c r="AZ931" s="12">
        <f ca="1"/>
        <v>0.34537739676991397</v>
      </c>
      <c r="BA931" s="12"/>
      <c r="BB931" s="12">
        <f t="shared" ca="1" si="143"/>
        <v>0.34537739676991397</v>
      </c>
      <c r="BC931" s="12"/>
      <c r="BD931" s="38">
        <f ca="1"/>
        <v>1.8718389369973203E-2</v>
      </c>
    </row>
    <row r="932" spans="1:56" x14ac:dyDescent="0.35">
      <c r="A932" s="12">
        <v>0</v>
      </c>
      <c r="B932" s="12">
        <v>0</v>
      </c>
      <c r="C932" s="12">
        <f ca="1">INDEX('Flow probs &amp; rates'!$M$5:$M$5999,UsefulSeries!$E928,0)*(1-INDEX('Flow probs &amp; rates'!$M$5:$M$5999,UsefulSeries!$E928,0))/INDEX('Flow probs &amp; rates'!$F$4:$F$5999,UsefulSeries!$E928,0)</f>
        <v>4.2155672814160861</v>
      </c>
      <c r="D932" s="12">
        <f ca="1">-INDEX('Flow probs &amp; rates'!$M$5:$M$5999,UsefulSeries!$E928,0)*(INDEX('Flow probs &amp; rates'!$O$5:$O$5999,UsefulSeries!$E928,0))/INDEX('Flow probs &amp; rates'!$F$4:$F$5999,UsefulSeries!$E928,0)</f>
        <v>-0.80573550227284574</v>
      </c>
      <c r="E932" s="12">
        <v>0</v>
      </c>
      <c r="F932" s="12">
        <v>0</v>
      </c>
      <c r="G932" s="12"/>
      <c r="H932" s="12"/>
      <c r="I932" s="12">
        <f ca="1">INDEX('Flow probs &amp; rates'!$M$5:$M$5999,UsefulSeries!$E928)</f>
        <v>0.211053142988814</v>
      </c>
      <c r="J932" s="12"/>
      <c r="K932" s="12">
        <f>INDEX('Flow probs &amp; rates'!$F$4:$F$5999,UsefulSeries!$E928)</f>
        <v>3.9498767949309913E-2</v>
      </c>
      <c r="L932" s="12">
        <f>-INDEX('Flow probs &amp; rates'!$F$4:$F$5999,UsefulSeries!$E928)</f>
        <v>-3.9498767949309913E-2</v>
      </c>
      <c r="M932" s="12"/>
      <c r="N932" s="12"/>
      <c r="O932" s="12"/>
      <c r="P932" s="12">
        <f ca="1"/>
        <v>0</v>
      </c>
      <c r="Q932" s="12">
        <f ca="1"/>
        <v>0</v>
      </c>
      <c r="R932" s="12">
        <f ca="1"/>
        <v>0.24904628679601795</v>
      </c>
      <c r="S932" s="12">
        <f ca="1"/>
        <v>6.1895470703203878E-2</v>
      </c>
      <c r="T932" s="12">
        <f ca="1"/>
        <v>0</v>
      </c>
      <c r="U932" s="12">
        <f ca="1"/>
        <v>0</v>
      </c>
      <c r="V932" s="12"/>
      <c r="W932" s="12"/>
      <c r="X932" s="12"/>
      <c r="Y932" s="12"/>
      <c r="Z932" s="12"/>
      <c r="AA932" s="12"/>
      <c r="AB932" s="12"/>
      <c r="AC932" s="12"/>
      <c r="AD932" s="12"/>
      <c r="AE932" s="12">
        <f t="array" ref="AE932:AJ933">TRANSPOSE(AC926:AD931)</f>
        <v>-0.6420072600161334</v>
      </c>
      <c r="AF932" s="12">
        <v>-0.6420072600161334</v>
      </c>
      <c r="AG932" s="12">
        <v>2.8401452003226673E-2</v>
      </c>
      <c r="AH932" s="12">
        <v>0</v>
      </c>
      <c r="AI932" s="12">
        <v>0.32959128798063997</v>
      </c>
      <c r="AJ932" s="12">
        <v>0</v>
      </c>
      <c r="AK932" s="12"/>
      <c r="AL932" s="12"/>
      <c r="AM932" s="12"/>
      <c r="AN932" s="12">
        <f t="shared" si="144"/>
        <v>-0.6420072600161334</v>
      </c>
      <c r="AO932" s="12">
        <f t="shared" si="145"/>
        <v>-0.6420072600161334</v>
      </c>
      <c r="AP932" s="12">
        <f t="shared" si="146"/>
        <v>2.8401452003226673E-2</v>
      </c>
      <c r="AQ932" s="12">
        <f t="shared" si="147"/>
        <v>0</v>
      </c>
      <c r="AR932" s="12">
        <f t="shared" si="148"/>
        <v>0.32959128798063997</v>
      </c>
      <c r="AS932" s="12">
        <f t="shared" si="149"/>
        <v>0</v>
      </c>
      <c r="AT932" s="12">
        <f t="shared" si="150"/>
        <v>0</v>
      </c>
      <c r="AU932" s="12">
        <f t="shared" si="151"/>
        <v>0</v>
      </c>
      <c r="AV932" s="12"/>
      <c r="AW932" s="12"/>
      <c r="AX932" s="12">
        <f>INDEX($N$6:$N$6003,UsefulSeries!$K924)</f>
        <v>6.9742094106695074E-4</v>
      </c>
      <c r="AY932" s="12"/>
      <c r="AZ932" s="12"/>
      <c r="BA932" s="12"/>
      <c r="BB932" s="12">
        <f t="shared" si="143"/>
        <v>6.9742094106695074E-4</v>
      </c>
      <c r="BC932" s="12"/>
      <c r="BD932" s="38">
        <f ca="1"/>
        <v>3.4281366827317798E-2</v>
      </c>
    </row>
    <row r="933" spans="1:56" x14ac:dyDescent="0.35">
      <c r="A933" s="12">
        <v>0</v>
      </c>
      <c r="B933" s="12">
        <v>0</v>
      </c>
      <c r="C933" s="12">
        <f ca="1">-INDEX('Flow probs &amp; rates'!$M$5:$M$5999,UsefulSeries!$E928,0)*(INDEX('Flow probs &amp; rates'!$O$5:$O$5999,UsefulSeries!$E928,0))/INDEX('Flow probs &amp; rates'!$F$4:$F$5999,UsefulSeries!$E928,0)</f>
        <v>-0.80573550227284574</v>
      </c>
      <c r="D933" s="12">
        <f ca="1">INDEX('Flow probs &amp; rates'!$O$5:$O$5999,UsefulSeries!$E928,0)*(1-INDEX('Flow probs &amp; rates'!$O$5:$O$5999,UsefulSeries!$E928,0))/INDEX('Flow probs &amp; rates'!$F$4:$F$5999,UsefulSeries!$E928,0)</f>
        <v>3.2420051532201968</v>
      </c>
      <c r="E933" s="12">
        <v>0</v>
      </c>
      <c r="F933" s="12">
        <v>0</v>
      </c>
      <c r="G933" s="12"/>
      <c r="H933" s="12"/>
      <c r="I933" s="12">
        <f ca="1">INDEX('Flow probs &amp; rates'!$O$5:$O$5999,UsefulSeries!$E928)</f>
        <v>0.15079405680531652</v>
      </c>
      <c r="J933" s="12"/>
      <c r="K933" s="12"/>
      <c r="L933" s="12">
        <f>-INDEX('Flow probs &amp; rates'!$F$4:$F$5999,UsefulSeries!$E928)</f>
        <v>-3.9498767949309913E-2</v>
      </c>
      <c r="M933" s="12"/>
      <c r="N933" s="12"/>
      <c r="O933" s="12"/>
      <c r="P933" s="12">
        <f ca="1"/>
        <v>0</v>
      </c>
      <c r="Q933" s="12">
        <f ca="1"/>
        <v>0</v>
      </c>
      <c r="R933" s="12">
        <f ca="1"/>
        <v>6.1895470703203885E-2</v>
      </c>
      <c r="S933" s="12">
        <f ca="1"/>
        <v>0.32383396341386167</v>
      </c>
      <c r="T933" s="12">
        <f ca="1"/>
        <v>0</v>
      </c>
      <c r="U933" s="12">
        <f ca="1"/>
        <v>0</v>
      </c>
      <c r="V933" s="12"/>
      <c r="W933" s="12"/>
      <c r="X933" s="12"/>
      <c r="Y933" s="12"/>
      <c r="Z933" s="12"/>
      <c r="AA933" s="12"/>
      <c r="AB933" s="12"/>
      <c r="AC933" s="12"/>
      <c r="AD933" s="12"/>
      <c r="AE933" s="12">
        <v>0.6420072600161334</v>
      </c>
      <c r="AF933" s="12">
        <v>0</v>
      </c>
      <c r="AG933" s="12">
        <v>-2.8401452003226673E-2</v>
      </c>
      <c r="AH933" s="12">
        <v>-2.8401452003226673E-2</v>
      </c>
      <c r="AI933" s="12">
        <v>0</v>
      </c>
      <c r="AJ933" s="12">
        <v>0.32959128798063997</v>
      </c>
      <c r="AK933" s="12"/>
      <c r="AL933" s="12"/>
      <c r="AM933" s="12"/>
      <c r="AN933" s="12">
        <f t="shared" si="144"/>
        <v>0.6420072600161334</v>
      </c>
      <c r="AO933" s="12">
        <f t="shared" si="145"/>
        <v>0</v>
      </c>
      <c r="AP933" s="12">
        <f t="shared" si="146"/>
        <v>-2.8401452003226673E-2</v>
      </c>
      <c r="AQ933" s="12">
        <f t="shared" si="147"/>
        <v>-2.8401452003226673E-2</v>
      </c>
      <c r="AR933" s="12">
        <f t="shared" si="148"/>
        <v>0</v>
      </c>
      <c r="AS933" s="12">
        <f t="shared" si="149"/>
        <v>0.32959128798063997</v>
      </c>
      <c r="AT933" s="12">
        <f t="shared" si="150"/>
        <v>0</v>
      </c>
      <c r="AU933" s="12">
        <f t="shared" si="151"/>
        <v>0</v>
      </c>
      <c r="AV933" s="12"/>
      <c r="AW933" s="12"/>
      <c r="AX933" s="12">
        <f>INDEX('Margin error adjustment'!N$7:N$6003,UsefulSeries!$K924)</f>
        <v>-6.8696209277833986E-4</v>
      </c>
      <c r="AY933" s="12"/>
      <c r="AZ933" s="12"/>
      <c r="BA933" s="12"/>
      <c r="BB933" s="12">
        <f t="shared" si="143"/>
        <v>-6.8696209277833986E-4</v>
      </c>
      <c r="BC933" s="12"/>
      <c r="BD933" s="38">
        <f ca="1"/>
        <v>4.3838930072670666E-2</v>
      </c>
    </row>
    <row r="934" spans="1:56" x14ac:dyDescent="0.35">
      <c r="A934" s="12">
        <v>0</v>
      </c>
      <c r="B934" s="12">
        <v>0</v>
      </c>
      <c r="C934" s="12">
        <v>0</v>
      </c>
      <c r="D934" s="12">
        <v>0</v>
      </c>
      <c r="E934" s="12">
        <f ca="1">INDEX('Flow probs &amp; rates'!$P$5:$P$5999,UsefulSeries!$E928,0)*(1-INDEX('Flow probs &amp; rates'!$P$5:$P$5999,UsefulSeries!$E928,0))/INDEX('Flow probs &amp; rates'!$G$4:$G$5999,UsefulSeries!$E928,0)</f>
        <v>7.3214277965184066E-2</v>
      </c>
      <c r="F934" s="12">
        <f ca="1">-INDEX('Flow probs &amp; rates'!$P$5:$P$5999,UsefulSeries!$E928,0)*(INDEX('Flow probs &amp; rates'!$Q$5:$Q$5999,UsefulSeries!$E928,0))/INDEX('Flow probs &amp; rates'!$G$4:$G$5999,UsefulSeries!$E928,0)</f>
        <v>-1.4946203085625912E-3</v>
      </c>
      <c r="G934" s="12"/>
      <c r="H934" s="12"/>
      <c r="I934" s="12">
        <f ca="1">INDEX('Flow probs &amp; rates'!$P$5:$P$5999,UsefulSeries!$E928)</f>
        <v>2.5299655976941993E-2</v>
      </c>
      <c r="J934" s="12"/>
      <c r="K934" s="12">
        <f>INDEX('Flow probs &amp; rates'!$G$4:$G$5999,UsefulSeries!$E928)</f>
        <v>0.33681385748442222</v>
      </c>
      <c r="L934" s="12"/>
      <c r="M934" s="12"/>
      <c r="N934" s="12"/>
      <c r="O934" s="12"/>
      <c r="P934" s="12">
        <f ca="1"/>
        <v>0</v>
      </c>
      <c r="Q934" s="12">
        <f ca="1"/>
        <v>0</v>
      </c>
      <c r="R934" s="12">
        <f ca="1"/>
        <v>0</v>
      </c>
      <c r="S934" s="12">
        <f ca="1"/>
        <v>0</v>
      </c>
      <c r="T934" s="12">
        <f ca="1"/>
        <v>13.665739340945633</v>
      </c>
      <c r="U934" s="12">
        <f ca="1"/>
        <v>0.35275762327354365</v>
      </c>
      <c r="V934" s="12"/>
      <c r="W934" s="12">
        <f ca="1">INDEX(P$6:P$6003,UsefulSeries!$I932)</f>
        <v>58.48498231597592</v>
      </c>
      <c r="X934" s="12">
        <f ca="1">INDEX(Q$6:Q$6003,UsefulSeries!$I932)</f>
        <v>0.6590948852565518</v>
      </c>
      <c r="Y934" s="12">
        <f ca="1">INDEX(R$6:R$6003,UsefulSeries!$I932)</f>
        <v>0</v>
      </c>
      <c r="Z934" s="12">
        <f ca="1">INDEX(S$6:S$6003,UsefulSeries!$I932)</f>
        <v>0</v>
      </c>
      <c r="AA934" s="12">
        <f ca="1">INDEX(T$6:T$6003,UsefulSeries!$I932)</f>
        <v>0</v>
      </c>
      <c r="AB934" s="12">
        <f ca="1">INDEX(U$6:U$6003,UsefulSeries!$I932)</f>
        <v>0</v>
      </c>
      <c r="AC934" s="12">
        <f>INDEX( K$6:K$6003,UsefulSeries!$I932)</f>
        <v>-0.64270468095720035</v>
      </c>
      <c r="AD934" s="12">
        <f>INDEX(L$6:L$6003,UsefulSeries!$I932)</f>
        <v>0.64270468095720035</v>
      </c>
      <c r="AE934" s="12"/>
      <c r="AF934" s="12"/>
      <c r="AG934" s="12"/>
      <c r="AH934" s="12"/>
      <c r="AI934" s="12"/>
      <c r="AJ934" s="12"/>
      <c r="AK934" s="12"/>
      <c r="AL934" s="12"/>
      <c r="AM934" s="12"/>
      <c r="AN934" s="12">
        <f t="shared" ca="1" si="144"/>
        <v>58.48498231597592</v>
      </c>
      <c r="AO934" s="12">
        <f t="shared" ca="1" si="145"/>
        <v>0.6590948852565518</v>
      </c>
      <c r="AP934" s="12">
        <f t="shared" ca="1" si="146"/>
        <v>0</v>
      </c>
      <c r="AQ934" s="12">
        <f t="shared" ca="1" si="147"/>
        <v>0</v>
      </c>
      <c r="AR934" s="12">
        <f t="shared" ca="1" si="148"/>
        <v>0</v>
      </c>
      <c r="AS934" s="12">
        <f t="shared" ca="1" si="149"/>
        <v>0</v>
      </c>
      <c r="AT934" s="12">
        <f t="shared" si="150"/>
        <v>-0.64270468095720035</v>
      </c>
      <c r="AU934" s="12">
        <f t="shared" si="151"/>
        <v>0.64270468095720035</v>
      </c>
      <c r="AV934" s="12"/>
      <c r="AW934" s="12">
        <f ca="1">INDEX(I$6:I$6003,UsefulSeries!$I932)</f>
        <v>1.1114480201055602E-2</v>
      </c>
      <c r="AX934" s="12"/>
      <c r="AY934" s="12"/>
      <c r="AZ934" s="12">
        <f t="array" aca="1" ref="AZ934:AZ939" ca="1">MMULT(W934:AB939,AW934:AW939)</f>
        <v>0.65909488525655169</v>
      </c>
      <c r="BA934" s="12"/>
      <c r="BB934" s="12">
        <f t="shared" ca="1" si="143"/>
        <v>0.65909488525655169</v>
      </c>
      <c r="BC934" s="12"/>
      <c r="BD934" s="38">
        <f t="array" aca="1" ref="BD934:BD941" ca="1">MMULT(MINVERSE(AN934:AU941),BB934:BB941)</f>
        <v>1.102663595804588E-2</v>
      </c>
    </row>
    <row r="935" spans="1:56" x14ac:dyDescent="0.35">
      <c r="A935" s="12">
        <v>0</v>
      </c>
      <c r="B935" s="12">
        <v>0</v>
      </c>
      <c r="C935" s="12">
        <v>0</v>
      </c>
      <c r="D935" s="12">
        <v>0</v>
      </c>
      <c r="E935" s="12">
        <f ca="1">-INDEX('Flow probs &amp; rates'!$P$5:$P$5999,UsefulSeries!$E928,0)*(INDEX('Flow probs &amp; rates'!$Q$5:$Q$5999,UsefulSeries!$E928,0))/INDEX('Flow probs &amp; rates'!$G$4:$G$5999,UsefulSeries!$E928,0)</f>
        <v>-1.4946203085625912E-3</v>
      </c>
      <c r="F935" s="12">
        <f ca="1">INDEX('Flow probs &amp; rates'!$Q$5:$Q$5999,UsefulSeries!$E928,0)*(1-INDEX('Flow probs &amp; rates'!$Q$5:$Q$5999,UsefulSeries!$E928,0))/INDEX('Flow probs &amp; rates'!$G$4:$G$5999,UsefulSeries!$E928,0)</f>
        <v>5.7901205255206062E-2</v>
      </c>
      <c r="G935" s="12"/>
      <c r="H935" s="12"/>
      <c r="I935" s="12">
        <f ca="1">INDEX('Flow probs &amp; rates'!$Q$5:$Q$5999,UsefulSeries!$E928)</f>
        <v>1.9897852842755196E-2</v>
      </c>
      <c r="J935" s="12"/>
      <c r="K935" s="12"/>
      <c r="L935" s="12">
        <f>INDEX('Flow probs &amp; rates'!$G$4:$G$5999,UsefulSeries!$E928)</f>
        <v>0.33681385748442222</v>
      </c>
      <c r="M935" s="12"/>
      <c r="N935" s="12"/>
      <c r="O935" s="12"/>
      <c r="P935" s="12">
        <f ca="1"/>
        <v>0</v>
      </c>
      <c r="Q935" s="12">
        <f ca="1"/>
        <v>0</v>
      </c>
      <c r="R935" s="12">
        <f ca="1"/>
        <v>0</v>
      </c>
      <c r="S935" s="12">
        <f ca="1"/>
        <v>0</v>
      </c>
      <c r="T935" s="12">
        <f ca="1"/>
        <v>0.3527576232735436</v>
      </c>
      <c r="U935" s="12">
        <f ca="1"/>
        <v>17.27990348901735</v>
      </c>
      <c r="V935" s="12"/>
      <c r="W935" s="12">
        <f ca="1">INDEX(P$7:P$6003,UsefulSeries!$I932)</f>
        <v>0.65909488525655169</v>
      </c>
      <c r="X935" s="12">
        <f ca="1">INDEX(Q$7:Q$6003,UsefulSeries!$I932)</f>
        <v>47.390153752110017</v>
      </c>
      <c r="Y935" s="12">
        <f ca="1">INDEX(R$7:R$6003,UsefulSeries!$I932)</f>
        <v>0</v>
      </c>
      <c r="Z935" s="12">
        <f ca="1">INDEX(S$7:S$6003,UsefulSeries!$I932)</f>
        <v>0</v>
      </c>
      <c r="AA935" s="12">
        <f ca="1">INDEX(T$7:T$6003,UsefulSeries!$I932)</f>
        <v>0</v>
      </c>
      <c r="AB935" s="12">
        <f ca="1">INDEX(U$7:U$6003,UsefulSeries!$I932)</f>
        <v>0</v>
      </c>
      <c r="AC935" s="12">
        <f>INDEX( K$7:K$6003,UsefulSeries!$I932,1)</f>
        <v>-0.64270468095720035</v>
      </c>
      <c r="AD935" s="12">
        <f>INDEX(L$7:L$6003,UsefulSeries!$I932,1)</f>
        <v>0</v>
      </c>
      <c r="AE935" s="12"/>
      <c r="AF935" s="12"/>
      <c r="AG935" s="12"/>
      <c r="AH935" s="12"/>
      <c r="AI935" s="12"/>
      <c r="AJ935" s="12"/>
      <c r="AK935" s="12"/>
      <c r="AL935" s="12"/>
      <c r="AM935" s="12"/>
      <c r="AN935" s="12">
        <f t="shared" ca="1" si="144"/>
        <v>0.65909488525655169</v>
      </c>
      <c r="AO935" s="12">
        <f t="shared" ca="1" si="145"/>
        <v>47.390153752110017</v>
      </c>
      <c r="AP935" s="12">
        <f t="shared" ca="1" si="146"/>
        <v>0</v>
      </c>
      <c r="AQ935" s="12">
        <f t="shared" ca="1" si="147"/>
        <v>0</v>
      </c>
      <c r="AR935" s="12">
        <f t="shared" ca="1" si="148"/>
        <v>0</v>
      </c>
      <c r="AS935" s="12">
        <f t="shared" ca="1" si="149"/>
        <v>0</v>
      </c>
      <c r="AT935" s="12">
        <f t="shared" si="150"/>
        <v>-0.64270468095720035</v>
      </c>
      <c r="AU935" s="12">
        <f t="shared" si="151"/>
        <v>0</v>
      </c>
      <c r="AV935" s="12"/>
      <c r="AW935" s="12">
        <f ca="1">INDEX(I$7:I$6003,UsefulSeries!$I932)</f>
        <v>1.3753265955055719E-2</v>
      </c>
      <c r="AX935" s="12"/>
      <c r="AY935" s="12"/>
      <c r="AZ935" s="12">
        <f ca="1"/>
        <v>0.65909488525655169</v>
      </c>
      <c r="BA935" s="12"/>
      <c r="BB935" s="12">
        <f t="shared" ca="1" si="143"/>
        <v>0.65909488525655169</v>
      </c>
      <c r="BC935" s="12"/>
      <c r="BD935" s="38">
        <f ca="1"/>
        <v>1.4240604947596018E-2</v>
      </c>
    </row>
    <row r="936" spans="1:56" x14ac:dyDescent="0.35">
      <c r="A936" s="12">
        <f ca="1">INDEX('Flow probs &amp; rates'!$K$5:$K$5999,UsefulSeries!$E934,0)*(1-INDEX('Flow probs &amp; rates'!$K$5:$K$5999,UsefulSeries!$E934,0))/INDEX('Flow probs &amp; rates'!$E$4:$E$5999,UsefulSeries!$E934,0)</f>
        <v>2.0672555424488117E-2</v>
      </c>
      <c r="B936" s="12">
        <f ca="1">-INDEX('Flow probs &amp; rates'!$K$5:$K$5999,UsefulSeries!$E934,0)*(INDEX('Flow probs &amp; rates'!$L$5:$L$5999,UsefulSeries!$E934,0))/INDEX('Flow probs &amp; rates'!$E$4:$E$5999,UsefulSeries!$E934,0)</f>
        <v>-2.7455891446804707E-4</v>
      </c>
      <c r="C936" s="12">
        <v>0</v>
      </c>
      <c r="D936" s="12">
        <v>0</v>
      </c>
      <c r="E936" s="12">
        <v>0</v>
      </c>
      <c r="F936" s="12">
        <v>0</v>
      </c>
      <c r="G936" s="12"/>
      <c r="H936" s="12"/>
      <c r="I936" s="12">
        <f ca="1">INDEX('Flow probs &amp; rates'!$K$5:$K$5999,UsefulSeries!$E934)</f>
        <v>1.3089942803394155E-2</v>
      </c>
      <c r="J936" s="12"/>
      <c r="K936" s="12">
        <f>-INDEX('Flow probs &amp; rates'!$E$4:$E$5999,UsefulSeries!$E934)</f>
        <v>-0.62491530125467831</v>
      </c>
      <c r="L936" s="12">
        <f>INDEX('Flow probs &amp; rates'!$E$4:$E$5999,UsefulSeries!$E934)</f>
        <v>0.62491530125467831</v>
      </c>
      <c r="M936" s="12"/>
      <c r="N936" s="12"/>
      <c r="O936" s="12"/>
      <c r="P936" s="12">
        <f t="array" aca="1" ref="P936:U941" ca="1">MINVERSE(A936:F941)</f>
        <v>48.381836270359017</v>
      </c>
      <c r="Q936" s="12">
        <f ca="1"/>
        <v>0.64172688709717185</v>
      </c>
      <c r="R936" s="12">
        <f ca="1"/>
        <v>0</v>
      </c>
      <c r="S936" s="12">
        <f ca="1"/>
        <v>0</v>
      </c>
      <c r="T936" s="12">
        <f ca="1"/>
        <v>0</v>
      </c>
      <c r="U936" s="12">
        <f ca="1"/>
        <v>0</v>
      </c>
      <c r="V936" s="12"/>
      <c r="W936" s="12">
        <f ca="1">INDEX(P$8:P$6003,UsefulSeries!$I932)</f>
        <v>0</v>
      </c>
      <c r="X936" s="12">
        <f ca="1">INDEX(Q$8:Q$6003,UsefulSeries!$I932)</f>
        <v>0</v>
      </c>
      <c r="Y936" s="12">
        <f ca="1">INDEX(R$8:R$6003,UsefulSeries!$I932)</f>
        <v>0.14047095940498019</v>
      </c>
      <c r="Z936" s="12">
        <f ca="1">INDEX(S$8:S$6003,UsefulSeries!$I932)</f>
        <v>5.4701346091671307E-2</v>
      </c>
      <c r="AA936" s="12">
        <f ca="1">INDEX(T$8:T$6003,UsefulSeries!$I932)</f>
        <v>0</v>
      </c>
      <c r="AB936" s="12">
        <f ca="1">INDEX(U$8:U$6003,UsefulSeries!$I932)</f>
        <v>0</v>
      </c>
      <c r="AC936" s="12">
        <f>INDEX( K$8:K$6003,UsefulSeries!$I932)</f>
        <v>2.7714489910448333E-2</v>
      </c>
      <c r="AD936" s="12">
        <f>INDEX(L$8:L$6003,UsefulSeries!$I932)</f>
        <v>-2.7714489910448333E-2</v>
      </c>
      <c r="AE936" s="12"/>
      <c r="AF936" s="12"/>
      <c r="AG936" s="12"/>
      <c r="AH936" s="12"/>
      <c r="AI936" s="12"/>
      <c r="AJ936" s="12"/>
      <c r="AK936" s="12"/>
      <c r="AL936" s="12"/>
      <c r="AM936" s="12"/>
      <c r="AN936" s="12">
        <f t="shared" ca="1" si="144"/>
        <v>0</v>
      </c>
      <c r="AO936" s="12">
        <f t="shared" ca="1" si="145"/>
        <v>0</v>
      </c>
      <c r="AP936" s="12">
        <f t="shared" ca="1" si="146"/>
        <v>0.14047095940498019</v>
      </c>
      <c r="AQ936" s="12">
        <f t="shared" ca="1" si="147"/>
        <v>5.4701346091671307E-2</v>
      </c>
      <c r="AR936" s="12">
        <f t="shared" ca="1" si="148"/>
        <v>0</v>
      </c>
      <c r="AS936" s="12">
        <f t="shared" ca="1" si="149"/>
        <v>0</v>
      </c>
      <c r="AT936" s="12">
        <f t="shared" si="150"/>
        <v>2.7714489910448333E-2</v>
      </c>
      <c r="AU936" s="12">
        <f t="shared" si="151"/>
        <v>-2.7714489910448333E-2</v>
      </c>
      <c r="AV936" s="12"/>
      <c r="AW936" s="12">
        <f ca="1">INDEX(I$8:I$6003,UsefulSeries!$I932)</f>
        <v>0.32312714071835363</v>
      </c>
      <c r="AX936" s="12"/>
      <c r="AY936" s="12"/>
      <c r="AZ936" s="12">
        <f ca="1"/>
        <v>5.4701346091671314E-2</v>
      </c>
      <c r="BA936" s="12"/>
      <c r="BB936" s="12">
        <f t="shared" ca="1" si="143"/>
        <v>5.4701346091671314E-2</v>
      </c>
      <c r="BC936" s="12"/>
      <c r="BD936" s="38">
        <f ca="1"/>
        <v>0.32238244323936238</v>
      </c>
    </row>
    <row r="937" spans="1:56" x14ac:dyDescent="0.35">
      <c r="A937" s="12">
        <f ca="1">-INDEX('Flow probs &amp; rates'!$K$5:$K$5999,UsefulSeries!$E934,0)*(INDEX('Flow probs &amp; rates'!$L$5:$L$5999,UsefulSeries!$E934,0))/INDEX('Flow probs &amp; rates'!$E$4:$E$5999,UsefulSeries!$E934,0)</f>
        <v>-2.7455891446804707E-4</v>
      </c>
      <c r="B937" s="12">
        <f ca="1">INDEX('Flow probs &amp; rates'!$L$5:$L$5999,UsefulSeries!$E934,0)*(1-INDEX('Flow probs &amp; rates'!$L$5:$L$5999,UsefulSeries!$E934,0))/INDEX('Flow probs &amp; rates'!$E$4:$E$5999,UsefulSeries!$E934,0)</f>
        <v>2.0699872038163664E-2</v>
      </c>
      <c r="C937" s="12">
        <v>0</v>
      </c>
      <c r="D937" s="12">
        <v>0</v>
      </c>
      <c r="E937" s="12">
        <v>0</v>
      </c>
      <c r="F937" s="12">
        <v>0</v>
      </c>
      <c r="G937" s="12"/>
      <c r="H937" s="12"/>
      <c r="I937" s="12">
        <f ca="1">INDEX('Flow probs &amp; rates'!$L$5:$L$5999,UsefulSeries!$E934)</f>
        <v>1.3107472608854202E-2</v>
      </c>
      <c r="J937" s="12"/>
      <c r="K937" s="12">
        <f>-INDEX('Flow probs &amp; rates'!$E$4:$E$5999,UsefulSeries!$E934)</f>
        <v>-0.62491530125467831</v>
      </c>
      <c r="L937" s="12"/>
      <c r="M937" s="12"/>
      <c r="N937" s="12"/>
      <c r="O937" s="12"/>
      <c r="P937" s="12">
        <f ca="1"/>
        <v>0.64172688709717196</v>
      </c>
      <c r="Q937" s="12">
        <f ca="1"/>
        <v>48.317989115754663</v>
      </c>
      <c r="R937" s="12">
        <f ca="1"/>
        <v>0</v>
      </c>
      <c r="S937" s="12">
        <f ca="1"/>
        <v>0</v>
      </c>
      <c r="T937" s="12">
        <f ca="1"/>
        <v>0</v>
      </c>
      <c r="U937" s="12">
        <f ca="1"/>
        <v>0</v>
      </c>
      <c r="V937" s="12"/>
      <c r="W937" s="12">
        <f ca="1">INDEX(P$9:P$6003,UsefulSeries!$I932)</f>
        <v>0</v>
      </c>
      <c r="X937" s="12">
        <f ca="1">INDEX(Q$9:Q$6003,UsefulSeries!$I932)</f>
        <v>0</v>
      </c>
      <c r="Y937" s="12">
        <f ca="1">INDEX(R$9:R$6003,UsefulSeries!$I932)</f>
        <v>5.4701346091671307E-2</v>
      </c>
      <c r="Z937" s="12">
        <f ca="1">INDEX(S$9:S$6003,UsefulSeries!$I932)</f>
        <v>0.2175152449931001</v>
      </c>
      <c r="AA937" s="12">
        <f ca="1">INDEX(T$9:T$6003,UsefulSeries!$I932)</f>
        <v>0</v>
      </c>
      <c r="AB937" s="12">
        <f ca="1">INDEX(U$9:U$6003,UsefulSeries!$I932)</f>
        <v>0</v>
      </c>
      <c r="AC937" s="12">
        <f>INDEX( K$9:K$6003,UsefulSeries!$I932)</f>
        <v>0</v>
      </c>
      <c r="AD937" s="12">
        <f>INDEX(L$9:L$6003,UsefulSeries!$I932)</f>
        <v>-2.7714489910448333E-2</v>
      </c>
      <c r="AE937" s="12"/>
      <c r="AF937" s="12"/>
      <c r="AG937" s="12"/>
      <c r="AH937" s="12"/>
      <c r="AI937" s="12"/>
      <c r="AJ937" s="12"/>
      <c r="AK937" s="12"/>
      <c r="AL937" s="12"/>
      <c r="AM937" s="12"/>
      <c r="AN937" s="12">
        <f t="shared" ca="1" si="144"/>
        <v>0</v>
      </c>
      <c r="AO937" s="12">
        <f t="shared" ca="1" si="145"/>
        <v>0</v>
      </c>
      <c r="AP937" s="12">
        <f t="shared" ca="1" si="146"/>
        <v>5.4701346091671307E-2</v>
      </c>
      <c r="AQ937" s="12">
        <f t="shared" ca="1" si="147"/>
        <v>0.2175152449931001</v>
      </c>
      <c r="AR937" s="12">
        <f t="shared" ca="1" si="148"/>
        <v>0</v>
      </c>
      <c r="AS937" s="12">
        <f t="shared" ca="1" si="149"/>
        <v>0</v>
      </c>
      <c r="AT937" s="12">
        <f t="shared" si="150"/>
        <v>0</v>
      </c>
      <c r="AU937" s="12">
        <f t="shared" si="151"/>
        <v>-2.7714489910448333E-2</v>
      </c>
      <c r="AV937" s="12"/>
      <c r="AW937" s="12">
        <f ca="1">INDEX(I$9:I$6003,UsefulSeries!$I932)</f>
        <v>0.17022189197267065</v>
      </c>
      <c r="AX937" s="12"/>
      <c r="AY937" s="12"/>
      <c r="AZ937" s="12">
        <f ca="1"/>
        <v>5.4701346091671321E-2</v>
      </c>
      <c r="BA937" s="12"/>
      <c r="BB937" s="12">
        <f t="shared" ca="1" si="143"/>
        <v>5.4701346091671321E-2</v>
      </c>
      <c r="BC937" s="12"/>
      <c r="BD937" s="38">
        <f ca="1"/>
        <v>0.17593103961135426</v>
      </c>
    </row>
    <row r="938" spans="1:56" x14ac:dyDescent="0.35">
      <c r="A938" s="12">
        <v>0</v>
      </c>
      <c r="B938" s="12">
        <v>0</v>
      </c>
      <c r="C938" s="12">
        <f ca="1">INDEX('Flow probs &amp; rates'!$M$5:$M$5999,UsefulSeries!$E934,0)*(1-INDEX('Flow probs &amp; rates'!$M$5:$M$5999,UsefulSeries!$E934,0))/INDEX('Flow probs &amp; rates'!$F$4:$F$5999,UsefulSeries!$E934,0)</f>
        <v>4.2453522206826753</v>
      </c>
      <c r="D938" s="12">
        <f ca="1">-INDEX('Flow probs &amp; rates'!$M$5:$M$5999,UsefulSeries!$E934,0)*(INDEX('Flow probs &amp; rates'!$O$5:$O$5999,UsefulSeries!$E934,0))/INDEX('Flow probs &amp; rates'!$F$4:$F$5999,UsefulSeries!$E934,0)</f>
        <v>-0.75704449221578518</v>
      </c>
      <c r="E938" s="12">
        <v>0</v>
      </c>
      <c r="F938" s="12">
        <v>0</v>
      </c>
      <c r="G938" s="12"/>
      <c r="H938" s="12"/>
      <c r="I938" s="12">
        <f ca="1">INDEX('Flow probs &amp; rates'!$M$5:$M$5999,UsefulSeries!$E934)</f>
        <v>0.20757552005486532</v>
      </c>
      <c r="J938" s="12"/>
      <c r="K938" s="12">
        <f>INDEX('Flow probs &amp; rates'!$F$4:$F$5999,UsefulSeries!$E934)</f>
        <v>3.8745412625001703E-2</v>
      </c>
      <c r="L938" s="12">
        <f>-INDEX('Flow probs &amp; rates'!$F$4:$F$5999,UsefulSeries!$E934)</f>
        <v>-3.8745412625001703E-2</v>
      </c>
      <c r="M938" s="12"/>
      <c r="N938" s="12"/>
      <c r="O938" s="12"/>
      <c r="P938" s="12">
        <f ca="1"/>
        <v>0</v>
      </c>
      <c r="Q938" s="12">
        <f ca="1"/>
        <v>0</v>
      </c>
      <c r="R938" s="12">
        <f ca="1"/>
        <v>0.24616302631103099</v>
      </c>
      <c r="S938" s="12">
        <f ca="1"/>
        <v>5.9506080372701151E-2</v>
      </c>
      <c r="T938" s="12">
        <f ca="1"/>
        <v>0</v>
      </c>
      <c r="U938" s="12">
        <f ca="1"/>
        <v>0</v>
      </c>
      <c r="V938" s="12"/>
      <c r="W938" s="12">
        <f ca="1">INDEX(P$10:P$6003,UsefulSeries!$I932)</f>
        <v>0</v>
      </c>
      <c r="X938" s="12">
        <f ca="1">INDEX(Q$10:Q$6003,UsefulSeries!$I932)</f>
        <v>0</v>
      </c>
      <c r="Y938" s="12">
        <f ca="1">INDEX(R$10:R$6003,UsefulSeries!$I932)</f>
        <v>0</v>
      </c>
      <c r="Z938" s="12">
        <f ca="1">INDEX(S$10:S$6003,UsefulSeries!$I932)</f>
        <v>0</v>
      </c>
      <c r="AA938" s="12">
        <f ca="1">INDEX(T$10:T$6003,UsefulSeries!$I932)</f>
        <v>13.055513799037806</v>
      </c>
      <c r="AB938" s="12">
        <f ca="1">INDEX(U$10:U$6003,UsefulSeries!$I932)</f>
        <v>0.34554423672960399</v>
      </c>
      <c r="AC938" s="12">
        <f>INDEX( K$10:K$6003,UsefulSeries!$I932)</f>
        <v>0.32958082913235132</v>
      </c>
      <c r="AD938" s="12">
        <f>INDEX(L$10:L$6003,UsefulSeries!$I932)</f>
        <v>0</v>
      </c>
      <c r="AE938" s="12"/>
      <c r="AF938" s="12"/>
      <c r="AG938" s="12"/>
      <c r="AH938" s="12"/>
      <c r="AI938" s="12"/>
      <c r="AJ938" s="12"/>
      <c r="AK938" s="12"/>
      <c r="AL938" s="12"/>
      <c r="AM938" s="12"/>
      <c r="AN938" s="12">
        <f t="shared" ca="1" si="144"/>
        <v>0</v>
      </c>
      <c r="AO938" s="12">
        <f t="shared" ca="1" si="145"/>
        <v>0</v>
      </c>
      <c r="AP938" s="12">
        <f t="shared" ca="1" si="146"/>
        <v>0</v>
      </c>
      <c r="AQ938" s="12">
        <f t="shared" ca="1" si="147"/>
        <v>0</v>
      </c>
      <c r="AR938" s="12">
        <f t="shared" ca="1" si="148"/>
        <v>13.055513799037806</v>
      </c>
      <c r="AS938" s="12">
        <f t="shared" ca="1" si="149"/>
        <v>0.34554423672960399</v>
      </c>
      <c r="AT938" s="12">
        <f t="shared" si="150"/>
        <v>0.32958082913235132</v>
      </c>
      <c r="AU938" s="12">
        <f t="shared" si="151"/>
        <v>0</v>
      </c>
      <c r="AV938" s="12"/>
      <c r="AW938" s="12">
        <f ca="1">INDEX(I$10:I$6003,UsefulSeries!$I932)</f>
        <v>2.5930890512101085E-2</v>
      </c>
      <c r="AX938" s="12"/>
      <c r="AY938" s="12"/>
      <c r="AZ938" s="12">
        <f ca="1"/>
        <v>0.34554423672960394</v>
      </c>
      <c r="BA938" s="12"/>
      <c r="BB938" s="12">
        <f t="shared" ca="1" si="143"/>
        <v>0.34554423672960394</v>
      </c>
      <c r="BC938" s="12"/>
      <c r="BD938" s="38">
        <f ca="1"/>
        <v>2.5048298891203503E-2</v>
      </c>
    </row>
    <row r="939" spans="1:56" x14ac:dyDescent="0.35">
      <c r="A939" s="12">
        <v>0</v>
      </c>
      <c r="B939" s="12">
        <v>0</v>
      </c>
      <c r="C939" s="12">
        <f ca="1">-INDEX('Flow probs &amp; rates'!$M$5:$M$5999,UsefulSeries!$E934,0)*(INDEX('Flow probs &amp; rates'!$O$5:$O$5999,UsefulSeries!$E934,0))/INDEX('Flow probs &amp; rates'!$F$4:$F$5999,UsefulSeries!$E934,0)</f>
        <v>-0.75704449221578518</v>
      </c>
      <c r="D939" s="12">
        <f ca="1">INDEX('Flow probs &amp; rates'!$O$5:$O$5999,UsefulSeries!$E934,0)*(1-INDEX('Flow probs &amp; rates'!$O$5:$O$5999,UsefulSeries!$E934,0))/INDEX('Flow probs &amp; rates'!$F$4:$F$5999,UsefulSeries!$E934,0)</f>
        <v>3.1317196845892035</v>
      </c>
      <c r="E939" s="12">
        <v>0</v>
      </c>
      <c r="F939" s="12">
        <v>0</v>
      </c>
      <c r="G939" s="12"/>
      <c r="H939" s="12"/>
      <c r="I939" s="12">
        <f ca="1">INDEX('Flow probs &amp; rates'!$O$5:$O$5999,UsefulSeries!$E934)</f>
        <v>0.1413076128564322</v>
      </c>
      <c r="J939" s="12"/>
      <c r="K939" s="12"/>
      <c r="L939" s="12">
        <f>-INDEX('Flow probs &amp; rates'!$F$4:$F$5999,UsefulSeries!$E934)</f>
        <v>-3.8745412625001703E-2</v>
      </c>
      <c r="M939" s="12"/>
      <c r="N939" s="12"/>
      <c r="O939" s="12"/>
      <c r="P939" s="12">
        <f ca="1"/>
        <v>0</v>
      </c>
      <c r="Q939" s="12">
        <f ca="1"/>
        <v>0</v>
      </c>
      <c r="R939" s="12">
        <f ca="1"/>
        <v>5.9506080372701151E-2</v>
      </c>
      <c r="S939" s="12">
        <f ca="1"/>
        <v>0.33369804952277693</v>
      </c>
      <c r="T939" s="12">
        <f ca="1"/>
        <v>0</v>
      </c>
      <c r="U939" s="12">
        <f ca="1"/>
        <v>0</v>
      </c>
      <c r="V939" s="12"/>
      <c r="W939" s="12">
        <f ca="1">INDEX(P$11:P$6003,UsefulSeries!$I932)</f>
        <v>0</v>
      </c>
      <c r="X939" s="12">
        <f ca="1">INDEX(Q$11:Q$6003,UsefulSeries!$I932)</f>
        <v>0</v>
      </c>
      <c r="Y939" s="12">
        <f ca="1">INDEX(R$11:R$6003,UsefulSeries!$I932)</f>
        <v>0</v>
      </c>
      <c r="Z939" s="12">
        <f ca="1">INDEX(S$11:S$6003,UsefulSeries!$I932)</f>
        <v>0</v>
      </c>
      <c r="AA939" s="12">
        <f ca="1">INDEX(T$11:T$6003,UsefulSeries!$I932)</f>
        <v>0.34554423672960399</v>
      </c>
      <c r="AB939" s="12">
        <f ca="1">INDEX(U$11:U$6003,UsefulSeries!$I932)</f>
        <v>16.607505495804212</v>
      </c>
      <c r="AC939" s="12">
        <f>INDEX( K$11:K$6003,UsefulSeries!$I932)</f>
        <v>0</v>
      </c>
      <c r="AD939" s="12">
        <f>INDEX(L$11:L$6003,UsefulSeries!$I932)</f>
        <v>0.32958082913235132</v>
      </c>
      <c r="AE939" s="12"/>
      <c r="AF939" s="12"/>
      <c r="AG939" s="12"/>
      <c r="AH939" s="12"/>
      <c r="AI939" s="12"/>
      <c r="AJ939" s="12"/>
      <c r="AK939" s="12"/>
      <c r="AL939" s="12"/>
      <c r="AM939" s="12"/>
      <c r="AN939" s="12">
        <f t="shared" ca="1" si="144"/>
        <v>0</v>
      </c>
      <c r="AO939" s="12">
        <f t="shared" ca="1" si="145"/>
        <v>0</v>
      </c>
      <c r="AP939" s="12">
        <f t="shared" ca="1" si="146"/>
        <v>0</v>
      </c>
      <c r="AQ939" s="12">
        <f t="shared" ca="1" si="147"/>
        <v>0</v>
      </c>
      <c r="AR939" s="12">
        <f t="shared" ca="1" si="148"/>
        <v>0.34554423672960399</v>
      </c>
      <c r="AS939" s="12">
        <f t="shared" ca="1" si="149"/>
        <v>16.607505495804212</v>
      </c>
      <c r="AT939" s="12">
        <f t="shared" si="150"/>
        <v>0</v>
      </c>
      <c r="AU939" s="12">
        <f t="shared" si="151"/>
        <v>0.32958082913235132</v>
      </c>
      <c r="AV939" s="12"/>
      <c r="AW939" s="12">
        <f ca="1">INDEX(I$11:I$6003,UsefulSeries!$I932)</f>
        <v>2.0266979110433955E-2</v>
      </c>
      <c r="AX939" s="12"/>
      <c r="AY939" s="12"/>
      <c r="AZ939" s="12">
        <f ca="1"/>
        <v>0.34554423672960399</v>
      </c>
      <c r="BA939" s="12"/>
      <c r="BB939" s="12">
        <f t="shared" ca="1" si="143"/>
        <v>0.34554423672960399</v>
      </c>
      <c r="BC939" s="12"/>
      <c r="BD939" s="38">
        <f ca="1"/>
        <v>1.9425287318535763E-2</v>
      </c>
    </row>
    <row r="940" spans="1:56" x14ac:dyDescent="0.35">
      <c r="A940" s="12">
        <v>0</v>
      </c>
      <c r="B940" s="12">
        <v>0</v>
      </c>
      <c r="C940" s="12">
        <v>0</v>
      </c>
      <c r="D940" s="12">
        <v>0</v>
      </c>
      <c r="E940" s="12">
        <f ca="1">INDEX('Flow probs &amp; rates'!$P$5:$P$5999,UsefulSeries!$E934,0)*(1-INDEX('Flow probs &amp; rates'!$P$5:$P$5999,UsefulSeries!$E934,0))/INDEX('Flow probs &amp; rates'!$G$4:$G$5999,UsefulSeries!$E934,0)</f>
        <v>6.9494331941444651E-2</v>
      </c>
      <c r="F940" s="12">
        <f ca="1">-INDEX('Flow probs &amp; rates'!$P$5:$P$5999,UsefulSeries!$E934,0)*(INDEX('Flow probs &amp; rates'!$Q$5:$Q$5999,UsefulSeries!$E934,0))/INDEX('Flow probs &amp; rates'!$G$4:$G$5999,UsefulSeries!$E934,0)</f>
        <v>-1.4643802496026163E-3</v>
      </c>
      <c r="G940" s="12"/>
      <c r="H940" s="12"/>
      <c r="I940" s="12">
        <f ca="1">INDEX('Flow probs &amp; rates'!$P$5:$P$5999,UsefulSeries!$E934)</f>
        <v>2.3947139484063226E-2</v>
      </c>
      <c r="J940" s="12"/>
      <c r="K940" s="12">
        <f>INDEX('Flow probs &amp; rates'!$G$4:$G$5999,UsefulSeries!$E934)</f>
        <v>0.33633928612031999</v>
      </c>
      <c r="L940" s="12"/>
      <c r="M940" s="12"/>
      <c r="N940" s="12"/>
      <c r="O940" s="12"/>
      <c r="P940" s="12">
        <f ca="1"/>
        <v>0</v>
      </c>
      <c r="Q940" s="12">
        <f ca="1"/>
        <v>0</v>
      </c>
      <c r="R940" s="12">
        <f ca="1"/>
        <v>0</v>
      </c>
      <c r="S940" s="12">
        <f ca="1"/>
        <v>0</v>
      </c>
      <c r="T940" s="12">
        <f ca="1"/>
        <v>14.39708026160484</v>
      </c>
      <c r="U940" s="12">
        <f ca="1"/>
        <v>0.3520087680281993</v>
      </c>
      <c r="V940" s="12"/>
      <c r="W940" s="12"/>
      <c r="X940" s="12"/>
      <c r="Y940" s="12"/>
      <c r="Z940" s="12"/>
      <c r="AA940" s="12"/>
      <c r="AB940" s="12"/>
      <c r="AC940" s="12"/>
      <c r="AD940" s="12"/>
      <c r="AE940" s="12">
        <f t="array" ref="AE940:AJ941">TRANSPOSE(AC934:AD939)</f>
        <v>-0.64270468095720035</v>
      </c>
      <c r="AF940" s="12">
        <v>-0.64270468095720035</v>
      </c>
      <c r="AG940" s="12">
        <v>2.7714489910448333E-2</v>
      </c>
      <c r="AH940" s="12">
        <v>0</v>
      </c>
      <c r="AI940" s="12">
        <v>0.32958082913235132</v>
      </c>
      <c r="AJ940" s="12">
        <v>0</v>
      </c>
      <c r="AK940" s="12"/>
      <c r="AL940" s="12"/>
      <c r="AM940" s="12"/>
      <c r="AN940" s="12">
        <f t="shared" si="144"/>
        <v>-0.64270468095720035</v>
      </c>
      <c r="AO940" s="12">
        <f t="shared" si="145"/>
        <v>-0.64270468095720035</v>
      </c>
      <c r="AP940" s="12">
        <f t="shared" si="146"/>
        <v>2.7714489910448333E-2</v>
      </c>
      <c r="AQ940" s="12">
        <f t="shared" si="147"/>
        <v>0</v>
      </c>
      <c r="AR940" s="12">
        <f t="shared" si="148"/>
        <v>0.32958082913235132</v>
      </c>
      <c r="AS940" s="12">
        <f t="shared" si="149"/>
        <v>0</v>
      </c>
      <c r="AT940" s="12">
        <f t="shared" si="150"/>
        <v>0</v>
      </c>
      <c r="AU940" s="12">
        <f t="shared" si="151"/>
        <v>0</v>
      </c>
      <c r="AV940" s="12"/>
      <c r="AW940" s="12"/>
      <c r="AX940" s="12">
        <f>INDEX($N$6:$N$6003,UsefulSeries!$K932)</f>
        <v>9.5073008245150081E-4</v>
      </c>
      <c r="AY940" s="12"/>
      <c r="AZ940" s="12"/>
      <c r="BA940" s="12"/>
      <c r="BB940" s="12">
        <f t="shared" si="143"/>
        <v>9.5073008245150081E-4</v>
      </c>
      <c r="BC940" s="12"/>
      <c r="BD940" s="38">
        <f ca="1"/>
        <v>3.5844101929219128E-2</v>
      </c>
    </row>
    <row r="941" spans="1:56" x14ac:dyDescent="0.35">
      <c r="A941" s="12">
        <v>0</v>
      </c>
      <c r="B941" s="12">
        <v>0</v>
      </c>
      <c r="C941" s="12">
        <v>0</v>
      </c>
      <c r="D941" s="12">
        <v>0</v>
      </c>
      <c r="E941" s="12">
        <f ca="1">-INDEX('Flow probs &amp; rates'!$P$5:$P$5999,UsefulSeries!$E934,0)*(INDEX('Flow probs &amp; rates'!$Q$5:$Q$5999,UsefulSeries!$E934,0))/INDEX('Flow probs &amp; rates'!$G$4:$G$5999,UsefulSeries!$E934,0)</f>
        <v>-1.4643802496026163E-3</v>
      </c>
      <c r="F941" s="12">
        <f ca="1">INDEX('Flow probs &amp; rates'!$Q$5:$Q$5999,UsefulSeries!$E934,0)*(1-INDEX('Flow probs &amp; rates'!$Q$5:$Q$5999,UsefulSeries!$E934,0))/INDEX('Flow probs &amp; rates'!$G$4:$G$5999,UsefulSeries!$E934,0)</f>
        <v>5.9892826264341399E-2</v>
      </c>
      <c r="G941" s="12"/>
      <c r="H941" s="12"/>
      <c r="I941" s="12">
        <f ca="1">INDEX('Flow probs &amp; rates'!$Q$5:$Q$5999,UsefulSeries!$E934)</f>
        <v>2.0567325299450351E-2</v>
      </c>
      <c r="J941" s="12"/>
      <c r="K941" s="12"/>
      <c r="L941" s="12">
        <f>INDEX('Flow probs &amp; rates'!$G$4:$G$5999,UsefulSeries!$E934)</f>
        <v>0.33633928612031999</v>
      </c>
      <c r="M941" s="12"/>
      <c r="N941" s="12"/>
      <c r="O941" s="12"/>
      <c r="P941" s="12">
        <f ca="1"/>
        <v>0</v>
      </c>
      <c r="Q941" s="12">
        <f ca="1"/>
        <v>0</v>
      </c>
      <c r="R941" s="12">
        <f ca="1"/>
        <v>0</v>
      </c>
      <c r="S941" s="12">
        <f ca="1"/>
        <v>0</v>
      </c>
      <c r="T941" s="12">
        <f ca="1"/>
        <v>0.35200876802819925</v>
      </c>
      <c r="U941" s="12">
        <f ca="1"/>
        <v>16.705097039029994</v>
      </c>
      <c r="V941" s="12"/>
      <c r="W941" s="12"/>
      <c r="X941" s="12"/>
      <c r="Y941" s="12"/>
      <c r="Z941" s="12"/>
      <c r="AA941" s="12"/>
      <c r="AB941" s="12"/>
      <c r="AC941" s="12"/>
      <c r="AD941" s="12"/>
      <c r="AE941" s="12">
        <v>0.64270468095720035</v>
      </c>
      <c r="AF941" s="12">
        <v>0</v>
      </c>
      <c r="AG941" s="12">
        <v>-2.7714489910448333E-2</v>
      </c>
      <c r="AH941" s="12">
        <v>-2.7714489910448333E-2</v>
      </c>
      <c r="AI941" s="12">
        <v>0</v>
      </c>
      <c r="AJ941" s="12">
        <v>0.32958082913235132</v>
      </c>
      <c r="AK941" s="12"/>
      <c r="AL941" s="12"/>
      <c r="AM941" s="12"/>
      <c r="AN941" s="12">
        <f t="shared" si="144"/>
        <v>0.64270468095720035</v>
      </c>
      <c r="AO941" s="12">
        <f t="shared" si="145"/>
        <v>0</v>
      </c>
      <c r="AP941" s="12">
        <f t="shared" si="146"/>
        <v>-2.7714489910448333E-2</v>
      </c>
      <c r="AQ941" s="12">
        <f t="shared" si="147"/>
        <v>-2.7714489910448333E-2</v>
      </c>
      <c r="AR941" s="12">
        <f t="shared" si="148"/>
        <v>0</v>
      </c>
      <c r="AS941" s="12">
        <f t="shared" si="149"/>
        <v>0.32958082913235132</v>
      </c>
      <c r="AT941" s="12">
        <f t="shared" si="150"/>
        <v>0</v>
      </c>
      <c r="AU941" s="12">
        <f t="shared" si="151"/>
        <v>0</v>
      </c>
      <c r="AV941" s="12"/>
      <c r="AW941" s="12"/>
      <c r="AX941" s="12">
        <f>INDEX('Margin error adjustment'!N$7:N$6003,UsefulSeries!$K932)</f>
        <v>-3.2143114668231609E-4</v>
      </c>
      <c r="AY941" s="12"/>
      <c r="AZ941" s="12"/>
      <c r="BA941" s="12"/>
      <c r="BB941" s="12">
        <f t="shared" si="143"/>
        <v>-3.2143114668231609E-4</v>
      </c>
      <c r="BC941" s="12"/>
      <c r="BD941" s="38">
        <f ca="1"/>
        <v>4.3338004656738212E-2</v>
      </c>
    </row>
    <row r="942" spans="1:56" x14ac:dyDescent="0.35">
      <c r="A942" s="12">
        <f ca="1">INDEX('Flow probs &amp; rates'!$K$5:$K$5999,UsefulSeries!$E940,0)*(1-INDEX('Flow probs &amp; rates'!$K$5:$K$5999,UsefulSeries!$E940,0))/INDEX('Flow probs &amp; rates'!$E$4:$E$5999,UsefulSeries!$E940,0)</f>
        <v>2.1146498756954867E-2</v>
      </c>
      <c r="B942" s="12">
        <f ca="1">-INDEX('Flow probs &amp; rates'!$K$5:$K$5999,UsefulSeries!$E940,0)*(INDEX('Flow probs &amp; rates'!$L$5:$L$5999,UsefulSeries!$E940,0))/INDEX('Flow probs &amp; rates'!$E$4:$E$5999,UsefulSeries!$E940,0)</f>
        <v>-2.7767652865507412E-4</v>
      </c>
      <c r="C942" s="12">
        <v>0</v>
      </c>
      <c r="D942" s="12">
        <v>0</v>
      </c>
      <c r="E942" s="12">
        <v>0</v>
      </c>
      <c r="F942" s="12">
        <v>0</v>
      </c>
      <c r="G942" s="12"/>
      <c r="H942" s="12"/>
      <c r="I942" s="12">
        <f ca="1">INDEX('Flow probs &amp; rates'!$K$5:$K$5999,UsefulSeries!$E940)</f>
        <v>1.3387143009088458E-2</v>
      </c>
      <c r="J942" s="12"/>
      <c r="K942" s="12">
        <f>-INDEX('Flow probs &amp; rates'!$E$4:$E$5999,UsefulSeries!$E940)</f>
        <v>-0.62459169070713039</v>
      </c>
      <c r="L942" s="12">
        <f>INDEX('Flow probs &amp; rates'!$E$4:$E$5999,UsefulSeries!$E940)</f>
        <v>0.62459169070713039</v>
      </c>
      <c r="M942" s="12"/>
      <c r="N942" s="12"/>
      <c r="O942" s="12"/>
      <c r="P942" s="12">
        <f t="array" aca="1" ref="P942:U947" ca="1">MINVERSE(A942:F947)</f>
        <v>47.297575747247286</v>
      </c>
      <c r="Q942" s="12">
        <f ca="1"/>
        <v>0.64149010723443811</v>
      </c>
      <c r="R942" s="12">
        <f ca="1"/>
        <v>0</v>
      </c>
      <c r="S942" s="12">
        <f ca="1"/>
        <v>0</v>
      </c>
      <c r="T942" s="12">
        <f ca="1"/>
        <v>0</v>
      </c>
      <c r="U942" s="12">
        <f ca="1"/>
        <v>0</v>
      </c>
      <c r="V942" s="12"/>
      <c r="W942" s="12">
        <f ca="1">INDEX(P$6:P$6003,UsefulSeries!$I940)</f>
        <v>58.101631781267493</v>
      </c>
      <c r="X942" s="12">
        <f ca="1">INDEX(Q$6:Q$6003,UsefulSeries!$I940)</f>
        <v>0.6601398241664358</v>
      </c>
      <c r="Y942" s="12">
        <f ca="1">INDEX(R$6:R$6003,UsefulSeries!$I940)</f>
        <v>0</v>
      </c>
      <c r="Z942" s="12">
        <f ca="1">INDEX(S$6:S$6003,UsefulSeries!$I940)</f>
        <v>0</v>
      </c>
      <c r="AA942" s="12">
        <f ca="1">INDEX(T$6:T$6003,UsefulSeries!$I940)</f>
        <v>0</v>
      </c>
      <c r="AB942" s="12">
        <f ca="1">INDEX(U$6:U$6003,UsefulSeries!$I940)</f>
        <v>0</v>
      </c>
      <c r="AC942" s="12">
        <f>INDEX( K$6:K$6003,UsefulSeries!$I940)</f>
        <v>-0.64365541103965185</v>
      </c>
      <c r="AD942" s="12">
        <f>INDEX(L$6:L$6003,UsefulSeries!$I940)</f>
        <v>0.64365541103965185</v>
      </c>
      <c r="AE942" s="12"/>
      <c r="AF942" s="12"/>
      <c r="AG942" s="12"/>
      <c r="AH942" s="12"/>
      <c r="AI942" s="12"/>
      <c r="AJ942" s="12"/>
      <c r="AK942" s="12"/>
      <c r="AL942" s="12"/>
      <c r="AM942" s="12"/>
      <c r="AN942" s="12">
        <f t="shared" ca="1" si="144"/>
        <v>58.101631781267493</v>
      </c>
      <c r="AO942" s="12">
        <f t="shared" ca="1" si="145"/>
        <v>0.6601398241664358</v>
      </c>
      <c r="AP942" s="12">
        <f t="shared" ca="1" si="146"/>
        <v>0</v>
      </c>
      <c r="AQ942" s="12">
        <f t="shared" ca="1" si="147"/>
        <v>0</v>
      </c>
      <c r="AR942" s="12">
        <f t="shared" ca="1" si="148"/>
        <v>0</v>
      </c>
      <c r="AS942" s="12">
        <f t="shared" ca="1" si="149"/>
        <v>0</v>
      </c>
      <c r="AT942" s="12">
        <f t="shared" si="150"/>
        <v>-0.64365541103965185</v>
      </c>
      <c r="AU942" s="12">
        <f t="shared" si="151"/>
        <v>0.64365541103965185</v>
      </c>
      <c r="AV942" s="12"/>
      <c r="AW942" s="12">
        <f ca="1">INDEX(I$6:I$6003,UsefulSeries!$I940)</f>
        <v>1.120540900156897E-2</v>
      </c>
      <c r="AX942" s="12"/>
      <c r="AY942" s="12"/>
      <c r="AZ942" s="12">
        <f t="array" aca="1" ref="AZ942:AZ947" ca="1">MMULT(W942:AB947,AW942:AW947)</f>
        <v>0.66013982416643557</v>
      </c>
      <c r="BA942" s="12"/>
      <c r="BB942" s="12">
        <f t="shared" ca="1" si="143"/>
        <v>0.66013982416643557</v>
      </c>
      <c r="BC942" s="12"/>
      <c r="BD942" s="38">
        <f t="array" aca="1" ref="BD942:BD949" ca="1">MMULT(MINVERSE(AN942:AU949),BB942:BB949)</f>
        <v>1.0937576743585484E-2</v>
      </c>
    </row>
    <row r="943" spans="1:56" x14ac:dyDescent="0.35">
      <c r="A943" s="12">
        <f ca="1">-INDEX('Flow probs &amp; rates'!$K$5:$K$5999,UsefulSeries!$E940,0)*(INDEX('Flow probs &amp; rates'!$L$5:$L$5999,UsefulSeries!$E940,0))/INDEX('Flow probs &amp; rates'!$E$4:$E$5999,UsefulSeries!$E940,0)</f>
        <v>-2.7767652865507412E-4</v>
      </c>
      <c r="B943" s="12">
        <f ca="1">INDEX('Flow probs &amp; rates'!$L$5:$L$5999,UsefulSeries!$E940,0)*(1-INDEX('Flow probs &amp; rates'!$L$5:$L$5999,UsefulSeries!$E940,0))/INDEX('Flow probs &amp; rates'!$E$4:$E$5999,UsefulSeries!$E940,0)</f>
        <v>2.0473311278199222E-2</v>
      </c>
      <c r="C943" s="12">
        <v>0</v>
      </c>
      <c r="D943" s="12">
        <v>0</v>
      </c>
      <c r="E943" s="12">
        <v>0</v>
      </c>
      <c r="F943" s="12">
        <v>0</v>
      </c>
      <c r="G943" s="12"/>
      <c r="H943" s="12"/>
      <c r="I943" s="12">
        <f ca="1">INDEX('Flow probs &amp; rates'!$L$5:$L$5999,UsefulSeries!$E940)</f>
        <v>1.2955299901152618E-2</v>
      </c>
      <c r="J943" s="12"/>
      <c r="K943" s="12">
        <f>-INDEX('Flow probs &amp; rates'!$E$4:$E$5999,UsefulSeries!$E940)</f>
        <v>-0.62459169070713039</v>
      </c>
      <c r="L943" s="12"/>
      <c r="M943" s="12"/>
      <c r="N943" s="12"/>
      <c r="O943" s="12"/>
      <c r="P943" s="12">
        <f ca="1"/>
        <v>0.64149010723443811</v>
      </c>
      <c r="Q943" s="12">
        <f ca="1"/>
        <v>48.852777802053545</v>
      </c>
      <c r="R943" s="12">
        <f ca="1"/>
        <v>0</v>
      </c>
      <c r="S943" s="12">
        <f ca="1"/>
        <v>0</v>
      </c>
      <c r="T943" s="12">
        <f ca="1"/>
        <v>0</v>
      </c>
      <c r="U943" s="12">
        <f ca="1"/>
        <v>0</v>
      </c>
      <c r="V943" s="12"/>
      <c r="W943" s="12">
        <f ca="1">INDEX(P$7:P$6003,UsefulSeries!$I940)</f>
        <v>0.6601398241664358</v>
      </c>
      <c r="X943" s="12">
        <f ca="1">INDEX(Q$7:Q$6003,UsefulSeries!$I940)</f>
        <v>47.418106812467244</v>
      </c>
      <c r="Y943" s="12">
        <f ca="1">INDEX(R$7:R$6003,UsefulSeries!$I940)</f>
        <v>0</v>
      </c>
      <c r="Z943" s="12">
        <f ca="1">INDEX(S$7:S$6003,UsefulSeries!$I940)</f>
        <v>0</v>
      </c>
      <c r="AA943" s="12">
        <f ca="1">INDEX(T$7:T$6003,UsefulSeries!$I940)</f>
        <v>0</v>
      </c>
      <c r="AB943" s="12">
        <f ca="1">INDEX(U$7:U$6003,UsefulSeries!$I940)</f>
        <v>0</v>
      </c>
      <c r="AC943" s="12">
        <f>INDEX( K$7:K$6003,UsefulSeries!$I940,1)</f>
        <v>-0.64365541103965185</v>
      </c>
      <c r="AD943" s="12">
        <f>INDEX(L$7:L$6003,UsefulSeries!$I940,1)</f>
        <v>0</v>
      </c>
      <c r="AE943" s="12"/>
      <c r="AF943" s="12"/>
      <c r="AG943" s="12"/>
      <c r="AH943" s="12"/>
      <c r="AI943" s="12"/>
      <c r="AJ943" s="12"/>
      <c r="AK943" s="12"/>
      <c r="AL943" s="12"/>
      <c r="AM943" s="12"/>
      <c r="AN943" s="12">
        <f t="shared" ca="1" si="144"/>
        <v>0.6601398241664358</v>
      </c>
      <c r="AO943" s="12">
        <f t="shared" ca="1" si="145"/>
        <v>47.418106812467244</v>
      </c>
      <c r="AP943" s="12">
        <f t="shared" ca="1" si="146"/>
        <v>0</v>
      </c>
      <c r="AQ943" s="12">
        <f t="shared" ca="1" si="147"/>
        <v>0</v>
      </c>
      <c r="AR943" s="12">
        <f t="shared" ca="1" si="148"/>
        <v>0</v>
      </c>
      <c r="AS943" s="12">
        <f t="shared" ca="1" si="149"/>
        <v>0</v>
      </c>
      <c r="AT943" s="12">
        <f t="shared" si="150"/>
        <v>-0.64365541103965185</v>
      </c>
      <c r="AU943" s="12">
        <f t="shared" si="151"/>
        <v>0</v>
      </c>
      <c r="AV943" s="12"/>
      <c r="AW943" s="12">
        <f ca="1">INDEX(I$7:I$6003,UsefulSeries!$I940)</f>
        <v>1.3765684277947741E-2</v>
      </c>
      <c r="AX943" s="12"/>
      <c r="AY943" s="12"/>
      <c r="AZ943" s="12">
        <f ca="1"/>
        <v>0.6601398241664358</v>
      </c>
      <c r="BA943" s="12"/>
      <c r="BB943" s="12">
        <f t="shared" ca="1" si="143"/>
        <v>0.6601398241664358</v>
      </c>
      <c r="BC943" s="12"/>
      <c r="BD943" s="38">
        <f ca="1"/>
        <v>1.4406439658271153E-2</v>
      </c>
    </row>
    <row r="944" spans="1:56" x14ac:dyDescent="0.35">
      <c r="A944" s="12">
        <v>0</v>
      </c>
      <c r="B944" s="12">
        <v>0</v>
      </c>
      <c r="C944" s="12">
        <f ca="1">INDEX('Flow probs &amp; rates'!$M$5:$M$5999,UsefulSeries!$E940,0)*(1-INDEX('Flow probs &amp; rates'!$M$5:$M$5999,UsefulSeries!$E940,0))/INDEX('Flow probs &amp; rates'!$F$4:$F$5999,UsefulSeries!$E940,0)</f>
        <v>4.2091238849533319</v>
      </c>
      <c r="D944" s="12">
        <f ca="1">-INDEX('Flow probs &amp; rates'!$M$5:$M$5999,UsefulSeries!$E940,0)*(INDEX('Flow probs &amp; rates'!$O$5:$O$5999,UsefulSeries!$E940,0))/INDEX('Flow probs &amp; rates'!$F$4:$F$5999,UsefulSeries!$E940,0)</f>
        <v>-0.75974924156173063</v>
      </c>
      <c r="E944" s="12">
        <v>0</v>
      </c>
      <c r="F944" s="12">
        <v>0</v>
      </c>
      <c r="G944" s="12"/>
      <c r="H944" s="12"/>
      <c r="I944" s="12">
        <f ca="1">INDEX('Flow probs &amp; rates'!$M$5:$M$5999,UsefulSeries!$E940)</f>
        <v>0.20810398814527628</v>
      </c>
      <c r="J944" s="12"/>
      <c r="K944" s="12">
        <f>INDEX('Flow probs &amp; rates'!$F$4:$F$5999,UsefulSeries!$E940)</f>
        <v>3.915226131794744E-2</v>
      </c>
      <c r="L944" s="12">
        <f>-INDEX('Flow probs &amp; rates'!$F$4:$F$5999,UsefulSeries!$E940)</f>
        <v>-3.915226131794744E-2</v>
      </c>
      <c r="M944" s="12"/>
      <c r="N944" s="12"/>
      <c r="O944" s="12"/>
      <c r="P944" s="12">
        <f ca="1"/>
        <v>0</v>
      </c>
      <c r="Q944" s="12">
        <f ca="1"/>
        <v>0</v>
      </c>
      <c r="R944" s="12">
        <f ca="1"/>
        <v>0.24846889962277582</v>
      </c>
      <c r="S944" s="12">
        <f ca="1"/>
        <v>6.0330932316664164E-2</v>
      </c>
      <c r="T944" s="12">
        <f ca="1"/>
        <v>0</v>
      </c>
      <c r="U944" s="12">
        <f ca="1"/>
        <v>0</v>
      </c>
      <c r="V944" s="12"/>
      <c r="W944" s="12">
        <f ca="1">INDEX(P$8:P$6003,UsefulSeries!$I940)</f>
        <v>0</v>
      </c>
      <c r="X944" s="12">
        <f ca="1">INDEX(Q$8:Q$6003,UsefulSeries!$I940)</f>
        <v>0</v>
      </c>
      <c r="Y944" s="12">
        <f ca="1">INDEX(R$8:R$6003,UsefulSeries!$I940)</f>
        <v>0.14085379737083267</v>
      </c>
      <c r="Z944" s="12">
        <f ca="1">INDEX(S$8:S$6003,UsefulSeries!$I940)</f>
        <v>5.2709374329498591E-2</v>
      </c>
      <c r="AA944" s="12">
        <f ca="1">INDEX(T$8:T$6003,UsefulSeries!$I940)</f>
        <v>0</v>
      </c>
      <c r="AB944" s="12">
        <f ca="1">INDEX(U$8:U$6003,UsefulSeries!$I940)</f>
        <v>0</v>
      </c>
      <c r="AC944" s="12">
        <f>INDEX( K$8:K$6003,UsefulSeries!$I940)</f>
        <v>2.7393058763766017E-2</v>
      </c>
      <c r="AD944" s="12">
        <f>INDEX(L$8:L$6003,UsefulSeries!$I940)</f>
        <v>-2.7393058763766017E-2</v>
      </c>
      <c r="AE944" s="12"/>
      <c r="AF944" s="12"/>
      <c r="AG944" s="12"/>
      <c r="AH944" s="12"/>
      <c r="AI944" s="12"/>
      <c r="AJ944" s="12"/>
      <c r="AK944" s="12"/>
      <c r="AL944" s="12"/>
      <c r="AM944" s="12"/>
      <c r="AN944" s="12">
        <f t="shared" ca="1" si="144"/>
        <v>0</v>
      </c>
      <c r="AO944" s="12">
        <f t="shared" ca="1" si="145"/>
        <v>0</v>
      </c>
      <c r="AP944" s="12">
        <f t="shared" ca="1" si="146"/>
        <v>0.14085379737083267</v>
      </c>
      <c r="AQ944" s="12">
        <f t="shared" ca="1" si="147"/>
        <v>5.2709374329498591E-2</v>
      </c>
      <c r="AR944" s="12">
        <f t="shared" ca="1" si="148"/>
        <v>0</v>
      </c>
      <c r="AS944" s="12">
        <f t="shared" ca="1" si="149"/>
        <v>0</v>
      </c>
      <c r="AT944" s="12">
        <f t="shared" si="150"/>
        <v>2.7393058763766017E-2</v>
      </c>
      <c r="AU944" s="12">
        <f t="shared" si="151"/>
        <v>-2.7393058763766017E-2</v>
      </c>
      <c r="AV944" s="12"/>
      <c r="AW944" s="12">
        <f ca="1">INDEX(I$8:I$6003,UsefulSeries!$I940)</f>
        <v>0.31077472423774827</v>
      </c>
      <c r="AX944" s="12"/>
      <c r="AY944" s="12"/>
      <c r="AZ944" s="12">
        <f ca="1"/>
        <v>5.2709374329498598E-2</v>
      </c>
      <c r="BA944" s="12"/>
      <c r="BB944" s="12">
        <f t="shared" ca="1" si="143"/>
        <v>5.2709374329498598E-2</v>
      </c>
      <c r="BC944" s="12"/>
      <c r="BD944" s="38">
        <f ca="1"/>
        <v>0.31210090501104443</v>
      </c>
    </row>
    <row r="945" spans="1:56" x14ac:dyDescent="0.35">
      <c r="A945" s="12">
        <v>0</v>
      </c>
      <c r="B945" s="12">
        <v>0</v>
      </c>
      <c r="C945" s="12">
        <f ca="1">-INDEX('Flow probs &amp; rates'!$M$5:$M$5999,UsefulSeries!$E940,0)*(INDEX('Flow probs &amp; rates'!$O$5:$O$5999,UsefulSeries!$E940,0))/INDEX('Flow probs &amp; rates'!$F$4:$F$5999,UsefulSeries!$E940,0)</f>
        <v>-0.75974924156173063</v>
      </c>
      <c r="D945" s="12">
        <f ca="1">INDEX('Flow probs &amp; rates'!$O$5:$O$5999,UsefulSeries!$E940,0)*(1-INDEX('Flow probs &amp; rates'!$O$5:$O$5999,UsefulSeries!$E940,0))/INDEX('Flow probs &amp; rates'!$F$4:$F$5999,UsefulSeries!$E940,0)</f>
        <v>3.1289763110115234</v>
      </c>
      <c r="E945" s="12">
        <v>0</v>
      </c>
      <c r="F945" s="12">
        <v>0</v>
      </c>
      <c r="G945" s="12"/>
      <c r="H945" s="12"/>
      <c r="I945" s="12">
        <f ca="1">INDEX('Flow probs &amp; rates'!$O$5:$O$5999,UsefulSeries!$E940)</f>
        <v>0.14293767796978402</v>
      </c>
      <c r="J945" s="12"/>
      <c r="K945" s="12"/>
      <c r="L945" s="12">
        <f>-INDEX('Flow probs &amp; rates'!$F$4:$F$5999,UsefulSeries!$E940)</f>
        <v>-3.915226131794744E-2</v>
      </c>
      <c r="M945" s="12"/>
      <c r="N945" s="12"/>
      <c r="O945" s="12"/>
      <c r="P945" s="12">
        <f ca="1"/>
        <v>0</v>
      </c>
      <c r="Q945" s="12">
        <f ca="1"/>
        <v>0</v>
      </c>
      <c r="R945" s="12">
        <f ca="1"/>
        <v>6.0330932316664164E-2</v>
      </c>
      <c r="S945" s="12">
        <f ca="1"/>
        <v>0.33424234513689999</v>
      </c>
      <c r="T945" s="12">
        <f ca="1"/>
        <v>0</v>
      </c>
      <c r="U945" s="12">
        <f ca="1"/>
        <v>0</v>
      </c>
      <c r="V945" s="12"/>
      <c r="W945" s="12">
        <f ca="1">INDEX(P$9:P$6003,UsefulSeries!$I940)</f>
        <v>0</v>
      </c>
      <c r="X945" s="12">
        <f ca="1">INDEX(Q$9:Q$6003,UsefulSeries!$I940)</f>
        <v>0</v>
      </c>
      <c r="Y945" s="12">
        <f ca="1">INDEX(R$9:R$6003,UsefulSeries!$I940)</f>
        <v>5.2709374329498591E-2</v>
      </c>
      <c r="Z945" s="12">
        <f ca="1">INDEX(S$9:S$6003,UsefulSeries!$I940)</f>
        <v>0.21429618911554832</v>
      </c>
      <c r="AA945" s="12">
        <f ca="1">INDEX(T$9:T$6003,UsefulSeries!$I940)</f>
        <v>0</v>
      </c>
      <c r="AB945" s="12">
        <f ca="1">INDEX(U$9:U$6003,UsefulSeries!$I940)</f>
        <v>0</v>
      </c>
      <c r="AC945" s="12">
        <f>INDEX( K$9:K$6003,UsefulSeries!$I940)</f>
        <v>0</v>
      </c>
      <c r="AD945" s="12">
        <f>INDEX(L$9:L$6003,UsefulSeries!$I940)</f>
        <v>-2.7393058763766017E-2</v>
      </c>
      <c r="AE945" s="12"/>
      <c r="AF945" s="12"/>
      <c r="AG945" s="12"/>
      <c r="AH945" s="12"/>
      <c r="AI945" s="12"/>
      <c r="AJ945" s="12"/>
      <c r="AK945" s="12"/>
      <c r="AL945" s="12"/>
      <c r="AM945" s="12"/>
      <c r="AN945" s="12">
        <f t="shared" ca="1" si="144"/>
        <v>0</v>
      </c>
      <c r="AO945" s="12">
        <f t="shared" ca="1" si="145"/>
        <v>0</v>
      </c>
      <c r="AP945" s="12">
        <f t="shared" ca="1" si="146"/>
        <v>5.2709374329498591E-2</v>
      </c>
      <c r="AQ945" s="12">
        <f t="shared" ca="1" si="147"/>
        <v>0.21429618911554832</v>
      </c>
      <c r="AR945" s="12">
        <f t="shared" ca="1" si="148"/>
        <v>0</v>
      </c>
      <c r="AS945" s="12">
        <f t="shared" ca="1" si="149"/>
        <v>0</v>
      </c>
      <c r="AT945" s="12">
        <f t="shared" si="150"/>
        <v>0</v>
      </c>
      <c r="AU945" s="12">
        <f t="shared" si="151"/>
        <v>-2.7393058763766017E-2</v>
      </c>
      <c r="AV945" s="12"/>
      <c r="AW945" s="12">
        <f ca="1">INDEX(I$9:I$6003,UsefulSeries!$I940)</f>
        <v>0.16952533410622644</v>
      </c>
      <c r="AX945" s="12"/>
      <c r="AY945" s="12"/>
      <c r="AZ945" s="12">
        <f ca="1"/>
        <v>5.2709374329498584E-2</v>
      </c>
      <c r="BA945" s="12"/>
      <c r="BB945" s="12">
        <f t="shared" ca="1" si="143"/>
        <v>5.2709374329498584E-2</v>
      </c>
      <c r="BC945" s="12"/>
      <c r="BD945" s="38">
        <f ca="1"/>
        <v>0.178204540916447</v>
      </c>
    </row>
    <row r="946" spans="1:56" x14ac:dyDescent="0.35">
      <c r="A946" s="12">
        <v>0</v>
      </c>
      <c r="B946" s="12">
        <v>0</v>
      </c>
      <c r="C946" s="12">
        <v>0</v>
      </c>
      <c r="D946" s="12">
        <v>0</v>
      </c>
      <c r="E946" s="12">
        <f ca="1">INDEX('Flow probs &amp; rates'!$P$5:$P$5999,UsefulSeries!$E940,0)*(1-INDEX('Flow probs &amp; rates'!$P$5:$P$5999,UsefulSeries!$E940,0))/INDEX('Flow probs &amp; rates'!$G$4:$G$5999,UsefulSeries!$E940,0)</f>
        <v>6.7387034226181197E-2</v>
      </c>
      <c r="F946" s="12">
        <f ca="1">-INDEX('Flow probs &amp; rates'!$P$5:$P$5999,UsefulSeries!$E940,0)*(INDEX('Flow probs &amp; rates'!$Q$5:$Q$5999,UsefulSeries!$E940,0))/INDEX('Flow probs &amp; rates'!$G$4:$G$5999,UsefulSeries!$E940,0)</f>
        <v>-1.4430049071595084E-3</v>
      </c>
      <c r="G946" s="12"/>
      <c r="H946" s="12"/>
      <c r="I946" s="12">
        <f ca="1">INDEX('Flow probs &amp; rates'!$P$5:$P$5999,UsefulSeries!$E940)</f>
        <v>2.3197418016267984E-2</v>
      </c>
      <c r="J946" s="12"/>
      <c r="K946" s="12">
        <f>INDEX('Flow probs &amp; rates'!$G$4:$G$5999,UsefulSeries!$E940)</f>
        <v>0.3362560479749222</v>
      </c>
      <c r="L946" s="12"/>
      <c r="M946" s="12"/>
      <c r="N946" s="12"/>
      <c r="O946" s="12"/>
      <c r="P946" s="12">
        <f ca="1"/>
        <v>0</v>
      </c>
      <c r="Q946" s="12">
        <f ca="1"/>
        <v>0</v>
      </c>
      <c r="R946" s="12">
        <f ca="1"/>
        <v>0</v>
      </c>
      <c r="S946" s="12">
        <f ca="1"/>
        <v>0</v>
      </c>
      <c r="T946" s="12">
        <f ca="1"/>
        <v>14.847182749642451</v>
      </c>
      <c r="U946" s="12">
        <f ca="1"/>
        <v>0.35177434948726499</v>
      </c>
      <c r="V946" s="12"/>
      <c r="W946" s="12">
        <f ca="1">INDEX(P$10:P$6003,UsefulSeries!$I940)</f>
        <v>0</v>
      </c>
      <c r="X946" s="12">
        <f ca="1">INDEX(Q$10:Q$6003,UsefulSeries!$I940)</f>
        <v>0</v>
      </c>
      <c r="Y946" s="12">
        <f ca="1">INDEX(R$10:R$6003,UsefulSeries!$I940)</f>
        <v>0</v>
      </c>
      <c r="Z946" s="12">
        <f ca="1">INDEX(S$10:S$6003,UsefulSeries!$I940)</f>
        <v>0</v>
      </c>
      <c r="AA946" s="12">
        <f ca="1">INDEX(T$10:T$6003,UsefulSeries!$I940)</f>
        <v>12.835241535762705</v>
      </c>
      <c r="AB946" s="12">
        <f ca="1">INDEX(U$10:U$6003,UsefulSeries!$I940)</f>
        <v>0.34485762308982304</v>
      </c>
      <c r="AC946" s="12">
        <f>INDEX( K$10:K$6003,UsefulSeries!$I940)</f>
        <v>0.32895153019658208</v>
      </c>
      <c r="AD946" s="12">
        <f>INDEX(L$10:L$6003,UsefulSeries!$I940)</f>
        <v>0</v>
      </c>
      <c r="AE946" s="12"/>
      <c r="AF946" s="12"/>
      <c r="AG946" s="12"/>
      <c r="AH946" s="12"/>
      <c r="AI946" s="12"/>
      <c r="AJ946" s="12"/>
      <c r="AK946" s="12"/>
      <c r="AL946" s="12"/>
      <c r="AM946" s="12"/>
      <c r="AN946" s="12">
        <f t="shared" ca="1" si="144"/>
        <v>0</v>
      </c>
      <c r="AO946" s="12">
        <f t="shared" ca="1" si="145"/>
        <v>0</v>
      </c>
      <c r="AP946" s="12">
        <f t="shared" ca="1" si="146"/>
        <v>0</v>
      </c>
      <c r="AQ946" s="12">
        <f t="shared" ca="1" si="147"/>
        <v>0</v>
      </c>
      <c r="AR946" s="12">
        <f t="shared" ca="1" si="148"/>
        <v>12.835241535762705</v>
      </c>
      <c r="AS946" s="12">
        <f t="shared" ca="1" si="149"/>
        <v>0.34485762308982304</v>
      </c>
      <c r="AT946" s="12">
        <f t="shared" si="150"/>
        <v>0.32895153019658208</v>
      </c>
      <c r="AU946" s="12">
        <f t="shared" si="151"/>
        <v>0</v>
      </c>
      <c r="AV946" s="12"/>
      <c r="AW946" s="12">
        <f ca="1">INDEX(I$10:I$6003,UsefulSeries!$I940)</f>
        <v>2.6336382652163651E-2</v>
      </c>
      <c r="AX946" s="12"/>
      <c r="AY946" s="12"/>
      <c r="AZ946" s="12">
        <f ca="1"/>
        <v>0.34485762308982304</v>
      </c>
      <c r="BA946" s="12"/>
      <c r="BB946" s="12">
        <f t="shared" ca="1" si="143"/>
        <v>0.34485762308982304</v>
      </c>
      <c r="BC946" s="12"/>
      <c r="BD946" s="38">
        <f ca="1"/>
        <v>2.5169685922399865E-2</v>
      </c>
    </row>
    <row r="947" spans="1:56" x14ac:dyDescent="0.35">
      <c r="A947" s="12">
        <v>0</v>
      </c>
      <c r="B947" s="12">
        <v>0</v>
      </c>
      <c r="C947" s="12">
        <v>0</v>
      </c>
      <c r="D947" s="12">
        <v>0</v>
      </c>
      <c r="E947" s="12">
        <f ca="1">-INDEX('Flow probs &amp; rates'!$P$5:$P$5999,UsefulSeries!$E940,0)*(INDEX('Flow probs &amp; rates'!$Q$5:$Q$5999,UsefulSeries!$E940,0))/INDEX('Flow probs &amp; rates'!$G$4:$G$5999,UsefulSeries!$E940,0)</f>
        <v>-1.4430049071595084E-3</v>
      </c>
      <c r="F947" s="12">
        <f ca="1">INDEX('Flow probs &amp; rates'!$Q$5:$Q$5999,UsefulSeries!$E940,0)*(1-INDEX('Flow probs &amp; rates'!$Q$5:$Q$5999,UsefulSeries!$E940,0))/INDEX('Flow probs &amp; rates'!$G$4:$G$5999,UsefulSeries!$E940,0)</f>
        <v>6.09042631916051E-2</v>
      </c>
      <c r="G947" s="12"/>
      <c r="H947" s="12"/>
      <c r="I947" s="12">
        <f ca="1">INDEX('Flow probs &amp; rates'!$Q$5:$Q$5999,UsefulSeries!$E940)</f>
        <v>2.0916945452705091E-2</v>
      </c>
      <c r="J947" s="12"/>
      <c r="K947" s="12"/>
      <c r="L947" s="12">
        <f>INDEX('Flow probs &amp; rates'!$G$4:$G$5999,UsefulSeries!$E940)</f>
        <v>0.3362560479749222</v>
      </c>
      <c r="M947" s="12"/>
      <c r="N947" s="12"/>
      <c r="O947" s="12"/>
      <c r="P947" s="12">
        <f ca="1"/>
        <v>0</v>
      </c>
      <c r="Q947" s="12">
        <f ca="1"/>
        <v>0</v>
      </c>
      <c r="R947" s="12">
        <f ca="1"/>
        <v>0</v>
      </c>
      <c r="S947" s="12">
        <f ca="1"/>
        <v>0</v>
      </c>
      <c r="T947" s="12">
        <f ca="1"/>
        <v>0.35177434948726499</v>
      </c>
      <c r="U947" s="12">
        <f ca="1"/>
        <v>16.427546442273201</v>
      </c>
      <c r="V947" s="12"/>
      <c r="W947" s="12">
        <f ca="1">INDEX(P$11:P$6003,UsefulSeries!$I940)</f>
        <v>0</v>
      </c>
      <c r="X947" s="12">
        <f ca="1">INDEX(Q$11:Q$6003,UsefulSeries!$I940)</f>
        <v>0</v>
      </c>
      <c r="Y947" s="12">
        <f ca="1">INDEX(R$11:R$6003,UsefulSeries!$I940)</f>
        <v>0</v>
      </c>
      <c r="Z947" s="12">
        <f ca="1">INDEX(S$11:S$6003,UsefulSeries!$I940)</f>
        <v>0</v>
      </c>
      <c r="AA947" s="12">
        <f ca="1">INDEX(T$11:T$6003,UsefulSeries!$I940)</f>
        <v>0.34485762308982304</v>
      </c>
      <c r="AB947" s="12">
        <f ca="1">INDEX(U$11:U$6003,UsefulSeries!$I940)</f>
        <v>16.969260384940874</v>
      </c>
      <c r="AC947" s="12">
        <f>INDEX( K$11:K$6003,UsefulSeries!$I940)</f>
        <v>0</v>
      </c>
      <c r="AD947" s="12">
        <f>INDEX(L$11:L$6003,UsefulSeries!$I940)</f>
        <v>0.32895153019658208</v>
      </c>
      <c r="AE947" s="12"/>
      <c r="AF947" s="12"/>
      <c r="AG947" s="12"/>
      <c r="AH947" s="12"/>
      <c r="AI947" s="12"/>
      <c r="AJ947" s="12"/>
      <c r="AK947" s="12"/>
      <c r="AL947" s="12"/>
      <c r="AM947" s="12"/>
      <c r="AN947" s="12">
        <f t="shared" ca="1" si="144"/>
        <v>0</v>
      </c>
      <c r="AO947" s="12">
        <f t="shared" ca="1" si="145"/>
        <v>0</v>
      </c>
      <c r="AP947" s="12">
        <f t="shared" ca="1" si="146"/>
        <v>0</v>
      </c>
      <c r="AQ947" s="12">
        <f t="shared" ca="1" si="147"/>
        <v>0</v>
      </c>
      <c r="AR947" s="12">
        <f t="shared" ca="1" si="148"/>
        <v>0.34485762308982304</v>
      </c>
      <c r="AS947" s="12">
        <f t="shared" ca="1" si="149"/>
        <v>16.969260384940874</v>
      </c>
      <c r="AT947" s="12">
        <f t="shared" si="150"/>
        <v>0</v>
      </c>
      <c r="AU947" s="12">
        <f t="shared" si="151"/>
        <v>0.32895153019658208</v>
      </c>
      <c r="AV947" s="12"/>
      <c r="AW947" s="12">
        <f ca="1">INDEX(I$11:I$6003,UsefulSeries!$I940)</f>
        <v>1.9787269047129054E-2</v>
      </c>
      <c r="AX947" s="12"/>
      <c r="AY947" s="12"/>
      <c r="AZ947" s="12">
        <f ca="1"/>
        <v>0.34485762308982298</v>
      </c>
      <c r="BA947" s="12"/>
      <c r="BB947" s="12">
        <f t="shared" ca="1" si="143"/>
        <v>0.34485762308982298</v>
      </c>
      <c r="BC947" s="12"/>
      <c r="BD947" s="38">
        <f ca="1"/>
        <v>1.8445308600658926E-2</v>
      </c>
    </row>
    <row r="948" spans="1:56" x14ac:dyDescent="0.35">
      <c r="A948" s="12">
        <f ca="1">INDEX('Flow probs &amp; rates'!$K$5:$K$5999,UsefulSeries!$E946,0)*(1-INDEX('Flow probs &amp; rates'!$K$5:$K$5999,UsefulSeries!$E946,0))/INDEX('Flow probs &amp; rates'!$E$4:$E$5999,UsefulSeries!$E946,0)</f>
        <v>2.1084399167341825E-2</v>
      </c>
      <c r="B948" s="12">
        <f ca="1">-INDEX('Flow probs &amp; rates'!$K$5:$K$5999,UsefulSeries!$E946,0)*(INDEX('Flow probs &amp; rates'!$L$5:$L$5999,UsefulSeries!$E946,0))/INDEX('Flow probs &amp; rates'!$E$4:$E$5999,UsefulSeries!$E946,0)</f>
        <v>-2.7771854972542939E-4</v>
      </c>
      <c r="C948" s="12">
        <v>0</v>
      </c>
      <c r="D948" s="12">
        <v>0</v>
      </c>
      <c r="E948" s="12">
        <v>0</v>
      </c>
      <c r="F948" s="12">
        <v>0</v>
      </c>
      <c r="G948" s="12"/>
      <c r="H948" s="12"/>
      <c r="I948" s="12">
        <f ca="1">INDEX('Flow probs &amp; rates'!$K$5:$K$5999,UsefulSeries!$E946)</f>
        <v>1.3330165967151825E-2</v>
      </c>
      <c r="J948" s="12"/>
      <c r="K948" s="12">
        <f>-INDEX('Flow probs &amp; rates'!$E$4:$E$5999,UsefulSeries!$E946)</f>
        <v>-0.62380115923873325</v>
      </c>
      <c r="L948" s="12">
        <f>INDEX('Flow probs &amp; rates'!$E$4:$E$5999,UsefulSeries!$E946)</f>
        <v>0.62380115923873325</v>
      </c>
      <c r="M948" s="12"/>
      <c r="N948" s="12"/>
      <c r="O948" s="12"/>
      <c r="P948" s="12">
        <f t="array" aca="1" ref="P948:U953" ca="1">MINVERSE(A948:F953)</f>
        <v>47.436871088254009</v>
      </c>
      <c r="Q948" s="12">
        <f ca="1"/>
        <v>0.64066759192072054</v>
      </c>
      <c r="R948" s="12">
        <f ca="1"/>
        <v>0</v>
      </c>
      <c r="S948" s="12">
        <f ca="1"/>
        <v>0</v>
      </c>
      <c r="T948" s="12">
        <f ca="1"/>
        <v>0</v>
      </c>
      <c r="U948" s="12">
        <f ca="1"/>
        <v>0</v>
      </c>
      <c r="V948" s="12"/>
      <c r="W948" s="12"/>
      <c r="X948" s="12"/>
      <c r="Y948" s="12"/>
      <c r="Z948" s="12"/>
      <c r="AA948" s="12"/>
      <c r="AB948" s="12"/>
      <c r="AC948" s="12"/>
      <c r="AD948" s="12"/>
      <c r="AE948" s="12">
        <f t="array" ref="AE948:AJ949">TRANSPOSE(AC942:AD947)</f>
        <v>-0.64365541103965185</v>
      </c>
      <c r="AF948" s="12">
        <v>-0.64365541103965185</v>
      </c>
      <c r="AG948" s="12">
        <v>2.7393058763766017E-2</v>
      </c>
      <c r="AH948" s="12">
        <v>0</v>
      </c>
      <c r="AI948" s="12">
        <v>0.32895153019658208</v>
      </c>
      <c r="AJ948" s="12">
        <v>0</v>
      </c>
      <c r="AK948" s="12"/>
      <c r="AL948" s="12"/>
      <c r="AM948" s="12"/>
      <c r="AN948" s="12">
        <f t="shared" si="144"/>
        <v>-0.64365541103965185</v>
      </c>
      <c r="AO948" s="12">
        <f t="shared" si="145"/>
        <v>-0.64365541103965185</v>
      </c>
      <c r="AP948" s="12">
        <f t="shared" si="146"/>
        <v>2.7393058763766017E-2</v>
      </c>
      <c r="AQ948" s="12">
        <f t="shared" si="147"/>
        <v>0</v>
      </c>
      <c r="AR948" s="12">
        <f t="shared" si="148"/>
        <v>0.32895153019658208</v>
      </c>
      <c r="AS948" s="12">
        <f t="shared" si="149"/>
        <v>0</v>
      </c>
      <c r="AT948" s="12">
        <f t="shared" si="150"/>
        <v>0</v>
      </c>
      <c r="AU948" s="12">
        <f t="shared" si="151"/>
        <v>0</v>
      </c>
      <c r="AV948" s="12"/>
      <c r="AW948" s="12"/>
      <c r="AX948" s="12">
        <f>INDEX($N$6:$N$6003,UsefulSeries!$K940)</f>
        <v>5.1619183540019264E-4</v>
      </c>
      <c r="AY948" s="12"/>
      <c r="AZ948" s="12"/>
      <c r="BA948" s="12"/>
      <c r="BB948" s="12">
        <f t="shared" si="143"/>
        <v>5.1619183540019264E-4</v>
      </c>
      <c r="BC948" s="12"/>
      <c r="BD948" s="38">
        <f ca="1"/>
        <v>4.6929769884722417E-2</v>
      </c>
    </row>
    <row r="949" spans="1:56" x14ac:dyDescent="0.35">
      <c r="A949" s="12">
        <f ca="1">-INDEX('Flow probs &amp; rates'!$K$5:$K$5999,UsefulSeries!$E946,0)*(INDEX('Flow probs &amp; rates'!$L$5:$L$5999,UsefulSeries!$E946,0))/INDEX('Flow probs &amp; rates'!$E$4:$E$5999,UsefulSeries!$E946,0)</f>
        <v>-2.7771854972542939E-4</v>
      </c>
      <c r="B949" s="12">
        <f ca="1">INDEX('Flow probs &amp; rates'!$L$5:$L$5999,UsefulSeries!$E946,0)*(1-INDEX('Flow probs &amp; rates'!$L$5:$L$5999,UsefulSeries!$E946,0))/INDEX('Flow probs &amp; rates'!$E$4:$E$5999,UsefulSeries!$E946,0)</f>
        <v>2.0563080149951278E-2</v>
      </c>
      <c r="C949" s="12">
        <v>0</v>
      </c>
      <c r="D949" s="12">
        <v>0</v>
      </c>
      <c r="E949" s="12">
        <v>0</v>
      </c>
      <c r="F949" s="12">
        <v>0</v>
      </c>
      <c r="G949" s="12"/>
      <c r="H949" s="12"/>
      <c r="I949" s="12">
        <f ca="1">INDEX('Flow probs &amp; rates'!$L$5:$L$5999,UsefulSeries!$E946)</f>
        <v>1.2996173767657748E-2</v>
      </c>
      <c r="J949" s="12"/>
      <c r="K949" s="12">
        <f>-INDEX('Flow probs &amp; rates'!$E$4:$E$5999,UsefulSeries!$E946)</f>
        <v>-0.62380115923873325</v>
      </c>
      <c r="L949" s="12"/>
      <c r="M949" s="12"/>
      <c r="N949" s="12"/>
      <c r="O949" s="12"/>
      <c r="P949" s="12">
        <f ca="1"/>
        <v>0.64066759192072054</v>
      </c>
      <c r="Q949" s="12">
        <f ca="1"/>
        <v>48.639499432036892</v>
      </c>
      <c r="R949" s="12">
        <f ca="1"/>
        <v>0</v>
      </c>
      <c r="S949" s="12">
        <f ca="1"/>
        <v>0</v>
      </c>
      <c r="T949" s="12">
        <f ca="1"/>
        <v>0</v>
      </c>
      <c r="U949" s="12">
        <f ca="1"/>
        <v>0</v>
      </c>
      <c r="V949" s="12"/>
      <c r="W949" s="12"/>
      <c r="X949" s="12"/>
      <c r="Y949" s="12"/>
      <c r="Z949" s="12"/>
      <c r="AA949" s="12"/>
      <c r="AB949" s="12"/>
      <c r="AC949" s="12"/>
      <c r="AD949" s="12"/>
      <c r="AE949" s="12">
        <v>0.64365541103965185</v>
      </c>
      <c r="AF949" s="12">
        <v>0</v>
      </c>
      <c r="AG949" s="12">
        <v>-2.7393058763766017E-2</v>
      </c>
      <c r="AH949" s="12">
        <v>-2.7393058763766017E-2</v>
      </c>
      <c r="AI949" s="12">
        <v>0</v>
      </c>
      <c r="AJ949" s="12">
        <v>0.32895153019658208</v>
      </c>
      <c r="AK949" s="12"/>
      <c r="AL949" s="12"/>
      <c r="AM949" s="12"/>
      <c r="AN949" s="12">
        <f t="shared" si="144"/>
        <v>0.64365541103965185</v>
      </c>
      <c r="AO949" s="12">
        <f t="shared" si="145"/>
        <v>0</v>
      </c>
      <c r="AP949" s="12">
        <f t="shared" si="146"/>
        <v>-2.7393058763766017E-2</v>
      </c>
      <c r="AQ949" s="12">
        <f t="shared" si="147"/>
        <v>-2.7393058763766017E-2</v>
      </c>
      <c r="AR949" s="12">
        <f t="shared" si="148"/>
        <v>0</v>
      </c>
      <c r="AS949" s="12">
        <f t="shared" si="149"/>
        <v>0.32895153019658208</v>
      </c>
      <c r="AT949" s="12">
        <f t="shared" si="150"/>
        <v>0</v>
      </c>
      <c r="AU949" s="12">
        <f t="shared" si="151"/>
        <v>0</v>
      </c>
      <c r="AV949" s="12"/>
      <c r="AW949" s="12"/>
      <c r="AX949" s="12">
        <f>INDEX('Margin error adjustment'!N$7:N$6003,UsefulSeries!$K940)</f>
        <v>-3.233229486810929E-4</v>
      </c>
      <c r="AY949" s="12"/>
      <c r="AZ949" s="12"/>
      <c r="BA949" s="12"/>
      <c r="BB949" s="12">
        <f t="shared" si="143"/>
        <v>-3.233229486810929E-4</v>
      </c>
      <c r="BC949" s="12"/>
      <c r="BD949" s="38">
        <f ca="1"/>
        <v>7.044934701986913E-2</v>
      </c>
    </row>
    <row r="950" spans="1:56" x14ac:dyDescent="0.35">
      <c r="A950" s="12">
        <v>0</v>
      </c>
      <c r="B950" s="12">
        <v>0</v>
      </c>
      <c r="C950" s="12">
        <f ca="1">INDEX('Flow probs &amp; rates'!$M$5:$M$5999,UsefulSeries!$E946,0)*(1-INDEX('Flow probs &amp; rates'!$M$5:$M$5999,UsefulSeries!$E946,0))/INDEX('Flow probs &amp; rates'!$F$4:$F$5999,UsefulSeries!$E946,0)</f>
        <v>4.2511260163952285</v>
      </c>
      <c r="D950" s="12">
        <f ca="1">-INDEX('Flow probs &amp; rates'!$M$5:$M$5999,UsefulSeries!$E946,0)*(INDEX('Flow probs &amp; rates'!$O$5:$O$5999,UsefulSeries!$E946,0))/INDEX('Flow probs &amp; rates'!$F$4:$F$5999,UsefulSeries!$E946,0)</f>
        <v>-0.70830371171776874</v>
      </c>
      <c r="E950" s="12">
        <v>0</v>
      </c>
      <c r="F950" s="12">
        <v>0</v>
      </c>
      <c r="G950" s="12"/>
      <c r="H950" s="12"/>
      <c r="I950" s="12">
        <f ca="1">INDEX('Flow probs &amp; rates'!$M$5:$M$5999,UsefulSeries!$E946)</f>
        <v>0.20967213083468328</v>
      </c>
      <c r="J950" s="12"/>
      <c r="K950" s="12">
        <f>INDEX('Flow probs &amp; rates'!$F$4:$F$5999,UsefulSeries!$E946)</f>
        <v>3.8980196716549335E-2</v>
      </c>
      <c r="L950" s="12">
        <f>-INDEX('Flow probs &amp; rates'!$F$4:$F$5999,UsefulSeries!$E946)</f>
        <v>-3.8980196716549335E-2</v>
      </c>
      <c r="M950" s="12"/>
      <c r="N950" s="12"/>
      <c r="O950" s="12"/>
      <c r="P950" s="12">
        <f ca="1"/>
        <v>0</v>
      </c>
      <c r="Q950" s="12">
        <f ca="1"/>
        <v>0</v>
      </c>
      <c r="R950" s="12">
        <f ca="1"/>
        <v>0.24509247442394005</v>
      </c>
      <c r="S950" s="12">
        <f ca="1"/>
        <v>5.9182231792393528E-2</v>
      </c>
      <c r="T950" s="12">
        <f ca="1"/>
        <v>0</v>
      </c>
      <c r="U950" s="12">
        <f ca="1"/>
        <v>0</v>
      </c>
      <c r="V950" s="12"/>
      <c r="W950" s="12">
        <f ca="1">INDEX(P$6:P$6003,UsefulSeries!$I948)</f>
        <v>58.196460439295393</v>
      </c>
      <c r="X950" s="12">
        <f ca="1">INDEX(Q$6:Q$6003,UsefulSeries!$I948)</f>
        <v>0.66071516585283074</v>
      </c>
      <c r="Y950" s="12">
        <f ca="1">INDEX(R$6:R$6003,UsefulSeries!$I948)</f>
        <v>0</v>
      </c>
      <c r="Z950" s="12">
        <f ca="1">INDEX(S$6:S$6003,UsefulSeries!$I948)</f>
        <v>0</v>
      </c>
      <c r="AA950" s="12">
        <f ca="1">INDEX(T$6:T$6003,UsefulSeries!$I948)</f>
        <v>0</v>
      </c>
      <c r="AB950" s="12">
        <f ca="1">INDEX(U$6:U$6003,UsefulSeries!$I948)</f>
        <v>0</v>
      </c>
      <c r="AC950" s="12">
        <f>INDEX( K$6:K$6003,UsefulSeries!$I948)</f>
        <v>-0.64417160287505204</v>
      </c>
      <c r="AD950" s="12">
        <f>INDEX(L$6:L$6003,UsefulSeries!$I948)</f>
        <v>0.64417160287505204</v>
      </c>
      <c r="AE950" s="12"/>
      <c r="AF950" s="12"/>
      <c r="AG950" s="12"/>
      <c r="AH950" s="12"/>
      <c r="AI950" s="12"/>
      <c r="AJ950" s="12"/>
      <c r="AK950" s="12"/>
      <c r="AL950" s="12"/>
      <c r="AM950" s="12"/>
      <c r="AN950" s="12">
        <f t="shared" ca="1" si="144"/>
        <v>58.196460439295393</v>
      </c>
      <c r="AO950" s="12">
        <f t="shared" ca="1" si="145"/>
        <v>0.66071516585283074</v>
      </c>
      <c r="AP950" s="12">
        <f t="shared" ca="1" si="146"/>
        <v>0</v>
      </c>
      <c r="AQ950" s="12">
        <f t="shared" ca="1" si="147"/>
        <v>0</v>
      </c>
      <c r="AR950" s="12">
        <f t="shared" ca="1" si="148"/>
        <v>0</v>
      </c>
      <c r="AS950" s="12">
        <f t="shared" ca="1" si="149"/>
        <v>0</v>
      </c>
      <c r="AT950" s="12">
        <f t="shared" si="150"/>
        <v>-0.64417160287505204</v>
      </c>
      <c r="AU950" s="12">
        <f t="shared" si="151"/>
        <v>0.64417160287505204</v>
      </c>
      <c r="AV950" s="12"/>
      <c r="AW950" s="12">
        <f ca="1">INDEX(I$6:I$6003,UsefulSeries!$I948)</f>
        <v>1.1196024311731473E-2</v>
      </c>
      <c r="AX950" s="12"/>
      <c r="AY950" s="12"/>
      <c r="AZ950" s="12">
        <f t="array" aca="1" ref="AZ950:AZ955" ca="1">MMULT(W950:AB955,AW950:AW955)</f>
        <v>0.66071516585283063</v>
      </c>
      <c r="BA950" s="12"/>
      <c r="BB950" s="12">
        <f t="shared" ca="1" si="143"/>
        <v>0.66071516585283063</v>
      </c>
      <c r="BC950" s="12"/>
      <c r="BD950" s="38">
        <f t="array" aca="1" ref="BD950:BD957" ca="1">MMULT(MINVERSE(AN950:AU957),BB950:BB957)</f>
        <v>1.0687307384081404E-2</v>
      </c>
    </row>
    <row r="951" spans="1:56" x14ac:dyDescent="0.35">
      <c r="A951" s="12">
        <v>0</v>
      </c>
      <c r="B951" s="12">
        <v>0</v>
      </c>
      <c r="C951" s="12">
        <f ca="1">-INDEX('Flow probs &amp; rates'!$M$5:$M$5999,UsefulSeries!$E946,0)*(INDEX('Flow probs &amp; rates'!$O$5:$O$5999,UsefulSeries!$E946,0))/INDEX('Flow probs &amp; rates'!$F$4:$F$5999,UsefulSeries!$E946,0)</f>
        <v>-0.70830371171776874</v>
      </c>
      <c r="D951" s="12">
        <f ca="1">INDEX('Flow probs &amp; rates'!$O$5:$O$5999,UsefulSeries!$E946,0)*(1-INDEX('Flow probs &amp; rates'!$O$5:$O$5999,UsefulSeries!$E946,0))/INDEX('Flow probs &amp; rates'!$F$4:$F$5999,UsefulSeries!$E946,0)</f>
        <v>2.9333113012287786</v>
      </c>
      <c r="E951" s="12">
        <v>0</v>
      </c>
      <c r="F951" s="12">
        <v>0</v>
      </c>
      <c r="G951" s="12"/>
      <c r="H951" s="12"/>
      <c r="I951" s="12">
        <f ca="1">INDEX('Flow probs &amp; rates'!$O$5:$O$5999,UsefulSeries!$E946)</f>
        <v>0.13168091490227538</v>
      </c>
      <c r="J951" s="12"/>
      <c r="K951" s="12"/>
      <c r="L951" s="12">
        <f>-INDEX('Flow probs &amp; rates'!$F$4:$F$5999,UsefulSeries!$E946)</f>
        <v>-3.8980196716549335E-2</v>
      </c>
      <c r="M951" s="12"/>
      <c r="N951" s="12"/>
      <c r="O951" s="12"/>
      <c r="P951" s="12">
        <f ca="1"/>
        <v>0</v>
      </c>
      <c r="Q951" s="12">
        <f ca="1"/>
        <v>0</v>
      </c>
      <c r="R951" s="12">
        <f ca="1"/>
        <v>5.9182231792393528E-2</v>
      </c>
      <c r="S951" s="12">
        <f ca="1"/>
        <v>0.35520232510263355</v>
      </c>
      <c r="T951" s="12">
        <f ca="1"/>
        <v>0</v>
      </c>
      <c r="U951" s="12">
        <f ca="1"/>
        <v>0</v>
      </c>
      <c r="V951" s="12"/>
      <c r="W951" s="12">
        <f ca="1">INDEX(P$7:P$6003,UsefulSeries!$I948)</f>
        <v>0.66071516585283074</v>
      </c>
      <c r="X951" s="12">
        <f ca="1">INDEX(Q$7:Q$6003,UsefulSeries!$I948)</f>
        <v>47.195328661132045</v>
      </c>
      <c r="Y951" s="12">
        <f ca="1">INDEX(R$7:R$6003,UsefulSeries!$I948)</f>
        <v>0</v>
      </c>
      <c r="Z951" s="12">
        <f ca="1">INDEX(S$7:S$6003,UsefulSeries!$I948)</f>
        <v>0</v>
      </c>
      <c r="AA951" s="12">
        <f ca="1">INDEX(T$7:T$6003,UsefulSeries!$I948)</f>
        <v>0</v>
      </c>
      <c r="AB951" s="12">
        <f ca="1">INDEX(U$7:U$6003,UsefulSeries!$I948)</f>
        <v>0</v>
      </c>
      <c r="AC951" s="12">
        <f>INDEX( K$7:K$6003,UsefulSeries!$I948,1)</f>
        <v>-0.64417160287505204</v>
      </c>
      <c r="AD951" s="12">
        <f>INDEX(L$7:L$6003,UsefulSeries!$I948,1)</f>
        <v>0</v>
      </c>
      <c r="AE951" s="12"/>
      <c r="AF951" s="12"/>
      <c r="AG951" s="12"/>
      <c r="AH951" s="12"/>
      <c r="AI951" s="12"/>
      <c r="AJ951" s="12"/>
      <c r="AK951" s="12"/>
      <c r="AL951" s="12"/>
      <c r="AM951" s="12"/>
      <c r="AN951" s="12">
        <f t="shared" ca="1" si="144"/>
        <v>0.66071516585283074</v>
      </c>
      <c r="AO951" s="12">
        <f t="shared" ca="1" si="145"/>
        <v>47.195328661132045</v>
      </c>
      <c r="AP951" s="12">
        <f t="shared" ca="1" si="146"/>
        <v>0</v>
      </c>
      <c r="AQ951" s="12">
        <f t="shared" ca="1" si="147"/>
        <v>0</v>
      </c>
      <c r="AR951" s="12">
        <f t="shared" ca="1" si="148"/>
        <v>0</v>
      </c>
      <c r="AS951" s="12">
        <f t="shared" ca="1" si="149"/>
        <v>0</v>
      </c>
      <c r="AT951" s="12">
        <f t="shared" si="150"/>
        <v>-0.64417160287505204</v>
      </c>
      <c r="AU951" s="12">
        <f t="shared" si="151"/>
        <v>0</v>
      </c>
      <c r="AV951" s="12"/>
      <c r="AW951" s="12">
        <f ca="1">INDEX(I$7:I$6003,UsefulSeries!$I948)</f>
        <v>1.3842848462476244E-2</v>
      </c>
      <c r="AX951" s="12"/>
      <c r="AY951" s="12"/>
      <c r="AZ951" s="12">
        <f ca="1"/>
        <v>0.66071516585283074</v>
      </c>
      <c r="BA951" s="12"/>
      <c r="BB951" s="12">
        <f t="shared" ca="1" si="143"/>
        <v>0.66071516585283074</v>
      </c>
      <c r="BC951" s="12"/>
      <c r="BD951" s="38">
        <f ca="1"/>
        <v>1.3492791953834033E-2</v>
      </c>
    </row>
    <row r="952" spans="1:56" x14ac:dyDescent="0.35">
      <c r="A952" s="12">
        <v>0</v>
      </c>
      <c r="B952" s="12">
        <v>0</v>
      </c>
      <c r="C952" s="12">
        <v>0</v>
      </c>
      <c r="D952" s="12">
        <v>0</v>
      </c>
      <c r="E952" s="12">
        <f ca="1">INDEX('Flow probs &amp; rates'!$P$5:$P$5999,UsefulSeries!$E946,0)*(1-INDEX('Flow probs &amp; rates'!$P$5:$P$5999,UsefulSeries!$E946,0))/INDEX('Flow probs &amp; rates'!$G$4:$G$5999,UsefulSeries!$E946,0)</f>
        <v>6.893618112754156E-2</v>
      </c>
      <c r="F952" s="12">
        <f ca="1">-INDEX('Flow probs &amp; rates'!$P$5:$P$5999,UsefulSeries!$E946,0)*(INDEX('Flow probs &amp; rates'!$Q$5:$Q$5999,UsefulSeries!$E946,0))/INDEX('Flow probs &amp; rates'!$G$4:$G$5999,UsefulSeries!$E946,0)</f>
        <v>-1.5611219875167426E-3</v>
      </c>
      <c r="G952" s="12"/>
      <c r="H952" s="12"/>
      <c r="I952" s="12">
        <f ca="1">INDEX('Flow probs &amp; rates'!$P$5:$P$5999,UsefulSeries!$E946)</f>
        <v>2.3813655724411395E-2</v>
      </c>
      <c r="J952" s="12"/>
      <c r="K952" s="12">
        <f>INDEX('Flow probs &amp; rates'!$G$4:$G$5999,UsefulSeries!$E946)</f>
        <v>0.33721864404471741</v>
      </c>
      <c r="L952" s="12"/>
      <c r="M952" s="12"/>
      <c r="N952" s="12"/>
      <c r="O952" s="12"/>
      <c r="P952" s="12">
        <f ca="1"/>
        <v>0</v>
      </c>
      <c r="Q952" s="12">
        <f ca="1"/>
        <v>0</v>
      </c>
      <c r="R952" s="12">
        <f ca="1"/>
        <v>0</v>
      </c>
      <c r="S952" s="12">
        <f ca="1"/>
        <v>0</v>
      </c>
      <c r="T952" s="12">
        <f ca="1"/>
        <v>14.514174716901048</v>
      </c>
      <c r="U952" s="12">
        <f ca="1"/>
        <v>0.35344912536432421</v>
      </c>
      <c r="V952" s="12"/>
      <c r="W952" s="12">
        <f ca="1">INDEX(P$8:P$6003,UsefulSeries!$I948)</f>
        <v>0</v>
      </c>
      <c r="X952" s="12">
        <f ca="1">INDEX(Q$8:Q$6003,UsefulSeries!$I948)</f>
        <v>0</v>
      </c>
      <c r="Y952" s="12">
        <f ca="1">INDEX(R$8:R$6003,UsefulSeries!$I948)</f>
        <v>0.14045062073779638</v>
      </c>
      <c r="Z952" s="12">
        <f ca="1">INDEX(S$8:S$6003,UsefulSeries!$I948)</f>
        <v>5.1520414605697666E-2</v>
      </c>
      <c r="AA952" s="12">
        <f ca="1">INDEX(T$8:T$6003,UsefulSeries!$I948)</f>
        <v>0</v>
      </c>
      <c r="AB952" s="12">
        <f ca="1">INDEX(U$8:U$6003,UsefulSeries!$I948)</f>
        <v>0</v>
      </c>
      <c r="AC952" s="12">
        <f>INDEX( K$8:K$6003,UsefulSeries!$I948)</f>
        <v>2.7069735815084924E-2</v>
      </c>
      <c r="AD952" s="12">
        <f>INDEX(L$8:L$6003,UsefulSeries!$I948)</f>
        <v>-2.7069735815084924E-2</v>
      </c>
      <c r="AE952" s="12"/>
      <c r="AF952" s="12"/>
      <c r="AG952" s="12"/>
      <c r="AH952" s="12"/>
      <c r="AI952" s="12"/>
      <c r="AJ952" s="12"/>
      <c r="AK952" s="12"/>
      <c r="AL952" s="12"/>
      <c r="AM952" s="12"/>
      <c r="AN952" s="12">
        <f t="shared" ca="1" si="144"/>
        <v>0</v>
      </c>
      <c r="AO952" s="12">
        <f t="shared" ca="1" si="145"/>
        <v>0</v>
      </c>
      <c r="AP952" s="12">
        <f t="shared" ca="1" si="146"/>
        <v>0.14045062073779638</v>
      </c>
      <c r="AQ952" s="12">
        <f t="shared" ca="1" si="147"/>
        <v>5.1520414605697666E-2</v>
      </c>
      <c r="AR952" s="12">
        <f t="shared" ca="1" si="148"/>
        <v>0</v>
      </c>
      <c r="AS952" s="12">
        <f t="shared" ca="1" si="149"/>
        <v>0</v>
      </c>
      <c r="AT952" s="12">
        <f t="shared" si="150"/>
        <v>2.7069735815084924E-2</v>
      </c>
      <c r="AU952" s="12">
        <f t="shared" si="151"/>
        <v>-2.7069735815084924E-2</v>
      </c>
      <c r="AV952" s="12"/>
      <c r="AW952" s="12">
        <f ca="1">INDEX(I$8:I$6003,UsefulSeries!$I948)</f>
        <v>0.30439304025535474</v>
      </c>
      <c r="AX952" s="12"/>
      <c r="AY952" s="12"/>
      <c r="AZ952" s="12">
        <f ca="1"/>
        <v>5.1520414605697652E-2</v>
      </c>
      <c r="BA952" s="12"/>
      <c r="BB952" s="12">
        <f t="shared" ca="1" si="143"/>
        <v>5.1520414605697652E-2</v>
      </c>
      <c r="BC952" s="12"/>
      <c r="BD952" s="38">
        <f ca="1"/>
        <v>0.31315651305456677</v>
      </c>
    </row>
    <row r="953" spans="1:56" x14ac:dyDescent="0.35">
      <c r="A953" s="12">
        <v>0</v>
      </c>
      <c r="B953" s="12">
        <v>0</v>
      </c>
      <c r="C953" s="12">
        <v>0</v>
      </c>
      <c r="D953" s="12">
        <v>0</v>
      </c>
      <c r="E953" s="12">
        <f ca="1">-INDEX('Flow probs &amp; rates'!$P$5:$P$5999,UsefulSeries!$E946,0)*(INDEX('Flow probs &amp; rates'!$Q$5:$Q$5999,UsefulSeries!$E946,0))/INDEX('Flow probs &amp; rates'!$G$4:$G$5999,UsefulSeries!$E946,0)</f>
        <v>-1.5611219875167426E-3</v>
      </c>
      <c r="F953" s="12">
        <f ca="1">INDEX('Flow probs &amp; rates'!$Q$5:$Q$5999,UsefulSeries!$E946,0)*(1-INDEX('Flow probs &amp; rates'!$Q$5:$Q$5999,UsefulSeries!$E946,0))/INDEX('Flow probs &amp; rates'!$G$4:$G$5999,UsefulSeries!$E946,0)</f>
        <v>6.4106530912640555E-2</v>
      </c>
      <c r="G953" s="12"/>
      <c r="H953" s="12"/>
      <c r="I953" s="12">
        <f ca="1">INDEX('Flow probs &amp; rates'!$Q$5:$Q$5999,UsefulSeries!$E946)</f>
        <v>2.210662008013901E-2</v>
      </c>
      <c r="J953" s="12"/>
      <c r="K953" s="12"/>
      <c r="L953" s="12">
        <f>INDEX('Flow probs &amp; rates'!$G$4:$G$5999,UsefulSeries!$E946)</f>
        <v>0.33721864404471741</v>
      </c>
      <c r="M953" s="12"/>
      <c r="N953" s="12"/>
      <c r="O953" s="12"/>
      <c r="P953" s="12">
        <f ca="1"/>
        <v>0</v>
      </c>
      <c r="Q953" s="12">
        <f ca="1"/>
        <v>0</v>
      </c>
      <c r="R953" s="12">
        <f ca="1"/>
        <v>0</v>
      </c>
      <c r="S953" s="12">
        <f ca="1"/>
        <v>0</v>
      </c>
      <c r="T953" s="12">
        <f ca="1"/>
        <v>0.35344912536432416</v>
      </c>
      <c r="U953" s="12">
        <f ca="1"/>
        <v>15.607641888539401</v>
      </c>
      <c r="V953" s="12"/>
      <c r="W953" s="12">
        <f ca="1">INDEX(P$9:P$6003,UsefulSeries!$I948)</f>
        <v>0</v>
      </c>
      <c r="X953" s="12">
        <f ca="1">INDEX(Q$9:Q$6003,UsefulSeries!$I948)</f>
        <v>0</v>
      </c>
      <c r="Y953" s="12">
        <f ca="1">INDEX(R$9:R$6003,UsefulSeries!$I948)</f>
        <v>5.1520414605697666E-2</v>
      </c>
      <c r="Z953" s="12">
        <f ca="1">INDEX(S$9:S$6003,UsefulSeries!$I948)</f>
        <v>0.21057704307350281</v>
      </c>
      <c r="AA953" s="12">
        <f ca="1">INDEX(T$9:T$6003,UsefulSeries!$I948)</f>
        <v>0</v>
      </c>
      <c r="AB953" s="12">
        <f ca="1">INDEX(U$9:U$6003,UsefulSeries!$I948)</f>
        <v>0</v>
      </c>
      <c r="AC953" s="12">
        <f>INDEX( K$9:K$6003,UsefulSeries!$I948)</f>
        <v>0</v>
      </c>
      <c r="AD953" s="12">
        <f>INDEX(L$9:L$6003,UsefulSeries!$I948)</f>
        <v>-2.7069735815084924E-2</v>
      </c>
      <c r="AE953" s="12"/>
      <c r="AF953" s="12"/>
      <c r="AG953" s="12"/>
      <c r="AH953" s="12"/>
      <c r="AI953" s="12"/>
      <c r="AJ953" s="12"/>
      <c r="AK953" s="12"/>
      <c r="AL953" s="12"/>
      <c r="AM953" s="12"/>
      <c r="AN953" s="12">
        <f t="shared" ca="1" si="144"/>
        <v>0</v>
      </c>
      <c r="AO953" s="12">
        <f t="shared" ca="1" si="145"/>
        <v>0</v>
      </c>
      <c r="AP953" s="12">
        <f t="shared" ca="1" si="146"/>
        <v>5.1520414605697666E-2</v>
      </c>
      <c r="AQ953" s="12">
        <f t="shared" ca="1" si="147"/>
        <v>0.21057704307350281</v>
      </c>
      <c r="AR953" s="12">
        <f t="shared" ca="1" si="148"/>
        <v>0</v>
      </c>
      <c r="AS953" s="12">
        <f t="shared" ca="1" si="149"/>
        <v>0</v>
      </c>
      <c r="AT953" s="12">
        <f t="shared" si="150"/>
        <v>0</v>
      </c>
      <c r="AU953" s="12">
        <f t="shared" si="151"/>
        <v>-2.7069735815084924E-2</v>
      </c>
      <c r="AV953" s="12"/>
      <c r="AW953" s="12">
        <f ca="1">INDEX(I$9:I$6003,UsefulSeries!$I948)</f>
        <v>0.1701892972072154</v>
      </c>
      <c r="AX953" s="12"/>
      <c r="AY953" s="12"/>
      <c r="AZ953" s="12">
        <f ca="1"/>
        <v>5.1520414605697659E-2</v>
      </c>
      <c r="BA953" s="12"/>
      <c r="BB953" s="12">
        <f t="shared" ca="1" si="143"/>
        <v>5.1520414605697659E-2</v>
      </c>
      <c r="BC953" s="12"/>
      <c r="BD953" s="38">
        <f ca="1"/>
        <v>0.17063540872409311</v>
      </c>
    </row>
    <row r="954" spans="1:56" x14ac:dyDescent="0.35">
      <c r="A954" s="12">
        <f ca="1">INDEX('Flow probs &amp; rates'!$K$5:$K$5999,UsefulSeries!$E952,0)*(1-INDEX('Flow probs &amp; rates'!$K$5:$K$5999,UsefulSeries!$E952,0))/INDEX('Flow probs &amp; rates'!$E$4:$E$5999,UsefulSeries!$E952,0)</f>
        <v>2.0608193896801092E-2</v>
      </c>
      <c r="B954" s="12">
        <f ca="1">-INDEX('Flow probs &amp; rates'!$K$5:$K$5999,UsefulSeries!$E952,0)*(INDEX('Flow probs &amp; rates'!$L$5:$L$5999,UsefulSeries!$E952,0))/INDEX('Flow probs &amp; rates'!$E$4:$E$5999,UsefulSeries!$E952,0)</f>
        <v>-2.95357712508442E-4</v>
      </c>
      <c r="C954" s="12">
        <v>0</v>
      </c>
      <c r="D954" s="12">
        <v>0</v>
      </c>
      <c r="E954" s="12">
        <v>0</v>
      </c>
      <c r="F954" s="12">
        <v>0</v>
      </c>
      <c r="G954" s="12"/>
      <c r="H954" s="12"/>
      <c r="I954" s="12">
        <f ca="1">INDEX('Flow probs &amp; rates'!$K$5:$K$5999,UsefulSeries!$E952)</f>
        <v>1.3030754073278542E-2</v>
      </c>
      <c r="J954" s="12"/>
      <c r="K954" s="12">
        <f>-INDEX('Flow probs &amp; rates'!$E$4:$E$5999,UsefulSeries!$E952)</f>
        <v>-0.62406990083476543</v>
      </c>
      <c r="L954" s="12">
        <f>INDEX('Flow probs &amp; rates'!$E$4:$E$5999,UsefulSeries!$E952)</f>
        <v>0.62406990083476543</v>
      </c>
      <c r="M954" s="12"/>
      <c r="N954" s="12"/>
      <c r="O954" s="12"/>
      <c r="P954" s="12">
        <f t="array" aca="1" ref="P954:U959" ca="1">MINVERSE(A954:F959)</f>
        <v>48.53358222433706</v>
      </c>
      <c r="Q954" s="12">
        <f ca="1"/>
        <v>0.64150342941055472</v>
      </c>
      <c r="R954" s="12">
        <f ca="1"/>
        <v>0</v>
      </c>
      <c r="S954" s="12">
        <f ca="1"/>
        <v>0</v>
      </c>
      <c r="T954" s="12">
        <f ca="1"/>
        <v>0</v>
      </c>
      <c r="U954" s="12">
        <f ca="1"/>
        <v>0</v>
      </c>
      <c r="V954" s="12"/>
      <c r="W954" s="12">
        <f ca="1">INDEX(P$10:P$6003,UsefulSeries!$I948)</f>
        <v>0</v>
      </c>
      <c r="X954" s="12">
        <f ca="1">INDEX(Q$10:Q$6003,UsefulSeries!$I948)</f>
        <v>0</v>
      </c>
      <c r="Y954" s="12">
        <f ca="1">INDEX(R$10:R$6003,UsefulSeries!$I948)</f>
        <v>0</v>
      </c>
      <c r="Z954" s="12">
        <f ca="1">INDEX(S$10:S$6003,UsefulSeries!$I948)</f>
        <v>0</v>
      </c>
      <c r="AA954" s="12">
        <f ca="1">INDEX(T$10:T$6003,UsefulSeries!$I948)</f>
        <v>12.838468735886446</v>
      </c>
      <c r="AB954" s="12">
        <f ca="1">INDEX(U$10:U$6003,UsefulSeries!$I948)</f>
        <v>0.34438866757829539</v>
      </c>
      <c r="AC954" s="12">
        <f>INDEX( K$10:K$6003,UsefulSeries!$I948)</f>
        <v>0.32875866130986298</v>
      </c>
      <c r="AD954" s="12">
        <f>INDEX(L$10:L$6003,UsefulSeries!$I948)</f>
        <v>0</v>
      </c>
      <c r="AE954" s="12"/>
      <c r="AF954" s="12"/>
      <c r="AG954" s="12"/>
      <c r="AH954" s="12"/>
      <c r="AI954" s="12"/>
      <c r="AJ954" s="12"/>
      <c r="AK954" s="12"/>
      <c r="AL954" s="12"/>
      <c r="AM954" s="12"/>
      <c r="AN954" s="12">
        <f t="shared" ca="1" si="144"/>
        <v>0</v>
      </c>
      <c r="AO954" s="12">
        <f t="shared" ca="1" si="145"/>
        <v>0</v>
      </c>
      <c r="AP954" s="12">
        <f t="shared" ca="1" si="146"/>
        <v>0</v>
      </c>
      <c r="AQ954" s="12">
        <f t="shared" ca="1" si="147"/>
        <v>0</v>
      </c>
      <c r="AR954" s="12">
        <f t="shared" ca="1" si="148"/>
        <v>12.838468735886446</v>
      </c>
      <c r="AS954" s="12">
        <f t="shared" ca="1" si="149"/>
        <v>0.34438866757829539</v>
      </c>
      <c r="AT954" s="12">
        <f t="shared" si="150"/>
        <v>0.32875866130986298</v>
      </c>
      <c r="AU954" s="12">
        <f t="shared" si="151"/>
        <v>0</v>
      </c>
      <c r="AV954" s="12"/>
      <c r="AW954" s="12">
        <f ca="1">INDEX(I$10:I$6003,UsefulSeries!$I948)</f>
        <v>2.6313154671049013E-2</v>
      </c>
      <c r="AX954" s="12"/>
      <c r="AY954" s="12"/>
      <c r="AZ954" s="12">
        <f ca="1"/>
        <v>0.34438866757829539</v>
      </c>
      <c r="BA954" s="12"/>
      <c r="BB954" s="12">
        <f t="shared" ca="1" si="143"/>
        <v>0.34438866757829539</v>
      </c>
      <c r="BC954" s="12"/>
      <c r="BD954" s="38">
        <f ca="1"/>
        <v>2.6993729264074978E-2</v>
      </c>
    </row>
    <row r="955" spans="1:56" x14ac:dyDescent="0.35">
      <c r="A955" s="12">
        <f ca="1">-INDEX('Flow probs &amp; rates'!$K$5:$K$5999,UsefulSeries!$E952,0)*(INDEX('Flow probs &amp; rates'!$L$5:$L$5999,UsefulSeries!$E952,0))/INDEX('Flow probs &amp; rates'!$E$4:$E$5999,UsefulSeries!$E952,0)</f>
        <v>-2.95357712508442E-4</v>
      </c>
      <c r="B955" s="12">
        <f ca="1">INDEX('Flow probs &amp; rates'!$L$5:$L$5999,UsefulSeries!$E952,0)*(1-INDEX('Flow probs &amp; rates'!$L$5:$L$5999,UsefulSeries!$E952,0))/INDEX('Flow probs &amp; rates'!$E$4:$E$5999,UsefulSeries!$E952,0)</f>
        <v>2.2345582530699914E-2</v>
      </c>
      <c r="C955" s="12">
        <v>0</v>
      </c>
      <c r="D955" s="12">
        <v>0</v>
      </c>
      <c r="E955" s="12">
        <v>0</v>
      </c>
      <c r="F955" s="12">
        <v>0</v>
      </c>
      <c r="G955" s="12"/>
      <c r="H955" s="12"/>
      <c r="I955" s="12">
        <f ca="1">INDEX('Flow probs &amp; rates'!$L$5:$L$5999,UsefulSeries!$E952)</f>
        <v>1.4145294840143555E-2</v>
      </c>
      <c r="J955" s="12"/>
      <c r="K955" s="12">
        <f>-INDEX('Flow probs &amp; rates'!$E$4:$E$5999,UsefulSeries!$E952)</f>
        <v>-0.62406990083476543</v>
      </c>
      <c r="L955" s="12"/>
      <c r="M955" s="12"/>
      <c r="N955" s="12"/>
      <c r="O955" s="12"/>
      <c r="P955" s="12">
        <f ca="1"/>
        <v>0.64150342941055472</v>
      </c>
      <c r="Q955" s="12">
        <f ca="1"/>
        <v>44.760053653170473</v>
      </c>
      <c r="R955" s="12">
        <f ca="1"/>
        <v>0</v>
      </c>
      <c r="S955" s="12">
        <f ca="1"/>
        <v>0</v>
      </c>
      <c r="T955" s="12">
        <f ca="1"/>
        <v>0</v>
      </c>
      <c r="U955" s="12">
        <f ca="1"/>
        <v>0</v>
      </c>
      <c r="V955" s="12"/>
      <c r="W955" s="12">
        <f ca="1">INDEX(P$11:P$6003,UsefulSeries!$I948)</f>
        <v>0</v>
      </c>
      <c r="X955" s="12">
        <f ca="1">INDEX(Q$11:Q$6003,UsefulSeries!$I948)</f>
        <v>0</v>
      </c>
      <c r="Y955" s="12">
        <f ca="1">INDEX(R$11:R$6003,UsefulSeries!$I948)</f>
        <v>0</v>
      </c>
      <c r="Z955" s="12">
        <f ca="1">INDEX(S$11:S$6003,UsefulSeries!$I948)</f>
        <v>0</v>
      </c>
      <c r="AA955" s="12">
        <f ca="1">INDEX(T$11:T$6003,UsefulSeries!$I948)</f>
        <v>0.34438866757829539</v>
      </c>
      <c r="AB955" s="12">
        <f ca="1">INDEX(U$11:U$6003,UsefulSeries!$I948)</f>
        <v>17.582486507525093</v>
      </c>
      <c r="AC955" s="12">
        <f>INDEX( K$11:K$6003,UsefulSeries!$I948)</f>
        <v>0</v>
      </c>
      <c r="AD955" s="12">
        <f>INDEX(L$11:L$6003,UsefulSeries!$I948)</f>
        <v>0.32875866130986298</v>
      </c>
      <c r="AE955" s="12"/>
      <c r="AF955" s="12"/>
      <c r="AG955" s="12"/>
      <c r="AH955" s="12"/>
      <c r="AI955" s="12"/>
      <c r="AJ955" s="12"/>
      <c r="AK955" s="12"/>
      <c r="AL955" s="12"/>
      <c r="AM955" s="12"/>
      <c r="AN955" s="12">
        <f t="shared" ca="1" si="144"/>
        <v>0</v>
      </c>
      <c r="AO955" s="12">
        <f t="shared" ca="1" si="145"/>
        <v>0</v>
      </c>
      <c r="AP955" s="12">
        <f t="shared" ca="1" si="146"/>
        <v>0</v>
      </c>
      <c r="AQ955" s="12">
        <f t="shared" ca="1" si="147"/>
        <v>0</v>
      </c>
      <c r="AR955" s="12">
        <f t="shared" ca="1" si="148"/>
        <v>0.34438866757829539</v>
      </c>
      <c r="AS955" s="12">
        <f t="shared" ca="1" si="149"/>
        <v>17.582486507525093</v>
      </c>
      <c r="AT955" s="12">
        <f t="shared" si="150"/>
        <v>0</v>
      </c>
      <c r="AU955" s="12">
        <f t="shared" si="151"/>
        <v>0.32875866130986298</v>
      </c>
      <c r="AV955" s="12"/>
      <c r="AW955" s="12">
        <f ca="1">INDEX(I$11:I$6003,UsefulSeries!$I948)</f>
        <v>1.907163216976367E-2</v>
      </c>
      <c r="AX955" s="12"/>
      <c r="AY955" s="12"/>
      <c r="AZ955" s="12">
        <f ca="1"/>
        <v>0.34438866757829545</v>
      </c>
      <c r="BA955" s="12"/>
      <c r="BB955" s="12">
        <f t="shared" ca="1" si="143"/>
        <v>0.34438866757829545</v>
      </c>
      <c r="BC955" s="12"/>
      <c r="BD955" s="38">
        <f ca="1"/>
        <v>1.8681546965901682E-2</v>
      </c>
    </row>
    <row r="956" spans="1:56" x14ac:dyDescent="0.35">
      <c r="A956" s="12">
        <v>0</v>
      </c>
      <c r="B956" s="12">
        <v>0</v>
      </c>
      <c r="C956" s="12">
        <f ca="1">INDEX('Flow probs &amp; rates'!$M$5:$M$5999,UsefulSeries!$E952,0)*(1-INDEX('Flow probs &amp; rates'!$M$5:$M$5999,UsefulSeries!$E952,0))/INDEX('Flow probs &amp; rates'!$F$4:$F$5999,UsefulSeries!$E952,0)</f>
        <v>4.0706252325733061</v>
      </c>
      <c r="D956" s="12">
        <f ca="1">-INDEX('Flow probs &amp; rates'!$M$5:$M$5999,UsefulSeries!$E952,0)*(INDEX('Flow probs &amp; rates'!$O$5:$O$5999,UsefulSeries!$E952,0))/INDEX('Flow probs &amp; rates'!$F$4:$F$5999,UsefulSeries!$E952,0)</f>
        <v>-0.69332663546248241</v>
      </c>
      <c r="E956" s="12">
        <v>0</v>
      </c>
      <c r="F956" s="12">
        <v>0</v>
      </c>
      <c r="G956" s="12"/>
      <c r="H956" s="12"/>
      <c r="I956" s="12">
        <f ca="1">INDEX('Flow probs &amp; rates'!$M$5:$M$5999,UsefulSeries!$E952)</f>
        <v>0.20538296562209288</v>
      </c>
      <c r="J956" s="12"/>
      <c r="K956" s="12">
        <f>INDEX('Flow probs &amp; rates'!$F$4:$F$5999,UsefulSeries!$E952)</f>
        <v>4.0092318435120906E-2</v>
      </c>
      <c r="L956" s="12">
        <f>-INDEX('Flow probs &amp; rates'!$F$4:$F$5999,UsefulSeries!$E952)</f>
        <v>-4.0092318435120906E-2</v>
      </c>
      <c r="M956" s="12"/>
      <c r="N956" s="12"/>
      <c r="O956" s="12"/>
      <c r="P956" s="12">
        <f ca="1"/>
        <v>0</v>
      </c>
      <c r="Q956" s="12">
        <f ca="1"/>
        <v>0</v>
      </c>
      <c r="R956" s="12">
        <f ca="1"/>
        <v>0.25602040735139925</v>
      </c>
      <c r="S956" s="12">
        <f ca="1"/>
        <v>6.0812794520979513E-2</v>
      </c>
      <c r="T956" s="12">
        <f ca="1"/>
        <v>0</v>
      </c>
      <c r="U956" s="12">
        <f ca="1"/>
        <v>0</v>
      </c>
      <c r="V956" s="12"/>
      <c r="W956" s="12"/>
      <c r="X956" s="12"/>
      <c r="Y956" s="12"/>
      <c r="Z956" s="12"/>
      <c r="AA956" s="12"/>
      <c r="AB956" s="12"/>
      <c r="AC956" s="12"/>
      <c r="AD956" s="12"/>
      <c r="AE956" s="12">
        <f t="array" ref="AE956:AJ957">TRANSPOSE(AC950:AD955)</f>
        <v>-0.64417160287505204</v>
      </c>
      <c r="AF956" s="12">
        <v>-0.64417160287505204</v>
      </c>
      <c r="AG956" s="12">
        <v>2.7069735815084924E-2</v>
      </c>
      <c r="AH956" s="12">
        <v>0</v>
      </c>
      <c r="AI956" s="12">
        <v>0.32875866130986298</v>
      </c>
      <c r="AJ956" s="12">
        <v>0</v>
      </c>
      <c r="AK956" s="12"/>
      <c r="AL956" s="12"/>
      <c r="AM956" s="12"/>
      <c r="AN956" s="12">
        <f t="shared" si="144"/>
        <v>-0.64417160287505204</v>
      </c>
      <c r="AO956" s="12">
        <f t="shared" si="145"/>
        <v>-0.64417160287505204</v>
      </c>
      <c r="AP956" s="12">
        <f t="shared" si="146"/>
        <v>2.7069735815084924E-2</v>
      </c>
      <c r="AQ956" s="12">
        <f t="shared" si="147"/>
        <v>0</v>
      </c>
      <c r="AR956" s="12">
        <f t="shared" si="148"/>
        <v>0.32875866130986298</v>
      </c>
      <c r="AS956" s="12">
        <f t="shared" si="149"/>
        <v>0</v>
      </c>
      <c r="AT956" s="12">
        <f t="shared" si="150"/>
        <v>0</v>
      </c>
      <c r="AU956" s="12">
        <f t="shared" si="151"/>
        <v>0</v>
      </c>
      <c r="AV956" s="12"/>
      <c r="AW956" s="12"/>
      <c r="AX956" s="12">
        <f>INDEX($N$6:$N$6003,UsefulSeries!$K948)</f>
        <v>1.7753530255955052E-3</v>
      </c>
      <c r="AY956" s="12"/>
      <c r="AZ956" s="12"/>
      <c r="BA956" s="12"/>
      <c r="BB956" s="12">
        <f t="shared" si="143"/>
        <v>1.7753530255955052E-3</v>
      </c>
      <c r="BC956" s="12"/>
      <c r="BD956" s="38">
        <f ca="1"/>
        <v>-2.6168724124636156E-2</v>
      </c>
    </row>
    <row r="957" spans="1:56" x14ac:dyDescent="0.35">
      <c r="A957" s="12">
        <v>0</v>
      </c>
      <c r="B957" s="12">
        <v>0</v>
      </c>
      <c r="C957" s="12">
        <f ca="1">-INDEX('Flow probs &amp; rates'!$M$5:$M$5999,UsefulSeries!$E952,0)*(INDEX('Flow probs &amp; rates'!$O$5:$O$5999,UsefulSeries!$E952,0))/INDEX('Flow probs &amp; rates'!$F$4:$F$5999,UsefulSeries!$E952,0)</f>
        <v>-0.69332663546248241</v>
      </c>
      <c r="D957" s="12">
        <f ca="1">INDEX('Flow probs &amp; rates'!$O$5:$O$5999,UsefulSeries!$E952,0)*(1-INDEX('Flow probs &amp; rates'!$O$5:$O$5999,UsefulSeries!$E952,0))/INDEX('Flow probs &amp; rates'!$F$4:$F$5999,UsefulSeries!$E952,0)</f>
        <v>2.9188885174063652</v>
      </c>
      <c r="E957" s="12">
        <v>0</v>
      </c>
      <c r="F957" s="12">
        <v>0</v>
      </c>
      <c r="G957" s="12"/>
      <c r="H957" s="12"/>
      <c r="I957" s="12">
        <f ca="1">INDEX('Flow probs &amp; rates'!$O$5:$O$5999,UsefulSeries!$E952)</f>
        <v>0.1353426374203778</v>
      </c>
      <c r="J957" s="12"/>
      <c r="K957" s="12"/>
      <c r="L957" s="12">
        <f>-INDEX('Flow probs &amp; rates'!$F$4:$F$5999,UsefulSeries!$E952)</f>
        <v>-4.0092318435120906E-2</v>
      </c>
      <c r="M957" s="12"/>
      <c r="N957" s="12"/>
      <c r="O957" s="12"/>
      <c r="P957" s="12">
        <f ca="1"/>
        <v>0</v>
      </c>
      <c r="Q957" s="12">
        <f ca="1"/>
        <v>0</v>
      </c>
      <c r="R957" s="12">
        <f ca="1"/>
        <v>6.0812794520979506E-2</v>
      </c>
      <c r="S957" s="12">
        <f ca="1"/>
        <v>0.35704108738772122</v>
      </c>
      <c r="T957" s="12">
        <f ca="1"/>
        <v>0</v>
      </c>
      <c r="U957" s="12">
        <f ca="1"/>
        <v>0</v>
      </c>
      <c r="V957" s="12"/>
      <c r="W957" s="12"/>
      <c r="X957" s="12"/>
      <c r="Y957" s="12"/>
      <c r="Z957" s="12"/>
      <c r="AA957" s="12"/>
      <c r="AB957" s="12"/>
      <c r="AC957" s="12"/>
      <c r="AD957" s="12"/>
      <c r="AE957" s="12">
        <v>0.64417160287505204</v>
      </c>
      <c r="AF957" s="12">
        <v>0</v>
      </c>
      <c r="AG957" s="12">
        <v>-2.7069735815084924E-2</v>
      </c>
      <c r="AH957" s="12">
        <v>-2.7069735815084924E-2</v>
      </c>
      <c r="AI957" s="12">
        <v>0</v>
      </c>
      <c r="AJ957" s="12">
        <v>0.32875866130986298</v>
      </c>
      <c r="AK957" s="12"/>
      <c r="AL957" s="12"/>
      <c r="AM957" s="12"/>
      <c r="AN957" s="12">
        <f t="shared" si="144"/>
        <v>0.64417160287505204</v>
      </c>
      <c r="AO957" s="12">
        <f t="shared" si="145"/>
        <v>0</v>
      </c>
      <c r="AP957" s="12">
        <f t="shared" si="146"/>
        <v>-2.7069735815084924E-2</v>
      </c>
      <c r="AQ957" s="12">
        <f t="shared" si="147"/>
        <v>-2.7069735815084924E-2</v>
      </c>
      <c r="AR957" s="12">
        <f t="shared" si="148"/>
        <v>0</v>
      </c>
      <c r="AS957" s="12">
        <f t="shared" si="149"/>
        <v>0.32875866130986298</v>
      </c>
      <c r="AT957" s="12">
        <f t="shared" si="150"/>
        <v>0</v>
      </c>
      <c r="AU957" s="12">
        <f t="shared" si="151"/>
        <v>0</v>
      </c>
      <c r="AV957" s="12"/>
      <c r="AW957" s="12"/>
      <c r="AX957" s="12">
        <f>INDEX('Margin error adjustment'!N$7:N$6003,UsefulSeries!$K948)</f>
        <v>-6.9939212291286745E-5</v>
      </c>
      <c r="AY957" s="12"/>
      <c r="AZ957" s="12"/>
      <c r="BA957" s="12"/>
      <c r="BB957" s="12">
        <f t="shared" si="143"/>
        <v>-6.9939212291286745E-5</v>
      </c>
      <c r="BC957" s="12"/>
      <c r="BD957" s="38">
        <f ca="1"/>
        <v>2.014938748690543E-2</v>
      </c>
    </row>
    <row r="958" spans="1:56" x14ac:dyDescent="0.35">
      <c r="A958" s="12">
        <v>0</v>
      </c>
      <c r="B958" s="12">
        <v>0</v>
      </c>
      <c r="C958" s="12">
        <v>0</v>
      </c>
      <c r="D958" s="12">
        <v>0</v>
      </c>
      <c r="E958" s="12">
        <f ca="1">INDEX('Flow probs &amp; rates'!$P$5:$P$5999,UsefulSeries!$E952,0)*(1-INDEX('Flow probs &amp; rates'!$P$5:$P$5999,UsefulSeries!$E952,0))/INDEX('Flow probs &amp; rates'!$G$4:$G$5999,UsefulSeries!$E952,0)</f>
        <v>6.7323561500866852E-2</v>
      </c>
      <c r="F958" s="12">
        <f ca="1">-INDEX('Flow probs &amp; rates'!$P$5:$P$5999,UsefulSeries!$E952,0)*(INDEX('Flow probs &amp; rates'!$Q$5:$Q$5999,UsefulSeries!$E952,0))/INDEX('Flow probs &amp; rates'!$G$4:$G$5999,UsefulSeries!$E952,0)</f>
        <v>-1.4560334787865313E-3</v>
      </c>
      <c r="G958" s="12"/>
      <c r="H958" s="12"/>
      <c r="I958" s="12">
        <f ca="1">INDEX('Flow probs &amp; rates'!$P$5:$P$5999,UsefulSeries!$E952)</f>
        <v>2.314551012420827E-2</v>
      </c>
      <c r="J958" s="12"/>
      <c r="K958" s="12">
        <f>INDEX('Flow probs &amp; rates'!$G$4:$G$5999,UsefulSeries!$E952)</f>
        <v>0.33583778073011367</v>
      </c>
      <c r="L958" s="12"/>
      <c r="M958" s="12"/>
      <c r="N958" s="12"/>
      <c r="O958" s="12"/>
      <c r="P958" s="12">
        <f ca="1"/>
        <v>0</v>
      </c>
      <c r="Q958" s="12">
        <f ca="1"/>
        <v>0</v>
      </c>
      <c r="R958" s="12">
        <f ca="1"/>
        <v>0</v>
      </c>
      <c r="S958" s="12">
        <f ca="1"/>
        <v>0</v>
      </c>
      <c r="T958" s="12">
        <f ca="1"/>
        <v>14.861240557704013</v>
      </c>
      <c r="U958" s="12">
        <f ca="1"/>
        <v>0.35139484992437187</v>
      </c>
      <c r="V958" s="12"/>
      <c r="W958" s="12">
        <f ca="1">INDEX(P$6:P$6003,UsefulSeries!$I956)</f>
        <v>59.92387861910511</v>
      </c>
      <c r="X958" s="12">
        <f ca="1">INDEX(Q$6:Q$6003,UsefulSeries!$I956)</f>
        <v>0.66217471546373896</v>
      </c>
      <c r="Y958" s="12">
        <f ca="1">INDEX(R$6:R$6003,UsefulSeries!$I956)</f>
        <v>0</v>
      </c>
      <c r="Z958" s="12">
        <f ca="1">INDEX(S$6:S$6003,UsefulSeries!$I956)</f>
        <v>0</v>
      </c>
      <c r="AA958" s="12">
        <f ca="1">INDEX(T$6:T$6003,UsefulSeries!$I956)</f>
        <v>0</v>
      </c>
      <c r="AB958" s="12">
        <f ca="1">INDEX(U$6:U$6003,UsefulSeries!$I956)</f>
        <v>0</v>
      </c>
      <c r="AC958" s="12">
        <f>INDEX( K$6:K$6003,UsefulSeries!$I956)</f>
        <v>-0.64594695590064755</v>
      </c>
      <c r="AD958" s="12">
        <f>INDEX(L$6:L$6003,UsefulSeries!$I956)</f>
        <v>0.64594695590064755</v>
      </c>
      <c r="AE958" s="12"/>
      <c r="AF958" s="12"/>
      <c r="AG958" s="12"/>
      <c r="AH958" s="12"/>
      <c r="AI958" s="12"/>
      <c r="AJ958" s="12"/>
      <c r="AK958" s="12"/>
      <c r="AL958" s="12"/>
      <c r="AM958" s="12"/>
      <c r="AN958" s="12">
        <f t="shared" ca="1" si="144"/>
        <v>59.92387861910511</v>
      </c>
      <c r="AO958" s="12">
        <f t="shared" ca="1" si="145"/>
        <v>0.66217471546373896</v>
      </c>
      <c r="AP958" s="12">
        <f t="shared" ca="1" si="146"/>
        <v>0</v>
      </c>
      <c r="AQ958" s="12">
        <f t="shared" ca="1" si="147"/>
        <v>0</v>
      </c>
      <c r="AR958" s="12">
        <f t="shared" ca="1" si="148"/>
        <v>0</v>
      </c>
      <c r="AS958" s="12">
        <f t="shared" ca="1" si="149"/>
        <v>0</v>
      </c>
      <c r="AT958" s="12">
        <f t="shared" si="150"/>
        <v>-0.64594695590064755</v>
      </c>
      <c r="AU958" s="12">
        <f t="shared" si="151"/>
        <v>0.64594695590064755</v>
      </c>
      <c r="AV958" s="12"/>
      <c r="AW958" s="12">
        <f ca="1">INDEX(I$6:I$6003,UsefulSeries!$I956)</f>
        <v>1.0899905222957265E-2</v>
      </c>
      <c r="AX958" s="12"/>
      <c r="AY958" s="12"/>
      <c r="AZ958" s="12">
        <f t="array" aca="1" ref="AZ958:AZ963" ca="1">MMULT(W958:AB963,AW958:AW963)</f>
        <v>0.66217471546373885</v>
      </c>
      <c r="BA958" s="12"/>
      <c r="BB958" s="12">
        <f t="shared" ca="1" si="143"/>
        <v>0.66217471546373885</v>
      </c>
      <c r="BC958" s="12"/>
      <c r="BD958" s="38">
        <f t="array" aca="1" ref="BD958:BD965" ca="1">MMULT(MINVERSE(AN958:AU965),BB958:BB965)</f>
        <v>1.1319558662973246E-2</v>
      </c>
    </row>
    <row r="959" spans="1:56" x14ac:dyDescent="0.35">
      <c r="A959" s="12">
        <v>0</v>
      </c>
      <c r="B959" s="12">
        <v>0</v>
      </c>
      <c r="C959" s="12">
        <v>0</v>
      </c>
      <c r="D959" s="12">
        <v>0</v>
      </c>
      <c r="E959" s="12">
        <f ca="1">-INDEX('Flow probs &amp; rates'!$P$5:$P$5999,UsefulSeries!$E952,0)*(INDEX('Flow probs &amp; rates'!$Q$5:$Q$5999,UsefulSeries!$E952,0))/INDEX('Flow probs &amp; rates'!$G$4:$G$5999,UsefulSeries!$E952,0)</f>
        <v>-1.4560334787865313E-3</v>
      </c>
      <c r="F959" s="12">
        <f ca="1">INDEX('Flow probs &amp; rates'!$Q$5:$Q$5999,UsefulSeries!$E952,0)*(1-INDEX('Flow probs &amp; rates'!$Q$5:$Q$5999,UsefulSeries!$E952,0))/INDEX('Flow probs &amp; rates'!$G$4:$G$5999,UsefulSeries!$E952,0)</f>
        <v>6.1578773260263647E-2</v>
      </c>
      <c r="G959" s="12"/>
      <c r="H959" s="12"/>
      <c r="I959" s="12">
        <f ca="1">INDEX('Flow probs &amp; rates'!$Q$5:$Q$5999,UsefulSeries!$E952)</f>
        <v>2.1126821122554214E-2</v>
      </c>
      <c r="J959" s="12"/>
      <c r="K959" s="12"/>
      <c r="L959" s="12">
        <f>INDEX('Flow probs &amp; rates'!$G$4:$G$5999,UsefulSeries!$E952)</f>
        <v>0.33583778073011367</v>
      </c>
      <c r="M959" s="12"/>
      <c r="N959" s="12"/>
      <c r="O959" s="12"/>
      <c r="P959" s="12">
        <f ca="1"/>
        <v>0</v>
      </c>
      <c r="Q959" s="12">
        <f ca="1"/>
        <v>0</v>
      </c>
      <c r="R959" s="12">
        <f ca="1"/>
        <v>0</v>
      </c>
      <c r="S959" s="12">
        <f ca="1"/>
        <v>0</v>
      </c>
      <c r="T959" s="12">
        <f ca="1"/>
        <v>0.35139484992437187</v>
      </c>
      <c r="U959" s="12">
        <f ca="1"/>
        <v>16.24767090499002</v>
      </c>
      <c r="V959" s="12"/>
      <c r="W959" s="12">
        <f ca="1">INDEX(P$7:P$6003,UsefulSeries!$I956)</f>
        <v>0.66217471546373885</v>
      </c>
      <c r="X959" s="12">
        <f ca="1">INDEX(Q$7:Q$6003,UsefulSeries!$I956)</f>
        <v>48.134332722706525</v>
      </c>
      <c r="Y959" s="12">
        <f ca="1">INDEX(R$7:R$6003,UsefulSeries!$I956)</f>
        <v>0</v>
      </c>
      <c r="Z959" s="12">
        <f ca="1">INDEX(S$7:S$6003,UsefulSeries!$I956)</f>
        <v>0</v>
      </c>
      <c r="AA959" s="12">
        <f ca="1">INDEX(T$7:T$6003,UsefulSeries!$I956)</f>
        <v>0</v>
      </c>
      <c r="AB959" s="12">
        <f ca="1">INDEX(U$7:U$6003,UsefulSeries!$I956)</f>
        <v>0</v>
      </c>
      <c r="AC959" s="12">
        <f>INDEX( K$7:K$6003,UsefulSeries!$I956,1)</f>
        <v>-0.64594695590064755</v>
      </c>
      <c r="AD959" s="12">
        <f>INDEX(L$7:L$6003,UsefulSeries!$I956,1)</f>
        <v>0</v>
      </c>
      <c r="AE959" s="12"/>
      <c r="AF959" s="12"/>
      <c r="AG959" s="12"/>
      <c r="AH959" s="12"/>
      <c r="AI959" s="12"/>
      <c r="AJ959" s="12"/>
      <c r="AK959" s="12"/>
      <c r="AL959" s="12"/>
      <c r="AM959" s="12"/>
      <c r="AN959" s="12">
        <f t="shared" ca="1" si="144"/>
        <v>0.66217471546373885</v>
      </c>
      <c r="AO959" s="12">
        <f t="shared" ca="1" si="145"/>
        <v>48.134332722706525</v>
      </c>
      <c r="AP959" s="12">
        <f t="shared" ca="1" si="146"/>
        <v>0</v>
      </c>
      <c r="AQ959" s="12">
        <f t="shared" ca="1" si="147"/>
        <v>0</v>
      </c>
      <c r="AR959" s="12">
        <f t="shared" ca="1" si="148"/>
        <v>0</v>
      </c>
      <c r="AS959" s="12">
        <f t="shared" ca="1" si="149"/>
        <v>0</v>
      </c>
      <c r="AT959" s="12">
        <f t="shared" si="150"/>
        <v>-0.64594695590064755</v>
      </c>
      <c r="AU959" s="12">
        <f t="shared" si="151"/>
        <v>0</v>
      </c>
      <c r="AV959" s="12"/>
      <c r="AW959" s="12">
        <f ca="1">INDEX(I$7:I$6003,UsefulSeries!$I956)</f>
        <v>1.3606858904583526E-2</v>
      </c>
      <c r="AX959" s="12"/>
      <c r="AY959" s="12"/>
      <c r="AZ959" s="12">
        <f ca="1"/>
        <v>0.66217471546373896</v>
      </c>
      <c r="BA959" s="12"/>
      <c r="BB959" s="12">
        <f t="shared" ca="1" si="143"/>
        <v>0.66217471546373896</v>
      </c>
      <c r="BC959" s="12"/>
      <c r="BD959" s="38">
        <f ca="1"/>
        <v>1.4068087764575049E-2</v>
      </c>
    </row>
    <row r="960" spans="1:56" x14ac:dyDescent="0.35">
      <c r="A960" s="12">
        <f ca="1">INDEX('Flow probs &amp; rates'!$K$5:$K$5999,UsefulSeries!$E958,0)*(1-INDEX('Flow probs &amp; rates'!$K$5:$K$5999,UsefulSeries!$E958,0))/INDEX('Flow probs &amp; rates'!$E$4:$E$5999,UsefulSeries!$E958,0)</f>
        <v>2.0832447534406568E-2</v>
      </c>
      <c r="B960" s="12">
        <f ca="1">-INDEX('Flow probs &amp; rates'!$K$5:$K$5999,UsefulSeries!$E958,0)*(INDEX('Flow probs &amp; rates'!$L$5:$L$5999,UsefulSeries!$E958,0))/INDEX('Flow probs &amp; rates'!$E$4:$E$5999,UsefulSeries!$E958,0)</f>
        <v>-3.0429394772577906E-4</v>
      </c>
      <c r="C960" s="12">
        <v>0</v>
      </c>
      <c r="D960" s="12">
        <v>0</v>
      </c>
      <c r="E960" s="12">
        <v>0</v>
      </c>
      <c r="F960" s="12">
        <v>0</v>
      </c>
      <c r="G960" s="12"/>
      <c r="H960" s="12"/>
      <c r="I960" s="12">
        <f ca="1">INDEX('Flow probs &amp; rates'!$K$5:$K$5999,UsefulSeries!$E958)</f>
        <v>1.3152054969780634E-2</v>
      </c>
      <c r="J960" s="12"/>
      <c r="K960" s="12">
        <f>-INDEX('Flow probs &amp; rates'!$E$4:$E$5999,UsefulSeries!$E958)</f>
        <v>-0.6230222540302307</v>
      </c>
      <c r="L960" s="12">
        <f>INDEX('Flow probs &amp; rates'!$E$4:$E$5999,UsefulSeries!$E958)</f>
        <v>0.6230222540302307</v>
      </c>
      <c r="M960" s="12"/>
      <c r="N960" s="12"/>
      <c r="O960" s="12"/>
      <c r="P960" s="12">
        <f t="array" aca="1" ref="P960:U965" ca="1">MINVERSE(A960:F965)</f>
        <v>48.011399262797426</v>
      </c>
      <c r="Q960" s="12">
        <f ca="1"/>
        <v>0.6406837767578879</v>
      </c>
      <c r="R960" s="12">
        <f ca="1"/>
        <v>0</v>
      </c>
      <c r="S960" s="12">
        <f ca="1"/>
        <v>0</v>
      </c>
      <c r="T960" s="12">
        <f ca="1"/>
        <v>0</v>
      </c>
      <c r="U960" s="12">
        <f ca="1"/>
        <v>0</v>
      </c>
      <c r="V960" s="12"/>
      <c r="W960" s="12">
        <f ca="1">INDEX(P$8:P$6003,UsefulSeries!$I956)</f>
        <v>0</v>
      </c>
      <c r="X960" s="12">
        <f ca="1">INDEX(Q$8:Q$6003,UsefulSeries!$I956)</f>
        <v>0</v>
      </c>
      <c r="Y960" s="12">
        <f ca="1">INDEX(R$8:R$6003,UsefulSeries!$I956)</f>
        <v>0.14203975240517361</v>
      </c>
      <c r="Z960" s="12">
        <f ca="1">INDEX(S$8:S$6003,UsefulSeries!$I956)</f>
        <v>5.1608875145802167E-2</v>
      </c>
      <c r="AA960" s="12">
        <f ca="1">INDEX(T$8:T$6003,UsefulSeries!$I956)</f>
        <v>0</v>
      </c>
      <c r="AB960" s="12">
        <f ca="1">INDEX(U$8:U$6003,UsefulSeries!$I956)</f>
        <v>0</v>
      </c>
      <c r="AC960" s="12">
        <f>INDEX( K$8:K$6003,UsefulSeries!$I956)</f>
        <v>2.6999796602793637E-2</v>
      </c>
      <c r="AD960" s="12">
        <f>INDEX(L$8:L$6003,UsefulSeries!$I956)</f>
        <v>-2.6999796602793637E-2</v>
      </c>
      <c r="AE960" s="12"/>
      <c r="AF960" s="12"/>
      <c r="AG960" s="12"/>
      <c r="AH960" s="12"/>
      <c r="AI960" s="12"/>
      <c r="AJ960" s="12"/>
      <c r="AK960" s="12"/>
      <c r="AL960" s="12"/>
      <c r="AM960" s="12"/>
      <c r="AN960" s="12">
        <f t="shared" ca="1" si="144"/>
        <v>0</v>
      </c>
      <c r="AO960" s="12">
        <f t="shared" ca="1" si="145"/>
        <v>0</v>
      </c>
      <c r="AP960" s="12">
        <f t="shared" ca="1" si="146"/>
        <v>0.14203975240517361</v>
      </c>
      <c r="AQ960" s="12">
        <f t="shared" ca="1" si="147"/>
        <v>5.1608875145802167E-2</v>
      </c>
      <c r="AR960" s="12">
        <f t="shared" ca="1" si="148"/>
        <v>0</v>
      </c>
      <c r="AS960" s="12">
        <f t="shared" ca="1" si="149"/>
        <v>0</v>
      </c>
      <c r="AT960" s="12">
        <f t="shared" si="150"/>
        <v>2.6999796602793637E-2</v>
      </c>
      <c r="AU960" s="12">
        <f t="shared" si="151"/>
        <v>-2.6999796602793637E-2</v>
      </c>
      <c r="AV960" s="12"/>
      <c r="AW960" s="12">
        <f ca="1">INDEX(I$8:I$6003,UsefulSeries!$I956)</f>
        <v>0.29856833662415477</v>
      </c>
      <c r="AX960" s="12"/>
      <c r="AY960" s="12"/>
      <c r="AZ960" s="12">
        <f ca="1"/>
        <v>5.1608875145802174E-2</v>
      </c>
      <c r="BA960" s="12"/>
      <c r="BB960" s="12">
        <f t="shared" ca="1" si="143"/>
        <v>5.1608875145802174E-2</v>
      </c>
      <c r="BC960" s="12"/>
      <c r="BD960" s="38">
        <f ca="1"/>
        <v>0.29056125701431579</v>
      </c>
    </row>
    <row r="961" spans="1:56" x14ac:dyDescent="0.35">
      <c r="A961" s="12">
        <f ca="1">-INDEX('Flow probs &amp; rates'!$K$5:$K$5999,UsefulSeries!$E958,0)*(INDEX('Flow probs &amp; rates'!$L$5:$L$5999,UsefulSeries!$E958,0))/INDEX('Flow probs &amp; rates'!$E$4:$E$5999,UsefulSeries!$E958,0)</f>
        <v>-3.0429394772577906E-4</v>
      </c>
      <c r="B961" s="12">
        <f ca="1">INDEX('Flow probs &amp; rates'!$L$5:$L$5999,UsefulSeries!$E958,0)*(1-INDEX('Flow probs &amp; rates'!$L$5:$L$5999,UsefulSeries!$E958,0))/INDEX('Flow probs &amp; rates'!$E$4:$E$5999,UsefulSeries!$E958,0)</f>
        <v>2.2803103102509322E-2</v>
      </c>
      <c r="C961" s="12">
        <v>0</v>
      </c>
      <c r="D961" s="12">
        <v>0</v>
      </c>
      <c r="E961" s="12">
        <v>0</v>
      </c>
      <c r="F961" s="12">
        <v>0</v>
      </c>
      <c r="G961" s="12"/>
      <c r="H961" s="12"/>
      <c r="I961" s="12">
        <f ca="1">INDEX('Flow probs &amp; rates'!$L$5:$L$5999,UsefulSeries!$E958)</f>
        <v>1.4414622021841666E-2</v>
      </c>
      <c r="J961" s="12"/>
      <c r="K961" s="12">
        <f>-INDEX('Flow probs &amp; rates'!$E$4:$E$5999,UsefulSeries!$E958)</f>
        <v>-0.6230222540302307</v>
      </c>
      <c r="L961" s="12"/>
      <c r="M961" s="12"/>
      <c r="N961" s="12"/>
      <c r="O961" s="12"/>
      <c r="P961" s="12">
        <f ca="1"/>
        <v>0.64068377675788801</v>
      </c>
      <c r="Q961" s="12">
        <f ca="1"/>
        <v>43.862230140318445</v>
      </c>
      <c r="R961" s="12">
        <f ca="1"/>
        <v>0</v>
      </c>
      <c r="S961" s="12">
        <f ca="1"/>
        <v>0</v>
      </c>
      <c r="T961" s="12">
        <f ca="1"/>
        <v>0</v>
      </c>
      <c r="U961" s="12">
        <f ca="1"/>
        <v>0</v>
      </c>
      <c r="V961" s="12"/>
      <c r="W961" s="12">
        <f ca="1">INDEX(P$9:P$6003,UsefulSeries!$I956)</f>
        <v>0</v>
      </c>
      <c r="X961" s="12">
        <f ca="1">INDEX(Q$9:Q$6003,UsefulSeries!$I956)</f>
        <v>0</v>
      </c>
      <c r="Y961" s="12">
        <f ca="1">INDEX(R$9:R$6003,UsefulSeries!$I956)</f>
        <v>5.1608875145802174E-2</v>
      </c>
      <c r="Z961" s="12">
        <f ca="1">INDEX(S$9:S$6003,UsefulSeries!$I956)</f>
        <v>0.20306358290473922</v>
      </c>
      <c r="AA961" s="12">
        <f ca="1">INDEX(T$9:T$6003,UsefulSeries!$I956)</f>
        <v>0</v>
      </c>
      <c r="AB961" s="12">
        <f ca="1">INDEX(U$9:U$6003,UsefulSeries!$I956)</f>
        <v>0</v>
      </c>
      <c r="AC961" s="12">
        <f>INDEX( K$9:K$6003,UsefulSeries!$I956)</f>
        <v>0</v>
      </c>
      <c r="AD961" s="12">
        <f>INDEX(L$9:L$6003,UsefulSeries!$I956)</f>
        <v>-2.6999796602793637E-2</v>
      </c>
      <c r="AE961" s="12"/>
      <c r="AF961" s="12"/>
      <c r="AG961" s="12"/>
      <c r="AH961" s="12"/>
      <c r="AI961" s="12"/>
      <c r="AJ961" s="12"/>
      <c r="AK961" s="12"/>
      <c r="AL961" s="12"/>
      <c r="AM961" s="12"/>
      <c r="AN961" s="12">
        <f t="shared" ca="1" si="144"/>
        <v>0</v>
      </c>
      <c r="AO961" s="12">
        <f t="shared" ca="1" si="145"/>
        <v>0</v>
      </c>
      <c r="AP961" s="12">
        <f t="shared" ca="1" si="146"/>
        <v>5.1608875145802174E-2</v>
      </c>
      <c r="AQ961" s="12">
        <f t="shared" ca="1" si="147"/>
        <v>0.20306358290473922</v>
      </c>
      <c r="AR961" s="12">
        <f t="shared" ca="1" si="148"/>
        <v>0</v>
      </c>
      <c r="AS961" s="12">
        <f t="shared" ca="1" si="149"/>
        <v>0</v>
      </c>
      <c r="AT961" s="12">
        <f t="shared" si="150"/>
        <v>0</v>
      </c>
      <c r="AU961" s="12">
        <f t="shared" si="151"/>
        <v>-2.6999796602793637E-2</v>
      </c>
      <c r="AV961" s="12"/>
      <c r="AW961" s="12">
        <f ca="1">INDEX(I$9:I$6003,UsefulSeries!$I956)</f>
        <v>0.17826977452406351</v>
      </c>
      <c r="AX961" s="12"/>
      <c r="AY961" s="12"/>
      <c r="AZ961" s="12">
        <f ca="1"/>
        <v>5.1608875145802181E-2</v>
      </c>
      <c r="BA961" s="12"/>
      <c r="BB961" s="12">
        <f t="shared" ca="1" si="143"/>
        <v>5.1608875145802181E-2</v>
      </c>
      <c r="BC961" s="12"/>
      <c r="BD961" s="38">
        <f ca="1"/>
        <v>0.17969264472169907</v>
      </c>
    </row>
    <row r="962" spans="1:56" x14ac:dyDescent="0.35">
      <c r="A962" s="12">
        <v>0</v>
      </c>
      <c r="B962" s="12">
        <v>0</v>
      </c>
      <c r="C962" s="12">
        <f ca="1">INDEX('Flow probs &amp; rates'!$M$5:$M$5999,UsefulSeries!$E958,0)*(1-INDEX('Flow probs &amp; rates'!$M$5:$M$5999,UsefulSeries!$E958,0))/INDEX('Flow probs &amp; rates'!$F$4:$F$5999,UsefulSeries!$E958,0)</f>
        <v>4.0480557826313541</v>
      </c>
      <c r="D962" s="12">
        <f ca="1">-INDEX('Flow probs &amp; rates'!$M$5:$M$5999,UsefulSeries!$E958,0)*(INDEX('Flow probs &amp; rates'!$O$5:$O$5999,UsefulSeries!$E958,0))/INDEX('Flow probs &amp; rates'!$F$4:$F$5999,UsefulSeries!$E958,0)</f>
        <v>-0.71034561258267781</v>
      </c>
      <c r="E962" s="12">
        <v>0</v>
      </c>
      <c r="F962" s="12">
        <v>0</v>
      </c>
      <c r="G962" s="12"/>
      <c r="H962" s="12"/>
      <c r="I962" s="12">
        <f ca="1">INDEX('Flow probs &amp; rates'!$M$5:$M$5999,UsefulSeries!$E958)</f>
        <v>0.20714677428254058</v>
      </c>
      <c r="J962" s="12"/>
      <c r="K962" s="12">
        <f>INDEX('Flow probs &amp; rates'!$F$4:$F$5999,UsefulSeries!$E958)</f>
        <v>4.057181941305165E-2</v>
      </c>
      <c r="L962" s="12">
        <f>-INDEX('Flow probs &amp; rates'!$F$4:$F$5999,UsefulSeries!$E958)</f>
        <v>-4.057181941305165E-2</v>
      </c>
      <c r="M962" s="12"/>
      <c r="N962" s="12"/>
      <c r="O962" s="12"/>
      <c r="P962" s="12">
        <f ca="1"/>
        <v>0</v>
      </c>
      <c r="Q962" s="12">
        <f ca="1"/>
        <v>0</v>
      </c>
      <c r="R962" s="12">
        <f ca="1"/>
        <v>0.25792279300757354</v>
      </c>
      <c r="S962" s="12">
        <f ca="1"/>
        <v>6.2062541002330232E-2</v>
      </c>
      <c r="T962" s="12">
        <f ca="1"/>
        <v>0</v>
      </c>
      <c r="U962" s="12">
        <f ca="1"/>
        <v>0</v>
      </c>
      <c r="V962" s="12"/>
      <c r="W962" s="12">
        <f ca="1">INDEX(P$10:P$6003,UsefulSeries!$I956)</f>
        <v>0</v>
      </c>
      <c r="X962" s="12">
        <f ca="1">INDEX(Q$10:Q$6003,UsefulSeries!$I956)</f>
        <v>0</v>
      </c>
      <c r="Y962" s="12">
        <f ca="1">INDEX(R$10:R$6003,UsefulSeries!$I956)</f>
        <v>0</v>
      </c>
      <c r="Z962" s="12">
        <f ca="1">INDEX(S$10:S$6003,UsefulSeries!$I956)</f>
        <v>0</v>
      </c>
      <c r="AA962" s="12">
        <f ca="1">INDEX(T$10:T$6003,UsefulSeries!$I956)</f>
        <v>12.899855942810376</v>
      </c>
      <c r="AB962" s="12">
        <f ca="1">INDEX(U$10:U$6003,UsefulSeries!$I956)</f>
        <v>0.34228911177754034</v>
      </c>
      <c r="AC962" s="12">
        <f>INDEX( K$10:K$6003,UsefulSeries!$I956)</f>
        <v>0.32705324749655879</v>
      </c>
      <c r="AD962" s="12">
        <f>INDEX(L$10:L$6003,UsefulSeries!$I956)</f>
        <v>0</v>
      </c>
      <c r="AE962" s="12"/>
      <c r="AF962" s="12"/>
      <c r="AG962" s="12"/>
      <c r="AH962" s="12"/>
      <c r="AI962" s="12"/>
      <c r="AJ962" s="12"/>
      <c r="AK962" s="12"/>
      <c r="AL962" s="12"/>
      <c r="AM962" s="12"/>
      <c r="AN962" s="12">
        <f t="shared" ca="1" si="144"/>
        <v>0</v>
      </c>
      <c r="AO962" s="12">
        <f t="shared" ca="1" si="145"/>
        <v>0</v>
      </c>
      <c r="AP962" s="12">
        <f t="shared" ca="1" si="146"/>
        <v>0</v>
      </c>
      <c r="AQ962" s="12">
        <f t="shared" ca="1" si="147"/>
        <v>0</v>
      </c>
      <c r="AR962" s="12">
        <f t="shared" ca="1" si="148"/>
        <v>12.899855942810376</v>
      </c>
      <c r="AS962" s="12">
        <f t="shared" ca="1" si="149"/>
        <v>0.34228911177754034</v>
      </c>
      <c r="AT962" s="12">
        <f t="shared" si="150"/>
        <v>0.32705324749655879</v>
      </c>
      <c r="AU962" s="12">
        <f t="shared" si="151"/>
        <v>0</v>
      </c>
      <c r="AV962" s="12"/>
      <c r="AW962" s="12">
        <f ca="1">INDEX(I$10:I$6003,UsefulSeries!$I956)</f>
        <v>2.6044316697429779E-2</v>
      </c>
      <c r="AX962" s="12"/>
      <c r="AY962" s="12"/>
      <c r="AZ962" s="12">
        <f ca="1"/>
        <v>0.3422891117775404</v>
      </c>
      <c r="BA962" s="12"/>
      <c r="BB962" s="12">
        <f t="shared" ca="1" si="143"/>
        <v>0.3422891117775404</v>
      </c>
      <c r="BC962" s="12"/>
      <c r="BD962" s="38">
        <f ca="1"/>
        <v>2.5159370200374526E-2</v>
      </c>
    </row>
    <row r="963" spans="1:56" x14ac:dyDescent="0.35">
      <c r="A963" s="12">
        <v>0</v>
      </c>
      <c r="B963" s="12">
        <v>0</v>
      </c>
      <c r="C963" s="12">
        <f ca="1">-INDEX('Flow probs &amp; rates'!$M$5:$M$5999,UsefulSeries!$E958,0)*(INDEX('Flow probs &amp; rates'!$O$5:$O$5999,UsefulSeries!$E958,0))/INDEX('Flow probs &amp; rates'!$F$4:$F$5999,UsefulSeries!$E958,0)</f>
        <v>-0.71034561258267781</v>
      </c>
      <c r="D963" s="12">
        <f ca="1">INDEX('Flow probs &amp; rates'!$O$5:$O$5999,UsefulSeries!$E958,0)*(1-INDEX('Flow probs &amp; rates'!$O$5:$O$5999,UsefulSeries!$E958,0))/INDEX('Flow probs &amp; rates'!$F$4:$F$5999,UsefulSeries!$E958,0)</f>
        <v>2.9520918969644021</v>
      </c>
      <c r="E963" s="12">
        <v>0</v>
      </c>
      <c r="F963" s="12">
        <v>0</v>
      </c>
      <c r="G963" s="12"/>
      <c r="H963" s="12"/>
      <c r="I963" s="12">
        <f ca="1">INDEX('Flow probs &amp; rates'!$O$5:$O$5999,UsefulSeries!$E958)</f>
        <v>0.13912847069126222</v>
      </c>
      <c r="J963" s="12"/>
      <c r="K963" s="12"/>
      <c r="L963" s="12">
        <f>-INDEX('Flow probs &amp; rates'!$F$4:$F$5999,UsefulSeries!$E958)</f>
        <v>-4.057181941305165E-2</v>
      </c>
      <c r="M963" s="12"/>
      <c r="N963" s="12"/>
      <c r="O963" s="12"/>
      <c r="P963" s="12">
        <f ca="1"/>
        <v>0</v>
      </c>
      <c r="Q963" s="12">
        <f ca="1"/>
        <v>0</v>
      </c>
      <c r="R963" s="12">
        <f ca="1"/>
        <v>6.2062541002330225E-2</v>
      </c>
      <c r="S963" s="12">
        <f ca="1"/>
        <v>0.35367660972219661</v>
      </c>
      <c r="T963" s="12">
        <f ca="1"/>
        <v>0</v>
      </c>
      <c r="U963" s="12">
        <f ca="1"/>
        <v>0</v>
      </c>
      <c r="V963" s="12"/>
      <c r="W963" s="12">
        <f ca="1">INDEX(P$11:P$6003,UsefulSeries!$I956)</f>
        <v>0</v>
      </c>
      <c r="X963" s="12">
        <f ca="1">INDEX(Q$11:Q$6003,UsefulSeries!$I956)</f>
        <v>0</v>
      </c>
      <c r="Y963" s="12">
        <f ca="1">INDEX(R$11:R$6003,UsefulSeries!$I956)</f>
        <v>0</v>
      </c>
      <c r="Z963" s="12">
        <f ca="1">INDEX(S$11:S$6003,UsefulSeries!$I956)</f>
        <v>0</v>
      </c>
      <c r="AA963" s="12">
        <f ca="1">INDEX(T$11:T$6003,UsefulSeries!$I956)</f>
        <v>0.34228911177754034</v>
      </c>
      <c r="AB963" s="12">
        <f ca="1">INDEX(U$11:U$6003,UsefulSeries!$I956)</f>
        <v>18.052083256293734</v>
      </c>
      <c r="AC963" s="12">
        <f>INDEX( K$11:K$6003,UsefulSeries!$I956)</f>
        <v>0</v>
      </c>
      <c r="AD963" s="12">
        <f>INDEX(L$11:L$6003,UsefulSeries!$I956)</f>
        <v>0.32705324749655879</v>
      </c>
      <c r="AE963" s="12"/>
      <c r="AF963" s="12"/>
      <c r="AG963" s="12"/>
      <c r="AH963" s="12"/>
      <c r="AI963" s="12"/>
      <c r="AJ963" s="12"/>
      <c r="AK963" s="12"/>
      <c r="AL963" s="12"/>
      <c r="AM963" s="12"/>
      <c r="AN963" s="12">
        <f t="shared" ca="1" si="144"/>
        <v>0</v>
      </c>
      <c r="AO963" s="12">
        <f t="shared" ca="1" si="145"/>
        <v>0</v>
      </c>
      <c r="AP963" s="12">
        <f t="shared" ca="1" si="146"/>
        <v>0</v>
      </c>
      <c r="AQ963" s="12">
        <f t="shared" ca="1" si="147"/>
        <v>0</v>
      </c>
      <c r="AR963" s="12">
        <f t="shared" ca="1" si="148"/>
        <v>0.34228911177754034</v>
      </c>
      <c r="AS963" s="12">
        <f t="shared" ca="1" si="149"/>
        <v>18.052083256293734</v>
      </c>
      <c r="AT963" s="12">
        <f t="shared" si="150"/>
        <v>0</v>
      </c>
      <c r="AU963" s="12">
        <f t="shared" si="151"/>
        <v>0.32705324749655879</v>
      </c>
      <c r="AV963" s="12"/>
      <c r="AW963" s="12">
        <f ca="1">INDEX(I$11:I$6003,UsefulSeries!$I956)</f>
        <v>1.8467365844443213E-2</v>
      </c>
      <c r="AX963" s="12"/>
      <c r="AY963" s="12"/>
      <c r="AZ963" s="12">
        <f ca="1"/>
        <v>0.34228911177754029</v>
      </c>
      <c r="BA963" s="12"/>
      <c r="BB963" s="12">
        <f t="shared" ca="1" si="143"/>
        <v>0.34228911177754029</v>
      </c>
      <c r="BC963" s="12"/>
      <c r="BD963" s="38">
        <f ca="1"/>
        <v>1.8567554531833202E-2</v>
      </c>
    </row>
    <row r="964" spans="1:56" x14ac:dyDescent="0.35">
      <c r="A964" s="12">
        <v>0</v>
      </c>
      <c r="B964" s="12">
        <v>0</v>
      </c>
      <c r="C964" s="12">
        <v>0</v>
      </c>
      <c r="D964" s="12">
        <v>0</v>
      </c>
      <c r="E964" s="12">
        <f ca="1">INDEX('Flow probs &amp; rates'!$P$5:$P$5999,UsefulSeries!$E958,0)*(1-INDEX('Flow probs &amp; rates'!$P$5:$P$5999,UsefulSeries!$E958,0))/INDEX('Flow probs &amp; rates'!$G$4:$G$5999,UsefulSeries!$E958,0)</f>
        <v>6.9845833639403165E-2</v>
      </c>
      <c r="F964" s="12">
        <f ca="1">-INDEX('Flow probs &amp; rates'!$P$5:$P$5999,UsefulSeries!$E958,0)*(INDEX('Flow probs &amp; rates'!$Q$5:$Q$5999,UsefulSeries!$E958,0))/INDEX('Flow probs &amp; rates'!$G$4:$G$5999,UsefulSeries!$E958,0)</f>
        <v>-1.4793430430071872E-3</v>
      </c>
      <c r="G964" s="12"/>
      <c r="H964" s="12"/>
      <c r="I964" s="12">
        <f ca="1">INDEX('Flow probs &amp; rates'!$P$5:$P$5999,UsefulSeries!$E958)</f>
        <v>2.4076216586720454E-2</v>
      </c>
      <c r="J964" s="12"/>
      <c r="K964" s="12">
        <f>INDEX('Flow probs &amp; rates'!$G$4:$G$5999,UsefulSeries!$E958)</f>
        <v>0.33640592655671764</v>
      </c>
      <c r="L964" s="12"/>
      <c r="M964" s="12"/>
      <c r="N964" s="12"/>
      <c r="O964" s="12"/>
      <c r="P964" s="12">
        <f ca="1"/>
        <v>0</v>
      </c>
      <c r="Q964" s="12">
        <f ca="1"/>
        <v>0</v>
      </c>
      <c r="R964" s="12">
        <f ca="1"/>
        <v>0</v>
      </c>
      <c r="S964" s="12">
        <f ca="1"/>
        <v>0</v>
      </c>
      <c r="T964" s="12">
        <f ca="1"/>
        <v>14.324705128789033</v>
      </c>
      <c r="U964" s="12">
        <f ca="1"/>
        <v>0.35216399696241918</v>
      </c>
      <c r="V964" s="12"/>
      <c r="W964" s="12"/>
      <c r="X964" s="12"/>
      <c r="Y964" s="12"/>
      <c r="Z964" s="12"/>
      <c r="AA964" s="12"/>
      <c r="AB964" s="12"/>
      <c r="AC964" s="12"/>
      <c r="AD964" s="12"/>
      <c r="AE964" s="12">
        <f t="array" ref="AE964:AJ965">TRANSPOSE(AC958:AD963)</f>
        <v>-0.64594695590064755</v>
      </c>
      <c r="AF964" s="12">
        <v>-0.64594695590064755</v>
      </c>
      <c r="AG964" s="12">
        <v>2.6999796602793637E-2</v>
      </c>
      <c r="AH964" s="12">
        <v>0</v>
      </c>
      <c r="AI964" s="12">
        <v>0.32705324749655879</v>
      </c>
      <c r="AJ964" s="12">
        <v>0</v>
      </c>
      <c r="AK964" s="12"/>
      <c r="AL964" s="12"/>
      <c r="AM964" s="12"/>
      <c r="AN964" s="12">
        <f t="shared" si="144"/>
        <v>-0.64594695590064755</v>
      </c>
      <c r="AO964" s="12">
        <f t="shared" si="145"/>
        <v>-0.64594695590064755</v>
      </c>
      <c r="AP964" s="12">
        <f t="shared" si="146"/>
        <v>2.6999796602793637E-2</v>
      </c>
      <c r="AQ964" s="12">
        <f t="shared" si="147"/>
        <v>0</v>
      </c>
      <c r="AR964" s="12">
        <f t="shared" si="148"/>
        <v>0.32705324749655879</v>
      </c>
      <c r="AS964" s="12">
        <f t="shared" si="149"/>
        <v>0</v>
      </c>
      <c r="AT964" s="12">
        <f t="shared" si="150"/>
        <v>0</v>
      </c>
      <c r="AU964" s="12">
        <f t="shared" si="151"/>
        <v>0</v>
      </c>
      <c r="AV964" s="12"/>
      <c r="AW964" s="12"/>
      <c r="AX964" s="12">
        <f>INDEX($N$6:$N$6003,UsefulSeries!$K956)</f>
        <v>-3.2552435831756377E-4</v>
      </c>
      <c r="AY964" s="12"/>
      <c r="AZ964" s="12"/>
      <c r="BA964" s="12"/>
      <c r="BB964" s="12">
        <f t="shared" si="143"/>
        <v>-3.2552435831756377E-4</v>
      </c>
      <c r="BC964" s="12"/>
      <c r="BD964" s="38">
        <f ca="1"/>
        <v>3.4799803761038361E-2</v>
      </c>
    </row>
    <row r="965" spans="1:56" x14ac:dyDescent="0.35">
      <c r="A965" s="12">
        <v>0</v>
      </c>
      <c r="B965" s="12">
        <v>0</v>
      </c>
      <c r="C965" s="12">
        <v>0</v>
      </c>
      <c r="D965" s="12">
        <v>0</v>
      </c>
      <c r="E965" s="12">
        <f ca="1">-INDEX('Flow probs &amp; rates'!$P$5:$P$5999,UsefulSeries!$E958,0)*(INDEX('Flow probs &amp; rates'!$Q$5:$Q$5999,UsefulSeries!$E958,0))/INDEX('Flow probs &amp; rates'!$G$4:$G$5999,UsefulSeries!$E958,0)</f>
        <v>-1.4793430430071872E-3</v>
      </c>
      <c r="F965" s="12">
        <f ca="1">INDEX('Flow probs &amp; rates'!$Q$5:$Q$5999,UsefulSeries!$E958,0)*(1-INDEX('Flow probs &amp; rates'!$Q$5:$Q$5999,UsefulSeries!$E958,0))/INDEX('Flow probs &amp; rates'!$G$4:$G$5999,UsefulSeries!$E958,0)</f>
        <v>6.0174103707894985E-2</v>
      </c>
      <c r="G965" s="12"/>
      <c r="H965" s="12"/>
      <c r="I965" s="12">
        <f ca="1">INDEX('Flow probs &amp; rates'!$Q$5:$Q$5999,UsefulSeries!$E958)</f>
        <v>2.0670181516499467E-2</v>
      </c>
      <c r="J965" s="12"/>
      <c r="K965" s="12"/>
      <c r="L965" s="12">
        <f>INDEX('Flow probs &amp; rates'!$G$4:$G$5999,UsefulSeries!$E958)</f>
        <v>0.33640592655671764</v>
      </c>
      <c r="M965" s="12"/>
      <c r="N965" s="12"/>
      <c r="O965" s="12"/>
      <c r="P965" s="12">
        <f ca="1"/>
        <v>0</v>
      </c>
      <c r="Q965" s="12">
        <f ca="1"/>
        <v>0</v>
      </c>
      <c r="R965" s="12">
        <f ca="1"/>
        <v>0</v>
      </c>
      <c r="S965" s="12">
        <f ca="1"/>
        <v>0</v>
      </c>
      <c r="T965" s="12">
        <f ca="1"/>
        <v>0.35216399696241918</v>
      </c>
      <c r="U965" s="12">
        <f ca="1"/>
        <v>16.627102186943471</v>
      </c>
      <c r="V965" s="12"/>
      <c r="W965" s="12"/>
      <c r="X965" s="12"/>
      <c r="Y965" s="12"/>
      <c r="Z965" s="12"/>
      <c r="AA965" s="12"/>
      <c r="AB965" s="12"/>
      <c r="AC965" s="12"/>
      <c r="AD965" s="12"/>
      <c r="AE965" s="12">
        <v>0.64594695590064755</v>
      </c>
      <c r="AF965" s="12">
        <v>0</v>
      </c>
      <c r="AG965" s="12">
        <v>-2.6999796602793637E-2</v>
      </c>
      <c r="AH965" s="12">
        <v>-2.6999796602793637E-2</v>
      </c>
      <c r="AI965" s="12">
        <v>0</v>
      </c>
      <c r="AJ965" s="12">
        <v>0.32705324749655879</v>
      </c>
      <c r="AK965" s="12"/>
      <c r="AL965" s="12"/>
      <c r="AM965" s="12"/>
      <c r="AN965" s="12">
        <f t="shared" si="144"/>
        <v>0.64594695590064755</v>
      </c>
      <c r="AO965" s="12">
        <f t="shared" si="145"/>
        <v>0</v>
      </c>
      <c r="AP965" s="12">
        <f t="shared" si="146"/>
        <v>-2.6999796602793637E-2</v>
      </c>
      <c r="AQ965" s="12">
        <f t="shared" si="147"/>
        <v>-2.6999796602793637E-2</v>
      </c>
      <c r="AR965" s="12">
        <f t="shared" si="148"/>
        <v>0</v>
      </c>
      <c r="AS965" s="12">
        <f t="shared" si="149"/>
        <v>0.32705324749655879</v>
      </c>
      <c r="AT965" s="12">
        <f t="shared" si="150"/>
        <v>0</v>
      </c>
      <c r="AU965" s="12">
        <f t="shared" si="151"/>
        <v>0</v>
      </c>
      <c r="AV965" s="12"/>
      <c r="AW965" s="12"/>
      <c r="AX965" s="12">
        <f>INDEX('Margin error adjustment'!N$7:N$6003,UsefulSeries!$K956)</f>
        <v>6.8765376964936148E-4</v>
      </c>
      <c r="AY965" s="12"/>
      <c r="AZ965" s="12"/>
      <c r="BA965" s="12"/>
      <c r="BB965" s="12">
        <f t="shared" si="143"/>
        <v>6.8765376964936148E-4</v>
      </c>
      <c r="BC965" s="12"/>
      <c r="BD965" s="38">
        <f ca="1"/>
        <v>-4.6038588125351942E-3</v>
      </c>
    </row>
    <row r="966" spans="1:56" x14ac:dyDescent="0.35">
      <c r="A966" s="12">
        <f ca="1">INDEX('Flow probs &amp; rates'!$K$5:$K$5999,UsefulSeries!$E964,0)*(1-INDEX('Flow probs &amp; rates'!$K$5:$K$5999,UsefulSeries!$E964,0))/INDEX('Flow probs &amp; rates'!$E$4:$E$5999,UsefulSeries!$E964,0)</f>
        <v>2.0752625749397586E-2</v>
      </c>
      <c r="B966" s="12">
        <f ca="1">-INDEX('Flow probs &amp; rates'!$K$5:$K$5999,UsefulSeries!$E964,0)*(INDEX('Flow probs &amp; rates'!$L$5:$L$5999,UsefulSeries!$E964,0))/INDEX('Flow probs &amp; rates'!$E$4:$E$5999,UsefulSeries!$E964,0)</f>
        <v>-3.076708545522964E-4</v>
      </c>
      <c r="C966" s="12">
        <v>0</v>
      </c>
      <c r="D966" s="12">
        <v>0</v>
      </c>
      <c r="E966" s="12">
        <v>0</v>
      </c>
      <c r="F966" s="12">
        <v>0</v>
      </c>
      <c r="G966" s="12"/>
      <c r="H966" s="12"/>
      <c r="I966" s="12">
        <f ca="1">INDEX('Flow probs &amp; rates'!$K$5:$K$5999,UsefulSeries!$E964)</f>
        <v>1.3109985606842914E-2</v>
      </c>
      <c r="J966" s="12"/>
      <c r="K966" s="12">
        <f>-INDEX('Flow probs &amp; rates'!$E$4:$E$5999,UsefulSeries!$E964)</f>
        <v>-0.62344466866352355</v>
      </c>
      <c r="L966" s="12">
        <f>INDEX('Flow probs &amp; rates'!$E$4:$E$5999,UsefulSeries!$E964)</f>
        <v>0.62344466866352355</v>
      </c>
      <c r="M966" s="12"/>
      <c r="N966" s="12"/>
      <c r="O966" s="12"/>
      <c r="P966" s="12">
        <f t="array" aca="1" ref="P966:U971" ca="1">MINVERSE(A966:F971)</f>
        <v>48.196180130221222</v>
      </c>
      <c r="Q966" s="12">
        <f ca="1"/>
        <v>0.64123328587769535</v>
      </c>
      <c r="R966" s="12">
        <f ca="1"/>
        <v>0</v>
      </c>
      <c r="S966" s="12">
        <f ca="1"/>
        <v>0</v>
      </c>
      <c r="T966" s="12">
        <f ca="1"/>
        <v>0</v>
      </c>
      <c r="U966" s="12">
        <f ca="1"/>
        <v>0</v>
      </c>
      <c r="V966" s="12"/>
      <c r="W966" s="12">
        <f ca="1">INDEX(P$6:P$6003,UsefulSeries!$I964)</f>
        <v>59.844711852195658</v>
      </c>
      <c r="X966" s="12">
        <f ca="1">INDEX(Q$6:Q$6003,UsefulSeries!$I964)</f>
        <v>0.66224022909248237</v>
      </c>
      <c r="Y966" s="12">
        <f ca="1">INDEX(R$6:R$6003,UsefulSeries!$I964)</f>
        <v>0</v>
      </c>
      <c r="Z966" s="12">
        <f ca="1">INDEX(S$6:S$6003,UsefulSeries!$I964)</f>
        <v>0</v>
      </c>
      <c r="AA966" s="12">
        <f ca="1">INDEX(T$6:T$6003,UsefulSeries!$I964)</f>
        <v>0</v>
      </c>
      <c r="AB966" s="12">
        <f ca="1">INDEX(U$6:U$6003,UsefulSeries!$I964)</f>
        <v>0</v>
      </c>
      <c r="AC966" s="12">
        <f>INDEX( K$6:K$6003,UsefulSeries!$I964)</f>
        <v>-0.64562143154232998</v>
      </c>
      <c r="AD966" s="12">
        <f>INDEX(L$6:L$6003,UsefulSeries!$I964)</f>
        <v>0.64562143154232998</v>
      </c>
      <c r="AE966" s="12"/>
      <c r="AF966" s="12"/>
      <c r="AG966" s="12"/>
      <c r="AH966" s="12"/>
      <c r="AI966" s="12"/>
      <c r="AJ966" s="12"/>
      <c r="AK966" s="12"/>
      <c r="AL966" s="12"/>
      <c r="AM966" s="12"/>
      <c r="AN966" s="12">
        <f t="shared" ca="1" si="144"/>
        <v>59.844711852195658</v>
      </c>
      <c r="AO966" s="12">
        <f t="shared" ca="1" si="145"/>
        <v>0.66224022909248237</v>
      </c>
      <c r="AP966" s="12">
        <f t="shared" ca="1" si="146"/>
        <v>0</v>
      </c>
      <c r="AQ966" s="12">
        <f t="shared" ca="1" si="147"/>
        <v>0</v>
      </c>
      <c r="AR966" s="12">
        <f t="shared" ca="1" si="148"/>
        <v>0</v>
      </c>
      <c r="AS966" s="12">
        <f t="shared" ca="1" si="149"/>
        <v>0</v>
      </c>
      <c r="AT966" s="12">
        <f t="shared" si="150"/>
        <v>-0.64562143154232998</v>
      </c>
      <c r="AU966" s="12">
        <f t="shared" si="151"/>
        <v>0.64562143154232998</v>
      </c>
      <c r="AV966" s="12"/>
      <c r="AW966" s="12">
        <f ca="1">INDEX(I$6:I$6003,UsefulSeries!$I964)</f>
        <v>1.0908997441909768E-2</v>
      </c>
      <c r="AX966" s="12"/>
      <c r="AY966" s="12"/>
      <c r="AZ966" s="12">
        <f t="array" aca="1" ref="AZ966:AZ971" ca="1">MMULT(W966:AB971,AW966:AW971)</f>
        <v>0.66224022909248226</v>
      </c>
      <c r="BA966" s="12"/>
      <c r="BB966" s="12">
        <f t="shared" ca="1" si="143"/>
        <v>0.66224022909248226</v>
      </c>
      <c r="BC966" s="12"/>
      <c r="BD966" s="38">
        <f t="array" aca="1" ref="BD966:BD973" ca="1">MMULT(MINVERSE(AN966:AU973),BB966:BB973)</f>
        <v>1.0677746639983918E-2</v>
      </c>
    </row>
    <row r="967" spans="1:56" x14ac:dyDescent="0.35">
      <c r="A967" s="12">
        <f ca="1">-INDEX('Flow probs &amp; rates'!$K$5:$K$5999,UsefulSeries!$E964,0)*(INDEX('Flow probs &amp; rates'!$L$5:$L$5999,UsefulSeries!$E964,0))/INDEX('Flow probs &amp; rates'!$E$4:$E$5999,UsefulSeries!$E964,0)</f>
        <v>-3.076708545522964E-4</v>
      </c>
      <c r="B967" s="12">
        <f ca="1">INDEX('Flow probs &amp; rates'!$L$5:$L$5999,UsefulSeries!$E964,0)*(1-INDEX('Flow probs &amp; rates'!$L$5:$L$5999,UsefulSeries!$E964,0))/INDEX('Flow probs &amp; rates'!$E$4:$E$5999,UsefulSeries!$E964,0)</f>
        <v>2.3125062677500929E-2</v>
      </c>
      <c r="C967" s="12">
        <v>0</v>
      </c>
      <c r="D967" s="12">
        <v>0</v>
      </c>
      <c r="E967" s="12">
        <v>0</v>
      </c>
      <c r="F967" s="12">
        <v>0</v>
      </c>
      <c r="G967" s="12"/>
      <c r="H967" s="12"/>
      <c r="I967" s="12">
        <f ca="1">INDEX('Flow probs &amp; rates'!$L$5:$L$5999,UsefulSeries!$E964)</f>
        <v>1.4631271133788206E-2</v>
      </c>
      <c r="J967" s="12"/>
      <c r="K967" s="12">
        <f>-INDEX('Flow probs &amp; rates'!$E$4:$E$5999,UsefulSeries!$E964)</f>
        <v>-0.62344466866352355</v>
      </c>
      <c r="L967" s="12"/>
      <c r="M967" s="12"/>
      <c r="N967" s="12"/>
      <c r="O967" s="12"/>
      <c r="P967" s="12">
        <f ca="1"/>
        <v>0.64123328587769524</v>
      </c>
      <c r="Q967" s="12">
        <f ca="1"/>
        <v>43.251657422150714</v>
      </c>
      <c r="R967" s="12">
        <f ca="1"/>
        <v>0</v>
      </c>
      <c r="S967" s="12">
        <f ca="1"/>
        <v>0</v>
      </c>
      <c r="T967" s="12">
        <f ca="1"/>
        <v>0</v>
      </c>
      <c r="U967" s="12">
        <f ca="1"/>
        <v>0</v>
      </c>
      <c r="V967" s="12"/>
      <c r="W967" s="12">
        <f ca="1">INDEX(P$7:P$6003,UsefulSeries!$I964)</f>
        <v>0.66224022909248237</v>
      </c>
      <c r="X967" s="12">
        <f ca="1">INDEX(Q$7:Q$6003,UsefulSeries!$I964)</f>
        <v>46.173986361886335</v>
      </c>
      <c r="Y967" s="12">
        <f ca="1">INDEX(R$7:R$6003,UsefulSeries!$I964)</f>
        <v>0</v>
      </c>
      <c r="Z967" s="12">
        <f ca="1">INDEX(S$7:S$6003,UsefulSeries!$I964)</f>
        <v>0</v>
      </c>
      <c r="AA967" s="12">
        <f ca="1">INDEX(T$7:T$6003,UsefulSeries!$I964)</f>
        <v>0</v>
      </c>
      <c r="AB967" s="12">
        <f ca="1">INDEX(U$7:U$6003,UsefulSeries!$I964)</f>
        <v>0</v>
      </c>
      <c r="AC967" s="12">
        <f>INDEX( K$7:K$6003,UsefulSeries!$I964,1)</f>
        <v>-0.64562143154232998</v>
      </c>
      <c r="AD967" s="12">
        <f>INDEX(L$7:L$6003,UsefulSeries!$I964,1)</f>
        <v>0</v>
      </c>
      <c r="AE967" s="12"/>
      <c r="AF967" s="12"/>
      <c r="AG967" s="12"/>
      <c r="AH967" s="12"/>
      <c r="AI967" s="12"/>
      <c r="AJ967" s="12"/>
      <c r="AK967" s="12"/>
      <c r="AL967" s="12"/>
      <c r="AM967" s="12"/>
      <c r="AN967" s="12">
        <f t="shared" ca="1" si="144"/>
        <v>0.66224022909248237</v>
      </c>
      <c r="AO967" s="12">
        <f t="shared" ca="1" si="145"/>
        <v>46.173986361886335</v>
      </c>
      <c r="AP967" s="12">
        <f t="shared" ca="1" si="146"/>
        <v>0</v>
      </c>
      <c r="AQ967" s="12">
        <f t="shared" ca="1" si="147"/>
        <v>0</v>
      </c>
      <c r="AR967" s="12">
        <f t="shared" ca="1" si="148"/>
        <v>0</v>
      </c>
      <c r="AS967" s="12">
        <f t="shared" ca="1" si="149"/>
        <v>0</v>
      </c>
      <c r="AT967" s="12">
        <f t="shared" si="150"/>
        <v>-0.64562143154232998</v>
      </c>
      <c r="AU967" s="12">
        <f t="shared" si="151"/>
        <v>0</v>
      </c>
      <c r="AV967" s="12"/>
      <c r="AW967" s="12">
        <f ca="1">INDEX(I$7:I$6003,UsefulSeries!$I964)</f>
        <v>1.4185819846563134E-2</v>
      </c>
      <c r="AX967" s="12"/>
      <c r="AY967" s="12"/>
      <c r="AZ967" s="12">
        <f ca="1"/>
        <v>0.66224022909248226</v>
      </c>
      <c r="BA967" s="12"/>
      <c r="BB967" s="12">
        <f t="shared" ref="BB967:BB1030" ca="1" si="152">AZ967+AX967</f>
        <v>0.66224022909248226</v>
      </c>
      <c r="BC967" s="12"/>
      <c r="BD967" s="38">
        <f ca="1"/>
        <v>1.4356407167559848E-2</v>
      </c>
    </row>
    <row r="968" spans="1:56" x14ac:dyDescent="0.35">
      <c r="A968" s="12">
        <v>0</v>
      </c>
      <c r="B968" s="12">
        <v>0</v>
      </c>
      <c r="C968" s="12">
        <f ca="1">INDEX('Flow probs &amp; rates'!$M$5:$M$5999,UsefulSeries!$E964,0)*(1-INDEX('Flow probs &amp; rates'!$M$5:$M$5999,UsefulSeries!$E964,0))/INDEX('Flow probs &amp; rates'!$F$4:$F$5999,UsefulSeries!$E964,0)</f>
        <v>3.8904274181029272</v>
      </c>
      <c r="D968" s="12">
        <f ca="1">-INDEX('Flow probs &amp; rates'!$M$5:$M$5999,UsefulSeries!$E964,0)*(INDEX('Flow probs &amp; rates'!$O$5:$O$5999,UsefulSeries!$E964,0))/INDEX('Flow probs &amp; rates'!$F$4:$F$5999,UsefulSeries!$E964,0)</f>
        <v>-0.69987209261744532</v>
      </c>
      <c r="E968" s="12">
        <v>0</v>
      </c>
      <c r="F968" s="12">
        <v>0</v>
      </c>
      <c r="G968" s="12"/>
      <c r="H968" s="12"/>
      <c r="I968" s="12">
        <f ca="1">INDEX('Flow probs &amp; rates'!$M$5:$M$5999,UsefulSeries!$E964)</f>
        <v>0.20522204823384463</v>
      </c>
      <c r="J968" s="12"/>
      <c r="K968" s="12">
        <f>INDEX('Flow probs &amp; rates'!$F$4:$F$5999,UsefulSeries!$E964)</f>
        <v>4.1924945931026997E-2</v>
      </c>
      <c r="L968" s="12">
        <f>-INDEX('Flow probs &amp; rates'!$F$4:$F$5999,UsefulSeries!$E964)</f>
        <v>-4.1924945931026997E-2</v>
      </c>
      <c r="M968" s="12"/>
      <c r="N968" s="12"/>
      <c r="O968" s="12"/>
      <c r="P968" s="12">
        <f ca="1"/>
        <v>0</v>
      </c>
      <c r="Q968" s="12">
        <f ca="1"/>
        <v>0</v>
      </c>
      <c r="R968" s="12">
        <f ca="1"/>
        <v>0.26861238462259779</v>
      </c>
      <c r="S968" s="12">
        <f ca="1"/>
        <v>6.4321733146131085E-2</v>
      </c>
      <c r="T968" s="12">
        <f ca="1"/>
        <v>0</v>
      </c>
      <c r="U968" s="12">
        <f ca="1"/>
        <v>0</v>
      </c>
      <c r="V968" s="12"/>
      <c r="W968" s="12">
        <f ca="1">INDEX(P$8:P$6003,UsefulSeries!$I964)</f>
        <v>0</v>
      </c>
      <c r="X968" s="12">
        <f ca="1">INDEX(Q$8:Q$6003,UsefulSeries!$I964)</f>
        <v>0</v>
      </c>
      <c r="Y968" s="12">
        <f ca="1">INDEX(R$8:R$6003,UsefulSeries!$I964)</f>
        <v>0.14661811343310532</v>
      </c>
      <c r="Z968" s="12">
        <f ca="1">INDEX(S$8:S$6003,UsefulSeries!$I964)</f>
        <v>5.2784088728605079E-2</v>
      </c>
      <c r="AA968" s="12">
        <f ca="1">INDEX(T$8:T$6003,UsefulSeries!$I964)</f>
        <v>0</v>
      </c>
      <c r="AB968" s="12">
        <f ca="1">INDEX(U$8:U$6003,UsefulSeries!$I964)</f>
        <v>0</v>
      </c>
      <c r="AC968" s="12">
        <f>INDEX( K$8:K$6003,UsefulSeries!$I964)</f>
        <v>2.7687450372442999E-2</v>
      </c>
      <c r="AD968" s="12">
        <f>INDEX(L$8:L$6003,UsefulSeries!$I964)</f>
        <v>-2.7687450372442999E-2</v>
      </c>
      <c r="AE968" s="12"/>
      <c r="AF968" s="12"/>
      <c r="AG968" s="12"/>
      <c r="AH968" s="12"/>
      <c r="AI968" s="12"/>
      <c r="AJ968" s="12"/>
      <c r="AK968" s="12"/>
      <c r="AL968" s="12"/>
      <c r="AM968" s="12"/>
      <c r="AN968" s="12">
        <f t="shared" ca="1" si="144"/>
        <v>0</v>
      </c>
      <c r="AO968" s="12">
        <f t="shared" ca="1" si="145"/>
        <v>0</v>
      </c>
      <c r="AP968" s="12">
        <f t="shared" ca="1" si="146"/>
        <v>0.14661811343310532</v>
      </c>
      <c r="AQ968" s="12">
        <f t="shared" ca="1" si="147"/>
        <v>5.2784088728605079E-2</v>
      </c>
      <c r="AR968" s="12">
        <f t="shared" ca="1" si="148"/>
        <v>0</v>
      </c>
      <c r="AS968" s="12">
        <f t="shared" ca="1" si="149"/>
        <v>0</v>
      </c>
      <c r="AT968" s="12">
        <f t="shared" si="150"/>
        <v>2.7687450372442999E-2</v>
      </c>
      <c r="AU968" s="12">
        <f t="shared" si="151"/>
        <v>-2.7687450372442999E-2</v>
      </c>
      <c r="AV968" s="12"/>
      <c r="AW968" s="12">
        <f ca="1">INDEX(I$8:I$6003,UsefulSeries!$I964)</f>
        <v>0.29506834498078521</v>
      </c>
      <c r="AX968" s="12"/>
      <c r="AY968" s="12"/>
      <c r="AZ968" s="12">
        <f ca="1"/>
        <v>5.2784088728605086E-2</v>
      </c>
      <c r="BA968" s="12"/>
      <c r="BB968" s="12">
        <f t="shared" ca="1" si="152"/>
        <v>5.2784088728605086E-2</v>
      </c>
      <c r="BC968" s="12"/>
      <c r="BD968" s="38">
        <f ca="1"/>
        <v>0.29772217812280211</v>
      </c>
    </row>
    <row r="969" spans="1:56" x14ac:dyDescent="0.35">
      <c r="A969" s="12">
        <v>0</v>
      </c>
      <c r="B969" s="12">
        <v>0</v>
      </c>
      <c r="C969" s="12">
        <f ca="1">-INDEX('Flow probs &amp; rates'!$M$5:$M$5999,UsefulSeries!$E964,0)*(INDEX('Flow probs &amp; rates'!$O$5:$O$5999,UsefulSeries!$E964,0))/INDEX('Flow probs &amp; rates'!$F$4:$F$5999,UsefulSeries!$E964,0)</f>
        <v>-0.69987209261744532</v>
      </c>
      <c r="D969" s="12">
        <f ca="1">INDEX('Flow probs &amp; rates'!$O$5:$O$5999,UsefulSeries!$E964,0)*(1-INDEX('Flow probs &amp; rates'!$O$5:$O$5999,UsefulSeries!$E964,0))/INDEX('Flow probs &amp; rates'!$F$4:$F$5999,UsefulSeries!$E964,0)</f>
        <v>2.9227183804528334</v>
      </c>
      <c r="E969" s="12">
        <v>0</v>
      </c>
      <c r="F969" s="12">
        <v>0</v>
      </c>
      <c r="G969" s="12"/>
      <c r="H969" s="12"/>
      <c r="I969" s="12">
        <f ca="1">INDEX('Flow probs &amp; rates'!$O$5:$O$5999,UsefulSeries!$E964)</f>
        <v>0.14297732575101596</v>
      </c>
      <c r="J969" s="12"/>
      <c r="K969" s="12"/>
      <c r="L969" s="12">
        <f>-INDEX('Flow probs &amp; rates'!$F$4:$F$5999,UsefulSeries!$E964)</f>
        <v>-4.1924945931026997E-2</v>
      </c>
      <c r="M969" s="12"/>
      <c r="N969" s="12"/>
      <c r="O969" s="12"/>
      <c r="P969" s="12">
        <f ca="1"/>
        <v>0</v>
      </c>
      <c r="Q969" s="12">
        <f ca="1"/>
        <v>0</v>
      </c>
      <c r="R969" s="12">
        <f ca="1"/>
        <v>6.4321733146131099E-2</v>
      </c>
      <c r="S969" s="12">
        <f ca="1"/>
        <v>0.35754966779106961</v>
      </c>
      <c r="T969" s="12">
        <f ca="1"/>
        <v>0</v>
      </c>
      <c r="U969" s="12">
        <f ca="1"/>
        <v>0</v>
      </c>
      <c r="V969" s="12"/>
      <c r="W969" s="12">
        <f ca="1">INDEX(P$9:P$6003,UsefulSeries!$I964)</f>
        <v>0</v>
      </c>
      <c r="X969" s="12">
        <f ca="1">INDEX(Q$9:Q$6003,UsefulSeries!$I964)</f>
        <v>0</v>
      </c>
      <c r="Y969" s="12">
        <f ca="1">INDEX(R$9:R$6003,UsefulSeries!$I964)</f>
        <v>5.2784088728605079E-2</v>
      </c>
      <c r="Z969" s="12">
        <f ca="1">INDEX(S$9:S$6003,UsefulSeries!$I964)</f>
        <v>0.20627065658067512</v>
      </c>
      <c r="AA969" s="12">
        <f ca="1">INDEX(T$9:T$6003,UsefulSeries!$I964)</f>
        <v>0</v>
      </c>
      <c r="AB969" s="12">
        <f ca="1">INDEX(U$9:U$6003,UsefulSeries!$I964)</f>
        <v>0</v>
      </c>
      <c r="AC969" s="12">
        <f>INDEX( K$9:K$6003,UsefulSeries!$I964)</f>
        <v>0</v>
      </c>
      <c r="AD969" s="12">
        <f>INDEX(L$9:L$6003,UsefulSeries!$I964)</f>
        <v>-2.7687450372442999E-2</v>
      </c>
      <c r="AE969" s="12"/>
      <c r="AF969" s="12"/>
      <c r="AG969" s="12"/>
      <c r="AH969" s="12"/>
      <c r="AI969" s="12"/>
      <c r="AJ969" s="12"/>
      <c r="AK969" s="12"/>
      <c r="AL969" s="12"/>
      <c r="AM969" s="12"/>
      <c r="AN969" s="12">
        <f t="shared" ca="1" si="144"/>
        <v>0</v>
      </c>
      <c r="AO969" s="12">
        <f t="shared" ca="1" si="145"/>
        <v>0</v>
      </c>
      <c r="AP969" s="12">
        <f t="shared" ca="1" si="146"/>
        <v>5.2784088728605079E-2</v>
      </c>
      <c r="AQ969" s="12">
        <f t="shared" ca="1" si="147"/>
        <v>0.20627065658067512</v>
      </c>
      <c r="AR969" s="12">
        <f t="shared" ca="1" si="148"/>
        <v>0</v>
      </c>
      <c r="AS969" s="12">
        <f t="shared" ca="1" si="149"/>
        <v>0</v>
      </c>
      <c r="AT969" s="12">
        <f t="shared" si="150"/>
        <v>0</v>
      </c>
      <c r="AU969" s="12">
        <f t="shared" si="151"/>
        <v>-2.7687450372442999E-2</v>
      </c>
      <c r="AV969" s="12"/>
      <c r="AW969" s="12">
        <f ca="1">INDEX(I$9:I$6003,UsefulSeries!$I964)</f>
        <v>0.18039005471233216</v>
      </c>
      <c r="AX969" s="12"/>
      <c r="AY969" s="12"/>
      <c r="AZ969" s="12">
        <f ca="1"/>
        <v>5.2784088728605079E-2</v>
      </c>
      <c r="BA969" s="12"/>
      <c r="BB969" s="12">
        <f t="shared" ca="1" si="152"/>
        <v>5.2784088728605079E-2</v>
      </c>
      <c r="BC969" s="12"/>
      <c r="BD969" s="38">
        <f ca="1"/>
        <v>0.18417047751758162</v>
      </c>
    </row>
    <row r="970" spans="1:56" x14ac:dyDescent="0.35">
      <c r="A970" s="12">
        <v>0</v>
      </c>
      <c r="B970" s="12">
        <v>0</v>
      </c>
      <c r="C970" s="12">
        <v>0</v>
      </c>
      <c r="D970" s="12">
        <v>0</v>
      </c>
      <c r="E970" s="12">
        <f ca="1">INDEX('Flow probs &amp; rates'!$P$5:$P$5999,UsefulSeries!$E964,0)*(1-INDEX('Flow probs &amp; rates'!$P$5:$P$5999,UsefulSeries!$E964,0))/INDEX('Flow probs &amp; rates'!$G$4:$G$5999,UsefulSeries!$E964,0)</f>
        <v>6.9803686636075959E-2</v>
      </c>
      <c r="F970" s="12">
        <f ca="1">-INDEX('Flow probs &amp; rates'!$P$5:$P$5999,UsefulSeries!$E964,0)*(INDEX('Flow probs &amp; rates'!$Q$5:$Q$5999,UsefulSeries!$E964,0))/INDEX('Flow probs &amp; rates'!$G$4:$G$5999,UsefulSeries!$E964,0)</f>
        <v>-1.3878397593084875E-3</v>
      </c>
      <c r="G970" s="12"/>
      <c r="H970" s="12"/>
      <c r="I970" s="12">
        <f ca="1">INDEX('Flow probs &amp; rates'!$P$5:$P$5999,UsefulSeries!$E964)</f>
        <v>2.3931133723020401E-2</v>
      </c>
      <c r="J970" s="12"/>
      <c r="K970" s="12">
        <f>INDEX('Flow probs &amp; rates'!$G$4:$G$5999,UsefulSeries!$E964)</f>
        <v>0.33463038540544943</v>
      </c>
      <c r="L970" s="12"/>
      <c r="M970" s="12"/>
      <c r="N970" s="12"/>
      <c r="O970" s="12"/>
      <c r="P970" s="12">
        <f ca="1"/>
        <v>0</v>
      </c>
      <c r="Q970" s="12">
        <f ca="1"/>
        <v>0</v>
      </c>
      <c r="R970" s="12">
        <f ca="1"/>
        <v>0</v>
      </c>
      <c r="S970" s="12">
        <f ca="1"/>
        <v>0</v>
      </c>
      <c r="T970" s="12">
        <f ca="1"/>
        <v>14.332845437883716</v>
      </c>
      <c r="U970" s="12">
        <f ca="1"/>
        <v>0.34978933705411597</v>
      </c>
      <c r="V970" s="12"/>
      <c r="W970" s="12">
        <f ca="1">INDEX(P$10:P$6003,UsefulSeries!$I964)</f>
        <v>0</v>
      </c>
      <c r="X970" s="12">
        <f ca="1">INDEX(Q$10:Q$6003,UsefulSeries!$I964)</f>
        <v>0</v>
      </c>
      <c r="Y970" s="12">
        <f ca="1">INDEX(R$10:R$6003,UsefulSeries!$I964)</f>
        <v>0</v>
      </c>
      <c r="Z970" s="12">
        <f ca="1">INDEX(S$10:S$6003,UsefulSeries!$I964)</f>
        <v>0</v>
      </c>
      <c r="AA970" s="12">
        <f ca="1">INDEX(T$10:T$6003,UsefulSeries!$I964)</f>
        <v>13.858547092783109</v>
      </c>
      <c r="AB970" s="12">
        <f ca="1">INDEX(U$10:U$6003,UsefulSeries!$I964)</f>
        <v>0.3412340326219015</v>
      </c>
      <c r="AC970" s="12">
        <f>INDEX( K$10:K$6003,UsefulSeries!$I964)</f>
        <v>0.32669111808522705</v>
      </c>
      <c r="AD970" s="12">
        <f>INDEX(L$10:L$6003,UsefulSeries!$I964)</f>
        <v>0</v>
      </c>
      <c r="AE970" s="12"/>
      <c r="AF970" s="12"/>
      <c r="AG970" s="12"/>
      <c r="AH970" s="12"/>
      <c r="AI970" s="12"/>
      <c r="AJ970" s="12"/>
      <c r="AK970" s="12"/>
      <c r="AL970" s="12"/>
      <c r="AM970" s="12"/>
      <c r="AN970" s="12">
        <f t="shared" ca="1" si="144"/>
        <v>0</v>
      </c>
      <c r="AO970" s="12">
        <f t="shared" ca="1" si="145"/>
        <v>0</v>
      </c>
      <c r="AP970" s="12">
        <f t="shared" ca="1" si="146"/>
        <v>0</v>
      </c>
      <c r="AQ970" s="12">
        <f t="shared" ca="1" si="147"/>
        <v>0</v>
      </c>
      <c r="AR970" s="12">
        <f t="shared" ca="1" si="148"/>
        <v>13.858547092783109</v>
      </c>
      <c r="AS970" s="12">
        <f t="shared" ca="1" si="149"/>
        <v>0.3412340326219015</v>
      </c>
      <c r="AT970" s="12">
        <f t="shared" si="150"/>
        <v>0.32669111808522705</v>
      </c>
      <c r="AU970" s="12">
        <f t="shared" si="151"/>
        <v>0</v>
      </c>
      <c r="AV970" s="12"/>
      <c r="AW970" s="12">
        <f ca="1">INDEX(I$10:I$6003,UsefulSeries!$I964)</f>
        <v>2.416834740981659E-2</v>
      </c>
      <c r="AX970" s="12"/>
      <c r="AY970" s="12"/>
      <c r="AZ970" s="12">
        <f ca="1"/>
        <v>0.34123403262190155</v>
      </c>
      <c r="BA970" s="12"/>
      <c r="BB970" s="12">
        <f t="shared" ca="1" si="152"/>
        <v>0.34123403262190155</v>
      </c>
      <c r="BC970" s="12"/>
      <c r="BD970" s="38">
        <f ca="1"/>
        <v>2.3901024454152341E-2</v>
      </c>
    </row>
    <row r="971" spans="1:56" x14ac:dyDescent="0.35">
      <c r="A971" s="12">
        <v>0</v>
      </c>
      <c r="B971" s="12">
        <v>0</v>
      </c>
      <c r="C971" s="12">
        <v>0</v>
      </c>
      <c r="D971" s="12">
        <v>0</v>
      </c>
      <c r="E971" s="12">
        <f ca="1">-INDEX('Flow probs &amp; rates'!$P$5:$P$5999,UsefulSeries!$E964,0)*(INDEX('Flow probs &amp; rates'!$Q$5:$Q$5999,UsefulSeries!$E964,0))/INDEX('Flow probs &amp; rates'!$G$4:$G$5999,UsefulSeries!$E964,0)</f>
        <v>-1.3878397593084875E-3</v>
      </c>
      <c r="F971" s="12">
        <f ca="1">INDEX('Flow probs &amp; rates'!$Q$5:$Q$5999,UsefulSeries!$E964,0)*(1-INDEX('Flow probs &amp; rates'!$Q$5:$Q$5999,UsefulSeries!$E964,0))/INDEX('Flow probs &amp; rates'!$G$4:$G$5999,UsefulSeries!$E964,0)</f>
        <v>5.6867636189952941E-2</v>
      </c>
      <c r="G971" s="12"/>
      <c r="H971" s="12"/>
      <c r="I971" s="12">
        <f ca="1">INDEX('Flow probs &amp; rates'!$Q$5:$Q$5999,UsefulSeries!$E964)</f>
        <v>1.9406241213372432E-2</v>
      </c>
      <c r="J971" s="12"/>
      <c r="K971" s="12"/>
      <c r="L971" s="12">
        <f>INDEX('Flow probs &amp; rates'!$G$4:$G$5999,UsefulSeries!$E964)</f>
        <v>0.33463038540544943</v>
      </c>
      <c r="M971" s="12"/>
      <c r="N971" s="12"/>
      <c r="O971" s="12"/>
      <c r="P971" s="12">
        <f ca="1"/>
        <v>0</v>
      </c>
      <c r="Q971" s="12">
        <f ca="1"/>
        <v>0</v>
      </c>
      <c r="R971" s="12">
        <f ca="1"/>
        <v>0</v>
      </c>
      <c r="S971" s="12">
        <f ca="1"/>
        <v>0</v>
      </c>
      <c r="T971" s="12">
        <f ca="1"/>
        <v>0.34978933705411591</v>
      </c>
      <c r="U971" s="12">
        <f ca="1"/>
        <v>17.593230852913596</v>
      </c>
      <c r="V971" s="12"/>
      <c r="W971" s="12">
        <f ca="1">INDEX(P$11:P$6003,UsefulSeries!$I964)</f>
        <v>0</v>
      </c>
      <c r="X971" s="12">
        <f ca="1">INDEX(Q$11:Q$6003,UsefulSeries!$I964)</f>
        <v>0</v>
      </c>
      <c r="Y971" s="12">
        <f ca="1">INDEX(R$11:R$6003,UsefulSeries!$I964)</f>
        <v>0</v>
      </c>
      <c r="Z971" s="12">
        <f ca="1">INDEX(S$11:S$6003,UsefulSeries!$I964)</f>
        <v>0</v>
      </c>
      <c r="AA971" s="12">
        <f ca="1">INDEX(T$11:T$6003,UsefulSeries!$I964)</f>
        <v>0.3412340326219015</v>
      </c>
      <c r="AB971" s="12">
        <f ca="1">INDEX(U$11:U$6003,UsefulSeries!$I964)</f>
        <v>18.047833492917306</v>
      </c>
      <c r="AC971" s="12">
        <f>INDEX( K$11:K$6003,UsefulSeries!$I964)</f>
        <v>0</v>
      </c>
      <c r="AD971" s="12">
        <f>INDEX(L$11:L$6003,UsefulSeries!$I964)</f>
        <v>0.32669111808522705</v>
      </c>
      <c r="AE971" s="12"/>
      <c r="AF971" s="12"/>
      <c r="AG971" s="12"/>
      <c r="AH971" s="12"/>
      <c r="AI971" s="12"/>
      <c r="AJ971" s="12"/>
      <c r="AK971" s="12"/>
      <c r="AL971" s="12"/>
      <c r="AM971" s="12"/>
      <c r="AN971" s="12">
        <f t="shared" ca="1" si="144"/>
        <v>0</v>
      </c>
      <c r="AO971" s="12">
        <f t="shared" ca="1" si="145"/>
        <v>0</v>
      </c>
      <c r="AP971" s="12">
        <f t="shared" ca="1" si="146"/>
        <v>0</v>
      </c>
      <c r="AQ971" s="12">
        <f t="shared" ca="1" si="147"/>
        <v>0</v>
      </c>
      <c r="AR971" s="12">
        <f t="shared" ca="1" si="148"/>
        <v>0.3412340326219015</v>
      </c>
      <c r="AS971" s="12">
        <f t="shared" ca="1" si="149"/>
        <v>18.047833492917306</v>
      </c>
      <c r="AT971" s="12">
        <f t="shared" si="150"/>
        <v>0</v>
      </c>
      <c r="AU971" s="12">
        <f t="shared" si="151"/>
        <v>0.32669111808522705</v>
      </c>
      <c r="AV971" s="12"/>
      <c r="AW971" s="12">
        <f ca="1">INDEX(I$11:I$6003,UsefulSeries!$I964)</f>
        <v>1.845024612533799E-2</v>
      </c>
      <c r="AX971" s="12"/>
      <c r="AY971" s="12"/>
      <c r="AZ971" s="12">
        <f ca="1"/>
        <v>0.34123403262190155</v>
      </c>
      <c r="BA971" s="12"/>
      <c r="BB971" s="12">
        <f t="shared" ca="1" si="152"/>
        <v>0.34123403262190155</v>
      </c>
      <c r="BC971" s="12"/>
      <c r="BD971" s="38">
        <f ca="1"/>
        <v>1.7853910792476922E-2</v>
      </c>
    </row>
    <row r="972" spans="1:56" x14ac:dyDescent="0.35">
      <c r="A972" s="12">
        <f ca="1">INDEX('Flow probs &amp; rates'!$K$5:$K$5999,UsefulSeries!$E970,0)*(1-INDEX('Flow probs &amp; rates'!$K$5:$K$5999,UsefulSeries!$E970,0))/INDEX('Flow probs &amp; rates'!$E$4:$E$5999,UsefulSeries!$E970,0)</f>
        <v>2.0213725876749786E-2</v>
      </c>
      <c r="B972" s="12">
        <f ca="1">-INDEX('Flow probs &amp; rates'!$K$5:$K$5999,UsefulSeries!$E970,0)*(INDEX('Flow probs &amp; rates'!$L$5:$L$5999,UsefulSeries!$E970,0))/INDEX('Flow probs &amp; rates'!$E$4:$E$5999,UsefulSeries!$E970,0)</f>
        <v>-2.8476988357850689E-4</v>
      </c>
      <c r="C972" s="12">
        <v>0</v>
      </c>
      <c r="D972" s="12">
        <v>0</v>
      </c>
      <c r="E972" s="12">
        <v>0</v>
      </c>
      <c r="F972" s="12">
        <v>0</v>
      </c>
      <c r="G972" s="12"/>
      <c r="H972" s="12"/>
      <c r="I972" s="12">
        <f ca="1">INDEX('Flow probs &amp; rates'!$K$5:$K$5999,UsefulSeries!$E970)</f>
        <v>1.2721551461430433E-2</v>
      </c>
      <c r="J972" s="12"/>
      <c r="K972" s="12">
        <f>-INDEX('Flow probs &amp; rates'!$E$4:$E$5999,UsefulSeries!$E970)</f>
        <v>-0.62134579574421922</v>
      </c>
      <c r="L972" s="12">
        <f>INDEX('Flow probs &amp; rates'!$E$4:$E$5999,UsefulSeries!$E970)</f>
        <v>0.62134579574421922</v>
      </c>
      <c r="M972" s="12"/>
      <c r="N972" s="12"/>
      <c r="O972" s="12"/>
      <c r="P972" s="12">
        <f t="array" aca="1" ref="P972:U977" ca="1">MINVERSE(A972:F977)</f>
        <v>49.480327751502017</v>
      </c>
      <c r="Q972" s="12">
        <f ca="1"/>
        <v>0.6383451027635122</v>
      </c>
      <c r="R972" s="12">
        <f ca="1"/>
        <v>0</v>
      </c>
      <c r="S972" s="12">
        <f ca="1"/>
        <v>0</v>
      </c>
      <c r="T972" s="12">
        <f ca="1"/>
        <v>0</v>
      </c>
      <c r="U972" s="12">
        <f ca="1"/>
        <v>0</v>
      </c>
      <c r="V972" s="12"/>
      <c r="W972" s="12"/>
      <c r="X972" s="12"/>
      <c r="Y972" s="12"/>
      <c r="Z972" s="12"/>
      <c r="AA972" s="12"/>
      <c r="AB972" s="12"/>
      <c r="AC972" s="12"/>
      <c r="AD972" s="12"/>
      <c r="AE972" s="12">
        <f t="array" ref="AE972:AJ973">TRANSPOSE(AC966:AD971)</f>
        <v>-0.64562143154232998</v>
      </c>
      <c r="AF972" s="12">
        <v>-0.64562143154232998</v>
      </c>
      <c r="AG972" s="12">
        <v>2.7687450372442999E-2</v>
      </c>
      <c r="AH972" s="12">
        <v>0</v>
      </c>
      <c r="AI972" s="12">
        <v>0.32669111808522705</v>
      </c>
      <c r="AJ972" s="12">
        <v>0</v>
      </c>
      <c r="AK972" s="12"/>
      <c r="AL972" s="12"/>
      <c r="AM972" s="12"/>
      <c r="AN972" s="12">
        <f t="shared" si="144"/>
        <v>-0.64562143154232998</v>
      </c>
      <c r="AO972" s="12">
        <f t="shared" si="145"/>
        <v>-0.64562143154232998</v>
      </c>
      <c r="AP972" s="12">
        <f t="shared" si="146"/>
        <v>2.7687450372442999E-2</v>
      </c>
      <c r="AQ972" s="12">
        <f t="shared" si="147"/>
        <v>0</v>
      </c>
      <c r="AR972" s="12">
        <f t="shared" si="148"/>
        <v>0.32669111808522705</v>
      </c>
      <c r="AS972" s="12">
        <f t="shared" si="149"/>
        <v>0</v>
      </c>
      <c r="AT972" s="12">
        <f t="shared" si="150"/>
        <v>0</v>
      </c>
      <c r="AU972" s="12">
        <f t="shared" si="151"/>
        <v>0</v>
      </c>
      <c r="AV972" s="12"/>
      <c r="AW972" s="12"/>
      <c r="AX972" s="12">
        <f>INDEX($N$6:$N$6003,UsefulSeries!$K964)</f>
        <v>-1.1116578481717987E-4</v>
      </c>
      <c r="AY972" s="12"/>
      <c r="AZ972" s="12"/>
      <c r="BA972" s="12"/>
      <c r="BB972" s="12">
        <f t="shared" si="152"/>
        <v>-1.1116578481717987E-4</v>
      </c>
      <c r="BC972" s="12"/>
      <c r="BD972" s="38">
        <f ca="1"/>
        <v>1.1962975006447676E-2</v>
      </c>
    </row>
    <row r="973" spans="1:56" x14ac:dyDescent="0.35">
      <c r="A973" s="12">
        <f ca="1">-INDEX('Flow probs &amp; rates'!$K$5:$K$5999,UsefulSeries!$E970,0)*(INDEX('Flow probs &amp; rates'!$L$5:$L$5999,UsefulSeries!$E970,0))/INDEX('Flow probs &amp; rates'!$E$4:$E$5999,UsefulSeries!$E970,0)</f>
        <v>-2.8476988357850689E-4</v>
      </c>
      <c r="B973" s="12">
        <f ca="1">INDEX('Flow probs &amp; rates'!$L$5:$L$5999,UsefulSeries!$E970,0)*(1-INDEX('Flow probs &amp; rates'!$L$5:$L$5999,UsefulSeries!$E970,0))/INDEX('Flow probs &amp; rates'!$E$4:$E$5999,UsefulSeries!$E970,0)</f>
        <v>2.2073494591281769E-2</v>
      </c>
      <c r="C973" s="12">
        <v>0</v>
      </c>
      <c r="D973" s="12">
        <v>0</v>
      </c>
      <c r="E973" s="12">
        <v>0</v>
      </c>
      <c r="F973" s="12">
        <v>0</v>
      </c>
      <c r="G973" s="12"/>
      <c r="H973" s="12"/>
      <c r="I973" s="12">
        <f ca="1">INDEX('Flow probs &amp; rates'!$L$5:$L$5999,UsefulSeries!$E970)</f>
        <v>1.3908725712624718E-2</v>
      </c>
      <c r="J973" s="12"/>
      <c r="K973" s="12">
        <f>-INDEX('Flow probs &amp; rates'!$E$4:$E$5999,UsefulSeries!$E970)</f>
        <v>-0.62134579574421922</v>
      </c>
      <c r="L973" s="12"/>
      <c r="M973" s="12"/>
      <c r="N973" s="12"/>
      <c r="O973" s="12"/>
      <c r="P973" s="12">
        <f ca="1"/>
        <v>0.63834510276351231</v>
      </c>
      <c r="Q973" s="12">
        <f ca="1"/>
        <v>45.311437992950715</v>
      </c>
      <c r="R973" s="12">
        <f ca="1"/>
        <v>0</v>
      </c>
      <c r="S973" s="12">
        <f ca="1"/>
        <v>0</v>
      </c>
      <c r="T973" s="12">
        <f ca="1"/>
        <v>0</v>
      </c>
      <c r="U973" s="12">
        <f ca="1"/>
        <v>0</v>
      </c>
      <c r="V973" s="12"/>
      <c r="W973" s="12"/>
      <c r="X973" s="12"/>
      <c r="Y973" s="12"/>
      <c r="Z973" s="12"/>
      <c r="AA973" s="12"/>
      <c r="AB973" s="12"/>
      <c r="AC973" s="12"/>
      <c r="AD973" s="12"/>
      <c r="AE973" s="12">
        <v>0.64562143154232998</v>
      </c>
      <c r="AF973" s="12">
        <v>0</v>
      </c>
      <c r="AG973" s="12">
        <v>-2.7687450372442999E-2</v>
      </c>
      <c r="AH973" s="12">
        <v>-2.7687450372442999E-2</v>
      </c>
      <c r="AI973" s="12">
        <v>0</v>
      </c>
      <c r="AJ973" s="12">
        <v>0.32669111808522705</v>
      </c>
      <c r="AK973" s="12"/>
      <c r="AL973" s="12"/>
      <c r="AM973" s="12"/>
      <c r="AN973" s="12">
        <f t="shared" si="144"/>
        <v>0.64562143154232998</v>
      </c>
      <c r="AO973" s="12">
        <f t="shared" si="145"/>
        <v>0</v>
      </c>
      <c r="AP973" s="12">
        <f t="shared" si="146"/>
        <v>-2.7687450372442999E-2</v>
      </c>
      <c r="AQ973" s="12">
        <f t="shared" si="147"/>
        <v>-2.7687450372442999E-2</v>
      </c>
      <c r="AR973" s="12">
        <f t="shared" si="148"/>
        <v>0</v>
      </c>
      <c r="AS973" s="12">
        <f t="shared" si="149"/>
        <v>0.32669111808522705</v>
      </c>
      <c r="AT973" s="12">
        <f t="shared" si="150"/>
        <v>0</v>
      </c>
      <c r="AU973" s="12">
        <f t="shared" si="151"/>
        <v>0</v>
      </c>
      <c r="AV973" s="12"/>
      <c r="AW973" s="12"/>
      <c r="AX973" s="12">
        <f>INDEX('Margin error adjustment'!N$7:N$6003,UsefulSeries!$K964)</f>
        <v>-6.1588283754697784E-4</v>
      </c>
      <c r="AY973" s="12"/>
      <c r="AZ973" s="12"/>
      <c r="BA973" s="12"/>
      <c r="BB973" s="12">
        <f t="shared" si="152"/>
        <v>-6.1588283754697784E-4</v>
      </c>
      <c r="BC973" s="12"/>
      <c r="BD973" s="38">
        <f ca="1"/>
        <v>3.3223371811296677E-2</v>
      </c>
    </row>
    <row r="974" spans="1:56" x14ac:dyDescent="0.35">
      <c r="A974" s="12">
        <v>0</v>
      </c>
      <c r="B974" s="12">
        <v>0</v>
      </c>
      <c r="C974" s="12">
        <f ca="1">INDEX('Flow probs &amp; rates'!$M$5:$M$5999,UsefulSeries!$E970,0)*(1-INDEX('Flow probs &amp; rates'!$M$5:$M$5999,UsefulSeries!$E970,0))/INDEX('Flow probs &amp; rates'!$F$4:$F$5999,UsefulSeries!$E970,0)</f>
        <v>4.0120258751058735</v>
      </c>
      <c r="D974" s="12">
        <f ca="1">-INDEX('Flow probs &amp; rates'!$M$5:$M$5999,UsefulSeries!$E970,0)*(INDEX('Flow probs &amp; rates'!$O$5:$O$5999,UsefulSeries!$E970,0))/INDEX('Flow probs &amp; rates'!$F$4:$F$5999,UsefulSeries!$E970,0)</f>
        <v>-0.73624554098520223</v>
      </c>
      <c r="E974" s="12">
        <v>0</v>
      </c>
      <c r="F974" s="12">
        <v>0</v>
      </c>
      <c r="G974" s="12"/>
      <c r="H974" s="12"/>
      <c r="I974" s="12">
        <f ca="1">INDEX('Flow probs &amp; rates'!$M$5:$M$5999,UsefulSeries!$E970)</f>
        <v>0.20571959536233492</v>
      </c>
      <c r="J974" s="12"/>
      <c r="K974" s="12">
        <f>INDEX('Flow probs &amp; rates'!$F$4:$F$5999,UsefulSeries!$E970)</f>
        <v>4.0727315459295282E-2</v>
      </c>
      <c r="L974" s="12">
        <f>-INDEX('Flow probs &amp; rates'!$F$4:$F$5999,UsefulSeries!$E970)</f>
        <v>-4.0727315459295282E-2</v>
      </c>
      <c r="M974" s="12"/>
      <c r="N974" s="12"/>
      <c r="O974" s="12"/>
      <c r="P974" s="12">
        <f ca="1"/>
        <v>0</v>
      </c>
      <c r="Q974" s="12">
        <f ca="1"/>
        <v>0</v>
      </c>
      <c r="R974" s="12">
        <f ca="1"/>
        <v>0.26077507604224359</v>
      </c>
      <c r="S974" s="12">
        <f ca="1"/>
        <v>6.2800180225624613E-2</v>
      </c>
      <c r="T974" s="12">
        <f ca="1"/>
        <v>0</v>
      </c>
      <c r="U974" s="12">
        <f ca="1"/>
        <v>0</v>
      </c>
      <c r="V974" s="12"/>
      <c r="W974" s="12">
        <f ca="1">INDEX(P$6:P$6003,UsefulSeries!$I972)</f>
        <v>60.553552806191149</v>
      </c>
      <c r="X974" s="12">
        <f ca="1">INDEX(Q$6:Q$6003,UsefulSeries!$I972)</f>
        <v>0.66186537805162859</v>
      </c>
      <c r="Y974" s="12">
        <f ca="1">INDEX(R$6:R$6003,UsefulSeries!$I972)</f>
        <v>0</v>
      </c>
      <c r="Z974" s="12">
        <f ca="1">INDEX(S$6:S$6003,UsefulSeries!$I972)</f>
        <v>0</v>
      </c>
      <c r="AA974" s="12">
        <f ca="1">INDEX(T$6:T$6003,UsefulSeries!$I972)</f>
        <v>0</v>
      </c>
      <c r="AB974" s="12">
        <f ca="1">INDEX(U$6:U$6003,UsefulSeries!$I972)</f>
        <v>0</v>
      </c>
      <c r="AC974" s="12">
        <f>INDEX( K$6:K$6003,UsefulSeries!$I972)</f>
        <v>-0.6455102657575128</v>
      </c>
      <c r="AD974" s="12">
        <f>INDEX(L$6:L$6003,UsefulSeries!$I972)</f>
        <v>0.6455102657575128</v>
      </c>
      <c r="AE974" s="12"/>
      <c r="AF974" s="12"/>
      <c r="AG974" s="12"/>
      <c r="AH974" s="12"/>
      <c r="AI974" s="12"/>
      <c r="AJ974" s="12"/>
      <c r="AK974" s="12"/>
      <c r="AL974" s="12"/>
      <c r="AM974" s="12"/>
      <c r="AN974" s="12">
        <f t="shared" ca="1" si="144"/>
        <v>60.553552806191149</v>
      </c>
      <c r="AO974" s="12">
        <f t="shared" ca="1" si="145"/>
        <v>0.66186537805162859</v>
      </c>
      <c r="AP974" s="12">
        <f t="shared" ca="1" si="146"/>
        <v>0</v>
      </c>
      <c r="AQ974" s="12">
        <f t="shared" ca="1" si="147"/>
        <v>0</v>
      </c>
      <c r="AR974" s="12">
        <f t="shared" ca="1" si="148"/>
        <v>0</v>
      </c>
      <c r="AS974" s="12">
        <f t="shared" ca="1" si="149"/>
        <v>0</v>
      </c>
      <c r="AT974" s="12">
        <f t="shared" si="150"/>
        <v>-0.6455102657575128</v>
      </c>
      <c r="AU974" s="12">
        <f t="shared" si="151"/>
        <v>0.6455102657575128</v>
      </c>
      <c r="AV974" s="12"/>
      <c r="AW974" s="12">
        <f ca="1">INDEX(I$6:I$6003,UsefulSeries!$I972)</f>
        <v>1.077796090704611E-2</v>
      </c>
      <c r="AX974" s="12"/>
      <c r="AY974" s="12"/>
      <c r="AZ974" s="12">
        <f t="array" aca="1" ref="AZ974:AZ979" ca="1">MMULT(W974:AB979,AW974:AW979)</f>
        <v>0.66186537805162859</v>
      </c>
      <c r="BA974" s="12"/>
      <c r="BB974" s="12">
        <f t="shared" ca="1" si="152"/>
        <v>0.66186537805162859</v>
      </c>
      <c r="BC974" s="12"/>
      <c r="BD974" s="38">
        <f t="array" aca="1" ref="BD974:BD981" ca="1">MMULT(MINVERSE(AN974:AU981),BB974:BB981)</f>
        <v>9.8098171677607864E-3</v>
      </c>
    </row>
    <row r="975" spans="1:56" x14ac:dyDescent="0.35">
      <c r="A975" s="12">
        <v>0</v>
      </c>
      <c r="B975" s="12">
        <v>0</v>
      </c>
      <c r="C975" s="12">
        <f ca="1">-INDEX('Flow probs &amp; rates'!$M$5:$M$5999,UsefulSeries!$E970,0)*(INDEX('Flow probs &amp; rates'!$O$5:$O$5999,UsefulSeries!$E970,0))/INDEX('Flow probs &amp; rates'!$F$4:$F$5999,UsefulSeries!$E970,0)</f>
        <v>-0.73624554098520223</v>
      </c>
      <c r="D975" s="12">
        <f ca="1">INDEX('Flow probs &amp; rates'!$O$5:$O$5999,UsefulSeries!$E970,0)*(1-INDEX('Flow probs &amp; rates'!$O$5:$O$5999,UsefulSeries!$E970,0))/INDEX('Flow probs &amp; rates'!$F$4:$F$5999,UsefulSeries!$E970,0)</f>
        <v>3.0572282793838008</v>
      </c>
      <c r="E975" s="12">
        <v>0</v>
      </c>
      <c r="F975" s="12">
        <v>0</v>
      </c>
      <c r="G975" s="12"/>
      <c r="H975" s="12"/>
      <c r="I975" s="12">
        <f ca="1">INDEX('Flow probs &amp; rates'!$O$5:$O$5999,UsefulSeries!$E970)</f>
        <v>0.14575813427199574</v>
      </c>
      <c r="J975" s="12"/>
      <c r="K975" s="12"/>
      <c r="L975" s="12">
        <f>-INDEX('Flow probs &amp; rates'!$F$4:$F$5999,UsefulSeries!$E970)</f>
        <v>-4.0727315459295282E-2</v>
      </c>
      <c r="M975" s="12"/>
      <c r="N975" s="12"/>
      <c r="O975" s="12"/>
      <c r="P975" s="12">
        <f ca="1"/>
        <v>0</v>
      </c>
      <c r="Q975" s="12">
        <f ca="1"/>
        <v>0</v>
      </c>
      <c r="R975" s="12">
        <f ca="1"/>
        <v>6.2800180225624599E-2</v>
      </c>
      <c r="S975" s="12">
        <f ca="1"/>
        <v>0.3422172821438958</v>
      </c>
      <c r="T975" s="12">
        <f ca="1"/>
        <v>0</v>
      </c>
      <c r="U975" s="12">
        <f ca="1"/>
        <v>0</v>
      </c>
      <c r="V975" s="12"/>
      <c r="W975" s="12">
        <f ca="1">INDEX(P$7:P$6003,UsefulSeries!$I972)</f>
        <v>0.66186537805162859</v>
      </c>
      <c r="X975" s="12">
        <f ca="1">INDEX(Q$7:Q$6003,UsefulSeries!$I972)</f>
        <v>46.992552882473831</v>
      </c>
      <c r="Y975" s="12">
        <f ca="1">INDEX(R$7:R$6003,UsefulSeries!$I972)</f>
        <v>0</v>
      </c>
      <c r="Z975" s="12">
        <f ca="1">INDEX(S$7:S$6003,UsefulSeries!$I972)</f>
        <v>0</v>
      </c>
      <c r="AA975" s="12">
        <f ca="1">INDEX(T$7:T$6003,UsefulSeries!$I972)</f>
        <v>0</v>
      </c>
      <c r="AB975" s="12">
        <f ca="1">INDEX(U$7:U$6003,UsefulSeries!$I972)</f>
        <v>0</v>
      </c>
      <c r="AC975" s="12">
        <f>INDEX( K$7:K$6003,UsefulSeries!$I972,1)</f>
        <v>-0.6455102657575128</v>
      </c>
      <c r="AD975" s="12">
        <f>INDEX(L$7:L$6003,UsefulSeries!$I972,1)</f>
        <v>0</v>
      </c>
      <c r="AE975" s="12"/>
      <c r="AF975" s="12"/>
      <c r="AG975" s="12"/>
      <c r="AH975" s="12"/>
      <c r="AI975" s="12"/>
      <c r="AJ975" s="12"/>
      <c r="AK975" s="12"/>
      <c r="AL975" s="12"/>
      <c r="AM975" s="12"/>
      <c r="AN975" s="12">
        <f t="shared" ca="1" si="144"/>
        <v>0.66186537805162859</v>
      </c>
      <c r="AO975" s="12">
        <f t="shared" ca="1" si="145"/>
        <v>46.992552882473831</v>
      </c>
      <c r="AP975" s="12">
        <f t="shared" ca="1" si="146"/>
        <v>0</v>
      </c>
      <c r="AQ975" s="12">
        <f t="shared" ca="1" si="147"/>
        <v>0</v>
      </c>
      <c r="AR975" s="12">
        <f t="shared" ca="1" si="148"/>
        <v>0</v>
      </c>
      <c r="AS975" s="12">
        <f t="shared" ca="1" si="149"/>
        <v>0</v>
      </c>
      <c r="AT975" s="12">
        <f t="shared" si="150"/>
        <v>-0.6455102657575128</v>
      </c>
      <c r="AU975" s="12">
        <f t="shared" si="151"/>
        <v>0</v>
      </c>
      <c r="AV975" s="12"/>
      <c r="AW975" s="12">
        <f ca="1">INDEX(I$7:I$6003,UsefulSeries!$I972)</f>
        <v>1.3932671853744879E-2</v>
      </c>
      <c r="AX975" s="12"/>
      <c r="AY975" s="12"/>
      <c r="AZ975" s="12">
        <f ca="1"/>
        <v>0.66186537805162871</v>
      </c>
      <c r="BA975" s="12"/>
      <c r="BB975" s="12">
        <f t="shared" ca="1" si="152"/>
        <v>0.66186537805162871</v>
      </c>
      <c r="BC975" s="12"/>
      <c r="BD975" s="38">
        <f ca="1"/>
        <v>1.3256375138556676E-2</v>
      </c>
    </row>
    <row r="976" spans="1:56" x14ac:dyDescent="0.35">
      <c r="A976" s="12">
        <v>0</v>
      </c>
      <c r="B976" s="12">
        <v>0</v>
      </c>
      <c r="C976" s="12">
        <v>0</v>
      </c>
      <c r="D976" s="12">
        <v>0</v>
      </c>
      <c r="E976" s="12">
        <f ca="1">INDEX('Flow probs &amp; rates'!$P$5:$P$5999,UsefulSeries!$E970,0)*(1-INDEX('Flow probs &amp; rates'!$P$5:$P$5999,UsefulSeries!$E970,0))/INDEX('Flow probs &amp; rates'!$G$4:$G$5999,UsefulSeries!$E970,0)</f>
        <v>7.2763912967088812E-2</v>
      </c>
      <c r="F976" s="12">
        <f ca="1">-INDEX('Flow probs &amp; rates'!$P$5:$P$5999,UsefulSeries!$E970,0)*(INDEX('Flow probs &amp; rates'!$Q$5:$Q$5999,UsefulSeries!$E970,0))/INDEX('Flow probs &amp; rates'!$G$4:$G$5999,UsefulSeries!$E970,0)</f>
        <v>-1.5085045199190491E-3</v>
      </c>
      <c r="G976" s="12"/>
      <c r="H976" s="12"/>
      <c r="I976" s="12">
        <f ca="1">INDEX('Flow probs &amp; rates'!$P$5:$P$5999,UsefulSeries!$E970)</f>
        <v>2.5225193092163502E-2</v>
      </c>
      <c r="J976" s="12"/>
      <c r="K976" s="12">
        <f>INDEX('Flow probs &amp; rates'!$G$4:$G$5999,UsefulSeries!$E970)</f>
        <v>0.33792688879648547</v>
      </c>
      <c r="L976" s="12"/>
      <c r="M976" s="12"/>
      <c r="N976" s="12"/>
      <c r="O976" s="12"/>
      <c r="P976" s="12">
        <f ca="1"/>
        <v>0</v>
      </c>
      <c r="Q976" s="12">
        <f ca="1"/>
        <v>0</v>
      </c>
      <c r="R976" s="12">
        <f ca="1"/>
        <v>0</v>
      </c>
      <c r="S976" s="12">
        <f ca="1"/>
        <v>0</v>
      </c>
      <c r="T976" s="12">
        <f ca="1"/>
        <v>13.750415367763127</v>
      </c>
      <c r="U976" s="12">
        <f ca="1"/>
        <v>0.35401092551263652</v>
      </c>
      <c r="V976" s="12"/>
      <c r="W976" s="12">
        <f ca="1">INDEX(P$8:P$6003,UsefulSeries!$I972)</f>
        <v>0</v>
      </c>
      <c r="X976" s="12">
        <f ca="1">INDEX(Q$8:Q$6003,UsefulSeries!$I972)</f>
        <v>0</v>
      </c>
      <c r="Y976" s="12">
        <f ca="1">INDEX(R$8:R$6003,UsefulSeries!$I972)</f>
        <v>0.14395053144085024</v>
      </c>
      <c r="Z976" s="12">
        <f ca="1">INDEX(S$8:S$6003,UsefulSeries!$I972)</f>
        <v>5.1969712964869678E-2</v>
      </c>
      <c r="AA976" s="12">
        <f ca="1">INDEX(T$8:T$6003,UsefulSeries!$I972)</f>
        <v>0</v>
      </c>
      <c r="AB976" s="12">
        <f ca="1">INDEX(U$8:U$6003,UsefulSeries!$I972)</f>
        <v>0</v>
      </c>
      <c r="AC976" s="12">
        <f>INDEX( K$8:K$6003,UsefulSeries!$I972)</f>
        <v>2.7071567534896021E-2</v>
      </c>
      <c r="AD976" s="12">
        <f>INDEX(L$8:L$6003,UsefulSeries!$I972)</f>
        <v>-2.7071567534896021E-2</v>
      </c>
      <c r="AE976" s="12"/>
      <c r="AF976" s="12"/>
      <c r="AG976" s="12"/>
      <c r="AH976" s="12"/>
      <c r="AI976" s="12"/>
      <c r="AJ976" s="12"/>
      <c r="AK976" s="12"/>
      <c r="AL976" s="12"/>
      <c r="AM976" s="12"/>
      <c r="AN976" s="12">
        <f t="shared" ca="1" si="144"/>
        <v>0</v>
      </c>
      <c r="AO976" s="12">
        <f t="shared" ca="1" si="145"/>
        <v>0</v>
      </c>
      <c r="AP976" s="12">
        <f t="shared" ca="1" si="146"/>
        <v>0.14395053144085024</v>
      </c>
      <c r="AQ976" s="12">
        <f t="shared" ca="1" si="147"/>
        <v>5.1969712964869678E-2</v>
      </c>
      <c r="AR976" s="12">
        <f t="shared" ca="1" si="148"/>
        <v>0</v>
      </c>
      <c r="AS976" s="12">
        <f t="shared" ca="1" si="149"/>
        <v>0</v>
      </c>
      <c r="AT976" s="12">
        <f t="shared" si="150"/>
        <v>2.7071567534896021E-2</v>
      </c>
      <c r="AU976" s="12">
        <f t="shared" si="151"/>
        <v>-2.7071567534896021E-2</v>
      </c>
      <c r="AV976" s="12"/>
      <c r="AW976" s="12">
        <f ca="1">INDEX(I$8:I$6003,UsefulSeries!$I972)</f>
        <v>0.29431753254038889</v>
      </c>
      <c r="AX976" s="12"/>
      <c r="AY976" s="12"/>
      <c r="AZ976" s="12">
        <f ca="1"/>
        <v>5.1969712964869672E-2</v>
      </c>
      <c r="BA976" s="12"/>
      <c r="BB976" s="12">
        <f t="shared" ca="1" si="152"/>
        <v>5.1969712964869672E-2</v>
      </c>
      <c r="BC976" s="12"/>
      <c r="BD976" s="38">
        <f ca="1"/>
        <v>0.31107896963567033</v>
      </c>
    </row>
    <row r="977" spans="1:56" x14ac:dyDescent="0.35">
      <c r="A977" s="12">
        <v>0</v>
      </c>
      <c r="B977" s="12">
        <v>0</v>
      </c>
      <c r="C977" s="12">
        <v>0</v>
      </c>
      <c r="D977" s="12">
        <v>0</v>
      </c>
      <c r="E977" s="12">
        <f ca="1">-INDEX('Flow probs &amp; rates'!$P$5:$P$5999,UsefulSeries!$E970,0)*(INDEX('Flow probs &amp; rates'!$Q$5:$Q$5999,UsefulSeries!$E970,0))/INDEX('Flow probs &amp; rates'!$G$4:$G$5999,UsefulSeries!$E970,0)</f>
        <v>-1.5085045199190491E-3</v>
      </c>
      <c r="F977" s="12">
        <f ca="1">INDEX('Flow probs &amp; rates'!$Q$5:$Q$5999,UsefulSeries!$E970,0)*(1-INDEX('Flow probs &amp; rates'!$Q$5:$Q$5999,UsefulSeries!$E970,0))/INDEX('Flow probs &amp; rates'!$G$4:$G$5999,UsefulSeries!$E970,0)</f>
        <v>5.8593004447526915E-2</v>
      </c>
      <c r="G977" s="12"/>
      <c r="H977" s="12"/>
      <c r="I977" s="12">
        <f ca="1">INDEX('Flow probs &amp; rates'!$Q$5:$Q$5999,UsefulSeries!$E970)</f>
        <v>2.0208536651798489E-2</v>
      </c>
      <c r="J977" s="12"/>
      <c r="K977" s="12"/>
      <c r="L977" s="12">
        <f>INDEX('Flow probs &amp; rates'!$G$4:$G$5999,UsefulSeries!$E970)</f>
        <v>0.33792688879648547</v>
      </c>
      <c r="M977" s="12"/>
      <c r="N977" s="12"/>
      <c r="O977" s="12"/>
      <c r="P977" s="12">
        <f ca="1"/>
        <v>0</v>
      </c>
      <c r="Q977" s="12">
        <f ca="1"/>
        <v>0</v>
      </c>
      <c r="R977" s="12">
        <f ca="1"/>
        <v>0</v>
      </c>
      <c r="S977" s="12">
        <f ca="1"/>
        <v>0</v>
      </c>
      <c r="T977" s="12">
        <f ca="1"/>
        <v>0.35401092551263647</v>
      </c>
      <c r="U977" s="12">
        <f ca="1"/>
        <v>17.075998005483179</v>
      </c>
      <c r="V977" s="12"/>
      <c r="W977" s="12">
        <f ca="1">INDEX(P$9:P$6003,UsefulSeries!$I972)</f>
        <v>0</v>
      </c>
      <c r="X977" s="12">
        <f ca="1">INDEX(Q$9:Q$6003,UsefulSeries!$I972)</f>
        <v>0</v>
      </c>
      <c r="Y977" s="12">
        <f ca="1">INDEX(R$9:R$6003,UsefulSeries!$I972)</f>
        <v>5.1969712964869678E-2</v>
      </c>
      <c r="Z977" s="12">
        <f ca="1">INDEX(S$9:S$6003,UsefulSeries!$I972)</f>
        <v>0.19848307919897148</v>
      </c>
      <c r="AA977" s="12">
        <f ca="1">INDEX(T$9:T$6003,UsefulSeries!$I972)</f>
        <v>0</v>
      </c>
      <c r="AB977" s="12">
        <f ca="1">INDEX(U$9:U$6003,UsefulSeries!$I972)</f>
        <v>0</v>
      </c>
      <c r="AC977" s="12">
        <f>INDEX( K$9:K$6003,UsefulSeries!$I972)</f>
        <v>0</v>
      </c>
      <c r="AD977" s="12">
        <f>INDEX(L$9:L$6003,UsefulSeries!$I972)</f>
        <v>-2.7071567534896021E-2</v>
      </c>
      <c r="AE977" s="12"/>
      <c r="AF977" s="12"/>
      <c r="AG977" s="12"/>
      <c r="AH977" s="12"/>
      <c r="AI977" s="12"/>
      <c r="AJ977" s="12"/>
      <c r="AK977" s="12"/>
      <c r="AL977" s="12"/>
      <c r="AM977" s="12"/>
      <c r="AN977" s="12">
        <f t="shared" ca="1" si="144"/>
        <v>0</v>
      </c>
      <c r="AO977" s="12">
        <f t="shared" ca="1" si="145"/>
        <v>0</v>
      </c>
      <c r="AP977" s="12">
        <f t="shared" ca="1" si="146"/>
        <v>5.1969712964869678E-2</v>
      </c>
      <c r="AQ977" s="12">
        <f t="shared" ca="1" si="147"/>
        <v>0.19848307919897148</v>
      </c>
      <c r="AR977" s="12">
        <f t="shared" ca="1" si="148"/>
        <v>0</v>
      </c>
      <c r="AS977" s="12">
        <f t="shared" ca="1" si="149"/>
        <v>0</v>
      </c>
      <c r="AT977" s="12">
        <f t="shared" si="150"/>
        <v>0</v>
      </c>
      <c r="AU977" s="12">
        <f t="shared" si="151"/>
        <v>-2.7071567534896021E-2</v>
      </c>
      <c r="AV977" s="12"/>
      <c r="AW977" s="12">
        <f ca="1">INDEX(I$9:I$6003,UsefulSeries!$I972)</f>
        <v>0.18477199883347548</v>
      </c>
      <c r="AX977" s="12"/>
      <c r="AY977" s="12"/>
      <c r="AZ977" s="12">
        <f ca="1"/>
        <v>5.1969712964869678E-2</v>
      </c>
      <c r="BA977" s="12"/>
      <c r="BB977" s="12">
        <f t="shared" ca="1" si="152"/>
        <v>5.1969712964869678E-2</v>
      </c>
      <c r="BC977" s="12"/>
      <c r="BD977" s="38">
        <f ca="1"/>
        <v>0.18601435601300409</v>
      </c>
    </row>
    <row r="978" spans="1:56" x14ac:dyDescent="0.35">
      <c r="A978" s="12">
        <f ca="1">INDEX('Flow probs &amp; rates'!$K$5:$K$5999,UsefulSeries!$E976,0)*(1-INDEX('Flow probs &amp; rates'!$K$5:$K$5999,UsefulSeries!$E976,0))/INDEX('Flow probs &amp; rates'!$E$4:$E$5999,UsefulSeries!$E976,0)</f>
        <v>1.9303740515055779E-2</v>
      </c>
      <c r="B978" s="12">
        <f ca="1">-INDEX('Flow probs &amp; rates'!$K$5:$K$5999,UsefulSeries!$E976,0)*(INDEX('Flow probs &amp; rates'!$L$5:$L$5999,UsefulSeries!$E976,0))/INDEX('Flow probs &amp; rates'!$E$4:$E$5999,UsefulSeries!$E976,0)</f>
        <v>-2.7422444379548137E-4</v>
      </c>
      <c r="C978" s="12">
        <v>0</v>
      </c>
      <c r="D978" s="12">
        <v>0</v>
      </c>
      <c r="E978" s="12">
        <v>0</v>
      </c>
      <c r="F978" s="12">
        <v>0</v>
      </c>
      <c r="G978" s="12"/>
      <c r="H978" s="12"/>
      <c r="I978" s="12">
        <f ca="1">INDEX('Flow probs &amp; rates'!$K$5:$K$5999,UsefulSeries!$E976)</f>
        <v>1.2134266587801128E-2</v>
      </c>
      <c r="J978" s="12"/>
      <c r="K978" s="12">
        <f>-INDEX('Flow probs &amp; rates'!$E$4:$E$5999,UsefulSeries!$E976)</f>
        <v>-0.62096908901298831</v>
      </c>
      <c r="L978" s="12">
        <f>INDEX('Flow probs &amp; rates'!$E$4:$E$5999,UsefulSeries!$E976)</f>
        <v>0.62096908901298831</v>
      </c>
      <c r="M978" s="12"/>
      <c r="N978" s="12"/>
      <c r="O978" s="12"/>
      <c r="P978" s="12">
        <f t="array" aca="1" ref="P978:U983" ca="1">MINVERSE(A978:F983)</f>
        <v>51.812489906559129</v>
      </c>
      <c r="Q978" s="12">
        <f ca="1"/>
        <v>0.63765502718837641</v>
      </c>
      <c r="R978" s="12">
        <f ca="1"/>
        <v>0</v>
      </c>
      <c r="S978" s="12">
        <f ca="1"/>
        <v>0</v>
      </c>
      <c r="T978" s="12">
        <f ca="1"/>
        <v>0</v>
      </c>
      <c r="U978" s="12">
        <f ca="1"/>
        <v>0</v>
      </c>
      <c r="V978" s="12"/>
      <c r="W978" s="12">
        <f ca="1">INDEX(P$10:P$6003,UsefulSeries!$I972)</f>
        <v>0</v>
      </c>
      <c r="X978" s="12">
        <f ca="1">INDEX(Q$10:Q$6003,UsefulSeries!$I972)</f>
        <v>0</v>
      </c>
      <c r="Y978" s="12">
        <f ca="1">INDEX(R$10:R$6003,UsefulSeries!$I972)</f>
        <v>0</v>
      </c>
      <c r="Z978" s="12">
        <f ca="1">INDEX(S$10:S$6003,UsefulSeries!$I972)</f>
        <v>0</v>
      </c>
      <c r="AA978" s="12">
        <f ca="1">INDEX(T$10:T$6003,UsefulSeries!$I972)</f>
        <v>13.735178876032641</v>
      </c>
      <c r="AB978" s="12">
        <f ca="1">INDEX(U$10:U$6003,UsefulSeries!$I972)</f>
        <v>0.34222517570688904</v>
      </c>
      <c r="AC978" s="12">
        <f>INDEX( K$10:K$6003,UsefulSeries!$I972)</f>
        <v>0.32741816670759116</v>
      </c>
      <c r="AD978" s="12">
        <f>INDEX(L$10:L$6003,UsefulSeries!$I972)</f>
        <v>0</v>
      </c>
      <c r="AE978" s="12"/>
      <c r="AF978" s="12"/>
      <c r="AG978" s="12"/>
      <c r="AH978" s="12"/>
      <c r="AI978" s="12"/>
      <c r="AJ978" s="12"/>
      <c r="AK978" s="12"/>
      <c r="AL978" s="12"/>
      <c r="AM978" s="12"/>
      <c r="AN978" s="12">
        <f t="shared" ca="1" si="144"/>
        <v>0</v>
      </c>
      <c r="AO978" s="12">
        <f t="shared" ca="1" si="145"/>
        <v>0</v>
      </c>
      <c r="AP978" s="12">
        <f t="shared" ca="1" si="146"/>
        <v>0</v>
      </c>
      <c r="AQ978" s="12">
        <f t="shared" ca="1" si="147"/>
        <v>0</v>
      </c>
      <c r="AR978" s="12">
        <f t="shared" ca="1" si="148"/>
        <v>13.735178876032641</v>
      </c>
      <c r="AS978" s="12">
        <f t="shared" ca="1" si="149"/>
        <v>0.34222517570688904</v>
      </c>
      <c r="AT978" s="12">
        <f t="shared" si="150"/>
        <v>0.32741816670759116</v>
      </c>
      <c r="AU978" s="12">
        <f t="shared" si="151"/>
        <v>0</v>
      </c>
      <c r="AV978" s="12"/>
      <c r="AW978" s="12">
        <f ca="1">INDEX(I$10:I$6003,UsefulSeries!$I972)</f>
        <v>2.4447046860143141E-2</v>
      </c>
      <c r="AX978" s="12"/>
      <c r="AY978" s="12"/>
      <c r="AZ978" s="12">
        <f ca="1"/>
        <v>0.34222517570688904</v>
      </c>
      <c r="BA978" s="12"/>
      <c r="BB978" s="12">
        <f t="shared" ca="1" si="152"/>
        <v>0.34222517570688904</v>
      </c>
      <c r="BC978" s="12"/>
      <c r="BD978" s="38">
        <f ca="1"/>
        <v>2.5663912206791865E-2</v>
      </c>
    </row>
    <row r="979" spans="1:56" x14ac:dyDescent="0.35">
      <c r="A979" s="12">
        <f ca="1">-INDEX('Flow probs &amp; rates'!$K$5:$K$5999,UsefulSeries!$E976,0)*(INDEX('Flow probs &amp; rates'!$L$5:$L$5999,UsefulSeries!$E976,0))/INDEX('Flow probs &amp; rates'!$E$4:$E$5999,UsefulSeries!$E976,0)</f>
        <v>-2.7422444379548137E-4</v>
      </c>
      <c r="B979" s="12">
        <f ca="1">INDEX('Flow probs &amp; rates'!$L$5:$L$5999,UsefulSeries!$E976,0)*(1-INDEX('Flow probs &amp; rates'!$L$5:$L$5999,UsefulSeries!$E976,0))/INDEX('Flow probs &amp; rates'!$E$4:$E$5999,UsefulSeries!$E976,0)</f>
        <v>2.228203436101471E-2</v>
      </c>
      <c r="C979" s="12">
        <v>0</v>
      </c>
      <c r="D979" s="12">
        <v>0</v>
      </c>
      <c r="E979" s="12">
        <v>0</v>
      </c>
      <c r="F979" s="12">
        <v>0</v>
      </c>
      <c r="G979" s="12"/>
      <c r="H979" s="12"/>
      <c r="I979" s="12">
        <f ca="1">INDEX('Flow probs &amp; rates'!$L$5:$L$5999,UsefulSeries!$E976)</f>
        <v>1.4033390631121044E-2</v>
      </c>
      <c r="J979" s="12"/>
      <c r="K979" s="12">
        <f>-INDEX('Flow probs &amp; rates'!$E$4:$E$5999,UsefulSeries!$E976)</f>
        <v>-0.62096908901298831</v>
      </c>
      <c r="L979" s="12"/>
      <c r="M979" s="12"/>
      <c r="N979" s="12"/>
      <c r="O979" s="12"/>
      <c r="P979" s="12">
        <f ca="1"/>
        <v>0.63765502718837641</v>
      </c>
      <c r="Q979" s="12">
        <f ca="1"/>
        <v>44.887053147404664</v>
      </c>
      <c r="R979" s="12">
        <f ca="1"/>
        <v>0</v>
      </c>
      <c r="S979" s="12">
        <f ca="1"/>
        <v>0</v>
      </c>
      <c r="T979" s="12">
        <f ca="1"/>
        <v>0</v>
      </c>
      <c r="U979" s="12">
        <f ca="1"/>
        <v>0</v>
      </c>
      <c r="V979" s="12"/>
      <c r="W979" s="12">
        <f ca="1">INDEX(P$11:P$6003,UsefulSeries!$I972)</f>
        <v>0</v>
      </c>
      <c r="X979" s="12">
        <f ca="1">INDEX(Q$11:Q$6003,UsefulSeries!$I972)</f>
        <v>0</v>
      </c>
      <c r="Y979" s="12">
        <f ca="1">INDEX(R$11:R$6003,UsefulSeries!$I972)</f>
        <v>0</v>
      </c>
      <c r="Z979" s="12">
        <f ca="1">INDEX(S$11:S$6003,UsefulSeries!$I972)</f>
        <v>0</v>
      </c>
      <c r="AA979" s="12">
        <f ca="1">INDEX(T$11:T$6003,UsefulSeries!$I972)</f>
        <v>0.34222517570688904</v>
      </c>
      <c r="AB979" s="12">
        <f ca="1">INDEX(U$11:U$6003,UsefulSeries!$I972)</f>
        <v>17.739749391461455</v>
      </c>
      <c r="AC979" s="12">
        <f>INDEX( K$11:K$6003,UsefulSeries!$I972)</f>
        <v>0</v>
      </c>
      <c r="AD979" s="12">
        <f>INDEX(L$11:L$6003,UsefulSeries!$I972)</f>
        <v>0.32741816670759116</v>
      </c>
      <c r="AE979" s="12"/>
      <c r="AF979" s="12"/>
      <c r="AG979" s="12"/>
      <c r="AH979" s="12"/>
      <c r="AI979" s="12"/>
      <c r="AJ979" s="12"/>
      <c r="AK979" s="12"/>
      <c r="AL979" s="12"/>
      <c r="AM979" s="12"/>
      <c r="AN979" s="12">
        <f t="shared" ca="1" si="144"/>
        <v>0</v>
      </c>
      <c r="AO979" s="12">
        <f t="shared" ca="1" si="145"/>
        <v>0</v>
      </c>
      <c r="AP979" s="12">
        <f t="shared" ca="1" si="146"/>
        <v>0</v>
      </c>
      <c r="AQ979" s="12">
        <f t="shared" ca="1" si="147"/>
        <v>0</v>
      </c>
      <c r="AR979" s="12">
        <f t="shared" ca="1" si="148"/>
        <v>0.34222517570688904</v>
      </c>
      <c r="AS979" s="12">
        <f t="shared" ca="1" si="149"/>
        <v>17.739749391461455</v>
      </c>
      <c r="AT979" s="12">
        <f t="shared" si="150"/>
        <v>0</v>
      </c>
      <c r="AU979" s="12">
        <f t="shared" si="151"/>
        <v>0.32741816670759116</v>
      </c>
      <c r="AV979" s="12"/>
      <c r="AW979" s="12">
        <f ca="1">INDEX(I$11:I$6003,UsefulSeries!$I972)</f>
        <v>1.881981382219277E-2</v>
      </c>
      <c r="AX979" s="12"/>
      <c r="AY979" s="12"/>
      <c r="AZ979" s="12">
        <f ca="1"/>
        <v>0.3422251757068891</v>
      </c>
      <c r="BA979" s="12"/>
      <c r="BB979" s="12">
        <f t="shared" ca="1" si="152"/>
        <v>0.3422251757068891</v>
      </c>
      <c r="BC979" s="12"/>
      <c r="BD979" s="38">
        <f ca="1"/>
        <v>1.8034335154582679E-2</v>
      </c>
    </row>
    <row r="980" spans="1:56" x14ac:dyDescent="0.35">
      <c r="A980" s="12">
        <v>0</v>
      </c>
      <c r="B980" s="12">
        <v>0</v>
      </c>
      <c r="C980" s="12">
        <f ca="1">INDEX('Flow probs &amp; rates'!$M$5:$M$5999,UsefulSeries!$E976,0)*(1-INDEX('Flow probs &amp; rates'!$M$5:$M$5999,UsefulSeries!$E976,0))/INDEX('Flow probs &amp; rates'!$F$4:$F$5999,UsefulSeries!$E976,0)</f>
        <v>4.0988041388304914</v>
      </c>
      <c r="D980" s="12">
        <f ca="1">-INDEX('Flow probs &amp; rates'!$M$5:$M$5999,UsefulSeries!$E976,0)*(INDEX('Flow probs &amp; rates'!$O$5:$O$5999,UsefulSeries!$E976,0))/INDEX('Flow probs &amp; rates'!$F$4:$F$5999,UsefulSeries!$E976,0)</f>
        <v>-0.72911270922376636</v>
      </c>
      <c r="E980" s="12">
        <v>0</v>
      </c>
      <c r="F980" s="12">
        <v>0</v>
      </c>
      <c r="G980" s="12"/>
      <c r="H980" s="12"/>
      <c r="I980" s="12">
        <f ca="1">INDEX('Flow probs &amp; rates'!$M$5:$M$5999,UsefulSeries!$E976)</f>
        <v>0.20778968987998397</v>
      </c>
      <c r="J980" s="12"/>
      <c r="K980" s="12">
        <f>INDEX('Flow probs &amp; rates'!$F$4:$F$5999,UsefulSeries!$E976)</f>
        <v>4.0161259012130544E-2</v>
      </c>
      <c r="L980" s="12">
        <f>-INDEX('Flow probs &amp; rates'!$F$4:$F$5999,UsefulSeries!$E976)</f>
        <v>-4.0161259012130544E-2</v>
      </c>
      <c r="M980" s="12"/>
      <c r="N980" s="12"/>
      <c r="O980" s="12"/>
      <c r="P980" s="12">
        <f ca="1"/>
        <v>0</v>
      </c>
      <c r="Q980" s="12">
        <f ca="1"/>
        <v>0</v>
      </c>
      <c r="R980" s="12">
        <f ca="1"/>
        <v>0.2549427089486353</v>
      </c>
      <c r="S980" s="12">
        <f ca="1"/>
        <v>6.1664307910898226E-2</v>
      </c>
      <c r="T980" s="12">
        <f ca="1"/>
        <v>0</v>
      </c>
      <c r="U980" s="12">
        <f ca="1"/>
        <v>0</v>
      </c>
      <c r="V980" s="12"/>
      <c r="W980" s="12"/>
      <c r="X980" s="12"/>
      <c r="Y980" s="12"/>
      <c r="Z980" s="12"/>
      <c r="AA980" s="12"/>
      <c r="AB980" s="12"/>
      <c r="AC980" s="12"/>
      <c r="AD980" s="12"/>
      <c r="AE980" s="12">
        <f t="array" ref="AE980:AJ981">TRANSPOSE(AC974:AD979)</f>
        <v>-0.6455102657575128</v>
      </c>
      <c r="AF980" s="12">
        <v>-0.6455102657575128</v>
      </c>
      <c r="AG980" s="12">
        <v>2.7071567534896021E-2</v>
      </c>
      <c r="AH980" s="12">
        <v>0</v>
      </c>
      <c r="AI980" s="12">
        <v>0.32741816670759116</v>
      </c>
      <c r="AJ980" s="12">
        <v>0</v>
      </c>
      <c r="AK980" s="12"/>
      <c r="AL980" s="12"/>
      <c r="AM980" s="12"/>
      <c r="AN980" s="12">
        <f t="shared" si="144"/>
        <v>-0.6455102657575128</v>
      </c>
      <c r="AO980" s="12">
        <f t="shared" si="145"/>
        <v>-0.6455102657575128</v>
      </c>
      <c r="AP980" s="12">
        <f t="shared" si="146"/>
        <v>2.7071567534896021E-2</v>
      </c>
      <c r="AQ980" s="12">
        <f t="shared" si="147"/>
        <v>0</v>
      </c>
      <c r="AR980" s="12">
        <f t="shared" si="148"/>
        <v>0.32741816670759116</v>
      </c>
      <c r="AS980" s="12">
        <f t="shared" si="149"/>
        <v>0</v>
      </c>
      <c r="AT980" s="12">
        <f t="shared" si="150"/>
        <v>0</v>
      </c>
      <c r="AU980" s="12">
        <f t="shared" si="151"/>
        <v>0</v>
      </c>
      <c r="AV980" s="12"/>
      <c r="AW980" s="12"/>
      <c r="AX980" s="12">
        <f>INDEX($N$6:$N$6003,UsefulSeries!$K972)</f>
        <v>1.9347624948053976E-3</v>
      </c>
      <c r="AY980" s="12"/>
      <c r="AZ980" s="12"/>
      <c r="BA980" s="12"/>
      <c r="BB980" s="12">
        <f t="shared" si="152"/>
        <v>1.9347624948053976E-3</v>
      </c>
      <c r="BC980" s="12"/>
      <c r="BD980" s="38">
        <f ca="1"/>
        <v>-5.0226451374383904E-2</v>
      </c>
    </row>
    <row r="981" spans="1:56" x14ac:dyDescent="0.35">
      <c r="A981" s="12">
        <v>0</v>
      </c>
      <c r="B981" s="12">
        <v>0</v>
      </c>
      <c r="C981" s="12">
        <f ca="1">-INDEX('Flow probs &amp; rates'!$M$5:$M$5999,UsefulSeries!$E976,0)*(INDEX('Flow probs &amp; rates'!$O$5:$O$5999,UsefulSeries!$E976,0))/INDEX('Flow probs &amp; rates'!$F$4:$F$5999,UsefulSeries!$E976,0)</f>
        <v>-0.72911270922376636</v>
      </c>
      <c r="D981" s="12">
        <f ca="1">INDEX('Flow probs &amp; rates'!$O$5:$O$5999,UsefulSeries!$E976,0)*(1-INDEX('Flow probs &amp; rates'!$O$5:$O$5999,UsefulSeries!$E976,0))/INDEX('Flow probs &amp; rates'!$F$4:$F$5999,UsefulSeries!$E976,0)</f>
        <v>3.0144175052929403</v>
      </c>
      <c r="E981" s="12">
        <v>0</v>
      </c>
      <c r="F981" s="12">
        <v>0</v>
      </c>
      <c r="G981" s="12"/>
      <c r="H981" s="12"/>
      <c r="I981" s="12">
        <f ca="1">INDEX('Flow probs &amp; rates'!$O$5:$O$5999,UsefulSeries!$E976)</f>
        <v>0.14092173861506205</v>
      </c>
      <c r="J981" s="12"/>
      <c r="K981" s="12"/>
      <c r="L981" s="12">
        <f>-INDEX('Flow probs &amp; rates'!$F$4:$F$5999,UsefulSeries!$E976)</f>
        <v>-4.0161259012130544E-2</v>
      </c>
      <c r="M981" s="12"/>
      <c r="N981" s="12"/>
      <c r="O981" s="12"/>
      <c r="P981" s="12">
        <f ca="1"/>
        <v>0</v>
      </c>
      <c r="Q981" s="12">
        <f ca="1"/>
        <v>0</v>
      </c>
      <c r="R981" s="12">
        <f ca="1"/>
        <v>6.166430791089824E-2</v>
      </c>
      <c r="S981" s="12">
        <f ca="1"/>
        <v>0.34665411435824794</v>
      </c>
      <c r="T981" s="12">
        <f ca="1"/>
        <v>0</v>
      </c>
      <c r="U981" s="12">
        <f ca="1"/>
        <v>0</v>
      </c>
      <c r="V981" s="12"/>
      <c r="W981" s="12"/>
      <c r="X981" s="12"/>
      <c r="Y981" s="12"/>
      <c r="Z981" s="12"/>
      <c r="AA981" s="12"/>
      <c r="AB981" s="12"/>
      <c r="AC981" s="12"/>
      <c r="AD981" s="12"/>
      <c r="AE981" s="12">
        <v>0.6455102657575128</v>
      </c>
      <c r="AF981" s="12">
        <v>0</v>
      </c>
      <c r="AG981" s="12">
        <v>-2.7071567534896021E-2</v>
      </c>
      <c r="AH981" s="12">
        <v>-2.7071567534896021E-2</v>
      </c>
      <c r="AI981" s="12">
        <v>0</v>
      </c>
      <c r="AJ981" s="12">
        <v>0.32741816670759116</v>
      </c>
      <c r="AK981" s="12"/>
      <c r="AL981" s="12"/>
      <c r="AM981" s="12"/>
      <c r="AN981" s="12">
        <f t="shared" si="144"/>
        <v>0.6455102657575128</v>
      </c>
      <c r="AO981" s="12">
        <f t="shared" si="145"/>
        <v>0</v>
      </c>
      <c r="AP981" s="12">
        <f t="shared" si="146"/>
        <v>-2.7071567534896021E-2</v>
      </c>
      <c r="AQ981" s="12">
        <f t="shared" si="147"/>
        <v>-2.7071567534896021E-2</v>
      </c>
      <c r="AR981" s="12">
        <f t="shared" si="148"/>
        <v>0</v>
      </c>
      <c r="AS981" s="12">
        <f t="shared" si="149"/>
        <v>0.32741816670759116</v>
      </c>
      <c r="AT981" s="12">
        <f t="shared" si="150"/>
        <v>0</v>
      </c>
      <c r="AU981" s="12">
        <f t="shared" si="151"/>
        <v>0</v>
      </c>
      <c r="AV981" s="12"/>
      <c r="AW981" s="12"/>
      <c r="AX981" s="12">
        <f>INDEX('Margin error adjustment'!N$7:N$6003,UsefulSeries!$K972)</f>
        <v>-1.2199888953465486E-3</v>
      </c>
      <c r="AY981" s="12"/>
      <c r="AZ981" s="12"/>
      <c r="BA981" s="12"/>
      <c r="BB981" s="12">
        <f t="shared" si="152"/>
        <v>-1.2199888953465486E-3</v>
      </c>
      <c r="BC981" s="12"/>
      <c r="BD981" s="38">
        <f ca="1"/>
        <v>4.1285897158986722E-2</v>
      </c>
    </row>
    <row r="982" spans="1:56" x14ac:dyDescent="0.35">
      <c r="A982" s="12">
        <v>0</v>
      </c>
      <c r="B982" s="12">
        <v>0</v>
      </c>
      <c r="C982" s="12">
        <v>0</v>
      </c>
      <c r="D982" s="12">
        <v>0</v>
      </c>
      <c r="E982" s="12">
        <f ca="1">INDEX('Flow probs &amp; rates'!$P$5:$P$5999,UsefulSeries!$E976,0)*(1-INDEX('Flow probs &amp; rates'!$P$5:$P$5999,UsefulSeries!$E976,0))/INDEX('Flow probs &amp; rates'!$G$4:$G$5999,UsefulSeries!$E976,0)</f>
        <v>7.47112354009659E-2</v>
      </c>
      <c r="F982" s="12">
        <f ca="1">-INDEX('Flow probs &amp; rates'!$P$5:$P$5999,UsefulSeries!$E976,0)*(INDEX('Flow probs &amp; rates'!$Q$5:$Q$5999,UsefulSeries!$E976,0))/INDEX('Flow probs &amp; rates'!$G$4:$G$5999,UsefulSeries!$E976,0)</f>
        <v>-1.5449583965537897E-3</v>
      </c>
      <c r="G982" s="12"/>
      <c r="H982" s="12"/>
      <c r="I982" s="12">
        <f ca="1">INDEX('Flow probs &amp; rates'!$P$5:$P$5999,UsefulSeries!$E976)</f>
        <v>2.599300673823254E-2</v>
      </c>
      <c r="J982" s="12"/>
      <c r="K982" s="12">
        <f>INDEX('Flow probs &amp; rates'!$G$4:$G$5999,UsefulSeries!$E976)</f>
        <v>0.33886965197488117</v>
      </c>
      <c r="L982" s="12"/>
      <c r="M982" s="12"/>
      <c r="N982" s="12"/>
      <c r="O982" s="12"/>
      <c r="P982" s="12">
        <f ca="1"/>
        <v>0</v>
      </c>
      <c r="Q982" s="12">
        <f ca="1"/>
        <v>0</v>
      </c>
      <c r="R982" s="12">
        <f ca="1"/>
        <v>0</v>
      </c>
      <c r="S982" s="12">
        <f ca="1"/>
        <v>0</v>
      </c>
      <c r="T982" s="12">
        <f ca="1"/>
        <v>13.39221411081631</v>
      </c>
      <c r="U982" s="12">
        <f ca="1"/>
        <v>0.35525938728118006</v>
      </c>
      <c r="V982" s="12"/>
      <c r="W982" s="12">
        <f ca="1">INDEX(P$6:P$6003,UsefulSeries!$I980)</f>
        <v>57.606167482669235</v>
      </c>
      <c r="X982" s="12">
        <f ca="1">INDEX(Q$6:Q$6003,UsefulSeries!$I980)</f>
        <v>0.66483848518132216</v>
      </c>
      <c r="Y982" s="12">
        <f ca="1">INDEX(R$6:R$6003,UsefulSeries!$I980)</f>
        <v>0</v>
      </c>
      <c r="Z982" s="12">
        <f ca="1">INDEX(S$6:S$6003,UsefulSeries!$I980)</f>
        <v>0</v>
      </c>
      <c r="AA982" s="12">
        <f ca="1">INDEX(T$6:T$6003,UsefulSeries!$I980)</f>
        <v>0</v>
      </c>
      <c r="AB982" s="12">
        <f ca="1">INDEX(U$6:U$6003,UsefulSeries!$I980)</f>
        <v>0</v>
      </c>
      <c r="AC982" s="12">
        <f>INDEX( K$6:K$6003,UsefulSeries!$I980)</f>
        <v>-0.6474450282523182</v>
      </c>
      <c r="AD982" s="12">
        <f>INDEX(L$6:L$6003,UsefulSeries!$I980)</f>
        <v>0.6474450282523182</v>
      </c>
      <c r="AE982" s="12"/>
      <c r="AF982" s="12"/>
      <c r="AG982" s="12"/>
      <c r="AH982" s="12"/>
      <c r="AI982" s="12"/>
      <c r="AJ982" s="12"/>
      <c r="AK982" s="12"/>
      <c r="AL982" s="12"/>
      <c r="AM982" s="12"/>
      <c r="AN982" s="12">
        <f t="shared" ca="1" si="144"/>
        <v>57.606167482669235</v>
      </c>
      <c r="AO982" s="12">
        <f t="shared" ca="1" si="145"/>
        <v>0.66483848518132216</v>
      </c>
      <c r="AP982" s="12">
        <f t="shared" ca="1" si="146"/>
        <v>0</v>
      </c>
      <c r="AQ982" s="12">
        <f t="shared" ca="1" si="147"/>
        <v>0</v>
      </c>
      <c r="AR982" s="12">
        <f t="shared" ca="1" si="148"/>
        <v>0</v>
      </c>
      <c r="AS982" s="12">
        <f t="shared" ca="1" si="149"/>
        <v>0</v>
      </c>
      <c r="AT982" s="12">
        <f t="shared" si="150"/>
        <v>-0.6474450282523182</v>
      </c>
      <c r="AU982" s="12">
        <f t="shared" si="151"/>
        <v>0.6474450282523182</v>
      </c>
      <c r="AV982" s="12"/>
      <c r="AW982" s="12">
        <f ca="1">INDEX(I$6:I$6003,UsefulSeries!$I980)</f>
        <v>1.1370388427022515E-2</v>
      </c>
      <c r="AX982" s="12"/>
      <c r="AY982" s="12"/>
      <c r="AZ982" s="12">
        <f t="array" aca="1" ref="AZ982:AZ987" ca="1">MMULT(W982:AB987,AW982:AW987)</f>
        <v>0.66483848518132216</v>
      </c>
      <c r="BA982" s="12"/>
      <c r="BB982" s="12">
        <f t="shared" ca="1" si="152"/>
        <v>0.66483848518132216</v>
      </c>
      <c r="BC982" s="12"/>
      <c r="BD982" s="38">
        <f t="array" aca="1" ref="BD982:BD989" ca="1">MMULT(MINVERSE(AN982:AU989),BB982:BB989)</f>
        <v>1.1740535962004008E-2</v>
      </c>
    </row>
    <row r="983" spans="1:56" x14ac:dyDescent="0.35">
      <c r="A983" s="12">
        <v>0</v>
      </c>
      <c r="B983" s="12">
        <v>0</v>
      </c>
      <c r="C983" s="12">
        <v>0</v>
      </c>
      <c r="D983" s="12">
        <v>0</v>
      </c>
      <c r="E983" s="12">
        <f ca="1">-INDEX('Flow probs &amp; rates'!$P$5:$P$5999,UsefulSeries!$E976,0)*(INDEX('Flow probs &amp; rates'!$Q$5:$Q$5999,UsefulSeries!$E976,0))/INDEX('Flow probs &amp; rates'!$G$4:$G$5999,UsefulSeries!$E976,0)</f>
        <v>-1.5449583965537897E-3</v>
      </c>
      <c r="F983" s="12">
        <f ca="1">INDEX('Flow probs &amp; rates'!$Q$5:$Q$5999,UsefulSeries!$E976,0)*(1-INDEX('Flow probs &amp; rates'!$Q$5:$Q$5999,UsefulSeries!$E976,0))/INDEX('Flow probs &amp; rates'!$G$4:$G$5999,UsefulSeries!$E976,0)</f>
        <v>5.8240300973597621E-2</v>
      </c>
      <c r="G983" s="12"/>
      <c r="H983" s="12"/>
      <c r="I983" s="12">
        <f ca="1">INDEX('Flow probs &amp; rates'!$Q$5:$Q$5999,UsefulSeries!$E976)</f>
        <v>2.014155266561719E-2</v>
      </c>
      <c r="J983" s="12"/>
      <c r="K983" s="12"/>
      <c r="L983" s="12">
        <f>INDEX('Flow probs &amp; rates'!$G$4:$G$5999,UsefulSeries!$E976)</f>
        <v>0.33886965197488117</v>
      </c>
      <c r="M983" s="12"/>
      <c r="N983" s="12"/>
      <c r="O983" s="12"/>
      <c r="P983" s="12">
        <f ca="1"/>
        <v>0</v>
      </c>
      <c r="Q983" s="12">
        <f ca="1"/>
        <v>0</v>
      </c>
      <c r="R983" s="12">
        <f ca="1"/>
        <v>0</v>
      </c>
      <c r="S983" s="12">
        <f ca="1"/>
        <v>0</v>
      </c>
      <c r="T983" s="12">
        <f ca="1"/>
        <v>0.35525938728118001</v>
      </c>
      <c r="U983" s="12">
        <f ca="1"/>
        <v>17.179665012839109</v>
      </c>
      <c r="V983" s="12"/>
      <c r="W983" s="12">
        <f ca="1">INDEX(P$7:P$6003,UsefulSeries!$I980)</f>
        <v>0.66483848518132227</v>
      </c>
      <c r="X983" s="12">
        <f ca="1">INDEX(Q$7:Q$6003,UsefulSeries!$I980)</f>
        <v>44.436144517424552</v>
      </c>
      <c r="Y983" s="12">
        <f ca="1">INDEX(R$7:R$6003,UsefulSeries!$I980)</f>
        <v>0</v>
      </c>
      <c r="Z983" s="12">
        <f ca="1">INDEX(S$7:S$6003,UsefulSeries!$I980)</f>
        <v>0</v>
      </c>
      <c r="AA983" s="12">
        <f ca="1">INDEX(T$7:T$6003,UsefulSeries!$I980)</f>
        <v>0</v>
      </c>
      <c r="AB983" s="12">
        <f ca="1">INDEX(U$7:U$6003,UsefulSeries!$I980)</f>
        <v>0</v>
      </c>
      <c r="AC983" s="12">
        <f>INDEX( K$7:K$6003,UsefulSeries!$I980,1)</f>
        <v>-0.6474450282523182</v>
      </c>
      <c r="AD983" s="12">
        <f>INDEX(L$7:L$6003,UsefulSeries!$I980,1)</f>
        <v>0</v>
      </c>
      <c r="AE983" s="12"/>
      <c r="AF983" s="12"/>
      <c r="AG983" s="12"/>
      <c r="AH983" s="12"/>
      <c r="AI983" s="12"/>
      <c r="AJ983" s="12"/>
      <c r="AK983" s="12"/>
      <c r="AL983" s="12"/>
      <c r="AM983" s="12"/>
      <c r="AN983" s="12">
        <f t="shared" ca="1" si="144"/>
        <v>0.66483848518132227</v>
      </c>
      <c r="AO983" s="12">
        <f t="shared" ca="1" si="145"/>
        <v>44.436144517424552</v>
      </c>
      <c r="AP983" s="12">
        <f t="shared" ca="1" si="146"/>
        <v>0</v>
      </c>
      <c r="AQ983" s="12">
        <f t="shared" ca="1" si="147"/>
        <v>0</v>
      </c>
      <c r="AR983" s="12">
        <f t="shared" ca="1" si="148"/>
        <v>0</v>
      </c>
      <c r="AS983" s="12">
        <f t="shared" ca="1" si="149"/>
        <v>0</v>
      </c>
      <c r="AT983" s="12">
        <f t="shared" si="150"/>
        <v>-0.6474450282523182</v>
      </c>
      <c r="AU983" s="12">
        <f t="shared" si="151"/>
        <v>0</v>
      </c>
      <c r="AV983" s="12"/>
      <c r="AW983" s="12">
        <f ca="1">INDEX(I$7:I$6003,UsefulSeries!$I980)</f>
        <v>1.4791540096505029E-2</v>
      </c>
      <c r="AX983" s="12"/>
      <c r="AY983" s="12"/>
      <c r="AZ983" s="12">
        <f ca="1"/>
        <v>0.66483848518132216</v>
      </c>
      <c r="BA983" s="12"/>
      <c r="BB983" s="12">
        <f t="shared" ca="1" si="152"/>
        <v>0.66483848518132216</v>
      </c>
      <c r="BC983" s="12"/>
      <c r="BD983" s="38">
        <f ca="1"/>
        <v>1.590024213114128E-2</v>
      </c>
    </row>
    <row r="984" spans="1:56" x14ac:dyDescent="0.35">
      <c r="A984" s="12">
        <f ca="1">INDEX('Flow probs &amp; rates'!$K$5:$K$5999,UsefulSeries!$E982,0)*(1-INDEX('Flow probs &amp; rates'!$K$5:$K$5999,UsefulSeries!$E982,0))/INDEX('Flow probs &amp; rates'!$E$4:$E$5999,UsefulSeries!$E982,0)</f>
        <v>1.9279496685286938E-2</v>
      </c>
      <c r="B984" s="12">
        <f ca="1">-INDEX('Flow probs &amp; rates'!$K$5:$K$5999,UsefulSeries!$E982,0)*(INDEX('Flow probs &amp; rates'!$L$5:$L$5999,UsefulSeries!$E982,0))/INDEX('Flow probs &amp; rates'!$E$4:$E$5999,UsefulSeries!$E982,0)</f>
        <v>-2.7742738516219057E-4</v>
      </c>
      <c r="C984" s="12">
        <v>0</v>
      </c>
      <c r="D984" s="12">
        <v>0</v>
      </c>
      <c r="E984" s="12">
        <v>0</v>
      </c>
      <c r="F984" s="12">
        <v>0</v>
      </c>
      <c r="G984" s="12"/>
      <c r="H984" s="12"/>
      <c r="I984" s="12">
        <f ca="1">INDEX('Flow probs &amp; rates'!$K$5:$K$5999,UsefulSeries!$E982)</f>
        <v>1.2109135545802204E-2</v>
      </c>
      <c r="J984" s="12"/>
      <c r="K984" s="12">
        <f>-INDEX('Flow probs &amp; rates'!$E$4:$E$5999,UsefulSeries!$E982)</f>
        <v>-0.62047804345767632</v>
      </c>
      <c r="L984" s="12">
        <f>INDEX('Flow probs &amp; rates'!$E$4:$E$5999,UsefulSeries!$E982)</f>
        <v>0.62047804345767632</v>
      </c>
      <c r="M984" s="12"/>
      <c r="N984" s="12"/>
      <c r="O984" s="12"/>
      <c r="P984" s="12">
        <f t="array" aca="1" ref="P984:U989" ca="1">MINVERSE(A984:F989)</f>
        <v>51.877743900906694</v>
      </c>
      <c r="Q984" s="12">
        <f ca="1"/>
        <v>0.63725351984284717</v>
      </c>
      <c r="R984" s="12">
        <f ca="1"/>
        <v>0</v>
      </c>
      <c r="S984" s="12">
        <f ca="1"/>
        <v>0</v>
      </c>
      <c r="T984" s="12">
        <f ca="1"/>
        <v>0</v>
      </c>
      <c r="U984" s="12">
        <f ca="1"/>
        <v>0</v>
      </c>
      <c r="V984" s="12"/>
      <c r="W984" s="12">
        <f ca="1">INDEX(P$8:P$6003,UsefulSeries!$I980)</f>
        <v>0</v>
      </c>
      <c r="X984" s="12">
        <f ca="1">INDEX(Q$8:Q$6003,UsefulSeries!$I980)</f>
        <v>0</v>
      </c>
      <c r="Y984" s="12">
        <f ca="1">INDEX(R$8:R$6003,UsefulSeries!$I980)</f>
        <v>0.13720326809697303</v>
      </c>
      <c r="Z984" s="12">
        <f ca="1">INDEX(S$8:S$6003,UsefulSeries!$I980)</f>
        <v>4.8818068005800457E-2</v>
      </c>
      <c r="AA984" s="12">
        <f ca="1">INDEX(T$8:T$6003,UsefulSeries!$I980)</f>
        <v>0</v>
      </c>
      <c r="AB984" s="12">
        <f ca="1">INDEX(U$8:U$6003,UsefulSeries!$I980)</f>
        <v>0</v>
      </c>
      <c r="AC984" s="12">
        <f>INDEX( K$8:K$6003,UsefulSeries!$I980)</f>
        <v>2.5851578639549472E-2</v>
      </c>
      <c r="AD984" s="12">
        <f>INDEX(L$8:L$6003,UsefulSeries!$I980)</f>
        <v>-2.5851578639549472E-2</v>
      </c>
      <c r="AE984" s="12"/>
      <c r="AF984" s="12"/>
      <c r="AG984" s="12"/>
      <c r="AH984" s="12"/>
      <c r="AI984" s="12"/>
      <c r="AJ984" s="12"/>
      <c r="AK984" s="12"/>
      <c r="AL984" s="12"/>
      <c r="AM984" s="12"/>
      <c r="AN984" s="12">
        <f t="shared" ca="1" si="144"/>
        <v>0</v>
      </c>
      <c r="AO984" s="12">
        <f t="shared" ca="1" si="145"/>
        <v>0</v>
      </c>
      <c r="AP984" s="12">
        <f t="shared" ca="1" si="146"/>
        <v>0.13720326809697303</v>
      </c>
      <c r="AQ984" s="12">
        <f t="shared" ca="1" si="147"/>
        <v>4.8818068005800457E-2</v>
      </c>
      <c r="AR984" s="12">
        <f t="shared" ca="1" si="148"/>
        <v>0</v>
      </c>
      <c r="AS984" s="12">
        <f t="shared" ca="1" si="149"/>
        <v>0</v>
      </c>
      <c r="AT984" s="12">
        <f t="shared" si="150"/>
        <v>2.5851578639549472E-2</v>
      </c>
      <c r="AU984" s="12">
        <f t="shared" si="151"/>
        <v>-2.5851578639549472E-2</v>
      </c>
      <c r="AV984" s="12"/>
      <c r="AW984" s="12">
        <f ca="1">INDEX(I$8:I$6003,UsefulSeries!$I980)</f>
        <v>0.29248764061044857</v>
      </c>
      <c r="AX984" s="12"/>
      <c r="AY984" s="12"/>
      <c r="AZ984" s="12">
        <f ca="1"/>
        <v>4.881806800580045E-2</v>
      </c>
      <c r="BA984" s="12"/>
      <c r="BB984" s="12">
        <f t="shared" ca="1" si="152"/>
        <v>4.881806800580045E-2</v>
      </c>
      <c r="BC984" s="12"/>
      <c r="BD984" s="38">
        <f ca="1"/>
        <v>0.28322970095668093</v>
      </c>
    </row>
    <row r="985" spans="1:56" x14ac:dyDescent="0.35">
      <c r="A985" s="12">
        <f ca="1">-INDEX('Flow probs &amp; rates'!$K$5:$K$5999,UsefulSeries!$E982,0)*(INDEX('Flow probs &amp; rates'!$L$5:$L$5999,UsefulSeries!$E982,0))/INDEX('Flow probs &amp; rates'!$E$4:$E$5999,UsefulSeries!$E982,0)</f>
        <v>-2.7742738516219057E-4</v>
      </c>
      <c r="B985" s="12">
        <f ca="1">INDEX('Flow probs &amp; rates'!$L$5:$L$5999,UsefulSeries!$E982,0)*(1-INDEX('Flow probs &amp; rates'!$L$5:$L$5999,UsefulSeries!$E982,0))/INDEX('Flow probs &amp; rates'!$E$4:$E$5999,UsefulSeries!$E982,0)</f>
        <v>2.2584899714781656E-2</v>
      </c>
      <c r="C985" s="12">
        <v>0</v>
      </c>
      <c r="D985" s="12">
        <v>0</v>
      </c>
      <c r="E985" s="12">
        <v>0</v>
      </c>
      <c r="F985" s="12">
        <v>0</v>
      </c>
      <c r="G985" s="12"/>
      <c r="H985" s="12"/>
      <c r="I985" s="12">
        <f ca="1">INDEX('Flow probs &amp; rates'!$L$5:$L$5999,UsefulSeries!$E982)</f>
        <v>1.4215515260846925E-2</v>
      </c>
      <c r="J985" s="12"/>
      <c r="K985" s="12">
        <f>-INDEX('Flow probs &amp; rates'!$E$4:$E$5999,UsefulSeries!$E982)</f>
        <v>-0.62047804345767632</v>
      </c>
      <c r="L985" s="12"/>
      <c r="M985" s="12"/>
      <c r="N985" s="12"/>
      <c r="O985" s="12"/>
      <c r="P985" s="12">
        <f ca="1"/>
        <v>0.63725351984284717</v>
      </c>
      <c r="Q985" s="12">
        <f ca="1"/>
        <v>44.285199589488847</v>
      </c>
      <c r="R985" s="12">
        <f ca="1"/>
        <v>0</v>
      </c>
      <c r="S985" s="12">
        <f ca="1"/>
        <v>0</v>
      </c>
      <c r="T985" s="12">
        <f ca="1"/>
        <v>0</v>
      </c>
      <c r="U985" s="12">
        <f ca="1"/>
        <v>0</v>
      </c>
      <c r="V985" s="12"/>
      <c r="W985" s="12">
        <f ca="1">INDEX(P$9:P$6003,UsefulSeries!$I980)</f>
        <v>0</v>
      </c>
      <c r="X985" s="12">
        <f ca="1">INDEX(Q$9:Q$6003,UsefulSeries!$I980)</f>
        <v>0</v>
      </c>
      <c r="Y985" s="12">
        <f ca="1">INDEX(R$9:R$6003,UsefulSeries!$I980)</f>
        <v>4.8818068005800457E-2</v>
      </c>
      <c r="Z985" s="12">
        <f ca="1">INDEX(S$9:S$6003,UsefulSeries!$I980)</f>
        <v>0.194081884597436</v>
      </c>
      <c r="AA985" s="12">
        <f ca="1">INDEX(T$9:T$6003,UsefulSeries!$I980)</f>
        <v>0</v>
      </c>
      <c r="AB985" s="12">
        <f ca="1">INDEX(U$9:U$6003,UsefulSeries!$I980)</f>
        <v>0</v>
      </c>
      <c r="AC985" s="12">
        <f>INDEX( K$9:K$6003,UsefulSeries!$I980)</f>
        <v>0</v>
      </c>
      <c r="AD985" s="12">
        <f>INDEX(L$9:L$6003,UsefulSeries!$I980)</f>
        <v>-2.5851578639549472E-2</v>
      </c>
      <c r="AE985" s="12"/>
      <c r="AF985" s="12"/>
      <c r="AG985" s="12"/>
      <c r="AH985" s="12"/>
      <c r="AI985" s="12"/>
      <c r="AJ985" s="12"/>
      <c r="AK985" s="12"/>
      <c r="AL985" s="12"/>
      <c r="AM985" s="12"/>
      <c r="AN985" s="12">
        <f t="shared" ca="1" si="144"/>
        <v>0</v>
      </c>
      <c r="AO985" s="12">
        <f t="shared" ca="1" si="145"/>
        <v>0</v>
      </c>
      <c r="AP985" s="12">
        <f t="shared" ca="1" si="146"/>
        <v>4.8818068005800457E-2</v>
      </c>
      <c r="AQ985" s="12">
        <f t="shared" ca="1" si="147"/>
        <v>0.194081884597436</v>
      </c>
      <c r="AR985" s="12">
        <f t="shared" ca="1" si="148"/>
        <v>0</v>
      </c>
      <c r="AS985" s="12">
        <f t="shared" ca="1" si="149"/>
        <v>0</v>
      </c>
      <c r="AT985" s="12">
        <f t="shared" si="150"/>
        <v>0</v>
      </c>
      <c r="AU985" s="12">
        <f t="shared" si="151"/>
        <v>-2.5851578639549472E-2</v>
      </c>
      <c r="AV985" s="12"/>
      <c r="AW985" s="12">
        <f ca="1">INDEX(I$9:I$6003,UsefulSeries!$I980)</f>
        <v>0.17796295902250195</v>
      </c>
      <c r="AX985" s="12"/>
      <c r="AY985" s="12"/>
      <c r="AZ985" s="12">
        <f ca="1"/>
        <v>4.8818068005800457E-2</v>
      </c>
      <c r="BA985" s="12"/>
      <c r="BB985" s="12">
        <f t="shared" ca="1" si="152"/>
        <v>4.8818068005800457E-2</v>
      </c>
      <c r="BC985" s="12"/>
      <c r="BD985" s="38">
        <f ca="1"/>
        <v>0.1859394920577836</v>
      </c>
    </row>
    <row r="986" spans="1:56" x14ac:dyDescent="0.35">
      <c r="A986" s="12">
        <v>0</v>
      </c>
      <c r="B986" s="12">
        <v>0</v>
      </c>
      <c r="C986" s="12">
        <f ca="1">INDEX('Flow probs &amp; rates'!$M$5:$M$5999,UsefulSeries!$E982,0)*(1-INDEX('Flow probs &amp; rates'!$M$5:$M$5999,UsefulSeries!$E982,0))/INDEX('Flow probs &amp; rates'!$F$4:$F$5999,UsefulSeries!$E982,0)</f>
        <v>4.2504436137442161</v>
      </c>
      <c r="D986" s="12">
        <f ca="1">-INDEX('Flow probs &amp; rates'!$M$5:$M$5999,UsefulSeries!$E982,0)*(INDEX('Flow probs &amp; rates'!$O$5:$O$5999,UsefulSeries!$E982,0))/INDEX('Flow probs &amp; rates'!$F$4:$F$5999,UsefulSeries!$E982,0)</f>
        <v>-0.78336465158849367</v>
      </c>
      <c r="E986" s="12">
        <v>0</v>
      </c>
      <c r="F986" s="12">
        <v>0</v>
      </c>
      <c r="G986" s="12"/>
      <c r="H986" s="12"/>
      <c r="I986" s="12">
        <f ca="1">INDEX('Flow probs &amp; rates'!$M$5:$M$5999,UsefulSeries!$E982)</f>
        <v>0.21888247863064014</v>
      </c>
      <c r="J986" s="12"/>
      <c r="K986" s="12">
        <f>INDEX('Flow probs &amp; rates'!$F$4:$F$5999,UsefulSeries!$E982)</f>
        <v>4.0224728220435657E-2</v>
      </c>
      <c r="L986" s="12">
        <f>-INDEX('Flow probs &amp; rates'!$F$4:$F$5999,UsefulSeries!$E982)</f>
        <v>-4.0224728220435657E-2</v>
      </c>
      <c r="M986" s="12"/>
      <c r="N986" s="12"/>
      <c r="O986" s="12"/>
      <c r="P986" s="12">
        <f ca="1"/>
        <v>0</v>
      </c>
      <c r="Q986" s="12">
        <f ca="1"/>
        <v>0</v>
      </c>
      <c r="R986" s="12">
        <f ca="1"/>
        <v>0.24690484397042486</v>
      </c>
      <c r="S986" s="12">
        <f ca="1"/>
        <v>6.3131668190950521E-2</v>
      </c>
      <c r="T986" s="12">
        <f ca="1"/>
        <v>0</v>
      </c>
      <c r="U986" s="12">
        <f ca="1"/>
        <v>0</v>
      </c>
      <c r="V986" s="12"/>
      <c r="W986" s="12">
        <f ca="1">INDEX(P$10:P$6003,UsefulSeries!$I980)</f>
        <v>0</v>
      </c>
      <c r="X986" s="12">
        <f ca="1">INDEX(Q$10:Q$6003,UsefulSeries!$I980)</f>
        <v>0</v>
      </c>
      <c r="Y986" s="12">
        <f ca="1">INDEX(R$10:R$6003,UsefulSeries!$I980)</f>
        <v>0</v>
      </c>
      <c r="Z986" s="12">
        <f ca="1">INDEX(S$10:S$6003,UsefulSeries!$I980)</f>
        <v>0</v>
      </c>
      <c r="AA986" s="12">
        <f ca="1">INDEX(T$10:T$6003,UsefulSeries!$I980)</f>
        <v>14.710995703820716</v>
      </c>
      <c r="AB986" s="12">
        <f ca="1">INDEX(U$10:U$6003,UsefulSeries!$I980)</f>
        <v>0.34075700120886515</v>
      </c>
      <c r="AC986" s="12">
        <f>INDEX( K$10:K$6003,UsefulSeries!$I980)</f>
        <v>0.32670339310813235</v>
      </c>
      <c r="AD986" s="12">
        <f>INDEX(L$10:L$6003,UsefulSeries!$I980)</f>
        <v>0</v>
      </c>
      <c r="AE986" s="12"/>
      <c r="AF986" s="12"/>
      <c r="AG986" s="12"/>
      <c r="AH986" s="12"/>
      <c r="AI986" s="12"/>
      <c r="AJ986" s="12"/>
      <c r="AK986" s="12"/>
      <c r="AL986" s="12"/>
      <c r="AM986" s="12"/>
      <c r="AN986" s="12">
        <f t="shared" ca="1" si="144"/>
        <v>0</v>
      </c>
      <c r="AO986" s="12">
        <f t="shared" ca="1" si="145"/>
        <v>0</v>
      </c>
      <c r="AP986" s="12">
        <f t="shared" ca="1" si="146"/>
        <v>0</v>
      </c>
      <c r="AQ986" s="12">
        <f t="shared" ca="1" si="147"/>
        <v>0</v>
      </c>
      <c r="AR986" s="12">
        <f t="shared" ca="1" si="148"/>
        <v>14.710995703820716</v>
      </c>
      <c r="AS986" s="12">
        <f t="shared" ca="1" si="149"/>
        <v>0.34075700120886515</v>
      </c>
      <c r="AT986" s="12">
        <f t="shared" si="150"/>
        <v>0.32670339310813235</v>
      </c>
      <c r="AU986" s="12">
        <f t="shared" si="151"/>
        <v>0</v>
      </c>
      <c r="AV986" s="12"/>
      <c r="AW986" s="12">
        <f ca="1">INDEX(I$10:I$6003,UsefulSeries!$I980)</f>
        <v>2.2734722774559943E-2</v>
      </c>
      <c r="AX986" s="12"/>
      <c r="AY986" s="12"/>
      <c r="AZ986" s="12">
        <f ca="1"/>
        <v>0.34075700120886515</v>
      </c>
      <c r="BA986" s="12"/>
      <c r="BB986" s="12">
        <f t="shared" ca="1" si="152"/>
        <v>0.34075700120886515</v>
      </c>
      <c r="BC986" s="12"/>
      <c r="BD986" s="38">
        <f ca="1"/>
        <v>2.1053481729243682E-2</v>
      </c>
    </row>
    <row r="987" spans="1:56" x14ac:dyDescent="0.35">
      <c r="A987" s="12">
        <v>0</v>
      </c>
      <c r="B987" s="12">
        <v>0</v>
      </c>
      <c r="C987" s="12">
        <f ca="1">-INDEX('Flow probs &amp; rates'!$M$5:$M$5999,UsefulSeries!$E982,0)*(INDEX('Flow probs &amp; rates'!$O$5:$O$5999,UsefulSeries!$E982,0))/INDEX('Flow probs &amp; rates'!$F$4:$F$5999,UsefulSeries!$E982,0)</f>
        <v>-0.78336465158849367</v>
      </c>
      <c r="D987" s="12">
        <f ca="1">INDEX('Flow probs &amp; rates'!$O$5:$O$5999,UsefulSeries!$E982,0)*(1-INDEX('Flow probs &amp; rates'!$O$5:$O$5999,UsefulSeries!$E982,0))/INDEX('Flow probs &amp; rates'!$F$4:$F$5999,UsefulSeries!$E982,0)</f>
        <v>3.0637005581317451</v>
      </c>
      <c r="E987" s="12">
        <v>0</v>
      </c>
      <c r="F987" s="12">
        <v>0</v>
      </c>
      <c r="G987" s="12"/>
      <c r="H987" s="12"/>
      <c r="I987" s="12">
        <f ca="1">INDEX('Flow probs &amp; rates'!$O$5:$O$5999,UsefulSeries!$E982)</f>
        <v>0.14396140981579889</v>
      </c>
      <c r="J987" s="12"/>
      <c r="K987" s="12"/>
      <c r="L987" s="12">
        <f>-INDEX('Flow probs &amp; rates'!$F$4:$F$5999,UsefulSeries!$E982)</f>
        <v>-4.0224728220435657E-2</v>
      </c>
      <c r="M987" s="12"/>
      <c r="N987" s="12"/>
      <c r="O987" s="12"/>
      <c r="P987" s="12">
        <f ca="1"/>
        <v>0</v>
      </c>
      <c r="Q987" s="12">
        <f ca="1"/>
        <v>0</v>
      </c>
      <c r="R987" s="12">
        <f ca="1"/>
        <v>6.3131668190950521E-2</v>
      </c>
      <c r="S987" s="12">
        <f ca="1"/>
        <v>0.34254493784358797</v>
      </c>
      <c r="T987" s="12">
        <f ca="1"/>
        <v>0</v>
      </c>
      <c r="U987" s="12">
        <f ca="1"/>
        <v>0</v>
      </c>
      <c r="V987" s="12"/>
      <c r="W987" s="12">
        <f ca="1">INDEX(P$11:P$6003,UsefulSeries!$I980)</f>
        <v>0</v>
      </c>
      <c r="X987" s="12">
        <f ca="1">INDEX(Q$11:Q$6003,UsefulSeries!$I980)</f>
        <v>0</v>
      </c>
      <c r="Y987" s="12">
        <f ca="1">INDEX(R$11:R$6003,UsefulSeries!$I980)</f>
        <v>0</v>
      </c>
      <c r="Z987" s="12">
        <f ca="1">INDEX(S$11:S$6003,UsefulSeries!$I980)</f>
        <v>0</v>
      </c>
      <c r="AA987" s="12">
        <f ca="1">INDEX(T$11:T$6003,UsefulSeries!$I980)</f>
        <v>0.34075700120886515</v>
      </c>
      <c r="AB987" s="12">
        <f ca="1">INDEX(U$11:U$6003,UsefulSeries!$I980)</f>
        <v>17.993154043057658</v>
      </c>
      <c r="AC987" s="12">
        <f>INDEX( K$11:K$6003,UsefulSeries!$I980)</f>
        <v>0</v>
      </c>
      <c r="AD987" s="12">
        <f>INDEX(L$11:L$6003,UsefulSeries!$I980)</f>
        <v>0.32670339310813235</v>
      </c>
      <c r="AE987" s="12"/>
      <c r="AF987" s="12"/>
      <c r="AG987" s="12"/>
      <c r="AH987" s="12"/>
      <c r="AI987" s="12"/>
      <c r="AJ987" s="12"/>
      <c r="AK987" s="12"/>
      <c r="AL987" s="12"/>
      <c r="AM987" s="12"/>
      <c r="AN987" s="12">
        <f t="shared" ca="1" si="144"/>
        <v>0</v>
      </c>
      <c r="AO987" s="12">
        <f t="shared" ca="1" si="145"/>
        <v>0</v>
      </c>
      <c r="AP987" s="12">
        <f t="shared" ca="1" si="146"/>
        <v>0</v>
      </c>
      <c r="AQ987" s="12">
        <f t="shared" ca="1" si="147"/>
        <v>0</v>
      </c>
      <c r="AR987" s="12">
        <f t="shared" ca="1" si="148"/>
        <v>0.34075700120886515</v>
      </c>
      <c r="AS987" s="12">
        <f t="shared" ca="1" si="149"/>
        <v>17.993154043057658</v>
      </c>
      <c r="AT987" s="12">
        <f t="shared" si="150"/>
        <v>0</v>
      </c>
      <c r="AU987" s="12">
        <f t="shared" si="151"/>
        <v>0.32670339310813235</v>
      </c>
      <c r="AV987" s="12"/>
      <c r="AW987" s="12">
        <f ca="1">INDEX(I$11:I$6003,UsefulSeries!$I980)</f>
        <v>1.8507593746821573E-2</v>
      </c>
      <c r="AX987" s="12"/>
      <c r="AY987" s="12"/>
      <c r="AZ987" s="12">
        <f ca="1"/>
        <v>0.34075700120886515</v>
      </c>
      <c r="BA987" s="12"/>
      <c r="BB987" s="12">
        <f t="shared" ca="1" si="152"/>
        <v>0.34075700120886515</v>
      </c>
      <c r="BC987" s="12"/>
      <c r="BD987" s="38">
        <f ca="1"/>
        <v>1.7769545219550022E-2</v>
      </c>
    </row>
    <row r="988" spans="1:56" x14ac:dyDescent="0.35">
      <c r="A988" s="12">
        <v>0</v>
      </c>
      <c r="B988" s="12">
        <v>0</v>
      </c>
      <c r="C988" s="12">
        <v>0</v>
      </c>
      <c r="D988" s="12">
        <v>0</v>
      </c>
      <c r="E988" s="12">
        <f ca="1">INDEX('Flow probs &amp; rates'!$P$5:$P$5999,UsefulSeries!$E982,0)*(1-INDEX('Flow probs &amp; rates'!$P$5:$P$5999,UsefulSeries!$E982,0))/INDEX('Flow probs &amp; rates'!$G$4:$G$5999,UsefulSeries!$E982,0)</f>
        <v>7.1896109739298761E-2</v>
      </c>
      <c r="F988" s="12">
        <f ca="1">-INDEX('Flow probs &amp; rates'!$P$5:$P$5999,UsefulSeries!$E982,0)*(INDEX('Flow probs &amp; rates'!$Q$5:$Q$5999,UsefulSeries!$E982,0))/INDEX('Flow probs &amp; rates'!$G$4:$G$5999,UsefulSeries!$E982,0)</f>
        <v>-1.4638837051502763E-3</v>
      </c>
      <c r="G988" s="12"/>
      <c r="H988" s="12"/>
      <c r="I988" s="12">
        <f ca="1">INDEX('Flow probs &amp; rates'!$P$5:$P$5999,UsefulSeries!$E982)</f>
        <v>2.5020159124274379E-2</v>
      </c>
      <c r="J988" s="12"/>
      <c r="K988" s="12">
        <f>INDEX('Flow probs &amp; rates'!$G$4:$G$5999,UsefulSeries!$E982)</f>
        <v>0.33929722832188802</v>
      </c>
      <c r="L988" s="12"/>
      <c r="M988" s="12"/>
      <c r="N988" s="12"/>
      <c r="O988" s="12"/>
      <c r="P988" s="12">
        <f ca="1"/>
        <v>0</v>
      </c>
      <c r="Q988" s="12">
        <f ca="1"/>
        <v>0</v>
      </c>
      <c r="R988" s="12">
        <f ca="1"/>
        <v>0</v>
      </c>
      <c r="S988" s="12">
        <f ca="1"/>
        <v>0</v>
      </c>
      <c r="T988" s="12">
        <f ca="1"/>
        <v>13.916191430014319</v>
      </c>
      <c r="U988" s="12">
        <f ca="1"/>
        <v>0.35523737546139128</v>
      </c>
      <c r="V988" s="12"/>
      <c r="W988" s="12"/>
      <c r="X988" s="12"/>
      <c r="Y988" s="12"/>
      <c r="Z988" s="12"/>
      <c r="AA988" s="12"/>
      <c r="AB988" s="12"/>
      <c r="AC988" s="12"/>
      <c r="AD988" s="12"/>
      <c r="AE988" s="12">
        <f t="array" ref="AE988:AJ989">TRANSPOSE(AC982:AD987)</f>
        <v>-0.6474450282523182</v>
      </c>
      <c r="AF988" s="12">
        <v>-0.6474450282523182</v>
      </c>
      <c r="AG988" s="12">
        <v>2.5851578639549472E-2</v>
      </c>
      <c r="AH988" s="12">
        <v>0</v>
      </c>
      <c r="AI988" s="12">
        <v>0.32670339310813235</v>
      </c>
      <c r="AJ988" s="12">
        <v>0</v>
      </c>
      <c r="AK988" s="12"/>
      <c r="AL988" s="12"/>
      <c r="AM988" s="12"/>
      <c r="AN988" s="12">
        <f t="shared" si="144"/>
        <v>-0.6474450282523182</v>
      </c>
      <c r="AO988" s="12">
        <f t="shared" si="145"/>
        <v>-0.6474450282523182</v>
      </c>
      <c r="AP988" s="12">
        <f t="shared" si="146"/>
        <v>2.5851578639549472E-2</v>
      </c>
      <c r="AQ988" s="12">
        <f t="shared" si="147"/>
        <v>0</v>
      </c>
      <c r="AR988" s="12">
        <f t="shared" si="148"/>
        <v>0.32670339310813235</v>
      </c>
      <c r="AS988" s="12">
        <f t="shared" si="149"/>
        <v>0</v>
      </c>
      <c r="AT988" s="12">
        <f t="shared" si="150"/>
        <v>0</v>
      </c>
      <c r="AU988" s="12">
        <f t="shared" si="151"/>
        <v>0</v>
      </c>
      <c r="AV988" s="12"/>
      <c r="AW988" s="12"/>
      <c r="AX988" s="12">
        <f>INDEX($N$6:$N$6003,UsefulSeries!$K980)</f>
        <v>-3.6957055484108103E-3</v>
      </c>
      <c r="AY988" s="12"/>
      <c r="AZ988" s="12"/>
      <c r="BA988" s="12"/>
      <c r="BB988" s="12">
        <f t="shared" si="152"/>
        <v>-3.6957055484108103E-3</v>
      </c>
      <c r="BC988" s="12"/>
      <c r="BD988" s="38">
        <f ca="1"/>
        <v>7.647372364254873E-2</v>
      </c>
    </row>
    <row r="989" spans="1:56" x14ac:dyDescent="0.35">
      <c r="A989" s="12">
        <v>0</v>
      </c>
      <c r="B989" s="12">
        <v>0</v>
      </c>
      <c r="C989" s="12">
        <v>0</v>
      </c>
      <c r="D989" s="12">
        <v>0</v>
      </c>
      <c r="E989" s="12">
        <f ca="1">-INDEX('Flow probs &amp; rates'!$P$5:$P$5999,UsefulSeries!$E982,0)*(INDEX('Flow probs &amp; rates'!$Q$5:$Q$5999,UsefulSeries!$E982,0))/INDEX('Flow probs &amp; rates'!$G$4:$G$5999,UsefulSeries!$E982,0)</f>
        <v>-1.4638837051502763E-3</v>
      </c>
      <c r="F989" s="12">
        <f ca="1">INDEX('Flow probs &amp; rates'!$Q$5:$Q$5999,UsefulSeries!$E982,0)*(1-INDEX('Flow probs &amp; rates'!$Q$5:$Q$5999,UsefulSeries!$E982,0))/INDEX('Flow probs &amp; rates'!$G$4:$G$5999,UsefulSeries!$E982,0)</f>
        <v>5.7346685003768598E-2</v>
      </c>
      <c r="G989" s="12"/>
      <c r="H989" s="12"/>
      <c r="I989" s="12">
        <f ca="1">INDEX('Flow probs &amp; rates'!$Q$5:$Q$5999,UsefulSeries!$E982)</f>
        <v>1.9851659666751599E-2</v>
      </c>
      <c r="J989" s="12"/>
      <c r="K989" s="12"/>
      <c r="L989" s="12">
        <f>INDEX('Flow probs &amp; rates'!$G$4:$G$5999,UsefulSeries!$E982)</f>
        <v>0.33929722832188802</v>
      </c>
      <c r="M989" s="12"/>
      <c r="N989" s="12"/>
      <c r="O989" s="12"/>
      <c r="P989" s="12">
        <f ca="1"/>
        <v>0</v>
      </c>
      <c r="Q989" s="12">
        <f ca="1"/>
        <v>0</v>
      </c>
      <c r="R989" s="12">
        <f ca="1"/>
        <v>0</v>
      </c>
      <c r="S989" s="12">
        <f ca="1"/>
        <v>0</v>
      </c>
      <c r="T989" s="12">
        <f ca="1"/>
        <v>0.35523737546139128</v>
      </c>
      <c r="U989" s="12">
        <f ca="1"/>
        <v>17.446867698449321</v>
      </c>
      <c r="V989" s="12"/>
      <c r="W989" s="12"/>
      <c r="X989" s="12"/>
      <c r="Y989" s="12"/>
      <c r="Z989" s="12"/>
      <c r="AA989" s="12"/>
      <c r="AB989" s="12"/>
      <c r="AC989" s="12"/>
      <c r="AD989" s="12"/>
      <c r="AE989" s="12">
        <v>0.6474450282523182</v>
      </c>
      <c r="AF989" s="12">
        <v>0</v>
      </c>
      <c r="AG989" s="12">
        <v>-2.5851578639549472E-2</v>
      </c>
      <c r="AH989" s="12">
        <v>-2.5851578639549472E-2</v>
      </c>
      <c r="AI989" s="12">
        <v>0</v>
      </c>
      <c r="AJ989" s="12">
        <v>0.32670339310813235</v>
      </c>
      <c r="AK989" s="12"/>
      <c r="AL989" s="12"/>
      <c r="AM989" s="12"/>
      <c r="AN989" s="12">
        <f t="shared" si="144"/>
        <v>0.6474450282523182</v>
      </c>
      <c r="AO989" s="12">
        <f t="shared" si="145"/>
        <v>0</v>
      </c>
      <c r="AP989" s="12">
        <f t="shared" si="146"/>
        <v>-2.5851578639549472E-2</v>
      </c>
      <c r="AQ989" s="12">
        <f t="shared" si="147"/>
        <v>-2.5851578639549472E-2</v>
      </c>
      <c r="AR989" s="12">
        <f t="shared" si="148"/>
        <v>0</v>
      </c>
      <c r="AS989" s="12">
        <f t="shared" si="149"/>
        <v>0.32670339310813235</v>
      </c>
      <c r="AT989" s="12">
        <f t="shared" si="150"/>
        <v>0</v>
      </c>
      <c r="AU989" s="12">
        <f t="shared" si="151"/>
        <v>0</v>
      </c>
      <c r="AV989" s="12"/>
      <c r="AW989" s="12"/>
      <c r="AX989" s="12">
        <f>INDEX('Margin error adjustment'!N$7:N$6003,UsefulSeries!$K980)</f>
        <v>1.2779580663650307E-3</v>
      </c>
      <c r="AY989" s="12"/>
      <c r="AZ989" s="12"/>
      <c r="BA989" s="12"/>
      <c r="BB989" s="12">
        <f t="shared" si="152"/>
        <v>1.2779580663650307E-3</v>
      </c>
      <c r="BC989" s="12"/>
      <c r="BD989" s="38">
        <f ca="1"/>
        <v>4.2401504825433964E-2</v>
      </c>
    </row>
    <row r="990" spans="1:56" x14ac:dyDescent="0.35">
      <c r="A990" s="12">
        <f ca="1">INDEX('Flow probs &amp; rates'!$K$5:$K$5999,UsefulSeries!$E988,0)*(1-INDEX('Flow probs &amp; rates'!$K$5:$K$5999,UsefulSeries!$E988,0))/INDEX('Flow probs &amp; rates'!$E$4:$E$5999,UsefulSeries!$E988,0)</f>
        <v>1.9229695594379769E-2</v>
      </c>
      <c r="B990" s="12">
        <f ca="1">-INDEX('Flow probs &amp; rates'!$K$5:$K$5999,UsefulSeries!$E988,0)*(INDEX('Flow probs &amp; rates'!$L$5:$L$5999,UsefulSeries!$E988,0))/INDEX('Flow probs &amp; rates'!$E$4:$E$5999,UsefulSeries!$E988,0)</f>
        <v>-2.761955459460107E-4</v>
      </c>
      <c r="C990" s="12">
        <v>0</v>
      </c>
      <c r="D990" s="12">
        <v>0</v>
      </c>
      <c r="E990" s="12">
        <v>0</v>
      </c>
      <c r="F990" s="12">
        <v>0</v>
      </c>
      <c r="G990" s="12"/>
      <c r="H990" s="12"/>
      <c r="I990" s="12">
        <f ca="1">INDEX('Flow probs &amp; rates'!$K$5:$K$5999,UsefulSeries!$E988)</f>
        <v>1.2096377828073183E-2</v>
      </c>
      <c r="J990" s="12"/>
      <c r="K990" s="12">
        <f>-INDEX('Flow probs &amp; rates'!$E$4:$E$5999,UsefulSeries!$E988)</f>
        <v>-0.62143757881462802</v>
      </c>
      <c r="L990" s="12">
        <f>INDEX('Flow probs &amp; rates'!$E$4:$E$5999,UsefulSeries!$E988)</f>
        <v>0.62143757881462802</v>
      </c>
      <c r="M990" s="12"/>
      <c r="N990" s="12"/>
      <c r="O990" s="12"/>
      <c r="P990" s="12">
        <f t="array" aca="1" ref="P990:U995" ca="1">MINVERSE(A990:F995)</f>
        <v>52.012069915059676</v>
      </c>
      <c r="Q990" s="12">
        <f ca="1"/>
        <v>0.63821340634511348</v>
      </c>
      <c r="R990" s="12">
        <f ca="1"/>
        <v>0</v>
      </c>
      <c r="S990" s="12">
        <f ca="1"/>
        <v>0</v>
      </c>
      <c r="T990" s="12">
        <f ca="1"/>
        <v>0</v>
      </c>
      <c r="U990" s="12">
        <f ca="1"/>
        <v>0</v>
      </c>
      <c r="V990" s="12"/>
      <c r="W990" s="12">
        <f ca="1">INDEX(P$6:P$6003,UsefulSeries!$I988)</f>
        <v>56.752489108048373</v>
      </c>
      <c r="X990" s="12">
        <f ca="1">INDEX(Q$6:Q$6003,UsefulSeries!$I988)</f>
        <v>0.66061380098798317</v>
      </c>
      <c r="Y990" s="12">
        <f ca="1">INDEX(R$6:R$6003,UsefulSeries!$I988)</f>
        <v>0</v>
      </c>
      <c r="Z990" s="12">
        <f ca="1">INDEX(S$6:S$6003,UsefulSeries!$I988)</f>
        <v>0</v>
      </c>
      <c r="AA990" s="12">
        <f ca="1">INDEX(T$6:T$6003,UsefulSeries!$I988)</f>
        <v>0</v>
      </c>
      <c r="AB990" s="12">
        <f ca="1">INDEX(U$6:U$6003,UsefulSeries!$I988)</f>
        <v>0</v>
      </c>
      <c r="AC990" s="12">
        <f>INDEX( K$6:K$6003,UsefulSeries!$I988)</f>
        <v>-0.64374932270390739</v>
      </c>
      <c r="AD990" s="12">
        <f>INDEX(L$6:L$6003,UsefulSeries!$I988)</f>
        <v>0.64374932270390739</v>
      </c>
      <c r="AE990" s="12"/>
      <c r="AF990" s="12"/>
      <c r="AG990" s="12"/>
      <c r="AH990" s="12"/>
      <c r="AI990" s="12"/>
      <c r="AJ990" s="12"/>
      <c r="AK990" s="12"/>
      <c r="AL990" s="12"/>
      <c r="AM990" s="12"/>
      <c r="AN990" s="12">
        <f t="shared" ca="1" si="144"/>
        <v>56.752489108048373</v>
      </c>
      <c r="AO990" s="12">
        <f t="shared" ca="1" si="145"/>
        <v>0.66061380098798317</v>
      </c>
      <c r="AP990" s="12">
        <f t="shared" ca="1" si="146"/>
        <v>0</v>
      </c>
      <c r="AQ990" s="12">
        <f t="shared" ca="1" si="147"/>
        <v>0</v>
      </c>
      <c r="AR990" s="12">
        <f t="shared" ca="1" si="148"/>
        <v>0</v>
      </c>
      <c r="AS990" s="12">
        <f t="shared" ca="1" si="149"/>
        <v>0</v>
      </c>
      <c r="AT990" s="12">
        <f t="shared" si="150"/>
        <v>-0.64374932270390739</v>
      </c>
      <c r="AU990" s="12">
        <f t="shared" si="151"/>
        <v>0.64374932270390739</v>
      </c>
      <c r="AV990" s="12"/>
      <c r="AW990" s="12">
        <f ca="1">INDEX(I$6:I$6003,UsefulSeries!$I988)</f>
        <v>1.1476694604697546E-2</v>
      </c>
      <c r="AX990" s="12"/>
      <c r="AY990" s="12"/>
      <c r="AZ990" s="12">
        <f t="array" aca="1" ref="AZ990:AZ995" ca="1">MMULT(W990:AB995,AW990:AW995)</f>
        <v>0.66061380098798317</v>
      </c>
      <c r="BA990" s="12"/>
      <c r="BB990" s="12">
        <f t="shared" ca="1" si="152"/>
        <v>0.66061380098798317</v>
      </c>
      <c r="BC990" s="12"/>
      <c r="BD990" s="38">
        <f t="array" aca="1" ref="BD990:BD997" ca="1">MMULT(MINVERSE(AN990:AU997),BB990:BB997)</f>
        <v>1.0798785775133379E-2</v>
      </c>
    </row>
    <row r="991" spans="1:56" x14ac:dyDescent="0.35">
      <c r="A991" s="12">
        <f ca="1">-INDEX('Flow probs &amp; rates'!$K$5:$K$5999,UsefulSeries!$E988,0)*(INDEX('Flow probs &amp; rates'!$L$5:$L$5999,UsefulSeries!$E988,0))/INDEX('Flow probs &amp; rates'!$E$4:$E$5999,UsefulSeries!$E988,0)</f>
        <v>-2.761955459460107E-4</v>
      </c>
      <c r="B991" s="12">
        <f ca="1">INDEX('Flow probs &amp; rates'!$L$5:$L$5999,UsefulSeries!$E988,0)*(1-INDEX('Flow probs &amp; rates'!$L$5:$L$5999,UsefulSeries!$E988,0))/INDEX('Flow probs &amp; rates'!$E$4:$E$5999,UsefulSeries!$E988,0)</f>
        <v>2.2508931813638285E-2</v>
      </c>
      <c r="C991" s="12">
        <v>0</v>
      </c>
      <c r="D991" s="12">
        <v>0</v>
      </c>
      <c r="E991" s="12">
        <v>0</v>
      </c>
      <c r="F991" s="12">
        <v>0</v>
      </c>
      <c r="G991" s="12"/>
      <c r="H991" s="12"/>
      <c r="I991" s="12">
        <f ca="1">INDEX('Flow probs &amp; rates'!$L$5:$L$5999,UsefulSeries!$E988)</f>
        <v>1.4189230345776434E-2</v>
      </c>
      <c r="J991" s="12"/>
      <c r="K991" s="12">
        <f>-INDEX('Flow probs &amp; rates'!$E$4:$E$5999,UsefulSeries!$E988)</f>
        <v>-0.62143757881462802</v>
      </c>
      <c r="L991" s="12"/>
      <c r="M991" s="12"/>
      <c r="N991" s="12"/>
      <c r="O991" s="12"/>
      <c r="P991" s="12">
        <f ca="1"/>
        <v>0.63821340634511348</v>
      </c>
      <c r="Q991" s="12">
        <f ca="1"/>
        <v>44.434639545808352</v>
      </c>
      <c r="R991" s="12">
        <f ca="1"/>
        <v>0</v>
      </c>
      <c r="S991" s="12">
        <f ca="1"/>
        <v>0</v>
      </c>
      <c r="T991" s="12">
        <f ca="1"/>
        <v>0</v>
      </c>
      <c r="U991" s="12">
        <f ca="1"/>
        <v>0</v>
      </c>
      <c r="V991" s="12"/>
      <c r="W991" s="12">
        <f ca="1">INDEX(P$7:P$6003,UsefulSeries!$I988)</f>
        <v>0.66061380098798317</v>
      </c>
      <c r="X991" s="12">
        <f ca="1">INDEX(Q$7:Q$6003,UsefulSeries!$I988)</f>
        <v>46.473189713208107</v>
      </c>
      <c r="Y991" s="12">
        <f ca="1">INDEX(R$7:R$6003,UsefulSeries!$I988)</f>
        <v>0</v>
      </c>
      <c r="Z991" s="12">
        <f ca="1">INDEX(S$7:S$6003,UsefulSeries!$I988)</f>
        <v>0</v>
      </c>
      <c r="AA991" s="12">
        <f ca="1">INDEX(T$7:T$6003,UsefulSeries!$I988)</f>
        <v>0</v>
      </c>
      <c r="AB991" s="12">
        <f ca="1">INDEX(U$7:U$6003,UsefulSeries!$I988)</f>
        <v>0</v>
      </c>
      <c r="AC991" s="12">
        <f>INDEX( K$7:K$6003,UsefulSeries!$I988,1)</f>
        <v>-0.64374932270390739</v>
      </c>
      <c r="AD991" s="12">
        <f>INDEX(L$7:L$6003,UsefulSeries!$I988,1)</f>
        <v>0</v>
      </c>
      <c r="AE991" s="12"/>
      <c r="AF991" s="12"/>
      <c r="AG991" s="12"/>
      <c r="AH991" s="12"/>
      <c r="AI991" s="12"/>
      <c r="AJ991" s="12"/>
      <c r="AK991" s="12"/>
      <c r="AL991" s="12"/>
      <c r="AM991" s="12"/>
      <c r="AN991" s="12">
        <f t="shared" ref="AN991:AN1054" ca="1" si="153">W991+AE991</f>
        <v>0.66061380098798317</v>
      </c>
      <c r="AO991" s="12">
        <f t="shared" ref="AO991:AO1054" ca="1" si="154">X991+AF991</f>
        <v>46.473189713208107</v>
      </c>
      <c r="AP991" s="12">
        <f t="shared" ref="AP991:AP1054" ca="1" si="155">Y991+AG991</f>
        <v>0</v>
      </c>
      <c r="AQ991" s="12">
        <f t="shared" ref="AQ991:AQ1054" ca="1" si="156">Z991+AH991</f>
        <v>0</v>
      </c>
      <c r="AR991" s="12">
        <f t="shared" ref="AR991:AR1054" ca="1" si="157">AA991+AI991</f>
        <v>0</v>
      </c>
      <c r="AS991" s="12">
        <f t="shared" ref="AS991:AS1054" ca="1" si="158">AB991+AJ991</f>
        <v>0</v>
      </c>
      <c r="AT991" s="12">
        <f t="shared" ref="AT991:AT1054" si="159">AC991+AK991</f>
        <v>-0.64374932270390739</v>
      </c>
      <c r="AU991" s="12">
        <f t="shared" ref="AU991:AU1054" si="160">AD991+AL991</f>
        <v>0</v>
      </c>
      <c r="AV991" s="12"/>
      <c r="AW991" s="12">
        <f ca="1">INDEX(I$7:I$6003,UsefulSeries!$I988)</f>
        <v>1.4051803678041876E-2</v>
      </c>
      <c r="AX991" s="12"/>
      <c r="AY991" s="12"/>
      <c r="AZ991" s="12">
        <f ca="1"/>
        <v>0.66061380098798306</v>
      </c>
      <c r="BA991" s="12"/>
      <c r="BB991" s="12">
        <f t="shared" ca="1" si="152"/>
        <v>0.66061380098798306</v>
      </c>
      <c r="BC991" s="12"/>
      <c r="BD991" s="38">
        <f ca="1"/>
        <v>1.3761379161185399E-2</v>
      </c>
    </row>
    <row r="992" spans="1:56" x14ac:dyDescent="0.35">
      <c r="A992" s="12">
        <v>0</v>
      </c>
      <c r="B992" s="12">
        <v>0</v>
      </c>
      <c r="C992" s="12">
        <f ca="1">INDEX('Flow probs &amp; rates'!$M$5:$M$5999,UsefulSeries!$E988,0)*(1-INDEX('Flow probs &amp; rates'!$M$5:$M$5999,UsefulSeries!$E988,0))/INDEX('Flow probs &amp; rates'!$F$4:$F$5999,UsefulSeries!$E988,0)</f>
        <v>4.4274106675120342</v>
      </c>
      <c r="D992" s="12">
        <f ca="1">-INDEX('Flow probs &amp; rates'!$M$5:$M$5999,UsefulSeries!$E988,0)*(INDEX('Flow probs &amp; rates'!$O$5:$O$5999,UsefulSeries!$E988,0))/INDEX('Flow probs &amp; rates'!$F$4:$F$5999,UsefulSeries!$E988,0)</f>
        <v>-0.76984005841162628</v>
      </c>
      <c r="E992" s="12">
        <v>0</v>
      </c>
      <c r="F992" s="12">
        <v>0</v>
      </c>
      <c r="G992" s="12"/>
      <c r="H992" s="12"/>
      <c r="I992" s="12">
        <f ca="1">INDEX('Flow probs &amp; rates'!$M$5:$M$5999,UsefulSeries!$E988)</f>
        <v>0.22452486100631686</v>
      </c>
      <c r="J992" s="12"/>
      <c r="K992" s="12">
        <f>INDEX('Flow probs &amp; rates'!$F$4:$F$5999,UsefulSeries!$E988)</f>
        <v>3.9326247522968837E-2</v>
      </c>
      <c r="L992" s="12">
        <f>-INDEX('Flow probs &amp; rates'!$F$4:$F$5999,UsefulSeries!$E988)</f>
        <v>-3.9326247522968837E-2</v>
      </c>
      <c r="M992" s="12"/>
      <c r="N992" s="12"/>
      <c r="O992" s="12"/>
      <c r="P992" s="12">
        <f ca="1"/>
        <v>0</v>
      </c>
      <c r="Q992" s="12">
        <f ca="1"/>
        <v>0</v>
      </c>
      <c r="R992" s="12">
        <f ca="1"/>
        <v>0.23653953511357501</v>
      </c>
      <c r="S992" s="12">
        <f ca="1"/>
        <v>6.138633672516839E-2</v>
      </c>
      <c r="T992" s="12">
        <f ca="1"/>
        <v>0</v>
      </c>
      <c r="U992" s="12">
        <f ca="1"/>
        <v>0</v>
      </c>
      <c r="V992" s="12"/>
      <c r="W992" s="12">
        <f ca="1">INDEX(P$8:P$6003,UsefulSeries!$I988)</f>
        <v>0</v>
      </c>
      <c r="X992" s="12">
        <f ca="1">INDEX(Q$8:Q$6003,UsefulSeries!$I988)</f>
        <v>0</v>
      </c>
      <c r="Y992" s="12">
        <f ca="1">INDEX(R$8:R$6003,UsefulSeries!$I988)</f>
        <v>0.14263532578354968</v>
      </c>
      <c r="Z992" s="12">
        <f ca="1">INDEX(S$8:S$6003,UsefulSeries!$I988)</f>
        <v>5.1735641408078493E-2</v>
      </c>
      <c r="AA992" s="12">
        <f ca="1">INDEX(T$8:T$6003,UsefulSeries!$I988)</f>
        <v>0</v>
      </c>
      <c r="AB992" s="12">
        <f ca="1">INDEX(U$8:U$6003,UsefulSeries!$I988)</f>
        <v>0</v>
      </c>
      <c r="AC992" s="12">
        <f>INDEX( K$8:K$6003,UsefulSeries!$I988)</f>
        <v>2.7129536705914503E-2</v>
      </c>
      <c r="AD992" s="12">
        <f>INDEX(L$8:L$6003,UsefulSeries!$I988)</f>
        <v>-2.7129536705914503E-2</v>
      </c>
      <c r="AE992" s="12"/>
      <c r="AF992" s="12"/>
      <c r="AG992" s="12"/>
      <c r="AH992" s="12"/>
      <c r="AI992" s="12"/>
      <c r="AJ992" s="12"/>
      <c r="AK992" s="12"/>
      <c r="AL992" s="12"/>
      <c r="AM992" s="12"/>
      <c r="AN992" s="12">
        <f t="shared" ca="1" si="153"/>
        <v>0</v>
      </c>
      <c r="AO992" s="12">
        <f t="shared" ca="1" si="154"/>
        <v>0</v>
      </c>
      <c r="AP992" s="12">
        <f t="shared" ca="1" si="155"/>
        <v>0.14263532578354968</v>
      </c>
      <c r="AQ992" s="12">
        <f t="shared" ca="1" si="156"/>
        <v>5.1735641408078493E-2</v>
      </c>
      <c r="AR992" s="12">
        <f t="shared" ca="1" si="157"/>
        <v>0</v>
      </c>
      <c r="AS992" s="12">
        <f t="shared" ca="1" si="158"/>
        <v>0</v>
      </c>
      <c r="AT992" s="12">
        <f t="shared" si="159"/>
        <v>2.7129536705914503E-2</v>
      </c>
      <c r="AU992" s="12">
        <f t="shared" si="160"/>
        <v>-2.7129536705914503E-2</v>
      </c>
      <c r="AV992" s="12"/>
      <c r="AW992" s="12">
        <f ca="1">INDEX(I$8:I$6003,UsefulSeries!$I988)</f>
        <v>0.29845578554324742</v>
      </c>
      <c r="AX992" s="12"/>
      <c r="AY992" s="12"/>
      <c r="AZ992" s="12">
        <f ca="1"/>
        <v>5.1735641408078487E-2</v>
      </c>
      <c r="BA992" s="12"/>
      <c r="BB992" s="12">
        <f t="shared" ca="1" si="152"/>
        <v>5.1735641408078487E-2</v>
      </c>
      <c r="BC992" s="12"/>
      <c r="BD992" s="38">
        <f ca="1"/>
        <v>0.30900121655785306</v>
      </c>
    </row>
    <row r="993" spans="1:56" x14ac:dyDescent="0.35">
      <c r="A993" s="12">
        <v>0</v>
      </c>
      <c r="B993" s="12">
        <v>0</v>
      </c>
      <c r="C993" s="12">
        <f ca="1">-INDEX('Flow probs &amp; rates'!$M$5:$M$5999,UsefulSeries!$E988,0)*(INDEX('Flow probs &amp; rates'!$O$5:$O$5999,UsefulSeries!$E988,0))/INDEX('Flow probs &amp; rates'!$F$4:$F$5999,UsefulSeries!$E988,0)</f>
        <v>-0.76984005841162628</v>
      </c>
      <c r="D993" s="12">
        <f ca="1">INDEX('Flow probs &amp; rates'!$O$5:$O$5999,UsefulSeries!$E988,0)*(1-INDEX('Flow probs &amp; rates'!$O$5:$O$5999,UsefulSeries!$E988,0))/INDEX('Flow probs &amp; rates'!$F$4:$F$5999,UsefulSeries!$E988,0)</f>
        <v>2.9664192268673615</v>
      </c>
      <c r="E993" s="12">
        <v>0</v>
      </c>
      <c r="F993" s="12">
        <v>0</v>
      </c>
      <c r="G993" s="12"/>
      <c r="H993" s="12"/>
      <c r="I993" s="12">
        <f ca="1">INDEX('Flow probs &amp; rates'!$O$5:$O$5999,UsefulSeries!$E988)</f>
        <v>0.13483994847831413</v>
      </c>
      <c r="J993" s="12"/>
      <c r="K993" s="12"/>
      <c r="L993" s="12">
        <f>-INDEX('Flow probs &amp; rates'!$F$4:$F$5999,UsefulSeries!$E988)</f>
        <v>-3.9326247522968837E-2</v>
      </c>
      <c r="M993" s="12"/>
      <c r="N993" s="12"/>
      <c r="O993" s="12"/>
      <c r="P993" s="12">
        <f ca="1"/>
        <v>0</v>
      </c>
      <c r="Q993" s="12">
        <f ca="1"/>
        <v>0</v>
      </c>
      <c r="R993" s="12">
        <f ca="1"/>
        <v>6.138633672516839E-2</v>
      </c>
      <c r="S993" s="12">
        <f ca="1"/>
        <v>0.35303764604981974</v>
      </c>
      <c r="T993" s="12">
        <f ca="1"/>
        <v>0</v>
      </c>
      <c r="U993" s="12">
        <f ca="1"/>
        <v>0</v>
      </c>
      <c r="V993" s="12"/>
      <c r="W993" s="12">
        <f ca="1">INDEX(P$9:P$6003,UsefulSeries!$I988)</f>
        <v>0</v>
      </c>
      <c r="X993" s="12">
        <f ca="1">INDEX(Q$9:Q$6003,UsefulSeries!$I988)</f>
        <v>0</v>
      </c>
      <c r="Y993" s="12">
        <f ca="1">INDEX(R$9:R$6003,UsefulSeries!$I988)</f>
        <v>5.1735641408078493E-2</v>
      </c>
      <c r="Z993" s="12">
        <f ca="1">INDEX(S$9:S$6003,UsefulSeries!$I988)</f>
        <v>0.20487449030055849</v>
      </c>
      <c r="AA993" s="12">
        <f ca="1">INDEX(T$9:T$6003,UsefulSeries!$I988)</f>
        <v>0</v>
      </c>
      <c r="AB993" s="12">
        <f ca="1">INDEX(U$9:U$6003,UsefulSeries!$I988)</f>
        <v>0</v>
      </c>
      <c r="AC993" s="12">
        <f>INDEX( K$9:K$6003,UsefulSeries!$I988)</f>
        <v>0</v>
      </c>
      <c r="AD993" s="12">
        <f>INDEX(L$9:L$6003,UsefulSeries!$I988)</f>
        <v>-2.7129536705914503E-2</v>
      </c>
      <c r="AE993" s="12"/>
      <c r="AF993" s="12"/>
      <c r="AG993" s="12"/>
      <c r="AH993" s="12"/>
      <c r="AI993" s="12"/>
      <c r="AJ993" s="12"/>
      <c r="AK993" s="12"/>
      <c r="AL993" s="12"/>
      <c r="AM993" s="12"/>
      <c r="AN993" s="12">
        <f t="shared" ca="1" si="153"/>
        <v>0</v>
      </c>
      <c r="AO993" s="12">
        <f t="shared" ca="1" si="154"/>
        <v>0</v>
      </c>
      <c r="AP993" s="12">
        <f t="shared" ca="1" si="155"/>
        <v>5.1735641408078493E-2</v>
      </c>
      <c r="AQ993" s="12">
        <f t="shared" ca="1" si="156"/>
        <v>0.20487449030055849</v>
      </c>
      <c r="AR993" s="12">
        <f t="shared" ca="1" si="157"/>
        <v>0</v>
      </c>
      <c r="AS993" s="12">
        <f t="shared" ca="1" si="158"/>
        <v>0</v>
      </c>
      <c r="AT993" s="12">
        <f t="shared" si="159"/>
        <v>0</v>
      </c>
      <c r="AU993" s="12">
        <f t="shared" si="160"/>
        <v>-2.7129536705914503E-2</v>
      </c>
      <c r="AV993" s="12"/>
      <c r="AW993" s="12">
        <f ca="1">INDEX(I$9:I$6003,UsefulSeries!$I988)</f>
        <v>0.17715646227014784</v>
      </c>
      <c r="AX993" s="12"/>
      <c r="AY993" s="12"/>
      <c r="AZ993" s="12">
        <f ca="1"/>
        <v>5.1735641408078487E-2</v>
      </c>
      <c r="BA993" s="12"/>
      <c r="BB993" s="12">
        <f t="shared" ca="1" si="152"/>
        <v>5.1735641408078487E-2</v>
      </c>
      <c r="BC993" s="12"/>
      <c r="BD993" s="38">
        <f ca="1"/>
        <v>0.17957845310102796</v>
      </c>
    </row>
    <row r="994" spans="1:56" x14ac:dyDescent="0.35">
      <c r="A994" s="12">
        <v>0</v>
      </c>
      <c r="B994" s="12">
        <v>0</v>
      </c>
      <c r="C994" s="12">
        <v>0</v>
      </c>
      <c r="D994" s="12">
        <v>0</v>
      </c>
      <c r="E994" s="12">
        <f ca="1">INDEX('Flow probs &amp; rates'!$P$5:$P$5999,UsefulSeries!$E988,0)*(1-INDEX('Flow probs &amp; rates'!$P$5:$P$5999,UsefulSeries!$E988,0))/INDEX('Flow probs &amp; rates'!$G$4:$G$5999,UsefulSeries!$E988,0)</f>
        <v>7.1286010820966042E-2</v>
      </c>
      <c r="F994" s="12">
        <f ca="1">-INDEX('Flow probs &amp; rates'!$P$5:$P$5999,UsefulSeries!$E988,0)*(INDEX('Flow probs &amp; rates'!$Q$5:$Q$5999,UsefulSeries!$E988,0))/INDEX('Flow probs &amp; rates'!$G$4:$G$5999,UsefulSeries!$E988,0)</f>
        <v>-1.4318251501615517E-3</v>
      </c>
      <c r="G994" s="12"/>
      <c r="H994" s="12"/>
      <c r="I994" s="12">
        <f ca="1">INDEX('Flow probs &amp; rates'!$P$5:$P$5999,UsefulSeries!$E988)</f>
        <v>2.4797720487960185E-2</v>
      </c>
      <c r="J994" s="12"/>
      <c r="K994" s="12">
        <f>INDEX('Flow probs &amp; rates'!$G$4:$G$5999,UsefulSeries!$E988)</f>
        <v>0.33923617366240316</v>
      </c>
      <c r="L994" s="12"/>
      <c r="M994" s="12"/>
      <c r="N994" s="12"/>
      <c r="O994" s="12"/>
      <c r="P994" s="12">
        <f ca="1"/>
        <v>0</v>
      </c>
      <c r="Q994" s="12">
        <f ca="1"/>
        <v>0</v>
      </c>
      <c r="R994" s="12">
        <f ca="1"/>
        <v>0</v>
      </c>
      <c r="S994" s="12">
        <f ca="1"/>
        <v>0</v>
      </c>
      <c r="T994" s="12">
        <f ca="1"/>
        <v>14.035128012370137</v>
      </c>
      <c r="U994" s="12">
        <f ca="1"/>
        <v>0.35499262141315574</v>
      </c>
      <c r="V994" s="12"/>
      <c r="W994" s="12">
        <f ca="1">INDEX(P$10:P$6003,UsefulSeries!$I988)</f>
        <v>0</v>
      </c>
      <c r="X994" s="12">
        <f ca="1">INDEX(Q$10:Q$6003,UsefulSeries!$I988)</f>
        <v>0</v>
      </c>
      <c r="Y994" s="12">
        <f ca="1">INDEX(R$10:R$6003,UsefulSeries!$I988)</f>
        <v>0</v>
      </c>
      <c r="Z994" s="12">
        <f ca="1">INDEX(S$10:S$6003,UsefulSeries!$I988)</f>
        <v>0</v>
      </c>
      <c r="AA994" s="12">
        <f ca="1">INDEX(T$10:T$6003,UsefulSeries!$I988)</f>
        <v>13.839028380743937</v>
      </c>
      <c r="AB994" s="12">
        <f ca="1">INDEX(U$10:U$6003,UsefulSeries!$I988)</f>
        <v>0.34377227031760521</v>
      </c>
      <c r="AC994" s="12">
        <f>INDEX( K$10:K$6003,UsefulSeries!$I988)</f>
        <v>0.32912114059017816</v>
      </c>
      <c r="AD994" s="12">
        <f>INDEX(L$10:L$6003,UsefulSeries!$I988)</f>
        <v>0</v>
      </c>
      <c r="AE994" s="12"/>
      <c r="AF994" s="12"/>
      <c r="AG994" s="12"/>
      <c r="AH994" s="12"/>
      <c r="AI994" s="12"/>
      <c r="AJ994" s="12"/>
      <c r="AK994" s="12"/>
      <c r="AL994" s="12"/>
      <c r="AM994" s="12"/>
      <c r="AN994" s="12">
        <f t="shared" ca="1" si="153"/>
        <v>0</v>
      </c>
      <c r="AO994" s="12">
        <f t="shared" ca="1" si="154"/>
        <v>0</v>
      </c>
      <c r="AP994" s="12">
        <f t="shared" ca="1" si="155"/>
        <v>0</v>
      </c>
      <c r="AQ994" s="12">
        <f t="shared" ca="1" si="156"/>
        <v>0</v>
      </c>
      <c r="AR994" s="12">
        <f t="shared" ca="1" si="157"/>
        <v>13.839028380743937</v>
      </c>
      <c r="AS994" s="12">
        <f t="shared" ca="1" si="158"/>
        <v>0.34377227031760521</v>
      </c>
      <c r="AT994" s="12">
        <f t="shared" si="159"/>
        <v>0.32912114059017816</v>
      </c>
      <c r="AU994" s="12">
        <f t="shared" si="160"/>
        <v>0</v>
      </c>
      <c r="AV994" s="12"/>
      <c r="AW994" s="12">
        <f ca="1">INDEX(I$10:I$6003,UsefulSeries!$I988)</f>
        <v>2.438791364143891E-2</v>
      </c>
      <c r="AX994" s="12"/>
      <c r="AY994" s="12"/>
      <c r="AZ994" s="12">
        <f ca="1"/>
        <v>0.34377227031760521</v>
      </c>
      <c r="BA994" s="12"/>
      <c r="BB994" s="12">
        <f t="shared" ca="1" si="152"/>
        <v>0.34377227031760521</v>
      </c>
      <c r="BC994" s="12"/>
      <c r="BD994" s="38">
        <f ca="1"/>
        <v>2.4920389849509287E-2</v>
      </c>
    </row>
    <row r="995" spans="1:56" x14ac:dyDescent="0.35">
      <c r="A995" s="12">
        <v>0</v>
      </c>
      <c r="B995" s="12">
        <v>0</v>
      </c>
      <c r="C995" s="12">
        <v>0</v>
      </c>
      <c r="D995" s="12">
        <v>0</v>
      </c>
      <c r="E995" s="12">
        <f ca="1">-INDEX('Flow probs &amp; rates'!$P$5:$P$5999,UsefulSeries!$E988,0)*(INDEX('Flow probs &amp; rates'!$Q$5:$Q$5999,UsefulSeries!$E988,0))/INDEX('Flow probs &amp; rates'!$G$4:$G$5999,UsefulSeries!$E988,0)</f>
        <v>-1.4318251501615517E-3</v>
      </c>
      <c r="F995" s="12">
        <f ca="1">INDEX('Flow probs &amp; rates'!$Q$5:$Q$5999,UsefulSeries!$E988,0)*(1-INDEX('Flow probs &amp; rates'!$Q$5:$Q$5999,UsefulSeries!$E988,0))/INDEX('Flow probs &amp; rates'!$G$4:$G$5999,UsefulSeries!$E988,0)</f>
        <v>5.6609202731738063E-2</v>
      </c>
      <c r="G995" s="12"/>
      <c r="H995" s="12"/>
      <c r="I995" s="12">
        <f ca="1">INDEX('Flow probs &amp; rates'!$Q$5:$Q$5999,UsefulSeries!$E988)</f>
        <v>1.9587561910387338E-2</v>
      </c>
      <c r="J995" s="12"/>
      <c r="K995" s="12"/>
      <c r="L995" s="12">
        <f>INDEX('Flow probs &amp; rates'!$G$4:$G$5999,UsefulSeries!$E988)</f>
        <v>0.33923617366240316</v>
      </c>
      <c r="M995" s="12"/>
      <c r="N995" s="12"/>
      <c r="O995" s="12"/>
      <c r="P995" s="12">
        <f ca="1"/>
        <v>0</v>
      </c>
      <c r="Q995" s="12">
        <f ca="1"/>
        <v>0</v>
      </c>
      <c r="R995" s="12">
        <f ca="1"/>
        <v>0</v>
      </c>
      <c r="S995" s="12">
        <f ca="1"/>
        <v>0</v>
      </c>
      <c r="T995" s="12">
        <f ca="1"/>
        <v>0.35499262141315574</v>
      </c>
      <c r="U995" s="12">
        <f ca="1"/>
        <v>17.673951214340708</v>
      </c>
      <c r="V995" s="12"/>
      <c r="W995" s="12">
        <f ca="1">INDEX(P$11:P$6003,UsefulSeries!$I988)</f>
        <v>0</v>
      </c>
      <c r="X995" s="12">
        <f ca="1">INDEX(Q$11:Q$6003,UsefulSeries!$I988)</f>
        <v>0</v>
      </c>
      <c r="Y995" s="12">
        <f ca="1">INDEX(R$11:R$6003,UsefulSeries!$I988)</f>
        <v>0</v>
      </c>
      <c r="Z995" s="12">
        <f ca="1">INDEX(S$11:S$6003,UsefulSeries!$I988)</f>
        <v>0</v>
      </c>
      <c r="AA995" s="12">
        <f ca="1">INDEX(T$11:T$6003,UsefulSeries!$I988)</f>
        <v>0.34377227031760521</v>
      </c>
      <c r="AB995" s="12">
        <f ca="1">INDEX(U$11:U$6003,UsefulSeries!$I988)</f>
        <v>18.396806537901508</v>
      </c>
      <c r="AC995" s="12">
        <f>INDEX( K$11:K$6003,UsefulSeries!$I988)</f>
        <v>0</v>
      </c>
      <c r="AD995" s="12">
        <f>INDEX(L$11:L$6003,UsefulSeries!$I988)</f>
        <v>0.32912114059017816</v>
      </c>
      <c r="AE995" s="12"/>
      <c r="AF995" s="12"/>
      <c r="AG995" s="12"/>
      <c r="AH995" s="12"/>
      <c r="AI995" s="12"/>
      <c r="AJ995" s="12"/>
      <c r="AK995" s="12"/>
      <c r="AL995" s="12"/>
      <c r="AM995" s="12"/>
      <c r="AN995" s="12">
        <f t="shared" ca="1" si="153"/>
        <v>0</v>
      </c>
      <c r="AO995" s="12">
        <f t="shared" ca="1" si="154"/>
        <v>0</v>
      </c>
      <c r="AP995" s="12">
        <f t="shared" ca="1" si="155"/>
        <v>0</v>
      </c>
      <c r="AQ995" s="12">
        <f t="shared" ca="1" si="156"/>
        <v>0</v>
      </c>
      <c r="AR995" s="12">
        <f t="shared" ca="1" si="157"/>
        <v>0.34377227031760521</v>
      </c>
      <c r="AS995" s="12">
        <f t="shared" ca="1" si="158"/>
        <v>18.396806537901508</v>
      </c>
      <c r="AT995" s="12">
        <f t="shared" si="159"/>
        <v>0</v>
      </c>
      <c r="AU995" s="12">
        <f t="shared" si="160"/>
        <v>0.32912114059017816</v>
      </c>
      <c r="AV995" s="12"/>
      <c r="AW995" s="12">
        <f ca="1">INDEX(I$11:I$6003,UsefulSeries!$I988)</f>
        <v>1.8230793544836355E-2</v>
      </c>
      <c r="AX995" s="12"/>
      <c r="AY995" s="12"/>
      <c r="AZ995" s="12">
        <f ca="1"/>
        <v>0.34377227031760521</v>
      </c>
      <c r="BA995" s="12"/>
      <c r="BB995" s="12">
        <f t="shared" ca="1" si="152"/>
        <v>0.34377227031760521</v>
      </c>
      <c r="BC995" s="12"/>
      <c r="BD995" s="38">
        <f ca="1"/>
        <v>1.7533859666301249E-2</v>
      </c>
    </row>
    <row r="996" spans="1:56" x14ac:dyDescent="0.35">
      <c r="A996" s="12">
        <f ca="1">INDEX('Flow probs &amp; rates'!$K$5:$K$5999,UsefulSeries!$E994,0)*(1-INDEX('Flow probs &amp; rates'!$K$5:$K$5999,UsefulSeries!$E994,0))/INDEX('Flow probs &amp; rates'!$E$4:$E$5999,UsefulSeries!$E994,0)</f>
        <v>1.9082275692834837E-2</v>
      </c>
      <c r="B996" s="12">
        <f ca="1">-INDEX('Flow probs &amp; rates'!$K$5:$K$5999,UsefulSeries!$E994,0)*(INDEX('Flow probs &amp; rates'!$L$5:$L$5999,UsefulSeries!$E994,0))/INDEX('Flow probs &amp; rates'!$E$4:$E$5999,UsefulSeries!$E994,0)</f>
        <v>-2.6981320168076989E-4</v>
      </c>
      <c r="C996" s="12">
        <v>0</v>
      </c>
      <c r="D996" s="12">
        <v>0</v>
      </c>
      <c r="E996" s="12">
        <v>0</v>
      </c>
      <c r="F996" s="12">
        <v>0</v>
      </c>
      <c r="G996" s="12"/>
      <c r="H996" s="12"/>
      <c r="I996" s="12">
        <f ca="1">INDEX('Flow probs &amp; rates'!$K$5:$K$5999,UsefulSeries!$E994)</f>
        <v>1.2028087386192233E-2</v>
      </c>
      <c r="J996" s="12"/>
      <c r="K996" s="12">
        <f>-INDEX('Flow probs &amp; rates'!$E$4:$E$5999,UsefulSeries!$E994)</f>
        <v>-0.62274608601763537</v>
      </c>
      <c r="L996" s="12">
        <f>INDEX('Flow probs &amp; rates'!$E$4:$E$5999,UsefulSeries!$E994)</f>
        <v>0.62274608601763537</v>
      </c>
      <c r="M996" s="12"/>
      <c r="N996" s="12"/>
      <c r="O996" s="12"/>
      <c r="P996" s="12">
        <f t="array" aca="1" ref="P996:U1001" ca="1">MINVERSE(A996:F1001)</f>
        <v>52.41369142964097</v>
      </c>
      <c r="Q996" s="12">
        <f ca="1"/>
        <v>0.63936804614749598</v>
      </c>
      <c r="R996" s="12">
        <f ca="1"/>
        <v>0</v>
      </c>
      <c r="S996" s="12">
        <f ca="1"/>
        <v>0</v>
      </c>
      <c r="T996" s="12">
        <f ca="1"/>
        <v>0</v>
      </c>
      <c r="U996" s="12">
        <f ca="1"/>
        <v>0</v>
      </c>
      <c r="V996" s="12"/>
      <c r="W996" s="12"/>
      <c r="X996" s="12"/>
      <c r="Y996" s="12"/>
      <c r="Z996" s="12"/>
      <c r="AA996" s="12"/>
      <c r="AB996" s="12"/>
      <c r="AC996" s="12"/>
      <c r="AD996" s="12"/>
      <c r="AE996" s="12">
        <f t="array" ref="AE996:AJ997">TRANSPOSE(AC990:AD995)</f>
        <v>-0.64374932270390739</v>
      </c>
      <c r="AF996" s="12">
        <v>-0.64374932270390739</v>
      </c>
      <c r="AG996" s="12">
        <v>2.7129536705914503E-2</v>
      </c>
      <c r="AH996" s="12">
        <v>0</v>
      </c>
      <c r="AI996" s="12">
        <v>0.32912114059017816</v>
      </c>
      <c r="AJ996" s="12">
        <v>0</v>
      </c>
      <c r="AK996" s="12"/>
      <c r="AL996" s="12"/>
      <c r="AM996" s="12"/>
      <c r="AN996" s="12">
        <f t="shared" si="153"/>
        <v>-0.64374932270390739</v>
      </c>
      <c r="AO996" s="12">
        <f t="shared" si="154"/>
        <v>-0.64374932270390739</v>
      </c>
      <c r="AP996" s="12">
        <f t="shared" si="155"/>
        <v>2.7129536705914503E-2</v>
      </c>
      <c r="AQ996" s="12">
        <f t="shared" si="156"/>
        <v>0</v>
      </c>
      <c r="AR996" s="12">
        <f t="shared" si="157"/>
        <v>0.32912114059017816</v>
      </c>
      <c r="AS996" s="12">
        <f t="shared" si="158"/>
        <v>0</v>
      </c>
      <c r="AT996" s="12">
        <f t="shared" si="159"/>
        <v>0</v>
      </c>
      <c r="AU996" s="12">
        <f t="shared" si="160"/>
        <v>0</v>
      </c>
      <c r="AV996" s="12"/>
      <c r="AW996" s="12"/>
      <c r="AX996" s="12">
        <f>INDEX($N$6:$N$6003,UsefulSeries!$K988)</f>
        <v>7.7429743474943802E-4</v>
      </c>
      <c r="AY996" s="12"/>
      <c r="AZ996" s="12"/>
      <c r="BA996" s="12"/>
      <c r="BB996" s="12">
        <f t="shared" si="152"/>
        <v>7.7429743474943802E-4</v>
      </c>
      <c r="BC996" s="12"/>
      <c r="BD996" s="38">
        <f ca="1"/>
        <v>-2.1661831874693071E-2</v>
      </c>
    </row>
    <row r="997" spans="1:56" x14ac:dyDescent="0.35">
      <c r="A997" s="12">
        <f ca="1">-INDEX('Flow probs &amp; rates'!$K$5:$K$5999,UsefulSeries!$E994,0)*(INDEX('Flow probs &amp; rates'!$L$5:$L$5999,UsefulSeries!$E994,0))/INDEX('Flow probs &amp; rates'!$E$4:$E$5999,UsefulSeries!$E994,0)</f>
        <v>-2.6981320168076989E-4</v>
      </c>
      <c r="B997" s="12">
        <f ca="1">INDEX('Flow probs &amp; rates'!$L$5:$L$5999,UsefulSeries!$E994,0)*(1-INDEX('Flow probs &amp; rates'!$L$5:$L$5999,UsefulSeries!$E994,0))/INDEX('Flow probs &amp; rates'!$E$4:$E$5999,UsefulSeries!$E994,0)</f>
        <v>2.2118568454822275E-2</v>
      </c>
      <c r="C997" s="12">
        <v>0</v>
      </c>
      <c r="D997" s="12">
        <v>0</v>
      </c>
      <c r="E997" s="12">
        <v>0</v>
      </c>
      <c r="F997" s="12">
        <v>0</v>
      </c>
      <c r="G997" s="12"/>
      <c r="H997" s="12"/>
      <c r="I997" s="12">
        <f ca="1">INDEX('Flow probs &amp; rates'!$L$5:$L$5999,UsefulSeries!$E994)</f>
        <v>1.3969395956955925E-2</v>
      </c>
      <c r="J997" s="12"/>
      <c r="K997" s="12">
        <f>-INDEX('Flow probs &amp; rates'!$E$4:$E$5999,UsefulSeries!$E994)</f>
        <v>-0.62274608601763537</v>
      </c>
      <c r="L997" s="12"/>
      <c r="M997" s="12"/>
      <c r="N997" s="12"/>
      <c r="O997" s="12"/>
      <c r="P997" s="12">
        <f ca="1"/>
        <v>0.63936804614749598</v>
      </c>
      <c r="Q997" s="12">
        <f ca="1"/>
        <v>45.218681850159541</v>
      </c>
      <c r="R997" s="12">
        <f ca="1"/>
        <v>0</v>
      </c>
      <c r="S997" s="12">
        <f ca="1"/>
        <v>0</v>
      </c>
      <c r="T997" s="12">
        <f ca="1"/>
        <v>0</v>
      </c>
      <c r="U997" s="12">
        <f ca="1"/>
        <v>0</v>
      </c>
      <c r="V997" s="12"/>
      <c r="W997" s="12"/>
      <c r="X997" s="12"/>
      <c r="Y997" s="12"/>
      <c r="Z997" s="12"/>
      <c r="AA997" s="12"/>
      <c r="AB997" s="12"/>
      <c r="AC997" s="12"/>
      <c r="AD997" s="12"/>
      <c r="AE997" s="12">
        <v>0.64374932270390739</v>
      </c>
      <c r="AF997" s="12">
        <v>0</v>
      </c>
      <c r="AG997" s="12">
        <v>-2.7129536705914503E-2</v>
      </c>
      <c r="AH997" s="12">
        <v>-2.7129536705914503E-2</v>
      </c>
      <c r="AI997" s="12">
        <v>0</v>
      </c>
      <c r="AJ997" s="12">
        <v>0.32912114059017816</v>
      </c>
      <c r="AK997" s="12"/>
      <c r="AL997" s="12"/>
      <c r="AM997" s="12"/>
      <c r="AN997" s="12">
        <f t="shared" si="153"/>
        <v>0.64374932270390739</v>
      </c>
      <c r="AO997" s="12">
        <f t="shared" si="154"/>
        <v>0</v>
      </c>
      <c r="AP997" s="12">
        <f t="shared" si="155"/>
        <v>-2.7129536705914503E-2</v>
      </c>
      <c r="AQ997" s="12">
        <f t="shared" si="156"/>
        <v>-2.7129536705914503E-2</v>
      </c>
      <c r="AR997" s="12">
        <f t="shared" si="157"/>
        <v>0</v>
      </c>
      <c r="AS997" s="12">
        <f t="shared" si="158"/>
        <v>0.32912114059017816</v>
      </c>
      <c r="AT997" s="12">
        <f t="shared" si="159"/>
        <v>0</v>
      </c>
      <c r="AU997" s="12">
        <f t="shared" si="160"/>
        <v>0</v>
      </c>
      <c r="AV997" s="12"/>
      <c r="AW997" s="12"/>
      <c r="AX997" s="12">
        <f>INDEX('Margin error adjustment'!N$7:N$6003,UsefulSeries!$K988)</f>
        <v>-5.3246516068630387E-4</v>
      </c>
      <c r="AY997" s="12"/>
      <c r="AZ997" s="12"/>
      <c r="BA997" s="12"/>
      <c r="BB997" s="12">
        <f t="shared" si="152"/>
        <v>-5.3246516068630387E-4</v>
      </c>
      <c r="BC997" s="12"/>
      <c r="BD997" s="38">
        <f ca="1"/>
        <v>3.8400168264846976E-2</v>
      </c>
    </row>
    <row r="998" spans="1:56" x14ac:dyDescent="0.35">
      <c r="A998" s="12">
        <v>0</v>
      </c>
      <c r="B998" s="12">
        <v>0</v>
      </c>
      <c r="C998" s="12">
        <f ca="1">INDEX('Flow probs &amp; rates'!$M$5:$M$5999,UsefulSeries!$E994,0)*(1-INDEX('Flow probs &amp; rates'!$M$5:$M$5999,UsefulSeries!$E994,0))/INDEX('Flow probs &amp; rates'!$F$4:$F$5999,UsefulSeries!$E994,0)</f>
        <v>4.4828710838296377</v>
      </c>
      <c r="D998" s="12">
        <f ca="1">-INDEX('Flow probs &amp; rates'!$M$5:$M$5999,UsefulSeries!$E994,0)*(INDEX('Flow probs &amp; rates'!$O$5:$O$5999,UsefulSeries!$E994,0))/INDEX('Flow probs &amp; rates'!$F$4:$F$5999,UsefulSeries!$E994,0)</f>
        <v>-0.8230413303919869</v>
      </c>
      <c r="E998" s="12">
        <v>0</v>
      </c>
      <c r="F998" s="12">
        <v>0</v>
      </c>
      <c r="G998" s="12"/>
      <c r="H998" s="12"/>
      <c r="I998" s="12">
        <f ca="1">INDEX('Flow probs &amp; rates'!$M$5:$M$5999,UsefulSeries!$E994)</f>
        <v>0.22243557826927485</v>
      </c>
      <c r="J998" s="12"/>
      <c r="K998" s="12">
        <f>INDEX('Flow probs &amp; rates'!$F$4:$F$5999,UsefulSeries!$E994)</f>
        <v>3.858196868814108E-2</v>
      </c>
      <c r="L998" s="12">
        <f>-INDEX('Flow probs &amp; rates'!$F$4:$F$5999,UsefulSeries!$E994)</f>
        <v>-3.858196868814108E-2</v>
      </c>
      <c r="M998" s="12"/>
      <c r="N998" s="12"/>
      <c r="O998" s="12"/>
      <c r="P998" s="12">
        <f ca="1"/>
        <v>0</v>
      </c>
      <c r="Q998" s="12">
        <f ca="1"/>
        <v>0</v>
      </c>
      <c r="R998" s="12">
        <f ca="1"/>
        <v>0.2342299023912448</v>
      </c>
      <c r="S998" s="12">
        <f ca="1"/>
        <v>6.0777575257521935E-2</v>
      </c>
      <c r="T998" s="12">
        <f ca="1"/>
        <v>0</v>
      </c>
      <c r="U998" s="12">
        <f ca="1"/>
        <v>0</v>
      </c>
      <c r="V998" s="12"/>
      <c r="W998" s="12">
        <f ca="1">INDEX(P$6:P$6003,UsefulSeries!$I996)</f>
        <v>56.222388371686257</v>
      </c>
      <c r="X998" s="12">
        <f ca="1">INDEX(Q$6:Q$6003,UsefulSeries!$I996)</f>
        <v>0.66182547521737445</v>
      </c>
      <c r="Y998" s="12">
        <f ca="1">INDEX(R$6:R$6003,UsefulSeries!$I996)</f>
        <v>0</v>
      </c>
      <c r="Z998" s="12">
        <f ca="1">INDEX(S$6:S$6003,UsefulSeries!$I996)</f>
        <v>0</v>
      </c>
      <c r="AA998" s="12">
        <f ca="1">INDEX(T$6:T$6003,UsefulSeries!$I996)</f>
        <v>0</v>
      </c>
      <c r="AB998" s="12">
        <f ca="1">INDEX(U$6:U$6003,UsefulSeries!$I996)</f>
        <v>0</v>
      </c>
      <c r="AC998" s="12">
        <f>INDEX( K$6:K$6003,UsefulSeries!$I996)</f>
        <v>-0.64452362013865683</v>
      </c>
      <c r="AD998" s="12">
        <f>INDEX(L$6:L$6003,UsefulSeries!$I996)</f>
        <v>0.64452362013865683</v>
      </c>
      <c r="AE998" s="12"/>
      <c r="AF998" s="12"/>
      <c r="AG998" s="12"/>
      <c r="AH998" s="12"/>
      <c r="AI998" s="12"/>
      <c r="AJ998" s="12"/>
      <c r="AK998" s="12"/>
      <c r="AL998" s="12"/>
      <c r="AM998" s="12"/>
      <c r="AN998" s="12">
        <f t="shared" ca="1" si="153"/>
        <v>56.222388371686257</v>
      </c>
      <c r="AO998" s="12">
        <f t="shared" ca="1" si="154"/>
        <v>0.66182547521737445</v>
      </c>
      <c r="AP998" s="12">
        <f t="shared" ca="1" si="155"/>
        <v>0</v>
      </c>
      <c r="AQ998" s="12">
        <f t="shared" ca="1" si="156"/>
        <v>0</v>
      </c>
      <c r="AR998" s="12">
        <f t="shared" ca="1" si="157"/>
        <v>0</v>
      </c>
      <c r="AS998" s="12">
        <f t="shared" ca="1" si="158"/>
        <v>0</v>
      </c>
      <c r="AT998" s="12">
        <f t="shared" si="159"/>
        <v>-0.64452362013865683</v>
      </c>
      <c r="AU998" s="12">
        <f t="shared" si="160"/>
        <v>0.64452362013865683</v>
      </c>
      <c r="AV998" s="12"/>
      <c r="AW998" s="12">
        <f ca="1">INDEX(I$6:I$6003,UsefulSeries!$I996)</f>
        <v>1.1600379595499366E-2</v>
      </c>
      <c r="AX998" s="12"/>
      <c r="AY998" s="12"/>
      <c r="AZ998" s="12">
        <f t="array" aca="1" ref="AZ998:AZ1003" ca="1">MMULT(W998:AB1003,AW998:AW1003)</f>
        <v>0.66182547521737445</v>
      </c>
      <c r="BA998" s="12"/>
      <c r="BB998" s="12">
        <f t="shared" ca="1" si="152"/>
        <v>0.66182547521737445</v>
      </c>
      <c r="BC998" s="12"/>
      <c r="BD998" s="38">
        <f t="array" aca="1" ref="BD998:BD1005" ca="1">MMULT(MINVERSE(AN998:AU1005),BB998:BB1005)</f>
        <v>1.1886897995386919E-2</v>
      </c>
    </row>
    <row r="999" spans="1:56" x14ac:dyDescent="0.35">
      <c r="A999" s="12">
        <v>0</v>
      </c>
      <c r="B999" s="12">
        <v>0</v>
      </c>
      <c r="C999" s="12">
        <f ca="1">-INDEX('Flow probs &amp; rates'!$M$5:$M$5999,UsefulSeries!$E994,0)*(INDEX('Flow probs &amp; rates'!$O$5:$O$5999,UsefulSeries!$E994,0))/INDEX('Flow probs &amp; rates'!$F$4:$F$5999,UsefulSeries!$E994,0)</f>
        <v>-0.8230413303919869</v>
      </c>
      <c r="D999" s="12">
        <f ca="1">INDEX('Flow probs &amp; rates'!$O$5:$O$5999,UsefulSeries!$E994,0)*(1-INDEX('Flow probs &amp; rates'!$O$5:$O$5999,UsefulSeries!$E994,0))/INDEX('Flow probs &amp; rates'!$F$4:$F$5999,UsefulSeries!$E994,0)</f>
        <v>3.1719082188593308</v>
      </c>
      <c r="E999" s="12">
        <v>0</v>
      </c>
      <c r="F999" s="12">
        <v>0</v>
      </c>
      <c r="G999" s="12"/>
      <c r="H999" s="12"/>
      <c r="I999" s="12">
        <f ca="1">INDEX('Flow probs &amp; rates'!$O$5:$O$5999,UsefulSeries!$E994)</f>
        <v>0.14275843408372541</v>
      </c>
      <c r="J999" s="12"/>
      <c r="K999" s="12"/>
      <c r="L999" s="12">
        <f>-INDEX('Flow probs &amp; rates'!$F$4:$F$5999,UsefulSeries!$E994)</f>
        <v>-3.858196868814108E-2</v>
      </c>
      <c r="M999" s="12"/>
      <c r="N999" s="12"/>
      <c r="O999" s="12"/>
      <c r="P999" s="12">
        <f ca="1"/>
        <v>0</v>
      </c>
      <c r="Q999" s="12">
        <f ca="1"/>
        <v>0</v>
      </c>
      <c r="R999" s="12">
        <f ca="1"/>
        <v>6.0777575257521949E-2</v>
      </c>
      <c r="S999" s="12">
        <f ca="1"/>
        <v>0.3310380956658181</v>
      </c>
      <c r="T999" s="12">
        <f ca="1"/>
        <v>0</v>
      </c>
      <c r="U999" s="12">
        <f ca="1"/>
        <v>0</v>
      </c>
      <c r="V999" s="12"/>
      <c r="W999" s="12">
        <f ca="1">INDEX(P$7:P$6003,UsefulSeries!$I996)</f>
        <v>0.66182547521737445</v>
      </c>
      <c r="X999" s="12">
        <f ca="1">INDEX(Q$7:Q$6003,UsefulSeries!$I996)</f>
        <v>44.982603406963499</v>
      </c>
      <c r="Y999" s="12">
        <f ca="1">INDEX(R$7:R$6003,UsefulSeries!$I996)</f>
        <v>0</v>
      </c>
      <c r="Z999" s="12">
        <f ca="1">INDEX(S$7:S$6003,UsefulSeries!$I996)</f>
        <v>0</v>
      </c>
      <c r="AA999" s="12">
        <f ca="1">INDEX(T$7:T$6003,UsefulSeries!$I996)</f>
        <v>0</v>
      </c>
      <c r="AB999" s="12">
        <f ca="1">INDEX(U$7:U$6003,UsefulSeries!$I996)</f>
        <v>0</v>
      </c>
      <c r="AC999" s="12">
        <f>INDEX( K$7:K$6003,UsefulSeries!$I996,1)</f>
        <v>-0.64452362013865683</v>
      </c>
      <c r="AD999" s="12">
        <f>INDEX(L$7:L$6003,UsefulSeries!$I996,1)</f>
        <v>0</v>
      </c>
      <c r="AE999" s="12"/>
      <c r="AF999" s="12"/>
      <c r="AG999" s="12"/>
      <c r="AH999" s="12"/>
      <c r="AI999" s="12"/>
      <c r="AJ999" s="12"/>
      <c r="AK999" s="12"/>
      <c r="AL999" s="12"/>
      <c r="AM999" s="12"/>
      <c r="AN999" s="12">
        <f t="shared" ca="1" si="153"/>
        <v>0.66182547521737445</v>
      </c>
      <c r="AO999" s="12">
        <f t="shared" ca="1" si="154"/>
        <v>44.982603406963499</v>
      </c>
      <c r="AP999" s="12">
        <f t="shared" ca="1" si="155"/>
        <v>0</v>
      </c>
      <c r="AQ999" s="12">
        <f t="shared" ca="1" si="156"/>
        <v>0</v>
      </c>
      <c r="AR999" s="12">
        <f t="shared" ca="1" si="157"/>
        <v>0</v>
      </c>
      <c r="AS999" s="12">
        <f t="shared" ca="1" si="158"/>
        <v>0</v>
      </c>
      <c r="AT999" s="12">
        <f t="shared" si="159"/>
        <v>-0.64452362013865683</v>
      </c>
      <c r="AU999" s="12">
        <f t="shared" si="160"/>
        <v>0</v>
      </c>
      <c r="AV999" s="12"/>
      <c r="AW999" s="12">
        <f ca="1">INDEX(I$7:I$6003,UsefulSeries!$I996)</f>
        <v>1.4542245200010283E-2</v>
      </c>
      <c r="AX999" s="12"/>
      <c r="AY999" s="12"/>
      <c r="AZ999" s="12">
        <f ca="1"/>
        <v>0.66182547521737445</v>
      </c>
      <c r="BA999" s="12"/>
      <c r="BB999" s="12">
        <f t="shared" ca="1" si="152"/>
        <v>0.66182547521737445</v>
      </c>
      <c r="BC999" s="12"/>
      <c r="BD999" s="38">
        <f ca="1"/>
        <v>1.5724947016992709E-2</v>
      </c>
    </row>
    <row r="1000" spans="1:56" x14ac:dyDescent="0.35">
      <c r="A1000" s="12">
        <v>0</v>
      </c>
      <c r="B1000" s="12">
        <v>0</v>
      </c>
      <c r="C1000" s="12">
        <v>0</v>
      </c>
      <c r="D1000" s="12">
        <v>0</v>
      </c>
      <c r="E1000" s="12">
        <f ca="1">INDEX('Flow probs &amp; rates'!$P$5:$P$5999,UsefulSeries!$E994,0)*(1-INDEX('Flow probs &amp; rates'!$P$5:$P$5999,UsefulSeries!$E994,0))/INDEX('Flow probs &amp; rates'!$G$4:$G$5999,UsefulSeries!$E994,0)</f>
        <v>6.7101893166055276E-2</v>
      </c>
      <c r="F1000" s="12">
        <f ca="1">-INDEX('Flow probs &amp; rates'!$P$5:$P$5999,UsefulSeries!$E994,0)*(INDEX('Flow probs &amp; rates'!$Q$5:$Q$5999,UsefulSeries!$E994,0))/INDEX('Flow probs &amp; rates'!$G$4:$G$5999,UsefulSeries!$E994,0)</f>
        <v>-1.3405511984265082E-3</v>
      </c>
      <c r="G1000" s="12"/>
      <c r="H1000" s="12"/>
      <c r="I1000" s="12">
        <f ca="1">INDEX('Flow probs &amp; rates'!$P$5:$P$5999,UsefulSeries!$E994)</f>
        <v>2.3266876220534791E-2</v>
      </c>
      <c r="J1000" s="12"/>
      <c r="K1000" s="12">
        <f>INDEX('Flow probs &amp; rates'!$G$4:$G$5999,UsefulSeries!$E994)</f>
        <v>0.33867194529422351</v>
      </c>
      <c r="L1000" s="12"/>
      <c r="M1000" s="12"/>
      <c r="N1000" s="12"/>
      <c r="O1000" s="12"/>
      <c r="P1000" s="12">
        <f ca="1"/>
        <v>0</v>
      </c>
      <c r="Q1000" s="12">
        <f ca="1"/>
        <v>0</v>
      </c>
      <c r="R1000" s="12">
        <f ca="1"/>
        <v>0</v>
      </c>
      <c r="S1000" s="12">
        <f ca="1"/>
        <v>0</v>
      </c>
      <c r="T1000" s="12">
        <f ca="1"/>
        <v>14.909777508132656</v>
      </c>
      <c r="U1000" s="12">
        <f ca="1"/>
        <v>0.3538078075108016</v>
      </c>
      <c r="V1000" s="12"/>
      <c r="W1000" s="12">
        <f ca="1">INDEX(P$8:P$6003,UsefulSeries!$I996)</f>
        <v>0</v>
      </c>
      <c r="X1000" s="12">
        <f ca="1">INDEX(Q$8:Q$6003,UsefulSeries!$I996)</f>
        <v>0</v>
      </c>
      <c r="Y1000" s="12">
        <f ca="1">INDEX(R$8:R$6003,UsefulSeries!$I996)</f>
        <v>0.1397655481611722</v>
      </c>
      <c r="Z1000" s="12">
        <f ca="1">INDEX(S$8:S$6003,UsefulSeries!$I996)</f>
        <v>5.0576778650788079E-2</v>
      </c>
      <c r="AA1000" s="12">
        <f ca="1">INDEX(T$8:T$6003,UsefulSeries!$I996)</f>
        <v>0</v>
      </c>
      <c r="AB1000" s="12">
        <f ca="1">INDEX(U$8:U$6003,UsefulSeries!$I996)</f>
        <v>0</v>
      </c>
      <c r="AC1000" s="12">
        <f>INDEX( K$8:K$6003,UsefulSeries!$I996)</f>
        <v>2.6597071545228199E-2</v>
      </c>
      <c r="AD1000" s="12">
        <f>INDEX(L$8:L$6003,UsefulSeries!$I996)</f>
        <v>-2.6597071545228199E-2</v>
      </c>
      <c r="AE1000" s="12"/>
      <c r="AF1000" s="12"/>
      <c r="AG1000" s="12"/>
      <c r="AH1000" s="12"/>
      <c r="AI1000" s="12"/>
      <c r="AJ1000" s="12"/>
      <c r="AK1000" s="12"/>
      <c r="AL1000" s="12"/>
      <c r="AM1000" s="12"/>
      <c r="AN1000" s="12">
        <f t="shared" ca="1" si="153"/>
        <v>0</v>
      </c>
      <c r="AO1000" s="12">
        <f t="shared" ca="1" si="154"/>
        <v>0</v>
      </c>
      <c r="AP1000" s="12">
        <f t="shared" ca="1" si="155"/>
        <v>0.1397655481611722</v>
      </c>
      <c r="AQ1000" s="12">
        <f t="shared" ca="1" si="156"/>
        <v>5.0576778650788079E-2</v>
      </c>
      <c r="AR1000" s="12">
        <f t="shared" ca="1" si="157"/>
        <v>0</v>
      </c>
      <c r="AS1000" s="12">
        <f t="shared" ca="1" si="158"/>
        <v>0</v>
      </c>
      <c r="AT1000" s="12">
        <f t="shared" si="159"/>
        <v>2.6597071545228199E-2</v>
      </c>
      <c r="AU1000" s="12">
        <f t="shared" si="160"/>
        <v>-2.6597071545228199E-2</v>
      </c>
      <c r="AV1000" s="12"/>
      <c r="AW1000" s="12">
        <f ca="1">INDEX(I$8:I$6003,UsefulSeries!$I996)</f>
        <v>0.29821099328129574</v>
      </c>
      <c r="AX1000" s="12"/>
      <c r="AY1000" s="12"/>
      <c r="AZ1000" s="12">
        <f ca="1"/>
        <v>5.0576778650788079E-2</v>
      </c>
      <c r="BA1000" s="12"/>
      <c r="BB1000" s="12">
        <f t="shared" ca="1" si="152"/>
        <v>5.0576778650788079E-2</v>
      </c>
      <c r="BC1000" s="12"/>
      <c r="BD1000" s="38">
        <f ca="1"/>
        <v>0.28975545204043118</v>
      </c>
    </row>
    <row r="1001" spans="1:56" x14ac:dyDescent="0.35">
      <c r="A1001" s="12">
        <v>0</v>
      </c>
      <c r="B1001" s="12">
        <v>0</v>
      </c>
      <c r="C1001" s="12">
        <v>0</v>
      </c>
      <c r="D1001" s="12">
        <v>0</v>
      </c>
      <c r="E1001" s="12">
        <f ca="1">-INDEX('Flow probs &amp; rates'!$P$5:$P$5999,UsefulSeries!$E994,0)*(INDEX('Flow probs &amp; rates'!$Q$5:$Q$5999,UsefulSeries!$E994,0))/INDEX('Flow probs &amp; rates'!$G$4:$G$5999,UsefulSeries!$E994,0)</f>
        <v>-1.3405511984265082E-3</v>
      </c>
      <c r="F1001" s="12">
        <f ca="1">INDEX('Flow probs &amp; rates'!$Q$5:$Q$5999,UsefulSeries!$E994,0)*(1-INDEX('Flow probs &amp; rates'!$Q$5:$Q$5999,UsefulSeries!$E994,0))/INDEX('Flow probs &amp; rates'!$G$4:$G$5999,UsefulSeries!$E994,0)</f>
        <v>5.6492026695000579E-2</v>
      </c>
      <c r="G1001" s="12"/>
      <c r="H1001" s="12"/>
      <c r="I1001" s="12">
        <f ca="1">INDEX('Flow probs &amp; rates'!$Q$5:$Q$5999,UsefulSeries!$E994)</f>
        <v>1.9513022626428567E-2</v>
      </c>
      <c r="J1001" s="12"/>
      <c r="K1001" s="12"/>
      <c r="L1001" s="12">
        <f>INDEX('Flow probs &amp; rates'!$G$4:$G$5999,UsefulSeries!$E994)</f>
        <v>0.33867194529422351</v>
      </c>
      <c r="M1001" s="12"/>
      <c r="N1001" s="12"/>
      <c r="O1001" s="12"/>
      <c r="P1001" s="12">
        <f ca="1"/>
        <v>0</v>
      </c>
      <c r="Q1001" s="12">
        <f ca="1"/>
        <v>0</v>
      </c>
      <c r="R1001" s="12">
        <f ca="1"/>
        <v>0</v>
      </c>
      <c r="S1001" s="12">
        <f ca="1"/>
        <v>0</v>
      </c>
      <c r="T1001" s="12">
        <f ca="1"/>
        <v>0.3538078075108016</v>
      </c>
      <c r="U1001" s="12">
        <f ca="1"/>
        <v>17.710008934214979</v>
      </c>
      <c r="V1001" s="12"/>
      <c r="W1001" s="12">
        <f ca="1">INDEX(P$9:P$6003,UsefulSeries!$I996)</f>
        <v>0</v>
      </c>
      <c r="X1001" s="12">
        <f ca="1">INDEX(Q$9:Q$6003,UsefulSeries!$I996)</f>
        <v>0</v>
      </c>
      <c r="Y1001" s="12">
        <f ca="1">INDEX(R$9:R$6003,UsefulSeries!$I996)</f>
        <v>5.0576778650788079E-2</v>
      </c>
      <c r="Z1001" s="12">
        <f ca="1">INDEX(S$9:S$6003,UsefulSeries!$I996)</f>
        <v>0.20177051343308908</v>
      </c>
      <c r="AA1001" s="12">
        <f ca="1">INDEX(T$9:T$6003,UsefulSeries!$I996)</f>
        <v>0</v>
      </c>
      <c r="AB1001" s="12">
        <f ca="1">INDEX(U$9:U$6003,UsefulSeries!$I996)</f>
        <v>0</v>
      </c>
      <c r="AC1001" s="12">
        <f>INDEX( K$9:K$6003,UsefulSeries!$I996)</f>
        <v>0</v>
      </c>
      <c r="AD1001" s="12">
        <f>INDEX(L$9:L$6003,UsefulSeries!$I996)</f>
        <v>-2.6597071545228199E-2</v>
      </c>
      <c r="AE1001" s="12"/>
      <c r="AF1001" s="12"/>
      <c r="AG1001" s="12"/>
      <c r="AH1001" s="12"/>
      <c r="AI1001" s="12"/>
      <c r="AJ1001" s="12"/>
      <c r="AK1001" s="12"/>
      <c r="AL1001" s="12"/>
      <c r="AM1001" s="12"/>
      <c r="AN1001" s="12">
        <f t="shared" ca="1" si="153"/>
        <v>0</v>
      </c>
      <c r="AO1001" s="12">
        <f t="shared" ca="1" si="154"/>
        <v>0</v>
      </c>
      <c r="AP1001" s="12">
        <f t="shared" ca="1" si="155"/>
        <v>5.0576778650788079E-2</v>
      </c>
      <c r="AQ1001" s="12">
        <f t="shared" ca="1" si="156"/>
        <v>0.20177051343308908</v>
      </c>
      <c r="AR1001" s="12">
        <f t="shared" ca="1" si="157"/>
        <v>0</v>
      </c>
      <c r="AS1001" s="12">
        <f t="shared" ca="1" si="158"/>
        <v>0</v>
      </c>
      <c r="AT1001" s="12">
        <f t="shared" si="159"/>
        <v>0</v>
      </c>
      <c r="AU1001" s="12">
        <f t="shared" si="160"/>
        <v>-2.6597071545228199E-2</v>
      </c>
      <c r="AV1001" s="12"/>
      <c r="AW1001" s="12">
        <f ca="1">INDEX(I$9:I$6003,UsefulSeries!$I996)</f>
        <v>0.17591384711492489</v>
      </c>
      <c r="AX1001" s="12"/>
      <c r="AY1001" s="12"/>
      <c r="AZ1001" s="12">
        <f ca="1"/>
        <v>5.0576778650788079E-2</v>
      </c>
      <c r="BA1001" s="12"/>
      <c r="BB1001" s="12">
        <f t="shared" ca="1" si="152"/>
        <v>5.0576778650788079E-2</v>
      </c>
      <c r="BC1001" s="12"/>
      <c r="BD1001" s="38">
        <f ca="1"/>
        <v>0.18549818433693857</v>
      </c>
    </row>
    <row r="1002" spans="1:56" x14ac:dyDescent="0.35">
      <c r="A1002" s="12">
        <f ca="1">INDEX('Flow probs &amp; rates'!$K$5:$K$5999,UsefulSeries!$E1000,0)*(1-INDEX('Flow probs &amp; rates'!$K$5:$K$5999,UsefulSeries!$E1000,0))/INDEX('Flow probs &amp; rates'!$E$4:$E$5999,UsefulSeries!$E1000,0)</f>
        <v>1.8817682774795442E-2</v>
      </c>
      <c r="B1002" s="12">
        <f ca="1">-INDEX('Flow probs &amp; rates'!$K$5:$K$5999,UsefulSeries!$E1000,0)*(INDEX('Flow probs &amp; rates'!$L$5:$L$5999,UsefulSeries!$E1000,0))/INDEX('Flow probs &amp; rates'!$E$4:$E$5999,UsefulSeries!$E1000,0)</f>
        <v>-2.6240970205417718E-4</v>
      </c>
      <c r="C1002" s="12">
        <v>0</v>
      </c>
      <c r="D1002" s="12">
        <v>0</v>
      </c>
      <c r="E1002" s="12">
        <v>0</v>
      </c>
      <c r="F1002" s="12">
        <v>0</v>
      </c>
      <c r="G1002" s="12"/>
      <c r="H1002" s="12"/>
      <c r="I1002" s="12">
        <f ca="1">INDEX('Flow probs &amp; rates'!$K$5:$K$5999,UsefulSeries!$E1000)</f>
        <v>1.1845855281941627E-2</v>
      </c>
      <c r="J1002" s="12"/>
      <c r="K1002" s="12">
        <f>-INDEX('Flow probs &amp; rates'!$E$4:$E$5999,UsefulSeries!$E1000)</f>
        <v>-0.62204954428604819</v>
      </c>
      <c r="L1002" s="12">
        <f>INDEX('Flow probs &amp; rates'!$E$4:$E$5999,UsefulSeries!$E1000)</f>
        <v>0.62204954428604819</v>
      </c>
      <c r="M1002" s="12"/>
      <c r="N1002" s="12"/>
      <c r="O1002" s="12"/>
      <c r="P1002" s="12">
        <f t="array" aca="1" ref="P1002:U1007" ca="1">MINVERSE(A1002:F1007)</f>
        <v>53.15040840643551</v>
      </c>
      <c r="Q1002" s="12">
        <f ca="1"/>
        <v>0.63840910535258322</v>
      </c>
      <c r="R1002" s="12">
        <f ca="1"/>
        <v>0</v>
      </c>
      <c r="S1002" s="12">
        <f ca="1"/>
        <v>0</v>
      </c>
      <c r="T1002" s="12">
        <f ca="1"/>
        <v>0</v>
      </c>
      <c r="U1002" s="12">
        <f ca="1"/>
        <v>0</v>
      </c>
      <c r="V1002" s="12"/>
      <c r="W1002" s="12">
        <f ca="1">INDEX(P$10:P$6003,UsefulSeries!$I996)</f>
        <v>0</v>
      </c>
      <c r="X1002" s="12">
        <f ca="1">INDEX(Q$10:Q$6003,UsefulSeries!$I996)</f>
        <v>0</v>
      </c>
      <c r="Y1002" s="12">
        <f ca="1">INDEX(R$10:R$6003,UsefulSeries!$I996)</f>
        <v>0</v>
      </c>
      <c r="Z1002" s="12">
        <f ca="1">INDEX(S$10:S$6003,UsefulSeries!$I996)</f>
        <v>0</v>
      </c>
      <c r="AA1002" s="12">
        <f ca="1">INDEX(T$10:T$6003,UsefulSeries!$I996)</f>
        <v>13.555472170655687</v>
      </c>
      <c r="AB1002" s="12">
        <f ca="1">INDEX(U$10:U$6003,UsefulSeries!$I996)</f>
        <v>0.3433891882707899</v>
      </c>
      <c r="AC1002" s="12">
        <f>INDEX( K$10:K$6003,UsefulSeries!$I996)</f>
        <v>0.32887930831611495</v>
      </c>
      <c r="AD1002" s="12">
        <f>INDEX(L$10:L$6003,UsefulSeries!$I996)</f>
        <v>0</v>
      </c>
      <c r="AE1002" s="12"/>
      <c r="AF1002" s="12"/>
      <c r="AG1002" s="12"/>
      <c r="AH1002" s="12"/>
      <c r="AI1002" s="12"/>
      <c r="AJ1002" s="12"/>
      <c r="AK1002" s="12"/>
      <c r="AL1002" s="12"/>
      <c r="AM1002" s="12"/>
      <c r="AN1002" s="12">
        <f t="shared" ca="1" si="153"/>
        <v>0</v>
      </c>
      <c r="AO1002" s="12">
        <f t="shared" ca="1" si="154"/>
        <v>0</v>
      </c>
      <c r="AP1002" s="12">
        <f t="shared" ca="1" si="155"/>
        <v>0</v>
      </c>
      <c r="AQ1002" s="12">
        <f t="shared" ca="1" si="156"/>
        <v>0</v>
      </c>
      <c r="AR1002" s="12">
        <f t="shared" ca="1" si="157"/>
        <v>13.555472170655687</v>
      </c>
      <c r="AS1002" s="12">
        <f t="shared" ca="1" si="158"/>
        <v>0.3433891882707899</v>
      </c>
      <c r="AT1002" s="12">
        <f t="shared" si="159"/>
        <v>0.32887930831611495</v>
      </c>
      <c r="AU1002" s="12">
        <f t="shared" si="160"/>
        <v>0</v>
      </c>
      <c r="AV1002" s="12"/>
      <c r="AW1002" s="12">
        <f ca="1">INDEX(I$10:I$6003,UsefulSeries!$I996)</f>
        <v>2.4892313252542812E-2</v>
      </c>
      <c r="AX1002" s="12"/>
      <c r="AY1002" s="12"/>
      <c r="AZ1002" s="12">
        <f ca="1"/>
        <v>0.34338918827078985</v>
      </c>
      <c r="BA1002" s="12"/>
      <c r="BB1002" s="12">
        <f t="shared" ca="1" si="152"/>
        <v>0.34338918827078985</v>
      </c>
      <c r="BC1002" s="12"/>
      <c r="BD1002" s="38">
        <f ca="1"/>
        <v>2.2906103206558778E-2</v>
      </c>
    </row>
    <row r="1003" spans="1:56" x14ac:dyDescent="0.35">
      <c r="A1003" s="12">
        <f ca="1">-INDEX('Flow probs &amp; rates'!$K$5:$K$5999,UsefulSeries!$E1000,0)*(INDEX('Flow probs &amp; rates'!$L$5:$L$5999,UsefulSeries!$E1000,0))/INDEX('Flow probs &amp; rates'!$E$4:$E$5999,UsefulSeries!$E1000,0)</f>
        <v>-2.6240970205417718E-4</v>
      </c>
      <c r="B1003" s="12">
        <f ca="1">INDEX('Flow probs &amp; rates'!$L$5:$L$5999,UsefulSeries!$E1000,0)*(1-INDEX('Flow probs &amp; rates'!$L$5:$L$5999,UsefulSeries!$E1000,0))/INDEX('Flow probs &amp; rates'!$E$4:$E$5999,UsefulSeries!$E1000,0)</f>
        <v>2.1846779309777808E-2</v>
      </c>
      <c r="C1003" s="12">
        <v>0</v>
      </c>
      <c r="D1003" s="12">
        <v>0</v>
      </c>
      <c r="E1003" s="12">
        <v>0</v>
      </c>
      <c r="F1003" s="12">
        <v>0</v>
      </c>
      <c r="G1003" s="12"/>
      <c r="H1003" s="12"/>
      <c r="I1003" s="12">
        <f ca="1">INDEX('Flow probs &amp; rates'!$L$5:$L$5999,UsefulSeries!$E1000)</f>
        <v>1.377965809086633E-2</v>
      </c>
      <c r="J1003" s="12"/>
      <c r="K1003" s="12">
        <f>-INDEX('Flow probs &amp; rates'!$E$4:$E$5999,UsefulSeries!$E1000)</f>
        <v>-0.62204954428604819</v>
      </c>
      <c r="L1003" s="12"/>
      <c r="M1003" s="12"/>
      <c r="N1003" s="12"/>
      <c r="O1003" s="12"/>
      <c r="P1003" s="12">
        <f ca="1"/>
        <v>0.63840910535258322</v>
      </c>
      <c r="Q1003" s="12">
        <f ca="1"/>
        <v>45.781005545997637</v>
      </c>
      <c r="R1003" s="12">
        <f ca="1"/>
        <v>0</v>
      </c>
      <c r="S1003" s="12">
        <f ca="1"/>
        <v>0</v>
      </c>
      <c r="T1003" s="12">
        <f ca="1"/>
        <v>0</v>
      </c>
      <c r="U1003" s="12">
        <f ca="1"/>
        <v>0</v>
      </c>
      <c r="V1003" s="12"/>
      <c r="W1003" s="12">
        <f ca="1">INDEX(P$11:P$6003,UsefulSeries!$I996)</f>
        <v>0</v>
      </c>
      <c r="X1003" s="12">
        <f ca="1">INDEX(Q$11:Q$6003,UsefulSeries!$I996)</f>
        <v>0</v>
      </c>
      <c r="Y1003" s="12">
        <f ca="1">INDEX(R$11:R$6003,UsefulSeries!$I996)</f>
        <v>0</v>
      </c>
      <c r="Z1003" s="12">
        <f ca="1">INDEX(S$11:S$6003,UsefulSeries!$I996)</f>
        <v>0</v>
      </c>
      <c r="AA1003" s="12">
        <f ca="1">INDEX(T$11:T$6003,UsefulSeries!$I996)</f>
        <v>0.3433891882707899</v>
      </c>
      <c r="AB1003" s="12">
        <f ca="1">INDEX(U$11:U$6003,UsefulSeries!$I996)</f>
        <v>19.285214191332226</v>
      </c>
      <c r="AC1003" s="12">
        <f>INDEX( K$11:K$6003,UsefulSeries!$I996)</f>
        <v>0</v>
      </c>
      <c r="AD1003" s="12">
        <f>INDEX(L$11:L$6003,UsefulSeries!$I996)</f>
        <v>0.32887930831611495</v>
      </c>
      <c r="AE1003" s="12"/>
      <c r="AF1003" s="12"/>
      <c r="AG1003" s="12"/>
      <c r="AH1003" s="12"/>
      <c r="AI1003" s="12"/>
      <c r="AJ1003" s="12"/>
      <c r="AK1003" s="12"/>
      <c r="AL1003" s="12"/>
      <c r="AM1003" s="12"/>
      <c r="AN1003" s="12">
        <f t="shared" ca="1" si="153"/>
        <v>0</v>
      </c>
      <c r="AO1003" s="12">
        <f t="shared" ca="1" si="154"/>
        <v>0</v>
      </c>
      <c r="AP1003" s="12">
        <f t="shared" ca="1" si="155"/>
        <v>0</v>
      </c>
      <c r="AQ1003" s="12">
        <f t="shared" ca="1" si="156"/>
        <v>0</v>
      </c>
      <c r="AR1003" s="12">
        <f t="shared" ca="1" si="157"/>
        <v>0.3433891882707899</v>
      </c>
      <c r="AS1003" s="12">
        <f t="shared" ca="1" si="158"/>
        <v>19.285214191332226</v>
      </c>
      <c r="AT1003" s="12">
        <f t="shared" si="159"/>
        <v>0</v>
      </c>
      <c r="AU1003" s="12">
        <f t="shared" si="160"/>
        <v>0.32887930831611495</v>
      </c>
      <c r="AV1003" s="12"/>
      <c r="AW1003" s="12">
        <f ca="1">INDEX(I$11:I$6003,UsefulSeries!$I996)</f>
        <v>1.7362598813100663E-2</v>
      </c>
      <c r="AX1003" s="12"/>
      <c r="AY1003" s="12"/>
      <c r="AZ1003" s="12">
        <f ca="1"/>
        <v>0.34338918827078985</v>
      </c>
      <c r="BA1003" s="12"/>
      <c r="BB1003" s="12">
        <f t="shared" ca="1" si="152"/>
        <v>0.34338918827078985</v>
      </c>
      <c r="BC1003" s="12"/>
      <c r="BD1003" s="38">
        <f ca="1"/>
        <v>1.643223455474091E-2</v>
      </c>
    </row>
    <row r="1004" spans="1:56" x14ac:dyDescent="0.35">
      <c r="A1004" s="12">
        <v>0</v>
      </c>
      <c r="B1004" s="12">
        <v>0</v>
      </c>
      <c r="C1004" s="12">
        <f ca="1">INDEX('Flow probs &amp; rates'!$M$5:$M$5999,UsefulSeries!$E1000,0)*(1-INDEX('Flow probs &amp; rates'!$M$5:$M$5999,UsefulSeries!$E1000,0))/INDEX('Flow probs &amp; rates'!$F$4:$F$5999,UsefulSeries!$E1000,0)</f>
        <v>4.4760306138099661</v>
      </c>
      <c r="D1004" s="12">
        <f ca="1">-INDEX('Flow probs &amp; rates'!$M$5:$M$5999,UsefulSeries!$E1000,0)*(INDEX('Flow probs &amp; rates'!$O$5:$O$5999,UsefulSeries!$E1000,0))/INDEX('Flow probs &amp; rates'!$F$4:$F$5999,UsefulSeries!$E1000,0)</f>
        <v>-0.82299561810180788</v>
      </c>
      <c r="E1004" s="12">
        <v>0</v>
      </c>
      <c r="F1004" s="12">
        <v>0</v>
      </c>
      <c r="G1004" s="12"/>
      <c r="H1004" s="12"/>
      <c r="I1004" s="12">
        <f ca="1">INDEX('Flow probs &amp; rates'!$M$5:$M$5999,UsefulSeries!$E1000)</f>
        <v>0.21243609920914908</v>
      </c>
      <c r="J1004" s="12"/>
      <c r="K1004" s="12">
        <f>INDEX('Flow probs &amp; rates'!$F$4:$F$5999,UsefulSeries!$E1000)</f>
        <v>3.7378431337300233E-2</v>
      </c>
      <c r="L1004" s="12">
        <f>-INDEX('Flow probs &amp; rates'!$F$4:$F$5999,UsefulSeries!$E1000)</f>
        <v>-3.7378431337300233E-2</v>
      </c>
      <c r="M1004" s="12"/>
      <c r="N1004" s="12"/>
      <c r="O1004" s="12"/>
      <c r="P1004" s="12">
        <f ca="1"/>
        <v>0</v>
      </c>
      <c r="Q1004" s="12">
        <f ca="1"/>
        <v>0</v>
      </c>
      <c r="R1004" s="12">
        <f ca="1"/>
        <v>0.23410472689370793</v>
      </c>
      <c r="S1004" s="12">
        <f ca="1"/>
        <v>5.8153316203850752E-2</v>
      </c>
      <c r="T1004" s="12">
        <f ca="1"/>
        <v>0</v>
      </c>
      <c r="U1004" s="12">
        <f ca="1"/>
        <v>0</v>
      </c>
      <c r="V1004" s="12"/>
      <c r="W1004" s="12"/>
      <c r="X1004" s="12"/>
      <c r="Y1004" s="12"/>
      <c r="Z1004" s="12"/>
      <c r="AA1004" s="12"/>
      <c r="AB1004" s="12"/>
      <c r="AC1004" s="12"/>
      <c r="AD1004" s="12"/>
      <c r="AE1004" s="12">
        <f t="array" ref="AE1004:AJ1005">TRANSPOSE(AC998:AD1003)</f>
        <v>-0.64452362013865683</v>
      </c>
      <c r="AF1004" s="12">
        <v>-0.64452362013865683</v>
      </c>
      <c r="AG1004" s="12">
        <v>2.6597071545228199E-2</v>
      </c>
      <c r="AH1004" s="12">
        <v>0</v>
      </c>
      <c r="AI1004" s="12">
        <v>0.32887930831611495</v>
      </c>
      <c r="AJ1004" s="12">
        <v>0</v>
      </c>
      <c r="AK1004" s="12"/>
      <c r="AL1004" s="12"/>
      <c r="AM1004" s="12"/>
      <c r="AN1004" s="12">
        <f t="shared" si="153"/>
        <v>-0.64452362013865683</v>
      </c>
      <c r="AO1004" s="12">
        <f t="shared" si="154"/>
        <v>-0.64452362013865683</v>
      </c>
      <c r="AP1004" s="12">
        <f t="shared" si="155"/>
        <v>2.6597071545228199E-2</v>
      </c>
      <c r="AQ1004" s="12">
        <f t="shared" si="156"/>
        <v>0</v>
      </c>
      <c r="AR1004" s="12">
        <f t="shared" si="157"/>
        <v>0.32887930831611495</v>
      </c>
      <c r="AS1004" s="12">
        <f t="shared" si="158"/>
        <v>0</v>
      </c>
      <c r="AT1004" s="12">
        <f t="shared" si="159"/>
        <v>0</v>
      </c>
      <c r="AU1004" s="12">
        <f t="shared" si="160"/>
        <v>0</v>
      </c>
      <c r="AV1004" s="12"/>
      <c r="AW1004" s="12"/>
      <c r="AX1004" s="12">
        <f>INDEX($N$6:$N$6003,UsefulSeries!$K996)</f>
        <v>-2.5564964387565503E-3</v>
      </c>
      <c r="AY1004" s="12"/>
      <c r="AZ1004" s="12"/>
      <c r="BA1004" s="12"/>
      <c r="BB1004" s="12">
        <f t="shared" si="152"/>
        <v>-2.5564964387565503E-3</v>
      </c>
      <c r="BC1004" s="12"/>
      <c r="BD1004" s="38">
        <f ca="1"/>
        <v>8.2837355047893538E-2</v>
      </c>
    </row>
    <row r="1005" spans="1:56" x14ac:dyDescent="0.35">
      <c r="A1005" s="12">
        <v>0</v>
      </c>
      <c r="B1005" s="12">
        <v>0</v>
      </c>
      <c r="C1005" s="12">
        <f ca="1">-INDEX('Flow probs &amp; rates'!$M$5:$M$5999,UsefulSeries!$E1000,0)*(INDEX('Flow probs &amp; rates'!$O$5:$O$5999,UsefulSeries!$E1000,0))/INDEX('Flow probs &amp; rates'!$F$4:$F$5999,UsefulSeries!$E1000,0)</f>
        <v>-0.82299561810180788</v>
      </c>
      <c r="D1005" s="12">
        <f ca="1">INDEX('Flow probs &amp; rates'!$O$5:$O$5999,UsefulSeries!$E1000,0)*(1-INDEX('Flow probs &amp; rates'!$O$5:$O$5999,UsefulSeries!$E1000,0))/INDEX('Flow probs &amp; rates'!$F$4:$F$5999,UsefulSeries!$E1000,0)</f>
        <v>3.3130898973167109</v>
      </c>
      <c r="E1005" s="12">
        <v>0</v>
      </c>
      <c r="F1005" s="12">
        <v>0</v>
      </c>
      <c r="G1005" s="12"/>
      <c r="H1005" s="12"/>
      <c r="I1005" s="12">
        <f ca="1">INDEX('Flow probs &amp; rates'!$O$5:$O$5999,UsefulSeries!$E1000)</f>
        <v>0.14480723999658404</v>
      </c>
      <c r="J1005" s="12"/>
      <c r="K1005" s="12"/>
      <c r="L1005" s="12">
        <f>-INDEX('Flow probs &amp; rates'!$F$4:$F$5999,UsefulSeries!$E1000)</f>
        <v>-3.7378431337300233E-2</v>
      </c>
      <c r="M1005" s="12"/>
      <c r="N1005" s="12"/>
      <c r="O1005" s="12"/>
      <c r="P1005" s="12">
        <f ca="1"/>
        <v>0</v>
      </c>
      <c r="Q1005" s="12">
        <f ca="1"/>
        <v>0</v>
      </c>
      <c r="R1005" s="12">
        <f ca="1"/>
        <v>5.8153316203850745E-2</v>
      </c>
      <c r="S1005" s="12">
        <f ca="1"/>
        <v>0.31627874790313582</v>
      </c>
      <c r="T1005" s="12">
        <f ca="1"/>
        <v>0</v>
      </c>
      <c r="U1005" s="12">
        <f ca="1"/>
        <v>0</v>
      </c>
      <c r="V1005" s="12"/>
      <c r="W1005" s="12"/>
      <c r="X1005" s="12"/>
      <c r="Y1005" s="12"/>
      <c r="Z1005" s="12"/>
      <c r="AA1005" s="12"/>
      <c r="AB1005" s="12"/>
      <c r="AC1005" s="12"/>
      <c r="AD1005" s="12"/>
      <c r="AE1005" s="12">
        <v>0.64452362013865683</v>
      </c>
      <c r="AF1005" s="12">
        <v>0</v>
      </c>
      <c r="AG1005" s="12">
        <v>-2.6597071545228199E-2</v>
      </c>
      <c r="AH1005" s="12">
        <v>-2.6597071545228199E-2</v>
      </c>
      <c r="AI1005" s="12">
        <v>0</v>
      </c>
      <c r="AJ1005" s="12">
        <v>0.32887930831611495</v>
      </c>
      <c r="AK1005" s="12"/>
      <c r="AL1005" s="12"/>
      <c r="AM1005" s="12"/>
      <c r="AN1005" s="12">
        <f t="shared" si="153"/>
        <v>0.64452362013865683</v>
      </c>
      <c r="AO1005" s="12">
        <f t="shared" si="154"/>
        <v>0</v>
      </c>
      <c r="AP1005" s="12">
        <f t="shared" si="155"/>
        <v>-2.6597071545228199E-2</v>
      </c>
      <c r="AQ1005" s="12">
        <f t="shared" si="156"/>
        <v>-2.6597071545228199E-2</v>
      </c>
      <c r="AR1005" s="12">
        <f t="shared" si="157"/>
        <v>0</v>
      </c>
      <c r="AS1005" s="12">
        <f t="shared" si="158"/>
        <v>0.32887930831611495</v>
      </c>
      <c r="AT1005" s="12">
        <f t="shared" si="159"/>
        <v>0</v>
      </c>
      <c r="AU1005" s="12">
        <f t="shared" si="160"/>
        <v>0</v>
      </c>
      <c r="AV1005" s="12"/>
      <c r="AW1005" s="12"/>
      <c r="AX1005" s="12">
        <f>INDEX('Margin error adjustment'!N$7:N$6003,UsefulSeries!$K996)</f>
        <v>4.252534937983013E-4</v>
      </c>
      <c r="AY1005" s="12"/>
      <c r="AZ1005" s="12"/>
      <c r="BA1005" s="12"/>
      <c r="BB1005" s="12">
        <f t="shared" si="152"/>
        <v>4.252534937983013E-4</v>
      </c>
      <c r="BC1005" s="12"/>
      <c r="BD1005" s="38">
        <f ca="1"/>
        <v>5.6629640670345816E-2</v>
      </c>
    </row>
    <row r="1006" spans="1:56" x14ac:dyDescent="0.35">
      <c r="A1006" s="12">
        <v>0</v>
      </c>
      <c r="B1006" s="12">
        <v>0</v>
      </c>
      <c r="C1006" s="12">
        <v>0</v>
      </c>
      <c r="D1006" s="12">
        <v>0</v>
      </c>
      <c r="E1006" s="12">
        <f ca="1">INDEX('Flow probs &amp; rates'!$P$5:$P$5999,UsefulSeries!$E1000,0)*(1-INDEX('Flow probs &amp; rates'!$P$5:$P$5999,UsefulSeries!$E1000,0))/INDEX('Flow probs &amp; rates'!$G$4:$G$5999,UsefulSeries!$E1000,0)</f>
        <v>6.848756402873489E-2</v>
      </c>
      <c r="F1006" s="12">
        <f ca="1">-INDEX('Flow probs &amp; rates'!$P$5:$P$5999,UsefulSeries!$E1000,0)*(INDEX('Flow probs &amp; rates'!$Q$5:$Q$5999,UsefulSeries!$E1000,0))/INDEX('Flow probs &amp; rates'!$G$4:$G$5999,UsefulSeries!$E1000,0)</f>
        <v>-1.4781191889326596E-3</v>
      </c>
      <c r="G1006" s="12"/>
      <c r="H1006" s="12"/>
      <c r="I1006" s="12">
        <f ca="1">INDEX('Flow probs &amp; rates'!$P$5:$P$5999,UsefulSeries!$E1000)</f>
        <v>2.3895965492721105E-2</v>
      </c>
      <c r="J1006" s="12"/>
      <c r="K1006" s="12">
        <f>INDEX('Flow probs &amp; rates'!$G$4:$G$5999,UsefulSeries!$E1000)</f>
        <v>0.34057202437665163</v>
      </c>
      <c r="L1006" s="12"/>
      <c r="M1006" s="12"/>
      <c r="N1006" s="12"/>
      <c r="O1006" s="12"/>
      <c r="P1006" s="12">
        <f ca="1"/>
        <v>0</v>
      </c>
      <c r="Q1006" s="12">
        <f ca="1"/>
        <v>0</v>
      </c>
      <c r="R1006" s="12">
        <f ca="1"/>
        <v>0</v>
      </c>
      <c r="S1006" s="12">
        <f ca="1"/>
        <v>0</v>
      </c>
      <c r="T1006" s="12">
        <f ca="1"/>
        <v>14.608887325155434</v>
      </c>
      <c r="U1006" s="12">
        <f ca="1"/>
        <v>0.35660593144516534</v>
      </c>
      <c r="V1006" s="12"/>
      <c r="W1006" s="12">
        <f ca="1">INDEX(P$6:P$6003,UsefulSeries!$I1004)</f>
        <v>58.791500644567876</v>
      </c>
      <c r="X1006" s="12">
        <f ca="1">INDEX(Q$6:Q$6003,UsefulSeries!$I1004)</f>
        <v>0.65886920539702587</v>
      </c>
      <c r="Y1006" s="12">
        <f ca="1">INDEX(R$6:R$6003,UsefulSeries!$I1004)</f>
        <v>0</v>
      </c>
      <c r="Z1006" s="12">
        <f ca="1">INDEX(S$6:S$6003,UsefulSeries!$I1004)</f>
        <v>0</v>
      </c>
      <c r="AA1006" s="12">
        <f ca="1">INDEX(T$6:T$6003,UsefulSeries!$I1004)</f>
        <v>0</v>
      </c>
      <c r="AB1006" s="12">
        <f ca="1">INDEX(U$6:U$6003,UsefulSeries!$I1004)</f>
        <v>0</v>
      </c>
      <c r="AC1006" s="12">
        <f>INDEX( K$6:K$6003,UsefulSeries!$I1004)</f>
        <v>-0.64196712369990028</v>
      </c>
      <c r="AD1006" s="12">
        <f>INDEX(L$6:L$6003,UsefulSeries!$I1004)</f>
        <v>0.64196712369990028</v>
      </c>
      <c r="AE1006" s="12"/>
      <c r="AF1006" s="12"/>
      <c r="AG1006" s="12"/>
      <c r="AH1006" s="12"/>
      <c r="AI1006" s="12"/>
      <c r="AJ1006" s="12"/>
      <c r="AK1006" s="12"/>
      <c r="AL1006" s="12"/>
      <c r="AM1006" s="12"/>
      <c r="AN1006" s="12">
        <f t="shared" ca="1" si="153"/>
        <v>58.791500644567876</v>
      </c>
      <c r="AO1006" s="12">
        <f t="shared" ca="1" si="154"/>
        <v>0.65886920539702587</v>
      </c>
      <c r="AP1006" s="12">
        <f t="shared" ca="1" si="155"/>
        <v>0</v>
      </c>
      <c r="AQ1006" s="12">
        <f t="shared" ca="1" si="156"/>
        <v>0</v>
      </c>
      <c r="AR1006" s="12">
        <f t="shared" ca="1" si="157"/>
        <v>0</v>
      </c>
      <c r="AS1006" s="12">
        <f t="shared" ca="1" si="158"/>
        <v>0</v>
      </c>
      <c r="AT1006" s="12">
        <f t="shared" si="159"/>
        <v>-0.64196712369990028</v>
      </c>
      <c r="AU1006" s="12">
        <f t="shared" si="160"/>
        <v>0.64196712369990028</v>
      </c>
      <c r="AV1006" s="12"/>
      <c r="AW1006" s="12">
        <f ca="1">INDEX(I$6:I$6003,UsefulSeries!$I1004)</f>
        <v>1.1043145782444846E-2</v>
      </c>
      <c r="AX1006" s="12"/>
      <c r="AY1006" s="12"/>
      <c r="AZ1006" s="12">
        <f t="array" aca="1" ref="AZ1006:AZ1011" ca="1">MMULT(W1006:AB1011,AW1006:AW1011)</f>
        <v>0.65886920539702598</v>
      </c>
      <c r="BA1006" s="12"/>
      <c r="BB1006" s="12">
        <f t="shared" ca="1" si="152"/>
        <v>0.65886920539702598</v>
      </c>
      <c r="BC1006" s="12"/>
      <c r="BD1006" s="38">
        <f t="array" aca="1" ref="BD1006:BD1013" ca="1">MMULT(MINVERSE(AN1006:AU1013),BB1006:BB1013)</f>
        <v>1.1358266121780704E-2</v>
      </c>
    </row>
    <row r="1007" spans="1:56" x14ac:dyDescent="0.35">
      <c r="A1007" s="12">
        <v>0</v>
      </c>
      <c r="B1007" s="12">
        <v>0</v>
      </c>
      <c r="C1007" s="12">
        <v>0</v>
      </c>
      <c r="D1007" s="12">
        <v>0</v>
      </c>
      <c r="E1007" s="12">
        <f ca="1">-INDEX('Flow probs &amp; rates'!$P$5:$P$5999,UsefulSeries!$E1000,0)*(INDEX('Flow probs &amp; rates'!$Q$5:$Q$5999,UsefulSeries!$E1000,0))/INDEX('Flow probs &amp; rates'!$G$4:$G$5999,UsefulSeries!$E1000,0)</f>
        <v>-1.4781191889326596E-3</v>
      </c>
      <c r="F1007" s="12">
        <f ca="1">INDEX('Flow probs &amp; rates'!$Q$5:$Q$5999,UsefulSeries!$E1000,0)*(1-INDEX('Flow probs &amp; rates'!$Q$5:$Q$5999,UsefulSeries!$E1000,0))/INDEX('Flow probs &amp; rates'!$G$4:$G$5999,UsefulSeries!$E1000,0)</f>
        <v>6.0553330105188617E-2</v>
      </c>
      <c r="G1007" s="12"/>
      <c r="H1007" s="12"/>
      <c r="I1007" s="12">
        <f ca="1">INDEX('Flow probs &amp; rates'!$Q$5:$Q$5999,UsefulSeries!$E1000)</f>
        <v>2.106657061411106E-2</v>
      </c>
      <c r="J1007" s="12"/>
      <c r="K1007" s="12"/>
      <c r="L1007" s="12">
        <f>INDEX('Flow probs &amp; rates'!$G$4:$G$5999,UsefulSeries!$E1000)</f>
        <v>0.34057202437665163</v>
      </c>
      <c r="M1007" s="12"/>
      <c r="N1007" s="12"/>
      <c r="O1007" s="12"/>
      <c r="P1007" s="12">
        <f ca="1"/>
        <v>0</v>
      </c>
      <c r="Q1007" s="12">
        <f ca="1"/>
        <v>0</v>
      </c>
      <c r="R1007" s="12">
        <f ca="1"/>
        <v>0</v>
      </c>
      <c r="S1007" s="12">
        <f ca="1"/>
        <v>0</v>
      </c>
      <c r="T1007" s="12">
        <f ca="1"/>
        <v>0.35660593144516539</v>
      </c>
      <c r="U1007" s="12">
        <f ca="1"/>
        <v>16.523073203936381</v>
      </c>
      <c r="V1007" s="12"/>
      <c r="W1007" s="12">
        <f ca="1">INDEX(P$7:P$6003,UsefulSeries!$I1004)</f>
        <v>0.65886920539702576</v>
      </c>
      <c r="X1007" s="12">
        <f ca="1">INDEX(Q$7:Q$6003,UsefulSeries!$I1004)</f>
        <v>44.599060540326619</v>
      </c>
      <c r="Y1007" s="12">
        <f ca="1">INDEX(R$7:R$6003,UsefulSeries!$I1004)</f>
        <v>0</v>
      </c>
      <c r="Z1007" s="12">
        <f ca="1">INDEX(S$7:S$6003,UsefulSeries!$I1004)</f>
        <v>0</v>
      </c>
      <c r="AA1007" s="12">
        <f ca="1">INDEX(T$7:T$6003,UsefulSeries!$I1004)</f>
        <v>0</v>
      </c>
      <c r="AB1007" s="12">
        <f ca="1">INDEX(U$7:U$6003,UsefulSeries!$I1004)</f>
        <v>0</v>
      </c>
      <c r="AC1007" s="12">
        <f>INDEX( K$7:K$6003,UsefulSeries!$I1004,1)</f>
        <v>-0.64196712369990028</v>
      </c>
      <c r="AD1007" s="12">
        <f>INDEX(L$7:L$6003,UsefulSeries!$I1004,1)</f>
        <v>0</v>
      </c>
      <c r="AE1007" s="12"/>
      <c r="AF1007" s="12"/>
      <c r="AG1007" s="12"/>
      <c r="AH1007" s="12"/>
      <c r="AI1007" s="12"/>
      <c r="AJ1007" s="12"/>
      <c r="AK1007" s="12"/>
      <c r="AL1007" s="12"/>
      <c r="AM1007" s="12"/>
      <c r="AN1007" s="12">
        <f t="shared" ca="1" si="153"/>
        <v>0.65886920539702576</v>
      </c>
      <c r="AO1007" s="12">
        <f t="shared" ca="1" si="154"/>
        <v>44.599060540326619</v>
      </c>
      <c r="AP1007" s="12">
        <f t="shared" ca="1" si="155"/>
        <v>0</v>
      </c>
      <c r="AQ1007" s="12">
        <f t="shared" ca="1" si="156"/>
        <v>0</v>
      </c>
      <c r="AR1007" s="12">
        <f t="shared" ca="1" si="157"/>
        <v>0</v>
      </c>
      <c r="AS1007" s="12">
        <f t="shared" ca="1" si="158"/>
        <v>0</v>
      </c>
      <c r="AT1007" s="12">
        <f t="shared" si="159"/>
        <v>-0.64196712369990028</v>
      </c>
      <c r="AU1007" s="12">
        <f t="shared" si="160"/>
        <v>0</v>
      </c>
      <c r="AV1007" s="12"/>
      <c r="AW1007" s="12">
        <f ca="1">INDEX(I$7:I$6003,UsefulSeries!$I1004)</f>
        <v>1.4610021126366335E-2</v>
      </c>
      <c r="AX1007" s="12"/>
      <c r="AY1007" s="12"/>
      <c r="AZ1007" s="12">
        <f ca="1"/>
        <v>0.65886920539702598</v>
      </c>
      <c r="BA1007" s="12"/>
      <c r="BB1007" s="12">
        <f t="shared" ca="1" si="152"/>
        <v>0.65886920539702598</v>
      </c>
      <c r="BC1007" s="12"/>
      <c r="BD1007" s="38">
        <f ca="1"/>
        <v>1.4802050454769976E-2</v>
      </c>
    </row>
    <row r="1008" spans="1:56" x14ac:dyDescent="0.35">
      <c r="A1008" s="12">
        <f ca="1">INDEX('Flow probs &amp; rates'!$K$5:$K$5999,UsefulSeries!$E1006,0)*(1-INDEX('Flow probs &amp; rates'!$K$5:$K$5999,UsefulSeries!$E1006,0))/INDEX('Flow probs &amp; rates'!$E$4:$E$5999,UsefulSeries!$E1006,0)</f>
        <v>1.9024418730500741E-2</v>
      </c>
      <c r="B1008" s="12">
        <f ca="1">-INDEX('Flow probs &amp; rates'!$K$5:$K$5999,UsefulSeries!$E1006,0)*(INDEX('Flow probs &amp; rates'!$L$5:$L$5999,UsefulSeries!$E1006,0))/INDEX('Flow probs &amp; rates'!$E$4:$E$5999,UsefulSeries!$E1006,0)</f>
        <v>-2.6814970367741806E-4</v>
      </c>
      <c r="C1008" s="12">
        <v>0</v>
      </c>
      <c r="D1008" s="12">
        <v>0</v>
      </c>
      <c r="E1008" s="12">
        <v>0</v>
      </c>
      <c r="F1008" s="12">
        <v>0</v>
      </c>
      <c r="G1008" s="12"/>
      <c r="H1008" s="12"/>
      <c r="I1008" s="12">
        <f ca="1">INDEX('Flow probs &amp; rates'!$K$5:$K$5999,UsefulSeries!$E1006)</f>
        <v>1.2001883949942997E-2</v>
      </c>
      <c r="J1008" s="12"/>
      <c r="K1008" s="12">
        <f>-INDEX('Flow probs &amp; rates'!$E$4:$E$5999,UsefulSeries!$E1006)</f>
        <v>-0.62329571797030081</v>
      </c>
      <c r="L1008" s="12">
        <f>INDEX('Flow probs &amp; rates'!$E$4:$E$5999,UsefulSeries!$E1006)</f>
        <v>0.62329571797030081</v>
      </c>
      <c r="M1008" s="12"/>
      <c r="N1008" s="12"/>
      <c r="O1008" s="12"/>
      <c r="P1008" s="12">
        <f t="array" aca="1" ref="P1008:U1013" ca="1">MINVERSE(A1008:F1013)</f>
        <v>52.573043074401866</v>
      </c>
      <c r="Q1008" s="12">
        <f ca="1"/>
        <v>0.6398865324857046</v>
      </c>
      <c r="R1008" s="12">
        <f ca="1"/>
        <v>0</v>
      </c>
      <c r="S1008" s="12">
        <f ca="1"/>
        <v>0</v>
      </c>
      <c r="T1008" s="12">
        <f ca="1"/>
        <v>0</v>
      </c>
      <c r="U1008" s="12">
        <f ca="1"/>
        <v>0</v>
      </c>
      <c r="V1008" s="12"/>
      <c r="W1008" s="12">
        <f ca="1">INDEX(P$8:P$6003,UsefulSeries!$I1004)</f>
        <v>0</v>
      </c>
      <c r="X1008" s="12">
        <f ca="1">INDEX(Q$8:Q$6003,UsefulSeries!$I1004)</f>
        <v>0</v>
      </c>
      <c r="Y1008" s="12">
        <f ca="1">INDEX(R$8:R$6003,UsefulSeries!$I1004)</f>
        <v>0.14186611514520078</v>
      </c>
      <c r="Z1008" s="12">
        <f ca="1">INDEX(S$8:S$6003,UsefulSeries!$I1004)</f>
        <v>5.1343305822863824E-2</v>
      </c>
      <c r="AA1008" s="12">
        <f ca="1">INDEX(T$8:T$6003,UsefulSeries!$I1004)</f>
        <v>0</v>
      </c>
      <c r="AB1008" s="12">
        <f ca="1">INDEX(U$8:U$6003,UsefulSeries!$I1004)</f>
        <v>0</v>
      </c>
      <c r="AC1008" s="12">
        <f>INDEX( K$8:K$6003,UsefulSeries!$I1004)</f>
        <v>2.7022325039026501E-2</v>
      </c>
      <c r="AD1008" s="12">
        <f>INDEX(L$8:L$6003,UsefulSeries!$I1004)</f>
        <v>-2.7022325039026501E-2</v>
      </c>
      <c r="AE1008" s="12"/>
      <c r="AF1008" s="12"/>
      <c r="AG1008" s="12"/>
      <c r="AH1008" s="12"/>
      <c r="AI1008" s="12"/>
      <c r="AJ1008" s="12"/>
      <c r="AK1008" s="12"/>
      <c r="AL1008" s="12"/>
      <c r="AM1008" s="12"/>
      <c r="AN1008" s="12">
        <f t="shared" ca="1" si="153"/>
        <v>0</v>
      </c>
      <c r="AO1008" s="12">
        <f t="shared" ca="1" si="154"/>
        <v>0</v>
      </c>
      <c r="AP1008" s="12">
        <f t="shared" ca="1" si="155"/>
        <v>0.14186611514520078</v>
      </c>
      <c r="AQ1008" s="12">
        <f t="shared" ca="1" si="156"/>
        <v>5.1343305822863824E-2</v>
      </c>
      <c r="AR1008" s="12">
        <f t="shared" ca="1" si="157"/>
        <v>0</v>
      </c>
      <c r="AS1008" s="12">
        <f t="shared" ca="1" si="158"/>
        <v>0</v>
      </c>
      <c r="AT1008" s="12">
        <f t="shared" si="159"/>
        <v>2.7022325039026501E-2</v>
      </c>
      <c r="AU1008" s="12">
        <f t="shared" si="160"/>
        <v>-2.7022325039026501E-2</v>
      </c>
      <c r="AV1008" s="12"/>
      <c r="AW1008" s="12">
        <f ca="1">INDEX(I$8:I$6003,UsefulSeries!$I1004)</f>
        <v>0.2985139904662526</v>
      </c>
      <c r="AX1008" s="12"/>
      <c r="AY1008" s="12"/>
      <c r="AZ1008" s="12">
        <f ca="1"/>
        <v>5.1343305822863811E-2</v>
      </c>
      <c r="BA1008" s="12"/>
      <c r="BB1008" s="12">
        <f t="shared" ca="1" si="152"/>
        <v>5.1343305822863811E-2</v>
      </c>
      <c r="BC1008" s="12"/>
      <c r="BD1008" s="38">
        <f ca="1"/>
        <v>0.29323447656271073</v>
      </c>
    </row>
    <row r="1009" spans="1:56" x14ac:dyDescent="0.35">
      <c r="A1009" s="12">
        <f ca="1">-INDEX('Flow probs &amp; rates'!$K$5:$K$5999,UsefulSeries!$E1006,0)*(INDEX('Flow probs &amp; rates'!$L$5:$L$5999,UsefulSeries!$E1006,0))/INDEX('Flow probs &amp; rates'!$E$4:$E$5999,UsefulSeries!$E1006,0)</f>
        <v>-2.6814970367741806E-4</v>
      </c>
      <c r="B1009" s="12">
        <f ca="1">INDEX('Flow probs &amp; rates'!$L$5:$L$5999,UsefulSeries!$E1006,0)*(1-INDEX('Flow probs &amp; rates'!$L$5:$L$5999,UsefulSeries!$E1006,0))/INDEX('Flow probs &amp; rates'!$E$4:$E$5999,UsefulSeries!$E1006,0)</f>
        <v>2.2031165224024998E-2</v>
      </c>
      <c r="C1009" s="12">
        <v>0</v>
      </c>
      <c r="D1009" s="12">
        <v>0</v>
      </c>
      <c r="E1009" s="12">
        <v>0</v>
      </c>
      <c r="F1009" s="12">
        <v>0</v>
      </c>
      <c r="G1009" s="12"/>
      <c r="H1009" s="12"/>
      <c r="I1009" s="12">
        <f ca="1">INDEX('Flow probs &amp; rates'!$L$5:$L$5999,UsefulSeries!$E1006)</f>
        <v>1.3925860537747786E-2</v>
      </c>
      <c r="J1009" s="12"/>
      <c r="K1009" s="12">
        <f>-INDEX('Flow probs &amp; rates'!$E$4:$E$5999,UsefulSeries!$E1006)</f>
        <v>-0.62329571797030081</v>
      </c>
      <c r="L1009" s="12"/>
      <c r="M1009" s="12"/>
      <c r="N1009" s="12"/>
      <c r="O1009" s="12"/>
      <c r="P1009" s="12">
        <f ca="1"/>
        <v>0.6398865324857046</v>
      </c>
      <c r="Q1009" s="12">
        <f ca="1"/>
        <v>45.398033885805802</v>
      </c>
      <c r="R1009" s="12">
        <f ca="1"/>
        <v>0</v>
      </c>
      <c r="S1009" s="12">
        <f ca="1"/>
        <v>0</v>
      </c>
      <c r="T1009" s="12">
        <f ca="1"/>
        <v>0</v>
      </c>
      <c r="U1009" s="12">
        <f ca="1"/>
        <v>0</v>
      </c>
      <c r="V1009" s="12"/>
      <c r="W1009" s="12">
        <f ca="1">INDEX(P$9:P$6003,UsefulSeries!$I1004)</f>
        <v>0</v>
      </c>
      <c r="X1009" s="12">
        <f ca="1">INDEX(Q$9:Q$6003,UsefulSeries!$I1004)</f>
        <v>0</v>
      </c>
      <c r="Y1009" s="12">
        <f ca="1">INDEX(R$9:R$6003,UsefulSeries!$I1004)</f>
        <v>5.1343305822863818E-2</v>
      </c>
      <c r="Z1009" s="12">
        <f ca="1">INDEX(S$9:S$6003,UsefulSeries!$I1004)</f>
        <v>0.20559852386363484</v>
      </c>
      <c r="AA1009" s="12">
        <f ca="1">INDEX(T$9:T$6003,UsefulSeries!$I1004)</f>
        <v>0</v>
      </c>
      <c r="AB1009" s="12">
        <f ca="1">INDEX(U$9:U$6003,UsefulSeries!$I1004)</f>
        <v>0</v>
      </c>
      <c r="AC1009" s="12">
        <f>INDEX( K$9:K$6003,UsefulSeries!$I1004)</f>
        <v>0</v>
      </c>
      <c r="AD1009" s="12">
        <f>INDEX(L$9:L$6003,UsefulSeries!$I1004)</f>
        <v>-2.7022325039026501E-2</v>
      </c>
      <c r="AE1009" s="12"/>
      <c r="AF1009" s="12"/>
      <c r="AG1009" s="12"/>
      <c r="AH1009" s="12"/>
      <c r="AI1009" s="12"/>
      <c r="AJ1009" s="12"/>
      <c r="AK1009" s="12"/>
      <c r="AL1009" s="12"/>
      <c r="AM1009" s="12"/>
      <c r="AN1009" s="12">
        <f t="shared" ca="1" si="153"/>
        <v>0</v>
      </c>
      <c r="AO1009" s="12">
        <f t="shared" ca="1" si="154"/>
        <v>0</v>
      </c>
      <c r="AP1009" s="12">
        <f t="shared" ca="1" si="155"/>
        <v>5.1343305822863818E-2</v>
      </c>
      <c r="AQ1009" s="12">
        <f t="shared" ca="1" si="156"/>
        <v>0.20559852386363484</v>
      </c>
      <c r="AR1009" s="12">
        <f t="shared" ca="1" si="157"/>
        <v>0</v>
      </c>
      <c r="AS1009" s="12">
        <f t="shared" ca="1" si="158"/>
        <v>0</v>
      </c>
      <c r="AT1009" s="12">
        <f t="shared" si="159"/>
        <v>0</v>
      </c>
      <c r="AU1009" s="12">
        <f t="shared" si="160"/>
        <v>-2.7022325039026501E-2</v>
      </c>
      <c r="AV1009" s="12"/>
      <c r="AW1009" s="12">
        <f ca="1">INDEX(I$9:I$6003,UsefulSeries!$I1004)</f>
        <v>0.17517932542083772</v>
      </c>
      <c r="AX1009" s="12"/>
      <c r="AY1009" s="12"/>
      <c r="AZ1009" s="12">
        <f ca="1"/>
        <v>5.1343305822863818E-2</v>
      </c>
      <c r="BA1009" s="12"/>
      <c r="BB1009" s="12">
        <f t="shared" ca="1" si="152"/>
        <v>5.1343305822863818E-2</v>
      </c>
      <c r="BC1009" s="12"/>
      <c r="BD1009" s="38">
        <f ca="1"/>
        <v>0.17447478738289193</v>
      </c>
    </row>
    <row r="1010" spans="1:56" x14ac:dyDescent="0.35">
      <c r="A1010" s="12">
        <v>0</v>
      </c>
      <c r="B1010" s="12">
        <v>0</v>
      </c>
      <c r="C1010" s="12">
        <f ca="1">INDEX('Flow probs &amp; rates'!$M$5:$M$5999,UsefulSeries!$E1006,0)*(1-INDEX('Flow probs &amp; rates'!$M$5:$M$5999,UsefulSeries!$E1006,0))/INDEX('Flow probs &amp; rates'!$F$4:$F$5999,UsefulSeries!$E1006,0)</f>
        <v>4.473442765213413</v>
      </c>
      <c r="D1010" s="12">
        <f ca="1">-INDEX('Flow probs &amp; rates'!$M$5:$M$5999,UsefulSeries!$E1006,0)*(INDEX('Flow probs &amp; rates'!$O$5:$O$5999,UsefulSeries!$E1006,0))/INDEX('Flow probs &amp; rates'!$F$4:$F$5999,UsefulSeries!$E1006,0)</f>
        <v>-0.87363072845274792</v>
      </c>
      <c r="E1010" s="12">
        <v>0</v>
      </c>
      <c r="F1010" s="12">
        <v>0</v>
      </c>
      <c r="G1010" s="12"/>
      <c r="H1010" s="12"/>
      <c r="I1010" s="12">
        <f ca="1">INDEX('Flow probs &amp; rates'!$M$5:$M$5999,UsefulSeries!$E1006)</f>
        <v>0.21458565934939744</v>
      </c>
      <c r="J1010" s="12"/>
      <c r="K1010" s="12">
        <f>INDEX('Flow probs &amp; rates'!$F$4:$F$5999,UsefulSeries!$E1006)</f>
        <v>3.7675379567070726E-2</v>
      </c>
      <c r="L1010" s="12">
        <f>-INDEX('Flow probs &amp; rates'!$F$4:$F$5999,UsefulSeries!$E1006)</f>
        <v>-3.7675379567070726E-2</v>
      </c>
      <c r="M1010" s="12"/>
      <c r="N1010" s="12"/>
      <c r="O1010" s="12"/>
      <c r="P1010" s="12">
        <f ca="1"/>
        <v>0</v>
      </c>
      <c r="Q1010" s="12">
        <f ca="1"/>
        <v>0</v>
      </c>
      <c r="R1010" s="12">
        <f ca="1"/>
        <v>0.23518292120496315</v>
      </c>
      <c r="S1010" s="12">
        <f ca="1"/>
        <v>5.9610239967555351E-2</v>
      </c>
      <c r="T1010" s="12">
        <f ca="1"/>
        <v>0</v>
      </c>
      <c r="U1010" s="12">
        <f ca="1"/>
        <v>0</v>
      </c>
      <c r="V1010" s="12"/>
      <c r="W1010" s="12">
        <f ca="1">INDEX(P$10:P$6003,UsefulSeries!$I1004)</f>
        <v>0</v>
      </c>
      <c r="X1010" s="12">
        <f ca="1">INDEX(Q$10:Q$6003,UsefulSeries!$I1004)</f>
        <v>0</v>
      </c>
      <c r="Y1010" s="12">
        <f ca="1">INDEX(R$10:R$6003,UsefulSeries!$I1004)</f>
        <v>0</v>
      </c>
      <c r="Z1010" s="12">
        <f ca="1">INDEX(S$10:S$6003,UsefulSeries!$I1004)</f>
        <v>0</v>
      </c>
      <c r="AA1010" s="12">
        <f ca="1">INDEX(T$10:T$6003,UsefulSeries!$I1004)</f>
        <v>12.681834067805323</v>
      </c>
      <c r="AB1010" s="12">
        <f ca="1">INDEX(U$10:U$6003,UsefulSeries!$I1004)</f>
        <v>0.34629292911588844</v>
      </c>
      <c r="AC1010" s="12">
        <f>INDEX( K$10:K$6003,UsefulSeries!$I1004)</f>
        <v>0.3310105512610732</v>
      </c>
      <c r="AD1010" s="12">
        <f>INDEX(L$10:L$6003,UsefulSeries!$I1004)</f>
        <v>0</v>
      </c>
      <c r="AE1010" s="12"/>
      <c r="AF1010" s="12"/>
      <c r="AG1010" s="12"/>
      <c r="AH1010" s="12"/>
      <c r="AI1010" s="12"/>
      <c r="AJ1010" s="12"/>
      <c r="AK1010" s="12"/>
      <c r="AL1010" s="12"/>
      <c r="AM1010" s="12"/>
      <c r="AN1010" s="12">
        <f t="shared" ca="1" si="153"/>
        <v>0</v>
      </c>
      <c r="AO1010" s="12">
        <f t="shared" ca="1" si="154"/>
        <v>0</v>
      </c>
      <c r="AP1010" s="12">
        <f t="shared" ca="1" si="155"/>
        <v>0</v>
      </c>
      <c r="AQ1010" s="12">
        <f t="shared" ca="1" si="156"/>
        <v>0</v>
      </c>
      <c r="AR1010" s="12">
        <f t="shared" ca="1" si="157"/>
        <v>12.681834067805323</v>
      </c>
      <c r="AS1010" s="12">
        <f t="shared" ca="1" si="158"/>
        <v>0.34629292911588844</v>
      </c>
      <c r="AT1010" s="12">
        <f t="shared" si="159"/>
        <v>0.3310105512610732</v>
      </c>
      <c r="AU1010" s="12">
        <f t="shared" si="160"/>
        <v>0</v>
      </c>
      <c r="AV1010" s="12"/>
      <c r="AW1010" s="12">
        <f ca="1">INDEX(I$10:I$6003,UsefulSeries!$I1004)</f>
        <v>2.6833889777472773E-2</v>
      </c>
      <c r="AX1010" s="12"/>
      <c r="AY1010" s="12"/>
      <c r="AZ1010" s="12">
        <f ca="1"/>
        <v>0.34629292911588855</v>
      </c>
      <c r="BA1010" s="12"/>
      <c r="BB1010" s="12">
        <f t="shared" ca="1" si="152"/>
        <v>0.34629292911588855</v>
      </c>
      <c r="BC1010" s="12"/>
      <c r="BD1010" s="38">
        <f ca="1"/>
        <v>2.6469921631563059E-2</v>
      </c>
    </row>
    <row r="1011" spans="1:56" x14ac:dyDescent="0.35">
      <c r="A1011" s="12">
        <v>0</v>
      </c>
      <c r="B1011" s="12">
        <v>0</v>
      </c>
      <c r="C1011" s="12">
        <f ca="1">-INDEX('Flow probs &amp; rates'!$M$5:$M$5999,UsefulSeries!$E1006,0)*(INDEX('Flow probs &amp; rates'!$O$5:$O$5999,UsefulSeries!$E1006,0))/INDEX('Flow probs &amp; rates'!$F$4:$F$5999,UsefulSeries!$E1006,0)</f>
        <v>-0.87363072845274792</v>
      </c>
      <c r="D1011" s="12">
        <f ca="1">INDEX('Flow probs &amp; rates'!$O$5:$O$5999,UsefulSeries!$E1006,0)*(1-INDEX('Flow probs &amp; rates'!$O$5:$O$5999,UsefulSeries!$E1006,0))/INDEX('Flow probs &amp; rates'!$F$4:$F$5999,UsefulSeries!$E1006,0)</f>
        <v>3.4467740254655328</v>
      </c>
      <c r="E1011" s="12">
        <v>0</v>
      </c>
      <c r="F1011" s="12">
        <v>0</v>
      </c>
      <c r="G1011" s="12"/>
      <c r="H1011" s="12"/>
      <c r="I1011" s="12">
        <f ca="1">INDEX('Flow probs &amp; rates'!$O$5:$O$5999,UsefulSeries!$E1006)</f>
        <v>0.15338568940583866</v>
      </c>
      <c r="J1011" s="12"/>
      <c r="K1011" s="12"/>
      <c r="L1011" s="12">
        <f>-INDEX('Flow probs &amp; rates'!$F$4:$F$5999,UsefulSeries!$E1006)</f>
        <v>-3.7675379567070726E-2</v>
      </c>
      <c r="M1011" s="12"/>
      <c r="N1011" s="12"/>
      <c r="O1011" s="12"/>
      <c r="P1011" s="12">
        <f ca="1"/>
        <v>0</v>
      </c>
      <c r="Q1011" s="12">
        <f ca="1"/>
        <v>0</v>
      </c>
      <c r="R1011" s="12">
        <f ca="1"/>
        <v>5.9610239967555351E-2</v>
      </c>
      <c r="S1011" s="12">
        <f ca="1"/>
        <v>0.30523536779409305</v>
      </c>
      <c r="T1011" s="12">
        <f ca="1"/>
        <v>0</v>
      </c>
      <c r="U1011" s="12">
        <f ca="1"/>
        <v>0</v>
      </c>
      <c r="V1011" s="12"/>
      <c r="W1011" s="12">
        <f ca="1">INDEX(P$11:P$6003,UsefulSeries!$I1004)</f>
        <v>0</v>
      </c>
      <c r="X1011" s="12">
        <f ca="1">INDEX(Q$11:Q$6003,UsefulSeries!$I1004)</f>
        <v>0</v>
      </c>
      <c r="Y1011" s="12">
        <f ca="1">INDEX(R$11:R$6003,UsefulSeries!$I1004)</f>
        <v>0</v>
      </c>
      <c r="Z1011" s="12">
        <f ca="1">INDEX(S$11:S$6003,UsefulSeries!$I1004)</f>
        <v>0</v>
      </c>
      <c r="AA1011" s="12">
        <f ca="1">INDEX(T$11:T$6003,UsefulSeries!$I1004)</f>
        <v>0.34629292911588849</v>
      </c>
      <c r="AB1011" s="12">
        <f ca="1">INDEX(U$11:U$6003,UsefulSeries!$I1004)</f>
        <v>19.482649322256368</v>
      </c>
      <c r="AC1011" s="12">
        <f>INDEX( K$11:K$6003,UsefulSeries!$I1004)</f>
        <v>0</v>
      </c>
      <c r="AD1011" s="12">
        <f>INDEX(L$11:L$6003,UsefulSeries!$I1004)</f>
        <v>0.3310105512610732</v>
      </c>
      <c r="AE1011" s="12"/>
      <c r="AF1011" s="12"/>
      <c r="AG1011" s="12"/>
      <c r="AH1011" s="12"/>
      <c r="AI1011" s="12"/>
      <c r="AJ1011" s="12"/>
      <c r="AK1011" s="12"/>
      <c r="AL1011" s="12"/>
      <c r="AM1011" s="12"/>
      <c r="AN1011" s="12">
        <f t="shared" ca="1" si="153"/>
        <v>0</v>
      </c>
      <c r="AO1011" s="12">
        <f t="shared" ca="1" si="154"/>
        <v>0</v>
      </c>
      <c r="AP1011" s="12">
        <f t="shared" ca="1" si="155"/>
        <v>0</v>
      </c>
      <c r="AQ1011" s="12">
        <f t="shared" ca="1" si="156"/>
        <v>0</v>
      </c>
      <c r="AR1011" s="12">
        <f t="shared" ca="1" si="157"/>
        <v>0.34629292911588849</v>
      </c>
      <c r="AS1011" s="12">
        <f t="shared" ca="1" si="158"/>
        <v>19.482649322256368</v>
      </c>
      <c r="AT1011" s="12">
        <f t="shared" si="159"/>
        <v>0</v>
      </c>
      <c r="AU1011" s="12">
        <f t="shared" si="160"/>
        <v>0.3310105512610732</v>
      </c>
      <c r="AV1011" s="12"/>
      <c r="AW1011" s="12">
        <f ca="1">INDEX(I$11:I$6003,UsefulSeries!$I1004)</f>
        <v>1.7297470033518267E-2</v>
      </c>
      <c r="AX1011" s="12"/>
      <c r="AY1011" s="12"/>
      <c r="AZ1011" s="12">
        <f ca="1"/>
        <v>0.34629292911588844</v>
      </c>
      <c r="BA1011" s="12"/>
      <c r="BB1011" s="12">
        <f t="shared" ca="1" si="152"/>
        <v>0.34629292911588844</v>
      </c>
      <c r="BC1011" s="12"/>
      <c r="BD1011" s="38">
        <f ca="1"/>
        <v>1.7565444708680565E-2</v>
      </c>
    </row>
    <row r="1012" spans="1:56" x14ac:dyDescent="0.35">
      <c r="A1012" s="12">
        <v>0</v>
      </c>
      <c r="B1012" s="12">
        <v>0</v>
      </c>
      <c r="C1012" s="12">
        <v>0</v>
      </c>
      <c r="D1012" s="12">
        <v>0</v>
      </c>
      <c r="E1012" s="12">
        <f ca="1">INDEX('Flow probs &amp; rates'!$P$5:$P$5999,UsefulSeries!$E1006,0)*(1-INDEX('Flow probs &amp; rates'!$P$5:$P$5999,UsefulSeries!$E1006,0))/INDEX('Flow probs &amp; rates'!$G$4:$G$5999,UsefulSeries!$E1006,0)</f>
        <v>6.7208368416706729E-2</v>
      </c>
      <c r="F1012" s="12">
        <f ca="1">-INDEX('Flow probs &amp; rates'!$P$5:$P$5999,UsefulSeries!$E1006,0)*(INDEX('Flow probs &amp; rates'!$Q$5:$Q$5999,UsefulSeries!$E1006,0))/INDEX('Flow probs &amp; rates'!$G$4:$G$5999,UsefulSeries!$E1006,0)</f>
        <v>-1.3998337737024487E-3</v>
      </c>
      <c r="G1012" s="12"/>
      <c r="H1012" s="12"/>
      <c r="I1012" s="12">
        <f ca="1">INDEX('Flow probs &amp; rates'!$P$5:$P$5999,UsefulSeries!$E1006)</f>
        <v>2.332986183380447E-2</v>
      </c>
      <c r="J1012" s="12"/>
      <c r="K1012" s="12">
        <f>INDEX('Flow probs &amp; rates'!$G$4:$G$5999,UsefulSeries!$E1006)</f>
        <v>0.33902890246262846</v>
      </c>
      <c r="L1012" s="12"/>
      <c r="M1012" s="12"/>
      <c r="N1012" s="12"/>
      <c r="O1012" s="12"/>
      <c r="P1012" s="12">
        <f ca="1"/>
        <v>0</v>
      </c>
      <c r="Q1012" s="12">
        <f ca="1"/>
        <v>0</v>
      </c>
      <c r="R1012" s="12">
        <f ca="1"/>
        <v>0</v>
      </c>
      <c r="S1012" s="12">
        <f ca="1"/>
        <v>0</v>
      </c>
      <c r="T1012" s="12">
        <f ca="1"/>
        <v>14.886483339866347</v>
      </c>
      <c r="U1012" s="12">
        <f ca="1"/>
        <v>0.35451118856184005</v>
      </c>
      <c r="V1012" s="12"/>
      <c r="W1012" s="12"/>
      <c r="X1012" s="12"/>
      <c r="Y1012" s="12"/>
      <c r="Z1012" s="12"/>
      <c r="AA1012" s="12"/>
      <c r="AB1012" s="12"/>
      <c r="AC1012" s="12"/>
      <c r="AD1012" s="12"/>
      <c r="AE1012" s="12">
        <f t="array" ref="AE1012:AJ1013">TRANSPOSE(AC1006:AD1011)</f>
        <v>-0.64196712369990028</v>
      </c>
      <c r="AF1012" s="12">
        <v>-0.64196712369990028</v>
      </c>
      <c r="AG1012" s="12">
        <v>2.7022325039026501E-2</v>
      </c>
      <c r="AH1012" s="12">
        <v>0</v>
      </c>
      <c r="AI1012" s="12">
        <v>0.3310105512610732</v>
      </c>
      <c r="AJ1012" s="12">
        <v>0</v>
      </c>
      <c r="AK1012" s="12"/>
      <c r="AL1012" s="12"/>
      <c r="AM1012" s="12"/>
      <c r="AN1012" s="12">
        <f t="shared" si="153"/>
        <v>-0.64196712369990028</v>
      </c>
      <c r="AO1012" s="12">
        <f t="shared" si="154"/>
        <v>-0.64196712369990028</v>
      </c>
      <c r="AP1012" s="12">
        <f t="shared" si="155"/>
        <v>2.7022325039026501E-2</v>
      </c>
      <c r="AQ1012" s="12">
        <f t="shared" si="156"/>
        <v>0</v>
      </c>
      <c r="AR1012" s="12">
        <f t="shared" si="157"/>
        <v>0.3310105512610732</v>
      </c>
      <c r="AS1012" s="12">
        <f t="shared" si="158"/>
        <v>0</v>
      </c>
      <c r="AT1012" s="12">
        <f t="shared" si="159"/>
        <v>0</v>
      </c>
      <c r="AU1012" s="12">
        <f t="shared" si="160"/>
        <v>0</v>
      </c>
      <c r="AV1012" s="12"/>
      <c r="AW1012" s="12"/>
      <c r="AX1012" s="12">
        <f>INDEX($N$6:$N$6003,UsefulSeries!$K1004)</f>
        <v>-1.0836249829959677E-4</v>
      </c>
      <c r="AY1012" s="12"/>
      <c r="AZ1012" s="12"/>
      <c r="BA1012" s="12"/>
      <c r="BB1012" s="12">
        <f t="shared" si="152"/>
        <v>-1.0836249829959677E-4</v>
      </c>
      <c r="BC1012" s="12"/>
      <c r="BD1012" s="38">
        <f ca="1"/>
        <v>1.366417438952134E-2</v>
      </c>
    </row>
    <row r="1013" spans="1:56" x14ac:dyDescent="0.35">
      <c r="A1013" s="12">
        <v>0</v>
      </c>
      <c r="B1013" s="12">
        <v>0</v>
      </c>
      <c r="C1013" s="12">
        <v>0</v>
      </c>
      <c r="D1013" s="12">
        <v>0</v>
      </c>
      <c r="E1013" s="12">
        <f ca="1">-INDEX('Flow probs &amp; rates'!$P$5:$P$5999,UsefulSeries!$E1006,0)*(INDEX('Flow probs &amp; rates'!$Q$5:$Q$5999,UsefulSeries!$E1006,0))/INDEX('Flow probs &amp; rates'!$G$4:$G$5999,UsefulSeries!$E1006,0)</f>
        <v>-1.3998337737024487E-3</v>
      </c>
      <c r="F1013" s="12">
        <f ca="1">INDEX('Flow probs &amp; rates'!$Q$5:$Q$5999,UsefulSeries!$E1006,0)*(1-INDEX('Flow probs &amp; rates'!$Q$5:$Q$5999,UsefulSeries!$E1006,0))/INDEX('Flow probs &amp; rates'!$G$4:$G$5999,UsefulSeries!$E1006,0)</f>
        <v>5.8781225594996156E-2</v>
      </c>
      <c r="G1013" s="12"/>
      <c r="H1013" s="12"/>
      <c r="I1013" s="12">
        <f ca="1">INDEX('Flow probs &amp; rates'!$Q$5:$Q$5999,UsefulSeries!$E1006)</f>
        <v>2.0342345415899479E-2</v>
      </c>
      <c r="J1013" s="12"/>
      <c r="K1013" s="12"/>
      <c r="L1013" s="12">
        <f>INDEX('Flow probs &amp; rates'!$G$4:$G$5999,UsefulSeries!$E1006)</f>
        <v>0.33902890246262846</v>
      </c>
      <c r="M1013" s="12"/>
      <c r="N1013" s="12"/>
      <c r="O1013" s="12"/>
      <c r="P1013" s="12">
        <f ca="1"/>
        <v>0</v>
      </c>
      <c r="Q1013" s="12">
        <f ca="1"/>
        <v>0</v>
      </c>
      <c r="R1013" s="12">
        <f ca="1"/>
        <v>0</v>
      </c>
      <c r="S1013" s="12">
        <f ca="1"/>
        <v>0</v>
      </c>
      <c r="T1013" s="12">
        <f ca="1"/>
        <v>0.35451118856184005</v>
      </c>
      <c r="U1013" s="12">
        <f ca="1"/>
        <v>17.020677037738952</v>
      </c>
      <c r="V1013" s="12"/>
      <c r="W1013" s="12"/>
      <c r="X1013" s="12"/>
      <c r="Y1013" s="12"/>
      <c r="Z1013" s="12"/>
      <c r="AA1013" s="12"/>
      <c r="AB1013" s="12"/>
      <c r="AC1013" s="12"/>
      <c r="AD1013" s="12"/>
      <c r="AE1013" s="12">
        <v>0.64196712369990028</v>
      </c>
      <c r="AF1013" s="12">
        <v>0</v>
      </c>
      <c r="AG1013" s="12">
        <v>-2.7022325039026501E-2</v>
      </c>
      <c r="AH1013" s="12">
        <v>-2.7022325039026501E-2</v>
      </c>
      <c r="AI1013" s="12">
        <v>0</v>
      </c>
      <c r="AJ1013" s="12">
        <v>0.3310105512610732</v>
      </c>
      <c r="AK1013" s="12"/>
      <c r="AL1013" s="12"/>
      <c r="AM1013" s="12"/>
      <c r="AN1013" s="12">
        <f t="shared" si="153"/>
        <v>0.64196712369990028</v>
      </c>
      <c r="AO1013" s="12">
        <f t="shared" si="154"/>
        <v>0</v>
      </c>
      <c r="AP1013" s="12">
        <f t="shared" si="155"/>
        <v>-2.7022325039026501E-2</v>
      </c>
      <c r="AQ1013" s="12">
        <f t="shared" si="156"/>
        <v>-2.7022325039026501E-2</v>
      </c>
      <c r="AR1013" s="12">
        <f t="shared" si="157"/>
        <v>0</v>
      </c>
      <c r="AS1013" s="12">
        <f t="shared" si="158"/>
        <v>0.3310105512610732</v>
      </c>
      <c r="AT1013" s="12">
        <f t="shared" si="159"/>
        <v>0</v>
      </c>
      <c r="AU1013" s="12">
        <f t="shared" si="160"/>
        <v>0</v>
      </c>
      <c r="AV1013" s="12"/>
      <c r="AW1013" s="12"/>
      <c r="AX1013" s="12">
        <f>INDEX('Margin error adjustment'!N$7:N$6003,UsefulSeries!$K1004)</f>
        <v>4.6738921448192389E-4</v>
      </c>
      <c r="AY1013" s="12"/>
      <c r="AZ1013" s="12"/>
      <c r="BA1013" s="12"/>
      <c r="BB1013" s="12">
        <f t="shared" si="152"/>
        <v>4.6738921448192389E-4</v>
      </c>
      <c r="BC1013" s="12"/>
      <c r="BD1013" s="38">
        <f ca="1"/>
        <v>-1.5391705819257539E-2</v>
      </c>
    </row>
    <row r="1014" spans="1:56" x14ac:dyDescent="0.35">
      <c r="A1014" s="12">
        <f ca="1">INDEX('Flow probs &amp; rates'!$K$5:$K$5999,UsefulSeries!$E1012,0)*(1-INDEX('Flow probs &amp; rates'!$K$5:$K$5999,UsefulSeries!$E1012,0))/INDEX('Flow probs &amp; rates'!$E$4:$E$5999,UsefulSeries!$E1012,0)</f>
        <v>1.9221012454782079E-2</v>
      </c>
      <c r="B1014" s="12">
        <f ca="1">-INDEX('Flow probs &amp; rates'!$K$5:$K$5999,UsefulSeries!$E1012,0)*(INDEX('Flow probs &amp; rates'!$L$5:$L$5999,UsefulSeries!$E1012,0))/INDEX('Flow probs &amp; rates'!$E$4:$E$5999,UsefulSeries!$E1012,0)</f>
        <v>-2.7535406494136745E-4</v>
      </c>
      <c r="C1014" s="12">
        <v>0</v>
      </c>
      <c r="D1014" s="12">
        <v>0</v>
      </c>
      <c r="E1014" s="12">
        <v>0</v>
      </c>
      <c r="F1014" s="12">
        <v>0</v>
      </c>
      <c r="G1014" s="12"/>
      <c r="H1014" s="12"/>
      <c r="I1014" s="12">
        <f ca="1">INDEX('Flow probs &amp; rates'!$K$5:$K$5999,UsefulSeries!$E1012)</f>
        <v>1.2122828389582051E-2</v>
      </c>
      <c r="J1014" s="12"/>
      <c r="K1014" s="12">
        <f>-INDEX('Flow probs &amp; rates'!$E$4:$E$5999,UsefulSeries!$E1012)</f>
        <v>-0.62306111343470183</v>
      </c>
      <c r="L1014" s="12">
        <f>INDEX('Flow probs &amp; rates'!$E$4:$E$5999,UsefulSeries!$E1012)</f>
        <v>0.62306111343470183</v>
      </c>
      <c r="M1014" s="12"/>
      <c r="N1014" s="12"/>
      <c r="O1014" s="12"/>
      <c r="P1014" s="12">
        <f t="array" aca="1" ref="P1014:U1019" ca="1">MINVERSE(A1014:F1019)</f>
        <v>52.035562339663528</v>
      </c>
      <c r="Q1014" s="12">
        <f ca="1"/>
        <v>0.63987369243830083</v>
      </c>
      <c r="R1014" s="12">
        <f ca="1"/>
        <v>0</v>
      </c>
      <c r="S1014" s="12">
        <f ca="1"/>
        <v>0</v>
      </c>
      <c r="T1014" s="12">
        <f ca="1"/>
        <v>0</v>
      </c>
      <c r="U1014" s="12">
        <f ca="1"/>
        <v>0</v>
      </c>
      <c r="V1014" s="12"/>
      <c r="W1014" s="12">
        <f ca="1">INDEX(P$6:P$6003,UsefulSeries!$I1012)</f>
        <v>63.196017599571583</v>
      </c>
      <c r="X1014" s="12">
        <f ca="1">INDEX(Q$6:Q$6003,UsefulSeries!$I1012)</f>
        <v>0.65861324221313799</v>
      </c>
      <c r="Y1014" s="12">
        <f ca="1">INDEX(R$6:R$6003,UsefulSeries!$I1012)</f>
        <v>0</v>
      </c>
      <c r="Z1014" s="12">
        <f ca="1">INDEX(S$6:S$6003,UsefulSeries!$I1012)</f>
        <v>0</v>
      </c>
      <c r="AA1014" s="12">
        <f ca="1">INDEX(T$6:T$6003,UsefulSeries!$I1012)</f>
        <v>0</v>
      </c>
      <c r="AB1014" s="12">
        <f ca="1">INDEX(U$6:U$6003,UsefulSeries!$I1012)</f>
        <v>0</v>
      </c>
      <c r="AC1014" s="12">
        <f>INDEX( K$6:K$6003,UsefulSeries!$I1012)</f>
        <v>-0.64185876120160068</v>
      </c>
      <c r="AD1014" s="12">
        <f>INDEX(L$6:L$6003,UsefulSeries!$I1012)</f>
        <v>0.64185876120160068</v>
      </c>
      <c r="AE1014" s="12"/>
      <c r="AF1014" s="12"/>
      <c r="AG1014" s="12"/>
      <c r="AH1014" s="12"/>
      <c r="AI1014" s="12"/>
      <c r="AJ1014" s="12"/>
      <c r="AK1014" s="12"/>
      <c r="AL1014" s="12"/>
      <c r="AM1014" s="12"/>
      <c r="AN1014" s="12">
        <f t="shared" ca="1" si="153"/>
        <v>63.196017599571583</v>
      </c>
      <c r="AO1014" s="12">
        <f t="shared" ca="1" si="154"/>
        <v>0.65861324221313799</v>
      </c>
      <c r="AP1014" s="12">
        <f t="shared" ca="1" si="155"/>
        <v>0</v>
      </c>
      <c r="AQ1014" s="12">
        <f t="shared" ca="1" si="156"/>
        <v>0</v>
      </c>
      <c r="AR1014" s="12">
        <f t="shared" ca="1" si="157"/>
        <v>0</v>
      </c>
      <c r="AS1014" s="12">
        <f t="shared" ca="1" si="158"/>
        <v>0</v>
      </c>
      <c r="AT1014" s="12">
        <f t="shared" si="159"/>
        <v>-0.64185876120160068</v>
      </c>
      <c r="AU1014" s="12">
        <f t="shared" si="160"/>
        <v>0.64185876120160068</v>
      </c>
      <c r="AV1014" s="12"/>
      <c r="AW1014" s="12">
        <f ca="1">INDEX(I$6:I$6003,UsefulSeries!$I1012)</f>
        <v>1.0263597726791113E-2</v>
      </c>
      <c r="AX1014" s="12"/>
      <c r="AY1014" s="12"/>
      <c r="AZ1014" s="12">
        <f t="array" aca="1" ref="AZ1014:AZ1019" ca="1">MMULT(W1014:AB1019,AW1014:AW1019)</f>
        <v>0.65861324221313799</v>
      </c>
      <c r="BA1014" s="12"/>
      <c r="BB1014" s="12">
        <f t="shared" ca="1" si="152"/>
        <v>0.65861324221313799</v>
      </c>
      <c r="BC1014" s="12"/>
      <c r="BD1014" s="38">
        <f t="array" aca="1" ref="BD1014:BD1021" ca="1">MMULT(MINVERSE(AN1014:AU1021),BB1014:BB1021)</f>
        <v>1.0045604467731048E-2</v>
      </c>
    </row>
    <row r="1015" spans="1:56" x14ac:dyDescent="0.35">
      <c r="A1015" s="12">
        <f ca="1">-INDEX('Flow probs &amp; rates'!$K$5:$K$5999,UsefulSeries!$E1012,0)*(INDEX('Flow probs &amp; rates'!$L$5:$L$5999,UsefulSeries!$E1012,0))/INDEX('Flow probs &amp; rates'!$E$4:$E$5999,UsefulSeries!$E1012,0)</f>
        <v>-2.7535406494136745E-4</v>
      </c>
      <c r="B1015" s="12">
        <f ca="1">INDEX('Flow probs &amp; rates'!$L$5:$L$5999,UsefulSeries!$E1012,0)*(1-INDEX('Flow probs &amp; rates'!$L$5:$L$5999,UsefulSeries!$E1012,0))/INDEX('Flow probs &amp; rates'!$E$4:$E$5999,UsefulSeries!$E1012,0)</f>
        <v>2.2392237376000365E-2</v>
      </c>
      <c r="C1015" s="12">
        <v>0</v>
      </c>
      <c r="D1015" s="12">
        <v>0</v>
      </c>
      <c r="E1015" s="12">
        <v>0</v>
      </c>
      <c r="F1015" s="12">
        <v>0</v>
      </c>
      <c r="G1015" s="12"/>
      <c r="H1015" s="12"/>
      <c r="I1015" s="12">
        <f ca="1">INDEX('Flow probs &amp; rates'!$L$5:$L$5999,UsefulSeries!$E1012)</f>
        <v>1.4152011789474355E-2</v>
      </c>
      <c r="J1015" s="12"/>
      <c r="K1015" s="12">
        <f>-INDEX('Flow probs &amp; rates'!$E$4:$E$5999,UsefulSeries!$E1012)</f>
        <v>-0.62306111343470183</v>
      </c>
      <c r="L1015" s="12"/>
      <c r="M1015" s="12"/>
      <c r="N1015" s="12"/>
      <c r="O1015" s="12"/>
      <c r="P1015" s="12">
        <f ca="1"/>
        <v>0.63987369243830095</v>
      </c>
      <c r="Q1015" s="12">
        <f ca="1"/>
        <v>44.666201729990341</v>
      </c>
      <c r="R1015" s="12">
        <f ca="1"/>
        <v>0</v>
      </c>
      <c r="S1015" s="12">
        <f ca="1"/>
        <v>0</v>
      </c>
      <c r="T1015" s="12">
        <f ca="1"/>
        <v>0</v>
      </c>
      <c r="U1015" s="12">
        <f ca="1"/>
        <v>0</v>
      </c>
      <c r="V1015" s="12"/>
      <c r="W1015" s="12">
        <f ca="1">INDEX(P$7:P$6003,UsefulSeries!$I1012)</f>
        <v>0.65861324221313799</v>
      </c>
      <c r="X1015" s="12">
        <f ca="1">INDEX(Q$7:Q$6003,UsefulSeries!$I1012)</f>
        <v>42.954530410326214</v>
      </c>
      <c r="Y1015" s="12">
        <f ca="1">INDEX(R$7:R$6003,UsefulSeries!$I1012)</f>
        <v>0</v>
      </c>
      <c r="Z1015" s="12">
        <f ca="1">INDEX(S$7:S$6003,UsefulSeries!$I1012)</f>
        <v>0</v>
      </c>
      <c r="AA1015" s="12">
        <f ca="1">INDEX(T$7:T$6003,UsefulSeries!$I1012)</f>
        <v>0</v>
      </c>
      <c r="AB1015" s="12">
        <f ca="1">INDEX(U$7:U$6003,UsefulSeries!$I1012)</f>
        <v>0</v>
      </c>
      <c r="AC1015" s="12">
        <f>INDEX( K$7:K$6003,UsefulSeries!$I1012,1)</f>
        <v>-0.64185876120160068</v>
      </c>
      <c r="AD1015" s="12">
        <f>INDEX(L$7:L$6003,UsefulSeries!$I1012,1)</f>
        <v>0</v>
      </c>
      <c r="AE1015" s="12"/>
      <c r="AF1015" s="12"/>
      <c r="AG1015" s="12"/>
      <c r="AH1015" s="12"/>
      <c r="AI1015" s="12"/>
      <c r="AJ1015" s="12"/>
      <c r="AK1015" s="12"/>
      <c r="AL1015" s="12"/>
      <c r="AM1015" s="12"/>
      <c r="AN1015" s="12">
        <f t="shared" ca="1" si="153"/>
        <v>0.65861324221313799</v>
      </c>
      <c r="AO1015" s="12">
        <f t="shared" ca="1" si="154"/>
        <v>42.954530410326214</v>
      </c>
      <c r="AP1015" s="12">
        <f t="shared" ca="1" si="155"/>
        <v>0</v>
      </c>
      <c r="AQ1015" s="12">
        <f t="shared" ca="1" si="156"/>
        <v>0</v>
      </c>
      <c r="AR1015" s="12">
        <f t="shared" ca="1" si="157"/>
        <v>0</v>
      </c>
      <c r="AS1015" s="12">
        <f t="shared" ca="1" si="158"/>
        <v>0</v>
      </c>
      <c r="AT1015" s="12">
        <f t="shared" si="159"/>
        <v>-0.64185876120160068</v>
      </c>
      <c r="AU1015" s="12">
        <f t="shared" si="160"/>
        <v>0</v>
      </c>
      <c r="AV1015" s="12"/>
      <c r="AW1015" s="12">
        <f ca="1">INDEX(I$7:I$6003,UsefulSeries!$I1012)</f>
        <v>1.5175430731302324E-2</v>
      </c>
      <c r="AX1015" s="12"/>
      <c r="AY1015" s="12"/>
      <c r="AZ1015" s="12">
        <f ca="1"/>
        <v>0.65861324221313799</v>
      </c>
      <c r="BA1015" s="12"/>
      <c r="BB1015" s="12">
        <f t="shared" ca="1" si="152"/>
        <v>0.65861324221313799</v>
      </c>
      <c r="BC1015" s="12"/>
      <c r="BD1015" s="38">
        <f ca="1"/>
        <v>1.5817917418933146E-2</v>
      </c>
    </row>
    <row r="1016" spans="1:56" x14ac:dyDescent="0.35">
      <c r="A1016" s="12">
        <v>0</v>
      </c>
      <c r="B1016" s="12">
        <v>0</v>
      </c>
      <c r="C1016" s="12">
        <f ca="1">INDEX('Flow probs &amp; rates'!$M$5:$M$5999,UsefulSeries!$E1012,0)*(1-INDEX('Flow probs &amp; rates'!$M$5:$M$5999,UsefulSeries!$E1012,0))/INDEX('Flow probs &amp; rates'!$F$4:$F$5999,UsefulSeries!$E1012,0)</f>
        <v>4.6881183974323219</v>
      </c>
      <c r="D1016" s="12">
        <f ca="1">-INDEX('Flow probs &amp; rates'!$M$5:$M$5999,UsefulSeries!$E1012,0)*(INDEX('Flow probs &amp; rates'!$O$5:$O$5999,UsefulSeries!$E1012,0))/INDEX('Flow probs &amp; rates'!$F$4:$F$5999,UsefulSeries!$E1012,0)</f>
        <v>-0.88682892768059518</v>
      </c>
      <c r="E1016" s="12">
        <v>0</v>
      </c>
      <c r="F1016" s="12">
        <v>0</v>
      </c>
      <c r="G1016" s="12"/>
      <c r="H1016" s="12"/>
      <c r="I1016" s="12">
        <f ca="1">INDEX('Flow probs &amp; rates'!$M$5:$M$5999,UsefulSeries!$E1012)</f>
        <v>0.22105726299539363</v>
      </c>
      <c r="J1016" s="12"/>
      <c r="K1016" s="12">
        <f>INDEX('Flow probs &amp; rates'!$F$4:$F$5999,UsefulSeries!$E1012)</f>
        <v>3.6729223725810299E-2</v>
      </c>
      <c r="L1016" s="12">
        <f>-INDEX('Flow probs &amp; rates'!$F$4:$F$5999,UsefulSeries!$E1012)</f>
        <v>-3.6729223725810299E-2</v>
      </c>
      <c r="M1016" s="12"/>
      <c r="N1016" s="12"/>
      <c r="O1016" s="12"/>
      <c r="P1016" s="12">
        <f ca="1"/>
        <v>0</v>
      </c>
      <c r="Q1016" s="12">
        <f ca="1"/>
        <v>0</v>
      </c>
      <c r="R1016" s="12">
        <f ca="1"/>
        <v>0.22430576149334083</v>
      </c>
      <c r="S1016" s="12">
        <f ca="1"/>
        <v>5.8153230569370856E-2</v>
      </c>
      <c r="T1016" s="12">
        <f ca="1"/>
        <v>0</v>
      </c>
      <c r="U1016" s="12">
        <f ca="1"/>
        <v>0</v>
      </c>
      <c r="V1016" s="12"/>
      <c r="W1016" s="12">
        <f ca="1">INDEX(P$8:P$6003,UsefulSeries!$I1012)</f>
        <v>0</v>
      </c>
      <c r="X1016" s="12">
        <f ca="1">INDEX(Q$8:Q$6003,UsefulSeries!$I1012)</f>
        <v>0</v>
      </c>
      <c r="Y1016" s="12">
        <f ca="1">INDEX(R$8:R$6003,UsefulSeries!$I1012)</f>
        <v>0.14423874613943552</v>
      </c>
      <c r="Z1016" s="12">
        <f ca="1">INDEX(S$8:S$6003,UsefulSeries!$I1012)</f>
        <v>5.0920174366771258E-2</v>
      </c>
      <c r="AA1016" s="12">
        <f ca="1">INDEX(T$8:T$6003,UsefulSeries!$I1012)</f>
        <v>0</v>
      </c>
      <c r="AB1016" s="12">
        <f ca="1">INDEX(U$8:U$6003,UsefulSeries!$I1012)</f>
        <v>0</v>
      </c>
      <c r="AC1016" s="12">
        <f>INDEX( K$8:K$6003,UsefulSeries!$I1012)</f>
        <v>2.7489714253508424E-2</v>
      </c>
      <c r="AD1016" s="12">
        <f>INDEX(L$8:L$6003,UsefulSeries!$I1012)</f>
        <v>-2.7489714253508424E-2</v>
      </c>
      <c r="AE1016" s="12"/>
      <c r="AF1016" s="12"/>
      <c r="AG1016" s="12"/>
      <c r="AH1016" s="12"/>
      <c r="AI1016" s="12"/>
      <c r="AJ1016" s="12"/>
      <c r="AK1016" s="12"/>
      <c r="AL1016" s="12"/>
      <c r="AM1016" s="12"/>
      <c r="AN1016" s="12">
        <f t="shared" ca="1" si="153"/>
        <v>0</v>
      </c>
      <c r="AO1016" s="12">
        <f t="shared" ca="1" si="154"/>
        <v>0</v>
      </c>
      <c r="AP1016" s="12">
        <f t="shared" ca="1" si="155"/>
        <v>0.14423874613943552</v>
      </c>
      <c r="AQ1016" s="12">
        <f t="shared" ca="1" si="156"/>
        <v>5.0920174366771258E-2</v>
      </c>
      <c r="AR1016" s="12">
        <f t="shared" ca="1" si="157"/>
        <v>0</v>
      </c>
      <c r="AS1016" s="12">
        <f t="shared" ca="1" si="158"/>
        <v>0</v>
      </c>
      <c r="AT1016" s="12">
        <f t="shared" si="159"/>
        <v>2.7489714253508424E-2</v>
      </c>
      <c r="AU1016" s="12">
        <f t="shared" si="160"/>
        <v>-2.7489714253508424E-2</v>
      </c>
      <c r="AV1016" s="12"/>
      <c r="AW1016" s="12">
        <f ca="1">INDEX(I$8:I$6003,UsefulSeries!$I1012)</f>
        <v>0.29457924324513673</v>
      </c>
      <c r="AX1016" s="12"/>
      <c r="AY1016" s="12"/>
      <c r="AZ1016" s="12">
        <f ca="1"/>
        <v>5.0920174366771251E-2</v>
      </c>
      <c r="BA1016" s="12"/>
      <c r="BB1016" s="12">
        <f t="shared" ca="1" si="152"/>
        <v>5.0920174366771251E-2</v>
      </c>
      <c r="BC1016" s="12"/>
      <c r="BD1016" s="38">
        <f ca="1"/>
        <v>0.29580163304367085</v>
      </c>
    </row>
    <row r="1017" spans="1:56" x14ac:dyDescent="0.35">
      <c r="A1017" s="12">
        <v>0</v>
      </c>
      <c r="B1017" s="12">
        <v>0</v>
      </c>
      <c r="C1017" s="12">
        <f ca="1">-INDEX('Flow probs &amp; rates'!$M$5:$M$5999,UsefulSeries!$E1012,0)*(INDEX('Flow probs &amp; rates'!$O$5:$O$5999,UsefulSeries!$E1012,0))/INDEX('Flow probs &amp; rates'!$F$4:$F$5999,UsefulSeries!$E1012,0)</f>
        <v>-0.88682892768059518</v>
      </c>
      <c r="D1017" s="12">
        <f ca="1">INDEX('Flow probs &amp; rates'!$O$5:$O$5999,UsefulSeries!$E1012,0)*(1-INDEX('Flow probs &amp; rates'!$O$5:$O$5999,UsefulSeries!$E1012,0))/INDEX('Flow probs &amp; rates'!$F$4:$F$5999,UsefulSeries!$E1012,0)</f>
        <v>3.4206326284904596</v>
      </c>
      <c r="E1017" s="12">
        <v>0</v>
      </c>
      <c r="F1017" s="12">
        <v>0</v>
      </c>
      <c r="G1017" s="12"/>
      <c r="H1017" s="12"/>
      <c r="I1017" s="12">
        <f ca="1">INDEX('Flow probs &amp; rates'!$O$5:$O$5999,UsefulSeries!$E1012)</f>
        <v>0.14734887083072121</v>
      </c>
      <c r="J1017" s="12"/>
      <c r="K1017" s="12"/>
      <c r="L1017" s="12">
        <f>-INDEX('Flow probs &amp; rates'!$F$4:$F$5999,UsefulSeries!$E1012)</f>
        <v>-3.6729223725810299E-2</v>
      </c>
      <c r="M1017" s="12"/>
      <c r="N1017" s="12"/>
      <c r="O1017" s="12"/>
      <c r="P1017" s="12">
        <f ca="1"/>
        <v>0</v>
      </c>
      <c r="Q1017" s="12">
        <f ca="1"/>
        <v>0</v>
      </c>
      <c r="R1017" s="12">
        <f ca="1"/>
        <v>5.8153230569370856E-2</v>
      </c>
      <c r="S1017" s="12">
        <f ca="1"/>
        <v>0.30742031703388767</v>
      </c>
      <c r="T1017" s="12">
        <f ca="1"/>
        <v>0</v>
      </c>
      <c r="U1017" s="12">
        <f ca="1"/>
        <v>0</v>
      </c>
      <c r="V1017" s="12"/>
      <c r="W1017" s="12">
        <f ca="1">INDEX(P$9:P$6003,UsefulSeries!$I1012)</f>
        <v>0</v>
      </c>
      <c r="X1017" s="12">
        <f ca="1">INDEX(Q$9:Q$6003,UsefulSeries!$I1012)</f>
        <v>0</v>
      </c>
      <c r="Y1017" s="12">
        <f ca="1">INDEX(R$9:R$6003,UsefulSeries!$I1012)</f>
        <v>5.0920174366771265E-2</v>
      </c>
      <c r="Z1017" s="12">
        <f ca="1">INDEX(S$9:S$6003,UsefulSeries!$I1012)</f>
        <v>0.21695920578759714</v>
      </c>
      <c r="AA1017" s="12">
        <f ca="1">INDEX(T$9:T$6003,UsefulSeries!$I1012)</f>
        <v>0</v>
      </c>
      <c r="AB1017" s="12">
        <f ca="1">INDEX(U$9:U$6003,UsefulSeries!$I1012)</f>
        <v>0</v>
      </c>
      <c r="AC1017" s="12">
        <f>INDEX( K$9:K$6003,UsefulSeries!$I1012)</f>
        <v>0</v>
      </c>
      <c r="AD1017" s="12">
        <f>INDEX(L$9:L$6003,UsefulSeries!$I1012)</f>
        <v>-2.7489714253508424E-2</v>
      </c>
      <c r="AE1017" s="12"/>
      <c r="AF1017" s="12"/>
      <c r="AG1017" s="12"/>
      <c r="AH1017" s="12"/>
      <c r="AI1017" s="12"/>
      <c r="AJ1017" s="12"/>
      <c r="AK1017" s="12"/>
      <c r="AL1017" s="12"/>
      <c r="AM1017" s="12"/>
      <c r="AN1017" s="12">
        <f t="shared" ca="1" si="153"/>
        <v>0</v>
      </c>
      <c r="AO1017" s="12">
        <f t="shared" ca="1" si="154"/>
        <v>0</v>
      </c>
      <c r="AP1017" s="12">
        <f t="shared" ca="1" si="155"/>
        <v>5.0920174366771265E-2</v>
      </c>
      <c r="AQ1017" s="12">
        <f t="shared" ca="1" si="156"/>
        <v>0.21695920578759714</v>
      </c>
      <c r="AR1017" s="12">
        <f t="shared" ca="1" si="157"/>
        <v>0</v>
      </c>
      <c r="AS1017" s="12">
        <f t="shared" ca="1" si="158"/>
        <v>0</v>
      </c>
      <c r="AT1017" s="12">
        <f t="shared" si="159"/>
        <v>0</v>
      </c>
      <c r="AU1017" s="12">
        <f t="shared" si="160"/>
        <v>-2.7489714253508424E-2</v>
      </c>
      <c r="AV1017" s="12"/>
      <c r="AW1017" s="12">
        <f ca="1">INDEX(I$9:I$6003,UsefulSeries!$I1012)</f>
        <v>0.16556175989629665</v>
      </c>
      <c r="AX1017" s="12"/>
      <c r="AY1017" s="12"/>
      <c r="AZ1017" s="12">
        <f ca="1"/>
        <v>5.0920174366771265E-2</v>
      </c>
      <c r="BA1017" s="12"/>
      <c r="BB1017" s="12">
        <f t="shared" ca="1" si="152"/>
        <v>5.0920174366771265E-2</v>
      </c>
      <c r="BC1017" s="12"/>
      <c r="BD1017" s="38">
        <f ca="1"/>
        <v>0.17333032856332481</v>
      </c>
    </row>
    <row r="1018" spans="1:56" x14ac:dyDescent="0.35">
      <c r="A1018" s="12">
        <v>0</v>
      </c>
      <c r="B1018" s="12">
        <v>0</v>
      </c>
      <c r="C1018" s="12">
        <v>0</v>
      </c>
      <c r="D1018" s="12">
        <v>0</v>
      </c>
      <c r="E1018" s="12">
        <f ca="1">INDEX('Flow probs &amp; rates'!$P$5:$P$5999,UsefulSeries!$E1012,0)*(1-INDEX('Flow probs &amp; rates'!$P$5:$P$5999,UsefulSeries!$E1012,0))/INDEX('Flow probs &amp; rates'!$G$4:$G$5999,UsefulSeries!$E1012,0)</f>
        <v>6.881752161227625E-2</v>
      </c>
      <c r="F1018" s="12">
        <f ca="1">-INDEX('Flow probs &amp; rates'!$P$5:$P$5999,UsefulSeries!$E1012,0)*(INDEX('Flow probs &amp; rates'!$Q$5:$Q$5999,UsefulSeries!$E1012,0))/INDEX('Flow probs &amp; rates'!$G$4:$G$5999,UsefulSeries!$E1012,0)</f>
        <v>-1.4794372096731401E-3</v>
      </c>
      <c r="G1018" s="12"/>
      <c r="H1018" s="12"/>
      <c r="I1018" s="12">
        <f ca="1">INDEX('Flow probs &amp; rates'!$P$5:$P$5999,UsefulSeries!$E1012)</f>
        <v>2.398780039284883E-2</v>
      </c>
      <c r="J1018" s="12"/>
      <c r="K1018" s="12">
        <f>INDEX('Flow probs &amp; rates'!$G$4:$G$5999,UsefulSeries!$E1012)</f>
        <v>0.34020966283948784</v>
      </c>
      <c r="L1018" s="12"/>
      <c r="M1018" s="12"/>
      <c r="N1018" s="12"/>
      <c r="O1018" s="12"/>
      <c r="P1018" s="12">
        <f ca="1"/>
        <v>0</v>
      </c>
      <c r="Q1018" s="12">
        <f ca="1"/>
        <v>0</v>
      </c>
      <c r="R1018" s="12">
        <f ca="1"/>
        <v>0</v>
      </c>
      <c r="S1018" s="12">
        <f ca="1"/>
        <v>0</v>
      </c>
      <c r="T1018" s="12">
        <f ca="1"/>
        <v>14.538841206117528</v>
      </c>
      <c r="U1018" s="12">
        <f ca="1"/>
        <v>0.35622932558386716</v>
      </c>
      <c r="V1018" s="12"/>
      <c r="W1018" s="12">
        <f ca="1">INDEX(P$10:P$6003,UsefulSeries!$I1012)</f>
        <v>0</v>
      </c>
      <c r="X1018" s="12">
        <f ca="1">INDEX(Q$10:Q$6003,UsefulSeries!$I1012)</f>
        <v>0</v>
      </c>
      <c r="Y1018" s="12">
        <f ca="1">INDEX(R$10:R$6003,UsefulSeries!$I1012)</f>
        <v>0</v>
      </c>
      <c r="Z1018" s="12">
        <f ca="1">INDEX(S$10:S$6003,UsefulSeries!$I1012)</f>
        <v>0</v>
      </c>
      <c r="AA1018" s="12">
        <f ca="1">INDEX(T$10:T$6003,UsefulSeries!$I1012)</f>
        <v>12.254705449368885</v>
      </c>
      <c r="AB1018" s="12">
        <f ca="1">INDEX(U$10:U$6003,UsefulSeries!$I1012)</f>
        <v>0.34622943864812322</v>
      </c>
      <c r="AC1018" s="12">
        <f>INDEX( K$10:K$6003,UsefulSeries!$I1012)</f>
        <v>0.33065152454489094</v>
      </c>
      <c r="AD1018" s="12">
        <f>INDEX(L$10:L$6003,UsefulSeries!$I1012)</f>
        <v>0</v>
      </c>
      <c r="AE1018" s="12"/>
      <c r="AF1018" s="12"/>
      <c r="AG1018" s="12"/>
      <c r="AH1018" s="12"/>
      <c r="AI1018" s="12"/>
      <c r="AJ1018" s="12"/>
      <c r="AK1018" s="12"/>
      <c r="AL1018" s="12"/>
      <c r="AM1018" s="12"/>
      <c r="AN1018" s="12">
        <f t="shared" ca="1" si="153"/>
        <v>0</v>
      </c>
      <c r="AO1018" s="12">
        <f t="shared" ca="1" si="154"/>
        <v>0</v>
      </c>
      <c r="AP1018" s="12">
        <f t="shared" ca="1" si="155"/>
        <v>0</v>
      </c>
      <c r="AQ1018" s="12">
        <f t="shared" ca="1" si="156"/>
        <v>0</v>
      </c>
      <c r="AR1018" s="12">
        <f t="shared" ca="1" si="157"/>
        <v>12.254705449368885</v>
      </c>
      <c r="AS1018" s="12">
        <f t="shared" ca="1" si="158"/>
        <v>0.34622943864812322</v>
      </c>
      <c r="AT1018" s="12">
        <f t="shared" si="159"/>
        <v>0.33065152454489094</v>
      </c>
      <c r="AU1018" s="12">
        <f t="shared" si="160"/>
        <v>0</v>
      </c>
      <c r="AV1018" s="12"/>
      <c r="AW1018" s="12">
        <f ca="1">INDEX(I$10:I$6003,UsefulSeries!$I1012)</f>
        <v>2.7766065468597122E-2</v>
      </c>
      <c r="AX1018" s="12"/>
      <c r="AY1018" s="12"/>
      <c r="AZ1018" s="12">
        <f ca="1"/>
        <v>0.34622943864812317</v>
      </c>
      <c r="BA1018" s="12"/>
      <c r="BB1018" s="12">
        <f t="shared" ca="1" si="152"/>
        <v>0.34622943864812317</v>
      </c>
      <c r="BC1018" s="12"/>
      <c r="BD1018" s="38">
        <f ca="1"/>
        <v>2.6641817484055849E-2</v>
      </c>
    </row>
    <row r="1019" spans="1:56" x14ac:dyDescent="0.35">
      <c r="A1019" s="12">
        <v>0</v>
      </c>
      <c r="B1019" s="12">
        <v>0</v>
      </c>
      <c r="C1019" s="12">
        <v>0</v>
      </c>
      <c r="D1019" s="12">
        <v>0</v>
      </c>
      <c r="E1019" s="12">
        <f ca="1">-INDEX('Flow probs &amp; rates'!$P$5:$P$5999,UsefulSeries!$E1012,0)*(INDEX('Flow probs &amp; rates'!$Q$5:$Q$5999,UsefulSeries!$E1012,0))/INDEX('Flow probs &amp; rates'!$G$4:$G$5999,UsefulSeries!$E1012,0)</f>
        <v>-1.4794372096731401E-3</v>
      </c>
      <c r="F1019" s="12">
        <f ca="1">INDEX('Flow probs &amp; rates'!$Q$5:$Q$5999,UsefulSeries!$E1012,0)*(1-INDEX('Flow probs &amp; rates'!$Q$5:$Q$5999,UsefulSeries!$E1012,0))/INDEX('Flow probs &amp; rates'!$G$4:$G$5999,UsefulSeries!$E1012,0)</f>
        <v>6.0380494027562723E-2</v>
      </c>
      <c r="G1019" s="12"/>
      <c r="H1019" s="12"/>
      <c r="I1019" s="12">
        <f ca="1">INDEX('Flow probs &amp; rates'!$Q$5:$Q$5999,UsefulSeries!$E1012)</f>
        <v>2.0982283746413845E-2</v>
      </c>
      <c r="J1019" s="12"/>
      <c r="K1019" s="12"/>
      <c r="L1019" s="12">
        <f>INDEX('Flow probs &amp; rates'!$G$4:$G$5999,UsefulSeries!$E1012)</f>
        <v>0.34020966283948784</v>
      </c>
      <c r="M1019" s="12"/>
      <c r="N1019" s="12"/>
      <c r="O1019" s="12"/>
      <c r="P1019" s="12">
        <f ca="1"/>
        <v>0</v>
      </c>
      <c r="Q1019" s="12">
        <f ca="1"/>
        <v>0</v>
      </c>
      <c r="R1019" s="12">
        <f ca="1"/>
        <v>0</v>
      </c>
      <c r="S1019" s="12">
        <f ca="1"/>
        <v>0</v>
      </c>
      <c r="T1019" s="12">
        <f ca="1"/>
        <v>0.35622932558386716</v>
      </c>
      <c r="U1019" s="12">
        <f ca="1"/>
        <v>16.570368212998076</v>
      </c>
      <c r="V1019" s="12"/>
      <c r="W1019" s="12">
        <f ca="1">INDEX(P$11:P$6003,UsefulSeries!$I1012)</f>
        <v>0</v>
      </c>
      <c r="X1019" s="12">
        <f ca="1">INDEX(Q$11:Q$6003,UsefulSeries!$I1012)</f>
        <v>0</v>
      </c>
      <c r="Y1019" s="12">
        <f ca="1">INDEX(R$11:R$6003,UsefulSeries!$I1012)</f>
        <v>0</v>
      </c>
      <c r="Z1019" s="12">
        <f ca="1">INDEX(S$11:S$6003,UsefulSeries!$I1012)</f>
        <v>0</v>
      </c>
      <c r="AA1019" s="12">
        <f ca="1">INDEX(T$11:T$6003,UsefulSeries!$I1012)</f>
        <v>0.34622943864812317</v>
      </c>
      <c r="AB1019" s="12">
        <f ca="1">INDEX(U$11:U$6003,UsefulSeries!$I1012)</f>
        <v>19.540056693298634</v>
      </c>
      <c r="AC1019" s="12">
        <f>INDEX( K$11:K$6003,UsefulSeries!$I1012)</f>
        <v>0</v>
      </c>
      <c r="AD1019" s="12">
        <f>INDEX(L$11:L$6003,UsefulSeries!$I1012)</f>
        <v>0.33065152454489094</v>
      </c>
      <c r="AE1019" s="12"/>
      <c r="AF1019" s="12"/>
      <c r="AG1019" s="12"/>
      <c r="AH1019" s="12"/>
      <c r="AI1019" s="12"/>
      <c r="AJ1019" s="12"/>
      <c r="AK1019" s="12"/>
      <c r="AL1019" s="12"/>
      <c r="AM1019" s="12"/>
      <c r="AN1019" s="12">
        <f t="shared" ca="1" si="153"/>
        <v>0</v>
      </c>
      <c r="AO1019" s="12">
        <f t="shared" ca="1" si="154"/>
        <v>0</v>
      </c>
      <c r="AP1019" s="12">
        <f t="shared" ca="1" si="155"/>
        <v>0</v>
      </c>
      <c r="AQ1019" s="12">
        <f t="shared" ca="1" si="156"/>
        <v>0</v>
      </c>
      <c r="AR1019" s="12">
        <f t="shared" ca="1" si="157"/>
        <v>0.34622943864812317</v>
      </c>
      <c r="AS1019" s="12">
        <f t="shared" ca="1" si="158"/>
        <v>19.540056693298634</v>
      </c>
      <c r="AT1019" s="12">
        <f t="shared" si="159"/>
        <v>0</v>
      </c>
      <c r="AU1019" s="12">
        <f t="shared" si="160"/>
        <v>0.33065152454489094</v>
      </c>
      <c r="AV1019" s="12"/>
      <c r="AW1019" s="12">
        <f ca="1">INDEX(I$11:I$6003,UsefulSeries!$I1012)</f>
        <v>1.7226971992507473E-2</v>
      </c>
      <c r="AX1019" s="12"/>
      <c r="AY1019" s="12"/>
      <c r="AZ1019" s="12">
        <f ca="1"/>
        <v>0.34622943864812322</v>
      </c>
      <c r="BA1019" s="12"/>
      <c r="BB1019" s="12">
        <f t="shared" ca="1" si="152"/>
        <v>0.34622943864812322</v>
      </c>
      <c r="BC1019" s="12"/>
      <c r="BD1019" s="38">
        <f ca="1"/>
        <v>1.6171063963137521E-2</v>
      </c>
    </row>
    <row r="1020" spans="1:56" x14ac:dyDescent="0.35">
      <c r="A1020" s="12">
        <f ca="1">INDEX('Flow probs &amp; rates'!$K$5:$K$5999,UsefulSeries!$E1018,0)*(1-INDEX('Flow probs &amp; rates'!$K$5:$K$5999,UsefulSeries!$E1018,0))/INDEX('Flow probs &amp; rates'!$E$4:$E$5999,UsefulSeries!$E1018,0)</f>
        <v>1.8895319552342613E-2</v>
      </c>
      <c r="B1020" s="12">
        <f ca="1">-INDEX('Flow probs &amp; rates'!$K$5:$K$5999,UsefulSeries!$E1018,0)*(INDEX('Flow probs &amp; rates'!$L$5:$L$5999,UsefulSeries!$E1018,0))/INDEX('Flow probs &amp; rates'!$E$4:$E$5999,UsefulSeries!$E1018,0)</f>
        <v>-2.5623224279791031E-4</v>
      </c>
      <c r="C1020" s="12">
        <v>0</v>
      </c>
      <c r="D1020" s="12">
        <v>0</v>
      </c>
      <c r="E1020" s="12">
        <v>0</v>
      </c>
      <c r="F1020" s="12">
        <v>0</v>
      </c>
      <c r="G1020" s="12"/>
      <c r="H1020" s="12"/>
      <c r="I1020" s="12">
        <f ca="1">INDEX('Flow probs &amp; rates'!$K$5:$K$5999,UsefulSeries!$E1018)</f>
        <v>1.1896704243069222E-2</v>
      </c>
      <c r="J1020" s="12"/>
      <c r="K1020" s="12">
        <f>-INDEX('Flow probs &amp; rates'!$E$4:$E$5999,UsefulSeries!$E1018)</f>
        <v>-0.62212087171422148</v>
      </c>
      <c r="L1020" s="12">
        <f>INDEX('Flow probs &amp; rates'!$E$4:$E$5999,UsefulSeries!$E1018)</f>
        <v>0.62212087171422148</v>
      </c>
      <c r="M1020" s="12"/>
      <c r="N1020" s="12"/>
      <c r="O1020" s="12"/>
      <c r="P1020" s="12">
        <f t="array" aca="1" ref="P1020:U1025" ca="1">MINVERSE(A1020:F1025)</f>
        <v>52.931814234499932</v>
      </c>
      <c r="Q1020" s="12">
        <f ca="1"/>
        <v>0.63826645830330742</v>
      </c>
      <c r="R1020" s="12">
        <f ca="1"/>
        <v>0</v>
      </c>
      <c r="S1020" s="12">
        <f ca="1"/>
        <v>0</v>
      </c>
      <c r="T1020" s="12">
        <f ca="1"/>
        <v>0</v>
      </c>
      <c r="U1020" s="12">
        <f ca="1"/>
        <v>0</v>
      </c>
      <c r="V1020" s="12"/>
      <c r="W1020" s="12"/>
      <c r="X1020" s="12"/>
      <c r="Y1020" s="12"/>
      <c r="Z1020" s="12"/>
      <c r="AA1020" s="12"/>
      <c r="AB1020" s="12"/>
      <c r="AC1020" s="12"/>
      <c r="AD1020" s="12"/>
      <c r="AE1020" s="12">
        <f t="array" ref="AE1020:AJ1021">TRANSPOSE(AC1014:AD1019)</f>
        <v>-0.64185876120160068</v>
      </c>
      <c r="AF1020" s="12">
        <v>-0.64185876120160068</v>
      </c>
      <c r="AG1020" s="12">
        <v>2.7489714253508424E-2</v>
      </c>
      <c r="AH1020" s="12">
        <v>0</v>
      </c>
      <c r="AI1020" s="12">
        <v>0.33065152454489094</v>
      </c>
      <c r="AJ1020" s="12">
        <v>0</v>
      </c>
      <c r="AK1020" s="12"/>
      <c r="AL1020" s="12"/>
      <c r="AM1020" s="12"/>
      <c r="AN1020" s="12">
        <f t="shared" si="153"/>
        <v>-0.64185876120160068</v>
      </c>
      <c r="AO1020" s="12">
        <f t="shared" si="154"/>
        <v>-0.64185876120160068</v>
      </c>
      <c r="AP1020" s="12">
        <f t="shared" si="155"/>
        <v>2.7489714253508424E-2</v>
      </c>
      <c r="AQ1020" s="12">
        <f t="shared" si="156"/>
        <v>0</v>
      </c>
      <c r="AR1020" s="12">
        <f t="shared" si="157"/>
        <v>0.33065152454489094</v>
      </c>
      <c r="AS1020" s="12">
        <f t="shared" si="158"/>
        <v>0</v>
      </c>
      <c r="AT1020" s="12">
        <f t="shared" si="159"/>
        <v>0</v>
      </c>
      <c r="AU1020" s="12">
        <f t="shared" si="160"/>
        <v>0</v>
      </c>
      <c r="AV1020" s="12"/>
      <c r="AW1020" s="12"/>
      <c r="AX1020" s="12">
        <f>INDEX($N$6:$N$6003,UsefulSeries!$K1012)</f>
        <v>3.3993181735669786E-4</v>
      </c>
      <c r="AY1020" s="12"/>
      <c r="AZ1020" s="12"/>
      <c r="BA1020" s="12"/>
      <c r="BB1020" s="12">
        <f t="shared" si="152"/>
        <v>3.3993181735669786E-4</v>
      </c>
      <c r="BC1020" s="12"/>
      <c r="BD1020" s="38">
        <f ca="1"/>
        <v>4.2772869008661299E-2</v>
      </c>
    </row>
    <row r="1021" spans="1:56" x14ac:dyDescent="0.35">
      <c r="A1021" s="12">
        <f ca="1">-INDEX('Flow probs &amp; rates'!$K$5:$K$5999,UsefulSeries!$E1018,0)*(INDEX('Flow probs &amp; rates'!$L$5:$L$5999,UsefulSeries!$E1018,0))/INDEX('Flow probs &amp; rates'!$E$4:$E$5999,UsefulSeries!$E1018,0)</f>
        <v>-2.5623224279791031E-4</v>
      </c>
      <c r="B1021" s="12">
        <f ca="1">INDEX('Flow probs &amp; rates'!$L$5:$L$5999,UsefulSeries!$E1018,0)*(1-INDEX('Flow probs &amp; rates'!$L$5:$L$5999,UsefulSeries!$E1018,0))/INDEX('Flow probs &amp; rates'!$E$4:$E$5999,UsefulSeries!$E1018,0)</f>
        <v>2.1249491180724309E-2</v>
      </c>
      <c r="C1021" s="12">
        <v>0</v>
      </c>
      <c r="D1021" s="12">
        <v>0</v>
      </c>
      <c r="E1021" s="12">
        <v>0</v>
      </c>
      <c r="F1021" s="12">
        <v>0</v>
      </c>
      <c r="G1021" s="12"/>
      <c r="H1021" s="12"/>
      <c r="I1021" s="12">
        <f ca="1">INDEX('Flow probs &amp; rates'!$L$5:$L$5999,UsefulSeries!$E1018)</f>
        <v>1.3399293030554536E-2</v>
      </c>
      <c r="J1021" s="12"/>
      <c r="K1021" s="12">
        <f>-INDEX('Flow probs &amp; rates'!$E$4:$E$5999,UsefulSeries!$E1018)</f>
        <v>-0.62212087171422148</v>
      </c>
      <c r="L1021" s="12"/>
      <c r="M1021" s="12"/>
      <c r="N1021" s="12"/>
      <c r="O1021" s="12"/>
      <c r="P1021" s="12">
        <f ca="1"/>
        <v>0.63826645830330742</v>
      </c>
      <c r="Q1021" s="12">
        <f ca="1"/>
        <v>47.067646746919522</v>
      </c>
      <c r="R1021" s="12">
        <f ca="1"/>
        <v>0</v>
      </c>
      <c r="S1021" s="12">
        <f ca="1"/>
        <v>0</v>
      </c>
      <c r="T1021" s="12">
        <f ca="1"/>
        <v>0</v>
      </c>
      <c r="U1021" s="12">
        <f ca="1"/>
        <v>0</v>
      </c>
      <c r="V1021" s="12"/>
      <c r="W1021" s="12"/>
      <c r="X1021" s="12"/>
      <c r="Y1021" s="12"/>
      <c r="Z1021" s="12"/>
      <c r="AA1021" s="12"/>
      <c r="AB1021" s="12"/>
      <c r="AC1021" s="12"/>
      <c r="AD1021" s="12"/>
      <c r="AE1021" s="12">
        <v>0.64185876120160068</v>
      </c>
      <c r="AF1021" s="12">
        <v>0</v>
      </c>
      <c r="AG1021" s="12">
        <v>-2.7489714253508424E-2</v>
      </c>
      <c r="AH1021" s="12">
        <v>-2.7489714253508424E-2</v>
      </c>
      <c r="AI1021" s="12">
        <v>0</v>
      </c>
      <c r="AJ1021" s="12">
        <v>0.33065152454489094</v>
      </c>
      <c r="AK1021" s="12"/>
      <c r="AL1021" s="12"/>
      <c r="AM1021" s="12"/>
      <c r="AN1021" s="12">
        <f t="shared" si="153"/>
        <v>0.64185876120160068</v>
      </c>
      <c r="AO1021" s="12">
        <f t="shared" si="154"/>
        <v>0</v>
      </c>
      <c r="AP1021" s="12">
        <f t="shared" si="155"/>
        <v>-2.7489714253508424E-2</v>
      </c>
      <c r="AQ1021" s="12">
        <f t="shared" si="156"/>
        <v>-2.7489714253508424E-2</v>
      </c>
      <c r="AR1021" s="12">
        <f t="shared" si="157"/>
        <v>0</v>
      </c>
      <c r="AS1021" s="12">
        <f t="shared" si="158"/>
        <v>0.33065152454489094</v>
      </c>
      <c r="AT1021" s="12">
        <f t="shared" si="159"/>
        <v>0</v>
      </c>
      <c r="AU1021" s="12">
        <f t="shared" si="160"/>
        <v>0</v>
      </c>
      <c r="AV1021" s="12"/>
      <c r="AW1021" s="12"/>
      <c r="AX1021" s="12">
        <f>INDEX('Margin error adjustment'!N$7:N$6003,UsefulSeries!$K1012)</f>
        <v>-1.1014573796607127E-3</v>
      </c>
      <c r="AY1021" s="12"/>
      <c r="AZ1021" s="12"/>
      <c r="BA1021" s="12"/>
      <c r="BB1021" s="12">
        <f t="shared" si="152"/>
        <v>-1.1014573796607127E-3</v>
      </c>
      <c r="BC1021" s="12"/>
      <c r="BD1021" s="38">
        <f ca="1"/>
        <v>6.3576753605843528E-2</v>
      </c>
    </row>
    <row r="1022" spans="1:56" x14ac:dyDescent="0.35">
      <c r="A1022" s="12">
        <v>0</v>
      </c>
      <c r="B1022" s="12">
        <v>0</v>
      </c>
      <c r="C1022" s="12">
        <f ca="1">INDEX('Flow probs &amp; rates'!$M$5:$M$5999,UsefulSeries!$E1018,0)*(1-INDEX('Flow probs &amp; rates'!$M$5:$M$5999,UsefulSeries!$E1018,0))/INDEX('Flow probs &amp; rates'!$F$4:$F$5999,UsefulSeries!$E1018,0)</f>
        <v>4.5737556464069797</v>
      </c>
      <c r="D1022" s="12">
        <f ca="1">-INDEX('Flow probs &amp; rates'!$M$5:$M$5999,UsefulSeries!$E1018,0)*(INDEX('Flow probs &amp; rates'!$O$5:$O$5999,UsefulSeries!$E1018,0))/INDEX('Flow probs &amp; rates'!$F$4:$F$5999,UsefulSeries!$E1018,0)</f>
        <v>-0.84870398391401658</v>
      </c>
      <c r="E1022" s="12">
        <v>0</v>
      </c>
      <c r="F1022" s="12">
        <v>0</v>
      </c>
      <c r="G1022" s="12"/>
      <c r="H1022" s="12"/>
      <c r="I1022" s="12">
        <f ca="1">INDEX('Flow probs &amp; rates'!$M$5:$M$5999,UsefulSeries!$E1018)</f>
        <v>0.22523377877542586</v>
      </c>
      <c r="J1022" s="12"/>
      <c r="K1022" s="12">
        <f>INDEX('Flow probs &amp; rates'!$F$4:$F$5999,UsefulSeries!$E1018)</f>
        <v>3.8153223994607952E-2</v>
      </c>
      <c r="L1022" s="12">
        <f>-INDEX('Flow probs &amp; rates'!$F$4:$F$5999,UsefulSeries!$E1018)</f>
        <v>-3.8153223994607952E-2</v>
      </c>
      <c r="M1022" s="12"/>
      <c r="N1022" s="12"/>
      <c r="O1022" s="12"/>
      <c r="P1022" s="12">
        <f ca="1"/>
        <v>0</v>
      </c>
      <c r="Q1022" s="12">
        <f ca="1"/>
        <v>0</v>
      </c>
      <c r="R1022" s="12">
        <f ca="1"/>
        <v>0.22985848671074807</v>
      </c>
      <c r="S1022" s="12">
        <f ca="1"/>
        <v>6.0464605375349305E-2</v>
      </c>
      <c r="T1022" s="12">
        <f ca="1"/>
        <v>0</v>
      </c>
      <c r="U1022" s="12">
        <f ca="1"/>
        <v>0</v>
      </c>
      <c r="V1022" s="12"/>
      <c r="W1022" s="12">
        <f ca="1">INDEX(P$6:P$6003,UsefulSeries!$I1020)</f>
        <v>66.427661295264286</v>
      </c>
      <c r="X1022" s="12">
        <f ca="1">INDEX(Q$6:Q$6003,UsefulSeries!$I1020)</f>
        <v>0.65837722489030881</v>
      </c>
      <c r="Y1022" s="12">
        <f ca="1">INDEX(R$6:R$6003,UsefulSeries!$I1020)</f>
        <v>0</v>
      </c>
      <c r="Z1022" s="12">
        <f ca="1">INDEX(S$6:S$6003,UsefulSeries!$I1020)</f>
        <v>0</v>
      </c>
      <c r="AA1022" s="12">
        <f ca="1">INDEX(T$6:T$6003,UsefulSeries!$I1020)</f>
        <v>0</v>
      </c>
      <c r="AB1022" s="12">
        <f ca="1">INDEX(U$6:U$6003,UsefulSeries!$I1020)</f>
        <v>0</v>
      </c>
      <c r="AC1022" s="12">
        <f>INDEX( K$6:K$6003,UsefulSeries!$I1020)</f>
        <v>-0.64219869301895738</v>
      </c>
      <c r="AD1022" s="12">
        <f>INDEX(L$6:L$6003,UsefulSeries!$I1020)</f>
        <v>0.64219869301895738</v>
      </c>
      <c r="AE1022" s="12"/>
      <c r="AF1022" s="12"/>
      <c r="AG1022" s="12"/>
      <c r="AH1022" s="12"/>
      <c r="AI1022" s="12"/>
      <c r="AJ1022" s="12"/>
      <c r="AK1022" s="12"/>
      <c r="AL1022" s="12"/>
      <c r="AM1022" s="12"/>
      <c r="AN1022" s="12">
        <f t="shared" ca="1" si="153"/>
        <v>66.427661295264286</v>
      </c>
      <c r="AO1022" s="12">
        <f t="shared" ca="1" si="154"/>
        <v>0.65837722489030881</v>
      </c>
      <c r="AP1022" s="12">
        <f t="shared" ca="1" si="155"/>
        <v>0</v>
      </c>
      <c r="AQ1022" s="12">
        <f t="shared" ca="1" si="156"/>
        <v>0</v>
      </c>
      <c r="AR1022" s="12">
        <f t="shared" ca="1" si="157"/>
        <v>0</v>
      </c>
      <c r="AS1022" s="12">
        <f t="shared" ca="1" si="158"/>
        <v>0</v>
      </c>
      <c r="AT1022" s="12">
        <f t="shared" si="159"/>
        <v>-0.64219869301895738</v>
      </c>
      <c r="AU1022" s="12">
        <f t="shared" si="160"/>
        <v>0.64219869301895738</v>
      </c>
      <c r="AV1022" s="12"/>
      <c r="AW1022" s="12">
        <f ca="1">INDEX(I$6:I$6003,UsefulSeries!$I1020)</f>
        <v>9.7644166588737175E-3</v>
      </c>
      <c r="AX1022" s="12"/>
      <c r="AY1022" s="12"/>
      <c r="AZ1022" s="12">
        <f t="array" aca="1" ref="AZ1022:AZ1027" ca="1">MMULT(W1022:AB1027,AW1022:AW1027)</f>
        <v>0.65837722489030881</v>
      </c>
      <c r="BA1022" s="12"/>
      <c r="BB1022" s="12">
        <f t="shared" ca="1" si="152"/>
        <v>0.65837722489030881</v>
      </c>
      <c r="BC1022" s="12"/>
      <c r="BD1022" s="38">
        <f t="array" aca="1" ref="BD1022:BD1029" ca="1">MMULT(MINVERSE(AN1022:AU1029),BB1022:BB1029)</f>
        <v>9.5497174429996085E-3</v>
      </c>
    </row>
    <row r="1023" spans="1:56" x14ac:dyDescent="0.35">
      <c r="A1023" s="12">
        <v>0</v>
      </c>
      <c r="B1023" s="12">
        <v>0</v>
      </c>
      <c r="C1023" s="12">
        <f ca="1">-INDEX('Flow probs &amp; rates'!$M$5:$M$5999,UsefulSeries!$E1018,0)*(INDEX('Flow probs &amp; rates'!$O$5:$O$5999,UsefulSeries!$E1018,0))/INDEX('Flow probs &amp; rates'!$F$4:$F$5999,UsefulSeries!$E1018,0)</f>
        <v>-0.84870398391401658</v>
      </c>
      <c r="D1023" s="12">
        <f ca="1">INDEX('Flow probs &amp; rates'!$O$5:$O$5999,UsefulSeries!$E1018,0)*(1-INDEX('Flow probs &amp; rates'!$O$5:$O$5999,UsefulSeries!$E1018,0))/INDEX('Flow probs &amp; rates'!$F$4:$F$5999,UsefulSeries!$E1018,0)</f>
        <v>3.2263803293983204</v>
      </c>
      <c r="E1023" s="12">
        <v>0</v>
      </c>
      <c r="F1023" s="12">
        <v>0</v>
      </c>
      <c r="G1023" s="12"/>
      <c r="H1023" s="12"/>
      <c r="I1023" s="12">
        <f ca="1">INDEX('Flow probs &amp; rates'!$O$5:$O$5999,UsefulSeries!$E1018)</f>
        <v>0.14376526194001113</v>
      </c>
      <c r="J1023" s="12"/>
      <c r="K1023" s="12"/>
      <c r="L1023" s="12">
        <f>-INDEX('Flow probs &amp; rates'!$F$4:$F$5999,UsefulSeries!$E1018)</f>
        <v>-3.8153223994607952E-2</v>
      </c>
      <c r="M1023" s="12"/>
      <c r="N1023" s="12"/>
      <c r="O1023" s="12"/>
      <c r="P1023" s="12">
        <f ca="1"/>
        <v>0</v>
      </c>
      <c r="Q1023" s="12">
        <f ca="1"/>
        <v>0</v>
      </c>
      <c r="R1023" s="12">
        <f ca="1"/>
        <v>6.0464605375349305E-2</v>
      </c>
      <c r="S1023" s="12">
        <f ca="1"/>
        <v>0.32585016152262036</v>
      </c>
      <c r="T1023" s="12">
        <f ca="1"/>
        <v>0</v>
      </c>
      <c r="U1023" s="12">
        <f ca="1"/>
        <v>0</v>
      </c>
      <c r="V1023" s="12"/>
      <c r="W1023" s="12">
        <f ca="1">INDEX(P$7:P$6003,UsefulSeries!$I1020)</f>
        <v>0.65837722489030881</v>
      </c>
      <c r="X1023" s="12">
        <f ca="1">INDEX(Q$7:Q$6003,UsefulSeries!$I1020)</f>
        <v>44.024014510728378</v>
      </c>
      <c r="Y1023" s="12">
        <f ca="1">INDEX(R$7:R$6003,UsefulSeries!$I1020)</f>
        <v>0</v>
      </c>
      <c r="Z1023" s="12">
        <f ca="1">INDEX(S$7:S$6003,UsefulSeries!$I1020)</f>
        <v>0</v>
      </c>
      <c r="AA1023" s="12">
        <f ca="1">INDEX(T$7:T$6003,UsefulSeries!$I1020)</f>
        <v>0</v>
      </c>
      <c r="AB1023" s="12">
        <f ca="1">INDEX(U$7:U$6003,UsefulSeries!$I1020)</f>
        <v>0</v>
      </c>
      <c r="AC1023" s="12">
        <f>INDEX( K$7:K$6003,UsefulSeries!$I1020,1)</f>
        <v>-0.64219869301895738</v>
      </c>
      <c r="AD1023" s="12">
        <f>INDEX(L$7:L$6003,UsefulSeries!$I1020,1)</f>
        <v>0</v>
      </c>
      <c r="AE1023" s="12"/>
      <c r="AF1023" s="12"/>
      <c r="AG1023" s="12"/>
      <c r="AH1023" s="12"/>
      <c r="AI1023" s="12"/>
      <c r="AJ1023" s="12"/>
      <c r="AK1023" s="12"/>
      <c r="AL1023" s="12"/>
      <c r="AM1023" s="12"/>
      <c r="AN1023" s="12">
        <f t="shared" ca="1" si="153"/>
        <v>0.65837722489030881</v>
      </c>
      <c r="AO1023" s="12">
        <f t="shared" ca="1" si="154"/>
        <v>44.024014510728378</v>
      </c>
      <c r="AP1023" s="12">
        <f t="shared" ca="1" si="155"/>
        <v>0</v>
      </c>
      <c r="AQ1023" s="12">
        <f t="shared" ca="1" si="156"/>
        <v>0</v>
      </c>
      <c r="AR1023" s="12">
        <f t="shared" ca="1" si="157"/>
        <v>0</v>
      </c>
      <c r="AS1023" s="12">
        <f t="shared" ca="1" si="158"/>
        <v>0</v>
      </c>
      <c r="AT1023" s="12">
        <f t="shared" si="159"/>
        <v>-0.64219869301895738</v>
      </c>
      <c r="AU1023" s="12">
        <f t="shared" si="160"/>
        <v>0</v>
      </c>
      <c r="AV1023" s="12"/>
      <c r="AW1023" s="12">
        <f ca="1">INDEX(I$7:I$6003,UsefulSeries!$I1020)</f>
        <v>1.4808930139455842E-2</v>
      </c>
      <c r="AX1023" s="12"/>
      <c r="AY1023" s="12"/>
      <c r="AZ1023" s="12">
        <f ca="1"/>
        <v>0.65837722489030881</v>
      </c>
      <c r="BA1023" s="12"/>
      <c r="BB1023" s="12">
        <f t="shared" ca="1" si="152"/>
        <v>0.65837722489030881</v>
      </c>
      <c r="BC1023" s="12"/>
      <c r="BD1023" s="38">
        <f ca="1"/>
        <v>1.5589369066829641E-2</v>
      </c>
    </row>
    <row r="1024" spans="1:56" x14ac:dyDescent="0.35">
      <c r="A1024" s="12">
        <v>0</v>
      </c>
      <c r="B1024" s="12">
        <v>0</v>
      </c>
      <c r="C1024" s="12">
        <v>0</v>
      </c>
      <c r="D1024" s="12">
        <v>0</v>
      </c>
      <c r="E1024" s="12">
        <f ca="1">INDEX('Flow probs &amp; rates'!$P$5:$P$5999,UsefulSeries!$E1018,0)*(1-INDEX('Flow probs &amp; rates'!$P$5:$P$5999,UsefulSeries!$E1018,0))/INDEX('Flow probs &amp; rates'!$G$4:$G$5999,UsefulSeries!$E1018,0)</f>
        <v>6.7660997171932372E-2</v>
      </c>
      <c r="F1024" s="12">
        <f ca="1">-INDEX('Flow probs &amp; rates'!$P$5:$P$5999,UsefulSeries!$E1018,0)*(INDEX('Flow probs &amp; rates'!$Q$5:$Q$5999,UsefulSeries!$E1018,0))/INDEX('Flow probs &amp; rates'!$G$4:$G$5999,UsefulSeries!$E1018,0)</f>
        <v>-1.3987821646135865E-3</v>
      </c>
      <c r="G1024" s="12"/>
      <c r="H1024" s="12"/>
      <c r="I1024" s="12">
        <f ca="1">INDEX('Flow probs &amp; rates'!$P$5:$P$5999,UsefulSeries!$E1018)</f>
        <v>2.3540341109005384E-2</v>
      </c>
      <c r="J1024" s="12"/>
      <c r="K1024" s="12">
        <f>INDEX('Flow probs &amp; rates'!$G$4:$G$5999,UsefulSeries!$E1018)</f>
        <v>0.3397259042911705</v>
      </c>
      <c r="L1024" s="12"/>
      <c r="M1024" s="12"/>
      <c r="N1024" s="12"/>
      <c r="O1024" s="12"/>
      <c r="P1024" s="12">
        <f ca="1"/>
        <v>0</v>
      </c>
      <c r="Q1024" s="12">
        <f ca="1"/>
        <v>0</v>
      </c>
      <c r="R1024" s="12">
        <f ca="1"/>
        <v>0</v>
      </c>
      <c r="S1024" s="12">
        <f ca="1"/>
        <v>0</v>
      </c>
      <c r="T1024" s="12">
        <f ca="1"/>
        <v>14.786907875021255</v>
      </c>
      <c r="U1024" s="12">
        <f ca="1"/>
        <v>0.35526040151850197</v>
      </c>
      <c r="V1024" s="12"/>
      <c r="W1024" s="12">
        <f ca="1">INDEX(P$8:P$6003,UsefulSeries!$I1020)</f>
        <v>0</v>
      </c>
      <c r="X1024" s="12">
        <f ca="1">INDEX(Q$8:Q$6003,UsefulSeries!$I1020)</f>
        <v>0</v>
      </c>
      <c r="Y1024" s="12">
        <f ca="1">INDEX(R$8:R$6003,UsefulSeries!$I1020)</f>
        <v>0.13913003039900518</v>
      </c>
      <c r="Z1024" s="12">
        <f ca="1">INDEX(S$8:S$6003,UsefulSeries!$I1020)</f>
        <v>4.7159803201371857E-2</v>
      </c>
      <c r="AA1024" s="12">
        <f ca="1">INDEX(T$8:T$6003,UsefulSeries!$I1020)</f>
        <v>0</v>
      </c>
      <c r="AB1024" s="12">
        <f ca="1">INDEX(U$8:U$6003,UsefulSeries!$I1020)</f>
        <v>0</v>
      </c>
      <c r="AC1024" s="12">
        <f>INDEX( K$8:K$6003,UsefulSeries!$I1020)</f>
        <v>2.6388256873847712E-2</v>
      </c>
      <c r="AD1024" s="12">
        <f>INDEX(L$8:L$6003,UsefulSeries!$I1020)</f>
        <v>-2.6388256873847712E-2</v>
      </c>
      <c r="AE1024" s="12"/>
      <c r="AF1024" s="12"/>
      <c r="AG1024" s="12"/>
      <c r="AH1024" s="12"/>
      <c r="AI1024" s="12"/>
      <c r="AJ1024" s="12"/>
      <c r="AK1024" s="12"/>
      <c r="AL1024" s="12"/>
      <c r="AM1024" s="12"/>
      <c r="AN1024" s="12">
        <f t="shared" ca="1" si="153"/>
        <v>0</v>
      </c>
      <c r="AO1024" s="12">
        <f t="shared" ca="1" si="154"/>
        <v>0</v>
      </c>
      <c r="AP1024" s="12">
        <f t="shared" ca="1" si="155"/>
        <v>0.13913003039900518</v>
      </c>
      <c r="AQ1024" s="12">
        <f t="shared" ca="1" si="156"/>
        <v>4.7159803201371857E-2</v>
      </c>
      <c r="AR1024" s="12">
        <f t="shared" ca="1" si="157"/>
        <v>0</v>
      </c>
      <c r="AS1024" s="12">
        <f t="shared" ca="1" si="158"/>
        <v>0</v>
      </c>
      <c r="AT1024" s="12">
        <f t="shared" si="159"/>
        <v>2.6388256873847712E-2</v>
      </c>
      <c r="AU1024" s="12">
        <f t="shared" si="160"/>
        <v>-2.6388256873847712E-2</v>
      </c>
      <c r="AV1024" s="12"/>
      <c r="AW1024" s="12">
        <f ca="1">INDEX(I$8:I$6003,UsefulSeries!$I1020)</f>
        <v>0.28692173193333986</v>
      </c>
      <c r="AX1024" s="12"/>
      <c r="AY1024" s="12"/>
      <c r="AZ1024" s="12">
        <f ca="1"/>
        <v>4.7159803201371857E-2</v>
      </c>
      <c r="BA1024" s="12"/>
      <c r="BB1024" s="12">
        <f t="shared" ca="1" si="152"/>
        <v>4.7159803201371857E-2</v>
      </c>
      <c r="BC1024" s="12"/>
      <c r="BD1024" s="38">
        <f ca="1"/>
        <v>0.28801166662496636</v>
      </c>
    </row>
    <row r="1025" spans="1:56" x14ac:dyDescent="0.35">
      <c r="A1025" s="12">
        <v>0</v>
      </c>
      <c r="B1025" s="12">
        <v>0</v>
      </c>
      <c r="C1025" s="12">
        <v>0</v>
      </c>
      <c r="D1025" s="12">
        <v>0</v>
      </c>
      <c r="E1025" s="12">
        <f ca="1">-INDEX('Flow probs &amp; rates'!$P$5:$P$5999,UsefulSeries!$E1018,0)*(INDEX('Flow probs &amp; rates'!$Q$5:$Q$5999,UsefulSeries!$E1018,0))/INDEX('Flow probs &amp; rates'!$G$4:$G$5999,UsefulSeries!$E1018,0)</f>
        <v>-1.3987821646135865E-3</v>
      </c>
      <c r="F1025" s="12">
        <f ca="1">INDEX('Flow probs &amp; rates'!$Q$5:$Q$5999,UsefulSeries!$E1018,0)*(1-INDEX('Flow probs &amp; rates'!$Q$5:$Q$5999,UsefulSeries!$E1018,0))/INDEX('Flow probs &amp; rates'!$G$4:$G$5999,UsefulSeries!$E1018,0)</f>
        <v>5.8221132771778136E-2</v>
      </c>
      <c r="G1025" s="12"/>
      <c r="H1025" s="12"/>
      <c r="I1025" s="12">
        <f ca="1">INDEX('Flow probs &amp; rates'!$Q$5:$Q$5999,UsefulSeries!$E1018)</f>
        <v>2.0186731091926376E-2</v>
      </c>
      <c r="J1025" s="12"/>
      <c r="K1025" s="12"/>
      <c r="L1025" s="12">
        <f>INDEX('Flow probs &amp; rates'!$G$4:$G$5999,UsefulSeries!$E1018)</f>
        <v>0.3397259042911705</v>
      </c>
      <c r="M1025" s="12"/>
      <c r="N1025" s="12"/>
      <c r="O1025" s="12"/>
      <c r="P1025" s="12">
        <f ca="1"/>
        <v>0</v>
      </c>
      <c r="Q1025" s="12">
        <f ca="1"/>
        <v>0</v>
      </c>
      <c r="R1025" s="12">
        <f ca="1"/>
        <v>0</v>
      </c>
      <c r="S1025" s="12">
        <f ca="1"/>
        <v>0</v>
      </c>
      <c r="T1025" s="12">
        <f ca="1"/>
        <v>0.35526040151850202</v>
      </c>
      <c r="U1025" s="12">
        <f ca="1"/>
        <v>17.184429163123635</v>
      </c>
      <c r="V1025" s="12"/>
      <c r="W1025" s="12">
        <f ca="1">INDEX(P$9:P$6003,UsefulSeries!$I1020)</f>
        <v>0</v>
      </c>
      <c r="X1025" s="12">
        <f ca="1">INDEX(Q$9:Q$6003,UsefulSeries!$I1020)</f>
        <v>0</v>
      </c>
      <c r="Y1025" s="12">
        <f ca="1">INDEX(R$9:R$6003,UsefulSeries!$I1020)</f>
        <v>4.7159803201371864E-2</v>
      </c>
      <c r="Z1025" s="12">
        <f ca="1">INDEX(S$9:S$6003,UsefulSeries!$I1020)</f>
        <v>0.21903835747871192</v>
      </c>
      <c r="AA1025" s="12">
        <f ca="1">INDEX(T$9:T$6003,UsefulSeries!$I1020)</f>
        <v>0</v>
      </c>
      <c r="AB1025" s="12">
        <f ca="1">INDEX(U$9:U$6003,UsefulSeries!$I1020)</f>
        <v>0</v>
      </c>
      <c r="AC1025" s="12">
        <f>INDEX( K$9:K$6003,UsefulSeries!$I1020)</f>
        <v>0</v>
      </c>
      <c r="AD1025" s="12">
        <f>INDEX(L$9:L$6003,UsefulSeries!$I1020)</f>
        <v>-2.6388256873847712E-2</v>
      </c>
      <c r="AE1025" s="12"/>
      <c r="AF1025" s="12"/>
      <c r="AG1025" s="12"/>
      <c r="AH1025" s="12"/>
      <c r="AI1025" s="12"/>
      <c r="AJ1025" s="12"/>
      <c r="AK1025" s="12"/>
      <c r="AL1025" s="12"/>
      <c r="AM1025" s="12"/>
      <c r="AN1025" s="12">
        <f t="shared" ca="1" si="153"/>
        <v>0</v>
      </c>
      <c r="AO1025" s="12">
        <f t="shared" ca="1" si="154"/>
        <v>0</v>
      </c>
      <c r="AP1025" s="12">
        <f t="shared" ca="1" si="155"/>
        <v>4.7159803201371864E-2</v>
      </c>
      <c r="AQ1025" s="12">
        <f t="shared" ca="1" si="156"/>
        <v>0.21903835747871192</v>
      </c>
      <c r="AR1025" s="12">
        <f t="shared" ca="1" si="157"/>
        <v>0</v>
      </c>
      <c r="AS1025" s="12">
        <f t="shared" ca="1" si="158"/>
        <v>0</v>
      </c>
      <c r="AT1025" s="12">
        <f t="shared" si="159"/>
        <v>0</v>
      </c>
      <c r="AU1025" s="12">
        <f t="shared" si="160"/>
        <v>-2.6388256873847712E-2</v>
      </c>
      <c r="AV1025" s="12"/>
      <c r="AW1025" s="12">
        <f ca="1">INDEX(I$9:I$6003,UsefulSeries!$I1020)</f>
        <v>0.15352850147475702</v>
      </c>
      <c r="AX1025" s="12"/>
      <c r="AY1025" s="12"/>
      <c r="AZ1025" s="12">
        <f ca="1"/>
        <v>4.7159803201371864E-2</v>
      </c>
      <c r="BA1025" s="12"/>
      <c r="BB1025" s="12">
        <f t="shared" ca="1" si="152"/>
        <v>4.7159803201371864E-2</v>
      </c>
      <c r="BC1025" s="12"/>
      <c r="BD1025" s="38">
        <f ca="1"/>
        <v>0.16229179640807745</v>
      </c>
    </row>
    <row r="1026" spans="1:56" x14ac:dyDescent="0.35">
      <c r="A1026" s="12">
        <f ca="1">INDEX('Flow probs &amp; rates'!$K$5:$K$5999,UsefulSeries!$E1024,0)*(1-INDEX('Flow probs &amp; rates'!$K$5:$K$5999,UsefulSeries!$E1024,0))/INDEX('Flow probs &amp; rates'!$E$4:$E$5999,UsefulSeries!$E1024,0)</f>
        <v>1.9011990279622349E-2</v>
      </c>
      <c r="B1026" s="12">
        <f ca="1">-INDEX('Flow probs &amp; rates'!$K$5:$K$5999,UsefulSeries!$E1024,0)*(INDEX('Flow probs &amp; rates'!$L$5:$L$5999,UsefulSeries!$E1024,0))/INDEX('Flow probs &amp; rates'!$E$4:$E$5999,UsefulSeries!$E1024,0)</f>
        <v>-2.5894155527733171E-4</v>
      </c>
      <c r="C1026" s="12">
        <v>0</v>
      </c>
      <c r="D1026" s="12">
        <v>0</v>
      </c>
      <c r="E1026" s="12">
        <v>0</v>
      </c>
      <c r="F1026" s="12">
        <v>0</v>
      </c>
      <c r="G1026" s="12"/>
      <c r="H1026" s="12"/>
      <c r="I1026" s="12">
        <f ca="1">INDEX('Flow probs &amp; rates'!$K$5:$K$5999,UsefulSeries!$E1024)</f>
        <v>1.1979651024091702E-2</v>
      </c>
      <c r="J1026" s="12"/>
      <c r="K1026" s="12">
        <f>-INDEX('Flow probs &amp; rates'!$E$4:$E$5999,UsefulSeries!$E1024)</f>
        <v>-0.62256180501622849</v>
      </c>
      <c r="L1026" s="12">
        <f>INDEX('Flow probs &amp; rates'!$E$4:$E$5999,UsefulSeries!$E1024)</f>
        <v>0.62256180501622849</v>
      </c>
      <c r="M1026" s="12"/>
      <c r="N1026" s="12"/>
      <c r="O1026" s="12"/>
      <c r="P1026" s="12">
        <f t="array" aca="1" ref="P1026:U1031" ca="1">MINVERSE(A1026:F1031)</f>
        <v>52.607086368407636</v>
      </c>
      <c r="Q1026" s="12">
        <f ca="1"/>
        <v>0.63881085151449746</v>
      </c>
      <c r="R1026" s="12">
        <f ca="1"/>
        <v>0</v>
      </c>
      <c r="S1026" s="12">
        <f ca="1"/>
        <v>0</v>
      </c>
      <c r="T1026" s="12">
        <f ca="1"/>
        <v>0</v>
      </c>
      <c r="U1026" s="12">
        <f ca="1"/>
        <v>0</v>
      </c>
      <c r="V1026" s="12"/>
      <c r="W1026" s="12">
        <f ca="1">INDEX(P$10:P$6003,UsefulSeries!$I1020)</f>
        <v>0</v>
      </c>
      <c r="X1026" s="12">
        <f ca="1">INDEX(Q$10:Q$6003,UsefulSeries!$I1020)</f>
        <v>0</v>
      </c>
      <c r="Y1026" s="12">
        <f ca="1">INDEX(R$10:R$6003,UsefulSeries!$I1020)</f>
        <v>0</v>
      </c>
      <c r="Z1026" s="12">
        <f ca="1">INDEX(S$10:S$6003,UsefulSeries!$I1020)</f>
        <v>0</v>
      </c>
      <c r="AA1026" s="12">
        <f ca="1">INDEX(T$10:T$6003,UsefulSeries!$I1020)</f>
        <v>12.289073374937084</v>
      </c>
      <c r="AB1026" s="12">
        <f ca="1">INDEX(U$10:U$6003,UsefulSeries!$I1020)</f>
        <v>0.3470158246703392</v>
      </c>
      <c r="AC1026" s="12">
        <f>INDEX( K$10:K$6003,UsefulSeries!$I1020)</f>
        <v>0.33141305010719496</v>
      </c>
      <c r="AD1026" s="12">
        <f>INDEX(L$10:L$6003,UsefulSeries!$I1020)</f>
        <v>0</v>
      </c>
      <c r="AE1026" s="12"/>
      <c r="AF1026" s="12"/>
      <c r="AG1026" s="12"/>
      <c r="AH1026" s="12"/>
      <c r="AI1026" s="12"/>
      <c r="AJ1026" s="12"/>
      <c r="AK1026" s="12"/>
      <c r="AL1026" s="12"/>
      <c r="AM1026" s="12"/>
      <c r="AN1026" s="12">
        <f t="shared" ca="1" si="153"/>
        <v>0</v>
      </c>
      <c r="AO1026" s="12">
        <f t="shared" ca="1" si="154"/>
        <v>0</v>
      </c>
      <c r="AP1026" s="12">
        <f t="shared" ca="1" si="155"/>
        <v>0</v>
      </c>
      <c r="AQ1026" s="12">
        <f t="shared" ca="1" si="156"/>
        <v>0</v>
      </c>
      <c r="AR1026" s="12">
        <f t="shared" ca="1" si="157"/>
        <v>12.289073374937084</v>
      </c>
      <c r="AS1026" s="12">
        <f t="shared" ca="1" si="158"/>
        <v>0.3470158246703392</v>
      </c>
      <c r="AT1026" s="12">
        <f t="shared" si="159"/>
        <v>0.33141305010719496</v>
      </c>
      <c r="AU1026" s="12">
        <f t="shared" si="160"/>
        <v>0</v>
      </c>
      <c r="AV1026" s="12"/>
      <c r="AW1026" s="12">
        <f ca="1">INDEX(I$10:I$6003,UsefulSeries!$I1020)</f>
        <v>2.7751754562578904E-2</v>
      </c>
      <c r="AX1026" s="12"/>
      <c r="AY1026" s="12"/>
      <c r="AZ1026" s="12">
        <f ca="1"/>
        <v>0.3470158246703392</v>
      </c>
      <c r="BA1026" s="12"/>
      <c r="BB1026" s="12">
        <f t="shared" ca="1" si="152"/>
        <v>0.3470158246703392</v>
      </c>
      <c r="BC1026" s="12"/>
      <c r="BD1026" s="38">
        <f ca="1"/>
        <v>2.6349834063252964E-2</v>
      </c>
    </row>
    <row r="1027" spans="1:56" x14ac:dyDescent="0.35">
      <c r="A1027" s="12">
        <f ca="1">-INDEX('Flow probs &amp; rates'!$K$5:$K$5999,UsefulSeries!$E1024,0)*(INDEX('Flow probs &amp; rates'!$L$5:$L$5999,UsefulSeries!$E1024,0))/INDEX('Flow probs &amp; rates'!$E$4:$E$5999,UsefulSeries!$E1024,0)</f>
        <v>-2.5894155527733171E-4</v>
      </c>
      <c r="B1027" s="12">
        <f ca="1">INDEX('Flow probs &amp; rates'!$L$5:$L$5999,UsefulSeries!$E1024,0)*(1-INDEX('Flow probs &amp; rates'!$L$5:$L$5999,UsefulSeries!$E1024,0))/INDEX('Flow probs &amp; rates'!$E$4:$E$5999,UsefulSeries!$E1024,0)</f>
        <v>2.1324247593084666E-2</v>
      </c>
      <c r="C1027" s="12">
        <v>0</v>
      </c>
      <c r="D1027" s="12">
        <v>0</v>
      </c>
      <c r="E1027" s="12">
        <v>0</v>
      </c>
      <c r="F1027" s="12">
        <v>0</v>
      </c>
      <c r="G1027" s="12"/>
      <c r="H1027" s="12"/>
      <c r="I1027" s="12">
        <f ca="1">INDEX('Flow probs &amp; rates'!$L$5:$L$5999,UsefulSeries!$E1024)</f>
        <v>1.3456746087425187E-2</v>
      </c>
      <c r="J1027" s="12"/>
      <c r="K1027" s="12">
        <f>-INDEX('Flow probs &amp; rates'!$E$4:$E$5999,UsefulSeries!$E1024)</f>
        <v>-0.62256180501622849</v>
      </c>
      <c r="L1027" s="12"/>
      <c r="M1027" s="12"/>
      <c r="N1027" s="12"/>
      <c r="O1027" s="12"/>
      <c r="P1027" s="12">
        <f ca="1"/>
        <v>0.63881085151449746</v>
      </c>
      <c r="Q1027" s="12">
        <f ca="1"/>
        <v>46.902729407426655</v>
      </c>
      <c r="R1027" s="12">
        <f ca="1"/>
        <v>0</v>
      </c>
      <c r="S1027" s="12">
        <f ca="1"/>
        <v>0</v>
      </c>
      <c r="T1027" s="12">
        <f ca="1"/>
        <v>0</v>
      </c>
      <c r="U1027" s="12">
        <f ca="1"/>
        <v>0</v>
      </c>
      <c r="V1027" s="12"/>
      <c r="W1027" s="12">
        <f ca="1">INDEX(P$11:P$6003,UsefulSeries!$I1020)</f>
        <v>0</v>
      </c>
      <c r="X1027" s="12">
        <f ca="1">INDEX(Q$11:Q$6003,UsefulSeries!$I1020)</f>
        <v>0</v>
      </c>
      <c r="Y1027" s="12">
        <f ca="1">INDEX(R$11:R$6003,UsefulSeries!$I1020)</f>
        <v>0</v>
      </c>
      <c r="Z1027" s="12">
        <f ca="1">INDEX(S$11:S$6003,UsefulSeries!$I1020)</f>
        <v>0</v>
      </c>
      <c r="AA1027" s="12">
        <f ca="1">INDEX(T$11:T$6003,UsefulSeries!$I1020)</f>
        <v>0.34701582467033926</v>
      </c>
      <c r="AB1027" s="12">
        <f ca="1">INDEX(U$11:U$6003,UsefulSeries!$I1020)</f>
        <v>19.602942840622724</v>
      </c>
      <c r="AC1027" s="12">
        <f>INDEX( K$11:K$6003,UsefulSeries!$I1020)</f>
        <v>0</v>
      </c>
      <c r="AD1027" s="12">
        <f>INDEX(L$11:L$6003,UsefulSeries!$I1020)</f>
        <v>0.33141305010719496</v>
      </c>
      <c r="AE1027" s="12"/>
      <c r="AF1027" s="12"/>
      <c r="AG1027" s="12"/>
      <c r="AH1027" s="12"/>
      <c r="AI1027" s="12"/>
      <c r="AJ1027" s="12"/>
      <c r="AK1027" s="12"/>
      <c r="AL1027" s="12"/>
      <c r="AM1027" s="12"/>
      <c r="AN1027" s="12">
        <f t="shared" ca="1" si="153"/>
        <v>0</v>
      </c>
      <c r="AO1027" s="12">
        <f t="shared" ca="1" si="154"/>
        <v>0</v>
      </c>
      <c r="AP1027" s="12">
        <f t="shared" ca="1" si="155"/>
        <v>0</v>
      </c>
      <c r="AQ1027" s="12">
        <f t="shared" ca="1" si="156"/>
        <v>0</v>
      </c>
      <c r="AR1027" s="12">
        <f t="shared" ca="1" si="157"/>
        <v>0.34701582467033926</v>
      </c>
      <c r="AS1027" s="12">
        <f t="shared" ca="1" si="158"/>
        <v>19.602942840622724</v>
      </c>
      <c r="AT1027" s="12">
        <f t="shared" si="159"/>
        <v>0</v>
      </c>
      <c r="AU1027" s="12">
        <f t="shared" si="160"/>
        <v>0.33141305010719496</v>
      </c>
      <c r="AV1027" s="12"/>
      <c r="AW1027" s="12">
        <f ca="1">INDEX(I$11:I$6003,UsefulSeries!$I1020)</f>
        <v>1.7210963140473011E-2</v>
      </c>
      <c r="AX1027" s="12"/>
      <c r="AY1027" s="12"/>
      <c r="AZ1027" s="12">
        <f ca="1"/>
        <v>0.3470158246703392</v>
      </c>
      <c r="BA1027" s="12"/>
      <c r="BB1027" s="12">
        <f t="shared" ca="1" si="152"/>
        <v>0.3470158246703392</v>
      </c>
      <c r="BC1027" s="12"/>
      <c r="BD1027" s="38">
        <f ca="1"/>
        <v>1.5973075082427565E-2</v>
      </c>
    </row>
    <row r="1028" spans="1:56" x14ac:dyDescent="0.35">
      <c r="A1028" s="12">
        <v>0</v>
      </c>
      <c r="B1028" s="12">
        <v>0</v>
      </c>
      <c r="C1028" s="12">
        <f ca="1">INDEX('Flow probs &amp; rates'!$M$5:$M$5999,UsefulSeries!$E1024,0)*(1-INDEX('Flow probs &amp; rates'!$M$5:$M$5999,UsefulSeries!$E1024,0))/INDEX('Flow probs &amp; rates'!$F$4:$F$5999,UsefulSeries!$E1024,0)</f>
        <v>4.7919588435966478</v>
      </c>
      <c r="D1028" s="12">
        <f ca="1">-INDEX('Flow probs &amp; rates'!$M$5:$M$5999,UsefulSeries!$E1024,0)*(INDEX('Flow probs &amp; rates'!$O$5:$O$5999,UsefulSeries!$E1024,0))/INDEX('Flow probs &amp; rates'!$F$4:$F$5999,UsefulSeries!$E1024,0)</f>
        <v>-0.89593926416912217</v>
      </c>
      <c r="E1028" s="12">
        <v>0</v>
      </c>
      <c r="F1028" s="12">
        <v>0</v>
      </c>
      <c r="G1028" s="12"/>
      <c r="H1028" s="12"/>
      <c r="I1028" s="12">
        <f ca="1">INDEX('Flow probs &amp; rates'!$M$5:$M$5999,UsefulSeries!$E1024)</f>
        <v>0.22751773688647617</v>
      </c>
      <c r="J1028" s="12"/>
      <c r="K1028" s="12">
        <f>INDEX('Flow probs &amp; rates'!$F$4:$F$5999,UsefulSeries!$E1024)</f>
        <v>3.6676737431371405E-2</v>
      </c>
      <c r="L1028" s="12">
        <f>-INDEX('Flow probs &amp; rates'!$F$4:$F$5999,UsefulSeries!$E1024)</f>
        <v>-3.6676737431371405E-2</v>
      </c>
      <c r="M1028" s="12"/>
      <c r="N1028" s="12"/>
      <c r="O1028" s="12"/>
      <c r="P1028" s="12">
        <f ca="1"/>
        <v>0</v>
      </c>
      <c r="Q1028" s="12">
        <f ca="1"/>
        <v>0</v>
      </c>
      <c r="R1028" s="12">
        <f ca="1"/>
        <v>0.21960134304831463</v>
      </c>
      <c r="S1028" s="12">
        <f ca="1"/>
        <v>5.8397482930490623E-2</v>
      </c>
      <c r="T1028" s="12">
        <f ca="1"/>
        <v>0</v>
      </c>
      <c r="U1028" s="12">
        <f ca="1"/>
        <v>0</v>
      </c>
      <c r="V1028" s="12"/>
      <c r="W1028" s="12"/>
      <c r="X1028" s="12"/>
      <c r="Y1028" s="12"/>
      <c r="Z1028" s="12"/>
      <c r="AA1028" s="12"/>
      <c r="AB1028" s="12"/>
      <c r="AC1028" s="12"/>
      <c r="AD1028" s="12"/>
      <c r="AE1028" s="12">
        <f t="array" ref="AE1028:AJ1029">TRANSPOSE(AC1022:AD1027)</f>
        <v>-0.64219869301895738</v>
      </c>
      <c r="AF1028" s="12">
        <v>-0.64219869301895738</v>
      </c>
      <c r="AG1028" s="12">
        <v>2.6388256873847712E-2</v>
      </c>
      <c r="AH1028" s="12">
        <v>0</v>
      </c>
      <c r="AI1028" s="12">
        <v>0.33141305010719496</v>
      </c>
      <c r="AJ1028" s="12">
        <v>0</v>
      </c>
      <c r="AK1028" s="12"/>
      <c r="AL1028" s="12"/>
      <c r="AM1028" s="12"/>
      <c r="AN1028" s="12">
        <f t="shared" si="153"/>
        <v>-0.64219869301895738</v>
      </c>
      <c r="AO1028" s="12">
        <f t="shared" si="154"/>
        <v>-0.64219869301895738</v>
      </c>
      <c r="AP1028" s="12">
        <f t="shared" si="155"/>
        <v>2.6388256873847712E-2</v>
      </c>
      <c r="AQ1028" s="12">
        <f t="shared" si="156"/>
        <v>0</v>
      </c>
      <c r="AR1028" s="12">
        <f t="shared" si="157"/>
        <v>0.33141305010719496</v>
      </c>
      <c r="AS1028" s="12">
        <f t="shared" si="158"/>
        <v>0</v>
      </c>
      <c r="AT1028" s="12">
        <f t="shared" si="159"/>
        <v>0</v>
      </c>
      <c r="AU1028" s="12">
        <f t="shared" si="160"/>
        <v>0</v>
      </c>
      <c r="AV1028" s="12"/>
      <c r="AW1028" s="12"/>
      <c r="AX1028" s="12">
        <f>INDEX($N$6:$N$6003,UsefulSeries!$K1020)</f>
        <v>1.8851621798288143E-4</v>
      </c>
      <c r="AY1028" s="12"/>
      <c r="AZ1028" s="12"/>
      <c r="BA1028" s="12"/>
      <c r="BB1028" s="12">
        <f t="shared" si="152"/>
        <v>1.8851621798288143E-4</v>
      </c>
      <c r="BC1028" s="12"/>
      <c r="BD1028" s="38">
        <f ca="1"/>
        <v>5.3280553139490885E-2</v>
      </c>
    </row>
    <row r="1029" spans="1:56" x14ac:dyDescent="0.35">
      <c r="A1029" s="12">
        <v>0</v>
      </c>
      <c r="B1029" s="12">
        <v>0</v>
      </c>
      <c r="C1029" s="12">
        <f ca="1">-INDEX('Flow probs &amp; rates'!$M$5:$M$5999,UsefulSeries!$E1024,0)*(INDEX('Flow probs &amp; rates'!$O$5:$O$5999,UsefulSeries!$E1024,0))/INDEX('Flow probs &amp; rates'!$F$4:$F$5999,UsefulSeries!$E1024,0)</f>
        <v>-0.89593926416912217</v>
      </c>
      <c r="D1029" s="12">
        <f ca="1">INDEX('Flow probs &amp; rates'!$O$5:$O$5999,UsefulSeries!$E1024,0)*(1-INDEX('Flow probs &amp; rates'!$O$5:$O$5999,UsefulSeries!$E1024,0))/INDEX('Flow probs &amp; rates'!$F$4:$F$5999,UsefulSeries!$E1024,0)</f>
        <v>3.3691429121259389</v>
      </c>
      <c r="E1029" s="12">
        <v>0</v>
      </c>
      <c r="F1029" s="12">
        <v>0</v>
      </c>
      <c r="G1029" s="12"/>
      <c r="H1029" s="12"/>
      <c r="I1029" s="12">
        <f ca="1">INDEX('Flow probs &amp; rates'!$O$5:$O$5999,UsefulSeries!$E1024)</f>
        <v>0.14442886781518538</v>
      </c>
      <c r="J1029" s="12"/>
      <c r="K1029" s="12"/>
      <c r="L1029" s="12">
        <f>-INDEX('Flow probs &amp; rates'!$F$4:$F$5999,UsefulSeries!$E1024)</f>
        <v>-3.6676737431371405E-2</v>
      </c>
      <c r="M1029" s="12"/>
      <c r="N1029" s="12"/>
      <c r="O1029" s="12"/>
      <c r="P1029" s="12">
        <f ca="1"/>
        <v>0</v>
      </c>
      <c r="Q1029" s="12">
        <f ca="1"/>
        <v>0</v>
      </c>
      <c r="R1029" s="12">
        <f ca="1"/>
        <v>5.8397482930490623E-2</v>
      </c>
      <c r="S1029" s="12">
        <f ca="1"/>
        <v>0.31234074224000646</v>
      </c>
      <c r="T1029" s="12">
        <f ca="1"/>
        <v>0</v>
      </c>
      <c r="U1029" s="12">
        <f ca="1"/>
        <v>0</v>
      </c>
      <c r="V1029" s="12"/>
      <c r="W1029" s="12"/>
      <c r="X1029" s="12"/>
      <c r="Y1029" s="12"/>
      <c r="Z1029" s="12"/>
      <c r="AA1029" s="12"/>
      <c r="AB1029" s="12"/>
      <c r="AC1029" s="12"/>
      <c r="AD1029" s="12"/>
      <c r="AE1029" s="12">
        <v>0.64219869301895738</v>
      </c>
      <c r="AF1029" s="12">
        <v>0</v>
      </c>
      <c r="AG1029" s="12">
        <v>-2.6388256873847712E-2</v>
      </c>
      <c r="AH1029" s="12">
        <v>-2.6388256873847712E-2</v>
      </c>
      <c r="AI1029" s="12">
        <v>0</v>
      </c>
      <c r="AJ1029" s="12">
        <v>0.33141305010719496</v>
      </c>
      <c r="AK1029" s="12"/>
      <c r="AL1029" s="12"/>
      <c r="AM1029" s="12"/>
      <c r="AN1029" s="12">
        <f t="shared" si="153"/>
        <v>0.64219869301895738</v>
      </c>
      <c r="AO1029" s="12">
        <f t="shared" si="154"/>
        <v>0</v>
      </c>
      <c r="AP1029" s="12">
        <f t="shared" si="155"/>
        <v>-2.6388256873847712E-2</v>
      </c>
      <c r="AQ1029" s="12">
        <f t="shared" si="156"/>
        <v>-2.6388256873847712E-2</v>
      </c>
      <c r="AR1029" s="12">
        <f t="shared" si="157"/>
        <v>0</v>
      </c>
      <c r="AS1029" s="12">
        <f t="shared" si="158"/>
        <v>0.33141305010719496</v>
      </c>
      <c r="AT1029" s="12">
        <f t="shared" si="159"/>
        <v>0</v>
      </c>
      <c r="AU1029" s="12">
        <f t="shared" si="160"/>
        <v>0</v>
      </c>
      <c r="AV1029" s="12"/>
      <c r="AW1029" s="12"/>
      <c r="AX1029" s="12">
        <f>INDEX('Margin error adjustment'!N$7:N$6003,UsefulSeries!$K1020)</f>
        <v>-4.5622186044590174E-4</v>
      </c>
      <c r="AY1029" s="12"/>
      <c r="AZ1029" s="12"/>
      <c r="BA1029" s="12"/>
      <c r="BB1029" s="12">
        <f t="shared" si="152"/>
        <v>-4.5622186044590174E-4</v>
      </c>
      <c r="BC1029" s="12"/>
      <c r="BD1029" s="38">
        <f ca="1"/>
        <v>7.4688481443757115E-2</v>
      </c>
    </row>
    <row r="1030" spans="1:56" x14ac:dyDescent="0.35">
      <c r="A1030" s="12">
        <v>0</v>
      </c>
      <c r="B1030" s="12">
        <v>0</v>
      </c>
      <c r="C1030" s="12">
        <v>0</v>
      </c>
      <c r="D1030" s="12">
        <v>0</v>
      </c>
      <c r="E1030" s="12">
        <f ca="1">INDEX('Flow probs &amp; rates'!$P$5:$P$5999,UsefulSeries!$E1024,0)*(1-INDEX('Flow probs &amp; rates'!$P$5:$P$5999,UsefulSeries!$E1024,0))/INDEX('Flow probs &amp; rates'!$G$4:$G$5999,UsefulSeries!$E1024,0)</f>
        <v>7.0482148890489163E-2</v>
      </c>
      <c r="F1030" s="12">
        <f ca="1">-INDEX('Flow probs &amp; rates'!$P$5:$P$5999,UsefulSeries!$E1024,0)*(INDEX('Flow probs &amp; rates'!$Q$5:$Q$5999,UsefulSeries!$E1024,0))/INDEX('Flow probs &amp; rates'!$G$4:$G$5999,UsefulSeries!$E1024,0)</f>
        <v>-1.4996339665100643E-3</v>
      </c>
      <c r="G1030" s="12"/>
      <c r="H1030" s="12"/>
      <c r="I1030" s="12">
        <f ca="1">INDEX('Flow probs &amp; rates'!$P$5:$P$5999,UsefulSeries!$E1024)</f>
        <v>2.4623938115672858E-2</v>
      </c>
      <c r="J1030" s="12"/>
      <c r="K1030" s="12">
        <f>INDEX('Flow probs &amp; rates'!$G$4:$G$5999,UsefulSeries!$E1024)</f>
        <v>0.34076145755240017</v>
      </c>
      <c r="L1030" s="12"/>
      <c r="M1030" s="12"/>
      <c r="N1030" s="12"/>
      <c r="O1030" s="12"/>
      <c r="P1030" s="12">
        <f ca="1"/>
        <v>0</v>
      </c>
      <c r="Q1030" s="12">
        <f ca="1"/>
        <v>0</v>
      </c>
      <c r="R1030" s="12">
        <f ca="1"/>
        <v>0</v>
      </c>
      <c r="S1030" s="12">
        <f ca="1"/>
        <v>0</v>
      </c>
      <c r="T1030" s="12">
        <f ca="1"/>
        <v>14.195584609401566</v>
      </c>
      <c r="U1030" s="12">
        <f ca="1"/>
        <v>0.35695912424777798</v>
      </c>
      <c r="V1030" s="12"/>
      <c r="W1030" s="12">
        <f ca="1">INDEX(P$6:P$6003,UsefulSeries!$I1028)</f>
        <v>62.963115440258498</v>
      </c>
      <c r="X1030" s="12">
        <f ca="1">INDEX(Q$6:Q$6003,UsefulSeries!$I1028)</f>
        <v>0.65882329849238497</v>
      </c>
      <c r="Y1030" s="12">
        <f ca="1">INDEX(R$6:R$6003,UsefulSeries!$I1028)</f>
        <v>0</v>
      </c>
      <c r="Z1030" s="12">
        <f ca="1">INDEX(S$6:S$6003,UsefulSeries!$I1028)</f>
        <v>0</v>
      </c>
      <c r="AA1030" s="12">
        <f ca="1">INDEX(T$6:T$6003,UsefulSeries!$I1028)</f>
        <v>0</v>
      </c>
      <c r="AB1030" s="12">
        <f ca="1">INDEX(U$6:U$6003,UsefulSeries!$I1028)</f>
        <v>0</v>
      </c>
      <c r="AC1030" s="12">
        <f>INDEX( K$6:K$6003,UsefulSeries!$I1028)</f>
        <v>-0.64238720923694026</v>
      </c>
      <c r="AD1030" s="12">
        <f>INDEX(L$6:L$6003,UsefulSeries!$I1028)</f>
        <v>0.64238720923694026</v>
      </c>
      <c r="AE1030" s="12"/>
      <c r="AF1030" s="12"/>
      <c r="AG1030" s="12"/>
      <c r="AH1030" s="12"/>
      <c r="AI1030" s="12"/>
      <c r="AJ1030" s="12"/>
      <c r="AK1030" s="12"/>
      <c r="AL1030" s="12"/>
      <c r="AM1030" s="12"/>
      <c r="AN1030" s="12">
        <f t="shared" ca="1" si="153"/>
        <v>62.963115440258498</v>
      </c>
      <c r="AO1030" s="12">
        <f t="shared" ca="1" si="154"/>
        <v>0.65882329849238497</v>
      </c>
      <c r="AP1030" s="12">
        <f t="shared" ca="1" si="155"/>
        <v>0</v>
      </c>
      <c r="AQ1030" s="12">
        <f t="shared" ca="1" si="156"/>
        <v>0</v>
      </c>
      <c r="AR1030" s="12">
        <f t="shared" ca="1" si="157"/>
        <v>0</v>
      </c>
      <c r="AS1030" s="12">
        <f t="shared" ca="1" si="158"/>
        <v>0</v>
      </c>
      <c r="AT1030" s="12">
        <f t="shared" si="159"/>
        <v>-0.64238720923694026</v>
      </c>
      <c r="AU1030" s="12">
        <f t="shared" si="160"/>
        <v>0.64238720923694026</v>
      </c>
      <c r="AV1030" s="12"/>
      <c r="AW1030" s="12">
        <f ca="1">INDEX(I$6:I$6003,UsefulSeries!$I1028)</f>
        <v>1.031048082169465E-2</v>
      </c>
      <c r="AX1030" s="12"/>
      <c r="AY1030" s="12"/>
      <c r="AZ1030" s="12">
        <f t="array" aca="1" ref="AZ1030:AZ1035" ca="1">MMULT(W1030:AB1035,AW1030:AW1035)</f>
        <v>0.65882329849238497</v>
      </c>
      <c r="BA1030" s="12"/>
      <c r="BB1030" s="12">
        <f t="shared" ca="1" si="152"/>
        <v>0.65882329849238497</v>
      </c>
      <c r="BC1030" s="12"/>
      <c r="BD1030" s="38">
        <f t="array" aca="1" ref="BD1030:BD1037" ca="1">MMULT(MINVERSE(AN1030:AU1037),BB1030:BB1037)</f>
        <v>9.934685563981303E-3</v>
      </c>
    </row>
    <row r="1031" spans="1:56" x14ac:dyDescent="0.35">
      <c r="A1031" s="12">
        <v>0</v>
      </c>
      <c r="B1031" s="12">
        <v>0</v>
      </c>
      <c r="C1031" s="12">
        <v>0</v>
      </c>
      <c r="D1031" s="12">
        <v>0</v>
      </c>
      <c r="E1031" s="12">
        <f ca="1">-INDEX('Flow probs &amp; rates'!$P$5:$P$5999,UsefulSeries!$E1024,0)*(INDEX('Flow probs &amp; rates'!$Q$5:$Q$5999,UsefulSeries!$E1024,0))/INDEX('Flow probs &amp; rates'!$G$4:$G$5999,UsefulSeries!$E1024,0)</f>
        <v>-1.4996339665100643E-3</v>
      </c>
      <c r="F1031" s="12">
        <f ca="1">INDEX('Flow probs &amp; rates'!$Q$5:$Q$5999,UsefulSeries!$E1024,0)*(1-INDEX('Flow probs &amp; rates'!$Q$5:$Q$5999,UsefulSeries!$E1024,0))/INDEX('Flow probs &amp; rates'!$G$4:$G$5999,UsefulSeries!$E1024,0)</f>
        <v>5.9637587075514031E-2</v>
      </c>
      <c r="G1031" s="12"/>
      <c r="H1031" s="12"/>
      <c r="I1031" s="12">
        <f ca="1">INDEX('Flow probs &amp; rates'!$Q$5:$Q$5999,UsefulSeries!$E1024)</f>
        <v>2.0752872827348438E-2</v>
      </c>
      <c r="J1031" s="12"/>
      <c r="K1031" s="12"/>
      <c r="L1031" s="12">
        <f>INDEX('Flow probs &amp; rates'!$G$4:$G$5999,UsefulSeries!$E1024)</f>
        <v>0.34076145755240017</v>
      </c>
      <c r="M1031" s="12"/>
      <c r="N1031" s="12"/>
      <c r="O1031" s="12"/>
      <c r="P1031" s="12">
        <f ca="1"/>
        <v>0</v>
      </c>
      <c r="Q1031" s="12">
        <f ca="1"/>
        <v>0</v>
      </c>
      <c r="R1031" s="12">
        <f ca="1"/>
        <v>0</v>
      </c>
      <c r="S1031" s="12">
        <f ca="1"/>
        <v>0</v>
      </c>
      <c r="T1031" s="12">
        <f ca="1"/>
        <v>0.35695912424777798</v>
      </c>
      <c r="U1031" s="12">
        <f ca="1"/>
        <v>16.77692470623408</v>
      </c>
      <c r="V1031" s="12"/>
      <c r="W1031" s="12">
        <f ca="1">INDEX(P$7:P$6003,UsefulSeries!$I1028)</f>
        <v>0.65882329849238497</v>
      </c>
      <c r="X1031" s="12">
        <f ca="1">INDEX(Q$7:Q$6003,UsefulSeries!$I1028)</f>
        <v>44.546234520352662</v>
      </c>
      <c r="Y1031" s="12">
        <f ca="1">INDEX(R$7:R$6003,UsefulSeries!$I1028)</f>
        <v>0</v>
      </c>
      <c r="Z1031" s="12">
        <f ca="1">INDEX(S$7:S$6003,UsefulSeries!$I1028)</f>
        <v>0</v>
      </c>
      <c r="AA1031" s="12">
        <f ca="1">INDEX(T$7:T$6003,UsefulSeries!$I1028)</f>
        <v>0</v>
      </c>
      <c r="AB1031" s="12">
        <f ca="1">INDEX(U$7:U$6003,UsefulSeries!$I1028)</f>
        <v>0</v>
      </c>
      <c r="AC1031" s="12">
        <f>INDEX( K$7:K$6003,UsefulSeries!$I1028,1)</f>
        <v>-0.64238720923694026</v>
      </c>
      <c r="AD1031" s="12">
        <f>INDEX(L$7:L$6003,UsefulSeries!$I1028,1)</f>
        <v>0</v>
      </c>
      <c r="AE1031" s="12"/>
      <c r="AF1031" s="12"/>
      <c r="AG1031" s="12"/>
      <c r="AH1031" s="12"/>
      <c r="AI1031" s="12"/>
      <c r="AJ1031" s="12"/>
      <c r="AK1031" s="12"/>
      <c r="AL1031" s="12"/>
      <c r="AM1031" s="12"/>
      <c r="AN1031" s="12">
        <f t="shared" ca="1" si="153"/>
        <v>0.65882329849238497</v>
      </c>
      <c r="AO1031" s="12">
        <f t="shared" ca="1" si="154"/>
        <v>44.546234520352662</v>
      </c>
      <c r="AP1031" s="12">
        <f t="shared" ca="1" si="155"/>
        <v>0</v>
      </c>
      <c r="AQ1031" s="12">
        <f t="shared" ca="1" si="156"/>
        <v>0</v>
      </c>
      <c r="AR1031" s="12">
        <f t="shared" ca="1" si="157"/>
        <v>0</v>
      </c>
      <c r="AS1031" s="12">
        <f t="shared" ca="1" si="158"/>
        <v>0</v>
      </c>
      <c r="AT1031" s="12">
        <f t="shared" si="159"/>
        <v>-0.64238720923694026</v>
      </c>
      <c r="AU1031" s="12">
        <f t="shared" si="160"/>
        <v>0</v>
      </c>
      <c r="AV1031" s="12"/>
      <c r="AW1031" s="12">
        <f ca="1">INDEX(I$7:I$6003,UsefulSeries!$I1028)</f>
        <v>1.4637163399534669E-2</v>
      </c>
      <c r="AX1031" s="12"/>
      <c r="AY1031" s="12"/>
      <c r="AZ1031" s="12">
        <f ca="1"/>
        <v>0.65882329849238519</v>
      </c>
      <c r="BA1031" s="12"/>
      <c r="BB1031" s="12">
        <f t="shared" ref="BB1031:BB1094" ca="1" si="161">AZ1031+AX1031</f>
        <v>0.65882329849238519</v>
      </c>
      <c r="BC1031" s="12"/>
      <c r="BD1031" s="38">
        <f ca="1"/>
        <v>1.509857577846373E-2</v>
      </c>
    </row>
    <row r="1032" spans="1:56" x14ac:dyDescent="0.35">
      <c r="A1032" s="12">
        <f ca="1">INDEX('Flow probs &amp; rates'!$K$5:$K$5999,UsefulSeries!$E1030,0)*(1-INDEX('Flow probs &amp; rates'!$K$5:$K$5999,UsefulSeries!$E1030,0))/INDEX('Flow probs &amp; rates'!$E$4:$E$5999,UsefulSeries!$E1030,0)</f>
        <v>1.9004731978766686E-2</v>
      </c>
      <c r="B1032" s="12">
        <f ca="1">-INDEX('Flow probs &amp; rates'!$K$5:$K$5999,UsefulSeries!$E1030,0)*(INDEX('Flow probs &amp; rates'!$L$5:$L$5999,UsefulSeries!$E1030,0))/INDEX('Flow probs &amp; rates'!$E$4:$E$5999,UsefulSeries!$E1030,0)</f>
        <v>-2.6235353723007862E-4</v>
      </c>
      <c r="C1032" s="12">
        <v>0</v>
      </c>
      <c r="D1032" s="12">
        <v>0</v>
      </c>
      <c r="E1032" s="12">
        <v>0</v>
      </c>
      <c r="F1032" s="12">
        <v>0</v>
      </c>
      <c r="G1032" s="12"/>
      <c r="H1032" s="12"/>
      <c r="I1032" s="12">
        <f ca="1">INDEX('Flow probs &amp; rates'!$K$5:$K$5999,UsefulSeries!$E1030)</f>
        <v>1.1978624688185386E-2</v>
      </c>
      <c r="J1032" s="12"/>
      <c r="K1032" s="12">
        <f>-INDEX('Flow probs &amp; rates'!$E$4:$E$5999,UsefulSeries!$E1030)</f>
        <v>-0.62274686388568712</v>
      </c>
      <c r="L1032" s="12">
        <f>INDEX('Flow probs &amp; rates'!$E$4:$E$5999,UsefulSeries!$E1030)</f>
        <v>0.62274686388568712</v>
      </c>
      <c r="M1032" s="12"/>
      <c r="N1032" s="12"/>
      <c r="O1032" s="12"/>
      <c r="P1032" s="12">
        <f t="array" aca="1" ref="P1032:U1037" ca="1">MINVERSE(A1032:F1037)</f>
        <v>52.627297056915936</v>
      </c>
      <c r="Q1032" s="12">
        <f ca="1"/>
        <v>0.63911977476874093</v>
      </c>
      <c r="R1032" s="12">
        <f ca="1"/>
        <v>0</v>
      </c>
      <c r="S1032" s="12">
        <f ca="1"/>
        <v>0</v>
      </c>
      <c r="T1032" s="12">
        <f ca="1"/>
        <v>0</v>
      </c>
      <c r="U1032" s="12">
        <f ca="1"/>
        <v>0</v>
      </c>
      <c r="V1032" s="12"/>
      <c r="W1032" s="12">
        <f ca="1">INDEX(P$8:P$6003,UsefulSeries!$I1028)</f>
        <v>0</v>
      </c>
      <c r="X1032" s="12">
        <f ca="1">INDEX(Q$8:Q$6003,UsefulSeries!$I1028)</f>
        <v>0</v>
      </c>
      <c r="Y1032" s="12">
        <f ca="1">INDEX(R$8:R$6003,UsefulSeries!$I1028)</f>
        <v>0.13828598785472906</v>
      </c>
      <c r="Z1032" s="12">
        <f ca="1">INDEX(S$8:S$6003,UsefulSeries!$I1028)</f>
        <v>4.5626961020285621E-2</v>
      </c>
      <c r="AA1032" s="12">
        <f ca="1">INDEX(T$8:T$6003,UsefulSeries!$I1028)</f>
        <v>0</v>
      </c>
      <c r="AB1032" s="12">
        <f ca="1">INDEX(U$8:U$6003,UsefulSeries!$I1028)</f>
        <v>0</v>
      </c>
      <c r="AC1032" s="12">
        <f>INDEX( K$8:K$6003,UsefulSeries!$I1028)</f>
        <v>2.593203501340181E-2</v>
      </c>
      <c r="AD1032" s="12">
        <f>INDEX(L$8:L$6003,UsefulSeries!$I1028)</f>
        <v>-2.593203501340181E-2</v>
      </c>
      <c r="AE1032" s="12"/>
      <c r="AF1032" s="12"/>
      <c r="AG1032" s="12"/>
      <c r="AH1032" s="12"/>
      <c r="AI1032" s="12"/>
      <c r="AJ1032" s="12"/>
      <c r="AK1032" s="12"/>
      <c r="AL1032" s="12"/>
      <c r="AM1032" s="12"/>
      <c r="AN1032" s="12">
        <f t="shared" ca="1" si="153"/>
        <v>0</v>
      </c>
      <c r="AO1032" s="12">
        <f t="shared" ca="1" si="154"/>
        <v>0</v>
      </c>
      <c r="AP1032" s="12">
        <f t="shared" ca="1" si="155"/>
        <v>0.13828598785472906</v>
      </c>
      <c r="AQ1032" s="12">
        <f t="shared" ca="1" si="156"/>
        <v>4.5626961020285621E-2</v>
      </c>
      <c r="AR1032" s="12">
        <f t="shared" ca="1" si="157"/>
        <v>0</v>
      </c>
      <c r="AS1032" s="12">
        <f t="shared" ca="1" si="158"/>
        <v>0</v>
      </c>
      <c r="AT1032" s="12">
        <f t="shared" si="159"/>
        <v>2.593203501340181E-2</v>
      </c>
      <c r="AU1032" s="12">
        <f t="shared" si="160"/>
        <v>-2.593203501340181E-2</v>
      </c>
      <c r="AV1032" s="12"/>
      <c r="AW1032" s="12">
        <f ca="1">INDEX(I$8:I$6003,UsefulSeries!$I1028)</f>
        <v>0.27986517773098707</v>
      </c>
      <c r="AX1032" s="12"/>
      <c r="AY1032" s="12"/>
      <c r="AZ1032" s="12">
        <f ca="1"/>
        <v>4.5626961020285635E-2</v>
      </c>
      <c r="BA1032" s="12"/>
      <c r="BB1032" s="12">
        <f t="shared" ca="1" si="161"/>
        <v>4.5626961020285635E-2</v>
      </c>
      <c r="BC1032" s="12"/>
      <c r="BD1032" s="38">
        <f ca="1"/>
        <v>0.28430582275228805</v>
      </c>
    </row>
    <row r="1033" spans="1:56" x14ac:dyDescent="0.35">
      <c r="A1033" s="12">
        <f ca="1">-INDEX('Flow probs &amp; rates'!$K$5:$K$5999,UsefulSeries!$E1030,0)*(INDEX('Flow probs &amp; rates'!$L$5:$L$5999,UsefulSeries!$E1030,0))/INDEX('Flow probs &amp; rates'!$E$4:$E$5999,UsefulSeries!$E1030,0)</f>
        <v>-2.6235353723007862E-4</v>
      </c>
      <c r="B1033" s="12">
        <f ca="1">INDEX('Flow probs &amp; rates'!$L$5:$L$5999,UsefulSeries!$E1030,0)*(1-INDEX('Flow probs &amp; rates'!$L$5:$L$5999,UsefulSeries!$E1030,0))/INDEX('Flow probs &amp; rates'!$E$4:$E$5999,UsefulSeries!$E1030,0)</f>
        <v>2.1603082994476129E-2</v>
      </c>
      <c r="C1033" s="12">
        <v>0</v>
      </c>
      <c r="D1033" s="12">
        <v>0</v>
      </c>
      <c r="E1033" s="12">
        <v>0</v>
      </c>
      <c r="F1033" s="12">
        <v>0</v>
      </c>
      <c r="G1033" s="12"/>
      <c r="H1033" s="12"/>
      <c r="I1033" s="12">
        <f ca="1">INDEX('Flow probs &amp; rates'!$L$5:$L$5999,UsefulSeries!$E1030)</f>
        <v>1.3639282204115736E-2</v>
      </c>
      <c r="J1033" s="12"/>
      <c r="K1033" s="12">
        <f>-INDEX('Flow probs &amp; rates'!$E$4:$E$5999,UsefulSeries!$E1030)</f>
        <v>-0.62274686388568712</v>
      </c>
      <c r="L1033" s="12"/>
      <c r="M1033" s="12"/>
      <c r="N1033" s="12"/>
      <c r="O1033" s="12"/>
      <c r="P1033" s="12">
        <f ca="1"/>
        <v>0.63911977476874093</v>
      </c>
      <c r="Q1033" s="12">
        <f ca="1"/>
        <v>46.297450951300114</v>
      </c>
      <c r="R1033" s="12">
        <f ca="1"/>
        <v>0</v>
      </c>
      <c r="S1033" s="12">
        <f ca="1"/>
        <v>0</v>
      </c>
      <c r="T1033" s="12">
        <f ca="1"/>
        <v>0</v>
      </c>
      <c r="U1033" s="12">
        <f ca="1"/>
        <v>0</v>
      </c>
      <c r="V1033" s="12"/>
      <c r="W1033" s="12">
        <f ca="1">INDEX(P$9:P$6003,UsefulSeries!$I1028)</f>
        <v>0</v>
      </c>
      <c r="X1033" s="12">
        <f ca="1">INDEX(Q$9:Q$6003,UsefulSeries!$I1028)</f>
        <v>0</v>
      </c>
      <c r="Y1033" s="12">
        <f ca="1">INDEX(R$9:R$6003,UsefulSeries!$I1028)</f>
        <v>4.5626961020285621E-2</v>
      </c>
      <c r="Z1033" s="12">
        <f ca="1">INDEX(S$9:S$6003,UsefulSeries!$I1028)</f>
        <v>0.21647312229148052</v>
      </c>
      <c r="AA1033" s="12">
        <f ca="1">INDEX(T$9:T$6003,UsefulSeries!$I1028)</f>
        <v>0</v>
      </c>
      <c r="AB1033" s="12">
        <f ca="1">INDEX(U$9:U$6003,UsefulSeries!$I1028)</f>
        <v>0</v>
      </c>
      <c r="AC1033" s="12">
        <f>INDEX( K$9:K$6003,UsefulSeries!$I1028)</f>
        <v>0</v>
      </c>
      <c r="AD1033" s="12">
        <f>INDEX(L$9:L$6003,UsefulSeries!$I1028)</f>
        <v>-2.593203501340181E-2</v>
      </c>
      <c r="AE1033" s="12"/>
      <c r="AF1033" s="12"/>
      <c r="AG1033" s="12"/>
      <c r="AH1033" s="12"/>
      <c r="AI1033" s="12"/>
      <c r="AJ1033" s="12"/>
      <c r="AK1033" s="12"/>
      <c r="AL1033" s="12"/>
      <c r="AM1033" s="12"/>
      <c r="AN1033" s="12">
        <f t="shared" ca="1" si="153"/>
        <v>0</v>
      </c>
      <c r="AO1033" s="12">
        <f t="shared" ca="1" si="154"/>
        <v>0</v>
      </c>
      <c r="AP1033" s="12">
        <f t="shared" ca="1" si="155"/>
        <v>4.5626961020285621E-2</v>
      </c>
      <c r="AQ1033" s="12">
        <f t="shared" ca="1" si="156"/>
        <v>0.21647312229148052</v>
      </c>
      <c r="AR1033" s="12">
        <f t="shared" ca="1" si="157"/>
        <v>0</v>
      </c>
      <c r="AS1033" s="12">
        <f t="shared" ca="1" si="158"/>
        <v>0</v>
      </c>
      <c r="AT1033" s="12">
        <f t="shared" si="159"/>
        <v>0</v>
      </c>
      <c r="AU1033" s="12">
        <f t="shared" si="160"/>
        <v>-2.593203501340181E-2</v>
      </c>
      <c r="AV1033" s="12"/>
      <c r="AW1033" s="12">
        <f ca="1">INDEX(I$9:I$6003,UsefulSeries!$I1028)</f>
        <v>0.15178588046961294</v>
      </c>
      <c r="AX1033" s="12"/>
      <c r="AY1033" s="12"/>
      <c r="AZ1033" s="12">
        <f ca="1"/>
        <v>4.5626961020285621E-2</v>
      </c>
      <c r="BA1033" s="12"/>
      <c r="BB1033" s="12">
        <f t="shared" ca="1" si="161"/>
        <v>4.5626961020285621E-2</v>
      </c>
      <c r="BC1033" s="12"/>
      <c r="BD1033" s="38">
        <f ca="1"/>
        <v>0.15899240711558119</v>
      </c>
    </row>
    <row r="1034" spans="1:56" x14ac:dyDescent="0.35">
      <c r="A1034" s="12">
        <v>0</v>
      </c>
      <c r="B1034" s="12">
        <v>0</v>
      </c>
      <c r="C1034" s="12">
        <f ca="1">INDEX('Flow probs &amp; rates'!$M$5:$M$5999,UsefulSeries!$E1030,0)*(1-INDEX('Flow probs &amp; rates'!$M$5:$M$5999,UsefulSeries!$E1030,0))/INDEX('Flow probs &amp; rates'!$F$4:$F$5999,UsefulSeries!$E1030,0)</f>
        <v>4.7178028804046148</v>
      </c>
      <c r="D1034" s="12">
        <f ca="1">-INDEX('Flow probs &amp; rates'!$M$5:$M$5999,UsefulSeries!$E1030,0)*(INDEX('Flow probs &amp; rates'!$O$5:$O$5999,UsefulSeries!$E1030,0))/INDEX('Flow probs &amp; rates'!$F$4:$F$5999,UsefulSeries!$E1030,0)</f>
        <v>-0.93868550611416601</v>
      </c>
      <c r="E1034" s="12">
        <v>0</v>
      </c>
      <c r="F1034" s="12">
        <v>0</v>
      </c>
      <c r="G1034" s="12"/>
      <c r="H1034" s="12"/>
      <c r="I1034" s="12">
        <f ca="1">INDEX('Flow probs &amp; rates'!$M$5:$M$5999,UsefulSeries!$E1030)</f>
        <v>0.22388287491922546</v>
      </c>
      <c r="J1034" s="12"/>
      <c r="K1034" s="12">
        <f>INDEX('Flow probs &amp; rates'!$F$4:$F$5999,UsefulSeries!$E1030)</f>
        <v>3.6830562370216223E-2</v>
      </c>
      <c r="L1034" s="12">
        <f>-INDEX('Flow probs &amp; rates'!$F$4:$F$5999,UsefulSeries!$E1030)</f>
        <v>-3.6830562370216223E-2</v>
      </c>
      <c r="M1034" s="12"/>
      <c r="N1034" s="12"/>
      <c r="O1034" s="12"/>
      <c r="P1034" s="12">
        <f ca="1"/>
        <v>0</v>
      </c>
      <c r="Q1034" s="12">
        <f ca="1"/>
        <v>0</v>
      </c>
      <c r="R1034" s="12">
        <f ca="1"/>
        <v>0.22375027819518095</v>
      </c>
      <c r="S1034" s="12">
        <f ca="1"/>
        <v>5.9242106752839557E-2</v>
      </c>
      <c r="T1034" s="12">
        <f ca="1"/>
        <v>0</v>
      </c>
      <c r="U1034" s="12">
        <f ca="1"/>
        <v>0</v>
      </c>
      <c r="V1034" s="12"/>
      <c r="W1034" s="12">
        <f ca="1">INDEX(P$10:P$6003,UsefulSeries!$I1028)</f>
        <v>0</v>
      </c>
      <c r="X1034" s="12">
        <f ca="1">INDEX(Q$10:Q$6003,UsefulSeries!$I1028)</f>
        <v>0</v>
      </c>
      <c r="Y1034" s="12">
        <f ca="1">INDEX(R$10:R$6003,UsefulSeries!$I1028)</f>
        <v>0</v>
      </c>
      <c r="Z1034" s="12">
        <f ca="1">INDEX(S$10:S$6003,UsefulSeries!$I1028)</f>
        <v>0</v>
      </c>
      <c r="AA1034" s="12">
        <f ca="1">INDEX(T$10:T$6003,UsefulSeries!$I1028)</f>
        <v>11.712641708198539</v>
      </c>
      <c r="AB1034" s="12">
        <f ca="1">INDEX(U$10:U$6003,UsefulSeries!$I1028)</f>
        <v>0.34812008877188116</v>
      </c>
      <c r="AC1034" s="12">
        <f>INDEX( K$10:K$6003,UsefulSeries!$I1028)</f>
        <v>0.33168075574965794</v>
      </c>
      <c r="AD1034" s="12">
        <f>INDEX(L$10:L$6003,UsefulSeries!$I1028)</f>
        <v>0</v>
      </c>
      <c r="AE1034" s="12"/>
      <c r="AF1034" s="12"/>
      <c r="AG1034" s="12"/>
      <c r="AH1034" s="12"/>
      <c r="AI1034" s="12"/>
      <c r="AJ1034" s="12"/>
      <c r="AK1034" s="12"/>
      <c r="AL1034" s="12"/>
      <c r="AM1034" s="12"/>
      <c r="AN1034" s="12">
        <f t="shared" ca="1" si="153"/>
        <v>0</v>
      </c>
      <c r="AO1034" s="12">
        <f t="shared" ca="1" si="154"/>
        <v>0</v>
      </c>
      <c r="AP1034" s="12">
        <f t="shared" ca="1" si="155"/>
        <v>0</v>
      </c>
      <c r="AQ1034" s="12">
        <f t="shared" ca="1" si="156"/>
        <v>0</v>
      </c>
      <c r="AR1034" s="12">
        <f t="shared" ca="1" si="157"/>
        <v>11.712641708198539</v>
      </c>
      <c r="AS1034" s="12">
        <f t="shared" ca="1" si="158"/>
        <v>0.34812008877188116</v>
      </c>
      <c r="AT1034" s="12">
        <f t="shared" si="159"/>
        <v>0.33168075574965794</v>
      </c>
      <c r="AU1034" s="12">
        <f t="shared" si="160"/>
        <v>0</v>
      </c>
      <c r="AV1034" s="12"/>
      <c r="AW1034" s="12">
        <f ca="1">INDEX(I$10:I$6003,UsefulSeries!$I1028)</f>
        <v>2.9185632871926492E-2</v>
      </c>
      <c r="AX1034" s="12"/>
      <c r="AY1034" s="12"/>
      <c r="AZ1034" s="12">
        <f ca="1"/>
        <v>0.34812008877188111</v>
      </c>
      <c r="BA1034" s="12"/>
      <c r="BB1034" s="12">
        <f t="shared" ca="1" si="161"/>
        <v>0.34812008877188111</v>
      </c>
      <c r="BC1034" s="12"/>
      <c r="BD1034" s="38">
        <f ca="1"/>
        <v>2.8325750300752815E-2</v>
      </c>
    </row>
    <row r="1035" spans="1:56" x14ac:dyDescent="0.35">
      <c r="A1035" s="12">
        <v>0</v>
      </c>
      <c r="B1035" s="12">
        <v>0</v>
      </c>
      <c r="C1035" s="12">
        <f ca="1">-INDEX('Flow probs &amp; rates'!$M$5:$M$5999,UsefulSeries!$E1030,0)*(INDEX('Flow probs &amp; rates'!$O$5:$O$5999,UsefulSeries!$E1030,0))/INDEX('Flow probs &amp; rates'!$F$4:$F$5999,UsefulSeries!$E1030,0)</f>
        <v>-0.93868550611416601</v>
      </c>
      <c r="D1035" s="12">
        <f ca="1">INDEX('Flow probs &amp; rates'!$O$5:$O$5999,UsefulSeries!$E1030,0)*(1-INDEX('Flow probs &amp; rates'!$O$5:$O$5999,UsefulSeries!$E1030,0))/INDEX('Flow probs &amp; rates'!$F$4:$F$5999,UsefulSeries!$E1030,0)</f>
        <v>3.5453017227609283</v>
      </c>
      <c r="E1035" s="12">
        <v>0</v>
      </c>
      <c r="F1035" s="12">
        <v>0</v>
      </c>
      <c r="G1035" s="12"/>
      <c r="H1035" s="12"/>
      <c r="I1035" s="12">
        <f ca="1">INDEX('Flow probs &amp; rates'!$O$5:$O$5999,UsefulSeries!$E1030)</f>
        <v>0.15442143617027024</v>
      </c>
      <c r="J1035" s="12"/>
      <c r="K1035" s="12"/>
      <c r="L1035" s="12">
        <f>-INDEX('Flow probs &amp; rates'!$F$4:$F$5999,UsefulSeries!$E1030)</f>
        <v>-3.6830562370216223E-2</v>
      </c>
      <c r="M1035" s="12"/>
      <c r="N1035" s="12"/>
      <c r="O1035" s="12"/>
      <c r="P1035" s="12">
        <f ca="1"/>
        <v>0</v>
      </c>
      <c r="Q1035" s="12">
        <f ca="1"/>
        <v>0</v>
      </c>
      <c r="R1035" s="12">
        <f ca="1"/>
        <v>5.9242106752839557E-2</v>
      </c>
      <c r="S1035" s="12">
        <f ca="1"/>
        <v>0.29774890531418446</v>
      </c>
      <c r="T1035" s="12">
        <f ca="1"/>
        <v>0</v>
      </c>
      <c r="U1035" s="12">
        <f ca="1"/>
        <v>0</v>
      </c>
      <c r="V1035" s="12"/>
      <c r="W1035" s="12">
        <f ca="1">INDEX(P$11:P$6003,UsefulSeries!$I1028)</f>
        <v>0</v>
      </c>
      <c r="X1035" s="12">
        <f ca="1">INDEX(Q$11:Q$6003,UsefulSeries!$I1028)</f>
        <v>0</v>
      </c>
      <c r="Y1035" s="12">
        <f ca="1">INDEX(R$11:R$6003,UsefulSeries!$I1028)</f>
        <v>0</v>
      </c>
      <c r="Z1035" s="12">
        <f ca="1">INDEX(S$11:S$6003,UsefulSeries!$I1028)</f>
        <v>0</v>
      </c>
      <c r="AA1035" s="12">
        <f ca="1">INDEX(T$11:T$6003,UsefulSeries!$I1028)</f>
        <v>0.34812008877188116</v>
      </c>
      <c r="AB1035" s="12">
        <f ca="1">INDEX(U$11:U$6003,UsefulSeries!$I1028)</f>
        <v>18.736484977003681</v>
      </c>
      <c r="AC1035" s="12">
        <f>INDEX( K$11:K$6003,UsefulSeries!$I1028)</f>
        <v>0</v>
      </c>
      <c r="AD1035" s="12">
        <f>INDEX(L$11:L$6003,UsefulSeries!$I1028)</f>
        <v>0.33168075574965794</v>
      </c>
      <c r="AE1035" s="12"/>
      <c r="AF1035" s="12"/>
      <c r="AG1035" s="12"/>
      <c r="AH1035" s="12"/>
      <c r="AI1035" s="12"/>
      <c r="AJ1035" s="12"/>
      <c r="AK1035" s="12"/>
      <c r="AL1035" s="12"/>
      <c r="AM1035" s="12"/>
      <c r="AN1035" s="12">
        <f t="shared" ca="1" si="153"/>
        <v>0</v>
      </c>
      <c r="AO1035" s="12">
        <f t="shared" ca="1" si="154"/>
        <v>0</v>
      </c>
      <c r="AP1035" s="12">
        <f t="shared" ca="1" si="155"/>
        <v>0</v>
      </c>
      <c r="AQ1035" s="12">
        <f t="shared" ca="1" si="156"/>
        <v>0</v>
      </c>
      <c r="AR1035" s="12">
        <f t="shared" ca="1" si="157"/>
        <v>0.34812008877188116</v>
      </c>
      <c r="AS1035" s="12">
        <f t="shared" ca="1" si="158"/>
        <v>18.736484977003681</v>
      </c>
      <c r="AT1035" s="12">
        <f t="shared" si="159"/>
        <v>0</v>
      </c>
      <c r="AU1035" s="12">
        <f t="shared" si="160"/>
        <v>0.33168075574965794</v>
      </c>
      <c r="AV1035" s="12"/>
      <c r="AW1035" s="12">
        <f ca="1">INDEX(I$11:I$6003,UsefulSeries!$I1028)</f>
        <v>1.8037533938753156E-2</v>
      </c>
      <c r="AX1035" s="12"/>
      <c r="AY1035" s="12"/>
      <c r="AZ1035" s="12">
        <f ca="1"/>
        <v>0.34812008877188116</v>
      </c>
      <c r="BA1035" s="12"/>
      <c r="BB1035" s="12">
        <f t="shared" ca="1" si="161"/>
        <v>0.34812008877188116</v>
      </c>
      <c r="BC1035" s="12"/>
      <c r="BD1035" s="38">
        <f ca="1"/>
        <v>1.6850256366679913E-2</v>
      </c>
    </row>
    <row r="1036" spans="1:56" x14ac:dyDescent="0.35">
      <c r="A1036" s="12">
        <v>0</v>
      </c>
      <c r="B1036" s="12">
        <v>0</v>
      </c>
      <c r="C1036" s="12">
        <v>0</v>
      </c>
      <c r="D1036" s="12">
        <v>0</v>
      </c>
      <c r="E1036" s="12">
        <f ca="1">INDEX('Flow probs &amp; rates'!$P$5:$P$5999,UsefulSeries!$E1030,0)*(1-INDEX('Flow probs &amp; rates'!$P$5:$P$5999,UsefulSeries!$E1030,0))/INDEX('Flow probs &amp; rates'!$G$4:$G$5999,UsefulSeries!$E1030,0)</f>
        <v>7.0545401963043319E-2</v>
      </c>
      <c r="F1036" s="12">
        <f ca="1">-INDEX('Flow probs &amp; rates'!$P$5:$P$5999,UsefulSeries!$E1030,0)*(INDEX('Flow probs &amp; rates'!$Q$5:$Q$5999,UsefulSeries!$E1030,0))/INDEX('Flow probs &amp; rates'!$G$4:$G$5999,UsefulSeries!$E1030,0)</f>
        <v>-1.475599160861468E-3</v>
      </c>
      <c r="G1036" s="12"/>
      <c r="H1036" s="12"/>
      <c r="I1036" s="12">
        <f ca="1">INDEX('Flow probs &amp; rates'!$P$5:$P$5999,UsefulSeries!$E1030)</f>
        <v>2.4621463780779288E-2</v>
      </c>
      <c r="J1036" s="12"/>
      <c r="K1036" s="12">
        <f>INDEX('Flow probs &amp; rates'!$G$4:$G$5999,UsefulSeries!$E1030)</f>
        <v>0.34042257374409668</v>
      </c>
      <c r="L1036" s="12"/>
      <c r="M1036" s="12"/>
      <c r="N1036" s="12"/>
      <c r="O1036" s="12"/>
      <c r="P1036" s="12">
        <f ca="1"/>
        <v>0</v>
      </c>
      <c r="Q1036" s="12">
        <f ca="1"/>
        <v>0</v>
      </c>
      <c r="R1036" s="12">
        <f ca="1"/>
        <v>0</v>
      </c>
      <c r="S1036" s="12">
        <f ca="1"/>
        <v>0</v>
      </c>
      <c r="T1036" s="12">
        <f ca="1"/>
        <v>14.18272463153194</v>
      </c>
      <c r="U1036" s="12">
        <f ca="1"/>
        <v>0.35647218874065639</v>
      </c>
      <c r="V1036" s="12"/>
      <c r="W1036" s="12"/>
      <c r="X1036" s="12"/>
      <c r="Y1036" s="12"/>
      <c r="Z1036" s="12"/>
      <c r="AA1036" s="12"/>
      <c r="AB1036" s="12"/>
      <c r="AC1036" s="12"/>
      <c r="AD1036" s="12"/>
      <c r="AE1036" s="12">
        <f t="array" ref="AE1036:AJ1037">TRANSPOSE(AC1030:AD1035)</f>
        <v>-0.64238720923694026</v>
      </c>
      <c r="AF1036" s="12">
        <v>-0.64238720923694026</v>
      </c>
      <c r="AG1036" s="12">
        <v>2.593203501340181E-2</v>
      </c>
      <c r="AH1036" s="12">
        <v>0</v>
      </c>
      <c r="AI1036" s="12">
        <v>0.33168075574965794</v>
      </c>
      <c r="AJ1036" s="12">
        <v>0</v>
      </c>
      <c r="AK1036" s="12"/>
      <c r="AL1036" s="12"/>
      <c r="AM1036" s="12"/>
      <c r="AN1036" s="12">
        <f t="shared" si="153"/>
        <v>-0.64238720923694026</v>
      </c>
      <c r="AO1036" s="12">
        <f t="shared" si="154"/>
        <v>-0.64238720923694026</v>
      </c>
      <c r="AP1036" s="12">
        <f t="shared" si="155"/>
        <v>2.593203501340181E-2</v>
      </c>
      <c r="AQ1036" s="12">
        <f t="shared" si="156"/>
        <v>0</v>
      </c>
      <c r="AR1036" s="12">
        <f t="shared" si="157"/>
        <v>0.33168075574965794</v>
      </c>
      <c r="AS1036" s="12">
        <f t="shared" si="158"/>
        <v>0</v>
      </c>
      <c r="AT1036" s="12">
        <f t="shared" si="159"/>
        <v>0</v>
      </c>
      <c r="AU1036" s="12">
        <f t="shared" si="160"/>
        <v>0</v>
      </c>
      <c r="AV1036" s="12"/>
      <c r="AW1036" s="12"/>
      <c r="AX1036" s="12">
        <f>INDEX($N$6:$N$6003,UsefulSeries!$K1028)</f>
        <v>6.866879251838931E-4</v>
      </c>
      <c r="AY1036" s="12"/>
      <c r="AZ1036" s="12"/>
      <c r="BA1036" s="12"/>
      <c r="BB1036" s="12">
        <f t="shared" si="161"/>
        <v>6.866879251838931E-4</v>
      </c>
      <c r="BC1036" s="12"/>
      <c r="BD1036" s="38">
        <f ca="1"/>
        <v>3.1611154579563219E-2</v>
      </c>
    </row>
    <row r="1037" spans="1:56" x14ac:dyDescent="0.35">
      <c r="A1037" s="12">
        <v>0</v>
      </c>
      <c r="B1037" s="12">
        <v>0</v>
      </c>
      <c r="C1037" s="12">
        <v>0</v>
      </c>
      <c r="D1037" s="12">
        <v>0</v>
      </c>
      <c r="E1037" s="12">
        <f ca="1">-INDEX('Flow probs &amp; rates'!$P$5:$P$5999,UsefulSeries!$E1030,0)*(INDEX('Flow probs &amp; rates'!$Q$5:$Q$5999,UsefulSeries!$E1030,0))/INDEX('Flow probs &amp; rates'!$G$4:$G$5999,UsefulSeries!$E1030,0)</f>
        <v>-1.475599160861468E-3</v>
      </c>
      <c r="F1037" s="12">
        <f ca="1">INDEX('Flow probs &amp; rates'!$Q$5:$Q$5999,UsefulSeries!$E1030,0)*(1-INDEX('Flow probs &amp; rates'!$Q$5:$Q$5999,UsefulSeries!$E1030,0))/INDEX('Flow probs &amp; rates'!$G$4:$G$5999,UsefulSeries!$E1030,0)</f>
        <v>5.8708693766411961E-2</v>
      </c>
      <c r="G1037" s="12"/>
      <c r="H1037" s="12"/>
      <c r="I1037" s="12">
        <f ca="1">INDEX('Flow probs &amp; rates'!$Q$5:$Q$5999,UsefulSeries!$E1030)</f>
        <v>2.0402006502441637E-2</v>
      </c>
      <c r="J1037" s="12"/>
      <c r="K1037" s="12"/>
      <c r="L1037" s="12">
        <f>INDEX('Flow probs &amp; rates'!$G$4:$G$5999,UsefulSeries!$E1030)</f>
        <v>0.34042257374409668</v>
      </c>
      <c r="M1037" s="12"/>
      <c r="N1037" s="12"/>
      <c r="O1037" s="12"/>
      <c r="P1037" s="12">
        <f ca="1"/>
        <v>0</v>
      </c>
      <c r="Q1037" s="12">
        <f ca="1"/>
        <v>0</v>
      </c>
      <c r="R1037" s="12">
        <f ca="1"/>
        <v>0</v>
      </c>
      <c r="S1037" s="12">
        <f ca="1"/>
        <v>0</v>
      </c>
      <c r="T1037" s="12">
        <f ca="1"/>
        <v>0.35647218874065645</v>
      </c>
      <c r="U1037" s="12">
        <f ca="1"/>
        <v>17.042212079243885</v>
      </c>
      <c r="V1037" s="12"/>
      <c r="W1037" s="12"/>
      <c r="X1037" s="12"/>
      <c r="Y1037" s="12"/>
      <c r="Z1037" s="12"/>
      <c r="AA1037" s="12"/>
      <c r="AB1037" s="12"/>
      <c r="AC1037" s="12"/>
      <c r="AD1037" s="12"/>
      <c r="AE1037" s="12">
        <v>0.64238720923694026</v>
      </c>
      <c r="AF1037" s="12">
        <v>0</v>
      </c>
      <c r="AG1037" s="12">
        <v>-2.593203501340181E-2</v>
      </c>
      <c r="AH1037" s="12">
        <v>-2.593203501340181E-2</v>
      </c>
      <c r="AI1037" s="12">
        <v>0</v>
      </c>
      <c r="AJ1037" s="12">
        <v>0.33168075574965794</v>
      </c>
      <c r="AK1037" s="12"/>
      <c r="AL1037" s="12"/>
      <c r="AM1037" s="12"/>
      <c r="AN1037" s="12">
        <f t="shared" si="153"/>
        <v>0.64238720923694026</v>
      </c>
      <c r="AO1037" s="12">
        <f t="shared" si="154"/>
        <v>0</v>
      </c>
      <c r="AP1037" s="12">
        <f t="shared" si="155"/>
        <v>-2.593203501340181E-2</v>
      </c>
      <c r="AQ1037" s="12">
        <f t="shared" si="156"/>
        <v>-2.593203501340181E-2</v>
      </c>
      <c r="AR1037" s="12">
        <f t="shared" si="157"/>
        <v>0</v>
      </c>
      <c r="AS1037" s="12">
        <f t="shared" si="158"/>
        <v>0.33168075574965794</v>
      </c>
      <c r="AT1037" s="12">
        <f t="shared" si="159"/>
        <v>0</v>
      </c>
      <c r="AU1037" s="12">
        <f t="shared" si="160"/>
        <v>0</v>
      </c>
      <c r="AV1037" s="12"/>
      <c r="AW1037" s="12"/>
      <c r="AX1037" s="12">
        <f>INDEX('Margin error adjustment'!N$7:N$6003,UsefulSeries!$K1028)</f>
        <v>4.7519548205571596E-4</v>
      </c>
      <c r="AY1037" s="12"/>
      <c r="AZ1037" s="12"/>
      <c r="BA1037" s="12"/>
      <c r="BB1037" s="12">
        <f t="shared" si="161"/>
        <v>4.7519548205571596E-4</v>
      </c>
      <c r="BC1037" s="12"/>
      <c r="BD1037" s="38">
        <f ca="1"/>
        <v>6.7971235589894388E-2</v>
      </c>
    </row>
    <row r="1038" spans="1:56" x14ac:dyDescent="0.35">
      <c r="A1038" s="12">
        <f ca="1">INDEX('Flow probs &amp; rates'!$K$5:$K$5999,UsefulSeries!$E1036,0)*(1-INDEX('Flow probs &amp; rates'!$K$5:$K$5999,UsefulSeries!$E1036,0))/INDEX('Flow probs &amp; rates'!$E$4:$E$5999,UsefulSeries!$E1036,0)</f>
        <v>1.9530165085839209E-2</v>
      </c>
      <c r="B1038" s="12">
        <f ca="1">-INDEX('Flow probs &amp; rates'!$K$5:$K$5999,UsefulSeries!$E1036,0)*(INDEX('Flow probs &amp; rates'!$L$5:$L$5999,UsefulSeries!$E1036,0))/INDEX('Flow probs &amp; rates'!$E$4:$E$5999,UsefulSeries!$E1036,0)</f>
        <v>-2.8748658283614327E-4</v>
      </c>
      <c r="C1038" s="12">
        <v>0</v>
      </c>
      <c r="D1038" s="12">
        <v>0</v>
      </c>
      <c r="E1038" s="12">
        <v>0</v>
      </c>
      <c r="F1038" s="12">
        <v>0</v>
      </c>
      <c r="G1038" s="12"/>
      <c r="H1038" s="12"/>
      <c r="I1038" s="12">
        <f ca="1">INDEX('Flow probs &amp; rates'!$K$5:$K$5999,UsefulSeries!$E1036)</f>
        <v>1.2330132922328107E-2</v>
      </c>
      <c r="J1038" s="12"/>
      <c r="K1038" s="12">
        <f>-INDEX('Flow probs &amp; rates'!$E$4:$E$5999,UsefulSeries!$E1036)</f>
        <v>-0.62355339501332918</v>
      </c>
      <c r="L1038" s="12">
        <f>INDEX('Flow probs &amp; rates'!$E$4:$E$5999,UsefulSeries!$E1036)</f>
        <v>0.62355339501332918</v>
      </c>
      <c r="M1038" s="12"/>
      <c r="N1038" s="12"/>
      <c r="O1038" s="12"/>
      <c r="P1038" s="12">
        <f t="array" aca="1" ref="P1038:U1043" ca="1">MINVERSE(A1038:F1043)</f>
        <v>51.212276414911145</v>
      </c>
      <c r="Q1038" s="12">
        <f ca="1"/>
        <v>0.64077009447535238</v>
      </c>
      <c r="R1038" s="12">
        <f ca="1"/>
        <v>0</v>
      </c>
      <c r="S1038" s="12">
        <f ca="1"/>
        <v>0</v>
      </c>
      <c r="T1038" s="12">
        <f ca="1"/>
        <v>0</v>
      </c>
      <c r="U1038" s="12">
        <f ca="1"/>
        <v>0</v>
      </c>
      <c r="V1038" s="12"/>
      <c r="W1038" s="12">
        <f ca="1">INDEX(P$6:P$6003,UsefulSeries!$I1036)</f>
        <v>58.796468451893382</v>
      </c>
      <c r="X1038" s="12">
        <f ca="1">INDEX(Q$6:Q$6003,UsefulSeries!$I1036)</f>
        <v>0.66042181966932501</v>
      </c>
      <c r="Y1038" s="12">
        <f ca="1">INDEX(R$6:R$6003,UsefulSeries!$I1036)</f>
        <v>0</v>
      </c>
      <c r="Z1038" s="12">
        <f ca="1">INDEX(S$6:S$6003,UsefulSeries!$I1036)</f>
        <v>0</v>
      </c>
      <c r="AA1038" s="12">
        <f ca="1">INDEX(T$6:T$6003,UsefulSeries!$I1036)</f>
        <v>0</v>
      </c>
      <c r="AB1038" s="12">
        <f ca="1">INDEX(U$6:U$6003,UsefulSeries!$I1036)</f>
        <v>0</v>
      </c>
      <c r="AC1038" s="12">
        <f>INDEX( K$6:K$6003,UsefulSeries!$I1036)</f>
        <v>-0.64307389716212415</v>
      </c>
      <c r="AD1038" s="12">
        <f>INDEX(L$6:L$6003,UsefulSeries!$I1036)</f>
        <v>0.64307389716212415</v>
      </c>
      <c r="AE1038" s="12"/>
      <c r="AF1038" s="12"/>
      <c r="AG1038" s="12"/>
      <c r="AH1038" s="12"/>
      <c r="AI1038" s="12"/>
      <c r="AJ1038" s="12"/>
      <c r="AK1038" s="12"/>
      <c r="AL1038" s="12"/>
      <c r="AM1038" s="12"/>
      <c r="AN1038" s="12">
        <f t="shared" ca="1" si="153"/>
        <v>58.796468451893382</v>
      </c>
      <c r="AO1038" s="12">
        <f t="shared" ca="1" si="154"/>
        <v>0.66042181966932501</v>
      </c>
      <c r="AP1038" s="12">
        <f t="shared" ca="1" si="155"/>
        <v>0</v>
      </c>
      <c r="AQ1038" s="12">
        <f t="shared" ca="1" si="156"/>
        <v>0</v>
      </c>
      <c r="AR1038" s="12">
        <f t="shared" ca="1" si="157"/>
        <v>0</v>
      </c>
      <c r="AS1038" s="12">
        <f t="shared" ca="1" si="158"/>
        <v>0</v>
      </c>
      <c r="AT1038" s="12">
        <f t="shared" si="159"/>
        <v>-0.64307389716212415</v>
      </c>
      <c r="AU1038" s="12">
        <f t="shared" si="160"/>
        <v>0.64307389716212415</v>
      </c>
      <c r="AV1038" s="12"/>
      <c r="AW1038" s="12">
        <f ca="1">INDEX(I$6:I$6003,UsefulSeries!$I1036)</f>
        <v>1.1061534700326125E-2</v>
      </c>
      <c r="AX1038" s="12"/>
      <c r="AY1038" s="12"/>
      <c r="AZ1038" s="12">
        <f t="array" aca="1" ref="AZ1038:AZ1043" ca="1">MMULT(W1038:AB1043,AW1038:AW1043)</f>
        <v>0.66042181966932501</v>
      </c>
      <c r="BA1038" s="12"/>
      <c r="BB1038" s="12">
        <f t="shared" ca="1" si="161"/>
        <v>0.66042181966932501</v>
      </c>
      <c r="BC1038" s="12"/>
      <c r="BD1038" s="38">
        <f t="array" aca="1" ref="BD1038:BD1045" ca="1">MMULT(MINVERSE(AN1038:AU1045),BB1038:BB1045)</f>
        <v>1.0241894019714535E-2</v>
      </c>
    </row>
    <row r="1039" spans="1:56" x14ac:dyDescent="0.35">
      <c r="A1039" s="12">
        <f ca="1">-INDEX('Flow probs &amp; rates'!$K$5:$K$5999,UsefulSeries!$E1036,0)*(INDEX('Flow probs &amp; rates'!$L$5:$L$5999,UsefulSeries!$E1036,0))/INDEX('Flow probs &amp; rates'!$E$4:$E$5999,UsefulSeries!$E1036,0)</f>
        <v>-2.8748658283614327E-4</v>
      </c>
      <c r="B1039" s="12">
        <f ca="1">INDEX('Flow probs &amp; rates'!$L$5:$L$5999,UsefulSeries!$E1036,0)*(1-INDEX('Flow probs &amp; rates'!$L$5:$L$5999,UsefulSeries!$E1036,0))/INDEX('Flow probs &amp; rates'!$E$4:$E$5999,UsefulSeries!$E1036,0)</f>
        <v>2.2976793818440509E-2</v>
      </c>
      <c r="C1039" s="12">
        <v>0</v>
      </c>
      <c r="D1039" s="12">
        <v>0</v>
      </c>
      <c r="E1039" s="12">
        <v>0</v>
      </c>
      <c r="F1039" s="12">
        <v>0</v>
      </c>
      <c r="G1039" s="12"/>
      <c r="H1039" s="12"/>
      <c r="I1039" s="12">
        <f ca="1">INDEX('Flow probs &amp; rates'!$L$5:$L$5999,UsefulSeries!$E1036)</f>
        <v>1.4538629540938505E-2</v>
      </c>
      <c r="J1039" s="12"/>
      <c r="K1039" s="12">
        <f>-INDEX('Flow probs &amp; rates'!$E$4:$E$5999,UsefulSeries!$E1036)</f>
        <v>-0.62355339501332918</v>
      </c>
      <c r="L1039" s="12"/>
      <c r="M1039" s="12"/>
      <c r="N1039" s="12"/>
      <c r="O1039" s="12"/>
      <c r="P1039" s="12">
        <f ca="1"/>
        <v>0.64077009447535238</v>
      </c>
      <c r="Q1039" s="12">
        <f ca="1"/>
        <v>43.530190535205371</v>
      </c>
      <c r="R1039" s="12">
        <f ca="1"/>
        <v>0</v>
      </c>
      <c r="S1039" s="12">
        <f ca="1"/>
        <v>0</v>
      </c>
      <c r="T1039" s="12">
        <f ca="1"/>
        <v>0</v>
      </c>
      <c r="U1039" s="12">
        <f ca="1"/>
        <v>0</v>
      </c>
      <c r="V1039" s="12"/>
      <c r="W1039" s="12">
        <f ca="1">INDEX(P$7:P$6003,UsefulSeries!$I1036)</f>
        <v>0.66042181966932501</v>
      </c>
      <c r="X1039" s="12">
        <f ca="1">INDEX(Q$7:Q$6003,UsefulSeries!$I1036)</f>
        <v>42.950086663413217</v>
      </c>
      <c r="Y1039" s="12">
        <f ca="1">INDEX(R$7:R$6003,UsefulSeries!$I1036)</f>
        <v>0</v>
      </c>
      <c r="Z1039" s="12">
        <f ca="1">INDEX(S$7:S$6003,UsefulSeries!$I1036)</f>
        <v>0</v>
      </c>
      <c r="AA1039" s="12">
        <f ca="1">INDEX(T$7:T$6003,UsefulSeries!$I1036)</f>
        <v>0</v>
      </c>
      <c r="AB1039" s="12">
        <f ca="1">INDEX(U$7:U$6003,UsefulSeries!$I1036)</f>
        <v>0</v>
      </c>
      <c r="AC1039" s="12">
        <f>INDEX( K$7:K$6003,UsefulSeries!$I1036,1)</f>
        <v>-0.64307389716212415</v>
      </c>
      <c r="AD1039" s="12">
        <f>INDEX(L$7:L$6003,UsefulSeries!$I1036,1)</f>
        <v>0</v>
      </c>
      <c r="AE1039" s="12"/>
      <c r="AF1039" s="12"/>
      <c r="AG1039" s="12"/>
      <c r="AH1039" s="12"/>
      <c r="AI1039" s="12"/>
      <c r="AJ1039" s="12"/>
      <c r="AK1039" s="12"/>
      <c r="AL1039" s="12"/>
      <c r="AM1039" s="12"/>
      <c r="AN1039" s="12">
        <f t="shared" ca="1" si="153"/>
        <v>0.66042181966932501</v>
      </c>
      <c r="AO1039" s="12">
        <f t="shared" ca="1" si="154"/>
        <v>42.950086663413217</v>
      </c>
      <c r="AP1039" s="12">
        <f t="shared" ca="1" si="155"/>
        <v>0</v>
      </c>
      <c r="AQ1039" s="12">
        <f t="shared" ca="1" si="156"/>
        <v>0</v>
      </c>
      <c r="AR1039" s="12">
        <f t="shared" ca="1" si="157"/>
        <v>0</v>
      </c>
      <c r="AS1039" s="12">
        <f t="shared" ca="1" si="158"/>
        <v>0</v>
      </c>
      <c r="AT1039" s="12">
        <f t="shared" si="159"/>
        <v>-0.64307389716212415</v>
      </c>
      <c r="AU1039" s="12">
        <f t="shared" si="160"/>
        <v>0</v>
      </c>
      <c r="AV1039" s="12"/>
      <c r="AW1039" s="12">
        <f ca="1">INDEX(I$7:I$6003,UsefulSeries!$I1036)</f>
        <v>1.5206407984982106E-2</v>
      </c>
      <c r="AX1039" s="12"/>
      <c r="AY1039" s="12"/>
      <c r="AZ1039" s="12">
        <f ca="1"/>
        <v>0.66042181966932501</v>
      </c>
      <c r="BA1039" s="12"/>
      <c r="BB1039" s="12">
        <f t="shared" ca="1" si="161"/>
        <v>0.66042181966932501</v>
      </c>
      <c r="BC1039" s="12"/>
      <c r="BD1039" s="38">
        <f ca="1"/>
        <v>1.5379172454941867E-2</v>
      </c>
    </row>
    <row r="1040" spans="1:56" x14ac:dyDescent="0.35">
      <c r="A1040" s="12">
        <v>0</v>
      </c>
      <c r="B1040" s="12">
        <v>0</v>
      </c>
      <c r="C1040" s="12">
        <f ca="1">INDEX('Flow probs &amp; rates'!$M$5:$M$5999,UsefulSeries!$E1036,0)*(1-INDEX('Flow probs &amp; rates'!$M$5:$M$5999,UsefulSeries!$E1036,0))/INDEX('Flow probs &amp; rates'!$F$4:$F$5999,UsefulSeries!$E1036,0)</f>
        <v>4.785857028932754</v>
      </c>
      <c r="D1040" s="12">
        <f ca="1">-INDEX('Flow probs &amp; rates'!$M$5:$M$5999,UsefulSeries!$E1036,0)*(INDEX('Flow probs &amp; rates'!$O$5:$O$5999,UsefulSeries!$E1036,0))/INDEX('Flow probs &amp; rates'!$F$4:$F$5999,UsefulSeries!$E1036,0)</f>
        <v>-1.0060955263919347</v>
      </c>
      <c r="E1040" s="12">
        <v>0</v>
      </c>
      <c r="F1040" s="12">
        <v>0</v>
      </c>
      <c r="G1040" s="12"/>
      <c r="H1040" s="12"/>
      <c r="I1040" s="12">
        <f ca="1">INDEX('Flow probs &amp; rates'!$M$5:$M$5999,UsefulSeries!$E1036)</f>
        <v>0.23106225574325231</v>
      </c>
      <c r="J1040" s="12"/>
      <c r="K1040" s="12">
        <f>INDEX('Flow probs &amp; rates'!$F$4:$F$5999,UsefulSeries!$E1036)</f>
        <v>3.7124487555724818E-2</v>
      </c>
      <c r="L1040" s="12">
        <f>-INDEX('Flow probs &amp; rates'!$F$4:$F$5999,UsefulSeries!$E1036)</f>
        <v>-3.7124487555724818E-2</v>
      </c>
      <c r="M1040" s="12"/>
      <c r="N1040" s="12"/>
      <c r="O1040" s="12"/>
      <c r="P1040" s="12">
        <f ca="1"/>
        <v>0</v>
      </c>
      <c r="Q1040" s="12">
        <f ca="1"/>
        <v>0</v>
      </c>
      <c r="R1040" s="12">
        <f ca="1"/>
        <v>0.22180020418957058</v>
      </c>
      <c r="S1040" s="12">
        <f ca="1"/>
        <v>6.1131437945999609E-2</v>
      </c>
      <c r="T1040" s="12">
        <f ca="1"/>
        <v>0</v>
      </c>
      <c r="U1040" s="12">
        <f ca="1"/>
        <v>0</v>
      </c>
      <c r="V1040" s="12"/>
      <c r="W1040" s="12">
        <f ca="1">INDEX(P$8:P$6003,UsefulSeries!$I1036)</f>
        <v>0</v>
      </c>
      <c r="X1040" s="12">
        <f ca="1">INDEX(Q$8:Q$6003,UsefulSeries!$I1036)</f>
        <v>0</v>
      </c>
      <c r="Y1040" s="12">
        <f ca="1">INDEX(R$8:R$6003,UsefulSeries!$I1036)</f>
        <v>0.14164234259659186</v>
      </c>
      <c r="Z1040" s="12">
        <f ca="1">INDEX(S$8:S$6003,UsefulSeries!$I1036)</f>
        <v>4.6884446352240809E-2</v>
      </c>
      <c r="AA1040" s="12">
        <f ca="1">INDEX(T$8:T$6003,UsefulSeries!$I1036)</f>
        <v>0</v>
      </c>
      <c r="AB1040" s="12">
        <f ca="1">INDEX(U$8:U$6003,UsefulSeries!$I1036)</f>
        <v>0</v>
      </c>
      <c r="AC1040" s="12">
        <f>INDEX( K$8:K$6003,UsefulSeries!$I1036)</f>
        <v>2.6407230495457526E-2</v>
      </c>
      <c r="AD1040" s="12">
        <f>INDEX(L$8:L$6003,UsefulSeries!$I1036)</f>
        <v>-2.6407230495457526E-2</v>
      </c>
      <c r="AE1040" s="12"/>
      <c r="AF1040" s="12"/>
      <c r="AG1040" s="12"/>
      <c r="AH1040" s="12"/>
      <c r="AI1040" s="12"/>
      <c r="AJ1040" s="12"/>
      <c r="AK1040" s="12"/>
      <c r="AL1040" s="12"/>
      <c r="AM1040" s="12"/>
      <c r="AN1040" s="12">
        <f t="shared" ca="1" si="153"/>
        <v>0</v>
      </c>
      <c r="AO1040" s="12">
        <f t="shared" ca="1" si="154"/>
        <v>0</v>
      </c>
      <c r="AP1040" s="12">
        <f t="shared" ca="1" si="155"/>
        <v>0.14164234259659186</v>
      </c>
      <c r="AQ1040" s="12">
        <f t="shared" ca="1" si="156"/>
        <v>4.6884446352240809E-2</v>
      </c>
      <c r="AR1040" s="12">
        <f t="shared" ca="1" si="157"/>
        <v>0</v>
      </c>
      <c r="AS1040" s="12">
        <f t="shared" ca="1" si="158"/>
        <v>0</v>
      </c>
      <c r="AT1040" s="12">
        <f t="shared" si="159"/>
        <v>2.6407230495457526E-2</v>
      </c>
      <c r="AU1040" s="12">
        <f t="shared" si="160"/>
        <v>-2.6407230495457526E-2</v>
      </c>
      <c r="AV1040" s="12"/>
      <c r="AW1040" s="12">
        <f ca="1">INDEX(I$8:I$6003,UsefulSeries!$I1036)</f>
        <v>0.27868105500528961</v>
      </c>
      <c r="AX1040" s="12"/>
      <c r="AY1040" s="12"/>
      <c r="AZ1040" s="12">
        <f ca="1"/>
        <v>4.6884446352240809E-2</v>
      </c>
      <c r="BA1040" s="12"/>
      <c r="BB1040" s="12">
        <f t="shared" ca="1" si="161"/>
        <v>4.6884446352240809E-2</v>
      </c>
      <c r="BC1040" s="12"/>
      <c r="BD1040" s="38">
        <f ca="1"/>
        <v>0.2899448940797818</v>
      </c>
    </row>
    <row r="1041" spans="1:56" x14ac:dyDescent="0.35">
      <c r="A1041" s="12">
        <v>0</v>
      </c>
      <c r="B1041" s="12">
        <v>0</v>
      </c>
      <c r="C1041" s="12">
        <f ca="1">-INDEX('Flow probs &amp; rates'!$M$5:$M$5999,UsefulSeries!$E1036,0)*(INDEX('Flow probs &amp; rates'!$O$5:$O$5999,UsefulSeries!$E1036,0))/INDEX('Flow probs &amp; rates'!$F$4:$F$5999,UsefulSeries!$E1036,0)</f>
        <v>-1.0060955263919347</v>
      </c>
      <c r="D1041" s="12">
        <f ca="1">INDEX('Flow probs &amp; rates'!$O$5:$O$5999,UsefulSeries!$E1036,0)*(1-INDEX('Flow probs &amp; rates'!$O$5:$O$5999,UsefulSeries!$E1036,0))/INDEX('Flow probs &amp; rates'!$F$4:$F$5999,UsefulSeries!$E1036,0)</f>
        <v>3.6503671545411027</v>
      </c>
      <c r="E1041" s="12">
        <v>0</v>
      </c>
      <c r="F1041" s="12">
        <v>0</v>
      </c>
      <c r="G1041" s="12"/>
      <c r="H1041" s="12"/>
      <c r="I1041" s="12">
        <f ca="1">INDEX('Flow probs &amp; rates'!$O$5:$O$5999,UsefulSeries!$E1036)</f>
        <v>0.16164812694856823</v>
      </c>
      <c r="J1041" s="12"/>
      <c r="K1041" s="12"/>
      <c r="L1041" s="12">
        <f>-INDEX('Flow probs &amp; rates'!$F$4:$F$5999,UsefulSeries!$E1036)</f>
        <v>-3.7124487555724818E-2</v>
      </c>
      <c r="M1041" s="12"/>
      <c r="N1041" s="12"/>
      <c r="O1041" s="12"/>
      <c r="P1041" s="12">
        <f ca="1"/>
        <v>0</v>
      </c>
      <c r="Q1041" s="12">
        <f ca="1"/>
        <v>0</v>
      </c>
      <c r="R1041" s="12">
        <f ca="1"/>
        <v>6.1131437945999609E-2</v>
      </c>
      <c r="S1041" s="12">
        <f ca="1"/>
        <v>0.29079378081704793</v>
      </c>
      <c r="T1041" s="12">
        <f ca="1"/>
        <v>0</v>
      </c>
      <c r="U1041" s="12">
        <f ca="1"/>
        <v>0</v>
      </c>
      <c r="V1041" s="12"/>
      <c r="W1041" s="12">
        <f ca="1">INDEX(P$9:P$6003,UsefulSeries!$I1036)</f>
        <v>0</v>
      </c>
      <c r="X1041" s="12">
        <f ca="1">INDEX(Q$9:Q$6003,UsefulSeries!$I1036)</f>
        <v>0</v>
      </c>
      <c r="Y1041" s="12">
        <f ca="1">INDEX(R$9:R$6003,UsefulSeries!$I1036)</f>
        <v>4.6884446352240816E-2</v>
      </c>
      <c r="Z1041" s="12">
        <f ca="1">INDEX(S$9:S$6003,UsefulSeries!$I1036)</f>
        <v>0.21393613663855643</v>
      </c>
      <c r="AA1041" s="12">
        <f ca="1">INDEX(T$9:T$6003,UsefulSeries!$I1036)</f>
        <v>0</v>
      </c>
      <c r="AB1041" s="12">
        <f ca="1">INDEX(U$9:U$6003,UsefulSeries!$I1036)</f>
        <v>0</v>
      </c>
      <c r="AC1041" s="12">
        <f>INDEX( K$9:K$6003,UsefulSeries!$I1036)</f>
        <v>0</v>
      </c>
      <c r="AD1041" s="12">
        <f>INDEX(L$9:L$6003,UsefulSeries!$I1036)</f>
        <v>-2.6407230495457526E-2</v>
      </c>
      <c r="AE1041" s="12"/>
      <c r="AF1041" s="12"/>
      <c r="AG1041" s="12"/>
      <c r="AH1041" s="12"/>
      <c r="AI1041" s="12"/>
      <c r="AJ1041" s="12"/>
      <c r="AK1041" s="12"/>
      <c r="AL1041" s="12"/>
      <c r="AM1041" s="12"/>
      <c r="AN1041" s="12">
        <f t="shared" ca="1" si="153"/>
        <v>0</v>
      </c>
      <c r="AO1041" s="12">
        <f t="shared" ca="1" si="154"/>
        <v>0</v>
      </c>
      <c r="AP1041" s="12">
        <f t="shared" ca="1" si="155"/>
        <v>4.6884446352240816E-2</v>
      </c>
      <c r="AQ1041" s="12">
        <f t="shared" ca="1" si="156"/>
        <v>0.21393613663855643</v>
      </c>
      <c r="AR1041" s="12">
        <f t="shared" ca="1" si="157"/>
        <v>0</v>
      </c>
      <c r="AS1041" s="12">
        <f t="shared" ca="1" si="158"/>
        <v>0</v>
      </c>
      <c r="AT1041" s="12">
        <f t="shared" si="159"/>
        <v>0</v>
      </c>
      <c r="AU1041" s="12">
        <f t="shared" si="160"/>
        <v>-2.6407230495457526E-2</v>
      </c>
      <c r="AV1041" s="12"/>
      <c r="AW1041" s="12">
        <f ca="1">INDEX(I$9:I$6003,UsefulSeries!$I1036)</f>
        <v>0.15807819992840103</v>
      </c>
      <c r="AX1041" s="12"/>
      <c r="AY1041" s="12"/>
      <c r="AZ1041" s="12">
        <f ca="1"/>
        <v>4.6884446352240816E-2</v>
      </c>
      <c r="BA1041" s="12"/>
      <c r="BB1041" s="12">
        <f t="shared" ca="1" si="161"/>
        <v>4.6884446352240816E-2</v>
      </c>
      <c r="BC1041" s="12"/>
      <c r="BD1041" s="38">
        <f ca="1"/>
        <v>0.16615842329964636</v>
      </c>
    </row>
    <row r="1042" spans="1:56" x14ac:dyDescent="0.35">
      <c r="A1042" s="12">
        <v>0</v>
      </c>
      <c r="B1042" s="12">
        <v>0</v>
      </c>
      <c r="C1042" s="12">
        <v>0</v>
      </c>
      <c r="D1042" s="12">
        <v>0</v>
      </c>
      <c r="E1042" s="12">
        <f ca="1">INDEX('Flow probs &amp; rates'!$P$5:$P$5999,UsefulSeries!$E1036,0)*(1-INDEX('Flow probs &amp; rates'!$P$5:$P$5999,UsefulSeries!$E1036,0))/INDEX('Flow probs &amp; rates'!$G$4:$G$5999,UsefulSeries!$E1036,0)</f>
        <v>7.022902025668501E-2</v>
      </c>
      <c r="F1042" s="12">
        <f ca="1">-INDEX('Flow probs &amp; rates'!$P$5:$P$5999,UsefulSeries!$E1036,0)*(INDEX('Flow probs &amp; rates'!$Q$5:$Q$5999,UsefulSeries!$E1036,0))/INDEX('Flow probs &amp; rates'!$G$4:$G$5999,UsefulSeries!$E1036,0)</f>
        <v>-1.4594902283310491E-3</v>
      </c>
      <c r="G1042" s="12"/>
      <c r="H1042" s="12"/>
      <c r="I1042" s="12">
        <f ca="1">INDEX('Flow probs &amp; rates'!$P$5:$P$5999,UsefulSeries!$E1036)</f>
        <v>2.4426935012714538E-2</v>
      </c>
      <c r="J1042" s="12"/>
      <c r="K1042" s="12">
        <f>INDEX('Flow probs &amp; rates'!$G$4:$G$5999,UsefulSeries!$E1036)</f>
        <v>0.33932211743094604</v>
      </c>
      <c r="L1042" s="12"/>
      <c r="M1042" s="12"/>
      <c r="N1042" s="12"/>
      <c r="O1042" s="12"/>
      <c r="P1042" s="12">
        <f ca="1"/>
        <v>0</v>
      </c>
      <c r="Q1042" s="12">
        <f ca="1"/>
        <v>0</v>
      </c>
      <c r="R1042" s="12">
        <f ca="1"/>
        <v>0</v>
      </c>
      <c r="S1042" s="12">
        <f ca="1"/>
        <v>0</v>
      </c>
      <c r="T1042" s="12">
        <f ca="1"/>
        <v>14.24650959430531</v>
      </c>
      <c r="U1042" s="12">
        <f ca="1"/>
        <v>0.35519997014147425</v>
      </c>
      <c r="V1042" s="12"/>
      <c r="W1042" s="12">
        <f ca="1">INDEX(P$10:P$6003,UsefulSeries!$I1036)</f>
        <v>0</v>
      </c>
      <c r="X1042" s="12">
        <f ca="1">INDEX(Q$10:Q$6003,UsefulSeries!$I1036)</f>
        <v>0</v>
      </c>
      <c r="Y1042" s="12">
        <f ca="1">INDEX(R$10:R$6003,UsefulSeries!$I1036)</f>
        <v>0</v>
      </c>
      <c r="Z1042" s="12">
        <f ca="1">INDEX(S$10:S$6003,UsefulSeries!$I1036)</f>
        <v>0</v>
      </c>
      <c r="AA1042" s="12">
        <f ca="1">INDEX(T$10:T$6003,UsefulSeries!$I1036)</f>
        <v>11.630172374307923</v>
      </c>
      <c r="AB1042" s="12">
        <f ca="1">INDEX(U$10:U$6003,UsefulSeries!$I1036)</f>
        <v>0.34687626686362</v>
      </c>
      <c r="AC1042" s="12">
        <f>INDEX( K$10:K$6003,UsefulSeries!$I1036)</f>
        <v>0.33051887234241828</v>
      </c>
      <c r="AD1042" s="12">
        <f>INDEX(L$10:L$6003,UsefulSeries!$I1036)</f>
        <v>0</v>
      </c>
      <c r="AE1042" s="12"/>
      <c r="AF1042" s="12"/>
      <c r="AG1042" s="12"/>
      <c r="AH1042" s="12"/>
      <c r="AI1042" s="12"/>
      <c r="AJ1042" s="12"/>
      <c r="AK1042" s="12"/>
      <c r="AL1042" s="12"/>
      <c r="AM1042" s="12"/>
      <c r="AN1042" s="12">
        <f t="shared" ca="1" si="153"/>
        <v>0</v>
      </c>
      <c r="AO1042" s="12">
        <f t="shared" ca="1" si="154"/>
        <v>0</v>
      </c>
      <c r="AP1042" s="12">
        <f t="shared" ca="1" si="155"/>
        <v>0</v>
      </c>
      <c r="AQ1042" s="12">
        <f t="shared" ca="1" si="156"/>
        <v>0</v>
      </c>
      <c r="AR1042" s="12">
        <f t="shared" ca="1" si="157"/>
        <v>11.630172374307923</v>
      </c>
      <c r="AS1042" s="12">
        <f t="shared" ca="1" si="158"/>
        <v>0.34687626686362</v>
      </c>
      <c r="AT1042" s="12">
        <f t="shared" si="159"/>
        <v>0.33051887234241828</v>
      </c>
      <c r="AU1042" s="12">
        <f t="shared" si="160"/>
        <v>0</v>
      </c>
      <c r="AV1042" s="12"/>
      <c r="AW1042" s="12">
        <f ca="1">INDEX(I$10:I$6003,UsefulSeries!$I1036)</f>
        <v>2.9292758888455839E-2</v>
      </c>
      <c r="AX1042" s="12"/>
      <c r="AY1042" s="12"/>
      <c r="AZ1042" s="12">
        <f ca="1"/>
        <v>0.34687626686362</v>
      </c>
      <c r="BA1042" s="12"/>
      <c r="BB1042" s="12">
        <f t="shared" ca="1" si="161"/>
        <v>0.34687626686362</v>
      </c>
      <c r="BC1042" s="12"/>
      <c r="BD1042" s="38">
        <f ca="1"/>
        <v>2.9033312496020265E-2</v>
      </c>
    </row>
    <row r="1043" spans="1:56" x14ac:dyDescent="0.35">
      <c r="A1043" s="12">
        <v>0</v>
      </c>
      <c r="B1043" s="12">
        <v>0</v>
      </c>
      <c r="C1043" s="12">
        <v>0</v>
      </c>
      <c r="D1043" s="12">
        <v>0</v>
      </c>
      <c r="E1043" s="12">
        <f ca="1">-INDEX('Flow probs &amp; rates'!$P$5:$P$5999,UsefulSeries!$E1036,0)*(INDEX('Flow probs &amp; rates'!$Q$5:$Q$5999,UsefulSeries!$E1036,0))/INDEX('Flow probs &amp; rates'!$G$4:$G$5999,UsefulSeries!$E1036,0)</f>
        <v>-1.4594902283310491E-3</v>
      </c>
      <c r="F1043" s="12">
        <f ca="1">INDEX('Flow probs &amp; rates'!$Q$5:$Q$5999,UsefulSeries!$E1036,0)*(1-INDEX('Flow probs &amp; rates'!$Q$5:$Q$5999,UsefulSeries!$E1036,0))/INDEX('Flow probs &amp; rates'!$G$4:$G$5999,UsefulSeries!$E1036,0)</f>
        <v>5.8537847096190754E-2</v>
      </c>
      <c r="G1043" s="12"/>
      <c r="H1043" s="12"/>
      <c r="I1043" s="12">
        <f ca="1">INDEX('Flow probs &amp; rates'!$Q$5:$Q$5999,UsefulSeries!$E1036)</f>
        <v>2.0274230655188175E-2</v>
      </c>
      <c r="J1043" s="12"/>
      <c r="K1043" s="12"/>
      <c r="L1043" s="12">
        <f>INDEX('Flow probs &amp; rates'!$G$4:$G$5999,UsefulSeries!$E1036)</f>
        <v>0.33932211743094604</v>
      </c>
      <c r="M1043" s="12"/>
      <c r="N1043" s="12"/>
      <c r="O1043" s="12"/>
      <c r="P1043" s="12">
        <f ca="1"/>
        <v>0</v>
      </c>
      <c r="Q1043" s="12">
        <f ca="1"/>
        <v>0</v>
      </c>
      <c r="R1043" s="12">
        <f ca="1"/>
        <v>0</v>
      </c>
      <c r="S1043" s="12">
        <f ca="1"/>
        <v>0</v>
      </c>
      <c r="T1043" s="12">
        <f ca="1"/>
        <v>0.35519997014147425</v>
      </c>
      <c r="U1043" s="12">
        <f ca="1"/>
        <v>17.091821112611981</v>
      </c>
      <c r="V1043" s="12"/>
      <c r="W1043" s="12">
        <f ca="1">INDEX(P$11:P$6003,UsefulSeries!$I1036)</f>
        <v>0</v>
      </c>
      <c r="X1043" s="12">
        <f ca="1">INDEX(Q$11:Q$6003,UsefulSeries!$I1036)</f>
        <v>0</v>
      </c>
      <c r="Y1043" s="12">
        <f ca="1">INDEX(R$11:R$6003,UsefulSeries!$I1036)</f>
        <v>0</v>
      </c>
      <c r="Z1043" s="12">
        <f ca="1">INDEX(S$11:S$6003,UsefulSeries!$I1036)</f>
        <v>0</v>
      </c>
      <c r="AA1043" s="12">
        <f ca="1">INDEX(T$11:T$6003,UsefulSeries!$I1036)</f>
        <v>0.34687626686362</v>
      </c>
      <c r="AB1043" s="12">
        <f ca="1">INDEX(U$11:U$6003,UsefulSeries!$I1036)</f>
        <v>18.849323907362336</v>
      </c>
      <c r="AC1043" s="12">
        <f>INDEX( K$11:K$6003,UsefulSeries!$I1036)</f>
        <v>0</v>
      </c>
      <c r="AD1043" s="12">
        <f>INDEX(L$11:L$6003,UsefulSeries!$I1036)</f>
        <v>0.33051887234241828</v>
      </c>
      <c r="AE1043" s="12"/>
      <c r="AF1043" s="12"/>
      <c r="AG1043" s="12"/>
      <c r="AH1043" s="12"/>
      <c r="AI1043" s="12"/>
      <c r="AJ1043" s="12"/>
      <c r="AK1043" s="12"/>
      <c r="AL1043" s="12"/>
      <c r="AM1043" s="12"/>
      <c r="AN1043" s="12">
        <f t="shared" ca="1" si="153"/>
        <v>0</v>
      </c>
      <c r="AO1043" s="12">
        <f t="shared" ca="1" si="154"/>
        <v>0</v>
      </c>
      <c r="AP1043" s="12">
        <f t="shared" ca="1" si="155"/>
        <v>0</v>
      </c>
      <c r="AQ1043" s="12">
        <f t="shared" ca="1" si="156"/>
        <v>0</v>
      </c>
      <c r="AR1043" s="12">
        <f t="shared" ca="1" si="157"/>
        <v>0.34687626686362</v>
      </c>
      <c r="AS1043" s="12">
        <f t="shared" ca="1" si="158"/>
        <v>18.849323907362336</v>
      </c>
      <c r="AT1043" s="12">
        <f t="shared" si="159"/>
        <v>0</v>
      </c>
      <c r="AU1043" s="12">
        <f t="shared" si="160"/>
        <v>0.33051887234241828</v>
      </c>
      <c r="AV1043" s="12"/>
      <c r="AW1043" s="12">
        <f ca="1">INDEX(I$11:I$6003,UsefulSeries!$I1036)</f>
        <v>1.7863521560194478E-2</v>
      </c>
      <c r="AX1043" s="12"/>
      <c r="AY1043" s="12"/>
      <c r="AZ1043" s="12">
        <f ca="1"/>
        <v>0.34687626686362</v>
      </c>
      <c r="BA1043" s="12"/>
      <c r="BB1043" s="12">
        <f t="shared" ca="1" si="161"/>
        <v>0.34687626686362</v>
      </c>
      <c r="BC1043" s="12"/>
      <c r="BD1043" s="38">
        <f ca="1"/>
        <v>1.6369780676535859E-2</v>
      </c>
    </row>
    <row r="1044" spans="1:56" x14ac:dyDescent="0.35">
      <c r="A1044" s="12">
        <f ca="1">INDEX('Flow probs &amp; rates'!$K$5:$K$5999,UsefulSeries!$E1042,0)*(1-INDEX('Flow probs &amp; rates'!$K$5:$K$5999,UsefulSeries!$E1042,0))/INDEX('Flow probs &amp; rates'!$E$4:$E$5999,UsefulSeries!$E1042,0)</f>
        <v>1.9781025018354863E-2</v>
      </c>
      <c r="B1044" s="12">
        <f ca="1">-INDEX('Flow probs &amp; rates'!$K$5:$K$5999,UsefulSeries!$E1042,0)*(INDEX('Flow probs &amp; rates'!$L$5:$L$5999,UsefulSeries!$E1042,0))/INDEX('Flow probs &amp; rates'!$E$4:$E$5999,UsefulSeries!$E1042,0)</f>
        <v>-2.9666679626339556E-4</v>
      </c>
      <c r="C1044" s="12">
        <v>0</v>
      </c>
      <c r="D1044" s="12">
        <v>0</v>
      </c>
      <c r="E1044" s="12">
        <v>0</v>
      </c>
      <c r="F1044" s="12">
        <v>0</v>
      </c>
      <c r="G1044" s="12"/>
      <c r="H1044" s="12"/>
      <c r="I1044" s="12">
        <f ca="1">INDEX('Flow probs &amp; rates'!$K$5:$K$5999,UsefulSeries!$E1042)</f>
        <v>1.2512373728866254E-2</v>
      </c>
      <c r="J1044" s="12"/>
      <c r="K1044" s="12">
        <f>-INDEX('Flow probs &amp; rates'!$E$4:$E$5999,UsefulSeries!$E1042)</f>
        <v>-0.62462962465647964</v>
      </c>
      <c r="L1044" s="12">
        <f>INDEX('Flow probs &amp; rates'!$E$4:$E$5999,UsefulSeries!$E1042)</f>
        <v>0.62462962465647964</v>
      </c>
      <c r="M1044" s="12"/>
      <c r="N1044" s="12"/>
      <c r="O1044" s="12"/>
      <c r="P1044" s="12">
        <f t="array" aca="1" ref="P1044:U1049" ca="1">MINVERSE(A1044:F1049)</f>
        <v>50.563128612545491</v>
      </c>
      <c r="Q1044" s="12">
        <f ca="1"/>
        <v>0.64217530730263717</v>
      </c>
      <c r="R1044" s="12">
        <f ca="1"/>
        <v>0</v>
      </c>
      <c r="S1044" s="12">
        <f ca="1"/>
        <v>0</v>
      </c>
      <c r="T1044" s="12">
        <f ca="1"/>
        <v>0</v>
      </c>
      <c r="U1044" s="12">
        <f ca="1"/>
        <v>0</v>
      </c>
      <c r="V1044" s="12"/>
      <c r="W1044" s="12"/>
      <c r="X1044" s="12"/>
      <c r="Y1044" s="12"/>
      <c r="Z1044" s="12"/>
      <c r="AA1044" s="12"/>
      <c r="AB1044" s="12"/>
      <c r="AC1044" s="12"/>
      <c r="AD1044" s="12"/>
      <c r="AE1044" s="12">
        <f t="array" ref="AE1044:AJ1045">TRANSPOSE(AC1038:AD1043)</f>
        <v>-0.64307389716212415</v>
      </c>
      <c r="AF1044" s="12">
        <v>-0.64307389716212415</v>
      </c>
      <c r="AG1044" s="12">
        <v>2.6407230495457526E-2</v>
      </c>
      <c r="AH1044" s="12">
        <v>0</v>
      </c>
      <c r="AI1044" s="12">
        <v>0.33051887234241828</v>
      </c>
      <c r="AJ1044" s="12">
        <v>0</v>
      </c>
      <c r="AK1044" s="12"/>
      <c r="AL1044" s="12"/>
      <c r="AM1044" s="12"/>
      <c r="AN1044" s="12">
        <f t="shared" si="153"/>
        <v>-0.64307389716212415</v>
      </c>
      <c r="AO1044" s="12">
        <f t="shared" si="154"/>
        <v>-0.64307389716212415</v>
      </c>
      <c r="AP1044" s="12">
        <f t="shared" si="155"/>
        <v>2.6407230495457526E-2</v>
      </c>
      <c r="AQ1044" s="12">
        <f t="shared" si="156"/>
        <v>0</v>
      </c>
      <c r="AR1044" s="12">
        <f t="shared" si="157"/>
        <v>0.33051887234241828</v>
      </c>
      <c r="AS1044" s="12">
        <f t="shared" si="158"/>
        <v>0</v>
      </c>
      <c r="AT1044" s="12">
        <f t="shared" si="159"/>
        <v>0</v>
      </c>
      <c r="AU1044" s="12">
        <f t="shared" si="160"/>
        <v>0</v>
      </c>
      <c r="AV1044" s="12"/>
      <c r="AW1044" s="12"/>
      <c r="AX1044" s="12">
        <f>INDEX($N$6:$N$6003,UsefulSeries!$K1036)</f>
        <v>7.764602881883409E-4</v>
      </c>
      <c r="AY1044" s="12"/>
      <c r="AZ1044" s="12"/>
      <c r="BA1044" s="12"/>
      <c r="BB1044" s="12">
        <f t="shared" si="161"/>
        <v>7.764602881883409E-4</v>
      </c>
      <c r="BC1044" s="12"/>
      <c r="BD1044" s="38">
        <f ca="1"/>
        <v>1.0696967172392746E-2</v>
      </c>
    </row>
    <row r="1045" spans="1:56" x14ac:dyDescent="0.35">
      <c r="A1045" s="12">
        <f ca="1">-INDEX('Flow probs &amp; rates'!$K$5:$K$5999,UsefulSeries!$E1042,0)*(INDEX('Flow probs &amp; rates'!$L$5:$L$5999,UsefulSeries!$E1042,0))/INDEX('Flow probs &amp; rates'!$E$4:$E$5999,UsefulSeries!$E1042,0)</f>
        <v>-2.9666679626339556E-4</v>
      </c>
      <c r="B1045" s="12">
        <f ca="1">INDEX('Flow probs &amp; rates'!$L$5:$L$5999,UsefulSeries!$E1042,0)*(1-INDEX('Flow probs &amp; rates'!$L$5:$L$5999,UsefulSeries!$E1042,0))/INDEX('Flow probs &amp; rates'!$E$4:$E$5999,UsefulSeries!$E1042,0)</f>
        <v>2.3358732738486748E-2</v>
      </c>
      <c r="C1045" s="12">
        <v>0</v>
      </c>
      <c r="D1045" s="12">
        <v>0</v>
      </c>
      <c r="E1045" s="12">
        <v>0</v>
      </c>
      <c r="F1045" s="12">
        <v>0</v>
      </c>
      <c r="G1045" s="12"/>
      <c r="H1045" s="12"/>
      <c r="I1045" s="12">
        <f ca="1">INDEX('Flow probs &amp; rates'!$L$5:$L$5999,UsefulSeries!$E1042)</f>
        <v>1.4809889283480964E-2</v>
      </c>
      <c r="J1045" s="12"/>
      <c r="K1045" s="12">
        <f>-INDEX('Flow probs &amp; rates'!$E$4:$E$5999,UsefulSeries!$E1042)</f>
        <v>-0.62462962465647964</v>
      </c>
      <c r="L1045" s="12"/>
      <c r="M1045" s="12"/>
      <c r="N1045" s="12"/>
      <c r="O1045" s="12"/>
      <c r="P1045" s="12">
        <f ca="1"/>
        <v>0.64217530730263717</v>
      </c>
      <c r="Q1045" s="12">
        <f ca="1"/>
        <v>42.818697541887815</v>
      </c>
      <c r="R1045" s="12">
        <f ca="1"/>
        <v>0</v>
      </c>
      <c r="S1045" s="12">
        <f ca="1"/>
        <v>0</v>
      </c>
      <c r="T1045" s="12">
        <f ca="1"/>
        <v>0</v>
      </c>
      <c r="U1045" s="12">
        <f ca="1"/>
        <v>0</v>
      </c>
      <c r="V1045" s="12"/>
      <c r="W1045" s="12"/>
      <c r="X1045" s="12"/>
      <c r="Y1045" s="12"/>
      <c r="Z1045" s="12"/>
      <c r="AA1045" s="12"/>
      <c r="AB1045" s="12"/>
      <c r="AC1045" s="12"/>
      <c r="AD1045" s="12"/>
      <c r="AE1045" s="12">
        <v>0.64307389716212415</v>
      </c>
      <c r="AF1045" s="12">
        <v>0</v>
      </c>
      <c r="AG1045" s="12">
        <v>-2.6407230495457526E-2</v>
      </c>
      <c r="AH1045" s="12">
        <v>-2.6407230495457526E-2</v>
      </c>
      <c r="AI1045" s="12">
        <v>0</v>
      </c>
      <c r="AJ1045" s="12">
        <v>0.33051887234241828</v>
      </c>
      <c r="AK1045" s="12"/>
      <c r="AL1045" s="12"/>
      <c r="AM1045" s="12"/>
      <c r="AN1045" s="12">
        <f t="shared" si="153"/>
        <v>0.64307389716212415</v>
      </c>
      <c r="AO1045" s="12">
        <f t="shared" si="154"/>
        <v>0</v>
      </c>
      <c r="AP1045" s="12">
        <f t="shared" si="155"/>
        <v>-2.6407230495457526E-2</v>
      </c>
      <c r="AQ1045" s="12">
        <f t="shared" si="156"/>
        <v>-2.6407230495457526E-2</v>
      </c>
      <c r="AR1045" s="12">
        <f t="shared" si="157"/>
        <v>0</v>
      </c>
      <c r="AS1045" s="12">
        <f t="shared" si="158"/>
        <v>0.33051887234241828</v>
      </c>
      <c r="AT1045" s="12">
        <f t="shared" si="159"/>
        <v>0</v>
      </c>
      <c r="AU1045" s="12">
        <f t="shared" si="160"/>
        <v>0</v>
      </c>
      <c r="AV1045" s="12"/>
      <c r="AW1045" s="12"/>
      <c r="AX1045" s="12">
        <f>INDEX('Margin error adjustment'!N$7:N$6003,UsefulSeries!$K1036)</f>
        <v>-4.7609280500758577E-5</v>
      </c>
      <c r="AY1045" s="12"/>
      <c r="AZ1045" s="12"/>
      <c r="BA1045" s="12"/>
      <c r="BB1045" s="12">
        <f t="shared" si="161"/>
        <v>-4.7609280500758577E-5</v>
      </c>
      <c r="BC1045" s="12"/>
      <c r="BD1045" s="38">
        <f ca="1"/>
        <v>8.5459572537048001E-2</v>
      </c>
    </row>
    <row r="1046" spans="1:56" x14ac:dyDescent="0.35">
      <c r="A1046" s="12">
        <v>0</v>
      </c>
      <c r="B1046" s="12">
        <v>0</v>
      </c>
      <c r="C1046" s="12">
        <f ca="1">INDEX('Flow probs &amp; rates'!$M$5:$M$5999,UsefulSeries!$E1042,0)*(1-INDEX('Flow probs &amp; rates'!$M$5:$M$5999,UsefulSeries!$E1042,0))/INDEX('Flow probs &amp; rates'!$F$4:$F$5999,UsefulSeries!$E1042,0)</f>
        <v>4.9240435723746785</v>
      </c>
      <c r="D1046" s="12">
        <f ca="1">-INDEX('Flow probs &amp; rates'!$M$5:$M$5999,UsefulSeries!$E1042,0)*(INDEX('Flow probs &amp; rates'!$O$5:$O$5999,UsefulSeries!$E1042,0))/INDEX('Flow probs &amp; rates'!$F$4:$F$5999,UsefulSeries!$E1042,0)</f>
        <v>-1.0324199301794019</v>
      </c>
      <c r="E1046" s="12">
        <v>0</v>
      </c>
      <c r="F1046" s="12">
        <v>0</v>
      </c>
      <c r="G1046" s="12"/>
      <c r="H1046" s="12"/>
      <c r="I1046" s="12">
        <f ca="1">INDEX('Flow probs &amp; rates'!$M$5:$M$5999,UsefulSeries!$E1042)</f>
        <v>0.23412593822091321</v>
      </c>
      <c r="J1046" s="12"/>
      <c r="K1046" s="12">
        <f>INDEX('Flow probs &amp; rates'!$F$4:$F$5999,UsefulSeries!$E1042)</f>
        <v>3.6415393291618553E-2</v>
      </c>
      <c r="L1046" s="12">
        <f>-INDEX('Flow probs &amp; rates'!$F$4:$F$5999,UsefulSeries!$E1042)</f>
        <v>-3.6415393291618553E-2</v>
      </c>
      <c r="M1046" s="12"/>
      <c r="N1046" s="12"/>
      <c r="O1046" s="12"/>
      <c r="P1046" s="12">
        <f ca="1"/>
        <v>0</v>
      </c>
      <c r="Q1046" s="12">
        <f ca="1"/>
        <v>0</v>
      </c>
      <c r="R1046" s="12">
        <f ca="1"/>
        <v>0.21569913466030985</v>
      </c>
      <c r="S1046" s="12">
        <f ca="1"/>
        <v>6.0161505774191999E-2</v>
      </c>
      <c r="T1046" s="12">
        <f ca="1"/>
        <v>0</v>
      </c>
      <c r="U1046" s="12">
        <f ca="1"/>
        <v>0</v>
      </c>
      <c r="V1046" s="12"/>
      <c r="W1046" s="12">
        <f ca="1">INDEX(P$6:P$6003,UsefulSeries!$I1044)</f>
        <v>54.784876780883629</v>
      </c>
      <c r="X1046" s="12">
        <f ca="1">INDEX(Q$6:Q$6003,UsefulSeries!$I1044)</f>
        <v>0.66186624072587441</v>
      </c>
      <c r="Y1046" s="12">
        <f ca="1">INDEX(R$6:R$6003,UsefulSeries!$I1044)</f>
        <v>0</v>
      </c>
      <c r="Z1046" s="12">
        <f ca="1">INDEX(S$6:S$6003,UsefulSeries!$I1044)</f>
        <v>0</v>
      </c>
      <c r="AA1046" s="12">
        <f ca="1">INDEX(T$6:T$6003,UsefulSeries!$I1044)</f>
        <v>0</v>
      </c>
      <c r="AB1046" s="12">
        <f ca="1">INDEX(U$6:U$6003,UsefulSeries!$I1044)</f>
        <v>0</v>
      </c>
      <c r="AC1046" s="12">
        <f>INDEX( K$6:K$6003,UsefulSeries!$I1044)</f>
        <v>-0.64385035745031249</v>
      </c>
      <c r="AD1046" s="12">
        <f>INDEX(L$6:L$6003,UsefulSeries!$I1044)</f>
        <v>0.64385035745031249</v>
      </c>
      <c r="AE1046" s="12"/>
      <c r="AF1046" s="12"/>
      <c r="AG1046" s="12"/>
      <c r="AH1046" s="12"/>
      <c r="AI1046" s="12"/>
      <c r="AJ1046" s="12"/>
      <c r="AK1046" s="12"/>
      <c r="AL1046" s="12"/>
      <c r="AM1046" s="12"/>
      <c r="AN1046" s="12">
        <f t="shared" ca="1" si="153"/>
        <v>54.784876780883629</v>
      </c>
      <c r="AO1046" s="12">
        <f t="shared" ca="1" si="154"/>
        <v>0.66186624072587441</v>
      </c>
      <c r="AP1046" s="12">
        <f t="shared" ca="1" si="155"/>
        <v>0</v>
      </c>
      <c r="AQ1046" s="12">
        <f t="shared" ca="1" si="156"/>
        <v>0</v>
      </c>
      <c r="AR1046" s="12">
        <f t="shared" ca="1" si="157"/>
        <v>0</v>
      </c>
      <c r="AS1046" s="12">
        <f t="shared" ca="1" si="158"/>
        <v>0</v>
      </c>
      <c r="AT1046" s="12">
        <f t="shared" si="159"/>
        <v>-0.64385035745031249</v>
      </c>
      <c r="AU1046" s="12">
        <f t="shared" si="160"/>
        <v>0.64385035745031249</v>
      </c>
      <c r="AV1046" s="12"/>
      <c r="AW1046" s="12">
        <f ca="1">INDEX(I$6:I$6003,UsefulSeries!$I1044)</f>
        <v>1.1896055873916947E-2</v>
      </c>
      <c r="AX1046" s="12"/>
      <c r="AY1046" s="12"/>
      <c r="AZ1046" s="12">
        <f t="array" aca="1" ref="AZ1046:AZ1051" ca="1">MMULT(W1046:AB1051,AW1046:AW1051)</f>
        <v>0.66186624072587441</v>
      </c>
      <c r="BA1046" s="12"/>
      <c r="BB1046" s="12">
        <f t="shared" ca="1" si="161"/>
        <v>0.66186624072587441</v>
      </c>
      <c r="BC1046" s="12"/>
      <c r="BD1046" s="38">
        <f t="array" aca="1" ref="BD1046:BD1053" ca="1">MMULT(MINVERSE(AN1046:AU1053),BB1046:BB1053)</f>
        <v>1.1683350138287439E-2</v>
      </c>
    </row>
    <row r="1047" spans="1:56" x14ac:dyDescent="0.35">
      <c r="A1047" s="12">
        <v>0</v>
      </c>
      <c r="B1047" s="12">
        <v>0</v>
      </c>
      <c r="C1047" s="12">
        <f ca="1">-INDEX('Flow probs &amp; rates'!$M$5:$M$5999,UsefulSeries!$E1042,0)*(INDEX('Flow probs &amp; rates'!$O$5:$O$5999,UsefulSeries!$E1042,0))/INDEX('Flow probs &amp; rates'!$F$4:$F$5999,UsefulSeries!$E1042,0)</f>
        <v>-1.0324199301794019</v>
      </c>
      <c r="D1047" s="12">
        <f ca="1">INDEX('Flow probs &amp; rates'!$O$5:$O$5999,UsefulSeries!$E1042,0)*(1-INDEX('Flow probs &amp; rates'!$O$5:$O$5999,UsefulSeries!$E1042,0))/INDEX('Flow probs &amp; rates'!$F$4:$F$5999,UsefulSeries!$E1042,0)</f>
        <v>3.7015710075741604</v>
      </c>
      <c r="E1047" s="12">
        <v>0</v>
      </c>
      <c r="F1047" s="12">
        <v>0</v>
      </c>
      <c r="G1047" s="12"/>
      <c r="H1047" s="12"/>
      <c r="I1047" s="12">
        <f ca="1">INDEX('Flow probs &amp; rates'!$O$5:$O$5999,UsefulSeries!$E1042)</f>
        <v>0.16058014795487552</v>
      </c>
      <c r="J1047" s="12"/>
      <c r="K1047" s="12"/>
      <c r="L1047" s="12">
        <f>-INDEX('Flow probs &amp; rates'!$F$4:$F$5999,UsefulSeries!$E1042)</f>
        <v>-3.6415393291618553E-2</v>
      </c>
      <c r="M1047" s="12"/>
      <c r="N1047" s="12"/>
      <c r="O1047" s="12"/>
      <c r="P1047" s="12">
        <f ca="1"/>
        <v>0</v>
      </c>
      <c r="Q1047" s="12">
        <f ca="1"/>
        <v>0</v>
      </c>
      <c r="R1047" s="12">
        <f ca="1"/>
        <v>6.0161505774191985E-2</v>
      </c>
      <c r="S1047" s="12">
        <f ca="1"/>
        <v>0.28693544860211623</v>
      </c>
      <c r="T1047" s="12">
        <f ca="1"/>
        <v>0</v>
      </c>
      <c r="U1047" s="12">
        <f ca="1"/>
        <v>0</v>
      </c>
      <c r="V1047" s="12"/>
      <c r="W1047" s="12">
        <f ca="1">INDEX(P$7:P$6003,UsefulSeries!$I1044)</f>
        <v>0.66186624072587441</v>
      </c>
      <c r="X1047" s="12">
        <f ca="1">INDEX(Q$7:Q$6003,UsefulSeries!$I1044)</f>
        <v>42.678314692406374</v>
      </c>
      <c r="Y1047" s="12">
        <f ca="1">INDEX(R$7:R$6003,UsefulSeries!$I1044)</f>
        <v>0</v>
      </c>
      <c r="Z1047" s="12">
        <f ca="1">INDEX(S$7:S$6003,UsefulSeries!$I1044)</f>
        <v>0</v>
      </c>
      <c r="AA1047" s="12">
        <f ca="1">INDEX(T$7:T$6003,UsefulSeries!$I1044)</f>
        <v>0</v>
      </c>
      <c r="AB1047" s="12">
        <f ca="1">INDEX(U$7:U$6003,UsefulSeries!$I1044)</f>
        <v>0</v>
      </c>
      <c r="AC1047" s="12">
        <f>INDEX( K$7:K$6003,UsefulSeries!$I1044,1)</f>
        <v>-0.64385035745031249</v>
      </c>
      <c r="AD1047" s="12">
        <f>INDEX(L$7:L$6003,UsefulSeries!$I1044,1)</f>
        <v>0</v>
      </c>
      <c r="AE1047" s="12"/>
      <c r="AF1047" s="12"/>
      <c r="AG1047" s="12"/>
      <c r="AH1047" s="12"/>
      <c r="AI1047" s="12"/>
      <c r="AJ1047" s="12"/>
      <c r="AK1047" s="12"/>
      <c r="AL1047" s="12"/>
      <c r="AM1047" s="12"/>
      <c r="AN1047" s="12">
        <f t="shared" ca="1" si="153"/>
        <v>0.66186624072587441</v>
      </c>
      <c r="AO1047" s="12">
        <f t="shared" ca="1" si="154"/>
        <v>42.678314692406374</v>
      </c>
      <c r="AP1047" s="12">
        <f t="shared" ca="1" si="155"/>
        <v>0</v>
      </c>
      <c r="AQ1047" s="12">
        <f t="shared" ca="1" si="156"/>
        <v>0</v>
      </c>
      <c r="AR1047" s="12">
        <f t="shared" ca="1" si="157"/>
        <v>0</v>
      </c>
      <c r="AS1047" s="12">
        <f t="shared" ca="1" si="158"/>
        <v>0</v>
      </c>
      <c r="AT1047" s="12">
        <f t="shared" si="159"/>
        <v>-0.64385035745031249</v>
      </c>
      <c r="AU1047" s="12">
        <f t="shared" si="160"/>
        <v>0</v>
      </c>
      <c r="AV1047" s="12"/>
      <c r="AW1047" s="12">
        <f ca="1">INDEX(I$7:I$6003,UsefulSeries!$I1044)</f>
        <v>1.5323769170798654E-2</v>
      </c>
      <c r="AX1047" s="12"/>
      <c r="AY1047" s="12"/>
      <c r="AZ1047" s="12">
        <f ca="1"/>
        <v>0.66186624072587441</v>
      </c>
      <c r="BA1047" s="12"/>
      <c r="BB1047" s="12">
        <f t="shared" ca="1" si="161"/>
        <v>0.66186624072587441</v>
      </c>
      <c r="BC1047" s="12"/>
      <c r="BD1047" s="38">
        <f ca="1"/>
        <v>1.5020134960151466E-2</v>
      </c>
    </row>
    <row r="1048" spans="1:56" x14ac:dyDescent="0.35">
      <c r="A1048" s="12">
        <v>0</v>
      </c>
      <c r="B1048" s="12">
        <v>0</v>
      </c>
      <c r="C1048" s="12">
        <v>0</v>
      </c>
      <c r="D1048" s="12">
        <v>0</v>
      </c>
      <c r="E1048" s="12">
        <f ca="1">INDEX('Flow probs &amp; rates'!$P$5:$P$5999,UsefulSeries!$E1042,0)*(1-INDEX('Flow probs &amp; rates'!$P$5:$P$5999,UsefulSeries!$E1042,0))/INDEX('Flow probs &amp; rates'!$G$4:$G$5999,UsefulSeries!$E1042,0)</f>
        <v>7.041847650578488E-2</v>
      </c>
      <c r="F1048" s="12">
        <f ca="1">-INDEX('Flow probs &amp; rates'!$P$5:$P$5999,UsefulSeries!$E1042,0)*(INDEX('Flow probs &amp; rates'!$Q$5:$Q$5999,UsefulSeries!$E1042,0))/INDEX('Flow probs &amp; rates'!$G$4:$G$5999,UsefulSeries!$E1042,0)</f>
        <v>-1.5009268756238801E-3</v>
      </c>
      <c r="G1048" s="12"/>
      <c r="H1048" s="12"/>
      <c r="I1048" s="12">
        <f ca="1">INDEX('Flow probs &amp; rates'!$P$5:$P$5999,UsefulSeries!$E1042)</f>
        <v>2.4467344381209271E-2</v>
      </c>
      <c r="J1048" s="12"/>
      <c r="K1048" s="12">
        <f>INDEX('Flow probs &amp; rates'!$G$4:$G$5999,UsefulSeries!$E1042)</f>
        <v>0.33895498205190178</v>
      </c>
      <c r="L1048" s="12"/>
      <c r="M1048" s="12"/>
      <c r="N1048" s="12"/>
      <c r="O1048" s="12"/>
      <c r="P1048" s="12">
        <f ca="1"/>
        <v>0</v>
      </c>
      <c r="Q1048" s="12">
        <f ca="1"/>
        <v>0</v>
      </c>
      <c r="R1048" s="12">
        <f ca="1"/>
        <v>0</v>
      </c>
      <c r="S1048" s="12">
        <f ca="1"/>
        <v>0</v>
      </c>
      <c r="T1048" s="12">
        <f ca="1"/>
        <v>14.20838555226354</v>
      </c>
      <c r="U1048" s="12">
        <f ca="1"/>
        <v>0.35502342309775631</v>
      </c>
      <c r="V1048" s="12"/>
      <c r="W1048" s="12">
        <f ca="1">INDEX(P$8:P$6003,UsefulSeries!$I1044)</f>
        <v>0</v>
      </c>
      <c r="X1048" s="12">
        <f ca="1">INDEX(Q$8:Q$6003,UsefulSeries!$I1044)</f>
        <v>0</v>
      </c>
      <c r="Y1048" s="12">
        <f ca="1">INDEX(R$8:R$6003,UsefulSeries!$I1044)</f>
        <v>0.14091610264448956</v>
      </c>
      <c r="Z1048" s="12">
        <f ca="1">INDEX(S$8:S$6003,UsefulSeries!$I1044)</f>
        <v>4.7693662953537393E-2</v>
      </c>
      <c r="AA1048" s="12">
        <f ca="1">INDEX(T$8:T$6003,UsefulSeries!$I1044)</f>
        <v>0</v>
      </c>
      <c r="AB1048" s="12">
        <f ca="1">INDEX(U$8:U$6003,UsefulSeries!$I1044)</f>
        <v>0</v>
      </c>
      <c r="AC1048" s="12">
        <f>INDEX( K$8:K$6003,UsefulSeries!$I1044)</f>
        <v>2.6359621214956767E-2</v>
      </c>
      <c r="AD1048" s="12">
        <f>INDEX(L$8:L$6003,UsefulSeries!$I1044)</f>
        <v>-2.6359621214956767E-2</v>
      </c>
      <c r="AE1048" s="12"/>
      <c r="AF1048" s="12"/>
      <c r="AG1048" s="12"/>
      <c r="AH1048" s="12"/>
      <c r="AI1048" s="12"/>
      <c r="AJ1048" s="12"/>
      <c r="AK1048" s="12"/>
      <c r="AL1048" s="12"/>
      <c r="AM1048" s="12"/>
      <c r="AN1048" s="12">
        <f t="shared" ca="1" si="153"/>
        <v>0</v>
      </c>
      <c r="AO1048" s="12">
        <f t="shared" ca="1" si="154"/>
        <v>0</v>
      </c>
      <c r="AP1048" s="12">
        <f t="shared" ca="1" si="155"/>
        <v>0.14091610264448956</v>
      </c>
      <c r="AQ1048" s="12">
        <f t="shared" ca="1" si="156"/>
        <v>4.7693662953537393E-2</v>
      </c>
      <c r="AR1048" s="12">
        <f t="shared" ca="1" si="157"/>
        <v>0</v>
      </c>
      <c r="AS1048" s="12">
        <f t="shared" ca="1" si="158"/>
        <v>0</v>
      </c>
      <c r="AT1048" s="12">
        <f t="shared" si="159"/>
        <v>2.6359621214956767E-2</v>
      </c>
      <c r="AU1048" s="12">
        <f t="shared" si="160"/>
        <v>-2.6359621214956767E-2</v>
      </c>
      <c r="AV1048" s="12"/>
      <c r="AW1048" s="12">
        <f ca="1">INDEX(I$8:I$6003,UsefulSeries!$I1044)</f>
        <v>0.28276047379089492</v>
      </c>
      <c r="AX1048" s="12"/>
      <c r="AY1048" s="12"/>
      <c r="AZ1048" s="12">
        <f ca="1"/>
        <v>4.7693662953537393E-2</v>
      </c>
      <c r="BA1048" s="12"/>
      <c r="BB1048" s="12">
        <f t="shared" ca="1" si="161"/>
        <v>4.7693662953537393E-2</v>
      </c>
      <c r="BC1048" s="12"/>
      <c r="BD1048" s="38">
        <f ca="1"/>
        <v>0.28658438114983381</v>
      </c>
    </row>
    <row r="1049" spans="1:56" x14ac:dyDescent="0.35">
      <c r="A1049" s="12">
        <v>0</v>
      </c>
      <c r="B1049" s="12">
        <v>0</v>
      </c>
      <c r="C1049" s="12">
        <v>0</v>
      </c>
      <c r="D1049" s="12">
        <v>0</v>
      </c>
      <c r="E1049" s="12">
        <f ca="1">-INDEX('Flow probs &amp; rates'!$P$5:$P$5999,UsefulSeries!$E1042,0)*(INDEX('Flow probs &amp; rates'!$Q$5:$Q$5999,UsefulSeries!$E1042,0))/INDEX('Flow probs &amp; rates'!$G$4:$G$5999,UsefulSeries!$E1042,0)</f>
        <v>-1.5009268756238801E-3</v>
      </c>
      <c r="F1049" s="12">
        <f ca="1">INDEX('Flow probs &amp; rates'!$Q$5:$Q$5999,UsefulSeries!$E1042,0)*(1-INDEX('Flow probs &amp; rates'!$Q$5:$Q$5999,UsefulSeries!$E1042,0))/INDEX('Flow probs &amp; rates'!$G$4:$G$5999,UsefulSeries!$E1042,0)</f>
        <v>6.0068565472499287E-2</v>
      </c>
      <c r="G1049" s="12"/>
      <c r="H1049" s="12"/>
      <c r="I1049" s="12">
        <f ca="1">INDEX('Flow probs &amp; rates'!$Q$5:$Q$5999,UsefulSeries!$E1042)</f>
        <v>2.0792883537414986E-2</v>
      </c>
      <c r="J1049" s="12"/>
      <c r="K1049" s="12"/>
      <c r="L1049" s="12">
        <f>INDEX('Flow probs &amp; rates'!$G$4:$G$5999,UsefulSeries!$E1042)</f>
        <v>0.33895498205190178</v>
      </c>
      <c r="M1049" s="12"/>
      <c r="N1049" s="12"/>
      <c r="O1049" s="12"/>
      <c r="P1049" s="12">
        <f ca="1"/>
        <v>0</v>
      </c>
      <c r="Q1049" s="12">
        <f ca="1"/>
        <v>0</v>
      </c>
      <c r="R1049" s="12">
        <f ca="1"/>
        <v>0</v>
      </c>
      <c r="S1049" s="12">
        <f ca="1"/>
        <v>0</v>
      </c>
      <c r="T1049" s="12">
        <f ca="1"/>
        <v>0.35502342309775636</v>
      </c>
      <c r="U1049" s="12">
        <f ca="1"/>
        <v>16.656513374791167</v>
      </c>
      <c r="V1049" s="12"/>
      <c r="W1049" s="12">
        <f ca="1">INDEX(P$9:P$6003,UsefulSeries!$I1044)</f>
        <v>0</v>
      </c>
      <c r="X1049" s="12">
        <f ca="1">INDEX(Q$9:Q$6003,UsefulSeries!$I1044)</f>
        <v>0</v>
      </c>
      <c r="Y1049" s="12">
        <f ca="1">INDEX(R$9:R$6003,UsefulSeries!$I1044)</f>
        <v>4.7693662953537393E-2</v>
      </c>
      <c r="Z1049" s="12">
        <f ca="1">INDEX(S$9:S$6003,UsefulSeries!$I1044)</f>
        <v>0.20788242684143679</v>
      </c>
      <c r="AA1049" s="12">
        <f ca="1">INDEX(T$9:T$6003,UsefulSeries!$I1044)</f>
        <v>0</v>
      </c>
      <c r="AB1049" s="12">
        <f ca="1">INDEX(U$9:U$6003,UsefulSeries!$I1044)</f>
        <v>0</v>
      </c>
      <c r="AC1049" s="12">
        <f>INDEX( K$9:K$6003,UsefulSeries!$I1044)</f>
        <v>0</v>
      </c>
      <c r="AD1049" s="12">
        <f>INDEX(L$9:L$6003,UsefulSeries!$I1044)</f>
        <v>-2.6359621214956767E-2</v>
      </c>
      <c r="AE1049" s="12"/>
      <c r="AF1049" s="12"/>
      <c r="AG1049" s="12"/>
      <c r="AH1049" s="12"/>
      <c r="AI1049" s="12"/>
      <c r="AJ1049" s="12"/>
      <c r="AK1049" s="12"/>
      <c r="AL1049" s="12"/>
      <c r="AM1049" s="12"/>
      <c r="AN1049" s="12">
        <f t="shared" ca="1" si="153"/>
        <v>0</v>
      </c>
      <c r="AO1049" s="12">
        <f t="shared" ca="1" si="154"/>
        <v>0</v>
      </c>
      <c r="AP1049" s="12">
        <f t="shared" ca="1" si="155"/>
        <v>4.7693662953537393E-2</v>
      </c>
      <c r="AQ1049" s="12">
        <f t="shared" ca="1" si="156"/>
        <v>0.20788242684143679</v>
      </c>
      <c r="AR1049" s="12">
        <f t="shared" ca="1" si="157"/>
        <v>0</v>
      </c>
      <c r="AS1049" s="12">
        <f t="shared" ca="1" si="158"/>
        <v>0</v>
      </c>
      <c r="AT1049" s="12">
        <f t="shared" si="159"/>
        <v>0</v>
      </c>
      <c r="AU1049" s="12">
        <f t="shared" si="160"/>
        <v>-2.6359621214956767E-2</v>
      </c>
      <c r="AV1049" s="12"/>
      <c r="AW1049" s="12">
        <f ca="1">INDEX(I$9:I$6003,UsefulSeries!$I1044)</f>
        <v>0.16455349660731083</v>
      </c>
      <c r="AX1049" s="12"/>
      <c r="AY1049" s="12"/>
      <c r="AZ1049" s="12">
        <f ca="1"/>
        <v>4.7693662953537393E-2</v>
      </c>
      <c r="BA1049" s="12"/>
      <c r="BB1049" s="12">
        <f t="shared" ca="1" si="161"/>
        <v>4.7693662953537393E-2</v>
      </c>
      <c r="BC1049" s="12"/>
      <c r="BD1049" s="38">
        <f ca="1"/>
        <v>0.16343093039283493</v>
      </c>
    </row>
    <row r="1050" spans="1:56" x14ac:dyDescent="0.35">
      <c r="A1050" s="12">
        <f ca="1">INDEX('Flow probs &amp; rates'!$K$5:$K$5999,UsefulSeries!$E1048,0)*(1-INDEX('Flow probs &amp; rates'!$K$5:$K$5999,UsefulSeries!$E1048,0))/INDEX('Flow probs &amp; rates'!$E$4:$E$5999,UsefulSeries!$E1048,0)</f>
        <v>1.9553108108935357E-2</v>
      </c>
      <c r="B1050" s="12">
        <f ca="1">-INDEX('Flow probs &amp; rates'!$K$5:$K$5999,UsefulSeries!$E1048,0)*(INDEX('Flow probs &amp; rates'!$L$5:$L$5999,UsefulSeries!$E1048,0))/INDEX('Flow probs &amp; rates'!$E$4:$E$5999,UsefulSeries!$E1048,0)</f>
        <v>-2.8700910377000904E-4</v>
      </c>
      <c r="C1050" s="12">
        <v>0</v>
      </c>
      <c r="D1050" s="12">
        <v>0</v>
      </c>
      <c r="E1050" s="12">
        <v>0</v>
      </c>
      <c r="F1050" s="12">
        <v>0</v>
      </c>
      <c r="G1050" s="12"/>
      <c r="H1050" s="12"/>
      <c r="I1050" s="12">
        <f ca="1">INDEX('Flow probs &amp; rates'!$K$5:$K$5999,UsefulSeries!$E1048)</f>
        <v>1.2353680859049377E-2</v>
      </c>
      <c r="J1050" s="12"/>
      <c r="K1050" s="12">
        <f>-INDEX('Flow probs &amp; rates'!$E$4:$E$5999,UsefulSeries!$E1048)</f>
        <v>-0.62399631610007333</v>
      </c>
      <c r="L1050" s="12">
        <f>INDEX('Flow probs &amp; rates'!$E$4:$E$5999,UsefulSeries!$E1048)</f>
        <v>0.62399631610007333</v>
      </c>
      <c r="M1050" s="12"/>
      <c r="N1050" s="12"/>
      <c r="O1050" s="12"/>
      <c r="P1050" s="12">
        <f t="array" aca="1" ref="P1050:U1055" ca="1">MINVERSE(A1050:F1055)</f>
        <v>51.15217634511842</v>
      </c>
      <c r="Q1050" s="12">
        <f ca="1"/>
        <v>0.64121340058188681</v>
      </c>
      <c r="R1050" s="12">
        <f ca="1"/>
        <v>0</v>
      </c>
      <c r="S1050" s="12">
        <f ca="1"/>
        <v>0</v>
      </c>
      <c r="T1050" s="12">
        <f ca="1"/>
        <v>0</v>
      </c>
      <c r="U1050" s="12">
        <f ca="1"/>
        <v>0</v>
      </c>
      <c r="V1050" s="12"/>
      <c r="W1050" s="12">
        <f ca="1">INDEX(P$10:P$6003,UsefulSeries!$I1044)</f>
        <v>0</v>
      </c>
      <c r="X1050" s="12">
        <f ca="1">INDEX(Q$10:Q$6003,UsefulSeries!$I1044)</f>
        <v>0</v>
      </c>
      <c r="Y1050" s="12">
        <f ca="1">INDEX(R$10:R$6003,UsefulSeries!$I1044)</f>
        <v>0</v>
      </c>
      <c r="Z1050" s="12">
        <f ca="1">INDEX(S$10:S$6003,UsefulSeries!$I1044)</f>
        <v>0</v>
      </c>
      <c r="AA1050" s="12">
        <f ca="1">INDEX(T$10:T$6003,UsefulSeries!$I1044)</f>
        <v>11.498321839448884</v>
      </c>
      <c r="AB1050" s="12">
        <f ca="1">INDEX(U$10:U$6003,UsefulSeries!$I1044)</f>
        <v>0.34647840614880154</v>
      </c>
      <c r="AC1050" s="12">
        <f>INDEX( K$10:K$6003,UsefulSeries!$I1044)</f>
        <v>0.32979002133473068</v>
      </c>
      <c r="AD1050" s="12">
        <f>INDEX(L$10:L$6003,UsefulSeries!$I1044)</f>
        <v>0</v>
      </c>
      <c r="AE1050" s="12"/>
      <c r="AF1050" s="12"/>
      <c r="AG1050" s="12"/>
      <c r="AH1050" s="12"/>
      <c r="AI1050" s="12"/>
      <c r="AJ1050" s="12"/>
      <c r="AK1050" s="12"/>
      <c r="AL1050" s="12"/>
      <c r="AM1050" s="12"/>
      <c r="AN1050" s="12">
        <f t="shared" ca="1" si="153"/>
        <v>0</v>
      </c>
      <c r="AO1050" s="12">
        <f t="shared" ca="1" si="154"/>
        <v>0</v>
      </c>
      <c r="AP1050" s="12">
        <f t="shared" ca="1" si="155"/>
        <v>0</v>
      </c>
      <c r="AQ1050" s="12">
        <f t="shared" ca="1" si="156"/>
        <v>0</v>
      </c>
      <c r="AR1050" s="12">
        <f t="shared" ca="1" si="157"/>
        <v>11.498321839448884</v>
      </c>
      <c r="AS1050" s="12">
        <f t="shared" ca="1" si="158"/>
        <v>0.34647840614880154</v>
      </c>
      <c r="AT1050" s="12">
        <f t="shared" si="159"/>
        <v>0.32979002133473068</v>
      </c>
      <c r="AU1050" s="12">
        <f t="shared" si="160"/>
        <v>0</v>
      </c>
      <c r="AV1050" s="12"/>
      <c r="AW1050" s="12">
        <f ca="1">INDEX(I$10:I$6003,UsefulSeries!$I1044)</f>
        <v>2.9572691125662475E-2</v>
      </c>
      <c r="AX1050" s="12"/>
      <c r="AY1050" s="12"/>
      <c r="AZ1050" s="12">
        <f ca="1"/>
        <v>0.34647840614880149</v>
      </c>
      <c r="BA1050" s="12"/>
      <c r="BB1050" s="12">
        <f t="shared" ca="1" si="161"/>
        <v>0.34647840614880149</v>
      </c>
      <c r="BC1050" s="12"/>
      <c r="BD1050" s="38">
        <f ca="1"/>
        <v>3.0155502255978912E-2</v>
      </c>
    </row>
    <row r="1051" spans="1:56" x14ac:dyDescent="0.35">
      <c r="A1051" s="12">
        <f ca="1">-INDEX('Flow probs &amp; rates'!$K$5:$K$5999,UsefulSeries!$E1048,0)*(INDEX('Flow probs &amp; rates'!$L$5:$L$5999,UsefulSeries!$E1048,0))/INDEX('Flow probs &amp; rates'!$E$4:$E$5999,UsefulSeries!$E1048,0)</f>
        <v>-2.8700910377000904E-4</v>
      </c>
      <c r="B1051" s="12">
        <f ca="1">INDEX('Flow probs &amp; rates'!$L$5:$L$5999,UsefulSeries!$E1048,0)*(1-INDEX('Flow probs &amp; rates'!$L$5:$L$5999,UsefulSeries!$E1048,0))/INDEX('Flow probs &amp; rates'!$E$4:$E$5999,UsefulSeries!$E1048,0)</f>
        <v>2.289587253693558E-2</v>
      </c>
      <c r="C1051" s="12">
        <v>0</v>
      </c>
      <c r="D1051" s="12">
        <v>0</v>
      </c>
      <c r="E1051" s="12">
        <v>0</v>
      </c>
      <c r="F1051" s="12">
        <v>0</v>
      </c>
      <c r="G1051" s="12"/>
      <c r="H1051" s="12"/>
      <c r="I1051" s="12">
        <f ca="1">INDEX('Flow probs &amp; rates'!$L$5:$L$5999,UsefulSeries!$E1048)</f>
        <v>1.4497106205271566E-2</v>
      </c>
      <c r="J1051" s="12"/>
      <c r="K1051" s="12">
        <f>-INDEX('Flow probs &amp; rates'!$E$4:$E$5999,UsefulSeries!$E1048)</f>
        <v>-0.62399631610007333</v>
      </c>
      <c r="L1051" s="12"/>
      <c r="M1051" s="12"/>
      <c r="N1051" s="12"/>
      <c r="O1051" s="12"/>
      <c r="P1051" s="12">
        <f ca="1"/>
        <v>0.64121340058188681</v>
      </c>
      <c r="Q1051" s="12">
        <f ca="1"/>
        <v>43.684032240742575</v>
      </c>
      <c r="R1051" s="12">
        <f ca="1"/>
        <v>0</v>
      </c>
      <c r="S1051" s="12">
        <f ca="1"/>
        <v>0</v>
      </c>
      <c r="T1051" s="12">
        <f ca="1"/>
        <v>0</v>
      </c>
      <c r="U1051" s="12">
        <f ca="1"/>
        <v>0</v>
      </c>
      <c r="V1051" s="12"/>
      <c r="W1051" s="12">
        <f ca="1">INDEX(P$11:P$6003,UsefulSeries!$I1044)</f>
        <v>0</v>
      </c>
      <c r="X1051" s="12">
        <f ca="1">INDEX(Q$11:Q$6003,UsefulSeries!$I1044)</f>
        <v>0</v>
      </c>
      <c r="Y1051" s="12">
        <f ca="1">INDEX(R$11:R$6003,UsefulSeries!$I1044)</f>
        <v>0</v>
      </c>
      <c r="Z1051" s="12">
        <f ca="1">INDEX(S$11:S$6003,UsefulSeries!$I1044)</f>
        <v>0</v>
      </c>
      <c r="AA1051" s="12">
        <f ca="1">INDEX(T$11:T$6003,UsefulSeries!$I1044)</f>
        <v>0.34647840614880149</v>
      </c>
      <c r="AB1051" s="12">
        <f ca="1">INDEX(U$11:U$6003,UsefulSeries!$I1044)</f>
        <v>18.083764472335268</v>
      </c>
      <c r="AC1051" s="12">
        <f>INDEX( K$11:K$6003,UsefulSeries!$I1044)</f>
        <v>0</v>
      </c>
      <c r="AD1051" s="12">
        <f>INDEX(L$11:L$6003,UsefulSeries!$I1044)</f>
        <v>0.32979002133473068</v>
      </c>
      <c r="AE1051" s="12"/>
      <c r="AF1051" s="12"/>
      <c r="AG1051" s="12"/>
      <c r="AH1051" s="12"/>
      <c r="AI1051" s="12"/>
      <c r="AJ1051" s="12"/>
      <c r="AK1051" s="12"/>
      <c r="AL1051" s="12"/>
      <c r="AM1051" s="12"/>
      <c r="AN1051" s="12">
        <f t="shared" ca="1" si="153"/>
        <v>0</v>
      </c>
      <c r="AO1051" s="12">
        <f t="shared" ca="1" si="154"/>
        <v>0</v>
      </c>
      <c r="AP1051" s="12">
        <f t="shared" ca="1" si="155"/>
        <v>0</v>
      </c>
      <c r="AQ1051" s="12">
        <f t="shared" ca="1" si="156"/>
        <v>0</v>
      </c>
      <c r="AR1051" s="12">
        <f t="shared" ca="1" si="157"/>
        <v>0.34647840614880149</v>
      </c>
      <c r="AS1051" s="12">
        <f t="shared" ca="1" si="158"/>
        <v>18.083764472335268</v>
      </c>
      <c r="AT1051" s="12">
        <f t="shared" si="159"/>
        <v>0</v>
      </c>
      <c r="AU1051" s="12">
        <f t="shared" si="160"/>
        <v>0.32979002133473068</v>
      </c>
      <c r="AV1051" s="12"/>
      <c r="AW1051" s="12">
        <f ca="1">INDEX(I$11:I$6003,UsefulSeries!$I1044)</f>
        <v>1.8593037294664091E-2</v>
      </c>
      <c r="AX1051" s="12"/>
      <c r="AY1051" s="12"/>
      <c r="AZ1051" s="12">
        <f ca="1"/>
        <v>0.34647840614880149</v>
      </c>
      <c r="BA1051" s="12"/>
      <c r="BB1051" s="12">
        <f t="shared" ca="1" si="161"/>
        <v>0.34647840614880149</v>
      </c>
      <c r="BC1051" s="12"/>
      <c r="BD1051" s="38">
        <f ca="1"/>
        <v>1.8617145060432366E-2</v>
      </c>
    </row>
    <row r="1052" spans="1:56" x14ac:dyDescent="0.35">
      <c r="A1052" s="12">
        <v>0</v>
      </c>
      <c r="B1052" s="12">
        <v>0</v>
      </c>
      <c r="C1052" s="12">
        <f ca="1">INDEX('Flow probs &amp; rates'!$M$5:$M$5999,UsefulSeries!$E1048,0)*(1-INDEX('Flow probs &amp; rates'!$M$5:$M$5999,UsefulSeries!$E1048,0))/INDEX('Flow probs &amp; rates'!$F$4:$F$5999,UsefulSeries!$E1048,0)</f>
        <v>5.1359007227252329</v>
      </c>
      <c r="D1052" s="12">
        <f ca="1">-INDEX('Flow probs &amp; rates'!$M$5:$M$5999,UsefulSeries!$E1048,0)*(INDEX('Flow probs &amp; rates'!$O$5:$O$5999,UsefulSeries!$E1048,0))/INDEX('Flow probs &amp; rates'!$F$4:$F$5999,UsefulSeries!$E1048,0)</f>
        <v>-1.033511636142874</v>
      </c>
      <c r="E1052" s="12">
        <v>0</v>
      </c>
      <c r="F1052" s="12">
        <v>0</v>
      </c>
      <c r="G1052" s="12"/>
      <c r="H1052" s="12"/>
      <c r="I1052" s="12">
        <f ca="1">INDEX('Flow probs &amp; rates'!$M$5:$M$5999,UsefulSeries!$E1048)</f>
        <v>0.24204866334439906</v>
      </c>
      <c r="J1052" s="12"/>
      <c r="K1052" s="12">
        <f>INDEX('Flow probs &amp; rates'!$F$4:$F$5999,UsefulSeries!$E1048)</f>
        <v>3.5721311182245745E-2</v>
      </c>
      <c r="L1052" s="12">
        <f>-INDEX('Flow probs &amp; rates'!$F$4:$F$5999,UsefulSeries!$E1048)</f>
        <v>-3.5721311182245745E-2</v>
      </c>
      <c r="M1052" s="12"/>
      <c r="N1052" s="12"/>
      <c r="O1052" s="12"/>
      <c r="P1052" s="12">
        <f ca="1"/>
        <v>0</v>
      </c>
      <c r="Q1052" s="12">
        <f ca="1"/>
        <v>0</v>
      </c>
      <c r="R1052" s="12">
        <f ca="1"/>
        <v>0.20658092620749197</v>
      </c>
      <c r="S1052" s="12">
        <f ca="1"/>
        <v>5.9001878718931144E-2</v>
      </c>
      <c r="T1052" s="12">
        <f ca="1"/>
        <v>0</v>
      </c>
      <c r="U1052" s="12">
        <f ca="1"/>
        <v>0</v>
      </c>
      <c r="V1052" s="12"/>
      <c r="W1052" s="12"/>
      <c r="X1052" s="12"/>
      <c r="Y1052" s="12"/>
      <c r="Z1052" s="12"/>
      <c r="AA1052" s="12"/>
      <c r="AB1052" s="12"/>
      <c r="AC1052" s="12"/>
      <c r="AD1052" s="12"/>
      <c r="AE1052" s="12">
        <f t="array" ref="AE1052:AJ1053">TRANSPOSE(AC1046:AD1051)</f>
        <v>-0.64385035745031249</v>
      </c>
      <c r="AF1052" s="12">
        <v>-0.64385035745031249</v>
      </c>
      <c r="AG1052" s="12">
        <v>2.6359621214956767E-2</v>
      </c>
      <c r="AH1052" s="12">
        <v>0</v>
      </c>
      <c r="AI1052" s="12">
        <v>0.32979002133473068</v>
      </c>
      <c r="AJ1052" s="12">
        <v>0</v>
      </c>
      <c r="AK1052" s="12"/>
      <c r="AL1052" s="12"/>
      <c r="AM1052" s="12"/>
      <c r="AN1052" s="12">
        <f t="shared" si="153"/>
        <v>-0.64385035745031249</v>
      </c>
      <c r="AO1052" s="12">
        <f t="shared" si="154"/>
        <v>-0.64385035745031249</v>
      </c>
      <c r="AP1052" s="12">
        <f t="shared" si="155"/>
        <v>2.6359621214956767E-2</v>
      </c>
      <c r="AQ1052" s="12">
        <f t="shared" si="156"/>
        <v>0</v>
      </c>
      <c r="AR1052" s="12">
        <f t="shared" si="157"/>
        <v>0.32979002133473068</v>
      </c>
      <c r="AS1052" s="12">
        <f t="shared" si="158"/>
        <v>0</v>
      </c>
      <c r="AT1052" s="12">
        <f t="shared" si="159"/>
        <v>0</v>
      </c>
      <c r="AU1052" s="12">
        <f t="shared" si="160"/>
        <v>0</v>
      </c>
      <c r="AV1052" s="12"/>
      <c r="AW1052" s="12"/>
      <c r="AX1052" s="12">
        <f>INDEX($N$6:$N$6003,UsefulSeries!$K1044)</f>
        <v>3.0619103979223627E-4</v>
      </c>
      <c r="AY1052" s="12"/>
      <c r="AZ1052" s="12"/>
      <c r="BA1052" s="12"/>
      <c r="BB1052" s="12">
        <f t="shared" si="161"/>
        <v>3.0619103979223627E-4</v>
      </c>
      <c r="BC1052" s="12"/>
      <c r="BD1052" s="38">
        <f ca="1"/>
        <v>-2.0345378374685294E-2</v>
      </c>
    </row>
    <row r="1053" spans="1:56" x14ac:dyDescent="0.35">
      <c r="A1053" s="12">
        <v>0</v>
      </c>
      <c r="B1053" s="12">
        <v>0</v>
      </c>
      <c r="C1053" s="12">
        <f ca="1">-INDEX('Flow probs &amp; rates'!$M$5:$M$5999,UsefulSeries!$E1048,0)*(INDEX('Flow probs &amp; rates'!$O$5:$O$5999,UsefulSeries!$E1048,0))/INDEX('Flow probs &amp; rates'!$F$4:$F$5999,UsefulSeries!$E1048,0)</f>
        <v>-1.033511636142874</v>
      </c>
      <c r="D1053" s="12">
        <f ca="1">INDEX('Flow probs &amp; rates'!$O$5:$O$5999,UsefulSeries!$E1048,0)*(1-INDEX('Flow probs &amp; rates'!$O$5:$O$5999,UsefulSeries!$E1048,0))/INDEX('Flow probs &amp; rates'!$F$4:$F$5999,UsefulSeries!$E1048,0)</f>
        <v>3.6185930969705078</v>
      </c>
      <c r="E1053" s="12">
        <v>0</v>
      </c>
      <c r="F1053" s="12">
        <v>0</v>
      </c>
      <c r="G1053" s="12"/>
      <c r="H1053" s="12"/>
      <c r="I1053" s="12">
        <f ca="1">INDEX('Flow probs &amp; rates'!$O$5:$O$5999,UsefulSeries!$E1048)</f>
        <v>0.15252466283030944</v>
      </c>
      <c r="J1053" s="12"/>
      <c r="K1053" s="12"/>
      <c r="L1053" s="12">
        <f>-INDEX('Flow probs &amp; rates'!$F$4:$F$5999,UsefulSeries!$E1048)</f>
        <v>-3.5721311182245745E-2</v>
      </c>
      <c r="M1053" s="12"/>
      <c r="N1053" s="12"/>
      <c r="O1053" s="12"/>
      <c r="P1053" s="12">
        <f ca="1"/>
        <v>0</v>
      </c>
      <c r="Q1053" s="12">
        <f ca="1"/>
        <v>0</v>
      </c>
      <c r="R1053" s="12">
        <f ca="1"/>
        <v>5.9001878718931138E-2</v>
      </c>
      <c r="S1053" s="12">
        <f ca="1"/>
        <v>0.29320210915633466</v>
      </c>
      <c r="T1053" s="12">
        <f ca="1"/>
        <v>0</v>
      </c>
      <c r="U1053" s="12">
        <f ca="1"/>
        <v>0</v>
      </c>
      <c r="V1053" s="12"/>
      <c r="W1053" s="12"/>
      <c r="X1053" s="12"/>
      <c r="Y1053" s="12"/>
      <c r="Z1053" s="12"/>
      <c r="AA1053" s="12"/>
      <c r="AB1053" s="12"/>
      <c r="AC1053" s="12"/>
      <c r="AD1053" s="12"/>
      <c r="AE1053" s="12">
        <v>0.64385035745031249</v>
      </c>
      <c r="AF1053" s="12">
        <v>0</v>
      </c>
      <c r="AG1053" s="12">
        <v>-2.6359621214956767E-2</v>
      </c>
      <c r="AH1053" s="12">
        <v>-2.6359621214956767E-2</v>
      </c>
      <c r="AI1053" s="12">
        <v>0</v>
      </c>
      <c r="AJ1053" s="12">
        <v>0.32979002133473068</v>
      </c>
      <c r="AK1053" s="12"/>
      <c r="AL1053" s="12"/>
      <c r="AM1053" s="12"/>
      <c r="AN1053" s="12">
        <f t="shared" si="153"/>
        <v>0.64385035745031249</v>
      </c>
      <c r="AO1053" s="12">
        <f t="shared" si="154"/>
        <v>0</v>
      </c>
      <c r="AP1053" s="12">
        <f t="shared" si="155"/>
        <v>-2.6359621214956767E-2</v>
      </c>
      <c r="AQ1053" s="12">
        <f t="shared" si="156"/>
        <v>-2.6359621214956767E-2</v>
      </c>
      <c r="AR1053" s="12">
        <f t="shared" si="157"/>
        <v>0</v>
      </c>
      <c r="AS1053" s="12">
        <f t="shared" si="158"/>
        <v>0.32979002133473068</v>
      </c>
      <c r="AT1053" s="12">
        <f t="shared" si="159"/>
        <v>0</v>
      </c>
      <c r="AU1053" s="12">
        <f t="shared" si="160"/>
        <v>0</v>
      </c>
      <c r="AV1053" s="12"/>
      <c r="AW1053" s="12"/>
      <c r="AX1053" s="12">
        <f>INDEX('Margin error adjustment'!N$7:N$6003,UsefulSeries!$K1044)</f>
        <v>1.7998446762297823E-3</v>
      </c>
      <c r="AY1053" s="12"/>
      <c r="AZ1053" s="12"/>
      <c r="BA1053" s="12"/>
      <c r="BB1053" s="12">
        <f t="shared" si="161"/>
        <v>1.7998446762297823E-3</v>
      </c>
      <c r="BC1053" s="12"/>
      <c r="BD1053" s="38">
        <f ca="1"/>
        <v>-1.9342326582345443E-3</v>
      </c>
    </row>
    <row r="1054" spans="1:56" x14ac:dyDescent="0.35">
      <c r="A1054" s="12">
        <v>0</v>
      </c>
      <c r="B1054" s="12">
        <v>0</v>
      </c>
      <c r="C1054" s="12">
        <v>0</v>
      </c>
      <c r="D1054" s="12">
        <v>0</v>
      </c>
      <c r="E1054" s="12">
        <f ca="1">INDEX('Flow probs &amp; rates'!$P$5:$P$5999,UsefulSeries!$E1048,0)*(1-INDEX('Flow probs &amp; rates'!$P$5:$P$5999,UsefulSeries!$E1048,0))/INDEX('Flow probs &amp; rates'!$G$4:$G$5999,UsefulSeries!$E1048,0)</f>
        <v>7.1707965436324614E-2</v>
      </c>
      <c r="F1054" s="12">
        <f ca="1">-INDEX('Flow probs &amp; rates'!$P$5:$P$5999,UsefulSeries!$E1048,0)*(INDEX('Flow probs &amp; rates'!$Q$5:$Q$5999,UsefulSeries!$E1048,0))/INDEX('Flow probs &amp; rates'!$G$4:$G$5999,UsefulSeries!$E1048,0)</f>
        <v>-1.5430497937368793E-3</v>
      </c>
      <c r="G1054" s="12"/>
      <c r="H1054" s="12"/>
      <c r="I1054" s="12">
        <f ca="1">INDEX('Flow probs &amp; rates'!$P$5:$P$5999,UsefulSeries!$E1048)</f>
        <v>2.5027323545269597E-2</v>
      </c>
      <c r="J1054" s="12"/>
      <c r="K1054" s="12">
        <f>INDEX('Flow probs &amp; rates'!$G$4:$G$5999,UsefulSeries!$E1048)</f>
        <v>0.34028237271768091</v>
      </c>
      <c r="L1054" s="12"/>
      <c r="M1054" s="12"/>
      <c r="N1054" s="12"/>
      <c r="O1054" s="12"/>
      <c r="P1054" s="12">
        <f ca="1"/>
        <v>0</v>
      </c>
      <c r="Q1054" s="12">
        <f ca="1"/>
        <v>0</v>
      </c>
      <c r="R1054" s="12">
        <f ca="1"/>
        <v>0</v>
      </c>
      <c r="S1054" s="12">
        <f ca="1"/>
        <v>0</v>
      </c>
      <c r="T1054" s="12">
        <f ca="1"/>
        <v>13.953127643999546</v>
      </c>
      <c r="U1054" s="12">
        <f ca="1"/>
        <v>0.35669284735915585</v>
      </c>
      <c r="V1054" s="12"/>
      <c r="W1054" s="12">
        <f ca="1">INDEX(P$6:P$6003,UsefulSeries!$I1052)</f>
        <v>54.029189312320618</v>
      </c>
      <c r="X1054" s="12">
        <f ca="1">INDEX(Q$6:Q$6003,UsefulSeries!$I1052)</f>
        <v>0.66277456624782238</v>
      </c>
      <c r="Y1054" s="12">
        <f ca="1">INDEX(R$6:R$6003,UsefulSeries!$I1052)</f>
        <v>0</v>
      </c>
      <c r="Z1054" s="12">
        <f ca="1">INDEX(S$6:S$6003,UsefulSeries!$I1052)</f>
        <v>0</v>
      </c>
      <c r="AA1054" s="12">
        <f ca="1">INDEX(T$6:T$6003,UsefulSeries!$I1052)</f>
        <v>0</v>
      </c>
      <c r="AB1054" s="12">
        <f ca="1">INDEX(U$6:U$6003,UsefulSeries!$I1052)</f>
        <v>0</v>
      </c>
      <c r="AC1054" s="12">
        <f>INDEX( K$6:K$6003,UsefulSeries!$I1052)</f>
        <v>-0.64415654849010473</v>
      </c>
      <c r="AD1054" s="12">
        <f>INDEX(L$6:L$6003,UsefulSeries!$I1052)</f>
        <v>0.64415654849010473</v>
      </c>
      <c r="AE1054" s="12"/>
      <c r="AF1054" s="12"/>
      <c r="AG1054" s="12"/>
      <c r="AH1054" s="12"/>
      <c r="AI1054" s="12"/>
      <c r="AJ1054" s="12"/>
      <c r="AK1054" s="12"/>
      <c r="AL1054" s="12"/>
      <c r="AM1054" s="12"/>
      <c r="AN1054" s="12">
        <f t="shared" ca="1" si="153"/>
        <v>54.029189312320618</v>
      </c>
      <c r="AO1054" s="12">
        <f t="shared" ca="1" si="154"/>
        <v>0.66277456624782238</v>
      </c>
      <c r="AP1054" s="12">
        <f t="shared" ca="1" si="155"/>
        <v>0</v>
      </c>
      <c r="AQ1054" s="12">
        <f t="shared" ca="1" si="156"/>
        <v>0</v>
      </c>
      <c r="AR1054" s="12">
        <f t="shared" ca="1" si="157"/>
        <v>0</v>
      </c>
      <c r="AS1054" s="12">
        <f t="shared" ca="1" si="158"/>
        <v>0</v>
      </c>
      <c r="AT1054" s="12">
        <f t="shared" si="159"/>
        <v>-0.64415654849010473</v>
      </c>
      <c r="AU1054" s="12">
        <f t="shared" si="160"/>
        <v>0.64415654849010473</v>
      </c>
      <c r="AV1054" s="12"/>
      <c r="AW1054" s="12">
        <f ca="1">INDEX(I$6:I$6003,UsefulSeries!$I1052)</f>
        <v>1.2070448268918194E-2</v>
      </c>
      <c r="AX1054" s="12"/>
      <c r="AY1054" s="12"/>
      <c r="AZ1054" s="12">
        <f t="array" aca="1" ref="AZ1054:AZ1059" ca="1">MMULT(W1054:AB1059,AW1054:AW1059)</f>
        <v>0.66277456624782249</v>
      </c>
      <c r="BA1054" s="12"/>
      <c r="BB1054" s="12">
        <f t="shared" ca="1" si="161"/>
        <v>0.66277456624782249</v>
      </c>
      <c r="BC1054" s="12"/>
      <c r="BD1054" s="38">
        <f t="array" aca="1" ref="BD1054:BD1061" ca="1">MMULT(MINVERSE(AN1054:AU1061),BB1054:BB1061)</f>
        <v>1.1743155852617435E-2</v>
      </c>
    </row>
    <row r="1055" spans="1:56" x14ac:dyDescent="0.35">
      <c r="A1055" s="12">
        <v>0</v>
      </c>
      <c r="B1055" s="12">
        <v>0</v>
      </c>
      <c r="C1055" s="12">
        <v>0</v>
      </c>
      <c r="D1055" s="12">
        <v>0</v>
      </c>
      <c r="E1055" s="12">
        <f ca="1">-INDEX('Flow probs &amp; rates'!$P$5:$P$5999,UsefulSeries!$E1048,0)*(INDEX('Flow probs &amp; rates'!$Q$5:$Q$5999,UsefulSeries!$E1048,0))/INDEX('Flow probs &amp; rates'!$G$4:$G$5999,UsefulSeries!$E1048,0)</f>
        <v>-1.5430497937368793E-3</v>
      </c>
      <c r="F1055" s="12">
        <f ca="1">INDEX('Flow probs &amp; rates'!$Q$5:$Q$5999,UsefulSeries!$E1048,0)*(1-INDEX('Flow probs &amp; rates'!$Q$5:$Q$5999,UsefulSeries!$E1048,0))/INDEX('Flow probs &amp; rates'!$G$4:$G$5999,UsefulSeries!$E1048,0)</f>
        <v>6.0361094685419378E-2</v>
      </c>
      <c r="G1055" s="12"/>
      <c r="H1055" s="12"/>
      <c r="I1055" s="12">
        <f ca="1">INDEX('Flow probs &amp; rates'!$Q$5:$Q$5999,UsefulSeries!$E1048)</f>
        <v>2.0979975908512884E-2</v>
      </c>
      <c r="J1055" s="12"/>
      <c r="K1055" s="12"/>
      <c r="L1055" s="12">
        <f>INDEX('Flow probs &amp; rates'!$G$4:$G$5999,UsefulSeries!$E1048)</f>
        <v>0.34028237271768091</v>
      </c>
      <c r="M1055" s="12"/>
      <c r="N1055" s="12"/>
      <c r="O1055" s="12"/>
      <c r="P1055" s="12">
        <f ca="1"/>
        <v>0</v>
      </c>
      <c r="Q1055" s="12">
        <f ca="1"/>
        <v>0</v>
      </c>
      <c r="R1055" s="12">
        <f ca="1"/>
        <v>0</v>
      </c>
      <c r="S1055" s="12">
        <f ca="1"/>
        <v>0</v>
      </c>
      <c r="T1055" s="12">
        <f ca="1"/>
        <v>0.35669284735915585</v>
      </c>
      <c r="U1055" s="12">
        <f ca="1"/>
        <v>16.576081001165715</v>
      </c>
      <c r="V1055" s="12"/>
      <c r="W1055" s="12">
        <f ca="1">INDEX(P$7:P$6003,UsefulSeries!$I1052)</f>
        <v>0.66277456624782238</v>
      </c>
      <c r="X1055" s="12">
        <f ca="1">INDEX(Q$7:Q$6003,UsefulSeries!$I1052)</f>
        <v>40.870846214646683</v>
      </c>
      <c r="Y1055" s="12">
        <f ca="1">INDEX(R$7:R$6003,UsefulSeries!$I1052)</f>
        <v>0</v>
      </c>
      <c r="Z1055" s="12">
        <f ca="1">INDEX(S$7:S$6003,UsefulSeries!$I1052)</f>
        <v>0</v>
      </c>
      <c r="AA1055" s="12">
        <f ca="1">INDEX(T$7:T$6003,UsefulSeries!$I1052)</f>
        <v>0</v>
      </c>
      <c r="AB1055" s="12">
        <f ca="1">INDEX(U$7:U$6003,UsefulSeries!$I1052)</f>
        <v>0</v>
      </c>
      <c r="AC1055" s="12">
        <f>INDEX( K$7:K$6003,UsefulSeries!$I1052,1)</f>
        <v>-0.64415654849010473</v>
      </c>
      <c r="AD1055" s="12">
        <f>INDEX(L$7:L$6003,UsefulSeries!$I1052,1)</f>
        <v>0</v>
      </c>
      <c r="AE1055" s="12"/>
      <c r="AF1055" s="12"/>
      <c r="AG1055" s="12"/>
      <c r="AH1055" s="12"/>
      <c r="AI1055" s="12"/>
      <c r="AJ1055" s="12"/>
      <c r="AK1055" s="12"/>
      <c r="AL1055" s="12"/>
      <c r="AM1055" s="12"/>
      <c r="AN1055" s="12">
        <f t="shared" ref="AN1055:AN1118" ca="1" si="162">W1055+AE1055</f>
        <v>0.66277456624782238</v>
      </c>
      <c r="AO1055" s="12">
        <f t="shared" ref="AO1055:AO1118" ca="1" si="163">X1055+AF1055</f>
        <v>40.870846214646683</v>
      </c>
      <c r="AP1055" s="12">
        <f t="shared" ref="AP1055:AP1118" ca="1" si="164">Y1055+AG1055</f>
        <v>0</v>
      </c>
      <c r="AQ1055" s="12">
        <f t="shared" ref="AQ1055:AQ1118" ca="1" si="165">Z1055+AH1055</f>
        <v>0</v>
      </c>
      <c r="AR1055" s="12">
        <f t="shared" ref="AR1055:AR1118" ca="1" si="166">AA1055+AI1055</f>
        <v>0</v>
      </c>
      <c r="AS1055" s="12">
        <f t="shared" ref="AS1055:AS1118" ca="1" si="167">AB1055+AJ1055</f>
        <v>0</v>
      </c>
      <c r="AT1055" s="12">
        <f t="shared" ref="AT1055:AT1118" si="168">AC1055+AK1055</f>
        <v>-0.64415654849010473</v>
      </c>
      <c r="AU1055" s="12">
        <f t="shared" ref="AU1055:AU1118" si="169">AD1055+AL1055</f>
        <v>0</v>
      </c>
      <c r="AV1055" s="12"/>
      <c r="AW1055" s="12">
        <f ca="1">INDEX(I$7:I$6003,UsefulSeries!$I1052)</f>
        <v>1.6020578010379562E-2</v>
      </c>
      <c r="AX1055" s="12"/>
      <c r="AY1055" s="12"/>
      <c r="AZ1055" s="12">
        <f ca="1"/>
        <v>0.66277456624782249</v>
      </c>
      <c r="BA1055" s="12"/>
      <c r="BB1055" s="12">
        <f t="shared" ca="1" si="161"/>
        <v>0.66277456624782249</v>
      </c>
      <c r="BC1055" s="12"/>
      <c r="BD1055" s="38">
        <f ca="1"/>
        <v>1.6486844042100102E-2</v>
      </c>
    </row>
    <row r="1056" spans="1:56" x14ac:dyDescent="0.35">
      <c r="A1056" s="12">
        <f ca="1">INDEX('Flow probs &amp; rates'!$K$5:$K$5999,UsefulSeries!$E1054,0)*(1-INDEX('Flow probs &amp; rates'!$K$5:$K$5999,UsefulSeries!$E1054,0))/INDEX('Flow probs &amp; rates'!$E$4:$E$5999,UsefulSeries!$E1054,0)</f>
        <v>1.9294424820270308E-2</v>
      </c>
      <c r="B1056" s="12">
        <f ca="1">-INDEX('Flow probs &amp; rates'!$K$5:$K$5999,UsefulSeries!$E1054,0)*(INDEX('Flow probs &amp; rates'!$L$5:$L$5999,UsefulSeries!$E1054,0))/INDEX('Flow probs &amp; rates'!$E$4:$E$5999,UsefulSeries!$E1054,0)</f>
        <v>-2.8813406720553509E-4</v>
      </c>
      <c r="C1056" s="12">
        <v>0</v>
      </c>
      <c r="D1056" s="12">
        <v>0</v>
      </c>
      <c r="E1056" s="12">
        <v>0</v>
      </c>
      <c r="F1056" s="12">
        <v>0</v>
      </c>
      <c r="G1056" s="12"/>
      <c r="H1056" s="12"/>
      <c r="I1056" s="12">
        <f ca="1">INDEX('Flow probs &amp; rates'!$K$5:$K$5999,UsefulSeries!$E1054)</f>
        <v>1.2166059969293827E-2</v>
      </c>
      <c r="J1056" s="12"/>
      <c r="K1056" s="12">
        <f>-INDEX('Flow probs &amp; rates'!$E$4:$E$5999,UsefulSeries!$E1054)</f>
        <v>-0.62287666339198</v>
      </c>
      <c r="L1056" s="12">
        <f>INDEX('Flow probs &amp; rates'!$E$4:$E$5999,UsefulSeries!$E1054)</f>
        <v>0.62287666339198</v>
      </c>
      <c r="M1056" s="12"/>
      <c r="N1056" s="12"/>
      <c r="O1056" s="12"/>
      <c r="P1056" s="12">
        <f t="array" aca="1" ref="P1056:U1061" ca="1">MINVERSE(A1056:F1061)</f>
        <v>51.83800221843525</v>
      </c>
      <c r="Q1056" s="12">
        <f ca="1"/>
        <v>0.64010701127109948</v>
      </c>
      <c r="R1056" s="12">
        <f ca="1"/>
        <v>0</v>
      </c>
      <c r="S1056" s="12">
        <f ca="1"/>
        <v>0</v>
      </c>
      <c r="T1056" s="12">
        <f ca="1"/>
        <v>0</v>
      </c>
      <c r="U1056" s="12">
        <f ca="1"/>
        <v>0</v>
      </c>
      <c r="V1056" s="12"/>
      <c r="W1056" s="12">
        <f ca="1">INDEX(P$8:P$6003,UsefulSeries!$I1052)</f>
        <v>0</v>
      </c>
      <c r="X1056" s="12">
        <f ca="1">INDEX(Q$8:Q$6003,UsefulSeries!$I1052)</f>
        <v>0</v>
      </c>
      <c r="Y1056" s="12">
        <f ca="1">INDEX(R$8:R$6003,UsefulSeries!$I1052)</f>
        <v>0.15262577091578122</v>
      </c>
      <c r="Z1056" s="12">
        <f ca="1">INDEX(S$8:S$6003,UsefulSeries!$I1052)</f>
        <v>5.1543791330723218E-2</v>
      </c>
      <c r="AA1056" s="12">
        <f ca="1">INDEX(T$8:T$6003,UsefulSeries!$I1052)</f>
        <v>0</v>
      </c>
      <c r="AB1056" s="12">
        <f ca="1">INDEX(U$8:U$6003,UsefulSeries!$I1052)</f>
        <v>0</v>
      </c>
      <c r="AC1056" s="12">
        <f>INDEX( K$8:K$6003,UsefulSeries!$I1052)</f>
        <v>2.815946589118655E-2</v>
      </c>
      <c r="AD1056" s="12">
        <f>INDEX(L$8:L$6003,UsefulSeries!$I1052)</f>
        <v>-2.815946589118655E-2</v>
      </c>
      <c r="AE1056" s="12"/>
      <c r="AF1056" s="12"/>
      <c r="AG1056" s="12"/>
      <c r="AH1056" s="12"/>
      <c r="AI1056" s="12"/>
      <c r="AJ1056" s="12"/>
      <c r="AK1056" s="12"/>
      <c r="AL1056" s="12"/>
      <c r="AM1056" s="12"/>
      <c r="AN1056" s="12">
        <f t="shared" ca="1" si="162"/>
        <v>0</v>
      </c>
      <c r="AO1056" s="12">
        <f t="shared" ca="1" si="163"/>
        <v>0</v>
      </c>
      <c r="AP1056" s="12">
        <f t="shared" ca="1" si="164"/>
        <v>0.15262577091578122</v>
      </c>
      <c r="AQ1056" s="12">
        <f t="shared" ca="1" si="165"/>
        <v>5.1543791330723218E-2</v>
      </c>
      <c r="AR1056" s="12">
        <f t="shared" ca="1" si="166"/>
        <v>0</v>
      </c>
      <c r="AS1056" s="12">
        <f t="shared" ca="1" si="167"/>
        <v>0</v>
      </c>
      <c r="AT1056" s="12">
        <f t="shared" si="168"/>
        <v>2.815946589118655E-2</v>
      </c>
      <c r="AU1056" s="12">
        <f t="shared" si="169"/>
        <v>-2.815946589118655E-2</v>
      </c>
      <c r="AV1056" s="12"/>
      <c r="AW1056" s="12">
        <f ca="1">INDEX(I$8:I$6003,UsefulSeries!$I1052)</f>
        <v>0.27858047504393252</v>
      </c>
      <c r="AX1056" s="12"/>
      <c r="AY1056" s="12"/>
      <c r="AZ1056" s="12">
        <f ca="1"/>
        <v>5.1543791330723218E-2</v>
      </c>
      <c r="BA1056" s="12"/>
      <c r="BB1056" s="12">
        <f t="shared" ca="1" si="161"/>
        <v>5.1543791330723218E-2</v>
      </c>
      <c r="BC1056" s="12"/>
      <c r="BD1056" s="38">
        <f ca="1"/>
        <v>0.28125884453695749</v>
      </c>
    </row>
    <row r="1057" spans="1:56" x14ac:dyDescent="0.35">
      <c r="A1057" s="12">
        <f ca="1">-INDEX('Flow probs &amp; rates'!$K$5:$K$5999,UsefulSeries!$E1054,0)*(INDEX('Flow probs &amp; rates'!$L$5:$L$5999,UsefulSeries!$E1054,0))/INDEX('Flow probs &amp; rates'!$E$4:$E$5999,UsefulSeries!$E1054,0)</f>
        <v>-2.8813406720553509E-4</v>
      </c>
      <c r="B1057" s="12">
        <f ca="1">INDEX('Flow probs &amp; rates'!$L$5:$L$5999,UsefulSeries!$E1054,0)*(1-INDEX('Flow probs &amp; rates'!$L$5:$L$5999,UsefulSeries!$E1054,0))/INDEX('Flow probs &amp; rates'!$E$4:$E$5999,UsefulSeries!$E1054,0)</f>
        <v>2.3334058449613587E-2</v>
      </c>
      <c r="C1057" s="12">
        <v>0</v>
      </c>
      <c r="D1057" s="12">
        <v>0</v>
      </c>
      <c r="E1057" s="12">
        <v>0</v>
      </c>
      <c r="F1057" s="12">
        <v>0</v>
      </c>
      <c r="G1057" s="12"/>
      <c r="H1057" s="12"/>
      <c r="I1057" s="12">
        <f ca="1">INDEX('Flow probs &amp; rates'!$L$5:$L$5999,UsefulSeries!$E1054)</f>
        <v>1.4751857778402976E-2</v>
      </c>
      <c r="J1057" s="12"/>
      <c r="K1057" s="12">
        <f>-INDEX('Flow probs &amp; rates'!$E$4:$E$5999,UsefulSeries!$E1054)</f>
        <v>-0.62287666339198</v>
      </c>
      <c r="L1057" s="12"/>
      <c r="M1057" s="12"/>
      <c r="N1057" s="12"/>
      <c r="O1057" s="12"/>
      <c r="P1057" s="12">
        <f ca="1"/>
        <v>0.64010701127109948</v>
      </c>
      <c r="Q1057" s="12">
        <f ca="1"/>
        <v>42.86371523395097</v>
      </c>
      <c r="R1057" s="12">
        <f ca="1"/>
        <v>0</v>
      </c>
      <c r="S1057" s="12">
        <f ca="1"/>
        <v>0</v>
      </c>
      <c r="T1057" s="12">
        <f ca="1"/>
        <v>0</v>
      </c>
      <c r="U1057" s="12">
        <f ca="1"/>
        <v>0</v>
      </c>
      <c r="V1057" s="12"/>
      <c r="W1057" s="12">
        <f ca="1">INDEX(P$9:P$6003,UsefulSeries!$I1052)</f>
        <v>0</v>
      </c>
      <c r="X1057" s="12">
        <f ca="1">INDEX(Q$9:Q$6003,UsefulSeries!$I1052)</f>
        <v>0</v>
      </c>
      <c r="Y1057" s="12">
        <f ca="1">INDEX(R$9:R$6003,UsefulSeries!$I1052)</f>
        <v>5.1543791330723225E-2</v>
      </c>
      <c r="Z1057" s="12">
        <f ca="1">INDEX(S$9:S$6003,UsefulSeries!$I1052)</f>
        <v>0.21236466594398692</v>
      </c>
      <c r="AA1057" s="12">
        <f ca="1">INDEX(T$9:T$6003,UsefulSeries!$I1052)</f>
        <v>0</v>
      </c>
      <c r="AB1057" s="12">
        <f ca="1">INDEX(U$9:U$6003,UsefulSeries!$I1052)</f>
        <v>0</v>
      </c>
      <c r="AC1057" s="12">
        <f>INDEX( K$9:K$6003,UsefulSeries!$I1052)</f>
        <v>0</v>
      </c>
      <c r="AD1057" s="12">
        <f>INDEX(L$9:L$6003,UsefulSeries!$I1052)</f>
        <v>-2.815946589118655E-2</v>
      </c>
      <c r="AE1057" s="12"/>
      <c r="AF1057" s="12"/>
      <c r="AG1057" s="12"/>
      <c r="AH1057" s="12"/>
      <c r="AI1057" s="12"/>
      <c r="AJ1057" s="12"/>
      <c r="AK1057" s="12"/>
      <c r="AL1057" s="12"/>
      <c r="AM1057" s="12"/>
      <c r="AN1057" s="12">
        <f t="shared" ca="1" si="162"/>
        <v>0</v>
      </c>
      <c r="AO1057" s="12">
        <f t="shared" ca="1" si="163"/>
        <v>0</v>
      </c>
      <c r="AP1057" s="12">
        <f t="shared" ca="1" si="164"/>
        <v>5.1543791330723225E-2</v>
      </c>
      <c r="AQ1057" s="12">
        <f t="shared" ca="1" si="165"/>
        <v>0.21236466594398692</v>
      </c>
      <c r="AR1057" s="12">
        <f t="shared" ca="1" si="166"/>
        <v>0</v>
      </c>
      <c r="AS1057" s="12">
        <f t="shared" ca="1" si="167"/>
        <v>0</v>
      </c>
      <c r="AT1057" s="12">
        <f t="shared" si="168"/>
        <v>0</v>
      </c>
      <c r="AU1057" s="12">
        <f t="shared" si="169"/>
        <v>-2.815946589118655E-2</v>
      </c>
      <c r="AV1057" s="12"/>
      <c r="AW1057" s="12">
        <f ca="1">INDEX(I$9:I$6003,UsefulSeries!$I1052)</f>
        <v>0.1750983257546847</v>
      </c>
      <c r="AX1057" s="12"/>
      <c r="AY1057" s="12"/>
      <c r="AZ1057" s="12">
        <f ca="1"/>
        <v>5.1543791330723225E-2</v>
      </c>
      <c r="BA1057" s="12"/>
      <c r="BB1057" s="12">
        <f t="shared" ca="1" si="161"/>
        <v>5.1543791330723225E-2</v>
      </c>
      <c r="BC1057" s="12"/>
      <c r="BD1057" s="38">
        <f ca="1"/>
        <v>0.18190291515235915</v>
      </c>
    </row>
    <row r="1058" spans="1:56" x14ac:dyDescent="0.35">
      <c r="A1058" s="12">
        <v>0</v>
      </c>
      <c r="B1058" s="12">
        <v>0</v>
      </c>
      <c r="C1058" s="12">
        <f ca="1">INDEX('Flow probs &amp; rates'!$M$5:$M$5999,UsefulSeries!$E1054,0)*(1-INDEX('Flow probs &amp; rates'!$M$5:$M$5999,UsefulSeries!$E1054,0))/INDEX('Flow probs &amp; rates'!$F$4:$F$5999,UsefulSeries!$E1054,0)</f>
        <v>5.1524793684859125</v>
      </c>
      <c r="D1058" s="12">
        <f ca="1">-INDEX('Flow probs &amp; rates'!$M$5:$M$5999,UsefulSeries!$E1054,0)*(INDEX('Flow probs &amp; rates'!$O$5:$O$5999,UsefulSeries!$E1054,0))/INDEX('Flow probs &amp; rates'!$F$4:$F$5999,UsefulSeries!$E1054,0)</f>
        <v>-1.007057074203354</v>
      </c>
      <c r="E1058" s="12">
        <v>0</v>
      </c>
      <c r="F1058" s="12">
        <v>0</v>
      </c>
      <c r="G1058" s="12"/>
      <c r="H1058" s="12"/>
      <c r="I1058" s="12">
        <f ca="1">INDEX('Flow probs &amp; rates'!$M$5:$M$5999,UsefulSeries!$E1054)</f>
        <v>0.23997465064379714</v>
      </c>
      <c r="J1058" s="12"/>
      <c r="K1058" s="12">
        <f>INDEX('Flow probs &amp; rates'!$F$4:$F$5999,UsefulSeries!$E1054)</f>
        <v>3.5397874430651066E-2</v>
      </c>
      <c r="L1058" s="12">
        <f>-INDEX('Flow probs &amp; rates'!$F$4:$F$5999,UsefulSeries!$E1054)</f>
        <v>-3.5397874430651066E-2</v>
      </c>
      <c r="M1058" s="12"/>
      <c r="N1058" s="12"/>
      <c r="O1058" s="12"/>
      <c r="P1058" s="12">
        <f ca="1"/>
        <v>0</v>
      </c>
      <c r="Q1058" s="12">
        <f ca="1"/>
        <v>0</v>
      </c>
      <c r="R1058" s="12">
        <f ca="1"/>
        <v>0.20539579569935237</v>
      </c>
      <c r="S1058" s="12">
        <f ca="1"/>
        <v>5.788907223632548E-2</v>
      </c>
      <c r="T1058" s="12">
        <f ca="1"/>
        <v>0</v>
      </c>
      <c r="U1058" s="12">
        <f ca="1"/>
        <v>0</v>
      </c>
      <c r="V1058" s="12"/>
      <c r="W1058" s="12">
        <f ca="1">INDEX(P$10:P$6003,UsefulSeries!$I1052)</f>
        <v>0</v>
      </c>
      <c r="X1058" s="12">
        <f ca="1">INDEX(Q$10:Q$6003,UsefulSeries!$I1052)</f>
        <v>0</v>
      </c>
      <c r="Y1058" s="12">
        <f ca="1">INDEX(R$10:R$6003,UsefulSeries!$I1052)</f>
        <v>0</v>
      </c>
      <c r="Z1058" s="12">
        <f ca="1">INDEX(S$10:S$6003,UsefulSeries!$I1052)</f>
        <v>0</v>
      </c>
      <c r="AA1058" s="12">
        <f ca="1">INDEX(T$10:T$6003,UsefulSeries!$I1052)</f>
        <v>12.17862605536977</v>
      </c>
      <c r="AB1058" s="12">
        <f ca="1">INDEX(U$10:U$6003,UsefulSeries!$I1052)</f>
        <v>0.34358036935081115</v>
      </c>
      <c r="AC1058" s="12">
        <f>INDEX( K$10:K$6003,UsefulSeries!$I1052)</f>
        <v>0.32768398561870876</v>
      </c>
      <c r="AD1058" s="12">
        <f>INDEX(L$10:L$6003,UsefulSeries!$I1052)</f>
        <v>0</v>
      </c>
      <c r="AE1058" s="12"/>
      <c r="AF1058" s="12"/>
      <c r="AG1058" s="12"/>
      <c r="AH1058" s="12"/>
      <c r="AI1058" s="12"/>
      <c r="AJ1058" s="12"/>
      <c r="AK1058" s="12"/>
      <c r="AL1058" s="12"/>
      <c r="AM1058" s="12"/>
      <c r="AN1058" s="12">
        <f t="shared" ca="1" si="162"/>
        <v>0</v>
      </c>
      <c r="AO1058" s="12">
        <f t="shared" ca="1" si="163"/>
        <v>0</v>
      </c>
      <c r="AP1058" s="12">
        <f t="shared" ca="1" si="164"/>
        <v>0</v>
      </c>
      <c r="AQ1058" s="12">
        <f t="shared" ca="1" si="165"/>
        <v>0</v>
      </c>
      <c r="AR1058" s="12">
        <f t="shared" ca="1" si="166"/>
        <v>12.17862605536977</v>
      </c>
      <c r="AS1058" s="12">
        <f t="shared" ca="1" si="167"/>
        <v>0.34358036935081115</v>
      </c>
      <c r="AT1058" s="12">
        <f t="shared" si="168"/>
        <v>0.32768398561870876</v>
      </c>
      <c r="AU1058" s="12">
        <f t="shared" si="169"/>
        <v>0</v>
      </c>
      <c r="AV1058" s="12"/>
      <c r="AW1058" s="12">
        <f ca="1">INDEX(I$10:I$6003,UsefulSeries!$I1052)</f>
        <v>2.7687597860801681E-2</v>
      </c>
      <c r="AX1058" s="12"/>
      <c r="AY1058" s="12"/>
      <c r="AZ1058" s="12">
        <f ca="1"/>
        <v>0.3435803693508111</v>
      </c>
      <c r="BA1058" s="12"/>
      <c r="BB1058" s="12">
        <f t="shared" ca="1" si="161"/>
        <v>0.3435803693508111</v>
      </c>
      <c r="BC1058" s="12"/>
      <c r="BD1058" s="38">
        <f ca="1"/>
        <v>2.6929154621657382E-2</v>
      </c>
    </row>
    <row r="1059" spans="1:56" x14ac:dyDescent="0.35">
      <c r="A1059" s="12">
        <v>0</v>
      </c>
      <c r="B1059" s="12">
        <v>0</v>
      </c>
      <c r="C1059" s="12">
        <f ca="1">-INDEX('Flow probs &amp; rates'!$M$5:$M$5999,UsefulSeries!$E1054,0)*(INDEX('Flow probs &amp; rates'!$O$5:$O$5999,UsefulSeries!$E1054,0))/INDEX('Flow probs &amp; rates'!$F$4:$F$5999,UsefulSeries!$E1054,0)</f>
        <v>-1.007057074203354</v>
      </c>
      <c r="D1059" s="12">
        <f ca="1">INDEX('Flow probs &amp; rates'!$O$5:$O$5999,UsefulSeries!$E1054,0)*(1-INDEX('Flow probs &amp; rates'!$O$5:$O$5999,UsefulSeries!$E1054,0))/INDEX('Flow probs &amp; rates'!$F$4:$F$5999,UsefulSeries!$E1054,0)</f>
        <v>3.5731318723892747</v>
      </c>
      <c r="E1059" s="12">
        <v>0</v>
      </c>
      <c r="F1059" s="12">
        <v>0</v>
      </c>
      <c r="G1059" s="12"/>
      <c r="H1059" s="12"/>
      <c r="I1059" s="12">
        <f ca="1">INDEX('Flow probs &amp; rates'!$O$5:$O$5999,UsefulSeries!$E1054)</f>
        <v>0.14854768935599907</v>
      </c>
      <c r="J1059" s="12"/>
      <c r="K1059" s="12"/>
      <c r="L1059" s="12">
        <f>-INDEX('Flow probs &amp; rates'!$F$4:$F$5999,UsefulSeries!$E1054)</f>
        <v>-3.5397874430651066E-2</v>
      </c>
      <c r="M1059" s="12"/>
      <c r="N1059" s="12"/>
      <c r="O1059" s="12"/>
      <c r="P1059" s="12">
        <f ca="1"/>
        <v>0</v>
      </c>
      <c r="Q1059" s="12">
        <f ca="1"/>
        <v>0</v>
      </c>
      <c r="R1059" s="12">
        <f ca="1"/>
        <v>5.788907223632548E-2</v>
      </c>
      <c r="S1059" s="12">
        <f ca="1"/>
        <v>0.2961820715021638</v>
      </c>
      <c r="T1059" s="12">
        <f ca="1"/>
        <v>0</v>
      </c>
      <c r="U1059" s="12">
        <f ca="1"/>
        <v>0</v>
      </c>
      <c r="V1059" s="12"/>
      <c r="W1059" s="12">
        <f ca="1">INDEX(P$11:P$6003,UsefulSeries!$I1052)</f>
        <v>0</v>
      </c>
      <c r="X1059" s="12">
        <f ca="1">INDEX(Q$11:Q$6003,UsefulSeries!$I1052)</f>
        <v>0</v>
      </c>
      <c r="Y1059" s="12">
        <f ca="1">INDEX(R$11:R$6003,UsefulSeries!$I1052)</f>
        <v>0</v>
      </c>
      <c r="Z1059" s="12">
        <f ca="1">INDEX(S$11:S$6003,UsefulSeries!$I1052)</f>
        <v>0</v>
      </c>
      <c r="AA1059" s="12">
        <f ca="1">INDEX(T$11:T$6003,UsefulSeries!$I1052)</f>
        <v>0.34358036935081121</v>
      </c>
      <c r="AB1059" s="12">
        <f ca="1">INDEX(U$11:U$6003,UsefulSeries!$I1052)</f>
        <v>17.980666299928629</v>
      </c>
      <c r="AC1059" s="12">
        <f>INDEX( K$11:K$6003,UsefulSeries!$I1052)</f>
        <v>0</v>
      </c>
      <c r="AD1059" s="12">
        <f>INDEX(L$11:L$6003,UsefulSeries!$I1052)</f>
        <v>0.32768398561870876</v>
      </c>
      <c r="AE1059" s="12"/>
      <c r="AF1059" s="12"/>
      <c r="AG1059" s="12"/>
      <c r="AH1059" s="12"/>
      <c r="AI1059" s="12"/>
      <c r="AJ1059" s="12"/>
      <c r="AK1059" s="12"/>
      <c r="AL1059" s="12"/>
      <c r="AM1059" s="12"/>
      <c r="AN1059" s="12">
        <f t="shared" ca="1" si="162"/>
        <v>0</v>
      </c>
      <c r="AO1059" s="12">
        <f t="shared" ca="1" si="163"/>
        <v>0</v>
      </c>
      <c r="AP1059" s="12">
        <f t="shared" ca="1" si="164"/>
        <v>0</v>
      </c>
      <c r="AQ1059" s="12">
        <f t="shared" ca="1" si="165"/>
        <v>0</v>
      </c>
      <c r="AR1059" s="12">
        <f t="shared" ca="1" si="166"/>
        <v>0.34358036935081121</v>
      </c>
      <c r="AS1059" s="12">
        <f t="shared" ca="1" si="167"/>
        <v>17.980666299928629</v>
      </c>
      <c r="AT1059" s="12">
        <f t="shared" si="168"/>
        <v>0</v>
      </c>
      <c r="AU1059" s="12">
        <f t="shared" si="169"/>
        <v>0.32768398561870876</v>
      </c>
      <c r="AV1059" s="12"/>
      <c r="AW1059" s="12">
        <f ca="1">INDEX(I$11:I$6003,UsefulSeries!$I1052)</f>
        <v>1.8579258892796772E-2</v>
      </c>
      <c r="AX1059" s="12"/>
      <c r="AY1059" s="12"/>
      <c r="AZ1059" s="12">
        <f ca="1"/>
        <v>0.34358036935081115</v>
      </c>
      <c r="BA1059" s="12"/>
      <c r="BB1059" s="12">
        <f t="shared" ca="1" si="161"/>
        <v>0.34358036935081115</v>
      </c>
      <c r="BC1059" s="12"/>
      <c r="BD1059" s="38">
        <f ca="1"/>
        <v>1.7569195999706955E-2</v>
      </c>
    </row>
    <row r="1060" spans="1:56" x14ac:dyDescent="0.35">
      <c r="A1060" s="12">
        <v>0</v>
      </c>
      <c r="B1060" s="12">
        <v>0</v>
      </c>
      <c r="C1060" s="12">
        <v>0</v>
      </c>
      <c r="D1060" s="12">
        <v>0</v>
      </c>
      <c r="E1060" s="12">
        <f ca="1">INDEX('Flow probs &amp; rates'!$P$5:$P$5999,UsefulSeries!$E1054,0)*(1-INDEX('Flow probs &amp; rates'!$P$5:$P$5999,UsefulSeries!$E1054,0))/INDEX('Flow probs &amp; rates'!$G$4:$G$5999,UsefulSeries!$E1054,0)</f>
        <v>7.2858889423826664E-2</v>
      </c>
      <c r="F1060" s="12">
        <f ca="1">-INDEX('Flow probs &amp; rates'!$P$5:$P$5999,UsefulSeries!$E1054,0)*(INDEX('Flow probs &amp; rates'!$Q$5:$Q$5999,UsefulSeries!$E1054,0))/INDEX('Flow probs &amp; rates'!$G$4:$G$5999,UsefulSeries!$E1054,0)</f>
        <v>-1.5603730012849304E-3</v>
      </c>
      <c r="G1060" s="12"/>
      <c r="H1060" s="12"/>
      <c r="I1060" s="12">
        <f ca="1">INDEX('Flow probs &amp; rates'!$P$5:$P$5999,UsefulSeries!$E1054)</f>
        <v>2.5550569251144514E-2</v>
      </c>
      <c r="J1060" s="12"/>
      <c r="K1060" s="12">
        <f>INDEX('Flow probs &amp; rates'!$G$4:$G$5999,UsefulSeries!$E1054)</f>
        <v>0.34172546217736893</v>
      </c>
      <c r="L1060" s="12"/>
      <c r="M1060" s="12"/>
      <c r="N1060" s="12"/>
      <c r="O1060" s="12"/>
      <c r="P1060" s="12">
        <f ca="1"/>
        <v>0</v>
      </c>
      <c r="Q1060" s="12">
        <f ca="1"/>
        <v>0</v>
      </c>
      <c r="R1060" s="12">
        <f ca="1"/>
        <v>0</v>
      </c>
      <c r="S1060" s="12">
        <f ca="1"/>
        <v>0</v>
      </c>
      <c r="T1060" s="12">
        <f ca="1"/>
        <v>13.732835950443159</v>
      </c>
      <c r="U1060" s="12">
        <f ca="1"/>
        <v>0.35836046152380313</v>
      </c>
      <c r="V1060" s="12"/>
      <c r="W1060" s="12"/>
      <c r="X1060" s="12"/>
      <c r="Y1060" s="12"/>
      <c r="Z1060" s="12"/>
      <c r="AA1060" s="12"/>
      <c r="AB1060" s="12"/>
      <c r="AC1060" s="12"/>
      <c r="AD1060" s="12"/>
      <c r="AE1060" s="12">
        <f t="array" ref="AE1060:AJ1061">TRANSPOSE(AC1054:AD1059)</f>
        <v>-0.64415654849010473</v>
      </c>
      <c r="AF1060" s="12">
        <v>-0.64415654849010473</v>
      </c>
      <c r="AG1060" s="12">
        <v>2.815946589118655E-2</v>
      </c>
      <c r="AH1060" s="12">
        <v>0</v>
      </c>
      <c r="AI1060" s="12">
        <v>0.32768398561870876</v>
      </c>
      <c r="AJ1060" s="12">
        <v>0</v>
      </c>
      <c r="AK1060" s="12"/>
      <c r="AL1060" s="12"/>
      <c r="AM1060" s="12"/>
      <c r="AN1060" s="12">
        <f t="shared" si="162"/>
        <v>-0.64415654849010473</v>
      </c>
      <c r="AO1060" s="12">
        <f t="shared" si="163"/>
        <v>-0.64415654849010473</v>
      </c>
      <c r="AP1060" s="12">
        <f t="shared" si="164"/>
        <v>2.815946589118655E-2</v>
      </c>
      <c r="AQ1060" s="12">
        <f t="shared" si="165"/>
        <v>0</v>
      </c>
      <c r="AR1060" s="12">
        <f t="shared" si="166"/>
        <v>0.32768398561870876</v>
      </c>
      <c r="AS1060" s="12">
        <f t="shared" si="167"/>
        <v>0</v>
      </c>
      <c r="AT1060" s="12">
        <f t="shared" si="168"/>
        <v>0</v>
      </c>
      <c r="AU1060" s="12">
        <f t="shared" si="169"/>
        <v>0</v>
      </c>
      <c r="AV1060" s="12"/>
      <c r="AW1060" s="12"/>
      <c r="AX1060" s="12">
        <f>INDEX($N$6:$N$6003,UsefulSeries!$K1052)</f>
        <v>-1.4401877409571107E-3</v>
      </c>
      <c r="AY1060" s="12"/>
      <c r="AZ1060" s="12"/>
      <c r="BA1060" s="12"/>
      <c r="BB1060" s="12">
        <f t="shared" si="161"/>
        <v>-1.4401877409571107E-3</v>
      </c>
      <c r="BC1060" s="12"/>
      <c r="BD1060" s="38">
        <f ca="1"/>
        <v>2.9247185691853868E-2</v>
      </c>
    </row>
    <row r="1061" spans="1:56" x14ac:dyDescent="0.35">
      <c r="A1061" s="12">
        <v>0</v>
      </c>
      <c r="B1061" s="12">
        <v>0</v>
      </c>
      <c r="C1061" s="12">
        <v>0</v>
      </c>
      <c r="D1061" s="12">
        <v>0</v>
      </c>
      <c r="E1061" s="12">
        <f ca="1">-INDEX('Flow probs &amp; rates'!$P$5:$P$5999,UsefulSeries!$E1054,0)*(INDEX('Flow probs &amp; rates'!$Q$5:$Q$5999,UsefulSeries!$E1054,0))/INDEX('Flow probs &amp; rates'!$G$4:$G$5999,UsefulSeries!$E1054,0)</f>
        <v>-1.5603730012849304E-3</v>
      </c>
      <c r="F1061" s="12">
        <f ca="1">INDEX('Flow probs &amp; rates'!$Q$5:$Q$5999,UsefulSeries!$E1054,0)*(1-INDEX('Flow probs &amp; rates'!$Q$5:$Q$5999,UsefulSeries!$E1054,0))/INDEX('Flow probs &amp; rates'!$G$4:$G$5999,UsefulSeries!$E1054,0)</f>
        <v>5.979550968605743E-2</v>
      </c>
      <c r="G1061" s="12"/>
      <c r="H1061" s="12"/>
      <c r="I1061" s="12">
        <f ca="1">INDEX('Flow probs &amp; rates'!$Q$5:$Q$5999,UsefulSeries!$E1054)</f>
        <v>2.0869170459256833E-2</v>
      </c>
      <c r="J1061" s="12"/>
      <c r="K1061" s="12"/>
      <c r="L1061" s="12">
        <f>INDEX('Flow probs &amp; rates'!$G$4:$G$5999,UsefulSeries!$E1054)</f>
        <v>0.34172546217736893</v>
      </c>
      <c r="M1061" s="12"/>
      <c r="N1061" s="12"/>
      <c r="O1061" s="12"/>
      <c r="P1061" s="12">
        <f ca="1"/>
        <v>0</v>
      </c>
      <c r="Q1061" s="12">
        <f ca="1"/>
        <v>0</v>
      </c>
      <c r="R1061" s="12">
        <f ca="1"/>
        <v>0</v>
      </c>
      <c r="S1061" s="12">
        <f ca="1"/>
        <v>0</v>
      </c>
      <c r="T1061" s="12">
        <f ca="1"/>
        <v>0.35836046152380319</v>
      </c>
      <c r="U1061" s="12">
        <f ca="1"/>
        <v>16.733015258873042</v>
      </c>
      <c r="V1061" s="12"/>
      <c r="W1061" s="12"/>
      <c r="X1061" s="12"/>
      <c r="Y1061" s="12"/>
      <c r="Z1061" s="12"/>
      <c r="AA1061" s="12"/>
      <c r="AB1061" s="12"/>
      <c r="AC1061" s="12"/>
      <c r="AD1061" s="12"/>
      <c r="AE1061" s="12">
        <v>0.64415654849010473</v>
      </c>
      <c r="AF1061" s="12">
        <v>0</v>
      </c>
      <c r="AG1061" s="12">
        <v>-2.815946589118655E-2</v>
      </c>
      <c r="AH1061" s="12">
        <v>-2.815946589118655E-2</v>
      </c>
      <c r="AI1061" s="12">
        <v>0</v>
      </c>
      <c r="AJ1061" s="12">
        <v>0.32768398561870876</v>
      </c>
      <c r="AK1061" s="12"/>
      <c r="AL1061" s="12"/>
      <c r="AM1061" s="12"/>
      <c r="AN1061" s="12">
        <f t="shared" si="162"/>
        <v>0.64415654849010473</v>
      </c>
      <c r="AO1061" s="12">
        <f t="shared" si="163"/>
        <v>0</v>
      </c>
      <c r="AP1061" s="12">
        <f t="shared" si="164"/>
        <v>-2.815946589118655E-2</v>
      </c>
      <c r="AQ1061" s="12">
        <f t="shared" si="165"/>
        <v>-2.815946589118655E-2</v>
      </c>
      <c r="AR1061" s="12">
        <f t="shared" si="166"/>
        <v>0</v>
      </c>
      <c r="AS1061" s="12">
        <f t="shared" si="167"/>
        <v>0.32768398561870876</v>
      </c>
      <c r="AT1061" s="12">
        <f t="shared" si="168"/>
        <v>0</v>
      </c>
      <c r="AU1061" s="12">
        <f t="shared" si="169"/>
        <v>0</v>
      </c>
      <c r="AV1061" s="12"/>
      <c r="AW1061" s="12"/>
      <c r="AX1061" s="12">
        <f>INDEX('Margin error adjustment'!N$7:N$6003,UsefulSeries!$K1052)</f>
        <v>2.7918713763041419E-4</v>
      </c>
      <c r="AY1061" s="12"/>
      <c r="AZ1061" s="12"/>
      <c r="BA1061" s="12"/>
      <c r="BB1061" s="12">
        <f t="shared" si="161"/>
        <v>2.7918713763041419E-4</v>
      </c>
      <c r="BC1061" s="12"/>
      <c r="BD1061" s="38">
        <f ca="1"/>
        <v>5.6219378545588075E-2</v>
      </c>
    </row>
    <row r="1062" spans="1:56" x14ac:dyDescent="0.35">
      <c r="A1062" s="12">
        <f ca="1">INDEX('Flow probs &amp; rates'!$K$5:$K$5999,UsefulSeries!$E1060,0)*(1-INDEX('Flow probs &amp; rates'!$K$5:$K$5999,UsefulSeries!$E1060,0))/INDEX('Flow probs &amp; rates'!$E$4:$E$5999,UsefulSeries!$E1060,0)</f>
        <v>1.8925004735219634E-2</v>
      </c>
      <c r="B1062" s="12">
        <f ca="1">-INDEX('Flow probs &amp; rates'!$K$5:$K$5999,UsefulSeries!$E1060,0)*(INDEX('Flow probs &amp; rates'!$L$5:$L$5999,UsefulSeries!$E1060,0))/INDEX('Flow probs &amp; rates'!$E$4:$E$5999,UsefulSeries!$E1060,0)</f>
        <v>-2.804169417445212E-4</v>
      </c>
      <c r="C1062" s="12">
        <v>0</v>
      </c>
      <c r="D1062" s="12">
        <v>0</v>
      </c>
      <c r="E1062" s="12">
        <v>0</v>
      </c>
      <c r="F1062" s="12">
        <v>0</v>
      </c>
      <c r="G1062" s="12"/>
      <c r="H1062" s="12"/>
      <c r="I1062" s="12">
        <f ca="1">INDEX('Flow probs &amp; rates'!$K$5:$K$5999,UsefulSeries!$E1060)</f>
        <v>1.1937888400988651E-2</v>
      </c>
      <c r="J1062" s="12"/>
      <c r="K1062" s="12">
        <f>-INDEX('Flow probs &amp; rates'!$E$4:$E$5999,UsefulSeries!$E1060)</f>
        <v>-0.62326934056522976</v>
      </c>
      <c r="L1062" s="12">
        <f>INDEX('Flow probs &amp; rates'!$E$4:$E$5999,UsefulSeries!$E1060)</f>
        <v>0.62326934056522976</v>
      </c>
      <c r="M1062" s="12"/>
      <c r="N1062" s="12"/>
      <c r="O1062" s="12"/>
      <c r="P1062" s="12">
        <f t="array" aca="1" ref="P1062:U1067" ca="1">MINVERSE(A1062:F1067)</f>
        <v>52.849632606925063</v>
      </c>
      <c r="Q1062" s="12">
        <f ca="1"/>
        <v>0.64028706524509238</v>
      </c>
      <c r="R1062" s="12">
        <f ca="1"/>
        <v>0</v>
      </c>
      <c r="S1062" s="12">
        <f ca="1"/>
        <v>0</v>
      </c>
      <c r="T1062" s="12">
        <f ca="1"/>
        <v>0</v>
      </c>
      <c r="U1062" s="12">
        <f ca="1"/>
        <v>0</v>
      </c>
      <c r="V1062" s="12"/>
      <c r="W1062" s="12">
        <f ca="1">INDEX(P$6:P$6003,UsefulSeries!$I1060)</f>
        <v>52.879212473181411</v>
      </c>
      <c r="X1062" s="12">
        <f ca="1">INDEX(Q$6:Q$6003,UsefulSeries!$I1060)</f>
        <v>0.66144194840977188</v>
      </c>
      <c r="Y1062" s="12">
        <f ca="1">INDEX(R$6:R$6003,UsefulSeries!$I1060)</f>
        <v>0</v>
      </c>
      <c r="Z1062" s="12">
        <f ca="1">INDEX(S$6:S$6003,UsefulSeries!$I1060)</f>
        <v>0</v>
      </c>
      <c r="AA1062" s="12">
        <f ca="1">INDEX(T$6:T$6003,UsefulSeries!$I1060)</f>
        <v>0</v>
      </c>
      <c r="AB1062" s="12">
        <f ca="1">INDEX(U$6:U$6003,UsefulSeries!$I1060)</f>
        <v>0</v>
      </c>
      <c r="AC1062" s="12">
        <f>INDEX( K$6:K$6003,UsefulSeries!$I1060)</f>
        <v>-0.64271636074914762</v>
      </c>
      <c r="AD1062" s="12">
        <f>INDEX(L$6:L$6003,UsefulSeries!$I1060)</f>
        <v>0.64271636074914762</v>
      </c>
      <c r="AE1062" s="12"/>
      <c r="AF1062" s="12"/>
      <c r="AG1062" s="12"/>
      <c r="AH1062" s="12"/>
      <c r="AI1062" s="12"/>
      <c r="AJ1062" s="12"/>
      <c r="AK1062" s="12"/>
      <c r="AL1062" s="12"/>
      <c r="AM1062" s="12"/>
      <c r="AN1062" s="12">
        <f t="shared" ca="1" si="162"/>
        <v>52.879212473181411</v>
      </c>
      <c r="AO1062" s="12">
        <f t="shared" ca="1" si="163"/>
        <v>0.66144194840977188</v>
      </c>
      <c r="AP1062" s="12">
        <f t="shared" ca="1" si="164"/>
        <v>0</v>
      </c>
      <c r="AQ1062" s="12">
        <f t="shared" ca="1" si="165"/>
        <v>0</v>
      </c>
      <c r="AR1062" s="12">
        <f t="shared" ca="1" si="166"/>
        <v>0</v>
      </c>
      <c r="AS1062" s="12">
        <f t="shared" ca="1" si="167"/>
        <v>0</v>
      </c>
      <c r="AT1062" s="12">
        <f t="shared" si="168"/>
        <v>-0.64271636074914762</v>
      </c>
      <c r="AU1062" s="12">
        <f t="shared" si="169"/>
        <v>0.64271636074914762</v>
      </c>
      <c r="AV1062" s="12"/>
      <c r="AW1062" s="12">
        <f ca="1">INDEX(I$6:I$6003,UsefulSeries!$I1060)</f>
        <v>1.2308383799041148E-2</v>
      </c>
      <c r="AX1062" s="12"/>
      <c r="AY1062" s="12"/>
      <c r="AZ1062" s="12">
        <f t="array" aca="1" ref="AZ1062:AZ1067" ca="1">MMULT(W1062:AB1067,AW1062:AW1067)</f>
        <v>0.66144194840977188</v>
      </c>
      <c r="BA1062" s="12"/>
      <c r="BB1062" s="12">
        <f t="shared" ca="1" si="161"/>
        <v>0.66144194840977188</v>
      </c>
      <c r="BC1062" s="12"/>
      <c r="BD1062" s="38">
        <f t="array" aca="1" ref="BD1062:BD1069" ca="1">MMULT(MINVERSE(AN1062:AU1069),BB1062:BB1069)</f>
        <v>1.1662525419389728E-2</v>
      </c>
    </row>
    <row r="1063" spans="1:56" x14ac:dyDescent="0.35">
      <c r="A1063" s="12">
        <f ca="1">-INDEX('Flow probs &amp; rates'!$K$5:$K$5999,UsefulSeries!$E1060,0)*(INDEX('Flow probs &amp; rates'!$L$5:$L$5999,UsefulSeries!$E1060,0))/INDEX('Flow probs &amp; rates'!$E$4:$E$5999,UsefulSeries!$E1060,0)</f>
        <v>-2.804169417445212E-4</v>
      </c>
      <c r="B1063" s="12">
        <f ca="1">INDEX('Flow probs &amp; rates'!$L$5:$L$5999,UsefulSeries!$E1060,0)*(1-INDEX('Flow probs &amp; rates'!$L$5:$L$5999,UsefulSeries!$E1060,0))/INDEX('Flow probs &amp; rates'!$E$4:$E$5999,UsefulSeries!$E1060,0)</f>
        <v>2.3145762506201185E-2</v>
      </c>
      <c r="C1063" s="12">
        <v>0</v>
      </c>
      <c r="D1063" s="12">
        <v>0</v>
      </c>
      <c r="E1063" s="12">
        <v>0</v>
      </c>
      <c r="F1063" s="12">
        <v>0</v>
      </c>
      <c r="G1063" s="12"/>
      <c r="H1063" s="12"/>
      <c r="I1063" s="12">
        <f ca="1">INDEX('Flow probs &amp; rates'!$L$5:$L$5999,UsefulSeries!$E1060)</f>
        <v>1.4640385007280847E-2</v>
      </c>
      <c r="J1063" s="12"/>
      <c r="K1063" s="12">
        <f>-INDEX('Flow probs &amp; rates'!$E$4:$E$5999,UsefulSeries!$E1060)</f>
        <v>-0.62326934056522976</v>
      </c>
      <c r="L1063" s="12"/>
      <c r="M1063" s="12"/>
      <c r="N1063" s="12"/>
      <c r="O1063" s="12"/>
      <c r="P1063" s="12">
        <f ca="1"/>
        <v>0.64028706524509238</v>
      </c>
      <c r="Q1063" s="12">
        <f ca="1"/>
        <v>43.21220988389161</v>
      </c>
      <c r="R1063" s="12">
        <f ca="1"/>
        <v>0</v>
      </c>
      <c r="S1063" s="12">
        <f ca="1"/>
        <v>0</v>
      </c>
      <c r="T1063" s="12">
        <f ca="1"/>
        <v>0</v>
      </c>
      <c r="U1063" s="12">
        <f ca="1"/>
        <v>0</v>
      </c>
      <c r="V1063" s="12"/>
      <c r="W1063" s="12">
        <f ca="1">INDEX(P$7:P$6003,UsefulSeries!$I1060)</f>
        <v>0.66144194840977188</v>
      </c>
      <c r="X1063" s="12">
        <f ca="1">INDEX(Q$7:Q$6003,UsefulSeries!$I1060)</f>
        <v>40.826526926770612</v>
      </c>
      <c r="Y1063" s="12">
        <f ca="1">INDEX(R$7:R$6003,UsefulSeries!$I1060)</f>
        <v>0</v>
      </c>
      <c r="Z1063" s="12">
        <f ca="1">INDEX(S$7:S$6003,UsefulSeries!$I1060)</f>
        <v>0</v>
      </c>
      <c r="AA1063" s="12">
        <f ca="1">INDEX(T$7:T$6003,UsefulSeries!$I1060)</f>
        <v>0</v>
      </c>
      <c r="AB1063" s="12">
        <f ca="1">INDEX(U$7:U$6003,UsefulSeries!$I1060)</f>
        <v>0</v>
      </c>
      <c r="AC1063" s="12">
        <f>INDEX( K$7:K$6003,UsefulSeries!$I1060,1)</f>
        <v>-0.64271636074914762</v>
      </c>
      <c r="AD1063" s="12">
        <f>INDEX(L$7:L$6003,UsefulSeries!$I1060,1)</f>
        <v>0</v>
      </c>
      <c r="AE1063" s="12"/>
      <c r="AF1063" s="12"/>
      <c r="AG1063" s="12"/>
      <c r="AH1063" s="12"/>
      <c r="AI1063" s="12"/>
      <c r="AJ1063" s="12"/>
      <c r="AK1063" s="12"/>
      <c r="AL1063" s="12"/>
      <c r="AM1063" s="12"/>
      <c r="AN1063" s="12">
        <f t="shared" ca="1" si="162"/>
        <v>0.66144194840977188</v>
      </c>
      <c r="AO1063" s="12">
        <f t="shared" ca="1" si="163"/>
        <v>40.826526926770612</v>
      </c>
      <c r="AP1063" s="12">
        <f t="shared" ca="1" si="164"/>
        <v>0</v>
      </c>
      <c r="AQ1063" s="12">
        <f t="shared" ca="1" si="165"/>
        <v>0</v>
      </c>
      <c r="AR1063" s="12">
        <f t="shared" ca="1" si="166"/>
        <v>0</v>
      </c>
      <c r="AS1063" s="12">
        <f t="shared" ca="1" si="167"/>
        <v>0</v>
      </c>
      <c r="AT1063" s="12">
        <f t="shared" si="168"/>
        <v>-0.64271636074914762</v>
      </c>
      <c r="AU1063" s="12">
        <f t="shared" si="169"/>
        <v>0</v>
      </c>
      <c r="AV1063" s="12"/>
      <c r="AW1063" s="12">
        <f ca="1">INDEX(I$7:I$6003,UsefulSeries!$I1060)</f>
        <v>1.6001867320719343E-2</v>
      </c>
      <c r="AX1063" s="12"/>
      <c r="AY1063" s="12"/>
      <c r="AZ1063" s="12">
        <f ca="1"/>
        <v>0.661441948409772</v>
      </c>
      <c r="BA1063" s="12"/>
      <c r="BB1063" s="12">
        <f t="shared" ca="1" si="161"/>
        <v>0.661441948409772</v>
      </c>
      <c r="BC1063" s="12"/>
      <c r="BD1063" s="38">
        <f ca="1"/>
        <v>1.5346841646457606E-2</v>
      </c>
    </row>
    <row r="1064" spans="1:56" x14ac:dyDescent="0.35">
      <c r="A1064" s="12">
        <v>0</v>
      </c>
      <c r="B1064" s="12">
        <v>0</v>
      </c>
      <c r="C1064" s="12">
        <f ca="1">INDEX('Flow probs &amp; rates'!$M$5:$M$5999,UsefulSeries!$E1060,0)*(1-INDEX('Flow probs &amp; rates'!$M$5:$M$5999,UsefulSeries!$E1060,0))/INDEX('Flow probs &amp; rates'!$F$4:$F$5999,UsefulSeries!$E1060,0)</f>
        <v>5.0092600794455899</v>
      </c>
      <c r="D1064" s="12">
        <f ca="1">-INDEX('Flow probs &amp; rates'!$M$5:$M$5999,UsefulSeries!$E1060,0)*(INDEX('Flow probs &amp; rates'!$O$5:$O$5999,UsefulSeries!$E1060,0))/INDEX('Flow probs &amp; rates'!$F$4:$F$5999,UsefulSeries!$E1060,0)</f>
        <v>-0.96784414243717043</v>
      </c>
      <c r="E1064" s="12">
        <v>0</v>
      </c>
      <c r="F1064" s="12">
        <v>0</v>
      </c>
      <c r="G1064" s="12"/>
      <c r="H1064" s="12"/>
      <c r="I1064" s="12">
        <f ca="1">INDEX('Flow probs &amp; rates'!$M$5:$M$5999,UsefulSeries!$E1060)</f>
        <v>0.23563641123046447</v>
      </c>
      <c r="J1064" s="12"/>
      <c r="K1064" s="12">
        <f>INDEX('Flow probs &amp; rates'!$F$4:$F$5999,UsefulSeries!$E1060)</f>
        <v>3.5955787896089067E-2</v>
      </c>
      <c r="L1064" s="12">
        <f>-INDEX('Flow probs &amp; rates'!$F$4:$F$5999,UsefulSeries!$E1060)</f>
        <v>-3.5955787896089067E-2</v>
      </c>
      <c r="M1064" s="12"/>
      <c r="N1064" s="12"/>
      <c r="O1064" s="12"/>
      <c r="P1064" s="12">
        <f ca="1"/>
        <v>0</v>
      </c>
      <c r="Q1064" s="12">
        <f ca="1"/>
        <v>0</v>
      </c>
      <c r="R1064" s="12">
        <f ca="1"/>
        <v>0.21089552794573052</v>
      </c>
      <c r="S1064" s="12">
        <f ca="1"/>
        <v>5.830540951567826E-2</v>
      </c>
      <c r="T1064" s="12">
        <f ca="1"/>
        <v>0</v>
      </c>
      <c r="U1064" s="12">
        <f ca="1"/>
        <v>0</v>
      </c>
      <c r="V1064" s="12"/>
      <c r="W1064" s="12">
        <f ca="1">INDEX(P$8:P$6003,UsefulSeries!$I1060)</f>
        <v>0</v>
      </c>
      <c r="X1064" s="12">
        <f ca="1">INDEX(Q$8:Q$6003,UsefulSeries!$I1060)</f>
        <v>0</v>
      </c>
      <c r="Y1064" s="12">
        <f ca="1">INDEX(R$8:R$6003,UsefulSeries!$I1060)</f>
        <v>0.15191536114139387</v>
      </c>
      <c r="Z1064" s="12">
        <f ca="1">INDEX(S$8:S$6003,UsefulSeries!$I1060)</f>
        <v>5.2695909759200937E-2</v>
      </c>
      <c r="AA1064" s="12">
        <f ca="1">INDEX(T$8:T$6003,UsefulSeries!$I1060)</f>
        <v>0</v>
      </c>
      <c r="AB1064" s="12">
        <f ca="1">INDEX(U$8:U$6003,UsefulSeries!$I1060)</f>
        <v>0</v>
      </c>
      <c r="AC1064" s="12">
        <f>INDEX( K$8:K$6003,UsefulSeries!$I1060)</f>
        <v>2.8438653028816964E-2</v>
      </c>
      <c r="AD1064" s="12">
        <f>INDEX(L$8:L$6003,UsefulSeries!$I1060)</f>
        <v>-2.8438653028816964E-2</v>
      </c>
      <c r="AE1064" s="12"/>
      <c r="AF1064" s="12"/>
      <c r="AG1064" s="12"/>
      <c r="AH1064" s="12"/>
      <c r="AI1064" s="12"/>
      <c r="AJ1064" s="12"/>
      <c r="AK1064" s="12"/>
      <c r="AL1064" s="12"/>
      <c r="AM1064" s="12"/>
      <c r="AN1064" s="12">
        <f t="shared" ca="1" si="162"/>
        <v>0</v>
      </c>
      <c r="AO1064" s="12">
        <f t="shared" ca="1" si="163"/>
        <v>0</v>
      </c>
      <c r="AP1064" s="12">
        <f t="shared" ca="1" si="164"/>
        <v>0.15191536114139387</v>
      </c>
      <c r="AQ1064" s="12">
        <f t="shared" ca="1" si="165"/>
        <v>5.2695909759200937E-2</v>
      </c>
      <c r="AR1064" s="12">
        <f t="shared" ca="1" si="166"/>
        <v>0</v>
      </c>
      <c r="AS1064" s="12">
        <f t="shared" ca="1" si="167"/>
        <v>0</v>
      </c>
      <c r="AT1064" s="12">
        <f t="shared" si="168"/>
        <v>2.8438653028816964E-2</v>
      </c>
      <c r="AU1064" s="12">
        <f t="shared" si="169"/>
        <v>-2.8438653028816964E-2</v>
      </c>
      <c r="AV1064" s="12"/>
      <c r="AW1064" s="12">
        <f ca="1">INDEX(I$8:I$6003,UsefulSeries!$I1060)</f>
        <v>0.28662376814876123</v>
      </c>
      <c r="AX1064" s="12"/>
      <c r="AY1064" s="12"/>
      <c r="AZ1064" s="12">
        <f ca="1"/>
        <v>5.2695909759200923E-2</v>
      </c>
      <c r="BA1064" s="12"/>
      <c r="BB1064" s="12">
        <f t="shared" ca="1" si="161"/>
        <v>5.2695909759200923E-2</v>
      </c>
      <c r="BC1064" s="12"/>
      <c r="BD1064" s="38">
        <f ca="1"/>
        <v>0.29705222679385074</v>
      </c>
    </row>
    <row r="1065" spans="1:56" x14ac:dyDescent="0.35">
      <c r="A1065" s="12">
        <v>0</v>
      </c>
      <c r="B1065" s="12">
        <v>0</v>
      </c>
      <c r="C1065" s="12">
        <f ca="1">-INDEX('Flow probs &amp; rates'!$M$5:$M$5999,UsefulSeries!$E1060,0)*(INDEX('Flow probs &amp; rates'!$O$5:$O$5999,UsefulSeries!$E1060,0))/INDEX('Flow probs &amp; rates'!$F$4:$F$5999,UsefulSeries!$E1060,0)</f>
        <v>-0.96784414243717043</v>
      </c>
      <c r="D1065" s="12">
        <f ca="1">INDEX('Flow probs &amp; rates'!$O$5:$O$5999,UsefulSeries!$E1060,0)*(1-INDEX('Flow probs &amp; rates'!$O$5:$O$5999,UsefulSeries!$E1060,0))/INDEX('Flow probs &amp; rates'!$F$4:$F$5999,UsefulSeries!$E1060,0)</f>
        <v>3.5007729657328595</v>
      </c>
      <c r="E1065" s="12">
        <v>0</v>
      </c>
      <c r="F1065" s="12">
        <v>0</v>
      </c>
      <c r="G1065" s="12"/>
      <c r="H1065" s="12"/>
      <c r="I1065" s="12">
        <f ca="1">INDEX('Flow probs &amp; rates'!$O$5:$O$5999,UsefulSeries!$E1060)</f>
        <v>0.14768345231632019</v>
      </c>
      <c r="J1065" s="12"/>
      <c r="K1065" s="12"/>
      <c r="L1065" s="12">
        <f>-INDEX('Flow probs &amp; rates'!$F$4:$F$5999,UsefulSeries!$E1060)</f>
        <v>-3.5955787896089067E-2</v>
      </c>
      <c r="M1065" s="12"/>
      <c r="N1065" s="12"/>
      <c r="O1065" s="12"/>
      <c r="P1065" s="12">
        <f ca="1"/>
        <v>0</v>
      </c>
      <c r="Q1065" s="12">
        <f ca="1"/>
        <v>0</v>
      </c>
      <c r="R1065" s="12">
        <f ca="1"/>
        <v>5.830540951567826E-2</v>
      </c>
      <c r="S1065" s="12">
        <f ca="1"/>
        <v>0.3017706544848715</v>
      </c>
      <c r="T1065" s="12">
        <f ca="1"/>
        <v>0</v>
      </c>
      <c r="U1065" s="12">
        <f ca="1"/>
        <v>0</v>
      </c>
      <c r="V1065" s="12"/>
      <c r="W1065" s="12">
        <f ca="1">INDEX(P$9:P$6003,UsefulSeries!$I1060)</f>
        <v>0</v>
      </c>
      <c r="X1065" s="12">
        <f ca="1">INDEX(Q$9:Q$6003,UsefulSeries!$I1060)</f>
        <v>0</v>
      </c>
      <c r="Y1065" s="12">
        <f ca="1">INDEX(R$9:R$6003,UsefulSeries!$I1060)</f>
        <v>5.2695909759200937E-2</v>
      </c>
      <c r="Z1065" s="12">
        <f ca="1">INDEX(S$9:S$6003,UsefulSeries!$I1060)</f>
        <v>0.21641734813840832</v>
      </c>
      <c r="AA1065" s="12">
        <f ca="1">INDEX(T$9:T$6003,UsefulSeries!$I1060)</f>
        <v>0</v>
      </c>
      <c r="AB1065" s="12">
        <f ca="1">INDEX(U$9:U$6003,UsefulSeries!$I1060)</f>
        <v>0</v>
      </c>
      <c r="AC1065" s="12">
        <f>INDEX( K$9:K$6003,UsefulSeries!$I1060)</f>
        <v>0</v>
      </c>
      <c r="AD1065" s="12">
        <f>INDEX(L$9:L$6003,UsefulSeries!$I1060)</f>
        <v>-2.8438653028816964E-2</v>
      </c>
      <c r="AE1065" s="12"/>
      <c r="AF1065" s="12"/>
      <c r="AG1065" s="12"/>
      <c r="AH1065" s="12"/>
      <c r="AI1065" s="12"/>
      <c r="AJ1065" s="12"/>
      <c r="AK1065" s="12"/>
      <c r="AL1065" s="12"/>
      <c r="AM1065" s="12"/>
      <c r="AN1065" s="12">
        <f t="shared" ca="1" si="162"/>
        <v>0</v>
      </c>
      <c r="AO1065" s="12">
        <f t="shared" ca="1" si="163"/>
        <v>0</v>
      </c>
      <c r="AP1065" s="12">
        <f t="shared" ca="1" si="164"/>
        <v>5.2695909759200937E-2</v>
      </c>
      <c r="AQ1065" s="12">
        <f t="shared" ca="1" si="165"/>
        <v>0.21641734813840832</v>
      </c>
      <c r="AR1065" s="12">
        <f t="shared" ca="1" si="166"/>
        <v>0</v>
      </c>
      <c r="AS1065" s="12">
        <f t="shared" ca="1" si="167"/>
        <v>0</v>
      </c>
      <c r="AT1065" s="12">
        <f t="shared" si="168"/>
        <v>0</v>
      </c>
      <c r="AU1065" s="12">
        <f t="shared" si="169"/>
        <v>-2.8438653028816964E-2</v>
      </c>
      <c r="AV1065" s="12"/>
      <c r="AW1065" s="12">
        <f ca="1">INDEX(I$9:I$6003,UsefulSeries!$I1060)</f>
        <v>0.1737014609103793</v>
      </c>
      <c r="AX1065" s="12"/>
      <c r="AY1065" s="12"/>
      <c r="AZ1065" s="12">
        <f ca="1"/>
        <v>5.2695909759200937E-2</v>
      </c>
      <c r="BA1065" s="12"/>
      <c r="BB1065" s="12">
        <f t="shared" ca="1" si="161"/>
        <v>5.2695909759200937E-2</v>
      </c>
      <c r="BC1065" s="12"/>
      <c r="BD1065" s="38">
        <f ca="1"/>
        <v>0.17267847674474651</v>
      </c>
    </row>
    <row r="1066" spans="1:56" x14ac:dyDescent="0.35">
      <c r="A1066" s="12">
        <v>0</v>
      </c>
      <c r="B1066" s="12">
        <v>0</v>
      </c>
      <c r="C1066" s="12">
        <v>0</v>
      </c>
      <c r="D1066" s="12">
        <v>0</v>
      </c>
      <c r="E1066" s="12">
        <f ca="1">INDEX('Flow probs &amp; rates'!$P$5:$P$5999,UsefulSeries!$E1060,0)*(1-INDEX('Flow probs &amp; rates'!$P$5:$P$5999,UsefulSeries!$E1060,0))/INDEX('Flow probs &amp; rates'!$G$4:$G$5999,UsefulSeries!$E1060,0)</f>
        <v>7.2225441213423364E-2</v>
      </c>
      <c r="F1066" s="12">
        <f ca="1">-INDEX('Flow probs &amp; rates'!$P$5:$P$5999,UsefulSeries!$E1060,0)*(INDEX('Flow probs &amp; rates'!$Q$5:$Q$5999,UsefulSeries!$E1060,0))/INDEX('Flow probs &amp; rates'!$G$4:$G$5999,UsefulSeries!$E1060,0)</f>
        <v>-1.4251573938377665E-3</v>
      </c>
      <c r="G1066" s="12"/>
      <c r="H1066" s="12"/>
      <c r="I1066" s="12">
        <f ca="1">INDEX('Flow probs &amp; rates'!$P$5:$P$5999,UsefulSeries!$E1060)</f>
        <v>2.5250187415865231E-2</v>
      </c>
      <c r="J1066" s="12"/>
      <c r="K1066" s="12">
        <f>INDEX('Flow probs &amp; rates'!$G$4:$G$5999,UsefulSeries!$E1060)</f>
        <v>0.34077487153868113</v>
      </c>
      <c r="L1066" s="12"/>
      <c r="M1066" s="12"/>
      <c r="N1066" s="12"/>
      <c r="O1066" s="12"/>
      <c r="P1066" s="12">
        <f ca="1"/>
        <v>0</v>
      </c>
      <c r="Q1066" s="12">
        <f ca="1"/>
        <v>0</v>
      </c>
      <c r="R1066" s="12">
        <f ca="1"/>
        <v>0</v>
      </c>
      <c r="S1066" s="12">
        <f ca="1"/>
        <v>0</v>
      </c>
      <c r="T1066" s="12">
        <f ca="1"/>
        <v>13.852573979534837</v>
      </c>
      <c r="U1066" s="12">
        <f ca="1"/>
        <v>0.3566396355162666</v>
      </c>
      <c r="V1066" s="12"/>
      <c r="W1066" s="12">
        <f ca="1">INDEX(P$10:P$6003,UsefulSeries!$I1060)</f>
        <v>0</v>
      </c>
      <c r="X1066" s="12">
        <f ca="1">INDEX(Q$10:Q$6003,UsefulSeries!$I1060)</f>
        <v>0</v>
      </c>
      <c r="Y1066" s="12">
        <f ca="1">INDEX(R$10:R$6003,UsefulSeries!$I1060)</f>
        <v>0</v>
      </c>
      <c r="Z1066" s="12">
        <f ca="1">INDEX(S$10:S$6003,UsefulSeries!$I1060)</f>
        <v>0</v>
      </c>
      <c r="AA1066" s="12">
        <f ca="1">INDEX(T$10:T$6003,UsefulSeries!$I1060)</f>
        <v>12.685905985338445</v>
      </c>
      <c r="AB1066" s="12">
        <f ca="1">INDEX(U$10:U$6003,UsefulSeries!$I1060)</f>
        <v>0.34447244086089757</v>
      </c>
      <c r="AC1066" s="12">
        <f>INDEX( K$10:K$6003,UsefulSeries!$I1060)</f>
        <v>0.3288449862220354</v>
      </c>
      <c r="AD1066" s="12">
        <f>INDEX(L$10:L$6003,UsefulSeries!$I1060)</f>
        <v>0</v>
      </c>
      <c r="AE1066" s="12"/>
      <c r="AF1066" s="12"/>
      <c r="AG1066" s="12"/>
      <c r="AH1066" s="12"/>
      <c r="AI1066" s="12"/>
      <c r="AJ1066" s="12"/>
      <c r="AK1066" s="12"/>
      <c r="AL1066" s="12"/>
      <c r="AM1066" s="12"/>
      <c r="AN1066" s="12">
        <f t="shared" ca="1" si="162"/>
        <v>0</v>
      </c>
      <c r="AO1066" s="12">
        <f t="shared" ca="1" si="163"/>
        <v>0</v>
      </c>
      <c r="AP1066" s="12">
        <f t="shared" ca="1" si="164"/>
        <v>0</v>
      </c>
      <c r="AQ1066" s="12">
        <f t="shared" ca="1" si="165"/>
        <v>0</v>
      </c>
      <c r="AR1066" s="12">
        <f t="shared" ca="1" si="166"/>
        <v>12.685905985338445</v>
      </c>
      <c r="AS1066" s="12">
        <f t="shared" ca="1" si="167"/>
        <v>0.34447244086089757</v>
      </c>
      <c r="AT1066" s="12">
        <f t="shared" si="168"/>
        <v>0.3288449862220354</v>
      </c>
      <c r="AU1066" s="12">
        <f t="shared" si="169"/>
        <v>0</v>
      </c>
      <c r="AV1066" s="12"/>
      <c r="AW1066" s="12">
        <f ca="1">INDEX(I$10:I$6003,UsefulSeries!$I1060)</f>
        <v>2.6645606852470107E-2</v>
      </c>
      <c r="AX1066" s="12"/>
      <c r="AY1066" s="12"/>
      <c r="AZ1066" s="12">
        <f ca="1"/>
        <v>0.34447244086089751</v>
      </c>
      <c r="BA1066" s="12"/>
      <c r="BB1066" s="12">
        <f t="shared" ca="1" si="161"/>
        <v>0.34447244086089751</v>
      </c>
      <c r="BC1066" s="12"/>
      <c r="BD1066" s="38">
        <f ca="1"/>
        <v>2.7747741980852135E-2</v>
      </c>
    </row>
    <row r="1067" spans="1:56" x14ac:dyDescent="0.35">
      <c r="A1067" s="12">
        <v>0</v>
      </c>
      <c r="B1067" s="12">
        <v>0</v>
      </c>
      <c r="C1067" s="12">
        <v>0</v>
      </c>
      <c r="D1067" s="12">
        <v>0</v>
      </c>
      <c r="E1067" s="12">
        <f ca="1">-INDEX('Flow probs &amp; rates'!$P$5:$P$5999,UsefulSeries!$E1060,0)*(INDEX('Flow probs &amp; rates'!$Q$5:$Q$5999,UsefulSeries!$E1060,0))/INDEX('Flow probs &amp; rates'!$G$4:$G$5999,UsefulSeries!$E1060,0)</f>
        <v>-1.4251573938377665E-3</v>
      </c>
      <c r="F1067" s="12">
        <f ca="1">INDEX('Flow probs &amp; rates'!$Q$5:$Q$5999,UsefulSeries!$E1060,0)*(1-INDEX('Flow probs &amp; rates'!$Q$5:$Q$5999,UsefulSeries!$E1060,0))/INDEX('Flow probs &amp; rates'!$G$4:$G$5999,UsefulSeries!$E1060,0)</f>
        <v>5.5355872608046884E-2</v>
      </c>
      <c r="G1067" s="12"/>
      <c r="H1067" s="12"/>
      <c r="I1067" s="12">
        <f ca="1">INDEX('Flow probs &amp; rates'!$Q$5:$Q$5999,UsefulSeries!$E1060)</f>
        <v>1.9233830617127114E-2</v>
      </c>
      <c r="J1067" s="12"/>
      <c r="K1067" s="12"/>
      <c r="L1067" s="12">
        <f>INDEX('Flow probs &amp; rates'!$G$4:$G$5999,UsefulSeries!$E1060)</f>
        <v>0.34077487153868113</v>
      </c>
      <c r="M1067" s="12"/>
      <c r="N1067" s="12"/>
      <c r="O1067" s="12"/>
      <c r="P1067" s="12">
        <f ca="1"/>
        <v>0</v>
      </c>
      <c r="Q1067" s="12">
        <f ca="1"/>
        <v>0</v>
      </c>
      <c r="R1067" s="12">
        <f ca="1"/>
        <v>0</v>
      </c>
      <c r="S1067" s="12">
        <f ca="1"/>
        <v>0</v>
      </c>
      <c r="T1067" s="12">
        <f ca="1"/>
        <v>0.3566396355162666</v>
      </c>
      <c r="U1067" s="12">
        <f ca="1"/>
        <v>18.074112473986208</v>
      </c>
      <c r="V1067" s="12"/>
      <c r="W1067" s="12">
        <f ca="1">INDEX(P$11:P$6003,UsefulSeries!$I1060)</f>
        <v>0</v>
      </c>
      <c r="X1067" s="12">
        <f ca="1">INDEX(Q$11:Q$6003,UsefulSeries!$I1060)</f>
        <v>0</v>
      </c>
      <c r="Y1067" s="12">
        <f ca="1">INDEX(R$11:R$6003,UsefulSeries!$I1060)</f>
        <v>0</v>
      </c>
      <c r="Z1067" s="12">
        <f ca="1">INDEX(S$11:S$6003,UsefulSeries!$I1060)</f>
        <v>0</v>
      </c>
      <c r="AA1067" s="12">
        <f ca="1">INDEX(T$11:T$6003,UsefulSeries!$I1060)</f>
        <v>0.34447244086089757</v>
      </c>
      <c r="AB1067" s="12">
        <f ca="1">INDEX(U$11:U$6003,UsefulSeries!$I1060)</f>
        <v>17.910288082943108</v>
      </c>
      <c r="AC1067" s="12">
        <f>INDEX( K$11:K$6003,UsefulSeries!$I1060)</f>
        <v>0</v>
      </c>
      <c r="AD1067" s="12">
        <f>INDEX(L$11:L$6003,UsefulSeries!$I1060)</f>
        <v>0.3288449862220354</v>
      </c>
      <c r="AE1067" s="12"/>
      <c r="AF1067" s="12"/>
      <c r="AG1067" s="12"/>
      <c r="AH1067" s="12"/>
      <c r="AI1067" s="12"/>
      <c r="AJ1067" s="12"/>
      <c r="AK1067" s="12"/>
      <c r="AL1067" s="12"/>
      <c r="AM1067" s="12"/>
      <c r="AN1067" s="12">
        <f t="shared" ca="1" si="162"/>
        <v>0</v>
      </c>
      <c r="AO1067" s="12">
        <f t="shared" ca="1" si="163"/>
        <v>0</v>
      </c>
      <c r="AP1067" s="12">
        <f t="shared" ca="1" si="164"/>
        <v>0</v>
      </c>
      <c r="AQ1067" s="12">
        <f t="shared" ca="1" si="165"/>
        <v>0</v>
      </c>
      <c r="AR1067" s="12">
        <f t="shared" ca="1" si="166"/>
        <v>0.34447244086089757</v>
      </c>
      <c r="AS1067" s="12">
        <f t="shared" ca="1" si="167"/>
        <v>17.910288082943108</v>
      </c>
      <c r="AT1067" s="12">
        <f t="shared" si="168"/>
        <v>0</v>
      </c>
      <c r="AU1067" s="12">
        <f t="shared" si="169"/>
        <v>0.3288449862220354</v>
      </c>
      <c r="AV1067" s="12"/>
      <c r="AW1067" s="12">
        <f ca="1">INDEX(I$11:I$6003,UsefulSeries!$I1060)</f>
        <v>1.8720735371617215E-2</v>
      </c>
      <c r="AX1067" s="12"/>
      <c r="AY1067" s="12"/>
      <c r="AZ1067" s="12">
        <f ca="1"/>
        <v>0.34447244086089751</v>
      </c>
      <c r="BA1067" s="12"/>
      <c r="BB1067" s="12">
        <f t="shared" ca="1" si="161"/>
        <v>0.34447244086089751</v>
      </c>
      <c r="BC1067" s="12"/>
      <c r="BD1067" s="38">
        <f ca="1"/>
        <v>1.8487679113978309E-2</v>
      </c>
    </row>
    <row r="1068" spans="1:56" x14ac:dyDescent="0.35">
      <c r="A1068" s="12">
        <f ca="1">INDEX('Flow probs &amp; rates'!$K$5:$K$5999,UsefulSeries!$E1066,0)*(1-INDEX('Flow probs &amp; rates'!$K$5:$K$5999,UsefulSeries!$E1066,0))/INDEX('Flow probs &amp; rates'!$E$4:$E$5999,UsefulSeries!$E1066,0)</f>
        <v>1.9072052774428527E-2</v>
      </c>
      <c r="B1068" s="12">
        <f ca="1">-INDEX('Flow probs &amp; rates'!$K$5:$K$5999,UsefulSeries!$E1066,0)*(INDEX('Flow probs &amp; rates'!$L$5:$L$5999,UsefulSeries!$E1066,0))/INDEX('Flow probs &amp; rates'!$E$4:$E$5999,UsefulSeries!$E1066,0)</f>
        <v>-2.8533602044155336E-4</v>
      </c>
      <c r="C1068" s="12">
        <v>0</v>
      </c>
      <c r="D1068" s="12">
        <v>0</v>
      </c>
      <c r="E1068" s="12">
        <v>0</v>
      </c>
      <c r="F1068" s="12">
        <v>0</v>
      </c>
      <c r="G1068" s="12"/>
      <c r="H1068" s="12"/>
      <c r="I1068" s="12">
        <f ca="1">INDEX('Flow probs &amp; rates'!$K$5:$K$5999,UsefulSeries!$E1066)</f>
        <v>1.2062759969140311E-2</v>
      </c>
      <c r="J1068" s="12"/>
      <c r="K1068" s="12">
        <f>-INDEX('Flow probs &amp; rates'!$E$4:$E$5999,UsefulSeries!$E1066)</f>
        <v>-0.62485406956537237</v>
      </c>
      <c r="L1068" s="12">
        <f>INDEX('Flow probs &amp; rates'!$E$4:$E$5999,UsefulSeries!$E1066)</f>
        <v>0.62485406956537237</v>
      </c>
      <c r="M1068" s="12"/>
      <c r="N1068" s="12"/>
      <c r="O1068" s="12"/>
      <c r="P1068" s="12">
        <f t="array" aca="1" ref="P1068:U1073" ca="1">MINVERSE(A1068:F1073)</f>
        <v>52.442347092336014</v>
      </c>
      <c r="Q1068" s="12">
        <f ca="1"/>
        <v>0.6420898407690272</v>
      </c>
      <c r="R1068" s="12">
        <f ca="1"/>
        <v>0</v>
      </c>
      <c r="S1068" s="12">
        <f ca="1"/>
        <v>0</v>
      </c>
      <c r="T1068" s="12">
        <f ca="1"/>
        <v>0</v>
      </c>
      <c r="U1068" s="12">
        <f ca="1"/>
        <v>0</v>
      </c>
      <c r="V1068" s="12"/>
      <c r="W1068" s="12"/>
      <c r="X1068" s="12"/>
      <c r="Y1068" s="12"/>
      <c r="Z1068" s="12"/>
      <c r="AA1068" s="12"/>
      <c r="AB1068" s="12"/>
      <c r="AC1068" s="12"/>
      <c r="AD1068" s="12"/>
      <c r="AE1068" s="12">
        <f t="array" ref="AE1068:AJ1069">TRANSPOSE(AC1062:AD1067)</f>
        <v>-0.64271636074914762</v>
      </c>
      <c r="AF1068" s="12">
        <v>-0.64271636074914762</v>
      </c>
      <c r="AG1068" s="12">
        <v>2.8438653028816964E-2</v>
      </c>
      <c r="AH1068" s="12">
        <v>0</v>
      </c>
      <c r="AI1068" s="12">
        <v>0.3288449862220354</v>
      </c>
      <c r="AJ1068" s="12">
        <v>0</v>
      </c>
      <c r="AK1068" s="12"/>
      <c r="AL1068" s="12"/>
      <c r="AM1068" s="12"/>
      <c r="AN1068" s="12">
        <f t="shared" si="162"/>
        <v>-0.64271636074914762</v>
      </c>
      <c r="AO1068" s="12">
        <f t="shared" si="163"/>
        <v>-0.64271636074914762</v>
      </c>
      <c r="AP1068" s="12">
        <f t="shared" si="164"/>
        <v>2.8438653028816964E-2</v>
      </c>
      <c r="AQ1068" s="12">
        <f t="shared" si="165"/>
        <v>0</v>
      </c>
      <c r="AR1068" s="12">
        <f t="shared" si="166"/>
        <v>0.3288449862220354</v>
      </c>
      <c r="AS1068" s="12">
        <f t="shared" si="167"/>
        <v>0</v>
      </c>
      <c r="AT1068" s="12">
        <f t="shared" si="168"/>
        <v>0</v>
      </c>
      <c r="AU1068" s="12">
        <f t="shared" si="169"/>
        <v>0</v>
      </c>
      <c r="AV1068" s="12"/>
      <c r="AW1068" s="12"/>
      <c r="AX1068" s="12">
        <f>INDEX($N$6:$N$6003,UsefulSeries!$K1060)</f>
        <v>2.1310893191439639E-4</v>
      </c>
      <c r="AY1068" s="12"/>
      <c r="AZ1068" s="12"/>
      <c r="BA1068" s="12"/>
      <c r="BB1068" s="12">
        <f t="shared" si="161"/>
        <v>2.1310893191439639E-4</v>
      </c>
      <c r="BC1068" s="12"/>
      <c r="BD1068" s="38">
        <f ca="1"/>
        <v>-4.2273112701436868E-2</v>
      </c>
    </row>
    <row r="1069" spans="1:56" x14ac:dyDescent="0.35">
      <c r="A1069" s="12">
        <f ca="1">-INDEX('Flow probs &amp; rates'!$K$5:$K$5999,UsefulSeries!$E1066,0)*(INDEX('Flow probs &amp; rates'!$L$5:$L$5999,UsefulSeries!$E1066,0))/INDEX('Flow probs &amp; rates'!$E$4:$E$5999,UsefulSeries!$E1066,0)</f>
        <v>-2.8533602044155336E-4</v>
      </c>
      <c r="B1069" s="12">
        <f ca="1">INDEX('Flow probs &amp; rates'!$L$5:$L$5999,UsefulSeries!$E1066,0)*(1-INDEX('Flow probs &amp; rates'!$L$5:$L$5999,UsefulSeries!$E1066,0))/INDEX('Flow probs &amp; rates'!$E$4:$E$5999,UsefulSeries!$E1066,0)</f>
        <v>2.330466808822252E-2</v>
      </c>
      <c r="C1069" s="12">
        <v>0</v>
      </c>
      <c r="D1069" s="12">
        <v>0</v>
      </c>
      <c r="E1069" s="12">
        <v>0</v>
      </c>
      <c r="F1069" s="12">
        <v>0</v>
      </c>
      <c r="G1069" s="12"/>
      <c r="H1069" s="12"/>
      <c r="I1069" s="12">
        <f ca="1">INDEX('Flow probs &amp; rates'!$L$5:$L$5999,UsefulSeries!$E1066)</f>
        <v>1.4780479262010841E-2</v>
      </c>
      <c r="J1069" s="12"/>
      <c r="K1069" s="12">
        <f>-INDEX('Flow probs &amp; rates'!$E$4:$E$5999,UsefulSeries!$E1066)</f>
        <v>-0.62485406956537237</v>
      </c>
      <c r="L1069" s="12"/>
      <c r="M1069" s="12"/>
      <c r="N1069" s="12"/>
      <c r="O1069" s="12"/>
      <c r="P1069" s="12">
        <f ca="1"/>
        <v>0.6420898407690272</v>
      </c>
      <c r="Q1069" s="12">
        <f ca="1"/>
        <v>42.917719641988533</v>
      </c>
      <c r="R1069" s="12">
        <f ca="1"/>
        <v>0</v>
      </c>
      <c r="S1069" s="12">
        <f ca="1"/>
        <v>0</v>
      </c>
      <c r="T1069" s="12">
        <f ca="1"/>
        <v>0</v>
      </c>
      <c r="U1069" s="12">
        <f ca="1"/>
        <v>0</v>
      </c>
      <c r="V1069" s="12"/>
      <c r="W1069" s="12"/>
      <c r="X1069" s="12"/>
      <c r="Y1069" s="12"/>
      <c r="Z1069" s="12"/>
      <c r="AA1069" s="12"/>
      <c r="AB1069" s="12"/>
      <c r="AC1069" s="12"/>
      <c r="AD1069" s="12"/>
      <c r="AE1069" s="12">
        <v>0.64271636074914762</v>
      </c>
      <c r="AF1069" s="12">
        <v>0</v>
      </c>
      <c r="AG1069" s="12">
        <v>-2.8438653028816964E-2</v>
      </c>
      <c r="AH1069" s="12">
        <v>-2.8438653028816964E-2</v>
      </c>
      <c r="AI1069" s="12">
        <v>0</v>
      </c>
      <c r="AJ1069" s="12">
        <v>0.3288449862220354</v>
      </c>
      <c r="AK1069" s="12"/>
      <c r="AL1069" s="12"/>
      <c r="AM1069" s="12"/>
      <c r="AN1069" s="12">
        <f t="shared" si="162"/>
        <v>0.64271636074914762</v>
      </c>
      <c r="AO1069" s="12">
        <f t="shared" si="163"/>
        <v>0</v>
      </c>
      <c r="AP1069" s="12">
        <f t="shared" si="164"/>
        <v>-2.8438653028816964E-2</v>
      </c>
      <c r="AQ1069" s="12">
        <f t="shared" si="165"/>
        <v>-2.8438653028816964E-2</v>
      </c>
      <c r="AR1069" s="12">
        <f t="shared" si="166"/>
        <v>0</v>
      </c>
      <c r="AS1069" s="12">
        <f t="shared" si="167"/>
        <v>0.3288449862220354</v>
      </c>
      <c r="AT1069" s="12">
        <f t="shared" si="168"/>
        <v>0</v>
      </c>
      <c r="AU1069" s="12">
        <f t="shared" si="169"/>
        <v>0</v>
      </c>
      <c r="AV1069" s="12"/>
      <c r="AW1069" s="12"/>
      <c r="AX1069" s="12">
        <f>INDEX('Margin error adjustment'!N$7:N$6003,UsefulSeries!$K1060)</f>
        <v>2.1676798329194752E-4</v>
      </c>
      <c r="AY1069" s="12"/>
      <c r="AZ1069" s="12"/>
      <c r="BA1069" s="12"/>
      <c r="BB1069" s="12">
        <f t="shared" si="161"/>
        <v>2.1676798329194752E-4</v>
      </c>
      <c r="BC1069" s="12"/>
      <c r="BD1069" s="38">
        <f ca="1"/>
        <v>1.1538717921796456E-2</v>
      </c>
    </row>
    <row r="1070" spans="1:56" x14ac:dyDescent="0.35">
      <c r="A1070" s="12">
        <v>0</v>
      </c>
      <c r="B1070" s="12">
        <v>0</v>
      </c>
      <c r="C1070" s="12">
        <f ca="1">INDEX('Flow probs &amp; rates'!$M$5:$M$5999,UsefulSeries!$E1066,0)*(1-INDEX('Flow probs &amp; rates'!$M$5:$M$5999,UsefulSeries!$E1066,0))/INDEX('Flow probs &amp; rates'!$F$4:$F$5999,UsefulSeries!$E1066,0)</f>
        <v>5.0712961721972922</v>
      </c>
      <c r="D1070" s="12">
        <f ca="1">-INDEX('Flow probs &amp; rates'!$M$5:$M$5999,UsefulSeries!$E1066,0)*(INDEX('Flow probs &amp; rates'!$O$5:$O$5999,UsefulSeries!$E1066,0))/INDEX('Flow probs &amp; rates'!$F$4:$F$5999,UsefulSeries!$E1066,0)</f>
        <v>-0.95151895080344795</v>
      </c>
      <c r="E1070" s="12">
        <v>0</v>
      </c>
      <c r="F1070" s="12">
        <v>0</v>
      </c>
      <c r="G1070" s="12"/>
      <c r="H1070" s="12"/>
      <c r="I1070" s="12">
        <f ca="1">INDEX('Flow probs &amp; rates'!$M$5:$M$5999,UsefulSeries!$E1066)</f>
        <v>0.23399350276917449</v>
      </c>
      <c r="J1070" s="12"/>
      <c r="K1070" s="12">
        <f>INDEX('Flow probs &amp; rates'!$F$4:$F$5999,UsefulSeries!$E1066)</f>
        <v>3.5344128472253163E-2</v>
      </c>
      <c r="L1070" s="12">
        <f>-INDEX('Flow probs &amp; rates'!$F$4:$F$5999,UsefulSeries!$E1066)</f>
        <v>-3.5344128472253163E-2</v>
      </c>
      <c r="M1070" s="12"/>
      <c r="N1070" s="12"/>
      <c r="O1070" s="12"/>
      <c r="P1070" s="12">
        <f ca="1"/>
        <v>0</v>
      </c>
      <c r="Q1070" s="12">
        <f ca="1"/>
        <v>0</v>
      </c>
      <c r="R1070" s="12">
        <f ca="1"/>
        <v>0.20784508873982097</v>
      </c>
      <c r="S1070" s="12">
        <f ca="1"/>
        <v>5.6797610694591751E-2</v>
      </c>
      <c r="T1070" s="12">
        <f ca="1"/>
        <v>0</v>
      </c>
      <c r="U1070" s="12">
        <f ca="1"/>
        <v>0</v>
      </c>
      <c r="V1070" s="12"/>
      <c r="W1070" s="12">
        <f ca="1">INDEX(P$6:P$6003,UsefulSeries!$I1068)</f>
        <v>51.776010481403915</v>
      </c>
      <c r="X1070" s="12">
        <f ca="1">INDEX(Q$6:Q$6003,UsefulSeries!$I1068)</f>
        <v>0.66205204399580708</v>
      </c>
      <c r="Y1070" s="12">
        <f ca="1">INDEX(R$6:R$6003,UsefulSeries!$I1068)</f>
        <v>0</v>
      </c>
      <c r="Z1070" s="12">
        <f ca="1">INDEX(S$6:S$6003,UsefulSeries!$I1068)</f>
        <v>0</v>
      </c>
      <c r="AA1070" s="12">
        <f ca="1">INDEX(T$6:T$6003,UsefulSeries!$I1068)</f>
        <v>0</v>
      </c>
      <c r="AB1070" s="12">
        <f ca="1">INDEX(U$6:U$6003,UsefulSeries!$I1068)</f>
        <v>0</v>
      </c>
      <c r="AC1070" s="12">
        <f>INDEX( K$6:K$6003,UsefulSeries!$I1068)</f>
        <v>-0.64292946968106202</v>
      </c>
      <c r="AD1070" s="12">
        <f>INDEX(L$6:L$6003,UsefulSeries!$I1068)</f>
        <v>0.64292946968106202</v>
      </c>
      <c r="AE1070" s="12"/>
      <c r="AF1070" s="12"/>
      <c r="AG1070" s="12"/>
      <c r="AH1070" s="12"/>
      <c r="AI1070" s="12"/>
      <c r="AJ1070" s="12"/>
      <c r="AK1070" s="12"/>
      <c r="AL1070" s="12"/>
      <c r="AM1070" s="12"/>
      <c r="AN1070" s="12">
        <f t="shared" ca="1" si="162"/>
        <v>51.776010481403915</v>
      </c>
      <c r="AO1070" s="12">
        <f t="shared" ca="1" si="163"/>
        <v>0.66205204399580708</v>
      </c>
      <c r="AP1070" s="12">
        <f t="shared" ca="1" si="164"/>
        <v>0</v>
      </c>
      <c r="AQ1070" s="12">
        <f t="shared" ca="1" si="165"/>
        <v>0</v>
      </c>
      <c r="AR1070" s="12">
        <f t="shared" ca="1" si="166"/>
        <v>0</v>
      </c>
      <c r="AS1070" s="12">
        <f t="shared" ca="1" si="167"/>
        <v>0</v>
      </c>
      <c r="AT1070" s="12">
        <f t="shared" si="168"/>
        <v>-0.64292946968106202</v>
      </c>
      <c r="AU1070" s="12">
        <f t="shared" si="169"/>
        <v>0.64292946968106202</v>
      </c>
      <c r="AV1070" s="12"/>
      <c r="AW1070" s="12">
        <f ca="1">INDEX(I$6:I$6003,UsefulSeries!$I1068)</f>
        <v>1.2578354119616171E-2</v>
      </c>
      <c r="AX1070" s="12"/>
      <c r="AY1070" s="12"/>
      <c r="AZ1070" s="12">
        <f t="array" aca="1" ref="AZ1070:AZ1075" ca="1">MMULT(W1070:AB1075,AW1070:AW1075)</f>
        <v>0.66205204399580708</v>
      </c>
      <c r="BA1070" s="12"/>
      <c r="BB1070" s="12">
        <f t="shared" ca="1" si="161"/>
        <v>0.66205204399580708</v>
      </c>
      <c r="BC1070" s="12"/>
      <c r="BD1070" s="38">
        <f t="array" aca="1" ref="BD1070:BD1077" ca="1">MMULT(MINVERSE(AN1070:AU1077),BB1070:BB1077)</f>
        <v>1.2437964359684313E-2</v>
      </c>
    </row>
    <row r="1071" spans="1:56" x14ac:dyDescent="0.35">
      <c r="A1071" s="12">
        <v>0</v>
      </c>
      <c r="B1071" s="12">
        <v>0</v>
      </c>
      <c r="C1071" s="12">
        <f ca="1">-INDEX('Flow probs &amp; rates'!$M$5:$M$5999,UsefulSeries!$E1066,0)*(INDEX('Flow probs &amp; rates'!$O$5:$O$5999,UsefulSeries!$E1066,0))/INDEX('Flow probs &amp; rates'!$F$4:$F$5999,UsefulSeries!$E1066,0)</f>
        <v>-0.95151895080344795</v>
      </c>
      <c r="D1071" s="12">
        <f ca="1">INDEX('Flow probs &amp; rates'!$O$5:$O$5999,UsefulSeries!$E1066,0)*(1-INDEX('Flow probs &amp; rates'!$O$5:$O$5999,UsefulSeries!$E1066,0))/INDEX('Flow probs &amp; rates'!$F$4:$F$5999,UsefulSeries!$E1066,0)</f>
        <v>3.4819869770718266</v>
      </c>
      <c r="E1071" s="12">
        <v>0</v>
      </c>
      <c r="F1071" s="12">
        <v>0</v>
      </c>
      <c r="G1071" s="12"/>
      <c r="H1071" s="12"/>
      <c r="I1071" s="12">
        <f ca="1">INDEX('Flow probs &amp; rates'!$O$5:$O$5999,UsefulSeries!$E1066)</f>
        <v>0.14372453783110331</v>
      </c>
      <c r="J1071" s="12"/>
      <c r="K1071" s="12"/>
      <c r="L1071" s="12">
        <f>-INDEX('Flow probs &amp; rates'!$F$4:$F$5999,UsefulSeries!$E1066)</f>
        <v>-3.5344128472253163E-2</v>
      </c>
      <c r="M1071" s="12"/>
      <c r="N1071" s="12"/>
      <c r="O1071" s="12"/>
      <c r="P1071" s="12">
        <f ca="1"/>
        <v>0</v>
      </c>
      <c r="Q1071" s="12">
        <f ca="1"/>
        <v>0</v>
      </c>
      <c r="R1071" s="12">
        <f ca="1"/>
        <v>5.6797610694591757E-2</v>
      </c>
      <c r="S1071" s="12">
        <f ca="1"/>
        <v>0.30271336736091353</v>
      </c>
      <c r="T1071" s="12">
        <f ca="1"/>
        <v>0</v>
      </c>
      <c r="U1071" s="12">
        <f ca="1"/>
        <v>0</v>
      </c>
      <c r="V1071" s="12"/>
      <c r="W1071" s="12">
        <f ca="1">INDEX(P$7:P$6003,UsefulSeries!$I1068)</f>
        <v>0.66205204399580708</v>
      </c>
      <c r="X1071" s="12">
        <f ca="1">INDEX(Q$7:Q$6003,UsefulSeries!$I1068)</f>
        <v>40.09242047543561</v>
      </c>
      <c r="Y1071" s="12">
        <f ca="1">INDEX(R$7:R$6003,UsefulSeries!$I1068)</f>
        <v>0</v>
      </c>
      <c r="Z1071" s="12">
        <f ca="1">INDEX(S$7:S$6003,UsefulSeries!$I1068)</f>
        <v>0</v>
      </c>
      <c r="AA1071" s="12">
        <f ca="1">INDEX(T$7:T$6003,UsefulSeries!$I1068)</f>
        <v>0</v>
      </c>
      <c r="AB1071" s="12">
        <f ca="1">INDEX(U$7:U$6003,UsefulSeries!$I1068)</f>
        <v>0</v>
      </c>
      <c r="AC1071" s="12">
        <f>INDEX( K$7:K$6003,UsefulSeries!$I1068,1)</f>
        <v>-0.64292946968106202</v>
      </c>
      <c r="AD1071" s="12">
        <f>INDEX(L$7:L$6003,UsefulSeries!$I1068,1)</f>
        <v>0</v>
      </c>
      <c r="AE1071" s="12"/>
      <c r="AF1071" s="12"/>
      <c r="AG1071" s="12"/>
      <c r="AH1071" s="12"/>
      <c r="AI1071" s="12"/>
      <c r="AJ1071" s="12"/>
      <c r="AK1071" s="12"/>
      <c r="AL1071" s="12"/>
      <c r="AM1071" s="12"/>
      <c r="AN1071" s="12">
        <f t="shared" ca="1" si="162"/>
        <v>0.66205204399580708</v>
      </c>
      <c r="AO1071" s="12">
        <f t="shared" ca="1" si="163"/>
        <v>40.09242047543561</v>
      </c>
      <c r="AP1071" s="12">
        <f t="shared" ca="1" si="164"/>
        <v>0</v>
      </c>
      <c r="AQ1071" s="12">
        <f t="shared" ca="1" si="165"/>
        <v>0</v>
      </c>
      <c r="AR1071" s="12">
        <f t="shared" ca="1" si="166"/>
        <v>0</v>
      </c>
      <c r="AS1071" s="12">
        <f t="shared" ca="1" si="167"/>
        <v>0</v>
      </c>
      <c r="AT1071" s="12">
        <f t="shared" si="168"/>
        <v>-0.64292946968106202</v>
      </c>
      <c r="AU1071" s="12">
        <f t="shared" si="169"/>
        <v>0</v>
      </c>
      <c r="AV1071" s="12"/>
      <c r="AW1071" s="12">
        <f ca="1">INDEX(I$7:I$6003,UsefulSeries!$I1068)</f>
        <v>1.6305439062761135E-2</v>
      </c>
      <c r="AX1071" s="12"/>
      <c r="AY1071" s="12"/>
      <c r="AZ1071" s="12">
        <f ca="1"/>
        <v>0.66205204399580719</v>
      </c>
      <c r="BA1071" s="12"/>
      <c r="BB1071" s="12">
        <f t="shared" ca="1" si="161"/>
        <v>0.66205204399580719</v>
      </c>
      <c r="BC1071" s="12"/>
      <c r="BD1071" s="38">
        <f ca="1"/>
        <v>1.7178714383059221E-2</v>
      </c>
    </row>
    <row r="1072" spans="1:56" x14ac:dyDescent="0.35">
      <c r="A1072" s="12">
        <v>0</v>
      </c>
      <c r="B1072" s="12">
        <v>0</v>
      </c>
      <c r="C1072" s="12">
        <v>0</v>
      </c>
      <c r="D1072" s="12">
        <v>0</v>
      </c>
      <c r="E1072" s="12">
        <f ca="1">INDEX('Flow probs &amp; rates'!$P$5:$P$5999,UsefulSeries!$E1066,0)*(1-INDEX('Flow probs &amp; rates'!$P$5:$P$5999,UsefulSeries!$E1066,0))/INDEX('Flow probs &amp; rates'!$G$4:$G$5999,UsefulSeries!$E1066,0)</f>
        <v>7.0824974382692987E-2</v>
      </c>
      <c r="F1072" s="12">
        <f ca="1">-INDEX('Flow probs &amp; rates'!$P$5:$P$5999,UsefulSeries!$E1066,0)*(INDEX('Flow probs &amp; rates'!$Q$5:$Q$5999,UsefulSeries!$E1066,0))/INDEX('Flow probs &amp; rates'!$G$4:$G$5999,UsefulSeries!$E1066,0)</f>
        <v>-1.4089971870843085E-3</v>
      </c>
      <c r="G1072" s="12"/>
      <c r="H1072" s="12"/>
      <c r="I1072" s="12">
        <f ca="1">INDEX('Flow probs &amp; rates'!$P$5:$P$5999,UsefulSeries!$E1066)</f>
        <v>2.4675325613300492E-2</v>
      </c>
      <c r="J1072" s="12"/>
      <c r="K1072" s="12">
        <f>INDEX('Flow probs &amp; rates'!$G$4:$G$5999,UsefulSeries!$E1066)</f>
        <v>0.33980180196237447</v>
      </c>
      <c r="L1072" s="12"/>
      <c r="M1072" s="12"/>
      <c r="N1072" s="12"/>
      <c r="O1072" s="12"/>
      <c r="P1072" s="12">
        <f ca="1"/>
        <v>0</v>
      </c>
      <c r="Q1072" s="12">
        <f ca="1"/>
        <v>0</v>
      </c>
      <c r="R1072" s="12">
        <f ca="1"/>
        <v>0</v>
      </c>
      <c r="S1072" s="12">
        <f ca="1"/>
        <v>0</v>
      </c>
      <c r="T1072" s="12">
        <f ca="1"/>
        <v>14.126385014930129</v>
      </c>
      <c r="U1072" s="12">
        <f ca="1"/>
        <v>0.35547040624044518</v>
      </c>
      <c r="V1072" s="12"/>
      <c r="W1072" s="12">
        <f ca="1">INDEX(P$8:P$6003,UsefulSeries!$I1068)</f>
        <v>0</v>
      </c>
      <c r="X1072" s="12">
        <f ca="1">INDEX(Q$8:Q$6003,UsefulSeries!$I1068)</f>
        <v>0</v>
      </c>
      <c r="Y1072" s="12">
        <f ca="1">INDEX(R$8:R$6003,UsefulSeries!$I1068)</f>
        <v>0.15290910602609439</v>
      </c>
      <c r="Z1072" s="12">
        <f ca="1">INDEX(S$8:S$6003,UsefulSeries!$I1068)</f>
        <v>5.2492139488823815E-2</v>
      </c>
      <c r="AA1072" s="12">
        <f ca="1">INDEX(T$8:T$6003,UsefulSeries!$I1068)</f>
        <v>0</v>
      </c>
      <c r="AB1072" s="12">
        <f ca="1">INDEX(U$8:U$6003,UsefulSeries!$I1068)</f>
        <v>0</v>
      </c>
      <c r="AC1072" s="12">
        <f>INDEX( K$8:K$6003,UsefulSeries!$I1068)</f>
        <v>2.8655421012108911E-2</v>
      </c>
      <c r="AD1072" s="12">
        <f>INDEX(L$8:L$6003,UsefulSeries!$I1068)</f>
        <v>-2.8655421012108911E-2</v>
      </c>
      <c r="AE1072" s="12"/>
      <c r="AF1072" s="12"/>
      <c r="AG1072" s="12"/>
      <c r="AH1072" s="12"/>
      <c r="AI1072" s="12"/>
      <c r="AJ1072" s="12"/>
      <c r="AK1072" s="12"/>
      <c r="AL1072" s="12"/>
      <c r="AM1072" s="12"/>
      <c r="AN1072" s="12">
        <f t="shared" ca="1" si="162"/>
        <v>0</v>
      </c>
      <c r="AO1072" s="12">
        <f t="shared" ca="1" si="163"/>
        <v>0</v>
      </c>
      <c r="AP1072" s="12">
        <f t="shared" ca="1" si="164"/>
        <v>0.15290910602609439</v>
      </c>
      <c r="AQ1072" s="12">
        <f t="shared" ca="1" si="165"/>
        <v>5.2492139488823815E-2</v>
      </c>
      <c r="AR1072" s="12">
        <f t="shared" ca="1" si="166"/>
        <v>0</v>
      </c>
      <c r="AS1072" s="12">
        <f t="shared" ca="1" si="167"/>
        <v>0</v>
      </c>
      <c r="AT1072" s="12">
        <f t="shared" si="168"/>
        <v>2.8655421012108911E-2</v>
      </c>
      <c r="AU1072" s="12">
        <f t="shared" si="169"/>
        <v>-2.8655421012108911E-2</v>
      </c>
      <c r="AV1072" s="12"/>
      <c r="AW1072" s="12">
        <f ca="1">INDEX(I$8:I$6003,UsefulSeries!$I1068)</f>
        <v>0.2853643363292917</v>
      </c>
      <c r="AX1072" s="12"/>
      <c r="AY1072" s="12"/>
      <c r="AZ1072" s="12">
        <f ca="1"/>
        <v>5.2492139488823815E-2</v>
      </c>
      <c r="BA1072" s="12"/>
      <c r="BB1072" s="12">
        <f t="shared" ca="1" si="161"/>
        <v>5.2492139488823815E-2</v>
      </c>
      <c r="BC1072" s="12"/>
      <c r="BD1072" s="38">
        <f ca="1"/>
        <v>0.28437027300990964</v>
      </c>
    </row>
    <row r="1073" spans="1:56" x14ac:dyDescent="0.35">
      <c r="A1073" s="12">
        <v>0</v>
      </c>
      <c r="B1073" s="12">
        <v>0</v>
      </c>
      <c r="C1073" s="12">
        <v>0</v>
      </c>
      <c r="D1073" s="12">
        <v>0</v>
      </c>
      <c r="E1073" s="12">
        <f ca="1">-INDEX('Flow probs &amp; rates'!$P$5:$P$5999,UsefulSeries!$E1066,0)*(INDEX('Flow probs &amp; rates'!$Q$5:$Q$5999,UsefulSeries!$E1066,0))/INDEX('Flow probs &amp; rates'!$G$4:$G$5999,UsefulSeries!$E1066,0)</f>
        <v>-1.4089971870843085E-3</v>
      </c>
      <c r="F1073" s="12">
        <f ca="1">INDEX('Flow probs &amp; rates'!$Q$5:$Q$5999,UsefulSeries!$E1066,0)*(1-INDEX('Flow probs &amp; rates'!$Q$5:$Q$5999,UsefulSeries!$E1066,0))/INDEX('Flow probs &amp; rates'!$G$4:$G$5999,UsefulSeries!$E1066,0)</f>
        <v>5.5993512822114115E-2</v>
      </c>
      <c r="G1073" s="12"/>
      <c r="H1073" s="12"/>
      <c r="I1073" s="12">
        <f ca="1">INDEX('Flow probs &amp; rates'!$Q$5:$Q$5999,UsefulSeries!$E1066)</f>
        <v>1.9403179947221974E-2</v>
      </c>
      <c r="J1073" s="12"/>
      <c r="K1073" s="12"/>
      <c r="L1073" s="12">
        <f>INDEX('Flow probs &amp; rates'!$G$4:$G$5999,UsefulSeries!$E1066)</f>
        <v>0.33980180196237447</v>
      </c>
      <c r="M1073" s="12"/>
      <c r="N1073" s="12"/>
      <c r="O1073" s="12"/>
      <c r="P1073" s="12">
        <f ca="1"/>
        <v>0</v>
      </c>
      <c r="Q1073" s="12">
        <f ca="1"/>
        <v>0</v>
      </c>
      <c r="R1073" s="12">
        <f ca="1"/>
        <v>0</v>
      </c>
      <c r="S1073" s="12">
        <f ca="1"/>
        <v>0</v>
      </c>
      <c r="T1073" s="12">
        <f ca="1"/>
        <v>0.35547040624044518</v>
      </c>
      <c r="U1073" s="12">
        <f ca="1"/>
        <v>17.868156619874473</v>
      </c>
      <c r="V1073" s="12"/>
      <c r="W1073" s="12">
        <f ca="1">INDEX(P$9:P$6003,UsefulSeries!$I1068)</f>
        <v>0</v>
      </c>
      <c r="X1073" s="12">
        <f ca="1">INDEX(Q$9:Q$6003,UsefulSeries!$I1068)</f>
        <v>0</v>
      </c>
      <c r="Y1073" s="12">
        <f ca="1">INDEX(R$9:R$6003,UsefulSeries!$I1068)</f>
        <v>5.2492139488823815E-2</v>
      </c>
      <c r="Z1073" s="12">
        <f ca="1">INDEX(S$9:S$6003,UsefulSeries!$I1068)</f>
        <v>0.22231574204678445</v>
      </c>
      <c r="AA1073" s="12">
        <f ca="1">INDEX(T$9:T$6003,UsefulSeries!$I1068)</f>
        <v>0</v>
      </c>
      <c r="AB1073" s="12">
        <f ca="1">INDEX(U$9:U$6003,UsefulSeries!$I1068)</f>
        <v>0</v>
      </c>
      <c r="AC1073" s="12">
        <f>INDEX( K$9:K$6003,UsefulSeries!$I1068)</f>
        <v>0</v>
      </c>
      <c r="AD1073" s="12">
        <f>INDEX(L$9:L$6003,UsefulSeries!$I1068)</f>
        <v>-2.8655421012108911E-2</v>
      </c>
      <c r="AE1073" s="12"/>
      <c r="AF1073" s="12"/>
      <c r="AG1073" s="12"/>
      <c r="AH1073" s="12"/>
      <c r="AI1073" s="12"/>
      <c r="AJ1073" s="12"/>
      <c r="AK1073" s="12"/>
      <c r="AL1073" s="12"/>
      <c r="AM1073" s="12"/>
      <c r="AN1073" s="12">
        <f t="shared" ca="1" si="162"/>
        <v>0</v>
      </c>
      <c r="AO1073" s="12">
        <f t="shared" ca="1" si="163"/>
        <v>0</v>
      </c>
      <c r="AP1073" s="12">
        <f t="shared" ca="1" si="164"/>
        <v>5.2492139488823815E-2</v>
      </c>
      <c r="AQ1073" s="12">
        <f t="shared" ca="1" si="165"/>
        <v>0.22231574204678445</v>
      </c>
      <c r="AR1073" s="12">
        <f t="shared" ca="1" si="166"/>
        <v>0</v>
      </c>
      <c r="AS1073" s="12">
        <f t="shared" ca="1" si="167"/>
        <v>0</v>
      </c>
      <c r="AT1073" s="12">
        <f t="shared" si="168"/>
        <v>0</v>
      </c>
      <c r="AU1073" s="12">
        <f t="shared" si="169"/>
        <v>-2.8655421012108911E-2</v>
      </c>
      <c r="AV1073" s="12"/>
      <c r="AW1073" s="12">
        <f ca="1">INDEX(I$9:I$6003,UsefulSeries!$I1068)</f>
        <v>0.16873638634729143</v>
      </c>
      <c r="AX1073" s="12"/>
      <c r="AY1073" s="12"/>
      <c r="AZ1073" s="12">
        <f ca="1"/>
        <v>5.2492139488823822E-2</v>
      </c>
      <c r="BA1073" s="12"/>
      <c r="BB1073" s="12">
        <f t="shared" ca="1" si="161"/>
        <v>5.2492139488823822E-2</v>
      </c>
      <c r="BC1073" s="12"/>
      <c r="BD1073" s="38">
        <f ca="1"/>
        <v>0.17731300328478061</v>
      </c>
    </row>
    <row r="1074" spans="1:56" x14ac:dyDescent="0.35">
      <c r="A1074" s="12">
        <f ca="1">INDEX('Flow probs &amp; rates'!$K$5:$K$5999,UsefulSeries!$E1072,0)*(1-INDEX('Flow probs &amp; rates'!$K$5:$K$5999,UsefulSeries!$E1072,0))/INDEX('Flow probs &amp; rates'!$E$4:$E$5999,UsefulSeries!$E1072,0)</f>
        <v>1.8600581431844784E-2</v>
      </c>
      <c r="B1074" s="12">
        <f ca="1">-INDEX('Flow probs &amp; rates'!$K$5:$K$5999,UsefulSeries!$E1072,0)*(INDEX('Flow probs &amp; rates'!$L$5:$L$5999,UsefulSeries!$E1072,0))/INDEX('Flow probs &amp; rates'!$E$4:$E$5999,UsefulSeries!$E1072,0)</f>
        <v>-2.6593119292659556E-4</v>
      </c>
      <c r="C1074" s="12">
        <v>0</v>
      </c>
      <c r="D1074" s="12">
        <v>0</v>
      </c>
      <c r="E1074" s="12">
        <v>0</v>
      </c>
      <c r="F1074" s="12">
        <v>0</v>
      </c>
      <c r="G1074" s="12"/>
      <c r="H1074" s="12"/>
      <c r="I1074" s="12">
        <f ca="1">INDEX('Flow probs &amp; rates'!$K$5:$K$5999,UsefulSeries!$E1072)</f>
        <v>1.174043062953488E-2</v>
      </c>
      <c r="J1074" s="12"/>
      <c r="K1074" s="12">
        <f>-INDEX('Flow probs &amp; rates'!$E$4:$E$5999,UsefulSeries!$E1072)</f>
        <v>-0.62377581908831914</v>
      </c>
      <c r="L1074" s="12">
        <f>INDEX('Flow probs &amp; rates'!$E$4:$E$5999,UsefulSeries!$E1072)</f>
        <v>0.62377581908831914</v>
      </c>
      <c r="M1074" s="12"/>
      <c r="N1074" s="12"/>
      <c r="O1074" s="12"/>
      <c r="P1074" s="12">
        <f t="array" aca="1" ref="P1074:U1079" ca="1">MINVERSE(A1074:F1079)</f>
        <v>53.770915191281588</v>
      </c>
      <c r="Q1074" s="12">
        <f ca="1"/>
        <v>0.64034112876688321</v>
      </c>
      <c r="R1074" s="12">
        <f ca="1"/>
        <v>0</v>
      </c>
      <c r="S1074" s="12">
        <f ca="1"/>
        <v>0</v>
      </c>
      <c r="T1074" s="12">
        <f ca="1"/>
        <v>0</v>
      </c>
      <c r="U1074" s="12">
        <f ca="1"/>
        <v>0</v>
      </c>
      <c r="V1074" s="12"/>
      <c r="W1074" s="12">
        <f ca="1">INDEX(P$10:P$6003,UsefulSeries!$I1068)</f>
        <v>0</v>
      </c>
      <c r="X1074" s="12">
        <f ca="1">INDEX(Q$10:Q$6003,UsefulSeries!$I1068)</f>
        <v>0</v>
      </c>
      <c r="Y1074" s="12">
        <f ca="1">INDEX(R$10:R$6003,UsefulSeries!$I1068)</f>
        <v>0</v>
      </c>
      <c r="Z1074" s="12">
        <f ca="1">INDEX(S$10:S$6003,UsefulSeries!$I1068)</f>
        <v>0</v>
      </c>
      <c r="AA1074" s="12">
        <f ca="1">INDEX(T$10:T$6003,UsefulSeries!$I1068)</f>
        <v>13.170064107142265</v>
      </c>
      <c r="AB1074" s="12">
        <f ca="1">INDEX(U$10:U$6003,UsefulSeries!$I1068)</f>
        <v>0.34369779155277691</v>
      </c>
      <c r="AC1074" s="12">
        <f>INDEX( K$10:K$6003,UsefulSeries!$I1068)</f>
        <v>0.32841510930682905</v>
      </c>
      <c r="AD1074" s="12">
        <f>INDEX(L$10:L$6003,UsefulSeries!$I1068)</f>
        <v>0</v>
      </c>
      <c r="AE1074" s="12"/>
      <c r="AF1074" s="12"/>
      <c r="AG1074" s="12"/>
      <c r="AH1074" s="12"/>
      <c r="AI1074" s="12"/>
      <c r="AJ1074" s="12"/>
      <c r="AK1074" s="12"/>
      <c r="AL1074" s="12"/>
      <c r="AM1074" s="12"/>
      <c r="AN1074" s="12">
        <f t="shared" ca="1" si="162"/>
        <v>0</v>
      </c>
      <c r="AO1074" s="12">
        <f t="shared" ca="1" si="163"/>
        <v>0</v>
      </c>
      <c r="AP1074" s="12">
        <f t="shared" ca="1" si="164"/>
        <v>0</v>
      </c>
      <c r="AQ1074" s="12">
        <f t="shared" ca="1" si="165"/>
        <v>0</v>
      </c>
      <c r="AR1074" s="12">
        <f t="shared" ca="1" si="166"/>
        <v>13.170064107142265</v>
      </c>
      <c r="AS1074" s="12">
        <f t="shared" ca="1" si="167"/>
        <v>0.34369779155277691</v>
      </c>
      <c r="AT1074" s="12">
        <f t="shared" si="168"/>
        <v>0.32841510930682905</v>
      </c>
      <c r="AU1074" s="12">
        <f t="shared" si="169"/>
        <v>0</v>
      </c>
      <c r="AV1074" s="12"/>
      <c r="AW1074" s="12">
        <f ca="1">INDEX(I$10:I$6003,UsefulSeries!$I1068)</f>
        <v>2.56046881264934E-2</v>
      </c>
      <c r="AX1074" s="12"/>
      <c r="AY1074" s="12"/>
      <c r="AZ1074" s="12">
        <f ca="1"/>
        <v>0.34369779155277697</v>
      </c>
      <c r="BA1074" s="12"/>
      <c r="BB1074" s="12">
        <f t="shared" ca="1" si="161"/>
        <v>0.34369779155277697</v>
      </c>
      <c r="BC1074" s="12"/>
      <c r="BD1074" s="38">
        <f ca="1"/>
        <v>2.4280907765407082E-2</v>
      </c>
    </row>
    <row r="1075" spans="1:56" x14ac:dyDescent="0.35">
      <c r="A1075" s="12">
        <f ca="1">-INDEX('Flow probs &amp; rates'!$K$5:$K$5999,UsefulSeries!$E1072,0)*(INDEX('Flow probs &amp; rates'!$L$5:$L$5999,UsefulSeries!$E1072,0))/INDEX('Flow probs &amp; rates'!$E$4:$E$5999,UsefulSeries!$E1072,0)</f>
        <v>-2.6593119292659556E-4</v>
      </c>
      <c r="B1075" s="12">
        <f ca="1">INDEX('Flow probs &amp; rates'!$L$5:$L$5999,UsefulSeries!$E1072,0)*(1-INDEX('Flow probs &amp; rates'!$L$5:$L$5999,UsefulSeries!$E1072,0))/INDEX('Flow probs &amp; rates'!$E$4:$E$5999,UsefulSeries!$E1072,0)</f>
        <v>2.2330853008159669E-2</v>
      </c>
      <c r="C1075" s="12">
        <v>0</v>
      </c>
      <c r="D1075" s="12">
        <v>0</v>
      </c>
      <c r="E1075" s="12">
        <v>0</v>
      </c>
      <c r="F1075" s="12">
        <v>0</v>
      </c>
      <c r="G1075" s="12"/>
      <c r="H1075" s="12"/>
      <c r="I1075" s="12">
        <f ca="1">INDEX('Flow probs &amp; rates'!$L$5:$L$5999,UsefulSeries!$E1072)</f>
        <v>1.4129076941319374E-2</v>
      </c>
      <c r="J1075" s="12"/>
      <c r="K1075" s="12">
        <f>-INDEX('Flow probs &amp; rates'!$E$4:$E$5999,UsefulSeries!$E1072)</f>
        <v>-0.62377581908831914</v>
      </c>
      <c r="L1075" s="12"/>
      <c r="M1075" s="12"/>
      <c r="N1075" s="12"/>
      <c r="O1075" s="12"/>
      <c r="P1075" s="12">
        <f ca="1"/>
        <v>0.64034112876688321</v>
      </c>
      <c r="Q1075" s="12">
        <f ca="1"/>
        <v>44.788718385042962</v>
      </c>
      <c r="R1075" s="12">
        <f ca="1"/>
        <v>0</v>
      </c>
      <c r="S1075" s="12">
        <f ca="1"/>
        <v>0</v>
      </c>
      <c r="T1075" s="12">
        <f ca="1"/>
        <v>0</v>
      </c>
      <c r="U1075" s="12">
        <f ca="1"/>
        <v>0</v>
      </c>
      <c r="V1075" s="12"/>
      <c r="W1075" s="12">
        <f ca="1">INDEX(P$11:P$6003,UsefulSeries!$I1068)</f>
        <v>0</v>
      </c>
      <c r="X1075" s="12">
        <f ca="1">INDEX(Q$11:Q$6003,UsefulSeries!$I1068)</f>
        <v>0</v>
      </c>
      <c r="Y1075" s="12">
        <f ca="1">INDEX(R$11:R$6003,UsefulSeries!$I1068)</f>
        <v>0</v>
      </c>
      <c r="Z1075" s="12">
        <f ca="1">INDEX(S$11:S$6003,UsefulSeries!$I1068)</f>
        <v>0</v>
      </c>
      <c r="AA1075" s="12">
        <f ca="1">INDEX(T$11:T$6003,UsefulSeries!$I1068)</f>
        <v>0.34369779155277691</v>
      </c>
      <c r="AB1075" s="12">
        <f ca="1">INDEX(U$11:U$6003,UsefulSeries!$I1068)</f>
        <v>17.756294588201719</v>
      </c>
      <c r="AC1075" s="12">
        <f>INDEX( K$11:K$6003,UsefulSeries!$I1068)</f>
        <v>0</v>
      </c>
      <c r="AD1075" s="12">
        <f>INDEX(L$11:L$6003,UsefulSeries!$I1068)</f>
        <v>0.32841510930682905</v>
      </c>
      <c r="AE1075" s="12"/>
      <c r="AF1075" s="12"/>
      <c r="AG1075" s="12"/>
      <c r="AH1075" s="12"/>
      <c r="AI1075" s="12"/>
      <c r="AJ1075" s="12"/>
      <c r="AK1075" s="12"/>
      <c r="AL1075" s="12"/>
      <c r="AM1075" s="12"/>
      <c r="AN1075" s="12">
        <f t="shared" ca="1" si="162"/>
        <v>0</v>
      </c>
      <c r="AO1075" s="12">
        <f t="shared" ca="1" si="163"/>
        <v>0</v>
      </c>
      <c r="AP1075" s="12">
        <f t="shared" ca="1" si="164"/>
        <v>0</v>
      </c>
      <c r="AQ1075" s="12">
        <f t="shared" ca="1" si="165"/>
        <v>0</v>
      </c>
      <c r="AR1075" s="12">
        <f t="shared" ca="1" si="166"/>
        <v>0.34369779155277691</v>
      </c>
      <c r="AS1075" s="12">
        <f t="shared" ca="1" si="167"/>
        <v>17.756294588201719</v>
      </c>
      <c r="AT1075" s="12">
        <f t="shared" si="168"/>
        <v>0</v>
      </c>
      <c r="AU1075" s="12">
        <f t="shared" si="169"/>
        <v>0.32841510930682905</v>
      </c>
      <c r="AV1075" s="12"/>
      <c r="AW1075" s="12">
        <f ca="1">INDEX(I$11:I$6003,UsefulSeries!$I1068)</f>
        <v>1.8860777237432649E-2</v>
      </c>
      <c r="AX1075" s="12"/>
      <c r="AY1075" s="12"/>
      <c r="AZ1075" s="12">
        <f ca="1"/>
        <v>0.34369779155277691</v>
      </c>
      <c r="BA1075" s="12"/>
      <c r="BB1075" s="12">
        <f t="shared" ca="1" si="161"/>
        <v>0.34369779155277691</v>
      </c>
      <c r="BC1075" s="12"/>
      <c r="BD1075" s="38">
        <f ca="1"/>
        <v>1.7689386469537945E-2</v>
      </c>
    </row>
    <row r="1076" spans="1:56" x14ac:dyDescent="0.35">
      <c r="A1076" s="12">
        <v>0</v>
      </c>
      <c r="B1076" s="12">
        <v>0</v>
      </c>
      <c r="C1076" s="12">
        <f ca="1">INDEX('Flow probs &amp; rates'!$M$5:$M$5999,UsefulSeries!$E1072,0)*(1-INDEX('Flow probs &amp; rates'!$M$5:$M$5999,UsefulSeries!$E1072,0))/INDEX('Flow probs &amp; rates'!$F$4:$F$5999,UsefulSeries!$E1072,0)</f>
        <v>5.0527611015865892</v>
      </c>
      <c r="D1076" s="12">
        <f ca="1">-INDEX('Flow probs &amp; rates'!$M$5:$M$5999,UsefulSeries!$E1072,0)*(INDEX('Flow probs &amp; rates'!$O$5:$O$5999,UsefulSeries!$E1072,0))/INDEX('Flow probs &amp; rates'!$F$4:$F$5999,UsefulSeries!$E1072,0)</f>
        <v>-0.96033125327158897</v>
      </c>
      <c r="E1076" s="12">
        <v>0</v>
      </c>
      <c r="F1076" s="12">
        <v>0</v>
      </c>
      <c r="G1076" s="12"/>
      <c r="H1076" s="12"/>
      <c r="I1076" s="12">
        <f ca="1">INDEX('Flow probs &amp; rates'!$M$5:$M$5999,UsefulSeries!$E1072)</f>
        <v>0.2325249846917361</v>
      </c>
      <c r="J1076" s="12"/>
      <c r="K1076" s="12">
        <f>INDEX('Flow probs &amp; rates'!$F$4:$F$5999,UsefulSeries!$E1072)</f>
        <v>3.5318732193732195E-2</v>
      </c>
      <c r="L1076" s="12">
        <f>-INDEX('Flow probs &amp; rates'!$F$4:$F$5999,UsefulSeries!$E1072)</f>
        <v>-3.5318732193732195E-2</v>
      </c>
      <c r="M1076" s="12"/>
      <c r="N1076" s="12"/>
      <c r="O1076" s="12"/>
      <c r="P1076" s="12">
        <f ca="1"/>
        <v>0</v>
      </c>
      <c r="Q1076" s="12">
        <f ca="1"/>
        <v>0</v>
      </c>
      <c r="R1076" s="12">
        <f ca="1"/>
        <v>0.2087105220911544</v>
      </c>
      <c r="S1076" s="12">
        <f ca="1"/>
        <v>5.6818319020782965E-2</v>
      </c>
      <c r="T1076" s="12">
        <f ca="1"/>
        <v>0</v>
      </c>
      <c r="U1076" s="12">
        <f ca="1"/>
        <v>0</v>
      </c>
      <c r="V1076" s="12"/>
      <c r="W1076" s="12"/>
      <c r="X1076" s="12"/>
      <c r="Y1076" s="12"/>
      <c r="Z1076" s="12"/>
      <c r="AA1076" s="12"/>
      <c r="AB1076" s="12"/>
      <c r="AC1076" s="12"/>
      <c r="AD1076" s="12"/>
      <c r="AE1076" s="12">
        <f t="array" ref="AE1076:AJ1077">TRANSPOSE(AC1070:AD1075)</f>
        <v>-0.64292946968106202</v>
      </c>
      <c r="AF1076" s="12">
        <v>-0.64292946968106202</v>
      </c>
      <c r="AG1076" s="12">
        <v>2.8655421012108911E-2</v>
      </c>
      <c r="AH1076" s="12">
        <v>0</v>
      </c>
      <c r="AI1076" s="12">
        <v>0.32841510930682905</v>
      </c>
      <c r="AJ1076" s="12">
        <v>0</v>
      </c>
      <c r="AK1076" s="12"/>
      <c r="AL1076" s="12"/>
      <c r="AM1076" s="12"/>
      <c r="AN1076" s="12">
        <f t="shared" si="162"/>
        <v>-0.64292946968106202</v>
      </c>
      <c r="AO1076" s="12">
        <f t="shared" si="163"/>
        <v>-0.64292946968106202</v>
      </c>
      <c r="AP1076" s="12">
        <f t="shared" si="164"/>
        <v>2.8655421012108911E-2</v>
      </c>
      <c r="AQ1076" s="12">
        <f t="shared" si="165"/>
        <v>0</v>
      </c>
      <c r="AR1076" s="12">
        <f t="shared" si="166"/>
        <v>0.32841510930682905</v>
      </c>
      <c r="AS1076" s="12">
        <f t="shared" si="167"/>
        <v>0</v>
      </c>
      <c r="AT1076" s="12">
        <f t="shared" si="168"/>
        <v>0</v>
      </c>
      <c r="AU1076" s="12">
        <f t="shared" si="169"/>
        <v>0</v>
      </c>
      <c r="AV1076" s="12"/>
      <c r="AW1076" s="12"/>
      <c r="AX1076" s="12">
        <f>INDEX($N$6:$N$6003,UsefulSeries!$K1068)</f>
        <v>-2.918468683513975E-3</v>
      </c>
      <c r="AY1076" s="12"/>
      <c r="AZ1076" s="12"/>
      <c r="BA1076" s="12"/>
      <c r="BB1076" s="12">
        <f t="shared" si="161"/>
        <v>-2.918468683513975E-3</v>
      </c>
      <c r="BC1076" s="12"/>
      <c r="BD1076" s="38">
        <f ca="1"/>
        <v>5.4311985453108488E-2</v>
      </c>
    </row>
    <row r="1077" spans="1:56" x14ac:dyDescent="0.35">
      <c r="A1077" s="12">
        <v>0</v>
      </c>
      <c r="B1077" s="12">
        <v>0</v>
      </c>
      <c r="C1077" s="12">
        <f ca="1">-INDEX('Flow probs &amp; rates'!$M$5:$M$5999,UsefulSeries!$E1072,0)*(INDEX('Flow probs &amp; rates'!$O$5:$O$5999,UsefulSeries!$E1072,0))/INDEX('Flow probs &amp; rates'!$F$4:$F$5999,UsefulSeries!$E1072,0)</f>
        <v>-0.96033125327158897</v>
      </c>
      <c r="D1077" s="12">
        <f ca="1">INDEX('Flow probs &amp; rates'!$O$5:$O$5999,UsefulSeries!$E1072,0)*(1-INDEX('Flow probs &amp; rates'!$O$5:$O$5999,UsefulSeries!$E1072,0))/INDEX('Flow probs &amp; rates'!$F$4:$F$5999,UsefulSeries!$E1072,0)</f>
        <v>3.5275812573309744</v>
      </c>
      <c r="E1077" s="12">
        <v>0</v>
      </c>
      <c r="F1077" s="12">
        <v>0</v>
      </c>
      <c r="G1077" s="12"/>
      <c r="H1077" s="12"/>
      <c r="I1077" s="12">
        <f ca="1">INDEX('Flow probs &amp; rates'!$O$5:$O$5999,UsefulSeries!$E1072)</f>
        <v>0.14586682973675252</v>
      </c>
      <c r="J1077" s="12"/>
      <c r="K1077" s="12"/>
      <c r="L1077" s="12">
        <f>-INDEX('Flow probs &amp; rates'!$F$4:$F$5999,UsefulSeries!$E1072)</f>
        <v>-3.5318732193732195E-2</v>
      </c>
      <c r="M1077" s="12"/>
      <c r="N1077" s="12"/>
      <c r="O1077" s="12"/>
      <c r="P1077" s="12">
        <f ca="1"/>
        <v>0</v>
      </c>
      <c r="Q1077" s="12">
        <f ca="1"/>
        <v>0</v>
      </c>
      <c r="R1077" s="12">
        <f ca="1"/>
        <v>5.6818319020782951E-2</v>
      </c>
      <c r="S1077" s="12">
        <f ca="1"/>
        <v>0.2989482964630315</v>
      </c>
      <c r="T1077" s="12">
        <f ca="1"/>
        <v>0</v>
      </c>
      <c r="U1077" s="12">
        <f ca="1"/>
        <v>0</v>
      </c>
      <c r="V1077" s="12"/>
      <c r="W1077" s="12"/>
      <c r="X1077" s="12"/>
      <c r="Y1077" s="12"/>
      <c r="Z1077" s="12"/>
      <c r="AA1077" s="12"/>
      <c r="AB1077" s="12"/>
      <c r="AC1077" s="12"/>
      <c r="AD1077" s="12"/>
      <c r="AE1077" s="12">
        <v>0.64292946968106202</v>
      </c>
      <c r="AF1077" s="12">
        <v>0</v>
      </c>
      <c r="AG1077" s="12">
        <v>-2.8655421012108911E-2</v>
      </c>
      <c r="AH1077" s="12">
        <v>-2.8655421012108911E-2</v>
      </c>
      <c r="AI1077" s="12">
        <v>0</v>
      </c>
      <c r="AJ1077" s="12">
        <v>0.32841510930682905</v>
      </c>
      <c r="AK1077" s="12"/>
      <c r="AL1077" s="12"/>
      <c r="AM1077" s="12"/>
      <c r="AN1077" s="12">
        <f t="shared" si="162"/>
        <v>0.64292946968106202</v>
      </c>
      <c r="AO1077" s="12">
        <f t="shared" si="163"/>
        <v>0</v>
      </c>
      <c r="AP1077" s="12">
        <f t="shared" si="164"/>
        <v>-2.8655421012108911E-2</v>
      </c>
      <c r="AQ1077" s="12">
        <f t="shared" si="165"/>
        <v>-2.8655421012108911E-2</v>
      </c>
      <c r="AR1077" s="12">
        <f t="shared" si="166"/>
        <v>0</v>
      </c>
      <c r="AS1077" s="12">
        <f t="shared" si="167"/>
        <v>0.32841510930682905</v>
      </c>
      <c r="AT1077" s="12">
        <f t="shared" si="168"/>
        <v>0</v>
      </c>
      <c r="AU1077" s="12">
        <f t="shared" si="169"/>
        <v>0</v>
      </c>
      <c r="AV1077" s="12"/>
      <c r="AW1077" s="12"/>
      <c r="AX1077" s="12">
        <f>INDEX('Margin error adjustment'!N$7:N$6003,UsefulSeries!$K1068)</f>
        <v>5.7646696417368304E-4</v>
      </c>
      <c r="AY1077" s="12"/>
      <c r="AZ1077" s="12"/>
      <c r="BA1077" s="12"/>
      <c r="BB1077" s="12">
        <f t="shared" si="161"/>
        <v>5.7646696417368304E-4</v>
      </c>
      <c r="BC1077" s="12"/>
      <c r="BD1077" s="38">
        <f ca="1"/>
        <v>6.4718520363163293E-2</v>
      </c>
    </row>
    <row r="1078" spans="1:56" x14ac:dyDescent="0.35">
      <c r="A1078" s="12">
        <v>0</v>
      </c>
      <c r="B1078" s="12">
        <v>0</v>
      </c>
      <c r="C1078" s="12">
        <v>0</v>
      </c>
      <c r="D1078" s="12">
        <v>0</v>
      </c>
      <c r="E1078" s="12">
        <f ca="1">INDEX('Flow probs &amp; rates'!$P$5:$P$5999,UsefulSeries!$E1072,0)*(1-INDEX('Flow probs &amp; rates'!$P$5:$P$5999,UsefulSeries!$E1072,0))/INDEX('Flow probs &amp; rates'!$G$4:$G$5999,UsefulSeries!$E1072,0)</f>
        <v>7.0608196536240328E-2</v>
      </c>
      <c r="F1078" s="12">
        <f ca="1">-INDEX('Flow probs &amp; rates'!$P$5:$P$5999,UsefulSeries!$E1072,0)*(INDEX('Flow probs &amp; rates'!$Q$5:$Q$5999,UsefulSeries!$E1072,0))/INDEX('Flow probs &amp; rates'!$G$4:$G$5999,UsefulSeries!$E1072,0)</f>
        <v>-1.369968934536107E-3</v>
      </c>
      <c r="G1078" s="12"/>
      <c r="H1078" s="12"/>
      <c r="I1078" s="12">
        <f ca="1">INDEX('Flow probs &amp; rates'!$P$5:$P$5999,UsefulSeries!$E1072)</f>
        <v>2.4679812045976864E-2</v>
      </c>
      <c r="J1078" s="12"/>
      <c r="K1078" s="12">
        <f>INDEX('Flow probs &amp; rates'!$G$4:$G$5999,UsefulSeries!$E1072)</f>
        <v>0.3409054487179487</v>
      </c>
      <c r="L1078" s="12"/>
      <c r="M1078" s="12"/>
      <c r="N1078" s="12"/>
      <c r="O1078" s="12"/>
      <c r="P1078" s="12">
        <f ca="1"/>
        <v>0</v>
      </c>
      <c r="Q1078" s="12">
        <f ca="1"/>
        <v>0</v>
      </c>
      <c r="R1078" s="12">
        <f ca="1"/>
        <v>0</v>
      </c>
      <c r="S1078" s="12">
        <f ca="1"/>
        <v>0</v>
      </c>
      <c r="T1078" s="12">
        <f ca="1"/>
        <v>14.169577633419653</v>
      </c>
      <c r="U1078" s="12">
        <f ca="1"/>
        <v>0.35644777315717141</v>
      </c>
      <c r="V1078" s="12"/>
      <c r="W1078" s="12">
        <f ca="1">INDEX(P$6:P$6003,UsefulSeries!$I1076)</f>
        <v>51.415260487227357</v>
      </c>
      <c r="X1078" s="12">
        <f ca="1">INDEX(Q$6:Q$6003,UsefulSeries!$I1076)</f>
        <v>0.65882629688720651</v>
      </c>
      <c r="Y1078" s="12">
        <f ca="1">INDEX(R$6:R$6003,UsefulSeries!$I1076)</f>
        <v>0</v>
      </c>
      <c r="Z1078" s="12">
        <f ca="1">INDEX(S$6:S$6003,UsefulSeries!$I1076)</f>
        <v>0</v>
      </c>
      <c r="AA1078" s="12">
        <f ca="1">INDEX(T$6:T$6003,UsefulSeries!$I1076)</f>
        <v>0</v>
      </c>
      <c r="AB1078" s="12">
        <f ca="1">INDEX(U$6:U$6003,UsefulSeries!$I1076)</f>
        <v>0</v>
      </c>
      <c r="AC1078" s="12">
        <f>INDEX( K$6:K$6003,UsefulSeries!$I1076)</f>
        <v>-0.64001100099754804</v>
      </c>
      <c r="AD1078" s="12">
        <f>INDEX(L$6:L$6003,UsefulSeries!$I1076)</f>
        <v>0.64001100099754804</v>
      </c>
      <c r="AE1078" s="12"/>
      <c r="AF1078" s="12"/>
      <c r="AG1078" s="12"/>
      <c r="AH1078" s="12"/>
      <c r="AI1078" s="12"/>
      <c r="AJ1078" s="12"/>
      <c r="AK1078" s="12"/>
      <c r="AL1078" s="12"/>
      <c r="AM1078" s="12"/>
      <c r="AN1078" s="12">
        <f t="shared" ca="1" si="162"/>
        <v>51.415260487227357</v>
      </c>
      <c r="AO1078" s="12">
        <f t="shared" ca="1" si="163"/>
        <v>0.65882629688720651</v>
      </c>
      <c r="AP1078" s="12">
        <f t="shared" ca="1" si="164"/>
        <v>0</v>
      </c>
      <c r="AQ1078" s="12">
        <f t="shared" ca="1" si="165"/>
        <v>0</v>
      </c>
      <c r="AR1078" s="12">
        <f t="shared" ca="1" si="166"/>
        <v>0</v>
      </c>
      <c r="AS1078" s="12">
        <f t="shared" ca="1" si="167"/>
        <v>0</v>
      </c>
      <c r="AT1078" s="12">
        <f t="shared" si="168"/>
        <v>-0.64001100099754804</v>
      </c>
      <c r="AU1078" s="12">
        <f t="shared" si="169"/>
        <v>0.64001100099754804</v>
      </c>
      <c r="AV1078" s="12"/>
      <c r="AW1078" s="12">
        <f ca="1">INDEX(I$6:I$6003,UsefulSeries!$I1076)</f>
        <v>1.260945555390007E-2</v>
      </c>
      <c r="AX1078" s="12"/>
      <c r="AY1078" s="12"/>
      <c r="AZ1078" s="12">
        <f t="array" aca="1" ref="AZ1078:AZ1083" ca="1">MMULT(W1078:AB1083,AW1078:AW1083)</f>
        <v>0.65882629688720651</v>
      </c>
      <c r="BA1078" s="12"/>
      <c r="BB1078" s="12">
        <f t="shared" ca="1" si="161"/>
        <v>0.65882629688720651</v>
      </c>
      <c r="BC1078" s="12"/>
      <c r="BD1078" s="38">
        <f t="array" aca="1" ref="BD1078:BD1085" ca="1">MMULT(MINVERSE(AN1078:AU1085),BB1078:BB1085)</f>
        <v>1.2060143192254826E-2</v>
      </c>
    </row>
    <row r="1079" spans="1:56" x14ac:dyDescent="0.35">
      <c r="A1079" s="12">
        <v>0</v>
      </c>
      <c r="B1079" s="12">
        <v>0</v>
      </c>
      <c r="C1079" s="12">
        <v>0</v>
      </c>
      <c r="D1079" s="12">
        <v>0</v>
      </c>
      <c r="E1079" s="12">
        <f ca="1">-INDEX('Flow probs &amp; rates'!$P$5:$P$5999,UsefulSeries!$E1072,0)*(INDEX('Flow probs &amp; rates'!$Q$5:$Q$5999,UsefulSeries!$E1072,0))/INDEX('Flow probs &amp; rates'!$G$4:$G$5999,UsefulSeries!$E1072,0)</f>
        <v>-1.369968934536107E-3</v>
      </c>
      <c r="F1079" s="12">
        <f ca="1">INDEX('Flow probs &amp; rates'!$Q$5:$Q$5999,UsefulSeries!$E1072,0)*(1-INDEX('Flow probs &amp; rates'!$Q$5:$Q$5999,UsefulSeries!$E1072,0))/INDEX('Flow probs &amp; rates'!$G$4:$G$5999,UsefulSeries!$E1072,0)</f>
        <v>5.4459257807519354E-2</v>
      </c>
      <c r="G1079" s="12"/>
      <c r="H1079" s="12"/>
      <c r="I1079" s="12">
        <f ca="1">INDEX('Flow probs &amp; rates'!$Q$5:$Q$5999,UsefulSeries!$E1072)</f>
        <v>1.8923558797272675E-2</v>
      </c>
      <c r="J1079" s="12"/>
      <c r="K1079" s="12"/>
      <c r="L1079" s="12">
        <f>INDEX('Flow probs &amp; rates'!$G$4:$G$5999,UsefulSeries!$E1072)</f>
        <v>0.3409054487179487</v>
      </c>
      <c r="M1079" s="12"/>
      <c r="N1079" s="12"/>
      <c r="O1079" s="12"/>
      <c r="P1079" s="12">
        <f ca="1"/>
        <v>0</v>
      </c>
      <c r="Q1079" s="12">
        <f ca="1"/>
        <v>0</v>
      </c>
      <c r="R1079" s="12">
        <f ca="1"/>
        <v>0</v>
      </c>
      <c r="S1079" s="12">
        <f ca="1"/>
        <v>0</v>
      </c>
      <c r="T1079" s="12">
        <f ca="1"/>
        <v>0.35644777315717141</v>
      </c>
      <c r="U1079" s="12">
        <f ca="1"/>
        <v>18.371317617146619</v>
      </c>
      <c r="V1079" s="12"/>
      <c r="W1079" s="12">
        <f ca="1">INDEX(P$7:P$6003,UsefulSeries!$I1076)</f>
        <v>0.65882629688720651</v>
      </c>
      <c r="X1079" s="12">
        <f ca="1">INDEX(Q$7:Q$6003,UsefulSeries!$I1076)</f>
        <v>40.786528716070684</v>
      </c>
      <c r="Y1079" s="12">
        <f ca="1">INDEX(R$7:R$6003,UsefulSeries!$I1076)</f>
        <v>0</v>
      </c>
      <c r="Z1079" s="12">
        <f ca="1">INDEX(S$7:S$6003,UsefulSeries!$I1076)</f>
        <v>0</v>
      </c>
      <c r="AA1079" s="12">
        <f ca="1">INDEX(T$7:T$6003,UsefulSeries!$I1076)</f>
        <v>0</v>
      </c>
      <c r="AB1079" s="12">
        <f ca="1">INDEX(U$7:U$6003,UsefulSeries!$I1076)</f>
        <v>0</v>
      </c>
      <c r="AC1079" s="12">
        <f>INDEX( K$7:K$6003,UsefulSeries!$I1076,1)</f>
        <v>-0.64001100099754804</v>
      </c>
      <c r="AD1079" s="12">
        <f>INDEX(L$7:L$6003,UsefulSeries!$I1076,1)</f>
        <v>0</v>
      </c>
      <c r="AE1079" s="12"/>
      <c r="AF1079" s="12"/>
      <c r="AG1079" s="12"/>
      <c r="AH1079" s="12"/>
      <c r="AI1079" s="12"/>
      <c r="AJ1079" s="12"/>
      <c r="AK1079" s="12"/>
      <c r="AL1079" s="12"/>
      <c r="AM1079" s="12"/>
      <c r="AN1079" s="12">
        <f t="shared" ca="1" si="162"/>
        <v>0.65882629688720651</v>
      </c>
      <c r="AO1079" s="12">
        <f t="shared" ca="1" si="163"/>
        <v>40.786528716070684</v>
      </c>
      <c r="AP1079" s="12">
        <f t="shared" ca="1" si="164"/>
        <v>0</v>
      </c>
      <c r="AQ1079" s="12">
        <f t="shared" ca="1" si="165"/>
        <v>0</v>
      </c>
      <c r="AR1079" s="12">
        <f t="shared" ca="1" si="166"/>
        <v>0</v>
      </c>
      <c r="AS1079" s="12">
        <f t="shared" ca="1" si="167"/>
        <v>0</v>
      </c>
      <c r="AT1079" s="12">
        <f t="shared" si="168"/>
        <v>-0.64001100099754804</v>
      </c>
      <c r="AU1079" s="12">
        <f t="shared" si="169"/>
        <v>0</v>
      </c>
      <c r="AV1079" s="12"/>
      <c r="AW1079" s="12">
        <f ca="1">INDEX(I$7:I$6003,UsefulSeries!$I1076)</f>
        <v>1.5949355742121529E-2</v>
      </c>
      <c r="AX1079" s="12"/>
      <c r="AY1079" s="12"/>
      <c r="AZ1079" s="12">
        <f ca="1"/>
        <v>0.6588262968872064</v>
      </c>
      <c r="BA1079" s="12"/>
      <c r="BB1079" s="12">
        <f t="shared" ca="1" si="161"/>
        <v>0.6588262968872064</v>
      </c>
      <c r="BC1079" s="12"/>
      <c r="BD1079" s="38">
        <f ca="1"/>
        <v>1.6943827706677794E-2</v>
      </c>
    </row>
    <row r="1080" spans="1:56" x14ac:dyDescent="0.35">
      <c r="A1080" s="12">
        <f ca="1">INDEX('Flow probs &amp; rates'!$K$5:$K$5999,UsefulSeries!$E1078,0)*(1-INDEX('Flow probs &amp; rates'!$K$5:$K$5999,UsefulSeries!$E1078,0))/INDEX('Flow probs &amp; rates'!$E$4:$E$5999,UsefulSeries!$E1078,0)</f>
        <v>1.8071297989283541E-2</v>
      </c>
      <c r="B1080" s="12">
        <f ca="1">-INDEX('Flow probs &amp; rates'!$K$5:$K$5999,UsefulSeries!$E1078,0)*(INDEX('Flow probs &amp; rates'!$L$5:$L$5999,UsefulSeries!$E1078,0))/INDEX('Flow probs &amp; rates'!$E$4:$E$5999,UsefulSeries!$E1078,0)</f>
        <v>-2.5312900288014366E-4</v>
      </c>
      <c r="C1080" s="12">
        <v>0</v>
      </c>
      <c r="D1080" s="12">
        <v>0</v>
      </c>
      <c r="E1080" s="12">
        <v>0</v>
      </c>
      <c r="F1080" s="12">
        <v>0</v>
      </c>
      <c r="G1080" s="12"/>
      <c r="H1080" s="12"/>
      <c r="I1080" s="12">
        <f ca="1">INDEX('Flow probs &amp; rates'!$K$5:$K$5999,UsefulSeries!$E1078)</f>
        <v>1.1402217480060262E-2</v>
      </c>
      <c r="J1080" s="12"/>
      <c r="K1080" s="12">
        <f>-INDEX('Flow probs &amp; rates'!$E$4:$E$5999,UsefulSeries!$E1078)</f>
        <v>-0.62376299274585589</v>
      </c>
      <c r="L1080" s="12">
        <f>INDEX('Flow probs &amp; rates'!$E$4:$E$5999,UsefulSeries!$E1078)</f>
        <v>0.62376299274585589</v>
      </c>
      <c r="M1080" s="12"/>
      <c r="N1080" s="12"/>
      <c r="O1080" s="12"/>
      <c r="P1080" s="12">
        <f t="array" aca="1" ref="P1080:U1085" ca="1">MINVERSE(A1080:F1085)</f>
        <v>55.345331758384461</v>
      </c>
      <c r="Q1080" s="12">
        <f ca="1"/>
        <v>0.63992082961840868</v>
      </c>
      <c r="R1080" s="12">
        <f ca="1"/>
        <v>0</v>
      </c>
      <c r="S1080" s="12">
        <f ca="1"/>
        <v>0</v>
      </c>
      <c r="T1080" s="12">
        <f ca="1"/>
        <v>0</v>
      </c>
      <c r="U1080" s="12">
        <f ca="1"/>
        <v>0</v>
      </c>
      <c r="V1080" s="12"/>
      <c r="W1080" s="12">
        <f ca="1">INDEX(P$8:P$6003,UsefulSeries!$I1076)</f>
        <v>0</v>
      </c>
      <c r="X1080" s="12">
        <f ca="1">INDEX(Q$8:Q$6003,UsefulSeries!$I1076)</f>
        <v>0</v>
      </c>
      <c r="Y1080" s="12">
        <f ca="1">INDEX(R$8:R$6003,UsefulSeries!$I1076)</f>
        <v>0.15510258344890313</v>
      </c>
      <c r="Z1080" s="12">
        <f ca="1">INDEX(S$8:S$6003,UsefulSeries!$I1076)</f>
        <v>5.2553134508292472E-2</v>
      </c>
      <c r="AA1080" s="12">
        <f ca="1">INDEX(T$8:T$6003,UsefulSeries!$I1076)</f>
        <v>0</v>
      </c>
      <c r="AB1080" s="12">
        <f ca="1">INDEX(U$8:U$6003,UsefulSeries!$I1076)</f>
        <v>0</v>
      </c>
      <c r="AC1080" s="12">
        <f>INDEX( K$8:K$6003,UsefulSeries!$I1076)</f>
        <v>2.9231887976282594E-2</v>
      </c>
      <c r="AD1080" s="12">
        <f>INDEX(L$8:L$6003,UsefulSeries!$I1076)</f>
        <v>-2.9231887976282594E-2</v>
      </c>
      <c r="AE1080" s="12"/>
      <c r="AF1080" s="12"/>
      <c r="AG1080" s="12"/>
      <c r="AH1080" s="12"/>
      <c r="AI1080" s="12"/>
      <c r="AJ1080" s="12"/>
      <c r="AK1080" s="12"/>
      <c r="AL1080" s="12"/>
      <c r="AM1080" s="12"/>
      <c r="AN1080" s="12">
        <f t="shared" ca="1" si="162"/>
        <v>0</v>
      </c>
      <c r="AO1080" s="12">
        <f t="shared" ca="1" si="163"/>
        <v>0</v>
      </c>
      <c r="AP1080" s="12">
        <f t="shared" ca="1" si="164"/>
        <v>0.15510258344890313</v>
      </c>
      <c r="AQ1080" s="12">
        <f t="shared" ca="1" si="165"/>
        <v>5.2553134508292472E-2</v>
      </c>
      <c r="AR1080" s="12">
        <f t="shared" ca="1" si="166"/>
        <v>0</v>
      </c>
      <c r="AS1080" s="12">
        <f t="shared" ca="1" si="167"/>
        <v>0</v>
      </c>
      <c r="AT1080" s="12">
        <f t="shared" si="168"/>
        <v>2.9231887976282594E-2</v>
      </c>
      <c r="AU1080" s="12">
        <f t="shared" si="169"/>
        <v>-2.9231887976282594E-2</v>
      </c>
      <c r="AV1080" s="12"/>
      <c r="AW1080" s="12">
        <f ca="1">INDEX(I$8:I$6003,UsefulSeries!$I1076)</f>
        <v>0.28505163390211513</v>
      </c>
      <c r="AX1080" s="12"/>
      <c r="AY1080" s="12"/>
      <c r="AZ1080" s="12">
        <f ca="1"/>
        <v>5.2553134508292472E-2</v>
      </c>
      <c r="BA1080" s="12"/>
      <c r="BB1080" s="12">
        <f t="shared" ca="1" si="161"/>
        <v>5.2553134508292472E-2</v>
      </c>
      <c r="BC1080" s="12"/>
      <c r="BD1080" s="38">
        <f ca="1"/>
        <v>0.28904459530033466</v>
      </c>
    </row>
    <row r="1081" spans="1:56" x14ac:dyDescent="0.35">
      <c r="A1081" s="12">
        <f ca="1">-INDEX('Flow probs &amp; rates'!$K$5:$K$5999,UsefulSeries!$E1078,0)*(INDEX('Flow probs &amp; rates'!$L$5:$L$5999,UsefulSeries!$E1078,0))/INDEX('Flow probs &amp; rates'!$E$4:$E$5999,UsefulSeries!$E1078,0)</f>
        <v>-2.5312900288014366E-4</v>
      </c>
      <c r="B1081" s="12">
        <f ca="1">INDEX('Flow probs &amp; rates'!$L$5:$L$5999,UsefulSeries!$E1078,0)*(1-INDEX('Flow probs &amp; rates'!$L$5:$L$5999,UsefulSeries!$E1078,0))/INDEX('Flow probs &amp; rates'!$E$4:$E$5999,UsefulSeries!$E1078,0)</f>
        <v>2.1892565445048286E-2</v>
      </c>
      <c r="C1081" s="12">
        <v>0</v>
      </c>
      <c r="D1081" s="12">
        <v>0</v>
      </c>
      <c r="E1081" s="12">
        <v>0</v>
      </c>
      <c r="F1081" s="12">
        <v>0</v>
      </c>
      <c r="G1081" s="12"/>
      <c r="H1081" s="12"/>
      <c r="I1081" s="12">
        <f ca="1">INDEX('Flow probs &amp; rates'!$L$5:$L$5999,UsefulSeries!$E1078)</f>
        <v>1.3847526120547063E-2</v>
      </c>
      <c r="J1081" s="12"/>
      <c r="K1081" s="12">
        <f>-INDEX('Flow probs &amp; rates'!$E$4:$E$5999,UsefulSeries!$E1078)</f>
        <v>-0.62376299274585589</v>
      </c>
      <c r="L1081" s="12"/>
      <c r="M1081" s="12"/>
      <c r="N1081" s="12"/>
      <c r="O1081" s="12"/>
      <c r="P1081" s="12">
        <f ca="1"/>
        <v>0.63992082961840868</v>
      </c>
      <c r="Q1081" s="12">
        <f ca="1"/>
        <v>45.685005945602533</v>
      </c>
      <c r="R1081" s="12">
        <f ca="1"/>
        <v>0</v>
      </c>
      <c r="S1081" s="12">
        <f ca="1"/>
        <v>0</v>
      </c>
      <c r="T1081" s="12">
        <f ca="1"/>
        <v>0</v>
      </c>
      <c r="U1081" s="12">
        <f ca="1"/>
        <v>0</v>
      </c>
      <c r="V1081" s="12"/>
      <c r="W1081" s="12">
        <f ca="1">INDEX(P$9:P$6003,UsefulSeries!$I1076)</f>
        <v>0</v>
      </c>
      <c r="X1081" s="12">
        <f ca="1">INDEX(Q$9:Q$6003,UsefulSeries!$I1076)</f>
        <v>0</v>
      </c>
      <c r="Y1081" s="12">
        <f ca="1">INDEX(R$9:R$6003,UsefulSeries!$I1076)</f>
        <v>5.2553134508292472E-2</v>
      </c>
      <c r="Z1081" s="12">
        <f ca="1">INDEX(S$9:S$6003,UsefulSeries!$I1076)</f>
        <v>0.23673340793701916</v>
      </c>
      <c r="AA1081" s="12">
        <f ca="1">INDEX(T$9:T$6003,UsefulSeries!$I1076)</f>
        <v>0</v>
      </c>
      <c r="AB1081" s="12">
        <f ca="1">INDEX(U$9:U$6003,UsefulSeries!$I1076)</f>
        <v>0</v>
      </c>
      <c r="AC1081" s="12">
        <f>INDEX( K$9:K$6003,UsefulSeries!$I1076)</f>
        <v>0</v>
      </c>
      <c r="AD1081" s="12">
        <f>INDEX(L$9:L$6003,UsefulSeries!$I1076)</f>
        <v>-2.9231887976282594E-2</v>
      </c>
      <c r="AE1081" s="12"/>
      <c r="AF1081" s="12"/>
      <c r="AG1081" s="12"/>
      <c r="AH1081" s="12"/>
      <c r="AI1081" s="12"/>
      <c r="AJ1081" s="12"/>
      <c r="AK1081" s="12"/>
      <c r="AL1081" s="12"/>
      <c r="AM1081" s="12"/>
      <c r="AN1081" s="12">
        <f t="shared" ca="1" si="162"/>
        <v>0</v>
      </c>
      <c r="AO1081" s="12">
        <f t="shared" ca="1" si="163"/>
        <v>0</v>
      </c>
      <c r="AP1081" s="12">
        <f t="shared" ca="1" si="164"/>
        <v>5.2553134508292472E-2</v>
      </c>
      <c r="AQ1081" s="12">
        <f t="shared" ca="1" si="165"/>
        <v>0.23673340793701916</v>
      </c>
      <c r="AR1081" s="12">
        <f t="shared" ca="1" si="166"/>
        <v>0</v>
      </c>
      <c r="AS1081" s="12">
        <f t="shared" ca="1" si="167"/>
        <v>0</v>
      </c>
      <c r="AT1081" s="12">
        <f t="shared" si="168"/>
        <v>0</v>
      </c>
      <c r="AU1081" s="12">
        <f t="shared" si="169"/>
        <v>-2.9231887976282594E-2</v>
      </c>
      <c r="AV1081" s="12"/>
      <c r="AW1081" s="12">
        <f ca="1">INDEX(I$9:I$6003,UsefulSeries!$I1076)</f>
        <v>0.1587134573757413</v>
      </c>
      <c r="AX1081" s="12"/>
      <c r="AY1081" s="12"/>
      <c r="AZ1081" s="12">
        <f ca="1"/>
        <v>5.2553134508292465E-2</v>
      </c>
      <c r="BA1081" s="12"/>
      <c r="BB1081" s="12">
        <f t="shared" ca="1" si="161"/>
        <v>5.2553134508292465E-2</v>
      </c>
      <c r="BC1081" s="12"/>
      <c r="BD1081" s="38">
        <f ca="1"/>
        <v>0.17090550102050309</v>
      </c>
    </row>
    <row r="1082" spans="1:56" x14ac:dyDescent="0.35">
      <c r="A1082" s="12">
        <v>0</v>
      </c>
      <c r="B1082" s="12">
        <v>0</v>
      </c>
      <c r="C1082" s="12">
        <f ca="1">INDEX('Flow probs &amp; rates'!$M$5:$M$5999,UsefulSeries!$E1078,0)*(1-INDEX('Flow probs &amp; rates'!$M$5:$M$5999,UsefulSeries!$E1078,0))/INDEX('Flow probs &amp; rates'!$F$4:$F$5999,UsefulSeries!$E1078,0)</f>
        <v>5.2024213586245374</v>
      </c>
      <c r="D1082" s="12">
        <f ca="1">-INDEX('Flow probs &amp; rates'!$M$5:$M$5999,UsefulSeries!$E1078,0)*(INDEX('Flow probs &amp; rates'!$O$5:$O$5999,UsefulSeries!$E1078,0))/INDEX('Flow probs &amp; rates'!$F$4:$F$5999,UsefulSeries!$E1078,0)</f>
        <v>-1.0031548123484997</v>
      </c>
      <c r="E1082" s="12">
        <v>0</v>
      </c>
      <c r="F1082" s="12">
        <v>0</v>
      </c>
      <c r="G1082" s="12"/>
      <c r="H1082" s="12"/>
      <c r="I1082" s="12">
        <f ca="1">INDEX('Flow probs &amp; rates'!$M$5:$M$5999,UsefulSeries!$E1078)</f>
        <v>0.23563498273931216</v>
      </c>
      <c r="J1082" s="12"/>
      <c r="K1082" s="12">
        <f>INDEX('Flow probs &amp; rates'!$F$4:$F$5999,UsefulSeries!$E1078)</f>
        <v>3.4620636283174036E-2</v>
      </c>
      <c r="L1082" s="12">
        <f>-INDEX('Flow probs &amp; rates'!$F$4:$F$5999,UsefulSeries!$E1078)</f>
        <v>-3.4620636283174036E-2</v>
      </c>
      <c r="M1082" s="12"/>
      <c r="N1082" s="12"/>
      <c r="O1082" s="12"/>
      <c r="P1082" s="12">
        <f ca="1"/>
        <v>0</v>
      </c>
      <c r="Q1082" s="12">
        <f ca="1"/>
        <v>0</v>
      </c>
      <c r="R1082" s="12">
        <f ca="1"/>
        <v>0.20303822409342284</v>
      </c>
      <c r="S1082" s="12">
        <f ca="1"/>
        <v>5.6113366499270255E-2</v>
      </c>
      <c r="T1082" s="12">
        <f ca="1"/>
        <v>0</v>
      </c>
      <c r="U1082" s="12">
        <f ca="1"/>
        <v>0</v>
      </c>
      <c r="V1082" s="12"/>
      <c r="W1082" s="12">
        <f ca="1">INDEX(P$10:P$6003,UsefulSeries!$I1076)</f>
        <v>0</v>
      </c>
      <c r="X1082" s="12">
        <f ca="1">INDEX(Q$10:Q$6003,UsefulSeries!$I1076)</f>
        <v>0</v>
      </c>
      <c r="Y1082" s="12">
        <f ca="1">INDEX(R$10:R$6003,UsefulSeries!$I1076)</f>
        <v>0</v>
      </c>
      <c r="Z1082" s="12">
        <f ca="1">INDEX(S$10:S$6003,UsefulSeries!$I1076)</f>
        <v>0</v>
      </c>
      <c r="AA1082" s="12">
        <f ca="1">INDEX(T$10:T$6003,UsefulSeries!$I1076)</f>
        <v>12.405805141791562</v>
      </c>
      <c r="AB1082" s="12">
        <f ca="1">INDEX(U$10:U$6003,UsefulSeries!$I1076)</f>
        <v>0.34667393180279149</v>
      </c>
      <c r="AC1082" s="12">
        <f>INDEX( K$10:K$6003,UsefulSeries!$I1076)</f>
        <v>0.33075711102616934</v>
      </c>
      <c r="AD1082" s="12">
        <f>INDEX(L$10:L$6003,UsefulSeries!$I1076)</f>
        <v>0</v>
      </c>
      <c r="AE1082" s="12"/>
      <c r="AF1082" s="12"/>
      <c r="AG1082" s="12"/>
      <c r="AH1082" s="12"/>
      <c r="AI1082" s="12"/>
      <c r="AJ1082" s="12"/>
      <c r="AK1082" s="12"/>
      <c r="AL1082" s="12"/>
      <c r="AM1082" s="12"/>
      <c r="AN1082" s="12">
        <f t="shared" ca="1" si="162"/>
        <v>0</v>
      </c>
      <c r="AO1082" s="12">
        <f t="shared" ca="1" si="163"/>
        <v>0</v>
      </c>
      <c r="AP1082" s="12">
        <f t="shared" ca="1" si="164"/>
        <v>0</v>
      </c>
      <c r="AQ1082" s="12">
        <f t="shared" ca="1" si="165"/>
        <v>0</v>
      </c>
      <c r="AR1082" s="12">
        <f t="shared" ca="1" si="166"/>
        <v>12.405805141791562</v>
      </c>
      <c r="AS1082" s="12">
        <f t="shared" ca="1" si="167"/>
        <v>0.34667393180279149</v>
      </c>
      <c r="AT1082" s="12">
        <f t="shared" si="168"/>
        <v>0.33075711102616934</v>
      </c>
      <c r="AU1082" s="12">
        <f t="shared" si="169"/>
        <v>0</v>
      </c>
      <c r="AV1082" s="12"/>
      <c r="AW1082" s="12">
        <f ca="1">INDEX(I$10:I$6003,UsefulSeries!$I1076)</f>
        <v>2.7427938652180673E-2</v>
      </c>
      <c r="AX1082" s="12"/>
      <c r="AY1082" s="12"/>
      <c r="AZ1082" s="12">
        <f ca="1"/>
        <v>0.34667393180279144</v>
      </c>
      <c r="BA1082" s="12"/>
      <c r="BB1082" s="12">
        <f t="shared" ca="1" si="161"/>
        <v>0.34667393180279144</v>
      </c>
      <c r="BC1082" s="12"/>
      <c r="BD1082" s="38">
        <f ca="1"/>
        <v>2.5806138176972793E-2</v>
      </c>
    </row>
    <row r="1083" spans="1:56" x14ac:dyDescent="0.35">
      <c r="A1083" s="12">
        <v>0</v>
      </c>
      <c r="B1083" s="12">
        <v>0</v>
      </c>
      <c r="C1083" s="12">
        <f ca="1">-INDEX('Flow probs &amp; rates'!$M$5:$M$5999,UsefulSeries!$E1078,0)*(INDEX('Flow probs &amp; rates'!$O$5:$O$5999,UsefulSeries!$E1078,0))/INDEX('Flow probs &amp; rates'!$F$4:$F$5999,UsefulSeries!$E1078,0)</f>
        <v>-1.0031548123484997</v>
      </c>
      <c r="D1083" s="12">
        <f ca="1">INDEX('Flow probs &amp; rates'!$O$5:$O$5999,UsefulSeries!$E1078,0)*(1-INDEX('Flow probs &amp; rates'!$O$5:$O$5999,UsefulSeries!$E1078,0))/INDEX('Flow probs &amp; rates'!$F$4:$F$5999,UsefulSeries!$E1078,0)</f>
        <v>3.6297728027538496</v>
      </c>
      <c r="E1083" s="12">
        <v>0</v>
      </c>
      <c r="F1083" s="12">
        <v>0</v>
      </c>
      <c r="G1083" s="12"/>
      <c r="H1083" s="12"/>
      <c r="I1083" s="12">
        <f ca="1">INDEX('Flow probs &amp; rates'!$O$5:$O$5999,UsefulSeries!$E1078)</f>
        <v>0.14738837794919216</v>
      </c>
      <c r="J1083" s="12"/>
      <c r="K1083" s="12"/>
      <c r="L1083" s="12">
        <f>-INDEX('Flow probs &amp; rates'!$F$4:$F$5999,UsefulSeries!$E1078)</f>
        <v>-3.4620636283174036E-2</v>
      </c>
      <c r="M1083" s="12"/>
      <c r="N1083" s="12"/>
      <c r="O1083" s="12"/>
      <c r="P1083" s="12">
        <f ca="1"/>
        <v>0</v>
      </c>
      <c r="Q1083" s="12">
        <f ca="1"/>
        <v>0</v>
      </c>
      <c r="R1083" s="12">
        <f ca="1"/>
        <v>5.6113366499270262E-2</v>
      </c>
      <c r="S1083" s="12">
        <f ca="1"/>
        <v>0.29100730294728849</v>
      </c>
      <c r="T1083" s="12">
        <f ca="1"/>
        <v>0</v>
      </c>
      <c r="U1083" s="12">
        <f ca="1"/>
        <v>0</v>
      </c>
      <c r="V1083" s="12"/>
      <c r="W1083" s="12">
        <f ca="1">INDEX(P$11:P$6003,UsefulSeries!$I1076)</f>
        <v>0</v>
      </c>
      <c r="X1083" s="12">
        <f ca="1">INDEX(Q$11:Q$6003,UsefulSeries!$I1076)</f>
        <v>0</v>
      </c>
      <c r="Y1083" s="12">
        <f ca="1">INDEX(R$11:R$6003,UsefulSeries!$I1076)</f>
        <v>0</v>
      </c>
      <c r="Z1083" s="12">
        <f ca="1">INDEX(S$11:S$6003,UsefulSeries!$I1076)</f>
        <v>0</v>
      </c>
      <c r="AA1083" s="12">
        <f ca="1">INDEX(T$11:T$6003,UsefulSeries!$I1076)</f>
        <v>0.34667393180279144</v>
      </c>
      <c r="AB1083" s="12">
        <f ca="1">INDEX(U$11:U$6003,UsefulSeries!$I1076)</f>
        <v>18.239939683847592</v>
      </c>
      <c r="AC1083" s="12">
        <f>INDEX( K$11:K$6003,UsefulSeries!$I1076)</f>
        <v>0</v>
      </c>
      <c r="AD1083" s="12">
        <f>INDEX(L$11:L$6003,UsefulSeries!$I1076)</f>
        <v>0.33075711102616934</v>
      </c>
      <c r="AE1083" s="12"/>
      <c r="AF1083" s="12"/>
      <c r="AG1083" s="12"/>
      <c r="AH1083" s="12"/>
      <c r="AI1083" s="12"/>
      <c r="AJ1083" s="12"/>
      <c r="AK1083" s="12"/>
      <c r="AL1083" s="12"/>
      <c r="AM1083" s="12"/>
      <c r="AN1083" s="12">
        <f t="shared" ca="1" si="162"/>
        <v>0</v>
      </c>
      <c r="AO1083" s="12">
        <f t="shared" ca="1" si="163"/>
        <v>0</v>
      </c>
      <c r="AP1083" s="12">
        <f t="shared" ca="1" si="164"/>
        <v>0</v>
      </c>
      <c r="AQ1083" s="12">
        <f t="shared" ca="1" si="165"/>
        <v>0</v>
      </c>
      <c r="AR1083" s="12">
        <f t="shared" ca="1" si="166"/>
        <v>0.34667393180279144</v>
      </c>
      <c r="AS1083" s="12">
        <f t="shared" ca="1" si="167"/>
        <v>18.239939683847592</v>
      </c>
      <c r="AT1083" s="12">
        <f t="shared" si="168"/>
        <v>0</v>
      </c>
      <c r="AU1083" s="12">
        <f t="shared" si="169"/>
        <v>0.33075711102616934</v>
      </c>
      <c r="AV1083" s="12"/>
      <c r="AW1083" s="12">
        <f ca="1">INDEX(I$11:I$6003,UsefulSeries!$I1076)</f>
        <v>1.8485005230997099E-2</v>
      </c>
      <c r="AX1083" s="12"/>
      <c r="AY1083" s="12"/>
      <c r="AZ1083" s="12">
        <f ca="1"/>
        <v>0.34667393180279155</v>
      </c>
      <c r="BA1083" s="12"/>
      <c r="BB1083" s="12">
        <f t="shared" ca="1" si="161"/>
        <v>0.34667393180279155</v>
      </c>
      <c r="BC1083" s="12"/>
      <c r="BD1083" s="38">
        <f ca="1"/>
        <v>1.659519465497488E-2</v>
      </c>
    </row>
    <row r="1084" spans="1:56" x14ac:dyDescent="0.35">
      <c r="A1084" s="12">
        <v>0</v>
      </c>
      <c r="B1084" s="12">
        <v>0</v>
      </c>
      <c r="C1084" s="12">
        <v>0</v>
      </c>
      <c r="D1084" s="12">
        <v>0</v>
      </c>
      <c r="E1084" s="12">
        <f ca="1">INDEX('Flow probs &amp; rates'!$P$5:$P$5999,UsefulSeries!$E1078,0)*(1-INDEX('Flow probs &amp; rates'!$P$5:$P$5999,UsefulSeries!$E1078,0))/INDEX('Flow probs &amp; rates'!$G$4:$G$5999,UsefulSeries!$E1078,0)</f>
        <v>7.2321214966773614E-2</v>
      </c>
      <c r="F1084" s="12">
        <f ca="1">-INDEX('Flow probs &amp; rates'!$P$5:$P$5999,UsefulSeries!$E1078,0)*(INDEX('Flow probs &amp; rates'!$Q$5:$Q$5999,UsefulSeries!$E1078,0))/INDEX('Flow probs &amp; rates'!$G$4:$G$5999,UsefulSeries!$E1078,0)</f>
        <v>-1.4886133176331142E-3</v>
      </c>
      <c r="G1084" s="12"/>
      <c r="H1084" s="12"/>
      <c r="I1084" s="12">
        <f ca="1">INDEX('Flow probs &amp; rates'!$P$5:$P$5999,UsefulSeries!$E1078)</f>
        <v>2.534866586215162E-2</v>
      </c>
      <c r="J1084" s="12"/>
      <c r="K1084" s="12">
        <f>INDEX('Flow probs &amp; rates'!$G$4:$G$5999,UsefulSeries!$E1078)</f>
        <v>0.34161637097097008</v>
      </c>
      <c r="L1084" s="12"/>
      <c r="M1084" s="12"/>
      <c r="N1084" s="12"/>
      <c r="O1084" s="12"/>
      <c r="P1084" s="12">
        <f ca="1"/>
        <v>0</v>
      </c>
      <c r="Q1084" s="12">
        <f ca="1"/>
        <v>0</v>
      </c>
      <c r="R1084" s="12">
        <f ca="1"/>
        <v>0</v>
      </c>
      <c r="S1084" s="12">
        <f ca="1"/>
        <v>0</v>
      </c>
      <c r="T1084" s="12">
        <f ca="1"/>
        <v>13.83456744139904</v>
      </c>
      <c r="U1084" s="12">
        <f ca="1"/>
        <v>0.35786721470026933</v>
      </c>
      <c r="V1084" s="12"/>
      <c r="W1084" s="12"/>
      <c r="X1084" s="12"/>
      <c r="Y1084" s="12"/>
      <c r="Z1084" s="12"/>
      <c r="AA1084" s="12"/>
      <c r="AB1084" s="12"/>
      <c r="AC1084" s="12"/>
      <c r="AD1084" s="12"/>
      <c r="AE1084" s="12">
        <f t="array" ref="AE1084:AJ1085">TRANSPOSE(AC1078:AD1083)</f>
        <v>-0.64001100099754804</v>
      </c>
      <c r="AF1084" s="12">
        <v>-0.64001100099754804</v>
      </c>
      <c r="AG1084" s="12">
        <v>2.9231887976282594E-2</v>
      </c>
      <c r="AH1084" s="12">
        <v>0</v>
      </c>
      <c r="AI1084" s="12">
        <v>0.33075711102616934</v>
      </c>
      <c r="AJ1084" s="12">
        <v>0</v>
      </c>
      <c r="AK1084" s="12"/>
      <c r="AL1084" s="12"/>
      <c r="AM1084" s="12"/>
      <c r="AN1084" s="12">
        <f t="shared" si="162"/>
        <v>-0.64001100099754804</v>
      </c>
      <c r="AO1084" s="12">
        <f t="shared" si="163"/>
        <v>-0.64001100099754804</v>
      </c>
      <c r="AP1084" s="12">
        <f t="shared" si="164"/>
        <v>2.9231887976282594E-2</v>
      </c>
      <c r="AQ1084" s="12">
        <f t="shared" si="165"/>
        <v>0</v>
      </c>
      <c r="AR1084" s="12">
        <f t="shared" si="166"/>
        <v>0.33075711102616934</v>
      </c>
      <c r="AS1084" s="12">
        <f t="shared" si="167"/>
        <v>0</v>
      </c>
      <c r="AT1084" s="12">
        <f t="shared" si="168"/>
        <v>0</v>
      </c>
      <c r="AU1084" s="12">
        <f t="shared" si="169"/>
        <v>0</v>
      </c>
      <c r="AV1084" s="12"/>
      <c r="AW1084" s="12"/>
      <c r="AX1084" s="12">
        <f>INDEX($N$6:$N$6003,UsefulSeries!$K1076)</f>
        <v>-1.5779775078026415E-3</v>
      </c>
      <c r="AY1084" s="12"/>
      <c r="AZ1084" s="12"/>
      <c r="BA1084" s="12"/>
      <c r="BB1084" s="12">
        <f t="shared" si="161"/>
        <v>-1.5779775078026415E-3</v>
      </c>
      <c r="BC1084" s="12"/>
      <c r="BD1084" s="38">
        <f ca="1"/>
        <v>6.2810104588808854E-2</v>
      </c>
    </row>
    <row r="1085" spans="1:56" x14ac:dyDescent="0.35">
      <c r="A1085" s="12">
        <v>0</v>
      </c>
      <c r="B1085" s="12">
        <v>0</v>
      </c>
      <c r="C1085" s="12">
        <v>0</v>
      </c>
      <c r="D1085" s="12">
        <v>0</v>
      </c>
      <c r="E1085" s="12">
        <f ca="1">-INDEX('Flow probs &amp; rates'!$P$5:$P$5999,UsefulSeries!$E1078,0)*(INDEX('Flow probs &amp; rates'!$Q$5:$Q$5999,UsefulSeries!$E1078,0))/INDEX('Flow probs &amp; rates'!$G$4:$G$5999,UsefulSeries!$E1078,0)</f>
        <v>-1.4886133176331142E-3</v>
      </c>
      <c r="F1085" s="12">
        <f ca="1">INDEX('Flow probs &amp; rates'!$Q$5:$Q$5999,UsefulSeries!$E1078,0)*(1-INDEX('Flow probs &amp; rates'!$Q$5:$Q$5999,UsefulSeries!$E1078,0))/INDEX('Flow probs &amp; rates'!$G$4:$G$5999,UsefulSeries!$E1078,0)</f>
        <v>5.7547382076362598E-2</v>
      </c>
      <c r="G1085" s="12"/>
      <c r="H1085" s="12"/>
      <c r="I1085" s="12">
        <f ca="1">INDEX('Flow probs &amp; rates'!$Q$5:$Q$5999,UsefulSeries!$E1078)</f>
        <v>2.0061595435212999E-2</v>
      </c>
      <c r="J1085" s="12"/>
      <c r="K1085" s="12"/>
      <c r="L1085" s="12">
        <f>INDEX('Flow probs &amp; rates'!$G$4:$G$5999,UsefulSeries!$E1078)</f>
        <v>0.34161637097097008</v>
      </c>
      <c r="M1085" s="12"/>
      <c r="N1085" s="12"/>
      <c r="O1085" s="12"/>
      <c r="P1085" s="12">
        <f ca="1"/>
        <v>0</v>
      </c>
      <c r="Q1085" s="12">
        <f ca="1"/>
        <v>0</v>
      </c>
      <c r="R1085" s="12">
        <f ca="1"/>
        <v>0</v>
      </c>
      <c r="S1085" s="12">
        <f ca="1"/>
        <v>0</v>
      </c>
      <c r="T1085" s="12">
        <f ca="1"/>
        <v>0.35786721470026939</v>
      </c>
      <c r="U1085" s="12">
        <f ca="1"/>
        <v>17.386242254670915</v>
      </c>
      <c r="V1085" s="12"/>
      <c r="W1085" s="12"/>
      <c r="X1085" s="12"/>
      <c r="Y1085" s="12"/>
      <c r="Z1085" s="12"/>
      <c r="AA1085" s="12"/>
      <c r="AB1085" s="12"/>
      <c r="AC1085" s="12"/>
      <c r="AD1085" s="12"/>
      <c r="AE1085" s="12">
        <v>0.64001100099754804</v>
      </c>
      <c r="AF1085" s="12">
        <v>0</v>
      </c>
      <c r="AG1085" s="12">
        <v>-2.9231887976282594E-2</v>
      </c>
      <c r="AH1085" s="12">
        <v>-2.9231887976282594E-2</v>
      </c>
      <c r="AI1085" s="12">
        <v>0</v>
      </c>
      <c r="AJ1085" s="12">
        <v>0.33075711102616934</v>
      </c>
      <c r="AK1085" s="12"/>
      <c r="AL1085" s="12"/>
      <c r="AM1085" s="12"/>
      <c r="AN1085" s="12">
        <f t="shared" si="162"/>
        <v>0.64001100099754804</v>
      </c>
      <c r="AO1085" s="12">
        <f t="shared" si="163"/>
        <v>0</v>
      </c>
      <c r="AP1085" s="12">
        <f t="shared" si="164"/>
        <v>-2.9231887976282594E-2</v>
      </c>
      <c r="AQ1085" s="12">
        <f t="shared" si="165"/>
        <v>-2.9231887976282594E-2</v>
      </c>
      <c r="AR1085" s="12">
        <f t="shared" si="166"/>
        <v>0</v>
      </c>
      <c r="AS1085" s="12">
        <f t="shared" si="167"/>
        <v>0.33075711102616934</v>
      </c>
      <c r="AT1085" s="12">
        <f t="shared" si="168"/>
        <v>0</v>
      </c>
      <c r="AU1085" s="12">
        <f t="shared" si="169"/>
        <v>0</v>
      </c>
      <c r="AV1085" s="12"/>
      <c r="AW1085" s="12"/>
      <c r="AX1085" s="12">
        <f>INDEX('Margin error adjustment'!N$7:N$6003,UsefulSeries!$K1076)</f>
        <v>-2.3760673268592367E-4</v>
      </c>
      <c r="AY1085" s="12"/>
      <c r="AZ1085" s="12"/>
      <c r="BA1085" s="12"/>
      <c r="BB1085" s="12">
        <f t="shared" si="161"/>
        <v>-2.3760673268592367E-4</v>
      </c>
      <c r="BC1085" s="12"/>
      <c r="BD1085" s="38">
        <f ca="1"/>
        <v>0.10591538533879268</v>
      </c>
    </row>
    <row r="1086" spans="1:56" x14ac:dyDescent="0.35">
      <c r="A1086" s="12">
        <f ca="1">INDEX('Flow probs &amp; rates'!$K$5:$K$5999,UsefulSeries!$E1084,0)*(1-INDEX('Flow probs &amp; rates'!$K$5:$K$5999,UsefulSeries!$E1084,0))/INDEX('Flow probs &amp; rates'!$E$4:$E$5999,UsefulSeries!$E1084,0)</f>
        <v>1.7550594105522961E-2</v>
      </c>
      <c r="B1086" s="12">
        <f ca="1">-INDEX('Flow probs &amp; rates'!$K$5:$K$5999,UsefulSeries!$E1084,0)*(INDEX('Flow probs &amp; rates'!$L$5:$L$5999,UsefulSeries!$E1084,0))/INDEX('Flow probs &amp; rates'!$E$4:$E$5999,UsefulSeries!$E1084,0)</f>
        <v>-2.4532283064107797E-4</v>
      </c>
      <c r="C1086" s="12">
        <v>0</v>
      </c>
      <c r="D1086" s="12">
        <v>0</v>
      </c>
      <c r="E1086" s="12">
        <v>0</v>
      </c>
      <c r="F1086" s="12">
        <v>0</v>
      </c>
      <c r="G1086" s="12"/>
      <c r="H1086" s="12"/>
      <c r="I1086" s="12">
        <f ca="1">INDEX('Flow probs &amp; rates'!$K$5:$K$5999,UsefulSeries!$E1084)</f>
        <v>1.1070922309722604E-2</v>
      </c>
      <c r="J1086" s="12"/>
      <c r="K1086" s="12">
        <f>-INDEX('Flow probs &amp; rates'!$E$4:$E$5999,UsefulSeries!$E1084)</f>
        <v>-0.62381688751433062</v>
      </c>
      <c r="L1086" s="12">
        <f>INDEX('Flow probs &amp; rates'!$E$4:$E$5999,UsefulSeries!$E1084)</f>
        <v>0.62381688751433062</v>
      </c>
      <c r="M1086" s="12"/>
      <c r="N1086" s="12"/>
      <c r="O1086" s="12"/>
      <c r="P1086" s="12">
        <f t="array" aca="1" ref="P1086:U1091" ca="1">MINVERSE(A1086:F1091)</f>
        <v>56.987070494343321</v>
      </c>
      <c r="Q1086" s="12">
        <f ca="1"/>
        <v>0.63974277743867192</v>
      </c>
      <c r="R1086" s="12">
        <f ca="1"/>
        <v>0</v>
      </c>
      <c r="S1086" s="12">
        <f ca="1"/>
        <v>0</v>
      </c>
      <c r="T1086" s="12">
        <f ca="1"/>
        <v>0</v>
      </c>
      <c r="U1086" s="12">
        <f ca="1"/>
        <v>0</v>
      </c>
      <c r="V1086" s="12"/>
      <c r="W1086" s="12">
        <f ca="1">INDEX(P$6:P$6003,UsefulSeries!$I1084)</f>
        <v>49.905978064071178</v>
      </c>
      <c r="X1086" s="12">
        <f ca="1">INDEX(Q$6:Q$6003,UsefulSeries!$I1084)</f>
        <v>0.65803588991716067</v>
      </c>
      <c r="Y1086" s="12">
        <f ca="1">INDEX(R$6:R$6003,UsefulSeries!$I1084)</f>
        <v>0</v>
      </c>
      <c r="Z1086" s="12">
        <f ca="1">INDEX(S$6:S$6003,UsefulSeries!$I1084)</f>
        <v>0</v>
      </c>
      <c r="AA1086" s="12">
        <f ca="1">INDEX(T$6:T$6003,UsefulSeries!$I1084)</f>
        <v>0</v>
      </c>
      <c r="AB1086" s="12">
        <f ca="1">INDEX(U$6:U$6003,UsefulSeries!$I1084)</f>
        <v>0</v>
      </c>
      <c r="AC1086" s="12">
        <f>INDEX( K$6:K$6003,UsefulSeries!$I1084)</f>
        <v>-0.6384330234897454</v>
      </c>
      <c r="AD1086" s="12">
        <f>INDEX(L$6:L$6003,UsefulSeries!$I1084)</f>
        <v>0.6384330234897454</v>
      </c>
      <c r="AE1086" s="12"/>
      <c r="AF1086" s="12"/>
      <c r="AG1086" s="12"/>
      <c r="AH1086" s="12"/>
      <c r="AI1086" s="12"/>
      <c r="AJ1086" s="12"/>
      <c r="AK1086" s="12"/>
      <c r="AL1086" s="12"/>
      <c r="AM1086" s="12"/>
      <c r="AN1086" s="12">
        <f t="shared" ca="1" si="162"/>
        <v>49.905978064071178</v>
      </c>
      <c r="AO1086" s="12">
        <f t="shared" ca="1" si="163"/>
        <v>0.65803588991716067</v>
      </c>
      <c r="AP1086" s="12">
        <f t="shared" ca="1" si="164"/>
        <v>0</v>
      </c>
      <c r="AQ1086" s="12">
        <f t="shared" ca="1" si="165"/>
        <v>0</v>
      </c>
      <c r="AR1086" s="12">
        <f t="shared" ca="1" si="166"/>
        <v>0</v>
      </c>
      <c r="AS1086" s="12">
        <f t="shared" ca="1" si="167"/>
        <v>0</v>
      </c>
      <c r="AT1086" s="12">
        <f t="shared" si="168"/>
        <v>-0.6384330234897454</v>
      </c>
      <c r="AU1086" s="12">
        <f t="shared" si="169"/>
        <v>0.6384330234897454</v>
      </c>
      <c r="AV1086" s="12"/>
      <c r="AW1086" s="12">
        <f ca="1">INDEX(I$6:I$6003,UsefulSeries!$I1084)</f>
        <v>1.296364873951634E-2</v>
      </c>
      <c r="AX1086" s="12"/>
      <c r="AY1086" s="12"/>
      <c r="AZ1086" s="12">
        <f t="array" aca="1" ref="AZ1086:AZ1091" ca="1">MMULT(W1086:AB1091,AW1086:AW1091)</f>
        <v>0.65803588991716044</v>
      </c>
      <c r="BA1086" s="12"/>
      <c r="BB1086" s="12">
        <f t="shared" ca="1" si="161"/>
        <v>0.65803588991716044</v>
      </c>
      <c r="BC1086" s="12"/>
      <c r="BD1086" s="38">
        <f t="array" aca="1" ref="BD1086:BD1093" ca="1">MMULT(MINVERSE(AN1086:AU1093),BB1086:BB1093)</f>
        <v>1.230393023141986E-2</v>
      </c>
    </row>
    <row r="1087" spans="1:56" x14ac:dyDescent="0.35">
      <c r="A1087" s="12">
        <f ca="1">-INDEX('Flow probs &amp; rates'!$K$5:$K$5999,UsefulSeries!$E1084,0)*(INDEX('Flow probs &amp; rates'!$L$5:$L$5999,UsefulSeries!$E1084,0))/INDEX('Flow probs &amp; rates'!$E$4:$E$5999,UsefulSeries!$E1084,0)</f>
        <v>-2.4532283064107797E-4</v>
      </c>
      <c r="B1087" s="12">
        <f ca="1">INDEX('Flow probs &amp; rates'!$L$5:$L$5999,UsefulSeries!$E1084,0)*(1-INDEX('Flow probs &amp; rates'!$L$5:$L$5999,UsefulSeries!$E1084,0))/INDEX('Flow probs &amp; rates'!$E$4:$E$5999,UsefulSeries!$E1084,0)</f>
        <v>2.1852891406742226E-2</v>
      </c>
      <c r="C1087" s="12">
        <v>0</v>
      </c>
      <c r="D1087" s="12">
        <v>0</v>
      </c>
      <c r="E1087" s="12">
        <v>0</v>
      </c>
      <c r="F1087" s="12">
        <v>0</v>
      </c>
      <c r="G1087" s="12"/>
      <c r="H1087" s="12"/>
      <c r="I1087" s="12">
        <f ca="1">INDEX('Flow probs &amp; rates'!$L$5:$L$5999,UsefulSeries!$E1084)</f>
        <v>1.382328593457152E-2</v>
      </c>
      <c r="J1087" s="12"/>
      <c r="K1087" s="12">
        <f>-INDEX('Flow probs &amp; rates'!$E$4:$E$5999,UsefulSeries!$E1084)</f>
        <v>-0.62381688751433062</v>
      </c>
      <c r="L1087" s="12"/>
      <c r="M1087" s="12"/>
      <c r="N1087" s="12"/>
      <c r="O1087" s="12"/>
      <c r="P1087" s="12">
        <f ca="1"/>
        <v>0.63974277743867192</v>
      </c>
      <c r="Q1087" s="12">
        <f ca="1"/>
        <v>45.767716724225657</v>
      </c>
      <c r="R1087" s="12">
        <f ca="1"/>
        <v>0</v>
      </c>
      <c r="S1087" s="12">
        <f ca="1"/>
        <v>0</v>
      </c>
      <c r="T1087" s="12">
        <f ca="1"/>
        <v>0</v>
      </c>
      <c r="U1087" s="12">
        <f ca="1"/>
        <v>0</v>
      </c>
      <c r="V1087" s="12"/>
      <c r="W1087" s="12">
        <f ca="1">INDEX(P$7:P$6003,UsefulSeries!$I1084)</f>
        <v>0.65803588991716067</v>
      </c>
      <c r="X1087" s="12">
        <f ca="1">INDEX(Q$7:Q$6003,UsefulSeries!$I1084)</f>
        <v>38.600565699848524</v>
      </c>
      <c r="Y1087" s="12">
        <f ca="1">INDEX(R$7:R$6003,UsefulSeries!$I1084)</f>
        <v>0</v>
      </c>
      <c r="Z1087" s="12">
        <f ca="1">INDEX(S$7:S$6003,UsefulSeries!$I1084)</f>
        <v>0</v>
      </c>
      <c r="AA1087" s="12">
        <f ca="1">INDEX(T$7:T$6003,UsefulSeries!$I1084)</f>
        <v>0</v>
      </c>
      <c r="AB1087" s="12">
        <f ca="1">INDEX(U$7:U$6003,UsefulSeries!$I1084)</f>
        <v>0</v>
      </c>
      <c r="AC1087" s="12">
        <f>INDEX( K$7:K$6003,UsefulSeries!$I1084,1)</f>
        <v>-0.6384330234897454</v>
      </c>
      <c r="AD1087" s="12">
        <f>INDEX(L$7:L$6003,UsefulSeries!$I1084,1)</f>
        <v>0</v>
      </c>
      <c r="AE1087" s="12"/>
      <c r="AF1087" s="12"/>
      <c r="AG1087" s="12"/>
      <c r="AH1087" s="12"/>
      <c r="AI1087" s="12"/>
      <c r="AJ1087" s="12"/>
      <c r="AK1087" s="12"/>
      <c r="AL1087" s="12"/>
      <c r="AM1087" s="12"/>
      <c r="AN1087" s="12">
        <f t="shared" ca="1" si="162"/>
        <v>0.65803588991716067</v>
      </c>
      <c r="AO1087" s="12">
        <f t="shared" ca="1" si="163"/>
        <v>38.600565699848524</v>
      </c>
      <c r="AP1087" s="12">
        <f t="shared" ca="1" si="164"/>
        <v>0</v>
      </c>
      <c r="AQ1087" s="12">
        <f t="shared" ca="1" si="165"/>
        <v>0</v>
      </c>
      <c r="AR1087" s="12">
        <f t="shared" ca="1" si="166"/>
        <v>0</v>
      </c>
      <c r="AS1087" s="12">
        <f t="shared" ca="1" si="167"/>
        <v>0</v>
      </c>
      <c r="AT1087" s="12">
        <f t="shared" si="168"/>
        <v>-0.6384330234897454</v>
      </c>
      <c r="AU1087" s="12">
        <f t="shared" si="169"/>
        <v>0</v>
      </c>
      <c r="AV1087" s="12"/>
      <c r="AW1087" s="12">
        <f ca="1">INDEX(I$7:I$6003,UsefulSeries!$I1084)</f>
        <v>1.682631671340579E-2</v>
      </c>
      <c r="AX1087" s="12"/>
      <c r="AY1087" s="12"/>
      <c r="AZ1087" s="12">
        <f ca="1"/>
        <v>0.65803588991716067</v>
      </c>
      <c r="BA1087" s="12"/>
      <c r="BB1087" s="12">
        <f t="shared" ca="1" si="161"/>
        <v>0.65803588991716067</v>
      </c>
      <c r="BC1087" s="12"/>
      <c r="BD1087" s="38">
        <f ca="1"/>
        <v>1.708960662001981E-2</v>
      </c>
    </row>
    <row r="1088" spans="1:56" x14ac:dyDescent="0.35">
      <c r="A1088" s="12">
        <v>0</v>
      </c>
      <c r="B1088" s="12">
        <v>0</v>
      </c>
      <c r="C1088" s="12">
        <f ca="1">INDEX('Flow probs &amp; rates'!$M$5:$M$5999,UsefulSeries!$E1084,0)*(1-INDEX('Flow probs &amp; rates'!$M$5:$M$5999,UsefulSeries!$E1084,0))/INDEX('Flow probs &amp; rates'!$F$4:$F$5999,UsefulSeries!$E1084,0)</f>
        <v>5.0472547227573008</v>
      </c>
      <c r="D1088" s="12">
        <f ca="1">-INDEX('Flow probs &amp; rates'!$M$5:$M$5999,UsefulSeries!$E1084,0)*(INDEX('Flow probs &amp; rates'!$O$5:$O$5999,UsefulSeries!$E1084,0))/INDEX('Flow probs &amp; rates'!$F$4:$F$5999,UsefulSeries!$E1084,0)</f>
        <v>-1.0205482806178272</v>
      </c>
      <c r="E1088" s="12">
        <v>0</v>
      </c>
      <c r="F1088" s="12">
        <v>0</v>
      </c>
      <c r="G1088" s="12"/>
      <c r="H1088" s="12"/>
      <c r="I1088" s="12">
        <f ca="1">INDEX('Flow probs &amp; rates'!$M$5:$M$5999,UsefulSeries!$E1084)</f>
        <v>0.23349651409525396</v>
      </c>
      <c r="J1088" s="12"/>
      <c r="K1088" s="12">
        <f>INDEX('Flow probs &amp; rates'!$F$4:$F$5999,UsefulSeries!$E1084)</f>
        <v>3.5460047457807876E-2</v>
      </c>
      <c r="L1088" s="12">
        <f>-INDEX('Flow probs &amp; rates'!$F$4:$F$5999,UsefulSeries!$E1084)</f>
        <v>-3.5460047457807876E-2</v>
      </c>
      <c r="M1088" s="12"/>
      <c r="N1088" s="12"/>
      <c r="O1088" s="12"/>
      <c r="P1088" s="12">
        <f ca="1"/>
        <v>0</v>
      </c>
      <c r="Q1088" s="12">
        <f ca="1"/>
        <v>0</v>
      </c>
      <c r="R1088" s="12">
        <f ca="1"/>
        <v>0.20985239756062865</v>
      </c>
      <c r="S1088" s="12">
        <f ca="1"/>
        <v>5.7986972095038627E-2</v>
      </c>
      <c r="T1088" s="12">
        <f ca="1"/>
        <v>0</v>
      </c>
      <c r="U1088" s="12">
        <f ca="1"/>
        <v>0</v>
      </c>
      <c r="V1088" s="12"/>
      <c r="W1088" s="12">
        <f ca="1">INDEX(P$8:P$6003,UsefulSeries!$I1084)</f>
        <v>0</v>
      </c>
      <c r="X1088" s="12">
        <f ca="1">INDEX(Q$8:Q$6003,UsefulSeries!$I1084)</f>
        <v>0</v>
      </c>
      <c r="Y1088" s="12">
        <f ca="1">INDEX(R$8:R$6003,UsefulSeries!$I1084)</f>
        <v>0.15674115067576411</v>
      </c>
      <c r="Z1088" s="12">
        <f ca="1">INDEX(S$8:S$6003,UsefulSeries!$I1084)</f>
        <v>5.0486365802603315E-2</v>
      </c>
      <c r="AA1088" s="12">
        <f ca="1">INDEX(T$8:T$6003,UsefulSeries!$I1084)</f>
        <v>0</v>
      </c>
      <c r="AB1088" s="12">
        <f ca="1">INDEX(U$8:U$6003,UsefulSeries!$I1084)</f>
        <v>0</v>
      </c>
      <c r="AC1088" s="12">
        <f>INDEX( K$8:K$6003,UsefulSeries!$I1084)</f>
        <v>2.8994281243596671E-2</v>
      </c>
      <c r="AD1088" s="12">
        <f>INDEX(L$8:L$6003,UsefulSeries!$I1084)</f>
        <v>-2.8994281243596671E-2</v>
      </c>
      <c r="AE1088" s="12"/>
      <c r="AF1088" s="12"/>
      <c r="AG1088" s="12"/>
      <c r="AH1088" s="12"/>
      <c r="AI1088" s="12"/>
      <c r="AJ1088" s="12"/>
      <c r="AK1088" s="12"/>
      <c r="AL1088" s="12"/>
      <c r="AM1088" s="12"/>
      <c r="AN1088" s="12">
        <f t="shared" ca="1" si="162"/>
        <v>0</v>
      </c>
      <c r="AO1088" s="12">
        <f t="shared" ca="1" si="163"/>
        <v>0</v>
      </c>
      <c r="AP1088" s="12">
        <f t="shared" ca="1" si="164"/>
        <v>0.15674115067576411</v>
      </c>
      <c r="AQ1088" s="12">
        <f t="shared" ca="1" si="165"/>
        <v>5.0486365802603315E-2</v>
      </c>
      <c r="AR1088" s="12">
        <f t="shared" ca="1" si="166"/>
        <v>0</v>
      </c>
      <c r="AS1088" s="12">
        <f t="shared" ca="1" si="167"/>
        <v>0</v>
      </c>
      <c r="AT1088" s="12">
        <f t="shared" si="168"/>
        <v>2.8994281243596671E-2</v>
      </c>
      <c r="AU1088" s="12">
        <f t="shared" si="169"/>
        <v>-2.8994281243596671E-2</v>
      </c>
      <c r="AV1088" s="12"/>
      <c r="AW1088" s="12">
        <f ca="1">INDEX(I$8:I$6003,UsefulSeries!$I1084)</f>
        <v>0.27287506419788926</v>
      </c>
      <c r="AX1088" s="12"/>
      <c r="AY1088" s="12"/>
      <c r="AZ1088" s="12">
        <f ca="1"/>
        <v>5.0486365802603315E-2</v>
      </c>
      <c r="BA1088" s="12"/>
      <c r="BB1088" s="12">
        <f t="shared" ca="1" si="161"/>
        <v>5.0486365802603315E-2</v>
      </c>
      <c r="BC1088" s="12"/>
      <c r="BD1088" s="38">
        <f ca="1"/>
        <v>0.28027865063893004</v>
      </c>
    </row>
    <row r="1089" spans="1:56" x14ac:dyDescent="0.35">
      <c r="A1089" s="12">
        <v>0</v>
      </c>
      <c r="B1089" s="12">
        <v>0</v>
      </c>
      <c r="C1089" s="12">
        <f ca="1">-INDEX('Flow probs &amp; rates'!$M$5:$M$5999,UsefulSeries!$E1084,0)*(INDEX('Flow probs &amp; rates'!$O$5:$O$5999,UsefulSeries!$E1084,0))/INDEX('Flow probs &amp; rates'!$F$4:$F$5999,UsefulSeries!$E1084,0)</f>
        <v>-1.0205482806178272</v>
      </c>
      <c r="D1089" s="12">
        <f ca="1">INDEX('Flow probs &amp; rates'!$O$5:$O$5999,UsefulSeries!$E1084,0)*(1-INDEX('Flow probs &amp; rates'!$O$5:$O$5999,UsefulSeries!$E1084,0))/INDEX('Flow probs &amp; rates'!$F$4:$F$5999,UsefulSeries!$E1084,0)</f>
        <v>3.6933210301620871</v>
      </c>
      <c r="E1089" s="12">
        <v>0</v>
      </c>
      <c r="F1089" s="12">
        <v>0</v>
      </c>
      <c r="G1089" s="12"/>
      <c r="H1089" s="12"/>
      <c r="I1089" s="12">
        <f ca="1">INDEX('Flow probs &amp; rates'!$O$5:$O$5999,UsefulSeries!$E1084)</f>
        <v>0.15498599884420269</v>
      </c>
      <c r="J1089" s="12"/>
      <c r="K1089" s="12"/>
      <c r="L1089" s="12">
        <f>-INDEX('Flow probs &amp; rates'!$F$4:$F$5999,UsefulSeries!$E1084)</f>
        <v>-3.5460047457807876E-2</v>
      </c>
      <c r="M1089" s="12"/>
      <c r="N1089" s="12"/>
      <c r="O1089" s="12"/>
      <c r="P1089" s="12">
        <f ca="1"/>
        <v>0</v>
      </c>
      <c r="Q1089" s="12">
        <f ca="1"/>
        <v>0</v>
      </c>
      <c r="R1089" s="12">
        <f ca="1"/>
        <v>5.7986972095038627E-2</v>
      </c>
      <c r="S1089" s="12">
        <f ca="1"/>
        <v>0.28678213889880616</v>
      </c>
      <c r="T1089" s="12">
        <f ca="1"/>
        <v>0</v>
      </c>
      <c r="U1089" s="12">
        <f ca="1"/>
        <v>0</v>
      </c>
      <c r="V1089" s="12"/>
      <c r="W1089" s="12">
        <f ca="1">INDEX(P$9:P$6003,UsefulSeries!$I1084)</f>
        <v>0</v>
      </c>
      <c r="X1089" s="12">
        <f ca="1">INDEX(Q$9:Q$6003,UsefulSeries!$I1084)</f>
        <v>0</v>
      </c>
      <c r="Y1089" s="12">
        <f ca="1">INDEX(R$9:R$6003,UsefulSeries!$I1084)</f>
        <v>5.0486365802603322E-2</v>
      </c>
      <c r="Z1089" s="12">
        <f ca="1">INDEX(S$9:S$6003,UsefulSeries!$I1084)</f>
        <v>0.24020760402314351</v>
      </c>
      <c r="AA1089" s="12">
        <f ca="1">INDEX(T$9:T$6003,UsefulSeries!$I1084)</f>
        <v>0</v>
      </c>
      <c r="AB1089" s="12">
        <f ca="1">INDEX(U$9:U$6003,UsefulSeries!$I1084)</f>
        <v>0</v>
      </c>
      <c r="AC1089" s="12">
        <f>INDEX( K$9:K$6003,UsefulSeries!$I1084)</f>
        <v>0</v>
      </c>
      <c r="AD1089" s="12">
        <f>INDEX(L$9:L$6003,UsefulSeries!$I1084)</f>
        <v>-2.8994281243596671E-2</v>
      </c>
      <c r="AE1089" s="12"/>
      <c r="AF1089" s="12"/>
      <c r="AG1089" s="12"/>
      <c r="AH1089" s="12"/>
      <c r="AI1089" s="12"/>
      <c r="AJ1089" s="12"/>
      <c r="AK1089" s="12"/>
      <c r="AL1089" s="12"/>
      <c r="AM1089" s="12"/>
      <c r="AN1089" s="12">
        <f t="shared" ca="1" si="162"/>
        <v>0</v>
      </c>
      <c r="AO1089" s="12">
        <f t="shared" ca="1" si="163"/>
        <v>0</v>
      </c>
      <c r="AP1089" s="12">
        <f t="shared" ca="1" si="164"/>
        <v>5.0486365802603322E-2</v>
      </c>
      <c r="AQ1089" s="12">
        <f t="shared" ca="1" si="165"/>
        <v>0.24020760402314351</v>
      </c>
      <c r="AR1089" s="12">
        <f t="shared" ca="1" si="166"/>
        <v>0</v>
      </c>
      <c r="AS1089" s="12">
        <f t="shared" ca="1" si="167"/>
        <v>0</v>
      </c>
      <c r="AT1089" s="12">
        <f t="shared" si="168"/>
        <v>0</v>
      </c>
      <c r="AU1089" s="12">
        <f t="shared" si="169"/>
        <v>-2.8994281243596671E-2</v>
      </c>
      <c r="AV1089" s="12"/>
      <c r="AW1089" s="12">
        <f ca="1">INDEX(I$9:I$6003,UsefulSeries!$I1084)</f>
        <v>0.15282570109463686</v>
      </c>
      <c r="AX1089" s="12"/>
      <c r="AY1089" s="12"/>
      <c r="AZ1089" s="12">
        <f ca="1"/>
        <v>5.0486365802603322E-2</v>
      </c>
      <c r="BA1089" s="12"/>
      <c r="BB1089" s="12">
        <f t="shared" ca="1" si="161"/>
        <v>5.0486365802603322E-2</v>
      </c>
      <c r="BC1089" s="12"/>
      <c r="BD1089" s="38">
        <f ca="1"/>
        <v>0.15930103103033097</v>
      </c>
    </row>
    <row r="1090" spans="1:56" x14ac:dyDescent="0.35">
      <c r="A1090" s="12">
        <v>0</v>
      </c>
      <c r="B1090" s="12">
        <v>0</v>
      </c>
      <c r="C1090" s="12">
        <v>0</v>
      </c>
      <c r="D1090" s="12">
        <v>0</v>
      </c>
      <c r="E1090" s="12">
        <f ca="1">INDEX('Flow probs &amp; rates'!$P$5:$P$5999,UsefulSeries!$E1084,0)*(1-INDEX('Flow probs &amp; rates'!$P$5:$P$5999,UsefulSeries!$E1084,0))/INDEX('Flow probs &amp; rates'!$G$4:$G$5999,UsefulSeries!$E1084,0)</f>
        <v>7.4950499240761193E-2</v>
      </c>
      <c r="F1090" s="12">
        <f ca="1">-INDEX('Flow probs &amp; rates'!$P$5:$P$5999,UsefulSeries!$E1084,0)*(INDEX('Flow probs &amp; rates'!$Q$5:$Q$5999,UsefulSeries!$E1084,0))/INDEX('Flow probs &amp; rates'!$G$4:$G$5999,UsefulSeries!$E1084,0)</f>
        <v>-1.5282280822748163E-3</v>
      </c>
      <c r="G1090" s="12"/>
      <c r="H1090" s="12"/>
      <c r="I1090" s="12">
        <f ca="1">INDEX('Flow probs &amp; rates'!$P$5:$P$5999,UsefulSeries!$E1084)</f>
        <v>2.6225120786971819E-2</v>
      </c>
      <c r="J1090" s="12"/>
      <c r="K1090" s="12">
        <f>INDEX('Flow probs &amp; rates'!$G$4:$G$5999,UsefulSeries!$E1084)</f>
        <v>0.34072306502786148</v>
      </c>
      <c r="L1090" s="12"/>
      <c r="M1090" s="12"/>
      <c r="N1090" s="12"/>
      <c r="O1090" s="12"/>
      <c r="P1090" s="12">
        <f ca="1"/>
        <v>0</v>
      </c>
      <c r="Q1090" s="12">
        <f ca="1"/>
        <v>0</v>
      </c>
      <c r="R1090" s="12">
        <f ca="1"/>
        <v>0</v>
      </c>
      <c r="S1090" s="12">
        <f ca="1"/>
        <v>0</v>
      </c>
      <c r="T1090" s="12">
        <f ca="1"/>
        <v>13.349422163250262</v>
      </c>
      <c r="U1090" s="12">
        <f ca="1"/>
        <v>0.35718209711006244</v>
      </c>
      <c r="V1090" s="12"/>
      <c r="W1090" s="12">
        <f ca="1">INDEX(P$10:P$6003,UsefulSeries!$I1084)</f>
        <v>0</v>
      </c>
      <c r="X1090" s="12">
        <f ca="1">INDEX(Q$10:Q$6003,UsefulSeries!$I1084)</f>
        <v>0</v>
      </c>
      <c r="Y1090" s="12">
        <f ca="1">INDEX(R$10:R$6003,UsefulSeries!$I1084)</f>
        <v>0</v>
      </c>
      <c r="Z1090" s="12">
        <f ca="1">INDEX(S$10:S$6003,UsefulSeries!$I1084)</f>
        <v>0</v>
      </c>
      <c r="AA1090" s="12">
        <f ca="1">INDEX(T$10:T$6003,UsefulSeries!$I1084)</f>
        <v>12.504576036021064</v>
      </c>
      <c r="AB1090" s="12">
        <f ca="1">INDEX(U$10:U$6003,UsefulSeries!$I1084)</f>
        <v>0.34891870071397657</v>
      </c>
      <c r="AC1090" s="12">
        <f>INDEX( K$10:K$6003,UsefulSeries!$I1084)</f>
        <v>0.33257269526665795</v>
      </c>
      <c r="AD1090" s="12">
        <f>INDEX(L$10:L$6003,UsefulSeries!$I1084)</f>
        <v>0</v>
      </c>
      <c r="AE1090" s="12"/>
      <c r="AF1090" s="12"/>
      <c r="AG1090" s="12"/>
      <c r="AH1090" s="12"/>
      <c r="AI1090" s="12"/>
      <c r="AJ1090" s="12"/>
      <c r="AK1090" s="12"/>
      <c r="AL1090" s="12"/>
      <c r="AM1090" s="12"/>
      <c r="AN1090" s="12">
        <f t="shared" ca="1" si="162"/>
        <v>0</v>
      </c>
      <c r="AO1090" s="12">
        <f t="shared" ca="1" si="163"/>
        <v>0</v>
      </c>
      <c r="AP1090" s="12">
        <f t="shared" ca="1" si="164"/>
        <v>0</v>
      </c>
      <c r="AQ1090" s="12">
        <f t="shared" ca="1" si="165"/>
        <v>0</v>
      </c>
      <c r="AR1090" s="12">
        <f t="shared" ca="1" si="166"/>
        <v>12.504576036021064</v>
      </c>
      <c r="AS1090" s="12">
        <f t="shared" ca="1" si="167"/>
        <v>0.34891870071397657</v>
      </c>
      <c r="AT1090" s="12">
        <f t="shared" si="168"/>
        <v>0.33257269526665795</v>
      </c>
      <c r="AU1090" s="12">
        <f t="shared" si="169"/>
        <v>0</v>
      </c>
      <c r="AV1090" s="12"/>
      <c r="AW1090" s="12">
        <f ca="1">INDEX(I$10:I$6003,UsefulSeries!$I1084)</f>
        <v>2.7359499045820721E-2</v>
      </c>
      <c r="AX1090" s="12"/>
      <c r="AY1090" s="12"/>
      <c r="AZ1090" s="12">
        <f ca="1"/>
        <v>0.34891870071397652</v>
      </c>
      <c r="BA1090" s="12"/>
      <c r="BB1090" s="12">
        <f t="shared" ca="1" si="161"/>
        <v>0.34891870071397652</v>
      </c>
      <c r="BC1090" s="12"/>
      <c r="BD1090" s="38">
        <f ca="1"/>
        <v>2.6989453897032022E-2</v>
      </c>
    </row>
    <row r="1091" spans="1:56" x14ac:dyDescent="0.35">
      <c r="A1091" s="12">
        <v>0</v>
      </c>
      <c r="B1091" s="12">
        <v>0</v>
      </c>
      <c r="C1091" s="12">
        <v>0</v>
      </c>
      <c r="D1091" s="12">
        <v>0</v>
      </c>
      <c r="E1091" s="12">
        <f ca="1">-INDEX('Flow probs &amp; rates'!$P$5:$P$5999,UsefulSeries!$E1084,0)*(INDEX('Flow probs &amp; rates'!$Q$5:$Q$5999,UsefulSeries!$E1084,0))/INDEX('Flow probs &amp; rates'!$G$4:$G$5999,UsefulSeries!$E1084,0)</f>
        <v>-1.5282280822748163E-3</v>
      </c>
      <c r="F1091" s="12">
        <f ca="1">INDEX('Flow probs &amp; rates'!$Q$5:$Q$5999,UsefulSeries!$E1084,0)*(1-INDEX('Flow probs &amp; rates'!$Q$5:$Q$5999,UsefulSeries!$E1084,0))/INDEX('Flow probs &amp; rates'!$G$4:$G$5999,UsefulSeries!$E1084,0)</f>
        <v>5.7116417639864255E-2</v>
      </c>
      <c r="G1091" s="12"/>
      <c r="H1091" s="12"/>
      <c r="I1091" s="12">
        <f ca="1">INDEX('Flow probs &amp; rates'!$Q$5:$Q$5999,UsefulSeries!$E1084)</f>
        <v>1.9855106120731471E-2</v>
      </c>
      <c r="J1091" s="12"/>
      <c r="K1091" s="12"/>
      <c r="L1091" s="12">
        <f>INDEX('Flow probs &amp; rates'!$G$4:$G$5999,UsefulSeries!$E1084)</f>
        <v>0.34072306502786148</v>
      </c>
      <c r="M1091" s="12"/>
      <c r="N1091" s="12"/>
      <c r="O1091" s="12"/>
      <c r="P1091" s="12">
        <f ca="1"/>
        <v>0</v>
      </c>
      <c r="Q1091" s="12">
        <f ca="1"/>
        <v>0</v>
      </c>
      <c r="R1091" s="12">
        <f ca="1"/>
        <v>0</v>
      </c>
      <c r="S1091" s="12">
        <f ca="1"/>
        <v>0</v>
      </c>
      <c r="T1091" s="12">
        <f ca="1"/>
        <v>0.35718209711006244</v>
      </c>
      <c r="U1091" s="12">
        <f ca="1"/>
        <v>17.517657742823161</v>
      </c>
      <c r="V1091" s="12"/>
      <c r="W1091" s="12">
        <f ca="1">INDEX(P$11:P$6003,UsefulSeries!$I1084)</f>
        <v>0</v>
      </c>
      <c r="X1091" s="12">
        <f ca="1">INDEX(Q$11:Q$6003,UsefulSeries!$I1084)</f>
        <v>0</v>
      </c>
      <c r="Y1091" s="12">
        <f ca="1">INDEX(R$11:R$6003,UsefulSeries!$I1084)</f>
        <v>0</v>
      </c>
      <c r="Z1091" s="12">
        <f ca="1">INDEX(S$11:S$6003,UsefulSeries!$I1084)</f>
        <v>0</v>
      </c>
      <c r="AA1091" s="12">
        <f ca="1">INDEX(T$11:T$6003,UsefulSeries!$I1084)</f>
        <v>0.34891870071397663</v>
      </c>
      <c r="AB1091" s="12">
        <f ca="1">INDEX(U$11:U$6003,UsefulSeries!$I1084)</f>
        <v>17.414337837290148</v>
      </c>
      <c r="AC1091" s="12">
        <f>INDEX( K$11:K$6003,UsefulSeries!$I1084)</f>
        <v>0</v>
      </c>
      <c r="AD1091" s="12">
        <f>INDEX(L$11:L$6003,UsefulSeries!$I1084)</f>
        <v>0.33257269526665795</v>
      </c>
      <c r="AE1091" s="12"/>
      <c r="AF1091" s="12"/>
      <c r="AG1091" s="12"/>
      <c r="AH1091" s="12"/>
      <c r="AI1091" s="12"/>
      <c r="AJ1091" s="12"/>
      <c r="AK1091" s="12"/>
      <c r="AL1091" s="12"/>
      <c r="AM1091" s="12"/>
      <c r="AN1091" s="12">
        <f t="shared" ca="1" si="162"/>
        <v>0</v>
      </c>
      <c r="AO1091" s="12">
        <f t="shared" ca="1" si="163"/>
        <v>0</v>
      </c>
      <c r="AP1091" s="12">
        <f t="shared" ca="1" si="164"/>
        <v>0</v>
      </c>
      <c r="AQ1091" s="12">
        <f t="shared" ca="1" si="165"/>
        <v>0</v>
      </c>
      <c r="AR1091" s="12">
        <f t="shared" ca="1" si="166"/>
        <v>0.34891870071397663</v>
      </c>
      <c r="AS1091" s="12">
        <f t="shared" ca="1" si="167"/>
        <v>17.414337837290148</v>
      </c>
      <c r="AT1091" s="12">
        <f t="shared" si="168"/>
        <v>0</v>
      </c>
      <c r="AU1091" s="12">
        <f t="shared" si="169"/>
        <v>0.33257269526665795</v>
      </c>
      <c r="AV1091" s="12"/>
      <c r="AW1091" s="12">
        <f ca="1">INDEX(I$11:I$6003,UsefulSeries!$I1084)</f>
        <v>1.9488105894443438E-2</v>
      </c>
      <c r="AX1091" s="12"/>
      <c r="AY1091" s="12"/>
      <c r="AZ1091" s="12">
        <f ca="1"/>
        <v>0.34891870071397657</v>
      </c>
      <c r="BA1091" s="12"/>
      <c r="BB1091" s="12">
        <f t="shared" ca="1" si="161"/>
        <v>0.34891870071397657</v>
      </c>
      <c r="BC1091" s="12"/>
      <c r="BD1091" s="38">
        <f ca="1"/>
        <v>1.822481342267504E-2</v>
      </c>
    </row>
    <row r="1092" spans="1:56" x14ac:dyDescent="0.35">
      <c r="A1092" s="12">
        <f ca="1">INDEX('Flow probs &amp; rates'!$K$5:$K$5999,UsefulSeries!$E1090,0)*(1-INDEX('Flow probs &amp; rates'!$K$5:$K$5999,UsefulSeries!$E1090,0))/INDEX('Flow probs &amp; rates'!$E$4:$E$5999,UsefulSeries!$E1090,0)</f>
        <v>1.7879675013566926E-2</v>
      </c>
      <c r="B1092" s="12">
        <f ca="1">-INDEX('Flow probs &amp; rates'!$K$5:$K$5999,UsefulSeries!$E1090,0)*(INDEX('Flow probs &amp; rates'!$L$5:$L$5999,UsefulSeries!$E1090,0))/INDEX('Flow probs &amp; rates'!$E$4:$E$5999,UsefulSeries!$E1090,0)</f>
        <v>-2.4907040776141941E-4</v>
      </c>
      <c r="C1092" s="12">
        <v>0</v>
      </c>
      <c r="D1092" s="12">
        <v>0</v>
      </c>
      <c r="E1092" s="12">
        <v>0</v>
      </c>
      <c r="F1092" s="12">
        <v>0</v>
      </c>
      <c r="G1092" s="12"/>
      <c r="H1092" s="12"/>
      <c r="I1092" s="12">
        <f ca="1">INDEX('Flow probs &amp; rates'!$K$5:$K$5999,UsefulSeries!$E1090)</f>
        <v>1.1292869449960517E-2</v>
      </c>
      <c r="J1092" s="12"/>
      <c r="K1092" s="12">
        <f>-INDEX('Flow probs &amp; rates'!$E$4:$E$5999,UsefulSeries!$E1090)</f>
        <v>-0.6244711126502307</v>
      </c>
      <c r="L1092" s="12">
        <f>INDEX('Flow probs &amp; rates'!$E$4:$E$5999,UsefulSeries!$E1090)</f>
        <v>0.6244711126502307</v>
      </c>
      <c r="M1092" s="12"/>
      <c r="N1092" s="12"/>
      <c r="O1092" s="12"/>
      <c r="P1092" s="12">
        <f t="array" aca="1" ref="P1092:U1097" ca="1">MINVERSE(A1092:F1097)</f>
        <v>55.938350973240226</v>
      </c>
      <c r="Q1092" s="12">
        <f ca="1"/>
        <v>0.64052649937154948</v>
      </c>
      <c r="R1092" s="12">
        <f ca="1"/>
        <v>0</v>
      </c>
      <c r="S1092" s="12">
        <f ca="1"/>
        <v>0</v>
      </c>
      <c r="T1092" s="12">
        <f ca="1"/>
        <v>0</v>
      </c>
      <c r="U1092" s="12">
        <f ca="1"/>
        <v>0</v>
      </c>
      <c r="V1092" s="12"/>
      <c r="W1092" s="12"/>
      <c r="X1092" s="12"/>
      <c r="Y1092" s="12"/>
      <c r="Z1092" s="12"/>
      <c r="AA1092" s="12"/>
      <c r="AB1092" s="12"/>
      <c r="AC1092" s="12"/>
      <c r="AD1092" s="12"/>
      <c r="AE1092" s="12">
        <f t="array" ref="AE1092:AJ1093">TRANSPOSE(AC1086:AD1091)</f>
        <v>-0.6384330234897454</v>
      </c>
      <c r="AF1092" s="12">
        <v>-0.6384330234897454</v>
      </c>
      <c r="AG1092" s="12">
        <v>2.8994281243596671E-2</v>
      </c>
      <c r="AH1092" s="12">
        <v>0</v>
      </c>
      <c r="AI1092" s="12">
        <v>0.33257269526665795</v>
      </c>
      <c r="AJ1092" s="12">
        <v>0</v>
      </c>
      <c r="AK1092" s="12"/>
      <c r="AL1092" s="12"/>
      <c r="AM1092" s="12"/>
      <c r="AN1092" s="12">
        <f t="shared" si="162"/>
        <v>-0.6384330234897454</v>
      </c>
      <c r="AO1092" s="12">
        <f t="shared" si="163"/>
        <v>-0.6384330234897454</v>
      </c>
      <c r="AP1092" s="12">
        <f t="shared" si="164"/>
        <v>2.8994281243596671E-2</v>
      </c>
      <c r="AQ1092" s="12">
        <f t="shared" si="165"/>
        <v>0</v>
      </c>
      <c r="AR1092" s="12">
        <f t="shared" si="166"/>
        <v>0.33257269526665795</v>
      </c>
      <c r="AS1092" s="12">
        <f t="shared" si="167"/>
        <v>0</v>
      </c>
      <c r="AT1092" s="12">
        <f t="shared" si="168"/>
        <v>0</v>
      </c>
      <c r="AU1092" s="12">
        <f t="shared" si="169"/>
        <v>0</v>
      </c>
      <c r="AV1092" s="12"/>
      <c r="AW1092" s="12"/>
      <c r="AX1092" s="12">
        <f>INDEX($N$6:$N$6003,UsefulSeries!$K1084)</f>
        <v>-1.6633711536098161E-3</v>
      </c>
      <c r="AY1092" s="12"/>
      <c r="AZ1092" s="12"/>
      <c r="BA1092" s="12"/>
      <c r="BB1092" s="12">
        <f t="shared" si="161"/>
        <v>-1.6633711536098161E-3</v>
      </c>
      <c r="BC1092" s="12"/>
      <c r="BD1092" s="38">
        <f ca="1"/>
        <v>1.5238906079155172E-2</v>
      </c>
    </row>
    <row r="1093" spans="1:56" x14ac:dyDescent="0.35">
      <c r="A1093" s="12">
        <f ca="1">-INDEX('Flow probs &amp; rates'!$K$5:$K$5999,UsefulSeries!$E1090,0)*(INDEX('Flow probs &amp; rates'!$L$5:$L$5999,UsefulSeries!$E1090,0))/INDEX('Flow probs &amp; rates'!$E$4:$E$5999,UsefulSeries!$E1090,0)</f>
        <v>-2.4907040776141941E-4</v>
      </c>
      <c r="B1093" s="12">
        <f ca="1">INDEX('Flow probs &amp; rates'!$L$5:$L$5999,UsefulSeries!$E1090,0)*(1-INDEX('Flow probs &amp; rates'!$L$5:$L$5999,UsefulSeries!$E1090,0))/INDEX('Flow probs &amp; rates'!$E$4:$E$5999,UsefulSeries!$E1090,0)</f>
        <v>2.1751774360742687E-2</v>
      </c>
      <c r="C1093" s="12">
        <v>0</v>
      </c>
      <c r="D1093" s="12">
        <v>0</v>
      </c>
      <c r="E1093" s="12">
        <v>0</v>
      </c>
      <c r="F1093" s="12">
        <v>0</v>
      </c>
      <c r="G1093" s="12"/>
      <c r="H1093" s="12"/>
      <c r="I1093" s="12">
        <f ca="1">INDEX('Flow probs &amp; rates'!$L$5:$L$5999,UsefulSeries!$E1090)</f>
        <v>1.3773051690025869E-2</v>
      </c>
      <c r="J1093" s="12"/>
      <c r="K1093" s="12">
        <f>-INDEX('Flow probs &amp; rates'!$E$4:$E$5999,UsefulSeries!$E1090)</f>
        <v>-0.6244711126502307</v>
      </c>
      <c r="L1093" s="12"/>
      <c r="M1093" s="12"/>
      <c r="N1093" s="12"/>
      <c r="O1093" s="12"/>
      <c r="P1093" s="12">
        <f ca="1"/>
        <v>0.64052649937154937</v>
      </c>
      <c r="Q1093" s="12">
        <f ca="1"/>
        <v>45.980595403814739</v>
      </c>
      <c r="R1093" s="12">
        <f ca="1"/>
        <v>0</v>
      </c>
      <c r="S1093" s="12">
        <f ca="1"/>
        <v>0</v>
      </c>
      <c r="T1093" s="12">
        <f ca="1"/>
        <v>0</v>
      </c>
      <c r="U1093" s="12">
        <f ca="1"/>
        <v>0</v>
      </c>
      <c r="V1093" s="12"/>
      <c r="W1093" s="12"/>
      <c r="X1093" s="12"/>
      <c r="Y1093" s="12"/>
      <c r="Z1093" s="12"/>
      <c r="AA1093" s="12"/>
      <c r="AB1093" s="12"/>
      <c r="AC1093" s="12"/>
      <c r="AD1093" s="12"/>
      <c r="AE1093" s="12">
        <v>0.6384330234897454</v>
      </c>
      <c r="AF1093" s="12">
        <v>0</v>
      </c>
      <c r="AG1093" s="12">
        <v>-2.8994281243596671E-2</v>
      </c>
      <c r="AH1093" s="12">
        <v>-2.8994281243596671E-2</v>
      </c>
      <c r="AI1093" s="12">
        <v>0</v>
      </c>
      <c r="AJ1093" s="12">
        <v>0.33257269526665795</v>
      </c>
      <c r="AK1093" s="12"/>
      <c r="AL1093" s="12"/>
      <c r="AM1093" s="12"/>
      <c r="AN1093" s="12">
        <f t="shared" si="162"/>
        <v>0.6384330234897454</v>
      </c>
      <c r="AO1093" s="12">
        <f t="shared" si="163"/>
        <v>0</v>
      </c>
      <c r="AP1093" s="12">
        <f t="shared" si="164"/>
        <v>-2.8994281243596671E-2</v>
      </c>
      <c r="AQ1093" s="12">
        <f t="shared" si="165"/>
        <v>-2.8994281243596671E-2</v>
      </c>
      <c r="AR1093" s="12">
        <f t="shared" si="166"/>
        <v>0</v>
      </c>
      <c r="AS1093" s="12">
        <f t="shared" si="167"/>
        <v>0.33257269526665795</v>
      </c>
      <c r="AT1093" s="12">
        <f t="shared" si="168"/>
        <v>0</v>
      </c>
      <c r="AU1093" s="12">
        <f t="shared" si="169"/>
        <v>0</v>
      </c>
      <c r="AV1093" s="12"/>
      <c r="AW1093" s="12"/>
      <c r="AX1093" s="12">
        <f>INDEX('Margin error adjustment'!N$7:N$6003,UsefulSeries!$K1084)</f>
        <v>1.1710137798740146E-3</v>
      </c>
      <c r="AY1093" s="12"/>
      <c r="AZ1093" s="12"/>
      <c r="BA1093" s="12"/>
      <c r="BB1093" s="12">
        <f t="shared" si="161"/>
        <v>1.1710137798740146E-3</v>
      </c>
      <c r="BC1093" s="12"/>
      <c r="BD1093" s="38">
        <f ca="1"/>
        <v>6.6537385293938253E-2</v>
      </c>
    </row>
    <row r="1094" spans="1:56" x14ac:dyDescent="0.35">
      <c r="A1094" s="12">
        <v>0</v>
      </c>
      <c r="B1094" s="12">
        <v>0</v>
      </c>
      <c r="C1094" s="12">
        <f ca="1">INDEX('Flow probs &amp; rates'!$M$5:$M$5999,UsefulSeries!$E1090,0)*(1-INDEX('Flow probs &amp; rates'!$M$5:$M$5999,UsefulSeries!$E1090,0))/INDEX('Flow probs &amp; rates'!$F$4:$F$5999,UsefulSeries!$E1090,0)</f>
        <v>5.2079702674244048</v>
      </c>
      <c r="D1094" s="12">
        <f ca="1">-INDEX('Flow probs &amp; rates'!$M$5:$M$5999,UsefulSeries!$E1090,0)*(INDEX('Flow probs &amp; rates'!$O$5:$O$5999,UsefulSeries!$E1090,0))/INDEX('Flow probs &amp; rates'!$F$4:$F$5999,UsefulSeries!$E1090,0)</f>
        <v>-1.0658179273486756</v>
      </c>
      <c r="E1094" s="12">
        <v>0</v>
      </c>
      <c r="F1094" s="12">
        <v>0</v>
      </c>
      <c r="G1094" s="12"/>
      <c r="H1094" s="12"/>
      <c r="I1094" s="12">
        <f ca="1">INDEX('Flow probs &amp; rates'!$M$5:$M$5999,UsefulSeries!$E1090)</f>
        <v>0.23334722982812586</v>
      </c>
      <c r="J1094" s="12"/>
      <c r="K1094" s="12">
        <f>INDEX('Flow probs &amp; rates'!$F$4:$F$5999,UsefulSeries!$E1090)</f>
        <v>3.4350484156688288E-2</v>
      </c>
      <c r="L1094" s="12">
        <f>-INDEX('Flow probs &amp; rates'!$F$4:$F$5999,UsefulSeries!$E1090)</f>
        <v>-3.4350484156688288E-2</v>
      </c>
      <c r="M1094" s="12"/>
      <c r="N1094" s="12"/>
      <c r="O1094" s="12"/>
      <c r="P1094" s="12">
        <f ca="1"/>
        <v>0</v>
      </c>
      <c r="Q1094" s="12">
        <f ca="1"/>
        <v>0</v>
      </c>
      <c r="R1094" s="12">
        <f ca="1"/>
        <v>0.20354237086632115</v>
      </c>
      <c r="S1094" s="12">
        <f ca="1"/>
        <v>5.6334777350043018E-2</v>
      </c>
      <c r="T1094" s="12">
        <f ca="1"/>
        <v>0</v>
      </c>
      <c r="U1094" s="12">
        <f ca="1"/>
        <v>0</v>
      </c>
      <c r="V1094" s="12"/>
      <c r="W1094" s="12">
        <f ca="1">INDEX(P$6:P$6003,UsefulSeries!$I1092)</f>
        <v>50.362019294704758</v>
      </c>
      <c r="X1094" s="12">
        <f ca="1">INDEX(Q$6:Q$6003,UsefulSeries!$I1092)</f>
        <v>0.65606224717739414</v>
      </c>
      <c r="Y1094" s="12">
        <f ca="1">INDEX(R$6:R$6003,UsefulSeries!$I1092)</f>
        <v>0</v>
      </c>
      <c r="Z1094" s="12">
        <f ca="1">INDEX(S$6:S$6003,UsefulSeries!$I1092)</f>
        <v>0</v>
      </c>
      <c r="AA1094" s="12">
        <f ca="1">INDEX(T$6:T$6003,UsefulSeries!$I1092)</f>
        <v>0</v>
      </c>
      <c r="AB1094" s="12">
        <f ca="1">INDEX(U$6:U$6003,UsefulSeries!$I1092)</f>
        <v>0</v>
      </c>
      <c r="AC1094" s="12">
        <f>INDEX( K$6:K$6003,UsefulSeries!$I1092)</f>
        <v>-0.63676965233613558</v>
      </c>
      <c r="AD1094" s="12">
        <f>INDEX(L$6:L$6003,UsefulSeries!$I1092)</f>
        <v>0.63676965233613558</v>
      </c>
      <c r="AE1094" s="12"/>
      <c r="AF1094" s="12"/>
      <c r="AG1094" s="12"/>
      <c r="AH1094" s="12"/>
      <c r="AI1094" s="12"/>
      <c r="AJ1094" s="12"/>
      <c r="AK1094" s="12"/>
      <c r="AL1094" s="12"/>
      <c r="AM1094" s="12"/>
      <c r="AN1094" s="12">
        <f t="shared" ca="1" si="162"/>
        <v>50.362019294704758</v>
      </c>
      <c r="AO1094" s="12">
        <f t="shared" ca="1" si="163"/>
        <v>0.65606224717739414</v>
      </c>
      <c r="AP1094" s="12">
        <f t="shared" ca="1" si="164"/>
        <v>0</v>
      </c>
      <c r="AQ1094" s="12">
        <f t="shared" ca="1" si="165"/>
        <v>0</v>
      </c>
      <c r="AR1094" s="12">
        <f t="shared" ca="1" si="166"/>
        <v>0</v>
      </c>
      <c r="AS1094" s="12">
        <f t="shared" ca="1" si="167"/>
        <v>0</v>
      </c>
      <c r="AT1094" s="12">
        <f t="shared" si="168"/>
        <v>-0.63676965233613558</v>
      </c>
      <c r="AU1094" s="12">
        <f t="shared" si="169"/>
        <v>0.63676965233613558</v>
      </c>
      <c r="AV1094" s="12"/>
      <c r="AW1094" s="12">
        <f ca="1">INDEX(I$6:I$6003,UsefulSeries!$I1092)</f>
        <v>1.2810731150941834E-2</v>
      </c>
      <c r="AX1094" s="12"/>
      <c r="AY1094" s="12"/>
      <c r="AZ1094" s="12">
        <f t="array" aca="1" ref="AZ1094:AZ1099" ca="1">MMULT(W1094:AB1099,AW1094:AW1099)</f>
        <v>0.65606224717739425</v>
      </c>
      <c r="BA1094" s="12"/>
      <c r="BB1094" s="12">
        <f t="shared" ca="1" si="161"/>
        <v>0.65606224717739425</v>
      </c>
      <c r="BC1094" s="12"/>
      <c r="BD1094" s="38">
        <f t="array" aca="1" ref="BD1094:BD1101" ca="1">MMULT(MINVERSE(AN1094:AU1101),BB1094:BB1101)</f>
        <v>1.1757279251665243E-2</v>
      </c>
    </row>
    <row r="1095" spans="1:56" x14ac:dyDescent="0.35">
      <c r="A1095" s="12">
        <v>0</v>
      </c>
      <c r="B1095" s="12">
        <v>0</v>
      </c>
      <c r="C1095" s="12">
        <f ca="1">-INDEX('Flow probs &amp; rates'!$M$5:$M$5999,UsefulSeries!$E1090,0)*(INDEX('Flow probs &amp; rates'!$O$5:$O$5999,UsefulSeries!$E1090,0))/INDEX('Flow probs &amp; rates'!$F$4:$F$5999,UsefulSeries!$E1090,0)</f>
        <v>-1.0658179273486756</v>
      </c>
      <c r="D1095" s="12">
        <f ca="1">INDEX('Flow probs &amp; rates'!$O$5:$O$5999,UsefulSeries!$E1090,0)*(1-INDEX('Flow probs &amp; rates'!$O$5:$O$5999,UsefulSeries!$E1090,0))/INDEX('Flow probs &amp; rates'!$F$4:$F$5999,UsefulSeries!$E1090,0)</f>
        <v>3.8508913685129214</v>
      </c>
      <c r="E1095" s="12">
        <v>0</v>
      </c>
      <c r="F1095" s="12">
        <v>0</v>
      </c>
      <c r="G1095" s="12"/>
      <c r="H1095" s="12"/>
      <c r="I1095" s="12">
        <f ca="1">INDEX('Flow probs &amp; rates'!$O$5:$O$5999,UsefulSeries!$E1090)</f>
        <v>0.15689649221150592</v>
      </c>
      <c r="J1095" s="12"/>
      <c r="K1095" s="12"/>
      <c r="L1095" s="12">
        <f>-INDEX('Flow probs &amp; rates'!$F$4:$F$5999,UsefulSeries!$E1090)</f>
        <v>-3.4350484156688288E-2</v>
      </c>
      <c r="M1095" s="12"/>
      <c r="N1095" s="12"/>
      <c r="O1095" s="12"/>
      <c r="P1095" s="12">
        <f ca="1"/>
        <v>0</v>
      </c>
      <c r="Q1095" s="12">
        <f ca="1"/>
        <v>0</v>
      </c>
      <c r="R1095" s="12">
        <f ca="1"/>
        <v>5.6334777350043018E-2</v>
      </c>
      <c r="S1095" s="12">
        <f ca="1"/>
        <v>0.27527201216330938</v>
      </c>
      <c r="T1095" s="12">
        <f ca="1"/>
        <v>0</v>
      </c>
      <c r="U1095" s="12">
        <f ca="1"/>
        <v>0</v>
      </c>
      <c r="V1095" s="12"/>
      <c r="W1095" s="12">
        <f ca="1">INDEX(P$7:P$6003,UsefulSeries!$I1092)</f>
        <v>0.65606224717739414</v>
      </c>
      <c r="X1095" s="12">
        <f ca="1">INDEX(Q$7:Q$6003,UsefulSeries!$I1092)</f>
        <v>39.025106075468457</v>
      </c>
      <c r="Y1095" s="12">
        <f ca="1">INDEX(R$7:R$6003,UsefulSeries!$I1092)</f>
        <v>0</v>
      </c>
      <c r="Z1095" s="12">
        <f ca="1">INDEX(S$7:S$6003,UsefulSeries!$I1092)</f>
        <v>0</v>
      </c>
      <c r="AA1095" s="12">
        <f ca="1">INDEX(T$7:T$6003,UsefulSeries!$I1092)</f>
        <v>0</v>
      </c>
      <c r="AB1095" s="12">
        <f ca="1">INDEX(U$7:U$6003,UsefulSeries!$I1092)</f>
        <v>0</v>
      </c>
      <c r="AC1095" s="12">
        <f>INDEX( K$7:K$6003,UsefulSeries!$I1092,1)</f>
        <v>-0.63676965233613558</v>
      </c>
      <c r="AD1095" s="12">
        <f>INDEX(L$7:L$6003,UsefulSeries!$I1092,1)</f>
        <v>0</v>
      </c>
      <c r="AE1095" s="12"/>
      <c r="AF1095" s="12"/>
      <c r="AG1095" s="12"/>
      <c r="AH1095" s="12"/>
      <c r="AI1095" s="12"/>
      <c r="AJ1095" s="12"/>
      <c r="AK1095" s="12"/>
      <c r="AL1095" s="12"/>
      <c r="AM1095" s="12"/>
      <c r="AN1095" s="12">
        <f t="shared" ca="1" si="162"/>
        <v>0.65606224717739414</v>
      </c>
      <c r="AO1095" s="12">
        <f t="shared" ca="1" si="163"/>
        <v>39.025106075468457</v>
      </c>
      <c r="AP1095" s="12">
        <f t="shared" ca="1" si="164"/>
        <v>0</v>
      </c>
      <c r="AQ1095" s="12">
        <f t="shared" ca="1" si="165"/>
        <v>0</v>
      </c>
      <c r="AR1095" s="12">
        <f t="shared" ca="1" si="166"/>
        <v>0</v>
      </c>
      <c r="AS1095" s="12">
        <f t="shared" ca="1" si="167"/>
        <v>0</v>
      </c>
      <c r="AT1095" s="12">
        <f t="shared" si="168"/>
        <v>-0.63676965233613558</v>
      </c>
      <c r="AU1095" s="12">
        <f t="shared" si="169"/>
        <v>0</v>
      </c>
      <c r="AV1095" s="12"/>
      <c r="AW1095" s="12">
        <f ca="1">INDEX(I$7:I$6003,UsefulSeries!$I1092)</f>
        <v>1.6595921837036221E-2</v>
      </c>
      <c r="AX1095" s="12"/>
      <c r="AY1095" s="12"/>
      <c r="AZ1095" s="12">
        <f ca="1"/>
        <v>0.65606224717739425</v>
      </c>
      <c r="BA1095" s="12"/>
      <c r="BB1095" s="12">
        <f t="shared" ref="BB1095:BB1158" ca="1" si="170">AZ1095+AX1095</f>
        <v>0.65606224717739425</v>
      </c>
      <c r="BC1095" s="12"/>
      <c r="BD1095" s="38">
        <f ca="1"/>
        <v>1.6617414051196502E-2</v>
      </c>
    </row>
    <row r="1096" spans="1:56" x14ac:dyDescent="0.35">
      <c r="A1096" s="12">
        <v>0</v>
      </c>
      <c r="B1096" s="12">
        <v>0</v>
      </c>
      <c r="C1096" s="12">
        <v>0</v>
      </c>
      <c r="D1096" s="12">
        <v>0</v>
      </c>
      <c r="E1096" s="12">
        <f ca="1">INDEX('Flow probs &amp; rates'!$P$5:$P$5999,UsefulSeries!$E1090,0)*(1-INDEX('Flow probs &amp; rates'!$P$5:$P$5999,UsefulSeries!$E1090,0))/INDEX('Flow probs &amp; rates'!$G$4:$G$5999,UsefulSeries!$E1090,0)</f>
        <v>7.5108248314216489E-2</v>
      </c>
      <c r="F1096" s="12">
        <f ca="1">-INDEX('Flow probs &amp; rates'!$P$5:$P$5999,UsefulSeries!$E1090,0)*(INDEX('Flow probs &amp; rates'!$Q$5:$Q$5999,UsefulSeries!$E1090,0))/INDEX('Flow probs &amp; rates'!$G$4:$G$5999,UsefulSeries!$E1090,0)</f>
        <v>-1.5021171574225195E-3</v>
      </c>
      <c r="G1096" s="12"/>
      <c r="H1096" s="12"/>
      <c r="I1096" s="12">
        <f ca="1">INDEX('Flow probs &amp; rates'!$P$5:$P$5999,UsefulSeries!$E1090)</f>
        <v>2.631794653636476E-2</v>
      </c>
      <c r="J1096" s="12"/>
      <c r="K1096" s="12">
        <f>INDEX('Flow probs &amp; rates'!$G$4:$G$5999,UsefulSeries!$E1090)</f>
        <v>0.34117840319308107</v>
      </c>
      <c r="L1096" s="12"/>
      <c r="M1096" s="12"/>
      <c r="N1096" s="12"/>
      <c r="O1096" s="12"/>
      <c r="P1096" s="12">
        <f ca="1"/>
        <v>0</v>
      </c>
      <c r="Q1096" s="12">
        <f ca="1"/>
        <v>0</v>
      </c>
      <c r="R1096" s="12">
        <f ca="1"/>
        <v>0</v>
      </c>
      <c r="S1096" s="12">
        <f ca="1"/>
        <v>0</v>
      </c>
      <c r="T1096" s="12">
        <f ca="1"/>
        <v>13.321267716442987</v>
      </c>
      <c r="U1096" s="12">
        <f ca="1"/>
        <v>0.35755100998723754</v>
      </c>
      <c r="V1096" s="12"/>
      <c r="W1096" s="12">
        <f ca="1">INDEX(P$8:P$6003,UsefulSeries!$I1092)</f>
        <v>0</v>
      </c>
      <c r="X1096" s="12">
        <f ca="1">INDEX(Q$8:Q$6003,UsefulSeries!$I1092)</f>
        <v>0</v>
      </c>
      <c r="Y1096" s="12">
        <f ca="1">INDEX(R$8:R$6003,UsefulSeries!$I1092)</f>
        <v>0.16442258874162119</v>
      </c>
      <c r="Z1096" s="12">
        <f ca="1">INDEX(S$8:S$6003,UsefulSeries!$I1092)</f>
        <v>5.1696034672398333E-2</v>
      </c>
      <c r="AA1096" s="12">
        <f ca="1">INDEX(T$8:T$6003,UsefulSeries!$I1092)</f>
        <v>0</v>
      </c>
      <c r="AB1096" s="12">
        <f ca="1">INDEX(U$8:U$6003,UsefulSeries!$I1092)</f>
        <v>0</v>
      </c>
      <c r="AC1096" s="12">
        <f>INDEX( K$8:K$6003,UsefulSeries!$I1092)</f>
        <v>3.0165295023470685E-2</v>
      </c>
      <c r="AD1096" s="12">
        <f>INDEX(L$8:L$6003,UsefulSeries!$I1092)</f>
        <v>-3.0165295023470685E-2</v>
      </c>
      <c r="AE1096" s="12"/>
      <c r="AF1096" s="12"/>
      <c r="AG1096" s="12"/>
      <c r="AH1096" s="12"/>
      <c r="AI1096" s="12"/>
      <c r="AJ1096" s="12"/>
      <c r="AK1096" s="12"/>
      <c r="AL1096" s="12"/>
      <c r="AM1096" s="12"/>
      <c r="AN1096" s="12">
        <f t="shared" ca="1" si="162"/>
        <v>0</v>
      </c>
      <c r="AO1096" s="12">
        <f t="shared" ca="1" si="163"/>
        <v>0</v>
      </c>
      <c r="AP1096" s="12">
        <f t="shared" ca="1" si="164"/>
        <v>0.16442258874162119</v>
      </c>
      <c r="AQ1096" s="12">
        <f t="shared" ca="1" si="165"/>
        <v>5.1696034672398333E-2</v>
      </c>
      <c r="AR1096" s="12">
        <f t="shared" ca="1" si="166"/>
        <v>0</v>
      </c>
      <c r="AS1096" s="12">
        <f t="shared" ca="1" si="167"/>
        <v>0</v>
      </c>
      <c r="AT1096" s="12">
        <f t="shared" si="168"/>
        <v>3.0165295023470685E-2</v>
      </c>
      <c r="AU1096" s="12">
        <f t="shared" si="169"/>
        <v>-3.0165295023470685E-2</v>
      </c>
      <c r="AV1096" s="12"/>
      <c r="AW1096" s="12">
        <f ca="1">INDEX(I$8:I$6003,UsefulSeries!$I1092)</f>
        <v>0.26759706506194497</v>
      </c>
      <c r="AX1096" s="12"/>
      <c r="AY1096" s="12"/>
      <c r="AZ1096" s="12">
        <f ca="1"/>
        <v>5.1696034672398333E-2</v>
      </c>
      <c r="BA1096" s="12"/>
      <c r="BB1096" s="12">
        <f t="shared" ca="1" si="170"/>
        <v>5.1696034672398333E-2</v>
      </c>
      <c r="BC1096" s="12"/>
      <c r="BD1096" s="38">
        <f ca="1"/>
        <v>0.28059406870291415</v>
      </c>
    </row>
    <row r="1097" spans="1:56" x14ac:dyDescent="0.35">
      <c r="A1097" s="12">
        <v>0</v>
      </c>
      <c r="B1097" s="12">
        <v>0</v>
      </c>
      <c r="C1097" s="12">
        <v>0</v>
      </c>
      <c r="D1097" s="12">
        <v>0</v>
      </c>
      <c r="E1097" s="12">
        <f ca="1">-INDEX('Flow probs &amp; rates'!$P$5:$P$5999,UsefulSeries!$E1090,0)*(INDEX('Flow probs &amp; rates'!$Q$5:$Q$5999,UsefulSeries!$E1090,0))/INDEX('Flow probs &amp; rates'!$G$4:$G$5999,UsefulSeries!$E1090,0)</f>
        <v>-1.5021171574225195E-3</v>
      </c>
      <c r="F1097" s="12">
        <f ca="1">INDEX('Flow probs &amp; rates'!$Q$5:$Q$5999,UsefulSeries!$E1090,0)*(1-INDEX('Flow probs &amp; rates'!$Q$5:$Q$5999,UsefulSeries!$E1090,0))/INDEX('Flow probs &amp; rates'!$G$4:$G$5999,UsefulSeries!$E1090,0)</f>
        <v>5.5964335819389685E-2</v>
      </c>
      <c r="G1097" s="12"/>
      <c r="H1097" s="12"/>
      <c r="I1097" s="12">
        <f ca="1">INDEX('Flow probs &amp; rates'!$Q$5:$Q$5999,UsefulSeries!$E1090)</f>
        <v>1.9473021288732139E-2</v>
      </c>
      <c r="J1097" s="12"/>
      <c r="K1097" s="12"/>
      <c r="L1097" s="12">
        <f>INDEX('Flow probs &amp; rates'!$G$4:$G$5999,UsefulSeries!$E1090)</f>
        <v>0.34117840319308107</v>
      </c>
      <c r="M1097" s="12"/>
      <c r="N1097" s="12"/>
      <c r="O1097" s="12"/>
      <c r="P1097" s="12">
        <f ca="1"/>
        <v>0</v>
      </c>
      <c r="Q1097" s="12">
        <f ca="1"/>
        <v>0</v>
      </c>
      <c r="R1097" s="12">
        <f ca="1"/>
        <v>0</v>
      </c>
      <c r="S1097" s="12">
        <f ca="1"/>
        <v>0</v>
      </c>
      <c r="T1097" s="12">
        <f ca="1"/>
        <v>0.3575510099872376</v>
      </c>
      <c r="U1097" s="12">
        <f ca="1"/>
        <v>17.878119499813746</v>
      </c>
      <c r="V1097" s="12"/>
      <c r="W1097" s="12">
        <f ca="1">INDEX(P$9:P$6003,UsefulSeries!$I1092)</f>
        <v>0</v>
      </c>
      <c r="X1097" s="12">
        <f ca="1">INDEX(Q$9:Q$6003,UsefulSeries!$I1092)</f>
        <v>0</v>
      </c>
      <c r="Y1097" s="12">
        <f ca="1">INDEX(R$9:R$6003,UsefulSeries!$I1092)</f>
        <v>5.169603467239834E-2</v>
      </c>
      <c r="Z1097" s="12">
        <f ca="1">INDEX(S$9:S$6003,UsefulSeries!$I1092)</f>
        <v>0.25429699009231499</v>
      </c>
      <c r="AA1097" s="12">
        <f ca="1">INDEX(T$9:T$6003,UsefulSeries!$I1092)</f>
        <v>0</v>
      </c>
      <c r="AB1097" s="12">
        <f ca="1">INDEX(U$9:U$6003,UsefulSeries!$I1092)</f>
        <v>0</v>
      </c>
      <c r="AC1097" s="12">
        <f>INDEX( K$9:K$6003,UsefulSeries!$I1092)</f>
        <v>0</v>
      </c>
      <c r="AD1097" s="12">
        <f>INDEX(L$9:L$6003,UsefulSeries!$I1092)</f>
        <v>-3.0165295023470685E-2</v>
      </c>
      <c r="AE1097" s="12"/>
      <c r="AF1097" s="12"/>
      <c r="AG1097" s="12"/>
      <c r="AH1097" s="12"/>
      <c r="AI1097" s="12"/>
      <c r="AJ1097" s="12"/>
      <c r="AK1097" s="12"/>
      <c r="AL1097" s="12"/>
      <c r="AM1097" s="12"/>
      <c r="AN1097" s="12">
        <f t="shared" ca="1" si="162"/>
        <v>0</v>
      </c>
      <c r="AO1097" s="12">
        <f t="shared" ca="1" si="163"/>
        <v>0</v>
      </c>
      <c r="AP1097" s="12">
        <f t="shared" ca="1" si="164"/>
        <v>5.169603467239834E-2</v>
      </c>
      <c r="AQ1097" s="12">
        <f t="shared" ca="1" si="165"/>
        <v>0.25429699009231499</v>
      </c>
      <c r="AR1097" s="12">
        <f t="shared" ca="1" si="166"/>
        <v>0</v>
      </c>
      <c r="AS1097" s="12">
        <f t="shared" ca="1" si="167"/>
        <v>0</v>
      </c>
      <c r="AT1097" s="12">
        <f t="shared" si="168"/>
        <v>0</v>
      </c>
      <c r="AU1097" s="12">
        <f t="shared" si="169"/>
        <v>-3.0165295023470685E-2</v>
      </c>
      <c r="AV1097" s="12"/>
      <c r="AW1097" s="12">
        <f ca="1">INDEX(I$9:I$6003,UsefulSeries!$I1092)</f>
        <v>0.14889019136632012</v>
      </c>
      <c r="AX1097" s="12"/>
      <c r="AY1097" s="12"/>
      <c r="AZ1097" s="12">
        <f ca="1"/>
        <v>5.1696034672398333E-2</v>
      </c>
      <c r="BA1097" s="12"/>
      <c r="BB1097" s="12">
        <f t="shared" ca="1" si="170"/>
        <v>5.1696034672398333E-2</v>
      </c>
      <c r="BC1097" s="12"/>
      <c r="BD1097" s="38">
        <f ca="1"/>
        <v>0.15615619795777277</v>
      </c>
    </row>
    <row r="1098" spans="1:56" x14ac:dyDescent="0.35">
      <c r="A1098" s="12">
        <f ca="1">INDEX('Flow probs &amp; rates'!$K$5:$K$5999,UsefulSeries!$E1096,0)*(1-INDEX('Flow probs &amp; rates'!$K$5:$K$5999,UsefulSeries!$E1096,0))/INDEX('Flow probs &amp; rates'!$E$4:$E$5999,UsefulSeries!$E1096,0)</f>
        <v>1.8166782124126098E-2</v>
      </c>
      <c r="B1098" s="12">
        <f ca="1">-INDEX('Flow probs &amp; rates'!$K$5:$K$5999,UsefulSeries!$E1096,0)*(INDEX('Flow probs &amp; rates'!$L$5:$L$5999,UsefulSeries!$E1096,0))/INDEX('Flow probs &amp; rates'!$E$4:$E$5999,UsefulSeries!$E1096,0)</f>
        <v>-2.5727872575583461E-4</v>
      </c>
      <c r="C1098" s="12">
        <v>0</v>
      </c>
      <c r="D1098" s="12">
        <v>0</v>
      </c>
      <c r="E1098" s="12">
        <v>0</v>
      </c>
      <c r="F1098" s="12">
        <v>0</v>
      </c>
      <c r="G1098" s="12"/>
      <c r="H1098" s="12"/>
      <c r="I1098" s="12">
        <f ca="1">INDEX('Flow probs &amp; rates'!$K$5:$K$5999,UsefulSeries!$E1096)</f>
        <v>1.1515369173263382E-2</v>
      </c>
      <c r="J1098" s="12"/>
      <c r="K1098" s="12">
        <f>-INDEX('Flow probs &amp; rates'!$E$4:$E$5999,UsefulSeries!$E1096)</f>
        <v>-0.62657026259758697</v>
      </c>
      <c r="L1098" s="12">
        <f>INDEX('Flow probs &amp; rates'!$E$4:$E$5999,UsefulSeries!$E1096)</f>
        <v>0.62657026259758697</v>
      </c>
      <c r="M1098" s="12"/>
      <c r="N1098" s="12"/>
      <c r="O1098" s="12"/>
      <c r="P1098" s="12">
        <f t="array" aca="1" ref="P1098:U1103" ca="1">MINVERSE(A1098:F1103)</f>
        <v>55.054627563891714</v>
      </c>
      <c r="Q1098" s="12">
        <f ca="1"/>
        <v>0.64297534761970354</v>
      </c>
      <c r="R1098" s="12">
        <f ca="1"/>
        <v>0</v>
      </c>
      <c r="S1098" s="12">
        <f ca="1"/>
        <v>0</v>
      </c>
      <c r="T1098" s="12">
        <f ca="1"/>
        <v>0</v>
      </c>
      <c r="U1098" s="12">
        <f ca="1"/>
        <v>0</v>
      </c>
      <c r="V1098" s="12"/>
      <c r="W1098" s="12">
        <f ca="1">INDEX(P$10:P$6003,UsefulSeries!$I1092)</f>
        <v>0</v>
      </c>
      <c r="X1098" s="12">
        <f ca="1">INDEX(Q$10:Q$6003,UsefulSeries!$I1092)</f>
        <v>0</v>
      </c>
      <c r="Y1098" s="12">
        <f ca="1">INDEX(R$10:R$6003,UsefulSeries!$I1092)</f>
        <v>0</v>
      </c>
      <c r="Z1098" s="12">
        <f ca="1">INDEX(S$10:S$6003,UsefulSeries!$I1092)</f>
        <v>0</v>
      </c>
      <c r="AA1098" s="12">
        <f ca="1">INDEX(T$10:T$6003,UsefulSeries!$I1092)</f>
        <v>11.639725681402886</v>
      </c>
      <c r="AB1098" s="12">
        <f ca="1">INDEX(U$10:U$6003,UsefulSeries!$I1092)</f>
        <v>0.35041092448525407</v>
      </c>
      <c r="AC1098" s="12">
        <f>INDEX( K$10:K$6003,UsefulSeries!$I1092)</f>
        <v>0.33306505264039377</v>
      </c>
      <c r="AD1098" s="12">
        <f>INDEX(L$10:L$6003,UsefulSeries!$I1092)</f>
        <v>0</v>
      </c>
      <c r="AE1098" s="12"/>
      <c r="AF1098" s="12"/>
      <c r="AG1098" s="12"/>
      <c r="AH1098" s="12"/>
      <c r="AI1098" s="12"/>
      <c r="AJ1098" s="12"/>
      <c r="AK1098" s="12"/>
      <c r="AL1098" s="12"/>
      <c r="AM1098" s="12"/>
      <c r="AN1098" s="12">
        <f t="shared" ca="1" si="162"/>
        <v>0</v>
      </c>
      <c r="AO1098" s="12">
        <f t="shared" ca="1" si="163"/>
        <v>0</v>
      </c>
      <c r="AP1098" s="12">
        <f t="shared" ca="1" si="164"/>
        <v>0</v>
      </c>
      <c r="AQ1098" s="12">
        <f t="shared" ca="1" si="165"/>
        <v>0</v>
      </c>
      <c r="AR1098" s="12">
        <f t="shared" ca="1" si="166"/>
        <v>11.639725681402886</v>
      </c>
      <c r="AS1098" s="12">
        <f t="shared" ca="1" si="167"/>
        <v>0.35041092448525407</v>
      </c>
      <c r="AT1098" s="12">
        <f t="shared" si="168"/>
        <v>0.33306505264039377</v>
      </c>
      <c r="AU1098" s="12">
        <f t="shared" si="169"/>
        <v>0</v>
      </c>
      <c r="AV1098" s="12"/>
      <c r="AW1098" s="12">
        <f ca="1">INDEX(I$10:I$6003,UsefulSeries!$I1092)</f>
        <v>2.9502681058325982E-2</v>
      </c>
      <c r="AX1098" s="12"/>
      <c r="AY1098" s="12"/>
      <c r="AZ1098" s="12">
        <f ca="1"/>
        <v>0.35041092448525418</v>
      </c>
      <c r="BA1098" s="12"/>
      <c r="BB1098" s="12">
        <f t="shared" ca="1" si="170"/>
        <v>0.35041092448525418</v>
      </c>
      <c r="BC1098" s="12"/>
      <c r="BD1098" s="38">
        <f ca="1"/>
        <v>2.9545326523302794E-2</v>
      </c>
    </row>
    <row r="1099" spans="1:56" x14ac:dyDescent="0.35">
      <c r="A1099" s="12">
        <f ca="1">-INDEX('Flow probs &amp; rates'!$K$5:$K$5999,UsefulSeries!$E1096,0)*(INDEX('Flow probs &amp; rates'!$L$5:$L$5999,UsefulSeries!$E1096,0))/INDEX('Flow probs &amp; rates'!$E$4:$E$5999,UsefulSeries!$E1096,0)</f>
        <v>-2.5727872575583461E-4</v>
      </c>
      <c r="B1099" s="12">
        <f ca="1">INDEX('Flow probs &amp; rates'!$L$5:$L$5999,UsefulSeries!$E1096,0)*(1-INDEX('Flow probs &amp; rates'!$L$5:$L$5999,UsefulSeries!$E1096,0))/INDEX('Flow probs &amp; rates'!$E$4:$E$5999,UsefulSeries!$E1096,0)</f>
        <v>2.2029436243608248E-2</v>
      </c>
      <c r="C1099" s="12">
        <v>0</v>
      </c>
      <c r="D1099" s="12">
        <v>0</v>
      </c>
      <c r="E1099" s="12">
        <v>0</v>
      </c>
      <c r="F1099" s="12">
        <v>0</v>
      </c>
      <c r="G1099" s="12"/>
      <c r="H1099" s="12"/>
      <c r="I1099" s="12">
        <f ca="1">INDEX('Flow probs &amp; rates'!$L$5:$L$5999,UsefulSeries!$E1096)</f>
        <v>1.3998960548472097E-2</v>
      </c>
      <c r="J1099" s="12"/>
      <c r="K1099" s="12">
        <f>-INDEX('Flow probs &amp; rates'!$E$4:$E$5999,UsefulSeries!$E1096)</f>
        <v>-0.62657026259758697</v>
      </c>
      <c r="L1099" s="12"/>
      <c r="M1099" s="12"/>
      <c r="N1099" s="12"/>
      <c r="O1099" s="12"/>
      <c r="P1099" s="12">
        <f ca="1"/>
        <v>0.64297534761970354</v>
      </c>
      <c r="Q1099" s="12">
        <f ca="1"/>
        <v>45.401317256510453</v>
      </c>
      <c r="R1099" s="12">
        <f ca="1"/>
        <v>0</v>
      </c>
      <c r="S1099" s="12">
        <f ca="1"/>
        <v>0</v>
      </c>
      <c r="T1099" s="12">
        <f ca="1"/>
        <v>0</v>
      </c>
      <c r="U1099" s="12">
        <f ca="1"/>
        <v>0</v>
      </c>
      <c r="V1099" s="12"/>
      <c r="W1099" s="12">
        <f ca="1">INDEX(P$11:P$6003,UsefulSeries!$I1092)</f>
        <v>0</v>
      </c>
      <c r="X1099" s="12">
        <f ca="1">INDEX(Q$11:Q$6003,UsefulSeries!$I1092)</f>
        <v>0</v>
      </c>
      <c r="Y1099" s="12">
        <f ca="1">INDEX(R$11:R$6003,UsefulSeries!$I1092)</f>
        <v>0</v>
      </c>
      <c r="Z1099" s="12">
        <f ca="1">INDEX(S$11:S$6003,UsefulSeries!$I1092)</f>
        <v>0</v>
      </c>
      <c r="AA1099" s="12">
        <f ca="1">INDEX(T$11:T$6003,UsefulSeries!$I1092)</f>
        <v>0.35041092448525413</v>
      </c>
      <c r="AB1099" s="12">
        <f ca="1">INDEX(U$11:U$6003,UsefulSeries!$I1092)</f>
        <v>17.004634046552535</v>
      </c>
      <c r="AC1099" s="12">
        <f>INDEX( K$11:K$6003,UsefulSeries!$I1092)</f>
        <v>0</v>
      </c>
      <c r="AD1099" s="12">
        <f>INDEX(L$11:L$6003,UsefulSeries!$I1092)</f>
        <v>0.33306505264039377</v>
      </c>
      <c r="AE1099" s="12"/>
      <c r="AF1099" s="12"/>
      <c r="AG1099" s="12"/>
      <c r="AH1099" s="12"/>
      <c r="AI1099" s="12"/>
      <c r="AJ1099" s="12"/>
      <c r="AK1099" s="12"/>
      <c r="AL1099" s="12"/>
      <c r="AM1099" s="12"/>
      <c r="AN1099" s="12">
        <f t="shared" ca="1" si="162"/>
        <v>0</v>
      </c>
      <c r="AO1099" s="12">
        <f t="shared" ca="1" si="163"/>
        <v>0</v>
      </c>
      <c r="AP1099" s="12">
        <f t="shared" ca="1" si="164"/>
        <v>0</v>
      </c>
      <c r="AQ1099" s="12">
        <f t="shared" ca="1" si="165"/>
        <v>0</v>
      </c>
      <c r="AR1099" s="12">
        <f t="shared" ca="1" si="166"/>
        <v>0.35041092448525413</v>
      </c>
      <c r="AS1099" s="12">
        <f t="shared" ca="1" si="167"/>
        <v>17.004634046552535</v>
      </c>
      <c r="AT1099" s="12">
        <f t="shared" si="168"/>
        <v>0</v>
      </c>
      <c r="AU1099" s="12">
        <f t="shared" si="169"/>
        <v>0.33306505264039377</v>
      </c>
      <c r="AV1099" s="12"/>
      <c r="AW1099" s="12">
        <f ca="1">INDEX(I$11:I$6003,UsefulSeries!$I1092)</f>
        <v>1.9998834541797017E-2</v>
      </c>
      <c r="AX1099" s="12"/>
      <c r="AY1099" s="12"/>
      <c r="AZ1099" s="12">
        <f ca="1"/>
        <v>0.35041092448525407</v>
      </c>
      <c r="BA1099" s="12"/>
      <c r="BB1099" s="12">
        <f t="shared" ca="1" si="170"/>
        <v>0.35041092448525407</v>
      </c>
      <c r="BC1099" s="12"/>
      <c r="BD1099" s="38">
        <f ca="1"/>
        <v>1.8361935200617966E-2</v>
      </c>
    </row>
    <row r="1100" spans="1:56" x14ac:dyDescent="0.35">
      <c r="A1100" s="12">
        <v>0</v>
      </c>
      <c r="B1100" s="12">
        <v>0</v>
      </c>
      <c r="C1100" s="12">
        <f ca="1">INDEX('Flow probs &amp; rates'!$M$5:$M$5999,UsefulSeries!$E1096,0)*(1-INDEX('Flow probs &amp; rates'!$M$5:$M$5999,UsefulSeries!$E1096,0))/INDEX('Flow probs &amp; rates'!$F$4:$F$5999,UsefulSeries!$E1096,0)</f>
        <v>5.2087439816328915</v>
      </c>
      <c r="D1100" s="12">
        <f ca="1">-INDEX('Flow probs &amp; rates'!$M$5:$M$5999,UsefulSeries!$E1096,0)*(INDEX('Flow probs &amp; rates'!$O$5:$O$5999,UsefulSeries!$E1096,0))/INDEX('Flow probs &amp; rates'!$F$4:$F$5999,UsefulSeries!$E1096,0)</f>
        <v>-1.1113357358717646</v>
      </c>
      <c r="E1100" s="12">
        <v>0</v>
      </c>
      <c r="F1100" s="12">
        <v>0</v>
      </c>
      <c r="G1100" s="12"/>
      <c r="H1100" s="12"/>
      <c r="I1100" s="12">
        <f ca="1">INDEX('Flow probs &amp; rates'!$M$5:$M$5999,UsefulSeries!$E1096)</f>
        <v>0.23029637210632775</v>
      </c>
      <c r="J1100" s="12"/>
      <c r="K1100" s="12">
        <f>INDEX('Flow probs &amp; rates'!$F$4:$F$5999,UsefulSeries!$E1096)</f>
        <v>3.403122782114975E-2</v>
      </c>
      <c r="L1100" s="12">
        <f>-INDEX('Flow probs &amp; rates'!$F$4:$F$5999,UsefulSeries!$E1096)</f>
        <v>-3.403122782114975E-2</v>
      </c>
      <c r="M1100" s="12"/>
      <c r="N1100" s="12"/>
      <c r="O1100" s="12"/>
      <c r="P1100" s="12">
        <f ca="1"/>
        <v>0</v>
      </c>
      <c r="Q1100" s="12">
        <f ca="1"/>
        <v>0</v>
      </c>
      <c r="R1100" s="12">
        <f ca="1"/>
        <v>0.20397682184460378</v>
      </c>
      <c r="S1100" s="12">
        <f ca="1"/>
        <v>5.6205376250847157E-2</v>
      </c>
      <c r="T1100" s="12">
        <f ca="1"/>
        <v>0</v>
      </c>
      <c r="U1100" s="12">
        <f ca="1"/>
        <v>0</v>
      </c>
      <c r="V1100" s="12"/>
      <c r="W1100" s="12"/>
      <c r="X1100" s="12"/>
      <c r="Y1100" s="12"/>
      <c r="Z1100" s="12"/>
      <c r="AA1100" s="12"/>
      <c r="AB1100" s="12"/>
      <c r="AC1100" s="12"/>
      <c r="AD1100" s="12"/>
      <c r="AE1100" s="12">
        <f t="array" ref="AE1100:AJ1101">TRANSPOSE(AC1094:AD1099)</f>
        <v>-0.63676965233613558</v>
      </c>
      <c r="AF1100" s="12">
        <v>-0.63676965233613558</v>
      </c>
      <c r="AG1100" s="12">
        <v>3.0165295023470685E-2</v>
      </c>
      <c r="AH1100" s="12">
        <v>0</v>
      </c>
      <c r="AI1100" s="12">
        <v>0.33306505264039377</v>
      </c>
      <c r="AJ1100" s="12">
        <v>0</v>
      </c>
      <c r="AK1100" s="12"/>
      <c r="AL1100" s="12"/>
      <c r="AM1100" s="12"/>
      <c r="AN1100" s="12">
        <f t="shared" si="162"/>
        <v>-0.63676965233613558</v>
      </c>
      <c r="AO1100" s="12">
        <f t="shared" si="163"/>
        <v>-0.63676965233613558</v>
      </c>
      <c r="AP1100" s="12">
        <f t="shared" si="164"/>
        <v>3.0165295023470685E-2</v>
      </c>
      <c r="AQ1100" s="12">
        <f t="shared" si="165"/>
        <v>0</v>
      </c>
      <c r="AR1100" s="12">
        <f t="shared" si="166"/>
        <v>0.33306505264039377</v>
      </c>
      <c r="AS1100" s="12">
        <f t="shared" si="167"/>
        <v>0</v>
      </c>
      <c r="AT1100" s="12">
        <f t="shared" si="168"/>
        <v>0</v>
      </c>
      <c r="AU1100" s="12">
        <f t="shared" si="169"/>
        <v>0</v>
      </c>
      <c r="AV1100" s="12"/>
      <c r="AW1100" s="12"/>
      <c r="AX1100" s="12">
        <f>INDEX($N$6:$N$6003,UsefulSeries!$K1092)</f>
        <v>2.3657500841312018E-4</v>
      </c>
      <c r="AY1100" s="12"/>
      <c r="AZ1100" s="12"/>
      <c r="BA1100" s="12"/>
      <c r="BB1100" s="12">
        <f t="shared" si="170"/>
        <v>2.3657500841312018E-4</v>
      </c>
      <c r="BC1100" s="12"/>
      <c r="BD1100" s="38">
        <f ca="1"/>
        <v>2.3180425845921275E-4</v>
      </c>
    </row>
    <row r="1101" spans="1:56" x14ac:dyDescent="0.35">
      <c r="A1101" s="12">
        <v>0</v>
      </c>
      <c r="B1101" s="12">
        <v>0</v>
      </c>
      <c r="C1101" s="12">
        <f ca="1">-INDEX('Flow probs &amp; rates'!$M$5:$M$5999,UsefulSeries!$E1096,0)*(INDEX('Flow probs &amp; rates'!$O$5:$O$5999,UsefulSeries!$E1096,0))/INDEX('Flow probs &amp; rates'!$F$4:$F$5999,UsefulSeries!$E1096,0)</f>
        <v>-1.1113357358717646</v>
      </c>
      <c r="D1101" s="12">
        <f ca="1">INDEX('Flow probs &amp; rates'!$O$5:$O$5999,UsefulSeries!$E1096,0)*(1-INDEX('Flow probs &amp; rates'!$O$5:$O$5999,UsefulSeries!$E1096,0))/INDEX('Flow probs &amp; rates'!$F$4:$F$5999,UsefulSeries!$E1096,0)</f>
        <v>4.0331859072296465</v>
      </c>
      <c r="E1101" s="12">
        <v>0</v>
      </c>
      <c r="F1101" s="12">
        <v>0</v>
      </c>
      <c r="G1101" s="12"/>
      <c r="H1101" s="12"/>
      <c r="I1101" s="12">
        <f ca="1">INDEX('Flow probs &amp; rates'!$O$5:$O$5999,UsefulSeries!$E1096)</f>
        <v>0.16422368822977199</v>
      </c>
      <c r="J1101" s="12"/>
      <c r="K1101" s="12"/>
      <c r="L1101" s="12">
        <f>-INDEX('Flow probs &amp; rates'!$F$4:$F$5999,UsefulSeries!$E1096)</f>
        <v>-3.403122782114975E-2</v>
      </c>
      <c r="M1101" s="12"/>
      <c r="N1101" s="12"/>
      <c r="O1101" s="12"/>
      <c r="P1101" s="12">
        <f ca="1"/>
        <v>0</v>
      </c>
      <c r="Q1101" s="12">
        <f ca="1"/>
        <v>0</v>
      </c>
      <c r="R1101" s="12">
        <f ca="1"/>
        <v>5.6205376250847157E-2</v>
      </c>
      <c r="S1101" s="12">
        <f ca="1"/>
        <v>0.26343021809909067</v>
      </c>
      <c r="T1101" s="12">
        <f ca="1"/>
        <v>0</v>
      </c>
      <c r="U1101" s="12">
        <f ca="1"/>
        <v>0</v>
      </c>
      <c r="V1101" s="12"/>
      <c r="W1101" s="12"/>
      <c r="X1101" s="12"/>
      <c r="Y1101" s="12"/>
      <c r="Z1101" s="12"/>
      <c r="AA1101" s="12"/>
      <c r="AB1101" s="12"/>
      <c r="AC1101" s="12"/>
      <c r="AD1101" s="12"/>
      <c r="AE1101" s="12">
        <v>0.63676965233613558</v>
      </c>
      <c r="AF1101" s="12">
        <v>0</v>
      </c>
      <c r="AG1101" s="12">
        <v>-3.0165295023470685E-2</v>
      </c>
      <c r="AH1101" s="12">
        <v>-3.0165295023470685E-2</v>
      </c>
      <c r="AI1101" s="12">
        <v>0</v>
      </c>
      <c r="AJ1101" s="12">
        <v>0.33306505264039377</v>
      </c>
      <c r="AK1101" s="12"/>
      <c r="AL1101" s="12"/>
      <c r="AM1101" s="12"/>
      <c r="AN1101" s="12">
        <f t="shared" si="162"/>
        <v>0.63676965233613558</v>
      </c>
      <c r="AO1101" s="12">
        <f t="shared" si="163"/>
        <v>0</v>
      </c>
      <c r="AP1101" s="12">
        <f t="shared" si="164"/>
        <v>-3.0165295023470685E-2</v>
      </c>
      <c r="AQ1101" s="12">
        <f t="shared" si="165"/>
        <v>-3.0165295023470685E-2</v>
      </c>
      <c r="AR1101" s="12">
        <f t="shared" si="166"/>
        <v>0</v>
      </c>
      <c r="AS1101" s="12">
        <f t="shared" si="167"/>
        <v>0.33306505264039377</v>
      </c>
      <c r="AT1101" s="12">
        <f t="shared" si="168"/>
        <v>0</v>
      </c>
      <c r="AU1101" s="12">
        <f t="shared" si="169"/>
        <v>0</v>
      </c>
      <c r="AV1101" s="12"/>
      <c r="AW1101" s="12"/>
      <c r="AX1101" s="12">
        <f>INDEX('Margin error adjustment'!N$7:N$6003,UsefulSeries!$K1092)</f>
        <v>4.2769689027594496E-4</v>
      </c>
      <c r="AY1101" s="12"/>
      <c r="AZ1101" s="12"/>
      <c r="BA1101" s="12"/>
      <c r="BB1101" s="12">
        <f t="shared" si="170"/>
        <v>4.2769689027594496E-4</v>
      </c>
      <c r="BC1101" s="12"/>
      <c r="BD1101" s="38">
        <f ca="1"/>
        <v>8.352701855220443E-2</v>
      </c>
    </row>
    <row r="1102" spans="1:56" x14ac:dyDescent="0.35">
      <c r="A1102" s="12">
        <v>0</v>
      </c>
      <c r="B1102" s="12">
        <v>0</v>
      </c>
      <c r="C1102" s="12">
        <v>0</v>
      </c>
      <c r="D1102" s="12">
        <v>0</v>
      </c>
      <c r="E1102" s="12">
        <f ca="1">INDEX('Flow probs &amp; rates'!$P$5:$P$5999,UsefulSeries!$E1096,0)*(1-INDEX('Flow probs &amp; rates'!$P$5:$P$5999,UsefulSeries!$E1096,0))/INDEX('Flow probs &amp; rates'!$G$4:$G$5999,UsefulSeries!$E1096,0)</f>
        <v>7.5997761094307351E-2</v>
      </c>
      <c r="F1102" s="12">
        <f ca="1">-INDEX('Flow probs &amp; rates'!$P$5:$P$5999,UsefulSeries!$E1096,0)*(INDEX('Flow probs &amp; rates'!$Q$5:$Q$5999,UsefulSeries!$E1096,0))/INDEX('Flow probs &amp; rates'!$G$4:$G$5999,UsefulSeries!$E1096,0)</f>
        <v>-1.4730370995863578E-3</v>
      </c>
      <c r="G1102" s="12"/>
      <c r="H1102" s="12"/>
      <c r="I1102" s="12">
        <f ca="1">INDEX('Flow probs &amp; rates'!$P$5:$P$5999,UsefulSeries!$E1096)</f>
        <v>2.6495540514052639E-2</v>
      </c>
      <c r="J1102" s="12"/>
      <c r="K1102" s="12">
        <f>INDEX('Flow probs &amp; rates'!$G$4:$G$5999,UsefulSeries!$E1096)</f>
        <v>0.33939850958126333</v>
      </c>
      <c r="L1102" s="12"/>
      <c r="M1102" s="12"/>
      <c r="N1102" s="12"/>
      <c r="O1102" s="12"/>
      <c r="P1102" s="12">
        <f ca="1"/>
        <v>0</v>
      </c>
      <c r="Q1102" s="12">
        <f ca="1"/>
        <v>0</v>
      </c>
      <c r="R1102" s="12">
        <f ca="1"/>
        <v>0</v>
      </c>
      <c r="S1102" s="12">
        <f ca="1"/>
        <v>0</v>
      </c>
      <c r="T1102" s="12">
        <f ca="1"/>
        <v>13.165173418743798</v>
      </c>
      <c r="U1102" s="12">
        <f ca="1"/>
        <v>0.35552685194687156</v>
      </c>
      <c r="V1102" s="12"/>
      <c r="W1102" s="12">
        <f ca="1">INDEX(P$6:P$6003,UsefulSeries!$I1100)</f>
        <v>48.528750247841408</v>
      </c>
      <c r="X1102" s="12">
        <f ca="1">INDEX(Q$6:Q$6003,UsefulSeries!$I1100)</f>
        <v>0.65637488764564067</v>
      </c>
      <c r="Y1102" s="12">
        <f ca="1">INDEX(R$6:R$6003,UsefulSeries!$I1100)</f>
        <v>0</v>
      </c>
      <c r="Z1102" s="12">
        <f ca="1">INDEX(S$6:S$6003,UsefulSeries!$I1100)</f>
        <v>0</v>
      </c>
      <c r="AA1102" s="12">
        <f ca="1">INDEX(T$6:T$6003,UsefulSeries!$I1100)</f>
        <v>0</v>
      </c>
      <c r="AB1102" s="12">
        <f ca="1">INDEX(U$6:U$6003,UsefulSeries!$I1100)</f>
        <v>0</v>
      </c>
      <c r="AC1102" s="12">
        <f>INDEX( K$6:K$6003,UsefulSeries!$I1100)</f>
        <v>-0.6370062273445487</v>
      </c>
      <c r="AD1102" s="12">
        <f>INDEX(L$6:L$6003,UsefulSeries!$I1100)</f>
        <v>0.6370062273445487</v>
      </c>
      <c r="AE1102" s="12"/>
      <c r="AF1102" s="12"/>
      <c r="AG1102" s="12"/>
      <c r="AH1102" s="12"/>
      <c r="AI1102" s="12"/>
      <c r="AJ1102" s="12"/>
      <c r="AK1102" s="12"/>
      <c r="AL1102" s="12"/>
      <c r="AM1102" s="12"/>
      <c r="AN1102" s="12">
        <f t="shared" ca="1" si="162"/>
        <v>48.528750247841408</v>
      </c>
      <c r="AO1102" s="12">
        <f t="shared" ca="1" si="163"/>
        <v>0.65637488764564067</v>
      </c>
      <c r="AP1102" s="12">
        <f t="shared" ca="1" si="164"/>
        <v>0</v>
      </c>
      <c r="AQ1102" s="12">
        <f t="shared" ca="1" si="165"/>
        <v>0</v>
      </c>
      <c r="AR1102" s="12">
        <f t="shared" ca="1" si="166"/>
        <v>0</v>
      </c>
      <c r="AS1102" s="12">
        <f t="shared" ca="1" si="167"/>
        <v>0</v>
      </c>
      <c r="AT1102" s="12">
        <f t="shared" si="168"/>
        <v>-0.6370062273445487</v>
      </c>
      <c r="AU1102" s="12">
        <f t="shared" si="169"/>
        <v>0.6370062273445487</v>
      </c>
      <c r="AV1102" s="12"/>
      <c r="AW1102" s="12">
        <f ca="1">INDEX(I$6:I$6003,UsefulSeries!$I1100)</f>
        <v>1.3306342594276144E-2</v>
      </c>
      <c r="AX1102" s="12"/>
      <c r="AY1102" s="12"/>
      <c r="AZ1102" s="12">
        <f t="array" aca="1" ref="AZ1102:AZ1107" ca="1">MMULT(W1102:AB1107,AW1102:AW1107)</f>
        <v>0.65637488764564089</v>
      </c>
      <c r="BA1102" s="12"/>
      <c r="BB1102" s="12">
        <f t="shared" ca="1" si="170"/>
        <v>0.65637488764564089</v>
      </c>
      <c r="BC1102" s="12"/>
      <c r="BD1102" s="38">
        <f t="array" aca="1" ref="BD1102:BD1109" ca="1">MMULT(MINVERSE(AN1102:AU1109),BB1102:BB1109)</f>
        <v>1.3293456965052873E-2</v>
      </c>
    </row>
    <row r="1103" spans="1:56" x14ac:dyDescent="0.35">
      <c r="A1103" s="12">
        <v>0</v>
      </c>
      <c r="B1103" s="12">
        <v>0</v>
      </c>
      <c r="C1103" s="12">
        <v>0</v>
      </c>
      <c r="D1103" s="12">
        <v>0</v>
      </c>
      <c r="E1103" s="12">
        <f ca="1">-INDEX('Flow probs &amp; rates'!$P$5:$P$5999,UsefulSeries!$E1096,0)*(INDEX('Flow probs &amp; rates'!$Q$5:$Q$5999,UsefulSeries!$E1096,0))/INDEX('Flow probs &amp; rates'!$G$4:$G$5999,UsefulSeries!$E1096,0)</f>
        <v>-1.4730370995863578E-3</v>
      </c>
      <c r="F1103" s="12">
        <f ca="1">INDEX('Flow probs &amp; rates'!$Q$5:$Q$5999,UsefulSeries!$E1096,0)*(1-INDEX('Flow probs &amp; rates'!$Q$5:$Q$5999,UsefulSeries!$E1096,0))/INDEX('Flow probs &amp; rates'!$G$4:$G$5999,UsefulSeries!$E1096,0)</f>
        <v>5.4546622180863452E-2</v>
      </c>
      <c r="G1103" s="12"/>
      <c r="H1103" s="12"/>
      <c r="I1103" s="12">
        <f ca="1">INDEX('Flow probs &amp; rates'!$Q$5:$Q$5999,UsefulSeries!$E1096)</f>
        <v>1.8869084625480894E-2</v>
      </c>
      <c r="J1103" s="12"/>
      <c r="K1103" s="12"/>
      <c r="L1103" s="12">
        <f>INDEX('Flow probs &amp; rates'!$G$4:$G$5999,UsefulSeries!$E1096)</f>
        <v>0.33939850958126333</v>
      </c>
      <c r="M1103" s="12"/>
      <c r="N1103" s="12"/>
      <c r="O1103" s="12"/>
      <c r="P1103" s="12">
        <f ca="1"/>
        <v>0</v>
      </c>
      <c r="Q1103" s="12">
        <f ca="1"/>
        <v>0</v>
      </c>
      <c r="R1103" s="12">
        <f ca="1"/>
        <v>0</v>
      </c>
      <c r="S1103" s="12">
        <f ca="1"/>
        <v>0</v>
      </c>
      <c r="T1103" s="12">
        <f ca="1"/>
        <v>0.35552685194687161</v>
      </c>
      <c r="U1103" s="12">
        <f ca="1"/>
        <v>18.342541925425216</v>
      </c>
      <c r="V1103" s="12"/>
      <c r="W1103" s="12">
        <f ca="1">INDEX(P$7:P$6003,UsefulSeries!$I1100)</f>
        <v>0.65637488764564078</v>
      </c>
      <c r="X1103" s="12">
        <f ca="1">INDEX(Q$7:Q$6003,UsefulSeries!$I1100)</f>
        <v>39.97243001985391</v>
      </c>
      <c r="Y1103" s="12">
        <f ca="1">INDEX(R$7:R$6003,UsefulSeries!$I1100)</f>
        <v>0</v>
      </c>
      <c r="Z1103" s="12">
        <f ca="1">INDEX(S$7:S$6003,UsefulSeries!$I1100)</f>
        <v>0</v>
      </c>
      <c r="AA1103" s="12">
        <f ca="1">INDEX(T$7:T$6003,UsefulSeries!$I1100)</f>
        <v>0</v>
      </c>
      <c r="AB1103" s="12">
        <f ca="1">INDEX(U$7:U$6003,UsefulSeries!$I1100)</f>
        <v>0</v>
      </c>
      <c r="AC1103" s="12">
        <f>INDEX( K$7:K$6003,UsefulSeries!$I1100,1)</f>
        <v>-0.6370062273445487</v>
      </c>
      <c r="AD1103" s="12">
        <f>INDEX(L$7:L$6003,UsefulSeries!$I1100,1)</f>
        <v>0</v>
      </c>
      <c r="AE1103" s="12"/>
      <c r="AF1103" s="12"/>
      <c r="AG1103" s="12"/>
      <c r="AH1103" s="12"/>
      <c r="AI1103" s="12"/>
      <c r="AJ1103" s="12"/>
      <c r="AK1103" s="12"/>
      <c r="AL1103" s="12"/>
      <c r="AM1103" s="12"/>
      <c r="AN1103" s="12">
        <f t="shared" ca="1" si="162"/>
        <v>0.65637488764564078</v>
      </c>
      <c r="AO1103" s="12">
        <f t="shared" ca="1" si="163"/>
        <v>39.97243001985391</v>
      </c>
      <c r="AP1103" s="12">
        <f t="shared" ca="1" si="164"/>
        <v>0</v>
      </c>
      <c r="AQ1103" s="12">
        <f t="shared" ca="1" si="165"/>
        <v>0</v>
      </c>
      <c r="AR1103" s="12">
        <f t="shared" ca="1" si="166"/>
        <v>0</v>
      </c>
      <c r="AS1103" s="12">
        <f t="shared" ca="1" si="167"/>
        <v>0</v>
      </c>
      <c r="AT1103" s="12">
        <f t="shared" si="168"/>
        <v>-0.6370062273445487</v>
      </c>
      <c r="AU1103" s="12">
        <f t="shared" si="169"/>
        <v>0</v>
      </c>
      <c r="AV1103" s="12"/>
      <c r="AW1103" s="12">
        <f ca="1">INDEX(I$7:I$6003,UsefulSeries!$I1100)</f>
        <v>1.6202190814986018E-2</v>
      </c>
      <c r="AX1103" s="12"/>
      <c r="AY1103" s="12"/>
      <c r="AZ1103" s="12">
        <f ca="1"/>
        <v>0.65637488764564089</v>
      </c>
      <c r="BA1103" s="12"/>
      <c r="BB1103" s="12">
        <f t="shared" ca="1" si="170"/>
        <v>0.65637488764564089</v>
      </c>
      <c r="BC1103" s="12"/>
      <c r="BD1103" s="38">
        <f ca="1"/>
        <v>1.8199903072184692E-2</v>
      </c>
    </row>
    <row r="1104" spans="1:56" x14ac:dyDescent="0.35">
      <c r="A1104" s="12">
        <f ca="1">INDEX('Flow probs &amp; rates'!$K$5:$K$5999,UsefulSeries!$E1102,0)*(1-INDEX('Flow probs &amp; rates'!$K$5:$K$5999,UsefulSeries!$E1102,0))/INDEX('Flow probs &amp; rates'!$E$4:$E$5999,UsefulSeries!$E1102,0)</f>
        <v>1.8260121469466331E-2</v>
      </c>
      <c r="B1104" s="12">
        <f ca="1">-INDEX('Flow probs &amp; rates'!$K$5:$K$5999,UsefulSeries!$E1102,0)*(INDEX('Flow probs &amp; rates'!$L$5:$L$5999,UsefulSeries!$E1102,0))/INDEX('Flow probs &amp; rates'!$E$4:$E$5999,UsefulSeries!$E1102,0)</f>
        <v>-2.5678166637757853E-4</v>
      </c>
      <c r="C1104" s="12">
        <v>0</v>
      </c>
      <c r="D1104" s="12">
        <v>0</v>
      </c>
      <c r="E1104" s="12">
        <v>0</v>
      </c>
      <c r="F1104" s="12">
        <v>0</v>
      </c>
      <c r="G1104" s="12"/>
      <c r="H1104" s="12"/>
      <c r="I1104" s="12">
        <f ca="1">INDEX('Flow probs &amp; rates'!$K$5:$K$5999,UsefulSeries!$E1102)</f>
        <v>1.1592755971760991E-2</v>
      </c>
      <c r="J1104" s="12"/>
      <c r="K1104" s="12">
        <f>-INDEX('Flow probs &amp; rates'!$E$4:$E$5999,UsefulSeries!$E1102)</f>
        <v>-0.62750754423514088</v>
      </c>
      <c r="L1104" s="12">
        <f>INDEX('Flow probs &amp; rates'!$E$4:$E$5999,UsefulSeries!$E1102)</f>
        <v>0.62750754423514088</v>
      </c>
      <c r="M1104" s="12"/>
      <c r="N1104" s="12"/>
      <c r="O1104" s="12"/>
      <c r="P1104" s="12">
        <f t="array" aca="1" ref="P1104:U1109" ca="1">MINVERSE(A1104:F1109)</f>
        <v>54.773203407801148</v>
      </c>
      <c r="Q1104" s="12">
        <f ca="1"/>
        <v>0.64392252207404732</v>
      </c>
      <c r="R1104" s="12">
        <f ca="1"/>
        <v>0</v>
      </c>
      <c r="S1104" s="12">
        <f ca="1"/>
        <v>0</v>
      </c>
      <c r="T1104" s="12">
        <f ca="1"/>
        <v>0</v>
      </c>
      <c r="U1104" s="12">
        <f ca="1"/>
        <v>0</v>
      </c>
      <c r="V1104" s="12"/>
      <c r="W1104" s="12">
        <f ca="1">INDEX(P$8:P$6003,UsefulSeries!$I1100)</f>
        <v>0</v>
      </c>
      <c r="X1104" s="12">
        <f ca="1">INDEX(Q$8:Q$6003,UsefulSeries!$I1100)</f>
        <v>0</v>
      </c>
      <c r="Y1104" s="12">
        <f ca="1">INDEX(R$8:R$6003,UsefulSeries!$I1100)</f>
        <v>0.170382869953389</v>
      </c>
      <c r="Z1104" s="12">
        <f ca="1">INDEX(S$8:S$6003,UsefulSeries!$I1100)</f>
        <v>5.1235151582717624E-2</v>
      </c>
      <c r="AA1104" s="12">
        <f ca="1">INDEX(T$8:T$6003,UsefulSeries!$I1100)</f>
        <v>0</v>
      </c>
      <c r="AB1104" s="12">
        <f ca="1">INDEX(U$8:U$6003,UsefulSeries!$I1100)</f>
        <v>0</v>
      </c>
      <c r="AC1104" s="12">
        <f>INDEX( K$8:K$6003,UsefulSeries!$I1100)</f>
        <v>3.059299191374663E-2</v>
      </c>
      <c r="AD1104" s="12">
        <f>INDEX(L$8:L$6003,UsefulSeries!$I1100)</f>
        <v>-3.059299191374663E-2</v>
      </c>
      <c r="AE1104" s="12"/>
      <c r="AF1104" s="12"/>
      <c r="AG1104" s="12"/>
      <c r="AH1104" s="12"/>
      <c r="AI1104" s="12"/>
      <c r="AJ1104" s="12"/>
      <c r="AK1104" s="12"/>
      <c r="AL1104" s="12"/>
      <c r="AM1104" s="12"/>
      <c r="AN1104" s="12">
        <f t="shared" ca="1" si="162"/>
        <v>0</v>
      </c>
      <c r="AO1104" s="12">
        <f t="shared" ca="1" si="163"/>
        <v>0</v>
      </c>
      <c r="AP1104" s="12">
        <f t="shared" ca="1" si="164"/>
        <v>0.170382869953389</v>
      </c>
      <c r="AQ1104" s="12">
        <f t="shared" ca="1" si="165"/>
        <v>5.1235151582717624E-2</v>
      </c>
      <c r="AR1104" s="12">
        <f t="shared" ca="1" si="166"/>
        <v>0</v>
      </c>
      <c r="AS1104" s="12">
        <f t="shared" ca="1" si="167"/>
        <v>0</v>
      </c>
      <c r="AT1104" s="12">
        <f t="shared" si="168"/>
        <v>3.059299191374663E-2</v>
      </c>
      <c r="AU1104" s="12">
        <f t="shared" si="169"/>
        <v>-3.059299191374663E-2</v>
      </c>
      <c r="AV1104" s="12"/>
      <c r="AW1104" s="12">
        <f ca="1">INDEX(I$8:I$6003,UsefulSeries!$I1100)</f>
        <v>0.25676523505528753</v>
      </c>
      <c r="AX1104" s="12"/>
      <c r="AY1104" s="12"/>
      <c r="AZ1104" s="12">
        <f ca="1"/>
        <v>5.1235151582717624E-2</v>
      </c>
      <c r="BA1104" s="12"/>
      <c r="BB1104" s="12">
        <f t="shared" ca="1" si="170"/>
        <v>5.1235151582717624E-2</v>
      </c>
      <c r="BC1104" s="12"/>
      <c r="BD1104" s="38">
        <f ca="1"/>
        <v>0.25189724622770054</v>
      </c>
    </row>
    <row r="1105" spans="1:56" x14ac:dyDescent="0.35">
      <c r="A1105" s="12">
        <f ca="1">-INDEX('Flow probs &amp; rates'!$K$5:$K$5999,UsefulSeries!$E1102,0)*(INDEX('Flow probs &amp; rates'!$L$5:$L$5999,UsefulSeries!$E1102,0))/INDEX('Flow probs &amp; rates'!$E$4:$E$5999,UsefulSeries!$E1102,0)</f>
        <v>-2.5678166637757853E-4</v>
      </c>
      <c r="B1105" s="12">
        <f ca="1">INDEX('Flow probs &amp; rates'!$L$5:$L$5999,UsefulSeries!$E1102,0)*(1-INDEX('Flow probs &amp; rates'!$L$5:$L$5999,UsefulSeries!$E1102,0))/INDEX('Flow probs &amp; rates'!$E$4:$E$5999,UsefulSeries!$E1102,0)</f>
        <v>2.1842308603512207E-2</v>
      </c>
      <c r="C1105" s="12">
        <v>0</v>
      </c>
      <c r="D1105" s="12">
        <v>0</v>
      </c>
      <c r="E1105" s="12">
        <v>0</v>
      </c>
      <c r="F1105" s="12">
        <v>0</v>
      </c>
      <c r="G1105" s="12"/>
      <c r="H1105" s="12"/>
      <c r="I1105" s="12">
        <f ca="1">INDEX('Flow probs &amp; rates'!$L$5:$L$5999,UsefulSeries!$E1102)</f>
        <v>1.3899406945657012E-2</v>
      </c>
      <c r="J1105" s="12"/>
      <c r="K1105" s="12">
        <f>-INDEX('Flow probs &amp; rates'!$E$4:$E$5999,UsefulSeries!$E1102)</f>
        <v>-0.62750754423514088</v>
      </c>
      <c r="L1105" s="12"/>
      <c r="M1105" s="12"/>
      <c r="N1105" s="12"/>
      <c r="O1105" s="12"/>
      <c r="P1105" s="12">
        <f ca="1"/>
        <v>0.64392252207404732</v>
      </c>
      <c r="Q1105" s="12">
        <f ca="1"/>
        <v>45.79027636929419</v>
      </c>
      <c r="R1105" s="12">
        <f ca="1"/>
        <v>0</v>
      </c>
      <c r="S1105" s="12">
        <f ca="1"/>
        <v>0</v>
      </c>
      <c r="T1105" s="12">
        <f ca="1"/>
        <v>0</v>
      </c>
      <c r="U1105" s="12">
        <f ca="1"/>
        <v>0</v>
      </c>
      <c r="V1105" s="12"/>
      <c r="W1105" s="12">
        <f ca="1">INDEX(P$9:P$6003,UsefulSeries!$I1100)</f>
        <v>0</v>
      </c>
      <c r="X1105" s="12">
        <f ca="1">INDEX(Q$9:Q$6003,UsefulSeries!$I1100)</f>
        <v>0</v>
      </c>
      <c r="Y1105" s="12">
        <f ca="1">INDEX(R$9:R$6003,UsefulSeries!$I1100)</f>
        <v>5.1235151582717617E-2</v>
      </c>
      <c r="Z1105" s="12">
        <f ca="1">INDEX(S$9:S$6003,UsefulSeries!$I1100)</f>
        <v>0.26059645726728209</v>
      </c>
      <c r="AA1105" s="12">
        <f ca="1">INDEX(T$9:T$6003,UsefulSeries!$I1100)</f>
        <v>0</v>
      </c>
      <c r="AB1105" s="12">
        <f ca="1">INDEX(U$9:U$6003,UsefulSeries!$I1100)</f>
        <v>0</v>
      </c>
      <c r="AC1105" s="12">
        <f>INDEX( K$9:K$6003,UsefulSeries!$I1100)</f>
        <v>0</v>
      </c>
      <c r="AD1105" s="12">
        <f>INDEX(L$9:L$6003,UsefulSeries!$I1100)</f>
        <v>-3.059299191374663E-2</v>
      </c>
      <c r="AE1105" s="12"/>
      <c r="AF1105" s="12"/>
      <c r="AG1105" s="12"/>
      <c r="AH1105" s="12"/>
      <c r="AI1105" s="12"/>
      <c r="AJ1105" s="12"/>
      <c r="AK1105" s="12"/>
      <c r="AL1105" s="12"/>
      <c r="AM1105" s="12"/>
      <c r="AN1105" s="12">
        <f t="shared" ca="1" si="162"/>
        <v>0</v>
      </c>
      <c r="AO1105" s="12">
        <f t="shared" ca="1" si="163"/>
        <v>0</v>
      </c>
      <c r="AP1105" s="12">
        <f t="shared" ca="1" si="164"/>
        <v>5.1235151582717617E-2</v>
      </c>
      <c r="AQ1105" s="12">
        <f t="shared" ca="1" si="165"/>
        <v>0.26059645726728209</v>
      </c>
      <c r="AR1105" s="12">
        <f t="shared" ca="1" si="166"/>
        <v>0</v>
      </c>
      <c r="AS1105" s="12">
        <f t="shared" ca="1" si="167"/>
        <v>0</v>
      </c>
      <c r="AT1105" s="12">
        <f t="shared" si="168"/>
        <v>0</v>
      </c>
      <c r="AU1105" s="12">
        <f t="shared" si="169"/>
        <v>-3.059299191374663E-2</v>
      </c>
      <c r="AV1105" s="12"/>
      <c r="AW1105" s="12">
        <f ca="1">INDEX(I$9:I$6003,UsefulSeries!$I1100)</f>
        <v>0.14612533970264668</v>
      </c>
      <c r="AX1105" s="12"/>
      <c r="AY1105" s="12"/>
      <c r="AZ1105" s="12">
        <f ca="1"/>
        <v>5.1235151582717624E-2</v>
      </c>
      <c r="BA1105" s="12"/>
      <c r="BB1105" s="12">
        <f t="shared" ca="1" si="170"/>
        <v>5.1235151582717624E-2</v>
      </c>
      <c r="BC1105" s="12"/>
      <c r="BD1105" s="38">
        <f ca="1"/>
        <v>0.16167090799637204</v>
      </c>
    </row>
    <row r="1106" spans="1:56" x14ac:dyDescent="0.35">
      <c r="A1106" s="12">
        <v>0</v>
      </c>
      <c r="B1106" s="12">
        <v>0</v>
      </c>
      <c r="C1106" s="12">
        <f ca="1">INDEX('Flow probs &amp; rates'!$M$5:$M$5999,UsefulSeries!$E1102,0)*(1-INDEX('Flow probs &amp; rates'!$M$5:$M$5999,UsefulSeries!$E1102,0))/INDEX('Flow probs &amp; rates'!$F$4:$F$5999,UsefulSeries!$E1102,0)</f>
        <v>5.3835028913898331</v>
      </c>
      <c r="D1106" s="12">
        <f ca="1">-INDEX('Flow probs &amp; rates'!$M$5:$M$5999,UsefulSeries!$E1102,0)*(INDEX('Flow probs &amp; rates'!$O$5:$O$5999,UsefulSeries!$E1102,0))/INDEX('Flow probs &amp; rates'!$F$4:$F$5999,UsefulSeries!$E1102,0)</f>
        <v>-1.1714153923432575</v>
      </c>
      <c r="E1106" s="12">
        <v>0</v>
      </c>
      <c r="F1106" s="12">
        <v>0</v>
      </c>
      <c r="G1106" s="12"/>
      <c r="H1106" s="12"/>
      <c r="I1106" s="12">
        <f ca="1">INDEX('Flow probs &amp; rates'!$M$5:$M$5999,UsefulSeries!$E1102)</f>
        <v>0.24023150922792363</v>
      </c>
      <c r="J1106" s="12"/>
      <c r="K1106" s="12">
        <f>INDEX('Flow probs &amp; rates'!$F$4:$F$5999,UsefulSeries!$E1102)</f>
        <v>3.3903637628562189E-2</v>
      </c>
      <c r="L1106" s="12">
        <f>-INDEX('Flow probs &amp; rates'!$F$4:$F$5999,UsefulSeries!$E1102)</f>
        <v>-3.3903637628562189E-2</v>
      </c>
      <c r="M1106" s="12"/>
      <c r="N1106" s="12"/>
      <c r="O1106" s="12"/>
      <c r="P1106" s="12">
        <f ca="1"/>
        <v>0</v>
      </c>
      <c r="Q1106" s="12">
        <f ca="1"/>
        <v>0</v>
      </c>
      <c r="R1106" s="12">
        <f ca="1"/>
        <v>0.19816285703553557</v>
      </c>
      <c r="S1106" s="12">
        <f ca="1"/>
        <v>5.7033836377402197E-2</v>
      </c>
      <c r="T1106" s="12">
        <f ca="1"/>
        <v>0</v>
      </c>
      <c r="U1106" s="12">
        <f ca="1"/>
        <v>0</v>
      </c>
      <c r="V1106" s="12"/>
      <c r="W1106" s="12">
        <f ca="1">INDEX(P$10:P$6003,UsefulSeries!$I1100)</f>
        <v>0</v>
      </c>
      <c r="X1106" s="12">
        <f ca="1">INDEX(Q$10:Q$6003,UsefulSeries!$I1100)</f>
        <v>0</v>
      </c>
      <c r="Y1106" s="12">
        <f ca="1">INDEX(R$10:R$6003,UsefulSeries!$I1100)</f>
        <v>0</v>
      </c>
      <c r="Z1106" s="12">
        <f ca="1">INDEX(S$10:S$6003,UsefulSeries!$I1100)</f>
        <v>0</v>
      </c>
      <c r="AA1106" s="12">
        <f ca="1">INDEX(T$10:T$6003,UsefulSeries!$I1100)</f>
        <v>12.831287314774606</v>
      </c>
      <c r="AB1106" s="12">
        <f ca="1">INDEX(U$10:U$6003,UsefulSeries!$I1100)</f>
        <v>0.34918276589448577</v>
      </c>
      <c r="AC1106" s="12">
        <f>INDEX( K$10:K$6003,UsefulSeries!$I1100)</f>
        <v>0.33240078074170459</v>
      </c>
      <c r="AD1106" s="12">
        <f>INDEX(L$10:L$6003,UsefulSeries!$I1100)</f>
        <v>0</v>
      </c>
      <c r="AE1106" s="12"/>
      <c r="AF1106" s="12"/>
      <c r="AG1106" s="12"/>
      <c r="AH1106" s="12"/>
      <c r="AI1106" s="12"/>
      <c r="AJ1106" s="12"/>
      <c r="AK1106" s="12"/>
      <c r="AL1106" s="12"/>
      <c r="AM1106" s="12"/>
      <c r="AN1106" s="12">
        <f t="shared" ca="1" si="162"/>
        <v>0</v>
      </c>
      <c r="AO1106" s="12">
        <f t="shared" ca="1" si="163"/>
        <v>0</v>
      </c>
      <c r="AP1106" s="12">
        <f t="shared" ca="1" si="164"/>
        <v>0</v>
      </c>
      <c r="AQ1106" s="12">
        <f t="shared" ca="1" si="165"/>
        <v>0</v>
      </c>
      <c r="AR1106" s="12">
        <f t="shared" ca="1" si="166"/>
        <v>12.831287314774606</v>
      </c>
      <c r="AS1106" s="12">
        <f t="shared" ca="1" si="167"/>
        <v>0.34918276589448577</v>
      </c>
      <c r="AT1106" s="12">
        <f t="shared" si="168"/>
        <v>0.33240078074170459</v>
      </c>
      <c r="AU1106" s="12">
        <f t="shared" si="169"/>
        <v>0</v>
      </c>
      <c r="AV1106" s="12"/>
      <c r="AW1106" s="12">
        <f ca="1">INDEX(I$10:I$6003,UsefulSeries!$I1100)</f>
        <v>2.6630187196399282E-2</v>
      </c>
      <c r="AX1106" s="12"/>
      <c r="AY1106" s="12"/>
      <c r="AZ1106" s="12">
        <f ca="1"/>
        <v>0.34918276589448571</v>
      </c>
      <c r="BA1106" s="12"/>
      <c r="BB1106" s="12">
        <f t="shared" ca="1" si="170"/>
        <v>0.34918276589448571</v>
      </c>
      <c r="BC1106" s="12"/>
      <c r="BD1106" s="38">
        <f ca="1"/>
        <v>2.3452060230110806E-2</v>
      </c>
    </row>
    <row r="1107" spans="1:56" x14ac:dyDescent="0.35">
      <c r="A1107" s="12">
        <v>0</v>
      </c>
      <c r="B1107" s="12">
        <v>0</v>
      </c>
      <c r="C1107" s="12">
        <f ca="1">-INDEX('Flow probs &amp; rates'!$M$5:$M$5999,UsefulSeries!$E1102,0)*(INDEX('Flow probs &amp; rates'!$O$5:$O$5999,UsefulSeries!$E1102,0))/INDEX('Flow probs &amp; rates'!$F$4:$F$5999,UsefulSeries!$E1102,0)</f>
        <v>-1.1714153923432575</v>
      </c>
      <c r="D1107" s="12">
        <f ca="1">INDEX('Flow probs &amp; rates'!$O$5:$O$5999,UsefulSeries!$E1102,0)*(1-INDEX('Flow probs &amp; rates'!$O$5:$O$5999,UsefulSeries!$E1102,0))/INDEX('Flow probs &amp; rates'!$F$4:$F$5999,UsefulSeries!$E1102,0)</f>
        <v>4.0700579807764274</v>
      </c>
      <c r="E1107" s="12">
        <v>0</v>
      </c>
      <c r="F1107" s="12">
        <v>0</v>
      </c>
      <c r="G1107" s="12"/>
      <c r="H1107" s="12"/>
      <c r="I1107" s="12">
        <f ca="1">INDEX('Flow probs &amp; rates'!$O$5:$O$5999,UsefulSeries!$E1102)</f>
        <v>0.16532070710526697</v>
      </c>
      <c r="J1107" s="12"/>
      <c r="K1107" s="12"/>
      <c r="L1107" s="12">
        <f>-INDEX('Flow probs &amp; rates'!$F$4:$F$5999,UsefulSeries!$E1102)</f>
        <v>-3.3903637628562189E-2</v>
      </c>
      <c r="M1107" s="12"/>
      <c r="N1107" s="12"/>
      <c r="O1107" s="12"/>
      <c r="P1107" s="12">
        <f ca="1"/>
        <v>0</v>
      </c>
      <c r="Q1107" s="12">
        <f ca="1"/>
        <v>0</v>
      </c>
      <c r="R1107" s="12">
        <f ca="1"/>
        <v>5.703383637740219E-2</v>
      </c>
      <c r="S1107" s="12">
        <f ca="1"/>
        <v>0.26211182220390999</v>
      </c>
      <c r="T1107" s="12">
        <f ca="1"/>
        <v>0</v>
      </c>
      <c r="U1107" s="12">
        <f ca="1"/>
        <v>0</v>
      </c>
      <c r="V1107" s="12"/>
      <c r="W1107" s="12">
        <f ca="1">INDEX(P$11:P$6003,UsefulSeries!$I1100)</f>
        <v>0</v>
      </c>
      <c r="X1107" s="12">
        <f ca="1">INDEX(Q$11:Q$6003,UsefulSeries!$I1100)</f>
        <v>0</v>
      </c>
      <c r="Y1107" s="12">
        <f ca="1">INDEX(R$11:R$6003,UsefulSeries!$I1100)</f>
        <v>0</v>
      </c>
      <c r="Z1107" s="12">
        <f ca="1">INDEX(S$11:S$6003,UsefulSeries!$I1100)</f>
        <v>0</v>
      </c>
      <c r="AA1107" s="12">
        <f ca="1">INDEX(T$11:T$6003,UsefulSeries!$I1100)</f>
        <v>0.34918276589448571</v>
      </c>
      <c r="AB1107" s="12">
        <f ca="1">INDEX(U$11:U$6003,UsefulSeries!$I1100)</f>
        <v>15.859778748015742</v>
      </c>
      <c r="AC1107" s="12">
        <f>INDEX( K$11:K$6003,UsefulSeries!$I1100)</f>
        <v>0</v>
      </c>
      <c r="AD1107" s="12">
        <f>INDEX(L$11:L$6003,UsefulSeries!$I1100)</f>
        <v>0.33240078074170459</v>
      </c>
      <c r="AE1107" s="12"/>
      <c r="AF1107" s="12"/>
      <c r="AG1107" s="12"/>
      <c r="AH1107" s="12"/>
      <c r="AI1107" s="12"/>
      <c r="AJ1107" s="12"/>
      <c r="AK1107" s="12"/>
      <c r="AL1107" s="12"/>
      <c r="AM1107" s="12"/>
      <c r="AN1107" s="12">
        <f t="shared" ca="1" si="162"/>
        <v>0</v>
      </c>
      <c r="AO1107" s="12">
        <f t="shared" ca="1" si="163"/>
        <v>0</v>
      </c>
      <c r="AP1107" s="12">
        <f t="shared" ca="1" si="164"/>
        <v>0</v>
      </c>
      <c r="AQ1107" s="12">
        <f t="shared" ca="1" si="165"/>
        <v>0</v>
      </c>
      <c r="AR1107" s="12">
        <f t="shared" ca="1" si="166"/>
        <v>0.34918276589448571</v>
      </c>
      <c r="AS1107" s="12">
        <f t="shared" ca="1" si="167"/>
        <v>15.859778748015742</v>
      </c>
      <c r="AT1107" s="12">
        <f t="shared" si="168"/>
        <v>0</v>
      </c>
      <c r="AU1107" s="12">
        <f t="shared" si="169"/>
        <v>0.33240078074170459</v>
      </c>
      <c r="AV1107" s="12"/>
      <c r="AW1107" s="12">
        <f ca="1">INDEX(I$11:I$6003,UsefulSeries!$I1100)</f>
        <v>2.1430561477125454E-2</v>
      </c>
      <c r="AX1107" s="12"/>
      <c r="AY1107" s="12"/>
      <c r="AZ1107" s="12">
        <f ca="1"/>
        <v>0.34918276589448577</v>
      </c>
      <c r="BA1107" s="12"/>
      <c r="BB1107" s="12">
        <f t="shared" ca="1" si="170"/>
        <v>0.34918276589448577</v>
      </c>
      <c r="BC1107" s="12"/>
      <c r="BD1107" s="38">
        <f ca="1"/>
        <v>1.8896049854140312E-2</v>
      </c>
    </row>
    <row r="1108" spans="1:56" x14ac:dyDescent="0.35">
      <c r="A1108" s="12">
        <v>0</v>
      </c>
      <c r="B1108" s="12">
        <v>0</v>
      </c>
      <c r="C1108" s="12">
        <v>0</v>
      </c>
      <c r="D1108" s="12">
        <v>0</v>
      </c>
      <c r="E1108" s="12">
        <f ca="1">INDEX('Flow probs &amp; rates'!$P$5:$P$5999,UsefulSeries!$E1102,0)*(1-INDEX('Flow probs &amp; rates'!$P$5:$P$5999,UsefulSeries!$E1102,0))/INDEX('Flow probs &amp; rates'!$G$4:$G$5999,UsefulSeries!$E1102,0)</f>
        <v>7.4583573499890879E-2</v>
      </c>
      <c r="F1108" s="12">
        <f ca="1">-INDEX('Flow probs &amp; rates'!$P$5:$P$5999,UsefulSeries!$E1102,0)*(INDEX('Flow probs &amp; rates'!$Q$5:$Q$5999,UsefulSeries!$E1102,0))/INDEX('Flow probs &amp; rates'!$G$4:$G$5999,UsefulSeries!$E1102,0)</f>
        <v>-1.4661029001955036E-3</v>
      </c>
      <c r="G1108" s="12"/>
      <c r="H1108" s="12"/>
      <c r="I1108" s="12">
        <f ca="1">INDEX('Flow probs &amp; rates'!$P$5:$P$5999,UsefulSeries!$E1102)</f>
        <v>2.5925284373559628E-2</v>
      </c>
      <c r="J1108" s="12"/>
      <c r="K1108" s="12">
        <f>INDEX('Flow probs &amp; rates'!$G$4:$G$5999,UsefulSeries!$E1102)</f>
        <v>0.33858881813629699</v>
      </c>
      <c r="L1108" s="12"/>
      <c r="M1108" s="12"/>
      <c r="N1108" s="12"/>
      <c r="O1108" s="12"/>
      <c r="P1108" s="12">
        <f ca="1"/>
        <v>0</v>
      </c>
      <c r="Q1108" s="12">
        <f ca="1"/>
        <v>0</v>
      </c>
      <c r="R1108" s="12">
        <f ca="1"/>
        <v>0</v>
      </c>
      <c r="S1108" s="12">
        <f ca="1"/>
        <v>0</v>
      </c>
      <c r="T1108" s="12">
        <f ca="1"/>
        <v>13.414747907787206</v>
      </c>
      <c r="U1108" s="12">
        <f ca="1"/>
        <v>0.35457031214189239</v>
      </c>
      <c r="V1108" s="12"/>
      <c r="W1108" s="12"/>
      <c r="X1108" s="12"/>
      <c r="Y1108" s="12"/>
      <c r="Z1108" s="12"/>
      <c r="AA1108" s="12"/>
      <c r="AB1108" s="12"/>
      <c r="AC1108" s="12"/>
      <c r="AD1108" s="12"/>
      <c r="AE1108" s="12">
        <f t="array" ref="AE1108:AJ1109">TRANSPOSE(AC1102:AD1107)</f>
        <v>-0.6370062273445487</v>
      </c>
      <c r="AF1108" s="12">
        <v>-0.6370062273445487</v>
      </c>
      <c r="AG1108" s="12">
        <v>3.059299191374663E-2</v>
      </c>
      <c r="AH1108" s="12">
        <v>0</v>
      </c>
      <c r="AI1108" s="12">
        <v>0.33240078074170459</v>
      </c>
      <c r="AJ1108" s="12">
        <v>0</v>
      </c>
      <c r="AK1108" s="12"/>
      <c r="AL1108" s="12"/>
      <c r="AM1108" s="12"/>
      <c r="AN1108" s="12">
        <f t="shared" si="162"/>
        <v>-0.6370062273445487</v>
      </c>
      <c r="AO1108" s="12">
        <f t="shared" si="163"/>
        <v>-0.6370062273445487</v>
      </c>
      <c r="AP1108" s="12">
        <f t="shared" si="164"/>
        <v>3.059299191374663E-2</v>
      </c>
      <c r="AQ1108" s="12">
        <f t="shared" si="165"/>
        <v>0</v>
      </c>
      <c r="AR1108" s="12">
        <f t="shared" si="166"/>
        <v>0.33240078074170459</v>
      </c>
      <c r="AS1108" s="12">
        <f t="shared" si="167"/>
        <v>0</v>
      </c>
      <c r="AT1108" s="12">
        <f t="shared" si="168"/>
        <v>0</v>
      </c>
      <c r="AU1108" s="12">
        <f t="shared" si="169"/>
        <v>0</v>
      </c>
      <c r="AV1108" s="12"/>
      <c r="AW1108" s="12"/>
      <c r="AX1108" s="12">
        <f>INDEX($N$6:$N$6003,UsefulSeries!$K1100)</f>
        <v>-4.5596929162948774E-3</v>
      </c>
      <c r="AY1108" s="12"/>
      <c r="AZ1108" s="12"/>
      <c r="BA1108" s="12"/>
      <c r="BB1108" s="12">
        <f t="shared" si="170"/>
        <v>-4.5596929162948774E-3</v>
      </c>
      <c r="BC1108" s="12"/>
      <c r="BD1108" s="38">
        <f ca="1"/>
        <v>0.12534407384067459</v>
      </c>
    </row>
    <row r="1109" spans="1:56" x14ac:dyDescent="0.35">
      <c r="A1109" s="12">
        <v>0</v>
      </c>
      <c r="B1109" s="12">
        <v>0</v>
      </c>
      <c r="C1109" s="12">
        <v>0</v>
      </c>
      <c r="D1109" s="12">
        <v>0</v>
      </c>
      <c r="E1109" s="12">
        <f ca="1">-INDEX('Flow probs &amp; rates'!$P$5:$P$5999,UsefulSeries!$E1102,0)*(INDEX('Flow probs &amp; rates'!$Q$5:$Q$5999,UsefulSeries!$E1102,0))/INDEX('Flow probs &amp; rates'!$G$4:$G$5999,UsefulSeries!$E1102,0)</f>
        <v>-1.4661029001955036E-3</v>
      </c>
      <c r="F1109" s="12">
        <f ca="1">INDEX('Flow probs &amp; rates'!$Q$5:$Q$5999,UsefulSeries!$E1102,0)*(1-INDEX('Flow probs &amp; rates'!$Q$5:$Q$5999,UsefulSeries!$E1102,0))/INDEX('Flow probs &amp; rates'!$G$4:$G$5999,UsefulSeries!$E1102,0)</f>
        <v>5.5468267194146423E-2</v>
      </c>
      <c r="G1109" s="12"/>
      <c r="H1109" s="12"/>
      <c r="I1109" s="12">
        <f ca="1">INDEX('Flow probs &amp; rates'!$Q$5:$Q$5999,UsefulSeries!$E1102)</f>
        <v>1.9147564250043932E-2</v>
      </c>
      <c r="J1109" s="12"/>
      <c r="K1109" s="12"/>
      <c r="L1109" s="12">
        <f>INDEX('Flow probs &amp; rates'!$G$4:$G$5999,UsefulSeries!$E1102)</f>
        <v>0.33858881813629699</v>
      </c>
      <c r="M1109" s="12"/>
      <c r="N1109" s="12"/>
      <c r="O1109" s="12"/>
      <c r="P1109" s="12">
        <f ca="1"/>
        <v>0</v>
      </c>
      <c r="Q1109" s="12">
        <f ca="1"/>
        <v>0</v>
      </c>
      <c r="R1109" s="12">
        <f ca="1"/>
        <v>0</v>
      </c>
      <c r="S1109" s="12">
        <f ca="1"/>
        <v>0</v>
      </c>
      <c r="T1109" s="12">
        <f ca="1"/>
        <v>0.35457031214189239</v>
      </c>
      <c r="U1109" s="12">
        <f ca="1"/>
        <v>18.037697717525589</v>
      </c>
      <c r="V1109" s="12"/>
      <c r="W1109" s="12"/>
      <c r="X1109" s="12"/>
      <c r="Y1109" s="12"/>
      <c r="Z1109" s="12"/>
      <c r="AA1109" s="12"/>
      <c r="AB1109" s="12"/>
      <c r="AC1109" s="12"/>
      <c r="AD1109" s="12"/>
      <c r="AE1109" s="12">
        <v>0.6370062273445487</v>
      </c>
      <c r="AF1109" s="12">
        <v>0</v>
      </c>
      <c r="AG1109" s="12">
        <v>-3.059299191374663E-2</v>
      </c>
      <c r="AH1109" s="12">
        <v>-3.059299191374663E-2</v>
      </c>
      <c r="AI1109" s="12">
        <v>0</v>
      </c>
      <c r="AJ1109" s="12">
        <v>0.33240078074170459</v>
      </c>
      <c r="AK1109" s="12"/>
      <c r="AL1109" s="12"/>
      <c r="AM1109" s="12"/>
      <c r="AN1109" s="12">
        <f t="shared" si="162"/>
        <v>0.6370062273445487</v>
      </c>
      <c r="AO1109" s="12">
        <f t="shared" si="163"/>
        <v>0</v>
      </c>
      <c r="AP1109" s="12">
        <f t="shared" si="164"/>
        <v>-3.059299191374663E-2</v>
      </c>
      <c r="AQ1109" s="12">
        <f t="shared" si="165"/>
        <v>-3.059299191374663E-2</v>
      </c>
      <c r="AR1109" s="12">
        <f t="shared" si="166"/>
        <v>0</v>
      </c>
      <c r="AS1109" s="12">
        <f t="shared" si="167"/>
        <v>0.33240078074170459</v>
      </c>
      <c r="AT1109" s="12">
        <f t="shared" si="168"/>
        <v>0</v>
      </c>
      <c r="AU1109" s="12">
        <f t="shared" si="169"/>
        <v>0</v>
      </c>
      <c r="AV1109" s="12"/>
      <c r="AW1109" s="12"/>
      <c r="AX1109" s="12">
        <f>INDEX('Margin error adjustment'!N$7:N$6003,UsefulSeries!$K1100)</f>
        <v>2.0967893961656818E-3</v>
      </c>
      <c r="AY1109" s="12"/>
      <c r="AZ1109" s="12"/>
      <c r="BA1109" s="12"/>
      <c r="BB1109" s="12">
        <f t="shared" si="170"/>
        <v>2.0967893961656818E-3</v>
      </c>
      <c r="BC1109" s="12"/>
      <c r="BD1109" s="38">
        <f ca="1"/>
        <v>0.12426727953857838</v>
      </c>
    </row>
    <row r="1110" spans="1:56" x14ac:dyDescent="0.35">
      <c r="A1110" s="12">
        <f ca="1">INDEX('Flow probs &amp; rates'!$K$5:$K$5999,UsefulSeries!$E1108,0)*(1-INDEX('Flow probs &amp; rates'!$K$5:$K$5999,UsefulSeries!$E1108,0))/INDEX('Flow probs &amp; rates'!$E$4:$E$5999,UsefulSeries!$E1108,0)</f>
        <v>1.8362633038558212E-2</v>
      </c>
      <c r="B1110" s="12">
        <f ca="1">-INDEX('Flow probs &amp; rates'!$K$5:$K$5999,UsefulSeries!$E1108,0)*(INDEX('Flow probs &amp; rates'!$L$5:$L$5999,UsefulSeries!$E1108,0))/INDEX('Flow probs &amp; rates'!$E$4:$E$5999,UsefulSeries!$E1108,0)</f>
        <v>-2.6041275487963814E-4</v>
      </c>
      <c r="C1110" s="12">
        <v>0</v>
      </c>
      <c r="D1110" s="12">
        <v>0</v>
      </c>
      <c r="E1110" s="12">
        <v>0</v>
      </c>
      <c r="F1110" s="12">
        <v>0</v>
      </c>
      <c r="G1110" s="12"/>
      <c r="H1110" s="12"/>
      <c r="I1110" s="12">
        <f ca="1">INDEX('Flow probs &amp; rates'!$K$5:$K$5999,UsefulSeries!$E1108)</f>
        <v>1.1654714489000861E-2</v>
      </c>
      <c r="J1110" s="12"/>
      <c r="K1110" s="12">
        <f>-INDEX('Flow probs &amp; rates'!$E$4:$E$5999,UsefulSeries!$E1108)</f>
        <v>-0.62730013146770192</v>
      </c>
      <c r="L1110" s="12">
        <f>INDEX('Flow probs &amp; rates'!$E$4:$E$5999,UsefulSeries!$E1108)</f>
        <v>0.62730013146770192</v>
      </c>
      <c r="M1110" s="12"/>
      <c r="N1110" s="12"/>
      <c r="O1110" s="12"/>
      <c r="P1110" s="12">
        <f t="array" aca="1" ref="P1110:U1115" ca="1">MINVERSE(A1110:F1115)</f>
        <v>54.467551516016307</v>
      </c>
      <c r="Q1110" s="12">
        <f ca="1"/>
        <v>0.64382790101770282</v>
      </c>
      <c r="R1110" s="12">
        <f ca="1"/>
        <v>0</v>
      </c>
      <c r="S1110" s="12">
        <f ca="1"/>
        <v>0</v>
      </c>
      <c r="T1110" s="12">
        <f ca="1"/>
        <v>0</v>
      </c>
      <c r="U1110" s="12">
        <f ca="1"/>
        <v>0</v>
      </c>
      <c r="V1110" s="12"/>
      <c r="W1110" s="12">
        <f ca="1">INDEX(P$6:P$6003,UsefulSeries!$I1108)</f>
        <v>46.666320414140309</v>
      </c>
      <c r="X1110" s="12">
        <f ca="1">INDEX(Q$6:Q$6003,UsefulSeries!$I1108)</f>
        <v>0.65062236249422767</v>
      </c>
      <c r="Y1110" s="12">
        <f ca="1">INDEX(R$6:R$6003,UsefulSeries!$I1108)</f>
        <v>0</v>
      </c>
      <c r="Z1110" s="12">
        <f ca="1">INDEX(S$6:S$6003,UsefulSeries!$I1108)</f>
        <v>0</v>
      </c>
      <c r="AA1110" s="12">
        <f ca="1">INDEX(T$6:T$6003,UsefulSeries!$I1108)</f>
        <v>0</v>
      </c>
      <c r="AB1110" s="12">
        <f ca="1">INDEX(U$6:U$6003,UsefulSeries!$I1108)</f>
        <v>0</v>
      </c>
      <c r="AC1110" s="12">
        <f>INDEX( K$6:K$6003,UsefulSeries!$I1108)</f>
        <v>-0.63244653442825383</v>
      </c>
      <c r="AD1110" s="12">
        <f>INDEX(L$6:L$6003,UsefulSeries!$I1108)</f>
        <v>0.63244653442825383</v>
      </c>
      <c r="AE1110" s="12"/>
      <c r="AF1110" s="12"/>
      <c r="AG1110" s="12"/>
      <c r="AH1110" s="12"/>
      <c r="AI1110" s="12"/>
      <c r="AJ1110" s="12"/>
      <c r="AK1110" s="12"/>
      <c r="AL1110" s="12"/>
      <c r="AM1110" s="12"/>
      <c r="AN1110" s="12">
        <f t="shared" ca="1" si="162"/>
        <v>46.666320414140309</v>
      </c>
      <c r="AO1110" s="12">
        <f t="shared" ca="1" si="163"/>
        <v>0.65062236249422767</v>
      </c>
      <c r="AP1110" s="12">
        <f t="shared" ca="1" si="164"/>
        <v>0</v>
      </c>
      <c r="AQ1110" s="12">
        <f t="shared" ca="1" si="165"/>
        <v>0</v>
      </c>
      <c r="AR1110" s="12">
        <f t="shared" ca="1" si="166"/>
        <v>0</v>
      </c>
      <c r="AS1110" s="12">
        <f t="shared" ca="1" si="167"/>
        <v>0</v>
      </c>
      <c r="AT1110" s="12">
        <f t="shared" si="168"/>
        <v>-0.63244653442825383</v>
      </c>
      <c r="AU1110" s="12">
        <f t="shared" si="169"/>
        <v>0.63244653442825383</v>
      </c>
      <c r="AV1110" s="12"/>
      <c r="AW1110" s="12">
        <f ca="1">INDEX(I$6:I$6003,UsefulSeries!$I1108)</f>
        <v>1.3744147349854879E-2</v>
      </c>
      <c r="AX1110" s="12"/>
      <c r="AY1110" s="12"/>
      <c r="AZ1110" s="12">
        <f t="array" aca="1" ref="AZ1110:AZ1115" ca="1">MMULT(W1110:AB1115,AW1110:AW1115)</f>
        <v>0.65062236249422767</v>
      </c>
      <c r="BA1110" s="12"/>
      <c r="BB1110" s="12">
        <f t="shared" ca="1" si="170"/>
        <v>0.65062236249422767</v>
      </c>
      <c r="BC1110" s="12"/>
      <c r="BD1110" s="38">
        <f t="array" aca="1" ref="BD1110:BD1117" ca="1">MMULT(MINVERSE(AN1110:AU1117),BB1110:BB1117)</f>
        <v>1.1982058706800101E-2</v>
      </c>
    </row>
    <row r="1111" spans="1:56" x14ac:dyDescent="0.35">
      <c r="A1111" s="12">
        <f ca="1">-INDEX('Flow probs &amp; rates'!$K$5:$K$5999,UsefulSeries!$E1108,0)*(INDEX('Flow probs &amp; rates'!$L$5:$L$5999,UsefulSeries!$E1108,0))/INDEX('Flow probs &amp; rates'!$E$4:$E$5999,UsefulSeries!$E1108,0)</f>
        <v>-2.6041275487963814E-4</v>
      </c>
      <c r="B1111" s="12">
        <f ca="1">INDEX('Flow probs &amp; rates'!$L$5:$L$5999,UsefulSeries!$E1108,0)*(1-INDEX('Flow probs &amp; rates'!$L$5:$L$5999,UsefulSeries!$E1108,0))/INDEX('Flow probs &amp; rates'!$E$4:$E$5999,UsefulSeries!$E1108,0)</f>
        <v>2.2030802205703741E-2</v>
      </c>
      <c r="C1111" s="12">
        <v>0</v>
      </c>
      <c r="D1111" s="12">
        <v>0</v>
      </c>
      <c r="E1111" s="12">
        <v>0</v>
      </c>
      <c r="F1111" s="12">
        <v>0</v>
      </c>
      <c r="G1111" s="12"/>
      <c r="H1111" s="12"/>
      <c r="I1111" s="12">
        <f ca="1">INDEX('Flow probs &amp; rates'!$L$5:$L$5999,UsefulSeries!$E1108)</f>
        <v>1.401638414446202E-2</v>
      </c>
      <c r="J1111" s="12"/>
      <c r="K1111" s="12">
        <f>-INDEX('Flow probs &amp; rates'!$E$4:$E$5999,UsefulSeries!$E1108)</f>
        <v>-0.62730013146770192</v>
      </c>
      <c r="L1111" s="12"/>
      <c r="M1111" s="12"/>
      <c r="N1111" s="12"/>
      <c r="O1111" s="12"/>
      <c r="P1111" s="12">
        <f ca="1"/>
        <v>0.64382790101770282</v>
      </c>
      <c r="Q1111" s="12">
        <f ca="1"/>
        <v>45.398603812004197</v>
      </c>
      <c r="R1111" s="12">
        <f ca="1"/>
        <v>0</v>
      </c>
      <c r="S1111" s="12">
        <f ca="1"/>
        <v>0</v>
      </c>
      <c r="T1111" s="12">
        <f ca="1"/>
        <v>0</v>
      </c>
      <c r="U1111" s="12">
        <f ca="1"/>
        <v>0</v>
      </c>
      <c r="V1111" s="12"/>
      <c r="W1111" s="12">
        <f ca="1">INDEX(P$7:P$6003,UsefulSeries!$I1108)</f>
        <v>0.65062236249422756</v>
      </c>
      <c r="X1111" s="12">
        <f ca="1">INDEX(Q$7:Q$6003,UsefulSeries!$I1108)</f>
        <v>45.214478158419766</v>
      </c>
      <c r="Y1111" s="12">
        <f ca="1">INDEX(R$7:R$6003,UsefulSeries!$I1108)</f>
        <v>0</v>
      </c>
      <c r="Z1111" s="12">
        <f ca="1">INDEX(S$7:S$6003,UsefulSeries!$I1108)</f>
        <v>0</v>
      </c>
      <c r="AA1111" s="12">
        <f ca="1">INDEX(T$7:T$6003,UsefulSeries!$I1108)</f>
        <v>0</v>
      </c>
      <c r="AB1111" s="12">
        <f ca="1">INDEX(U$7:U$6003,UsefulSeries!$I1108)</f>
        <v>0</v>
      </c>
      <c r="AC1111" s="12">
        <f>INDEX( K$7:K$6003,UsefulSeries!$I1108,1)</f>
        <v>-0.63244653442825383</v>
      </c>
      <c r="AD1111" s="12">
        <f>INDEX(L$7:L$6003,UsefulSeries!$I1108,1)</f>
        <v>0</v>
      </c>
      <c r="AE1111" s="12"/>
      <c r="AF1111" s="12"/>
      <c r="AG1111" s="12"/>
      <c r="AH1111" s="12"/>
      <c r="AI1111" s="12"/>
      <c r="AJ1111" s="12"/>
      <c r="AK1111" s="12"/>
      <c r="AL1111" s="12"/>
      <c r="AM1111" s="12"/>
      <c r="AN1111" s="12">
        <f t="shared" ca="1" si="162"/>
        <v>0.65062236249422756</v>
      </c>
      <c r="AO1111" s="12">
        <f t="shared" ca="1" si="163"/>
        <v>45.214478158419766</v>
      </c>
      <c r="AP1111" s="12">
        <f t="shared" ca="1" si="164"/>
        <v>0</v>
      </c>
      <c r="AQ1111" s="12">
        <f t="shared" ca="1" si="165"/>
        <v>0</v>
      </c>
      <c r="AR1111" s="12">
        <f t="shared" ca="1" si="166"/>
        <v>0</v>
      </c>
      <c r="AS1111" s="12">
        <f t="shared" ca="1" si="167"/>
        <v>0</v>
      </c>
      <c r="AT1111" s="12">
        <f t="shared" si="168"/>
        <v>-0.63244653442825383</v>
      </c>
      <c r="AU1111" s="12">
        <f t="shared" si="169"/>
        <v>0</v>
      </c>
      <c r="AV1111" s="12"/>
      <c r="AW1111" s="12">
        <f ca="1">INDEX(I$7:I$6003,UsefulSeries!$I1108)</f>
        <v>1.4191916815377504E-2</v>
      </c>
      <c r="AX1111" s="12"/>
      <c r="AY1111" s="12"/>
      <c r="AZ1111" s="12">
        <f ca="1"/>
        <v>0.65062236249422778</v>
      </c>
      <c r="BA1111" s="12"/>
      <c r="BB1111" s="12">
        <f t="shared" ca="1" si="170"/>
        <v>0.65062236249422778</v>
      </c>
      <c r="BC1111" s="12"/>
      <c r="BD1111" s="38">
        <f ca="1"/>
        <v>1.3391218383159601E-2</v>
      </c>
    </row>
    <row r="1112" spans="1:56" x14ac:dyDescent="0.35">
      <c r="A1112" s="12">
        <v>0</v>
      </c>
      <c r="B1112" s="12">
        <v>0</v>
      </c>
      <c r="C1112" s="12">
        <f ca="1">INDEX('Flow probs &amp; rates'!$M$5:$M$5999,UsefulSeries!$E1108,0)*(1-INDEX('Flow probs &amp; rates'!$M$5:$M$5999,UsefulSeries!$E1108,0))/INDEX('Flow probs &amp; rates'!$F$4:$F$5999,UsefulSeries!$E1108,0)</f>
        <v>5.4410055857139543</v>
      </c>
      <c r="D1112" s="12">
        <f ca="1">-INDEX('Flow probs &amp; rates'!$M$5:$M$5999,UsefulSeries!$E1108,0)*(INDEX('Flow probs &amp; rates'!$O$5:$O$5999,UsefulSeries!$E1108,0))/INDEX('Flow probs &amp; rates'!$F$4:$F$5999,UsefulSeries!$E1108,0)</f>
        <v>-1.1895515874036666</v>
      </c>
      <c r="E1112" s="12">
        <v>0</v>
      </c>
      <c r="F1112" s="12">
        <v>0</v>
      </c>
      <c r="G1112" s="12"/>
      <c r="H1112" s="12"/>
      <c r="I1112" s="12">
        <f ca="1">INDEX('Flow probs &amp; rates'!$M$5:$M$5999,UsefulSeries!$E1108)</f>
        <v>0.23772821998036331</v>
      </c>
      <c r="J1112" s="12"/>
      <c r="K1112" s="12">
        <f>INDEX('Flow probs &amp; rates'!$F$4:$F$5999,UsefulSeries!$E1108)</f>
        <v>3.3305151143591949E-2</v>
      </c>
      <c r="L1112" s="12">
        <f>-INDEX('Flow probs &amp; rates'!$F$4:$F$5999,UsefulSeries!$E1108)</f>
        <v>-3.3305151143591949E-2</v>
      </c>
      <c r="M1112" s="12"/>
      <c r="N1112" s="12"/>
      <c r="O1112" s="12"/>
      <c r="P1112" s="12">
        <f ca="1"/>
        <v>0</v>
      </c>
      <c r="Q1112" s="12">
        <f ca="1"/>
        <v>0</v>
      </c>
      <c r="R1112" s="12">
        <f ca="1"/>
        <v>0.19601451350685978</v>
      </c>
      <c r="S1112" s="12">
        <f ca="1"/>
        <v>5.5916921616662611E-2</v>
      </c>
      <c r="T1112" s="12">
        <f ca="1"/>
        <v>0</v>
      </c>
      <c r="U1112" s="12">
        <f ca="1"/>
        <v>0</v>
      </c>
      <c r="V1112" s="12"/>
      <c r="W1112" s="12">
        <f ca="1">INDEX(P$8:P$6003,UsefulSeries!$I1108)</f>
        <v>0</v>
      </c>
      <c r="X1112" s="12">
        <f ca="1">INDEX(Q$8:Q$6003,UsefulSeries!$I1108)</f>
        <v>0</v>
      </c>
      <c r="Y1112" s="12">
        <f ca="1">INDEX(R$8:R$6003,UsefulSeries!$I1108)</f>
        <v>0.1835957861642401</v>
      </c>
      <c r="Z1112" s="12">
        <f ca="1">INDEX(S$8:S$6003,UsefulSeries!$I1108)</f>
        <v>5.402396108270037E-2</v>
      </c>
      <c r="AA1112" s="12">
        <f ca="1">INDEX(T$8:T$6003,UsefulSeries!$I1108)</f>
        <v>0</v>
      </c>
      <c r="AB1112" s="12">
        <f ca="1">INDEX(U$8:U$6003,UsefulSeries!$I1108)</f>
        <v>0</v>
      </c>
      <c r="AC1112" s="12">
        <f>INDEX( K$8:K$6003,UsefulSeries!$I1108)</f>
        <v>3.2689781309912312E-2</v>
      </c>
      <c r="AD1112" s="12">
        <f>INDEX(L$8:L$6003,UsefulSeries!$I1108)</f>
        <v>-3.2689781309912312E-2</v>
      </c>
      <c r="AE1112" s="12"/>
      <c r="AF1112" s="12"/>
      <c r="AG1112" s="12"/>
      <c r="AH1112" s="12"/>
      <c r="AI1112" s="12"/>
      <c r="AJ1112" s="12"/>
      <c r="AK1112" s="12"/>
      <c r="AL1112" s="12"/>
      <c r="AM1112" s="12"/>
      <c r="AN1112" s="12">
        <f t="shared" ca="1" si="162"/>
        <v>0</v>
      </c>
      <c r="AO1112" s="12">
        <f t="shared" ca="1" si="163"/>
        <v>0</v>
      </c>
      <c r="AP1112" s="12">
        <f t="shared" ca="1" si="164"/>
        <v>0.1835957861642401</v>
      </c>
      <c r="AQ1112" s="12">
        <f t="shared" ca="1" si="165"/>
        <v>5.402396108270037E-2</v>
      </c>
      <c r="AR1112" s="12">
        <f t="shared" ca="1" si="166"/>
        <v>0</v>
      </c>
      <c r="AS1112" s="12">
        <f t="shared" ca="1" si="167"/>
        <v>0</v>
      </c>
      <c r="AT1112" s="12">
        <f t="shared" si="168"/>
        <v>3.2689781309912312E-2</v>
      </c>
      <c r="AU1112" s="12">
        <f t="shared" si="169"/>
        <v>-3.2689781309912312E-2</v>
      </c>
      <c r="AV1112" s="12"/>
      <c r="AW1112" s="12">
        <f ca="1">INDEX(I$8:I$6003,UsefulSeries!$I1108)</f>
        <v>0.25229081468398384</v>
      </c>
      <c r="AX1112" s="12"/>
      <c r="AY1112" s="12"/>
      <c r="AZ1112" s="12">
        <f ca="1"/>
        <v>5.402396108270037E-2</v>
      </c>
      <c r="BA1112" s="12"/>
      <c r="BB1112" s="12">
        <f t="shared" ca="1" si="170"/>
        <v>5.402396108270037E-2</v>
      </c>
      <c r="BC1112" s="12"/>
      <c r="BD1112" s="38">
        <f ca="1"/>
        <v>0.27439017414743055</v>
      </c>
    </row>
    <row r="1113" spans="1:56" x14ac:dyDescent="0.35">
      <c r="A1113" s="12">
        <v>0</v>
      </c>
      <c r="B1113" s="12">
        <v>0</v>
      </c>
      <c r="C1113" s="12">
        <f ca="1">-INDEX('Flow probs &amp; rates'!$M$5:$M$5999,UsefulSeries!$E1108,0)*(INDEX('Flow probs &amp; rates'!$O$5:$O$5999,UsefulSeries!$E1108,0))/INDEX('Flow probs &amp; rates'!$F$4:$F$5999,UsefulSeries!$E1108,0)</f>
        <v>-1.1895515874036666</v>
      </c>
      <c r="D1113" s="12">
        <f ca="1">INDEX('Flow probs &amp; rates'!$O$5:$O$5999,UsefulSeries!$E1108,0)*(1-INDEX('Flow probs &amp; rates'!$O$5:$O$5999,UsefulSeries!$E1108,0))/INDEX('Flow probs &amp; rates'!$F$4:$F$5999,UsefulSeries!$E1108,0)</f>
        <v>4.1699251130942203</v>
      </c>
      <c r="E1113" s="12">
        <v>0</v>
      </c>
      <c r="F1113" s="12">
        <v>0</v>
      </c>
      <c r="G1113" s="12"/>
      <c r="H1113" s="12"/>
      <c r="I1113" s="12">
        <f ca="1">INDEX('Flow probs &amp; rates'!$O$5:$O$5999,UsefulSeries!$E1108)</f>
        <v>0.16665331282441509</v>
      </c>
      <c r="J1113" s="12"/>
      <c r="K1113" s="12"/>
      <c r="L1113" s="12">
        <f>-INDEX('Flow probs &amp; rates'!$F$4:$F$5999,UsefulSeries!$E1108)</f>
        <v>-3.3305151143591949E-2</v>
      </c>
      <c r="M1113" s="12"/>
      <c r="N1113" s="12"/>
      <c r="O1113" s="12"/>
      <c r="P1113" s="12">
        <f ca="1"/>
        <v>0</v>
      </c>
      <c r="Q1113" s="12">
        <f ca="1"/>
        <v>0</v>
      </c>
      <c r="R1113" s="12">
        <f ca="1"/>
        <v>5.5916921616662611E-2</v>
      </c>
      <c r="S1113" s="12">
        <f ca="1"/>
        <v>0.25576384082361558</v>
      </c>
      <c r="T1113" s="12">
        <f ca="1"/>
        <v>0</v>
      </c>
      <c r="U1113" s="12">
        <f ca="1"/>
        <v>0</v>
      </c>
      <c r="V1113" s="12"/>
      <c r="W1113" s="12">
        <f ca="1">INDEX(P$9:P$6003,UsefulSeries!$I1108)</f>
        <v>0</v>
      </c>
      <c r="X1113" s="12">
        <f ca="1">INDEX(Q$9:Q$6003,UsefulSeries!$I1108)</f>
        <v>0</v>
      </c>
      <c r="Y1113" s="12">
        <f ca="1">INDEX(R$9:R$6003,UsefulSeries!$I1108)</f>
        <v>5.402396108270037E-2</v>
      </c>
      <c r="Z1113" s="12">
        <f ca="1">INDEX(S$9:S$6003,UsefulSeries!$I1108)</f>
        <v>0.28324680189645263</v>
      </c>
      <c r="AA1113" s="12">
        <f ca="1">INDEX(T$9:T$6003,UsefulSeries!$I1108)</f>
        <v>0</v>
      </c>
      <c r="AB1113" s="12">
        <f ca="1">INDEX(U$9:U$6003,UsefulSeries!$I1108)</f>
        <v>0</v>
      </c>
      <c r="AC1113" s="12">
        <f>INDEX( K$9:K$6003,UsefulSeries!$I1108)</f>
        <v>0</v>
      </c>
      <c r="AD1113" s="12">
        <f>INDEX(L$9:L$6003,UsefulSeries!$I1108)</f>
        <v>-3.2689781309912312E-2</v>
      </c>
      <c r="AE1113" s="12"/>
      <c r="AF1113" s="12"/>
      <c r="AG1113" s="12"/>
      <c r="AH1113" s="12"/>
      <c r="AI1113" s="12"/>
      <c r="AJ1113" s="12"/>
      <c r="AK1113" s="12"/>
      <c r="AL1113" s="12"/>
      <c r="AM1113" s="12"/>
      <c r="AN1113" s="12">
        <f t="shared" ca="1" si="162"/>
        <v>0</v>
      </c>
      <c r="AO1113" s="12">
        <f t="shared" ca="1" si="163"/>
        <v>0</v>
      </c>
      <c r="AP1113" s="12">
        <f t="shared" ca="1" si="164"/>
        <v>5.402396108270037E-2</v>
      </c>
      <c r="AQ1113" s="12">
        <f t="shared" ca="1" si="165"/>
        <v>0.28324680189645263</v>
      </c>
      <c r="AR1113" s="12">
        <f t="shared" ca="1" si="166"/>
        <v>0</v>
      </c>
      <c r="AS1113" s="12">
        <f t="shared" ca="1" si="167"/>
        <v>0</v>
      </c>
      <c r="AT1113" s="12">
        <f t="shared" si="168"/>
        <v>0</v>
      </c>
      <c r="AU1113" s="12">
        <f t="shared" si="169"/>
        <v>-3.2689781309912312E-2</v>
      </c>
      <c r="AV1113" s="12"/>
      <c r="AW1113" s="12">
        <f ca="1">INDEX(I$9:I$6003,UsefulSeries!$I1108)</f>
        <v>0.14261136104003422</v>
      </c>
      <c r="AX1113" s="12"/>
      <c r="AY1113" s="12"/>
      <c r="AZ1113" s="12">
        <f ca="1"/>
        <v>5.402396108270037E-2</v>
      </c>
      <c r="BA1113" s="12"/>
      <c r="BB1113" s="12">
        <f t="shared" ca="1" si="170"/>
        <v>5.402396108270037E-2</v>
      </c>
      <c r="BC1113" s="12"/>
      <c r="BD1113" s="38">
        <f ca="1"/>
        <v>0.1466813489261469</v>
      </c>
    </row>
    <row r="1114" spans="1:56" x14ac:dyDescent="0.35">
      <c r="A1114" s="12">
        <v>0</v>
      </c>
      <c r="B1114" s="12">
        <v>0</v>
      </c>
      <c r="C1114" s="12">
        <v>0</v>
      </c>
      <c r="D1114" s="12">
        <v>0</v>
      </c>
      <c r="E1114" s="12">
        <f ca="1">INDEX('Flow probs &amp; rates'!$P$5:$P$5999,UsefulSeries!$E1108,0)*(1-INDEX('Flow probs &amp; rates'!$P$5:$P$5999,UsefulSeries!$E1108,0))/INDEX('Flow probs &amp; rates'!$G$4:$G$5999,UsefulSeries!$E1108,0)</f>
        <v>7.5504034717781318E-2</v>
      </c>
      <c r="F1114" s="12">
        <f ca="1">-INDEX('Flow probs &amp; rates'!$P$5:$P$5999,UsefulSeries!$E1108,0)*(INDEX('Flow probs &amp; rates'!$Q$5:$Q$5999,UsefulSeries!$E1108,0))/INDEX('Flow probs &amp; rates'!$G$4:$G$5999,UsefulSeries!$E1108,0)</f>
        <v>-1.5371188741541209E-3</v>
      </c>
      <c r="G1114" s="12"/>
      <c r="H1114" s="12"/>
      <c r="I1114" s="12">
        <f ca="1">INDEX('Flow probs &amp; rates'!$P$5:$P$5999,UsefulSeries!$E1108)</f>
        <v>2.631832474197237E-2</v>
      </c>
      <c r="J1114" s="12"/>
      <c r="K1114" s="12">
        <f>INDEX('Flow probs &amp; rates'!$G$4:$G$5999,UsefulSeries!$E1108)</f>
        <v>0.33939471738870619</v>
      </c>
      <c r="L1114" s="12"/>
      <c r="M1114" s="12"/>
      <c r="N1114" s="12"/>
      <c r="O1114" s="12"/>
      <c r="P1114" s="12">
        <f ca="1"/>
        <v>0</v>
      </c>
      <c r="Q1114" s="12">
        <f ca="1"/>
        <v>0</v>
      </c>
      <c r="R1114" s="12">
        <f ca="1"/>
        <v>0</v>
      </c>
      <c r="S1114" s="12">
        <f ca="1"/>
        <v>0</v>
      </c>
      <c r="T1114" s="12">
        <f ca="1"/>
        <v>13.251568995709341</v>
      </c>
      <c r="U1114" s="12">
        <f ca="1"/>
        <v>0.35581211467045226</v>
      </c>
      <c r="V1114" s="12"/>
      <c r="W1114" s="12">
        <f ca="1">INDEX(P$10:P$6003,UsefulSeries!$I1108)</f>
        <v>0</v>
      </c>
      <c r="X1114" s="12">
        <f ca="1">INDEX(Q$10:Q$6003,UsefulSeries!$I1108)</f>
        <v>0</v>
      </c>
      <c r="Y1114" s="12">
        <f ca="1">INDEX(R$10:R$6003,UsefulSeries!$I1108)</f>
        <v>0</v>
      </c>
      <c r="Z1114" s="12">
        <f ca="1">INDEX(S$10:S$6003,UsefulSeries!$I1108)</f>
        <v>0</v>
      </c>
      <c r="AA1114" s="12">
        <f ca="1">INDEX(T$10:T$6003,UsefulSeries!$I1108)</f>
        <v>13.309964618151552</v>
      </c>
      <c r="AB1114" s="12">
        <f ca="1">INDEX(U$10:U$6003,UsefulSeries!$I1108)</f>
        <v>0.35142185685418875</v>
      </c>
      <c r="AC1114" s="12">
        <f>INDEX( K$10:K$6003,UsefulSeries!$I1108)</f>
        <v>0.33486368426183394</v>
      </c>
      <c r="AD1114" s="12">
        <f>INDEX(L$10:L$6003,UsefulSeries!$I1108)</f>
        <v>0</v>
      </c>
      <c r="AE1114" s="12"/>
      <c r="AF1114" s="12"/>
      <c r="AG1114" s="12"/>
      <c r="AH1114" s="12"/>
      <c r="AI1114" s="12"/>
      <c r="AJ1114" s="12"/>
      <c r="AK1114" s="12"/>
      <c r="AL1114" s="12"/>
      <c r="AM1114" s="12"/>
      <c r="AN1114" s="12">
        <f t="shared" ca="1" si="162"/>
        <v>0</v>
      </c>
      <c r="AO1114" s="12">
        <f t="shared" ca="1" si="163"/>
        <v>0</v>
      </c>
      <c r="AP1114" s="12">
        <f t="shared" ca="1" si="164"/>
        <v>0</v>
      </c>
      <c r="AQ1114" s="12">
        <f t="shared" ca="1" si="165"/>
        <v>0</v>
      </c>
      <c r="AR1114" s="12">
        <f t="shared" ca="1" si="166"/>
        <v>13.309964618151552</v>
      </c>
      <c r="AS1114" s="12">
        <f t="shared" ca="1" si="167"/>
        <v>0.35142185685418875</v>
      </c>
      <c r="AT1114" s="12">
        <f t="shared" si="168"/>
        <v>0.33486368426183394</v>
      </c>
      <c r="AU1114" s="12">
        <f t="shared" si="169"/>
        <v>0</v>
      </c>
      <c r="AV1114" s="12"/>
      <c r="AW1114" s="12">
        <f ca="1">INDEX(I$10:I$6003,UsefulSeries!$I1108)</f>
        <v>2.5841152854158469E-2</v>
      </c>
      <c r="AX1114" s="12"/>
      <c r="AY1114" s="12"/>
      <c r="AZ1114" s="12">
        <f ca="1"/>
        <v>0.3514218568541887</v>
      </c>
      <c r="BA1114" s="12"/>
      <c r="BB1114" s="12">
        <f t="shared" ca="1" si="170"/>
        <v>0.3514218568541887</v>
      </c>
      <c r="BC1114" s="12"/>
      <c r="BD1114" s="38">
        <f ca="1"/>
        <v>2.7367255841258573E-2</v>
      </c>
    </row>
    <row r="1115" spans="1:56" x14ac:dyDescent="0.35">
      <c r="A1115" s="12">
        <v>0</v>
      </c>
      <c r="B1115" s="12">
        <v>0</v>
      </c>
      <c r="C1115" s="12">
        <v>0</v>
      </c>
      <c r="D1115" s="12">
        <v>0</v>
      </c>
      <c r="E1115" s="12">
        <f ca="1">-INDEX('Flow probs &amp; rates'!$P$5:$P$5999,UsefulSeries!$E1108,0)*(INDEX('Flow probs &amp; rates'!$Q$5:$Q$5999,UsefulSeries!$E1108,0))/INDEX('Flow probs &amp; rates'!$G$4:$G$5999,UsefulSeries!$E1108,0)</f>
        <v>-1.5371188741541209E-3</v>
      </c>
      <c r="F1115" s="12">
        <f ca="1">INDEX('Flow probs &amp; rates'!$Q$5:$Q$5999,UsefulSeries!$E1108,0)*(1-INDEX('Flow probs &amp; rates'!$Q$5:$Q$5999,UsefulSeries!$E1108,0))/INDEX('Flow probs &amp; rates'!$G$4:$G$5999,UsefulSeries!$E1108,0)</f>
        <v>5.724717055889475E-2</v>
      </c>
      <c r="G1115" s="12"/>
      <c r="H1115" s="12"/>
      <c r="I1115" s="12">
        <f ca="1">INDEX('Flow probs &amp; rates'!$Q$5:$Q$5999,UsefulSeries!$E1108)</f>
        <v>1.9822311298347751E-2</v>
      </c>
      <c r="J1115" s="12"/>
      <c r="K1115" s="12"/>
      <c r="L1115" s="12">
        <f>INDEX('Flow probs &amp; rates'!$G$4:$G$5999,UsefulSeries!$E1108)</f>
        <v>0.33939471738870619</v>
      </c>
      <c r="M1115" s="12"/>
      <c r="N1115" s="12"/>
      <c r="O1115" s="12"/>
      <c r="P1115" s="12">
        <f ca="1"/>
        <v>0</v>
      </c>
      <c r="Q1115" s="12">
        <f ca="1"/>
        <v>0</v>
      </c>
      <c r="R1115" s="12">
        <f ca="1"/>
        <v>0</v>
      </c>
      <c r="S1115" s="12">
        <f ca="1"/>
        <v>0</v>
      </c>
      <c r="T1115" s="12">
        <f ca="1"/>
        <v>0.35581211467045226</v>
      </c>
      <c r="U1115" s="12">
        <f ca="1"/>
        <v>17.477665983295537</v>
      </c>
      <c r="V1115" s="12"/>
      <c r="W1115" s="12">
        <f ca="1">INDEX(P$11:P$6003,UsefulSeries!$I1108)</f>
        <v>0</v>
      </c>
      <c r="X1115" s="12">
        <f ca="1">INDEX(Q$11:Q$6003,UsefulSeries!$I1108)</f>
        <v>0</v>
      </c>
      <c r="Y1115" s="12">
        <f ca="1">INDEX(R$11:R$6003,UsefulSeries!$I1108)</f>
        <v>0</v>
      </c>
      <c r="Z1115" s="12">
        <f ca="1">INDEX(S$11:S$6003,UsefulSeries!$I1108)</f>
        <v>0</v>
      </c>
      <c r="AA1115" s="12">
        <f ca="1">INDEX(T$11:T$6003,UsefulSeries!$I1108)</f>
        <v>0.3514218568541887</v>
      </c>
      <c r="AB1115" s="12">
        <f ca="1">INDEX(U$11:U$6003,UsefulSeries!$I1108)</f>
        <v>16.090086818395815</v>
      </c>
      <c r="AC1115" s="12">
        <f>INDEX( K$11:K$6003,UsefulSeries!$I1108)</f>
        <v>0</v>
      </c>
      <c r="AD1115" s="12">
        <f>INDEX(L$11:L$6003,UsefulSeries!$I1108)</f>
        <v>0.33486368426183394</v>
      </c>
      <c r="AE1115" s="12"/>
      <c r="AF1115" s="12"/>
      <c r="AG1115" s="12"/>
      <c r="AH1115" s="12"/>
      <c r="AI1115" s="12"/>
      <c r="AJ1115" s="12"/>
      <c r="AK1115" s="12"/>
      <c r="AL1115" s="12"/>
      <c r="AM1115" s="12"/>
      <c r="AN1115" s="12">
        <f t="shared" ca="1" si="162"/>
        <v>0</v>
      </c>
      <c r="AO1115" s="12">
        <f t="shared" ca="1" si="163"/>
        <v>0</v>
      </c>
      <c r="AP1115" s="12">
        <f t="shared" ca="1" si="164"/>
        <v>0</v>
      </c>
      <c r="AQ1115" s="12">
        <f t="shared" ca="1" si="165"/>
        <v>0</v>
      </c>
      <c r="AR1115" s="12">
        <f t="shared" ca="1" si="166"/>
        <v>0.3514218568541887</v>
      </c>
      <c r="AS1115" s="12">
        <f t="shared" ca="1" si="167"/>
        <v>16.090086818395815</v>
      </c>
      <c r="AT1115" s="12">
        <f t="shared" si="168"/>
        <v>0</v>
      </c>
      <c r="AU1115" s="12">
        <f t="shared" si="169"/>
        <v>0.33486368426183394</v>
      </c>
      <c r="AV1115" s="12"/>
      <c r="AW1115" s="12">
        <f ca="1">INDEX(I$11:I$6003,UsefulSeries!$I1108)</f>
        <v>2.1276498678896433E-2</v>
      </c>
      <c r="AX1115" s="12"/>
      <c r="AY1115" s="12"/>
      <c r="AZ1115" s="12">
        <f ca="1"/>
        <v>0.35142185685418875</v>
      </c>
      <c r="BA1115" s="12"/>
      <c r="BB1115" s="12">
        <f t="shared" ca="1" si="170"/>
        <v>0.35142185685418875</v>
      </c>
      <c r="BC1115" s="12"/>
      <c r="BD1115" s="38">
        <f ca="1"/>
        <v>1.9749147507213734E-2</v>
      </c>
    </row>
    <row r="1116" spans="1:56" x14ac:dyDescent="0.35">
      <c r="A1116" s="12">
        <f ca="1">INDEX('Flow probs &amp; rates'!$K$5:$K$5999,UsefulSeries!$E1114,0)*(1-INDEX('Flow probs &amp; rates'!$K$5:$K$5999,UsefulSeries!$E1114,0))/INDEX('Flow probs &amp; rates'!$E$4:$E$5999,UsefulSeries!$E1114,0)</f>
        <v>1.8110150477801696E-2</v>
      </c>
      <c r="B1116" s="12">
        <f ca="1">-INDEX('Flow probs &amp; rates'!$K$5:$K$5999,UsefulSeries!$E1114,0)*(INDEX('Flow probs &amp; rates'!$L$5:$L$5999,UsefulSeries!$E1114,0))/INDEX('Flow probs &amp; rates'!$E$4:$E$5999,UsefulSeries!$E1114,0)</f>
        <v>-2.584702163294729E-4</v>
      </c>
      <c r="C1116" s="12">
        <v>0</v>
      </c>
      <c r="D1116" s="12">
        <v>0</v>
      </c>
      <c r="E1116" s="12">
        <v>0</v>
      </c>
      <c r="F1116" s="12">
        <v>0</v>
      </c>
      <c r="G1116" s="12"/>
      <c r="H1116" s="12"/>
      <c r="I1116" s="12">
        <f ca="1">INDEX('Flow probs &amp; rates'!$K$5:$K$5999,UsefulSeries!$E1114)</f>
        <v>1.1505709277784446E-2</v>
      </c>
      <c r="J1116" s="12"/>
      <c r="K1116" s="12">
        <f>-INDEX('Flow probs &amp; rates'!$E$4:$E$5999,UsefulSeries!$E1114)</f>
        <v>-0.62800847214054201</v>
      </c>
      <c r="L1116" s="12">
        <f>INDEX('Flow probs &amp; rates'!$E$4:$E$5999,UsefulSeries!$E1114)</f>
        <v>0.62800847214054201</v>
      </c>
      <c r="M1116" s="12"/>
      <c r="N1116" s="12"/>
      <c r="O1116" s="12"/>
      <c r="P1116" s="12">
        <f t="array" aca="1" ref="P1116:U1121" ca="1">MINVERSE(A1116:F1121)</f>
        <v>55.226851352976375</v>
      </c>
      <c r="Q1116" s="12">
        <f ca="1"/>
        <v>0.64451688072277702</v>
      </c>
      <c r="R1116" s="12">
        <f ca="1"/>
        <v>0</v>
      </c>
      <c r="S1116" s="12">
        <f ca="1"/>
        <v>0</v>
      </c>
      <c r="T1116" s="12">
        <f ca="1"/>
        <v>0</v>
      </c>
      <c r="U1116" s="12">
        <f ca="1"/>
        <v>0</v>
      </c>
      <c r="V1116" s="12"/>
      <c r="W1116" s="12"/>
      <c r="X1116" s="12"/>
      <c r="Y1116" s="12"/>
      <c r="Z1116" s="12"/>
      <c r="AA1116" s="12"/>
      <c r="AB1116" s="12"/>
      <c r="AC1116" s="12"/>
      <c r="AD1116" s="12"/>
      <c r="AE1116" s="12">
        <f t="array" ref="AE1116:AJ1117">TRANSPOSE(AC1110:AD1115)</f>
        <v>-0.63244653442825383</v>
      </c>
      <c r="AF1116" s="12">
        <v>-0.63244653442825383</v>
      </c>
      <c r="AG1116" s="12">
        <v>3.2689781309912312E-2</v>
      </c>
      <c r="AH1116" s="12">
        <v>0</v>
      </c>
      <c r="AI1116" s="12">
        <v>0.33486368426183394</v>
      </c>
      <c r="AJ1116" s="12">
        <v>0</v>
      </c>
      <c r="AK1116" s="12"/>
      <c r="AL1116" s="12"/>
      <c r="AM1116" s="12"/>
      <c r="AN1116" s="12">
        <f t="shared" si="162"/>
        <v>-0.63244653442825383</v>
      </c>
      <c r="AO1116" s="12">
        <f t="shared" si="163"/>
        <v>-0.63244653442825383</v>
      </c>
      <c r="AP1116" s="12">
        <f t="shared" si="164"/>
        <v>3.2689781309912312E-2</v>
      </c>
      <c r="AQ1116" s="12">
        <f t="shared" si="165"/>
        <v>0</v>
      </c>
      <c r="AR1116" s="12">
        <f t="shared" si="166"/>
        <v>0.33486368426183394</v>
      </c>
      <c r="AS1116" s="12">
        <f t="shared" si="167"/>
        <v>0</v>
      </c>
      <c r="AT1116" s="12">
        <f t="shared" si="168"/>
        <v>0</v>
      </c>
      <c r="AU1116" s="12">
        <f t="shared" si="169"/>
        <v>0</v>
      </c>
      <c r="AV1116" s="12"/>
      <c r="AW1116" s="12"/>
      <c r="AX1116" s="12">
        <f>INDEX($N$6:$N$6003,UsefulSeries!$K1108)</f>
        <v>2.0868137429754796E-3</v>
      </c>
      <c r="AY1116" s="12"/>
      <c r="AZ1116" s="12"/>
      <c r="BA1116" s="12"/>
      <c r="BB1116" s="12">
        <f t="shared" si="170"/>
        <v>2.0868137429754796E-3</v>
      </c>
      <c r="BC1116" s="12"/>
      <c r="BD1116" s="38">
        <f ca="1"/>
        <v>-5.9055768381481952E-2</v>
      </c>
    </row>
    <row r="1117" spans="1:56" x14ac:dyDescent="0.35">
      <c r="A1117" s="12">
        <f ca="1">-INDEX('Flow probs &amp; rates'!$K$5:$K$5999,UsefulSeries!$E1114,0)*(INDEX('Flow probs &amp; rates'!$L$5:$L$5999,UsefulSeries!$E1114,0))/INDEX('Flow probs &amp; rates'!$E$4:$E$5999,UsefulSeries!$E1114,0)</f>
        <v>-2.584702163294729E-4</v>
      </c>
      <c r="B1117" s="12">
        <f ca="1">INDEX('Flow probs &amp; rates'!$L$5:$L$5999,UsefulSeries!$E1114,0)*(1-INDEX('Flow probs &amp; rates'!$L$5:$L$5999,UsefulSeries!$E1114,0))/INDEX('Flow probs &amp; rates'!$E$4:$E$5999,UsefulSeries!$E1114,0)</f>
        <v>2.2147590921733001E-2</v>
      </c>
      <c r="C1117" s="12">
        <v>0</v>
      </c>
      <c r="D1117" s="12">
        <v>0</v>
      </c>
      <c r="E1117" s="12">
        <v>0</v>
      </c>
      <c r="F1117" s="12">
        <v>0</v>
      </c>
      <c r="G1117" s="12"/>
      <c r="H1117" s="12"/>
      <c r="I1117" s="12">
        <f ca="1">INDEX('Flow probs &amp; rates'!$L$5:$L$5999,UsefulSeries!$E1114)</f>
        <v>1.4107907798811032E-2</v>
      </c>
      <c r="J1117" s="12"/>
      <c r="K1117" s="12">
        <f>-INDEX('Flow probs &amp; rates'!$E$4:$E$5999,UsefulSeries!$E1114)</f>
        <v>-0.62800847214054201</v>
      </c>
      <c r="L1117" s="12"/>
      <c r="M1117" s="12"/>
      <c r="N1117" s="12"/>
      <c r="O1117" s="12"/>
      <c r="P1117" s="12">
        <f ca="1"/>
        <v>0.64451688072277702</v>
      </c>
      <c r="Q1117" s="12">
        <f ca="1"/>
        <v>45.159159384515469</v>
      </c>
      <c r="R1117" s="12">
        <f ca="1"/>
        <v>0</v>
      </c>
      <c r="S1117" s="12">
        <f ca="1"/>
        <v>0</v>
      </c>
      <c r="T1117" s="12">
        <f ca="1"/>
        <v>0</v>
      </c>
      <c r="U1117" s="12">
        <f ca="1"/>
        <v>0</v>
      </c>
      <c r="V1117" s="12"/>
      <c r="W1117" s="12"/>
      <c r="X1117" s="12"/>
      <c r="Y1117" s="12"/>
      <c r="Z1117" s="12"/>
      <c r="AA1117" s="12"/>
      <c r="AB1117" s="12"/>
      <c r="AC1117" s="12"/>
      <c r="AD1117" s="12"/>
      <c r="AE1117" s="12">
        <v>0.63244653442825383</v>
      </c>
      <c r="AF1117" s="12">
        <v>0</v>
      </c>
      <c r="AG1117" s="12">
        <v>-3.2689781309912312E-2</v>
      </c>
      <c r="AH1117" s="12">
        <v>-3.2689781309912312E-2</v>
      </c>
      <c r="AI1117" s="12">
        <v>0</v>
      </c>
      <c r="AJ1117" s="12">
        <v>0.33486368426183394</v>
      </c>
      <c r="AK1117" s="12"/>
      <c r="AL1117" s="12"/>
      <c r="AM1117" s="12"/>
      <c r="AN1117" s="12">
        <f t="shared" si="162"/>
        <v>0.63244653442825383</v>
      </c>
      <c r="AO1117" s="12">
        <f t="shared" si="163"/>
        <v>0</v>
      </c>
      <c r="AP1117" s="12">
        <f t="shared" si="164"/>
        <v>-3.2689781309912312E-2</v>
      </c>
      <c r="AQ1117" s="12">
        <f t="shared" si="165"/>
        <v>-3.2689781309912312E-2</v>
      </c>
      <c r="AR1117" s="12">
        <f t="shared" si="166"/>
        <v>0</v>
      </c>
      <c r="AS1117" s="12">
        <f t="shared" si="167"/>
        <v>0.33486368426183394</v>
      </c>
      <c r="AT1117" s="12">
        <f t="shared" si="168"/>
        <v>0</v>
      </c>
      <c r="AU1117" s="12">
        <f t="shared" si="169"/>
        <v>0</v>
      </c>
      <c r="AV1117" s="12"/>
      <c r="AW1117" s="12"/>
      <c r="AX1117" s="12">
        <f>INDEX('Margin error adjustment'!N$7:N$6003,UsefulSeries!$K1108)</f>
        <v>4.2654779462066722E-4</v>
      </c>
      <c r="AY1117" s="12"/>
      <c r="AZ1117" s="12"/>
      <c r="BA1117" s="12"/>
      <c r="BB1117" s="12">
        <f t="shared" si="170"/>
        <v>4.2654779462066722E-4</v>
      </c>
      <c r="BC1117" s="12"/>
      <c r="BD1117" s="38">
        <f ca="1"/>
        <v>7.1787142466841675E-2</v>
      </c>
    </row>
    <row r="1118" spans="1:56" x14ac:dyDescent="0.35">
      <c r="A1118" s="12">
        <v>0</v>
      </c>
      <c r="B1118" s="12">
        <v>0</v>
      </c>
      <c r="C1118" s="12">
        <f ca="1">INDEX('Flow probs &amp; rates'!$M$5:$M$5999,UsefulSeries!$E1114,0)*(1-INDEX('Flow probs &amp; rates'!$M$5:$M$5999,UsefulSeries!$E1114,0))/INDEX('Flow probs &amp; rates'!$F$4:$F$5999,UsefulSeries!$E1114,0)</f>
        <v>5.5355201516298216</v>
      </c>
      <c r="D1118" s="12">
        <f ca="1">-INDEX('Flow probs &amp; rates'!$M$5:$M$5999,UsefulSeries!$E1114,0)*(INDEX('Flow probs &amp; rates'!$O$5:$O$5999,UsefulSeries!$E1114,0))/INDEX('Flow probs &amp; rates'!$F$4:$F$5999,UsefulSeries!$E1114,0)</f>
        <v>-1.2082173065092423</v>
      </c>
      <c r="E1118" s="12">
        <v>0</v>
      </c>
      <c r="F1118" s="12">
        <v>0</v>
      </c>
      <c r="G1118" s="12"/>
      <c r="H1118" s="12"/>
      <c r="I1118" s="12">
        <f ca="1">INDEX('Flow probs &amp; rates'!$M$5:$M$5999,UsefulSeries!$E1114)</f>
        <v>0.23784695958032226</v>
      </c>
      <c r="J1118" s="12"/>
      <c r="K1118" s="12">
        <f>INDEX('Flow probs &amp; rates'!$F$4:$F$5999,UsefulSeries!$E1114)</f>
        <v>3.2747741573182755E-2</v>
      </c>
      <c r="L1118" s="12">
        <f>-INDEX('Flow probs &amp; rates'!$F$4:$F$5999,UsefulSeries!$E1114)</f>
        <v>-3.2747741573182755E-2</v>
      </c>
      <c r="M1118" s="12"/>
      <c r="N1118" s="12"/>
      <c r="O1118" s="12"/>
      <c r="P1118" s="12">
        <f ca="1"/>
        <v>0</v>
      </c>
      <c r="Q1118" s="12">
        <f ca="1"/>
        <v>0</v>
      </c>
      <c r="R1118" s="12">
        <f ca="1"/>
        <v>0.19264833837541426</v>
      </c>
      <c r="S1118" s="12">
        <f ca="1"/>
        <v>5.4964250964897453E-2</v>
      </c>
      <c r="T1118" s="12">
        <f ca="1"/>
        <v>0</v>
      </c>
      <c r="U1118" s="12">
        <f ca="1"/>
        <v>0</v>
      </c>
      <c r="V1118" s="12"/>
      <c r="W1118" s="12">
        <f ca="1">INDEX(P$6:P$6003,UsefulSeries!$I1116)</f>
        <v>45.496961810456824</v>
      </c>
      <c r="X1118" s="12">
        <f ca="1">INDEX(Q$6:Q$6003,UsefulSeries!$I1116)</f>
        <v>0.65308686363304769</v>
      </c>
      <c r="Y1118" s="12">
        <f ca="1">INDEX(R$6:R$6003,UsefulSeries!$I1116)</f>
        <v>0</v>
      </c>
      <c r="Z1118" s="12">
        <f ca="1">INDEX(S$6:S$6003,UsefulSeries!$I1116)</f>
        <v>0</v>
      </c>
      <c r="AA1118" s="12">
        <f ca="1">INDEX(T$6:T$6003,UsefulSeries!$I1116)</f>
        <v>0</v>
      </c>
      <c r="AB1118" s="12">
        <f ca="1">INDEX(U$6:U$6003,UsefulSeries!$I1116)</f>
        <v>0</v>
      </c>
      <c r="AC1118" s="12">
        <f>INDEX( K$6:K$6003,UsefulSeries!$I1116)</f>
        <v>-0.63453334817122931</v>
      </c>
      <c r="AD1118" s="12">
        <f>INDEX(L$6:L$6003,UsefulSeries!$I1116)</f>
        <v>0.63453334817122931</v>
      </c>
      <c r="AE1118" s="12"/>
      <c r="AF1118" s="12"/>
      <c r="AG1118" s="12"/>
      <c r="AH1118" s="12"/>
      <c r="AI1118" s="12"/>
      <c r="AJ1118" s="12"/>
      <c r="AK1118" s="12"/>
      <c r="AL1118" s="12"/>
      <c r="AM1118" s="12"/>
      <c r="AN1118" s="12">
        <f t="shared" ca="1" si="162"/>
        <v>45.496961810456824</v>
      </c>
      <c r="AO1118" s="12">
        <f t="shared" ca="1" si="163"/>
        <v>0.65308686363304769</v>
      </c>
      <c r="AP1118" s="12">
        <f t="shared" ca="1" si="164"/>
        <v>0</v>
      </c>
      <c r="AQ1118" s="12">
        <f t="shared" ca="1" si="165"/>
        <v>0</v>
      </c>
      <c r="AR1118" s="12">
        <f t="shared" ca="1" si="166"/>
        <v>0</v>
      </c>
      <c r="AS1118" s="12">
        <f t="shared" ca="1" si="167"/>
        <v>0</v>
      </c>
      <c r="AT1118" s="12">
        <f t="shared" si="168"/>
        <v>-0.63453334817122931</v>
      </c>
      <c r="AU1118" s="12">
        <f t="shared" si="169"/>
        <v>0.63453334817122931</v>
      </c>
      <c r="AV1118" s="12"/>
      <c r="AW1118" s="12">
        <f ca="1">INDEX(I$6:I$6003,UsefulSeries!$I1116)</f>
        <v>1.4149833147194884E-2</v>
      </c>
      <c r="AX1118" s="12"/>
      <c r="AY1118" s="12"/>
      <c r="AZ1118" s="12">
        <f t="array" aca="1" ref="AZ1118:AZ1123" ca="1">MMULT(W1118:AB1123,AW1118:AW1123)</f>
        <v>0.65308686363304758</v>
      </c>
      <c r="BA1118" s="12"/>
      <c r="BB1118" s="12">
        <f t="shared" ca="1" si="170"/>
        <v>0.65308686363304758</v>
      </c>
      <c r="BC1118" s="12"/>
      <c r="BD1118" s="38">
        <f t="array" aca="1" ref="BD1118:BD1125" ca="1">MMULT(MINVERSE(AN1118:AU1125),BB1118:BB1125)</f>
        <v>1.3776849541194972E-2</v>
      </c>
    </row>
    <row r="1119" spans="1:56" x14ac:dyDescent="0.35">
      <c r="A1119" s="12">
        <v>0</v>
      </c>
      <c r="B1119" s="12">
        <v>0</v>
      </c>
      <c r="C1119" s="12">
        <f ca="1">-INDEX('Flow probs &amp; rates'!$M$5:$M$5999,UsefulSeries!$E1114,0)*(INDEX('Flow probs &amp; rates'!$O$5:$O$5999,UsefulSeries!$E1114,0))/INDEX('Flow probs &amp; rates'!$F$4:$F$5999,UsefulSeries!$E1114,0)</f>
        <v>-1.2082173065092423</v>
      </c>
      <c r="D1119" s="12">
        <f ca="1">INDEX('Flow probs &amp; rates'!$O$5:$O$5999,UsefulSeries!$E1114,0)*(1-INDEX('Flow probs &amp; rates'!$O$5:$O$5999,UsefulSeries!$E1114,0))/INDEX('Flow probs &amp; rates'!$F$4:$F$5999,UsefulSeries!$E1114,0)</f>
        <v>4.2347717363432356</v>
      </c>
      <c r="E1119" s="12">
        <v>0</v>
      </c>
      <c r="F1119" s="12">
        <v>0</v>
      </c>
      <c r="G1119" s="12"/>
      <c r="H1119" s="12"/>
      <c r="I1119" s="12">
        <f ca="1">INDEX('Flow probs &amp; rates'!$O$5:$O$5999,UsefulSeries!$E1114)</f>
        <v>0.16635229724031775</v>
      </c>
      <c r="J1119" s="12"/>
      <c r="K1119" s="12"/>
      <c r="L1119" s="12">
        <f>-INDEX('Flow probs &amp; rates'!$F$4:$F$5999,UsefulSeries!$E1114)</f>
        <v>-3.2747741573182755E-2</v>
      </c>
      <c r="M1119" s="12"/>
      <c r="N1119" s="12"/>
      <c r="O1119" s="12"/>
      <c r="P1119" s="12">
        <f ca="1"/>
        <v>0</v>
      </c>
      <c r="Q1119" s="12">
        <f ca="1"/>
        <v>0</v>
      </c>
      <c r="R1119" s="12">
        <f ca="1"/>
        <v>5.4964250964897453E-2</v>
      </c>
      <c r="S1119" s="12">
        <f ca="1"/>
        <v>0.25182201678146654</v>
      </c>
      <c r="T1119" s="12">
        <f ca="1"/>
        <v>0</v>
      </c>
      <c r="U1119" s="12">
        <f ca="1"/>
        <v>0</v>
      </c>
      <c r="V1119" s="12"/>
      <c r="W1119" s="12">
        <f ca="1">INDEX(P$7:P$6003,UsefulSeries!$I1116)</f>
        <v>0.65308686363304769</v>
      </c>
      <c r="X1119" s="12">
        <f ca="1">INDEX(Q$7:Q$6003,UsefulSeries!$I1116)</f>
        <v>45.153256303312951</v>
      </c>
      <c r="Y1119" s="12">
        <f ca="1">INDEX(R$7:R$6003,UsefulSeries!$I1116)</f>
        <v>0</v>
      </c>
      <c r="Z1119" s="12">
        <f ca="1">INDEX(S$7:S$6003,UsefulSeries!$I1116)</f>
        <v>0</v>
      </c>
      <c r="AA1119" s="12">
        <f ca="1">INDEX(T$7:T$6003,UsefulSeries!$I1116)</f>
        <v>0</v>
      </c>
      <c r="AB1119" s="12">
        <f ca="1">INDEX(U$7:U$6003,UsefulSeries!$I1116)</f>
        <v>0</v>
      </c>
      <c r="AC1119" s="12">
        <f>INDEX( K$7:K$6003,UsefulSeries!$I1116,1)</f>
        <v>-0.63453334817122931</v>
      </c>
      <c r="AD1119" s="12">
        <f>INDEX(L$7:L$6003,UsefulSeries!$I1116,1)</f>
        <v>0</v>
      </c>
      <c r="AE1119" s="12"/>
      <c r="AF1119" s="12"/>
      <c r="AG1119" s="12"/>
      <c r="AH1119" s="12"/>
      <c r="AI1119" s="12"/>
      <c r="AJ1119" s="12"/>
      <c r="AK1119" s="12"/>
      <c r="AL1119" s="12"/>
      <c r="AM1119" s="12"/>
      <c r="AN1119" s="12">
        <f t="shared" ref="AN1119:AN1182" ca="1" si="171">W1119+AE1119</f>
        <v>0.65308686363304769</v>
      </c>
      <c r="AO1119" s="12">
        <f t="shared" ref="AO1119:AO1182" ca="1" si="172">X1119+AF1119</f>
        <v>45.153256303312951</v>
      </c>
      <c r="AP1119" s="12">
        <f t="shared" ref="AP1119:AP1182" ca="1" si="173">Y1119+AG1119</f>
        <v>0</v>
      </c>
      <c r="AQ1119" s="12">
        <f t="shared" ref="AQ1119:AQ1182" ca="1" si="174">Z1119+AH1119</f>
        <v>0</v>
      </c>
      <c r="AR1119" s="12">
        <f t="shared" ref="AR1119:AR1182" ca="1" si="175">AA1119+AI1119</f>
        <v>0</v>
      </c>
      <c r="AS1119" s="12">
        <f t="shared" ref="AS1119:AS1182" ca="1" si="176">AB1119+AJ1119</f>
        <v>0</v>
      </c>
      <c r="AT1119" s="12">
        <f t="shared" ref="AT1119:AT1182" si="177">AC1119+AK1119</f>
        <v>-0.63453334817122931</v>
      </c>
      <c r="AU1119" s="12">
        <f t="shared" ref="AU1119:AU1182" si="178">AD1119+AL1119</f>
        <v>0</v>
      </c>
      <c r="AV1119" s="12"/>
      <c r="AW1119" s="12">
        <f ca="1">INDEX(I$7:I$6003,UsefulSeries!$I1116)</f>
        <v>1.4259122069891016E-2</v>
      </c>
      <c r="AX1119" s="12"/>
      <c r="AY1119" s="12"/>
      <c r="AZ1119" s="12">
        <f ca="1"/>
        <v>0.6530868636330478</v>
      </c>
      <c r="BA1119" s="12"/>
      <c r="BB1119" s="12">
        <f t="shared" ca="1" si="170"/>
        <v>0.6530868636330478</v>
      </c>
      <c r="BC1119" s="12"/>
      <c r="BD1119" s="38">
        <f ca="1"/>
        <v>1.4910937909048037E-2</v>
      </c>
    </row>
    <row r="1120" spans="1:56" x14ac:dyDescent="0.35">
      <c r="A1120" s="12">
        <v>0</v>
      </c>
      <c r="B1120" s="12">
        <v>0</v>
      </c>
      <c r="C1120" s="12">
        <v>0</v>
      </c>
      <c r="D1120" s="12">
        <v>0</v>
      </c>
      <c r="E1120" s="12">
        <f ca="1">INDEX('Flow probs &amp; rates'!$P$5:$P$5999,UsefulSeries!$E1114,0)*(1-INDEX('Flow probs &amp; rates'!$P$5:$P$5999,UsefulSeries!$E1114,0))/INDEX('Flow probs &amp; rates'!$G$4:$G$5999,UsefulSeries!$E1114,0)</f>
        <v>7.3104132777056741E-2</v>
      </c>
      <c r="F1120" s="12">
        <f ca="1">-INDEX('Flow probs &amp; rates'!$P$5:$P$5999,UsefulSeries!$E1114,0)*(INDEX('Flow probs &amp; rates'!$Q$5:$Q$5999,UsefulSeries!$E1114,0))/INDEX('Flow probs &amp; rates'!$G$4:$G$5999,UsefulSeries!$E1114,0)</f>
        <v>-1.5064493454162431E-3</v>
      </c>
      <c r="G1120" s="12"/>
      <c r="H1120" s="12"/>
      <c r="I1120" s="12">
        <f ca="1">INDEX('Flow probs &amp; rates'!$P$5:$P$5999,UsefulSeries!$E1114)</f>
        <v>2.5447708673178276E-2</v>
      </c>
      <c r="J1120" s="12"/>
      <c r="K1120" s="12">
        <f>INDEX('Flow probs &amp; rates'!$G$4:$G$5999,UsefulSeries!$E1114)</f>
        <v>0.33924378628627522</v>
      </c>
      <c r="L1120" s="12"/>
      <c r="M1120" s="12"/>
      <c r="N1120" s="12"/>
      <c r="O1120" s="12"/>
      <c r="P1120" s="12">
        <f ca="1"/>
        <v>0</v>
      </c>
      <c r="Q1120" s="12">
        <f ca="1"/>
        <v>0</v>
      </c>
      <c r="R1120" s="12">
        <f ca="1"/>
        <v>0</v>
      </c>
      <c r="S1120" s="12">
        <f ca="1"/>
        <v>0</v>
      </c>
      <c r="T1120" s="12">
        <f ca="1"/>
        <v>13.686441434943957</v>
      </c>
      <c r="U1120" s="12">
        <f ca="1"/>
        <v>0.35542642517861689</v>
      </c>
      <c r="V1120" s="12"/>
      <c r="W1120" s="12">
        <f ca="1">INDEX(P$8:P$6003,UsefulSeries!$I1116)</f>
        <v>0</v>
      </c>
      <c r="X1120" s="12">
        <f ca="1">INDEX(Q$8:Q$6003,UsefulSeries!$I1116)</f>
        <v>0</v>
      </c>
      <c r="Y1120" s="12">
        <f ca="1">INDEX(R$8:R$6003,UsefulSeries!$I1116)</f>
        <v>0.18966357598826428</v>
      </c>
      <c r="Z1120" s="12">
        <f ca="1">INDEX(S$8:S$6003,UsefulSeries!$I1116)</f>
        <v>5.3563128391582497E-2</v>
      </c>
      <c r="AA1120" s="12">
        <f ca="1">INDEX(T$8:T$6003,UsefulSeries!$I1116)</f>
        <v>0</v>
      </c>
      <c r="AB1120" s="12">
        <f ca="1">INDEX(U$8:U$6003,UsefulSeries!$I1116)</f>
        <v>0</v>
      </c>
      <c r="AC1120" s="12">
        <f>INDEX( K$8:K$6003,UsefulSeries!$I1116)</f>
        <v>3.3116329104532979E-2</v>
      </c>
      <c r="AD1120" s="12">
        <f>INDEX(L$8:L$6003,UsefulSeries!$I1116)</f>
        <v>-3.3116329104532979E-2</v>
      </c>
      <c r="AE1120" s="12"/>
      <c r="AF1120" s="12"/>
      <c r="AG1120" s="12"/>
      <c r="AH1120" s="12"/>
      <c r="AI1120" s="12"/>
      <c r="AJ1120" s="12"/>
      <c r="AK1120" s="12"/>
      <c r="AL1120" s="12"/>
      <c r="AM1120" s="12"/>
      <c r="AN1120" s="12">
        <f t="shared" ca="1" si="171"/>
        <v>0</v>
      </c>
      <c r="AO1120" s="12">
        <f t="shared" ca="1" si="172"/>
        <v>0</v>
      </c>
      <c r="AP1120" s="12">
        <f t="shared" ca="1" si="173"/>
        <v>0.18966357598826428</v>
      </c>
      <c r="AQ1120" s="12">
        <f t="shared" ca="1" si="174"/>
        <v>5.3563128391582497E-2</v>
      </c>
      <c r="AR1120" s="12">
        <f t="shared" ca="1" si="175"/>
        <v>0</v>
      </c>
      <c r="AS1120" s="12">
        <f t="shared" ca="1" si="176"/>
        <v>0</v>
      </c>
      <c r="AT1120" s="12">
        <f t="shared" si="177"/>
        <v>3.3116329104532979E-2</v>
      </c>
      <c r="AU1120" s="12">
        <f t="shared" si="178"/>
        <v>-3.3116329104532979E-2</v>
      </c>
      <c r="AV1120" s="12"/>
      <c r="AW1120" s="12">
        <f ca="1">INDEX(I$8:I$6003,UsefulSeries!$I1116)</f>
        <v>0.24332270532033412</v>
      </c>
      <c r="AX1120" s="12"/>
      <c r="AY1120" s="12"/>
      <c r="AZ1120" s="12">
        <f ca="1"/>
        <v>5.356312839158249E-2</v>
      </c>
      <c r="BA1120" s="12"/>
      <c r="BB1120" s="12">
        <f t="shared" ca="1" si="170"/>
        <v>5.356312839158249E-2</v>
      </c>
      <c r="BC1120" s="12"/>
      <c r="BD1120" s="38">
        <f ca="1"/>
        <v>0.24569585144331174</v>
      </c>
    </row>
    <row r="1121" spans="1:56" x14ac:dyDescent="0.35">
      <c r="A1121" s="12">
        <v>0</v>
      </c>
      <c r="B1121" s="12">
        <v>0</v>
      </c>
      <c r="C1121" s="12">
        <v>0</v>
      </c>
      <c r="D1121" s="12">
        <v>0</v>
      </c>
      <c r="E1121" s="12">
        <f ca="1">-INDEX('Flow probs &amp; rates'!$P$5:$P$5999,UsefulSeries!$E1114,0)*(INDEX('Flow probs &amp; rates'!$Q$5:$Q$5999,UsefulSeries!$E1114,0))/INDEX('Flow probs &amp; rates'!$G$4:$G$5999,UsefulSeries!$E1114,0)</f>
        <v>-1.5064493454162431E-3</v>
      </c>
      <c r="F1121" s="12">
        <f ca="1">INDEX('Flow probs &amp; rates'!$Q$5:$Q$5999,UsefulSeries!$E1114,0)*(1-INDEX('Flow probs &amp; rates'!$Q$5:$Q$5999,UsefulSeries!$E1114,0))/INDEX('Flow probs &amp; rates'!$G$4:$G$5999,UsefulSeries!$E1114,0)</f>
        <v>5.8008997868933578E-2</v>
      </c>
      <c r="G1121" s="12"/>
      <c r="H1121" s="12"/>
      <c r="I1121" s="12">
        <f ca="1">INDEX('Flow probs &amp; rates'!$Q$5:$Q$5999,UsefulSeries!$E1114)</f>
        <v>2.0082498835195108E-2</v>
      </c>
      <c r="J1121" s="12"/>
      <c r="K1121" s="12"/>
      <c r="L1121" s="12">
        <f>INDEX('Flow probs &amp; rates'!$G$4:$G$5999,UsefulSeries!$E1114)</f>
        <v>0.33924378628627522</v>
      </c>
      <c r="M1121" s="12"/>
      <c r="N1121" s="12"/>
      <c r="O1121" s="12"/>
      <c r="P1121" s="12">
        <f ca="1"/>
        <v>0</v>
      </c>
      <c r="Q1121" s="12">
        <f ca="1"/>
        <v>0</v>
      </c>
      <c r="R1121" s="12">
        <f ca="1"/>
        <v>0</v>
      </c>
      <c r="S1121" s="12">
        <f ca="1"/>
        <v>0</v>
      </c>
      <c r="T1121" s="12">
        <f ca="1"/>
        <v>0.35542642517861694</v>
      </c>
      <c r="U1121" s="12">
        <f ca="1"/>
        <v>17.247935124929739</v>
      </c>
      <c r="V1121" s="12"/>
      <c r="W1121" s="12">
        <f ca="1">INDEX(P$9:P$6003,UsefulSeries!$I1116)</f>
        <v>0</v>
      </c>
      <c r="X1121" s="12">
        <f ca="1">INDEX(Q$9:Q$6003,UsefulSeries!$I1116)</f>
        <v>0</v>
      </c>
      <c r="Y1121" s="12">
        <f ca="1">INDEX(R$9:R$6003,UsefulSeries!$I1116)</f>
        <v>5.356312839158249E-2</v>
      </c>
      <c r="Z1121" s="12">
        <f ca="1">INDEX(S$9:S$6003,UsefulSeries!$I1116)</f>
        <v>0.29282563064577555</v>
      </c>
      <c r="AA1121" s="12">
        <f ca="1">INDEX(T$9:T$6003,UsefulSeries!$I1116)</f>
        <v>0</v>
      </c>
      <c r="AB1121" s="12">
        <f ca="1">INDEX(U$9:U$6003,UsefulSeries!$I1116)</f>
        <v>0</v>
      </c>
      <c r="AC1121" s="12">
        <f>INDEX( K$9:K$6003,UsefulSeries!$I1116)</f>
        <v>0</v>
      </c>
      <c r="AD1121" s="12">
        <f>INDEX(L$9:L$6003,UsefulSeries!$I1116)</f>
        <v>-3.3116329104532979E-2</v>
      </c>
      <c r="AE1121" s="12"/>
      <c r="AF1121" s="12"/>
      <c r="AG1121" s="12"/>
      <c r="AH1121" s="12"/>
      <c r="AI1121" s="12"/>
      <c r="AJ1121" s="12"/>
      <c r="AK1121" s="12"/>
      <c r="AL1121" s="12"/>
      <c r="AM1121" s="12"/>
      <c r="AN1121" s="12">
        <f t="shared" ca="1" si="171"/>
        <v>0</v>
      </c>
      <c r="AO1121" s="12">
        <f t="shared" ca="1" si="172"/>
        <v>0</v>
      </c>
      <c r="AP1121" s="12">
        <f t="shared" ca="1" si="173"/>
        <v>5.356312839158249E-2</v>
      </c>
      <c r="AQ1121" s="12">
        <f t="shared" ca="1" si="174"/>
        <v>0.29282563064577555</v>
      </c>
      <c r="AR1121" s="12">
        <f t="shared" ca="1" si="175"/>
        <v>0</v>
      </c>
      <c r="AS1121" s="12">
        <f t="shared" ca="1" si="176"/>
        <v>0</v>
      </c>
      <c r="AT1121" s="12">
        <f t="shared" si="177"/>
        <v>0</v>
      </c>
      <c r="AU1121" s="12">
        <f t="shared" si="178"/>
        <v>-3.3116329104532979E-2</v>
      </c>
      <c r="AV1121" s="12"/>
      <c r="AW1121" s="12">
        <f ca="1">INDEX(I$9:I$6003,UsefulSeries!$I1116)</f>
        <v>0.13841002577725328</v>
      </c>
      <c r="AX1121" s="12"/>
      <c r="AY1121" s="12"/>
      <c r="AZ1121" s="12">
        <f ca="1"/>
        <v>5.356312839158249E-2</v>
      </c>
      <c r="BA1121" s="12"/>
      <c r="BB1121" s="12">
        <f t="shared" ca="1" si="170"/>
        <v>5.356312839158249E-2</v>
      </c>
      <c r="BC1121" s="12"/>
      <c r="BD1121" s="38">
        <f ca="1"/>
        <v>0.14612669840880696</v>
      </c>
    </row>
    <row r="1122" spans="1:56" x14ac:dyDescent="0.35">
      <c r="A1122" s="12">
        <f ca="1">INDEX('Flow probs &amp; rates'!$K$5:$K$5999,UsefulSeries!$E1120,0)*(1-INDEX('Flow probs &amp; rates'!$K$5:$K$5999,UsefulSeries!$E1120,0))/INDEX('Flow probs &amp; rates'!$E$4:$E$5999,UsefulSeries!$E1120,0)</f>
        <v>1.7694265624734948E-2</v>
      </c>
      <c r="B1122" s="12">
        <f ca="1">-INDEX('Flow probs &amp; rates'!$K$5:$K$5999,UsefulSeries!$E1120,0)*(INDEX('Flow probs &amp; rates'!$L$5:$L$5999,UsefulSeries!$E1120,0))/INDEX('Flow probs &amp; rates'!$E$4:$E$5999,UsefulSeries!$E1120,0)</f>
        <v>-2.5921930117841135E-4</v>
      </c>
      <c r="C1122" s="12">
        <v>0</v>
      </c>
      <c r="D1122" s="12">
        <v>0</v>
      </c>
      <c r="E1122" s="12">
        <v>0</v>
      </c>
      <c r="F1122" s="12">
        <v>0</v>
      </c>
      <c r="G1122" s="12"/>
      <c r="H1122" s="12"/>
      <c r="I1122" s="12">
        <f ca="1">INDEX('Flow probs &amp; rates'!$K$5:$K$5999,UsefulSeries!$E1120)</f>
        <v>1.1257614093763002E-2</v>
      </c>
      <c r="J1122" s="12"/>
      <c r="K1122" s="12">
        <f>-INDEX('Flow probs &amp; rates'!$E$4:$E$5999,UsefulSeries!$E1120)</f>
        <v>-0.62906709183335463</v>
      </c>
      <c r="L1122" s="12">
        <f>INDEX('Flow probs &amp; rates'!$E$4:$E$5999,UsefulSeries!$E1120)</f>
        <v>0.62906709183335463</v>
      </c>
      <c r="M1122" s="12"/>
      <c r="N1122" s="12"/>
      <c r="O1122" s="12"/>
      <c r="P1122" s="12">
        <f t="array" aca="1" ref="P1122:U1127" ca="1">MINVERSE(A1122:F1127)</f>
        <v>56.524944081358562</v>
      </c>
      <c r="Q1122" s="12">
        <f ca="1"/>
        <v>0.64568879742824703</v>
      </c>
      <c r="R1122" s="12">
        <f ca="1"/>
        <v>0</v>
      </c>
      <c r="S1122" s="12">
        <f ca="1"/>
        <v>0</v>
      </c>
      <c r="T1122" s="12">
        <f ca="1"/>
        <v>0</v>
      </c>
      <c r="U1122" s="12">
        <f ca="1"/>
        <v>0</v>
      </c>
      <c r="V1122" s="12"/>
      <c r="W1122" s="12">
        <f ca="1">INDEX(P$10:P$6003,UsefulSeries!$I1116)</f>
        <v>0</v>
      </c>
      <c r="X1122" s="12">
        <f ca="1">INDEX(Q$10:Q$6003,UsefulSeries!$I1116)</f>
        <v>0</v>
      </c>
      <c r="Y1122" s="12">
        <f ca="1">INDEX(R$10:R$6003,UsefulSeries!$I1116)</f>
        <v>0</v>
      </c>
      <c r="Z1122" s="12">
        <f ca="1">INDEX(S$10:S$6003,UsefulSeries!$I1116)</f>
        <v>0</v>
      </c>
      <c r="AA1122" s="12">
        <f ca="1">INDEX(T$10:T$6003,UsefulSeries!$I1116)</f>
        <v>14.899188552341618</v>
      </c>
      <c r="AB1122" s="12">
        <f ca="1">INDEX(U$10:U$6003,UsefulSeries!$I1116)</f>
        <v>0.34789356124475962</v>
      </c>
      <c r="AC1122" s="12">
        <f>INDEX( K$10:K$6003,UsefulSeries!$I1116)</f>
        <v>0.3323503227242377</v>
      </c>
      <c r="AD1122" s="12">
        <f>INDEX(L$10:L$6003,UsefulSeries!$I1116)</f>
        <v>0</v>
      </c>
      <c r="AE1122" s="12"/>
      <c r="AF1122" s="12"/>
      <c r="AG1122" s="12"/>
      <c r="AH1122" s="12"/>
      <c r="AI1122" s="12"/>
      <c r="AJ1122" s="12"/>
      <c r="AK1122" s="12"/>
      <c r="AL1122" s="12"/>
      <c r="AM1122" s="12"/>
      <c r="AN1122" s="12">
        <f t="shared" ca="1" si="171"/>
        <v>0</v>
      </c>
      <c r="AO1122" s="12">
        <f t="shared" ca="1" si="172"/>
        <v>0</v>
      </c>
      <c r="AP1122" s="12">
        <f t="shared" ca="1" si="173"/>
        <v>0</v>
      </c>
      <c r="AQ1122" s="12">
        <f t="shared" ca="1" si="174"/>
        <v>0</v>
      </c>
      <c r="AR1122" s="12">
        <f t="shared" ca="1" si="175"/>
        <v>14.899188552341618</v>
      </c>
      <c r="AS1122" s="12">
        <f t="shared" ca="1" si="176"/>
        <v>0.34789356124475962</v>
      </c>
      <c r="AT1122" s="12">
        <f t="shared" si="177"/>
        <v>0.3323503227242377</v>
      </c>
      <c r="AU1122" s="12">
        <f t="shared" si="178"/>
        <v>0</v>
      </c>
      <c r="AV1122" s="12"/>
      <c r="AW1122" s="12">
        <f ca="1">INDEX(I$10:I$6003,UsefulSeries!$I1116)</f>
        <v>2.2839913762148639E-2</v>
      </c>
      <c r="AX1122" s="12"/>
      <c r="AY1122" s="12"/>
      <c r="AZ1122" s="12">
        <f ca="1"/>
        <v>0.34789356124475962</v>
      </c>
      <c r="BA1122" s="12"/>
      <c r="BB1122" s="12">
        <f t="shared" ca="1" si="170"/>
        <v>0.34789356124475962</v>
      </c>
      <c r="BC1122" s="12"/>
      <c r="BD1122" s="38">
        <f ca="1"/>
        <v>2.1849240549466291E-2</v>
      </c>
    </row>
    <row r="1123" spans="1:56" x14ac:dyDescent="0.35">
      <c r="A1123" s="12">
        <f ca="1">-INDEX('Flow probs &amp; rates'!$K$5:$K$5999,UsefulSeries!$E1120,0)*(INDEX('Flow probs &amp; rates'!$L$5:$L$5999,UsefulSeries!$E1120,0))/INDEX('Flow probs &amp; rates'!$E$4:$E$5999,UsefulSeries!$E1120,0)</f>
        <v>-2.5921930117841135E-4</v>
      </c>
      <c r="B1123" s="12">
        <f ca="1">INDEX('Flow probs &amp; rates'!$L$5:$L$5999,UsefulSeries!$E1120,0)*(1-INDEX('Flow probs &amp; rates'!$L$5:$L$5999,UsefulSeries!$E1120,0))/INDEX('Flow probs &amp; rates'!$E$4:$E$5999,UsefulSeries!$E1120,0)</f>
        <v>2.269259829546107E-2</v>
      </c>
      <c r="C1123" s="12">
        <v>0</v>
      </c>
      <c r="D1123" s="12">
        <v>0</v>
      </c>
      <c r="E1123" s="12">
        <v>0</v>
      </c>
      <c r="F1123" s="12">
        <v>0</v>
      </c>
      <c r="G1123" s="12"/>
      <c r="H1123" s="12"/>
      <c r="I1123" s="12">
        <f ca="1">INDEX('Flow probs &amp; rates'!$L$5:$L$5999,UsefulSeries!$E1120)</f>
        <v>1.4484981505070469E-2</v>
      </c>
      <c r="J1123" s="12"/>
      <c r="K1123" s="12">
        <f>-INDEX('Flow probs &amp; rates'!$E$4:$E$5999,UsefulSeries!$E1120)</f>
        <v>-0.62906709183335463</v>
      </c>
      <c r="L1123" s="12"/>
      <c r="M1123" s="12"/>
      <c r="N1123" s="12"/>
      <c r="O1123" s="12"/>
      <c r="P1123" s="12">
        <f ca="1"/>
        <v>0.64568879742824703</v>
      </c>
      <c r="Q1123" s="12">
        <f ca="1"/>
        <v>44.074608027539078</v>
      </c>
      <c r="R1123" s="12">
        <f ca="1"/>
        <v>0</v>
      </c>
      <c r="S1123" s="12">
        <f ca="1"/>
        <v>0</v>
      </c>
      <c r="T1123" s="12">
        <f ca="1"/>
        <v>0</v>
      </c>
      <c r="U1123" s="12">
        <f ca="1"/>
        <v>0</v>
      </c>
      <c r="V1123" s="12"/>
      <c r="W1123" s="12">
        <f ca="1">INDEX(P$11:P$6003,UsefulSeries!$I1116)</f>
        <v>0</v>
      </c>
      <c r="X1123" s="12">
        <f ca="1">INDEX(Q$11:Q$6003,UsefulSeries!$I1116)</f>
        <v>0</v>
      </c>
      <c r="Y1123" s="12">
        <f ca="1">INDEX(R$11:R$6003,UsefulSeries!$I1116)</f>
        <v>0</v>
      </c>
      <c r="Z1123" s="12">
        <f ca="1">INDEX(S$11:S$6003,UsefulSeries!$I1116)</f>
        <v>0</v>
      </c>
      <c r="AA1123" s="12">
        <f ca="1">INDEX(T$11:T$6003,UsefulSeries!$I1116)</f>
        <v>0.34789356124475962</v>
      </c>
      <c r="AB1123" s="12">
        <f ca="1">INDEX(U$11:U$6003,UsefulSeries!$I1116)</f>
        <v>15.566632612767716</v>
      </c>
      <c r="AC1123" s="12">
        <f>INDEX( K$11:K$6003,UsefulSeries!$I1116)</f>
        <v>0</v>
      </c>
      <c r="AD1123" s="12">
        <f>INDEX(L$11:L$6003,UsefulSeries!$I1116)</f>
        <v>0.3323503227242377</v>
      </c>
      <c r="AE1123" s="12"/>
      <c r="AF1123" s="12"/>
      <c r="AG1123" s="12"/>
      <c r="AH1123" s="12"/>
      <c r="AI1123" s="12"/>
      <c r="AJ1123" s="12"/>
      <c r="AK1123" s="12"/>
      <c r="AL1123" s="12"/>
      <c r="AM1123" s="12"/>
      <c r="AN1123" s="12">
        <f t="shared" ca="1" si="171"/>
        <v>0</v>
      </c>
      <c r="AO1123" s="12">
        <f t="shared" ca="1" si="172"/>
        <v>0</v>
      </c>
      <c r="AP1123" s="12">
        <f t="shared" ca="1" si="173"/>
        <v>0</v>
      </c>
      <c r="AQ1123" s="12">
        <f t="shared" ca="1" si="174"/>
        <v>0</v>
      </c>
      <c r="AR1123" s="12">
        <f t="shared" ca="1" si="175"/>
        <v>0.34789356124475962</v>
      </c>
      <c r="AS1123" s="12">
        <f t="shared" ca="1" si="176"/>
        <v>15.566632612767716</v>
      </c>
      <c r="AT1123" s="12">
        <f t="shared" si="177"/>
        <v>0</v>
      </c>
      <c r="AU1123" s="12">
        <f t="shared" si="178"/>
        <v>0.3323503227242377</v>
      </c>
      <c r="AV1123" s="12"/>
      <c r="AW1123" s="12">
        <f ca="1">INDEX(I$11:I$6003,UsefulSeries!$I1116)</f>
        <v>2.1838229934757904E-2</v>
      </c>
      <c r="AX1123" s="12"/>
      <c r="AY1123" s="12"/>
      <c r="AZ1123" s="12">
        <f ca="1"/>
        <v>0.34789356124475967</v>
      </c>
      <c r="BA1123" s="12"/>
      <c r="BB1123" s="12">
        <f t="shared" ca="1" si="170"/>
        <v>0.34789356124475967</v>
      </c>
      <c r="BC1123" s="12"/>
      <c r="BD1123" s="38">
        <f ca="1"/>
        <v>2.0321625166096712E-2</v>
      </c>
    </row>
    <row r="1124" spans="1:56" x14ac:dyDescent="0.35">
      <c r="A1124" s="12">
        <v>0</v>
      </c>
      <c r="B1124" s="12">
        <v>0</v>
      </c>
      <c r="C1124" s="12">
        <f ca="1">INDEX('Flow probs &amp; rates'!$M$5:$M$5999,UsefulSeries!$E1120,0)*(1-INDEX('Flow probs &amp; rates'!$M$5:$M$5999,UsefulSeries!$E1120,0))/INDEX('Flow probs &amp; rates'!$F$4:$F$5999,UsefulSeries!$E1120,0)</f>
        <v>5.5252150737181696</v>
      </c>
      <c r="D1124" s="12">
        <f ca="1">-INDEX('Flow probs &amp; rates'!$M$5:$M$5999,UsefulSeries!$E1120,0)*(INDEX('Flow probs &amp; rates'!$O$5:$O$5999,UsefulSeries!$E1120,0))/INDEX('Flow probs &amp; rates'!$F$4:$F$5999,UsefulSeries!$E1120,0)</f>
        <v>-1.1896139547889504</v>
      </c>
      <c r="E1124" s="12">
        <v>0</v>
      </c>
      <c r="F1124" s="12">
        <v>0</v>
      </c>
      <c r="G1124" s="12"/>
      <c r="H1124" s="12"/>
      <c r="I1124" s="12">
        <f ca="1">INDEX('Flow probs &amp; rates'!$M$5:$M$5999,UsefulSeries!$E1120)</f>
        <v>0.23398421870565231</v>
      </c>
      <c r="J1124" s="12"/>
      <c r="K1124" s="12">
        <f>INDEX('Flow probs &amp; rates'!$F$4:$F$5999,UsefulSeries!$E1120)</f>
        <v>3.2439570534535223E-2</v>
      </c>
      <c r="L1124" s="12">
        <f>-INDEX('Flow probs &amp; rates'!$F$4:$F$5999,UsefulSeries!$E1120)</f>
        <v>-3.2439570534535223E-2</v>
      </c>
      <c r="M1124" s="12"/>
      <c r="N1124" s="12"/>
      <c r="O1124" s="12"/>
      <c r="P1124" s="12">
        <f ca="1"/>
        <v>0</v>
      </c>
      <c r="Q1124" s="12">
        <f ca="1"/>
        <v>0</v>
      </c>
      <c r="R1124" s="12">
        <f ca="1"/>
        <v>0.19260810814131538</v>
      </c>
      <c r="S1124" s="12">
        <f ca="1"/>
        <v>5.3968114752087779E-2</v>
      </c>
      <c r="T1124" s="12">
        <f ca="1"/>
        <v>0</v>
      </c>
      <c r="U1124" s="12">
        <f ca="1"/>
        <v>0</v>
      </c>
      <c r="V1124" s="12"/>
      <c r="W1124" s="12"/>
      <c r="X1124" s="12"/>
      <c r="Y1124" s="12"/>
      <c r="Z1124" s="12"/>
      <c r="AA1124" s="12"/>
      <c r="AB1124" s="12"/>
      <c r="AC1124" s="12"/>
      <c r="AD1124" s="12"/>
      <c r="AE1124" s="12">
        <f t="array" ref="AE1124:AJ1125">TRANSPOSE(AC1118:AD1123)</f>
        <v>-0.63453334817122931</v>
      </c>
      <c r="AF1124" s="12">
        <v>-0.63453334817122931</v>
      </c>
      <c r="AG1124" s="12">
        <v>3.3116329104532979E-2</v>
      </c>
      <c r="AH1124" s="12">
        <v>0</v>
      </c>
      <c r="AI1124" s="12">
        <v>0.3323503227242377</v>
      </c>
      <c r="AJ1124" s="12">
        <v>0</v>
      </c>
      <c r="AK1124" s="12"/>
      <c r="AL1124" s="12"/>
      <c r="AM1124" s="12"/>
      <c r="AN1124" s="12">
        <f t="shared" si="171"/>
        <v>-0.63453334817122931</v>
      </c>
      <c r="AO1124" s="12">
        <f t="shared" si="172"/>
        <v>-0.63453334817122931</v>
      </c>
      <c r="AP1124" s="12">
        <f t="shared" si="173"/>
        <v>3.3116329104532979E-2</v>
      </c>
      <c r="AQ1124" s="12">
        <f t="shared" si="174"/>
        <v>0</v>
      </c>
      <c r="AR1124" s="12">
        <f t="shared" si="175"/>
        <v>0.3323503227242377</v>
      </c>
      <c r="AS1124" s="12">
        <f t="shared" si="176"/>
        <v>0</v>
      </c>
      <c r="AT1124" s="12">
        <f t="shared" si="177"/>
        <v>0</v>
      </c>
      <c r="AU1124" s="12">
        <f t="shared" si="178"/>
        <v>0</v>
      </c>
      <c r="AV1124" s="12"/>
      <c r="AW1124" s="12"/>
      <c r="AX1124" s="12">
        <f>INDEX($N$6:$N$6003,UsefulSeries!$K1116)</f>
        <v>-2.8052109985174933E-3</v>
      </c>
      <c r="AY1124" s="12"/>
      <c r="AZ1124" s="12"/>
      <c r="BA1124" s="12"/>
      <c r="BB1124" s="12">
        <f t="shared" si="170"/>
        <v>-2.8052109985174933E-3</v>
      </c>
      <c r="BC1124" s="12"/>
      <c r="BD1124" s="38">
        <f ca="1"/>
        <v>4.5999185131418097E-2</v>
      </c>
    </row>
    <row r="1125" spans="1:56" x14ac:dyDescent="0.35">
      <c r="A1125" s="12">
        <v>0</v>
      </c>
      <c r="B1125" s="12">
        <v>0</v>
      </c>
      <c r="C1125" s="12">
        <f ca="1">-INDEX('Flow probs &amp; rates'!$M$5:$M$5999,UsefulSeries!$E1120,0)*(INDEX('Flow probs &amp; rates'!$O$5:$O$5999,UsefulSeries!$E1120,0))/INDEX('Flow probs &amp; rates'!$F$4:$F$5999,UsefulSeries!$E1120,0)</f>
        <v>-1.1896139547889504</v>
      </c>
      <c r="D1125" s="12">
        <f ca="1">INDEX('Flow probs &amp; rates'!$O$5:$O$5999,UsefulSeries!$E1120,0)*(1-INDEX('Flow probs &amp; rates'!$O$5:$O$5999,UsefulSeries!$E1120,0))/INDEX('Flow probs &amp; rates'!$F$4:$F$5999,UsefulSeries!$E1120,0)</f>
        <v>4.2456419740240054</v>
      </c>
      <c r="E1125" s="12">
        <v>0</v>
      </c>
      <c r="F1125" s="12">
        <v>0</v>
      </c>
      <c r="G1125" s="12"/>
      <c r="H1125" s="12"/>
      <c r="I1125" s="12">
        <f ca="1">INDEX('Flow probs &amp; rates'!$O$5:$O$5999,UsefulSeries!$E1120)</f>
        <v>0.164928070827673</v>
      </c>
      <c r="J1125" s="12"/>
      <c r="K1125" s="12"/>
      <c r="L1125" s="12">
        <f>-INDEX('Flow probs &amp; rates'!$F$4:$F$5999,UsefulSeries!$E1120)</f>
        <v>-3.2439570534535223E-2</v>
      </c>
      <c r="M1125" s="12"/>
      <c r="N1125" s="12"/>
      <c r="O1125" s="12"/>
      <c r="P1125" s="12">
        <f ca="1"/>
        <v>0</v>
      </c>
      <c r="Q1125" s="12">
        <f ca="1"/>
        <v>0</v>
      </c>
      <c r="R1125" s="12">
        <f ca="1"/>
        <v>5.3968114752087785E-2</v>
      </c>
      <c r="S1125" s="12">
        <f ca="1"/>
        <v>0.25065731612175685</v>
      </c>
      <c r="T1125" s="12">
        <f ca="1"/>
        <v>0</v>
      </c>
      <c r="U1125" s="12">
        <f ca="1"/>
        <v>0</v>
      </c>
      <c r="V1125" s="12"/>
      <c r="W1125" s="12"/>
      <c r="X1125" s="12"/>
      <c r="Y1125" s="12"/>
      <c r="Z1125" s="12"/>
      <c r="AA1125" s="12"/>
      <c r="AB1125" s="12"/>
      <c r="AC1125" s="12"/>
      <c r="AD1125" s="12"/>
      <c r="AE1125" s="12">
        <v>0.63453334817122931</v>
      </c>
      <c r="AF1125" s="12">
        <v>0</v>
      </c>
      <c r="AG1125" s="12">
        <v>-3.3116329104532979E-2</v>
      </c>
      <c r="AH1125" s="12">
        <v>-3.3116329104532979E-2</v>
      </c>
      <c r="AI1125" s="12">
        <v>0</v>
      </c>
      <c r="AJ1125" s="12">
        <v>0.3323503227242377</v>
      </c>
      <c r="AK1125" s="12"/>
      <c r="AL1125" s="12"/>
      <c r="AM1125" s="12"/>
      <c r="AN1125" s="12">
        <f t="shared" si="171"/>
        <v>0.63453334817122931</v>
      </c>
      <c r="AO1125" s="12">
        <f t="shared" si="172"/>
        <v>0</v>
      </c>
      <c r="AP1125" s="12">
        <f t="shared" si="173"/>
        <v>-3.3116329104532979E-2</v>
      </c>
      <c r="AQ1125" s="12">
        <f t="shared" si="174"/>
        <v>-3.3116329104532979E-2</v>
      </c>
      <c r="AR1125" s="12">
        <f t="shared" si="175"/>
        <v>0</v>
      </c>
      <c r="AS1125" s="12">
        <f t="shared" si="176"/>
        <v>0.3323503227242377</v>
      </c>
      <c r="AT1125" s="12">
        <f t="shared" si="177"/>
        <v>0</v>
      </c>
      <c r="AU1125" s="12">
        <f t="shared" si="178"/>
        <v>0</v>
      </c>
      <c r="AV1125" s="12"/>
      <c r="AW1125" s="12"/>
      <c r="AX1125" s="12">
        <f>INDEX('Margin error adjustment'!N$7:N$6003,UsefulSeries!$K1116)</f>
        <v>2.5200446373788987E-3</v>
      </c>
      <c r="AY1125" s="12"/>
      <c r="AZ1125" s="12"/>
      <c r="BA1125" s="12"/>
      <c r="BB1125" s="12">
        <f t="shared" si="170"/>
        <v>2.5200446373788987E-3</v>
      </c>
      <c r="BC1125" s="12"/>
      <c r="BD1125" s="38">
        <f ca="1"/>
        <v>7.2071776215438921E-2</v>
      </c>
    </row>
    <row r="1126" spans="1:56" x14ac:dyDescent="0.35">
      <c r="A1126" s="12">
        <v>0</v>
      </c>
      <c r="B1126" s="12">
        <v>0</v>
      </c>
      <c r="C1126" s="12">
        <v>0</v>
      </c>
      <c r="D1126" s="12">
        <v>0</v>
      </c>
      <c r="E1126" s="12">
        <f ca="1">INDEX('Flow probs &amp; rates'!$P$5:$P$5999,UsefulSeries!$E1120,0)*(1-INDEX('Flow probs &amp; rates'!$P$5:$P$5999,UsefulSeries!$E1120,0))/INDEX('Flow probs &amp; rates'!$G$4:$G$5999,UsefulSeries!$E1120,0)</f>
        <v>7.0322758701509086E-2</v>
      </c>
      <c r="F1126" s="12">
        <f ca="1">-INDEX('Flow probs &amp; rates'!$P$5:$P$5999,UsefulSeries!$E1120,0)*(INDEX('Flow probs &amp; rates'!$Q$5:$Q$5999,UsefulSeries!$E1120,0))/INDEX('Flow probs &amp; rates'!$G$4:$G$5999,UsefulSeries!$E1120,0)</f>
        <v>-1.5025765919289467E-3</v>
      </c>
      <c r="G1126" s="12"/>
      <c r="H1126" s="12"/>
      <c r="I1126" s="12">
        <f ca="1">INDEX('Flow probs &amp; rates'!$P$5:$P$5999,UsefulSeries!$E1120)</f>
        <v>2.4399101456243379E-2</v>
      </c>
      <c r="J1126" s="12"/>
      <c r="K1126" s="12">
        <f>INDEX('Flow probs &amp; rates'!$G$4:$G$5999,UsefulSeries!$E1120)</f>
        <v>0.33849333763211009</v>
      </c>
      <c r="L1126" s="12"/>
      <c r="M1126" s="12"/>
      <c r="N1126" s="12"/>
      <c r="O1126" s="12"/>
      <c r="P1126" s="12">
        <f ca="1"/>
        <v>0</v>
      </c>
      <c r="Q1126" s="12">
        <f ca="1"/>
        <v>0</v>
      </c>
      <c r="R1126" s="12">
        <f ca="1"/>
        <v>0</v>
      </c>
      <c r="S1126" s="12">
        <f ca="1"/>
        <v>0</v>
      </c>
      <c r="T1126" s="12">
        <f ca="1"/>
        <v>14.227722761693538</v>
      </c>
      <c r="U1126" s="12">
        <f ca="1"/>
        <v>0.35453410189170215</v>
      </c>
      <c r="V1126" s="12"/>
      <c r="W1126" s="12">
        <f ca="1">INDEX(P$6:P$6003,UsefulSeries!$I1124)</f>
        <v>44.403162450618403</v>
      </c>
      <c r="X1126" s="12">
        <f ca="1">INDEX(Q$6:Q$6003,UsefulSeries!$I1124)</f>
        <v>0.65041207303375792</v>
      </c>
      <c r="Y1126" s="12">
        <f ca="1">INDEX(R$6:R$6003,UsefulSeries!$I1124)</f>
        <v>0</v>
      </c>
      <c r="Z1126" s="12">
        <f ca="1">INDEX(S$6:S$6003,UsefulSeries!$I1124)</f>
        <v>0</v>
      </c>
      <c r="AA1126" s="12">
        <f ca="1">INDEX(T$6:T$6003,UsefulSeries!$I1124)</f>
        <v>0</v>
      </c>
      <c r="AB1126" s="12">
        <f ca="1">INDEX(U$6:U$6003,UsefulSeries!$I1124)</f>
        <v>0</v>
      </c>
      <c r="AC1126" s="12">
        <f>INDEX( K$6:K$6003,UsefulSeries!$I1124)</f>
        <v>-0.63172813717271181</v>
      </c>
      <c r="AD1126" s="12">
        <f>INDEX(L$6:L$6003,UsefulSeries!$I1124)</f>
        <v>0.63172813717271181</v>
      </c>
      <c r="AE1126" s="12"/>
      <c r="AF1126" s="12"/>
      <c r="AG1126" s="12"/>
      <c r="AH1126" s="12"/>
      <c r="AI1126" s="12"/>
      <c r="AJ1126" s="12"/>
      <c r="AK1126" s="12"/>
      <c r="AL1126" s="12"/>
      <c r="AM1126" s="12"/>
      <c r="AN1126" s="12">
        <f t="shared" ca="1" si="171"/>
        <v>44.403162450618403</v>
      </c>
      <c r="AO1126" s="12">
        <f t="shared" ca="1" si="172"/>
        <v>0.65041207303375792</v>
      </c>
      <c r="AP1126" s="12">
        <f t="shared" ca="1" si="173"/>
        <v>0</v>
      </c>
      <c r="AQ1126" s="12">
        <f t="shared" ca="1" si="174"/>
        <v>0</v>
      </c>
      <c r="AR1126" s="12">
        <f t="shared" ca="1" si="175"/>
        <v>0</v>
      </c>
      <c r="AS1126" s="12">
        <f t="shared" ca="1" si="176"/>
        <v>0</v>
      </c>
      <c r="AT1126" s="12">
        <f t="shared" si="177"/>
        <v>-0.63172813717271181</v>
      </c>
      <c r="AU1126" s="12">
        <f t="shared" si="178"/>
        <v>0.63172813717271181</v>
      </c>
      <c r="AV1126" s="12"/>
      <c r="AW1126" s="12">
        <f ca="1">INDEX(I$6:I$6003,UsefulSeries!$I1124)</f>
        <v>1.4438592584944282E-2</v>
      </c>
      <c r="AX1126" s="12"/>
      <c r="AY1126" s="12"/>
      <c r="AZ1126" s="12">
        <f t="array" aca="1" ref="AZ1126:AZ1131" ca="1">MMULT(W1126:AB1131,AW1126:AW1131)</f>
        <v>0.65041207303375781</v>
      </c>
      <c r="BA1126" s="12"/>
      <c r="BB1126" s="12">
        <f t="shared" ca="1" si="170"/>
        <v>0.65041207303375781</v>
      </c>
      <c r="BC1126" s="12"/>
      <c r="BD1126" s="38">
        <f t="array" aca="1" ref="BD1126:BD1133" ca="1">MMULT(MINVERSE(AN1126:AU1133),BB1126:BB1133)</f>
        <v>1.3928987803686428E-2</v>
      </c>
    </row>
    <row r="1127" spans="1:56" x14ac:dyDescent="0.35">
      <c r="A1127" s="12">
        <v>0</v>
      </c>
      <c r="B1127" s="12">
        <v>0</v>
      </c>
      <c r="C1127" s="12">
        <v>0</v>
      </c>
      <c r="D1127" s="12">
        <v>0</v>
      </c>
      <c r="E1127" s="12">
        <f ca="1">-INDEX('Flow probs &amp; rates'!$P$5:$P$5999,UsefulSeries!$E1120,0)*(INDEX('Flow probs &amp; rates'!$Q$5:$Q$5999,UsefulSeries!$E1120,0))/INDEX('Flow probs &amp; rates'!$G$4:$G$5999,UsefulSeries!$E1120,0)</f>
        <v>-1.5025765919289467E-3</v>
      </c>
      <c r="F1127" s="12">
        <f ca="1">INDEX('Flow probs &amp; rates'!$Q$5:$Q$5999,UsefulSeries!$E1120,0)*(1-INDEX('Flow probs &amp; rates'!$Q$5:$Q$5999,UsefulSeries!$E1120,0))/INDEX('Flow probs &amp; rates'!$G$4:$G$5999,UsefulSeries!$E1120,0)</f>
        <v>6.0299539773766779E-2</v>
      </c>
      <c r="G1127" s="12"/>
      <c r="H1127" s="12"/>
      <c r="I1127" s="12">
        <f ca="1">INDEX('Flow probs &amp; rates'!$Q$5:$Q$5999,UsefulSeries!$E1120)</f>
        <v>2.0845528535632353E-2</v>
      </c>
      <c r="J1127" s="12"/>
      <c r="K1127" s="12"/>
      <c r="L1127" s="12">
        <f>INDEX('Flow probs &amp; rates'!$G$4:$G$5999,UsefulSeries!$E1120)</f>
        <v>0.33849333763211009</v>
      </c>
      <c r="M1127" s="12"/>
      <c r="N1127" s="12"/>
      <c r="O1127" s="12"/>
      <c r="P1127" s="12">
        <f ca="1"/>
        <v>0</v>
      </c>
      <c r="Q1127" s="12">
        <f ca="1"/>
        <v>0</v>
      </c>
      <c r="R1127" s="12">
        <f ca="1"/>
        <v>0</v>
      </c>
      <c r="S1127" s="12">
        <f ca="1"/>
        <v>0</v>
      </c>
      <c r="T1127" s="12">
        <f ca="1"/>
        <v>0.35453410189170215</v>
      </c>
      <c r="U1127" s="12">
        <f ca="1"/>
        <v>16.592708972512312</v>
      </c>
      <c r="V1127" s="12"/>
      <c r="W1127" s="12">
        <f ca="1">INDEX(P$7:P$6003,UsefulSeries!$I1124)</f>
        <v>0.65041207303375792</v>
      </c>
      <c r="X1127" s="12">
        <f ca="1">INDEX(Q$7:Q$6003,UsefulSeries!$I1124)</f>
        <v>44.865196084622788</v>
      </c>
      <c r="Y1127" s="12">
        <f ca="1">INDEX(R$7:R$6003,UsefulSeries!$I1124)</f>
        <v>0</v>
      </c>
      <c r="Z1127" s="12">
        <f ca="1">INDEX(S$7:S$6003,UsefulSeries!$I1124)</f>
        <v>0</v>
      </c>
      <c r="AA1127" s="12">
        <f ca="1">INDEX(T$7:T$6003,UsefulSeries!$I1124)</f>
        <v>0</v>
      </c>
      <c r="AB1127" s="12">
        <f ca="1">INDEX(U$7:U$6003,UsefulSeries!$I1124)</f>
        <v>0</v>
      </c>
      <c r="AC1127" s="12">
        <f>INDEX( K$7:K$6003,UsefulSeries!$I1124,1)</f>
        <v>-0.63172813717271181</v>
      </c>
      <c r="AD1127" s="12">
        <f>INDEX(L$7:L$6003,UsefulSeries!$I1124,1)</f>
        <v>0</v>
      </c>
      <c r="AE1127" s="12"/>
      <c r="AF1127" s="12"/>
      <c r="AG1127" s="12"/>
      <c r="AH1127" s="12"/>
      <c r="AI1127" s="12"/>
      <c r="AJ1127" s="12"/>
      <c r="AK1127" s="12"/>
      <c r="AL1127" s="12"/>
      <c r="AM1127" s="12"/>
      <c r="AN1127" s="12">
        <f t="shared" ca="1" si="171"/>
        <v>0.65041207303375792</v>
      </c>
      <c r="AO1127" s="12">
        <f t="shared" ca="1" si="172"/>
        <v>44.865196084622788</v>
      </c>
      <c r="AP1127" s="12">
        <f t="shared" ca="1" si="173"/>
        <v>0</v>
      </c>
      <c r="AQ1127" s="12">
        <f t="shared" ca="1" si="174"/>
        <v>0</v>
      </c>
      <c r="AR1127" s="12">
        <f t="shared" ca="1" si="175"/>
        <v>0</v>
      </c>
      <c r="AS1127" s="12">
        <f t="shared" ca="1" si="176"/>
        <v>0</v>
      </c>
      <c r="AT1127" s="12">
        <f t="shared" si="177"/>
        <v>-0.63172813717271181</v>
      </c>
      <c r="AU1127" s="12">
        <f t="shared" si="178"/>
        <v>0</v>
      </c>
      <c r="AV1127" s="12"/>
      <c r="AW1127" s="12">
        <f ca="1">INDEX(I$7:I$6003,UsefulSeries!$I1124)</f>
        <v>1.4287712838473464E-2</v>
      </c>
      <c r="AX1127" s="12"/>
      <c r="AY1127" s="12"/>
      <c r="AZ1127" s="12">
        <f ca="1"/>
        <v>0.65041207303375781</v>
      </c>
      <c r="BA1127" s="12"/>
      <c r="BB1127" s="12">
        <f t="shared" ca="1" si="170"/>
        <v>0.65041207303375781</v>
      </c>
      <c r="BC1127" s="12"/>
      <c r="BD1127" s="38">
        <f ca="1"/>
        <v>1.4309119096408333E-2</v>
      </c>
    </row>
    <row r="1128" spans="1:56" x14ac:dyDescent="0.35">
      <c r="A1128" s="12">
        <f ca="1">INDEX('Flow probs &amp; rates'!$K$5:$K$5999,UsefulSeries!$E1126,0)*(1-INDEX('Flow probs &amp; rates'!$K$5:$K$5999,UsefulSeries!$E1126,0))/INDEX('Flow probs &amp; rates'!$E$4:$E$5999,UsefulSeries!$E1126,0)</f>
        <v>1.722617634930057E-2</v>
      </c>
      <c r="B1128" s="12">
        <f ca="1">-INDEX('Flow probs &amp; rates'!$K$5:$K$5999,UsefulSeries!$E1126,0)*(INDEX('Flow probs &amp; rates'!$L$5:$L$5999,UsefulSeries!$E1126,0))/INDEX('Flow probs &amp; rates'!$E$4:$E$5999,UsefulSeries!$E1126,0)</f>
        <v>-2.5914290665306894E-4</v>
      </c>
      <c r="C1128" s="12">
        <v>0</v>
      </c>
      <c r="D1128" s="12">
        <v>0</v>
      </c>
      <c r="E1128" s="12">
        <v>0</v>
      </c>
      <c r="F1128" s="12">
        <v>0</v>
      </c>
      <c r="G1128" s="12"/>
      <c r="H1128" s="12"/>
      <c r="I1128" s="12">
        <f ca="1">INDEX('Flow probs &amp; rates'!$K$5:$K$5999,UsefulSeries!$E1126)</f>
        <v>1.0940607725333217E-2</v>
      </c>
      <c r="J1128" s="12"/>
      <c r="K1128" s="12">
        <f>-INDEX('Flow probs &amp; rates'!$E$4:$E$5999,UsefulSeries!$E1126)</f>
        <v>-0.62816672768898907</v>
      </c>
      <c r="L1128" s="12">
        <f>INDEX('Flow probs &amp; rates'!$E$4:$E$5999,UsefulSeries!$E1126)</f>
        <v>0.62816672768898907</v>
      </c>
      <c r="M1128" s="12"/>
      <c r="N1128" s="12"/>
      <c r="O1128" s="12"/>
      <c r="P1128" s="12">
        <f t="array" aca="1" ref="P1128:U1133" ca="1">MINVERSE(A1128:F1133)</f>
        <v>58.060888214902768</v>
      </c>
      <c r="Q1128" s="12">
        <f ca="1"/>
        <v>0.64481559267947475</v>
      </c>
      <c r="R1128" s="12">
        <f ca="1"/>
        <v>0</v>
      </c>
      <c r="S1128" s="12">
        <f ca="1"/>
        <v>0</v>
      </c>
      <c r="T1128" s="12">
        <f ca="1"/>
        <v>0</v>
      </c>
      <c r="U1128" s="12">
        <f ca="1"/>
        <v>0</v>
      </c>
      <c r="V1128" s="12"/>
      <c r="W1128" s="12">
        <f ca="1">INDEX(P$8:P$6003,UsefulSeries!$I1124)</f>
        <v>0</v>
      </c>
      <c r="X1128" s="12">
        <f ca="1">INDEX(Q$8:Q$6003,UsefulSeries!$I1124)</f>
        <v>0</v>
      </c>
      <c r="Y1128" s="12">
        <f ca="1">INDEX(R$8:R$6003,UsefulSeries!$I1124)</f>
        <v>0.20659578905956918</v>
      </c>
      <c r="Z1128" s="12">
        <f ca="1">INDEX(S$8:S$6003,UsefulSeries!$I1124)</f>
        <v>5.7206218817813417E-2</v>
      </c>
      <c r="AA1128" s="12">
        <f ca="1">INDEX(T$8:T$6003,UsefulSeries!$I1124)</f>
        <v>0</v>
      </c>
      <c r="AB1128" s="12">
        <f ca="1">INDEX(U$8:U$6003,UsefulSeries!$I1124)</f>
        <v>0</v>
      </c>
      <c r="AC1128" s="12">
        <f>INDEX( K$8:K$6003,UsefulSeries!$I1124)</f>
        <v>3.5636373741911878E-2</v>
      </c>
      <c r="AD1128" s="12">
        <f>INDEX(L$8:L$6003,UsefulSeries!$I1124)</f>
        <v>-3.5636373741911878E-2</v>
      </c>
      <c r="AE1128" s="12"/>
      <c r="AF1128" s="12"/>
      <c r="AG1128" s="12"/>
      <c r="AH1128" s="12"/>
      <c r="AI1128" s="12"/>
      <c r="AJ1128" s="12"/>
      <c r="AK1128" s="12"/>
      <c r="AL1128" s="12"/>
      <c r="AM1128" s="12"/>
      <c r="AN1128" s="12">
        <f t="shared" ca="1" si="171"/>
        <v>0</v>
      </c>
      <c r="AO1128" s="12">
        <f t="shared" ca="1" si="172"/>
        <v>0</v>
      </c>
      <c r="AP1128" s="12">
        <f t="shared" ca="1" si="173"/>
        <v>0.20659578905956918</v>
      </c>
      <c r="AQ1128" s="12">
        <f t="shared" ca="1" si="174"/>
        <v>5.7206218817813417E-2</v>
      </c>
      <c r="AR1128" s="12">
        <f t="shared" ca="1" si="175"/>
        <v>0</v>
      </c>
      <c r="AS1128" s="12">
        <f t="shared" ca="1" si="176"/>
        <v>0</v>
      </c>
      <c r="AT1128" s="12">
        <f t="shared" si="177"/>
        <v>3.5636373741911878E-2</v>
      </c>
      <c r="AU1128" s="12">
        <f t="shared" si="178"/>
        <v>-3.5636373741911878E-2</v>
      </c>
      <c r="AV1128" s="12"/>
      <c r="AW1128" s="12">
        <f ca="1">INDEX(I$8:I$6003,UsefulSeries!$I1124)</f>
        <v>0.23854659789329238</v>
      </c>
      <c r="AX1128" s="12"/>
      <c r="AY1128" s="12"/>
      <c r="AZ1128" s="12">
        <f ca="1"/>
        <v>5.7206218817813417E-2</v>
      </c>
      <c r="BA1128" s="12"/>
      <c r="BB1128" s="12">
        <f t="shared" ca="1" si="170"/>
        <v>5.7206218817813417E-2</v>
      </c>
      <c r="BC1128" s="12"/>
      <c r="BD1128" s="38">
        <f ca="1"/>
        <v>0.24383323429484891</v>
      </c>
    </row>
    <row r="1129" spans="1:56" x14ac:dyDescent="0.35">
      <c r="A1129" s="12">
        <f ca="1">-INDEX('Flow probs &amp; rates'!$K$5:$K$5999,UsefulSeries!$E1126,0)*(INDEX('Flow probs &amp; rates'!$L$5:$L$5999,UsefulSeries!$E1126,0))/INDEX('Flow probs &amp; rates'!$E$4:$E$5999,UsefulSeries!$E1126,0)</f>
        <v>-2.5914290665306894E-4</v>
      </c>
      <c r="B1129" s="12">
        <f ca="1">INDEX('Flow probs &amp; rates'!$L$5:$L$5999,UsefulSeries!$E1126,0)*(1-INDEX('Flow probs &amp; rates'!$L$5:$L$5999,UsefulSeries!$E1126,0))/INDEX('Flow probs &amp; rates'!$E$4:$E$5999,UsefulSeries!$E1126,0)</f>
        <v>2.3333907408079575E-2</v>
      </c>
      <c r="C1129" s="12">
        <v>0</v>
      </c>
      <c r="D1129" s="12">
        <v>0</v>
      </c>
      <c r="E1129" s="12">
        <v>0</v>
      </c>
      <c r="F1129" s="12">
        <v>0</v>
      </c>
      <c r="G1129" s="12"/>
      <c r="H1129" s="12"/>
      <c r="I1129" s="12">
        <f ca="1">INDEX('Flow probs &amp; rates'!$L$5:$L$5999,UsefulSeries!$E1126)</f>
        <v>1.4878967947926635E-2</v>
      </c>
      <c r="J1129" s="12"/>
      <c r="K1129" s="12">
        <f>-INDEX('Flow probs &amp; rates'!$E$4:$E$5999,UsefulSeries!$E1126)</f>
        <v>-0.62816672768898907</v>
      </c>
      <c r="L1129" s="12"/>
      <c r="M1129" s="12"/>
      <c r="N1129" s="12"/>
      <c r="O1129" s="12"/>
      <c r="P1129" s="12">
        <f ca="1"/>
        <v>0.64481559267947475</v>
      </c>
      <c r="Q1129" s="12">
        <f ca="1"/>
        <v>42.863249686189526</v>
      </c>
      <c r="R1129" s="12">
        <f ca="1"/>
        <v>0</v>
      </c>
      <c r="S1129" s="12">
        <f ca="1"/>
        <v>0</v>
      </c>
      <c r="T1129" s="12">
        <f ca="1"/>
        <v>0</v>
      </c>
      <c r="U1129" s="12">
        <f ca="1"/>
        <v>0</v>
      </c>
      <c r="V1129" s="12"/>
      <c r="W1129" s="12">
        <f ca="1">INDEX(P$9:P$6003,UsefulSeries!$I1124)</f>
        <v>0</v>
      </c>
      <c r="X1129" s="12">
        <f ca="1">INDEX(Q$9:Q$6003,UsefulSeries!$I1124)</f>
        <v>0</v>
      </c>
      <c r="Y1129" s="12">
        <f ca="1">INDEX(R$9:R$6003,UsefulSeries!$I1124)</f>
        <v>5.7206218817813417E-2</v>
      </c>
      <c r="Z1129" s="12">
        <f ca="1">INDEX(S$9:S$6003,UsefulSeries!$I1124)</f>
        <v>0.314494433901499</v>
      </c>
      <c r="AA1129" s="12">
        <f ca="1">INDEX(T$9:T$6003,UsefulSeries!$I1124)</f>
        <v>0</v>
      </c>
      <c r="AB1129" s="12">
        <f ca="1">INDEX(U$9:U$6003,UsefulSeries!$I1124)</f>
        <v>0</v>
      </c>
      <c r="AC1129" s="12">
        <f>INDEX( K$9:K$6003,UsefulSeries!$I1124)</f>
        <v>0</v>
      </c>
      <c r="AD1129" s="12">
        <f>INDEX(L$9:L$6003,UsefulSeries!$I1124)</f>
        <v>-3.5636373741911878E-2</v>
      </c>
      <c r="AE1129" s="12"/>
      <c r="AF1129" s="12"/>
      <c r="AG1129" s="12"/>
      <c r="AH1129" s="12"/>
      <c r="AI1129" s="12"/>
      <c r="AJ1129" s="12"/>
      <c r="AK1129" s="12"/>
      <c r="AL1129" s="12"/>
      <c r="AM1129" s="12"/>
      <c r="AN1129" s="12">
        <f t="shared" ca="1" si="171"/>
        <v>0</v>
      </c>
      <c r="AO1129" s="12">
        <f t="shared" ca="1" si="172"/>
        <v>0</v>
      </c>
      <c r="AP1129" s="12">
        <f t="shared" ca="1" si="173"/>
        <v>5.7206218817813417E-2</v>
      </c>
      <c r="AQ1129" s="12">
        <f t="shared" ca="1" si="174"/>
        <v>0.314494433901499</v>
      </c>
      <c r="AR1129" s="12">
        <f t="shared" ca="1" si="175"/>
        <v>0</v>
      </c>
      <c r="AS1129" s="12">
        <f t="shared" ca="1" si="176"/>
        <v>0</v>
      </c>
      <c r="AT1129" s="12">
        <f t="shared" si="177"/>
        <v>0</v>
      </c>
      <c r="AU1129" s="12">
        <f t="shared" si="178"/>
        <v>-3.5636373741911878E-2</v>
      </c>
      <c r="AV1129" s="12"/>
      <c r="AW1129" s="12">
        <f ca="1">INDEX(I$9:I$6003,UsefulSeries!$I1124)</f>
        <v>0.13850760218582414</v>
      </c>
      <c r="AX1129" s="12"/>
      <c r="AY1129" s="12"/>
      <c r="AZ1129" s="12">
        <f ca="1"/>
        <v>5.7206218817813417E-2</v>
      </c>
      <c r="BA1129" s="12"/>
      <c r="BB1129" s="12">
        <f t="shared" ca="1" si="170"/>
        <v>5.7206218817813417E-2</v>
      </c>
      <c r="BC1129" s="12"/>
      <c r="BD1129" s="38">
        <f ca="1"/>
        <v>0.14171508525417906</v>
      </c>
    </row>
    <row r="1130" spans="1:56" x14ac:dyDescent="0.35">
      <c r="A1130" s="12">
        <v>0</v>
      </c>
      <c r="B1130" s="12">
        <v>0</v>
      </c>
      <c r="C1130" s="12">
        <f ca="1">INDEX('Flow probs &amp; rates'!$M$5:$M$5999,UsefulSeries!$E1126,0)*(1-INDEX('Flow probs &amp; rates'!$M$5:$M$5999,UsefulSeries!$E1126,0))/INDEX('Flow probs &amp; rates'!$F$4:$F$5999,UsefulSeries!$E1126,0)</f>
        <v>5.4296907856193579</v>
      </c>
      <c r="D1130" s="12">
        <f ca="1">-INDEX('Flow probs &amp; rates'!$M$5:$M$5999,UsefulSeries!$E1126,0)*(INDEX('Flow probs &amp; rates'!$O$5:$O$5999,UsefulSeries!$E1126,0))/INDEX('Flow probs &amp; rates'!$F$4:$F$5999,UsefulSeries!$E1126,0)</f>
        <v>-1.241316438874926</v>
      </c>
      <c r="E1130" s="12">
        <v>0</v>
      </c>
      <c r="F1130" s="12">
        <v>0</v>
      </c>
      <c r="G1130" s="12"/>
      <c r="H1130" s="12"/>
      <c r="I1130" s="12">
        <f ca="1">INDEX('Flow probs &amp; rates'!$M$5:$M$5999,UsefulSeries!$E1126)</f>
        <v>0.23714539867437182</v>
      </c>
      <c r="J1130" s="12"/>
      <c r="K1130" s="12">
        <f>INDEX('Flow probs &amp; rates'!$F$4:$F$5999,UsefulSeries!$E1126)</f>
        <v>3.3318188034037223E-2</v>
      </c>
      <c r="L1130" s="12">
        <f>-INDEX('Flow probs &amp; rates'!$F$4:$F$5999,UsefulSeries!$E1126)</f>
        <v>-3.3318188034037223E-2</v>
      </c>
      <c r="M1130" s="12"/>
      <c r="N1130" s="12"/>
      <c r="O1130" s="12"/>
      <c r="P1130" s="12">
        <f ca="1"/>
        <v>0</v>
      </c>
      <c r="Q1130" s="12">
        <f ca="1"/>
        <v>0</v>
      </c>
      <c r="R1130" s="12">
        <f ca="1"/>
        <v>0.19711679233132798</v>
      </c>
      <c r="S1130" s="12">
        <f ca="1"/>
        <v>5.661991480267322E-2</v>
      </c>
      <c r="T1130" s="12">
        <f ca="1"/>
        <v>0</v>
      </c>
      <c r="U1130" s="12">
        <f ca="1"/>
        <v>0</v>
      </c>
      <c r="V1130" s="12"/>
      <c r="W1130" s="12">
        <f ca="1">INDEX(P$10:P$6003,UsefulSeries!$I1124)</f>
        <v>0</v>
      </c>
      <c r="X1130" s="12">
        <f ca="1">INDEX(Q$10:Q$6003,UsefulSeries!$I1124)</f>
        <v>0</v>
      </c>
      <c r="Y1130" s="12">
        <f ca="1">INDEX(R$10:R$6003,UsefulSeries!$I1124)</f>
        <v>0</v>
      </c>
      <c r="Z1130" s="12">
        <f ca="1">INDEX(S$10:S$6003,UsefulSeries!$I1124)</f>
        <v>0</v>
      </c>
      <c r="AA1130" s="12">
        <f ca="1">INDEX(T$10:T$6003,UsefulSeries!$I1124)</f>
        <v>14.509002276084761</v>
      </c>
      <c r="AB1130" s="12">
        <f ca="1">INDEX(U$10:U$6003,UsefulSeries!$I1124)</f>
        <v>0.3476705139082148</v>
      </c>
      <c r="AC1130" s="12">
        <f>INDEX( K$10:K$6003,UsefulSeries!$I1124)</f>
        <v>0.33263548908537632</v>
      </c>
      <c r="AD1130" s="12">
        <f>INDEX(L$10:L$6003,UsefulSeries!$I1124)</f>
        <v>0</v>
      </c>
      <c r="AE1130" s="12"/>
      <c r="AF1130" s="12"/>
      <c r="AG1130" s="12"/>
      <c r="AH1130" s="12"/>
      <c r="AI1130" s="12"/>
      <c r="AJ1130" s="12"/>
      <c r="AK1130" s="12"/>
      <c r="AL1130" s="12"/>
      <c r="AM1130" s="12"/>
      <c r="AN1130" s="12">
        <f t="shared" ca="1" si="171"/>
        <v>0</v>
      </c>
      <c r="AO1130" s="12">
        <f t="shared" ca="1" si="172"/>
        <v>0</v>
      </c>
      <c r="AP1130" s="12">
        <f t="shared" ca="1" si="173"/>
        <v>0</v>
      </c>
      <c r="AQ1130" s="12">
        <f t="shared" ca="1" si="174"/>
        <v>0</v>
      </c>
      <c r="AR1130" s="12">
        <f t="shared" ca="1" si="175"/>
        <v>14.509002276084761</v>
      </c>
      <c r="AS1130" s="12">
        <f t="shared" ca="1" si="176"/>
        <v>0.3476705139082148</v>
      </c>
      <c r="AT1130" s="12">
        <f t="shared" si="177"/>
        <v>0.33263548908537632</v>
      </c>
      <c r="AU1130" s="12">
        <f t="shared" si="178"/>
        <v>0</v>
      </c>
      <c r="AV1130" s="12"/>
      <c r="AW1130" s="12">
        <f ca="1">INDEX(I$10:I$6003,UsefulSeries!$I1124)</f>
        <v>2.3488997692562453E-2</v>
      </c>
      <c r="AX1130" s="12"/>
      <c r="AY1130" s="12"/>
      <c r="AZ1130" s="12">
        <f ca="1"/>
        <v>0.34767051390821474</v>
      </c>
      <c r="BA1130" s="12"/>
      <c r="BB1130" s="12">
        <f t="shared" ca="1" si="170"/>
        <v>0.34767051390821474</v>
      </c>
      <c r="BC1130" s="12"/>
      <c r="BD1130" s="38">
        <f ca="1"/>
        <v>2.3483235269169799E-2</v>
      </c>
    </row>
    <row r="1131" spans="1:56" x14ac:dyDescent="0.35">
      <c r="A1131" s="12">
        <v>0</v>
      </c>
      <c r="B1131" s="12">
        <v>0</v>
      </c>
      <c r="C1131" s="12">
        <f ca="1">-INDEX('Flow probs &amp; rates'!$M$5:$M$5999,UsefulSeries!$E1126,0)*(INDEX('Flow probs &amp; rates'!$O$5:$O$5999,UsefulSeries!$E1126,0))/INDEX('Flow probs &amp; rates'!$F$4:$F$5999,UsefulSeries!$E1126,0)</f>
        <v>-1.241316438874926</v>
      </c>
      <c r="D1131" s="12">
        <f ca="1">INDEX('Flow probs &amp; rates'!$O$5:$O$5999,UsefulSeries!$E1126,0)*(1-INDEX('Flow probs &amp; rates'!$O$5:$O$5999,UsefulSeries!$E1126,0))/INDEX('Flow probs &amp; rates'!$F$4:$F$5999,UsefulSeries!$E1126,0)</f>
        <v>4.3215238940560896</v>
      </c>
      <c r="E1131" s="12">
        <v>0</v>
      </c>
      <c r="F1131" s="12">
        <v>0</v>
      </c>
      <c r="G1131" s="12"/>
      <c r="H1131" s="12"/>
      <c r="I1131" s="12">
        <f ca="1">INDEX('Flow probs &amp; rates'!$O$5:$O$5999,UsefulSeries!$E1126)</f>
        <v>0.17440108368691634</v>
      </c>
      <c r="J1131" s="12"/>
      <c r="K1131" s="12"/>
      <c r="L1131" s="12">
        <f>-INDEX('Flow probs &amp; rates'!$F$4:$F$5999,UsefulSeries!$E1126)</f>
        <v>-3.3318188034037223E-2</v>
      </c>
      <c r="M1131" s="12"/>
      <c r="N1131" s="12"/>
      <c r="O1131" s="12"/>
      <c r="P1131" s="12">
        <f ca="1"/>
        <v>0</v>
      </c>
      <c r="Q1131" s="12">
        <f ca="1"/>
        <v>0</v>
      </c>
      <c r="R1131" s="12">
        <f ca="1"/>
        <v>5.6619914802673213E-2</v>
      </c>
      <c r="S1131" s="12">
        <f ca="1"/>
        <v>0.24766338385502046</v>
      </c>
      <c r="T1131" s="12">
        <f ca="1"/>
        <v>0</v>
      </c>
      <c r="U1131" s="12">
        <f ca="1"/>
        <v>0</v>
      </c>
      <c r="V1131" s="12"/>
      <c r="W1131" s="12">
        <f ca="1">INDEX(P$11:P$6003,UsefulSeries!$I1124)</f>
        <v>0</v>
      </c>
      <c r="X1131" s="12">
        <f ca="1">INDEX(Q$11:Q$6003,UsefulSeries!$I1124)</f>
        <v>0</v>
      </c>
      <c r="Y1131" s="12">
        <f ca="1">INDEX(R$11:R$6003,UsefulSeries!$I1124)</f>
        <v>0</v>
      </c>
      <c r="Z1131" s="12">
        <f ca="1">INDEX(S$11:S$6003,UsefulSeries!$I1124)</f>
        <v>0</v>
      </c>
      <c r="AA1131" s="12">
        <f ca="1">INDEX(T$11:T$6003,UsefulSeries!$I1124)</f>
        <v>0.3476705139082148</v>
      </c>
      <c r="AB1131" s="12">
        <f ca="1">INDEX(U$11:U$6003,UsefulSeries!$I1124)</f>
        <v>17.184823729439735</v>
      </c>
      <c r="AC1131" s="12">
        <f>INDEX( K$11:K$6003,UsefulSeries!$I1124)</f>
        <v>0</v>
      </c>
      <c r="AD1131" s="12">
        <f>INDEX(L$11:L$6003,UsefulSeries!$I1124)</f>
        <v>0.33263548908537632</v>
      </c>
      <c r="AE1131" s="12"/>
      <c r="AF1131" s="12"/>
      <c r="AG1131" s="12"/>
      <c r="AH1131" s="12"/>
      <c r="AI1131" s="12"/>
      <c r="AJ1131" s="12"/>
      <c r="AK1131" s="12"/>
      <c r="AL1131" s="12"/>
      <c r="AM1131" s="12"/>
      <c r="AN1131" s="12">
        <f t="shared" ca="1" si="171"/>
        <v>0</v>
      </c>
      <c r="AO1131" s="12">
        <f t="shared" ca="1" si="172"/>
        <v>0</v>
      </c>
      <c r="AP1131" s="12">
        <f t="shared" ca="1" si="173"/>
        <v>0</v>
      </c>
      <c r="AQ1131" s="12">
        <f t="shared" ca="1" si="174"/>
        <v>0</v>
      </c>
      <c r="AR1131" s="12">
        <f t="shared" ca="1" si="175"/>
        <v>0.3476705139082148</v>
      </c>
      <c r="AS1131" s="12">
        <f t="shared" ca="1" si="176"/>
        <v>17.184823729439735</v>
      </c>
      <c r="AT1131" s="12">
        <f t="shared" si="177"/>
        <v>0</v>
      </c>
      <c r="AU1131" s="12">
        <f t="shared" si="178"/>
        <v>0.33263548908537632</v>
      </c>
      <c r="AV1131" s="12"/>
      <c r="AW1131" s="12">
        <f ca="1">INDEX(I$11:I$6003,UsefulSeries!$I1124)</f>
        <v>1.9756040990262829E-2</v>
      </c>
      <c r="AX1131" s="12"/>
      <c r="AY1131" s="12"/>
      <c r="AZ1131" s="12">
        <f ca="1"/>
        <v>0.3476705139082148</v>
      </c>
      <c r="BA1131" s="12"/>
      <c r="BB1131" s="12">
        <f t="shared" ca="1" si="170"/>
        <v>0.3476705139082148</v>
      </c>
      <c r="BC1131" s="12"/>
      <c r="BD1131" s="38">
        <f ca="1"/>
        <v>1.9043982071604251E-2</v>
      </c>
    </row>
    <row r="1132" spans="1:56" x14ac:dyDescent="0.35">
      <c r="A1132" s="12">
        <v>0</v>
      </c>
      <c r="B1132" s="12">
        <v>0</v>
      </c>
      <c r="C1132" s="12">
        <v>0</v>
      </c>
      <c r="D1132" s="12">
        <v>0</v>
      </c>
      <c r="E1132" s="12">
        <f ca="1">INDEX('Flow probs &amp; rates'!$P$5:$P$5999,UsefulSeries!$E1126,0)*(1-INDEX('Flow probs &amp; rates'!$P$5:$P$5999,UsefulSeries!$E1126,0))/INDEX('Flow probs &amp; rates'!$G$4:$G$5999,UsefulSeries!$E1126,0)</f>
        <v>7.2819507976298298E-2</v>
      </c>
      <c r="F1132" s="12">
        <f ca="1">-INDEX('Flow probs &amp; rates'!$P$5:$P$5999,UsefulSeries!$E1126,0)*(INDEX('Flow probs &amp; rates'!$Q$5:$Q$5999,UsefulSeries!$E1126,0))/INDEX('Flow probs &amp; rates'!$G$4:$G$5999,UsefulSeries!$E1126,0)</f>
        <v>-1.5505940105471098E-3</v>
      </c>
      <c r="G1132" s="12"/>
      <c r="H1132" s="12"/>
      <c r="I1132" s="12">
        <f ca="1">INDEX('Flow probs &amp; rates'!$P$5:$P$5999,UsefulSeries!$E1126)</f>
        <v>2.5290090560144692E-2</v>
      </c>
      <c r="J1132" s="12"/>
      <c r="K1132" s="12">
        <f>INDEX('Flow probs &amp; rates'!$G$4:$G$5999,UsefulSeries!$E1126)</f>
        <v>0.33851508427697369</v>
      </c>
      <c r="L1132" s="12"/>
      <c r="M1132" s="12"/>
      <c r="N1132" s="12"/>
      <c r="O1132" s="12"/>
      <c r="P1132" s="12">
        <f ca="1"/>
        <v>0</v>
      </c>
      <c r="Q1132" s="12">
        <f ca="1"/>
        <v>0</v>
      </c>
      <c r="R1132" s="12">
        <f ca="1"/>
        <v>0</v>
      </c>
      <c r="S1132" s="12">
        <f ca="1"/>
        <v>0</v>
      </c>
      <c r="T1132" s="12">
        <f ca="1"/>
        <v>13.740140011589514</v>
      </c>
      <c r="U1132" s="12">
        <f ca="1"/>
        <v>0.35485444007604816</v>
      </c>
      <c r="V1132" s="12"/>
      <c r="W1132" s="12"/>
      <c r="X1132" s="12"/>
      <c r="Y1132" s="12"/>
      <c r="Z1132" s="12"/>
      <c r="AA1132" s="12"/>
      <c r="AB1132" s="12"/>
      <c r="AC1132" s="12"/>
      <c r="AD1132" s="12"/>
      <c r="AE1132" s="12">
        <f t="array" ref="AE1132:AJ1133">TRANSPOSE(AC1126:AD1131)</f>
        <v>-0.63172813717271181</v>
      </c>
      <c r="AF1132" s="12">
        <v>-0.63172813717271181</v>
      </c>
      <c r="AG1132" s="12">
        <v>3.5636373741911878E-2</v>
      </c>
      <c r="AH1132" s="12">
        <v>0</v>
      </c>
      <c r="AI1132" s="12">
        <v>0.33263548908537632</v>
      </c>
      <c r="AJ1132" s="12">
        <v>0</v>
      </c>
      <c r="AK1132" s="12"/>
      <c r="AL1132" s="12"/>
      <c r="AM1132" s="12"/>
      <c r="AN1132" s="12">
        <f t="shared" si="171"/>
        <v>-0.63172813717271181</v>
      </c>
      <c r="AO1132" s="12">
        <f t="shared" si="172"/>
        <v>-0.63172813717271181</v>
      </c>
      <c r="AP1132" s="12">
        <f t="shared" si="173"/>
        <v>3.5636373741911878E-2</v>
      </c>
      <c r="AQ1132" s="12">
        <f t="shared" si="174"/>
        <v>0</v>
      </c>
      <c r="AR1132" s="12">
        <f t="shared" si="175"/>
        <v>0.33263548908537632</v>
      </c>
      <c r="AS1132" s="12">
        <f t="shared" si="176"/>
        <v>0</v>
      </c>
      <c r="AT1132" s="12">
        <f t="shared" si="177"/>
        <v>0</v>
      </c>
      <c r="AU1132" s="12">
        <f t="shared" si="178"/>
        <v>0</v>
      </c>
      <c r="AV1132" s="12"/>
      <c r="AW1132" s="12"/>
      <c r="AX1132" s="12">
        <f>INDEX($N$6:$N$6003,UsefulSeries!$K1124)</f>
        <v>-1.3381169521831104E-3</v>
      </c>
      <c r="AY1132" s="12"/>
      <c r="AZ1132" s="12"/>
      <c r="BA1132" s="12"/>
      <c r="BB1132" s="12">
        <f t="shared" si="170"/>
        <v>-1.3381169521831104E-3</v>
      </c>
      <c r="BC1132" s="12"/>
      <c r="BD1132" s="38">
        <f ca="1"/>
        <v>9.955910152982389E-4</v>
      </c>
    </row>
    <row r="1133" spans="1:56" x14ac:dyDescent="0.35">
      <c r="A1133" s="12">
        <v>0</v>
      </c>
      <c r="B1133" s="12">
        <v>0</v>
      </c>
      <c r="C1133" s="12">
        <v>0</v>
      </c>
      <c r="D1133" s="12">
        <v>0</v>
      </c>
      <c r="E1133" s="12">
        <f ca="1">-INDEX('Flow probs &amp; rates'!$P$5:$P$5999,UsefulSeries!$E1126,0)*(INDEX('Flow probs &amp; rates'!$Q$5:$Q$5999,UsefulSeries!$E1126,0))/INDEX('Flow probs &amp; rates'!$G$4:$G$5999,UsefulSeries!$E1126,0)</f>
        <v>-1.5505940105471098E-3</v>
      </c>
      <c r="F1133" s="12">
        <f ca="1">INDEX('Flow probs &amp; rates'!$Q$5:$Q$5999,UsefulSeries!$E1126,0)*(1-INDEX('Flow probs &amp; rates'!$Q$5:$Q$5999,UsefulSeries!$E1126,0))/INDEX('Flow probs &amp; rates'!$G$4:$G$5999,UsefulSeries!$E1126,0)</f>
        <v>6.0039769550251303E-2</v>
      </c>
      <c r="G1133" s="12"/>
      <c r="H1133" s="12"/>
      <c r="I1133" s="12">
        <f ca="1">INDEX('Flow probs &amp; rates'!$Q$5:$Q$5999,UsefulSeries!$E1126)</f>
        <v>2.075514363665143E-2</v>
      </c>
      <c r="J1133" s="12"/>
      <c r="K1133" s="12"/>
      <c r="L1133" s="12">
        <f>INDEX('Flow probs &amp; rates'!$G$4:$G$5999,UsefulSeries!$E1126)</f>
        <v>0.33851508427697369</v>
      </c>
      <c r="M1133" s="12"/>
      <c r="N1133" s="12"/>
      <c r="O1133" s="12"/>
      <c r="P1133" s="12">
        <f ca="1"/>
        <v>0</v>
      </c>
      <c r="Q1133" s="12">
        <f ca="1"/>
        <v>0</v>
      </c>
      <c r="R1133" s="12">
        <f ca="1"/>
        <v>0</v>
      </c>
      <c r="S1133" s="12">
        <f ca="1"/>
        <v>0</v>
      </c>
      <c r="T1133" s="12">
        <f ca="1"/>
        <v>0.35485444007604822</v>
      </c>
      <c r="U1133" s="12">
        <f ca="1"/>
        <v>16.664791398507457</v>
      </c>
      <c r="V1133" s="12"/>
      <c r="W1133" s="12"/>
      <c r="X1133" s="12"/>
      <c r="Y1133" s="12"/>
      <c r="Z1133" s="12"/>
      <c r="AA1133" s="12"/>
      <c r="AB1133" s="12"/>
      <c r="AC1133" s="12"/>
      <c r="AD1133" s="12"/>
      <c r="AE1133" s="12">
        <v>0.63172813717271181</v>
      </c>
      <c r="AF1133" s="12">
        <v>0</v>
      </c>
      <c r="AG1133" s="12">
        <v>-3.5636373741911878E-2</v>
      </c>
      <c r="AH1133" s="12">
        <v>-3.5636373741911878E-2</v>
      </c>
      <c r="AI1133" s="12">
        <v>0</v>
      </c>
      <c r="AJ1133" s="12">
        <v>0.33263548908537632</v>
      </c>
      <c r="AK1133" s="12"/>
      <c r="AL1133" s="12"/>
      <c r="AM1133" s="12"/>
      <c r="AN1133" s="12">
        <f t="shared" si="171"/>
        <v>0.63172813717271181</v>
      </c>
      <c r="AO1133" s="12">
        <f t="shared" si="172"/>
        <v>0</v>
      </c>
      <c r="AP1133" s="12">
        <f t="shared" si="173"/>
        <v>-3.5636373741911878E-2</v>
      </c>
      <c r="AQ1133" s="12">
        <f t="shared" si="174"/>
        <v>-3.5636373741911878E-2</v>
      </c>
      <c r="AR1133" s="12">
        <f t="shared" si="175"/>
        <v>0</v>
      </c>
      <c r="AS1133" s="12">
        <f t="shared" si="176"/>
        <v>0.33263548908537632</v>
      </c>
      <c r="AT1133" s="12">
        <f t="shared" si="177"/>
        <v>0</v>
      </c>
      <c r="AU1133" s="12">
        <f t="shared" si="178"/>
        <v>0</v>
      </c>
      <c r="AV1133" s="12"/>
      <c r="AW1133" s="12"/>
      <c r="AX1133" s="12">
        <f>INDEX('Margin error adjustment'!N$7:N$6003,UsefulSeries!$K1124)</f>
        <v>1.3944937974302365E-3</v>
      </c>
      <c r="AY1133" s="12"/>
      <c r="AZ1133" s="12"/>
      <c r="BA1133" s="12"/>
      <c r="BB1133" s="12">
        <f t="shared" si="170"/>
        <v>1.3944937974302365E-3</v>
      </c>
      <c r="BC1133" s="12"/>
      <c r="BD1133" s="38">
        <f ca="1"/>
        <v>3.6792858334139145E-2</v>
      </c>
    </row>
    <row r="1134" spans="1:56" x14ac:dyDescent="0.35">
      <c r="A1134" s="12">
        <f ca="1">INDEX('Flow probs &amp; rates'!$K$5:$K$5999,UsefulSeries!$E1132,0)*(1-INDEX('Flow probs &amp; rates'!$K$5:$K$5999,UsefulSeries!$E1132,0))/INDEX('Flow probs &amp; rates'!$E$4:$E$5999,UsefulSeries!$E1132,0)</f>
        <v>1.6660145681314725E-2</v>
      </c>
      <c r="B1134" s="12">
        <f ca="1">-INDEX('Flow probs &amp; rates'!$K$5:$K$5999,UsefulSeries!$E1132,0)*(INDEX('Flow probs &amp; rates'!$L$5:$L$5999,UsefulSeries!$E1132,0))/INDEX('Flow probs &amp; rates'!$E$4:$E$5999,UsefulSeries!$E1132,0)</f>
        <v>-2.4632098755728629E-4</v>
      </c>
      <c r="C1134" s="12">
        <v>0</v>
      </c>
      <c r="D1134" s="12">
        <v>0</v>
      </c>
      <c r="E1134" s="12">
        <v>0</v>
      </c>
      <c r="F1134" s="12">
        <v>0</v>
      </c>
      <c r="G1134" s="12"/>
      <c r="H1134" s="12"/>
      <c r="I1134" s="12">
        <f ca="1">INDEX('Flow probs &amp; rates'!$K$5:$K$5999,UsefulSeries!$E1132)</f>
        <v>1.0575720153803411E-2</v>
      </c>
      <c r="J1134" s="12"/>
      <c r="K1134" s="12">
        <f>-INDEX('Flow probs &amp; rates'!$E$4:$E$5999,UsefulSeries!$E1132)</f>
        <v>-0.6280781991461013</v>
      </c>
      <c r="L1134" s="12">
        <f>INDEX('Flow probs &amp; rates'!$E$4:$E$5999,UsefulSeries!$E1132)</f>
        <v>0.6280781991461013</v>
      </c>
      <c r="M1134" s="12"/>
      <c r="N1134" s="12"/>
      <c r="O1134" s="12"/>
      <c r="P1134" s="12">
        <f t="array" aca="1" ref="P1134:U1139" ca="1">MINVERSE(A1134:F1139)</f>
        <v>60.033011003595142</v>
      </c>
      <c r="Q1134" s="12">
        <f ca="1"/>
        <v>0.64431784493382616</v>
      </c>
      <c r="R1134" s="12">
        <f ca="1"/>
        <v>0</v>
      </c>
      <c r="S1134" s="12">
        <f ca="1"/>
        <v>0</v>
      </c>
      <c r="T1134" s="12">
        <f ca="1"/>
        <v>0</v>
      </c>
      <c r="U1134" s="12">
        <f ca="1"/>
        <v>0</v>
      </c>
      <c r="V1134" s="12"/>
      <c r="W1134" s="12">
        <f ca="1">INDEX(P$6:P$6003,UsefulSeries!$I1132)</f>
        <v>45.652239666723808</v>
      </c>
      <c r="X1134" s="12">
        <f ca="1">INDEX(Q$6:Q$6003,UsefulSeries!$I1132)</f>
        <v>0.64829698038983452</v>
      </c>
      <c r="Y1134" s="12">
        <f ca="1">INDEX(R$6:R$6003,UsefulSeries!$I1132)</f>
        <v>0</v>
      </c>
      <c r="Z1134" s="12">
        <f ca="1">INDEX(S$6:S$6003,UsefulSeries!$I1132)</f>
        <v>0</v>
      </c>
      <c r="AA1134" s="12">
        <f ca="1">INDEX(T$6:T$6003,UsefulSeries!$I1132)</f>
        <v>0</v>
      </c>
      <c r="AB1134" s="12">
        <f ca="1">INDEX(U$6:U$6003,UsefulSeries!$I1132)</f>
        <v>0</v>
      </c>
      <c r="AC1134" s="12">
        <f>INDEX( K$6:K$6003,UsefulSeries!$I1132)</f>
        <v>-0.6303900202205287</v>
      </c>
      <c r="AD1134" s="12">
        <f>INDEX(L$6:L$6003,UsefulSeries!$I1132)</f>
        <v>0.6303900202205287</v>
      </c>
      <c r="AE1134" s="12"/>
      <c r="AF1134" s="12"/>
      <c r="AG1134" s="12"/>
      <c r="AH1134" s="12"/>
      <c r="AI1134" s="12"/>
      <c r="AJ1134" s="12"/>
      <c r="AK1134" s="12"/>
      <c r="AL1134" s="12"/>
      <c r="AM1134" s="12"/>
      <c r="AN1134" s="12">
        <f t="shared" ca="1" si="171"/>
        <v>45.652239666723808</v>
      </c>
      <c r="AO1134" s="12">
        <f t="shared" ca="1" si="172"/>
        <v>0.64829698038983452</v>
      </c>
      <c r="AP1134" s="12">
        <f t="shared" ca="1" si="173"/>
        <v>0</v>
      </c>
      <c r="AQ1134" s="12">
        <f t="shared" ca="1" si="174"/>
        <v>0</v>
      </c>
      <c r="AR1134" s="12">
        <f t="shared" ca="1" si="175"/>
        <v>0</v>
      </c>
      <c r="AS1134" s="12">
        <f t="shared" ca="1" si="176"/>
        <v>0</v>
      </c>
      <c r="AT1134" s="12">
        <f t="shared" si="177"/>
        <v>-0.6303900202205287</v>
      </c>
      <c r="AU1134" s="12">
        <f t="shared" si="178"/>
        <v>0.6303900202205287</v>
      </c>
      <c r="AV1134" s="12"/>
      <c r="AW1134" s="12">
        <f ca="1">INDEX(I$6:I$6003,UsefulSeries!$I1132)</f>
        <v>1.4007439850641235E-2</v>
      </c>
      <c r="AX1134" s="12"/>
      <c r="AY1134" s="12"/>
      <c r="AZ1134" s="12">
        <f t="array" aca="1" ref="AZ1134:AZ1139" ca="1">MMULT(W1134:AB1139,AW1134:AW1139)</f>
        <v>0.64829698038983441</v>
      </c>
      <c r="BA1134" s="12"/>
      <c r="BB1134" s="12">
        <f t="shared" ca="1" si="170"/>
        <v>0.64829698038983441</v>
      </c>
      <c r="BC1134" s="12"/>
      <c r="BD1134" s="38">
        <f t="array" aca="1" ref="BD1134:BD1141" ca="1">MMULT(MINVERSE(AN1134:AU1141),BB1134:BB1141)</f>
        <v>1.408724421144634E-2</v>
      </c>
    </row>
    <row r="1135" spans="1:56" x14ac:dyDescent="0.35">
      <c r="A1135" s="12">
        <f ca="1">-INDEX('Flow probs &amp; rates'!$K$5:$K$5999,UsefulSeries!$E1132,0)*(INDEX('Flow probs &amp; rates'!$L$5:$L$5999,UsefulSeries!$E1132,0))/INDEX('Flow probs &amp; rates'!$E$4:$E$5999,UsefulSeries!$E1132,0)</f>
        <v>-2.4632098755728629E-4</v>
      </c>
      <c r="B1135" s="12">
        <f ca="1">INDEX('Flow probs &amp; rates'!$L$5:$L$5999,UsefulSeries!$E1132,0)*(1-INDEX('Flow probs &amp; rates'!$L$5:$L$5999,UsefulSeries!$E1132,0))/INDEX('Flow probs &amp; rates'!$E$4:$E$5999,UsefulSeries!$E1132,0)</f>
        <v>2.2950459424201902E-2</v>
      </c>
      <c r="C1135" s="12">
        <v>0</v>
      </c>
      <c r="D1135" s="12">
        <v>0</v>
      </c>
      <c r="E1135" s="12">
        <v>0</v>
      </c>
      <c r="F1135" s="12">
        <v>0</v>
      </c>
      <c r="G1135" s="12"/>
      <c r="H1135" s="12"/>
      <c r="I1135" s="12">
        <f ca="1">INDEX('Flow probs &amp; rates'!$L$5:$L$5999,UsefulSeries!$E1132)</f>
        <v>1.4628681548578109E-2</v>
      </c>
      <c r="J1135" s="12"/>
      <c r="K1135" s="12">
        <f>-INDEX('Flow probs &amp; rates'!$E$4:$E$5999,UsefulSeries!$E1132)</f>
        <v>-0.6280781991461013</v>
      </c>
      <c r="L1135" s="12"/>
      <c r="M1135" s="12"/>
      <c r="N1135" s="12"/>
      <c r="O1135" s="12"/>
      <c r="P1135" s="12">
        <f ca="1"/>
        <v>0.64431784493382616</v>
      </c>
      <c r="Q1135" s="12">
        <f ca="1"/>
        <v>43.579027788575317</v>
      </c>
      <c r="R1135" s="12">
        <f ca="1"/>
        <v>0</v>
      </c>
      <c r="S1135" s="12">
        <f ca="1"/>
        <v>0</v>
      </c>
      <c r="T1135" s="12">
        <f ca="1"/>
        <v>0</v>
      </c>
      <c r="U1135" s="12">
        <f ca="1"/>
        <v>0</v>
      </c>
      <c r="V1135" s="12"/>
      <c r="W1135" s="12">
        <f ca="1">INDEX(P$7:P$6003,UsefulSeries!$I1132)</f>
        <v>0.64829698038983452</v>
      </c>
      <c r="X1135" s="12">
        <f ca="1">INDEX(Q$7:Q$6003,UsefulSeries!$I1132)</f>
        <v>46.952501511134059</v>
      </c>
      <c r="Y1135" s="12">
        <f ca="1">INDEX(R$7:R$6003,UsefulSeries!$I1132)</f>
        <v>0</v>
      </c>
      <c r="Z1135" s="12">
        <f ca="1">INDEX(S$7:S$6003,UsefulSeries!$I1132)</f>
        <v>0</v>
      </c>
      <c r="AA1135" s="12">
        <f ca="1">INDEX(T$7:T$6003,UsefulSeries!$I1132)</f>
        <v>0</v>
      </c>
      <c r="AB1135" s="12">
        <f ca="1">INDEX(U$7:U$6003,UsefulSeries!$I1132)</f>
        <v>0</v>
      </c>
      <c r="AC1135" s="12">
        <f>INDEX( K$7:K$6003,UsefulSeries!$I1132,1)</f>
        <v>-0.6303900202205287</v>
      </c>
      <c r="AD1135" s="12">
        <f>INDEX(L$7:L$6003,UsefulSeries!$I1132,1)</f>
        <v>0</v>
      </c>
      <c r="AE1135" s="12"/>
      <c r="AF1135" s="12"/>
      <c r="AG1135" s="12"/>
      <c r="AH1135" s="12"/>
      <c r="AI1135" s="12"/>
      <c r="AJ1135" s="12"/>
      <c r="AK1135" s="12"/>
      <c r="AL1135" s="12"/>
      <c r="AM1135" s="12"/>
      <c r="AN1135" s="12">
        <f t="shared" ca="1" si="171"/>
        <v>0.64829698038983452</v>
      </c>
      <c r="AO1135" s="12">
        <f t="shared" ca="1" si="172"/>
        <v>46.952501511134059</v>
      </c>
      <c r="AP1135" s="12">
        <f t="shared" ca="1" si="173"/>
        <v>0</v>
      </c>
      <c r="AQ1135" s="12">
        <f t="shared" ca="1" si="174"/>
        <v>0</v>
      </c>
      <c r="AR1135" s="12">
        <f t="shared" ca="1" si="175"/>
        <v>0</v>
      </c>
      <c r="AS1135" s="12">
        <f t="shared" ca="1" si="176"/>
        <v>0</v>
      </c>
      <c r="AT1135" s="12">
        <f t="shared" si="177"/>
        <v>-0.6303900202205287</v>
      </c>
      <c r="AU1135" s="12">
        <f t="shared" si="178"/>
        <v>0</v>
      </c>
      <c r="AV1135" s="12"/>
      <c r="AW1135" s="12">
        <f ca="1">INDEX(I$7:I$6003,UsefulSeries!$I1132)</f>
        <v>1.3614098905467078E-2</v>
      </c>
      <c r="AX1135" s="12"/>
      <c r="AY1135" s="12"/>
      <c r="AZ1135" s="12">
        <f ca="1"/>
        <v>0.64829698038983441</v>
      </c>
      <c r="BA1135" s="12"/>
      <c r="BB1135" s="12">
        <f t="shared" ca="1" si="170"/>
        <v>0.64829698038983441</v>
      </c>
      <c r="BC1135" s="12"/>
      <c r="BD1135" s="38">
        <f ca="1"/>
        <v>1.4436252375526221E-2</v>
      </c>
    </row>
    <row r="1136" spans="1:56" x14ac:dyDescent="0.35">
      <c r="A1136" s="12">
        <v>0</v>
      </c>
      <c r="B1136" s="12">
        <v>0</v>
      </c>
      <c r="C1136" s="12">
        <f ca="1">INDEX('Flow probs &amp; rates'!$M$5:$M$5999,UsefulSeries!$E1132,0)*(1-INDEX('Flow probs &amp; rates'!$M$5:$M$5999,UsefulSeries!$E1132,0))/INDEX('Flow probs &amp; rates'!$F$4:$F$5999,UsefulSeries!$E1132,0)</f>
        <v>5.6245223635054993</v>
      </c>
      <c r="D1136" s="12">
        <f ca="1">-INDEX('Flow probs &amp; rates'!$M$5:$M$5999,UsefulSeries!$E1132,0)*(INDEX('Flow probs &amp; rates'!$O$5:$O$5999,UsefulSeries!$E1132,0))/INDEX('Flow probs &amp; rates'!$F$4:$F$5999,UsefulSeries!$E1132,0)</f>
        <v>-1.3221137098774451</v>
      </c>
      <c r="E1136" s="12">
        <v>0</v>
      </c>
      <c r="F1136" s="12">
        <v>0</v>
      </c>
      <c r="G1136" s="12"/>
      <c r="H1136" s="12"/>
      <c r="I1136" s="12">
        <f ca="1">INDEX('Flow probs &amp; rates'!$M$5:$M$5999,UsefulSeries!$E1132)</f>
        <v>0.24446340398624428</v>
      </c>
      <c r="J1136" s="12"/>
      <c r="K1136" s="12">
        <f>INDEX('Flow probs &amp; rates'!$F$4:$F$5999,UsefulSeries!$E1132)</f>
        <v>3.2838530307236109E-2</v>
      </c>
      <c r="L1136" s="12">
        <f>-INDEX('Flow probs &amp; rates'!$F$4:$F$5999,UsefulSeries!$E1132)</f>
        <v>-3.2838530307236109E-2</v>
      </c>
      <c r="M1136" s="12"/>
      <c r="N1136" s="12"/>
      <c r="O1136" s="12"/>
      <c r="P1136" s="12">
        <f ca="1"/>
        <v>0</v>
      </c>
      <c r="Q1136" s="12">
        <f ca="1"/>
        <v>0</v>
      </c>
      <c r="R1136" s="12">
        <f ca="1"/>
        <v>0.19114914987776938</v>
      </c>
      <c r="S1136" s="12">
        <f ca="1"/>
        <v>5.6820126507531474E-2</v>
      </c>
      <c r="T1136" s="12">
        <f ca="1"/>
        <v>0</v>
      </c>
      <c r="U1136" s="12">
        <f ca="1"/>
        <v>0</v>
      </c>
      <c r="V1136" s="12"/>
      <c r="W1136" s="12">
        <f ca="1">INDEX(P$8:P$6003,UsefulSeries!$I1132)</f>
        <v>0</v>
      </c>
      <c r="X1136" s="12">
        <f ca="1">INDEX(Q$8:Q$6003,UsefulSeries!$I1132)</f>
        <v>0</v>
      </c>
      <c r="Y1136" s="12">
        <f ca="1">INDEX(R$8:R$6003,UsefulSeries!$I1132)</f>
        <v>0.21203715179426502</v>
      </c>
      <c r="Z1136" s="12">
        <f ca="1">INDEX(S$8:S$6003,UsefulSeries!$I1132)</f>
        <v>5.9334567742551365E-2</v>
      </c>
      <c r="AA1136" s="12">
        <f ca="1">INDEX(T$8:T$6003,UsefulSeries!$I1132)</f>
        <v>0</v>
      </c>
      <c r="AB1136" s="12">
        <f ca="1">INDEX(U$8:U$6003,UsefulSeries!$I1132)</f>
        <v>0</v>
      </c>
      <c r="AC1136" s="12">
        <f>INDEX( K$8:K$6003,UsefulSeries!$I1132)</f>
        <v>3.7030867539342115E-2</v>
      </c>
      <c r="AD1136" s="12">
        <f>INDEX(L$8:L$6003,UsefulSeries!$I1132)</f>
        <v>-3.7030867539342115E-2</v>
      </c>
      <c r="AE1136" s="12"/>
      <c r="AF1136" s="12"/>
      <c r="AG1136" s="12"/>
      <c r="AH1136" s="12"/>
      <c r="AI1136" s="12"/>
      <c r="AJ1136" s="12"/>
      <c r="AK1136" s="12"/>
      <c r="AL1136" s="12"/>
      <c r="AM1136" s="12"/>
      <c r="AN1136" s="12">
        <f t="shared" ca="1" si="171"/>
        <v>0</v>
      </c>
      <c r="AO1136" s="12">
        <f t="shared" ca="1" si="172"/>
        <v>0</v>
      </c>
      <c r="AP1136" s="12">
        <f t="shared" ca="1" si="173"/>
        <v>0.21203715179426502</v>
      </c>
      <c r="AQ1136" s="12">
        <f t="shared" ca="1" si="174"/>
        <v>5.9334567742551365E-2</v>
      </c>
      <c r="AR1136" s="12">
        <f t="shared" ca="1" si="175"/>
        <v>0</v>
      </c>
      <c r="AS1136" s="12">
        <f t="shared" ca="1" si="176"/>
        <v>0</v>
      </c>
      <c r="AT1136" s="12">
        <f t="shared" si="177"/>
        <v>3.7030867539342115E-2</v>
      </c>
      <c r="AU1136" s="12">
        <f t="shared" si="178"/>
        <v>-3.7030867539342115E-2</v>
      </c>
      <c r="AV1136" s="12"/>
      <c r="AW1136" s="12">
        <f ca="1">INDEX(I$8:I$6003,UsefulSeries!$I1132)</f>
        <v>0.24250321479040185</v>
      </c>
      <c r="AX1136" s="12"/>
      <c r="AY1136" s="12"/>
      <c r="AZ1136" s="12">
        <f ca="1"/>
        <v>5.9334567742551358E-2</v>
      </c>
      <c r="BA1136" s="12"/>
      <c r="BB1136" s="12">
        <f t="shared" ca="1" si="170"/>
        <v>5.9334567742551358E-2</v>
      </c>
      <c r="BC1136" s="12"/>
      <c r="BD1136" s="38">
        <f ca="1"/>
        <v>0.23951703636729196</v>
      </c>
    </row>
    <row r="1137" spans="1:56" x14ac:dyDescent="0.35">
      <c r="A1137" s="12">
        <v>0</v>
      </c>
      <c r="B1137" s="12">
        <v>0</v>
      </c>
      <c r="C1137" s="12">
        <f ca="1">-INDEX('Flow probs &amp; rates'!$M$5:$M$5999,UsefulSeries!$E1132,0)*(INDEX('Flow probs &amp; rates'!$O$5:$O$5999,UsefulSeries!$E1132,0))/INDEX('Flow probs &amp; rates'!$F$4:$F$5999,UsefulSeries!$E1132,0)</f>
        <v>-1.3221137098774451</v>
      </c>
      <c r="D1137" s="12">
        <f ca="1">INDEX('Flow probs &amp; rates'!$O$5:$O$5999,UsefulSeries!$E1132,0)*(1-INDEX('Flow probs &amp; rates'!$O$5:$O$5999,UsefulSeries!$E1132,0))/INDEX('Flow probs &amp; rates'!$F$4:$F$5999,UsefulSeries!$E1132,0)</f>
        <v>4.4477358150781203</v>
      </c>
      <c r="E1137" s="12">
        <v>0</v>
      </c>
      <c r="F1137" s="12">
        <v>0</v>
      </c>
      <c r="G1137" s="12"/>
      <c r="H1137" s="12"/>
      <c r="I1137" s="12">
        <f ca="1">INDEX('Flow probs &amp; rates'!$O$5:$O$5999,UsefulSeries!$E1132)</f>
        <v>0.17759824343223923</v>
      </c>
      <c r="J1137" s="12"/>
      <c r="K1137" s="12"/>
      <c r="L1137" s="12">
        <f>-INDEX('Flow probs &amp; rates'!$F$4:$F$5999,UsefulSeries!$E1132)</f>
        <v>-3.2838530307236109E-2</v>
      </c>
      <c r="M1137" s="12"/>
      <c r="N1137" s="12"/>
      <c r="O1137" s="12"/>
      <c r="P1137" s="12">
        <f ca="1"/>
        <v>0</v>
      </c>
      <c r="Q1137" s="12">
        <f ca="1"/>
        <v>0</v>
      </c>
      <c r="R1137" s="12">
        <f ca="1"/>
        <v>5.6820126507531481E-2</v>
      </c>
      <c r="S1137" s="12">
        <f ca="1"/>
        <v>0.2417235899236283</v>
      </c>
      <c r="T1137" s="12">
        <f ca="1"/>
        <v>0</v>
      </c>
      <c r="U1137" s="12">
        <f ca="1"/>
        <v>0</v>
      </c>
      <c r="V1137" s="12"/>
      <c r="W1137" s="12">
        <f ca="1">INDEX(P$9:P$6003,UsefulSeries!$I1132)</f>
        <v>0</v>
      </c>
      <c r="X1137" s="12">
        <f ca="1">INDEX(Q$9:Q$6003,UsefulSeries!$I1132)</f>
        <v>0</v>
      </c>
      <c r="Y1137" s="12">
        <f ca="1">INDEX(R$9:R$6003,UsefulSeries!$I1132)</f>
        <v>5.9334567742551365E-2</v>
      </c>
      <c r="Z1137" s="12">
        <f ca="1">INDEX(S$9:S$6003,UsefulSeries!$I1132)</f>
        <v>0.33693971313670956</v>
      </c>
      <c r="AA1137" s="12">
        <f ca="1">INDEX(T$9:T$6003,UsefulSeries!$I1132)</f>
        <v>0</v>
      </c>
      <c r="AB1137" s="12">
        <f ca="1">INDEX(U$9:U$6003,UsefulSeries!$I1132)</f>
        <v>0</v>
      </c>
      <c r="AC1137" s="12">
        <f>INDEX( K$9:K$6003,UsefulSeries!$I1132)</f>
        <v>0</v>
      </c>
      <c r="AD1137" s="12">
        <f>INDEX(L$9:L$6003,UsefulSeries!$I1132)</f>
        <v>-3.7030867539342115E-2</v>
      </c>
      <c r="AE1137" s="12"/>
      <c r="AF1137" s="12"/>
      <c r="AG1137" s="12"/>
      <c r="AH1137" s="12"/>
      <c r="AI1137" s="12"/>
      <c r="AJ1137" s="12"/>
      <c r="AK1137" s="12"/>
      <c r="AL1137" s="12"/>
      <c r="AM1137" s="12"/>
      <c r="AN1137" s="12">
        <f t="shared" ca="1" si="171"/>
        <v>0</v>
      </c>
      <c r="AO1137" s="12">
        <f t="shared" ca="1" si="172"/>
        <v>0</v>
      </c>
      <c r="AP1137" s="12">
        <f t="shared" ca="1" si="173"/>
        <v>5.9334567742551365E-2</v>
      </c>
      <c r="AQ1137" s="12">
        <f t="shared" ca="1" si="174"/>
        <v>0.33693971313670956</v>
      </c>
      <c r="AR1137" s="12">
        <f t="shared" ca="1" si="175"/>
        <v>0</v>
      </c>
      <c r="AS1137" s="12">
        <f t="shared" ca="1" si="176"/>
        <v>0</v>
      </c>
      <c r="AT1137" s="12">
        <f t="shared" si="177"/>
        <v>0</v>
      </c>
      <c r="AU1137" s="12">
        <f t="shared" si="178"/>
        <v>-3.7030867539342115E-2</v>
      </c>
      <c r="AV1137" s="12"/>
      <c r="AW1137" s="12">
        <f ca="1">INDEX(I$9:I$6003,UsefulSeries!$I1132)</f>
        <v>0.13339402440384804</v>
      </c>
      <c r="AX1137" s="12"/>
      <c r="AY1137" s="12"/>
      <c r="AZ1137" s="12">
        <f ca="1"/>
        <v>5.9334567742551372E-2</v>
      </c>
      <c r="BA1137" s="12"/>
      <c r="BB1137" s="12">
        <f t="shared" ca="1" si="170"/>
        <v>5.9334567742551372E-2</v>
      </c>
      <c r="BC1137" s="12"/>
      <c r="BD1137" s="38">
        <f ca="1"/>
        <v>0.13993079317366894</v>
      </c>
    </row>
    <row r="1138" spans="1:56" x14ac:dyDescent="0.35">
      <c r="A1138" s="12">
        <v>0</v>
      </c>
      <c r="B1138" s="12">
        <v>0</v>
      </c>
      <c r="C1138" s="12">
        <v>0</v>
      </c>
      <c r="D1138" s="12">
        <v>0</v>
      </c>
      <c r="E1138" s="12">
        <f ca="1">INDEX('Flow probs &amp; rates'!$P$5:$P$5999,UsefulSeries!$E1132,0)*(1-INDEX('Flow probs &amp; rates'!$P$5:$P$5999,UsefulSeries!$E1132,0))/INDEX('Flow probs &amp; rates'!$G$4:$G$5999,UsefulSeries!$E1132,0)</f>
        <v>7.3343418187621343E-2</v>
      </c>
      <c r="F1138" s="12">
        <f ca="1">-INDEX('Flow probs &amp; rates'!$P$5:$P$5999,UsefulSeries!$E1132,0)*(INDEX('Flow probs &amp; rates'!$Q$5:$Q$5999,UsefulSeries!$E1132,0))/INDEX('Flow probs &amp; rates'!$G$4:$G$5999,UsefulSeries!$E1132,0)</f>
        <v>-1.6101920670471847E-3</v>
      </c>
      <c r="G1138" s="12"/>
      <c r="H1138" s="12"/>
      <c r="I1138" s="12">
        <f ca="1">INDEX('Flow probs &amp; rates'!$P$5:$P$5999,UsefulSeries!$E1132)</f>
        <v>2.5520839353434004E-2</v>
      </c>
      <c r="J1138" s="12"/>
      <c r="K1138" s="12">
        <f>INDEX('Flow probs &amp; rates'!$G$4:$G$5999,UsefulSeries!$E1132)</f>
        <v>0.3390832705466626</v>
      </c>
      <c r="L1138" s="12"/>
      <c r="M1138" s="12"/>
      <c r="N1138" s="12"/>
      <c r="O1138" s="12"/>
      <c r="P1138" s="12">
        <f ca="1"/>
        <v>0</v>
      </c>
      <c r="Q1138" s="12">
        <f ca="1"/>
        <v>0</v>
      </c>
      <c r="R1138" s="12">
        <f ca="1"/>
        <v>0</v>
      </c>
      <c r="S1138" s="12">
        <f ca="1"/>
        <v>0</v>
      </c>
      <c r="T1138" s="12">
        <f ca="1"/>
        <v>13.642299332427612</v>
      </c>
      <c r="U1138" s="12">
        <f ca="1"/>
        <v>0.35577431454897646</v>
      </c>
      <c r="V1138" s="12"/>
      <c r="W1138" s="12">
        <f ca="1">INDEX(P$10:P$6003,UsefulSeries!$I1132)</f>
        <v>0</v>
      </c>
      <c r="X1138" s="12">
        <f ca="1">INDEX(Q$10:Q$6003,UsefulSeries!$I1132)</f>
        <v>0</v>
      </c>
      <c r="Y1138" s="12">
        <f ca="1">INDEX(R$10:R$6003,UsefulSeries!$I1132)</f>
        <v>0</v>
      </c>
      <c r="Z1138" s="12">
        <f ca="1">INDEX(S$10:S$6003,UsefulSeries!$I1132)</f>
        <v>0</v>
      </c>
      <c r="AA1138" s="12">
        <f ca="1">INDEX(T$10:T$6003,UsefulSeries!$I1132)</f>
        <v>13.955158127587648</v>
      </c>
      <c r="AB1138" s="12">
        <f ca="1">INDEX(U$10:U$6003,UsefulSeries!$I1132)</f>
        <v>0.34805925170345448</v>
      </c>
      <c r="AC1138" s="12">
        <f>INDEX( K$10:K$6003,UsefulSeries!$I1132)</f>
        <v>0.3325791122401292</v>
      </c>
      <c r="AD1138" s="12">
        <f>INDEX(L$10:L$6003,UsefulSeries!$I1132)</f>
        <v>0</v>
      </c>
      <c r="AE1138" s="12"/>
      <c r="AF1138" s="12"/>
      <c r="AG1138" s="12"/>
      <c r="AH1138" s="12"/>
      <c r="AI1138" s="12"/>
      <c r="AJ1138" s="12"/>
      <c r="AK1138" s="12"/>
      <c r="AL1138" s="12"/>
      <c r="AM1138" s="12"/>
      <c r="AN1138" s="12">
        <f t="shared" ca="1" si="171"/>
        <v>0</v>
      </c>
      <c r="AO1138" s="12">
        <f t="shared" ca="1" si="172"/>
        <v>0</v>
      </c>
      <c r="AP1138" s="12">
        <f t="shared" ca="1" si="173"/>
        <v>0</v>
      </c>
      <c r="AQ1138" s="12">
        <f t="shared" ca="1" si="174"/>
        <v>0</v>
      </c>
      <c r="AR1138" s="12">
        <f t="shared" ca="1" si="175"/>
        <v>13.955158127587648</v>
      </c>
      <c r="AS1138" s="12">
        <f t="shared" ca="1" si="176"/>
        <v>0.34805925170345448</v>
      </c>
      <c r="AT1138" s="12">
        <f t="shared" si="177"/>
        <v>0.3325791122401292</v>
      </c>
      <c r="AU1138" s="12">
        <f t="shared" si="178"/>
        <v>0</v>
      </c>
      <c r="AV1138" s="12"/>
      <c r="AW1138" s="12">
        <f ca="1">INDEX(I$10:I$6003,UsefulSeries!$I1132)</f>
        <v>2.4441588561508715E-2</v>
      </c>
      <c r="AX1138" s="12"/>
      <c r="AY1138" s="12"/>
      <c r="AZ1138" s="12">
        <f ca="1"/>
        <v>0.34805925170345448</v>
      </c>
      <c r="BA1138" s="12"/>
      <c r="BB1138" s="12">
        <f t="shared" ca="1" si="170"/>
        <v>0.34805925170345448</v>
      </c>
      <c r="BC1138" s="12"/>
      <c r="BD1138" s="38">
        <f ca="1"/>
        <v>2.3006304462065766E-2</v>
      </c>
    </row>
    <row r="1139" spans="1:56" x14ac:dyDescent="0.35">
      <c r="A1139" s="12">
        <v>0</v>
      </c>
      <c r="B1139" s="12">
        <v>0</v>
      </c>
      <c r="C1139" s="12">
        <v>0</v>
      </c>
      <c r="D1139" s="12">
        <v>0</v>
      </c>
      <c r="E1139" s="12">
        <f ca="1">-INDEX('Flow probs &amp; rates'!$P$5:$P$5999,UsefulSeries!$E1132,0)*(INDEX('Flow probs &amp; rates'!$Q$5:$Q$5999,UsefulSeries!$E1132,0))/INDEX('Flow probs &amp; rates'!$G$4:$G$5999,UsefulSeries!$E1132,0)</f>
        <v>-1.6101920670471847E-3</v>
      </c>
      <c r="F1139" s="12">
        <f ca="1">INDEX('Flow probs &amp; rates'!$Q$5:$Q$5999,UsefulSeries!$E1132,0)*(1-INDEX('Flow probs &amp; rates'!$Q$5:$Q$5999,UsefulSeries!$E1132,0))/INDEX('Flow probs &amp; rates'!$G$4:$G$5999,UsefulSeries!$E1132,0)</f>
        <v>6.1743417843994113E-2</v>
      </c>
      <c r="G1139" s="12"/>
      <c r="H1139" s="12"/>
      <c r="I1139" s="12">
        <f ca="1">INDEX('Flow probs &amp; rates'!$Q$5:$Q$5999,UsefulSeries!$E1132)</f>
        <v>2.139385718241214E-2</v>
      </c>
      <c r="J1139" s="12"/>
      <c r="K1139" s="12"/>
      <c r="L1139" s="12">
        <f>INDEX('Flow probs &amp; rates'!$G$4:$G$5999,UsefulSeries!$E1132)</f>
        <v>0.3390832705466626</v>
      </c>
      <c r="M1139" s="12"/>
      <c r="N1139" s="12"/>
      <c r="O1139" s="12"/>
      <c r="P1139" s="12">
        <f ca="1"/>
        <v>0</v>
      </c>
      <c r="Q1139" s="12">
        <f ca="1"/>
        <v>0</v>
      </c>
      <c r="R1139" s="12">
        <f ca="1"/>
        <v>0</v>
      </c>
      <c r="S1139" s="12">
        <f ca="1"/>
        <v>0</v>
      </c>
      <c r="T1139" s="12">
        <f ca="1"/>
        <v>0.35577431454897646</v>
      </c>
      <c r="U1139" s="12">
        <f ca="1"/>
        <v>16.205336534933551</v>
      </c>
      <c r="V1139" s="12"/>
      <c r="W1139" s="12">
        <f ca="1">INDEX(P$11:P$6003,UsefulSeries!$I1132)</f>
        <v>0</v>
      </c>
      <c r="X1139" s="12">
        <f ca="1">INDEX(Q$11:Q$6003,UsefulSeries!$I1132)</f>
        <v>0</v>
      </c>
      <c r="Y1139" s="12">
        <f ca="1">INDEX(R$11:R$6003,UsefulSeries!$I1132)</f>
        <v>0</v>
      </c>
      <c r="Z1139" s="12">
        <f ca="1">INDEX(S$11:S$6003,UsefulSeries!$I1132)</f>
        <v>0</v>
      </c>
      <c r="AA1139" s="12">
        <f ca="1">INDEX(T$11:T$6003,UsefulSeries!$I1132)</f>
        <v>0.34805925170345448</v>
      </c>
      <c r="AB1139" s="12">
        <f ca="1">INDEX(U$11:U$6003,UsefulSeries!$I1132)</f>
        <v>16.948795068629877</v>
      </c>
      <c r="AC1139" s="12">
        <f>INDEX( K$11:K$6003,UsefulSeries!$I1132)</f>
        <v>0</v>
      </c>
      <c r="AD1139" s="12">
        <f>INDEX(L$11:L$6003,UsefulSeries!$I1132)</f>
        <v>0.3325791122401292</v>
      </c>
      <c r="AE1139" s="12"/>
      <c r="AF1139" s="12"/>
      <c r="AG1139" s="12"/>
      <c r="AH1139" s="12"/>
      <c r="AI1139" s="12"/>
      <c r="AJ1139" s="12"/>
      <c r="AK1139" s="12"/>
      <c r="AL1139" s="12"/>
      <c r="AM1139" s="12"/>
      <c r="AN1139" s="12">
        <f t="shared" ca="1" si="171"/>
        <v>0</v>
      </c>
      <c r="AO1139" s="12">
        <f t="shared" ca="1" si="172"/>
        <v>0</v>
      </c>
      <c r="AP1139" s="12">
        <f t="shared" ca="1" si="173"/>
        <v>0</v>
      </c>
      <c r="AQ1139" s="12">
        <f t="shared" ca="1" si="174"/>
        <v>0</v>
      </c>
      <c r="AR1139" s="12">
        <f t="shared" ca="1" si="175"/>
        <v>0.34805925170345448</v>
      </c>
      <c r="AS1139" s="12">
        <f t="shared" ca="1" si="176"/>
        <v>16.948795068629877</v>
      </c>
      <c r="AT1139" s="12">
        <f t="shared" si="177"/>
        <v>0</v>
      </c>
      <c r="AU1139" s="12">
        <f t="shared" si="178"/>
        <v>0.3325791122401292</v>
      </c>
      <c r="AV1139" s="12"/>
      <c r="AW1139" s="12">
        <f ca="1">INDEX(I$11:I$6003,UsefulSeries!$I1132)</f>
        <v>2.0033998246091311E-2</v>
      </c>
      <c r="AX1139" s="12"/>
      <c r="AY1139" s="12"/>
      <c r="AZ1139" s="12">
        <f ca="1"/>
        <v>0.34805925170345448</v>
      </c>
      <c r="BA1139" s="12"/>
      <c r="BB1139" s="12">
        <f t="shared" ca="1" si="170"/>
        <v>0.34805925170345448</v>
      </c>
      <c r="BC1139" s="12"/>
      <c r="BD1139" s="38">
        <f ca="1"/>
        <v>1.8990263688416636E-2</v>
      </c>
    </row>
    <row r="1140" spans="1:56" x14ac:dyDescent="0.35">
      <c r="A1140" s="12">
        <f ca="1">INDEX('Flow probs &amp; rates'!$K$5:$K$5999,UsefulSeries!$E1138,0)*(1-INDEX('Flow probs &amp; rates'!$K$5:$K$5999,UsefulSeries!$E1138,0))/INDEX('Flow probs &amp; rates'!$E$4:$E$5999,UsefulSeries!$E1138,0)</f>
        <v>1.6699901362463656E-2</v>
      </c>
      <c r="B1140" s="12">
        <f ca="1">-INDEX('Flow probs &amp; rates'!$K$5:$K$5999,UsefulSeries!$E1138,0)*(INDEX('Flow probs &amp; rates'!$L$5:$L$5999,UsefulSeries!$E1138,0))/INDEX('Flow probs &amp; rates'!$E$4:$E$5999,UsefulSeries!$E1138,0)</f>
        <v>-2.362915956004931E-4</v>
      </c>
      <c r="C1140" s="12">
        <v>0</v>
      </c>
      <c r="D1140" s="12">
        <v>0</v>
      </c>
      <c r="E1140" s="12">
        <v>0</v>
      </c>
      <c r="F1140" s="12">
        <v>0</v>
      </c>
      <c r="G1140" s="12"/>
      <c r="H1140" s="12"/>
      <c r="I1140" s="12">
        <f ca="1">INDEX('Flow probs &amp; rates'!$K$5:$K$5999,UsefulSeries!$E1138)</f>
        <v>1.0586042384544461E-2</v>
      </c>
      <c r="J1140" s="12"/>
      <c r="K1140" s="12">
        <f>-INDEX('Flow probs &amp; rates'!$E$4:$E$5999,UsefulSeries!$E1138)</f>
        <v>-0.62718802128493023</v>
      </c>
      <c r="L1140" s="12">
        <f>INDEX('Flow probs &amp; rates'!$E$4:$E$5999,UsefulSeries!$E1138)</f>
        <v>0.62718802128493023</v>
      </c>
      <c r="M1140" s="12"/>
      <c r="N1140" s="12"/>
      <c r="O1140" s="12"/>
      <c r="P1140" s="12">
        <f t="array" aca="1" ref="P1140:U1145" ca="1">MINVERSE(A1140:F1145)</f>
        <v>59.889691139229825</v>
      </c>
      <c r="Q1140" s="12">
        <f ca="1"/>
        <v>0.64299643483115909</v>
      </c>
      <c r="R1140" s="12">
        <f ca="1"/>
        <v>0</v>
      </c>
      <c r="S1140" s="12">
        <f ca="1"/>
        <v>0</v>
      </c>
      <c r="T1140" s="12">
        <f ca="1"/>
        <v>0</v>
      </c>
      <c r="U1140" s="12">
        <f ca="1"/>
        <v>0</v>
      </c>
      <c r="V1140" s="12"/>
      <c r="W1140" s="12"/>
      <c r="X1140" s="12"/>
      <c r="Y1140" s="12"/>
      <c r="Z1140" s="12"/>
      <c r="AA1140" s="12"/>
      <c r="AB1140" s="12"/>
      <c r="AC1140" s="12"/>
      <c r="AD1140" s="12"/>
      <c r="AE1140" s="12">
        <f t="array" ref="AE1140:AJ1141">TRANSPOSE(AC1134:AD1139)</f>
        <v>-0.6303900202205287</v>
      </c>
      <c r="AF1140" s="12">
        <v>-0.6303900202205287</v>
      </c>
      <c r="AG1140" s="12">
        <v>3.7030867539342115E-2</v>
      </c>
      <c r="AH1140" s="12">
        <v>0</v>
      </c>
      <c r="AI1140" s="12">
        <v>0.3325791122401292</v>
      </c>
      <c r="AJ1140" s="12">
        <v>0</v>
      </c>
      <c r="AK1140" s="12"/>
      <c r="AL1140" s="12"/>
      <c r="AM1140" s="12"/>
      <c r="AN1140" s="12">
        <f t="shared" si="171"/>
        <v>-0.6303900202205287</v>
      </c>
      <c r="AO1140" s="12">
        <f t="shared" si="172"/>
        <v>-0.6303900202205287</v>
      </c>
      <c r="AP1140" s="12">
        <f t="shared" si="173"/>
        <v>3.7030867539342115E-2</v>
      </c>
      <c r="AQ1140" s="12">
        <f t="shared" si="174"/>
        <v>0</v>
      </c>
      <c r="AR1140" s="12">
        <f t="shared" si="175"/>
        <v>0.3325791122401292</v>
      </c>
      <c r="AS1140" s="12">
        <f t="shared" si="176"/>
        <v>0</v>
      </c>
      <c r="AT1140" s="12">
        <f t="shared" si="177"/>
        <v>0</v>
      </c>
      <c r="AU1140" s="12">
        <f t="shared" si="178"/>
        <v>0</v>
      </c>
      <c r="AV1140" s="12"/>
      <c r="AW1140" s="12"/>
      <c r="AX1140" s="12">
        <f>INDEX($N$6:$N$6003,UsefulSeries!$K1132)</f>
        <v>-1.4599876291688796E-3</v>
      </c>
      <c r="AY1140" s="12"/>
      <c r="AZ1140" s="12"/>
      <c r="BA1140" s="12"/>
      <c r="BB1140" s="12">
        <f t="shared" si="170"/>
        <v>-1.4599876291688796E-3</v>
      </c>
      <c r="BC1140" s="12"/>
      <c r="BD1140" s="38">
        <f ca="1"/>
        <v>6.1317434812730276E-2</v>
      </c>
    </row>
    <row r="1141" spans="1:56" x14ac:dyDescent="0.35">
      <c r="A1141" s="12">
        <f ca="1">-INDEX('Flow probs &amp; rates'!$K$5:$K$5999,UsefulSeries!$E1138,0)*(INDEX('Flow probs &amp; rates'!$L$5:$L$5999,UsefulSeries!$E1138,0))/INDEX('Flow probs &amp; rates'!$E$4:$E$5999,UsefulSeries!$E1138,0)</f>
        <v>-2.362915956004931E-4</v>
      </c>
      <c r="B1141" s="12">
        <f ca="1">INDEX('Flow probs &amp; rates'!$L$5:$L$5999,UsefulSeries!$E1138,0)*(1-INDEX('Flow probs &amp; rates'!$L$5:$L$5999,UsefulSeries!$E1138,0))/INDEX('Flow probs &amp; rates'!$E$4:$E$5999,UsefulSeries!$E1138,0)</f>
        <v>2.2008567874914075E-2</v>
      </c>
      <c r="C1141" s="12">
        <v>0</v>
      </c>
      <c r="D1141" s="12">
        <v>0</v>
      </c>
      <c r="E1141" s="12">
        <v>0</v>
      </c>
      <c r="F1141" s="12">
        <v>0</v>
      </c>
      <c r="G1141" s="12"/>
      <c r="H1141" s="12"/>
      <c r="I1141" s="12">
        <f ca="1">INDEX('Flow probs &amp; rates'!$L$5:$L$5999,UsefulSeries!$E1138)</f>
        <v>1.3999496025757646E-2</v>
      </c>
      <c r="J1141" s="12"/>
      <c r="K1141" s="12">
        <f>-INDEX('Flow probs &amp; rates'!$E$4:$E$5999,UsefulSeries!$E1138)</f>
        <v>-0.62718802128493023</v>
      </c>
      <c r="L1141" s="12"/>
      <c r="M1141" s="12"/>
      <c r="N1141" s="12"/>
      <c r="O1141" s="12"/>
      <c r="P1141" s="12">
        <f ca="1"/>
        <v>0.64299643483115909</v>
      </c>
      <c r="Q1141" s="12">
        <f ca="1"/>
        <v>45.443753557156725</v>
      </c>
      <c r="R1141" s="12">
        <f ca="1"/>
        <v>0</v>
      </c>
      <c r="S1141" s="12">
        <f ca="1"/>
        <v>0</v>
      </c>
      <c r="T1141" s="12">
        <f ca="1"/>
        <v>0</v>
      </c>
      <c r="U1141" s="12">
        <f ca="1"/>
        <v>0</v>
      </c>
      <c r="V1141" s="12"/>
      <c r="W1141" s="12"/>
      <c r="X1141" s="12"/>
      <c r="Y1141" s="12"/>
      <c r="Z1141" s="12"/>
      <c r="AA1141" s="12"/>
      <c r="AB1141" s="12"/>
      <c r="AC1141" s="12"/>
      <c r="AD1141" s="12"/>
      <c r="AE1141" s="12">
        <v>0.6303900202205287</v>
      </c>
      <c r="AF1141" s="12">
        <v>0</v>
      </c>
      <c r="AG1141" s="12">
        <v>-3.7030867539342115E-2</v>
      </c>
      <c r="AH1141" s="12">
        <v>-3.7030867539342115E-2</v>
      </c>
      <c r="AI1141" s="12">
        <v>0</v>
      </c>
      <c r="AJ1141" s="12">
        <v>0.3325791122401292</v>
      </c>
      <c r="AK1141" s="12"/>
      <c r="AL1141" s="12"/>
      <c r="AM1141" s="12"/>
      <c r="AN1141" s="12">
        <f t="shared" si="171"/>
        <v>0.6303900202205287</v>
      </c>
      <c r="AO1141" s="12">
        <f t="shared" si="172"/>
        <v>0</v>
      </c>
      <c r="AP1141" s="12">
        <f t="shared" si="173"/>
        <v>-3.7030867539342115E-2</v>
      </c>
      <c r="AQ1141" s="12">
        <f t="shared" si="174"/>
        <v>-3.7030867539342115E-2</v>
      </c>
      <c r="AR1141" s="12">
        <f t="shared" si="175"/>
        <v>0</v>
      </c>
      <c r="AS1141" s="12">
        <f t="shared" si="176"/>
        <v>0.3325791122401292</v>
      </c>
      <c r="AT1141" s="12">
        <f t="shared" si="177"/>
        <v>0</v>
      </c>
      <c r="AU1141" s="12">
        <f t="shared" si="178"/>
        <v>0</v>
      </c>
      <c r="AV1141" s="12"/>
      <c r="AW1141" s="12"/>
      <c r="AX1141" s="12">
        <f>INDEX('Margin error adjustment'!N$7:N$6003,UsefulSeries!$K1132)</f>
        <v>1.1449408881825593E-3</v>
      </c>
      <c r="AY1141" s="12"/>
      <c r="AZ1141" s="12"/>
      <c r="BA1141" s="12"/>
      <c r="BB1141" s="12">
        <f t="shared" si="170"/>
        <v>1.1449408881825593E-3</v>
      </c>
      <c r="BC1141" s="12"/>
      <c r="BD1141" s="38">
        <f ca="1"/>
        <v>5.4692571975403337E-2</v>
      </c>
    </row>
    <row r="1142" spans="1:56" x14ac:dyDescent="0.35">
      <c r="A1142" s="12">
        <v>0</v>
      </c>
      <c r="B1142" s="12">
        <v>0</v>
      </c>
      <c r="C1142" s="12">
        <f ca="1">INDEX('Flow probs &amp; rates'!$M$5:$M$5999,UsefulSeries!$E1138,0)*(1-INDEX('Flow probs &amp; rates'!$M$5:$M$5999,UsefulSeries!$E1138,0))/INDEX('Flow probs &amp; rates'!$F$4:$F$5999,UsefulSeries!$E1138,0)</f>
        <v>5.4437454732891917</v>
      </c>
      <c r="D1142" s="12">
        <f ca="1">-INDEX('Flow probs &amp; rates'!$M$5:$M$5999,UsefulSeries!$E1138,0)*(INDEX('Flow probs &amp; rates'!$O$5:$O$5999,UsefulSeries!$E1138,0))/INDEX('Flow probs &amp; rates'!$F$4:$F$5999,UsefulSeries!$E1138,0)</f>
        <v>-1.283798233948136</v>
      </c>
      <c r="E1142" s="12">
        <v>0</v>
      </c>
      <c r="F1142" s="12">
        <v>0</v>
      </c>
      <c r="G1142" s="12"/>
      <c r="H1142" s="12"/>
      <c r="I1142" s="12">
        <f ca="1">INDEX('Flow probs &amp; rates'!$M$5:$M$5999,UsefulSeries!$E1138)</f>
        <v>0.23785515651237268</v>
      </c>
      <c r="J1142" s="12"/>
      <c r="K1142" s="12">
        <f>INDEX('Flow probs &amp; rates'!$F$4:$F$5999,UsefulSeries!$E1138)</f>
        <v>3.330061662918183E-2</v>
      </c>
      <c r="L1142" s="12">
        <f>-INDEX('Flow probs &amp; rates'!$F$4:$F$5999,UsefulSeries!$E1138)</f>
        <v>-3.330061662918183E-2</v>
      </c>
      <c r="M1142" s="12"/>
      <c r="N1142" s="12"/>
      <c r="O1142" s="12"/>
      <c r="P1142" s="12">
        <f ca="1"/>
        <v>0</v>
      </c>
      <c r="Q1142" s="12">
        <f ca="1"/>
        <v>0</v>
      </c>
      <c r="R1142" s="12">
        <f ca="1"/>
        <v>0.19718120709475576</v>
      </c>
      <c r="S1142" s="12">
        <f ca="1"/>
        <v>5.7177445488479188E-2</v>
      </c>
      <c r="T1142" s="12">
        <f ca="1"/>
        <v>0</v>
      </c>
      <c r="U1142" s="12">
        <f ca="1"/>
        <v>0</v>
      </c>
      <c r="V1142" s="12"/>
      <c r="W1142" s="12">
        <f ca="1">INDEX(P$6:P$6003,UsefulSeries!$I1140)</f>
        <v>46.5315246075644</v>
      </c>
      <c r="X1142" s="12">
        <f ca="1">INDEX(Q$6:Q$6003,UsefulSeries!$I1140)</f>
        <v>0.64678485349760917</v>
      </c>
      <c r="Y1142" s="12">
        <f ca="1">INDEX(R$6:R$6003,UsefulSeries!$I1140)</f>
        <v>0</v>
      </c>
      <c r="Z1142" s="12">
        <f ca="1">INDEX(S$6:S$6003,UsefulSeries!$I1140)</f>
        <v>0</v>
      </c>
      <c r="AA1142" s="12">
        <f ca="1">INDEX(T$6:T$6003,UsefulSeries!$I1140)</f>
        <v>0</v>
      </c>
      <c r="AB1142" s="12">
        <f ca="1">INDEX(U$6:U$6003,UsefulSeries!$I1140)</f>
        <v>0</v>
      </c>
      <c r="AC1142" s="12">
        <f>INDEX( K$6:K$6003,UsefulSeries!$I1140)</f>
        <v>-0.62893003259135982</v>
      </c>
      <c r="AD1142" s="12">
        <f>INDEX(L$6:L$6003,UsefulSeries!$I1140)</f>
        <v>0.62893003259135982</v>
      </c>
      <c r="AE1142" s="12"/>
      <c r="AF1142" s="12"/>
      <c r="AG1142" s="12"/>
      <c r="AH1142" s="12"/>
      <c r="AI1142" s="12"/>
      <c r="AJ1142" s="12"/>
      <c r="AK1142" s="12"/>
      <c r="AL1142" s="12"/>
      <c r="AM1142" s="12"/>
      <c r="AN1142" s="12">
        <f t="shared" ca="1" si="171"/>
        <v>46.5315246075644</v>
      </c>
      <c r="AO1142" s="12">
        <f t="shared" ca="1" si="172"/>
        <v>0.64678485349760917</v>
      </c>
      <c r="AP1142" s="12">
        <f t="shared" ca="1" si="173"/>
        <v>0</v>
      </c>
      <c r="AQ1142" s="12">
        <f t="shared" ca="1" si="174"/>
        <v>0</v>
      </c>
      <c r="AR1142" s="12">
        <f t="shared" ca="1" si="175"/>
        <v>0</v>
      </c>
      <c r="AS1142" s="12">
        <f t="shared" ca="1" si="176"/>
        <v>0</v>
      </c>
      <c r="AT1142" s="12">
        <f t="shared" si="177"/>
        <v>-0.62893003259135982</v>
      </c>
      <c r="AU1142" s="12">
        <f t="shared" si="178"/>
        <v>0.62893003259135982</v>
      </c>
      <c r="AV1142" s="12"/>
      <c r="AW1142" s="12">
        <f ca="1">INDEX(I$6:I$6003,UsefulSeries!$I1140)</f>
        <v>1.370673639999489E-2</v>
      </c>
      <c r="AX1142" s="12"/>
      <c r="AY1142" s="12"/>
      <c r="AZ1142" s="12">
        <f t="array" aca="1" ref="AZ1142:AZ1147" ca="1">MMULT(W1142:AB1147,AW1142:AW1147)</f>
        <v>0.64678485349760939</v>
      </c>
      <c r="BA1142" s="12"/>
      <c r="BB1142" s="12">
        <f t="shared" ca="1" si="170"/>
        <v>0.64678485349760939</v>
      </c>
      <c r="BC1142" s="12"/>
      <c r="BD1142" s="38">
        <f t="array" aca="1" ref="BD1142:BD1149" ca="1">MMULT(MINVERSE(AN1142:AU1149),BB1142:BB1149)</f>
        <v>1.3580105167457564E-2</v>
      </c>
    </row>
    <row r="1143" spans="1:56" x14ac:dyDescent="0.35">
      <c r="A1143" s="12">
        <v>0</v>
      </c>
      <c r="B1143" s="12">
        <v>0</v>
      </c>
      <c r="C1143" s="12">
        <f ca="1">-INDEX('Flow probs &amp; rates'!$M$5:$M$5999,UsefulSeries!$E1138,0)*(INDEX('Flow probs &amp; rates'!$O$5:$O$5999,UsefulSeries!$E1138,0))/INDEX('Flow probs &amp; rates'!$F$4:$F$5999,UsefulSeries!$E1138,0)</f>
        <v>-1.283798233948136</v>
      </c>
      <c r="D1143" s="12">
        <f ca="1">INDEX('Flow probs &amp; rates'!$O$5:$O$5999,UsefulSeries!$E1138,0)*(1-INDEX('Flow probs &amp; rates'!$O$5:$O$5999,UsefulSeries!$E1138,0))/INDEX('Flow probs &amp; rates'!$F$4:$F$5999,UsefulSeries!$E1138,0)</f>
        <v>4.4272856766050355</v>
      </c>
      <c r="E1143" s="12">
        <v>0</v>
      </c>
      <c r="F1143" s="12">
        <v>0</v>
      </c>
      <c r="G1143" s="12"/>
      <c r="H1143" s="12"/>
      <c r="I1143" s="12">
        <f ca="1">INDEX('Flow probs &amp; rates'!$O$5:$O$5999,UsefulSeries!$E1138)</f>
        <v>0.1797365818962337</v>
      </c>
      <c r="J1143" s="12"/>
      <c r="K1143" s="12"/>
      <c r="L1143" s="12">
        <f>-INDEX('Flow probs &amp; rates'!$F$4:$F$5999,UsefulSeries!$E1138)</f>
        <v>-3.330061662918183E-2</v>
      </c>
      <c r="M1143" s="12"/>
      <c r="N1143" s="12"/>
      <c r="O1143" s="12"/>
      <c r="P1143" s="12">
        <f ca="1"/>
        <v>0</v>
      </c>
      <c r="Q1143" s="12">
        <f ca="1"/>
        <v>0</v>
      </c>
      <c r="R1143" s="12">
        <f ca="1"/>
        <v>5.7177445488479195E-2</v>
      </c>
      <c r="S1143" s="12">
        <f ca="1"/>
        <v>0.2424520082839767</v>
      </c>
      <c r="T1143" s="12">
        <f ca="1"/>
        <v>0</v>
      </c>
      <c r="U1143" s="12">
        <f ca="1"/>
        <v>0</v>
      </c>
      <c r="V1143" s="12"/>
      <c r="W1143" s="12">
        <f ca="1">INDEX(P$7:P$6003,UsefulSeries!$I1140)</f>
        <v>0.64678485349760928</v>
      </c>
      <c r="X1143" s="12">
        <f ca="1">INDEX(Q$7:Q$6003,UsefulSeries!$I1140)</f>
        <v>45.897566609411193</v>
      </c>
      <c r="Y1143" s="12">
        <f ca="1">INDEX(R$7:R$6003,UsefulSeries!$I1140)</f>
        <v>0</v>
      </c>
      <c r="Z1143" s="12">
        <f ca="1">INDEX(S$7:S$6003,UsefulSeries!$I1140)</f>
        <v>0</v>
      </c>
      <c r="AA1143" s="12">
        <f ca="1">INDEX(T$7:T$6003,UsefulSeries!$I1140)</f>
        <v>0</v>
      </c>
      <c r="AB1143" s="12">
        <f ca="1">INDEX(U$7:U$6003,UsefulSeries!$I1140)</f>
        <v>0</v>
      </c>
      <c r="AC1143" s="12">
        <f>INDEX( K$7:K$6003,UsefulSeries!$I1140,1)</f>
        <v>-0.62893003259135982</v>
      </c>
      <c r="AD1143" s="12">
        <f>INDEX(L$7:L$6003,UsefulSeries!$I1140,1)</f>
        <v>0</v>
      </c>
      <c r="AE1143" s="12"/>
      <c r="AF1143" s="12"/>
      <c r="AG1143" s="12"/>
      <c r="AH1143" s="12"/>
      <c r="AI1143" s="12"/>
      <c r="AJ1143" s="12"/>
      <c r="AK1143" s="12"/>
      <c r="AL1143" s="12"/>
      <c r="AM1143" s="12"/>
      <c r="AN1143" s="12">
        <f t="shared" ca="1" si="171"/>
        <v>0.64678485349760928</v>
      </c>
      <c r="AO1143" s="12">
        <f t="shared" ca="1" si="172"/>
        <v>45.897566609411193</v>
      </c>
      <c r="AP1143" s="12">
        <f t="shared" ca="1" si="173"/>
        <v>0</v>
      </c>
      <c r="AQ1143" s="12">
        <f t="shared" ca="1" si="174"/>
        <v>0</v>
      </c>
      <c r="AR1143" s="12">
        <f t="shared" ca="1" si="175"/>
        <v>0</v>
      </c>
      <c r="AS1143" s="12">
        <f t="shared" ca="1" si="176"/>
        <v>0</v>
      </c>
      <c r="AT1143" s="12">
        <f t="shared" si="177"/>
        <v>-0.62893003259135982</v>
      </c>
      <c r="AU1143" s="12">
        <f t="shared" si="178"/>
        <v>0</v>
      </c>
      <c r="AV1143" s="12"/>
      <c r="AW1143" s="12">
        <f ca="1">INDEX(I$7:I$6003,UsefulSeries!$I1140)</f>
        <v>1.3898766124834257E-2</v>
      </c>
      <c r="AX1143" s="12"/>
      <c r="AY1143" s="12"/>
      <c r="AZ1143" s="12">
        <f ca="1"/>
        <v>0.64678485349760917</v>
      </c>
      <c r="BA1143" s="12"/>
      <c r="BB1143" s="12">
        <f t="shared" ca="1" si="170"/>
        <v>0.64678485349760917</v>
      </c>
      <c r="BC1143" s="12"/>
      <c r="BD1143" s="38">
        <f ca="1"/>
        <v>1.5562243370365884E-2</v>
      </c>
    </row>
    <row r="1144" spans="1:56" x14ac:dyDescent="0.35">
      <c r="A1144" s="12">
        <v>0</v>
      </c>
      <c r="B1144" s="12">
        <v>0</v>
      </c>
      <c r="C1144" s="12">
        <v>0</v>
      </c>
      <c r="D1144" s="12">
        <v>0</v>
      </c>
      <c r="E1144" s="12">
        <f ca="1">INDEX('Flow probs &amp; rates'!$P$5:$P$5999,UsefulSeries!$E1138,0)*(1-INDEX('Flow probs &amp; rates'!$P$5:$P$5999,UsefulSeries!$E1138,0))/INDEX('Flow probs &amp; rates'!$G$4:$G$5999,UsefulSeries!$E1138,0)</f>
        <v>7.7340162205796092E-2</v>
      </c>
      <c r="F1144" s="12">
        <f ca="1">-INDEX('Flow probs &amp; rates'!$P$5:$P$5999,UsefulSeries!$E1138,0)*(INDEX('Flow probs &amp; rates'!$Q$5:$Q$5999,UsefulSeries!$E1138,0))/INDEX('Flow probs &amp; rates'!$G$4:$G$5999,UsefulSeries!$E1138,0)</f>
        <v>-1.6017941050760925E-3</v>
      </c>
      <c r="G1144" s="12"/>
      <c r="H1144" s="12"/>
      <c r="I1144" s="12">
        <f ca="1">INDEX('Flow probs &amp; rates'!$P$5:$P$5999,UsefulSeries!$E1138)</f>
        <v>2.6986114172568233E-2</v>
      </c>
      <c r="J1144" s="12"/>
      <c r="K1144" s="12">
        <f>INDEX('Flow probs &amp; rates'!$G$4:$G$5999,UsefulSeries!$E1138)</f>
        <v>0.33951136208588795</v>
      </c>
      <c r="L1144" s="12"/>
      <c r="M1144" s="12"/>
      <c r="N1144" s="12"/>
      <c r="O1144" s="12"/>
      <c r="P1144" s="12">
        <f ca="1"/>
        <v>0</v>
      </c>
      <c r="Q1144" s="12">
        <f ca="1"/>
        <v>0</v>
      </c>
      <c r="R1144" s="12">
        <f ca="1"/>
        <v>0</v>
      </c>
      <c r="S1144" s="12">
        <f ca="1"/>
        <v>0</v>
      </c>
      <c r="T1144" s="12">
        <f ca="1"/>
        <v>12.937272200990673</v>
      </c>
      <c r="U1144" s="12">
        <f ca="1"/>
        <v>0.35630704554765413</v>
      </c>
      <c r="V1144" s="12"/>
      <c r="W1144" s="12">
        <f ca="1">INDEX(P$8:P$6003,UsefulSeries!$I1140)</f>
        <v>0</v>
      </c>
      <c r="X1144" s="12">
        <f ca="1">INDEX(Q$8:Q$6003,UsefulSeries!$I1140)</f>
        <v>0</v>
      </c>
      <c r="Y1144" s="12">
        <f ca="1">INDEX(R$8:R$6003,UsefulSeries!$I1140)</f>
        <v>0.21752027789566608</v>
      </c>
      <c r="Z1144" s="12">
        <f ca="1">INDEX(S$8:S$6003,UsefulSeries!$I1140)</f>
        <v>6.1006085763934251E-2</v>
      </c>
      <c r="AA1144" s="12">
        <f ca="1">INDEX(T$8:T$6003,UsefulSeries!$I1140)</f>
        <v>0</v>
      </c>
      <c r="AB1144" s="12">
        <f ca="1">INDEX(U$8:U$6003,UsefulSeries!$I1140)</f>
        <v>0</v>
      </c>
      <c r="AC1144" s="12">
        <f>INDEX( K$8:K$6003,UsefulSeries!$I1140)</f>
        <v>3.8175808427524674E-2</v>
      </c>
      <c r="AD1144" s="12">
        <f>INDEX(L$8:L$6003,UsefulSeries!$I1140)</f>
        <v>-3.8175808427524674E-2</v>
      </c>
      <c r="AE1144" s="12"/>
      <c r="AF1144" s="12"/>
      <c r="AG1144" s="12"/>
      <c r="AH1144" s="12"/>
      <c r="AI1144" s="12"/>
      <c r="AJ1144" s="12"/>
      <c r="AK1144" s="12"/>
      <c r="AL1144" s="12"/>
      <c r="AM1144" s="12"/>
      <c r="AN1144" s="12">
        <f t="shared" ca="1" si="171"/>
        <v>0</v>
      </c>
      <c r="AO1144" s="12">
        <f t="shared" ca="1" si="172"/>
        <v>0</v>
      </c>
      <c r="AP1144" s="12">
        <f t="shared" ca="1" si="173"/>
        <v>0.21752027789566608</v>
      </c>
      <c r="AQ1144" s="12">
        <f t="shared" ca="1" si="174"/>
        <v>6.1006085763934251E-2</v>
      </c>
      <c r="AR1144" s="12">
        <f t="shared" ca="1" si="175"/>
        <v>0</v>
      </c>
      <c r="AS1144" s="12">
        <f t="shared" ca="1" si="176"/>
        <v>0</v>
      </c>
      <c r="AT1144" s="12">
        <f t="shared" si="177"/>
        <v>3.8175808427524674E-2</v>
      </c>
      <c r="AU1144" s="12">
        <f t="shared" si="178"/>
        <v>-3.8175808427524674E-2</v>
      </c>
      <c r="AV1144" s="12"/>
      <c r="AW1144" s="12">
        <f ca="1">INDEX(I$8:I$6003,UsefulSeries!$I1140)</f>
        <v>0.24391275901289258</v>
      </c>
      <c r="AX1144" s="12"/>
      <c r="AY1144" s="12"/>
      <c r="AZ1144" s="12">
        <f ca="1"/>
        <v>6.1006085763934251E-2</v>
      </c>
      <c r="BA1144" s="12"/>
      <c r="BB1144" s="12">
        <f t="shared" ca="1" si="170"/>
        <v>6.1006085763934251E-2</v>
      </c>
      <c r="BC1144" s="12"/>
      <c r="BD1144" s="38">
        <f ca="1"/>
        <v>0.2412271043661029</v>
      </c>
    </row>
    <row r="1145" spans="1:56" x14ac:dyDescent="0.35">
      <c r="A1145" s="12">
        <v>0</v>
      </c>
      <c r="B1145" s="12">
        <v>0</v>
      </c>
      <c r="C1145" s="12">
        <v>0</v>
      </c>
      <c r="D1145" s="12">
        <v>0</v>
      </c>
      <c r="E1145" s="12">
        <f ca="1">-INDEX('Flow probs &amp; rates'!$P$5:$P$5999,UsefulSeries!$E1138,0)*(INDEX('Flow probs &amp; rates'!$Q$5:$Q$5999,UsefulSeries!$E1138,0))/INDEX('Flow probs &amp; rates'!$G$4:$G$5999,UsefulSeries!$E1138,0)</f>
        <v>-1.6017941050760925E-3</v>
      </c>
      <c r="F1145" s="12">
        <f ca="1">INDEX('Flow probs &amp; rates'!$Q$5:$Q$5999,UsefulSeries!$E1138,0)*(1-INDEX('Flow probs &amp; rates'!$Q$5:$Q$5999,UsefulSeries!$E1138,0))/INDEX('Flow probs &amp; rates'!$G$4:$G$5999,UsefulSeries!$E1138,0)</f>
        <v>5.8160080206834129E-2</v>
      </c>
      <c r="G1145" s="12"/>
      <c r="H1145" s="12"/>
      <c r="I1145" s="12">
        <f ca="1">INDEX('Flow probs &amp; rates'!$Q$5:$Q$5999,UsefulSeries!$E1138)</f>
        <v>2.0152115822156352E-2</v>
      </c>
      <c r="J1145" s="12"/>
      <c r="K1145" s="12"/>
      <c r="L1145" s="12">
        <f>INDEX('Flow probs &amp; rates'!$G$4:$G$5999,UsefulSeries!$E1138)</f>
        <v>0.33951136208588795</v>
      </c>
      <c r="M1145" s="12"/>
      <c r="N1145" s="12"/>
      <c r="O1145" s="12"/>
      <c r="P1145" s="12">
        <f ca="1"/>
        <v>0</v>
      </c>
      <c r="Q1145" s="12">
        <f ca="1"/>
        <v>0</v>
      </c>
      <c r="R1145" s="12">
        <f ca="1"/>
        <v>0</v>
      </c>
      <c r="S1145" s="12">
        <f ca="1"/>
        <v>0</v>
      </c>
      <c r="T1145" s="12">
        <f ca="1"/>
        <v>0.35630704554765408</v>
      </c>
      <c r="U1145" s="12">
        <f ca="1"/>
        <v>17.203737116022456</v>
      </c>
      <c r="V1145" s="12"/>
      <c r="W1145" s="12">
        <f ca="1">INDEX(P$9:P$6003,UsefulSeries!$I1140)</f>
        <v>0</v>
      </c>
      <c r="X1145" s="12">
        <f ca="1">INDEX(Q$9:Q$6003,UsefulSeries!$I1140)</f>
        <v>0</v>
      </c>
      <c r="Y1145" s="12">
        <f ca="1">INDEX(R$9:R$6003,UsefulSeries!$I1140)</f>
        <v>6.1006085763934244E-2</v>
      </c>
      <c r="Z1145" s="12">
        <f ca="1">INDEX(S$9:S$6003,UsefulSeries!$I1140)</f>
        <v>0.35395238253580658</v>
      </c>
      <c r="AA1145" s="12">
        <f ca="1">INDEX(T$9:T$6003,UsefulSeries!$I1140)</f>
        <v>0</v>
      </c>
      <c r="AB1145" s="12">
        <f ca="1">INDEX(U$9:U$6003,UsefulSeries!$I1140)</f>
        <v>0</v>
      </c>
      <c r="AC1145" s="12">
        <f>INDEX( K$9:K$6003,UsefulSeries!$I1140)</f>
        <v>0</v>
      </c>
      <c r="AD1145" s="12">
        <f>INDEX(L$9:L$6003,UsefulSeries!$I1140)</f>
        <v>-3.8175808427524674E-2</v>
      </c>
      <c r="AE1145" s="12"/>
      <c r="AF1145" s="12"/>
      <c r="AG1145" s="12"/>
      <c r="AH1145" s="12"/>
      <c r="AI1145" s="12"/>
      <c r="AJ1145" s="12"/>
      <c r="AK1145" s="12"/>
      <c r="AL1145" s="12"/>
      <c r="AM1145" s="12"/>
      <c r="AN1145" s="12">
        <f t="shared" ca="1" si="171"/>
        <v>0</v>
      </c>
      <c r="AO1145" s="12">
        <f t="shared" ca="1" si="172"/>
        <v>0</v>
      </c>
      <c r="AP1145" s="12">
        <f t="shared" ca="1" si="173"/>
        <v>6.1006085763934244E-2</v>
      </c>
      <c r="AQ1145" s="12">
        <f t="shared" ca="1" si="174"/>
        <v>0.35395238253580658</v>
      </c>
      <c r="AR1145" s="12">
        <f t="shared" ca="1" si="175"/>
        <v>0</v>
      </c>
      <c r="AS1145" s="12">
        <f t="shared" ca="1" si="176"/>
        <v>0</v>
      </c>
      <c r="AT1145" s="12">
        <f t="shared" si="177"/>
        <v>0</v>
      </c>
      <c r="AU1145" s="12">
        <f t="shared" si="178"/>
        <v>-3.8175808427524674E-2</v>
      </c>
      <c r="AV1145" s="12"/>
      <c r="AW1145" s="12">
        <f ca="1">INDEX(I$9:I$6003,UsefulSeries!$I1140)</f>
        <v>0.1303167469539768</v>
      </c>
      <c r="AX1145" s="12"/>
      <c r="AY1145" s="12"/>
      <c r="AZ1145" s="12">
        <f ca="1"/>
        <v>6.1006085763934251E-2</v>
      </c>
      <c r="BA1145" s="12"/>
      <c r="BB1145" s="12">
        <f t="shared" ca="1" si="170"/>
        <v>6.1006085763934251E-2</v>
      </c>
      <c r="BC1145" s="12"/>
      <c r="BD1145" s="38">
        <f ca="1"/>
        <v>0.14468482039454056</v>
      </c>
    </row>
    <row r="1146" spans="1:56" x14ac:dyDescent="0.35">
      <c r="A1146" s="12">
        <f ca="1">INDEX('Flow probs &amp; rates'!$K$5:$K$5999,UsefulSeries!$E1144,0)*(1-INDEX('Flow probs &amp; rates'!$K$5:$K$5999,UsefulSeries!$E1144,0))/INDEX('Flow probs &amp; rates'!$E$4:$E$5999,UsefulSeries!$E1144,0)</f>
        <v>1.6637392926293685E-2</v>
      </c>
      <c r="B1146" s="12">
        <f ca="1">-INDEX('Flow probs &amp; rates'!$K$5:$K$5999,UsefulSeries!$E1144,0)*(INDEX('Flow probs &amp; rates'!$L$5:$L$5999,UsefulSeries!$E1144,0))/INDEX('Flow probs &amp; rates'!$E$4:$E$5999,UsefulSeries!$E1144,0)</f>
        <v>-2.3130946375579339E-4</v>
      </c>
      <c r="C1146" s="12">
        <v>0</v>
      </c>
      <c r="D1146" s="12">
        <v>0</v>
      </c>
      <c r="E1146" s="12">
        <v>0</v>
      </c>
      <c r="F1146" s="12">
        <v>0</v>
      </c>
      <c r="G1146" s="12"/>
      <c r="H1146" s="12"/>
      <c r="I1146" s="12">
        <f ca="1">INDEX('Flow probs &amp; rates'!$K$5:$K$5999,UsefulSeries!$E1144)</f>
        <v>1.0554493361846832E-2</v>
      </c>
      <c r="J1146" s="12"/>
      <c r="K1146" s="12">
        <f>-INDEX('Flow probs &amp; rates'!$E$4:$E$5999,UsefulSeries!$E1144)</f>
        <v>-0.62768824887325492</v>
      </c>
      <c r="L1146" s="12">
        <f>INDEX('Flow probs &amp; rates'!$E$4:$E$5999,UsefulSeries!$E1144)</f>
        <v>0.62768824887325492</v>
      </c>
      <c r="M1146" s="12"/>
      <c r="N1146" s="12"/>
      <c r="O1146" s="12"/>
      <c r="P1146" s="12">
        <f t="array" aca="1" ref="P1146:U1151" ca="1">MINVERSE(A1146:F1151)</f>
        <v>60.114515074120625</v>
      </c>
      <c r="Q1146" s="12">
        <f ca="1"/>
        <v>0.64332803048011178</v>
      </c>
      <c r="R1146" s="12">
        <f ca="1"/>
        <v>0</v>
      </c>
      <c r="S1146" s="12">
        <f ca="1"/>
        <v>0</v>
      </c>
      <c r="T1146" s="12">
        <f ca="1"/>
        <v>0</v>
      </c>
      <c r="U1146" s="12">
        <f ca="1"/>
        <v>0</v>
      </c>
      <c r="V1146" s="12"/>
      <c r="W1146" s="12">
        <f ca="1">INDEX(P$10:P$6003,UsefulSeries!$I1140)</f>
        <v>0</v>
      </c>
      <c r="X1146" s="12">
        <f ca="1">INDEX(Q$10:Q$6003,UsefulSeries!$I1140)</f>
        <v>0</v>
      </c>
      <c r="Y1146" s="12">
        <f ca="1">INDEX(R$10:R$6003,UsefulSeries!$I1140)</f>
        <v>0</v>
      </c>
      <c r="Z1146" s="12">
        <f ca="1">INDEX(S$10:S$6003,UsefulSeries!$I1140)</f>
        <v>0</v>
      </c>
      <c r="AA1146" s="12">
        <f ca="1">INDEX(T$10:T$6003,UsefulSeries!$I1140)</f>
        <v>14.412833605254882</v>
      </c>
      <c r="AB1146" s="12">
        <f ca="1">INDEX(U$10:U$6003,UsefulSeries!$I1140)</f>
        <v>0.34805899903297999</v>
      </c>
      <c r="AC1146" s="12">
        <f>INDEX( K$10:K$6003,UsefulSeries!$I1140)</f>
        <v>0.33289415898111552</v>
      </c>
      <c r="AD1146" s="12">
        <f>INDEX(L$10:L$6003,UsefulSeries!$I1140)</f>
        <v>0</v>
      </c>
      <c r="AE1146" s="12"/>
      <c r="AF1146" s="12"/>
      <c r="AG1146" s="12"/>
      <c r="AH1146" s="12"/>
      <c r="AI1146" s="12"/>
      <c r="AJ1146" s="12"/>
      <c r="AK1146" s="12"/>
      <c r="AL1146" s="12"/>
      <c r="AM1146" s="12"/>
      <c r="AN1146" s="12">
        <f t="shared" ca="1" si="171"/>
        <v>0</v>
      </c>
      <c r="AO1146" s="12">
        <f t="shared" ca="1" si="172"/>
        <v>0</v>
      </c>
      <c r="AP1146" s="12">
        <f t="shared" ca="1" si="173"/>
        <v>0</v>
      </c>
      <c r="AQ1146" s="12">
        <f t="shared" ca="1" si="174"/>
        <v>0</v>
      </c>
      <c r="AR1146" s="12">
        <f t="shared" ca="1" si="175"/>
        <v>14.412833605254882</v>
      </c>
      <c r="AS1146" s="12">
        <f t="shared" ca="1" si="176"/>
        <v>0.34805899903297999</v>
      </c>
      <c r="AT1146" s="12">
        <f t="shared" si="177"/>
        <v>0.33289415898111552</v>
      </c>
      <c r="AU1146" s="12">
        <f t="shared" si="178"/>
        <v>0</v>
      </c>
      <c r="AV1146" s="12"/>
      <c r="AW1146" s="12">
        <f ca="1">INDEX(I$10:I$6003,UsefulSeries!$I1140)</f>
        <v>2.3668645129503289E-2</v>
      </c>
      <c r="AX1146" s="12"/>
      <c r="AY1146" s="12"/>
      <c r="AZ1146" s="12">
        <f ca="1"/>
        <v>0.34805899903297999</v>
      </c>
      <c r="BA1146" s="12"/>
      <c r="BB1146" s="12">
        <f t="shared" ca="1" si="170"/>
        <v>0.34805899903297999</v>
      </c>
      <c r="BC1146" s="12"/>
      <c r="BD1146" s="38">
        <f ca="1"/>
        <v>2.0927110679784061E-2</v>
      </c>
    </row>
    <row r="1147" spans="1:56" x14ac:dyDescent="0.35">
      <c r="A1147" s="12">
        <f ca="1">-INDEX('Flow probs &amp; rates'!$K$5:$K$5999,UsefulSeries!$E1144,0)*(INDEX('Flow probs &amp; rates'!$L$5:$L$5999,UsefulSeries!$E1144,0))/INDEX('Flow probs &amp; rates'!$E$4:$E$5999,UsefulSeries!$E1144,0)</f>
        <v>-2.3130946375579339E-4</v>
      </c>
      <c r="B1147" s="12">
        <f ca="1">INDEX('Flow probs &amp; rates'!$L$5:$L$5999,UsefulSeries!$E1144,0)*(1-INDEX('Flow probs &amp; rates'!$L$5:$L$5999,UsefulSeries!$E1144,0))/INDEX('Flow probs &amp; rates'!$E$4:$E$5999,UsefulSeries!$E1144,0)</f>
        <v>2.1614255227394866E-2</v>
      </c>
      <c r="C1147" s="12">
        <v>0</v>
      </c>
      <c r="D1147" s="12">
        <v>0</v>
      </c>
      <c r="E1147" s="12">
        <v>0</v>
      </c>
      <c r="F1147" s="12">
        <v>0</v>
      </c>
      <c r="G1147" s="12"/>
      <c r="H1147" s="12"/>
      <c r="I1147" s="12">
        <f ca="1">INDEX('Flow probs &amp; rates'!$L$5:$L$5999,UsefulSeries!$E1144)</f>
        <v>1.3756248383984969E-2</v>
      </c>
      <c r="J1147" s="12"/>
      <c r="K1147" s="12">
        <f>-INDEX('Flow probs &amp; rates'!$E$4:$E$5999,UsefulSeries!$E1144)</f>
        <v>-0.62768824887325492</v>
      </c>
      <c r="L1147" s="12"/>
      <c r="M1147" s="12"/>
      <c r="N1147" s="12"/>
      <c r="O1147" s="12"/>
      <c r="P1147" s="12">
        <f ca="1"/>
        <v>0.64332803048011178</v>
      </c>
      <c r="Q1147" s="12">
        <f ca="1"/>
        <v>46.272647257080436</v>
      </c>
      <c r="R1147" s="12">
        <f ca="1"/>
        <v>0</v>
      </c>
      <c r="S1147" s="12">
        <f ca="1"/>
        <v>0</v>
      </c>
      <c r="T1147" s="12">
        <f ca="1"/>
        <v>0</v>
      </c>
      <c r="U1147" s="12">
        <f ca="1"/>
        <v>0</v>
      </c>
      <c r="V1147" s="12"/>
      <c r="W1147" s="12">
        <f ca="1">INDEX(P$11:P$6003,UsefulSeries!$I1140)</f>
        <v>0</v>
      </c>
      <c r="X1147" s="12">
        <f ca="1">INDEX(Q$11:Q$6003,UsefulSeries!$I1140)</f>
        <v>0</v>
      </c>
      <c r="Y1147" s="12">
        <f ca="1">INDEX(R$11:R$6003,UsefulSeries!$I1140)</f>
        <v>0</v>
      </c>
      <c r="Z1147" s="12">
        <f ca="1">INDEX(S$11:S$6003,UsefulSeries!$I1140)</f>
        <v>0</v>
      </c>
      <c r="AA1147" s="12">
        <f ca="1">INDEX(T$11:T$6003,UsefulSeries!$I1140)</f>
        <v>0.34805899903297993</v>
      </c>
      <c r="AB1147" s="12">
        <f ca="1">INDEX(U$11:U$6003,UsefulSeries!$I1140)</f>
        <v>17.075488474727234</v>
      </c>
      <c r="AC1147" s="12">
        <f>INDEX( K$11:K$6003,UsefulSeries!$I1140)</f>
        <v>0</v>
      </c>
      <c r="AD1147" s="12">
        <f>INDEX(L$11:L$6003,UsefulSeries!$I1140)</f>
        <v>0.33289415898111552</v>
      </c>
      <c r="AE1147" s="12"/>
      <c r="AF1147" s="12"/>
      <c r="AG1147" s="12"/>
      <c r="AH1147" s="12"/>
      <c r="AI1147" s="12"/>
      <c r="AJ1147" s="12"/>
      <c r="AK1147" s="12"/>
      <c r="AL1147" s="12"/>
      <c r="AM1147" s="12"/>
      <c r="AN1147" s="12">
        <f t="shared" ca="1" si="171"/>
        <v>0</v>
      </c>
      <c r="AO1147" s="12">
        <f t="shared" ca="1" si="172"/>
        <v>0</v>
      </c>
      <c r="AP1147" s="12">
        <f t="shared" ca="1" si="173"/>
        <v>0</v>
      </c>
      <c r="AQ1147" s="12">
        <f t="shared" ca="1" si="174"/>
        <v>0</v>
      </c>
      <c r="AR1147" s="12">
        <f t="shared" ca="1" si="175"/>
        <v>0.34805899903297993</v>
      </c>
      <c r="AS1147" s="12">
        <f t="shared" ca="1" si="176"/>
        <v>17.075488474727234</v>
      </c>
      <c r="AT1147" s="12">
        <f t="shared" si="177"/>
        <v>0</v>
      </c>
      <c r="AU1147" s="12">
        <f t="shared" si="178"/>
        <v>0.33289415898111552</v>
      </c>
      <c r="AV1147" s="12"/>
      <c r="AW1147" s="12">
        <f ca="1">INDEX(I$11:I$6003,UsefulSeries!$I1140)</f>
        <v>1.9901094753669503E-2</v>
      </c>
      <c r="AX1147" s="12"/>
      <c r="AY1147" s="12"/>
      <c r="AZ1147" s="12">
        <f ca="1"/>
        <v>0.34805899903297993</v>
      </c>
      <c r="BA1147" s="12"/>
      <c r="BB1147" s="12">
        <f t="shared" ca="1" si="170"/>
        <v>0.34805899903297993</v>
      </c>
      <c r="BC1147" s="12"/>
      <c r="BD1147" s="38">
        <f ca="1"/>
        <v>1.7443549600959243E-2</v>
      </c>
    </row>
    <row r="1148" spans="1:56" x14ac:dyDescent="0.35">
      <c r="A1148" s="12">
        <v>0</v>
      </c>
      <c r="B1148" s="12">
        <v>0</v>
      </c>
      <c r="C1148" s="12">
        <f ca="1">INDEX('Flow probs &amp; rates'!$M$5:$M$5999,UsefulSeries!$E1144,0)*(1-INDEX('Flow probs &amp; rates'!$M$5:$M$5999,UsefulSeries!$E1144,0))/INDEX('Flow probs &amp; rates'!$F$4:$F$5999,UsefulSeries!$E1144,0)</f>
        <v>5.7264093604650093</v>
      </c>
      <c r="D1148" s="12">
        <f ca="1">-INDEX('Flow probs &amp; rates'!$M$5:$M$5999,UsefulSeries!$E1144,0)*(INDEX('Flow probs &amp; rates'!$O$5:$O$5999,UsefulSeries!$E1144,0))/INDEX('Flow probs &amp; rates'!$F$4:$F$5999,UsefulSeries!$E1144,0)</f>
        <v>-1.2894343560268564</v>
      </c>
      <c r="E1148" s="12">
        <v>0</v>
      </c>
      <c r="F1148" s="12">
        <v>0</v>
      </c>
      <c r="G1148" s="12"/>
      <c r="H1148" s="12"/>
      <c r="I1148" s="12">
        <f ca="1">INDEX('Flow probs &amp; rates'!$M$5:$M$5999,UsefulSeries!$E1144)</f>
        <v>0.24169853000481833</v>
      </c>
      <c r="J1148" s="12"/>
      <c r="K1148" s="12">
        <f>INDEX('Flow probs &amp; rates'!$F$4:$F$5999,UsefulSeries!$E1144)</f>
        <v>3.2006155875563373E-2</v>
      </c>
      <c r="L1148" s="12">
        <f>-INDEX('Flow probs &amp; rates'!$F$4:$F$5999,UsefulSeries!$E1144)</f>
        <v>-3.2006155875563373E-2</v>
      </c>
      <c r="M1148" s="12"/>
      <c r="N1148" s="12"/>
      <c r="O1148" s="12"/>
      <c r="P1148" s="12">
        <f ca="1"/>
        <v>0</v>
      </c>
      <c r="Q1148" s="12">
        <f ca="1"/>
        <v>0</v>
      </c>
      <c r="R1148" s="12">
        <f ca="1"/>
        <v>0.18689552519335956</v>
      </c>
      <c r="S1148" s="12">
        <f ca="1"/>
        <v>5.4473719090834559E-2</v>
      </c>
      <c r="T1148" s="12">
        <f ca="1"/>
        <v>0</v>
      </c>
      <c r="U1148" s="12">
        <f ca="1"/>
        <v>0</v>
      </c>
      <c r="V1148" s="12"/>
      <c r="W1148" s="12"/>
      <c r="X1148" s="12"/>
      <c r="Y1148" s="12"/>
      <c r="Z1148" s="12"/>
      <c r="AA1148" s="12"/>
      <c r="AB1148" s="12"/>
      <c r="AC1148" s="12"/>
      <c r="AD1148" s="12"/>
      <c r="AE1148" s="12">
        <f t="array" ref="AE1148:AJ1149">TRANSPOSE(AC1142:AD1147)</f>
        <v>-0.62893003259135982</v>
      </c>
      <c r="AF1148" s="12">
        <v>-0.62893003259135982</v>
      </c>
      <c r="AG1148" s="12">
        <v>3.8175808427524674E-2</v>
      </c>
      <c r="AH1148" s="12">
        <v>0</v>
      </c>
      <c r="AI1148" s="12">
        <v>0.33289415898111552</v>
      </c>
      <c r="AJ1148" s="12">
        <v>0</v>
      </c>
      <c r="AK1148" s="12"/>
      <c r="AL1148" s="12"/>
      <c r="AM1148" s="12"/>
      <c r="AN1148" s="12">
        <f t="shared" si="171"/>
        <v>-0.62893003259135982</v>
      </c>
      <c r="AO1148" s="12">
        <f t="shared" si="172"/>
        <v>-0.62893003259135982</v>
      </c>
      <c r="AP1148" s="12">
        <f t="shared" si="173"/>
        <v>3.8175808427524674E-2</v>
      </c>
      <c r="AQ1148" s="12">
        <f t="shared" si="174"/>
        <v>0</v>
      </c>
      <c r="AR1148" s="12">
        <f t="shared" si="175"/>
        <v>0.33289415898111552</v>
      </c>
      <c r="AS1148" s="12">
        <f t="shared" si="176"/>
        <v>0</v>
      </c>
      <c r="AT1148" s="12">
        <f t="shared" si="177"/>
        <v>0</v>
      </c>
      <c r="AU1148" s="12">
        <f t="shared" si="178"/>
        <v>0</v>
      </c>
      <c r="AV1148" s="12"/>
      <c r="AW1148" s="12"/>
      <c r="AX1148" s="12">
        <f>INDEX($N$6:$N$6003,UsefulSeries!$K1140)</f>
        <v>-2.1529455822237864E-3</v>
      </c>
      <c r="AY1148" s="12"/>
      <c r="AZ1148" s="12"/>
      <c r="BA1148" s="12"/>
      <c r="BB1148" s="12">
        <f t="shared" si="170"/>
        <v>-2.1529455822237864E-3</v>
      </c>
      <c r="BC1148" s="12"/>
      <c r="BD1148" s="38">
        <f ca="1"/>
        <v>0.12126572204319747</v>
      </c>
    </row>
    <row r="1149" spans="1:56" x14ac:dyDescent="0.35">
      <c r="A1149" s="12">
        <v>0</v>
      </c>
      <c r="B1149" s="12">
        <v>0</v>
      </c>
      <c r="C1149" s="12">
        <f ca="1">-INDEX('Flow probs &amp; rates'!$M$5:$M$5999,UsefulSeries!$E1144,0)*(INDEX('Flow probs &amp; rates'!$O$5:$O$5999,UsefulSeries!$E1144,0))/INDEX('Flow probs &amp; rates'!$F$4:$F$5999,UsefulSeries!$E1144,0)</f>
        <v>-1.2894343560268564</v>
      </c>
      <c r="D1149" s="12">
        <f ca="1">INDEX('Flow probs &amp; rates'!$O$5:$O$5999,UsefulSeries!$E1144,0)*(1-INDEX('Flow probs &amp; rates'!$O$5:$O$5999,UsefulSeries!$E1144,0))/INDEX('Flow probs &amp; rates'!$F$4:$F$5999,UsefulSeries!$E1144,0)</f>
        <v>4.4239592081119401</v>
      </c>
      <c r="E1149" s="12">
        <v>0</v>
      </c>
      <c r="F1149" s="12">
        <v>0</v>
      </c>
      <c r="G1149" s="12"/>
      <c r="H1149" s="12"/>
      <c r="I1149" s="12">
        <f ca="1">INDEX('Flow probs &amp; rates'!$O$5:$O$5999,UsefulSeries!$E1144)</f>
        <v>0.17074922627572256</v>
      </c>
      <c r="J1149" s="12"/>
      <c r="K1149" s="12"/>
      <c r="L1149" s="12">
        <f>-INDEX('Flow probs &amp; rates'!$F$4:$F$5999,UsefulSeries!$E1144)</f>
        <v>-3.2006155875563373E-2</v>
      </c>
      <c r="M1149" s="12"/>
      <c r="N1149" s="12"/>
      <c r="O1149" s="12"/>
      <c r="P1149" s="12">
        <f ca="1"/>
        <v>0</v>
      </c>
      <c r="Q1149" s="12">
        <f ca="1"/>
        <v>0</v>
      </c>
      <c r="R1149" s="12">
        <f ca="1"/>
        <v>5.4473719090834552E-2</v>
      </c>
      <c r="S1149" s="12">
        <f ca="1"/>
        <v>0.24191911239458194</v>
      </c>
      <c r="T1149" s="12">
        <f ca="1"/>
        <v>0</v>
      </c>
      <c r="U1149" s="12">
        <f ca="1"/>
        <v>0</v>
      </c>
      <c r="V1149" s="12"/>
      <c r="W1149" s="12"/>
      <c r="X1149" s="12"/>
      <c r="Y1149" s="12"/>
      <c r="Z1149" s="12"/>
      <c r="AA1149" s="12"/>
      <c r="AB1149" s="12"/>
      <c r="AC1149" s="12"/>
      <c r="AD1149" s="12"/>
      <c r="AE1149" s="12">
        <v>0.62893003259135982</v>
      </c>
      <c r="AF1149" s="12">
        <v>0</v>
      </c>
      <c r="AG1149" s="12">
        <v>-3.8175808427524674E-2</v>
      </c>
      <c r="AH1149" s="12">
        <v>-3.8175808427524674E-2</v>
      </c>
      <c r="AI1149" s="12">
        <v>0</v>
      </c>
      <c r="AJ1149" s="12">
        <v>0.33289415898111552</v>
      </c>
      <c r="AK1149" s="12"/>
      <c r="AL1149" s="12"/>
      <c r="AM1149" s="12"/>
      <c r="AN1149" s="12">
        <f t="shared" si="171"/>
        <v>0.62893003259135982</v>
      </c>
      <c r="AO1149" s="12">
        <f t="shared" si="172"/>
        <v>0</v>
      </c>
      <c r="AP1149" s="12">
        <f t="shared" si="173"/>
        <v>-3.8175808427524674E-2</v>
      </c>
      <c r="AQ1149" s="12">
        <f t="shared" si="174"/>
        <v>-3.8175808427524674E-2</v>
      </c>
      <c r="AR1149" s="12">
        <f t="shared" si="175"/>
        <v>0</v>
      </c>
      <c r="AS1149" s="12">
        <f t="shared" si="176"/>
        <v>0.33289415898111552</v>
      </c>
      <c r="AT1149" s="12">
        <f t="shared" si="177"/>
        <v>0</v>
      </c>
      <c r="AU1149" s="12">
        <f t="shared" si="178"/>
        <v>0</v>
      </c>
      <c r="AV1149" s="12"/>
      <c r="AW1149" s="12"/>
      <c r="AX1149" s="12">
        <f>INDEX('Margin error adjustment'!N$7:N$6003,UsefulSeries!$K1140)</f>
        <v>-3.8470794993975682E-4</v>
      </c>
      <c r="AY1149" s="12"/>
      <c r="AZ1149" s="12"/>
      <c r="BA1149" s="12"/>
      <c r="BB1149" s="12">
        <f t="shared" si="170"/>
        <v>-3.8470794993975682E-4</v>
      </c>
      <c r="BC1149" s="12"/>
      <c r="BD1149" s="38">
        <f ca="1"/>
        <v>0.12892385915982413</v>
      </c>
    </row>
    <row r="1150" spans="1:56" x14ac:dyDescent="0.35">
      <c r="A1150" s="12">
        <v>0</v>
      </c>
      <c r="B1150" s="12">
        <v>0</v>
      </c>
      <c r="C1150" s="12">
        <v>0</v>
      </c>
      <c r="D1150" s="12">
        <v>0</v>
      </c>
      <c r="E1150" s="12">
        <f ca="1">INDEX('Flow probs &amp; rates'!$P$5:$P$5999,UsefulSeries!$E1144,0)*(1-INDEX('Flow probs &amp; rates'!$P$5:$P$5999,UsefulSeries!$E1144,0))/INDEX('Flow probs &amp; rates'!$G$4:$G$5999,UsefulSeries!$E1144,0)</f>
        <v>7.6402584986452457E-2</v>
      </c>
      <c r="F1150" s="12">
        <f ca="1">-INDEX('Flow probs &amp; rates'!$P$5:$P$5999,UsefulSeries!$E1144,0)*(INDEX('Flow probs &amp; rates'!$Q$5:$Q$5999,UsefulSeries!$E1144,0))/INDEX('Flow probs &amp; rates'!$G$4:$G$5999,UsefulSeries!$E1144,0)</f>
        <v>-1.5487787430035638E-3</v>
      </c>
      <c r="G1150" s="12"/>
      <c r="H1150" s="12"/>
      <c r="I1150" s="12">
        <f ca="1">INDEX('Flow probs &amp; rates'!$P$5:$P$5999,UsefulSeries!$E1144)</f>
        <v>2.6713857336329465E-2</v>
      </c>
      <c r="J1150" s="12"/>
      <c r="K1150" s="12">
        <f>INDEX('Flow probs &amp; rates'!$G$4:$G$5999,UsefulSeries!$E1144)</f>
        <v>0.3403055952511817</v>
      </c>
      <c r="L1150" s="12"/>
      <c r="M1150" s="12"/>
      <c r="N1150" s="12"/>
      <c r="O1150" s="12"/>
      <c r="P1150" s="12">
        <f ca="1"/>
        <v>0</v>
      </c>
      <c r="Q1150" s="12">
        <f ca="1"/>
        <v>0</v>
      </c>
      <c r="R1150" s="12">
        <f ca="1"/>
        <v>0</v>
      </c>
      <c r="S1150" s="12">
        <f ca="1"/>
        <v>0</v>
      </c>
      <c r="T1150" s="12">
        <f ca="1"/>
        <v>13.095796810747826</v>
      </c>
      <c r="U1150" s="12">
        <f ca="1"/>
        <v>0.35688041366189616</v>
      </c>
      <c r="V1150" s="12"/>
      <c r="W1150" s="12">
        <f ca="1">INDEX(P$6:P$6003,UsefulSeries!$I1148)</f>
        <v>47.612310199528999</v>
      </c>
      <c r="X1150" s="12">
        <f ca="1">INDEX(Q$6:Q$6003,UsefulSeries!$I1148)</f>
        <v>0.64419145538631661</v>
      </c>
      <c r="Y1150" s="12">
        <f ca="1">INDEX(R$6:R$6003,UsefulSeries!$I1148)</f>
        <v>0</v>
      </c>
      <c r="Z1150" s="12">
        <f ca="1">INDEX(S$6:S$6003,UsefulSeries!$I1148)</f>
        <v>0</v>
      </c>
      <c r="AA1150" s="12">
        <f ca="1">INDEX(T$6:T$6003,UsefulSeries!$I1148)</f>
        <v>0</v>
      </c>
      <c r="AB1150" s="12">
        <f ca="1">INDEX(U$6:U$6003,UsefulSeries!$I1148)</f>
        <v>0</v>
      </c>
      <c r="AC1150" s="12">
        <f>INDEX( K$6:K$6003,UsefulSeries!$I1148)</f>
        <v>-0.62677708700913604</v>
      </c>
      <c r="AD1150" s="12">
        <f>INDEX(L$6:L$6003,UsefulSeries!$I1148)</f>
        <v>0.62677708700913604</v>
      </c>
      <c r="AE1150" s="12"/>
      <c r="AF1150" s="12"/>
      <c r="AG1150" s="12"/>
      <c r="AH1150" s="12"/>
      <c r="AI1150" s="12"/>
      <c r="AJ1150" s="12"/>
      <c r="AK1150" s="12"/>
      <c r="AL1150" s="12"/>
      <c r="AM1150" s="12"/>
      <c r="AN1150" s="12">
        <f t="shared" ca="1" si="171"/>
        <v>47.612310199528999</v>
      </c>
      <c r="AO1150" s="12">
        <f t="shared" ca="1" si="172"/>
        <v>0.64419145538631661</v>
      </c>
      <c r="AP1150" s="12">
        <f t="shared" ca="1" si="173"/>
        <v>0</v>
      </c>
      <c r="AQ1150" s="12">
        <f t="shared" ca="1" si="174"/>
        <v>0</v>
      </c>
      <c r="AR1150" s="12">
        <f t="shared" ca="1" si="175"/>
        <v>0</v>
      </c>
      <c r="AS1150" s="12">
        <f t="shared" ca="1" si="176"/>
        <v>0</v>
      </c>
      <c r="AT1150" s="12">
        <f t="shared" si="177"/>
        <v>-0.62677708700913604</v>
      </c>
      <c r="AU1150" s="12">
        <f t="shared" si="178"/>
        <v>0.62677708700913604</v>
      </c>
      <c r="AV1150" s="12"/>
      <c r="AW1150" s="12">
        <f ca="1">INDEX(I$6:I$6003,UsefulSeries!$I1148)</f>
        <v>1.3344734764095709E-2</v>
      </c>
      <c r="AX1150" s="12"/>
      <c r="AY1150" s="12"/>
      <c r="AZ1150" s="12">
        <f t="array" aca="1" ref="AZ1150:AZ1155" ca="1">MMULT(W1150:AB1155,AW1150:AW1155)</f>
        <v>0.64419145538631684</v>
      </c>
      <c r="BA1150" s="12"/>
      <c r="BB1150" s="12">
        <f t="shared" ca="1" si="170"/>
        <v>0.64419145538631684</v>
      </c>
      <c r="BC1150" s="12"/>
      <c r="BD1150" s="38">
        <f t="array" aca="1" ref="BD1150:BD1157" ca="1">MMULT(MINVERSE(AN1150:AU1157),BB1150:BB1157)</f>
        <v>1.205807839268387E-2</v>
      </c>
    </row>
    <row r="1151" spans="1:56" x14ac:dyDescent="0.35">
      <c r="A1151" s="12">
        <v>0</v>
      </c>
      <c r="B1151" s="12">
        <v>0</v>
      </c>
      <c r="C1151" s="12">
        <v>0</v>
      </c>
      <c r="D1151" s="12">
        <v>0</v>
      </c>
      <c r="E1151" s="12">
        <f ca="1">-INDEX('Flow probs &amp; rates'!$P$5:$P$5999,UsefulSeries!$E1144,0)*(INDEX('Flow probs &amp; rates'!$Q$5:$Q$5999,UsefulSeries!$E1144,0))/INDEX('Flow probs &amp; rates'!$G$4:$G$5999,UsefulSeries!$E1144,0)</f>
        <v>-1.5487787430035638E-3</v>
      </c>
      <c r="F1151" s="12">
        <f ca="1">INDEX('Flow probs &amp; rates'!$Q$5:$Q$5999,UsefulSeries!$E1144,0)*(1-INDEX('Flow probs &amp; rates'!$Q$5:$Q$5999,UsefulSeries!$E1144,0))/INDEX('Flow probs &amp; rates'!$G$4:$G$5999,UsefulSeries!$E1144,0)</f>
        <v>5.6832739894757761E-2</v>
      </c>
      <c r="G1151" s="12"/>
      <c r="H1151" s="12"/>
      <c r="I1151" s="12">
        <f ca="1">INDEX('Flow probs &amp; rates'!$Q$5:$Q$5999,UsefulSeries!$E1144)</f>
        <v>1.9729762924706233E-2</v>
      </c>
      <c r="J1151" s="12"/>
      <c r="K1151" s="12"/>
      <c r="L1151" s="12">
        <f>INDEX('Flow probs &amp; rates'!$G$4:$G$5999,UsefulSeries!$E1144)</f>
        <v>0.3403055952511817</v>
      </c>
      <c r="M1151" s="12"/>
      <c r="N1151" s="12"/>
      <c r="O1151" s="12"/>
      <c r="P1151" s="12">
        <f ca="1"/>
        <v>0</v>
      </c>
      <c r="Q1151" s="12">
        <f ca="1"/>
        <v>0</v>
      </c>
      <c r="R1151" s="12">
        <f ca="1"/>
        <v>0</v>
      </c>
      <c r="S1151" s="12">
        <f ca="1"/>
        <v>0</v>
      </c>
      <c r="T1151" s="12">
        <f ca="1"/>
        <v>0.35688041366189616</v>
      </c>
      <c r="U1151" s="12">
        <f ca="1"/>
        <v>17.605217180295835</v>
      </c>
      <c r="V1151" s="12"/>
      <c r="W1151" s="12">
        <f ca="1">INDEX(P$7:P$6003,UsefulSeries!$I1148)</f>
        <v>0.64419145538631661</v>
      </c>
      <c r="X1151" s="12">
        <f ca="1">INDEX(Q$7:Q$6003,UsefulSeries!$I1148)</f>
        <v>46.43387238080323</v>
      </c>
      <c r="Y1151" s="12">
        <f ca="1">INDEX(R$7:R$6003,UsefulSeries!$I1148)</f>
        <v>0</v>
      </c>
      <c r="Z1151" s="12">
        <f ca="1">INDEX(S$7:S$6003,UsefulSeries!$I1148)</f>
        <v>0</v>
      </c>
      <c r="AA1151" s="12">
        <f ca="1">INDEX(T$7:T$6003,UsefulSeries!$I1148)</f>
        <v>0</v>
      </c>
      <c r="AB1151" s="12">
        <f ca="1">INDEX(U$7:U$6003,UsefulSeries!$I1148)</f>
        <v>0</v>
      </c>
      <c r="AC1151" s="12">
        <f>INDEX( K$7:K$6003,UsefulSeries!$I1148,1)</f>
        <v>-0.62677708700913604</v>
      </c>
      <c r="AD1151" s="12">
        <f>INDEX(L$7:L$6003,UsefulSeries!$I1148,1)</f>
        <v>0</v>
      </c>
      <c r="AE1151" s="12"/>
      <c r="AF1151" s="12"/>
      <c r="AG1151" s="12"/>
      <c r="AH1151" s="12"/>
      <c r="AI1151" s="12"/>
      <c r="AJ1151" s="12"/>
      <c r="AK1151" s="12"/>
      <c r="AL1151" s="12"/>
      <c r="AM1151" s="12"/>
      <c r="AN1151" s="12">
        <f t="shared" ca="1" si="171"/>
        <v>0.64419145538631661</v>
      </c>
      <c r="AO1151" s="12">
        <f t="shared" ca="1" si="172"/>
        <v>46.43387238080323</v>
      </c>
      <c r="AP1151" s="12">
        <f t="shared" ca="1" si="173"/>
        <v>0</v>
      </c>
      <c r="AQ1151" s="12">
        <f t="shared" ca="1" si="174"/>
        <v>0</v>
      </c>
      <c r="AR1151" s="12">
        <f t="shared" ca="1" si="175"/>
        <v>0</v>
      </c>
      <c r="AS1151" s="12">
        <f t="shared" ca="1" si="176"/>
        <v>0</v>
      </c>
      <c r="AT1151" s="12">
        <f t="shared" si="177"/>
        <v>-0.62677708700913604</v>
      </c>
      <c r="AU1151" s="12">
        <f t="shared" si="178"/>
        <v>0</v>
      </c>
      <c r="AV1151" s="12"/>
      <c r="AW1151" s="12">
        <f ca="1">INDEX(I$7:I$6003,UsefulSeries!$I1148)</f>
        <v>1.3688173281443962E-2</v>
      </c>
      <c r="AX1151" s="12"/>
      <c r="AY1151" s="12"/>
      <c r="AZ1151" s="12">
        <f ca="1"/>
        <v>0.64419145538631672</v>
      </c>
      <c r="BA1151" s="12"/>
      <c r="BB1151" s="12">
        <f t="shared" ca="1" si="170"/>
        <v>0.64419145538631672</v>
      </c>
      <c r="BC1151" s="12"/>
      <c r="BD1151" s="38">
        <f ca="1"/>
        <v>1.2682134189023964E-2</v>
      </c>
    </row>
    <row r="1152" spans="1:56" x14ac:dyDescent="0.35">
      <c r="A1152" s="12">
        <f ca="1">INDEX('Flow probs &amp; rates'!$K$5:$K$5999,UsefulSeries!$E1150,0)*(1-INDEX('Flow probs &amp; rates'!$K$5:$K$5999,UsefulSeries!$E1150,0))/INDEX('Flow probs &amp; rates'!$E$4:$E$5999,UsefulSeries!$E1150,0)</f>
        <v>1.7737349400558104E-2</v>
      </c>
      <c r="B1152" s="12">
        <f ca="1">-INDEX('Flow probs &amp; rates'!$K$5:$K$5999,UsefulSeries!$E1150,0)*(INDEX('Flow probs &amp; rates'!$L$5:$L$5999,UsefulSeries!$E1150,0))/INDEX('Flow probs &amp; rates'!$E$4:$E$5999,UsefulSeries!$E1150,0)</f>
        <v>-2.571453987412275E-4</v>
      </c>
      <c r="C1152" s="12">
        <v>0</v>
      </c>
      <c r="D1152" s="12">
        <v>0</v>
      </c>
      <c r="E1152" s="12">
        <v>0</v>
      </c>
      <c r="F1152" s="12">
        <v>0</v>
      </c>
      <c r="G1152" s="12"/>
      <c r="H1152" s="12"/>
      <c r="I1152" s="12">
        <f ca="1">INDEX('Flow probs &amp; rates'!$K$5:$K$5999,UsefulSeries!$E1150)</f>
        <v>1.1285652445654581E-2</v>
      </c>
      <c r="J1152" s="12"/>
      <c r="K1152" s="12">
        <f>-INDEX('Flow probs &amp; rates'!$E$4:$E$5999,UsefulSeries!$E1150)</f>
        <v>-0.62908421334809916</v>
      </c>
      <c r="L1152" s="12">
        <f>INDEX('Flow probs &amp; rates'!$E$4:$E$5999,UsefulSeries!$E1150)</f>
        <v>0.62908421334809916</v>
      </c>
      <c r="M1152" s="12"/>
      <c r="N1152" s="12"/>
      <c r="O1152" s="12"/>
      <c r="P1152" s="12">
        <f t="array" aca="1" ref="P1152:U1157" ca="1">MINVERSE(A1152:F1157)</f>
        <v>56.387569351477083</v>
      </c>
      <c r="Q1152" s="12">
        <f ca="1"/>
        <v>0.64562475612307269</v>
      </c>
      <c r="R1152" s="12">
        <f ca="1"/>
        <v>0</v>
      </c>
      <c r="S1152" s="12">
        <f ca="1"/>
        <v>0</v>
      </c>
      <c r="T1152" s="12">
        <f ca="1"/>
        <v>0</v>
      </c>
      <c r="U1152" s="12">
        <f ca="1"/>
        <v>0</v>
      </c>
      <c r="V1152" s="12"/>
      <c r="W1152" s="12">
        <f ca="1">INDEX(P$8:P$6003,UsefulSeries!$I1148)</f>
        <v>0</v>
      </c>
      <c r="X1152" s="12">
        <f ca="1">INDEX(Q$8:Q$6003,UsefulSeries!$I1148)</f>
        <v>0</v>
      </c>
      <c r="Y1152" s="12">
        <f ca="1">INDEX(R$8:R$6003,UsefulSeries!$I1148)</f>
        <v>0.21555942967163738</v>
      </c>
      <c r="Z1152" s="12">
        <f ca="1">INDEX(S$8:S$6003,UsefulSeries!$I1148)</f>
        <v>5.9512555906761543E-2</v>
      </c>
      <c r="AA1152" s="12">
        <f ca="1">INDEX(T$8:T$6003,UsefulSeries!$I1148)</f>
        <v>0</v>
      </c>
      <c r="AB1152" s="12">
        <f ca="1">INDEX(U$8:U$6003,UsefulSeries!$I1148)</f>
        <v>0</v>
      </c>
      <c r="AC1152" s="12">
        <f>INDEX( K$8:K$6003,UsefulSeries!$I1148)</f>
        <v>3.7791100477584917E-2</v>
      </c>
      <c r="AD1152" s="12">
        <f>INDEX(L$8:L$6003,UsefulSeries!$I1148)</f>
        <v>-3.7791100477584917E-2</v>
      </c>
      <c r="AE1152" s="12"/>
      <c r="AF1152" s="12"/>
      <c r="AG1152" s="12"/>
      <c r="AH1152" s="12"/>
      <c r="AI1152" s="12"/>
      <c r="AJ1152" s="12"/>
      <c r="AK1152" s="12"/>
      <c r="AL1152" s="12"/>
      <c r="AM1152" s="12"/>
      <c r="AN1152" s="12">
        <f t="shared" ca="1" si="171"/>
        <v>0</v>
      </c>
      <c r="AO1152" s="12">
        <f t="shared" ca="1" si="172"/>
        <v>0</v>
      </c>
      <c r="AP1152" s="12">
        <f t="shared" ca="1" si="173"/>
        <v>0.21555942967163738</v>
      </c>
      <c r="AQ1152" s="12">
        <f t="shared" ca="1" si="174"/>
        <v>5.9512555906761543E-2</v>
      </c>
      <c r="AR1152" s="12">
        <f t="shared" ca="1" si="175"/>
        <v>0</v>
      </c>
      <c r="AS1152" s="12">
        <f t="shared" ca="1" si="176"/>
        <v>0</v>
      </c>
      <c r="AT1152" s="12">
        <f t="shared" si="177"/>
        <v>3.7791100477584917E-2</v>
      </c>
      <c r="AU1152" s="12">
        <f t="shared" si="178"/>
        <v>-3.7791100477584917E-2</v>
      </c>
      <c r="AV1152" s="12"/>
      <c r="AW1152" s="12">
        <f ca="1">INDEX(I$8:I$6003,UsefulSeries!$I1148)</f>
        <v>0.24217787620998285</v>
      </c>
      <c r="AX1152" s="12"/>
      <c r="AY1152" s="12"/>
      <c r="AZ1152" s="12">
        <f ca="1"/>
        <v>5.9512555906761549E-2</v>
      </c>
      <c r="BA1152" s="12"/>
      <c r="BB1152" s="12">
        <f t="shared" ca="1" si="170"/>
        <v>5.9512555906761549E-2</v>
      </c>
      <c r="BC1152" s="12"/>
      <c r="BD1152" s="38">
        <f ca="1"/>
        <v>0.25962380829736231</v>
      </c>
    </row>
    <row r="1153" spans="1:56" x14ac:dyDescent="0.35">
      <c r="A1153" s="12">
        <f ca="1">-INDEX('Flow probs &amp; rates'!$K$5:$K$5999,UsefulSeries!$E1150,0)*(INDEX('Flow probs &amp; rates'!$L$5:$L$5999,UsefulSeries!$E1150,0))/INDEX('Flow probs &amp; rates'!$E$4:$E$5999,UsefulSeries!$E1150,0)</f>
        <v>-2.571453987412275E-4</v>
      </c>
      <c r="B1153" s="12">
        <f ca="1">INDEX('Flow probs &amp; rates'!$L$5:$L$5999,UsefulSeries!$E1150,0)*(1-INDEX('Flow probs &amp; rates'!$L$5:$L$5999,UsefulSeries!$E1150,0))/INDEX('Flow probs &amp; rates'!$E$4:$E$5999,UsefulSeries!$E1150,0)</f>
        <v>2.2458562605319546E-2</v>
      </c>
      <c r="C1153" s="12">
        <v>0</v>
      </c>
      <c r="D1153" s="12">
        <v>0</v>
      </c>
      <c r="E1153" s="12">
        <v>0</v>
      </c>
      <c r="F1153" s="12">
        <v>0</v>
      </c>
      <c r="G1153" s="12"/>
      <c r="H1153" s="12"/>
      <c r="I1153" s="12">
        <f ca="1">INDEX('Flow probs &amp; rates'!$L$5:$L$5999,UsefulSeries!$E1150)</f>
        <v>1.4333784569583717E-2</v>
      </c>
      <c r="J1153" s="12"/>
      <c r="K1153" s="12">
        <f>-INDEX('Flow probs &amp; rates'!$E$4:$E$5999,UsefulSeries!$E1150)</f>
        <v>-0.62908421334809916</v>
      </c>
      <c r="L1153" s="12"/>
      <c r="M1153" s="12"/>
      <c r="N1153" s="12"/>
      <c r="O1153" s="12"/>
      <c r="P1153" s="12">
        <f ca="1"/>
        <v>0.64562475612307269</v>
      </c>
      <c r="Q1153" s="12">
        <f ca="1"/>
        <v>44.533839365055833</v>
      </c>
      <c r="R1153" s="12">
        <f ca="1"/>
        <v>0</v>
      </c>
      <c r="S1153" s="12">
        <f ca="1"/>
        <v>0</v>
      </c>
      <c r="T1153" s="12">
        <f ca="1"/>
        <v>0</v>
      </c>
      <c r="U1153" s="12">
        <f ca="1"/>
        <v>0</v>
      </c>
      <c r="V1153" s="12"/>
      <c r="W1153" s="12">
        <f ca="1">INDEX(P$9:P$6003,UsefulSeries!$I1148)</f>
        <v>0</v>
      </c>
      <c r="X1153" s="12">
        <f ca="1">INDEX(Q$9:Q$6003,UsefulSeries!$I1148)</f>
        <v>0</v>
      </c>
      <c r="Y1153" s="12">
        <f ca="1">INDEX(R$9:R$6003,UsefulSeries!$I1148)</f>
        <v>5.9512555906761549E-2</v>
      </c>
      <c r="Z1153" s="12">
        <f ca="1">INDEX(S$9:S$6003,UsefulSeries!$I1148)</f>
        <v>0.36722865580697661</v>
      </c>
      <c r="AA1153" s="12">
        <f ca="1">INDEX(T$9:T$6003,UsefulSeries!$I1148)</f>
        <v>0</v>
      </c>
      <c r="AB1153" s="12">
        <f ca="1">INDEX(U$9:U$6003,UsefulSeries!$I1148)</f>
        <v>0</v>
      </c>
      <c r="AC1153" s="12">
        <f>INDEX( K$9:K$6003,UsefulSeries!$I1148)</f>
        <v>0</v>
      </c>
      <c r="AD1153" s="12">
        <f>INDEX(L$9:L$6003,UsefulSeries!$I1148)</f>
        <v>-3.7791100477584917E-2</v>
      </c>
      <c r="AE1153" s="12"/>
      <c r="AF1153" s="12"/>
      <c r="AG1153" s="12"/>
      <c r="AH1153" s="12"/>
      <c r="AI1153" s="12"/>
      <c r="AJ1153" s="12"/>
      <c r="AK1153" s="12"/>
      <c r="AL1153" s="12"/>
      <c r="AM1153" s="12"/>
      <c r="AN1153" s="12">
        <f t="shared" ca="1" si="171"/>
        <v>0</v>
      </c>
      <c r="AO1153" s="12">
        <f t="shared" ca="1" si="172"/>
        <v>0</v>
      </c>
      <c r="AP1153" s="12">
        <f t="shared" ca="1" si="173"/>
        <v>5.9512555906761549E-2</v>
      </c>
      <c r="AQ1153" s="12">
        <f t="shared" ca="1" si="174"/>
        <v>0.36722865580697661</v>
      </c>
      <c r="AR1153" s="12">
        <f t="shared" ca="1" si="175"/>
        <v>0</v>
      </c>
      <c r="AS1153" s="12">
        <f t="shared" ca="1" si="176"/>
        <v>0</v>
      </c>
      <c r="AT1153" s="12">
        <f t="shared" si="177"/>
        <v>0</v>
      </c>
      <c r="AU1153" s="12">
        <f t="shared" si="178"/>
        <v>-3.7791100477584917E-2</v>
      </c>
      <c r="AV1153" s="12"/>
      <c r="AW1153" s="12">
        <f ca="1">INDEX(I$9:I$6003,UsefulSeries!$I1148)</f>
        <v>0.12281158018654095</v>
      </c>
      <c r="AX1153" s="12"/>
      <c r="AY1153" s="12"/>
      <c r="AZ1153" s="12">
        <f ca="1"/>
        <v>5.9512555906761536E-2</v>
      </c>
      <c r="BA1153" s="12"/>
      <c r="BB1153" s="12">
        <f t="shared" ca="1" si="170"/>
        <v>5.9512555906761536E-2</v>
      </c>
      <c r="BC1153" s="12"/>
      <c r="BD1153" s="38">
        <f ca="1"/>
        <v>0.12234297117700779</v>
      </c>
    </row>
    <row r="1154" spans="1:56" x14ac:dyDescent="0.35">
      <c r="A1154" s="12">
        <v>0</v>
      </c>
      <c r="B1154" s="12">
        <v>0</v>
      </c>
      <c r="C1154" s="12">
        <f ca="1">INDEX('Flow probs &amp; rates'!$M$5:$M$5999,UsefulSeries!$E1150,0)*(1-INDEX('Flow probs &amp; rates'!$M$5:$M$5999,UsefulSeries!$E1150,0))/INDEX('Flow probs &amp; rates'!$F$4:$F$5999,UsefulSeries!$E1150,0)</f>
        <v>5.8981944810299449</v>
      </c>
      <c r="D1154" s="12">
        <f ca="1">-INDEX('Flow probs &amp; rates'!$M$5:$M$5999,UsefulSeries!$E1150,0)*(INDEX('Flow probs &amp; rates'!$O$5:$O$5999,UsefulSeries!$E1150,0))/INDEX('Flow probs &amp; rates'!$F$4:$F$5999,UsefulSeries!$E1150,0)</f>
        <v>-1.3181010217088085</v>
      </c>
      <c r="E1154" s="12">
        <v>0</v>
      </c>
      <c r="F1154" s="12">
        <v>0</v>
      </c>
      <c r="G1154" s="12"/>
      <c r="H1154" s="12"/>
      <c r="I1154" s="12">
        <f ca="1">INDEX('Flow probs &amp; rates'!$M$5:$M$5999,UsefulSeries!$E1150)</f>
        <v>0.24134873526214692</v>
      </c>
      <c r="J1154" s="12"/>
      <c r="K1154" s="12">
        <f>INDEX('Flow probs &amp; rates'!$F$4:$F$5999,UsefulSeries!$E1150)</f>
        <v>3.1043317381005745E-2</v>
      </c>
      <c r="L1154" s="12">
        <f>-INDEX('Flow probs &amp; rates'!$F$4:$F$5999,UsefulSeries!$E1150)</f>
        <v>-3.1043317381005745E-2</v>
      </c>
      <c r="M1154" s="12"/>
      <c r="N1154" s="12"/>
      <c r="O1154" s="12"/>
      <c r="P1154" s="12">
        <f ca="1"/>
        <v>0</v>
      </c>
      <c r="Q1154" s="12">
        <f ca="1"/>
        <v>0</v>
      </c>
      <c r="R1154" s="12">
        <f ca="1"/>
        <v>0.18131947687222802</v>
      </c>
      <c r="S1154" s="12">
        <f ca="1"/>
        <v>5.2695155111074914E-2</v>
      </c>
      <c r="T1154" s="12">
        <f ca="1"/>
        <v>0</v>
      </c>
      <c r="U1154" s="12">
        <f ca="1"/>
        <v>0</v>
      </c>
      <c r="V1154" s="12"/>
      <c r="W1154" s="12">
        <f ca="1">INDEX(P$10:P$6003,UsefulSeries!$I1148)</f>
        <v>0</v>
      </c>
      <c r="X1154" s="12">
        <f ca="1">INDEX(Q$10:Q$6003,UsefulSeries!$I1148)</f>
        <v>0</v>
      </c>
      <c r="Y1154" s="12">
        <f ca="1">INDEX(R$10:R$6003,UsefulSeries!$I1148)</f>
        <v>0</v>
      </c>
      <c r="Z1154" s="12">
        <f ca="1">INDEX(S$10:S$6003,UsefulSeries!$I1148)</f>
        <v>0</v>
      </c>
      <c r="AA1154" s="12">
        <f ca="1">INDEX(T$10:T$6003,UsefulSeries!$I1148)</f>
        <v>14.340266328432655</v>
      </c>
      <c r="AB1154" s="12">
        <f ca="1">INDEX(U$10:U$6003,UsefulSeries!$I1148)</f>
        <v>0.35137445031095593</v>
      </c>
      <c r="AC1154" s="12">
        <f>INDEX( K$10:K$6003,UsefulSeries!$I1148)</f>
        <v>0.33543181251327908</v>
      </c>
      <c r="AD1154" s="12">
        <f>INDEX(L$10:L$6003,UsefulSeries!$I1148)</f>
        <v>0</v>
      </c>
      <c r="AE1154" s="12"/>
      <c r="AF1154" s="12"/>
      <c r="AG1154" s="12"/>
      <c r="AH1154" s="12"/>
      <c r="AI1154" s="12"/>
      <c r="AJ1154" s="12"/>
      <c r="AK1154" s="12"/>
      <c r="AL1154" s="12"/>
      <c r="AM1154" s="12"/>
      <c r="AN1154" s="12">
        <f t="shared" ca="1" si="171"/>
        <v>0</v>
      </c>
      <c r="AO1154" s="12">
        <f t="shared" ca="1" si="172"/>
        <v>0</v>
      </c>
      <c r="AP1154" s="12">
        <f t="shared" ca="1" si="173"/>
        <v>0</v>
      </c>
      <c r="AQ1154" s="12">
        <f t="shared" ca="1" si="174"/>
        <v>0</v>
      </c>
      <c r="AR1154" s="12">
        <f t="shared" ca="1" si="175"/>
        <v>14.340266328432655</v>
      </c>
      <c r="AS1154" s="12">
        <f t="shared" ca="1" si="176"/>
        <v>0.35137445031095593</v>
      </c>
      <c r="AT1154" s="12">
        <f t="shared" si="177"/>
        <v>0.33543181251327908</v>
      </c>
      <c r="AU1154" s="12">
        <f t="shared" si="178"/>
        <v>0</v>
      </c>
      <c r="AV1154" s="12"/>
      <c r="AW1154" s="12">
        <f ca="1">INDEX(I$10:I$6003,UsefulSeries!$I1148)</f>
        <v>2.3978440568111513E-2</v>
      </c>
      <c r="AX1154" s="12"/>
      <c r="AY1154" s="12"/>
      <c r="AZ1154" s="12">
        <f ca="1"/>
        <v>0.35137445031095593</v>
      </c>
      <c r="BA1154" s="12"/>
      <c r="BB1154" s="12">
        <f t="shared" ca="1" si="170"/>
        <v>0.35137445031095593</v>
      </c>
      <c r="BC1154" s="12"/>
      <c r="BD1154" s="38">
        <f ca="1"/>
        <v>2.5765430250548477E-2</v>
      </c>
    </row>
    <row r="1155" spans="1:56" x14ac:dyDescent="0.35">
      <c r="A1155" s="12">
        <v>0</v>
      </c>
      <c r="B1155" s="12">
        <v>0</v>
      </c>
      <c r="C1155" s="12">
        <f ca="1">-INDEX('Flow probs &amp; rates'!$M$5:$M$5999,UsefulSeries!$E1150,0)*(INDEX('Flow probs &amp; rates'!$O$5:$O$5999,UsefulSeries!$E1150,0))/INDEX('Flow probs &amp; rates'!$F$4:$F$5999,UsefulSeries!$E1150,0)</f>
        <v>-1.3181010217088085</v>
      </c>
      <c r="D1155" s="12">
        <f ca="1">INDEX('Flow probs &amp; rates'!$O$5:$O$5999,UsefulSeries!$E1150,0)*(1-INDEX('Flow probs &amp; rates'!$O$5:$O$5999,UsefulSeries!$E1150,0))/INDEX('Flow probs &amp; rates'!$F$4:$F$5999,UsefulSeries!$E1150,0)</f>
        <v>4.5354717566959106</v>
      </c>
      <c r="E1155" s="12">
        <v>0</v>
      </c>
      <c r="F1155" s="12">
        <v>0</v>
      </c>
      <c r="G1155" s="12"/>
      <c r="H1155" s="12"/>
      <c r="I1155" s="12">
        <f ca="1">INDEX('Flow probs &amp; rates'!$O$5:$O$5999,UsefulSeries!$E1150)</f>
        <v>0.16953984992997842</v>
      </c>
      <c r="J1155" s="12"/>
      <c r="K1155" s="12"/>
      <c r="L1155" s="12">
        <f>-INDEX('Flow probs &amp; rates'!$F$4:$F$5999,UsefulSeries!$E1150)</f>
        <v>-3.1043317381005745E-2</v>
      </c>
      <c r="M1155" s="12"/>
      <c r="N1155" s="12"/>
      <c r="O1155" s="12"/>
      <c r="P1155" s="12">
        <f ca="1"/>
        <v>0</v>
      </c>
      <c r="Q1155" s="12">
        <f ca="1"/>
        <v>0</v>
      </c>
      <c r="R1155" s="12">
        <f ca="1"/>
        <v>5.2695155111074914E-2</v>
      </c>
      <c r="S1155" s="12">
        <f ca="1"/>
        <v>0.23579852221814107</v>
      </c>
      <c r="T1155" s="12">
        <f ca="1"/>
        <v>0</v>
      </c>
      <c r="U1155" s="12">
        <f ca="1"/>
        <v>0</v>
      </c>
      <c r="V1155" s="12"/>
      <c r="W1155" s="12">
        <f ca="1">INDEX(P$11:P$6003,UsefulSeries!$I1148)</f>
        <v>0</v>
      </c>
      <c r="X1155" s="12">
        <f ca="1">INDEX(Q$11:Q$6003,UsefulSeries!$I1148)</f>
        <v>0</v>
      </c>
      <c r="Y1155" s="12">
        <f ca="1">INDEX(R$11:R$6003,UsefulSeries!$I1148)</f>
        <v>0</v>
      </c>
      <c r="Z1155" s="12">
        <f ca="1">INDEX(S$11:S$6003,UsefulSeries!$I1148)</f>
        <v>0</v>
      </c>
      <c r="AA1155" s="12">
        <f ca="1">INDEX(T$11:T$6003,UsefulSeries!$I1148)</f>
        <v>0.35137445031095593</v>
      </c>
      <c r="AB1155" s="12">
        <f ca="1">INDEX(U$11:U$6003,UsefulSeries!$I1148)</f>
        <v>16.030317998745147</v>
      </c>
      <c r="AC1155" s="12">
        <f>INDEX( K$11:K$6003,UsefulSeries!$I1148)</f>
        <v>0</v>
      </c>
      <c r="AD1155" s="12">
        <f>INDEX(L$11:L$6003,UsefulSeries!$I1148)</f>
        <v>0.33543181251327908</v>
      </c>
      <c r="AE1155" s="12"/>
      <c r="AF1155" s="12"/>
      <c r="AG1155" s="12"/>
      <c r="AH1155" s="12"/>
      <c r="AI1155" s="12"/>
      <c r="AJ1155" s="12"/>
      <c r="AK1155" s="12"/>
      <c r="AL1155" s="12"/>
      <c r="AM1155" s="12"/>
      <c r="AN1155" s="12">
        <f t="shared" ca="1" si="171"/>
        <v>0</v>
      </c>
      <c r="AO1155" s="12">
        <f t="shared" ca="1" si="172"/>
        <v>0</v>
      </c>
      <c r="AP1155" s="12">
        <f t="shared" ca="1" si="173"/>
        <v>0</v>
      </c>
      <c r="AQ1155" s="12">
        <f t="shared" ca="1" si="174"/>
        <v>0</v>
      </c>
      <c r="AR1155" s="12">
        <f t="shared" ca="1" si="175"/>
        <v>0.35137445031095593</v>
      </c>
      <c r="AS1155" s="12">
        <f t="shared" ca="1" si="176"/>
        <v>16.030317998745147</v>
      </c>
      <c r="AT1155" s="12">
        <f t="shared" si="177"/>
        <v>0</v>
      </c>
      <c r="AU1155" s="12">
        <f t="shared" si="178"/>
        <v>0.33543181251327908</v>
      </c>
      <c r="AV1155" s="12"/>
      <c r="AW1155" s="12">
        <f ca="1">INDEX(I$11:I$6003,UsefulSeries!$I1148)</f>
        <v>2.1393776403179767E-2</v>
      </c>
      <c r="AX1155" s="12"/>
      <c r="AY1155" s="12"/>
      <c r="AZ1155" s="12">
        <f ca="1"/>
        <v>0.35137445031095593</v>
      </c>
      <c r="BA1155" s="12"/>
      <c r="BB1155" s="12">
        <f t="shared" ca="1" si="170"/>
        <v>0.35137445031095593</v>
      </c>
      <c r="BC1155" s="12"/>
      <c r="BD1155" s="38">
        <f ca="1"/>
        <v>2.0875013116631397E-2</v>
      </c>
    </row>
    <row r="1156" spans="1:56" x14ac:dyDescent="0.35">
      <c r="A1156" s="12">
        <v>0</v>
      </c>
      <c r="B1156" s="12">
        <v>0</v>
      </c>
      <c r="C1156" s="12">
        <v>0</v>
      </c>
      <c r="D1156" s="12">
        <v>0</v>
      </c>
      <c r="E1156" s="12">
        <f ca="1">INDEX('Flow probs &amp; rates'!$P$5:$P$5999,UsefulSeries!$E1150,0)*(1-INDEX('Flow probs &amp; rates'!$P$5:$P$5999,UsefulSeries!$E1150,0))/INDEX('Flow probs &amp; rates'!$G$4:$G$5999,UsefulSeries!$E1150,0)</f>
        <v>7.782183799417583E-2</v>
      </c>
      <c r="F1156" s="12">
        <f ca="1">-INDEX('Flow probs &amp; rates'!$P$5:$P$5999,UsefulSeries!$E1150,0)*(INDEX('Flow probs &amp; rates'!$Q$5:$Q$5999,UsefulSeries!$E1150,0))/INDEX('Flow probs &amp; rates'!$G$4:$G$5999,UsefulSeries!$E1150,0)</f>
        <v>-1.5291529049667775E-3</v>
      </c>
      <c r="G1156" s="12"/>
      <c r="H1156" s="12"/>
      <c r="I1156" s="12">
        <f ca="1">INDEX('Flow probs &amp; rates'!$P$5:$P$5999,UsefulSeries!$E1150)</f>
        <v>2.7188727124955389E-2</v>
      </c>
      <c r="J1156" s="12"/>
      <c r="K1156" s="12">
        <f>INDEX('Flow probs &amp; rates'!$G$4:$G$5999,UsefulSeries!$E1150)</f>
        <v>0.33987246927089515</v>
      </c>
      <c r="L1156" s="12"/>
      <c r="M1156" s="12"/>
      <c r="N1156" s="12"/>
      <c r="O1156" s="12"/>
      <c r="P1156" s="12">
        <f ca="1"/>
        <v>0</v>
      </c>
      <c r="Q1156" s="12">
        <f ca="1"/>
        <v>0</v>
      </c>
      <c r="R1156" s="12">
        <f ca="1"/>
        <v>0</v>
      </c>
      <c r="S1156" s="12">
        <f ca="1"/>
        <v>0</v>
      </c>
      <c r="T1156" s="12">
        <f ca="1"/>
        <v>12.85686609416136</v>
      </c>
      <c r="U1156" s="12">
        <f ca="1"/>
        <v>0.35637397075700772</v>
      </c>
      <c r="V1156" s="12"/>
      <c r="W1156" s="12"/>
      <c r="X1156" s="12"/>
      <c r="Y1156" s="12"/>
      <c r="Z1156" s="12"/>
      <c r="AA1156" s="12"/>
      <c r="AB1156" s="12"/>
      <c r="AC1156" s="12"/>
      <c r="AD1156" s="12"/>
      <c r="AE1156" s="12">
        <f t="array" ref="AE1156:AJ1157">TRANSPOSE(AC1150:AD1155)</f>
        <v>-0.62677708700913604</v>
      </c>
      <c r="AF1156" s="12">
        <v>-0.62677708700913604</v>
      </c>
      <c r="AG1156" s="12">
        <v>3.7791100477584917E-2</v>
      </c>
      <c r="AH1156" s="12">
        <v>0</v>
      </c>
      <c r="AI1156" s="12">
        <v>0.33543181251327908</v>
      </c>
      <c r="AJ1156" s="12">
        <v>0</v>
      </c>
      <c r="AK1156" s="12"/>
      <c r="AL1156" s="12"/>
      <c r="AM1156" s="12"/>
      <c r="AN1156" s="12">
        <f t="shared" si="171"/>
        <v>-0.62677708700913604</v>
      </c>
      <c r="AO1156" s="12">
        <f t="shared" si="172"/>
        <v>-0.62677708700913604</v>
      </c>
      <c r="AP1156" s="12">
        <f t="shared" si="173"/>
        <v>3.7791100477584917E-2</v>
      </c>
      <c r="AQ1156" s="12">
        <f t="shared" si="174"/>
        <v>0</v>
      </c>
      <c r="AR1156" s="12">
        <f t="shared" si="175"/>
        <v>0.33543181251327908</v>
      </c>
      <c r="AS1156" s="12">
        <f t="shared" si="176"/>
        <v>0</v>
      </c>
      <c r="AT1156" s="12">
        <f t="shared" si="177"/>
        <v>0</v>
      </c>
      <c r="AU1156" s="12">
        <f t="shared" si="178"/>
        <v>0</v>
      </c>
      <c r="AV1156" s="12"/>
      <c r="AW1156" s="12"/>
      <c r="AX1156" s="12">
        <f>INDEX($N$6:$N$6003,UsefulSeries!$K1148)</f>
        <v>2.9474160209151945E-3</v>
      </c>
      <c r="AY1156" s="12"/>
      <c r="AZ1156" s="12"/>
      <c r="BA1156" s="12"/>
      <c r="BB1156" s="12">
        <f t="shared" si="170"/>
        <v>2.9474160209151945E-3</v>
      </c>
      <c r="BC1156" s="12"/>
      <c r="BD1156" s="38">
        <f ca="1"/>
        <v>-7.5853353374607441E-2</v>
      </c>
    </row>
    <row r="1157" spans="1:56" x14ac:dyDescent="0.35">
      <c r="A1157" s="12">
        <v>0</v>
      </c>
      <c r="B1157" s="12">
        <v>0</v>
      </c>
      <c r="C1157" s="12">
        <v>0</v>
      </c>
      <c r="D1157" s="12">
        <v>0</v>
      </c>
      <c r="E1157" s="12">
        <f ca="1">-INDEX('Flow probs &amp; rates'!$P$5:$P$5999,UsefulSeries!$E1150,0)*(INDEX('Flow probs &amp; rates'!$Q$5:$Q$5999,UsefulSeries!$E1150,0))/INDEX('Flow probs &amp; rates'!$G$4:$G$5999,UsefulSeries!$E1150,0)</f>
        <v>-1.5291529049667775E-3</v>
      </c>
      <c r="F1157" s="12">
        <f ca="1">INDEX('Flow probs &amp; rates'!$Q$5:$Q$5999,UsefulSeries!$E1150,0)*(1-INDEX('Flow probs &amp; rates'!$Q$5:$Q$5999,UsefulSeries!$E1150,0))/INDEX('Flow probs &amp; rates'!$G$4:$G$5999,UsefulSeries!$E1150,0)</f>
        <v>5.516708780636756E-2</v>
      </c>
      <c r="G1157" s="12"/>
      <c r="H1157" s="12"/>
      <c r="I1157" s="12">
        <f ca="1">INDEX('Flow probs &amp; rates'!$Q$5:$Q$5999,UsefulSeries!$E1150)</f>
        <v>1.9115163844018089E-2</v>
      </c>
      <c r="J1157" s="12"/>
      <c r="K1157" s="12"/>
      <c r="L1157" s="12">
        <f>INDEX('Flow probs &amp; rates'!$G$4:$G$5999,UsefulSeries!$E1150)</f>
        <v>0.33987246927089515</v>
      </c>
      <c r="M1157" s="12"/>
      <c r="N1157" s="12"/>
      <c r="O1157" s="12"/>
      <c r="P1157" s="12">
        <f ca="1"/>
        <v>0</v>
      </c>
      <c r="Q1157" s="12">
        <f ca="1"/>
        <v>0</v>
      </c>
      <c r="R1157" s="12">
        <f ca="1"/>
        <v>0</v>
      </c>
      <c r="S1157" s="12">
        <f ca="1"/>
        <v>0</v>
      </c>
      <c r="T1157" s="12">
        <f ca="1"/>
        <v>0.35637397075700777</v>
      </c>
      <c r="U1157" s="12">
        <f ca="1"/>
        <v>18.136628016408572</v>
      </c>
      <c r="V1157" s="12"/>
      <c r="W1157" s="12"/>
      <c r="X1157" s="12"/>
      <c r="Y1157" s="12"/>
      <c r="Z1157" s="12"/>
      <c r="AA1157" s="12"/>
      <c r="AB1157" s="12"/>
      <c r="AC1157" s="12"/>
      <c r="AD1157" s="12"/>
      <c r="AE1157" s="12">
        <v>0.62677708700913604</v>
      </c>
      <c r="AF1157" s="12">
        <v>0</v>
      </c>
      <c r="AG1157" s="12">
        <v>-3.7791100477584917E-2</v>
      </c>
      <c r="AH1157" s="12">
        <v>-3.7791100477584917E-2</v>
      </c>
      <c r="AI1157" s="12">
        <v>0</v>
      </c>
      <c r="AJ1157" s="12">
        <v>0.33543181251327908</v>
      </c>
      <c r="AK1157" s="12"/>
      <c r="AL1157" s="12"/>
      <c r="AM1157" s="12"/>
      <c r="AN1157" s="12">
        <f t="shared" si="171"/>
        <v>0.62677708700913604</v>
      </c>
      <c r="AO1157" s="12">
        <f t="shared" si="172"/>
        <v>0</v>
      </c>
      <c r="AP1157" s="12">
        <f t="shared" si="173"/>
        <v>-3.7791100477584917E-2</v>
      </c>
      <c r="AQ1157" s="12">
        <f t="shared" si="174"/>
        <v>-3.7791100477584917E-2</v>
      </c>
      <c r="AR1157" s="12">
        <f t="shared" si="175"/>
        <v>0</v>
      </c>
      <c r="AS1157" s="12">
        <f t="shared" si="176"/>
        <v>0.33543181251327908</v>
      </c>
      <c r="AT1157" s="12">
        <f t="shared" si="177"/>
        <v>0</v>
      </c>
      <c r="AU1157" s="12">
        <f t="shared" si="178"/>
        <v>0</v>
      </c>
      <c r="AV1157" s="12"/>
      <c r="AW1157" s="12"/>
      <c r="AX1157" s="12">
        <f>INDEX('Margin error adjustment'!N$7:N$6003,UsefulSeries!$K1148)</f>
        <v>1.249257936289036E-4</v>
      </c>
      <c r="AY1157" s="12"/>
      <c r="AZ1157" s="12"/>
      <c r="BA1157" s="12"/>
      <c r="BB1157" s="12">
        <f t="shared" si="170"/>
        <v>1.249257936289036E-4</v>
      </c>
      <c r="BC1157" s="12"/>
      <c r="BD1157" s="38">
        <f ca="1"/>
        <v>2.291982347906428E-2</v>
      </c>
    </row>
    <row r="1158" spans="1:56" x14ac:dyDescent="0.35">
      <c r="A1158" s="12">
        <f ca="1">INDEX('Flow probs &amp; rates'!$K$5:$K$5999,UsefulSeries!$E1156,0)*(1-INDEX('Flow probs &amp; rates'!$K$5:$K$5999,UsefulSeries!$E1156,0))/INDEX('Flow probs &amp; rates'!$E$4:$E$5999,UsefulSeries!$E1156,0)</f>
        <v>1.795604046329537E-2</v>
      </c>
      <c r="B1158" s="12">
        <f ca="1">-INDEX('Flow probs &amp; rates'!$K$5:$K$5999,UsefulSeries!$E1156,0)*(INDEX('Flow probs &amp; rates'!$L$5:$L$5999,UsefulSeries!$E1156,0))/INDEX('Flow probs &amp; rates'!$E$4:$E$5999,UsefulSeries!$E1156,0)</f>
        <v>-2.7410104618640649E-4</v>
      </c>
      <c r="C1158" s="12">
        <v>0</v>
      </c>
      <c r="D1158" s="12">
        <v>0</v>
      </c>
      <c r="E1158" s="12">
        <v>0</v>
      </c>
      <c r="F1158" s="12">
        <v>0</v>
      </c>
      <c r="G1158" s="12"/>
      <c r="H1158" s="12"/>
      <c r="I1158" s="12">
        <f ca="1">INDEX('Flow probs &amp; rates'!$K$5:$K$5999,UsefulSeries!$E1156)</f>
        <v>1.1440535338623971E-2</v>
      </c>
      <c r="J1158" s="12"/>
      <c r="K1158" s="12">
        <f>-INDEX('Flow probs &amp; rates'!$E$4:$E$5999,UsefulSeries!$E1156)</f>
        <v>-0.62985208308636609</v>
      </c>
      <c r="L1158" s="12">
        <f>INDEX('Flow probs &amp; rates'!$E$4:$E$5999,UsefulSeries!$E1156)</f>
        <v>0.62985208308636609</v>
      </c>
      <c r="M1158" s="12"/>
      <c r="N1158" s="12"/>
      <c r="O1158" s="12"/>
      <c r="P1158" s="12">
        <f t="array" aca="1" ref="P1158:U1163" ca="1">MINVERSE(A1158:F1163)</f>
        <v>55.701442107476275</v>
      </c>
      <c r="Q1158" s="12">
        <f ca="1"/>
        <v>0.64701812786182045</v>
      </c>
      <c r="R1158" s="12">
        <f ca="1"/>
        <v>0</v>
      </c>
      <c r="S1158" s="12">
        <f ca="1"/>
        <v>0</v>
      </c>
      <c r="T1158" s="12">
        <f ca="1"/>
        <v>0</v>
      </c>
      <c r="U1158" s="12">
        <f ca="1"/>
        <v>0</v>
      </c>
      <c r="V1158" s="12"/>
      <c r="W1158" s="12">
        <f ca="1">INDEX(P$6:P$6003,UsefulSeries!$I1156)</f>
        <v>49.54353202186698</v>
      </c>
      <c r="X1158" s="12">
        <f ca="1">INDEX(Q$6:Q$6003,UsefulSeries!$I1156)</f>
        <v>0.64757769590805314</v>
      </c>
      <c r="Y1158" s="12">
        <f ca="1">INDEX(R$6:R$6003,UsefulSeries!$I1156)</f>
        <v>0</v>
      </c>
      <c r="Z1158" s="12">
        <f ca="1">INDEX(S$6:S$6003,UsefulSeries!$I1156)</f>
        <v>0</v>
      </c>
      <c r="AA1158" s="12">
        <f ca="1">INDEX(T$6:T$6003,UsefulSeries!$I1156)</f>
        <v>0</v>
      </c>
      <c r="AB1158" s="12">
        <f ca="1">INDEX(U$6:U$6003,UsefulSeries!$I1156)</f>
        <v>0</v>
      </c>
      <c r="AC1158" s="12">
        <f>INDEX( K$6:K$6003,UsefulSeries!$I1156)</f>
        <v>-0.62972450303005123</v>
      </c>
      <c r="AD1158" s="12">
        <f>INDEX(L$6:L$6003,UsefulSeries!$I1156)</f>
        <v>0.62972450303005123</v>
      </c>
      <c r="AE1158" s="12"/>
      <c r="AF1158" s="12"/>
      <c r="AG1158" s="12"/>
      <c r="AH1158" s="12"/>
      <c r="AI1158" s="12"/>
      <c r="AJ1158" s="12"/>
      <c r="AK1158" s="12"/>
      <c r="AL1158" s="12"/>
      <c r="AM1158" s="12"/>
      <c r="AN1158" s="12">
        <f t="shared" ca="1" si="171"/>
        <v>49.54353202186698</v>
      </c>
      <c r="AO1158" s="12">
        <f t="shared" ca="1" si="172"/>
        <v>0.64757769590805314</v>
      </c>
      <c r="AP1158" s="12">
        <f t="shared" ca="1" si="173"/>
        <v>0</v>
      </c>
      <c r="AQ1158" s="12">
        <f t="shared" ca="1" si="174"/>
        <v>0</v>
      </c>
      <c r="AR1158" s="12">
        <f t="shared" ca="1" si="175"/>
        <v>0</v>
      </c>
      <c r="AS1158" s="12">
        <f t="shared" ca="1" si="176"/>
        <v>0</v>
      </c>
      <c r="AT1158" s="12">
        <f t="shared" si="177"/>
        <v>-0.62972450303005123</v>
      </c>
      <c r="AU1158" s="12">
        <f t="shared" si="178"/>
        <v>0.62972450303005123</v>
      </c>
      <c r="AV1158" s="12"/>
      <c r="AW1158" s="12">
        <f ca="1">INDEX(I$6:I$6003,UsefulSeries!$I1156)</f>
        <v>1.2878867213268188E-2</v>
      </c>
      <c r="AX1158" s="12"/>
      <c r="AY1158" s="12"/>
      <c r="AZ1158" s="12">
        <f t="array" aca="1" ref="AZ1158:AZ1163" ca="1">MMULT(W1158:AB1163,AW1158:AW1163)</f>
        <v>0.64757769590805314</v>
      </c>
      <c r="BA1158" s="12"/>
      <c r="BB1158" s="12">
        <f t="shared" ca="1" si="170"/>
        <v>0.64757769590805314</v>
      </c>
      <c r="BC1158" s="12"/>
      <c r="BD1158" s="38">
        <f t="array" aca="1" ref="BD1158:BD1165" ca="1">MMULT(MINVERSE(AN1158:AU1165),BB1158:BB1165)</f>
        <v>1.2669449829978691E-2</v>
      </c>
    </row>
    <row r="1159" spans="1:56" x14ac:dyDescent="0.35">
      <c r="A1159" s="12">
        <f ca="1">-INDEX('Flow probs &amp; rates'!$K$5:$K$5999,UsefulSeries!$E1156,0)*(INDEX('Flow probs &amp; rates'!$L$5:$L$5999,UsefulSeries!$E1156,0))/INDEX('Flow probs &amp; rates'!$E$4:$E$5999,UsefulSeries!$E1156,0)</f>
        <v>-2.7410104618640649E-4</v>
      </c>
      <c r="B1159" s="12">
        <f ca="1">INDEX('Flow probs &amp; rates'!$L$5:$L$5999,UsefulSeries!$E1156,0)*(1-INDEX('Flow probs &amp; rates'!$L$5:$L$5999,UsefulSeries!$E1156,0))/INDEX('Flow probs &amp; rates'!$E$4:$E$5999,UsefulSeries!$E1156,0)</f>
        <v>2.3597211420035288E-2</v>
      </c>
      <c r="C1159" s="12">
        <v>0</v>
      </c>
      <c r="D1159" s="12">
        <v>0</v>
      </c>
      <c r="E1159" s="12">
        <v>0</v>
      </c>
      <c r="F1159" s="12">
        <v>0</v>
      </c>
      <c r="G1159" s="12"/>
      <c r="H1159" s="12"/>
      <c r="I1159" s="12">
        <f ca="1">INDEX('Flow probs &amp; rates'!$L$5:$L$5999,UsefulSeries!$E1156)</f>
        <v>1.5090475210002306E-2</v>
      </c>
      <c r="J1159" s="12"/>
      <c r="K1159" s="12">
        <f>-INDEX('Flow probs &amp; rates'!$E$4:$E$5999,UsefulSeries!$E1156)</f>
        <v>-0.62985208308636609</v>
      </c>
      <c r="L1159" s="12"/>
      <c r="M1159" s="12"/>
      <c r="N1159" s="12"/>
      <c r="O1159" s="12"/>
      <c r="P1159" s="12">
        <f ca="1"/>
        <v>0.64701812786182045</v>
      </c>
      <c r="Q1159" s="12">
        <f ca="1"/>
        <v>42.385404382847746</v>
      </c>
      <c r="R1159" s="12">
        <f ca="1"/>
        <v>0</v>
      </c>
      <c r="S1159" s="12">
        <f ca="1"/>
        <v>0</v>
      </c>
      <c r="T1159" s="12">
        <f ca="1"/>
        <v>0</v>
      </c>
      <c r="U1159" s="12">
        <f ca="1"/>
        <v>0</v>
      </c>
      <c r="V1159" s="12"/>
      <c r="W1159" s="12">
        <f ca="1">INDEX(P$7:P$6003,UsefulSeries!$I1156)</f>
        <v>0.64757769590805303</v>
      </c>
      <c r="X1159" s="12">
        <f ca="1">INDEX(Q$7:Q$6003,UsefulSeries!$I1156)</f>
        <v>43.514197421167694</v>
      </c>
      <c r="Y1159" s="12">
        <f ca="1">INDEX(R$7:R$6003,UsefulSeries!$I1156)</f>
        <v>0</v>
      </c>
      <c r="Z1159" s="12">
        <f ca="1">INDEX(S$7:S$6003,UsefulSeries!$I1156)</f>
        <v>0</v>
      </c>
      <c r="AA1159" s="12">
        <f ca="1">INDEX(T$7:T$6003,UsefulSeries!$I1156)</f>
        <v>0</v>
      </c>
      <c r="AB1159" s="12">
        <f ca="1">INDEX(U$7:U$6003,UsefulSeries!$I1156)</f>
        <v>0</v>
      </c>
      <c r="AC1159" s="12">
        <f>INDEX( K$7:K$6003,UsefulSeries!$I1156,1)</f>
        <v>-0.62972450303005123</v>
      </c>
      <c r="AD1159" s="12">
        <f>INDEX(L$7:L$6003,UsefulSeries!$I1156,1)</f>
        <v>0</v>
      </c>
      <c r="AE1159" s="12"/>
      <c r="AF1159" s="12"/>
      <c r="AG1159" s="12"/>
      <c r="AH1159" s="12"/>
      <c r="AI1159" s="12"/>
      <c r="AJ1159" s="12"/>
      <c r="AK1159" s="12"/>
      <c r="AL1159" s="12"/>
      <c r="AM1159" s="12"/>
      <c r="AN1159" s="12">
        <f t="shared" ca="1" si="171"/>
        <v>0.64757769590805303</v>
      </c>
      <c r="AO1159" s="12">
        <f t="shared" ca="1" si="172"/>
        <v>43.514197421167694</v>
      </c>
      <c r="AP1159" s="12">
        <f t="shared" ca="1" si="173"/>
        <v>0</v>
      </c>
      <c r="AQ1159" s="12">
        <f t="shared" ca="1" si="174"/>
        <v>0</v>
      </c>
      <c r="AR1159" s="12">
        <f t="shared" ca="1" si="175"/>
        <v>0</v>
      </c>
      <c r="AS1159" s="12">
        <f t="shared" ca="1" si="176"/>
        <v>0</v>
      </c>
      <c r="AT1159" s="12">
        <f t="shared" si="177"/>
        <v>-0.62972450303005123</v>
      </c>
      <c r="AU1159" s="12">
        <f t="shared" si="178"/>
        <v>0</v>
      </c>
      <c r="AV1159" s="12"/>
      <c r="AW1159" s="12">
        <f ca="1">INDEX(I$7:I$6003,UsefulSeries!$I1156)</f>
        <v>1.4690323311380184E-2</v>
      </c>
      <c r="AX1159" s="12"/>
      <c r="AY1159" s="12"/>
      <c r="AZ1159" s="12">
        <f ca="1"/>
        <v>0.64757769590805325</v>
      </c>
      <c r="BA1159" s="12"/>
      <c r="BB1159" s="12">
        <f t="shared" ref="BB1159:BB1222" ca="1" si="179">AZ1159+AX1159</f>
        <v>0.64757769590805325</v>
      </c>
      <c r="BC1159" s="12"/>
      <c r="BD1159" s="38">
        <f ca="1"/>
        <v>1.5792079433336981E-2</v>
      </c>
    </row>
    <row r="1160" spans="1:56" x14ac:dyDescent="0.35">
      <c r="A1160" s="12">
        <v>0</v>
      </c>
      <c r="B1160" s="12">
        <v>0</v>
      </c>
      <c r="C1160" s="12">
        <f ca="1">INDEX('Flow probs &amp; rates'!$M$5:$M$5999,UsefulSeries!$E1156,0)*(1-INDEX('Flow probs &amp; rates'!$M$5:$M$5999,UsefulSeries!$E1156,0))/INDEX('Flow probs &amp; rates'!$F$4:$F$5999,UsefulSeries!$E1156,0)</f>
        <v>5.9383714371282705</v>
      </c>
      <c r="D1160" s="12">
        <f ca="1">-INDEX('Flow probs &amp; rates'!$M$5:$M$5999,UsefulSeries!$E1156,0)*(INDEX('Flow probs &amp; rates'!$O$5:$O$5999,UsefulSeries!$E1156,0))/INDEX('Flow probs &amp; rates'!$F$4:$F$5999,UsefulSeries!$E1156,0)</f>
        <v>-1.374580576488202</v>
      </c>
      <c r="E1160" s="12">
        <v>0</v>
      </c>
      <c r="F1160" s="12">
        <v>0</v>
      </c>
      <c r="G1160" s="12"/>
      <c r="H1160" s="12"/>
      <c r="I1160" s="12">
        <f ca="1">INDEX('Flow probs &amp; rates'!$M$5:$M$5999,UsefulSeries!$E1156)</f>
        <v>0.249611282952311</v>
      </c>
      <c r="J1160" s="12"/>
      <c r="K1160" s="12">
        <f>INDEX('Flow probs &amp; rates'!$F$4:$F$5999,UsefulSeries!$E1156)</f>
        <v>3.1541558549896161E-2</v>
      </c>
      <c r="L1160" s="12">
        <f>-INDEX('Flow probs &amp; rates'!$F$4:$F$5999,UsefulSeries!$E1156)</f>
        <v>-3.1541558549896161E-2</v>
      </c>
      <c r="M1160" s="12"/>
      <c r="N1160" s="12"/>
      <c r="O1160" s="12"/>
      <c r="P1160" s="12">
        <f ca="1"/>
        <v>0</v>
      </c>
      <c r="Q1160" s="12">
        <f ca="1"/>
        <v>0</v>
      </c>
      <c r="R1160" s="12">
        <f ca="1"/>
        <v>0.18105655941055965</v>
      </c>
      <c r="S1160" s="12">
        <f ca="1"/>
        <v>5.4693847850272259E-2</v>
      </c>
      <c r="T1160" s="12">
        <f ca="1"/>
        <v>0</v>
      </c>
      <c r="U1160" s="12">
        <f ca="1"/>
        <v>0</v>
      </c>
      <c r="V1160" s="12"/>
      <c r="W1160" s="12">
        <f ca="1">INDEX(P$8:P$6003,UsefulSeries!$I1156)</f>
        <v>0</v>
      </c>
      <c r="X1160" s="12">
        <f ca="1">INDEX(Q$8:Q$6003,UsefulSeries!$I1156)</f>
        <v>0</v>
      </c>
      <c r="Y1160" s="12">
        <f ca="1">INDEX(R$8:R$6003,UsefulSeries!$I1156)</f>
        <v>0.2245836546245551</v>
      </c>
      <c r="Z1160" s="12">
        <f ca="1">INDEX(S$8:S$6003,UsefulSeries!$I1156)</f>
        <v>5.892058637929292E-2</v>
      </c>
      <c r="AA1160" s="12">
        <f ca="1">INDEX(T$8:T$6003,UsefulSeries!$I1156)</f>
        <v>0</v>
      </c>
      <c r="AB1160" s="12">
        <f ca="1">INDEX(U$8:U$6003,UsefulSeries!$I1156)</f>
        <v>0</v>
      </c>
      <c r="AC1160" s="12">
        <f>INDEX( K$8:K$6003,UsefulSeries!$I1156)</f>
        <v>3.7916026271213821E-2</v>
      </c>
      <c r="AD1160" s="12">
        <f>INDEX(L$8:L$6003,UsefulSeries!$I1156)</f>
        <v>-3.7916026271213821E-2</v>
      </c>
      <c r="AE1160" s="12"/>
      <c r="AF1160" s="12"/>
      <c r="AG1160" s="12"/>
      <c r="AH1160" s="12"/>
      <c r="AI1160" s="12"/>
      <c r="AJ1160" s="12"/>
      <c r="AK1160" s="12"/>
      <c r="AL1160" s="12"/>
      <c r="AM1160" s="12"/>
      <c r="AN1160" s="12">
        <f t="shared" ca="1" si="171"/>
        <v>0</v>
      </c>
      <c r="AO1160" s="12">
        <f t="shared" ca="1" si="172"/>
        <v>0</v>
      </c>
      <c r="AP1160" s="12">
        <f t="shared" ca="1" si="173"/>
        <v>0.2245836546245551</v>
      </c>
      <c r="AQ1160" s="12">
        <f t="shared" ca="1" si="174"/>
        <v>5.892058637929292E-2</v>
      </c>
      <c r="AR1160" s="12">
        <f t="shared" ca="1" si="175"/>
        <v>0</v>
      </c>
      <c r="AS1160" s="12">
        <f t="shared" ca="1" si="176"/>
        <v>0</v>
      </c>
      <c r="AT1160" s="12">
        <f t="shared" si="177"/>
        <v>3.7916026271213821E-2</v>
      </c>
      <c r="AU1160" s="12">
        <f t="shared" si="178"/>
        <v>-3.7916026271213821E-2</v>
      </c>
      <c r="AV1160" s="12"/>
      <c r="AW1160" s="12">
        <f ca="1">INDEX(I$8:I$6003,UsefulSeries!$I1156)</f>
        <v>0.22887434521663935</v>
      </c>
      <c r="AX1160" s="12"/>
      <c r="AY1160" s="12"/>
      <c r="AZ1160" s="12">
        <f ca="1"/>
        <v>5.8920586379292927E-2</v>
      </c>
      <c r="BA1160" s="12"/>
      <c r="BB1160" s="12">
        <f t="shared" ca="1" si="179"/>
        <v>5.8920586379292927E-2</v>
      </c>
      <c r="BC1160" s="12"/>
      <c r="BD1160" s="38">
        <f ca="1"/>
        <v>0.22891674504690482</v>
      </c>
    </row>
    <row r="1161" spans="1:56" x14ac:dyDescent="0.35">
      <c r="A1161" s="12">
        <v>0</v>
      </c>
      <c r="B1161" s="12">
        <v>0</v>
      </c>
      <c r="C1161" s="12">
        <f ca="1">-INDEX('Flow probs &amp; rates'!$M$5:$M$5999,UsefulSeries!$E1156,0)*(INDEX('Flow probs &amp; rates'!$O$5:$O$5999,UsefulSeries!$E1156,0))/INDEX('Flow probs &amp; rates'!$F$4:$F$5999,UsefulSeries!$E1156,0)</f>
        <v>-1.374580576488202</v>
      </c>
      <c r="D1161" s="12">
        <f ca="1">INDEX('Flow probs &amp; rates'!$O$5:$O$5999,UsefulSeries!$E1156,0)*(1-INDEX('Flow probs &amp; rates'!$O$5:$O$5999,UsefulSeries!$E1156,0))/INDEX('Flow probs &amp; rates'!$F$4:$F$5999,UsefulSeries!$E1156,0)</f>
        <v>4.5503624190576781</v>
      </c>
      <c r="E1161" s="12">
        <v>0</v>
      </c>
      <c r="F1161" s="12">
        <v>0</v>
      </c>
      <c r="G1161" s="12"/>
      <c r="H1161" s="12"/>
      <c r="I1161" s="12">
        <f ca="1">INDEX('Flow probs &amp; rates'!$O$5:$O$5999,UsefulSeries!$E1156)</f>
        <v>0.17369572890315224</v>
      </c>
      <c r="J1161" s="12"/>
      <c r="K1161" s="12"/>
      <c r="L1161" s="12">
        <f>-INDEX('Flow probs &amp; rates'!$F$4:$F$5999,UsefulSeries!$E1156)</f>
        <v>-3.1541558549896161E-2</v>
      </c>
      <c r="M1161" s="12"/>
      <c r="N1161" s="12"/>
      <c r="O1161" s="12"/>
      <c r="P1161" s="12">
        <f ca="1"/>
        <v>0</v>
      </c>
      <c r="Q1161" s="12">
        <f ca="1"/>
        <v>0</v>
      </c>
      <c r="R1161" s="12">
        <f ca="1"/>
        <v>5.4693847850272259E-2</v>
      </c>
      <c r="S1161" s="12">
        <f ca="1"/>
        <v>0.23628471798319781</v>
      </c>
      <c r="T1161" s="12">
        <f ca="1"/>
        <v>0</v>
      </c>
      <c r="U1161" s="12">
        <f ca="1"/>
        <v>0</v>
      </c>
      <c r="V1161" s="12"/>
      <c r="W1161" s="12">
        <f ca="1">INDEX(P$9:P$6003,UsefulSeries!$I1156)</f>
        <v>0</v>
      </c>
      <c r="X1161" s="12">
        <f ca="1">INDEX(Q$9:Q$6003,UsefulSeries!$I1156)</f>
        <v>0</v>
      </c>
      <c r="Y1161" s="12">
        <f ca="1">INDEX(R$9:R$6003,UsefulSeries!$I1156)</f>
        <v>5.892058637929292E-2</v>
      </c>
      <c r="Z1161" s="12">
        <f ca="1">INDEX(S$9:S$6003,UsefulSeries!$I1156)</f>
        <v>0.35603324610172249</v>
      </c>
      <c r="AA1161" s="12">
        <f ca="1">INDEX(T$9:T$6003,UsefulSeries!$I1156)</f>
        <v>0</v>
      </c>
      <c r="AB1161" s="12">
        <f ca="1">INDEX(U$9:U$6003,UsefulSeries!$I1156)</f>
        <v>0</v>
      </c>
      <c r="AC1161" s="12">
        <f>INDEX( K$9:K$6003,UsefulSeries!$I1156)</f>
        <v>0</v>
      </c>
      <c r="AD1161" s="12">
        <f>INDEX(L$9:L$6003,UsefulSeries!$I1156)</f>
        <v>-3.7916026271213821E-2</v>
      </c>
      <c r="AE1161" s="12"/>
      <c r="AF1161" s="12"/>
      <c r="AG1161" s="12"/>
      <c r="AH1161" s="12"/>
      <c r="AI1161" s="12"/>
      <c r="AJ1161" s="12"/>
      <c r="AK1161" s="12"/>
      <c r="AL1161" s="12"/>
      <c r="AM1161" s="12"/>
      <c r="AN1161" s="12">
        <f t="shared" ca="1" si="171"/>
        <v>0</v>
      </c>
      <c r="AO1161" s="12">
        <f t="shared" ca="1" si="172"/>
        <v>0</v>
      </c>
      <c r="AP1161" s="12">
        <f t="shared" ca="1" si="173"/>
        <v>5.892058637929292E-2</v>
      </c>
      <c r="AQ1161" s="12">
        <f t="shared" ca="1" si="174"/>
        <v>0.35603324610172249</v>
      </c>
      <c r="AR1161" s="12">
        <f t="shared" ca="1" si="175"/>
        <v>0</v>
      </c>
      <c r="AS1161" s="12">
        <f t="shared" ca="1" si="176"/>
        <v>0</v>
      </c>
      <c r="AT1161" s="12">
        <f t="shared" si="177"/>
        <v>0</v>
      </c>
      <c r="AU1161" s="12">
        <f t="shared" si="178"/>
        <v>-3.7916026271213821E-2</v>
      </c>
      <c r="AV1161" s="12"/>
      <c r="AW1161" s="12">
        <f ca="1">INDEX(I$9:I$6003,UsefulSeries!$I1156)</f>
        <v>0.12761498048126244</v>
      </c>
      <c r="AX1161" s="12"/>
      <c r="AY1161" s="12"/>
      <c r="AZ1161" s="12">
        <f ca="1"/>
        <v>5.8920586379292927E-2</v>
      </c>
      <c r="BA1161" s="12"/>
      <c r="BB1161" s="12">
        <f t="shared" ca="1" si="179"/>
        <v>5.8920586379292927E-2</v>
      </c>
      <c r="BC1161" s="12"/>
      <c r="BD1161" s="38">
        <f ca="1"/>
        <v>0.13732669196698846</v>
      </c>
    </row>
    <row r="1162" spans="1:56" x14ac:dyDescent="0.35">
      <c r="A1162" s="12">
        <v>0</v>
      </c>
      <c r="B1162" s="12">
        <v>0</v>
      </c>
      <c r="C1162" s="12">
        <v>0</v>
      </c>
      <c r="D1162" s="12">
        <v>0</v>
      </c>
      <c r="E1162" s="12">
        <f ca="1">INDEX('Flow probs &amp; rates'!$P$5:$P$5999,UsefulSeries!$E1156,0)*(1-INDEX('Flow probs &amp; rates'!$P$5:$P$5999,UsefulSeries!$E1156,0))/INDEX('Flow probs &amp; rates'!$G$4:$G$5999,UsefulSeries!$E1156,0)</f>
        <v>8.0151937236880424E-2</v>
      </c>
      <c r="F1162" s="12">
        <f ca="1">-INDEX('Flow probs &amp; rates'!$P$5:$P$5999,UsefulSeries!$E1156,0)*(INDEX('Flow probs &amp; rates'!$Q$5:$Q$5999,UsefulSeries!$E1156,0))/INDEX('Flow probs &amp; rates'!$G$4:$G$5999,UsefulSeries!$E1156,0)</f>
        <v>-1.5551260845567247E-3</v>
      </c>
      <c r="G1162" s="12"/>
      <c r="H1162" s="12"/>
      <c r="I1162" s="12">
        <f ca="1">INDEX('Flow probs &amp; rates'!$P$5:$P$5999,UsefulSeries!$E1156)</f>
        <v>2.7919451347102154E-2</v>
      </c>
      <c r="J1162" s="12"/>
      <c r="K1162" s="12">
        <f>INDEX('Flow probs &amp; rates'!$G$4:$G$5999,UsefulSeries!$E1156)</f>
        <v>0.33860635836373776</v>
      </c>
      <c r="L1162" s="12"/>
      <c r="M1162" s="12"/>
      <c r="N1162" s="12"/>
      <c r="O1162" s="12"/>
      <c r="P1162" s="12">
        <f ca="1"/>
        <v>0</v>
      </c>
      <c r="Q1162" s="12">
        <f ca="1"/>
        <v>0</v>
      </c>
      <c r="R1162" s="12">
        <f ca="1"/>
        <v>0</v>
      </c>
      <c r="S1162" s="12">
        <f ca="1"/>
        <v>0</v>
      </c>
      <c r="T1162" s="12">
        <f ca="1"/>
        <v>12.483196940206836</v>
      </c>
      <c r="U1162" s="12">
        <f ca="1"/>
        <v>0.35522371630311012</v>
      </c>
      <c r="V1162" s="12"/>
      <c r="W1162" s="12">
        <f ca="1">INDEX(P$10:P$6003,UsefulSeries!$I1156)</f>
        <v>0</v>
      </c>
      <c r="X1162" s="12">
        <f ca="1">INDEX(Q$10:Q$6003,UsefulSeries!$I1156)</f>
        <v>0</v>
      </c>
      <c r="Y1162" s="12">
        <f ca="1">INDEX(R$10:R$6003,UsefulSeries!$I1156)</f>
        <v>0</v>
      </c>
      <c r="Z1162" s="12">
        <f ca="1">INDEX(S$10:S$6003,UsefulSeries!$I1156)</f>
        <v>0</v>
      </c>
      <c r="AA1162" s="12">
        <f ca="1">INDEX(T$10:T$6003,UsefulSeries!$I1156)</f>
        <v>13.883817870572649</v>
      </c>
      <c r="AB1162" s="12">
        <f ca="1">INDEX(U$10:U$6003,UsefulSeries!$I1156)</f>
        <v>0.34812836952966586</v>
      </c>
      <c r="AC1162" s="12">
        <f>INDEX( K$10:K$6003,UsefulSeries!$I1156)</f>
        <v>0.33235947069873489</v>
      </c>
      <c r="AD1162" s="12">
        <f>INDEX(L$10:L$6003,UsefulSeries!$I1156)</f>
        <v>0</v>
      </c>
      <c r="AE1162" s="12"/>
      <c r="AF1162" s="12"/>
      <c r="AG1162" s="12"/>
      <c r="AH1162" s="12"/>
      <c r="AI1162" s="12"/>
      <c r="AJ1162" s="12"/>
      <c r="AK1162" s="12"/>
      <c r="AL1162" s="12"/>
      <c r="AM1162" s="12"/>
      <c r="AN1162" s="12">
        <f t="shared" ca="1" si="171"/>
        <v>0</v>
      </c>
      <c r="AO1162" s="12">
        <f t="shared" ca="1" si="172"/>
        <v>0</v>
      </c>
      <c r="AP1162" s="12">
        <f t="shared" ca="1" si="173"/>
        <v>0</v>
      </c>
      <c r="AQ1162" s="12">
        <f t="shared" ca="1" si="174"/>
        <v>0</v>
      </c>
      <c r="AR1162" s="12">
        <f t="shared" ca="1" si="175"/>
        <v>13.883817870572649</v>
      </c>
      <c r="AS1162" s="12">
        <f t="shared" ca="1" si="176"/>
        <v>0.34812836952966586</v>
      </c>
      <c r="AT1162" s="12">
        <f t="shared" si="177"/>
        <v>0.33235947069873489</v>
      </c>
      <c r="AU1162" s="12">
        <f t="shared" si="178"/>
        <v>0</v>
      </c>
      <c r="AV1162" s="12"/>
      <c r="AW1162" s="12">
        <f ca="1">INDEX(I$10:I$6003,UsefulSeries!$I1156)</f>
        <v>2.4554306647853085E-2</v>
      </c>
      <c r="AX1162" s="12"/>
      <c r="AY1162" s="12"/>
      <c r="AZ1162" s="12">
        <f ca="1"/>
        <v>0.34812836952966586</v>
      </c>
      <c r="BA1162" s="12"/>
      <c r="BB1162" s="12">
        <f t="shared" ca="1" si="179"/>
        <v>0.34812836952966586</v>
      </c>
      <c r="BC1162" s="12"/>
      <c r="BD1162" s="38">
        <f ca="1"/>
        <v>2.2782481726052562E-2</v>
      </c>
    </row>
    <row r="1163" spans="1:56" x14ac:dyDescent="0.35">
      <c r="A1163" s="12">
        <v>0</v>
      </c>
      <c r="B1163" s="12">
        <v>0</v>
      </c>
      <c r="C1163" s="12">
        <v>0</v>
      </c>
      <c r="D1163" s="12">
        <v>0</v>
      </c>
      <c r="E1163" s="12">
        <f ca="1">-INDEX('Flow probs &amp; rates'!$P$5:$P$5999,UsefulSeries!$E1156,0)*(INDEX('Flow probs &amp; rates'!$Q$5:$Q$5999,UsefulSeries!$E1156,0))/INDEX('Flow probs &amp; rates'!$G$4:$G$5999,UsefulSeries!$E1156,0)</f>
        <v>-1.5551260845567247E-3</v>
      </c>
      <c r="F1163" s="12">
        <f ca="1">INDEX('Flow probs &amp; rates'!$Q$5:$Q$5999,UsefulSeries!$E1156,0)*(1-INDEX('Flow probs &amp; rates'!$Q$5:$Q$5999,UsefulSeries!$E1156,0))/INDEX('Flow probs &amp; rates'!$G$4:$G$5999,UsefulSeries!$E1156,0)</f>
        <v>5.4649912968675211E-2</v>
      </c>
      <c r="G1163" s="12"/>
      <c r="H1163" s="12"/>
      <c r="I1163" s="12">
        <f ca="1">INDEX('Flow probs &amp; rates'!$Q$5:$Q$5999,UsefulSeries!$E1156)</f>
        <v>1.8860527513298198E-2</v>
      </c>
      <c r="J1163" s="12"/>
      <c r="K1163" s="12"/>
      <c r="L1163" s="12">
        <f>INDEX('Flow probs &amp; rates'!$G$4:$G$5999,UsefulSeries!$E1156)</f>
        <v>0.33860635836373776</v>
      </c>
      <c r="M1163" s="12"/>
      <c r="N1163" s="12"/>
      <c r="O1163" s="12"/>
      <c r="P1163" s="12">
        <f ca="1"/>
        <v>0</v>
      </c>
      <c r="Q1163" s="12">
        <f ca="1"/>
        <v>0</v>
      </c>
      <c r="R1163" s="12">
        <f ca="1"/>
        <v>0</v>
      </c>
      <c r="S1163" s="12">
        <f ca="1"/>
        <v>0</v>
      </c>
      <c r="T1163" s="12">
        <f ca="1"/>
        <v>0.35522371630311012</v>
      </c>
      <c r="U1163" s="12">
        <f ca="1"/>
        <v>18.308399104689933</v>
      </c>
      <c r="V1163" s="12"/>
      <c r="W1163" s="12">
        <f ca="1">INDEX(P$11:P$6003,UsefulSeries!$I1156)</f>
        <v>0</v>
      </c>
      <c r="X1163" s="12">
        <f ca="1">INDEX(Q$11:Q$6003,UsefulSeries!$I1156)</f>
        <v>0</v>
      </c>
      <c r="Y1163" s="12">
        <f ca="1">INDEX(R$11:R$6003,UsefulSeries!$I1156)</f>
        <v>0</v>
      </c>
      <c r="Z1163" s="12">
        <f ca="1">INDEX(S$11:S$6003,UsefulSeries!$I1156)</f>
        <v>0</v>
      </c>
      <c r="AA1163" s="12">
        <f ca="1">INDEX(T$11:T$6003,UsefulSeries!$I1156)</f>
        <v>0.34812836952966592</v>
      </c>
      <c r="AB1163" s="12">
        <f ca="1">INDEX(U$11:U$6003,UsefulSeries!$I1156)</f>
        <v>16.371697782289811</v>
      </c>
      <c r="AC1163" s="12">
        <f>INDEX( K$11:K$6003,UsefulSeries!$I1156)</f>
        <v>0</v>
      </c>
      <c r="AD1163" s="12">
        <f>INDEX(L$11:L$6003,UsefulSeries!$I1156)</f>
        <v>0.33235947069873489</v>
      </c>
      <c r="AE1163" s="12"/>
      <c r="AF1163" s="12"/>
      <c r="AG1163" s="12"/>
      <c r="AH1163" s="12"/>
      <c r="AI1163" s="12"/>
      <c r="AJ1163" s="12"/>
      <c r="AK1163" s="12"/>
      <c r="AL1163" s="12"/>
      <c r="AM1163" s="12"/>
      <c r="AN1163" s="12">
        <f t="shared" ca="1" si="171"/>
        <v>0</v>
      </c>
      <c r="AO1163" s="12">
        <f t="shared" ca="1" si="172"/>
        <v>0</v>
      </c>
      <c r="AP1163" s="12">
        <f t="shared" ca="1" si="173"/>
        <v>0</v>
      </c>
      <c r="AQ1163" s="12">
        <f t="shared" ca="1" si="174"/>
        <v>0</v>
      </c>
      <c r="AR1163" s="12">
        <f t="shared" ca="1" si="175"/>
        <v>0.34812836952966592</v>
      </c>
      <c r="AS1163" s="12">
        <f t="shared" ca="1" si="176"/>
        <v>16.371697782289811</v>
      </c>
      <c r="AT1163" s="12">
        <f t="shared" si="177"/>
        <v>0</v>
      </c>
      <c r="AU1163" s="12">
        <f t="shared" si="178"/>
        <v>0.33235947069873489</v>
      </c>
      <c r="AV1163" s="12"/>
      <c r="AW1163" s="12">
        <f ca="1">INDEX(I$11:I$6003,UsefulSeries!$I1156)</f>
        <v>2.0741912250466808E-2</v>
      </c>
      <c r="AX1163" s="12"/>
      <c r="AY1163" s="12"/>
      <c r="AZ1163" s="12">
        <f ca="1"/>
        <v>0.34812836952966586</v>
      </c>
      <c r="BA1163" s="12"/>
      <c r="BB1163" s="12">
        <f t="shared" ca="1" si="179"/>
        <v>0.34812836952966586</v>
      </c>
      <c r="BC1163" s="12"/>
      <c r="BD1163" s="38">
        <f ca="1"/>
        <v>1.8926946339203596E-2</v>
      </c>
    </row>
    <row r="1164" spans="1:56" x14ac:dyDescent="0.35">
      <c r="A1164" s="12">
        <f ca="1">INDEX('Flow probs &amp; rates'!$K$5:$K$5999,UsefulSeries!$E1162,0)*(1-INDEX('Flow probs &amp; rates'!$K$5:$K$5999,UsefulSeries!$E1162,0))/INDEX('Flow probs &amp; rates'!$E$4:$E$5999,UsefulSeries!$E1162,0)</f>
        <v>1.8023441238120198E-2</v>
      </c>
      <c r="B1164" s="12">
        <f ca="1">-INDEX('Flow probs &amp; rates'!$K$5:$K$5999,UsefulSeries!$E1162,0)*(INDEX('Flow probs &amp; rates'!$L$5:$L$5999,UsefulSeries!$E1162,0))/INDEX('Flow probs &amp; rates'!$E$4:$E$5999,UsefulSeries!$E1162,0)</f>
        <v>-2.7975557676668993E-4</v>
      </c>
      <c r="C1164" s="12">
        <v>0</v>
      </c>
      <c r="D1164" s="12">
        <v>0</v>
      </c>
      <c r="E1164" s="12">
        <v>0</v>
      </c>
      <c r="F1164" s="12">
        <v>0</v>
      </c>
      <c r="G1164" s="12"/>
      <c r="H1164" s="12"/>
      <c r="I1164" s="12">
        <f ca="1">INDEX('Flow probs &amp; rates'!$K$5:$K$5999,UsefulSeries!$E1162)</f>
        <v>1.1496210811510841E-2</v>
      </c>
      <c r="J1164" s="12"/>
      <c r="K1164" s="12">
        <f>-INDEX('Flow probs &amp; rates'!$E$4:$E$5999,UsefulSeries!$E1162)</f>
        <v>-0.63051488327616312</v>
      </c>
      <c r="L1164" s="12">
        <f>INDEX('Flow probs &amp; rates'!$E$4:$E$5999,UsefulSeries!$E1162)</f>
        <v>0.63051488327616312</v>
      </c>
      <c r="M1164" s="12"/>
      <c r="N1164" s="12"/>
      <c r="O1164" s="12"/>
      <c r="P1164" s="12">
        <f t="array" aca="1" ref="P1164:U1169" ca="1">MINVERSE(A1164:F1169)</f>
        <v>55.493356770002563</v>
      </c>
      <c r="Q1164" s="12">
        <f ca="1"/>
        <v>0.64790433233102585</v>
      </c>
      <c r="R1164" s="12">
        <f ca="1"/>
        <v>0</v>
      </c>
      <c r="S1164" s="12">
        <f ca="1"/>
        <v>0</v>
      </c>
      <c r="T1164" s="12">
        <f ca="1"/>
        <v>0</v>
      </c>
      <c r="U1164" s="12">
        <f ca="1"/>
        <v>0</v>
      </c>
      <c r="V1164" s="12"/>
      <c r="W1164" s="12"/>
      <c r="X1164" s="12"/>
      <c r="Y1164" s="12"/>
      <c r="Z1164" s="12"/>
      <c r="AA1164" s="12"/>
      <c r="AB1164" s="12"/>
      <c r="AC1164" s="12"/>
      <c r="AD1164" s="12"/>
      <c r="AE1164" s="12">
        <f t="array" ref="AE1164:AJ1165">TRANSPOSE(AC1158:AD1163)</f>
        <v>-0.62972450303005123</v>
      </c>
      <c r="AF1164" s="12">
        <v>-0.62972450303005123</v>
      </c>
      <c r="AG1164" s="12">
        <v>3.7916026271213821E-2</v>
      </c>
      <c r="AH1164" s="12">
        <v>0</v>
      </c>
      <c r="AI1164" s="12">
        <v>0.33235947069873489</v>
      </c>
      <c r="AJ1164" s="12">
        <v>0</v>
      </c>
      <c r="AK1164" s="12"/>
      <c r="AL1164" s="12"/>
      <c r="AM1164" s="12"/>
      <c r="AN1164" s="12">
        <f t="shared" si="171"/>
        <v>-0.62972450303005123</v>
      </c>
      <c r="AO1164" s="12">
        <f t="shared" si="172"/>
        <v>-0.62972450303005123</v>
      </c>
      <c r="AP1164" s="12">
        <f t="shared" si="173"/>
        <v>3.7916026271213821E-2</v>
      </c>
      <c r="AQ1164" s="12">
        <f t="shared" si="174"/>
        <v>0</v>
      </c>
      <c r="AR1164" s="12">
        <f t="shared" si="175"/>
        <v>0.33235947069873489</v>
      </c>
      <c r="AS1164" s="12">
        <f t="shared" si="176"/>
        <v>0</v>
      </c>
      <c r="AT1164" s="12">
        <f t="shared" si="177"/>
        <v>0</v>
      </c>
      <c r="AU1164" s="12">
        <f t="shared" si="178"/>
        <v>0</v>
      </c>
      <c r="AV1164" s="12"/>
      <c r="AW1164" s="12"/>
      <c r="AX1164" s="12">
        <f>INDEX($N$6:$N$6003,UsefulSeries!$K1156)</f>
        <v>-1.6713354840230954E-3</v>
      </c>
      <c r="AY1164" s="12"/>
      <c r="AZ1164" s="12"/>
      <c r="BA1164" s="12"/>
      <c r="BB1164" s="12">
        <f t="shared" si="179"/>
        <v>-1.6713354840230954E-3</v>
      </c>
      <c r="BC1164" s="12"/>
      <c r="BD1164" s="38">
        <f ca="1"/>
        <v>7.5916403354520601E-2</v>
      </c>
    </row>
    <row r="1165" spans="1:56" x14ac:dyDescent="0.35">
      <c r="A1165" s="12">
        <f ca="1">-INDEX('Flow probs &amp; rates'!$K$5:$K$5999,UsefulSeries!$E1162,0)*(INDEX('Flow probs &amp; rates'!$L$5:$L$5999,UsefulSeries!$E1162,0))/INDEX('Flow probs &amp; rates'!$E$4:$E$5999,UsefulSeries!$E1162,0)</f>
        <v>-2.7975557676668993E-4</v>
      </c>
      <c r="B1165" s="12">
        <f ca="1">INDEX('Flow probs &amp; rates'!$L$5:$L$5999,UsefulSeries!$E1162,0)*(1-INDEX('Flow probs &amp; rates'!$L$5:$L$5999,UsefulSeries!$E1162,0))/INDEX('Flow probs &amp; rates'!$E$4:$E$5999,UsefulSeries!$E1162,0)</f>
        <v>2.3961216579703286E-2</v>
      </c>
      <c r="C1165" s="12">
        <v>0</v>
      </c>
      <c r="D1165" s="12">
        <v>0</v>
      </c>
      <c r="E1165" s="12">
        <v>0</v>
      </c>
      <c r="F1165" s="12">
        <v>0</v>
      </c>
      <c r="G1165" s="12"/>
      <c r="H1165" s="12"/>
      <c r="I1165" s="12">
        <f ca="1">INDEX('Flow probs &amp; rates'!$L$5:$L$5999,UsefulSeries!$E1162)</f>
        <v>1.5343321179730859E-2</v>
      </c>
      <c r="J1165" s="12"/>
      <c r="K1165" s="12">
        <f>-INDEX('Flow probs &amp; rates'!$E$4:$E$5999,UsefulSeries!$E1162)</f>
        <v>-0.63051488327616312</v>
      </c>
      <c r="L1165" s="12"/>
      <c r="M1165" s="12"/>
      <c r="N1165" s="12"/>
      <c r="O1165" s="12"/>
      <c r="P1165" s="12">
        <f ca="1"/>
        <v>0.64790433233102585</v>
      </c>
      <c r="Q1165" s="12">
        <f ca="1"/>
        <v>41.741672486588165</v>
      </c>
      <c r="R1165" s="12">
        <f ca="1"/>
        <v>0</v>
      </c>
      <c r="S1165" s="12">
        <f ca="1"/>
        <v>0</v>
      </c>
      <c r="T1165" s="12">
        <f ca="1"/>
        <v>0</v>
      </c>
      <c r="U1165" s="12">
        <f ca="1"/>
        <v>0</v>
      </c>
      <c r="V1165" s="12"/>
      <c r="W1165" s="12"/>
      <c r="X1165" s="12"/>
      <c r="Y1165" s="12"/>
      <c r="Z1165" s="12"/>
      <c r="AA1165" s="12"/>
      <c r="AB1165" s="12"/>
      <c r="AC1165" s="12"/>
      <c r="AD1165" s="12"/>
      <c r="AE1165" s="12">
        <v>0.62972450303005123</v>
      </c>
      <c r="AF1165" s="12">
        <v>0</v>
      </c>
      <c r="AG1165" s="12">
        <v>-3.7916026271213821E-2</v>
      </c>
      <c r="AH1165" s="12">
        <v>-3.7916026271213821E-2</v>
      </c>
      <c r="AI1165" s="12">
        <v>0</v>
      </c>
      <c r="AJ1165" s="12">
        <v>0.33235947069873489</v>
      </c>
      <c r="AK1165" s="12"/>
      <c r="AL1165" s="12"/>
      <c r="AM1165" s="12"/>
      <c r="AN1165" s="12">
        <f t="shared" si="171"/>
        <v>0.62972450303005123</v>
      </c>
      <c r="AO1165" s="12">
        <f t="shared" si="172"/>
        <v>0</v>
      </c>
      <c r="AP1165" s="12">
        <f t="shared" si="173"/>
        <v>-3.7916026271213821E-2</v>
      </c>
      <c r="AQ1165" s="12">
        <f t="shared" si="174"/>
        <v>-3.7916026271213821E-2</v>
      </c>
      <c r="AR1165" s="12">
        <f t="shared" si="175"/>
        <v>0</v>
      </c>
      <c r="AS1165" s="12">
        <f t="shared" si="176"/>
        <v>0.33235947069873489</v>
      </c>
      <c r="AT1165" s="12">
        <f t="shared" si="177"/>
        <v>0</v>
      </c>
      <c r="AU1165" s="12">
        <f t="shared" si="178"/>
        <v>0</v>
      </c>
      <c r="AV1165" s="12"/>
      <c r="AW1165" s="12"/>
      <c r="AX1165" s="12">
        <f>INDEX('Margin error adjustment'!N$7:N$6003,UsefulSeries!$K1156)</f>
        <v>3.8231708561014405E-4</v>
      </c>
      <c r="AY1165" s="12"/>
      <c r="AZ1165" s="12"/>
      <c r="BA1165" s="12"/>
      <c r="BB1165" s="12">
        <f t="shared" si="179"/>
        <v>3.8231708561014405E-4</v>
      </c>
      <c r="BC1165" s="12"/>
      <c r="BD1165" s="38">
        <f ca="1"/>
        <v>9.1259309812089753E-2</v>
      </c>
    </row>
    <row r="1166" spans="1:56" x14ac:dyDescent="0.35">
      <c r="A1166" s="12">
        <v>0</v>
      </c>
      <c r="B1166" s="12">
        <v>0</v>
      </c>
      <c r="C1166" s="12">
        <f ca="1">INDEX('Flow probs &amp; rates'!$M$5:$M$5999,UsefulSeries!$E1162,0)*(1-INDEX('Flow probs &amp; rates'!$M$5:$M$5999,UsefulSeries!$E1162,0))/INDEX('Flow probs &amp; rates'!$F$4:$F$5999,UsefulSeries!$E1162,0)</f>
        <v>6.1404861418195216</v>
      </c>
      <c r="D1166" s="12">
        <f ca="1">-INDEX('Flow probs &amp; rates'!$M$5:$M$5999,UsefulSeries!$E1162,0)*(INDEX('Flow probs &amp; rates'!$O$5:$O$5999,UsefulSeries!$E1162,0))/INDEX('Flow probs &amp; rates'!$F$4:$F$5999,UsefulSeries!$E1162,0)</f>
        <v>-1.4554920767599078</v>
      </c>
      <c r="E1166" s="12">
        <v>0</v>
      </c>
      <c r="F1166" s="12">
        <v>0</v>
      </c>
      <c r="G1166" s="12"/>
      <c r="H1166" s="12"/>
      <c r="I1166" s="12">
        <f ca="1">INDEX('Flow probs &amp; rates'!$M$5:$M$5999,UsefulSeries!$E1162)</f>
        <v>0.25604205309606787</v>
      </c>
      <c r="J1166" s="12"/>
      <c r="K1166" s="12">
        <f>INDEX('Flow probs &amp; rates'!$F$4:$F$5999,UsefulSeries!$E1162)</f>
        <v>3.1021081351382176E-2</v>
      </c>
      <c r="L1166" s="12">
        <f>-INDEX('Flow probs &amp; rates'!$F$4:$F$5999,UsefulSeries!$E1162)</f>
        <v>-3.1021081351382176E-2</v>
      </c>
      <c r="M1166" s="12"/>
      <c r="N1166" s="12"/>
      <c r="O1166" s="12"/>
      <c r="P1166" s="12">
        <f ca="1"/>
        <v>0</v>
      </c>
      <c r="Q1166" s="12">
        <f ca="1"/>
        <v>0</v>
      </c>
      <c r="R1166" s="12">
        <f ca="1"/>
        <v>0.17580771804568615</v>
      </c>
      <c r="S1166" s="12">
        <f ca="1"/>
        <v>5.4651521333957093E-2</v>
      </c>
      <c r="T1166" s="12">
        <f ca="1"/>
        <v>0</v>
      </c>
      <c r="U1166" s="12">
        <f ca="1"/>
        <v>0</v>
      </c>
      <c r="V1166" s="12"/>
      <c r="W1166" s="12">
        <f ca="1">INDEX(P$6:P$6003,UsefulSeries!$I1164)</f>
        <v>48.384721592188235</v>
      </c>
      <c r="X1166" s="12">
        <f ca="1">INDEX(Q$6:Q$6003,UsefulSeries!$I1164)</f>
        <v>0.64601103910618607</v>
      </c>
      <c r="Y1166" s="12">
        <f ca="1">INDEX(R$6:R$6003,UsefulSeries!$I1164)</f>
        <v>0</v>
      </c>
      <c r="Z1166" s="12">
        <f ca="1">INDEX(S$6:S$6003,UsefulSeries!$I1164)</f>
        <v>0</v>
      </c>
      <c r="AA1166" s="12">
        <f ca="1">INDEX(T$6:T$6003,UsefulSeries!$I1164)</f>
        <v>0</v>
      </c>
      <c r="AB1166" s="12">
        <f ca="1">INDEX(U$6:U$6003,UsefulSeries!$I1164)</f>
        <v>0</v>
      </c>
      <c r="AC1166" s="12">
        <f>INDEX( K$6:K$6003,UsefulSeries!$I1164)</f>
        <v>-0.62805316754602813</v>
      </c>
      <c r="AD1166" s="12">
        <f>INDEX(L$6:L$6003,UsefulSeries!$I1164)</f>
        <v>0.62805316754602813</v>
      </c>
      <c r="AE1166" s="12"/>
      <c r="AF1166" s="12"/>
      <c r="AG1166" s="12"/>
      <c r="AH1166" s="12"/>
      <c r="AI1166" s="12"/>
      <c r="AJ1166" s="12"/>
      <c r="AK1166" s="12"/>
      <c r="AL1166" s="12"/>
      <c r="AM1166" s="12"/>
      <c r="AN1166" s="12">
        <f t="shared" ca="1" si="171"/>
        <v>48.384721592188235</v>
      </c>
      <c r="AO1166" s="12">
        <f t="shared" ca="1" si="172"/>
        <v>0.64601103910618607</v>
      </c>
      <c r="AP1166" s="12">
        <f t="shared" ca="1" si="173"/>
        <v>0</v>
      </c>
      <c r="AQ1166" s="12">
        <f t="shared" ca="1" si="174"/>
        <v>0</v>
      </c>
      <c r="AR1166" s="12">
        <f t="shared" ca="1" si="175"/>
        <v>0</v>
      </c>
      <c r="AS1166" s="12">
        <f t="shared" ca="1" si="176"/>
        <v>0</v>
      </c>
      <c r="AT1166" s="12">
        <f t="shared" si="177"/>
        <v>-0.62805316754602813</v>
      </c>
      <c r="AU1166" s="12">
        <f t="shared" si="178"/>
        <v>0.62805316754602813</v>
      </c>
      <c r="AV1166" s="12"/>
      <c r="AW1166" s="12">
        <f ca="1">INDEX(I$6:I$6003,UsefulSeries!$I1164)</f>
        <v>1.3156056380024714E-2</v>
      </c>
      <c r="AX1166" s="12"/>
      <c r="AY1166" s="12"/>
      <c r="AZ1166" s="12">
        <f t="array" aca="1" ref="AZ1166:AZ1171" ca="1">MMULT(W1166:AB1171,AW1166:AW1171)</f>
        <v>0.64601103910618607</v>
      </c>
      <c r="BA1166" s="12"/>
      <c r="BB1166" s="12">
        <f t="shared" ca="1" si="179"/>
        <v>0.64601103910618607</v>
      </c>
      <c r="BC1166" s="12"/>
      <c r="BD1166" s="38">
        <f t="array" aca="1" ref="BD1166:BD1173" ca="1">MMULT(MINVERSE(AN1166:AU1173),BB1166:BB1173)</f>
        <v>1.3294857711520223E-2</v>
      </c>
    </row>
    <row r="1167" spans="1:56" x14ac:dyDescent="0.35">
      <c r="A1167" s="12">
        <v>0</v>
      </c>
      <c r="B1167" s="12">
        <v>0</v>
      </c>
      <c r="C1167" s="12">
        <f ca="1">-INDEX('Flow probs &amp; rates'!$M$5:$M$5999,UsefulSeries!$E1162,0)*(INDEX('Flow probs &amp; rates'!$O$5:$O$5999,UsefulSeries!$E1162,0))/INDEX('Flow probs &amp; rates'!$F$4:$F$5999,UsefulSeries!$E1162,0)</f>
        <v>-1.4554920767599078</v>
      </c>
      <c r="D1167" s="12">
        <f ca="1">INDEX('Flow probs &amp; rates'!$O$5:$O$5999,UsefulSeries!$E1162,0)*(1-INDEX('Flow probs &amp; rates'!$O$5:$O$5999,UsefulSeries!$E1162,0))/INDEX('Flow probs &amp; rates'!$F$4:$F$5999,UsefulSeries!$E1162,0)</f>
        <v>4.6821521963697608</v>
      </c>
      <c r="E1167" s="12">
        <v>0</v>
      </c>
      <c r="F1167" s="12">
        <v>0</v>
      </c>
      <c r="G1167" s="12"/>
      <c r="H1167" s="12"/>
      <c r="I1167" s="12">
        <f ca="1">INDEX('Flow probs &amp; rates'!$O$5:$O$5999,UsefulSeries!$E1162)</f>
        <v>0.17634188436428644</v>
      </c>
      <c r="J1167" s="12"/>
      <c r="K1167" s="12"/>
      <c r="L1167" s="12">
        <f>-INDEX('Flow probs &amp; rates'!$F$4:$F$5999,UsefulSeries!$E1162)</f>
        <v>-3.1021081351382176E-2</v>
      </c>
      <c r="M1167" s="12"/>
      <c r="N1167" s="12"/>
      <c r="O1167" s="12"/>
      <c r="P1167" s="12">
        <f ca="1"/>
        <v>0</v>
      </c>
      <c r="Q1167" s="12">
        <f ca="1"/>
        <v>0</v>
      </c>
      <c r="R1167" s="12">
        <f ca="1"/>
        <v>5.4651521333957093E-2</v>
      </c>
      <c r="S1167" s="12">
        <f ca="1"/>
        <v>0.23056594724141158</v>
      </c>
      <c r="T1167" s="12">
        <f ca="1"/>
        <v>0</v>
      </c>
      <c r="U1167" s="12">
        <f ca="1"/>
        <v>0</v>
      </c>
      <c r="V1167" s="12"/>
      <c r="W1167" s="12">
        <f ca="1">INDEX(P$7:P$6003,UsefulSeries!$I1164)</f>
        <v>0.64601103910618607</v>
      </c>
      <c r="X1167" s="12">
        <f ca="1">INDEX(Q$7:Q$6003,UsefulSeries!$I1164)</f>
        <v>43.539865803565903</v>
      </c>
      <c r="Y1167" s="12">
        <f ca="1">INDEX(R$7:R$6003,UsefulSeries!$I1164)</f>
        <v>0</v>
      </c>
      <c r="Z1167" s="12">
        <f ca="1">INDEX(S$7:S$6003,UsefulSeries!$I1164)</f>
        <v>0</v>
      </c>
      <c r="AA1167" s="12">
        <f ca="1">INDEX(T$7:T$6003,UsefulSeries!$I1164)</f>
        <v>0</v>
      </c>
      <c r="AB1167" s="12">
        <f ca="1">INDEX(U$7:U$6003,UsefulSeries!$I1164)</f>
        <v>0</v>
      </c>
      <c r="AC1167" s="12">
        <f>INDEX( K$7:K$6003,UsefulSeries!$I1164,1)</f>
        <v>-0.62805316754602813</v>
      </c>
      <c r="AD1167" s="12">
        <f>INDEX(L$7:L$6003,UsefulSeries!$I1164,1)</f>
        <v>0</v>
      </c>
      <c r="AE1167" s="12"/>
      <c r="AF1167" s="12"/>
      <c r="AG1167" s="12"/>
      <c r="AH1167" s="12"/>
      <c r="AI1167" s="12"/>
      <c r="AJ1167" s="12"/>
      <c r="AK1167" s="12"/>
      <c r="AL1167" s="12"/>
      <c r="AM1167" s="12"/>
      <c r="AN1167" s="12">
        <f t="shared" ca="1" si="171"/>
        <v>0.64601103910618607</v>
      </c>
      <c r="AO1167" s="12">
        <f t="shared" ca="1" si="172"/>
        <v>43.539865803565903</v>
      </c>
      <c r="AP1167" s="12">
        <f t="shared" ca="1" si="173"/>
        <v>0</v>
      </c>
      <c r="AQ1167" s="12">
        <f t="shared" ca="1" si="174"/>
        <v>0</v>
      </c>
      <c r="AR1167" s="12">
        <f t="shared" ca="1" si="175"/>
        <v>0</v>
      </c>
      <c r="AS1167" s="12">
        <f t="shared" ca="1" si="176"/>
        <v>0</v>
      </c>
      <c r="AT1167" s="12">
        <f t="shared" si="177"/>
        <v>-0.62805316754602813</v>
      </c>
      <c r="AU1167" s="12">
        <f t="shared" si="178"/>
        <v>0</v>
      </c>
      <c r="AV1167" s="12"/>
      <c r="AW1167" s="12">
        <f ca="1">INDEX(I$7:I$6003,UsefulSeries!$I1164)</f>
        <v>1.4642031381763575E-2</v>
      </c>
      <c r="AX1167" s="12"/>
      <c r="AY1167" s="12"/>
      <c r="AZ1167" s="12">
        <f ca="1"/>
        <v>0.64601103910618607</v>
      </c>
      <c r="BA1167" s="12"/>
      <c r="BB1167" s="12">
        <f t="shared" ca="1" si="179"/>
        <v>0.64601103910618607</v>
      </c>
      <c r="BC1167" s="12"/>
      <c r="BD1167" s="38">
        <f ca="1"/>
        <v>1.4951078964845094E-2</v>
      </c>
    </row>
    <row r="1168" spans="1:56" x14ac:dyDescent="0.35">
      <c r="A1168" s="12">
        <v>0</v>
      </c>
      <c r="B1168" s="12">
        <v>0</v>
      </c>
      <c r="C1168" s="12">
        <v>0</v>
      </c>
      <c r="D1168" s="12">
        <v>0</v>
      </c>
      <c r="E1168" s="12">
        <f ca="1">INDEX('Flow probs &amp; rates'!$P$5:$P$5999,UsefulSeries!$E1162,0)*(1-INDEX('Flow probs &amp; rates'!$P$5:$P$5999,UsefulSeries!$E1162,0))/INDEX('Flow probs &amp; rates'!$G$4:$G$5999,UsefulSeries!$E1162,0)</f>
        <v>8.0825971453634737E-2</v>
      </c>
      <c r="F1168" s="12">
        <f ca="1">-INDEX('Flow probs &amp; rates'!$P$5:$P$5999,UsefulSeries!$E1162,0)*(INDEX('Flow probs &amp; rates'!$Q$5:$Q$5999,UsefulSeries!$E1162,0))/INDEX('Flow probs &amp; rates'!$G$4:$G$5999,UsefulSeries!$E1162,0)</f>
        <v>-1.6411967257408335E-3</v>
      </c>
      <c r="G1168" s="12"/>
      <c r="H1168" s="12"/>
      <c r="I1168" s="12">
        <f ca="1">INDEX('Flow probs &amp; rates'!$P$5:$P$5999,UsefulSeries!$E1162)</f>
        <v>2.8149053684424663E-2</v>
      </c>
      <c r="J1168" s="12"/>
      <c r="K1168" s="12">
        <f>INDEX('Flow probs &amp; rates'!$G$4:$G$5999,UsefulSeries!$E1162)</f>
        <v>0.33846403537245473</v>
      </c>
      <c r="L1168" s="12"/>
      <c r="M1168" s="12"/>
      <c r="N1168" s="12"/>
      <c r="O1168" s="12"/>
      <c r="P1168" s="12">
        <f ca="1"/>
        <v>0</v>
      </c>
      <c r="Q1168" s="12">
        <f ca="1"/>
        <v>0</v>
      </c>
      <c r="R1168" s="12">
        <f ca="1"/>
        <v>0</v>
      </c>
      <c r="S1168" s="12">
        <f ca="1"/>
        <v>0</v>
      </c>
      <c r="T1168" s="12">
        <f ca="1"/>
        <v>12.379479070190646</v>
      </c>
      <c r="U1168" s="12">
        <f ca="1"/>
        <v>0.35548568245795331</v>
      </c>
      <c r="V1168" s="12"/>
      <c r="W1168" s="12">
        <f ca="1">INDEX(P$8:P$6003,UsefulSeries!$I1164)</f>
        <v>0</v>
      </c>
      <c r="X1168" s="12">
        <f ca="1">INDEX(Q$8:Q$6003,UsefulSeries!$I1164)</f>
        <v>0</v>
      </c>
      <c r="Y1168" s="12">
        <f ca="1">INDEX(R$8:R$6003,UsefulSeries!$I1164)</f>
        <v>0.23419347660669976</v>
      </c>
      <c r="Z1168" s="12">
        <f ca="1">INDEX(S$8:S$6003,UsefulSeries!$I1164)</f>
        <v>5.8880876085538936E-2</v>
      </c>
      <c r="AA1168" s="12">
        <f ca="1">INDEX(T$8:T$6003,UsefulSeries!$I1164)</f>
        <v>0</v>
      </c>
      <c r="AB1168" s="12">
        <f ca="1">INDEX(U$8:U$6003,UsefulSeries!$I1164)</f>
        <v>0</v>
      </c>
      <c r="AC1168" s="12">
        <f>INDEX( K$8:K$6003,UsefulSeries!$I1164)</f>
        <v>3.8298343356823965E-2</v>
      </c>
      <c r="AD1168" s="12">
        <f>INDEX(L$8:L$6003,UsefulSeries!$I1164)</f>
        <v>-3.8298343356823965E-2</v>
      </c>
      <c r="AE1168" s="12"/>
      <c r="AF1168" s="12"/>
      <c r="AG1168" s="12"/>
      <c r="AH1168" s="12"/>
      <c r="AI1168" s="12"/>
      <c r="AJ1168" s="12"/>
      <c r="AK1168" s="12"/>
      <c r="AL1168" s="12"/>
      <c r="AM1168" s="12"/>
      <c r="AN1168" s="12">
        <f t="shared" ca="1" si="171"/>
        <v>0</v>
      </c>
      <c r="AO1168" s="12">
        <f t="shared" ca="1" si="172"/>
        <v>0</v>
      </c>
      <c r="AP1168" s="12">
        <f t="shared" ca="1" si="173"/>
        <v>0.23419347660669976</v>
      </c>
      <c r="AQ1168" s="12">
        <f t="shared" ca="1" si="174"/>
        <v>5.8880876085538936E-2</v>
      </c>
      <c r="AR1168" s="12">
        <f t="shared" ca="1" si="175"/>
        <v>0</v>
      </c>
      <c r="AS1168" s="12">
        <f t="shared" ca="1" si="176"/>
        <v>0</v>
      </c>
      <c r="AT1168" s="12">
        <f t="shared" si="177"/>
        <v>3.8298343356823965E-2</v>
      </c>
      <c r="AU1168" s="12">
        <f t="shared" si="178"/>
        <v>-3.8298343356823965E-2</v>
      </c>
      <c r="AV1168" s="12"/>
      <c r="AW1168" s="12">
        <f ca="1">INDEX(I$8:I$6003,UsefulSeries!$I1164)</f>
        <v>0.21845744825513111</v>
      </c>
      <c r="AX1168" s="12"/>
      <c r="AY1168" s="12"/>
      <c r="AZ1168" s="12">
        <f ca="1"/>
        <v>5.8880876085538936E-2</v>
      </c>
      <c r="BA1168" s="12"/>
      <c r="BB1168" s="12">
        <f t="shared" ca="1" si="179"/>
        <v>5.8880876085538936E-2</v>
      </c>
      <c r="BC1168" s="12"/>
      <c r="BD1168" s="38">
        <f ca="1"/>
        <v>0.21627514647357679</v>
      </c>
    </row>
    <row r="1169" spans="1:56" x14ac:dyDescent="0.35">
      <c r="A1169" s="12">
        <v>0</v>
      </c>
      <c r="B1169" s="12">
        <v>0</v>
      </c>
      <c r="C1169" s="12">
        <v>0</v>
      </c>
      <c r="D1169" s="12">
        <v>0</v>
      </c>
      <c r="E1169" s="12">
        <f ca="1">-INDEX('Flow probs &amp; rates'!$P$5:$P$5999,UsefulSeries!$E1162,0)*(INDEX('Flow probs &amp; rates'!$Q$5:$Q$5999,UsefulSeries!$E1162,0))/INDEX('Flow probs &amp; rates'!$G$4:$G$5999,UsefulSeries!$E1162,0)</f>
        <v>-1.6411967257408335E-3</v>
      </c>
      <c r="F1169" s="12">
        <f ca="1">INDEX('Flow probs &amp; rates'!$Q$5:$Q$5999,UsefulSeries!$E1162,0)*(1-INDEX('Flow probs &amp; rates'!$Q$5:$Q$5999,UsefulSeries!$E1162,0))/INDEX('Flow probs &amp; rates'!$G$4:$G$5999,UsefulSeries!$E1162,0)</f>
        <v>5.7153245598793326E-2</v>
      </c>
      <c r="G1169" s="12"/>
      <c r="H1169" s="12"/>
      <c r="I1169" s="12">
        <f ca="1">INDEX('Flow probs &amp; rates'!$Q$5:$Q$5999,UsefulSeries!$E1162)</f>
        <v>1.9733738578276327E-2</v>
      </c>
      <c r="J1169" s="12"/>
      <c r="K1169" s="12"/>
      <c r="L1169" s="12">
        <f>INDEX('Flow probs &amp; rates'!$G$4:$G$5999,UsefulSeries!$E1162)</f>
        <v>0.33846403537245473</v>
      </c>
      <c r="M1169" s="12"/>
      <c r="N1169" s="12"/>
      <c r="O1169" s="12"/>
      <c r="P1169" s="12">
        <f ca="1"/>
        <v>0</v>
      </c>
      <c r="Q1169" s="12">
        <f ca="1"/>
        <v>0</v>
      </c>
      <c r="R1169" s="12">
        <f ca="1"/>
        <v>0</v>
      </c>
      <c r="S1169" s="12">
        <f ca="1"/>
        <v>0</v>
      </c>
      <c r="T1169" s="12">
        <f ca="1"/>
        <v>0.35548568245795337</v>
      </c>
      <c r="U1169" s="12">
        <f ca="1"/>
        <v>17.507027141766084</v>
      </c>
      <c r="V1169" s="12"/>
      <c r="W1169" s="12">
        <f ca="1">INDEX(P$9:P$6003,UsefulSeries!$I1164)</f>
        <v>0</v>
      </c>
      <c r="X1169" s="12">
        <f ca="1">INDEX(Q$9:Q$6003,UsefulSeries!$I1164)</f>
        <v>0</v>
      </c>
      <c r="Y1169" s="12">
        <f ca="1">INDEX(R$9:R$6003,UsefulSeries!$I1164)</f>
        <v>5.8880876085538929E-2</v>
      </c>
      <c r="Z1169" s="12">
        <f ca="1">INDEX(S$9:S$6003,UsefulSeries!$I1164)</f>
        <v>0.35100089672813167</v>
      </c>
      <c r="AA1169" s="12">
        <f ca="1">INDEX(T$9:T$6003,UsefulSeries!$I1164)</f>
        <v>0</v>
      </c>
      <c r="AB1169" s="12">
        <f ca="1">INDEX(U$9:U$6003,UsefulSeries!$I1164)</f>
        <v>0</v>
      </c>
      <c r="AC1169" s="12">
        <f>INDEX( K$9:K$6003,UsefulSeries!$I1164)</f>
        <v>0</v>
      </c>
      <c r="AD1169" s="12">
        <f>INDEX(L$9:L$6003,UsefulSeries!$I1164)</f>
        <v>-3.8298343356823965E-2</v>
      </c>
      <c r="AE1169" s="12"/>
      <c r="AF1169" s="12"/>
      <c r="AG1169" s="12"/>
      <c r="AH1169" s="12"/>
      <c r="AI1169" s="12"/>
      <c r="AJ1169" s="12"/>
      <c r="AK1169" s="12"/>
      <c r="AL1169" s="12"/>
      <c r="AM1169" s="12"/>
      <c r="AN1169" s="12">
        <f t="shared" ca="1" si="171"/>
        <v>0</v>
      </c>
      <c r="AO1169" s="12">
        <f t="shared" ca="1" si="172"/>
        <v>0</v>
      </c>
      <c r="AP1169" s="12">
        <f t="shared" ca="1" si="173"/>
        <v>5.8880876085538929E-2</v>
      </c>
      <c r="AQ1169" s="12">
        <f t="shared" ca="1" si="174"/>
        <v>0.35100089672813167</v>
      </c>
      <c r="AR1169" s="12">
        <f t="shared" ca="1" si="175"/>
        <v>0</v>
      </c>
      <c r="AS1169" s="12">
        <f t="shared" ca="1" si="176"/>
        <v>0</v>
      </c>
      <c r="AT1169" s="12">
        <f t="shared" si="177"/>
        <v>0</v>
      </c>
      <c r="AU1169" s="12">
        <f t="shared" si="178"/>
        <v>-3.8298343356823965E-2</v>
      </c>
      <c r="AV1169" s="12"/>
      <c r="AW1169" s="12">
        <f ca="1">INDEX(I$9:I$6003,UsefulSeries!$I1164)</f>
        <v>0.13110482216377006</v>
      </c>
      <c r="AX1169" s="12"/>
      <c r="AY1169" s="12"/>
      <c r="AZ1169" s="12">
        <f ca="1"/>
        <v>5.8880876085538936E-2</v>
      </c>
      <c r="BA1169" s="12"/>
      <c r="BB1169" s="12">
        <f t="shared" ca="1" si="179"/>
        <v>5.8880876085538936E-2</v>
      </c>
      <c r="BC1169" s="12"/>
      <c r="BD1169" s="38">
        <f ca="1"/>
        <v>0.13262274547156885</v>
      </c>
    </row>
    <row r="1170" spans="1:56" x14ac:dyDescent="0.35">
      <c r="A1170" s="12">
        <f ca="1">INDEX('Flow probs &amp; rates'!$K$5:$K$5999,UsefulSeries!$E1168,0)*(1-INDEX('Flow probs &amp; rates'!$K$5:$K$5999,UsefulSeries!$E1168,0))/INDEX('Flow probs &amp; rates'!$E$4:$E$5999,UsefulSeries!$E1168,0)</f>
        <v>1.8087395264738772E-2</v>
      </c>
      <c r="B1170" s="12">
        <f ca="1">-INDEX('Flow probs &amp; rates'!$K$5:$K$5999,UsefulSeries!$E1168,0)*(INDEX('Flow probs &amp; rates'!$L$5:$L$5999,UsefulSeries!$E1168,0))/INDEX('Flow probs &amp; rates'!$E$4:$E$5999,UsefulSeries!$E1168,0)</f>
        <v>-2.8062968671254876E-4</v>
      </c>
      <c r="C1170" s="12">
        <v>0</v>
      </c>
      <c r="D1170" s="12">
        <v>0</v>
      </c>
      <c r="E1170" s="12">
        <v>0</v>
      </c>
      <c r="F1170" s="12">
        <v>0</v>
      </c>
      <c r="G1170" s="12"/>
      <c r="H1170" s="12"/>
      <c r="I1170" s="12">
        <f ca="1">INDEX('Flow probs &amp; rates'!$K$5:$K$5999,UsefulSeries!$E1168)</f>
        <v>1.152759816344393E-2</v>
      </c>
      <c r="J1170" s="12"/>
      <c r="K1170" s="12">
        <f>-INDEX('Flow probs &amp; rates'!$E$4:$E$5999,UsefulSeries!$E1168)</f>
        <v>-0.62998085004754623</v>
      </c>
      <c r="L1170" s="12">
        <f>INDEX('Flow probs &amp; rates'!$E$4:$E$5999,UsefulSeries!$E1168)</f>
        <v>0.62998085004754623</v>
      </c>
      <c r="M1170" s="12"/>
      <c r="N1170" s="12"/>
      <c r="O1170" s="12"/>
      <c r="P1170" s="12">
        <f t="array" aca="1" ref="P1170:U1175" ca="1">MINVERSE(A1170:F1175)</f>
        <v>55.297164523167339</v>
      </c>
      <c r="Q1170" s="12">
        <f ca="1"/>
        <v>0.64737181566927204</v>
      </c>
      <c r="R1170" s="12">
        <f ca="1"/>
        <v>0</v>
      </c>
      <c r="S1170" s="12">
        <f ca="1"/>
        <v>0</v>
      </c>
      <c r="T1170" s="12">
        <f ca="1"/>
        <v>0</v>
      </c>
      <c r="U1170" s="12">
        <f ca="1"/>
        <v>0</v>
      </c>
      <c r="V1170" s="12"/>
      <c r="W1170" s="12">
        <f ca="1">INDEX(P$10:P$6003,UsefulSeries!$I1164)</f>
        <v>0</v>
      </c>
      <c r="X1170" s="12">
        <f ca="1">INDEX(Q$10:Q$6003,UsefulSeries!$I1164)</f>
        <v>0</v>
      </c>
      <c r="Y1170" s="12">
        <f ca="1">INDEX(R$10:R$6003,UsefulSeries!$I1164)</f>
        <v>0</v>
      </c>
      <c r="Z1170" s="12">
        <f ca="1">INDEX(S$10:S$6003,UsefulSeries!$I1164)</f>
        <v>0</v>
      </c>
      <c r="AA1170" s="12">
        <f ca="1">INDEX(T$10:T$6003,UsefulSeries!$I1164)</f>
        <v>12.88608217596787</v>
      </c>
      <c r="AB1170" s="12">
        <f ca="1">INDEX(U$10:U$6003,UsefulSeries!$I1164)</f>
        <v>0.34966412220972465</v>
      </c>
      <c r="AC1170" s="12">
        <f>INDEX( K$10:K$6003,UsefulSeries!$I1164)</f>
        <v>0.33364848909714789</v>
      </c>
      <c r="AD1170" s="12">
        <f>INDEX(L$10:L$6003,UsefulSeries!$I1164)</f>
        <v>0</v>
      </c>
      <c r="AE1170" s="12"/>
      <c r="AF1170" s="12"/>
      <c r="AG1170" s="12"/>
      <c r="AH1170" s="12"/>
      <c r="AI1170" s="12"/>
      <c r="AJ1170" s="12"/>
      <c r="AK1170" s="12"/>
      <c r="AL1170" s="12"/>
      <c r="AM1170" s="12"/>
      <c r="AN1170" s="12">
        <f t="shared" ca="1" si="171"/>
        <v>0</v>
      </c>
      <c r="AO1170" s="12">
        <f t="shared" ca="1" si="172"/>
        <v>0</v>
      </c>
      <c r="AP1170" s="12">
        <f t="shared" ca="1" si="173"/>
        <v>0</v>
      </c>
      <c r="AQ1170" s="12">
        <f t="shared" ca="1" si="174"/>
        <v>0</v>
      </c>
      <c r="AR1170" s="12">
        <f t="shared" ca="1" si="175"/>
        <v>12.88608217596787</v>
      </c>
      <c r="AS1170" s="12">
        <f t="shared" ca="1" si="176"/>
        <v>0.34966412220972465</v>
      </c>
      <c r="AT1170" s="12">
        <f t="shared" si="177"/>
        <v>0.33364848909714789</v>
      </c>
      <c r="AU1170" s="12">
        <f t="shared" si="178"/>
        <v>0</v>
      </c>
      <c r="AV1170" s="12"/>
      <c r="AW1170" s="12">
        <f ca="1">INDEX(I$10:I$6003,UsefulSeries!$I1164)</f>
        <v>2.6614339731365875E-2</v>
      </c>
      <c r="AX1170" s="12"/>
      <c r="AY1170" s="12"/>
      <c r="AZ1170" s="12">
        <f ca="1"/>
        <v>0.34966412220972465</v>
      </c>
      <c r="BA1170" s="12"/>
      <c r="BB1170" s="12">
        <f t="shared" ca="1" si="179"/>
        <v>0.34966412220972465</v>
      </c>
      <c r="BC1170" s="12"/>
      <c r="BD1170" s="38">
        <f ca="1"/>
        <v>2.6061001971230138E-2</v>
      </c>
    </row>
    <row r="1171" spans="1:56" x14ac:dyDescent="0.35">
      <c r="A1171" s="12">
        <f ca="1">-INDEX('Flow probs &amp; rates'!$K$5:$K$5999,UsefulSeries!$E1168,0)*(INDEX('Flow probs &amp; rates'!$L$5:$L$5999,UsefulSeries!$E1168,0))/INDEX('Flow probs &amp; rates'!$E$4:$E$5999,UsefulSeries!$E1168,0)</f>
        <v>-2.8062968671254876E-4</v>
      </c>
      <c r="B1171" s="12">
        <f ca="1">INDEX('Flow probs &amp; rates'!$L$5:$L$5999,UsefulSeries!$E1168,0)*(1-INDEX('Flow probs &amp; rates'!$L$5:$L$5999,UsefulSeries!$E1168,0))/INDEX('Flow probs &amp; rates'!$E$4:$E$5999,UsefulSeries!$E1168,0)</f>
        <v>2.3970808707799128E-2</v>
      </c>
      <c r="C1171" s="12">
        <v>0</v>
      </c>
      <c r="D1171" s="12">
        <v>0</v>
      </c>
      <c r="E1171" s="12">
        <v>0</v>
      </c>
      <c r="F1171" s="12">
        <v>0</v>
      </c>
      <c r="G1171" s="12"/>
      <c r="H1171" s="12"/>
      <c r="I1171" s="12">
        <f ca="1">INDEX('Flow probs &amp; rates'!$L$5:$L$5999,UsefulSeries!$E1168)</f>
        <v>1.5336354206410914E-2</v>
      </c>
      <c r="J1171" s="12"/>
      <c r="K1171" s="12">
        <f>-INDEX('Flow probs &amp; rates'!$E$4:$E$5999,UsefulSeries!$E1168)</f>
        <v>-0.62998085004754623</v>
      </c>
      <c r="L1171" s="12"/>
      <c r="M1171" s="12"/>
      <c r="N1171" s="12"/>
      <c r="O1171" s="12"/>
      <c r="P1171" s="12">
        <f ca="1"/>
        <v>0.64737181566927193</v>
      </c>
      <c r="Q1171" s="12">
        <f ca="1"/>
        <v>41.72498658438667</v>
      </c>
      <c r="R1171" s="12">
        <f ca="1"/>
        <v>0</v>
      </c>
      <c r="S1171" s="12">
        <f ca="1"/>
        <v>0</v>
      </c>
      <c r="T1171" s="12">
        <f ca="1"/>
        <v>0</v>
      </c>
      <c r="U1171" s="12">
        <f ca="1"/>
        <v>0</v>
      </c>
      <c r="V1171" s="12"/>
      <c r="W1171" s="12">
        <f ca="1">INDEX(P$11:P$6003,UsefulSeries!$I1164)</f>
        <v>0</v>
      </c>
      <c r="X1171" s="12">
        <f ca="1">INDEX(Q$11:Q$6003,UsefulSeries!$I1164)</f>
        <v>0</v>
      </c>
      <c r="Y1171" s="12">
        <f ca="1">INDEX(R$11:R$6003,UsefulSeries!$I1164)</f>
        <v>0</v>
      </c>
      <c r="Z1171" s="12">
        <f ca="1">INDEX(S$11:S$6003,UsefulSeries!$I1164)</f>
        <v>0</v>
      </c>
      <c r="AA1171" s="12">
        <f ca="1">INDEX(T$11:T$6003,UsefulSeries!$I1164)</f>
        <v>0.3496641222097247</v>
      </c>
      <c r="AB1171" s="12">
        <f ca="1">INDEX(U$11:U$6003,UsefulSeries!$I1164)</f>
        <v>17.737543701473076</v>
      </c>
      <c r="AC1171" s="12">
        <f>INDEX( K$11:K$6003,UsefulSeries!$I1164)</f>
        <v>0</v>
      </c>
      <c r="AD1171" s="12">
        <f>INDEX(L$11:L$6003,UsefulSeries!$I1164)</f>
        <v>0.33364848909714789</v>
      </c>
      <c r="AE1171" s="12"/>
      <c r="AF1171" s="12"/>
      <c r="AG1171" s="12"/>
      <c r="AH1171" s="12"/>
      <c r="AI1171" s="12"/>
      <c r="AJ1171" s="12"/>
      <c r="AK1171" s="12"/>
      <c r="AL1171" s="12"/>
      <c r="AM1171" s="12"/>
      <c r="AN1171" s="12">
        <f t="shared" ca="1" si="171"/>
        <v>0</v>
      </c>
      <c r="AO1171" s="12">
        <f t="shared" ca="1" si="172"/>
        <v>0</v>
      </c>
      <c r="AP1171" s="12">
        <f t="shared" ca="1" si="173"/>
        <v>0</v>
      </c>
      <c r="AQ1171" s="12">
        <f t="shared" ca="1" si="174"/>
        <v>0</v>
      </c>
      <c r="AR1171" s="12">
        <f t="shared" ca="1" si="175"/>
        <v>0.3496641222097247</v>
      </c>
      <c r="AS1171" s="12">
        <f t="shared" ca="1" si="176"/>
        <v>17.737543701473076</v>
      </c>
      <c r="AT1171" s="12">
        <f t="shared" si="177"/>
        <v>0</v>
      </c>
      <c r="AU1171" s="12">
        <f t="shared" si="178"/>
        <v>0.33364848909714789</v>
      </c>
      <c r="AV1171" s="12"/>
      <c r="AW1171" s="12">
        <f ca="1">INDEX(I$11:I$6003,UsefulSeries!$I1164)</f>
        <v>1.9188566816108765E-2</v>
      </c>
      <c r="AX1171" s="12"/>
      <c r="AY1171" s="12"/>
      <c r="AZ1171" s="12">
        <f ca="1"/>
        <v>0.34966412220972476</v>
      </c>
      <c r="BA1171" s="12"/>
      <c r="BB1171" s="12">
        <f t="shared" ca="1" si="179"/>
        <v>0.34966412220972476</v>
      </c>
      <c r="BC1171" s="12"/>
      <c r="BD1171" s="38">
        <f ca="1"/>
        <v>1.9000903902534852E-2</v>
      </c>
    </row>
    <row r="1172" spans="1:56" x14ac:dyDescent="0.35">
      <c r="A1172" s="12">
        <v>0</v>
      </c>
      <c r="B1172" s="12">
        <v>0</v>
      </c>
      <c r="C1172" s="12">
        <f ca="1">INDEX('Flow probs &amp; rates'!$M$5:$M$5999,UsefulSeries!$E1168,0)*(1-INDEX('Flow probs &amp; rates'!$M$5:$M$5999,UsefulSeries!$E1168,0))/INDEX('Flow probs &amp; rates'!$F$4:$F$5999,UsefulSeries!$E1168,0)</f>
        <v>6.1493953013475302</v>
      </c>
      <c r="D1172" s="12">
        <f ca="1">-INDEX('Flow probs &amp; rates'!$M$5:$M$5999,UsefulSeries!$E1168,0)*(INDEX('Flow probs &amp; rates'!$O$5:$O$5999,UsefulSeries!$E1168,0))/INDEX('Flow probs &amp; rates'!$F$4:$F$5999,UsefulSeries!$E1168,0)</f>
        <v>-1.4628863312470246</v>
      </c>
      <c r="E1172" s="12">
        <v>0</v>
      </c>
      <c r="F1172" s="12">
        <v>0</v>
      </c>
      <c r="G1172" s="12"/>
      <c r="H1172" s="12"/>
      <c r="I1172" s="12">
        <f ca="1">INDEX('Flow probs &amp; rates'!$M$5:$M$5999,UsefulSeries!$E1168)</f>
        <v>0.2588906591737809</v>
      </c>
      <c r="J1172" s="12"/>
      <c r="K1172" s="12">
        <f>INDEX('Flow probs &amp; rates'!$F$4:$F$5999,UsefulSeries!$E1168)</f>
        <v>3.1200837865196604E-2</v>
      </c>
      <c r="L1172" s="12">
        <f>-INDEX('Flow probs &amp; rates'!$F$4:$F$5999,UsefulSeries!$E1168)</f>
        <v>-3.1200837865196604E-2</v>
      </c>
      <c r="M1172" s="12"/>
      <c r="N1172" s="12"/>
      <c r="O1172" s="12"/>
      <c r="P1172" s="12">
        <f ca="1"/>
        <v>0</v>
      </c>
      <c r="Q1172" s="12">
        <f ca="1"/>
        <v>0</v>
      </c>
      <c r="R1172" s="12">
        <f ca="1"/>
        <v>0.17575912022078902</v>
      </c>
      <c r="S1172" s="12">
        <f ca="1"/>
        <v>5.5241686471844902E-2</v>
      </c>
      <c r="T1172" s="12">
        <f ca="1"/>
        <v>0</v>
      </c>
      <c r="U1172" s="12">
        <f ca="1"/>
        <v>0</v>
      </c>
      <c r="V1172" s="12"/>
      <c r="W1172" s="12"/>
      <c r="X1172" s="12"/>
      <c r="Y1172" s="12"/>
      <c r="Z1172" s="12"/>
      <c r="AA1172" s="12"/>
      <c r="AB1172" s="12"/>
      <c r="AC1172" s="12"/>
      <c r="AD1172" s="12"/>
      <c r="AE1172" s="12">
        <f t="array" ref="AE1172:AJ1173">TRANSPOSE(AC1166:AD1171)</f>
        <v>-0.62805316754602813</v>
      </c>
      <c r="AF1172" s="12">
        <v>-0.62805316754602813</v>
      </c>
      <c r="AG1172" s="12">
        <v>3.8298343356823965E-2</v>
      </c>
      <c r="AH1172" s="12">
        <v>0</v>
      </c>
      <c r="AI1172" s="12">
        <v>0.33364848909714789</v>
      </c>
      <c r="AJ1172" s="12">
        <v>0</v>
      </c>
      <c r="AK1172" s="12"/>
      <c r="AL1172" s="12"/>
      <c r="AM1172" s="12"/>
      <c r="AN1172" s="12">
        <f t="shared" si="171"/>
        <v>-0.62805316754602813</v>
      </c>
      <c r="AO1172" s="12">
        <f t="shared" si="172"/>
        <v>-0.62805316754602813</v>
      </c>
      <c r="AP1172" s="12">
        <f t="shared" si="173"/>
        <v>3.8298343356823965E-2</v>
      </c>
      <c r="AQ1172" s="12">
        <f t="shared" si="174"/>
        <v>0</v>
      </c>
      <c r="AR1172" s="12">
        <f t="shared" si="175"/>
        <v>0.33364848909714789</v>
      </c>
      <c r="AS1172" s="12">
        <f t="shared" si="176"/>
        <v>0</v>
      </c>
      <c r="AT1172" s="12">
        <f t="shared" si="177"/>
        <v>0</v>
      </c>
      <c r="AU1172" s="12">
        <f t="shared" si="178"/>
        <v>0</v>
      </c>
      <c r="AV1172" s="12"/>
      <c r="AW1172" s="12"/>
      <c r="AX1172" s="12">
        <f>INDEX($N$6:$N$6003,UsefulSeries!$K1164)</f>
        <v>-7.6175624864460723E-4</v>
      </c>
      <c r="AY1172" s="12"/>
      <c r="AZ1172" s="12"/>
      <c r="BA1172" s="12"/>
      <c r="BB1172" s="12">
        <f t="shared" si="179"/>
        <v>-7.6175624864460723E-4</v>
      </c>
      <c r="BC1172" s="12"/>
      <c r="BD1172" s="38">
        <f ca="1"/>
        <v>2.1567533111249988E-2</v>
      </c>
    </row>
    <row r="1173" spans="1:56" x14ac:dyDescent="0.35">
      <c r="A1173" s="12">
        <v>0</v>
      </c>
      <c r="B1173" s="12">
        <v>0</v>
      </c>
      <c r="C1173" s="12">
        <f ca="1">-INDEX('Flow probs &amp; rates'!$M$5:$M$5999,UsefulSeries!$E1168,0)*(INDEX('Flow probs &amp; rates'!$O$5:$O$5999,UsefulSeries!$E1168,0))/INDEX('Flow probs &amp; rates'!$F$4:$F$5999,UsefulSeries!$E1168,0)</f>
        <v>-1.4628863312470246</v>
      </c>
      <c r="D1173" s="12">
        <f ca="1">INDEX('Flow probs &amp; rates'!$O$5:$O$5999,UsefulSeries!$E1168,0)*(1-INDEX('Flow probs &amp; rates'!$O$5:$O$5999,UsefulSeries!$E1168,0))/INDEX('Flow probs &amp; rates'!$F$4:$F$5999,UsefulSeries!$E1168,0)</f>
        <v>4.6543766308445198</v>
      </c>
      <c r="E1173" s="12">
        <v>0</v>
      </c>
      <c r="F1173" s="12">
        <v>0</v>
      </c>
      <c r="G1173" s="12"/>
      <c r="H1173" s="12"/>
      <c r="I1173" s="12">
        <f ca="1">INDEX('Flow probs &amp; rates'!$O$5:$O$5999,UsefulSeries!$E1168)</f>
        <v>0.17630330650829917</v>
      </c>
      <c r="J1173" s="12"/>
      <c r="K1173" s="12"/>
      <c r="L1173" s="12">
        <f>-INDEX('Flow probs &amp; rates'!$F$4:$F$5999,UsefulSeries!$E1168)</f>
        <v>-3.1200837865196604E-2</v>
      </c>
      <c r="M1173" s="12"/>
      <c r="N1173" s="12"/>
      <c r="O1173" s="12"/>
      <c r="P1173" s="12">
        <f ca="1"/>
        <v>0</v>
      </c>
      <c r="Q1173" s="12">
        <f ca="1"/>
        <v>0</v>
      </c>
      <c r="R1173" s="12">
        <f ca="1"/>
        <v>5.5241686471844909E-2</v>
      </c>
      <c r="S1173" s="12">
        <f ca="1"/>
        <v>0.23221419188386269</v>
      </c>
      <c r="T1173" s="12">
        <f ca="1"/>
        <v>0</v>
      </c>
      <c r="U1173" s="12">
        <f ca="1"/>
        <v>0</v>
      </c>
      <c r="V1173" s="12"/>
      <c r="W1173" s="12"/>
      <c r="X1173" s="12"/>
      <c r="Y1173" s="12"/>
      <c r="Z1173" s="12"/>
      <c r="AA1173" s="12"/>
      <c r="AB1173" s="12"/>
      <c r="AC1173" s="12"/>
      <c r="AD1173" s="12"/>
      <c r="AE1173" s="12">
        <v>0.62805316754602813</v>
      </c>
      <c r="AF1173" s="12">
        <v>0</v>
      </c>
      <c r="AG1173" s="12">
        <v>-3.8298343356823965E-2</v>
      </c>
      <c r="AH1173" s="12">
        <v>-3.8298343356823965E-2</v>
      </c>
      <c r="AI1173" s="12">
        <v>0</v>
      </c>
      <c r="AJ1173" s="12">
        <v>0.33364848909714789</v>
      </c>
      <c r="AK1173" s="12"/>
      <c r="AL1173" s="12"/>
      <c r="AM1173" s="12"/>
      <c r="AN1173" s="12">
        <f t="shared" si="171"/>
        <v>0.62805316754602813</v>
      </c>
      <c r="AO1173" s="12">
        <f t="shared" si="172"/>
        <v>0</v>
      </c>
      <c r="AP1173" s="12">
        <f t="shared" si="173"/>
        <v>-3.8298343356823965E-2</v>
      </c>
      <c r="AQ1173" s="12">
        <f t="shared" si="174"/>
        <v>-3.8298343356823965E-2</v>
      </c>
      <c r="AR1173" s="12">
        <f t="shared" si="175"/>
        <v>0</v>
      </c>
      <c r="AS1173" s="12">
        <f t="shared" si="176"/>
        <v>0.33364848909714789</v>
      </c>
      <c r="AT1173" s="12">
        <f t="shared" si="177"/>
        <v>0</v>
      </c>
      <c r="AU1173" s="12">
        <f t="shared" si="178"/>
        <v>0</v>
      </c>
      <c r="AV1173" s="12"/>
      <c r="AW1173" s="12"/>
      <c r="AX1173" s="12">
        <f>INDEX('Margin error adjustment'!N$7:N$6003,UsefulSeries!$K1164)</f>
        <v>1.3272891141676221E-3</v>
      </c>
      <c r="AY1173" s="12"/>
      <c r="AZ1173" s="12"/>
      <c r="BA1173" s="12"/>
      <c r="BB1173" s="12">
        <f t="shared" si="179"/>
        <v>1.3272891141676221E-3</v>
      </c>
      <c r="BC1173" s="12"/>
      <c r="BD1173" s="38">
        <f ca="1"/>
        <v>1.05565036496265E-2</v>
      </c>
    </row>
    <row r="1174" spans="1:56" x14ac:dyDescent="0.35">
      <c r="A1174" s="12">
        <v>0</v>
      </c>
      <c r="B1174" s="12">
        <v>0</v>
      </c>
      <c r="C1174" s="12">
        <v>0</v>
      </c>
      <c r="D1174" s="12">
        <v>0</v>
      </c>
      <c r="E1174" s="12">
        <f ca="1">INDEX('Flow probs &amp; rates'!$P$5:$P$5999,UsefulSeries!$E1168,0)*(1-INDEX('Flow probs &amp; rates'!$P$5:$P$5999,UsefulSeries!$E1168,0))/INDEX('Flow probs &amp; rates'!$G$4:$G$5999,UsefulSeries!$E1168,0)</f>
        <v>7.8221930768615194E-2</v>
      </c>
      <c r="F1174" s="12">
        <f ca="1">-INDEX('Flow probs &amp; rates'!$P$5:$P$5999,UsefulSeries!$E1168,0)*(INDEX('Flow probs &amp; rates'!$Q$5:$Q$5999,UsefulSeries!$E1168,0))/INDEX('Flow probs &amp; rates'!$G$4:$G$5999,UsefulSeries!$E1168,0)</f>
        <v>-1.6328971553280103E-3</v>
      </c>
      <c r="G1174" s="12"/>
      <c r="H1174" s="12"/>
      <c r="I1174" s="12">
        <f ca="1">INDEX('Flow probs &amp; rates'!$P$5:$P$5999,UsefulSeries!$E1168)</f>
        <v>2.7245330590197642E-2</v>
      </c>
      <c r="J1174" s="12"/>
      <c r="K1174" s="12">
        <f>INDEX('Flow probs &amp; rates'!$G$4:$G$5999,UsefulSeries!$E1168)</f>
        <v>0.33881831208725716</v>
      </c>
      <c r="L1174" s="12"/>
      <c r="M1174" s="12"/>
      <c r="N1174" s="12"/>
      <c r="O1174" s="12"/>
      <c r="P1174" s="12">
        <f ca="1"/>
        <v>0</v>
      </c>
      <c r="Q1174" s="12">
        <f ca="1"/>
        <v>0</v>
      </c>
      <c r="R1174" s="12">
        <f ca="1"/>
        <v>0</v>
      </c>
      <c r="S1174" s="12">
        <f ca="1"/>
        <v>0</v>
      </c>
      <c r="T1174" s="12">
        <f ca="1"/>
        <v>12.791564556904255</v>
      </c>
      <c r="U1174" s="12">
        <f ca="1"/>
        <v>0.35573409540280365</v>
      </c>
      <c r="V1174" s="12"/>
      <c r="W1174" s="12">
        <f ca="1">INDEX(P$6:P$6003,UsefulSeries!$I1172)</f>
        <v>49.068250476478397</v>
      </c>
      <c r="X1174" s="12">
        <f ca="1">INDEX(Q$6:Q$6003,UsefulSeries!$I1172)</f>
        <v>0.6449486967984529</v>
      </c>
      <c r="Y1174" s="12">
        <f ca="1">INDEX(R$6:R$6003,UsefulSeries!$I1172)</f>
        <v>0</v>
      </c>
      <c r="Z1174" s="12">
        <f ca="1">INDEX(S$6:S$6003,UsefulSeries!$I1172)</f>
        <v>0</v>
      </c>
      <c r="AA1174" s="12">
        <f ca="1">INDEX(T$6:T$6003,UsefulSeries!$I1172)</f>
        <v>0</v>
      </c>
      <c r="AB1174" s="12">
        <f ca="1">INDEX(U$6:U$6003,UsefulSeries!$I1172)</f>
        <v>0</v>
      </c>
      <c r="AC1174" s="12">
        <f>INDEX( K$6:K$6003,UsefulSeries!$I1172)</f>
        <v>-0.62729141129738353</v>
      </c>
      <c r="AD1174" s="12">
        <f>INDEX(L$6:L$6003,UsefulSeries!$I1172)</f>
        <v>0.62729141129738353</v>
      </c>
      <c r="AE1174" s="12"/>
      <c r="AF1174" s="12"/>
      <c r="AG1174" s="12"/>
      <c r="AH1174" s="12"/>
      <c r="AI1174" s="12"/>
      <c r="AJ1174" s="12"/>
      <c r="AK1174" s="12"/>
      <c r="AL1174" s="12"/>
      <c r="AM1174" s="12"/>
      <c r="AN1174" s="12">
        <f t="shared" ca="1" si="171"/>
        <v>49.068250476478397</v>
      </c>
      <c r="AO1174" s="12">
        <f t="shared" ca="1" si="172"/>
        <v>0.6449486967984529</v>
      </c>
      <c r="AP1174" s="12">
        <f t="shared" ca="1" si="173"/>
        <v>0</v>
      </c>
      <c r="AQ1174" s="12">
        <f t="shared" ca="1" si="174"/>
        <v>0</v>
      </c>
      <c r="AR1174" s="12">
        <f t="shared" ca="1" si="175"/>
        <v>0</v>
      </c>
      <c r="AS1174" s="12">
        <f t="shared" ca="1" si="176"/>
        <v>0</v>
      </c>
      <c r="AT1174" s="12">
        <f t="shared" si="177"/>
        <v>-0.62729141129738353</v>
      </c>
      <c r="AU1174" s="12">
        <f t="shared" si="178"/>
        <v>0.62729141129738353</v>
      </c>
      <c r="AV1174" s="12"/>
      <c r="AW1174" s="12">
        <f ca="1">INDEX(I$6:I$6003,UsefulSeries!$I1172)</f>
        <v>1.2954329594282566E-2</v>
      </c>
      <c r="AX1174" s="12"/>
      <c r="AY1174" s="12"/>
      <c r="AZ1174" s="12">
        <f t="array" aca="1" ref="AZ1174:AZ1179" ca="1">MMULT(W1174:AB1179,AW1174:AW1179)</f>
        <v>0.64494869679845301</v>
      </c>
      <c r="BA1174" s="12"/>
      <c r="BB1174" s="12">
        <f t="shared" ca="1" si="179"/>
        <v>0.64494869679845301</v>
      </c>
      <c r="BC1174" s="12"/>
      <c r="BD1174" s="38">
        <f t="array" aca="1" ref="BD1174:BD1181" ca="1">MMULT(MINVERSE(AN1174:AU1181),BB1174:BB1181)</f>
        <v>1.213665813867593E-2</v>
      </c>
    </row>
    <row r="1175" spans="1:56" x14ac:dyDescent="0.35">
      <c r="A1175" s="12">
        <v>0</v>
      </c>
      <c r="B1175" s="12">
        <v>0</v>
      </c>
      <c r="C1175" s="12">
        <v>0</v>
      </c>
      <c r="D1175" s="12">
        <v>0</v>
      </c>
      <c r="E1175" s="12">
        <f ca="1">-INDEX('Flow probs &amp; rates'!$P$5:$P$5999,UsefulSeries!$E1168,0)*(INDEX('Flow probs &amp; rates'!$Q$5:$Q$5999,UsefulSeries!$E1168,0))/INDEX('Flow probs &amp; rates'!$G$4:$G$5999,UsefulSeries!$E1168,0)</f>
        <v>-1.6328971553280103E-3</v>
      </c>
      <c r="F1175" s="12">
        <f ca="1">INDEX('Flow probs &amp; rates'!$Q$5:$Q$5999,UsefulSeries!$E1168,0)*(1-INDEX('Flow probs &amp; rates'!$Q$5:$Q$5999,UsefulSeries!$E1168,0))/INDEX('Flow probs &amp; rates'!$G$4:$G$5999,UsefulSeries!$E1168,0)</f>
        <v>5.8716073739045187E-2</v>
      </c>
      <c r="G1175" s="12"/>
      <c r="H1175" s="12"/>
      <c r="I1175" s="12">
        <f ca="1">INDEX('Flow probs &amp; rates'!$Q$5:$Q$5999,UsefulSeries!$E1168)</f>
        <v>2.0306432184727139E-2</v>
      </c>
      <c r="J1175" s="12"/>
      <c r="K1175" s="12"/>
      <c r="L1175" s="12">
        <f>INDEX('Flow probs &amp; rates'!$G$4:$G$5999,UsefulSeries!$E1168)</f>
        <v>0.33881831208725716</v>
      </c>
      <c r="M1175" s="12"/>
      <c r="N1175" s="12"/>
      <c r="O1175" s="12"/>
      <c r="P1175" s="12">
        <f ca="1"/>
        <v>0</v>
      </c>
      <c r="Q1175" s="12">
        <f ca="1"/>
        <v>0</v>
      </c>
      <c r="R1175" s="12">
        <f ca="1"/>
        <v>0</v>
      </c>
      <c r="S1175" s="12">
        <f ca="1"/>
        <v>0</v>
      </c>
      <c r="T1175" s="12">
        <f ca="1"/>
        <v>0.35573409540280371</v>
      </c>
      <c r="U1175" s="12">
        <f ca="1"/>
        <v>17.041004506523521</v>
      </c>
      <c r="V1175" s="12"/>
      <c r="W1175" s="12">
        <f ca="1">INDEX(P$7:P$6003,UsefulSeries!$I1172)</f>
        <v>0.6449486967984529</v>
      </c>
      <c r="X1175" s="12">
        <f ca="1">INDEX(Q$7:Q$6003,UsefulSeries!$I1172)</f>
        <v>44.13592431100961</v>
      </c>
      <c r="Y1175" s="12">
        <f ca="1">INDEX(R$7:R$6003,UsefulSeries!$I1172)</f>
        <v>0</v>
      </c>
      <c r="Z1175" s="12">
        <f ca="1">INDEX(S$7:S$6003,UsefulSeries!$I1172)</f>
        <v>0</v>
      </c>
      <c r="AA1175" s="12">
        <f ca="1">INDEX(T$7:T$6003,UsefulSeries!$I1172)</f>
        <v>0</v>
      </c>
      <c r="AB1175" s="12">
        <f ca="1">INDEX(U$7:U$6003,UsefulSeries!$I1172)</f>
        <v>0</v>
      </c>
      <c r="AC1175" s="12">
        <f>INDEX( K$7:K$6003,UsefulSeries!$I1172,1)</f>
        <v>-0.62729141129738353</v>
      </c>
      <c r="AD1175" s="12">
        <f>INDEX(L$7:L$6003,UsefulSeries!$I1172,1)</f>
        <v>0</v>
      </c>
      <c r="AE1175" s="12"/>
      <c r="AF1175" s="12"/>
      <c r="AG1175" s="12"/>
      <c r="AH1175" s="12"/>
      <c r="AI1175" s="12"/>
      <c r="AJ1175" s="12"/>
      <c r="AK1175" s="12"/>
      <c r="AL1175" s="12"/>
      <c r="AM1175" s="12"/>
      <c r="AN1175" s="12">
        <f t="shared" ca="1" si="171"/>
        <v>0.6449486967984529</v>
      </c>
      <c r="AO1175" s="12">
        <f t="shared" ca="1" si="172"/>
        <v>44.13592431100961</v>
      </c>
      <c r="AP1175" s="12">
        <f t="shared" ca="1" si="173"/>
        <v>0</v>
      </c>
      <c r="AQ1175" s="12">
        <f t="shared" ca="1" si="174"/>
        <v>0</v>
      </c>
      <c r="AR1175" s="12">
        <f t="shared" ca="1" si="175"/>
        <v>0</v>
      </c>
      <c r="AS1175" s="12">
        <f t="shared" ca="1" si="176"/>
        <v>0</v>
      </c>
      <c r="AT1175" s="12">
        <f t="shared" si="177"/>
        <v>-0.62729141129738353</v>
      </c>
      <c r="AU1175" s="12">
        <f t="shared" si="178"/>
        <v>0</v>
      </c>
      <c r="AV1175" s="12"/>
      <c r="AW1175" s="12">
        <f ca="1">INDEX(I$7:I$6003,UsefulSeries!$I1172)</f>
        <v>1.4423484468635582E-2</v>
      </c>
      <c r="AX1175" s="12"/>
      <c r="AY1175" s="12"/>
      <c r="AZ1175" s="12">
        <f ca="1"/>
        <v>0.6449486967984529</v>
      </c>
      <c r="BA1175" s="12"/>
      <c r="BB1175" s="12">
        <f t="shared" ca="1" si="179"/>
        <v>0.6449486967984529</v>
      </c>
      <c r="BC1175" s="12"/>
      <c r="BD1175" s="38">
        <f ca="1"/>
        <v>1.4129737283376612E-2</v>
      </c>
    </row>
    <row r="1176" spans="1:56" x14ac:dyDescent="0.35">
      <c r="A1176" s="12">
        <f ca="1">INDEX('Flow probs &amp; rates'!$K$5:$K$5999,UsefulSeries!$E1174,0)*(1-INDEX('Flow probs &amp; rates'!$K$5:$K$5999,UsefulSeries!$E1174,0))/INDEX('Flow probs &amp; rates'!$E$4:$E$5999,UsefulSeries!$E1174,0)</f>
        <v>1.7924374098906057E-2</v>
      </c>
      <c r="B1176" s="12">
        <f ca="1">-INDEX('Flow probs &amp; rates'!$K$5:$K$5999,UsefulSeries!$E1174,0)*(INDEX('Flow probs &amp; rates'!$L$5:$L$5999,UsefulSeries!$E1174,0))/INDEX('Flow probs &amp; rates'!$E$4:$E$5999,UsefulSeries!$E1174,0)</f>
        <v>-2.7574040013196181E-4</v>
      </c>
      <c r="C1176" s="12">
        <v>0</v>
      </c>
      <c r="D1176" s="12">
        <v>0</v>
      </c>
      <c r="E1176" s="12">
        <v>0</v>
      </c>
      <c r="F1176" s="12">
        <v>0</v>
      </c>
      <c r="G1176" s="12"/>
      <c r="H1176" s="12"/>
      <c r="I1176" s="12">
        <f ca="1">INDEX('Flow probs &amp; rates'!$K$5:$K$5999,UsefulSeries!$E1174)</f>
        <v>1.1437240234334225E-2</v>
      </c>
      <c r="J1176" s="12"/>
      <c r="K1176" s="12">
        <f>-INDEX('Flow probs &amp; rates'!$E$4:$E$5999,UsefulSeries!$E1174)</f>
        <v>-0.63078519270842459</v>
      </c>
      <c r="L1176" s="12">
        <f>INDEX('Flow probs &amp; rates'!$E$4:$E$5999,UsefulSeries!$E1174)</f>
        <v>0.63078519270842459</v>
      </c>
      <c r="M1176" s="12"/>
      <c r="N1176" s="12"/>
      <c r="O1176" s="12"/>
      <c r="P1176" s="12">
        <f t="array" aca="1" ref="P1176:U1181" ca="1">MINVERSE(A1176:F1181)</f>
        <v>55.799922983183329</v>
      </c>
      <c r="Q1176" s="12">
        <f ca="1"/>
        <v>0.64805244584620036</v>
      </c>
      <c r="R1176" s="12">
        <f ca="1"/>
        <v>0</v>
      </c>
      <c r="S1176" s="12">
        <f ca="1"/>
        <v>0</v>
      </c>
      <c r="T1176" s="12">
        <f ca="1"/>
        <v>0</v>
      </c>
      <c r="U1176" s="12">
        <f ca="1"/>
        <v>0</v>
      </c>
      <c r="V1176" s="12"/>
      <c r="W1176" s="12">
        <f ca="1">INDEX(P$8:P$6003,UsefulSeries!$I1172)</f>
        <v>0</v>
      </c>
      <c r="X1176" s="12">
        <f ca="1">INDEX(Q$8:Q$6003,UsefulSeries!$I1172)</f>
        <v>0</v>
      </c>
      <c r="Y1176" s="12">
        <f ca="1">INDEX(R$8:R$6003,UsefulSeries!$I1172)</f>
        <v>0.24616842435321679</v>
      </c>
      <c r="Z1176" s="12">
        <f ca="1">INDEX(S$8:S$6003,UsefulSeries!$I1172)</f>
        <v>6.1921287887182312E-2</v>
      </c>
      <c r="AA1176" s="12">
        <f ca="1">INDEX(T$8:T$6003,UsefulSeries!$I1172)</f>
        <v>0</v>
      </c>
      <c r="AB1176" s="12">
        <f ca="1">INDEX(U$8:U$6003,UsefulSeries!$I1172)</f>
        <v>0</v>
      </c>
      <c r="AC1176" s="12">
        <f>INDEX( K$8:K$6003,UsefulSeries!$I1172)</f>
        <v>3.9625632470991587E-2</v>
      </c>
      <c r="AD1176" s="12">
        <f>INDEX(L$8:L$6003,UsefulSeries!$I1172)</f>
        <v>-3.9625632470991587E-2</v>
      </c>
      <c r="AE1176" s="12"/>
      <c r="AF1176" s="12"/>
      <c r="AG1176" s="12"/>
      <c r="AH1176" s="12"/>
      <c r="AI1176" s="12"/>
      <c r="AJ1176" s="12"/>
      <c r="AK1176" s="12"/>
      <c r="AL1176" s="12"/>
      <c r="AM1176" s="12"/>
      <c r="AN1176" s="12">
        <f t="shared" ca="1" si="171"/>
        <v>0</v>
      </c>
      <c r="AO1176" s="12">
        <f t="shared" ca="1" si="172"/>
        <v>0</v>
      </c>
      <c r="AP1176" s="12">
        <f t="shared" ca="1" si="173"/>
        <v>0.24616842435321679</v>
      </c>
      <c r="AQ1176" s="12">
        <f t="shared" ca="1" si="174"/>
        <v>6.1921287887182312E-2</v>
      </c>
      <c r="AR1176" s="12">
        <f t="shared" ca="1" si="175"/>
        <v>0</v>
      </c>
      <c r="AS1176" s="12">
        <f t="shared" ca="1" si="176"/>
        <v>0</v>
      </c>
      <c r="AT1176" s="12">
        <f t="shared" si="177"/>
        <v>3.9625632470991587E-2</v>
      </c>
      <c r="AU1176" s="12">
        <f t="shared" si="178"/>
        <v>-3.9625632470991587E-2</v>
      </c>
      <c r="AV1176" s="12"/>
      <c r="AW1176" s="12">
        <f ca="1">INDEX(I$8:I$6003,UsefulSeries!$I1172)</f>
        <v>0.2150678335144518</v>
      </c>
      <c r="AX1176" s="12"/>
      <c r="AY1176" s="12"/>
      <c r="AZ1176" s="12">
        <f ca="1"/>
        <v>6.1921287887182305E-2</v>
      </c>
      <c r="BA1176" s="12"/>
      <c r="BB1176" s="12">
        <f t="shared" ca="1" si="179"/>
        <v>6.1921287887182305E-2</v>
      </c>
      <c r="BC1176" s="12"/>
      <c r="BD1176" s="38">
        <f ca="1"/>
        <v>0.22458294503682008</v>
      </c>
    </row>
    <row r="1177" spans="1:56" x14ac:dyDescent="0.35">
      <c r="A1177" s="12">
        <f ca="1">-INDEX('Flow probs &amp; rates'!$K$5:$K$5999,UsefulSeries!$E1174,0)*(INDEX('Flow probs &amp; rates'!$L$5:$L$5999,UsefulSeries!$E1174,0))/INDEX('Flow probs &amp; rates'!$E$4:$E$5999,UsefulSeries!$E1174,0)</f>
        <v>-2.7574040013196181E-4</v>
      </c>
      <c r="B1177" s="12">
        <f ca="1">INDEX('Flow probs &amp; rates'!$L$5:$L$5999,UsefulSeries!$E1174,0)*(1-INDEX('Flow probs &amp; rates'!$L$5:$L$5999,UsefulSeries!$E1174,0))/INDEX('Flow probs &amp; rates'!$E$4:$E$5999,UsefulSeries!$E1174,0)</f>
        <v>2.3742357874484733E-2</v>
      </c>
      <c r="C1177" s="12">
        <v>0</v>
      </c>
      <c r="D1177" s="12">
        <v>0</v>
      </c>
      <c r="E1177" s="12">
        <v>0</v>
      </c>
      <c r="F1177" s="12">
        <v>0</v>
      </c>
      <c r="G1177" s="12"/>
      <c r="H1177" s="12"/>
      <c r="I1177" s="12">
        <f ca="1">INDEX('Flow probs &amp; rates'!$L$5:$L$5999,UsefulSeries!$E1174)</f>
        <v>1.5207598849991497E-2</v>
      </c>
      <c r="J1177" s="12"/>
      <c r="K1177" s="12">
        <f>-INDEX('Flow probs &amp; rates'!$E$4:$E$5999,UsefulSeries!$E1174)</f>
        <v>-0.63078519270842459</v>
      </c>
      <c r="L1177" s="12"/>
      <c r="M1177" s="12"/>
      <c r="N1177" s="12"/>
      <c r="O1177" s="12"/>
      <c r="P1177" s="12">
        <f ca="1"/>
        <v>0.64805244584620036</v>
      </c>
      <c r="Q1177" s="12">
        <f ca="1"/>
        <v>42.126342275195384</v>
      </c>
      <c r="R1177" s="12">
        <f ca="1"/>
        <v>0</v>
      </c>
      <c r="S1177" s="12">
        <f ca="1"/>
        <v>0</v>
      </c>
      <c r="T1177" s="12">
        <f ca="1"/>
        <v>0</v>
      </c>
      <c r="U1177" s="12">
        <f ca="1"/>
        <v>0</v>
      </c>
      <c r="V1177" s="12"/>
      <c r="W1177" s="12">
        <f ca="1">INDEX(P$9:P$6003,UsefulSeries!$I1172)</f>
        <v>0</v>
      </c>
      <c r="X1177" s="12">
        <f ca="1">INDEX(Q$9:Q$6003,UsefulSeries!$I1172)</f>
        <v>0</v>
      </c>
      <c r="Y1177" s="12">
        <f ca="1">INDEX(R$9:R$6003,UsefulSeries!$I1172)</f>
        <v>6.1921287887182305E-2</v>
      </c>
      <c r="Z1177" s="12">
        <f ca="1">INDEX(S$9:S$6003,UsefulSeries!$I1172)</f>
        <v>0.33520785994344748</v>
      </c>
      <c r="AA1177" s="12">
        <f ca="1">INDEX(T$9:T$6003,UsefulSeries!$I1172)</f>
        <v>0</v>
      </c>
      <c r="AB1177" s="12">
        <f ca="1">INDEX(U$9:U$6003,UsefulSeries!$I1172)</f>
        <v>0</v>
      </c>
      <c r="AC1177" s="12">
        <f>INDEX( K$9:K$6003,UsefulSeries!$I1172)</f>
        <v>0</v>
      </c>
      <c r="AD1177" s="12">
        <f>INDEX(L$9:L$6003,UsefulSeries!$I1172)</f>
        <v>-3.9625632470991587E-2</v>
      </c>
      <c r="AE1177" s="12"/>
      <c r="AF1177" s="12"/>
      <c r="AG1177" s="12"/>
      <c r="AH1177" s="12"/>
      <c r="AI1177" s="12"/>
      <c r="AJ1177" s="12"/>
      <c r="AK1177" s="12"/>
      <c r="AL1177" s="12"/>
      <c r="AM1177" s="12"/>
      <c r="AN1177" s="12">
        <f t="shared" ca="1" si="171"/>
        <v>0</v>
      </c>
      <c r="AO1177" s="12">
        <f t="shared" ca="1" si="172"/>
        <v>0</v>
      </c>
      <c r="AP1177" s="12">
        <f t="shared" ca="1" si="173"/>
        <v>6.1921287887182305E-2</v>
      </c>
      <c r="AQ1177" s="12">
        <f t="shared" ca="1" si="174"/>
        <v>0.33520785994344748</v>
      </c>
      <c r="AR1177" s="12">
        <f t="shared" ca="1" si="175"/>
        <v>0</v>
      </c>
      <c r="AS1177" s="12">
        <f t="shared" ca="1" si="176"/>
        <v>0</v>
      </c>
      <c r="AT1177" s="12">
        <f t="shared" si="177"/>
        <v>0</v>
      </c>
      <c r="AU1177" s="12">
        <f t="shared" si="178"/>
        <v>-3.9625632470991587E-2</v>
      </c>
      <c r="AV1177" s="12"/>
      <c r="AW1177" s="12">
        <f ca="1">INDEX(I$9:I$6003,UsefulSeries!$I1172)</f>
        <v>0.14499663182438882</v>
      </c>
      <c r="AX1177" s="12"/>
      <c r="AY1177" s="12"/>
      <c r="AZ1177" s="12">
        <f ca="1"/>
        <v>6.1921287887182319E-2</v>
      </c>
      <c r="BA1177" s="12"/>
      <c r="BB1177" s="12">
        <f t="shared" ca="1" si="179"/>
        <v>6.1921287887182319E-2</v>
      </c>
      <c r="BC1177" s="12"/>
      <c r="BD1177" s="38">
        <f ca="1"/>
        <v>0.14829295256727604</v>
      </c>
    </row>
    <row r="1178" spans="1:56" x14ac:dyDescent="0.35">
      <c r="A1178" s="12">
        <v>0</v>
      </c>
      <c r="B1178" s="12">
        <v>0</v>
      </c>
      <c r="C1178" s="12">
        <f ca="1">INDEX('Flow probs &amp; rates'!$M$5:$M$5999,UsefulSeries!$E1174,0)*(1-INDEX('Flow probs &amp; rates'!$M$5:$M$5999,UsefulSeries!$E1174,0))/INDEX('Flow probs &amp; rates'!$F$4:$F$5999,UsefulSeries!$E1174,0)</f>
        <v>6.3304185943852227</v>
      </c>
      <c r="D1178" s="12">
        <f ca="1">-INDEX('Flow probs &amp; rates'!$M$5:$M$5999,UsefulSeries!$E1174,0)*(INDEX('Flow probs &amp; rates'!$O$5:$O$5999,UsefulSeries!$E1174,0))/INDEX('Flow probs &amp; rates'!$F$4:$F$5999,UsefulSeries!$E1174,0)</f>
        <v>-1.5057776886771617</v>
      </c>
      <c r="E1178" s="12">
        <v>0</v>
      </c>
      <c r="F1178" s="12">
        <v>0</v>
      </c>
      <c r="G1178" s="12"/>
      <c r="H1178" s="12"/>
      <c r="I1178" s="12">
        <f ca="1">INDEX('Flow probs &amp; rates'!$M$5:$M$5999,UsefulSeries!$E1174)</f>
        <v>0.26216926030140864</v>
      </c>
      <c r="J1178" s="12"/>
      <c r="K1178" s="12">
        <f>INDEX('Flow probs &amp; rates'!$F$4:$F$5999,UsefulSeries!$E1174)</f>
        <v>3.0556674313131488E-2</v>
      </c>
      <c r="L1178" s="12">
        <f>-INDEX('Flow probs &amp; rates'!$F$4:$F$5999,UsefulSeries!$E1174)</f>
        <v>-3.0556674313131488E-2</v>
      </c>
      <c r="M1178" s="12"/>
      <c r="N1178" s="12"/>
      <c r="O1178" s="12"/>
      <c r="P1178" s="12">
        <f ca="1"/>
        <v>0</v>
      </c>
      <c r="Q1178" s="12">
        <f ca="1"/>
        <v>0</v>
      </c>
      <c r="R1178" s="12">
        <f ca="1"/>
        <v>0.17089287297910832</v>
      </c>
      <c r="S1178" s="12">
        <f ca="1"/>
        <v>5.4339642146472425E-2</v>
      </c>
      <c r="T1178" s="12">
        <f ca="1"/>
        <v>0</v>
      </c>
      <c r="U1178" s="12">
        <f ca="1"/>
        <v>0</v>
      </c>
      <c r="V1178" s="12"/>
      <c r="W1178" s="12">
        <f ca="1">INDEX(P$10:P$6003,UsefulSeries!$I1172)</f>
        <v>0</v>
      </c>
      <c r="X1178" s="12">
        <f ca="1">INDEX(Q$10:Q$6003,UsefulSeries!$I1172)</f>
        <v>0</v>
      </c>
      <c r="Y1178" s="12">
        <f ca="1">INDEX(R$10:R$6003,UsefulSeries!$I1172)</f>
        <v>0</v>
      </c>
      <c r="Z1178" s="12">
        <f ca="1">INDEX(S$10:S$6003,UsefulSeries!$I1172)</f>
        <v>0</v>
      </c>
      <c r="AA1178" s="12">
        <f ca="1">INDEX(T$10:T$6003,UsefulSeries!$I1172)</f>
        <v>13.051284714943513</v>
      </c>
      <c r="AB1178" s="12">
        <f ca="1">INDEX(U$10:U$6003,UsefulSeries!$I1172)</f>
        <v>0.34902730152636774</v>
      </c>
      <c r="AC1178" s="12">
        <f>INDEX( K$10:K$6003,UsefulSeries!$I1172)</f>
        <v>0.33308295623162493</v>
      </c>
      <c r="AD1178" s="12">
        <f>INDEX(L$10:L$6003,UsefulSeries!$I1172)</f>
        <v>0</v>
      </c>
      <c r="AE1178" s="12"/>
      <c r="AF1178" s="12"/>
      <c r="AG1178" s="12"/>
      <c r="AH1178" s="12"/>
      <c r="AI1178" s="12"/>
      <c r="AJ1178" s="12"/>
      <c r="AK1178" s="12"/>
      <c r="AL1178" s="12"/>
      <c r="AM1178" s="12"/>
      <c r="AN1178" s="12">
        <f t="shared" ca="1" si="171"/>
        <v>0</v>
      </c>
      <c r="AO1178" s="12">
        <f t="shared" ca="1" si="172"/>
        <v>0</v>
      </c>
      <c r="AP1178" s="12">
        <f t="shared" ca="1" si="173"/>
        <v>0</v>
      </c>
      <c r="AQ1178" s="12">
        <f t="shared" ca="1" si="174"/>
        <v>0</v>
      </c>
      <c r="AR1178" s="12">
        <f t="shared" ca="1" si="175"/>
        <v>13.051284714943513</v>
      </c>
      <c r="AS1178" s="12">
        <f t="shared" ca="1" si="176"/>
        <v>0.34902730152636774</v>
      </c>
      <c r="AT1178" s="12">
        <f t="shared" si="177"/>
        <v>0.33308295623162493</v>
      </c>
      <c r="AU1178" s="12">
        <f t="shared" si="178"/>
        <v>0</v>
      </c>
      <c r="AV1178" s="12"/>
      <c r="AW1178" s="12">
        <f ca="1">INDEX(I$10:I$6003,UsefulSeries!$I1172)</f>
        <v>2.622234343005803E-2</v>
      </c>
      <c r="AX1178" s="12"/>
      <c r="AY1178" s="12"/>
      <c r="AZ1178" s="12">
        <f ca="1"/>
        <v>0.34902730152636785</v>
      </c>
      <c r="BA1178" s="12"/>
      <c r="BB1178" s="12">
        <f t="shared" ca="1" si="179"/>
        <v>0.34902730152636785</v>
      </c>
      <c r="BC1178" s="12"/>
      <c r="BD1178" s="38">
        <f ca="1"/>
        <v>2.6793376252158631E-2</v>
      </c>
    </row>
    <row r="1179" spans="1:56" x14ac:dyDescent="0.35">
      <c r="A1179" s="12">
        <v>0</v>
      </c>
      <c r="B1179" s="12">
        <v>0</v>
      </c>
      <c r="C1179" s="12">
        <f ca="1">-INDEX('Flow probs &amp; rates'!$M$5:$M$5999,UsefulSeries!$E1174,0)*(INDEX('Flow probs &amp; rates'!$O$5:$O$5999,UsefulSeries!$E1174,0))/INDEX('Flow probs &amp; rates'!$F$4:$F$5999,UsefulSeries!$E1174,0)</f>
        <v>-1.5057776886771617</v>
      </c>
      <c r="D1179" s="12">
        <f ca="1">INDEX('Flow probs &amp; rates'!$O$5:$O$5999,UsefulSeries!$E1174,0)*(1-INDEX('Flow probs &amp; rates'!$O$5:$O$5999,UsefulSeries!$E1174,0))/INDEX('Flow probs &amp; rates'!$F$4:$F$5999,UsefulSeries!$E1174,0)</f>
        <v>4.7355239217854592</v>
      </c>
      <c r="E1179" s="12">
        <v>0</v>
      </c>
      <c r="F1179" s="12">
        <v>0</v>
      </c>
      <c r="G1179" s="12"/>
      <c r="H1179" s="12"/>
      <c r="I1179" s="12">
        <f ca="1">INDEX('Flow probs &amp; rates'!$O$5:$O$5999,UsefulSeries!$E1174)</f>
        <v>0.1755032545310222</v>
      </c>
      <c r="J1179" s="12"/>
      <c r="K1179" s="12"/>
      <c r="L1179" s="12">
        <f>-INDEX('Flow probs &amp; rates'!$F$4:$F$5999,UsefulSeries!$E1174)</f>
        <v>-3.0556674313131488E-2</v>
      </c>
      <c r="M1179" s="12"/>
      <c r="N1179" s="12"/>
      <c r="O1179" s="12"/>
      <c r="P1179" s="12">
        <f ca="1"/>
        <v>0</v>
      </c>
      <c r="Q1179" s="12">
        <f ca="1"/>
        <v>0</v>
      </c>
      <c r="R1179" s="12">
        <f ca="1"/>
        <v>5.4339642146472418E-2</v>
      </c>
      <c r="S1179" s="12">
        <f ca="1"/>
        <v>0.22844851776125624</v>
      </c>
      <c r="T1179" s="12">
        <f ca="1"/>
        <v>0</v>
      </c>
      <c r="U1179" s="12">
        <f ca="1"/>
        <v>0</v>
      </c>
      <c r="V1179" s="12"/>
      <c r="W1179" s="12">
        <f ca="1">INDEX(P$11:P$6003,UsefulSeries!$I1172)</f>
        <v>0</v>
      </c>
      <c r="X1179" s="12">
        <f ca="1">INDEX(Q$11:Q$6003,UsefulSeries!$I1172)</f>
        <v>0</v>
      </c>
      <c r="Y1179" s="12">
        <f ca="1">INDEX(R$11:R$6003,UsefulSeries!$I1172)</f>
        <v>0</v>
      </c>
      <c r="Z1179" s="12">
        <f ca="1">INDEX(S$11:S$6003,UsefulSeries!$I1172)</f>
        <v>0</v>
      </c>
      <c r="AA1179" s="12">
        <f ca="1">INDEX(T$11:T$6003,UsefulSeries!$I1172)</f>
        <v>0.34902730152636774</v>
      </c>
      <c r="AB1179" s="12">
        <f ca="1">INDEX(U$11:U$6003,UsefulSeries!$I1172)</f>
        <v>17.465415075147128</v>
      </c>
      <c r="AC1179" s="12">
        <f>INDEX( K$11:K$6003,UsefulSeries!$I1172)</f>
        <v>0</v>
      </c>
      <c r="AD1179" s="12">
        <f>INDEX(L$11:L$6003,UsefulSeries!$I1172)</f>
        <v>0.33308295623162493</v>
      </c>
      <c r="AE1179" s="12"/>
      <c r="AF1179" s="12"/>
      <c r="AG1179" s="12"/>
      <c r="AH1179" s="12"/>
      <c r="AI1179" s="12"/>
      <c r="AJ1179" s="12"/>
      <c r="AK1179" s="12"/>
      <c r="AL1179" s="12"/>
      <c r="AM1179" s="12"/>
      <c r="AN1179" s="12">
        <f t="shared" ca="1" si="171"/>
        <v>0</v>
      </c>
      <c r="AO1179" s="12">
        <f t="shared" ca="1" si="172"/>
        <v>0</v>
      </c>
      <c r="AP1179" s="12">
        <f t="shared" ca="1" si="173"/>
        <v>0</v>
      </c>
      <c r="AQ1179" s="12">
        <f t="shared" ca="1" si="174"/>
        <v>0</v>
      </c>
      <c r="AR1179" s="12">
        <f t="shared" ca="1" si="175"/>
        <v>0.34902730152636774</v>
      </c>
      <c r="AS1179" s="12">
        <f t="shared" ca="1" si="176"/>
        <v>17.465415075147128</v>
      </c>
      <c r="AT1179" s="12">
        <f t="shared" si="177"/>
        <v>0</v>
      </c>
      <c r="AU1179" s="12">
        <f t="shared" si="178"/>
        <v>0.33308295623162493</v>
      </c>
      <c r="AV1179" s="12"/>
      <c r="AW1179" s="12">
        <f ca="1">INDEX(I$11:I$6003,UsefulSeries!$I1172)</f>
        <v>1.9459886083263545E-2</v>
      </c>
      <c r="AX1179" s="12"/>
      <c r="AY1179" s="12"/>
      <c r="AZ1179" s="12">
        <f ca="1"/>
        <v>0.34902730152636774</v>
      </c>
      <c r="BA1179" s="12"/>
      <c r="BB1179" s="12">
        <f t="shared" ca="1" si="179"/>
        <v>0.34902730152636774</v>
      </c>
      <c r="BC1179" s="12"/>
      <c r="BD1179" s="38">
        <f ca="1"/>
        <v>1.8633119615929658E-2</v>
      </c>
    </row>
    <row r="1180" spans="1:56" x14ac:dyDescent="0.35">
      <c r="A1180" s="12">
        <v>0</v>
      </c>
      <c r="B1180" s="12">
        <v>0</v>
      </c>
      <c r="C1180" s="12">
        <v>0</v>
      </c>
      <c r="D1180" s="12">
        <v>0</v>
      </c>
      <c r="E1180" s="12">
        <f ca="1">INDEX('Flow probs &amp; rates'!$P$5:$P$5999,UsefulSeries!$E1174,0)*(1-INDEX('Flow probs &amp; rates'!$P$5:$P$5999,UsefulSeries!$E1174,0))/INDEX('Flow probs &amp; rates'!$G$4:$G$5999,UsefulSeries!$E1174,0)</f>
        <v>7.780441319018841E-2</v>
      </c>
      <c r="F1180" s="12">
        <f ca="1">-INDEX('Flow probs &amp; rates'!$P$5:$P$5999,UsefulSeries!$E1174,0)*(INDEX('Flow probs &amp; rates'!$Q$5:$Q$5999,UsefulSeries!$E1174,0))/INDEX('Flow probs &amp; rates'!$G$4:$G$5999,UsefulSeries!$E1174,0)</f>
        <v>-1.6725414749355135E-3</v>
      </c>
      <c r="G1180" s="12"/>
      <c r="H1180" s="12"/>
      <c r="I1180" s="12">
        <f ca="1">INDEX('Flow probs &amp; rates'!$P$5:$P$5999,UsefulSeries!$E1174)</f>
        <v>2.708256250004127E-2</v>
      </c>
      <c r="J1180" s="12"/>
      <c r="K1180" s="12">
        <f>INDEX('Flow probs &amp; rates'!$G$4:$G$5999,UsefulSeries!$E1174)</f>
        <v>0.33865813297844399</v>
      </c>
      <c r="L1180" s="12"/>
      <c r="M1180" s="12"/>
      <c r="N1180" s="12"/>
      <c r="O1180" s="12"/>
      <c r="P1180" s="12">
        <f ca="1"/>
        <v>0</v>
      </c>
      <c r="Q1180" s="12">
        <f ca="1"/>
        <v>0</v>
      </c>
      <c r="R1180" s="12">
        <f ca="1"/>
        <v>0</v>
      </c>
      <c r="S1180" s="12">
        <f ca="1"/>
        <v>0</v>
      </c>
      <c r="T1180" s="12">
        <f ca="1"/>
        <v>12.860388452602333</v>
      </c>
      <c r="U1180" s="12">
        <f ca="1"/>
        <v>0.3557322562794068</v>
      </c>
      <c r="V1180" s="12"/>
      <c r="W1180" s="12"/>
      <c r="X1180" s="12"/>
      <c r="Y1180" s="12"/>
      <c r="Z1180" s="12"/>
      <c r="AA1180" s="12"/>
      <c r="AB1180" s="12"/>
      <c r="AC1180" s="12"/>
      <c r="AD1180" s="12"/>
      <c r="AE1180" s="12">
        <f t="array" ref="AE1180:AJ1181">TRANSPOSE(AC1174:AD1179)</f>
        <v>-0.62729141129738353</v>
      </c>
      <c r="AF1180" s="12">
        <v>-0.62729141129738353</v>
      </c>
      <c r="AG1180" s="12">
        <v>3.9625632470991587E-2</v>
      </c>
      <c r="AH1180" s="12">
        <v>0</v>
      </c>
      <c r="AI1180" s="12">
        <v>0.33308295623162493</v>
      </c>
      <c r="AJ1180" s="12">
        <v>0</v>
      </c>
      <c r="AK1180" s="12"/>
      <c r="AL1180" s="12"/>
      <c r="AM1180" s="12"/>
      <c r="AN1180" s="12">
        <f t="shared" si="171"/>
        <v>-0.62729141129738353</v>
      </c>
      <c r="AO1180" s="12">
        <f t="shared" si="172"/>
        <v>-0.62729141129738353</v>
      </c>
      <c r="AP1180" s="12">
        <f t="shared" si="173"/>
        <v>3.9625632470991587E-2</v>
      </c>
      <c r="AQ1180" s="12">
        <f t="shared" si="174"/>
        <v>0</v>
      </c>
      <c r="AR1180" s="12">
        <f t="shared" si="175"/>
        <v>0.33308295623162493</v>
      </c>
      <c r="AS1180" s="12">
        <f t="shared" si="176"/>
        <v>0</v>
      </c>
      <c r="AT1180" s="12">
        <f t="shared" si="177"/>
        <v>0</v>
      </c>
      <c r="AU1180" s="12">
        <f t="shared" si="178"/>
        <v>0</v>
      </c>
      <c r="AV1180" s="12"/>
      <c r="AW1180" s="12"/>
      <c r="AX1180" s="12">
        <f>INDEX($N$6:$N$6003,UsefulSeries!$K1172)</f>
        <v>1.3469739547826709E-3</v>
      </c>
      <c r="AY1180" s="12"/>
      <c r="AZ1180" s="12"/>
      <c r="BA1180" s="12"/>
      <c r="BB1180" s="12">
        <f t="shared" si="179"/>
        <v>1.3469739547826709E-3</v>
      </c>
      <c r="BC1180" s="12"/>
      <c r="BD1180" s="38">
        <f ca="1"/>
        <v>-2.1508599403520966E-2</v>
      </c>
    </row>
    <row r="1181" spans="1:56" x14ac:dyDescent="0.35">
      <c r="A1181" s="12">
        <v>0</v>
      </c>
      <c r="B1181" s="12">
        <v>0</v>
      </c>
      <c r="C1181" s="12">
        <v>0</v>
      </c>
      <c r="D1181" s="12">
        <v>0</v>
      </c>
      <c r="E1181" s="12">
        <f ca="1">-INDEX('Flow probs &amp; rates'!$P$5:$P$5999,UsefulSeries!$E1174,0)*(INDEX('Flow probs &amp; rates'!$Q$5:$Q$5999,UsefulSeries!$E1174,0))/INDEX('Flow probs &amp; rates'!$G$4:$G$5999,UsefulSeries!$E1174,0)</f>
        <v>-1.6725414749355135E-3</v>
      </c>
      <c r="F1181" s="12">
        <f ca="1">INDEX('Flow probs &amp; rates'!$Q$5:$Q$5999,UsefulSeries!$E1174,0)*(1-INDEX('Flow probs &amp; rates'!$Q$5:$Q$5999,UsefulSeries!$E1174,0))/INDEX('Flow probs &amp; rates'!$G$4:$G$5999,UsefulSeries!$E1174,0)</f>
        <v>6.0465512168412061E-2</v>
      </c>
      <c r="G1181" s="12"/>
      <c r="H1181" s="12"/>
      <c r="I1181" s="12">
        <f ca="1">INDEX('Flow probs &amp; rates'!$Q$5:$Q$5999,UsefulSeries!$E1174)</f>
        <v>2.0914556118159455E-2</v>
      </c>
      <c r="J1181" s="12"/>
      <c r="K1181" s="12"/>
      <c r="L1181" s="12">
        <f>INDEX('Flow probs &amp; rates'!$G$4:$G$5999,UsefulSeries!$E1174)</f>
        <v>0.33865813297844399</v>
      </c>
      <c r="M1181" s="12"/>
      <c r="N1181" s="12"/>
      <c r="O1181" s="12"/>
      <c r="P1181" s="12">
        <f ca="1"/>
        <v>0</v>
      </c>
      <c r="Q1181" s="12">
        <f ca="1"/>
        <v>0</v>
      </c>
      <c r="R1181" s="12">
        <f ca="1"/>
        <v>0</v>
      </c>
      <c r="S1181" s="12">
        <f ca="1"/>
        <v>0</v>
      </c>
      <c r="T1181" s="12">
        <f ca="1"/>
        <v>0.35573225627940686</v>
      </c>
      <c r="U1181" s="12">
        <f ca="1"/>
        <v>16.548193194257319</v>
      </c>
      <c r="V1181" s="12"/>
      <c r="W1181" s="12"/>
      <c r="X1181" s="12"/>
      <c r="Y1181" s="12"/>
      <c r="Z1181" s="12"/>
      <c r="AA1181" s="12"/>
      <c r="AB1181" s="12"/>
      <c r="AC1181" s="12"/>
      <c r="AD1181" s="12"/>
      <c r="AE1181" s="12">
        <v>0.62729141129738353</v>
      </c>
      <c r="AF1181" s="12">
        <v>0</v>
      </c>
      <c r="AG1181" s="12">
        <v>-3.9625632470991587E-2</v>
      </c>
      <c r="AH1181" s="12">
        <v>-3.9625632470991587E-2</v>
      </c>
      <c r="AI1181" s="12">
        <v>0</v>
      </c>
      <c r="AJ1181" s="12">
        <v>0.33308295623162493</v>
      </c>
      <c r="AK1181" s="12"/>
      <c r="AL1181" s="12"/>
      <c r="AM1181" s="12"/>
      <c r="AN1181" s="12">
        <f t="shared" si="171"/>
        <v>0.62729141129738353</v>
      </c>
      <c r="AO1181" s="12">
        <f t="shared" si="172"/>
        <v>0</v>
      </c>
      <c r="AP1181" s="12">
        <f t="shared" si="173"/>
        <v>-3.9625632470991587E-2</v>
      </c>
      <c r="AQ1181" s="12">
        <f t="shared" si="174"/>
        <v>-3.9625632470991587E-2</v>
      </c>
      <c r="AR1181" s="12">
        <f t="shared" si="175"/>
        <v>0</v>
      </c>
      <c r="AS1181" s="12">
        <f t="shared" si="176"/>
        <v>0.33308295623162493</v>
      </c>
      <c r="AT1181" s="12">
        <f t="shared" si="177"/>
        <v>0</v>
      </c>
      <c r="AU1181" s="12">
        <f t="shared" si="178"/>
        <v>0</v>
      </c>
      <c r="AV1181" s="12"/>
      <c r="AW1181" s="12"/>
      <c r="AX1181" s="12">
        <f>INDEX('Margin error adjustment'!N$7:N$6003,UsefulSeries!$K1172)</f>
        <v>-9.558472980157745E-4</v>
      </c>
      <c r="AY1181" s="12"/>
      <c r="AZ1181" s="12"/>
      <c r="BA1181" s="12"/>
      <c r="BB1181" s="12">
        <f t="shared" si="179"/>
        <v>-9.558472980157745E-4</v>
      </c>
      <c r="BC1181" s="12"/>
      <c r="BD1181" s="38">
        <f ca="1"/>
        <v>4.2753654039613488E-2</v>
      </c>
    </row>
    <row r="1182" spans="1:56" x14ac:dyDescent="0.35">
      <c r="A1182" s="12">
        <f ca="1">INDEX('Flow probs &amp; rates'!$K$5:$K$5999,UsefulSeries!$E1180,0)*(1-INDEX('Flow probs &amp; rates'!$K$5:$K$5999,UsefulSeries!$E1180,0))/INDEX('Flow probs &amp; rates'!$E$4:$E$5999,UsefulSeries!$E1180,0)</f>
        <v>1.7917300474156062E-2</v>
      </c>
      <c r="B1182" s="12">
        <f ca="1">-INDEX('Flow probs &amp; rates'!$K$5:$K$5999,UsefulSeries!$E1180,0)*(INDEX('Flow probs &amp; rates'!$L$5:$L$5999,UsefulSeries!$E1180,0))/INDEX('Flow probs &amp; rates'!$E$4:$E$5999,UsefulSeries!$E1180,0)</f>
        <v>-2.7573100371011775E-4</v>
      </c>
      <c r="C1182" s="12">
        <v>0</v>
      </c>
      <c r="D1182" s="12">
        <v>0</v>
      </c>
      <c r="E1182" s="12">
        <v>0</v>
      </c>
      <c r="F1182" s="12">
        <v>0</v>
      </c>
      <c r="G1182" s="12"/>
      <c r="H1182" s="12"/>
      <c r="I1182" s="12">
        <f ca="1">INDEX('Flow probs &amp; rates'!$K$5:$K$5999,UsefulSeries!$E1180)</f>
        <v>1.1441552248581288E-2</v>
      </c>
      <c r="J1182" s="12"/>
      <c r="K1182" s="12">
        <f>-INDEX('Flow probs &amp; rates'!$E$4:$E$5999,UsefulSeries!$E1180)</f>
        <v>-0.63126937827708807</v>
      </c>
      <c r="L1182" s="12">
        <f>INDEX('Flow probs &amp; rates'!$E$4:$E$5999,UsefulSeries!$E1180)</f>
        <v>0.63126937827708807</v>
      </c>
      <c r="M1182" s="12"/>
      <c r="N1182" s="12"/>
      <c r="O1182" s="12"/>
      <c r="P1182" s="12">
        <f t="array" aca="1" ref="P1182:U1187" ca="1">MINVERSE(A1182:F1187)</f>
        <v>55.82195981707136</v>
      </c>
      <c r="Q1182" s="12">
        <f ca="1"/>
        <v>0.64855636953099649</v>
      </c>
      <c r="R1182" s="12">
        <f ca="1"/>
        <v>0</v>
      </c>
      <c r="S1182" s="12">
        <f ca="1"/>
        <v>0</v>
      </c>
      <c r="T1182" s="12">
        <f ca="1"/>
        <v>0</v>
      </c>
      <c r="U1182" s="12">
        <f ca="1"/>
        <v>0</v>
      </c>
      <c r="V1182" s="12"/>
      <c r="W1182" s="12">
        <f ca="1">INDEX(P$6:P$6003,UsefulSeries!$I1180)</f>
        <v>47.786683492947283</v>
      </c>
      <c r="X1182" s="12">
        <f ca="1">INDEX(Q$6:Q$6003,UsefulSeries!$I1180)</f>
        <v>0.64632669527670805</v>
      </c>
      <c r="Y1182" s="12">
        <f ca="1">INDEX(R$6:R$6003,UsefulSeries!$I1180)</f>
        <v>0</v>
      </c>
      <c r="Z1182" s="12">
        <f ca="1">INDEX(S$6:S$6003,UsefulSeries!$I1180)</f>
        <v>0</v>
      </c>
      <c r="AA1182" s="12">
        <f ca="1">INDEX(T$6:T$6003,UsefulSeries!$I1180)</f>
        <v>0</v>
      </c>
      <c r="AB1182" s="12">
        <f ca="1">INDEX(U$6:U$6003,UsefulSeries!$I1180)</f>
        <v>0</v>
      </c>
      <c r="AC1182" s="12">
        <f>INDEX( K$6:K$6003,UsefulSeries!$I1180)</f>
        <v>-0.6286383852521662</v>
      </c>
      <c r="AD1182" s="12">
        <f>INDEX(L$6:L$6003,UsefulSeries!$I1180)</f>
        <v>0.6286383852521662</v>
      </c>
      <c r="AE1182" s="12"/>
      <c r="AF1182" s="12"/>
      <c r="AG1182" s="12"/>
      <c r="AH1182" s="12"/>
      <c r="AI1182" s="12"/>
      <c r="AJ1182" s="12"/>
      <c r="AK1182" s="12"/>
      <c r="AL1182" s="12"/>
      <c r="AM1182" s="12"/>
      <c r="AN1182" s="12">
        <f t="shared" ca="1" si="171"/>
        <v>47.786683492947283</v>
      </c>
      <c r="AO1182" s="12">
        <f t="shared" ca="1" si="172"/>
        <v>0.64632669527670805</v>
      </c>
      <c r="AP1182" s="12">
        <f t="shared" ca="1" si="173"/>
        <v>0</v>
      </c>
      <c r="AQ1182" s="12">
        <f t="shared" ca="1" si="174"/>
        <v>0</v>
      </c>
      <c r="AR1182" s="12">
        <f t="shared" ca="1" si="175"/>
        <v>0</v>
      </c>
      <c r="AS1182" s="12">
        <f t="shared" ca="1" si="176"/>
        <v>0</v>
      </c>
      <c r="AT1182" s="12">
        <f t="shared" si="177"/>
        <v>-0.6286383852521662</v>
      </c>
      <c r="AU1182" s="12">
        <f t="shared" si="178"/>
        <v>0.6286383852521662</v>
      </c>
      <c r="AV1182" s="12"/>
      <c r="AW1182" s="12">
        <f ca="1">INDEX(I$6:I$6003,UsefulSeries!$I1180)</f>
        <v>1.3335460907738191E-2</v>
      </c>
      <c r="AX1182" s="12"/>
      <c r="AY1182" s="12"/>
      <c r="AZ1182" s="12">
        <f t="array" aca="1" ref="AZ1182:AZ1187" ca="1">MMULT(W1182:AB1187,AW1182:AW1187)</f>
        <v>0.64632669527670794</v>
      </c>
      <c r="BA1182" s="12"/>
      <c r="BB1182" s="12">
        <f t="shared" ca="1" si="179"/>
        <v>0.64632669527670794</v>
      </c>
      <c r="BC1182" s="12"/>
      <c r="BD1182" s="38">
        <f t="array" aca="1" ref="BD1182:BD1189" ca="1">MMULT(MINVERSE(AN1182:AU1189),BB1182:BB1189)</f>
        <v>1.3199977560526517E-2</v>
      </c>
    </row>
    <row r="1183" spans="1:56" x14ac:dyDescent="0.35">
      <c r="A1183" s="12">
        <f ca="1">-INDEX('Flow probs &amp; rates'!$K$5:$K$5999,UsefulSeries!$E1180,0)*(INDEX('Flow probs &amp; rates'!$L$5:$L$5999,UsefulSeries!$E1180,0))/INDEX('Flow probs &amp; rates'!$E$4:$E$5999,UsefulSeries!$E1180,0)</f>
        <v>-2.7573100371011775E-4</v>
      </c>
      <c r="B1183" s="12">
        <f ca="1">INDEX('Flow probs &amp; rates'!$L$5:$L$5999,UsefulSeries!$E1180,0)*(1-INDEX('Flow probs &amp; rates'!$L$5:$L$5999,UsefulSeries!$E1180,0))/INDEX('Flow probs &amp; rates'!$E$4:$E$5999,UsefulSeries!$E1180,0)</f>
        <v>2.3732470657188302E-2</v>
      </c>
      <c r="C1183" s="12">
        <v>0</v>
      </c>
      <c r="D1183" s="12">
        <v>0</v>
      </c>
      <c r="E1183" s="12">
        <v>0</v>
      </c>
      <c r="F1183" s="12">
        <v>0</v>
      </c>
      <c r="G1183" s="12"/>
      <c r="H1183" s="12"/>
      <c r="I1183" s="12">
        <f ca="1">INDEX('Flow probs &amp; rates'!$L$5:$L$5999,UsefulSeries!$E1180)</f>
        <v>1.5213017910693578E-2</v>
      </c>
      <c r="J1183" s="12"/>
      <c r="K1183" s="12">
        <f>-INDEX('Flow probs &amp; rates'!$E$4:$E$5999,UsefulSeries!$E1180)</f>
        <v>-0.63126937827708807</v>
      </c>
      <c r="L1183" s="12"/>
      <c r="M1183" s="12"/>
      <c r="N1183" s="12"/>
      <c r="O1183" s="12"/>
      <c r="P1183" s="12">
        <f ca="1"/>
        <v>0.64855636953099649</v>
      </c>
      <c r="Q1183" s="12">
        <f ca="1"/>
        <v>42.143898186840921</v>
      </c>
      <c r="R1183" s="12">
        <f ca="1"/>
        <v>0</v>
      </c>
      <c r="S1183" s="12">
        <f ca="1"/>
        <v>0</v>
      </c>
      <c r="T1183" s="12">
        <f ca="1"/>
        <v>0</v>
      </c>
      <c r="U1183" s="12">
        <f ca="1"/>
        <v>0</v>
      </c>
      <c r="V1183" s="12"/>
      <c r="W1183" s="12">
        <f ca="1">INDEX(P$7:P$6003,UsefulSeries!$I1180)</f>
        <v>0.64632669527670805</v>
      </c>
      <c r="X1183" s="12">
        <f ca="1">INDEX(Q$7:Q$6003,UsefulSeries!$I1180)</f>
        <v>45.446719795336669</v>
      </c>
      <c r="Y1183" s="12">
        <f ca="1">INDEX(R$7:R$6003,UsefulSeries!$I1180)</f>
        <v>0</v>
      </c>
      <c r="Z1183" s="12">
        <f ca="1">INDEX(S$7:S$6003,UsefulSeries!$I1180)</f>
        <v>0</v>
      </c>
      <c r="AA1183" s="12">
        <f ca="1">INDEX(T$7:T$6003,UsefulSeries!$I1180)</f>
        <v>0</v>
      </c>
      <c r="AB1183" s="12">
        <f ca="1">INDEX(U$7:U$6003,UsefulSeries!$I1180)</f>
        <v>0</v>
      </c>
      <c r="AC1183" s="12">
        <f>INDEX( K$7:K$6003,UsefulSeries!$I1180,1)</f>
        <v>-0.6286383852521662</v>
      </c>
      <c r="AD1183" s="12">
        <f>INDEX(L$7:L$6003,UsefulSeries!$I1180,1)</f>
        <v>0</v>
      </c>
      <c r="AE1183" s="12"/>
      <c r="AF1183" s="12"/>
      <c r="AG1183" s="12"/>
      <c r="AH1183" s="12"/>
      <c r="AI1183" s="12"/>
      <c r="AJ1183" s="12"/>
      <c r="AK1183" s="12"/>
      <c r="AL1183" s="12"/>
      <c r="AM1183" s="12"/>
      <c r="AN1183" s="12">
        <f t="shared" ref="AN1183:AN1246" ca="1" si="180">W1183+AE1183</f>
        <v>0.64632669527670805</v>
      </c>
      <c r="AO1183" s="12">
        <f t="shared" ref="AO1183:AO1246" ca="1" si="181">X1183+AF1183</f>
        <v>45.446719795336669</v>
      </c>
      <c r="AP1183" s="12">
        <f t="shared" ref="AP1183:AP1246" ca="1" si="182">Y1183+AG1183</f>
        <v>0</v>
      </c>
      <c r="AQ1183" s="12">
        <f t="shared" ref="AQ1183:AQ1246" ca="1" si="183">Z1183+AH1183</f>
        <v>0</v>
      </c>
      <c r="AR1183" s="12">
        <f t="shared" ref="AR1183:AR1246" ca="1" si="184">AA1183+AI1183</f>
        <v>0</v>
      </c>
      <c r="AS1183" s="12">
        <f t="shared" ref="AS1183:AS1246" ca="1" si="185">AB1183+AJ1183</f>
        <v>0</v>
      </c>
      <c r="AT1183" s="12">
        <f t="shared" ref="AT1183:AT1246" si="186">AC1183+AK1183</f>
        <v>-0.6286383852521662</v>
      </c>
      <c r="AU1183" s="12">
        <f t="shared" ref="AU1183:AU1246" si="187">AD1183+AL1183</f>
        <v>0</v>
      </c>
      <c r="AV1183" s="12"/>
      <c r="AW1183" s="12">
        <f ca="1">INDEX(I$7:I$6003,UsefulSeries!$I1180)</f>
        <v>1.403198368925305E-2</v>
      </c>
      <c r="AX1183" s="12"/>
      <c r="AY1183" s="12"/>
      <c r="AZ1183" s="12">
        <f ca="1"/>
        <v>0.64632669527670794</v>
      </c>
      <c r="BA1183" s="12"/>
      <c r="BB1183" s="12">
        <f t="shared" ca="1" si="179"/>
        <v>0.64632669527670794</v>
      </c>
      <c r="BC1183" s="12"/>
      <c r="BD1183" s="38">
        <f ca="1"/>
        <v>1.4851739466386066E-2</v>
      </c>
    </row>
    <row r="1184" spans="1:56" x14ac:dyDescent="0.35">
      <c r="A1184" s="12">
        <v>0</v>
      </c>
      <c r="B1184" s="12">
        <v>0</v>
      </c>
      <c r="C1184" s="12">
        <f ca="1">INDEX('Flow probs &amp; rates'!$M$5:$M$5999,UsefulSeries!$E1180,0)*(1-INDEX('Flow probs &amp; rates'!$M$5:$M$5999,UsefulSeries!$E1180,0))/INDEX('Flow probs &amp; rates'!$F$4:$F$5999,UsefulSeries!$E1180,0)</f>
        <v>6.3404596633899697</v>
      </c>
      <c r="D1184" s="12">
        <f ca="1">-INDEX('Flow probs &amp; rates'!$M$5:$M$5999,UsefulSeries!$E1180,0)*(INDEX('Flow probs &amp; rates'!$O$5:$O$5999,UsefulSeries!$E1180,0))/INDEX('Flow probs &amp; rates'!$F$4:$F$5999,UsefulSeries!$E1180,0)</f>
        <v>-1.4746023904731704</v>
      </c>
      <c r="E1184" s="12">
        <v>0</v>
      </c>
      <c r="F1184" s="12">
        <v>0</v>
      </c>
      <c r="G1184" s="12"/>
      <c r="H1184" s="12"/>
      <c r="I1184" s="12">
        <f ca="1">INDEX('Flow probs &amp; rates'!$M$5:$M$5999,UsefulSeries!$E1180)</f>
        <v>0.26360996908672413</v>
      </c>
      <c r="J1184" s="12"/>
      <c r="K1184" s="12">
        <f>INDEX('Flow probs &amp; rates'!$F$4:$F$5999,UsefulSeries!$E1180)</f>
        <v>3.0616037888494825E-2</v>
      </c>
      <c r="L1184" s="12">
        <f>-INDEX('Flow probs &amp; rates'!$F$4:$F$5999,UsefulSeries!$E1180)</f>
        <v>-3.0616037888494825E-2</v>
      </c>
      <c r="M1184" s="12"/>
      <c r="N1184" s="12"/>
      <c r="O1184" s="12"/>
      <c r="P1184" s="12">
        <f ca="1"/>
        <v>0</v>
      </c>
      <c r="Q1184" s="12">
        <f ca="1"/>
        <v>0</v>
      </c>
      <c r="R1184" s="12">
        <f ca="1"/>
        <v>0.17031686877539698</v>
      </c>
      <c r="S1184" s="12">
        <f ca="1"/>
        <v>5.4175442126913269E-2</v>
      </c>
      <c r="T1184" s="12">
        <f ca="1"/>
        <v>0</v>
      </c>
      <c r="U1184" s="12">
        <f ca="1"/>
        <v>0</v>
      </c>
      <c r="V1184" s="12"/>
      <c r="W1184" s="12">
        <f ca="1">INDEX(P$8:P$6003,UsefulSeries!$I1180)</f>
        <v>0</v>
      </c>
      <c r="X1184" s="12">
        <f ca="1">INDEX(Q$8:Q$6003,UsefulSeries!$I1180)</f>
        <v>0</v>
      </c>
      <c r="Y1184" s="12">
        <f ca="1">INDEX(R$8:R$6003,UsefulSeries!$I1180)</f>
        <v>0.23684354868896962</v>
      </c>
      <c r="Z1184" s="12">
        <f ca="1">INDEX(S$8:S$6003,UsefulSeries!$I1180)</f>
        <v>6.0617474479667456E-2</v>
      </c>
      <c r="AA1184" s="12">
        <f ca="1">INDEX(T$8:T$6003,UsefulSeries!$I1180)</f>
        <v>0</v>
      </c>
      <c r="AB1184" s="12">
        <f ca="1">INDEX(U$8:U$6003,UsefulSeries!$I1180)</f>
        <v>0</v>
      </c>
      <c r="AC1184" s="12">
        <f>INDEX( K$8:K$6003,UsefulSeries!$I1180)</f>
        <v>3.8669785172975812E-2</v>
      </c>
      <c r="AD1184" s="12">
        <f>INDEX(L$8:L$6003,UsefulSeries!$I1180)</f>
        <v>-3.8669785172975812E-2</v>
      </c>
      <c r="AE1184" s="12"/>
      <c r="AF1184" s="12"/>
      <c r="AG1184" s="12"/>
      <c r="AH1184" s="12"/>
      <c r="AI1184" s="12"/>
      <c r="AJ1184" s="12"/>
      <c r="AK1184" s="12"/>
      <c r="AL1184" s="12"/>
      <c r="AM1184" s="12"/>
      <c r="AN1184" s="12">
        <f t="shared" ca="1" si="180"/>
        <v>0</v>
      </c>
      <c r="AO1184" s="12">
        <f t="shared" ca="1" si="181"/>
        <v>0</v>
      </c>
      <c r="AP1184" s="12">
        <f t="shared" ca="1" si="182"/>
        <v>0.23684354868896962</v>
      </c>
      <c r="AQ1184" s="12">
        <f t="shared" ca="1" si="183"/>
        <v>6.0617474479667456E-2</v>
      </c>
      <c r="AR1184" s="12">
        <f t="shared" ca="1" si="184"/>
        <v>0</v>
      </c>
      <c r="AS1184" s="12">
        <f t="shared" ca="1" si="185"/>
        <v>0</v>
      </c>
      <c r="AT1184" s="12">
        <f t="shared" si="186"/>
        <v>3.8669785172975812E-2</v>
      </c>
      <c r="AU1184" s="12">
        <f t="shared" si="187"/>
        <v>-3.8669785172975812E-2</v>
      </c>
      <c r="AV1184" s="12"/>
      <c r="AW1184" s="12">
        <f ca="1">INDEX(I$8:I$6003,UsefulSeries!$I1180)</f>
        <v>0.21943282426554001</v>
      </c>
      <c r="AX1184" s="12"/>
      <c r="AY1184" s="12"/>
      <c r="AZ1184" s="12">
        <f ca="1"/>
        <v>6.0617474479667463E-2</v>
      </c>
      <c r="BA1184" s="12"/>
      <c r="BB1184" s="12">
        <f t="shared" ca="1" si="179"/>
        <v>6.0617474479667463E-2</v>
      </c>
      <c r="BC1184" s="12"/>
      <c r="BD1184" s="38">
        <f ca="1"/>
        <v>0.21890599579083339</v>
      </c>
    </row>
    <row r="1185" spans="1:56" x14ac:dyDescent="0.35">
      <c r="A1185" s="12">
        <v>0</v>
      </c>
      <c r="B1185" s="12">
        <v>0</v>
      </c>
      <c r="C1185" s="12">
        <f ca="1">-INDEX('Flow probs &amp; rates'!$M$5:$M$5999,UsefulSeries!$E1180,0)*(INDEX('Flow probs &amp; rates'!$O$5:$O$5999,UsefulSeries!$E1180,0))/INDEX('Flow probs &amp; rates'!$F$4:$F$5999,UsefulSeries!$E1180,0)</f>
        <v>-1.4746023904731704</v>
      </c>
      <c r="D1185" s="12">
        <f ca="1">INDEX('Flow probs &amp; rates'!$O$5:$O$5999,UsefulSeries!$E1180,0)*(1-INDEX('Flow probs &amp; rates'!$O$5:$O$5999,UsefulSeries!$E1180,0))/INDEX('Flow probs &amp; rates'!$F$4:$F$5999,UsefulSeries!$E1180,0)</f>
        <v>4.6358580931513904</v>
      </c>
      <c r="E1185" s="12">
        <v>0</v>
      </c>
      <c r="F1185" s="12">
        <v>0</v>
      </c>
      <c r="G1185" s="12"/>
      <c r="H1185" s="12"/>
      <c r="I1185" s="12">
        <f ca="1">INDEX('Flow probs &amp; rates'!$O$5:$O$5999,UsefulSeries!$E1180)</f>
        <v>0.17126242536881844</v>
      </c>
      <c r="J1185" s="12"/>
      <c r="K1185" s="12"/>
      <c r="L1185" s="12">
        <f>-INDEX('Flow probs &amp; rates'!$F$4:$F$5999,UsefulSeries!$E1180)</f>
        <v>-3.0616037888494825E-2</v>
      </c>
      <c r="M1185" s="12"/>
      <c r="N1185" s="12"/>
      <c r="O1185" s="12"/>
      <c r="P1185" s="12">
        <f ca="1"/>
        <v>0</v>
      </c>
      <c r="Q1185" s="12">
        <f ca="1"/>
        <v>0</v>
      </c>
      <c r="R1185" s="12">
        <f ca="1"/>
        <v>5.4175442126913269E-2</v>
      </c>
      <c r="S1185" s="12">
        <f ca="1"/>
        <v>0.2329422546519743</v>
      </c>
      <c r="T1185" s="12">
        <f ca="1"/>
        <v>0</v>
      </c>
      <c r="U1185" s="12">
        <f ca="1"/>
        <v>0</v>
      </c>
      <c r="V1185" s="12"/>
      <c r="W1185" s="12">
        <f ca="1">INDEX(P$9:P$6003,UsefulSeries!$I1180)</f>
        <v>0</v>
      </c>
      <c r="X1185" s="12">
        <f ca="1">INDEX(Q$9:Q$6003,UsefulSeries!$I1180)</f>
        <v>0</v>
      </c>
      <c r="Y1185" s="12">
        <f ca="1">INDEX(R$9:R$6003,UsefulSeries!$I1180)</f>
        <v>6.0617474479667456E-2</v>
      </c>
      <c r="Z1185" s="12">
        <f ca="1">INDEX(S$9:S$6003,UsefulSeries!$I1180)</f>
        <v>0.3317259097820594</v>
      </c>
      <c r="AA1185" s="12">
        <f ca="1">INDEX(T$9:T$6003,UsefulSeries!$I1180)</f>
        <v>0</v>
      </c>
      <c r="AB1185" s="12">
        <f ca="1">INDEX(U$9:U$6003,UsefulSeries!$I1180)</f>
        <v>0</v>
      </c>
      <c r="AC1185" s="12">
        <f>INDEX( K$9:K$6003,UsefulSeries!$I1180)</f>
        <v>0</v>
      </c>
      <c r="AD1185" s="12">
        <f>INDEX(L$9:L$6003,UsefulSeries!$I1180)</f>
        <v>-3.8669785172975812E-2</v>
      </c>
      <c r="AE1185" s="12"/>
      <c r="AF1185" s="12"/>
      <c r="AG1185" s="12"/>
      <c r="AH1185" s="12"/>
      <c r="AI1185" s="12"/>
      <c r="AJ1185" s="12"/>
      <c r="AK1185" s="12"/>
      <c r="AL1185" s="12"/>
      <c r="AM1185" s="12"/>
      <c r="AN1185" s="12">
        <f t="shared" ca="1" si="180"/>
        <v>0</v>
      </c>
      <c r="AO1185" s="12">
        <f t="shared" ca="1" si="181"/>
        <v>0</v>
      </c>
      <c r="AP1185" s="12">
        <f t="shared" ca="1" si="182"/>
        <v>6.0617474479667456E-2</v>
      </c>
      <c r="AQ1185" s="12">
        <f t="shared" ca="1" si="183"/>
        <v>0.3317259097820594</v>
      </c>
      <c r="AR1185" s="12">
        <f t="shared" ca="1" si="184"/>
        <v>0</v>
      </c>
      <c r="AS1185" s="12">
        <f t="shared" ca="1" si="185"/>
        <v>0</v>
      </c>
      <c r="AT1185" s="12">
        <f t="shared" si="186"/>
        <v>0</v>
      </c>
      <c r="AU1185" s="12">
        <f t="shared" si="187"/>
        <v>-3.8669785172975812E-2</v>
      </c>
      <c r="AV1185" s="12"/>
      <c r="AW1185" s="12">
        <f ca="1">INDEX(I$9:I$6003,UsefulSeries!$I1180)</f>
        <v>0.14263586129234185</v>
      </c>
      <c r="AX1185" s="12"/>
      <c r="AY1185" s="12"/>
      <c r="AZ1185" s="12">
        <f ca="1"/>
        <v>6.0617474479667449E-2</v>
      </c>
      <c r="BA1185" s="12"/>
      <c r="BB1185" s="12">
        <f t="shared" ca="1" si="179"/>
        <v>6.0617474479667449E-2</v>
      </c>
      <c r="BC1185" s="12"/>
      <c r="BD1185" s="38">
        <f ca="1"/>
        <v>0.1507266210959283</v>
      </c>
    </row>
    <row r="1186" spans="1:56" x14ac:dyDescent="0.35">
      <c r="A1186" s="12">
        <v>0</v>
      </c>
      <c r="B1186" s="12">
        <v>0</v>
      </c>
      <c r="C1186" s="12">
        <v>0</v>
      </c>
      <c r="D1186" s="12">
        <v>0</v>
      </c>
      <c r="E1186" s="12">
        <f ca="1">INDEX('Flow probs &amp; rates'!$P$5:$P$5999,UsefulSeries!$E1180,0)*(1-INDEX('Flow probs &amp; rates'!$P$5:$P$5999,UsefulSeries!$E1180,0))/INDEX('Flow probs &amp; rates'!$G$4:$G$5999,UsefulSeries!$E1180,0)</f>
        <v>7.5830384197064851E-2</v>
      </c>
      <c r="F1186" s="12">
        <f ca="1">-INDEX('Flow probs &amp; rates'!$P$5:$P$5999,UsefulSeries!$E1180,0)*(INDEX('Flow probs &amp; rates'!$Q$5:$Q$5999,UsefulSeries!$E1180,0))/INDEX('Flow probs &amp; rates'!$G$4:$G$5999,UsefulSeries!$E1180,0)</f>
        <v>-1.5257715749350503E-3</v>
      </c>
      <c r="G1186" s="12"/>
      <c r="H1186" s="12"/>
      <c r="I1186" s="12">
        <f ca="1">INDEX('Flow probs &amp; rates'!$P$5:$P$5999,UsefulSeries!$E1180)</f>
        <v>2.6332773769172986E-2</v>
      </c>
      <c r="J1186" s="12"/>
      <c r="K1186" s="12">
        <f>INDEX('Flow probs &amp; rates'!$G$4:$G$5999,UsefulSeries!$E1180)</f>
        <v>0.33811458383441712</v>
      </c>
      <c r="L1186" s="12"/>
      <c r="M1186" s="12"/>
      <c r="N1186" s="12"/>
      <c r="O1186" s="12"/>
      <c r="P1186" s="12">
        <f ca="1"/>
        <v>0</v>
      </c>
      <c r="Q1186" s="12">
        <f ca="1"/>
        <v>0</v>
      </c>
      <c r="R1186" s="12">
        <f ca="1"/>
        <v>0</v>
      </c>
      <c r="S1186" s="12">
        <f ca="1"/>
        <v>0</v>
      </c>
      <c r="T1186" s="12">
        <f ca="1"/>
        <v>13.194456654869109</v>
      </c>
      <c r="U1186" s="12">
        <f ca="1"/>
        <v>0.35438948996458958</v>
      </c>
      <c r="V1186" s="12"/>
      <c r="W1186" s="12">
        <f ca="1">INDEX(P$10:P$6003,UsefulSeries!$I1180)</f>
        <v>0</v>
      </c>
      <c r="X1186" s="12">
        <f ca="1">INDEX(Q$10:Q$6003,UsefulSeries!$I1180)</f>
        <v>0</v>
      </c>
      <c r="Y1186" s="12">
        <f ca="1">INDEX(R$10:R$6003,UsefulSeries!$I1180)</f>
        <v>0</v>
      </c>
      <c r="Z1186" s="12">
        <f ca="1">INDEX(S$10:S$6003,UsefulSeries!$I1180)</f>
        <v>0</v>
      </c>
      <c r="AA1186" s="12">
        <f ca="1">INDEX(T$10:T$6003,UsefulSeries!$I1180)</f>
        <v>13.418053976362257</v>
      </c>
      <c r="AB1186" s="12">
        <f ca="1">INDEX(U$10:U$6003,UsefulSeries!$I1180)</f>
        <v>0.34819925311842254</v>
      </c>
      <c r="AC1186" s="12">
        <f>INDEX( K$10:K$6003,UsefulSeries!$I1180)</f>
        <v>0.33269182957485799</v>
      </c>
      <c r="AD1186" s="12">
        <f>INDEX(L$10:L$6003,UsefulSeries!$I1180)</f>
        <v>0</v>
      </c>
      <c r="AE1186" s="12"/>
      <c r="AF1186" s="12"/>
      <c r="AG1186" s="12"/>
      <c r="AH1186" s="12"/>
      <c r="AI1186" s="12"/>
      <c r="AJ1186" s="12"/>
      <c r="AK1186" s="12"/>
      <c r="AL1186" s="12"/>
      <c r="AM1186" s="12"/>
      <c r="AN1186" s="12">
        <f t="shared" ca="1" si="180"/>
        <v>0</v>
      </c>
      <c r="AO1186" s="12">
        <f t="shared" ca="1" si="181"/>
        <v>0</v>
      </c>
      <c r="AP1186" s="12">
        <f t="shared" ca="1" si="182"/>
        <v>0</v>
      </c>
      <c r="AQ1186" s="12">
        <f t="shared" ca="1" si="183"/>
        <v>0</v>
      </c>
      <c r="AR1186" s="12">
        <f t="shared" ca="1" si="184"/>
        <v>13.418053976362257</v>
      </c>
      <c r="AS1186" s="12">
        <f t="shared" ca="1" si="185"/>
        <v>0.34819925311842254</v>
      </c>
      <c r="AT1186" s="12">
        <f t="shared" si="186"/>
        <v>0.33269182957485799</v>
      </c>
      <c r="AU1186" s="12">
        <f t="shared" si="187"/>
        <v>0</v>
      </c>
      <c r="AV1186" s="12"/>
      <c r="AW1186" s="12">
        <f ca="1">INDEX(I$10:I$6003,UsefulSeries!$I1180)</f>
        <v>2.5454898820197941E-2</v>
      </c>
      <c r="AX1186" s="12"/>
      <c r="AY1186" s="12"/>
      <c r="AZ1186" s="12">
        <f ca="1"/>
        <v>0.34819925311842254</v>
      </c>
      <c r="BA1186" s="12"/>
      <c r="BB1186" s="12">
        <f t="shared" ca="1" si="179"/>
        <v>0.34819925311842254</v>
      </c>
      <c r="BC1186" s="12"/>
      <c r="BD1186" s="38">
        <f ca="1"/>
        <v>2.4021521757242766E-2</v>
      </c>
    </row>
    <row r="1187" spans="1:56" x14ac:dyDescent="0.35">
      <c r="A1187" s="12">
        <v>0</v>
      </c>
      <c r="B1187" s="12">
        <v>0</v>
      </c>
      <c r="C1187" s="12">
        <v>0</v>
      </c>
      <c r="D1187" s="12">
        <v>0</v>
      </c>
      <c r="E1187" s="12">
        <f ca="1">-INDEX('Flow probs &amp; rates'!$P$5:$P$5999,UsefulSeries!$E1180,0)*(INDEX('Flow probs &amp; rates'!$Q$5:$Q$5999,UsefulSeries!$E1180,0))/INDEX('Flow probs &amp; rates'!$G$4:$G$5999,UsefulSeries!$E1180,0)</f>
        <v>-1.5257715749350503E-3</v>
      </c>
      <c r="F1187" s="12">
        <f ca="1">INDEX('Flow probs &amp; rates'!$Q$5:$Q$5999,UsefulSeries!$E1180,0)*(1-INDEX('Flow probs &amp; rates'!$Q$5:$Q$5999,UsefulSeries!$E1180,0))/INDEX('Flow probs &amp; rates'!$G$4:$G$5999,UsefulSeries!$E1180,0)</f>
        <v>5.6806783160311694E-2</v>
      </c>
      <c r="G1187" s="12"/>
      <c r="H1187" s="12"/>
      <c r="I1187" s="12">
        <f ca="1">INDEX('Flow probs &amp; rates'!$Q$5:$Q$5999,UsefulSeries!$E1180)</f>
        <v>1.9591009500468198E-2</v>
      </c>
      <c r="J1187" s="12"/>
      <c r="K1187" s="12"/>
      <c r="L1187" s="12">
        <f>INDEX('Flow probs &amp; rates'!$G$4:$G$5999,UsefulSeries!$E1180)</f>
        <v>0.33811458383441712</v>
      </c>
      <c r="M1187" s="12"/>
      <c r="N1187" s="12"/>
      <c r="O1187" s="12"/>
      <c r="P1187" s="12">
        <f ca="1"/>
        <v>0</v>
      </c>
      <c r="Q1187" s="12">
        <f ca="1"/>
        <v>0</v>
      </c>
      <c r="R1187" s="12">
        <f ca="1"/>
        <v>0</v>
      </c>
      <c r="S1187" s="12">
        <f ca="1"/>
        <v>0</v>
      </c>
      <c r="T1187" s="12">
        <f ca="1"/>
        <v>0.35438948996458958</v>
      </c>
      <c r="U1187" s="12">
        <f ca="1"/>
        <v>17.613050092744484</v>
      </c>
      <c r="V1187" s="12"/>
      <c r="W1187" s="12">
        <f ca="1">INDEX(P$11:P$6003,UsefulSeries!$I1180)</f>
        <v>0</v>
      </c>
      <c r="X1187" s="12">
        <f ca="1">INDEX(Q$11:Q$6003,UsefulSeries!$I1180)</f>
        <v>0</v>
      </c>
      <c r="Y1187" s="12">
        <f ca="1">INDEX(R$11:R$6003,UsefulSeries!$I1180)</f>
        <v>0</v>
      </c>
      <c r="Z1187" s="12">
        <f ca="1">INDEX(S$11:S$6003,UsefulSeries!$I1180)</f>
        <v>0</v>
      </c>
      <c r="AA1187" s="12">
        <f ca="1">INDEX(T$11:T$6003,UsefulSeries!$I1180)</f>
        <v>0.34819925311842254</v>
      </c>
      <c r="AB1187" s="12">
        <f ca="1">INDEX(U$11:U$6003,UsefulSeries!$I1180)</f>
        <v>17.783814971201618</v>
      </c>
      <c r="AC1187" s="12">
        <f>INDEX( K$11:K$6003,UsefulSeries!$I1180)</f>
        <v>0</v>
      </c>
      <c r="AD1187" s="12">
        <f>INDEX(L$11:L$6003,UsefulSeries!$I1180)</f>
        <v>0.33269182957485799</v>
      </c>
      <c r="AE1187" s="12"/>
      <c r="AF1187" s="12"/>
      <c r="AG1187" s="12"/>
      <c r="AH1187" s="12"/>
      <c r="AI1187" s="12"/>
      <c r="AJ1187" s="12"/>
      <c r="AK1187" s="12"/>
      <c r="AL1187" s="12"/>
      <c r="AM1187" s="12"/>
      <c r="AN1187" s="12">
        <f t="shared" ca="1" si="180"/>
        <v>0</v>
      </c>
      <c r="AO1187" s="12">
        <f t="shared" ca="1" si="181"/>
        <v>0</v>
      </c>
      <c r="AP1187" s="12">
        <f t="shared" ca="1" si="182"/>
        <v>0</v>
      </c>
      <c r="AQ1187" s="12">
        <f t="shared" ca="1" si="183"/>
        <v>0</v>
      </c>
      <c r="AR1187" s="12">
        <f t="shared" ca="1" si="184"/>
        <v>0.34819925311842254</v>
      </c>
      <c r="AS1187" s="12">
        <f t="shared" ca="1" si="185"/>
        <v>17.783814971201618</v>
      </c>
      <c r="AT1187" s="12">
        <f t="shared" si="186"/>
        <v>0</v>
      </c>
      <c r="AU1187" s="12">
        <f t="shared" si="187"/>
        <v>0.33269182957485799</v>
      </c>
      <c r="AV1187" s="12"/>
      <c r="AW1187" s="12">
        <f ca="1">INDEX(I$11:I$6003,UsefulSeries!$I1180)</f>
        <v>1.9081163232440915E-2</v>
      </c>
      <c r="AX1187" s="12"/>
      <c r="AY1187" s="12"/>
      <c r="AZ1187" s="12">
        <f ca="1"/>
        <v>0.34819925311842259</v>
      </c>
      <c r="BA1187" s="12"/>
      <c r="BB1187" s="12">
        <f t="shared" ca="1" si="179"/>
        <v>0.34819925311842259</v>
      </c>
      <c r="BC1187" s="12"/>
      <c r="BD1187" s="38">
        <f ca="1"/>
        <v>1.7826260693522864E-2</v>
      </c>
    </row>
    <row r="1188" spans="1:56" x14ac:dyDescent="0.35">
      <c r="A1188" s="12">
        <f ca="1">INDEX('Flow probs &amp; rates'!$K$5:$K$5999,UsefulSeries!$E1186,0)*(1-INDEX('Flow probs &amp; rates'!$K$5:$K$5999,UsefulSeries!$E1186,0))/INDEX('Flow probs &amp; rates'!$E$4:$E$5999,UsefulSeries!$E1186,0)</f>
        <v>1.7329944526875751E-2</v>
      </c>
      <c r="B1188" s="12">
        <f ca="1">-INDEX('Flow probs &amp; rates'!$K$5:$K$5999,UsefulSeries!$E1186,0)*(INDEX('Flow probs &amp; rates'!$L$5:$L$5999,UsefulSeries!$E1186,0))/INDEX('Flow probs &amp; rates'!$E$4:$E$5999,UsefulSeries!$E1186,0)</f>
        <v>-2.5253420988856557E-4</v>
      </c>
      <c r="C1188" s="12">
        <v>0</v>
      </c>
      <c r="D1188" s="12">
        <v>0</v>
      </c>
      <c r="E1188" s="12">
        <v>0</v>
      </c>
      <c r="F1188" s="12">
        <v>0</v>
      </c>
      <c r="G1188" s="12"/>
      <c r="H1188" s="12"/>
      <c r="I1188" s="12">
        <f ca="1">INDEX('Flow probs &amp; rates'!$K$5:$K$5999,UsefulSeries!$E1186)</f>
        <v>1.1038768600481816E-2</v>
      </c>
      <c r="J1188" s="12"/>
      <c r="K1188" s="12">
        <f>-INDEX('Flow probs &amp; rates'!$E$4:$E$5999,UsefulSeries!$E1186)</f>
        <v>-0.62994513175368705</v>
      </c>
      <c r="L1188" s="12">
        <f>INDEX('Flow probs &amp; rates'!$E$4:$E$5999,UsefulSeries!$E1186)</f>
        <v>0.62994513175368705</v>
      </c>
      <c r="M1188" s="12"/>
      <c r="N1188" s="12"/>
      <c r="O1188" s="12"/>
      <c r="P1188" s="12">
        <f t="array" aca="1" ref="P1188:U1193" ca="1">MINVERSE(A1188:F1193)</f>
        <v>57.713008575157914</v>
      </c>
      <c r="Q1188" s="12">
        <f ca="1"/>
        <v>0.64639593448787525</v>
      </c>
      <c r="R1188" s="12">
        <f ca="1"/>
        <v>0</v>
      </c>
      <c r="S1188" s="12">
        <f ca="1"/>
        <v>0</v>
      </c>
      <c r="T1188" s="12">
        <f ca="1"/>
        <v>0</v>
      </c>
      <c r="U1188" s="12">
        <f ca="1"/>
        <v>0</v>
      </c>
      <c r="V1188" s="12"/>
      <c r="W1188" s="12"/>
      <c r="X1188" s="12"/>
      <c r="Y1188" s="12"/>
      <c r="Z1188" s="12"/>
      <c r="AA1188" s="12"/>
      <c r="AB1188" s="12"/>
      <c r="AC1188" s="12"/>
      <c r="AD1188" s="12"/>
      <c r="AE1188" s="12">
        <f t="array" ref="AE1188:AJ1189">TRANSPOSE(AC1182:AD1187)</f>
        <v>-0.6286383852521662</v>
      </c>
      <c r="AF1188" s="12">
        <v>-0.6286383852521662</v>
      </c>
      <c r="AG1188" s="12">
        <v>3.8669785172975812E-2</v>
      </c>
      <c r="AH1188" s="12">
        <v>0</v>
      </c>
      <c r="AI1188" s="12">
        <v>0.33269182957485799</v>
      </c>
      <c r="AJ1188" s="12">
        <v>0</v>
      </c>
      <c r="AK1188" s="12"/>
      <c r="AL1188" s="12"/>
      <c r="AM1188" s="12"/>
      <c r="AN1188" s="12">
        <f t="shared" si="180"/>
        <v>-0.6286383852521662</v>
      </c>
      <c r="AO1188" s="12">
        <f t="shared" si="181"/>
        <v>-0.6286383852521662</v>
      </c>
      <c r="AP1188" s="12">
        <f t="shared" si="182"/>
        <v>3.8669785172975812E-2</v>
      </c>
      <c r="AQ1188" s="12">
        <f t="shared" si="183"/>
        <v>0</v>
      </c>
      <c r="AR1188" s="12">
        <f t="shared" si="184"/>
        <v>0.33269182957485799</v>
      </c>
      <c r="AS1188" s="12">
        <f t="shared" si="185"/>
        <v>0</v>
      </c>
      <c r="AT1188" s="12">
        <f t="shared" si="186"/>
        <v>0</v>
      </c>
      <c r="AU1188" s="12">
        <f t="shared" si="187"/>
        <v>0</v>
      </c>
      <c r="AV1188" s="12"/>
      <c r="AW1188" s="12"/>
      <c r="AX1188" s="12">
        <f>INDEX($N$6:$N$6003,UsefulSeries!$K1180)</f>
        <v>-1.1775742424517954E-3</v>
      </c>
      <c r="AY1188" s="12"/>
      <c r="AZ1188" s="12"/>
      <c r="BA1188" s="12"/>
      <c r="BB1188" s="12">
        <f t="shared" si="179"/>
        <v>-1.1775742424517954E-3</v>
      </c>
      <c r="BC1188" s="12"/>
      <c r="BD1188" s="38">
        <f ca="1"/>
        <v>5.9124045670541303E-2</v>
      </c>
    </row>
    <row r="1189" spans="1:56" x14ac:dyDescent="0.35">
      <c r="A1189" s="12">
        <f ca="1">-INDEX('Flow probs &amp; rates'!$K$5:$K$5999,UsefulSeries!$E1186,0)*(INDEX('Flow probs &amp; rates'!$L$5:$L$5999,UsefulSeries!$E1186,0))/INDEX('Flow probs &amp; rates'!$E$4:$E$5999,UsefulSeries!$E1186,0)</f>
        <v>-2.5253420988856557E-4</v>
      </c>
      <c r="B1189" s="12">
        <f ca="1">INDEX('Flow probs &amp; rates'!$L$5:$L$5999,UsefulSeries!$E1186,0)*(1-INDEX('Flow probs &amp; rates'!$L$5:$L$5999,UsefulSeries!$E1186,0))/INDEX('Flow probs &amp; rates'!$E$4:$E$5999,UsefulSeries!$E1186,0)</f>
        <v>2.2547340172191153E-2</v>
      </c>
      <c r="C1189" s="12">
        <v>0</v>
      </c>
      <c r="D1189" s="12">
        <v>0</v>
      </c>
      <c r="E1189" s="12">
        <v>0</v>
      </c>
      <c r="F1189" s="12">
        <v>0</v>
      </c>
      <c r="G1189" s="12"/>
      <c r="H1189" s="12"/>
      <c r="I1189" s="12">
        <f ca="1">INDEX('Flow probs &amp; rates'!$L$5:$L$5999,UsefulSeries!$E1186)</f>
        <v>1.4411271934228436E-2</v>
      </c>
      <c r="J1189" s="12"/>
      <c r="K1189" s="12">
        <f>-INDEX('Flow probs &amp; rates'!$E$4:$E$5999,UsefulSeries!$E1186)</f>
        <v>-0.62994513175368705</v>
      </c>
      <c r="L1189" s="12"/>
      <c r="M1189" s="12"/>
      <c r="N1189" s="12"/>
      <c r="O1189" s="12"/>
      <c r="P1189" s="12">
        <f ca="1"/>
        <v>0.64639593448787525</v>
      </c>
      <c r="Q1189" s="12">
        <f ca="1"/>
        <v>44.358369078058537</v>
      </c>
      <c r="R1189" s="12">
        <f ca="1"/>
        <v>0</v>
      </c>
      <c r="S1189" s="12">
        <f ca="1"/>
        <v>0</v>
      </c>
      <c r="T1189" s="12">
        <f ca="1"/>
        <v>0</v>
      </c>
      <c r="U1189" s="12">
        <f ca="1"/>
        <v>0</v>
      </c>
      <c r="V1189" s="12"/>
      <c r="W1189" s="12"/>
      <c r="X1189" s="12"/>
      <c r="Y1189" s="12"/>
      <c r="Z1189" s="12"/>
      <c r="AA1189" s="12"/>
      <c r="AB1189" s="12"/>
      <c r="AC1189" s="12"/>
      <c r="AD1189" s="12"/>
      <c r="AE1189" s="12">
        <v>0.6286383852521662</v>
      </c>
      <c r="AF1189" s="12">
        <v>0</v>
      </c>
      <c r="AG1189" s="12">
        <v>-3.8669785172975812E-2</v>
      </c>
      <c r="AH1189" s="12">
        <v>-3.8669785172975812E-2</v>
      </c>
      <c r="AI1189" s="12">
        <v>0</v>
      </c>
      <c r="AJ1189" s="12">
        <v>0.33269182957485799</v>
      </c>
      <c r="AK1189" s="12"/>
      <c r="AL1189" s="12"/>
      <c r="AM1189" s="12"/>
      <c r="AN1189" s="12">
        <f t="shared" si="180"/>
        <v>0.6286383852521662</v>
      </c>
      <c r="AO1189" s="12">
        <f t="shared" si="181"/>
        <v>0</v>
      </c>
      <c r="AP1189" s="12">
        <f t="shared" si="182"/>
        <v>-3.8669785172975812E-2</v>
      </c>
      <c r="AQ1189" s="12">
        <f t="shared" si="183"/>
        <v>-3.8669785172975812E-2</v>
      </c>
      <c r="AR1189" s="12">
        <f t="shared" si="184"/>
        <v>0</v>
      </c>
      <c r="AS1189" s="12">
        <f t="shared" si="185"/>
        <v>0.33269182957485799</v>
      </c>
      <c r="AT1189" s="12">
        <f t="shared" si="186"/>
        <v>0</v>
      </c>
      <c r="AU1189" s="12">
        <f t="shared" si="187"/>
        <v>0</v>
      </c>
      <c r="AV1189" s="12"/>
      <c r="AW1189" s="12"/>
      <c r="AX1189" s="12">
        <f>INDEX('Margin error adjustment'!N$7:N$6003,UsefulSeries!$K1180)</f>
        <v>-6.4950024315231503E-5</v>
      </c>
      <c r="AY1189" s="12"/>
      <c r="AZ1189" s="12"/>
      <c r="BA1189" s="12"/>
      <c r="BB1189" s="12">
        <f t="shared" si="179"/>
        <v>-6.4950024315231503E-5</v>
      </c>
      <c r="BC1189" s="12"/>
      <c r="BD1189" s="38">
        <f ca="1"/>
        <v>6.8580149416125544E-2</v>
      </c>
    </row>
    <row r="1190" spans="1:56" x14ac:dyDescent="0.35">
      <c r="A1190" s="12">
        <v>0</v>
      </c>
      <c r="B1190" s="12">
        <v>0</v>
      </c>
      <c r="C1190" s="12">
        <f ca="1">INDEX('Flow probs &amp; rates'!$M$5:$M$5999,UsefulSeries!$E1186,0)*(1-INDEX('Flow probs &amp; rates'!$M$5:$M$5999,UsefulSeries!$E1186,0))/INDEX('Flow probs &amp; rates'!$F$4:$F$5999,UsefulSeries!$E1186,0)</f>
        <v>6.1208236517633772</v>
      </c>
      <c r="D1190" s="12">
        <f ca="1">-INDEX('Flow probs &amp; rates'!$M$5:$M$5999,UsefulSeries!$E1186,0)*(INDEX('Flow probs &amp; rates'!$O$5:$O$5999,UsefulSeries!$E1186,0))/INDEX('Flow probs &amp; rates'!$F$4:$F$5999,UsefulSeries!$E1186,0)</f>
        <v>-1.439966974630414</v>
      </c>
      <c r="E1190" s="12">
        <v>0</v>
      </c>
      <c r="F1190" s="12">
        <v>0</v>
      </c>
      <c r="G1190" s="12"/>
      <c r="H1190" s="12"/>
      <c r="I1190" s="12">
        <f ca="1">INDEX('Flow probs &amp; rates'!$M$5:$M$5999,UsefulSeries!$E1186)</f>
        <v>0.25885817972837183</v>
      </c>
      <c r="J1190" s="12"/>
      <c r="K1190" s="12">
        <f>INDEX('Flow probs &amp; rates'!$F$4:$F$5999,UsefulSeries!$E1186)</f>
        <v>3.1343922555392464E-2</v>
      </c>
      <c r="L1190" s="12">
        <f>-INDEX('Flow probs &amp; rates'!$F$4:$F$5999,UsefulSeries!$E1186)</f>
        <v>-3.1343922555392464E-2</v>
      </c>
      <c r="M1190" s="12"/>
      <c r="N1190" s="12"/>
      <c r="O1190" s="12"/>
      <c r="P1190" s="12">
        <f ca="1"/>
        <v>0</v>
      </c>
      <c r="Q1190" s="12">
        <f ca="1"/>
        <v>0</v>
      </c>
      <c r="R1190" s="12">
        <f ca="1"/>
        <v>0.17638676241710011</v>
      </c>
      <c r="S1190" s="12">
        <f ca="1"/>
        <v>5.5301453896880085E-2</v>
      </c>
      <c r="T1190" s="12">
        <f ca="1"/>
        <v>0</v>
      </c>
      <c r="U1190" s="12">
        <f ca="1"/>
        <v>0</v>
      </c>
      <c r="V1190" s="12"/>
      <c r="W1190" s="12">
        <f ca="1">INDEX(P$6:P$6003,UsefulSeries!$I1188)</f>
        <v>48.789621842469096</v>
      </c>
      <c r="X1190" s="12">
        <f ca="1">INDEX(Q$6:Q$6003,UsefulSeries!$I1188)</f>
        <v>0.64397296879210852</v>
      </c>
      <c r="Y1190" s="12">
        <f ca="1">INDEX(R$6:R$6003,UsefulSeries!$I1188)</f>
        <v>0</v>
      </c>
      <c r="Z1190" s="12">
        <f ca="1">INDEX(S$6:S$6003,UsefulSeries!$I1188)</f>
        <v>0</v>
      </c>
      <c r="AA1190" s="12">
        <f ca="1">INDEX(T$6:T$6003,UsefulSeries!$I1188)</f>
        <v>0</v>
      </c>
      <c r="AB1190" s="12">
        <f ca="1">INDEX(U$6:U$6003,UsefulSeries!$I1188)</f>
        <v>0</v>
      </c>
      <c r="AC1190" s="12">
        <f>INDEX( K$6:K$6003,UsefulSeries!$I1188)</f>
        <v>-0.6274608110097144</v>
      </c>
      <c r="AD1190" s="12">
        <f>INDEX(L$6:L$6003,UsefulSeries!$I1188)</f>
        <v>0.6274608110097144</v>
      </c>
      <c r="AE1190" s="12"/>
      <c r="AF1190" s="12"/>
      <c r="AG1190" s="12"/>
      <c r="AH1190" s="12"/>
      <c r="AI1190" s="12"/>
      <c r="AJ1190" s="12"/>
      <c r="AK1190" s="12"/>
      <c r="AL1190" s="12"/>
      <c r="AM1190" s="12"/>
      <c r="AN1190" s="12">
        <f t="shared" ca="1" si="180"/>
        <v>48.789621842469096</v>
      </c>
      <c r="AO1190" s="12">
        <f t="shared" ca="1" si="181"/>
        <v>0.64397296879210852</v>
      </c>
      <c r="AP1190" s="12">
        <f t="shared" ca="1" si="182"/>
        <v>0</v>
      </c>
      <c r="AQ1190" s="12">
        <f t="shared" ca="1" si="183"/>
        <v>0</v>
      </c>
      <c r="AR1190" s="12">
        <f t="shared" ca="1" si="184"/>
        <v>0</v>
      </c>
      <c r="AS1190" s="12">
        <f t="shared" ca="1" si="185"/>
        <v>0</v>
      </c>
      <c r="AT1190" s="12">
        <f t="shared" si="186"/>
        <v>-0.6274608110097144</v>
      </c>
      <c r="AU1190" s="12">
        <f t="shared" si="187"/>
        <v>0.6274608110097144</v>
      </c>
      <c r="AV1190" s="12"/>
      <c r="AW1190" s="12">
        <f ca="1">INDEX(I$6:I$6003,UsefulSeries!$I1188)</f>
        <v>1.3032554876475463E-2</v>
      </c>
      <c r="AX1190" s="12"/>
      <c r="AY1190" s="12"/>
      <c r="AZ1190" s="12">
        <f t="array" aca="1" ref="AZ1190:AZ1195" ca="1">MMULT(W1190:AB1195,AW1190:AW1195)</f>
        <v>0.64397296879210852</v>
      </c>
      <c r="BA1190" s="12"/>
      <c r="BB1190" s="12">
        <f t="shared" ca="1" si="179"/>
        <v>0.64397296879210852</v>
      </c>
      <c r="BC1190" s="12"/>
      <c r="BD1190" s="38">
        <f t="array" aca="1" ref="BD1190:BD1197" ca="1">MMULT(MINVERSE(AN1190:AU1197),BB1190:BB1197)</f>
        <v>1.311285212894912E-2</v>
      </c>
    </row>
    <row r="1191" spans="1:56" x14ac:dyDescent="0.35">
      <c r="A1191" s="12">
        <v>0</v>
      </c>
      <c r="B1191" s="12">
        <v>0</v>
      </c>
      <c r="C1191" s="12">
        <f ca="1">-INDEX('Flow probs &amp; rates'!$M$5:$M$5999,UsefulSeries!$E1186,0)*(INDEX('Flow probs &amp; rates'!$O$5:$O$5999,UsefulSeries!$E1186,0))/INDEX('Flow probs &amp; rates'!$F$4:$F$5999,UsefulSeries!$E1186,0)</f>
        <v>-1.439966974630414</v>
      </c>
      <c r="D1191" s="12">
        <f ca="1">INDEX('Flow probs &amp; rates'!$O$5:$O$5999,UsefulSeries!$E1186,0)*(1-INDEX('Flow probs &amp; rates'!$O$5:$O$5999,UsefulSeries!$E1186,0))/INDEX('Flow probs &amp; rates'!$F$4:$F$5999,UsefulSeries!$E1186,0)</f>
        <v>4.5928469279708128</v>
      </c>
      <c r="E1191" s="12">
        <v>0</v>
      </c>
      <c r="F1191" s="12">
        <v>0</v>
      </c>
      <c r="G1191" s="12"/>
      <c r="H1191" s="12"/>
      <c r="I1191" s="12">
        <f ca="1">INDEX('Flow probs &amp; rates'!$O$5:$O$5999,UsefulSeries!$E1186)</f>
        <v>0.17435884538205149</v>
      </c>
      <c r="J1191" s="12"/>
      <c r="K1191" s="12"/>
      <c r="L1191" s="12">
        <f>-INDEX('Flow probs &amp; rates'!$F$4:$F$5999,UsefulSeries!$E1186)</f>
        <v>-3.1343922555392464E-2</v>
      </c>
      <c r="M1191" s="12"/>
      <c r="N1191" s="12"/>
      <c r="O1191" s="12"/>
      <c r="P1191" s="12">
        <f ca="1"/>
        <v>0</v>
      </c>
      <c r="Q1191" s="12">
        <f ca="1"/>
        <v>0</v>
      </c>
      <c r="R1191" s="12">
        <f ca="1"/>
        <v>5.5301453896880078E-2</v>
      </c>
      <c r="S1191" s="12">
        <f ca="1"/>
        <v>0.23506820152997154</v>
      </c>
      <c r="T1191" s="12">
        <f ca="1"/>
        <v>0</v>
      </c>
      <c r="U1191" s="12">
        <f ca="1"/>
        <v>0</v>
      </c>
      <c r="V1191" s="12"/>
      <c r="W1191" s="12">
        <f ca="1">INDEX(P$7:P$6003,UsefulSeries!$I1188)</f>
        <v>0.64397296879210852</v>
      </c>
      <c r="X1191" s="12">
        <f ca="1">INDEX(Q$7:Q$6003,UsefulSeries!$I1188)</f>
        <v>50.408807675709227</v>
      </c>
      <c r="Y1191" s="12">
        <f ca="1">INDEX(R$7:R$6003,UsefulSeries!$I1188)</f>
        <v>0</v>
      </c>
      <c r="Z1191" s="12">
        <f ca="1">INDEX(S$7:S$6003,UsefulSeries!$I1188)</f>
        <v>0</v>
      </c>
      <c r="AA1191" s="12">
        <f ca="1">INDEX(T$7:T$6003,UsefulSeries!$I1188)</f>
        <v>0</v>
      </c>
      <c r="AB1191" s="12">
        <f ca="1">INDEX(U$7:U$6003,UsefulSeries!$I1188)</f>
        <v>0</v>
      </c>
      <c r="AC1191" s="12">
        <f>INDEX( K$7:K$6003,UsefulSeries!$I1188,1)</f>
        <v>-0.6274608110097144</v>
      </c>
      <c r="AD1191" s="12">
        <f>INDEX(L$7:L$6003,UsefulSeries!$I1188,1)</f>
        <v>0</v>
      </c>
      <c r="AE1191" s="12"/>
      <c r="AF1191" s="12"/>
      <c r="AG1191" s="12"/>
      <c r="AH1191" s="12"/>
      <c r="AI1191" s="12"/>
      <c r="AJ1191" s="12"/>
      <c r="AK1191" s="12"/>
      <c r="AL1191" s="12"/>
      <c r="AM1191" s="12"/>
      <c r="AN1191" s="12">
        <f t="shared" ca="1" si="180"/>
        <v>0.64397296879210852</v>
      </c>
      <c r="AO1191" s="12">
        <f t="shared" ca="1" si="181"/>
        <v>50.408807675709227</v>
      </c>
      <c r="AP1191" s="12">
        <f t="shared" ca="1" si="182"/>
        <v>0</v>
      </c>
      <c r="AQ1191" s="12">
        <f t="shared" ca="1" si="183"/>
        <v>0</v>
      </c>
      <c r="AR1191" s="12">
        <f t="shared" ca="1" si="184"/>
        <v>0</v>
      </c>
      <c r="AS1191" s="12">
        <f t="shared" ca="1" si="185"/>
        <v>0</v>
      </c>
      <c r="AT1191" s="12">
        <f t="shared" si="186"/>
        <v>-0.6274608110097144</v>
      </c>
      <c r="AU1191" s="12">
        <f t="shared" si="187"/>
        <v>0</v>
      </c>
      <c r="AV1191" s="12"/>
      <c r="AW1191" s="12">
        <f ca="1">INDEX(I$7:I$6003,UsefulSeries!$I1188)</f>
        <v>1.2608517936511899E-2</v>
      </c>
      <c r="AX1191" s="12"/>
      <c r="AY1191" s="12"/>
      <c r="AZ1191" s="12">
        <f ca="1"/>
        <v>0.64397296879210852</v>
      </c>
      <c r="BA1191" s="12"/>
      <c r="BB1191" s="12">
        <f t="shared" ca="1" si="179"/>
        <v>0.64397296879210852</v>
      </c>
      <c r="BC1191" s="12"/>
      <c r="BD1191" s="38">
        <f ca="1"/>
        <v>1.3678614830670859E-2</v>
      </c>
    </row>
    <row r="1192" spans="1:56" x14ac:dyDescent="0.35">
      <c r="A1192" s="12">
        <v>0</v>
      </c>
      <c r="B1192" s="12">
        <v>0</v>
      </c>
      <c r="C1192" s="12">
        <v>0</v>
      </c>
      <c r="D1192" s="12">
        <v>0</v>
      </c>
      <c r="E1192" s="12">
        <f ca="1">INDEX('Flow probs &amp; rates'!$P$5:$P$5999,UsefulSeries!$E1186,0)*(1-INDEX('Flow probs &amp; rates'!$P$5:$P$5999,UsefulSeries!$E1186,0))/INDEX('Flow probs &amp; rates'!$G$4:$G$5999,UsefulSeries!$E1186,0)</f>
        <v>7.9180996929389943E-2</v>
      </c>
      <c r="F1192" s="12">
        <f ca="1">-INDEX('Flow probs &amp; rates'!$P$5:$P$5999,UsefulSeries!$E1186,0)*(INDEX('Flow probs &amp; rates'!$Q$5:$Q$5999,UsefulSeries!$E1186,0))/INDEX('Flow probs &amp; rates'!$G$4:$G$5999,UsefulSeries!$E1186,0)</f>
        <v>-1.4877114475737843E-3</v>
      </c>
      <c r="G1192" s="12"/>
      <c r="H1192" s="12"/>
      <c r="I1192" s="12">
        <f ca="1">INDEX('Flow probs &amp; rates'!$P$5:$P$5999,UsefulSeries!$E1186)</f>
        <v>2.7580134150460966E-2</v>
      </c>
      <c r="J1192" s="12"/>
      <c r="K1192" s="12">
        <f>INDEX('Flow probs &amp; rates'!$G$4:$G$5999,UsefulSeries!$E1186)</f>
        <v>0.33871094569092053</v>
      </c>
      <c r="L1192" s="12"/>
      <c r="M1192" s="12"/>
      <c r="N1192" s="12"/>
      <c r="O1192" s="12"/>
      <c r="P1192" s="12">
        <f ca="1"/>
        <v>0</v>
      </c>
      <c r="Q1192" s="12">
        <f ca="1"/>
        <v>0</v>
      </c>
      <c r="R1192" s="12">
        <f ca="1"/>
        <v>0</v>
      </c>
      <c r="S1192" s="12">
        <f ca="1"/>
        <v>0</v>
      </c>
      <c r="T1192" s="12">
        <f ca="1"/>
        <v>12.635962636950918</v>
      </c>
      <c r="U1192" s="12">
        <f ca="1"/>
        <v>0.35498735803772907</v>
      </c>
      <c r="V1192" s="12"/>
      <c r="W1192" s="12">
        <f ca="1">INDEX(P$8:P$6003,UsefulSeries!$I1188)</f>
        <v>0</v>
      </c>
      <c r="X1192" s="12">
        <f ca="1">INDEX(Q$8:Q$6003,UsefulSeries!$I1188)</f>
        <v>0</v>
      </c>
      <c r="Y1192" s="12">
        <f ca="1">INDEX(R$8:R$6003,UsefulSeries!$I1188)</f>
        <v>0.23036802780864549</v>
      </c>
      <c r="Z1192" s="12">
        <f ca="1">INDEX(S$8:S$6003,UsefulSeries!$I1188)</f>
        <v>6.1197251431822093E-2</v>
      </c>
      <c r="AA1192" s="12">
        <f ca="1">INDEX(T$8:T$6003,UsefulSeries!$I1188)</f>
        <v>0</v>
      </c>
      <c r="AB1192" s="12">
        <f ca="1">INDEX(U$8:U$6003,UsefulSeries!$I1188)</f>
        <v>0</v>
      </c>
      <c r="AC1192" s="12">
        <f>INDEX( K$8:K$6003,UsefulSeries!$I1188)</f>
        <v>3.8604835148660581E-2</v>
      </c>
      <c r="AD1192" s="12">
        <f>INDEX(L$8:L$6003,UsefulSeries!$I1188)</f>
        <v>-3.8604835148660581E-2</v>
      </c>
      <c r="AE1192" s="12"/>
      <c r="AF1192" s="12"/>
      <c r="AG1192" s="12"/>
      <c r="AH1192" s="12"/>
      <c r="AI1192" s="12"/>
      <c r="AJ1192" s="12"/>
      <c r="AK1192" s="12"/>
      <c r="AL1192" s="12"/>
      <c r="AM1192" s="12"/>
      <c r="AN1192" s="12">
        <f t="shared" ca="1" si="180"/>
        <v>0</v>
      </c>
      <c r="AO1192" s="12">
        <f t="shared" ca="1" si="181"/>
        <v>0</v>
      </c>
      <c r="AP1192" s="12">
        <f t="shared" ca="1" si="182"/>
        <v>0.23036802780864549</v>
      </c>
      <c r="AQ1192" s="12">
        <f t="shared" ca="1" si="183"/>
        <v>6.1197251431822093E-2</v>
      </c>
      <c r="AR1192" s="12">
        <f t="shared" ca="1" si="184"/>
        <v>0</v>
      </c>
      <c r="AS1192" s="12">
        <f t="shared" ca="1" si="185"/>
        <v>0</v>
      </c>
      <c r="AT1192" s="12">
        <f t="shared" si="186"/>
        <v>3.8604835148660581E-2</v>
      </c>
      <c r="AU1192" s="12">
        <f t="shared" si="187"/>
        <v>-3.8604835148660581E-2</v>
      </c>
      <c r="AV1192" s="12"/>
      <c r="AW1192" s="12">
        <f ca="1">INDEX(I$8:I$6003,UsefulSeries!$I1188)</f>
        <v>0.2282003781945727</v>
      </c>
      <c r="AX1192" s="12"/>
      <c r="AY1192" s="12"/>
      <c r="AZ1192" s="12">
        <f ca="1"/>
        <v>6.1197251431822107E-2</v>
      </c>
      <c r="BA1192" s="12"/>
      <c r="BB1192" s="12">
        <f t="shared" ca="1" si="179"/>
        <v>6.1197251431822107E-2</v>
      </c>
      <c r="BC1192" s="12"/>
      <c r="BD1192" s="38">
        <f ca="1"/>
        <v>0.22437517428595652</v>
      </c>
    </row>
    <row r="1193" spans="1:56" x14ac:dyDescent="0.35">
      <c r="A1193" s="12">
        <v>0</v>
      </c>
      <c r="B1193" s="12">
        <v>0</v>
      </c>
      <c r="C1193" s="12">
        <v>0</v>
      </c>
      <c r="D1193" s="12">
        <v>0</v>
      </c>
      <c r="E1193" s="12">
        <f ca="1">-INDEX('Flow probs &amp; rates'!$P$5:$P$5999,UsefulSeries!$E1186,0)*(INDEX('Flow probs &amp; rates'!$Q$5:$Q$5999,UsefulSeries!$E1186,0))/INDEX('Flow probs &amp; rates'!$G$4:$G$5999,UsefulSeries!$E1186,0)</f>
        <v>-1.4877114475737843E-3</v>
      </c>
      <c r="F1193" s="12">
        <f ca="1">INDEX('Flow probs &amp; rates'!$Q$5:$Q$5999,UsefulSeries!$E1186,0)*(1-INDEX('Flow probs &amp; rates'!$Q$5:$Q$5999,UsefulSeries!$E1186,0))/INDEX('Flow probs &amp; rates'!$G$4:$G$5999,UsefulSeries!$E1186,0)</f>
        <v>5.295587530220873E-2</v>
      </c>
      <c r="G1193" s="12"/>
      <c r="H1193" s="12"/>
      <c r="I1193" s="12">
        <f ca="1">INDEX('Flow probs &amp; rates'!$Q$5:$Q$5999,UsefulSeries!$E1186)</f>
        <v>1.82705475098098E-2</v>
      </c>
      <c r="J1193" s="12"/>
      <c r="K1193" s="12"/>
      <c r="L1193" s="12">
        <f>INDEX('Flow probs &amp; rates'!$G$4:$G$5999,UsefulSeries!$E1186)</f>
        <v>0.33871094569092053</v>
      </c>
      <c r="M1193" s="12"/>
      <c r="N1193" s="12"/>
      <c r="O1193" s="12"/>
      <c r="P1193" s="12">
        <f ca="1"/>
        <v>0</v>
      </c>
      <c r="Q1193" s="12">
        <f ca="1"/>
        <v>0</v>
      </c>
      <c r="R1193" s="12">
        <f ca="1"/>
        <v>0</v>
      </c>
      <c r="S1193" s="12">
        <f ca="1"/>
        <v>0</v>
      </c>
      <c r="T1193" s="12">
        <f ca="1"/>
        <v>0.35498735803772902</v>
      </c>
      <c r="U1193" s="12">
        <f ca="1"/>
        <v>18.893618754226612</v>
      </c>
      <c r="V1193" s="12"/>
      <c r="W1193" s="12">
        <f ca="1">INDEX(P$9:P$6003,UsefulSeries!$I1188)</f>
        <v>0</v>
      </c>
      <c r="X1193" s="12">
        <f ca="1">INDEX(Q$9:Q$6003,UsefulSeries!$I1188)</f>
        <v>0</v>
      </c>
      <c r="Y1193" s="12">
        <f ca="1">INDEX(R$9:R$6003,UsefulSeries!$I1188)</f>
        <v>6.1197251431822086E-2</v>
      </c>
      <c r="Z1193" s="12">
        <f ca="1">INDEX(S$9:S$6003,UsefulSeries!$I1188)</f>
        <v>0.33504220470253987</v>
      </c>
      <c r="AA1193" s="12">
        <f ca="1">INDEX(T$9:T$6003,UsefulSeries!$I1188)</f>
        <v>0</v>
      </c>
      <c r="AB1193" s="12">
        <f ca="1">INDEX(U$9:U$6003,UsefulSeries!$I1188)</f>
        <v>0</v>
      </c>
      <c r="AC1193" s="12">
        <f>INDEX( K$9:K$6003,UsefulSeries!$I1188)</f>
        <v>0</v>
      </c>
      <c r="AD1193" s="12">
        <f>INDEX(L$9:L$6003,UsefulSeries!$I1188)</f>
        <v>-3.8604835148660581E-2</v>
      </c>
      <c r="AE1193" s="12"/>
      <c r="AF1193" s="12"/>
      <c r="AG1193" s="12"/>
      <c r="AH1193" s="12"/>
      <c r="AI1193" s="12"/>
      <c r="AJ1193" s="12"/>
      <c r="AK1193" s="12"/>
      <c r="AL1193" s="12"/>
      <c r="AM1193" s="12"/>
      <c r="AN1193" s="12">
        <f t="shared" ca="1" si="180"/>
        <v>0</v>
      </c>
      <c r="AO1193" s="12">
        <f t="shared" ca="1" si="181"/>
        <v>0</v>
      </c>
      <c r="AP1193" s="12">
        <f t="shared" ca="1" si="182"/>
        <v>6.1197251431822086E-2</v>
      </c>
      <c r="AQ1193" s="12">
        <f t="shared" ca="1" si="183"/>
        <v>0.33504220470253987</v>
      </c>
      <c r="AR1193" s="12">
        <f t="shared" ca="1" si="184"/>
        <v>0</v>
      </c>
      <c r="AS1193" s="12">
        <f t="shared" ca="1" si="185"/>
        <v>0</v>
      </c>
      <c r="AT1193" s="12">
        <f t="shared" si="186"/>
        <v>0</v>
      </c>
      <c r="AU1193" s="12">
        <f t="shared" si="187"/>
        <v>-3.8604835148660581E-2</v>
      </c>
      <c r="AV1193" s="12"/>
      <c r="AW1193" s="12">
        <f ca="1">INDEX(I$9:I$6003,UsefulSeries!$I1188)</f>
        <v>0.14097333066604514</v>
      </c>
      <c r="AX1193" s="12"/>
      <c r="AY1193" s="12"/>
      <c r="AZ1193" s="12">
        <f ca="1"/>
        <v>6.1197251431822093E-2</v>
      </c>
      <c r="BA1193" s="12"/>
      <c r="BB1193" s="12">
        <f t="shared" ca="1" si="179"/>
        <v>6.1197251431822093E-2</v>
      </c>
      <c r="BC1193" s="12"/>
      <c r="BD1193" s="38">
        <f ca="1"/>
        <v>0.15074125140454325</v>
      </c>
    </row>
    <row r="1194" spans="1:56" x14ac:dyDescent="0.35">
      <c r="A1194" s="12">
        <f ca="1">INDEX('Flow probs &amp; rates'!$K$5:$K$5999,UsefulSeries!$E1192,0)*(1-INDEX('Flow probs &amp; rates'!$K$5:$K$5999,UsefulSeries!$E1192,0))/INDEX('Flow probs &amp; rates'!$E$4:$E$5999,UsefulSeries!$E1192,0)</f>
        <v>1.7615761225171216E-2</v>
      </c>
      <c r="B1194" s="12">
        <f ca="1">-INDEX('Flow probs &amp; rates'!$K$5:$K$5999,UsefulSeries!$E1192,0)*(INDEX('Flow probs &amp; rates'!$L$5:$L$5999,UsefulSeries!$E1192,0))/INDEX('Flow probs &amp; rates'!$E$4:$E$5999,UsefulSeries!$E1192,0)</f>
        <v>-2.5915870296313405E-4</v>
      </c>
      <c r="C1194" s="12">
        <v>0</v>
      </c>
      <c r="D1194" s="12">
        <v>0</v>
      </c>
      <c r="E1194" s="12">
        <v>0</v>
      </c>
      <c r="F1194" s="12">
        <v>0</v>
      </c>
      <c r="G1194" s="12"/>
      <c r="H1194" s="12"/>
      <c r="I1194" s="12">
        <f ca="1">INDEX('Flow probs &amp; rates'!$K$5:$K$5999,UsefulSeries!$E1192)</f>
        <v>1.124354796642317E-2</v>
      </c>
      <c r="J1194" s="12"/>
      <c r="K1194" s="12">
        <f>-INDEX('Flow probs &amp; rates'!$E$4:$E$5999,UsefulSeries!$E1192)</f>
        <v>-0.63108999114183106</v>
      </c>
      <c r="L1194" s="12">
        <f>INDEX('Flow probs &amp; rates'!$E$4:$E$5999,UsefulSeries!$E1192)</f>
        <v>0.63108999114183106</v>
      </c>
      <c r="M1194" s="12"/>
      <c r="N1194" s="12"/>
      <c r="O1194" s="12"/>
      <c r="P1194" s="12">
        <f t="array" aca="1" ref="P1194:U1199" ca="1">MINVERSE(A1194:F1199)</f>
        <v>56.776875511657202</v>
      </c>
      <c r="Q1194" s="12">
        <f ca="1"/>
        <v>0.64779659222113606</v>
      </c>
      <c r="R1194" s="12">
        <f ca="1"/>
        <v>0</v>
      </c>
      <c r="S1194" s="12">
        <f ca="1"/>
        <v>0</v>
      </c>
      <c r="T1194" s="12">
        <f ca="1"/>
        <v>0</v>
      </c>
      <c r="U1194" s="12">
        <f ca="1"/>
        <v>0</v>
      </c>
      <c r="V1194" s="12"/>
      <c r="W1194" s="12">
        <f ca="1">INDEX(P$10:P$6003,UsefulSeries!$I1188)</f>
        <v>0</v>
      </c>
      <c r="X1194" s="12">
        <f ca="1">INDEX(Q$10:Q$6003,UsefulSeries!$I1188)</f>
        <v>0</v>
      </c>
      <c r="Y1194" s="12">
        <f ca="1">INDEX(R$10:R$6003,UsefulSeries!$I1188)</f>
        <v>0</v>
      </c>
      <c r="Z1194" s="12">
        <f ca="1">INDEX(S$10:S$6003,UsefulSeries!$I1188)</f>
        <v>0</v>
      </c>
      <c r="AA1194" s="12">
        <f ca="1">INDEX(T$10:T$6003,UsefulSeries!$I1188)</f>
        <v>13.99428446518119</v>
      </c>
      <c r="AB1194" s="12">
        <f ca="1">INDEX(U$10:U$6003,UsefulSeries!$I1188)</f>
        <v>0.34950367737728028</v>
      </c>
      <c r="AC1194" s="12">
        <f>INDEX( K$10:K$6003,UsefulSeries!$I1188)</f>
        <v>0.33393435384162495</v>
      </c>
      <c r="AD1194" s="12">
        <f>INDEX(L$10:L$6003,UsefulSeries!$I1188)</f>
        <v>0</v>
      </c>
      <c r="AE1194" s="12"/>
      <c r="AF1194" s="12"/>
      <c r="AG1194" s="12"/>
      <c r="AH1194" s="12"/>
      <c r="AI1194" s="12"/>
      <c r="AJ1194" s="12"/>
      <c r="AK1194" s="12"/>
      <c r="AL1194" s="12"/>
      <c r="AM1194" s="12"/>
      <c r="AN1194" s="12">
        <f t="shared" ca="1" si="180"/>
        <v>0</v>
      </c>
      <c r="AO1194" s="12">
        <f t="shared" ca="1" si="181"/>
        <v>0</v>
      </c>
      <c r="AP1194" s="12">
        <f t="shared" ca="1" si="182"/>
        <v>0</v>
      </c>
      <c r="AQ1194" s="12">
        <f t="shared" ca="1" si="183"/>
        <v>0</v>
      </c>
      <c r="AR1194" s="12">
        <f t="shared" ca="1" si="184"/>
        <v>13.99428446518119</v>
      </c>
      <c r="AS1194" s="12">
        <f t="shared" ca="1" si="185"/>
        <v>0.34950367737728028</v>
      </c>
      <c r="AT1194" s="12">
        <f t="shared" si="186"/>
        <v>0.33393435384162495</v>
      </c>
      <c r="AU1194" s="12">
        <f t="shared" si="187"/>
        <v>0</v>
      </c>
      <c r="AV1194" s="12"/>
      <c r="AW1194" s="12">
        <f ca="1">INDEX(I$10:I$6003,UsefulSeries!$I1188)</f>
        <v>2.4473412877406207E-2</v>
      </c>
      <c r="AX1194" s="12"/>
      <c r="AY1194" s="12"/>
      <c r="AZ1194" s="12">
        <f ca="1"/>
        <v>0.34950367737728033</v>
      </c>
      <c r="BA1194" s="12"/>
      <c r="BB1194" s="12">
        <f t="shared" ca="1" si="179"/>
        <v>0.34950367737728033</v>
      </c>
      <c r="BC1194" s="12"/>
      <c r="BD1194" s="38">
        <f ca="1"/>
        <v>2.245764409081797E-2</v>
      </c>
    </row>
    <row r="1195" spans="1:56" x14ac:dyDescent="0.35">
      <c r="A1195" s="12">
        <f ca="1">-INDEX('Flow probs &amp; rates'!$K$5:$K$5999,UsefulSeries!$E1192,0)*(INDEX('Flow probs &amp; rates'!$L$5:$L$5999,UsefulSeries!$E1192,0))/INDEX('Flow probs &amp; rates'!$E$4:$E$5999,UsefulSeries!$E1192,0)</f>
        <v>-2.5915870296313405E-4</v>
      </c>
      <c r="B1195" s="12">
        <f ca="1">INDEX('Flow probs &amp; rates'!$L$5:$L$5999,UsefulSeries!$E1192,0)*(1-INDEX('Flow probs &amp; rates'!$L$5:$L$5999,UsefulSeries!$E1192,0))/INDEX('Flow probs &amp; rates'!$E$4:$E$5999,UsefulSeries!$E1192,0)</f>
        <v>2.2714261841744087E-2</v>
      </c>
      <c r="C1195" s="12">
        <v>0</v>
      </c>
      <c r="D1195" s="12">
        <v>0</v>
      </c>
      <c r="E1195" s="12">
        <v>0</v>
      </c>
      <c r="F1195" s="12">
        <v>0</v>
      </c>
      <c r="G1195" s="12"/>
      <c r="H1195" s="12"/>
      <c r="I1195" s="12">
        <f ca="1">INDEX('Flow probs &amp; rates'!$L$5:$L$5999,UsefulSeries!$E1192)</f>
        <v>1.4546339291276441E-2</v>
      </c>
      <c r="J1195" s="12"/>
      <c r="K1195" s="12">
        <f>-INDEX('Flow probs &amp; rates'!$E$4:$E$5999,UsefulSeries!$E1192)</f>
        <v>-0.63108999114183106</v>
      </c>
      <c r="L1195" s="12"/>
      <c r="M1195" s="12"/>
      <c r="N1195" s="12"/>
      <c r="O1195" s="12"/>
      <c r="P1195" s="12">
        <f ca="1"/>
        <v>0.64779659222113606</v>
      </c>
      <c r="Q1195" s="12">
        <f ca="1"/>
        <v>44.032594547559697</v>
      </c>
      <c r="R1195" s="12">
        <f ca="1"/>
        <v>0</v>
      </c>
      <c r="S1195" s="12">
        <f ca="1"/>
        <v>0</v>
      </c>
      <c r="T1195" s="12">
        <f ca="1"/>
        <v>0</v>
      </c>
      <c r="U1195" s="12">
        <f ca="1"/>
        <v>0</v>
      </c>
      <c r="V1195" s="12"/>
      <c r="W1195" s="12">
        <f ca="1">INDEX(P$11:P$6003,UsefulSeries!$I1188)</f>
        <v>0</v>
      </c>
      <c r="X1195" s="12">
        <f ca="1">INDEX(Q$11:Q$6003,UsefulSeries!$I1188)</f>
        <v>0</v>
      </c>
      <c r="Y1195" s="12">
        <f ca="1">INDEX(R$11:R$6003,UsefulSeries!$I1188)</f>
        <v>0</v>
      </c>
      <c r="Z1195" s="12">
        <f ca="1">INDEX(S$11:S$6003,UsefulSeries!$I1188)</f>
        <v>0</v>
      </c>
      <c r="AA1195" s="12">
        <f ca="1">INDEX(T$11:T$6003,UsefulSeries!$I1188)</f>
        <v>0.34950367737728028</v>
      </c>
      <c r="AB1195" s="12">
        <f ca="1">INDEX(U$11:U$6003,UsefulSeries!$I1188)</f>
        <v>16.985053193911874</v>
      </c>
      <c r="AC1195" s="12">
        <f>INDEX( K$11:K$6003,UsefulSeries!$I1188)</f>
        <v>0</v>
      </c>
      <c r="AD1195" s="12">
        <f>INDEX(L$11:L$6003,UsefulSeries!$I1188)</f>
        <v>0.33393435384162495</v>
      </c>
      <c r="AE1195" s="12"/>
      <c r="AF1195" s="12"/>
      <c r="AG1195" s="12"/>
      <c r="AH1195" s="12"/>
      <c r="AI1195" s="12"/>
      <c r="AJ1195" s="12"/>
      <c r="AK1195" s="12"/>
      <c r="AL1195" s="12"/>
      <c r="AM1195" s="12"/>
      <c r="AN1195" s="12">
        <f t="shared" ca="1" si="180"/>
        <v>0</v>
      </c>
      <c r="AO1195" s="12">
        <f t="shared" ca="1" si="181"/>
        <v>0</v>
      </c>
      <c r="AP1195" s="12">
        <f t="shared" ca="1" si="182"/>
        <v>0</v>
      </c>
      <c r="AQ1195" s="12">
        <f t="shared" ca="1" si="183"/>
        <v>0</v>
      </c>
      <c r="AR1195" s="12">
        <f t="shared" ca="1" si="184"/>
        <v>0.34950367737728028</v>
      </c>
      <c r="AS1195" s="12">
        <f t="shared" ca="1" si="185"/>
        <v>16.985053193911874</v>
      </c>
      <c r="AT1195" s="12">
        <f t="shared" si="186"/>
        <v>0</v>
      </c>
      <c r="AU1195" s="12">
        <f t="shared" si="187"/>
        <v>0.33393435384162495</v>
      </c>
      <c r="AV1195" s="12"/>
      <c r="AW1195" s="12">
        <f ca="1">INDEX(I$11:I$6003,UsefulSeries!$I1188)</f>
        <v>2.0073539110308149E-2</v>
      </c>
      <c r="AX1195" s="12"/>
      <c r="AY1195" s="12"/>
      <c r="AZ1195" s="12">
        <f ca="1"/>
        <v>0.34950367737728028</v>
      </c>
      <c r="BA1195" s="12"/>
      <c r="BB1195" s="12">
        <f t="shared" ca="1" si="179"/>
        <v>0.34950367737728028</v>
      </c>
      <c r="BC1195" s="12"/>
      <c r="BD1195" s="38">
        <f ca="1"/>
        <v>1.856754775276457E-2</v>
      </c>
    </row>
    <row r="1196" spans="1:56" x14ac:dyDescent="0.35">
      <c r="A1196" s="12">
        <v>0</v>
      </c>
      <c r="B1196" s="12">
        <v>0</v>
      </c>
      <c r="C1196" s="12">
        <f ca="1">INDEX('Flow probs &amp; rates'!$M$5:$M$5999,UsefulSeries!$E1192,0)*(1-INDEX('Flow probs &amp; rates'!$M$5:$M$5999,UsefulSeries!$E1192,0))/INDEX('Flow probs &amp; rates'!$F$4:$F$5999,UsefulSeries!$E1192,0)</f>
        <v>6.1775804429774253</v>
      </c>
      <c r="D1196" s="12">
        <f ca="1">-INDEX('Flow probs &amp; rates'!$M$5:$M$5999,UsefulSeries!$E1192,0)*(INDEX('Flow probs &amp; rates'!$O$5:$O$5999,UsefulSeries!$E1192,0))/INDEX('Flow probs &amp; rates'!$F$4:$F$5999,UsefulSeries!$E1192,0)</f>
        <v>-1.3781551943500898</v>
      </c>
      <c r="E1196" s="12">
        <v>0</v>
      </c>
      <c r="F1196" s="12">
        <v>0</v>
      </c>
      <c r="G1196" s="12"/>
      <c r="H1196" s="12"/>
      <c r="I1196" s="12">
        <f ca="1">INDEX('Flow probs &amp; rates'!$M$5:$M$5999,UsefulSeries!$E1192)</f>
        <v>0.25740936872972242</v>
      </c>
      <c r="J1196" s="12"/>
      <c r="K1196" s="12">
        <f>INDEX('Flow probs &amp; rates'!$F$4:$F$5999,UsefulSeries!$E1192)</f>
        <v>3.0942500447272078E-2</v>
      </c>
      <c r="L1196" s="12">
        <f>-INDEX('Flow probs &amp; rates'!$F$4:$F$5999,UsefulSeries!$E1192)</f>
        <v>-3.0942500447272078E-2</v>
      </c>
      <c r="M1196" s="12"/>
      <c r="N1196" s="12"/>
      <c r="O1196" s="12"/>
      <c r="P1196" s="12">
        <f ca="1"/>
        <v>0</v>
      </c>
      <c r="Q1196" s="12">
        <f ca="1"/>
        <v>0</v>
      </c>
      <c r="R1196" s="12">
        <f ca="1"/>
        <v>0.17384073306772518</v>
      </c>
      <c r="S1196" s="12">
        <f ca="1"/>
        <v>5.3633373871869998E-2</v>
      </c>
      <c r="T1196" s="12">
        <f ca="1"/>
        <v>0</v>
      </c>
      <c r="U1196" s="12">
        <f ca="1"/>
        <v>0</v>
      </c>
      <c r="V1196" s="12"/>
      <c r="W1196" s="12"/>
      <c r="X1196" s="12"/>
      <c r="Y1196" s="12"/>
      <c r="Z1196" s="12"/>
      <c r="AA1196" s="12"/>
      <c r="AB1196" s="12"/>
      <c r="AC1196" s="12"/>
      <c r="AD1196" s="12"/>
      <c r="AE1196" s="12">
        <f t="array" ref="AE1196:AJ1197">TRANSPOSE(AC1190:AD1195)</f>
        <v>-0.6274608110097144</v>
      </c>
      <c r="AF1196" s="12">
        <v>-0.6274608110097144</v>
      </c>
      <c r="AG1196" s="12">
        <v>3.8604835148660581E-2</v>
      </c>
      <c r="AH1196" s="12">
        <v>0</v>
      </c>
      <c r="AI1196" s="12">
        <v>0.33393435384162495</v>
      </c>
      <c r="AJ1196" s="12">
        <v>0</v>
      </c>
      <c r="AK1196" s="12"/>
      <c r="AL1196" s="12"/>
      <c r="AM1196" s="12"/>
      <c r="AN1196" s="12">
        <f t="shared" si="180"/>
        <v>-0.6274608110097144</v>
      </c>
      <c r="AO1196" s="12">
        <f t="shared" si="181"/>
        <v>-0.6274608110097144</v>
      </c>
      <c r="AP1196" s="12">
        <f t="shared" si="182"/>
        <v>3.8604835148660581E-2</v>
      </c>
      <c r="AQ1196" s="12">
        <f t="shared" si="183"/>
        <v>0</v>
      </c>
      <c r="AR1196" s="12">
        <f t="shared" si="184"/>
        <v>0.33393435384162495</v>
      </c>
      <c r="AS1196" s="12">
        <f t="shared" si="185"/>
        <v>0</v>
      </c>
      <c r="AT1196" s="12">
        <f t="shared" si="186"/>
        <v>0</v>
      </c>
      <c r="AU1196" s="12">
        <f t="shared" si="187"/>
        <v>0</v>
      </c>
      <c r="AV1196" s="12"/>
      <c r="AW1196" s="12"/>
      <c r="AX1196" s="12">
        <f>INDEX($N$6:$N$6003,UsefulSeries!$K1188)</f>
        <v>-6.4925010358929391E-4</v>
      </c>
      <c r="AY1196" s="12"/>
      <c r="AZ1196" s="12"/>
      <c r="BA1196" s="12"/>
      <c r="BB1196" s="12">
        <f t="shared" si="179"/>
        <v>-6.4925010358929391E-4</v>
      </c>
      <c r="BC1196" s="12"/>
      <c r="BD1196" s="38">
        <f ca="1"/>
        <v>8.6051617638409184E-2</v>
      </c>
    </row>
    <row r="1197" spans="1:56" x14ac:dyDescent="0.35">
      <c r="A1197" s="12">
        <v>0</v>
      </c>
      <c r="B1197" s="12">
        <v>0</v>
      </c>
      <c r="C1197" s="12">
        <f ca="1">-INDEX('Flow probs &amp; rates'!$M$5:$M$5999,UsefulSeries!$E1192,0)*(INDEX('Flow probs &amp; rates'!$O$5:$O$5999,UsefulSeries!$E1192,0))/INDEX('Flow probs &amp; rates'!$F$4:$F$5999,UsefulSeries!$E1192,0)</f>
        <v>-1.3781551943500898</v>
      </c>
      <c r="D1197" s="12">
        <f ca="1">INDEX('Flow probs &amp; rates'!$O$5:$O$5999,UsefulSeries!$E1192,0)*(1-INDEX('Flow probs &amp; rates'!$O$5:$O$5999,UsefulSeries!$E1192,0))/INDEX('Flow probs &amp; rates'!$F$4:$F$5999,UsefulSeries!$E1192,0)</f>
        <v>4.4669856093571099</v>
      </c>
      <c r="E1197" s="12">
        <v>0</v>
      </c>
      <c r="F1197" s="12">
        <v>0</v>
      </c>
      <c r="G1197" s="12"/>
      <c r="H1197" s="12"/>
      <c r="I1197" s="12">
        <f ca="1">INDEX('Flow probs &amp; rates'!$O$5:$O$5999,UsefulSeries!$E1192)</f>
        <v>0.16566439647487485</v>
      </c>
      <c r="J1197" s="12"/>
      <c r="K1197" s="12"/>
      <c r="L1197" s="12">
        <f>-INDEX('Flow probs &amp; rates'!$F$4:$F$5999,UsefulSeries!$E1192)</f>
        <v>-3.0942500447272078E-2</v>
      </c>
      <c r="M1197" s="12"/>
      <c r="N1197" s="12"/>
      <c r="O1197" s="12"/>
      <c r="P1197" s="12">
        <f ca="1"/>
        <v>0</v>
      </c>
      <c r="Q1197" s="12">
        <f ca="1"/>
        <v>0</v>
      </c>
      <c r="R1197" s="12">
        <f ca="1"/>
        <v>5.3633373871869998E-2</v>
      </c>
      <c r="S1197" s="12">
        <f ca="1"/>
        <v>0.24041158998642853</v>
      </c>
      <c r="T1197" s="12">
        <f ca="1"/>
        <v>0</v>
      </c>
      <c r="U1197" s="12">
        <f ca="1"/>
        <v>0</v>
      </c>
      <c r="V1197" s="12"/>
      <c r="W1197" s="12"/>
      <c r="X1197" s="12"/>
      <c r="Y1197" s="12"/>
      <c r="Z1197" s="12"/>
      <c r="AA1197" s="12"/>
      <c r="AB1197" s="12"/>
      <c r="AC1197" s="12"/>
      <c r="AD1197" s="12"/>
      <c r="AE1197" s="12">
        <v>0.6274608110097144</v>
      </c>
      <c r="AF1197" s="12">
        <v>0</v>
      </c>
      <c r="AG1197" s="12">
        <v>-3.8604835148660581E-2</v>
      </c>
      <c r="AH1197" s="12">
        <v>-3.8604835148660581E-2</v>
      </c>
      <c r="AI1197" s="12">
        <v>0</v>
      </c>
      <c r="AJ1197" s="12">
        <v>0.33393435384162495</v>
      </c>
      <c r="AK1197" s="12"/>
      <c r="AL1197" s="12"/>
      <c r="AM1197" s="12"/>
      <c r="AN1197" s="12">
        <f t="shared" si="180"/>
        <v>0.6274608110097144</v>
      </c>
      <c r="AO1197" s="12">
        <f t="shared" si="181"/>
        <v>0</v>
      </c>
      <c r="AP1197" s="12">
        <f t="shared" si="182"/>
        <v>-3.8604835148660581E-2</v>
      </c>
      <c r="AQ1197" s="12">
        <f t="shared" si="183"/>
        <v>-3.8604835148660581E-2</v>
      </c>
      <c r="AR1197" s="12">
        <f t="shared" si="184"/>
        <v>0</v>
      </c>
      <c r="AS1197" s="12">
        <f t="shared" si="185"/>
        <v>0.33393435384162495</v>
      </c>
      <c r="AT1197" s="12">
        <f t="shared" si="186"/>
        <v>0</v>
      </c>
      <c r="AU1197" s="12">
        <f t="shared" si="187"/>
        <v>0</v>
      </c>
      <c r="AV1197" s="12"/>
      <c r="AW1197" s="12"/>
      <c r="AX1197" s="12">
        <f>INDEX('Margin error adjustment'!N$7:N$6003,UsefulSeries!$K1188)</f>
        <v>-5.3164882612699582E-5</v>
      </c>
      <c r="AY1197" s="12"/>
      <c r="AZ1197" s="12"/>
      <c r="BA1197" s="12"/>
      <c r="BB1197" s="12">
        <f t="shared" si="179"/>
        <v>-5.3164882612699582E-5</v>
      </c>
      <c r="BC1197" s="12"/>
      <c r="BD1197" s="38">
        <f ca="1"/>
        <v>7.8709667390404955E-2</v>
      </c>
    </row>
    <row r="1198" spans="1:56" x14ac:dyDescent="0.35">
      <c r="A1198" s="12">
        <v>0</v>
      </c>
      <c r="B1198" s="12">
        <v>0</v>
      </c>
      <c r="C1198" s="12">
        <v>0</v>
      </c>
      <c r="D1198" s="12">
        <v>0</v>
      </c>
      <c r="E1198" s="12">
        <f ca="1">INDEX('Flow probs &amp; rates'!$P$5:$P$5999,UsefulSeries!$E1192,0)*(1-INDEX('Flow probs &amp; rates'!$P$5:$P$5999,UsefulSeries!$E1192,0))/INDEX('Flow probs &amp; rates'!$G$4:$G$5999,UsefulSeries!$E1192,0)</f>
        <v>8.0896979655842693E-2</v>
      </c>
      <c r="F1198" s="12">
        <f ca="1">-INDEX('Flow probs &amp; rates'!$P$5:$P$5999,UsefulSeries!$E1192,0)*(INDEX('Flow probs &amp; rates'!$Q$5:$Q$5999,UsefulSeries!$E1192,0))/INDEX('Flow probs &amp; rates'!$G$4:$G$5999,UsefulSeries!$E1192,0)</f>
        <v>-1.4232986477028832E-3</v>
      </c>
      <c r="G1198" s="12"/>
      <c r="H1198" s="12"/>
      <c r="I1198" s="12">
        <f ca="1">INDEX('Flow probs &amp; rates'!$P$5:$P$5999,UsefulSeries!$E1192)</f>
        <v>2.8131957696065378E-2</v>
      </c>
      <c r="J1198" s="12"/>
      <c r="K1198" s="12">
        <f>INDEX('Flow probs &amp; rates'!$G$4:$G$5999,UsefulSeries!$E1192)</f>
        <v>0.33796750841089684</v>
      </c>
      <c r="L1198" s="12"/>
      <c r="M1198" s="12"/>
      <c r="N1198" s="12"/>
      <c r="O1198" s="12"/>
      <c r="P1198" s="12">
        <f ca="1"/>
        <v>0</v>
      </c>
      <c r="Q1198" s="12">
        <f ca="1"/>
        <v>0</v>
      </c>
      <c r="R1198" s="12">
        <f ca="1"/>
        <v>0</v>
      </c>
      <c r="S1198" s="12">
        <f ca="1"/>
        <v>0</v>
      </c>
      <c r="T1198" s="12">
        <f ca="1"/>
        <v>12.36762881726554</v>
      </c>
      <c r="U1198" s="12">
        <f ca="1"/>
        <v>0.35397828990938601</v>
      </c>
      <c r="V1198" s="12"/>
      <c r="W1198" s="12">
        <f ca="1">INDEX(P$6:P$6003,UsefulSeries!$I1196)</f>
        <v>48.160653675156624</v>
      </c>
      <c r="X1198" s="12">
        <f ca="1">INDEX(Q$6:Q$6003,UsefulSeries!$I1196)</f>
        <v>0.64376136221478053</v>
      </c>
      <c r="Y1198" s="12">
        <f ca="1">INDEX(R$6:R$6003,UsefulSeries!$I1196)</f>
        <v>0</v>
      </c>
      <c r="Z1198" s="12">
        <f ca="1">INDEX(S$6:S$6003,UsefulSeries!$I1196)</f>
        <v>0</v>
      </c>
      <c r="AA1198" s="12">
        <f ca="1">INDEX(T$6:T$6003,UsefulSeries!$I1196)</f>
        <v>0</v>
      </c>
      <c r="AB1198" s="12">
        <f ca="1">INDEX(U$6:U$6003,UsefulSeries!$I1196)</f>
        <v>0</v>
      </c>
      <c r="AC1198" s="12">
        <f>INDEX( K$6:K$6003,UsefulSeries!$I1196)</f>
        <v>-0.62681156090612511</v>
      </c>
      <c r="AD1198" s="12">
        <f>INDEX(L$6:L$6003,UsefulSeries!$I1196)</f>
        <v>0.62681156090612511</v>
      </c>
      <c r="AE1198" s="12"/>
      <c r="AF1198" s="12"/>
      <c r="AG1198" s="12"/>
      <c r="AH1198" s="12"/>
      <c r="AI1198" s="12"/>
      <c r="AJ1198" s="12"/>
      <c r="AK1198" s="12"/>
      <c r="AL1198" s="12"/>
      <c r="AM1198" s="12"/>
      <c r="AN1198" s="12">
        <f t="shared" ca="1" si="180"/>
        <v>48.160653675156624</v>
      </c>
      <c r="AO1198" s="12">
        <f t="shared" ca="1" si="181"/>
        <v>0.64376136221478053</v>
      </c>
      <c r="AP1198" s="12">
        <f t="shared" ca="1" si="182"/>
        <v>0</v>
      </c>
      <c r="AQ1198" s="12">
        <f t="shared" ca="1" si="183"/>
        <v>0</v>
      </c>
      <c r="AR1198" s="12">
        <f t="shared" ca="1" si="184"/>
        <v>0</v>
      </c>
      <c r="AS1198" s="12">
        <f t="shared" ca="1" si="185"/>
        <v>0</v>
      </c>
      <c r="AT1198" s="12">
        <f t="shared" si="186"/>
        <v>-0.62681156090612511</v>
      </c>
      <c r="AU1198" s="12">
        <f t="shared" si="187"/>
        <v>0.62681156090612511</v>
      </c>
      <c r="AV1198" s="12"/>
      <c r="AW1198" s="12">
        <f ca="1">INDEX(I$6:I$6003,UsefulSeries!$I1196)</f>
        <v>1.3191341655468595E-2</v>
      </c>
      <c r="AX1198" s="12"/>
      <c r="AY1198" s="12"/>
      <c r="AZ1198" s="12">
        <f t="array" aca="1" ref="AZ1198:AZ1203" ca="1">MMULT(W1198:AB1203,AW1198:AW1203)</f>
        <v>0.64376136221478064</v>
      </c>
      <c r="BA1198" s="12"/>
      <c r="BB1198" s="12">
        <f t="shared" ca="1" si="179"/>
        <v>0.64376136221478064</v>
      </c>
      <c r="BC1198" s="12"/>
      <c r="BD1198" s="38">
        <f t="array" aca="1" ref="BD1198:BD1205" ca="1">MMULT(MINVERSE(AN1198:AU1205),BB1198:BB1205)</f>
        <v>1.2732358094847299E-2</v>
      </c>
    </row>
    <row r="1199" spans="1:56" x14ac:dyDescent="0.35">
      <c r="A1199" s="12">
        <v>0</v>
      </c>
      <c r="B1199" s="12">
        <v>0</v>
      </c>
      <c r="C1199" s="12">
        <v>0</v>
      </c>
      <c r="D1199" s="12">
        <v>0</v>
      </c>
      <c r="E1199" s="12">
        <f ca="1">-INDEX('Flow probs &amp; rates'!$P$5:$P$5999,UsefulSeries!$E1192,0)*(INDEX('Flow probs &amp; rates'!$Q$5:$Q$5999,UsefulSeries!$E1192,0))/INDEX('Flow probs &amp; rates'!$G$4:$G$5999,UsefulSeries!$E1192,0)</f>
        <v>-1.4232986477028832E-3</v>
      </c>
      <c r="F1199" s="12">
        <f ca="1">INDEX('Flow probs &amp; rates'!$Q$5:$Q$5999,UsefulSeries!$E1192,0)*(1-INDEX('Flow probs &amp; rates'!$Q$5:$Q$5999,UsefulSeries!$E1192,0))/INDEX('Flow probs &amp; rates'!$G$4:$G$5999,UsefulSeries!$E1192,0)</f>
        <v>4.9728556447378038E-2</v>
      </c>
      <c r="G1199" s="12"/>
      <c r="H1199" s="12"/>
      <c r="I1199" s="12">
        <f ca="1">INDEX('Flow probs &amp; rates'!$Q$5:$Q$5999,UsefulSeries!$E1192)</f>
        <v>1.7099012549561043E-2</v>
      </c>
      <c r="J1199" s="12"/>
      <c r="K1199" s="12"/>
      <c r="L1199" s="12">
        <f>INDEX('Flow probs &amp; rates'!$G$4:$G$5999,UsefulSeries!$E1192)</f>
        <v>0.33796750841089684</v>
      </c>
      <c r="M1199" s="12"/>
      <c r="N1199" s="12"/>
      <c r="O1199" s="12"/>
      <c r="P1199" s="12">
        <f ca="1"/>
        <v>0</v>
      </c>
      <c r="Q1199" s="12">
        <f ca="1"/>
        <v>0</v>
      </c>
      <c r="R1199" s="12">
        <f ca="1"/>
        <v>0</v>
      </c>
      <c r="S1199" s="12">
        <f ca="1"/>
        <v>0</v>
      </c>
      <c r="T1199" s="12">
        <f ca="1"/>
        <v>0.35397828990938607</v>
      </c>
      <c r="U1199" s="12">
        <f ca="1"/>
        <v>20.119301429553083</v>
      </c>
      <c r="V1199" s="12"/>
      <c r="W1199" s="12">
        <f ca="1">INDEX(P$7:P$6003,UsefulSeries!$I1196)</f>
        <v>0.64376136221478053</v>
      </c>
      <c r="X1199" s="12">
        <f ca="1">INDEX(Q$7:Q$6003,UsefulSeries!$I1196)</f>
        <v>48.353642339045628</v>
      </c>
      <c r="Y1199" s="12">
        <f ca="1">INDEX(R$7:R$6003,UsefulSeries!$I1196)</f>
        <v>0</v>
      </c>
      <c r="Z1199" s="12">
        <f ca="1">INDEX(S$7:S$6003,UsefulSeries!$I1196)</f>
        <v>0</v>
      </c>
      <c r="AA1199" s="12">
        <f ca="1">INDEX(T$7:T$6003,UsefulSeries!$I1196)</f>
        <v>0</v>
      </c>
      <c r="AB1199" s="12">
        <f ca="1">INDEX(U$7:U$6003,UsefulSeries!$I1196)</f>
        <v>0</v>
      </c>
      <c r="AC1199" s="12">
        <f>INDEX( K$7:K$6003,UsefulSeries!$I1196,1)</f>
        <v>-0.62681156090612511</v>
      </c>
      <c r="AD1199" s="12">
        <f>INDEX(L$7:L$6003,UsefulSeries!$I1196,1)</f>
        <v>0</v>
      </c>
      <c r="AE1199" s="12"/>
      <c r="AF1199" s="12"/>
      <c r="AG1199" s="12"/>
      <c r="AH1199" s="12"/>
      <c r="AI1199" s="12"/>
      <c r="AJ1199" s="12"/>
      <c r="AK1199" s="12"/>
      <c r="AL1199" s="12"/>
      <c r="AM1199" s="12"/>
      <c r="AN1199" s="12">
        <f t="shared" ca="1" si="180"/>
        <v>0.64376136221478053</v>
      </c>
      <c r="AO1199" s="12">
        <f t="shared" ca="1" si="181"/>
        <v>48.353642339045628</v>
      </c>
      <c r="AP1199" s="12">
        <f t="shared" ca="1" si="182"/>
        <v>0</v>
      </c>
      <c r="AQ1199" s="12">
        <f t="shared" ca="1" si="183"/>
        <v>0</v>
      </c>
      <c r="AR1199" s="12">
        <f t="shared" ca="1" si="184"/>
        <v>0</v>
      </c>
      <c r="AS1199" s="12">
        <f t="shared" ca="1" si="185"/>
        <v>0</v>
      </c>
      <c r="AT1199" s="12">
        <f t="shared" si="186"/>
        <v>-0.62681156090612511</v>
      </c>
      <c r="AU1199" s="12">
        <f t="shared" si="187"/>
        <v>0</v>
      </c>
      <c r="AV1199" s="12"/>
      <c r="AW1199" s="12">
        <f ca="1">INDEX(I$7:I$6003,UsefulSeries!$I1196)</f>
        <v>1.3137982071481607E-2</v>
      </c>
      <c r="AX1199" s="12"/>
      <c r="AY1199" s="12"/>
      <c r="AZ1199" s="12">
        <f ca="1"/>
        <v>0.64376136221478042</v>
      </c>
      <c r="BA1199" s="12"/>
      <c r="BB1199" s="12">
        <f t="shared" ca="1" si="179"/>
        <v>0.64376136221478042</v>
      </c>
      <c r="BC1199" s="12"/>
      <c r="BD1199" s="38">
        <f ca="1"/>
        <v>1.3485352214764689E-2</v>
      </c>
    </row>
    <row r="1200" spans="1:56" x14ac:dyDescent="0.35">
      <c r="A1200" s="12">
        <f ca="1">INDEX('Flow probs &amp; rates'!$K$5:$K$5999,UsefulSeries!$E1198,0)*(1-INDEX('Flow probs &amp; rates'!$K$5:$K$5999,UsefulSeries!$E1198,0))/INDEX('Flow probs &amp; rates'!$E$4:$E$5999,UsefulSeries!$E1198,0)</f>
        <v>1.7817951454854587E-2</v>
      </c>
      <c r="B1200" s="12">
        <f ca="1">-INDEX('Flow probs &amp; rates'!$K$5:$K$5999,UsefulSeries!$E1198,0)*(INDEX('Flow probs &amp; rates'!$L$5:$L$5999,UsefulSeries!$E1198,0))/INDEX('Flow probs &amp; rates'!$E$4:$E$5999,UsefulSeries!$E1198,0)</f>
        <v>-2.6039733376357444E-4</v>
      </c>
      <c r="C1200" s="12">
        <v>0</v>
      </c>
      <c r="D1200" s="12">
        <v>0</v>
      </c>
      <c r="E1200" s="12">
        <v>0</v>
      </c>
      <c r="F1200" s="12">
        <v>0</v>
      </c>
      <c r="G1200" s="12"/>
      <c r="H1200" s="12"/>
      <c r="I1200" s="12">
        <f ca="1">INDEX('Flow probs &amp; rates'!$K$5:$K$5999,UsefulSeries!$E1198)</f>
        <v>1.1376561925656507E-2</v>
      </c>
      <c r="J1200" s="12"/>
      <c r="K1200" s="12">
        <f>-INDEX('Flow probs &amp; rates'!$E$4:$E$5999,UsefulSeries!$E1198)</f>
        <v>-0.63122496393062477</v>
      </c>
      <c r="L1200" s="12">
        <f>INDEX('Flow probs &amp; rates'!$E$4:$E$5999,UsefulSeries!$E1198)</f>
        <v>0.63122496393062477</v>
      </c>
      <c r="M1200" s="12"/>
      <c r="N1200" s="12"/>
      <c r="O1200" s="12"/>
      <c r="P1200" s="12">
        <f t="array" aca="1" ref="P1200:U1205" ca="1">MINVERSE(A1200:F1205)</f>
        <v>56.132644043457383</v>
      </c>
      <c r="Q1200" s="12">
        <f ca="1"/>
        <v>0.64795824334042129</v>
      </c>
      <c r="R1200" s="12">
        <f ca="1"/>
        <v>0</v>
      </c>
      <c r="S1200" s="12">
        <f ca="1"/>
        <v>0</v>
      </c>
      <c r="T1200" s="12">
        <f ca="1"/>
        <v>0</v>
      </c>
      <c r="U1200" s="12">
        <f ca="1"/>
        <v>0</v>
      </c>
      <c r="V1200" s="12"/>
      <c r="W1200" s="12">
        <f ca="1">INDEX(P$8:P$6003,UsefulSeries!$I1196)</f>
        <v>0</v>
      </c>
      <c r="X1200" s="12">
        <f ca="1">INDEX(Q$8:Q$6003,UsefulSeries!$I1196)</f>
        <v>0</v>
      </c>
      <c r="Y1200" s="12">
        <f ca="1">INDEX(R$8:R$6003,UsefulSeries!$I1196)</f>
        <v>0.22791291800463589</v>
      </c>
      <c r="Z1200" s="12">
        <f ca="1">INDEX(S$8:S$6003,UsefulSeries!$I1196)</f>
        <v>6.0578393447755251E-2</v>
      </c>
      <c r="AA1200" s="12">
        <f ca="1">INDEX(T$8:T$6003,UsefulSeries!$I1196)</f>
        <v>0</v>
      </c>
      <c r="AB1200" s="12">
        <f ca="1">INDEX(U$8:U$6003,UsefulSeries!$I1196)</f>
        <v>0</v>
      </c>
      <c r="AC1200" s="12">
        <f>INDEX( K$8:K$6003,UsefulSeries!$I1196)</f>
        <v>3.8551670266047881E-2</v>
      </c>
      <c r="AD1200" s="12">
        <f>INDEX(L$8:L$6003,UsefulSeries!$I1196)</f>
        <v>-3.8551670266047881E-2</v>
      </c>
      <c r="AE1200" s="12"/>
      <c r="AF1200" s="12"/>
      <c r="AG1200" s="12"/>
      <c r="AH1200" s="12"/>
      <c r="AI1200" s="12"/>
      <c r="AJ1200" s="12"/>
      <c r="AK1200" s="12"/>
      <c r="AL1200" s="12"/>
      <c r="AM1200" s="12"/>
      <c r="AN1200" s="12">
        <f t="shared" ca="1" si="180"/>
        <v>0</v>
      </c>
      <c r="AO1200" s="12">
        <f t="shared" ca="1" si="181"/>
        <v>0</v>
      </c>
      <c r="AP1200" s="12">
        <f t="shared" ca="1" si="182"/>
        <v>0.22791291800463589</v>
      </c>
      <c r="AQ1200" s="12">
        <f t="shared" ca="1" si="183"/>
        <v>6.0578393447755251E-2</v>
      </c>
      <c r="AR1200" s="12">
        <f t="shared" ca="1" si="184"/>
        <v>0</v>
      </c>
      <c r="AS1200" s="12">
        <f t="shared" ca="1" si="185"/>
        <v>0</v>
      </c>
      <c r="AT1200" s="12">
        <f t="shared" si="186"/>
        <v>3.8551670266047881E-2</v>
      </c>
      <c r="AU1200" s="12">
        <f t="shared" si="187"/>
        <v>-3.8551670266047881E-2</v>
      </c>
      <c r="AV1200" s="12"/>
      <c r="AW1200" s="12">
        <f ca="1">INDEX(I$8:I$6003,UsefulSeries!$I1196)</f>
        <v>0.23038682763247306</v>
      </c>
      <c r="AX1200" s="12"/>
      <c r="AY1200" s="12"/>
      <c r="AZ1200" s="12">
        <f ca="1"/>
        <v>6.0578393447755265E-2</v>
      </c>
      <c r="BA1200" s="12"/>
      <c r="BB1200" s="12">
        <f t="shared" ca="1" si="179"/>
        <v>6.0578393447755265E-2</v>
      </c>
      <c r="BC1200" s="12"/>
      <c r="BD1200" s="38">
        <f ca="1"/>
        <v>0.23469706984352404</v>
      </c>
    </row>
    <row r="1201" spans="1:56" x14ac:dyDescent="0.35">
      <c r="A1201" s="12">
        <f ca="1">-INDEX('Flow probs &amp; rates'!$K$5:$K$5999,UsefulSeries!$E1198,0)*(INDEX('Flow probs &amp; rates'!$L$5:$L$5999,UsefulSeries!$E1198,0))/INDEX('Flow probs &amp; rates'!$E$4:$E$5999,UsefulSeries!$E1198,0)</f>
        <v>-2.6039733376357444E-4</v>
      </c>
      <c r="B1201" s="12">
        <f ca="1">INDEX('Flow probs &amp; rates'!$L$5:$L$5999,UsefulSeries!$E1198,0)*(1-INDEX('Flow probs &amp; rates'!$L$5:$L$5999,UsefulSeries!$E1198,0))/INDEX('Flow probs &amp; rates'!$E$4:$E$5999,UsefulSeries!$E1198,0)</f>
        <v>2.2558229633227751E-2</v>
      </c>
      <c r="C1201" s="12">
        <v>0</v>
      </c>
      <c r="D1201" s="12">
        <v>0</v>
      </c>
      <c r="E1201" s="12">
        <v>0</v>
      </c>
      <c r="F1201" s="12">
        <v>0</v>
      </c>
      <c r="G1201" s="12"/>
      <c r="H1201" s="12"/>
      <c r="I1201" s="12">
        <f ca="1">INDEX('Flow probs &amp; rates'!$L$5:$L$5999,UsefulSeries!$E1198)</f>
        <v>1.4448064247060115E-2</v>
      </c>
      <c r="J1201" s="12"/>
      <c r="K1201" s="12">
        <f>-INDEX('Flow probs &amp; rates'!$E$4:$E$5999,UsefulSeries!$E1198)</f>
        <v>-0.63122496393062477</v>
      </c>
      <c r="L1201" s="12"/>
      <c r="M1201" s="12"/>
      <c r="N1201" s="12"/>
      <c r="O1201" s="12"/>
      <c r="P1201" s="12">
        <f ca="1"/>
        <v>0.64795824334042129</v>
      </c>
      <c r="Q1201" s="12">
        <f ca="1"/>
        <v>44.337199454948831</v>
      </c>
      <c r="R1201" s="12">
        <f ca="1"/>
        <v>0</v>
      </c>
      <c r="S1201" s="12">
        <f ca="1"/>
        <v>0</v>
      </c>
      <c r="T1201" s="12">
        <f ca="1"/>
        <v>0</v>
      </c>
      <c r="U1201" s="12">
        <f ca="1"/>
        <v>0</v>
      </c>
      <c r="V1201" s="12"/>
      <c r="W1201" s="12">
        <f ca="1">INDEX(P$9:P$6003,UsefulSeries!$I1196)</f>
        <v>0</v>
      </c>
      <c r="X1201" s="12">
        <f ca="1">INDEX(Q$9:Q$6003,UsefulSeries!$I1196)</f>
        <v>0</v>
      </c>
      <c r="Y1201" s="12">
        <f ca="1">INDEX(R$9:R$6003,UsefulSeries!$I1196)</f>
        <v>6.0578393447755258E-2</v>
      </c>
      <c r="Z1201" s="12">
        <f ca="1">INDEX(S$9:S$6003,UsefulSeries!$I1196)</f>
        <v>0.34996169141686356</v>
      </c>
      <c r="AA1201" s="12">
        <f ca="1">INDEX(T$9:T$6003,UsefulSeries!$I1196)</f>
        <v>0</v>
      </c>
      <c r="AB1201" s="12">
        <f ca="1">INDEX(U$9:U$6003,UsefulSeries!$I1196)</f>
        <v>0</v>
      </c>
      <c r="AC1201" s="12">
        <f>INDEX( K$9:K$6003,UsefulSeries!$I1196)</f>
        <v>0</v>
      </c>
      <c r="AD1201" s="12">
        <f>INDEX(L$9:L$6003,UsefulSeries!$I1196)</f>
        <v>-3.8551670266047881E-2</v>
      </c>
      <c r="AE1201" s="12"/>
      <c r="AF1201" s="12"/>
      <c r="AG1201" s="12"/>
      <c r="AH1201" s="12"/>
      <c r="AI1201" s="12"/>
      <c r="AJ1201" s="12"/>
      <c r="AK1201" s="12"/>
      <c r="AL1201" s="12"/>
      <c r="AM1201" s="12"/>
      <c r="AN1201" s="12">
        <f t="shared" ca="1" si="180"/>
        <v>0</v>
      </c>
      <c r="AO1201" s="12">
        <f t="shared" ca="1" si="181"/>
        <v>0</v>
      </c>
      <c r="AP1201" s="12">
        <f t="shared" ca="1" si="182"/>
        <v>6.0578393447755258E-2</v>
      </c>
      <c r="AQ1201" s="12">
        <f t="shared" ca="1" si="183"/>
        <v>0.34996169141686356</v>
      </c>
      <c r="AR1201" s="12">
        <f t="shared" ca="1" si="184"/>
        <v>0</v>
      </c>
      <c r="AS1201" s="12">
        <f t="shared" ca="1" si="185"/>
        <v>0</v>
      </c>
      <c r="AT1201" s="12">
        <f t="shared" si="186"/>
        <v>0</v>
      </c>
      <c r="AU1201" s="12">
        <f t="shared" si="187"/>
        <v>-3.8551670266047881E-2</v>
      </c>
      <c r="AV1201" s="12"/>
      <c r="AW1201" s="12">
        <f ca="1">INDEX(I$9:I$6003,UsefulSeries!$I1196)</f>
        <v>0.13322009437518842</v>
      </c>
      <c r="AX1201" s="12"/>
      <c r="AY1201" s="12"/>
      <c r="AZ1201" s="12">
        <f ca="1"/>
        <v>6.0578393447755258E-2</v>
      </c>
      <c r="BA1201" s="12"/>
      <c r="BB1201" s="12">
        <f t="shared" ca="1" si="179"/>
        <v>6.0578393447755258E-2</v>
      </c>
      <c r="BC1201" s="12"/>
      <c r="BD1201" s="38">
        <f ca="1"/>
        <v>0.13921955886847792</v>
      </c>
    </row>
    <row r="1202" spans="1:56" x14ac:dyDescent="0.35">
      <c r="A1202" s="12">
        <v>0</v>
      </c>
      <c r="B1202" s="12">
        <v>0</v>
      </c>
      <c r="C1202" s="12">
        <f ca="1">INDEX('Flow probs &amp; rates'!$M$5:$M$5999,UsefulSeries!$E1198,0)*(1-INDEX('Flow probs &amp; rates'!$M$5:$M$5999,UsefulSeries!$E1198,0))/INDEX('Flow probs &amp; rates'!$F$4:$F$5999,UsefulSeries!$E1198,0)</f>
        <v>6.4499542578760165</v>
      </c>
      <c r="D1202" s="12">
        <f ca="1">-INDEX('Flow probs &amp; rates'!$M$5:$M$5999,UsefulSeries!$E1198,0)*(INDEX('Flow probs &amp; rates'!$O$5:$O$5999,UsefulSeries!$E1198,0))/INDEX('Flow probs &amp; rates'!$F$4:$F$5999,UsefulSeries!$E1198,0)</f>
        <v>-1.4296360109861286</v>
      </c>
      <c r="E1202" s="12">
        <v>0</v>
      </c>
      <c r="F1202" s="12">
        <v>0</v>
      </c>
      <c r="G1202" s="12"/>
      <c r="H1202" s="12"/>
      <c r="I1202" s="12">
        <f ca="1">INDEX('Flow probs &amp; rates'!$M$5:$M$5999,UsefulSeries!$E1198)</f>
        <v>0.26020550910631379</v>
      </c>
      <c r="J1202" s="12"/>
      <c r="K1202" s="12">
        <f>INDEX('Flow probs &amp; rates'!$F$4:$F$5999,UsefulSeries!$E1198)</f>
        <v>2.9844956171895091E-2</v>
      </c>
      <c r="L1202" s="12">
        <f>-INDEX('Flow probs &amp; rates'!$F$4:$F$5999,UsefulSeries!$E1198)</f>
        <v>-2.9844956171895091E-2</v>
      </c>
      <c r="M1202" s="12"/>
      <c r="N1202" s="12"/>
      <c r="O1202" s="12"/>
      <c r="P1202" s="12">
        <f ca="1"/>
        <v>0</v>
      </c>
      <c r="Q1202" s="12">
        <f ca="1"/>
        <v>0</v>
      </c>
      <c r="R1202" s="12">
        <f ca="1"/>
        <v>0.16652811462623524</v>
      </c>
      <c r="S1202" s="12">
        <f ca="1"/>
        <v>5.1830480919713082E-2</v>
      </c>
      <c r="T1202" s="12">
        <f ca="1"/>
        <v>0</v>
      </c>
      <c r="U1202" s="12">
        <f ca="1"/>
        <v>0</v>
      </c>
      <c r="V1202" s="12"/>
      <c r="W1202" s="12">
        <f ca="1">INDEX(P$10:P$6003,UsefulSeries!$I1196)</f>
        <v>0</v>
      </c>
      <c r="X1202" s="12">
        <f ca="1">INDEX(Q$10:Q$6003,UsefulSeries!$I1196)</f>
        <v>0</v>
      </c>
      <c r="Y1202" s="12">
        <f ca="1">INDEX(R$10:R$6003,UsefulSeries!$I1196)</f>
        <v>0</v>
      </c>
      <c r="Z1202" s="12">
        <f ca="1">INDEX(S$10:S$6003,UsefulSeries!$I1196)</f>
        <v>0</v>
      </c>
      <c r="AA1202" s="12">
        <f ca="1">INDEX(T$10:T$6003,UsefulSeries!$I1196)</f>
        <v>13.920156387522606</v>
      </c>
      <c r="AB1202" s="12">
        <f ca="1">INDEX(U$10:U$6003,UsefulSeries!$I1196)</f>
        <v>0.34993444414615682</v>
      </c>
      <c r="AC1202" s="12">
        <f>INDEX( K$10:K$6003,UsefulSeries!$I1196)</f>
        <v>0.33463676882782706</v>
      </c>
      <c r="AD1202" s="12">
        <f>INDEX(L$10:L$6003,UsefulSeries!$I1196)</f>
        <v>0</v>
      </c>
      <c r="AE1202" s="12"/>
      <c r="AF1202" s="12"/>
      <c r="AG1202" s="12"/>
      <c r="AH1202" s="12"/>
      <c r="AI1202" s="12"/>
      <c r="AJ1202" s="12"/>
      <c r="AK1202" s="12"/>
      <c r="AL1202" s="12"/>
      <c r="AM1202" s="12"/>
      <c r="AN1202" s="12">
        <f t="shared" ca="1" si="180"/>
        <v>0</v>
      </c>
      <c r="AO1202" s="12">
        <f t="shared" ca="1" si="181"/>
        <v>0</v>
      </c>
      <c r="AP1202" s="12">
        <f t="shared" ca="1" si="182"/>
        <v>0</v>
      </c>
      <c r="AQ1202" s="12">
        <f t="shared" ca="1" si="183"/>
        <v>0</v>
      </c>
      <c r="AR1202" s="12">
        <f t="shared" ca="1" si="184"/>
        <v>13.920156387522606</v>
      </c>
      <c r="AS1202" s="12">
        <f t="shared" ca="1" si="185"/>
        <v>0.34993444414615682</v>
      </c>
      <c r="AT1202" s="12">
        <f t="shared" si="186"/>
        <v>0.33463676882782706</v>
      </c>
      <c r="AU1202" s="12">
        <f t="shared" si="187"/>
        <v>0</v>
      </c>
      <c r="AV1202" s="12"/>
      <c r="AW1202" s="12">
        <f ca="1">INDEX(I$10:I$6003,UsefulSeries!$I1196)</f>
        <v>2.4659638598701138E-2</v>
      </c>
      <c r="AX1202" s="12"/>
      <c r="AY1202" s="12"/>
      <c r="AZ1202" s="12">
        <f ca="1"/>
        <v>0.34993444414615682</v>
      </c>
      <c r="BA1202" s="12"/>
      <c r="BB1202" s="12">
        <f t="shared" ca="1" si="179"/>
        <v>0.34993444414615682</v>
      </c>
      <c r="BC1202" s="12"/>
      <c r="BD1202" s="38">
        <f ca="1"/>
        <v>2.4055244673511233E-2</v>
      </c>
    </row>
    <row r="1203" spans="1:56" x14ac:dyDescent="0.35">
      <c r="A1203" s="12">
        <v>0</v>
      </c>
      <c r="B1203" s="12">
        <v>0</v>
      </c>
      <c r="C1203" s="12">
        <f ca="1">-INDEX('Flow probs &amp; rates'!$M$5:$M$5999,UsefulSeries!$E1198,0)*(INDEX('Flow probs &amp; rates'!$O$5:$O$5999,UsefulSeries!$E1198,0))/INDEX('Flow probs &amp; rates'!$F$4:$F$5999,UsefulSeries!$E1198,0)</f>
        <v>-1.4296360109861286</v>
      </c>
      <c r="D1203" s="12">
        <f ca="1">INDEX('Flow probs &amp; rates'!$O$5:$O$5999,UsefulSeries!$E1198,0)*(1-INDEX('Flow probs &amp; rates'!$O$5:$O$5999,UsefulSeries!$E1198,0))/INDEX('Flow probs &amp; rates'!$F$4:$F$5999,UsefulSeries!$E1198,0)</f>
        <v>4.5933316706066485</v>
      </c>
      <c r="E1203" s="12">
        <v>0</v>
      </c>
      <c r="F1203" s="12">
        <v>0</v>
      </c>
      <c r="G1203" s="12"/>
      <c r="H1203" s="12"/>
      <c r="I1203" s="12">
        <f ca="1">INDEX('Flow probs &amp; rates'!$O$5:$O$5999,UsefulSeries!$E1198)</f>
        <v>0.16397586752174043</v>
      </c>
      <c r="J1203" s="12"/>
      <c r="K1203" s="12"/>
      <c r="L1203" s="12">
        <f>-INDEX('Flow probs &amp; rates'!$F$4:$F$5999,UsefulSeries!$E1198)</f>
        <v>-2.9844956171895091E-2</v>
      </c>
      <c r="M1203" s="12"/>
      <c r="N1203" s="12"/>
      <c r="O1203" s="12"/>
      <c r="P1203" s="12">
        <f ca="1"/>
        <v>0</v>
      </c>
      <c r="Q1203" s="12">
        <f ca="1"/>
        <v>0</v>
      </c>
      <c r="R1203" s="12">
        <f ca="1"/>
        <v>5.1830480919713089E-2</v>
      </c>
      <c r="S1203" s="12">
        <f ca="1"/>
        <v>0.23383870336706894</v>
      </c>
      <c r="T1203" s="12">
        <f ca="1"/>
        <v>0</v>
      </c>
      <c r="U1203" s="12">
        <f ca="1"/>
        <v>0</v>
      </c>
      <c r="V1203" s="12"/>
      <c r="W1203" s="12">
        <f ca="1">INDEX(P$11:P$6003,UsefulSeries!$I1196)</f>
        <v>0</v>
      </c>
      <c r="X1203" s="12">
        <f ca="1">INDEX(Q$11:Q$6003,UsefulSeries!$I1196)</f>
        <v>0</v>
      </c>
      <c r="Y1203" s="12">
        <f ca="1">INDEX(R$11:R$6003,UsefulSeries!$I1196)</f>
        <v>0</v>
      </c>
      <c r="Z1203" s="12">
        <f ca="1">INDEX(S$11:S$6003,UsefulSeries!$I1196)</f>
        <v>0</v>
      </c>
      <c r="AA1203" s="12">
        <f ca="1">INDEX(T$11:T$6003,UsefulSeries!$I1196)</f>
        <v>0.34993444414615676</v>
      </c>
      <c r="AB1203" s="12">
        <f ca="1">INDEX(U$11:U$6003,UsefulSeries!$I1196)</f>
        <v>17.910460013934387</v>
      </c>
      <c r="AC1203" s="12">
        <f>INDEX( K$11:K$6003,UsefulSeries!$I1196)</f>
        <v>0</v>
      </c>
      <c r="AD1203" s="12">
        <f>INDEX(L$11:L$6003,UsefulSeries!$I1196)</f>
        <v>0.33463676882782706</v>
      </c>
      <c r="AE1203" s="12"/>
      <c r="AF1203" s="12"/>
      <c r="AG1203" s="12"/>
      <c r="AH1203" s="12"/>
      <c r="AI1203" s="12"/>
      <c r="AJ1203" s="12"/>
      <c r="AK1203" s="12"/>
      <c r="AL1203" s="12"/>
      <c r="AM1203" s="12"/>
      <c r="AN1203" s="12">
        <f t="shared" ca="1" si="180"/>
        <v>0</v>
      </c>
      <c r="AO1203" s="12">
        <f t="shared" ca="1" si="181"/>
        <v>0</v>
      </c>
      <c r="AP1203" s="12">
        <f t="shared" ca="1" si="182"/>
        <v>0</v>
      </c>
      <c r="AQ1203" s="12">
        <f t="shared" ca="1" si="183"/>
        <v>0</v>
      </c>
      <c r="AR1203" s="12">
        <f t="shared" ca="1" si="184"/>
        <v>0.34993444414615676</v>
      </c>
      <c r="AS1203" s="12">
        <f t="shared" ca="1" si="185"/>
        <v>17.910460013934387</v>
      </c>
      <c r="AT1203" s="12">
        <f t="shared" si="186"/>
        <v>0</v>
      </c>
      <c r="AU1203" s="12">
        <f t="shared" si="187"/>
        <v>0.33463676882782706</v>
      </c>
      <c r="AV1203" s="12"/>
      <c r="AW1203" s="12">
        <f ca="1">INDEX(I$11:I$6003,UsefulSeries!$I1196)</f>
        <v>1.9056193249907531E-2</v>
      </c>
      <c r="AX1203" s="12"/>
      <c r="AY1203" s="12"/>
      <c r="AZ1203" s="12">
        <f ca="1"/>
        <v>0.34993444414615682</v>
      </c>
      <c r="BA1203" s="12"/>
      <c r="BB1203" s="12">
        <f t="shared" ca="1" si="179"/>
        <v>0.34993444414615682</v>
      </c>
      <c r="BC1203" s="12"/>
      <c r="BD1203" s="38">
        <f ca="1"/>
        <v>1.7923905195000207E-2</v>
      </c>
    </row>
    <row r="1204" spans="1:56" x14ac:dyDescent="0.35">
      <c r="A1204" s="12">
        <v>0</v>
      </c>
      <c r="B1204" s="12">
        <v>0</v>
      </c>
      <c r="C1204" s="12">
        <v>0</v>
      </c>
      <c r="D1204" s="12">
        <v>0</v>
      </c>
      <c r="E1204" s="12">
        <f ca="1">INDEX('Flow probs &amp; rates'!$P$5:$P$5999,UsefulSeries!$E1198,0)*(1-INDEX('Flow probs &amp; rates'!$P$5:$P$5999,UsefulSeries!$E1198,0))/INDEX('Flow probs &amp; rates'!$G$4:$G$5999,UsefulSeries!$E1198,0)</f>
        <v>8.5068891292131923E-2</v>
      </c>
      <c r="F1204" s="12">
        <f ca="1">-INDEX('Flow probs &amp; rates'!$P$5:$P$5999,UsefulSeries!$E1198,0)*(INDEX('Flow probs &amp; rates'!$Q$5:$Q$5999,UsefulSeries!$E1198,0))/INDEX('Flow probs &amp; rates'!$G$4:$G$5999,UsefulSeries!$E1198,0)</f>
        <v>-1.5078293110342385E-3</v>
      </c>
      <c r="G1204" s="12"/>
      <c r="H1204" s="12"/>
      <c r="I1204" s="12">
        <f ca="1">INDEX('Flow probs &amp; rates'!$P$5:$P$5999,UsefulSeries!$E1198)</f>
        <v>2.9715411822194969E-2</v>
      </c>
      <c r="J1204" s="12"/>
      <c r="K1204" s="12">
        <f>INDEX('Flow probs &amp; rates'!$G$4:$G$5999,UsefulSeries!$E1198)</f>
        <v>0.33893007989748014</v>
      </c>
      <c r="L1204" s="12"/>
      <c r="M1204" s="12"/>
      <c r="N1204" s="12"/>
      <c r="O1204" s="12"/>
      <c r="P1204" s="12">
        <f ca="1"/>
        <v>0</v>
      </c>
      <c r="Q1204" s="12">
        <f ca="1"/>
        <v>0</v>
      </c>
      <c r="R1204" s="12">
        <f ca="1"/>
        <v>0</v>
      </c>
      <c r="S1204" s="12">
        <f ca="1"/>
        <v>0</v>
      </c>
      <c r="T1204" s="12">
        <f ca="1"/>
        <v>11.761481650012268</v>
      </c>
      <c r="U1204" s="12">
        <f ca="1"/>
        <v>0.35561314226615359</v>
      </c>
      <c r="V1204" s="12"/>
      <c r="W1204" s="12"/>
      <c r="X1204" s="12"/>
      <c r="Y1204" s="12"/>
      <c r="Z1204" s="12"/>
      <c r="AA1204" s="12"/>
      <c r="AB1204" s="12"/>
      <c r="AC1204" s="12"/>
      <c r="AD1204" s="12"/>
      <c r="AE1204" s="12">
        <f t="array" ref="AE1204:AJ1205">TRANSPOSE(AC1198:AD1203)</f>
        <v>-0.62681156090612511</v>
      </c>
      <c r="AF1204" s="12">
        <v>-0.62681156090612511</v>
      </c>
      <c r="AG1204" s="12">
        <v>3.8551670266047881E-2</v>
      </c>
      <c r="AH1204" s="12">
        <v>0</v>
      </c>
      <c r="AI1204" s="12">
        <v>0.33463676882782706</v>
      </c>
      <c r="AJ1204" s="12">
        <v>0</v>
      </c>
      <c r="AK1204" s="12"/>
      <c r="AL1204" s="12"/>
      <c r="AM1204" s="12"/>
      <c r="AN1204" s="12">
        <f t="shared" si="180"/>
        <v>-0.62681156090612511</v>
      </c>
      <c r="AO1204" s="12">
        <f t="shared" si="181"/>
        <v>-0.62681156090612511</v>
      </c>
      <c r="AP1204" s="12">
        <f t="shared" si="182"/>
        <v>3.8551670266047881E-2</v>
      </c>
      <c r="AQ1204" s="12">
        <f t="shared" si="183"/>
        <v>0</v>
      </c>
      <c r="AR1204" s="12">
        <f t="shared" si="184"/>
        <v>0.33463676882782706</v>
      </c>
      <c r="AS1204" s="12">
        <f t="shared" si="185"/>
        <v>0</v>
      </c>
      <c r="AT1204" s="12">
        <f t="shared" si="186"/>
        <v>0</v>
      </c>
      <c r="AU1204" s="12">
        <f t="shared" si="187"/>
        <v>0</v>
      </c>
      <c r="AV1204" s="12"/>
      <c r="AW1204" s="12"/>
      <c r="AX1204" s="12">
        <f>INDEX($N$6:$N$6003,UsefulSeries!$K1196)</f>
        <v>6.6416947736924747E-4</v>
      </c>
      <c r="AY1204" s="12"/>
      <c r="AZ1204" s="12"/>
      <c r="BA1204" s="12"/>
      <c r="BB1204" s="12">
        <f t="shared" si="179"/>
        <v>6.6416947736924747E-4</v>
      </c>
      <c r="BC1204" s="12"/>
      <c r="BD1204" s="38">
        <f ca="1"/>
        <v>2.6325512824778498E-2</v>
      </c>
    </row>
    <row r="1205" spans="1:56" x14ac:dyDescent="0.35">
      <c r="A1205" s="12">
        <v>0</v>
      </c>
      <c r="B1205" s="12">
        <v>0</v>
      </c>
      <c r="C1205" s="12">
        <v>0</v>
      </c>
      <c r="D1205" s="12">
        <v>0</v>
      </c>
      <c r="E1205" s="12">
        <f ca="1">-INDEX('Flow probs &amp; rates'!$P$5:$P$5999,UsefulSeries!$E1198,0)*(INDEX('Flow probs &amp; rates'!$Q$5:$Q$5999,UsefulSeries!$E1198,0))/INDEX('Flow probs &amp; rates'!$G$4:$G$5999,UsefulSeries!$E1198,0)</f>
        <v>-1.5078293110342385E-3</v>
      </c>
      <c r="F1205" s="12">
        <f ca="1">INDEX('Flow probs &amp; rates'!$Q$5:$Q$5999,UsefulSeries!$E1198,0)*(1-INDEX('Flow probs &amp; rates'!$Q$5:$Q$5999,UsefulSeries!$E1198,0))/INDEX('Flow probs &amp; rates'!$G$4:$G$5999,UsefulSeries!$E1198,0)</f>
        <v>4.9869660778191501E-2</v>
      </c>
      <c r="G1205" s="12"/>
      <c r="H1205" s="12"/>
      <c r="I1205" s="12">
        <f ca="1">INDEX('Flow probs &amp; rates'!$Q$5:$Q$5999,UsefulSeries!$E1198)</f>
        <v>1.7198102853781941E-2</v>
      </c>
      <c r="J1205" s="12"/>
      <c r="K1205" s="12"/>
      <c r="L1205" s="12">
        <f>INDEX('Flow probs &amp; rates'!$G$4:$G$5999,UsefulSeries!$E1198)</f>
        <v>0.33893007989748014</v>
      </c>
      <c r="M1205" s="12"/>
      <c r="N1205" s="12"/>
      <c r="O1205" s="12"/>
      <c r="P1205" s="12">
        <f ca="1"/>
        <v>0</v>
      </c>
      <c r="Q1205" s="12">
        <f ca="1"/>
        <v>0</v>
      </c>
      <c r="R1205" s="12">
        <f ca="1"/>
        <v>0</v>
      </c>
      <c r="S1205" s="12">
        <f ca="1"/>
        <v>0</v>
      </c>
      <c r="T1205" s="12">
        <f ca="1"/>
        <v>0.35561314226615365</v>
      </c>
      <c r="U1205" s="12">
        <f ca="1"/>
        <v>20.063024057240877</v>
      </c>
      <c r="V1205" s="12"/>
      <c r="W1205" s="12"/>
      <c r="X1205" s="12"/>
      <c r="Y1205" s="12"/>
      <c r="Z1205" s="12"/>
      <c r="AA1205" s="12"/>
      <c r="AB1205" s="12"/>
      <c r="AC1205" s="12"/>
      <c r="AD1205" s="12"/>
      <c r="AE1205" s="12">
        <v>0.62681156090612511</v>
      </c>
      <c r="AF1205" s="12">
        <v>0</v>
      </c>
      <c r="AG1205" s="12">
        <v>-3.8551670266047881E-2</v>
      </c>
      <c r="AH1205" s="12">
        <v>-3.8551670266047881E-2</v>
      </c>
      <c r="AI1205" s="12">
        <v>0</v>
      </c>
      <c r="AJ1205" s="12">
        <v>0.33463676882782706</v>
      </c>
      <c r="AK1205" s="12"/>
      <c r="AL1205" s="12"/>
      <c r="AM1205" s="12"/>
      <c r="AN1205" s="12">
        <f t="shared" si="180"/>
        <v>0.62681156090612511</v>
      </c>
      <c r="AO1205" s="12">
        <f t="shared" si="181"/>
        <v>0</v>
      </c>
      <c r="AP1205" s="12">
        <f t="shared" si="182"/>
        <v>-3.8551670266047881E-2</v>
      </c>
      <c r="AQ1205" s="12">
        <f t="shared" si="183"/>
        <v>-3.8551670266047881E-2</v>
      </c>
      <c r="AR1205" s="12">
        <f t="shared" si="184"/>
        <v>0</v>
      </c>
      <c r="AS1205" s="12">
        <f t="shared" si="185"/>
        <v>0.33463676882782706</v>
      </c>
      <c r="AT1205" s="12">
        <f t="shared" si="186"/>
        <v>0</v>
      </c>
      <c r="AU1205" s="12">
        <f t="shared" si="187"/>
        <v>0</v>
      </c>
      <c r="AV1205" s="12"/>
      <c r="AW1205" s="12"/>
      <c r="AX1205" s="12">
        <f>INDEX('Margin error adjustment'!N$7:N$6003,UsefulSeries!$K1196)</f>
        <v>-4.3632360641920886E-4</v>
      </c>
      <c r="AY1205" s="12"/>
      <c r="AZ1205" s="12"/>
      <c r="BA1205" s="12"/>
      <c r="BB1205" s="12">
        <f t="shared" si="179"/>
        <v>-4.3632360641920886E-4</v>
      </c>
      <c r="BC1205" s="12"/>
      <c r="BD1205" s="38">
        <f ca="1"/>
        <v>6.1234449088506254E-2</v>
      </c>
    </row>
    <row r="1206" spans="1:56" x14ac:dyDescent="0.35">
      <c r="A1206" s="12">
        <f ca="1">INDEX('Flow probs &amp; rates'!$K$5:$K$5999,UsefulSeries!$E1204,0)*(1-INDEX('Flow probs &amp; rates'!$K$5:$K$5999,UsefulSeries!$E1204,0))/INDEX('Flow probs &amp; rates'!$E$4:$E$5999,UsefulSeries!$E1204,0)</f>
        <v>1.8386414162479658E-2</v>
      </c>
      <c r="B1206" s="12">
        <f ca="1">-INDEX('Flow probs &amp; rates'!$K$5:$K$5999,UsefulSeries!$E1204,0)*(INDEX('Flow probs &amp; rates'!$L$5:$L$5999,UsefulSeries!$E1204,0))/INDEX('Flow probs &amp; rates'!$E$4:$E$5999,UsefulSeries!$E1204,0)</f>
        <v>-2.8369516283648739E-4</v>
      </c>
      <c r="C1206" s="12">
        <v>0</v>
      </c>
      <c r="D1206" s="12">
        <v>0</v>
      </c>
      <c r="E1206" s="12">
        <v>0</v>
      </c>
      <c r="F1206" s="12">
        <v>0</v>
      </c>
      <c r="G1206" s="12"/>
      <c r="H1206" s="12"/>
      <c r="I1206" s="12">
        <f ca="1">INDEX('Flow probs &amp; rates'!$K$5:$K$5999,UsefulSeries!$E1204)</f>
        <v>1.1771543605266582E-2</v>
      </c>
      <c r="J1206" s="12"/>
      <c r="K1206" s="12">
        <f>-INDEX('Flow probs &amp; rates'!$E$4:$E$5999,UsefulSeries!$E1204)</f>
        <v>-0.63269402416458043</v>
      </c>
      <c r="L1206" s="12">
        <f>INDEX('Flow probs &amp; rates'!$E$4:$E$5999,UsefulSeries!$E1204)</f>
        <v>0.63269402416458043</v>
      </c>
      <c r="M1206" s="12"/>
      <c r="N1206" s="12"/>
      <c r="O1206" s="12"/>
      <c r="P1206" s="12">
        <f t="array" aca="1" ref="P1206:U1211" ca="1">MINVERSE(A1206:F1211)</f>
        <v>54.398017354984987</v>
      </c>
      <c r="Q1206" s="12">
        <f ca="1"/>
        <v>0.65026384188467035</v>
      </c>
      <c r="R1206" s="12">
        <f ca="1"/>
        <v>0</v>
      </c>
      <c r="S1206" s="12">
        <f ca="1"/>
        <v>0</v>
      </c>
      <c r="T1206" s="12">
        <f ca="1"/>
        <v>0</v>
      </c>
      <c r="U1206" s="12">
        <f ca="1"/>
        <v>0</v>
      </c>
      <c r="V1206" s="12"/>
      <c r="W1206" s="12">
        <f ca="1">INDEX(P$6:P$6003,UsefulSeries!$I1204)</f>
        <v>47.175170990423005</v>
      </c>
      <c r="X1206" s="12">
        <f ca="1">INDEX(Q$6:Q$6003,UsefulSeries!$I1204)</f>
        <v>0.64518119045767774</v>
      </c>
      <c r="Y1206" s="12">
        <f ca="1">INDEX(R$6:R$6003,UsefulSeries!$I1204)</f>
        <v>0</v>
      </c>
      <c r="Z1206" s="12">
        <f ca="1">INDEX(S$6:S$6003,UsefulSeries!$I1204)</f>
        <v>0</v>
      </c>
      <c r="AA1206" s="12">
        <f ca="1">INDEX(T$6:T$6003,UsefulSeries!$I1204)</f>
        <v>0</v>
      </c>
      <c r="AB1206" s="12">
        <f ca="1">INDEX(U$6:U$6003,UsefulSeries!$I1204)</f>
        <v>0</v>
      </c>
      <c r="AC1206" s="12">
        <f>INDEX( K$6:K$6003,UsefulSeries!$I1204)</f>
        <v>-0.62747573038349436</v>
      </c>
      <c r="AD1206" s="12">
        <f>INDEX(L$6:L$6003,UsefulSeries!$I1204)</f>
        <v>0.62747573038349436</v>
      </c>
      <c r="AE1206" s="12"/>
      <c r="AF1206" s="12"/>
      <c r="AG1206" s="12"/>
      <c r="AH1206" s="12"/>
      <c r="AI1206" s="12"/>
      <c r="AJ1206" s="12"/>
      <c r="AK1206" s="12"/>
      <c r="AL1206" s="12"/>
      <c r="AM1206" s="12"/>
      <c r="AN1206" s="12">
        <f t="shared" ca="1" si="180"/>
        <v>47.175170990423005</v>
      </c>
      <c r="AO1206" s="12">
        <f t="shared" ca="1" si="181"/>
        <v>0.64518119045767774</v>
      </c>
      <c r="AP1206" s="12">
        <f t="shared" ca="1" si="182"/>
        <v>0</v>
      </c>
      <c r="AQ1206" s="12">
        <f t="shared" ca="1" si="183"/>
        <v>0</v>
      </c>
      <c r="AR1206" s="12">
        <f t="shared" ca="1" si="184"/>
        <v>0</v>
      </c>
      <c r="AS1206" s="12">
        <f t="shared" ca="1" si="185"/>
        <v>0</v>
      </c>
      <c r="AT1206" s="12">
        <f t="shared" si="186"/>
        <v>-0.62747573038349436</v>
      </c>
      <c r="AU1206" s="12">
        <f t="shared" si="187"/>
        <v>0.62747573038349436</v>
      </c>
      <c r="AV1206" s="12"/>
      <c r="AW1206" s="12">
        <f ca="1">INDEX(I$6:I$6003,UsefulSeries!$I1204)</f>
        <v>1.3485404425856159E-2</v>
      </c>
      <c r="AX1206" s="12"/>
      <c r="AY1206" s="12"/>
      <c r="AZ1206" s="12">
        <f t="array" aca="1" ref="AZ1206:AZ1211" ca="1">MMULT(W1206:AB1211,AW1206:AW1211)</f>
        <v>0.64518119045767786</v>
      </c>
      <c r="BA1206" s="12"/>
      <c r="BB1206" s="12">
        <f t="shared" ca="1" si="179"/>
        <v>0.64518119045767786</v>
      </c>
      <c r="BC1206" s="12"/>
      <c r="BD1206" s="38">
        <f t="array" aca="1" ref="BD1206:BD1213" ca="1">MMULT(MINVERSE(AN1206:AU1213),BB1206:BB1213)</f>
        <v>1.2232209295096079E-2</v>
      </c>
    </row>
    <row r="1207" spans="1:56" x14ac:dyDescent="0.35">
      <c r="A1207" s="12">
        <f ca="1">-INDEX('Flow probs &amp; rates'!$K$5:$K$5999,UsefulSeries!$E1204,0)*(INDEX('Flow probs &amp; rates'!$L$5:$L$5999,UsefulSeries!$E1204,0))/INDEX('Flow probs &amp; rates'!$E$4:$E$5999,UsefulSeries!$E1204,0)</f>
        <v>-2.8369516283648739E-4</v>
      </c>
      <c r="B1207" s="12">
        <f ca="1">INDEX('Flow probs &amp; rates'!$L$5:$L$5999,UsefulSeries!$E1204,0)*(1-INDEX('Flow probs &amp; rates'!$L$5:$L$5999,UsefulSeries!$E1204,0))/INDEX('Flow probs &amp; rates'!$E$4:$E$5999,UsefulSeries!$E1204,0)</f>
        <v>2.3732604209971753E-2</v>
      </c>
      <c r="C1207" s="12">
        <v>0</v>
      </c>
      <c r="D1207" s="12">
        <v>0</v>
      </c>
      <c r="E1207" s="12">
        <v>0</v>
      </c>
      <c r="F1207" s="12">
        <v>0</v>
      </c>
      <c r="G1207" s="12"/>
      <c r="H1207" s="12"/>
      <c r="I1207" s="12">
        <f ca="1">INDEX('Flow probs &amp; rates'!$L$5:$L$5999,UsefulSeries!$E1204)</f>
        <v>1.5247977684994378E-2</v>
      </c>
      <c r="J1207" s="12"/>
      <c r="K1207" s="12">
        <f>-INDEX('Flow probs &amp; rates'!$E$4:$E$5999,UsefulSeries!$E1204)</f>
        <v>-0.63269402416458043</v>
      </c>
      <c r="L1207" s="12"/>
      <c r="M1207" s="12"/>
      <c r="N1207" s="12"/>
      <c r="O1207" s="12"/>
      <c r="P1207" s="12">
        <f ca="1"/>
        <v>0.65026384188467024</v>
      </c>
      <c r="Q1207" s="12">
        <f ca="1"/>
        <v>42.143899078983573</v>
      </c>
      <c r="R1207" s="12">
        <f ca="1"/>
        <v>0</v>
      </c>
      <c r="S1207" s="12">
        <f ca="1"/>
        <v>0</v>
      </c>
      <c r="T1207" s="12">
        <f ca="1"/>
        <v>0</v>
      </c>
      <c r="U1207" s="12">
        <f ca="1"/>
        <v>0</v>
      </c>
      <c r="V1207" s="12"/>
      <c r="W1207" s="12">
        <f ca="1">INDEX(P$7:P$6003,UsefulSeries!$I1204)</f>
        <v>0.64518119045767786</v>
      </c>
      <c r="X1207" s="12">
        <f ca="1">INDEX(Q$7:Q$6003,UsefulSeries!$I1204)</f>
        <v>45.602277255097285</v>
      </c>
      <c r="Y1207" s="12">
        <f ca="1">INDEX(R$7:R$6003,UsefulSeries!$I1204)</f>
        <v>0</v>
      </c>
      <c r="Z1207" s="12">
        <f ca="1">INDEX(S$7:S$6003,UsefulSeries!$I1204)</f>
        <v>0</v>
      </c>
      <c r="AA1207" s="12">
        <f ca="1">INDEX(T$7:T$6003,UsefulSeries!$I1204)</f>
        <v>0</v>
      </c>
      <c r="AB1207" s="12">
        <f ca="1">INDEX(U$7:U$6003,UsefulSeries!$I1204)</f>
        <v>0</v>
      </c>
      <c r="AC1207" s="12">
        <f>INDEX( K$7:K$6003,UsefulSeries!$I1204,1)</f>
        <v>-0.62747573038349436</v>
      </c>
      <c r="AD1207" s="12">
        <f>INDEX(L$7:L$6003,UsefulSeries!$I1204,1)</f>
        <v>0</v>
      </c>
      <c r="AE1207" s="12"/>
      <c r="AF1207" s="12"/>
      <c r="AG1207" s="12"/>
      <c r="AH1207" s="12"/>
      <c r="AI1207" s="12"/>
      <c r="AJ1207" s="12"/>
      <c r="AK1207" s="12"/>
      <c r="AL1207" s="12"/>
      <c r="AM1207" s="12"/>
      <c r="AN1207" s="12">
        <f t="shared" ca="1" si="180"/>
        <v>0.64518119045767786</v>
      </c>
      <c r="AO1207" s="12">
        <f t="shared" ca="1" si="181"/>
        <v>45.602277255097285</v>
      </c>
      <c r="AP1207" s="12">
        <f t="shared" ca="1" si="182"/>
        <v>0</v>
      </c>
      <c r="AQ1207" s="12">
        <f t="shared" ca="1" si="183"/>
        <v>0</v>
      </c>
      <c r="AR1207" s="12">
        <f t="shared" ca="1" si="184"/>
        <v>0</v>
      </c>
      <c r="AS1207" s="12">
        <f t="shared" ca="1" si="185"/>
        <v>0</v>
      </c>
      <c r="AT1207" s="12">
        <f t="shared" si="186"/>
        <v>-0.62747573038349436</v>
      </c>
      <c r="AU1207" s="12">
        <f t="shared" si="187"/>
        <v>0</v>
      </c>
      <c r="AV1207" s="12"/>
      <c r="AW1207" s="12">
        <f ca="1">INDEX(I$7:I$6003,UsefulSeries!$I1204)</f>
        <v>1.3957212215871453E-2</v>
      </c>
      <c r="AX1207" s="12"/>
      <c r="AY1207" s="12"/>
      <c r="AZ1207" s="12">
        <f ca="1"/>
        <v>0.64518119045767774</v>
      </c>
      <c r="BA1207" s="12"/>
      <c r="BB1207" s="12">
        <f t="shared" ca="1" si="179"/>
        <v>0.64518119045767774</v>
      </c>
      <c r="BC1207" s="12"/>
      <c r="BD1207" s="38">
        <f ca="1"/>
        <v>1.2878181516290494E-2</v>
      </c>
    </row>
    <row r="1208" spans="1:56" x14ac:dyDescent="0.35">
      <c r="A1208" s="12">
        <v>0</v>
      </c>
      <c r="B1208" s="12">
        <v>0</v>
      </c>
      <c r="C1208" s="12">
        <f ca="1">INDEX('Flow probs &amp; rates'!$M$5:$M$5999,UsefulSeries!$E1204,0)*(1-INDEX('Flow probs &amp; rates'!$M$5:$M$5999,UsefulSeries!$E1204,0))/INDEX('Flow probs &amp; rates'!$F$4:$F$5999,UsefulSeries!$E1204,0)</f>
        <v>6.6462490499177509</v>
      </c>
      <c r="D1208" s="12">
        <f ca="1">-INDEX('Flow probs &amp; rates'!$M$5:$M$5999,UsefulSeries!$E1204,0)*(INDEX('Flow probs &amp; rates'!$O$5:$O$5999,UsefulSeries!$E1204,0))/INDEX('Flow probs &amp; rates'!$F$4:$F$5999,UsefulSeries!$E1204,0)</f>
        <v>-1.3927773873459441</v>
      </c>
      <c r="E1208" s="12">
        <v>0</v>
      </c>
      <c r="F1208" s="12">
        <v>0</v>
      </c>
      <c r="G1208" s="12"/>
      <c r="H1208" s="12"/>
      <c r="I1208" s="12">
        <f ca="1">INDEX('Flow probs &amp; rates'!$M$5:$M$5999,UsefulSeries!$E1204)</f>
        <v>0.26476268194937713</v>
      </c>
      <c r="J1208" s="12"/>
      <c r="K1208" s="12">
        <f>INDEX('Flow probs &amp; rates'!$F$4:$F$5999,UsefulSeries!$E1204)</f>
        <v>2.9289213018395557E-2</v>
      </c>
      <c r="L1208" s="12">
        <f>-INDEX('Flow probs &amp; rates'!$F$4:$F$5999,UsefulSeries!$E1204)</f>
        <v>-2.9289213018395557E-2</v>
      </c>
      <c r="M1208" s="12"/>
      <c r="N1208" s="12"/>
      <c r="O1208" s="12"/>
      <c r="P1208" s="12">
        <f ca="1"/>
        <v>0</v>
      </c>
      <c r="Q1208" s="12">
        <f ca="1"/>
        <v>0</v>
      </c>
      <c r="R1208" s="12">
        <f ca="1"/>
        <v>0.1610220613243234</v>
      </c>
      <c r="S1208" s="12">
        <f ca="1"/>
        <v>5.0397660624244056E-2</v>
      </c>
      <c r="T1208" s="12">
        <f ca="1"/>
        <v>0</v>
      </c>
      <c r="U1208" s="12">
        <f ca="1"/>
        <v>0</v>
      </c>
      <c r="V1208" s="12"/>
      <c r="W1208" s="12">
        <f ca="1">INDEX(P$8:P$6003,UsefulSeries!$I1204)</f>
        <v>0</v>
      </c>
      <c r="X1208" s="12">
        <f ca="1">INDEX(Q$8:Q$6003,UsefulSeries!$I1204)</f>
        <v>0</v>
      </c>
      <c r="Y1208" s="12">
        <f ca="1">INDEX(R$8:R$6003,UsefulSeries!$I1204)</f>
        <v>0.23162257125061297</v>
      </c>
      <c r="Z1208" s="12">
        <f ca="1">INDEX(S$8:S$6003,UsefulSeries!$I1204)</f>
        <v>5.9517108537649945E-2</v>
      </c>
      <c r="AA1208" s="12">
        <f ca="1">INDEX(T$8:T$6003,UsefulSeries!$I1204)</f>
        <v>0</v>
      </c>
      <c r="AB1208" s="12">
        <f ca="1">INDEX(U$8:U$6003,UsefulSeries!$I1204)</f>
        <v>0</v>
      </c>
      <c r="AC1208" s="12">
        <f>INDEX( K$8:K$6003,UsefulSeries!$I1204)</f>
        <v>3.8115346659628672E-2</v>
      </c>
      <c r="AD1208" s="12">
        <f>INDEX(L$8:L$6003,UsefulSeries!$I1204)</f>
        <v>-3.8115346659628672E-2</v>
      </c>
      <c r="AE1208" s="12"/>
      <c r="AF1208" s="12"/>
      <c r="AG1208" s="12"/>
      <c r="AH1208" s="12"/>
      <c r="AI1208" s="12"/>
      <c r="AJ1208" s="12"/>
      <c r="AK1208" s="12"/>
      <c r="AL1208" s="12"/>
      <c r="AM1208" s="12"/>
      <c r="AN1208" s="12">
        <f t="shared" ca="1" si="180"/>
        <v>0</v>
      </c>
      <c r="AO1208" s="12">
        <f t="shared" ca="1" si="181"/>
        <v>0</v>
      </c>
      <c r="AP1208" s="12">
        <f t="shared" ca="1" si="182"/>
        <v>0.23162257125061297</v>
      </c>
      <c r="AQ1208" s="12">
        <f t="shared" ca="1" si="183"/>
        <v>5.9517108537649945E-2</v>
      </c>
      <c r="AR1208" s="12">
        <f t="shared" ca="1" si="184"/>
        <v>0</v>
      </c>
      <c r="AS1208" s="12">
        <f t="shared" ca="1" si="185"/>
        <v>0</v>
      </c>
      <c r="AT1208" s="12">
        <f t="shared" si="186"/>
        <v>3.8115346659628672E-2</v>
      </c>
      <c r="AU1208" s="12">
        <f t="shared" si="187"/>
        <v>-3.8115346659628672E-2</v>
      </c>
      <c r="AV1208" s="12"/>
      <c r="AW1208" s="12">
        <f ca="1">INDEX(I$8:I$6003,UsefulSeries!$I1204)</f>
        <v>0.22146506019508125</v>
      </c>
      <c r="AX1208" s="12"/>
      <c r="AY1208" s="12"/>
      <c r="AZ1208" s="12">
        <f ca="1"/>
        <v>5.9517108537649938E-2</v>
      </c>
      <c r="BA1208" s="12"/>
      <c r="BB1208" s="12">
        <f t="shared" ca="1" si="179"/>
        <v>5.9517108537649938E-2</v>
      </c>
      <c r="BC1208" s="12"/>
      <c r="BD1208" s="38">
        <f ca="1"/>
        <v>0.23742350301590712</v>
      </c>
    </row>
    <row r="1209" spans="1:56" x14ac:dyDescent="0.35">
      <c r="A1209" s="12">
        <v>0</v>
      </c>
      <c r="B1209" s="12">
        <v>0</v>
      </c>
      <c r="C1209" s="12">
        <f ca="1">-INDEX('Flow probs &amp; rates'!$M$5:$M$5999,UsefulSeries!$E1204,0)*(INDEX('Flow probs &amp; rates'!$O$5:$O$5999,UsefulSeries!$E1204,0))/INDEX('Flow probs &amp; rates'!$F$4:$F$5999,UsefulSeries!$E1204,0)</f>
        <v>-1.3927773873459441</v>
      </c>
      <c r="D1209" s="12">
        <f ca="1">INDEX('Flow probs &amp; rates'!$O$5:$O$5999,UsefulSeries!$E1204,0)*(1-INDEX('Flow probs &amp; rates'!$O$5:$O$5999,UsefulSeries!$E1204,0))/INDEX('Flow probs &amp; rates'!$F$4:$F$5999,UsefulSeries!$E1204,0)</f>
        <v>4.4499661908605397</v>
      </c>
      <c r="E1209" s="12">
        <v>0</v>
      </c>
      <c r="F1209" s="12">
        <v>0</v>
      </c>
      <c r="G1209" s="12"/>
      <c r="H1209" s="12"/>
      <c r="I1209" s="12">
        <f ca="1">INDEX('Flow probs &amp; rates'!$O$5:$O$5999,UsefulSeries!$E1204)</f>
        <v>0.15407516378376732</v>
      </c>
      <c r="J1209" s="12"/>
      <c r="K1209" s="12"/>
      <c r="L1209" s="12">
        <f>-INDEX('Flow probs &amp; rates'!$F$4:$F$5999,UsefulSeries!$E1204)</f>
        <v>-2.9289213018395557E-2</v>
      </c>
      <c r="M1209" s="12"/>
      <c r="N1209" s="12"/>
      <c r="O1209" s="12"/>
      <c r="P1209" s="12">
        <f ca="1"/>
        <v>0</v>
      </c>
      <c r="Q1209" s="12">
        <f ca="1"/>
        <v>0</v>
      </c>
      <c r="R1209" s="12">
        <f ca="1"/>
        <v>5.0397660624244056E-2</v>
      </c>
      <c r="S1209" s="12">
        <f ca="1"/>
        <v>0.24049457370947508</v>
      </c>
      <c r="T1209" s="12">
        <f ca="1"/>
        <v>0</v>
      </c>
      <c r="U1209" s="12">
        <f ca="1"/>
        <v>0</v>
      </c>
      <c r="V1209" s="12"/>
      <c r="W1209" s="12">
        <f ca="1">INDEX(P$9:P$6003,UsefulSeries!$I1204)</f>
        <v>0</v>
      </c>
      <c r="X1209" s="12">
        <f ca="1">INDEX(Q$9:Q$6003,UsefulSeries!$I1204)</f>
        <v>0</v>
      </c>
      <c r="Y1209" s="12">
        <f ca="1">INDEX(R$9:R$6003,UsefulSeries!$I1204)</f>
        <v>5.9517108537649945E-2</v>
      </c>
      <c r="Z1209" s="12">
        <f ca="1">INDEX(S$9:S$6003,UsefulSeries!$I1204)</f>
        <v>0.33546527814809296</v>
      </c>
      <c r="AA1209" s="12">
        <f ca="1">INDEX(T$9:T$6003,UsefulSeries!$I1204)</f>
        <v>0</v>
      </c>
      <c r="AB1209" s="12">
        <f ca="1">INDEX(U$9:U$6003,UsefulSeries!$I1204)</f>
        <v>0</v>
      </c>
      <c r="AC1209" s="12">
        <f>INDEX( K$9:K$6003,UsefulSeries!$I1204)</f>
        <v>0</v>
      </c>
      <c r="AD1209" s="12">
        <f>INDEX(L$9:L$6003,UsefulSeries!$I1204)</f>
        <v>-3.8115346659628672E-2</v>
      </c>
      <c r="AE1209" s="12"/>
      <c r="AF1209" s="12"/>
      <c r="AG1209" s="12"/>
      <c r="AH1209" s="12"/>
      <c r="AI1209" s="12"/>
      <c r="AJ1209" s="12"/>
      <c r="AK1209" s="12"/>
      <c r="AL1209" s="12"/>
      <c r="AM1209" s="12"/>
      <c r="AN1209" s="12">
        <f t="shared" ca="1" si="180"/>
        <v>0</v>
      </c>
      <c r="AO1209" s="12">
        <f t="shared" ca="1" si="181"/>
        <v>0</v>
      </c>
      <c r="AP1209" s="12">
        <f t="shared" ca="1" si="182"/>
        <v>5.9517108537649945E-2</v>
      </c>
      <c r="AQ1209" s="12">
        <f t="shared" ca="1" si="183"/>
        <v>0.33546527814809296</v>
      </c>
      <c r="AR1209" s="12">
        <f t="shared" ca="1" si="184"/>
        <v>0</v>
      </c>
      <c r="AS1209" s="12">
        <f t="shared" ca="1" si="185"/>
        <v>0</v>
      </c>
      <c r="AT1209" s="12">
        <f t="shared" si="186"/>
        <v>0</v>
      </c>
      <c r="AU1209" s="12">
        <f t="shared" si="187"/>
        <v>-3.8115346659628672E-2</v>
      </c>
      <c r="AV1209" s="12"/>
      <c r="AW1209" s="12">
        <f ca="1">INDEX(I$9:I$6003,UsefulSeries!$I1204)</f>
        <v>0.13812502077269162</v>
      </c>
      <c r="AX1209" s="12"/>
      <c r="AY1209" s="12"/>
      <c r="AZ1209" s="12">
        <f ca="1"/>
        <v>5.9517108537649945E-2</v>
      </c>
      <c r="BA1209" s="12"/>
      <c r="BB1209" s="12">
        <f t="shared" ca="1" si="179"/>
        <v>5.9517108537649945E-2</v>
      </c>
      <c r="BC1209" s="12"/>
      <c r="BD1209" s="38">
        <f ca="1"/>
        <v>0.13706844406744106</v>
      </c>
    </row>
    <row r="1210" spans="1:56" x14ac:dyDescent="0.35">
      <c r="A1210" s="12">
        <v>0</v>
      </c>
      <c r="B1210" s="12">
        <v>0</v>
      </c>
      <c r="C1210" s="12">
        <v>0</v>
      </c>
      <c r="D1210" s="12">
        <v>0</v>
      </c>
      <c r="E1210" s="12">
        <f ca="1">INDEX('Flow probs &amp; rates'!$P$5:$P$5999,UsefulSeries!$E1204,0)*(1-INDEX('Flow probs &amp; rates'!$P$5:$P$5999,UsefulSeries!$E1204,0))/INDEX('Flow probs &amp; rates'!$G$4:$G$5999,UsefulSeries!$E1204,0)</f>
        <v>8.5048164572367968E-2</v>
      </c>
      <c r="F1210" s="12">
        <f ca="1">-INDEX('Flow probs &amp; rates'!$P$5:$P$5999,UsefulSeries!$E1204,0)*(INDEX('Flow probs &amp; rates'!$Q$5:$Q$5999,UsefulSeries!$E1204,0))/INDEX('Flow probs &amp; rates'!$G$4:$G$5999,UsefulSeries!$E1204,0)</f>
        <v>-1.5920340660891012E-3</v>
      </c>
      <c r="G1210" s="12"/>
      <c r="H1210" s="12"/>
      <c r="I1210" s="12">
        <f ca="1">INDEX('Flow probs &amp; rates'!$P$5:$P$5999,UsefulSeries!$E1204)</f>
        <v>2.9625367682611238E-2</v>
      </c>
      <c r="J1210" s="12"/>
      <c r="K1210" s="12">
        <f>INDEX('Flow probs &amp; rates'!$G$4:$G$5999,UsefulSeries!$E1204)</f>
        <v>0.33801676281702403</v>
      </c>
      <c r="L1210" s="12"/>
      <c r="M1210" s="12"/>
      <c r="N1210" s="12"/>
      <c r="O1210" s="12"/>
      <c r="P1210" s="12">
        <f ca="1"/>
        <v>0</v>
      </c>
      <c r="Q1210" s="12">
        <f ca="1"/>
        <v>0</v>
      </c>
      <c r="R1210" s="12">
        <f ca="1"/>
        <v>0</v>
      </c>
      <c r="S1210" s="12">
        <f ca="1"/>
        <v>0</v>
      </c>
      <c r="T1210" s="12">
        <f ca="1"/>
        <v>11.764688249196221</v>
      </c>
      <c r="U1210" s="12">
        <f ca="1"/>
        <v>0.35498132375526747</v>
      </c>
      <c r="V1210" s="12"/>
      <c r="W1210" s="12">
        <f ca="1">INDEX(P$10:P$6003,UsefulSeries!$I1204)</f>
        <v>0</v>
      </c>
      <c r="X1210" s="12">
        <f ca="1">INDEX(Q$10:Q$6003,UsefulSeries!$I1204)</f>
        <v>0</v>
      </c>
      <c r="Y1210" s="12">
        <f ca="1">INDEX(R$10:R$6003,UsefulSeries!$I1204)</f>
        <v>0</v>
      </c>
      <c r="Z1210" s="12">
        <f ca="1">INDEX(S$10:S$6003,UsefulSeries!$I1204)</f>
        <v>0</v>
      </c>
      <c r="AA1210" s="12">
        <f ca="1">INDEX(T$10:T$6003,UsefulSeries!$I1204)</f>
        <v>14.131617483457845</v>
      </c>
      <c r="AB1210" s="12">
        <f ca="1">INDEX(U$10:U$6003,UsefulSeries!$I1204)</f>
        <v>0.34960786206169714</v>
      </c>
      <c r="AC1210" s="12">
        <f>INDEX( K$10:K$6003,UsefulSeries!$I1204)</f>
        <v>0.33440892295687696</v>
      </c>
      <c r="AD1210" s="12">
        <f>INDEX(L$10:L$6003,UsefulSeries!$I1204)</f>
        <v>0</v>
      </c>
      <c r="AE1210" s="12"/>
      <c r="AF1210" s="12"/>
      <c r="AG1210" s="12"/>
      <c r="AH1210" s="12"/>
      <c r="AI1210" s="12"/>
      <c r="AJ1210" s="12"/>
      <c r="AK1210" s="12"/>
      <c r="AL1210" s="12"/>
      <c r="AM1210" s="12"/>
      <c r="AN1210" s="12">
        <f t="shared" ca="1" si="180"/>
        <v>0</v>
      </c>
      <c r="AO1210" s="12">
        <f t="shared" ca="1" si="181"/>
        <v>0</v>
      </c>
      <c r="AP1210" s="12">
        <f t="shared" ca="1" si="182"/>
        <v>0</v>
      </c>
      <c r="AQ1210" s="12">
        <f t="shared" ca="1" si="183"/>
        <v>0</v>
      </c>
      <c r="AR1210" s="12">
        <f t="shared" ca="1" si="184"/>
        <v>14.131617483457845</v>
      </c>
      <c r="AS1210" s="12">
        <f t="shared" ca="1" si="185"/>
        <v>0.34960786206169714</v>
      </c>
      <c r="AT1210" s="12">
        <f t="shared" si="186"/>
        <v>0.33440892295687696</v>
      </c>
      <c r="AU1210" s="12">
        <f t="shared" si="187"/>
        <v>0</v>
      </c>
      <c r="AV1210" s="12"/>
      <c r="AW1210" s="12">
        <f ca="1">INDEX(I$10:I$6003,UsefulSeries!$I1204)</f>
        <v>2.4264162639802352E-2</v>
      </c>
      <c r="AX1210" s="12"/>
      <c r="AY1210" s="12"/>
      <c r="AZ1210" s="12">
        <f ca="1"/>
        <v>0.34960786206169708</v>
      </c>
      <c r="BA1210" s="12"/>
      <c r="BB1210" s="12">
        <f t="shared" ca="1" si="179"/>
        <v>0.34960786206169708</v>
      </c>
      <c r="BC1210" s="12"/>
      <c r="BD1210" s="38">
        <f ca="1"/>
        <v>2.6158561603594289E-2</v>
      </c>
    </row>
    <row r="1211" spans="1:56" x14ac:dyDescent="0.35">
      <c r="A1211" s="12">
        <v>0</v>
      </c>
      <c r="B1211" s="12">
        <v>0</v>
      </c>
      <c r="C1211" s="12">
        <v>0</v>
      </c>
      <c r="D1211" s="12">
        <v>0</v>
      </c>
      <c r="E1211" s="12">
        <f ca="1">-INDEX('Flow probs &amp; rates'!$P$5:$P$5999,UsefulSeries!$E1204,0)*(INDEX('Flow probs &amp; rates'!$Q$5:$Q$5999,UsefulSeries!$E1204,0))/INDEX('Flow probs &amp; rates'!$G$4:$G$5999,UsefulSeries!$E1204,0)</f>
        <v>-1.5920340660891012E-3</v>
      </c>
      <c r="F1211" s="12">
        <f ca="1">INDEX('Flow probs &amp; rates'!$Q$5:$Q$5999,UsefulSeries!$E1204,0)*(1-INDEX('Flow probs &amp; rates'!$Q$5:$Q$5999,UsefulSeries!$E1204,0))/INDEX('Flow probs &amp; rates'!$G$4:$G$5999,UsefulSeries!$E1204,0)</f>
        <v>5.2762732054465161E-2</v>
      </c>
      <c r="G1211" s="12"/>
      <c r="H1211" s="12"/>
      <c r="I1211" s="12">
        <f ca="1">INDEX('Flow probs &amp; rates'!$Q$5:$Q$5999,UsefulSeries!$E1204)</f>
        <v>1.8164642109394738E-2</v>
      </c>
      <c r="J1211" s="12"/>
      <c r="K1211" s="12"/>
      <c r="L1211" s="12">
        <f>INDEX('Flow probs &amp; rates'!$G$4:$G$5999,UsefulSeries!$E1204)</f>
        <v>0.33801676281702403</v>
      </c>
      <c r="M1211" s="12"/>
      <c r="N1211" s="12"/>
      <c r="O1211" s="12"/>
      <c r="P1211" s="12">
        <f ca="1"/>
        <v>0</v>
      </c>
      <c r="Q1211" s="12">
        <f ca="1"/>
        <v>0</v>
      </c>
      <c r="R1211" s="12">
        <f ca="1"/>
        <v>0</v>
      </c>
      <c r="S1211" s="12">
        <f ca="1"/>
        <v>0</v>
      </c>
      <c r="T1211" s="12">
        <f ca="1"/>
        <v>0.35498132375526747</v>
      </c>
      <c r="U1211" s="12">
        <f ca="1"/>
        <v>18.963482431641232</v>
      </c>
      <c r="V1211" s="12"/>
      <c r="W1211" s="12">
        <f ca="1">INDEX(P$11:P$6003,UsefulSeries!$I1204)</f>
        <v>0</v>
      </c>
      <c r="X1211" s="12">
        <f ca="1">INDEX(Q$11:Q$6003,UsefulSeries!$I1204)</f>
        <v>0</v>
      </c>
      <c r="Y1211" s="12">
        <f ca="1">INDEX(R$11:R$6003,UsefulSeries!$I1204)</f>
        <v>0</v>
      </c>
      <c r="Z1211" s="12">
        <f ca="1">INDEX(S$11:S$6003,UsefulSeries!$I1204)</f>
        <v>0</v>
      </c>
      <c r="AA1211" s="12">
        <f ca="1">INDEX(T$11:T$6003,UsefulSeries!$I1204)</f>
        <v>0.34960786206169714</v>
      </c>
      <c r="AB1211" s="12">
        <f ca="1">INDEX(U$11:U$6003,UsefulSeries!$I1204)</f>
        <v>17.757594676767848</v>
      </c>
      <c r="AC1211" s="12">
        <f>INDEX( K$11:K$6003,UsefulSeries!$I1204)</f>
        <v>0</v>
      </c>
      <c r="AD1211" s="12">
        <f>INDEX(L$11:L$6003,UsefulSeries!$I1204)</f>
        <v>0.33440892295687696</v>
      </c>
      <c r="AE1211" s="12"/>
      <c r="AF1211" s="12"/>
      <c r="AG1211" s="12"/>
      <c r="AH1211" s="12"/>
      <c r="AI1211" s="12"/>
      <c r="AJ1211" s="12"/>
      <c r="AK1211" s="12"/>
      <c r="AL1211" s="12"/>
      <c r="AM1211" s="12"/>
      <c r="AN1211" s="12">
        <f t="shared" ca="1" si="180"/>
        <v>0</v>
      </c>
      <c r="AO1211" s="12">
        <f t="shared" ca="1" si="181"/>
        <v>0</v>
      </c>
      <c r="AP1211" s="12">
        <f t="shared" ca="1" si="182"/>
        <v>0</v>
      </c>
      <c r="AQ1211" s="12">
        <f t="shared" ca="1" si="183"/>
        <v>0</v>
      </c>
      <c r="AR1211" s="12">
        <f t="shared" ca="1" si="184"/>
        <v>0.34960786206169714</v>
      </c>
      <c r="AS1211" s="12">
        <f t="shared" ca="1" si="185"/>
        <v>17.757594676767848</v>
      </c>
      <c r="AT1211" s="12">
        <f t="shared" si="186"/>
        <v>0</v>
      </c>
      <c r="AU1211" s="12">
        <f t="shared" si="187"/>
        <v>0.33440892295687696</v>
      </c>
      <c r="AV1211" s="12"/>
      <c r="AW1211" s="12">
        <f ca="1">INDEX(I$11:I$6003,UsefulSeries!$I1204)</f>
        <v>1.9210085951717897E-2</v>
      </c>
      <c r="AX1211" s="12"/>
      <c r="AY1211" s="12"/>
      <c r="AZ1211" s="12">
        <f ca="1"/>
        <v>0.34960786206169714</v>
      </c>
      <c r="BA1211" s="12"/>
      <c r="BB1211" s="12">
        <f t="shared" ca="1" si="179"/>
        <v>0.34960786206169714</v>
      </c>
      <c r="BC1211" s="12"/>
      <c r="BD1211" s="38">
        <f ca="1"/>
        <v>1.8878638456251151E-2</v>
      </c>
    </row>
    <row r="1212" spans="1:56" x14ac:dyDescent="0.35">
      <c r="A1212" s="12">
        <f ca="1">INDEX('Flow probs &amp; rates'!$K$5:$K$5999,UsefulSeries!$E1210,0)*(1-INDEX('Flow probs &amp; rates'!$K$5:$K$5999,UsefulSeries!$E1210,0))/INDEX('Flow probs &amp; rates'!$E$4:$E$5999,UsefulSeries!$E1210,0)</f>
        <v>1.8420214889180556E-2</v>
      </c>
      <c r="B1212" s="12">
        <f ca="1">-INDEX('Flow probs &amp; rates'!$K$5:$K$5999,UsefulSeries!$E1210,0)*(INDEX('Flow probs &amp; rates'!$L$5:$L$5999,UsefulSeries!$E1210,0))/INDEX('Flow probs &amp; rates'!$E$4:$E$5999,UsefulSeries!$E1210,0)</f>
        <v>-2.9001309219566472E-4</v>
      </c>
      <c r="C1212" s="12">
        <v>0</v>
      </c>
      <c r="D1212" s="12">
        <v>0</v>
      </c>
      <c r="E1212" s="12">
        <v>0</v>
      </c>
      <c r="F1212" s="12">
        <v>0</v>
      </c>
      <c r="G1212" s="12"/>
      <c r="H1212" s="12"/>
      <c r="I1212" s="12">
        <f ca="1">INDEX('Flow probs &amp; rates'!$K$5:$K$5999,UsefulSeries!$E1210)</f>
        <v>1.1799556867387982E-2</v>
      </c>
      <c r="J1212" s="12"/>
      <c r="K1212" s="12">
        <f>-INDEX('Flow probs &amp; rates'!$E$4:$E$5999,UsefulSeries!$E1210)</f>
        <v>-0.63301798568974144</v>
      </c>
      <c r="L1212" s="12">
        <f>INDEX('Flow probs &amp; rates'!$E$4:$E$5999,UsefulSeries!$E1210)</f>
        <v>0.63301798568974144</v>
      </c>
      <c r="M1212" s="12"/>
      <c r="N1212" s="12"/>
      <c r="O1212" s="12"/>
      <c r="P1212" s="12">
        <f t="array" aca="1" ref="P1212:U1217" ca="1">MINVERSE(A1212:F1217)</f>
        <v>54.298429919558409</v>
      </c>
      <c r="Q1212" s="12">
        <f ca="1"/>
        <v>0.65082325059119228</v>
      </c>
      <c r="R1212" s="12">
        <f ca="1"/>
        <v>0</v>
      </c>
      <c r="S1212" s="12">
        <f ca="1"/>
        <v>0</v>
      </c>
      <c r="T1212" s="12">
        <f ca="1"/>
        <v>0</v>
      </c>
      <c r="U1212" s="12">
        <f ca="1"/>
        <v>0</v>
      </c>
      <c r="V1212" s="12"/>
      <c r="W1212" s="12"/>
      <c r="X1212" s="12"/>
      <c r="Y1212" s="12"/>
      <c r="Z1212" s="12"/>
      <c r="AA1212" s="12"/>
      <c r="AB1212" s="12"/>
      <c r="AC1212" s="12"/>
      <c r="AD1212" s="12"/>
      <c r="AE1212" s="12">
        <f t="array" ref="AE1212:AJ1213">TRANSPOSE(AC1206:AD1211)</f>
        <v>-0.62747573038349436</v>
      </c>
      <c r="AF1212" s="12">
        <v>-0.62747573038349436</v>
      </c>
      <c r="AG1212" s="12">
        <v>3.8115346659628672E-2</v>
      </c>
      <c r="AH1212" s="12">
        <v>0</v>
      </c>
      <c r="AI1212" s="12">
        <v>0.33440892295687696</v>
      </c>
      <c r="AJ1212" s="12">
        <v>0</v>
      </c>
      <c r="AK1212" s="12"/>
      <c r="AL1212" s="12"/>
      <c r="AM1212" s="12"/>
      <c r="AN1212" s="12">
        <f t="shared" si="180"/>
        <v>-0.62747573038349436</v>
      </c>
      <c r="AO1212" s="12">
        <f t="shared" si="181"/>
        <v>-0.62747573038349436</v>
      </c>
      <c r="AP1212" s="12">
        <f t="shared" si="182"/>
        <v>3.8115346659628672E-2</v>
      </c>
      <c r="AQ1212" s="12">
        <f t="shared" si="183"/>
        <v>0</v>
      </c>
      <c r="AR1212" s="12">
        <f t="shared" si="184"/>
        <v>0.33440892295687696</v>
      </c>
      <c r="AS1212" s="12">
        <f t="shared" si="185"/>
        <v>0</v>
      </c>
      <c r="AT1212" s="12">
        <f t="shared" si="186"/>
        <v>0</v>
      </c>
      <c r="AU1212" s="12">
        <f t="shared" si="187"/>
        <v>0</v>
      </c>
      <c r="AV1212" s="12"/>
      <c r="AW1212" s="12"/>
      <c r="AX1212" s="12">
        <f>INDEX($N$6:$N$6003,UsefulSeries!$K1204)</f>
        <v>2.040974719964006E-3</v>
      </c>
      <c r="AY1212" s="12"/>
      <c r="AZ1212" s="12"/>
      <c r="BA1212" s="12"/>
      <c r="BB1212" s="12">
        <f t="shared" si="179"/>
        <v>2.040974719964006E-3</v>
      </c>
      <c r="BC1212" s="12"/>
      <c r="BD1212" s="38">
        <f ca="1"/>
        <v>-7.9707935516206307E-2</v>
      </c>
    </row>
    <row r="1213" spans="1:56" x14ac:dyDescent="0.35">
      <c r="A1213" s="12">
        <f ca="1">-INDEX('Flow probs &amp; rates'!$K$5:$K$5999,UsefulSeries!$E1210,0)*(INDEX('Flow probs &amp; rates'!$L$5:$L$5999,UsefulSeries!$E1210,0))/INDEX('Flow probs &amp; rates'!$E$4:$E$5999,UsefulSeries!$E1210,0)</f>
        <v>-2.9001309219566472E-4</v>
      </c>
      <c r="B1213" s="12">
        <f ca="1">INDEX('Flow probs &amp; rates'!$L$5:$L$5999,UsefulSeries!$E1210,0)*(1-INDEX('Flow probs &amp; rates'!$L$5:$L$5999,UsefulSeries!$E1210,0))/INDEX('Flow probs &amp; rates'!$E$4:$E$5999,UsefulSeries!$E1210,0)</f>
        <v>2.4195901956539353E-2</v>
      </c>
      <c r="C1213" s="12">
        <v>0</v>
      </c>
      <c r="D1213" s="12">
        <v>0</v>
      </c>
      <c r="E1213" s="12">
        <v>0</v>
      </c>
      <c r="F1213" s="12">
        <v>0</v>
      </c>
      <c r="G1213" s="12"/>
      <c r="H1213" s="12"/>
      <c r="I1213" s="12">
        <f ca="1">INDEX('Flow probs &amp; rates'!$L$5:$L$5999,UsefulSeries!$E1210)</f>
        <v>1.5558508298963948E-2</v>
      </c>
      <c r="J1213" s="12"/>
      <c r="K1213" s="12">
        <f>-INDEX('Flow probs &amp; rates'!$E$4:$E$5999,UsefulSeries!$E1210)</f>
        <v>-0.63301798568974144</v>
      </c>
      <c r="L1213" s="12"/>
      <c r="M1213" s="12"/>
      <c r="N1213" s="12"/>
      <c r="O1213" s="12"/>
      <c r="P1213" s="12">
        <f ca="1"/>
        <v>0.65082325059119228</v>
      </c>
      <c r="Q1213" s="12">
        <f ca="1"/>
        <v>41.337113576502105</v>
      </c>
      <c r="R1213" s="12">
        <f ca="1"/>
        <v>0</v>
      </c>
      <c r="S1213" s="12">
        <f ca="1"/>
        <v>0</v>
      </c>
      <c r="T1213" s="12">
        <f ca="1"/>
        <v>0</v>
      </c>
      <c r="U1213" s="12">
        <f ca="1"/>
        <v>0</v>
      </c>
      <c r="V1213" s="12"/>
      <c r="W1213" s="12"/>
      <c r="X1213" s="12"/>
      <c r="Y1213" s="12"/>
      <c r="Z1213" s="12"/>
      <c r="AA1213" s="12"/>
      <c r="AB1213" s="12"/>
      <c r="AC1213" s="12"/>
      <c r="AD1213" s="12"/>
      <c r="AE1213" s="12">
        <v>0.62747573038349436</v>
      </c>
      <c r="AF1213" s="12">
        <v>0</v>
      </c>
      <c r="AG1213" s="12">
        <v>-3.8115346659628672E-2</v>
      </c>
      <c r="AH1213" s="12">
        <v>-3.8115346659628672E-2</v>
      </c>
      <c r="AI1213" s="12">
        <v>0</v>
      </c>
      <c r="AJ1213" s="12">
        <v>0.33440892295687696</v>
      </c>
      <c r="AK1213" s="12"/>
      <c r="AL1213" s="12"/>
      <c r="AM1213" s="12"/>
      <c r="AN1213" s="12">
        <f t="shared" si="180"/>
        <v>0.62747573038349436</v>
      </c>
      <c r="AO1213" s="12">
        <f t="shared" si="181"/>
        <v>0</v>
      </c>
      <c r="AP1213" s="12">
        <f t="shared" si="182"/>
        <v>-3.8115346659628672E-2</v>
      </c>
      <c r="AQ1213" s="12">
        <f t="shared" si="183"/>
        <v>-3.8115346659628672E-2</v>
      </c>
      <c r="AR1213" s="12">
        <f t="shared" si="184"/>
        <v>0</v>
      </c>
      <c r="AS1213" s="12">
        <f t="shared" si="185"/>
        <v>0.33440892295687696</v>
      </c>
      <c r="AT1213" s="12">
        <f t="shared" si="186"/>
        <v>0</v>
      </c>
      <c r="AU1213" s="12">
        <f t="shared" si="187"/>
        <v>0</v>
      </c>
      <c r="AV1213" s="12"/>
      <c r="AW1213" s="12"/>
      <c r="AX1213" s="12">
        <f>INDEX('Margin error adjustment'!N$7:N$6003,UsefulSeries!$K1204)</f>
        <v>-2.8529076962972855E-4</v>
      </c>
      <c r="AY1213" s="12"/>
      <c r="AZ1213" s="12"/>
      <c r="BA1213" s="12"/>
      <c r="BB1213" s="12">
        <f t="shared" si="179"/>
        <v>-2.8529076962972855E-4</v>
      </c>
      <c r="BC1213" s="12"/>
      <c r="BD1213" s="38">
        <f ca="1"/>
        <v>1.5619838918528882E-2</v>
      </c>
    </row>
    <row r="1214" spans="1:56" x14ac:dyDescent="0.35">
      <c r="A1214" s="12">
        <v>0</v>
      </c>
      <c r="B1214" s="12">
        <v>0</v>
      </c>
      <c r="C1214" s="12">
        <f ca="1">INDEX('Flow probs &amp; rates'!$M$5:$M$5999,UsefulSeries!$E1210,0)*(1-INDEX('Flow probs &amp; rates'!$M$5:$M$5999,UsefulSeries!$E1210,0))/INDEX('Flow probs &amp; rates'!$F$4:$F$5999,UsefulSeries!$E1210,0)</f>
        <v>6.5869565551701825</v>
      </c>
      <c r="D1214" s="12">
        <f ca="1">-INDEX('Flow probs &amp; rates'!$M$5:$M$5999,UsefulSeries!$E1210,0)*(INDEX('Flow probs &amp; rates'!$O$5:$O$5999,UsefulSeries!$E1210,0))/INDEX('Flow probs &amp; rates'!$F$4:$F$5999,UsefulSeries!$E1210,0)</f>
        <v>-1.4825782178753846</v>
      </c>
      <c r="E1214" s="12">
        <v>0</v>
      </c>
      <c r="F1214" s="12">
        <v>0</v>
      </c>
      <c r="G1214" s="12"/>
      <c r="H1214" s="12"/>
      <c r="I1214" s="12">
        <f ca="1">INDEX('Flow probs &amp; rates'!$M$5:$M$5999,UsefulSeries!$E1210)</f>
        <v>0.26953987253706158</v>
      </c>
      <c r="J1214" s="12"/>
      <c r="K1214" s="12">
        <f>INDEX('Flow probs &amp; rates'!$F$4:$F$5999,UsefulSeries!$E1210)</f>
        <v>2.9890606989843631E-2</v>
      </c>
      <c r="L1214" s="12">
        <f>-INDEX('Flow probs &amp; rates'!$F$4:$F$5999,UsefulSeries!$E1210)</f>
        <v>-2.9890606989843631E-2</v>
      </c>
      <c r="M1214" s="12"/>
      <c r="N1214" s="12"/>
      <c r="O1214" s="12"/>
      <c r="P1214" s="12">
        <f ca="1"/>
        <v>0</v>
      </c>
      <c r="Q1214" s="12">
        <f ca="1"/>
        <v>0</v>
      </c>
      <c r="R1214" s="12">
        <f ca="1"/>
        <v>0.16370055818429763</v>
      </c>
      <c r="S1214" s="12">
        <f ca="1"/>
        <v>5.2805621904568979E-2</v>
      </c>
      <c r="T1214" s="12">
        <f ca="1"/>
        <v>0</v>
      </c>
      <c r="U1214" s="12">
        <f ca="1"/>
        <v>0</v>
      </c>
      <c r="V1214" s="12"/>
      <c r="W1214" s="12">
        <f ca="1">INDEX(P$6:P$6003,UsefulSeries!$I1212)</f>
        <v>47.06370566783778</v>
      </c>
      <c r="X1214" s="12">
        <f ca="1">INDEX(Q$6:Q$6003,UsefulSeries!$I1212)</f>
        <v>0.64780333628173359</v>
      </c>
      <c r="Y1214" s="12">
        <f ca="1">INDEX(R$6:R$6003,UsefulSeries!$I1212)</f>
        <v>0</v>
      </c>
      <c r="Z1214" s="12">
        <f ca="1">INDEX(S$6:S$6003,UsefulSeries!$I1212)</f>
        <v>0</v>
      </c>
      <c r="AA1214" s="12">
        <f ca="1">INDEX(T$6:T$6003,UsefulSeries!$I1212)</f>
        <v>0</v>
      </c>
      <c r="AB1214" s="12">
        <f ca="1">INDEX(U$6:U$6003,UsefulSeries!$I1212)</f>
        <v>0</v>
      </c>
      <c r="AC1214" s="12">
        <f>INDEX( K$6:K$6003,UsefulSeries!$I1212)</f>
        <v>-0.62951670510345836</v>
      </c>
      <c r="AD1214" s="12">
        <f>INDEX(L$6:L$6003,UsefulSeries!$I1212)</f>
        <v>0.62951670510345836</v>
      </c>
      <c r="AE1214" s="12"/>
      <c r="AF1214" s="12"/>
      <c r="AG1214" s="12"/>
      <c r="AH1214" s="12"/>
      <c r="AI1214" s="12"/>
      <c r="AJ1214" s="12"/>
      <c r="AK1214" s="12"/>
      <c r="AL1214" s="12"/>
      <c r="AM1214" s="12"/>
      <c r="AN1214" s="12">
        <f t="shared" ca="1" si="180"/>
        <v>47.06370566783778</v>
      </c>
      <c r="AO1214" s="12">
        <f t="shared" ca="1" si="181"/>
        <v>0.64780333628173359</v>
      </c>
      <c r="AP1214" s="12">
        <f t="shared" ca="1" si="182"/>
        <v>0</v>
      </c>
      <c r="AQ1214" s="12">
        <f t="shared" ca="1" si="183"/>
        <v>0</v>
      </c>
      <c r="AR1214" s="12">
        <f t="shared" ca="1" si="184"/>
        <v>0</v>
      </c>
      <c r="AS1214" s="12">
        <f t="shared" ca="1" si="185"/>
        <v>0</v>
      </c>
      <c r="AT1214" s="12">
        <f t="shared" si="186"/>
        <v>-0.62951670510345836</v>
      </c>
      <c r="AU1214" s="12">
        <f t="shared" si="187"/>
        <v>0.62951670510345836</v>
      </c>
      <c r="AV1214" s="12"/>
      <c r="AW1214" s="12">
        <f ca="1">INDEX(I$6:I$6003,UsefulSeries!$I1212)</f>
        <v>1.3562522184890907E-2</v>
      </c>
      <c r="AX1214" s="12"/>
      <c r="AY1214" s="12"/>
      <c r="AZ1214" s="12">
        <f t="array" aca="1" ref="AZ1214:AZ1219" ca="1">MMULT(W1214:AB1219,AW1214:AW1219)</f>
        <v>0.6478033362817337</v>
      </c>
      <c r="BA1214" s="12"/>
      <c r="BB1214" s="12">
        <f t="shared" ca="1" si="179"/>
        <v>0.6478033362817337</v>
      </c>
      <c r="BC1214" s="12"/>
      <c r="BD1214" s="38">
        <f t="array" aca="1" ref="BD1214:BD1221" ca="1">MMULT(MINVERSE(AN1214:AU1221),BB1214:BB1221)</f>
        <v>1.2934133055480083E-2</v>
      </c>
    </row>
    <row r="1215" spans="1:56" x14ac:dyDescent="0.35">
      <c r="A1215" s="12">
        <v>0</v>
      </c>
      <c r="B1215" s="12">
        <v>0</v>
      </c>
      <c r="C1215" s="12">
        <f ca="1">-INDEX('Flow probs &amp; rates'!$M$5:$M$5999,UsefulSeries!$E1210,0)*(INDEX('Flow probs &amp; rates'!$O$5:$O$5999,UsefulSeries!$E1210,0))/INDEX('Flow probs &amp; rates'!$F$4:$F$5999,UsefulSeries!$E1210,0)</f>
        <v>-1.4825782178753846</v>
      </c>
      <c r="D1215" s="12">
        <f ca="1">INDEX('Flow probs &amp; rates'!$O$5:$O$5999,UsefulSeries!$E1210,0)*(1-INDEX('Flow probs &amp; rates'!$O$5:$O$5999,UsefulSeries!$E1210,0))/INDEX('Flow probs &amp; rates'!$F$4:$F$5999,UsefulSeries!$E1210,0)</f>
        <v>4.5960803616079051</v>
      </c>
      <c r="E1215" s="12">
        <v>0</v>
      </c>
      <c r="F1215" s="12">
        <v>0</v>
      </c>
      <c r="G1215" s="12"/>
      <c r="H1215" s="12"/>
      <c r="I1215" s="12">
        <f ca="1">INDEX('Flow probs &amp; rates'!$O$5:$O$5999,UsefulSeries!$E1210)</f>
        <v>0.16441041700100448</v>
      </c>
      <c r="J1215" s="12"/>
      <c r="K1215" s="12"/>
      <c r="L1215" s="12">
        <f>-INDEX('Flow probs &amp; rates'!$F$4:$F$5999,UsefulSeries!$E1210)</f>
        <v>-2.9890606989843631E-2</v>
      </c>
      <c r="M1215" s="12"/>
      <c r="N1215" s="12"/>
      <c r="O1215" s="12"/>
      <c r="P1215" s="12">
        <f ca="1"/>
        <v>0</v>
      </c>
      <c r="Q1215" s="12">
        <f ca="1"/>
        <v>0</v>
      </c>
      <c r="R1215" s="12">
        <f ca="1"/>
        <v>5.2805621904568979E-2</v>
      </c>
      <c r="S1215" s="12">
        <f ca="1"/>
        <v>0.23461044628903005</v>
      </c>
      <c r="T1215" s="12">
        <f ca="1"/>
        <v>0</v>
      </c>
      <c r="U1215" s="12">
        <f ca="1"/>
        <v>0</v>
      </c>
      <c r="V1215" s="12"/>
      <c r="W1215" s="12">
        <f ca="1">INDEX(P$7:P$6003,UsefulSeries!$I1212)</f>
        <v>0.64780333628173359</v>
      </c>
      <c r="X1215" s="12">
        <f ca="1">INDEX(Q$7:Q$6003,UsefulSeries!$I1212)</f>
        <v>43.570894662194043</v>
      </c>
      <c r="Y1215" s="12">
        <f ca="1">INDEX(R$7:R$6003,UsefulSeries!$I1212)</f>
        <v>0</v>
      </c>
      <c r="Z1215" s="12">
        <f ca="1">INDEX(S$7:S$6003,UsefulSeries!$I1212)</f>
        <v>0</v>
      </c>
      <c r="AA1215" s="12">
        <f ca="1">INDEX(T$7:T$6003,UsefulSeries!$I1212)</f>
        <v>0</v>
      </c>
      <c r="AB1215" s="12">
        <f ca="1">INDEX(U$7:U$6003,UsefulSeries!$I1212)</f>
        <v>0</v>
      </c>
      <c r="AC1215" s="12">
        <f>INDEX( K$7:K$6003,UsefulSeries!$I1212,1)</f>
        <v>-0.62951670510345836</v>
      </c>
      <c r="AD1215" s="12">
        <f>INDEX(L$7:L$6003,UsefulSeries!$I1212,1)</f>
        <v>0</v>
      </c>
      <c r="AE1215" s="12"/>
      <c r="AF1215" s="12"/>
      <c r="AG1215" s="12"/>
      <c r="AH1215" s="12"/>
      <c r="AI1215" s="12"/>
      <c r="AJ1215" s="12"/>
      <c r="AK1215" s="12"/>
      <c r="AL1215" s="12"/>
      <c r="AM1215" s="12"/>
      <c r="AN1215" s="12">
        <f t="shared" ca="1" si="180"/>
        <v>0.64780333628173359</v>
      </c>
      <c r="AO1215" s="12">
        <f t="shared" ca="1" si="181"/>
        <v>43.570894662194043</v>
      </c>
      <c r="AP1215" s="12">
        <f t="shared" ca="1" si="182"/>
        <v>0</v>
      </c>
      <c r="AQ1215" s="12">
        <f t="shared" ca="1" si="183"/>
        <v>0</v>
      </c>
      <c r="AR1215" s="12">
        <f t="shared" ca="1" si="184"/>
        <v>0</v>
      </c>
      <c r="AS1215" s="12">
        <f t="shared" ca="1" si="185"/>
        <v>0</v>
      </c>
      <c r="AT1215" s="12">
        <f t="shared" si="186"/>
        <v>-0.62951670510345836</v>
      </c>
      <c r="AU1215" s="12">
        <f t="shared" si="187"/>
        <v>0</v>
      </c>
      <c r="AV1215" s="12"/>
      <c r="AW1215" s="12">
        <f ca="1">INDEX(I$7:I$6003,UsefulSeries!$I1212)</f>
        <v>1.4666154875089911E-2</v>
      </c>
      <c r="AX1215" s="12"/>
      <c r="AY1215" s="12"/>
      <c r="AZ1215" s="12">
        <f ca="1"/>
        <v>0.64780333628173348</v>
      </c>
      <c r="BA1215" s="12"/>
      <c r="BB1215" s="12">
        <f t="shared" ca="1" si="179"/>
        <v>0.64780333628173348</v>
      </c>
      <c r="BC1215" s="12"/>
      <c r="BD1215" s="38">
        <f ca="1"/>
        <v>1.5228249447463659E-2</v>
      </c>
    </row>
    <row r="1216" spans="1:56" x14ac:dyDescent="0.35">
      <c r="A1216" s="12">
        <v>0</v>
      </c>
      <c r="B1216" s="12">
        <v>0</v>
      </c>
      <c r="C1216" s="12">
        <v>0</v>
      </c>
      <c r="D1216" s="12">
        <v>0</v>
      </c>
      <c r="E1216" s="12">
        <f ca="1">INDEX('Flow probs &amp; rates'!$P$5:$P$5999,UsefulSeries!$E1210,0)*(1-INDEX('Flow probs &amp; rates'!$P$5:$P$5999,UsefulSeries!$E1210,0))/INDEX('Flow probs &amp; rates'!$G$4:$G$5999,UsefulSeries!$E1210,0)</f>
        <v>8.2717001195103543E-2</v>
      </c>
      <c r="F1216" s="12">
        <f ca="1">-INDEX('Flow probs &amp; rates'!$P$5:$P$5999,UsefulSeries!$E1210,0)*(INDEX('Flow probs &amp; rates'!$Q$5:$Q$5999,UsefulSeries!$E1210,0))/INDEX('Flow probs &amp; rates'!$G$4:$G$5999,UsefulSeries!$E1210,0)</f>
        <v>-1.5905902933701257E-3</v>
      </c>
      <c r="G1216" s="12"/>
      <c r="H1216" s="12"/>
      <c r="I1216" s="12">
        <f ca="1">INDEX('Flow probs &amp; rates'!$P$5:$P$5999,UsefulSeries!$E1210)</f>
        <v>2.8707299379867223E-2</v>
      </c>
      <c r="J1216" s="12"/>
      <c r="K1216" s="12">
        <f>INDEX('Flow probs &amp; rates'!$G$4:$G$5999,UsefulSeries!$E1210)</f>
        <v>0.33709140732041493</v>
      </c>
      <c r="L1216" s="12"/>
      <c r="M1216" s="12"/>
      <c r="N1216" s="12"/>
      <c r="O1216" s="12"/>
      <c r="P1216" s="12">
        <f ca="1"/>
        <v>0</v>
      </c>
      <c r="Q1216" s="12">
        <f ca="1"/>
        <v>0</v>
      </c>
      <c r="R1216" s="12">
        <f ca="1"/>
        <v>0</v>
      </c>
      <c r="S1216" s="12">
        <f ca="1"/>
        <v>0</v>
      </c>
      <c r="T1216" s="12">
        <f ca="1"/>
        <v>12.096217585426359</v>
      </c>
      <c r="U1216" s="12">
        <f ca="1"/>
        <v>0.35385886126085042</v>
      </c>
      <c r="V1216" s="12"/>
      <c r="W1216" s="12">
        <f ca="1">INDEX(P$8:P$6003,UsefulSeries!$I1212)</f>
        <v>0</v>
      </c>
      <c r="X1216" s="12">
        <f ca="1">INDEX(Q$8:Q$6003,UsefulSeries!$I1212)</f>
        <v>0</v>
      </c>
      <c r="Y1216" s="12">
        <f ca="1">INDEX(R$8:R$6003,UsefulSeries!$I1212)</f>
        <v>0.23768727712894414</v>
      </c>
      <c r="Z1216" s="12">
        <f ca="1">INDEX(S$8:S$6003,UsefulSeries!$I1212)</f>
        <v>5.806860217508663E-2</v>
      </c>
      <c r="AA1216" s="12">
        <f ca="1">INDEX(T$8:T$6003,UsefulSeries!$I1212)</f>
        <v>0</v>
      </c>
      <c r="AB1216" s="12">
        <f ca="1">INDEX(U$8:U$6003,UsefulSeries!$I1212)</f>
        <v>0</v>
      </c>
      <c r="AC1216" s="12">
        <f>INDEX( K$8:K$6003,UsefulSeries!$I1212)</f>
        <v>3.7830055889998944E-2</v>
      </c>
      <c r="AD1216" s="12">
        <f>INDEX(L$8:L$6003,UsefulSeries!$I1212)</f>
        <v>-3.7830055889998944E-2</v>
      </c>
      <c r="AE1216" s="12"/>
      <c r="AF1216" s="12"/>
      <c r="AG1216" s="12"/>
      <c r="AH1216" s="12"/>
      <c r="AI1216" s="12"/>
      <c r="AJ1216" s="12"/>
      <c r="AK1216" s="12"/>
      <c r="AL1216" s="12"/>
      <c r="AM1216" s="12"/>
      <c r="AN1216" s="12">
        <f t="shared" ca="1" si="180"/>
        <v>0</v>
      </c>
      <c r="AO1216" s="12">
        <f t="shared" ca="1" si="181"/>
        <v>0</v>
      </c>
      <c r="AP1216" s="12">
        <f t="shared" ca="1" si="182"/>
        <v>0.23768727712894414</v>
      </c>
      <c r="AQ1216" s="12">
        <f t="shared" ca="1" si="183"/>
        <v>5.806860217508663E-2</v>
      </c>
      <c r="AR1216" s="12">
        <f t="shared" ca="1" si="184"/>
        <v>0</v>
      </c>
      <c r="AS1216" s="12">
        <f t="shared" ca="1" si="185"/>
        <v>0</v>
      </c>
      <c r="AT1216" s="12">
        <f t="shared" si="186"/>
        <v>3.7830055889998944E-2</v>
      </c>
      <c r="AU1216" s="12">
        <f t="shared" si="187"/>
        <v>-3.7830055889998944E-2</v>
      </c>
      <c r="AV1216" s="12"/>
      <c r="AW1216" s="12">
        <f ca="1">INDEX(I$8:I$6003,UsefulSeries!$I1212)</f>
        <v>0.21061315533987296</v>
      </c>
      <c r="AX1216" s="12"/>
      <c r="AY1216" s="12"/>
      <c r="AZ1216" s="12">
        <f ca="1"/>
        <v>5.806860217508663E-2</v>
      </c>
      <c r="BA1216" s="12"/>
      <c r="BB1216" s="12">
        <f t="shared" ca="1" si="179"/>
        <v>5.806860217508663E-2</v>
      </c>
      <c r="BC1216" s="12"/>
      <c r="BD1216" s="38">
        <f ca="1"/>
        <v>0.21586850370910729</v>
      </c>
    </row>
    <row r="1217" spans="1:56" x14ac:dyDescent="0.35">
      <c r="A1217" s="12">
        <v>0</v>
      </c>
      <c r="B1217" s="12">
        <v>0</v>
      </c>
      <c r="C1217" s="12">
        <v>0</v>
      </c>
      <c r="D1217" s="12">
        <v>0</v>
      </c>
      <c r="E1217" s="12">
        <f ca="1">-INDEX('Flow probs &amp; rates'!$P$5:$P$5999,UsefulSeries!$E1210,0)*(INDEX('Flow probs &amp; rates'!$Q$5:$Q$5999,UsefulSeries!$E1210,0))/INDEX('Flow probs &amp; rates'!$G$4:$G$5999,UsefulSeries!$E1210,0)</f>
        <v>-1.5905902933701257E-3</v>
      </c>
      <c r="F1217" s="12">
        <f ca="1">INDEX('Flow probs &amp; rates'!$Q$5:$Q$5999,UsefulSeries!$E1210,0)*(1-INDEX('Flow probs &amp; rates'!$Q$5:$Q$5999,UsefulSeries!$E1210,0))/INDEX('Flow probs &amp; rates'!$G$4:$G$5999,UsefulSeries!$E1210,0)</f>
        <v>5.4372317282989108E-2</v>
      </c>
      <c r="G1217" s="12"/>
      <c r="H1217" s="12"/>
      <c r="I1217" s="12">
        <f ca="1">INDEX('Flow probs &amp; rates'!$Q$5:$Q$5999,UsefulSeries!$E1210)</f>
        <v>1.8677281807927666E-2</v>
      </c>
      <c r="J1217" s="12"/>
      <c r="K1217" s="12"/>
      <c r="L1217" s="12">
        <f>INDEX('Flow probs &amp; rates'!$G$4:$G$5999,UsefulSeries!$E1210)</f>
        <v>0.33709140732041493</v>
      </c>
      <c r="M1217" s="12"/>
      <c r="N1217" s="12"/>
      <c r="O1217" s="12"/>
      <c r="P1217" s="12">
        <f ca="1"/>
        <v>0</v>
      </c>
      <c r="Q1217" s="12">
        <f ca="1"/>
        <v>0</v>
      </c>
      <c r="R1217" s="12">
        <f ca="1"/>
        <v>0</v>
      </c>
      <c r="S1217" s="12">
        <f ca="1"/>
        <v>0</v>
      </c>
      <c r="T1217" s="12">
        <f ca="1"/>
        <v>0.35385886126085042</v>
      </c>
      <c r="U1217" s="12">
        <f ca="1"/>
        <v>18.402063668950522</v>
      </c>
      <c r="V1217" s="12"/>
      <c r="W1217" s="12">
        <f ca="1">INDEX(P$9:P$6003,UsefulSeries!$I1212)</f>
        <v>0</v>
      </c>
      <c r="X1217" s="12">
        <f ca="1">INDEX(Q$9:Q$6003,UsefulSeries!$I1212)</f>
        <v>0</v>
      </c>
      <c r="Y1217" s="12">
        <f ca="1">INDEX(R$9:R$6003,UsefulSeries!$I1212)</f>
        <v>5.806860217508663E-2</v>
      </c>
      <c r="Z1217" s="12">
        <f ca="1">INDEX(S$9:S$6003,UsefulSeries!$I1212)</f>
        <v>0.33236827533519514</v>
      </c>
      <c r="AA1217" s="12">
        <f ca="1">INDEX(T$9:T$6003,UsefulSeries!$I1212)</f>
        <v>0</v>
      </c>
      <c r="AB1217" s="12">
        <f ca="1">INDEX(U$9:U$6003,UsefulSeries!$I1212)</f>
        <v>0</v>
      </c>
      <c r="AC1217" s="12">
        <f>INDEX( K$9:K$6003,UsefulSeries!$I1212)</f>
        <v>0</v>
      </c>
      <c r="AD1217" s="12">
        <f>INDEX(L$9:L$6003,UsefulSeries!$I1212)</f>
        <v>-3.7830055889998944E-2</v>
      </c>
      <c r="AE1217" s="12"/>
      <c r="AF1217" s="12"/>
      <c r="AG1217" s="12"/>
      <c r="AH1217" s="12"/>
      <c r="AI1217" s="12"/>
      <c r="AJ1217" s="12"/>
      <c r="AK1217" s="12"/>
      <c r="AL1217" s="12"/>
      <c r="AM1217" s="12"/>
      <c r="AN1217" s="12">
        <f t="shared" ca="1" si="180"/>
        <v>0</v>
      </c>
      <c r="AO1217" s="12">
        <f t="shared" ca="1" si="181"/>
        <v>0</v>
      </c>
      <c r="AP1217" s="12">
        <f t="shared" ca="1" si="182"/>
        <v>5.806860217508663E-2</v>
      </c>
      <c r="AQ1217" s="12">
        <f t="shared" ca="1" si="183"/>
        <v>0.33236827533519514</v>
      </c>
      <c r="AR1217" s="12">
        <f t="shared" ca="1" si="184"/>
        <v>0</v>
      </c>
      <c r="AS1217" s="12">
        <f t="shared" ca="1" si="185"/>
        <v>0</v>
      </c>
      <c r="AT1217" s="12">
        <f t="shared" si="186"/>
        <v>0</v>
      </c>
      <c r="AU1217" s="12">
        <f t="shared" si="187"/>
        <v>-3.7830055889998944E-2</v>
      </c>
      <c r="AV1217" s="12"/>
      <c r="AW1217" s="12">
        <f ca="1">INDEX(I$9:I$6003,UsefulSeries!$I1212)</f>
        <v>0.13791506002968357</v>
      </c>
      <c r="AX1217" s="12"/>
      <c r="AY1217" s="12"/>
      <c r="AZ1217" s="12">
        <f ca="1"/>
        <v>5.8068602175086637E-2</v>
      </c>
      <c r="BA1217" s="12"/>
      <c r="BB1217" s="12">
        <f t="shared" ca="1" si="179"/>
        <v>5.8068602175086637E-2</v>
      </c>
      <c r="BC1217" s="12"/>
      <c r="BD1217" s="38">
        <f ca="1"/>
        <v>0.14663272049838114</v>
      </c>
    </row>
    <row r="1218" spans="1:56" x14ac:dyDescent="0.35">
      <c r="A1218" s="12">
        <f ca="1">INDEX('Flow probs &amp; rates'!$K$5:$K$5999,UsefulSeries!$E1216,0)*(1-INDEX('Flow probs &amp; rates'!$K$5:$K$5999,UsefulSeries!$E1216,0))/INDEX('Flow probs &amp; rates'!$E$4:$E$5999,UsefulSeries!$E1216,0)</f>
        <v>1.7878753326017453E-2</v>
      </c>
      <c r="B1218" s="12">
        <f ca="1">-INDEX('Flow probs &amp; rates'!$K$5:$K$5999,UsefulSeries!$E1216,0)*(INDEX('Flow probs &amp; rates'!$L$5:$L$5999,UsefulSeries!$E1216,0))/INDEX('Flow probs &amp; rates'!$E$4:$E$5999,UsefulSeries!$E1216,0)</f>
        <v>-2.8345303647655455E-4</v>
      </c>
      <c r="C1218" s="12">
        <v>0</v>
      </c>
      <c r="D1218" s="12">
        <v>0</v>
      </c>
      <c r="E1218" s="12">
        <v>0</v>
      </c>
      <c r="F1218" s="12">
        <v>0</v>
      </c>
      <c r="G1218" s="12"/>
      <c r="H1218" s="12"/>
      <c r="I1218" s="12">
        <f ca="1">INDEX('Flow probs &amp; rates'!$K$5:$K$5999,UsefulSeries!$E1216)</f>
        <v>1.1473096040916651E-2</v>
      </c>
      <c r="J1218" s="12"/>
      <c r="K1218" s="12">
        <f>-INDEX('Flow probs &amp; rates'!$E$4:$E$5999,UsefulSeries!$E1216)</f>
        <v>-0.63435430319675978</v>
      </c>
      <c r="L1218" s="12">
        <f>INDEX('Flow probs &amp; rates'!$E$4:$E$5999,UsefulSeries!$E1216)</f>
        <v>0.63435430319675978</v>
      </c>
      <c r="M1218" s="12"/>
      <c r="N1218" s="12"/>
      <c r="O1218" s="12"/>
      <c r="P1218" s="12">
        <f t="array" aca="1" ref="P1218:U1223" ca="1">MINVERSE(A1218:F1223)</f>
        <v>55.942649278211348</v>
      </c>
      <c r="Q1218" s="12">
        <f ca="1"/>
        <v>0.65205457435338876</v>
      </c>
      <c r="R1218" s="12">
        <f ca="1"/>
        <v>0</v>
      </c>
      <c r="S1218" s="12">
        <f ca="1"/>
        <v>0</v>
      </c>
      <c r="T1218" s="12">
        <f ca="1"/>
        <v>0</v>
      </c>
      <c r="U1218" s="12">
        <f ca="1"/>
        <v>0</v>
      </c>
      <c r="V1218" s="12"/>
      <c r="W1218" s="12">
        <f ca="1">INDEX(P$10:P$6003,UsefulSeries!$I1212)</f>
        <v>0</v>
      </c>
      <c r="X1218" s="12">
        <f ca="1">INDEX(Q$10:Q$6003,UsefulSeries!$I1212)</f>
        <v>0</v>
      </c>
      <c r="Y1218" s="12">
        <f ca="1">INDEX(R$10:R$6003,UsefulSeries!$I1212)</f>
        <v>0</v>
      </c>
      <c r="Z1218" s="12">
        <f ca="1">INDEX(S$10:S$6003,UsefulSeries!$I1212)</f>
        <v>0</v>
      </c>
      <c r="AA1218" s="12">
        <f ca="1">INDEX(T$10:T$6003,UsefulSeries!$I1212)</f>
        <v>14.496595971174132</v>
      </c>
      <c r="AB1218" s="12">
        <f ca="1">INDEX(U$10:U$6003,UsefulSeries!$I1212)</f>
        <v>0.34740562425537369</v>
      </c>
      <c r="AC1218" s="12">
        <f>INDEX( K$10:K$6003,UsefulSeries!$I1212)</f>
        <v>0.33265323900654264</v>
      </c>
      <c r="AD1218" s="12">
        <f>INDEX(L$10:L$6003,UsefulSeries!$I1212)</f>
        <v>0</v>
      </c>
      <c r="AE1218" s="12"/>
      <c r="AF1218" s="12"/>
      <c r="AG1218" s="12"/>
      <c r="AH1218" s="12"/>
      <c r="AI1218" s="12"/>
      <c r="AJ1218" s="12"/>
      <c r="AK1218" s="12"/>
      <c r="AL1218" s="12"/>
      <c r="AM1218" s="12"/>
      <c r="AN1218" s="12">
        <f t="shared" ca="1" si="180"/>
        <v>0</v>
      </c>
      <c r="AO1218" s="12">
        <f t="shared" ca="1" si="181"/>
        <v>0</v>
      </c>
      <c r="AP1218" s="12">
        <f t="shared" ca="1" si="182"/>
        <v>0</v>
      </c>
      <c r="AQ1218" s="12">
        <f t="shared" ca="1" si="183"/>
        <v>0</v>
      </c>
      <c r="AR1218" s="12">
        <f t="shared" ca="1" si="184"/>
        <v>14.496595971174132</v>
      </c>
      <c r="AS1218" s="12">
        <f t="shared" ca="1" si="185"/>
        <v>0.34740562425537369</v>
      </c>
      <c r="AT1218" s="12">
        <f t="shared" si="186"/>
        <v>0.33265323900654264</v>
      </c>
      <c r="AU1218" s="12">
        <f t="shared" si="187"/>
        <v>0</v>
      </c>
      <c r="AV1218" s="12"/>
      <c r="AW1218" s="12">
        <f ca="1">INDEX(I$10:I$6003,UsefulSeries!$I1212)</f>
        <v>2.3510408076387483E-2</v>
      </c>
      <c r="AX1218" s="12"/>
      <c r="AY1218" s="12"/>
      <c r="AZ1218" s="12">
        <f ca="1"/>
        <v>0.34740562425537369</v>
      </c>
      <c r="BA1218" s="12"/>
      <c r="BB1218" s="12">
        <f t="shared" ca="1" si="179"/>
        <v>0.34740562425537369</v>
      </c>
      <c r="BC1218" s="12"/>
      <c r="BD1218" s="38">
        <f ca="1"/>
        <v>2.2669824763896972E-2</v>
      </c>
    </row>
    <row r="1219" spans="1:56" x14ac:dyDescent="0.35">
      <c r="A1219" s="12">
        <f ca="1">-INDEX('Flow probs &amp; rates'!$K$5:$K$5999,UsefulSeries!$E1216,0)*(INDEX('Flow probs &amp; rates'!$L$5:$L$5999,UsefulSeries!$E1216,0))/INDEX('Flow probs &amp; rates'!$E$4:$E$5999,UsefulSeries!$E1216,0)</f>
        <v>-2.8345303647655455E-4</v>
      </c>
      <c r="B1219" s="12">
        <f ca="1">INDEX('Flow probs &amp; rates'!$L$5:$L$5999,UsefulSeries!$E1216,0)*(1-INDEX('Flow probs &amp; rates'!$L$5:$L$5999,UsefulSeries!$E1216,0))/INDEX('Flow probs &amp; rates'!$E$4:$E$5999,UsefulSeries!$E1216,0)</f>
        <v>2.4318691149704263E-2</v>
      </c>
      <c r="C1219" s="12">
        <v>0</v>
      </c>
      <c r="D1219" s="12">
        <v>0</v>
      </c>
      <c r="E1219" s="12">
        <v>0</v>
      </c>
      <c r="F1219" s="12">
        <v>0</v>
      </c>
      <c r="G1219" s="12"/>
      <c r="H1219" s="12"/>
      <c r="I1219" s="12">
        <f ca="1">INDEX('Flow probs &amp; rates'!$L$5:$L$5999,UsefulSeries!$E1216)</f>
        <v>1.5672286957403043E-2</v>
      </c>
      <c r="J1219" s="12"/>
      <c r="K1219" s="12">
        <f>-INDEX('Flow probs &amp; rates'!$E$4:$E$5999,UsefulSeries!$E1216)</f>
        <v>-0.63435430319675978</v>
      </c>
      <c r="L1219" s="12"/>
      <c r="M1219" s="12"/>
      <c r="N1219" s="12"/>
      <c r="O1219" s="12"/>
      <c r="P1219" s="12">
        <f ca="1"/>
        <v>0.65205457435338876</v>
      </c>
      <c r="Q1219" s="12">
        <f ca="1"/>
        <v>41.128234274286264</v>
      </c>
      <c r="R1219" s="12">
        <f ca="1"/>
        <v>0</v>
      </c>
      <c r="S1219" s="12">
        <f ca="1"/>
        <v>0</v>
      </c>
      <c r="T1219" s="12">
        <f ca="1"/>
        <v>0</v>
      </c>
      <c r="U1219" s="12">
        <f ca="1"/>
        <v>0</v>
      </c>
      <c r="V1219" s="12"/>
      <c r="W1219" s="12">
        <f ca="1">INDEX(P$11:P$6003,UsefulSeries!$I1212)</f>
        <v>0</v>
      </c>
      <c r="X1219" s="12">
        <f ca="1">INDEX(Q$11:Q$6003,UsefulSeries!$I1212)</f>
        <v>0</v>
      </c>
      <c r="Y1219" s="12">
        <f ca="1">INDEX(R$11:R$6003,UsefulSeries!$I1212)</f>
        <v>0</v>
      </c>
      <c r="Z1219" s="12">
        <f ca="1">INDEX(S$11:S$6003,UsefulSeries!$I1212)</f>
        <v>0</v>
      </c>
      <c r="AA1219" s="12">
        <f ca="1">INDEX(T$11:T$6003,UsefulSeries!$I1212)</f>
        <v>0.34740562425537369</v>
      </c>
      <c r="AB1219" s="12">
        <f ca="1">INDEX(U$11:U$6003,UsefulSeries!$I1212)</f>
        <v>17.897932196548862</v>
      </c>
      <c r="AC1219" s="12">
        <f>INDEX( K$11:K$6003,UsefulSeries!$I1212)</f>
        <v>0</v>
      </c>
      <c r="AD1219" s="12">
        <f>INDEX(L$11:L$6003,UsefulSeries!$I1212)</f>
        <v>0.33265323900654264</v>
      </c>
      <c r="AE1219" s="12"/>
      <c r="AF1219" s="12"/>
      <c r="AG1219" s="12"/>
      <c r="AH1219" s="12"/>
      <c r="AI1219" s="12"/>
      <c r="AJ1219" s="12"/>
      <c r="AK1219" s="12"/>
      <c r="AL1219" s="12"/>
      <c r="AM1219" s="12"/>
      <c r="AN1219" s="12">
        <f t="shared" ca="1" si="180"/>
        <v>0</v>
      </c>
      <c r="AO1219" s="12">
        <f t="shared" ca="1" si="181"/>
        <v>0</v>
      </c>
      <c r="AP1219" s="12">
        <f t="shared" ca="1" si="182"/>
        <v>0</v>
      </c>
      <c r="AQ1219" s="12">
        <f t="shared" ca="1" si="183"/>
        <v>0</v>
      </c>
      <c r="AR1219" s="12">
        <f t="shared" ca="1" si="184"/>
        <v>0.34740562425537369</v>
      </c>
      <c r="AS1219" s="12">
        <f t="shared" ca="1" si="185"/>
        <v>17.897932196548862</v>
      </c>
      <c r="AT1219" s="12">
        <f t="shared" si="186"/>
        <v>0</v>
      </c>
      <c r="AU1219" s="12">
        <f t="shared" si="187"/>
        <v>0.33265323900654264</v>
      </c>
      <c r="AV1219" s="12"/>
      <c r="AW1219" s="12">
        <f ca="1">INDEX(I$11:I$6003,UsefulSeries!$I1212)</f>
        <v>1.895403181416179E-2</v>
      </c>
      <c r="AX1219" s="12"/>
      <c r="AY1219" s="12"/>
      <c r="AZ1219" s="12">
        <f ca="1"/>
        <v>0.34740562425537375</v>
      </c>
      <c r="BA1219" s="12"/>
      <c r="BB1219" s="12">
        <f t="shared" ca="1" si="179"/>
        <v>0.34740562425537375</v>
      </c>
      <c r="BC1219" s="12"/>
      <c r="BD1219" s="38">
        <f ca="1"/>
        <v>1.7396869944584416E-2</v>
      </c>
    </row>
    <row r="1220" spans="1:56" x14ac:dyDescent="0.35">
      <c r="A1220" s="12">
        <v>0</v>
      </c>
      <c r="B1220" s="12">
        <v>0</v>
      </c>
      <c r="C1220" s="12">
        <f ca="1">INDEX('Flow probs &amp; rates'!$M$5:$M$5999,UsefulSeries!$E1216,0)*(1-INDEX('Flow probs &amp; rates'!$M$5:$M$5999,UsefulSeries!$E1216,0))/INDEX('Flow probs &amp; rates'!$F$4:$F$5999,UsefulSeries!$E1216,0)</f>
        <v>6.6971310425037345</v>
      </c>
      <c r="D1220" s="12">
        <f ca="1">-INDEX('Flow probs &amp; rates'!$M$5:$M$5999,UsefulSeries!$E1216,0)*(INDEX('Flow probs &amp; rates'!$O$5:$O$5999,UsefulSeries!$E1216,0))/INDEX('Flow probs &amp; rates'!$F$4:$F$5999,UsefulSeries!$E1216,0)</f>
        <v>-1.5157016194537767</v>
      </c>
      <c r="E1220" s="12">
        <v>0</v>
      </c>
      <c r="F1220" s="12">
        <v>0</v>
      </c>
      <c r="G1220" s="12"/>
      <c r="H1220" s="12"/>
      <c r="I1220" s="12">
        <f ca="1">INDEX('Flow probs &amp; rates'!$M$5:$M$5999,UsefulSeries!$E1216)</f>
        <v>0.26935577330683175</v>
      </c>
      <c r="J1220" s="12"/>
      <c r="K1220" s="12">
        <f>INDEX('Flow probs &amp; rates'!$F$4:$F$5999,UsefulSeries!$E1216)</f>
        <v>2.9386201262016097E-2</v>
      </c>
      <c r="L1220" s="12">
        <f>-INDEX('Flow probs &amp; rates'!$F$4:$F$5999,UsefulSeries!$E1216)</f>
        <v>-2.9386201262016097E-2</v>
      </c>
      <c r="M1220" s="12"/>
      <c r="N1220" s="12"/>
      <c r="O1220" s="12"/>
      <c r="P1220" s="12">
        <f ca="1"/>
        <v>0</v>
      </c>
      <c r="Q1220" s="12">
        <f ca="1"/>
        <v>0</v>
      </c>
      <c r="R1220" s="12">
        <f ca="1"/>
        <v>0.16108293200601992</v>
      </c>
      <c r="S1220" s="12">
        <f ca="1"/>
        <v>5.1984838799228522E-2</v>
      </c>
      <c r="T1220" s="12">
        <f ca="1"/>
        <v>0</v>
      </c>
      <c r="U1220" s="12">
        <f ca="1"/>
        <v>0</v>
      </c>
      <c r="V1220" s="12"/>
      <c r="W1220" s="12"/>
      <c r="X1220" s="12"/>
      <c r="Y1220" s="12"/>
      <c r="Z1220" s="12"/>
      <c r="AA1220" s="12"/>
      <c r="AB1220" s="12"/>
      <c r="AC1220" s="12"/>
      <c r="AD1220" s="12"/>
      <c r="AE1220" s="12">
        <f t="array" ref="AE1220:AJ1221">TRANSPOSE(AC1214:AD1219)</f>
        <v>-0.62951670510345836</v>
      </c>
      <c r="AF1220" s="12">
        <v>-0.62951670510345836</v>
      </c>
      <c r="AG1220" s="12">
        <v>3.7830055889998944E-2</v>
      </c>
      <c r="AH1220" s="12">
        <v>0</v>
      </c>
      <c r="AI1220" s="12">
        <v>0.33265323900654264</v>
      </c>
      <c r="AJ1220" s="12">
        <v>0</v>
      </c>
      <c r="AK1220" s="12"/>
      <c r="AL1220" s="12"/>
      <c r="AM1220" s="12"/>
      <c r="AN1220" s="12">
        <f t="shared" si="180"/>
        <v>-0.62951670510345836</v>
      </c>
      <c r="AO1220" s="12">
        <f t="shared" si="181"/>
        <v>-0.62951670510345836</v>
      </c>
      <c r="AP1220" s="12">
        <f t="shared" si="182"/>
        <v>3.7830055889998944E-2</v>
      </c>
      <c r="AQ1220" s="12">
        <f t="shared" si="183"/>
        <v>0</v>
      </c>
      <c r="AR1220" s="12">
        <f t="shared" si="184"/>
        <v>0.33265323900654264</v>
      </c>
      <c r="AS1220" s="12">
        <f t="shared" si="185"/>
        <v>0</v>
      </c>
      <c r="AT1220" s="12">
        <f t="shared" si="186"/>
        <v>0</v>
      </c>
      <c r="AU1220" s="12">
        <f t="shared" si="187"/>
        <v>0</v>
      </c>
      <c r="AV1220" s="12"/>
      <c r="AW1220" s="12"/>
      <c r="AX1220" s="12">
        <f>INDEX($N$6:$N$6003,UsefulSeries!$K1212)</f>
        <v>-2.0211820454894003E-3</v>
      </c>
      <c r="AY1220" s="12"/>
      <c r="AZ1220" s="12"/>
      <c r="BA1220" s="12"/>
      <c r="BB1220" s="12">
        <f t="shared" si="179"/>
        <v>-2.0211820454894003E-3</v>
      </c>
      <c r="BC1220" s="12"/>
      <c r="BD1220" s="38">
        <f ca="1"/>
        <v>3.8257746988007227E-2</v>
      </c>
    </row>
    <row r="1221" spans="1:56" x14ac:dyDescent="0.35">
      <c r="A1221" s="12">
        <v>0</v>
      </c>
      <c r="B1221" s="12">
        <v>0</v>
      </c>
      <c r="C1221" s="12">
        <f ca="1">-INDEX('Flow probs &amp; rates'!$M$5:$M$5999,UsefulSeries!$E1216,0)*(INDEX('Flow probs &amp; rates'!$O$5:$O$5999,UsefulSeries!$E1216,0))/INDEX('Flow probs &amp; rates'!$F$4:$F$5999,UsefulSeries!$E1216,0)</f>
        <v>-1.5157016194537767</v>
      </c>
      <c r="D1221" s="12">
        <f ca="1">INDEX('Flow probs &amp; rates'!$O$5:$O$5999,UsefulSeries!$E1216,0)*(1-INDEX('Flow probs &amp; rates'!$O$5:$O$5999,UsefulSeries!$E1216,0))/INDEX('Flow probs &amp; rates'!$F$4:$F$5999,UsefulSeries!$E1216,0)</f>
        <v>4.6966320671078101</v>
      </c>
      <c r="E1221" s="12">
        <v>0</v>
      </c>
      <c r="F1221" s="12">
        <v>0</v>
      </c>
      <c r="G1221" s="12"/>
      <c r="H1221" s="12"/>
      <c r="I1221" s="12">
        <f ca="1">INDEX('Flow probs &amp; rates'!$O$5:$O$5999,UsefulSeries!$E1216)</f>
        <v>0.16536015655285274</v>
      </c>
      <c r="J1221" s="12"/>
      <c r="K1221" s="12"/>
      <c r="L1221" s="12">
        <f>-INDEX('Flow probs &amp; rates'!$F$4:$F$5999,UsefulSeries!$E1216)</f>
        <v>-2.9386201262016097E-2</v>
      </c>
      <c r="M1221" s="12"/>
      <c r="N1221" s="12"/>
      <c r="O1221" s="12"/>
      <c r="P1221" s="12">
        <f ca="1"/>
        <v>0</v>
      </c>
      <c r="Q1221" s="12">
        <f ca="1"/>
        <v>0</v>
      </c>
      <c r="R1221" s="12">
        <f ca="1"/>
        <v>5.1984838799228522E-2</v>
      </c>
      <c r="S1221" s="12">
        <f ca="1"/>
        <v>0.22969512811323031</v>
      </c>
      <c r="T1221" s="12">
        <f ca="1"/>
        <v>0</v>
      </c>
      <c r="U1221" s="12">
        <f ca="1"/>
        <v>0</v>
      </c>
      <c r="V1221" s="12"/>
      <c r="W1221" s="12"/>
      <c r="X1221" s="12"/>
      <c r="Y1221" s="12"/>
      <c r="Z1221" s="12"/>
      <c r="AA1221" s="12"/>
      <c r="AB1221" s="12"/>
      <c r="AC1221" s="12"/>
      <c r="AD1221" s="12"/>
      <c r="AE1221" s="12">
        <v>0.62951670510345836</v>
      </c>
      <c r="AF1221" s="12">
        <v>0</v>
      </c>
      <c r="AG1221" s="12">
        <v>-3.7830055889998944E-2</v>
      </c>
      <c r="AH1221" s="12">
        <v>-3.7830055889998944E-2</v>
      </c>
      <c r="AI1221" s="12">
        <v>0</v>
      </c>
      <c r="AJ1221" s="12">
        <v>0.33265323900654264</v>
      </c>
      <c r="AK1221" s="12"/>
      <c r="AL1221" s="12"/>
      <c r="AM1221" s="12"/>
      <c r="AN1221" s="12">
        <f t="shared" si="180"/>
        <v>0.62951670510345836</v>
      </c>
      <c r="AO1221" s="12">
        <f t="shared" si="181"/>
        <v>0</v>
      </c>
      <c r="AP1221" s="12">
        <f t="shared" si="182"/>
        <v>-3.7830055889998944E-2</v>
      </c>
      <c r="AQ1221" s="12">
        <f t="shared" si="183"/>
        <v>-3.7830055889998944E-2</v>
      </c>
      <c r="AR1221" s="12">
        <f t="shared" si="184"/>
        <v>0</v>
      </c>
      <c r="AS1221" s="12">
        <f t="shared" si="185"/>
        <v>0.33265323900654264</v>
      </c>
      <c r="AT1221" s="12">
        <f t="shared" si="186"/>
        <v>0</v>
      </c>
      <c r="AU1221" s="12">
        <f t="shared" si="187"/>
        <v>0</v>
      </c>
      <c r="AV1221" s="12"/>
      <c r="AW1221" s="12"/>
      <c r="AX1221" s="12">
        <f>INDEX('Margin error adjustment'!N$7:N$6003,UsefulSeries!$K1212)</f>
        <v>2.1593638813480198E-4</v>
      </c>
      <c r="AY1221" s="12"/>
      <c r="AZ1221" s="12"/>
      <c r="BA1221" s="12"/>
      <c r="BB1221" s="12">
        <f t="shared" si="179"/>
        <v>2.1593638813480198E-4</v>
      </c>
      <c r="BC1221" s="12"/>
      <c r="BD1221" s="38">
        <f ca="1"/>
        <v>8.4658730560587314E-2</v>
      </c>
    </row>
    <row r="1222" spans="1:56" x14ac:dyDescent="0.35">
      <c r="A1222" s="12">
        <v>0</v>
      </c>
      <c r="B1222" s="12">
        <v>0</v>
      </c>
      <c r="C1222" s="12">
        <v>0</v>
      </c>
      <c r="D1222" s="12">
        <v>0</v>
      </c>
      <c r="E1222" s="12">
        <f ca="1">INDEX('Flow probs &amp; rates'!$P$5:$P$5999,UsefulSeries!$E1216,0)*(1-INDEX('Flow probs &amp; rates'!$P$5:$P$5999,UsefulSeries!$E1216,0))/INDEX('Flow probs &amp; rates'!$G$4:$G$5999,UsefulSeries!$E1216,0)</f>
        <v>7.9169274980704057E-2</v>
      </c>
      <c r="F1222" s="12">
        <f ca="1">-INDEX('Flow probs &amp; rates'!$P$5:$P$5999,UsefulSeries!$E1216,0)*(INDEX('Flow probs &amp; rates'!$Q$5:$Q$5999,UsefulSeries!$E1216,0))/INDEX('Flow probs &amp; rates'!$G$4:$G$5999,UsefulSeries!$E1216,0)</f>
        <v>-1.5370079188963045E-3</v>
      </c>
      <c r="G1222" s="12"/>
      <c r="H1222" s="12"/>
      <c r="I1222" s="12">
        <f ca="1">INDEX('Flow probs &amp; rates'!$P$5:$P$5999,UsefulSeries!$E1216)</f>
        <v>2.7370568486658885E-2</v>
      </c>
      <c r="J1222" s="12"/>
      <c r="K1222" s="12">
        <f>INDEX('Flow probs &amp; rates'!$G$4:$G$5999,UsefulSeries!$E1216)</f>
        <v>0.33625949554122414</v>
      </c>
      <c r="L1222" s="12"/>
      <c r="M1222" s="12"/>
      <c r="N1222" s="12"/>
      <c r="O1222" s="12"/>
      <c r="P1222" s="12">
        <f ca="1"/>
        <v>0</v>
      </c>
      <c r="Q1222" s="12">
        <f ca="1"/>
        <v>0</v>
      </c>
      <c r="R1222" s="12">
        <f ca="1"/>
        <v>0</v>
      </c>
      <c r="S1222" s="12">
        <f ca="1"/>
        <v>0</v>
      </c>
      <c r="T1222" s="12">
        <f ca="1"/>
        <v>12.638007590393196</v>
      </c>
      <c r="U1222" s="12">
        <f ca="1"/>
        <v>0.35256690964425286</v>
      </c>
      <c r="V1222" s="12"/>
      <c r="W1222" s="12">
        <f ca="1">INDEX(P$6:P$6003,UsefulSeries!$I1220)</f>
        <v>46.773544906594964</v>
      </c>
      <c r="X1222" s="12">
        <f ca="1">INDEX(Q$6:Q$6003,UsefulSeries!$I1220)</f>
        <v>0.64535636420622311</v>
      </c>
      <c r="Y1222" s="12">
        <f ca="1">INDEX(R$6:R$6003,UsefulSeries!$I1220)</f>
        <v>0</v>
      </c>
      <c r="Z1222" s="12">
        <f ca="1">INDEX(S$6:S$6003,UsefulSeries!$I1220)</f>
        <v>0</v>
      </c>
      <c r="AA1222" s="12">
        <f ca="1">INDEX(T$6:T$6003,UsefulSeries!$I1220)</f>
        <v>0</v>
      </c>
      <c r="AB1222" s="12">
        <f ca="1">INDEX(U$6:U$6003,UsefulSeries!$I1220)</f>
        <v>0</v>
      </c>
      <c r="AC1222" s="12">
        <f>INDEX( K$6:K$6003,UsefulSeries!$I1220)</f>
        <v>-0.62749552305796896</v>
      </c>
      <c r="AD1222" s="12">
        <f>INDEX(L$6:L$6003,UsefulSeries!$I1220)</f>
        <v>0.62749552305796896</v>
      </c>
      <c r="AE1222" s="12"/>
      <c r="AF1222" s="12"/>
      <c r="AG1222" s="12"/>
      <c r="AH1222" s="12"/>
      <c r="AI1222" s="12"/>
      <c r="AJ1222" s="12"/>
      <c r="AK1222" s="12"/>
      <c r="AL1222" s="12"/>
      <c r="AM1222" s="12"/>
      <c r="AN1222" s="12">
        <f t="shared" ca="1" si="180"/>
        <v>46.773544906594964</v>
      </c>
      <c r="AO1222" s="12">
        <f t="shared" ca="1" si="181"/>
        <v>0.64535636420622311</v>
      </c>
      <c r="AP1222" s="12">
        <f t="shared" ca="1" si="182"/>
        <v>0</v>
      </c>
      <c r="AQ1222" s="12">
        <f t="shared" ca="1" si="183"/>
        <v>0</v>
      </c>
      <c r="AR1222" s="12">
        <f t="shared" ca="1" si="184"/>
        <v>0</v>
      </c>
      <c r="AS1222" s="12">
        <f t="shared" ca="1" si="185"/>
        <v>0</v>
      </c>
      <c r="AT1222" s="12">
        <f t="shared" si="186"/>
        <v>-0.62749552305796896</v>
      </c>
      <c r="AU1222" s="12">
        <f t="shared" si="187"/>
        <v>0.62749552305796896</v>
      </c>
      <c r="AV1222" s="12"/>
      <c r="AW1222" s="12">
        <f ca="1">INDEX(I$6:I$6003,UsefulSeries!$I1220)</f>
        <v>1.3603298609511672E-2</v>
      </c>
      <c r="AX1222" s="12"/>
      <c r="AY1222" s="12"/>
      <c r="AZ1222" s="12">
        <f t="array" aca="1" ref="AZ1222:AZ1227" ca="1">MMULT(W1222:AB1227,AW1222:AW1227)</f>
        <v>0.645356364206223</v>
      </c>
      <c r="BA1222" s="12"/>
      <c r="BB1222" s="12">
        <f t="shared" ca="1" si="179"/>
        <v>0.645356364206223</v>
      </c>
      <c r="BC1222" s="12"/>
      <c r="BD1222" s="38">
        <f t="array" aca="1" ref="BD1222:BD1229" ca="1">MMULT(MINVERSE(AN1222:AU1229),BB1222:BB1229)</f>
        <v>1.3803541162901957E-2</v>
      </c>
    </row>
    <row r="1223" spans="1:56" x14ac:dyDescent="0.35">
      <c r="A1223" s="12">
        <v>0</v>
      </c>
      <c r="B1223" s="12">
        <v>0</v>
      </c>
      <c r="C1223" s="12">
        <v>0</v>
      </c>
      <c r="D1223" s="12">
        <v>0</v>
      </c>
      <c r="E1223" s="12">
        <f ca="1">-INDEX('Flow probs &amp; rates'!$P$5:$P$5999,UsefulSeries!$E1216,0)*(INDEX('Flow probs &amp; rates'!$Q$5:$Q$5999,UsefulSeries!$E1216,0))/INDEX('Flow probs &amp; rates'!$G$4:$G$5999,UsefulSeries!$E1216,0)</f>
        <v>-1.5370079188963045E-3</v>
      </c>
      <c r="F1223" s="12">
        <f ca="1">INDEX('Flow probs &amp; rates'!$Q$5:$Q$5999,UsefulSeries!$E1216,0)*(1-INDEX('Flow probs &amp; rates'!$Q$5:$Q$5999,UsefulSeries!$E1216,0))/INDEX('Flow probs &amp; rates'!$G$4:$G$5999,UsefulSeries!$E1216,0)</f>
        <v>5.5095124398106099E-2</v>
      </c>
      <c r="G1223" s="12"/>
      <c r="H1223" s="12"/>
      <c r="I1223" s="12">
        <f ca="1">INDEX('Flow probs &amp; rates'!$Q$5:$Q$5999,UsefulSeries!$E1216)</f>
        <v>1.8882819613441935E-2</v>
      </c>
      <c r="J1223" s="12"/>
      <c r="K1223" s="12"/>
      <c r="L1223" s="12">
        <f>INDEX('Flow probs &amp; rates'!$G$4:$G$5999,UsefulSeries!$E1216)</f>
        <v>0.33625949554122414</v>
      </c>
      <c r="M1223" s="12"/>
      <c r="N1223" s="12"/>
      <c r="O1223" s="12"/>
      <c r="P1223" s="12">
        <f ca="1"/>
        <v>0</v>
      </c>
      <c r="Q1223" s="12">
        <f ca="1"/>
        <v>0</v>
      </c>
      <c r="R1223" s="12">
        <f ca="1"/>
        <v>0</v>
      </c>
      <c r="S1223" s="12">
        <f ca="1"/>
        <v>0</v>
      </c>
      <c r="T1223" s="12">
        <f ca="1"/>
        <v>0.35256690964425286</v>
      </c>
      <c r="U1223" s="12">
        <f ca="1"/>
        <v>18.160262075140313</v>
      </c>
      <c r="V1223" s="12"/>
      <c r="W1223" s="12">
        <f ca="1">INDEX(P$7:P$6003,UsefulSeries!$I1220)</f>
        <v>0.64535636420622311</v>
      </c>
      <c r="X1223" s="12">
        <f ca="1">INDEX(Q$7:Q$6003,UsefulSeries!$I1220)</f>
        <v>45.23511770870266</v>
      </c>
      <c r="Y1223" s="12">
        <f ca="1">INDEX(R$7:R$6003,UsefulSeries!$I1220)</f>
        <v>0</v>
      </c>
      <c r="Z1223" s="12">
        <f ca="1">INDEX(S$7:S$6003,UsefulSeries!$I1220)</f>
        <v>0</v>
      </c>
      <c r="AA1223" s="12">
        <f ca="1">INDEX(T$7:T$6003,UsefulSeries!$I1220)</f>
        <v>0</v>
      </c>
      <c r="AB1223" s="12">
        <f ca="1">INDEX(U$7:U$6003,UsefulSeries!$I1220)</f>
        <v>0</v>
      </c>
      <c r="AC1223" s="12">
        <f>INDEX( K$7:K$6003,UsefulSeries!$I1220,1)</f>
        <v>-0.62749552305796896</v>
      </c>
      <c r="AD1223" s="12">
        <f>INDEX(L$7:L$6003,UsefulSeries!$I1220,1)</f>
        <v>0</v>
      </c>
      <c r="AE1223" s="12"/>
      <c r="AF1223" s="12"/>
      <c r="AG1223" s="12"/>
      <c r="AH1223" s="12"/>
      <c r="AI1223" s="12"/>
      <c r="AJ1223" s="12"/>
      <c r="AK1223" s="12"/>
      <c r="AL1223" s="12"/>
      <c r="AM1223" s="12"/>
      <c r="AN1223" s="12">
        <f t="shared" ca="1" si="180"/>
        <v>0.64535636420622311</v>
      </c>
      <c r="AO1223" s="12">
        <f t="shared" ca="1" si="181"/>
        <v>45.23511770870266</v>
      </c>
      <c r="AP1223" s="12">
        <f t="shared" ca="1" si="182"/>
        <v>0</v>
      </c>
      <c r="AQ1223" s="12">
        <f t="shared" ca="1" si="183"/>
        <v>0</v>
      </c>
      <c r="AR1223" s="12">
        <f t="shared" ca="1" si="184"/>
        <v>0</v>
      </c>
      <c r="AS1223" s="12">
        <f t="shared" ca="1" si="185"/>
        <v>0</v>
      </c>
      <c r="AT1223" s="12">
        <f t="shared" si="186"/>
        <v>-0.62749552305796896</v>
      </c>
      <c r="AU1223" s="12">
        <f t="shared" si="187"/>
        <v>0</v>
      </c>
      <c r="AV1223" s="12"/>
      <c r="AW1223" s="12">
        <f ca="1">INDEX(I$7:I$6003,UsefulSeries!$I1220)</f>
        <v>1.4072636949321071E-2</v>
      </c>
      <c r="AX1223" s="12"/>
      <c r="AY1223" s="12"/>
      <c r="AZ1223" s="12">
        <f ca="1"/>
        <v>0.645356364206223</v>
      </c>
      <c r="BA1223" s="12"/>
      <c r="BB1223" s="12">
        <f t="shared" ref="BB1223:BB1286" ca="1" si="188">AZ1223+AX1223</f>
        <v>0.645356364206223</v>
      </c>
      <c r="BC1223" s="12"/>
      <c r="BD1223" s="38">
        <f ca="1"/>
        <v>1.5333106974089624E-2</v>
      </c>
    </row>
    <row r="1224" spans="1:56" x14ac:dyDescent="0.35">
      <c r="A1224" s="12">
        <f ca="1">INDEX('Flow probs &amp; rates'!$K$5:$K$5999,UsefulSeries!$E1222,0)*(1-INDEX('Flow probs &amp; rates'!$K$5:$K$5999,UsefulSeries!$E1222,0))/INDEX('Flow probs &amp; rates'!$E$4:$E$5999,UsefulSeries!$E1222,0)</f>
        <v>1.7275931487897307E-2</v>
      </c>
      <c r="B1224" s="12">
        <f ca="1">-INDEX('Flow probs &amp; rates'!$K$5:$K$5999,UsefulSeries!$E1222,0)*(INDEX('Flow probs &amp; rates'!$L$5:$L$5999,UsefulSeries!$E1222,0))/INDEX('Flow probs &amp; rates'!$E$4:$E$5999,UsefulSeries!$E1222,0)</f>
        <v>-2.8270956934865499E-4</v>
      </c>
      <c r="C1224" s="12">
        <v>0</v>
      </c>
      <c r="D1224" s="12">
        <v>0</v>
      </c>
      <c r="E1224" s="12">
        <v>0</v>
      </c>
      <c r="F1224" s="12">
        <v>0</v>
      </c>
      <c r="G1224" s="12"/>
      <c r="H1224" s="12"/>
      <c r="I1224" s="12">
        <f ca="1">INDEX('Flow probs &amp; rates'!$K$5:$K$5999,UsefulSeries!$E1222)</f>
        <v>1.105997633166917E-2</v>
      </c>
      <c r="J1224" s="12"/>
      <c r="K1224" s="12">
        <f>-INDEX('Flow probs &amp; rates'!$E$4:$E$5999,UsefulSeries!$E1222)</f>
        <v>-0.6331151094732278</v>
      </c>
      <c r="L1224" s="12">
        <f>INDEX('Flow probs &amp; rates'!$E$4:$E$5999,UsefulSeries!$E1222)</f>
        <v>0.6331151094732278</v>
      </c>
      <c r="M1224" s="12"/>
      <c r="N1224" s="12"/>
      <c r="O1224" s="12"/>
      <c r="P1224" s="12">
        <f t="array" aca="1" ref="P1224:U1229" ca="1">MINVERSE(A1224:F1229)</f>
        <v>57.894649628001801</v>
      </c>
      <c r="Q1224" s="12">
        <f ca="1"/>
        <v>0.65084634242296624</v>
      </c>
      <c r="R1224" s="12">
        <f ca="1"/>
        <v>0</v>
      </c>
      <c r="S1224" s="12">
        <f ca="1"/>
        <v>0</v>
      </c>
      <c r="T1224" s="12">
        <f ca="1"/>
        <v>0</v>
      </c>
      <c r="U1224" s="12">
        <f ca="1"/>
        <v>0</v>
      </c>
      <c r="V1224" s="12"/>
      <c r="W1224" s="12">
        <f ca="1">INDEX(P$8:P$6003,UsefulSeries!$I1220)</f>
        <v>0</v>
      </c>
      <c r="X1224" s="12">
        <f ca="1">INDEX(Q$8:Q$6003,UsefulSeries!$I1220)</f>
        <v>0</v>
      </c>
      <c r="Y1224" s="12">
        <f ca="1">INDEX(R$8:R$6003,UsefulSeries!$I1220)</f>
        <v>0.23794519497368444</v>
      </c>
      <c r="Z1224" s="12">
        <f ca="1">INDEX(S$8:S$6003,UsefulSeries!$I1220)</f>
        <v>5.9165374935125803E-2</v>
      </c>
      <c r="AA1224" s="12">
        <f ca="1">INDEX(T$8:T$6003,UsefulSeries!$I1220)</f>
        <v>0</v>
      </c>
      <c r="AB1224" s="12">
        <f ca="1">INDEX(U$8:U$6003,UsefulSeries!$I1220)</f>
        <v>0</v>
      </c>
      <c r="AC1224" s="12">
        <f>INDEX( K$8:K$6003,UsefulSeries!$I1220)</f>
        <v>3.8045992278133746E-2</v>
      </c>
      <c r="AD1224" s="12">
        <f>INDEX(L$8:L$6003,UsefulSeries!$I1220)</f>
        <v>-3.8045992278133746E-2</v>
      </c>
      <c r="AE1224" s="12"/>
      <c r="AF1224" s="12"/>
      <c r="AG1224" s="12"/>
      <c r="AH1224" s="12"/>
      <c r="AI1224" s="12"/>
      <c r="AJ1224" s="12"/>
      <c r="AK1224" s="12"/>
      <c r="AL1224" s="12"/>
      <c r="AM1224" s="12"/>
      <c r="AN1224" s="12">
        <f t="shared" ca="1" si="180"/>
        <v>0</v>
      </c>
      <c r="AO1224" s="12">
        <f t="shared" ca="1" si="181"/>
        <v>0</v>
      </c>
      <c r="AP1224" s="12">
        <f t="shared" ca="1" si="182"/>
        <v>0.23794519497368444</v>
      </c>
      <c r="AQ1224" s="12">
        <f t="shared" ca="1" si="183"/>
        <v>5.9165374935125803E-2</v>
      </c>
      <c r="AR1224" s="12">
        <f t="shared" ca="1" si="184"/>
        <v>0</v>
      </c>
      <c r="AS1224" s="12">
        <f t="shared" ca="1" si="185"/>
        <v>0</v>
      </c>
      <c r="AT1224" s="12">
        <f t="shared" si="186"/>
        <v>3.8045992278133746E-2</v>
      </c>
      <c r="AU1224" s="12">
        <f t="shared" si="187"/>
        <v>-3.8045992278133746E-2</v>
      </c>
      <c r="AV1224" s="12"/>
      <c r="AW1224" s="12">
        <f ca="1">INDEX(I$8:I$6003,UsefulSeries!$I1220)</f>
        <v>0.21280921006592421</v>
      </c>
      <c r="AX1224" s="12"/>
      <c r="AY1224" s="12"/>
      <c r="AZ1224" s="12">
        <f ca="1"/>
        <v>5.9165374935125796E-2</v>
      </c>
      <c r="BA1224" s="12"/>
      <c r="BB1224" s="12">
        <f t="shared" ca="1" si="188"/>
        <v>5.9165374935125796E-2</v>
      </c>
      <c r="BC1224" s="12"/>
      <c r="BD1224" s="38">
        <f ca="1"/>
        <v>0.2077955767427431</v>
      </c>
    </row>
    <row r="1225" spans="1:56" x14ac:dyDescent="0.35">
      <c r="A1225" s="12">
        <f ca="1">-INDEX('Flow probs &amp; rates'!$K$5:$K$5999,UsefulSeries!$E1222,0)*(INDEX('Flow probs &amp; rates'!$L$5:$L$5999,UsefulSeries!$E1222,0))/INDEX('Flow probs &amp; rates'!$E$4:$E$5999,UsefulSeries!$E1222,0)</f>
        <v>-2.8270956934865499E-4</v>
      </c>
      <c r="B1225" s="12">
        <f ca="1">INDEX('Flow probs &amp; rates'!$L$5:$L$5999,UsefulSeries!$E1222,0)*(1-INDEX('Flow probs &amp; rates'!$L$5:$L$5999,UsefulSeries!$E1222,0))/INDEX('Flow probs &amp; rates'!$E$4:$E$5999,UsefulSeries!$E1222,0)</f>
        <v>2.5147827370422524E-2</v>
      </c>
      <c r="C1225" s="12">
        <v>0</v>
      </c>
      <c r="D1225" s="12">
        <v>0</v>
      </c>
      <c r="E1225" s="12">
        <v>0</v>
      </c>
      <c r="F1225" s="12">
        <v>0</v>
      </c>
      <c r="G1225" s="12"/>
      <c r="H1225" s="12"/>
      <c r="I1225" s="12">
        <f ca="1">INDEX('Flow probs &amp; rates'!$L$5:$L$5999,UsefulSeries!$E1222)</f>
        <v>1.6183370974745113E-2</v>
      </c>
      <c r="J1225" s="12"/>
      <c r="K1225" s="12">
        <f>-INDEX('Flow probs &amp; rates'!$E$4:$E$5999,UsefulSeries!$E1222)</f>
        <v>-0.6331151094732278</v>
      </c>
      <c r="L1225" s="12"/>
      <c r="M1225" s="12"/>
      <c r="N1225" s="12"/>
      <c r="O1225" s="12"/>
      <c r="P1225" s="12">
        <f ca="1"/>
        <v>0.65084634242296624</v>
      </c>
      <c r="Q1225" s="12">
        <f ca="1"/>
        <v>39.772183328470732</v>
      </c>
      <c r="R1225" s="12">
        <f ca="1"/>
        <v>0</v>
      </c>
      <c r="S1225" s="12">
        <f ca="1"/>
        <v>0</v>
      </c>
      <c r="T1225" s="12">
        <f ca="1"/>
        <v>0</v>
      </c>
      <c r="U1225" s="12">
        <f ca="1"/>
        <v>0</v>
      </c>
      <c r="V1225" s="12"/>
      <c r="W1225" s="12">
        <f ca="1">INDEX(P$9:P$6003,UsefulSeries!$I1220)</f>
        <v>0</v>
      </c>
      <c r="X1225" s="12">
        <f ca="1">INDEX(Q$9:Q$6003,UsefulSeries!$I1220)</f>
        <v>0</v>
      </c>
      <c r="Y1225" s="12">
        <f ca="1">INDEX(R$9:R$6003,UsefulSeries!$I1220)</f>
        <v>5.9165374935125803E-2</v>
      </c>
      <c r="Z1225" s="12">
        <f ca="1">INDEX(S$9:S$6003,UsefulSeries!$I1220)</f>
        <v>0.32310623943850864</v>
      </c>
      <c r="AA1225" s="12">
        <f ca="1">INDEX(T$9:T$6003,UsefulSeries!$I1220)</f>
        <v>0</v>
      </c>
      <c r="AB1225" s="12">
        <f ca="1">INDEX(U$9:U$6003,UsefulSeries!$I1220)</f>
        <v>0</v>
      </c>
      <c r="AC1225" s="12">
        <f>INDEX( K$9:K$6003,UsefulSeries!$I1220)</f>
        <v>0</v>
      </c>
      <c r="AD1225" s="12">
        <f>INDEX(L$9:L$6003,UsefulSeries!$I1220)</f>
        <v>-3.8045992278133746E-2</v>
      </c>
      <c r="AE1225" s="12"/>
      <c r="AF1225" s="12"/>
      <c r="AG1225" s="12"/>
      <c r="AH1225" s="12"/>
      <c r="AI1225" s="12"/>
      <c r="AJ1225" s="12"/>
      <c r="AK1225" s="12"/>
      <c r="AL1225" s="12"/>
      <c r="AM1225" s="12"/>
      <c r="AN1225" s="12">
        <f t="shared" ca="1" si="180"/>
        <v>0</v>
      </c>
      <c r="AO1225" s="12">
        <f t="shared" ca="1" si="181"/>
        <v>0</v>
      </c>
      <c r="AP1225" s="12">
        <f t="shared" ca="1" si="182"/>
        <v>5.9165374935125803E-2</v>
      </c>
      <c r="AQ1225" s="12">
        <f t="shared" ca="1" si="183"/>
        <v>0.32310623943850864</v>
      </c>
      <c r="AR1225" s="12">
        <f t="shared" ca="1" si="184"/>
        <v>0</v>
      </c>
      <c r="AS1225" s="12">
        <f t="shared" ca="1" si="185"/>
        <v>0</v>
      </c>
      <c r="AT1225" s="12">
        <f t="shared" si="186"/>
        <v>0</v>
      </c>
      <c r="AU1225" s="12">
        <f t="shared" si="187"/>
        <v>-3.8045992278133746E-2</v>
      </c>
      <c r="AV1225" s="12"/>
      <c r="AW1225" s="12">
        <f ca="1">INDEX(I$9:I$6003,UsefulSeries!$I1220)</f>
        <v>0.14414589551988882</v>
      </c>
      <c r="AX1225" s="12"/>
      <c r="AY1225" s="12"/>
      <c r="AZ1225" s="12">
        <f ca="1"/>
        <v>5.9165374935125803E-2</v>
      </c>
      <c r="BA1225" s="12"/>
      <c r="BB1225" s="12">
        <f t="shared" ca="1" si="188"/>
        <v>5.9165374935125803E-2</v>
      </c>
      <c r="BC1225" s="12"/>
      <c r="BD1225" s="38">
        <f ca="1"/>
        <v>0.15387745315842974</v>
      </c>
    </row>
    <row r="1226" spans="1:56" x14ac:dyDescent="0.35">
      <c r="A1226" s="12">
        <v>0</v>
      </c>
      <c r="B1226" s="12">
        <v>0</v>
      </c>
      <c r="C1226" s="12">
        <f ca="1">INDEX('Flow probs &amp; rates'!$M$5:$M$5999,UsefulSeries!$E1222,0)*(1-INDEX('Flow probs &amp; rates'!$M$5:$M$5999,UsefulSeries!$E1222,0))/INDEX('Flow probs &amp; rates'!$F$4:$F$5999,UsefulSeries!$E1222,0)</f>
        <v>6.3108216269076038</v>
      </c>
      <c r="D1226" s="12">
        <f ca="1">-INDEX('Flow probs &amp; rates'!$M$5:$M$5999,UsefulSeries!$E1222,0)*(INDEX('Flow probs &amp; rates'!$O$5:$O$5999,UsefulSeries!$E1222,0))/INDEX('Flow probs &amp; rates'!$F$4:$F$5999,UsefulSeries!$E1222,0)</f>
        <v>-1.3965026928702955</v>
      </c>
      <c r="E1226" s="12">
        <v>0</v>
      </c>
      <c r="F1226" s="12">
        <v>0</v>
      </c>
      <c r="G1226" s="12"/>
      <c r="H1226" s="12"/>
      <c r="I1226" s="12">
        <f ca="1">INDEX('Flow probs &amp; rates'!$M$5:$M$5999,UsefulSeries!$E1222)</f>
        <v>0.26484279992127813</v>
      </c>
      <c r="J1226" s="12"/>
      <c r="K1226" s="12">
        <f>INDEX('Flow probs &amp; rates'!$F$4:$F$5999,UsefulSeries!$E1222)</f>
        <v>3.0851940169087363E-2</v>
      </c>
      <c r="L1226" s="12">
        <f>-INDEX('Flow probs &amp; rates'!$F$4:$F$5999,UsefulSeries!$E1222)</f>
        <v>-3.0851940169087363E-2</v>
      </c>
      <c r="M1226" s="12"/>
      <c r="N1226" s="12"/>
      <c r="O1226" s="12"/>
      <c r="P1226" s="12">
        <f ca="1"/>
        <v>0</v>
      </c>
      <c r="Q1226" s="12">
        <f ca="1"/>
        <v>0</v>
      </c>
      <c r="R1226" s="12">
        <f ca="1"/>
        <v>0.17038358533067333</v>
      </c>
      <c r="S1226" s="12">
        <f ca="1"/>
        <v>5.3892065915164204E-2</v>
      </c>
      <c r="T1226" s="12">
        <f ca="1"/>
        <v>0</v>
      </c>
      <c r="U1226" s="12">
        <f ca="1"/>
        <v>0</v>
      </c>
      <c r="V1226" s="12"/>
      <c r="W1226" s="12">
        <f ca="1">INDEX(P$10:P$6003,UsefulSeries!$I1220)</f>
        <v>0</v>
      </c>
      <c r="X1226" s="12">
        <f ca="1">INDEX(Q$10:Q$6003,UsefulSeries!$I1220)</f>
        <v>0</v>
      </c>
      <c r="Y1226" s="12">
        <f ca="1">INDEX(R$10:R$6003,UsefulSeries!$I1220)</f>
        <v>0</v>
      </c>
      <c r="Z1226" s="12">
        <f ca="1">INDEX(S$10:S$6003,UsefulSeries!$I1220)</f>
        <v>0</v>
      </c>
      <c r="AA1226" s="12">
        <f ca="1">INDEX(T$10:T$6003,UsefulSeries!$I1220)</f>
        <v>13.868541048327193</v>
      </c>
      <c r="AB1226" s="12">
        <f ca="1">INDEX(U$10:U$6003,UsefulSeries!$I1220)</f>
        <v>0.34991526666437911</v>
      </c>
      <c r="AC1226" s="12">
        <f>INDEX( K$10:K$6003,UsefulSeries!$I1220)</f>
        <v>0.33445848466389727</v>
      </c>
      <c r="AD1226" s="12">
        <f>INDEX(L$10:L$6003,UsefulSeries!$I1220)</f>
        <v>0</v>
      </c>
      <c r="AE1226" s="12"/>
      <c r="AF1226" s="12"/>
      <c r="AG1226" s="12"/>
      <c r="AH1226" s="12"/>
      <c r="AI1226" s="12"/>
      <c r="AJ1226" s="12"/>
      <c r="AK1226" s="12"/>
      <c r="AL1226" s="12"/>
      <c r="AM1226" s="12"/>
      <c r="AN1226" s="12">
        <f t="shared" ca="1" si="180"/>
        <v>0</v>
      </c>
      <c r="AO1226" s="12">
        <f t="shared" ca="1" si="181"/>
        <v>0</v>
      </c>
      <c r="AP1226" s="12">
        <f t="shared" ca="1" si="182"/>
        <v>0</v>
      </c>
      <c r="AQ1226" s="12">
        <f t="shared" ca="1" si="183"/>
        <v>0</v>
      </c>
      <c r="AR1226" s="12">
        <f t="shared" ca="1" si="184"/>
        <v>13.868541048327193</v>
      </c>
      <c r="AS1226" s="12">
        <f t="shared" ca="1" si="185"/>
        <v>0.34991526666437911</v>
      </c>
      <c r="AT1226" s="12">
        <f t="shared" si="186"/>
        <v>0.33445848466389727</v>
      </c>
      <c r="AU1226" s="12">
        <f t="shared" si="187"/>
        <v>0</v>
      </c>
      <c r="AV1226" s="12"/>
      <c r="AW1226" s="12">
        <f ca="1">INDEX(I$10:I$6003,UsefulSeries!$I1220)</f>
        <v>2.47405683140937E-2</v>
      </c>
      <c r="AX1226" s="12"/>
      <c r="AY1226" s="12"/>
      <c r="AZ1226" s="12">
        <f ca="1"/>
        <v>0.34991526666437911</v>
      </c>
      <c r="BA1226" s="12"/>
      <c r="BB1226" s="12">
        <f t="shared" ca="1" si="188"/>
        <v>0.34991526666437911</v>
      </c>
      <c r="BC1226" s="12"/>
      <c r="BD1226" s="38">
        <f ca="1"/>
        <v>2.2579145449512596E-2</v>
      </c>
    </row>
    <row r="1227" spans="1:56" x14ac:dyDescent="0.35">
      <c r="A1227" s="12">
        <v>0</v>
      </c>
      <c r="B1227" s="12">
        <v>0</v>
      </c>
      <c r="C1227" s="12">
        <f ca="1">-INDEX('Flow probs &amp; rates'!$M$5:$M$5999,UsefulSeries!$E1222,0)*(INDEX('Flow probs &amp; rates'!$O$5:$O$5999,UsefulSeries!$E1222,0))/INDEX('Flow probs &amp; rates'!$F$4:$F$5999,UsefulSeries!$E1222,0)</f>
        <v>-1.3965026928702955</v>
      </c>
      <c r="D1227" s="12">
        <f ca="1">INDEX('Flow probs &amp; rates'!$O$5:$O$5999,UsefulSeries!$E1222,0)*(1-INDEX('Flow probs &amp; rates'!$O$5:$O$5999,UsefulSeries!$E1222,0))/INDEX('Flow probs &amp; rates'!$F$4:$F$5999,UsefulSeries!$E1222,0)</f>
        <v>4.4151422235277291</v>
      </c>
      <c r="E1227" s="12">
        <v>0</v>
      </c>
      <c r="F1227" s="12">
        <v>0</v>
      </c>
      <c r="G1227" s="12"/>
      <c r="H1227" s="12"/>
      <c r="I1227" s="12">
        <f ca="1">INDEX('Flow probs &amp; rates'!$O$5:$O$5999,UsefulSeries!$E1222)</f>
        <v>0.16268072056031077</v>
      </c>
      <c r="J1227" s="12"/>
      <c r="K1227" s="12"/>
      <c r="L1227" s="12">
        <f>-INDEX('Flow probs &amp; rates'!$F$4:$F$5999,UsefulSeries!$E1222)</f>
        <v>-3.0851940169087363E-2</v>
      </c>
      <c r="M1227" s="12"/>
      <c r="N1227" s="12"/>
      <c r="O1227" s="12"/>
      <c r="P1227" s="12">
        <f ca="1"/>
        <v>0</v>
      </c>
      <c r="Q1227" s="12">
        <f ca="1"/>
        <v>0</v>
      </c>
      <c r="R1227" s="12">
        <f ca="1"/>
        <v>5.3892065915164204E-2</v>
      </c>
      <c r="S1227" s="12">
        <f ca="1"/>
        <v>0.24353924760225043</v>
      </c>
      <c r="T1227" s="12">
        <f ca="1"/>
        <v>0</v>
      </c>
      <c r="U1227" s="12">
        <f ca="1"/>
        <v>0</v>
      </c>
      <c r="V1227" s="12"/>
      <c r="W1227" s="12">
        <f ca="1">INDEX(P$11:P$6003,UsefulSeries!$I1220)</f>
        <v>0</v>
      </c>
      <c r="X1227" s="12">
        <f ca="1">INDEX(Q$11:Q$6003,UsefulSeries!$I1220)</f>
        <v>0</v>
      </c>
      <c r="Y1227" s="12">
        <f ca="1">INDEX(R$11:R$6003,UsefulSeries!$I1220)</f>
        <v>0</v>
      </c>
      <c r="Z1227" s="12">
        <f ca="1">INDEX(S$11:S$6003,UsefulSeries!$I1220)</f>
        <v>0</v>
      </c>
      <c r="AA1227" s="12">
        <f ca="1">INDEX(T$11:T$6003,UsefulSeries!$I1220)</f>
        <v>0.34991526666437911</v>
      </c>
      <c r="AB1227" s="12">
        <f ca="1">INDEX(U$11:U$6003,UsefulSeries!$I1220)</f>
        <v>17.561333960361278</v>
      </c>
      <c r="AC1227" s="12">
        <f>INDEX( K$11:K$6003,UsefulSeries!$I1220)</f>
        <v>0</v>
      </c>
      <c r="AD1227" s="12">
        <f>INDEX(L$11:L$6003,UsefulSeries!$I1220)</f>
        <v>0.33445848466389727</v>
      </c>
      <c r="AE1227" s="12"/>
      <c r="AF1227" s="12"/>
      <c r="AG1227" s="12"/>
      <c r="AH1227" s="12"/>
      <c r="AI1227" s="12"/>
      <c r="AJ1227" s="12"/>
      <c r="AK1227" s="12"/>
      <c r="AL1227" s="12"/>
      <c r="AM1227" s="12"/>
      <c r="AN1227" s="12">
        <f t="shared" ca="1" si="180"/>
        <v>0</v>
      </c>
      <c r="AO1227" s="12">
        <f t="shared" ca="1" si="181"/>
        <v>0</v>
      </c>
      <c r="AP1227" s="12">
        <f t="shared" ca="1" si="182"/>
        <v>0</v>
      </c>
      <c r="AQ1227" s="12">
        <f t="shared" ca="1" si="183"/>
        <v>0</v>
      </c>
      <c r="AR1227" s="12">
        <f t="shared" ca="1" si="184"/>
        <v>0.34991526666437911</v>
      </c>
      <c r="AS1227" s="12">
        <f t="shared" ca="1" si="185"/>
        <v>17.561333960361278</v>
      </c>
      <c r="AT1227" s="12">
        <f t="shared" si="186"/>
        <v>0</v>
      </c>
      <c r="AU1227" s="12">
        <f t="shared" si="187"/>
        <v>0.33445848466389727</v>
      </c>
      <c r="AV1227" s="12"/>
      <c r="AW1227" s="12">
        <f ca="1">INDEX(I$11:I$6003,UsefulSeries!$I1220)</f>
        <v>1.943236002889067E-2</v>
      </c>
      <c r="AX1227" s="12"/>
      <c r="AY1227" s="12"/>
      <c r="AZ1227" s="12">
        <f ca="1"/>
        <v>0.34991526666437917</v>
      </c>
      <c r="BA1227" s="12"/>
      <c r="BB1227" s="12">
        <f t="shared" ca="1" si="188"/>
        <v>0.34991526666437917</v>
      </c>
      <c r="BC1227" s="12"/>
      <c r="BD1227" s="38">
        <f ca="1"/>
        <v>1.804992109794902E-2</v>
      </c>
    </row>
    <row r="1228" spans="1:56" x14ac:dyDescent="0.35">
      <c r="A1228" s="12">
        <v>0</v>
      </c>
      <c r="B1228" s="12">
        <v>0</v>
      </c>
      <c r="C1228" s="12">
        <v>0</v>
      </c>
      <c r="D1228" s="12">
        <v>0</v>
      </c>
      <c r="E1228" s="12">
        <f ca="1">INDEX('Flow probs &amp; rates'!$P$5:$P$5999,UsefulSeries!$E1222,0)*(1-INDEX('Flow probs &amp; rates'!$P$5:$P$5999,UsefulSeries!$E1222,0))/INDEX('Flow probs &amp; rates'!$G$4:$G$5999,UsefulSeries!$E1222,0)</f>
        <v>7.230039028863082E-2</v>
      </c>
      <c r="F1228" s="12">
        <f ca="1">-INDEX('Flow probs &amp; rates'!$P$5:$P$5999,UsefulSeries!$E1222,0)*(INDEX('Flow probs &amp; rates'!$Q$5:$Q$5999,UsefulSeries!$E1222,0))/INDEX('Flow probs &amp; rates'!$G$4:$G$5999,UsefulSeries!$E1222,0)</f>
        <v>-1.3094327010182015E-3</v>
      </c>
      <c r="G1228" s="12"/>
      <c r="H1228" s="12"/>
      <c r="I1228" s="12">
        <f ca="1">INDEX('Flow probs &amp; rates'!$P$5:$P$5999,UsefulSeries!$E1222)</f>
        <v>2.4916126837271728E-2</v>
      </c>
      <c r="J1228" s="12"/>
      <c r="K1228" s="12">
        <f>INDEX('Flow probs &amp; rates'!$G$4:$G$5999,UsefulSeries!$E1222)</f>
        <v>0.33603295035768482</v>
      </c>
      <c r="L1228" s="12"/>
      <c r="M1228" s="12"/>
      <c r="N1228" s="12"/>
      <c r="O1228" s="12"/>
      <c r="P1228" s="12">
        <f ca="1"/>
        <v>0</v>
      </c>
      <c r="Q1228" s="12">
        <f ca="1"/>
        <v>0</v>
      </c>
      <c r="R1228" s="12">
        <f ca="1"/>
        <v>0</v>
      </c>
      <c r="S1228" s="12">
        <f ca="1"/>
        <v>0</v>
      </c>
      <c r="T1228" s="12">
        <f ca="1"/>
        <v>13.837540510374341</v>
      </c>
      <c r="U1228" s="12">
        <f ca="1"/>
        <v>0.35097606348698418</v>
      </c>
      <c r="V1228" s="12"/>
      <c r="W1228" s="12"/>
      <c r="X1228" s="12"/>
      <c r="Y1228" s="12"/>
      <c r="Z1228" s="12"/>
      <c r="AA1228" s="12"/>
      <c r="AB1228" s="12"/>
      <c r="AC1228" s="12"/>
      <c r="AD1228" s="12"/>
      <c r="AE1228" s="12">
        <f t="array" ref="AE1228:AJ1229">TRANSPOSE(AC1222:AD1227)</f>
        <v>-0.62749552305796896</v>
      </c>
      <c r="AF1228" s="12">
        <v>-0.62749552305796896</v>
      </c>
      <c r="AG1228" s="12">
        <v>3.8045992278133746E-2</v>
      </c>
      <c r="AH1228" s="12">
        <v>0</v>
      </c>
      <c r="AI1228" s="12">
        <v>0.33445848466389727</v>
      </c>
      <c r="AJ1228" s="12">
        <v>0</v>
      </c>
      <c r="AK1228" s="12"/>
      <c r="AL1228" s="12"/>
      <c r="AM1228" s="12"/>
      <c r="AN1228" s="12">
        <f t="shared" si="180"/>
        <v>-0.62749552305796896</v>
      </c>
      <c r="AO1228" s="12">
        <f t="shared" si="181"/>
        <v>-0.62749552305796896</v>
      </c>
      <c r="AP1228" s="12">
        <f t="shared" si="182"/>
        <v>3.8045992278133746E-2</v>
      </c>
      <c r="AQ1228" s="12">
        <f t="shared" si="183"/>
        <v>0</v>
      </c>
      <c r="AR1228" s="12">
        <f t="shared" si="184"/>
        <v>0.33445848466389727</v>
      </c>
      <c r="AS1228" s="12">
        <f t="shared" si="185"/>
        <v>0</v>
      </c>
      <c r="AT1228" s="12">
        <f t="shared" si="186"/>
        <v>0</v>
      </c>
      <c r="AU1228" s="12">
        <f t="shared" si="187"/>
        <v>0</v>
      </c>
      <c r="AV1228" s="12"/>
      <c r="AW1228" s="12"/>
      <c r="AX1228" s="12">
        <f>INDEX($N$6:$N$6003,UsefulSeries!$K1220)</f>
        <v>-2.8255405826430602E-3</v>
      </c>
      <c r="AY1228" s="12"/>
      <c r="AZ1228" s="12"/>
      <c r="BA1228" s="12"/>
      <c r="BB1228" s="12">
        <f t="shared" si="188"/>
        <v>-2.8255405826430602E-3</v>
      </c>
      <c r="BC1228" s="12"/>
      <c r="BD1228" s="38">
        <f ca="1"/>
        <v>9.1071148151654568E-2</v>
      </c>
    </row>
    <row r="1229" spans="1:56" x14ac:dyDescent="0.35">
      <c r="A1229" s="12">
        <v>0</v>
      </c>
      <c r="B1229" s="12">
        <v>0</v>
      </c>
      <c r="C1229" s="12">
        <v>0</v>
      </c>
      <c r="D1229" s="12">
        <v>0</v>
      </c>
      <c r="E1229" s="12">
        <f ca="1">-INDEX('Flow probs &amp; rates'!$P$5:$P$5999,UsefulSeries!$E1222,0)*(INDEX('Flow probs &amp; rates'!$Q$5:$Q$5999,UsefulSeries!$E1222,0))/INDEX('Flow probs &amp; rates'!$G$4:$G$5999,UsefulSeries!$E1222,0)</f>
        <v>-1.3094327010182015E-3</v>
      </c>
      <c r="F1229" s="12">
        <f ca="1">INDEX('Flow probs &amp; rates'!$Q$5:$Q$5999,UsefulSeries!$E1222,0)*(1-INDEX('Flow probs &amp; rates'!$Q$5:$Q$5999,UsefulSeries!$E1222,0))/INDEX('Flow probs &amp; rates'!$G$4:$G$5999,UsefulSeries!$E1222,0)</f>
        <v>5.1625537838480555E-2</v>
      </c>
      <c r="G1229" s="12"/>
      <c r="H1229" s="12"/>
      <c r="I1229" s="12">
        <f ca="1">INDEX('Flow probs &amp; rates'!$Q$5:$Q$5999,UsefulSeries!$E1222)</f>
        <v>1.7659748511143759E-2</v>
      </c>
      <c r="J1229" s="12"/>
      <c r="K1229" s="12"/>
      <c r="L1229" s="12">
        <f>INDEX('Flow probs &amp; rates'!$G$4:$G$5999,UsefulSeries!$E1222)</f>
        <v>0.33603295035768482</v>
      </c>
      <c r="M1229" s="12"/>
      <c r="N1229" s="12"/>
      <c r="O1229" s="12"/>
      <c r="P1229" s="12">
        <f ca="1"/>
        <v>0</v>
      </c>
      <c r="Q1229" s="12">
        <f ca="1"/>
        <v>0</v>
      </c>
      <c r="R1229" s="12">
        <f ca="1"/>
        <v>0</v>
      </c>
      <c r="S1229" s="12">
        <f ca="1"/>
        <v>0</v>
      </c>
      <c r="T1229" s="12">
        <f ca="1"/>
        <v>0.35097606348698418</v>
      </c>
      <c r="U1229" s="12">
        <f ca="1"/>
        <v>19.379160419885906</v>
      </c>
      <c r="V1229" s="12"/>
      <c r="W1229" s="12"/>
      <c r="X1229" s="12"/>
      <c r="Y1229" s="12"/>
      <c r="Z1229" s="12"/>
      <c r="AA1229" s="12"/>
      <c r="AB1229" s="12"/>
      <c r="AC1229" s="12"/>
      <c r="AD1229" s="12"/>
      <c r="AE1229" s="12">
        <v>0.62749552305796896</v>
      </c>
      <c r="AF1229" s="12">
        <v>0</v>
      </c>
      <c r="AG1229" s="12">
        <v>-3.8045992278133746E-2</v>
      </c>
      <c r="AH1229" s="12">
        <v>-3.8045992278133746E-2</v>
      </c>
      <c r="AI1229" s="12">
        <v>0</v>
      </c>
      <c r="AJ1229" s="12">
        <v>0.33445848466389727</v>
      </c>
      <c r="AK1229" s="12"/>
      <c r="AL1229" s="12"/>
      <c r="AM1229" s="12"/>
      <c r="AN1229" s="12">
        <f t="shared" si="180"/>
        <v>0.62749552305796896</v>
      </c>
      <c r="AO1229" s="12">
        <f t="shared" si="181"/>
        <v>0</v>
      </c>
      <c r="AP1229" s="12">
        <f t="shared" si="182"/>
        <v>-3.8045992278133746E-2</v>
      </c>
      <c r="AQ1229" s="12">
        <f t="shared" si="183"/>
        <v>-3.8045992278133746E-2</v>
      </c>
      <c r="AR1229" s="12">
        <f t="shared" si="184"/>
        <v>0</v>
      </c>
      <c r="AS1229" s="12">
        <f t="shared" si="185"/>
        <v>0.33445848466389727</v>
      </c>
      <c r="AT1229" s="12">
        <f t="shared" si="186"/>
        <v>0</v>
      </c>
      <c r="AU1229" s="12">
        <f t="shared" si="187"/>
        <v>0</v>
      </c>
      <c r="AV1229" s="12"/>
      <c r="AW1229" s="12"/>
      <c r="AX1229" s="12">
        <f>INDEX('Margin error adjustment'!N$7:N$6003,UsefulSeries!$K1220)</f>
        <v>9.3840023796104566E-4</v>
      </c>
      <c r="AY1229" s="12"/>
      <c r="AZ1229" s="12"/>
      <c r="BA1229" s="12"/>
      <c r="BB1229" s="12">
        <f t="shared" si="188"/>
        <v>9.3840023796104566E-4</v>
      </c>
      <c r="BC1229" s="12"/>
      <c r="BD1229" s="38">
        <f ca="1"/>
        <v>7.4848711430545556E-2</v>
      </c>
    </row>
    <row r="1230" spans="1:56" x14ac:dyDescent="0.35">
      <c r="A1230" s="12">
        <f ca="1">INDEX('Flow probs &amp; rates'!$K$5:$K$5999,UsefulSeries!$E1228,0)*(1-INDEX('Flow probs &amp; rates'!$K$5:$K$5999,UsefulSeries!$E1228,0))/INDEX('Flow probs &amp; rates'!$E$4:$E$5999,UsefulSeries!$E1228,0)</f>
        <v>1.6820008855491779E-2</v>
      </c>
      <c r="B1230" s="12">
        <f ca="1">-INDEX('Flow probs &amp; rates'!$K$5:$K$5999,UsefulSeries!$E1228,0)*(INDEX('Flow probs &amp; rates'!$L$5:$L$5999,UsefulSeries!$E1228,0))/INDEX('Flow probs &amp; rates'!$E$4:$E$5999,UsefulSeries!$E1228,0)</f>
        <v>-2.611843482793945E-4</v>
      </c>
      <c r="C1230" s="12">
        <v>0</v>
      </c>
      <c r="D1230" s="12">
        <v>0</v>
      </c>
      <c r="E1230" s="12">
        <v>0</v>
      </c>
      <c r="F1230" s="12">
        <v>0</v>
      </c>
      <c r="G1230" s="12"/>
      <c r="H1230" s="12"/>
      <c r="I1230" s="12">
        <f ca="1">INDEX('Flow probs &amp; rates'!$K$5:$K$5999,UsefulSeries!$E1228)</f>
        <v>1.0758321831323775E-2</v>
      </c>
      <c r="J1230" s="12"/>
      <c r="K1230" s="12">
        <f>-INDEX('Flow probs &amp; rates'!$E$4:$E$5999,UsefulSeries!$E1228)</f>
        <v>-0.63273333766543205</v>
      </c>
      <c r="L1230" s="12">
        <f>INDEX('Flow probs &amp; rates'!$E$4:$E$5999,UsefulSeries!$E1228)</f>
        <v>0.63273333766543205</v>
      </c>
      <c r="M1230" s="12"/>
      <c r="N1230" s="12"/>
      <c r="O1230" s="12"/>
      <c r="P1230" s="12">
        <f t="array" aca="1" ref="P1230:U1235" ca="1">MINVERSE(A1230:F1235)</f>
        <v>59.463089520856798</v>
      </c>
      <c r="Q1230" s="12">
        <f ca="1"/>
        <v>0.64970323386408646</v>
      </c>
      <c r="R1230" s="12">
        <f ca="1"/>
        <v>0</v>
      </c>
      <c r="S1230" s="12">
        <f ca="1"/>
        <v>0</v>
      </c>
      <c r="T1230" s="12">
        <f ca="1"/>
        <v>0</v>
      </c>
      <c r="U1230" s="12">
        <f ca="1"/>
        <v>0</v>
      </c>
      <c r="V1230" s="12"/>
      <c r="W1230" s="12">
        <f ca="1">INDEX(P$6:P$6003,UsefulSeries!$I1228)</f>
        <v>48.251373996140039</v>
      </c>
      <c r="X1230" s="12">
        <f ca="1">INDEX(Q$6:Q$6003,UsefulSeries!$I1228)</f>
        <v>0.64159388304811604</v>
      </c>
      <c r="Y1230" s="12">
        <f ca="1">INDEX(R$6:R$6003,UsefulSeries!$I1228)</f>
        <v>0</v>
      </c>
      <c r="Z1230" s="12">
        <f ca="1">INDEX(S$6:S$6003,UsefulSeries!$I1228)</f>
        <v>0</v>
      </c>
      <c r="AA1230" s="12">
        <f ca="1">INDEX(T$6:T$6003,UsefulSeries!$I1228)</f>
        <v>0</v>
      </c>
      <c r="AB1230" s="12">
        <f ca="1">INDEX(U$6:U$6003,UsefulSeries!$I1228)</f>
        <v>0</v>
      </c>
      <c r="AC1230" s="12">
        <f>INDEX( K$6:K$6003,UsefulSeries!$I1228)</f>
        <v>-0.6246699824753259</v>
      </c>
      <c r="AD1230" s="12">
        <f>INDEX(L$6:L$6003,UsefulSeries!$I1228)</f>
        <v>0.6246699824753259</v>
      </c>
      <c r="AE1230" s="12"/>
      <c r="AF1230" s="12"/>
      <c r="AG1230" s="12"/>
      <c r="AH1230" s="12"/>
      <c r="AI1230" s="12"/>
      <c r="AJ1230" s="12"/>
      <c r="AK1230" s="12"/>
      <c r="AL1230" s="12"/>
      <c r="AM1230" s="12"/>
      <c r="AN1230" s="12">
        <f t="shared" ca="1" si="180"/>
        <v>48.251373996140039</v>
      </c>
      <c r="AO1230" s="12">
        <f t="shared" ca="1" si="181"/>
        <v>0.64159388304811604</v>
      </c>
      <c r="AP1230" s="12">
        <f t="shared" ca="1" si="182"/>
        <v>0</v>
      </c>
      <c r="AQ1230" s="12">
        <f t="shared" ca="1" si="183"/>
        <v>0</v>
      </c>
      <c r="AR1230" s="12">
        <f t="shared" ca="1" si="184"/>
        <v>0</v>
      </c>
      <c r="AS1230" s="12">
        <f t="shared" ca="1" si="185"/>
        <v>0</v>
      </c>
      <c r="AT1230" s="12">
        <f t="shared" si="186"/>
        <v>-0.6246699824753259</v>
      </c>
      <c r="AU1230" s="12">
        <f t="shared" si="187"/>
        <v>0.6246699824753259</v>
      </c>
      <c r="AV1230" s="12"/>
      <c r="AW1230" s="12">
        <f ca="1">INDEX(I$6:I$6003,UsefulSeries!$I1228)</f>
        <v>1.3120623136496104E-2</v>
      </c>
      <c r="AX1230" s="12"/>
      <c r="AY1230" s="12"/>
      <c r="AZ1230" s="12">
        <f t="array" aca="1" ref="AZ1230:AZ1235" ca="1">MMULT(W1230:AB1235,AW1230:AW1235)</f>
        <v>0.64159388304811615</v>
      </c>
      <c r="BA1230" s="12"/>
      <c r="BB1230" s="12">
        <f t="shared" ca="1" si="188"/>
        <v>0.64159388304811615</v>
      </c>
      <c r="BC1230" s="12"/>
      <c r="BD1230" s="38">
        <f t="array" aca="1" ref="BD1230:BD1237" ca="1">MMULT(MINVERSE(AN1230:AU1237),BB1230:BB1237)</f>
        <v>1.3119277458677907E-2</v>
      </c>
    </row>
    <row r="1231" spans="1:56" x14ac:dyDescent="0.35">
      <c r="A1231" s="12">
        <f ca="1">-INDEX('Flow probs &amp; rates'!$K$5:$K$5999,UsefulSeries!$E1228,0)*(INDEX('Flow probs &amp; rates'!$L$5:$L$5999,UsefulSeries!$E1228,0))/INDEX('Flow probs &amp; rates'!$E$4:$E$5999,UsefulSeries!$E1228,0)</f>
        <v>-2.611843482793945E-4</v>
      </c>
      <c r="B1231" s="12">
        <f ca="1">INDEX('Flow probs &amp; rates'!$L$5:$L$5999,UsefulSeries!$E1228,0)*(1-INDEX('Flow probs &amp; rates'!$L$5:$L$5999,UsefulSeries!$E1228,0))/INDEX('Flow probs &amp; rates'!$E$4:$E$5999,UsefulSeries!$E1228,0)</f>
        <v>2.3904495889323554E-2</v>
      </c>
      <c r="C1231" s="12">
        <v>0</v>
      </c>
      <c r="D1231" s="12">
        <v>0</v>
      </c>
      <c r="E1231" s="12">
        <v>0</v>
      </c>
      <c r="F1231" s="12">
        <v>0</v>
      </c>
      <c r="G1231" s="12"/>
      <c r="H1231" s="12"/>
      <c r="I1231" s="12">
        <f ca="1">INDEX('Flow probs &amp; rates'!$L$5:$L$5999,UsefulSeries!$E1228)</f>
        <v>1.5361135967472468E-2</v>
      </c>
      <c r="J1231" s="12"/>
      <c r="K1231" s="12">
        <f>-INDEX('Flow probs &amp; rates'!$E$4:$E$5999,UsefulSeries!$E1228)</f>
        <v>-0.63273333766543205</v>
      </c>
      <c r="L1231" s="12"/>
      <c r="M1231" s="12"/>
      <c r="N1231" s="12"/>
      <c r="O1231" s="12"/>
      <c r="P1231" s="12">
        <f ca="1"/>
        <v>0.64970323386408657</v>
      </c>
      <c r="Q1231" s="12">
        <f ca="1"/>
        <v>41.84023360904326</v>
      </c>
      <c r="R1231" s="12">
        <f ca="1"/>
        <v>0</v>
      </c>
      <c r="S1231" s="12">
        <f ca="1"/>
        <v>0</v>
      </c>
      <c r="T1231" s="12">
        <f ca="1"/>
        <v>0</v>
      </c>
      <c r="U1231" s="12">
        <f ca="1"/>
        <v>0</v>
      </c>
      <c r="V1231" s="12"/>
      <c r="W1231" s="12">
        <f ca="1">INDEX(P$7:P$6003,UsefulSeries!$I1228)</f>
        <v>0.64159388304811604</v>
      </c>
      <c r="X1231" s="12">
        <f ca="1">INDEX(Q$7:Q$6003,UsefulSeries!$I1228)</f>
        <v>47.760613461942214</v>
      </c>
      <c r="Y1231" s="12">
        <f ca="1">INDEX(R$7:R$6003,UsefulSeries!$I1228)</f>
        <v>0</v>
      </c>
      <c r="Z1231" s="12">
        <f ca="1">INDEX(S$7:S$6003,UsefulSeries!$I1228)</f>
        <v>0</v>
      </c>
      <c r="AA1231" s="12">
        <f ca="1">INDEX(T$7:T$6003,UsefulSeries!$I1228)</f>
        <v>0</v>
      </c>
      <c r="AB1231" s="12">
        <f ca="1">INDEX(U$7:U$6003,UsefulSeries!$I1228)</f>
        <v>0</v>
      </c>
      <c r="AC1231" s="12">
        <f>INDEX( K$7:K$6003,UsefulSeries!$I1228,1)</f>
        <v>-0.6246699824753259</v>
      </c>
      <c r="AD1231" s="12">
        <f>INDEX(L$7:L$6003,UsefulSeries!$I1228,1)</f>
        <v>0</v>
      </c>
      <c r="AE1231" s="12"/>
      <c r="AF1231" s="12"/>
      <c r="AG1231" s="12"/>
      <c r="AH1231" s="12"/>
      <c r="AI1231" s="12"/>
      <c r="AJ1231" s="12"/>
      <c r="AK1231" s="12"/>
      <c r="AL1231" s="12"/>
      <c r="AM1231" s="12"/>
      <c r="AN1231" s="12">
        <f t="shared" ca="1" si="180"/>
        <v>0.64159388304811604</v>
      </c>
      <c r="AO1231" s="12">
        <f t="shared" ca="1" si="181"/>
        <v>47.760613461942214</v>
      </c>
      <c r="AP1231" s="12">
        <f t="shared" ca="1" si="182"/>
        <v>0</v>
      </c>
      <c r="AQ1231" s="12">
        <f t="shared" ca="1" si="183"/>
        <v>0</v>
      </c>
      <c r="AR1231" s="12">
        <f t="shared" ca="1" si="184"/>
        <v>0</v>
      </c>
      <c r="AS1231" s="12">
        <f t="shared" ca="1" si="185"/>
        <v>0</v>
      </c>
      <c r="AT1231" s="12">
        <f t="shared" si="186"/>
        <v>-0.6246699824753259</v>
      </c>
      <c r="AU1231" s="12">
        <f t="shared" si="187"/>
        <v>0</v>
      </c>
      <c r="AV1231" s="12"/>
      <c r="AW1231" s="12">
        <f ca="1">INDEX(I$7:I$6003,UsefulSeries!$I1228)</f>
        <v>1.3257278866539334E-2</v>
      </c>
      <c r="AX1231" s="12"/>
      <c r="AY1231" s="12"/>
      <c r="AZ1231" s="12">
        <f ca="1"/>
        <v>0.64159388304811604</v>
      </c>
      <c r="BA1231" s="12"/>
      <c r="BB1231" s="12">
        <f t="shared" ca="1" si="188"/>
        <v>0.64159388304811604</v>
      </c>
      <c r="BC1231" s="12"/>
      <c r="BD1231" s="38">
        <f ca="1"/>
        <v>1.401211603917879E-2</v>
      </c>
    </row>
    <row r="1232" spans="1:56" x14ac:dyDescent="0.35">
      <c r="A1232" s="12">
        <v>0</v>
      </c>
      <c r="B1232" s="12">
        <v>0</v>
      </c>
      <c r="C1232" s="12">
        <f ca="1">INDEX('Flow probs &amp; rates'!$M$5:$M$5999,UsefulSeries!$E1228,0)*(1-INDEX('Flow probs &amp; rates'!$M$5:$M$5999,UsefulSeries!$E1228,0))/INDEX('Flow probs &amp; rates'!$F$4:$F$5999,UsefulSeries!$E1228,0)</f>
        <v>6.426153834973829</v>
      </c>
      <c r="D1232" s="12">
        <f ca="1">-INDEX('Flow probs &amp; rates'!$M$5:$M$5999,UsefulSeries!$E1228,0)*(INDEX('Flow probs &amp; rates'!$O$5:$O$5999,UsefulSeries!$E1228,0))/INDEX('Flow probs &amp; rates'!$F$4:$F$5999,UsefulSeries!$E1228,0)</f>
        <v>-1.346675005004665</v>
      </c>
      <c r="E1232" s="12">
        <v>0</v>
      </c>
      <c r="F1232" s="12">
        <v>0</v>
      </c>
      <c r="G1232" s="12"/>
      <c r="H1232" s="12"/>
      <c r="I1232" s="12">
        <f ca="1">INDEX('Flow probs &amp; rates'!$M$5:$M$5999,UsefulSeries!$E1228)</f>
        <v>0.26091612471298858</v>
      </c>
      <c r="J1232" s="12"/>
      <c r="K1232" s="12">
        <f>INDEX('Flow probs &amp; rates'!$F$4:$F$5999,UsefulSeries!$E1228)</f>
        <v>3.0008447592436156E-2</v>
      </c>
      <c r="L1232" s="12">
        <f>-INDEX('Flow probs &amp; rates'!$F$4:$F$5999,UsefulSeries!$E1228)</f>
        <v>-3.0008447592436156E-2</v>
      </c>
      <c r="M1232" s="12"/>
      <c r="N1232" s="12"/>
      <c r="O1232" s="12"/>
      <c r="P1232" s="12">
        <f ca="1"/>
        <v>0</v>
      </c>
      <c r="Q1232" s="12">
        <f ca="1"/>
        <v>0</v>
      </c>
      <c r="R1232" s="12">
        <f ca="1"/>
        <v>0.1663785670574405</v>
      </c>
      <c r="S1232" s="12">
        <f ca="1"/>
        <v>5.1366711713329939E-2</v>
      </c>
      <c r="T1232" s="12">
        <f ca="1"/>
        <v>0</v>
      </c>
      <c r="U1232" s="12">
        <f ca="1"/>
        <v>0</v>
      </c>
      <c r="V1232" s="12"/>
      <c r="W1232" s="12">
        <f ca="1">INDEX(P$8:P$6003,UsefulSeries!$I1228)</f>
        <v>0</v>
      </c>
      <c r="X1232" s="12">
        <f ca="1">INDEX(Q$8:Q$6003,UsefulSeries!$I1228)</f>
        <v>0</v>
      </c>
      <c r="Y1232" s="12">
        <f ca="1">INDEX(R$8:R$6003,UsefulSeries!$I1228)</f>
        <v>0.2449053410699891</v>
      </c>
      <c r="Z1232" s="12">
        <f ca="1">INDEX(S$8:S$6003,UsefulSeries!$I1228)</f>
        <v>6.0147107190921492E-2</v>
      </c>
      <c r="AA1232" s="12">
        <f ca="1">INDEX(T$8:T$6003,UsefulSeries!$I1228)</f>
        <v>0</v>
      </c>
      <c r="AB1232" s="12">
        <f ca="1">INDEX(U$8:U$6003,UsefulSeries!$I1228)</f>
        <v>0</v>
      </c>
      <c r="AC1232" s="12">
        <f>INDEX( K$8:K$6003,UsefulSeries!$I1228)</f>
        <v>3.8984392516094792E-2</v>
      </c>
      <c r="AD1232" s="12">
        <f>INDEX(L$8:L$6003,UsefulSeries!$I1228)</f>
        <v>-3.8984392516094792E-2</v>
      </c>
      <c r="AE1232" s="12"/>
      <c r="AF1232" s="12"/>
      <c r="AG1232" s="12"/>
      <c r="AH1232" s="12"/>
      <c r="AI1232" s="12"/>
      <c r="AJ1232" s="12"/>
      <c r="AK1232" s="12"/>
      <c r="AL1232" s="12"/>
      <c r="AM1232" s="12"/>
      <c r="AN1232" s="12">
        <f t="shared" ca="1" si="180"/>
        <v>0</v>
      </c>
      <c r="AO1232" s="12">
        <f t="shared" ca="1" si="181"/>
        <v>0</v>
      </c>
      <c r="AP1232" s="12">
        <f t="shared" ca="1" si="182"/>
        <v>0.2449053410699891</v>
      </c>
      <c r="AQ1232" s="12">
        <f t="shared" ca="1" si="183"/>
        <v>6.0147107190921492E-2</v>
      </c>
      <c r="AR1232" s="12">
        <f t="shared" ca="1" si="184"/>
        <v>0</v>
      </c>
      <c r="AS1232" s="12">
        <f t="shared" ca="1" si="185"/>
        <v>0</v>
      </c>
      <c r="AT1232" s="12">
        <f t="shared" si="186"/>
        <v>3.8984392516094792E-2</v>
      </c>
      <c r="AU1232" s="12">
        <f t="shared" si="187"/>
        <v>-3.8984392516094792E-2</v>
      </c>
      <c r="AV1232" s="12"/>
      <c r="AW1232" s="12">
        <f ca="1">INDEX(I$8:I$6003,UsefulSeries!$I1228)</f>
        <v>0.21100219296105518</v>
      </c>
      <c r="AX1232" s="12"/>
      <c r="AY1232" s="12"/>
      <c r="AZ1232" s="12">
        <f ca="1"/>
        <v>6.0147107190921485E-2</v>
      </c>
      <c r="BA1232" s="12"/>
      <c r="BB1232" s="12">
        <f t="shared" ca="1" si="188"/>
        <v>6.0147107190921485E-2</v>
      </c>
      <c r="BC1232" s="12"/>
      <c r="BD1232" s="38">
        <f ca="1"/>
        <v>0.20919524981037257</v>
      </c>
    </row>
    <row r="1233" spans="1:56" x14ac:dyDescent="0.35">
      <c r="A1233" s="12">
        <v>0</v>
      </c>
      <c r="B1233" s="12">
        <v>0</v>
      </c>
      <c r="C1233" s="12">
        <f ca="1">-INDEX('Flow probs &amp; rates'!$M$5:$M$5999,UsefulSeries!$E1228,0)*(INDEX('Flow probs &amp; rates'!$O$5:$O$5999,UsefulSeries!$E1228,0))/INDEX('Flow probs &amp; rates'!$F$4:$F$5999,UsefulSeries!$E1228,0)</f>
        <v>-1.346675005004665</v>
      </c>
      <c r="D1233" s="12">
        <f ca="1">INDEX('Flow probs &amp; rates'!$O$5:$O$5999,UsefulSeries!$E1228,0)*(1-INDEX('Flow probs &amp; rates'!$O$5:$O$5999,UsefulSeries!$E1228,0))/INDEX('Flow probs &amp; rates'!$F$4:$F$5999,UsefulSeries!$E1228,0)</f>
        <v>4.361927212222219</v>
      </c>
      <c r="E1233" s="12">
        <v>0</v>
      </c>
      <c r="F1233" s="12">
        <v>0</v>
      </c>
      <c r="G1233" s="12"/>
      <c r="H1233" s="12"/>
      <c r="I1233" s="12">
        <f ca="1">INDEX('Flow probs &amp; rates'!$O$5:$O$5999,UsefulSeries!$E1228)</f>
        <v>0.15488359087112591</v>
      </c>
      <c r="J1233" s="12"/>
      <c r="K1233" s="12"/>
      <c r="L1233" s="12">
        <f>-INDEX('Flow probs &amp; rates'!$F$4:$F$5999,UsefulSeries!$E1228)</f>
        <v>-3.0008447592436156E-2</v>
      </c>
      <c r="M1233" s="12"/>
      <c r="N1233" s="12"/>
      <c r="O1233" s="12"/>
      <c r="P1233" s="12">
        <f ca="1"/>
        <v>0</v>
      </c>
      <c r="Q1233" s="12">
        <f ca="1"/>
        <v>0</v>
      </c>
      <c r="R1233" s="12">
        <f ca="1"/>
        <v>5.1366711713329939E-2</v>
      </c>
      <c r="S1233" s="12">
        <f ca="1"/>
        <v>0.24511510961433999</v>
      </c>
      <c r="T1233" s="12">
        <f ca="1"/>
        <v>0</v>
      </c>
      <c r="U1233" s="12">
        <f ca="1"/>
        <v>0</v>
      </c>
      <c r="V1233" s="12"/>
      <c r="W1233" s="12">
        <f ca="1">INDEX(P$9:P$6003,UsefulSeries!$I1228)</f>
        <v>0</v>
      </c>
      <c r="X1233" s="12">
        <f ca="1">INDEX(Q$9:Q$6003,UsefulSeries!$I1228)</f>
        <v>0</v>
      </c>
      <c r="Y1233" s="12">
        <f ca="1">INDEX(R$9:R$6003,UsefulSeries!$I1228)</f>
        <v>6.0147107190921492E-2</v>
      </c>
      <c r="Z1233" s="12">
        <f ca="1">INDEX(S$9:S$6003,UsefulSeries!$I1228)</f>
        <v>0.33693238608357512</v>
      </c>
      <c r="AA1233" s="12">
        <f ca="1">INDEX(T$9:T$6003,UsefulSeries!$I1228)</f>
        <v>0</v>
      </c>
      <c r="AB1233" s="12">
        <f ca="1">INDEX(U$9:U$6003,UsefulSeries!$I1228)</f>
        <v>0</v>
      </c>
      <c r="AC1233" s="12">
        <f>INDEX( K$9:K$6003,UsefulSeries!$I1228)</f>
        <v>0</v>
      </c>
      <c r="AD1233" s="12">
        <f>INDEX(L$9:L$6003,UsefulSeries!$I1228)</f>
        <v>-3.8984392516094792E-2</v>
      </c>
      <c r="AE1233" s="12"/>
      <c r="AF1233" s="12"/>
      <c r="AG1233" s="12"/>
      <c r="AH1233" s="12"/>
      <c r="AI1233" s="12"/>
      <c r="AJ1233" s="12"/>
      <c r="AK1233" s="12"/>
      <c r="AL1233" s="12"/>
      <c r="AM1233" s="12"/>
      <c r="AN1233" s="12">
        <f t="shared" ca="1" si="180"/>
        <v>0</v>
      </c>
      <c r="AO1233" s="12">
        <f t="shared" ca="1" si="181"/>
        <v>0</v>
      </c>
      <c r="AP1233" s="12">
        <f t="shared" ca="1" si="182"/>
        <v>6.0147107190921492E-2</v>
      </c>
      <c r="AQ1233" s="12">
        <f t="shared" ca="1" si="183"/>
        <v>0.33693238608357512</v>
      </c>
      <c r="AR1233" s="12">
        <f t="shared" ca="1" si="184"/>
        <v>0</v>
      </c>
      <c r="AS1233" s="12">
        <f t="shared" ca="1" si="185"/>
        <v>0</v>
      </c>
      <c r="AT1233" s="12">
        <f t="shared" si="186"/>
        <v>0</v>
      </c>
      <c r="AU1233" s="12">
        <f t="shared" si="187"/>
        <v>-3.8984392516094792E-2</v>
      </c>
      <c r="AV1233" s="12"/>
      <c r="AW1233" s="12">
        <f ca="1">INDEX(I$9:I$6003,UsefulSeries!$I1228)</f>
        <v>0.14084705903457467</v>
      </c>
      <c r="AX1233" s="12"/>
      <c r="AY1233" s="12"/>
      <c r="AZ1233" s="12">
        <f ca="1"/>
        <v>6.0147107190921499E-2</v>
      </c>
      <c r="BA1233" s="12"/>
      <c r="BB1233" s="12">
        <f t="shared" ca="1" si="188"/>
        <v>6.0147107190921499E-2</v>
      </c>
      <c r="BC1233" s="12"/>
      <c r="BD1233" s="38">
        <f ca="1"/>
        <v>0.14776938881900936</v>
      </c>
    </row>
    <row r="1234" spans="1:56" x14ac:dyDescent="0.35">
      <c r="A1234" s="12">
        <v>0</v>
      </c>
      <c r="B1234" s="12">
        <v>0</v>
      </c>
      <c r="C1234" s="12">
        <v>0</v>
      </c>
      <c r="D1234" s="12">
        <v>0</v>
      </c>
      <c r="E1234" s="12">
        <f ca="1">INDEX('Flow probs &amp; rates'!$P$5:$P$5999,UsefulSeries!$E1228,0)*(1-INDEX('Flow probs &amp; rates'!$P$5:$P$5999,UsefulSeries!$E1228,0))/INDEX('Flow probs &amp; rates'!$G$4:$G$5999,UsefulSeries!$E1228,0)</f>
        <v>7.0760175262055719E-2</v>
      </c>
      <c r="F1234" s="12">
        <f ca="1">-INDEX('Flow probs &amp; rates'!$P$5:$P$5999,UsefulSeries!$E1228,0)*(INDEX('Flow probs &amp; rates'!$Q$5:$Q$5999,UsefulSeries!$E1228,0))/INDEX('Flow probs &amp; rates'!$G$4:$G$5999,UsefulSeries!$E1228,0)</f>
        <v>-1.2426088206676693E-3</v>
      </c>
      <c r="G1234" s="12"/>
      <c r="H1234" s="12"/>
      <c r="I1234" s="12">
        <f ca="1">INDEX('Flow probs &amp; rates'!$P$5:$P$5999,UsefulSeries!$E1228)</f>
        <v>2.4462883029853569E-2</v>
      </c>
      <c r="J1234" s="12"/>
      <c r="K1234" s="12">
        <f>INDEX('Flow probs &amp; rates'!$G$4:$G$5999,UsefulSeries!$E1228)</f>
        <v>0.3372582147421318</v>
      </c>
      <c r="L1234" s="12"/>
      <c r="M1234" s="12"/>
      <c r="N1234" s="12"/>
      <c r="O1234" s="12"/>
      <c r="P1234" s="12">
        <f ca="1"/>
        <v>0</v>
      </c>
      <c r="Q1234" s="12">
        <f ca="1"/>
        <v>0</v>
      </c>
      <c r="R1234" s="12">
        <f ca="1"/>
        <v>0</v>
      </c>
      <c r="S1234" s="12">
        <f ca="1"/>
        <v>0</v>
      </c>
      <c r="T1234" s="12">
        <f ca="1"/>
        <v>14.138422694796706</v>
      </c>
      <c r="U1234" s="12">
        <f ca="1"/>
        <v>0.35189498542758713</v>
      </c>
      <c r="V1234" s="12"/>
      <c r="W1234" s="12">
        <f ca="1">INDEX(P$10:P$6003,UsefulSeries!$I1228)</f>
        <v>0</v>
      </c>
      <c r="X1234" s="12">
        <f ca="1">INDEX(Q$10:Q$6003,UsefulSeries!$I1228)</f>
        <v>0</v>
      </c>
      <c r="Y1234" s="12">
        <f ca="1">INDEX(R$10:R$6003,UsefulSeries!$I1228)</f>
        <v>0</v>
      </c>
      <c r="Z1234" s="12">
        <f ca="1">INDEX(S$10:S$6003,UsefulSeries!$I1228)</f>
        <v>0</v>
      </c>
      <c r="AA1234" s="12">
        <f ca="1">INDEX(T$10:T$6003,UsefulSeries!$I1228)</f>
        <v>14.037384476901668</v>
      </c>
      <c r="AB1234" s="12">
        <f ca="1">INDEX(U$10:U$6003,UsefulSeries!$I1228)</f>
        <v>0.35189352265448504</v>
      </c>
      <c r="AC1234" s="12">
        <f>INDEX( K$10:K$6003,UsefulSeries!$I1228)</f>
        <v>0.33634562500857929</v>
      </c>
      <c r="AD1234" s="12">
        <f>INDEX(L$10:L$6003,UsefulSeries!$I1228)</f>
        <v>0</v>
      </c>
      <c r="AE1234" s="12"/>
      <c r="AF1234" s="12"/>
      <c r="AG1234" s="12"/>
      <c r="AH1234" s="12"/>
      <c r="AI1234" s="12"/>
      <c r="AJ1234" s="12"/>
      <c r="AK1234" s="12"/>
      <c r="AL1234" s="12"/>
      <c r="AM1234" s="12"/>
      <c r="AN1234" s="12">
        <f t="shared" ca="1" si="180"/>
        <v>0</v>
      </c>
      <c r="AO1234" s="12">
        <f t="shared" ca="1" si="181"/>
        <v>0</v>
      </c>
      <c r="AP1234" s="12">
        <f t="shared" ca="1" si="182"/>
        <v>0</v>
      </c>
      <c r="AQ1234" s="12">
        <f t="shared" ca="1" si="183"/>
        <v>0</v>
      </c>
      <c r="AR1234" s="12">
        <f t="shared" ca="1" si="184"/>
        <v>14.037384476901668</v>
      </c>
      <c r="AS1234" s="12">
        <f t="shared" ca="1" si="185"/>
        <v>0.35189352265448504</v>
      </c>
      <c r="AT1234" s="12">
        <f t="shared" si="186"/>
        <v>0.33634562500857929</v>
      </c>
      <c r="AU1234" s="12">
        <f t="shared" si="187"/>
        <v>0</v>
      </c>
      <c r="AV1234" s="12"/>
      <c r="AW1234" s="12">
        <f ca="1">INDEX(I$10:I$6003,UsefulSeries!$I1228)</f>
        <v>2.4576803721038383E-2</v>
      </c>
      <c r="AX1234" s="12"/>
      <c r="AY1234" s="12"/>
      <c r="AZ1234" s="12">
        <f ca="1"/>
        <v>0.35189352265448509</v>
      </c>
      <c r="BA1234" s="12"/>
      <c r="BB1234" s="12">
        <f t="shared" ca="1" si="188"/>
        <v>0.35189352265448509</v>
      </c>
      <c r="BC1234" s="12"/>
      <c r="BD1234" s="38">
        <f ca="1"/>
        <v>2.322078504951568E-2</v>
      </c>
    </row>
    <row r="1235" spans="1:56" x14ac:dyDescent="0.35">
      <c r="A1235" s="12">
        <v>0</v>
      </c>
      <c r="B1235" s="12">
        <v>0</v>
      </c>
      <c r="C1235" s="12">
        <v>0</v>
      </c>
      <c r="D1235" s="12">
        <v>0</v>
      </c>
      <c r="E1235" s="12">
        <f ca="1">-INDEX('Flow probs &amp; rates'!$P$5:$P$5999,UsefulSeries!$E1228,0)*(INDEX('Flow probs &amp; rates'!$Q$5:$Q$5999,UsefulSeries!$E1228,0))/INDEX('Flow probs &amp; rates'!$G$4:$G$5999,UsefulSeries!$E1228,0)</f>
        <v>-1.2426088206676693E-3</v>
      </c>
      <c r="F1235" s="12">
        <f ca="1">INDEX('Flow probs &amp; rates'!$Q$5:$Q$5999,UsefulSeries!$E1228,0)*(1-INDEX('Flow probs &amp; rates'!$Q$5:$Q$5999,UsefulSeries!$E1228,0))/INDEX('Flow probs &amp; rates'!$G$4:$G$5999,UsefulSeries!$E1228,0)</f>
        <v>4.9925487655173177E-2</v>
      </c>
      <c r="G1235" s="12"/>
      <c r="H1235" s="12"/>
      <c r="I1235" s="12">
        <f ca="1">INDEX('Flow probs &amp; rates'!$Q$5:$Q$5999,UsefulSeries!$E1228)</f>
        <v>1.7131260938041307E-2</v>
      </c>
      <c r="J1235" s="12"/>
      <c r="K1235" s="12"/>
      <c r="L1235" s="12">
        <f>INDEX('Flow probs &amp; rates'!$G$4:$G$5999,UsefulSeries!$E1228)</f>
        <v>0.3372582147421318</v>
      </c>
      <c r="M1235" s="12"/>
      <c r="N1235" s="12"/>
      <c r="O1235" s="12"/>
      <c r="P1235" s="12">
        <f ca="1"/>
        <v>0</v>
      </c>
      <c r="Q1235" s="12">
        <f ca="1"/>
        <v>0</v>
      </c>
      <c r="R1235" s="12">
        <f ca="1"/>
        <v>0</v>
      </c>
      <c r="S1235" s="12">
        <f ca="1"/>
        <v>0</v>
      </c>
      <c r="T1235" s="12">
        <f ca="1"/>
        <v>0.35189498542758713</v>
      </c>
      <c r="U1235" s="12">
        <f ca="1"/>
        <v>20.038607829385473</v>
      </c>
      <c r="V1235" s="12"/>
      <c r="W1235" s="12">
        <f ca="1">INDEX(P$11:P$6003,UsefulSeries!$I1228)</f>
        <v>0</v>
      </c>
      <c r="X1235" s="12">
        <f ca="1">INDEX(Q$11:Q$6003,UsefulSeries!$I1228)</f>
        <v>0</v>
      </c>
      <c r="Y1235" s="12">
        <f ca="1">INDEX(R$11:R$6003,UsefulSeries!$I1228)</f>
        <v>0</v>
      </c>
      <c r="Z1235" s="12">
        <f ca="1">INDEX(S$11:S$6003,UsefulSeries!$I1228)</f>
        <v>0</v>
      </c>
      <c r="AA1235" s="12">
        <f ca="1">INDEX(T$11:T$6003,UsefulSeries!$I1228)</f>
        <v>0.35189352265448504</v>
      </c>
      <c r="AB1235" s="12">
        <f ca="1">INDEX(U$11:U$6003,UsefulSeries!$I1228)</f>
        <v>17.506498438167927</v>
      </c>
      <c r="AC1235" s="12">
        <f>INDEX( K$11:K$6003,UsefulSeries!$I1228)</f>
        <v>0</v>
      </c>
      <c r="AD1235" s="12">
        <f>INDEX(L$11:L$6003,UsefulSeries!$I1228)</f>
        <v>0.33634562500857929</v>
      </c>
      <c r="AE1235" s="12"/>
      <c r="AF1235" s="12"/>
      <c r="AG1235" s="12"/>
      <c r="AH1235" s="12"/>
      <c r="AI1235" s="12"/>
      <c r="AJ1235" s="12"/>
      <c r="AK1235" s="12"/>
      <c r="AL1235" s="12"/>
      <c r="AM1235" s="12"/>
      <c r="AN1235" s="12">
        <f t="shared" ca="1" si="180"/>
        <v>0</v>
      </c>
      <c r="AO1235" s="12">
        <f t="shared" ca="1" si="181"/>
        <v>0</v>
      </c>
      <c r="AP1235" s="12">
        <f t="shared" ca="1" si="182"/>
        <v>0</v>
      </c>
      <c r="AQ1235" s="12">
        <f t="shared" ca="1" si="183"/>
        <v>0</v>
      </c>
      <c r="AR1235" s="12">
        <f t="shared" ca="1" si="184"/>
        <v>0.35189352265448504</v>
      </c>
      <c r="AS1235" s="12">
        <f t="shared" ca="1" si="185"/>
        <v>17.506498438167927</v>
      </c>
      <c r="AT1235" s="12">
        <f t="shared" si="186"/>
        <v>0</v>
      </c>
      <c r="AU1235" s="12">
        <f t="shared" si="187"/>
        <v>0.33634562500857929</v>
      </c>
      <c r="AV1235" s="12"/>
      <c r="AW1235" s="12">
        <f ca="1">INDEX(I$11:I$6003,UsefulSeries!$I1228)</f>
        <v>1.9606725230052455E-2</v>
      </c>
      <c r="AX1235" s="12"/>
      <c r="AY1235" s="12"/>
      <c r="AZ1235" s="12">
        <f ca="1"/>
        <v>0.35189352265448509</v>
      </c>
      <c r="BA1235" s="12"/>
      <c r="BB1235" s="12">
        <f t="shared" ca="1" si="188"/>
        <v>0.35189352265448509</v>
      </c>
      <c r="BC1235" s="12"/>
      <c r="BD1235" s="38">
        <f ca="1"/>
        <v>1.8538092176904542E-2</v>
      </c>
    </row>
    <row r="1236" spans="1:56" x14ac:dyDescent="0.35">
      <c r="A1236" s="12">
        <f ca="1">INDEX('Flow probs &amp; rates'!$K$5:$K$5999,UsefulSeries!$E1234,0)*(1-INDEX('Flow probs &amp; rates'!$K$5:$K$5999,UsefulSeries!$E1234,0))/INDEX('Flow probs &amp; rates'!$E$4:$E$5999,UsefulSeries!$E1234,0)</f>
        <v>1.7087569056890836E-2</v>
      </c>
      <c r="B1236" s="12">
        <f ca="1">-INDEX('Flow probs &amp; rates'!$K$5:$K$5999,UsefulSeries!$E1234,0)*(INDEX('Flow probs &amp; rates'!$L$5:$L$5999,UsefulSeries!$E1234,0))/INDEX('Flow probs &amp; rates'!$E$4:$E$5999,UsefulSeries!$E1234,0)</f>
        <v>-2.5882832886332558E-4</v>
      </c>
      <c r="C1236" s="12">
        <v>0</v>
      </c>
      <c r="D1236" s="12">
        <v>0</v>
      </c>
      <c r="E1236" s="12">
        <v>0</v>
      </c>
      <c r="F1236" s="12">
        <v>0</v>
      </c>
      <c r="G1236" s="12"/>
      <c r="H1236" s="12"/>
      <c r="I1236" s="12">
        <f ca="1">INDEX('Flow probs &amp; rates'!$K$5:$K$5999,UsefulSeries!$E1234)</f>
        <v>1.0941783121813977E-2</v>
      </c>
      <c r="J1236" s="12"/>
      <c r="K1236" s="12">
        <f>-INDEX('Flow probs &amp; rates'!$E$4:$E$5999,UsefulSeries!$E1234)</f>
        <v>-0.63332943778594397</v>
      </c>
      <c r="L1236" s="12">
        <f>INDEX('Flow probs &amp; rates'!$E$4:$E$5999,UsefulSeries!$E1234)</f>
        <v>0.63332943778594397</v>
      </c>
      <c r="M1236" s="12"/>
      <c r="N1236" s="12"/>
      <c r="O1236" s="12"/>
      <c r="P1236" s="12">
        <f t="array" aca="1" ref="P1236:U1241" ca="1">MINVERSE(A1236:F1241)</f>
        <v>58.531923574828568</v>
      </c>
      <c r="Q1236" s="12">
        <f ca="1"/>
        <v>0.65018430663626114</v>
      </c>
      <c r="R1236" s="12">
        <f ca="1"/>
        <v>0</v>
      </c>
      <c r="S1236" s="12">
        <f ca="1"/>
        <v>0</v>
      </c>
      <c r="T1236" s="12">
        <f ca="1"/>
        <v>0</v>
      </c>
      <c r="U1236" s="12">
        <f ca="1"/>
        <v>0</v>
      </c>
      <c r="V1236" s="12"/>
      <c r="W1236" s="12"/>
      <c r="X1236" s="12"/>
      <c r="Y1236" s="12"/>
      <c r="Z1236" s="12"/>
      <c r="AA1236" s="12"/>
      <c r="AB1236" s="12"/>
      <c r="AC1236" s="12"/>
      <c r="AD1236" s="12"/>
      <c r="AE1236" s="12">
        <f t="array" ref="AE1236:AJ1237">TRANSPOSE(AC1230:AD1235)</f>
        <v>-0.6246699824753259</v>
      </c>
      <c r="AF1236" s="12">
        <v>-0.6246699824753259</v>
      </c>
      <c r="AG1236" s="12">
        <v>3.8984392516094792E-2</v>
      </c>
      <c r="AH1236" s="12">
        <v>0</v>
      </c>
      <c r="AI1236" s="12">
        <v>0.33634562500857929</v>
      </c>
      <c r="AJ1236" s="12">
        <v>0</v>
      </c>
      <c r="AK1236" s="12"/>
      <c r="AL1236" s="12"/>
      <c r="AM1236" s="12"/>
      <c r="AN1236" s="12">
        <f t="shared" si="180"/>
        <v>-0.6246699824753259</v>
      </c>
      <c r="AO1236" s="12">
        <f t="shared" si="181"/>
        <v>-0.6246699824753259</v>
      </c>
      <c r="AP1236" s="12">
        <f t="shared" si="182"/>
        <v>3.8984392516094792E-2</v>
      </c>
      <c r="AQ1236" s="12">
        <f t="shared" si="183"/>
        <v>0</v>
      </c>
      <c r="AR1236" s="12">
        <f t="shared" si="184"/>
        <v>0.33634562500857929</v>
      </c>
      <c r="AS1236" s="12">
        <f t="shared" si="185"/>
        <v>0</v>
      </c>
      <c r="AT1236" s="12">
        <f t="shared" si="186"/>
        <v>0</v>
      </c>
      <c r="AU1236" s="12">
        <f t="shared" si="187"/>
        <v>0</v>
      </c>
      <c r="AV1236" s="12"/>
      <c r="AW1236" s="12"/>
      <c r="AX1236" s="12">
        <f>INDEX($N$6:$N$6003,UsefulSeries!$K1228)</f>
        <v>-9.8260790905801976E-4</v>
      </c>
      <c r="AY1236" s="12"/>
      <c r="AZ1236" s="12"/>
      <c r="BA1236" s="12"/>
      <c r="BB1236" s="12">
        <f t="shared" si="188"/>
        <v>-9.8260790905801976E-4</v>
      </c>
      <c r="BC1236" s="12"/>
      <c r="BD1236" s="38">
        <f ca="1"/>
        <v>5.7711470155212254E-2</v>
      </c>
    </row>
    <row r="1237" spans="1:56" x14ac:dyDescent="0.35">
      <c r="A1237" s="12">
        <f ca="1">-INDEX('Flow probs &amp; rates'!$K$5:$K$5999,UsefulSeries!$E1234,0)*(INDEX('Flow probs &amp; rates'!$L$5:$L$5999,UsefulSeries!$E1234,0))/INDEX('Flow probs &amp; rates'!$E$4:$E$5999,UsefulSeries!$E1234,0)</f>
        <v>-2.5882832886332558E-4</v>
      </c>
      <c r="B1237" s="12">
        <f ca="1">INDEX('Flow probs &amp; rates'!$L$5:$L$5999,UsefulSeries!$E1234,0)*(1-INDEX('Flow probs &amp; rates'!$L$5:$L$5999,UsefulSeries!$E1234,0))/INDEX('Flow probs &amp; rates'!$E$4:$E$5999,UsefulSeries!$E1234,0)</f>
        <v>2.3300654613468114E-2</v>
      </c>
      <c r="C1237" s="12">
        <v>0</v>
      </c>
      <c r="D1237" s="12">
        <v>0</v>
      </c>
      <c r="E1237" s="12">
        <v>0</v>
      </c>
      <c r="F1237" s="12">
        <v>0</v>
      </c>
      <c r="G1237" s="12"/>
      <c r="H1237" s="12"/>
      <c r="I1237" s="12">
        <f ca="1">INDEX('Flow probs &amp; rates'!$L$5:$L$5999,UsefulSeries!$E1234)</f>
        <v>1.4981433846488947E-2</v>
      </c>
      <c r="J1237" s="12"/>
      <c r="K1237" s="12">
        <f>-INDEX('Flow probs &amp; rates'!$E$4:$E$5999,UsefulSeries!$E1234)</f>
        <v>-0.63332943778594397</v>
      </c>
      <c r="L1237" s="12"/>
      <c r="M1237" s="12"/>
      <c r="N1237" s="12"/>
      <c r="O1237" s="12"/>
      <c r="P1237" s="12">
        <f ca="1"/>
        <v>0.65018430663626126</v>
      </c>
      <c r="Q1237" s="12">
        <f ca="1"/>
        <v>42.924471552804704</v>
      </c>
      <c r="R1237" s="12">
        <f ca="1"/>
        <v>0</v>
      </c>
      <c r="S1237" s="12">
        <f ca="1"/>
        <v>0</v>
      </c>
      <c r="T1237" s="12">
        <f ca="1"/>
        <v>0</v>
      </c>
      <c r="U1237" s="12">
        <f ca="1"/>
        <v>0</v>
      </c>
      <c r="V1237" s="12"/>
      <c r="W1237" s="12"/>
      <c r="X1237" s="12"/>
      <c r="Y1237" s="12"/>
      <c r="Z1237" s="12"/>
      <c r="AA1237" s="12"/>
      <c r="AB1237" s="12"/>
      <c r="AC1237" s="12"/>
      <c r="AD1237" s="12"/>
      <c r="AE1237" s="12">
        <v>0.6246699824753259</v>
      </c>
      <c r="AF1237" s="12">
        <v>0</v>
      </c>
      <c r="AG1237" s="12">
        <v>-3.8984392516094792E-2</v>
      </c>
      <c r="AH1237" s="12">
        <v>-3.8984392516094792E-2</v>
      </c>
      <c r="AI1237" s="12">
        <v>0</v>
      </c>
      <c r="AJ1237" s="12">
        <v>0.33634562500857929</v>
      </c>
      <c r="AK1237" s="12"/>
      <c r="AL1237" s="12"/>
      <c r="AM1237" s="12"/>
      <c r="AN1237" s="12">
        <f t="shared" si="180"/>
        <v>0.6246699824753259</v>
      </c>
      <c r="AO1237" s="12">
        <f t="shared" si="181"/>
        <v>0</v>
      </c>
      <c r="AP1237" s="12">
        <f t="shared" si="182"/>
        <v>-3.8984392516094792E-2</v>
      </c>
      <c r="AQ1237" s="12">
        <f t="shared" si="183"/>
        <v>-3.8984392516094792E-2</v>
      </c>
      <c r="AR1237" s="12">
        <f t="shared" si="184"/>
        <v>0</v>
      </c>
      <c r="AS1237" s="12">
        <f t="shared" si="185"/>
        <v>0.33634562500857929</v>
      </c>
      <c r="AT1237" s="12">
        <f t="shared" si="186"/>
        <v>0</v>
      </c>
      <c r="AU1237" s="12">
        <f t="shared" si="187"/>
        <v>0</v>
      </c>
      <c r="AV1237" s="12"/>
      <c r="AW1237" s="12"/>
      <c r="AX1237" s="12">
        <f>INDEX('Margin error adjustment'!N$7:N$6003,UsefulSeries!$K1228)</f>
        <v>5.1437543321512097E-4</v>
      </c>
      <c r="AY1237" s="12"/>
      <c r="AZ1237" s="12"/>
      <c r="BA1237" s="12"/>
      <c r="BB1237" s="12">
        <f t="shared" si="188"/>
        <v>5.1437543321512097E-4</v>
      </c>
      <c r="BC1237" s="12"/>
      <c r="BD1237" s="38">
        <f ca="1"/>
        <v>5.7040126692673845E-2</v>
      </c>
    </row>
    <row r="1238" spans="1:56" x14ac:dyDescent="0.35">
      <c r="A1238" s="12">
        <v>0</v>
      </c>
      <c r="B1238" s="12">
        <v>0</v>
      </c>
      <c r="C1238" s="12">
        <f ca="1">INDEX('Flow probs &amp; rates'!$M$5:$M$5999,UsefulSeries!$E1234,0)*(1-INDEX('Flow probs &amp; rates'!$M$5:$M$5999,UsefulSeries!$E1234,0))/INDEX('Flow probs &amp; rates'!$F$4:$F$5999,UsefulSeries!$E1234,0)</f>
        <v>6.3483950895143719</v>
      </c>
      <c r="D1238" s="12">
        <f ca="1">-INDEX('Flow probs &amp; rates'!$M$5:$M$5999,UsefulSeries!$E1234,0)*(INDEX('Flow probs &amp; rates'!$O$5:$O$5999,UsefulSeries!$E1234,0))/INDEX('Flow probs &amp; rates'!$F$4:$F$5999,UsefulSeries!$E1234,0)</f>
        <v>-1.2896118710547222</v>
      </c>
      <c r="E1238" s="12">
        <v>0</v>
      </c>
      <c r="F1238" s="12">
        <v>0</v>
      </c>
      <c r="G1238" s="12"/>
      <c r="H1238" s="12"/>
      <c r="I1238" s="12">
        <f ca="1">INDEX('Flow probs &amp; rates'!$M$5:$M$5999,UsefulSeries!$E1234)</f>
        <v>0.24496366258499014</v>
      </c>
      <c r="J1238" s="12"/>
      <c r="K1238" s="12">
        <f>INDEX('Flow probs &amp; rates'!$F$4:$F$5999,UsefulSeries!$E1234)</f>
        <v>2.9134366086230105E-2</v>
      </c>
      <c r="L1238" s="12">
        <f>-INDEX('Flow probs &amp; rates'!$F$4:$F$5999,UsefulSeries!$E1234)</f>
        <v>-2.9134366086230105E-2</v>
      </c>
      <c r="M1238" s="12"/>
      <c r="N1238" s="12"/>
      <c r="O1238" s="12"/>
      <c r="P1238" s="12">
        <f ca="1"/>
        <v>0</v>
      </c>
      <c r="Q1238" s="12">
        <f ca="1"/>
        <v>0</v>
      </c>
      <c r="R1238" s="12">
        <f ca="1"/>
        <v>0.16735685511063433</v>
      </c>
      <c r="S1238" s="12">
        <f ca="1"/>
        <v>4.8423435440188546E-2</v>
      </c>
      <c r="T1238" s="12">
        <f ca="1"/>
        <v>0</v>
      </c>
      <c r="U1238" s="12">
        <f ca="1"/>
        <v>0</v>
      </c>
      <c r="V1238" s="12"/>
      <c r="W1238" s="12">
        <f ca="1">INDEX(P$6:P$6003,UsefulSeries!$I1236)</f>
        <v>47.796129457924501</v>
      </c>
      <c r="X1238" s="12">
        <f ca="1">INDEX(Q$6:Q$6003,UsefulSeries!$I1236)</f>
        <v>0.64074505905108614</v>
      </c>
      <c r="Y1238" s="12">
        <f ca="1">INDEX(R$6:R$6003,UsefulSeries!$I1236)</f>
        <v>0</v>
      </c>
      <c r="Z1238" s="12">
        <f ca="1">INDEX(S$6:S$6003,UsefulSeries!$I1236)</f>
        <v>0</v>
      </c>
      <c r="AA1238" s="12">
        <f ca="1">INDEX(T$6:T$6003,UsefulSeries!$I1236)</f>
        <v>0</v>
      </c>
      <c r="AB1238" s="12">
        <f ca="1">INDEX(U$6:U$6003,UsefulSeries!$I1236)</f>
        <v>0</v>
      </c>
      <c r="AC1238" s="12">
        <f>INDEX( K$6:K$6003,UsefulSeries!$I1236)</f>
        <v>-0.62368737456626788</v>
      </c>
      <c r="AD1238" s="12">
        <f>INDEX(L$6:L$6003,UsefulSeries!$I1236)</f>
        <v>0.62368737456626788</v>
      </c>
      <c r="AE1238" s="12"/>
      <c r="AF1238" s="12"/>
      <c r="AG1238" s="12"/>
      <c r="AH1238" s="12"/>
      <c r="AI1238" s="12"/>
      <c r="AJ1238" s="12"/>
      <c r="AK1238" s="12"/>
      <c r="AL1238" s="12"/>
      <c r="AM1238" s="12"/>
      <c r="AN1238" s="12">
        <f t="shared" ca="1" si="180"/>
        <v>47.796129457924501</v>
      </c>
      <c r="AO1238" s="12">
        <f t="shared" ca="1" si="181"/>
        <v>0.64074505905108614</v>
      </c>
      <c r="AP1238" s="12">
        <f t="shared" ca="1" si="182"/>
        <v>0</v>
      </c>
      <c r="AQ1238" s="12">
        <f t="shared" ca="1" si="183"/>
        <v>0</v>
      </c>
      <c r="AR1238" s="12">
        <f t="shared" ca="1" si="184"/>
        <v>0</v>
      </c>
      <c r="AS1238" s="12">
        <f t="shared" ca="1" si="185"/>
        <v>0</v>
      </c>
      <c r="AT1238" s="12">
        <f t="shared" si="186"/>
        <v>-0.62368737456626788</v>
      </c>
      <c r="AU1238" s="12">
        <f t="shared" si="187"/>
        <v>0.62368737456626788</v>
      </c>
      <c r="AV1238" s="12"/>
      <c r="AW1238" s="12">
        <f ca="1">INDEX(I$6:I$6003,UsefulSeries!$I1236)</f>
        <v>1.322621758929333E-2</v>
      </c>
      <c r="AX1238" s="12"/>
      <c r="AY1238" s="12"/>
      <c r="AZ1238" s="12">
        <f t="array" aca="1" ref="AZ1238:AZ1243" ca="1">MMULT(W1238:AB1243,AW1238:AW1243)</f>
        <v>0.64074505905108603</v>
      </c>
      <c r="BA1238" s="12"/>
      <c r="BB1238" s="12">
        <f t="shared" ca="1" si="188"/>
        <v>0.64074505905108603</v>
      </c>
      <c r="BC1238" s="12"/>
      <c r="BD1238" s="38">
        <f t="array" aca="1" ref="BD1238:BD1245" ca="1">MMULT(MINVERSE(AN1238:AU1245),BB1238:BB1245)</f>
        <v>1.2412530228122789E-2</v>
      </c>
    </row>
    <row r="1239" spans="1:56" x14ac:dyDescent="0.35">
      <c r="A1239" s="12">
        <v>0</v>
      </c>
      <c r="B1239" s="12">
        <v>0</v>
      </c>
      <c r="C1239" s="12">
        <f ca="1">-INDEX('Flow probs &amp; rates'!$M$5:$M$5999,UsefulSeries!$E1234,0)*(INDEX('Flow probs &amp; rates'!$O$5:$O$5999,UsefulSeries!$E1234,0))/INDEX('Flow probs &amp; rates'!$F$4:$F$5999,UsefulSeries!$E1234,0)</f>
        <v>-1.2896118710547222</v>
      </c>
      <c r="D1239" s="12">
        <f ca="1">INDEX('Flow probs &amp; rates'!$O$5:$O$5999,UsefulSeries!$E1234,0)*(1-INDEX('Flow probs &amp; rates'!$O$5:$O$5999,UsefulSeries!$E1234,0))/INDEX('Flow probs &amp; rates'!$F$4:$F$5999,UsefulSeries!$E1234,0)</f>
        <v>4.457044096337226</v>
      </c>
      <c r="E1239" s="12">
        <v>0</v>
      </c>
      <c r="F1239" s="12">
        <v>0</v>
      </c>
      <c r="G1239" s="12"/>
      <c r="H1239" s="12"/>
      <c r="I1239" s="12">
        <f ca="1">INDEX('Flow probs &amp; rates'!$O$5:$O$5999,UsefulSeries!$E1234)</f>
        <v>0.15337794987214007</v>
      </c>
      <c r="J1239" s="12"/>
      <c r="K1239" s="12"/>
      <c r="L1239" s="12">
        <f>-INDEX('Flow probs &amp; rates'!$F$4:$F$5999,UsefulSeries!$E1234)</f>
        <v>-2.9134366086230105E-2</v>
      </c>
      <c r="M1239" s="12"/>
      <c r="N1239" s="12"/>
      <c r="O1239" s="12"/>
      <c r="P1239" s="12">
        <f ca="1"/>
        <v>0</v>
      </c>
      <c r="Q1239" s="12">
        <f ca="1"/>
        <v>0</v>
      </c>
      <c r="R1239" s="12">
        <f ca="1"/>
        <v>4.8423435440188546E-2</v>
      </c>
      <c r="S1239" s="12">
        <f ca="1"/>
        <v>0.23837489919698854</v>
      </c>
      <c r="T1239" s="12">
        <f ca="1"/>
        <v>0</v>
      </c>
      <c r="U1239" s="12">
        <f ca="1"/>
        <v>0</v>
      </c>
      <c r="V1239" s="12"/>
      <c r="W1239" s="12">
        <f ca="1">INDEX(P$7:P$6003,UsefulSeries!$I1236)</f>
        <v>0.64074505905108603</v>
      </c>
      <c r="X1239" s="12">
        <f ca="1">INDEX(Q$7:Q$6003,UsefulSeries!$I1236)</f>
        <v>47.200483271569119</v>
      </c>
      <c r="Y1239" s="12">
        <f ca="1">INDEX(R$7:R$6003,UsefulSeries!$I1236)</f>
        <v>0</v>
      </c>
      <c r="Z1239" s="12">
        <f ca="1">INDEX(S$7:S$6003,UsefulSeries!$I1236)</f>
        <v>0</v>
      </c>
      <c r="AA1239" s="12">
        <f ca="1">INDEX(T$7:T$6003,UsefulSeries!$I1236)</f>
        <v>0</v>
      </c>
      <c r="AB1239" s="12">
        <f ca="1">INDEX(U$7:U$6003,UsefulSeries!$I1236)</f>
        <v>0</v>
      </c>
      <c r="AC1239" s="12">
        <f>INDEX( K$7:K$6003,UsefulSeries!$I1236,1)</f>
        <v>-0.62368737456626788</v>
      </c>
      <c r="AD1239" s="12">
        <f>INDEX(L$7:L$6003,UsefulSeries!$I1236,1)</f>
        <v>0</v>
      </c>
      <c r="AE1239" s="12"/>
      <c r="AF1239" s="12"/>
      <c r="AG1239" s="12"/>
      <c r="AH1239" s="12"/>
      <c r="AI1239" s="12"/>
      <c r="AJ1239" s="12"/>
      <c r="AK1239" s="12"/>
      <c r="AL1239" s="12"/>
      <c r="AM1239" s="12"/>
      <c r="AN1239" s="12">
        <f t="shared" ca="1" si="180"/>
        <v>0.64074505905108603</v>
      </c>
      <c r="AO1239" s="12">
        <f t="shared" ca="1" si="181"/>
        <v>47.200483271569119</v>
      </c>
      <c r="AP1239" s="12">
        <f t="shared" ca="1" si="182"/>
        <v>0</v>
      </c>
      <c r="AQ1239" s="12">
        <f t="shared" ca="1" si="183"/>
        <v>0</v>
      </c>
      <c r="AR1239" s="12">
        <f t="shared" ca="1" si="184"/>
        <v>0</v>
      </c>
      <c r="AS1239" s="12">
        <f t="shared" ca="1" si="185"/>
        <v>0</v>
      </c>
      <c r="AT1239" s="12">
        <f t="shared" si="186"/>
        <v>-0.62368737456626788</v>
      </c>
      <c r="AU1239" s="12">
        <f t="shared" si="187"/>
        <v>0</v>
      </c>
      <c r="AV1239" s="12"/>
      <c r="AW1239" s="12">
        <f ca="1">INDEX(I$7:I$6003,UsefulSeries!$I1236)</f>
        <v>1.3395422708768229E-2</v>
      </c>
      <c r="AX1239" s="12"/>
      <c r="AY1239" s="12"/>
      <c r="AZ1239" s="12">
        <f ca="1"/>
        <v>0.64074505905108614</v>
      </c>
      <c r="BA1239" s="12"/>
      <c r="BB1239" s="12">
        <f t="shared" ca="1" si="188"/>
        <v>0.64074505905108614</v>
      </c>
      <c r="BC1239" s="12"/>
      <c r="BD1239" s="38">
        <f ca="1"/>
        <v>1.3308679651711132E-2</v>
      </c>
    </row>
    <row r="1240" spans="1:56" x14ac:dyDescent="0.35">
      <c r="A1240" s="12">
        <v>0</v>
      </c>
      <c r="B1240" s="12">
        <v>0</v>
      </c>
      <c r="C1240" s="12">
        <v>0</v>
      </c>
      <c r="D1240" s="12">
        <v>0</v>
      </c>
      <c r="E1240" s="12">
        <f ca="1">INDEX('Flow probs &amp; rates'!$P$5:$P$5999,UsefulSeries!$E1234,0)*(1-INDEX('Flow probs &amp; rates'!$P$5:$P$5999,UsefulSeries!$E1234,0))/INDEX('Flow probs &amp; rates'!$G$4:$G$5999,UsefulSeries!$E1234,0)</f>
        <v>7.1782944899071027E-2</v>
      </c>
      <c r="F1240" s="12">
        <f ca="1">-INDEX('Flow probs &amp; rates'!$P$5:$P$5999,UsefulSeries!$E1234,0)*(INDEX('Flow probs &amp; rates'!$Q$5:$Q$5999,UsefulSeries!$E1234,0))/INDEX('Flow probs &amp; rates'!$G$4:$G$5999,UsefulSeries!$E1234,0)</f>
        <v>-1.2349814853105342E-3</v>
      </c>
      <c r="G1240" s="12"/>
      <c r="H1240" s="12"/>
      <c r="I1240" s="12">
        <f ca="1">INDEX('Flow probs &amp; rates'!$P$5:$P$5999,UsefulSeries!$E1234)</f>
        <v>2.4846700703957812E-2</v>
      </c>
      <c r="J1240" s="12"/>
      <c r="K1240" s="12">
        <f>INDEX('Flow probs &amp; rates'!$G$4:$G$5999,UsefulSeries!$E1234)</f>
        <v>0.33753619612782587</v>
      </c>
      <c r="L1240" s="12"/>
      <c r="M1240" s="12"/>
      <c r="N1240" s="12"/>
      <c r="O1240" s="12"/>
      <c r="P1240" s="12">
        <f ca="1"/>
        <v>0</v>
      </c>
      <c r="Q1240" s="12">
        <f ca="1"/>
        <v>0</v>
      </c>
      <c r="R1240" s="12">
        <f ca="1"/>
        <v>0</v>
      </c>
      <c r="S1240" s="12">
        <f ca="1"/>
        <v>0</v>
      </c>
      <c r="T1240" s="12">
        <f ca="1"/>
        <v>13.936945005167498</v>
      </c>
      <c r="U1240" s="12">
        <f ca="1"/>
        <v>0.35219586082496918</v>
      </c>
      <c r="V1240" s="12"/>
      <c r="W1240" s="12">
        <f ca="1">INDEX(P$8:P$6003,UsefulSeries!$I1236)</f>
        <v>0</v>
      </c>
      <c r="X1240" s="12">
        <f ca="1">INDEX(Q$8:Q$6003,UsefulSeries!$I1236)</f>
        <v>0</v>
      </c>
      <c r="Y1240" s="12">
        <f ca="1">INDEX(R$8:R$6003,UsefulSeries!$I1236)</f>
        <v>0.24904628679601795</v>
      </c>
      <c r="Z1240" s="12">
        <f ca="1">INDEX(S$8:S$6003,UsefulSeries!$I1236)</f>
        <v>6.1895470703203878E-2</v>
      </c>
      <c r="AA1240" s="12">
        <f ca="1">INDEX(T$8:T$6003,UsefulSeries!$I1236)</f>
        <v>0</v>
      </c>
      <c r="AB1240" s="12">
        <f ca="1">INDEX(U$8:U$6003,UsefulSeries!$I1236)</f>
        <v>0</v>
      </c>
      <c r="AC1240" s="12">
        <f>INDEX( K$8:K$6003,UsefulSeries!$I1236)</f>
        <v>3.9498767949309913E-2</v>
      </c>
      <c r="AD1240" s="12">
        <f>INDEX(L$8:L$6003,UsefulSeries!$I1236)</f>
        <v>-3.9498767949309913E-2</v>
      </c>
      <c r="AE1240" s="12"/>
      <c r="AF1240" s="12"/>
      <c r="AG1240" s="12"/>
      <c r="AH1240" s="12"/>
      <c r="AI1240" s="12"/>
      <c r="AJ1240" s="12"/>
      <c r="AK1240" s="12"/>
      <c r="AL1240" s="12"/>
      <c r="AM1240" s="12"/>
      <c r="AN1240" s="12">
        <f t="shared" ca="1" si="180"/>
        <v>0</v>
      </c>
      <c r="AO1240" s="12">
        <f t="shared" ca="1" si="181"/>
        <v>0</v>
      </c>
      <c r="AP1240" s="12">
        <f t="shared" ca="1" si="182"/>
        <v>0.24904628679601795</v>
      </c>
      <c r="AQ1240" s="12">
        <f t="shared" ca="1" si="183"/>
        <v>6.1895470703203878E-2</v>
      </c>
      <c r="AR1240" s="12">
        <f t="shared" ca="1" si="184"/>
        <v>0</v>
      </c>
      <c r="AS1240" s="12">
        <f t="shared" ca="1" si="185"/>
        <v>0</v>
      </c>
      <c r="AT1240" s="12">
        <f t="shared" si="186"/>
        <v>3.9498767949309913E-2</v>
      </c>
      <c r="AU1240" s="12">
        <f t="shared" si="187"/>
        <v>-3.9498767949309913E-2</v>
      </c>
      <c r="AV1240" s="12"/>
      <c r="AW1240" s="12">
        <f ca="1">INDEX(I$8:I$6003,UsefulSeries!$I1236)</f>
        <v>0.211053142988814</v>
      </c>
      <c r="AX1240" s="12"/>
      <c r="AY1240" s="12"/>
      <c r="AZ1240" s="12">
        <f ca="1"/>
        <v>6.1895470703203885E-2</v>
      </c>
      <c r="BA1240" s="12"/>
      <c r="BB1240" s="12">
        <f t="shared" ca="1" si="188"/>
        <v>6.1895470703203885E-2</v>
      </c>
      <c r="BC1240" s="12"/>
      <c r="BD1240" s="38">
        <f ca="1"/>
        <v>0.21969913836906343</v>
      </c>
    </row>
    <row r="1241" spans="1:56" x14ac:dyDescent="0.35">
      <c r="A1241" s="12">
        <v>0</v>
      </c>
      <c r="B1241" s="12">
        <v>0</v>
      </c>
      <c r="C1241" s="12">
        <v>0</v>
      </c>
      <c r="D1241" s="12">
        <v>0</v>
      </c>
      <c r="E1241" s="12">
        <f ca="1">-INDEX('Flow probs &amp; rates'!$P$5:$P$5999,UsefulSeries!$E1234,0)*(INDEX('Flow probs &amp; rates'!$Q$5:$Q$5999,UsefulSeries!$E1234,0))/INDEX('Flow probs &amp; rates'!$G$4:$G$5999,UsefulSeries!$E1234,0)</f>
        <v>-1.2349814853105342E-3</v>
      </c>
      <c r="F1241" s="12">
        <f ca="1">INDEX('Flow probs &amp; rates'!$Q$5:$Q$5999,UsefulSeries!$E1234,0)*(1-INDEX('Flow probs &amp; rates'!$Q$5:$Q$5999,UsefulSeries!$E1234,0))/INDEX('Flow probs &amp; rates'!$G$4:$G$5999,UsefulSeries!$E1234,0)</f>
        <v>4.8870162763573123E-2</v>
      </c>
      <c r="G1241" s="12"/>
      <c r="H1241" s="12"/>
      <c r="I1241" s="12">
        <f ca="1">INDEX('Flow probs &amp; rates'!$Q$5:$Q$5999,UsefulSeries!$E1234)</f>
        <v>1.677691367585115E-2</v>
      </c>
      <c r="J1241" s="12"/>
      <c r="K1241" s="12"/>
      <c r="L1241" s="12">
        <f>INDEX('Flow probs &amp; rates'!$G$4:$G$5999,UsefulSeries!$E1234)</f>
        <v>0.33753619612782587</v>
      </c>
      <c r="M1241" s="12"/>
      <c r="N1241" s="12"/>
      <c r="O1241" s="12"/>
      <c r="P1241" s="12">
        <f ca="1"/>
        <v>0</v>
      </c>
      <c r="Q1241" s="12">
        <f ca="1"/>
        <v>0</v>
      </c>
      <c r="R1241" s="12">
        <f ca="1"/>
        <v>0</v>
      </c>
      <c r="S1241" s="12">
        <f ca="1"/>
        <v>0</v>
      </c>
      <c r="T1241" s="12">
        <f ca="1"/>
        <v>0.35219586082496918</v>
      </c>
      <c r="U1241" s="12">
        <f ca="1"/>
        <v>20.471283474280281</v>
      </c>
      <c r="V1241" s="12"/>
      <c r="W1241" s="12">
        <f ca="1">INDEX(P$9:P$6003,UsefulSeries!$I1236)</f>
        <v>0</v>
      </c>
      <c r="X1241" s="12">
        <f ca="1">INDEX(Q$9:Q$6003,UsefulSeries!$I1236)</f>
        <v>0</v>
      </c>
      <c r="Y1241" s="12">
        <f ca="1">INDEX(R$9:R$6003,UsefulSeries!$I1236)</f>
        <v>6.1895470703203885E-2</v>
      </c>
      <c r="Z1241" s="12">
        <f ca="1">INDEX(S$9:S$6003,UsefulSeries!$I1236)</f>
        <v>0.32383396341386167</v>
      </c>
      <c r="AA1241" s="12">
        <f ca="1">INDEX(T$9:T$6003,UsefulSeries!$I1236)</f>
        <v>0</v>
      </c>
      <c r="AB1241" s="12">
        <f ca="1">INDEX(U$9:U$6003,UsefulSeries!$I1236)</f>
        <v>0</v>
      </c>
      <c r="AC1241" s="12">
        <f>INDEX( K$9:K$6003,UsefulSeries!$I1236)</f>
        <v>0</v>
      </c>
      <c r="AD1241" s="12">
        <f>INDEX(L$9:L$6003,UsefulSeries!$I1236)</f>
        <v>-3.9498767949309913E-2</v>
      </c>
      <c r="AE1241" s="12"/>
      <c r="AF1241" s="12"/>
      <c r="AG1241" s="12"/>
      <c r="AH1241" s="12"/>
      <c r="AI1241" s="12"/>
      <c r="AJ1241" s="12"/>
      <c r="AK1241" s="12"/>
      <c r="AL1241" s="12"/>
      <c r="AM1241" s="12"/>
      <c r="AN1241" s="12">
        <f t="shared" ca="1" si="180"/>
        <v>0</v>
      </c>
      <c r="AO1241" s="12">
        <f t="shared" ca="1" si="181"/>
        <v>0</v>
      </c>
      <c r="AP1241" s="12">
        <f t="shared" ca="1" si="182"/>
        <v>6.1895470703203885E-2</v>
      </c>
      <c r="AQ1241" s="12">
        <f t="shared" ca="1" si="183"/>
        <v>0.32383396341386167</v>
      </c>
      <c r="AR1241" s="12">
        <f t="shared" ca="1" si="184"/>
        <v>0</v>
      </c>
      <c r="AS1241" s="12">
        <f t="shared" ca="1" si="185"/>
        <v>0</v>
      </c>
      <c r="AT1241" s="12">
        <f t="shared" si="186"/>
        <v>0</v>
      </c>
      <c r="AU1241" s="12">
        <f t="shared" si="187"/>
        <v>-3.9498767949309913E-2</v>
      </c>
      <c r="AV1241" s="12"/>
      <c r="AW1241" s="12">
        <f ca="1">INDEX(I$9:I$6003,UsefulSeries!$I1236)</f>
        <v>0.15079405680531652</v>
      </c>
      <c r="AX1241" s="12"/>
      <c r="AY1241" s="12"/>
      <c r="AZ1241" s="12">
        <f ca="1"/>
        <v>6.1895470703203885E-2</v>
      </c>
      <c r="BA1241" s="12"/>
      <c r="BB1241" s="12">
        <f t="shared" ca="1" si="188"/>
        <v>6.1895470703203885E-2</v>
      </c>
      <c r="BC1241" s="12"/>
      <c r="BD1241" s="38">
        <f ca="1"/>
        <v>0.15585550942026263</v>
      </c>
    </row>
    <row r="1242" spans="1:56" x14ac:dyDescent="0.35">
      <c r="A1242" s="12">
        <f ca="1">INDEX('Flow probs &amp; rates'!$K$5:$K$5999,UsefulSeries!$E1240,0)*(1-INDEX('Flow probs &amp; rates'!$K$5:$K$5999,UsefulSeries!$E1240,0))/INDEX('Flow probs &amp; rates'!$E$4:$E$5999,UsefulSeries!$E1240,0)</f>
        <v>1.751516868982253E-2</v>
      </c>
      <c r="B1242" s="12">
        <f ca="1">-INDEX('Flow probs &amp; rates'!$K$5:$K$5999,UsefulSeries!$E1240,0)*(INDEX('Flow probs &amp; rates'!$L$5:$L$5999,UsefulSeries!$E1240,0))/INDEX('Flow probs &amp; rates'!$E$4:$E$5999,UsefulSeries!$E1240,0)</f>
        <v>-2.4430543442587602E-4</v>
      </c>
      <c r="C1242" s="12">
        <v>0</v>
      </c>
      <c r="D1242" s="12">
        <v>0</v>
      </c>
      <c r="E1242" s="12">
        <v>0</v>
      </c>
      <c r="F1242" s="12">
        <v>0</v>
      </c>
      <c r="G1242" s="12"/>
      <c r="H1242" s="12"/>
      <c r="I1242" s="12">
        <f ca="1">INDEX('Flow probs &amp; rates'!$K$5:$K$5999,UsefulSeries!$E1240)</f>
        <v>1.115102312059402E-2</v>
      </c>
      <c r="J1242" s="12"/>
      <c r="K1242" s="12">
        <f>-INDEX('Flow probs &amp; rates'!$E$4:$E$5999,UsefulSeries!$E1240)</f>
        <v>-0.62955019156425407</v>
      </c>
      <c r="L1242" s="12">
        <f>INDEX('Flow probs &amp; rates'!$E$4:$E$5999,UsefulSeries!$E1240)</f>
        <v>0.62955019156425407</v>
      </c>
      <c r="M1242" s="12"/>
      <c r="N1242" s="12"/>
      <c r="O1242" s="12"/>
      <c r="P1242" s="12">
        <f t="array" aca="1" ref="P1242:U1247" ca="1">MINVERSE(A1242:F1247)</f>
        <v>57.102375363456609</v>
      </c>
      <c r="Q1242" s="12">
        <f ca="1"/>
        <v>0.64565522612829696</v>
      </c>
      <c r="R1242" s="12">
        <f ca="1"/>
        <v>0</v>
      </c>
      <c r="S1242" s="12">
        <f ca="1"/>
        <v>0</v>
      </c>
      <c r="T1242" s="12">
        <f ca="1"/>
        <v>0</v>
      </c>
      <c r="U1242" s="12">
        <f ca="1"/>
        <v>0</v>
      </c>
      <c r="V1242" s="12"/>
      <c r="W1242" s="12">
        <f ca="1">INDEX(P$10:P$6003,UsefulSeries!$I1236)</f>
        <v>0</v>
      </c>
      <c r="X1242" s="12">
        <f ca="1">INDEX(Q$10:Q$6003,UsefulSeries!$I1236)</f>
        <v>0</v>
      </c>
      <c r="Y1242" s="12">
        <f ca="1">INDEX(R$10:R$6003,UsefulSeries!$I1236)</f>
        <v>0</v>
      </c>
      <c r="Z1242" s="12">
        <f ca="1">INDEX(S$10:S$6003,UsefulSeries!$I1236)</f>
        <v>0</v>
      </c>
      <c r="AA1242" s="12">
        <f ca="1">INDEX(T$10:T$6003,UsefulSeries!$I1236)</f>
        <v>13.665739340945633</v>
      </c>
      <c r="AB1242" s="12">
        <f ca="1">INDEX(U$10:U$6003,UsefulSeries!$I1236)</f>
        <v>0.35275762327354365</v>
      </c>
      <c r="AC1242" s="12">
        <f>INDEX( K$10:K$6003,UsefulSeries!$I1236)</f>
        <v>0.33681385748442222</v>
      </c>
      <c r="AD1242" s="12">
        <f>INDEX(L$10:L$6003,UsefulSeries!$I1236)</f>
        <v>0</v>
      </c>
      <c r="AE1242" s="12"/>
      <c r="AF1242" s="12"/>
      <c r="AG1242" s="12"/>
      <c r="AH1242" s="12"/>
      <c r="AI1242" s="12"/>
      <c r="AJ1242" s="12"/>
      <c r="AK1242" s="12"/>
      <c r="AL1242" s="12"/>
      <c r="AM1242" s="12"/>
      <c r="AN1242" s="12">
        <f t="shared" ca="1" si="180"/>
        <v>0</v>
      </c>
      <c r="AO1242" s="12">
        <f t="shared" ca="1" si="181"/>
        <v>0</v>
      </c>
      <c r="AP1242" s="12">
        <f t="shared" ca="1" si="182"/>
        <v>0</v>
      </c>
      <c r="AQ1242" s="12">
        <f t="shared" ca="1" si="183"/>
        <v>0</v>
      </c>
      <c r="AR1242" s="12">
        <f t="shared" ca="1" si="184"/>
        <v>13.665739340945633</v>
      </c>
      <c r="AS1242" s="12">
        <f t="shared" ca="1" si="185"/>
        <v>0.35275762327354365</v>
      </c>
      <c r="AT1242" s="12">
        <f t="shared" si="186"/>
        <v>0.33681385748442222</v>
      </c>
      <c r="AU1242" s="12">
        <f t="shared" si="187"/>
        <v>0</v>
      </c>
      <c r="AV1242" s="12"/>
      <c r="AW1242" s="12">
        <f ca="1">INDEX(I$10:I$6003,UsefulSeries!$I1236)</f>
        <v>2.5299655976941993E-2</v>
      </c>
      <c r="AX1242" s="12"/>
      <c r="AY1242" s="12"/>
      <c r="AZ1242" s="12">
        <f ca="1"/>
        <v>0.3527576232735436</v>
      </c>
      <c r="BA1242" s="12"/>
      <c r="BB1242" s="12">
        <f t="shared" ca="1" si="188"/>
        <v>0.3527576232735436</v>
      </c>
      <c r="BC1242" s="12"/>
      <c r="BD1242" s="38">
        <f ca="1"/>
        <v>2.5509862712006774E-2</v>
      </c>
    </row>
    <row r="1243" spans="1:56" x14ac:dyDescent="0.35">
      <c r="A1243" s="12">
        <f ca="1">-INDEX('Flow probs &amp; rates'!$K$5:$K$5999,UsefulSeries!$E1240,0)*(INDEX('Flow probs &amp; rates'!$L$5:$L$5999,UsefulSeries!$E1240,0))/INDEX('Flow probs &amp; rates'!$E$4:$E$5999,UsefulSeries!$E1240,0)</f>
        <v>-2.4430543442587602E-4</v>
      </c>
      <c r="B1243" s="12">
        <f ca="1">INDEX('Flow probs &amp; rates'!$L$5:$L$5999,UsefulSeries!$E1240,0)*(1-INDEX('Flow probs &amp; rates'!$L$5:$L$5999,UsefulSeries!$E1240,0))/INDEX('Flow probs &amp; rates'!$E$4:$E$5999,UsefulSeries!$E1240,0)</f>
        <v>2.1606609929533269E-2</v>
      </c>
      <c r="C1243" s="12">
        <v>0</v>
      </c>
      <c r="D1243" s="12">
        <v>0</v>
      </c>
      <c r="E1243" s="12">
        <v>0</v>
      </c>
      <c r="F1243" s="12">
        <v>0</v>
      </c>
      <c r="G1243" s="12"/>
      <c r="H1243" s="12"/>
      <c r="I1243" s="12">
        <f ca="1">INDEX('Flow probs &amp; rates'!$L$5:$L$5999,UsefulSeries!$E1240)</f>
        <v>1.3792683539410098E-2</v>
      </c>
      <c r="J1243" s="12"/>
      <c r="K1243" s="12">
        <f>-INDEX('Flow probs &amp; rates'!$E$4:$E$5999,UsefulSeries!$E1240)</f>
        <v>-0.62955019156425407</v>
      </c>
      <c r="L1243" s="12"/>
      <c r="M1243" s="12"/>
      <c r="N1243" s="12"/>
      <c r="O1243" s="12"/>
      <c r="P1243" s="12">
        <f ca="1"/>
        <v>0.64565522612829684</v>
      </c>
      <c r="Q1243" s="12">
        <f ca="1"/>
        <v>46.289433666011178</v>
      </c>
      <c r="R1243" s="12">
        <f ca="1"/>
        <v>0</v>
      </c>
      <c r="S1243" s="12">
        <f ca="1"/>
        <v>0</v>
      </c>
      <c r="T1243" s="12">
        <f ca="1"/>
        <v>0</v>
      </c>
      <c r="U1243" s="12">
        <f ca="1"/>
        <v>0</v>
      </c>
      <c r="V1243" s="12"/>
      <c r="W1243" s="12">
        <f ca="1">INDEX(P$11:P$6003,UsefulSeries!$I1236)</f>
        <v>0</v>
      </c>
      <c r="X1243" s="12">
        <f ca="1">INDEX(Q$11:Q$6003,UsefulSeries!$I1236)</f>
        <v>0</v>
      </c>
      <c r="Y1243" s="12">
        <f ca="1">INDEX(R$11:R$6003,UsefulSeries!$I1236)</f>
        <v>0</v>
      </c>
      <c r="Z1243" s="12">
        <f ca="1">INDEX(S$11:S$6003,UsefulSeries!$I1236)</f>
        <v>0</v>
      </c>
      <c r="AA1243" s="12">
        <f ca="1">INDEX(T$11:T$6003,UsefulSeries!$I1236)</f>
        <v>0.3527576232735436</v>
      </c>
      <c r="AB1243" s="12">
        <f ca="1">INDEX(U$11:U$6003,UsefulSeries!$I1236)</f>
        <v>17.27990348901735</v>
      </c>
      <c r="AC1243" s="12">
        <f>INDEX( K$11:K$6003,UsefulSeries!$I1236)</f>
        <v>0</v>
      </c>
      <c r="AD1243" s="12">
        <f>INDEX(L$11:L$6003,UsefulSeries!$I1236)</f>
        <v>0.33681385748442222</v>
      </c>
      <c r="AE1243" s="12"/>
      <c r="AF1243" s="12"/>
      <c r="AG1243" s="12"/>
      <c r="AH1243" s="12"/>
      <c r="AI1243" s="12"/>
      <c r="AJ1243" s="12"/>
      <c r="AK1243" s="12"/>
      <c r="AL1243" s="12"/>
      <c r="AM1243" s="12"/>
      <c r="AN1243" s="12">
        <f t="shared" ca="1" si="180"/>
        <v>0</v>
      </c>
      <c r="AO1243" s="12">
        <f t="shared" ca="1" si="181"/>
        <v>0</v>
      </c>
      <c r="AP1243" s="12">
        <f t="shared" ca="1" si="182"/>
        <v>0</v>
      </c>
      <c r="AQ1243" s="12">
        <f t="shared" ca="1" si="183"/>
        <v>0</v>
      </c>
      <c r="AR1243" s="12">
        <f t="shared" ca="1" si="184"/>
        <v>0.3527576232735436</v>
      </c>
      <c r="AS1243" s="12">
        <f t="shared" ca="1" si="185"/>
        <v>17.27990348901735</v>
      </c>
      <c r="AT1243" s="12">
        <f t="shared" si="186"/>
        <v>0</v>
      </c>
      <c r="AU1243" s="12">
        <f t="shared" si="187"/>
        <v>0.33681385748442222</v>
      </c>
      <c r="AV1243" s="12"/>
      <c r="AW1243" s="12">
        <f ca="1">INDEX(I$11:I$6003,UsefulSeries!$I1236)</f>
        <v>1.9897852842755196E-2</v>
      </c>
      <c r="AX1243" s="12"/>
      <c r="AY1243" s="12"/>
      <c r="AZ1243" s="12">
        <f ca="1"/>
        <v>0.35275762327354371</v>
      </c>
      <c r="BA1243" s="12"/>
      <c r="BB1243" s="12">
        <f t="shared" ca="1" si="188"/>
        <v>0.35275762327354371</v>
      </c>
      <c r="BC1243" s="12"/>
      <c r="BD1243" s="38">
        <f ca="1"/>
        <v>1.8820639443547952E-2</v>
      </c>
    </row>
    <row r="1244" spans="1:56" x14ac:dyDescent="0.35">
      <c r="A1244" s="12">
        <v>0</v>
      </c>
      <c r="B1244" s="12">
        <v>0</v>
      </c>
      <c r="C1244" s="12">
        <f ca="1">INDEX('Flow probs &amp; rates'!$M$5:$M$5999,UsefulSeries!$E1240,0)*(1-INDEX('Flow probs &amp; rates'!$M$5:$M$5999,UsefulSeries!$E1240,0))/INDEX('Flow probs &amp; rates'!$F$4:$F$5999,UsefulSeries!$E1240,0)</f>
        <v>6.2313340728522295</v>
      </c>
      <c r="D1244" s="12">
        <f ca="1">-INDEX('Flow probs &amp; rates'!$M$5:$M$5999,UsefulSeries!$E1240,0)*(INDEX('Flow probs &amp; rates'!$O$5:$O$5999,UsefulSeries!$E1240,0))/INDEX('Flow probs &amp; rates'!$F$4:$F$5999,UsefulSeries!$E1240,0)</f>
        <v>-1.2772726483379448</v>
      </c>
      <c r="E1244" s="12">
        <v>0</v>
      </c>
      <c r="F1244" s="12">
        <v>0</v>
      </c>
      <c r="G1244" s="12"/>
      <c r="H1244" s="12"/>
      <c r="I1244" s="12">
        <f ca="1">INDEX('Flow probs &amp; rates'!$M$5:$M$5999,UsefulSeries!$E1240)</f>
        <v>0.24422476153004094</v>
      </c>
      <c r="J1244" s="12"/>
      <c r="K1244" s="12">
        <f>INDEX('Flow probs &amp; rates'!$F$4:$F$5999,UsefulSeries!$E1240)</f>
        <v>2.9621109256488535E-2</v>
      </c>
      <c r="L1244" s="12">
        <f>-INDEX('Flow probs &amp; rates'!$F$4:$F$5999,UsefulSeries!$E1240)</f>
        <v>-2.9621109256488535E-2</v>
      </c>
      <c r="M1244" s="12"/>
      <c r="N1244" s="12"/>
      <c r="O1244" s="12"/>
      <c r="P1244" s="12">
        <f ca="1"/>
        <v>0</v>
      </c>
      <c r="Q1244" s="12">
        <f ca="1"/>
        <v>0</v>
      </c>
      <c r="R1244" s="12">
        <f ca="1"/>
        <v>0.17058415269932353</v>
      </c>
      <c r="S1244" s="12">
        <f ca="1"/>
        <v>4.929788724894256E-2</v>
      </c>
      <c r="T1244" s="12">
        <f ca="1"/>
        <v>0</v>
      </c>
      <c r="U1244" s="12">
        <f ca="1"/>
        <v>0</v>
      </c>
      <c r="V1244" s="12"/>
      <c r="W1244" s="12"/>
      <c r="X1244" s="12"/>
      <c r="Y1244" s="12"/>
      <c r="Z1244" s="12"/>
      <c r="AA1244" s="12"/>
      <c r="AB1244" s="12"/>
      <c r="AC1244" s="12"/>
      <c r="AD1244" s="12"/>
      <c r="AE1244" s="12">
        <f t="array" ref="AE1244:AJ1245">TRANSPOSE(AC1238:AD1243)</f>
        <v>-0.62368737456626788</v>
      </c>
      <c r="AF1244" s="12">
        <v>-0.62368737456626788</v>
      </c>
      <c r="AG1244" s="12">
        <v>3.9498767949309913E-2</v>
      </c>
      <c r="AH1244" s="12">
        <v>0</v>
      </c>
      <c r="AI1244" s="12">
        <v>0.33681385748442222</v>
      </c>
      <c r="AJ1244" s="12">
        <v>0</v>
      </c>
      <c r="AK1244" s="12"/>
      <c r="AL1244" s="12"/>
      <c r="AM1244" s="12"/>
      <c r="AN1244" s="12">
        <f t="shared" si="180"/>
        <v>-0.62368737456626788</v>
      </c>
      <c r="AO1244" s="12">
        <f t="shared" si="181"/>
        <v>-0.62368737456626788</v>
      </c>
      <c r="AP1244" s="12">
        <f t="shared" si="182"/>
        <v>3.9498767949309913E-2</v>
      </c>
      <c r="AQ1244" s="12">
        <f t="shared" si="183"/>
        <v>0</v>
      </c>
      <c r="AR1244" s="12">
        <f t="shared" si="184"/>
        <v>0.33681385748442222</v>
      </c>
      <c r="AS1244" s="12">
        <f t="shared" si="185"/>
        <v>0</v>
      </c>
      <c r="AT1244" s="12">
        <f t="shared" si="186"/>
        <v>0</v>
      </c>
      <c r="AU1244" s="12">
        <f t="shared" si="187"/>
        <v>0</v>
      </c>
      <c r="AV1244" s="12"/>
      <c r="AW1244" s="12"/>
      <c r="AX1244" s="12">
        <f>INDEX($N$6:$N$6003,UsefulSeries!$K1236)</f>
        <v>1.2279266884104301E-3</v>
      </c>
      <c r="AY1244" s="12"/>
      <c r="AZ1244" s="12"/>
      <c r="BA1244" s="12"/>
      <c r="BB1244" s="12">
        <f t="shared" si="188"/>
        <v>1.2279266884104301E-3</v>
      </c>
      <c r="BC1244" s="12"/>
      <c r="BD1244" s="38">
        <f ca="1"/>
        <v>-7.4006314029374833E-3</v>
      </c>
    </row>
    <row r="1245" spans="1:56" x14ac:dyDescent="0.35">
      <c r="A1245" s="12">
        <v>0</v>
      </c>
      <c r="B1245" s="12">
        <v>0</v>
      </c>
      <c r="C1245" s="12">
        <f ca="1">-INDEX('Flow probs &amp; rates'!$M$5:$M$5999,UsefulSeries!$E1240,0)*(INDEX('Flow probs &amp; rates'!$O$5:$O$5999,UsefulSeries!$E1240,0))/INDEX('Flow probs &amp; rates'!$F$4:$F$5999,UsefulSeries!$E1240,0)</f>
        <v>-1.2772726483379448</v>
      </c>
      <c r="D1245" s="12">
        <f ca="1">INDEX('Flow probs &amp; rates'!$O$5:$O$5999,UsefulSeries!$E1240,0)*(1-INDEX('Flow probs &amp; rates'!$O$5:$O$5999,UsefulSeries!$E1240,0))/INDEX('Flow probs &amp; rates'!$F$4:$F$5999,UsefulSeries!$E1240,0)</f>
        <v>4.4197121751383559</v>
      </c>
      <c r="E1245" s="12">
        <v>0</v>
      </c>
      <c r="F1245" s="12">
        <v>0</v>
      </c>
      <c r="G1245" s="12"/>
      <c r="H1245" s="12"/>
      <c r="I1245" s="12">
        <f ca="1">INDEX('Flow probs &amp; rates'!$O$5:$O$5999,UsefulSeries!$E1240)</f>
        <v>0.15491562947882709</v>
      </c>
      <c r="J1245" s="12"/>
      <c r="K1245" s="12"/>
      <c r="L1245" s="12">
        <f>-INDEX('Flow probs &amp; rates'!$F$4:$F$5999,UsefulSeries!$E1240)</f>
        <v>-2.9621109256488535E-2</v>
      </c>
      <c r="M1245" s="12"/>
      <c r="N1245" s="12"/>
      <c r="O1245" s="12"/>
      <c r="P1245" s="12">
        <f ca="1"/>
        <v>0</v>
      </c>
      <c r="Q1245" s="12">
        <f ca="1"/>
        <v>0</v>
      </c>
      <c r="R1245" s="12">
        <f ca="1"/>
        <v>4.929788724894256E-2</v>
      </c>
      <c r="S1245" s="12">
        <f ca="1"/>
        <v>0.24050589741641873</v>
      </c>
      <c r="T1245" s="12">
        <f ca="1"/>
        <v>0</v>
      </c>
      <c r="U1245" s="12">
        <f ca="1"/>
        <v>0</v>
      </c>
      <c r="V1245" s="12"/>
      <c r="W1245" s="12"/>
      <c r="X1245" s="12"/>
      <c r="Y1245" s="12"/>
      <c r="Z1245" s="12"/>
      <c r="AA1245" s="12"/>
      <c r="AB1245" s="12"/>
      <c r="AC1245" s="12"/>
      <c r="AD1245" s="12"/>
      <c r="AE1245" s="12">
        <v>0.62368737456626788</v>
      </c>
      <c r="AF1245" s="12">
        <v>0</v>
      </c>
      <c r="AG1245" s="12">
        <v>-3.9498767949309913E-2</v>
      </c>
      <c r="AH1245" s="12">
        <v>-3.9498767949309913E-2</v>
      </c>
      <c r="AI1245" s="12">
        <v>0</v>
      </c>
      <c r="AJ1245" s="12">
        <v>0.33681385748442222</v>
      </c>
      <c r="AK1245" s="12"/>
      <c r="AL1245" s="12"/>
      <c r="AM1245" s="12"/>
      <c r="AN1245" s="12">
        <f t="shared" si="180"/>
        <v>0.62368737456626788</v>
      </c>
      <c r="AO1245" s="12">
        <f t="shared" si="181"/>
        <v>0</v>
      </c>
      <c r="AP1245" s="12">
        <f t="shared" si="182"/>
        <v>-3.9498767949309913E-2</v>
      </c>
      <c r="AQ1245" s="12">
        <f t="shared" si="183"/>
        <v>-3.9498767949309913E-2</v>
      </c>
      <c r="AR1245" s="12">
        <f t="shared" si="184"/>
        <v>0</v>
      </c>
      <c r="AS1245" s="12">
        <f t="shared" si="185"/>
        <v>0.33681385748442222</v>
      </c>
      <c r="AT1245" s="12">
        <f t="shared" si="186"/>
        <v>0</v>
      </c>
      <c r="AU1245" s="12">
        <f t="shared" si="187"/>
        <v>0</v>
      </c>
      <c r="AV1245" s="12"/>
      <c r="AW1245" s="12"/>
      <c r="AX1245" s="12">
        <f>INDEX('Margin error adjustment'!N$7:N$6003,UsefulSeries!$K1236)</f>
        <v>-7.5335532430820945E-4</v>
      </c>
      <c r="AY1245" s="12"/>
      <c r="AZ1245" s="12"/>
      <c r="BA1245" s="12"/>
      <c r="BB1245" s="12">
        <f t="shared" si="188"/>
        <v>-7.5335532430820945E-4</v>
      </c>
      <c r="BC1245" s="12"/>
      <c r="BD1245" s="38">
        <f ca="1"/>
        <v>5.5045216029977313E-2</v>
      </c>
    </row>
    <row r="1246" spans="1:56" x14ac:dyDescent="0.35">
      <c r="A1246" s="12">
        <v>0</v>
      </c>
      <c r="B1246" s="12">
        <v>0</v>
      </c>
      <c r="C1246" s="12">
        <v>0</v>
      </c>
      <c r="D1246" s="12">
        <v>0</v>
      </c>
      <c r="E1246" s="12">
        <f ca="1">INDEX('Flow probs &amp; rates'!$P$5:$P$5999,UsefulSeries!$E1240,0)*(1-INDEX('Flow probs &amp; rates'!$P$5:$P$5999,UsefulSeries!$E1240,0))/INDEX('Flow probs &amp; rates'!$G$4:$G$5999,UsefulSeries!$E1240,0)</f>
        <v>7.2427364304937986E-2</v>
      </c>
      <c r="F1246" s="12">
        <f ca="1">-INDEX('Flow probs &amp; rates'!$P$5:$P$5999,UsefulSeries!$E1240,0)*(INDEX('Flow probs &amp; rates'!$Q$5:$Q$5999,UsefulSeries!$E1240,0))/INDEX('Flow probs &amp; rates'!$G$4:$G$5999,UsefulSeries!$E1240,0)</f>
        <v>-1.2756748143674806E-3</v>
      </c>
      <c r="G1246" s="12"/>
      <c r="H1246" s="12"/>
      <c r="I1246" s="12">
        <f ca="1">INDEX('Flow probs &amp; rates'!$P$5:$P$5999,UsefulSeries!$E1240)</f>
        <v>2.5326769620441097E-2</v>
      </c>
      <c r="J1246" s="12"/>
      <c r="K1246" s="12">
        <f>INDEX('Flow probs &amp; rates'!$G$4:$G$5999,UsefulSeries!$E1240)</f>
        <v>0.34082869917925745</v>
      </c>
      <c r="L1246" s="12"/>
      <c r="M1246" s="12"/>
      <c r="N1246" s="12"/>
      <c r="O1246" s="12"/>
      <c r="P1246" s="12">
        <f ca="1"/>
        <v>0</v>
      </c>
      <c r="Q1246" s="12">
        <f ca="1"/>
        <v>0</v>
      </c>
      <c r="R1246" s="12">
        <f ca="1"/>
        <v>0</v>
      </c>
      <c r="S1246" s="12">
        <f ca="1"/>
        <v>0</v>
      </c>
      <c r="T1246" s="12">
        <f ca="1"/>
        <v>13.813205711563525</v>
      </c>
      <c r="U1246" s="12">
        <f ca="1"/>
        <v>0.35595457819448634</v>
      </c>
      <c r="V1246" s="12"/>
      <c r="W1246" s="12">
        <f ca="1">INDEX(P$6:P$6003,UsefulSeries!$I1244)</f>
        <v>48.381836270359017</v>
      </c>
      <c r="X1246" s="12">
        <f ca="1">INDEX(Q$6:Q$6003,UsefulSeries!$I1244)</f>
        <v>0.64172688709717185</v>
      </c>
      <c r="Y1246" s="12">
        <f ca="1">INDEX(R$6:R$6003,UsefulSeries!$I1244)</f>
        <v>0</v>
      </c>
      <c r="Z1246" s="12">
        <f ca="1">INDEX(S$6:S$6003,UsefulSeries!$I1244)</f>
        <v>0</v>
      </c>
      <c r="AA1246" s="12">
        <f ca="1">INDEX(T$6:T$6003,UsefulSeries!$I1244)</f>
        <v>0</v>
      </c>
      <c r="AB1246" s="12">
        <f ca="1">INDEX(U$6:U$6003,UsefulSeries!$I1244)</f>
        <v>0</v>
      </c>
      <c r="AC1246" s="12">
        <f>INDEX( K$6:K$6003,UsefulSeries!$I1244)</f>
        <v>-0.62491530125467831</v>
      </c>
      <c r="AD1246" s="12">
        <f>INDEX(L$6:L$6003,UsefulSeries!$I1244)</f>
        <v>0.62491530125467831</v>
      </c>
      <c r="AE1246" s="12"/>
      <c r="AF1246" s="12"/>
      <c r="AG1246" s="12"/>
      <c r="AH1246" s="12"/>
      <c r="AI1246" s="12"/>
      <c r="AJ1246" s="12"/>
      <c r="AK1246" s="12"/>
      <c r="AL1246" s="12"/>
      <c r="AM1246" s="12"/>
      <c r="AN1246" s="12">
        <f t="shared" ca="1" si="180"/>
        <v>48.381836270359017</v>
      </c>
      <c r="AO1246" s="12">
        <f t="shared" ca="1" si="181"/>
        <v>0.64172688709717185</v>
      </c>
      <c r="AP1246" s="12">
        <f t="shared" ca="1" si="182"/>
        <v>0</v>
      </c>
      <c r="AQ1246" s="12">
        <f t="shared" ca="1" si="183"/>
        <v>0</v>
      </c>
      <c r="AR1246" s="12">
        <f t="shared" ca="1" si="184"/>
        <v>0</v>
      </c>
      <c r="AS1246" s="12">
        <f t="shared" ca="1" si="185"/>
        <v>0</v>
      </c>
      <c r="AT1246" s="12">
        <f t="shared" si="186"/>
        <v>-0.62491530125467831</v>
      </c>
      <c r="AU1246" s="12">
        <f t="shared" si="187"/>
        <v>0.62491530125467831</v>
      </c>
      <c r="AV1246" s="12"/>
      <c r="AW1246" s="12">
        <f ca="1">INDEX(I$6:I$6003,UsefulSeries!$I1244)</f>
        <v>1.3089942803394155E-2</v>
      </c>
      <c r="AX1246" s="12"/>
      <c r="AY1246" s="12"/>
      <c r="AZ1246" s="12">
        <f t="array" aca="1" ref="AZ1246:AZ1251" ca="1">MMULT(W1246:AB1251,AW1246:AW1251)</f>
        <v>0.64172688709717174</v>
      </c>
      <c r="BA1246" s="12"/>
      <c r="BB1246" s="12">
        <f t="shared" ca="1" si="188"/>
        <v>0.64172688709717174</v>
      </c>
      <c r="BC1246" s="12"/>
      <c r="BD1246" s="38">
        <f t="array" aca="1" ref="BD1246:BD1253" ca="1">MMULT(MINVERSE(AN1246:AU1253),BB1246:BB1253)</f>
        <v>1.2620589103968991E-2</v>
      </c>
    </row>
    <row r="1247" spans="1:56" x14ac:dyDescent="0.35">
      <c r="A1247" s="12">
        <v>0</v>
      </c>
      <c r="B1247" s="12">
        <v>0</v>
      </c>
      <c r="C1247" s="12">
        <v>0</v>
      </c>
      <c r="D1247" s="12">
        <v>0</v>
      </c>
      <c r="E1247" s="12">
        <f ca="1">-INDEX('Flow probs &amp; rates'!$P$5:$P$5999,UsefulSeries!$E1240,0)*(INDEX('Flow probs &amp; rates'!$Q$5:$Q$5999,UsefulSeries!$E1240,0))/INDEX('Flow probs &amp; rates'!$G$4:$G$5999,UsefulSeries!$E1240,0)</f>
        <v>-1.2756748143674806E-3</v>
      </c>
      <c r="F1247" s="12">
        <f ca="1">INDEX('Flow probs &amp; rates'!$Q$5:$Q$5999,UsefulSeries!$E1240,0)*(1-INDEX('Flow probs &amp; rates'!$Q$5:$Q$5999,UsefulSeries!$E1240,0))/INDEX('Flow probs &amp; rates'!$G$4:$G$5999,UsefulSeries!$E1240,0)</f>
        <v>4.950395278324185E-2</v>
      </c>
      <c r="G1247" s="12"/>
      <c r="H1247" s="12"/>
      <c r="I1247" s="12">
        <f ca="1">INDEX('Flow probs &amp; rates'!$Q$5:$Q$5999,UsefulSeries!$E1240)</f>
        <v>1.7167076341457116E-2</v>
      </c>
      <c r="J1247" s="12"/>
      <c r="K1247" s="12"/>
      <c r="L1247" s="12">
        <f>INDEX('Flow probs &amp; rates'!$G$4:$G$5999,UsefulSeries!$E1240)</f>
        <v>0.34082869917925745</v>
      </c>
      <c r="M1247" s="12"/>
      <c r="N1247" s="12"/>
      <c r="O1247" s="12"/>
      <c r="P1247" s="12">
        <f ca="1"/>
        <v>0</v>
      </c>
      <c r="Q1247" s="12">
        <f ca="1"/>
        <v>0</v>
      </c>
      <c r="R1247" s="12">
        <f ca="1"/>
        <v>0</v>
      </c>
      <c r="S1247" s="12">
        <f ca="1"/>
        <v>0</v>
      </c>
      <c r="T1247" s="12">
        <f ca="1"/>
        <v>0.35595457819448639</v>
      </c>
      <c r="U1247" s="12">
        <f ca="1"/>
        <v>20.209579761661711</v>
      </c>
      <c r="V1247" s="12"/>
      <c r="W1247" s="12">
        <f ca="1">INDEX(P$7:P$6003,UsefulSeries!$I1244)</f>
        <v>0.64172688709717196</v>
      </c>
      <c r="X1247" s="12">
        <f ca="1">INDEX(Q$7:Q$6003,UsefulSeries!$I1244)</f>
        <v>48.317989115754663</v>
      </c>
      <c r="Y1247" s="12">
        <f ca="1">INDEX(R$7:R$6003,UsefulSeries!$I1244)</f>
        <v>0</v>
      </c>
      <c r="Z1247" s="12">
        <f ca="1">INDEX(S$7:S$6003,UsefulSeries!$I1244)</f>
        <v>0</v>
      </c>
      <c r="AA1247" s="12">
        <f ca="1">INDEX(T$7:T$6003,UsefulSeries!$I1244)</f>
        <v>0</v>
      </c>
      <c r="AB1247" s="12">
        <f ca="1">INDEX(U$7:U$6003,UsefulSeries!$I1244)</f>
        <v>0</v>
      </c>
      <c r="AC1247" s="12">
        <f>INDEX( K$7:K$6003,UsefulSeries!$I1244,1)</f>
        <v>-0.62491530125467831</v>
      </c>
      <c r="AD1247" s="12">
        <f>INDEX(L$7:L$6003,UsefulSeries!$I1244,1)</f>
        <v>0</v>
      </c>
      <c r="AE1247" s="12"/>
      <c r="AF1247" s="12"/>
      <c r="AG1247" s="12"/>
      <c r="AH1247" s="12"/>
      <c r="AI1247" s="12"/>
      <c r="AJ1247" s="12"/>
      <c r="AK1247" s="12"/>
      <c r="AL1247" s="12"/>
      <c r="AM1247" s="12"/>
      <c r="AN1247" s="12">
        <f t="shared" ref="AN1247:AN1310" ca="1" si="189">W1247+AE1247</f>
        <v>0.64172688709717196</v>
      </c>
      <c r="AO1247" s="12">
        <f t="shared" ref="AO1247:AO1310" ca="1" si="190">X1247+AF1247</f>
        <v>48.317989115754663</v>
      </c>
      <c r="AP1247" s="12">
        <f t="shared" ref="AP1247:AP1310" ca="1" si="191">Y1247+AG1247</f>
        <v>0</v>
      </c>
      <c r="AQ1247" s="12">
        <f t="shared" ref="AQ1247:AQ1310" ca="1" si="192">Z1247+AH1247</f>
        <v>0</v>
      </c>
      <c r="AR1247" s="12">
        <f t="shared" ref="AR1247:AR1310" ca="1" si="193">AA1247+AI1247</f>
        <v>0</v>
      </c>
      <c r="AS1247" s="12">
        <f t="shared" ref="AS1247:AS1310" ca="1" si="194">AB1247+AJ1247</f>
        <v>0</v>
      </c>
      <c r="AT1247" s="12">
        <f t="shared" ref="AT1247:AT1310" si="195">AC1247+AK1247</f>
        <v>-0.62491530125467831</v>
      </c>
      <c r="AU1247" s="12">
        <f t="shared" ref="AU1247:AU1310" si="196">AD1247+AL1247</f>
        <v>0</v>
      </c>
      <c r="AV1247" s="12"/>
      <c r="AW1247" s="12">
        <f ca="1">INDEX(I$7:I$6003,UsefulSeries!$I1244)</f>
        <v>1.3107472608854202E-2</v>
      </c>
      <c r="AX1247" s="12"/>
      <c r="AY1247" s="12"/>
      <c r="AZ1247" s="12">
        <f ca="1"/>
        <v>0.64172688709717185</v>
      </c>
      <c r="BA1247" s="12"/>
      <c r="BB1247" s="12">
        <f t="shared" ca="1" si="188"/>
        <v>0.64172688709717185</v>
      </c>
      <c r="BC1247" s="12"/>
      <c r="BD1247" s="38">
        <f ca="1"/>
        <v>1.352112669745849E-2</v>
      </c>
    </row>
    <row r="1248" spans="1:56" x14ac:dyDescent="0.35">
      <c r="A1248" s="12">
        <f ca="1">INDEX('Flow probs &amp; rates'!$K$5:$K$5999,UsefulSeries!$E1246,0)*(1-INDEX('Flow probs &amp; rates'!$K$5:$K$5999,UsefulSeries!$E1246,0))/INDEX('Flow probs &amp; rates'!$E$4:$E$5999,UsefulSeries!$E1246,0)</f>
        <v>1.7462469509121819E-2</v>
      </c>
      <c r="B1248" s="12">
        <f ca="1">-INDEX('Flow probs &amp; rates'!$K$5:$K$5999,UsefulSeries!$E1246,0)*(INDEX('Flow probs &amp; rates'!$L$5:$L$5999,UsefulSeries!$E1246,0))/INDEX('Flow probs &amp; rates'!$E$4:$E$5999,UsefulSeries!$E1246,0)</f>
        <v>-2.6180892017020293E-4</v>
      </c>
      <c r="C1248" s="12">
        <v>0</v>
      </c>
      <c r="D1248" s="12">
        <v>0</v>
      </c>
      <c r="E1248" s="12">
        <v>0</v>
      </c>
      <c r="F1248" s="12">
        <v>0</v>
      </c>
      <c r="G1248" s="12"/>
      <c r="H1248" s="12"/>
      <c r="I1248" s="12">
        <f ca="1">INDEX('Flow probs &amp; rates'!$K$5:$K$5999,UsefulSeries!$E1246)</f>
        <v>1.1130619989048787E-2</v>
      </c>
      <c r="J1248" s="12"/>
      <c r="K1248" s="12">
        <f>-INDEX('Flow probs &amp; rates'!$E$4:$E$5999,UsefulSeries!$E1246)</f>
        <v>-0.63030771689872511</v>
      </c>
      <c r="L1248" s="12">
        <f>INDEX('Flow probs &amp; rates'!$E$4:$E$5999,UsefulSeries!$E1246)</f>
        <v>0.63030771689872511</v>
      </c>
      <c r="M1248" s="12"/>
      <c r="N1248" s="12"/>
      <c r="O1248" s="12"/>
      <c r="P1248" s="12">
        <f t="array" aca="1" ref="P1248:U1253" ca="1">MINVERSE(A1248:F1253)</f>
        <v>57.275370882316111</v>
      </c>
      <c r="Q1248" s="12">
        <f ca="1"/>
        <v>0.64710421622982572</v>
      </c>
      <c r="R1248" s="12">
        <f ca="1"/>
        <v>0</v>
      </c>
      <c r="S1248" s="12">
        <f ca="1"/>
        <v>0</v>
      </c>
      <c r="T1248" s="12">
        <f ca="1"/>
        <v>0</v>
      </c>
      <c r="U1248" s="12">
        <f ca="1"/>
        <v>0</v>
      </c>
      <c r="V1248" s="12"/>
      <c r="W1248" s="12">
        <f ca="1">INDEX(P$8:P$6003,UsefulSeries!$I1244)</f>
        <v>0</v>
      </c>
      <c r="X1248" s="12">
        <f ca="1">INDEX(Q$8:Q$6003,UsefulSeries!$I1244)</f>
        <v>0</v>
      </c>
      <c r="Y1248" s="12">
        <f ca="1">INDEX(R$8:R$6003,UsefulSeries!$I1244)</f>
        <v>0.24616302631103099</v>
      </c>
      <c r="Z1248" s="12">
        <f ca="1">INDEX(S$8:S$6003,UsefulSeries!$I1244)</f>
        <v>5.9506080372701151E-2</v>
      </c>
      <c r="AA1248" s="12">
        <f ca="1">INDEX(T$8:T$6003,UsefulSeries!$I1244)</f>
        <v>0</v>
      </c>
      <c r="AB1248" s="12">
        <f ca="1">INDEX(U$8:U$6003,UsefulSeries!$I1244)</f>
        <v>0</v>
      </c>
      <c r="AC1248" s="12">
        <f>INDEX( K$8:K$6003,UsefulSeries!$I1244)</f>
        <v>3.8745412625001703E-2</v>
      </c>
      <c r="AD1248" s="12">
        <f>INDEX(L$8:L$6003,UsefulSeries!$I1244)</f>
        <v>-3.8745412625001703E-2</v>
      </c>
      <c r="AE1248" s="12"/>
      <c r="AF1248" s="12"/>
      <c r="AG1248" s="12"/>
      <c r="AH1248" s="12"/>
      <c r="AI1248" s="12"/>
      <c r="AJ1248" s="12"/>
      <c r="AK1248" s="12"/>
      <c r="AL1248" s="12"/>
      <c r="AM1248" s="12"/>
      <c r="AN1248" s="12">
        <f t="shared" ca="1" si="189"/>
        <v>0</v>
      </c>
      <c r="AO1248" s="12">
        <f t="shared" ca="1" si="190"/>
        <v>0</v>
      </c>
      <c r="AP1248" s="12">
        <f t="shared" ca="1" si="191"/>
        <v>0.24616302631103099</v>
      </c>
      <c r="AQ1248" s="12">
        <f t="shared" ca="1" si="192"/>
        <v>5.9506080372701151E-2</v>
      </c>
      <c r="AR1248" s="12">
        <f t="shared" ca="1" si="193"/>
        <v>0</v>
      </c>
      <c r="AS1248" s="12">
        <f t="shared" ca="1" si="194"/>
        <v>0</v>
      </c>
      <c r="AT1248" s="12">
        <f t="shared" si="195"/>
        <v>3.8745412625001703E-2</v>
      </c>
      <c r="AU1248" s="12">
        <f t="shared" si="196"/>
        <v>-3.8745412625001703E-2</v>
      </c>
      <c r="AV1248" s="12"/>
      <c r="AW1248" s="12">
        <f ca="1">INDEX(I$8:I$6003,UsefulSeries!$I1244)</f>
        <v>0.20757552005486532</v>
      </c>
      <c r="AX1248" s="12"/>
      <c r="AY1248" s="12"/>
      <c r="AZ1248" s="12">
        <f ca="1"/>
        <v>5.9506080372701144E-2</v>
      </c>
      <c r="BA1248" s="12"/>
      <c r="BB1248" s="12">
        <f t="shared" ca="1" si="188"/>
        <v>5.9506080372701144E-2</v>
      </c>
      <c r="BC1248" s="12"/>
      <c r="BD1248" s="38">
        <f ca="1"/>
        <v>0.21150540828287423</v>
      </c>
    </row>
    <row r="1249" spans="1:56" x14ac:dyDescent="0.35">
      <c r="A1249" s="12">
        <f ca="1">-INDEX('Flow probs &amp; rates'!$K$5:$K$5999,UsefulSeries!$E1246,0)*(INDEX('Flow probs &amp; rates'!$L$5:$L$5999,UsefulSeries!$E1246,0))/INDEX('Flow probs &amp; rates'!$E$4:$E$5999,UsefulSeries!$E1246,0)</f>
        <v>-2.6180892017020293E-4</v>
      </c>
      <c r="B1249" s="12">
        <f ca="1">INDEX('Flow probs &amp; rates'!$L$5:$L$5999,UsefulSeries!$E1246,0)*(1-INDEX('Flow probs &amp; rates'!$L$5:$L$5999,UsefulSeries!$E1246,0))/INDEX('Flow probs &amp; rates'!$E$4:$E$5999,UsefulSeries!$E1246,0)</f>
        <v>2.3172779016048573E-2</v>
      </c>
      <c r="C1249" s="12">
        <v>0</v>
      </c>
      <c r="D1249" s="12">
        <v>0</v>
      </c>
      <c r="E1249" s="12">
        <v>0</v>
      </c>
      <c r="F1249" s="12">
        <v>0</v>
      </c>
      <c r="G1249" s="12"/>
      <c r="H1249" s="12"/>
      <c r="I1249" s="12">
        <f ca="1">INDEX('Flow probs &amp; rates'!$L$5:$L$5999,UsefulSeries!$E1246)</f>
        <v>1.4825785346958347E-2</v>
      </c>
      <c r="J1249" s="12"/>
      <c r="K1249" s="12">
        <f>-INDEX('Flow probs &amp; rates'!$E$4:$E$5999,UsefulSeries!$E1246)</f>
        <v>-0.63030771689872511</v>
      </c>
      <c r="L1249" s="12"/>
      <c r="M1249" s="12"/>
      <c r="N1249" s="12"/>
      <c r="O1249" s="12"/>
      <c r="P1249" s="12">
        <f ca="1"/>
        <v>0.64710421622982572</v>
      </c>
      <c r="Q1249" s="12">
        <f ca="1"/>
        <v>43.161392811945859</v>
      </c>
      <c r="R1249" s="12">
        <f ca="1"/>
        <v>0</v>
      </c>
      <c r="S1249" s="12">
        <f ca="1"/>
        <v>0</v>
      </c>
      <c r="T1249" s="12">
        <f ca="1"/>
        <v>0</v>
      </c>
      <c r="U1249" s="12">
        <f ca="1"/>
        <v>0</v>
      </c>
      <c r="V1249" s="12"/>
      <c r="W1249" s="12">
        <f ca="1">INDEX(P$9:P$6003,UsefulSeries!$I1244)</f>
        <v>0</v>
      </c>
      <c r="X1249" s="12">
        <f ca="1">INDEX(Q$9:Q$6003,UsefulSeries!$I1244)</f>
        <v>0</v>
      </c>
      <c r="Y1249" s="12">
        <f ca="1">INDEX(R$9:R$6003,UsefulSeries!$I1244)</f>
        <v>5.9506080372701151E-2</v>
      </c>
      <c r="Z1249" s="12">
        <f ca="1">INDEX(S$9:S$6003,UsefulSeries!$I1244)</f>
        <v>0.33369804952277693</v>
      </c>
      <c r="AA1249" s="12">
        <f ca="1">INDEX(T$9:T$6003,UsefulSeries!$I1244)</f>
        <v>0</v>
      </c>
      <c r="AB1249" s="12">
        <f ca="1">INDEX(U$9:U$6003,UsefulSeries!$I1244)</f>
        <v>0</v>
      </c>
      <c r="AC1249" s="12">
        <f>INDEX( K$9:K$6003,UsefulSeries!$I1244)</f>
        <v>0</v>
      </c>
      <c r="AD1249" s="12">
        <f>INDEX(L$9:L$6003,UsefulSeries!$I1244)</f>
        <v>-3.8745412625001703E-2</v>
      </c>
      <c r="AE1249" s="12"/>
      <c r="AF1249" s="12"/>
      <c r="AG1249" s="12"/>
      <c r="AH1249" s="12"/>
      <c r="AI1249" s="12"/>
      <c r="AJ1249" s="12"/>
      <c r="AK1249" s="12"/>
      <c r="AL1249" s="12"/>
      <c r="AM1249" s="12"/>
      <c r="AN1249" s="12">
        <f t="shared" ca="1" si="189"/>
        <v>0</v>
      </c>
      <c r="AO1249" s="12">
        <f t="shared" ca="1" si="190"/>
        <v>0</v>
      </c>
      <c r="AP1249" s="12">
        <f t="shared" ca="1" si="191"/>
        <v>5.9506080372701151E-2</v>
      </c>
      <c r="AQ1249" s="12">
        <f t="shared" ca="1" si="192"/>
        <v>0.33369804952277693</v>
      </c>
      <c r="AR1249" s="12">
        <f t="shared" ca="1" si="193"/>
        <v>0</v>
      </c>
      <c r="AS1249" s="12">
        <f t="shared" ca="1" si="194"/>
        <v>0</v>
      </c>
      <c r="AT1249" s="12">
        <f t="shared" si="195"/>
        <v>0</v>
      </c>
      <c r="AU1249" s="12">
        <f t="shared" si="196"/>
        <v>-3.8745412625001703E-2</v>
      </c>
      <c r="AV1249" s="12"/>
      <c r="AW1249" s="12">
        <f ca="1">INDEX(I$9:I$6003,UsefulSeries!$I1244)</f>
        <v>0.1413076128564322</v>
      </c>
      <c r="AX1249" s="12"/>
      <c r="AY1249" s="12"/>
      <c r="AZ1249" s="12">
        <f ca="1"/>
        <v>5.9506080372701158E-2</v>
      </c>
      <c r="BA1249" s="12"/>
      <c r="BB1249" s="12">
        <f t="shared" ca="1" si="188"/>
        <v>5.9506080372701158E-2</v>
      </c>
      <c r="BC1249" s="12"/>
      <c r="BD1249" s="38">
        <f ca="1"/>
        <v>0.148434289619953</v>
      </c>
    </row>
    <row r="1250" spans="1:56" x14ac:dyDescent="0.35">
      <c r="A1250" s="12">
        <v>0</v>
      </c>
      <c r="B1250" s="12">
        <v>0</v>
      </c>
      <c r="C1250" s="12">
        <f ca="1">INDEX('Flow probs &amp; rates'!$M$5:$M$5999,UsefulSeries!$E1246,0)*(1-INDEX('Flow probs &amp; rates'!$M$5:$M$5999,UsefulSeries!$E1246,0))/INDEX('Flow probs &amp; rates'!$F$4:$F$5999,UsefulSeries!$E1246,0)</f>
        <v>6.2381407946779968</v>
      </c>
      <c r="D1250" s="12">
        <f ca="1">-INDEX('Flow probs &amp; rates'!$M$5:$M$5999,UsefulSeries!$E1246,0)*(INDEX('Flow probs &amp; rates'!$O$5:$O$5999,UsefulSeries!$E1246,0))/INDEX('Flow probs &amp; rates'!$F$4:$F$5999,UsefulSeries!$E1246,0)</f>
        <v>-1.2529389887217606</v>
      </c>
      <c r="E1250" s="12">
        <v>0</v>
      </c>
      <c r="F1250" s="12">
        <v>0</v>
      </c>
      <c r="G1250" s="12"/>
      <c r="H1250" s="12"/>
      <c r="I1250" s="12">
        <f ca="1">INDEX('Flow probs &amp; rates'!$M$5:$M$5999,UsefulSeries!$E1246)</f>
        <v>0.23987949046761906</v>
      </c>
      <c r="J1250" s="12"/>
      <c r="K1250" s="12">
        <f>INDEX('Flow probs &amp; rates'!$F$4:$F$5999,UsefulSeries!$E1246)</f>
        <v>2.92294333395254E-2</v>
      </c>
      <c r="L1250" s="12">
        <f>-INDEX('Flow probs &amp; rates'!$F$4:$F$5999,UsefulSeries!$E1246)</f>
        <v>-2.92294333395254E-2</v>
      </c>
      <c r="M1250" s="12"/>
      <c r="N1250" s="12"/>
      <c r="O1250" s="12"/>
      <c r="P1250" s="12">
        <f ca="1"/>
        <v>0</v>
      </c>
      <c r="Q1250" s="12">
        <f ca="1"/>
        <v>0</v>
      </c>
      <c r="R1250" s="12">
        <f ca="1"/>
        <v>0.16996880043490781</v>
      </c>
      <c r="S1250" s="12">
        <f ca="1"/>
        <v>4.811831091391628E-2</v>
      </c>
      <c r="T1250" s="12">
        <f ca="1"/>
        <v>0</v>
      </c>
      <c r="U1250" s="12">
        <f ca="1"/>
        <v>0</v>
      </c>
      <c r="V1250" s="12"/>
      <c r="W1250" s="12">
        <f ca="1">INDEX(P$10:P$6003,UsefulSeries!$I1244)</f>
        <v>0</v>
      </c>
      <c r="X1250" s="12">
        <f ca="1">INDEX(Q$10:Q$6003,UsefulSeries!$I1244)</f>
        <v>0</v>
      </c>
      <c r="Y1250" s="12">
        <f ca="1">INDEX(R$10:R$6003,UsefulSeries!$I1244)</f>
        <v>0</v>
      </c>
      <c r="Z1250" s="12">
        <f ca="1">INDEX(S$10:S$6003,UsefulSeries!$I1244)</f>
        <v>0</v>
      </c>
      <c r="AA1250" s="12">
        <f ca="1">INDEX(T$10:T$6003,UsefulSeries!$I1244)</f>
        <v>14.39708026160484</v>
      </c>
      <c r="AB1250" s="12">
        <f ca="1">INDEX(U$10:U$6003,UsefulSeries!$I1244)</f>
        <v>0.3520087680281993</v>
      </c>
      <c r="AC1250" s="12">
        <f>INDEX( K$10:K$6003,UsefulSeries!$I1244)</f>
        <v>0.33633928612031999</v>
      </c>
      <c r="AD1250" s="12">
        <f>INDEX(L$10:L$6003,UsefulSeries!$I1244)</f>
        <v>0</v>
      </c>
      <c r="AE1250" s="12"/>
      <c r="AF1250" s="12"/>
      <c r="AG1250" s="12"/>
      <c r="AH1250" s="12"/>
      <c r="AI1250" s="12"/>
      <c r="AJ1250" s="12"/>
      <c r="AK1250" s="12"/>
      <c r="AL1250" s="12"/>
      <c r="AM1250" s="12"/>
      <c r="AN1250" s="12">
        <f t="shared" ca="1" si="189"/>
        <v>0</v>
      </c>
      <c r="AO1250" s="12">
        <f t="shared" ca="1" si="190"/>
        <v>0</v>
      </c>
      <c r="AP1250" s="12">
        <f t="shared" ca="1" si="191"/>
        <v>0</v>
      </c>
      <c r="AQ1250" s="12">
        <f t="shared" ca="1" si="192"/>
        <v>0</v>
      </c>
      <c r="AR1250" s="12">
        <f t="shared" ca="1" si="193"/>
        <v>14.39708026160484</v>
      </c>
      <c r="AS1250" s="12">
        <f t="shared" ca="1" si="194"/>
        <v>0.3520087680281993</v>
      </c>
      <c r="AT1250" s="12">
        <f t="shared" si="195"/>
        <v>0.33633928612031999</v>
      </c>
      <c r="AU1250" s="12">
        <f t="shared" si="196"/>
        <v>0</v>
      </c>
      <c r="AV1250" s="12"/>
      <c r="AW1250" s="12">
        <f ca="1">INDEX(I$10:I$6003,UsefulSeries!$I1244)</f>
        <v>2.3947139484063226E-2</v>
      </c>
      <c r="AX1250" s="12"/>
      <c r="AY1250" s="12"/>
      <c r="AZ1250" s="12">
        <f ca="1"/>
        <v>0.35200876802819936</v>
      </c>
      <c r="BA1250" s="12"/>
      <c r="BB1250" s="12">
        <f t="shared" ca="1" si="188"/>
        <v>0.35200876802819936</v>
      </c>
      <c r="BC1250" s="12"/>
      <c r="BD1250" s="38">
        <f ca="1"/>
        <v>2.3244038576805372E-2</v>
      </c>
    </row>
    <row r="1251" spans="1:56" x14ac:dyDescent="0.35">
      <c r="A1251" s="12">
        <v>0</v>
      </c>
      <c r="B1251" s="12">
        <v>0</v>
      </c>
      <c r="C1251" s="12">
        <f ca="1">-INDEX('Flow probs &amp; rates'!$M$5:$M$5999,UsefulSeries!$E1246,0)*(INDEX('Flow probs &amp; rates'!$O$5:$O$5999,UsefulSeries!$E1246,0))/INDEX('Flow probs &amp; rates'!$F$4:$F$5999,UsefulSeries!$E1246,0)</f>
        <v>-1.2529389887217606</v>
      </c>
      <c r="D1251" s="12">
        <f ca="1">INDEX('Flow probs &amp; rates'!$O$5:$O$5999,UsefulSeries!$E1246,0)*(1-INDEX('Flow probs &amp; rates'!$O$5:$O$5999,UsefulSeries!$E1246,0))/INDEX('Flow probs &amp; rates'!$F$4:$F$5999,UsefulSeries!$E1246,0)</f>
        <v>4.4257691694987127</v>
      </c>
      <c r="E1251" s="12">
        <v>0</v>
      </c>
      <c r="F1251" s="12">
        <v>0</v>
      </c>
      <c r="G1251" s="12"/>
      <c r="H1251" s="12"/>
      <c r="I1251" s="12">
        <f ca="1">INDEX('Flow probs &amp; rates'!$O$5:$O$5999,UsefulSeries!$E1246)</f>
        <v>0.15267122911568259</v>
      </c>
      <c r="J1251" s="12"/>
      <c r="K1251" s="12"/>
      <c r="L1251" s="12">
        <f>-INDEX('Flow probs &amp; rates'!$F$4:$F$5999,UsefulSeries!$E1246)</f>
        <v>-2.92294333395254E-2</v>
      </c>
      <c r="M1251" s="12"/>
      <c r="N1251" s="12"/>
      <c r="O1251" s="12"/>
      <c r="P1251" s="12">
        <f ca="1"/>
        <v>0</v>
      </c>
      <c r="Q1251" s="12">
        <f ca="1"/>
        <v>0</v>
      </c>
      <c r="R1251" s="12">
        <f ca="1"/>
        <v>4.811831091391628E-2</v>
      </c>
      <c r="S1251" s="12">
        <f ca="1"/>
        <v>0.23957175966671027</v>
      </c>
      <c r="T1251" s="12">
        <f ca="1"/>
        <v>0</v>
      </c>
      <c r="U1251" s="12">
        <f ca="1"/>
        <v>0</v>
      </c>
      <c r="V1251" s="12"/>
      <c r="W1251" s="12">
        <f ca="1">INDEX(P$11:P$6003,UsefulSeries!$I1244)</f>
        <v>0</v>
      </c>
      <c r="X1251" s="12">
        <f ca="1">INDEX(Q$11:Q$6003,UsefulSeries!$I1244)</f>
        <v>0</v>
      </c>
      <c r="Y1251" s="12">
        <f ca="1">INDEX(R$11:R$6003,UsefulSeries!$I1244)</f>
        <v>0</v>
      </c>
      <c r="Z1251" s="12">
        <f ca="1">INDEX(S$11:S$6003,UsefulSeries!$I1244)</f>
        <v>0</v>
      </c>
      <c r="AA1251" s="12">
        <f ca="1">INDEX(T$11:T$6003,UsefulSeries!$I1244)</f>
        <v>0.35200876802819925</v>
      </c>
      <c r="AB1251" s="12">
        <f ca="1">INDEX(U$11:U$6003,UsefulSeries!$I1244)</f>
        <v>16.705097039029994</v>
      </c>
      <c r="AC1251" s="12">
        <f>INDEX( K$11:K$6003,UsefulSeries!$I1244)</f>
        <v>0</v>
      </c>
      <c r="AD1251" s="12">
        <f>INDEX(L$11:L$6003,UsefulSeries!$I1244)</f>
        <v>0.33633928612031999</v>
      </c>
      <c r="AE1251" s="12"/>
      <c r="AF1251" s="12"/>
      <c r="AG1251" s="12"/>
      <c r="AH1251" s="12"/>
      <c r="AI1251" s="12"/>
      <c r="AJ1251" s="12"/>
      <c r="AK1251" s="12"/>
      <c r="AL1251" s="12"/>
      <c r="AM1251" s="12"/>
      <c r="AN1251" s="12">
        <f t="shared" ca="1" si="189"/>
        <v>0</v>
      </c>
      <c r="AO1251" s="12">
        <f t="shared" ca="1" si="190"/>
        <v>0</v>
      </c>
      <c r="AP1251" s="12">
        <f t="shared" ca="1" si="191"/>
        <v>0</v>
      </c>
      <c r="AQ1251" s="12">
        <f t="shared" ca="1" si="192"/>
        <v>0</v>
      </c>
      <c r="AR1251" s="12">
        <f t="shared" ca="1" si="193"/>
        <v>0.35200876802819925</v>
      </c>
      <c r="AS1251" s="12">
        <f t="shared" ca="1" si="194"/>
        <v>16.705097039029994</v>
      </c>
      <c r="AT1251" s="12">
        <f t="shared" si="195"/>
        <v>0</v>
      </c>
      <c r="AU1251" s="12">
        <f t="shared" si="196"/>
        <v>0.33633928612031999</v>
      </c>
      <c r="AV1251" s="12"/>
      <c r="AW1251" s="12">
        <f ca="1">INDEX(I$11:I$6003,UsefulSeries!$I1244)</f>
        <v>2.0567325299450351E-2</v>
      </c>
      <c r="AX1251" s="12"/>
      <c r="AY1251" s="12"/>
      <c r="AZ1251" s="12">
        <f ca="1"/>
        <v>0.3520087680281993</v>
      </c>
      <c r="BA1251" s="12"/>
      <c r="BB1251" s="12">
        <f t="shared" ca="1" si="188"/>
        <v>0.3520087680281993</v>
      </c>
      <c r="BC1251" s="12"/>
      <c r="BD1251" s="38">
        <f ca="1"/>
        <v>1.9224818013313532E-2</v>
      </c>
    </row>
    <row r="1252" spans="1:56" x14ac:dyDescent="0.35">
      <c r="A1252" s="12">
        <v>0</v>
      </c>
      <c r="B1252" s="12">
        <v>0</v>
      </c>
      <c r="C1252" s="12">
        <v>0</v>
      </c>
      <c r="D1252" s="12">
        <v>0</v>
      </c>
      <c r="E1252" s="12">
        <f ca="1">INDEX('Flow probs &amp; rates'!$P$5:$P$5999,UsefulSeries!$E1246,0)*(1-INDEX('Flow probs &amp; rates'!$P$5:$P$5999,UsefulSeries!$E1246,0))/INDEX('Flow probs &amp; rates'!$G$4:$G$5999,UsefulSeries!$E1246,0)</f>
        <v>7.1550713544014724E-2</v>
      </c>
      <c r="F1252" s="12">
        <f ca="1">-INDEX('Flow probs &amp; rates'!$P$5:$P$5999,UsefulSeries!$E1246,0)*(INDEX('Flow probs &amp; rates'!$Q$5:$Q$5999,UsefulSeries!$E1246,0))/INDEX('Flow probs &amp; rates'!$G$4:$G$5999,UsefulSeries!$E1246,0)</f>
        <v>-1.2484675380490123E-3</v>
      </c>
      <c r="G1252" s="12"/>
      <c r="H1252" s="12"/>
      <c r="I1252" s="12">
        <f ca="1">INDEX('Flow probs &amp; rates'!$P$5:$P$5999,UsefulSeries!$E1246)</f>
        <v>2.4984589550698738E-2</v>
      </c>
      <c r="J1252" s="12"/>
      <c r="K1252" s="12">
        <f>INDEX('Flow probs &amp; rates'!$G$4:$G$5999,UsefulSeries!$E1246)</f>
        <v>0.34046284976174945</v>
      </c>
      <c r="L1252" s="12"/>
      <c r="M1252" s="12"/>
      <c r="N1252" s="12"/>
      <c r="O1252" s="12"/>
      <c r="P1252" s="12">
        <f ca="1"/>
        <v>0</v>
      </c>
      <c r="Q1252" s="12">
        <f ca="1"/>
        <v>0</v>
      </c>
      <c r="R1252" s="12">
        <f ca="1"/>
        <v>0</v>
      </c>
      <c r="S1252" s="12">
        <f ca="1"/>
        <v>0</v>
      </c>
      <c r="T1252" s="12">
        <f ca="1"/>
        <v>13.982302077692415</v>
      </c>
      <c r="U1252" s="12">
        <f ca="1"/>
        <v>0.3553882126124191</v>
      </c>
      <c r="V1252" s="12"/>
      <c r="W1252" s="12"/>
      <c r="X1252" s="12"/>
      <c r="Y1252" s="12"/>
      <c r="Z1252" s="12"/>
      <c r="AA1252" s="12"/>
      <c r="AB1252" s="12"/>
      <c r="AC1252" s="12"/>
      <c r="AD1252" s="12"/>
      <c r="AE1252" s="12">
        <f t="array" ref="AE1252:AJ1253">TRANSPOSE(AC1246:AD1251)</f>
        <v>-0.62491530125467831</v>
      </c>
      <c r="AF1252" s="12">
        <v>-0.62491530125467831</v>
      </c>
      <c r="AG1252" s="12">
        <v>3.8745412625001703E-2</v>
      </c>
      <c r="AH1252" s="12">
        <v>0</v>
      </c>
      <c r="AI1252" s="12">
        <v>0.33633928612031999</v>
      </c>
      <c r="AJ1252" s="12">
        <v>0</v>
      </c>
      <c r="AK1252" s="12"/>
      <c r="AL1252" s="12"/>
      <c r="AM1252" s="12"/>
      <c r="AN1252" s="12">
        <f t="shared" si="189"/>
        <v>-0.62491530125467831</v>
      </c>
      <c r="AO1252" s="12">
        <f t="shared" si="190"/>
        <v>-0.62491530125467831</v>
      </c>
      <c r="AP1252" s="12">
        <f t="shared" si="191"/>
        <v>3.8745412625001703E-2</v>
      </c>
      <c r="AQ1252" s="12">
        <f t="shared" si="192"/>
        <v>0</v>
      </c>
      <c r="AR1252" s="12">
        <f t="shared" si="193"/>
        <v>0.33633928612031999</v>
      </c>
      <c r="AS1252" s="12">
        <f t="shared" si="194"/>
        <v>0</v>
      </c>
      <c r="AT1252" s="12">
        <f t="shared" si="195"/>
        <v>0</v>
      </c>
      <c r="AU1252" s="12">
        <f t="shared" si="196"/>
        <v>0</v>
      </c>
      <c r="AV1252" s="12"/>
      <c r="AW1252" s="12"/>
      <c r="AX1252" s="12">
        <f>INDEX($N$6:$N$6003,UsefulSeries!$K1244)</f>
        <v>-3.2361054754792562E-4</v>
      </c>
      <c r="AY1252" s="12"/>
      <c r="AZ1252" s="12"/>
      <c r="BA1252" s="12"/>
      <c r="BB1252" s="12">
        <f t="shared" si="188"/>
        <v>-3.2361054754792562E-4</v>
      </c>
      <c r="BC1252" s="12"/>
      <c r="BD1252" s="38">
        <f ca="1"/>
        <v>3.1501447992816935E-2</v>
      </c>
    </row>
    <row r="1253" spans="1:56" x14ac:dyDescent="0.35">
      <c r="A1253" s="12">
        <v>0</v>
      </c>
      <c r="B1253" s="12">
        <v>0</v>
      </c>
      <c r="C1253" s="12">
        <v>0</v>
      </c>
      <c r="D1253" s="12">
        <v>0</v>
      </c>
      <c r="E1253" s="12">
        <f ca="1">-INDEX('Flow probs &amp; rates'!$P$5:$P$5999,UsefulSeries!$E1246,0)*(INDEX('Flow probs &amp; rates'!$Q$5:$Q$5999,UsefulSeries!$E1246,0))/INDEX('Flow probs &amp; rates'!$G$4:$G$5999,UsefulSeries!$E1246,0)</f>
        <v>-1.2484675380490123E-3</v>
      </c>
      <c r="F1253" s="12">
        <f ca="1">INDEX('Flow probs &amp; rates'!$Q$5:$Q$5999,UsefulSeries!$E1246,0)*(1-INDEX('Flow probs &amp; rates'!$Q$5:$Q$5999,UsefulSeries!$E1246,0))/INDEX('Flow probs &amp; rates'!$G$4:$G$5999,UsefulSeries!$E1246,0)</f>
        <v>4.9119384469377358E-2</v>
      </c>
      <c r="G1253" s="12"/>
      <c r="H1253" s="12"/>
      <c r="I1253" s="12">
        <f ca="1">INDEX('Flow probs &amp; rates'!$Q$5:$Q$5999,UsefulSeries!$E1246)</f>
        <v>1.7012759604342374E-2</v>
      </c>
      <c r="J1253" s="12"/>
      <c r="K1253" s="12"/>
      <c r="L1253" s="12">
        <f>INDEX('Flow probs &amp; rates'!$G$4:$G$5999,UsefulSeries!$E1246)</f>
        <v>0.34046284976174945</v>
      </c>
      <c r="M1253" s="12"/>
      <c r="N1253" s="12"/>
      <c r="O1253" s="12"/>
      <c r="P1253" s="12">
        <f ca="1"/>
        <v>0</v>
      </c>
      <c r="Q1253" s="12">
        <f ca="1"/>
        <v>0</v>
      </c>
      <c r="R1253" s="12">
        <f ca="1"/>
        <v>0</v>
      </c>
      <c r="S1253" s="12">
        <f ca="1"/>
        <v>0</v>
      </c>
      <c r="T1253" s="12">
        <f ca="1"/>
        <v>0.3553882126124191</v>
      </c>
      <c r="U1253" s="12">
        <f ca="1"/>
        <v>20.367594208566707</v>
      </c>
      <c r="V1253" s="12"/>
      <c r="W1253" s="12"/>
      <c r="X1253" s="12"/>
      <c r="Y1253" s="12"/>
      <c r="Z1253" s="12"/>
      <c r="AA1253" s="12"/>
      <c r="AB1253" s="12"/>
      <c r="AC1253" s="12"/>
      <c r="AD1253" s="12"/>
      <c r="AE1253" s="12">
        <v>0.62491530125467831</v>
      </c>
      <c r="AF1253" s="12">
        <v>0</v>
      </c>
      <c r="AG1253" s="12">
        <v>-3.8745412625001703E-2</v>
      </c>
      <c r="AH1253" s="12">
        <v>-3.8745412625001703E-2</v>
      </c>
      <c r="AI1253" s="12">
        <v>0</v>
      </c>
      <c r="AJ1253" s="12">
        <v>0.33633928612031999</v>
      </c>
      <c r="AK1253" s="12"/>
      <c r="AL1253" s="12"/>
      <c r="AM1253" s="12"/>
      <c r="AN1253" s="12">
        <f t="shared" si="189"/>
        <v>0.62491530125467831</v>
      </c>
      <c r="AO1253" s="12">
        <f t="shared" si="190"/>
        <v>0</v>
      </c>
      <c r="AP1253" s="12">
        <f t="shared" si="191"/>
        <v>-3.8745412625001703E-2</v>
      </c>
      <c r="AQ1253" s="12">
        <f t="shared" si="192"/>
        <v>-3.8745412625001703E-2</v>
      </c>
      <c r="AR1253" s="12">
        <f t="shared" si="193"/>
        <v>0</v>
      </c>
      <c r="AS1253" s="12">
        <f t="shared" si="194"/>
        <v>0.33633928612031999</v>
      </c>
      <c r="AT1253" s="12">
        <f t="shared" si="195"/>
        <v>0</v>
      </c>
      <c r="AU1253" s="12">
        <f t="shared" si="196"/>
        <v>0</v>
      </c>
      <c r="AV1253" s="12"/>
      <c r="AW1253" s="12"/>
      <c r="AX1253" s="12">
        <f>INDEX('Margin error adjustment'!N$7:N$6003,UsefulSeries!$K1244)</f>
        <v>4.0684869294573683E-4</v>
      </c>
      <c r="AY1253" s="12"/>
      <c r="AZ1253" s="12"/>
      <c r="BA1253" s="12"/>
      <c r="BB1253" s="12">
        <f t="shared" si="188"/>
        <v>4.0684869294573683E-4</v>
      </c>
      <c r="BC1253" s="12"/>
      <c r="BD1253" s="38">
        <f ca="1"/>
        <v>6.7414700305251735E-2</v>
      </c>
    </row>
    <row r="1254" spans="1:56" x14ac:dyDescent="0.35">
      <c r="A1254" s="12">
        <f ca="1">INDEX('Flow probs &amp; rates'!$K$5:$K$5999,UsefulSeries!$E1252,0)*(1-INDEX('Flow probs &amp; rates'!$K$5:$K$5999,UsefulSeries!$E1252,0))/INDEX('Flow probs &amp; rates'!$E$4:$E$5999,UsefulSeries!$E1252,0)</f>
        <v>1.7545698811991636E-2</v>
      </c>
      <c r="B1254" s="12">
        <f ca="1">-INDEX('Flow probs &amp; rates'!$K$5:$K$5999,UsefulSeries!$E1252,0)*(INDEX('Flow probs &amp; rates'!$L$5:$L$5999,UsefulSeries!$E1252,0))/INDEX('Flow probs &amp; rates'!$E$4:$E$5999,UsefulSeries!$E1252,0)</f>
        <v>-2.4858495323391757E-4</v>
      </c>
      <c r="C1254" s="12">
        <v>0</v>
      </c>
      <c r="D1254" s="12">
        <v>0</v>
      </c>
      <c r="E1254" s="12">
        <v>0</v>
      </c>
      <c r="F1254" s="12">
        <v>0</v>
      </c>
      <c r="G1254" s="12"/>
      <c r="H1254" s="12"/>
      <c r="I1254" s="12">
        <f ca="1">INDEX('Flow probs &amp; rates'!$K$5:$K$5999,UsefulSeries!$E1252)</f>
        <v>1.1185246218958955E-2</v>
      </c>
      <c r="J1254" s="12"/>
      <c r="K1254" s="12">
        <f>-INDEX('Flow probs &amp; rates'!$E$4:$E$5999,UsefulSeries!$E1252)</f>
        <v>-0.63036169744468373</v>
      </c>
      <c r="L1254" s="12">
        <f>INDEX('Flow probs &amp; rates'!$E$4:$E$5999,UsefulSeries!$E1252)</f>
        <v>0.63036169744468373</v>
      </c>
      <c r="M1254" s="12"/>
      <c r="N1254" s="12"/>
      <c r="O1254" s="12"/>
      <c r="P1254" s="12">
        <f t="array" aca="1" ref="P1254:U1259" ca="1">MINVERSE(A1254:F1259)</f>
        <v>57.0031868862999</v>
      </c>
      <c r="Q1254" s="12">
        <f ca="1"/>
        <v>0.64665390482445972</v>
      </c>
      <c r="R1254" s="12">
        <f ca="1"/>
        <v>0</v>
      </c>
      <c r="S1254" s="12">
        <f ca="1"/>
        <v>0</v>
      </c>
      <c r="T1254" s="12">
        <f ca="1"/>
        <v>0</v>
      </c>
      <c r="U1254" s="12">
        <f ca="1"/>
        <v>0</v>
      </c>
      <c r="V1254" s="12"/>
      <c r="W1254" s="12">
        <f ca="1">INDEX(P$6:P$6003,UsefulSeries!$I1252)</f>
        <v>47.297575747247286</v>
      </c>
      <c r="X1254" s="12">
        <f ca="1">INDEX(Q$6:Q$6003,UsefulSeries!$I1252)</f>
        <v>0.64149010723443811</v>
      </c>
      <c r="Y1254" s="12">
        <f ca="1">INDEX(R$6:R$6003,UsefulSeries!$I1252)</f>
        <v>0</v>
      </c>
      <c r="Z1254" s="12">
        <f ca="1">INDEX(S$6:S$6003,UsefulSeries!$I1252)</f>
        <v>0</v>
      </c>
      <c r="AA1254" s="12">
        <f ca="1">INDEX(T$6:T$6003,UsefulSeries!$I1252)</f>
        <v>0</v>
      </c>
      <c r="AB1254" s="12">
        <f ca="1">INDEX(U$6:U$6003,UsefulSeries!$I1252)</f>
        <v>0</v>
      </c>
      <c r="AC1254" s="12">
        <f>INDEX( K$6:K$6003,UsefulSeries!$I1252)</f>
        <v>-0.62459169070713039</v>
      </c>
      <c r="AD1254" s="12">
        <f>INDEX(L$6:L$6003,UsefulSeries!$I1252)</f>
        <v>0.62459169070713039</v>
      </c>
      <c r="AE1254" s="12"/>
      <c r="AF1254" s="12"/>
      <c r="AG1254" s="12"/>
      <c r="AH1254" s="12"/>
      <c r="AI1254" s="12"/>
      <c r="AJ1254" s="12"/>
      <c r="AK1254" s="12"/>
      <c r="AL1254" s="12"/>
      <c r="AM1254" s="12"/>
      <c r="AN1254" s="12">
        <f t="shared" ca="1" si="189"/>
        <v>47.297575747247286</v>
      </c>
      <c r="AO1254" s="12">
        <f t="shared" ca="1" si="190"/>
        <v>0.64149010723443811</v>
      </c>
      <c r="AP1254" s="12">
        <f t="shared" ca="1" si="191"/>
        <v>0</v>
      </c>
      <c r="AQ1254" s="12">
        <f t="shared" ca="1" si="192"/>
        <v>0</v>
      </c>
      <c r="AR1254" s="12">
        <f t="shared" ca="1" si="193"/>
        <v>0</v>
      </c>
      <c r="AS1254" s="12">
        <f t="shared" ca="1" si="194"/>
        <v>0</v>
      </c>
      <c r="AT1254" s="12">
        <f t="shared" si="195"/>
        <v>-0.62459169070713039</v>
      </c>
      <c r="AU1254" s="12">
        <f t="shared" si="196"/>
        <v>0.62459169070713039</v>
      </c>
      <c r="AV1254" s="12"/>
      <c r="AW1254" s="12">
        <f ca="1">INDEX(I$6:I$6003,UsefulSeries!$I1252)</f>
        <v>1.3387143009088458E-2</v>
      </c>
      <c r="AX1254" s="12"/>
      <c r="AY1254" s="12"/>
      <c r="AZ1254" s="12">
        <f t="array" aca="1" ref="AZ1254:AZ1259" ca="1">MMULT(W1254:AB1259,AW1254:AW1259)</f>
        <v>0.641490107234438</v>
      </c>
      <c r="BA1254" s="12"/>
      <c r="BB1254" s="12">
        <f t="shared" ca="1" si="188"/>
        <v>0.641490107234438</v>
      </c>
      <c r="BC1254" s="12"/>
      <c r="BD1254" s="38">
        <f t="array" aca="1" ref="BD1254:BD1261" ca="1">MMULT(MINVERSE(AN1254:AU1261),BB1254:BB1261)</f>
        <v>1.2713216332847293E-2</v>
      </c>
    </row>
    <row r="1255" spans="1:56" x14ac:dyDescent="0.35">
      <c r="A1255" s="12">
        <f ca="1">-INDEX('Flow probs &amp; rates'!$K$5:$K$5999,UsefulSeries!$E1252,0)*(INDEX('Flow probs &amp; rates'!$L$5:$L$5999,UsefulSeries!$E1252,0))/INDEX('Flow probs &amp; rates'!$E$4:$E$5999,UsefulSeries!$E1252,0)</f>
        <v>-2.4858495323391757E-4</v>
      </c>
      <c r="B1255" s="12">
        <f ca="1">INDEX('Flow probs &amp; rates'!$L$5:$L$5999,UsefulSeries!$E1252,0)*(1-INDEX('Flow probs &amp; rates'!$L$5:$L$5999,UsefulSeries!$E1252,0))/INDEX('Flow probs &amp; rates'!$E$4:$E$5999,UsefulSeries!$E1252,0)</f>
        <v>2.1913011644400016E-2</v>
      </c>
      <c r="C1255" s="12">
        <v>0</v>
      </c>
      <c r="D1255" s="12">
        <v>0</v>
      </c>
      <c r="E1255" s="12">
        <v>0</v>
      </c>
      <c r="F1255" s="12">
        <v>0</v>
      </c>
      <c r="G1255" s="12"/>
      <c r="H1255" s="12"/>
      <c r="I1255" s="12">
        <f ca="1">INDEX('Flow probs &amp; rates'!$L$5:$L$5999,UsefulSeries!$E1252)</f>
        <v>1.4009386115625804E-2</v>
      </c>
      <c r="J1255" s="12"/>
      <c r="K1255" s="12">
        <f>-INDEX('Flow probs &amp; rates'!$E$4:$E$5999,UsefulSeries!$E1252)</f>
        <v>-0.63036169744468373</v>
      </c>
      <c r="L1255" s="12"/>
      <c r="M1255" s="12"/>
      <c r="N1255" s="12"/>
      <c r="O1255" s="12"/>
      <c r="P1255" s="12">
        <f ca="1"/>
        <v>0.64665390482445961</v>
      </c>
      <c r="Q1255" s="12">
        <f ca="1"/>
        <v>45.642322683029541</v>
      </c>
      <c r="R1255" s="12">
        <f ca="1"/>
        <v>0</v>
      </c>
      <c r="S1255" s="12">
        <f ca="1"/>
        <v>0</v>
      </c>
      <c r="T1255" s="12">
        <f ca="1"/>
        <v>0</v>
      </c>
      <c r="U1255" s="12">
        <f ca="1"/>
        <v>0</v>
      </c>
      <c r="V1255" s="12"/>
      <c r="W1255" s="12">
        <f ca="1">INDEX(P$7:P$6003,UsefulSeries!$I1252)</f>
        <v>0.64149010723443811</v>
      </c>
      <c r="X1255" s="12">
        <f ca="1">INDEX(Q$7:Q$6003,UsefulSeries!$I1252)</f>
        <v>48.852777802053545</v>
      </c>
      <c r="Y1255" s="12">
        <f ca="1">INDEX(R$7:R$6003,UsefulSeries!$I1252)</f>
        <v>0</v>
      </c>
      <c r="Z1255" s="12">
        <f ca="1">INDEX(S$7:S$6003,UsefulSeries!$I1252)</f>
        <v>0</v>
      </c>
      <c r="AA1255" s="12">
        <f ca="1">INDEX(T$7:T$6003,UsefulSeries!$I1252)</f>
        <v>0</v>
      </c>
      <c r="AB1255" s="12">
        <f ca="1">INDEX(U$7:U$6003,UsefulSeries!$I1252)</f>
        <v>0</v>
      </c>
      <c r="AC1255" s="12">
        <f>INDEX( K$7:K$6003,UsefulSeries!$I1252,1)</f>
        <v>-0.62459169070713039</v>
      </c>
      <c r="AD1255" s="12">
        <f>INDEX(L$7:L$6003,UsefulSeries!$I1252,1)</f>
        <v>0</v>
      </c>
      <c r="AE1255" s="12"/>
      <c r="AF1255" s="12"/>
      <c r="AG1255" s="12"/>
      <c r="AH1255" s="12"/>
      <c r="AI1255" s="12"/>
      <c r="AJ1255" s="12"/>
      <c r="AK1255" s="12"/>
      <c r="AL1255" s="12"/>
      <c r="AM1255" s="12"/>
      <c r="AN1255" s="12">
        <f t="shared" ca="1" si="189"/>
        <v>0.64149010723443811</v>
      </c>
      <c r="AO1255" s="12">
        <f t="shared" ca="1" si="190"/>
        <v>48.852777802053545</v>
      </c>
      <c r="AP1255" s="12">
        <f t="shared" ca="1" si="191"/>
        <v>0</v>
      </c>
      <c r="AQ1255" s="12">
        <f t="shared" ca="1" si="192"/>
        <v>0</v>
      </c>
      <c r="AR1255" s="12">
        <f t="shared" ca="1" si="193"/>
        <v>0</v>
      </c>
      <c r="AS1255" s="12">
        <f t="shared" ca="1" si="194"/>
        <v>0</v>
      </c>
      <c r="AT1255" s="12">
        <f t="shared" si="195"/>
        <v>-0.62459169070713039</v>
      </c>
      <c r="AU1255" s="12">
        <f t="shared" si="196"/>
        <v>0</v>
      </c>
      <c r="AV1255" s="12"/>
      <c r="AW1255" s="12">
        <f ca="1">INDEX(I$7:I$6003,UsefulSeries!$I1252)</f>
        <v>1.2955299901152618E-2</v>
      </c>
      <c r="AX1255" s="12"/>
      <c r="AY1255" s="12"/>
      <c r="AZ1255" s="12">
        <f ca="1"/>
        <v>0.641490107234438</v>
      </c>
      <c r="BA1255" s="12"/>
      <c r="BB1255" s="12">
        <f t="shared" ca="1" si="188"/>
        <v>0.641490107234438</v>
      </c>
      <c r="BC1255" s="12"/>
      <c r="BD1255" s="38">
        <f ca="1"/>
        <v>1.3714488821477053E-2</v>
      </c>
    </row>
    <row r="1256" spans="1:56" x14ac:dyDescent="0.35">
      <c r="A1256" s="12">
        <v>0</v>
      </c>
      <c r="B1256" s="12">
        <v>0</v>
      </c>
      <c r="C1256" s="12">
        <f ca="1">INDEX('Flow probs &amp; rates'!$M$5:$M$5999,UsefulSeries!$E1252,0)*(1-INDEX('Flow probs &amp; rates'!$M$5:$M$5999,UsefulSeries!$E1252,0))/INDEX('Flow probs &amp; rates'!$F$4:$F$5999,UsefulSeries!$E1252,0)</f>
        <v>6.1271742008096464</v>
      </c>
      <c r="D1256" s="12">
        <f ca="1">-INDEX('Flow probs &amp; rates'!$M$5:$M$5999,UsefulSeries!$E1252,0)*(INDEX('Flow probs &amp; rates'!$O$5:$O$5999,UsefulSeries!$E1252,0))/INDEX('Flow probs &amp; rates'!$F$4:$F$5999,UsefulSeries!$E1252,0)</f>
        <v>-1.2150047617905035</v>
      </c>
      <c r="E1256" s="12">
        <v>0</v>
      </c>
      <c r="F1256" s="12">
        <v>0</v>
      </c>
      <c r="G1256" s="12"/>
      <c r="H1256" s="12"/>
      <c r="I1256" s="12">
        <f ca="1">INDEX('Flow probs &amp; rates'!$M$5:$M$5999,UsefulSeries!$E1252)</f>
        <v>0.24415886911207915</v>
      </c>
      <c r="J1256" s="12"/>
      <c r="K1256" s="12">
        <f>INDEX('Flow probs &amp; rates'!$F$4:$F$5999,UsefulSeries!$E1252)</f>
        <v>3.0119156024910127E-2</v>
      </c>
      <c r="L1256" s="12">
        <f>-INDEX('Flow probs &amp; rates'!$F$4:$F$5999,UsefulSeries!$E1252)</f>
        <v>-3.0119156024910127E-2</v>
      </c>
      <c r="M1256" s="12"/>
      <c r="N1256" s="12"/>
      <c r="O1256" s="12"/>
      <c r="P1256" s="12">
        <f ca="1"/>
        <v>0</v>
      </c>
      <c r="Q1256" s="12">
        <f ca="1"/>
        <v>0</v>
      </c>
      <c r="R1256" s="12">
        <f ca="1"/>
        <v>0.1730637403278453</v>
      </c>
      <c r="S1256" s="12">
        <f ca="1"/>
        <v>4.9704895595139027E-2</v>
      </c>
      <c r="T1256" s="12">
        <f ca="1"/>
        <v>0</v>
      </c>
      <c r="U1256" s="12">
        <f ca="1"/>
        <v>0</v>
      </c>
      <c r="V1256" s="12"/>
      <c r="W1256" s="12">
        <f ca="1">INDEX(P$8:P$6003,UsefulSeries!$I1252)</f>
        <v>0</v>
      </c>
      <c r="X1256" s="12">
        <f ca="1">INDEX(Q$8:Q$6003,UsefulSeries!$I1252)</f>
        <v>0</v>
      </c>
      <c r="Y1256" s="12">
        <f ca="1">INDEX(R$8:R$6003,UsefulSeries!$I1252)</f>
        <v>0.24846889962277582</v>
      </c>
      <c r="Z1256" s="12">
        <f ca="1">INDEX(S$8:S$6003,UsefulSeries!$I1252)</f>
        <v>6.0330932316664164E-2</v>
      </c>
      <c r="AA1256" s="12">
        <f ca="1">INDEX(T$8:T$6003,UsefulSeries!$I1252)</f>
        <v>0</v>
      </c>
      <c r="AB1256" s="12">
        <f ca="1">INDEX(U$8:U$6003,UsefulSeries!$I1252)</f>
        <v>0</v>
      </c>
      <c r="AC1256" s="12">
        <f>INDEX( K$8:K$6003,UsefulSeries!$I1252)</f>
        <v>3.915226131794744E-2</v>
      </c>
      <c r="AD1256" s="12">
        <f>INDEX(L$8:L$6003,UsefulSeries!$I1252)</f>
        <v>-3.915226131794744E-2</v>
      </c>
      <c r="AE1256" s="12"/>
      <c r="AF1256" s="12"/>
      <c r="AG1256" s="12"/>
      <c r="AH1256" s="12"/>
      <c r="AI1256" s="12"/>
      <c r="AJ1256" s="12"/>
      <c r="AK1256" s="12"/>
      <c r="AL1256" s="12"/>
      <c r="AM1256" s="12"/>
      <c r="AN1256" s="12">
        <f t="shared" ca="1" si="189"/>
        <v>0</v>
      </c>
      <c r="AO1256" s="12">
        <f t="shared" ca="1" si="190"/>
        <v>0</v>
      </c>
      <c r="AP1256" s="12">
        <f t="shared" ca="1" si="191"/>
        <v>0.24846889962277582</v>
      </c>
      <c r="AQ1256" s="12">
        <f t="shared" ca="1" si="192"/>
        <v>6.0330932316664164E-2</v>
      </c>
      <c r="AR1256" s="12">
        <f t="shared" ca="1" si="193"/>
        <v>0</v>
      </c>
      <c r="AS1256" s="12">
        <f t="shared" ca="1" si="194"/>
        <v>0</v>
      </c>
      <c r="AT1256" s="12">
        <f t="shared" si="195"/>
        <v>3.915226131794744E-2</v>
      </c>
      <c r="AU1256" s="12">
        <f t="shared" si="196"/>
        <v>-3.915226131794744E-2</v>
      </c>
      <c r="AV1256" s="12"/>
      <c r="AW1256" s="12">
        <f ca="1">INDEX(I$8:I$6003,UsefulSeries!$I1252)</f>
        <v>0.20810398814527628</v>
      </c>
      <c r="AX1256" s="12"/>
      <c r="AY1256" s="12"/>
      <c r="AZ1256" s="12">
        <f ca="1"/>
        <v>6.0330932316664157E-2</v>
      </c>
      <c r="BA1256" s="12"/>
      <c r="BB1256" s="12">
        <f t="shared" ca="1" si="188"/>
        <v>6.0330932316664157E-2</v>
      </c>
      <c r="BC1256" s="12"/>
      <c r="BD1256" s="38">
        <f ca="1"/>
        <v>0.21314506680214301</v>
      </c>
    </row>
    <row r="1257" spans="1:56" x14ac:dyDescent="0.35">
      <c r="A1257" s="12">
        <v>0</v>
      </c>
      <c r="B1257" s="12">
        <v>0</v>
      </c>
      <c r="C1257" s="12">
        <f ca="1">-INDEX('Flow probs &amp; rates'!$M$5:$M$5999,UsefulSeries!$E1252,0)*(INDEX('Flow probs &amp; rates'!$O$5:$O$5999,UsefulSeries!$E1252,0))/INDEX('Flow probs &amp; rates'!$F$4:$F$5999,UsefulSeries!$E1252,0)</f>
        <v>-1.2150047617905035</v>
      </c>
      <c r="D1257" s="12">
        <f ca="1">INDEX('Flow probs &amp; rates'!$O$5:$O$5999,UsefulSeries!$E1252,0)*(1-INDEX('Flow probs &amp; rates'!$O$5:$O$5999,UsefulSeries!$E1252,0))/INDEX('Flow probs &amp; rates'!$F$4:$F$5999,UsefulSeries!$E1252,0)</f>
        <v>4.2304337646002672</v>
      </c>
      <c r="E1257" s="12">
        <v>0</v>
      </c>
      <c r="F1257" s="12">
        <v>0</v>
      </c>
      <c r="G1257" s="12"/>
      <c r="H1257" s="12"/>
      <c r="I1257" s="12">
        <f ca="1">INDEX('Flow probs &amp; rates'!$O$5:$O$5999,UsefulSeries!$E1252)</f>
        <v>0.14988158375921351</v>
      </c>
      <c r="J1257" s="12"/>
      <c r="K1257" s="12"/>
      <c r="L1257" s="12">
        <f>-INDEX('Flow probs &amp; rates'!$F$4:$F$5999,UsefulSeries!$E1252)</f>
        <v>-3.0119156024910127E-2</v>
      </c>
      <c r="M1257" s="12"/>
      <c r="N1257" s="12"/>
      <c r="O1257" s="12"/>
      <c r="P1257" s="12">
        <f ca="1"/>
        <v>0</v>
      </c>
      <c r="Q1257" s="12">
        <f ca="1"/>
        <v>0</v>
      </c>
      <c r="R1257" s="12">
        <f ca="1"/>
        <v>4.9704895595139034E-2</v>
      </c>
      <c r="S1257" s="12">
        <f ca="1"/>
        <v>0.25065790976462432</v>
      </c>
      <c r="T1257" s="12">
        <f ca="1"/>
        <v>0</v>
      </c>
      <c r="U1257" s="12">
        <f ca="1"/>
        <v>0</v>
      </c>
      <c r="V1257" s="12"/>
      <c r="W1257" s="12">
        <f ca="1">INDEX(P$9:P$6003,UsefulSeries!$I1252)</f>
        <v>0</v>
      </c>
      <c r="X1257" s="12">
        <f ca="1">INDEX(Q$9:Q$6003,UsefulSeries!$I1252)</f>
        <v>0</v>
      </c>
      <c r="Y1257" s="12">
        <f ca="1">INDEX(R$9:R$6003,UsefulSeries!$I1252)</f>
        <v>6.0330932316664164E-2</v>
      </c>
      <c r="Z1257" s="12">
        <f ca="1">INDEX(S$9:S$6003,UsefulSeries!$I1252)</f>
        <v>0.33424234513689999</v>
      </c>
      <c r="AA1257" s="12">
        <f ca="1">INDEX(T$9:T$6003,UsefulSeries!$I1252)</f>
        <v>0</v>
      </c>
      <c r="AB1257" s="12">
        <f ca="1">INDEX(U$9:U$6003,UsefulSeries!$I1252)</f>
        <v>0</v>
      </c>
      <c r="AC1257" s="12">
        <f>INDEX( K$9:K$6003,UsefulSeries!$I1252)</f>
        <v>0</v>
      </c>
      <c r="AD1257" s="12">
        <f>INDEX(L$9:L$6003,UsefulSeries!$I1252)</f>
        <v>-3.915226131794744E-2</v>
      </c>
      <c r="AE1257" s="12"/>
      <c r="AF1257" s="12"/>
      <c r="AG1257" s="12"/>
      <c r="AH1257" s="12"/>
      <c r="AI1257" s="12"/>
      <c r="AJ1257" s="12"/>
      <c r="AK1257" s="12"/>
      <c r="AL1257" s="12"/>
      <c r="AM1257" s="12"/>
      <c r="AN1257" s="12">
        <f t="shared" ca="1" si="189"/>
        <v>0</v>
      </c>
      <c r="AO1257" s="12">
        <f t="shared" ca="1" si="190"/>
        <v>0</v>
      </c>
      <c r="AP1257" s="12">
        <f t="shared" ca="1" si="191"/>
        <v>6.0330932316664164E-2</v>
      </c>
      <c r="AQ1257" s="12">
        <f t="shared" ca="1" si="192"/>
        <v>0.33424234513689999</v>
      </c>
      <c r="AR1257" s="12">
        <f t="shared" ca="1" si="193"/>
        <v>0</v>
      </c>
      <c r="AS1257" s="12">
        <f t="shared" ca="1" si="194"/>
        <v>0</v>
      </c>
      <c r="AT1257" s="12">
        <f t="shared" si="195"/>
        <v>0</v>
      </c>
      <c r="AU1257" s="12">
        <f t="shared" si="196"/>
        <v>-3.915226131794744E-2</v>
      </c>
      <c r="AV1257" s="12"/>
      <c r="AW1257" s="12">
        <f ca="1">INDEX(I$9:I$6003,UsefulSeries!$I1252)</f>
        <v>0.14293767796978402</v>
      </c>
      <c r="AX1257" s="12"/>
      <c r="AY1257" s="12"/>
      <c r="AZ1257" s="12">
        <f ca="1"/>
        <v>6.0330932316664164E-2</v>
      </c>
      <c r="BA1257" s="12"/>
      <c r="BB1257" s="12">
        <f t="shared" ca="1" si="188"/>
        <v>6.0330932316664164E-2</v>
      </c>
      <c r="BC1257" s="12"/>
      <c r="BD1257" s="38">
        <f ca="1"/>
        <v>0.15478893498594357</v>
      </c>
    </row>
    <row r="1258" spans="1:56" x14ac:dyDescent="0.35">
      <c r="A1258" s="12">
        <v>0</v>
      </c>
      <c r="B1258" s="12">
        <v>0</v>
      </c>
      <c r="C1258" s="12">
        <v>0</v>
      </c>
      <c r="D1258" s="12">
        <v>0</v>
      </c>
      <c r="E1258" s="12">
        <f ca="1">INDEX('Flow probs &amp; rates'!$P$5:$P$5999,UsefulSeries!$E1252,0)*(1-INDEX('Flow probs &amp; rates'!$P$5:$P$5999,UsefulSeries!$E1252,0))/INDEX('Flow probs &amp; rates'!$G$4:$G$5999,UsefulSeries!$E1252,0)</f>
        <v>7.076196139927747E-2</v>
      </c>
      <c r="F1258" s="12">
        <f ca="1">-INDEX('Flow probs &amp; rates'!$P$5:$P$5999,UsefulSeries!$E1252,0)*(INDEX('Flow probs &amp; rates'!$Q$5:$Q$5999,UsefulSeries!$E1252,0))/INDEX('Flow probs &amp; rates'!$G$4:$G$5999,UsefulSeries!$E1252,0)</f>
        <v>-1.2393029168859388E-3</v>
      </c>
      <c r="G1258" s="12"/>
      <c r="H1258" s="12"/>
      <c r="I1258" s="12">
        <f ca="1">INDEX('Flow probs &amp; rates'!$P$5:$P$5999,UsefulSeries!$E1252)</f>
        <v>2.4631764566773174E-2</v>
      </c>
      <c r="J1258" s="12"/>
      <c r="K1258" s="12">
        <f>INDEX('Flow probs &amp; rates'!$G$4:$G$5999,UsefulSeries!$E1252)</f>
        <v>0.33951914653040616</v>
      </c>
      <c r="L1258" s="12"/>
      <c r="M1258" s="12"/>
      <c r="N1258" s="12"/>
      <c r="O1258" s="12"/>
      <c r="P1258" s="12">
        <f ca="1"/>
        <v>0</v>
      </c>
      <c r="Q1258" s="12">
        <f ca="1"/>
        <v>0</v>
      </c>
      <c r="R1258" s="12">
        <f ca="1"/>
        <v>0</v>
      </c>
      <c r="S1258" s="12">
        <f ca="1"/>
        <v>0</v>
      </c>
      <c r="T1258" s="12">
        <f ca="1"/>
        <v>14.138091472029167</v>
      </c>
      <c r="U1258" s="12">
        <f ca="1"/>
        <v>0.35429836983307855</v>
      </c>
      <c r="V1258" s="12"/>
      <c r="W1258" s="12">
        <f ca="1">INDEX(P$10:P$6003,UsefulSeries!$I1252)</f>
        <v>0</v>
      </c>
      <c r="X1258" s="12">
        <f ca="1">INDEX(Q$10:Q$6003,UsefulSeries!$I1252)</f>
        <v>0</v>
      </c>
      <c r="Y1258" s="12">
        <f ca="1">INDEX(R$10:R$6003,UsefulSeries!$I1252)</f>
        <v>0</v>
      </c>
      <c r="Z1258" s="12">
        <f ca="1">INDEX(S$10:S$6003,UsefulSeries!$I1252)</f>
        <v>0</v>
      </c>
      <c r="AA1258" s="12">
        <f ca="1">INDEX(T$10:T$6003,UsefulSeries!$I1252)</f>
        <v>14.847182749642451</v>
      </c>
      <c r="AB1258" s="12">
        <f ca="1">INDEX(U$10:U$6003,UsefulSeries!$I1252)</f>
        <v>0.35177434948726499</v>
      </c>
      <c r="AC1258" s="12">
        <f>INDEX( K$10:K$6003,UsefulSeries!$I1252)</f>
        <v>0.3362560479749222</v>
      </c>
      <c r="AD1258" s="12">
        <f>INDEX(L$10:L$6003,UsefulSeries!$I1252)</f>
        <v>0</v>
      </c>
      <c r="AE1258" s="12"/>
      <c r="AF1258" s="12"/>
      <c r="AG1258" s="12"/>
      <c r="AH1258" s="12"/>
      <c r="AI1258" s="12"/>
      <c r="AJ1258" s="12"/>
      <c r="AK1258" s="12"/>
      <c r="AL1258" s="12"/>
      <c r="AM1258" s="12"/>
      <c r="AN1258" s="12">
        <f t="shared" ca="1" si="189"/>
        <v>0</v>
      </c>
      <c r="AO1258" s="12">
        <f t="shared" ca="1" si="190"/>
        <v>0</v>
      </c>
      <c r="AP1258" s="12">
        <f t="shared" ca="1" si="191"/>
        <v>0</v>
      </c>
      <c r="AQ1258" s="12">
        <f t="shared" ca="1" si="192"/>
        <v>0</v>
      </c>
      <c r="AR1258" s="12">
        <f t="shared" ca="1" si="193"/>
        <v>14.847182749642451</v>
      </c>
      <c r="AS1258" s="12">
        <f t="shared" ca="1" si="194"/>
        <v>0.35177434948726499</v>
      </c>
      <c r="AT1258" s="12">
        <f t="shared" si="195"/>
        <v>0.3362560479749222</v>
      </c>
      <c r="AU1258" s="12">
        <f t="shared" si="196"/>
        <v>0</v>
      </c>
      <c r="AV1258" s="12"/>
      <c r="AW1258" s="12">
        <f ca="1">INDEX(I$10:I$6003,UsefulSeries!$I1252)</f>
        <v>2.3197418016267984E-2</v>
      </c>
      <c r="AX1258" s="12"/>
      <c r="AY1258" s="12"/>
      <c r="AZ1258" s="12">
        <f ca="1"/>
        <v>0.35177434948726499</v>
      </c>
      <c r="BA1258" s="12"/>
      <c r="BB1258" s="12">
        <f t="shared" ca="1" si="188"/>
        <v>0.35177434948726499</v>
      </c>
      <c r="BC1258" s="12"/>
      <c r="BD1258" s="38">
        <f ca="1"/>
        <v>2.19204450470812E-2</v>
      </c>
    </row>
    <row r="1259" spans="1:56" x14ac:dyDescent="0.35">
      <c r="A1259" s="12">
        <v>0</v>
      </c>
      <c r="B1259" s="12">
        <v>0</v>
      </c>
      <c r="C1259" s="12">
        <v>0</v>
      </c>
      <c r="D1259" s="12">
        <v>0</v>
      </c>
      <c r="E1259" s="12">
        <f ca="1">-INDEX('Flow probs &amp; rates'!$P$5:$P$5999,UsefulSeries!$E1252,0)*(INDEX('Flow probs &amp; rates'!$Q$5:$Q$5999,UsefulSeries!$E1252,0))/INDEX('Flow probs &amp; rates'!$G$4:$G$5999,UsefulSeries!$E1252,0)</f>
        <v>-1.2393029168859388E-3</v>
      </c>
      <c r="F1259" s="12">
        <f ca="1">INDEX('Flow probs &amp; rates'!$Q$5:$Q$5999,UsefulSeries!$E1252,0)*(1-INDEX('Flow probs &amp; rates'!$Q$5:$Q$5999,UsefulSeries!$E1252,0))/INDEX('Flow probs &amp; rates'!$G$4:$G$5999,UsefulSeries!$E1252,0)</f>
        <v>4.9453735868840866E-2</v>
      </c>
      <c r="G1259" s="12"/>
      <c r="H1259" s="12"/>
      <c r="I1259" s="12">
        <f ca="1">INDEX('Flow probs &amp; rates'!$Q$5:$Q$5999,UsefulSeries!$E1252)</f>
        <v>1.7082294997303897E-2</v>
      </c>
      <c r="J1259" s="12"/>
      <c r="K1259" s="12"/>
      <c r="L1259" s="12">
        <f>INDEX('Flow probs &amp; rates'!$G$4:$G$5999,UsefulSeries!$E1252)</f>
        <v>0.33951914653040616</v>
      </c>
      <c r="M1259" s="12"/>
      <c r="N1259" s="12"/>
      <c r="O1259" s="12"/>
      <c r="P1259" s="12">
        <f ca="1"/>
        <v>0</v>
      </c>
      <c r="Q1259" s="12">
        <f ca="1"/>
        <v>0</v>
      </c>
      <c r="R1259" s="12">
        <f ca="1"/>
        <v>0</v>
      </c>
      <c r="S1259" s="12">
        <f ca="1"/>
        <v>0</v>
      </c>
      <c r="T1259" s="12">
        <f ca="1"/>
        <v>0.35429836983307861</v>
      </c>
      <c r="U1259" s="12">
        <f ca="1"/>
        <v>20.229797919746748</v>
      </c>
      <c r="V1259" s="12"/>
      <c r="W1259" s="12">
        <f ca="1">INDEX(P$11:P$6003,UsefulSeries!$I1252)</f>
        <v>0</v>
      </c>
      <c r="X1259" s="12">
        <f ca="1">INDEX(Q$11:Q$6003,UsefulSeries!$I1252)</f>
        <v>0</v>
      </c>
      <c r="Y1259" s="12">
        <f ca="1">INDEX(R$11:R$6003,UsefulSeries!$I1252)</f>
        <v>0</v>
      </c>
      <c r="Z1259" s="12">
        <f ca="1">INDEX(S$11:S$6003,UsefulSeries!$I1252)</f>
        <v>0</v>
      </c>
      <c r="AA1259" s="12">
        <f ca="1">INDEX(T$11:T$6003,UsefulSeries!$I1252)</f>
        <v>0.35177434948726499</v>
      </c>
      <c r="AB1259" s="12">
        <f ca="1">INDEX(U$11:U$6003,UsefulSeries!$I1252)</f>
        <v>16.427546442273201</v>
      </c>
      <c r="AC1259" s="12">
        <f>INDEX( K$11:K$6003,UsefulSeries!$I1252)</f>
        <v>0</v>
      </c>
      <c r="AD1259" s="12">
        <f>INDEX(L$11:L$6003,UsefulSeries!$I1252)</f>
        <v>0.3362560479749222</v>
      </c>
      <c r="AE1259" s="12"/>
      <c r="AF1259" s="12"/>
      <c r="AG1259" s="12"/>
      <c r="AH1259" s="12"/>
      <c r="AI1259" s="12"/>
      <c r="AJ1259" s="12"/>
      <c r="AK1259" s="12"/>
      <c r="AL1259" s="12"/>
      <c r="AM1259" s="12"/>
      <c r="AN1259" s="12">
        <f t="shared" ca="1" si="189"/>
        <v>0</v>
      </c>
      <c r="AO1259" s="12">
        <f t="shared" ca="1" si="190"/>
        <v>0</v>
      </c>
      <c r="AP1259" s="12">
        <f t="shared" ca="1" si="191"/>
        <v>0</v>
      </c>
      <c r="AQ1259" s="12">
        <f t="shared" ca="1" si="192"/>
        <v>0</v>
      </c>
      <c r="AR1259" s="12">
        <f t="shared" ca="1" si="193"/>
        <v>0.35177434948726499</v>
      </c>
      <c r="AS1259" s="12">
        <f t="shared" ca="1" si="194"/>
        <v>16.427546442273201</v>
      </c>
      <c r="AT1259" s="12">
        <f t="shared" si="195"/>
        <v>0</v>
      </c>
      <c r="AU1259" s="12">
        <f t="shared" si="196"/>
        <v>0.3362560479749222</v>
      </c>
      <c r="AV1259" s="12"/>
      <c r="AW1259" s="12">
        <f ca="1">INDEX(I$11:I$6003,UsefulSeries!$I1252)</f>
        <v>2.0916945452705091E-2</v>
      </c>
      <c r="AX1259" s="12"/>
      <c r="AY1259" s="12"/>
      <c r="AZ1259" s="12">
        <f ca="1"/>
        <v>0.35177434948726499</v>
      </c>
      <c r="BA1259" s="12"/>
      <c r="BB1259" s="12">
        <f t="shared" ca="1" si="188"/>
        <v>0.35177434948726499</v>
      </c>
      <c r="BC1259" s="12"/>
      <c r="BD1259" s="38">
        <f ca="1"/>
        <v>1.8714352763635412E-2</v>
      </c>
    </row>
    <row r="1260" spans="1:56" x14ac:dyDescent="0.35">
      <c r="A1260" s="12">
        <f ca="1">INDEX('Flow probs &amp; rates'!$K$5:$K$5999,UsefulSeries!$E1258,0)*(1-INDEX('Flow probs &amp; rates'!$K$5:$K$5999,UsefulSeries!$E1258,0))/INDEX('Flow probs &amp; rates'!$E$4:$E$5999,UsefulSeries!$E1258,0)</f>
        <v>1.7462300839080559E-2</v>
      </c>
      <c r="B1260" s="12">
        <f ca="1">-INDEX('Flow probs &amp; rates'!$K$5:$K$5999,UsefulSeries!$E1258,0)*(INDEX('Flow probs &amp; rates'!$L$5:$L$5999,UsefulSeries!$E1258,0))/INDEX('Flow probs &amp; rates'!$E$4:$E$5999,UsefulSeries!$E1258,0)</f>
        <v>-2.5871426449373388E-4</v>
      </c>
      <c r="C1260" s="12">
        <v>0</v>
      </c>
      <c r="D1260" s="12">
        <v>0</v>
      </c>
      <c r="E1260" s="12">
        <v>0</v>
      </c>
      <c r="F1260" s="12">
        <v>0</v>
      </c>
      <c r="G1260" s="12"/>
      <c r="H1260" s="12"/>
      <c r="I1260" s="12">
        <f ca="1">INDEX('Flow probs &amp; rates'!$K$5:$K$5999,UsefulSeries!$E1258)</f>
        <v>1.1107419305863963E-2</v>
      </c>
      <c r="J1260" s="12"/>
      <c r="K1260" s="12">
        <f>-INDEX('Flow probs &amp; rates'!$E$4:$E$5999,UsefulSeries!$E1258)</f>
        <v>-0.62901473542624098</v>
      </c>
      <c r="L1260" s="12">
        <f>INDEX('Flow probs &amp; rates'!$E$4:$E$5999,UsefulSeries!$E1258)</f>
        <v>0.62901473542624098</v>
      </c>
      <c r="M1260" s="12"/>
      <c r="N1260" s="12"/>
      <c r="O1260" s="12"/>
      <c r="P1260" s="12">
        <f t="array" aca="1" ref="P1260:U1265" ca="1">MINVERSE(A1260:F1265)</f>
        <v>57.275787820473155</v>
      </c>
      <c r="Q1260" s="12">
        <f ca="1"/>
        <v>0.64564556104085102</v>
      </c>
      <c r="R1260" s="12">
        <f ca="1"/>
        <v>0</v>
      </c>
      <c r="S1260" s="12">
        <f ca="1"/>
        <v>0</v>
      </c>
      <c r="T1260" s="12">
        <f ca="1"/>
        <v>0</v>
      </c>
      <c r="U1260" s="12">
        <f ca="1"/>
        <v>0</v>
      </c>
      <c r="V1260" s="12"/>
      <c r="W1260" s="12"/>
      <c r="X1260" s="12"/>
      <c r="Y1260" s="12"/>
      <c r="Z1260" s="12"/>
      <c r="AA1260" s="12"/>
      <c r="AB1260" s="12"/>
      <c r="AC1260" s="12"/>
      <c r="AD1260" s="12"/>
      <c r="AE1260" s="12">
        <f t="array" ref="AE1260:AJ1261">TRANSPOSE(AC1254:AD1259)</f>
        <v>-0.62459169070713039</v>
      </c>
      <c r="AF1260" s="12">
        <v>-0.62459169070713039</v>
      </c>
      <c r="AG1260" s="12">
        <v>3.915226131794744E-2</v>
      </c>
      <c r="AH1260" s="12">
        <v>0</v>
      </c>
      <c r="AI1260" s="12">
        <v>0.3362560479749222</v>
      </c>
      <c r="AJ1260" s="12">
        <v>0</v>
      </c>
      <c r="AK1260" s="12"/>
      <c r="AL1260" s="12"/>
      <c r="AM1260" s="12"/>
      <c r="AN1260" s="12">
        <f t="shared" si="189"/>
        <v>-0.62459169070713039</v>
      </c>
      <c r="AO1260" s="12">
        <f t="shared" si="190"/>
        <v>-0.62459169070713039</v>
      </c>
      <c r="AP1260" s="12">
        <f t="shared" si="191"/>
        <v>3.915226131794744E-2</v>
      </c>
      <c r="AQ1260" s="12">
        <f t="shared" si="192"/>
        <v>0</v>
      </c>
      <c r="AR1260" s="12">
        <f t="shared" si="193"/>
        <v>0.3362560479749222</v>
      </c>
      <c r="AS1260" s="12">
        <f t="shared" si="194"/>
        <v>0</v>
      </c>
      <c r="AT1260" s="12">
        <f t="shared" si="195"/>
        <v>0</v>
      </c>
      <c r="AU1260" s="12">
        <f t="shared" si="196"/>
        <v>0</v>
      </c>
      <c r="AV1260" s="12"/>
      <c r="AW1260" s="12"/>
      <c r="AX1260" s="12">
        <f>INDEX($N$6:$N$6003,UsefulSeries!$K1252)</f>
        <v>-7.9053146839713762E-4</v>
      </c>
      <c r="AY1260" s="12"/>
      <c r="AZ1260" s="12"/>
      <c r="BA1260" s="12"/>
      <c r="BB1260" s="12">
        <f t="shared" si="188"/>
        <v>-7.9053146839713762E-4</v>
      </c>
      <c r="BC1260" s="12"/>
      <c r="BD1260" s="38">
        <f ca="1"/>
        <v>5.8688213250291901E-2</v>
      </c>
    </row>
    <row r="1261" spans="1:56" x14ac:dyDescent="0.35">
      <c r="A1261" s="12">
        <f ca="1">-INDEX('Flow probs &amp; rates'!$K$5:$K$5999,UsefulSeries!$E1258,0)*(INDEX('Flow probs &amp; rates'!$L$5:$L$5999,UsefulSeries!$E1258,0))/INDEX('Flow probs &amp; rates'!$E$4:$E$5999,UsefulSeries!$E1258,0)</f>
        <v>-2.5871426449373388E-4</v>
      </c>
      <c r="B1261" s="12">
        <f ca="1">INDEX('Flow probs &amp; rates'!$L$5:$L$5999,UsefulSeries!$E1258,0)*(1-INDEX('Flow probs &amp; rates'!$L$5:$L$5999,UsefulSeries!$E1258,0))/INDEX('Flow probs &amp; rates'!$E$4:$E$5999,UsefulSeries!$E1258,0)</f>
        <v>2.2950770846135053E-2</v>
      </c>
      <c r="C1261" s="12">
        <v>0</v>
      </c>
      <c r="D1261" s="12">
        <v>0</v>
      </c>
      <c r="E1261" s="12">
        <v>0</v>
      </c>
      <c r="F1261" s="12">
        <v>0</v>
      </c>
      <c r="G1261" s="12"/>
      <c r="H1261" s="12"/>
      <c r="I1261" s="12">
        <f ca="1">INDEX('Flow probs &amp; rates'!$L$5:$L$5999,UsefulSeries!$E1258)</f>
        <v>1.4651025602824545E-2</v>
      </c>
      <c r="J1261" s="12"/>
      <c r="K1261" s="12">
        <f>-INDEX('Flow probs &amp; rates'!$E$4:$E$5999,UsefulSeries!$E1258)</f>
        <v>-0.62901473542624098</v>
      </c>
      <c r="L1261" s="12"/>
      <c r="M1261" s="12"/>
      <c r="N1261" s="12"/>
      <c r="O1261" s="12"/>
      <c r="P1261" s="12">
        <f ca="1"/>
        <v>0.64564556104085102</v>
      </c>
      <c r="Q1261" s="12">
        <f ca="1"/>
        <v>43.578799353699189</v>
      </c>
      <c r="R1261" s="12">
        <f ca="1"/>
        <v>0</v>
      </c>
      <c r="S1261" s="12">
        <f ca="1"/>
        <v>0</v>
      </c>
      <c r="T1261" s="12">
        <f ca="1"/>
        <v>0</v>
      </c>
      <c r="U1261" s="12">
        <f ca="1"/>
        <v>0</v>
      </c>
      <c r="V1261" s="12"/>
      <c r="W1261" s="12"/>
      <c r="X1261" s="12"/>
      <c r="Y1261" s="12"/>
      <c r="Z1261" s="12"/>
      <c r="AA1261" s="12"/>
      <c r="AB1261" s="12"/>
      <c r="AC1261" s="12"/>
      <c r="AD1261" s="12"/>
      <c r="AE1261" s="12">
        <v>0.62459169070713039</v>
      </c>
      <c r="AF1261" s="12">
        <v>0</v>
      </c>
      <c r="AG1261" s="12">
        <v>-3.915226131794744E-2</v>
      </c>
      <c r="AH1261" s="12">
        <v>-3.915226131794744E-2</v>
      </c>
      <c r="AI1261" s="12">
        <v>0</v>
      </c>
      <c r="AJ1261" s="12">
        <v>0.3362560479749222</v>
      </c>
      <c r="AK1261" s="12"/>
      <c r="AL1261" s="12"/>
      <c r="AM1261" s="12"/>
      <c r="AN1261" s="12">
        <f t="shared" si="189"/>
        <v>0.62459169070713039</v>
      </c>
      <c r="AO1261" s="12">
        <f t="shared" si="190"/>
        <v>0</v>
      </c>
      <c r="AP1261" s="12">
        <f t="shared" si="191"/>
        <v>-3.915226131794744E-2</v>
      </c>
      <c r="AQ1261" s="12">
        <f t="shared" si="192"/>
        <v>-3.915226131794744E-2</v>
      </c>
      <c r="AR1261" s="12">
        <f t="shared" si="193"/>
        <v>0</v>
      </c>
      <c r="AS1261" s="12">
        <f t="shared" si="194"/>
        <v>0.3362560479749222</v>
      </c>
      <c r="AT1261" s="12">
        <f t="shared" si="195"/>
        <v>0</v>
      </c>
      <c r="AU1261" s="12">
        <f t="shared" si="196"/>
        <v>0</v>
      </c>
      <c r="AV1261" s="12"/>
      <c r="AW1261" s="12"/>
      <c r="AX1261" s="12">
        <f>INDEX('Margin error adjustment'!N$7:N$6003,UsefulSeries!$K1252)</f>
        <v>-1.7206460139810448E-4</v>
      </c>
      <c r="AY1261" s="12"/>
      <c r="AZ1261" s="12"/>
      <c r="BA1261" s="12"/>
      <c r="BB1261" s="12">
        <f t="shared" si="188"/>
        <v>-1.7206460139810448E-4</v>
      </c>
      <c r="BC1261" s="12"/>
      <c r="BD1261" s="38">
        <f ca="1"/>
        <v>0.10894198111608122</v>
      </c>
    </row>
    <row r="1262" spans="1:56" x14ac:dyDescent="0.35">
      <c r="A1262" s="12">
        <v>0</v>
      </c>
      <c r="B1262" s="12">
        <v>0</v>
      </c>
      <c r="C1262" s="12">
        <f ca="1">INDEX('Flow probs &amp; rates'!$M$5:$M$5999,UsefulSeries!$E1258,0)*(1-INDEX('Flow probs &amp; rates'!$M$5:$M$5999,UsefulSeries!$E1258,0))/INDEX('Flow probs &amp; rates'!$F$4:$F$5999,UsefulSeries!$E1258,0)</f>
        <v>5.95236935537684</v>
      </c>
      <c r="D1262" s="12">
        <f ca="1">-INDEX('Flow probs &amp; rates'!$M$5:$M$5999,UsefulSeries!$E1258,0)*(INDEX('Flow probs &amp; rates'!$O$5:$O$5999,UsefulSeries!$E1258,0))/INDEX('Flow probs &amp; rates'!$F$4:$F$5999,UsefulSeries!$E1258,0)</f>
        <v>-1.1815997830585303</v>
      </c>
      <c r="E1262" s="12">
        <v>0</v>
      </c>
      <c r="F1262" s="12">
        <v>0</v>
      </c>
      <c r="G1262" s="12"/>
      <c r="H1262" s="12"/>
      <c r="I1262" s="12">
        <f ca="1">INDEX('Flow probs &amp; rates'!$M$5:$M$5999,UsefulSeries!$E1258)</f>
        <v>0.24203376294537698</v>
      </c>
      <c r="J1262" s="12"/>
      <c r="K1262" s="12">
        <f>INDEX('Flow probs &amp; rates'!$F$4:$F$5999,UsefulSeries!$E1258)</f>
        <v>3.0820234697660782E-2</v>
      </c>
      <c r="L1262" s="12">
        <f>-INDEX('Flow probs &amp; rates'!$F$4:$F$5999,UsefulSeries!$E1258)</f>
        <v>-3.0820234697660782E-2</v>
      </c>
      <c r="M1262" s="12"/>
      <c r="N1262" s="12"/>
      <c r="O1262" s="12"/>
      <c r="P1262" s="12">
        <f ca="1"/>
        <v>0</v>
      </c>
      <c r="Q1262" s="12">
        <f ca="1"/>
        <v>0</v>
      </c>
      <c r="R1262" s="12">
        <f ca="1"/>
        <v>0.1780712217267896</v>
      </c>
      <c r="S1262" s="12">
        <f ca="1"/>
        <v>5.0732645808286861E-2</v>
      </c>
      <c r="T1262" s="12">
        <f ca="1"/>
        <v>0</v>
      </c>
      <c r="U1262" s="12">
        <f ca="1"/>
        <v>0</v>
      </c>
      <c r="V1262" s="12"/>
      <c r="W1262" s="12">
        <f ca="1">INDEX(P$6:P$6003,UsefulSeries!$I1260)</f>
        <v>47.436871088254009</v>
      </c>
      <c r="X1262" s="12">
        <f ca="1">INDEX(Q$6:Q$6003,UsefulSeries!$I1260)</f>
        <v>0.64066759192072054</v>
      </c>
      <c r="Y1262" s="12">
        <f ca="1">INDEX(R$6:R$6003,UsefulSeries!$I1260)</f>
        <v>0</v>
      </c>
      <c r="Z1262" s="12">
        <f ca="1">INDEX(S$6:S$6003,UsefulSeries!$I1260)</f>
        <v>0</v>
      </c>
      <c r="AA1262" s="12">
        <f ca="1">INDEX(T$6:T$6003,UsefulSeries!$I1260)</f>
        <v>0</v>
      </c>
      <c r="AB1262" s="12">
        <f ca="1">INDEX(U$6:U$6003,UsefulSeries!$I1260)</f>
        <v>0</v>
      </c>
      <c r="AC1262" s="12">
        <f>INDEX( K$6:K$6003,UsefulSeries!$I1260)</f>
        <v>-0.62380115923873325</v>
      </c>
      <c r="AD1262" s="12">
        <f>INDEX(L$6:L$6003,UsefulSeries!$I1260)</f>
        <v>0.62380115923873325</v>
      </c>
      <c r="AE1262" s="12"/>
      <c r="AF1262" s="12"/>
      <c r="AG1262" s="12"/>
      <c r="AH1262" s="12"/>
      <c r="AI1262" s="12"/>
      <c r="AJ1262" s="12"/>
      <c r="AK1262" s="12"/>
      <c r="AL1262" s="12"/>
      <c r="AM1262" s="12"/>
      <c r="AN1262" s="12">
        <f t="shared" ca="1" si="189"/>
        <v>47.436871088254009</v>
      </c>
      <c r="AO1262" s="12">
        <f t="shared" ca="1" si="190"/>
        <v>0.64066759192072054</v>
      </c>
      <c r="AP1262" s="12">
        <f t="shared" ca="1" si="191"/>
        <v>0</v>
      </c>
      <c r="AQ1262" s="12">
        <f t="shared" ca="1" si="192"/>
        <v>0</v>
      </c>
      <c r="AR1262" s="12">
        <f t="shared" ca="1" si="193"/>
        <v>0</v>
      </c>
      <c r="AS1262" s="12">
        <f t="shared" ca="1" si="194"/>
        <v>0</v>
      </c>
      <c r="AT1262" s="12">
        <f t="shared" si="195"/>
        <v>-0.62380115923873325</v>
      </c>
      <c r="AU1262" s="12">
        <f t="shared" si="196"/>
        <v>0.62380115923873325</v>
      </c>
      <c r="AV1262" s="12"/>
      <c r="AW1262" s="12">
        <f ca="1">INDEX(I$6:I$6003,UsefulSeries!$I1260)</f>
        <v>1.3330165967151825E-2</v>
      </c>
      <c r="AX1262" s="12"/>
      <c r="AY1262" s="12"/>
      <c r="AZ1262" s="12">
        <f t="array" aca="1" ref="AZ1262:AZ1267" ca="1">MMULT(W1262:AB1267,AW1262:AW1267)</f>
        <v>0.64066759192072054</v>
      </c>
      <c r="BA1262" s="12"/>
      <c r="BB1262" s="12">
        <f t="shared" ca="1" si="188"/>
        <v>0.64066759192072054</v>
      </c>
      <c r="BC1262" s="12"/>
      <c r="BD1262" s="38">
        <f t="array" aca="1" ref="BD1262:BD1269" ca="1">MMULT(MINVERSE(AN1262:AU1269),BB1262:BB1269)</f>
        <v>1.2664592981920198E-2</v>
      </c>
    </row>
    <row r="1263" spans="1:56" x14ac:dyDescent="0.35">
      <c r="A1263" s="12">
        <v>0</v>
      </c>
      <c r="B1263" s="12">
        <v>0</v>
      </c>
      <c r="C1263" s="12">
        <f ca="1">-INDEX('Flow probs &amp; rates'!$M$5:$M$5999,UsefulSeries!$E1258,0)*(INDEX('Flow probs &amp; rates'!$O$5:$O$5999,UsefulSeries!$E1258,0))/INDEX('Flow probs &amp; rates'!$F$4:$F$5999,UsefulSeries!$E1258,0)</f>
        <v>-1.1815997830585303</v>
      </c>
      <c r="D1263" s="12">
        <f ca="1">INDEX('Flow probs &amp; rates'!$O$5:$O$5999,UsefulSeries!$E1258,0)*(1-INDEX('Flow probs &amp; rates'!$O$5:$O$5999,UsefulSeries!$E1258,0))/INDEX('Flow probs &amp; rates'!$F$4:$F$5999,UsefulSeries!$E1258,0)</f>
        <v>4.1474067360187448</v>
      </c>
      <c r="E1263" s="12">
        <v>0</v>
      </c>
      <c r="F1263" s="12">
        <v>0</v>
      </c>
      <c r="G1263" s="12"/>
      <c r="H1263" s="12"/>
      <c r="I1263" s="12">
        <f ca="1">INDEX('Flow probs &amp; rates'!$O$5:$O$5999,UsefulSeries!$E1258)</f>
        <v>0.15046323368028502</v>
      </c>
      <c r="J1263" s="12"/>
      <c r="K1263" s="12"/>
      <c r="L1263" s="12">
        <f>-INDEX('Flow probs &amp; rates'!$F$4:$F$5999,UsefulSeries!$E1258)</f>
        <v>-3.0820234697660782E-2</v>
      </c>
      <c r="M1263" s="12"/>
      <c r="N1263" s="12"/>
      <c r="O1263" s="12"/>
      <c r="P1263" s="12">
        <f ca="1"/>
        <v>0</v>
      </c>
      <c r="Q1263" s="12">
        <f ca="1"/>
        <v>0</v>
      </c>
      <c r="R1263" s="12">
        <f ca="1"/>
        <v>5.0732645808286861E-2</v>
      </c>
      <c r="S1263" s="12">
        <f ca="1"/>
        <v>0.25556829863726838</v>
      </c>
      <c r="T1263" s="12">
        <f ca="1"/>
        <v>0</v>
      </c>
      <c r="U1263" s="12">
        <f ca="1"/>
        <v>0</v>
      </c>
      <c r="V1263" s="12"/>
      <c r="W1263" s="12">
        <f ca="1">INDEX(P$7:P$6003,UsefulSeries!$I1260)</f>
        <v>0.64066759192072054</v>
      </c>
      <c r="X1263" s="12">
        <f ca="1">INDEX(Q$7:Q$6003,UsefulSeries!$I1260)</f>
        <v>48.639499432036892</v>
      </c>
      <c r="Y1263" s="12">
        <f ca="1">INDEX(R$7:R$6003,UsefulSeries!$I1260)</f>
        <v>0</v>
      </c>
      <c r="Z1263" s="12">
        <f ca="1">INDEX(S$7:S$6003,UsefulSeries!$I1260)</f>
        <v>0</v>
      </c>
      <c r="AA1263" s="12">
        <f ca="1">INDEX(T$7:T$6003,UsefulSeries!$I1260)</f>
        <v>0</v>
      </c>
      <c r="AB1263" s="12">
        <f ca="1">INDEX(U$7:U$6003,UsefulSeries!$I1260)</f>
        <v>0</v>
      </c>
      <c r="AC1263" s="12">
        <f>INDEX( K$7:K$6003,UsefulSeries!$I1260,1)</f>
        <v>-0.62380115923873325</v>
      </c>
      <c r="AD1263" s="12">
        <f>INDEX(L$7:L$6003,UsefulSeries!$I1260,1)</f>
        <v>0</v>
      </c>
      <c r="AE1263" s="12"/>
      <c r="AF1263" s="12"/>
      <c r="AG1263" s="12"/>
      <c r="AH1263" s="12"/>
      <c r="AI1263" s="12"/>
      <c r="AJ1263" s="12"/>
      <c r="AK1263" s="12"/>
      <c r="AL1263" s="12"/>
      <c r="AM1263" s="12"/>
      <c r="AN1263" s="12">
        <f t="shared" ca="1" si="189"/>
        <v>0.64066759192072054</v>
      </c>
      <c r="AO1263" s="12">
        <f t="shared" ca="1" si="190"/>
        <v>48.639499432036892</v>
      </c>
      <c r="AP1263" s="12">
        <f t="shared" ca="1" si="191"/>
        <v>0</v>
      </c>
      <c r="AQ1263" s="12">
        <f t="shared" ca="1" si="192"/>
        <v>0</v>
      </c>
      <c r="AR1263" s="12">
        <f t="shared" ca="1" si="193"/>
        <v>0</v>
      </c>
      <c r="AS1263" s="12">
        <f t="shared" ca="1" si="194"/>
        <v>0</v>
      </c>
      <c r="AT1263" s="12">
        <f t="shared" si="195"/>
        <v>-0.62380115923873325</v>
      </c>
      <c r="AU1263" s="12">
        <f t="shared" si="196"/>
        <v>0</v>
      </c>
      <c r="AV1263" s="12"/>
      <c r="AW1263" s="12">
        <f ca="1">INDEX(I$7:I$6003,UsefulSeries!$I1260)</f>
        <v>1.2996173767657748E-2</v>
      </c>
      <c r="AX1263" s="12"/>
      <c r="AY1263" s="12"/>
      <c r="AZ1263" s="12">
        <f ca="1"/>
        <v>0.64066759192072054</v>
      </c>
      <c r="BA1263" s="12"/>
      <c r="BB1263" s="12">
        <f t="shared" ca="1" si="188"/>
        <v>0.64066759192072054</v>
      </c>
      <c r="BC1263" s="12"/>
      <c r="BD1263" s="38">
        <f ca="1"/>
        <v>1.3160138816322275E-2</v>
      </c>
    </row>
    <row r="1264" spans="1:56" x14ac:dyDescent="0.35">
      <c r="A1264" s="12">
        <v>0</v>
      </c>
      <c r="B1264" s="12">
        <v>0</v>
      </c>
      <c r="C1264" s="12">
        <v>0</v>
      </c>
      <c r="D1264" s="12">
        <v>0</v>
      </c>
      <c r="E1264" s="12">
        <f ca="1">INDEX('Flow probs &amp; rates'!$P$5:$P$5999,UsefulSeries!$E1258,0)*(1-INDEX('Flow probs &amp; rates'!$P$5:$P$5999,UsefulSeries!$E1258,0))/INDEX('Flow probs &amp; rates'!$G$4:$G$5999,UsefulSeries!$E1258,0)</f>
        <v>7.1407310761808132E-2</v>
      </c>
      <c r="F1264" s="12">
        <f ca="1">-INDEX('Flow probs &amp; rates'!$P$5:$P$5999,UsefulSeries!$E1258,0)*(INDEX('Flow probs &amp; rates'!$Q$5:$Q$5999,UsefulSeries!$E1258,0))/INDEX('Flow probs &amp; rates'!$G$4:$G$5999,UsefulSeries!$E1258,0)</f>
        <v>-1.2391167346286391E-3</v>
      </c>
      <c r="G1264" s="12"/>
      <c r="H1264" s="12"/>
      <c r="I1264" s="12">
        <f ca="1">INDEX('Flow probs &amp; rates'!$P$5:$P$5999,UsefulSeries!$E1258)</f>
        <v>2.4910818896769965E-2</v>
      </c>
      <c r="J1264" s="12"/>
      <c r="K1264" s="12">
        <f>INDEX('Flow probs &amp; rates'!$G$4:$G$5999,UsefulSeries!$E1258)</f>
        <v>0.34016502987609826</v>
      </c>
      <c r="L1264" s="12"/>
      <c r="M1264" s="12"/>
      <c r="N1264" s="12"/>
      <c r="O1264" s="12"/>
      <c r="P1264" s="12">
        <f ca="1"/>
        <v>0</v>
      </c>
      <c r="Q1264" s="12">
        <f ca="1"/>
        <v>0</v>
      </c>
      <c r="R1264" s="12">
        <f ca="1"/>
        <v>0</v>
      </c>
      <c r="S1264" s="12">
        <f ca="1"/>
        <v>0</v>
      </c>
      <c r="T1264" s="12">
        <f ca="1"/>
        <v>14.010328849660709</v>
      </c>
      <c r="U1264" s="12">
        <f ca="1"/>
        <v>0.35501581937709298</v>
      </c>
      <c r="V1264" s="12"/>
      <c r="W1264" s="12">
        <f ca="1">INDEX(P$8:P$6003,UsefulSeries!$I1260)</f>
        <v>0</v>
      </c>
      <c r="X1264" s="12">
        <f ca="1">INDEX(Q$8:Q$6003,UsefulSeries!$I1260)</f>
        <v>0</v>
      </c>
      <c r="Y1264" s="12">
        <f ca="1">INDEX(R$8:R$6003,UsefulSeries!$I1260)</f>
        <v>0.24509247442394005</v>
      </c>
      <c r="Z1264" s="12">
        <f ca="1">INDEX(S$8:S$6003,UsefulSeries!$I1260)</f>
        <v>5.9182231792393528E-2</v>
      </c>
      <c r="AA1264" s="12">
        <f ca="1">INDEX(T$8:T$6003,UsefulSeries!$I1260)</f>
        <v>0</v>
      </c>
      <c r="AB1264" s="12">
        <f ca="1">INDEX(U$8:U$6003,UsefulSeries!$I1260)</f>
        <v>0</v>
      </c>
      <c r="AC1264" s="12">
        <f>INDEX( K$8:K$6003,UsefulSeries!$I1260)</f>
        <v>3.8980196716549335E-2</v>
      </c>
      <c r="AD1264" s="12">
        <f>INDEX(L$8:L$6003,UsefulSeries!$I1260)</f>
        <v>-3.8980196716549335E-2</v>
      </c>
      <c r="AE1264" s="12"/>
      <c r="AF1264" s="12"/>
      <c r="AG1264" s="12"/>
      <c r="AH1264" s="12"/>
      <c r="AI1264" s="12"/>
      <c r="AJ1264" s="12"/>
      <c r="AK1264" s="12"/>
      <c r="AL1264" s="12"/>
      <c r="AM1264" s="12"/>
      <c r="AN1264" s="12">
        <f t="shared" ca="1" si="189"/>
        <v>0</v>
      </c>
      <c r="AO1264" s="12">
        <f t="shared" ca="1" si="190"/>
        <v>0</v>
      </c>
      <c r="AP1264" s="12">
        <f t="shared" ca="1" si="191"/>
        <v>0.24509247442394005</v>
      </c>
      <c r="AQ1264" s="12">
        <f t="shared" ca="1" si="192"/>
        <v>5.9182231792393528E-2</v>
      </c>
      <c r="AR1264" s="12">
        <f t="shared" ca="1" si="193"/>
        <v>0</v>
      </c>
      <c r="AS1264" s="12">
        <f t="shared" ca="1" si="194"/>
        <v>0</v>
      </c>
      <c r="AT1264" s="12">
        <f t="shared" si="195"/>
        <v>3.8980196716549335E-2</v>
      </c>
      <c r="AU1264" s="12">
        <f t="shared" si="196"/>
        <v>-3.8980196716549335E-2</v>
      </c>
      <c r="AV1264" s="12"/>
      <c r="AW1264" s="12">
        <f ca="1">INDEX(I$8:I$6003,UsefulSeries!$I1260)</f>
        <v>0.20967213083468328</v>
      </c>
      <c r="AX1264" s="12"/>
      <c r="AY1264" s="12"/>
      <c r="AZ1264" s="12">
        <f ca="1"/>
        <v>5.9182231792393535E-2</v>
      </c>
      <c r="BA1264" s="12"/>
      <c r="BB1264" s="12">
        <f t="shared" ca="1" si="188"/>
        <v>5.9182231792393535E-2</v>
      </c>
      <c r="BC1264" s="12"/>
      <c r="BD1264" s="38">
        <f ca="1"/>
        <v>0.21630446854669136</v>
      </c>
    </row>
    <row r="1265" spans="1:56" x14ac:dyDescent="0.35">
      <c r="A1265" s="12">
        <v>0</v>
      </c>
      <c r="B1265" s="12">
        <v>0</v>
      </c>
      <c r="C1265" s="12">
        <v>0</v>
      </c>
      <c r="D1265" s="12">
        <v>0</v>
      </c>
      <c r="E1265" s="12">
        <f ca="1">-INDEX('Flow probs &amp; rates'!$P$5:$P$5999,UsefulSeries!$E1258,0)*(INDEX('Flow probs &amp; rates'!$Q$5:$Q$5999,UsefulSeries!$E1258,0))/INDEX('Flow probs &amp; rates'!$G$4:$G$5999,UsefulSeries!$E1258,0)</f>
        <v>-1.2391167346286391E-3</v>
      </c>
      <c r="F1265" s="12">
        <f ca="1">INDEX('Flow probs &amp; rates'!$Q$5:$Q$5999,UsefulSeries!$E1258,0)*(1-INDEX('Flow probs &amp; rates'!$Q$5:$Q$5999,UsefulSeries!$E1258,0))/INDEX('Flow probs &amp; rates'!$G$4:$G$5999,UsefulSeries!$E1258,0)</f>
        <v>4.8900448903165576E-2</v>
      </c>
      <c r="G1265" s="12"/>
      <c r="H1265" s="12"/>
      <c r="I1265" s="12">
        <f ca="1">INDEX('Flow probs &amp; rates'!$Q$5:$Q$5999,UsefulSeries!$E1258)</f>
        <v>1.6920526892416941E-2</v>
      </c>
      <c r="J1265" s="12"/>
      <c r="K1265" s="12"/>
      <c r="L1265" s="12">
        <f>INDEX('Flow probs &amp; rates'!$G$4:$G$5999,UsefulSeries!$E1258)</f>
        <v>0.34016502987609826</v>
      </c>
      <c r="M1265" s="12"/>
      <c r="N1265" s="12"/>
      <c r="O1265" s="12"/>
      <c r="P1265" s="12">
        <f ca="1"/>
        <v>0</v>
      </c>
      <c r="Q1265" s="12">
        <f ca="1"/>
        <v>0</v>
      </c>
      <c r="R1265" s="12">
        <f ca="1"/>
        <v>0</v>
      </c>
      <c r="S1265" s="12">
        <f ca="1"/>
        <v>0</v>
      </c>
      <c r="T1265" s="12">
        <f ca="1"/>
        <v>0.35501581937709303</v>
      </c>
      <c r="U1265" s="12">
        <f ca="1"/>
        <v>20.458705972698841</v>
      </c>
      <c r="V1265" s="12"/>
      <c r="W1265" s="12">
        <f ca="1">INDEX(P$9:P$6003,UsefulSeries!$I1260)</f>
        <v>0</v>
      </c>
      <c r="X1265" s="12">
        <f ca="1">INDEX(Q$9:Q$6003,UsefulSeries!$I1260)</f>
        <v>0</v>
      </c>
      <c r="Y1265" s="12">
        <f ca="1">INDEX(R$9:R$6003,UsefulSeries!$I1260)</f>
        <v>5.9182231792393528E-2</v>
      </c>
      <c r="Z1265" s="12">
        <f ca="1">INDEX(S$9:S$6003,UsefulSeries!$I1260)</f>
        <v>0.35520232510263355</v>
      </c>
      <c r="AA1265" s="12">
        <f ca="1">INDEX(T$9:T$6003,UsefulSeries!$I1260)</f>
        <v>0</v>
      </c>
      <c r="AB1265" s="12">
        <f ca="1">INDEX(U$9:U$6003,UsefulSeries!$I1260)</f>
        <v>0</v>
      </c>
      <c r="AC1265" s="12">
        <f>INDEX( K$9:K$6003,UsefulSeries!$I1260)</f>
        <v>0</v>
      </c>
      <c r="AD1265" s="12">
        <f>INDEX(L$9:L$6003,UsefulSeries!$I1260)</f>
        <v>-3.8980196716549335E-2</v>
      </c>
      <c r="AE1265" s="12"/>
      <c r="AF1265" s="12"/>
      <c r="AG1265" s="12"/>
      <c r="AH1265" s="12"/>
      <c r="AI1265" s="12"/>
      <c r="AJ1265" s="12"/>
      <c r="AK1265" s="12"/>
      <c r="AL1265" s="12"/>
      <c r="AM1265" s="12"/>
      <c r="AN1265" s="12">
        <f t="shared" ca="1" si="189"/>
        <v>0</v>
      </c>
      <c r="AO1265" s="12">
        <f t="shared" ca="1" si="190"/>
        <v>0</v>
      </c>
      <c r="AP1265" s="12">
        <f t="shared" ca="1" si="191"/>
        <v>5.9182231792393528E-2</v>
      </c>
      <c r="AQ1265" s="12">
        <f t="shared" ca="1" si="192"/>
        <v>0.35520232510263355</v>
      </c>
      <c r="AR1265" s="12">
        <f t="shared" ca="1" si="193"/>
        <v>0</v>
      </c>
      <c r="AS1265" s="12">
        <f t="shared" ca="1" si="194"/>
        <v>0</v>
      </c>
      <c r="AT1265" s="12">
        <f t="shared" si="195"/>
        <v>0</v>
      </c>
      <c r="AU1265" s="12">
        <f t="shared" si="196"/>
        <v>-3.8980196716549335E-2</v>
      </c>
      <c r="AV1265" s="12"/>
      <c r="AW1265" s="12">
        <f ca="1">INDEX(I$9:I$6003,UsefulSeries!$I1260)</f>
        <v>0.13168091490227538</v>
      </c>
      <c r="AX1265" s="12"/>
      <c r="AY1265" s="12"/>
      <c r="AZ1265" s="12">
        <f ca="1"/>
        <v>5.9182231792393535E-2</v>
      </c>
      <c r="BA1265" s="12"/>
      <c r="BB1265" s="12">
        <f t="shared" ca="1" si="188"/>
        <v>5.9182231792393535E-2</v>
      </c>
      <c r="BC1265" s="12"/>
      <c r="BD1265" s="38">
        <f ca="1"/>
        <v>0.13743974082099908</v>
      </c>
    </row>
    <row r="1266" spans="1:56" x14ac:dyDescent="0.35">
      <c r="A1266" s="12">
        <f ca="1">INDEX('Flow probs &amp; rates'!$K$5:$K$5999,UsefulSeries!$E1264,0)*(1-INDEX('Flow probs &amp; rates'!$K$5:$K$5999,UsefulSeries!$E1264,0))/INDEX('Flow probs &amp; rates'!$E$4:$E$5999,UsefulSeries!$E1264,0)</f>
        <v>1.755014102713463E-2</v>
      </c>
      <c r="B1266" s="12">
        <f ca="1">-INDEX('Flow probs &amp; rates'!$K$5:$K$5999,UsefulSeries!$E1264,0)*(INDEX('Flow probs &amp; rates'!$L$5:$L$5999,UsefulSeries!$E1264,0))/INDEX('Flow probs &amp; rates'!$E$4:$E$5999,UsefulSeries!$E1264,0)</f>
        <v>-2.3328224494806649E-4</v>
      </c>
      <c r="C1266" s="12">
        <v>0</v>
      </c>
      <c r="D1266" s="12">
        <v>0</v>
      </c>
      <c r="E1266" s="12">
        <v>0</v>
      </c>
      <c r="F1266" s="12">
        <v>0</v>
      </c>
      <c r="G1266" s="12"/>
      <c r="H1266" s="12"/>
      <c r="I1266" s="12">
        <f ca="1">INDEX('Flow probs &amp; rates'!$K$5:$K$5999,UsefulSeries!$E1264)</f>
        <v>1.1134438866175779E-2</v>
      </c>
      <c r="J1266" s="12"/>
      <c r="K1266" s="12">
        <f>-INDEX('Flow probs &amp; rates'!$E$4:$E$5999,UsefulSeries!$E1264)</f>
        <v>-0.62737177554799539</v>
      </c>
      <c r="L1266" s="12">
        <f>INDEX('Flow probs &amp; rates'!$E$4:$E$5999,UsefulSeries!$E1264)</f>
        <v>0.62737177554799539</v>
      </c>
      <c r="M1266" s="12"/>
      <c r="N1266" s="12"/>
      <c r="O1266" s="12"/>
      <c r="P1266" s="12">
        <f t="array" aca="1" ref="P1266:U1271" ca="1">MINVERSE(A1266:F1271)</f>
        <v>56.98814584326152</v>
      </c>
      <c r="Q1266" s="12">
        <f ca="1"/>
        <v>0.6429825989936182</v>
      </c>
      <c r="R1266" s="12">
        <f ca="1"/>
        <v>0</v>
      </c>
      <c r="S1266" s="12">
        <f ca="1"/>
        <v>0</v>
      </c>
      <c r="T1266" s="12">
        <f ca="1"/>
        <v>0</v>
      </c>
      <c r="U1266" s="12">
        <f ca="1"/>
        <v>0</v>
      </c>
      <c r="V1266" s="12"/>
      <c r="W1266" s="12">
        <f ca="1">INDEX(P$10:P$6003,UsefulSeries!$I1260)</f>
        <v>0</v>
      </c>
      <c r="X1266" s="12">
        <f ca="1">INDEX(Q$10:Q$6003,UsefulSeries!$I1260)</f>
        <v>0</v>
      </c>
      <c r="Y1266" s="12">
        <f ca="1">INDEX(R$10:R$6003,UsefulSeries!$I1260)</f>
        <v>0</v>
      </c>
      <c r="Z1266" s="12">
        <f ca="1">INDEX(S$10:S$6003,UsefulSeries!$I1260)</f>
        <v>0</v>
      </c>
      <c r="AA1266" s="12">
        <f ca="1">INDEX(T$10:T$6003,UsefulSeries!$I1260)</f>
        <v>14.514174716901048</v>
      </c>
      <c r="AB1266" s="12">
        <f ca="1">INDEX(U$10:U$6003,UsefulSeries!$I1260)</f>
        <v>0.35344912536432421</v>
      </c>
      <c r="AC1266" s="12">
        <f>INDEX( K$10:K$6003,UsefulSeries!$I1260)</f>
        <v>0.33721864404471741</v>
      </c>
      <c r="AD1266" s="12">
        <f>INDEX(L$10:L$6003,UsefulSeries!$I1260)</f>
        <v>0</v>
      </c>
      <c r="AE1266" s="12"/>
      <c r="AF1266" s="12"/>
      <c r="AG1266" s="12"/>
      <c r="AH1266" s="12"/>
      <c r="AI1266" s="12"/>
      <c r="AJ1266" s="12"/>
      <c r="AK1266" s="12"/>
      <c r="AL1266" s="12"/>
      <c r="AM1266" s="12"/>
      <c r="AN1266" s="12">
        <f t="shared" ca="1" si="189"/>
        <v>0</v>
      </c>
      <c r="AO1266" s="12">
        <f t="shared" ca="1" si="190"/>
        <v>0</v>
      </c>
      <c r="AP1266" s="12">
        <f t="shared" ca="1" si="191"/>
        <v>0</v>
      </c>
      <c r="AQ1266" s="12">
        <f t="shared" ca="1" si="192"/>
        <v>0</v>
      </c>
      <c r="AR1266" s="12">
        <f t="shared" ca="1" si="193"/>
        <v>14.514174716901048</v>
      </c>
      <c r="AS1266" s="12">
        <f t="shared" ca="1" si="194"/>
        <v>0.35344912536432421</v>
      </c>
      <c r="AT1266" s="12">
        <f t="shared" si="195"/>
        <v>0.33721864404471741</v>
      </c>
      <c r="AU1266" s="12">
        <f t="shared" si="196"/>
        <v>0</v>
      </c>
      <c r="AV1266" s="12"/>
      <c r="AW1266" s="12">
        <f ca="1">INDEX(I$10:I$6003,UsefulSeries!$I1260)</f>
        <v>2.3813655724411395E-2</v>
      </c>
      <c r="AX1266" s="12"/>
      <c r="AY1266" s="12"/>
      <c r="AZ1266" s="12">
        <f ca="1"/>
        <v>0.35344912536432432</v>
      </c>
      <c r="BA1266" s="12"/>
      <c r="BB1266" s="12">
        <f t="shared" ca="1" si="188"/>
        <v>0.35344912536432432</v>
      </c>
      <c r="BC1266" s="12"/>
      <c r="BD1266" s="38">
        <f ca="1"/>
        <v>2.3565270291320981E-2</v>
      </c>
    </row>
    <row r="1267" spans="1:56" x14ac:dyDescent="0.35">
      <c r="A1267" s="12">
        <f ca="1">-INDEX('Flow probs &amp; rates'!$K$5:$K$5999,UsefulSeries!$E1264,0)*(INDEX('Flow probs &amp; rates'!$L$5:$L$5999,UsefulSeries!$E1264,0))/INDEX('Flow probs &amp; rates'!$E$4:$E$5999,UsefulSeries!$E1264,0)</f>
        <v>-2.3328224494806649E-4</v>
      </c>
      <c r="B1267" s="12">
        <f ca="1">INDEX('Flow probs &amp; rates'!$L$5:$L$5999,UsefulSeries!$E1264,0)*(1-INDEX('Flow probs &amp; rates'!$L$5:$L$5999,UsefulSeries!$E1264,0))/INDEX('Flow probs &amp; rates'!$E$4:$E$5999,UsefulSeries!$E1264,0)</f>
        <v>2.0676022366004684E-2</v>
      </c>
      <c r="C1267" s="12">
        <v>0</v>
      </c>
      <c r="D1267" s="12">
        <v>0</v>
      </c>
      <c r="E1267" s="12">
        <v>0</v>
      </c>
      <c r="F1267" s="12">
        <v>0</v>
      </c>
      <c r="G1267" s="12"/>
      <c r="H1267" s="12"/>
      <c r="I1267" s="12">
        <f ca="1">INDEX('Flow probs &amp; rates'!$L$5:$L$5999,UsefulSeries!$E1264)</f>
        <v>1.3144326173588097E-2</v>
      </c>
      <c r="J1267" s="12"/>
      <c r="K1267" s="12">
        <f>-INDEX('Flow probs &amp; rates'!$E$4:$E$5999,UsefulSeries!$E1264)</f>
        <v>-0.62737177554799539</v>
      </c>
      <c r="L1267" s="12"/>
      <c r="M1267" s="12"/>
      <c r="N1267" s="12"/>
      <c r="O1267" s="12"/>
      <c r="P1267" s="12">
        <f ca="1"/>
        <v>0.6429825989936182</v>
      </c>
      <c r="Q1267" s="12">
        <f ca="1"/>
        <v>48.37245669015104</v>
      </c>
      <c r="R1267" s="12">
        <f ca="1"/>
        <v>0</v>
      </c>
      <c r="S1267" s="12">
        <f ca="1"/>
        <v>0</v>
      </c>
      <c r="T1267" s="12">
        <f ca="1"/>
        <v>0</v>
      </c>
      <c r="U1267" s="12">
        <f ca="1"/>
        <v>0</v>
      </c>
      <c r="V1267" s="12"/>
      <c r="W1267" s="12">
        <f ca="1">INDEX(P$11:P$6003,UsefulSeries!$I1260)</f>
        <v>0</v>
      </c>
      <c r="X1267" s="12">
        <f ca="1">INDEX(Q$11:Q$6003,UsefulSeries!$I1260)</f>
        <v>0</v>
      </c>
      <c r="Y1267" s="12">
        <f ca="1">INDEX(R$11:R$6003,UsefulSeries!$I1260)</f>
        <v>0</v>
      </c>
      <c r="Z1267" s="12">
        <f ca="1">INDEX(S$11:S$6003,UsefulSeries!$I1260)</f>
        <v>0</v>
      </c>
      <c r="AA1267" s="12">
        <f ca="1">INDEX(T$11:T$6003,UsefulSeries!$I1260)</f>
        <v>0.35344912536432416</v>
      </c>
      <c r="AB1267" s="12">
        <f ca="1">INDEX(U$11:U$6003,UsefulSeries!$I1260)</f>
        <v>15.607641888539401</v>
      </c>
      <c r="AC1267" s="12">
        <f>INDEX( K$11:K$6003,UsefulSeries!$I1260)</f>
        <v>0</v>
      </c>
      <c r="AD1267" s="12">
        <f>INDEX(L$11:L$6003,UsefulSeries!$I1260)</f>
        <v>0.33721864404471741</v>
      </c>
      <c r="AE1267" s="12"/>
      <c r="AF1267" s="12"/>
      <c r="AG1267" s="12"/>
      <c r="AH1267" s="12"/>
      <c r="AI1267" s="12"/>
      <c r="AJ1267" s="12"/>
      <c r="AK1267" s="12"/>
      <c r="AL1267" s="12"/>
      <c r="AM1267" s="12"/>
      <c r="AN1267" s="12">
        <f t="shared" ca="1" si="189"/>
        <v>0</v>
      </c>
      <c r="AO1267" s="12">
        <f t="shared" ca="1" si="190"/>
        <v>0</v>
      </c>
      <c r="AP1267" s="12">
        <f t="shared" ca="1" si="191"/>
        <v>0</v>
      </c>
      <c r="AQ1267" s="12">
        <f t="shared" ca="1" si="192"/>
        <v>0</v>
      </c>
      <c r="AR1267" s="12">
        <f t="shared" ca="1" si="193"/>
        <v>0.35344912536432416</v>
      </c>
      <c r="AS1267" s="12">
        <f t="shared" ca="1" si="194"/>
        <v>15.607641888539401</v>
      </c>
      <c r="AT1267" s="12">
        <f t="shared" si="195"/>
        <v>0</v>
      </c>
      <c r="AU1267" s="12">
        <f t="shared" si="196"/>
        <v>0.33721864404471741</v>
      </c>
      <c r="AV1267" s="12"/>
      <c r="AW1267" s="12">
        <f ca="1">INDEX(I$11:I$6003,UsefulSeries!$I1260)</f>
        <v>2.210662008013901E-2</v>
      </c>
      <c r="AX1267" s="12"/>
      <c r="AY1267" s="12"/>
      <c r="AZ1267" s="12">
        <f ca="1"/>
        <v>0.35344912536432421</v>
      </c>
      <c r="BA1267" s="12"/>
      <c r="BB1267" s="12">
        <f t="shared" ca="1" si="188"/>
        <v>0.35344912536432421</v>
      </c>
      <c r="BC1267" s="12"/>
      <c r="BD1267" s="38">
        <f ca="1"/>
        <v>2.0760871106306457E-2</v>
      </c>
    </row>
    <row r="1268" spans="1:56" x14ac:dyDescent="0.35">
      <c r="A1268" s="12">
        <v>0</v>
      </c>
      <c r="B1268" s="12">
        <v>0</v>
      </c>
      <c r="C1268" s="12">
        <f ca="1">INDEX('Flow probs &amp; rates'!$M$5:$M$5999,UsefulSeries!$E1264,0)*(1-INDEX('Flow probs &amp; rates'!$M$5:$M$5999,UsefulSeries!$E1264,0))/INDEX('Flow probs &amp; rates'!$F$4:$F$5999,UsefulSeries!$E1264,0)</f>
        <v>5.9917506601298047</v>
      </c>
      <c r="D1268" s="12">
        <f ca="1">-INDEX('Flow probs &amp; rates'!$M$5:$M$5999,UsefulSeries!$E1264,0)*(INDEX('Flow probs &amp; rates'!$O$5:$O$5999,UsefulSeries!$E1264,0))/INDEX('Flow probs &amp; rates'!$F$4:$F$5999,UsefulSeries!$E1264,0)</f>
        <v>-1.2229424425432978</v>
      </c>
      <c r="E1268" s="12">
        <v>0</v>
      </c>
      <c r="F1268" s="12">
        <v>0</v>
      </c>
      <c r="G1268" s="12"/>
      <c r="H1268" s="12"/>
      <c r="I1268" s="12">
        <f ca="1">INDEX('Flow probs &amp; rates'!$M$5:$M$5999,UsefulSeries!$E1264)</f>
        <v>0.23990558931167119</v>
      </c>
      <c r="J1268" s="12"/>
      <c r="K1268" s="12">
        <f>INDEX('Flow probs &amp; rates'!$F$4:$F$5999,UsefulSeries!$E1264)</f>
        <v>3.0433659187804142E-2</v>
      </c>
      <c r="L1268" s="12">
        <f>-INDEX('Flow probs &amp; rates'!$F$4:$F$5999,UsefulSeries!$E1264)</f>
        <v>-3.0433659187804142E-2</v>
      </c>
      <c r="M1268" s="12"/>
      <c r="N1268" s="12"/>
      <c r="O1268" s="12"/>
      <c r="P1268" s="12">
        <f ca="1"/>
        <v>0</v>
      </c>
      <c r="Q1268" s="12">
        <f ca="1"/>
        <v>0</v>
      </c>
      <c r="R1268" s="12">
        <f ca="1"/>
        <v>0.17716405800041293</v>
      </c>
      <c r="S1268" s="12">
        <f ca="1"/>
        <v>5.0307242054092795E-2</v>
      </c>
      <c r="T1268" s="12">
        <f ca="1"/>
        <v>0</v>
      </c>
      <c r="U1268" s="12">
        <f ca="1"/>
        <v>0</v>
      </c>
      <c r="V1268" s="12"/>
      <c r="W1268" s="12"/>
      <c r="X1268" s="12"/>
      <c r="Y1268" s="12"/>
      <c r="Z1268" s="12"/>
      <c r="AA1268" s="12"/>
      <c r="AB1268" s="12"/>
      <c r="AC1268" s="12"/>
      <c r="AD1268" s="12"/>
      <c r="AE1268" s="12">
        <f t="array" ref="AE1268:AJ1269">TRANSPOSE(AC1262:AD1267)</f>
        <v>-0.62380115923873325</v>
      </c>
      <c r="AF1268" s="12">
        <v>-0.62380115923873325</v>
      </c>
      <c r="AG1268" s="12">
        <v>3.8980196716549335E-2</v>
      </c>
      <c r="AH1268" s="12">
        <v>0</v>
      </c>
      <c r="AI1268" s="12">
        <v>0.33721864404471741</v>
      </c>
      <c r="AJ1268" s="12">
        <v>0</v>
      </c>
      <c r="AK1268" s="12"/>
      <c r="AL1268" s="12"/>
      <c r="AM1268" s="12"/>
      <c r="AN1268" s="12">
        <f t="shared" si="189"/>
        <v>-0.62380115923873325</v>
      </c>
      <c r="AO1268" s="12">
        <f t="shared" si="190"/>
        <v>-0.62380115923873325</v>
      </c>
      <c r="AP1268" s="12">
        <f t="shared" si="191"/>
        <v>3.8980196716549335E-2</v>
      </c>
      <c r="AQ1268" s="12">
        <f t="shared" si="192"/>
        <v>0</v>
      </c>
      <c r="AR1268" s="12">
        <f t="shared" si="193"/>
        <v>0.33721864404471741</v>
      </c>
      <c r="AS1268" s="12">
        <f t="shared" si="194"/>
        <v>0</v>
      </c>
      <c r="AT1268" s="12">
        <f t="shared" si="195"/>
        <v>0</v>
      </c>
      <c r="AU1268" s="12">
        <f t="shared" si="196"/>
        <v>0</v>
      </c>
      <c r="AV1268" s="12"/>
      <c r="AW1268" s="12"/>
      <c r="AX1268" s="12">
        <f>INDEX($N$6:$N$6003,UsefulSeries!$K1260)</f>
        <v>2.6874159603218484E-4</v>
      </c>
      <c r="AY1268" s="12"/>
      <c r="AZ1268" s="12"/>
      <c r="BA1268" s="12"/>
      <c r="BB1268" s="12">
        <f t="shared" si="188"/>
        <v>2.6874159603218484E-4</v>
      </c>
      <c r="BC1268" s="12"/>
      <c r="BD1268" s="38">
        <f ca="1"/>
        <v>1.210123889302897E-2</v>
      </c>
    </row>
    <row r="1269" spans="1:56" x14ac:dyDescent="0.35">
      <c r="A1269" s="12">
        <v>0</v>
      </c>
      <c r="B1269" s="12">
        <v>0</v>
      </c>
      <c r="C1269" s="12">
        <f ca="1">-INDEX('Flow probs &amp; rates'!$M$5:$M$5999,UsefulSeries!$E1264,0)*(INDEX('Flow probs &amp; rates'!$O$5:$O$5999,UsefulSeries!$E1264,0))/INDEX('Flow probs &amp; rates'!$F$4:$F$5999,UsefulSeries!$E1264,0)</f>
        <v>-1.2229424425432978</v>
      </c>
      <c r="D1269" s="12">
        <f ca="1">INDEX('Flow probs &amp; rates'!$O$5:$O$5999,UsefulSeries!$E1264,0)*(1-INDEX('Flow probs &amp; rates'!$O$5:$O$5999,UsefulSeries!$E1264,0))/INDEX('Flow probs &amp; rates'!$F$4:$F$5999,UsefulSeries!$E1264,0)</f>
        <v>4.3067645328070761</v>
      </c>
      <c r="E1269" s="12">
        <v>0</v>
      </c>
      <c r="F1269" s="12">
        <v>0</v>
      </c>
      <c r="G1269" s="12"/>
      <c r="H1269" s="12"/>
      <c r="I1269" s="12">
        <f ca="1">INDEX('Flow probs &amp; rates'!$O$5:$O$5999,UsefulSeries!$E1264)</f>
        <v>0.15513858434665831</v>
      </c>
      <c r="J1269" s="12"/>
      <c r="K1269" s="12"/>
      <c r="L1269" s="12">
        <f>-INDEX('Flow probs &amp; rates'!$F$4:$F$5999,UsefulSeries!$E1264)</f>
        <v>-3.0433659187804142E-2</v>
      </c>
      <c r="M1269" s="12"/>
      <c r="N1269" s="12"/>
      <c r="O1269" s="12"/>
      <c r="P1269" s="12">
        <f ca="1"/>
        <v>0</v>
      </c>
      <c r="Q1269" s="12">
        <f ca="1"/>
        <v>0</v>
      </c>
      <c r="R1269" s="12">
        <f ca="1"/>
        <v>5.0307242054092802E-2</v>
      </c>
      <c r="S1269" s="12">
        <f ca="1"/>
        <v>0.24647803551576258</v>
      </c>
      <c r="T1269" s="12">
        <f ca="1"/>
        <v>0</v>
      </c>
      <c r="U1269" s="12">
        <f ca="1"/>
        <v>0</v>
      </c>
      <c r="V1269" s="12"/>
      <c r="W1269" s="12"/>
      <c r="X1269" s="12"/>
      <c r="Y1269" s="12"/>
      <c r="Z1269" s="12"/>
      <c r="AA1269" s="12"/>
      <c r="AB1269" s="12"/>
      <c r="AC1269" s="12"/>
      <c r="AD1269" s="12"/>
      <c r="AE1269" s="12">
        <v>0.62380115923873325</v>
      </c>
      <c r="AF1269" s="12">
        <v>0</v>
      </c>
      <c r="AG1269" s="12">
        <v>-3.8980196716549335E-2</v>
      </c>
      <c r="AH1269" s="12">
        <v>-3.8980196716549335E-2</v>
      </c>
      <c r="AI1269" s="12">
        <v>0</v>
      </c>
      <c r="AJ1269" s="12">
        <v>0.33721864404471741</v>
      </c>
      <c r="AK1269" s="12"/>
      <c r="AL1269" s="12"/>
      <c r="AM1269" s="12"/>
      <c r="AN1269" s="12">
        <f t="shared" si="189"/>
        <v>0.62380115923873325</v>
      </c>
      <c r="AO1269" s="12">
        <f t="shared" si="190"/>
        <v>0</v>
      </c>
      <c r="AP1269" s="12">
        <f t="shared" si="191"/>
        <v>-3.8980196716549335E-2</v>
      </c>
      <c r="AQ1269" s="12">
        <f t="shared" si="192"/>
        <v>-3.8980196716549335E-2</v>
      </c>
      <c r="AR1269" s="12">
        <f t="shared" si="193"/>
        <v>0</v>
      </c>
      <c r="AS1269" s="12">
        <f t="shared" si="194"/>
        <v>0.33721864404471741</v>
      </c>
      <c r="AT1269" s="12">
        <f t="shared" si="195"/>
        <v>0</v>
      </c>
      <c r="AU1269" s="12">
        <f t="shared" si="196"/>
        <v>0</v>
      </c>
      <c r="AV1269" s="12"/>
      <c r="AW1269" s="12"/>
      <c r="AX1269" s="12">
        <f>INDEX('Margin error adjustment'!N$7:N$6003,UsefulSeries!$K1260)</f>
        <v>1.1121217185715709E-3</v>
      </c>
      <c r="AY1269" s="12"/>
      <c r="AZ1269" s="12"/>
      <c r="BA1269" s="12"/>
      <c r="BB1269" s="12">
        <f t="shared" si="188"/>
        <v>1.1121217185715709E-3</v>
      </c>
      <c r="BC1269" s="12"/>
      <c r="BD1269" s="38">
        <f ca="1"/>
        <v>6.2546244230582804E-2</v>
      </c>
    </row>
    <row r="1270" spans="1:56" x14ac:dyDescent="0.35">
      <c r="A1270" s="12">
        <v>0</v>
      </c>
      <c r="B1270" s="12">
        <v>0</v>
      </c>
      <c r="C1270" s="12">
        <v>0</v>
      </c>
      <c r="D1270" s="12">
        <v>0</v>
      </c>
      <c r="E1270" s="12">
        <f ca="1">INDEX('Flow probs &amp; rates'!$P$5:$P$5999,UsefulSeries!$E1264,0)*(1-INDEX('Flow probs &amp; rates'!$P$5:$P$5999,UsefulSeries!$E1264,0))/INDEX('Flow probs &amp; rates'!$G$4:$G$5999,UsefulSeries!$E1264,0)</f>
        <v>7.3532998807731856E-2</v>
      </c>
      <c r="F1270" s="12">
        <f ca="1">-INDEX('Flow probs &amp; rates'!$P$5:$P$5999,UsefulSeries!$E1264,0)*(INDEX('Flow probs &amp; rates'!$Q$5:$Q$5999,UsefulSeries!$E1264,0))/INDEX('Flow probs &amp; rates'!$G$4:$G$5999,UsefulSeries!$E1264,0)</f>
        <v>-1.3349960312037084E-3</v>
      </c>
      <c r="G1270" s="12"/>
      <c r="H1270" s="12"/>
      <c r="I1270" s="12">
        <f ca="1">INDEX('Flow probs &amp; rates'!$P$5:$P$5999,UsefulSeries!$E1264)</f>
        <v>2.5829769554840964E-2</v>
      </c>
      <c r="J1270" s="12"/>
      <c r="K1270" s="12">
        <f>INDEX('Flow probs &amp; rates'!$G$4:$G$5999,UsefulSeries!$E1264)</f>
        <v>0.3421945652642005</v>
      </c>
      <c r="L1270" s="12"/>
      <c r="M1270" s="12"/>
      <c r="N1270" s="12"/>
      <c r="O1270" s="12"/>
      <c r="P1270" s="12">
        <f ca="1"/>
        <v>0</v>
      </c>
      <c r="Q1270" s="12">
        <f ca="1"/>
        <v>0</v>
      </c>
      <c r="R1270" s="12">
        <f ca="1"/>
        <v>0</v>
      </c>
      <c r="S1270" s="12">
        <f ca="1"/>
        <v>0</v>
      </c>
      <c r="T1270" s="12">
        <f ca="1"/>
        <v>13.605831780608323</v>
      </c>
      <c r="U1270" s="12">
        <f ca="1"/>
        <v>0.35776293749829774</v>
      </c>
      <c r="V1270" s="12"/>
      <c r="W1270" s="12">
        <f ca="1">INDEX(P$6:P$6003,UsefulSeries!$I1268)</f>
        <v>48.53358222433706</v>
      </c>
      <c r="X1270" s="12">
        <f ca="1">INDEX(Q$6:Q$6003,UsefulSeries!$I1268)</f>
        <v>0.64150342941055472</v>
      </c>
      <c r="Y1270" s="12">
        <f ca="1">INDEX(R$6:R$6003,UsefulSeries!$I1268)</f>
        <v>0</v>
      </c>
      <c r="Z1270" s="12">
        <f ca="1">INDEX(S$6:S$6003,UsefulSeries!$I1268)</f>
        <v>0</v>
      </c>
      <c r="AA1270" s="12">
        <f ca="1">INDEX(T$6:T$6003,UsefulSeries!$I1268)</f>
        <v>0</v>
      </c>
      <c r="AB1270" s="12">
        <f ca="1">INDEX(U$6:U$6003,UsefulSeries!$I1268)</f>
        <v>0</v>
      </c>
      <c r="AC1270" s="12">
        <f>INDEX( K$6:K$6003,UsefulSeries!$I1268)</f>
        <v>-0.62406990083476543</v>
      </c>
      <c r="AD1270" s="12">
        <f>INDEX(L$6:L$6003,UsefulSeries!$I1268)</f>
        <v>0.62406990083476543</v>
      </c>
      <c r="AE1270" s="12"/>
      <c r="AF1270" s="12"/>
      <c r="AG1270" s="12"/>
      <c r="AH1270" s="12"/>
      <c r="AI1270" s="12"/>
      <c r="AJ1270" s="12"/>
      <c r="AK1270" s="12"/>
      <c r="AL1270" s="12"/>
      <c r="AM1270" s="12"/>
      <c r="AN1270" s="12">
        <f t="shared" ca="1" si="189"/>
        <v>48.53358222433706</v>
      </c>
      <c r="AO1270" s="12">
        <f t="shared" ca="1" si="190"/>
        <v>0.64150342941055472</v>
      </c>
      <c r="AP1270" s="12">
        <f t="shared" ca="1" si="191"/>
        <v>0</v>
      </c>
      <c r="AQ1270" s="12">
        <f t="shared" ca="1" si="192"/>
        <v>0</v>
      </c>
      <c r="AR1270" s="12">
        <f t="shared" ca="1" si="193"/>
        <v>0</v>
      </c>
      <c r="AS1270" s="12">
        <f t="shared" ca="1" si="194"/>
        <v>0</v>
      </c>
      <c r="AT1270" s="12">
        <f t="shared" si="195"/>
        <v>-0.62406990083476543</v>
      </c>
      <c r="AU1270" s="12">
        <f t="shared" si="196"/>
        <v>0.62406990083476543</v>
      </c>
      <c r="AV1270" s="12"/>
      <c r="AW1270" s="12">
        <f ca="1">INDEX(I$6:I$6003,UsefulSeries!$I1268)</f>
        <v>1.3030754073278542E-2</v>
      </c>
      <c r="AX1270" s="12"/>
      <c r="AY1270" s="12"/>
      <c r="AZ1270" s="12">
        <f t="array" aca="1" ref="AZ1270:AZ1275" ca="1">MMULT(W1270:AB1275,AW1270:AW1275)</f>
        <v>0.64150342941055472</v>
      </c>
      <c r="BA1270" s="12"/>
      <c r="BB1270" s="12">
        <f t="shared" ca="1" si="188"/>
        <v>0.64150342941055472</v>
      </c>
      <c r="BC1270" s="12"/>
      <c r="BD1270" s="38">
        <f t="array" aca="1" ref="BD1270:BD1277" ca="1">MMULT(MINVERSE(AN1270:AU1277),BB1270:BB1277)</f>
        <v>1.2614508548305259E-2</v>
      </c>
    </row>
    <row r="1271" spans="1:56" x14ac:dyDescent="0.35">
      <c r="A1271" s="12">
        <v>0</v>
      </c>
      <c r="B1271" s="12">
        <v>0</v>
      </c>
      <c r="C1271" s="12">
        <v>0</v>
      </c>
      <c r="D1271" s="12">
        <v>0</v>
      </c>
      <c r="E1271" s="12">
        <f ca="1">-INDEX('Flow probs &amp; rates'!$P$5:$P$5999,UsefulSeries!$E1264,0)*(INDEX('Flow probs &amp; rates'!$Q$5:$Q$5999,UsefulSeries!$E1264,0))/INDEX('Flow probs &amp; rates'!$G$4:$G$5999,UsefulSeries!$E1264,0)</f>
        <v>-1.3349960312037084E-3</v>
      </c>
      <c r="F1271" s="12">
        <f ca="1">INDEX('Flow probs &amp; rates'!$Q$5:$Q$5999,UsefulSeries!$E1264,0)*(1-INDEX('Flow probs &amp; rates'!$Q$5:$Q$5999,UsefulSeries!$E1264,0))/INDEX('Flow probs &amp; rates'!$G$4:$G$5999,UsefulSeries!$E1264,0)</f>
        <v>5.0770299336620972E-2</v>
      </c>
      <c r="G1271" s="12"/>
      <c r="H1271" s="12"/>
      <c r="I1271" s="12">
        <f ca="1">INDEX('Flow probs &amp; rates'!$Q$5:$Q$5999,UsefulSeries!$E1264)</f>
        <v>1.7686119326665389E-2</v>
      </c>
      <c r="J1271" s="12"/>
      <c r="K1271" s="12"/>
      <c r="L1271" s="12">
        <f>INDEX('Flow probs &amp; rates'!$G$4:$G$5999,UsefulSeries!$E1264)</f>
        <v>0.3421945652642005</v>
      </c>
      <c r="M1271" s="12"/>
      <c r="N1271" s="12"/>
      <c r="O1271" s="12"/>
      <c r="P1271" s="12">
        <f ca="1"/>
        <v>0</v>
      </c>
      <c r="Q1271" s="12">
        <f ca="1"/>
        <v>0</v>
      </c>
      <c r="R1271" s="12">
        <f ca="1"/>
        <v>0</v>
      </c>
      <c r="S1271" s="12">
        <f ca="1"/>
        <v>0</v>
      </c>
      <c r="T1271" s="12">
        <f ca="1"/>
        <v>0.3577629374982978</v>
      </c>
      <c r="U1271" s="12">
        <f ca="1"/>
        <v>19.705962446040189</v>
      </c>
      <c r="V1271" s="12"/>
      <c r="W1271" s="12">
        <f ca="1">INDEX(P$7:P$6003,UsefulSeries!$I1268)</f>
        <v>0.64150342941055472</v>
      </c>
      <c r="X1271" s="12">
        <f ca="1">INDEX(Q$7:Q$6003,UsefulSeries!$I1268)</f>
        <v>44.760053653170473</v>
      </c>
      <c r="Y1271" s="12">
        <f ca="1">INDEX(R$7:R$6003,UsefulSeries!$I1268)</f>
        <v>0</v>
      </c>
      <c r="Z1271" s="12">
        <f ca="1">INDEX(S$7:S$6003,UsefulSeries!$I1268)</f>
        <v>0</v>
      </c>
      <c r="AA1271" s="12">
        <f ca="1">INDEX(T$7:T$6003,UsefulSeries!$I1268)</f>
        <v>0</v>
      </c>
      <c r="AB1271" s="12">
        <f ca="1">INDEX(U$7:U$6003,UsefulSeries!$I1268)</f>
        <v>0</v>
      </c>
      <c r="AC1271" s="12">
        <f>INDEX( K$7:K$6003,UsefulSeries!$I1268,1)</f>
        <v>-0.62406990083476543</v>
      </c>
      <c r="AD1271" s="12">
        <f>INDEX(L$7:L$6003,UsefulSeries!$I1268,1)</f>
        <v>0</v>
      </c>
      <c r="AE1271" s="12"/>
      <c r="AF1271" s="12"/>
      <c r="AG1271" s="12"/>
      <c r="AH1271" s="12"/>
      <c r="AI1271" s="12"/>
      <c r="AJ1271" s="12"/>
      <c r="AK1271" s="12"/>
      <c r="AL1271" s="12"/>
      <c r="AM1271" s="12"/>
      <c r="AN1271" s="12">
        <f t="shared" ca="1" si="189"/>
        <v>0.64150342941055472</v>
      </c>
      <c r="AO1271" s="12">
        <f t="shared" ca="1" si="190"/>
        <v>44.760053653170473</v>
      </c>
      <c r="AP1271" s="12">
        <f t="shared" ca="1" si="191"/>
        <v>0</v>
      </c>
      <c r="AQ1271" s="12">
        <f t="shared" ca="1" si="192"/>
        <v>0</v>
      </c>
      <c r="AR1271" s="12">
        <f t="shared" ca="1" si="193"/>
        <v>0</v>
      </c>
      <c r="AS1271" s="12">
        <f t="shared" ca="1" si="194"/>
        <v>0</v>
      </c>
      <c r="AT1271" s="12">
        <f t="shared" si="195"/>
        <v>-0.62406990083476543</v>
      </c>
      <c r="AU1271" s="12">
        <f t="shared" si="196"/>
        <v>0</v>
      </c>
      <c r="AV1271" s="12"/>
      <c r="AW1271" s="12">
        <f ca="1">INDEX(I$7:I$6003,UsefulSeries!$I1268)</f>
        <v>1.4145294840143555E-2</v>
      </c>
      <c r="AX1271" s="12"/>
      <c r="AY1271" s="12"/>
      <c r="AZ1271" s="12">
        <f ca="1"/>
        <v>0.64150342941055472</v>
      </c>
      <c r="BA1271" s="12"/>
      <c r="BB1271" s="12">
        <f t="shared" ca="1" si="188"/>
        <v>0.64150342941055472</v>
      </c>
      <c r="BC1271" s="12"/>
      <c r="BD1271" s="38">
        <f ca="1"/>
        <v>1.4579696365011758E-2</v>
      </c>
    </row>
    <row r="1272" spans="1:56" x14ac:dyDescent="0.35">
      <c r="A1272" s="12">
        <f ca="1">INDEX('Flow probs &amp; rates'!$K$5:$K$5999,UsefulSeries!$E1270,0)*(1-INDEX('Flow probs &amp; rates'!$K$5:$K$5999,UsefulSeries!$E1270,0))/INDEX('Flow probs &amp; rates'!$E$4:$E$5999,UsefulSeries!$E1270,0)</f>
        <v>1.7718301532180604E-2</v>
      </c>
      <c r="B1272" s="12">
        <f ca="1">-INDEX('Flow probs &amp; rates'!$K$5:$K$5999,UsefulSeries!$E1270,0)*(INDEX('Flow probs &amp; rates'!$L$5:$L$5999,UsefulSeries!$E1270,0))/INDEX('Flow probs &amp; rates'!$E$4:$E$5999,UsefulSeries!$E1270,0)</f>
        <v>-2.543778286244229E-4</v>
      </c>
      <c r="C1272" s="12">
        <v>0</v>
      </c>
      <c r="D1272" s="12">
        <v>0</v>
      </c>
      <c r="E1272" s="12">
        <v>0</v>
      </c>
      <c r="F1272" s="12">
        <v>0</v>
      </c>
      <c r="G1272" s="12"/>
      <c r="H1272" s="12"/>
      <c r="I1272" s="12">
        <f ca="1">INDEX('Flow probs &amp; rates'!$K$5:$K$5999,UsefulSeries!$E1270)</f>
        <v>1.1273896502815897E-2</v>
      </c>
      <c r="J1272" s="12"/>
      <c r="K1272" s="12">
        <f>-INDEX('Flow probs &amp; rates'!$E$4:$E$5999,UsefulSeries!$E1270)</f>
        <v>-0.62911198007407698</v>
      </c>
      <c r="L1272" s="12">
        <f>INDEX('Flow probs &amp; rates'!$E$4:$E$5999,UsefulSeries!$E1270)</f>
        <v>0.62911198007407698</v>
      </c>
      <c r="M1272" s="12"/>
      <c r="N1272" s="12"/>
      <c r="O1272" s="12"/>
      <c r="P1272" s="12">
        <f t="array" aca="1" ref="P1272:U1277" ca="1">MINVERSE(A1272:F1277)</f>
        <v>56.448086328861024</v>
      </c>
      <c r="Q1272" s="12">
        <f ca="1"/>
        <v>0.64555346749025211</v>
      </c>
      <c r="R1272" s="12">
        <f ca="1"/>
        <v>0</v>
      </c>
      <c r="S1272" s="12">
        <f ca="1"/>
        <v>0</v>
      </c>
      <c r="T1272" s="12">
        <f ca="1"/>
        <v>0</v>
      </c>
      <c r="U1272" s="12">
        <f ca="1"/>
        <v>0</v>
      </c>
      <c r="V1272" s="12"/>
      <c r="W1272" s="12">
        <f ca="1">INDEX(P$8:P$6003,UsefulSeries!$I1268)</f>
        <v>0</v>
      </c>
      <c r="X1272" s="12">
        <f ca="1">INDEX(Q$8:Q$6003,UsefulSeries!$I1268)</f>
        <v>0</v>
      </c>
      <c r="Y1272" s="12">
        <f ca="1">INDEX(R$8:R$6003,UsefulSeries!$I1268)</f>
        <v>0.25602040735139925</v>
      </c>
      <c r="Z1272" s="12">
        <f ca="1">INDEX(S$8:S$6003,UsefulSeries!$I1268)</f>
        <v>6.0812794520979513E-2</v>
      </c>
      <c r="AA1272" s="12">
        <f ca="1">INDEX(T$8:T$6003,UsefulSeries!$I1268)</f>
        <v>0</v>
      </c>
      <c r="AB1272" s="12">
        <f ca="1">INDEX(U$8:U$6003,UsefulSeries!$I1268)</f>
        <v>0</v>
      </c>
      <c r="AC1272" s="12">
        <f>INDEX( K$8:K$6003,UsefulSeries!$I1268)</f>
        <v>4.0092318435120906E-2</v>
      </c>
      <c r="AD1272" s="12">
        <f>INDEX(L$8:L$6003,UsefulSeries!$I1268)</f>
        <v>-4.0092318435120906E-2</v>
      </c>
      <c r="AE1272" s="12"/>
      <c r="AF1272" s="12"/>
      <c r="AG1272" s="12"/>
      <c r="AH1272" s="12"/>
      <c r="AI1272" s="12"/>
      <c r="AJ1272" s="12"/>
      <c r="AK1272" s="12"/>
      <c r="AL1272" s="12"/>
      <c r="AM1272" s="12"/>
      <c r="AN1272" s="12">
        <f t="shared" ca="1" si="189"/>
        <v>0</v>
      </c>
      <c r="AO1272" s="12">
        <f t="shared" ca="1" si="190"/>
        <v>0</v>
      </c>
      <c r="AP1272" s="12">
        <f t="shared" ca="1" si="191"/>
        <v>0.25602040735139925</v>
      </c>
      <c r="AQ1272" s="12">
        <f t="shared" ca="1" si="192"/>
        <v>6.0812794520979513E-2</v>
      </c>
      <c r="AR1272" s="12">
        <f t="shared" ca="1" si="193"/>
        <v>0</v>
      </c>
      <c r="AS1272" s="12">
        <f t="shared" ca="1" si="194"/>
        <v>0</v>
      </c>
      <c r="AT1272" s="12">
        <f t="shared" si="195"/>
        <v>4.0092318435120906E-2</v>
      </c>
      <c r="AU1272" s="12">
        <f t="shared" si="196"/>
        <v>-4.0092318435120906E-2</v>
      </c>
      <c r="AV1272" s="12"/>
      <c r="AW1272" s="12">
        <f ca="1">INDEX(I$8:I$6003,UsefulSeries!$I1268)</f>
        <v>0.20538296562209288</v>
      </c>
      <c r="AX1272" s="12"/>
      <c r="AY1272" s="12"/>
      <c r="AZ1272" s="12">
        <f ca="1"/>
        <v>6.0812794520979513E-2</v>
      </c>
      <c r="BA1272" s="12"/>
      <c r="BB1272" s="12">
        <f t="shared" ca="1" si="188"/>
        <v>6.0812794520979513E-2</v>
      </c>
      <c r="BC1272" s="12"/>
      <c r="BD1272" s="38">
        <f ca="1"/>
        <v>0.20885151709940047</v>
      </c>
    </row>
    <row r="1273" spans="1:56" x14ac:dyDescent="0.35">
      <c r="A1273" s="12">
        <f ca="1">-INDEX('Flow probs &amp; rates'!$K$5:$K$5999,UsefulSeries!$E1270,0)*(INDEX('Flow probs &amp; rates'!$L$5:$L$5999,UsefulSeries!$E1270,0))/INDEX('Flow probs &amp; rates'!$E$4:$E$5999,UsefulSeries!$E1270,0)</f>
        <v>-2.543778286244229E-4</v>
      </c>
      <c r="B1273" s="12">
        <f ca="1">INDEX('Flow probs &amp; rates'!$L$5:$L$5999,UsefulSeries!$E1270,0)*(1-INDEX('Flow probs &amp; rates'!$L$5:$L$5999,UsefulSeries!$E1270,0))/INDEX('Flow probs &amp; rates'!$E$4:$E$5999,UsefulSeries!$E1270,0)</f>
        <v>2.224314848182031E-2</v>
      </c>
      <c r="C1273" s="12">
        <v>0</v>
      </c>
      <c r="D1273" s="12">
        <v>0</v>
      </c>
      <c r="E1273" s="12">
        <v>0</v>
      </c>
      <c r="F1273" s="12">
        <v>0</v>
      </c>
      <c r="G1273" s="12"/>
      <c r="H1273" s="12"/>
      <c r="I1273" s="12">
        <f ca="1">INDEX('Flow probs &amp; rates'!$L$5:$L$5999,UsefulSeries!$E1270)</f>
        <v>1.41949271410185E-2</v>
      </c>
      <c r="J1273" s="12"/>
      <c r="K1273" s="12">
        <f>-INDEX('Flow probs &amp; rates'!$E$4:$E$5999,UsefulSeries!$E1270)</f>
        <v>-0.62911198007407698</v>
      </c>
      <c r="L1273" s="12"/>
      <c r="M1273" s="12"/>
      <c r="N1273" s="12"/>
      <c r="O1273" s="12"/>
      <c r="P1273" s="12">
        <f ca="1"/>
        <v>0.64555346749025211</v>
      </c>
      <c r="Q1273" s="12">
        <f ca="1"/>
        <v>44.965046891035762</v>
      </c>
      <c r="R1273" s="12">
        <f ca="1"/>
        <v>0</v>
      </c>
      <c r="S1273" s="12">
        <f ca="1"/>
        <v>0</v>
      </c>
      <c r="T1273" s="12">
        <f ca="1"/>
        <v>0</v>
      </c>
      <c r="U1273" s="12">
        <f ca="1"/>
        <v>0</v>
      </c>
      <c r="V1273" s="12"/>
      <c r="W1273" s="12">
        <f ca="1">INDEX(P$9:P$6003,UsefulSeries!$I1268)</f>
        <v>0</v>
      </c>
      <c r="X1273" s="12">
        <f ca="1">INDEX(Q$9:Q$6003,UsefulSeries!$I1268)</f>
        <v>0</v>
      </c>
      <c r="Y1273" s="12">
        <f ca="1">INDEX(R$9:R$6003,UsefulSeries!$I1268)</f>
        <v>6.0812794520979506E-2</v>
      </c>
      <c r="Z1273" s="12">
        <f ca="1">INDEX(S$9:S$6003,UsefulSeries!$I1268)</f>
        <v>0.35704108738772122</v>
      </c>
      <c r="AA1273" s="12">
        <f ca="1">INDEX(T$9:T$6003,UsefulSeries!$I1268)</f>
        <v>0</v>
      </c>
      <c r="AB1273" s="12">
        <f ca="1">INDEX(U$9:U$6003,UsefulSeries!$I1268)</f>
        <v>0</v>
      </c>
      <c r="AC1273" s="12">
        <f>INDEX( K$9:K$6003,UsefulSeries!$I1268)</f>
        <v>0</v>
      </c>
      <c r="AD1273" s="12">
        <f>INDEX(L$9:L$6003,UsefulSeries!$I1268)</f>
        <v>-4.0092318435120906E-2</v>
      </c>
      <c r="AE1273" s="12"/>
      <c r="AF1273" s="12"/>
      <c r="AG1273" s="12"/>
      <c r="AH1273" s="12"/>
      <c r="AI1273" s="12"/>
      <c r="AJ1273" s="12"/>
      <c r="AK1273" s="12"/>
      <c r="AL1273" s="12"/>
      <c r="AM1273" s="12"/>
      <c r="AN1273" s="12">
        <f t="shared" ca="1" si="189"/>
        <v>0</v>
      </c>
      <c r="AO1273" s="12">
        <f t="shared" ca="1" si="190"/>
        <v>0</v>
      </c>
      <c r="AP1273" s="12">
        <f t="shared" ca="1" si="191"/>
        <v>6.0812794520979506E-2</v>
      </c>
      <c r="AQ1273" s="12">
        <f t="shared" ca="1" si="192"/>
        <v>0.35704108738772122</v>
      </c>
      <c r="AR1273" s="12">
        <f t="shared" ca="1" si="193"/>
        <v>0</v>
      </c>
      <c r="AS1273" s="12">
        <f t="shared" ca="1" si="194"/>
        <v>0</v>
      </c>
      <c r="AT1273" s="12">
        <f t="shared" si="195"/>
        <v>0</v>
      </c>
      <c r="AU1273" s="12">
        <f t="shared" si="196"/>
        <v>-4.0092318435120906E-2</v>
      </c>
      <c r="AV1273" s="12"/>
      <c r="AW1273" s="12">
        <f ca="1">INDEX(I$9:I$6003,UsefulSeries!$I1268)</f>
        <v>0.1353426374203778</v>
      </c>
      <c r="AX1273" s="12"/>
      <c r="AY1273" s="12"/>
      <c r="AZ1273" s="12">
        <f ca="1"/>
        <v>6.0812794520979513E-2</v>
      </c>
      <c r="BA1273" s="12"/>
      <c r="BB1273" s="12">
        <f t="shared" ca="1" si="188"/>
        <v>6.0812794520979513E-2</v>
      </c>
      <c r="BC1273" s="12"/>
      <c r="BD1273" s="38">
        <f ca="1"/>
        <v>0.14178722657697237</v>
      </c>
    </row>
    <row r="1274" spans="1:56" x14ac:dyDescent="0.35">
      <c r="A1274" s="12">
        <v>0</v>
      </c>
      <c r="B1274" s="12">
        <v>0</v>
      </c>
      <c r="C1274" s="12">
        <f ca="1">INDEX('Flow probs &amp; rates'!$M$5:$M$5999,UsefulSeries!$E1270,0)*(1-INDEX('Flow probs &amp; rates'!$M$5:$M$5999,UsefulSeries!$E1270,0))/INDEX('Flow probs &amp; rates'!$F$4:$F$5999,UsefulSeries!$E1270,0)</f>
        <v>5.9085222162914048</v>
      </c>
      <c r="D1274" s="12">
        <f ca="1">-INDEX('Flow probs &amp; rates'!$M$5:$M$5999,UsefulSeries!$E1270,0)*(INDEX('Flow probs &amp; rates'!$O$5:$O$5999,UsefulSeries!$E1270,0))/INDEX('Flow probs &amp; rates'!$F$4:$F$5999,UsefulSeries!$E1270,0)</f>
        <v>-1.1420836755516388</v>
      </c>
      <c r="E1274" s="12">
        <v>0</v>
      </c>
      <c r="F1274" s="12">
        <v>0</v>
      </c>
      <c r="G1274" s="12"/>
      <c r="H1274" s="12"/>
      <c r="I1274" s="12">
        <f ca="1">INDEX('Flow probs &amp; rates'!$M$5:$M$5999,UsefulSeries!$E1270)</f>
        <v>0.23969589100085151</v>
      </c>
      <c r="J1274" s="12"/>
      <c r="K1274" s="12">
        <f>INDEX('Flow probs &amp; rates'!$F$4:$F$5999,UsefulSeries!$E1270)</f>
        <v>3.0843883490133828E-2</v>
      </c>
      <c r="L1274" s="12">
        <f>-INDEX('Flow probs &amp; rates'!$F$4:$F$5999,UsefulSeries!$E1270)</f>
        <v>-3.0843883490133828E-2</v>
      </c>
      <c r="M1274" s="12"/>
      <c r="N1274" s="12"/>
      <c r="O1274" s="12"/>
      <c r="P1274" s="12">
        <f ca="1"/>
        <v>0</v>
      </c>
      <c r="Q1274" s="12">
        <f ca="1"/>
        <v>0</v>
      </c>
      <c r="R1274" s="12">
        <f ca="1"/>
        <v>0.17896749132966686</v>
      </c>
      <c r="S1274" s="12">
        <f ca="1"/>
        <v>5.028825798384258E-2</v>
      </c>
      <c r="T1274" s="12">
        <f ca="1"/>
        <v>0</v>
      </c>
      <c r="U1274" s="12">
        <f ca="1"/>
        <v>0</v>
      </c>
      <c r="V1274" s="12"/>
      <c r="W1274" s="12">
        <f ca="1">INDEX(P$10:P$6003,UsefulSeries!$I1268)</f>
        <v>0</v>
      </c>
      <c r="X1274" s="12">
        <f ca="1">INDEX(Q$10:Q$6003,UsefulSeries!$I1268)</f>
        <v>0</v>
      </c>
      <c r="Y1274" s="12">
        <f ca="1">INDEX(R$10:R$6003,UsefulSeries!$I1268)</f>
        <v>0</v>
      </c>
      <c r="Z1274" s="12">
        <f ca="1">INDEX(S$10:S$6003,UsefulSeries!$I1268)</f>
        <v>0</v>
      </c>
      <c r="AA1274" s="12">
        <f ca="1">INDEX(T$10:T$6003,UsefulSeries!$I1268)</f>
        <v>14.861240557704013</v>
      </c>
      <c r="AB1274" s="12">
        <f ca="1">INDEX(U$10:U$6003,UsefulSeries!$I1268)</f>
        <v>0.35139484992437187</v>
      </c>
      <c r="AC1274" s="12">
        <f>INDEX( K$10:K$6003,UsefulSeries!$I1268)</f>
        <v>0.33583778073011367</v>
      </c>
      <c r="AD1274" s="12">
        <f>INDEX(L$10:L$6003,UsefulSeries!$I1268)</f>
        <v>0</v>
      </c>
      <c r="AE1274" s="12"/>
      <c r="AF1274" s="12"/>
      <c r="AG1274" s="12"/>
      <c r="AH1274" s="12"/>
      <c r="AI1274" s="12"/>
      <c r="AJ1274" s="12"/>
      <c r="AK1274" s="12"/>
      <c r="AL1274" s="12"/>
      <c r="AM1274" s="12"/>
      <c r="AN1274" s="12">
        <f t="shared" ca="1" si="189"/>
        <v>0</v>
      </c>
      <c r="AO1274" s="12">
        <f t="shared" ca="1" si="190"/>
        <v>0</v>
      </c>
      <c r="AP1274" s="12">
        <f t="shared" ca="1" si="191"/>
        <v>0</v>
      </c>
      <c r="AQ1274" s="12">
        <f t="shared" ca="1" si="192"/>
        <v>0</v>
      </c>
      <c r="AR1274" s="12">
        <f t="shared" ca="1" si="193"/>
        <v>14.861240557704013</v>
      </c>
      <c r="AS1274" s="12">
        <f t="shared" ca="1" si="194"/>
        <v>0.35139484992437187</v>
      </c>
      <c r="AT1274" s="12">
        <f t="shared" si="195"/>
        <v>0.33583778073011367</v>
      </c>
      <c r="AU1274" s="12">
        <f t="shared" si="196"/>
        <v>0</v>
      </c>
      <c r="AV1274" s="12"/>
      <c r="AW1274" s="12">
        <f ca="1">INDEX(I$10:I$6003,UsefulSeries!$I1268)</f>
        <v>2.314551012420827E-2</v>
      </c>
      <c r="AX1274" s="12"/>
      <c r="AY1274" s="12"/>
      <c r="AZ1274" s="12">
        <f ca="1"/>
        <v>0.35139484992437181</v>
      </c>
      <c r="BA1274" s="12"/>
      <c r="BB1274" s="12">
        <f t="shared" ca="1" si="188"/>
        <v>0.35139484992437181</v>
      </c>
      <c r="BC1274" s="12"/>
      <c r="BD1274" s="38">
        <f ca="1"/>
        <v>2.248137899606794E-2</v>
      </c>
    </row>
    <row r="1275" spans="1:56" x14ac:dyDescent="0.35">
      <c r="A1275" s="12">
        <v>0</v>
      </c>
      <c r="B1275" s="12">
        <v>0</v>
      </c>
      <c r="C1275" s="12">
        <f ca="1">-INDEX('Flow probs &amp; rates'!$M$5:$M$5999,UsefulSeries!$E1270,0)*(INDEX('Flow probs &amp; rates'!$O$5:$O$5999,UsefulSeries!$E1270,0))/INDEX('Flow probs &amp; rates'!$F$4:$F$5999,UsefulSeries!$E1270,0)</f>
        <v>-1.1420836755516388</v>
      </c>
      <c r="D1275" s="12">
        <f ca="1">INDEX('Flow probs &amp; rates'!$O$5:$O$5999,UsefulSeries!$E1270,0)*(1-INDEX('Flow probs &amp; rates'!$O$5:$O$5999,UsefulSeries!$E1270,0))/INDEX('Flow probs &amp; rates'!$F$4:$F$5999,UsefulSeries!$E1270,0)</f>
        <v>4.0644846032987179</v>
      </c>
      <c r="E1275" s="12">
        <v>0</v>
      </c>
      <c r="F1275" s="12">
        <v>0</v>
      </c>
      <c r="G1275" s="12"/>
      <c r="H1275" s="12"/>
      <c r="I1275" s="12">
        <f ca="1">INDEX('Flow probs &amp; rates'!$O$5:$O$5999,UsefulSeries!$E1270)</f>
        <v>0.14696245178676598</v>
      </c>
      <c r="J1275" s="12"/>
      <c r="K1275" s="12"/>
      <c r="L1275" s="12">
        <f>-INDEX('Flow probs &amp; rates'!$F$4:$F$5999,UsefulSeries!$E1270)</f>
        <v>-3.0843883490133828E-2</v>
      </c>
      <c r="M1275" s="12"/>
      <c r="N1275" s="12"/>
      <c r="O1275" s="12"/>
      <c r="P1275" s="12">
        <f ca="1"/>
        <v>0</v>
      </c>
      <c r="Q1275" s="12">
        <f ca="1"/>
        <v>0</v>
      </c>
      <c r="R1275" s="12">
        <f ca="1"/>
        <v>5.028825798384258E-2</v>
      </c>
      <c r="S1275" s="12">
        <f ca="1"/>
        <v>0.26016420326874107</v>
      </c>
      <c r="T1275" s="12">
        <f ca="1"/>
        <v>0</v>
      </c>
      <c r="U1275" s="12">
        <f ca="1"/>
        <v>0</v>
      </c>
      <c r="V1275" s="12"/>
      <c r="W1275" s="12">
        <f ca="1">INDEX(P$11:P$6003,UsefulSeries!$I1268)</f>
        <v>0</v>
      </c>
      <c r="X1275" s="12">
        <f ca="1">INDEX(Q$11:Q$6003,UsefulSeries!$I1268)</f>
        <v>0</v>
      </c>
      <c r="Y1275" s="12">
        <f ca="1">INDEX(R$11:R$6003,UsefulSeries!$I1268)</f>
        <v>0</v>
      </c>
      <c r="Z1275" s="12">
        <f ca="1">INDEX(S$11:S$6003,UsefulSeries!$I1268)</f>
        <v>0</v>
      </c>
      <c r="AA1275" s="12">
        <f ca="1">INDEX(T$11:T$6003,UsefulSeries!$I1268)</f>
        <v>0.35139484992437187</v>
      </c>
      <c r="AB1275" s="12">
        <f ca="1">INDEX(U$11:U$6003,UsefulSeries!$I1268)</f>
        <v>16.24767090499002</v>
      </c>
      <c r="AC1275" s="12">
        <f>INDEX( K$11:K$6003,UsefulSeries!$I1268)</f>
        <v>0</v>
      </c>
      <c r="AD1275" s="12">
        <f>INDEX(L$11:L$6003,UsefulSeries!$I1268)</f>
        <v>0.33583778073011367</v>
      </c>
      <c r="AE1275" s="12"/>
      <c r="AF1275" s="12"/>
      <c r="AG1275" s="12"/>
      <c r="AH1275" s="12"/>
      <c r="AI1275" s="12"/>
      <c r="AJ1275" s="12"/>
      <c r="AK1275" s="12"/>
      <c r="AL1275" s="12"/>
      <c r="AM1275" s="12"/>
      <c r="AN1275" s="12">
        <f t="shared" ca="1" si="189"/>
        <v>0</v>
      </c>
      <c r="AO1275" s="12">
        <f t="shared" ca="1" si="190"/>
        <v>0</v>
      </c>
      <c r="AP1275" s="12">
        <f t="shared" ca="1" si="191"/>
        <v>0</v>
      </c>
      <c r="AQ1275" s="12">
        <f t="shared" ca="1" si="192"/>
        <v>0</v>
      </c>
      <c r="AR1275" s="12">
        <f t="shared" ca="1" si="193"/>
        <v>0.35139484992437187</v>
      </c>
      <c r="AS1275" s="12">
        <f t="shared" ca="1" si="194"/>
        <v>16.24767090499002</v>
      </c>
      <c r="AT1275" s="12">
        <f t="shared" si="195"/>
        <v>0</v>
      </c>
      <c r="AU1275" s="12">
        <f t="shared" si="196"/>
        <v>0.33583778073011367</v>
      </c>
      <c r="AV1275" s="12"/>
      <c r="AW1275" s="12">
        <f ca="1">INDEX(I$11:I$6003,UsefulSeries!$I1268)</f>
        <v>2.1126821122554214E-2</v>
      </c>
      <c r="AX1275" s="12"/>
      <c r="AY1275" s="12"/>
      <c r="AZ1275" s="12">
        <f ca="1"/>
        <v>0.35139484992437192</v>
      </c>
      <c r="BA1275" s="12"/>
      <c r="BB1275" s="12">
        <f t="shared" ca="1" si="188"/>
        <v>0.35139484992437192</v>
      </c>
      <c r="BC1275" s="12"/>
      <c r="BD1275" s="38">
        <f ca="1"/>
        <v>1.9846147243423651E-2</v>
      </c>
    </row>
    <row r="1276" spans="1:56" x14ac:dyDescent="0.35">
      <c r="A1276" s="12">
        <v>0</v>
      </c>
      <c r="B1276" s="12">
        <v>0</v>
      </c>
      <c r="C1276" s="12">
        <v>0</v>
      </c>
      <c r="D1276" s="12">
        <v>0</v>
      </c>
      <c r="E1276" s="12">
        <f ca="1">INDEX('Flow probs &amp; rates'!$P$5:$P$5999,UsefulSeries!$E1270,0)*(1-INDEX('Flow probs &amp; rates'!$P$5:$P$5999,UsefulSeries!$E1270,0))/INDEX('Flow probs &amp; rates'!$G$4:$G$5999,UsefulSeries!$E1270,0)</f>
        <v>6.9273066112480478E-2</v>
      </c>
      <c r="F1276" s="12">
        <f ca="1">-INDEX('Flow probs &amp; rates'!$P$5:$P$5999,UsefulSeries!$E1270,0)*(INDEX('Flow probs &amp; rates'!$Q$5:$Q$5999,UsefulSeries!$E1270,0))/INDEX('Flow probs &amp; rates'!$G$4:$G$5999,UsefulSeries!$E1270,0)</f>
        <v>-1.3102582858642521E-3</v>
      </c>
      <c r="G1276" s="12"/>
      <c r="H1276" s="12"/>
      <c r="I1276" s="12">
        <f ca="1">INDEX('Flow probs &amp; rates'!$P$5:$P$5999,UsefulSeries!$E1270)</f>
        <v>2.4138570531796265E-2</v>
      </c>
      <c r="J1276" s="12"/>
      <c r="K1276" s="12">
        <f>INDEX('Flow probs &amp; rates'!$G$4:$G$5999,UsefulSeries!$E1270)</f>
        <v>0.34004413643578923</v>
      </c>
      <c r="L1276" s="12"/>
      <c r="M1276" s="12"/>
      <c r="N1276" s="12"/>
      <c r="O1276" s="12"/>
      <c r="P1276" s="12">
        <f ca="1"/>
        <v>0</v>
      </c>
      <c r="Q1276" s="12">
        <f ca="1"/>
        <v>0</v>
      </c>
      <c r="R1276" s="12">
        <f ca="1"/>
        <v>0</v>
      </c>
      <c r="S1276" s="12">
        <f ca="1"/>
        <v>0</v>
      </c>
      <c r="T1276" s="12">
        <f ca="1"/>
        <v>14.442342815514548</v>
      </c>
      <c r="U1276" s="12">
        <f ca="1"/>
        <v>0.35517323818311836</v>
      </c>
      <c r="V1276" s="12"/>
      <c r="W1276" s="12"/>
      <c r="X1276" s="12"/>
      <c r="Y1276" s="12"/>
      <c r="Z1276" s="12"/>
      <c r="AA1276" s="12"/>
      <c r="AB1276" s="12"/>
      <c r="AC1276" s="12"/>
      <c r="AD1276" s="12"/>
      <c r="AE1276" s="12">
        <f t="array" ref="AE1276:AJ1277">TRANSPOSE(AC1270:AD1275)</f>
        <v>-0.62406990083476543</v>
      </c>
      <c r="AF1276" s="12">
        <v>-0.62406990083476543</v>
      </c>
      <c r="AG1276" s="12">
        <v>4.0092318435120906E-2</v>
      </c>
      <c r="AH1276" s="12">
        <v>0</v>
      </c>
      <c r="AI1276" s="12">
        <v>0.33583778073011367</v>
      </c>
      <c r="AJ1276" s="12">
        <v>0</v>
      </c>
      <c r="AK1276" s="12"/>
      <c r="AL1276" s="12"/>
      <c r="AM1276" s="12"/>
      <c r="AN1276" s="12">
        <f t="shared" si="189"/>
        <v>-0.62406990083476543</v>
      </c>
      <c r="AO1276" s="12">
        <f t="shared" si="190"/>
        <v>-0.62406990083476543</v>
      </c>
      <c r="AP1276" s="12">
        <f t="shared" si="191"/>
        <v>4.0092318435120906E-2</v>
      </c>
      <c r="AQ1276" s="12">
        <f t="shared" si="192"/>
        <v>0</v>
      </c>
      <c r="AR1276" s="12">
        <f t="shared" si="193"/>
        <v>0.33583778073011367</v>
      </c>
      <c r="AS1276" s="12">
        <f t="shared" si="194"/>
        <v>0</v>
      </c>
      <c r="AT1276" s="12">
        <f t="shared" si="195"/>
        <v>0</v>
      </c>
      <c r="AU1276" s="12">
        <f t="shared" si="196"/>
        <v>0</v>
      </c>
      <c r="AV1276" s="12"/>
      <c r="AW1276" s="12"/>
      <c r="AX1276" s="12">
        <f>INDEX($N$6:$N$6003,UsefulSeries!$K1268)</f>
        <v>-1.0476468045347298E-3</v>
      </c>
      <c r="AY1276" s="12"/>
      <c r="AZ1276" s="12"/>
      <c r="BA1276" s="12"/>
      <c r="BB1276" s="12">
        <f t="shared" si="188"/>
        <v>-1.0476468045347298E-3</v>
      </c>
      <c r="BC1276" s="12"/>
      <c r="BD1276" s="38">
        <f ca="1"/>
        <v>3.0728629281305438E-2</v>
      </c>
    </row>
    <row r="1277" spans="1:56" x14ac:dyDescent="0.35">
      <c r="A1277" s="12">
        <v>0</v>
      </c>
      <c r="B1277" s="12">
        <v>0</v>
      </c>
      <c r="C1277" s="12">
        <v>0</v>
      </c>
      <c r="D1277" s="12">
        <v>0</v>
      </c>
      <c r="E1277" s="12">
        <f ca="1">-INDEX('Flow probs &amp; rates'!$P$5:$P$5999,UsefulSeries!$E1270,0)*(INDEX('Flow probs &amp; rates'!$Q$5:$Q$5999,UsefulSeries!$E1270,0))/INDEX('Flow probs &amp; rates'!$G$4:$G$5999,UsefulSeries!$E1270,0)</f>
        <v>-1.3102582858642521E-3</v>
      </c>
      <c r="F1277" s="12">
        <f ca="1">INDEX('Flow probs &amp; rates'!$Q$5:$Q$5999,UsefulSeries!$E1270,0)*(1-INDEX('Flow probs &amp; rates'!$Q$5:$Q$5999,UsefulSeries!$E1270,0))/INDEX('Flow probs &amp; rates'!$G$4:$G$5999,UsefulSeries!$E1270,0)</f>
        <v>5.3278787101531742E-2</v>
      </c>
      <c r="G1277" s="12"/>
      <c r="H1277" s="12"/>
      <c r="I1277" s="12">
        <f ca="1">INDEX('Flow probs &amp; rates'!$Q$5:$Q$5999,UsefulSeries!$E1270)</f>
        <v>1.8457830663073316E-2</v>
      </c>
      <c r="J1277" s="12"/>
      <c r="K1277" s="12"/>
      <c r="L1277" s="12">
        <f>INDEX('Flow probs &amp; rates'!$G$4:$G$5999,UsefulSeries!$E1270)</f>
        <v>0.34004413643578923</v>
      </c>
      <c r="M1277" s="12"/>
      <c r="N1277" s="12"/>
      <c r="O1277" s="12"/>
      <c r="P1277" s="12">
        <f ca="1"/>
        <v>0</v>
      </c>
      <c r="Q1277" s="12">
        <f ca="1"/>
        <v>0</v>
      </c>
      <c r="R1277" s="12">
        <f ca="1"/>
        <v>0</v>
      </c>
      <c r="S1277" s="12">
        <f ca="1"/>
        <v>0</v>
      </c>
      <c r="T1277" s="12">
        <f ca="1"/>
        <v>0.35517323818311836</v>
      </c>
      <c r="U1277" s="12">
        <f ca="1"/>
        <v>18.777930638167319</v>
      </c>
      <c r="V1277" s="12"/>
      <c r="W1277" s="12"/>
      <c r="X1277" s="12"/>
      <c r="Y1277" s="12"/>
      <c r="Z1277" s="12"/>
      <c r="AA1277" s="12"/>
      <c r="AB1277" s="12"/>
      <c r="AC1277" s="12"/>
      <c r="AD1277" s="12"/>
      <c r="AE1277" s="12">
        <v>0.62406990083476543</v>
      </c>
      <c r="AF1277" s="12">
        <v>0</v>
      </c>
      <c r="AG1277" s="12">
        <v>-4.0092318435120906E-2</v>
      </c>
      <c r="AH1277" s="12">
        <v>-4.0092318435120906E-2</v>
      </c>
      <c r="AI1277" s="12">
        <v>0</v>
      </c>
      <c r="AJ1277" s="12">
        <v>0.33583778073011367</v>
      </c>
      <c r="AK1277" s="12"/>
      <c r="AL1277" s="12"/>
      <c r="AM1277" s="12"/>
      <c r="AN1277" s="12">
        <f t="shared" si="189"/>
        <v>0.62406990083476543</v>
      </c>
      <c r="AO1277" s="12">
        <f t="shared" si="190"/>
        <v>0</v>
      </c>
      <c r="AP1277" s="12">
        <f t="shared" si="191"/>
        <v>-4.0092318435120906E-2</v>
      </c>
      <c r="AQ1277" s="12">
        <f t="shared" si="192"/>
        <v>-4.0092318435120906E-2</v>
      </c>
      <c r="AR1277" s="12">
        <f t="shared" si="193"/>
        <v>0</v>
      </c>
      <c r="AS1277" s="12">
        <f t="shared" si="194"/>
        <v>0.33583778073011367</v>
      </c>
      <c r="AT1277" s="12">
        <f t="shared" si="195"/>
        <v>0</v>
      </c>
      <c r="AU1277" s="12">
        <f t="shared" si="196"/>
        <v>0</v>
      </c>
      <c r="AV1277" s="12"/>
      <c r="AW1277" s="12"/>
      <c r="AX1277" s="12">
        <f>INDEX('Margin error adjustment'!N$7:N$6003,UsefulSeries!$K1268)</f>
        <v>4.7950097793074409E-4</v>
      </c>
      <c r="AY1277" s="12"/>
      <c r="AZ1277" s="12"/>
      <c r="BA1277" s="12"/>
      <c r="BB1277" s="12">
        <f t="shared" si="188"/>
        <v>4.7950097793074409E-4</v>
      </c>
      <c r="BC1277" s="12"/>
      <c r="BD1277" s="38">
        <f ca="1"/>
        <v>6.2653284383577909E-2</v>
      </c>
    </row>
    <row r="1278" spans="1:56" x14ac:dyDescent="0.35">
      <c r="A1278" s="12">
        <f ca="1">INDEX('Flow probs &amp; rates'!$K$5:$K$5999,UsefulSeries!$E1276,0)*(1-INDEX('Flow probs &amp; rates'!$K$5:$K$5999,UsefulSeries!$E1276,0))/INDEX('Flow probs &amp; rates'!$E$4:$E$5999,UsefulSeries!$E1276,0)</f>
        <v>1.7611111197450444E-2</v>
      </c>
      <c r="B1278" s="12">
        <f ca="1">-INDEX('Flow probs &amp; rates'!$K$5:$K$5999,UsefulSeries!$E1276,0)*(INDEX('Flow probs &amp; rates'!$L$5:$L$5999,UsefulSeries!$E1276,0))/INDEX('Flow probs &amp; rates'!$E$4:$E$5999,UsefulSeries!$E1276,0)</f>
        <v>-2.2671233416917557E-4</v>
      </c>
      <c r="C1278" s="12">
        <v>0</v>
      </c>
      <c r="D1278" s="12">
        <v>0</v>
      </c>
      <c r="E1278" s="12">
        <v>0</v>
      </c>
      <c r="F1278" s="12">
        <v>0</v>
      </c>
      <c r="G1278" s="12"/>
      <c r="H1278" s="12"/>
      <c r="I1278" s="12">
        <f ca="1">INDEX('Flow probs &amp; rates'!$K$5:$K$5999,UsefulSeries!$E1276)</f>
        <v>1.1169473793176475E-2</v>
      </c>
      <c r="J1278" s="12"/>
      <c r="K1278" s="12">
        <f>-INDEX('Flow probs &amp; rates'!$E$4:$E$5999,UsefulSeries!$E1276)</f>
        <v>-0.62714479083857932</v>
      </c>
      <c r="L1278" s="12">
        <f>INDEX('Flow probs &amp; rates'!$E$4:$E$5999,UsefulSeries!$E1276)</f>
        <v>0.62714479083857932</v>
      </c>
      <c r="M1278" s="12"/>
      <c r="N1278" s="12"/>
      <c r="O1278" s="12"/>
      <c r="P1278" s="12">
        <f t="array" aca="1" ref="P1278:U1283" ca="1">MINVERSE(A1278:F1283)</f>
        <v>56.790605171307888</v>
      </c>
      <c r="Q1278" s="12">
        <f ca="1"/>
        <v>0.64249985754573646</v>
      </c>
      <c r="R1278" s="12">
        <f ca="1"/>
        <v>0</v>
      </c>
      <c r="S1278" s="12">
        <f ca="1"/>
        <v>0</v>
      </c>
      <c r="T1278" s="12">
        <f ca="1"/>
        <v>0</v>
      </c>
      <c r="U1278" s="12">
        <f ca="1"/>
        <v>0</v>
      </c>
      <c r="V1278" s="12"/>
      <c r="W1278" s="12">
        <f ca="1">INDEX(P$6:P$6003,UsefulSeries!$I1276)</f>
        <v>48.011399262797426</v>
      </c>
      <c r="X1278" s="12">
        <f ca="1">INDEX(Q$6:Q$6003,UsefulSeries!$I1276)</f>
        <v>0.6406837767578879</v>
      </c>
      <c r="Y1278" s="12">
        <f ca="1">INDEX(R$6:R$6003,UsefulSeries!$I1276)</f>
        <v>0</v>
      </c>
      <c r="Z1278" s="12">
        <f ca="1">INDEX(S$6:S$6003,UsefulSeries!$I1276)</f>
        <v>0</v>
      </c>
      <c r="AA1278" s="12">
        <f ca="1">INDEX(T$6:T$6003,UsefulSeries!$I1276)</f>
        <v>0</v>
      </c>
      <c r="AB1278" s="12">
        <f ca="1">INDEX(U$6:U$6003,UsefulSeries!$I1276)</f>
        <v>0</v>
      </c>
      <c r="AC1278" s="12">
        <f>INDEX( K$6:K$6003,UsefulSeries!$I1276)</f>
        <v>-0.6230222540302307</v>
      </c>
      <c r="AD1278" s="12">
        <f>INDEX(L$6:L$6003,UsefulSeries!$I1276)</f>
        <v>0.6230222540302307</v>
      </c>
      <c r="AE1278" s="12"/>
      <c r="AF1278" s="12"/>
      <c r="AG1278" s="12"/>
      <c r="AH1278" s="12"/>
      <c r="AI1278" s="12"/>
      <c r="AJ1278" s="12"/>
      <c r="AK1278" s="12"/>
      <c r="AL1278" s="12"/>
      <c r="AM1278" s="12"/>
      <c r="AN1278" s="12">
        <f t="shared" ca="1" si="189"/>
        <v>48.011399262797426</v>
      </c>
      <c r="AO1278" s="12">
        <f t="shared" ca="1" si="190"/>
        <v>0.6406837767578879</v>
      </c>
      <c r="AP1278" s="12">
        <f t="shared" ca="1" si="191"/>
        <v>0</v>
      </c>
      <c r="AQ1278" s="12">
        <f t="shared" ca="1" si="192"/>
        <v>0</v>
      </c>
      <c r="AR1278" s="12">
        <f t="shared" ca="1" si="193"/>
        <v>0</v>
      </c>
      <c r="AS1278" s="12">
        <f t="shared" ca="1" si="194"/>
        <v>0</v>
      </c>
      <c r="AT1278" s="12">
        <f t="shared" si="195"/>
        <v>-0.6230222540302307</v>
      </c>
      <c r="AU1278" s="12">
        <f t="shared" si="196"/>
        <v>0.6230222540302307</v>
      </c>
      <c r="AV1278" s="12"/>
      <c r="AW1278" s="12">
        <f ca="1">INDEX(I$6:I$6003,UsefulSeries!$I1276)</f>
        <v>1.3152054969780634E-2</v>
      </c>
      <c r="AX1278" s="12"/>
      <c r="AY1278" s="12"/>
      <c r="AZ1278" s="12">
        <f t="array" aca="1" ref="AZ1278:AZ1283" ca="1">MMULT(W1278:AB1283,AW1278:AW1283)</f>
        <v>0.64068377675788812</v>
      </c>
      <c r="BA1278" s="12"/>
      <c r="BB1278" s="12">
        <f t="shared" ca="1" si="188"/>
        <v>0.64068377675788812</v>
      </c>
      <c r="BC1278" s="12"/>
      <c r="BD1278" s="38">
        <f t="array" aca="1" ref="BD1278:BD1285" ca="1">MMULT(MINVERSE(AN1278:AU1285),BB1278:BB1285)</f>
        <v>1.3003293509514784E-2</v>
      </c>
    </row>
    <row r="1279" spans="1:56" x14ac:dyDescent="0.35">
      <c r="A1279" s="12">
        <f ca="1">-INDEX('Flow probs &amp; rates'!$K$5:$K$5999,UsefulSeries!$E1276,0)*(INDEX('Flow probs &amp; rates'!$L$5:$L$5999,UsefulSeries!$E1276,0))/INDEX('Flow probs &amp; rates'!$E$4:$E$5999,UsefulSeries!$E1276,0)</f>
        <v>-2.2671233416917557E-4</v>
      </c>
      <c r="B1279" s="12">
        <f ca="1">INDEX('Flow probs &amp; rates'!$L$5:$L$5999,UsefulSeries!$E1276,0)*(1-INDEX('Flow probs &amp; rates'!$L$5:$L$5999,UsefulSeries!$E1276,0))/INDEX('Flow probs &amp; rates'!$E$4:$E$5999,UsefulSeries!$E1276,0)</f>
        <v>2.0039118306498224E-2</v>
      </c>
      <c r="C1279" s="12">
        <v>0</v>
      </c>
      <c r="D1279" s="12">
        <v>0</v>
      </c>
      <c r="E1279" s="12">
        <v>0</v>
      </c>
      <c r="F1279" s="12">
        <v>0</v>
      </c>
      <c r="G1279" s="12"/>
      <c r="H1279" s="12"/>
      <c r="I1279" s="12">
        <f ca="1">INDEX('Flow probs &amp; rates'!$L$5:$L$5999,UsefulSeries!$E1276)</f>
        <v>1.2729468014859711E-2</v>
      </c>
      <c r="J1279" s="12"/>
      <c r="K1279" s="12">
        <f>-INDEX('Flow probs &amp; rates'!$E$4:$E$5999,UsefulSeries!$E1276)</f>
        <v>-0.62714479083857932</v>
      </c>
      <c r="L1279" s="12"/>
      <c r="M1279" s="12"/>
      <c r="N1279" s="12"/>
      <c r="O1279" s="12"/>
      <c r="P1279" s="12">
        <f ca="1"/>
        <v>0.64249985754573635</v>
      </c>
      <c r="Q1279" s="12">
        <f ca="1"/>
        <v>49.909664055333387</v>
      </c>
      <c r="R1279" s="12">
        <f ca="1"/>
        <v>0</v>
      </c>
      <c r="S1279" s="12">
        <f ca="1"/>
        <v>0</v>
      </c>
      <c r="T1279" s="12">
        <f ca="1"/>
        <v>0</v>
      </c>
      <c r="U1279" s="12">
        <f ca="1"/>
        <v>0</v>
      </c>
      <c r="V1279" s="12"/>
      <c r="W1279" s="12">
        <f ca="1">INDEX(P$7:P$6003,UsefulSeries!$I1276)</f>
        <v>0.64068377675788801</v>
      </c>
      <c r="X1279" s="12">
        <f ca="1">INDEX(Q$7:Q$6003,UsefulSeries!$I1276)</f>
        <v>43.862230140318445</v>
      </c>
      <c r="Y1279" s="12">
        <f ca="1">INDEX(R$7:R$6003,UsefulSeries!$I1276)</f>
        <v>0</v>
      </c>
      <c r="Z1279" s="12">
        <f ca="1">INDEX(S$7:S$6003,UsefulSeries!$I1276)</f>
        <v>0</v>
      </c>
      <c r="AA1279" s="12">
        <f ca="1">INDEX(T$7:T$6003,UsefulSeries!$I1276)</f>
        <v>0</v>
      </c>
      <c r="AB1279" s="12">
        <f ca="1">INDEX(U$7:U$6003,UsefulSeries!$I1276)</f>
        <v>0</v>
      </c>
      <c r="AC1279" s="12">
        <f>INDEX( K$7:K$6003,UsefulSeries!$I1276,1)</f>
        <v>-0.6230222540302307</v>
      </c>
      <c r="AD1279" s="12">
        <f>INDEX(L$7:L$6003,UsefulSeries!$I1276,1)</f>
        <v>0</v>
      </c>
      <c r="AE1279" s="12"/>
      <c r="AF1279" s="12"/>
      <c r="AG1279" s="12"/>
      <c r="AH1279" s="12"/>
      <c r="AI1279" s="12"/>
      <c r="AJ1279" s="12"/>
      <c r="AK1279" s="12"/>
      <c r="AL1279" s="12"/>
      <c r="AM1279" s="12"/>
      <c r="AN1279" s="12">
        <f t="shared" ca="1" si="189"/>
        <v>0.64068377675788801</v>
      </c>
      <c r="AO1279" s="12">
        <f t="shared" ca="1" si="190"/>
        <v>43.862230140318445</v>
      </c>
      <c r="AP1279" s="12">
        <f t="shared" ca="1" si="191"/>
        <v>0</v>
      </c>
      <c r="AQ1279" s="12">
        <f t="shared" ca="1" si="192"/>
        <v>0</v>
      </c>
      <c r="AR1279" s="12">
        <f t="shared" ca="1" si="193"/>
        <v>0</v>
      </c>
      <c r="AS1279" s="12">
        <f t="shared" ca="1" si="194"/>
        <v>0</v>
      </c>
      <c r="AT1279" s="12">
        <f t="shared" si="195"/>
        <v>-0.6230222540302307</v>
      </c>
      <c r="AU1279" s="12">
        <f t="shared" si="196"/>
        <v>0</v>
      </c>
      <c r="AV1279" s="12"/>
      <c r="AW1279" s="12">
        <f ca="1">INDEX(I$7:I$6003,UsefulSeries!$I1276)</f>
        <v>1.4414622021841666E-2</v>
      </c>
      <c r="AX1279" s="12"/>
      <c r="AY1279" s="12"/>
      <c r="AZ1279" s="12">
        <f ca="1"/>
        <v>0.6406837767578879</v>
      </c>
      <c r="BA1279" s="12"/>
      <c r="BB1279" s="12">
        <f t="shared" ca="1" si="188"/>
        <v>0.6406837767578879</v>
      </c>
      <c r="BC1279" s="12"/>
      <c r="BD1279" s="38">
        <f ca="1"/>
        <v>1.3670579176201297E-2</v>
      </c>
    </row>
    <row r="1280" spans="1:56" x14ac:dyDescent="0.35">
      <c r="A1280" s="12">
        <v>0</v>
      </c>
      <c r="B1280" s="12">
        <v>0</v>
      </c>
      <c r="C1280" s="12">
        <f ca="1">INDEX('Flow probs &amp; rates'!$M$5:$M$5999,UsefulSeries!$E1276,0)*(1-INDEX('Flow probs &amp; rates'!$M$5:$M$5999,UsefulSeries!$E1276,0))/INDEX('Flow probs &amp; rates'!$F$4:$F$5999,UsefulSeries!$E1276,0)</f>
        <v>5.8698609175438241</v>
      </c>
      <c r="D1280" s="12">
        <f ca="1">-INDEX('Flow probs &amp; rates'!$M$5:$M$5999,UsefulSeries!$E1276,0)*(INDEX('Flow probs &amp; rates'!$O$5:$O$5999,UsefulSeries!$E1276,0))/INDEX('Flow probs &amp; rates'!$F$4:$F$5999,UsefulSeries!$E1276,0)</f>
        <v>-1.0686069166350756</v>
      </c>
      <c r="E1280" s="12">
        <v>0</v>
      </c>
      <c r="F1280" s="12">
        <v>0</v>
      </c>
      <c r="G1280" s="12"/>
      <c r="H1280" s="12"/>
      <c r="I1280" s="12">
        <f ca="1">INDEX('Flow probs &amp; rates'!$M$5:$M$5999,UsefulSeries!$E1276)</f>
        <v>0.24027257466030849</v>
      </c>
      <c r="J1280" s="12"/>
      <c r="K1280" s="12">
        <f>INDEX('Flow probs &amp; rates'!$F$4:$F$5999,UsefulSeries!$E1276)</f>
        <v>3.1098124315149432E-2</v>
      </c>
      <c r="L1280" s="12">
        <f>-INDEX('Flow probs &amp; rates'!$F$4:$F$5999,UsefulSeries!$E1276)</f>
        <v>-3.1098124315149432E-2</v>
      </c>
      <c r="M1280" s="12"/>
      <c r="N1280" s="12"/>
      <c r="O1280" s="12"/>
      <c r="P1280" s="12">
        <f ca="1"/>
        <v>0</v>
      </c>
      <c r="Q1280" s="12">
        <f ca="1"/>
        <v>0</v>
      </c>
      <c r="R1280" s="12">
        <f ca="1"/>
        <v>0.17947223487328481</v>
      </c>
      <c r="S1280" s="12">
        <f ca="1"/>
        <v>5.0043712458210148E-2</v>
      </c>
      <c r="T1280" s="12">
        <f ca="1"/>
        <v>0</v>
      </c>
      <c r="U1280" s="12">
        <f ca="1"/>
        <v>0</v>
      </c>
      <c r="V1280" s="12"/>
      <c r="W1280" s="12">
        <f ca="1">INDEX(P$8:P$6003,UsefulSeries!$I1276)</f>
        <v>0</v>
      </c>
      <c r="X1280" s="12">
        <f ca="1">INDEX(Q$8:Q$6003,UsefulSeries!$I1276)</f>
        <v>0</v>
      </c>
      <c r="Y1280" s="12">
        <f ca="1">INDEX(R$8:R$6003,UsefulSeries!$I1276)</f>
        <v>0.25792279300757354</v>
      </c>
      <c r="Z1280" s="12">
        <f ca="1">INDEX(S$8:S$6003,UsefulSeries!$I1276)</f>
        <v>6.2062541002330232E-2</v>
      </c>
      <c r="AA1280" s="12">
        <f ca="1">INDEX(T$8:T$6003,UsefulSeries!$I1276)</f>
        <v>0</v>
      </c>
      <c r="AB1280" s="12">
        <f ca="1">INDEX(U$8:U$6003,UsefulSeries!$I1276)</f>
        <v>0</v>
      </c>
      <c r="AC1280" s="12">
        <f>INDEX( K$8:K$6003,UsefulSeries!$I1276)</f>
        <v>4.057181941305165E-2</v>
      </c>
      <c r="AD1280" s="12">
        <f>INDEX(L$8:L$6003,UsefulSeries!$I1276)</f>
        <v>-4.057181941305165E-2</v>
      </c>
      <c r="AE1280" s="12"/>
      <c r="AF1280" s="12"/>
      <c r="AG1280" s="12"/>
      <c r="AH1280" s="12"/>
      <c r="AI1280" s="12"/>
      <c r="AJ1280" s="12"/>
      <c r="AK1280" s="12"/>
      <c r="AL1280" s="12"/>
      <c r="AM1280" s="12"/>
      <c r="AN1280" s="12">
        <f t="shared" ca="1" si="189"/>
        <v>0</v>
      </c>
      <c r="AO1280" s="12">
        <f t="shared" ca="1" si="190"/>
        <v>0</v>
      </c>
      <c r="AP1280" s="12">
        <f t="shared" ca="1" si="191"/>
        <v>0.25792279300757354</v>
      </c>
      <c r="AQ1280" s="12">
        <f t="shared" ca="1" si="192"/>
        <v>6.2062541002330232E-2</v>
      </c>
      <c r="AR1280" s="12">
        <f t="shared" ca="1" si="193"/>
        <v>0</v>
      </c>
      <c r="AS1280" s="12">
        <f t="shared" ca="1" si="194"/>
        <v>0</v>
      </c>
      <c r="AT1280" s="12">
        <f t="shared" si="195"/>
        <v>4.057181941305165E-2</v>
      </c>
      <c r="AU1280" s="12">
        <f t="shared" si="196"/>
        <v>-4.057181941305165E-2</v>
      </c>
      <c r="AV1280" s="12"/>
      <c r="AW1280" s="12">
        <f ca="1">INDEX(I$8:I$6003,UsefulSeries!$I1276)</f>
        <v>0.20714677428254058</v>
      </c>
      <c r="AX1280" s="12"/>
      <c r="AY1280" s="12"/>
      <c r="AZ1280" s="12">
        <f ca="1"/>
        <v>6.2062541002330232E-2</v>
      </c>
      <c r="BA1280" s="12"/>
      <c r="BB1280" s="12">
        <f t="shared" ca="1" si="188"/>
        <v>6.2062541002330232E-2</v>
      </c>
      <c r="BC1280" s="12"/>
      <c r="BD1280" s="38">
        <f ca="1"/>
        <v>0.21031685839687445</v>
      </c>
    </row>
    <row r="1281" spans="1:56" x14ac:dyDescent="0.35">
      <c r="A1281" s="12">
        <v>0</v>
      </c>
      <c r="B1281" s="12">
        <v>0</v>
      </c>
      <c r="C1281" s="12">
        <f ca="1">-INDEX('Flow probs &amp; rates'!$M$5:$M$5999,UsefulSeries!$E1276,0)*(INDEX('Flow probs &amp; rates'!$O$5:$O$5999,UsefulSeries!$E1276,0))/INDEX('Flow probs &amp; rates'!$F$4:$F$5999,UsefulSeries!$E1276,0)</f>
        <v>-1.0686069166350756</v>
      </c>
      <c r="D1281" s="12">
        <f ca="1">INDEX('Flow probs &amp; rates'!$O$5:$O$5999,UsefulSeries!$E1276,0)*(1-INDEX('Flow probs &amp; rates'!$O$5:$O$5999,UsefulSeries!$E1276,0))/INDEX('Flow probs &amp; rates'!$F$4:$F$5999,UsefulSeries!$E1276,0)</f>
        <v>3.8323549974374997</v>
      </c>
      <c r="E1281" s="12">
        <v>0</v>
      </c>
      <c r="F1281" s="12">
        <v>0</v>
      </c>
      <c r="G1281" s="12"/>
      <c r="H1281" s="12"/>
      <c r="I1281" s="12">
        <f ca="1">INDEX('Flow probs &amp; rates'!$O$5:$O$5999,UsefulSeries!$E1276)</f>
        <v>0.13830821426260667</v>
      </c>
      <c r="J1281" s="12"/>
      <c r="K1281" s="12"/>
      <c r="L1281" s="12">
        <f>-INDEX('Flow probs &amp; rates'!$F$4:$F$5999,UsefulSeries!$E1276)</f>
        <v>-3.1098124315149432E-2</v>
      </c>
      <c r="M1281" s="12"/>
      <c r="N1281" s="12"/>
      <c r="O1281" s="12"/>
      <c r="P1281" s="12">
        <f ca="1"/>
        <v>0</v>
      </c>
      <c r="Q1281" s="12">
        <f ca="1"/>
        <v>0</v>
      </c>
      <c r="R1281" s="12">
        <f ca="1"/>
        <v>5.0043712458210154E-2</v>
      </c>
      <c r="S1281" s="12">
        <f ca="1"/>
        <v>0.27489025885424145</v>
      </c>
      <c r="T1281" s="12">
        <f ca="1"/>
        <v>0</v>
      </c>
      <c r="U1281" s="12">
        <f ca="1"/>
        <v>0</v>
      </c>
      <c r="V1281" s="12"/>
      <c r="W1281" s="12">
        <f ca="1">INDEX(P$9:P$6003,UsefulSeries!$I1276)</f>
        <v>0</v>
      </c>
      <c r="X1281" s="12">
        <f ca="1">INDEX(Q$9:Q$6003,UsefulSeries!$I1276)</f>
        <v>0</v>
      </c>
      <c r="Y1281" s="12">
        <f ca="1">INDEX(R$9:R$6003,UsefulSeries!$I1276)</f>
        <v>6.2062541002330225E-2</v>
      </c>
      <c r="Z1281" s="12">
        <f ca="1">INDEX(S$9:S$6003,UsefulSeries!$I1276)</f>
        <v>0.35367660972219661</v>
      </c>
      <c r="AA1281" s="12">
        <f ca="1">INDEX(T$9:T$6003,UsefulSeries!$I1276)</f>
        <v>0</v>
      </c>
      <c r="AB1281" s="12">
        <f ca="1">INDEX(U$9:U$6003,UsefulSeries!$I1276)</f>
        <v>0</v>
      </c>
      <c r="AC1281" s="12">
        <f>INDEX( K$9:K$6003,UsefulSeries!$I1276)</f>
        <v>0</v>
      </c>
      <c r="AD1281" s="12">
        <f>INDEX(L$9:L$6003,UsefulSeries!$I1276)</f>
        <v>-4.057181941305165E-2</v>
      </c>
      <c r="AE1281" s="12"/>
      <c r="AF1281" s="12"/>
      <c r="AG1281" s="12"/>
      <c r="AH1281" s="12"/>
      <c r="AI1281" s="12"/>
      <c r="AJ1281" s="12"/>
      <c r="AK1281" s="12"/>
      <c r="AL1281" s="12"/>
      <c r="AM1281" s="12"/>
      <c r="AN1281" s="12">
        <f t="shared" ca="1" si="189"/>
        <v>0</v>
      </c>
      <c r="AO1281" s="12">
        <f t="shared" ca="1" si="190"/>
        <v>0</v>
      </c>
      <c r="AP1281" s="12">
        <f t="shared" ca="1" si="191"/>
        <v>6.2062541002330225E-2</v>
      </c>
      <c r="AQ1281" s="12">
        <f t="shared" ca="1" si="192"/>
        <v>0.35367660972219661</v>
      </c>
      <c r="AR1281" s="12">
        <f t="shared" ca="1" si="193"/>
        <v>0</v>
      </c>
      <c r="AS1281" s="12">
        <f t="shared" ca="1" si="194"/>
        <v>0</v>
      </c>
      <c r="AT1281" s="12">
        <f t="shared" si="195"/>
        <v>0</v>
      </c>
      <c r="AU1281" s="12">
        <f t="shared" si="196"/>
        <v>-4.057181941305165E-2</v>
      </c>
      <c r="AV1281" s="12"/>
      <c r="AW1281" s="12">
        <f ca="1">INDEX(I$9:I$6003,UsefulSeries!$I1276)</f>
        <v>0.13912847069126222</v>
      </c>
      <c r="AX1281" s="12"/>
      <c r="AY1281" s="12"/>
      <c r="AZ1281" s="12">
        <f ca="1"/>
        <v>6.2062541002330239E-2</v>
      </c>
      <c r="BA1281" s="12"/>
      <c r="BB1281" s="12">
        <f t="shared" ca="1" si="188"/>
        <v>6.2062541002330239E-2</v>
      </c>
      <c r="BC1281" s="12"/>
      <c r="BD1281" s="38">
        <f ca="1"/>
        <v>0.13394847040094884</v>
      </c>
    </row>
    <row r="1282" spans="1:56" x14ac:dyDescent="0.35">
      <c r="A1282" s="12">
        <v>0</v>
      </c>
      <c r="B1282" s="12">
        <v>0</v>
      </c>
      <c r="C1282" s="12">
        <v>0</v>
      </c>
      <c r="D1282" s="12">
        <v>0</v>
      </c>
      <c r="E1282" s="12">
        <f ca="1">INDEX('Flow probs &amp; rates'!$P$5:$P$5999,UsefulSeries!$E1276,0)*(1-INDEX('Flow probs &amp; rates'!$P$5:$P$5999,UsefulSeries!$E1276,0))/INDEX('Flow probs &amp; rates'!$G$4:$G$5999,UsefulSeries!$E1276,0)</f>
        <v>7.0555200653976677E-2</v>
      </c>
      <c r="F1282" s="12">
        <f ca="1">-INDEX('Flow probs &amp; rates'!$P$5:$P$5999,UsefulSeries!$E1276,0)*(INDEX('Flow probs &amp; rates'!$Q$5:$Q$5999,UsefulSeries!$E1276,0))/INDEX('Flow probs &amp; rates'!$G$4:$G$5999,UsefulSeries!$E1276,0)</f>
        <v>-1.3486270070093337E-3</v>
      </c>
      <c r="G1282" s="12"/>
      <c r="H1282" s="12"/>
      <c r="I1282" s="12">
        <f ca="1">INDEX('Flow probs &amp; rates'!$P$5:$P$5999,UsefulSeries!$E1276)</f>
        <v>2.4724016697926128E-2</v>
      </c>
      <c r="J1282" s="12"/>
      <c r="K1282" s="12">
        <f>INDEX('Flow probs &amp; rates'!$G$4:$G$5999,UsefulSeries!$E1276)</f>
        <v>0.34175708484627121</v>
      </c>
      <c r="L1282" s="12"/>
      <c r="M1282" s="12"/>
      <c r="N1282" s="12"/>
      <c r="O1282" s="12"/>
      <c r="P1282" s="12">
        <f ca="1"/>
        <v>0</v>
      </c>
      <c r="Q1282" s="12">
        <f ca="1"/>
        <v>0</v>
      </c>
      <c r="R1282" s="12">
        <f ca="1"/>
        <v>0</v>
      </c>
      <c r="S1282" s="12">
        <f ca="1"/>
        <v>0</v>
      </c>
      <c r="T1282" s="12">
        <f ca="1"/>
        <v>14.180128284043045</v>
      </c>
      <c r="U1282" s="12">
        <f ca="1"/>
        <v>0.35724954140985044</v>
      </c>
      <c r="V1282" s="12"/>
      <c r="W1282" s="12">
        <f ca="1">INDEX(P$10:P$6003,UsefulSeries!$I1276)</f>
        <v>0</v>
      </c>
      <c r="X1282" s="12">
        <f ca="1">INDEX(Q$10:Q$6003,UsefulSeries!$I1276)</f>
        <v>0</v>
      </c>
      <c r="Y1282" s="12">
        <f ca="1">INDEX(R$10:R$6003,UsefulSeries!$I1276)</f>
        <v>0</v>
      </c>
      <c r="Z1282" s="12">
        <f ca="1">INDEX(S$10:S$6003,UsefulSeries!$I1276)</f>
        <v>0</v>
      </c>
      <c r="AA1282" s="12">
        <f ca="1">INDEX(T$10:T$6003,UsefulSeries!$I1276)</f>
        <v>14.324705128789033</v>
      </c>
      <c r="AB1282" s="12">
        <f ca="1">INDEX(U$10:U$6003,UsefulSeries!$I1276)</f>
        <v>0.35216399696241918</v>
      </c>
      <c r="AC1282" s="12">
        <f>INDEX( K$10:K$6003,UsefulSeries!$I1276)</f>
        <v>0.33640592655671764</v>
      </c>
      <c r="AD1282" s="12">
        <f>INDEX(L$10:L$6003,UsefulSeries!$I1276)</f>
        <v>0</v>
      </c>
      <c r="AE1282" s="12"/>
      <c r="AF1282" s="12"/>
      <c r="AG1282" s="12"/>
      <c r="AH1282" s="12"/>
      <c r="AI1282" s="12"/>
      <c r="AJ1282" s="12"/>
      <c r="AK1282" s="12"/>
      <c r="AL1282" s="12"/>
      <c r="AM1282" s="12"/>
      <c r="AN1282" s="12">
        <f t="shared" ca="1" si="189"/>
        <v>0</v>
      </c>
      <c r="AO1282" s="12">
        <f t="shared" ca="1" si="190"/>
        <v>0</v>
      </c>
      <c r="AP1282" s="12">
        <f t="shared" ca="1" si="191"/>
        <v>0</v>
      </c>
      <c r="AQ1282" s="12">
        <f t="shared" ca="1" si="192"/>
        <v>0</v>
      </c>
      <c r="AR1282" s="12">
        <f t="shared" ca="1" si="193"/>
        <v>14.324705128789033</v>
      </c>
      <c r="AS1282" s="12">
        <f t="shared" ca="1" si="194"/>
        <v>0.35216399696241918</v>
      </c>
      <c r="AT1282" s="12">
        <f t="shared" si="195"/>
        <v>0.33640592655671764</v>
      </c>
      <c r="AU1282" s="12">
        <f t="shared" si="196"/>
        <v>0</v>
      </c>
      <c r="AV1282" s="12"/>
      <c r="AW1282" s="12">
        <f ca="1">INDEX(I$10:I$6003,UsefulSeries!$I1276)</f>
        <v>2.4076216586720454E-2</v>
      </c>
      <c r="AX1282" s="12"/>
      <c r="AY1282" s="12"/>
      <c r="AZ1282" s="12">
        <f ca="1"/>
        <v>0.35216399696241923</v>
      </c>
      <c r="BA1282" s="12"/>
      <c r="BB1282" s="12">
        <f t="shared" ca="1" si="188"/>
        <v>0.35216399696241923</v>
      </c>
      <c r="BC1282" s="12"/>
      <c r="BD1282" s="38">
        <f ca="1"/>
        <v>2.5290557174028599E-2</v>
      </c>
    </row>
    <row r="1283" spans="1:56" x14ac:dyDescent="0.35">
      <c r="A1283" s="12">
        <v>0</v>
      </c>
      <c r="B1283" s="12">
        <v>0</v>
      </c>
      <c r="C1283" s="12">
        <v>0</v>
      </c>
      <c r="D1283" s="12">
        <v>0</v>
      </c>
      <c r="E1283" s="12">
        <f ca="1">-INDEX('Flow probs &amp; rates'!$P$5:$P$5999,UsefulSeries!$E1276,0)*(INDEX('Flow probs &amp; rates'!$Q$5:$Q$5999,UsefulSeries!$E1276,0))/INDEX('Flow probs &amp; rates'!$G$4:$G$5999,UsefulSeries!$E1276,0)</f>
        <v>-1.3486270070093337E-3</v>
      </c>
      <c r="F1283" s="12">
        <f ca="1">INDEX('Flow probs &amp; rates'!$Q$5:$Q$5999,UsefulSeries!$E1276,0)*(1-INDEX('Flow probs &amp; rates'!$Q$5:$Q$5999,UsefulSeries!$E1276,0))/INDEX('Flow probs &amp; rates'!$G$4:$G$5999,UsefulSeries!$E1276,0)</f>
        <v>5.3530380728404964E-2</v>
      </c>
      <c r="G1283" s="12"/>
      <c r="H1283" s="12"/>
      <c r="I1283" s="12">
        <f ca="1">INDEX('Flow probs &amp; rates'!$Q$5:$Q$5999,UsefulSeries!$E1276)</f>
        <v>1.8641907586930347E-2</v>
      </c>
      <c r="J1283" s="12"/>
      <c r="K1283" s="12"/>
      <c r="L1283" s="12">
        <f>INDEX('Flow probs &amp; rates'!$G$4:$G$5999,UsefulSeries!$E1276)</f>
        <v>0.34175708484627121</v>
      </c>
      <c r="M1283" s="12"/>
      <c r="N1283" s="12"/>
      <c r="O1283" s="12"/>
      <c r="P1283" s="12">
        <f ca="1"/>
        <v>0</v>
      </c>
      <c r="Q1283" s="12">
        <f ca="1"/>
        <v>0</v>
      </c>
      <c r="R1283" s="12">
        <f ca="1"/>
        <v>0</v>
      </c>
      <c r="S1283" s="12">
        <f ca="1"/>
        <v>0</v>
      </c>
      <c r="T1283" s="12">
        <f ca="1"/>
        <v>0.35724954140985049</v>
      </c>
      <c r="U1283" s="12">
        <f ca="1"/>
        <v>18.689980955971397</v>
      </c>
      <c r="V1283" s="12"/>
      <c r="W1283" s="12">
        <f ca="1">INDEX(P$11:P$6003,UsefulSeries!$I1276)</f>
        <v>0</v>
      </c>
      <c r="X1283" s="12">
        <f ca="1">INDEX(Q$11:Q$6003,UsefulSeries!$I1276)</f>
        <v>0</v>
      </c>
      <c r="Y1283" s="12">
        <f ca="1">INDEX(R$11:R$6003,UsefulSeries!$I1276)</f>
        <v>0</v>
      </c>
      <c r="Z1283" s="12">
        <f ca="1">INDEX(S$11:S$6003,UsefulSeries!$I1276)</f>
        <v>0</v>
      </c>
      <c r="AA1283" s="12">
        <f ca="1">INDEX(T$11:T$6003,UsefulSeries!$I1276)</f>
        <v>0.35216399696241918</v>
      </c>
      <c r="AB1283" s="12">
        <f ca="1">INDEX(U$11:U$6003,UsefulSeries!$I1276)</f>
        <v>16.627102186943471</v>
      </c>
      <c r="AC1283" s="12">
        <f>INDEX( K$11:K$6003,UsefulSeries!$I1276)</f>
        <v>0</v>
      </c>
      <c r="AD1283" s="12">
        <f>INDEX(L$11:L$6003,UsefulSeries!$I1276)</f>
        <v>0.33640592655671764</v>
      </c>
      <c r="AE1283" s="12"/>
      <c r="AF1283" s="12"/>
      <c r="AG1283" s="12"/>
      <c r="AH1283" s="12"/>
      <c r="AI1283" s="12"/>
      <c r="AJ1283" s="12"/>
      <c r="AK1283" s="12"/>
      <c r="AL1283" s="12"/>
      <c r="AM1283" s="12"/>
      <c r="AN1283" s="12">
        <f t="shared" ca="1" si="189"/>
        <v>0</v>
      </c>
      <c r="AO1283" s="12">
        <f t="shared" ca="1" si="190"/>
        <v>0</v>
      </c>
      <c r="AP1283" s="12">
        <f t="shared" ca="1" si="191"/>
        <v>0</v>
      </c>
      <c r="AQ1283" s="12">
        <f t="shared" ca="1" si="192"/>
        <v>0</v>
      </c>
      <c r="AR1283" s="12">
        <f t="shared" ca="1" si="193"/>
        <v>0.35216399696241918</v>
      </c>
      <c r="AS1283" s="12">
        <f t="shared" ca="1" si="194"/>
        <v>16.627102186943471</v>
      </c>
      <c r="AT1283" s="12">
        <f t="shared" si="195"/>
        <v>0</v>
      </c>
      <c r="AU1283" s="12">
        <f t="shared" si="196"/>
        <v>0.33640592655671764</v>
      </c>
      <c r="AV1283" s="12"/>
      <c r="AW1283" s="12">
        <f ca="1">INDEX(I$11:I$6003,UsefulSeries!$I1276)</f>
        <v>2.0670181516499467E-2</v>
      </c>
      <c r="AX1283" s="12"/>
      <c r="AY1283" s="12"/>
      <c r="AZ1283" s="12">
        <f ca="1"/>
        <v>0.35216399696241918</v>
      </c>
      <c r="BA1283" s="12"/>
      <c r="BB1283" s="12">
        <f t="shared" ca="1" si="188"/>
        <v>0.35216399696241918</v>
      </c>
      <c r="BC1283" s="12"/>
      <c r="BD1283" s="38">
        <f ca="1"/>
        <v>2.1459954971404939E-2</v>
      </c>
    </row>
    <row r="1284" spans="1:56" x14ac:dyDescent="0.35">
      <c r="A1284" s="12">
        <f ca="1">INDEX('Flow probs &amp; rates'!$K$5:$K$5999,UsefulSeries!$E1282,0)*(1-INDEX('Flow probs &amp; rates'!$K$5:$K$5999,UsefulSeries!$E1282,0))/INDEX('Flow probs &amp; rates'!$E$4:$E$5999,UsefulSeries!$E1282,0)</f>
        <v>1.7878600001824996E-2</v>
      </c>
      <c r="B1284" s="12">
        <f ca="1">-INDEX('Flow probs &amp; rates'!$K$5:$K$5999,UsefulSeries!$E1282,0)*(INDEX('Flow probs &amp; rates'!$L$5:$L$5999,UsefulSeries!$E1282,0))/INDEX('Flow probs &amp; rates'!$E$4:$E$5999,UsefulSeries!$E1282,0)</f>
        <v>-2.4101975779229577E-4</v>
      </c>
      <c r="C1284" s="12">
        <v>0</v>
      </c>
      <c r="D1284" s="12">
        <v>0</v>
      </c>
      <c r="E1284" s="12">
        <v>0</v>
      </c>
      <c r="F1284" s="12">
        <v>0</v>
      </c>
      <c r="G1284" s="12"/>
      <c r="H1284" s="12"/>
      <c r="I1284" s="12">
        <f ca="1">INDEX('Flow probs &amp; rates'!$K$5:$K$5999,UsefulSeries!$E1282)</f>
        <v>1.1380979283543348E-2</v>
      </c>
      <c r="J1284" s="12"/>
      <c r="K1284" s="12">
        <f>-INDEX('Flow probs &amp; rates'!$E$4:$E$5999,UsefulSeries!$E1282)</f>
        <v>-0.62932514810680862</v>
      </c>
      <c r="L1284" s="12">
        <f>INDEX('Flow probs &amp; rates'!$E$4:$E$5999,UsefulSeries!$E1282)</f>
        <v>0.62932514810680862</v>
      </c>
      <c r="M1284" s="12"/>
      <c r="N1284" s="12"/>
      <c r="O1284" s="12"/>
      <c r="P1284" s="12">
        <f t="array" aca="1" ref="P1284:U1289" ca="1">MINVERSE(A1284:F1289)</f>
        <v>55.941489960888312</v>
      </c>
      <c r="Q1284" s="12">
        <f ca="1"/>
        <v>0.64526874583002169</v>
      </c>
      <c r="R1284" s="12">
        <f ca="1"/>
        <v>0</v>
      </c>
      <c r="S1284" s="12">
        <f ca="1"/>
        <v>0</v>
      </c>
      <c r="T1284" s="12">
        <f ca="1"/>
        <v>0</v>
      </c>
      <c r="U1284" s="12">
        <f ca="1"/>
        <v>0</v>
      </c>
      <c r="V1284" s="12"/>
      <c r="W1284" s="12"/>
      <c r="X1284" s="12"/>
      <c r="Y1284" s="12"/>
      <c r="Z1284" s="12"/>
      <c r="AA1284" s="12"/>
      <c r="AB1284" s="12"/>
      <c r="AC1284" s="12"/>
      <c r="AD1284" s="12"/>
      <c r="AE1284" s="12">
        <f t="array" ref="AE1284:AJ1285">TRANSPOSE(AC1278:AD1283)</f>
        <v>-0.6230222540302307</v>
      </c>
      <c r="AF1284" s="12">
        <v>-0.6230222540302307</v>
      </c>
      <c r="AG1284" s="12">
        <v>4.057181941305165E-2</v>
      </c>
      <c r="AH1284" s="12">
        <v>0</v>
      </c>
      <c r="AI1284" s="12">
        <v>0.33640592655671764</v>
      </c>
      <c r="AJ1284" s="12">
        <v>0</v>
      </c>
      <c r="AK1284" s="12"/>
      <c r="AL1284" s="12"/>
      <c r="AM1284" s="12"/>
      <c r="AN1284" s="12">
        <f t="shared" si="189"/>
        <v>-0.6230222540302307</v>
      </c>
      <c r="AO1284" s="12">
        <f t="shared" si="190"/>
        <v>-0.6230222540302307</v>
      </c>
      <c r="AP1284" s="12">
        <f t="shared" si="191"/>
        <v>4.057181941305165E-2</v>
      </c>
      <c r="AQ1284" s="12">
        <f t="shared" si="192"/>
        <v>0</v>
      </c>
      <c r="AR1284" s="12">
        <f t="shared" si="193"/>
        <v>0.33640592655671764</v>
      </c>
      <c r="AS1284" s="12">
        <f t="shared" si="194"/>
        <v>0</v>
      </c>
      <c r="AT1284" s="12">
        <f t="shared" si="195"/>
        <v>0</v>
      </c>
      <c r="AU1284" s="12">
        <f t="shared" si="196"/>
        <v>0</v>
      </c>
      <c r="AV1284" s="12"/>
      <c r="AW1284" s="12"/>
      <c r="AX1284" s="12">
        <f>INDEX($N$6:$N$6003,UsefulSeries!$K1276)</f>
        <v>4.2241463329284468E-4</v>
      </c>
      <c r="AY1284" s="12"/>
      <c r="AZ1284" s="12"/>
      <c r="BA1284" s="12"/>
      <c r="BB1284" s="12">
        <f t="shared" si="188"/>
        <v>4.2241463329284468E-4</v>
      </c>
      <c r="BC1284" s="12"/>
      <c r="BD1284" s="38">
        <f ca="1"/>
        <v>-5.253534263375792E-2</v>
      </c>
    </row>
    <row r="1285" spans="1:56" x14ac:dyDescent="0.35">
      <c r="A1285" s="12">
        <f ca="1">-INDEX('Flow probs &amp; rates'!$K$5:$K$5999,UsefulSeries!$E1282,0)*(INDEX('Flow probs &amp; rates'!$L$5:$L$5999,UsefulSeries!$E1282,0))/INDEX('Flow probs &amp; rates'!$E$4:$E$5999,UsefulSeries!$E1282,0)</f>
        <v>-2.4101975779229577E-4</v>
      </c>
      <c r="B1285" s="12">
        <f ca="1">INDEX('Flow probs &amp; rates'!$L$5:$L$5999,UsefulSeries!$E1282,0)*(1-INDEX('Flow probs &amp; rates'!$L$5:$L$5999,UsefulSeries!$E1282,0))/INDEX('Flow probs &amp; rates'!$E$4:$E$5999,UsefulSeries!$E1282,0)</f>
        <v>2.08951765416284E-2</v>
      </c>
      <c r="C1285" s="12">
        <v>0</v>
      </c>
      <c r="D1285" s="12">
        <v>0</v>
      </c>
      <c r="E1285" s="12">
        <v>0</v>
      </c>
      <c r="F1285" s="12">
        <v>0</v>
      </c>
      <c r="G1285" s="12"/>
      <c r="H1285" s="12"/>
      <c r="I1285" s="12">
        <f ca="1">INDEX('Flow probs &amp; rates'!$L$5:$L$5999,UsefulSeries!$E1282)</f>
        <v>1.3327481844082556E-2</v>
      </c>
      <c r="J1285" s="12"/>
      <c r="K1285" s="12">
        <f>-INDEX('Flow probs &amp; rates'!$E$4:$E$5999,UsefulSeries!$E1282)</f>
        <v>-0.62932514810680862</v>
      </c>
      <c r="L1285" s="12"/>
      <c r="M1285" s="12"/>
      <c r="N1285" s="12"/>
      <c r="O1285" s="12"/>
      <c r="P1285" s="12">
        <f ca="1"/>
        <v>0.64526874583002169</v>
      </c>
      <c r="Q1285" s="12">
        <f ca="1"/>
        <v>47.865377950948236</v>
      </c>
      <c r="R1285" s="12">
        <f ca="1"/>
        <v>0</v>
      </c>
      <c r="S1285" s="12">
        <f ca="1"/>
        <v>0</v>
      </c>
      <c r="T1285" s="12">
        <f ca="1"/>
        <v>0</v>
      </c>
      <c r="U1285" s="12">
        <f ca="1"/>
        <v>0</v>
      </c>
      <c r="V1285" s="12"/>
      <c r="W1285" s="12"/>
      <c r="X1285" s="12"/>
      <c r="Y1285" s="12"/>
      <c r="Z1285" s="12"/>
      <c r="AA1285" s="12"/>
      <c r="AB1285" s="12"/>
      <c r="AC1285" s="12"/>
      <c r="AD1285" s="12"/>
      <c r="AE1285" s="12">
        <v>0.6230222540302307</v>
      </c>
      <c r="AF1285" s="12">
        <v>0</v>
      </c>
      <c r="AG1285" s="12">
        <v>-4.057181941305165E-2</v>
      </c>
      <c r="AH1285" s="12">
        <v>-4.057181941305165E-2</v>
      </c>
      <c r="AI1285" s="12">
        <v>0</v>
      </c>
      <c r="AJ1285" s="12">
        <v>0.33640592655671764</v>
      </c>
      <c r="AK1285" s="12"/>
      <c r="AL1285" s="12"/>
      <c r="AM1285" s="12"/>
      <c r="AN1285" s="12">
        <f t="shared" si="189"/>
        <v>0.6230222540302307</v>
      </c>
      <c r="AO1285" s="12">
        <f t="shared" si="190"/>
        <v>0</v>
      </c>
      <c r="AP1285" s="12">
        <f t="shared" si="191"/>
        <v>-4.057181941305165E-2</v>
      </c>
      <c r="AQ1285" s="12">
        <f t="shared" si="192"/>
        <v>-4.057181941305165E-2</v>
      </c>
      <c r="AR1285" s="12">
        <f t="shared" si="193"/>
        <v>0</v>
      </c>
      <c r="AS1285" s="12">
        <f t="shared" si="194"/>
        <v>0.33640592655671764</v>
      </c>
      <c r="AT1285" s="12">
        <f t="shared" si="195"/>
        <v>0</v>
      </c>
      <c r="AU1285" s="12">
        <f t="shared" si="196"/>
        <v>0</v>
      </c>
      <c r="AV1285" s="12"/>
      <c r="AW1285" s="12"/>
      <c r="AX1285" s="12">
        <f>INDEX('Margin error adjustment'!N$7:N$6003,UsefulSeries!$K1276)</f>
        <v>1.3531265179753463E-3</v>
      </c>
      <c r="AY1285" s="12"/>
      <c r="AZ1285" s="12"/>
      <c r="BA1285" s="12"/>
      <c r="BB1285" s="12">
        <f t="shared" si="188"/>
        <v>1.3531265179753463E-3</v>
      </c>
      <c r="BC1285" s="12"/>
      <c r="BD1285" s="38">
        <f ca="1"/>
        <v>-4.0306337979639159E-2</v>
      </c>
    </row>
    <row r="1286" spans="1:56" x14ac:dyDescent="0.35">
      <c r="A1286" s="12">
        <v>0</v>
      </c>
      <c r="B1286" s="12">
        <v>0</v>
      </c>
      <c r="C1286" s="12">
        <f ca="1">INDEX('Flow probs &amp; rates'!$M$5:$M$5999,UsefulSeries!$E1282,0)*(1-INDEX('Flow probs &amp; rates'!$M$5:$M$5999,UsefulSeries!$E1282,0))/INDEX('Flow probs &amp; rates'!$F$4:$F$5999,UsefulSeries!$E1282,0)</f>
        <v>5.7896269407516048</v>
      </c>
      <c r="D1286" s="12">
        <f ca="1">-INDEX('Flow probs &amp; rates'!$M$5:$M$5999,UsefulSeries!$E1282,0)*(INDEX('Flow probs &amp; rates'!$O$5:$O$5999,UsefulSeries!$E1282,0))/INDEX('Flow probs &amp; rates'!$F$4:$F$5999,UsefulSeries!$E1282,0)</f>
        <v>-1.0785919426842974</v>
      </c>
      <c r="E1286" s="12">
        <v>0</v>
      </c>
      <c r="F1286" s="12">
        <v>0</v>
      </c>
      <c r="G1286" s="12"/>
      <c r="H1286" s="12"/>
      <c r="I1286" s="12">
        <f ca="1">INDEX('Flow probs &amp; rates'!$M$5:$M$5999,UsefulSeries!$E1282)</f>
        <v>0.23532509115743869</v>
      </c>
      <c r="J1286" s="12"/>
      <c r="K1286" s="12">
        <f>INDEX('Flow probs &amp; rates'!$F$4:$F$5999,UsefulSeries!$E1282)</f>
        <v>3.1080965055379068E-2</v>
      </c>
      <c r="L1286" s="12">
        <f>-INDEX('Flow probs &amp; rates'!$F$4:$F$5999,UsefulSeries!$E1282)</f>
        <v>-3.1080965055379068E-2</v>
      </c>
      <c r="M1286" s="12"/>
      <c r="N1286" s="12"/>
      <c r="O1286" s="12"/>
      <c r="P1286" s="12">
        <f ca="1"/>
        <v>0</v>
      </c>
      <c r="Q1286" s="12">
        <f ca="1"/>
        <v>0</v>
      </c>
      <c r="R1286" s="12">
        <f ca="1"/>
        <v>0.18202860294387696</v>
      </c>
      <c r="S1286" s="12">
        <f ca="1"/>
        <v>4.9951887696436201E-2</v>
      </c>
      <c r="T1286" s="12">
        <f ca="1"/>
        <v>0</v>
      </c>
      <c r="U1286" s="12">
        <f ca="1"/>
        <v>0</v>
      </c>
      <c r="V1286" s="12"/>
      <c r="W1286" s="12">
        <f ca="1">INDEX(P$6:P$6003,UsefulSeries!$I1284)</f>
        <v>48.196180130221222</v>
      </c>
      <c r="X1286" s="12">
        <f ca="1">INDEX(Q$6:Q$6003,UsefulSeries!$I1284)</f>
        <v>0.64123328587769535</v>
      </c>
      <c r="Y1286" s="12">
        <f ca="1">INDEX(R$6:R$6003,UsefulSeries!$I1284)</f>
        <v>0</v>
      </c>
      <c r="Z1286" s="12">
        <f ca="1">INDEX(S$6:S$6003,UsefulSeries!$I1284)</f>
        <v>0</v>
      </c>
      <c r="AA1286" s="12">
        <f ca="1">INDEX(T$6:T$6003,UsefulSeries!$I1284)</f>
        <v>0</v>
      </c>
      <c r="AB1286" s="12">
        <f ca="1">INDEX(U$6:U$6003,UsefulSeries!$I1284)</f>
        <v>0</v>
      </c>
      <c r="AC1286" s="12">
        <f>INDEX( K$6:K$6003,UsefulSeries!$I1284)</f>
        <v>-0.62344466866352355</v>
      </c>
      <c r="AD1286" s="12">
        <f>INDEX(L$6:L$6003,UsefulSeries!$I1284)</f>
        <v>0.62344466866352355</v>
      </c>
      <c r="AE1286" s="12"/>
      <c r="AF1286" s="12"/>
      <c r="AG1286" s="12"/>
      <c r="AH1286" s="12"/>
      <c r="AI1286" s="12"/>
      <c r="AJ1286" s="12"/>
      <c r="AK1286" s="12"/>
      <c r="AL1286" s="12"/>
      <c r="AM1286" s="12"/>
      <c r="AN1286" s="12">
        <f t="shared" ca="1" si="189"/>
        <v>48.196180130221222</v>
      </c>
      <c r="AO1286" s="12">
        <f t="shared" ca="1" si="190"/>
        <v>0.64123328587769535</v>
      </c>
      <c r="AP1286" s="12">
        <f t="shared" ca="1" si="191"/>
        <v>0</v>
      </c>
      <c r="AQ1286" s="12">
        <f t="shared" ca="1" si="192"/>
        <v>0</v>
      </c>
      <c r="AR1286" s="12">
        <f t="shared" ca="1" si="193"/>
        <v>0</v>
      </c>
      <c r="AS1286" s="12">
        <f t="shared" ca="1" si="194"/>
        <v>0</v>
      </c>
      <c r="AT1286" s="12">
        <f t="shared" si="195"/>
        <v>-0.62344466866352355</v>
      </c>
      <c r="AU1286" s="12">
        <f t="shared" si="196"/>
        <v>0.62344466866352355</v>
      </c>
      <c r="AV1286" s="12"/>
      <c r="AW1286" s="12">
        <f ca="1">INDEX(I$6:I$6003,UsefulSeries!$I1284)</f>
        <v>1.3109985606842914E-2</v>
      </c>
      <c r="AX1286" s="12"/>
      <c r="AY1286" s="12"/>
      <c r="AZ1286" s="12">
        <f t="array" aca="1" ref="AZ1286:AZ1291" ca="1">MMULT(W1286:AB1291,AW1286:AW1291)</f>
        <v>0.64123328587769512</v>
      </c>
      <c r="BA1286" s="12"/>
      <c r="BB1286" s="12">
        <f t="shared" ca="1" si="188"/>
        <v>0.64123328587769512</v>
      </c>
      <c r="BC1286" s="12"/>
      <c r="BD1286" s="38">
        <f t="array" aca="1" ref="BD1286:BD1293" ca="1">MMULT(MINVERSE(AN1286:AU1293),BB1286:BB1293)</f>
        <v>1.2909644049754209E-2</v>
      </c>
    </row>
    <row r="1287" spans="1:56" x14ac:dyDescent="0.35">
      <c r="A1287" s="12">
        <v>0</v>
      </c>
      <c r="B1287" s="12">
        <v>0</v>
      </c>
      <c r="C1287" s="12">
        <f ca="1">-INDEX('Flow probs &amp; rates'!$M$5:$M$5999,UsefulSeries!$E1282,0)*(INDEX('Flow probs &amp; rates'!$O$5:$O$5999,UsefulSeries!$E1282,0))/INDEX('Flow probs &amp; rates'!$F$4:$F$5999,UsefulSeries!$E1282,0)</f>
        <v>-1.0785919426842974</v>
      </c>
      <c r="D1287" s="12">
        <f ca="1">INDEX('Flow probs &amp; rates'!$O$5:$O$5999,UsefulSeries!$E1282,0)*(1-INDEX('Flow probs &amp; rates'!$O$5:$O$5999,UsefulSeries!$E1282,0))/INDEX('Flow probs &amp; rates'!$F$4:$F$5999,UsefulSeries!$E1282,0)</f>
        <v>3.9304737724126548</v>
      </c>
      <c r="E1287" s="12">
        <v>0</v>
      </c>
      <c r="F1287" s="12">
        <v>0</v>
      </c>
      <c r="G1287" s="12"/>
      <c r="H1287" s="12"/>
      <c r="I1287" s="12">
        <f ca="1">INDEX('Flow probs &amp; rates'!$O$5:$O$5999,UsefulSeries!$E1282)</f>
        <v>0.14245688088209787</v>
      </c>
      <c r="J1287" s="12"/>
      <c r="K1287" s="12"/>
      <c r="L1287" s="12">
        <f>-INDEX('Flow probs &amp; rates'!$F$4:$F$5999,UsefulSeries!$E1282)</f>
        <v>-3.1080965055379068E-2</v>
      </c>
      <c r="M1287" s="12"/>
      <c r="N1287" s="12"/>
      <c r="O1287" s="12"/>
      <c r="P1287" s="12">
        <f ca="1"/>
        <v>0</v>
      </c>
      <c r="Q1287" s="12">
        <f ca="1"/>
        <v>0</v>
      </c>
      <c r="R1287" s="12">
        <f ca="1"/>
        <v>4.9951887696436201E-2</v>
      </c>
      <c r="S1287" s="12">
        <f ca="1"/>
        <v>0.26812994173583865</v>
      </c>
      <c r="T1287" s="12">
        <f ca="1"/>
        <v>0</v>
      </c>
      <c r="U1287" s="12">
        <f ca="1"/>
        <v>0</v>
      </c>
      <c r="V1287" s="12"/>
      <c r="W1287" s="12">
        <f ca="1">INDEX(P$7:P$6003,UsefulSeries!$I1284)</f>
        <v>0.64123328587769524</v>
      </c>
      <c r="X1287" s="12">
        <f ca="1">INDEX(Q$7:Q$6003,UsefulSeries!$I1284)</f>
        <v>43.251657422150714</v>
      </c>
      <c r="Y1287" s="12">
        <f ca="1">INDEX(R$7:R$6003,UsefulSeries!$I1284)</f>
        <v>0</v>
      </c>
      <c r="Z1287" s="12">
        <f ca="1">INDEX(S$7:S$6003,UsefulSeries!$I1284)</f>
        <v>0</v>
      </c>
      <c r="AA1287" s="12">
        <f ca="1">INDEX(T$7:T$6003,UsefulSeries!$I1284)</f>
        <v>0</v>
      </c>
      <c r="AB1287" s="12">
        <f ca="1">INDEX(U$7:U$6003,UsefulSeries!$I1284)</f>
        <v>0</v>
      </c>
      <c r="AC1287" s="12">
        <f>INDEX( K$7:K$6003,UsefulSeries!$I1284,1)</f>
        <v>-0.62344466866352355</v>
      </c>
      <c r="AD1287" s="12">
        <f>INDEX(L$7:L$6003,UsefulSeries!$I1284,1)</f>
        <v>0</v>
      </c>
      <c r="AE1287" s="12"/>
      <c r="AF1287" s="12"/>
      <c r="AG1287" s="12"/>
      <c r="AH1287" s="12"/>
      <c r="AI1287" s="12"/>
      <c r="AJ1287" s="12"/>
      <c r="AK1287" s="12"/>
      <c r="AL1287" s="12"/>
      <c r="AM1287" s="12"/>
      <c r="AN1287" s="12">
        <f t="shared" ca="1" si="189"/>
        <v>0.64123328587769524</v>
      </c>
      <c r="AO1287" s="12">
        <f t="shared" ca="1" si="190"/>
        <v>43.251657422150714</v>
      </c>
      <c r="AP1287" s="12">
        <f t="shared" ca="1" si="191"/>
        <v>0</v>
      </c>
      <c r="AQ1287" s="12">
        <f t="shared" ca="1" si="192"/>
        <v>0</v>
      </c>
      <c r="AR1287" s="12">
        <f t="shared" ca="1" si="193"/>
        <v>0</v>
      </c>
      <c r="AS1287" s="12">
        <f t="shared" ca="1" si="194"/>
        <v>0</v>
      </c>
      <c r="AT1287" s="12">
        <f t="shared" si="195"/>
        <v>-0.62344466866352355</v>
      </c>
      <c r="AU1287" s="12">
        <f t="shared" si="196"/>
        <v>0</v>
      </c>
      <c r="AV1287" s="12"/>
      <c r="AW1287" s="12">
        <f ca="1">INDEX(I$7:I$6003,UsefulSeries!$I1284)</f>
        <v>1.4631271133788206E-2</v>
      </c>
      <c r="AX1287" s="12"/>
      <c r="AY1287" s="12"/>
      <c r="AZ1287" s="12">
        <f ca="1"/>
        <v>0.64123328587769535</v>
      </c>
      <c r="BA1287" s="12"/>
      <c r="BB1287" s="12">
        <f t="shared" ref="BB1287:BB1350" ca="1" si="197">AZ1287+AX1287</f>
        <v>0.64123328587769535</v>
      </c>
      <c r="BC1287" s="12"/>
      <c r="BD1287" s="38">
        <f ca="1"/>
        <v>1.5940639961706547E-2</v>
      </c>
    </row>
    <row r="1288" spans="1:56" x14ac:dyDescent="0.35">
      <c r="A1288" s="12">
        <v>0</v>
      </c>
      <c r="B1288" s="12">
        <v>0</v>
      </c>
      <c r="C1288" s="12">
        <v>0</v>
      </c>
      <c r="D1288" s="12">
        <v>0</v>
      </c>
      <c r="E1288" s="12">
        <f ca="1">INDEX('Flow probs &amp; rates'!$P$5:$P$5999,UsefulSeries!$E1282,0)*(1-INDEX('Flow probs &amp; rates'!$P$5:$P$5999,UsefulSeries!$E1282,0))/INDEX('Flow probs &amp; rates'!$G$4:$G$5999,UsefulSeries!$E1282,0)</f>
        <v>6.5445588537008076E-2</v>
      </c>
      <c r="F1288" s="12">
        <f ca="1">-INDEX('Flow probs &amp; rates'!$P$5:$P$5999,UsefulSeries!$E1282,0)*(INDEX('Flow probs &amp; rates'!$Q$5:$Q$5999,UsefulSeries!$E1282,0))/INDEX('Flow probs &amp; rates'!$G$4:$G$5999,UsefulSeries!$E1282,0)</f>
        <v>-1.2174301018784358E-3</v>
      </c>
      <c r="G1288" s="12"/>
      <c r="H1288" s="12"/>
      <c r="I1288" s="12">
        <f ca="1">INDEX('Flow probs &amp; rates'!$P$5:$P$5999,UsefulSeries!$E1282)</f>
        <v>2.2742126086610016E-2</v>
      </c>
      <c r="J1288" s="12"/>
      <c r="K1288" s="12">
        <f>INDEX('Flow probs &amp; rates'!$G$4:$G$5999,UsefulSeries!$E1282)</f>
        <v>0.33959388683781233</v>
      </c>
      <c r="L1288" s="12"/>
      <c r="M1288" s="12"/>
      <c r="N1288" s="12"/>
      <c r="O1288" s="12"/>
      <c r="P1288" s="12">
        <f ca="1"/>
        <v>0</v>
      </c>
      <c r="Q1288" s="12">
        <f ca="1"/>
        <v>0</v>
      </c>
      <c r="R1288" s="12">
        <f ca="1"/>
        <v>0</v>
      </c>
      <c r="S1288" s="12">
        <f ca="1"/>
        <v>0</v>
      </c>
      <c r="T1288" s="12">
        <f ca="1"/>
        <v>15.286455423195136</v>
      </c>
      <c r="U1288" s="12">
        <f ca="1"/>
        <v>0.35408342136384824</v>
      </c>
      <c r="V1288" s="12"/>
      <c r="W1288" s="12">
        <f ca="1">INDEX(P$8:P$6003,UsefulSeries!$I1284)</f>
        <v>0</v>
      </c>
      <c r="X1288" s="12">
        <f ca="1">INDEX(Q$8:Q$6003,UsefulSeries!$I1284)</f>
        <v>0</v>
      </c>
      <c r="Y1288" s="12">
        <f ca="1">INDEX(R$8:R$6003,UsefulSeries!$I1284)</f>
        <v>0.26861238462259779</v>
      </c>
      <c r="Z1288" s="12">
        <f ca="1">INDEX(S$8:S$6003,UsefulSeries!$I1284)</f>
        <v>6.4321733146131085E-2</v>
      </c>
      <c r="AA1288" s="12">
        <f ca="1">INDEX(T$8:T$6003,UsefulSeries!$I1284)</f>
        <v>0</v>
      </c>
      <c r="AB1288" s="12">
        <f ca="1">INDEX(U$8:U$6003,UsefulSeries!$I1284)</f>
        <v>0</v>
      </c>
      <c r="AC1288" s="12">
        <f>INDEX( K$8:K$6003,UsefulSeries!$I1284)</f>
        <v>4.1924945931026997E-2</v>
      </c>
      <c r="AD1288" s="12">
        <f>INDEX(L$8:L$6003,UsefulSeries!$I1284)</f>
        <v>-4.1924945931026997E-2</v>
      </c>
      <c r="AE1288" s="12"/>
      <c r="AF1288" s="12"/>
      <c r="AG1288" s="12"/>
      <c r="AH1288" s="12"/>
      <c r="AI1288" s="12"/>
      <c r="AJ1288" s="12"/>
      <c r="AK1288" s="12"/>
      <c r="AL1288" s="12"/>
      <c r="AM1288" s="12"/>
      <c r="AN1288" s="12">
        <f t="shared" ca="1" si="189"/>
        <v>0</v>
      </c>
      <c r="AO1288" s="12">
        <f t="shared" ca="1" si="190"/>
        <v>0</v>
      </c>
      <c r="AP1288" s="12">
        <f t="shared" ca="1" si="191"/>
        <v>0.26861238462259779</v>
      </c>
      <c r="AQ1288" s="12">
        <f t="shared" ca="1" si="192"/>
        <v>6.4321733146131085E-2</v>
      </c>
      <c r="AR1288" s="12">
        <f t="shared" ca="1" si="193"/>
        <v>0</v>
      </c>
      <c r="AS1288" s="12">
        <f t="shared" ca="1" si="194"/>
        <v>0</v>
      </c>
      <c r="AT1288" s="12">
        <f t="shared" si="195"/>
        <v>4.1924945931026997E-2</v>
      </c>
      <c r="AU1288" s="12">
        <f t="shared" si="196"/>
        <v>-4.1924945931026997E-2</v>
      </c>
      <c r="AV1288" s="12"/>
      <c r="AW1288" s="12">
        <f ca="1">INDEX(I$8:I$6003,UsefulSeries!$I1284)</f>
        <v>0.20522204823384463</v>
      </c>
      <c r="AX1288" s="12"/>
      <c r="AY1288" s="12"/>
      <c r="AZ1288" s="12">
        <f ca="1"/>
        <v>6.4321733146131099E-2</v>
      </c>
      <c r="BA1288" s="12"/>
      <c r="BB1288" s="12">
        <f t="shared" ca="1" si="197"/>
        <v>6.4321733146131099E-2</v>
      </c>
      <c r="BC1288" s="12"/>
      <c r="BD1288" s="38">
        <f ca="1"/>
        <v>0.20445426648191659</v>
      </c>
    </row>
    <row r="1289" spans="1:56" x14ac:dyDescent="0.35">
      <c r="A1289" s="12">
        <v>0</v>
      </c>
      <c r="B1289" s="12">
        <v>0</v>
      </c>
      <c r="C1289" s="12">
        <v>0</v>
      </c>
      <c r="D1289" s="12">
        <v>0</v>
      </c>
      <c r="E1289" s="12">
        <f ca="1">-INDEX('Flow probs &amp; rates'!$P$5:$P$5999,UsefulSeries!$E1282,0)*(INDEX('Flow probs &amp; rates'!$Q$5:$Q$5999,UsefulSeries!$E1282,0))/INDEX('Flow probs &amp; rates'!$G$4:$G$5999,UsefulSeries!$E1282,0)</f>
        <v>-1.2174301018784358E-3</v>
      </c>
      <c r="F1289" s="12">
        <f ca="1">INDEX('Flow probs &amp; rates'!$Q$5:$Q$5999,UsefulSeries!$E1282,0)*(1-INDEX('Flow probs &amp; rates'!$Q$5:$Q$5999,UsefulSeries!$E1282,0))/INDEX('Flow probs &amp; rates'!$G$4:$G$5999,UsefulSeries!$E1282,0)</f>
        <v>5.2558775306503838E-2</v>
      </c>
      <c r="G1289" s="12"/>
      <c r="H1289" s="12"/>
      <c r="I1289" s="12">
        <f ca="1">INDEX('Flow probs &amp; rates'!$Q$5:$Q$5999,UsefulSeries!$E1282)</f>
        <v>1.8179119167476169E-2</v>
      </c>
      <c r="J1289" s="12"/>
      <c r="K1289" s="12"/>
      <c r="L1289" s="12">
        <f>INDEX('Flow probs &amp; rates'!$G$4:$G$5999,UsefulSeries!$E1282)</f>
        <v>0.33959388683781233</v>
      </c>
      <c r="M1289" s="12"/>
      <c r="N1289" s="12"/>
      <c r="O1289" s="12"/>
      <c r="P1289" s="12">
        <f ca="1"/>
        <v>0</v>
      </c>
      <c r="Q1289" s="12">
        <f ca="1"/>
        <v>0</v>
      </c>
      <c r="R1289" s="12">
        <f ca="1"/>
        <v>0</v>
      </c>
      <c r="S1289" s="12">
        <f ca="1"/>
        <v>0</v>
      </c>
      <c r="T1289" s="12">
        <f ca="1"/>
        <v>0.35408342136384824</v>
      </c>
      <c r="U1289" s="12">
        <f ca="1"/>
        <v>19.034520229620856</v>
      </c>
      <c r="V1289" s="12"/>
      <c r="W1289" s="12">
        <f ca="1">INDEX(P$9:P$6003,UsefulSeries!$I1284)</f>
        <v>0</v>
      </c>
      <c r="X1289" s="12">
        <f ca="1">INDEX(Q$9:Q$6003,UsefulSeries!$I1284)</f>
        <v>0</v>
      </c>
      <c r="Y1289" s="12">
        <f ca="1">INDEX(R$9:R$6003,UsefulSeries!$I1284)</f>
        <v>6.4321733146131099E-2</v>
      </c>
      <c r="Z1289" s="12">
        <f ca="1">INDEX(S$9:S$6003,UsefulSeries!$I1284)</f>
        <v>0.35754966779106961</v>
      </c>
      <c r="AA1289" s="12">
        <f ca="1">INDEX(T$9:T$6003,UsefulSeries!$I1284)</f>
        <v>0</v>
      </c>
      <c r="AB1289" s="12">
        <f ca="1">INDEX(U$9:U$6003,UsefulSeries!$I1284)</f>
        <v>0</v>
      </c>
      <c r="AC1289" s="12">
        <f>INDEX( K$9:K$6003,UsefulSeries!$I1284)</f>
        <v>0</v>
      </c>
      <c r="AD1289" s="12">
        <f>INDEX(L$9:L$6003,UsefulSeries!$I1284)</f>
        <v>-4.1924945931026997E-2</v>
      </c>
      <c r="AE1289" s="12"/>
      <c r="AF1289" s="12"/>
      <c r="AG1289" s="12"/>
      <c r="AH1289" s="12"/>
      <c r="AI1289" s="12"/>
      <c r="AJ1289" s="12"/>
      <c r="AK1289" s="12"/>
      <c r="AL1289" s="12"/>
      <c r="AM1289" s="12"/>
      <c r="AN1289" s="12">
        <f t="shared" ca="1" si="189"/>
        <v>0</v>
      </c>
      <c r="AO1289" s="12">
        <f t="shared" ca="1" si="190"/>
        <v>0</v>
      </c>
      <c r="AP1289" s="12">
        <f t="shared" ca="1" si="191"/>
        <v>6.4321733146131099E-2</v>
      </c>
      <c r="AQ1289" s="12">
        <f t="shared" ca="1" si="192"/>
        <v>0.35754966779106961</v>
      </c>
      <c r="AR1289" s="12">
        <f t="shared" ca="1" si="193"/>
        <v>0</v>
      </c>
      <c r="AS1289" s="12">
        <f t="shared" ca="1" si="194"/>
        <v>0</v>
      </c>
      <c r="AT1289" s="12">
        <f t="shared" si="195"/>
        <v>0</v>
      </c>
      <c r="AU1289" s="12">
        <f t="shared" si="196"/>
        <v>-4.1924945931026997E-2</v>
      </c>
      <c r="AV1289" s="12"/>
      <c r="AW1289" s="12">
        <f ca="1">INDEX(I$9:I$6003,UsefulSeries!$I1284)</f>
        <v>0.14297732575101596</v>
      </c>
      <c r="AX1289" s="12"/>
      <c r="AY1289" s="12"/>
      <c r="AZ1289" s="12">
        <f ca="1"/>
        <v>6.4321733146131099E-2</v>
      </c>
      <c r="BA1289" s="12"/>
      <c r="BB1289" s="12">
        <f t="shared" ca="1" si="197"/>
        <v>6.4321733146131099E-2</v>
      </c>
      <c r="BC1289" s="12"/>
      <c r="BD1289" s="38">
        <f ca="1"/>
        <v>0.15540070644635184</v>
      </c>
    </row>
    <row r="1290" spans="1:56" x14ac:dyDescent="0.35">
      <c r="A1290" s="12">
        <f ca="1">INDEX('Flow probs &amp; rates'!$K$5:$K$5999,UsefulSeries!$E1288,0)*(1-INDEX('Flow probs &amp; rates'!$K$5:$K$5999,UsefulSeries!$E1288,0))/INDEX('Flow probs &amp; rates'!$E$4:$E$5999,UsefulSeries!$E1288,0)</f>
        <v>1.8517447285616644E-2</v>
      </c>
      <c r="B1290" s="12">
        <f ca="1">-INDEX('Flow probs &amp; rates'!$K$5:$K$5999,UsefulSeries!$E1288,0)*(INDEX('Flow probs &amp; rates'!$L$5:$L$5999,UsefulSeries!$E1288,0))/INDEX('Flow probs &amp; rates'!$E$4:$E$5999,UsefulSeries!$E1288,0)</f>
        <v>-2.4055216155158572E-4</v>
      </c>
      <c r="C1290" s="12">
        <v>0</v>
      </c>
      <c r="D1290" s="12">
        <v>0</v>
      </c>
      <c r="E1290" s="12">
        <v>0</v>
      </c>
      <c r="F1290" s="12">
        <v>0</v>
      </c>
      <c r="G1290" s="12"/>
      <c r="H1290" s="12"/>
      <c r="I1290" s="12">
        <f ca="1">INDEX('Flow probs &amp; rates'!$K$5:$K$5999,UsefulSeries!$E1288)</f>
        <v>1.1755313116927887E-2</v>
      </c>
      <c r="J1290" s="12"/>
      <c r="K1290" s="12">
        <f>-INDEX('Flow probs &amp; rates'!$E$4:$E$5999,UsefulSeries!$E1288)</f>
        <v>-0.62736108013518843</v>
      </c>
      <c r="L1290" s="12">
        <f>INDEX('Flow probs &amp; rates'!$E$4:$E$5999,UsefulSeries!$E1288)</f>
        <v>0.62736108013518843</v>
      </c>
      <c r="M1290" s="12"/>
      <c r="N1290" s="12"/>
      <c r="O1290" s="12"/>
      <c r="P1290" s="12">
        <f t="array" aca="1" ref="P1290:U1295" ca="1">MINVERSE(A1290:F1295)</f>
        <v>54.011479155072244</v>
      </c>
      <c r="Q1290" s="12">
        <f ca="1"/>
        <v>0.64317888991165395</v>
      </c>
      <c r="R1290" s="12">
        <f ca="1"/>
        <v>0</v>
      </c>
      <c r="S1290" s="12">
        <f ca="1"/>
        <v>0</v>
      </c>
      <c r="T1290" s="12">
        <f ca="1"/>
        <v>0</v>
      </c>
      <c r="U1290" s="12">
        <f ca="1"/>
        <v>0</v>
      </c>
      <c r="V1290" s="12"/>
      <c r="W1290" s="12">
        <f ca="1">INDEX(P$10:P$6003,UsefulSeries!$I1284)</f>
        <v>0</v>
      </c>
      <c r="X1290" s="12">
        <f ca="1">INDEX(Q$10:Q$6003,UsefulSeries!$I1284)</f>
        <v>0</v>
      </c>
      <c r="Y1290" s="12">
        <f ca="1">INDEX(R$10:R$6003,UsefulSeries!$I1284)</f>
        <v>0</v>
      </c>
      <c r="Z1290" s="12">
        <f ca="1">INDEX(S$10:S$6003,UsefulSeries!$I1284)</f>
        <v>0</v>
      </c>
      <c r="AA1290" s="12">
        <f ca="1">INDEX(T$10:T$6003,UsefulSeries!$I1284)</f>
        <v>14.332845437883716</v>
      </c>
      <c r="AB1290" s="12">
        <f ca="1">INDEX(U$10:U$6003,UsefulSeries!$I1284)</f>
        <v>0.34978933705411597</v>
      </c>
      <c r="AC1290" s="12">
        <f>INDEX( K$10:K$6003,UsefulSeries!$I1284)</f>
        <v>0.33463038540544943</v>
      </c>
      <c r="AD1290" s="12">
        <f>INDEX(L$10:L$6003,UsefulSeries!$I1284)</f>
        <v>0</v>
      </c>
      <c r="AE1290" s="12"/>
      <c r="AF1290" s="12"/>
      <c r="AG1290" s="12"/>
      <c r="AH1290" s="12"/>
      <c r="AI1290" s="12"/>
      <c r="AJ1290" s="12"/>
      <c r="AK1290" s="12"/>
      <c r="AL1290" s="12"/>
      <c r="AM1290" s="12"/>
      <c r="AN1290" s="12">
        <f t="shared" ca="1" si="189"/>
        <v>0</v>
      </c>
      <c r="AO1290" s="12">
        <f t="shared" ca="1" si="190"/>
        <v>0</v>
      </c>
      <c r="AP1290" s="12">
        <f t="shared" ca="1" si="191"/>
        <v>0</v>
      </c>
      <c r="AQ1290" s="12">
        <f t="shared" ca="1" si="192"/>
        <v>0</v>
      </c>
      <c r="AR1290" s="12">
        <f t="shared" ca="1" si="193"/>
        <v>14.332845437883716</v>
      </c>
      <c r="AS1290" s="12">
        <f t="shared" ca="1" si="194"/>
        <v>0.34978933705411597</v>
      </c>
      <c r="AT1290" s="12">
        <f t="shared" si="195"/>
        <v>0.33463038540544943</v>
      </c>
      <c r="AU1290" s="12">
        <f t="shared" si="196"/>
        <v>0</v>
      </c>
      <c r="AV1290" s="12"/>
      <c r="AW1290" s="12">
        <f ca="1">INDEX(I$10:I$6003,UsefulSeries!$I1284)</f>
        <v>2.3931133723020401E-2</v>
      </c>
      <c r="AX1290" s="12"/>
      <c r="AY1290" s="12"/>
      <c r="AZ1290" s="12">
        <f ca="1"/>
        <v>0.34978933705411591</v>
      </c>
      <c r="BA1290" s="12"/>
      <c r="BB1290" s="12">
        <f t="shared" ca="1" si="197"/>
        <v>0.34978933705411591</v>
      </c>
      <c r="BC1290" s="12"/>
      <c r="BD1290" s="38">
        <f ca="1"/>
        <v>2.1862774836131471E-2</v>
      </c>
    </row>
    <row r="1291" spans="1:56" x14ac:dyDescent="0.35">
      <c r="A1291" s="12">
        <f ca="1">-INDEX('Flow probs &amp; rates'!$K$5:$K$5999,UsefulSeries!$E1288,0)*(INDEX('Flow probs &amp; rates'!$L$5:$L$5999,UsefulSeries!$E1288,0))/INDEX('Flow probs &amp; rates'!$E$4:$E$5999,UsefulSeries!$E1288,0)</f>
        <v>-2.4055216155158572E-4</v>
      </c>
      <c r="B1291" s="12">
        <f ca="1">INDEX('Flow probs &amp; rates'!$L$5:$L$5999,UsefulSeries!$E1288,0)*(1-INDEX('Flow probs &amp; rates'!$L$5:$L$5999,UsefulSeries!$E1288,0))/INDEX('Flow probs &amp; rates'!$E$4:$E$5999,UsefulSeries!$E1288,0)</f>
        <v>2.0200566690140722E-2</v>
      </c>
      <c r="C1291" s="12">
        <v>0</v>
      </c>
      <c r="D1291" s="12">
        <v>0</v>
      </c>
      <c r="E1291" s="12">
        <v>0</v>
      </c>
      <c r="F1291" s="12">
        <v>0</v>
      </c>
      <c r="G1291" s="12"/>
      <c r="H1291" s="12"/>
      <c r="I1291" s="12">
        <f ca="1">INDEX('Flow probs &amp; rates'!$L$5:$L$5999,UsefulSeries!$E1288)</f>
        <v>1.2837859987118448E-2</v>
      </c>
      <c r="J1291" s="12"/>
      <c r="K1291" s="12">
        <f>-INDEX('Flow probs &amp; rates'!$E$4:$E$5999,UsefulSeries!$E1288)</f>
        <v>-0.62736108013518843</v>
      </c>
      <c r="L1291" s="12"/>
      <c r="M1291" s="12"/>
      <c r="N1291" s="12"/>
      <c r="O1291" s="12"/>
      <c r="P1291" s="12">
        <f ca="1"/>
        <v>0.64317888991165406</v>
      </c>
      <c r="Q1291" s="12">
        <f ca="1"/>
        <v>49.511220819383126</v>
      </c>
      <c r="R1291" s="12">
        <f ca="1"/>
        <v>0</v>
      </c>
      <c r="S1291" s="12">
        <f ca="1"/>
        <v>0</v>
      </c>
      <c r="T1291" s="12">
        <f ca="1"/>
        <v>0</v>
      </c>
      <c r="U1291" s="12">
        <f ca="1"/>
        <v>0</v>
      </c>
      <c r="V1291" s="12"/>
      <c r="W1291" s="12">
        <f ca="1">INDEX(P$11:P$6003,UsefulSeries!$I1284)</f>
        <v>0</v>
      </c>
      <c r="X1291" s="12">
        <f ca="1">INDEX(Q$11:Q$6003,UsefulSeries!$I1284)</f>
        <v>0</v>
      </c>
      <c r="Y1291" s="12">
        <f ca="1">INDEX(R$11:R$6003,UsefulSeries!$I1284)</f>
        <v>0</v>
      </c>
      <c r="Z1291" s="12">
        <f ca="1">INDEX(S$11:S$6003,UsefulSeries!$I1284)</f>
        <v>0</v>
      </c>
      <c r="AA1291" s="12">
        <f ca="1">INDEX(T$11:T$6003,UsefulSeries!$I1284)</f>
        <v>0.34978933705411591</v>
      </c>
      <c r="AB1291" s="12">
        <f ca="1">INDEX(U$11:U$6003,UsefulSeries!$I1284)</f>
        <v>17.593230852913596</v>
      </c>
      <c r="AC1291" s="12">
        <f>INDEX( K$11:K$6003,UsefulSeries!$I1284)</f>
        <v>0</v>
      </c>
      <c r="AD1291" s="12">
        <f>INDEX(L$11:L$6003,UsefulSeries!$I1284)</f>
        <v>0.33463038540544943</v>
      </c>
      <c r="AE1291" s="12"/>
      <c r="AF1291" s="12"/>
      <c r="AG1291" s="12"/>
      <c r="AH1291" s="12"/>
      <c r="AI1291" s="12"/>
      <c r="AJ1291" s="12"/>
      <c r="AK1291" s="12"/>
      <c r="AL1291" s="12"/>
      <c r="AM1291" s="12"/>
      <c r="AN1291" s="12">
        <f t="shared" ca="1" si="189"/>
        <v>0</v>
      </c>
      <c r="AO1291" s="12">
        <f t="shared" ca="1" si="190"/>
        <v>0</v>
      </c>
      <c r="AP1291" s="12">
        <f t="shared" ca="1" si="191"/>
        <v>0</v>
      </c>
      <c r="AQ1291" s="12">
        <f t="shared" ca="1" si="192"/>
        <v>0</v>
      </c>
      <c r="AR1291" s="12">
        <f t="shared" ca="1" si="193"/>
        <v>0.34978933705411591</v>
      </c>
      <c r="AS1291" s="12">
        <f t="shared" ca="1" si="194"/>
        <v>17.593230852913596</v>
      </c>
      <c r="AT1291" s="12">
        <f t="shared" si="195"/>
        <v>0</v>
      </c>
      <c r="AU1291" s="12">
        <f t="shared" si="196"/>
        <v>0.33463038540544943</v>
      </c>
      <c r="AV1291" s="12"/>
      <c r="AW1291" s="12">
        <f ca="1">INDEX(I$11:I$6003,UsefulSeries!$I1284)</f>
        <v>1.9406241213372432E-2</v>
      </c>
      <c r="AX1291" s="12"/>
      <c r="AY1291" s="12"/>
      <c r="AZ1291" s="12">
        <f ca="1"/>
        <v>0.34978933705411597</v>
      </c>
      <c r="BA1291" s="12"/>
      <c r="BB1291" s="12">
        <f t="shared" ca="1" si="197"/>
        <v>0.34978933705411597</v>
      </c>
      <c r="BC1291" s="12"/>
      <c r="BD1291" s="38">
        <f ca="1"/>
        <v>1.7454544801892836E-2</v>
      </c>
    </row>
    <row r="1292" spans="1:56" x14ac:dyDescent="0.35">
      <c r="A1292" s="12">
        <v>0</v>
      </c>
      <c r="B1292" s="12">
        <v>0</v>
      </c>
      <c r="C1292" s="12">
        <f ca="1">INDEX('Flow probs &amp; rates'!$M$5:$M$5999,UsefulSeries!$E1288,0)*(1-INDEX('Flow probs &amp; rates'!$M$5:$M$5999,UsefulSeries!$E1288,0))/INDEX('Flow probs &amp; rates'!$F$4:$F$5999,UsefulSeries!$E1288,0)</f>
        <v>5.4761652298579238</v>
      </c>
      <c r="D1292" s="12">
        <f ca="1">-INDEX('Flow probs &amp; rates'!$M$5:$M$5999,UsefulSeries!$E1288,0)*(INDEX('Flow probs &amp; rates'!$O$5:$O$5999,UsefulSeries!$E1288,0))/INDEX('Flow probs &amp; rates'!$F$4:$F$5999,UsefulSeries!$E1288,0)</f>
        <v>-1.0803328986113327</v>
      </c>
      <c r="E1292" s="12">
        <v>0</v>
      </c>
      <c r="F1292" s="12">
        <v>0</v>
      </c>
      <c r="G1292" s="12"/>
      <c r="H1292" s="12"/>
      <c r="I1292" s="12">
        <f ca="1">INDEX('Flow probs &amp; rates'!$M$5:$M$5999,UsefulSeries!$E1288)</f>
        <v>0.23459296755948938</v>
      </c>
      <c r="J1292" s="12"/>
      <c r="K1292" s="12">
        <f>INDEX('Flow probs &amp; rates'!$F$4:$F$5999,UsefulSeries!$E1288)</f>
        <v>3.2789205510473672E-2</v>
      </c>
      <c r="L1292" s="12">
        <f>-INDEX('Flow probs &amp; rates'!$F$4:$F$5999,UsefulSeries!$E1288)</f>
        <v>-3.2789205510473672E-2</v>
      </c>
      <c r="M1292" s="12"/>
      <c r="N1292" s="12"/>
      <c r="O1292" s="12"/>
      <c r="P1292" s="12">
        <f ca="1"/>
        <v>0</v>
      </c>
      <c r="Q1292" s="12">
        <f ca="1"/>
        <v>0</v>
      </c>
      <c r="R1292" s="12">
        <f ca="1"/>
        <v>0.19313775695545238</v>
      </c>
      <c r="S1292" s="12">
        <f ca="1"/>
        <v>5.3367132747977768E-2</v>
      </c>
      <c r="T1292" s="12">
        <f ca="1"/>
        <v>0</v>
      </c>
      <c r="U1292" s="12">
        <f ca="1"/>
        <v>0</v>
      </c>
      <c r="V1292" s="12"/>
      <c r="W1292" s="12"/>
      <c r="X1292" s="12"/>
      <c r="Y1292" s="12"/>
      <c r="Z1292" s="12"/>
      <c r="AA1292" s="12"/>
      <c r="AB1292" s="12"/>
      <c r="AC1292" s="12"/>
      <c r="AD1292" s="12"/>
      <c r="AE1292" s="12">
        <f t="array" ref="AE1292:AJ1293">TRANSPOSE(AC1286:AD1291)</f>
        <v>-0.62344466866352355</v>
      </c>
      <c r="AF1292" s="12">
        <v>-0.62344466866352355</v>
      </c>
      <c r="AG1292" s="12">
        <v>4.1924945931026997E-2</v>
      </c>
      <c r="AH1292" s="12">
        <v>0</v>
      </c>
      <c r="AI1292" s="12">
        <v>0.33463038540544943</v>
      </c>
      <c r="AJ1292" s="12">
        <v>0</v>
      </c>
      <c r="AK1292" s="12"/>
      <c r="AL1292" s="12"/>
      <c r="AM1292" s="12"/>
      <c r="AN1292" s="12">
        <f t="shared" si="189"/>
        <v>-0.62344466866352355</v>
      </c>
      <c r="AO1292" s="12">
        <f t="shared" si="190"/>
        <v>-0.62344466866352355</v>
      </c>
      <c r="AP1292" s="12">
        <f t="shared" si="191"/>
        <v>4.1924945931026997E-2</v>
      </c>
      <c r="AQ1292" s="12">
        <f t="shared" si="192"/>
        <v>0</v>
      </c>
      <c r="AR1292" s="12">
        <f t="shared" si="193"/>
        <v>0.33463038540544943</v>
      </c>
      <c r="AS1292" s="12">
        <f t="shared" si="194"/>
        <v>0</v>
      </c>
      <c r="AT1292" s="12">
        <f t="shared" si="195"/>
        <v>0</v>
      </c>
      <c r="AU1292" s="12">
        <f t="shared" si="196"/>
        <v>0</v>
      </c>
      <c r="AV1292" s="12"/>
      <c r="AW1292" s="12"/>
      <c r="AX1292" s="12">
        <f>INDEX($N$6:$N$6003,UsefulSeries!$K1284)</f>
        <v>-2.0988729193043287E-3</v>
      </c>
      <c r="AY1292" s="12"/>
      <c r="AZ1292" s="12"/>
      <c r="BA1292" s="12"/>
      <c r="BB1292" s="12">
        <f t="shared" si="197"/>
        <v>-2.0988729193043287E-3</v>
      </c>
      <c r="BC1292" s="12"/>
      <c r="BD1292" s="38">
        <f ca="1"/>
        <v>9.0631790036066168E-2</v>
      </c>
    </row>
    <row r="1293" spans="1:56" x14ac:dyDescent="0.35">
      <c r="A1293" s="12">
        <v>0</v>
      </c>
      <c r="B1293" s="12">
        <v>0</v>
      </c>
      <c r="C1293" s="12">
        <f ca="1">-INDEX('Flow probs &amp; rates'!$M$5:$M$5999,UsefulSeries!$E1288,0)*(INDEX('Flow probs &amp; rates'!$O$5:$O$5999,UsefulSeries!$E1288,0))/INDEX('Flow probs &amp; rates'!$F$4:$F$5999,UsefulSeries!$E1288,0)</f>
        <v>-1.0803328986113327</v>
      </c>
      <c r="D1293" s="12">
        <f ca="1">INDEX('Flow probs &amp; rates'!$O$5:$O$5999,UsefulSeries!$E1288,0)*(1-INDEX('Flow probs &amp; rates'!$O$5:$O$5999,UsefulSeries!$E1288,0))/INDEX('Flow probs &amp; rates'!$F$4:$F$5999,UsefulSeries!$E1288,0)</f>
        <v>3.9097673429135353</v>
      </c>
      <c r="E1293" s="12">
        <v>0</v>
      </c>
      <c r="F1293" s="12">
        <v>0</v>
      </c>
      <c r="G1293" s="12"/>
      <c r="H1293" s="12"/>
      <c r="I1293" s="12">
        <f ca="1">INDEX('Flow probs &amp; rates'!$O$5:$O$5999,UsefulSeries!$E1288)</f>
        <v>0.15099880359077636</v>
      </c>
      <c r="J1293" s="12"/>
      <c r="K1293" s="12"/>
      <c r="L1293" s="12">
        <f>-INDEX('Flow probs &amp; rates'!$F$4:$F$5999,UsefulSeries!$E1288)</f>
        <v>-3.2789205510473672E-2</v>
      </c>
      <c r="M1293" s="12"/>
      <c r="N1293" s="12"/>
      <c r="O1293" s="12"/>
      <c r="P1293" s="12">
        <f ca="1"/>
        <v>0</v>
      </c>
      <c r="Q1293" s="12">
        <f ca="1"/>
        <v>0</v>
      </c>
      <c r="R1293" s="12">
        <f ca="1"/>
        <v>5.3367132747977768E-2</v>
      </c>
      <c r="S1293" s="12">
        <f ca="1"/>
        <v>0.27051590963058203</v>
      </c>
      <c r="T1293" s="12">
        <f ca="1"/>
        <v>0</v>
      </c>
      <c r="U1293" s="12">
        <f ca="1"/>
        <v>0</v>
      </c>
      <c r="V1293" s="12"/>
      <c r="W1293" s="12"/>
      <c r="X1293" s="12"/>
      <c r="Y1293" s="12"/>
      <c r="Z1293" s="12"/>
      <c r="AA1293" s="12"/>
      <c r="AB1293" s="12"/>
      <c r="AC1293" s="12"/>
      <c r="AD1293" s="12"/>
      <c r="AE1293" s="12">
        <v>0.62344466866352355</v>
      </c>
      <c r="AF1293" s="12">
        <v>0</v>
      </c>
      <c r="AG1293" s="12">
        <v>-4.1924945931026997E-2</v>
      </c>
      <c r="AH1293" s="12">
        <v>-4.1924945931026997E-2</v>
      </c>
      <c r="AI1293" s="12">
        <v>0</v>
      </c>
      <c r="AJ1293" s="12">
        <v>0.33463038540544943</v>
      </c>
      <c r="AK1293" s="12"/>
      <c r="AL1293" s="12"/>
      <c r="AM1293" s="12"/>
      <c r="AN1293" s="12">
        <f t="shared" si="189"/>
        <v>0.62344466866352355</v>
      </c>
      <c r="AO1293" s="12">
        <f t="shared" si="190"/>
        <v>0</v>
      </c>
      <c r="AP1293" s="12">
        <f t="shared" si="191"/>
        <v>-4.1924945931026997E-2</v>
      </c>
      <c r="AQ1293" s="12">
        <f t="shared" si="192"/>
        <v>-4.1924945931026997E-2</v>
      </c>
      <c r="AR1293" s="12">
        <f t="shared" si="193"/>
        <v>0</v>
      </c>
      <c r="AS1293" s="12">
        <f t="shared" si="194"/>
        <v>0.33463038540544943</v>
      </c>
      <c r="AT1293" s="12">
        <f t="shared" si="195"/>
        <v>0</v>
      </c>
      <c r="AU1293" s="12">
        <f t="shared" si="196"/>
        <v>0</v>
      </c>
      <c r="AV1293" s="12"/>
      <c r="AW1293" s="12"/>
      <c r="AX1293" s="12">
        <f>INDEX('Margin error adjustment'!N$7:N$6003,UsefulSeries!$K1284)</f>
        <v>-1.1976304717317143E-3</v>
      </c>
      <c r="AY1293" s="12"/>
      <c r="AZ1293" s="12"/>
      <c r="BA1293" s="12"/>
      <c r="BB1293" s="12">
        <f t="shared" si="197"/>
        <v>-1.1976304717317143E-3</v>
      </c>
      <c r="BC1293" s="12"/>
      <c r="BD1293" s="38">
        <f ca="1"/>
        <v>0.1047727191997774</v>
      </c>
    </row>
    <row r="1294" spans="1:56" x14ac:dyDescent="0.35">
      <c r="A1294" s="12">
        <v>0</v>
      </c>
      <c r="B1294" s="12">
        <v>0</v>
      </c>
      <c r="C1294" s="12">
        <v>0</v>
      </c>
      <c r="D1294" s="12">
        <v>0</v>
      </c>
      <c r="E1294" s="12">
        <f ca="1">INDEX('Flow probs &amp; rates'!$P$5:$P$5999,UsefulSeries!$E1288,0)*(1-INDEX('Flow probs &amp; rates'!$P$5:$P$5999,UsefulSeries!$E1288,0))/INDEX('Flow probs &amp; rates'!$G$4:$G$5999,UsefulSeries!$E1288,0)</f>
        <v>6.7386289011632988E-2</v>
      </c>
      <c r="F1294" s="12">
        <f ca="1">-INDEX('Flow probs &amp; rates'!$P$5:$P$5999,UsefulSeries!$E1288,0)*(INDEX('Flow probs &amp; rates'!$Q$5:$Q$5999,UsefulSeries!$E1288,0))/INDEX('Flow probs &amp; rates'!$G$4:$G$5999,UsefulSeries!$E1288,0)</f>
        <v>-1.2645840104401689E-3</v>
      </c>
      <c r="G1294" s="12"/>
      <c r="H1294" s="12"/>
      <c r="I1294" s="12">
        <f ca="1">INDEX('Flow probs &amp; rates'!$P$5:$P$5999,UsefulSeries!$E1288)</f>
        <v>2.3451168369916495E-2</v>
      </c>
      <c r="J1294" s="12"/>
      <c r="K1294" s="12">
        <f>INDEX('Flow probs &amp; rates'!$G$4:$G$5999,UsefulSeries!$E1288)</f>
        <v>0.33984971435433786</v>
      </c>
      <c r="L1294" s="12"/>
      <c r="M1294" s="12"/>
      <c r="N1294" s="12"/>
      <c r="O1294" s="12"/>
      <c r="P1294" s="12">
        <f ca="1"/>
        <v>0</v>
      </c>
      <c r="Q1294" s="12">
        <f ca="1"/>
        <v>0</v>
      </c>
      <c r="R1294" s="12">
        <f ca="1"/>
        <v>0</v>
      </c>
      <c r="S1294" s="12">
        <f ca="1"/>
        <v>0</v>
      </c>
      <c r="T1294" s="12">
        <f ca="1"/>
        <v>14.84646981662762</v>
      </c>
      <c r="U1294" s="12">
        <f ca="1"/>
        <v>0.35466672206189237</v>
      </c>
      <c r="V1294" s="12"/>
      <c r="W1294" s="12">
        <f ca="1">INDEX(P$6:P$6003,UsefulSeries!$I1292)</f>
        <v>49.480327751502017</v>
      </c>
      <c r="X1294" s="12">
        <f ca="1">INDEX(Q$6:Q$6003,UsefulSeries!$I1292)</f>
        <v>0.6383451027635122</v>
      </c>
      <c r="Y1294" s="12">
        <f ca="1">INDEX(R$6:R$6003,UsefulSeries!$I1292)</f>
        <v>0</v>
      </c>
      <c r="Z1294" s="12">
        <f ca="1">INDEX(S$6:S$6003,UsefulSeries!$I1292)</f>
        <v>0</v>
      </c>
      <c r="AA1294" s="12">
        <f ca="1">INDEX(T$6:T$6003,UsefulSeries!$I1292)</f>
        <v>0</v>
      </c>
      <c r="AB1294" s="12">
        <f ca="1">INDEX(U$6:U$6003,UsefulSeries!$I1292)</f>
        <v>0</v>
      </c>
      <c r="AC1294" s="12">
        <f>INDEX( K$6:K$6003,UsefulSeries!$I1292)</f>
        <v>-0.62134579574421922</v>
      </c>
      <c r="AD1294" s="12">
        <f>INDEX(L$6:L$6003,UsefulSeries!$I1292)</f>
        <v>0.62134579574421922</v>
      </c>
      <c r="AE1294" s="12"/>
      <c r="AF1294" s="12"/>
      <c r="AG1294" s="12"/>
      <c r="AH1294" s="12"/>
      <c r="AI1294" s="12"/>
      <c r="AJ1294" s="12"/>
      <c r="AK1294" s="12"/>
      <c r="AL1294" s="12"/>
      <c r="AM1294" s="12"/>
      <c r="AN1294" s="12">
        <f t="shared" ca="1" si="189"/>
        <v>49.480327751502017</v>
      </c>
      <c r="AO1294" s="12">
        <f t="shared" ca="1" si="190"/>
        <v>0.6383451027635122</v>
      </c>
      <c r="AP1294" s="12">
        <f t="shared" ca="1" si="191"/>
        <v>0</v>
      </c>
      <c r="AQ1294" s="12">
        <f t="shared" ca="1" si="192"/>
        <v>0</v>
      </c>
      <c r="AR1294" s="12">
        <f t="shared" ca="1" si="193"/>
        <v>0</v>
      </c>
      <c r="AS1294" s="12">
        <f t="shared" ca="1" si="194"/>
        <v>0</v>
      </c>
      <c r="AT1294" s="12">
        <f t="shared" si="195"/>
        <v>-0.62134579574421922</v>
      </c>
      <c r="AU1294" s="12">
        <f t="shared" si="196"/>
        <v>0.62134579574421922</v>
      </c>
      <c r="AV1294" s="12"/>
      <c r="AW1294" s="12">
        <f ca="1">INDEX(I$6:I$6003,UsefulSeries!$I1292)</f>
        <v>1.2721551461430433E-2</v>
      </c>
      <c r="AX1294" s="12"/>
      <c r="AY1294" s="12"/>
      <c r="AZ1294" s="12">
        <f t="array" aca="1" ref="AZ1294:AZ1299" ca="1">MMULT(W1294:AB1299,AW1294:AW1299)</f>
        <v>0.63834510276351231</v>
      </c>
      <c r="BA1294" s="12"/>
      <c r="BB1294" s="12">
        <f t="shared" ca="1" si="197"/>
        <v>0.63834510276351231</v>
      </c>
      <c r="BC1294" s="12"/>
      <c r="BD1294" s="38">
        <f t="array" aca="1" ref="BD1294:BD1301" ca="1">MMULT(MINVERSE(AN1294:AU1301),BB1294:BB1301)</f>
        <v>1.2492406137264682E-2</v>
      </c>
    </row>
    <row r="1295" spans="1:56" x14ac:dyDescent="0.35">
      <c r="A1295" s="12">
        <v>0</v>
      </c>
      <c r="B1295" s="12">
        <v>0</v>
      </c>
      <c r="C1295" s="12">
        <v>0</v>
      </c>
      <c r="D1295" s="12">
        <v>0</v>
      </c>
      <c r="E1295" s="12">
        <f ca="1">-INDEX('Flow probs &amp; rates'!$P$5:$P$5999,UsefulSeries!$E1288,0)*(INDEX('Flow probs &amp; rates'!$Q$5:$Q$5999,UsefulSeries!$E1288,0))/INDEX('Flow probs &amp; rates'!$G$4:$G$5999,UsefulSeries!$E1288,0)</f>
        <v>-1.2645840104401689E-3</v>
      </c>
      <c r="F1295" s="12">
        <f ca="1">INDEX('Flow probs &amp; rates'!$Q$5:$Q$5999,UsefulSeries!$E1288,0)*(1-INDEX('Flow probs &amp; rates'!$Q$5:$Q$5999,UsefulSeries!$E1288,0))/INDEX('Flow probs &amp; rates'!$G$4:$G$5999,UsefulSeries!$E1288,0)</f>
        <v>5.2935917507122489E-2</v>
      </c>
      <c r="G1295" s="12"/>
      <c r="H1295" s="12"/>
      <c r="I1295" s="12">
        <f ca="1">INDEX('Flow probs &amp; rates'!$Q$5:$Q$5999,UsefulSeries!$E1288)</f>
        <v>1.8326102475835184E-2</v>
      </c>
      <c r="J1295" s="12"/>
      <c r="K1295" s="12"/>
      <c r="L1295" s="12">
        <f>INDEX('Flow probs &amp; rates'!$G$4:$G$5999,UsefulSeries!$E1288)</f>
        <v>0.33984971435433786</v>
      </c>
      <c r="M1295" s="12"/>
      <c r="N1295" s="12"/>
      <c r="O1295" s="12"/>
      <c r="P1295" s="12">
        <f ca="1"/>
        <v>0</v>
      </c>
      <c r="Q1295" s="12">
        <f ca="1"/>
        <v>0</v>
      </c>
      <c r="R1295" s="12">
        <f ca="1"/>
        <v>0</v>
      </c>
      <c r="S1295" s="12">
        <f ca="1"/>
        <v>0</v>
      </c>
      <c r="T1295" s="12">
        <f ca="1"/>
        <v>0.35466672206189243</v>
      </c>
      <c r="U1295" s="12">
        <f ca="1"/>
        <v>18.899238040620435</v>
      </c>
      <c r="V1295" s="12"/>
      <c r="W1295" s="12">
        <f ca="1">INDEX(P$7:P$6003,UsefulSeries!$I1292)</f>
        <v>0.63834510276351231</v>
      </c>
      <c r="X1295" s="12">
        <f ca="1">INDEX(Q$7:Q$6003,UsefulSeries!$I1292)</f>
        <v>45.311437992950715</v>
      </c>
      <c r="Y1295" s="12">
        <f ca="1">INDEX(R$7:R$6003,UsefulSeries!$I1292)</f>
        <v>0</v>
      </c>
      <c r="Z1295" s="12">
        <f ca="1">INDEX(S$7:S$6003,UsefulSeries!$I1292)</f>
        <v>0</v>
      </c>
      <c r="AA1295" s="12">
        <f ca="1">INDEX(T$7:T$6003,UsefulSeries!$I1292)</f>
        <v>0</v>
      </c>
      <c r="AB1295" s="12">
        <f ca="1">INDEX(U$7:U$6003,UsefulSeries!$I1292)</f>
        <v>0</v>
      </c>
      <c r="AC1295" s="12">
        <f>INDEX( K$7:K$6003,UsefulSeries!$I1292,1)</f>
        <v>-0.62134579574421922</v>
      </c>
      <c r="AD1295" s="12">
        <f>INDEX(L$7:L$6003,UsefulSeries!$I1292,1)</f>
        <v>0</v>
      </c>
      <c r="AE1295" s="12"/>
      <c r="AF1295" s="12"/>
      <c r="AG1295" s="12"/>
      <c r="AH1295" s="12"/>
      <c r="AI1295" s="12"/>
      <c r="AJ1295" s="12"/>
      <c r="AK1295" s="12"/>
      <c r="AL1295" s="12"/>
      <c r="AM1295" s="12"/>
      <c r="AN1295" s="12">
        <f t="shared" ca="1" si="189"/>
        <v>0.63834510276351231</v>
      </c>
      <c r="AO1295" s="12">
        <f t="shared" ca="1" si="190"/>
        <v>45.311437992950715</v>
      </c>
      <c r="AP1295" s="12">
        <f t="shared" ca="1" si="191"/>
        <v>0</v>
      </c>
      <c r="AQ1295" s="12">
        <f t="shared" ca="1" si="192"/>
        <v>0</v>
      </c>
      <c r="AR1295" s="12">
        <f t="shared" ca="1" si="193"/>
        <v>0</v>
      </c>
      <c r="AS1295" s="12">
        <f t="shared" ca="1" si="194"/>
        <v>0</v>
      </c>
      <c r="AT1295" s="12">
        <f t="shared" si="195"/>
        <v>-0.62134579574421922</v>
      </c>
      <c r="AU1295" s="12">
        <f t="shared" si="196"/>
        <v>0</v>
      </c>
      <c r="AV1295" s="12"/>
      <c r="AW1295" s="12">
        <f ca="1">INDEX(I$7:I$6003,UsefulSeries!$I1292)</f>
        <v>1.3908725712624718E-2</v>
      </c>
      <c r="AX1295" s="12"/>
      <c r="AY1295" s="12"/>
      <c r="AZ1295" s="12">
        <f ca="1"/>
        <v>0.63834510276351231</v>
      </c>
      <c r="BA1295" s="12"/>
      <c r="BB1295" s="12">
        <f t="shared" ca="1" si="197"/>
        <v>0.63834510276351231</v>
      </c>
      <c r="BC1295" s="12"/>
      <c r="BD1295" s="38">
        <f ca="1"/>
        <v>1.4656807522731671E-2</v>
      </c>
    </row>
    <row r="1296" spans="1:56" x14ac:dyDescent="0.35">
      <c r="A1296" s="12">
        <f ca="1">INDEX('Flow probs &amp; rates'!$K$5:$K$5999,UsefulSeries!$E1294,0)*(1-INDEX('Flow probs &amp; rates'!$K$5:$K$5999,UsefulSeries!$E1294,0))/INDEX('Flow probs &amp; rates'!$E$4:$E$5999,UsefulSeries!$E1294,0)</f>
        <v>1.9005205881843443E-2</v>
      </c>
      <c r="B1296" s="12">
        <f ca="1">-INDEX('Flow probs &amp; rates'!$K$5:$K$5999,UsefulSeries!$E1294,0)*(INDEX('Flow probs &amp; rates'!$L$5:$L$5999,UsefulSeries!$E1294,0))/INDEX('Flow probs &amp; rates'!$E$4:$E$5999,UsefulSeries!$E1294,0)</f>
        <v>-2.5715955851217165E-4</v>
      </c>
      <c r="C1296" s="12">
        <v>0</v>
      </c>
      <c r="D1296" s="12">
        <v>0</v>
      </c>
      <c r="E1296" s="12">
        <v>0</v>
      </c>
      <c r="F1296" s="12">
        <v>0</v>
      </c>
      <c r="G1296" s="12"/>
      <c r="H1296" s="12"/>
      <c r="I1296" s="12">
        <f ca="1">INDEX('Flow probs &amp; rates'!$K$5:$K$5999,UsefulSeries!$E1294)</f>
        <v>1.2105884855360644E-2</v>
      </c>
      <c r="J1296" s="12"/>
      <c r="K1296" s="12">
        <f>-INDEX('Flow probs &amp; rates'!$E$4:$E$5999,UsefulSeries!$E1294)</f>
        <v>-0.6292661327418031</v>
      </c>
      <c r="L1296" s="12">
        <f>INDEX('Flow probs &amp; rates'!$E$4:$E$5999,UsefulSeries!$E1294)</f>
        <v>0.6292661327418031</v>
      </c>
      <c r="M1296" s="12"/>
      <c r="N1296" s="12"/>
      <c r="O1296" s="12"/>
      <c r="P1296" s="12">
        <f t="array" aca="1" ref="P1296:U1301" ca="1">MINVERSE(A1296:F1301)</f>
        <v>52.625899338683851</v>
      </c>
      <c r="Q1296" s="12">
        <f ca="1"/>
        <v>0.64571447320861919</v>
      </c>
      <c r="R1296" s="12">
        <f ca="1"/>
        <v>0</v>
      </c>
      <c r="S1296" s="12">
        <f ca="1"/>
        <v>0</v>
      </c>
      <c r="T1296" s="12">
        <f ca="1"/>
        <v>0</v>
      </c>
      <c r="U1296" s="12">
        <f ca="1"/>
        <v>0</v>
      </c>
      <c r="V1296" s="12"/>
      <c r="W1296" s="12">
        <f ca="1">INDEX(P$8:P$6003,UsefulSeries!$I1292)</f>
        <v>0</v>
      </c>
      <c r="X1296" s="12">
        <f ca="1">INDEX(Q$8:Q$6003,UsefulSeries!$I1292)</f>
        <v>0</v>
      </c>
      <c r="Y1296" s="12">
        <f ca="1">INDEX(R$8:R$6003,UsefulSeries!$I1292)</f>
        <v>0.26077507604224359</v>
      </c>
      <c r="Z1296" s="12">
        <f ca="1">INDEX(S$8:S$6003,UsefulSeries!$I1292)</f>
        <v>6.2800180225624613E-2</v>
      </c>
      <c r="AA1296" s="12">
        <f ca="1">INDEX(T$8:T$6003,UsefulSeries!$I1292)</f>
        <v>0</v>
      </c>
      <c r="AB1296" s="12">
        <f ca="1">INDEX(U$8:U$6003,UsefulSeries!$I1292)</f>
        <v>0</v>
      </c>
      <c r="AC1296" s="12">
        <f>INDEX( K$8:K$6003,UsefulSeries!$I1292)</f>
        <v>4.0727315459295282E-2</v>
      </c>
      <c r="AD1296" s="12">
        <f>INDEX(L$8:L$6003,UsefulSeries!$I1292)</f>
        <v>-4.0727315459295282E-2</v>
      </c>
      <c r="AE1296" s="12"/>
      <c r="AF1296" s="12"/>
      <c r="AG1296" s="12"/>
      <c r="AH1296" s="12"/>
      <c r="AI1296" s="12"/>
      <c r="AJ1296" s="12"/>
      <c r="AK1296" s="12"/>
      <c r="AL1296" s="12"/>
      <c r="AM1296" s="12"/>
      <c r="AN1296" s="12">
        <f t="shared" ca="1" si="189"/>
        <v>0</v>
      </c>
      <c r="AO1296" s="12">
        <f t="shared" ca="1" si="190"/>
        <v>0</v>
      </c>
      <c r="AP1296" s="12">
        <f t="shared" ca="1" si="191"/>
        <v>0.26077507604224359</v>
      </c>
      <c r="AQ1296" s="12">
        <f t="shared" ca="1" si="192"/>
        <v>6.2800180225624613E-2</v>
      </c>
      <c r="AR1296" s="12">
        <f t="shared" ca="1" si="193"/>
        <v>0</v>
      </c>
      <c r="AS1296" s="12">
        <f t="shared" ca="1" si="194"/>
        <v>0</v>
      </c>
      <c r="AT1296" s="12">
        <f t="shared" si="195"/>
        <v>4.0727315459295282E-2</v>
      </c>
      <c r="AU1296" s="12">
        <f t="shared" si="196"/>
        <v>-4.0727315459295282E-2</v>
      </c>
      <c r="AV1296" s="12"/>
      <c r="AW1296" s="12">
        <f ca="1">INDEX(I$8:I$6003,UsefulSeries!$I1292)</f>
        <v>0.20571959536233492</v>
      </c>
      <c r="AX1296" s="12"/>
      <c r="AY1296" s="12"/>
      <c r="AZ1296" s="12">
        <f ca="1"/>
        <v>6.2800180225624586E-2</v>
      </c>
      <c r="BA1296" s="12"/>
      <c r="BB1296" s="12">
        <f t="shared" ca="1" si="197"/>
        <v>6.2800180225624586E-2</v>
      </c>
      <c r="BC1296" s="12"/>
      <c r="BD1296" s="38">
        <f ca="1"/>
        <v>0.20642281799903042</v>
      </c>
    </row>
    <row r="1297" spans="1:56" x14ac:dyDescent="0.35">
      <c r="A1297" s="12">
        <f ca="1">-INDEX('Flow probs &amp; rates'!$K$5:$K$5999,UsefulSeries!$E1294,0)*(INDEX('Flow probs &amp; rates'!$L$5:$L$5999,UsefulSeries!$E1294,0))/INDEX('Flow probs &amp; rates'!$E$4:$E$5999,UsefulSeries!$E1294,0)</f>
        <v>-2.5715955851217165E-4</v>
      </c>
      <c r="B1297" s="12">
        <f ca="1">INDEX('Flow probs &amp; rates'!$L$5:$L$5999,UsefulSeries!$E1294,0)*(1-INDEX('Flow probs &amp; rates'!$L$5:$L$5999,UsefulSeries!$E1294,0))/INDEX('Flow probs &amp; rates'!$E$4:$E$5999,UsefulSeries!$E1294,0)</f>
        <v>2.0958571631504323E-2</v>
      </c>
      <c r="C1297" s="12">
        <v>0</v>
      </c>
      <c r="D1297" s="12">
        <v>0</v>
      </c>
      <c r="E1297" s="12">
        <v>0</v>
      </c>
      <c r="F1297" s="12">
        <v>0</v>
      </c>
      <c r="G1297" s="12"/>
      <c r="H1297" s="12"/>
      <c r="I1297" s="12">
        <f ca="1">INDEX('Flow probs &amp; rates'!$L$5:$L$5999,UsefulSeries!$E1294)</f>
        <v>1.3367201391386677E-2</v>
      </c>
      <c r="J1297" s="12"/>
      <c r="K1297" s="12">
        <f>-INDEX('Flow probs &amp; rates'!$E$4:$E$5999,UsefulSeries!$E1294)</f>
        <v>-0.6292661327418031</v>
      </c>
      <c r="L1297" s="12"/>
      <c r="M1297" s="12"/>
      <c r="N1297" s="12"/>
      <c r="O1297" s="12"/>
      <c r="P1297" s="12">
        <f ca="1"/>
        <v>0.64571447320861919</v>
      </c>
      <c r="Q1297" s="12">
        <f ca="1"/>
        <v>47.721098042074317</v>
      </c>
      <c r="R1297" s="12">
        <f ca="1"/>
        <v>0</v>
      </c>
      <c r="S1297" s="12">
        <f ca="1"/>
        <v>0</v>
      </c>
      <c r="T1297" s="12">
        <f ca="1"/>
        <v>0</v>
      </c>
      <c r="U1297" s="12">
        <f ca="1"/>
        <v>0</v>
      </c>
      <c r="V1297" s="12"/>
      <c r="W1297" s="12">
        <f ca="1">INDEX(P$9:P$6003,UsefulSeries!$I1292)</f>
        <v>0</v>
      </c>
      <c r="X1297" s="12">
        <f ca="1">INDEX(Q$9:Q$6003,UsefulSeries!$I1292)</f>
        <v>0</v>
      </c>
      <c r="Y1297" s="12">
        <f ca="1">INDEX(R$9:R$6003,UsefulSeries!$I1292)</f>
        <v>6.2800180225624599E-2</v>
      </c>
      <c r="Z1297" s="12">
        <f ca="1">INDEX(S$9:S$6003,UsefulSeries!$I1292)</f>
        <v>0.3422172821438958</v>
      </c>
      <c r="AA1297" s="12">
        <f ca="1">INDEX(T$9:T$6003,UsefulSeries!$I1292)</f>
        <v>0</v>
      </c>
      <c r="AB1297" s="12">
        <f ca="1">INDEX(U$9:U$6003,UsefulSeries!$I1292)</f>
        <v>0</v>
      </c>
      <c r="AC1297" s="12">
        <f>INDEX( K$9:K$6003,UsefulSeries!$I1292)</f>
        <v>0</v>
      </c>
      <c r="AD1297" s="12">
        <f>INDEX(L$9:L$6003,UsefulSeries!$I1292)</f>
        <v>-4.0727315459295282E-2</v>
      </c>
      <c r="AE1297" s="12"/>
      <c r="AF1297" s="12"/>
      <c r="AG1297" s="12"/>
      <c r="AH1297" s="12"/>
      <c r="AI1297" s="12"/>
      <c r="AJ1297" s="12"/>
      <c r="AK1297" s="12"/>
      <c r="AL1297" s="12"/>
      <c r="AM1297" s="12"/>
      <c r="AN1297" s="12">
        <f t="shared" ca="1" si="189"/>
        <v>0</v>
      </c>
      <c r="AO1297" s="12">
        <f t="shared" ca="1" si="190"/>
        <v>0</v>
      </c>
      <c r="AP1297" s="12">
        <f t="shared" ca="1" si="191"/>
        <v>6.2800180225624599E-2</v>
      </c>
      <c r="AQ1297" s="12">
        <f t="shared" ca="1" si="192"/>
        <v>0.3422172821438958</v>
      </c>
      <c r="AR1297" s="12">
        <f t="shared" ca="1" si="193"/>
        <v>0</v>
      </c>
      <c r="AS1297" s="12">
        <f t="shared" ca="1" si="194"/>
        <v>0</v>
      </c>
      <c r="AT1297" s="12">
        <f t="shared" si="195"/>
        <v>0</v>
      </c>
      <c r="AU1297" s="12">
        <f t="shared" si="196"/>
        <v>-4.0727315459295282E-2</v>
      </c>
      <c r="AV1297" s="12"/>
      <c r="AW1297" s="12">
        <f ca="1">INDEX(I$9:I$6003,UsefulSeries!$I1292)</f>
        <v>0.14575813427199574</v>
      </c>
      <c r="AX1297" s="12"/>
      <c r="AY1297" s="12"/>
      <c r="AZ1297" s="12">
        <f ca="1"/>
        <v>6.2800180225624613E-2</v>
      </c>
      <c r="BA1297" s="12"/>
      <c r="BB1297" s="12">
        <f t="shared" ca="1" si="197"/>
        <v>6.2800180225624613E-2</v>
      </c>
      <c r="BC1297" s="12"/>
      <c r="BD1297" s="38">
        <f ca="1"/>
        <v>0.15417370766265343</v>
      </c>
    </row>
    <row r="1298" spans="1:56" x14ac:dyDescent="0.35">
      <c r="A1298" s="12">
        <v>0</v>
      </c>
      <c r="B1298" s="12">
        <v>0</v>
      </c>
      <c r="C1298" s="12">
        <f ca="1">INDEX('Flow probs &amp; rates'!$M$5:$M$5999,UsefulSeries!$E1294,0)*(1-INDEX('Flow probs &amp; rates'!$M$5:$M$5999,UsefulSeries!$E1294,0))/INDEX('Flow probs &amp; rates'!$F$4:$F$5999,UsefulSeries!$E1294,0)</f>
        <v>5.4688300269944667</v>
      </c>
      <c r="D1298" s="12">
        <f ca="1">-INDEX('Flow probs &amp; rates'!$M$5:$M$5999,UsefulSeries!$E1294,0)*(INDEX('Flow probs &amp; rates'!$O$5:$O$5999,UsefulSeries!$E1294,0))/INDEX('Flow probs &amp; rates'!$F$4:$F$5999,UsefulSeries!$E1294,0)</f>
        <v>-1.1923471633145215</v>
      </c>
      <c r="E1298" s="12">
        <v>0</v>
      </c>
      <c r="F1298" s="12">
        <v>0</v>
      </c>
      <c r="G1298" s="12"/>
      <c r="H1298" s="12"/>
      <c r="I1298" s="12">
        <f ca="1">INDEX('Flow probs &amp; rates'!$M$5:$M$5999,UsefulSeries!$E1294)</f>
        <v>0.23670262808495182</v>
      </c>
      <c r="J1298" s="12"/>
      <c r="K1298" s="12">
        <f>INDEX('Flow probs &amp; rates'!$F$4:$F$5999,UsefulSeries!$E1294)</f>
        <v>3.3037138300296198E-2</v>
      </c>
      <c r="L1298" s="12">
        <f>-INDEX('Flow probs &amp; rates'!$F$4:$F$5999,UsefulSeries!$E1294)</f>
        <v>-3.3037138300296198E-2</v>
      </c>
      <c r="M1298" s="12"/>
      <c r="N1298" s="12"/>
      <c r="O1298" s="12"/>
      <c r="P1298" s="12">
        <f ca="1"/>
        <v>0</v>
      </c>
      <c r="Q1298" s="12">
        <f ca="1"/>
        <v>0</v>
      </c>
      <c r="R1298" s="12">
        <f ca="1"/>
        <v>0.19492217082955718</v>
      </c>
      <c r="S1298" s="12">
        <f ca="1"/>
        <v>5.5349836683612361E-2</v>
      </c>
      <c r="T1298" s="12">
        <f ca="1"/>
        <v>0</v>
      </c>
      <c r="U1298" s="12">
        <f ca="1"/>
        <v>0</v>
      </c>
      <c r="V1298" s="12"/>
      <c r="W1298" s="12">
        <f ca="1">INDEX(P$10:P$6003,UsefulSeries!$I1292)</f>
        <v>0</v>
      </c>
      <c r="X1298" s="12">
        <f ca="1">INDEX(Q$10:Q$6003,UsefulSeries!$I1292)</f>
        <v>0</v>
      </c>
      <c r="Y1298" s="12">
        <f ca="1">INDEX(R$10:R$6003,UsefulSeries!$I1292)</f>
        <v>0</v>
      </c>
      <c r="Z1298" s="12">
        <f ca="1">INDEX(S$10:S$6003,UsefulSeries!$I1292)</f>
        <v>0</v>
      </c>
      <c r="AA1298" s="12">
        <f ca="1">INDEX(T$10:T$6003,UsefulSeries!$I1292)</f>
        <v>13.750415367763127</v>
      </c>
      <c r="AB1298" s="12">
        <f ca="1">INDEX(U$10:U$6003,UsefulSeries!$I1292)</f>
        <v>0.35401092551263652</v>
      </c>
      <c r="AC1298" s="12">
        <f>INDEX( K$10:K$6003,UsefulSeries!$I1292)</f>
        <v>0.33792688879648547</v>
      </c>
      <c r="AD1298" s="12">
        <f>INDEX(L$10:L$6003,UsefulSeries!$I1292)</f>
        <v>0</v>
      </c>
      <c r="AE1298" s="12"/>
      <c r="AF1298" s="12"/>
      <c r="AG1298" s="12"/>
      <c r="AH1298" s="12"/>
      <c r="AI1298" s="12"/>
      <c r="AJ1298" s="12"/>
      <c r="AK1298" s="12"/>
      <c r="AL1298" s="12"/>
      <c r="AM1298" s="12"/>
      <c r="AN1298" s="12">
        <f t="shared" ca="1" si="189"/>
        <v>0</v>
      </c>
      <c r="AO1298" s="12">
        <f t="shared" ca="1" si="190"/>
        <v>0</v>
      </c>
      <c r="AP1298" s="12">
        <f t="shared" ca="1" si="191"/>
        <v>0</v>
      </c>
      <c r="AQ1298" s="12">
        <f t="shared" ca="1" si="192"/>
        <v>0</v>
      </c>
      <c r="AR1298" s="12">
        <f t="shared" ca="1" si="193"/>
        <v>13.750415367763127</v>
      </c>
      <c r="AS1298" s="12">
        <f t="shared" ca="1" si="194"/>
        <v>0.35401092551263652</v>
      </c>
      <c r="AT1298" s="12">
        <f t="shared" si="195"/>
        <v>0.33792688879648547</v>
      </c>
      <c r="AU1298" s="12">
        <f t="shared" si="196"/>
        <v>0</v>
      </c>
      <c r="AV1298" s="12"/>
      <c r="AW1298" s="12">
        <f ca="1">INDEX(I$10:I$6003,UsefulSeries!$I1292)</f>
        <v>2.5225193092163502E-2</v>
      </c>
      <c r="AX1298" s="12"/>
      <c r="AY1298" s="12"/>
      <c r="AZ1298" s="12">
        <f ca="1"/>
        <v>0.35401092551263652</v>
      </c>
      <c r="BA1298" s="12"/>
      <c r="BB1298" s="12">
        <f t="shared" ca="1" si="197"/>
        <v>0.35401092551263652</v>
      </c>
      <c r="BC1298" s="12"/>
      <c r="BD1298" s="38">
        <f ca="1"/>
        <v>2.3926168871384081E-2</v>
      </c>
    </row>
    <row r="1299" spans="1:56" x14ac:dyDescent="0.35">
      <c r="A1299" s="12">
        <v>0</v>
      </c>
      <c r="B1299" s="12">
        <v>0</v>
      </c>
      <c r="C1299" s="12">
        <f ca="1">-INDEX('Flow probs &amp; rates'!$M$5:$M$5999,UsefulSeries!$E1294,0)*(INDEX('Flow probs &amp; rates'!$O$5:$O$5999,UsefulSeries!$E1294,0))/INDEX('Flow probs &amp; rates'!$F$4:$F$5999,UsefulSeries!$E1294,0)</f>
        <v>-1.1923471633145215</v>
      </c>
      <c r="D1299" s="12">
        <f ca="1">INDEX('Flow probs &amp; rates'!$O$5:$O$5999,UsefulSeries!$E1294,0)*(1-INDEX('Flow probs &amp; rates'!$O$5:$O$5999,UsefulSeries!$E1294,0))/INDEX('Flow probs &amp; rates'!$F$4:$F$5999,UsefulSeries!$E1294,0)</f>
        <v>4.1990168604154725</v>
      </c>
      <c r="E1299" s="12">
        <v>0</v>
      </c>
      <c r="F1299" s="12">
        <v>0</v>
      </c>
      <c r="G1299" s="12"/>
      <c r="H1299" s="12"/>
      <c r="I1299" s="12">
        <f ca="1">INDEX('Flow probs &amp; rates'!$O$5:$O$5999,UsefulSeries!$E1294)</f>
        <v>0.16641867669610383</v>
      </c>
      <c r="J1299" s="12"/>
      <c r="K1299" s="12"/>
      <c r="L1299" s="12">
        <f>-INDEX('Flow probs &amp; rates'!$F$4:$F$5999,UsefulSeries!$E1294)</f>
        <v>-3.3037138300296198E-2</v>
      </c>
      <c r="M1299" s="12"/>
      <c r="N1299" s="12"/>
      <c r="O1299" s="12"/>
      <c r="P1299" s="12">
        <f ca="1"/>
        <v>0</v>
      </c>
      <c r="Q1299" s="12">
        <f ca="1"/>
        <v>0</v>
      </c>
      <c r="R1299" s="12">
        <f ca="1"/>
        <v>5.5349836683612347E-2</v>
      </c>
      <c r="S1299" s="12">
        <f ca="1"/>
        <v>0.25386804964011317</v>
      </c>
      <c r="T1299" s="12">
        <f ca="1"/>
        <v>0</v>
      </c>
      <c r="U1299" s="12">
        <f ca="1"/>
        <v>0</v>
      </c>
      <c r="V1299" s="12"/>
      <c r="W1299" s="12">
        <f ca="1">INDEX(P$11:P$6003,UsefulSeries!$I1292)</f>
        <v>0</v>
      </c>
      <c r="X1299" s="12">
        <f ca="1">INDEX(Q$11:Q$6003,UsefulSeries!$I1292)</f>
        <v>0</v>
      </c>
      <c r="Y1299" s="12">
        <f ca="1">INDEX(R$11:R$6003,UsefulSeries!$I1292)</f>
        <v>0</v>
      </c>
      <c r="Z1299" s="12">
        <f ca="1">INDEX(S$11:S$6003,UsefulSeries!$I1292)</f>
        <v>0</v>
      </c>
      <c r="AA1299" s="12">
        <f ca="1">INDEX(T$11:T$6003,UsefulSeries!$I1292)</f>
        <v>0.35401092551263647</v>
      </c>
      <c r="AB1299" s="12">
        <f ca="1">INDEX(U$11:U$6003,UsefulSeries!$I1292)</f>
        <v>17.075998005483179</v>
      </c>
      <c r="AC1299" s="12">
        <f>INDEX( K$11:K$6003,UsefulSeries!$I1292)</f>
        <v>0</v>
      </c>
      <c r="AD1299" s="12">
        <f>INDEX(L$11:L$6003,UsefulSeries!$I1292)</f>
        <v>0.33792688879648547</v>
      </c>
      <c r="AE1299" s="12"/>
      <c r="AF1299" s="12"/>
      <c r="AG1299" s="12"/>
      <c r="AH1299" s="12"/>
      <c r="AI1299" s="12"/>
      <c r="AJ1299" s="12"/>
      <c r="AK1299" s="12"/>
      <c r="AL1299" s="12"/>
      <c r="AM1299" s="12"/>
      <c r="AN1299" s="12">
        <f t="shared" ca="1" si="189"/>
        <v>0</v>
      </c>
      <c r="AO1299" s="12">
        <f t="shared" ca="1" si="190"/>
        <v>0</v>
      </c>
      <c r="AP1299" s="12">
        <f t="shared" ca="1" si="191"/>
        <v>0</v>
      </c>
      <c r="AQ1299" s="12">
        <f t="shared" ca="1" si="192"/>
        <v>0</v>
      </c>
      <c r="AR1299" s="12">
        <f t="shared" ca="1" si="193"/>
        <v>0.35401092551263647</v>
      </c>
      <c r="AS1299" s="12">
        <f t="shared" ca="1" si="194"/>
        <v>17.075998005483179</v>
      </c>
      <c r="AT1299" s="12">
        <f t="shared" si="195"/>
        <v>0</v>
      </c>
      <c r="AU1299" s="12">
        <f t="shared" si="196"/>
        <v>0.33792688879648547</v>
      </c>
      <c r="AV1299" s="12"/>
      <c r="AW1299" s="12">
        <f ca="1">INDEX(I$11:I$6003,UsefulSeries!$I1292)</f>
        <v>2.0208536651798489E-2</v>
      </c>
      <c r="AX1299" s="12"/>
      <c r="AY1299" s="12"/>
      <c r="AZ1299" s="12">
        <f ca="1"/>
        <v>0.35401092551263647</v>
      </c>
      <c r="BA1299" s="12"/>
      <c r="BB1299" s="12">
        <f t="shared" ca="1" si="197"/>
        <v>0.35401092551263647</v>
      </c>
      <c r="BC1299" s="12"/>
      <c r="BD1299" s="38">
        <f ca="1"/>
        <v>1.8814625842617932E-2</v>
      </c>
    </row>
    <row r="1300" spans="1:56" x14ac:dyDescent="0.35">
      <c r="A1300" s="12">
        <v>0</v>
      </c>
      <c r="B1300" s="12">
        <v>0</v>
      </c>
      <c r="C1300" s="12">
        <v>0</v>
      </c>
      <c r="D1300" s="12">
        <v>0</v>
      </c>
      <c r="E1300" s="12">
        <f ca="1">INDEX('Flow probs &amp; rates'!$P$5:$P$5999,UsefulSeries!$E1294,0)*(1-INDEX('Flow probs &amp; rates'!$P$5:$P$5999,UsefulSeries!$E1294,0))/INDEX('Flow probs &amp; rates'!$G$4:$G$5999,UsefulSeries!$E1294,0)</f>
        <v>6.4293131349696553E-2</v>
      </c>
      <c r="F1300" s="12">
        <f ca="1">-INDEX('Flow probs &amp; rates'!$P$5:$P$5999,UsefulSeries!$E1294,0)*(INDEX('Flow probs &amp; rates'!$Q$5:$Q$5999,UsefulSeries!$E1294,0))/INDEX('Flow probs &amp; rates'!$G$4:$G$5999,UsefulSeries!$E1294,0)</f>
        <v>-1.231234667747647E-3</v>
      </c>
      <c r="G1300" s="12"/>
      <c r="H1300" s="12"/>
      <c r="I1300" s="12">
        <f ca="1">INDEX('Flow probs &amp; rates'!$P$5:$P$5999,UsefulSeries!$E1294)</f>
        <v>2.2204625546932685E-2</v>
      </c>
      <c r="J1300" s="12"/>
      <c r="K1300" s="12">
        <f>INDEX('Flow probs &amp; rates'!$G$4:$G$5999,UsefulSeries!$E1294)</f>
        <v>0.33769672895790076</v>
      </c>
      <c r="L1300" s="12"/>
      <c r="M1300" s="12"/>
      <c r="N1300" s="12"/>
      <c r="O1300" s="12"/>
      <c r="P1300" s="12">
        <f ca="1"/>
        <v>0</v>
      </c>
      <c r="Q1300" s="12">
        <f ca="1"/>
        <v>0</v>
      </c>
      <c r="R1300" s="12">
        <f ca="1"/>
        <v>0</v>
      </c>
      <c r="S1300" s="12">
        <f ca="1"/>
        <v>0</v>
      </c>
      <c r="T1300" s="12">
        <f ca="1"/>
        <v>15.560504008843218</v>
      </c>
      <c r="U1300" s="12">
        <f ca="1"/>
        <v>0.35210843179870011</v>
      </c>
      <c r="V1300" s="12"/>
      <c r="W1300" s="12"/>
      <c r="X1300" s="12"/>
      <c r="Y1300" s="12"/>
      <c r="Z1300" s="12"/>
      <c r="AA1300" s="12"/>
      <c r="AB1300" s="12"/>
      <c r="AC1300" s="12"/>
      <c r="AD1300" s="12"/>
      <c r="AE1300" s="12">
        <f t="array" ref="AE1300:AJ1301">TRANSPOSE(AC1294:AD1299)</f>
        <v>-0.62134579574421922</v>
      </c>
      <c r="AF1300" s="12">
        <v>-0.62134579574421922</v>
      </c>
      <c r="AG1300" s="12">
        <v>4.0727315459295282E-2</v>
      </c>
      <c r="AH1300" s="12">
        <v>0</v>
      </c>
      <c r="AI1300" s="12">
        <v>0.33792688879648547</v>
      </c>
      <c r="AJ1300" s="12">
        <v>0</v>
      </c>
      <c r="AK1300" s="12"/>
      <c r="AL1300" s="12"/>
      <c r="AM1300" s="12"/>
      <c r="AN1300" s="12">
        <f t="shared" si="189"/>
        <v>-0.62134579574421922</v>
      </c>
      <c r="AO1300" s="12">
        <f t="shared" si="190"/>
        <v>-0.62134579574421922</v>
      </c>
      <c r="AP1300" s="12">
        <f t="shared" si="191"/>
        <v>4.0727315459295282E-2</v>
      </c>
      <c r="AQ1300" s="12">
        <f t="shared" si="192"/>
        <v>0</v>
      </c>
      <c r="AR1300" s="12">
        <f t="shared" si="193"/>
        <v>0.33792688879648547</v>
      </c>
      <c r="AS1300" s="12">
        <f t="shared" si="194"/>
        <v>0</v>
      </c>
      <c r="AT1300" s="12">
        <f t="shared" si="195"/>
        <v>0</v>
      </c>
      <c r="AU1300" s="12">
        <f t="shared" si="196"/>
        <v>0</v>
      </c>
      <c r="AV1300" s="12"/>
      <c r="AW1300" s="12"/>
      <c r="AX1300" s="12">
        <f>INDEX($N$6:$N$6003,UsefulSeries!$K1292)</f>
        <v>-3.7670673123091358E-4</v>
      </c>
      <c r="AY1300" s="12"/>
      <c r="AZ1300" s="12"/>
      <c r="BA1300" s="12"/>
      <c r="BB1300" s="12">
        <f t="shared" si="197"/>
        <v>-3.7670673123091358E-4</v>
      </c>
      <c r="BC1300" s="12"/>
      <c r="BD1300" s="38">
        <f ca="1"/>
        <v>5.4318205720517466E-2</v>
      </c>
    </row>
    <row r="1301" spans="1:56" x14ac:dyDescent="0.35">
      <c r="A1301" s="12">
        <v>0</v>
      </c>
      <c r="B1301" s="12">
        <v>0</v>
      </c>
      <c r="C1301" s="12">
        <v>0</v>
      </c>
      <c r="D1301" s="12">
        <v>0</v>
      </c>
      <c r="E1301" s="12">
        <f ca="1">-INDEX('Flow probs &amp; rates'!$P$5:$P$5999,UsefulSeries!$E1294,0)*(INDEX('Flow probs &amp; rates'!$Q$5:$Q$5999,UsefulSeries!$E1294,0))/INDEX('Flow probs &amp; rates'!$G$4:$G$5999,UsefulSeries!$E1294,0)</f>
        <v>-1.231234667747647E-3</v>
      </c>
      <c r="F1301" s="12">
        <f ca="1">INDEX('Flow probs &amp; rates'!$Q$5:$Q$5999,UsefulSeries!$E1294,0)*(1-INDEX('Flow probs &amp; rates'!$Q$5:$Q$5999,UsefulSeries!$E1294,0))/INDEX('Flow probs &amp; rates'!$G$4:$G$5999,UsefulSeries!$E1294,0)</f>
        <v>5.4411170688087838E-2</v>
      </c>
      <c r="G1301" s="12"/>
      <c r="H1301" s="12"/>
      <c r="I1301" s="12">
        <f ca="1">INDEX('Flow probs &amp; rates'!$Q$5:$Q$5999,UsefulSeries!$E1294)</f>
        <v>1.8725103875277191E-2</v>
      </c>
      <c r="J1301" s="12"/>
      <c r="K1301" s="12"/>
      <c r="L1301" s="12">
        <f>INDEX('Flow probs &amp; rates'!$G$4:$G$5999,UsefulSeries!$E1294)</f>
        <v>0.33769672895790076</v>
      </c>
      <c r="M1301" s="12"/>
      <c r="N1301" s="12"/>
      <c r="O1301" s="12"/>
      <c r="P1301" s="12">
        <f ca="1"/>
        <v>0</v>
      </c>
      <c r="Q1301" s="12">
        <f ca="1"/>
        <v>0</v>
      </c>
      <c r="R1301" s="12">
        <f ca="1"/>
        <v>0</v>
      </c>
      <c r="S1301" s="12">
        <f ca="1"/>
        <v>0</v>
      </c>
      <c r="T1301" s="12">
        <f ca="1"/>
        <v>0.35210843179870016</v>
      </c>
      <c r="U1301" s="12">
        <f ca="1"/>
        <v>18.386546649455941</v>
      </c>
      <c r="V1301" s="12"/>
      <c r="W1301" s="12"/>
      <c r="X1301" s="12"/>
      <c r="Y1301" s="12"/>
      <c r="Z1301" s="12"/>
      <c r="AA1301" s="12"/>
      <c r="AB1301" s="12"/>
      <c r="AC1301" s="12"/>
      <c r="AD1301" s="12"/>
      <c r="AE1301" s="12">
        <v>0.62134579574421922</v>
      </c>
      <c r="AF1301" s="12">
        <v>0</v>
      </c>
      <c r="AG1301" s="12">
        <v>-4.0727315459295282E-2</v>
      </c>
      <c r="AH1301" s="12">
        <v>-4.0727315459295282E-2</v>
      </c>
      <c r="AI1301" s="12">
        <v>0</v>
      </c>
      <c r="AJ1301" s="12">
        <v>0.33792688879648547</v>
      </c>
      <c r="AK1301" s="12"/>
      <c r="AL1301" s="12"/>
      <c r="AM1301" s="12"/>
      <c r="AN1301" s="12">
        <f t="shared" si="189"/>
        <v>0.62134579574421922</v>
      </c>
      <c r="AO1301" s="12">
        <f t="shared" si="190"/>
        <v>0</v>
      </c>
      <c r="AP1301" s="12">
        <f t="shared" si="191"/>
        <v>-4.0727315459295282E-2</v>
      </c>
      <c r="AQ1301" s="12">
        <f t="shared" si="192"/>
        <v>-4.0727315459295282E-2</v>
      </c>
      <c r="AR1301" s="12">
        <f t="shared" si="193"/>
        <v>0</v>
      </c>
      <c r="AS1301" s="12">
        <f t="shared" si="194"/>
        <v>0.33792688879648547</v>
      </c>
      <c r="AT1301" s="12">
        <f t="shared" si="195"/>
        <v>0</v>
      </c>
      <c r="AU1301" s="12">
        <f t="shared" si="196"/>
        <v>0</v>
      </c>
      <c r="AV1301" s="12"/>
      <c r="AW1301" s="12"/>
      <c r="AX1301" s="12">
        <f>INDEX('Margin error adjustment'!N$7:N$6003,UsefulSeries!$K1292)</f>
        <v>-5.6605644716473807E-4</v>
      </c>
      <c r="AY1301" s="12"/>
      <c r="AZ1301" s="12"/>
      <c r="BA1301" s="12"/>
      <c r="BB1301" s="12">
        <f t="shared" si="197"/>
        <v>-5.6605644716473807E-4</v>
      </c>
      <c r="BC1301" s="12"/>
      <c r="BD1301" s="38">
        <f ca="1"/>
        <v>7.1797444265116833E-2</v>
      </c>
    </row>
    <row r="1302" spans="1:56" x14ac:dyDescent="0.35">
      <c r="A1302" s="12">
        <f ca="1">INDEX('Flow probs &amp; rates'!$K$5:$K$5999,UsefulSeries!$E1300,0)*(1-INDEX('Flow probs &amp; rates'!$K$5:$K$5999,UsefulSeries!$E1300,0))/INDEX('Flow probs &amp; rates'!$E$4:$E$5999,UsefulSeries!$E1300,0)</f>
        <v>1.9989066480168863E-2</v>
      </c>
      <c r="B1302" s="12">
        <f ca="1">-INDEX('Flow probs &amp; rates'!$K$5:$K$5999,UsefulSeries!$E1300,0)*(INDEX('Flow probs &amp; rates'!$L$5:$L$5999,UsefulSeries!$E1300,0))/INDEX('Flow probs &amp; rates'!$E$4:$E$5999,UsefulSeries!$E1300,0)</f>
        <v>-2.591595768789338E-4</v>
      </c>
      <c r="C1302" s="12">
        <v>0</v>
      </c>
      <c r="D1302" s="12">
        <v>0</v>
      </c>
      <c r="E1302" s="12">
        <v>0</v>
      </c>
      <c r="F1302" s="12">
        <v>0</v>
      </c>
      <c r="G1302" s="12"/>
      <c r="H1302" s="12"/>
      <c r="I1302" s="12">
        <f ca="1">INDEX('Flow probs &amp; rates'!$K$5:$K$5999,UsefulSeries!$E1300)</f>
        <v>1.2710566487563977E-2</v>
      </c>
      <c r="J1302" s="12"/>
      <c r="K1302" s="12">
        <f>-INDEX('Flow probs &amp; rates'!$E$4:$E$5999,UsefulSeries!$E1300)</f>
        <v>-0.62779359904471044</v>
      </c>
      <c r="L1302" s="12">
        <f>INDEX('Flow probs &amp; rates'!$E$4:$E$5999,UsefulSeries!$E1300)</f>
        <v>0.62779359904471044</v>
      </c>
      <c r="M1302" s="12"/>
      <c r="N1302" s="12"/>
      <c r="O1302" s="12"/>
      <c r="P1302" s="12">
        <f t="array" aca="1" ref="P1302:U1307" ca="1">MINVERSE(A1302:F1307)</f>
        <v>50.035701214638735</v>
      </c>
      <c r="Q1302" s="12">
        <f ca="1"/>
        <v>0.64422840664516823</v>
      </c>
      <c r="R1302" s="12">
        <f ca="1"/>
        <v>0</v>
      </c>
      <c r="S1302" s="12">
        <f ca="1"/>
        <v>0</v>
      </c>
      <c r="T1302" s="12">
        <f ca="1"/>
        <v>0</v>
      </c>
      <c r="U1302" s="12">
        <f ca="1"/>
        <v>0</v>
      </c>
      <c r="V1302" s="12"/>
      <c r="W1302" s="12">
        <f ca="1">INDEX(P$6:P$6003,UsefulSeries!$I1300)</f>
        <v>51.812489906559129</v>
      </c>
      <c r="X1302" s="12">
        <f ca="1">INDEX(Q$6:Q$6003,UsefulSeries!$I1300)</f>
        <v>0.63765502718837641</v>
      </c>
      <c r="Y1302" s="12">
        <f ca="1">INDEX(R$6:R$6003,UsefulSeries!$I1300)</f>
        <v>0</v>
      </c>
      <c r="Z1302" s="12">
        <f ca="1">INDEX(S$6:S$6003,UsefulSeries!$I1300)</f>
        <v>0</v>
      </c>
      <c r="AA1302" s="12">
        <f ca="1">INDEX(T$6:T$6003,UsefulSeries!$I1300)</f>
        <v>0</v>
      </c>
      <c r="AB1302" s="12">
        <f ca="1">INDEX(U$6:U$6003,UsefulSeries!$I1300)</f>
        <v>0</v>
      </c>
      <c r="AC1302" s="12">
        <f>INDEX( K$6:K$6003,UsefulSeries!$I1300)</f>
        <v>-0.62096908901298831</v>
      </c>
      <c r="AD1302" s="12">
        <f>INDEX(L$6:L$6003,UsefulSeries!$I1300)</f>
        <v>0.62096908901298831</v>
      </c>
      <c r="AE1302" s="12"/>
      <c r="AF1302" s="12"/>
      <c r="AG1302" s="12"/>
      <c r="AH1302" s="12"/>
      <c r="AI1302" s="12"/>
      <c r="AJ1302" s="12"/>
      <c r="AK1302" s="12"/>
      <c r="AL1302" s="12"/>
      <c r="AM1302" s="12"/>
      <c r="AN1302" s="12">
        <f t="shared" ca="1" si="189"/>
        <v>51.812489906559129</v>
      </c>
      <c r="AO1302" s="12">
        <f t="shared" ca="1" si="190"/>
        <v>0.63765502718837641</v>
      </c>
      <c r="AP1302" s="12">
        <f t="shared" ca="1" si="191"/>
        <v>0</v>
      </c>
      <c r="AQ1302" s="12">
        <f t="shared" ca="1" si="192"/>
        <v>0</v>
      </c>
      <c r="AR1302" s="12">
        <f t="shared" ca="1" si="193"/>
        <v>0</v>
      </c>
      <c r="AS1302" s="12">
        <f t="shared" ca="1" si="194"/>
        <v>0</v>
      </c>
      <c r="AT1302" s="12">
        <f t="shared" si="195"/>
        <v>-0.62096908901298831</v>
      </c>
      <c r="AU1302" s="12">
        <f t="shared" si="196"/>
        <v>0.62096908901298831</v>
      </c>
      <c r="AV1302" s="12"/>
      <c r="AW1302" s="12">
        <f ca="1">INDEX(I$6:I$6003,UsefulSeries!$I1300)</f>
        <v>1.2134266587801128E-2</v>
      </c>
      <c r="AX1302" s="12"/>
      <c r="AY1302" s="12"/>
      <c r="AZ1302" s="12">
        <f t="array" aca="1" ref="AZ1302:AZ1307" ca="1">MMULT(W1302:AB1307,AW1302:AW1307)</f>
        <v>0.63765502718837619</v>
      </c>
      <c r="BA1302" s="12"/>
      <c r="BB1302" s="12">
        <f t="shared" ca="1" si="197"/>
        <v>0.63765502718837619</v>
      </c>
      <c r="BC1302" s="12"/>
      <c r="BD1302" s="38">
        <f t="array" aca="1" ref="BD1302:BD1309" ca="1">MMULT(MINVERSE(AN1302:AU1309),BB1302:BB1309)</f>
        <v>1.2320083463871107E-2</v>
      </c>
    </row>
    <row r="1303" spans="1:56" x14ac:dyDescent="0.35">
      <c r="A1303" s="12">
        <f ca="1">-INDEX('Flow probs &amp; rates'!$K$5:$K$5999,UsefulSeries!$E1300,0)*(INDEX('Flow probs &amp; rates'!$L$5:$L$5999,UsefulSeries!$E1300,0))/INDEX('Flow probs &amp; rates'!$E$4:$E$5999,UsefulSeries!$E1300,0)</f>
        <v>-2.591595768789338E-4</v>
      </c>
      <c r="B1303" s="12">
        <f ca="1">INDEX('Flow probs &amp; rates'!$L$5:$L$5999,UsefulSeries!$E1300,0)*(1-INDEX('Flow probs &amp; rates'!$L$5:$L$5999,UsefulSeries!$E1300,0))/INDEX('Flow probs &amp; rates'!$E$4:$E$5999,UsefulSeries!$E1300,0)</f>
        <v>2.0128313222252388E-2</v>
      </c>
      <c r="C1303" s="12">
        <v>0</v>
      </c>
      <c r="D1303" s="12">
        <v>0</v>
      </c>
      <c r="E1303" s="12">
        <v>0</v>
      </c>
      <c r="F1303" s="12">
        <v>0</v>
      </c>
      <c r="G1303" s="12"/>
      <c r="H1303" s="12"/>
      <c r="I1303" s="12">
        <f ca="1">INDEX('Flow probs &amp; rates'!$L$5:$L$5999,UsefulSeries!$E1300)</f>
        <v>1.2800273194346977E-2</v>
      </c>
      <c r="J1303" s="12"/>
      <c r="K1303" s="12">
        <f>-INDEX('Flow probs &amp; rates'!$E$4:$E$5999,UsefulSeries!$E1300)</f>
        <v>-0.62779359904471044</v>
      </c>
      <c r="L1303" s="12"/>
      <c r="M1303" s="12"/>
      <c r="N1303" s="12"/>
      <c r="O1303" s="12"/>
      <c r="P1303" s="12">
        <f ca="1"/>
        <v>0.64422840664516834</v>
      </c>
      <c r="Q1303" s="12">
        <f ca="1"/>
        <v>49.689556542451271</v>
      </c>
      <c r="R1303" s="12">
        <f ca="1"/>
        <v>0</v>
      </c>
      <c r="S1303" s="12">
        <f ca="1"/>
        <v>0</v>
      </c>
      <c r="T1303" s="12">
        <f ca="1"/>
        <v>0</v>
      </c>
      <c r="U1303" s="12">
        <f ca="1"/>
        <v>0</v>
      </c>
      <c r="V1303" s="12"/>
      <c r="W1303" s="12">
        <f ca="1">INDEX(P$7:P$6003,UsefulSeries!$I1300)</f>
        <v>0.63765502718837641</v>
      </c>
      <c r="X1303" s="12">
        <f ca="1">INDEX(Q$7:Q$6003,UsefulSeries!$I1300)</f>
        <v>44.887053147404664</v>
      </c>
      <c r="Y1303" s="12">
        <f ca="1">INDEX(R$7:R$6003,UsefulSeries!$I1300)</f>
        <v>0</v>
      </c>
      <c r="Z1303" s="12">
        <f ca="1">INDEX(S$7:S$6003,UsefulSeries!$I1300)</f>
        <v>0</v>
      </c>
      <c r="AA1303" s="12">
        <f ca="1">INDEX(T$7:T$6003,UsefulSeries!$I1300)</f>
        <v>0</v>
      </c>
      <c r="AB1303" s="12">
        <f ca="1">INDEX(U$7:U$6003,UsefulSeries!$I1300)</f>
        <v>0</v>
      </c>
      <c r="AC1303" s="12">
        <f>INDEX( K$7:K$6003,UsefulSeries!$I1300,1)</f>
        <v>-0.62096908901298831</v>
      </c>
      <c r="AD1303" s="12">
        <f>INDEX(L$7:L$6003,UsefulSeries!$I1300,1)</f>
        <v>0</v>
      </c>
      <c r="AE1303" s="12"/>
      <c r="AF1303" s="12"/>
      <c r="AG1303" s="12"/>
      <c r="AH1303" s="12"/>
      <c r="AI1303" s="12"/>
      <c r="AJ1303" s="12"/>
      <c r="AK1303" s="12"/>
      <c r="AL1303" s="12"/>
      <c r="AM1303" s="12"/>
      <c r="AN1303" s="12">
        <f t="shared" ca="1" si="189"/>
        <v>0.63765502718837641</v>
      </c>
      <c r="AO1303" s="12">
        <f t="shared" ca="1" si="190"/>
        <v>44.887053147404664</v>
      </c>
      <c r="AP1303" s="12">
        <f t="shared" ca="1" si="191"/>
        <v>0</v>
      </c>
      <c r="AQ1303" s="12">
        <f t="shared" ca="1" si="192"/>
        <v>0</v>
      </c>
      <c r="AR1303" s="12">
        <f t="shared" ca="1" si="193"/>
        <v>0</v>
      </c>
      <c r="AS1303" s="12">
        <f t="shared" ca="1" si="194"/>
        <v>0</v>
      </c>
      <c r="AT1303" s="12">
        <f t="shared" si="195"/>
        <v>-0.62096908901298831</v>
      </c>
      <c r="AU1303" s="12">
        <f t="shared" si="196"/>
        <v>0</v>
      </c>
      <c r="AV1303" s="12"/>
      <c r="AW1303" s="12">
        <f ca="1">INDEX(I$7:I$6003,UsefulSeries!$I1300)</f>
        <v>1.4033390631121044E-2</v>
      </c>
      <c r="AX1303" s="12"/>
      <c r="AY1303" s="12"/>
      <c r="AZ1303" s="12">
        <f ca="1"/>
        <v>0.6376550271883763</v>
      </c>
      <c r="BA1303" s="12"/>
      <c r="BB1303" s="12">
        <f t="shared" ca="1" si="197"/>
        <v>0.6376550271883763</v>
      </c>
      <c r="BC1303" s="12"/>
      <c r="BD1303" s="38">
        <f ca="1"/>
        <v>1.4936178986406652E-2</v>
      </c>
    </row>
    <row r="1304" spans="1:56" x14ac:dyDescent="0.35">
      <c r="A1304" s="12">
        <v>0</v>
      </c>
      <c r="B1304" s="12">
        <v>0</v>
      </c>
      <c r="C1304" s="12">
        <f ca="1">INDEX('Flow probs &amp; rates'!$M$5:$M$5999,UsefulSeries!$E1300,0)*(1-INDEX('Flow probs &amp; rates'!$M$5:$M$5999,UsefulSeries!$E1300,0))/INDEX('Flow probs &amp; rates'!$F$4:$F$5999,UsefulSeries!$E1300,0)</f>
        <v>5.5664797226464025</v>
      </c>
      <c r="D1304" s="12">
        <f ca="1">-INDEX('Flow probs &amp; rates'!$M$5:$M$5999,UsefulSeries!$E1300,0)*(INDEX('Flow probs &amp; rates'!$O$5:$O$5999,UsefulSeries!$E1300,0))/INDEX('Flow probs &amp; rates'!$F$4:$F$5999,UsefulSeries!$E1300,0)</f>
        <v>-1.1333415175185131</v>
      </c>
      <c r="E1304" s="12">
        <v>0</v>
      </c>
      <c r="F1304" s="12">
        <v>0</v>
      </c>
      <c r="G1304" s="12"/>
      <c r="H1304" s="12"/>
      <c r="I1304" s="12">
        <f ca="1">INDEX('Flow probs &amp; rates'!$M$5:$M$5999,UsefulSeries!$E1300)</f>
        <v>0.23401842618385371</v>
      </c>
      <c r="J1304" s="12"/>
      <c r="K1304" s="12">
        <f>INDEX('Flow probs &amp; rates'!$F$4:$F$5999,UsefulSeries!$E1300)</f>
        <v>3.2202363310696751E-2</v>
      </c>
      <c r="L1304" s="12">
        <f>-INDEX('Flow probs &amp; rates'!$F$4:$F$5999,UsefulSeries!$E1300)</f>
        <v>-3.2202363310696751E-2</v>
      </c>
      <c r="M1304" s="12"/>
      <c r="N1304" s="12"/>
      <c r="O1304" s="12"/>
      <c r="P1304" s="12">
        <f ca="1"/>
        <v>0</v>
      </c>
      <c r="Q1304" s="12">
        <f ca="1"/>
        <v>0</v>
      </c>
      <c r="R1304" s="12">
        <f ca="1"/>
        <v>0.19039453611184334</v>
      </c>
      <c r="S1304" s="12">
        <f ca="1"/>
        <v>5.2788434593164846E-2</v>
      </c>
      <c r="T1304" s="12">
        <f ca="1"/>
        <v>0</v>
      </c>
      <c r="U1304" s="12">
        <f ca="1"/>
        <v>0</v>
      </c>
      <c r="V1304" s="12"/>
      <c r="W1304" s="12">
        <f ca="1">INDEX(P$8:P$6003,UsefulSeries!$I1300)</f>
        <v>0</v>
      </c>
      <c r="X1304" s="12">
        <f ca="1">INDEX(Q$8:Q$6003,UsefulSeries!$I1300)</f>
        <v>0</v>
      </c>
      <c r="Y1304" s="12">
        <f ca="1">INDEX(R$8:R$6003,UsefulSeries!$I1300)</f>
        <v>0.2549427089486353</v>
      </c>
      <c r="Z1304" s="12">
        <f ca="1">INDEX(S$8:S$6003,UsefulSeries!$I1300)</f>
        <v>6.1664307910898226E-2</v>
      </c>
      <c r="AA1304" s="12">
        <f ca="1">INDEX(T$8:T$6003,UsefulSeries!$I1300)</f>
        <v>0</v>
      </c>
      <c r="AB1304" s="12">
        <f ca="1">INDEX(U$8:U$6003,UsefulSeries!$I1300)</f>
        <v>0</v>
      </c>
      <c r="AC1304" s="12">
        <f>INDEX( K$8:K$6003,UsefulSeries!$I1300)</f>
        <v>4.0161259012130544E-2</v>
      </c>
      <c r="AD1304" s="12">
        <f>INDEX(L$8:L$6003,UsefulSeries!$I1300)</f>
        <v>-4.0161259012130544E-2</v>
      </c>
      <c r="AE1304" s="12"/>
      <c r="AF1304" s="12"/>
      <c r="AG1304" s="12"/>
      <c r="AH1304" s="12"/>
      <c r="AI1304" s="12"/>
      <c r="AJ1304" s="12"/>
      <c r="AK1304" s="12"/>
      <c r="AL1304" s="12"/>
      <c r="AM1304" s="12"/>
      <c r="AN1304" s="12">
        <f t="shared" ca="1" si="189"/>
        <v>0</v>
      </c>
      <c r="AO1304" s="12">
        <f t="shared" ca="1" si="190"/>
        <v>0</v>
      </c>
      <c r="AP1304" s="12">
        <f t="shared" ca="1" si="191"/>
        <v>0.2549427089486353</v>
      </c>
      <c r="AQ1304" s="12">
        <f t="shared" ca="1" si="192"/>
        <v>6.1664307910898226E-2</v>
      </c>
      <c r="AR1304" s="12">
        <f t="shared" ca="1" si="193"/>
        <v>0</v>
      </c>
      <c r="AS1304" s="12">
        <f t="shared" ca="1" si="194"/>
        <v>0</v>
      </c>
      <c r="AT1304" s="12">
        <f t="shared" si="195"/>
        <v>4.0161259012130544E-2</v>
      </c>
      <c r="AU1304" s="12">
        <f t="shared" si="196"/>
        <v>-4.0161259012130544E-2</v>
      </c>
      <c r="AV1304" s="12"/>
      <c r="AW1304" s="12">
        <f ca="1">INDEX(I$8:I$6003,UsefulSeries!$I1300)</f>
        <v>0.20778968987998397</v>
      </c>
      <c r="AX1304" s="12"/>
      <c r="AY1304" s="12"/>
      <c r="AZ1304" s="12">
        <f ca="1"/>
        <v>6.1664307910898247E-2</v>
      </c>
      <c r="BA1304" s="12"/>
      <c r="BB1304" s="12">
        <f t="shared" ca="1" si="197"/>
        <v>6.1664307910898247E-2</v>
      </c>
      <c r="BC1304" s="12"/>
      <c r="BD1304" s="38">
        <f ca="1"/>
        <v>0.20364953854223686</v>
      </c>
    </row>
    <row r="1305" spans="1:56" x14ac:dyDescent="0.35">
      <c r="A1305" s="12">
        <v>0</v>
      </c>
      <c r="B1305" s="12">
        <v>0</v>
      </c>
      <c r="C1305" s="12">
        <f ca="1">-INDEX('Flow probs &amp; rates'!$M$5:$M$5999,UsefulSeries!$E1300,0)*(INDEX('Flow probs &amp; rates'!$O$5:$O$5999,UsefulSeries!$E1300,0))/INDEX('Flow probs &amp; rates'!$F$4:$F$5999,UsefulSeries!$E1300,0)</f>
        <v>-1.1333415175185131</v>
      </c>
      <c r="D1305" s="12">
        <f ca="1">INDEX('Flow probs &amp; rates'!$O$5:$O$5999,UsefulSeries!$E1300,0)*(1-INDEX('Flow probs &amp; rates'!$O$5:$O$5999,UsefulSeries!$E1300,0))/INDEX('Flow probs &amp; rates'!$F$4:$F$5999,UsefulSeries!$E1300,0)</f>
        <v>4.0876762902184982</v>
      </c>
      <c r="E1305" s="12">
        <v>0</v>
      </c>
      <c r="F1305" s="12">
        <v>0</v>
      </c>
      <c r="G1305" s="12"/>
      <c r="H1305" s="12"/>
      <c r="I1305" s="12">
        <f ca="1">INDEX('Flow probs &amp; rates'!$O$5:$O$5999,UsefulSeries!$E1300)</f>
        <v>0.15595470791498567</v>
      </c>
      <c r="J1305" s="12"/>
      <c r="K1305" s="12"/>
      <c r="L1305" s="12">
        <f>-INDEX('Flow probs &amp; rates'!$F$4:$F$5999,UsefulSeries!$E1300)</f>
        <v>-3.2202363310696751E-2</v>
      </c>
      <c r="M1305" s="12"/>
      <c r="N1305" s="12"/>
      <c r="O1305" s="12"/>
      <c r="P1305" s="12">
        <f ca="1"/>
        <v>0</v>
      </c>
      <c r="Q1305" s="12">
        <f ca="1"/>
        <v>0</v>
      </c>
      <c r="R1305" s="12">
        <f ca="1"/>
        <v>5.2788434593164839E-2</v>
      </c>
      <c r="S1305" s="12">
        <f ca="1"/>
        <v>0.25927379012504764</v>
      </c>
      <c r="T1305" s="12">
        <f ca="1"/>
        <v>0</v>
      </c>
      <c r="U1305" s="12">
        <f ca="1"/>
        <v>0</v>
      </c>
      <c r="V1305" s="12"/>
      <c r="W1305" s="12">
        <f ca="1">INDEX(P$9:P$6003,UsefulSeries!$I1300)</f>
        <v>0</v>
      </c>
      <c r="X1305" s="12">
        <f ca="1">INDEX(Q$9:Q$6003,UsefulSeries!$I1300)</f>
        <v>0</v>
      </c>
      <c r="Y1305" s="12">
        <f ca="1">INDEX(R$9:R$6003,UsefulSeries!$I1300)</f>
        <v>6.166430791089824E-2</v>
      </c>
      <c r="Z1305" s="12">
        <f ca="1">INDEX(S$9:S$6003,UsefulSeries!$I1300)</f>
        <v>0.34665411435824794</v>
      </c>
      <c r="AA1305" s="12">
        <f ca="1">INDEX(T$9:T$6003,UsefulSeries!$I1300)</f>
        <v>0</v>
      </c>
      <c r="AB1305" s="12">
        <f ca="1">INDEX(U$9:U$6003,UsefulSeries!$I1300)</f>
        <v>0</v>
      </c>
      <c r="AC1305" s="12">
        <f>INDEX( K$9:K$6003,UsefulSeries!$I1300)</f>
        <v>0</v>
      </c>
      <c r="AD1305" s="12">
        <f>INDEX(L$9:L$6003,UsefulSeries!$I1300)</f>
        <v>-4.0161259012130544E-2</v>
      </c>
      <c r="AE1305" s="12"/>
      <c r="AF1305" s="12"/>
      <c r="AG1305" s="12"/>
      <c r="AH1305" s="12"/>
      <c r="AI1305" s="12"/>
      <c r="AJ1305" s="12"/>
      <c r="AK1305" s="12"/>
      <c r="AL1305" s="12"/>
      <c r="AM1305" s="12"/>
      <c r="AN1305" s="12">
        <f t="shared" ca="1" si="189"/>
        <v>0</v>
      </c>
      <c r="AO1305" s="12">
        <f t="shared" ca="1" si="190"/>
        <v>0</v>
      </c>
      <c r="AP1305" s="12">
        <f t="shared" ca="1" si="191"/>
        <v>6.166430791089824E-2</v>
      </c>
      <c r="AQ1305" s="12">
        <f t="shared" ca="1" si="192"/>
        <v>0.34665411435824794</v>
      </c>
      <c r="AR1305" s="12">
        <f t="shared" ca="1" si="193"/>
        <v>0</v>
      </c>
      <c r="AS1305" s="12">
        <f t="shared" ca="1" si="194"/>
        <v>0</v>
      </c>
      <c r="AT1305" s="12">
        <f t="shared" si="195"/>
        <v>0</v>
      </c>
      <c r="AU1305" s="12">
        <f t="shared" si="196"/>
        <v>-4.0161259012130544E-2</v>
      </c>
      <c r="AV1305" s="12"/>
      <c r="AW1305" s="12">
        <f ca="1">INDEX(I$9:I$6003,UsefulSeries!$I1300)</f>
        <v>0.14092173861506205</v>
      </c>
      <c r="AX1305" s="12"/>
      <c r="AY1305" s="12"/>
      <c r="AZ1305" s="12">
        <f ca="1"/>
        <v>6.1664307910898233E-2</v>
      </c>
      <c r="BA1305" s="12"/>
      <c r="BB1305" s="12">
        <f t="shared" ca="1" si="197"/>
        <v>6.1664307910898233E-2</v>
      </c>
      <c r="BC1305" s="12"/>
      <c r="BD1305" s="38">
        <f ca="1"/>
        <v>0.147337142465163</v>
      </c>
    </row>
    <row r="1306" spans="1:56" x14ac:dyDescent="0.35">
      <c r="A1306" s="12">
        <v>0</v>
      </c>
      <c r="B1306" s="12">
        <v>0</v>
      </c>
      <c r="C1306" s="12">
        <v>0</v>
      </c>
      <c r="D1306" s="12">
        <v>0</v>
      </c>
      <c r="E1306" s="12">
        <f ca="1">INDEX('Flow probs &amp; rates'!$P$5:$P$5999,UsefulSeries!$E1300,0)*(1-INDEX('Flow probs &amp; rates'!$P$5:$P$5999,UsefulSeries!$E1300,0))/INDEX('Flow probs &amp; rates'!$G$4:$G$5999,UsefulSeries!$E1300,0)</f>
        <v>6.4468757497934306E-2</v>
      </c>
      <c r="F1306" s="12">
        <f ca="1">-INDEX('Flow probs &amp; rates'!$P$5:$P$5999,UsefulSeries!$E1300,0)*(INDEX('Flow probs &amp; rates'!$Q$5:$Q$5999,UsefulSeries!$E1300,0))/INDEX('Flow probs &amp; rates'!$G$4:$G$5999,UsefulSeries!$E1300,0)</f>
        <v>-1.3608894966421483E-3</v>
      </c>
      <c r="G1306" s="12"/>
      <c r="H1306" s="12"/>
      <c r="I1306" s="12">
        <f ca="1">INDEX('Flow probs &amp; rates'!$P$5:$P$5999,UsefulSeries!$E1300)</f>
        <v>2.2422401960925077E-2</v>
      </c>
      <c r="J1306" s="12"/>
      <c r="K1306" s="12">
        <f>INDEX('Flow probs &amp; rates'!$G$4:$G$5999,UsefulSeries!$E1300)</f>
        <v>0.3400040376445928</v>
      </c>
      <c r="L1306" s="12"/>
      <c r="M1306" s="12"/>
      <c r="N1306" s="12"/>
      <c r="O1306" s="12"/>
      <c r="P1306" s="12">
        <f ca="1"/>
        <v>0</v>
      </c>
      <c r="Q1306" s="12">
        <f ca="1"/>
        <v>0</v>
      </c>
      <c r="R1306" s="12">
        <f ca="1"/>
        <v>0</v>
      </c>
      <c r="S1306" s="12">
        <f ca="1"/>
        <v>0</v>
      </c>
      <c r="T1306" s="12">
        <f ca="1"/>
        <v>15.518889562521613</v>
      </c>
      <c r="U1306" s="12">
        <f ca="1"/>
        <v>0.35530279616585952</v>
      </c>
      <c r="V1306" s="12"/>
      <c r="W1306" s="12">
        <f ca="1">INDEX(P$10:P$6003,UsefulSeries!$I1300)</f>
        <v>0</v>
      </c>
      <c r="X1306" s="12">
        <f ca="1">INDEX(Q$10:Q$6003,UsefulSeries!$I1300)</f>
        <v>0</v>
      </c>
      <c r="Y1306" s="12">
        <f ca="1">INDEX(R$10:R$6003,UsefulSeries!$I1300)</f>
        <v>0</v>
      </c>
      <c r="Z1306" s="12">
        <f ca="1">INDEX(S$10:S$6003,UsefulSeries!$I1300)</f>
        <v>0</v>
      </c>
      <c r="AA1306" s="12">
        <f ca="1">INDEX(T$10:T$6003,UsefulSeries!$I1300)</f>
        <v>13.39221411081631</v>
      </c>
      <c r="AB1306" s="12">
        <f ca="1">INDEX(U$10:U$6003,UsefulSeries!$I1300)</f>
        <v>0.35525938728118006</v>
      </c>
      <c r="AC1306" s="12">
        <f>INDEX( K$10:K$6003,UsefulSeries!$I1300)</f>
        <v>0.33886965197488117</v>
      </c>
      <c r="AD1306" s="12">
        <f>INDEX(L$10:L$6003,UsefulSeries!$I1300)</f>
        <v>0</v>
      </c>
      <c r="AE1306" s="12"/>
      <c r="AF1306" s="12"/>
      <c r="AG1306" s="12"/>
      <c r="AH1306" s="12"/>
      <c r="AI1306" s="12"/>
      <c r="AJ1306" s="12"/>
      <c r="AK1306" s="12"/>
      <c r="AL1306" s="12"/>
      <c r="AM1306" s="12"/>
      <c r="AN1306" s="12">
        <f t="shared" ca="1" si="189"/>
        <v>0</v>
      </c>
      <c r="AO1306" s="12">
        <f t="shared" ca="1" si="190"/>
        <v>0</v>
      </c>
      <c r="AP1306" s="12">
        <f t="shared" ca="1" si="191"/>
        <v>0</v>
      </c>
      <c r="AQ1306" s="12">
        <f t="shared" ca="1" si="192"/>
        <v>0</v>
      </c>
      <c r="AR1306" s="12">
        <f t="shared" ca="1" si="193"/>
        <v>13.39221411081631</v>
      </c>
      <c r="AS1306" s="12">
        <f t="shared" ca="1" si="194"/>
        <v>0.35525938728118006</v>
      </c>
      <c r="AT1306" s="12">
        <f t="shared" si="195"/>
        <v>0.33886965197488117</v>
      </c>
      <c r="AU1306" s="12">
        <f t="shared" si="196"/>
        <v>0</v>
      </c>
      <c r="AV1306" s="12"/>
      <c r="AW1306" s="12">
        <f ca="1">INDEX(I$10:I$6003,UsefulSeries!$I1300)</f>
        <v>2.599300673823254E-2</v>
      </c>
      <c r="AX1306" s="12"/>
      <c r="AY1306" s="12"/>
      <c r="AZ1306" s="12">
        <f ca="1"/>
        <v>0.35525938728118006</v>
      </c>
      <c r="BA1306" s="12"/>
      <c r="BB1306" s="12">
        <f t="shared" ca="1" si="197"/>
        <v>0.35525938728118006</v>
      </c>
      <c r="BC1306" s="12"/>
      <c r="BD1306" s="38">
        <f ca="1"/>
        <v>2.436166530442866E-2</v>
      </c>
    </row>
    <row r="1307" spans="1:56" x14ac:dyDescent="0.35">
      <c r="A1307" s="12">
        <v>0</v>
      </c>
      <c r="B1307" s="12">
        <v>0</v>
      </c>
      <c r="C1307" s="12">
        <v>0</v>
      </c>
      <c r="D1307" s="12">
        <v>0</v>
      </c>
      <c r="E1307" s="12">
        <f ca="1">-INDEX('Flow probs &amp; rates'!$P$5:$P$5999,UsefulSeries!$E1300,0)*(INDEX('Flow probs &amp; rates'!$Q$5:$Q$5999,UsefulSeries!$E1300,0))/INDEX('Flow probs &amp; rates'!$G$4:$G$5999,UsefulSeries!$E1300,0)</f>
        <v>-1.3608894966421483E-3</v>
      </c>
      <c r="F1307" s="12">
        <f ca="1">INDEX('Flow probs &amp; rates'!$Q$5:$Q$5999,UsefulSeries!$E1300,0)*(1-INDEX('Flow probs &amp; rates'!$Q$5:$Q$5999,UsefulSeries!$E1300,0))/INDEX('Flow probs &amp; rates'!$G$4:$G$5999,UsefulSeries!$E1300,0)</f>
        <v>5.944083196949089E-2</v>
      </c>
      <c r="G1307" s="12"/>
      <c r="H1307" s="12"/>
      <c r="I1307" s="12">
        <f ca="1">INDEX('Flow probs &amp; rates'!$Q$5:$Q$5999,UsefulSeries!$E1300)</f>
        <v>2.0635965961755424E-2</v>
      </c>
      <c r="J1307" s="12"/>
      <c r="K1307" s="12"/>
      <c r="L1307" s="12">
        <f>INDEX('Flow probs &amp; rates'!$G$4:$G$5999,UsefulSeries!$E1300)</f>
        <v>0.3400040376445928</v>
      </c>
      <c r="M1307" s="12"/>
      <c r="N1307" s="12"/>
      <c r="O1307" s="12"/>
      <c r="P1307" s="12">
        <f ca="1"/>
        <v>0</v>
      </c>
      <c r="Q1307" s="12">
        <f ca="1"/>
        <v>0</v>
      </c>
      <c r="R1307" s="12">
        <f ca="1"/>
        <v>0</v>
      </c>
      <c r="S1307" s="12">
        <f ca="1"/>
        <v>0</v>
      </c>
      <c r="T1307" s="12">
        <f ca="1"/>
        <v>0.35530279616585952</v>
      </c>
      <c r="U1307" s="12">
        <f ca="1"/>
        <v>16.831586885542691</v>
      </c>
      <c r="V1307" s="12"/>
      <c r="W1307" s="12">
        <f ca="1">INDEX(P$11:P$6003,UsefulSeries!$I1300)</f>
        <v>0</v>
      </c>
      <c r="X1307" s="12">
        <f ca="1">INDEX(Q$11:Q$6003,UsefulSeries!$I1300)</f>
        <v>0</v>
      </c>
      <c r="Y1307" s="12">
        <f ca="1">INDEX(R$11:R$6003,UsefulSeries!$I1300)</f>
        <v>0</v>
      </c>
      <c r="Z1307" s="12">
        <f ca="1">INDEX(S$11:S$6003,UsefulSeries!$I1300)</f>
        <v>0</v>
      </c>
      <c r="AA1307" s="12">
        <f ca="1">INDEX(T$11:T$6003,UsefulSeries!$I1300)</f>
        <v>0.35525938728118001</v>
      </c>
      <c r="AB1307" s="12">
        <f ca="1">INDEX(U$11:U$6003,UsefulSeries!$I1300)</f>
        <v>17.179665012839109</v>
      </c>
      <c r="AC1307" s="12">
        <f>INDEX( K$11:K$6003,UsefulSeries!$I1300)</f>
        <v>0</v>
      </c>
      <c r="AD1307" s="12">
        <f>INDEX(L$11:L$6003,UsefulSeries!$I1300)</f>
        <v>0.33886965197488117</v>
      </c>
      <c r="AE1307" s="12"/>
      <c r="AF1307" s="12"/>
      <c r="AG1307" s="12"/>
      <c r="AH1307" s="12"/>
      <c r="AI1307" s="12"/>
      <c r="AJ1307" s="12"/>
      <c r="AK1307" s="12"/>
      <c r="AL1307" s="12"/>
      <c r="AM1307" s="12"/>
      <c r="AN1307" s="12">
        <f t="shared" ca="1" si="189"/>
        <v>0</v>
      </c>
      <c r="AO1307" s="12">
        <f t="shared" ca="1" si="190"/>
        <v>0</v>
      </c>
      <c r="AP1307" s="12">
        <f t="shared" ca="1" si="191"/>
        <v>0</v>
      </c>
      <c r="AQ1307" s="12">
        <f t="shared" ca="1" si="192"/>
        <v>0</v>
      </c>
      <c r="AR1307" s="12">
        <f t="shared" ca="1" si="193"/>
        <v>0.35525938728118001</v>
      </c>
      <c r="AS1307" s="12">
        <f t="shared" ca="1" si="194"/>
        <v>17.179665012839109</v>
      </c>
      <c r="AT1307" s="12">
        <f t="shared" si="195"/>
        <v>0</v>
      </c>
      <c r="AU1307" s="12">
        <f t="shared" si="196"/>
        <v>0.33886965197488117</v>
      </c>
      <c r="AV1307" s="12"/>
      <c r="AW1307" s="12">
        <f ca="1">INDEX(I$11:I$6003,UsefulSeries!$I1300)</f>
        <v>2.014155266561719E-2</v>
      </c>
      <c r="AX1307" s="12"/>
      <c r="AY1307" s="12"/>
      <c r="AZ1307" s="12">
        <f ca="1"/>
        <v>0.35525938728118001</v>
      </c>
      <c r="BA1307" s="12"/>
      <c r="BB1307" s="12">
        <f t="shared" ca="1" si="197"/>
        <v>0.35525938728118001</v>
      </c>
      <c r="BC1307" s="12"/>
      <c r="BD1307" s="38">
        <f ca="1"/>
        <v>1.9208404089870547E-2</v>
      </c>
    </row>
    <row r="1308" spans="1:56" x14ac:dyDescent="0.35">
      <c r="A1308" s="12">
        <f ca="1">INDEX('Flow probs &amp; rates'!$K$5:$K$5999,UsefulSeries!$E1306,0)*(1-INDEX('Flow probs &amp; rates'!$K$5:$K$5999,UsefulSeries!$E1306,0))/INDEX('Flow probs &amp; rates'!$E$4:$E$5999,UsefulSeries!$E1306,0)</f>
        <v>1.9926829439735276E-2</v>
      </c>
      <c r="B1308" s="12">
        <f ca="1">-INDEX('Flow probs &amp; rates'!$K$5:$K$5999,UsefulSeries!$E1306,0)*(INDEX('Flow probs &amp; rates'!$L$5:$L$5999,UsefulSeries!$E1306,0))/INDEX('Flow probs &amp; rates'!$E$4:$E$5999,UsefulSeries!$E1306,0)</f>
        <v>-2.6211418773164629E-4</v>
      </c>
      <c r="C1308" s="12">
        <v>0</v>
      </c>
      <c r="D1308" s="12">
        <v>0</v>
      </c>
      <c r="E1308" s="12">
        <v>0</v>
      </c>
      <c r="F1308" s="12">
        <v>0</v>
      </c>
      <c r="G1308" s="12"/>
      <c r="H1308" s="12"/>
      <c r="I1308" s="12">
        <f ca="1">INDEX('Flow probs &amp; rates'!$K$5:$K$5999,UsefulSeries!$E1306)</f>
        <v>1.265408851118162E-2</v>
      </c>
      <c r="J1308" s="12"/>
      <c r="K1308" s="12">
        <f>-INDEX('Flow probs &amp; rates'!$E$4:$E$5999,UsefulSeries!$E1306)</f>
        <v>-0.62699199553638485</v>
      </c>
      <c r="L1308" s="12">
        <f>INDEX('Flow probs &amp; rates'!$E$4:$E$5999,UsefulSeries!$E1306)</f>
        <v>0.62699199553638485</v>
      </c>
      <c r="M1308" s="12"/>
      <c r="N1308" s="12"/>
      <c r="O1308" s="12"/>
      <c r="P1308" s="12">
        <f t="array" aca="1" ref="P1308:U1313" ca="1">MINVERSE(A1308:F1313)</f>
        <v>50.192062486837287</v>
      </c>
      <c r="Q1308" s="12">
        <f ca="1"/>
        <v>0.6434920795454846</v>
      </c>
      <c r="R1308" s="12">
        <f ca="1"/>
        <v>0</v>
      </c>
      <c r="S1308" s="12">
        <f ca="1"/>
        <v>0</v>
      </c>
      <c r="T1308" s="12">
        <f ca="1"/>
        <v>0</v>
      </c>
      <c r="U1308" s="12">
        <f ca="1"/>
        <v>0</v>
      </c>
      <c r="V1308" s="12"/>
      <c r="W1308" s="12"/>
      <c r="X1308" s="12"/>
      <c r="Y1308" s="12"/>
      <c r="Z1308" s="12"/>
      <c r="AA1308" s="12"/>
      <c r="AB1308" s="12"/>
      <c r="AC1308" s="12"/>
      <c r="AD1308" s="12"/>
      <c r="AE1308" s="12">
        <f t="array" ref="AE1308:AJ1309">TRANSPOSE(AC1302:AD1307)</f>
        <v>-0.62096908901298831</v>
      </c>
      <c r="AF1308" s="12">
        <v>-0.62096908901298831</v>
      </c>
      <c r="AG1308" s="12">
        <v>4.0161259012130544E-2</v>
      </c>
      <c r="AH1308" s="12">
        <v>0</v>
      </c>
      <c r="AI1308" s="12">
        <v>0.33886965197488117</v>
      </c>
      <c r="AJ1308" s="12">
        <v>0</v>
      </c>
      <c r="AK1308" s="12"/>
      <c r="AL1308" s="12"/>
      <c r="AM1308" s="12"/>
      <c r="AN1308" s="12">
        <f t="shared" si="189"/>
        <v>-0.62096908901298831</v>
      </c>
      <c r="AO1308" s="12">
        <f t="shared" si="190"/>
        <v>-0.62096908901298831</v>
      </c>
      <c r="AP1308" s="12">
        <f t="shared" si="191"/>
        <v>4.0161259012130544E-2</v>
      </c>
      <c r="AQ1308" s="12">
        <f t="shared" si="192"/>
        <v>0</v>
      </c>
      <c r="AR1308" s="12">
        <f t="shared" si="193"/>
        <v>0.33886965197488117</v>
      </c>
      <c r="AS1308" s="12">
        <f t="shared" si="194"/>
        <v>0</v>
      </c>
      <c r="AT1308" s="12">
        <f t="shared" si="195"/>
        <v>0</v>
      </c>
      <c r="AU1308" s="12">
        <f t="shared" si="196"/>
        <v>0</v>
      </c>
      <c r="AV1308" s="12"/>
      <c r="AW1308" s="12"/>
      <c r="AX1308" s="12">
        <f>INDEX($N$6:$N$6003,UsefulSeries!$K1300)</f>
        <v>-4.9104555531198635E-4</v>
      </c>
      <c r="AY1308" s="12"/>
      <c r="AZ1308" s="12"/>
      <c r="BA1308" s="12"/>
      <c r="BB1308" s="12">
        <f t="shared" si="197"/>
        <v>-4.9104555531198635E-4</v>
      </c>
      <c r="BC1308" s="12"/>
      <c r="BD1308" s="38">
        <f ca="1"/>
        <v>6.5449306042471234E-2</v>
      </c>
    </row>
    <row r="1309" spans="1:56" x14ac:dyDescent="0.35">
      <c r="A1309" s="12">
        <f ca="1">-INDEX('Flow probs &amp; rates'!$K$5:$K$5999,UsefulSeries!$E1306,0)*(INDEX('Flow probs &amp; rates'!$L$5:$L$5999,UsefulSeries!$E1306,0))/INDEX('Flow probs &amp; rates'!$E$4:$E$5999,UsefulSeries!$E1306,0)</f>
        <v>-2.6211418773164629E-4</v>
      </c>
      <c r="B1309" s="12">
        <f ca="1">INDEX('Flow probs &amp; rates'!$L$5:$L$5999,UsefulSeries!$E1306,0)*(1-INDEX('Flow probs &amp; rates'!$L$5:$L$5999,UsefulSeries!$E1306,0))/INDEX('Flow probs &amp; rates'!$E$4:$E$5999,UsefulSeries!$E1306,0)</f>
        <v>2.0444776412175666E-2</v>
      </c>
      <c r="C1309" s="12">
        <v>0</v>
      </c>
      <c r="D1309" s="12">
        <v>0</v>
      </c>
      <c r="E1309" s="12">
        <v>0</v>
      </c>
      <c r="F1309" s="12">
        <v>0</v>
      </c>
      <c r="G1309" s="12"/>
      <c r="H1309" s="12"/>
      <c r="I1309" s="12">
        <f ca="1">INDEX('Flow probs &amp; rates'!$L$5:$L$5999,UsefulSeries!$E1306)</f>
        <v>1.2987383285571577E-2</v>
      </c>
      <c r="J1309" s="12"/>
      <c r="K1309" s="12">
        <f>-INDEX('Flow probs &amp; rates'!$E$4:$E$5999,UsefulSeries!$E1306)</f>
        <v>-0.62699199553638485</v>
      </c>
      <c r="L1309" s="12"/>
      <c r="M1309" s="12"/>
      <c r="N1309" s="12"/>
      <c r="O1309" s="12"/>
      <c r="P1309" s="12">
        <f ca="1"/>
        <v>0.64349207954548449</v>
      </c>
      <c r="Q1309" s="12">
        <f ca="1"/>
        <v>48.920499214073196</v>
      </c>
      <c r="R1309" s="12">
        <f ca="1"/>
        <v>0</v>
      </c>
      <c r="S1309" s="12">
        <f ca="1"/>
        <v>0</v>
      </c>
      <c r="T1309" s="12">
        <f ca="1"/>
        <v>0</v>
      </c>
      <c r="U1309" s="12">
        <f ca="1"/>
        <v>0</v>
      </c>
      <c r="V1309" s="12"/>
      <c r="W1309" s="12"/>
      <c r="X1309" s="12"/>
      <c r="Y1309" s="12"/>
      <c r="Z1309" s="12"/>
      <c r="AA1309" s="12"/>
      <c r="AB1309" s="12"/>
      <c r="AC1309" s="12"/>
      <c r="AD1309" s="12"/>
      <c r="AE1309" s="12">
        <v>0.62096908901298831</v>
      </c>
      <c r="AF1309" s="12">
        <v>0</v>
      </c>
      <c r="AG1309" s="12">
        <v>-4.0161259012130544E-2</v>
      </c>
      <c r="AH1309" s="12">
        <v>-4.0161259012130544E-2</v>
      </c>
      <c r="AI1309" s="12">
        <v>0</v>
      </c>
      <c r="AJ1309" s="12">
        <v>0.33886965197488117</v>
      </c>
      <c r="AK1309" s="12"/>
      <c r="AL1309" s="12"/>
      <c r="AM1309" s="12"/>
      <c r="AN1309" s="12">
        <f t="shared" si="189"/>
        <v>0.62096908901298831</v>
      </c>
      <c r="AO1309" s="12">
        <f t="shared" si="190"/>
        <v>0</v>
      </c>
      <c r="AP1309" s="12">
        <f t="shared" si="191"/>
        <v>-4.0161259012130544E-2</v>
      </c>
      <c r="AQ1309" s="12">
        <f t="shared" si="192"/>
        <v>-4.0161259012130544E-2</v>
      </c>
      <c r="AR1309" s="12">
        <f t="shared" si="193"/>
        <v>0</v>
      </c>
      <c r="AS1309" s="12">
        <f t="shared" si="194"/>
        <v>0.33886965197488117</v>
      </c>
      <c r="AT1309" s="12">
        <f t="shared" si="195"/>
        <v>0</v>
      </c>
      <c r="AU1309" s="12">
        <f t="shared" si="196"/>
        <v>0</v>
      </c>
      <c r="AV1309" s="12"/>
      <c r="AW1309" s="12"/>
      <c r="AX1309" s="12">
        <f>INDEX('Margin error adjustment'!N$7:N$6003,UsefulSeries!$K1300)</f>
        <v>6.3469208305112768E-5</v>
      </c>
      <c r="AY1309" s="12"/>
      <c r="AZ1309" s="12"/>
      <c r="BA1309" s="12"/>
      <c r="BB1309" s="12">
        <f t="shared" si="197"/>
        <v>6.3469208305112768E-5</v>
      </c>
      <c r="BC1309" s="12"/>
      <c r="BD1309" s="38">
        <f ca="1"/>
        <v>4.9018049270419868E-2</v>
      </c>
    </row>
    <row r="1310" spans="1:56" x14ac:dyDescent="0.35">
      <c r="A1310" s="12">
        <v>0</v>
      </c>
      <c r="B1310" s="12">
        <v>0</v>
      </c>
      <c r="C1310" s="12">
        <f ca="1">INDEX('Flow probs &amp; rates'!$M$5:$M$5999,UsefulSeries!$E1306,0)*(1-INDEX('Flow probs &amp; rates'!$M$5:$M$5999,UsefulSeries!$E1306,0))/INDEX('Flow probs &amp; rates'!$F$4:$F$5999,UsefulSeries!$E1306,0)</f>
        <v>5.190873189264666</v>
      </c>
      <c r="D1310" s="12">
        <f ca="1">-INDEX('Flow probs &amp; rates'!$M$5:$M$5999,UsefulSeries!$E1306,0)*(INDEX('Flow probs &amp; rates'!$O$5:$O$5999,UsefulSeries!$E1306,0))/INDEX('Flow probs &amp; rates'!$F$4:$F$5999,UsefulSeries!$E1306,0)</f>
        <v>-1.0095738659788376</v>
      </c>
      <c r="E1310" s="12">
        <v>0</v>
      </c>
      <c r="F1310" s="12">
        <v>0</v>
      </c>
      <c r="G1310" s="12"/>
      <c r="H1310" s="12"/>
      <c r="I1310" s="12">
        <f ca="1">INDEX('Flow probs &amp; rates'!$M$5:$M$5999,UsefulSeries!$E1306)</f>
        <v>0.2248011363928572</v>
      </c>
      <c r="J1310" s="12"/>
      <c r="K1310" s="12">
        <f>INDEX('Flow probs &amp; rates'!$F$4:$F$5999,UsefulSeries!$E1306)</f>
        <v>3.3571535869868455E-2</v>
      </c>
      <c r="L1310" s="12">
        <f>-INDEX('Flow probs &amp; rates'!$F$4:$F$5999,UsefulSeries!$E1306)</f>
        <v>-3.3571535869868455E-2</v>
      </c>
      <c r="M1310" s="12"/>
      <c r="N1310" s="12"/>
      <c r="O1310" s="12"/>
      <c r="P1310" s="12">
        <f ca="1"/>
        <v>0</v>
      </c>
      <c r="Q1310" s="12">
        <f ca="1"/>
        <v>0</v>
      </c>
      <c r="R1310" s="12">
        <f ca="1"/>
        <v>0.20310228162785263</v>
      </c>
      <c r="S1310" s="12">
        <f ca="1"/>
        <v>5.3763464179885513E-2</v>
      </c>
      <c r="T1310" s="12">
        <f ca="1"/>
        <v>0</v>
      </c>
      <c r="U1310" s="12">
        <f ca="1"/>
        <v>0</v>
      </c>
      <c r="V1310" s="12"/>
      <c r="W1310" s="12">
        <f ca="1">INDEX(P$6:P$6003,UsefulSeries!$I1308)</f>
        <v>51.877743900906694</v>
      </c>
      <c r="X1310" s="12">
        <f ca="1">INDEX(Q$6:Q$6003,UsefulSeries!$I1308)</f>
        <v>0.63725351984284717</v>
      </c>
      <c r="Y1310" s="12">
        <f ca="1">INDEX(R$6:R$6003,UsefulSeries!$I1308)</f>
        <v>0</v>
      </c>
      <c r="Z1310" s="12">
        <f ca="1">INDEX(S$6:S$6003,UsefulSeries!$I1308)</f>
        <v>0</v>
      </c>
      <c r="AA1310" s="12">
        <f ca="1">INDEX(T$6:T$6003,UsefulSeries!$I1308)</f>
        <v>0</v>
      </c>
      <c r="AB1310" s="12">
        <f ca="1">INDEX(U$6:U$6003,UsefulSeries!$I1308)</f>
        <v>0</v>
      </c>
      <c r="AC1310" s="12">
        <f>INDEX( K$6:K$6003,UsefulSeries!$I1308)</f>
        <v>-0.62047804345767632</v>
      </c>
      <c r="AD1310" s="12">
        <f>INDEX(L$6:L$6003,UsefulSeries!$I1308)</f>
        <v>0.62047804345767632</v>
      </c>
      <c r="AE1310" s="12"/>
      <c r="AF1310" s="12"/>
      <c r="AG1310" s="12"/>
      <c r="AH1310" s="12"/>
      <c r="AI1310" s="12"/>
      <c r="AJ1310" s="12"/>
      <c r="AK1310" s="12"/>
      <c r="AL1310" s="12"/>
      <c r="AM1310" s="12"/>
      <c r="AN1310" s="12">
        <f t="shared" ca="1" si="189"/>
        <v>51.877743900906694</v>
      </c>
      <c r="AO1310" s="12">
        <f t="shared" ca="1" si="190"/>
        <v>0.63725351984284717</v>
      </c>
      <c r="AP1310" s="12">
        <f t="shared" ca="1" si="191"/>
        <v>0</v>
      </c>
      <c r="AQ1310" s="12">
        <f t="shared" ca="1" si="192"/>
        <v>0</v>
      </c>
      <c r="AR1310" s="12">
        <f t="shared" ca="1" si="193"/>
        <v>0</v>
      </c>
      <c r="AS1310" s="12">
        <f t="shared" ca="1" si="194"/>
        <v>0</v>
      </c>
      <c r="AT1310" s="12">
        <f t="shared" si="195"/>
        <v>-0.62047804345767632</v>
      </c>
      <c r="AU1310" s="12">
        <f t="shared" si="196"/>
        <v>0.62047804345767632</v>
      </c>
      <c r="AV1310" s="12"/>
      <c r="AW1310" s="12">
        <f ca="1">INDEX(I$6:I$6003,UsefulSeries!$I1308)</f>
        <v>1.2109135545802204E-2</v>
      </c>
      <c r="AX1310" s="12"/>
      <c r="AY1310" s="12"/>
      <c r="AZ1310" s="12">
        <f t="array" aca="1" ref="AZ1310:AZ1315" ca="1">MMULT(W1310:AB1315,AW1310:AW1315)</f>
        <v>0.63725351984284717</v>
      </c>
      <c r="BA1310" s="12"/>
      <c r="BB1310" s="12">
        <f t="shared" ca="1" si="197"/>
        <v>0.63725351984284717</v>
      </c>
      <c r="BC1310" s="12"/>
      <c r="BD1310" s="38">
        <f t="array" aca="1" ref="BD1310:BD1317" ca="1">MMULT(MINVERSE(AN1310:AU1317),BB1310:BB1317)</f>
        <v>1.189233390863525E-2</v>
      </c>
    </row>
    <row r="1311" spans="1:56" x14ac:dyDescent="0.35">
      <c r="A1311" s="12">
        <v>0</v>
      </c>
      <c r="B1311" s="12">
        <v>0</v>
      </c>
      <c r="C1311" s="12">
        <f ca="1">-INDEX('Flow probs &amp; rates'!$M$5:$M$5999,UsefulSeries!$E1306,0)*(INDEX('Flow probs &amp; rates'!$O$5:$O$5999,UsefulSeries!$E1306,0))/INDEX('Flow probs &amp; rates'!$F$4:$F$5999,UsefulSeries!$E1306,0)</f>
        <v>-1.0095738659788376</v>
      </c>
      <c r="D1311" s="12">
        <f ca="1">INDEX('Flow probs &amp; rates'!$O$5:$O$5999,UsefulSeries!$E1306,0)*(1-INDEX('Flow probs &amp; rates'!$O$5:$O$5999,UsefulSeries!$E1306,0))/INDEX('Flow probs &amp; rates'!$F$4:$F$5999,UsefulSeries!$E1306,0)</f>
        <v>3.8138680008805643</v>
      </c>
      <c r="E1311" s="12">
        <v>0</v>
      </c>
      <c r="F1311" s="12">
        <v>0</v>
      </c>
      <c r="G1311" s="12"/>
      <c r="H1311" s="12"/>
      <c r="I1311" s="12">
        <f ca="1">INDEX('Flow probs &amp; rates'!$O$5:$O$5999,UsefulSeries!$E1306)</f>
        <v>0.15076856727165203</v>
      </c>
      <c r="J1311" s="12"/>
      <c r="K1311" s="12"/>
      <c r="L1311" s="12">
        <f>-INDEX('Flow probs &amp; rates'!$F$4:$F$5999,UsefulSeries!$E1306)</f>
        <v>-3.3571535869868455E-2</v>
      </c>
      <c r="M1311" s="12"/>
      <c r="N1311" s="12"/>
      <c r="O1311" s="12"/>
      <c r="P1311" s="12">
        <f ca="1"/>
        <v>0</v>
      </c>
      <c r="Q1311" s="12">
        <f ca="1"/>
        <v>0</v>
      </c>
      <c r="R1311" s="12">
        <f ca="1"/>
        <v>5.376346417988552E-2</v>
      </c>
      <c r="S1311" s="12">
        <f ca="1"/>
        <v>0.27643279424906286</v>
      </c>
      <c r="T1311" s="12">
        <f ca="1"/>
        <v>0</v>
      </c>
      <c r="U1311" s="12">
        <f ca="1"/>
        <v>0</v>
      </c>
      <c r="V1311" s="12"/>
      <c r="W1311" s="12">
        <f ca="1">INDEX(P$7:P$6003,UsefulSeries!$I1308)</f>
        <v>0.63725351984284717</v>
      </c>
      <c r="X1311" s="12">
        <f ca="1">INDEX(Q$7:Q$6003,UsefulSeries!$I1308)</f>
        <v>44.285199589488847</v>
      </c>
      <c r="Y1311" s="12">
        <f ca="1">INDEX(R$7:R$6003,UsefulSeries!$I1308)</f>
        <v>0</v>
      </c>
      <c r="Z1311" s="12">
        <f ca="1">INDEX(S$7:S$6003,UsefulSeries!$I1308)</f>
        <v>0</v>
      </c>
      <c r="AA1311" s="12">
        <f ca="1">INDEX(T$7:T$6003,UsefulSeries!$I1308)</f>
        <v>0</v>
      </c>
      <c r="AB1311" s="12">
        <f ca="1">INDEX(U$7:U$6003,UsefulSeries!$I1308)</f>
        <v>0</v>
      </c>
      <c r="AC1311" s="12">
        <f>INDEX( K$7:K$6003,UsefulSeries!$I1308,1)</f>
        <v>-0.62047804345767632</v>
      </c>
      <c r="AD1311" s="12">
        <f>INDEX(L$7:L$6003,UsefulSeries!$I1308,1)</f>
        <v>0</v>
      </c>
      <c r="AE1311" s="12"/>
      <c r="AF1311" s="12"/>
      <c r="AG1311" s="12"/>
      <c r="AH1311" s="12"/>
      <c r="AI1311" s="12"/>
      <c r="AJ1311" s="12"/>
      <c r="AK1311" s="12"/>
      <c r="AL1311" s="12"/>
      <c r="AM1311" s="12"/>
      <c r="AN1311" s="12">
        <f t="shared" ref="AN1311:AN1374" ca="1" si="198">W1311+AE1311</f>
        <v>0.63725351984284717</v>
      </c>
      <c r="AO1311" s="12">
        <f t="shared" ref="AO1311:AO1374" ca="1" si="199">X1311+AF1311</f>
        <v>44.285199589488847</v>
      </c>
      <c r="AP1311" s="12">
        <f t="shared" ref="AP1311:AP1374" ca="1" si="200">Y1311+AG1311</f>
        <v>0</v>
      </c>
      <c r="AQ1311" s="12">
        <f t="shared" ref="AQ1311:AQ1374" ca="1" si="201">Z1311+AH1311</f>
        <v>0</v>
      </c>
      <c r="AR1311" s="12">
        <f t="shared" ref="AR1311:AR1374" ca="1" si="202">AA1311+AI1311</f>
        <v>0</v>
      </c>
      <c r="AS1311" s="12">
        <f t="shared" ref="AS1311:AS1374" ca="1" si="203">AB1311+AJ1311</f>
        <v>0</v>
      </c>
      <c r="AT1311" s="12">
        <f t="shared" ref="AT1311:AT1374" si="204">AC1311+AK1311</f>
        <v>-0.62047804345767632</v>
      </c>
      <c r="AU1311" s="12">
        <f t="shared" ref="AU1311:AU1374" si="205">AD1311+AL1311</f>
        <v>0</v>
      </c>
      <c r="AV1311" s="12"/>
      <c r="AW1311" s="12">
        <f ca="1">INDEX(I$7:I$6003,UsefulSeries!$I1308)</f>
        <v>1.4215515260846925E-2</v>
      </c>
      <c r="AX1311" s="12"/>
      <c r="AY1311" s="12"/>
      <c r="AZ1311" s="12">
        <f ca="1"/>
        <v>0.63725351984284728</v>
      </c>
      <c r="BA1311" s="12"/>
      <c r="BB1311" s="12">
        <f t="shared" ca="1" si="197"/>
        <v>0.63725351984284728</v>
      </c>
      <c r="BC1311" s="12"/>
      <c r="BD1311" s="38">
        <f ca="1"/>
        <v>1.4402075650176724E-2</v>
      </c>
    </row>
    <row r="1312" spans="1:56" x14ac:dyDescent="0.35">
      <c r="A1312" s="12">
        <v>0</v>
      </c>
      <c r="B1312" s="12">
        <v>0</v>
      </c>
      <c r="C1312" s="12">
        <v>0</v>
      </c>
      <c r="D1312" s="12">
        <v>0</v>
      </c>
      <c r="E1312" s="12">
        <f ca="1">INDEX('Flow probs &amp; rates'!$P$5:$P$5999,UsefulSeries!$E1306,0)*(1-INDEX('Flow probs &amp; rates'!$P$5:$P$5999,UsefulSeries!$E1306,0))/INDEX('Flow probs &amp; rates'!$G$4:$G$5999,UsefulSeries!$E1306,0)</f>
        <v>6.3847672534676492E-2</v>
      </c>
      <c r="F1312" s="12">
        <f ca="1">-INDEX('Flow probs &amp; rates'!$P$5:$P$5999,UsefulSeries!$E1306,0)*(INDEX('Flow probs &amp; rates'!$Q$5:$Q$5999,UsefulSeries!$E1306,0))/INDEX('Flow probs &amp; rates'!$G$4:$G$5999,UsefulSeries!$E1306,0)</f>
        <v>-1.3202337094325677E-3</v>
      </c>
      <c r="G1312" s="12"/>
      <c r="H1312" s="12"/>
      <c r="I1312" s="12">
        <f ca="1">INDEX('Flow probs &amp; rates'!$P$5:$P$5999,UsefulSeries!$E1306)</f>
        <v>2.2163446870271903E-2</v>
      </c>
      <c r="J1312" s="12"/>
      <c r="K1312" s="12">
        <f>INDEX('Flow probs &amp; rates'!$G$4:$G$5999,UsefulSeries!$E1306)</f>
        <v>0.33943646859374665</v>
      </c>
      <c r="L1312" s="12"/>
      <c r="M1312" s="12"/>
      <c r="N1312" s="12"/>
      <c r="O1312" s="12"/>
      <c r="P1312" s="12">
        <f ca="1"/>
        <v>0</v>
      </c>
      <c r="Q1312" s="12">
        <f ca="1"/>
        <v>0</v>
      </c>
      <c r="R1312" s="12">
        <f ca="1"/>
        <v>0</v>
      </c>
      <c r="S1312" s="12">
        <f ca="1"/>
        <v>0</v>
      </c>
      <c r="T1312" s="12">
        <f ca="1"/>
        <v>15.669607515966032</v>
      </c>
      <c r="U1312" s="12">
        <f ca="1"/>
        <v>0.35445953467270364</v>
      </c>
      <c r="V1312" s="12"/>
      <c r="W1312" s="12">
        <f ca="1">INDEX(P$8:P$6003,UsefulSeries!$I1308)</f>
        <v>0</v>
      </c>
      <c r="X1312" s="12">
        <f ca="1">INDEX(Q$8:Q$6003,UsefulSeries!$I1308)</f>
        <v>0</v>
      </c>
      <c r="Y1312" s="12">
        <f ca="1">INDEX(R$8:R$6003,UsefulSeries!$I1308)</f>
        <v>0.24690484397042486</v>
      </c>
      <c r="Z1312" s="12">
        <f ca="1">INDEX(S$8:S$6003,UsefulSeries!$I1308)</f>
        <v>6.3131668190950521E-2</v>
      </c>
      <c r="AA1312" s="12">
        <f ca="1">INDEX(T$8:T$6003,UsefulSeries!$I1308)</f>
        <v>0</v>
      </c>
      <c r="AB1312" s="12">
        <f ca="1">INDEX(U$8:U$6003,UsefulSeries!$I1308)</f>
        <v>0</v>
      </c>
      <c r="AC1312" s="12">
        <f>INDEX( K$8:K$6003,UsefulSeries!$I1308)</f>
        <v>4.0224728220435657E-2</v>
      </c>
      <c r="AD1312" s="12">
        <f>INDEX(L$8:L$6003,UsefulSeries!$I1308)</f>
        <v>-4.0224728220435657E-2</v>
      </c>
      <c r="AE1312" s="12"/>
      <c r="AF1312" s="12"/>
      <c r="AG1312" s="12"/>
      <c r="AH1312" s="12"/>
      <c r="AI1312" s="12"/>
      <c r="AJ1312" s="12"/>
      <c r="AK1312" s="12"/>
      <c r="AL1312" s="12"/>
      <c r="AM1312" s="12"/>
      <c r="AN1312" s="12">
        <f t="shared" ca="1" si="198"/>
        <v>0</v>
      </c>
      <c r="AO1312" s="12">
        <f t="shared" ca="1" si="199"/>
        <v>0</v>
      </c>
      <c r="AP1312" s="12">
        <f t="shared" ca="1" si="200"/>
        <v>0.24690484397042486</v>
      </c>
      <c r="AQ1312" s="12">
        <f t="shared" ca="1" si="201"/>
        <v>6.3131668190950521E-2</v>
      </c>
      <c r="AR1312" s="12">
        <f t="shared" ca="1" si="202"/>
        <v>0</v>
      </c>
      <c r="AS1312" s="12">
        <f t="shared" ca="1" si="203"/>
        <v>0</v>
      </c>
      <c r="AT1312" s="12">
        <f t="shared" si="204"/>
        <v>4.0224728220435657E-2</v>
      </c>
      <c r="AU1312" s="12">
        <f t="shared" si="205"/>
        <v>-4.0224728220435657E-2</v>
      </c>
      <c r="AV1312" s="12"/>
      <c r="AW1312" s="12">
        <f ca="1">INDEX(I$8:I$6003,UsefulSeries!$I1308)</f>
        <v>0.21888247863064014</v>
      </c>
      <c r="AX1312" s="12"/>
      <c r="AY1312" s="12"/>
      <c r="AZ1312" s="12">
        <f ca="1"/>
        <v>6.3131668190950521E-2</v>
      </c>
      <c r="BA1312" s="12"/>
      <c r="BB1312" s="12">
        <f t="shared" ca="1" si="197"/>
        <v>6.3131668190950521E-2</v>
      </c>
      <c r="BC1312" s="12"/>
      <c r="BD1312" s="38">
        <f ca="1"/>
        <v>0.22097118171356278</v>
      </c>
    </row>
    <row r="1313" spans="1:56" x14ac:dyDescent="0.35">
      <c r="A1313" s="12">
        <v>0</v>
      </c>
      <c r="B1313" s="12">
        <v>0</v>
      </c>
      <c r="C1313" s="12">
        <v>0</v>
      </c>
      <c r="D1313" s="12">
        <v>0</v>
      </c>
      <c r="E1313" s="12">
        <f ca="1">-INDEX('Flow probs &amp; rates'!$P$5:$P$5999,UsefulSeries!$E1306,0)*(INDEX('Flow probs &amp; rates'!$Q$5:$Q$5999,UsefulSeries!$E1306,0))/INDEX('Flow probs &amp; rates'!$G$4:$G$5999,UsefulSeries!$E1306,0)</f>
        <v>-1.3202337094325677E-3</v>
      </c>
      <c r="F1313" s="12">
        <f ca="1">INDEX('Flow probs &amp; rates'!$Q$5:$Q$5999,UsefulSeries!$E1306,0)*(1-INDEX('Flow probs &amp; rates'!$Q$5:$Q$5999,UsefulSeries!$E1306,0))/INDEX('Flow probs &amp; rates'!$G$4:$G$5999,UsefulSeries!$E1306,0)</f>
        <v>5.8363626965934147E-2</v>
      </c>
      <c r="G1313" s="12"/>
      <c r="H1313" s="12"/>
      <c r="I1313" s="12">
        <f ca="1">INDEX('Flow probs &amp; rates'!$Q$5:$Q$5999,UsefulSeries!$E1306)</f>
        <v>2.0219574629851592E-2</v>
      </c>
      <c r="J1313" s="12"/>
      <c r="K1313" s="12"/>
      <c r="L1313" s="12">
        <f>INDEX('Flow probs &amp; rates'!$G$4:$G$5999,UsefulSeries!$E1306)</f>
        <v>0.33943646859374665</v>
      </c>
      <c r="M1313" s="12"/>
      <c r="N1313" s="12"/>
      <c r="O1313" s="12"/>
      <c r="P1313" s="12">
        <f ca="1"/>
        <v>0</v>
      </c>
      <c r="Q1313" s="12">
        <f ca="1"/>
        <v>0</v>
      </c>
      <c r="R1313" s="12">
        <f ca="1"/>
        <v>0</v>
      </c>
      <c r="S1313" s="12">
        <f ca="1"/>
        <v>0</v>
      </c>
      <c r="T1313" s="12">
        <f ca="1"/>
        <v>0.35445953467270364</v>
      </c>
      <c r="U1313" s="12">
        <f ca="1"/>
        <v>17.141977314231358</v>
      </c>
      <c r="V1313" s="12"/>
      <c r="W1313" s="12">
        <f ca="1">INDEX(P$9:P$6003,UsefulSeries!$I1308)</f>
        <v>0</v>
      </c>
      <c r="X1313" s="12">
        <f ca="1">INDEX(Q$9:Q$6003,UsefulSeries!$I1308)</f>
        <v>0</v>
      </c>
      <c r="Y1313" s="12">
        <f ca="1">INDEX(R$9:R$6003,UsefulSeries!$I1308)</f>
        <v>6.3131668190950521E-2</v>
      </c>
      <c r="Z1313" s="12">
        <f ca="1">INDEX(S$9:S$6003,UsefulSeries!$I1308)</f>
        <v>0.34254493784358797</v>
      </c>
      <c r="AA1313" s="12">
        <f ca="1">INDEX(T$9:T$6003,UsefulSeries!$I1308)</f>
        <v>0</v>
      </c>
      <c r="AB1313" s="12">
        <f ca="1">INDEX(U$9:U$6003,UsefulSeries!$I1308)</f>
        <v>0</v>
      </c>
      <c r="AC1313" s="12">
        <f>INDEX( K$9:K$6003,UsefulSeries!$I1308)</f>
        <v>0</v>
      </c>
      <c r="AD1313" s="12">
        <f>INDEX(L$9:L$6003,UsefulSeries!$I1308)</f>
        <v>-4.0224728220435657E-2</v>
      </c>
      <c r="AE1313" s="12"/>
      <c r="AF1313" s="12"/>
      <c r="AG1313" s="12"/>
      <c r="AH1313" s="12"/>
      <c r="AI1313" s="12"/>
      <c r="AJ1313" s="12"/>
      <c r="AK1313" s="12"/>
      <c r="AL1313" s="12"/>
      <c r="AM1313" s="12"/>
      <c r="AN1313" s="12">
        <f t="shared" ca="1" si="198"/>
        <v>0</v>
      </c>
      <c r="AO1313" s="12">
        <f t="shared" ca="1" si="199"/>
        <v>0</v>
      </c>
      <c r="AP1313" s="12">
        <f t="shared" ca="1" si="200"/>
        <v>6.3131668190950521E-2</v>
      </c>
      <c r="AQ1313" s="12">
        <f t="shared" ca="1" si="201"/>
        <v>0.34254493784358797</v>
      </c>
      <c r="AR1313" s="12">
        <f t="shared" ca="1" si="202"/>
        <v>0</v>
      </c>
      <c r="AS1313" s="12">
        <f t="shared" ca="1" si="203"/>
        <v>0</v>
      </c>
      <c r="AT1313" s="12">
        <f t="shared" si="204"/>
        <v>0</v>
      </c>
      <c r="AU1313" s="12">
        <f t="shared" si="205"/>
        <v>-4.0224728220435657E-2</v>
      </c>
      <c r="AV1313" s="12"/>
      <c r="AW1313" s="12">
        <f ca="1">INDEX(I$9:I$6003,UsefulSeries!$I1308)</f>
        <v>0.14396140981579889</v>
      </c>
      <c r="AX1313" s="12"/>
      <c r="AY1313" s="12"/>
      <c r="AZ1313" s="12">
        <f ca="1"/>
        <v>6.3131668190950507E-2</v>
      </c>
      <c r="BA1313" s="12"/>
      <c r="BB1313" s="12">
        <f t="shared" ca="1" si="197"/>
        <v>6.3131668190950507E-2</v>
      </c>
      <c r="BC1313" s="12"/>
      <c r="BD1313" s="38">
        <f ca="1"/>
        <v>0.14722001019313044</v>
      </c>
    </row>
    <row r="1314" spans="1:56" x14ac:dyDescent="0.35">
      <c r="A1314" s="12">
        <f ca="1">INDEX('Flow probs &amp; rates'!$K$5:$K$5999,UsefulSeries!$E1312,0)*(1-INDEX('Flow probs &amp; rates'!$K$5:$K$5999,UsefulSeries!$E1312,0))/INDEX('Flow probs &amp; rates'!$E$4:$E$5999,UsefulSeries!$E1312,0)</f>
        <v>2.0081923999500411E-2</v>
      </c>
      <c r="B1314" s="12">
        <f ca="1">-INDEX('Flow probs &amp; rates'!$K$5:$K$5999,UsefulSeries!$E1312,0)*(INDEX('Flow probs &amp; rates'!$L$5:$L$5999,UsefulSeries!$E1312,0))/INDEX('Flow probs &amp; rates'!$E$4:$E$5999,UsefulSeries!$E1312,0)</f>
        <v>-2.6889701167530507E-4</v>
      </c>
      <c r="C1314" s="12">
        <v>0</v>
      </c>
      <c r="D1314" s="12">
        <v>0</v>
      </c>
      <c r="E1314" s="12">
        <v>0</v>
      </c>
      <c r="F1314" s="12">
        <v>0</v>
      </c>
      <c r="G1314" s="12"/>
      <c r="H1314" s="12"/>
      <c r="I1314" s="12">
        <f ca="1">INDEX('Flow probs &amp; rates'!$K$5:$K$5999,UsefulSeries!$E1312)</f>
        <v>1.2746684159054984E-2</v>
      </c>
      <c r="J1314" s="12"/>
      <c r="K1314" s="12">
        <f>-INDEX('Flow probs &amp; rates'!$E$4:$E$5999,UsefulSeries!$E1312)</f>
        <v>-0.62664345320285764</v>
      </c>
      <c r="L1314" s="12">
        <f>INDEX('Flow probs &amp; rates'!$E$4:$E$5999,UsefulSeries!$E1312)</f>
        <v>0.62664345320285764</v>
      </c>
      <c r="M1314" s="12"/>
      <c r="N1314" s="12"/>
      <c r="O1314" s="12"/>
      <c r="P1314" s="12">
        <f t="array" aca="1" ref="P1314:U1319" ca="1">MINVERSE(A1314:F1319)</f>
        <v>49.804639961502247</v>
      </c>
      <c r="Q1314" s="12">
        <f ca="1"/>
        <v>0.64334864969838712</v>
      </c>
      <c r="R1314" s="12">
        <f ca="1"/>
        <v>0</v>
      </c>
      <c r="S1314" s="12">
        <f ca="1"/>
        <v>0</v>
      </c>
      <c r="T1314" s="12">
        <f ca="1"/>
        <v>0</v>
      </c>
      <c r="U1314" s="12">
        <f ca="1"/>
        <v>0</v>
      </c>
      <c r="V1314" s="12"/>
      <c r="W1314" s="12">
        <f ca="1">INDEX(P$10:P$6003,UsefulSeries!$I1308)</f>
        <v>0</v>
      </c>
      <c r="X1314" s="12">
        <f ca="1">INDEX(Q$10:Q$6003,UsefulSeries!$I1308)</f>
        <v>0</v>
      </c>
      <c r="Y1314" s="12">
        <f ca="1">INDEX(R$10:R$6003,UsefulSeries!$I1308)</f>
        <v>0</v>
      </c>
      <c r="Z1314" s="12">
        <f ca="1">INDEX(S$10:S$6003,UsefulSeries!$I1308)</f>
        <v>0</v>
      </c>
      <c r="AA1314" s="12">
        <f ca="1">INDEX(T$10:T$6003,UsefulSeries!$I1308)</f>
        <v>13.916191430014319</v>
      </c>
      <c r="AB1314" s="12">
        <f ca="1">INDEX(U$10:U$6003,UsefulSeries!$I1308)</f>
        <v>0.35523737546139128</v>
      </c>
      <c r="AC1314" s="12">
        <f>INDEX( K$10:K$6003,UsefulSeries!$I1308)</f>
        <v>0.33929722832188802</v>
      </c>
      <c r="AD1314" s="12">
        <f>INDEX(L$10:L$6003,UsefulSeries!$I1308)</f>
        <v>0</v>
      </c>
      <c r="AE1314" s="12"/>
      <c r="AF1314" s="12"/>
      <c r="AG1314" s="12"/>
      <c r="AH1314" s="12"/>
      <c r="AI1314" s="12"/>
      <c r="AJ1314" s="12"/>
      <c r="AK1314" s="12"/>
      <c r="AL1314" s="12"/>
      <c r="AM1314" s="12"/>
      <c r="AN1314" s="12">
        <f t="shared" ca="1" si="198"/>
        <v>0</v>
      </c>
      <c r="AO1314" s="12">
        <f t="shared" ca="1" si="199"/>
        <v>0</v>
      </c>
      <c r="AP1314" s="12">
        <f t="shared" ca="1" si="200"/>
        <v>0</v>
      </c>
      <c r="AQ1314" s="12">
        <f t="shared" ca="1" si="201"/>
        <v>0</v>
      </c>
      <c r="AR1314" s="12">
        <f t="shared" ca="1" si="202"/>
        <v>13.916191430014319</v>
      </c>
      <c r="AS1314" s="12">
        <f t="shared" ca="1" si="203"/>
        <v>0.35523737546139128</v>
      </c>
      <c r="AT1314" s="12">
        <f t="shared" si="204"/>
        <v>0.33929722832188802</v>
      </c>
      <c r="AU1314" s="12">
        <f t="shared" si="205"/>
        <v>0</v>
      </c>
      <c r="AV1314" s="12"/>
      <c r="AW1314" s="12">
        <f ca="1">INDEX(I$10:I$6003,UsefulSeries!$I1308)</f>
        <v>2.5020159124274379E-2</v>
      </c>
      <c r="AX1314" s="12"/>
      <c r="AY1314" s="12"/>
      <c r="AZ1314" s="12">
        <f ca="1"/>
        <v>0.35523737546139128</v>
      </c>
      <c r="BA1314" s="12"/>
      <c r="BB1314" s="12">
        <f t="shared" ca="1" si="197"/>
        <v>0.35523737546139128</v>
      </c>
      <c r="BC1314" s="12"/>
      <c r="BD1314" s="38">
        <f ca="1"/>
        <v>2.4716186060163646E-2</v>
      </c>
    </row>
    <row r="1315" spans="1:56" x14ac:dyDescent="0.35">
      <c r="A1315" s="12">
        <f ca="1">-INDEX('Flow probs &amp; rates'!$K$5:$K$5999,UsefulSeries!$E1312,0)*(INDEX('Flow probs &amp; rates'!$L$5:$L$5999,UsefulSeries!$E1312,0))/INDEX('Flow probs &amp; rates'!$E$4:$E$5999,UsefulSeries!$E1312,0)</f>
        <v>-2.6889701167530507E-4</v>
      </c>
      <c r="B1315" s="12">
        <f ca="1">INDEX('Flow probs &amp; rates'!$L$5:$L$5999,UsefulSeries!$E1312,0)*(1-INDEX('Flow probs &amp; rates'!$L$5:$L$5999,UsefulSeries!$E1312,0))/INDEX('Flow probs &amp; rates'!$E$4:$E$5999,UsefulSeries!$E1312,0)</f>
        <v>2.0816580340210528E-2</v>
      </c>
      <c r="C1315" s="12">
        <v>0</v>
      </c>
      <c r="D1315" s="12">
        <v>0</v>
      </c>
      <c r="E1315" s="12">
        <v>0</v>
      </c>
      <c r="F1315" s="12">
        <v>0</v>
      </c>
      <c r="G1315" s="12"/>
      <c r="H1315" s="12"/>
      <c r="I1315" s="12">
        <f ca="1">INDEX('Flow probs &amp; rates'!$L$5:$L$5999,UsefulSeries!$E1312)</f>
        <v>1.3219324323843195E-2</v>
      </c>
      <c r="J1315" s="12"/>
      <c r="K1315" s="12">
        <f>-INDEX('Flow probs &amp; rates'!$E$4:$E$5999,UsefulSeries!$E1312)</f>
        <v>-0.62664345320285764</v>
      </c>
      <c r="L1315" s="12"/>
      <c r="M1315" s="12"/>
      <c r="N1315" s="12"/>
      <c r="O1315" s="12"/>
      <c r="P1315" s="12">
        <f ca="1"/>
        <v>0.64334864969838712</v>
      </c>
      <c r="Q1315" s="12">
        <f ca="1"/>
        <v>48.046940380374409</v>
      </c>
      <c r="R1315" s="12">
        <f ca="1"/>
        <v>0</v>
      </c>
      <c r="S1315" s="12">
        <f ca="1"/>
        <v>0</v>
      </c>
      <c r="T1315" s="12">
        <f ca="1"/>
        <v>0</v>
      </c>
      <c r="U1315" s="12">
        <f ca="1"/>
        <v>0</v>
      </c>
      <c r="V1315" s="12"/>
      <c r="W1315" s="12">
        <f ca="1">INDEX(P$11:P$6003,UsefulSeries!$I1308)</f>
        <v>0</v>
      </c>
      <c r="X1315" s="12">
        <f ca="1">INDEX(Q$11:Q$6003,UsefulSeries!$I1308)</f>
        <v>0</v>
      </c>
      <c r="Y1315" s="12">
        <f ca="1">INDEX(R$11:R$6003,UsefulSeries!$I1308)</f>
        <v>0</v>
      </c>
      <c r="Z1315" s="12">
        <f ca="1">INDEX(S$11:S$6003,UsefulSeries!$I1308)</f>
        <v>0</v>
      </c>
      <c r="AA1315" s="12">
        <f ca="1">INDEX(T$11:T$6003,UsefulSeries!$I1308)</f>
        <v>0.35523737546139128</v>
      </c>
      <c r="AB1315" s="12">
        <f ca="1">INDEX(U$11:U$6003,UsefulSeries!$I1308)</f>
        <v>17.446867698449321</v>
      </c>
      <c r="AC1315" s="12">
        <f>INDEX( K$11:K$6003,UsefulSeries!$I1308)</f>
        <v>0</v>
      </c>
      <c r="AD1315" s="12">
        <f>INDEX(L$11:L$6003,UsefulSeries!$I1308)</f>
        <v>0.33929722832188802</v>
      </c>
      <c r="AE1315" s="12"/>
      <c r="AF1315" s="12"/>
      <c r="AG1315" s="12"/>
      <c r="AH1315" s="12"/>
      <c r="AI1315" s="12"/>
      <c r="AJ1315" s="12"/>
      <c r="AK1315" s="12"/>
      <c r="AL1315" s="12"/>
      <c r="AM1315" s="12"/>
      <c r="AN1315" s="12">
        <f t="shared" ca="1" si="198"/>
        <v>0</v>
      </c>
      <c r="AO1315" s="12">
        <f t="shared" ca="1" si="199"/>
        <v>0</v>
      </c>
      <c r="AP1315" s="12">
        <f t="shared" ca="1" si="200"/>
        <v>0</v>
      </c>
      <c r="AQ1315" s="12">
        <f t="shared" ca="1" si="201"/>
        <v>0</v>
      </c>
      <c r="AR1315" s="12">
        <f t="shared" ca="1" si="202"/>
        <v>0.35523737546139128</v>
      </c>
      <c r="AS1315" s="12">
        <f t="shared" ca="1" si="203"/>
        <v>17.446867698449321</v>
      </c>
      <c r="AT1315" s="12">
        <f t="shared" si="204"/>
        <v>0</v>
      </c>
      <c r="AU1315" s="12">
        <f t="shared" si="205"/>
        <v>0.33929722832188802</v>
      </c>
      <c r="AV1315" s="12"/>
      <c r="AW1315" s="12">
        <f ca="1">INDEX(I$11:I$6003,UsefulSeries!$I1308)</f>
        <v>1.9851659666751599E-2</v>
      </c>
      <c r="AX1315" s="12"/>
      <c r="AY1315" s="12"/>
      <c r="AZ1315" s="12">
        <f ca="1"/>
        <v>0.35523737546139128</v>
      </c>
      <c r="BA1315" s="12"/>
      <c r="BB1315" s="12">
        <f t="shared" ca="1" si="197"/>
        <v>0.35523737546139128</v>
      </c>
      <c r="BC1315" s="12"/>
      <c r="BD1315" s="38">
        <f ca="1"/>
        <v>1.9254439202683455E-2</v>
      </c>
    </row>
    <row r="1316" spans="1:56" x14ac:dyDescent="0.35">
      <c r="A1316" s="12">
        <v>0</v>
      </c>
      <c r="B1316" s="12">
        <v>0</v>
      </c>
      <c r="C1316" s="12">
        <f ca="1">INDEX('Flow probs &amp; rates'!$M$5:$M$5999,UsefulSeries!$E1312,0)*(1-INDEX('Flow probs &amp; rates'!$M$5:$M$5999,UsefulSeries!$E1312,0))/INDEX('Flow probs &amp; rates'!$F$4:$F$5999,UsefulSeries!$E1312,0)</f>
        <v>5.1296965348999342</v>
      </c>
      <c r="D1316" s="12">
        <f ca="1">-INDEX('Flow probs &amp; rates'!$M$5:$M$5999,UsefulSeries!$E1312,0)*(INDEX('Flow probs &amp; rates'!$O$5:$O$5999,UsefulSeries!$E1312,0))/INDEX('Flow probs &amp; rates'!$F$4:$F$5999,UsefulSeries!$E1312,0)</f>
        <v>-0.87374778031512712</v>
      </c>
      <c r="E1316" s="12">
        <v>0</v>
      </c>
      <c r="F1316" s="12">
        <v>0</v>
      </c>
      <c r="G1316" s="12"/>
      <c r="H1316" s="12"/>
      <c r="I1316" s="12">
        <f ca="1">INDEX('Flow probs &amp; rates'!$M$5:$M$5999,UsefulSeries!$E1312)</f>
        <v>0.21363031442053768</v>
      </c>
      <c r="J1316" s="12"/>
      <c r="K1316" s="12">
        <f>INDEX('Flow probs &amp; rates'!$F$4:$F$5999,UsefulSeries!$E1312)</f>
        <v>3.2748994416761719E-2</v>
      </c>
      <c r="L1316" s="12">
        <f>-INDEX('Flow probs &amp; rates'!$F$4:$F$5999,UsefulSeries!$E1312)</f>
        <v>-3.2748994416761719E-2</v>
      </c>
      <c r="M1316" s="12"/>
      <c r="N1316" s="12"/>
      <c r="O1316" s="12"/>
      <c r="P1316" s="12">
        <f ca="1"/>
        <v>0</v>
      </c>
      <c r="Q1316" s="12">
        <f ca="1"/>
        <v>0</v>
      </c>
      <c r="R1316" s="12">
        <f ca="1"/>
        <v>0.20349320311490582</v>
      </c>
      <c r="S1316" s="12">
        <f ca="1"/>
        <v>5.0195697067639752E-2</v>
      </c>
      <c r="T1316" s="12">
        <f ca="1"/>
        <v>0</v>
      </c>
      <c r="U1316" s="12">
        <f ca="1"/>
        <v>0</v>
      </c>
      <c r="V1316" s="12"/>
      <c r="W1316" s="12"/>
      <c r="X1316" s="12"/>
      <c r="Y1316" s="12"/>
      <c r="Z1316" s="12"/>
      <c r="AA1316" s="12"/>
      <c r="AB1316" s="12"/>
      <c r="AC1316" s="12"/>
      <c r="AD1316" s="12"/>
      <c r="AE1316" s="12">
        <f t="array" ref="AE1316:AJ1317">TRANSPOSE(AC1310:AD1315)</f>
        <v>-0.62047804345767632</v>
      </c>
      <c r="AF1316" s="12">
        <v>-0.62047804345767632</v>
      </c>
      <c r="AG1316" s="12">
        <v>4.0224728220435657E-2</v>
      </c>
      <c r="AH1316" s="12">
        <v>0</v>
      </c>
      <c r="AI1316" s="12">
        <v>0.33929722832188802</v>
      </c>
      <c r="AJ1316" s="12">
        <v>0</v>
      </c>
      <c r="AK1316" s="12"/>
      <c r="AL1316" s="12"/>
      <c r="AM1316" s="12"/>
      <c r="AN1316" s="12">
        <f t="shared" si="198"/>
        <v>-0.62047804345767632</v>
      </c>
      <c r="AO1316" s="12">
        <f t="shared" si="199"/>
        <v>-0.62047804345767632</v>
      </c>
      <c r="AP1316" s="12">
        <f t="shared" si="200"/>
        <v>4.0224728220435657E-2</v>
      </c>
      <c r="AQ1316" s="12">
        <f t="shared" si="201"/>
        <v>0</v>
      </c>
      <c r="AR1316" s="12">
        <f t="shared" si="202"/>
        <v>0.33929722832188802</v>
      </c>
      <c r="AS1316" s="12">
        <f t="shared" si="203"/>
        <v>0</v>
      </c>
      <c r="AT1316" s="12">
        <f t="shared" si="204"/>
        <v>0</v>
      </c>
      <c r="AU1316" s="12">
        <f t="shared" si="205"/>
        <v>0</v>
      </c>
      <c r="AV1316" s="12"/>
      <c r="AW1316" s="12"/>
      <c r="AX1316" s="12">
        <f>INDEX($N$6:$N$6003,UsefulSeries!$K1308)</f>
        <v>9.5953535695170178E-4</v>
      </c>
      <c r="AY1316" s="12"/>
      <c r="AZ1316" s="12"/>
      <c r="BA1316" s="12"/>
      <c r="BB1316" s="12">
        <f t="shared" si="197"/>
        <v>9.5953535695170178E-4</v>
      </c>
      <c r="BC1316" s="12"/>
      <c r="BD1316" s="38">
        <f ca="1"/>
        <v>1.309265743764329E-2</v>
      </c>
    </row>
    <row r="1317" spans="1:56" x14ac:dyDescent="0.35">
      <c r="A1317" s="12">
        <v>0</v>
      </c>
      <c r="B1317" s="12">
        <v>0</v>
      </c>
      <c r="C1317" s="12">
        <f ca="1">-INDEX('Flow probs &amp; rates'!$M$5:$M$5999,UsefulSeries!$E1312,0)*(INDEX('Flow probs &amp; rates'!$O$5:$O$5999,UsefulSeries!$E1312,0))/INDEX('Flow probs &amp; rates'!$F$4:$F$5999,UsefulSeries!$E1312,0)</f>
        <v>-0.87374778031512712</v>
      </c>
      <c r="D1317" s="12">
        <f ca="1">INDEX('Flow probs &amp; rates'!$O$5:$O$5999,UsefulSeries!$E1312,0)*(1-INDEX('Flow probs &amp; rates'!$O$5:$O$5999,UsefulSeries!$E1312,0))/INDEX('Flow probs &amp; rates'!$F$4:$F$5999,UsefulSeries!$E1312,0)</f>
        <v>3.5421708416813633</v>
      </c>
      <c r="E1317" s="12">
        <v>0</v>
      </c>
      <c r="F1317" s="12">
        <v>0</v>
      </c>
      <c r="G1317" s="12"/>
      <c r="H1317" s="12"/>
      <c r="I1317" s="12">
        <f ca="1">INDEX('Flow probs &amp; rates'!$O$5:$O$5999,UsefulSeries!$E1312)</f>
        <v>0.13394335563664347</v>
      </c>
      <c r="J1317" s="12"/>
      <c r="K1317" s="12"/>
      <c r="L1317" s="12">
        <f>-INDEX('Flow probs &amp; rates'!$F$4:$F$5999,UsefulSeries!$E1312)</f>
        <v>-3.2748994416761719E-2</v>
      </c>
      <c r="M1317" s="12"/>
      <c r="N1317" s="12"/>
      <c r="O1317" s="12"/>
      <c r="P1317" s="12">
        <f ca="1"/>
        <v>0</v>
      </c>
      <c r="Q1317" s="12">
        <f ca="1"/>
        <v>0</v>
      </c>
      <c r="R1317" s="12">
        <f ca="1"/>
        <v>5.0195697067639759E-2</v>
      </c>
      <c r="S1317" s="12">
        <f ca="1"/>
        <v>0.29469453212446756</v>
      </c>
      <c r="T1317" s="12">
        <f ca="1"/>
        <v>0</v>
      </c>
      <c r="U1317" s="12">
        <f ca="1"/>
        <v>0</v>
      </c>
      <c r="V1317" s="12"/>
      <c r="W1317" s="12"/>
      <c r="X1317" s="12"/>
      <c r="Y1317" s="12"/>
      <c r="Z1317" s="12"/>
      <c r="AA1317" s="12"/>
      <c r="AB1317" s="12"/>
      <c r="AC1317" s="12"/>
      <c r="AD1317" s="12"/>
      <c r="AE1317" s="12">
        <v>0.62047804345767632</v>
      </c>
      <c r="AF1317" s="12">
        <v>0</v>
      </c>
      <c r="AG1317" s="12">
        <v>-4.0224728220435657E-2</v>
      </c>
      <c r="AH1317" s="12">
        <v>-4.0224728220435657E-2</v>
      </c>
      <c r="AI1317" s="12">
        <v>0</v>
      </c>
      <c r="AJ1317" s="12">
        <v>0.33929722832188802</v>
      </c>
      <c r="AK1317" s="12"/>
      <c r="AL1317" s="12"/>
      <c r="AM1317" s="12"/>
      <c r="AN1317" s="12">
        <f t="shared" si="198"/>
        <v>0.62047804345767632</v>
      </c>
      <c r="AO1317" s="12">
        <f t="shared" si="199"/>
        <v>0</v>
      </c>
      <c r="AP1317" s="12">
        <f t="shared" si="200"/>
        <v>-4.0224728220435657E-2</v>
      </c>
      <c r="AQ1317" s="12">
        <f t="shared" si="201"/>
        <v>-4.0224728220435657E-2</v>
      </c>
      <c r="AR1317" s="12">
        <f t="shared" si="202"/>
        <v>0</v>
      </c>
      <c r="AS1317" s="12">
        <f t="shared" si="203"/>
        <v>0.33929722832188802</v>
      </c>
      <c r="AT1317" s="12">
        <f t="shared" si="204"/>
        <v>0</v>
      </c>
      <c r="AU1317" s="12">
        <f t="shared" si="205"/>
        <v>0</v>
      </c>
      <c r="AV1317" s="12"/>
      <c r="AW1317" s="12"/>
      <c r="AX1317" s="12">
        <f>INDEX('Margin error adjustment'!N$7:N$6003,UsefulSeries!$K1308)</f>
        <v>-8.9848069746682052E-4</v>
      </c>
      <c r="AY1317" s="12"/>
      <c r="AZ1317" s="12"/>
      <c r="BA1317" s="12"/>
      <c r="BB1317" s="12">
        <f t="shared" si="197"/>
        <v>-8.9848069746682052E-4</v>
      </c>
      <c r="BC1317" s="12"/>
      <c r="BD1317" s="38">
        <f ca="1"/>
        <v>3.1027689406651026E-2</v>
      </c>
    </row>
    <row r="1318" spans="1:56" x14ac:dyDescent="0.35">
      <c r="A1318" s="12">
        <v>0</v>
      </c>
      <c r="B1318" s="12">
        <v>0</v>
      </c>
      <c r="C1318" s="12">
        <v>0</v>
      </c>
      <c r="D1318" s="12">
        <v>0</v>
      </c>
      <c r="E1318" s="12">
        <f ca="1">INDEX('Flow probs &amp; rates'!$P$5:$P$5999,UsefulSeries!$E1312,0)*(1-INDEX('Flow probs &amp; rates'!$P$5:$P$5999,UsefulSeries!$E1312,0))/INDEX('Flow probs &amp; rates'!$G$4:$G$5999,UsefulSeries!$E1312,0)</f>
        <v>6.4201328135816887E-2</v>
      </c>
      <c r="F1318" s="12">
        <f ca="1">-INDEX('Flow probs &amp; rates'!$P$5:$P$5999,UsefulSeries!$E1312,0)*(INDEX('Flow probs &amp; rates'!$Q$5:$Q$5999,UsefulSeries!$E1312,0))/INDEX('Flow probs &amp; rates'!$G$4:$G$5999,UsefulSeries!$E1312,0)</f>
        <v>-1.3709388233331817E-3</v>
      </c>
      <c r="G1318" s="12"/>
      <c r="H1318" s="12"/>
      <c r="I1318" s="12">
        <f ca="1">INDEX('Flow probs &amp; rates'!$P$5:$P$5999,UsefulSeries!$E1312)</f>
        <v>2.2367774575364579E-2</v>
      </c>
      <c r="J1318" s="12"/>
      <c r="K1318" s="12">
        <f>INDEX('Flow probs &amp; rates'!$G$4:$G$5999,UsefulSeries!$E1312)</f>
        <v>0.3406075523803806</v>
      </c>
      <c r="L1318" s="12"/>
      <c r="M1318" s="12"/>
      <c r="N1318" s="12"/>
      <c r="O1318" s="12"/>
      <c r="P1318" s="12">
        <f ca="1"/>
        <v>0</v>
      </c>
      <c r="Q1318" s="12">
        <f ca="1"/>
        <v>0</v>
      </c>
      <c r="R1318" s="12">
        <f ca="1"/>
        <v>0</v>
      </c>
      <c r="S1318" s="12">
        <f ca="1"/>
        <v>0</v>
      </c>
      <c r="T1318" s="12">
        <f ca="1"/>
        <v>15.583603745829462</v>
      </c>
      <c r="U1318" s="12">
        <f ca="1"/>
        <v>0.35600248255855299</v>
      </c>
      <c r="V1318" s="12"/>
      <c r="W1318" s="12">
        <f ca="1">INDEX(P$6:P$6003,UsefulSeries!$I1316)</f>
        <v>52.012069915059676</v>
      </c>
      <c r="X1318" s="12">
        <f ca="1">INDEX(Q$6:Q$6003,UsefulSeries!$I1316)</f>
        <v>0.63821340634511348</v>
      </c>
      <c r="Y1318" s="12">
        <f ca="1">INDEX(R$6:R$6003,UsefulSeries!$I1316)</f>
        <v>0</v>
      </c>
      <c r="Z1318" s="12">
        <f ca="1">INDEX(S$6:S$6003,UsefulSeries!$I1316)</f>
        <v>0</v>
      </c>
      <c r="AA1318" s="12">
        <f ca="1">INDEX(T$6:T$6003,UsefulSeries!$I1316)</f>
        <v>0</v>
      </c>
      <c r="AB1318" s="12">
        <f ca="1">INDEX(U$6:U$6003,UsefulSeries!$I1316)</f>
        <v>0</v>
      </c>
      <c r="AC1318" s="12">
        <f>INDEX( K$6:K$6003,UsefulSeries!$I1316)</f>
        <v>-0.62143757881462802</v>
      </c>
      <c r="AD1318" s="12">
        <f>INDEX(L$6:L$6003,UsefulSeries!$I1316)</f>
        <v>0.62143757881462802</v>
      </c>
      <c r="AE1318" s="12"/>
      <c r="AF1318" s="12"/>
      <c r="AG1318" s="12"/>
      <c r="AH1318" s="12"/>
      <c r="AI1318" s="12"/>
      <c r="AJ1318" s="12"/>
      <c r="AK1318" s="12"/>
      <c r="AL1318" s="12"/>
      <c r="AM1318" s="12"/>
      <c r="AN1318" s="12">
        <f t="shared" ca="1" si="198"/>
        <v>52.012069915059676</v>
      </c>
      <c r="AO1318" s="12">
        <f t="shared" ca="1" si="199"/>
        <v>0.63821340634511348</v>
      </c>
      <c r="AP1318" s="12">
        <f t="shared" ca="1" si="200"/>
        <v>0</v>
      </c>
      <c r="AQ1318" s="12">
        <f t="shared" ca="1" si="201"/>
        <v>0</v>
      </c>
      <c r="AR1318" s="12">
        <f t="shared" ca="1" si="202"/>
        <v>0</v>
      </c>
      <c r="AS1318" s="12">
        <f t="shared" ca="1" si="203"/>
        <v>0</v>
      </c>
      <c r="AT1318" s="12">
        <f t="shared" si="204"/>
        <v>-0.62143757881462802</v>
      </c>
      <c r="AU1318" s="12">
        <f t="shared" si="205"/>
        <v>0.62143757881462802</v>
      </c>
      <c r="AV1318" s="12"/>
      <c r="AW1318" s="12">
        <f ca="1">INDEX(I$6:I$6003,UsefulSeries!$I1316)</f>
        <v>1.2096377828073183E-2</v>
      </c>
      <c r="AX1318" s="12"/>
      <c r="AY1318" s="12"/>
      <c r="AZ1318" s="12">
        <f t="array" aca="1" ref="AZ1318:AZ1323" ca="1">MMULT(W1318:AB1323,AW1318:AW1323)</f>
        <v>0.63821340634511359</v>
      </c>
      <c r="BA1318" s="12"/>
      <c r="BB1318" s="12">
        <f t="shared" ca="1" si="197"/>
        <v>0.63821340634511359</v>
      </c>
      <c r="BC1318" s="12"/>
      <c r="BD1318" s="38">
        <f t="array" aca="1" ref="BD1318:BD1325" ca="1">MMULT(MINVERSE(AN1318:AU1325),BB1318:BB1325)</f>
        <v>1.1702878610284649E-2</v>
      </c>
    </row>
    <row r="1319" spans="1:56" x14ac:dyDescent="0.35">
      <c r="A1319" s="12">
        <v>0</v>
      </c>
      <c r="B1319" s="12">
        <v>0</v>
      </c>
      <c r="C1319" s="12">
        <v>0</v>
      </c>
      <c r="D1319" s="12">
        <v>0</v>
      </c>
      <c r="E1319" s="12">
        <f ca="1">-INDEX('Flow probs &amp; rates'!$P$5:$P$5999,UsefulSeries!$E1312,0)*(INDEX('Flow probs &amp; rates'!$Q$5:$Q$5999,UsefulSeries!$E1312,0))/INDEX('Flow probs &amp; rates'!$G$4:$G$5999,UsefulSeries!$E1312,0)</f>
        <v>-1.3709388233331817E-3</v>
      </c>
      <c r="F1319" s="12">
        <f ca="1">INDEX('Flow probs &amp; rates'!$Q$5:$Q$5999,UsefulSeries!$E1312,0)*(1-INDEX('Flow probs &amp; rates'!$Q$5:$Q$5999,UsefulSeries!$E1312,0))/INDEX('Flow probs &amp; rates'!$G$4:$G$5999,UsefulSeries!$E1312,0)</f>
        <v>6.0011287643434233E-2</v>
      </c>
      <c r="G1319" s="12"/>
      <c r="H1319" s="12"/>
      <c r="I1319" s="12">
        <f ca="1">INDEX('Flow probs &amp; rates'!$Q$5:$Q$5999,UsefulSeries!$E1312)</f>
        <v>2.0876109758055494E-2</v>
      </c>
      <c r="J1319" s="12"/>
      <c r="K1319" s="12"/>
      <c r="L1319" s="12">
        <f>INDEX('Flow probs &amp; rates'!$G$4:$G$5999,UsefulSeries!$E1312)</f>
        <v>0.3406075523803806</v>
      </c>
      <c r="M1319" s="12"/>
      <c r="N1319" s="12"/>
      <c r="O1319" s="12"/>
      <c r="P1319" s="12">
        <f ca="1"/>
        <v>0</v>
      </c>
      <c r="Q1319" s="12">
        <f ca="1"/>
        <v>0</v>
      </c>
      <c r="R1319" s="12">
        <f ca="1"/>
        <v>0</v>
      </c>
      <c r="S1319" s="12">
        <f ca="1"/>
        <v>0</v>
      </c>
      <c r="T1319" s="12">
        <f ca="1"/>
        <v>0.35600248255855305</v>
      </c>
      <c r="U1319" s="12">
        <f ca="1"/>
        <v>16.671664563658211</v>
      </c>
      <c r="V1319" s="12"/>
      <c r="W1319" s="12">
        <f ca="1">INDEX(P$7:P$6003,UsefulSeries!$I1316)</f>
        <v>0.63821340634511348</v>
      </c>
      <c r="X1319" s="12">
        <f ca="1">INDEX(Q$7:Q$6003,UsefulSeries!$I1316)</f>
        <v>44.434639545808352</v>
      </c>
      <c r="Y1319" s="12">
        <f ca="1">INDEX(R$7:R$6003,UsefulSeries!$I1316)</f>
        <v>0</v>
      </c>
      <c r="Z1319" s="12">
        <f ca="1">INDEX(S$7:S$6003,UsefulSeries!$I1316)</f>
        <v>0</v>
      </c>
      <c r="AA1319" s="12">
        <f ca="1">INDEX(T$7:T$6003,UsefulSeries!$I1316)</f>
        <v>0</v>
      </c>
      <c r="AB1319" s="12">
        <f ca="1">INDEX(U$7:U$6003,UsefulSeries!$I1316)</f>
        <v>0</v>
      </c>
      <c r="AC1319" s="12">
        <f>INDEX( K$7:K$6003,UsefulSeries!$I1316,1)</f>
        <v>-0.62143757881462802</v>
      </c>
      <c r="AD1319" s="12">
        <f>INDEX(L$7:L$6003,UsefulSeries!$I1316,1)</f>
        <v>0</v>
      </c>
      <c r="AE1319" s="12"/>
      <c r="AF1319" s="12"/>
      <c r="AG1319" s="12"/>
      <c r="AH1319" s="12"/>
      <c r="AI1319" s="12"/>
      <c r="AJ1319" s="12"/>
      <c r="AK1319" s="12"/>
      <c r="AL1319" s="12"/>
      <c r="AM1319" s="12"/>
      <c r="AN1319" s="12">
        <f t="shared" ca="1" si="198"/>
        <v>0.63821340634511348</v>
      </c>
      <c r="AO1319" s="12">
        <f t="shared" ca="1" si="199"/>
        <v>44.434639545808352</v>
      </c>
      <c r="AP1319" s="12">
        <f t="shared" ca="1" si="200"/>
        <v>0</v>
      </c>
      <c r="AQ1319" s="12">
        <f t="shared" ca="1" si="201"/>
        <v>0</v>
      </c>
      <c r="AR1319" s="12">
        <f t="shared" ca="1" si="202"/>
        <v>0</v>
      </c>
      <c r="AS1319" s="12">
        <f t="shared" ca="1" si="203"/>
        <v>0</v>
      </c>
      <c r="AT1319" s="12">
        <f t="shared" si="204"/>
        <v>-0.62143757881462802</v>
      </c>
      <c r="AU1319" s="12">
        <f t="shared" si="205"/>
        <v>0</v>
      </c>
      <c r="AV1319" s="12"/>
      <c r="AW1319" s="12">
        <f ca="1">INDEX(I$7:I$6003,UsefulSeries!$I1316)</f>
        <v>1.4189230345776434E-2</v>
      </c>
      <c r="AX1319" s="12"/>
      <c r="AY1319" s="12"/>
      <c r="AZ1319" s="12">
        <f ca="1"/>
        <v>0.63821340634511359</v>
      </c>
      <c r="BA1319" s="12"/>
      <c r="BB1319" s="12">
        <f t="shared" ca="1" si="197"/>
        <v>0.63821340634511359</v>
      </c>
      <c r="BC1319" s="12"/>
      <c r="BD1319" s="38">
        <f ca="1"/>
        <v>1.4219231474651952E-2</v>
      </c>
    </row>
    <row r="1320" spans="1:56" x14ac:dyDescent="0.35">
      <c r="A1320" s="12">
        <f ca="1">INDEX('Flow probs &amp; rates'!$K$5:$K$5999,UsefulSeries!$E1318,0)*(1-INDEX('Flow probs &amp; rates'!$K$5:$K$5999,UsefulSeries!$E1318,0))/INDEX('Flow probs &amp; rates'!$E$4:$E$5999,UsefulSeries!$E1318,0)</f>
        <v>2.1039628820587158E-2</v>
      </c>
      <c r="B1320" s="12">
        <f ca="1">-INDEX('Flow probs &amp; rates'!$K$5:$K$5999,UsefulSeries!$E1318,0)*(INDEX('Flow probs &amp; rates'!$L$5:$L$5999,UsefulSeries!$E1318,0))/INDEX('Flow probs &amp; rates'!$E$4:$E$5999,UsefulSeries!$E1318,0)</f>
        <v>-2.7812225031924255E-4</v>
      </c>
      <c r="C1320" s="12">
        <v>0</v>
      </c>
      <c r="D1320" s="12">
        <v>0</v>
      </c>
      <c r="E1320" s="12">
        <v>0</v>
      </c>
      <c r="F1320" s="12">
        <v>0</v>
      </c>
      <c r="G1320" s="12"/>
      <c r="H1320" s="12"/>
      <c r="I1320" s="12">
        <f ca="1">INDEX('Flow probs &amp; rates'!$K$5:$K$5999,UsefulSeries!$E1318)</f>
        <v>1.3330154015719402E-2</v>
      </c>
      <c r="J1320" s="12"/>
      <c r="K1320" s="12">
        <f>-INDEX('Flow probs &amp; rates'!$E$4:$E$5999,UsefulSeries!$E1318)</f>
        <v>-0.62512799640110539</v>
      </c>
      <c r="L1320" s="12">
        <f>INDEX('Flow probs &amp; rates'!$E$4:$E$5999,UsefulSeries!$E1318)</f>
        <v>0.62512799640110539</v>
      </c>
      <c r="M1320" s="12"/>
      <c r="N1320" s="12"/>
      <c r="O1320" s="12"/>
      <c r="P1320" s="12">
        <f t="array" aca="1" ref="P1320:U1325" ca="1">MINVERSE(A1320:F1325)</f>
        <v>47.537842990657907</v>
      </c>
      <c r="Q1320" s="12">
        <f ca="1"/>
        <v>0.64206101665132598</v>
      </c>
      <c r="R1320" s="12">
        <f ca="1"/>
        <v>0</v>
      </c>
      <c r="S1320" s="12">
        <f ca="1"/>
        <v>0</v>
      </c>
      <c r="T1320" s="12">
        <f ca="1"/>
        <v>0</v>
      </c>
      <c r="U1320" s="12">
        <f ca="1"/>
        <v>0</v>
      </c>
      <c r="V1320" s="12"/>
      <c r="W1320" s="12">
        <f ca="1">INDEX(P$8:P$6003,UsefulSeries!$I1316)</f>
        <v>0</v>
      </c>
      <c r="X1320" s="12">
        <f ca="1">INDEX(Q$8:Q$6003,UsefulSeries!$I1316)</f>
        <v>0</v>
      </c>
      <c r="Y1320" s="12">
        <f ca="1">INDEX(R$8:R$6003,UsefulSeries!$I1316)</f>
        <v>0.23653953511357501</v>
      </c>
      <c r="Z1320" s="12">
        <f ca="1">INDEX(S$8:S$6003,UsefulSeries!$I1316)</f>
        <v>6.138633672516839E-2</v>
      </c>
      <c r="AA1320" s="12">
        <f ca="1">INDEX(T$8:T$6003,UsefulSeries!$I1316)</f>
        <v>0</v>
      </c>
      <c r="AB1320" s="12">
        <f ca="1">INDEX(U$8:U$6003,UsefulSeries!$I1316)</f>
        <v>0</v>
      </c>
      <c r="AC1320" s="12">
        <f>INDEX( K$8:K$6003,UsefulSeries!$I1316)</f>
        <v>3.9326247522968837E-2</v>
      </c>
      <c r="AD1320" s="12">
        <f>INDEX(L$8:L$6003,UsefulSeries!$I1316)</f>
        <v>-3.9326247522968837E-2</v>
      </c>
      <c r="AE1320" s="12"/>
      <c r="AF1320" s="12"/>
      <c r="AG1320" s="12"/>
      <c r="AH1320" s="12"/>
      <c r="AI1320" s="12"/>
      <c r="AJ1320" s="12"/>
      <c r="AK1320" s="12"/>
      <c r="AL1320" s="12"/>
      <c r="AM1320" s="12"/>
      <c r="AN1320" s="12">
        <f t="shared" ca="1" si="198"/>
        <v>0</v>
      </c>
      <c r="AO1320" s="12">
        <f t="shared" ca="1" si="199"/>
        <v>0</v>
      </c>
      <c r="AP1320" s="12">
        <f t="shared" ca="1" si="200"/>
        <v>0.23653953511357501</v>
      </c>
      <c r="AQ1320" s="12">
        <f t="shared" ca="1" si="201"/>
        <v>6.138633672516839E-2</v>
      </c>
      <c r="AR1320" s="12">
        <f t="shared" ca="1" si="202"/>
        <v>0</v>
      </c>
      <c r="AS1320" s="12">
        <f t="shared" ca="1" si="203"/>
        <v>0</v>
      </c>
      <c r="AT1320" s="12">
        <f t="shared" si="204"/>
        <v>3.9326247522968837E-2</v>
      </c>
      <c r="AU1320" s="12">
        <f t="shared" si="205"/>
        <v>-3.9326247522968837E-2</v>
      </c>
      <c r="AV1320" s="12"/>
      <c r="AW1320" s="12">
        <f ca="1">INDEX(I$8:I$6003,UsefulSeries!$I1316)</f>
        <v>0.22452486100631686</v>
      </c>
      <c r="AX1320" s="12"/>
      <c r="AY1320" s="12"/>
      <c r="AZ1320" s="12">
        <f ca="1"/>
        <v>6.1386336725168383E-2</v>
      </c>
      <c r="BA1320" s="12"/>
      <c r="BB1320" s="12">
        <f t="shared" ca="1" si="197"/>
        <v>6.1386336725168383E-2</v>
      </c>
      <c r="BC1320" s="12"/>
      <c r="BD1320" s="38">
        <f ca="1"/>
        <v>0.22920496279009203</v>
      </c>
    </row>
    <row r="1321" spans="1:56" x14ac:dyDescent="0.35">
      <c r="A1321" s="12">
        <f ca="1">-INDEX('Flow probs &amp; rates'!$K$5:$K$5999,UsefulSeries!$E1318,0)*(INDEX('Flow probs &amp; rates'!$L$5:$L$5999,UsefulSeries!$E1318,0))/INDEX('Flow probs &amp; rates'!$E$4:$E$5999,UsefulSeries!$E1318,0)</f>
        <v>-2.7812225031924255E-4</v>
      </c>
      <c r="B1321" s="12">
        <f ca="1">INDEX('Flow probs &amp; rates'!$L$5:$L$5999,UsefulSeries!$E1318,0)*(1-INDEX('Flow probs &amp; rates'!$L$5:$L$5999,UsefulSeries!$E1318,0))/INDEX('Flow probs &amp; rates'!$E$4:$E$5999,UsefulSeries!$E1318,0)</f>
        <v>2.0592017775569935E-2</v>
      </c>
      <c r="C1321" s="12">
        <v>0</v>
      </c>
      <c r="D1321" s="12">
        <v>0</v>
      </c>
      <c r="E1321" s="12">
        <v>0</v>
      </c>
      <c r="F1321" s="12">
        <v>0</v>
      </c>
      <c r="G1321" s="12"/>
      <c r="H1321" s="12"/>
      <c r="I1321" s="12">
        <f ca="1">INDEX('Flow probs &amp; rates'!$L$5:$L$5999,UsefulSeries!$E1318)</f>
        <v>1.304276041309128E-2</v>
      </c>
      <c r="J1321" s="12"/>
      <c r="K1321" s="12">
        <f>-INDEX('Flow probs &amp; rates'!$E$4:$E$5999,UsefulSeries!$E1318)</f>
        <v>-0.62512799640110539</v>
      </c>
      <c r="L1321" s="12"/>
      <c r="M1321" s="12"/>
      <c r="N1321" s="12"/>
      <c r="O1321" s="12"/>
      <c r="P1321" s="12">
        <f ca="1"/>
        <v>0.64206101665132598</v>
      </c>
      <c r="Q1321" s="12">
        <f ca="1"/>
        <v>48.571178519542187</v>
      </c>
      <c r="R1321" s="12">
        <f ca="1"/>
        <v>0</v>
      </c>
      <c r="S1321" s="12">
        <f ca="1"/>
        <v>0</v>
      </c>
      <c r="T1321" s="12">
        <f ca="1"/>
        <v>0</v>
      </c>
      <c r="U1321" s="12">
        <f ca="1"/>
        <v>0</v>
      </c>
      <c r="V1321" s="12"/>
      <c r="W1321" s="12">
        <f ca="1">INDEX(P$9:P$6003,UsefulSeries!$I1316)</f>
        <v>0</v>
      </c>
      <c r="X1321" s="12">
        <f ca="1">INDEX(Q$9:Q$6003,UsefulSeries!$I1316)</f>
        <v>0</v>
      </c>
      <c r="Y1321" s="12">
        <f ca="1">INDEX(R$9:R$6003,UsefulSeries!$I1316)</f>
        <v>6.138633672516839E-2</v>
      </c>
      <c r="Z1321" s="12">
        <f ca="1">INDEX(S$9:S$6003,UsefulSeries!$I1316)</f>
        <v>0.35303764604981974</v>
      </c>
      <c r="AA1321" s="12">
        <f ca="1">INDEX(T$9:T$6003,UsefulSeries!$I1316)</f>
        <v>0</v>
      </c>
      <c r="AB1321" s="12">
        <f ca="1">INDEX(U$9:U$6003,UsefulSeries!$I1316)</f>
        <v>0</v>
      </c>
      <c r="AC1321" s="12">
        <f>INDEX( K$9:K$6003,UsefulSeries!$I1316)</f>
        <v>0</v>
      </c>
      <c r="AD1321" s="12">
        <f>INDEX(L$9:L$6003,UsefulSeries!$I1316)</f>
        <v>-3.9326247522968837E-2</v>
      </c>
      <c r="AE1321" s="12"/>
      <c r="AF1321" s="12"/>
      <c r="AG1321" s="12"/>
      <c r="AH1321" s="12"/>
      <c r="AI1321" s="12"/>
      <c r="AJ1321" s="12"/>
      <c r="AK1321" s="12"/>
      <c r="AL1321" s="12"/>
      <c r="AM1321" s="12"/>
      <c r="AN1321" s="12">
        <f t="shared" ca="1" si="198"/>
        <v>0</v>
      </c>
      <c r="AO1321" s="12">
        <f t="shared" ca="1" si="199"/>
        <v>0</v>
      </c>
      <c r="AP1321" s="12">
        <f t="shared" ca="1" si="200"/>
        <v>6.138633672516839E-2</v>
      </c>
      <c r="AQ1321" s="12">
        <f t="shared" ca="1" si="201"/>
        <v>0.35303764604981974</v>
      </c>
      <c r="AR1321" s="12">
        <f t="shared" ca="1" si="202"/>
        <v>0</v>
      </c>
      <c r="AS1321" s="12">
        <f t="shared" ca="1" si="203"/>
        <v>0</v>
      </c>
      <c r="AT1321" s="12">
        <f t="shared" si="204"/>
        <v>0</v>
      </c>
      <c r="AU1321" s="12">
        <f t="shared" si="205"/>
        <v>-3.9326247522968837E-2</v>
      </c>
      <c r="AV1321" s="12"/>
      <c r="AW1321" s="12">
        <f ca="1">INDEX(I$9:I$6003,UsefulSeries!$I1316)</f>
        <v>0.13483994847831413</v>
      </c>
      <c r="AX1321" s="12"/>
      <c r="AY1321" s="12"/>
      <c r="AZ1321" s="12">
        <f ca="1"/>
        <v>6.138633672516839E-2</v>
      </c>
      <c r="BA1321" s="12"/>
      <c r="BB1321" s="12">
        <f t="shared" ca="1" si="197"/>
        <v>6.138633672516839E-2</v>
      </c>
      <c r="BC1321" s="12"/>
      <c r="BD1321" s="38">
        <f ca="1"/>
        <v>0.13788537864161157</v>
      </c>
    </row>
    <row r="1322" spans="1:56" x14ac:dyDescent="0.35">
      <c r="A1322" s="12">
        <v>0</v>
      </c>
      <c r="B1322" s="12">
        <v>0</v>
      </c>
      <c r="C1322" s="12">
        <f ca="1">INDEX('Flow probs &amp; rates'!$M$5:$M$5999,UsefulSeries!$E1318,0)*(1-INDEX('Flow probs &amp; rates'!$M$5:$M$5999,UsefulSeries!$E1318,0))/INDEX('Flow probs &amp; rates'!$F$4:$F$5999,UsefulSeries!$E1318,0)</f>
        <v>4.6007849623141377</v>
      </c>
      <c r="D1322" s="12">
        <f ca="1">-INDEX('Flow probs &amp; rates'!$M$5:$M$5999,UsefulSeries!$E1318,0)*(INDEX('Flow probs &amp; rates'!$O$5:$O$5999,UsefulSeries!$E1318,0))/INDEX('Flow probs &amp; rates'!$F$4:$F$5999,UsefulSeries!$E1318,0)</f>
        <v>-0.77588054165106235</v>
      </c>
      <c r="E1322" s="12">
        <v>0</v>
      </c>
      <c r="F1322" s="12">
        <v>0</v>
      </c>
      <c r="G1322" s="12"/>
      <c r="H1322" s="12"/>
      <c r="I1322" s="12">
        <f ca="1">INDEX('Flow probs &amp; rates'!$M$5:$M$5999,UsefulSeries!$E1318)</f>
        <v>0.20927477706422448</v>
      </c>
      <c r="J1322" s="12"/>
      <c r="K1322" s="12">
        <f>INDEX('Flow probs &amp; rates'!$F$4:$F$5999,UsefulSeries!$E1318)</f>
        <v>3.5967524260405732E-2</v>
      </c>
      <c r="L1322" s="12">
        <f>-INDEX('Flow probs &amp; rates'!$F$4:$F$5999,UsefulSeries!$E1318)</f>
        <v>-3.5967524260405732E-2</v>
      </c>
      <c r="M1322" s="12"/>
      <c r="N1322" s="12"/>
      <c r="O1322" s="12"/>
      <c r="P1322" s="12">
        <f ca="1"/>
        <v>0</v>
      </c>
      <c r="Q1322" s="12">
        <f ca="1"/>
        <v>0</v>
      </c>
      <c r="R1322" s="12">
        <f ca="1"/>
        <v>0.22658118665398713</v>
      </c>
      <c r="S1322" s="12">
        <f ca="1"/>
        <v>5.4713727206795196E-2</v>
      </c>
      <c r="T1322" s="12">
        <f ca="1"/>
        <v>0</v>
      </c>
      <c r="U1322" s="12">
        <f ca="1"/>
        <v>0</v>
      </c>
      <c r="V1322" s="12"/>
      <c r="W1322" s="12">
        <f ca="1">INDEX(P$10:P$6003,UsefulSeries!$I1316)</f>
        <v>0</v>
      </c>
      <c r="X1322" s="12">
        <f ca="1">INDEX(Q$10:Q$6003,UsefulSeries!$I1316)</f>
        <v>0</v>
      </c>
      <c r="Y1322" s="12">
        <f ca="1">INDEX(R$10:R$6003,UsefulSeries!$I1316)</f>
        <v>0</v>
      </c>
      <c r="Z1322" s="12">
        <f ca="1">INDEX(S$10:S$6003,UsefulSeries!$I1316)</f>
        <v>0</v>
      </c>
      <c r="AA1322" s="12">
        <f ca="1">INDEX(T$10:T$6003,UsefulSeries!$I1316)</f>
        <v>14.035128012370137</v>
      </c>
      <c r="AB1322" s="12">
        <f ca="1">INDEX(U$10:U$6003,UsefulSeries!$I1316)</f>
        <v>0.35499262141315574</v>
      </c>
      <c r="AC1322" s="12">
        <f>INDEX( K$10:K$6003,UsefulSeries!$I1316)</f>
        <v>0.33923617366240316</v>
      </c>
      <c r="AD1322" s="12">
        <f>INDEX(L$10:L$6003,UsefulSeries!$I1316)</f>
        <v>0</v>
      </c>
      <c r="AE1322" s="12"/>
      <c r="AF1322" s="12"/>
      <c r="AG1322" s="12"/>
      <c r="AH1322" s="12"/>
      <c r="AI1322" s="12"/>
      <c r="AJ1322" s="12"/>
      <c r="AK1322" s="12"/>
      <c r="AL1322" s="12"/>
      <c r="AM1322" s="12"/>
      <c r="AN1322" s="12">
        <f t="shared" ca="1" si="198"/>
        <v>0</v>
      </c>
      <c r="AO1322" s="12">
        <f t="shared" ca="1" si="199"/>
        <v>0</v>
      </c>
      <c r="AP1322" s="12">
        <f t="shared" ca="1" si="200"/>
        <v>0</v>
      </c>
      <c r="AQ1322" s="12">
        <f t="shared" ca="1" si="201"/>
        <v>0</v>
      </c>
      <c r="AR1322" s="12">
        <f t="shared" ca="1" si="202"/>
        <v>14.035128012370137</v>
      </c>
      <c r="AS1322" s="12">
        <f t="shared" ca="1" si="203"/>
        <v>0.35499262141315574</v>
      </c>
      <c r="AT1322" s="12">
        <f t="shared" si="204"/>
        <v>0.33923617366240316</v>
      </c>
      <c r="AU1322" s="12">
        <f t="shared" si="205"/>
        <v>0</v>
      </c>
      <c r="AV1322" s="12"/>
      <c r="AW1322" s="12">
        <f ca="1">INDEX(I$10:I$6003,UsefulSeries!$I1316)</f>
        <v>2.4797720487960185E-2</v>
      </c>
      <c r="AX1322" s="12"/>
      <c r="AY1322" s="12"/>
      <c r="AZ1322" s="12">
        <f ca="1"/>
        <v>0.35499262141315574</v>
      </c>
      <c r="BA1322" s="12"/>
      <c r="BB1322" s="12">
        <f t="shared" ca="1" si="197"/>
        <v>0.35499262141315574</v>
      </c>
      <c r="BC1322" s="12"/>
      <c r="BD1322" s="38">
        <f ca="1"/>
        <v>2.4772444934317885E-2</v>
      </c>
    </row>
    <row r="1323" spans="1:56" x14ac:dyDescent="0.35">
      <c r="A1323" s="12">
        <v>0</v>
      </c>
      <c r="B1323" s="12">
        <v>0</v>
      </c>
      <c r="C1323" s="12">
        <f ca="1">-INDEX('Flow probs &amp; rates'!$M$5:$M$5999,UsefulSeries!$E1318,0)*(INDEX('Flow probs &amp; rates'!$O$5:$O$5999,UsefulSeries!$E1318,0))/INDEX('Flow probs &amp; rates'!$F$4:$F$5999,UsefulSeries!$E1318,0)</f>
        <v>-0.77588054165106235</v>
      </c>
      <c r="D1323" s="12">
        <f ca="1">INDEX('Flow probs &amp; rates'!$O$5:$O$5999,UsefulSeries!$E1318,0)*(1-INDEX('Flow probs &amp; rates'!$O$5:$O$5999,UsefulSeries!$E1318,0))/INDEX('Flow probs &amp; rates'!$F$4:$F$5999,UsefulSeries!$E1318,0)</f>
        <v>3.2130864191464266</v>
      </c>
      <c r="E1323" s="12">
        <v>0</v>
      </c>
      <c r="F1323" s="12">
        <v>0</v>
      </c>
      <c r="G1323" s="12"/>
      <c r="H1323" s="12"/>
      <c r="I1323" s="12">
        <f ca="1">INDEX('Flow probs &amp; rates'!$O$5:$O$5999,UsefulSeries!$E1318)</f>
        <v>0.13334861752807925</v>
      </c>
      <c r="J1323" s="12"/>
      <c r="K1323" s="12"/>
      <c r="L1323" s="12">
        <f>-INDEX('Flow probs &amp; rates'!$F$4:$F$5999,UsefulSeries!$E1318)</f>
        <v>-3.5967524260405732E-2</v>
      </c>
      <c r="M1323" s="12"/>
      <c r="N1323" s="12"/>
      <c r="O1323" s="12"/>
      <c r="P1323" s="12">
        <f ca="1"/>
        <v>0</v>
      </c>
      <c r="Q1323" s="12">
        <f ca="1"/>
        <v>0</v>
      </c>
      <c r="R1323" s="12">
        <f ca="1"/>
        <v>5.4713727206795196E-2</v>
      </c>
      <c r="S1323" s="12">
        <f ca="1"/>
        <v>0.32443924013033221</v>
      </c>
      <c r="T1323" s="12">
        <f ca="1"/>
        <v>0</v>
      </c>
      <c r="U1323" s="12">
        <f ca="1"/>
        <v>0</v>
      </c>
      <c r="V1323" s="12"/>
      <c r="W1323" s="12">
        <f ca="1">INDEX(P$11:P$6003,UsefulSeries!$I1316)</f>
        <v>0</v>
      </c>
      <c r="X1323" s="12">
        <f ca="1">INDEX(Q$11:Q$6003,UsefulSeries!$I1316)</f>
        <v>0</v>
      </c>
      <c r="Y1323" s="12">
        <f ca="1">INDEX(R$11:R$6003,UsefulSeries!$I1316)</f>
        <v>0</v>
      </c>
      <c r="Z1323" s="12">
        <f ca="1">INDEX(S$11:S$6003,UsefulSeries!$I1316)</f>
        <v>0</v>
      </c>
      <c r="AA1323" s="12">
        <f ca="1">INDEX(T$11:T$6003,UsefulSeries!$I1316)</f>
        <v>0.35499262141315574</v>
      </c>
      <c r="AB1323" s="12">
        <f ca="1">INDEX(U$11:U$6003,UsefulSeries!$I1316)</f>
        <v>17.673951214340708</v>
      </c>
      <c r="AC1323" s="12">
        <f>INDEX( K$11:K$6003,UsefulSeries!$I1316)</f>
        <v>0</v>
      </c>
      <c r="AD1323" s="12">
        <f>INDEX(L$11:L$6003,UsefulSeries!$I1316)</f>
        <v>0.33923617366240316</v>
      </c>
      <c r="AE1323" s="12"/>
      <c r="AF1323" s="12"/>
      <c r="AG1323" s="12"/>
      <c r="AH1323" s="12"/>
      <c r="AI1323" s="12"/>
      <c r="AJ1323" s="12"/>
      <c r="AK1323" s="12"/>
      <c r="AL1323" s="12"/>
      <c r="AM1323" s="12"/>
      <c r="AN1323" s="12">
        <f t="shared" ca="1" si="198"/>
        <v>0</v>
      </c>
      <c r="AO1323" s="12">
        <f t="shared" ca="1" si="199"/>
        <v>0</v>
      </c>
      <c r="AP1323" s="12">
        <f t="shared" ca="1" si="200"/>
        <v>0</v>
      </c>
      <c r="AQ1323" s="12">
        <f t="shared" ca="1" si="201"/>
        <v>0</v>
      </c>
      <c r="AR1323" s="12">
        <f t="shared" ca="1" si="202"/>
        <v>0.35499262141315574</v>
      </c>
      <c r="AS1323" s="12">
        <f t="shared" ca="1" si="203"/>
        <v>17.673951214340708</v>
      </c>
      <c r="AT1323" s="12">
        <f t="shared" si="204"/>
        <v>0</v>
      </c>
      <c r="AU1323" s="12">
        <f t="shared" si="205"/>
        <v>0.33923617366240316</v>
      </c>
      <c r="AV1323" s="12"/>
      <c r="AW1323" s="12">
        <f ca="1">INDEX(I$11:I$6003,UsefulSeries!$I1316)</f>
        <v>1.9587561910387338E-2</v>
      </c>
      <c r="AX1323" s="12"/>
      <c r="AY1323" s="12"/>
      <c r="AZ1323" s="12">
        <f ca="1"/>
        <v>0.3549926214131558</v>
      </c>
      <c r="BA1323" s="12"/>
      <c r="BB1323" s="12">
        <f t="shared" ca="1" si="197"/>
        <v>0.3549926214131558</v>
      </c>
      <c r="BC1323" s="12"/>
      <c r="BD1323" s="38">
        <f ca="1"/>
        <v>1.8923094720606503E-2</v>
      </c>
    </row>
    <row r="1324" spans="1:56" x14ac:dyDescent="0.35">
      <c r="A1324" s="12">
        <v>0</v>
      </c>
      <c r="B1324" s="12">
        <v>0</v>
      </c>
      <c r="C1324" s="12">
        <v>0</v>
      </c>
      <c r="D1324" s="12">
        <v>0</v>
      </c>
      <c r="E1324" s="12">
        <f ca="1">INDEX('Flow probs &amp; rates'!$P$5:$P$5999,UsefulSeries!$E1318,0)*(1-INDEX('Flow probs &amp; rates'!$P$5:$P$5999,UsefulSeries!$E1318,0))/INDEX('Flow probs &amp; rates'!$G$4:$G$5999,UsefulSeries!$E1318,0)</f>
        <v>6.2575018655660619E-2</v>
      </c>
      <c r="F1324" s="12">
        <f ca="1">-INDEX('Flow probs &amp; rates'!$P$5:$P$5999,UsefulSeries!$E1318,0)*(INDEX('Flow probs &amp; rates'!$Q$5:$Q$5999,UsefulSeries!$E1318,0))/INDEX('Flow probs &amp; rates'!$G$4:$G$5999,UsefulSeries!$E1318,0)</f>
        <v>-1.2873004363135147E-3</v>
      </c>
      <c r="G1324" s="12"/>
      <c r="H1324" s="12"/>
      <c r="I1324" s="12">
        <f ca="1">INDEX('Flow probs &amp; rates'!$P$5:$P$5999,UsefulSeries!$E1318)</f>
        <v>2.1676839487248842E-2</v>
      </c>
      <c r="J1324" s="12"/>
      <c r="K1324" s="12">
        <f>INDEX('Flow probs &amp; rates'!$G$4:$G$5999,UsefulSeries!$E1318)</f>
        <v>0.33890447933848888</v>
      </c>
      <c r="L1324" s="12"/>
      <c r="M1324" s="12"/>
      <c r="N1324" s="12"/>
      <c r="O1324" s="12"/>
      <c r="P1324" s="12">
        <f ca="1"/>
        <v>0</v>
      </c>
      <c r="Q1324" s="12">
        <f ca="1"/>
        <v>0</v>
      </c>
      <c r="R1324" s="12">
        <f ca="1"/>
        <v>0</v>
      </c>
      <c r="S1324" s="12">
        <f ca="1"/>
        <v>0</v>
      </c>
      <c r="T1324" s="12">
        <f ca="1"/>
        <v>15.988094394531917</v>
      </c>
      <c r="U1324" s="12">
        <f ca="1"/>
        <v>0.35368977858937445</v>
      </c>
      <c r="V1324" s="12"/>
      <c r="W1324" s="12"/>
      <c r="X1324" s="12"/>
      <c r="Y1324" s="12"/>
      <c r="Z1324" s="12"/>
      <c r="AA1324" s="12"/>
      <c r="AB1324" s="12"/>
      <c r="AC1324" s="12"/>
      <c r="AD1324" s="12"/>
      <c r="AE1324" s="12">
        <f t="array" ref="AE1324:AJ1325">TRANSPOSE(AC1318:AD1323)</f>
        <v>-0.62143757881462802</v>
      </c>
      <c r="AF1324" s="12">
        <v>-0.62143757881462802</v>
      </c>
      <c r="AG1324" s="12">
        <v>3.9326247522968837E-2</v>
      </c>
      <c r="AH1324" s="12">
        <v>0</v>
      </c>
      <c r="AI1324" s="12">
        <v>0.33923617366240316</v>
      </c>
      <c r="AJ1324" s="12">
        <v>0</v>
      </c>
      <c r="AK1324" s="12"/>
      <c r="AL1324" s="12"/>
      <c r="AM1324" s="12"/>
      <c r="AN1324" s="12">
        <f t="shared" si="198"/>
        <v>-0.62143757881462802</v>
      </c>
      <c r="AO1324" s="12">
        <f t="shared" si="199"/>
        <v>-0.62143757881462802</v>
      </c>
      <c r="AP1324" s="12">
        <f t="shared" si="200"/>
        <v>3.9326247522968837E-2</v>
      </c>
      <c r="AQ1324" s="12">
        <f t="shared" si="201"/>
        <v>0</v>
      </c>
      <c r="AR1324" s="12">
        <f t="shared" si="202"/>
        <v>0.33923617366240316</v>
      </c>
      <c r="AS1324" s="12">
        <f t="shared" si="203"/>
        <v>0</v>
      </c>
      <c r="AT1324" s="12">
        <f t="shared" si="204"/>
        <v>0</v>
      </c>
      <c r="AU1324" s="12">
        <f t="shared" si="205"/>
        <v>0</v>
      </c>
      <c r="AV1324" s="12"/>
      <c r="AW1324" s="12"/>
      <c r="AX1324" s="12">
        <f>INDEX($N$6:$N$6003,UsefulSeries!$K1316)</f>
        <v>1.3085072030073475E-3</v>
      </c>
      <c r="AY1324" s="12"/>
      <c r="AZ1324" s="12"/>
      <c r="BA1324" s="12"/>
      <c r="BB1324" s="12">
        <f t="shared" si="197"/>
        <v>1.3085072030073475E-3</v>
      </c>
      <c r="BC1324" s="12"/>
      <c r="BD1324" s="38">
        <f ca="1"/>
        <v>1.7410483502395269E-3</v>
      </c>
    </row>
    <row r="1325" spans="1:56" x14ac:dyDescent="0.35">
      <c r="A1325" s="12">
        <v>0</v>
      </c>
      <c r="B1325" s="12">
        <v>0</v>
      </c>
      <c r="C1325" s="12">
        <v>0</v>
      </c>
      <c r="D1325" s="12">
        <v>0</v>
      </c>
      <c r="E1325" s="12">
        <f ca="1">-INDEX('Flow probs &amp; rates'!$P$5:$P$5999,UsefulSeries!$E1318,0)*(INDEX('Flow probs &amp; rates'!$Q$5:$Q$5999,UsefulSeries!$E1318,0))/INDEX('Flow probs &amp; rates'!$G$4:$G$5999,UsefulSeries!$E1318,0)</f>
        <v>-1.2873004363135147E-3</v>
      </c>
      <c r="F1325" s="12">
        <f ca="1">INDEX('Flow probs &amp; rates'!$Q$5:$Q$5999,UsefulSeries!$E1318,0)*(1-INDEX('Flow probs &amp; rates'!$Q$5:$Q$5999,UsefulSeries!$E1318,0))/INDEX('Flow probs &amp; rates'!$G$4:$G$5999,UsefulSeries!$E1318,0)</f>
        <v>5.8190770940534348E-2</v>
      </c>
      <c r="G1325" s="12"/>
      <c r="H1325" s="12"/>
      <c r="I1325" s="12">
        <f ca="1">INDEX('Flow probs &amp; rates'!$Q$5:$Q$5999,UsefulSeries!$E1318)</f>
        <v>2.0126175883604863E-2</v>
      </c>
      <c r="J1325" s="12"/>
      <c r="K1325" s="12"/>
      <c r="L1325" s="12">
        <f>INDEX('Flow probs &amp; rates'!$G$4:$G$5999,UsefulSeries!$E1318)</f>
        <v>0.33890447933848888</v>
      </c>
      <c r="M1325" s="12"/>
      <c r="N1325" s="12"/>
      <c r="O1325" s="12"/>
      <c r="P1325" s="12">
        <f ca="1"/>
        <v>0</v>
      </c>
      <c r="Q1325" s="12">
        <f ca="1"/>
        <v>0</v>
      </c>
      <c r="R1325" s="12">
        <f ca="1"/>
        <v>0</v>
      </c>
      <c r="S1325" s="12">
        <f ca="1"/>
        <v>0</v>
      </c>
      <c r="T1325" s="12">
        <f ca="1"/>
        <v>0.35368977858937445</v>
      </c>
      <c r="U1325" s="12">
        <f ca="1"/>
        <v>17.192680021865868</v>
      </c>
      <c r="V1325" s="12"/>
      <c r="W1325" s="12"/>
      <c r="X1325" s="12"/>
      <c r="Y1325" s="12"/>
      <c r="Z1325" s="12"/>
      <c r="AA1325" s="12"/>
      <c r="AB1325" s="12"/>
      <c r="AC1325" s="12"/>
      <c r="AD1325" s="12"/>
      <c r="AE1325" s="12">
        <v>0.62143757881462802</v>
      </c>
      <c r="AF1325" s="12">
        <v>0</v>
      </c>
      <c r="AG1325" s="12">
        <v>-3.9326247522968837E-2</v>
      </c>
      <c r="AH1325" s="12">
        <v>-3.9326247522968837E-2</v>
      </c>
      <c r="AI1325" s="12">
        <v>0</v>
      </c>
      <c r="AJ1325" s="12">
        <v>0.33923617366240316</v>
      </c>
      <c r="AK1325" s="12"/>
      <c r="AL1325" s="12"/>
      <c r="AM1325" s="12"/>
      <c r="AN1325" s="12">
        <f t="shared" si="198"/>
        <v>0.62143757881462802</v>
      </c>
      <c r="AO1325" s="12">
        <f t="shared" si="199"/>
        <v>0</v>
      </c>
      <c r="AP1325" s="12">
        <f t="shared" si="200"/>
        <v>-3.9326247522968837E-2</v>
      </c>
      <c r="AQ1325" s="12">
        <f t="shared" si="201"/>
        <v>-3.9326247522968837E-2</v>
      </c>
      <c r="AR1325" s="12">
        <f t="shared" si="202"/>
        <v>0</v>
      </c>
      <c r="AS1325" s="12">
        <f t="shared" si="203"/>
        <v>0.33923617366240316</v>
      </c>
      <c r="AT1325" s="12">
        <f t="shared" si="204"/>
        <v>0</v>
      </c>
      <c r="AU1325" s="12">
        <f t="shared" si="205"/>
        <v>0</v>
      </c>
      <c r="AV1325" s="12"/>
      <c r="AW1325" s="12"/>
      <c r="AX1325" s="12">
        <f>INDEX('Margin error adjustment'!N$7:N$6003,UsefulSeries!$K1316)</f>
        <v>-7.4427883482775653E-4</v>
      </c>
      <c r="AY1325" s="12"/>
      <c r="AZ1325" s="12"/>
      <c r="BA1325" s="12"/>
      <c r="BB1325" s="12">
        <f t="shared" si="197"/>
        <v>-7.4427883482775653E-4</v>
      </c>
      <c r="BC1325" s="12"/>
      <c r="BD1325" s="38">
        <f ca="1"/>
        <v>3.4644693706684944E-2</v>
      </c>
    </row>
    <row r="1326" spans="1:56" x14ac:dyDescent="0.35">
      <c r="A1326" s="12">
        <f ca="1">INDEX('Flow probs &amp; rates'!$K$5:$K$5999,UsefulSeries!$E1324,0)*(1-INDEX('Flow probs &amp; rates'!$K$5:$K$5999,UsefulSeries!$E1324,0))/INDEX('Flow probs &amp; rates'!$E$4:$E$5999,UsefulSeries!$E1324,0)</f>
        <v>2.1661589953670731E-2</v>
      </c>
      <c r="B1326" s="12">
        <f ca="1">-INDEX('Flow probs &amp; rates'!$K$5:$K$5999,UsefulSeries!$E1324,0)*(INDEX('Flow probs &amp; rates'!$L$5:$L$5999,UsefulSeries!$E1324,0))/INDEX('Flow probs &amp; rates'!$E$4:$E$5999,UsefulSeries!$E1324,0)</f>
        <v>-2.8182187469020191E-4</v>
      </c>
      <c r="C1326" s="12">
        <v>0</v>
      </c>
      <c r="D1326" s="12">
        <v>0</v>
      </c>
      <c r="E1326" s="12">
        <v>0</v>
      </c>
      <c r="F1326" s="12">
        <v>0</v>
      </c>
      <c r="G1326" s="12"/>
      <c r="H1326" s="12"/>
      <c r="I1326" s="12">
        <f ca="1">INDEX('Flow probs &amp; rates'!$K$5:$K$5999,UsefulSeries!$E1324)</f>
        <v>1.3700300139266923E-2</v>
      </c>
      <c r="J1326" s="12"/>
      <c r="K1326" s="12">
        <f>-INDEX('Flow probs &amp; rates'!$E$4:$E$5999,UsefulSeries!$E1324)</f>
        <v>-0.62380471351647504</v>
      </c>
      <c r="L1326" s="12">
        <f>INDEX('Flow probs &amp; rates'!$E$4:$E$5999,UsefulSeries!$E1324)</f>
        <v>0.62380471351647504</v>
      </c>
      <c r="M1326" s="12"/>
      <c r="N1326" s="12"/>
      <c r="O1326" s="12"/>
      <c r="P1326" s="12">
        <f t="array" aca="1" ref="P1326:U1331" ca="1">MINVERSE(A1326:F1331)</f>
        <v>46.173000020061842</v>
      </c>
      <c r="Q1326" s="12">
        <f ca="1"/>
        <v>0.64080677061863633</v>
      </c>
      <c r="R1326" s="12">
        <f ca="1"/>
        <v>0</v>
      </c>
      <c r="S1326" s="12">
        <f ca="1"/>
        <v>0</v>
      </c>
      <c r="T1326" s="12">
        <f ca="1"/>
        <v>0</v>
      </c>
      <c r="U1326" s="12">
        <f ca="1"/>
        <v>0</v>
      </c>
      <c r="V1326" s="12"/>
      <c r="W1326" s="12">
        <f ca="1">INDEX(P$6:P$6003,UsefulSeries!$I1324)</f>
        <v>52.41369142964097</v>
      </c>
      <c r="X1326" s="12">
        <f ca="1">INDEX(Q$6:Q$6003,UsefulSeries!$I1324)</f>
        <v>0.63936804614749598</v>
      </c>
      <c r="Y1326" s="12">
        <f ca="1">INDEX(R$6:R$6003,UsefulSeries!$I1324)</f>
        <v>0</v>
      </c>
      <c r="Z1326" s="12">
        <f ca="1">INDEX(S$6:S$6003,UsefulSeries!$I1324)</f>
        <v>0</v>
      </c>
      <c r="AA1326" s="12">
        <f ca="1">INDEX(T$6:T$6003,UsefulSeries!$I1324)</f>
        <v>0</v>
      </c>
      <c r="AB1326" s="12">
        <f ca="1">INDEX(U$6:U$6003,UsefulSeries!$I1324)</f>
        <v>0</v>
      </c>
      <c r="AC1326" s="12">
        <f>INDEX( K$6:K$6003,UsefulSeries!$I1324)</f>
        <v>-0.62274608601763537</v>
      </c>
      <c r="AD1326" s="12">
        <f>INDEX(L$6:L$6003,UsefulSeries!$I1324)</f>
        <v>0.62274608601763537</v>
      </c>
      <c r="AE1326" s="12"/>
      <c r="AF1326" s="12"/>
      <c r="AG1326" s="12"/>
      <c r="AH1326" s="12"/>
      <c r="AI1326" s="12"/>
      <c r="AJ1326" s="12"/>
      <c r="AK1326" s="12"/>
      <c r="AL1326" s="12"/>
      <c r="AM1326" s="12"/>
      <c r="AN1326" s="12">
        <f t="shared" ca="1" si="198"/>
        <v>52.41369142964097</v>
      </c>
      <c r="AO1326" s="12">
        <f t="shared" ca="1" si="199"/>
        <v>0.63936804614749598</v>
      </c>
      <c r="AP1326" s="12">
        <f t="shared" ca="1" si="200"/>
        <v>0</v>
      </c>
      <c r="AQ1326" s="12">
        <f t="shared" ca="1" si="201"/>
        <v>0</v>
      </c>
      <c r="AR1326" s="12">
        <f t="shared" ca="1" si="202"/>
        <v>0</v>
      </c>
      <c r="AS1326" s="12">
        <f t="shared" ca="1" si="203"/>
        <v>0</v>
      </c>
      <c r="AT1326" s="12">
        <f t="shared" si="204"/>
        <v>-0.62274608601763537</v>
      </c>
      <c r="AU1326" s="12">
        <f t="shared" si="205"/>
        <v>0.62274608601763537</v>
      </c>
      <c r="AV1326" s="12"/>
      <c r="AW1326" s="12">
        <f ca="1">INDEX(I$6:I$6003,UsefulSeries!$I1324)</f>
        <v>1.2028087386192233E-2</v>
      </c>
      <c r="AX1326" s="12"/>
      <c r="AY1326" s="12"/>
      <c r="AZ1326" s="12">
        <f t="array" aca="1" ref="AZ1326:AZ1331" ca="1">MMULT(W1326:AB1331,AW1326:AW1331)</f>
        <v>0.63936804614749609</v>
      </c>
      <c r="BA1326" s="12"/>
      <c r="BB1326" s="12">
        <f t="shared" ca="1" si="197"/>
        <v>0.63936804614749609</v>
      </c>
      <c r="BC1326" s="12"/>
      <c r="BD1326" s="38">
        <f t="array" aca="1" ref="BD1326:BD1333" ca="1">MMULT(MINVERSE(AN1326:AU1333),BB1326:BB1333)</f>
        <v>1.1758645652195591E-2</v>
      </c>
    </row>
    <row r="1327" spans="1:56" x14ac:dyDescent="0.35">
      <c r="A1327" s="12">
        <f ca="1">-INDEX('Flow probs &amp; rates'!$K$5:$K$5999,UsefulSeries!$E1324,0)*(INDEX('Flow probs &amp; rates'!$L$5:$L$5999,UsefulSeries!$E1324,0))/INDEX('Flow probs &amp; rates'!$E$4:$E$5999,UsefulSeries!$E1324,0)</f>
        <v>-2.8182187469020191E-4</v>
      </c>
      <c r="B1327" s="12">
        <f ca="1">INDEX('Flow probs &amp; rates'!$L$5:$L$5999,UsefulSeries!$E1324,0)*(1-INDEX('Flow probs &amp; rates'!$L$5:$L$5999,UsefulSeries!$E1324,0))/INDEX('Flow probs &amp; rates'!$E$4:$E$5999,UsefulSeries!$E1324,0)</f>
        <v>2.0306529241509413E-2</v>
      </c>
      <c r="C1327" s="12">
        <v>0</v>
      </c>
      <c r="D1327" s="12">
        <v>0</v>
      </c>
      <c r="E1327" s="12">
        <v>0</v>
      </c>
      <c r="F1327" s="12">
        <v>0</v>
      </c>
      <c r="G1327" s="12"/>
      <c r="H1327" s="12"/>
      <c r="I1327" s="12">
        <f ca="1">INDEX('Flow probs &amp; rates'!$L$5:$L$5999,UsefulSeries!$E1324)</f>
        <v>1.2831968060314638E-2</v>
      </c>
      <c r="J1327" s="12"/>
      <c r="K1327" s="12">
        <f>-INDEX('Flow probs &amp; rates'!$E$4:$E$5999,UsefulSeries!$E1324)</f>
        <v>-0.62380471351647504</v>
      </c>
      <c r="L1327" s="12"/>
      <c r="M1327" s="12"/>
      <c r="N1327" s="12"/>
      <c r="O1327" s="12"/>
      <c r="P1327" s="12">
        <f ca="1"/>
        <v>0.64080677061863645</v>
      </c>
      <c r="Q1327" s="12">
        <f ca="1"/>
        <v>49.254137990302127</v>
      </c>
      <c r="R1327" s="12">
        <f ca="1"/>
        <v>0</v>
      </c>
      <c r="S1327" s="12">
        <f ca="1"/>
        <v>0</v>
      </c>
      <c r="T1327" s="12">
        <f ca="1"/>
        <v>0</v>
      </c>
      <c r="U1327" s="12">
        <f ca="1"/>
        <v>0</v>
      </c>
      <c r="V1327" s="12"/>
      <c r="W1327" s="12">
        <f ca="1">INDEX(P$7:P$6003,UsefulSeries!$I1324)</f>
        <v>0.63936804614749598</v>
      </c>
      <c r="X1327" s="12">
        <f ca="1">INDEX(Q$7:Q$6003,UsefulSeries!$I1324)</f>
        <v>45.218681850159541</v>
      </c>
      <c r="Y1327" s="12">
        <f ca="1">INDEX(R$7:R$6003,UsefulSeries!$I1324)</f>
        <v>0</v>
      </c>
      <c r="Z1327" s="12">
        <f ca="1">INDEX(S$7:S$6003,UsefulSeries!$I1324)</f>
        <v>0</v>
      </c>
      <c r="AA1327" s="12">
        <f ca="1">INDEX(T$7:T$6003,UsefulSeries!$I1324)</f>
        <v>0</v>
      </c>
      <c r="AB1327" s="12">
        <f ca="1">INDEX(U$7:U$6003,UsefulSeries!$I1324)</f>
        <v>0</v>
      </c>
      <c r="AC1327" s="12">
        <f>INDEX( K$7:K$6003,UsefulSeries!$I1324,1)</f>
        <v>-0.62274608601763537</v>
      </c>
      <c r="AD1327" s="12">
        <f>INDEX(L$7:L$6003,UsefulSeries!$I1324,1)</f>
        <v>0</v>
      </c>
      <c r="AE1327" s="12"/>
      <c r="AF1327" s="12"/>
      <c r="AG1327" s="12"/>
      <c r="AH1327" s="12"/>
      <c r="AI1327" s="12"/>
      <c r="AJ1327" s="12"/>
      <c r="AK1327" s="12"/>
      <c r="AL1327" s="12"/>
      <c r="AM1327" s="12"/>
      <c r="AN1327" s="12">
        <f t="shared" ca="1" si="198"/>
        <v>0.63936804614749598</v>
      </c>
      <c r="AO1327" s="12">
        <f t="shared" ca="1" si="199"/>
        <v>45.218681850159541</v>
      </c>
      <c r="AP1327" s="12">
        <f t="shared" ca="1" si="200"/>
        <v>0</v>
      </c>
      <c r="AQ1327" s="12">
        <f t="shared" ca="1" si="201"/>
        <v>0</v>
      </c>
      <c r="AR1327" s="12">
        <f t="shared" ca="1" si="202"/>
        <v>0</v>
      </c>
      <c r="AS1327" s="12">
        <f t="shared" ca="1" si="203"/>
        <v>0</v>
      </c>
      <c r="AT1327" s="12">
        <f t="shared" si="204"/>
        <v>-0.62274608601763537</v>
      </c>
      <c r="AU1327" s="12">
        <f t="shared" si="205"/>
        <v>0</v>
      </c>
      <c r="AV1327" s="12"/>
      <c r="AW1327" s="12">
        <f ca="1">INDEX(I$7:I$6003,UsefulSeries!$I1324)</f>
        <v>1.3969395956955925E-2</v>
      </c>
      <c r="AX1327" s="12"/>
      <c r="AY1327" s="12"/>
      <c r="AZ1327" s="12">
        <f ca="1"/>
        <v>0.63936804614749609</v>
      </c>
      <c r="BA1327" s="12"/>
      <c r="BB1327" s="12">
        <f t="shared" ca="1" si="197"/>
        <v>0.63936804614749609</v>
      </c>
      <c r="BC1327" s="12"/>
      <c r="BD1327" s="38">
        <f ca="1"/>
        <v>1.4969913092169249E-2</v>
      </c>
    </row>
    <row r="1328" spans="1:56" x14ac:dyDescent="0.35">
      <c r="A1328" s="12">
        <v>0</v>
      </c>
      <c r="B1328" s="12">
        <v>0</v>
      </c>
      <c r="C1328" s="12">
        <f ca="1">INDEX('Flow probs &amp; rates'!$M$5:$M$5999,UsefulSeries!$E1324,0)*(1-INDEX('Flow probs &amp; rates'!$M$5:$M$5999,UsefulSeries!$E1324,0))/INDEX('Flow probs &amp; rates'!$F$4:$F$5999,UsefulSeries!$E1324,0)</f>
        <v>4.5407694548660835</v>
      </c>
      <c r="D1328" s="12">
        <f ca="1">-INDEX('Flow probs &amp; rates'!$M$5:$M$5999,UsefulSeries!$E1324,0)*(INDEX('Flow probs &amp; rates'!$O$5:$O$5999,UsefulSeries!$E1324,0))/INDEX('Flow probs &amp; rates'!$F$4:$F$5999,UsefulSeries!$E1324,0)</f>
        <v>-0.78547436652684288</v>
      </c>
      <c r="E1328" s="12">
        <v>0</v>
      </c>
      <c r="F1328" s="12">
        <v>0</v>
      </c>
      <c r="G1328" s="12"/>
      <c r="H1328" s="12"/>
      <c r="I1328" s="12">
        <f ca="1">INDEX('Flow probs &amp; rates'!$M$5:$M$5999,UsefulSeries!$E1324)</f>
        <v>0.2113206500283053</v>
      </c>
      <c r="J1328" s="12"/>
      <c r="K1328" s="12">
        <f>INDEX('Flow probs &amp; rates'!$F$4:$F$5999,UsefulSeries!$E1324)</f>
        <v>3.6703962743872685E-2</v>
      </c>
      <c r="L1328" s="12">
        <f>-INDEX('Flow probs &amp; rates'!$F$4:$F$5999,UsefulSeries!$E1324)</f>
        <v>-3.6703962743872685E-2</v>
      </c>
      <c r="M1328" s="12"/>
      <c r="N1328" s="12"/>
      <c r="O1328" s="12"/>
      <c r="P1328" s="12">
        <f ca="1"/>
        <v>0</v>
      </c>
      <c r="Q1328" s="12">
        <f ca="1"/>
        <v>0</v>
      </c>
      <c r="R1328" s="12">
        <f ca="1"/>
        <v>0.22996119611459553</v>
      </c>
      <c r="S1328" s="12">
        <f ca="1"/>
        <v>5.6272714941759935E-2</v>
      </c>
      <c r="T1328" s="12">
        <f ca="1"/>
        <v>0</v>
      </c>
      <c r="U1328" s="12">
        <f ca="1"/>
        <v>0</v>
      </c>
      <c r="V1328" s="12"/>
      <c r="W1328" s="12">
        <f ca="1">INDEX(P$8:P$6003,UsefulSeries!$I1324)</f>
        <v>0</v>
      </c>
      <c r="X1328" s="12">
        <f ca="1">INDEX(Q$8:Q$6003,UsefulSeries!$I1324)</f>
        <v>0</v>
      </c>
      <c r="Y1328" s="12">
        <f ca="1">INDEX(R$8:R$6003,UsefulSeries!$I1324)</f>
        <v>0.2342299023912448</v>
      </c>
      <c r="Z1328" s="12">
        <f ca="1">INDEX(S$8:S$6003,UsefulSeries!$I1324)</f>
        <v>6.0777575257521935E-2</v>
      </c>
      <c r="AA1328" s="12">
        <f ca="1">INDEX(T$8:T$6003,UsefulSeries!$I1324)</f>
        <v>0</v>
      </c>
      <c r="AB1328" s="12">
        <f ca="1">INDEX(U$8:U$6003,UsefulSeries!$I1324)</f>
        <v>0</v>
      </c>
      <c r="AC1328" s="12">
        <f>INDEX( K$8:K$6003,UsefulSeries!$I1324)</f>
        <v>3.858196868814108E-2</v>
      </c>
      <c r="AD1328" s="12">
        <f>INDEX(L$8:L$6003,UsefulSeries!$I1324)</f>
        <v>-3.858196868814108E-2</v>
      </c>
      <c r="AE1328" s="12"/>
      <c r="AF1328" s="12"/>
      <c r="AG1328" s="12"/>
      <c r="AH1328" s="12"/>
      <c r="AI1328" s="12"/>
      <c r="AJ1328" s="12"/>
      <c r="AK1328" s="12"/>
      <c r="AL1328" s="12"/>
      <c r="AM1328" s="12"/>
      <c r="AN1328" s="12">
        <f t="shared" ca="1" si="198"/>
        <v>0</v>
      </c>
      <c r="AO1328" s="12">
        <f t="shared" ca="1" si="199"/>
        <v>0</v>
      </c>
      <c r="AP1328" s="12">
        <f t="shared" ca="1" si="200"/>
        <v>0.2342299023912448</v>
      </c>
      <c r="AQ1328" s="12">
        <f t="shared" ca="1" si="201"/>
        <v>6.0777575257521935E-2</v>
      </c>
      <c r="AR1328" s="12">
        <f t="shared" ca="1" si="202"/>
        <v>0</v>
      </c>
      <c r="AS1328" s="12">
        <f t="shared" ca="1" si="203"/>
        <v>0</v>
      </c>
      <c r="AT1328" s="12">
        <f t="shared" si="204"/>
        <v>3.858196868814108E-2</v>
      </c>
      <c r="AU1328" s="12">
        <f t="shared" si="205"/>
        <v>-3.858196868814108E-2</v>
      </c>
      <c r="AV1328" s="12"/>
      <c r="AW1328" s="12">
        <f ca="1">INDEX(I$8:I$6003,UsefulSeries!$I1324)</f>
        <v>0.22243557826927485</v>
      </c>
      <c r="AX1328" s="12"/>
      <c r="AY1328" s="12"/>
      <c r="AZ1328" s="12">
        <f ca="1"/>
        <v>6.0777575257521949E-2</v>
      </c>
      <c r="BA1328" s="12"/>
      <c r="BB1328" s="12">
        <f t="shared" ca="1" si="197"/>
        <v>6.0777575257521949E-2</v>
      </c>
      <c r="BC1328" s="12"/>
      <c r="BD1328" s="38">
        <f ca="1"/>
        <v>0.22319453543220485</v>
      </c>
    </row>
    <row r="1329" spans="1:56" x14ac:dyDescent="0.35">
      <c r="A1329" s="12">
        <v>0</v>
      </c>
      <c r="B1329" s="12">
        <v>0</v>
      </c>
      <c r="C1329" s="12">
        <f ca="1">-INDEX('Flow probs &amp; rates'!$M$5:$M$5999,UsefulSeries!$E1324,0)*(INDEX('Flow probs &amp; rates'!$O$5:$O$5999,UsefulSeries!$E1324,0))/INDEX('Flow probs &amp; rates'!$F$4:$F$5999,UsefulSeries!$E1324,0)</f>
        <v>-0.78547436652684288</v>
      </c>
      <c r="D1329" s="12">
        <f ca="1">INDEX('Flow probs &amp; rates'!$O$5:$O$5999,UsefulSeries!$E1324,0)*(1-INDEX('Flow probs &amp; rates'!$O$5:$O$5999,UsefulSeries!$E1324,0))/INDEX('Flow probs &amp; rates'!$F$4:$F$5999,UsefulSeries!$E1324,0)</f>
        <v>3.2098793354969741</v>
      </c>
      <c r="E1329" s="12">
        <v>0</v>
      </c>
      <c r="F1329" s="12">
        <v>0</v>
      </c>
      <c r="G1329" s="12"/>
      <c r="H1329" s="12"/>
      <c r="I1329" s="12">
        <f ca="1">INDEX('Flow probs &amp; rates'!$O$5:$O$5999,UsefulSeries!$E1324)</f>
        <v>0.13642784972224253</v>
      </c>
      <c r="J1329" s="12"/>
      <c r="K1329" s="12"/>
      <c r="L1329" s="12">
        <f>-INDEX('Flow probs &amp; rates'!$F$4:$F$5999,UsefulSeries!$E1324)</f>
        <v>-3.6703962743872685E-2</v>
      </c>
      <c r="M1329" s="12"/>
      <c r="N1329" s="12"/>
      <c r="O1329" s="12"/>
      <c r="P1329" s="12">
        <f ca="1"/>
        <v>0</v>
      </c>
      <c r="Q1329" s="12">
        <f ca="1"/>
        <v>0</v>
      </c>
      <c r="R1329" s="12">
        <f ca="1"/>
        <v>5.6272714941759928E-2</v>
      </c>
      <c r="S1329" s="12">
        <f ca="1"/>
        <v>0.32530842003129523</v>
      </c>
      <c r="T1329" s="12">
        <f ca="1"/>
        <v>0</v>
      </c>
      <c r="U1329" s="12">
        <f ca="1"/>
        <v>0</v>
      </c>
      <c r="V1329" s="12"/>
      <c r="W1329" s="12">
        <f ca="1">INDEX(P$9:P$6003,UsefulSeries!$I1324)</f>
        <v>0</v>
      </c>
      <c r="X1329" s="12">
        <f ca="1">INDEX(Q$9:Q$6003,UsefulSeries!$I1324)</f>
        <v>0</v>
      </c>
      <c r="Y1329" s="12">
        <f ca="1">INDEX(R$9:R$6003,UsefulSeries!$I1324)</f>
        <v>6.0777575257521949E-2</v>
      </c>
      <c r="Z1329" s="12">
        <f ca="1">INDEX(S$9:S$6003,UsefulSeries!$I1324)</f>
        <v>0.3310380956658181</v>
      </c>
      <c r="AA1329" s="12">
        <f ca="1">INDEX(T$9:T$6003,UsefulSeries!$I1324)</f>
        <v>0</v>
      </c>
      <c r="AB1329" s="12">
        <f ca="1">INDEX(U$9:U$6003,UsefulSeries!$I1324)</f>
        <v>0</v>
      </c>
      <c r="AC1329" s="12">
        <f>INDEX( K$9:K$6003,UsefulSeries!$I1324)</f>
        <v>0</v>
      </c>
      <c r="AD1329" s="12">
        <f>INDEX(L$9:L$6003,UsefulSeries!$I1324)</f>
        <v>-3.858196868814108E-2</v>
      </c>
      <c r="AE1329" s="12"/>
      <c r="AF1329" s="12"/>
      <c r="AG1329" s="12"/>
      <c r="AH1329" s="12"/>
      <c r="AI1329" s="12"/>
      <c r="AJ1329" s="12"/>
      <c r="AK1329" s="12"/>
      <c r="AL1329" s="12"/>
      <c r="AM1329" s="12"/>
      <c r="AN1329" s="12">
        <f t="shared" ca="1" si="198"/>
        <v>0</v>
      </c>
      <c r="AO1329" s="12">
        <f t="shared" ca="1" si="199"/>
        <v>0</v>
      </c>
      <c r="AP1329" s="12">
        <f t="shared" ca="1" si="200"/>
        <v>6.0777575257521949E-2</v>
      </c>
      <c r="AQ1329" s="12">
        <f t="shared" ca="1" si="201"/>
        <v>0.3310380956658181</v>
      </c>
      <c r="AR1329" s="12">
        <f t="shared" ca="1" si="202"/>
        <v>0</v>
      </c>
      <c r="AS1329" s="12">
        <f t="shared" ca="1" si="203"/>
        <v>0</v>
      </c>
      <c r="AT1329" s="12">
        <f t="shared" si="204"/>
        <v>0</v>
      </c>
      <c r="AU1329" s="12">
        <f t="shared" si="205"/>
        <v>-3.858196868814108E-2</v>
      </c>
      <c r="AV1329" s="12"/>
      <c r="AW1329" s="12">
        <f ca="1">INDEX(I$9:I$6003,UsefulSeries!$I1324)</f>
        <v>0.14275843408372541</v>
      </c>
      <c r="AX1329" s="12"/>
      <c r="AY1329" s="12"/>
      <c r="AZ1329" s="12">
        <f ca="1"/>
        <v>6.0777575257521949E-2</v>
      </c>
      <c r="BA1329" s="12"/>
      <c r="BB1329" s="12">
        <f t="shared" ca="1" si="197"/>
        <v>6.0777575257521949E-2</v>
      </c>
      <c r="BC1329" s="12"/>
      <c r="BD1329" s="38">
        <f ca="1"/>
        <v>0.1535773385967529</v>
      </c>
    </row>
    <row r="1330" spans="1:56" x14ac:dyDescent="0.35">
      <c r="A1330" s="12">
        <v>0</v>
      </c>
      <c r="B1330" s="12">
        <v>0</v>
      </c>
      <c r="C1330" s="12">
        <v>0</v>
      </c>
      <c r="D1330" s="12">
        <v>0</v>
      </c>
      <c r="E1330" s="12">
        <f ca="1">INDEX('Flow probs &amp; rates'!$P$5:$P$5999,UsefulSeries!$E1324,0)*(1-INDEX('Flow probs &amp; rates'!$P$5:$P$5999,UsefulSeries!$E1324,0))/INDEX('Flow probs &amp; rates'!$G$4:$G$5999,UsefulSeries!$E1324,0)</f>
        <v>6.0107242022190019E-2</v>
      </c>
      <c r="F1330" s="12">
        <f ca="1">-INDEX('Flow probs &amp; rates'!$P$5:$P$5999,UsefulSeries!$E1324,0)*(INDEX('Flow probs &amp; rates'!$Q$5:$Q$5999,UsefulSeries!$E1324,0))/INDEX('Flow probs &amp; rates'!$G$4:$G$5999,UsefulSeries!$E1324,0)</f>
        <v>-1.3022289288307557E-3</v>
      </c>
      <c r="G1330" s="12"/>
      <c r="H1330" s="12"/>
      <c r="I1330" s="12">
        <f ca="1">INDEX('Flow probs &amp; rates'!$P$5:$P$5999,UsefulSeries!$E1324)</f>
        <v>2.0840201144182946E-2</v>
      </c>
      <c r="J1330" s="12"/>
      <c r="K1330" s="12">
        <f>INDEX('Flow probs &amp; rates'!$G$4:$G$5999,UsefulSeries!$E1324)</f>
        <v>0.33949132373965224</v>
      </c>
      <c r="L1330" s="12"/>
      <c r="M1330" s="12"/>
      <c r="N1330" s="12"/>
      <c r="O1330" s="12"/>
      <c r="P1330" s="12">
        <f ca="1"/>
        <v>0</v>
      </c>
      <c r="Q1330" s="12">
        <f ca="1"/>
        <v>0</v>
      </c>
      <c r="R1330" s="12">
        <f ca="1"/>
        <v>0</v>
      </c>
      <c r="S1330" s="12">
        <f ca="1"/>
        <v>0</v>
      </c>
      <c r="T1330" s="12">
        <f ca="1"/>
        <v>16.64460836548303</v>
      </c>
      <c r="U1330" s="12">
        <f ca="1"/>
        <v>0.35439497498447781</v>
      </c>
      <c r="V1330" s="12"/>
      <c r="W1330" s="12">
        <f ca="1">INDEX(P$10:P$6003,UsefulSeries!$I1324)</f>
        <v>0</v>
      </c>
      <c r="X1330" s="12">
        <f ca="1">INDEX(Q$10:Q$6003,UsefulSeries!$I1324)</f>
        <v>0</v>
      </c>
      <c r="Y1330" s="12">
        <f ca="1">INDEX(R$10:R$6003,UsefulSeries!$I1324)</f>
        <v>0</v>
      </c>
      <c r="Z1330" s="12">
        <f ca="1">INDEX(S$10:S$6003,UsefulSeries!$I1324)</f>
        <v>0</v>
      </c>
      <c r="AA1330" s="12">
        <f ca="1">INDEX(T$10:T$6003,UsefulSeries!$I1324)</f>
        <v>14.909777508132656</v>
      </c>
      <c r="AB1330" s="12">
        <f ca="1">INDEX(U$10:U$6003,UsefulSeries!$I1324)</f>
        <v>0.3538078075108016</v>
      </c>
      <c r="AC1330" s="12">
        <f>INDEX( K$10:K$6003,UsefulSeries!$I1324)</f>
        <v>0.33867194529422351</v>
      </c>
      <c r="AD1330" s="12">
        <f>INDEX(L$10:L$6003,UsefulSeries!$I1324)</f>
        <v>0</v>
      </c>
      <c r="AE1330" s="12"/>
      <c r="AF1330" s="12"/>
      <c r="AG1330" s="12"/>
      <c r="AH1330" s="12"/>
      <c r="AI1330" s="12"/>
      <c r="AJ1330" s="12"/>
      <c r="AK1330" s="12"/>
      <c r="AL1330" s="12"/>
      <c r="AM1330" s="12"/>
      <c r="AN1330" s="12">
        <f t="shared" ca="1" si="198"/>
        <v>0</v>
      </c>
      <c r="AO1330" s="12">
        <f t="shared" ca="1" si="199"/>
        <v>0</v>
      </c>
      <c r="AP1330" s="12">
        <f t="shared" ca="1" si="200"/>
        <v>0</v>
      </c>
      <c r="AQ1330" s="12">
        <f t="shared" ca="1" si="201"/>
        <v>0</v>
      </c>
      <c r="AR1330" s="12">
        <f t="shared" ca="1" si="202"/>
        <v>14.909777508132656</v>
      </c>
      <c r="AS1330" s="12">
        <f t="shared" ca="1" si="203"/>
        <v>0.3538078075108016</v>
      </c>
      <c r="AT1330" s="12">
        <f t="shared" si="204"/>
        <v>0.33867194529422351</v>
      </c>
      <c r="AU1330" s="12">
        <f t="shared" si="205"/>
        <v>0</v>
      </c>
      <c r="AV1330" s="12"/>
      <c r="AW1330" s="12">
        <f ca="1">INDEX(I$10:I$6003,UsefulSeries!$I1324)</f>
        <v>2.3266876220534791E-2</v>
      </c>
      <c r="AX1330" s="12"/>
      <c r="AY1330" s="12"/>
      <c r="AZ1330" s="12">
        <f ca="1"/>
        <v>0.35380780751080154</v>
      </c>
      <c r="BA1330" s="12"/>
      <c r="BB1330" s="12">
        <f t="shared" ca="1" si="197"/>
        <v>0.35380780751080154</v>
      </c>
      <c r="BC1330" s="12"/>
      <c r="BD1330" s="38">
        <f ca="1"/>
        <v>2.1664856318626094E-2</v>
      </c>
    </row>
    <row r="1331" spans="1:56" x14ac:dyDescent="0.35">
      <c r="A1331" s="12">
        <v>0</v>
      </c>
      <c r="B1331" s="12">
        <v>0</v>
      </c>
      <c r="C1331" s="12">
        <v>0</v>
      </c>
      <c r="D1331" s="12">
        <v>0</v>
      </c>
      <c r="E1331" s="12">
        <f ca="1">-INDEX('Flow probs &amp; rates'!$P$5:$P$5999,UsefulSeries!$E1324,0)*(INDEX('Flow probs &amp; rates'!$Q$5:$Q$5999,UsefulSeries!$E1324,0))/INDEX('Flow probs &amp; rates'!$G$4:$G$5999,UsefulSeries!$E1324,0)</f>
        <v>-1.3022289288307557E-3</v>
      </c>
      <c r="F1331" s="12">
        <f ca="1">INDEX('Flow probs &amp; rates'!$Q$5:$Q$5999,UsefulSeries!$E1324,0)*(1-INDEX('Flow probs &amp; rates'!$Q$5:$Q$5999,UsefulSeries!$E1324,0))/INDEX('Flow probs &amp; rates'!$G$4:$G$5999,UsefulSeries!$E1324,0)</f>
        <v>6.1160829166778535E-2</v>
      </c>
      <c r="G1331" s="12"/>
      <c r="H1331" s="12"/>
      <c r="I1331" s="12">
        <f ca="1">INDEX('Flow probs &amp; rates'!$Q$5:$Q$5999,UsefulSeries!$E1324)</f>
        <v>2.121358713393336E-2</v>
      </c>
      <c r="J1331" s="12"/>
      <c r="K1331" s="12"/>
      <c r="L1331" s="12">
        <f>INDEX('Flow probs &amp; rates'!$G$4:$G$5999,UsefulSeries!$E1324)</f>
        <v>0.33949132373965224</v>
      </c>
      <c r="M1331" s="12"/>
      <c r="N1331" s="12"/>
      <c r="O1331" s="12"/>
      <c r="P1331" s="12">
        <f ca="1"/>
        <v>0</v>
      </c>
      <c r="Q1331" s="12">
        <f ca="1"/>
        <v>0</v>
      </c>
      <c r="R1331" s="12">
        <f ca="1"/>
        <v>0</v>
      </c>
      <c r="S1331" s="12">
        <f ca="1"/>
        <v>0</v>
      </c>
      <c r="T1331" s="12">
        <f ca="1"/>
        <v>0.35439497498447781</v>
      </c>
      <c r="U1331" s="12">
        <f ca="1"/>
        <v>16.357879986559922</v>
      </c>
      <c r="V1331" s="12"/>
      <c r="W1331" s="12">
        <f ca="1">INDEX(P$11:P$6003,UsefulSeries!$I1324)</f>
        <v>0</v>
      </c>
      <c r="X1331" s="12">
        <f ca="1">INDEX(Q$11:Q$6003,UsefulSeries!$I1324)</f>
        <v>0</v>
      </c>
      <c r="Y1331" s="12">
        <f ca="1">INDEX(R$11:R$6003,UsefulSeries!$I1324)</f>
        <v>0</v>
      </c>
      <c r="Z1331" s="12">
        <f ca="1">INDEX(S$11:S$6003,UsefulSeries!$I1324)</f>
        <v>0</v>
      </c>
      <c r="AA1331" s="12">
        <f ca="1">INDEX(T$11:T$6003,UsefulSeries!$I1324)</f>
        <v>0.3538078075108016</v>
      </c>
      <c r="AB1331" s="12">
        <f ca="1">INDEX(U$11:U$6003,UsefulSeries!$I1324)</f>
        <v>17.710008934214979</v>
      </c>
      <c r="AC1331" s="12">
        <f>INDEX( K$11:K$6003,UsefulSeries!$I1324)</f>
        <v>0</v>
      </c>
      <c r="AD1331" s="12">
        <f>INDEX(L$11:L$6003,UsefulSeries!$I1324)</f>
        <v>0.33867194529422351</v>
      </c>
      <c r="AE1331" s="12"/>
      <c r="AF1331" s="12"/>
      <c r="AG1331" s="12"/>
      <c r="AH1331" s="12"/>
      <c r="AI1331" s="12"/>
      <c r="AJ1331" s="12"/>
      <c r="AK1331" s="12"/>
      <c r="AL1331" s="12"/>
      <c r="AM1331" s="12"/>
      <c r="AN1331" s="12">
        <f t="shared" ca="1" si="198"/>
        <v>0</v>
      </c>
      <c r="AO1331" s="12">
        <f t="shared" ca="1" si="199"/>
        <v>0</v>
      </c>
      <c r="AP1331" s="12">
        <f t="shared" ca="1" si="200"/>
        <v>0</v>
      </c>
      <c r="AQ1331" s="12">
        <f t="shared" ca="1" si="201"/>
        <v>0</v>
      </c>
      <c r="AR1331" s="12">
        <f t="shared" ca="1" si="202"/>
        <v>0.3538078075108016</v>
      </c>
      <c r="AS1331" s="12">
        <f t="shared" ca="1" si="203"/>
        <v>17.710008934214979</v>
      </c>
      <c r="AT1331" s="12">
        <f t="shared" si="204"/>
        <v>0</v>
      </c>
      <c r="AU1331" s="12">
        <f t="shared" si="205"/>
        <v>0.33867194529422351</v>
      </c>
      <c r="AV1331" s="12"/>
      <c r="AW1331" s="12">
        <f ca="1">INDEX(I$11:I$6003,UsefulSeries!$I1324)</f>
        <v>1.9513022626428567E-2</v>
      </c>
      <c r="AX1331" s="12"/>
      <c r="AY1331" s="12"/>
      <c r="AZ1331" s="12">
        <f ca="1"/>
        <v>0.35380780751080154</v>
      </c>
      <c r="BA1331" s="12"/>
      <c r="BB1331" s="12">
        <f t="shared" ca="1" si="197"/>
        <v>0.35380780751080154</v>
      </c>
      <c r="BC1331" s="12"/>
      <c r="BD1331" s="38">
        <f ca="1"/>
        <v>1.7747005095216737E-2</v>
      </c>
    </row>
    <row r="1332" spans="1:56" x14ac:dyDescent="0.35">
      <c r="A1332" s="12">
        <f ca="1">INDEX('Flow probs &amp; rates'!$K$5:$K$5999,UsefulSeries!$E1330,0)*(1-INDEX('Flow probs &amp; rates'!$K$5:$K$5999,UsefulSeries!$E1330,0))/INDEX('Flow probs &amp; rates'!$E$4:$E$5999,UsefulSeries!$E1330,0)</f>
        <v>2.2884259840882583E-2</v>
      </c>
      <c r="B1332" s="12">
        <f ca="1">-INDEX('Flow probs &amp; rates'!$K$5:$K$5999,UsefulSeries!$E1330,0)*(INDEX('Flow probs &amp; rates'!$L$5:$L$5999,UsefulSeries!$E1330,0))/INDEX('Flow probs &amp; rates'!$E$4:$E$5999,UsefulSeries!$E1330,0)</f>
        <v>-2.8194894574289412E-4</v>
      </c>
      <c r="C1332" s="12">
        <v>0</v>
      </c>
      <c r="D1332" s="12">
        <v>0</v>
      </c>
      <c r="E1332" s="12">
        <v>0</v>
      </c>
      <c r="F1332" s="12">
        <v>0</v>
      </c>
      <c r="G1332" s="12"/>
      <c r="H1332" s="12"/>
      <c r="I1332" s="12">
        <f ca="1">INDEX('Flow probs &amp; rates'!$K$5:$K$5999,UsefulSeries!$E1330)</f>
        <v>1.4449509879753585E-2</v>
      </c>
      <c r="J1332" s="12"/>
      <c r="K1332" s="12">
        <f>-INDEX('Flow probs &amp; rates'!$E$4:$E$5999,UsefulSeries!$E1330)</f>
        <v>-0.62229329866931204</v>
      </c>
      <c r="L1332" s="12">
        <f>INDEX('Flow probs &amp; rates'!$E$4:$E$5999,UsefulSeries!$E1330)</f>
        <v>0.62229329866931204</v>
      </c>
      <c r="M1332" s="12"/>
      <c r="N1332" s="12"/>
      <c r="O1332" s="12"/>
      <c r="P1332" s="12">
        <f t="array" aca="1" ref="P1332:U1337" ca="1">MINVERSE(A1332:F1337)</f>
        <v>43.70603441298713</v>
      </c>
      <c r="Q1332" s="12">
        <f ca="1"/>
        <v>0.63929347520216384</v>
      </c>
      <c r="R1332" s="12">
        <f ca="1"/>
        <v>0</v>
      </c>
      <c r="S1332" s="12">
        <f ca="1"/>
        <v>0</v>
      </c>
      <c r="T1332" s="12">
        <f ca="1"/>
        <v>0</v>
      </c>
      <c r="U1332" s="12">
        <f ca="1"/>
        <v>0</v>
      </c>
      <c r="V1332" s="12"/>
      <c r="W1332" s="12"/>
      <c r="X1332" s="12"/>
      <c r="Y1332" s="12"/>
      <c r="Z1332" s="12"/>
      <c r="AA1332" s="12"/>
      <c r="AB1332" s="12"/>
      <c r="AC1332" s="12"/>
      <c r="AD1332" s="12"/>
      <c r="AE1332" s="12">
        <f t="array" ref="AE1332:AJ1333">TRANSPOSE(AC1326:AD1331)</f>
        <v>-0.62274608601763537</v>
      </c>
      <c r="AF1332" s="12">
        <v>-0.62274608601763537</v>
      </c>
      <c r="AG1332" s="12">
        <v>3.858196868814108E-2</v>
      </c>
      <c r="AH1332" s="12">
        <v>0</v>
      </c>
      <c r="AI1332" s="12">
        <v>0.33867194529422351</v>
      </c>
      <c r="AJ1332" s="12">
        <v>0</v>
      </c>
      <c r="AK1332" s="12"/>
      <c r="AL1332" s="12"/>
      <c r="AM1332" s="12"/>
      <c r="AN1332" s="12">
        <f t="shared" si="198"/>
        <v>-0.62274608601763537</v>
      </c>
      <c r="AO1332" s="12">
        <f t="shared" si="199"/>
        <v>-0.62274608601763537</v>
      </c>
      <c r="AP1332" s="12">
        <f t="shared" si="200"/>
        <v>3.858196868814108E-2</v>
      </c>
      <c r="AQ1332" s="12">
        <f t="shared" si="201"/>
        <v>0</v>
      </c>
      <c r="AR1332" s="12">
        <f t="shared" si="202"/>
        <v>0.33867194529422351</v>
      </c>
      <c r="AS1332" s="12">
        <f t="shared" si="203"/>
        <v>0</v>
      </c>
      <c r="AT1332" s="12">
        <f t="shared" si="204"/>
        <v>0</v>
      </c>
      <c r="AU1332" s="12">
        <f t="shared" si="205"/>
        <v>0</v>
      </c>
      <c r="AV1332" s="12"/>
      <c r="AW1332" s="12"/>
      <c r="AX1332" s="12">
        <f>INDEX($N$6:$N$6003,UsefulSeries!$K1324)</f>
        <v>-6.965417315871747E-4</v>
      </c>
      <c r="AY1332" s="12"/>
      <c r="AZ1332" s="12"/>
      <c r="BA1332" s="12"/>
      <c r="BB1332" s="12">
        <f t="shared" si="197"/>
        <v>-6.965417315871747E-4</v>
      </c>
      <c r="BC1332" s="12"/>
      <c r="BD1332" s="38">
        <f ca="1"/>
        <v>7.2372664557464758E-2</v>
      </c>
    </row>
    <row r="1333" spans="1:56" x14ac:dyDescent="0.35">
      <c r="A1333" s="12">
        <f ca="1">-INDEX('Flow probs &amp; rates'!$K$5:$K$5999,UsefulSeries!$E1330,0)*(INDEX('Flow probs &amp; rates'!$L$5:$L$5999,UsefulSeries!$E1330,0))/INDEX('Flow probs &amp; rates'!$E$4:$E$5999,UsefulSeries!$E1330,0)</f>
        <v>-2.8194894574289412E-4</v>
      </c>
      <c r="B1333" s="12">
        <f ca="1">INDEX('Flow probs &amp; rates'!$L$5:$L$5999,UsefulSeries!$E1330,0)*(1-INDEX('Flow probs &amp; rates'!$L$5:$L$5999,UsefulSeries!$E1330,0))/INDEX('Flow probs &amp; rates'!$E$4:$E$5999,UsefulSeries!$E1330,0)</f>
        <v>1.9275764266868996E-2</v>
      </c>
      <c r="C1333" s="12">
        <v>0</v>
      </c>
      <c r="D1333" s="12">
        <v>0</v>
      </c>
      <c r="E1333" s="12">
        <v>0</v>
      </c>
      <c r="F1333" s="12">
        <v>0</v>
      </c>
      <c r="G1333" s="12"/>
      <c r="H1333" s="12"/>
      <c r="I1333" s="12">
        <f ca="1">INDEX('Flow probs &amp; rates'!$L$5:$L$5999,UsefulSeries!$E1330)</f>
        <v>1.2142622203990811E-2</v>
      </c>
      <c r="J1333" s="12"/>
      <c r="K1333" s="12">
        <f>-INDEX('Flow probs &amp; rates'!$E$4:$E$5999,UsefulSeries!$E1330)</f>
        <v>-0.62229329866931204</v>
      </c>
      <c r="L1333" s="12"/>
      <c r="M1333" s="12"/>
      <c r="N1333" s="12"/>
      <c r="O1333" s="12"/>
      <c r="P1333" s="12">
        <f ca="1"/>
        <v>0.63929347520216384</v>
      </c>
      <c r="Q1333" s="12">
        <f ca="1"/>
        <v>51.887968449606639</v>
      </c>
      <c r="R1333" s="12">
        <f ca="1"/>
        <v>0</v>
      </c>
      <c r="S1333" s="12">
        <f ca="1"/>
        <v>0</v>
      </c>
      <c r="T1333" s="12">
        <f ca="1"/>
        <v>0</v>
      </c>
      <c r="U1333" s="12">
        <f ca="1"/>
        <v>0</v>
      </c>
      <c r="V1333" s="12"/>
      <c r="W1333" s="12"/>
      <c r="X1333" s="12"/>
      <c r="Y1333" s="12"/>
      <c r="Z1333" s="12"/>
      <c r="AA1333" s="12"/>
      <c r="AB1333" s="12"/>
      <c r="AC1333" s="12"/>
      <c r="AD1333" s="12"/>
      <c r="AE1333" s="12">
        <v>0.62274608601763537</v>
      </c>
      <c r="AF1333" s="12">
        <v>0</v>
      </c>
      <c r="AG1333" s="12">
        <v>-3.858196868814108E-2</v>
      </c>
      <c r="AH1333" s="12">
        <v>-3.858196868814108E-2</v>
      </c>
      <c r="AI1333" s="12">
        <v>0</v>
      </c>
      <c r="AJ1333" s="12">
        <v>0.33867194529422351</v>
      </c>
      <c r="AK1333" s="12"/>
      <c r="AL1333" s="12"/>
      <c r="AM1333" s="12"/>
      <c r="AN1333" s="12">
        <f t="shared" si="198"/>
        <v>0.62274608601763537</v>
      </c>
      <c r="AO1333" s="12">
        <f t="shared" si="199"/>
        <v>0</v>
      </c>
      <c r="AP1333" s="12">
        <f t="shared" si="200"/>
        <v>-3.858196868814108E-2</v>
      </c>
      <c r="AQ1333" s="12">
        <f t="shared" si="201"/>
        <v>-3.858196868814108E-2</v>
      </c>
      <c r="AR1333" s="12">
        <f t="shared" si="202"/>
        <v>0</v>
      </c>
      <c r="AS1333" s="12">
        <f t="shared" si="203"/>
        <v>0.33867194529422351</v>
      </c>
      <c r="AT1333" s="12">
        <f t="shared" si="204"/>
        <v>0</v>
      </c>
      <c r="AU1333" s="12">
        <f t="shared" si="205"/>
        <v>0</v>
      </c>
      <c r="AV1333" s="12"/>
      <c r="AW1333" s="12"/>
      <c r="AX1333" s="12">
        <f>INDEX('Margin error adjustment'!N$7:N$6003,UsefulSeries!$K1324)</f>
        <v>-1.203537350840847E-3</v>
      </c>
      <c r="AY1333" s="12"/>
      <c r="AZ1333" s="12"/>
      <c r="BA1333" s="12"/>
      <c r="BB1333" s="12">
        <f t="shared" si="197"/>
        <v>-1.203537350840847E-3</v>
      </c>
      <c r="BC1333" s="12"/>
      <c r="BD1333" s="38">
        <f ca="1"/>
        <v>9.4023121334012263E-2</v>
      </c>
    </row>
    <row r="1334" spans="1:56" x14ac:dyDescent="0.35">
      <c r="A1334" s="12">
        <v>0</v>
      </c>
      <c r="B1334" s="12">
        <v>0</v>
      </c>
      <c r="C1334" s="12">
        <f ca="1">INDEX('Flow probs &amp; rates'!$M$5:$M$5999,UsefulSeries!$E1330,0)*(1-INDEX('Flow probs &amp; rates'!$M$5:$M$5999,UsefulSeries!$E1330,0))/INDEX('Flow probs &amp; rates'!$F$4:$F$5999,UsefulSeries!$E1330,0)</f>
        <v>4.2928268744928157</v>
      </c>
      <c r="D1334" s="12">
        <f ca="1">-INDEX('Flow probs &amp; rates'!$M$5:$M$5999,UsefulSeries!$E1330,0)*(INDEX('Flow probs &amp; rates'!$O$5:$O$5999,UsefulSeries!$E1330,0))/INDEX('Flow probs &amp; rates'!$F$4:$F$5999,UsefulSeries!$E1330,0)</f>
        <v>-0.75367464145888463</v>
      </c>
      <c r="E1334" s="12">
        <v>0</v>
      </c>
      <c r="F1334" s="12">
        <v>0</v>
      </c>
      <c r="G1334" s="12"/>
      <c r="H1334" s="12"/>
      <c r="I1334" s="12">
        <f ca="1">INDEX('Flow probs &amp; rates'!$M$5:$M$5999,UsefulSeries!$E1330)</f>
        <v>0.20682481206091441</v>
      </c>
      <c r="J1334" s="12"/>
      <c r="K1334" s="12">
        <f>INDEX('Flow probs &amp; rates'!$F$4:$F$5999,UsefulSeries!$E1330)</f>
        <v>3.8214517839428044E-2</v>
      </c>
      <c r="L1334" s="12">
        <f>-INDEX('Flow probs &amp; rates'!$F$4:$F$5999,UsefulSeries!$E1330)</f>
        <v>-3.8214517839428044E-2</v>
      </c>
      <c r="M1334" s="12"/>
      <c r="N1334" s="12"/>
      <c r="O1334" s="12"/>
      <c r="P1334" s="12">
        <f ca="1"/>
        <v>0</v>
      </c>
      <c r="Q1334" s="12">
        <f ca="1"/>
        <v>0</v>
      </c>
      <c r="R1334" s="12">
        <f ca="1"/>
        <v>0.24320665278542444</v>
      </c>
      <c r="S1334" s="12">
        <f ca="1"/>
        <v>5.8439083272666746E-2</v>
      </c>
      <c r="T1334" s="12">
        <f ca="1"/>
        <v>0</v>
      </c>
      <c r="U1334" s="12">
        <f ca="1"/>
        <v>0</v>
      </c>
      <c r="V1334" s="12"/>
      <c r="W1334" s="12">
        <f ca="1">INDEX(P$6:P$6003,UsefulSeries!$I1332)</f>
        <v>53.15040840643551</v>
      </c>
      <c r="X1334" s="12">
        <f ca="1">INDEX(Q$6:Q$6003,UsefulSeries!$I1332)</f>
        <v>0.63840910535258322</v>
      </c>
      <c r="Y1334" s="12">
        <f ca="1">INDEX(R$6:R$6003,UsefulSeries!$I1332)</f>
        <v>0</v>
      </c>
      <c r="Z1334" s="12">
        <f ca="1">INDEX(S$6:S$6003,UsefulSeries!$I1332)</f>
        <v>0</v>
      </c>
      <c r="AA1334" s="12">
        <f ca="1">INDEX(T$6:T$6003,UsefulSeries!$I1332)</f>
        <v>0</v>
      </c>
      <c r="AB1334" s="12">
        <f ca="1">INDEX(U$6:U$6003,UsefulSeries!$I1332)</f>
        <v>0</v>
      </c>
      <c r="AC1334" s="12">
        <f>INDEX( K$6:K$6003,UsefulSeries!$I1332)</f>
        <v>-0.62204954428604819</v>
      </c>
      <c r="AD1334" s="12">
        <f>INDEX(L$6:L$6003,UsefulSeries!$I1332)</f>
        <v>0.62204954428604819</v>
      </c>
      <c r="AE1334" s="12"/>
      <c r="AF1334" s="12"/>
      <c r="AG1334" s="12"/>
      <c r="AH1334" s="12"/>
      <c r="AI1334" s="12"/>
      <c r="AJ1334" s="12"/>
      <c r="AK1334" s="12"/>
      <c r="AL1334" s="12"/>
      <c r="AM1334" s="12"/>
      <c r="AN1334" s="12">
        <f t="shared" ca="1" si="198"/>
        <v>53.15040840643551</v>
      </c>
      <c r="AO1334" s="12">
        <f t="shared" ca="1" si="199"/>
        <v>0.63840910535258322</v>
      </c>
      <c r="AP1334" s="12">
        <f t="shared" ca="1" si="200"/>
        <v>0</v>
      </c>
      <c r="AQ1334" s="12">
        <f t="shared" ca="1" si="201"/>
        <v>0</v>
      </c>
      <c r="AR1334" s="12">
        <f t="shared" ca="1" si="202"/>
        <v>0</v>
      </c>
      <c r="AS1334" s="12">
        <f t="shared" ca="1" si="203"/>
        <v>0</v>
      </c>
      <c r="AT1334" s="12">
        <f t="shared" si="204"/>
        <v>-0.62204954428604819</v>
      </c>
      <c r="AU1334" s="12">
        <f t="shared" si="205"/>
        <v>0.62204954428604819</v>
      </c>
      <c r="AV1334" s="12"/>
      <c r="AW1334" s="12">
        <f ca="1">INDEX(I$6:I$6003,UsefulSeries!$I1332)</f>
        <v>1.1845855281941627E-2</v>
      </c>
      <c r="AX1334" s="12"/>
      <c r="AY1334" s="12"/>
      <c r="AZ1334" s="12">
        <f t="array" aca="1" ref="AZ1334:AZ1339" ca="1">MMULT(W1334:AB1339,AW1334:AW1339)</f>
        <v>0.63840910535258322</v>
      </c>
      <c r="BA1334" s="12"/>
      <c r="BB1334" s="12">
        <f t="shared" ca="1" si="197"/>
        <v>0.63840910535258322</v>
      </c>
      <c r="BC1334" s="12"/>
      <c r="BD1334" s="38">
        <f t="array" aca="1" ref="BD1334:BD1341" ca="1">MMULT(MINVERSE(AN1334:AU1341),BB1334:BB1341)</f>
        <v>1.1248936966817745E-2</v>
      </c>
    </row>
    <row r="1335" spans="1:56" x14ac:dyDescent="0.35">
      <c r="A1335" s="12">
        <v>0</v>
      </c>
      <c r="B1335" s="12">
        <v>0</v>
      </c>
      <c r="C1335" s="12">
        <f ca="1">-INDEX('Flow probs &amp; rates'!$M$5:$M$5999,UsefulSeries!$E1330,0)*(INDEX('Flow probs &amp; rates'!$O$5:$O$5999,UsefulSeries!$E1330,0))/INDEX('Flow probs &amp; rates'!$F$4:$F$5999,UsefulSeries!$E1330,0)</f>
        <v>-0.75367464145888463</v>
      </c>
      <c r="D1335" s="12">
        <f ca="1">INDEX('Flow probs &amp; rates'!$O$5:$O$5999,UsefulSeries!$E1330,0)*(1-INDEX('Flow probs &amp; rates'!$O$5:$O$5999,UsefulSeries!$E1330,0))/INDEX('Flow probs &amp; rates'!$F$4:$F$5999,UsefulSeries!$E1330,0)</f>
        <v>3.136577040115943</v>
      </c>
      <c r="E1335" s="12">
        <v>0</v>
      </c>
      <c r="F1335" s="12">
        <v>0</v>
      </c>
      <c r="G1335" s="12"/>
      <c r="H1335" s="12"/>
      <c r="I1335" s="12">
        <f ca="1">INDEX('Flow probs &amp; rates'!$O$5:$O$5999,UsefulSeries!$E1330)</f>
        <v>0.13925463170575719</v>
      </c>
      <c r="J1335" s="12"/>
      <c r="K1335" s="12"/>
      <c r="L1335" s="12">
        <f>-INDEX('Flow probs &amp; rates'!$F$4:$F$5999,UsefulSeries!$E1330)</f>
        <v>-3.8214517839428044E-2</v>
      </c>
      <c r="M1335" s="12"/>
      <c r="N1335" s="12"/>
      <c r="O1335" s="12"/>
      <c r="P1335" s="12">
        <f ca="1"/>
        <v>0</v>
      </c>
      <c r="Q1335" s="12">
        <f ca="1"/>
        <v>0</v>
      </c>
      <c r="R1335" s="12">
        <f ca="1"/>
        <v>5.843908327266676E-2</v>
      </c>
      <c r="S1335" s="12">
        <f ca="1"/>
        <v>0.33286096333030613</v>
      </c>
      <c r="T1335" s="12">
        <f ca="1"/>
        <v>0</v>
      </c>
      <c r="U1335" s="12">
        <f ca="1"/>
        <v>0</v>
      </c>
      <c r="V1335" s="12"/>
      <c r="W1335" s="12">
        <f ca="1">INDEX(P$7:P$6003,UsefulSeries!$I1332)</f>
        <v>0.63840910535258322</v>
      </c>
      <c r="X1335" s="12">
        <f ca="1">INDEX(Q$7:Q$6003,UsefulSeries!$I1332)</f>
        <v>45.781005545997637</v>
      </c>
      <c r="Y1335" s="12">
        <f ca="1">INDEX(R$7:R$6003,UsefulSeries!$I1332)</f>
        <v>0</v>
      </c>
      <c r="Z1335" s="12">
        <f ca="1">INDEX(S$7:S$6003,UsefulSeries!$I1332)</f>
        <v>0</v>
      </c>
      <c r="AA1335" s="12">
        <f ca="1">INDEX(T$7:T$6003,UsefulSeries!$I1332)</f>
        <v>0</v>
      </c>
      <c r="AB1335" s="12">
        <f ca="1">INDEX(U$7:U$6003,UsefulSeries!$I1332)</f>
        <v>0</v>
      </c>
      <c r="AC1335" s="12">
        <f>INDEX( K$7:K$6003,UsefulSeries!$I1332,1)</f>
        <v>-0.62204954428604819</v>
      </c>
      <c r="AD1335" s="12">
        <f>INDEX(L$7:L$6003,UsefulSeries!$I1332,1)</f>
        <v>0</v>
      </c>
      <c r="AE1335" s="12"/>
      <c r="AF1335" s="12"/>
      <c r="AG1335" s="12"/>
      <c r="AH1335" s="12"/>
      <c r="AI1335" s="12"/>
      <c r="AJ1335" s="12"/>
      <c r="AK1335" s="12"/>
      <c r="AL1335" s="12"/>
      <c r="AM1335" s="12"/>
      <c r="AN1335" s="12">
        <f t="shared" ca="1" si="198"/>
        <v>0.63840910535258322</v>
      </c>
      <c r="AO1335" s="12">
        <f t="shared" ca="1" si="199"/>
        <v>45.781005545997637</v>
      </c>
      <c r="AP1335" s="12">
        <f t="shared" ca="1" si="200"/>
        <v>0</v>
      </c>
      <c r="AQ1335" s="12">
        <f t="shared" ca="1" si="201"/>
        <v>0</v>
      </c>
      <c r="AR1335" s="12">
        <f t="shared" ca="1" si="202"/>
        <v>0</v>
      </c>
      <c r="AS1335" s="12">
        <f t="shared" ca="1" si="203"/>
        <v>0</v>
      </c>
      <c r="AT1335" s="12">
        <f t="shared" si="204"/>
        <v>-0.62204954428604819</v>
      </c>
      <c r="AU1335" s="12">
        <f t="shared" si="205"/>
        <v>0</v>
      </c>
      <c r="AV1335" s="12"/>
      <c r="AW1335" s="12">
        <f ca="1">INDEX(I$7:I$6003,UsefulSeries!$I1332)</f>
        <v>1.377965809086633E-2</v>
      </c>
      <c r="AX1335" s="12"/>
      <c r="AY1335" s="12"/>
      <c r="AZ1335" s="12">
        <f ca="1"/>
        <v>0.63840910535258311</v>
      </c>
      <c r="BA1335" s="12"/>
      <c r="BB1335" s="12">
        <f t="shared" ca="1" si="197"/>
        <v>0.63840910535258311</v>
      </c>
      <c r="BC1335" s="12"/>
      <c r="BD1335" s="38">
        <f ca="1"/>
        <v>1.3419990986727798E-2</v>
      </c>
    </row>
    <row r="1336" spans="1:56" x14ac:dyDescent="0.35">
      <c r="A1336" s="12">
        <v>0</v>
      </c>
      <c r="B1336" s="12">
        <v>0</v>
      </c>
      <c r="C1336" s="12">
        <v>0</v>
      </c>
      <c r="D1336" s="12">
        <v>0</v>
      </c>
      <c r="E1336" s="12">
        <f ca="1">INDEX('Flow probs &amp; rates'!$P$5:$P$5999,UsefulSeries!$E1330,0)*(1-INDEX('Flow probs &amp; rates'!$P$5:$P$5999,UsefulSeries!$E1330,0))/INDEX('Flow probs &amp; rates'!$G$4:$G$5999,UsefulSeries!$E1330,0)</f>
        <v>5.7201100621906309E-2</v>
      </c>
      <c r="F1336" s="12">
        <f ca="1">-INDEX('Flow probs &amp; rates'!$P$5:$P$5999,UsefulSeries!$E1330,0)*(INDEX('Flow probs &amp; rates'!$Q$5:$Q$5999,UsefulSeries!$E1330,0))/INDEX('Flow probs &amp; rates'!$G$4:$G$5999,UsefulSeries!$E1330,0)</f>
        <v>-1.2938720131684684E-3</v>
      </c>
      <c r="G1336" s="12"/>
      <c r="H1336" s="12"/>
      <c r="I1336" s="12">
        <f ca="1">INDEX('Flow probs &amp; rates'!$P$5:$P$5999,UsefulSeries!$E1330)</f>
        <v>1.9811835368919402E-2</v>
      </c>
      <c r="J1336" s="12"/>
      <c r="K1336" s="12">
        <f>INDEX('Flow probs &amp; rates'!$G$4:$G$5999,UsefulSeries!$E1330)</f>
        <v>0.33949218349125987</v>
      </c>
      <c r="L1336" s="12"/>
      <c r="M1336" s="12"/>
      <c r="N1336" s="12"/>
      <c r="O1336" s="12"/>
      <c r="P1336" s="12">
        <f ca="1"/>
        <v>0</v>
      </c>
      <c r="Q1336" s="12">
        <f ca="1"/>
        <v>0</v>
      </c>
      <c r="R1336" s="12">
        <f ca="1"/>
        <v>0</v>
      </c>
      <c r="S1336" s="12">
        <f ca="1"/>
        <v>0</v>
      </c>
      <c r="T1336" s="12">
        <f ca="1"/>
        <v>17.490196837724412</v>
      </c>
      <c r="U1336" s="12">
        <f ca="1"/>
        <v>0.3543698348485651</v>
      </c>
      <c r="V1336" s="12"/>
      <c r="W1336" s="12">
        <f ca="1">INDEX(P$8:P$6003,UsefulSeries!$I1332)</f>
        <v>0</v>
      </c>
      <c r="X1336" s="12">
        <f ca="1">INDEX(Q$8:Q$6003,UsefulSeries!$I1332)</f>
        <v>0</v>
      </c>
      <c r="Y1336" s="12">
        <f ca="1">INDEX(R$8:R$6003,UsefulSeries!$I1332)</f>
        <v>0.23410472689370793</v>
      </c>
      <c r="Z1336" s="12">
        <f ca="1">INDEX(S$8:S$6003,UsefulSeries!$I1332)</f>
        <v>5.8153316203850752E-2</v>
      </c>
      <c r="AA1336" s="12">
        <f ca="1">INDEX(T$8:T$6003,UsefulSeries!$I1332)</f>
        <v>0</v>
      </c>
      <c r="AB1336" s="12">
        <f ca="1">INDEX(U$8:U$6003,UsefulSeries!$I1332)</f>
        <v>0</v>
      </c>
      <c r="AC1336" s="12">
        <f>INDEX( K$8:K$6003,UsefulSeries!$I1332)</f>
        <v>3.7378431337300233E-2</v>
      </c>
      <c r="AD1336" s="12">
        <f>INDEX(L$8:L$6003,UsefulSeries!$I1332)</f>
        <v>-3.7378431337300233E-2</v>
      </c>
      <c r="AE1336" s="12"/>
      <c r="AF1336" s="12"/>
      <c r="AG1336" s="12"/>
      <c r="AH1336" s="12"/>
      <c r="AI1336" s="12"/>
      <c r="AJ1336" s="12"/>
      <c r="AK1336" s="12"/>
      <c r="AL1336" s="12"/>
      <c r="AM1336" s="12"/>
      <c r="AN1336" s="12">
        <f t="shared" ca="1" si="198"/>
        <v>0</v>
      </c>
      <c r="AO1336" s="12">
        <f t="shared" ca="1" si="199"/>
        <v>0</v>
      </c>
      <c r="AP1336" s="12">
        <f t="shared" ca="1" si="200"/>
        <v>0.23410472689370793</v>
      </c>
      <c r="AQ1336" s="12">
        <f t="shared" ca="1" si="201"/>
        <v>5.8153316203850752E-2</v>
      </c>
      <c r="AR1336" s="12">
        <f t="shared" ca="1" si="202"/>
        <v>0</v>
      </c>
      <c r="AS1336" s="12">
        <f t="shared" ca="1" si="203"/>
        <v>0</v>
      </c>
      <c r="AT1336" s="12">
        <f t="shared" si="204"/>
        <v>3.7378431337300233E-2</v>
      </c>
      <c r="AU1336" s="12">
        <f t="shared" si="205"/>
        <v>-3.7378431337300233E-2</v>
      </c>
      <c r="AV1336" s="12"/>
      <c r="AW1336" s="12">
        <f ca="1">INDEX(I$8:I$6003,UsefulSeries!$I1332)</f>
        <v>0.21243609920914908</v>
      </c>
      <c r="AX1336" s="12"/>
      <c r="AY1336" s="12"/>
      <c r="AZ1336" s="12">
        <f ca="1"/>
        <v>5.8153316203850738E-2</v>
      </c>
      <c r="BA1336" s="12"/>
      <c r="BB1336" s="12">
        <f t="shared" ca="1" si="197"/>
        <v>5.8153316203850738E-2</v>
      </c>
      <c r="BC1336" s="12"/>
      <c r="BD1336" s="38">
        <f ca="1"/>
        <v>0.22028384124900191</v>
      </c>
    </row>
    <row r="1337" spans="1:56" x14ac:dyDescent="0.35">
      <c r="A1337" s="12">
        <v>0</v>
      </c>
      <c r="B1337" s="12">
        <v>0</v>
      </c>
      <c r="C1337" s="12">
        <v>0</v>
      </c>
      <c r="D1337" s="12">
        <v>0</v>
      </c>
      <c r="E1337" s="12">
        <f ca="1">-INDEX('Flow probs &amp; rates'!$P$5:$P$5999,UsefulSeries!$E1330,0)*(INDEX('Flow probs &amp; rates'!$Q$5:$Q$5999,UsefulSeries!$E1330,0))/INDEX('Flow probs &amp; rates'!$G$4:$G$5999,UsefulSeries!$E1330,0)</f>
        <v>-1.2938720131684684E-3</v>
      </c>
      <c r="F1337" s="12">
        <f ca="1">INDEX('Flow probs &amp; rates'!$Q$5:$Q$5999,UsefulSeries!$E1330,0)*(1-INDEX('Flow probs &amp; rates'!$Q$5:$Q$5999,UsefulSeries!$E1330,0))/INDEX('Flow probs &amp; rates'!$G$4:$G$5999,UsefulSeries!$E1330,0)</f>
        <v>6.3860052317404242E-2</v>
      </c>
      <c r="G1337" s="12"/>
      <c r="H1337" s="12"/>
      <c r="I1337" s="12">
        <f ca="1">INDEX('Flow probs &amp; rates'!$Q$5:$Q$5999,UsefulSeries!$E1330)</f>
        <v>2.2171566981517576E-2</v>
      </c>
      <c r="J1337" s="12"/>
      <c r="K1337" s="12"/>
      <c r="L1337" s="12">
        <f>INDEX('Flow probs &amp; rates'!$G$4:$G$5999,UsefulSeries!$E1330)</f>
        <v>0.33949218349125987</v>
      </c>
      <c r="M1337" s="12"/>
      <c r="N1337" s="12"/>
      <c r="O1337" s="12"/>
      <c r="P1337" s="12">
        <f ca="1"/>
        <v>0</v>
      </c>
      <c r="Q1337" s="12">
        <f ca="1"/>
        <v>0</v>
      </c>
      <c r="R1337" s="12">
        <f ca="1"/>
        <v>0</v>
      </c>
      <c r="S1337" s="12">
        <f ca="1"/>
        <v>0</v>
      </c>
      <c r="T1337" s="12">
        <f ca="1"/>
        <v>0.3543698348485651</v>
      </c>
      <c r="U1337" s="12">
        <f ca="1"/>
        <v>15.666421697229953</v>
      </c>
      <c r="V1337" s="12"/>
      <c r="W1337" s="12">
        <f ca="1">INDEX(P$9:P$6003,UsefulSeries!$I1332)</f>
        <v>0</v>
      </c>
      <c r="X1337" s="12">
        <f ca="1">INDEX(Q$9:Q$6003,UsefulSeries!$I1332)</f>
        <v>0</v>
      </c>
      <c r="Y1337" s="12">
        <f ca="1">INDEX(R$9:R$6003,UsefulSeries!$I1332)</f>
        <v>5.8153316203850745E-2</v>
      </c>
      <c r="Z1337" s="12">
        <f ca="1">INDEX(S$9:S$6003,UsefulSeries!$I1332)</f>
        <v>0.31627874790313582</v>
      </c>
      <c r="AA1337" s="12">
        <f ca="1">INDEX(T$9:T$6003,UsefulSeries!$I1332)</f>
        <v>0</v>
      </c>
      <c r="AB1337" s="12">
        <f ca="1">INDEX(U$9:U$6003,UsefulSeries!$I1332)</f>
        <v>0</v>
      </c>
      <c r="AC1337" s="12">
        <f>INDEX( K$9:K$6003,UsefulSeries!$I1332)</f>
        <v>0</v>
      </c>
      <c r="AD1337" s="12">
        <f>INDEX(L$9:L$6003,UsefulSeries!$I1332)</f>
        <v>-3.7378431337300233E-2</v>
      </c>
      <c r="AE1337" s="12"/>
      <c r="AF1337" s="12"/>
      <c r="AG1337" s="12"/>
      <c r="AH1337" s="12"/>
      <c r="AI1337" s="12"/>
      <c r="AJ1337" s="12"/>
      <c r="AK1337" s="12"/>
      <c r="AL1337" s="12"/>
      <c r="AM1337" s="12"/>
      <c r="AN1337" s="12">
        <f t="shared" ca="1" si="198"/>
        <v>0</v>
      </c>
      <c r="AO1337" s="12">
        <f t="shared" ca="1" si="199"/>
        <v>0</v>
      </c>
      <c r="AP1337" s="12">
        <f t="shared" ca="1" si="200"/>
        <v>5.8153316203850745E-2</v>
      </c>
      <c r="AQ1337" s="12">
        <f t="shared" ca="1" si="201"/>
        <v>0.31627874790313582</v>
      </c>
      <c r="AR1337" s="12">
        <f t="shared" ca="1" si="202"/>
        <v>0</v>
      </c>
      <c r="AS1337" s="12">
        <f t="shared" ca="1" si="203"/>
        <v>0</v>
      </c>
      <c r="AT1337" s="12">
        <f t="shared" si="204"/>
        <v>0</v>
      </c>
      <c r="AU1337" s="12">
        <f t="shared" si="205"/>
        <v>-3.7378431337300233E-2</v>
      </c>
      <c r="AV1337" s="12"/>
      <c r="AW1337" s="12">
        <f ca="1">INDEX(I$9:I$6003,UsefulSeries!$I1332)</f>
        <v>0.14480723999658404</v>
      </c>
      <c r="AX1337" s="12"/>
      <c r="AY1337" s="12"/>
      <c r="AZ1337" s="12">
        <f ca="1"/>
        <v>5.8153316203850738E-2</v>
      </c>
      <c r="BA1337" s="12"/>
      <c r="BB1337" s="12">
        <f t="shared" ca="1" si="197"/>
        <v>5.8153316203850738E-2</v>
      </c>
      <c r="BC1337" s="12"/>
      <c r="BD1337" s="38">
        <f ca="1"/>
        <v>0.14623483782498717</v>
      </c>
    </row>
    <row r="1338" spans="1:56" x14ac:dyDescent="0.35">
      <c r="A1338" s="12">
        <f ca="1">INDEX('Flow probs &amp; rates'!$K$5:$K$5999,UsefulSeries!$E1336,0)*(1-INDEX('Flow probs &amp; rates'!$K$5:$K$5999,UsefulSeries!$E1336,0))/INDEX('Flow probs &amp; rates'!$E$4:$E$5999,UsefulSeries!$E1336,0)</f>
        <v>2.3814528531390957E-2</v>
      </c>
      <c r="B1338" s="12">
        <f ca="1">-INDEX('Flow probs &amp; rates'!$K$5:$K$5999,UsefulSeries!$E1336,0)*(INDEX('Flow probs &amp; rates'!$L$5:$L$5999,UsefulSeries!$E1336,0))/INDEX('Flow probs &amp; rates'!$E$4:$E$5999,UsefulSeries!$E1336,0)</f>
        <v>-2.9940479174521737E-4</v>
      </c>
      <c r="C1338" s="12">
        <v>0</v>
      </c>
      <c r="D1338" s="12">
        <v>0</v>
      </c>
      <c r="E1338" s="12">
        <v>0</v>
      </c>
      <c r="F1338" s="12">
        <v>0</v>
      </c>
      <c r="G1338" s="12"/>
      <c r="H1338" s="12"/>
      <c r="I1338" s="12">
        <f ca="1">INDEX('Flow probs &amp; rates'!$K$5:$K$5999,UsefulSeries!$E1336)</f>
        <v>1.4995640665467507E-2</v>
      </c>
      <c r="J1338" s="12"/>
      <c r="K1338" s="12">
        <f>-INDEX('Flow probs &amp; rates'!$E$4:$E$5999,UsefulSeries!$E1336)</f>
        <v>-0.62024202608209067</v>
      </c>
      <c r="L1338" s="12">
        <f>INDEX('Flow probs &amp; rates'!$E$4:$E$5999,UsefulSeries!$E1336)</f>
        <v>0.62024202608209067</v>
      </c>
      <c r="M1338" s="12"/>
      <c r="N1338" s="12"/>
      <c r="O1338" s="12"/>
      <c r="P1338" s="12">
        <f t="array" aca="1" ref="P1338:U1343" ca="1">MINVERSE(A1338:F1343)</f>
        <v>41.999190943724187</v>
      </c>
      <c r="Q1338" s="12">
        <f ca="1"/>
        <v>0.63770196710406168</v>
      </c>
      <c r="R1338" s="12">
        <f ca="1"/>
        <v>0</v>
      </c>
      <c r="S1338" s="12">
        <f ca="1"/>
        <v>0</v>
      </c>
      <c r="T1338" s="12">
        <f ca="1"/>
        <v>0</v>
      </c>
      <c r="U1338" s="12">
        <f ca="1"/>
        <v>0</v>
      </c>
      <c r="V1338" s="12"/>
      <c r="W1338" s="12">
        <f ca="1">INDEX(P$10:P$6003,UsefulSeries!$I1332)</f>
        <v>0</v>
      </c>
      <c r="X1338" s="12">
        <f ca="1">INDEX(Q$10:Q$6003,UsefulSeries!$I1332)</f>
        <v>0</v>
      </c>
      <c r="Y1338" s="12">
        <f ca="1">INDEX(R$10:R$6003,UsefulSeries!$I1332)</f>
        <v>0</v>
      </c>
      <c r="Z1338" s="12">
        <f ca="1">INDEX(S$10:S$6003,UsefulSeries!$I1332)</f>
        <v>0</v>
      </c>
      <c r="AA1338" s="12">
        <f ca="1">INDEX(T$10:T$6003,UsefulSeries!$I1332)</f>
        <v>14.608887325155434</v>
      </c>
      <c r="AB1338" s="12">
        <f ca="1">INDEX(U$10:U$6003,UsefulSeries!$I1332)</f>
        <v>0.35660593144516534</v>
      </c>
      <c r="AC1338" s="12">
        <f>INDEX( K$10:K$6003,UsefulSeries!$I1332)</f>
        <v>0.34057202437665163</v>
      </c>
      <c r="AD1338" s="12">
        <f>INDEX(L$10:L$6003,UsefulSeries!$I1332)</f>
        <v>0</v>
      </c>
      <c r="AE1338" s="12"/>
      <c r="AF1338" s="12"/>
      <c r="AG1338" s="12"/>
      <c r="AH1338" s="12"/>
      <c r="AI1338" s="12"/>
      <c r="AJ1338" s="12"/>
      <c r="AK1338" s="12"/>
      <c r="AL1338" s="12"/>
      <c r="AM1338" s="12"/>
      <c r="AN1338" s="12">
        <f t="shared" ca="1" si="198"/>
        <v>0</v>
      </c>
      <c r="AO1338" s="12">
        <f t="shared" ca="1" si="199"/>
        <v>0</v>
      </c>
      <c r="AP1338" s="12">
        <f t="shared" ca="1" si="200"/>
        <v>0</v>
      </c>
      <c r="AQ1338" s="12">
        <f t="shared" ca="1" si="201"/>
        <v>0</v>
      </c>
      <c r="AR1338" s="12">
        <f t="shared" ca="1" si="202"/>
        <v>14.608887325155434</v>
      </c>
      <c r="AS1338" s="12">
        <f t="shared" ca="1" si="203"/>
        <v>0.35660593144516534</v>
      </c>
      <c r="AT1338" s="12">
        <f t="shared" si="204"/>
        <v>0.34057202437665163</v>
      </c>
      <c r="AU1338" s="12">
        <f t="shared" si="205"/>
        <v>0</v>
      </c>
      <c r="AV1338" s="12"/>
      <c r="AW1338" s="12">
        <f ca="1">INDEX(I$10:I$6003,UsefulSeries!$I1332)</f>
        <v>2.3895965492721105E-2</v>
      </c>
      <c r="AX1338" s="12"/>
      <c r="AY1338" s="12"/>
      <c r="AZ1338" s="12">
        <f ca="1"/>
        <v>0.35660593144516539</v>
      </c>
      <c r="BA1338" s="12"/>
      <c r="BB1338" s="12">
        <f t="shared" ca="1" si="197"/>
        <v>0.35660593144516539</v>
      </c>
      <c r="BC1338" s="12"/>
      <c r="BD1338" s="38">
        <f ca="1"/>
        <v>2.4539903582025929E-2</v>
      </c>
    </row>
    <row r="1339" spans="1:56" x14ac:dyDescent="0.35">
      <c r="A1339" s="12">
        <f ca="1">-INDEX('Flow probs &amp; rates'!$K$5:$K$5999,UsefulSeries!$E1336,0)*(INDEX('Flow probs &amp; rates'!$L$5:$L$5999,UsefulSeries!$E1336,0))/INDEX('Flow probs &amp; rates'!$E$4:$E$5999,UsefulSeries!$E1336,0)</f>
        <v>-2.9940479174521737E-4</v>
      </c>
      <c r="B1339" s="12">
        <f ca="1">INDEX('Flow probs &amp; rates'!$L$5:$L$5999,UsefulSeries!$E1336,0)*(1-INDEX('Flow probs &amp; rates'!$L$5:$L$5999,UsefulSeries!$E1336,0))/INDEX('Flow probs &amp; rates'!$E$4:$E$5999,UsefulSeries!$E1336,0)</f>
        <v>1.9718865028875442E-2</v>
      </c>
      <c r="C1339" s="12">
        <v>0</v>
      </c>
      <c r="D1339" s="12">
        <v>0</v>
      </c>
      <c r="E1339" s="12">
        <v>0</v>
      </c>
      <c r="F1339" s="12">
        <v>0</v>
      </c>
      <c r="G1339" s="12"/>
      <c r="H1339" s="12"/>
      <c r="I1339" s="12">
        <f ca="1">INDEX('Flow probs &amp; rates'!$L$5:$L$5999,UsefulSeries!$E1336)</f>
        <v>1.2383827993317052E-2</v>
      </c>
      <c r="J1339" s="12"/>
      <c r="K1339" s="12">
        <f>-INDEX('Flow probs &amp; rates'!$E$4:$E$5999,UsefulSeries!$E1336)</f>
        <v>-0.62024202608209067</v>
      </c>
      <c r="L1339" s="12"/>
      <c r="M1339" s="12"/>
      <c r="N1339" s="12"/>
      <c r="O1339" s="12"/>
      <c r="P1339" s="12">
        <f ca="1"/>
        <v>0.63770196710406168</v>
      </c>
      <c r="Q1339" s="12">
        <f ca="1"/>
        <v>50.72254054987549</v>
      </c>
      <c r="R1339" s="12">
        <f ca="1"/>
        <v>0</v>
      </c>
      <c r="S1339" s="12">
        <f ca="1"/>
        <v>0</v>
      </c>
      <c r="T1339" s="12">
        <f ca="1"/>
        <v>0</v>
      </c>
      <c r="U1339" s="12">
        <f ca="1"/>
        <v>0</v>
      </c>
      <c r="V1339" s="12"/>
      <c r="W1339" s="12">
        <f ca="1">INDEX(P$11:P$6003,UsefulSeries!$I1332)</f>
        <v>0</v>
      </c>
      <c r="X1339" s="12">
        <f ca="1">INDEX(Q$11:Q$6003,UsefulSeries!$I1332)</f>
        <v>0</v>
      </c>
      <c r="Y1339" s="12">
        <f ca="1">INDEX(R$11:R$6003,UsefulSeries!$I1332)</f>
        <v>0</v>
      </c>
      <c r="Z1339" s="12">
        <f ca="1">INDEX(S$11:S$6003,UsefulSeries!$I1332)</f>
        <v>0</v>
      </c>
      <c r="AA1339" s="12">
        <f ca="1">INDEX(T$11:T$6003,UsefulSeries!$I1332)</f>
        <v>0.35660593144516539</v>
      </c>
      <c r="AB1339" s="12">
        <f ca="1">INDEX(U$11:U$6003,UsefulSeries!$I1332)</f>
        <v>16.523073203936381</v>
      </c>
      <c r="AC1339" s="12">
        <f>INDEX( K$11:K$6003,UsefulSeries!$I1332)</f>
        <v>0</v>
      </c>
      <c r="AD1339" s="12">
        <f>INDEX(L$11:L$6003,UsefulSeries!$I1332)</f>
        <v>0.34057202437665163</v>
      </c>
      <c r="AE1339" s="12"/>
      <c r="AF1339" s="12"/>
      <c r="AG1339" s="12"/>
      <c r="AH1339" s="12"/>
      <c r="AI1339" s="12"/>
      <c r="AJ1339" s="12"/>
      <c r="AK1339" s="12"/>
      <c r="AL1339" s="12"/>
      <c r="AM1339" s="12"/>
      <c r="AN1339" s="12">
        <f t="shared" ca="1" si="198"/>
        <v>0</v>
      </c>
      <c r="AO1339" s="12">
        <f t="shared" ca="1" si="199"/>
        <v>0</v>
      </c>
      <c r="AP1339" s="12">
        <f t="shared" ca="1" si="200"/>
        <v>0</v>
      </c>
      <c r="AQ1339" s="12">
        <f t="shared" ca="1" si="201"/>
        <v>0</v>
      </c>
      <c r="AR1339" s="12">
        <f t="shared" ca="1" si="202"/>
        <v>0.35660593144516539</v>
      </c>
      <c r="AS1339" s="12">
        <f t="shared" ca="1" si="203"/>
        <v>16.523073203936381</v>
      </c>
      <c r="AT1339" s="12">
        <f t="shared" si="204"/>
        <v>0</v>
      </c>
      <c r="AU1339" s="12">
        <f t="shared" si="205"/>
        <v>0.34057202437665163</v>
      </c>
      <c r="AV1339" s="12"/>
      <c r="AW1339" s="12">
        <f ca="1">INDEX(I$11:I$6003,UsefulSeries!$I1332)</f>
        <v>2.106657061411106E-2</v>
      </c>
      <c r="AX1339" s="12"/>
      <c r="AY1339" s="12"/>
      <c r="AZ1339" s="12">
        <f ca="1"/>
        <v>0.35660593144516539</v>
      </c>
      <c r="BA1339" s="12"/>
      <c r="BB1339" s="12">
        <f t="shared" ca="1" si="197"/>
        <v>0.35660593144516539</v>
      </c>
      <c r="BC1339" s="12"/>
      <c r="BD1339" s="38">
        <f ca="1"/>
        <v>2.0552026867958938E-2</v>
      </c>
    </row>
    <row r="1340" spans="1:56" x14ac:dyDescent="0.35">
      <c r="A1340" s="12">
        <v>0</v>
      </c>
      <c r="B1340" s="12">
        <v>0</v>
      </c>
      <c r="C1340" s="12">
        <f ca="1">INDEX('Flow probs &amp; rates'!$M$5:$M$5999,UsefulSeries!$E1336,0)*(1-INDEX('Flow probs &amp; rates'!$M$5:$M$5999,UsefulSeries!$E1336,0))/INDEX('Flow probs &amp; rates'!$F$4:$F$5999,UsefulSeries!$E1336,0)</f>
        <v>3.9387926475421744</v>
      </c>
      <c r="D1340" s="12">
        <f ca="1">-INDEX('Flow probs &amp; rates'!$M$5:$M$5999,UsefulSeries!$E1336,0)*(INDEX('Flow probs &amp; rates'!$O$5:$O$5999,UsefulSeries!$E1336,0))/INDEX('Flow probs &amp; rates'!$F$4:$F$5999,UsefulSeries!$E1336,0)</f>
        <v>-0.66766924342598277</v>
      </c>
      <c r="E1340" s="12">
        <v>0</v>
      </c>
      <c r="F1340" s="12">
        <v>0</v>
      </c>
      <c r="G1340" s="12"/>
      <c r="H1340" s="12"/>
      <c r="I1340" s="12">
        <f ca="1">INDEX('Flow probs &amp; rates'!$M$5:$M$5999,UsefulSeries!$E1336)</f>
        <v>0.19799342185123345</v>
      </c>
      <c r="J1340" s="12"/>
      <c r="K1340" s="12">
        <f>INDEX('Flow probs &amp; rates'!$F$4:$F$5999,UsefulSeries!$E1336)</f>
        <v>4.0314898742882528E-2</v>
      </c>
      <c r="L1340" s="12">
        <f>-INDEX('Flow probs &amp; rates'!$F$4:$F$5999,UsefulSeries!$E1336)</f>
        <v>-4.0314898742882528E-2</v>
      </c>
      <c r="M1340" s="12"/>
      <c r="N1340" s="12"/>
      <c r="O1340" s="12"/>
      <c r="P1340" s="12">
        <f ca="1"/>
        <v>0</v>
      </c>
      <c r="Q1340" s="12">
        <f ca="1"/>
        <v>0</v>
      </c>
      <c r="R1340" s="12">
        <f ca="1"/>
        <v>0.26414501734115897</v>
      </c>
      <c r="S1340" s="12">
        <f ca="1"/>
        <v>6.0527652855312648E-2</v>
      </c>
      <c r="T1340" s="12">
        <f ca="1"/>
        <v>0</v>
      </c>
      <c r="U1340" s="12">
        <f ca="1"/>
        <v>0</v>
      </c>
      <c r="V1340" s="12"/>
      <c r="W1340" s="12"/>
      <c r="X1340" s="12"/>
      <c r="Y1340" s="12"/>
      <c r="Z1340" s="12"/>
      <c r="AA1340" s="12"/>
      <c r="AB1340" s="12"/>
      <c r="AC1340" s="12"/>
      <c r="AD1340" s="12"/>
      <c r="AE1340" s="12">
        <f t="array" ref="AE1340:AJ1341">TRANSPOSE(AC1334:AD1339)</f>
        <v>-0.62204954428604819</v>
      </c>
      <c r="AF1340" s="12">
        <v>-0.62204954428604819</v>
      </c>
      <c r="AG1340" s="12">
        <v>3.7378431337300233E-2</v>
      </c>
      <c r="AH1340" s="12">
        <v>0</v>
      </c>
      <c r="AI1340" s="12">
        <v>0.34057202437665163</v>
      </c>
      <c r="AJ1340" s="12">
        <v>0</v>
      </c>
      <c r="AK1340" s="12"/>
      <c r="AL1340" s="12"/>
      <c r="AM1340" s="12"/>
      <c r="AN1340" s="12">
        <f t="shared" si="198"/>
        <v>-0.62204954428604819</v>
      </c>
      <c r="AO1340" s="12">
        <f t="shared" si="199"/>
        <v>-0.62204954428604819</v>
      </c>
      <c r="AP1340" s="12">
        <f t="shared" si="200"/>
        <v>3.7378431337300233E-2</v>
      </c>
      <c r="AQ1340" s="12">
        <f t="shared" si="201"/>
        <v>0</v>
      </c>
      <c r="AR1340" s="12">
        <f t="shared" si="202"/>
        <v>0.34057202437665163</v>
      </c>
      <c r="AS1340" s="12">
        <f t="shared" si="203"/>
        <v>0</v>
      </c>
      <c r="AT1340" s="12">
        <f t="shared" si="204"/>
        <v>0</v>
      </c>
      <c r="AU1340" s="12">
        <f t="shared" si="205"/>
        <v>0</v>
      </c>
      <c r="AV1340" s="12"/>
      <c r="AW1340" s="12"/>
      <c r="AX1340" s="12">
        <f>INDEX($N$6:$N$6003,UsefulSeries!$K1332)</f>
        <v>1.2461736842526161E-3</v>
      </c>
      <c r="AY1340" s="12"/>
      <c r="AZ1340" s="12"/>
      <c r="BA1340" s="12"/>
      <c r="BB1340" s="12">
        <f t="shared" si="197"/>
        <v>1.2461736842526161E-3</v>
      </c>
      <c r="BC1340" s="12"/>
      <c r="BD1340" s="38">
        <f ca="1"/>
        <v>-2.7083051392862788E-2</v>
      </c>
    </row>
    <row r="1341" spans="1:56" x14ac:dyDescent="0.35">
      <c r="A1341" s="12">
        <v>0</v>
      </c>
      <c r="B1341" s="12">
        <v>0</v>
      </c>
      <c r="C1341" s="12">
        <f ca="1">-INDEX('Flow probs &amp; rates'!$M$5:$M$5999,UsefulSeries!$E1336,0)*(INDEX('Flow probs &amp; rates'!$O$5:$O$5999,UsefulSeries!$E1336,0))/INDEX('Flow probs &amp; rates'!$F$4:$F$5999,UsefulSeries!$E1336,0)</f>
        <v>-0.66766924342598277</v>
      </c>
      <c r="D1341" s="12">
        <f ca="1">INDEX('Flow probs &amp; rates'!$O$5:$O$5999,UsefulSeries!$E1336,0)*(1-INDEX('Flow probs &amp; rates'!$O$5:$O$5999,UsefulSeries!$E1336,0))/INDEX('Flow probs &amp; rates'!$F$4:$F$5999,UsefulSeries!$E1336,0)</f>
        <v>2.913734393509281</v>
      </c>
      <c r="E1341" s="12">
        <v>0</v>
      </c>
      <c r="F1341" s="12">
        <v>0</v>
      </c>
      <c r="G1341" s="12"/>
      <c r="H1341" s="12"/>
      <c r="I1341" s="12">
        <f ca="1">INDEX('Flow probs &amp; rates'!$O$5:$O$5999,UsefulSeries!$E1336)</f>
        <v>0.13594905169465757</v>
      </c>
      <c r="J1341" s="12"/>
      <c r="K1341" s="12"/>
      <c r="L1341" s="12">
        <f>-INDEX('Flow probs &amp; rates'!$F$4:$F$5999,UsefulSeries!$E1336)</f>
        <v>-4.0314898742882528E-2</v>
      </c>
      <c r="M1341" s="12"/>
      <c r="N1341" s="12"/>
      <c r="O1341" s="12"/>
      <c r="P1341" s="12">
        <f ca="1"/>
        <v>0</v>
      </c>
      <c r="Q1341" s="12">
        <f ca="1"/>
        <v>0</v>
      </c>
      <c r="R1341" s="12">
        <f ca="1"/>
        <v>6.0527652855312655E-2</v>
      </c>
      <c r="S1341" s="12">
        <f ca="1"/>
        <v>0.35707182319222713</v>
      </c>
      <c r="T1341" s="12">
        <f ca="1"/>
        <v>0</v>
      </c>
      <c r="U1341" s="12">
        <f ca="1"/>
        <v>0</v>
      </c>
      <c r="V1341" s="12"/>
      <c r="W1341" s="12"/>
      <c r="X1341" s="12"/>
      <c r="Y1341" s="12"/>
      <c r="Z1341" s="12"/>
      <c r="AA1341" s="12"/>
      <c r="AB1341" s="12"/>
      <c r="AC1341" s="12"/>
      <c r="AD1341" s="12"/>
      <c r="AE1341" s="12">
        <v>0.62204954428604819</v>
      </c>
      <c r="AF1341" s="12">
        <v>0</v>
      </c>
      <c r="AG1341" s="12">
        <v>-3.7378431337300233E-2</v>
      </c>
      <c r="AH1341" s="12">
        <v>-3.7378431337300233E-2</v>
      </c>
      <c r="AI1341" s="12">
        <v>0</v>
      </c>
      <c r="AJ1341" s="12">
        <v>0.34057202437665163</v>
      </c>
      <c r="AK1341" s="12"/>
      <c r="AL1341" s="12"/>
      <c r="AM1341" s="12"/>
      <c r="AN1341" s="12">
        <f t="shared" si="198"/>
        <v>0.62204954428604819</v>
      </c>
      <c r="AO1341" s="12">
        <f t="shared" si="199"/>
        <v>0</v>
      </c>
      <c r="AP1341" s="12">
        <f t="shared" si="200"/>
        <v>-3.7378431337300233E-2</v>
      </c>
      <c r="AQ1341" s="12">
        <f t="shared" si="201"/>
        <v>-3.7378431337300233E-2</v>
      </c>
      <c r="AR1341" s="12">
        <f t="shared" si="202"/>
        <v>0</v>
      </c>
      <c r="AS1341" s="12">
        <f t="shared" si="203"/>
        <v>0.34057202437665163</v>
      </c>
      <c r="AT1341" s="12">
        <f t="shared" si="204"/>
        <v>0</v>
      </c>
      <c r="AU1341" s="12">
        <f t="shared" si="205"/>
        <v>0</v>
      </c>
      <c r="AV1341" s="12"/>
      <c r="AW1341" s="12"/>
      <c r="AX1341" s="12">
        <f>INDEX('Margin error adjustment'!N$7:N$6003,UsefulSeries!$K1332)</f>
        <v>2.9694822977049257E-4</v>
      </c>
      <c r="AY1341" s="12"/>
      <c r="AZ1341" s="12"/>
      <c r="BA1341" s="12"/>
      <c r="BB1341" s="12">
        <f t="shared" si="197"/>
        <v>2.9694822977049257E-4</v>
      </c>
      <c r="BC1341" s="12"/>
      <c r="BD1341" s="38">
        <f ca="1"/>
        <v>2.4289170131663384E-2</v>
      </c>
    </row>
    <row r="1342" spans="1:56" x14ac:dyDescent="0.35">
      <c r="A1342" s="12">
        <v>0</v>
      </c>
      <c r="B1342" s="12">
        <v>0</v>
      </c>
      <c r="C1342" s="12">
        <v>0</v>
      </c>
      <c r="D1342" s="12">
        <v>0</v>
      </c>
      <c r="E1342" s="12">
        <f ca="1">INDEX('Flow probs &amp; rates'!$P$5:$P$5999,UsefulSeries!$E1336,0)*(1-INDEX('Flow probs &amp; rates'!$P$5:$P$5999,UsefulSeries!$E1336,0))/INDEX('Flow probs &amp; rates'!$G$4:$G$5999,UsefulSeries!$E1336,0)</f>
        <v>5.6258854098678188E-2</v>
      </c>
      <c r="F1342" s="12">
        <f ca="1">-INDEX('Flow probs &amp; rates'!$P$5:$P$5999,UsefulSeries!$E1336,0)*(INDEX('Flow probs &amp; rates'!$Q$5:$Q$5999,UsefulSeries!$E1336,0))/INDEX('Flow probs &amp; rates'!$G$4:$G$5999,UsefulSeries!$E1336,0)</f>
        <v>-1.2231803077362919E-3</v>
      </c>
      <c r="G1342" s="12"/>
      <c r="H1342" s="12"/>
      <c r="I1342" s="12">
        <f ca="1">INDEX('Flow probs &amp; rates'!$P$5:$P$5999,UsefulSeries!$E1336)</f>
        <v>1.9475992734055467E-2</v>
      </c>
      <c r="J1342" s="12"/>
      <c r="K1342" s="12">
        <f>INDEX('Flow probs &amp; rates'!$G$4:$G$5999,UsefulSeries!$E1336)</f>
        <v>0.33944307517502681</v>
      </c>
      <c r="L1342" s="12"/>
      <c r="M1342" s="12"/>
      <c r="N1342" s="12"/>
      <c r="O1342" s="12"/>
      <c r="P1342" s="12">
        <f ca="1"/>
        <v>0</v>
      </c>
      <c r="Q1342" s="12">
        <f ca="1"/>
        <v>0</v>
      </c>
      <c r="R1342" s="12">
        <f ca="1"/>
        <v>0</v>
      </c>
      <c r="S1342" s="12">
        <f ca="1"/>
        <v>0</v>
      </c>
      <c r="T1342" s="12">
        <f ca="1"/>
        <v>17.782673934173769</v>
      </c>
      <c r="U1342" s="12">
        <f ca="1"/>
        <v>0.35387942751526624</v>
      </c>
      <c r="V1342" s="12"/>
      <c r="W1342" s="12">
        <f ca="1">INDEX(P$6:P$6003,UsefulSeries!$I1340)</f>
        <v>52.573043074401866</v>
      </c>
      <c r="X1342" s="12">
        <f ca="1">INDEX(Q$6:Q$6003,UsefulSeries!$I1340)</f>
        <v>0.6398865324857046</v>
      </c>
      <c r="Y1342" s="12">
        <f ca="1">INDEX(R$6:R$6003,UsefulSeries!$I1340)</f>
        <v>0</v>
      </c>
      <c r="Z1342" s="12">
        <f ca="1">INDEX(S$6:S$6003,UsefulSeries!$I1340)</f>
        <v>0</v>
      </c>
      <c r="AA1342" s="12">
        <f ca="1">INDEX(T$6:T$6003,UsefulSeries!$I1340)</f>
        <v>0</v>
      </c>
      <c r="AB1342" s="12">
        <f ca="1">INDEX(U$6:U$6003,UsefulSeries!$I1340)</f>
        <v>0</v>
      </c>
      <c r="AC1342" s="12">
        <f>INDEX( K$6:K$6003,UsefulSeries!$I1340)</f>
        <v>-0.62329571797030081</v>
      </c>
      <c r="AD1342" s="12">
        <f>INDEX(L$6:L$6003,UsefulSeries!$I1340)</f>
        <v>0.62329571797030081</v>
      </c>
      <c r="AE1342" s="12"/>
      <c r="AF1342" s="12"/>
      <c r="AG1342" s="12"/>
      <c r="AH1342" s="12"/>
      <c r="AI1342" s="12"/>
      <c r="AJ1342" s="12"/>
      <c r="AK1342" s="12"/>
      <c r="AL1342" s="12"/>
      <c r="AM1342" s="12"/>
      <c r="AN1342" s="12">
        <f t="shared" ca="1" si="198"/>
        <v>52.573043074401866</v>
      </c>
      <c r="AO1342" s="12">
        <f t="shared" ca="1" si="199"/>
        <v>0.6398865324857046</v>
      </c>
      <c r="AP1342" s="12">
        <f t="shared" ca="1" si="200"/>
        <v>0</v>
      </c>
      <c r="AQ1342" s="12">
        <f t="shared" ca="1" si="201"/>
        <v>0</v>
      </c>
      <c r="AR1342" s="12">
        <f t="shared" ca="1" si="202"/>
        <v>0</v>
      </c>
      <c r="AS1342" s="12">
        <f t="shared" ca="1" si="203"/>
        <v>0</v>
      </c>
      <c r="AT1342" s="12">
        <f t="shared" si="204"/>
        <v>-0.62329571797030081</v>
      </c>
      <c r="AU1342" s="12">
        <f t="shared" si="205"/>
        <v>0.62329571797030081</v>
      </c>
      <c r="AV1342" s="12"/>
      <c r="AW1342" s="12">
        <f ca="1">INDEX(I$6:I$6003,UsefulSeries!$I1340)</f>
        <v>1.2001883949942997E-2</v>
      </c>
      <c r="AX1342" s="12"/>
      <c r="AY1342" s="12"/>
      <c r="AZ1342" s="12">
        <f t="array" aca="1" ref="AZ1342:AZ1347" ca="1">MMULT(W1342:AB1347,AW1342:AW1347)</f>
        <v>0.63988653248570448</v>
      </c>
      <c r="BA1342" s="12"/>
      <c r="BB1342" s="12">
        <f t="shared" ca="1" si="197"/>
        <v>0.63988653248570448</v>
      </c>
      <c r="BC1342" s="12"/>
      <c r="BD1342" s="38">
        <f t="array" aca="1" ref="BD1342:BD1349" ca="1">MMULT(MINVERSE(AN1342:AU1349),BB1342:BB1349)</f>
        <v>1.1442715259989428E-2</v>
      </c>
    </row>
    <row r="1343" spans="1:56" x14ac:dyDescent="0.35">
      <c r="A1343" s="12">
        <v>0</v>
      </c>
      <c r="B1343" s="12">
        <v>0</v>
      </c>
      <c r="C1343" s="12">
        <v>0</v>
      </c>
      <c r="D1343" s="12">
        <v>0</v>
      </c>
      <c r="E1343" s="12">
        <f ca="1">-INDEX('Flow probs &amp; rates'!$P$5:$P$5999,UsefulSeries!$E1336,0)*(INDEX('Flow probs &amp; rates'!$Q$5:$Q$5999,UsefulSeries!$E1336,0))/INDEX('Flow probs &amp; rates'!$G$4:$G$5999,UsefulSeries!$E1336,0)</f>
        <v>-1.2231803077362919E-3</v>
      </c>
      <c r="F1343" s="12">
        <f ca="1">INDEX('Flow probs &amp; rates'!$Q$5:$Q$5999,UsefulSeries!$E1336,0)*(1-INDEX('Flow probs &amp; rates'!$Q$5:$Q$5999,UsefulSeries!$E1336,0))/INDEX('Flow probs &amp; rates'!$G$4:$G$5999,UsefulSeries!$E1336,0)</f>
        <v>6.1465614794006224E-2</v>
      </c>
      <c r="G1343" s="12"/>
      <c r="H1343" s="12"/>
      <c r="I1343" s="12">
        <f ca="1">INDEX('Flow probs &amp; rates'!$Q$5:$Q$5999,UsefulSeries!$E1336)</f>
        <v>2.131855822812714E-2</v>
      </c>
      <c r="J1343" s="12"/>
      <c r="K1343" s="12"/>
      <c r="L1343" s="12">
        <f>INDEX('Flow probs &amp; rates'!$G$4:$G$5999,UsefulSeries!$E1336)</f>
        <v>0.33944307517502681</v>
      </c>
      <c r="M1343" s="12"/>
      <c r="N1343" s="12"/>
      <c r="O1343" s="12"/>
      <c r="P1343" s="12">
        <f ca="1"/>
        <v>0</v>
      </c>
      <c r="Q1343" s="12">
        <f ca="1"/>
        <v>0</v>
      </c>
      <c r="R1343" s="12">
        <f ca="1"/>
        <v>0</v>
      </c>
      <c r="S1343" s="12">
        <f ca="1"/>
        <v>0</v>
      </c>
      <c r="T1343" s="12">
        <f ca="1"/>
        <v>0.3538794275152663</v>
      </c>
      <c r="U1343" s="12">
        <f ca="1"/>
        <v>16.276301175866642</v>
      </c>
      <c r="V1343" s="12"/>
      <c r="W1343" s="12">
        <f ca="1">INDEX(P$7:P$6003,UsefulSeries!$I1340)</f>
        <v>0.6398865324857046</v>
      </c>
      <c r="X1343" s="12">
        <f ca="1">INDEX(Q$7:Q$6003,UsefulSeries!$I1340)</f>
        <v>45.398033885805802</v>
      </c>
      <c r="Y1343" s="12">
        <f ca="1">INDEX(R$7:R$6003,UsefulSeries!$I1340)</f>
        <v>0</v>
      </c>
      <c r="Z1343" s="12">
        <f ca="1">INDEX(S$7:S$6003,UsefulSeries!$I1340)</f>
        <v>0</v>
      </c>
      <c r="AA1343" s="12">
        <f ca="1">INDEX(T$7:T$6003,UsefulSeries!$I1340)</f>
        <v>0</v>
      </c>
      <c r="AB1343" s="12">
        <f ca="1">INDEX(U$7:U$6003,UsefulSeries!$I1340)</f>
        <v>0</v>
      </c>
      <c r="AC1343" s="12">
        <f>INDEX( K$7:K$6003,UsefulSeries!$I1340,1)</f>
        <v>-0.62329571797030081</v>
      </c>
      <c r="AD1343" s="12">
        <f>INDEX(L$7:L$6003,UsefulSeries!$I1340,1)</f>
        <v>0</v>
      </c>
      <c r="AE1343" s="12"/>
      <c r="AF1343" s="12"/>
      <c r="AG1343" s="12"/>
      <c r="AH1343" s="12"/>
      <c r="AI1343" s="12"/>
      <c r="AJ1343" s="12"/>
      <c r="AK1343" s="12"/>
      <c r="AL1343" s="12"/>
      <c r="AM1343" s="12"/>
      <c r="AN1343" s="12">
        <f t="shared" ca="1" si="198"/>
        <v>0.6398865324857046</v>
      </c>
      <c r="AO1343" s="12">
        <f t="shared" ca="1" si="199"/>
        <v>45.398033885805802</v>
      </c>
      <c r="AP1343" s="12">
        <f t="shared" ca="1" si="200"/>
        <v>0</v>
      </c>
      <c r="AQ1343" s="12">
        <f t="shared" ca="1" si="201"/>
        <v>0</v>
      </c>
      <c r="AR1343" s="12">
        <f t="shared" ca="1" si="202"/>
        <v>0</v>
      </c>
      <c r="AS1343" s="12">
        <f t="shared" ca="1" si="203"/>
        <v>0</v>
      </c>
      <c r="AT1343" s="12">
        <f t="shared" si="204"/>
        <v>-0.62329571797030081</v>
      </c>
      <c r="AU1343" s="12">
        <f t="shared" si="205"/>
        <v>0</v>
      </c>
      <c r="AV1343" s="12"/>
      <c r="AW1343" s="12">
        <f ca="1">INDEX(I$7:I$6003,UsefulSeries!$I1340)</f>
        <v>1.3925860537747786E-2</v>
      </c>
      <c r="AX1343" s="12"/>
      <c r="AY1343" s="12"/>
      <c r="AZ1343" s="12">
        <f ca="1"/>
        <v>0.6398865324857046</v>
      </c>
      <c r="BA1343" s="12"/>
      <c r="BB1343" s="12">
        <f t="shared" ca="1" si="197"/>
        <v>0.6398865324857046</v>
      </c>
      <c r="BC1343" s="12"/>
      <c r="BD1343" s="38">
        <f ca="1"/>
        <v>1.4453602060146759E-2</v>
      </c>
    </row>
    <row r="1344" spans="1:56" x14ac:dyDescent="0.35">
      <c r="A1344" s="12">
        <f ca="1">INDEX('Flow probs &amp; rates'!$K$5:$K$5999,UsefulSeries!$E1342,0)*(1-INDEX('Flow probs &amp; rates'!$K$5:$K$5999,UsefulSeries!$E1342,0))/INDEX('Flow probs &amp; rates'!$E$4:$E$5999,UsefulSeries!$E1342,0)</f>
        <v>2.5379841675021123E-2</v>
      </c>
      <c r="B1344" s="12">
        <f ca="1">-INDEX('Flow probs &amp; rates'!$K$5:$K$5999,UsefulSeries!$E1342,0)*(INDEX('Flow probs &amp; rates'!$L$5:$L$5999,UsefulSeries!$E1342,0))/INDEX('Flow probs &amp; rates'!$E$4:$E$5999,UsefulSeries!$E1342,0)</f>
        <v>-3.095410525473394E-4</v>
      </c>
      <c r="C1344" s="12">
        <v>0</v>
      </c>
      <c r="D1344" s="12">
        <v>0</v>
      </c>
      <c r="E1344" s="12">
        <v>0</v>
      </c>
      <c r="F1344" s="12">
        <v>0</v>
      </c>
      <c r="G1344" s="12"/>
      <c r="H1344" s="12"/>
      <c r="I1344" s="12">
        <f ca="1">INDEX('Flow probs &amp; rates'!$K$5:$K$5999,UsefulSeries!$E1342)</f>
        <v>1.5965804290343669E-2</v>
      </c>
      <c r="J1344" s="12"/>
      <c r="K1344" s="12">
        <f>-INDEX('Flow probs &amp; rates'!$E$4:$E$5999,UsefulSeries!$E1342)</f>
        <v>-0.61903055128861584</v>
      </c>
      <c r="L1344" s="12">
        <f>INDEX('Flow probs &amp; rates'!$E$4:$E$5999,UsefulSeries!$E1342)</f>
        <v>0.61903055128861584</v>
      </c>
      <c r="M1344" s="12"/>
      <c r="N1344" s="12"/>
      <c r="O1344" s="12"/>
      <c r="P1344" s="12">
        <f t="array" aca="1" ref="P1344:U1349" ca="1">MINVERSE(A1344:F1349)</f>
        <v>39.409116154125293</v>
      </c>
      <c r="Q1344" s="12">
        <f ca="1"/>
        <v>0.63684135785876583</v>
      </c>
      <c r="R1344" s="12">
        <f ca="1"/>
        <v>0</v>
      </c>
      <c r="S1344" s="12">
        <f ca="1"/>
        <v>0</v>
      </c>
      <c r="T1344" s="12">
        <f ca="1"/>
        <v>0</v>
      </c>
      <c r="U1344" s="12">
        <f ca="1"/>
        <v>0</v>
      </c>
      <c r="V1344" s="12"/>
      <c r="W1344" s="12">
        <f ca="1">INDEX(P$8:P$6003,UsefulSeries!$I1340)</f>
        <v>0</v>
      </c>
      <c r="X1344" s="12">
        <f ca="1">INDEX(Q$8:Q$6003,UsefulSeries!$I1340)</f>
        <v>0</v>
      </c>
      <c r="Y1344" s="12">
        <f ca="1">INDEX(R$8:R$6003,UsefulSeries!$I1340)</f>
        <v>0.23518292120496315</v>
      </c>
      <c r="Z1344" s="12">
        <f ca="1">INDEX(S$8:S$6003,UsefulSeries!$I1340)</f>
        <v>5.9610239967555351E-2</v>
      </c>
      <c r="AA1344" s="12">
        <f ca="1">INDEX(T$8:T$6003,UsefulSeries!$I1340)</f>
        <v>0</v>
      </c>
      <c r="AB1344" s="12">
        <f ca="1">INDEX(U$8:U$6003,UsefulSeries!$I1340)</f>
        <v>0</v>
      </c>
      <c r="AC1344" s="12">
        <f>INDEX( K$8:K$6003,UsefulSeries!$I1340)</f>
        <v>3.7675379567070726E-2</v>
      </c>
      <c r="AD1344" s="12">
        <f>INDEX(L$8:L$6003,UsefulSeries!$I1340)</f>
        <v>-3.7675379567070726E-2</v>
      </c>
      <c r="AE1344" s="12"/>
      <c r="AF1344" s="12"/>
      <c r="AG1344" s="12"/>
      <c r="AH1344" s="12"/>
      <c r="AI1344" s="12"/>
      <c r="AJ1344" s="12"/>
      <c r="AK1344" s="12"/>
      <c r="AL1344" s="12"/>
      <c r="AM1344" s="12"/>
      <c r="AN1344" s="12">
        <f t="shared" ca="1" si="198"/>
        <v>0</v>
      </c>
      <c r="AO1344" s="12">
        <f t="shared" ca="1" si="199"/>
        <v>0</v>
      </c>
      <c r="AP1344" s="12">
        <f t="shared" ca="1" si="200"/>
        <v>0.23518292120496315</v>
      </c>
      <c r="AQ1344" s="12">
        <f t="shared" ca="1" si="201"/>
        <v>5.9610239967555351E-2</v>
      </c>
      <c r="AR1344" s="12">
        <f t="shared" ca="1" si="202"/>
        <v>0</v>
      </c>
      <c r="AS1344" s="12">
        <f t="shared" ca="1" si="203"/>
        <v>0</v>
      </c>
      <c r="AT1344" s="12">
        <f t="shared" si="204"/>
        <v>3.7675379567070726E-2</v>
      </c>
      <c r="AU1344" s="12">
        <f t="shared" si="205"/>
        <v>-3.7675379567070726E-2</v>
      </c>
      <c r="AV1344" s="12"/>
      <c r="AW1344" s="12">
        <f ca="1">INDEX(I$8:I$6003,UsefulSeries!$I1340)</f>
        <v>0.21458565934939744</v>
      </c>
      <c r="AX1344" s="12"/>
      <c r="AY1344" s="12"/>
      <c r="AZ1344" s="12">
        <f ca="1"/>
        <v>5.9610239967555358E-2</v>
      </c>
      <c r="BA1344" s="12"/>
      <c r="BB1344" s="12">
        <f t="shared" ca="1" si="197"/>
        <v>5.9610239967555358E-2</v>
      </c>
      <c r="BC1344" s="12"/>
      <c r="BD1344" s="38">
        <f ca="1"/>
        <v>0.21966250307222693</v>
      </c>
    </row>
    <row r="1345" spans="1:56" x14ac:dyDescent="0.35">
      <c r="A1345" s="12">
        <f ca="1">-INDEX('Flow probs &amp; rates'!$K$5:$K$5999,UsefulSeries!$E1342,0)*(INDEX('Flow probs &amp; rates'!$L$5:$L$5999,UsefulSeries!$E1342,0))/INDEX('Flow probs &amp; rates'!$E$4:$E$5999,UsefulSeries!$E1342,0)</f>
        <v>-3.095410525473394E-4</v>
      </c>
      <c r="B1345" s="12">
        <f ca="1">INDEX('Flow probs &amp; rates'!$L$5:$L$5999,UsefulSeries!$E1342,0)*(1-INDEX('Flow probs &amp; rates'!$L$5:$L$5999,UsefulSeries!$E1342,0))/INDEX('Flow probs &amp; rates'!$E$4:$E$5999,UsefulSeries!$E1342,0)</f>
        <v>1.9155067653463628E-2</v>
      </c>
      <c r="C1345" s="12">
        <v>0</v>
      </c>
      <c r="D1345" s="12">
        <v>0</v>
      </c>
      <c r="E1345" s="12">
        <v>0</v>
      </c>
      <c r="F1345" s="12">
        <v>0</v>
      </c>
      <c r="G1345" s="12"/>
      <c r="H1345" s="12"/>
      <c r="I1345" s="12">
        <f ca="1">INDEX('Flow probs &amp; rates'!$L$5:$L$5999,UsefulSeries!$E1342)</f>
        <v>1.2001610750091022E-2</v>
      </c>
      <c r="J1345" s="12"/>
      <c r="K1345" s="12">
        <f>-INDEX('Flow probs &amp; rates'!$E$4:$E$5999,UsefulSeries!$E1342)</f>
        <v>-0.61903055128861584</v>
      </c>
      <c r="L1345" s="12"/>
      <c r="M1345" s="12"/>
      <c r="N1345" s="12"/>
      <c r="O1345" s="12"/>
      <c r="P1345" s="12">
        <f ca="1"/>
        <v>0.63684135785876583</v>
      </c>
      <c r="Q1345" s="12">
        <f ca="1"/>
        <v>52.215797231254427</v>
      </c>
      <c r="R1345" s="12">
        <f ca="1"/>
        <v>0</v>
      </c>
      <c r="S1345" s="12">
        <f ca="1"/>
        <v>0</v>
      </c>
      <c r="T1345" s="12">
        <f ca="1"/>
        <v>0</v>
      </c>
      <c r="U1345" s="12">
        <f ca="1"/>
        <v>0</v>
      </c>
      <c r="V1345" s="12"/>
      <c r="W1345" s="12">
        <f ca="1">INDEX(P$9:P$6003,UsefulSeries!$I1340)</f>
        <v>0</v>
      </c>
      <c r="X1345" s="12">
        <f ca="1">INDEX(Q$9:Q$6003,UsefulSeries!$I1340)</f>
        <v>0</v>
      </c>
      <c r="Y1345" s="12">
        <f ca="1">INDEX(R$9:R$6003,UsefulSeries!$I1340)</f>
        <v>5.9610239967555351E-2</v>
      </c>
      <c r="Z1345" s="12">
        <f ca="1">INDEX(S$9:S$6003,UsefulSeries!$I1340)</f>
        <v>0.30523536779409305</v>
      </c>
      <c r="AA1345" s="12">
        <f ca="1">INDEX(T$9:T$6003,UsefulSeries!$I1340)</f>
        <v>0</v>
      </c>
      <c r="AB1345" s="12">
        <f ca="1">INDEX(U$9:U$6003,UsefulSeries!$I1340)</f>
        <v>0</v>
      </c>
      <c r="AC1345" s="12">
        <f>INDEX( K$9:K$6003,UsefulSeries!$I1340)</f>
        <v>0</v>
      </c>
      <c r="AD1345" s="12">
        <f>INDEX(L$9:L$6003,UsefulSeries!$I1340)</f>
        <v>-3.7675379567070726E-2</v>
      </c>
      <c r="AE1345" s="12"/>
      <c r="AF1345" s="12"/>
      <c r="AG1345" s="12"/>
      <c r="AH1345" s="12"/>
      <c r="AI1345" s="12"/>
      <c r="AJ1345" s="12"/>
      <c r="AK1345" s="12"/>
      <c r="AL1345" s="12"/>
      <c r="AM1345" s="12"/>
      <c r="AN1345" s="12">
        <f t="shared" ca="1" si="198"/>
        <v>0</v>
      </c>
      <c r="AO1345" s="12">
        <f t="shared" ca="1" si="199"/>
        <v>0</v>
      </c>
      <c r="AP1345" s="12">
        <f t="shared" ca="1" si="200"/>
        <v>5.9610239967555351E-2</v>
      </c>
      <c r="AQ1345" s="12">
        <f t="shared" ca="1" si="201"/>
        <v>0.30523536779409305</v>
      </c>
      <c r="AR1345" s="12">
        <f t="shared" ca="1" si="202"/>
        <v>0</v>
      </c>
      <c r="AS1345" s="12">
        <f t="shared" ca="1" si="203"/>
        <v>0</v>
      </c>
      <c r="AT1345" s="12">
        <f t="shared" si="204"/>
        <v>0</v>
      </c>
      <c r="AU1345" s="12">
        <f t="shared" si="205"/>
        <v>-3.7675379567070726E-2</v>
      </c>
      <c r="AV1345" s="12"/>
      <c r="AW1345" s="12">
        <f ca="1">INDEX(I$9:I$6003,UsefulSeries!$I1340)</f>
        <v>0.15338568940583866</v>
      </c>
      <c r="AX1345" s="12"/>
      <c r="AY1345" s="12"/>
      <c r="AZ1345" s="12">
        <f ca="1"/>
        <v>5.9610239967555351E-2</v>
      </c>
      <c r="BA1345" s="12"/>
      <c r="BB1345" s="12">
        <f t="shared" ca="1" si="197"/>
        <v>5.9610239967555351E-2</v>
      </c>
      <c r="BC1345" s="12"/>
      <c r="BD1345" s="38">
        <f ca="1"/>
        <v>0.16282244761497328</v>
      </c>
    </row>
    <row r="1346" spans="1:56" x14ac:dyDescent="0.35">
      <c r="A1346" s="12">
        <v>0</v>
      </c>
      <c r="B1346" s="12">
        <v>0</v>
      </c>
      <c r="C1346" s="12">
        <f ca="1">INDEX('Flow probs &amp; rates'!$M$5:$M$5999,UsefulSeries!$E1342,0)*(1-INDEX('Flow probs &amp; rates'!$M$5:$M$5999,UsefulSeries!$E1342,0))/INDEX('Flow probs &amp; rates'!$F$4:$F$5999,UsefulSeries!$E1342,0)</f>
        <v>3.6759179160318811</v>
      </c>
      <c r="D1346" s="12">
        <f ca="1">-INDEX('Flow probs &amp; rates'!$M$5:$M$5999,UsefulSeries!$E1342,0)*(INDEX('Flow probs &amp; rates'!$O$5:$O$5999,UsefulSeries!$E1342,0))/INDEX('Flow probs &amp; rates'!$F$4:$F$5999,UsefulSeries!$E1342,0)</f>
        <v>-0.59138211680289965</v>
      </c>
      <c r="E1346" s="12">
        <v>0</v>
      </c>
      <c r="F1346" s="12">
        <v>0</v>
      </c>
      <c r="G1346" s="12"/>
      <c r="H1346" s="12"/>
      <c r="I1346" s="12">
        <f ca="1">INDEX('Flow probs &amp; rates'!$M$5:$M$5999,UsefulSeries!$E1342)</f>
        <v>0.18205760444124572</v>
      </c>
      <c r="J1346" s="12"/>
      <c r="K1346" s="12">
        <f>INDEX('Flow probs &amp; rates'!$F$4:$F$5999,UsefulSeries!$E1342)</f>
        <v>4.0510325994196961E-2</v>
      </c>
      <c r="L1346" s="12">
        <f>-INDEX('Flow probs &amp; rates'!$F$4:$F$5999,UsefulSeries!$E1342)</f>
        <v>-4.0510325994196961E-2</v>
      </c>
      <c r="M1346" s="12"/>
      <c r="N1346" s="12"/>
      <c r="O1346" s="12"/>
      <c r="P1346" s="12">
        <f ca="1"/>
        <v>0</v>
      </c>
      <c r="Q1346" s="12">
        <f ca="1"/>
        <v>0</v>
      </c>
      <c r="R1346" s="12">
        <f ca="1"/>
        <v>0.28153647273717114</v>
      </c>
      <c r="S1346" s="12">
        <f ca="1"/>
        <v>5.902269135172733E-2</v>
      </c>
      <c r="T1346" s="12">
        <f ca="1"/>
        <v>0</v>
      </c>
      <c r="U1346" s="12">
        <f ca="1"/>
        <v>0</v>
      </c>
      <c r="V1346" s="12"/>
      <c r="W1346" s="12">
        <f ca="1">INDEX(P$10:P$6003,UsefulSeries!$I1340)</f>
        <v>0</v>
      </c>
      <c r="X1346" s="12">
        <f ca="1">INDEX(Q$10:Q$6003,UsefulSeries!$I1340)</f>
        <v>0</v>
      </c>
      <c r="Y1346" s="12">
        <f ca="1">INDEX(R$10:R$6003,UsefulSeries!$I1340)</f>
        <v>0</v>
      </c>
      <c r="Z1346" s="12">
        <f ca="1">INDEX(S$10:S$6003,UsefulSeries!$I1340)</f>
        <v>0</v>
      </c>
      <c r="AA1346" s="12">
        <f ca="1">INDEX(T$10:T$6003,UsefulSeries!$I1340)</f>
        <v>14.886483339866347</v>
      </c>
      <c r="AB1346" s="12">
        <f ca="1">INDEX(U$10:U$6003,UsefulSeries!$I1340)</f>
        <v>0.35451118856184005</v>
      </c>
      <c r="AC1346" s="12">
        <f>INDEX( K$10:K$6003,UsefulSeries!$I1340)</f>
        <v>0.33902890246262846</v>
      </c>
      <c r="AD1346" s="12">
        <f>INDEX(L$10:L$6003,UsefulSeries!$I1340)</f>
        <v>0</v>
      </c>
      <c r="AE1346" s="12"/>
      <c r="AF1346" s="12"/>
      <c r="AG1346" s="12"/>
      <c r="AH1346" s="12"/>
      <c r="AI1346" s="12"/>
      <c r="AJ1346" s="12"/>
      <c r="AK1346" s="12"/>
      <c r="AL1346" s="12"/>
      <c r="AM1346" s="12"/>
      <c r="AN1346" s="12">
        <f t="shared" ca="1" si="198"/>
        <v>0</v>
      </c>
      <c r="AO1346" s="12">
        <f t="shared" ca="1" si="199"/>
        <v>0</v>
      </c>
      <c r="AP1346" s="12">
        <f t="shared" ca="1" si="200"/>
        <v>0</v>
      </c>
      <c r="AQ1346" s="12">
        <f t="shared" ca="1" si="201"/>
        <v>0</v>
      </c>
      <c r="AR1346" s="12">
        <f t="shared" ca="1" si="202"/>
        <v>14.886483339866347</v>
      </c>
      <c r="AS1346" s="12">
        <f t="shared" ca="1" si="203"/>
        <v>0.35451118856184005</v>
      </c>
      <c r="AT1346" s="12">
        <f t="shared" si="204"/>
        <v>0.33902890246262846</v>
      </c>
      <c r="AU1346" s="12">
        <f t="shared" si="205"/>
        <v>0</v>
      </c>
      <c r="AV1346" s="12"/>
      <c r="AW1346" s="12">
        <f ca="1">INDEX(I$10:I$6003,UsefulSeries!$I1340)</f>
        <v>2.332986183380447E-2</v>
      </c>
      <c r="AX1346" s="12"/>
      <c r="AY1346" s="12"/>
      <c r="AZ1346" s="12">
        <f ca="1"/>
        <v>0.35451118856184</v>
      </c>
      <c r="BA1346" s="12"/>
      <c r="BB1346" s="12">
        <f t="shared" ca="1" si="197"/>
        <v>0.35451118856184</v>
      </c>
      <c r="BC1346" s="12"/>
      <c r="BD1346" s="38">
        <f ca="1"/>
        <v>2.2507199020249245E-2</v>
      </c>
    </row>
    <row r="1347" spans="1:56" x14ac:dyDescent="0.35">
      <c r="A1347" s="12">
        <v>0</v>
      </c>
      <c r="B1347" s="12">
        <v>0</v>
      </c>
      <c r="C1347" s="12">
        <f ca="1">-INDEX('Flow probs &amp; rates'!$M$5:$M$5999,UsefulSeries!$E1342,0)*(INDEX('Flow probs &amp; rates'!$O$5:$O$5999,UsefulSeries!$E1342,0))/INDEX('Flow probs &amp; rates'!$F$4:$F$5999,UsefulSeries!$E1342,0)</f>
        <v>-0.59138211680289965</v>
      </c>
      <c r="D1347" s="12">
        <f ca="1">INDEX('Flow probs &amp; rates'!$O$5:$O$5999,UsefulSeries!$E1342,0)*(1-INDEX('Flow probs &amp; rates'!$O$5:$O$5999,UsefulSeries!$E1342,0))/INDEX('Flow probs &amp; rates'!$F$4:$F$5999,UsefulSeries!$E1342,0)</f>
        <v>2.8208750124990285</v>
      </c>
      <c r="E1347" s="12">
        <v>0</v>
      </c>
      <c r="F1347" s="12">
        <v>0</v>
      </c>
      <c r="G1347" s="12"/>
      <c r="H1347" s="12"/>
      <c r="I1347" s="12">
        <f ca="1">INDEX('Flow probs &amp; rates'!$O$5:$O$5999,UsefulSeries!$E1342)</f>
        <v>0.13159067105354141</v>
      </c>
      <c r="J1347" s="12"/>
      <c r="K1347" s="12"/>
      <c r="L1347" s="12">
        <f>-INDEX('Flow probs &amp; rates'!$F$4:$F$5999,UsefulSeries!$E1342)</f>
        <v>-4.0510325994196961E-2</v>
      </c>
      <c r="M1347" s="12"/>
      <c r="N1347" s="12"/>
      <c r="O1347" s="12"/>
      <c r="P1347" s="12">
        <f ca="1"/>
        <v>0</v>
      </c>
      <c r="Q1347" s="12">
        <f ca="1"/>
        <v>0</v>
      </c>
      <c r="R1347" s="12">
        <f ca="1"/>
        <v>5.9022691351727337E-2</v>
      </c>
      <c r="S1347" s="12">
        <f ca="1"/>
        <v>0.36687373937711648</v>
      </c>
      <c r="T1347" s="12">
        <f ca="1"/>
        <v>0</v>
      </c>
      <c r="U1347" s="12">
        <f ca="1"/>
        <v>0</v>
      </c>
      <c r="V1347" s="12"/>
      <c r="W1347" s="12">
        <f ca="1">INDEX(P$11:P$6003,UsefulSeries!$I1340)</f>
        <v>0</v>
      </c>
      <c r="X1347" s="12">
        <f ca="1">INDEX(Q$11:Q$6003,UsefulSeries!$I1340)</f>
        <v>0</v>
      </c>
      <c r="Y1347" s="12">
        <f ca="1">INDEX(R$11:R$6003,UsefulSeries!$I1340)</f>
        <v>0</v>
      </c>
      <c r="Z1347" s="12">
        <f ca="1">INDEX(S$11:S$6003,UsefulSeries!$I1340)</f>
        <v>0</v>
      </c>
      <c r="AA1347" s="12">
        <f ca="1">INDEX(T$11:T$6003,UsefulSeries!$I1340)</f>
        <v>0.35451118856184005</v>
      </c>
      <c r="AB1347" s="12">
        <f ca="1">INDEX(U$11:U$6003,UsefulSeries!$I1340)</f>
        <v>17.020677037738952</v>
      </c>
      <c r="AC1347" s="12">
        <f>INDEX( K$11:K$6003,UsefulSeries!$I1340)</f>
        <v>0</v>
      </c>
      <c r="AD1347" s="12">
        <f>INDEX(L$11:L$6003,UsefulSeries!$I1340)</f>
        <v>0.33902890246262846</v>
      </c>
      <c r="AE1347" s="12"/>
      <c r="AF1347" s="12"/>
      <c r="AG1347" s="12"/>
      <c r="AH1347" s="12"/>
      <c r="AI1347" s="12"/>
      <c r="AJ1347" s="12"/>
      <c r="AK1347" s="12"/>
      <c r="AL1347" s="12"/>
      <c r="AM1347" s="12"/>
      <c r="AN1347" s="12">
        <f t="shared" ca="1" si="198"/>
        <v>0</v>
      </c>
      <c r="AO1347" s="12">
        <f t="shared" ca="1" si="199"/>
        <v>0</v>
      </c>
      <c r="AP1347" s="12">
        <f t="shared" ca="1" si="200"/>
        <v>0</v>
      </c>
      <c r="AQ1347" s="12">
        <f t="shared" ca="1" si="201"/>
        <v>0</v>
      </c>
      <c r="AR1347" s="12">
        <f t="shared" ca="1" si="202"/>
        <v>0.35451118856184005</v>
      </c>
      <c r="AS1347" s="12">
        <f t="shared" ca="1" si="203"/>
        <v>17.020677037738952</v>
      </c>
      <c r="AT1347" s="12">
        <f t="shared" si="204"/>
        <v>0</v>
      </c>
      <c r="AU1347" s="12">
        <f t="shared" si="205"/>
        <v>0.33902890246262846</v>
      </c>
      <c r="AV1347" s="12"/>
      <c r="AW1347" s="12">
        <f ca="1">INDEX(I$11:I$6003,UsefulSeries!$I1340)</f>
        <v>2.0342345415899479E-2</v>
      </c>
      <c r="AX1347" s="12"/>
      <c r="AY1347" s="12"/>
      <c r="AZ1347" s="12">
        <f ca="1"/>
        <v>0.35451118856184005</v>
      </c>
      <c r="BA1347" s="12"/>
      <c r="BB1347" s="12">
        <f t="shared" ca="1" si="197"/>
        <v>0.35451118856184005</v>
      </c>
      <c r="BC1347" s="12"/>
      <c r="BD1347" s="38">
        <f ca="1"/>
        <v>1.8676621329549673E-2</v>
      </c>
    </row>
    <row r="1348" spans="1:56" x14ac:dyDescent="0.35">
      <c r="A1348" s="12">
        <v>0</v>
      </c>
      <c r="B1348" s="12">
        <v>0</v>
      </c>
      <c r="C1348" s="12">
        <v>0</v>
      </c>
      <c r="D1348" s="12">
        <v>0</v>
      </c>
      <c r="E1348" s="12">
        <f ca="1">INDEX('Flow probs &amp; rates'!$P$5:$P$5999,UsefulSeries!$E1342,0)*(1-INDEX('Flow probs &amp; rates'!$P$5:$P$5999,UsefulSeries!$E1342,0))/INDEX('Flow probs &amp; rates'!$G$4:$G$5999,UsefulSeries!$E1342,0)</f>
        <v>5.4265514170578337E-2</v>
      </c>
      <c r="F1348" s="12">
        <f ca="1">-INDEX('Flow probs &amp; rates'!$P$5:$P$5999,UsefulSeries!$E1342,0)*(INDEX('Flow probs &amp; rates'!$Q$5:$Q$5999,UsefulSeries!$E1342,0))/INDEX('Flow probs &amp; rates'!$G$4:$G$5999,UsefulSeries!$E1342,0)</f>
        <v>-1.2038538943501748E-3</v>
      </c>
      <c r="G1348" s="12"/>
      <c r="H1348" s="12"/>
      <c r="I1348" s="12">
        <f ca="1">INDEX('Flow probs &amp; rates'!$P$5:$P$5999,UsefulSeries!$E1342)</f>
        <v>1.8829748787720871E-2</v>
      </c>
      <c r="J1348" s="12"/>
      <c r="K1348" s="12">
        <f>INDEX('Flow probs &amp; rates'!$G$4:$G$5999,UsefulSeries!$E1342)</f>
        <v>0.34045912271718726</v>
      </c>
      <c r="L1348" s="12"/>
      <c r="M1348" s="12"/>
      <c r="N1348" s="12"/>
      <c r="O1348" s="12"/>
      <c r="P1348" s="12">
        <f ca="1"/>
        <v>0</v>
      </c>
      <c r="Q1348" s="12">
        <f ca="1"/>
        <v>0</v>
      </c>
      <c r="R1348" s="12">
        <f ca="1"/>
        <v>0</v>
      </c>
      <c r="S1348" s="12">
        <f ca="1"/>
        <v>0</v>
      </c>
      <c r="T1348" s="12">
        <f ca="1"/>
        <v>18.435782308867477</v>
      </c>
      <c r="U1348" s="12">
        <f ca="1"/>
        <v>0.35486542806420018</v>
      </c>
      <c r="V1348" s="12"/>
      <c r="W1348" s="12"/>
      <c r="X1348" s="12"/>
      <c r="Y1348" s="12"/>
      <c r="Z1348" s="12"/>
      <c r="AA1348" s="12"/>
      <c r="AB1348" s="12"/>
      <c r="AC1348" s="12"/>
      <c r="AD1348" s="12"/>
      <c r="AE1348" s="12">
        <f t="array" ref="AE1348:AJ1349">TRANSPOSE(AC1342:AD1347)</f>
        <v>-0.62329571797030081</v>
      </c>
      <c r="AF1348" s="12">
        <v>-0.62329571797030081</v>
      </c>
      <c r="AG1348" s="12">
        <v>3.7675379567070726E-2</v>
      </c>
      <c r="AH1348" s="12">
        <v>0</v>
      </c>
      <c r="AI1348" s="12">
        <v>0.33902890246262846</v>
      </c>
      <c r="AJ1348" s="12">
        <v>0</v>
      </c>
      <c r="AK1348" s="12"/>
      <c r="AL1348" s="12"/>
      <c r="AM1348" s="12"/>
      <c r="AN1348" s="12">
        <f t="shared" si="198"/>
        <v>-0.62329571797030081</v>
      </c>
      <c r="AO1348" s="12">
        <f t="shared" si="199"/>
        <v>-0.62329571797030081</v>
      </c>
      <c r="AP1348" s="12">
        <f t="shared" si="200"/>
        <v>3.7675379567070726E-2</v>
      </c>
      <c r="AQ1348" s="12">
        <f t="shared" si="201"/>
        <v>0</v>
      </c>
      <c r="AR1348" s="12">
        <f t="shared" si="202"/>
        <v>0.33902890246262846</v>
      </c>
      <c r="AS1348" s="12">
        <f t="shared" si="203"/>
        <v>0</v>
      </c>
      <c r="AT1348" s="12">
        <f t="shared" si="204"/>
        <v>0</v>
      </c>
      <c r="AU1348" s="12">
        <f t="shared" si="205"/>
        <v>0</v>
      </c>
      <c r="AV1348" s="12"/>
      <c r="AW1348" s="12"/>
      <c r="AX1348" s="12">
        <f>INDEX($N$6:$N$6003,UsefulSeries!$K1340)</f>
        <v>-2.346045355989812E-4</v>
      </c>
      <c r="AY1348" s="12"/>
      <c r="AZ1348" s="12"/>
      <c r="BA1348" s="12"/>
      <c r="BB1348" s="12">
        <f t="shared" si="197"/>
        <v>-2.346045355989812E-4</v>
      </c>
      <c r="BC1348" s="12"/>
      <c r="BD1348" s="38">
        <f ca="1"/>
        <v>3.7864246973458048E-2</v>
      </c>
    </row>
    <row r="1349" spans="1:56" x14ac:dyDescent="0.35">
      <c r="A1349" s="12">
        <v>0</v>
      </c>
      <c r="B1349" s="12">
        <v>0</v>
      </c>
      <c r="C1349" s="12">
        <v>0</v>
      </c>
      <c r="D1349" s="12">
        <v>0</v>
      </c>
      <c r="E1349" s="12">
        <f ca="1">-INDEX('Flow probs &amp; rates'!$P$5:$P$5999,UsefulSeries!$E1342,0)*(INDEX('Flow probs &amp; rates'!$Q$5:$Q$5999,UsefulSeries!$E1342,0))/INDEX('Flow probs &amp; rates'!$G$4:$G$5999,UsefulSeries!$E1342,0)</f>
        <v>-1.2038538943501748E-3</v>
      </c>
      <c r="F1349" s="12">
        <f ca="1">INDEX('Flow probs &amp; rates'!$Q$5:$Q$5999,UsefulSeries!$E1342,0)*(1-INDEX('Flow probs &amp; rates'!$Q$5:$Q$5999,UsefulSeries!$E1342,0))/INDEX('Flow probs &amp; rates'!$G$4:$G$5999,UsefulSeries!$E1342,0)</f>
        <v>6.25419851378336E-2</v>
      </c>
      <c r="G1349" s="12"/>
      <c r="H1349" s="12"/>
      <c r="I1349" s="12">
        <f ca="1">INDEX('Flow probs &amp; rates'!$Q$5:$Q$5999,UsefulSeries!$E1342)</f>
        <v>2.1766782200376835E-2</v>
      </c>
      <c r="J1349" s="12"/>
      <c r="K1349" s="12"/>
      <c r="L1349" s="12">
        <f>INDEX('Flow probs &amp; rates'!$G$4:$G$5999,UsefulSeries!$E1342)</f>
        <v>0.34045912271718726</v>
      </c>
      <c r="M1349" s="12"/>
      <c r="N1349" s="12"/>
      <c r="O1349" s="12"/>
      <c r="P1349" s="12">
        <f ca="1"/>
        <v>0</v>
      </c>
      <c r="Q1349" s="12">
        <f ca="1"/>
        <v>0</v>
      </c>
      <c r="R1349" s="12">
        <f ca="1"/>
        <v>0</v>
      </c>
      <c r="S1349" s="12">
        <f ca="1"/>
        <v>0</v>
      </c>
      <c r="T1349" s="12">
        <f ca="1"/>
        <v>0.35486542806420018</v>
      </c>
      <c r="U1349" s="12">
        <f ca="1"/>
        <v>15.99608972952724</v>
      </c>
      <c r="V1349" s="12"/>
      <c r="W1349" s="12"/>
      <c r="X1349" s="12"/>
      <c r="Y1349" s="12"/>
      <c r="Z1349" s="12"/>
      <c r="AA1349" s="12"/>
      <c r="AB1349" s="12"/>
      <c r="AC1349" s="12"/>
      <c r="AD1349" s="12"/>
      <c r="AE1349" s="12">
        <v>0.62329571797030081</v>
      </c>
      <c r="AF1349" s="12">
        <v>0</v>
      </c>
      <c r="AG1349" s="12">
        <v>-3.7675379567070726E-2</v>
      </c>
      <c r="AH1349" s="12">
        <v>-3.7675379567070726E-2</v>
      </c>
      <c r="AI1349" s="12">
        <v>0</v>
      </c>
      <c r="AJ1349" s="12">
        <v>0.33902890246262846</v>
      </c>
      <c r="AK1349" s="12"/>
      <c r="AL1349" s="12"/>
      <c r="AM1349" s="12"/>
      <c r="AN1349" s="12">
        <f t="shared" si="198"/>
        <v>0.62329571797030081</v>
      </c>
      <c r="AO1349" s="12">
        <f t="shared" si="199"/>
        <v>0</v>
      </c>
      <c r="AP1349" s="12">
        <f t="shared" si="200"/>
        <v>-3.7675379567070726E-2</v>
      </c>
      <c r="AQ1349" s="12">
        <f t="shared" si="201"/>
        <v>-3.7675379567070726E-2</v>
      </c>
      <c r="AR1349" s="12">
        <f t="shared" si="202"/>
        <v>0</v>
      </c>
      <c r="AS1349" s="12">
        <f t="shared" si="203"/>
        <v>0.33902890246262846</v>
      </c>
      <c r="AT1349" s="12">
        <f t="shared" si="204"/>
        <v>0</v>
      </c>
      <c r="AU1349" s="12">
        <f t="shared" si="205"/>
        <v>0</v>
      </c>
      <c r="AV1349" s="12"/>
      <c r="AW1349" s="12"/>
      <c r="AX1349" s="12">
        <f>INDEX('Margin error adjustment'!N$7:N$6003,UsefulSeries!$K1340)</f>
        <v>-9.4615584126042651E-4</v>
      </c>
      <c r="AY1349" s="12"/>
      <c r="AZ1349" s="12"/>
      <c r="BA1349" s="12"/>
      <c r="BB1349" s="12">
        <f t="shared" si="197"/>
        <v>-9.4615584126042651E-4</v>
      </c>
      <c r="BC1349" s="12"/>
      <c r="BD1349" s="38">
        <f ca="1"/>
        <v>8.4486587047602257E-2</v>
      </c>
    </row>
    <row r="1350" spans="1:56" x14ac:dyDescent="0.35">
      <c r="A1350" s="12">
        <f ca="1">INDEX('Flow probs &amp; rates'!$K$5:$K$5999,UsefulSeries!$E1348,0)*(1-INDEX('Flow probs &amp; rates'!$K$5:$K$5999,UsefulSeries!$E1348,0))/INDEX('Flow probs &amp; rates'!$E$4:$E$5999,UsefulSeries!$E1348,0)</f>
        <v>2.7503912094149562E-2</v>
      </c>
      <c r="B1350" s="12">
        <f ca="1">-INDEX('Flow probs &amp; rates'!$K$5:$K$5999,UsefulSeries!$E1348,0)*(INDEX('Flow probs &amp; rates'!$L$5:$L$5999,UsefulSeries!$E1348,0))/INDEX('Flow probs &amp; rates'!$E$4:$E$5999,UsefulSeries!$E1348,0)</f>
        <v>-3.577940007057892E-4</v>
      </c>
      <c r="C1350" s="12">
        <v>0</v>
      </c>
      <c r="D1350" s="12">
        <v>0</v>
      </c>
      <c r="E1350" s="12">
        <v>0</v>
      </c>
      <c r="F1350" s="12">
        <v>0</v>
      </c>
      <c r="G1350" s="12"/>
      <c r="H1350" s="12"/>
      <c r="I1350" s="12">
        <f ca="1">INDEX('Flow probs &amp; rates'!$K$5:$K$5999,UsefulSeries!$E1348)</f>
        <v>1.7273734745930563E-2</v>
      </c>
      <c r="J1350" s="12"/>
      <c r="K1350" s="12">
        <f>-INDEX('Flow probs &amp; rates'!$E$4:$E$5999,UsefulSeries!$E1348)</f>
        <v>-0.61719775629550067</v>
      </c>
      <c r="L1350" s="12">
        <f>INDEX('Flow probs &amp; rates'!$E$4:$E$5999,UsefulSeries!$E1348)</f>
        <v>0.61719775629550067</v>
      </c>
      <c r="M1350" s="12"/>
      <c r="N1350" s="12"/>
      <c r="O1350" s="12"/>
      <c r="P1350" s="12">
        <f t="array" aca="1" ref="P1350:U1355" ca="1">MINVERSE(A1350:F1355)</f>
        <v>36.366741923663049</v>
      </c>
      <c r="Q1350" s="12">
        <f ca="1"/>
        <v>0.63632430561415898</v>
      </c>
      <c r="R1350" s="12">
        <f ca="1"/>
        <v>0</v>
      </c>
      <c r="S1350" s="12">
        <f ca="1"/>
        <v>0</v>
      </c>
      <c r="T1350" s="12">
        <f ca="1"/>
        <v>0</v>
      </c>
      <c r="U1350" s="12">
        <f ca="1"/>
        <v>0</v>
      </c>
      <c r="V1350" s="12"/>
      <c r="W1350" s="12">
        <f ca="1">INDEX(P$6:P$6003,UsefulSeries!$I1348)</f>
        <v>52.035562339663528</v>
      </c>
      <c r="X1350" s="12">
        <f ca="1">INDEX(Q$6:Q$6003,UsefulSeries!$I1348)</f>
        <v>0.63987369243830083</v>
      </c>
      <c r="Y1350" s="12">
        <f ca="1">INDEX(R$6:R$6003,UsefulSeries!$I1348)</f>
        <v>0</v>
      </c>
      <c r="Z1350" s="12">
        <f ca="1">INDEX(S$6:S$6003,UsefulSeries!$I1348)</f>
        <v>0</v>
      </c>
      <c r="AA1350" s="12">
        <f ca="1">INDEX(T$6:T$6003,UsefulSeries!$I1348)</f>
        <v>0</v>
      </c>
      <c r="AB1350" s="12">
        <f ca="1">INDEX(U$6:U$6003,UsefulSeries!$I1348)</f>
        <v>0</v>
      </c>
      <c r="AC1350" s="12">
        <f>INDEX( K$6:K$6003,UsefulSeries!$I1348)</f>
        <v>-0.62306111343470183</v>
      </c>
      <c r="AD1350" s="12">
        <f>INDEX(L$6:L$6003,UsefulSeries!$I1348)</f>
        <v>0.62306111343470183</v>
      </c>
      <c r="AE1350" s="12"/>
      <c r="AF1350" s="12"/>
      <c r="AG1350" s="12"/>
      <c r="AH1350" s="12"/>
      <c r="AI1350" s="12"/>
      <c r="AJ1350" s="12"/>
      <c r="AK1350" s="12"/>
      <c r="AL1350" s="12"/>
      <c r="AM1350" s="12"/>
      <c r="AN1350" s="12">
        <f t="shared" ca="1" si="198"/>
        <v>52.035562339663528</v>
      </c>
      <c r="AO1350" s="12">
        <f t="shared" ca="1" si="199"/>
        <v>0.63987369243830083</v>
      </c>
      <c r="AP1350" s="12">
        <f t="shared" ca="1" si="200"/>
        <v>0</v>
      </c>
      <c r="AQ1350" s="12">
        <f t="shared" ca="1" si="201"/>
        <v>0</v>
      </c>
      <c r="AR1350" s="12">
        <f t="shared" ca="1" si="202"/>
        <v>0</v>
      </c>
      <c r="AS1350" s="12">
        <f t="shared" ca="1" si="203"/>
        <v>0</v>
      </c>
      <c r="AT1350" s="12">
        <f t="shared" si="204"/>
        <v>-0.62306111343470183</v>
      </c>
      <c r="AU1350" s="12">
        <f t="shared" si="205"/>
        <v>0.62306111343470183</v>
      </c>
      <c r="AV1350" s="12"/>
      <c r="AW1350" s="12">
        <f ca="1">INDEX(I$6:I$6003,UsefulSeries!$I1348)</f>
        <v>1.2122828389582051E-2</v>
      </c>
      <c r="AX1350" s="12"/>
      <c r="AY1350" s="12"/>
      <c r="AZ1350" s="12">
        <f t="array" aca="1" ref="AZ1350:AZ1355" ca="1">MMULT(W1350:AB1355,AW1350:AW1355)</f>
        <v>0.63987369243830095</v>
      </c>
      <c r="BA1350" s="12"/>
      <c r="BB1350" s="12">
        <f t="shared" ca="1" si="197"/>
        <v>0.63987369243830095</v>
      </c>
      <c r="BC1350" s="12"/>
      <c r="BD1350" s="38">
        <f t="array" aca="1" ref="BD1350:BD1357" ca="1">MMULT(MINVERSE(AN1350:AU1357),BB1350:BB1357)</f>
        <v>1.2418003694765093E-2</v>
      </c>
    </row>
    <row r="1351" spans="1:56" x14ac:dyDescent="0.35">
      <c r="A1351" s="12">
        <f ca="1">-INDEX('Flow probs &amp; rates'!$K$5:$K$5999,UsefulSeries!$E1348,0)*(INDEX('Flow probs &amp; rates'!$L$5:$L$5999,UsefulSeries!$E1348,0))/INDEX('Flow probs &amp; rates'!$E$4:$E$5999,UsefulSeries!$E1348,0)</f>
        <v>-3.577940007057892E-4</v>
      </c>
      <c r="B1351" s="12">
        <f ca="1">INDEX('Flow probs &amp; rates'!$L$5:$L$5999,UsefulSeries!$E1348,0)*(1-INDEX('Flow probs &amp; rates'!$L$5:$L$5999,UsefulSeries!$E1348,0))/INDEX('Flow probs &amp; rates'!$E$4:$E$5999,UsefulSeries!$E1348,0)</f>
        <v>2.0448381384620844E-2</v>
      </c>
      <c r="C1351" s="12">
        <v>0</v>
      </c>
      <c r="D1351" s="12">
        <v>0</v>
      </c>
      <c r="E1351" s="12">
        <v>0</v>
      </c>
      <c r="F1351" s="12">
        <v>0</v>
      </c>
      <c r="G1351" s="12"/>
      <c r="H1351" s="12"/>
      <c r="I1351" s="12">
        <f ca="1">INDEX('Flow probs &amp; rates'!$L$5:$L$5999,UsefulSeries!$E1348)</f>
        <v>1.2784129066450328E-2</v>
      </c>
      <c r="J1351" s="12"/>
      <c r="K1351" s="12">
        <f>-INDEX('Flow probs &amp; rates'!$E$4:$E$5999,UsefulSeries!$E1348)</f>
        <v>-0.61719775629550067</v>
      </c>
      <c r="L1351" s="12"/>
      <c r="M1351" s="12"/>
      <c r="N1351" s="12"/>
      <c r="O1351" s="12"/>
      <c r="P1351" s="12">
        <f ca="1"/>
        <v>0.63632430561415887</v>
      </c>
      <c r="Q1351" s="12">
        <f ca="1"/>
        <v>48.914760254389613</v>
      </c>
      <c r="R1351" s="12">
        <f ca="1"/>
        <v>0</v>
      </c>
      <c r="S1351" s="12">
        <f ca="1"/>
        <v>0</v>
      </c>
      <c r="T1351" s="12">
        <f ca="1"/>
        <v>0</v>
      </c>
      <c r="U1351" s="12">
        <f ca="1"/>
        <v>0</v>
      </c>
      <c r="V1351" s="12"/>
      <c r="W1351" s="12">
        <f ca="1">INDEX(P$7:P$6003,UsefulSeries!$I1348)</f>
        <v>0.63987369243830095</v>
      </c>
      <c r="X1351" s="12">
        <f ca="1">INDEX(Q$7:Q$6003,UsefulSeries!$I1348)</f>
        <v>44.666201729990341</v>
      </c>
      <c r="Y1351" s="12">
        <f ca="1">INDEX(R$7:R$6003,UsefulSeries!$I1348)</f>
        <v>0</v>
      </c>
      <c r="Z1351" s="12">
        <f ca="1">INDEX(S$7:S$6003,UsefulSeries!$I1348)</f>
        <v>0</v>
      </c>
      <c r="AA1351" s="12">
        <f ca="1">INDEX(T$7:T$6003,UsefulSeries!$I1348)</f>
        <v>0</v>
      </c>
      <c r="AB1351" s="12">
        <f ca="1">INDEX(U$7:U$6003,UsefulSeries!$I1348)</f>
        <v>0</v>
      </c>
      <c r="AC1351" s="12">
        <f>INDEX( K$7:K$6003,UsefulSeries!$I1348,1)</f>
        <v>-0.62306111343470183</v>
      </c>
      <c r="AD1351" s="12">
        <f>INDEX(L$7:L$6003,UsefulSeries!$I1348,1)</f>
        <v>0</v>
      </c>
      <c r="AE1351" s="12"/>
      <c r="AF1351" s="12"/>
      <c r="AG1351" s="12"/>
      <c r="AH1351" s="12"/>
      <c r="AI1351" s="12"/>
      <c r="AJ1351" s="12"/>
      <c r="AK1351" s="12"/>
      <c r="AL1351" s="12"/>
      <c r="AM1351" s="12"/>
      <c r="AN1351" s="12">
        <f t="shared" ca="1" si="198"/>
        <v>0.63987369243830095</v>
      </c>
      <c r="AO1351" s="12">
        <f t="shared" ca="1" si="199"/>
        <v>44.666201729990341</v>
      </c>
      <c r="AP1351" s="12">
        <f t="shared" ca="1" si="200"/>
        <v>0</v>
      </c>
      <c r="AQ1351" s="12">
        <f t="shared" ca="1" si="201"/>
        <v>0</v>
      </c>
      <c r="AR1351" s="12">
        <f t="shared" ca="1" si="202"/>
        <v>0</v>
      </c>
      <c r="AS1351" s="12">
        <f t="shared" ca="1" si="203"/>
        <v>0</v>
      </c>
      <c r="AT1351" s="12">
        <f t="shared" si="204"/>
        <v>-0.62306111343470183</v>
      </c>
      <c r="AU1351" s="12">
        <f t="shared" si="205"/>
        <v>0</v>
      </c>
      <c r="AV1351" s="12"/>
      <c r="AW1351" s="12">
        <f ca="1">INDEX(I$7:I$6003,UsefulSeries!$I1348)</f>
        <v>1.4152011789474355E-2</v>
      </c>
      <c r="AX1351" s="12"/>
      <c r="AY1351" s="12"/>
      <c r="AZ1351" s="12">
        <f ca="1"/>
        <v>0.63987369243830095</v>
      </c>
      <c r="BA1351" s="12"/>
      <c r="BB1351" s="12">
        <f t="shared" ref="BB1351:BB1414" ca="1" si="206">AZ1351+AX1351</f>
        <v>0.63987369243830095</v>
      </c>
      <c r="BC1351" s="12"/>
      <c r="BD1351" s="38">
        <f ca="1"/>
        <v>1.4570141094327686E-2</v>
      </c>
    </row>
    <row r="1352" spans="1:56" x14ac:dyDescent="0.35">
      <c r="A1352" s="12">
        <v>0</v>
      </c>
      <c r="B1352" s="12">
        <v>0</v>
      </c>
      <c r="C1352" s="12">
        <f ca="1">INDEX('Flow probs &amp; rates'!$M$5:$M$5999,UsefulSeries!$E1348,0)*(1-INDEX('Flow probs &amp; rates'!$M$5:$M$5999,UsefulSeries!$E1348,0))/INDEX('Flow probs &amp; rates'!$F$4:$F$5999,UsefulSeries!$E1348,0)</f>
        <v>3.3429044744133294</v>
      </c>
      <c r="D1352" s="12">
        <f ca="1">-INDEX('Flow probs &amp; rates'!$M$5:$M$5999,UsefulSeries!$E1348,0)*(INDEX('Flow probs &amp; rates'!$O$5:$O$5999,UsefulSeries!$E1348,0))/INDEX('Flow probs &amp; rates'!$F$4:$F$5999,UsefulSeries!$E1348,0)</f>
        <v>-0.51214758889743894</v>
      </c>
      <c r="E1352" s="12">
        <v>0</v>
      </c>
      <c r="F1352" s="12">
        <v>0</v>
      </c>
      <c r="G1352" s="12"/>
      <c r="H1352" s="12"/>
      <c r="I1352" s="12">
        <f ca="1">INDEX('Flow probs &amp; rates'!$M$5:$M$5999,UsefulSeries!$E1348)</f>
        <v>0.17371930598659649</v>
      </c>
      <c r="J1352" s="12"/>
      <c r="K1352" s="12">
        <f>INDEX('Flow probs &amp; rates'!$F$4:$F$5999,UsefulSeries!$E1348)</f>
        <v>4.2938980103319521E-2</v>
      </c>
      <c r="L1352" s="12">
        <f>-INDEX('Flow probs &amp; rates'!$F$4:$F$5999,UsefulSeries!$E1348)</f>
        <v>-4.2938980103319521E-2</v>
      </c>
      <c r="M1352" s="12"/>
      <c r="N1352" s="12"/>
      <c r="O1352" s="12"/>
      <c r="P1352" s="12">
        <f ca="1"/>
        <v>0</v>
      </c>
      <c r="Q1352" s="12">
        <f ca="1"/>
        <v>0</v>
      </c>
      <c r="R1352" s="12">
        <f ca="1"/>
        <v>0.30854298636893307</v>
      </c>
      <c r="S1352" s="12">
        <f ca="1"/>
        <v>6.1368500726948529E-2</v>
      </c>
      <c r="T1352" s="12">
        <f ca="1"/>
        <v>0</v>
      </c>
      <c r="U1352" s="12">
        <f ca="1"/>
        <v>0</v>
      </c>
      <c r="V1352" s="12"/>
      <c r="W1352" s="12">
        <f ca="1">INDEX(P$8:P$6003,UsefulSeries!$I1348)</f>
        <v>0</v>
      </c>
      <c r="X1352" s="12">
        <f ca="1">INDEX(Q$8:Q$6003,UsefulSeries!$I1348)</f>
        <v>0</v>
      </c>
      <c r="Y1352" s="12">
        <f ca="1">INDEX(R$8:R$6003,UsefulSeries!$I1348)</f>
        <v>0.22430576149334083</v>
      </c>
      <c r="Z1352" s="12">
        <f ca="1">INDEX(S$8:S$6003,UsefulSeries!$I1348)</f>
        <v>5.8153230569370856E-2</v>
      </c>
      <c r="AA1352" s="12">
        <f ca="1">INDEX(T$8:T$6003,UsefulSeries!$I1348)</f>
        <v>0</v>
      </c>
      <c r="AB1352" s="12">
        <f ca="1">INDEX(U$8:U$6003,UsefulSeries!$I1348)</f>
        <v>0</v>
      </c>
      <c r="AC1352" s="12">
        <f>INDEX( K$8:K$6003,UsefulSeries!$I1348)</f>
        <v>3.6729223725810299E-2</v>
      </c>
      <c r="AD1352" s="12">
        <f>INDEX(L$8:L$6003,UsefulSeries!$I1348)</f>
        <v>-3.6729223725810299E-2</v>
      </c>
      <c r="AE1352" s="12"/>
      <c r="AF1352" s="12"/>
      <c r="AG1352" s="12"/>
      <c r="AH1352" s="12"/>
      <c r="AI1352" s="12"/>
      <c r="AJ1352" s="12"/>
      <c r="AK1352" s="12"/>
      <c r="AL1352" s="12"/>
      <c r="AM1352" s="12"/>
      <c r="AN1352" s="12">
        <f t="shared" ca="1" si="198"/>
        <v>0</v>
      </c>
      <c r="AO1352" s="12">
        <f t="shared" ca="1" si="199"/>
        <v>0</v>
      </c>
      <c r="AP1352" s="12">
        <f t="shared" ca="1" si="200"/>
        <v>0.22430576149334083</v>
      </c>
      <c r="AQ1352" s="12">
        <f t="shared" ca="1" si="201"/>
        <v>5.8153230569370856E-2</v>
      </c>
      <c r="AR1352" s="12">
        <f t="shared" ca="1" si="202"/>
        <v>0</v>
      </c>
      <c r="AS1352" s="12">
        <f t="shared" ca="1" si="203"/>
        <v>0</v>
      </c>
      <c r="AT1352" s="12">
        <f t="shared" si="204"/>
        <v>3.6729223725810299E-2</v>
      </c>
      <c r="AU1352" s="12">
        <f t="shared" si="205"/>
        <v>-3.6729223725810299E-2</v>
      </c>
      <c r="AV1352" s="12"/>
      <c r="AW1352" s="12">
        <f ca="1">INDEX(I$8:I$6003,UsefulSeries!$I1348)</f>
        <v>0.22105726299539363</v>
      </c>
      <c r="AX1352" s="12"/>
      <c r="AY1352" s="12"/>
      <c r="AZ1352" s="12">
        <f ca="1"/>
        <v>5.8153230569370856E-2</v>
      </c>
      <c r="BA1352" s="12"/>
      <c r="BB1352" s="12">
        <f t="shared" ca="1" si="206"/>
        <v>5.8153230569370856E-2</v>
      </c>
      <c r="BC1352" s="12"/>
      <c r="BD1352" s="38">
        <f ca="1"/>
        <v>0.21656922075684487</v>
      </c>
    </row>
    <row r="1353" spans="1:56" x14ac:dyDescent="0.35">
      <c r="A1353" s="12">
        <v>0</v>
      </c>
      <c r="B1353" s="12">
        <v>0</v>
      </c>
      <c r="C1353" s="12">
        <f ca="1">-INDEX('Flow probs &amp; rates'!$M$5:$M$5999,UsefulSeries!$E1348,0)*(INDEX('Flow probs &amp; rates'!$O$5:$O$5999,UsefulSeries!$E1348,0))/INDEX('Flow probs &amp; rates'!$F$4:$F$5999,UsefulSeries!$E1348,0)</f>
        <v>-0.51214758889743894</v>
      </c>
      <c r="D1353" s="12">
        <f ca="1">INDEX('Flow probs &amp; rates'!$O$5:$O$5999,UsefulSeries!$E1348,0)*(1-INDEX('Flow probs &amp; rates'!$O$5:$O$5999,UsefulSeries!$E1348,0))/INDEX('Flow probs &amp; rates'!$F$4:$F$5999,UsefulSeries!$E1348,0)</f>
        <v>2.5749292335355016</v>
      </c>
      <c r="E1353" s="12">
        <v>0</v>
      </c>
      <c r="F1353" s="12">
        <v>0</v>
      </c>
      <c r="G1353" s="12"/>
      <c r="H1353" s="12"/>
      <c r="I1353" s="12">
        <f ca="1">INDEX('Flow probs &amp; rates'!$O$5:$O$5999,UsefulSeries!$E1348)</f>
        <v>0.12658981685850704</v>
      </c>
      <c r="J1353" s="12"/>
      <c r="K1353" s="12"/>
      <c r="L1353" s="12">
        <f>-INDEX('Flow probs &amp; rates'!$F$4:$F$5999,UsefulSeries!$E1348)</f>
        <v>-4.2938980103319521E-2</v>
      </c>
      <c r="M1353" s="12"/>
      <c r="N1353" s="12"/>
      <c r="O1353" s="12"/>
      <c r="P1353" s="12">
        <f ca="1"/>
        <v>0</v>
      </c>
      <c r="Q1353" s="12">
        <f ca="1"/>
        <v>0</v>
      </c>
      <c r="R1353" s="12">
        <f ca="1"/>
        <v>6.1368500726948536E-2</v>
      </c>
      <c r="S1353" s="12">
        <f ca="1"/>
        <v>0.40056624323820922</v>
      </c>
      <c r="T1353" s="12">
        <f ca="1"/>
        <v>0</v>
      </c>
      <c r="U1353" s="12">
        <f ca="1"/>
        <v>0</v>
      </c>
      <c r="V1353" s="12"/>
      <c r="W1353" s="12">
        <f ca="1">INDEX(P$9:P$6003,UsefulSeries!$I1348)</f>
        <v>0</v>
      </c>
      <c r="X1353" s="12">
        <f ca="1">INDEX(Q$9:Q$6003,UsefulSeries!$I1348)</f>
        <v>0</v>
      </c>
      <c r="Y1353" s="12">
        <f ca="1">INDEX(R$9:R$6003,UsefulSeries!$I1348)</f>
        <v>5.8153230569370856E-2</v>
      </c>
      <c r="Z1353" s="12">
        <f ca="1">INDEX(S$9:S$6003,UsefulSeries!$I1348)</f>
        <v>0.30742031703388767</v>
      </c>
      <c r="AA1353" s="12">
        <f ca="1">INDEX(T$9:T$6003,UsefulSeries!$I1348)</f>
        <v>0</v>
      </c>
      <c r="AB1353" s="12">
        <f ca="1">INDEX(U$9:U$6003,UsefulSeries!$I1348)</f>
        <v>0</v>
      </c>
      <c r="AC1353" s="12">
        <f>INDEX( K$9:K$6003,UsefulSeries!$I1348)</f>
        <v>0</v>
      </c>
      <c r="AD1353" s="12">
        <f>INDEX(L$9:L$6003,UsefulSeries!$I1348)</f>
        <v>-3.6729223725810299E-2</v>
      </c>
      <c r="AE1353" s="12"/>
      <c r="AF1353" s="12"/>
      <c r="AG1353" s="12"/>
      <c r="AH1353" s="12"/>
      <c r="AI1353" s="12"/>
      <c r="AJ1353" s="12"/>
      <c r="AK1353" s="12"/>
      <c r="AL1353" s="12"/>
      <c r="AM1353" s="12"/>
      <c r="AN1353" s="12">
        <f t="shared" ca="1" si="198"/>
        <v>0</v>
      </c>
      <c r="AO1353" s="12">
        <f t="shared" ca="1" si="199"/>
        <v>0</v>
      </c>
      <c r="AP1353" s="12">
        <f t="shared" ca="1" si="200"/>
        <v>5.8153230569370856E-2</v>
      </c>
      <c r="AQ1353" s="12">
        <f t="shared" ca="1" si="201"/>
        <v>0.30742031703388767</v>
      </c>
      <c r="AR1353" s="12">
        <f t="shared" ca="1" si="202"/>
        <v>0</v>
      </c>
      <c r="AS1353" s="12">
        <f t="shared" ca="1" si="203"/>
        <v>0</v>
      </c>
      <c r="AT1353" s="12">
        <f t="shared" si="204"/>
        <v>0</v>
      </c>
      <c r="AU1353" s="12">
        <f t="shared" si="205"/>
        <v>-3.6729223725810299E-2</v>
      </c>
      <c r="AV1353" s="12"/>
      <c r="AW1353" s="12">
        <f ca="1">INDEX(I$9:I$6003,UsefulSeries!$I1348)</f>
        <v>0.14734887083072121</v>
      </c>
      <c r="AX1353" s="12"/>
      <c r="AY1353" s="12"/>
      <c r="AZ1353" s="12">
        <f ca="1"/>
        <v>5.8153230569370856E-2</v>
      </c>
      <c r="BA1353" s="12"/>
      <c r="BB1353" s="12">
        <f t="shared" ca="1" si="206"/>
        <v>5.8153230569370856E-2</v>
      </c>
      <c r="BC1353" s="12"/>
      <c r="BD1353" s="38">
        <f ca="1"/>
        <v>0.14881874993096605</v>
      </c>
    </row>
    <row r="1354" spans="1:56" x14ac:dyDescent="0.35">
      <c r="A1354" s="12">
        <v>0</v>
      </c>
      <c r="B1354" s="12">
        <v>0</v>
      </c>
      <c r="C1354" s="12">
        <v>0</v>
      </c>
      <c r="D1354" s="12">
        <v>0</v>
      </c>
      <c r="E1354" s="12">
        <f ca="1">INDEX('Flow probs &amp; rates'!$P$5:$P$5999,UsefulSeries!$E1348,0)*(1-INDEX('Flow probs &amp; rates'!$P$5:$P$5999,UsefulSeries!$E1348,0))/INDEX('Flow probs &amp; rates'!$G$4:$G$5999,UsefulSeries!$E1348,0)</f>
        <v>5.5980890295589149E-2</v>
      </c>
      <c r="F1354" s="12">
        <f ca="1">-INDEX('Flow probs &amp; rates'!$P$5:$P$5999,UsefulSeries!$E1348,0)*(INDEX('Flow probs &amp; rates'!$Q$5:$Q$5999,UsefulSeries!$E1348,0))/INDEX('Flow probs &amp; rates'!$G$4:$G$5999,UsefulSeries!$E1348,0)</f>
        <v>-1.21827448069634E-3</v>
      </c>
      <c r="G1354" s="12"/>
      <c r="H1354" s="12"/>
      <c r="I1354" s="12">
        <f ca="1">INDEX('Flow probs &amp; rates'!$P$5:$P$5999,UsefulSeries!$E1348)</f>
        <v>1.9402297212271876E-2</v>
      </c>
      <c r="J1354" s="12"/>
      <c r="K1354" s="12">
        <f>INDEX('Flow probs &amp; rates'!$G$4:$G$5999,UsefulSeries!$E1348)</f>
        <v>0.3398632636011798</v>
      </c>
      <c r="L1354" s="12"/>
      <c r="M1354" s="12"/>
      <c r="N1354" s="12"/>
      <c r="O1354" s="12"/>
      <c r="P1354" s="12">
        <f ca="1"/>
        <v>0</v>
      </c>
      <c r="Q1354" s="12">
        <f ca="1"/>
        <v>0</v>
      </c>
      <c r="R1354" s="12">
        <f ca="1"/>
        <v>0</v>
      </c>
      <c r="S1354" s="12">
        <f ca="1"/>
        <v>0</v>
      </c>
      <c r="T1354" s="12">
        <f ca="1"/>
        <v>17.870948946961075</v>
      </c>
      <c r="U1354" s="12">
        <f ca="1"/>
        <v>0.35429821829284092</v>
      </c>
      <c r="V1354" s="12"/>
      <c r="W1354" s="12">
        <f ca="1">INDEX(P$10:P$6003,UsefulSeries!$I1348)</f>
        <v>0</v>
      </c>
      <c r="X1354" s="12">
        <f ca="1">INDEX(Q$10:Q$6003,UsefulSeries!$I1348)</f>
        <v>0</v>
      </c>
      <c r="Y1354" s="12">
        <f ca="1">INDEX(R$10:R$6003,UsefulSeries!$I1348)</f>
        <v>0</v>
      </c>
      <c r="Z1354" s="12">
        <f ca="1">INDEX(S$10:S$6003,UsefulSeries!$I1348)</f>
        <v>0</v>
      </c>
      <c r="AA1354" s="12">
        <f ca="1">INDEX(T$10:T$6003,UsefulSeries!$I1348)</f>
        <v>14.538841206117528</v>
      </c>
      <c r="AB1354" s="12">
        <f ca="1">INDEX(U$10:U$6003,UsefulSeries!$I1348)</f>
        <v>0.35622932558386716</v>
      </c>
      <c r="AC1354" s="12">
        <f>INDEX( K$10:K$6003,UsefulSeries!$I1348)</f>
        <v>0.34020966283948784</v>
      </c>
      <c r="AD1354" s="12">
        <f>INDEX(L$10:L$6003,UsefulSeries!$I1348)</f>
        <v>0</v>
      </c>
      <c r="AE1354" s="12"/>
      <c r="AF1354" s="12"/>
      <c r="AG1354" s="12"/>
      <c r="AH1354" s="12"/>
      <c r="AI1354" s="12"/>
      <c r="AJ1354" s="12"/>
      <c r="AK1354" s="12"/>
      <c r="AL1354" s="12"/>
      <c r="AM1354" s="12"/>
      <c r="AN1354" s="12">
        <f t="shared" ca="1" si="198"/>
        <v>0</v>
      </c>
      <c r="AO1354" s="12">
        <f t="shared" ca="1" si="199"/>
        <v>0</v>
      </c>
      <c r="AP1354" s="12">
        <f t="shared" ca="1" si="200"/>
        <v>0</v>
      </c>
      <c r="AQ1354" s="12">
        <f t="shared" ca="1" si="201"/>
        <v>0</v>
      </c>
      <c r="AR1354" s="12">
        <f t="shared" ca="1" si="202"/>
        <v>14.538841206117528</v>
      </c>
      <c r="AS1354" s="12">
        <f t="shared" ca="1" si="203"/>
        <v>0.35622932558386716</v>
      </c>
      <c r="AT1354" s="12">
        <f t="shared" si="204"/>
        <v>0.34020966283948784</v>
      </c>
      <c r="AU1354" s="12">
        <f t="shared" si="205"/>
        <v>0</v>
      </c>
      <c r="AV1354" s="12"/>
      <c r="AW1354" s="12">
        <f ca="1">INDEX(I$10:I$6003,UsefulSeries!$I1348)</f>
        <v>2.398780039284883E-2</v>
      </c>
      <c r="AX1354" s="12"/>
      <c r="AY1354" s="12"/>
      <c r="AZ1354" s="12">
        <f ca="1"/>
        <v>0.35622932558386711</v>
      </c>
      <c r="BA1354" s="12"/>
      <c r="BB1354" s="12">
        <f t="shared" ca="1" si="206"/>
        <v>0.35622932558386711</v>
      </c>
      <c r="BC1354" s="12"/>
      <c r="BD1354" s="38">
        <f ca="1"/>
        <v>2.3281532905146066E-2</v>
      </c>
    </row>
    <row r="1355" spans="1:56" x14ac:dyDescent="0.35">
      <c r="A1355" s="12">
        <v>0</v>
      </c>
      <c r="B1355" s="12">
        <v>0</v>
      </c>
      <c r="C1355" s="12">
        <v>0</v>
      </c>
      <c r="D1355" s="12">
        <v>0</v>
      </c>
      <c r="E1355" s="12">
        <f ca="1">-INDEX('Flow probs &amp; rates'!$P$5:$P$5999,UsefulSeries!$E1348,0)*(INDEX('Flow probs &amp; rates'!$Q$5:$Q$5999,UsefulSeries!$E1348,0))/INDEX('Flow probs &amp; rates'!$G$4:$G$5999,UsefulSeries!$E1348,0)</f>
        <v>-1.21827448069634E-3</v>
      </c>
      <c r="F1355" s="12">
        <f ca="1">INDEX('Flow probs &amp; rates'!$Q$5:$Q$5999,UsefulSeries!$E1348,0)*(1-INDEX('Flow probs &amp; rates'!$Q$5:$Q$5999,UsefulSeries!$E1348,0))/INDEX('Flow probs &amp; rates'!$G$4:$G$5999,UsefulSeries!$E1348,0)</f>
        <v>6.1450269642379776E-2</v>
      </c>
      <c r="G1355" s="12"/>
      <c r="H1355" s="12"/>
      <c r="I1355" s="12">
        <f ca="1">INDEX('Flow probs &amp; rates'!$Q$5:$Q$5999,UsefulSeries!$E1348)</f>
        <v>2.1340088570007458E-2</v>
      </c>
      <c r="J1355" s="12"/>
      <c r="K1355" s="12"/>
      <c r="L1355" s="12">
        <f>INDEX('Flow probs &amp; rates'!$G$4:$G$5999,UsefulSeries!$E1348)</f>
        <v>0.3398632636011798</v>
      </c>
      <c r="M1355" s="12"/>
      <c r="N1355" s="12"/>
      <c r="O1355" s="12"/>
      <c r="P1355" s="12">
        <f ca="1"/>
        <v>0</v>
      </c>
      <c r="Q1355" s="12">
        <f ca="1"/>
        <v>0</v>
      </c>
      <c r="R1355" s="12">
        <f ca="1"/>
        <v>0</v>
      </c>
      <c r="S1355" s="12">
        <f ca="1"/>
        <v>0</v>
      </c>
      <c r="T1355" s="12">
        <f ca="1"/>
        <v>0.35429821829284097</v>
      </c>
      <c r="U1355" s="12">
        <f ca="1"/>
        <v>16.280345689287991</v>
      </c>
      <c r="V1355" s="12"/>
      <c r="W1355" s="12">
        <f ca="1">INDEX(P$11:P$6003,UsefulSeries!$I1348)</f>
        <v>0</v>
      </c>
      <c r="X1355" s="12">
        <f ca="1">INDEX(Q$11:Q$6003,UsefulSeries!$I1348)</f>
        <v>0</v>
      </c>
      <c r="Y1355" s="12">
        <f ca="1">INDEX(R$11:R$6003,UsefulSeries!$I1348)</f>
        <v>0</v>
      </c>
      <c r="Z1355" s="12">
        <f ca="1">INDEX(S$11:S$6003,UsefulSeries!$I1348)</f>
        <v>0</v>
      </c>
      <c r="AA1355" s="12">
        <f ca="1">INDEX(T$11:T$6003,UsefulSeries!$I1348)</f>
        <v>0.35622932558386716</v>
      </c>
      <c r="AB1355" s="12">
        <f ca="1">INDEX(U$11:U$6003,UsefulSeries!$I1348)</f>
        <v>16.570368212998076</v>
      </c>
      <c r="AC1355" s="12">
        <f>INDEX( K$11:K$6003,UsefulSeries!$I1348)</f>
        <v>0</v>
      </c>
      <c r="AD1355" s="12">
        <f>INDEX(L$11:L$6003,UsefulSeries!$I1348)</f>
        <v>0.34020966283948784</v>
      </c>
      <c r="AE1355" s="12"/>
      <c r="AF1355" s="12"/>
      <c r="AG1355" s="12"/>
      <c r="AH1355" s="12"/>
      <c r="AI1355" s="12"/>
      <c r="AJ1355" s="12"/>
      <c r="AK1355" s="12"/>
      <c r="AL1355" s="12"/>
      <c r="AM1355" s="12"/>
      <c r="AN1355" s="12">
        <f t="shared" ca="1" si="198"/>
        <v>0</v>
      </c>
      <c r="AO1355" s="12">
        <f t="shared" ca="1" si="199"/>
        <v>0</v>
      </c>
      <c r="AP1355" s="12">
        <f t="shared" ca="1" si="200"/>
        <v>0</v>
      </c>
      <c r="AQ1355" s="12">
        <f t="shared" ca="1" si="201"/>
        <v>0</v>
      </c>
      <c r="AR1355" s="12">
        <f t="shared" ca="1" si="202"/>
        <v>0.35622932558386716</v>
      </c>
      <c r="AS1355" s="12">
        <f t="shared" ca="1" si="203"/>
        <v>16.570368212998076</v>
      </c>
      <c r="AT1355" s="12">
        <f t="shared" si="204"/>
        <v>0</v>
      </c>
      <c r="AU1355" s="12">
        <f t="shared" si="205"/>
        <v>0.34020966283948784</v>
      </c>
      <c r="AV1355" s="12"/>
      <c r="AW1355" s="12">
        <f ca="1">INDEX(I$11:I$6003,UsefulSeries!$I1348)</f>
        <v>2.0982283746413845E-2</v>
      </c>
      <c r="AX1355" s="12"/>
      <c r="AY1355" s="12"/>
      <c r="AZ1355" s="12">
        <f ca="1"/>
        <v>0.35622932558386711</v>
      </c>
      <c r="BA1355" s="12"/>
      <c r="BB1355" s="12">
        <f t="shared" ca="1" si="206"/>
        <v>0.35622932558386711</v>
      </c>
      <c r="BC1355" s="12"/>
      <c r="BD1355" s="38">
        <f ca="1"/>
        <v>2.0890769306475345E-2</v>
      </c>
    </row>
    <row r="1356" spans="1:56" x14ac:dyDescent="0.35">
      <c r="A1356" s="12">
        <f ca="1">INDEX('Flow probs &amp; rates'!$K$5:$K$5999,UsefulSeries!$E1354,0)*(1-INDEX('Flow probs &amp; rates'!$K$5:$K$5999,UsefulSeries!$E1354,0))/INDEX('Flow probs &amp; rates'!$E$4:$E$5999,UsefulSeries!$E1354,0)</f>
        <v>2.9073834114793948E-2</v>
      </c>
      <c r="B1356" s="12">
        <f ca="1">-INDEX('Flow probs &amp; rates'!$K$5:$K$5999,UsefulSeries!$E1354,0)*(INDEX('Flow probs &amp; rates'!$L$5:$L$5999,UsefulSeries!$E1354,0))/INDEX('Flow probs &amp; rates'!$E$4:$E$5999,UsefulSeries!$E1354,0)</f>
        <v>-3.599391712455222E-4</v>
      </c>
      <c r="C1356" s="12">
        <v>0</v>
      </c>
      <c r="D1356" s="12">
        <v>0</v>
      </c>
      <c r="E1356" s="12">
        <v>0</v>
      </c>
      <c r="F1356" s="12">
        <v>0</v>
      </c>
      <c r="G1356" s="12"/>
      <c r="H1356" s="12"/>
      <c r="I1356" s="12">
        <f ca="1">INDEX('Flow probs &amp; rates'!$K$5:$K$5999,UsefulSeries!$E1354)</f>
        <v>1.8171152406606453E-2</v>
      </c>
      <c r="J1356" s="12"/>
      <c r="K1356" s="12">
        <f>-INDEX('Flow probs &amp; rates'!$E$4:$E$5999,UsefulSeries!$E1354)</f>
        <v>-0.61364323523274578</v>
      </c>
      <c r="L1356" s="12">
        <f>INDEX('Flow probs &amp; rates'!$E$4:$E$5999,UsefulSeries!$E1354)</f>
        <v>0.61364323523274578</v>
      </c>
      <c r="M1356" s="12"/>
      <c r="N1356" s="12"/>
      <c r="O1356" s="12"/>
      <c r="P1356" s="12">
        <f t="array" aca="1" ref="P1356:U1361" ca="1">MINVERSE(A1356:F1361)</f>
        <v>34.403022941168985</v>
      </c>
      <c r="Q1356" s="12">
        <f ca="1"/>
        <v>0.63283481542058218</v>
      </c>
      <c r="R1356" s="12">
        <f ca="1"/>
        <v>0</v>
      </c>
      <c r="S1356" s="12">
        <f ca="1"/>
        <v>0</v>
      </c>
      <c r="T1356" s="12">
        <f ca="1"/>
        <v>0</v>
      </c>
      <c r="U1356" s="12">
        <f ca="1"/>
        <v>0</v>
      </c>
      <c r="V1356" s="12"/>
      <c r="W1356" s="12"/>
      <c r="X1356" s="12"/>
      <c r="Y1356" s="12"/>
      <c r="Z1356" s="12"/>
      <c r="AA1356" s="12"/>
      <c r="AB1356" s="12"/>
      <c r="AC1356" s="12"/>
      <c r="AD1356" s="12"/>
      <c r="AE1356" s="12">
        <f t="array" ref="AE1356:AJ1357">TRANSPOSE(AC1350:AD1355)</f>
        <v>-0.62306111343470183</v>
      </c>
      <c r="AF1356" s="12">
        <v>-0.62306111343470183</v>
      </c>
      <c r="AG1356" s="12">
        <v>3.6729223725810299E-2</v>
      </c>
      <c r="AH1356" s="12">
        <v>0</v>
      </c>
      <c r="AI1356" s="12">
        <v>0.34020966283948784</v>
      </c>
      <c r="AJ1356" s="12">
        <v>0</v>
      </c>
      <c r="AK1356" s="12"/>
      <c r="AL1356" s="12"/>
      <c r="AM1356" s="12"/>
      <c r="AN1356" s="12">
        <f t="shared" si="198"/>
        <v>-0.62306111343470183</v>
      </c>
      <c r="AO1356" s="12">
        <f t="shared" si="199"/>
        <v>-0.62306111343470183</v>
      </c>
      <c r="AP1356" s="12">
        <f t="shared" si="200"/>
        <v>3.6729223725810299E-2</v>
      </c>
      <c r="AQ1356" s="12">
        <f t="shared" si="201"/>
        <v>0</v>
      </c>
      <c r="AR1356" s="12">
        <f t="shared" si="202"/>
        <v>0.34020966283948784</v>
      </c>
      <c r="AS1356" s="12">
        <f t="shared" si="203"/>
        <v>0</v>
      </c>
      <c r="AT1356" s="12">
        <f t="shared" si="204"/>
        <v>0</v>
      </c>
      <c r="AU1356" s="12">
        <f t="shared" si="205"/>
        <v>0</v>
      </c>
      <c r="AV1356" s="12"/>
      <c r="AW1356" s="12"/>
      <c r="AX1356" s="12">
        <f>INDEX($N$6:$N$6003,UsefulSeries!$K1348)</f>
        <v>-9.4024172048035037E-4</v>
      </c>
      <c r="AY1356" s="12"/>
      <c r="AZ1356" s="12"/>
      <c r="BA1356" s="12"/>
      <c r="BB1356" s="12">
        <f t="shared" si="206"/>
        <v>-9.4024172048035037E-4</v>
      </c>
      <c r="BC1356" s="12"/>
      <c r="BD1356" s="38">
        <f ca="1"/>
        <v>3.0278125829819376E-2</v>
      </c>
    </row>
    <row r="1357" spans="1:56" x14ac:dyDescent="0.35">
      <c r="A1357" s="12">
        <f ca="1">-INDEX('Flow probs &amp; rates'!$K$5:$K$5999,UsefulSeries!$E1354,0)*(INDEX('Flow probs &amp; rates'!$L$5:$L$5999,UsefulSeries!$E1354,0))/INDEX('Flow probs &amp; rates'!$E$4:$E$5999,UsefulSeries!$E1354,0)</f>
        <v>-3.599391712455222E-4</v>
      </c>
      <c r="B1357" s="12">
        <f ca="1">INDEX('Flow probs &amp; rates'!$L$5:$L$5999,UsefulSeries!$E1354,0)*(1-INDEX('Flow probs &amp; rates'!$L$5:$L$5999,UsefulSeries!$E1354,0))/INDEX('Flow probs &amp; rates'!$E$4:$E$5999,UsefulSeries!$E1354,0)</f>
        <v>1.9567500497827878E-2</v>
      </c>
      <c r="C1357" s="12">
        <v>0</v>
      </c>
      <c r="D1357" s="12">
        <v>0</v>
      </c>
      <c r="E1357" s="12">
        <v>0</v>
      </c>
      <c r="F1357" s="12">
        <v>0</v>
      </c>
      <c r="G1357" s="12"/>
      <c r="H1357" s="12"/>
      <c r="I1357" s="12">
        <f ca="1">INDEX('Flow probs &amp; rates'!$L$5:$L$5999,UsefulSeries!$E1354)</f>
        <v>1.2155213526787254E-2</v>
      </c>
      <c r="J1357" s="12"/>
      <c r="K1357" s="12">
        <f>-INDEX('Flow probs &amp; rates'!$E$4:$E$5999,UsefulSeries!$E1354)</f>
        <v>-0.61364323523274578</v>
      </c>
      <c r="L1357" s="12"/>
      <c r="M1357" s="12"/>
      <c r="N1357" s="12"/>
      <c r="O1357" s="12"/>
      <c r="P1357" s="12">
        <f ca="1"/>
        <v>0.63283481542058218</v>
      </c>
      <c r="Q1357" s="12">
        <f ca="1"/>
        <v>51.116788378261688</v>
      </c>
      <c r="R1357" s="12">
        <f ca="1"/>
        <v>0</v>
      </c>
      <c r="S1357" s="12">
        <f ca="1"/>
        <v>0</v>
      </c>
      <c r="T1357" s="12">
        <f ca="1"/>
        <v>0</v>
      </c>
      <c r="U1357" s="12">
        <f ca="1"/>
        <v>0</v>
      </c>
      <c r="V1357" s="12"/>
      <c r="W1357" s="12"/>
      <c r="X1357" s="12"/>
      <c r="Y1357" s="12"/>
      <c r="Z1357" s="12"/>
      <c r="AA1357" s="12"/>
      <c r="AB1357" s="12"/>
      <c r="AC1357" s="12"/>
      <c r="AD1357" s="12"/>
      <c r="AE1357" s="12">
        <v>0.62306111343470183</v>
      </c>
      <c r="AF1357" s="12">
        <v>0</v>
      </c>
      <c r="AG1357" s="12">
        <v>-3.6729223725810299E-2</v>
      </c>
      <c r="AH1357" s="12">
        <v>-3.6729223725810299E-2</v>
      </c>
      <c r="AI1357" s="12">
        <v>0</v>
      </c>
      <c r="AJ1357" s="12">
        <v>0.34020966283948784</v>
      </c>
      <c r="AK1357" s="12"/>
      <c r="AL1357" s="12"/>
      <c r="AM1357" s="12"/>
      <c r="AN1357" s="12">
        <f t="shared" si="198"/>
        <v>0.62306111343470183</v>
      </c>
      <c r="AO1357" s="12">
        <f t="shared" si="199"/>
        <v>0</v>
      </c>
      <c r="AP1357" s="12">
        <f t="shared" si="200"/>
        <v>-3.6729223725810299E-2</v>
      </c>
      <c r="AQ1357" s="12">
        <f t="shared" si="201"/>
        <v>-3.6729223725810299E-2</v>
      </c>
      <c r="AR1357" s="12">
        <f t="shared" si="202"/>
        <v>0</v>
      </c>
      <c r="AS1357" s="12">
        <f t="shared" si="203"/>
        <v>0.34020966283948784</v>
      </c>
      <c r="AT1357" s="12">
        <f t="shared" si="204"/>
        <v>0</v>
      </c>
      <c r="AU1357" s="12">
        <f t="shared" si="205"/>
        <v>0</v>
      </c>
      <c r="AV1357" s="12"/>
      <c r="AW1357" s="12"/>
      <c r="AX1357" s="12">
        <f>INDEX('Margin error adjustment'!N$7:N$6003,UsefulSeries!$K1348)</f>
        <v>1.4240002687976525E-3</v>
      </c>
      <c r="AY1357" s="12"/>
      <c r="AZ1357" s="12"/>
      <c r="BA1357" s="12"/>
      <c r="BB1357" s="12">
        <f t="shared" si="206"/>
        <v>1.4240002687976525E-3</v>
      </c>
      <c r="BC1357" s="12"/>
      <c r="BD1357" s="38">
        <f ca="1"/>
        <v>5.1968575573575759E-3</v>
      </c>
    </row>
    <row r="1358" spans="1:56" x14ac:dyDescent="0.35">
      <c r="A1358" s="12">
        <v>0</v>
      </c>
      <c r="B1358" s="12">
        <v>0</v>
      </c>
      <c r="C1358" s="12">
        <f ca="1">INDEX('Flow probs &amp; rates'!$M$5:$M$5999,UsefulSeries!$E1354,0)*(1-INDEX('Flow probs &amp; rates'!$M$5:$M$5999,UsefulSeries!$E1354,0))/INDEX('Flow probs &amp; rates'!$F$4:$F$5999,UsefulSeries!$E1354,0)</f>
        <v>3.1183750965802748</v>
      </c>
      <c r="D1358" s="12">
        <f ca="1">-INDEX('Flow probs &amp; rates'!$M$5:$M$5999,UsefulSeries!$E1354,0)*(INDEX('Flow probs &amp; rates'!$O$5:$O$5999,UsefulSeries!$E1354,0))/INDEX('Flow probs &amp; rates'!$F$4:$F$5999,UsefulSeries!$E1354,0)</f>
        <v>-0.45092153983077915</v>
      </c>
      <c r="E1358" s="12">
        <v>0</v>
      </c>
      <c r="F1358" s="12">
        <v>0</v>
      </c>
      <c r="G1358" s="12"/>
      <c r="H1358" s="12"/>
      <c r="I1358" s="12">
        <f ca="1">INDEX('Flow probs &amp; rates'!$M$5:$M$5999,UsefulSeries!$E1354)</f>
        <v>0.16824545218479717</v>
      </c>
      <c r="J1358" s="12"/>
      <c r="K1358" s="12">
        <f>INDEX('Flow probs &amp; rates'!$F$4:$F$5999,UsefulSeries!$E1354)</f>
        <v>4.4875589263585536E-2</v>
      </c>
      <c r="L1358" s="12">
        <f>-INDEX('Flow probs &amp; rates'!$F$4:$F$5999,UsefulSeries!$E1354)</f>
        <v>-4.4875589263585536E-2</v>
      </c>
      <c r="M1358" s="12"/>
      <c r="N1358" s="12"/>
      <c r="O1358" s="12"/>
      <c r="P1358" s="12">
        <f ca="1"/>
        <v>0</v>
      </c>
      <c r="Q1358" s="12">
        <f ca="1"/>
        <v>0</v>
      </c>
      <c r="R1358" s="12">
        <f ca="1"/>
        <v>0.32980034072498027</v>
      </c>
      <c r="S1358" s="12">
        <f ca="1"/>
        <v>6.3073432622316253E-2</v>
      </c>
      <c r="T1358" s="12">
        <f ca="1"/>
        <v>0</v>
      </c>
      <c r="U1358" s="12">
        <f ca="1"/>
        <v>0</v>
      </c>
      <c r="V1358" s="12"/>
      <c r="W1358" s="12">
        <f ca="1">INDEX(P$6:P$6003,UsefulSeries!$I1356)</f>
        <v>52.931814234499932</v>
      </c>
      <c r="X1358" s="12">
        <f ca="1">INDEX(Q$6:Q$6003,UsefulSeries!$I1356)</f>
        <v>0.63826645830330742</v>
      </c>
      <c r="Y1358" s="12">
        <f ca="1">INDEX(R$6:R$6003,UsefulSeries!$I1356)</f>
        <v>0</v>
      </c>
      <c r="Z1358" s="12">
        <f ca="1">INDEX(S$6:S$6003,UsefulSeries!$I1356)</f>
        <v>0</v>
      </c>
      <c r="AA1358" s="12">
        <f ca="1">INDEX(T$6:T$6003,UsefulSeries!$I1356)</f>
        <v>0</v>
      </c>
      <c r="AB1358" s="12">
        <f ca="1">INDEX(U$6:U$6003,UsefulSeries!$I1356)</f>
        <v>0</v>
      </c>
      <c r="AC1358" s="12">
        <f>INDEX( K$6:K$6003,UsefulSeries!$I1356)</f>
        <v>-0.62212087171422148</v>
      </c>
      <c r="AD1358" s="12">
        <f>INDEX(L$6:L$6003,UsefulSeries!$I1356)</f>
        <v>0.62212087171422148</v>
      </c>
      <c r="AE1358" s="12"/>
      <c r="AF1358" s="12"/>
      <c r="AG1358" s="12"/>
      <c r="AH1358" s="12"/>
      <c r="AI1358" s="12"/>
      <c r="AJ1358" s="12"/>
      <c r="AK1358" s="12"/>
      <c r="AL1358" s="12"/>
      <c r="AM1358" s="12"/>
      <c r="AN1358" s="12">
        <f t="shared" ca="1" si="198"/>
        <v>52.931814234499932</v>
      </c>
      <c r="AO1358" s="12">
        <f t="shared" ca="1" si="199"/>
        <v>0.63826645830330742</v>
      </c>
      <c r="AP1358" s="12">
        <f t="shared" ca="1" si="200"/>
        <v>0</v>
      </c>
      <c r="AQ1358" s="12">
        <f t="shared" ca="1" si="201"/>
        <v>0</v>
      </c>
      <c r="AR1358" s="12">
        <f t="shared" ca="1" si="202"/>
        <v>0</v>
      </c>
      <c r="AS1358" s="12">
        <f t="shared" ca="1" si="203"/>
        <v>0</v>
      </c>
      <c r="AT1358" s="12">
        <f t="shared" si="204"/>
        <v>-0.62212087171422148</v>
      </c>
      <c r="AU1358" s="12">
        <f t="shared" si="205"/>
        <v>0.62212087171422148</v>
      </c>
      <c r="AV1358" s="12"/>
      <c r="AW1358" s="12">
        <f ca="1">INDEX(I$6:I$6003,UsefulSeries!$I1356)</f>
        <v>1.1896704243069222E-2</v>
      </c>
      <c r="AX1358" s="12"/>
      <c r="AY1358" s="12"/>
      <c r="AZ1358" s="12">
        <f t="array" aca="1" ref="AZ1358:AZ1363" ca="1">MMULT(W1358:AB1363,AW1358:AW1363)</f>
        <v>0.63826645830330742</v>
      </c>
      <c r="BA1358" s="12"/>
      <c r="BB1358" s="12">
        <f t="shared" ca="1" si="206"/>
        <v>0.63826645830330742</v>
      </c>
      <c r="BC1358" s="12"/>
      <c r="BD1358" s="38">
        <f t="array" aca="1" ref="BD1358:BD1365" ca="1">MMULT(MINVERSE(AN1358:AU1365),BB1358:BB1365)</f>
        <v>1.1343735008569514E-2</v>
      </c>
    </row>
    <row r="1359" spans="1:56" x14ac:dyDescent="0.35">
      <c r="A1359" s="12">
        <v>0</v>
      </c>
      <c r="B1359" s="12">
        <v>0</v>
      </c>
      <c r="C1359" s="12">
        <f ca="1">-INDEX('Flow probs &amp; rates'!$M$5:$M$5999,UsefulSeries!$E1354,0)*(INDEX('Flow probs &amp; rates'!$O$5:$O$5999,UsefulSeries!$E1354,0))/INDEX('Flow probs &amp; rates'!$F$4:$F$5999,UsefulSeries!$E1354,0)</f>
        <v>-0.45092153983077915</v>
      </c>
      <c r="D1359" s="12">
        <f ca="1">INDEX('Flow probs &amp; rates'!$O$5:$O$5999,UsefulSeries!$E1354,0)*(1-INDEX('Flow probs &amp; rates'!$O$5:$O$5999,UsefulSeries!$E1354,0))/INDEX('Flow probs &amp; rates'!$F$4:$F$5999,UsefulSeries!$E1354,0)</f>
        <v>2.3577926758311012</v>
      </c>
      <c r="E1359" s="12">
        <v>0</v>
      </c>
      <c r="F1359" s="12">
        <v>0</v>
      </c>
      <c r="G1359" s="12"/>
      <c r="H1359" s="12"/>
      <c r="I1359" s="12">
        <f ca="1">INDEX('Flow probs &amp; rates'!$O$5:$O$5999,UsefulSeries!$E1354)</f>
        <v>0.12027290811595595</v>
      </c>
      <c r="J1359" s="12"/>
      <c r="K1359" s="12"/>
      <c r="L1359" s="12">
        <f>-INDEX('Flow probs &amp; rates'!$F$4:$F$5999,UsefulSeries!$E1354)</f>
        <v>-4.4875589263585536E-2</v>
      </c>
      <c r="M1359" s="12"/>
      <c r="N1359" s="12"/>
      <c r="O1359" s="12"/>
      <c r="P1359" s="12">
        <f ca="1"/>
        <v>0</v>
      </c>
      <c r="Q1359" s="12">
        <f ca="1"/>
        <v>0</v>
      </c>
      <c r="R1359" s="12">
        <f ca="1"/>
        <v>6.3073432622316253E-2</v>
      </c>
      <c r="S1359" s="12">
        <f ca="1"/>
        <v>0.43618812625158032</v>
      </c>
      <c r="T1359" s="12">
        <f ca="1"/>
        <v>0</v>
      </c>
      <c r="U1359" s="12">
        <f ca="1"/>
        <v>0</v>
      </c>
      <c r="V1359" s="12"/>
      <c r="W1359" s="12">
        <f ca="1">INDEX(P$7:P$6003,UsefulSeries!$I1356)</f>
        <v>0.63826645830330742</v>
      </c>
      <c r="X1359" s="12">
        <f ca="1">INDEX(Q$7:Q$6003,UsefulSeries!$I1356)</f>
        <v>47.067646746919522</v>
      </c>
      <c r="Y1359" s="12">
        <f ca="1">INDEX(R$7:R$6003,UsefulSeries!$I1356)</f>
        <v>0</v>
      </c>
      <c r="Z1359" s="12">
        <f ca="1">INDEX(S$7:S$6003,UsefulSeries!$I1356)</f>
        <v>0</v>
      </c>
      <c r="AA1359" s="12">
        <f ca="1">INDEX(T$7:T$6003,UsefulSeries!$I1356)</f>
        <v>0</v>
      </c>
      <c r="AB1359" s="12">
        <f ca="1">INDEX(U$7:U$6003,UsefulSeries!$I1356)</f>
        <v>0</v>
      </c>
      <c r="AC1359" s="12">
        <f>INDEX( K$7:K$6003,UsefulSeries!$I1356,1)</f>
        <v>-0.62212087171422148</v>
      </c>
      <c r="AD1359" s="12">
        <f>INDEX(L$7:L$6003,UsefulSeries!$I1356,1)</f>
        <v>0</v>
      </c>
      <c r="AE1359" s="12"/>
      <c r="AF1359" s="12"/>
      <c r="AG1359" s="12"/>
      <c r="AH1359" s="12"/>
      <c r="AI1359" s="12"/>
      <c r="AJ1359" s="12"/>
      <c r="AK1359" s="12"/>
      <c r="AL1359" s="12"/>
      <c r="AM1359" s="12"/>
      <c r="AN1359" s="12">
        <f t="shared" ca="1" si="198"/>
        <v>0.63826645830330742</v>
      </c>
      <c r="AO1359" s="12">
        <f t="shared" ca="1" si="199"/>
        <v>47.067646746919522</v>
      </c>
      <c r="AP1359" s="12">
        <f t="shared" ca="1" si="200"/>
        <v>0</v>
      </c>
      <c r="AQ1359" s="12">
        <f t="shared" ca="1" si="201"/>
        <v>0</v>
      </c>
      <c r="AR1359" s="12">
        <f t="shared" ca="1" si="202"/>
        <v>0</v>
      </c>
      <c r="AS1359" s="12">
        <f t="shared" ca="1" si="203"/>
        <v>0</v>
      </c>
      <c r="AT1359" s="12">
        <f t="shared" si="204"/>
        <v>-0.62212087171422148</v>
      </c>
      <c r="AU1359" s="12">
        <f t="shared" si="205"/>
        <v>0</v>
      </c>
      <c r="AV1359" s="12"/>
      <c r="AW1359" s="12">
        <f ca="1">INDEX(I$7:I$6003,UsefulSeries!$I1356)</f>
        <v>1.3399293030554536E-2</v>
      </c>
      <c r="AX1359" s="12"/>
      <c r="AY1359" s="12"/>
      <c r="AZ1359" s="12">
        <f ca="1"/>
        <v>0.6382664583033073</v>
      </c>
      <c r="BA1359" s="12"/>
      <c r="BB1359" s="12">
        <f t="shared" ca="1" si="206"/>
        <v>0.6382664583033073</v>
      </c>
      <c r="BC1359" s="12"/>
      <c r="BD1359" s="38">
        <f ca="1"/>
        <v>1.4187288448919052E-2</v>
      </c>
    </row>
    <row r="1360" spans="1:56" x14ac:dyDescent="0.35">
      <c r="A1360" s="12">
        <v>0</v>
      </c>
      <c r="B1360" s="12">
        <v>0</v>
      </c>
      <c r="C1360" s="12">
        <v>0</v>
      </c>
      <c r="D1360" s="12">
        <v>0</v>
      </c>
      <c r="E1360" s="12">
        <f ca="1">INDEX('Flow probs &amp; rates'!$P$5:$P$5999,UsefulSeries!$E1354,0)*(1-INDEX('Flow probs &amp; rates'!$P$5:$P$5999,UsefulSeries!$E1354,0))/INDEX('Flow probs &amp; rates'!$G$4:$G$5999,UsefulSeries!$E1354,0)</f>
        <v>5.6250243957053137E-2</v>
      </c>
      <c r="F1360" s="12">
        <f ca="1">-INDEX('Flow probs &amp; rates'!$P$5:$P$5999,UsefulSeries!$E1354,0)*(INDEX('Flow probs &amp; rates'!$Q$5:$Q$5999,UsefulSeries!$E1354,0))/INDEX('Flow probs &amp; rates'!$G$4:$G$5999,UsefulSeries!$E1354,0)</f>
        <v>-1.3018458891892615E-3</v>
      </c>
      <c r="G1360" s="12"/>
      <c r="H1360" s="12"/>
      <c r="I1360" s="12">
        <f ca="1">INDEX('Flow probs &amp; rates'!$P$5:$P$5999,UsefulSeries!$E1354)</f>
        <v>1.9592255920892383E-2</v>
      </c>
      <c r="J1360" s="12"/>
      <c r="K1360" s="12">
        <f>INDEX('Flow probs &amp; rates'!$G$4:$G$5999,UsefulSeries!$E1354)</f>
        <v>0.34148117550366863</v>
      </c>
      <c r="L1360" s="12"/>
      <c r="M1360" s="12"/>
      <c r="N1360" s="12"/>
      <c r="O1360" s="12"/>
      <c r="P1360" s="12">
        <f ca="1"/>
        <v>0</v>
      </c>
      <c r="Q1360" s="12">
        <f ca="1"/>
        <v>0</v>
      </c>
      <c r="R1360" s="12">
        <f ca="1"/>
        <v>0</v>
      </c>
      <c r="S1360" s="12">
        <f ca="1"/>
        <v>0</v>
      </c>
      <c r="T1360" s="12">
        <f ca="1"/>
        <v>17.785952777400308</v>
      </c>
      <c r="U1360" s="12">
        <f ca="1"/>
        <v>0.35655736308627267</v>
      </c>
      <c r="V1360" s="12"/>
      <c r="W1360" s="12">
        <f ca="1">INDEX(P$8:P$6003,UsefulSeries!$I1356)</f>
        <v>0</v>
      </c>
      <c r="X1360" s="12">
        <f ca="1">INDEX(Q$8:Q$6003,UsefulSeries!$I1356)</f>
        <v>0</v>
      </c>
      <c r="Y1360" s="12">
        <f ca="1">INDEX(R$8:R$6003,UsefulSeries!$I1356)</f>
        <v>0.22985848671074807</v>
      </c>
      <c r="Z1360" s="12">
        <f ca="1">INDEX(S$8:S$6003,UsefulSeries!$I1356)</f>
        <v>6.0464605375349305E-2</v>
      </c>
      <c r="AA1360" s="12">
        <f ca="1">INDEX(T$8:T$6003,UsefulSeries!$I1356)</f>
        <v>0</v>
      </c>
      <c r="AB1360" s="12">
        <f ca="1">INDEX(U$8:U$6003,UsefulSeries!$I1356)</f>
        <v>0</v>
      </c>
      <c r="AC1360" s="12">
        <f>INDEX( K$8:K$6003,UsefulSeries!$I1356)</f>
        <v>3.8153223994607952E-2</v>
      </c>
      <c r="AD1360" s="12">
        <f>INDEX(L$8:L$6003,UsefulSeries!$I1356)</f>
        <v>-3.8153223994607952E-2</v>
      </c>
      <c r="AE1360" s="12"/>
      <c r="AF1360" s="12"/>
      <c r="AG1360" s="12"/>
      <c r="AH1360" s="12"/>
      <c r="AI1360" s="12"/>
      <c r="AJ1360" s="12"/>
      <c r="AK1360" s="12"/>
      <c r="AL1360" s="12"/>
      <c r="AM1360" s="12"/>
      <c r="AN1360" s="12">
        <f t="shared" ca="1" si="198"/>
        <v>0</v>
      </c>
      <c r="AO1360" s="12">
        <f t="shared" ca="1" si="199"/>
        <v>0</v>
      </c>
      <c r="AP1360" s="12">
        <f t="shared" ca="1" si="200"/>
        <v>0.22985848671074807</v>
      </c>
      <c r="AQ1360" s="12">
        <f t="shared" ca="1" si="201"/>
        <v>6.0464605375349305E-2</v>
      </c>
      <c r="AR1360" s="12">
        <f t="shared" ca="1" si="202"/>
        <v>0</v>
      </c>
      <c r="AS1360" s="12">
        <f t="shared" ca="1" si="203"/>
        <v>0</v>
      </c>
      <c r="AT1360" s="12">
        <f t="shared" si="204"/>
        <v>3.8153223994607952E-2</v>
      </c>
      <c r="AU1360" s="12">
        <f t="shared" si="205"/>
        <v>-3.8153223994607952E-2</v>
      </c>
      <c r="AV1360" s="12"/>
      <c r="AW1360" s="12">
        <f ca="1">INDEX(I$8:I$6003,UsefulSeries!$I1356)</f>
        <v>0.22523377877542586</v>
      </c>
      <c r="AX1360" s="12"/>
      <c r="AY1360" s="12"/>
      <c r="AZ1360" s="12">
        <f ca="1"/>
        <v>6.0464605375349298E-2</v>
      </c>
      <c r="BA1360" s="12"/>
      <c r="BB1360" s="12">
        <f t="shared" ca="1" si="206"/>
        <v>6.0464605375349298E-2</v>
      </c>
      <c r="BC1360" s="12"/>
      <c r="BD1360" s="38">
        <f ca="1"/>
        <v>0.22989341714584174</v>
      </c>
    </row>
    <row r="1361" spans="1:56" x14ac:dyDescent="0.35">
      <c r="A1361" s="12">
        <v>0</v>
      </c>
      <c r="B1361" s="12">
        <v>0</v>
      </c>
      <c r="C1361" s="12">
        <v>0</v>
      </c>
      <c r="D1361" s="12">
        <v>0</v>
      </c>
      <c r="E1361" s="12">
        <f ca="1">-INDEX('Flow probs &amp; rates'!$P$5:$P$5999,UsefulSeries!$E1354,0)*(INDEX('Flow probs &amp; rates'!$Q$5:$Q$5999,UsefulSeries!$E1354,0))/INDEX('Flow probs &amp; rates'!$G$4:$G$5999,UsefulSeries!$E1354,0)</f>
        <v>-1.3018458891892615E-3</v>
      </c>
      <c r="F1361" s="12">
        <f ca="1">INDEX('Flow probs &amp; rates'!$Q$5:$Q$5999,UsefulSeries!$E1354,0)*(1-INDEX('Flow probs &amp; rates'!$Q$5:$Q$5999,UsefulSeries!$E1354,0))/INDEX('Flow probs &amp; rates'!$G$4:$G$5999,UsefulSeries!$E1354,0)</f>
        <v>6.4939254957891407E-2</v>
      </c>
      <c r="G1361" s="12"/>
      <c r="H1361" s="12"/>
      <c r="I1361" s="12">
        <f ca="1">INDEX('Flow probs &amp; rates'!$Q$5:$Q$5999,UsefulSeries!$E1354)</f>
        <v>2.2690386771178888E-2</v>
      </c>
      <c r="J1361" s="12"/>
      <c r="K1361" s="12"/>
      <c r="L1361" s="12">
        <f>INDEX('Flow probs &amp; rates'!$G$4:$G$5999,UsefulSeries!$E1354)</f>
        <v>0.34148117550366863</v>
      </c>
      <c r="M1361" s="12"/>
      <c r="N1361" s="12"/>
      <c r="O1361" s="12"/>
      <c r="P1361" s="12">
        <f ca="1"/>
        <v>0</v>
      </c>
      <c r="Q1361" s="12">
        <f ca="1"/>
        <v>0</v>
      </c>
      <c r="R1361" s="12">
        <f ca="1"/>
        <v>0</v>
      </c>
      <c r="S1361" s="12">
        <f ca="1"/>
        <v>0</v>
      </c>
      <c r="T1361" s="12">
        <f ca="1"/>
        <v>0.35655736308627267</v>
      </c>
      <c r="U1361" s="12">
        <f ca="1"/>
        <v>15.406154311227093</v>
      </c>
      <c r="V1361" s="12"/>
      <c r="W1361" s="12">
        <f ca="1">INDEX(P$9:P$6003,UsefulSeries!$I1356)</f>
        <v>0</v>
      </c>
      <c r="X1361" s="12">
        <f ca="1">INDEX(Q$9:Q$6003,UsefulSeries!$I1356)</f>
        <v>0</v>
      </c>
      <c r="Y1361" s="12">
        <f ca="1">INDEX(R$9:R$6003,UsefulSeries!$I1356)</f>
        <v>6.0464605375349305E-2</v>
      </c>
      <c r="Z1361" s="12">
        <f ca="1">INDEX(S$9:S$6003,UsefulSeries!$I1356)</f>
        <v>0.32585016152262036</v>
      </c>
      <c r="AA1361" s="12">
        <f ca="1">INDEX(T$9:T$6003,UsefulSeries!$I1356)</f>
        <v>0</v>
      </c>
      <c r="AB1361" s="12">
        <f ca="1">INDEX(U$9:U$6003,UsefulSeries!$I1356)</f>
        <v>0</v>
      </c>
      <c r="AC1361" s="12">
        <f>INDEX( K$9:K$6003,UsefulSeries!$I1356)</f>
        <v>0</v>
      </c>
      <c r="AD1361" s="12">
        <f>INDEX(L$9:L$6003,UsefulSeries!$I1356)</f>
        <v>-3.8153223994607952E-2</v>
      </c>
      <c r="AE1361" s="12"/>
      <c r="AF1361" s="12"/>
      <c r="AG1361" s="12"/>
      <c r="AH1361" s="12"/>
      <c r="AI1361" s="12"/>
      <c r="AJ1361" s="12"/>
      <c r="AK1361" s="12"/>
      <c r="AL1361" s="12"/>
      <c r="AM1361" s="12"/>
      <c r="AN1361" s="12">
        <f t="shared" ca="1" si="198"/>
        <v>0</v>
      </c>
      <c r="AO1361" s="12">
        <f t="shared" ca="1" si="199"/>
        <v>0</v>
      </c>
      <c r="AP1361" s="12">
        <f t="shared" ca="1" si="200"/>
        <v>6.0464605375349305E-2</v>
      </c>
      <c r="AQ1361" s="12">
        <f t="shared" ca="1" si="201"/>
        <v>0.32585016152262036</v>
      </c>
      <c r="AR1361" s="12">
        <f t="shared" ca="1" si="202"/>
        <v>0</v>
      </c>
      <c r="AS1361" s="12">
        <f t="shared" ca="1" si="203"/>
        <v>0</v>
      </c>
      <c r="AT1361" s="12">
        <f t="shared" si="204"/>
        <v>0</v>
      </c>
      <c r="AU1361" s="12">
        <f t="shared" si="205"/>
        <v>-3.8153223994607952E-2</v>
      </c>
      <c r="AV1361" s="12"/>
      <c r="AW1361" s="12">
        <f ca="1">INDEX(I$9:I$6003,UsefulSeries!$I1356)</f>
        <v>0.14376526194001113</v>
      </c>
      <c r="AX1361" s="12"/>
      <c r="AY1361" s="12"/>
      <c r="AZ1361" s="12">
        <f ca="1"/>
        <v>6.0464605375349298E-2</v>
      </c>
      <c r="BA1361" s="12"/>
      <c r="BB1361" s="12">
        <f t="shared" ca="1" si="206"/>
        <v>6.0464605375349298E-2</v>
      </c>
      <c r="BC1361" s="12"/>
      <c r="BD1361" s="38">
        <f ca="1"/>
        <v>0.15522879703142745</v>
      </c>
    </row>
    <row r="1362" spans="1:56" x14ac:dyDescent="0.35">
      <c r="A1362" s="12">
        <f ca="1">INDEX('Flow probs &amp; rates'!$K$5:$K$5999,UsefulSeries!$E1360,0)*(1-INDEX('Flow probs &amp; rates'!$K$5:$K$5999,UsefulSeries!$E1360,0))/INDEX('Flow probs &amp; rates'!$E$4:$E$5999,UsefulSeries!$E1360,0)</f>
        <v>2.9799325965029169E-2</v>
      </c>
      <c r="B1362" s="12">
        <f ca="1">-INDEX('Flow probs &amp; rates'!$K$5:$K$5999,UsefulSeries!$E1360,0)*(INDEX('Flow probs &amp; rates'!$L$5:$L$5999,UsefulSeries!$E1360,0))/INDEX('Flow probs &amp; rates'!$E$4:$E$5999,UsefulSeries!$E1360,0)</f>
        <v>-3.7139830424872186E-4</v>
      </c>
      <c r="C1362" s="12">
        <v>0</v>
      </c>
      <c r="D1362" s="12">
        <v>0</v>
      </c>
      <c r="E1362" s="12">
        <v>0</v>
      </c>
      <c r="F1362" s="12">
        <v>0</v>
      </c>
      <c r="G1362" s="12"/>
      <c r="H1362" s="12"/>
      <c r="I1362" s="12">
        <f ca="1">INDEX('Flow probs &amp; rates'!$K$5:$K$5999,UsefulSeries!$E1360)</f>
        <v>1.8520292109608743E-2</v>
      </c>
      <c r="J1362" s="12"/>
      <c r="K1362" s="12">
        <f>-INDEX('Flow probs &amp; rates'!$E$4:$E$5999,UsefulSeries!$E1360)</f>
        <v>-0.60999000148913995</v>
      </c>
      <c r="L1362" s="12">
        <f>INDEX('Flow probs &amp; rates'!$E$4:$E$5999,UsefulSeries!$E1360)</f>
        <v>0.60999000148913995</v>
      </c>
      <c r="M1362" s="12"/>
      <c r="N1362" s="12"/>
      <c r="O1362" s="12"/>
      <c r="P1362" s="12">
        <f t="array" aca="1" ref="P1362:U1367" ca="1">MINVERSE(A1362:F1367)</f>
        <v>33.565649723035541</v>
      </c>
      <c r="Q1362" s="12">
        <f ca="1"/>
        <v>0.62934408168643607</v>
      </c>
      <c r="R1362" s="12">
        <f ca="1"/>
        <v>0</v>
      </c>
      <c r="S1362" s="12">
        <f ca="1"/>
        <v>0</v>
      </c>
      <c r="T1362" s="12">
        <f ca="1"/>
        <v>0</v>
      </c>
      <c r="U1362" s="12">
        <f ca="1"/>
        <v>0</v>
      </c>
      <c r="V1362" s="12"/>
      <c r="W1362" s="12">
        <f ca="1">INDEX(P$10:P$6003,UsefulSeries!$I1356)</f>
        <v>0</v>
      </c>
      <c r="X1362" s="12">
        <f ca="1">INDEX(Q$10:Q$6003,UsefulSeries!$I1356)</f>
        <v>0</v>
      </c>
      <c r="Y1362" s="12">
        <f ca="1">INDEX(R$10:R$6003,UsefulSeries!$I1356)</f>
        <v>0</v>
      </c>
      <c r="Z1362" s="12">
        <f ca="1">INDEX(S$10:S$6003,UsefulSeries!$I1356)</f>
        <v>0</v>
      </c>
      <c r="AA1362" s="12">
        <f ca="1">INDEX(T$10:T$6003,UsefulSeries!$I1356)</f>
        <v>14.786907875021255</v>
      </c>
      <c r="AB1362" s="12">
        <f ca="1">INDEX(U$10:U$6003,UsefulSeries!$I1356)</f>
        <v>0.35526040151850197</v>
      </c>
      <c r="AC1362" s="12">
        <f>INDEX( K$10:K$6003,UsefulSeries!$I1356)</f>
        <v>0.3397259042911705</v>
      </c>
      <c r="AD1362" s="12">
        <f>INDEX(L$10:L$6003,UsefulSeries!$I1356)</f>
        <v>0</v>
      </c>
      <c r="AE1362" s="12"/>
      <c r="AF1362" s="12"/>
      <c r="AG1362" s="12"/>
      <c r="AH1362" s="12"/>
      <c r="AI1362" s="12"/>
      <c r="AJ1362" s="12"/>
      <c r="AK1362" s="12"/>
      <c r="AL1362" s="12"/>
      <c r="AM1362" s="12"/>
      <c r="AN1362" s="12">
        <f t="shared" ca="1" si="198"/>
        <v>0</v>
      </c>
      <c r="AO1362" s="12">
        <f t="shared" ca="1" si="199"/>
        <v>0</v>
      </c>
      <c r="AP1362" s="12">
        <f t="shared" ca="1" si="200"/>
        <v>0</v>
      </c>
      <c r="AQ1362" s="12">
        <f t="shared" ca="1" si="201"/>
        <v>0</v>
      </c>
      <c r="AR1362" s="12">
        <f t="shared" ca="1" si="202"/>
        <v>14.786907875021255</v>
      </c>
      <c r="AS1362" s="12">
        <f t="shared" ca="1" si="203"/>
        <v>0.35526040151850197</v>
      </c>
      <c r="AT1362" s="12">
        <f t="shared" si="204"/>
        <v>0.3397259042911705</v>
      </c>
      <c r="AU1362" s="12">
        <f t="shared" si="205"/>
        <v>0</v>
      </c>
      <c r="AV1362" s="12"/>
      <c r="AW1362" s="12">
        <f ca="1">INDEX(I$10:I$6003,UsefulSeries!$I1356)</f>
        <v>2.3540341109005384E-2</v>
      </c>
      <c r="AX1362" s="12"/>
      <c r="AY1362" s="12"/>
      <c r="AZ1362" s="12">
        <f ca="1"/>
        <v>0.35526040151850213</v>
      </c>
      <c r="BA1362" s="12"/>
      <c r="BB1362" s="12">
        <f t="shared" ca="1" si="206"/>
        <v>0.35526040151850213</v>
      </c>
      <c r="BC1362" s="12"/>
      <c r="BD1362" s="38">
        <f ca="1"/>
        <v>2.223304356976934E-2</v>
      </c>
    </row>
    <row r="1363" spans="1:56" x14ac:dyDescent="0.35">
      <c r="A1363" s="12">
        <f ca="1">-INDEX('Flow probs &amp; rates'!$K$5:$K$5999,UsefulSeries!$E1360,0)*(INDEX('Flow probs &amp; rates'!$L$5:$L$5999,UsefulSeries!$E1360,0))/INDEX('Flow probs &amp; rates'!$E$4:$E$5999,UsefulSeries!$E1360,0)</f>
        <v>-3.7139830424872186E-4</v>
      </c>
      <c r="B1363" s="12">
        <f ca="1">INDEX('Flow probs &amp; rates'!$L$5:$L$5999,UsefulSeries!$E1360,0)*(1-INDEX('Flow probs &amp; rates'!$L$5:$L$5999,UsefulSeries!$E1360,0))/INDEX('Flow probs &amp; rates'!$E$4:$E$5999,UsefulSeries!$E1360,0)</f>
        <v>1.9808282545116782E-2</v>
      </c>
      <c r="C1363" s="12">
        <v>0</v>
      </c>
      <c r="D1363" s="12">
        <v>0</v>
      </c>
      <c r="E1363" s="12">
        <v>0</v>
      </c>
      <c r="F1363" s="12">
        <v>0</v>
      </c>
      <c r="G1363" s="12"/>
      <c r="H1363" s="12"/>
      <c r="I1363" s="12">
        <f ca="1">INDEX('Flow probs &amp; rates'!$L$5:$L$5999,UsefulSeries!$E1360)</f>
        <v>1.2232488063414674E-2</v>
      </c>
      <c r="J1363" s="12"/>
      <c r="K1363" s="12">
        <f>-INDEX('Flow probs &amp; rates'!$E$4:$E$5999,UsefulSeries!$E1360)</f>
        <v>-0.60999000148913995</v>
      </c>
      <c r="L1363" s="12"/>
      <c r="M1363" s="12"/>
      <c r="N1363" s="12"/>
      <c r="O1363" s="12"/>
      <c r="P1363" s="12">
        <f ca="1"/>
        <v>0.62934408168643607</v>
      </c>
      <c r="Q1363" s="12">
        <f ca="1"/>
        <v>50.495732532415282</v>
      </c>
      <c r="R1363" s="12">
        <f ca="1"/>
        <v>0</v>
      </c>
      <c r="S1363" s="12">
        <f ca="1"/>
        <v>0</v>
      </c>
      <c r="T1363" s="12">
        <f ca="1"/>
        <v>0</v>
      </c>
      <c r="U1363" s="12">
        <f ca="1"/>
        <v>0</v>
      </c>
      <c r="V1363" s="12"/>
      <c r="W1363" s="12">
        <f ca="1">INDEX(P$11:P$6003,UsefulSeries!$I1356)</f>
        <v>0</v>
      </c>
      <c r="X1363" s="12">
        <f ca="1">INDEX(Q$11:Q$6003,UsefulSeries!$I1356)</f>
        <v>0</v>
      </c>
      <c r="Y1363" s="12">
        <f ca="1">INDEX(R$11:R$6003,UsefulSeries!$I1356)</f>
        <v>0</v>
      </c>
      <c r="Z1363" s="12">
        <f ca="1">INDEX(S$11:S$6003,UsefulSeries!$I1356)</f>
        <v>0</v>
      </c>
      <c r="AA1363" s="12">
        <f ca="1">INDEX(T$11:T$6003,UsefulSeries!$I1356)</f>
        <v>0.35526040151850202</v>
      </c>
      <c r="AB1363" s="12">
        <f ca="1">INDEX(U$11:U$6003,UsefulSeries!$I1356)</f>
        <v>17.184429163123635</v>
      </c>
      <c r="AC1363" s="12">
        <f>INDEX( K$11:K$6003,UsefulSeries!$I1356)</f>
        <v>0</v>
      </c>
      <c r="AD1363" s="12">
        <f>INDEX(L$11:L$6003,UsefulSeries!$I1356)</f>
        <v>0.3397259042911705</v>
      </c>
      <c r="AE1363" s="12"/>
      <c r="AF1363" s="12"/>
      <c r="AG1363" s="12"/>
      <c r="AH1363" s="12"/>
      <c r="AI1363" s="12"/>
      <c r="AJ1363" s="12"/>
      <c r="AK1363" s="12"/>
      <c r="AL1363" s="12"/>
      <c r="AM1363" s="12"/>
      <c r="AN1363" s="12">
        <f t="shared" ca="1" si="198"/>
        <v>0</v>
      </c>
      <c r="AO1363" s="12">
        <f t="shared" ca="1" si="199"/>
        <v>0</v>
      </c>
      <c r="AP1363" s="12">
        <f t="shared" ca="1" si="200"/>
        <v>0</v>
      </c>
      <c r="AQ1363" s="12">
        <f t="shared" ca="1" si="201"/>
        <v>0</v>
      </c>
      <c r="AR1363" s="12">
        <f t="shared" ca="1" si="202"/>
        <v>0.35526040151850202</v>
      </c>
      <c r="AS1363" s="12">
        <f t="shared" ca="1" si="203"/>
        <v>17.184429163123635</v>
      </c>
      <c r="AT1363" s="12">
        <f t="shared" si="204"/>
        <v>0</v>
      </c>
      <c r="AU1363" s="12">
        <f t="shared" si="205"/>
        <v>0.3397259042911705</v>
      </c>
      <c r="AV1363" s="12"/>
      <c r="AW1363" s="12">
        <f ca="1">INDEX(I$11:I$6003,UsefulSeries!$I1356)</f>
        <v>2.0186731091926376E-2</v>
      </c>
      <c r="AX1363" s="12"/>
      <c r="AY1363" s="12"/>
      <c r="AZ1363" s="12">
        <f ca="1"/>
        <v>0.35526040151850202</v>
      </c>
      <c r="BA1363" s="12"/>
      <c r="BB1363" s="12">
        <f t="shared" ca="1" si="206"/>
        <v>0.35526040151850202</v>
      </c>
      <c r="BC1363" s="12"/>
      <c r="BD1363" s="38">
        <f ca="1"/>
        <v>1.8132244700016203E-2</v>
      </c>
    </row>
    <row r="1364" spans="1:56" x14ac:dyDescent="0.35">
      <c r="A1364" s="12">
        <v>0</v>
      </c>
      <c r="B1364" s="12">
        <v>0</v>
      </c>
      <c r="C1364" s="12">
        <f ca="1">INDEX('Flow probs &amp; rates'!$M$5:$M$5999,UsefulSeries!$E1360,0)*(1-INDEX('Flow probs &amp; rates'!$M$5:$M$5999,UsefulSeries!$E1360,0))/INDEX('Flow probs &amp; rates'!$F$4:$F$5999,UsefulSeries!$E1360,0)</f>
        <v>2.7925520344249306</v>
      </c>
      <c r="D1364" s="12">
        <f ca="1">-INDEX('Flow probs &amp; rates'!$M$5:$M$5999,UsefulSeries!$E1360,0)*(INDEX('Flow probs &amp; rates'!$O$5:$O$5999,UsefulSeries!$E1360,0))/INDEX('Flow probs &amp; rates'!$F$4:$F$5999,UsefulSeries!$E1360,0)</f>
        <v>-0.37673557470125119</v>
      </c>
      <c r="E1364" s="12">
        <v>0</v>
      </c>
      <c r="F1364" s="12">
        <v>0</v>
      </c>
      <c r="G1364" s="12"/>
      <c r="H1364" s="12"/>
      <c r="I1364" s="12">
        <f ca="1">INDEX('Flow probs &amp; rates'!$M$5:$M$5999,UsefulSeries!$E1360)</f>
        <v>0.15955004102286413</v>
      </c>
      <c r="J1364" s="12"/>
      <c r="K1364" s="12">
        <f>INDEX('Flow probs &amp; rates'!$F$4:$F$5999,UsefulSeries!$E1360)</f>
        <v>4.8018380241240666E-2</v>
      </c>
      <c r="L1364" s="12">
        <f>-INDEX('Flow probs &amp; rates'!$F$4:$F$5999,UsefulSeries!$E1360)</f>
        <v>-4.8018380241240666E-2</v>
      </c>
      <c r="M1364" s="12"/>
      <c r="N1364" s="12"/>
      <c r="O1364" s="12"/>
      <c r="P1364" s="12">
        <f ca="1"/>
        <v>0</v>
      </c>
      <c r="Q1364" s="12">
        <f ca="1"/>
        <v>0</v>
      </c>
      <c r="R1364" s="12">
        <f ca="1"/>
        <v>0.36700519440111368</v>
      </c>
      <c r="S1364" s="12">
        <f ca="1"/>
        <v>6.6043941533999409E-2</v>
      </c>
      <c r="T1364" s="12">
        <f ca="1"/>
        <v>0</v>
      </c>
      <c r="U1364" s="12">
        <f ca="1"/>
        <v>0</v>
      </c>
      <c r="V1364" s="12"/>
      <c r="W1364" s="12"/>
      <c r="X1364" s="12"/>
      <c r="Y1364" s="12"/>
      <c r="Z1364" s="12"/>
      <c r="AA1364" s="12"/>
      <c r="AB1364" s="12"/>
      <c r="AC1364" s="12"/>
      <c r="AD1364" s="12"/>
      <c r="AE1364" s="12">
        <f t="array" ref="AE1364:AJ1365">TRANSPOSE(AC1358:AD1363)</f>
        <v>-0.62212087171422148</v>
      </c>
      <c r="AF1364" s="12">
        <v>-0.62212087171422148</v>
      </c>
      <c r="AG1364" s="12">
        <v>3.8153223994607952E-2</v>
      </c>
      <c r="AH1364" s="12">
        <v>0</v>
      </c>
      <c r="AI1364" s="12">
        <v>0.3397259042911705</v>
      </c>
      <c r="AJ1364" s="12">
        <v>0</v>
      </c>
      <c r="AK1364" s="12"/>
      <c r="AL1364" s="12"/>
      <c r="AM1364" s="12"/>
      <c r="AN1364" s="12">
        <f t="shared" si="198"/>
        <v>-0.62212087171422148</v>
      </c>
      <c r="AO1364" s="12">
        <f t="shared" si="199"/>
        <v>-0.62212087171422148</v>
      </c>
      <c r="AP1364" s="12">
        <f t="shared" si="200"/>
        <v>3.8153223994607952E-2</v>
      </c>
      <c r="AQ1364" s="12">
        <f t="shared" si="201"/>
        <v>0</v>
      </c>
      <c r="AR1364" s="12">
        <f t="shared" si="202"/>
        <v>0.3397259042911705</v>
      </c>
      <c r="AS1364" s="12">
        <f t="shared" si="203"/>
        <v>0</v>
      </c>
      <c r="AT1364" s="12">
        <f t="shared" si="204"/>
        <v>0</v>
      </c>
      <c r="AU1364" s="12">
        <f t="shared" si="205"/>
        <v>0</v>
      </c>
      <c r="AV1364" s="12"/>
      <c r="AW1364" s="12"/>
      <c r="AX1364" s="12">
        <f>INDEX($N$6:$N$6003,UsefulSeries!$K1356)</f>
        <v>4.409333020070072E-4</v>
      </c>
      <c r="AY1364" s="12"/>
      <c r="AZ1364" s="12"/>
      <c r="BA1364" s="12"/>
      <c r="BB1364" s="12">
        <f t="shared" si="206"/>
        <v>4.409333020070072E-4</v>
      </c>
      <c r="BC1364" s="12"/>
      <c r="BD1364" s="38">
        <f ca="1"/>
        <v>5.9049856619812269E-2</v>
      </c>
    </row>
    <row r="1365" spans="1:56" x14ac:dyDescent="0.35">
      <c r="A1365" s="12">
        <v>0</v>
      </c>
      <c r="B1365" s="12">
        <v>0</v>
      </c>
      <c r="C1365" s="12">
        <f ca="1">-INDEX('Flow probs &amp; rates'!$M$5:$M$5999,UsefulSeries!$E1360,0)*(INDEX('Flow probs &amp; rates'!$O$5:$O$5999,UsefulSeries!$E1360,0))/INDEX('Flow probs &amp; rates'!$F$4:$F$5999,UsefulSeries!$E1360,0)</f>
        <v>-0.37673557470125119</v>
      </c>
      <c r="D1365" s="12">
        <f ca="1">INDEX('Flow probs &amp; rates'!$O$5:$O$5999,UsefulSeries!$E1360,0)*(1-INDEX('Flow probs &amp; rates'!$O$5:$O$5999,UsefulSeries!$E1360,0))/INDEX('Flow probs &amp; rates'!$F$4:$F$5999,UsefulSeries!$E1360,0)</f>
        <v>2.0935139487377463</v>
      </c>
      <c r="E1365" s="12">
        <v>0</v>
      </c>
      <c r="F1365" s="12">
        <v>0</v>
      </c>
      <c r="G1365" s="12"/>
      <c r="H1365" s="12"/>
      <c r="I1365" s="12">
        <f ca="1">INDEX('Flow probs &amp; rates'!$O$5:$O$5999,UsefulSeries!$E1360)</f>
        <v>0.11338281056170088</v>
      </c>
      <c r="J1365" s="12"/>
      <c r="K1365" s="12"/>
      <c r="L1365" s="12">
        <f>-INDEX('Flow probs &amp; rates'!$F$4:$F$5999,UsefulSeries!$E1360)</f>
        <v>-4.8018380241240666E-2</v>
      </c>
      <c r="M1365" s="12"/>
      <c r="N1365" s="12"/>
      <c r="O1365" s="12"/>
      <c r="P1365" s="12">
        <f ca="1"/>
        <v>0</v>
      </c>
      <c r="Q1365" s="12">
        <f ca="1"/>
        <v>0</v>
      </c>
      <c r="R1365" s="12">
        <f ca="1"/>
        <v>6.6043941533999409E-2</v>
      </c>
      <c r="S1365" s="12">
        <f ca="1"/>
        <v>0.48955064421103289</v>
      </c>
      <c r="T1365" s="12">
        <f ca="1"/>
        <v>0</v>
      </c>
      <c r="U1365" s="12">
        <f ca="1"/>
        <v>0</v>
      </c>
      <c r="V1365" s="12"/>
      <c r="W1365" s="12"/>
      <c r="X1365" s="12"/>
      <c r="Y1365" s="12"/>
      <c r="Z1365" s="12"/>
      <c r="AA1365" s="12"/>
      <c r="AB1365" s="12"/>
      <c r="AC1365" s="12"/>
      <c r="AD1365" s="12"/>
      <c r="AE1365" s="12">
        <v>0.62212087171422148</v>
      </c>
      <c r="AF1365" s="12">
        <v>0</v>
      </c>
      <c r="AG1365" s="12">
        <v>-3.8153223994607952E-2</v>
      </c>
      <c r="AH1365" s="12">
        <v>-3.8153223994607952E-2</v>
      </c>
      <c r="AI1365" s="12">
        <v>0</v>
      </c>
      <c r="AJ1365" s="12">
        <v>0.3397259042911705</v>
      </c>
      <c r="AK1365" s="12"/>
      <c r="AL1365" s="12"/>
      <c r="AM1365" s="12"/>
      <c r="AN1365" s="12">
        <f t="shared" si="198"/>
        <v>0.62212087171422148</v>
      </c>
      <c r="AO1365" s="12">
        <f t="shared" si="199"/>
        <v>0</v>
      </c>
      <c r="AP1365" s="12">
        <f t="shared" si="200"/>
        <v>-3.8153223994607952E-2</v>
      </c>
      <c r="AQ1365" s="12">
        <f t="shared" si="201"/>
        <v>-3.8153223994607952E-2</v>
      </c>
      <c r="AR1365" s="12">
        <f t="shared" si="202"/>
        <v>0</v>
      </c>
      <c r="AS1365" s="12">
        <f t="shared" si="203"/>
        <v>0.3397259042911705</v>
      </c>
      <c r="AT1365" s="12">
        <f t="shared" si="204"/>
        <v>0</v>
      </c>
      <c r="AU1365" s="12">
        <f t="shared" si="205"/>
        <v>0</v>
      </c>
      <c r="AV1365" s="12"/>
      <c r="AW1365" s="12"/>
      <c r="AX1365" s="12">
        <f>INDEX('Margin error adjustment'!N$7:N$6003,UsefulSeries!$K1356)</f>
        <v>-1.4764865632365468E-3</v>
      </c>
      <c r="AY1365" s="12"/>
      <c r="AZ1365" s="12"/>
      <c r="BA1365" s="12"/>
      <c r="BB1365" s="12">
        <f t="shared" si="206"/>
        <v>-1.4764865632365468E-3</v>
      </c>
      <c r="BC1365" s="12"/>
      <c r="BD1365" s="38">
        <f ca="1"/>
        <v>0.1052896069015033</v>
      </c>
    </row>
    <row r="1366" spans="1:56" x14ac:dyDescent="0.35">
      <c r="A1366" s="12">
        <v>0</v>
      </c>
      <c r="B1366" s="12">
        <v>0</v>
      </c>
      <c r="C1366" s="12">
        <v>0</v>
      </c>
      <c r="D1366" s="12">
        <v>0</v>
      </c>
      <c r="E1366" s="12">
        <f ca="1">INDEX('Flow probs &amp; rates'!$P$5:$P$5999,UsefulSeries!$E1360,0)*(1-INDEX('Flow probs &amp; rates'!$P$5:$P$5999,UsefulSeries!$E1360,0))/INDEX('Flow probs &amp; rates'!$G$4:$G$5999,UsefulSeries!$E1360,0)</f>
        <v>5.444036288536834E-2</v>
      </c>
      <c r="F1366" s="12">
        <f ca="1">-INDEX('Flow probs &amp; rates'!$P$5:$P$5999,UsefulSeries!$E1360,0)*(INDEX('Flow probs &amp; rates'!$Q$5:$Q$5999,UsefulSeries!$E1360,0))/INDEX('Flow probs &amp; rates'!$G$4:$G$5999,UsefulSeries!$E1360,0)</f>
        <v>-1.2167543242941365E-3</v>
      </c>
      <c r="G1366" s="12"/>
      <c r="H1366" s="12"/>
      <c r="I1366" s="12">
        <f ca="1">INDEX('Flow probs &amp; rates'!$P$5:$P$5999,UsefulSeries!$E1360)</f>
        <v>1.8978324607250619E-2</v>
      </c>
      <c r="J1366" s="12"/>
      <c r="K1366" s="12">
        <f>INDEX('Flow probs &amp; rates'!$G$4:$G$5999,UsefulSeries!$E1360)</f>
        <v>0.34199161826961944</v>
      </c>
      <c r="L1366" s="12"/>
      <c r="M1366" s="12"/>
      <c r="N1366" s="12"/>
      <c r="O1366" s="12"/>
      <c r="P1366" s="12">
        <f ca="1"/>
        <v>0</v>
      </c>
      <c r="Q1366" s="12">
        <f ca="1"/>
        <v>0</v>
      </c>
      <c r="R1366" s="12">
        <f ca="1"/>
        <v>0</v>
      </c>
      <c r="S1366" s="12">
        <f ca="1"/>
        <v>0</v>
      </c>
      <c r="T1366" s="12">
        <f ca="1"/>
        <v>18.376693574589584</v>
      </c>
      <c r="U1366" s="12">
        <f ca="1"/>
        <v>0.35657718670978406</v>
      </c>
      <c r="V1366" s="12"/>
      <c r="W1366" s="12">
        <f ca="1">INDEX(P$6:P$6003,UsefulSeries!$I1364)</f>
        <v>52.607086368407636</v>
      </c>
      <c r="X1366" s="12">
        <f ca="1">INDEX(Q$6:Q$6003,UsefulSeries!$I1364)</f>
        <v>0.63881085151449746</v>
      </c>
      <c r="Y1366" s="12">
        <f ca="1">INDEX(R$6:R$6003,UsefulSeries!$I1364)</f>
        <v>0</v>
      </c>
      <c r="Z1366" s="12">
        <f ca="1">INDEX(S$6:S$6003,UsefulSeries!$I1364)</f>
        <v>0</v>
      </c>
      <c r="AA1366" s="12">
        <f ca="1">INDEX(T$6:T$6003,UsefulSeries!$I1364)</f>
        <v>0</v>
      </c>
      <c r="AB1366" s="12">
        <f ca="1">INDEX(U$6:U$6003,UsefulSeries!$I1364)</f>
        <v>0</v>
      </c>
      <c r="AC1366" s="12">
        <f>INDEX( K$6:K$6003,UsefulSeries!$I1364)</f>
        <v>-0.62256180501622849</v>
      </c>
      <c r="AD1366" s="12">
        <f>INDEX(L$6:L$6003,UsefulSeries!$I1364)</f>
        <v>0.62256180501622849</v>
      </c>
      <c r="AE1366" s="12"/>
      <c r="AF1366" s="12"/>
      <c r="AG1366" s="12"/>
      <c r="AH1366" s="12"/>
      <c r="AI1366" s="12"/>
      <c r="AJ1366" s="12"/>
      <c r="AK1366" s="12"/>
      <c r="AL1366" s="12"/>
      <c r="AM1366" s="12"/>
      <c r="AN1366" s="12">
        <f t="shared" ca="1" si="198"/>
        <v>52.607086368407636</v>
      </c>
      <c r="AO1366" s="12">
        <f t="shared" ca="1" si="199"/>
        <v>0.63881085151449746</v>
      </c>
      <c r="AP1366" s="12">
        <f t="shared" ca="1" si="200"/>
        <v>0</v>
      </c>
      <c r="AQ1366" s="12">
        <f t="shared" ca="1" si="201"/>
        <v>0</v>
      </c>
      <c r="AR1366" s="12">
        <f t="shared" ca="1" si="202"/>
        <v>0</v>
      </c>
      <c r="AS1366" s="12">
        <f t="shared" ca="1" si="203"/>
        <v>0</v>
      </c>
      <c r="AT1366" s="12">
        <f t="shared" si="204"/>
        <v>-0.62256180501622849</v>
      </c>
      <c r="AU1366" s="12">
        <f t="shared" si="205"/>
        <v>0.62256180501622849</v>
      </c>
      <c r="AV1366" s="12"/>
      <c r="AW1366" s="12">
        <f ca="1">INDEX(I$6:I$6003,UsefulSeries!$I1364)</f>
        <v>1.1979651024091702E-2</v>
      </c>
      <c r="AX1366" s="12"/>
      <c r="AY1366" s="12"/>
      <c r="AZ1366" s="12">
        <f t="array" aca="1" ref="AZ1366:AZ1371" ca="1">MMULT(W1366:AB1371,AW1366:AW1371)</f>
        <v>0.63881085151449757</v>
      </c>
      <c r="BA1366" s="12"/>
      <c r="BB1366" s="12">
        <f t="shared" ca="1" si="206"/>
        <v>0.63881085151449757</v>
      </c>
      <c r="BC1366" s="12"/>
      <c r="BD1366" s="38">
        <f t="array" aca="1" ref="BD1366:BD1373" ca="1">MMULT(MINVERSE(AN1366:AU1373),BB1366:BB1373)</f>
        <v>1.1848435042574846E-2</v>
      </c>
    </row>
    <row r="1367" spans="1:56" x14ac:dyDescent="0.35">
      <c r="A1367" s="12">
        <v>0</v>
      </c>
      <c r="B1367" s="12">
        <v>0</v>
      </c>
      <c r="C1367" s="12">
        <v>0</v>
      </c>
      <c r="D1367" s="12">
        <v>0</v>
      </c>
      <c r="E1367" s="12">
        <f ca="1">-INDEX('Flow probs &amp; rates'!$P$5:$P$5999,UsefulSeries!$E1360,0)*(INDEX('Flow probs &amp; rates'!$Q$5:$Q$5999,UsefulSeries!$E1360,0))/INDEX('Flow probs &amp; rates'!$G$4:$G$5999,UsefulSeries!$E1360,0)</f>
        <v>-1.2167543242941365E-3</v>
      </c>
      <c r="F1367" s="12">
        <f ca="1">INDEX('Flow probs &amp; rates'!$Q$5:$Q$5999,UsefulSeries!$E1360,0)*(1-INDEX('Flow probs &amp; rates'!$Q$5:$Q$5999,UsefulSeries!$E1360,0))/INDEX('Flow probs &amp; rates'!$G$4:$G$5999,UsefulSeries!$E1360,0)</f>
        <v>6.2707100191770684E-2</v>
      </c>
      <c r="G1367" s="12"/>
      <c r="H1367" s="12"/>
      <c r="I1367" s="12">
        <f ca="1">INDEX('Flow probs &amp; rates'!$Q$5:$Q$5999,UsefulSeries!$E1360)</f>
        <v>2.1926054539236389E-2</v>
      </c>
      <c r="J1367" s="12"/>
      <c r="K1367" s="12"/>
      <c r="L1367" s="12">
        <f>INDEX('Flow probs &amp; rates'!$G$4:$G$5999,UsefulSeries!$E1360)</f>
        <v>0.34199161826961944</v>
      </c>
      <c r="M1367" s="12"/>
      <c r="N1367" s="12"/>
      <c r="O1367" s="12"/>
      <c r="P1367" s="12">
        <f ca="1"/>
        <v>0</v>
      </c>
      <c r="Q1367" s="12">
        <f ca="1"/>
        <v>0</v>
      </c>
      <c r="R1367" s="12">
        <f ca="1"/>
        <v>0</v>
      </c>
      <c r="S1367" s="12">
        <f ca="1"/>
        <v>0</v>
      </c>
      <c r="T1367" s="12">
        <f ca="1"/>
        <v>0.35657718670978411</v>
      </c>
      <c r="U1367" s="12">
        <f ca="1"/>
        <v>15.954076392854232</v>
      </c>
      <c r="V1367" s="12"/>
      <c r="W1367" s="12">
        <f ca="1">INDEX(P$7:P$6003,UsefulSeries!$I1364)</f>
        <v>0.63881085151449746</v>
      </c>
      <c r="X1367" s="12">
        <f ca="1">INDEX(Q$7:Q$6003,UsefulSeries!$I1364)</f>
        <v>46.902729407426655</v>
      </c>
      <c r="Y1367" s="12">
        <f ca="1">INDEX(R$7:R$6003,UsefulSeries!$I1364)</f>
        <v>0</v>
      </c>
      <c r="Z1367" s="12">
        <f ca="1">INDEX(S$7:S$6003,UsefulSeries!$I1364)</f>
        <v>0</v>
      </c>
      <c r="AA1367" s="12">
        <f ca="1">INDEX(T$7:T$6003,UsefulSeries!$I1364)</f>
        <v>0</v>
      </c>
      <c r="AB1367" s="12">
        <f ca="1">INDEX(U$7:U$6003,UsefulSeries!$I1364)</f>
        <v>0</v>
      </c>
      <c r="AC1367" s="12">
        <f>INDEX( K$7:K$6003,UsefulSeries!$I1364,1)</f>
        <v>-0.62256180501622849</v>
      </c>
      <c r="AD1367" s="12">
        <f>INDEX(L$7:L$6003,UsefulSeries!$I1364,1)</f>
        <v>0</v>
      </c>
      <c r="AE1367" s="12"/>
      <c r="AF1367" s="12"/>
      <c r="AG1367" s="12"/>
      <c r="AH1367" s="12"/>
      <c r="AI1367" s="12"/>
      <c r="AJ1367" s="12"/>
      <c r="AK1367" s="12"/>
      <c r="AL1367" s="12"/>
      <c r="AM1367" s="12"/>
      <c r="AN1367" s="12">
        <f t="shared" ca="1" si="198"/>
        <v>0.63881085151449746</v>
      </c>
      <c r="AO1367" s="12">
        <f t="shared" ca="1" si="199"/>
        <v>46.902729407426655</v>
      </c>
      <c r="AP1367" s="12">
        <f t="shared" ca="1" si="200"/>
        <v>0</v>
      </c>
      <c r="AQ1367" s="12">
        <f t="shared" ca="1" si="201"/>
        <v>0</v>
      </c>
      <c r="AR1367" s="12">
        <f t="shared" ca="1" si="202"/>
        <v>0</v>
      </c>
      <c r="AS1367" s="12">
        <f t="shared" ca="1" si="203"/>
        <v>0</v>
      </c>
      <c r="AT1367" s="12">
        <f t="shared" si="204"/>
        <v>-0.62256180501622849</v>
      </c>
      <c r="AU1367" s="12">
        <f t="shared" si="205"/>
        <v>0</v>
      </c>
      <c r="AV1367" s="12"/>
      <c r="AW1367" s="12">
        <f ca="1">INDEX(I$7:I$6003,UsefulSeries!$I1364)</f>
        <v>1.3456746087425187E-2</v>
      </c>
      <c r="AX1367" s="12"/>
      <c r="AY1367" s="12"/>
      <c r="AZ1367" s="12">
        <f ca="1"/>
        <v>0.63881085151449746</v>
      </c>
      <c r="BA1367" s="12"/>
      <c r="BB1367" s="12">
        <f t="shared" ca="1" si="206"/>
        <v>0.63881085151449746</v>
      </c>
      <c r="BC1367" s="12"/>
      <c r="BD1367" s="38">
        <f ca="1"/>
        <v>1.4105331962202497E-2</v>
      </c>
    </row>
    <row r="1368" spans="1:56" x14ac:dyDescent="0.35">
      <c r="A1368" s="12">
        <f ca="1">INDEX('Flow probs &amp; rates'!$K$5:$K$5999,UsefulSeries!$E1366,0)*(1-INDEX('Flow probs &amp; rates'!$K$5:$K$5999,UsefulSeries!$E1366,0))/INDEX('Flow probs &amp; rates'!$E$4:$E$5999,UsefulSeries!$E1366,0)</f>
        <v>2.8890818279528468E-2</v>
      </c>
      <c r="B1368" s="12">
        <f ca="1">-INDEX('Flow probs &amp; rates'!$K$5:$K$5999,UsefulSeries!$E1366,0)*(INDEX('Flow probs &amp; rates'!$L$5:$L$5999,UsefulSeries!$E1366,0))/INDEX('Flow probs &amp; rates'!$E$4:$E$5999,UsefulSeries!$E1366,0)</f>
        <v>-3.3898568846395786E-4</v>
      </c>
      <c r="C1368" s="12">
        <v>0</v>
      </c>
      <c r="D1368" s="12">
        <v>0</v>
      </c>
      <c r="E1368" s="12">
        <v>0</v>
      </c>
      <c r="F1368" s="12">
        <v>0</v>
      </c>
      <c r="G1368" s="12"/>
      <c r="H1368" s="12"/>
      <c r="I1368" s="12">
        <f ca="1">INDEX('Flow probs &amp; rates'!$K$5:$K$5999,UsefulSeries!$E1366)</f>
        <v>1.7812846161899487E-2</v>
      </c>
      <c r="J1368" s="12"/>
      <c r="K1368" s="12">
        <f>-INDEX('Flow probs &amp; rates'!$E$4:$E$5999,UsefulSeries!$E1366)</f>
        <v>-0.60557470211596709</v>
      </c>
      <c r="L1368" s="12">
        <f>INDEX('Flow probs &amp; rates'!$E$4:$E$5999,UsefulSeries!$E1366)</f>
        <v>0.60557470211596709</v>
      </c>
      <c r="M1368" s="12"/>
      <c r="N1368" s="12"/>
      <c r="O1368" s="12"/>
      <c r="P1368" s="12">
        <f t="array" aca="1" ref="P1368:U1373" ca="1">MINVERSE(A1368:F1373)</f>
        <v>34.620393090605312</v>
      </c>
      <c r="Q1368" s="12">
        <f ca="1"/>
        <v>0.62387750786526175</v>
      </c>
      <c r="R1368" s="12">
        <f ca="1"/>
        <v>0</v>
      </c>
      <c r="S1368" s="12">
        <f ca="1"/>
        <v>0</v>
      </c>
      <c r="T1368" s="12">
        <f ca="1"/>
        <v>0</v>
      </c>
      <c r="U1368" s="12">
        <f ca="1"/>
        <v>0</v>
      </c>
      <c r="V1368" s="12"/>
      <c r="W1368" s="12">
        <f ca="1">INDEX(P$8:P$6003,UsefulSeries!$I1364)</f>
        <v>0</v>
      </c>
      <c r="X1368" s="12">
        <f ca="1">INDEX(Q$8:Q$6003,UsefulSeries!$I1364)</f>
        <v>0</v>
      </c>
      <c r="Y1368" s="12">
        <f ca="1">INDEX(R$8:R$6003,UsefulSeries!$I1364)</f>
        <v>0.21960134304831463</v>
      </c>
      <c r="Z1368" s="12">
        <f ca="1">INDEX(S$8:S$6003,UsefulSeries!$I1364)</f>
        <v>5.8397482930490623E-2</v>
      </c>
      <c r="AA1368" s="12">
        <f ca="1">INDEX(T$8:T$6003,UsefulSeries!$I1364)</f>
        <v>0</v>
      </c>
      <c r="AB1368" s="12">
        <f ca="1">INDEX(U$8:U$6003,UsefulSeries!$I1364)</f>
        <v>0</v>
      </c>
      <c r="AC1368" s="12">
        <f>INDEX( K$8:K$6003,UsefulSeries!$I1364)</f>
        <v>3.6676737431371405E-2</v>
      </c>
      <c r="AD1368" s="12">
        <f>INDEX(L$8:L$6003,UsefulSeries!$I1364)</f>
        <v>-3.6676737431371405E-2</v>
      </c>
      <c r="AE1368" s="12"/>
      <c r="AF1368" s="12"/>
      <c r="AG1368" s="12"/>
      <c r="AH1368" s="12"/>
      <c r="AI1368" s="12"/>
      <c r="AJ1368" s="12"/>
      <c r="AK1368" s="12"/>
      <c r="AL1368" s="12"/>
      <c r="AM1368" s="12"/>
      <c r="AN1368" s="12">
        <f t="shared" ca="1" si="198"/>
        <v>0</v>
      </c>
      <c r="AO1368" s="12">
        <f t="shared" ca="1" si="199"/>
        <v>0</v>
      </c>
      <c r="AP1368" s="12">
        <f t="shared" ca="1" si="200"/>
        <v>0.21960134304831463</v>
      </c>
      <c r="AQ1368" s="12">
        <f t="shared" ca="1" si="201"/>
        <v>5.8397482930490623E-2</v>
      </c>
      <c r="AR1368" s="12">
        <f t="shared" ca="1" si="202"/>
        <v>0</v>
      </c>
      <c r="AS1368" s="12">
        <f t="shared" ca="1" si="203"/>
        <v>0</v>
      </c>
      <c r="AT1368" s="12">
        <f t="shared" si="204"/>
        <v>3.6676737431371405E-2</v>
      </c>
      <c r="AU1368" s="12">
        <f t="shared" si="205"/>
        <v>-3.6676737431371405E-2</v>
      </c>
      <c r="AV1368" s="12"/>
      <c r="AW1368" s="12">
        <f ca="1">INDEX(I$8:I$6003,UsefulSeries!$I1364)</f>
        <v>0.22751773688647617</v>
      </c>
      <c r="AX1368" s="12"/>
      <c r="AY1368" s="12"/>
      <c r="AZ1368" s="12">
        <f ca="1"/>
        <v>5.8397482930490616E-2</v>
      </c>
      <c r="BA1368" s="12"/>
      <c r="BB1368" s="12">
        <f t="shared" ca="1" si="206"/>
        <v>5.8397482930490616E-2</v>
      </c>
      <c r="BC1368" s="12"/>
      <c r="BD1368" s="38">
        <f ca="1"/>
        <v>0.22740579169730576</v>
      </c>
    </row>
    <row r="1369" spans="1:56" x14ac:dyDescent="0.35">
      <c r="A1369" s="12">
        <f ca="1">-INDEX('Flow probs &amp; rates'!$K$5:$K$5999,UsefulSeries!$E1366,0)*(INDEX('Flow probs &amp; rates'!$L$5:$L$5999,UsefulSeries!$E1366,0))/INDEX('Flow probs &amp; rates'!$E$4:$E$5999,UsefulSeries!$E1366,0)</f>
        <v>-3.3898568846395786E-4</v>
      </c>
      <c r="B1369" s="12">
        <f ca="1">INDEX('Flow probs &amp; rates'!$L$5:$L$5999,UsefulSeries!$E1366,0)*(1-INDEX('Flow probs &amp; rates'!$L$5:$L$5999,UsefulSeries!$E1366,0))/INDEX('Flow probs &amp; rates'!$E$4:$E$5999,UsefulSeries!$E1366,0)</f>
        <v>1.8811092944941148E-2</v>
      </c>
      <c r="C1369" s="12">
        <v>0</v>
      </c>
      <c r="D1369" s="12">
        <v>0</v>
      </c>
      <c r="E1369" s="12">
        <v>0</v>
      </c>
      <c r="F1369" s="12">
        <v>0</v>
      </c>
      <c r="G1369" s="12"/>
      <c r="H1369" s="12"/>
      <c r="I1369" s="12">
        <f ca="1">INDEX('Flow probs &amp; rates'!$L$5:$L$5999,UsefulSeries!$E1366)</f>
        <v>1.1524332240190806E-2</v>
      </c>
      <c r="J1369" s="12"/>
      <c r="K1369" s="12">
        <f>-INDEX('Flow probs &amp; rates'!$E$4:$E$5999,UsefulSeries!$E1366)</f>
        <v>-0.60557470211596709</v>
      </c>
      <c r="L1369" s="12"/>
      <c r="M1369" s="12"/>
      <c r="N1369" s="12"/>
      <c r="O1369" s="12"/>
      <c r="P1369" s="12">
        <f ca="1"/>
        <v>0.62387750786526175</v>
      </c>
      <c r="Q1369" s="12">
        <f ca="1"/>
        <v>53.171364815116021</v>
      </c>
      <c r="R1369" s="12">
        <f ca="1"/>
        <v>0</v>
      </c>
      <c r="S1369" s="12">
        <f ca="1"/>
        <v>0</v>
      </c>
      <c r="T1369" s="12">
        <f ca="1"/>
        <v>0</v>
      </c>
      <c r="U1369" s="12">
        <f ca="1"/>
        <v>0</v>
      </c>
      <c r="V1369" s="12"/>
      <c r="W1369" s="12">
        <f ca="1">INDEX(P$9:P$6003,UsefulSeries!$I1364)</f>
        <v>0</v>
      </c>
      <c r="X1369" s="12">
        <f ca="1">INDEX(Q$9:Q$6003,UsefulSeries!$I1364)</f>
        <v>0</v>
      </c>
      <c r="Y1369" s="12">
        <f ca="1">INDEX(R$9:R$6003,UsefulSeries!$I1364)</f>
        <v>5.8397482930490623E-2</v>
      </c>
      <c r="Z1369" s="12">
        <f ca="1">INDEX(S$9:S$6003,UsefulSeries!$I1364)</f>
        <v>0.31234074224000646</v>
      </c>
      <c r="AA1369" s="12">
        <f ca="1">INDEX(T$9:T$6003,UsefulSeries!$I1364)</f>
        <v>0</v>
      </c>
      <c r="AB1369" s="12">
        <f ca="1">INDEX(U$9:U$6003,UsefulSeries!$I1364)</f>
        <v>0</v>
      </c>
      <c r="AC1369" s="12">
        <f>INDEX( K$9:K$6003,UsefulSeries!$I1364)</f>
        <v>0</v>
      </c>
      <c r="AD1369" s="12">
        <f>INDEX(L$9:L$6003,UsefulSeries!$I1364)</f>
        <v>-3.6676737431371405E-2</v>
      </c>
      <c r="AE1369" s="12"/>
      <c r="AF1369" s="12"/>
      <c r="AG1369" s="12"/>
      <c r="AH1369" s="12"/>
      <c r="AI1369" s="12"/>
      <c r="AJ1369" s="12"/>
      <c r="AK1369" s="12"/>
      <c r="AL1369" s="12"/>
      <c r="AM1369" s="12"/>
      <c r="AN1369" s="12">
        <f t="shared" ca="1" si="198"/>
        <v>0</v>
      </c>
      <c r="AO1369" s="12">
        <f t="shared" ca="1" si="199"/>
        <v>0</v>
      </c>
      <c r="AP1369" s="12">
        <f t="shared" ca="1" si="200"/>
        <v>5.8397482930490623E-2</v>
      </c>
      <c r="AQ1369" s="12">
        <f t="shared" ca="1" si="201"/>
        <v>0.31234074224000646</v>
      </c>
      <c r="AR1369" s="12">
        <f t="shared" ca="1" si="202"/>
        <v>0</v>
      </c>
      <c r="AS1369" s="12">
        <f t="shared" ca="1" si="203"/>
        <v>0</v>
      </c>
      <c r="AT1369" s="12">
        <f t="shared" si="204"/>
        <v>0</v>
      </c>
      <c r="AU1369" s="12">
        <f t="shared" si="205"/>
        <v>-3.6676737431371405E-2</v>
      </c>
      <c r="AV1369" s="12"/>
      <c r="AW1369" s="12">
        <f ca="1">INDEX(I$9:I$6003,UsefulSeries!$I1364)</f>
        <v>0.14442886781518538</v>
      </c>
      <c r="AX1369" s="12"/>
      <c r="AY1369" s="12"/>
      <c r="AZ1369" s="12">
        <f ca="1"/>
        <v>5.839748293049063E-2</v>
      </c>
      <c r="BA1369" s="12"/>
      <c r="BB1369" s="12">
        <f t="shared" ca="1" si="206"/>
        <v>5.839748293049063E-2</v>
      </c>
      <c r="BC1369" s="12"/>
      <c r="BD1369" s="38">
        <f ca="1"/>
        <v>0.1513956352542461</v>
      </c>
    </row>
    <row r="1370" spans="1:56" x14ac:dyDescent="0.35">
      <c r="A1370" s="12">
        <v>0</v>
      </c>
      <c r="B1370" s="12">
        <v>0</v>
      </c>
      <c r="C1370" s="12">
        <f ca="1">INDEX('Flow probs &amp; rates'!$M$5:$M$5999,UsefulSeries!$E1366,0)*(1-INDEX('Flow probs &amp; rates'!$M$5:$M$5999,UsefulSeries!$E1366,0))/INDEX('Flow probs &amp; rates'!$F$4:$F$5999,UsefulSeries!$E1366,0)</f>
        <v>2.5681288499838928</v>
      </c>
      <c r="D1370" s="12">
        <f ca="1">-INDEX('Flow probs &amp; rates'!$M$5:$M$5999,UsefulSeries!$E1366,0)*(INDEX('Flow probs &amp; rates'!$O$5:$O$5999,UsefulSeries!$E1366,0))/INDEX('Flow probs &amp; rates'!$F$4:$F$5999,UsefulSeries!$E1366,0)</f>
        <v>-0.32515128596028353</v>
      </c>
      <c r="E1370" s="12">
        <v>0</v>
      </c>
      <c r="F1370" s="12">
        <v>0</v>
      </c>
      <c r="G1370" s="12"/>
      <c r="H1370" s="12"/>
      <c r="I1370" s="12">
        <f ca="1">INDEX('Flow probs &amp; rates'!$M$5:$M$5999,UsefulSeries!$E1366)</f>
        <v>0.15637061337092856</v>
      </c>
      <c r="J1370" s="12"/>
      <c r="K1370" s="12">
        <f>INDEX('Flow probs &amp; rates'!$F$4:$F$5999,UsefulSeries!$E1366)</f>
        <v>5.1367689220794162E-2</v>
      </c>
      <c r="L1370" s="12">
        <f>-INDEX('Flow probs &amp; rates'!$F$4:$F$5999,UsefulSeries!$E1366)</f>
        <v>-5.1367689220794162E-2</v>
      </c>
      <c r="M1370" s="12"/>
      <c r="N1370" s="12"/>
      <c r="O1370" s="12"/>
      <c r="P1370" s="12">
        <f ca="1"/>
        <v>0</v>
      </c>
      <c r="Q1370" s="12">
        <f ca="1"/>
        <v>0</v>
      </c>
      <c r="R1370" s="12">
        <f ca="1"/>
        <v>0.39821527240252241</v>
      </c>
      <c r="S1370" s="12">
        <f ca="1"/>
        <v>6.971563865775815E-2</v>
      </c>
      <c r="T1370" s="12">
        <f ca="1"/>
        <v>0</v>
      </c>
      <c r="U1370" s="12">
        <f ca="1"/>
        <v>0</v>
      </c>
      <c r="V1370" s="12"/>
      <c r="W1370" s="12">
        <f ca="1">INDEX(P$10:P$6003,UsefulSeries!$I1364)</f>
        <v>0</v>
      </c>
      <c r="X1370" s="12">
        <f ca="1">INDEX(Q$10:Q$6003,UsefulSeries!$I1364)</f>
        <v>0</v>
      </c>
      <c r="Y1370" s="12">
        <f ca="1">INDEX(R$10:R$6003,UsefulSeries!$I1364)</f>
        <v>0</v>
      </c>
      <c r="Z1370" s="12">
        <f ca="1">INDEX(S$10:S$6003,UsefulSeries!$I1364)</f>
        <v>0</v>
      </c>
      <c r="AA1370" s="12">
        <f ca="1">INDEX(T$10:T$6003,UsefulSeries!$I1364)</f>
        <v>14.195584609401566</v>
      </c>
      <c r="AB1370" s="12">
        <f ca="1">INDEX(U$10:U$6003,UsefulSeries!$I1364)</f>
        <v>0.35695912424777798</v>
      </c>
      <c r="AC1370" s="12">
        <f>INDEX( K$10:K$6003,UsefulSeries!$I1364)</f>
        <v>0.34076145755240017</v>
      </c>
      <c r="AD1370" s="12">
        <f>INDEX(L$10:L$6003,UsefulSeries!$I1364)</f>
        <v>0</v>
      </c>
      <c r="AE1370" s="12"/>
      <c r="AF1370" s="12"/>
      <c r="AG1370" s="12"/>
      <c r="AH1370" s="12"/>
      <c r="AI1370" s="12"/>
      <c r="AJ1370" s="12"/>
      <c r="AK1370" s="12"/>
      <c r="AL1370" s="12"/>
      <c r="AM1370" s="12"/>
      <c r="AN1370" s="12">
        <f t="shared" ca="1" si="198"/>
        <v>0</v>
      </c>
      <c r="AO1370" s="12">
        <f t="shared" ca="1" si="199"/>
        <v>0</v>
      </c>
      <c r="AP1370" s="12">
        <f t="shared" ca="1" si="200"/>
        <v>0</v>
      </c>
      <c r="AQ1370" s="12">
        <f t="shared" ca="1" si="201"/>
        <v>0</v>
      </c>
      <c r="AR1370" s="12">
        <f t="shared" ca="1" si="202"/>
        <v>14.195584609401566</v>
      </c>
      <c r="AS1370" s="12">
        <f t="shared" ca="1" si="203"/>
        <v>0.35695912424777798</v>
      </c>
      <c r="AT1370" s="12">
        <f t="shared" si="204"/>
        <v>0.34076145755240017</v>
      </c>
      <c r="AU1370" s="12">
        <f t="shared" si="205"/>
        <v>0</v>
      </c>
      <c r="AV1370" s="12"/>
      <c r="AW1370" s="12">
        <f ca="1">INDEX(I$10:I$6003,UsefulSeries!$I1364)</f>
        <v>2.4623938115672858E-2</v>
      </c>
      <c r="AX1370" s="12"/>
      <c r="AY1370" s="12"/>
      <c r="AZ1370" s="12">
        <f ca="1"/>
        <v>0.35695912424777798</v>
      </c>
      <c r="BA1370" s="12"/>
      <c r="BB1370" s="12">
        <f t="shared" ca="1" si="206"/>
        <v>0.35695912424777798</v>
      </c>
      <c r="BC1370" s="12"/>
      <c r="BD1370" s="38">
        <f ca="1"/>
        <v>2.3483818997451229E-2</v>
      </c>
    </row>
    <row r="1371" spans="1:56" x14ac:dyDescent="0.35">
      <c r="A1371" s="12">
        <v>0</v>
      </c>
      <c r="B1371" s="12">
        <v>0</v>
      </c>
      <c r="C1371" s="12">
        <f ca="1">-INDEX('Flow probs &amp; rates'!$M$5:$M$5999,UsefulSeries!$E1366,0)*(INDEX('Flow probs &amp; rates'!$O$5:$O$5999,UsefulSeries!$E1366,0))/INDEX('Flow probs &amp; rates'!$F$4:$F$5999,UsefulSeries!$E1366,0)</f>
        <v>-0.32515128596028353</v>
      </c>
      <c r="D1371" s="12">
        <f ca="1">INDEX('Flow probs &amp; rates'!$O$5:$O$5999,UsefulSeries!$E1366,0)*(1-INDEX('Flow probs &amp; rates'!$O$5:$O$5999,UsefulSeries!$E1366,0))/INDEX('Flow probs &amp; rates'!$F$4:$F$5999,UsefulSeries!$E1366,0)</f>
        <v>1.857262020453367</v>
      </c>
      <c r="E1371" s="12">
        <v>0</v>
      </c>
      <c r="F1371" s="12">
        <v>0</v>
      </c>
      <c r="G1371" s="12"/>
      <c r="H1371" s="12"/>
      <c r="I1371" s="12">
        <f ca="1">INDEX('Flow probs &amp; rates'!$O$5:$O$5999,UsefulSeries!$E1366)</f>
        <v>0.10681207834959223</v>
      </c>
      <c r="J1371" s="12"/>
      <c r="K1371" s="12"/>
      <c r="L1371" s="12">
        <f>-INDEX('Flow probs &amp; rates'!$F$4:$F$5999,UsefulSeries!$E1366)</f>
        <v>-5.1367689220794162E-2</v>
      </c>
      <c r="M1371" s="12"/>
      <c r="N1371" s="12"/>
      <c r="O1371" s="12"/>
      <c r="P1371" s="12">
        <f ca="1"/>
        <v>0</v>
      </c>
      <c r="Q1371" s="12">
        <f ca="1"/>
        <v>0</v>
      </c>
      <c r="R1371" s="12">
        <f ca="1"/>
        <v>6.9715638657758164E-2</v>
      </c>
      <c r="S1371" s="12">
        <f ca="1"/>
        <v>0.55063212314623977</v>
      </c>
      <c r="T1371" s="12">
        <f ca="1"/>
        <v>0</v>
      </c>
      <c r="U1371" s="12">
        <f ca="1"/>
        <v>0</v>
      </c>
      <c r="V1371" s="12"/>
      <c r="W1371" s="12">
        <f ca="1">INDEX(P$11:P$6003,UsefulSeries!$I1364)</f>
        <v>0</v>
      </c>
      <c r="X1371" s="12">
        <f ca="1">INDEX(Q$11:Q$6003,UsefulSeries!$I1364)</f>
        <v>0</v>
      </c>
      <c r="Y1371" s="12">
        <f ca="1">INDEX(R$11:R$6003,UsefulSeries!$I1364)</f>
        <v>0</v>
      </c>
      <c r="Z1371" s="12">
        <f ca="1">INDEX(S$11:S$6003,UsefulSeries!$I1364)</f>
        <v>0</v>
      </c>
      <c r="AA1371" s="12">
        <f ca="1">INDEX(T$11:T$6003,UsefulSeries!$I1364)</f>
        <v>0.35695912424777798</v>
      </c>
      <c r="AB1371" s="12">
        <f ca="1">INDEX(U$11:U$6003,UsefulSeries!$I1364)</f>
        <v>16.77692470623408</v>
      </c>
      <c r="AC1371" s="12">
        <f>INDEX( K$11:K$6003,UsefulSeries!$I1364)</f>
        <v>0</v>
      </c>
      <c r="AD1371" s="12">
        <f>INDEX(L$11:L$6003,UsefulSeries!$I1364)</f>
        <v>0.34076145755240017</v>
      </c>
      <c r="AE1371" s="12"/>
      <c r="AF1371" s="12"/>
      <c r="AG1371" s="12"/>
      <c r="AH1371" s="12"/>
      <c r="AI1371" s="12"/>
      <c r="AJ1371" s="12"/>
      <c r="AK1371" s="12"/>
      <c r="AL1371" s="12"/>
      <c r="AM1371" s="12"/>
      <c r="AN1371" s="12">
        <f t="shared" ca="1" si="198"/>
        <v>0</v>
      </c>
      <c r="AO1371" s="12">
        <f t="shared" ca="1" si="199"/>
        <v>0</v>
      </c>
      <c r="AP1371" s="12">
        <f t="shared" ca="1" si="200"/>
        <v>0</v>
      </c>
      <c r="AQ1371" s="12">
        <f t="shared" ca="1" si="201"/>
        <v>0</v>
      </c>
      <c r="AR1371" s="12">
        <f t="shared" ca="1" si="202"/>
        <v>0.35695912424777798</v>
      </c>
      <c r="AS1371" s="12">
        <f t="shared" ca="1" si="203"/>
        <v>16.77692470623408</v>
      </c>
      <c r="AT1371" s="12">
        <f t="shared" si="204"/>
        <v>0</v>
      </c>
      <c r="AU1371" s="12">
        <f t="shared" si="205"/>
        <v>0.34076145755240017</v>
      </c>
      <c r="AV1371" s="12"/>
      <c r="AW1371" s="12">
        <f ca="1">INDEX(I$11:I$6003,UsefulSeries!$I1364)</f>
        <v>2.0752872827348438E-2</v>
      </c>
      <c r="AX1371" s="12"/>
      <c r="AY1371" s="12"/>
      <c r="AZ1371" s="12">
        <f ca="1"/>
        <v>0.35695912424777804</v>
      </c>
      <c r="BA1371" s="12"/>
      <c r="BB1371" s="12">
        <f t="shared" ca="1" si="206"/>
        <v>0.35695912424777804</v>
      </c>
      <c r="BC1371" s="12"/>
      <c r="BD1371" s="38">
        <f ca="1"/>
        <v>1.9575694842269543E-2</v>
      </c>
    </row>
    <row r="1372" spans="1:56" x14ac:dyDescent="0.35">
      <c r="A1372" s="12">
        <v>0</v>
      </c>
      <c r="B1372" s="12">
        <v>0</v>
      </c>
      <c r="C1372" s="12">
        <v>0</v>
      </c>
      <c r="D1372" s="12">
        <v>0</v>
      </c>
      <c r="E1372" s="12">
        <f ca="1">INDEX('Flow probs &amp; rates'!$P$5:$P$5999,UsefulSeries!$E1366,0)*(1-INDEX('Flow probs &amp; rates'!$P$5:$P$5999,UsefulSeries!$E1366,0))/INDEX('Flow probs &amp; rates'!$G$4:$G$5999,UsefulSeries!$E1366,0)</f>
        <v>5.3358064243395967E-2</v>
      </c>
      <c r="F1372" s="12">
        <f ca="1">-INDEX('Flow probs &amp; rates'!$P$5:$P$5999,UsefulSeries!$E1366,0)*(INDEX('Flow probs &amp; rates'!$Q$5:$Q$5999,UsefulSeries!$E1366,0))/INDEX('Flow probs &amp; rates'!$G$4:$G$5999,UsefulSeries!$E1366,0)</f>
        <v>-1.2295884722218653E-3</v>
      </c>
      <c r="G1372" s="12"/>
      <c r="H1372" s="12"/>
      <c r="I1372" s="12">
        <f ca="1">INDEX('Flow probs &amp; rates'!$P$5:$P$5999,UsefulSeries!$E1366)</f>
        <v>1.8652817523815653E-2</v>
      </c>
      <c r="J1372" s="12"/>
      <c r="K1372" s="12">
        <f>INDEX('Flow probs &amp; rates'!$G$4:$G$5999,UsefulSeries!$E1366)</f>
        <v>0.34305760866323876</v>
      </c>
      <c r="L1372" s="12"/>
      <c r="M1372" s="12"/>
      <c r="N1372" s="12"/>
      <c r="O1372" s="12"/>
      <c r="P1372" s="12">
        <f ca="1"/>
        <v>0</v>
      </c>
      <c r="Q1372" s="12">
        <f ca="1"/>
        <v>0</v>
      </c>
      <c r="R1372" s="12">
        <f ca="1"/>
        <v>0</v>
      </c>
      <c r="S1372" s="12">
        <f ca="1"/>
        <v>0</v>
      </c>
      <c r="T1372" s="12">
        <f ca="1"/>
        <v>18.749555299649717</v>
      </c>
      <c r="U1372" s="12">
        <f ca="1"/>
        <v>0.35782395797826588</v>
      </c>
      <c r="V1372" s="12"/>
      <c r="W1372" s="12"/>
      <c r="X1372" s="12"/>
      <c r="Y1372" s="12"/>
      <c r="Z1372" s="12"/>
      <c r="AA1372" s="12"/>
      <c r="AB1372" s="12"/>
      <c r="AC1372" s="12"/>
      <c r="AD1372" s="12"/>
      <c r="AE1372" s="12">
        <f t="array" ref="AE1372:AJ1373">TRANSPOSE(AC1366:AD1371)</f>
        <v>-0.62256180501622849</v>
      </c>
      <c r="AF1372" s="12">
        <v>-0.62256180501622849</v>
      </c>
      <c r="AG1372" s="12">
        <v>3.6676737431371405E-2</v>
      </c>
      <c r="AH1372" s="12">
        <v>0</v>
      </c>
      <c r="AI1372" s="12">
        <v>0.34076145755240017</v>
      </c>
      <c r="AJ1372" s="12">
        <v>0</v>
      </c>
      <c r="AK1372" s="12"/>
      <c r="AL1372" s="12"/>
      <c r="AM1372" s="12"/>
      <c r="AN1372" s="12">
        <f t="shared" si="198"/>
        <v>-0.62256180501622849</v>
      </c>
      <c r="AO1372" s="12">
        <f t="shared" si="199"/>
        <v>-0.62256180501622849</v>
      </c>
      <c r="AP1372" s="12">
        <f t="shared" si="200"/>
        <v>3.6676737431371405E-2</v>
      </c>
      <c r="AQ1372" s="12">
        <f t="shared" si="201"/>
        <v>0</v>
      </c>
      <c r="AR1372" s="12">
        <f t="shared" si="202"/>
        <v>0.34076145755240017</v>
      </c>
      <c r="AS1372" s="12">
        <f t="shared" si="203"/>
        <v>0</v>
      </c>
      <c r="AT1372" s="12">
        <f t="shared" si="204"/>
        <v>0</v>
      </c>
      <c r="AU1372" s="12">
        <f t="shared" si="205"/>
        <v>0</v>
      </c>
      <c r="AV1372" s="12"/>
      <c r="AW1372" s="12"/>
      <c r="AX1372" s="12">
        <f>INDEX($N$6:$N$6003,UsefulSeries!$K1364)</f>
        <v>1.8505886945863192E-4</v>
      </c>
      <c r="AY1372" s="12"/>
      <c r="AZ1372" s="12"/>
      <c r="BA1372" s="12"/>
      <c r="BB1372" s="12">
        <f t="shared" si="206"/>
        <v>1.8505886945863192E-4</v>
      </c>
      <c r="BC1372" s="12"/>
      <c r="BD1372" s="38">
        <f ca="1"/>
        <v>4.8728697046365489E-2</v>
      </c>
    </row>
    <row r="1373" spans="1:56" x14ac:dyDescent="0.35">
      <c r="A1373" s="12">
        <v>0</v>
      </c>
      <c r="B1373" s="12">
        <v>0</v>
      </c>
      <c r="C1373" s="12">
        <v>0</v>
      </c>
      <c r="D1373" s="12">
        <v>0</v>
      </c>
      <c r="E1373" s="12">
        <f ca="1">-INDEX('Flow probs &amp; rates'!$P$5:$P$5999,UsefulSeries!$E1366,0)*(INDEX('Flow probs &amp; rates'!$Q$5:$Q$5999,UsefulSeries!$E1366,0))/INDEX('Flow probs &amp; rates'!$G$4:$G$5999,UsefulSeries!$E1366,0)</f>
        <v>-1.2295884722218653E-3</v>
      </c>
      <c r="F1373" s="12">
        <f ca="1">INDEX('Flow probs &amp; rates'!$Q$5:$Q$5999,UsefulSeries!$E1366,0)*(1-INDEX('Flow probs &amp; rates'!$Q$5:$Q$5999,UsefulSeries!$E1366,0))/INDEX('Flow probs &amp; rates'!$G$4:$G$5999,UsefulSeries!$E1366,0)</f>
        <v>6.4428992362596305E-2</v>
      </c>
      <c r="G1373" s="12"/>
      <c r="H1373" s="12"/>
      <c r="I1373" s="12">
        <f ca="1">INDEX('Flow probs &amp; rates'!$Q$5:$Q$5999,UsefulSeries!$E1366)</f>
        <v>2.2614260841920794E-2</v>
      </c>
      <c r="J1373" s="12"/>
      <c r="K1373" s="12"/>
      <c r="L1373" s="12">
        <f>INDEX('Flow probs &amp; rates'!$G$4:$G$5999,UsefulSeries!$E1366)</f>
        <v>0.34305760866323876</v>
      </c>
      <c r="M1373" s="12"/>
      <c r="N1373" s="12"/>
      <c r="O1373" s="12"/>
      <c r="P1373" s="12">
        <f ca="1"/>
        <v>0</v>
      </c>
      <c r="Q1373" s="12">
        <f ca="1"/>
        <v>0</v>
      </c>
      <c r="R1373" s="12">
        <f ca="1"/>
        <v>0</v>
      </c>
      <c r="S1373" s="12">
        <f ca="1"/>
        <v>0</v>
      </c>
      <c r="T1373" s="12">
        <f ca="1"/>
        <v>0.35782395797826583</v>
      </c>
      <c r="U1373" s="12">
        <f ca="1"/>
        <v>15.527791752251765</v>
      </c>
      <c r="V1373" s="12"/>
      <c r="W1373" s="12"/>
      <c r="X1373" s="12"/>
      <c r="Y1373" s="12"/>
      <c r="Z1373" s="12"/>
      <c r="AA1373" s="12"/>
      <c r="AB1373" s="12"/>
      <c r="AC1373" s="12"/>
      <c r="AD1373" s="12"/>
      <c r="AE1373" s="12">
        <v>0.62256180501622849</v>
      </c>
      <c r="AF1373" s="12">
        <v>0</v>
      </c>
      <c r="AG1373" s="12">
        <v>-3.6676737431371405E-2</v>
      </c>
      <c r="AH1373" s="12">
        <v>-3.6676737431371405E-2</v>
      </c>
      <c r="AI1373" s="12">
        <v>0</v>
      </c>
      <c r="AJ1373" s="12">
        <v>0.34076145755240017</v>
      </c>
      <c r="AK1373" s="12"/>
      <c r="AL1373" s="12"/>
      <c r="AM1373" s="12"/>
      <c r="AN1373" s="12">
        <f t="shared" si="198"/>
        <v>0.62256180501622849</v>
      </c>
      <c r="AO1373" s="12">
        <f t="shared" si="199"/>
        <v>0</v>
      </c>
      <c r="AP1373" s="12">
        <f t="shared" si="200"/>
        <v>-3.6676737431371405E-2</v>
      </c>
      <c r="AQ1373" s="12">
        <f t="shared" si="201"/>
        <v>-3.6676737431371405E-2</v>
      </c>
      <c r="AR1373" s="12">
        <f t="shared" si="202"/>
        <v>0</v>
      </c>
      <c r="AS1373" s="12">
        <f t="shared" si="203"/>
        <v>0.34076145755240017</v>
      </c>
      <c r="AT1373" s="12">
        <f t="shared" si="204"/>
        <v>0</v>
      </c>
      <c r="AU1373" s="12">
        <f t="shared" si="205"/>
        <v>0</v>
      </c>
      <c r="AV1373" s="12"/>
      <c r="AW1373" s="12"/>
      <c r="AX1373" s="12">
        <f>INDEX('Margin error adjustment'!N$7:N$6003,UsefulSeries!$K1364)</f>
        <v>1.5382493884481818E-4</v>
      </c>
      <c r="AY1373" s="12"/>
      <c r="AZ1373" s="12"/>
      <c r="BA1373" s="12"/>
      <c r="BB1373" s="12">
        <f t="shared" si="206"/>
        <v>1.5382493884481818E-4</v>
      </c>
      <c r="BC1373" s="12"/>
      <c r="BD1373" s="38">
        <f ca="1"/>
        <v>5.9151062706039786E-2</v>
      </c>
    </row>
    <row r="1374" spans="1:56" x14ac:dyDescent="0.35">
      <c r="A1374" s="12">
        <f ca="1">INDEX('Flow probs &amp; rates'!$K$5:$K$5999,UsefulSeries!$E1372,0)*(1-INDEX('Flow probs &amp; rates'!$K$5:$K$5999,UsefulSeries!$E1372,0))/INDEX('Flow probs &amp; rates'!$E$4:$E$5999,UsefulSeries!$E1372,0)</f>
        <v>2.8192033367978302E-2</v>
      </c>
      <c r="B1374" s="12">
        <f ca="1">-INDEX('Flow probs &amp; rates'!$K$5:$K$5999,UsefulSeries!$E1372,0)*(INDEX('Flow probs &amp; rates'!$L$5:$L$5999,UsefulSeries!$E1372,0))/INDEX('Flow probs &amp; rates'!$E$4:$E$5999,UsefulSeries!$E1372,0)</f>
        <v>-3.2589453927504565E-4</v>
      </c>
      <c r="C1374" s="12">
        <v>0</v>
      </c>
      <c r="D1374" s="12">
        <v>0</v>
      </c>
      <c r="E1374" s="12">
        <v>0</v>
      </c>
      <c r="F1374" s="12">
        <v>0</v>
      </c>
      <c r="G1374" s="12"/>
      <c r="H1374" s="12"/>
      <c r="I1374" s="12">
        <f ca="1">INDEX('Flow probs &amp; rates'!$K$5:$K$5999,UsefulSeries!$E1372)</f>
        <v>1.7297569582584917E-2</v>
      </c>
      <c r="J1374" s="12"/>
      <c r="K1374" s="12">
        <f>-INDEX('Flow probs &amp; rates'!$E$4:$E$5999,UsefulSeries!$E1372)</f>
        <v>-0.60294918948372156</v>
      </c>
      <c r="L1374" s="12">
        <f>INDEX('Flow probs &amp; rates'!$E$4:$E$5999,UsefulSeries!$E1372)</f>
        <v>0.60294918948372156</v>
      </c>
      <c r="M1374" s="12"/>
      <c r="N1374" s="12"/>
      <c r="O1374" s="12"/>
      <c r="P1374" s="12">
        <f t="array" aca="1" ref="P1374:U1379" ca="1">MINVERSE(A1374:F1379)</f>
        <v>35.478189247629487</v>
      </c>
      <c r="Q1374" s="12">
        <f ca="1"/>
        <v>0.62073793893424933</v>
      </c>
      <c r="R1374" s="12">
        <f ca="1"/>
        <v>0</v>
      </c>
      <c r="S1374" s="12">
        <f ca="1"/>
        <v>0</v>
      </c>
      <c r="T1374" s="12">
        <f ca="1"/>
        <v>0</v>
      </c>
      <c r="U1374" s="12">
        <f ca="1"/>
        <v>0</v>
      </c>
      <c r="V1374" s="12"/>
      <c r="W1374" s="12">
        <f ca="1">INDEX(P$6:P$6003,UsefulSeries!$I1372)</f>
        <v>52.627297056915936</v>
      </c>
      <c r="X1374" s="12">
        <f ca="1">INDEX(Q$6:Q$6003,UsefulSeries!$I1372)</f>
        <v>0.63911977476874093</v>
      </c>
      <c r="Y1374" s="12">
        <f ca="1">INDEX(R$6:R$6003,UsefulSeries!$I1372)</f>
        <v>0</v>
      </c>
      <c r="Z1374" s="12">
        <f ca="1">INDEX(S$6:S$6003,UsefulSeries!$I1372)</f>
        <v>0</v>
      </c>
      <c r="AA1374" s="12">
        <f ca="1">INDEX(T$6:T$6003,UsefulSeries!$I1372)</f>
        <v>0</v>
      </c>
      <c r="AB1374" s="12">
        <f ca="1">INDEX(U$6:U$6003,UsefulSeries!$I1372)</f>
        <v>0</v>
      </c>
      <c r="AC1374" s="12">
        <f>INDEX( K$6:K$6003,UsefulSeries!$I1372)</f>
        <v>-0.62274686388568712</v>
      </c>
      <c r="AD1374" s="12">
        <f>INDEX(L$6:L$6003,UsefulSeries!$I1372)</f>
        <v>0.62274686388568712</v>
      </c>
      <c r="AE1374" s="12"/>
      <c r="AF1374" s="12"/>
      <c r="AG1374" s="12"/>
      <c r="AH1374" s="12"/>
      <c r="AI1374" s="12"/>
      <c r="AJ1374" s="12"/>
      <c r="AK1374" s="12"/>
      <c r="AL1374" s="12"/>
      <c r="AM1374" s="12"/>
      <c r="AN1374" s="12">
        <f t="shared" ca="1" si="198"/>
        <v>52.627297056915936</v>
      </c>
      <c r="AO1374" s="12">
        <f t="shared" ca="1" si="199"/>
        <v>0.63911977476874093</v>
      </c>
      <c r="AP1374" s="12">
        <f t="shared" ca="1" si="200"/>
        <v>0</v>
      </c>
      <c r="AQ1374" s="12">
        <f t="shared" ca="1" si="201"/>
        <v>0</v>
      </c>
      <c r="AR1374" s="12">
        <f t="shared" ca="1" si="202"/>
        <v>0</v>
      </c>
      <c r="AS1374" s="12">
        <f t="shared" ca="1" si="203"/>
        <v>0</v>
      </c>
      <c r="AT1374" s="12">
        <f t="shared" si="204"/>
        <v>-0.62274686388568712</v>
      </c>
      <c r="AU1374" s="12">
        <f t="shared" si="205"/>
        <v>0.62274686388568712</v>
      </c>
      <c r="AV1374" s="12"/>
      <c r="AW1374" s="12">
        <f ca="1">INDEX(I$6:I$6003,UsefulSeries!$I1372)</f>
        <v>1.1978624688185386E-2</v>
      </c>
      <c r="AX1374" s="12"/>
      <c r="AY1374" s="12"/>
      <c r="AZ1374" s="12">
        <f t="array" aca="1" ref="AZ1374:AZ1379" ca="1">MMULT(W1374:AB1379,AW1374:AW1379)</f>
        <v>0.63911977476874116</v>
      </c>
      <c r="BA1374" s="12"/>
      <c r="BB1374" s="12">
        <f t="shared" ca="1" si="206"/>
        <v>0.63911977476874116</v>
      </c>
      <c r="BC1374" s="12"/>
      <c r="BD1374" s="38">
        <f t="array" aca="1" ref="BD1374:BD1381" ca="1">MMULT(MINVERSE(AN1374:AU1381),BB1374:BB1381)</f>
        <v>1.187872810517515E-2</v>
      </c>
    </row>
    <row r="1375" spans="1:56" x14ac:dyDescent="0.35">
      <c r="A1375" s="12">
        <f ca="1">-INDEX('Flow probs &amp; rates'!$K$5:$K$5999,UsefulSeries!$E1372,0)*(INDEX('Flow probs &amp; rates'!$L$5:$L$5999,UsefulSeries!$E1372,0))/INDEX('Flow probs &amp; rates'!$E$4:$E$5999,UsefulSeries!$E1372,0)</f>
        <v>-3.2589453927504565E-4</v>
      </c>
      <c r="B1375" s="12">
        <f ca="1">INDEX('Flow probs &amp; rates'!$L$5:$L$5999,UsefulSeries!$E1372,0)*(1-INDEX('Flow probs &amp; rates'!$L$5:$L$5999,UsefulSeries!$E1372,0))/INDEX('Flow probs &amp; rates'!$E$4:$E$5999,UsefulSeries!$E1372,0)</f>
        <v>1.862645637387695E-2</v>
      </c>
      <c r="C1375" s="12">
        <v>0</v>
      </c>
      <c r="D1375" s="12">
        <v>0</v>
      </c>
      <c r="E1375" s="12">
        <v>0</v>
      </c>
      <c r="F1375" s="12">
        <v>0</v>
      </c>
      <c r="G1375" s="12"/>
      <c r="H1375" s="12"/>
      <c r="I1375" s="12">
        <f ca="1">INDEX('Flow probs &amp; rates'!$L$5:$L$5999,UsefulSeries!$E1372)</f>
        <v>1.1359853034549571E-2</v>
      </c>
      <c r="J1375" s="12"/>
      <c r="K1375" s="12">
        <f>-INDEX('Flow probs &amp; rates'!$E$4:$E$5999,UsefulSeries!$E1372)</f>
        <v>-0.60294918948372156</v>
      </c>
      <c r="L1375" s="12"/>
      <c r="M1375" s="12"/>
      <c r="N1375" s="12"/>
      <c r="O1375" s="12"/>
      <c r="P1375" s="12">
        <f ca="1"/>
        <v>0.62073793893424933</v>
      </c>
      <c r="Q1375" s="12">
        <f ca="1"/>
        <v>53.697937762728365</v>
      </c>
      <c r="R1375" s="12">
        <f ca="1"/>
        <v>0</v>
      </c>
      <c r="S1375" s="12">
        <f ca="1"/>
        <v>0</v>
      </c>
      <c r="T1375" s="12">
        <f ca="1"/>
        <v>0</v>
      </c>
      <c r="U1375" s="12">
        <f ca="1"/>
        <v>0</v>
      </c>
      <c r="V1375" s="12"/>
      <c r="W1375" s="12">
        <f ca="1">INDEX(P$7:P$6003,UsefulSeries!$I1372)</f>
        <v>0.63911977476874093</v>
      </c>
      <c r="X1375" s="12">
        <f ca="1">INDEX(Q$7:Q$6003,UsefulSeries!$I1372)</f>
        <v>46.297450951300114</v>
      </c>
      <c r="Y1375" s="12">
        <f ca="1">INDEX(R$7:R$6003,UsefulSeries!$I1372)</f>
        <v>0</v>
      </c>
      <c r="Z1375" s="12">
        <f ca="1">INDEX(S$7:S$6003,UsefulSeries!$I1372)</f>
        <v>0</v>
      </c>
      <c r="AA1375" s="12">
        <f ca="1">INDEX(T$7:T$6003,UsefulSeries!$I1372)</f>
        <v>0</v>
      </c>
      <c r="AB1375" s="12">
        <f ca="1">INDEX(U$7:U$6003,UsefulSeries!$I1372)</f>
        <v>0</v>
      </c>
      <c r="AC1375" s="12">
        <f>INDEX( K$7:K$6003,UsefulSeries!$I1372,1)</f>
        <v>-0.62274686388568712</v>
      </c>
      <c r="AD1375" s="12">
        <f>INDEX(L$7:L$6003,UsefulSeries!$I1372,1)</f>
        <v>0</v>
      </c>
      <c r="AE1375" s="12"/>
      <c r="AF1375" s="12"/>
      <c r="AG1375" s="12"/>
      <c r="AH1375" s="12"/>
      <c r="AI1375" s="12"/>
      <c r="AJ1375" s="12"/>
      <c r="AK1375" s="12"/>
      <c r="AL1375" s="12"/>
      <c r="AM1375" s="12"/>
      <c r="AN1375" s="12">
        <f t="shared" ref="AN1375:AN1438" ca="1" si="207">W1375+AE1375</f>
        <v>0.63911977476874093</v>
      </c>
      <c r="AO1375" s="12">
        <f t="shared" ref="AO1375:AO1438" ca="1" si="208">X1375+AF1375</f>
        <v>46.297450951300114</v>
      </c>
      <c r="AP1375" s="12">
        <f t="shared" ref="AP1375:AP1438" ca="1" si="209">Y1375+AG1375</f>
        <v>0</v>
      </c>
      <c r="AQ1375" s="12">
        <f t="shared" ref="AQ1375:AQ1438" ca="1" si="210">Z1375+AH1375</f>
        <v>0</v>
      </c>
      <c r="AR1375" s="12">
        <f t="shared" ref="AR1375:AR1438" ca="1" si="211">AA1375+AI1375</f>
        <v>0</v>
      </c>
      <c r="AS1375" s="12">
        <f t="shared" ref="AS1375:AS1438" ca="1" si="212">AB1375+AJ1375</f>
        <v>0</v>
      </c>
      <c r="AT1375" s="12">
        <f t="shared" ref="AT1375:AT1438" si="213">AC1375+AK1375</f>
        <v>-0.62274686388568712</v>
      </c>
      <c r="AU1375" s="12">
        <f t="shared" ref="AU1375:AU1438" si="214">AD1375+AL1375</f>
        <v>0</v>
      </c>
      <c r="AV1375" s="12"/>
      <c r="AW1375" s="12">
        <f ca="1">INDEX(I$7:I$6003,UsefulSeries!$I1372)</f>
        <v>1.3639282204115736E-2</v>
      </c>
      <c r="AX1375" s="12"/>
      <c r="AY1375" s="12"/>
      <c r="AZ1375" s="12">
        <f ca="1"/>
        <v>0.63911977476874116</v>
      </c>
      <c r="BA1375" s="12"/>
      <c r="BB1375" s="12">
        <f t="shared" ca="1" si="206"/>
        <v>0.63911977476874116</v>
      </c>
      <c r="BC1375" s="12"/>
      <c r="BD1375" s="38">
        <f ca="1"/>
        <v>1.3620551211238823E-2</v>
      </c>
    </row>
    <row r="1376" spans="1:56" x14ac:dyDescent="0.35">
      <c r="A1376" s="12">
        <v>0</v>
      </c>
      <c r="B1376" s="12">
        <v>0</v>
      </c>
      <c r="C1376" s="12">
        <f ca="1">INDEX('Flow probs &amp; rates'!$M$5:$M$5999,UsefulSeries!$E1372,0)*(1-INDEX('Flow probs &amp; rates'!$M$5:$M$5999,UsefulSeries!$E1372,0))/INDEX('Flow probs &amp; rates'!$F$4:$F$5999,UsefulSeries!$E1372,0)</f>
        <v>2.2848160512294129</v>
      </c>
      <c r="D1376" s="12">
        <f ca="1">-INDEX('Flow probs &amp; rates'!$M$5:$M$5999,UsefulSeries!$E1372,0)*(INDEX('Flow probs &amp; rates'!$O$5:$O$5999,UsefulSeries!$E1372,0))/INDEX('Flow probs &amp; rates'!$F$4:$F$5999,UsefulSeries!$E1372,0)</f>
        <v>-0.28186785607155668</v>
      </c>
      <c r="E1376" s="12">
        <v>0</v>
      </c>
      <c r="F1376" s="12">
        <v>0</v>
      </c>
      <c r="G1376" s="12"/>
      <c r="H1376" s="12"/>
      <c r="I1376" s="12">
        <f ca="1">INDEX('Flow probs &amp; rates'!$M$5:$M$5999,UsefulSeries!$E1372)</f>
        <v>0.14708265672354973</v>
      </c>
      <c r="J1376" s="12"/>
      <c r="K1376" s="12">
        <f>INDEX('Flow probs &amp; rates'!$F$4:$F$5999,UsefulSeries!$E1372)</f>
        <v>5.4905666802887887E-2</v>
      </c>
      <c r="L1376" s="12">
        <f>-INDEX('Flow probs &amp; rates'!$F$4:$F$5999,UsefulSeries!$E1372)</f>
        <v>-5.4905666802887887E-2</v>
      </c>
      <c r="M1376" s="12"/>
      <c r="N1376" s="12"/>
      <c r="O1376" s="12"/>
      <c r="P1376" s="12">
        <f ca="1"/>
        <v>0</v>
      </c>
      <c r="Q1376" s="12">
        <f ca="1"/>
        <v>0</v>
      </c>
      <c r="R1376" s="12">
        <f ca="1"/>
        <v>0.44673111627979972</v>
      </c>
      <c r="S1376" s="12">
        <f ca="1"/>
        <v>7.3433080835102596E-2</v>
      </c>
      <c r="T1376" s="12">
        <f ca="1"/>
        <v>0</v>
      </c>
      <c r="U1376" s="12">
        <f ca="1"/>
        <v>0</v>
      </c>
      <c r="V1376" s="12"/>
      <c r="W1376" s="12">
        <f ca="1">INDEX(P$8:P$6003,UsefulSeries!$I1372)</f>
        <v>0</v>
      </c>
      <c r="X1376" s="12">
        <f ca="1">INDEX(Q$8:Q$6003,UsefulSeries!$I1372)</f>
        <v>0</v>
      </c>
      <c r="Y1376" s="12">
        <f ca="1">INDEX(R$8:R$6003,UsefulSeries!$I1372)</f>
        <v>0.22375027819518095</v>
      </c>
      <c r="Z1376" s="12">
        <f ca="1">INDEX(S$8:S$6003,UsefulSeries!$I1372)</f>
        <v>5.9242106752839557E-2</v>
      </c>
      <c r="AA1376" s="12">
        <f ca="1">INDEX(T$8:T$6003,UsefulSeries!$I1372)</f>
        <v>0</v>
      </c>
      <c r="AB1376" s="12">
        <f ca="1">INDEX(U$8:U$6003,UsefulSeries!$I1372)</f>
        <v>0</v>
      </c>
      <c r="AC1376" s="12">
        <f>INDEX( K$8:K$6003,UsefulSeries!$I1372)</f>
        <v>3.6830562370216223E-2</v>
      </c>
      <c r="AD1376" s="12">
        <f>INDEX(L$8:L$6003,UsefulSeries!$I1372)</f>
        <v>-3.6830562370216223E-2</v>
      </c>
      <c r="AE1376" s="12"/>
      <c r="AF1376" s="12"/>
      <c r="AG1376" s="12"/>
      <c r="AH1376" s="12"/>
      <c r="AI1376" s="12"/>
      <c r="AJ1376" s="12"/>
      <c r="AK1376" s="12"/>
      <c r="AL1376" s="12"/>
      <c r="AM1376" s="12"/>
      <c r="AN1376" s="12">
        <f t="shared" ca="1" si="207"/>
        <v>0</v>
      </c>
      <c r="AO1376" s="12">
        <f t="shared" ca="1" si="208"/>
        <v>0</v>
      </c>
      <c r="AP1376" s="12">
        <f t="shared" ca="1" si="209"/>
        <v>0.22375027819518095</v>
      </c>
      <c r="AQ1376" s="12">
        <f t="shared" ca="1" si="210"/>
        <v>5.9242106752839557E-2</v>
      </c>
      <c r="AR1376" s="12">
        <f t="shared" ca="1" si="211"/>
        <v>0</v>
      </c>
      <c r="AS1376" s="12">
        <f t="shared" ca="1" si="212"/>
        <v>0</v>
      </c>
      <c r="AT1376" s="12">
        <f t="shared" si="213"/>
        <v>3.6830562370216223E-2</v>
      </c>
      <c r="AU1376" s="12">
        <f t="shared" si="214"/>
        <v>-3.6830562370216223E-2</v>
      </c>
      <c r="AV1376" s="12"/>
      <c r="AW1376" s="12">
        <f ca="1">INDEX(I$8:I$6003,UsefulSeries!$I1372)</f>
        <v>0.22388287491922546</v>
      </c>
      <c r="AX1376" s="12"/>
      <c r="AY1376" s="12"/>
      <c r="AZ1376" s="12">
        <f ca="1"/>
        <v>5.9242106752839543E-2</v>
      </c>
      <c r="BA1376" s="12"/>
      <c r="BB1376" s="12">
        <f t="shared" ca="1" si="206"/>
        <v>5.9242106752839543E-2</v>
      </c>
      <c r="BC1376" s="12"/>
      <c r="BD1376" s="38">
        <f ca="1"/>
        <v>0.22511226801311363</v>
      </c>
    </row>
    <row r="1377" spans="1:56" x14ac:dyDescent="0.35">
      <c r="A1377" s="12">
        <v>0</v>
      </c>
      <c r="B1377" s="12">
        <v>0</v>
      </c>
      <c r="C1377" s="12">
        <f ca="1">-INDEX('Flow probs &amp; rates'!$M$5:$M$5999,UsefulSeries!$E1372,0)*(INDEX('Flow probs &amp; rates'!$O$5:$O$5999,UsefulSeries!$E1372,0))/INDEX('Flow probs &amp; rates'!$F$4:$F$5999,UsefulSeries!$E1372,0)</f>
        <v>-0.28186785607155668</v>
      </c>
      <c r="D1377" s="12">
        <f ca="1">INDEX('Flow probs &amp; rates'!$O$5:$O$5999,UsefulSeries!$E1372,0)*(1-INDEX('Flow probs &amp; rates'!$O$5:$O$5999,UsefulSeries!$E1372,0))/INDEX('Flow probs &amp; rates'!$F$4:$F$5999,UsefulSeries!$E1372,0)</f>
        <v>1.7147468219261797</v>
      </c>
      <c r="E1377" s="12">
        <v>0</v>
      </c>
      <c r="F1377" s="12">
        <v>0</v>
      </c>
      <c r="G1377" s="12"/>
      <c r="H1377" s="12"/>
      <c r="I1377" s="12">
        <f ca="1">INDEX('Flow probs &amp; rates'!$O$5:$O$5999,UsefulSeries!$E1372)</f>
        <v>0.10522071692652075</v>
      </c>
      <c r="J1377" s="12"/>
      <c r="K1377" s="12"/>
      <c r="L1377" s="12">
        <f>-INDEX('Flow probs &amp; rates'!$F$4:$F$5999,UsefulSeries!$E1372)</f>
        <v>-5.4905666802887887E-2</v>
      </c>
      <c r="M1377" s="12"/>
      <c r="N1377" s="12"/>
      <c r="O1377" s="12"/>
      <c r="P1377" s="12">
        <f ca="1"/>
        <v>0</v>
      </c>
      <c r="Q1377" s="12">
        <f ca="1"/>
        <v>0</v>
      </c>
      <c r="R1377" s="12">
        <f ca="1"/>
        <v>7.3433080835102596E-2</v>
      </c>
      <c r="S1377" s="12">
        <f ca="1"/>
        <v>0.59524730532124059</v>
      </c>
      <c r="T1377" s="12">
        <f ca="1"/>
        <v>0</v>
      </c>
      <c r="U1377" s="12">
        <f ca="1"/>
        <v>0</v>
      </c>
      <c r="V1377" s="12"/>
      <c r="W1377" s="12">
        <f ca="1">INDEX(P$9:P$6003,UsefulSeries!$I1372)</f>
        <v>0</v>
      </c>
      <c r="X1377" s="12">
        <f ca="1">INDEX(Q$9:Q$6003,UsefulSeries!$I1372)</f>
        <v>0</v>
      </c>
      <c r="Y1377" s="12">
        <f ca="1">INDEX(R$9:R$6003,UsefulSeries!$I1372)</f>
        <v>5.9242106752839557E-2</v>
      </c>
      <c r="Z1377" s="12">
        <f ca="1">INDEX(S$9:S$6003,UsefulSeries!$I1372)</f>
        <v>0.29774890531418446</v>
      </c>
      <c r="AA1377" s="12">
        <f ca="1">INDEX(T$9:T$6003,UsefulSeries!$I1372)</f>
        <v>0</v>
      </c>
      <c r="AB1377" s="12">
        <f ca="1">INDEX(U$9:U$6003,UsefulSeries!$I1372)</f>
        <v>0</v>
      </c>
      <c r="AC1377" s="12">
        <f>INDEX( K$9:K$6003,UsefulSeries!$I1372)</f>
        <v>0</v>
      </c>
      <c r="AD1377" s="12">
        <f>INDEX(L$9:L$6003,UsefulSeries!$I1372)</f>
        <v>-3.6830562370216223E-2</v>
      </c>
      <c r="AE1377" s="12"/>
      <c r="AF1377" s="12"/>
      <c r="AG1377" s="12"/>
      <c r="AH1377" s="12"/>
      <c r="AI1377" s="12"/>
      <c r="AJ1377" s="12"/>
      <c r="AK1377" s="12"/>
      <c r="AL1377" s="12"/>
      <c r="AM1377" s="12"/>
      <c r="AN1377" s="12">
        <f t="shared" ca="1" si="207"/>
        <v>0</v>
      </c>
      <c r="AO1377" s="12">
        <f t="shared" ca="1" si="208"/>
        <v>0</v>
      </c>
      <c r="AP1377" s="12">
        <f t="shared" ca="1" si="209"/>
        <v>5.9242106752839557E-2</v>
      </c>
      <c r="AQ1377" s="12">
        <f t="shared" ca="1" si="210"/>
        <v>0.29774890531418446</v>
      </c>
      <c r="AR1377" s="12">
        <f t="shared" ca="1" si="211"/>
        <v>0</v>
      </c>
      <c r="AS1377" s="12">
        <f t="shared" ca="1" si="212"/>
        <v>0</v>
      </c>
      <c r="AT1377" s="12">
        <f t="shared" si="213"/>
        <v>0</v>
      </c>
      <c r="AU1377" s="12">
        <f t="shared" si="214"/>
        <v>-3.6830562370216223E-2</v>
      </c>
      <c r="AV1377" s="12"/>
      <c r="AW1377" s="12">
        <f ca="1">INDEX(I$9:I$6003,UsefulSeries!$I1372)</f>
        <v>0.15442143617027024</v>
      </c>
      <c r="AX1377" s="12"/>
      <c r="AY1377" s="12"/>
      <c r="AZ1377" s="12">
        <f ca="1"/>
        <v>5.9242106752839557E-2</v>
      </c>
      <c r="BA1377" s="12"/>
      <c r="BB1377" s="12">
        <f t="shared" ca="1" si="206"/>
        <v>5.9242106752839557E-2</v>
      </c>
      <c r="BC1377" s="12"/>
      <c r="BD1377" s="38">
        <f ca="1"/>
        <v>0.15503853119107405</v>
      </c>
    </row>
    <row r="1378" spans="1:56" x14ac:dyDescent="0.35">
      <c r="A1378" s="12">
        <v>0</v>
      </c>
      <c r="B1378" s="12">
        <v>0</v>
      </c>
      <c r="C1378" s="12">
        <v>0</v>
      </c>
      <c r="D1378" s="12">
        <v>0</v>
      </c>
      <c r="E1378" s="12">
        <f ca="1">INDEX('Flow probs &amp; rates'!$P$5:$P$5999,UsefulSeries!$E1372,0)*(1-INDEX('Flow probs &amp; rates'!$P$5:$P$5999,UsefulSeries!$E1372,0))/INDEX('Flow probs &amp; rates'!$G$4:$G$5999,UsefulSeries!$E1372,0)</f>
        <v>5.1971204063117553E-2</v>
      </c>
      <c r="F1378" s="12">
        <f ca="1">-INDEX('Flow probs &amp; rates'!$P$5:$P$5999,UsefulSeries!$E1372,0)*(INDEX('Flow probs &amp; rates'!$Q$5:$Q$5999,UsefulSeries!$E1372,0))/INDEX('Flow probs &amp; rates'!$G$4:$G$5999,UsefulSeries!$E1372,0)</f>
        <v>-1.2158994280352222E-3</v>
      </c>
      <c r="G1378" s="12"/>
      <c r="H1378" s="12"/>
      <c r="I1378" s="12">
        <f ca="1">INDEX('Flow probs &amp; rates'!$P$5:$P$5999,UsefulSeries!$E1372)</f>
        <v>1.8109654675602889E-2</v>
      </c>
      <c r="J1378" s="12"/>
      <c r="K1378" s="12">
        <f>INDEX('Flow probs &amp; rates'!$G$4:$G$5999,UsefulSeries!$E1372)</f>
        <v>0.34214514371339055</v>
      </c>
      <c r="L1378" s="12"/>
      <c r="M1378" s="12"/>
      <c r="N1378" s="12"/>
      <c r="O1378" s="12"/>
      <c r="P1378" s="12">
        <f ca="1"/>
        <v>0</v>
      </c>
      <c r="Q1378" s="12">
        <f ca="1"/>
        <v>0</v>
      </c>
      <c r="R1378" s="12">
        <f ca="1"/>
        <v>0</v>
      </c>
      <c r="S1378" s="12">
        <f ca="1"/>
        <v>0</v>
      </c>
      <c r="T1378" s="12">
        <f ca="1"/>
        <v>19.249772154237135</v>
      </c>
      <c r="U1378" s="12">
        <f ca="1"/>
        <v>0.35680319142613126</v>
      </c>
      <c r="V1378" s="12"/>
      <c r="W1378" s="12">
        <f ca="1">INDEX(P$10:P$6003,UsefulSeries!$I1372)</f>
        <v>0</v>
      </c>
      <c r="X1378" s="12">
        <f ca="1">INDEX(Q$10:Q$6003,UsefulSeries!$I1372)</f>
        <v>0</v>
      </c>
      <c r="Y1378" s="12">
        <f ca="1">INDEX(R$10:R$6003,UsefulSeries!$I1372)</f>
        <v>0</v>
      </c>
      <c r="Z1378" s="12">
        <f ca="1">INDEX(S$10:S$6003,UsefulSeries!$I1372)</f>
        <v>0</v>
      </c>
      <c r="AA1378" s="12">
        <f ca="1">INDEX(T$10:T$6003,UsefulSeries!$I1372)</f>
        <v>14.18272463153194</v>
      </c>
      <c r="AB1378" s="12">
        <f ca="1">INDEX(U$10:U$6003,UsefulSeries!$I1372)</f>
        <v>0.35647218874065639</v>
      </c>
      <c r="AC1378" s="12">
        <f>INDEX( K$10:K$6003,UsefulSeries!$I1372)</f>
        <v>0.34042257374409668</v>
      </c>
      <c r="AD1378" s="12">
        <f>INDEX(L$10:L$6003,UsefulSeries!$I1372)</f>
        <v>0</v>
      </c>
      <c r="AE1378" s="12"/>
      <c r="AF1378" s="12"/>
      <c r="AG1378" s="12"/>
      <c r="AH1378" s="12"/>
      <c r="AI1378" s="12"/>
      <c r="AJ1378" s="12"/>
      <c r="AK1378" s="12"/>
      <c r="AL1378" s="12"/>
      <c r="AM1378" s="12"/>
      <c r="AN1378" s="12">
        <f t="shared" ca="1" si="207"/>
        <v>0</v>
      </c>
      <c r="AO1378" s="12">
        <f t="shared" ca="1" si="208"/>
        <v>0</v>
      </c>
      <c r="AP1378" s="12">
        <f t="shared" ca="1" si="209"/>
        <v>0</v>
      </c>
      <c r="AQ1378" s="12">
        <f t="shared" ca="1" si="210"/>
        <v>0</v>
      </c>
      <c r="AR1378" s="12">
        <f t="shared" ca="1" si="211"/>
        <v>14.18272463153194</v>
      </c>
      <c r="AS1378" s="12">
        <f t="shared" ca="1" si="212"/>
        <v>0.35647218874065639</v>
      </c>
      <c r="AT1378" s="12">
        <f t="shared" si="213"/>
        <v>0.34042257374409668</v>
      </c>
      <c r="AU1378" s="12">
        <f t="shared" si="214"/>
        <v>0</v>
      </c>
      <c r="AV1378" s="12"/>
      <c r="AW1378" s="12">
        <f ca="1">INDEX(I$10:I$6003,UsefulSeries!$I1372)</f>
        <v>2.4621463780779288E-2</v>
      </c>
      <c r="AX1378" s="12"/>
      <c r="AY1378" s="12"/>
      <c r="AZ1378" s="12">
        <f ca="1"/>
        <v>0.35647218874065645</v>
      </c>
      <c r="BA1378" s="12"/>
      <c r="BB1378" s="12">
        <f t="shared" ca="1" si="206"/>
        <v>0.35647218874065645</v>
      </c>
      <c r="BC1378" s="12"/>
      <c r="BD1378" s="38">
        <f ca="1"/>
        <v>2.4660867326139837E-2</v>
      </c>
    </row>
    <row r="1379" spans="1:56" x14ac:dyDescent="0.35">
      <c r="A1379" s="12">
        <v>0</v>
      </c>
      <c r="B1379" s="12">
        <v>0</v>
      </c>
      <c r="C1379" s="12">
        <v>0</v>
      </c>
      <c r="D1379" s="12">
        <v>0</v>
      </c>
      <c r="E1379" s="12">
        <f ca="1">-INDEX('Flow probs &amp; rates'!$P$5:$P$5999,UsefulSeries!$E1372,0)*(INDEX('Flow probs &amp; rates'!$Q$5:$Q$5999,UsefulSeries!$E1372,0))/INDEX('Flow probs &amp; rates'!$G$4:$G$5999,UsefulSeries!$E1372,0)</f>
        <v>-1.2158994280352222E-3</v>
      </c>
      <c r="F1379" s="12">
        <f ca="1">INDEX('Flow probs &amp; rates'!$Q$5:$Q$5999,UsefulSeries!$E1372,0)*(1-INDEX('Flow probs &amp; rates'!$Q$5:$Q$5999,UsefulSeries!$E1372,0))/INDEX('Flow probs &amp; rates'!$G$4:$G$5999,UsefulSeries!$E1372,0)</f>
        <v>6.5598591925686192E-2</v>
      </c>
      <c r="G1379" s="12"/>
      <c r="H1379" s="12"/>
      <c r="I1379" s="12">
        <f ca="1">INDEX('Flow probs &amp; rates'!$Q$5:$Q$5999,UsefulSeries!$E1372)</f>
        <v>2.2971950155769104E-2</v>
      </c>
      <c r="J1379" s="12"/>
      <c r="K1379" s="12"/>
      <c r="L1379" s="12">
        <f>INDEX('Flow probs &amp; rates'!$G$4:$G$5999,UsefulSeries!$E1372)</f>
        <v>0.34214514371339055</v>
      </c>
      <c r="M1379" s="12"/>
      <c r="N1379" s="12"/>
      <c r="O1379" s="12"/>
      <c r="P1379" s="12">
        <f ca="1"/>
        <v>0</v>
      </c>
      <c r="Q1379" s="12">
        <f ca="1"/>
        <v>0</v>
      </c>
      <c r="R1379" s="12">
        <f ca="1"/>
        <v>0</v>
      </c>
      <c r="S1379" s="12">
        <f ca="1"/>
        <v>0</v>
      </c>
      <c r="T1379" s="12">
        <f ca="1"/>
        <v>0.35680319142613126</v>
      </c>
      <c r="U1379" s="12">
        <f ca="1"/>
        <v>15.250843157269662</v>
      </c>
      <c r="V1379" s="12"/>
      <c r="W1379" s="12">
        <f ca="1">INDEX(P$11:P$6003,UsefulSeries!$I1372)</f>
        <v>0</v>
      </c>
      <c r="X1379" s="12">
        <f ca="1">INDEX(Q$11:Q$6003,UsefulSeries!$I1372)</f>
        <v>0</v>
      </c>
      <c r="Y1379" s="12">
        <f ca="1">INDEX(R$11:R$6003,UsefulSeries!$I1372)</f>
        <v>0</v>
      </c>
      <c r="Z1379" s="12">
        <f ca="1">INDEX(S$11:S$6003,UsefulSeries!$I1372)</f>
        <v>0</v>
      </c>
      <c r="AA1379" s="12">
        <f ca="1">INDEX(T$11:T$6003,UsefulSeries!$I1372)</f>
        <v>0.35647218874065645</v>
      </c>
      <c r="AB1379" s="12">
        <f ca="1">INDEX(U$11:U$6003,UsefulSeries!$I1372)</f>
        <v>17.042212079243885</v>
      </c>
      <c r="AC1379" s="12">
        <f>INDEX( K$11:K$6003,UsefulSeries!$I1372)</f>
        <v>0</v>
      </c>
      <c r="AD1379" s="12">
        <f>INDEX(L$11:L$6003,UsefulSeries!$I1372)</f>
        <v>0.34042257374409668</v>
      </c>
      <c r="AE1379" s="12"/>
      <c r="AF1379" s="12"/>
      <c r="AG1379" s="12"/>
      <c r="AH1379" s="12"/>
      <c r="AI1379" s="12"/>
      <c r="AJ1379" s="12"/>
      <c r="AK1379" s="12"/>
      <c r="AL1379" s="12"/>
      <c r="AM1379" s="12"/>
      <c r="AN1379" s="12">
        <f t="shared" ca="1" si="207"/>
        <v>0</v>
      </c>
      <c r="AO1379" s="12">
        <f t="shared" ca="1" si="208"/>
        <v>0</v>
      </c>
      <c r="AP1379" s="12">
        <f t="shared" ca="1" si="209"/>
        <v>0</v>
      </c>
      <c r="AQ1379" s="12">
        <f t="shared" ca="1" si="210"/>
        <v>0</v>
      </c>
      <c r="AR1379" s="12">
        <f t="shared" ca="1" si="211"/>
        <v>0.35647218874065645</v>
      </c>
      <c r="AS1379" s="12">
        <f t="shared" ca="1" si="212"/>
        <v>17.042212079243885</v>
      </c>
      <c r="AT1379" s="12">
        <f t="shared" si="213"/>
        <v>0</v>
      </c>
      <c r="AU1379" s="12">
        <f t="shared" si="214"/>
        <v>0.34042257374409668</v>
      </c>
      <c r="AV1379" s="12"/>
      <c r="AW1379" s="12">
        <f ca="1">INDEX(I$11:I$6003,UsefulSeries!$I1372)</f>
        <v>2.0402006502441637E-2</v>
      </c>
      <c r="AX1379" s="12"/>
      <c r="AY1379" s="12"/>
      <c r="AZ1379" s="12">
        <f ca="1"/>
        <v>0.35647218874065639</v>
      </c>
      <c r="BA1379" s="12"/>
      <c r="BB1379" s="12">
        <f t="shared" ca="1" si="206"/>
        <v>0.35647218874065639</v>
      </c>
      <c r="BC1379" s="12"/>
      <c r="BD1379" s="38">
        <f ca="1"/>
        <v>2.0262029498732639E-2</v>
      </c>
    </row>
    <row r="1380" spans="1:56" x14ac:dyDescent="0.35">
      <c r="A1380" s="12">
        <f ca="1">INDEX('Flow probs &amp; rates'!$K$5:$K$5999,UsefulSeries!$E1378,0)*(1-INDEX('Flow probs &amp; rates'!$K$5:$K$5999,UsefulSeries!$E1378,0))/INDEX('Flow probs &amp; rates'!$E$4:$E$5999,UsefulSeries!$E1378,0)</f>
        <v>2.797594042018604E-2</v>
      </c>
      <c r="B1380" s="12">
        <f ca="1">-INDEX('Flow probs &amp; rates'!$K$5:$K$5999,UsefulSeries!$E1378,0)*(INDEX('Flow probs &amp; rates'!$L$5:$L$5999,UsefulSeries!$E1378,0))/INDEX('Flow probs &amp; rates'!$E$4:$E$5999,UsefulSeries!$E1378,0)</f>
        <v>-3.1378260405506223E-4</v>
      </c>
      <c r="C1380" s="12">
        <v>0</v>
      </c>
      <c r="D1380" s="12">
        <v>0</v>
      </c>
      <c r="E1380" s="12">
        <v>0</v>
      </c>
      <c r="F1380" s="12">
        <v>0</v>
      </c>
      <c r="G1380" s="12"/>
      <c r="H1380" s="12"/>
      <c r="I1380" s="12">
        <f ca="1">INDEX('Flow probs &amp; rates'!$K$5:$K$5999,UsefulSeries!$E1378)</f>
        <v>1.703473811940474E-2</v>
      </c>
      <c r="J1380" s="12"/>
      <c r="K1380" s="12">
        <f>-INDEX('Flow probs &amp; rates'!$E$4:$E$5999,UsefulSeries!$E1378)</f>
        <v>-0.59853415345873429</v>
      </c>
      <c r="L1380" s="12">
        <f>INDEX('Flow probs &amp; rates'!$E$4:$E$5999,UsefulSeries!$E1378)</f>
        <v>0.59853415345873429</v>
      </c>
      <c r="M1380" s="12"/>
      <c r="N1380" s="12"/>
      <c r="O1380" s="12"/>
      <c r="P1380" s="12">
        <f t="array" aca="1" ref="P1380:U1385" ca="1">MINVERSE(A1380:F1385)</f>
        <v>35.751907411538973</v>
      </c>
      <c r="Q1380" s="12">
        <f ca="1"/>
        <v>0.61581378548390275</v>
      </c>
      <c r="R1380" s="12">
        <f ca="1"/>
        <v>0</v>
      </c>
      <c r="S1380" s="12">
        <f ca="1"/>
        <v>0</v>
      </c>
      <c r="T1380" s="12">
        <f ca="1"/>
        <v>0</v>
      </c>
      <c r="U1380" s="12">
        <f ca="1"/>
        <v>0</v>
      </c>
      <c r="V1380" s="12"/>
      <c r="W1380" s="12"/>
      <c r="X1380" s="12"/>
      <c r="Y1380" s="12"/>
      <c r="Z1380" s="12"/>
      <c r="AA1380" s="12"/>
      <c r="AB1380" s="12"/>
      <c r="AC1380" s="12"/>
      <c r="AD1380" s="12"/>
      <c r="AE1380" s="12">
        <f t="array" ref="AE1380:AJ1381">TRANSPOSE(AC1374:AD1379)</f>
        <v>-0.62274686388568712</v>
      </c>
      <c r="AF1380" s="12">
        <v>-0.62274686388568712</v>
      </c>
      <c r="AG1380" s="12">
        <v>3.6830562370216223E-2</v>
      </c>
      <c r="AH1380" s="12">
        <v>0</v>
      </c>
      <c r="AI1380" s="12">
        <v>0.34042257374409668</v>
      </c>
      <c r="AJ1380" s="12">
        <v>0</v>
      </c>
      <c r="AK1380" s="12"/>
      <c r="AL1380" s="12"/>
      <c r="AM1380" s="12"/>
      <c r="AN1380" s="12">
        <f t="shared" si="207"/>
        <v>-0.62274686388568712</v>
      </c>
      <c r="AO1380" s="12">
        <f t="shared" si="208"/>
        <v>-0.62274686388568712</v>
      </c>
      <c r="AP1380" s="12">
        <f t="shared" si="209"/>
        <v>3.6830562370216223E-2</v>
      </c>
      <c r="AQ1380" s="12">
        <f t="shared" si="210"/>
        <v>0</v>
      </c>
      <c r="AR1380" s="12">
        <f t="shared" si="211"/>
        <v>0.34042257374409668</v>
      </c>
      <c r="AS1380" s="12">
        <f t="shared" si="212"/>
        <v>0</v>
      </c>
      <c r="AT1380" s="12">
        <f t="shared" si="213"/>
        <v>0</v>
      </c>
      <c r="AU1380" s="12">
        <f t="shared" si="214"/>
        <v>0</v>
      </c>
      <c r="AV1380" s="12"/>
      <c r="AW1380" s="12"/>
      <c r="AX1380" s="12">
        <f>INDEX($N$6:$N$6003,UsefulSeries!$K1372)</f>
        <v>8.0653112764206281E-4</v>
      </c>
      <c r="AY1380" s="12"/>
      <c r="AZ1380" s="12"/>
      <c r="BA1380" s="12"/>
      <c r="BB1380" s="12">
        <f t="shared" si="206"/>
        <v>8.0653112764206281E-4</v>
      </c>
      <c r="BC1380" s="12"/>
      <c r="BD1380" s="38">
        <f ca="1"/>
        <v>-1.4950586821301957E-3</v>
      </c>
    </row>
    <row r="1381" spans="1:56" x14ac:dyDescent="0.35">
      <c r="A1381" s="12">
        <f ca="1">-INDEX('Flow probs &amp; rates'!$K$5:$K$5999,UsefulSeries!$E1378,0)*(INDEX('Flow probs &amp; rates'!$L$5:$L$5999,UsefulSeries!$E1378,0))/INDEX('Flow probs &amp; rates'!$E$4:$E$5999,UsefulSeries!$E1378,0)</f>
        <v>-3.1378260405506223E-4</v>
      </c>
      <c r="B1381" s="12">
        <f ca="1">INDEX('Flow probs &amp; rates'!$L$5:$L$5999,UsefulSeries!$E1378,0)*(1-INDEX('Flow probs &amp; rates'!$L$5:$L$5999,UsefulSeries!$E1378,0))/INDEX('Flow probs &amp; rates'!$E$4:$E$5999,UsefulSeries!$E1378,0)</f>
        <v>1.8217076122634845E-2</v>
      </c>
      <c r="C1381" s="12">
        <v>0</v>
      </c>
      <c r="D1381" s="12">
        <v>0</v>
      </c>
      <c r="E1381" s="12">
        <v>0</v>
      </c>
      <c r="F1381" s="12">
        <v>0</v>
      </c>
      <c r="G1381" s="12"/>
      <c r="H1381" s="12"/>
      <c r="I1381" s="12">
        <f ca="1">INDEX('Flow probs &amp; rates'!$L$5:$L$5999,UsefulSeries!$E1378)</f>
        <v>1.1025094954306034E-2</v>
      </c>
      <c r="J1381" s="12"/>
      <c r="K1381" s="12">
        <f>-INDEX('Flow probs &amp; rates'!$E$4:$E$5999,UsefulSeries!$E1378)</f>
        <v>-0.59853415345873429</v>
      </c>
      <c r="L1381" s="12"/>
      <c r="M1381" s="12"/>
      <c r="N1381" s="12"/>
      <c r="O1381" s="12"/>
      <c r="P1381" s="12">
        <f ca="1"/>
        <v>0.61581378548390275</v>
      </c>
      <c r="Q1381" s="12">
        <f ca="1"/>
        <v>54.904158324862848</v>
      </c>
      <c r="R1381" s="12">
        <f ca="1"/>
        <v>0</v>
      </c>
      <c r="S1381" s="12">
        <f ca="1"/>
        <v>0</v>
      </c>
      <c r="T1381" s="12">
        <f ca="1"/>
        <v>0</v>
      </c>
      <c r="U1381" s="12">
        <f ca="1"/>
        <v>0</v>
      </c>
      <c r="V1381" s="12"/>
      <c r="W1381" s="12"/>
      <c r="X1381" s="12"/>
      <c r="Y1381" s="12"/>
      <c r="Z1381" s="12"/>
      <c r="AA1381" s="12"/>
      <c r="AB1381" s="12"/>
      <c r="AC1381" s="12"/>
      <c r="AD1381" s="12"/>
      <c r="AE1381" s="12">
        <v>0.62274686388568712</v>
      </c>
      <c r="AF1381" s="12">
        <v>0</v>
      </c>
      <c r="AG1381" s="12">
        <v>-3.6830562370216223E-2</v>
      </c>
      <c r="AH1381" s="12">
        <v>-3.6830562370216223E-2</v>
      </c>
      <c r="AI1381" s="12">
        <v>0</v>
      </c>
      <c r="AJ1381" s="12">
        <v>0.34042257374409668</v>
      </c>
      <c r="AK1381" s="12"/>
      <c r="AL1381" s="12"/>
      <c r="AM1381" s="12"/>
      <c r="AN1381" s="12">
        <f t="shared" si="207"/>
        <v>0.62274686388568712</v>
      </c>
      <c r="AO1381" s="12">
        <f t="shared" si="208"/>
        <v>0</v>
      </c>
      <c r="AP1381" s="12">
        <f t="shared" si="209"/>
        <v>-3.6830562370216223E-2</v>
      </c>
      <c r="AQ1381" s="12">
        <f t="shared" si="210"/>
        <v>-3.6830562370216223E-2</v>
      </c>
      <c r="AR1381" s="12">
        <f t="shared" si="211"/>
        <v>0</v>
      </c>
      <c r="AS1381" s="12">
        <f t="shared" si="212"/>
        <v>0.34042257374409668</v>
      </c>
      <c r="AT1381" s="12">
        <f t="shared" si="213"/>
        <v>0</v>
      </c>
      <c r="AU1381" s="12">
        <f t="shared" si="214"/>
        <v>0</v>
      </c>
      <c r="AV1381" s="12"/>
      <c r="AW1381" s="12"/>
      <c r="AX1381" s="12">
        <f>INDEX('Margin error adjustment'!N$7:N$6003,UsefulSeries!$K1372)</f>
        <v>2.9392518550859503E-4</v>
      </c>
      <c r="AY1381" s="12"/>
      <c r="AZ1381" s="12"/>
      <c r="BA1381" s="12"/>
      <c r="BB1381" s="12">
        <f t="shared" si="206"/>
        <v>2.9392518550859503E-4</v>
      </c>
      <c r="BC1381" s="12"/>
      <c r="BD1381" s="38">
        <f ca="1"/>
        <v>6.9662581105730779E-3</v>
      </c>
    </row>
    <row r="1382" spans="1:56" x14ac:dyDescent="0.35">
      <c r="A1382" s="12">
        <v>0</v>
      </c>
      <c r="B1382" s="12">
        <v>0</v>
      </c>
      <c r="C1382" s="12">
        <f ca="1">INDEX('Flow probs &amp; rates'!$M$5:$M$5999,UsefulSeries!$E1378,0)*(1-INDEX('Flow probs &amp; rates'!$M$5:$M$5999,UsefulSeries!$E1378,0))/INDEX('Flow probs &amp; rates'!$F$4:$F$5999,UsefulSeries!$E1378,0)</f>
        <v>2.2404388268735937</v>
      </c>
      <c r="D1382" s="12">
        <f ca="1">-INDEX('Flow probs &amp; rates'!$M$5:$M$5999,UsefulSeries!$E1378,0)*(INDEX('Flow probs &amp; rates'!$O$5:$O$5999,UsefulSeries!$E1378,0))/INDEX('Flow probs &amp; rates'!$F$4:$F$5999,UsefulSeries!$E1378,0)</f>
        <v>-0.26270185033839699</v>
      </c>
      <c r="E1382" s="12">
        <v>0</v>
      </c>
      <c r="F1382" s="12">
        <v>0</v>
      </c>
      <c r="G1382" s="12"/>
      <c r="H1382" s="12"/>
      <c r="I1382" s="12">
        <f ca="1">INDEX('Flow probs &amp; rates'!$M$5:$M$5999,UsefulSeries!$E1378)</f>
        <v>0.15064879384667243</v>
      </c>
      <c r="J1382" s="12"/>
      <c r="K1382" s="12">
        <f>INDEX('Flow probs &amp; rates'!$F$4:$F$5999,UsefulSeries!$E1378)</f>
        <v>5.7111014692495514E-2</v>
      </c>
      <c r="L1382" s="12">
        <f>-INDEX('Flow probs &amp; rates'!$F$4:$F$5999,UsefulSeries!$E1378)</f>
        <v>-5.7111014692495514E-2</v>
      </c>
      <c r="M1382" s="12"/>
      <c r="N1382" s="12"/>
      <c r="O1382" s="12"/>
      <c r="P1382" s="12">
        <f ca="1"/>
        <v>0</v>
      </c>
      <c r="Q1382" s="12">
        <f ca="1"/>
        <v>0</v>
      </c>
      <c r="R1382" s="12">
        <f ca="1"/>
        <v>0.4552726878843531</v>
      </c>
      <c r="S1382" s="12">
        <f ca="1"/>
        <v>7.6172309884499662E-2</v>
      </c>
      <c r="T1382" s="12">
        <f ca="1"/>
        <v>0</v>
      </c>
      <c r="U1382" s="12">
        <f ca="1"/>
        <v>0</v>
      </c>
      <c r="V1382" s="12"/>
      <c r="W1382" s="12">
        <f ca="1">INDEX(P$6:P$6003,UsefulSeries!$I1380)</f>
        <v>51.212276414911145</v>
      </c>
      <c r="X1382" s="12">
        <f ca="1">INDEX(Q$6:Q$6003,UsefulSeries!$I1380)</f>
        <v>0.64077009447535238</v>
      </c>
      <c r="Y1382" s="12">
        <f ca="1">INDEX(R$6:R$6003,UsefulSeries!$I1380)</f>
        <v>0</v>
      </c>
      <c r="Z1382" s="12">
        <f ca="1">INDEX(S$6:S$6003,UsefulSeries!$I1380)</f>
        <v>0</v>
      </c>
      <c r="AA1382" s="12">
        <f ca="1">INDEX(T$6:T$6003,UsefulSeries!$I1380)</f>
        <v>0</v>
      </c>
      <c r="AB1382" s="12">
        <f ca="1">INDEX(U$6:U$6003,UsefulSeries!$I1380)</f>
        <v>0</v>
      </c>
      <c r="AC1382" s="12">
        <f>INDEX( K$6:K$6003,UsefulSeries!$I1380)</f>
        <v>-0.62355339501332918</v>
      </c>
      <c r="AD1382" s="12">
        <f>INDEX(L$6:L$6003,UsefulSeries!$I1380)</f>
        <v>0.62355339501332918</v>
      </c>
      <c r="AE1382" s="12"/>
      <c r="AF1382" s="12"/>
      <c r="AG1382" s="12"/>
      <c r="AH1382" s="12"/>
      <c r="AI1382" s="12"/>
      <c r="AJ1382" s="12"/>
      <c r="AK1382" s="12"/>
      <c r="AL1382" s="12"/>
      <c r="AM1382" s="12"/>
      <c r="AN1382" s="12">
        <f t="shared" ca="1" si="207"/>
        <v>51.212276414911145</v>
      </c>
      <c r="AO1382" s="12">
        <f t="shared" ca="1" si="208"/>
        <v>0.64077009447535238</v>
      </c>
      <c r="AP1382" s="12">
        <f t="shared" ca="1" si="209"/>
        <v>0</v>
      </c>
      <c r="AQ1382" s="12">
        <f t="shared" ca="1" si="210"/>
        <v>0</v>
      </c>
      <c r="AR1382" s="12">
        <f t="shared" ca="1" si="211"/>
        <v>0</v>
      </c>
      <c r="AS1382" s="12">
        <f t="shared" ca="1" si="212"/>
        <v>0</v>
      </c>
      <c r="AT1382" s="12">
        <f t="shared" si="213"/>
        <v>-0.62355339501332918</v>
      </c>
      <c r="AU1382" s="12">
        <f t="shared" si="214"/>
        <v>0.62355339501332918</v>
      </c>
      <c r="AV1382" s="12"/>
      <c r="AW1382" s="12">
        <f ca="1">INDEX(I$6:I$6003,UsefulSeries!$I1380)</f>
        <v>1.2330132922328107E-2</v>
      </c>
      <c r="AX1382" s="12"/>
      <c r="AY1382" s="12"/>
      <c r="AZ1382" s="12">
        <f t="array" aca="1" ref="AZ1382:AZ1387" ca="1">MMULT(W1382:AB1387,AW1382:AW1387)</f>
        <v>0.64077009447535249</v>
      </c>
      <c r="BA1382" s="12"/>
      <c r="BB1382" s="12">
        <f t="shared" ca="1" si="206"/>
        <v>0.64077009447535249</v>
      </c>
      <c r="BC1382" s="12"/>
      <c r="BD1382" s="38">
        <f t="array" aca="1" ref="BD1382:BD1389" ca="1">MMULT(MINVERSE(AN1382:AU1389),BB1382:BB1389)</f>
        <v>1.1836801219696503E-2</v>
      </c>
    </row>
    <row r="1383" spans="1:56" x14ac:dyDescent="0.35">
      <c r="A1383" s="12">
        <v>0</v>
      </c>
      <c r="B1383" s="12">
        <v>0</v>
      </c>
      <c r="C1383" s="12">
        <f ca="1">-INDEX('Flow probs &amp; rates'!$M$5:$M$5999,UsefulSeries!$E1378,0)*(INDEX('Flow probs &amp; rates'!$O$5:$O$5999,UsefulSeries!$E1378,0))/INDEX('Flow probs &amp; rates'!$F$4:$F$5999,UsefulSeries!$E1378,0)</f>
        <v>-0.26270185033839699</v>
      </c>
      <c r="D1383" s="12">
        <f ca="1">INDEX('Flow probs &amp; rates'!$O$5:$O$5999,UsefulSeries!$E1378,0)*(1-INDEX('Flow probs &amp; rates'!$O$5:$O$5999,UsefulSeries!$E1378,0))/INDEX('Flow probs &amp; rates'!$F$4:$F$5999,UsefulSeries!$E1378,0)</f>
        <v>1.5701372020502784</v>
      </c>
      <c r="E1383" s="12">
        <v>0</v>
      </c>
      <c r="F1383" s="12">
        <v>0</v>
      </c>
      <c r="G1383" s="12"/>
      <c r="H1383" s="12"/>
      <c r="I1383" s="12">
        <f ca="1">INDEX('Flow probs &amp; rates'!$O$5:$O$5999,UsefulSeries!$E1378)</f>
        <v>9.9590370764547229E-2</v>
      </c>
      <c r="J1383" s="12"/>
      <c r="K1383" s="12"/>
      <c r="L1383" s="12">
        <f>-INDEX('Flow probs &amp; rates'!$F$4:$F$5999,UsefulSeries!$E1378)</f>
        <v>-5.7111014692495514E-2</v>
      </c>
      <c r="M1383" s="12"/>
      <c r="N1383" s="12"/>
      <c r="O1383" s="12"/>
      <c r="P1383" s="12">
        <f ca="1"/>
        <v>0</v>
      </c>
      <c r="Q1383" s="12">
        <f ca="1"/>
        <v>0</v>
      </c>
      <c r="R1383" s="12">
        <f ca="1"/>
        <v>7.6172309884499648E-2</v>
      </c>
      <c r="S1383" s="12">
        <f ca="1"/>
        <v>0.64963151336028624</v>
      </c>
      <c r="T1383" s="12">
        <f ca="1"/>
        <v>0</v>
      </c>
      <c r="U1383" s="12">
        <f ca="1"/>
        <v>0</v>
      </c>
      <c r="V1383" s="12"/>
      <c r="W1383" s="12">
        <f ca="1">INDEX(P$7:P$6003,UsefulSeries!$I1380)</f>
        <v>0.64077009447535238</v>
      </c>
      <c r="X1383" s="12">
        <f ca="1">INDEX(Q$7:Q$6003,UsefulSeries!$I1380)</f>
        <v>43.530190535205371</v>
      </c>
      <c r="Y1383" s="12">
        <f ca="1">INDEX(R$7:R$6003,UsefulSeries!$I1380)</f>
        <v>0</v>
      </c>
      <c r="Z1383" s="12">
        <f ca="1">INDEX(S$7:S$6003,UsefulSeries!$I1380)</f>
        <v>0</v>
      </c>
      <c r="AA1383" s="12">
        <f ca="1">INDEX(T$7:T$6003,UsefulSeries!$I1380)</f>
        <v>0</v>
      </c>
      <c r="AB1383" s="12">
        <f ca="1">INDEX(U$7:U$6003,UsefulSeries!$I1380)</f>
        <v>0</v>
      </c>
      <c r="AC1383" s="12">
        <f>INDEX( K$7:K$6003,UsefulSeries!$I1380,1)</f>
        <v>-0.62355339501332918</v>
      </c>
      <c r="AD1383" s="12">
        <f>INDEX(L$7:L$6003,UsefulSeries!$I1380,1)</f>
        <v>0</v>
      </c>
      <c r="AE1383" s="12"/>
      <c r="AF1383" s="12"/>
      <c r="AG1383" s="12"/>
      <c r="AH1383" s="12"/>
      <c r="AI1383" s="12"/>
      <c r="AJ1383" s="12"/>
      <c r="AK1383" s="12"/>
      <c r="AL1383" s="12"/>
      <c r="AM1383" s="12"/>
      <c r="AN1383" s="12">
        <f t="shared" ca="1" si="207"/>
        <v>0.64077009447535238</v>
      </c>
      <c r="AO1383" s="12">
        <f t="shared" ca="1" si="208"/>
        <v>43.530190535205371</v>
      </c>
      <c r="AP1383" s="12">
        <f t="shared" ca="1" si="209"/>
        <v>0</v>
      </c>
      <c r="AQ1383" s="12">
        <f t="shared" ca="1" si="210"/>
        <v>0</v>
      </c>
      <c r="AR1383" s="12">
        <f t="shared" ca="1" si="211"/>
        <v>0</v>
      </c>
      <c r="AS1383" s="12">
        <f t="shared" ca="1" si="212"/>
        <v>0</v>
      </c>
      <c r="AT1383" s="12">
        <f t="shared" si="213"/>
        <v>-0.62355339501332918</v>
      </c>
      <c r="AU1383" s="12">
        <f t="shared" si="214"/>
        <v>0</v>
      </c>
      <c r="AV1383" s="12"/>
      <c r="AW1383" s="12">
        <f ca="1">INDEX(I$7:I$6003,UsefulSeries!$I1380)</f>
        <v>1.4538629540938505E-2</v>
      </c>
      <c r="AX1383" s="12"/>
      <c r="AY1383" s="12"/>
      <c r="AZ1383" s="12">
        <f ca="1"/>
        <v>0.64077009447535238</v>
      </c>
      <c r="BA1383" s="12"/>
      <c r="BB1383" s="12">
        <f t="shared" ca="1" si="206"/>
        <v>0.64077009447535238</v>
      </c>
      <c r="BC1383" s="12"/>
      <c r="BD1383" s="38">
        <f ca="1"/>
        <v>1.419963125508231E-2</v>
      </c>
    </row>
    <row r="1384" spans="1:56" x14ac:dyDescent="0.35">
      <c r="A1384" s="12">
        <v>0</v>
      </c>
      <c r="B1384" s="12">
        <v>0</v>
      </c>
      <c r="C1384" s="12">
        <v>0</v>
      </c>
      <c r="D1384" s="12">
        <v>0</v>
      </c>
      <c r="E1384" s="12">
        <f ca="1">INDEX('Flow probs &amp; rates'!$P$5:$P$5999,UsefulSeries!$E1378,0)*(1-INDEX('Flow probs &amp; rates'!$P$5:$P$5999,UsefulSeries!$E1378,0))/INDEX('Flow probs &amp; rates'!$G$4:$G$5999,UsefulSeries!$E1378,0)</f>
        <v>5.1053205960157576E-2</v>
      </c>
      <c r="F1384" s="12">
        <f ca="1">-INDEX('Flow probs &amp; rates'!$P$5:$P$5999,UsefulSeries!$E1378,0)*(INDEX('Flow probs &amp; rates'!$Q$5:$Q$5999,UsefulSeries!$E1378,0))/INDEX('Flow probs &amp; rates'!$G$4:$G$5999,UsefulSeries!$E1378,0)</f>
        <v>-1.2209712471579622E-3</v>
      </c>
      <c r="G1384" s="12"/>
      <c r="H1384" s="12"/>
      <c r="I1384" s="12">
        <f ca="1">INDEX('Flow probs &amp; rates'!$P$5:$P$5999,UsefulSeries!$E1378)</f>
        <v>1.7900858903223824E-2</v>
      </c>
      <c r="J1384" s="12"/>
      <c r="K1384" s="12">
        <f>INDEX('Flow probs &amp; rates'!$G$4:$G$5999,UsefulSeries!$E1378)</f>
        <v>0.34435483184877025</v>
      </c>
      <c r="L1384" s="12"/>
      <c r="M1384" s="12"/>
      <c r="N1384" s="12"/>
      <c r="O1384" s="12"/>
      <c r="P1384" s="12">
        <f ca="1"/>
        <v>0</v>
      </c>
      <c r="Q1384" s="12">
        <f ca="1"/>
        <v>0</v>
      </c>
      <c r="R1384" s="12">
        <f ca="1"/>
        <v>0</v>
      </c>
      <c r="S1384" s="12">
        <f ca="1"/>
        <v>0</v>
      </c>
      <c r="T1384" s="12">
        <f ca="1"/>
        <v>19.595999536235276</v>
      </c>
      <c r="U1384" s="12">
        <f ca="1"/>
        <v>0.35922247931124934</v>
      </c>
      <c r="V1384" s="12"/>
      <c r="W1384" s="12">
        <f ca="1">INDEX(P$8:P$6003,UsefulSeries!$I1380)</f>
        <v>0</v>
      </c>
      <c r="X1384" s="12">
        <f ca="1">INDEX(Q$8:Q$6003,UsefulSeries!$I1380)</f>
        <v>0</v>
      </c>
      <c r="Y1384" s="12">
        <f ca="1">INDEX(R$8:R$6003,UsefulSeries!$I1380)</f>
        <v>0.22180020418957058</v>
      </c>
      <c r="Z1384" s="12">
        <f ca="1">INDEX(S$8:S$6003,UsefulSeries!$I1380)</f>
        <v>6.1131437945999609E-2</v>
      </c>
      <c r="AA1384" s="12">
        <f ca="1">INDEX(T$8:T$6003,UsefulSeries!$I1380)</f>
        <v>0</v>
      </c>
      <c r="AB1384" s="12">
        <f ca="1">INDEX(U$8:U$6003,UsefulSeries!$I1380)</f>
        <v>0</v>
      </c>
      <c r="AC1384" s="12">
        <f>INDEX( K$8:K$6003,UsefulSeries!$I1380)</f>
        <v>3.7124487555724818E-2</v>
      </c>
      <c r="AD1384" s="12">
        <f>INDEX(L$8:L$6003,UsefulSeries!$I1380)</f>
        <v>-3.7124487555724818E-2</v>
      </c>
      <c r="AE1384" s="12"/>
      <c r="AF1384" s="12"/>
      <c r="AG1384" s="12"/>
      <c r="AH1384" s="12"/>
      <c r="AI1384" s="12"/>
      <c r="AJ1384" s="12"/>
      <c r="AK1384" s="12"/>
      <c r="AL1384" s="12"/>
      <c r="AM1384" s="12"/>
      <c r="AN1384" s="12">
        <f t="shared" ca="1" si="207"/>
        <v>0</v>
      </c>
      <c r="AO1384" s="12">
        <f t="shared" ca="1" si="208"/>
        <v>0</v>
      </c>
      <c r="AP1384" s="12">
        <f t="shared" ca="1" si="209"/>
        <v>0.22180020418957058</v>
      </c>
      <c r="AQ1384" s="12">
        <f t="shared" ca="1" si="210"/>
        <v>6.1131437945999609E-2</v>
      </c>
      <c r="AR1384" s="12">
        <f t="shared" ca="1" si="211"/>
        <v>0</v>
      </c>
      <c r="AS1384" s="12">
        <f t="shared" ca="1" si="212"/>
        <v>0</v>
      </c>
      <c r="AT1384" s="12">
        <f t="shared" si="213"/>
        <v>3.7124487555724818E-2</v>
      </c>
      <c r="AU1384" s="12">
        <f t="shared" si="214"/>
        <v>-3.7124487555724818E-2</v>
      </c>
      <c r="AV1384" s="12"/>
      <c r="AW1384" s="12">
        <f ca="1">INDEX(I$8:I$6003,UsefulSeries!$I1380)</f>
        <v>0.23106225574325231</v>
      </c>
      <c r="AX1384" s="12"/>
      <c r="AY1384" s="12"/>
      <c r="AZ1384" s="12">
        <f ca="1"/>
        <v>6.1131437945999602E-2</v>
      </c>
      <c r="BA1384" s="12"/>
      <c r="BB1384" s="12">
        <f t="shared" ca="1" si="206"/>
        <v>6.1131437945999602E-2</v>
      </c>
      <c r="BC1384" s="12"/>
      <c r="BD1384" s="38">
        <f ca="1"/>
        <v>0.23769943855895731</v>
      </c>
    </row>
    <row r="1385" spans="1:56" x14ac:dyDescent="0.35">
      <c r="A1385" s="12">
        <v>0</v>
      </c>
      <c r="B1385" s="12">
        <v>0</v>
      </c>
      <c r="C1385" s="12">
        <v>0</v>
      </c>
      <c r="D1385" s="12">
        <v>0</v>
      </c>
      <c r="E1385" s="12">
        <f ca="1">-INDEX('Flow probs &amp; rates'!$P$5:$P$5999,UsefulSeries!$E1378,0)*(INDEX('Flow probs &amp; rates'!$Q$5:$Q$5999,UsefulSeries!$E1378,0))/INDEX('Flow probs &amp; rates'!$G$4:$G$5999,UsefulSeries!$E1378,0)</f>
        <v>-1.2209712471579622E-3</v>
      </c>
      <c r="F1385" s="12">
        <f ca="1">INDEX('Flow probs &amp; rates'!$Q$5:$Q$5999,UsefulSeries!$E1378,0)*(1-INDEX('Flow probs &amp; rates'!$Q$5:$Q$5999,UsefulSeries!$E1378,0))/INDEX('Flow probs &amp; rates'!$G$4:$G$5999,UsefulSeries!$E1378,0)</f>
        <v>6.6605386274652234E-2</v>
      </c>
      <c r="G1385" s="12"/>
      <c r="H1385" s="12"/>
      <c r="I1385" s="12">
        <f ca="1">INDEX('Flow probs &amp; rates'!$Q$5:$Q$5999,UsefulSeries!$E1378)</f>
        <v>2.3487551674492201E-2</v>
      </c>
      <c r="J1385" s="12"/>
      <c r="K1385" s="12"/>
      <c r="L1385" s="12">
        <f>INDEX('Flow probs &amp; rates'!$G$4:$G$5999,UsefulSeries!$E1378)</f>
        <v>0.34435483184877025</v>
      </c>
      <c r="M1385" s="12"/>
      <c r="N1385" s="12"/>
      <c r="O1385" s="12"/>
      <c r="P1385" s="12">
        <f ca="1"/>
        <v>0</v>
      </c>
      <c r="Q1385" s="12">
        <f ca="1"/>
        <v>0</v>
      </c>
      <c r="R1385" s="12">
        <f ca="1"/>
        <v>0</v>
      </c>
      <c r="S1385" s="12">
        <f ca="1"/>
        <v>0</v>
      </c>
      <c r="T1385" s="12">
        <f ca="1"/>
        <v>0.3592224793112494</v>
      </c>
      <c r="U1385" s="12">
        <f ca="1"/>
        <v>15.020385831758251</v>
      </c>
      <c r="V1385" s="12"/>
      <c r="W1385" s="12">
        <f ca="1">INDEX(P$9:P$6003,UsefulSeries!$I1380)</f>
        <v>0</v>
      </c>
      <c r="X1385" s="12">
        <f ca="1">INDEX(Q$9:Q$6003,UsefulSeries!$I1380)</f>
        <v>0</v>
      </c>
      <c r="Y1385" s="12">
        <f ca="1">INDEX(R$9:R$6003,UsefulSeries!$I1380)</f>
        <v>6.1131437945999609E-2</v>
      </c>
      <c r="Z1385" s="12">
        <f ca="1">INDEX(S$9:S$6003,UsefulSeries!$I1380)</f>
        <v>0.29079378081704793</v>
      </c>
      <c r="AA1385" s="12">
        <f ca="1">INDEX(T$9:T$6003,UsefulSeries!$I1380)</f>
        <v>0</v>
      </c>
      <c r="AB1385" s="12">
        <f ca="1">INDEX(U$9:U$6003,UsefulSeries!$I1380)</f>
        <v>0</v>
      </c>
      <c r="AC1385" s="12">
        <f>INDEX( K$9:K$6003,UsefulSeries!$I1380)</f>
        <v>0</v>
      </c>
      <c r="AD1385" s="12">
        <f>INDEX(L$9:L$6003,UsefulSeries!$I1380)</f>
        <v>-3.7124487555724818E-2</v>
      </c>
      <c r="AE1385" s="12"/>
      <c r="AF1385" s="12"/>
      <c r="AG1385" s="12"/>
      <c r="AH1385" s="12"/>
      <c r="AI1385" s="12"/>
      <c r="AJ1385" s="12"/>
      <c r="AK1385" s="12"/>
      <c r="AL1385" s="12"/>
      <c r="AM1385" s="12"/>
      <c r="AN1385" s="12">
        <f t="shared" ca="1" si="207"/>
        <v>0</v>
      </c>
      <c r="AO1385" s="12">
        <f t="shared" ca="1" si="208"/>
        <v>0</v>
      </c>
      <c r="AP1385" s="12">
        <f t="shared" ca="1" si="209"/>
        <v>6.1131437945999609E-2</v>
      </c>
      <c r="AQ1385" s="12">
        <f t="shared" ca="1" si="210"/>
        <v>0.29079378081704793</v>
      </c>
      <c r="AR1385" s="12">
        <f t="shared" ca="1" si="211"/>
        <v>0</v>
      </c>
      <c r="AS1385" s="12">
        <f t="shared" ca="1" si="212"/>
        <v>0</v>
      </c>
      <c r="AT1385" s="12">
        <f t="shared" si="213"/>
        <v>0</v>
      </c>
      <c r="AU1385" s="12">
        <f t="shared" si="214"/>
        <v>-3.7124487555724818E-2</v>
      </c>
      <c r="AV1385" s="12"/>
      <c r="AW1385" s="12">
        <f ca="1">INDEX(I$9:I$6003,UsefulSeries!$I1380)</f>
        <v>0.16164812694856823</v>
      </c>
      <c r="AX1385" s="12"/>
      <c r="AY1385" s="12"/>
      <c r="AZ1385" s="12">
        <f ca="1"/>
        <v>6.1131437945999609E-2</v>
      </c>
      <c r="BA1385" s="12"/>
      <c r="BB1385" s="12">
        <f t="shared" ca="1" si="206"/>
        <v>6.1131437945999609E-2</v>
      </c>
      <c r="BC1385" s="12"/>
      <c r="BD1385" s="38">
        <f ca="1"/>
        <v>0.16238399247710336</v>
      </c>
    </row>
    <row r="1386" spans="1:56" x14ac:dyDescent="0.35">
      <c r="A1386" s="12">
        <f ca="1">INDEX('Flow probs &amp; rates'!$K$5:$K$5999,UsefulSeries!$E1384,0)*(1-INDEX('Flow probs &amp; rates'!$K$5:$K$5999,UsefulSeries!$E1384,0))/INDEX('Flow probs &amp; rates'!$E$4:$E$5999,UsefulSeries!$E1384,0)</f>
        <v>2.7900625147103585E-2</v>
      </c>
      <c r="B1386" s="12">
        <f ca="1">-INDEX('Flow probs &amp; rates'!$K$5:$K$5999,UsefulSeries!$E1384,0)*(INDEX('Flow probs &amp; rates'!$L$5:$L$5999,UsefulSeries!$E1384,0))/INDEX('Flow probs &amp; rates'!$E$4:$E$5999,UsefulSeries!$E1384,0)</f>
        <v>-3.0216907940117717E-4</v>
      </c>
      <c r="C1386" s="12">
        <v>0</v>
      </c>
      <c r="D1386" s="12">
        <v>0</v>
      </c>
      <c r="E1386" s="12">
        <v>0</v>
      </c>
      <c r="F1386" s="12">
        <v>0</v>
      </c>
      <c r="G1386" s="12"/>
      <c r="H1386" s="12"/>
      <c r="I1386" s="12">
        <f ca="1">INDEX('Flow probs &amp; rates'!$K$5:$K$5999,UsefulSeries!$E1384)</f>
        <v>1.6968218172644642E-2</v>
      </c>
      <c r="J1386" s="12"/>
      <c r="K1386" s="12">
        <f>-INDEX('Flow probs &amp; rates'!$E$4:$E$5999,UsefulSeries!$E1384)</f>
        <v>-0.59784673844205194</v>
      </c>
      <c r="L1386" s="12">
        <f>INDEX('Flow probs &amp; rates'!$E$4:$E$5999,UsefulSeries!$E1384)</f>
        <v>0.59784673844205194</v>
      </c>
      <c r="M1386" s="12"/>
      <c r="N1386" s="12"/>
      <c r="O1386" s="12"/>
      <c r="P1386" s="12">
        <f t="array" aca="1" ref="P1386:U1391" ca="1">MINVERSE(A1386:F1391)</f>
        <v>35.848149487784333</v>
      </c>
      <c r="Q1386" s="12">
        <f ca="1"/>
        <v>0.6148249065462037</v>
      </c>
      <c r="R1386" s="12">
        <f ca="1"/>
        <v>0</v>
      </c>
      <c r="S1386" s="12">
        <f ca="1"/>
        <v>0</v>
      </c>
      <c r="T1386" s="12">
        <f ca="1"/>
        <v>0</v>
      </c>
      <c r="U1386" s="12">
        <f ca="1"/>
        <v>0</v>
      </c>
      <c r="V1386" s="12"/>
      <c r="W1386" s="12">
        <f ca="1">INDEX(P$10:P$6003,UsefulSeries!$I1380)</f>
        <v>0</v>
      </c>
      <c r="X1386" s="12">
        <f ca="1">INDEX(Q$10:Q$6003,UsefulSeries!$I1380)</f>
        <v>0</v>
      </c>
      <c r="Y1386" s="12">
        <f ca="1">INDEX(R$10:R$6003,UsefulSeries!$I1380)</f>
        <v>0</v>
      </c>
      <c r="Z1386" s="12">
        <f ca="1">INDEX(S$10:S$6003,UsefulSeries!$I1380)</f>
        <v>0</v>
      </c>
      <c r="AA1386" s="12">
        <f ca="1">INDEX(T$10:T$6003,UsefulSeries!$I1380)</f>
        <v>14.24650959430531</v>
      </c>
      <c r="AB1386" s="12">
        <f ca="1">INDEX(U$10:U$6003,UsefulSeries!$I1380)</f>
        <v>0.35519997014147425</v>
      </c>
      <c r="AC1386" s="12">
        <f>INDEX( K$10:K$6003,UsefulSeries!$I1380)</f>
        <v>0.33932211743094604</v>
      </c>
      <c r="AD1386" s="12">
        <f>INDEX(L$10:L$6003,UsefulSeries!$I1380)</f>
        <v>0</v>
      </c>
      <c r="AE1386" s="12"/>
      <c r="AF1386" s="12"/>
      <c r="AG1386" s="12"/>
      <c r="AH1386" s="12"/>
      <c r="AI1386" s="12"/>
      <c r="AJ1386" s="12"/>
      <c r="AK1386" s="12"/>
      <c r="AL1386" s="12"/>
      <c r="AM1386" s="12"/>
      <c r="AN1386" s="12">
        <f t="shared" ca="1" si="207"/>
        <v>0</v>
      </c>
      <c r="AO1386" s="12">
        <f t="shared" ca="1" si="208"/>
        <v>0</v>
      </c>
      <c r="AP1386" s="12">
        <f t="shared" ca="1" si="209"/>
        <v>0</v>
      </c>
      <c r="AQ1386" s="12">
        <f t="shared" ca="1" si="210"/>
        <v>0</v>
      </c>
      <c r="AR1386" s="12">
        <f t="shared" ca="1" si="211"/>
        <v>14.24650959430531</v>
      </c>
      <c r="AS1386" s="12">
        <f t="shared" ca="1" si="212"/>
        <v>0.35519997014147425</v>
      </c>
      <c r="AT1386" s="12">
        <f t="shared" si="213"/>
        <v>0.33932211743094604</v>
      </c>
      <c r="AU1386" s="12">
        <f t="shared" si="214"/>
        <v>0</v>
      </c>
      <c r="AV1386" s="12"/>
      <c r="AW1386" s="12">
        <f ca="1">INDEX(I$10:I$6003,UsefulSeries!$I1380)</f>
        <v>2.4426935012714538E-2</v>
      </c>
      <c r="AX1386" s="12"/>
      <c r="AY1386" s="12"/>
      <c r="AZ1386" s="12">
        <f ca="1"/>
        <v>0.3551999701414742</v>
      </c>
      <c r="BA1386" s="12"/>
      <c r="BB1386" s="12">
        <f t="shared" ca="1" si="206"/>
        <v>0.3551999701414742</v>
      </c>
      <c r="BC1386" s="12"/>
      <c r="BD1386" s="38">
        <f ca="1"/>
        <v>2.5011236291652642E-2</v>
      </c>
    </row>
    <row r="1387" spans="1:56" x14ac:dyDescent="0.35">
      <c r="A1387" s="12">
        <f ca="1">-INDEX('Flow probs &amp; rates'!$K$5:$K$5999,UsefulSeries!$E1384,0)*(INDEX('Flow probs &amp; rates'!$L$5:$L$5999,UsefulSeries!$E1384,0))/INDEX('Flow probs &amp; rates'!$E$4:$E$5999,UsefulSeries!$E1384,0)</f>
        <v>-3.0216907940117717E-4</v>
      </c>
      <c r="B1387" s="12">
        <f ca="1">INDEX('Flow probs &amp; rates'!$L$5:$L$5999,UsefulSeries!$E1384,0)*(1-INDEX('Flow probs &amp; rates'!$L$5:$L$5999,UsefulSeries!$E1384,0))/INDEX('Flow probs &amp; rates'!$E$4:$E$5999,UsefulSeries!$E1384,0)</f>
        <v>1.7618353150020832E-2</v>
      </c>
      <c r="C1387" s="12">
        <v>0</v>
      </c>
      <c r="D1387" s="12">
        <v>0</v>
      </c>
      <c r="E1387" s="12">
        <v>0</v>
      </c>
      <c r="F1387" s="12">
        <v>0</v>
      </c>
      <c r="G1387" s="12"/>
      <c r="H1387" s="12"/>
      <c r="I1387" s="12">
        <f ca="1">INDEX('Flow probs &amp; rates'!$L$5:$L$5999,UsefulSeries!$E1384)</f>
        <v>1.0646421252955592E-2</v>
      </c>
      <c r="J1387" s="12"/>
      <c r="K1387" s="12">
        <f>-INDEX('Flow probs &amp; rates'!$E$4:$E$5999,UsefulSeries!$E1384)</f>
        <v>-0.59784673844205194</v>
      </c>
      <c r="L1387" s="12"/>
      <c r="M1387" s="12"/>
      <c r="N1387" s="12"/>
      <c r="O1387" s="12"/>
      <c r="P1387" s="12">
        <f ca="1"/>
        <v>0.6148249065462037</v>
      </c>
      <c r="Q1387" s="12">
        <f ca="1"/>
        <v>56.769538705427827</v>
      </c>
      <c r="R1387" s="12">
        <f ca="1"/>
        <v>0</v>
      </c>
      <c r="S1387" s="12">
        <f ca="1"/>
        <v>0</v>
      </c>
      <c r="T1387" s="12">
        <f ca="1"/>
        <v>0</v>
      </c>
      <c r="U1387" s="12">
        <f ca="1"/>
        <v>0</v>
      </c>
      <c r="V1387" s="12"/>
      <c r="W1387" s="12">
        <f ca="1">INDEX(P$11:P$6003,UsefulSeries!$I1380)</f>
        <v>0</v>
      </c>
      <c r="X1387" s="12">
        <f ca="1">INDEX(Q$11:Q$6003,UsefulSeries!$I1380)</f>
        <v>0</v>
      </c>
      <c r="Y1387" s="12">
        <f ca="1">INDEX(R$11:R$6003,UsefulSeries!$I1380)</f>
        <v>0</v>
      </c>
      <c r="Z1387" s="12">
        <f ca="1">INDEX(S$11:S$6003,UsefulSeries!$I1380)</f>
        <v>0</v>
      </c>
      <c r="AA1387" s="12">
        <f ca="1">INDEX(T$11:T$6003,UsefulSeries!$I1380)</f>
        <v>0.35519997014147425</v>
      </c>
      <c r="AB1387" s="12">
        <f ca="1">INDEX(U$11:U$6003,UsefulSeries!$I1380)</f>
        <v>17.091821112611981</v>
      </c>
      <c r="AC1387" s="12">
        <f>INDEX( K$11:K$6003,UsefulSeries!$I1380)</f>
        <v>0</v>
      </c>
      <c r="AD1387" s="12">
        <f>INDEX(L$11:L$6003,UsefulSeries!$I1380)</f>
        <v>0.33932211743094604</v>
      </c>
      <c r="AE1387" s="12"/>
      <c r="AF1387" s="12"/>
      <c r="AG1387" s="12"/>
      <c r="AH1387" s="12"/>
      <c r="AI1387" s="12"/>
      <c r="AJ1387" s="12"/>
      <c r="AK1387" s="12"/>
      <c r="AL1387" s="12"/>
      <c r="AM1387" s="12"/>
      <c r="AN1387" s="12">
        <f t="shared" ca="1" si="207"/>
        <v>0</v>
      </c>
      <c r="AO1387" s="12">
        <f t="shared" ca="1" si="208"/>
        <v>0</v>
      </c>
      <c r="AP1387" s="12">
        <f t="shared" ca="1" si="209"/>
        <v>0</v>
      </c>
      <c r="AQ1387" s="12">
        <f t="shared" ca="1" si="210"/>
        <v>0</v>
      </c>
      <c r="AR1387" s="12">
        <f t="shared" ca="1" si="211"/>
        <v>0.35519997014147425</v>
      </c>
      <c r="AS1387" s="12">
        <f t="shared" ca="1" si="212"/>
        <v>17.091821112611981</v>
      </c>
      <c r="AT1387" s="12">
        <f t="shared" si="213"/>
        <v>0</v>
      </c>
      <c r="AU1387" s="12">
        <f t="shared" si="214"/>
        <v>0.33932211743094604</v>
      </c>
      <c r="AV1387" s="12"/>
      <c r="AW1387" s="12">
        <f ca="1">INDEX(I$11:I$6003,UsefulSeries!$I1380)</f>
        <v>2.0274230655188175E-2</v>
      </c>
      <c r="AX1387" s="12"/>
      <c r="AY1387" s="12"/>
      <c r="AZ1387" s="12">
        <f ca="1"/>
        <v>0.35519997014147425</v>
      </c>
      <c r="BA1387" s="12"/>
      <c r="BB1387" s="12">
        <f t="shared" ca="1" si="206"/>
        <v>0.35519997014147425</v>
      </c>
      <c r="BC1387" s="12"/>
      <c r="BD1387" s="38">
        <f ca="1"/>
        <v>1.9930679901466429E-2</v>
      </c>
    </row>
    <row r="1388" spans="1:56" x14ac:dyDescent="0.35">
      <c r="A1388" s="12">
        <v>0</v>
      </c>
      <c r="B1388" s="12">
        <v>0</v>
      </c>
      <c r="C1388" s="12">
        <f ca="1">INDEX('Flow probs &amp; rates'!$M$5:$M$5999,UsefulSeries!$E1384,0)*(1-INDEX('Flow probs &amp; rates'!$M$5:$M$5999,UsefulSeries!$E1384,0))/INDEX('Flow probs &amp; rates'!$F$4:$F$5999,UsefulSeries!$E1384,0)</f>
        <v>2.1385491549390716</v>
      </c>
      <c r="D1388" s="12">
        <f ca="1">-INDEX('Flow probs &amp; rates'!$M$5:$M$5999,UsefulSeries!$E1384,0)*(INDEX('Flow probs &amp; rates'!$O$5:$O$5999,UsefulSeries!$E1384,0))/INDEX('Flow probs &amp; rates'!$F$4:$F$5999,UsefulSeries!$E1384,0)</f>
        <v>-0.25729192172418436</v>
      </c>
      <c r="E1388" s="12">
        <v>0</v>
      </c>
      <c r="F1388" s="12">
        <v>0</v>
      </c>
      <c r="G1388" s="12"/>
      <c r="H1388" s="12"/>
      <c r="I1388" s="12">
        <f ca="1">INDEX('Flow probs &amp; rates'!$M$5:$M$5999,UsefulSeries!$E1384)</f>
        <v>0.14775007136001475</v>
      </c>
      <c r="J1388" s="12"/>
      <c r="K1388" s="12">
        <f>INDEX('Flow probs &amp; rates'!$F$4:$F$5999,UsefulSeries!$E1384)</f>
        <v>5.8881035061694814E-2</v>
      </c>
      <c r="L1388" s="12">
        <f>-INDEX('Flow probs &amp; rates'!$F$4:$F$5999,UsefulSeries!$E1384)</f>
        <v>-5.8881035061694814E-2</v>
      </c>
      <c r="M1388" s="12"/>
      <c r="N1388" s="12"/>
      <c r="O1388" s="12"/>
      <c r="P1388" s="12">
        <f ca="1"/>
        <v>0</v>
      </c>
      <c r="Q1388" s="12">
        <f ca="1"/>
        <v>0</v>
      </c>
      <c r="R1388" s="12">
        <f ca="1"/>
        <v>0.47705575326818273</v>
      </c>
      <c r="S1388" s="12">
        <f ca="1"/>
        <v>7.8537941941902389E-2</v>
      </c>
      <c r="T1388" s="12">
        <f ca="1"/>
        <v>0</v>
      </c>
      <c r="U1388" s="12">
        <f ca="1"/>
        <v>0</v>
      </c>
      <c r="V1388" s="12"/>
      <c r="W1388" s="12"/>
      <c r="X1388" s="12"/>
      <c r="Y1388" s="12"/>
      <c r="Z1388" s="12"/>
      <c r="AA1388" s="12"/>
      <c r="AB1388" s="12"/>
      <c r="AC1388" s="12"/>
      <c r="AD1388" s="12"/>
      <c r="AE1388" s="12">
        <f t="array" ref="AE1388:AJ1389">TRANSPOSE(AC1382:AD1387)</f>
        <v>-0.62355339501332918</v>
      </c>
      <c r="AF1388" s="12">
        <v>-0.62355339501332918</v>
      </c>
      <c r="AG1388" s="12">
        <v>3.7124487555724818E-2</v>
      </c>
      <c r="AH1388" s="12">
        <v>0</v>
      </c>
      <c r="AI1388" s="12">
        <v>0.33932211743094604</v>
      </c>
      <c r="AJ1388" s="12">
        <v>0</v>
      </c>
      <c r="AK1388" s="12"/>
      <c r="AL1388" s="12"/>
      <c r="AM1388" s="12"/>
      <c r="AN1388" s="12">
        <f t="shared" si="207"/>
        <v>-0.62355339501332918</v>
      </c>
      <c r="AO1388" s="12">
        <f t="shared" si="208"/>
        <v>-0.62355339501332918</v>
      </c>
      <c r="AP1388" s="12">
        <f t="shared" si="209"/>
        <v>3.7124487555724818E-2</v>
      </c>
      <c r="AQ1388" s="12">
        <f t="shared" si="210"/>
        <v>0</v>
      </c>
      <c r="AR1388" s="12">
        <f t="shared" si="211"/>
        <v>0.33932211743094604</v>
      </c>
      <c r="AS1388" s="12">
        <f t="shared" si="212"/>
        <v>0</v>
      </c>
      <c r="AT1388" s="12">
        <f t="shared" si="213"/>
        <v>0</v>
      </c>
      <c r="AU1388" s="12">
        <f t="shared" si="214"/>
        <v>0</v>
      </c>
      <c r="AV1388" s="12"/>
      <c r="AW1388" s="12"/>
      <c r="AX1388" s="12">
        <f>INDEX($N$6:$N$6003,UsefulSeries!$K1380)</f>
        <v>1.0762296431504614E-3</v>
      </c>
      <c r="AY1388" s="12"/>
      <c r="AZ1388" s="12"/>
      <c r="BA1388" s="12"/>
      <c r="BB1388" s="12">
        <f t="shared" si="206"/>
        <v>1.0762296431504614E-3</v>
      </c>
      <c r="BC1388" s="12"/>
      <c r="BD1388" s="38">
        <f ca="1"/>
        <v>-2.4172384108034677E-2</v>
      </c>
    </row>
    <row r="1389" spans="1:56" x14ac:dyDescent="0.35">
      <c r="A1389" s="12">
        <v>0</v>
      </c>
      <c r="B1389" s="12">
        <v>0</v>
      </c>
      <c r="C1389" s="12">
        <f ca="1">-INDEX('Flow probs &amp; rates'!$M$5:$M$5999,UsefulSeries!$E1384,0)*(INDEX('Flow probs &amp; rates'!$O$5:$O$5999,UsefulSeries!$E1384,0))/INDEX('Flow probs &amp; rates'!$F$4:$F$5999,UsefulSeries!$E1384,0)</f>
        <v>-0.25729192172418436</v>
      </c>
      <c r="D1389" s="12">
        <f ca="1">INDEX('Flow probs &amp; rates'!$O$5:$O$5999,UsefulSeries!$E1384,0)*(1-INDEX('Flow probs &amp; rates'!$O$5:$O$5999,UsefulSeries!$E1384,0))/INDEX('Flow probs &amp; rates'!$F$4:$F$5999,UsefulSeries!$E1384,0)</f>
        <v>1.5628445117488132</v>
      </c>
      <c r="E1389" s="12">
        <v>0</v>
      </c>
      <c r="F1389" s="12">
        <v>0</v>
      </c>
      <c r="G1389" s="12"/>
      <c r="H1389" s="12"/>
      <c r="I1389" s="12">
        <f ca="1">INDEX('Flow probs &amp; rates'!$O$5:$O$5999,UsefulSeries!$E1384)</f>
        <v>0.10253541351745458</v>
      </c>
      <c r="J1389" s="12"/>
      <c r="K1389" s="12"/>
      <c r="L1389" s="12">
        <f>-INDEX('Flow probs &amp; rates'!$F$4:$F$5999,UsefulSeries!$E1384)</f>
        <v>-5.8881035061694814E-2</v>
      </c>
      <c r="M1389" s="12"/>
      <c r="N1389" s="12"/>
      <c r="O1389" s="12"/>
      <c r="P1389" s="12">
        <f ca="1"/>
        <v>0</v>
      </c>
      <c r="Q1389" s="12">
        <f ca="1"/>
        <v>0</v>
      </c>
      <c r="R1389" s="12">
        <f ca="1"/>
        <v>7.8537941941902389E-2</v>
      </c>
      <c r="S1389" s="12">
        <f ca="1"/>
        <v>0.65278866217400544</v>
      </c>
      <c r="T1389" s="12">
        <f ca="1"/>
        <v>0</v>
      </c>
      <c r="U1389" s="12">
        <f ca="1"/>
        <v>0</v>
      </c>
      <c r="V1389" s="12"/>
      <c r="W1389" s="12"/>
      <c r="X1389" s="12"/>
      <c r="Y1389" s="12"/>
      <c r="Z1389" s="12"/>
      <c r="AA1389" s="12"/>
      <c r="AB1389" s="12"/>
      <c r="AC1389" s="12"/>
      <c r="AD1389" s="12"/>
      <c r="AE1389" s="12">
        <v>0.62355339501332918</v>
      </c>
      <c r="AF1389" s="12">
        <v>0</v>
      </c>
      <c r="AG1389" s="12">
        <v>-3.7124487555724818E-2</v>
      </c>
      <c r="AH1389" s="12">
        <v>-3.7124487555724818E-2</v>
      </c>
      <c r="AI1389" s="12">
        <v>0</v>
      </c>
      <c r="AJ1389" s="12">
        <v>0.33932211743094604</v>
      </c>
      <c r="AK1389" s="12"/>
      <c r="AL1389" s="12"/>
      <c r="AM1389" s="12"/>
      <c r="AN1389" s="12">
        <f t="shared" si="207"/>
        <v>0.62355339501332918</v>
      </c>
      <c r="AO1389" s="12">
        <f t="shared" si="208"/>
        <v>0</v>
      </c>
      <c r="AP1389" s="12">
        <f t="shared" si="209"/>
        <v>-3.7124487555724818E-2</v>
      </c>
      <c r="AQ1389" s="12">
        <f t="shared" si="210"/>
        <v>-3.7124487555724818E-2</v>
      </c>
      <c r="AR1389" s="12">
        <f t="shared" si="211"/>
        <v>0</v>
      </c>
      <c r="AS1389" s="12">
        <f t="shared" si="212"/>
        <v>0.33932211743094604</v>
      </c>
      <c r="AT1389" s="12">
        <f t="shared" si="213"/>
        <v>0</v>
      </c>
      <c r="AU1389" s="12">
        <f t="shared" si="214"/>
        <v>0</v>
      </c>
      <c r="AV1389" s="12"/>
      <c r="AW1389" s="12"/>
      <c r="AX1389" s="12">
        <f>INDEX('Margin error adjustment'!N$7:N$6003,UsefulSeries!$K1380)</f>
        <v>-7.0909426410626503E-4</v>
      </c>
      <c r="AY1389" s="12"/>
      <c r="AZ1389" s="12"/>
      <c r="BA1389" s="12"/>
      <c r="BB1389" s="12">
        <f t="shared" si="206"/>
        <v>-7.0909426410626503E-4</v>
      </c>
      <c r="BC1389" s="12"/>
      <c r="BD1389" s="38">
        <f ca="1"/>
        <v>1.6693177184465283E-2</v>
      </c>
    </row>
    <row r="1390" spans="1:56" x14ac:dyDescent="0.35">
      <c r="A1390" s="12">
        <v>0</v>
      </c>
      <c r="B1390" s="12">
        <v>0</v>
      </c>
      <c r="C1390" s="12">
        <v>0</v>
      </c>
      <c r="D1390" s="12">
        <v>0</v>
      </c>
      <c r="E1390" s="12">
        <f ca="1">INDEX('Flow probs &amp; rates'!$P$5:$P$5999,UsefulSeries!$E1384,0)*(1-INDEX('Flow probs &amp; rates'!$P$5:$P$5999,UsefulSeries!$E1384,0))/INDEX('Flow probs &amp; rates'!$G$4:$G$5999,UsefulSeries!$E1384,0)</f>
        <v>4.845496975736923E-2</v>
      </c>
      <c r="F1390" s="12">
        <f ca="1">-INDEX('Flow probs &amp; rates'!$P$5:$P$5999,UsefulSeries!$E1384,0)*(INDEX('Flow probs &amp; rates'!$Q$5:$Q$5999,UsefulSeries!$E1384,0))/INDEX('Flow probs &amp; rates'!$G$4:$G$5999,UsefulSeries!$E1384,0)</f>
        <v>-1.121697346003309E-3</v>
      </c>
      <c r="G1390" s="12"/>
      <c r="H1390" s="12"/>
      <c r="I1390" s="12">
        <f ca="1">INDEX('Flow probs &amp; rates'!$P$5:$P$5999,UsefulSeries!$E1384)</f>
        <v>1.6919515353208202E-2</v>
      </c>
      <c r="J1390" s="12"/>
      <c r="K1390" s="12">
        <f>INDEX('Flow probs &amp; rates'!$G$4:$G$5999,UsefulSeries!$E1384)</f>
        <v>0.34327222649625327</v>
      </c>
      <c r="L1390" s="12"/>
      <c r="M1390" s="12"/>
      <c r="N1390" s="12"/>
      <c r="O1390" s="12"/>
      <c r="P1390" s="12">
        <f ca="1"/>
        <v>0</v>
      </c>
      <c r="Q1390" s="12">
        <f ca="1"/>
        <v>0</v>
      </c>
      <c r="R1390" s="12">
        <f ca="1"/>
        <v>0</v>
      </c>
      <c r="S1390" s="12">
        <f ca="1"/>
        <v>0</v>
      </c>
      <c r="T1390" s="12">
        <f ca="1"/>
        <v>20.645992791764193</v>
      </c>
      <c r="U1390" s="12">
        <f ca="1"/>
        <v>0.35745500979022515</v>
      </c>
      <c r="V1390" s="12"/>
      <c r="W1390" s="12">
        <f ca="1">INDEX(P$6:P$6003,UsefulSeries!$I1388)</f>
        <v>50.563128612545491</v>
      </c>
      <c r="X1390" s="12">
        <f ca="1">INDEX(Q$6:Q$6003,UsefulSeries!$I1388)</f>
        <v>0.64217530730263717</v>
      </c>
      <c r="Y1390" s="12">
        <f ca="1">INDEX(R$6:R$6003,UsefulSeries!$I1388)</f>
        <v>0</v>
      </c>
      <c r="Z1390" s="12">
        <f ca="1">INDEX(S$6:S$6003,UsefulSeries!$I1388)</f>
        <v>0</v>
      </c>
      <c r="AA1390" s="12">
        <f ca="1">INDEX(T$6:T$6003,UsefulSeries!$I1388)</f>
        <v>0</v>
      </c>
      <c r="AB1390" s="12">
        <f ca="1">INDEX(U$6:U$6003,UsefulSeries!$I1388)</f>
        <v>0</v>
      </c>
      <c r="AC1390" s="12">
        <f>INDEX( K$6:K$6003,UsefulSeries!$I1388)</f>
        <v>-0.62462962465647964</v>
      </c>
      <c r="AD1390" s="12">
        <f>INDEX(L$6:L$6003,UsefulSeries!$I1388)</f>
        <v>0.62462962465647964</v>
      </c>
      <c r="AE1390" s="12"/>
      <c r="AF1390" s="12"/>
      <c r="AG1390" s="12"/>
      <c r="AH1390" s="12"/>
      <c r="AI1390" s="12"/>
      <c r="AJ1390" s="12"/>
      <c r="AK1390" s="12"/>
      <c r="AL1390" s="12"/>
      <c r="AM1390" s="12"/>
      <c r="AN1390" s="12">
        <f t="shared" ca="1" si="207"/>
        <v>50.563128612545491</v>
      </c>
      <c r="AO1390" s="12">
        <f t="shared" ca="1" si="208"/>
        <v>0.64217530730263717</v>
      </c>
      <c r="AP1390" s="12">
        <f t="shared" ca="1" si="209"/>
        <v>0</v>
      </c>
      <c r="AQ1390" s="12">
        <f t="shared" ca="1" si="210"/>
        <v>0</v>
      </c>
      <c r="AR1390" s="12">
        <f t="shared" ca="1" si="211"/>
        <v>0</v>
      </c>
      <c r="AS1390" s="12">
        <f t="shared" ca="1" si="212"/>
        <v>0</v>
      </c>
      <c r="AT1390" s="12">
        <f t="shared" si="213"/>
        <v>-0.62462962465647964</v>
      </c>
      <c r="AU1390" s="12">
        <f t="shared" si="214"/>
        <v>0.62462962465647964</v>
      </c>
      <c r="AV1390" s="12"/>
      <c r="AW1390" s="12">
        <f ca="1">INDEX(I$6:I$6003,UsefulSeries!$I1388)</f>
        <v>1.2512373728866254E-2</v>
      </c>
      <c r="AX1390" s="12"/>
      <c r="AY1390" s="12"/>
      <c r="AZ1390" s="12">
        <f t="array" aca="1" ref="AZ1390:AZ1395" ca="1">MMULT(W1390:AB1395,AW1390:AW1395)</f>
        <v>0.64217530730263728</v>
      </c>
      <c r="BA1390" s="12"/>
      <c r="BB1390" s="12">
        <f t="shared" ca="1" si="206"/>
        <v>0.64217530730263728</v>
      </c>
      <c r="BC1390" s="12"/>
      <c r="BD1390" s="38">
        <f t="array" aca="1" ref="BD1390:BD1397" ca="1">MMULT(MINVERSE(AN1390:AU1397),BB1390:BB1397)</f>
        <v>1.2115563327685284E-2</v>
      </c>
    </row>
    <row r="1391" spans="1:56" x14ac:dyDescent="0.35">
      <c r="A1391" s="12">
        <v>0</v>
      </c>
      <c r="B1391" s="12">
        <v>0</v>
      </c>
      <c r="C1391" s="12">
        <v>0</v>
      </c>
      <c r="D1391" s="12">
        <v>0</v>
      </c>
      <c r="E1391" s="12">
        <f ca="1">-INDEX('Flow probs &amp; rates'!$P$5:$P$5999,UsefulSeries!$E1384,0)*(INDEX('Flow probs &amp; rates'!$Q$5:$Q$5999,UsefulSeries!$E1384,0))/INDEX('Flow probs &amp; rates'!$G$4:$G$5999,UsefulSeries!$E1384,0)</f>
        <v>-1.121697346003309E-3</v>
      </c>
      <c r="F1391" s="12">
        <f ca="1">INDEX('Flow probs &amp; rates'!$Q$5:$Q$5999,UsefulSeries!$E1384,0)*(1-INDEX('Flow probs &amp; rates'!$Q$5:$Q$5999,UsefulSeries!$E1384,0))/INDEX('Flow probs &amp; rates'!$G$4:$G$5999,UsefulSeries!$E1384,0)</f>
        <v>6.4787328994818386E-2</v>
      </c>
      <c r="G1391" s="12"/>
      <c r="H1391" s="12"/>
      <c r="I1391" s="12">
        <f ca="1">INDEX('Flow probs &amp; rates'!$Q$5:$Q$5999,UsefulSeries!$E1384)</f>
        <v>2.2757598984328064E-2</v>
      </c>
      <c r="J1391" s="12"/>
      <c r="K1391" s="12"/>
      <c r="L1391" s="12">
        <f>INDEX('Flow probs &amp; rates'!$G$4:$G$5999,UsefulSeries!$E1384)</f>
        <v>0.34327222649625327</v>
      </c>
      <c r="M1391" s="12"/>
      <c r="N1391" s="12"/>
      <c r="O1391" s="12"/>
      <c r="P1391" s="12">
        <f ca="1"/>
        <v>0</v>
      </c>
      <c r="Q1391" s="12">
        <f ca="1"/>
        <v>0</v>
      </c>
      <c r="R1391" s="12">
        <f ca="1"/>
        <v>0</v>
      </c>
      <c r="S1391" s="12">
        <f ca="1"/>
        <v>0</v>
      </c>
      <c r="T1391" s="12">
        <f ca="1"/>
        <v>0.35745500979022515</v>
      </c>
      <c r="U1391" s="12">
        <f ca="1"/>
        <v>15.441305759275986</v>
      </c>
      <c r="V1391" s="12"/>
      <c r="W1391" s="12">
        <f ca="1">INDEX(P$7:P$6003,UsefulSeries!$I1388)</f>
        <v>0.64217530730263717</v>
      </c>
      <c r="X1391" s="12">
        <f ca="1">INDEX(Q$7:Q$6003,UsefulSeries!$I1388)</f>
        <v>42.818697541887815</v>
      </c>
      <c r="Y1391" s="12">
        <f ca="1">INDEX(R$7:R$6003,UsefulSeries!$I1388)</f>
        <v>0</v>
      </c>
      <c r="Z1391" s="12">
        <f ca="1">INDEX(S$7:S$6003,UsefulSeries!$I1388)</f>
        <v>0</v>
      </c>
      <c r="AA1391" s="12">
        <f ca="1">INDEX(T$7:T$6003,UsefulSeries!$I1388)</f>
        <v>0</v>
      </c>
      <c r="AB1391" s="12">
        <f ca="1">INDEX(U$7:U$6003,UsefulSeries!$I1388)</f>
        <v>0</v>
      </c>
      <c r="AC1391" s="12">
        <f>INDEX( K$7:K$6003,UsefulSeries!$I1388,1)</f>
        <v>-0.62462962465647964</v>
      </c>
      <c r="AD1391" s="12">
        <f>INDEX(L$7:L$6003,UsefulSeries!$I1388,1)</f>
        <v>0</v>
      </c>
      <c r="AE1391" s="12"/>
      <c r="AF1391" s="12"/>
      <c r="AG1391" s="12"/>
      <c r="AH1391" s="12"/>
      <c r="AI1391" s="12"/>
      <c r="AJ1391" s="12"/>
      <c r="AK1391" s="12"/>
      <c r="AL1391" s="12"/>
      <c r="AM1391" s="12"/>
      <c r="AN1391" s="12">
        <f t="shared" ca="1" si="207"/>
        <v>0.64217530730263717</v>
      </c>
      <c r="AO1391" s="12">
        <f t="shared" ca="1" si="208"/>
        <v>42.818697541887815</v>
      </c>
      <c r="AP1391" s="12">
        <f t="shared" ca="1" si="209"/>
        <v>0</v>
      </c>
      <c r="AQ1391" s="12">
        <f t="shared" ca="1" si="210"/>
        <v>0</v>
      </c>
      <c r="AR1391" s="12">
        <f t="shared" ca="1" si="211"/>
        <v>0</v>
      </c>
      <c r="AS1391" s="12">
        <f t="shared" ca="1" si="212"/>
        <v>0</v>
      </c>
      <c r="AT1391" s="12">
        <f t="shared" si="213"/>
        <v>-0.62462962465647964</v>
      </c>
      <c r="AU1391" s="12">
        <f t="shared" si="214"/>
        <v>0</v>
      </c>
      <c r="AV1391" s="12"/>
      <c r="AW1391" s="12">
        <f ca="1">INDEX(I$7:I$6003,UsefulSeries!$I1388)</f>
        <v>1.4809889283480964E-2</v>
      </c>
      <c r="AX1391" s="12"/>
      <c r="AY1391" s="12"/>
      <c r="AZ1391" s="12">
        <f ca="1"/>
        <v>0.64217530730263717</v>
      </c>
      <c r="BA1391" s="12"/>
      <c r="BB1391" s="12">
        <f t="shared" ca="1" si="206"/>
        <v>0.64217530730263717</v>
      </c>
      <c r="BC1391" s="12"/>
      <c r="BD1391" s="38">
        <f ca="1"/>
        <v>1.5448600139078998E-2</v>
      </c>
    </row>
    <row r="1392" spans="1:56" x14ac:dyDescent="0.35">
      <c r="A1392" s="12">
        <f ca="1">INDEX('Flow probs &amp; rates'!$K$5:$K$5999,UsefulSeries!$E1390,0)*(1-INDEX('Flow probs &amp; rates'!$K$5:$K$5999,UsefulSeries!$E1390,0))/INDEX('Flow probs &amp; rates'!$E$4:$E$5999,UsefulSeries!$E1390,0)</f>
        <v>2.7635524448348246E-2</v>
      </c>
      <c r="B1392" s="12">
        <f ca="1">-INDEX('Flow probs &amp; rates'!$K$5:$K$5999,UsefulSeries!$E1390,0)*(INDEX('Flow probs &amp; rates'!$L$5:$L$5999,UsefulSeries!$E1390,0))/INDEX('Flow probs &amp; rates'!$E$4:$E$5999,UsefulSeries!$E1390,0)</f>
        <v>-3.208198151736306E-4</v>
      </c>
      <c r="C1392" s="12">
        <v>0</v>
      </c>
      <c r="D1392" s="12">
        <v>0</v>
      </c>
      <c r="E1392" s="12">
        <v>0</v>
      </c>
      <c r="F1392" s="12">
        <v>0</v>
      </c>
      <c r="G1392" s="12"/>
      <c r="H1392" s="12"/>
      <c r="I1392" s="12">
        <f ca="1">INDEX('Flow probs &amp; rates'!$K$5:$K$5999,UsefulSeries!$E1390)</f>
        <v>1.6741497137723171E-2</v>
      </c>
      <c r="J1392" s="12"/>
      <c r="K1392" s="12">
        <f>-INDEX('Flow probs &amp; rates'!$E$4:$E$5999,UsefulSeries!$E1390)</f>
        <v>-0.59565431595399487</v>
      </c>
      <c r="L1392" s="12">
        <f>INDEX('Flow probs &amp; rates'!$E$4:$E$5999,UsefulSeries!$E1390)</f>
        <v>0.59565431595399487</v>
      </c>
      <c r="M1392" s="12"/>
      <c r="N1392" s="12"/>
      <c r="O1392" s="12"/>
      <c r="P1392" s="12">
        <f t="array" aca="1" ref="P1392:U1397" ca="1">MINVERSE(A1392:F1397)</f>
        <v>36.192424574029623</v>
      </c>
      <c r="Q1392" s="12">
        <f ca="1"/>
        <v>0.61291152009712979</v>
      </c>
      <c r="R1392" s="12">
        <f ca="1"/>
        <v>0</v>
      </c>
      <c r="S1392" s="12">
        <f ca="1"/>
        <v>0</v>
      </c>
      <c r="T1392" s="12">
        <f ca="1"/>
        <v>0</v>
      </c>
      <c r="U1392" s="12">
        <f ca="1"/>
        <v>0</v>
      </c>
      <c r="V1392" s="12"/>
      <c r="W1392" s="12">
        <f ca="1">INDEX(P$8:P$6003,UsefulSeries!$I1388)</f>
        <v>0</v>
      </c>
      <c r="X1392" s="12">
        <f ca="1">INDEX(Q$8:Q$6003,UsefulSeries!$I1388)</f>
        <v>0</v>
      </c>
      <c r="Y1392" s="12">
        <f ca="1">INDEX(R$8:R$6003,UsefulSeries!$I1388)</f>
        <v>0.21569913466030985</v>
      </c>
      <c r="Z1392" s="12">
        <f ca="1">INDEX(S$8:S$6003,UsefulSeries!$I1388)</f>
        <v>6.0161505774191999E-2</v>
      </c>
      <c r="AA1392" s="12">
        <f ca="1">INDEX(T$8:T$6003,UsefulSeries!$I1388)</f>
        <v>0</v>
      </c>
      <c r="AB1392" s="12">
        <f ca="1">INDEX(U$8:U$6003,UsefulSeries!$I1388)</f>
        <v>0</v>
      </c>
      <c r="AC1392" s="12">
        <f>INDEX( K$8:K$6003,UsefulSeries!$I1388)</f>
        <v>3.6415393291618553E-2</v>
      </c>
      <c r="AD1392" s="12">
        <f>INDEX(L$8:L$6003,UsefulSeries!$I1388)</f>
        <v>-3.6415393291618553E-2</v>
      </c>
      <c r="AE1392" s="12"/>
      <c r="AF1392" s="12"/>
      <c r="AG1392" s="12"/>
      <c r="AH1392" s="12"/>
      <c r="AI1392" s="12"/>
      <c r="AJ1392" s="12"/>
      <c r="AK1392" s="12"/>
      <c r="AL1392" s="12"/>
      <c r="AM1392" s="12"/>
      <c r="AN1392" s="12">
        <f t="shared" ca="1" si="207"/>
        <v>0</v>
      </c>
      <c r="AO1392" s="12">
        <f t="shared" ca="1" si="208"/>
        <v>0</v>
      </c>
      <c r="AP1392" s="12">
        <f t="shared" ca="1" si="209"/>
        <v>0.21569913466030985</v>
      </c>
      <c r="AQ1392" s="12">
        <f t="shared" ca="1" si="210"/>
        <v>6.0161505774191999E-2</v>
      </c>
      <c r="AR1392" s="12">
        <f t="shared" ca="1" si="211"/>
        <v>0</v>
      </c>
      <c r="AS1392" s="12">
        <f t="shared" ca="1" si="212"/>
        <v>0</v>
      </c>
      <c r="AT1392" s="12">
        <f t="shared" si="213"/>
        <v>3.6415393291618553E-2</v>
      </c>
      <c r="AU1392" s="12">
        <f t="shared" si="214"/>
        <v>-3.6415393291618553E-2</v>
      </c>
      <c r="AV1392" s="12"/>
      <c r="AW1392" s="12">
        <f ca="1">INDEX(I$8:I$6003,UsefulSeries!$I1388)</f>
        <v>0.23412593822091321</v>
      </c>
      <c r="AX1392" s="12"/>
      <c r="AY1392" s="12"/>
      <c r="AZ1392" s="12">
        <f ca="1"/>
        <v>6.0161505774191992E-2</v>
      </c>
      <c r="BA1392" s="12"/>
      <c r="BB1392" s="12">
        <f t="shared" ca="1" si="206"/>
        <v>6.0161505774191992E-2</v>
      </c>
      <c r="BC1392" s="12"/>
      <c r="BD1392" s="38">
        <f ca="1"/>
        <v>0.23695420077292031</v>
      </c>
    </row>
    <row r="1393" spans="1:56" x14ac:dyDescent="0.35">
      <c r="A1393" s="12">
        <f ca="1">-INDEX('Flow probs &amp; rates'!$K$5:$K$5999,UsefulSeries!$E1390,0)*(INDEX('Flow probs &amp; rates'!$L$5:$L$5999,UsefulSeries!$E1390,0))/INDEX('Flow probs &amp; rates'!$E$4:$E$5999,UsefulSeries!$E1390,0)</f>
        <v>-3.208198151736306E-4</v>
      </c>
      <c r="B1393" s="12">
        <f ca="1">INDEX('Flow probs &amp; rates'!$L$5:$L$5999,UsefulSeries!$E1390,0)*(1-INDEX('Flow probs &amp; rates'!$L$5:$L$5999,UsefulSeries!$E1390,0))/INDEX('Flow probs &amp; rates'!$E$4:$E$5999,UsefulSeries!$E1390,0)</f>
        <v>1.8944409726033017E-2</v>
      </c>
      <c r="C1393" s="12">
        <v>0</v>
      </c>
      <c r="D1393" s="12">
        <v>0</v>
      </c>
      <c r="E1393" s="12">
        <v>0</v>
      </c>
      <c r="F1393" s="12">
        <v>0</v>
      </c>
      <c r="G1393" s="12"/>
      <c r="H1393" s="12"/>
      <c r="I1393" s="12">
        <f ca="1">INDEX('Flow probs &amp; rates'!$L$5:$L$5999,UsefulSeries!$E1390)</f>
        <v>1.1414612801930396E-2</v>
      </c>
      <c r="J1393" s="12"/>
      <c r="K1393" s="12">
        <f>-INDEX('Flow probs &amp; rates'!$E$4:$E$5999,UsefulSeries!$E1390)</f>
        <v>-0.59565431595399487</v>
      </c>
      <c r="L1393" s="12"/>
      <c r="M1393" s="12"/>
      <c r="N1393" s="12"/>
      <c r="O1393" s="12"/>
      <c r="P1393" s="12">
        <f ca="1"/>
        <v>0.6129115200971299</v>
      </c>
      <c r="Q1393" s="12">
        <f ca="1"/>
        <v>52.796400026449263</v>
      </c>
      <c r="R1393" s="12">
        <f ca="1"/>
        <v>0</v>
      </c>
      <c r="S1393" s="12">
        <f ca="1"/>
        <v>0</v>
      </c>
      <c r="T1393" s="12">
        <f ca="1"/>
        <v>0</v>
      </c>
      <c r="U1393" s="12">
        <f ca="1"/>
        <v>0</v>
      </c>
      <c r="V1393" s="12"/>
      <c r="W1393" s="12">
        <f ca="1">INDEX(P$9:P$6003,UsefulSeries!$I1388)</f>
        <v>0</v>
      </c>
      <c r="X1393" s="12">
        <f ca="1">INDEX(Q$9:Q$6003,UsefulSeries!$I1388)</f>
        <v>0</v>
      </c>
      <c r="Y1393" s="12">
        <f ca="1">INDEX(R$9:R$6003,UsefulSeries!$I1388)</f>
        <v>6.0161505774191985E-2</v>
      </c>
      <c r="Z1393" s="12">
        <f ca="1">INDEX(S$9:S$6003,UsefulSeries!$I1388)</f>
        <v>0.28693544860211623</v>
      </c>
      <c r="AA1393" s="12">
        <f ca="1">INDEX(T$9:T$6003,UsefulSeries!$I1388)</f>
        <v>0</v>
      </c>
      <c r="AB1393" s="12">
        <f ca="1">INDEX(U$9:U$6003,UsefulSeries!$I1388)</f>
        <v>0</v>
      </c>
      <c r="AC1393" s="12">
        <f>INDEX( K$9:K$6003,UsefulSeries!$I1388)</f>
        <v>0</v>
      </c>
      <c r="AD1393" s="12">
        <f>INDEX(L$9:L$6003,UsefulSeries!$I1388)</f>
        <v>-3.6415393291618553E-2</v>
      </c>
      <c r="AE1393" s="12"/>
      <c r="AF1393" s="12"/>
      <c r="AG1393" s="12"/>
      <c r="AH1393" s="12"/>
      <c r="AI1393" s="12"/>
      <c r="AJ1393" s="12"/>
      <c r="AK1393" s="12"/>
      <c r="AL1393" s="12"/>
      <c r="AM1393" s="12"/>
      <c r="AN1393" s="12">
        <f t="shared" ca="1" si="207"/>
        <v>0</v>
      </c>
      <c r="AO1393" s="12">
        <f t="shared" ca="1" si="208"/>
        <v>0</v>
      </c>
      <c r="AP1393" s="12">
        <f t="shared" ca="1" si="209"/>
        <v>6.0161505774191985E-2</v>
      </c>
      <c r="AQ1393" s="12">
        <f t="shared" ca="1" si="210"/>
        <v>0.28693544860211623</v>
      </c>
      <c r="AR1393" s="12">
        <f t="shared" ca="1" si="211"/>
        <v>0</v>
      </c>
      <c r="AS1393" s="12">
        <f t="shared" ca="1" si="212"/>
        <v>0</v>
      </c>
      <c r="AT1393" s="12">
        <f t="shared" si="213"/>
        <v>0</v>
      </c>
      <c r="AU1393" s="12">
        <f t="shared" si="214"/>
        <v>-3.6415393291618553E-2</v>
      </c>
      <c r="AV1393" s="12"/>
      <c r="AW1393" s="12">
        <f ca="1">INDEX(I$9:I$6003,UsefulSeries!$I1388)</f>
        <v>0.16058014795487552</v>
      </c>
      <c r="AX1393" s="12"/>
      <c r="AY1393" s="12"/>
      <c r="AZ1393" s="12">
        <f ca="1"/>
        <v>6.0161505774191992E-2</v>
      </c>
      <c r="BA1393" s="12"/>
      <c r="BB1393" s="12">
        <f t="shared" ca="1" si="206"/>
        <v>6.0161505774191992E-2</v>
      </c>
      <c r="BC1393" s="12"/>
      <c r="BD1393" s="38">
        <f ca="1"/>
        <v>0.16948529789277264</v>
      </c>
    </row>
    <row r="1394" spans="1:56" x14ac:dyDescent="0.35">
      <c r="A1394" s="12">
        <v>0</v>
      </c>
      <c r="B1394" s="12">
        <v>0</v>
      </c>
      <c r="C1394" s="12">
        <f ca="1">INDEX('Flow probs &amp; rates'!$M$5:$M$5999,UsefulSeries!$E1390,0)*(1-INDEX('Flow probs &amp; rates'!$M$5:$M$5999,UsefulSeries!$E1390,0))/INDEX('Flow probs &amp; rates'!$F$4:$F$5999,UsefulSeries!$E1390,0)</f>
        <v>2.0547500488779065</v>
      </c>
      <c r="D1394" s="12">
        <f ca="1">-INDEX('Flow probs &amp; rates'!$M$5:$M$5999,UsefulSeries!$E1390,0)*(INDEX('Flow probs &amp; rates'!$O$5:$O$5999,UsefulSeries!$E1390,0))/INDEX('Flow probs &amp; rates'!$F$4:$F$5999,UsefulSeries!$E1390,0)</f>
        <v>-0.25601645379546084</v>
      </c>
      <c r="E1394" s="12">
        <v>0</v>
      </c>
      <c r="F1394" s="12">
        <v>0</v>
      </c>
      <c r="G1394" s="12"/>
      <c r="H1394" s="12"/>
      <c r="I1394" s="12">
        <f ca="1">INDEX('Flow probs &amp; rates'!$M$5:$M$5999,UsefulSeries!$E1390)</f>
        <v>0.14861749790025103</v>
      </c>
      <c r="J1394" s="12"/>
      <c r="K1394" s="12">
        <f>INDEX('Flow probs &amp; rates'!$F$4:$F$5999,UsefulSeries!$E1390)</f>
        <v>6.1579430202334237E-2</v>
      </c>
      <c r="L1394" s="12">
        <f>-INDEX('Flow probs &amp; rates'!$F$4:$F$5999,UsefulSeries!$E1390)</f>
        <v>-6.1579430202334237E-2</v>
      </c>
      <c r="M1394" s="12"/>
      <c r="N1394" s="12"/>
      <c r="O1394" s="12"/>
      <c r="P1394" s="12">
        <f ca="1"/>
        <v>0</v>
      </c>
      <c r="Q1394" s="12">
        <f ca="1"/>
        <v>0</v>
      </c>
      <c r="R1394" s="12">
        <f ca="1"/>
        <v>0.49697185904278141</v>
      </c>
      <c r="S1394" s="12">
        <f ca="1"/>
        <v>8.2623406993985155E-2</v>
      </c>
      <c r="T1394" s="12">
        <f ca="1"/>
        <v>0</v>
      </c>
      <c r="U1394" s="12">
        <f ca="1"/>
        <v>0</v>
      </c>
      <c r="V1394" s="12"/>
      <c r="W1394" s="12">
        <f ca="1">INDEX(P$10:P$6003,UsefulSeries!$I1388)</f>
        <v>0</v>
      </c>
      <c r="X1394" s="12">
        <f ca="1">INDEX(Q$10:Q$6003,UsefulSeries!$I1388)</f>
        <v>0</v>
      </c>
      <c r="Y1394" s="12">
        <f ca="1">INDEX(R$10:R$6003,UsefulSeries!$I1388)</f>
        <v>0</v>
      </c>
      <c r="Z1394" s="12">
        <f ca="1">INDEX(S$10:S$6003,UsefulSeries!$I1388)</f>
        <v>0</v>
      </c>
      <c r="AA1394" s="12">
        <f ca="1">INDEX(T$10:T$6003,UsefulSeries!$I1388)</f>
        <v>14.20838555226354</v>
      </c>
      <c r="AB1394" s="12">
        <f ca="1">INDEX(U$10:U$6003,UsefulSeries!$I1388)</f>
        <v>0.35502342309775631</v>
      </c>
      <c r="AC1394" s="12">
        <f>INDEX( K$10:K$6003,UsefulSeries!$I1388)</f>
        <v>0.33895498205190178</v>
      </c>
      <c r="AD1394" s="12">
        <f>INDEX(L$10:L$6003,UsefulSeries!$I1388)</f>
        <v>0</v>
      </c>
      <c r="AE1394" s="12"/>
      <c r="AF1394" s="12"/>
      <c r="AG1394" s="12"/>
      <c r="AH1394" s="12"/>
      <c r="AI1394" s="12"/>
      <c r="AJ1394" s="12"/>
      <c r="AK1394" s="12"/>
      <c r="AL1394" s="12"/>
      <c r="AM1394" s="12"/>
      <c r="AN1394" s="12">
        <f t="shared" ca="1" si="207"/>
        <v>0</v>
      </c>
      <c r="AO1394" s="12">
        <f t="shared" ca="1" si="208"/>
        <v>0</v>
      </c>
      <c r="AP1394" s="12">
        <f t="shared" ca="1" si="209"/>
        <v>0</v>
      </c>
      <c r="AQ1394" s="12">
        <f t="shared" ca="1" si="210"/>
        <v>0</v>
      </c>
      <c r="AR1394" s="12">
        <f t="shared" ca="1" si="211"/>
        <v>14.20838555226354</v>
      </c>
      <c r="AS1394" s="12">
        <f t="shared" ca="1" si="212"/>
        <v>0.35502342309775631</v>
      </c>
      <c r="AT1394" s="12">
        <f t="shared" si="213"/>
        <v>0.33895498205190178</v>
      </c>
      <c r="AU1394" s="12">
        <f t="shared" si="214"/>
        <v>0</v>
      </c>
      <c r="AV1394" s="12"/>
      <c r="AW1394" s="12">
        <f ca="1">INDEX(I$10:I$6003,UsefulSeries!$I1388)</f>
        <v>2.4467344381209271E-2</v>
      </c>
      <c r="AX1394" s="12"/>
      <c r="AY1394" s="12"/>
      <c r="AZ1394" s="12">
        <f ca="1"/>
        <v>0.35502342309775636</v>
      </c>
      <c r="BA1394" s="12"/>
      <c r="BB1394" s="12">
        <f t="shared" ca="1" si="206"/>
        <v>0.35502342309775636</v>
      </c>
      <c r="BC1394" s="12"/>
      <c r="BD1394" s="38">
        <f ca="1"/>
        <v>2.3470090518815073E-2</v>
      </c>
    </row>
    <row r="1395" spans="1:56" x14ac:dyDescent="0.35">
      <c r="A1395" s="12">
        <v>0</v>
      </c>
      <c r="B1395" s="12">
        <v>0</v>
      </c>
      <c r="C1395" s="12">
        <f ca="1">-INDEX('Flow probs &amp; rates'!$M$5:$M$5999,UsefulSeries!$E1390,0)*(INDEX('Flow probs &amp; rates'!$O$5:$O$5999,UsefulSeries!$E1390,0))/INDEX('Flow probs &amp; rates'!$F$4:$F$5999,UsefulSeries!$E1390,0)</f>
        <v>-0.25601645379546084</v>
      </c>
      <c r="D1395" s="12">
        <f ca="1">INDEX('Flow probs &amp; rates'!$O$5:$O$5999,UsefulSeries!$E1390,0)*(1-INDEX('Flow probs &amp; rates'!$O$5:$O$5999,UsefulSeries!$E1390,0))/INDEX('Flow probs &amp; rates'!$F$4:$F$5999,UsefulSeries!$E1390,0)</f>
        <v>1.5399143852483941</v>
      </c>
      <c r="E1395" s="12">
        <v>0</v>
      </c>
      <c r="F1395" s="12">
        <v>0</v>
      </c>
      <c r="G1395" s="12"/>
      <c r="H1395" s="12"/>
      <c r="I1395" s="12">
        <f ca="1">INDEX('Flow probs &amp; rates'!$O$5:$O$5999,UsefulSeries!$E1390)</f>
        <v>0.10608002132917137</v>
      </c>
      <c r="J1395" s="12"/>
      <c r="K1395" s="12"/>
      <c r="L1395" s="12">
        <f>-INDEX('Flow probs &amp; rates'!$F$4:$F$5999,UsefulSeries!$E1390)</f>
        <v>-6.1579430202334237E-2</v>
      </c>
      <c r="M1395" s="12"/>
      <c r="N1395" s="12"/>
      <c r="O1395" s="12"/>
      <c r="P1395" s="12">
        <f ca="1"/>
        <v>0</v>
      </c>
      <c r="Q1395" s="12">
        <f ca="1"/>
        <v>0</v>
      </c>
      <c r="R1395" s="12">
        <f ca="1"/>
        <v>8.2623406993985155E-2</v>
      </c>
      <c r="S1395" s="12">
        <f ca="1"/>
        <v>0.66312319791361862</v>
      </c>
      <c r="T1395" s="12">
        <f ca="1"/>
        <v>0</v>
      </c>
      <c r="U1395" s="12">
        <f ca="1"/>
        <v>0</v>
      </c>
      <c r="V1395" s="12"/>
      <c r="W1395" s="12">
        <f ca="1">INDEX(P$11:P$6003,UsefulSeries!$I1388)</f>
        <v>0</v>
      </c>
      <c r="X1395" s="12">
        <f ca="1">INDEX(Q$11:Q$6003,UsefulSeries!$I1388)</f>
        <v>0</v>
      </c>
      <c r="Y1395" s="12">
        <f ca="1">INDEX(R$11:R$6003,UsefulSeries!$I1388)</f>
        <v>0</v>
      </c>
      <c r="Z1395" s="12">
        <f ca="1">INDEX(S$11:S$6003,UsefulSeries!$I1388)</f>
        <v>0</v>
      </c>
      <c r="AA1395" s="12">
        <f ca="1">INDEX(T$11:T$6003,UsefulSeries!$I1388)</f>
        <v>0.35502342309775636</v>
      </c>
      <c r="AB1395" s="12">
        <f ca="1">INDEX(U$11:U$6003,UsefulSeries!$I1388)</f>
        <v>16.656513374791167</v>
      </c>
      <c r="AC1395" s="12">
        <f>INDEX( K$11:K$6003,UsefulSeries!$I1388)</f>
        <v>0</v>
      </c>
      <c r="AD1395" s="12">
        <f>INDEX(L$11:L$6003,UsefulSeries!$I1388)</f>
        <v>0.33895498205190178</v>
      </c>
      <c r="AE1395" s="12"/>
      <c r="AF1395" s="12"/>
      <c r="AG1395" s="12"/>
      <c r="AH1395" s="12"/>
      <c r="AI1395" s="12"/>
      <c r="AJ1395" s="12"/>
      <c r="AK1395" s="12"/>
      <c r="AL1395" s="12"/>
      <c r="AM1395" s="12"/>
      <c r="AN1395" s="12">
        <f t="shared" ca="1" si="207"/>
        <v>0</v>
      </c>
      <c r="AO1395" s="12">
        <f t="shared" ca="1" si="208"/>
        <v>0</v>
      </c>
      <c r="AP1395" s="12">
        <f t="shared" ca="1" si="209"/>
        <v>0</v>
      </c>
      <c r="AQ1395" s="12">
        <f t="shared" ca="1" si="210"/>
        <v>0</v>
      </c>
      <c r="AR1395" s="12">
        <f t="shared" ca="1" si="211"/>
        <v>0.35502342309775636</v>
      </c>
      <c r="AS1395" s="12">
        <f t="shared" ca="1" si="212"/>
        <v>16.656513374791167</v>
      </c>
      <c r="AT1395" s="12">
        <f t="shared" si="213"/>
        <v>0</v>
      </c>
      <c r="AU1395" s="12">
        <f t="shared" si="214"/>
        <v>0.33895498205190178</v>
      </c>
      <c r="AV1395" s="12"/>
      <c r="AW1395" s="12">
        <f ca="1">INDEX(I$11:I$6003,UsefulSeries!$I1388)</f>
        <v>2.0792883537414986E-2</v>
      </c>
      <c r="AX1395" s="12"/>
      <c r="AY1395" s="12"/>
      <c r="AZ1395" s="12">
        <f ca="1"/>
        <v>0.35502342309775636</v>
      </c>
      <c r="BA1395" s="12"/>
      <c r="BB1395" s="12">
        <f t="shared" ca="1" si="206"/>
        <v>0.35502342309775636</v>
      </c>
      <c r="BC1395" s="12"/>
      <c r="BD1395" s="38">
        <f ca="1"/>
        <v>1.9291152678533468E-2</v>
      </c>
    </row>
    <row r="1396" spans="1:56" x14ac:dyDescent="0.35">
      <c r="A1396" s="12">
        <v>0</v>
      </c>
      <c r="B1396" s="12">
        <v>0</v>
      </c>
      <c r="C1396" s="12">
        <v>0</v>
      </c>
      <c r="D1396" s="12">
        <v>0</v>
      </c>
      <c r="E1396" s="12">
        <f ca="1">INDEX('Flow probs &amp; rates'!$P$5:$P$5999,UsefulSeries!$E1390,0)*(1-INDEX('Flow probs &amp; rates'!$P$5:$P$5999,UsefulSeries!$E1390,0))/INDEX('Flow probs &amp; rates'!$G$4:$G$5999,UsefulSeries!$E1390,0)</f>
        <v>4.8591163877145613E-2</v>
      </c>
      <c r="F1396" s="12">
        <f ca="1">-INDEX('Flow probs &amp; rates'!$P$5:$P$5999,UsefulSeries!$E1390,0)*(INDEX('Flow probs &amp; rates'!$Q$5:$Q$5999,UsefulSeries!$E1390,0))/INDEX('Flow probs &amp; rates'!$G$4:$G$5999,UsefulSeries!$E1390,0)</f>
        <v>-1.1340088468818515E-3</v>
      </c>
      <c r="G1396" s="12"/>
      <c r="H1396" s="12"/>
      <c r="I1396" s="12">
        <f ca="1">INDEX('Flow probs &amp; rates'!$P$5:$P$5999,UsefulSeries!$E1390)</f>
        <v>1.694245809849227E-2</v>
      </c>
      <c r="J1396" s="12"/>
      <c r="K1396" s="12">
        <f>INDEX('Flow probs &amp; rates'!$G$4:$G$5999,UsefulSeries!$E1390)</f>
        <v>0.34276625384367088</v>
      </c>
      <c r="L1396" s="12"/>
      <c r="M1396" s="12"/>
      <c r="N1396" s="12"/>
      <c r="O1396" s="12"/>
      <c r="P1396" s="12">
        <f ca="1"/>
        <v>0</v>
      </c>
      <c r="Q1396" s="12">
        <f ca="1"/>
        <v>0</v>
      </c>
      <c r="R1396" s="12">
        <f ca="1"/>
        <v>0</v>
      </c>
      <c r="S1396" s="12">
        <f ca="1"/>
        <v>0</v>
      </c>
      <c r="T1396" s="12">
        <f ca="1"/>
        <v>20.588205085007147</v>
      </c>
      <c r="U1396" s="12">
        <f ca="1"/>
        <v>0.35700534698483177</v>
      </c>
      <c r="V1396" s="12"/>
      <c r="W1396" s="12"/>
      <c r="X1396" s="12"/>
      <c r="Y1396" s="12"/>
      <c r="Z1396" s="12"/>
      <c r="AA1396" s="12"/>
      <c r="AB1396" s="12"/>
      <c r="AC1396" s="12"/>
      <c r="AD1396" s="12"/>
      <c r="AE1396" s="12">
        <f t="array" ref="AE1396:AJ1397">TRANSPOSE(AC1390:AD1395)</f>
        <v>-0.62462962465647964</v>
      </c>
      <c r="AF1396" s="12">
        <v>-0.62462962465647964</v>
      </c>
      <c r="AG1396" s="12">
        <v>3.6415393291618553E-2</v>
      </c>
      <c r="AH1396" s="12">
        <v>0</v>
      </c>
      <c r="AI1396" s="12">
        <v>0.33895498205190178</v>
      </c>
      <c r="AJ1396" s="12">
        <v>0</v>
      </c>
      <c r="AK1396" s="12"/>
      <c r="AL1396" s="12"/>
      <c r="AM1396" s="12"/>
      <c r="AN1396" s="12">
        <f t="shared" si="207"/>
        <v>-0.62462962465647964</v>
      </c>
      <c r="AO1396" s="12">
        <f t="shared" si="208"/>
        <v>-0.62462962465647964</v>
      </c>
      <c r="AP1396" s="12">
        <f t="shared" si="209"/>
        <v>3.6415393291618553E-2</v>
      </c>
      <c r="AQ1396" s="12">
        <f t="shared" si="210"/>
        <v>0</v>
      </c>
      <c r="AR1396" s="12">
        <f t="shared" si="211"/>
        <v>0.33895498205190178</v>
      </c>
      <c r="AS1396" s="12">
        <f t="shared" si="212"/>
        <v>0</v>
      </c>
      <c r="AT1396" s="12">
        <f t="shared" si="213"/>
        <v>0</v>
      </c>
      <c r="AU1396" s="12">
        <f t="shared" si="214"/>
        <v>0</v>
      </c>
      <c r="AV1396" s="12"/>
      <c r="AW1396" s="12"/>
      <c r="AX1396" s="12">
        <f>INDEX($N$6:$N$6003,UsefulSeries!$K1388)</f>
        <v>-6.3330855640630901E-4</v>
      </c>
      <c r="AY1396" s="12"/>
      <c r="AZ1396" s="12"/>
      <c r="BA1396" s="12"/>
      <c r="BB1396" s="12">
        <f t="shared" si="206"/>
        <v>-6.3330855640630901E-4</v>
      </c>
      <c r="BC1396" s="12"/>
      <c r="BD1396" s="38">
        <f ca="1"/>
        <v>4.3376016813409829E-2</v>
      </c>
    </row>
    <row r="1397" spans="1:56" x14ac:dyDescent="0.35">
      <c r="A1397" s="12">
        <v>0</v>
      </c>
      <c r="B1397" s="12">
        <v>0</v>
      </c>
      <c r="C1397" s="12">
        <v>0</v>
      </c>
      <c r="D1397" s="12">
        <v>0</v>
      </c>
      <c r="E1397" s="12">
        <f ca="1">-INDEX('Flow probs &amp; rates'!$P$5:$P$5999,UsefulSeries!$E1390,0)*(INDEX('Flow probs &amp; rates'!$Q$5:$Q$5999,UsefulSeries!$E1390,0))/INDEX('Flow probs &amp; rates'!$G$4:$G$5999,UsefulSeries!$E1390,0)</f>
        <v>-1.1340088468818515E-3</v>
      </c>
      <c r="F1397" s="12">
        <f ca="1">INDEX('Flow probs &amp; rates'!$Q$5:$Q$5999,UsefulSeries!$E1390,0)*(1-INDEX('Flow probs &amp; rates'!$Q$5:$Q$5999,UsefulSeries!$E1390,0))/INDEX('Flow probs &amp; rates'!$G$4:$G$5999,UsefulSeries!$E1390,0)</f>
        <v>6.5397358625017984E-2</v>
      </c>
      <c r="G1397" s="12"/>
      <c r="H1397" s="12"/>
      <c r="I1397" s="12">
        <f ca="1">INDEX('Flow probs &amp; rates'!$Q$5:$Q$5999,UsefulSeries!$E1390)</f>
        <v>2.2942359485951105E-2</v>
      </c>
      <c r="J1397" s="12"/>
      <c r="K1397" s="12"/>
      <c r="L1397" s="12">
        <f>INDEX('Flow probs &amp; rates'!$G$4:$G$5999,UsefulSeries!$E1390)</f>
        <v>0.34276625384367088</v>
      </c>
      <c r="M1397" s="12"/>
      <c r="N1397" s="12"/>
      <c r="O1397" s="12"/>
      <c r="P1397" s="12">
        <f ca="1"/>
        <v>0</v>
      </c>
      <c r="Q1397" s="12">
        <f ca="1"/>
        <v>0</v>
      </c>
      <c r="R1397" s="12">
        <f ca="1"/>
        <v>0</v>
      </c>
      <c r="S1397" s="12">
        <f ca="1"/>
        <v>0</v>
      </c>
      <c r="T1397" s="12">
        <f ca="1"/>
        <v>0.35700534698483177</v>
      </c>
      <c r="U1397" s="12">
        <f ca="1"/>
        <v>15.297328030602701</v>
      </c>
      <c r="V1397" s="12"/>
      <c r="W1397" s="12"/>
      <c r="X1397" s="12"/>
      <c r="Y1397" s="12"/>
      <c r="Z1397" s="12"/>
      <c r="AA1397" s="12"/>
      <c r="AB1397" s="12"/>
      <c r="AC1397" s="12"/>
      <c r="AD1397" s="12"/>
      <c r="AE1397" s="12">
        <v>0.62462962465647964</v>
      </c>
      <c r="AF1397" s="12">
        <v>0</v>
      </c>
      <c r="AG1397" s="12">
        <v>-3.6415393291618553E-2</v>
      </c>
      <c r="AH1397" s="12">
        <v>-3.6415393291618553E-2</v>
      </c>
      <c r="AI1397" s="12">
        <v>0</v>
      </c>
      <c r="AJ1397" s="12">
        <v>0.33895498205190178</v>
      </c>
      <c r="AK1397" s="12"/>
      <c r="AL1397" s="12"/>
      <c r="AM1397" s="12"/>
      <c r="AN1397" s="12">
        <f t="shared" si="207"/>
        <v>0.62462962465647964</v>
      </c>
      <c r="AO1397" s="12">
        <f t="shared" si="208"/>
        <v>0</v>
      </c>
      <c r="AP1397" s="12">
        <f t="shared" si="209"/>
        <v>-3.6415393291618553E-2</v>
      </c>
      <c r="AQ1397" s="12">
        <f t="shared" si="210"/>
        <v>-3.6415393291618553E-2</v>
      </c>
      <c r="AR1397" s="12">
        <f t="shared" si="211"/>
        <v>0</v>
      </c>
      <c r="AS1397" s="12">
        <f t="shared" si="212"/>
        <v>0.33895498205190178</v>
      </c>
      <c r="AT1397" s="12">
        <f t="shared" si="213"/>
        <v>0</v>
      </c>
      <c r="AU1397" s="12">
        <f t="shared" si="214"/>
        <v>0</v>
      </c>
      <c r="AV1397" s="12"/>
      <c r="AW1397" s="12"/>
      <c r="AX1397" s="12">
        <f>INDEX('Margin error adjustment'!N$7:N$6003,UsefulSeries!$K1388)</f>
        <v>-6.9408210937280806E-4</v>
      </c>
      <c r="AY1397" s="12"/>
      <c r="AZ1397" s="12"/>
      <c r="BA1397" s="12"/>
      <c r="BB1397" s="12">
        <f t="shared" si="206"/>
        <v>-6.9408210937280806E-4</v>
      </c>
      <c r="BC1397" s="12"/>
      <c r="BD1397" s="38">
        <f ca="1"/>
        <v>7.4840760453365809E-2</v>
      </c>
    </row>
    <row r="1398" spans="1:56" x14ac:dyDescent="0.35">
      <c r="A1398" s="12">
        <f ca="1">INDEX('Flow probs &amp; rates'!$K$5:$K$5999,UsefulSeries!$E1396,0)*(1-INDEX('Flow probs &amp; rates'!$K$5:$K$5999,UsefulSeries!$E1396,0))/INDEX('Flow probs &amp; rates'!$E$4:$E$5999,UsefulSeries!$E1396,0)</f>
        <v>2.8051991972562283E-2</v>
      </c>
      <c r="B1398" s="12">
        <f ca="1">-INDEX('Flow probs &amp; rates'!$K$5:$K$5999,UsefulSeries!$E1396,0)*(INDEX('Flow probs &amp; rates'!$L$5:$L$5999,UsefulSeries!$E1396,0))/INDEX('Flow probs &amp; rates'!$E$4:$E$5999,UsefulSeries!$E1396,0)</f>
        <v>-3.4175741776393899E-4</v>
      </c>
      <c r="C1398" s="12">
        <v>0</v>
      </c>
      <c r="D1398" s="12">
        <v>0</v>
      </c>
      <c r="E1398" s="12">
        <v>0</v>
      </c>
      <c r="F1398" s="12">
        <v>0</v>
      </c>
      <c r="G1398" s="12"/>
      <c r="H1398" s="12"/>
      <c r="I1398" s="12">
        <f ca="1">INDEX('Flow probs &amp; rates'!$K$5:$K$5999,UsefulSeries!$E1396)</f>
        <v>1.6953953307720575E-2</v>
      </c>
      <c r="J1398" s="12"/>
      <c r="K1398" s="12">
        <f>-INDEX('Flow probs &amp; rates'!$E$4:$E$5999,UsefulSeries!$E1396)</f>
        <v>-0.59412952888556947</v>
      </c>
      <c r="L1398" s="12">
        <f>INDEX('Flow probs &amp; rates'!$E$4:$E$5999,UsefulSeries!$E1396)</f>
        <v>0.59412952888556947</v>
      </c>
      <c r="M1398" s="12"/>
      <c r="N1398" s="12"/>
      <c r="O1398" s="12"/>
      <c r="P1398" s="12">
        <f t="array" aca="1" ref="P1398:U1403" ca="1">MINVERSE(A1398:F1403)</f>
        <v>35.655546259437997</v>
      </c>
      <c r="Q1398" s="12">
        <f ca="1"/>
        <v>0.61183001804597881</v>
      </c>
      <c r="R1398" s="12">
        <f ca="1"/>
        <v>0</v>
      </c>
      <c r="S1398" s="12">
        <f ca="1"/>
        <v>0</v>
      </c>
      <c r="T1398" s="12">
        <f ca="1"/>
        <v>0</v>
      </c>
      <c r="U1398" s="12">
        <f ca="1"/>
        <v>0</v>
      </c>
      <c r="V1398" s="12"/>
      <c r="W1398" s="12">
        <f ca="1">INDEX(P$6:P$6003,UsefulSeries!$I1396)</f>
        <v>51.15217634511842</v>
      </c>
      <c r="X1398" s="12">
        <f ca="1">INDEX(Q$6:Q$6003,UsefulSeries!$I1396)</f>
        <v>0.64121340058188681</v>
      </c>
      <c r="Y1398" s="12">
        <f ca="1">INDEX(R$6:R$6003,UsefulSeries!$I1396)</f>
        <v>0</v>
      </c>
      <c r="Z1398" s="12">
        <f ca="1">INDEX(S$6:S$6003,UsefulSeries!$I1396)</f>
        <v>0</v>
      </c>
      <c r="AA1398" s="12">
        <f ca="1">INDEX(T$6:T$6003,UsefulSeries!$I1396)</f>
        <v>0</v>
      </c>
      <c r="AB1398" s="12">
        <f ca="1">INDEX(U$6:U$6003,UsefulSeries!$I1396)</f>
        <v>0</v>
      </c>
      <c r="AC1398" s="12">
        <f>INDEX( K$6:K$6003,UsefulSeries!$I1396)</f>
        <v>-0.62399631610007333</v>
      </c>
      <c r="AD1398" s="12">
        <f>INDEX(L$6:L$6003,UsefulSeries!$I1396)</f>
        <v>0.62399631610007333</v>
      </c>
      <c r="AE1398" s="12"/>
      <c r="AF1398" s="12"/>
      <c r="AG1398" s="12"/>
      <c r="AH1398" s="12"/>
      <c r="AI1398" s="12"/>
      <c r="AJ1398" s="12"/>
      <c r="AK1398" s="12"/>
      <c r="AL1398" s="12"/>
      <c r="AM1398" s="12"/>
      <c r="AN1398" s="12">
        <f t="shared" ca="1" si="207"/>
        <v>51.15217634511842</v>
      </c>
      <c r="AO1398" s="12">
        <f t="shared" ca="1" si="208"/>
        <v>0.64121340058188681</v>
      </c>
      <c r="AP1398" s="12">
        <f t="shared" ca="1" si="209"/>
        <v>0</v>
      </c>
      <c r="AQ1398" s="12">
        <f t="shared" ca="1" si="210"/>
        <v>0</v>
      </c>
      <c r="AR1398" s="12">
        <f t="shared" ca="1" si="211"/>
        <v>0</v>
      </c>
      <c r="AS1398" s="12">
        <f t="shared" ca="1" si="212"/>
        <v>0</v>
      </c>
      <c r="AT1398" s="12">
        <f t="shared" si="213"/>
        <v>-0.62399631610007333</v>
      </c>
      <c r="AU1398" s="12">
        <f t="shared" si="214"/>
        <v>0.62399631610007333</v>
      </c>
      <c r="AV1398" s="12"/>
      <c r="AW1398" s="12">
        <f ca="1">INDEX(I$6:I$6003,UsefulSeries!$I1396)</f>
        <v>1.2353680859049377E-2</v>
      </c>
      <c r="AX1398" s="12"/>
      <c r="AY1398" s="12"/>
      <c r="AZ1398" s="12">
        <f t="array" aca="1" ref="AZ1398:AZ1403" ca="1">MMULT(W1398:AB1403,AW1398:AW1403)</f>
        <v>0.64121340058188681</v>
      </c>
      <c r="BA1398" s="12"/>
      <c r="BB1398" s="12">
        <f t="shared" ca="1" si="206"/>
        <v>0.64121340058188681</v>
      </c>
      <c r="BC1398" s="12"/>
      <c r="BD1398" s="38">
        <f t="array" aca="1" ref="BD1398:BD1405" ca="1">MMULT(MINVERSE(AN1398:AU1405),BB1398:BB1405)</f>
        <v>1.2249032220425483E-2</v>
      </c>
    </row>
    <row r="1399" spans="1:56" x14ac:dyDescent="0.35">
      <c r="A1399" s="12">
        <f ca="1">-INDEX('Flow probs &amp; rates'!$K$5:$K$5999,UsefulSeries!$E1396,0)*(INDEX('Flow probs &amp; rates'!$L$5:$L$5999,UsefulSeries!$E1396,0))/INDEX('Flow probs &amp; rates'!$E$4:$E$5999,UsefulSeries!$E1396,0)</f>
        <v>-3.4175741776393899E-4</v>
      </c>
      <c r="B1399" s="12">
        <f ca="1">INDEX('Flow probs &amp; rates'!$L$5:$L$5999,UsefulSeries!$E1396,0)*(1-INDEX('Flow probs &amp; rates'!$L$5:$L$5999,UsefulSeries!$E1396,0))/INDEX('Flow probs &amp; rates'!$E$4:$E$5999,UsefulSeries!$E1396,0)</f>
        <v>1.9916556983434024E-2</v>
      </c>
      <c r="C1399" s="12">
        <v>0</v>
      </c>
      <c r="D1399" s="12">
        <v>0</v>
      </c>
      <c r="E1399" s="12">
        <v>0</v>
      </c>
      <c r="F1399" s="12">
        <v>0</v>
      </c>
      <c r="G1399" s="12"/>
      <c r="H1399" s="12"/>
      <c r="I1399" s="12">
        <f ca="1">INDEX('Flow probs &amp; rates'!$L$5:$L$5999,UsefulSeries!$E1396)</f>
        <v>1.1976449971510346E-2</v>
      </c>
      <c r="J1399" s="12"/>
      <c r="K1399" s="12">
        <f>-INDEX('Flow probs &amp; rates'!$E$4:$E$5999,UsefulSeries!$E1396)</f>
        <v>-0.59412952888556947</v>
      </c>
      <c r="L1399" s="12"/>
      <c r="M1399" s="12"/>
      <c r="N1399" s="12"/>
      <c r="O1399" s="12"/>
      <c r="P1399" s="12">
        <f ca="1"/>
        <v>0.61183001804597881</v>
      </c>
      <c r="Q1399" s="12">
        <f ca="1"/>
        <v>50.219980204360667</v>
      </c>
      <c r="R1399" s="12">
        <f ca="1"/>
        <v>0</v>
      </c>
      <c r="S1399" s="12">
        <f ca="1"/>
        <v>0</v>
      </c>
      <c r="T1399" s="12">
        <f ca="1"/>
        <v>0</v>
      </c>
      <c r="U1399" s="12">
        <f ca="1"/>
        <v>0</v>
      </c>
      <c r="V1399" s="12"/>
      <c r="W1399" s="12">
        <f ca="1">INDEX(P$7:P$6003,UsefulSeries!$I1396)</f>
        <v>0.64121340058188681</v>
      </c>
      <c r="X1399" s="12">
        <f ca="1">INDEX(Q$7:Q$6003,UsefulSeries!$I1396)</f>
        <v>43.684032240742575</v>
      </c>
      <c r="Y1399" s="12">
        <f ca="1">INDEX(R$7:R$6003,UsefulSeries!$I1396)</f>
        <v>0</v>
      </c>
      <c r="Z1399" s="12">
        <f ca="1">INDEX(S$7:S$6003,UsefulSeries!$I1396)</f>
        <v>0</v>
      </c>
      <c r="AA1399" s="12">
        <f ca="1">INDEX(T$7:T$6003,UsefulSeries!$I1396)</f>
        <v>0</v>
      </c>
      <c r="AB1399" s="12">
        <f ca="1">INDEX(U$7:U$6003,UsefulSeries!$I1396)</f>
        <v>0</v>
      </c>
      <c r="AC1399" s="12">
        <f>INDEX( K$7:K$6003,UsefulSeries!$I1396,1)</f>
        <v>-0.62399631610007333</v>
      </c>
      <c r="AD1399" s="12">
        <f>INDEX(L$7:L$6003,UsefulSeries!$I1396,1)</f>
        <v>0</v>
      </c>
      <c r="AE1399" s="12"/>
      <c r="AF1399" s="12"/>
      <c r="AG1399" s="12"/>
      <c r="AH1399" s="12"/>
      <c r="AI1399" s="12"/>
      <c r="AJ1399" s="12"/>
      <c r="AK1399" s="12"/>
      <c r="AL1399" s="12"/>
      <c r="AM1399" s="12"/>
      <c r="AN1399" s="12">
        <f t="shared" ca="1" si="207"/>
        <v>0.64121340058188681</v>
      </c>
      <c r="AO1399" s="12">
        <f t="shared" ca="1" si="208"/>
        <v>43.684032240742575</v>
      </c>
      <c r="AP1399" s="12">
        <f t="shared" ca="1" si="209"/>
        <v>0</v>
      </c>
      <c r="AQ1399" s="12">
        <f t="shared" ca="1" si="210"/>
        <v>0</v>
      </c>
      <c r="AR1399" s="12">
        <f t="shared" ca="1" si="211"/>
        <v>0</v>
      </c>
      <c r="AS1399" s="12">
        <f t="shared" ca="1" si="212"/>
        <v>0</v>
      </c>
      <c r="AT1399" s="12">
        <f t="shared" si="213"/>
        <v>-0.62399631610007333</v>
      </c>
      <c r="AU1399" s="12">
        <f t="shared" si="214"/>
        <v>0</v>
      </c>
      <c r="AV1399" s="12"/>
      <c r="AW1399" s="12">
        <f ca="1">INDEX(I$7:I$6003,UsefulSeries!$I1396)</f>
        <v>1.4497106205271566E-2</v>
      </c>
      <c r="AX1399" s="12"/>
      <c r="AY1399" s="12"/>
      <c r="AZ1399" s="12">
        <f ca="1"/>
        <v>0.64121340058188681</v>
      </c>
      <c r="BA1399" s="12"/>
      <c r="BB1399" s="12">
        <f t="shared" ca="1" si="206"/>
        <v>0.64121340058188681</v>
      </c>
      <c r="BC1399" s="12"/>
      <c r="BD1399" s="38">
        <f ca="1"/>
        <v>1.5767985497463156E-2</v>
      </c>
    </row>
    <row r="1400" spans="1:56" x14ac:dyDescent="0.35">
      <c r="A1400" s="12">
        <v>0</v>
      </c>
      <c r="B1400" s="12">
        <v>0</v>
      </c>
      <c r="C1400" s="12">
        <f ca="1">INDEX('Flow probs &amp; rates'!$M$5:$M$5999,UsefulSeries!$E1396,0)*(1-INDEX('Flow probs &amp; rates'!$M$5:$M$5999,UsefulSeries!$E1396,0))/INDEX('Flow probs &amp; rates'!$F$4:$F$5999,UsefulSeries!$E1396,0)</f>
        <v>2.0069400099379164</v>
      </c>
      <c r="D1400" s="12">
        <f ca="1">-INDEX('Flow probs &amp; rates'!$M$5:$M$5999,UsefulSeries!$E1396,0)*(INDEX('Flow probs &amp; rates'!$O$5:$O$5999,UsefulSeries!$E1396,0))/INDEX('Flow probs &amp; rates'!$F$4:$F$5999,UsefulSeries!$E1396,0)</f>
        <v>-0.25105270775531741</v>
      </c>
      <c r="E1400" s="12">
        <v>0</v>
      </c>
      <c r="F1400" s="12">
        <v>0</v>
      </c>
      <c r="G1400" s="12"/>
      <c r="H1400" s="12"/>
      <c r="I1400" s="12">
        <f ca="1">INDEX('Flow probs &amp; rates'!$M$5:$M$5999,UsefulSeries!$E1396)</f>
        <v>0.14680276203521728</v>
      </c>
      <c r="J1400" s="12"/>
      <c r="K1400" s="12">
        <f>INDEX('Flow probs &amp; rates'!$F$4:$F$5999,UsefulSeries!$E1396)</f>
        <v>6.240929498332301E-2</v>
      </c>
      <c r="L1400" s="12">
        <f>-INDEX('Flow probs &amp; rates'!$F$4:$F$5999,UsefulSeries!$E1396)</f>
        <v>-6.240929498332301E-2</v>
      </c>
      <c r="M1400" s="12"/>
      <c r="N1400" s="12"/>
      <c r="O1400" s="12"/>
      <c r="P1400" s="12">
        <f ca="1"/>
        <v>0</v>
      </c>
      <c r="Q1400" s="12">
        <f ca="1"/>
        <v>0</v>
      </c>
      <c r="R1400" s="12">
        <f ca="1"/>
        <v>0.50872946601662328</v>
      </c>
      <c r="S1400" s="12">
        <f ca="1"/>
        <v>8.3606027478380224E-2</v>
      </c>
      <c r="T1400" s="12">
        <f ca="1"/>
        <v>0</v>
      </c>
      <c r="U1400" s="12">
        <f ca="1"/>
        <v>0</v>
      </c>
      <c r="V1400" s="12"/>
      <c r="W1400" s="12">
        <f ca="1">INDEX(P$8:P$6003,UsefulSeries!$I1396)</f>
        <v>0</v>
      </c>
      <c r="X1400" s="12">
        <f ca="1">INDEX(Q$8:Q$6003,UsefulSeries!$I1396)</f>
        <v>0</v>
      </c>
      <c r="Y1400" s="12">
        <f ca="1">INDEX(R$8:R$6003,UsefulSeries!$I1396)</f>
        <v>0.20658092620749197</v>
      </c>
      <c r="Z1400" s="12">
        <f ca="1">INDEX(S$8:S$6003,UsefulSeries!$I1396)</f>
        <v>5.9001878718931144E-2</v>
      </c>
      <c r="AA1400" s="12">
        <f ca="1">INDEX(T$8:T$6003,UsefulSeries!$I1396)</f>
        <v>0</v>
      </c>
      <c r="AB1400" s="12">
        <f ca="1">INDEX(U$8:U$6003,UsefulSeries!$I1396)</f>
        <v>0</v>
      </c>
      <c r="AC1400" s="12">
        <f>INDEX( K$8:K$6003,UsefulSeries!$I1396)</f>
        <v>3.5721311182245745E-2</v>
      </c>
      <c r="AD1400" s="12">
        <f>INDEX(L$8:L$6003,UsefulSeries!$I1396)</f>
        <v>-3.5721311182245745E-2</v>
      </c>
      <c r="AE1400" s="12"/>
      <c r="AF1400" s="12"/>
      <c r="AG1400" s="12"/>
      <c r="AH1400" s="12"/>
      <c r="AI1400" s="12"/>
      <c r="AJ1400" s="12"/>
      <c r="AK1400" s="12"/>
      <c r="AL1400" s="12"/>
      <c r="AM1400" s="12"/>
      <c r="AN1400" s="12">
        <f t="shared" ca="1" si="207"/>
        <v>0</v>
      </c>
      <c r="AO1400" s="12">
        <f t="shared" ca="1" si="208"/>
        <v>0</v>
      </c>
      <c r="AP1400" s="12">
        <f t="shared" ca="1" si="209"/>
        <v>0.20658092620749197</v>
      </c>
      <c r="AQ1400" s="12">
        <f t="shared" ca="1" si="210"/>
        <v>5.9001878718931144E-2</v>
      </c>
      <c r="AR1400" s="12">
        <f t="shared" ca="1" si="211"/>
        <v>0</v>
      </c>
      <c r="AS1400" s="12">
        <f t="shared" ca="1" si="212"/>
        <v>0</v>
      </c>
      <c r="AT1400" s="12">
        <f t="shared" si="213"/>
        <v>3.5721311182245745E-2</v>
      </c>
      <c r="AU1400" s="12">
        <f t="shared" si="214"/>
        <v>-3.5721311182245745E-2</v>
      </c>
      <c r="AV1400" s="12"/>
      <c r="AW1400" s="12">
        <f ca="1">INDEX(I$8:I$6003,UsefulSeries!$I1396)</f>
        <v>0.24204866334439906</v>
      </c>
      <c r="AX1400" s="12"/>
      <c r="AY1400" s="12"/>
      <c r="AZ1400" s="12">
        <f ca="1"/>
        <v>5.9001878718931151E-2</v>
      </c>
      <c r="BA1400" s="12"/>
      <c r="BB1400" s="12">
        <f t="shared" ca="1" si="206"/>
        <v>5.9001878718931151E-2</v>
      </c>
      <c r="BC1400" s="12"/>
      <c r="BD1400" s="38">
        <f ca="1"/>
        <v>0.23983374602012369</v>
      </c>
    </row>
    <row r="1401" spans="1:56" x14ac:dyDescent="0.35">
      <c r="A1401" s="12">
        <v>0</v>
      </c>
      <c r="B1401" s="12">
        <v>0</v>
      </c>
      <c r="C1401" s="12">
        <f ca="1">-INDEX('Flow probs &amp; rates'!$M$5:$M$5999,UsefulSeries!$E1396,0)*(INDEX('Flow probs &amp; rates'!$O$5:$O$5999,UsefulSeries!$E1396,0))/INDEX('Flow probs &amp; rates'!$F$4:$F$5999,UsefulSeries!$E1396,0)</f>
        <v>-0.25105270775531741</v>
      </c>
      <c r="D1401" s="12">
        <f ca="1">INDEX('Flow probs &amp; rates'!$O$5:$O$5999,UsefulSeries!$E1396,0)*(1-INDEX('Flow probs &amp; rates'!$O$5:$O$5999,UsefulSeries!$E1396,0))/INDEX('Flow probs &amp; rates'!$F$4:$F$5999,UsefulSeries!$E1396,0)</f>
        <v>1.5276160560483121</v>
      </c>
      <c r="E1401" s="12">
        <v>0</v>
      </c>
      <c r="F1401" s="12">
        <v>0</v>
      </c>
      <c r="G1401" s="12"/>
      <c r="H1401" s="12"/>
      <c r="I1401" s="12">
        <f ca="1">INDEX('Flow probs &amp; rates'!$O$5:$O$5999,UsefulSeries!$E1396)</f>
        <v>0.10672839037527716</v>
      </c>
      <c r="J1401" s="12"/>
      <c r="K1401" s="12"/>
      <c r="L1401" s="12">
        <f>-INDEX('Flow probs &amp; rates'!$F$4:$F$5999,UsefulSeries!$E1396)</f>
        <v>-6.240929498332301E-2</v>
      </c>
      <c r="M1401" s="12"/>
      <c r="N1401" s="12"/>
      <c r="O1401" s="12"/>
      <c r="P1401" s="12">
        <f ca="1"/>
        <v>0</v>
      </c>
      <c r="Q1401" s="12">
        <f ca="1"/>
        <v>0</v>
      </c>
      <c r="R1401" s="12">
        <f ca="1"/>
        <v>8.3606027478380224E-2</v>
      </c>
      <c r="S1401" s="12">
        <f ca="1"/>
        <v>0.66835479735938519</v>
      </c>
      <c r="T1401" s="12">
        <f ca="1"/>
        <v>0</v>
      </c>
      <c r="U1401" s="12">
        <f ca="1"/>
        <v>0</v>
      </c>
      <c r="V1401" s="12"/>
      <c r="W1401" s="12">
        <f ca="1">INDEX(P$9:P$6003,UsefulSeries!$I1396)</f>
        <v>0</v>
      </c>
      <c r="X1401" s="12">
        <f ca="1">INDEX(Q$9:Q$6003,UsefulSeries!$I1396)</f>
        <v>0</v>
      </c>
      <c r="Y1401" s="12">
        <f ca="1">INDEX(R$9:R$6003,UsefulSeries!$I1396)</f>
        <v>5.9001878718931138E-2</v>
      </c>
      <c r="Z1401" s="12">
        <f ca="1">INDEX(S$9:S$6003,UsefulSeries!$I1396)</f>
        <v>0.29320210915633466</v>
      </c>
      <c r="AA1401" s="12">
        <f ca="1">INDEX(T$9:T$6003,UsefulSeries!$I1396)</f>
        <v>0</v>
      </c>
      <c r="AB1401" s="12">
        <f ca="1">INDEX(U$9:U$6003,UsefulSeries!$I1396)</f>
        <v>0</v>
      </c>
      <c r="AC1401" s="12">
        <f>INDEX( K$9:K$6003,UsefulSeries!$I1396)</f>
        <v>0</v>
      </c>
      <c r="AD1401" s="12">
        <f>INDEX(L$9:L$6003,UsefulSeries!$I1396)</f>
        <v>-3.5721311182245745E-2</v>
      </c>
      <c r="AE1401" s="12"/>
      <c r="AF1401" s="12"/>
      <c r="AG1401" s="12"/>
      <c r="AH1401" s="12"/>
      <c r="AI1401" s="12"/>
      <c r="AJ1401" s="12"/>
      <c r="AK1401" s="12"/>
      <c r="AL1401" s="12"/>
      <c r="AM1401" s="12"/>
      <c r="AN1401" s="12">
        <f t="shared" ca="1" si="207"/>
        <v>0</v>
      </c>
      <c r="AO1401" s="12">
        <f t="shared" ca="1" si="208"/>
        <v>0</v>
      </c>
      <c r="AP1401" s="12">
        <f t="shared" ca="1" si="209"/>
        <v>5.9001878718931138E-2</v>
      </c>
      <c r="AQ1401" s="12">
        <f t="shared" ca="1" si="210"/>
        <v>0.29320210915633466</v>
      </c>
      <c r="AR1401" s="12">
        <f t="shared" ca="1" si="211"/>
        <v>0</v>
      </c>
      <c r="AS1401" s="12">
        <f t="shared" ca="1" si="212"/>
        <v>0</v>
      </c>
      <c r="AT1401" s="12">
        <f t="shared" si="213"/>
        <v>0</v>
      </c>
      <c r="AU1401" s="12">
        <f t="shared" si="214"/>
        <v>-3.5721311182245745E-2</v>
      </c>
      <c r="AV1401" s="12"/>
      <c r="AW1401" s="12">
        <f ca="1">INDEX(I$9:I$6003,UsefulSeries!$I1396)</f>
        <v>0.15252466283030944</v>
      </c>
      <c r="AX1401" s="12"/>
      <c r="AY1401" s="12"/>
      <c r="AZ1401" s="12">
        <f ca="1"/>
        <v>5.9001878718931151E-2</v>
      </c>
      <c r="BA1401" s="12"/>
      <c r="BB1401" s="12">
        <f t="shared" ca="1" si="206"/>
        <v>5.9001878718931151E-2</v>
      </c>
      <c r="BC1401" s="12"/>
      <c r="BD1401" s="38">
        <f ca="1"/>
        <v>0.16468271502844947</v>
      </c>
    </row>
    <row r="1402" spans="1:56" x14ac:dyDescent="0.35">
      <c r="A1402" s="12">
        <v>0</v>
      </c>
      <c r="B1402" s="12">
        <v>0</v>
      </c>
      <c r="C1402" s="12">
        <v>0</v>
      </c>
      <c r="D1402" s="12">
        <v>0</v>
      </c>
      <c r="E1402" s="12">
        <f ca="1">INDEX('Flow probs &amp; rates'!$P$5:$P$5999,UsefulSeries!$E1396,0)*(1-INDEX('Flow probs &amp; rates'!$P$5:$P$5999,UsefulSeries!$E1396,0))/INDEX('Flow probs &amp; rates'!$G$4:$G$5999,UsefulSeries!$E1396,0)</f>
        <v>4.6915300869129539E-2</v>
      </c>
      <c r="F1402" s="12">
        <f ca="1">-INDEX('Flow probs &amp; rates'!$P$5:$P$5999,UsefulSeries!$E1396,0)*(INDEX('Flow probs &amp; rates'!$Q$5:$Q$5999,UsefulSeries!$E1396,0))/INDEX('Flow probs &amp; rates'!$G$4:$G$5999,UsefulSeries!$E1396,0)</f>
        <v>-1.0769775247847124E-3</v>
      </c>
      <c r="G1402" s="12"/>
      <c r="H1402" s="12"/>
      <c r="I1402" s="12">
        <f ca="1">INDEX('Flow probs &amp; rates'!$P$5:$P$5999,UsefulSeries!$E1396)</f>
        <v>1.6381952792346676E-2</v>
      </c>
      <c r="J1402" s="12"/>
      <c r="K1402" s="12">
        <f>INDEX('Flow probs &amp; rates'!$G$4:$G$5999,UsefulSeries!$E1396)</f>
        <v>0.34346117613110749</v>
      </c>
      <c r="L1402" s="12"/>
      <c r="M1402" s="12"/>
      <c r="N1402" s="12"/>
      <c r="O1402" s="12"/>
      <c r="P1402" s="12">
        <f ca="1"/>
        <v>0</v>
      </c>
      <c r="Q1402" s="12">
        <f ca="1"/>
        <v>0</v>
      </c>
      <c r="R1402" s="12">
        <f ca="1"/>
        <v>0</v>
      </c>
      <c r="S1402" s="12">
        <f ca="1"/>
        <v>0</v>
      </c>
      <c r="T1402" s="12">
        <f ca="1"/>
        <v>21.323211780264419</v>
      </c>
      <c r="U1402" s="12">
        <f ca="1"/>
        <v>0.35738551493872978</v>
      </c>
      <c r="V1402" s="12"/>
      <c r="W1402" s="12">
        <f ca="1">INDEX(P$10:P$6003,UsefulSeries!$I1396)</f>
        <v>0</v>
      </c>
      <c r="X1402" s="12">
        <f ca="1">INDEX(Q$10:Q$6003,UsefulSeries!$I1396)</f>
        <v>0</v>
      </c>
      <c r="Y1402" s="12">
        <f ca="1">INDEX(R$10:R$6003,UsefulSeries!$I1396)</f>
        <v>0</v>
      </c>
      <c r="Z1402" s="12">
        <f ca="1">INDEX(S$10:S$6003,UsefulSeries!$I1396)</f>
        <v>0</v>
      </c>
      <c r="AA1402" s="12">
        <f ca="1">INDEX(T$10:T$6003,UsefulSeries!$I1396)</f>
        <v>13.953127643999546</v>
      </c>
      <c r="AB1402" s="12">
        <f ca="1">INDEX(U$10:U$6003,UsefulSeries!$I1396)</f>
        <v>0.35669284735915585</v>
      </c>
      <c r="AC1402" s="12">
        <f>INDEX( K$10:K$6003,UsefulSeries!$I1396)</f>
        <v>0.34028237271768091</v>
      </c>
      <c r="AD1402" s="12">
        <f>INDEX(L$10:L$6003,UsefulSeries!$I1396)</f>
        <v>0</v>
      </c>
      <c r="AE1402" s="12"/>
      <c r="AF1402" s="12"/>
      <c r="AG1402" s="12"/>
      <c r="AH1402" s="12"/>
      <c r="AI1402" s="12"/>
      <c r="AJ1402" s="12"/>
      <c r="AK1402" s="12"/>
      <c r="AL1402" s="12"/>
      <c r="AM1402" s="12"/>
      <c r="AN1402" s="12">
        <f t="shared" ca="1" si="207"/>
        <v>0</v>
      </c>
      <c r="AO1402" s="12">
        <f t="shared" ca="1" si="208"/>
        <v>0</v>
      </c>
      <c r="AP1402" s="12">
        <f t="shared" ca="1" si="209"/>
        <v>0</v>
      </c>
      <c r="AQ1402" s="12">
        <f t="shared" ca="1" si="210"/>
        <v>0</v>
      </c>
      <c r="AR1402" s="12">
        <f t="shared" ca="1" si="211"/>
        <v>13.953127643999546</v>
      </c>
      <c r="AS1402" s="12">
        <f t="shared" ca="1" si="212"/>
        <v>0.35669284735915585</v>
      </c>
      <c r="AT1402" s="12">
        <f t="shared" si="213"/>
        <v>0.34028237271768091</v>
      </c>
      <c r="AU1402" s="12">
        <f t="shared" si="214"/>
        <v>0</v>
      </c>
      <c r="AV1402" s="12"/>
      <c r="AW1402" s="12">
        <f ca="1">INDEX(I$10:I$6003,UsefulSeries!$I1396)</f>
        <v>2.5027323545269597E-2</v>
      </c>
      <c r="AX1402" s="12"/>
      <c r="AY1402" s="12"/>
      <c r="AZ1402" s="12">
        <f ca="1"/>
        <v>0.35669284735915591</v>
      </c>
      <c r="BA1402" s="12"/>
      <c r="BB1402" s="12">
        <f t="shared" ca="1" si="206"/>
        <v>0.35669284735915591</v>
      </c>
      <c r="BC1402" s="12"/>
      <c r="BD1402" s="38">
        <f ca="1"/>
        <v>2.2909465454030178E-2</v>
      </c>
    </row>
    <row r="1403" spans="1:56" x14ac:dyDescent="0.35">
      <c r="A1403" s="12">
        <v>0</v>
      </c>
      <c r="B1403" s="12">
        <v>0</v>
      </c>
      <c r="C1403" s="12">
        <v>0</v>
      </c>
      <c r="D1403" s="12">
        <v>0</v>
      </c>
      <c r="E1403" s="12">
        <f ca="1">-INDEX('Flow probs &amp; rates'!$P$5:$P$5999,UsefulSeries!$E1396,0)*(INDEX('Flow probs &amp; rates'!$Q$5:$Q$5999,UsefulSeries!$E1396,0))/INDEX('Flow probs &amp; rates'!$G$4:$G$5999,UsefulSeries!$E1396,0)</f>
        <v>-1.0769775247847124E-3</v>
      </c>
      <c r="F1403" s="12">
        <f ca="1">INDEX('Flow probs &amp; rates'!$Q$5:$Q$5999,UsefulSeries!$E1396,0)*(1-INDEX('Flow probs &amp; rates'!$Q$5:$Q$5999,UsefulSeries!$E1396,0))/INDEX('Flow probs &amp; rates'!$G$4:$G$5999,UsefulSeries!$E1396,0)</f>
        <v>6.4257276480571557E-2</v>
      </c>
      <c r="G1403" s="12"/>
      <c r="H1403" s="12"/>
      <c r="I1403" s="12">
        <f ca="1">INDEX('Flow probs &amp; rates'!$Q$5:$Q$5999,UsefulSeries!$E1396)</f>
        <v>2.2579723676296775E-2</v>
      </c>
      <c r="J1403" s="12"/>
      <c r="K1403" s="12"/>
      <c r="L1403" s="12">
        <f>INDEX('Flow probs &amp; rates'!$G$4:$G$5999,UsefulSeries!$E1396)</f>
        <v>0.34346117613110749</v>
      </c>
      <c r="M1403" s="12"/>
      <c r="N1403" s="12"/>
      <c r="O1403" s="12"/>
      <c r="P1403" s="12">
        <f ca="1"/>
        <v>0</v>
      </c>
      <c r="Q1403" s="12">
        <f ca="1"/>
        <v>0</v>
      </c>
      <c r="R1403" s="12">
        <f ca="1"/>
        <v>0</v>
      </c>
      <c r="S1403" s="12">
        <f ca="1"/>
        <v>0</v>
      </c>
      <c r="T1403" s="12">
        <f ca="1"/>
        <v>0.35738551493872983</v>
      </c>
      <c r="U1403" s="12">
        <f ca="1"/>
        <v>15.568429771058582</v>
      </c>
      <c r="V1403" s="12"/>
      <c r="W1403" s="12">
        <f ca="1">INDEX(P$11:P$6003,UsefulSeries!$I1396)</f>
        <v>0</v>
      </c>
      <c r="X1403" s="12">
        <f ca="1">INDEX(Q$11:Q$6003,UsefulSeries!$I1396)</f>
        <v>0</v>
      </c>
      <c r="Y1403" s="12">
        <f ca="1">INDEX(R$11:R$6003,UsefulSeries!$I1396)</f>
        <v>0</v>
      </c>
      <c r="Z1403" s="12">
        <f ca="1">INDEX(S$11:S$6003,UsefulSeries!$I1396)</f>
        <v>0</v>
      </c>
      <c r="AA1403" s="12">
        <f ca="1">INDEX(T$11:T$6003,UsefulSeries!$I1396)</f>
        <v>0.35669284735915585</v>
      </c>
      <c r="AB1403" s="12">
        <f ca="1">INDEX(U$11:U$6003,UsefulSeries!$I1396)</f>
        <v>16.576081001165715</v>
      </c>
      <c r="AC1403" s="12">
        <f>INDEX( K$11:K$6003,UsefulSeries!$I1396)</f>
        <v>0</v>
      </c>
      <c r="AD1403" s="12">
        <f>INDEX(L$11:L$6003,UsefulSeries!$I1396)</f>
        <v>0.34028237271768091</v>
      </c>
      <c r="AE1403" s="12"/>
      <c r="AF1403" s="12"/>
      <c r="AG1403" s="12"/>
      <c r="AH1403" s="12"/>
      <c r="AI1403" s="12"/>
      <c r="AJ1403" s="12"/>
      <c r="AK1403" s="12"/>
      <c r="AL1403" s="12"/>
      <c r="AM1403" s="12"/>
      <c r="AN1403" s="12">
        <f t="shared" ca="1" si="207"/>
        <v>0</v>
      </c>
      <c r="AO1403" s="12">
        <f t="shared" ca="1" si="208"/>
        <v>0</v>
      </c>
      <c r="AP1403" s="12">
        <f t="shared" ca="1" si="209"/>
        <v>0</v>
      </c>
      <c r="AQ1403" s="12">
        <f t="shared" ca="1" si="210"/>
        <v>0</v>
      </c>
      <c r="AR1403" s="12">
        <f t="shared" ca="1" si="211"/>
        <v>0.35669284735915585</v>
      </c>
      <c r="AS1403" s="12">
        <f t="shared" ca="1" si="212"/>
        <v>16.576081001165715</v>
      </c>
      <c r="AT1403" s="12">
        <f t="shared" si="213"/>
        <v>0</v>
      </c>
      <c r="AU1403" s="12">
        <f t="shared" si="214"/>
        <v>0.34028237271768091</v>
      </c>
      <c r="AV1403" s="12"/>
      <c r="AW1403" s="12">
        <f ca="1">INDEX(I$11:I$6003,UsefulSeries!$I1396)</f>
        <v>2.0979975908512884E-2</v>
      </c>
      <c r="AX1403" s="12"/>
      <c r="AY1403" s="12"/>
      <c r="AZ1403" s="12">
        <f ca="1"/>
        <v>0.35669284735915585</v>
      </c>
      <c r="BA1403" s="12"/>
      <c r="BB1403" s="12">
        <f t="shared" ca="1" si="206"/>
        <v>0.35669284735915585</v>
      </c>
      <c r="BC1403" s="12"/>
      <c r="BD1403" s="38">
        <f ca="1"/>
        <v>1.9052031989633334E-2</v>
      </c>
    </row>
    <row r="1404" spans="1:56" x14ac:dyDescent="0.35">
      <c r="A1404" s="12">
        <f ca="1">INDEX('Flow probs &amp; rates'!$K$5:$K$5999,UsefulSeries!$E1402,0)*(1-INDEX('Flow probs &amp; rates'!$K$5:$K$5999,UsefulSeries!$E1402,0))/INDEX('Flow probs &amp; rates'!$E$4:$E$5999,UsefulSeries!$E1402,0)</f>
        <v>2.8361832599141126E-2</v>
      </c>
      <c r="B1404" s="12">
        <f ca="1">-INDEX('Flow probs &amp; rates'!$K$5:$K$5999,UsefulSeries!$E1402,0)*(INDEX('Flow probs &amp; rates'!$L$5:$L$5999,UsefulSeries!$E1402,0))/INDEX('Flow probs &amp; rates'!$E$4:$E$5999,UsefulSeries!$E1402,0)</f>
        <v>-3.5300773654234498E-4</v>
      </c>
      <c r="C1404" s="12">
        <v>0</v>
      </c>
      <c r="D1404" s="12">
        <v>0</v>
      </c>
      <c r="E1404" s="12">
        <v>0</v>
      </c>
      <c r="F1404" s="12">
        <v>0</v>
      </c>
      <c r="G1404" s="12"/>
      <c r="H1404" s="12"/>
      <c r="I1404" s="12">
        <f ca="1">INDEX('Flow probs &amp; rates'!$K$5:$K$5999,UsefulSeries!$E1402)</f>
        <v>1.7115185761672501E-2</v>
      </c>
      <c r="J1404" s="12"/>
      <c r="K1404" s="12">
        <f>-INDEX('Flow probs &amp; rates'!$E$4:$E$5999,UsefulSeries!$E1402)</f>
        <v>-0.59313008492001917</v>
      </c>
      <c r="L1404" s="12">
        <f>INDEX('Flow probs &amp; rates'!$E$4:$E$5999,UsefulSeries!$E1402)</f>
        <v>0.59313008492001917</v>
      </c>
      <c r="M1404" s="12"/>
      <c r="N1404" s="12"/>
      <c r="O1404" s="12"/>
      <c r="P1404" s="12">
        <f t="array" aca="1" ref="P1404:U1409" ca="1">MINVERSE(A1404:F1409)</f>
        <v>35.26625816009539</v>
      </c>
      <c r="Q1404" s="12">
        <f ca="1"/>
        <v>0.6110640430519112</v>
      </c>
      <c r="R1404" s="12">
        <f ca="1"/>
        <v>0</v>
      </c>
      <c r="S1404" s="12">
        <f ca="1"/>
        <v>0</v>
      </c>
      <c r="T1404" s="12">
        <f ca="1"/>
        <v>0</v>
      </c>
      <c r="U1404" s="12">
        <f ca="1"/>
        <v>0</v>
      </c>
      <c r="V1404" s="12"/>
      <c r="W1404" s="12"/>
      <c r="X1404" s="12"/>
      <c r="Y1404" s="12"/>
      <c r="Z1404" s="12"/>
      <c r="AA1404" s="12"/>
      <c r="AB1404" s="12"/>
      <c r="AC1404" s="12"/>
      <c r="AD1404" s="12"/>
      <c r="AE1404" s="12">
        <f t="array" ref="AE1404:AJ1405">TRANSPOSE(AC1398:AD1403)</f>
        <v>-0.62399631610007333</v>
      </c>
      <c r="AF1404" s="12">
        <v>-0.62399631610007333</v>
      </c>
      <c r="AG1404" s="12">
        <v>3.5721311182245745E-2</v>
      </c>
      <c r="AH1404" s="12">
        <v>0</v>
      </c>
      <c r="AI1404" s="12">
        <v>0.34028237271768091</v>
      </c>
      <c r="AJ1404" s="12">
        <v>0</v>
      </c>
      <c r="AK1404" s="12"/>
      <c r="AL1404" s="12"/>
      <c r="AM1404" s="12"/>
      <c r="AN1404" s="12">
        <f t="shared" si="207"/>
        <v>-0.62399631610007333</v>
      </c>
      <c r="AO1404" s="12">
        <f t="shared" si="208"/>
        <v>-0.62399631610007333</v>
      </c>
      <c r="AP1404" s="12">
        <f t="shared" si="209"/>
        <v>3.5721311182245745E-2</v>
      </c>
      <c r="AQ1404" s="12">
        <f t="shared" si="210"/>
        <v>0</v>
      </c>
      <c r="AR1404" s="12">
        <f t="shared" si="211"/>
        <v>0.34028237271768091</v>
      </c>
      <c r="AS1404" s="12">
        <f t="shared" si="212"/>
        <v>0</v>
      </c>
      <c r="AT1404" s="12">
        <f t="shared" si="213"/>
        <v>0</v>
      </c>
      <c r="AU1404" s="12">
        <f t="shared" si="214"/>
        <v>0</v>
      </c>
      <c r="AV1404" s="12"/>
      <c r="AW1404" s="12"/>
      <c r="AX1404" s="12">
        <f>INDEX($N$6:$N$6003,UsefulSeries!$K1396)</f>
        <v>-1.1196527080933327E-3</v>
      </c>
      <c r="AY1404" s="12"/>
      <c r="AZ1404" s="12"/>
      <c r="BA1404" s="12"/>
      <c r="BB1404" s="12">
        <f t="shared" si="206"/>
        <v>-1.1196527080933327E-3</v>
      </c>
      <c r="BC1404" s="12"/>
      <c r="BD1404" s="38">
        <f ca="1"/>
        <v>8.8862751965122624E-2</v>
      </c>
    </row>
    <row r="1405" spans="1:56" x14ac:dyDescent="0.35">
      <c r="A1405" s="12">
        <f ca="1">-INDEX('Flow probs &amp; rates'!$K$5:$K$5999,UsefulSeries!$E1402,0)*(INDEX('Flow probs &amp; rates'!$L$5:$L$5999,UsefulSeries!$E1402,0))/INDEX('Flow probs &amp; rates'!$E$4:$E$5999,UsefulSeries!$E1402,0)</f>
        <v>-3.5300773654234498E-4</v>
      </c>
      <c r="B1405" s="12">
        <f ca="1">INDEX('Flow probs &amp; rates'!$L$5:$L$5999,UsefulSeries!$E1402,0)*(1-INDEX('Flow probs &amp; rates'!$L$5:$L$5999,UsefulSeries!$E1402,0))/INDEX('Flow probs &amp; rates'!$E$4:$E$5999,UsefulSeries!$E1402,0)</f>
        <v>2.0373088730988691E-2</v>
      </c>
      <c r="C1405" s="12">
        <v>0</v>
      </c>
      <c r="D1405" s="12">
        <v>0</v>
      </c>
      <c r="E1405" s="12">
        <v>0</v>
      </c>
      <c r="F1405" s="12">
        <v>0</v>
      </c>
      <c r="G1405" s="12"/>
      <c r="H1405" s="12"/>
      <c r="I1405" s="12">
        <f ca="1">INDEX('Flow probs &amp; rates'!$L$5:$L$5999,UsefulSeries!$E1402)</f>
        <v>1.2233551634693109E-2</v>
      </c>
      <c r="J1405" s="12"/>
      <c r="K1405" s="12">
        <f>-INDEX('Flow probs &amp; rates'!$E$4:$E$5999,UsefulSeries!$E1402)</f>
        <v>-0.59313008492001917</v>
      </c>
      <c r="L1405" s="12"/>
      <c r="M1405" s="12"/>
      <c r="N1405" s="12"/>
      <c r="O1405" s="12"/>
      <c r="P1405" s="12">
        <f ca="1"/>
        <v>0.61106404305191109</v>
      </c>
      <c r="Q1405" s="12">
        <f ca="1"/>
        <v>49.094946944070003</v>
      </c>
      <c r="R1405" s="12">
        <f ca="1"/>
        <v>0</v>
      </c>
      <c r="S1405" s="12">
        <f ca="1"/>
        <v>0</v>
      </c>
      <c r="T1405" s="12">
        <f ca="1"/>
        <v>0</v>
      </c>
      <c r="U1405" s="12">
        <f ca="1"/>
        <v>0</v>
      </c>
      <c r="V1405" s="12"/>
      <c r="W1405" s="12"/>
      <c r="X1405" s="12"/>
      <c r="Y1405" s="12"/>
      <c r="Z1405" s="12"/>
      <c r="AA1405" s="12"/>
      <c r="AB1405" s="12"/>
      <c r="AC1405" s="12"/>
      <c r="AD1405" s="12"/>
      <c r="AE1405" s="12">
        <v>0.62399631610007333</v>
      </c>
      <c r="AF1405" s="12">
        <v>0</v>
      </c>
      <c r="AG1405" s="12">
        <v>-3.5721311182245745E-2</v>
      </c>
      <c r="AH1405" s="12">
        <v>-3.5721311182245745E-2</v>
      </c>
      <c r="AI1405" s="12">
        <v>0</v>
      </c>
      <c r="AJ1405" s="12">
        <v>0.34028237271768091</v>
      </c>
      <c r="AK1405" s="12"/>
      <c r="AL1405" s="12"/>
      <c r="AM1405" s="12"/>
      <c r="AN1405" s="12">
        <f t="shared" si="207"/>
        <v>0.62399631610007333</v>
      </c>
      <c r="AO1405" s="12">
        <f t="shared" si="208"/>
        <v>0</v>
      </c>
      <c r="AP1405" s="12">
        <f t="shared" si="209"/>
        <v>-3.5721311182245745E-2</v>
      </c>
      <c r="AQ1405" s="12">
        <f t="shared" si="210"/>
        <v>-3.5721311182245745E-2</v>
      </c>
      <c r="AR1405" s="12">
        <f t="shared" si="211"/>
        <v>0</v>
      </c>
      <c r="AS1405" s="12">
        <f t="shared" si="212"/>
        <v>0.34028237271768091</v>
      </c>
      <c r="AT1405" s="12">
        <f t="shared" si="213"/>
        <v>0</v>
      </c>
      <c r="AU1405" s="12">
        <f t="shared" si="214"/>
        <v>0</v>
      </c>
      <c r="AV1405" s="12"/>
      <c r="AW1405" s="12"/>
      <c r="AX1405" s="12">
        <f>INDEX('Margin error adjustment'!N$7:N$6003,UsefulSeries!$K1396)</f>
        <v>-3.2343675159467872E-4</v>
      </c>
      <c r="AY1405" s="12"/>
      <c r="AZ1405" s="12"/>
      <c r="BA1405" s="12"/>
      <c r="BB1405" s="12">
        <f t="shared" si="206"/>
        <v>-3.2343675159467872E-4</v>
      </c>
      <c r="BC1405" s="12"/>
      <c r="BD1405" s="38">
        <f ca="1"/>
        <v>9.6135392311549259E-2</v>
      </c>
    </row>
    <row r="1406" spans="1:56" x14ac:dyDescent="0.35">
      <c r="A1406" s="12">
        <v>0</v>
      </c>
      <c r="B1406" s="12">
        <v>0</v>
      </c>
      <c r="C1406" s="12">
        <f ca="1">INDEX('Flow probs &amp; rates'!$M$5:$M$5999,UsefulSeries!$E1402,0)*(1-INDEX('Flow probs &amp; rates'!$M$5:$M$5999,UsefulSeries!$E1402,0))/INDEX('Flow probs &amp; rates'!$F$4:$F$5999,UsefulSeries!$E1402,0)</f>
        <v>1.9371412800369092</v>
      </c>
      <c r="D1406" s="12">
        <f ca="1">-INDEX('Flow probs &amp; rates'!$M$5:$M$5999,UsefulSeries!$E1402,0)*(INDEX('Flow probs &amp; rates'!$O$5:$O$5999,UsefulSeries!$E1402,0))/INDEX('Flow probs &amp; rates'!$F$4:$F$5999,UsefulSeries!$E1402,0)</f>
        <v>-0.23626318566820723</v>
      </c>
      <c r="E1406" s="12">
        <v>0</v>
      </c>
      <c r="F1406" s="12">
        <v>0</v>
      </c>
      <c r="G1406" s="12"/>
      <c r="H1406" s="12"/>
      <c r="I1406" s="12">
        <f ca="1">INDEX('Flow probs &amp; rates'!$M$5:$M$5999,UsefulSeries!$E1402)</f>
        <v>0.13932683393029532</v>
      </c>
      <c r="J1406" s="12"/>
      <c r="K1406" s="12">
        <f>INDEX('Flow probs &amp; rates'!$F$4:$F$5999,UsefulSeries!$E1402)</f>
        <v>6.1903005481856455E-2</v>
      </c>
      <c r="L1406" s="12">
        <f>-INDEX('Flow probs &amp; rates'!$F$4:$F$5999,UsefulSeries!$E1402)</f>
        <v>-6.1903005481856455E-2</v>
      </c>
      <c r="M1406" s="12"/>
      <c r="N1406" s="12"/>
      <c r="O1406" s="12"/>
      <c r="P1406" s="12">
        <f ca="1"/>
        <v>0</v>
      </c>
      <c r="Q1406" s="12">
        <f ca="1"/>
        <v>0</v>
      </c>
      <c r="R1406" s="12">
        <f ca="1"/>
        <v>0.52621531877198036</v>
      </c>
      <c r="S1406" s="12">
        <f ca="1"/>
        <v>8.1914650080791282E-2</v>
      </c>
      <c r="T1406" s="12">
        <f ca="1"/>
        <v>0</v>
      </c>
      <c r="U1406" s="12">
        <f ca="1"/>
        <v>0</v>
      </c>
      <c r="V1406" s="12"/>
      <c r="W1406" s="12">
        <f ca="1">INDEX(P$6:P$6003,UsefulSeries!$I1404)</f>
        <v>51.83800221843525</v>
      </c>
      <c r="X1406" s="12">
        <f ca="1">INDEX(Q$6:Q$6003,UsefulSeries!$I1404)</f>
        <v>0.64010701127109948</v>
      </c>
      <c r="Y1406" s="12">
        <f ca="1">INDEX(R$6:R$6003,UsefulSeries!$I1404)</f>
        <v>0</v>
      </c>
      <c r="Z1406" s="12">
        <f ca="1">INDEX(S$6:S$6003,UsefulSeries!$I1404)</f>
        <v>0</v>
      </c>
      <c r="AA1406" s="12">
        <f ca="1">INDEX(T$6:T$6003,UsefulSeries!$I1404)</f>
        <v>0</v>
      </c>
      <c r="AB1406" s="12">
        <f ca="1">INDEX(U$6:U$6003,UsefulSeries!$I1404)</f>
        <v>0</v>
      </c>
      <c r="AC1406" s="12">
        <f>INDEX( K$6:K$6003,UsefulSeries!$I1404)</f>
        <v>-0.62287666339198</v>
      </c>
      <c r="AD1406" s="12">
        <f>INDEX(L$6:L$6003,UsefulSeries!$I1404)</f>
        <v>0.62287666339198</v>
      </c>
      <c r="AE1406" s="12"/>
      <c r="AF1406" s="12"/>
      <c r="AG1406" s="12"/>
      <c r="AH1406" s="12"/>
      <c r="AI1406" s="12"/>
      <c r="AJ1406" s="12"/>
      <c r="AK1406" s="12"/>
      <c r="AL1406" s="12"/>
      <c r="AM1406" s="12"/>
      <c r="AN1406" s="12">
        <f t="shared" ca="1" si="207"/>
        <v>51.83800221843525</v>
      </c>
      <c r="AO1406" s="12">
        <f t="shared" ca="1" si="208"/>
        <v>0.64010701127109948</v>
      </c>
      <c r="AP1406" s="12">
        <f t="shared" ca="1" si="209"/>
        <v>0</v>
      </c>
      <c r="AQ1406" s="12">
        <f t="shared" ca="1" si="210"/>
        <v>0</v>
      </c>
      <c r="AR1406" s="12">
        <f t="shared" ca="1" si="211"/>
        <v>0</v>
      </c>
      <c r="AS1406" s="12">
        <f t="shared" ca="1" si="212"/>
        <v>0</v>
      </c>
      <c r="AT1406" s="12">
        <f t="shared" si="213"/>
        <v>-0.62287666339198</v>
      </c>
      <c r="AU1406" s="12">
        <f t="shared" si="214"/>
        <v>0.62287666339198</v>
      </c>
      <c r="AV1406" s="12"/>
      <c r="AW1406" s="12">
        <f ca="1">INDEX(I$6:I$6003,UsefulSeries!$I1404)</f>
        <v>1.2166059969293827E-2</v>
      </c>
      <c r="AX1406" s="12"/>
      <c r="AY1406" s="12"/>
      <c r="AZ1406" s="12">
        <f t="array" aca="1" ref="AZ1406:AZ1411" ca="1">MMULT(W1406:AB1411,AW1406:AW1411)</f>
        <v>0.64010701127109948</v>
      </c>
      <c r="BA1406" s="12"/>
      <c r="BB1406" s="12">
        <f t="shared" ca="1" si="206"/>
        <v>0.64010701127109948</v>
      </c>
      <c r="BC1406" s="12"/>
      <c r="BD1406" s="38">
        <f t="array" aca="1" ref="BD1406:BD1413" ca="1">MMULT(MINVERSE(AN1406:AU1413),BB1406:BB1413)</f>
        <v>1.2018045228425079E-2</v>
      </c>
    </row>
    <row r="1407" spans="1:56" x14ac:dyDescent="0.35">
      <c r="A1407" s="12">
        <v>0</v>
      </c>
      <c r="B1407" s="12">
        <v>0</v>
      </c>
      <c r="C1407" s="12">
        <f ca="1">-INDEX('Flow probs &amp; rates'!$M$5:$M$5999,UsefulSeries!$E1402,0)*(INDEX('Flow probs &amp; rates'!$O$5:$O$5999,UsefulSeries!$E1402,0))/INDEX('Flow probs &amp; rates'!$F$4:$F$5999,UsefulSeries!$E1402,0)</f>
        <v>-0.23626318566820723</v>
      </c>
      <c r="D1407" s="12">
        <f ca="1">INDEX('Flow probs &amp; rates'!$O$5:$O$5999,UsefulSeries!$E1402,0)*(1-INDEX('Flow probs &amp; rates'!$O$5:$O$5999,UsefulSeries!$E1402,0))/INDEX('Flow probs &amp; rates'!$F$4:$F$5999,UsefulSeries!$E1402,0)</f>
        <v>1.5177420331754932</v>
      </c>
      <c r="E1407" s="12">
        <v>0</v>
      </c>
      <c r="F1407" s="12">
        <v>0</v>
      </c>
      <c r="G1407" s="12"/>
      <c r="H1407" s="12"/>
      <c r="I1407" s="12">
        <f ca="1">INDEX('Flow probs &amp; rates'!$O$5:$O$5999,UsefulSeries!$E1402)</f>
        <v>0.10497189137949502</v>
      </c>
      <c r="J1407" s="12"/>
      <c r="K1407" s="12"/>
      <c r="L1407" s="12">
        <f>-INDEX('Flow probs &amp; rates'!$F$4:$F$5999,UsefulSeries!$E1402)</f>
        <v>-6.1903005481856455E-2</v>
      </c>
      <c r="M1407" s="12"/>
      <c r="N1407" s="12"/>
      <c r="O1407" s="12"/>
      <c r="P1407" s="12">
        <f ca="1"/>
        <v>0</v>
      </c>
      <c r="Q1407" s="12">
        <f ca="1"/>
        <v>0</v>
      </c>
      <c r="R1407" s="12">
        <f ca="1"/>
        <v>8.1914650080791282E-2</v>
      </c>
      <c r="S1407" s="12">
        <f ca="1"/>
        <v>0.67162494936523809</v>
      </c>
      <c r="T1407" s="12">
        <f ca="1"/>
        <v>0</v>
      </c>
      <c r="U1407" s="12">
        <f ca="1"/>
        <v>0</v>
      </c>
      <c r="V1407" s="12"/>
      <c r="W1407" s="12">
        <f ca="1">INDEX(P$7:P$6003,UsefulSeries!$I1404)</f>
        <v>0.64010701127109948</v>
      </c>
      <c r="X1407" s="12">
        <f ca="1">INDEX(Q$7:Q$6003,UsefulSeries!$I1404)</f>
        <v>42.86371523395097</v>
      </c>
      <c r="Y1407" s="12">
        <f ca="1">INDEX(R$7:R$6003,UsefulSeries!$I1404)</f>
        <v>0</v>
      </c>
      <c r="Z1407" s="12">
        <f ca="1">INDEX(S$7:S$6003,UsefulSeries!$I1404)</f>
        <v>0</v>
      </c>
      <c r="AA1407" s="12">
        <f ca="1">INDEX(T$7:T$6003,UsefulSeries!$I1404)</f>
        <v>0</v>
      </c>
      <c r="AB1407" s="12">
        <f ca="1">INDEX(U$7:U$6003,UsefulSeries!$I1404)</f>
        <v>0</v>
      </c>
      <c r="AC1407" s="12">
        <f>INDEX( K$7:K$6003,UsefulSeries!$I1404,1)</f>
        <v>-0.62287666339198</v>
      </c>
      <c r="AD1407" s="12">
        <f>INDEX(L$7:L$6003,UsefulSeries!$I1404,1)</f>
        <v>0</v>
      </c>
      <c r="AE1407" s="12"/>
      <c r="AF1407" s="12"/>
      <c r="AG1407" s="12"/>
      <c r="AH1407" s="12"/>
      <c r="AI1407" s="12"/>
      <c r="AJ1407" s="12"/>
      <c r="AK1407" s="12"/>
      <c r="AL1407" s="12"/>
      <c r="AM1407" s="12"/>
      <c r="AN1407" s="12">
        <f t="shared" ca="1" si="207"/>
        <v>0.64010701127109948</v>
      </c>
      <c r="AO1407" s="12">
        <f t="shared" ca="1" si="208"/>
        <v>42.86371523395097</v>
      </c>
      <c r="AP1407" s="12">
        <f t="shared" ca="1" si="209"/>
        <v>0</v>
      </c>
      <c r="AQ1407" s="12">
        <f t="shared" ca="1" si="210"/>
        <v>0</v>
      </c>
      <c r="AR1407" s="12">
        <f t="shared" ca="1" si="211"/>
        <v>0</v>
      </c>
      <c r="AS1407" s="12">
        <f t="shared" ca="1" si="212"/>
        <v>0</v>
      </c>
      <c r="AT1407" s="12">
        <f t="shared" si="213"/>
        <v>-0.62287666339198</v>
      </c>
      <c r="AU1407" s="12">
        <f t="shared" si="214"/>
        <v>0</v>
      </c>
      <c r="AV1407" s="12"/>
      <c r="AW1407" s="12">
        <f ca="1">INDEX(I$7:I$6003,UsefulSeries!$I1404)</f>
        <v>1.4751857778402976E-2</v>
      </c>
      <c r="AX1407" s="12"/>
      <c r="AY1407" s="12"/>
      <c r="AZ1407" s="12">
        <f ca="1"/>
        <v>0.64010701127109937</v>
      </c>
      <c r="BA1407" s="12"/>
      <c r="BB1407" s="12">
        <f t="shared" ca="1" si="206"/>
        <v>0.64010701127109937</v>
      </c>
      <c r="BC1407" s="12"/>
      <c r="BD1407" s="38">
        <f ca="1"/>
        <v>1.4927712324455134E-2</v>
      </c>
    </row>
    <row r="1408" spans="1:56" x14ac:dyDescent="0.35">
      <c r="A1408" s="12">
        <v>0</v>
      </c>
      <c r="B1408" s="12">
        <v>0</v>
      </c>
      <c r="C1408" s="12">
        <v>0</v>
      </c>
      <c r="D1408" s="12">
        <v>0</v>
      </c>
      <c r="E1408" s="12">
        <f ca="1">INDEX('Flow probs &amp; rates'!$P$5:$P$5999,UsefulSeries!$E1402,0)*(1-INDEX('Flow probs &amp; rates'!$P$5:$P$5999,UsefulSeries!$E1402,0))/INDEX('Flow probs &amp; rates'!$G$4:$G$5999,UsefulSeries!$E1402,0)</f>
        <v>4.6810692817844127E-2</v>
      </c>
      <c r="F1408" s="12">
        <f ca="1">-INDEX('Flow probs &amp; rates'!$P$5:$P$5999,UsefulSeries!$E1402,0)*(INDEX('Flow probs &amp; rates'!$Q$5:$Q$5999,UsefulSeries!$E1402,0))/INDEX('Flow probs &amp; rates'!$G$4:$G$5999,UsefulSeries!$E1402,0)</f>
        <v>-1.0869171479266806E-3</v>
      </c>
      <c r="G1408" s="12"/>
      <c r="H1408" s="12"/>
      <c r="I1408" s="12">
        <f ca="1">INDEX('Flow probs &amp; rates'!$P$5:$P$5999,UsefulSeries!$E1402)</f>
        <v>1.6417680262727972E-2</v>
      </c>
      <c r="J1408" s="12"/>
      <c r="K1408" s="12">
        <f>INDEX('Flow probs &amp; rates'!$G$4:$G$5999,UsefulSeries!$E1402)</f>
        <v>0.34496690959812437</v>
      </c>
      <c r="L1408" s="12"/>
      <c r="M1408" s="12"/>
      <c r="N1408" s="12"/>
      <c r="O1408" s="12"/>
      <c r="P1408" s="12">
        <f ca="1"/>
        <v>0</v>
      </c>
      <c r="Q1408" s="12">
        <f ca="1"/>
        <v>0</v>
      </c>
      <c r="R1408" s="12">
        <f ca="1"/>
        <v>0</v>
      </c>
      <c r="S1408" s="12">
        <f ca="1"/>
        <v>0</v>
      </c>
      <c r="T1408" s="12">
        <f ca="1"/>
        <v>21.370977669006194</v>
      </c>
      <c r="U1408" s="12">
        <f ca="1"/>
        <v>0.35906221702354907</v>
      </c>
      <c r="V1408" s="12"/>
      <c r="W1408" s="12">
        <f ca="1">INDEX(P$8:P$6003,UsefulSeries!$I1404)</f>
        <v>0</v>
      </c>
      <c r="X1408" s="12">
        <f ca="1">INDEX(Q$8:Q$6003,UsefulSeries!$I1404)</f>
        <v>0</v>
      </c>
      <c r="Y1408" s="12">
        <f ca="1">INDEX(R$8:R$6003,UsefulSeries!$I1404)</f>
        <v>0.20539579569935237</v>
      </c>
      <c r="Z1408" s="12">
        <f ca="1">INDEX(S$8:S$6003,UsefulSeries!$I1404)</f>
        <v>5.788907223632548E-2</v>
      </c>
      <c r="AA1408" s="12">
        <f ca="1">INDEX(T$8:T$6003,UsefulSeries!$I1404)</f>
        <v>0</v>
      </c>
      <c r="AB1408" s="12">
        <f ca="1">INDEX(U$8:U$6003,UsefulSeries!$I1404)</f>
        <v>0</v>
      </c>
      <c r="AC1408" s="12">
        <f>INDEX( K$8:K$6003,UsefulSeries!$I1404)</f>
        <v>3.5397874430651066E-2</v>
      </c>
      <c r="AD1408" s="12">
        <f>INDEX(L$8:L$6003,UsefulSeries!$I1404)</f>
        <v>-3.5397874430651066E-2</v>
      </c>
      <c r="AE1408" s="12"/>
      <c r="AF1408" s="12"/>
      <c r="AG1408" s="12"/>
      <c r="AH1408" s="12"/>
      <c r="AI1408" s="12"/>
      <c r="AJ1408" s="12"/>
      <c r="AK1408" s="12"/>
      <c r="AL1408" s="12"/>
      <c r="AM1408" s="12"/>
      <c r="AN1408" s="12">
        <f t="shared" ca="1" si="207"/>
        <v>0</v>
      </c>
      <c r="AO1408" s="12">
        <f t="shared" ca="1" si="208"/>
        <v>0</v>
      </c>
      <c r="AP1408" s="12">
        <f t="shared" ca="1" si="209"/>
        <v>0.20539579569935237</v>
      </c>
      <c r="AQ1408" s="12">
        <f t="shared" ca="1" si="210"/>
        <v>5.788907223632548E-2</v>
      </c>
      <c r="AR1408" s="12">
        <f t="shared" ca="1" si="211"/>
        <v>0</v>
      </c>
      <c r="AS1408" s="12">
        <f t="shared" ca="1" si="212"/>
        <v>0</v>
      </c>
      <c r="AT1408" s="12">
        <f t="shared" si="213"/>
        <v>3.5397874430651066E-2</v>
      </c>
      <c r="AU1408" s="12">
        <f t="shared" si="214"/>
        <v>-3.5397874430651066E-2</v>
      </c>
      <c r="AV1408" s="12"/>
      <c r="AW1408" s="12">
        <f ca="1">INDEX(I$8:I$6003,UsefulSeries!$I1404)</f>
        <v>0.23997465064379714</v>
      </c>
      <c r="AX1408" s="12"/>
      <c r="AY1408" s="12"/>
      <c r="AZ1408" s="12">
        <f ca="1"/>
        <v>5.7889072236325487E-2</v>
      </c>
      <c r="BA1408" s="12"/>
      <c r="BB1408" s="12">
        <f t="shared" ca="1" si="206"/>
        <v>5.7889072236325487E-2</v>
      </c>
      <c r="BC1408" s="12"/>
      <c r="BD1408" s="38">
        <f ca="1"/>
        <v>0.24132974022402284</v>
      </c>
    </row>
    <row r="1409" spans="1:56" x14ac:dyDescent="0.35">
      <c r="A1409" s="12">
        <v>0</v>
      </c>
      <c r="B1409" s="12">
        <v>0</v>
      </c>
      <c r="C1409" s="12">
        <v>0</v>
      </c>
      <c r="D1409" s="12">
        <v>0</v>
      </c>
      <c r="E1409" s="12">
        <f ca="1">-INDEX('Flow probs &amp; rates'!$P$5:$P$5999,UsefulSeries!$E1402,0)*(INDEX('Flow probs &amp; rates'!$Q$5:$Q$5999,UsefulSeries!$E1402,0))/INDEX('Flow probs &amp; rates'!$G$4:$G$5999,UsefulSeries!$E1402,0)</f>
        <v>-1.0869171479266806E-3</v>
      </c>
      <c r="F1409" s="12">
        <f ca="1">INDEX('Flow probs &amp; rates'!$Q$5:$Q$5999,UsefulSeries!$E1402,0)*(1-INDEX('Flow probs &amp; rates'!$Q$5:$Q$5999,UsefulSeries!$E1402,0))/INDEX('Flow probs &amp; rates'!$G$4:$G$5999,UsefulSeries!$E1402,0)</f>
        <v>6.4692081191259271E-2</v>
      </c>
      <c r="G1409" s="12"/>
      <c r="H1409" s="12"/>
      <c r="I1409" s="12">
        <f ca="1">INDEX('Flow probs &amp; rates'!$Q$5:$Q$5999,UsefulSeries!$E1402)</f>
        <v>2.2838211215545526E-2</v>
      </c>
      <c r="J1409" s="12"/>
      <c r="K1409" s="12"/>
      <c r="L1409" s="12">
        <f>INDEX('Flow probs &amp; rates'!$G$4:$G$5999,UsefulSeries!$E1402)</f>
        <v>0.34496690959812437</v>
      </c>
      <c r="M1409" s="12"/>
      <c r="N1409" s="12"/>
      <c r="O1409" s="12"/>
      <c r="P1409" s="12">
        <f ca="1"/>
        <v>0</v>
      </c>
      <c r="Q1409" s="12">
        <f ca="1"/>
        <v>0</v>
      </c>
      <c r="R1409" s="12">
        <f ca="1"/>
        <v>0</v>
      </c>
      <c r="S1409" s="12">
        <f ca="1"/>
        <v>0</v>
      </c>
      <c r="T1409" s="12">
        <f ca="1"/>
        <v>0.35906221702354901</v>
      </c>
      <c r="U1409" s="12">
        <f ca="1"/>
        <v>15.463875214081394</v>
      </c>
      <c r="V1409" s="12"/>
      <c r="W1409" s="12">
        <f ca="1">INDEX(P$9:P$6003,UsefulSeries!$I1404)</f>
        <v>0</v>
      </c>
      <c r="X1409" s="12">
        <f ca="1">INDEX(Q$9:Q$6003,UsefulSeries!$I1404)</f>
        <v>0</v>
      </c>
      <c r="Y1409" s="12">
        <f ca="1">INDEX(R$9:R$6003,UsefulSeries!$I1404)</f>
        <v>5.788907223632548E-2</v>
      </c>
      <c r="Z1409" s="12">
        <f ca="1">INDEX(S$9:S$6003,UsefulSeries!$I1404)</f>
        <v>0.2961820715021638</v>
      </c>
      <c r="AA1409" s="12">
        <f ca="1">INDEX(T$9:T$6003,UsefulSeries!$I1404)</f>
        <v>0</v>
      </c>
      <c r="AB1409" s="12">
        <f ca="1">INDEX(U$9:U$6003,UsefulSeries!$I1404)</f>
        <v>0</v>
      </c>
      <c r="AC1409" s="12">
        <f>INDEX( K$9:K$6003,UsefulSeries!$I1404)</f>
        <v>0</v>
      </c>
      <c r="AD1409" s="12">
        <f>INDEX(L$9:L$6003,UsefulSeries!$I1404)</f>
        <v>-3.5397874430651066E-2</v>
      </c>
      <c r="AE1409" s="12"/>
      <c r="AF1409" s="12"/>
      <c r="AG1409" s="12"/>
      <c r="AH1409" s="12"/>
      <c r="AI1409" s="12"/>
      <c r="AJ1409" s="12"/>
      <c r="AK1409" s="12"/>
      <c r="AL1409" s="12"/>
      <c r="AM1409" s="12"/>
      <c r="AN1409" s="12">
        <f t="shared" ca="1" si="207"/>
        <v>0</v>
      </c>
      <c r="AO1409" s="12">
        <f t="shared" ca="1" si="208"/>
        <v>0</v>
      </c>
      <c r="AP1409" s="12">
        <f t="shared" ca="1" si="209"/>
        <v>5.788907223632548E-2</v>
      </c>
      <c r="AQ1409" s="12">
        <f t="shared" ca="1" si="210"/>
        <v>0.2961820715021638</v>
      </c>
      <c r="AR1409" s="12">
        <f t="shared" ca="1" si="211"/>
        <v>0</v>
      </c>
      <c r="AS1409" s="12">
        <f t="shared" ca="1" si="212"/>
        <v>0</v>
      </c>
      <c r="AT1409" s="12">
        <f t="shared" si="213"/>
        <v>0</v>
      </c>
      <c r="AU1409" s="12">
        <f t="shared" si="214"/>
        <v>-3.5397874430651066E-2</v>
      </c>
      <c r="AV1409" s="12"/>
      <c r="AW1409" s="12">
        <f ca="1">INDEX(I$9:I$6003,UsefulSeries!$I1404)</f>
        <v>0.14854768935599907</v>
      </c>
      <c r="AX1409" s="12"/>
      <c r="AY1409" s="12"/>
      <c r="AZ1409" s="12">
        <f ca="1"/>
        <v>5.788907223632548E-2</v>
      </c>
      <c r="BA1409" s="12"/>
      <c r="BB1409" s="12">
        <f t="shared" ca="1" si="206"/>
        <v>5.788907223632548E-2</v>
      </c>
      <c r="BC1409" s="12"/>
      <c r="BD1409" s="38">
        <f ca="1"/>
        <v>0.15116157216959786</v>
      </c>
    </row>
    <row r="1410" spans="1:56" x14ac:dyDescent="0.35">
      <c r="A1410" s="12">
        <f ca="1">INDEX('Flow probs &amp; rates'!$K$5:$K$5999,UsefulSeries!$E1408,0)*(1-INDEX('Flow probs &amp; rates'!$K$5:$K$5999,UsefulSeries!$E1408,0))/INDEX('Flow probs &amp; rates'!$E$4:$E$5999,UsefulSeries!$E1408,0)</f>
        <v>2.7336496710466455E-2</v>
      </c>
      <c r="B1410" s="12">
        <f ca="1">-INDEX('Flow probs &amp; rates'!$K$5:$K$5999,UsefulSeries!$E1408,0)*(INDEX('Flow probs &amp; rates'!$L$5:$L$5999,UsefulSeries!$E1408,0))/INDEX('Flow probs &amp; rates'!$E$4:$E$5999,UsefulSeries!$E1408,0)</f>
        <v>-3.2062410331186187E-4</v>
      </c>
      <c r="C1410" s="12">
        <v>0</v>
      </c>
      <c r="D1410" s="12">
        <v>0</v>
      </c>
      <c r="E1410" s="12">
        <v>0</v>
      </c>
      <c r="F1410" s="12">
        <v>0</v>
      </c>
      <c r="G1410" s="12"/>
      <c r="H1410" s="12"/>
      <c r="I1410" s="12">
        <f ca="1">INDEX('Flow probs &amp; rates'!$K$5:$K$5999,UsefulSeries!$E1408)</f>
        <v>1.6421502792747872E-2</v>
      </c>
      <c r="J1410" s="12"/>
      <c r="K1410" s="12">
        <f>-INDEX('Flow probs &amp; rates'!$E$4:$E$5999,UsefulSeries!$E1408)</f>
        <v>-0.5908524859585067</v>
      </c>
      <c r="L1410" s="12">
        <f>INDEX('Flow probs &amp; rates'!$E$4:$E$5999,UsefulSeries!$E1408)</f>
        <v>0.5908524859585067</v>
      </c>
      <c r="M1410" s="12"/>
      <c r="N1410" s="12"/>
      <c r="O1410" s="12"/>
      <c r="P1410" s="12">
        <f t="array" aca="1" ref="P1410:U1415" ca="1">MINVERSE(A1410:F1415)</f>
        <v>36.588261503398151</v>
      </c>
      <c r="Q1410" s="12">
        <f ca="1"/>
        <v>0.60784646979712864</v>
      </c>
      <c r="R1410" s="12">
        <f ca="1"/>
        <v>0</v>
      </c>
      <c r="S1410" s="12">
        <f ca="1"/>
        <v>0</v>
      </c>
      <c r="T1410" s="12">
        <f ca="1"/>
        <v>0</v>
      </c>
      <c r="U1410" s="12">
        <f ca="1"/>
        <v>0</v>
      </c>
      <c r="V1410" s="12"/>
      <c r="W1410" s="12">
        <f ca="1">INDEX(P$10:P$6003,UsefulSeries!$I1404)</f>
        <v>0</v>
      </c>
      <c r="X1410" s="12">
        <f ca="1">INDEX(Q$10:Q$6003,UsefulSeries!$I1404)</f>
        <v>0</v>
      </c>
      <c r="Y1410" s="12">
        <f ca="1">INDEX(R$10:R$6003,UsefulSeries!$I1404)</f>
        <v>0</v>
      </c>
      <c r="Z1410" s="12">
        <f ca="1">INDEX(S$10:S$6003,UsefulSeries!$I1404)</f>
        <v>0</v>
      </c>
      <c r="AA1410" s="12">
        <f ca="1">INDEX(T$10:T$6003,UsefulSeries!$I1404)</f>
        <v>13.732835950443159</v>
      </c>
      <c r="AB1410" s="12">
        <f ca="1">INDEX(U$10:U$6003,UsefulSeries!$I1404)</f>
        <v>0.35836046152380313</v>
      </c>
      <c r="AC1410" s="12">
        <f>INDEX( K$10:K$6003,UsefulSeries!$I1404)</f>
        <v>0.34172546217736893</v>
      </c>
      <c r="AD1410" s="12">
        <f>INDEX(L$10:L$6003,UsefulSeries!$I1404)</f>
        <v>0</v>
      </c>
      <c r="AE1410" s="12"/>
      <c r="AF1410" s="12"/>
      <c r="AG1410" s="12"/>
      <c r="AH1410" s="12"/>
      <c r="AI1410" s="12"/>
      <c r="AJ1410" s="12"/>
      <c r="AK1410" s="12"/>
      <c r="AL1410" s="12"/>
      <c r="AM1410" s="12"/>
      <c r="AN1410" s="12">
        <f t="shared" ca="1" si="207"/>
        <v>0</v>
      </c>
      <c r="AO1410" s="12">
        <f t="shared" ca="1" si="208"/>
        <v>0</v>
      </c>
      <c r="AP1410" s="12">
        <f t="shared" ca="1" si="209"/>
        <v>0</v>
      </c>
      <c r="AQ1410" s="12">
        <f t="shared" ca="1" si="210"/>
        <v>0</v>
      </c>
      <c r="AR1410" s="12">
        <f t="shared" ca="1" si="211"/>
        <v>13.732835950443159</v>
      </c>
      <c r="AS1410" s="12">
        <f t="shared" ca="1" si="212"/>
        <v>0.35836046152380313</v>
      </c>
      <c r="AT1410" s="12">
        <f t="shared" si="213"/>
        <v>0.34172546217736893</v>
      </c>
      <c r="AU1410" s="12">
        <f t="shared" si="214"/>
        <v>0</v>
      </c>
      <c r="AV1410" s="12"/>
      <c r="AW1410" s="12">
        <f ca="1">INDEX(I$10:I$6003,UsefulSeries!$I1404)</f>
        <v>2.5550569251144514E-2</v>
      </c>
      <c r="AX1410" s="12"/>
      <c r="AY1410" s="12"/>
      <c r="AZ1410" s="12">
        <f ca="1"/>
        <v>0.35836046152380313</v>
      </c>
      <c r="BA1410" s="12"/>
      <c r="BB1410" s="12">
        <f t="shared" ca="1" si="206"/>
        <v>0.35836046152380313</v>
      </c>
      <c r="BC1410" s="12"/>
      <c r="BD1410" s="38">
        <f ca="1"/>
        <v>2.5265898638375507E-2</v>
      </c>
    </row>
    <row r="1411" spans="1:56" x14ac:dyDescent="0.35">
      <c r="A1411" s="12">
        <f ca="1">-INDEX('Flow probs &amp; rates'!$K$5:$K$5999,UsefulSeries!$E1408,0)*(INDEX('Flow probs &amp; rates'!$L$5:$L$5999,UsefulSeries!$E1408,0))/INDEX('Flow probs &amp; rates'!$E$4:$E$5999,UsefulSeries!$E1408,0)</f>
        <v>-3.2062410331186187E-4</v>
      </c>
      <c r="B1411" s="12">
        <f ca="1">INDEX('Flow probs &amp; rates'!$L$5:$L$5999,UsefulSeries!$E1408,0)*(1-INDEX('Flow probs &amp; rates'!$L$5:$L$5999,UsefulSeries!$E1408,0))/INDEX('Flow probs &amp; rates'!$E$4:$E$5999,UsefulSeries!$E1408,0)</f>
        <v>1.929941049124172E-2</v>
      </c>
      <c r="C1411" s="12">
        <v>0</v>
      </c>
      <c r="D1411" s="12">
        <v>0</v>
      </c>
      <c r="E1411" s="12">
        <v>0</v>
      </c>
      <c r="F1411" s="12">
        <v>0</v>
      </c>
      <c r="G1411" s="12"/>
      <c r="H1411" s="12"/>
      <c r="I1411" s="12">
        <f ca="1">INDEX('Flow probs &amp; rates'!$L$5:$L$5999,UsefulSeries!$E1408)</f>
        <v>1.1536188306936963E-2</v>
      </c>
      <c r="J1411" s="12"/>
      <c r="K1411" s="12">
        <f>-INDEX('Flow probs &amp; rates'!$E$4:$E$5999,UsefulSeries!$E1408)</f>
        <v>-0.5908524859585067</v>
      </c>
      <c r="L1411" s="12"/>
      <c r="M1411" s="12"/>
      <c r="N1411" s="12"/>
      <c r="O1411" s="12"/>
      <c r="P1411" s="12">
        <f ca="1"/>
        <v>0.60784646979712864</v>
      </c>
      <c r="Q1411" s="12">
        <f ca="1"/>
        <v>51.825152415055847</v>
      </c>
      <c r="R1411" s="12">
        <f ca="1"/>
        <v>0</v>
      </c>
      <c r="S1411" s="12">
        <f ca="1"/>
        <v>0</v>
      </c>
      <c r="T1411" s="12">
        <f ca="1"/>
        <v>0</v>
      </c>
      <c r="U1411" s="12">
        <f ca="1"/>
        <v>0</v>
      </c>
      <c r="V1411" s="12"/>
      <c r="W1411" s="12">
        <f ca="1">INDEX(P$11:P$6003,UsefulSeries!$I1404)</f>
        <v>0</v>
      </c>
      <c r="X1411" s="12">
        <f ca="1">INDEX(Q$11:Q$6003,UsefulSeries!$I1404)</f>
        <v>0</v>
      </c>
      <c r="Y1411" s="12">
        <f ca="1">INDEX(R$11:R$6003,UsefulSeries!$I1404)</f>
        <v>0</v>
      </c>
      <c r="Z1411" s="12">
        <f ca="1">INDEX(S$11:S$6003,UsefulSeries!$I1404)</f>
        <v>0</v>
      </c>
      <c r="AA1411" s="12">
        <f ca="1">INDEX(T$11:T$6003,UsefulSeries!$I1404)</f>
        <v>0.35836046152380319</v>
      </c>
      <c r="AB1411" s="12">
        <f ca="1">INDEX(U$11:U$6003,UsefulSeries!$I1404)</f>
        <v>16.733015258873042</v>
      </c>
      <c r="AC1411" s="12">
        <f>INDEX( K$11:K$6003,UsefulSeries!$I1404)</f>
        <v>0</v>
      </c>
      <c r="AD1411" s="12">
        <f>INDEX(L$11:L$6003,UsefulSeries!$I1404)</f>
        <v>0.34172546217736893</v>
      </c>
      <c r="AE1411" s="12"/>
      <c r="AF1411" s="12"/>
      <c r="AG1411" s="12"/>
      <c r="AH1411" s="12"/>
      <c r="AI1411" s="12"/>
      <c r="AJ1411" s="12"/>
      <c r="AK1411" s="12"/>
      <c r="AL1411" s="12"/>
      <c r="AM1411" s="12"/>
      <c r="AN1411" s="12">
        <f t="shared" ca="1" si="207"/>
        <v>0</v>
      </c>
      <c r="AO1411" s="12">
        <f t="shared" ca="1" si="208"/>
        <v>0</v>
      </c>
      <c r="AP1411" s="12">
        <f t="shared" ca="1" si="209"/>
        <v>0</v>
      </c>
      <c r="AQ1411" s="12">
        <f t="shared" ca="1" si="210"/>
        <v>0</v>
      </c>
      <c r="AR1411" s="12">
        <f t="shared" ca="1" si="211"/>
        <v>0.35836046152380319</v>
      </c>
      <c r="AS1411" s="12">
        <f t="shared" ca="1" si="212"/>
        <v>16.733015258873042</v>
      </c>
      <c r="AT1411" s="12">
        <f t="shared" si="213"/>
        <v>0</v>
      </c>
      <c r="AU1411" s="12">
        <f t="shared" si="214"/>
        <v>0.34172546217736893</v>
      </c>
      <c r="AV1411" s="12"/>
      <c r="AW1411" s="12">
        <f ca="1">INDEX(I$11:I$6003,UsefulSeries!$I1404)</f>
        <v>2.0869170459256833E-2</v>
      </c>
      <c r="AX1411" s="12"/>
      <c r="AY1411" s="12"/>
      <c r="AZ1411" s="12">
        <f ca="1"/>
        <v>0.35836046152380313</v>
      </c>
      <c r="BA1411" s="12"/>
      <c r="BB1411" s="12">
        <f t="shared" ca="1" si="206"/>
        <v>0.35836046152380313</v>
      </c>
      <c r="BC1411" s="12"/>
      <c r="BD1411" s="38">
        <f ca="1"/>
        <v>2.0383355983810591E-2</v>
      </c>
    </row>
    <row r="1412" spans="1:56" x14ac:dyDescent="0.35">
      <c r="A1412" s="12">
        <v>0</v>
      </c>
      <c r="B1412" s="12">
        <v>0</v>
      </c>
      <c r="C1412" s="12">
        <f ca="1">INDEX('Flow probs &amp; rates'!$M$5:$M$5999,UsefulSeries!$E1408,0)*(1-INDEX('Flow probs &amp; rates'!$M$5:$M$5999,UsefulSeries!$E1408,0))/INDEX('Flow probs &amp; rates'!$F$4:$F$5999,UsefulSeries!$E1408,0)</f>
        <v>1.9297597732107139</v>
      </c>
      <c r="D1412" s="12">
        <f ca="1">-INDEX('Flow probs &amp; rates'!$M$5:$M$5999,UsefulSeries!$E1408,0)*(INDEX('Flow probs &amp; rates'!$O$5:$O$5999,UsefulSeries!$E1408,0))/INDEX('Flow probs &amp; rates'!$F$4:$F$5999,UsefulSeries!$E1408,0)</f>
        <v>-0.22327049416759559</v>
      </c>
      <c r="E1412" s="12">
        <v>0</v>
      </c>
      <c r="F1412" s="12">
        <v>0</v>
      </c>
      <c r="G1412" s="12"/>
      <c r="H1412" s="12"/>
      <c r="I1412" s="12">
        <f ca="1">INDEX('Flow probs &amp; rates'!$M$5:$M$5999,UsefulSeries!$E1408)</f>
        <v>0.14095847703928316</v>
      </c>
      <c r="J1412" s="12"/>
      <c r="K1412" s="12">
        <f>INDEX('Flow probs &amp; rates'!$F$4:$F$5999,UsefulSeries!$E1408)</f>
        <v>6.2748320527265491E-2</v>
      </c>
      <c r="L1412" s="12">
        <f>-INDEX('Flow probs &amp; rates'!$F$4:$F$5999,UsefulSeries!$E1408)</f>
        <v>-6.2748320527265491E-2</v>
      </c>
      <c r="M1412" s="12"/>
      <c r="N1412" s="12"/>
      <c r="O1412" s="12"/>
      <c r="P1412" s="12">
        <f ca="1"/>
        <v>0</v>
      </c>
      <c r="Q1412" s="12">
        <f ca="1"/>
        <v>0</v>
      </c>
      <c r="R1412" s="12">
        <f ca="1"/>
        <v>0.52775608609542946</v>
      </c>
      <c r="S1412" s="12">
        <f ca="1"/>
        <v>8.2601443074006867E-2</v>
      </c>
      <c r="T1412" s="12">
        <f ca="1"/>
        <v>0</v>
      </c>
      <c r="U1412" s="12">
        <f ca="1"/>
        <v>0</v>
      </c>
      <c r="V1412" s="12"/>
      <c r="W1412" s="12"/>
      <c r="X1412" s="12"/>
      <c r="Y1412" s="12"/>
      <c r="Z1412" s="12"/>
      <c r="AA1412" s="12"/>
      <c r="AB1412" s="12"/>
      <c r="AC1412" s="12"/>
      <c r="AD1412" s="12"/>
      <c r="AE1412" s="12">
        <f t="array" ref="AE1412:AJ1413">TRANSPOSE(AC1406:AD1411)</f>
        <v>-0.62287666339198</v>
      </c>
      <c r="AF1412" s="12">
        <v>-0.62287666339198</v>
      </c>
      <c r="AG1412" s="12">
        <v>3.5397874430651066E-2</v>
      </c>
      <c r="AH1412" s="12">
        <v>0</v>
      </c>
      <c r="AI1412" s="12">
        <v>0.34172546217736893</v>
      </c>
      <c r="AJ1412" s="12">
        <v>0</v>
      </c>
      <c r="AK1412" s="12"/>
      <c r="AL1412" s="12"/>
      <c r="AM1412" s="12"/>
      <c r="AN1412" s="12">
        <f t="shared" si="207"/>
        <v>-0.62287666339198</v>
      </c>
      <c r="AO1412" s="12">
        <f t="shared" si="208"/>
        <v>-0.62287666339198</v>
      </c>
      <c r="AP1412" s="12">
        <f t="shared" si="209"/>
        <v>3.5397874430651066E-2</v>
      </c>
      <c r="AQ1412" s="12">
        <f t="shared" si="210"/>
        <v>0</v>
      </c>
      <c r="AR1412" s="12">
        <f t="shared" si="211"/>
        <v>0.34172546217736893</v>
      </c>
      <c r="AS1412" s="12">
        <f t="shared" si="212"/>
        <v>0</v>
      </c>
      <c r="AT1412" s="12">
        <f t="shared" si="213"/>
        <v>0</v>
      </c>
      <c r="AU1412" s="12">
        <f t="shared" si="214"/>
        <v>0</v>
      </c>
      <c r="AV1412" s="12"/>
      <c r="AW1412" s="12"/>
      <c r="AX1412" s="12">
        <f>INDEX($N$6:$N$6003,UsefulSeries!$K1404)</f>
        <v>3.9267717324975582E-4</v>
      </c>
      <c r="AY1412" s="12"/>
      <c r="AZ1412" s="12"/>
      <c r="BA1412" s="12"/>
      <c r="BB1412" s="12">
        <f t="shared" si="206"/>
        <v>3.9267717324975582E-4</v>
      </c>
      <c r="BC1412" s="12"/>
      <c r="BD1412" s="38">
        <f ca="1"/>
        <v>1.194945058728266E-2</v>
      </c>
    </row>
    <row r="1413" spans="1:56" x14ac:dyDescent="0.35">
      <c r="A1413" s="12">
        <v>0</v>
      </c>
      <c r="B1413" s="12">
        <v>0</v>
      </c>
      <c r="C1413" s="12">
        <f ca="1">-INDEX('Flow probs &amp; rates'!$M$5:$M$5999,UsefulSeries!$E1408,0)*(INDEX('Flow probs &amp; rates'!$O$5:$O$5999,UsefulSeries!$E1408,0))/INDEX('Flow probs &amp; rates'!$F$4:$F$5999,UsefulSeries!$E1408,0)</f>
        <v>-0.22327049416759559</v>
      </c>
      <c r="D1413" s="12">
        <f ca="1">INDEX('Flow probs &amp; rates'!$O$5:$O$5999,UsefulSeries!$E1408,0)*(1-INDEX('Flow probs &amp; rates'!$O$5:$O$5999,UsefulSeries!$E1408,0))/INDEX('Flow probs &amp; rates'!$F$4:$F$5999,UsefulSeries!$E1408,0)</f>
        <v>1.4265169924078762</v>
      </c>
      <c r="E1413" s="12">
        <v>0</v>
      </c>
      <c r="F1413" s="12">
        <v>0</v>
      </c>
      <c r="G1413" s="12"/>
      <c r="H1413" s="12"/>
      <c r="I1413" s="12">
        <f ca="1">INDEX('Flow probs &amp; rates'!$O$5:$O$5999,UsefulSeries!$E1408)</f>
        <v>9.9389897128392635E-2</v>
      </c>
      <c r="J1413" s="12"/>
      <c r="K1413" s="12"/>
      <c r="L1413" s="12">
        <f>-INDEX('Flow probs &amp; rates'!$F$4:$F$5999,UsefulSeries!$E1408)</f>
        <v>-6.2748320527265491E-2</v>
      </c>
      <c r="M1413" s="12"/>
      <c r="N1413" s="12"/>
      <c r="O1413" s="12"/>
      <c r="P1413" s="12">
        <f ca="1"/>
        <v>0</v>
      </c>
      <c r="Q1413" s="12">
        <f ca="1"/>
        <v>0</v>
      </c>
      <c r="R1413" s="12">
        <f ca="1"/>
        <v>8.2601443074006867E-2</v>
      </c>
      <c r="S1413" s="12">
        <f ca="1"/>
        <v>0.71393644130030265</v>
      </c>
      <c r="T1413" s="12">
        <f ca="1"/>
        <v>0</v>
      </c>
      <c r="U1413" s="12">
        <f ca="1"/>
        <v>0</v>
      </c>
      <c r="V1413" s="12"/>
      <c r="W1413" s="12"/>
      <c r="X1413" s="12"/>
      <c r="Y1413" s="12"/>
      <c r="Z1413" s="12"/>
      <c r="AA1413" s="12"/>
      <c r="AB1413" s="12"/>
      <c r="AC1413" s="12"/>
      <c r="AD1413" s="12"/>
      <c r="AE1413" s="12">
        <v>0.62287666339198</v>
      </c>
      <c r="AF1413" s="12">
        <v>0</v>
      </c>
      <c r="AG1413" s="12">
        <v>-3.5397874430651066E-2</v>
      </c>
      <c r="AH1413" s="12">
        <v>-3.5397874430651066E-2</v>
      </c>
      <c r="AI1413" s="12">
        <v>0</v>
      </c>
      <c r="AJ1413" s="12">
        <v>0.34172546217736893</v>
      </c>
      <c r="AK1413" s="12"/>
      <c r="AL1413" s="12"/>
      <c r="AM1413" s="12"/>
      <c r="AN1413" s="12">
        <f t="shared" si="207"/>
        <v>0.62287666339198</v>
      </c>
      <c r="AO1413" s="12">
        <f t="shared" si="208"/>
        <v>0</v>
      </c>
      <c r="AP1413" s="12">
        <f t="shared" si="209"/>
        <v>-3.5397874430651066E-2</v>
      </c>
      <c r="AQ1413" s="12">
        <f t="shared" si="210"/>
        <v>-3.5397874430651066E-2</v>
      </c>
      <c r="AR1413" s="12">
        <f t="shared" si="211"/>
        <v>0</v>
      </c>
      <c r="AS1413" s="12">
        <f t="shared" si="212"/>
        <v>0.34172546217736893</v>
      </c>
      <c r="AT1413" s="12">
        <f t="shared" si="213"/>
        <v>0</v>
      </c>
      <c r="AU1413" s="12">
        <f t="shared" si="214"/>
        <v>0</v>
      </c>
      <c r="AV1413" s="12"/>
      <c r="AW1413" s="12"/>
      <c r="AX1413" s="12">
        <f>INDEX('Margin error adjustment'!N$7:N$6003,UsefulSeries!$K1404)</f>
        <v>5.579134654380008E-4</v>
      </c>
      <c r="AY1413" s="12"/>
      <c r="AZ1413" s="12"/>
      <c r="BA1413" s="12"/>
      <c r="BB1413" s="12">
        <f t="shared" si="206"/>
        <v>5.579134654380008E-4</v>
      </c>
      <c r="BC1413" s="12"/>
      <c r="BD1413" s="38">
        <f ca="1"/>
        <v>2.4087042476586891E-2</v>
      </c>
    </row>
    <row r="1414" spans="1:56" x14ac:dyDescent="0.35">
      <c r="A1414" s="12">
        <v>0</v>
      </c>
      <c r="B1414" s="12">
        <v>0</v>
      </c>
      <c r="C1414" s="12">
        <v>0</v>
      </c>
      <c r="D1414" s="12">
        <v>0</v>
      </c>
      <c r="E1414" s="12">
        <f ca="1">INDEX('Flow probs &amp; rates'!$P$5:$P$5999,UsefulSeries!$E1408,0)*(1-INDEX('Flow probs &amp; rates'!$P$5:$P$5999,UsefulSeries!$E1408,0))/INDEX('Flow probs &amp; rates'!$G$4:$G$5999,UsefulSeries!$E1408,0)</f>
        <v>4.4736593229455744E-2</v>
      </c>
      <c r="F1414" s="12">
        <f ca="1">-INDEX('Flow probs &amp; rates'!$P$5:$P$5999,UsefulSeries!$E1408,0)*(INDEX('Flow probs &amp; rates'!$Q$5:$Q$5999,UsefulSeries!$E1408,0))/INDEX('Flow probs &amp; rates'!$G$4:$G$5999,UsefulSeries!$E1408,0)</f>
        <v>-1.0171633824186629E-3</v>
      </c>
      <c r="G1414" s="12"/>
      <c r="H1414" s="12"/>
      <c r="I1414" s="12">
        <f ca="1">INDEX('Flow probs &amp; rates'!$P$5:$P$5999,UsefulSeries!$E1408)</f>
        <v>1.5744612642520556E-2</v>
      </c>
      <c r="J1414" s="12"/>
      <c r="K1414" s="12">
        <f>INDEX('Flow probs &amp; rates'!$G$4:$G$5999,UsefulSeries!$E1408)</f>
        <v>0.34639919351422788</v>
      </c>
      <c r="L1414" s="12"/>
      <c r="M1414" s="12"/>
      <c r="N1414" s="12"/>
      <c r="O1414" s="12"/>
      <c r="P1414" s="12">
        <f ca="1"/>
        <v>0</v>
      </c>
      <c r="Q1414" s="12">
        <f ca="1"/>
        <v>0</v>
      </c>
      <c r="R1414" s="12">
        <f ca="1"/>
        <v>0</v>
      </c>
      <c r="S1414" s="12">
        <f ca="1"/>
        <v>0</v>
      </c>
      <c r="T1414" s="12">
        <f ca="1"/>
        <v>22.361253669699519</v>
      </c>
      <c r="U1414" s="12">
        <f ca="1"/>
        <v>0.36012849887582837</v>
      </c>
      <c r="V1414" s="12"/>
      <c r="W1414" s="12">
        <f ca="1">INDEX(P$6:P$6003,UsefulSeries!$I1412)</f>
        <v>52.849632606925063</v>
      </c>
      <c r="X1414" s="12">
        <f ca="1">INDEX(Q$6:Q$6003,UsefulSeries!$I1412)</f>
        <v>0.64028706524509238</v>
      </c>
      <c r="Y1414" s="12">
        <f ca="1">INDEX(R$6:R$6003,UsefulSeries!$I1412)</f>
        <v>0</v>
      </c>
      <c r="Z1414" s="12">
        <f ca="1">INDEX(S$6:S$6003,UsefulSeries!$I1412)</f>
        <v>0</v>
      </c>
      <c r="AA1414" s="12">
        <f ca="1">INDEX(T$6:T$6003,UsefulSeries!$I1412)</f>
        <v>0</v>
      </c>
      <c r="AB1414" s="12">
        <f ca="1">INDEX(U$6:U$6003,UsefulSeries!$I1412)</f>
        <v>0</v>
      </c>
      <c r="AC1414" s="12">
        <f>INDEX( K$6:K$6003,UsefulSeries!$I1412)</f>
        <v>-0.62326934056522976</v>
      </c>
      <c r="AD1414" s="12">
        <f>INDEX(L$6:L$6003,UsefulSeries!$I1412)</f>
        <v>0.62326934056522976</v>
      </c>
      <c r="AE1414" s="12"/>
      <c r="AF1414" s="12"/>
      <c r="AG1414" s="12"/>
      <c r="AH1414" s="12"/>
      <c r="AI1414" s="12"/>
      <c r="AJ1414" s="12"/>
      <c r="AK1414" s="12"/>
      <c r="AL1414" s="12"/>
      <c r="AM1414" s="12"/>
      <c r="AN1414" s="12">
        <f t="shared" ca="1" si="207"/>
        <v>52.849632606925063</v>
      </c>
      <c r="AO1414" s="12">
        <f t="shared" ca="1" si="208"/>
        <v>0.64028706524509238</v>
      </c>
      <c r="AP1414" s="12">
        <f t="shared" ca="1" si="209"/>
        <v>0</v>
      </c>
      <c r="AQ1414" s="12">
        <f t="shared" ca="1" si="210"/>
        <v>0</v>
      </c>
      <c r="AR1414" s="12">
        <f t="shared" ca="1" si="211"/>
        <v>0</v>
      </c>
      <c r="AS1414" s="12">
        <f t="shared" ca="1" si="212"/>
        <v>0</v>
      </c>
      <c r="AT1414" s="12">
        <f t="shared" si="213"/>
        <v>-0.62326934056522976</v>
      </c>
      <c r="AU1414" s="12">
        <f t="shared" si="214"/>
        <v>0.62326934056522976</v>
      </c>
      <c r="AV1414" s="12"/>
      <c r="AW1414" s="12">
        <f ca="1">INDEX(I$6:I$6003,UsefulSeries!$I1412)</f>
        <v>1.1937888400988651E-2</v>
      </c>
      <c r="AX1414" s="12"/>
      <c r="AY1414" s="12"/>
      <c r="AZ1414" s="12">
        <f t="array" aca="1" ref="AZ1414:AZ1419" ca="1">MMULT(W1414:AB1419,AW1414:AW1419)</f>
        <v>0.64028706524509238</v>
      </c>
      <c r="BA1414" s="12"/>
      <c r="BB1414" s="12">
        <f t="shared" ca="1" si="206"/>
        <v>0.64028706524509238</v>
      </c>
      <c r="BC1414" s="12"/>
      <c r="BD1414" s="38">
        <f t="array" aca="1" ref="BD1414:BD1421" ca="1">MMULT(MINVERSE(AN1414:AU1421),BB1414:BB1421)</f>
        <v>1.1376220303922076E-2</v>
      </c>
    </row>
    <row r="1415" spans="1:56" x14ac:dyDescent="0.35">
      <c r="A1415" s="12">
        <v>0</v>
      </c>
      <c r="B1415" s="12">
        <v>0</v>
      </c>
      <c r="C1415" s="12">
        <v>0</v>
      </c>
      <c r="D1415" s="12">
        <v>0</v>
      </c>
      <c r="E1415" s="12">
        <f ca="1">-INDEX('Flow probs &amp; rates'!$P$5:$P$5999,UsefulSeries!$E1408,0)*(INDEX('Flow probs &amp; rates'!$Q$5:$Q$5999,UsefulSeries!$E1408,0))/INDEX('Flow probs &amp; rates'!$G$4:$G$5999,UsefulSeries!$E1408,0)</f>
        <v>-1.0171633824186629E-3</v>
      </c>
      <c r="F1415" s="12">
        <f ca="1">INDEX('Flow probs &amp; rates'!$Q$5:$Q$5999,UsefulSeries!$E1408,0)*(1-INDEX('Flow probs &amp; rates'!$Q$5:$Q$5999,UsefulSeries!$E1408,0))/INDEX('Flow probs &amp; rates'!$G$4:$G$5999,UsefulSeries!$E1408,0)</f>
        <v>6.3158146297207507E-2</v>
      </c>
      <c r="G1415" s="12"/>
      <c r="H1415" s="12"/>
      <c r="I1415" s="12">
        <f ca="1">INDEX('Flow probs &amp; rates'!$Q$5:$Q$5999,UsefulSeries!$E1408)</f>
        <v>2.2378738895771407E-2</v>
      </c>
      <c r="J1415" s="12"/>
      <c r="K1415" s="12"/>
      <c r="L1415" s="12">
        <f>INDEX('Flow probs &amp; rates'!$G$4:$G$5999,UsefulSeries!$E1408)</f>
        <v>0.34639919351422788</v>
      </c>
      <c r="M1415" s="12"/>
      <c r="N1415" s="12"/>
      <c r="O1415" s="12"/>
      <c r="P1415" s="12">
        <f ca="1"/>
        <v>0</v>
      </c>
      <c r="Q1415" s="12">
        <f ca="1"/>
        <v>0</v>
      </c>
      <c r="R1415" s="12">
        <f ca="1"/>
        <v>0</v>
      </c>
      <c r="S1415" s="12">
        <f ca="1"/>
        <v>0</v>
      </c>
      <c r="T1415" s="12">
        <f ca="1"/>
        <v>0.36012849887582843</v>
      </c>
      <c r="U1415" s="12">
        <f ca="1"/>
        <v>15.83907014646268</v>
      </c>
      <c r="V1415" s="12"/>
      <c r="W1415" s="12">
        <f ca="1">INDEX(P$7:P$6003,UsefulSeries!$I1412)</f>
        <v>0.64028706524509238</v>
      </c>
      <c r="X1415" s="12">
        <f ca="1">INDEX(Q$7:Q$6003,UsefulSeries!$I1412)</f>
        <v>43.21220988389161</v>
      </c>
      <c r="Y1415" s="12">
        <f ca="1">INDEX(R$7:R$6003,UsefulSeries!$I1412)</f>
        <v>0</v>
      </c>
      <c r="Z1415" s="12">
        <f ca="1">INDEX(S$7:S$6003,UsefulSeries!$I1412)</f>
        <v>0</v>
      </c>
      <c r="AA1415" s="12">
        <f ca="1">INDEX(T$7:T$6003,UsefulSeries!$I1412)</f>
        <v>0</v>
      </c>
      <c r="AB1415" s="12">
        <f ca="1">INDEX(U$7:U$6003,UsefulSeries!$I1412)</f>
        <v>0</v>
      </c>
      <c r="AC1415" s="12">
        <f>INDEX( K$7:K$6003,UsefulSeries!$I1412,1)</f>
        <v>-0.62326934056522976</v>
      </c>
      <c r="AD1415" s="12">
        <f>INDEX(L$7:L$6003,UsefulSeries!$I1412,1)</f>
        <v>0</v>
      </c>
      <c r="AE1415" s="12"/>
      <c r="AF1415" s="12"/>
      <c r="AG1415" s="12"/>
      <c r="AH1415" s="12"/>
      <c r="AI1415" s="12"/>
      <c r="AJ1415" s="12"/>
      <c r="AK1415" s="12"/>
      <c r="AL1415" s="12"/>
      <c r="AM1415" s="12"/>
      <c r="AN1415" s="12">
        <f t="shared" ca="1" si="207"/>
        <v>0.64028706524509238</v>
      </c>
      <c r="AO1415" s="12">
        <f t="shared" ca="1" si="208"/>
        <v>43.21220988389161</v>
      </c>
      <c r="AP1415" s="12">
        <f t="shared" ca="1" si="209"/>
        <v>0</v>
      </c>
      <c r="AQ1415" s="12">
        <f t="shared" ca="1" si="210"/>
        <v>0</v>
      </c>
      <c r="AR1415" s="12">
        <f t="shared" ca="1" si="211"/>
        <v>0</v>
      </c>
      <c r="AS1415" s="12">
        <f t="shared" ca="1" si="212"/>
        <v>0</v>
      </c>
      <c r="AT1415" s="12">
        <f t="shared" si="213"/>
        <v>-0.62326934056522976</v>
      </c>
      <c r="AU1415" s="12">
        <f t="shared" si="214"/>
        <v>0</v>
      </c>
      <c r="AV1415" s="12"/>
      <c r="AW1415" s="12">
        <f ca="1">INDEX(I$7:I$6003,UsefulSeries!$I1412)</f>
        <v>1.4640385007280847E-2</v>
      </c>
      <c r="AX1415" s="12"/>
      <c r="AY1415" s="12"/>
      <c r="AZ1415" s="12">
        <f ca="1"/>
        <v>0.64028706524509238</v>
      </c>
      <c r="BA1415" s="12"/>
      <c r="BB1415" s="12">
        <f t="shared" ref="BB1415:BB1478" ca="1" si="215">AZ1415+AX1415</f>
        <v>0.64028706524509238</v>
      </c>
      <c r="BC1415" s="12"/>
      <c r="BD1415" s="38">
        <f ca="1"/>
        <v>1.4281971986742152E-2</v>
      </c>
    </row>
    <row r="1416" spans="1:56" x14ac:dyDescent="0.35">
      <c r="A1416" s="12">
        <f ca="1">INDEX('Flow probs &amp; rates'!$K$5:$K$5999,UsefulSeries!$E1414,0)*(1-INDEX('Flow probs &amp; rates'!$K$5:$K$5999,UsefulSeries!$E1414,0))/INDEX('Flow probs &amp; rates'!$E$4:$E$5999,UsefulSeries!$E1414,0)</f>
        <v>2.640755985815979E-2</v>
      </c>
      <c r="B1416" s="12">
        <f ca="1">-INDEX('Flow probs &amp; rates'!$K$5:$K$5999,UsefulSeries!$E1414,0)*(INDEX('Flow probs &amp; rates'!$L$5:$L$5999,UsefulSeries!$E1414,0))/INDEX('Flow probs &amp; rates'!$E$4:$E$5999,UsefulSeries!$E1414,0)</f>
        <v>-3.134790922793386E-4</v>
      </c>
      <c r="C1416" s="12">
        <v>0</v>
      </c>
      <c r="D1416" s="12">
        <v>0</v>
      </c>
      <c r="E1416" s="12">
        <v>0</v>
      </c>
      <c r="F1416" s="12">
        <v>0</v>
      </c>
      <c r="G1416" s="12"/>
      <c r="H1416" s="12"/>
      <c r="I1416" s="12">
        <f ca="1">INDEX('Flow probs &amp; rates'!$K$5:$K$5999,UsefulSeries!$E1414)</f>
        <v>1.5760467576200973E-2</v>
      </c>
      <c r="J1416" s="12"/>
      <c r="K1416" s="12">
        <f>-INDEX('Flow probs &amp; rates'!$E$4:$E$5999,UsefulSeries!$E1414)</f>
        <v>-0.58741039767774472</v>
      </c>
      <c r="L1416" s="12">
        <f>INDEX('Flow probs &amp; rates'!$E$4:$E$5999,UsefulSeries!$E1414)</f>
        <v>0.58741039767774472</v>
      </c>
      <c r="M1416" s="12"/>
      <c r="N1416" s="12"/>
      <c r="O1416" s="12"/>
      <c r="P1416" s="12">
        <f t="array" aca="1" ref="P1416:U1421" ca="1">MINVERSE(A1416:F1421)</f>
        <v>37.875113886049341</v>
      </c>
      <c r="Q1416" s="12">
        <f ca="1"/>
        <v>0.60398631082681065</v>
      </c>
      <c r="R1416" s="12">
        <f ca="1"/>
        <v>0</v>
      </c>
      <c r="S1416" s="12">
        <f ca="1"/>
        <v>0</v>
      </c>
      <c r="T1416" s="12">
        <f ca="1"/>
        <v>0</v>
      </c>
      <c r="U1416" s="12">
        <f ca="1"/>
        <v>0</v>
      </c>
      <c r="V1416" s="12"/>
      <c r="W1416" s="12">
        <f ca="1">INDEX(P$8:P$6003,UsefulSeries!$I1412)</f>
        <v>0</v>
      </c>
      <c r="X1416" s="12">
        <f ca="1">INDEX(Q$8:Q$6003,UsefulSeries!$I1412)</f>
        <v>0</v>
      </c>
      <c r="Y1416" s="12">
        <f ca="1">INDEX(R$8:R$6003,UsefulSeries!$I1412)</f>
        <v>0.21089552794573052</v>
      </c>
      <c r="Z1416" s="12">
        <f ca="1">INDEX(S$8:S$6003,UsefulSeries!$I1412)</f>
        <v>5.830540951567826E-2</v>
      </c>
      <c r="AA1416" s="12">
        <f ca="1">INDEX(T$8:T$6003,UsefulSeries!$I1412)</f>
        <v>0</v>
      </c>
      <c r="AB1416" s="12">
        <f ca="1">INDEX(U$8:U$6003,UsefulSeries!$I1412)</f>
        <v>0</v>
      </c>
      <c r="AC1416" s="12">
        <f>INDEX( K$8:K$6003,UsefulSeries!$I1412)</f>
        <v>3.5955787896089067E-2</v>
      </c>
      <c r="AD1416" s="12">
        <f>INDEX(L$8:L$6003,UsefulSeries!$I1412)</f>
        <v>-3.5955787896089067E-2</v>
      </c>
      <c r="AE1416" s="12"/>
      <c r="AF1416" s="12"/>
      <c r="AG1416" s="12"/>
      <c r="AH1416" s="12"/>
      <c r="AI1416" s="12"/>
      <c r="AJ1416" s="12"/>
      <c r="AK1416" s="12"/>
      <c r="AL1416" s="12"/>
      <c r="AM1416" s="12"/>
      <c r="AN1416" s="12">
        <f t="shared" ca="1" si="207"/>
        <v>0</v>
      </c>
      <c r="AO1416" s="12">
        <f t="shared" ca="1" si="208"/>
        <v>0</v>
      </c>
      <c r="AP1416" s="12">
        <f t="shared" ca="1" si="209"/>
        <v>0.21089552794573052</v>
      </c>
      <c r="AQ1416" s="12">
        <f t="shared" ca="1" si="210"/>
        <v>5.830540951567826E-2</v>
      </c>
      <c r="AR1416" s="12">
        <f t="shared" ca="1" si="211"/>
        <v>0</v>
      </c>
      <c r="AS1416" s="12">
        <f t="shared" ca="1" si="212"/>
        <v>0</v>
      </c>
      <c r="AT1416" s="12">
        <f t="shared" si="213"/>
        <v>3.5955787896089067E-2</v>
      </c>
      <c r="AU1416" s="12">
        <f t="shared" si="214"/>
        <v>-3.5955787896089067E-2</v>
      </c>
      <c r="AV1416" s="12"/>
      <c r="AW1416" s="12">
        <f ca="1">INDEX(I$8:I$6003,UsefulSeries!$I1412)</f>
        <v>0.23563641123046447</v>
      </c>
      <c r="AX1416" s="12"/>
      <c r="AY1416" s="12"/>
      <c r="AZ1416" s="12">
        <f ca="1"/>
        <v>5.8305409515678266E-2</v>
      </c>
      <c r="BA1416" s="12"/>
      <c r="BB1416" s="12">
        <f t="shared" ca="1" si="215"/>
        <v>5.8305409515678266E-2</v>
      </c>
      <c r="BC1416" s="12"/>
      <c r="BD1416" s="38">
        <f ca="1"/>
        <v>0.24349541384708975</v>
      </c>
    </row>
    <row r="1417" spans="1:56" x14ac:dyDescent="0.35">
      <c r="A1417" s="12">
        <f ca="1">-INDEX('Flow probs &amp; rates'!$K$5:$K$5999,UsefulSeries!$E1414,0)*(INDEX('Flow probs &amp; rates'!$L$5:$L$5999,UsefulSeries!$E1414,0))/INDEX('Flow probs &amp; rates'!$E$4:$E$5999,UsefulSeries!$E1414,0)</f>
        <v>-3.134790922793386E-4</v>
      </c>
      <c r="B1417" s="12">
        <f ca="1">INDEX('Flow probs &amp; rates'!$L$5:$L$5999,UsefulSeries!$E1414,0)*(1-INDEX('Flow probs &amp; rates'!$L$5:$L$5999,UsefulSeries!$E1414,0))/INDEX('Flow probs &amp; rates'!$E$4:$E$5999,UsefulSeries!$E1414,0)</f>
        <v>1.9657823543586649E-2</v>
      </c>
      <c r="C1417" s="12">
        <v>0</v>
      </c>
      <c r="D1417" s="12">
        <v>0</v>
      </c>
      <c r="E1417" s="12">
        <v>0</v>
      </c>
      <c r="F1417" s="12">
        <v>0</v>
      </c>
      <c r="G1417" s="12"/>
      <c r="H1417" s="12"/>
      <c r="I1417" s="12">
        <f ca="1">INDEX('Flow probs &amp; rates'!$L$5:$L$5999,UsefulSeries!$E1414)</f>
        <v>1.1683719240508187E-2</v>
      </c>
      <c r="J1417" s="12"/>
      <c r="K1417" s="12">
        <f>-INDEX('Flow probs &amp; rates'!$E$4:$E$5999,UsefulSeries!$E1414)</f>
        <v>-0.58741039767774472</v>
      </c>
      <c r="L1417" s="12"/>
      <c r="M1417" s="12"/>
      <c r="N1417" s="12"/>
      <c r="O1417" s="12"/>
      <c r="P1417" s="12">
        <f ca="1"/>
        <v>0.60398631082681065</v>
      </c>
      <c r="Q1417" s="12">
        <f ca="1"/>
        <v>50.879963128307672</v>
      </c>
      <c r="R1417" s="12">
        <f ca="1"/>
        <v>0</v>
      </c>
      <c r="S1417" s="12">
        <f ca="1"/>
        <v>0</v>
      </c>
      <c r="T1417" s="12">
        <f ca="1"/>
        <v>0</v>
      </c>
      <c r="U1417" s="12">
        <f ca="1"/>
        <v>0</v>
      </c>
      <c r="V1417" s="12"/>
      <c r="W1417" s="12">
        <f ca="1">INDEX(P$9:P$6003,UsefulSeries!$I1412)</f>
        <v>0</v>
      </c>
      <c r="X1417" s="12">
        <f ca="1">INDEX(Q$9:Q$6003,UsefulSeries!$I1412)</f>
        <v>0</v>
      </c>
      <c r="Y1417" s="12">
        <f ca="1">INDEX(R$9:R$6003,UsefulSeries!$I1412)</f>
        <v>5.830540951567826E-2</v>
      </c>
      <c r="Z1417" s="12">
        <f ca="1">INDEX(S$9:S$6003,UsefulSeries!$I1412)</f>
        <v>0.3017706544848715</v>
      </c>
      <c r="AA1417" s="12">
        <f ca="1">INDEX(T$9:T$6003,UsefulSeries!$I1412)</f>
        <v>0</v>
      </c>
      <c r="AB1417" s="12">
        <f ca="1">INDEX(U$9:U$6003,UsefulSeries!$I1412)</f>
        <v>0</v>
      </c>
      <c r="AC1417" s="12">
        <f>INDEX( K$9:K$6003,UsefulSeries!$I1412)</f>
        <v>0</v>
      </c>
      <c r="AD1417" s="12">
        <f>INDEX(L$9:L$6003,UsefulSeries!$I1412)</f>
        <v>-3.5955787896089067E-2</v>
      </c>
      <c r="AE1417" s="12"/>
      <c r="AF1417" s="12"/>
      <c r="AG1417" s="12"/>
      <c r="AH1417" s="12"/>
      <c r="AI1417" s="12"/>
      <c r="AJ1417" s="12"/>
      <c r="AK1417" s="12"/>
      <c r="AL1417" s="12"/>
      <c r="AM1417" s="12"/>
      <c r="AN1417" s="12">
        <f t="shared" ca="1" si="207"/>
        <v>0</v>
      </c>
      <c r="AO1417" s="12">
        <f t="shared" ca="1" si="208"/>
        <v>0</v>
      </c>
      <c r="AP1417" s="12">
        <f t="shared" ca="1" si="209"/>
        <v>5.830540951567826E-2</v>
      </c>
      <c r="AQ1417" s="12">
        <f t="shared" ca="1" si="210"/>
        <v>0.3017706544848715</v>
      </c>
      <c r="AR1417" s="12">
        <f t="shared" ca="1" si="211"/>
        <v>0</v>
      </c>
      <c r="AS1417" s="12">
        <f t="shared" ca="1" si="212"/>
        <v>0</v>
      </c>
      <c r="AT1417" s="12">
        <f t="shared" si="213"/>
        <v>0</v>
      </c>
      <c r="AU1417" s="12">
        <f t="shared" si="214"/>
        <v>-3.5955787896089067E-2</v>
      </c>
      <c r="AV1417" s="12"/>
      <c r="AW1417" s="12">
        <f ca="1">INDEX(I$9:I$6003,UsefulSeries!$I1412)</f>
        <v>0.14768345231632019</v>
      </c>
      <c r="AX1417" s="12"/>
      <c r="AY1417" s="12"/>
      <c r="AZ1417" s="12">
        <f ca="1"/>
        <v>5.8305409515678253E-2</v>
      </c>
      <c r="BA1417" s="12"/>
      <c r="BB1417" s="12">
        <f t="shared" ca="1" si="215"/>
        <v>5.8305409515678253E-2</v>
      </c>
      <c r="BC1417" s="12"/>
      <c r="BD1417" s="38">
        <f ca="1"/>
        <v>0.14885397941999401</v>
      </c>
    </row>
    <row r="1418" spans="1:56" x14ac:dyDescent="0.35">
      <c r="A1418" s="12">
        <v>0</v>
      </c>
      <c r="B1418" s="12">
        <v>0</v>
      </c>
      <c r="C1418" s="12">
        <f ca="1">INDEX('Flow probs &amp; rates'!$M$5:$M$5999,UsefulSeries!$E1414,0)*(1-INDEX('Flow probs &amp; rates'!$M$5:$M$5999,UsefulSeries!$E1414,0))/INDEX('Flow probs &amp; rates'!$F$4:$F$5999,UsefulSeries!$E1414,0)</f>
        <v>1.8303760824897803</v>
      </c>
      <c r="D1418" s="12">
        <f ca="1">-INDEX('Flow probs &amp; rates'!$M$5:$M$5999,UsefulSeries!$E1414,0)*(INDEX('Flow probs &amp; rates'!$O$5:$O$5999,UsefulSeries!$E1414,0))/INDEX('Flow probs &amp; rates'!$F$4:$F$5999,UsefulSeries!$E1414,0)</f>
        <v>-0.21963204146679652</v>
      </c>
      <c r="E1418" s="12">
        <v>0</v>
      </c>
      <c r="F1418" s="12">
        <v>0</v>
      </c>
      <c r="G1418" s="12"/>
      <c r="H1418" s="12"/>
      <c r="I1418" s="12">
        <f ca="1">INDEX('Flow probs &amp; rates'!$M$5:$M$5999,UsefulSeries!$E1414)</f>
        <v>0.1342796900566911</v>
      </c>
      <c r="J1418" s="12"/>
      <c r="K1418" s="12">
        <f>INDEX('Flow probs &amp; rates'!$F$4:$F$5999,UsefulSeries!$E1414)</f>
        <v>6.3510803056846171E-2</v>
      </c>
      <c r="L1418" s="12">
        <f>-INDEX('Flow probs &amp; rates'!$F$4:$F$5999,UsefulSeries!$E1414)</f>
        <v>-6.3510803056846171E-2</v>
      </c>
      <c r="M1418" s="12"/>
      <c r="N1418" s="12"/>
      <c r="O1418" s="12"/>
      <c r="P1418" s="12">
        <f ca="1"/>
        <v>0</v>
      </c>
      <c r="Q1418" s="12">
        <f ca="1"/>
        <v>0</v>
      </c>
      <c r="R1418" s="12">
        <f ca="1"/>
        <v>0.5563390150590245</v>
      </c>
      <c r="S1418" s="12">
        <f ca="1"/>
        <v>8.3365008118490416E-2</v>
      </c>
      <c r="T1418" s="12">
        <f ca="1"/>
        <v>0</v>
      </c>
      <c r="U1418" s="12">
        <f ca="1"/>
        <v>0</v>
      </c>
      <c r="V1418" s="12"/>
      <c r="W1418" s="12">
        <f ca="1">INDEX(P$10:P$6003,UsefulSeries!$I1412)</f>
        <v>0</v>
      </c>
      <c r="X1418" s="12">
        <f ca="1">INDEX(Q$10:Q$6003,UsefulSeries!$I1412)</f>
        <v>0</v>
      </c>
      <c r="Y1418" s="12">
        <f ca="1">INDEX(R$10:R$6003,UsefulSeries!$I1412)</f>
        <v>0</v>
      </c>
      <c r="Z1418" s="12">
        <f ca="1">INDEX(S$10:S$6003,UsefulSeries!$I1412)</f>
        <v>0</v>
      </c>
      <c r="AA1418" s="12">
        <f ca="1">INDEX(T$10:T$6003,UsefulSeries!$I1412)</f>
        <v>13.852573979534837</v>
      </c>
      <c r="AB1418" s="12">
        <f ca="1">INDEX(U$10:U$6003,UsefulSeries!$I1412)</f>
        <v>0.3566396355162666</v>
      </c>
      <c r="AC1418" s="12">
        <f>INDEX( K$10:K$6003,UsefulSeries!$I1412)</f>
        <v>0.34077487153868113</v>
      </c>
      <c r="AD1418" s="12">
        <f>INDEX(L$10:L$6003,UsefulSeries!$I1412)</f>
        <v>0</v>
      </c>
      <c r="AE1418" s="12"/>
      <c r="AF1418" s="12"/>
      <c r="AG1418" s="12"/>
      <c r="AH1418" s="12"/>
      <c r="AI1418" s="12"/>
      <c r="AJ1418" s="12"/>
      <c r="AK1418" s="12"/>
      <c r="AL1418" s="12"/>
      <c r="AM1418" s="12"/>
      <c r="AN1418" s="12">
        <f t="shared" ca="1" si="207"/>
        <v>0</v>
      </c>
      <c r="AO1418" s="12">
        <f t="shared" ca="1" si="208"/>
        <v>0</v>
      </c>
      <c r="AP1418" s="12">
        <f t="shared" ca="1" si="209"/>
        <v>0</v>
      </c>
      <c r="AQ1418" s="12">
        <f t="shared" ca="1" si="210"/>
        <v>0</v>
      </c>
      <c r="AR1418" s="12">
        <f t="shared" ca="1" si="211"/>
        <v>13.852573979534837</v>
      </c>
      <c r="AS1418" s="12">
        <f t="shared" ca="1" si="212"/>
        <v>0.3566396355162666</v>
      </c>
      <c r="AT1418" s="12">
        <f t="shared" si="213"/>
        <v>0.34077487153868113</v>
      </c>
      <c r="AU1418" s="12">
        <f t="shared" si="214"/>
        <v>0</v>
      </c>
      <c r="AV1418" s="12"/>
      <c r="AW1418" s="12">
        <f ca="1">INDEX(I$10:I$6003,UsefulSeries!$I1412)</f>
        <v>2.5250187415865231E-2</v>
      </c>
      <c r="AX1418" s="12"/>
      <c r="AY1418" s="12"/>
      <c r="AZ1418" s="12">
        <f ca="1"/>
        <v>0.35663963551626648</v>
      </c>
      <c r="BA1418" s="12"/>
      <c r="BB1418" s="12">
        <f t="shared" ca="1" si="215"/>
        <v>0.35663963551626648</v>
      </c>
      <c r="BC1418" s="12"/>
      <c r="BD1418" s="38">
        <f ca="1"/>
        <v>2.5886956087614724E-2</v>
      </c>
    </row>
    <row r="1419" spans="1:56" x14ac:dyDescent="0.35">
      <c r="A1419" s="12">
        <v>0</v>
      </c>
      <c r="B1419" s="12">
        <v>0</v>
      </c>
      <c r="C1419" s="12">
        <f ca="1">-INDEX('Flow probs &amp; rates'!$M$5:$M$5999,UsefulSeries!$E1414,0)*(INDEX('Flow probs &amp; rates'!$O$5:$O$5999,UsefulSeries!$E1414,0))/INDEX('Flow probs &amp; rates'!$F$4:$F$5999,UsefulSeries!$E1414,0)</f>
        <v>-0.21963204146679652</v>
      </c>
      <c r="D1419" s="12">
        <f ca="1">INDEX('Flow probs &amp; rates'!$O$5:$O$5999,UsefulSeries!$E1414,0)*(1-INDEX('Flow probs &amp; rates'!$O$5:$O$5999,UsefulSeries!$E1414,0))/INDEX('Flow probs &amp; rates'!$F$4:$F$5999,UsefulSeries!$E1414,0)</f>
        <v>1.465721366587843</v>
      </c>
      <c r="E1419" s="12">
        <v>0</v>
      </c>
      <c r="F1419" s="12">
        <v>0</v>
      </c>
      <c r="G1419" s="12"/>
      <c r="H1419" s="12"/>
      <c r="I1419" s="12">
        <f ca="1">INDEX('Flow probs &amp; rates'!$O$5:$O$5999,UsefulSeries!$E1414)</f>
        <v>0.10388024670508027</v>
      </c>
      <c r="J1419" s="12"/>
      <c r="K1419" s="12"/>
      <c r="L1419" s="12">
        <f>-INDEX('Flow probs &amp; rates'!$F$4:$F$5999,UsefulSeries!$E1414)</f>
        <v>-6.3510803056846171E-2</v>
      </c>
      <c r="M1419" s="12"/>
      <c r="N1419" s="12"/>
      <c r="O1419" s="12"/>
      <c r="P1419" s="12">
        <f ca="1"/>
        <v>0</v>
      </c>
      <c r="Q1419" s="12">
        <f ca="1"/>
        <v>0</v>
      </c>
      <c r="R1419" s="12">
        <f ca="1"/>
        <v>8.3365008118490416E-2</v>
      </c>
      <c r="S1419" s="12">
        <f ca="1"/>
        <v>0.69474980042800061</v>
      </c>
      <c r="T1419" s="12">
        <f ca="1"/>
        <v>0</v>
      </c>
      <c r="U1419" s="12">
        <f ca="1"/>
        <v>0</v>
      </c>
      <c r="V1419" s="12"/>
      <c r="W1419" s="12">
        <f ca="1">INDEX(P$11:P$6003,UsefulSeries!$I1412)</f>
        <v>0</v>
      </c>
      <c r="X1419" s="12">
        <f ca="1">INDEX(Q$11:Q$6003,UsefulSeries!$I1412)</f>
        <v>0</v>
      </c>
      <c r="Y1419" s="12">
        <f ca="1">INDEX(R$11:R$6003,UsefulSeries!$I1412)</f>
        <v>0</v>
      </c>
      <c r="Z1419" s="12">
        <f ca="1">INDEX(S$11:S$6003,UsefulSeries!$I1412)</f>
        <v>0</v>
      </c>
      <c r="AA1419" s="12">
        <f ca="1">INDEX(T$11:T$6003,UsefulSeries!$I1412)</f>
        <v>0.3566396355162666</v>
      </c>
      <c r="AB1419" s="12">
        <f ca="1">INDEX(U$11:U$6003,UsefulSeries!$I1412)</f>
        <v>18.074112473986208</v>
      </c>
      <c r="AC1419" s="12">
        <f>INDEX( K$11:K$6003,UsefulSeries!$I1412)</f>
        <v>0</v>
      </c>
      <c r="AD1419" s="12">
        <f>INDEX(L$11:L$6003,UsefulSeries!$I1412)</f>
        <v>0.34077487153868113</v>
      </c>
      <c r="AE1419" s="12"/>
      <c r="AF1419" s="12"/>
      <c r="AG1419" s="12"/>
      <c r="AH1419" s="12"/>
      <c r="AI1419" s="12"/>
      <c r="AJ1419" s="12"/>
      <c r="AK1419" s="12"/>
      <c r="AL1419" s="12"/>
      <c r="AM1419" s="12"/>
      <c r="AN1419" s="12">
        <f t="shared" ca="1" si="207"/>
        <v>0</v>
      </c>
      <c r="AO1419" s="12">
        <f t="shared" ca="1" si="208"/>
        <v>0</v>
      </c>
      <c r="AP1419" s="12">
        <f t="shared" ca="1" si="209"/>
        <v>0</v>
      </c>
      <c r="AQ1419" s="12">
        <f t="shared" ca="1" si="210"/>
        <v>0</v>
      </c>
      <c r="AR1419" s="12">
        <f t="shared" ca="1" si="211"/>
        <v>0.3566396355162666</v>
      </c>
      <c r="AS1419" s="12">
        <f t="shared" ca="1" si="212"/>
        <v>18.074112473986208</v>
      </c>
      <c r="AT1419" s="12">
        <f t="shared" si="213"/>
        <v>0</v>
      </c>
      <c r="AU1419" s="12">
        <f t="shared" si="214"/>
        <v>0.34077487153868113</v>
      </c>
      <c r="AV1419" s="12"/>
      <c r="AW1419" s="12">
        <f ca="1">INDEX(I$11:I$6003,UsefulSeries!$I1412)</f>
        <v>1.9233830617127114E-2</v>
      </c>
      <c r="AX1419" s="12"/>
      <c r="AY1419" s="12"/>
      <c r="AZ1419" s="12">
        <f ca="1"/>
        <v>0.3566396355162666</v>
      </c>
      <c r="BA1419" s="12"/>
      <c r="BB1419" s="12">
        <f t="shared" ca="1" si="215"/>
        <v>0.3566396355162666</v>
      </c>
      <c r="BC1419" s="12"/>
      <c r="BD1419" s="38">
        <f ca="1"/>
        <v>1.8795760338089551E-2</v>
      </c>
    </row>
    <row r="1420" spans="1:56" x14ac:dyDescent="0.35">
      <c r="A1420" s="12">
        <v>0</v>
      </c>
      <c r="B1420" s="12">
        <v>0</v>
      </c>
      <c r="C1420" s="12">
        <v>0</v>
      </c>
      <c r="D1420" s="12">
        <v>0</v>
      </c>
      <c r="E1420" s="12">
        <f ca="1">INDEX('Flow probs &amp; rates'!$P$5:$P$5999,UsefulSeries!$E1414,0)*(1-INDEX('Flow probs &amp; rates'!$P$5:$P$5999,UsefulSeries!$E1414,0))/INDEX('Flow probs &amp; rates'!$G$4:$G$5999,UsefulSeries!$E1414,0)</f>
        <v>4.5372354075309054E-2</v>
      </c>
      <c r="F1420" s="12">
        <f ca="1">-INDEX('Flow probs &amp; rates'!$P$5:$P$5999,UsefulSeries!$E1414,0)*(INDEX('Flow probs &amp; rates'!$Q$5:$Q$5999,UsefulSeries!$E1414,0))/INDEX('Flow probs &amp; rates'!$G$4:$G$5999,UsefulSeries!$E1414,0)</f>
        <v>-1.0192090582798847E-3</v>
      </c>
      <c r="G1420" s="12"/>
      <c r="H1420" s="12"/>
      <c r="I1420" s="12">
        <f ca="1">INDEX('Flow probs &amp; rates'!$P$5:$P$5999,UsefulSeries!$E1414)</f>
        <v>1.6097661589090762E-2</v>
      </c>
      <c r="J1420" s="12"/>
      <c r="K1420" s="12">
        <f>INDEX('Flow probs &amp; rates'!$G$4:$G$5999,UsefulSeries!$E1414)</f>
        <v>0.34907879926540908</v>
      </c>
      <c r="L1420" s="12"/>
      <c r="M1420" s="12"/>
      <c r="N1420" s="12"/>
      <c r="O1420" s="12"/>
      <c r="P1420" s="12">
        <f ca="1"/>
        <v>0</v>
      </c>
      <c r="Q1420" s="12">
        <f ca="1"/>
        <v>0</v>
      </c>
      <c r="R1420" s="12">
        <f ca="1"/>
        <v>0</v>
      </c>
      <c r="S1420" s="12">
        <f ca="1"/>
        <v>0</v>
      </c>
      <c r="T1420" s="12">
        <f ca="1"/>
        <v>22.048005556172807</v>
      </c>
      <c r="U1420" s="12">
        <f ca="1"/>
        <v>0.36294295664738419</v>
      </c>
      <c r="V1420" s="12"/>
      <c r="W1420" s="12"/>
      <c r="X1420" s="12"/>
      <c r="Y1420" s="12"/>
      <c r="Z1420" s="12"/>
      <c r="AA1420" s="12"/>
      <c r="AB1420" s="12"/>
      <c r="AC1420" s="12"/>
      <c r="AD1420" s="12"/>
      <c r="AE1420" s="12">
        <f t="array" ref="AE1420:AJ1421">TRANSPOSE(AC1414:AD1419)</f>
        <v>-0.62326934056522976</v>
      </c>
      <c r="AF1420" s="12">
        <v>-0.62326934056522976</v>
      </c>
      <c r="AG1420" s="12">
        <v>3.5955787896089067E-2</v>
      </c>
      <c r="AH1420" s="12">
        <v>0</v>
      </c>
      <c r="AI1420" s="12">
        <v>0.34077487153868113</v>
      </c>
      <c r="AJ1420" s="12">
        <v>0</v>
      </c>
      <c r="AK1420" s="12"/>
      <c r="AL1420" s="12"/>
      <c r="AM1420" s="12"/>
      <c r="AN1420" s="12">
        <f t="shared" si="207"/>
        <v>-0.62326934056522976</v>
      </c>
      <c r="AO1420" s="12">
        <f t="shared" si="208"/>
        <v>-0.62326934056522976</v>
      </c>
      <c r="AP1420" s="12">
        <f t="shared" si="209"/>
        <v>3.5955787896089067E-2</v>
      </c>
      <c r="AQ1420" s="12">
        <f t="shared" si="210"/>
        <v>0</v>
      </c>
      <c r="AR1420" s="12">
        <f t="shared" si="211"/>
        <v>0.34077487153868113</v>
      </c>
      <c r="AS1420" s="12">
        <f t="shared" si="212"/>
        <v>0</v>
      </c>
      <c r="AT1420" s="12">
        <f t="shared" si="213"/>
        <v>0</v>
      </c>
      <c r="AU1420" s="12">
        <f t="shared" si="214"/>
        <v>0</v>
      </c>
      <c r="AV1420" s="12"/>
      <c r="AW1420" s="12"/>
      <c r="AX1420" s="12">
        <f>INDEX($N$6:$N$6003,UsefulSeries!$K1412)</f>
        <v>1.5847290001426151E-3</v>
      </c>
      <c r="AY1420" s="12"/>
      <c r="AZ1420" s="12"/>
      <c r="BA1420" s="12"/>
      <c r="BB1420" s="12">
        <f t="shared" si="215"/>
        <v>1.5847290001426151E-3</v>
      </c>
      <c r="BC1420" s="12"/>
      <c r="BD1420" s="38">
        <f ca="1"/>
        <v>-2.5426322866737475E-2</v>
      </c>
    </row>
    <row r="1421" spans="1:56" x14ac:dyDescent="0.35">
      <c r="A1421" s="12">
        <v>0</v>
      </c>
      <c r="B1421" s="12">
        <v>0</v>
      </c>
      <c r="C1421" s="12">
        <v>0</v>
      </c>
      <c r="D1421" s="12">
        <v>0</v>
      </c>
      <c r="E1421" s="12">
        <f ca="1">-INDEX('Flow probs &amp; rates'!$P$5:$P$5999,UsefulSeries!$E1414,0)*(INDEX('Flow probs &amp; rates'!$Q$5:$Q$5999,UsefulSeries!$E1414,0))/INDEX('Flow probs &amp; rates'!$G$4:$G$5999,UsefulSeries!$E1414,0)</f>
        <v>-1.0192090582798847E-3</v>
      </c>
      <c r="F1421" s="12">
        <f ca="1">INDEX('Flow probs &amp; rates'!$Q$5:$Q$5999,UsefulSeries!$E1414,0)*(1-INDEX('Flow probs &amp; rates'!$Q$5:$Q$5999,UsefulSeries!$E1414,0))/INDEX('Flow probs &amp; rates'!$G$4:$G$5999,UsefulSeries!$E1414,0)</f>
        <v>6.1914762549555899E-2</v>
      </c>
      <c r="G1421" s="12"/>
      <c r="H1421" s="12"/>
      <c r="I1421" s="12">
        <f ca="1">INDEX('Flow probs &amp; rates'!$Q$5:$Q$5999,UsefulSeries!$E1414)</f>
        <v>2.2101612230802658E-2</v>
      </c>
      <c r="J1421" s="12"/>
      <c r="K1421" s="12"/>
      <c r="L1421" s="12">
        <f>INDEX('Flow probs &amp; rates'!$G$4:$G$5999,UsefulSeries!$E1414)</f>
        <v>0.34907879926540908</v>
      </c>
      <c r="M1421" s="12"/>
      <c r="N1421" s="12"/>
      <c r="O1421" s="12"/>
      <c r="P1421" s="12">
        <f ca="1"/>
        <v>0</v>
      </c>
      <c r="Q1421" s="12">
        <f ca="1"/>
        <v>0</v>
      </c>
      <c r="R1421" s="12">
        <f ca="1"/>
        <v>0</v>
      </c>
      <c r="S1421" s="12">
        <f ca="1"/>
        <v>0</v>
      </c>
      <c r="T1421" s="12">
        <f ca="1"/>
        <v>0.36294295664738419</v>
      </c>
      <c r="U1421" s="12">
        <f ca="1"/>
        <v>16.157211520408705</v>
      </c>
      <c r="V1421" s="12"/>
      <c r="W1421" s="12"/>
      <c r="X1421" s="12"/>
      <c r="Y1421" s="12"/>
      <c r="Z1421" s="12"/>
      <c r="AA1421" s="12"/>
      <c r="AB1421" s="12"/>
      <c r="AC1421" s="12"/>
      <c r="AD1421" s="12"/>
      <c r="AE1421" s="12">
        <v>0.62326934056522976</v>
      </c>
      <c r="AF1421" s="12">
        <v>0</v>
      </c>
      <c r="AG1421" s="12">
        <v>-3.5955787896089067E-2</v>
      </c>
      <c r="AH1421" s="12">
        <v>-3.5955787896089067E-2</v>
      </c>
      <c r="AI1421" s="12">
        <v>0</v>
      </c>
      <c r="AJ1421" s="12">
        <v>0.34077487153868113</v>
      </c>
      <c r="AK1421" s="12"/>
      <c r="AL1421" s="12"/>
      <c r="AM1421" s="12"/>
      <c r="AN1421" s="12">
        <f t="shared" si="207"/>
        <v>0.62326934056522976</v>
      </c>
      <c r="AO1421" s="12">
        <f t="shared" si="208"/>
        <v>0</v>
      </c>
      <c r="AP1421" s="12">
        <f t="shared" si="209"/>
        <v>-3.5955787896089067E-2</v>
      </c>
      <c r="AQ1421" s="12">
        <f t="shared" si="210"/>
        <v>-3.5955787896089067E-2</v>
      </c>
      <c r="AR1421" s="12">
        <f t="shared" si="211"/>
        <v>0</v>
      </c>
      <c r="AS1421" s="12">
        <f t="shared" si="212"/>
        <v>0.34077487153868113</v>
      </c>
      <c r="AT1421" s="12">
        <f t="shared" si="213"/>
        <v>0</v>
      </c>
      <c r="AU1421" s="12">
        <f t="shared" si="214"/>
        <v>0</v>
      </c>
      <c r="AV1421" s="12"/>
      <c r="AW1421" s="12"/>
      <c r="AX1421" s="12">
        <f>INDEX('Margin error adjustment'!N$7:N$6003,UsefulSeries!$K1412)</f>
        <v>-6.1165942383590438E-4</v>
      </c>
      <c r="AY1421" s="12"/>
      <c r="AZ1421" s="12"/>
      <c r="BA1421" s="12"/>
      <c r="BB1421" s="12">
        <f t="shared" si="215"/>
        <v>-6.1165942383590438E-4</v>
      </c>
      <c r="BC1421" s="12"/>
      <c r="BD1421" s="38">
        <f ca="1"/>
        <v>2.2568079955864878E-2</v>
      </c>
    </row>
    <row r="1422" spans="1:56" x14ac:dyDescent="0.35">
      <c r="A1422" s="12">
        <f ca="1">INDEX('Flow probs &amp; rates'!$K$5:$K$5999,UsefulSeries!$E1420,0)*(1-INDEX('Flow probs &amp; rates'!$K$5:$K$5999,UsefulSeries!$E1420,0))/INDEX('Flow probs &amp; rates'!$E$4:$E$5999,UsefulSeries!$E1420,0)</f>
        <v>2.5281299052449722E-2</v>
      </c>
      <c r="B1422" s="12">
        <f ca="1">-INDEX('Flow probs &amp; rates'!$K$5:$K$5999,UsefulSeries!$E1420,0)*(INDEX('Flow probs &amp; rates'!$L$5:$L$5999,UsefulSeries!$E1420,0))/INDEX('Flow probs &amp; rates'!$E$4:$E$5999,UsefulSeries!$E1420,0)</f>
        <v>-2.9370207240459774E-4</v>
      </c>
      <c r="C1422" s="12">
        <v>0</v>
      </c>
      <c r="D1422" s="12">
        <v>0</v>
      </c>
      <c r="E1422" s="12">
        <v>0</v>
      </c>
      <c r="F1422" s="12">
        <v>0</v>
      </c>
      <c r="G1422" s="12"/>
      <c r="H1422" s="12"/>
      <c r="I1422" s="12">
        <f ca="1">INDEX('Flow probs &amp; rates'!$K$5:$K$5999,UsefulSeries!$E1420)</f>
        <v>1.5020547258149131E-2</v>
      </c>
      <c r="J1422" s="12"/>
      <c r="K1422" s="12">
        <f>-INDEX('Flow probs &amp; rates'!$E$4:$E$5999,UsefulSeries!$E1420)</f>
        <v>-0.5852124286620165</v>
      </c>
      <c r="L1422" s="12">
        <f>INDEX('Flow probs &amp; rates'!$E$4:$E$5999,UsefulSeries!$E1420)</f>
        <v>0.5852124286620165</v>
      </c>
      <c r="M1422" s="12"/>
      <c r="N1422" s="12"/>
      <c r="O1422" s="12"/>
      <c r="P1422" s="12">
        <f t="array" aca="1" ref="P1422:U1427" ca="1">MINVERSE(A1422:F1427)</f>
        <v>39.5619128649031</v>
      </c>
      <c r="Q1422" s="12">
        <f ca="1"/>
        <v>0.60112011851897595</v>
      </c>
      <c r="R1422" s="12">
        <f ca="1"/>
        <v>0</v>
      </c>
      <c r="S1422" s="12">
        <f ca="1"/>
        <v>0</v>
      </c>
      <c r="T1422" s="12">
        <f ca="1"/>
        <v>0</v>
      </c>
      <c r="U1422" s="12">
        <f ca="1"/>
        <v>0</v>
      </c>
      <c r="V1422" s="12"/>
      <c r="W1422" s="12">
        <f ca="1">INDEX(P$6:P$6003,UsefulSeries!$I1420)</f>
        <v>52.442347092336014</v>
      </c>
      <c r="X1422" s="12">
        <f ca="1">INDEX(Q$6:Q$6003,UsefulSeries!$I1420)</f>
        <v>0.6420898407690272</v>
      </c>
      <c r="Y1422" s="12">
        <f ca="1">INDEX(R$6:R$6003,UsefulSeries!$I1420)</f>
        <v>0</v>
      </c>
      <c r="Z1422" s="12">
        <f ca="1">INDEX(S$6:S$6003,UsefulSeries!$I1420)</f>
        <v>0</v>
      </c>
      <c r="AA1422" s="12">
        <f ca="1">INDEX(T$6:T$6003,UsefulSeries!$I1420)</f>
        <v>0</v>
      </c>
      <c r="AB1422" s="12">
        <f ca="1">INDEX(U$6:U$6003,UsefulSeries!$I1420)</f>
        <v>0</v>
      </c>
      <c r="AC1422" s="12">
        <f>INDEX( K$6:K$6003,UsefulSeries!$I1420)</f>
        <v>-0.62485406956537237</v>
      </c>
      <c r="AD1422" s="12">
        <f>INDEX(L$6:L$6003,UsefulSeries!$I1420)</f>
        <v>0.62485406956537237</v>
      </c>
      <c r="AE1422" s="12"/>
      <c r="AF1422" s="12"/>
      <c r="AG1422" s="12"/>
      <c r="AH1422" s="12"/>
      <c r="AI1422" s="12"/>
      <c r="AJ1422" s="12"/>
      <c r="AK1422" s="12"/>
      <c r="AL1422" s="12"/>
      <c r="AM1422" s="12"/>
      <c r="AN1422" s="12">
        <f t="shared" ca="1" si="207"/>
        <v>52.442347092336014</v>
      </c>
      <c r="AO1422" s="12">
        <f t="shared" ca="1" si="208"/>
        <v>0.6420898407690272</v>
      </c>
      <c r="AP1422" s="12">
        <f t="shared" ca="1" si="209"/>
        <v>0</v>
      </c>
      <c r="AQ1422" s="12">
        <f t="shared" ca="1" si="210"/>
        <v>0</v>
      </c>
      <c r="AR1422" s="12">
        <f t="shared" ca="1" si="211"/>
        <v>0</v>
      </c>
      <c r="AS1422" s="12">
        <f t="shared" ca="1" si="212"/>
        <v>0</v>
      </c>
      <c r="AT1422" s="12">
        <f t="shared" si="213"/>
        <v>-0.62485406956537237</v>
      </c>
      <c r="AU1422" s="12">
        <f t="shared" si="214"/>
        <v>0.62485406956537237</v>
      </c>
      <c r="AV1422" s="12"/>
      <c r="AW1422" s="12">
        <f ca="1">INDEX(I$6:I$6003,UsefulSeries!$I1420)</f>
        <v>1.2062759969140311E-2</v>
      </c>
      <c r="AX1422" s="12"/>
      <c r="AY1422" s="12"/>
      <c r="AZ1422" s="12">
        <f t="array" aca="1" ref="AZ1422:AZ1427" ca="1">MMULT(W1422:AB1427,AW1422:AW1427)</f>
        <v>0.64208984076902709</v>
      </c>
      <c r="BA1422" s="12"/>
      <c r="BB1422" s="12">
        <f t="shared" ca="1" si="215"/>
        <v>0.64208984076902709</v>
      </c>
      <c r="BC1422" s="12"/>
      <c r="BD1422" s="38">
        <f t="array" aca="1" ref="BD1422:BD1429" ca="1">MMULT(MINVERSE(AN1422:AU1429),BB1422:BB1429)</f>
        <v>1.1927994380346595E-2</v>
      </c>
    </row>
    <row r="1423" spans="1:56" x14ac:dyDescent="0.35">
      <c r="A1423" s="12">
        <f ca="1">-INDEX('Flow probs &amp; rates'!$K$5:$K$5999,UsefulSeries!$E1420,0)*(INDEX('Flow probs &amp; rates'!$L$5:$L$5999,UsefulSeries!$E1420,0))/INDEX('Flow probs &amp; rates'!$E$4:$E$5999,UsefulSeries!$E1420,0)</f>
        <v>-2.9370207240459774E-4</v>
      </c>
      <c r="B1423" s="12">
        <f ca="1">INDEX('Flow probs &amp; rates'!$L$5:$L$5999,UsefulSeries!$E1420,0)*(1-INDEX('Flow probs &amp; rates'!$L$5:$L$5999,UsefulSeries!$E1420,0))/INDEX('Flow probs &amp; rates'!$E$4:$E$5999,UsefulSeries!$E1420,0)</f>
        <v>1.9329607242791622E-2</v>
      </c>
      <c r="C1423" s="12">
        <v>0</v>
      </c>
      <c r="D1423" s="12">
        <v>0</v>
      </c>
      <c r="E1423" s="12">
        <v>0</v>
      </c>
      <c r="F1423" s="12">
        <v>0</v>
      </c>
      <c r="G1423" s="12"/>
      <c r="H1423" s="12"/>
      <c r="I1423" s="12">
        <f ca="1">INDEX('Flow probs &amp; rates'!$L$5:$L$5999,UsefulSeries!$E1420)</f>
        <v>1.1442865572139034E-2</v>
      </c>
      <c r="J1423" s="12"/>
      <c r="K1423" s="12">
        <f>-INDEX('Flow probs &amp; rates'!$E$4:$E$5999,UsefulSeries!$E1420)</f>
        <v>-0.5852124286620165</v>
      </c>
      <c r="L1423" s="12"/>
      <c r="M1423" s="12"/>
      <c r="N1423" s="12"/>
      <c r="O1423" s="12"/>
      <c r="P1423" s="12">
        <f ca="1"/>
        <v>0.60112011851897607</v>
      </c>
      <c r="Q1423" s="12">
        <f ca="1"/>
        <v>51.743242253282617</v>
      </c>
      <c r="R1423" s="12">
        <f ca="1"/>
        <v>0</v>
      </c>
      <c r="S1423" s="12">
        <f ca="1"/>
        <v>0</v>
      </c>
      <c r="T1423" s="12">
        <f ca="1"/>
        <v>0</v>
      </c>
      <c r="U1423" s="12">
        <f ca="1"/>
        <v>0</v>
      </c>
      <c r="V1423" s="12"/>
      <c r="W1423" s="12">
        <f ca="1">INDEX(P$7:P$6003,UsefulSeries!$I1420)</f>
        <v>0.6420898407690272</v>
      </c>
      <c r="X1423" s="12">
        <f ca="1">INDEX(Q$7:Q$6003,UsefulSeries!$I1420)</f>
        <v>42.917719641988533</v>
      </c>
      <c r="Y1423" s="12">
        <f ca="1">INDEX(R$7:R$6003,UsefulSeries!$I1420)</f>
        <v>0</v>
      </c>
      <c r="Z1423" s="12">
        <f ca="1">INDEX(S$7:S$6003,UsefulSeries!$I1420)</f>
        <v>0</v>
      </c>
      <c r="AA1423" s="12">
        <f ca="1">INDEX(T$7:T$6003,UsefulSeries!$I1420)</f>
        <v>0</v>
      </c>
      <c r="AB1423" s="12">
        <f ca="1">INDEX(U$7:U$6003,UsefulSeries!$I1420)</f>
        <v>0</v>
      </c>
      <c r="AC1423" s="12">
        <f>INDEX( K$7:K$6003,UsefulSeries!$I1420,1)</f>
        <v>-0.62485406956537237</v>
      </c>
      <c r="AD1423" s="12">
        <f>INDEX(L$7:L$6003,UsefulSeries!$I1420,1)</f>
        <v>0</v>
      </c>
      <c r="AE1423" s="12"/>
      <c r="AF1423" s="12"/>
      <c r="AG1423" s="12"/>
      <c r="AH1423" s="12"/>
      <c r="AI1423" s="12"/>
      <c r="AJ1423" s="12"/>
      <c r="AK1423" s="12"/>
      <c r="AL1423" s="12"/>
      <c r="AM1423" s="12"/>
      <c r="AN1423" s="12">
        <f t="shared" ca="1" si="207"/>
        <v>0.6420898407690272</v>
      </c>
      <c r="AO1423" s="12">
        <f t="shared" ca="1" si="208"/>
        <v>42.917719641988533</v>
      </c>
      <c r="AP1423" s="12">
        <f t="shared" ca="1" si="209"/>
        <v>0</v>
      </c>
      <c r="AQ1423" s="12">
        <f t="shared" ca="1" si="210"/>
        <v>0</v>
      </c>
      <c r="AR1423" s="12">
        <f t="shared" ca="1" si="211"/>
        <v>0</v>
      </c>
      <c r="AS1423" s="12">
        <f t="shared" ca="1" si="212"/>
        <v>0</v>
      </c>
      <c r="AT1423" s="12">
        <f t="shared" si="213"/>
        <v>-0.62485406956537237</v>
      </c>
      <c r="AU1423" s="12">
        <f t="shared" si="214"/>
        <v>0</v>
      </c>
      <c r="AV1423" s="12"/>
      <c r="AW1423" s="12">
        <f ca="1">INDEX(I$7:I$6003,UsefulSeries!$I1420)</f>
        <v>1.4780479262010841E-2</v>
      </c>
      <c r="AX1423" s="12"/>
      <c r="AY1423" s="12"/>
      <c r="AZ1423" s="12">
        <f ca="1"/>
        <v>0.6420898407690272</v>
      </c>
      <c r="BA1423" s="12"/>
      <c r="BB1423" s="12">
        <f t="shared" ca="1" si="215"/>
        <v>0.6420898407690272</v>
      </c>
      <c r="BC1423" s="12"/>
      <c r="BD1423" s="38">
        <f ca="1"/>
        <v>1.5656299048121582E-2</v>
      </c>
    </row>
    <row r="1424" spans="1:56" x14ac:dyDescent="0.35">
      <c r="A1424" s="12">
        <v>0</v>
      </c>
      <c r="B1424" s="12">
        <v>0</v>
      </c>
      <c r="C1424" s="12">
        <f ca="1">INDEX('Flow probs &amp; rates'!$M$5:$M$5999,UsefulSeries!$E1420,0)*(1-INDEX('Flow probs &amp; rates'!$M$5:$M$5999,UsefulSeries!$E1420,0))/INDEX('Flow probs &amp; rates'!$F$4:$F$5999,UsefulSeries!$E1420,0)</f>
        <v>1.8420039685700287</v>
      </c>
      <c r="D1424" s="12">
        <f ca="1">-INDEX('Flow probs &amp; rates'!$M$5:$M$5999,UsefulSeries!$E1420,0)*(INDEX('Flow probs &amp; rates'!$O$5:$O$5999,UsefulSeries!$E1420,0))/INDEX('Flow probs &amp; rates'!$F$4:$F$5999,UsefulSeries!$E1420,0)</f>
        <v>-0.22481466344128048</v>
      </c>
      <c r="E1424" s="12">
        <v>0</v>
      </c>
      <c r="F1424" s="12">
        <v>0</v>
      </c>
      <c r="G1424" s="12"/>
      <c r="H1424" s="12"/>
      <c r="I1424" s="12">
        <f ca="1">INDEX('Flow probs &amp; rates'!$M$5:$M$5999,UsefulSeries!$E1420)</f>
        <v>0.13881489205611608</v>
      </c>
      <c r="J1424" s="12"/>
      <c r="K1424" s="12">
        <f>INDEX('Flow probs &amp; rates'!$F$4:$F$5999,UsefulSeries!$E1420)</f>
        <v>6.4899598393574301E-2</v>
      </c>
      <c r="L1424" s="12">
        <f>-INDEX('Flow probs &amp; rates'!$F$4:$F$5999,UsefulSeries!$E1420)</f>
        <v>-6.4899598393574301E-2</v>
      </c>
      <c r="M1424" s="12"/>
      <c r="N1424" s="12"/>
      <c r="O1424" s="12"/>
      <c r="P1424" s="12">
        <f ca="1"/>
        <v>0</v>
      </c>
      <c r="Q1424" s="12">
        <f ca="1"/>
        <v>0</v>
      </c>
      <c r="R1424" s="12">
        <f ca="1"/>
        <v>0.55336332785473286</v>
      </c>
      <c r="S1424" s="12">
        <f ca="1"/>
        <v>8.5837132125397467E-2</v>
      </c>
      <c r="T1424" s="12">
        <f ca="1"/>
        <v>0</v>
      </c>
      <c r="U1424" s="12">
        <f ca="1"/>
        <v>0</v>
      </c>
      <c r="V1424" s="12"/>
      <c r="W1424" s="12">
        <f ca="1">INDEX(P$8:P$6003,UsefulSeries!$I1420)</f>
        <v>0</v>
      </c>
      <c r="X1424" s="12">
        <f ca="1">INDEX(Q$8:Q$6003,UsefulSeries!$I1420)</f>
        <v>0</v>
      </c>
      <c r="Y1424" s="12">
        <f ca="1">INDEX(R$8:R$6003,UsefulSeries!$I1420)</f>
        <v>0.20784508873982097</v>
      </c>
      <c r="Z1424" s="12">
        <f ca="1">INDEX(S$8:S$6003,UsefulSeries!$I1420)</f>
        <v>5.6797610694591751E-2</v>
      </c>
      <c r="AA1424" s="12">
        <f ca="1">INDEX(T$8:T$6003,UsefulSeries!$I1420)</f>
        <v>0</v>
      </c>
      <c r="AB1424" s="12">
        <f ca="1">INDEX(U$8:U$6003,UsefulSeries!$I1420)</f>
        <v>0</v>
      </c>
      <c r="AC1424" s="12">
        <f>INDEX( K$8:K$6003,UsefulSeries!$I1420)</f>
        <v>3.5344128472253163E-2</v>
      </c>
      <c r="AD1424" s="12">
        <f>INDEX(L$8:L$6003,UsefulSeries!$I1420)</f>
        <v>-3.5344128472253163E-2</v>
      </c>
      <c r="AE1424" s="12"/>
      <c r="AF1424" s="12"/>
      <c r="AG1424" s="12"/>
      <c r="AH1424" s="12"/>
      <c r="AI1424" s="12"/>
      <c r="AJ1424" s="12"/>
      <c r="AK1424" s="12"/>
      <c r="AL1424" s="12"/>
      <c r="AM1424" s="12"/>
      <c r="AN1424" s="12">
        <f t="shared" ca="1" si="207"/>
        <v>0</v>
      </c>
      <c r="AO1424" s="12">
        <f t="shared" ca="1" si="208"/>
        <v>0</v>
      </c>
      <c r="AP1424" s="12">
        <f t="shared" ca="1" si="209"/>
        <v>0.20784508873982097</v>
      </c>
      <c r="AQ1424" s="12">
        <f t="shared" ca="1" si="210"/>
        <v>5.6797610694591751E-2</v>
      </c>
      <c r="AR1424" s="12">
        <f t="shared" ca="1" si="211"/>
        <v>0</v>
      </c>
      <c r="AS1424" s="12">
        <f t="shared" ca="1" si="212"/>
        <v>0</v>
      </c>
      <c r="AT1424" s="12">
        <f t="shared" si="213"/>
        <v>3.5344128472253163E-2</v>
      </c>
      <c r="AU1424" s="12">
        <f t="shared" si="214"/>
        <v>-3.5344128472253163E-2</v>
      </c>
      <c r="AV1424" s="12"/>
      <c r="AW1424" s="12">
        <f ca="1">INDEX(I$8:I$6003,UsefulSeries!$I1420)</f>
        <v>0.23399350276917449</v>
      </c>
      <c r="AX1424" s="12"/>
      <c r="AY1424" s="12"/>
      <c r="AZ1424" s="12">
        <f ca="1"/>
        <v>5.6797610694591744E-2</v>
      </c>
      <c r="BA1424" s="12"/>
      <c r="BB1424" s="12">
        <f t="shared" ca="1" si="215"/>
        <v>5.6797610694591744E-2</v>
      </c>
      <c r="BC1424" s="12"/>
      <c r="BD1424" s="38">
        <f ca="1"/>
        <v>0.23349098405941696</v>
      </c>
    </row>
    <row r="1425" spans="1:56" x14ac:dyDescent="0.35">
      <c r="A1425" s="12">
        <v>0</v>
      </c>
      <c r="B1425" s="12">
        <v>0</v>
      </c>
      <c r="C1425" s="12">
        <f ca="1">-INDEX('Flow probs &amp; rates'!$M$5:$M$5999,UsefulSeries!$E1420,0)*(INDEX('Flow probs &amp; rates'!$O$5:$O$5999,UsefulSeries!$E1420,0))/INDEX('Flow probs &amp; rates'!$F$4:$F$5999,UsefulSeries!$E1420,0)</f>
        <v>-0.22481466344128048</v>
      </c>
      <c r="D1425" s="12">
        <f ca="1">INDEX('Flow probs &amp; rates'!$O$5:$O$5999,UsefulSeries!$E1420,0)*(1-INDEX('Flow probs &amp; rates'!$O$5:$O$5999,UsefulSeries!$E1420,0))/INDEX('Flow probs &amp; rates'!$F$4:$F$5999,UsefulSeries!$E1420,0)</f>
        <v>1.4493050645106542</v>
      </c>
      <c r="E1425" s="12">
        <v>0</v>
      </c>
      <c r="F1425" s="12">
        <v>0</v>
      </c>
      <c r="G1425" s="12"/>
      <c r="H1425" s="12"/>
      <c r="I1425" s="12">
        <f ca="1">INDEX('Flow probs &amp; rates'!$O$5:$O$5999,UsefulSeries!$E1420)</f>
        <v>0.10510674434287277</v>
      </c>
      <c r="J1425" s="12"/>
      <c r="K1425" s="12"/>
      <c r="L1425" s="12">
        <f>-INDEX('Flow probs &amp; rates'!$F$4:$F$5999,UsefulSeries!$E1420)</f>
        <v>-6.4899598393574301E-2</v>
      </c>
      <c r="M1425" s="12"/>
      <c r="N1425" s="12"/>
      <c r="O1425" s="12"/>
      <c r="P1425" s="12">
        <f ca="1"/>
        <v>0</v>
      </c>
      <c r="Q1425" s="12">
        <f ca="1"/>
        <v>0</v>
      </c>
      <c r="R1425" s="12">
        <f ca="1"/>
        <v>8.5837132125397467E-2</v>
      </c>
      <c r="S1425" s="12">
        <f ca="1"/>
        <v>0.70330082391155735</v>
      </c>
      <c r="T1425" s="12">
        <f ca="1"/>
        <v>0</v>
      </c>
      <c r="U1425" s="12">
        <f ca="1"/>
        <v>0</v>
      </c>
      <c r="V1425" s="12"/>
      <c r="W1425" s="12">
        <f ca="1">INDEX(P$9:P$6003,UsefulSeries!$I1420)</f>
        <v>0</v>
      </c>
      <c r="X1425" s="12">
        <f ca="1">INDEX(Q$9:Q$6003,UsefulSeries!$I1420)</f>
        <v>0</v>
      </c>
      <c r="Y1425" s="12">
        <f ca="1">INDEX(R$9:R$6003,UsefulSeries!$I1420)</f>
        <v>5.6797610694591757E-2</v>
      </c>
      <c r="Z1425" s="12">
        <f ca="1">INDEX(S$9:S$6003,UsefulSeries!$I1420)</f>
        <v>0.30271336736091353</v>
      </c>
      <c r="AA1425" s="12">
        <f ca="1">INDEX(T$9:T$6003,UsefulSeries!$I1420)</f>
        <v>0</v>
      </c>
      <c r="AB1425" s="12">
        <f ca="1">INDEX(U$9:U$6003,UsefulSeries!$I1420)</f>
        <v>0</v>
      </c>
      <c r="AC1425" s="12">
        <f>INDEX( K$9:K$6003,UsefulSeries!$I1420)</f>
        <v>0</v>
      </c>
      <c r="AD1425" s="12">
        <f>INDEX(L$9:L$6003,UsefulSeries!$I1420)</f>
        <v>-3.5344128472253163E-2</v>
      </c>
      <c r="AE1425" s="12"/>
      <c r="AF1425" s="12"/>
      <c r="AG1425" s="12"/>
      <c r="AH1425" s="12"/>
      <c r="AI1425" s="12"/>
      <c r="AJ1425" s="12"/>
      <c r="AK1425" s="12"/>
      <c r="AL1425" s="12"/>
      <c r="AM1425" s="12"/>
      <c r="AN1425" s="12">
        <f t="shared" ca="1" si="207"/>
        <v>0</v>
      </c>
      <c r="AO1425" s="12">
        <f t="shared" ca="1" si="208"/>
        <v>0</v>
      </c>
      <c r="AP1425" s="12">
        <f t="shared" ca="1" si="209"/>
        <v>5.6797610694591757E-2</v>
      </c>
      <c r="AQ1425" s="12">
        <f t="shared" ca="1" si="210"/>
        <v>0.30271336736091353</v>
      </c>
      <c r="AR1425" s="12">
        <f t="shared" ca="1" si="211"/>
        <v>0</v>
      </c>
      <c r="AS1425" s="12">
        <f t="shared" ca="1" si="212"/>
        <v>0</v>
      </c>
      <c r="AT1425" s="12">
        <f t="shared" si="213"/>
        <v>0</v>
      </c>
      <c r="AU1425" s="12">
        <f t="shared" si="214"/>
        <v>-3.5344128472253163E-2</v>
      </c>
      <c r="AV1425" s="12"/>
      <c r="AW1425" s="12">
        <f ca="1">INDEX(I$9:I$6003,UsefulSeries!$I1420)</f>
        <v>0.14372453783110331</v>
      </c>
      <c r="AX1425" s="12"/>
      <c r="AY1425" s="12"/>
      <c r="AZ1425" s="12">
        <f ca="1"/>
        <v>5.6797610694591744E-2</v>
      </c>
      <c r="BA1425" s="12"/>
      <c r="BB1425" s="12">
        <f t="shared" ca="1" si="215"/>
        <v>5.6797610694591744E-2</v>
      </c>
      <c r="BC1425" s="12"/>
      <c r="BD1425" s="38">
        <f ca="1"/>
        <v>0.15204174575920687</v>
      </c>
    </row>
    <row r="1426" spans="1:56" x14ac:dyDescent="0.35">
      <c r="A1426" s="12">
        <v>0</v>
      </c>
      <c r="B1426" s="12">
        <v>0</v>
      </c>
      <c r="C1426" s="12">
        <v>0</v>
      </c>
      <c r="D1426" s="12">
        <v>0</v>
      </c>
      <c r="E1426" s="12">
        <f ca="1">INDEX('Flow probs &amp; rates'!$P$5:$P$5999,UsefulSeries!$E1420,0)*(1-INDEX('Flow probs &amp; rates'!$P$5:$P$5999,UsefulSeries!$E1420,0))/INDEX('Flow probs &amp; rates'!$G$4:$G$5999,UsefulSeries!$E1420,0)</f>
        <v>4.9123406241296685E-2</v>
      </c>
      <c r="F1426" s="12">
        <f ca="1">-INDEX('Flow probs &amp; rates'!$P$5:$P$5999,UsefulSeries!$E1420,0)*(INDEX('Flow probs &amp; rates'!$Q$5:$Q$5999,UsefulSeries!$E1420,0))/INDEX('Flow probs &amp; rates'!$G$4:$G$5999,UsefulSeries!$E1420,0)</f>
        <v>-1.1394232780448849E-3</v>
      </c>
      <c r="G1426" s="12"/>
      <c r="H1426" s="12"/>
      <c r="I1426" s="12">
        <f ca="1">INDEX('Flow probs &amp; rates'!$P$5:$P$5999,UsefulSeries!$E1420)</f>
        <v>1.7493719246984347E-2</v>
      </c>
      <c r="J1426" s="12"/>
      <c r="K1426" s="12">
        <f>INDEX('Flow probs &amp; rates'!$G$4:$G$5999,UsefulSeries!$E1420)</f>
        <v>0.34988797294440921</v>
      </c>
      <c r="L1426" s="12"/>
      <c r="M1426" s="12"/>
      <c r="N1426" s="12"/>
      <c r="O1426" s="12"/>
      <c r="P1426" s="12">
        <f ca="1"/>
        <v>0</v>
      </c>
      <c r="Q1426" s="12">
        <f ca="1"/>
        <v>0</v>
      </c>
      <c r="R1426" s="12">
        <f ca="1"/>
        <v>0</v>
      </c>
      <c r="S1426" s="12">
        <f ca="1"/>
        <v>0</v>
      </c>
      <c r="T1426" s="12">
        <f ca="1"/>
        <v>20.365350874607554</v>
      </c>
      <c r="U1426" s="12">
        <f ca="1"/>
        <v>0.36457413842410269</v>
      </c>
      <c r="V1426" s="12"/>
      <c r="W1426" s="12">
        <f ca="1">INDEX(P$10:P$6003,UsefulSeries!$I1420)</f>
        <v>0</v>
      </c>
      <c r="X1426" s="12">
        <f ca="1">INDEX(Q$10:Q$6003,UsefulSeries!$I1420)</f>
        <v>0</v>
      </c>
      <c r="Y1426" s="12">
        <f ca="1">INDEX(R$10:R$6003,UsefulSeries!$I1420)</f>
        <v>0</v>
      </c>
      <c r="Z1426" s="12">
        <f ca="1">INDEX(S$10:S$6003,UsefulSeries!$I1420)</f>
        <v>0</v>
      </c>
      <c r="AA1426" s="12">
        <f ca="1">INDEX(T$10:T$6003,UsefulSeries!$I1420)</f>
        <v>14.126385014930129</v>
      </c>
      <c r="AB1426" s="12">
        <f ca="1">INDEX(U$10:U$6003,UsefulSeries!$I1420)</f>
        <v>0.35547040624044518</v>
      </c>
      <c r="AC1426" s="12">
        <f>INDEX( K$10:K$6003,UsefulSeries!$I1420)</f>
        <v>0.33980180196237447</v>
      </c>
      <c r="AD1426" s="12">
        <f>INDEX(L$10:L$6003,UsefulSeries!$I1420)</f>
        <v>0</v>
      </c>
      <c r="AE1426" s="12"/>
      <c r="AF1426" s="12"/>
      <c r="AG1426" s="12"/>
      <c r="AH1426" s="12"/>
      <c r="AI1426" s="12"/>
      <c r="AJ1426" s="12"/>
      <c r="AK1426" s="12"/>
      <c r="AL1426" s="12"/>
      <c r="AM1426" s="12"/>
      <c r="AN1426" s="12">
        <f t="shared" ca="1" si="207"/>
        <v>0</v>
      </c>
      <c r="AO1426" s="12">
        <f t="shared" ca="1" si="208"/>
        <v>0</v>
      </c>
      <c r="AP1426" s="12">
        <f t="shared" ca="1" si="209"/>
        <v>0</v>
      </c>
      <c r="AQ1426" s="12">
        <f t="shared" ca="1" si="210"/>
        <v>0</v>
      </c>
      <c r="AR1426" s="12">
        <f t="shared" ca="1" si="211"/>
        <v>14.126385014930129</v>
      </c>
      <c r="AS1426" s="12">
        <f t="shared" ca="1" si="212"/>
        <v>0.35547040624044518</v>
      </c>
      <c r="AT1426" s="12">
        <f t="shared" si="213"/>
        <v>0.33980180196237447</v>
      </c>
      <c r="AU1426" s="12">
        <f t="shared" si="214"/>
        <v>0</v>
      </c>
      <c r="AV1426" s="12"/>
      <c r="AW1426" s="12">
        <f ca="1">INDEX(I$10:I$6003,UsefulSeries!$I1420)</f>
        <v>2.4675325613300492E-2</v>
      </c>
      <c r="AX1426" s="12"/>
      <c r="AY1426" s="12"/>
      <c r="AZ1426" s="12">
        <f ca="1"/>
        <v>0.35547040624044507</v>
      </c>
      <c r="BA1426" s="12"/>
      <c r="BB1426" s="12">
        <f t="shared" ca="1" si="215"/>
        <v>0.35547040624044507</v>
      </c>
      <c r="BC1426" s="12"/>
      <c r="BD1426" s="38">
        <f ca="1"/>
        <v>2.3264656468705139E-2</v>
      </c>
    </row>
    <row r="1427" spans="1:56" x14ac:dyDescent="0.35">
      <c r="A1427" s="12">
        <v>0</v>
      </c>
      <c r="B1427" s="12">
        <v>0</v>
      </c>
      <c r="C1427" s="12">
        <v>0</v>
      </c>
      <c r="D1427" s="12">
        <v>0</v>
      </c>
      <c r="E1427" s="12">
        <f ca="1">-INDEX('Flow probs &amp; rates'!$P$5:$P$5999,UsefulSeries!$E1420,0)*(INDEX('Flow probs &amp; rates'!$Q$5:$Q$5999,UsefulSeries!$E1420,0))/INDEX('Flow probs &amp; rates'!$G$4:$G$5999,UsefulSeries!$E1420,0)</f>
        <v>-1.1394232780448849E-3</v>
      </c>
      <c r="F1427" s="12">
        <f ca="1">INDEX('Flow probs &amp; rates'!$Q$5:$Q$5999,UsefulSeries!$E1420,0)*(1-INDEX('Flow probs &amp; rates'!$Q$5:$Q$5999,UsefulSeries!$E1420,0))/INDEX('Flow probs &amp; rates'!$G$4:$G$5999,UsefulSeries!$E1420,0)</f>
        <v>6.3648932840886047E-2</v>
      </c>
      <c r="G1427" s="12"/>
      <c r="H1427" s="12"/>
      <c r="I1427" s="12">
        <f ca="1">INDEX('Flow probs &amp; rates'!$Q$5:$Q$5999,UsefulSeries!$E1420)</f>
        <v>2.2789350592186022E-2</v>
      </c>
      <c r="J1427" s="12"/>
      <c r="K1427" s="12"/>
      <c r="L1427" s="12">
        <f>INDEX('Flow probs &amp; rates'!$G$4:$G$5999,UsefulSeries!$E1420)</f>
        <v>0.34988797294440921</v>
      </c>
      <c r="M1427" s="12"/>
      <c r="N1427" s="12"/>
      <c r="O1427" s="12"/>
      <c r="P1427" s="12">
        <f ca="1"/>
        <v>0</v>
      </c>
      <c r="Q1427" s="12">
        <f ca="1"/>
        <v>0</v>
      </c>
      <c r="R1427" s="12">
        <f ca="1"/>
        <v>0</v>
      </c>
      <c r="S1427" s="12">
        <f ca="1"/>
        <v>0</v>
      </c>
      <c r="T1427" s="12">
        <f ca="1"/>
        <v>0.36457413842410269</v>
      </c>
      <c r="U1427" s="12">
        <f ca="1"/>
        <v>15.71770899538568</v>
      </c>
      <c r="V1427" s="12"/>
      <c r="W1427" s="12">
        <f ca="1">INDEX(P$11:P$6003,UsefulSeries!$I1420)</f>
        <v>0</v>
      </c>
      <c r="X1427" s="12">
        <f ca="1">INDEX(Q$11:Q$6003,UsefulSeries!$I1420)</f>
        <v>0</v>
      </c>
      <c r="Y1427" s="12">
        <f ca="1">INDEX(R$11:R$6003,UsefulSeries!$I1420)</f>
        <v>0</v>
      </c>
      <c r="Z1427" s="12">
        <f ca="1">INDEX(S$11:S$6003,UsefulSeries!$I1420)</f>
        <v>0</v>
      </c>
      <c r="AA1427" s="12">
        <f ca="1">INDEX(T$11:T$6003,UsefulSeries!$I1420)</f>
        <v>0.35547040624044518</v>
      </c>
      <c r="AB1427" s="12">
        <f ca="1">INDEX(U$11:U$6003,UsefulSeries!$I1420)</f>
        <v>17.868156619874473</v>
      </c>
      <c r="AC1427" s="12">
        <f>INDEX( K$11:K$6003,UsefulSeries!$I1420)</f>
        <v>0</v>
      </c>
      <c r="AD1427" s="12">
        <f>INDEX(L$11:L$6003,UsefulSeries!$I1420)</f>
        <v>0.33980180196237447</v>
      </c>
      <c r="AE1427" s="12"/>
      <c r="AF1427" s="12"/>
      <c r="AG1427" s="12"/>
      <c r="AH1427" s="12"/>
      <c r="AI1427" s="12"/>
      <c r="AJ1427" s="12"/>
      <c r="AK1427" s="12"/>
      <c r="AL1427" s="12"/>
      <c r="AM1427" s="12"/>
      <c r="AN1427" s="12">
        <f t="shared" ca="1" si="207"/>
        <v>0</v>
      </c>
      <c r="AO1427" s="12">
        <f t="shared" ca="1" si="208"/>
        <v>0</v>
      </c>
      <c r="AP1427" s="12">
        <f t="shared" ca="1" si="209"/>
        <v>0</v>
      </c>
      <c r="AQ1427" s="12">
        <f t="shared" ca="1" si="210"/>
        <v>0</v>
      </c>
      <c r="AR1427" s="12">
        <f t="shared" ca="1" si="211"/>
        <v>0.35547040624044518</v>
      </c>
      <c r="AS1427" s="12">
        <f t="shared" ca="1" si="212"/>
        <v>17.868156619874473</v>
      </c>
      <c r="AT1427" s="12">
        <f t="shared" si="213"/>
        <v>0</v>
      </c>
      <c r="AU1427" s="12">
        <f t="shared" si="214"/>
        <v>0.33980180196237447</v>
      </c>
      <c r="AV1427" s="12"/>
      <c r="AW1427" s="12">
        <f ca="1">INDEX(I$11:I$6003,UsefulSeries!$I1420)</f>
        <v>1.9403179947221974E-2</v>
      </c>
      <c r="AX1427" s="12"/>
      <c r="AY1427" s="12"/>
      <c r="AZ1427" s="12">
        <f ca="1"/>
        <v>0.35547040624044512</v>
      </c>
      <c r="BA1427" s="12"/>
      <c r="BB1427" s="12">
        <f t="shared" ca="1" si="215"/>
        <v>0.35547040624044512</v>
      </c>
      <c r="BC1427" s="12"/>
      <c r="BD1427" s="38">
        <f ca="1"/>
        <v>1.8091917666802716E-2</v>
      </c>
    </row>
    <row r="1428" spans="1:56" x14ac:dyDescent="0.35">
      <c r="A1428" s="12">
        <f ca="1">INDEX('Flow probs &amp; rates'!$K$5:$K$5999,UsefulSeries!$E1426,0)*(1-INDEX('Flow probs &amp; rates'!$K$5:$K$5999,UsefulSeries!$E1426,0))/INDEX('Flow probs &amp; rates'!$E$4:$E$5999,UsefulSeries!$E1426,0)</f>
        <v>2.5491277454570097E-2</v>
      </c>
      <c r="B1428" s="12">
        <f ca="1">-INDEX('Flow probs &amp; rates'!$K$5:$K$5999,UsefulSeries!$E1426,0)*(INDEX('Flow probs &amp; rates'!$L$5:$L$5999,UsefulSeries!$E1426,0))/INDEX('Flow probs &amp; rates'!$E$4:$E$5999,UsefulSeries!$E1426,0)</f>
        <v>-3.0610206240133387E-4</v>
      </c>
      <c r="C1428" s="12">
        <v>0</v>
      </c>
      <c r="D1428" s="12">
        <v>0</v>
      </c>
      <c r="E1428" s="12">
        <v>0</v>
      </c>
      <c r="F1428" s="12">
        <v>0</v>
      </c>
      <c r="G1428" s="12"/>
      <c r="H1428" s="12"/>
      <c r="I1428" s="12">
        <f ca="1">INDEX('Flow probs &amp; rates'!$K$5:$K$5999,UsefulSeries!$E1426)</f>
        <v>1.5159916200604166E-2</v>
      </c>
      <c r="J1428" s="12"/>
      <c r="K1428" s="12">
        <f>-INDEX('Flow probs &amp; rates'!$E$4:$E$5999,UsefulSeries!$E1426)</f>
        <v>-0.58569419159172609</v>
      </c>
      <c r="L1428" s="12">
        <f>INDEX('Flow probs &amp; rates'!$E$4:$E$5999,UsefulSeries!$E1426)</f>
        <v>0.58569419159172609</v>
      </c>
      <c r="M1428" s="12"/>
      <c r="N1428" s="12"/>
      <c r="O1428" s="12"/>
      <c r="P1428" s="12">
        <f t="array" aca="1" ref="P1428:U1433" ca="1">MINVERSE(A1428:F1433)</f>
        <v>39.236333144590652</v>
      </c>
      <c r="Q1428" s="12">
        <f ca="1"/>
        <v>0.60193808319945574</v>
      </c>
      <c r="R1428" s="12">
        <f ca="1"/>
        <v>0</v>
      </c>
      <c r="S1428" s="12">
        <f ca="1"/>
        <v>0</v>
      </c>
      <c r="T1428" s="12">
        <f ca="1"/>
        <v>0</v>
      </c>
      <c r="U1428" s="12">
        <f ca="1"/>
        <v>0</v>
      </c>
      <c r="V1428" s="12"/>
      <c r="W1428" s="12"/>
      <c r="X1428" s="12"/>
      <c r="Y1428" s="12"/>
      <c r="Z1428" s="12"/>
      <c r="AA1428" s="12"/>
      <c r="AB1428" s="12"/>
      <c r="AC1428" s="12"/>
      <c r="AD1428" s="12"/>
      <c r="AE1428" s="12">
        <f t="array" ref="AE1428:AJ1429">TRANSPOSE(AC1422:AD1427)</f>
        <v>-0.62485406956537237</v>
      </c>
      <c r="AF1428" s="12">
        <v>-0.62485406956537237</v>
      </c>
      <c r="AG1428" s="12">
        <v>3.5344128472253163E-2</v>
      </c>
      <c r="AH1428" s="12">
        <v>0</v>
      </c>
      <c r="AI1428" s="12">
        <v>0.33980180196237447</v>
      </c>
      <c r="AJ1428" s="12">
        <v>0</v>
      </c>
      <c r="AK1428" s="12"/>
      <c r="AL1428" s="12"/>
      <c r="AM1428" s="12"/>
      <c r="AN1428" s="12">
        <f t="shared" si="207"/>
        <v>-0.62485406956537237</v>
      </c>
      <c r="AO1428" s="12">
        <f t="shared" si="208"/>
        <v>-0.62485406956537237</v>
      </c>
      <c r="AP1428" s="12">
        <f t="shared" si="209"/>
        <v>3.5344128472253163E-2</v>
      </c>
      <c r="AQ1428" s="12">
        <f t="shared" si="210"/>
        <v>0</v>
      </c>
      <c r="AR1428" s="12">
        <f t="shared" si="211"/>
        <v>0.33980180196237447</v>
      </c>
      <c r="AS1428" s="12">
        <f t="shared" si="212"/>
        <v>0</v>
      </c>
      <c r="AT1428" s="12">
        <f t="shared" si="213"/>
        <v>0</v>
      </c>
      <c r="AU1428" s="12">
        <f t="shared" si="214"/>
        <v>0</v>
      </c>
      <c r="AV1428" s="12"/>
      <c r="AW1428" s="12"/>
      <c r="AX1428" s="12">
        <f>INDEX($N$6:$N$6003,UsefulSeries!$K1420)</f>
        <v>-1.0782504770532331E-3</v>
      </c>
      <c r="AY1428" s="12"/>
      <c r="AZ1428" s="12"/>
      <c r="BA1428" s="12"/>
      <c r="BB1428" s="12">
        <f t="shared" si="215"/>
        <v>-1.0782504770532331E-3</v>
      </c>
      <c r="BC1428" s="12"/>
      <c r="BD1428" s="38">
        <f ca="1"/>
        <v>6.0016663487272248E-2</v>
      </c>
    </row>
    <row r="1429" spans="1:56" x14ac:dyDescent="0.35">
      <c r="A1429" s="12">
        <f ca="1">-INDEX('Flow probs &amp; rates'!$K$5:$K$5999,UsefulSeries!$E1426,0)*(INDEX('Flow probs &amp; rates'!$L$5:$L$5999,UsefulSeries!$E1426,0))/INDEX('Flow probs &amp; rates'!$E$4:$E$5999,UsefulSeries!$E1426,0)</f>
        <v>-3.0610206240133387E-4</v>
      </c>
      <c r="B1429" s="12">
        <f ca="1">INDEX('Flow probs &amp; rates'!$L$5:$L$5999,UsefulSeries!$E1426,0)*(1-INDEX('Flow probs &amp; rates'!$L$5:$L$5999,UsefulSeries!$E1426,0))/INDEX('Flow probs &amp; rates'!$E$4:$E$5999,UsefulSeries!$E1426,0)</f>
        <v>1.9952753998861577E-2</v>
      </c>
      <c r="C1429" s="12">
        <v>0</v>
      </c>
      <c r="D1429" s="12">
        <v>0</v>
      </c>
      <c r="E1429" s="12">
        <v>0</v>
      </c>
      <c r="F1429" s="12">
        <v>0</v>
      </c>
      <c r="G1429" s="12"/>
      <c r="H1429" s="12"/>
      <c r="I1429" s="12">
        <f ca="1">INDEX('Flow probs &amp; rates'!$L$5:$L$5999,UsefulSeries!$E1426)</f>
        <v>1.1826068007919755E-2</v>
      </c>
      <c r="J1429" s="12"/>
      <c r="K1429" s="12">
        <f>-INDEX('Flow probs &amp; rates'!$E$4:$E$5999,UsefulSeries!$E1426)</f>
        <v>-0.58569419159172609</v>
      </c>
      <c r="L1429" s="12"/>
      <c r="M1429" s="12"/>
      <c r="N1429" s="12"/>
      <c r="O1429" s="12"/>
      <c r="P1429" s="12">
        <f ca="1"/>
        <v>0.60193808319945574</v>
      </c>
      <c r="Q1429" s="12">
        <f ca="1"/>
        <v>50.127629225808711</v>
      </c>
      <c r="R1429" s="12">
        <f ca="1"/>
        <v>0</v>
      </c>
      <c r="S1429" s="12">
        <f ca="1"/>
        <v>0</v>
      </c>
      <c r="T1429" s="12">
        <f ca="1"/>
        <v>0</v>
      </c>
      <c r="U1429" s="12">
        <f ca="1"/>
        <v>0</v>
      </c>
      <c r="V1429" s="12"/>
      <c r="W1429" s="12"/>
      <c r="X1429" s="12"/>
      <c r="Y1429" s="12"/>
      <c r="Z1429" s="12"/>
      <c r="AA1429" s="12"/>
      <c r="AB1429" s="12"/>
      <c r="AC1429" s="12"/>
      <c r="AD1429" s="12"/>
      <c r="AE1429" s="12">
        <v>0.62485406956537237</v>
      </c>
      <c r="AF1429" s="12">
        <v>0</v>
      </c>
      <c r="AG1429" s="12">
        <v>-3.5344128472253163E-2</v>
      </c>
      <c r="AH1429" s="12">
        <v>-3.5344128472253163E-2</v>
      </c>
      <c r="AI1429" s="12">
        <v>0</v>
      </c>
      <c r="AJ1429" s="12">
        <v>0.33980180196237447</v>
      </c>
      <c r="AK1429" s="12"/>
      <c r="AL1429" s="12"/>
      <c r="AM1429" s="12"/>
      <c r="AN1429" s="12">
        <f t="shared" si="207"/>
        <v>0.62485406956537237</v>
      </c>
      <c r="AO1429" s="12">
        <f t="shared" si="208"/>
        <v>0</v>
      </c>
      <c r="AP1429" s="12">
        <f t="shared" si="209"/>
        <v>-3.5344128472253163E-2</v>
      </c>
      <c r="AQ1429" s="12">
        <f t="shared" si="210"/>
        <v>-3.5344128472253163E-2</v>
      </c>
      <c r="AR1429" s="12">
        <f t="shared" si="211"/>
        <v>0</v>
      </c>
      <c r="AS1429" s="12">
        <f t="shared" si="212"/>
        <v>0.33980180196237447</v>
      </c>
      <c r="AT1429" s="12">
        <f t="shared" si="213"/>
        <v>0</v>
      </c>
      <c r="AU1429" s="12">
        <f t="shared" si="214"/>
        <v>0</v>
      </c>
      <c r="AV1429" s="12"/>
      <c r="AW1429" s="12"/>
      <c r="AX1429" s="12">
        <f>INDEX('Margin error adjustment'!N$7:N$6003,UsefulSeries!$K1420)</f>
        <v>-2.5396278520967153E-5</v>
      </c>
      <c r="AY1429" s="12"/>
      <c r="AZ1429" s="12"/>
      <c r="BA1429" s="12"/>
      <c r="BB1429" s="12">
        <f t="shared" si="215"/>
        <v>-2.5396278520967153E-5</v>
      </c>
      <c r="BC1429" s="12"/>
      <c r="BD1429" s="38">
        <f ca="1"/>
        <v>7.0427204305453184E-2</v>
      </c>
    </row>
    <row r="1430" spans="1:56" x14ac:dyDescent="0.35">
      <c r="A1430" s="12">
        <v>0</v>
      </c>
      <c r="B1430" s="12">
        <v>0</v>
      </c>
      <c r="C1430" s="12">
        <f ca="1">INDEX('Flow probs &amp; rates'!$M$5:$M$5999,UsefulSeries!$E1426,0)*(1-INDEX('Flow probs &amp; rates'!$M$5:$M$5999,UsefulSeries!$E1426,0))/INDEX('Flow probs &amp; rates'!$F$4:$F$5999,UsefulSeries!$E1426,0)</f>
        <v>1.8446319335902277</v>
      </c>
      <c r="D1430" s="12">
        <f ca="1">-INDEX('Flow probs &amp; rates'!$M$5:$M$5999,UsefulSeries!$E1426,0)*(INDEX('Flow probs &amp; rates'!$O$5:$O$5999,UsefulSeries!$E1426,0))/INDEX('Flow probs &amp; rates'!$F$4:$F$5999,UsefulSeries!$E1426,0)</f>
        <v>-0.22813840454565559</v>
      </c>
      <c r="E1430" s="12">
        <v>0</v>
      </c>
      <c r="F1430" s="12">
        <v>0</v>
      </c>
      <c r="G1430" s="12"/>
      <c r="H1430" s="12"/>
      <c r="I1430" s="12">
        <f ca="1">INDEX('Flow probs &amp; rates'!$M$5:$M$5999,UsefulSeries!$E1426)</f>
        <v>0.13748376416891853</v>
      </c>
      <c r="J1430" s="12"/>
      <c r="K1430" s="12">
        <f>INDEX('Flow probs &amp; rates'!$F$4:$F$5999,UsefulSeries!$E1426)</f>
        <v>6.4284899659124026E-2</v>
      </c>
      <c r="L1430" s="12">
        <f>-INDEX('Flow probs &amp; rates'!$F$4:$F$5999,UsefulSeries!$E1426)</f>
        <v>-6.4284899659124026E-2</v>
      </c>
      <c r="M1430" s="12"/>
      <c r="N1430" s="12"/>
      <c r="O1430" s="12"/>
      <c r="P1430" s="12">
        <f ca="1"/>
        <v>0</v>
      </c>
      <c r="Q1430" s="12">
        <f ca="1"/>
        <v>0</v>
      </c>
      <c r="R1430" s="12">
        <f ca="1"/>
        <v>0.55263236659664927</v>
      </c>
      <c r="S1430" s="12">
        <f ca="1"/>
        <v>8.5050612142059279E-2</v>
      </c>
      <c r="T1430" s="12">
        <f ca="1"/>
        <v>0</v>
      </c>
      <c r="U1430" s="12">
        <f ca="1"/>
        <v>0</v>
      </c>
      <c r="V1430" s="12"/>
      <c r="W1430" s="12">
        <f ca="1">INDEX(P$6:P$6003,UsefulSeries!$I1428)</f>
        <v>53.770915191281588</v>
      </c>
      <c r="X1430" s="12">
        <f ca="1">INDEX(Q$6:Q$6003,UsefulSeries!$I1428)</f>
        <v>0.64034112876688321</v>
      </c>
      <c r="Y1430" s="12">
        <f ca="1">INDEX(R$6:R$6003,UsefulSeries!$I1428)</f>
        <v>0</v>
      </c>
      <c r="Z1430" s="12">
        <f ca="1">INDEX(S$6:S$6003,UsefulSeries!$I1428)</f>
        <v>0</v>
      </c>
      <c r="AA1430" s="12">
        <f ca="1">INDEX(T$6:T$6003,UsefulSeries!$I1428)</f>
        <v>0</v>
      </c>
      <c r="AB1430" s="12">
        <f ca="1">INDEX(U$6:U$6003,UsefulSeries!$I1428)</f>
        <v>0</v>
      </c>
      <c r="AC1430" s="12">
        <f>INDEX( K$6:K$6003,UsefulSeries!$I1428)</f>
        <v>-0.62377581908831914</v>
      </c>
      <c r="AD1430" s="12">
        <f>INDEX(L$6:L$6003,UsefulSeries!$I1428)</f>
        <v>0.62377581908831914</v>
      </c>
      <c r="AE1430" s="12"/>
      <c r="AF1430" s="12"/>
      <c r="AG1430" s="12"/>
      <c r="AH1430" s="12"/>
      <c r="AI1430" s="12"/>
      <c r="AJ1430" s="12"/>
      <c r="AK1430" s="12"/>
      <c r="AL1430" s="12"/>
      <c r="AM1430" s="12"/>
      <c r="AN1430" s="12">
        <f t="shared" ca="1" si="207"/>
        <v>53.770915191281588</v>
      </c>
      <c r="AO1430" s="12">
        <f t="shared" ca="1" si="208"/>
        <v>0.64034112876688321</v>
      </c>
      <c r="AP1430" s="12">
        <f t="shared" ca="1" si="209"/>
        <v>0</v>
      </c>
      <c r="AQ1430" s="12">
        <f t="shared" ca="1" si="210"/>
        <v>0</v>
      </c>
      <c r="AR1430" s="12">
        <f t="shared" ca="1" si="211"/>
        <v>0</v>
      </c>
      <c r="AS1430" s="12">
        <f t="shared" ca="1" si="212"/>
        <v>0</v>
      </c>
      <c r="AT1430" s="12">
        <f t="shared" si="213"/>
        <v>-0.62377581908831914</v>
      </c>
      <c r="AU1430" s="12">
        <f t="shared" si="214"/>
        <v>0.62377581908831914</v>
      </c>
      <c r="AV1430" s="12"/>
      <c r="AW1430" s="12">
        <f ca="1">INDEX(I$6:I$6003,UsefulSeries!$I1428)</f>
        <v>1.174043062953488E-2</v>
      </c>
      <c r="AX1430" s="12"/>
      <c r="AY1430" s="12"/>
      <c r="AZ1430" s="12">
        <f t="array" aca="1" ref="AZ1430:AZ1435" ca="1">MMULT(W1430:AB1435,AW1430:AW1435)</f>
        <v>0.64034112876688332</v>
      </c>
      <c r="BA1430" s="12"/>
      <c r="BB1430" s="12">
        <f t="shared" ca="1" si="215"/>
        <v>0.64034112876688332</v>
      </c>
      <c r="BC1430" s="12"/>
      <c r="BD1430" s="38">
        <f t="array" aca="1" ref="BD1430:BD1437" ca="1">MMULT(MINVERSE(AN1430:AU1437),BB1430:BB1437)</f>
        <v>1.1389313900915092E-2</v>
      </c>
    </row>
    <row r="1431" spans="1:56" x14ac:dyDescent="0.35">
      <c r="A1431" s="12">
        <v>0</v>
      </c>
      <c r="B1431" s="12">
        <v>0</v>
      </c>
      <c r="C1431" s="12">
        <f ca="1">-INDEX('Flow probs &amp; rates'!$M$5:$M$5999,UsefulSeries!$E1426,0)*(INDEX('Flow probs &amp; rates'!$O$5:$O$5999,UsefulSeries!$E1426,0))/INDEX('Flow probs &amp; rates'!$F$4:$F$5999,UsefulSeries!$E1426,0)</f>
        <v>-0.22813840454565559</v>
      </c>
      <c r="D1431" s="12">
        <f ca="1">INDEX('Flow probs &amp; rates'!$O$5:$O$5999,UsefulSeries!$E1426,0)*(1-INDEX('Flow probs &amp; rates'!$O$5:$O$5999,UsefulSeries!$E1426,0))/INDEX('Flow probs &amp; rates'!$F$4:$F$5999,UsefulSeries!$E1426,0)</f>
        <v>1.482372239779588</v>
      </c>
      <c r="E1431" s="12">
        <v>0</v>
      </c>
      <c r="F1431" s="12">
        <v>0</v>
      </c>
      <c r="G1431" s="12"/>
      <c r="H1431" s="12"/>
      <c r="I1431" s="12">
        <f ca="1">INDEX('Flow probs &amp; rates'!$O$5:$O$5999,UsefulSeries!$E1426)</f>
        <v>0.10667335545592867</v>
      </c>
      <c r="J1431" s="12"/>
      <c r="K1431" s="12"/>
      <c r="L1431" s="12">
        <f>-INDEX('Flow probs &amp; rates'!$F$4:$F$5999,UsefulSeries!$E1426)</f>
        <v>-6.4284899659124026E-2</v>
      </c>
      <c r="M1431" s="12"/>
      <c r="N1431" s="12"/>
      <c r="O1431" s="12"/>
      <c r="P1431" s="12">
        <f ca="1"/>
        <v>0</v>
      </c>
      <c r="Q1431" s="12">
        <f ca="1"/>
        <v>0</v>
      </c>
      <c r="R1431" s="12">
        <f ca="1"/>
        <v>8.5050612142059279E-2</v>
      </c>
      <c r="S1431" s="12">
        <f ca="1"/>
        <v>0.68768375688908923</v>
      </c>
      <c r="T1431" s="12">
        <f ca="1"/>
        <v>0</v>
      </c>
      <c r="U1431" s="12">
        <f ca="1"/>
        <v>0</v>
      </c>
      <c r="V1431" s="12"/>
      <c r="W1431" s="12">
        <f ca="1">INDEX(P$7:P$6003,UsefulSeries!$I1428)</f>
        <v>0.64034112876688321</v>
      </c>
      <c r="X1431" s="12">
        <f ca="1">INDEX(Q$7:Q$6003,UsefulSeries!$I1428)</f>
        <v>44.788718385042962</v>
      </c>
      <c r="Y1431" s="12">
        <f ca="1">INDEX(R$7:R$6003,UsefulSeries!$I1428)</f>
        <v>0</v>
      </c>
      <c r="Z1431" s="12">
        <f ca="1">INDEX(S$7:S$6003,UsefulSeries!$I1428)</f>
        <v>0</v>
      </c>
      <c r="AA1431" s="12">
        <f ca="1">INDEX(T$7:T$6003,UsefulSeries!$I1428)</f>
        <v>0</v>
      </c>
      <c r="AB1431" s="12">
        <f ca="1">INDEX(U$7:U$6003,UsefulSeries!$I1428)</f>
        <v>0</v>
      </c>
      <c r="AC1431" s="12">
        <f>INDEX( K$7:K$6003,UsefulSeries!$I1428,1)</f>
        <v>-0.62377581908831914</v>
      </c>
      <c r="AD1431" s="12">
        <f>INDEX(L$7:L$6003,UsefulSeries!$I1428,1)</f>
        <v>0</v>
      </c>
      <c r="AE1431" s="12"/>
      <c r="AF1431" s="12"/>
      <c r="AG1431" s="12"/>
      <c r="AH1431" s="12"/>
      <c r="AI1431" s="12"/>
      <c r="AJ1431" s="12"/>
      <c r="AK1431" s="12"/>
      <c r="AL1431" s="12"/>
      <c r="AM1431" s="12"/>
      <c r="AN1431" s="12">
        <f t="shared" ca="1" si="207"/>
        <v>0.64034112876688321</v>
      </c>
      <c r="AO1431" s="12">
        <f t="shared" ca="1" si="208"/>
        <v>44.788718385042962</v>
      </c>
      <c r="AP1431" s="12">
        <f t="shared" ca="1" si="209"/>
        <v>0</v>
      </c>
      <c r="AQ1431" s="12">
        <f t="shared" ca="1" si="210"/>
        <v>0</v>
      </c>
      <c r="AR1431" s="12">
        <f t="shared" ca="1" si="211"/>
        <v>0</v>
      </c>
      <c r="AS1431" s="12">
        <f t="shared" ca="1" si="212"/>
        <v>0</v>
      </c>
      <c r="AT1431" s="12">
        <f t="shared" si="213"/>
        <v>-0.62377581908831914</v>
      </c>
      <c r="AU1431" s="12">
        <f t="shared" si="214"/>
        <v>0</v>
      </c>
      <c r="AV1431" s="12"/>
      <c r="AW1431" s="12">
        <f ca="1">INDEX(I$7:I$6003,UsefulSeries!$I1428)</f>
        <v>1.4129076941319374E-2</v>
      </c>
      <c r="AX1431" s="12"/>
      <c r="AY1431" s="12"/>
      <c r="AZ1431" s="12">
        <f ca="1"/>
        <v>0.64034112876688332</v>
      </c>
      <c r="BA1431" s="12"/>
      <c r="BB1431" s="12">
        <f t="shared" ca="1" si="215"/>
        <v>0.64034112876688332</v>
      </c>
      <c r="BC1431" s="12"/>
      <c r="BD1431" s="38">
        <f ca="1"/>
        <v>1.4812549162212828E-2</v>
      </c>
    </row>
    <row r="1432" spans="1:56" x14ac:dyDescent="0.35">
      <c r="A1432" s="12">
        <v>0</v>
      </c>
      <c r="B1432" s="12">
        <v>0</v>
      </c>
      <c r="C1432" s="12">
        <v>0</v>
      </c>
      <c r="D1432" s="12">
        <v>0</v>
      </c>
      <c r="E1432" s="12">
        <f ca="1">INDEX('Flow probs &amp; rates'!$P$5:$P$5999,UsefulSeries!$E1426,0)*(1-INDEX('Flow probs &amp; rates'!$P$5:$P$5999,UsefulSeries!$E1426,0))/INDEX('Flow probs &amp; rates'!$G$4:$G$5999,UsefulSeries!$E1426,0)</f>
        <v>5.1904636163336543E-2</v>
      </c>
      <c r="F1432" s="12">
        <f ca="1">-INDEX('Flow probs &amp; rates'!$P$5:$P$5999,UsefulSeries!$E1426,0)*(INDEX('Flow probs &amp; rates'!$Q$5:$Q$5999,UsefulSeries!$E1426,0))/INDEX('Flow probs &amp; rates'!$G$4:$G$5999,UsefulSeries!$E1426,0)</f>
        <v>-1.2252967794049397E-3</v>
      </c>
      <c r="G1432" s="12"/>
      <c r="H1432" s="12"/>
      <c r="I1432" s="12">
        <f ca="1">INDEX('Flow probs &amp; rates'!$P$5:$P$5999,UsefulSeries!$E1426)</f>
        <v>1.8510340628363077E-2</v>
      </c>
      <c r="J1432" s="12"/>
      <c r="K1432" s="12">
        <f>INDEX('Flow probs &amp; rates'!$G$4:$G$5999,UsefulSeries!$E1426)</f>
        <v>0.35002090874914993</v>
      </c>
      <c r="L1432" s="12"/>
      <c r="M1432" s="12"/>
      <c r="N1432" s="12"/>
      <c r="O1432" s="12"/>
      <c r="P1432" s="12">
        <f ca="1"/>
        <v>0</v>
      </c>
      <c r="Q1432" s="12">
        <f ca="1"/>
        <v>0</v>
      </c>
      <c r="R1432" s="12">
        <f ca="1"/>
        <v>0</v>
      </c>
      <c r="S1432" s="12">
        <f ca="1"/>
        <v>0</v>
      </c>
      <c r="T1432" s="12">
        <f ca="1"/>
        <v>19.274723929001915</v>
      </c>
      <c r="U1432" s="12">
        <f ca="1"/>
        <v>0.36524431560037213</v>
      </c>
      <c r="V1432" s="12"/>
      <c r="W1432" s="12">
        <f ca="1">INDEX(P$8:P$6003,UsefulSeries!$I1428)</f>
        <v>0</v>
      </c>
      <c r="X1432" s="12">
        <f ca="1">INDEX(Q$8:Q$6003,UsefulSeries!$I1428)</f>
        <v>0</v>
      </c>
      <c r="Y1432" s="12">
        <f ca="1">INDEX(R$8:R$6003,UsefulSeries!$I1428)</f>
        <v>0.2087105220911544</v>
      </c>
      <c r="Z1432" s="12">
        <f ca="1">INDEX(S$8:S$6003,UsefulSeries!$I1428)</f>
        <v>5.6818319020782965E-2</v>
      </c>
      <c r="AA1432" s="12">
        <f ca="1">INDEX(T$8:T$6003,UsefulSeries!$I1428)</f>
        <v>0</v>
      </c>
      <c r="AB1432" s="12">
        <f ca="1">INDEX(U$8:U$6003,UsefulSeries!$I1428)</f>
        <v>0</v>
      </c>
      <c r="AC1432" s="12">
        <f>INDEX( K$8:K$6003,UsefulSeries!$I1428)</f>
        <v>3.5318732193732195E-2</v>
      </c>
      <c r="AD1432" s="12">
        <f>INDEX(L$8:L$6003,UsefulSeries!$I1428)</f>
        <v>-3.5318732193732195E-2</v>
      </c>
      <c r="AE1432" s="12"/>
      <c r="AF1432" s="12"/>
      <c r="AG1432" s="12"/>
      <c r="AH1432" s="12"/>
      <c r="AI1432" s="12"/>
      <c r="AJ1432" s="12"/>
      <c r="AK1432" s="12"/>
      <c r="AL1432" s="12"/>
      <c r="AM1432" s="12"/>
      <c r="AN1432" s="12">
        <f t="shared" ca="1" si="207"/>
        <v>0</v>
      </c>
      <c r="AO1432" s="12">
        <f t="shared" ca="1" si="208"/>
        <v>0</v>
      </c>
      <c r="AP1432" s="12">
        <f t="shared" ca="1" si="209"/>
        <v>0.2087105220911544</v>
      </c>
      <c r="AQ1432" s="12">
        <f t="shared" ca="1" si="210"/>
        <v>5.6818319020782965E-2</v>
      </c>
      <c r="AR1432" s="12">
        <f t="shared" ca="1" si="211"/>
        <v>0</v>
      </c>
      <c r="AS1432" s="12">
        <f t="shared" ca="1" si="212"/>
        <v>0</v>
      </c>
      <c r="AT1432" s="12">
        <f t="shared" si="213"/>
        <v>3.5318732193732195E-2</v>
      </c>
      <c r="AU1432" s="12">
        <f t="shared" si="214"/>
        <v>-3.5318732193732195E-2</v>
      </c>
      <c r="AV1432" s="12"/>
      <c r="AW1432" s="12">
        <f ca="1">INDEX(I$8:I$6003,UsefulSeries!$I1428)</f>
        <v>0.2325249846917361</v>
      </c>
      <c r="AX1432" s="12"/>
      <c r="AY1432" s="12"/>
      <c r="AZ1432" s="12">
        <f ca="1"/>
        <v>5.6818319020782965E-2</v>
      </c>
      <c r="BA1432" s="12"/>
      <c r="BB1432" s="12">
        <f t="shared" ca="1" si="215"/>
        <v>5.6818319020782965E-2</v>
      </c>
      <c r="BC1432" s="12"/>
      <c r="BD1432" s="38">
        <f ca="1"/>
        <v>0.23514607055888456</v>
      </c>
    </row>
    <row r="1433" spans="1:56" x14ac:dyDescent="0.35">
      <c r="A1433" s="12">
        <v>0</v>
      </c>
      <c r="B1433" s="12">
        <v>0</v>
      </c>
      <c r="C1433" s="12">
        <v>0</v>
      </c>
      <c r="D1433" s="12">
        <v>0</v>
      </c>
      <c r="E1433" s="12">
        <f ca="1">-INDEX('Flow probs &amp; rates'!$P$5:$P$5999,UsefulSeries!$E1426,0)*(INDEX('Flow probs &amp; rates'!$Q$5:$Q$5999,UsefulSeries!$E1426,0))/INDEX('Flow probs &amp; rates'!$G$4:$G$5999,UsefulSeries!$E1426,0)</f>
        <v>-1.2252967794049397E-3</v>
      </c>
      <c r="F1433" s="12">
        <f ca="1">INDEX('Flow probs &amp; rates'!$Q$5:$Q$5999,UsefulSeries!$E1426,0)*(1-INDEX('Flow probs &amp; rates'!$Q$5:$Q$5999,UsefulSeries!$E1426,0))/INDEX('Flow probs &amp; rates'!$G$4:$G$5999,UsefulSeries!$E1426,0)</f>
        <v>6.4661532419209314E-2</v>
      </c>
      <c r="G1433" s="12"/>
      <c r="H1433" s="12"/>
      <c r="I1433" s="12">
        <f ca="1">INDEX('Flow probs &amp; rates'!$Q$5:$Q$5999,UsefulSeries!$E1426)</f>
        <v>2.3169724470524275E-2</v>
      </c>
      <c r="J1433" s="12"/>
      <c r="K1433" s="12"/>
      <c r="L1433" s="12">
        <f>INDEX('Flow probs &amp; rates'!$G$4:$G$5999,UsefulSeries!$E1426)</f>
        <v>0.35002090874914993</v>
      </c>
      <c r="M1433" s="12"/>
      <c r="N1433" s="12"/>
      <c r="O1433" s="12"/>
      <c r="P1433" s="12">
        <f ca="1"/>
        <v>0</v>
      </c>
      <c r="Q1433" s="12">
        <f ca="1"/>
        <v>0</v>
      </c>
      <c r="R1433" s="12">
        <f ca="1"/>
        <v>0</v>
      </c>
      <c r="S1433" s="12">
        <f ca="1"/>
        <v>0</v>
      </c>
      <c r="T1433" s="12">
        <f ca="1"/>
        <v>0.36524431560037207</v>
      </c>
      <c r="U1433" s="12">
        <f ca="1"/>
        <v>15.472066547968069</v>
      </c>
      <c r="V1433" s="12"/>
      <c r="W1433" s="12">
        <f ca="1">INDEX(P$9:P$6003,UsefulSeries!$I1428)</f>
        <v>0</v>
      </c>
      <c r="X1433" s="12">
        <f ca="1">INDEX(Q$9:Q$6003,UsefulSeries!$I1428)</f>
        <v>0</v>
      </c>
      <c r="Y1433" s="12">
        <f ca="1">INDEX(R$9:R$6003,UsefulSeries!$I1428)</f>
        <v>5.6818319020782951E-2</v>
      </c>
      <c r="Z1433" s="12">
        <f ca="1">INDEX(S$9:S$6003,UsefulSeries!$I1428)</f>
        <v>0.2989482964630315</v>
      </c>
      <c r="AA1433" s="12">
        <f ca="1">INDEX(T$9:T$6003,UsefulSeries!$I1428)</f>
        <v>0</v>
      </c>
      <c r="AB1433" s="12">
        <f ca="1">INDEX(U$9:U$6003,UsefulSeries!$I1428)</f>
        <v>0</v>
      </c>
      <c r="AC1433" s="12">
        <f>INDEX( K$9:K$6003,UsefulSeries!$I1428)</f>
        <v>0</v>
      </c>
      <c r="AD1433" s="12">
        <f>INDEX(L$9:L$6003,UsefulSeries!$I1428)</f>
        <v>-3.5318732193732195E-2</v>
      </c>
      <c r="AE1433" s="12"/>
      <c r="AF1433" s="12"/>
      <c r="AG1433" s="12"/>
      <c r="AH1433" s="12"/>
      <c r="AI1433" s="12"/>
      <c r="AJ1433" s="12"/>
      <c r="AK1433" s="12"/>
      <c r="AL1433" s="12"/>
      <c r="AM1433" s="12"/>
      <c r="AN1433" s="12">
        <f t="shared" ca="1" si="207"/>
        <v>0</v>
      </c>
      <c r="AO1433" s="12">
        <f t="shared" ca="1" si="208"/>
        <v>0</v>
      </c>
      <c r="AP1433" s="12">
        <f t="shared" ca="1" si="209"/>
        <v>5.6818319020782951E-2</v>
      </c>
      <c r="AQ1433" s="12">
        <f t="shared" ca="1" si="210"/>
        <v>0.2989482964630315</v>
      </c>
      <c r="AR1433" s="12">
        <f t="shared" ca="1" si="211"/>
        <v>0</v>
      </c>
      <c r="AS1433" s="12">
        <f t="shared" ca="1" si="212"/>
        <v>0</v>
      </c>
      <c r="AT1433" s="12">
        <f t="shared" si="213"/>
        <v>0</v>
      </c>
      <c r="AU1433" s="12">
        <f t="shared" si="214"/>
        <v>-3.5318732193732195E-2</v>
      </c>
      <c r="AV1433" s="12"/>
      <c r="AW1433" s="12">
        <f ca="1">INDEX(I$9:I$6003,UsefulSeries!$I1428)</f>
        <v>0.14586682973675252</v>
      </c>
      <c r="AX1433" s="12"/>
      <c r="AY1433" s="12"/>
      <c r="AZ1433" s="12">
        <f ca="1"/>
        <v>5.6818319020782965E-2</v>
      </c>
      <c r="BA1433" s="12"/>
      <c r="BB1433" s="12">
        <f t="shared" ca="1" si="215"/>
        <v>5.6818319020782965E-2</v>
      </c>
      <c r="BC1433" s="12"/>
      <c r="BD1433" s="38">
        <f ca="1"/>
        <v>0.15461693007430397</v>
      </c>
    </row>
    <row r="1434" spans="1:56" x14ac:dyDescent="0.35">
      <c r="A1434" s="12">
        <f ca="1">INDEX('Flow probs &amp; rates'!$K$5:$K$5999,UsefulSeries!$E1432,0)*(1-INDEX('Flow probs &amp; rates'!$K$5:$K$5999,UsefulSeries!$E1432,0))/INDEX('Flow probs &amp; rates'!$E$4:$E$5999,UsefulSeries!$E1432,0)</f>
        <v>2.5365189736478586E-2</v>
      </c>
      <c r="B1434" s="12">
        <f ca="1">-INDEX('Flow probs &amp; rates'!$K$5:$K$5999,UsefulSeries!$E1432,0)*(INDEX('Flow probs &amp; rates'!$L$5:$L$5999,UsefulSeries!$E1432,0))/INDEX('Flow probs &amp; rates'!$E$4:$E$5999,UsefulSeries!$E1432,0)</f>
        <v>-2.9638687575268802E-4</v>
      </c>
      <c r="C1434" s="12">
        <v>0</v>
      </c>
      <c r="D1434" s="12">
        <v>0</v>
      </c>
      <c r="E1434" s="12">
        <v>0</v>
      </c>
      <c r="F1434" s="12">
        <v>0</v>
      </c>
      <c r="G1434" s="12"/>
      <c r="H1434" s="12"/>
      <c r="I1434" s="12">
        <f ca="1">INDEX('Flow probs &amp; rates'!$K$5:$K$5999,UsefulSeries!$E1432)</f>
        <v>1.5000756392176266E-2</v>
      </c>
      <c r="J1434" s="12"/>
      <c r="K1434" s="12">
        <f>-INDEX('Flow probs &amp; rates'!$E$4:$E$5999,UsefulSeries!$E1432)</f>
        <v>-0.58252013303844274</v>
      </c>
      <c r="L1434" s="12">
        <f>INDEX('Flow probs &amp; rates'!$E$4:$E$5999,UsefulSeries!$E1432)</f>
        <v>0.58252013303844274</v>
      </c>
      <c r="M1434" s="12"/>
      <c r="N1434" s="12"/>
      <c r="O1434" s="12"/>
      <c r="P1434" s="12">
        <f t="array" aca="1" ref="P1434:U1439" ca="1">MINVERSE(A1434:F1439)</f>
        <v>39.43110078765573</v>
      </c>
      <c r="Q1434" s="12">
        <f ca="1"/>
        <v>0.59838343599874222</v>
      </c>
      <c r="R1434" s="12">
        <f ca="1"/>
        <v>0</v>
      </c>
      <c r="S1434" s="12">
        <f ca="1"/>
        <v>0</v>
      </c>
      <c r="T1434" s="12">
        <f ca="1"/>
        <v>0</v>
      </c>
      <c r="U1434" s="12">
        <f ca="1"/>
        <v>0</v>
      </c>
      <c r="V1434" s="12"/>
      <c r="W1434" s="12">
        <f ca="1">INDEX(P$10:P$6003,UsefulSeries!$I1428)</f>
        <v>0</v>
      </c>
      <c r="X1434" s="12">
        <f ca="1">INDEX(Q$10:Q$6003,UsefulSeries!$I1428)</f>
        <v>0</v>
      </c>
      <c r="Y1434" s="12">
        <f ca="1">INDEX(R$10:R$6003,UsefulSeries!$I1428)</f>
        <v>0</v>
      </c>
      <c r="Z1434" s="12">
        <f ca="1">INDEX(S$10:S$6003,UsefulSeries!$I1428)</f>
        <v>0</v>
      </c>
      <c r="AA1434" s="12">
        <f ca="1">INDEX(T$10:T$6003,UsefulSeries!$I1428)</f>
        <v>14.169577633419653</v>
      </c>
      <c r="AB1434" s="12">
        <f ca="1">INDEX(U$10:U$6003,UsefulSeries!$I1428)</f>
        <v>0.35644777315717141</v>
      </c>
      <c r="AC1434" s="12">
        <f>INDEX( K$10:K$6003,UsefulSeries!$I1428)</f>
        <v>0.3409054487179487</v>
      </c>
      <c r="AD1434" s="12">
        <f>INDEX(L$10:L$6003,UsefulSeries!$I1428)</f>
        <v>0</v>
      </c>
      <c r="AE1434" s="12"/>
      <c r="AF1434" s="12"/>
      <c r="AG1434" s="12"/>
      <c r="AH1434" s="12"/>
      <c r="AI1434" s="12"/>
      <c r="AJ1434" s="12"/>
      <c r="AK1434" s="12"/>
      <c r="AL1434" s="12"/>
      <c r="AM1434" s="12"/>
      <c r="AN1434" s="12">
        <f t="shared" ca="1" si="207"/>
        <v>0</v>
      </c>
      <c r="AO1434" s="12">
        <f t="shared" ca="1" si="208"/>
        <v>0</v>
      </c>
      <c r="AP1434" s="12">
        <f t="shared" ca="1" si="209"/>
        <v>0</v>
      </c>
      <c r="AQ1434" s="12">
        <f t="shared" ca="1" si="210"/>
        <v>0</v>
      </c>
      <c r="AR1434" s="12">
        <f t="shared" ca="1" si="211"/>
        <v>14.169577633419653</v>
      </c>
      <c r="AS1434" s="12">
        <f t="shared" ca="1" si="212"/>
        <v>0.35644777315717141</v>
      </c>
      <c r="AT1434" s="12">
        <f t="shared" si="213"/>
        <v>0.3409054487179487</v>
      </c>
      <c r="AU1434" s="12">
        <f t="shared" si="214"/>
        <v>0</v>
      </c>
      <c r="AV1434" s="12"/>
      <c r="AW1434" s="12">
        <f ca="1">INDEX(I$10:I$6003,UsefulSeries!$I1428)</f>
        <v>2.4679812045976864E-2</v>
      </c>
      <c r="AX1434" s="12"/>
      <c r="AY1434" s="12"/>
      <c r="AZ1434" s="12">
        <f ca="1"/>
        <v>0.35644777315717135</v>
      </c>
      <c r="BA1434" s="12"/>
      <c r="BB1434" s="12">
        <f t="shared" ca="1" si="215"/>
        <v>0.35644777315717135</v>
      </c>
      <c r="BC1434" s="12"/>
      <c r="BD1434" s="38">
        <f ca="1"/>
        <v>2.3543774935501839E-2</v>
      </c>
    </row>
    <row r="1435" spans="1:56" x14ac:dyDescent="0.35">
      <c r="A1435" s="12">
        <f ca="1">-INDEX('Flow probs &amp; rates'!$K$5:$K$5999,UsefulSeries!$E1432,0)*(INDEX('Flow probs &amp; rates'!$L$5:$L$5999,UsefulSeries!$E1432,0))/INDEX('Flow probs &amp; rates'!$E$4:$E$5999,UsefulSeries!$E1432,0)</f>
        <v>-2.9638687575268802E-4</v>
      </c>
      <c r="B1435" s="12">
        <f ca="1">INDEX('Flow probs &amp; rates'!$L$5:$L$5999,UsefulSeries!$E1432,0)*(1-INDEX('Flow probs &amp; rates'!$L$5:$L$5999,UsefulSeries!$E1432,0))/INDEX('Flow probs &amp; rates'!$E$4:$E$5999,UsefulSeries!$E1432,0)</f>
        <v>1.9530722387788826E-2</v>
      </c>
      <c r="C1435" s="12">
        <v>0</v>
      </c>
      <c r="D1435" s="12">
        <v>0</v>
      </c>
      <c r="E1435" s="12">
        <v>0</v>
      </c>
      <c r="F1435" s="12">
        <v>0</v>
      </c>
      <c r="G1435" s="12"/>
      <c r="H1435" s="12"/>
      <c r="I1435" s="12">
        <f ca="1">INDEX('Flow probs &amp; rates'!$L$5:$L$5999,UsefulSeries!$E1432)</f>
        <v>1.1509507772844813E-2</v>
      </c>
      <c r="J1435" s="12"/>
      <c r="K1435" s="12">
        <f>-INDEX('Flow probs &amp; rates'!$E$4:$E$5999,UsefulSeries!$E1432)</f>
        <v>-0.58252013303844274</v>
      </c>
      <c r="L1435" s="12"/>
      <c r="M1435" s="12"/>
      <c r="N1435" s="12"/>
      <c r="O1435" s="12"/>
      <c r="P1435" s="12">
        <f ca="1"/>
        <v>0.59838343599874222</v>
      </c>
      <c r="Q1435" s="12">
        <f ca="1"/>
        <v>51.210463859874309</v>
      </c>
      <c r="R1435" s="12">
        <f ca="1"/>
        <v>0</v>
      </c>
      <c r="S1435" s="12">
        <f ca="1"/>
        <v>0</v>
      </c>
      <c r="T1435" s="12">
        <f ca="1"/>
        <v>0</v>
      </c>
      <c r="U1435" s="12">
        <f ca="1"/>
        <v>0</v>
      </c>
      <c r="V1435" s="12"/>
      <c r="W1435" s="12">
        <f ca="1">INDEX(P$11:P$6003,UsefulSeries!$I1428)</f>
        <v>0</v>
      </c>
      <c r="X1435" s="12">
        <f ca="1">INDEX(Q$11:Q$6003,UsefulSeries!$I1428)</f>
        <v>0</v>
      </c>
      <c r="Y1435" s="12">
        <f ca="1">INDEX(R$11:R$6003,UsefulSeries!$I1428)</f>
        <v>0</v>
      </c>
      <c r="Z1435" s="12">
        <f ca="1">INDEX(S$11:S$6003,UsefulSeries!$I1428)</f>
        <v>0</v>
      </c>
      <c r="AA1435" s="12">
        <f ca="1">INDEX(T$11:T$6003,UsefulSeries!$I1428)</f>
        <v>0.35644777315717141</v>
      </c>
      <c r="AB1435" s="12">
        <f ca="1">INDEX(U$11:U$6003,UsefulSeries!$I1428)</f>
        <v>18.371317617146619</v>
      </c>
      <c r="AC1435" s="12">
        <f>INDEX( K$11:K$6003,UsefulSeries!$I1428)</f>
        <v>0</v>
      </c>
      <c r="AD1435" s="12">
        <f>INDEX(L$11:L$6003,UsefulSeries!$I1428)</f>
        <v>0.3409054487179487</v>
      </c>
      <c r="AE1435" s="12"/>
      <c r="AF1435" s="12"/>
      <c r="AG1435" s="12"/>
      <c r="AH1435" s="12"/>
      <c r="AI1435" s="12"/>
      <c r="AJ1435" s="12"/>
      <c r="AK1435" s="12"/>
      <c r="AL1435" s="12"/>
      <c r="AM1435" s="12"/>
      <c r="AN1435" s="12">
        <f t="shared" ca="1" si="207"/>
        <v>0</v>
      </c>
      <c r="AO1435" s="12">
        <f t="shared" ca="1" si="208"/>
        <v>0</v>
      </c>
      <c r="AP1435" s="12">
        <f t="shared" ca="1" si="209"/>
        <v>0</v>
      </c>
      <c r="AQ1435" s="12">
        <f t="shared" ca="1" si="210"/>
        <v>0</v>
      </c>
      <c r="AR1435" s="12">
        <f t="shared" ca="1" si="211"/>
        <v>0.35644777315717141</v>
      </c>
      <c r="AS1435" s="12">
        <f t="shared" ca="1" si="212"/>
        <v>18.371317617146619</v>
      </c>
      <c r="AT1435" s="12">
        <f t="shared" si="213"/>
        <v>0</v>
      </c>
      <c r="AU1435" s="12">
        <f t="shared" si="214"/>
        <v>0.3409054487179487</v>
      </c>
      <c r="AV1435" s="12"/>
      <c r="AW1435" s="12">
        <f ca="1">INDEX(I$11:I$6003,UsefulSeries!$I1428)</f>
        <v>1.8923558797272675E-2</v>
      </c>
      <c r="AX1435" s="12"/>
      <c r="AY1435" s="12"/>
      <c r="AZ1435" s="12">
        <f ca="1"/>
        <v>0.35644777315717141</v>
      </c>
      <c r="BA1435" s="12"/>
      <c r="BB1435" s="12">
        <f t="shared" ca="1" si="215"/>
        <v>0.35644777315717141</v>
      </c>
      <c r="BC1435" s="12"/>
      <c r="BD1435" s="38">
        <f ca="1"/>
        <v>1.7493004417678086E-2</v>
      </c>
    </row>
    <row r="1436" spans="1:56" x14ac:dyDescent="0.35">
      <c r="A1436" s="12">
        <v>0</v>
      </c>
      <c r="B1436" s="12">
        <v>0</v>
      </c>
      <c r="C1436" s="12">
        <f ca="1">INDEX('Flow probs &amp; rates'!$M$5:$M$5999,UsefulSeries!$E1432,0)*(1-INDEX('Flow probs &amp; rates'!$M$5:$M$5999,UsefulSeries!$E1432,0))/INDEX('Flow probs &amp; rates'!$F$4:$F$5999,UsefulSeries!$E1432,0)</f>
        <v>1.9332832771147606</v>
      </c>
      <c r="D1436" s="12">
        <f ca="1">-INDEX('Flow probs &amp; rates'!$M$5:$M$5999,UsefulSeries!$E1432,0)*(INDEX('Flow probs &amp; rates'!$O$5:$O$5999,UsefulSeries!$E1432,0))/INDEX('Flow probs &amp; rates'!$F$4:$F$5999,UsefulSeries!$E1432,0)</f>
        <v>-0.23849413688594742</v>
      </c>
      <c r="E1436" s="12">
        <v>0</v>
      </c>
      <c r="F1436" s="12">
        <v>0</v>
      </c>
      <c r="G1436" s="12"/>
      <c r="H1436" s="12"/>
      <c r="I1436" s="12">
        <f ca="1">INDEX('Flow probs &amp; rates'!$M$5:$M$5999,UsefulSeries!$E1432)</f>
        <v>0.14390819235606217</v>
      </c>
      <c r="J1436" s="12"/>
      <c r="K1436" s="12">
        <f>INDEX('Flow probs &amp; rates'!$F$4:$F$5999,UsefulSeries!$E1432)</f>
        <v>6.3725076395806254E-2</v>
      </c>
      <c r="L1436" s="12">
        <f>-INDEX('Flow probs &amp; rates'!$F$4:$F$5999,UsefulSeries!$E1432)</f>
        <v>-6.3725076395806254E-2</v>
      </c>
      <c r="M1436" s="12"/>
      <c r="N1436" s="12"/>
      <c r="O1436" s="12"/>
      <c r="P1436" s="12">
        <f ca="1"/>
        <v>0</v>
      </c>
      <c r="Q1436" s="12">
        <f ca="1"/>
        <v>0</v>
      </c>
      <c r="R1436" s="12">
        <f ca="1"/>
        <v>0.52772972402817786</v>
      </c>
      <c r="S1436" s="12">
        <f ca="1"/>
        <v>8.4912151571040373E-2</v>
      </c>
      <c r="T1436" s="12">
        <f ca="1"/>
        <v>0</v>
      </c>
      <c r="U1436" s="12">
        <f ca="1"/>
        <v>0</v>
      </c>
      <c r="V1436" s="12"/>
      <c r="W1436" s="12"/>
      <c r="X1436" s="12"/>
      <c r="Y1436" s="12"/>
      <c r="Z1436" s="12"/>
      <c r="AA1436" s="12"/>
      <c r="AB1436" s="12"/>
      <c r="AC1436" s="12"/>
      <c r="AD1436" s="12"/>
      <c r="AE1436" s="12">
        <f t="array" ref="AE1436:AJ1437">TRANSPOSE(AC1430:AD1435)</f>
        <v>-0.62377581908831914</v>
      </c>
      <c r="AF1436" s="12">
        <v>-0.62377581908831914</v>
      </c>
      <c r="AG1436" s="12">
        <v>3.5318732193732195E-2</v>
      </c>
      <c r="AH1436" s="12">
        <v>0</v>
      </c>
      <c r="AI1436" s="12">
        <v>0.3409054487179487</v>
      </c>
      <c r="AJ1436" s="12">
        <v>0</v>
      </c>
      <c r="AK1436" s="12"/>
      <c r="AL1436" s="12"/>
      <c r="AM1436" s="12"/>
      <c r="AN1436" s="12">
        <f t="shared" si="207"/>
        <v>-0.62377581908831914</v>
      </c>
      <c r="AO1436" s="12">
        <f t="shared" si="208"/>
        <v>-0.62377581908831914</v>
      </c>
      <c r="AP1436" s="12">
        <f t="shared" si="209"/>
        <v>3.5318732193732195E-2</v>
      </c>
      <c r="AQ1436" s="12">
        <f t="shared" si="210"/>
        <v>0</v>
      </c>
      <c r="AR1436" s="12">
        <f t="shared" si="211"/>
        <v>0.3409054487179487</v>
      </c>
      <c r="AS1436" s="12">
        <f t="shared" si="212"/>
        <v>0</v>
      </c>
      <c r="AT1436" s="12">
        <f t="shared" si="213"/>
        <v>0</v>
      </c>
      <c r="AU1436" s="12">
        <f t="shared" si="214"/>
        <v>0</v>
      </c>
      <c r="AV1436" s="12"/>
      <c r="AW1436" s="12"/>
      <c r="AX1436" s="12">
        <f>INDEX($N$6:$N$6003,UsefulSeries!$K1428)</f>
        <v>-1.2826342463245766E-5</v>
      </c>
      <c r="AY1436" s="12"/>
      <c r="AZ1436" s="12"/>
      <c r="BA1436" s="12"/>
      <c r="BB1436" s="12">
        <f t="shared" si="215"/>
        <v>-1.2826342463245766E-5</v>
      </c>
      <c r="BC1436" s="12"/>
      <c r="BD1436" s="38">
        <f ca="1"/>
        <v>4.8714633388122763E-2</v>
      </c>
    </row>
    <row r="1437" spans="1:56" x14ac:dyDescent="0.35">
      <c r="A1437" s="12">
        <v>0</v>
      </c>
      <c r="B1437" s="12">
        <v>0</v>
      </c>
      <c r="C1437" s="12">
        <f ca="1">-INDEX('Flow probs &amp; rates'!$M$5:$M$5999,UsefulSeries!$E1432,0)*(INDEX('Flow probs &amp; rates'!$O$5:$O$5999,UsefulSeries!$E1432,0))/INDEX('Flow probs &amp; rates'!$F$4:$F$5999,UsefulSeries!$E1432,0)</f>
        <v>-0.23849413688594742</v>
      </c>
      <c r="D1437" s="12">
        <f ca="1">INDEX('Flow probs &amp; rates'!$O$5:$O$5999,UsefulSeries!$E1432,0)*(1-INDEX('Flow probs &amp; rates'!$O$5:$O$5999,UsefulSeries!$E1432,0))/INDEX('Flow probs &amp; rates'!$F$4:$F$5999,UsefulSeries!$E1432,0)</f>
        <v>1.4822430325047224</v>
      </c>
      <c r="E1437" s="12">
        <v>0</v>
      </c>
      <c r="F1437" s="12">
        <v>0</v>
      </c>
      <c r="G1437" s="12"/>
      <c r="H1437" s="12"/>
      <c r="I1437" s="12">
        <f ca="1">INDEX('Flow probs &amp; rates'!$O$5:$O$5999,UsefulSeries!$E1432)</f>
        <v>0.10560939474109551</v>
      </c>
      <c r="J1437" s="12"/>
      <c r="K1437" s="12"/>
      <c r="L1437" s="12">
        <f>-INDEX('Flow probs &amp; rates'!$F$4:$F$5999,UsefulSeries!$E1432)</f>
        <v>-6.3725076395806254E-2</v>
      </c>
      <c r="M1437" s="12"/>
      <c r="N1437" s="12"/>
      <c r="O1437" s="12"/>
      <c r="P1437" s="12">
        <f ca="1"/>
        <v>0</v>
      </c>
      <c r="Q1437" s="12">
        <f ca="1"/>
        <v>0</v>
      </c>
      <c r="R1437" s="12">
        <f ca="1"/>
        <v>8.4912151571040373E-2</v>
      </c>
      <c r="S1437" s="12">
        <f ca="1"/>
        <v>0.68831563240747662</v>
      </c>
      <c r="T1437" s="12">
        <f ca="1"/>
        <v>0</v>
      </c>
      <c r="U1437" s="12">
        <f ca="1"/>
        <v>0</v>
      </c>
      <c r="V1437" s="12"/>
      <c r="W1437" s="12"/>
      <c r="X1437" s="12"/>
      <c r="Y1437" s="12"/>
      <c r="Z1437" s="12"/>
      <c r="AA1437" s="12"/>
      <c r="AB1437" s="12"/>
      <c r="AC1437" s="12"/>
      <c r="AD1437" s="12"/>
      <c r="AE1437" s="12">
        <v>0.62377581908831914</v>
      </c>
      <c r="AF1437" s="12">
        <v>0</v>
      </c>
      <c r="AG1437" s="12">
        <v>-3.5318732193732195E-2</v>
      </c>
      <c r="AH1437" s="12">
        <v>-3.5318732193732195E-2</v>
      </c>
      <c r="AI1437" s="12">
        <v>0</v>
      </c>
      <c r="AJ1437" s="12">
        <v>0.3409054487179487</v>
      </c>
      <c r="AK1437" s="12"/>
      <c r="AL1437" s="12"/>
      <c r="AM1437" s="12"/>
      <c r="AN1437" s="12">
        <f t="shared" si="207"/>
        <v>0.62377581908831914</v>
      </c>
      <c r="AO1437" s="12">
        <f t="shared" si="208"/>
        <v>0</v>
      </c>
      <c r="AP1437" s="12">
        <f t="shared" si="209"/>
        <v>-3.5318732193732195E-2</v>
      </c>
      <c r="AQ1437" s="12">
        <f t="shared" si="210"/>
        <v>-3.5318732193732195E-2</v>
      </c>
      <c r="AR1437" s="12">
        <f t="shared" si="211"/>
        <v>0</v>
      </c>
      <c r="AS1437" s="12">
        <f t="shared" si="212"/>
        <v>0.3409054487179487</v>
      </c>
      <c r="AT1437" s="12">
        <f t="shared" si="213"/>
        <v>0</v>
      </c>
      <c r="AU1437" s="12">
        <f t="shared" si="214"/>
        <v>0</v>
      </c>
      <c r="AV1437" s="12"/>
      <c r="AW1437" s="12"/>
      <c r="AX1437" s="12">
        <f>INDEX('Margin error adjustment'!N$7:N$6003,UsefulSeries!$K1428)</f>
        <v>-6.9809591055815939E-4</v>
      </c>
      <c r="AY1437" s="12"/>
      <c r="AZ1437" s="12"/>
      <c r="BA1437" s="12"/>
      <c r="BB1437" s="12">
        <f t="shared" si="215"/>
        <v>-6.9809591055815939E-4</v>
      </c>
      <c r="BC1437" s="12"/>
      <c r="BD1437" s="38">
        <f ca="1"/>
        <v>7.8280082863867673E-2</v>
      </c>
    </row>
    <row r="1438" spans="1:56" x14ac:dyDescent="0.35">
      <c r="A1438" s="12">
        <v>0</v>
      </c>
      <c r="B1438" s="12">
        <v>0</v>
      </c>
      <c r="C1438" s="12">
        <v>0</v>
      </c>
      <c r="D1438" s="12">
        <v>0</v>
      </c>
      <c r="E1438" s="12">
        <f ca="1">INDEX('Flow probs &amp; rates'!$P$5:$P$5999,UsefulSeries!$E1432,0)*(1-INDEX('Flow probs &amp; rates'!$P$5:$P$5999,UsefulSeries!$E1432,0))/INDEX('Flow probs &amp; rates'!$G$4:$G$5999,UsefulSeries!$E1432,0)</f>
        <v>5.4379275698050442E-2</v>
      </c>
      <c r="F1438" s="12">
        <f ca="1">-INDEX('Flow probs &amp; rates'!$P$5:$P$5999,UsefulSeries!$E1432,0)*(INDEX('Flow probs &amp; rates'!$Q$5:$Q$5999,UsefulSeries!$E1432,0))/INDEX('Flow probs &amp; rates'!$G$4:$G$5999,UsefulSeries!$E1432,0)</f>
        <v>-1.4065930331237286E-3</v>
      </c>
      <c r="G1438" s="12"/>
      <c r="H1438" s="12"/>
      <c r="I1438" s="12">
        <f ca="1">INDEX('Flow probs &amp; rates'!$P$5:$P$5999,UsefulSeries!$E1432)</f>
        <v>1.9621950215958625E-2</v>
      </c>
      <c r="J1438" s="12"/>
      <c r="K1438" s="12">
        <f>INDEX('Flow probs &amp; rates'!$G$4:$G$5999,UsefulSeries!$E1432)</f>
        <v>0.35375479056575104</v>
      </c>
      <c r="L1438" s="12"/>
      <c r="M1438" s="12"/>
      <c r="N1438" s="12"/>
      <c r="O1438" s="12"/>
      <c r="P1438" s="12">
        <f ca="1"/>
        <v>0</v>
      </c>
      <c r="Q1438" s="12">
        <f ca="1"/>
        <v>0</v>
      </c>
      <c r="R1438" s="12">
        <f ca="1"/>
        <v>0</v>
      </c>
      <c r="S1438" s="12">
        <f ca="1"/>
        <v>0</v>
      </c>
      <c r="T1438" s="12">
        <f ca="1"/>
        <v>18.398939895374209</v>
      </c>
      <c r="U1438" s="12">
        <f ca="1"/>
        <v>0.37041639631647999</v>
      </c>
      <c r="V1438" s="12"/>
      <c r="W1438" s="12">
        <f ca="1">INDEX(P$6:P$6003,UsefulSeries!$I1436)</f>
        <v>55.345331758384461</v>
      </c>
      <c r="X1438" s="12">
        <f ca="1">INDEX(Q$6:Q$6003,UsefulSeries!$I1436)</f>
        <v>0.63992082961840868</v>
      </c>
      <c r="Y1438" s="12">
        <f ca="1">INDEX(R$6:R$6003,UsefulSeries!$I1436)</f>
        <v>0</v>
      </c>
      <c r="Z1438" s="12">
        <f ca="1">INDEX(S$6:S$6003,UsefulSeries!$I1436)</f>
        <v>0</v>
      </c>
      <c r="AA1438" s="12">
        <f ca="1">INDEX(T$6:T$6003,UsefulSeries!$I1436)</f>
        <v>0</v>
      </c>
      <c r="AB1438" s="12">
        <f ca="1">INDEX(U$6:U$6003,UsefulSeries!$I1436)</f>
        <v>0</v>
      </c>
      <c r="AC1438" s="12">
        <f>INDEX( K$6:K$6003,UsefulSeries!$I1436)</f>
        <v>-0.62376299274585589</v>
      </c>
      <c r="AD1438" s="12">
        <f>INDEX(L$6:L$6003,UsefulSeries!$I1436)</f>
        <v>0.62376299274585589</v>
      </c>
      <c r="AE1438" s="12"/>
      <c r="AF1438" s="12"/>
      <c r="AG1438" s="12"/>
      <c r="AH1438" s="12"/>
      <c r="AI1438" s="12"/>
      <c r="AJ1438" s="12"/>
      <c r="AK1438" s="12"/>
      <c r="AL1438" s="12"/>
      <c r="AM1438" s="12"/>
      <c r="AN1438" s="12">
        <f t="shared" ca="1" si="207"/>
        <v>55.345331758384461</v>
      </c>
      <c r="AO1438" s="12">
        <f t="shared" ca="1" si="208"/>
        <v>0.63992082961840868</v>
      </c>
      <c r="AP1438" s="12">
        <f t="shared" ca="1" si="209"/>
        <v>0</v>
      </c>
      <c r="AQ1438" s="12">
        <f t="shared" ca="1" si="210"/>
        <v>0</v>
      </c>
      <c r="AR1438" s="12">
        <f t="shared" ca="1" si="211"/>
        <v>0</v>
      </c>
      <c r="AS1438" s="12">
        <f t="shared" ca="1" si="212"/>
        <v>0</v>
      </c>
      <c r="AT1438" s="12">
        <f t="shared" si="213"/>
        <v>-0.62376299274585589</v>
      </c>
      <c r="AU1438" s="12">
        <f t="shared" si="214"/>
        <v>0.62376299274585589</v>
      </c>
      <c r="AV1438" s="12"/>
      <c r="AW1438" s="12">
        <f ca="1">INDEX(I$6:I$6003,UsefulSeries!$I1436)</f>
        <v>1.1402217480060262E-2</v>
      </c>
      <c r="AX1438" s="12"/>
      <c r="AY1438" s="12"/>
      <c r="AZ1438" s="12">
        <f t="array" aca="1" ref="AZ1438:AZ1443" ca="1">MMULT(W1438:AB1443,AW1438:AW1443)</f>
        <v>0.63992082961840868</v>
      </c>
      <c r="BA1438" s="12"/>
      <c r="BB1438" s="12">
        <f t="shared" ca="1" si="215"/>
        <v>0.63992082961840868</v>
      </c>
      <c r="BC1438" s="12"/>
      <c r="BD1438" s="38">
        <f t="array" aca="1" ref="BD1438:BD1445" ca="1">MMULT(MINVERSE(AN1438:AU1445),BB1438:BB1445)</f>
        <v>1.166765969468803E-2</v>
      </c>
    </row>
    <row r="1439" spans="1:56" x14ac:dyDescent="0.35">
      <c r="A1439" s="12">
        <v>0</v>
      </c>
      <c r="B1439" s="12">
        <v>0</v>
      </c>
      <c r="C1439" s="12">
        <v>0</v>
      </c>
      <c r="D1439" s="12">
        <v>0</v>
      </c>
      <c r="E1439" s="12">
        <f ca="1">-INDEX('Flow probs &amp; rates'!$P$5:$P$5999,UsefulSeries!$E1432,0)*(INDEX('Flow probs &amp; rates'!$Q$5:$Q$5999,UsefulSeries!$E1432,0))/INDEX('Flow probs &amp; rates'!$G$4:$G$5999,UsefulSeries!$E1432,0)</f>
        <v>-1.4065930331237286E-3</v>
      </c>
      <c r="F1439" s="12">
        <f ca="1">INDEX('Flow probs &amp; rates'!$Q$5:$Q$5999,UsefulSeries!$E1432,0)*(1-INDEX('Flow probs &amp; rates'!$Q$5:$Q$5999,UsefulSeries!$E1432,0))/INDEX('Flow probs &amp; rates'!$G$4:$G$5999,UsefulSeries!$E1432,0)</f>
        <v>6.9866833463776076E-2</v>
      </c>
      <c r="G1439" s="12"/>
      <c r="H1439" s="12"/>
      <c r="I1439" s="12">
        <f ca="1">INDEX('Flow probs &amp; rates'!$Q$5:$Q$5999,UsefulSeries!$E1432)</f>
        <v>2.5358795551282034E-2</v>
      </c>
      <c r="J1439" s="12"/>
      <c r="K1439" s="12"/>
      <c r="L1439" s="12">
        <f>INDEX('Flow probs &amp; rates'!$G$4:$G$5999,UsefulSeries!$E1432)</f>
        <v>0.35375479056575104</v>
      </c>
      <c r="M1439" s="12"/>
      <c r="N1439" s="12"/>
      <c r="O1439" s="12"/>
      <c r="P1439" s="12">
        <f ca="1"/>
        <v>0</v>
      </c>
      <c r="Q1439" s="12">
        <f ca="1"/>
        <v>0</v>
      </c>
      <c r="R1439" s="12">
        <f ca="1"/>
        <v>0</v>
      </c>
      <c r="S1439" s="12">
        <f ca="1"/>
        <v>0</v>
      </c>
      <c r="T1439" s="12">
        <f ca="1"/>
        <v>0.37041639631648005</v>
      </c>
      <c r="U1439" s="12">
        <f ca="1"/>
        <v>14.320400331885008</v>
      </c>
      <c r="V1439" s="12"/>
      <c r="W1439" s="12">
        <f ca="1">INDEX(P$7:P$6003,UsefulSeries!$I1436)</f>
        <v>0.63992082961840868</v>
      </c>
      <c r="X1439" s="12">
        <f ca="1">INDEX(Q$7:Q$6003,UsefulSeries!$I1436)</f>
        <v>45.685005945602533</v>
      </c>
      <c r="Y1439" s="12">
        <f ca="1">INDEX(R$7:R$6003,UsefulSeries!$I1436)</f>
        <v>0</v>
      </c>
      <c r="Z1439" s="12">
        <f ca="1">INDEX(S$7:S$6003,UsefulSeries!$I1436)</f>
        <v>0</v>
      </c>
      <c r="AA1439" s="12">
        <f ca="1">INDEX(T$7:T$6003,UsefulSeries!$I1436)</f>
        <v>0</v>
      </c>
      <c r="AB1439" s="12">
        <f ca="1">INDEX(U$7:U$6003,UsefulSeries!$I1436)</f>
        <v>0</v>
      </c>
      <c r="AC1439" s="12">
        <f>INDEX( K$7:K$6003,UsefulSeries!$I1436,1)</f>
        <v>-0.62376299274585589</v>
      </c>
      <c r="AD1439" s="12">
        <f>INDEX(L$7:L$6003,UsefulSeries!$I1436,1)</f>
        <v>0</v>
      </c>
      <c r="AE1439" s="12"/>
      <c r="AF1439" s="12"/>
      <c r="AG1439" s="12"/>
      <c r="AH1439" s="12"/>
      <c r="AI1439" s="12"/>
      <c r="AJ1439" s="12"/>
      <c r="AK1439" s="12"/>
      <c r="AL1439" s="12"/>
      <c r="AM1439" s="12"/>
      <c r="AN1439" s="12">
        <f t="shared" ref="AN1439:AN1502" ca="1" si="216">W1439+AE1439</f>
        <v>0.63992082961840868</v>
      </c>
      <c r="AO1439" s="12">
        <f t="shared" ref="AO1439:AO1502" ca="1" si="217">X1439+AF1439</f>
        <v>45.685005945602533</v>
      </c>
      <c r="AP1439" s="12">
        <f t="shared" ref="AP1439:AP1502" ca="1" si="218">Y1439+AG1439</f>
        <v>0</v>
      </c>
      <c r="AQ1439" s="12">
        <f t="shared" ref="AQ1439:AQ1502" ca="1" si="219">Z1439+AH1439</f>
        <v>0</v>
      </c>
      <c r="AR1439" s="12">
        <f t="shared" ref="AR1439:AR1502" ca="1" si="220">AA1439+AI1439</f>
        <v>0</v>
      </c>
      <c r="AS1439" s="12">
        <f t="shared" ref="AS1439:AS1502" ca="1" si="221">AB1439+AJ1439</f>
        <v>0</v>
      </c>
      <c r="AT1439" s="12">
        <f t="shared" ref="AT1439:AT1502" si="222">AC1439+AK1439</f>
        <v>-0.62376299274585589</v>
      </c>
      <c r="AU1439" s="12">
        <f t="shared" ref="AU1439:AU1502" si="223">AD1439+AL1439</f>
        <v>0</v>
      </c>
      <c r="AV1439" s="12"/>
      <c r="AW1439" s="12">
        <f ca="1">INDEX(I$7:I$6003,UsefulSeries!$I1436)</f>
        <v>1.3847526120547063E-2</v>
      </c>
      <c r="AX1439" s="12"/>
      <c r="AY1439" s="12"/>
      <c r="AZ1439" s="12">
        <f ca="1"/>
        <v>0.63992082961840868</v>
      </c>
      <c r="BA1439" s="12"/>
      <c r="BB1439" s="12">
        <f t="shared" ca="1" si="215"/>
        <v>0.63992082961840868</v>
      </c>
      <c r="BC1439" s="12"/>
      <c r="BD1439" s="38">
        <f ca="1"/>
        <v>1.4394038205895975E-2</v>
      </c>
    </row>
    <row r="1440" spans="1:56" x14ac:dyDescent="0.35">
      <c r="A1440" s="12">
        <f ca="1">INDEX('Flow probs &amp; rates'!$K$5:$K$5999,UsefulSeries!$E1438,0)*(1-INDEX('Flow probs &amp; rates'!$K$5:$K$5999,UsefulSeries!$E1438,0))/INDEX('Flow probs &amp; rates'!$E$4:$E$5999,UsefulSeries!$E1438,0)</f>
        <v>2.5422679754278886E-2</v>
      </c>
      <c r="B1440" s="12">
        <f ca="1">-INDEX('Flow probs &amp; rates'!$K$5:$K$5999,UsefulSeries!$E1438,0)*(INDEX('Flow probs &amp; rates'!$L$5:$L$5999,UsefulSeries!$E1438,0))/INDEX('Flow probs &amp; rates'!$E$4:$E$5999,UsefulSeries!$E1438,0)</f>
        <v>-2.9698686695214159E-4</v>
      </c>
      <c r="C1440" s="12">
        <v>0</v>
      </c>
      <c r="D1440" s="12">
        <v>0</v>
      </c>
      <c r="E1440" s="12">
        <v>0</v>
      </c>
      <c r="F1440" s="12">
        <v>0</v>
      </c>
      <c r="G1440" s="12"/>
      <c r="H1440" s="12"/>
      <c r="I1440" s="12">
        <f ca="1">INDEX('Flow probs &amp; rates'!$K$5:$K$5999,UsefulSeries!$E1438)</f>
        <v>1.5088187795183347E-2</v>
      </c>
      <c r="J1440" s="12"/>
      <c r="K1440" s="12">
        <f>-INDEX('Flow probs &amp; rates'!$E$4:$E$5999,UsefulSeries!$E1438)</f>
        <v>-0.58453847225682232</v>
      </c>
      <c r="L1440" s="12">
        <f>INDEX('Flow probs &amp; rates'!$E$4:$E$5999,UsefulSeries!$E1438)</f>
        <v>0.58453847225682232</v>
      </c>
      <c r="M1440" s="12"/>
      <c r="N1440" s="12"/>
      <c r="O1440" s="12"/>
      <c r="P1440" s="12">
        <f t="array" aca="1" ref="P1440:U1445" ca="1">MINVERSE(A1440:F1445)</f>
        <v>39.341971529111206</v>
      </c>
      <c r="Q1440" s="12">
        <f ca="1"/>
        <v>0.60050832678901933</v>
      </c>
      <c r="R1440" s="12">
        <f ca="1"/>
        <v>0</v>
      </c>
      <c r="S1440" s="12">
        <f ca="1"/>
        <v>0</v>
      </c>
      <c r="T1440" s="12">
        <f ca="1"/>
        <v>0</v>
      </c>
      <c r="U1440" s="12">
        <f ca="1"/>
        <v>0</v>
      </c>
      <c r="V1440" s="12"/>
      <c r="W1440" s="12">
        <f ca="1">INDEX(P$8:P$6003,UsefulSeries!$I1436)</f>
        <v>0</v>
      </c>
      <c r="X1440" s="12">
        <f ca="1">INDEX(Q$8:Q$6003,UsefulSeries!$I1436)</f>
        <v>0</v>
      </c>
      <c r="Y1440" s="12">
        <f ca="1">INDEX(R$8:R$6003,UsefulSeries!$I1436)</f>
        <v>0.20303822409342284</v>
      </c>
      <c r="Z1440" s="12">
        <f ca="1">INDEX(S$8:S$6003,UsefulSeries!$I1436)</f>
        <v>5.6113366499270255E-2</v>
      </c>
      <c r="AA1440" s="12">
        <f ca="1">INDEX(T$8:T$6003,UsefulSeries!$I1436)</f>
        <v>0</v>
      </c>
      <c r="AB1440" s="12">
        <f ca="1">INDEX(U$8:U$6003,UsefulSeries!$I1436)</f>
        <v>0</v>
      </c>
      <c r="AC1440" s="12">
        <f>INDEX( K$8:K$6003,UsefulSeries!$I1436)</f>
        <v>3.4620636283174036E-2</v>
      </c>
      <c r="AD1440" s="12">
        <f>INDEX(L$8:L$6003,UsefulSeries!$I1436)</f>
        <v>-3.4620636283174036E-2</v>
      </c>
      <c r="AE1440" s="12"/>
      <c r="AF1440" s="12"/>
      <c r="AG1440" s="12"/>
      <c r="AH1440" s="12"/>
      <c r="AI1440" s="12"/>
      <c r="AJ1440" s="12"/>
      <c r="AK1440" s="12"/>
      <c r="AL1440" s="12"/>
      <c r="AM1440" s="12"/>
      <c r="AN1440" s="12">
        <f t="shared" ca="1" si="216"/>
        <v>0</v>
      </c>
      <c r="AO1440" s="12">
        <f t="shared" ca="1" si="217"/>
        <v>0</v>
      </c>
      <c r="AP1440" s="12">
        <f t="shared" ca="1" si="218"/>
        <v>0.20303822409342284</v>
      </c>
      <c r="AQ1440" s="12">
        <f t="shared" ca="1" si="219"/>
        <v>5.6113366499270255E-2</v>
      </c>
      <c r="AR1440" s="12">
        <f t="shared" ca="1" si="220"/>
        <v>0</v>
      </c>
      <c r="AS1440" s="12">
        <f t="shared" ca="1" si="221"/>
        <v>0</v>
      </c>
      <c r="AT1440" s="12">
        <f t="shared" si="222"/>
        <v>3.4620636283174036E-2</v>
      </c>
      <c r="AU1440" s="12">
        <f t="shared" si="223"/>
        <v>-3.4620636283174036E-2</v>
      </c>
      <c r="AV1440" s="12"/>
      <c r="AW1440" s="12">
        <f ca="1">INDEX(I$8:I$6003,UsefulSeries!$I1436)</f>
        <v>0.23563498273931216</v>
      </c>
      <c r="AX1440" s="12"/>
      <c r="AY1440" s="12"/>
      <c r="AZ1440" s="12">
        <f ca="1"/>
        <v>5.6113366499270269E-2</v>
      </c>
      <c r="BA1440" s="12"/>
      <c r="BB1440" s="12">
        <f t="shared" ca="1" si="215"/>
        <v>5.6113366499270269E-2</v>
      </c>
      <c r="BC1440" s="12"/>
      <c r="BD1440" s="38">
        <f ca="1"/>
        <v>0.23072983159980193</v>
      </c>
    </row>
    <row r="1441" spans="1:56" x14ac:dyDescent="0.35">
      <c r="A1441" s="12">
        <f ca="1">-INDEX('Flow probs &amp; rates'!$K$5:$K$5999,UsefulSeries!$E1438,0)*(INDEX('Flow probs &amp; rates'!$L$5:$L$5999,UsefulSeries!$E1438,0))/INDEX('Flow probs &amp; rates'!$E$4:$E$5999,UsefulSeries!$E1438,0)</f>
        <v>-2.9698686695214159E-4</v>
      </c>
      <c r="B1441" s="12">
        <f ca="1">INDEX('Flow probs &amp; rates'!$L$5:$L$5999,UsefulSeries!$E1438,0)*(1-INDEX('Flow probs &amp; rates'!$L$5:$L$5999,UsefulSeries!$E1438,0))/INDEX('Flow probs &amp; rates'!$E$4:$E$5999,UsefulSeries!$E1438,0)</f>
        <v>1.9456930641789633E-2</v>
      </c>
      <c r="C1441" s="12">
        <v>0</v>
      </c>
      <c r="D1441" s="12">
        <v>0</v>
      </c>
      <c r="E1441" s="12">
        <v>0</v>
      </c>
      <c r="F1441" s="12">
        <v>0</v>
      </c>
      <c r="G1441" s="12"/>
      <c r="H1441" s="12"/>
      <c r="I1441" s="12">
        <f ca="1">INDEX('Flow probs &amp; rates'!$L$5:$L$5999,UsefulSeries!$E1438)</f>
        <v>1.1505705777599348E-2</v>
      </c>
      <c r="J1441" s="12"/>
      <c r="K1441" s="12">
        <f>-INDEX('Flow probs &amp; rates'!$E$4:$E$5999,UsefulSeries!$E1438)</f>
        <v>-0.58453847225682232</v>
      </c>
      <c r="L1441" s="12"/>
      <c r="M1441" s="12"/>
      <c r="N1441" s="12"/>
      <c r="O1441" s="12"/>
      <c r="P1441" s="12">
        <f ca="1"/>
        <v>0.60050832678901933</v>
      </c>
      <c r="Q1441" s="12">
        <f ca="1"/>
        <v>51.404733948034277</v>
      </c>
      <c r="R1441" s="12">
        <f ca="1"/>
        <v>0</v>
      </c>
      <c r="S1441" s="12">
        <f ca="1"/>
        <v>0</v>
      </c>
      <c r="T1441" s="12">
        <f ca="1"/>
        <v>0</v>
      </c>
      <c r="U1441" s="12">
        <f ca="1"/>
        <v>0</v>
      </c>
      <c r="V1441" s="12"/>
      <c r="W1441" s="12">
        <f ca="1">INDEX(P$9:P$6003,UsefulSeries!$I1436)</f>
        <v>0</v>
      </c>
      <c r="X1441" s="12">
        <f ca="1">INDEX(Q$9:Q$6003,UsefulSeries!$I1436)</f>
        <v>0</v>
      </c>
      <c r="Y1441" s="12">
        <f ca="1">INDEX(R$9:R$6003,UsefulSeries!$I1436)</f>
        <v>5.6113366499270262E-2</v>
      </c>
      <c r="Z1441" s="12">
        <f ca="1">INDEX(S$9:S$6003,UsefulSeries!$I1436)</f>
        <v>0.29100730294728849</v>
      </c>
      <c r="AA1441" s="12">
        <f ca="1">INDEX(T$9:T$6003,UsefulSeries!$I1436)</f>
        <v>0</v>
      </c>
      <c r="AB1441" s="12">
        <f ca="1">INDEX(U$9:U$6003,UsefulSeries!$I1436)</f>
        <v>0</v>
      </c>
      <c r="AC1441" s="12">
        <f>INDEX( K$9:K$6003,UsefulSeries!$I1436)</f>
        <v>0</v>
      </c>
      <c r="AD1441" s="12">
        <f>INDEX(L$9:L$6003,UsefulSeries!$I1436)</f>
        <v>-3.4620636283174036E-2</v>
      </c>
      <c r="AE1441" s="12"/>
      <c r="AF1441" s="12"/>
      <c r="AG1441" s="12"/>
      <c r="AH1441" s="12"/>
      <c r="AI1441" s="12"/>
      <c r="AJ1441" s="12"/>
      <c r="AK1441" s="12"/>
      <c r="AL1441" s="12"/>
      <c r="AM1441" s="12"/>
      <c r="AN1441" s="12">
        <f t="shared" ca="1" si="216"/>
        <v>0</v>
      </c>
      <c r="AO1441" s="12">
        <f t="shared" ca="1" si="217"/>
        <v>0</v>
      </c>
      <c r="AP1441" s="12">
        <f t="shared" ca="1" si="218"/>
        <v>5.6113366499270262E-2</v>
      </c>
      <c r="AQ1441" s="12">
        <f t="shared" ca="1" si="219"/>
        <v>0.29100730294728849</v>
      </c>
      <c r="AR1441" s="12">
        <f t="shared" ca="1" si="220"/>
        <v>0</v>
      </c>
      <c r="AS1441" s="12">
        <f t="shared" ca="1" si="221"/>
        <v>0</v>
      </c>
      <c r="AT1441" s="12">
        <f t="shared" si="222"/>
        <v>0</v>
      </c>
      <c r="AU1441" s="12">
        <f t="shared" si="223"/>
        <v>-3.4620636283174036E-2</v>
      </c>
      <c r="AV1441" s="12"/>
      <c r="AW1441" s="12">
        <f ca="1">INDEX(I$9:I$6003,UsefulSeries!$I1436)</f>
        <v>0.14738837794919216</v>
      </c>
      <c r="AX1441" s="12"/>
      <c r="AY1441" s="12"/>
      <c r="AZ1441" s="12">
        <f ca="1"/>
        <v>5.6113366499270262E-2</v>
      </c>
      <c r="BA1441" s="12"/>
      <c r="BB1441" s="12">
        <f t="shared" ca="1" si="215"/>
        <v>5.6113366499270262E-2</v>
      </c>
      <c r="BC1441" s="12"/>
      <c r="BD1441" s="38">
        <f ca="1"/>
        <v>0.15025989519128663</v>
      </c>
    </row>
    <row r="1442" spans="1:56" x14ac:dyDescent="0.35">
      <c r="A1442" s="12">
        <v>0</v>
      </c>
      <c r="B1442" s="12">
        <v>0</v>
      </c>
      <c r="C1442" s="12">
        <f ca="1">INDEX('Flow probs &amp; rates'!$M$5:$M$5999,UsefulSeries!$E1438,0)*(1-INDEX('Flow probs &amp; rates'!$M$5:$M$5999,UsefulSeries!$E1438,0))/INDEX('Flow probs &amp; rates'!$F$4:$F$5999,UsefulSeries!$E1438,0)</f>
        <v>1.9951976144504506</v>
      </c>
      <c r="D1442" s="12">
        <f ca="1">-INDEX('Flow probs &amp; rates'!$M$5:$M$5999,UsefulSeries!$E1438,0)*(INDEX('Flow probs &amp; rates'!$O$5:$O$5999,UsefulSeries!$E1438,0))/INDEX('Flow probs &amp; rates'!$F$4:$F$5999,UsefulSeries!$E1438,0)</f>
        <v>-0.24203393244276442</v>
      </c>
      <c r="E1442" s="12">
        <v>0</v>
      </c>
      <c r="F1442" s="12">
        <v>0</v>
      </c>
      <c r="G1442" s="12"/>
      <c r="H1442" s="12"/>
      <c r="I1442" s="12">
        <f ca="1">INDEX('Flow probs &amp; rates'!$M$5:$M$5999,UsefulSeries!$E1438)</f>
        <v>0.14893718556081204</v>
      </c>
      <c r="J1442" s="12"/>
      <c r="K1442" s="12">
        <f>INDEX('Flow probs &amp; rates'!$F$4:$F$5999,UsefulSeries!$E1438)</f>
        <v>6.3529997931031576E-2</v>
      </c>
      <c r="L1442" s="12">
        <f>-INDEX('Flow probs &amp; rates'!$F$4:$F$5999,UsefulSeries!$E1438)</f>
        <v>-6.3529997931031576E-2</v>
      </c>
      <c r="M1442" s="12"/>
      <c r="N1442" s="12"/>
      <c r="O1442" s="12"/>
      <c r="P1442" s="12">
        <f ca="1"/>
        <v>0</v>
      </c>
      <c r="Q1442" s="12">
        <f ca="1"/>
        <v>0</v>
      </c>
      <c r="R1442" s="12">
        <f ca="1"/>
        <v>0.51150903246156199</v>
      </c>
      <c r="S1442" s="12">
        <f ca="1"/>
        <v>8.4953382898197094E-2</v>
      </c>
      <c r="T1442" s="12">
        <f ca="1"/>
        <v>0</v>
      </c>
      <c r="U1442" s="12">
        <f ca="1"/>
        <v>0</v>
      </c>
      <c r="V1442" s="12"/>
      <c r="W1442" s="12">
        <f ca="1">INDEX(P$10:P$6003,UsefulSeries!$I1436)</f>
        <v>0</v>
      </c>
      <c r="X1442" s="12">
        <f ca="1">INDEX(Q$10:Q$6003,UsefulSeries!$I1436)</f>
        <v>0</v>
      </c>
      <c r="Y1442" s="12">
        <f ca="1">INDEX(R$10:R$6003,UsefulSeries!$I1436)</f>
        <v>0</v>
      </c>
      <c r="Z1442" s="12">
        <f ca="1">INDEX(S$10:S$6003,UsefulSeries!$I1436)</f>
        <v>0</v>
      </c>
      <c r="AA1442" s="12">
        <f ca="1">INDEX(T$10:T$6003,UsefulSeries!$I1436)</f>
        <v>13.83456744139904</v>
      </c>
      <c r="AB1442" s="12">
        <f ca="1">INDEX(U$10:U$6003,UsefulSeries!$I1436)</f>
        <v>0.35786721470026933</v>
      </c>
      <c r="AC1442" s="12">
        <f>INDEX( K$10:K$6003,UsefulSeries!$I1436)</f>
        <v>0.34161637097097008</v>
      </c>
      <c r="AD1442" s="12">
        <f>INDEX(L$10:L$6003,UsefulSeries!$I1436)</f>
        <v>0</v>
      </c>
      <c r="AE1442" s="12"/>
      <c r="AF1442" s="12"/>
      <c r="AG1442" s="12"/>
      <c r="AH1442" s="12"/>
      <c r="AI1442" s="12"/>
      <c r="AJ1442" s="12"/>
      <c r="AK1442" s="12"/>
      <c r="AL1442" s="12"/>
      <c r="AM1442" s="12"/>
      <c r="AN1442" s="12">
        <f t="shared" ca="1" si="216"/>
        <v>0</v>
      </c>
      <c r="AO1442" s="12">
        <f t="shared" ca="1" si="217"/>
        <v>0</v>
      </c>
      <c r="AP1442" s="12">
        <f t="shared" ca="1" si="218"/>
        <v>0</v>
      </c>
      <c r="AQ1442" s="12">
        <f t="shared" ca="1" si="219"/>
        <v>0</v>
      </c>
      <c r="AR1442" s="12">
        <f t="shared" ca="1" si="220"/>
        <v>13.83456744139904</v>
      </c>
      <c r="AS1442" s="12">
        <f t="shared" ca="1" si="221"/>
        <v>0.35786721470026933</v>
      </c>
      <c r="AT1442" s="12">
        <f t="shared" si="222"/>
        <v>0.34161637097097008</v>
      </c>
      <c r="AU1442" s="12">
        <f t="shared" si="223"/>
        <v>0</v>
      </c>
      <c r="AV1442" s="12"/>
      <c r="AW1442" s="12">
        <f ca="1">INDEX(I$10:I$6003,UsefulSeries!$I1436)</f>
        <v>2.534866586215162E-2</v>
      </c>
      <c r="AX1442" s="12"/>
      <c r="AY1442" s="12"/>
      <c r="AZ1442" s="12">
        <f ca="1"/>
        <v>0.35786721470026944</v>
      </c>
      <c r="BA1442" s="12"/>
      <c r="BB1442" s="12">
        <f t="shared" ca="1" si="215"/>
        <v>0.35786721470026944</v>
      </c>
      <c r="BC1442" s="12"/>
      <c r="BD1442" s="38">
        <f ca="1"/>
        <v>2.4361256001381334E-2</v>
      </c>
    </row>
    <row r="1443" spans="1:56" x14ac:dyDescent="0.35">
      <c r="A1443" s="12">
        <v>0</v>
      </c>
      <c r="B1443" s="12">
        <v>0</v>
      </c>
      <c r="C1443" s="12">
        <f ca="1">-INDEX('Flow probs &amp; rates'!$M$5:$M$5999,UsefulSeries!$E1438,0)*(INDEX('Flow probs &amp; rates'!$O$5:$O$5999,UsefulSeries!$E1438,0))/INDEX('Flow probs &amp; rates'!$F$4:$F$5999,UsefulSeries!$E1438,0)</f>
        <v>-0.24203393244276442</v>
      </c>
      <c r="D1443" s="12">
        <f ca="1">INDEX('Flow probs &amp; rates'!$O$5:$O$5999,UsefulSeries!$E1438,0)*(1-INDEX('Flow probs &amp; rates'!$O$5:$O$5999,UsefulSeries!$E1438,0))/INDEX('Flow probs &amp; rates'!$F$4:$F$5999,UsefulSeries!$E1438,0)</f>
        <v>1.4572997376104824</v>
      </c>
      <c r="E1443" s="12">
        <v>0</v>
      </c>
      <c r="F1443" s="12">
        <v>0</v>
      </c>
      <c r="G1443" s="12"/>
      <c r="H1443" s="12"/>
      <c r="I1443" s="12">
        <f ca="1">INDEX('Flow probs &amp; rates'!$O$5:$O$5999,UsefulSeries!$E1438)</f>
        <v>0.10324094126949893</v>
      </c>
      <c r="J1443" s="12"/>
      <c r="K1443" s="12"/>
      <c r="L1443" s="12">
        <f>-INDEX('Flow probs &amp; rates'!$F$4:$F$5999,UsefulSeries!$E1438)</f>
        <v>-6.3529997931031576E-2</v>
      </c>
      <c r="M1443" s="12"/>
      <c r="N1443" s="12"/>
      <c r="O1443" s="12"/>
      <c r="P1443" s="12">
        <f ca="1"/>
        <v>0</v>
      </c>
      <c r="Q1443" s="12">
        <f ca="1"/>
        <v>0</v>
      </c>
      <c r="R1443" s="12">
        <f ca="1"/>
        <v>8.4953382898197094E-2</v>
      </c>
      <c r="S1443" s="12">
        <f ca="1"/>
        <v>0.70031001515897451</v>
      </c>
      <c r="T1443" s="12">
        <f ca="1"/>
        <v>0</v>
      </c>
      <c r="U1443" s="12">
        <f ca="1"/>
        <v>0</v>
      </c>
      <c r="V1443" s="12"/>
      <c r="W1443" s="12">
        <f ca="1">INDEX(P$11:P$6003,UsefulSeries!$I1436)</f>
        <v>0</v>
      </c>
      <c r="X1443" s="12">
        <f ca="1">INDEX(Q$11:Q$6003,UsefulSeries!$I1436)</f>
        <v>0</v>
      </c>
      <c r="Y1443" s="12">
        <f ca="1">INDEX(R$11:R$6003,UsefulSeries!$I1436)</f>
        <v>0</v>
      </c>
      <c r="Z1443" s="12">
        <f ca="1">INDEX(S$11:S$6003,UsefulSeries!$I1436)</f>
        <v>0</v>
      </c>
      <c r="AA1443" s="12">
        <f ca="1">INDEX(T$11:T$6003,UsefulSeries!$I1436)</f>
        <v>0.35786721470026939</v>
      </c>
      <c r="AB1443" s="12">
        <f ca="1">INDEX(U$11:U$6003,UsefulSeries!$I1436)</f>
        <v>17.386242254670915</v>
      </c>
      <c r="AC1443" s="12">
        <f>INDEX( K$11:K$6003,UsefulSeries!$I1436)</f>
        <v>0</v>
      </c>
      <c r="AD1443" s="12">
        <f>INDEX(L$11:L$6003,UsefulSeries!$I1436)</f>
        <v>0.34161637097097008</v>
      </c>
      <c r="AE1443" s="12"/>
      <c r="AF1443" s="12"/>
      <c r="AG1443" s="12"/>
      <c r="AH1443" s="12"/>
      <c r="AI1443" s="12"/>
      <c r="AJ1443" s="12"/>
      <c r="AK1443" s="12"/>
      <c r="AL1443" s="12"/>
      <c r="AM1443" s="12"/>
      <c r="AN1443" s="12">
        <f t="shared" ca="1" si="216"/>
        <v>0</v>
      </c>
      <c r="AO1443" s="12">
        <f t="shared" ca="1" si="217"/>
        <v>0</v>
      </c>
      <c r="AP1443" s="12">
        <f t="shared" ca="1" si="218"/>
        <v>0</v>
      </c>
      <c r="AQ1443" s="12">
        <f t="shared" ca="1" si="219"/>
        <v>0</v>
      </c>
      <c r="AR1443" s="12">
        <f t="shared" ca="1" si="220"/>
        <v>0.35786721470026939</v>
      </c>
      <c r="AS1443" s="12">
        <f t="shared" ca="1" si="221"/>
        <v>17.386242254670915</v>
      </c>
      <c r="AT1443" s="12">
        <f t="shared" si="222"/>
        <v>0</v>
      </c>
      <c r="AU1443" s="12">
        <f t="shared" si="223"/>
        <v>0.34161637097097008</v>
      </c>
      <c r="AV1443" s="12"/>
      <c r="AW1443" s="12">
        <f ca="1">INDEX(I$11:I$6003,UsefulSeries!$I1436)</f>
        <v>2.0061595435212999E-2</v>
      </c>
      <c r="AX1443" s="12"/>
      <c r="AY1443" s="12"/>
      <c r="AZ1443" s="12">
        <f ca="1"/>
        <v>0.35786721470026939</v>
      </c>
      <c r="BA1443" s="12"/>
      <c r="BB1443" s="12">
        <f t="shared" ca="1" si="215"/>
        <v>0.35786721470026939</v>
      </c>
      <c r="BC1443" s="12"/>
      <c r="BD1443" s="38">
        <f ca="1"/>
        <v>1.976387602504244E-2</v>
      </c>
    </row>
    <row r="1444" spans="1:56" x14ac:dyDescent="0.35">
      <c r="A1444" s="12">
        <v>0</v>
      </c>
      <c r="B1444" s="12">
        <v>0</v>
      </c>
      <c r="C1444" s="12">
        <v>0</v>
      </c>
      <c r="D1444" s="12">
        <v>0</v>
      </c>
      <c r="E1444" s="12">
        <f ca="1">INDEX('Flow probs &amp; rates'!$P$5:$P$5999,UsefulSeries!$E1438,0)*(1-INDEX('Flow probs &amp; rates'!$P$5:$P$5999,UsefulSeries!$E1438,0))/INDEX('Flow probs &amp; rates'!$G$4:$G$5999,UsefulSeries!$E1438,0)</f>
        <v>5.1520105841091464E-2</v>
      </c>
      <c r="F1444" s="12">
        <f ca="1">-INDEX('Flow probs &amp; rates'!$P$5:$P$5999,UsefulSeries!$E1438,0)*(INDEX('Flow probs &amp; rates'!$Q$5:$Q$5999,UsefulSeries!$E1438,0))/INDEX('Flow probs &amp; rates'!$G$4:$G$5999,UsefulSeries!$E1438,0)</f>
        <v>-1.3980466390296007E-3</v>
      </c>
      <c r="G1444" s="12"/>
      <c r="H1444" s="12"/>
      <c r="I1444" s="12">
        <f ca="1">INDEX('Flow probs &amp; rates'!$P$5:$P$5999,UsefulSeries!$E1438)</f>
        <v>1.8472793774577057E-2</v>
      </c>
      <c r="J1444" s="12"/>
      <c r="K1444" s="12">
        <f>INDEX('Flow probs &amp; rates'!$G$4:$G$5999,UsefulSeries!$E1438)</f>
        <v>0.35193152981214609</v>
      </c>
      <c r="L1444" s="12"/>
      <c r="M1444" s="12"/>
      <c r="N1444" s="12"/>
      <c r="O1444" s="12"/>
      <c r="P1444" s="12">
        <f ca="1"/>
        <v>0</v>
      </c>
      <c r="Q1444" s="12">
        <f ca="1"/>
        <v>0</v>
      </c>
      <c r="R1444" s="12">
        <f ca="1"/>
        <v>0</v>
      </c>
      <c r="S1444" s="12">
        <f ca="1"/>
        <v>0</v>
      </c>
      <c r="T1444" s="12">
        <f ca="1"/>
        <v>19.419899131994484</v>
      </c>
      <c r="U1444" s="12">
        <f ca="1"/>
        <v>0.36855616207039527</v>
      </c>
      <c r="V1444" s="12"/>
      <c r="W1444" s="12"/>
      <c r="X1444" s="12"/>
      <c r="Y1444" s="12"/>
      <c r="Z1444" s="12"/>
      <c r="AA1444" s="12"/>
      <c r="AB1444" s="12"/>
      <c r="AC1444" s="12"/>
      <c r="AD1444" s="12"/>
      <c r="AE1444" s="12">
        <f t="array" ref="AE1444:AJ1445">TRANSPOSE(AC1438:AD1443)</f>
        <v>-0.62376299274585589</v>
      </c>
      <c r="AF1444" s="12">
        <v>-0.62376299274585589</v>
      </c>
      <c r="AG1444" s="12">
        <v>3.4620636283174036E-2</v>
      </c>
      <c r="AH1444" s="12">
        <v>0</v>
      </c>
      <c r="AI1444" s="12">
        <v>0.34161637097097008</v>
      </c>
      <c r="AJ1444" s="12">
        <v>0</v>
      </c>
      <c r="AK1444" s="12"/>
      <c r="AL1444" s="12"/>
      <c r="AM1444" s="12"/>
      <c r="AN1444" s="12">
        <f t="shared" si="216"/>
        <v>-0.62376299274585589</v>
      </c>
      <c r="AO1444" s="12">
        <f t="shared" si="217"/>
        <v>-0.62376299274585589</v>
      </c>
      <c r="AP1444" s="12">
        <f t="shared" si="218"/>
        <v>3.4620636283174036E-2</v>
      </c>
      <c r="AQ1444" s="12">
        <f t="shared" si="219"/>
        <v>0</v>
      </c>
      <c r="AR1444" s="12">
        <f t="shared" si="220"/>
        <v>0.34161637097097008</v>
      </c>
      <c r="AS1444" s="12">
        <f t="shared" si="221"/>
        <v>0</v>
      </c>
      <c r="AT1444" s="12">
        <f t="shared" si="222"/>
        <v>0</v>
      </c>
      <c r="AU1444" s="12">
        <f t="shared" si="223"/>
        <v>0</v>
      </c>
      <c r="AV1444" s="12"/>
      <c r="AW1444" s="12"/>
      <c r="AX1444" s="12">
        <f>INDEX($N$6:$N$6003,UsefulSeries!$K1436)</f>
        <v>5.3894768474727073E-5</v>
      </c>
      <c r="AY1444" s="12"/>
      <c r="AZ1444" s="12"/>
      <c r="BA1444" s="12"/>
      <c r="BB1444" s="12">
        <f t="shared" si="215"/>
        <v>5.3894768474727073E-5</v>
      </c>
      <c r="BC1444" s="12"/>
      <c r="BD1444" s="38">
        <f ca="1"/>
        <v>4.0299392819142174E-2</v>
      </c>
    </row>
    <row r="1445" spans="1:56" x14ac:dyDescent="0.35">
      <c r="A1445" s="12">
        <v>0</v>
      </c>
      <c r="B1445" s="12">
        <v>0</v>
      </c>
      <c r="C1445" s="12">
        <v>0</v>
      </c>
      <c r="D1445" s="12">
        <v>0</v>
      </c>
      <c r="E1445" s="12">
        <f ca="1">-INDEX('Flow probs &amp; rates'!$P$5:$P$5999,UsefulSeries!$E1438,0)*(INDEX('Flow probs &amp; rates'!$Q$5:$Q$5999,UsefulSeries!$E1438,0))/INDEX('Flow probs &amp; rates'!$G$4:$G$5999,UsefulSeries!$E1438,0)</f>
        <v>-1.3980466390296007E-3</v>
      </c>
      <c r="F1445" s="12">
        <f ca="1">INDEX('Flow probs &amp; rates'!$Q$5:$Q$5999,UsefulSeries!$E1438,0)*(1-INDEX('Flow probs &amp; rates'!$Q$5:$Q$5999,UsefulSeries!$E1438,0))/INDEX('Flow probs &amp; rates'!$G$4:$G$5999,UsefulSeries!$E1438,0)</f>
        <v>7.3665637712477167E-2</v>
      </c>
      <c r="G1445" s="12"/>
      <c r="H1445" s="12"/>
      <c r="I1445" s="12">
        <f ca="1">INDEX('Flow probs &amp; rates'!$Q$5:$Q$5999,UsefulSeries!$E1438)</f>
        <v>2.6634666008102586E-2</v>
      </c>
      <c r="J1445" s="12"/>
      <c r="K1445" s="12"/>
      <c r="L1445" s="12">
        <f>INDEX('Flow probs &amp; rates'!$G$4:$G$5999,UsefulSeries!$E1438)</f>
        <v>0.35193152981214609</v>
      </c>
      <c r="M1445" s="12"/>
      <c r="N1445" s="12"/>
      <c r="O1445" s="12"/>
      <c r="P1445" s="12">
        <f ca="1"/>
        <v>0</v>
      </c>
      <c r="Q1445" s="12">
        <f ca="1"/>
        <v>0</v>
      </c>
      <c r="R1445" s="12">
        <f ca="1"/>
        <v>0</v>
      </c>
      <c r="S1445" s="12">
        <f ca="1"/>
        <v>0</v>
      </c>
      <c r="T1445" s="12">
        <f ca="1"/>
        <v>0.36855616207039527</v>
      </c>
      <c r="U1445" s="12">
        <f ca="1"/>
        <v>13.581844802712043</v>
      </c>
      <c r="V1445" s="12"/>
      <c r="W1445" s="12"/>
      <c r="X1445" s="12"/>
      <c r="Y1445" s="12"/>
      <c r="Z1445" s="12"/>
      <c r="AA1445" s="12"/>
      <c r="AB1445" s="12"/>
      <c r="AC1445" s="12"/>
      <c r="AD1445" s="12"/>
      <c r="AE1445" s="12">
        <v>0.62376299274585589</v>
      </c>
      <c r="AF1445" s="12">
        <v>0</v>
      </c>
      <c r="AG1445" s="12">
        <v>-3.4620636283174036E-2</v>
      </c>
      <c r="AH1445" s="12">
        <v>-3.4620636283174036E-2</v>
      </c>
      <c r="AI1445" s="12">
        <v>0</v>
      </c>
      <c r="AJ1445" s="12">
        <v>0.34161637097097008</v>
      </c>
      <c r="AK1445" s="12"/>
      <c r="AL1445" s="12"/>
      <c r="AM1445" s="12"/>
      <c r="AN1445" s="12">
        <f t="shared" si="216"/>
        <v>0.62376299274585589</v>
      </c>
      <c r="AO1445" s="12">
        <f t="shared" si="217"/>
        <v>0</v>
      </c>
      <c r="AP1445" s="12">
        <f t="shared" si="218"/>
        <v>-3.4620636283174036E-2</v>
      </c>
      <c r="AQ1445" s="12">
        <f t="shared" si="219"/>
        <v>-3.4620636283174036E-2</v>
      </c>
      <c r="AR1445" s="12">
        <f t="shared" si="220"/>
        <v>0</v>
      </c>
      <c r="AS1445" s="12">
        <f t="shared" si="221"/>
        <v>0.34161637097097008</v>
      </c>
      <c r="AT1445" s="12">
        <f t="shared" si="222"/>
        <v>0</v>
      </c>
      <c r="AU1445" s="12">
        <f t="shared" si="223"/>
        <v>0</v>
      </c>
      <c r="AV1445" s="12"/>
      <c r="AW1445" s="12"/>
      <c r="AX1445" s="12">
        <f>INDEX('Margin error adjustment'!N$7:N$6003,UsefulSeries!$K1436)</f>
        <v>8.3941117463384035E-4</v>
      </c>
      <c r="AY1445" s="12"/>
      <c r="AZ1445" s="12"/>
      <c r="BA1445" s="12"/>
      <c r="BB1445" s="12">
        <f t="shared" si="215"/>
        <v>8.3941117463384035E-4</v>
      </c>
      <c r="BC1445" s="12"/>
      <c r="BD1445" s="38">
        <f ca="1"/>
        <v>1.6186529322549263E-2</v>
      </c>
    </row>
    <row r="1446" spans="1:56" x14ac:dyDescent="0.35">
      <c r="A1446" s="12">
        <f ca="1">INDEX('Flow probs &amp; rates'!$K$5:$K$5999,UsefulSeries!$E1444,0)*(1-INDEX('Flow probs &amp; rates'!$K$5:$K$5999,UsefulSeries!$E1444,0))/INDEX('Flow probs &amp; rates'!$E$4:$E$5999,UsefulSeries!$E1444,0)</f>
        <v>2.5407958143129315E-2</v>
      </c>
      <c r="B1446" s="12">
        <f ca="1">-INDEX('Flow probs &amp; rates'!$K$5:$K$5999,UsefulSeries!$E1444,0)*(INDEX('Flow probs &amp; rates'!$L$5:$L$5999,UsefulSeries!$E1444,0))/INDEX('Flow probs &amp; rates'!$E$4:$E$5999,UsefulSeries!$E1444,0)</f>
        <v>-3.1066383423542399E-4</v>
      </c>
      <c r="C1446" s="12">
        <v>0</v>
      </c>
      <c r="D1446" s="12">
        <v>0</v>
      </c>
      <c r="E1446" s="12">
        <v>0</v>
      </c>
      <c r="F1446" s="12">
        <v>0</v>
      </c>
      <c r="G1446" s="12"/>
      <c r="H1446" s="12"/>
      <c r="I1446" s="12">
        <f ca="1">INDEX('Flow probs &amp; rates'!$K$5:$K$5999,UsefulSeries!$E1444)</f>
        <v>1.5084460620012483E-2</v>
      </c>
      <c r="J1446" s="12"/>
      <c r="K1446" s="12">
        <f>-INDEX('Flow probs &amp; rates'!$E$4:$E$5999,UsefulSeries!$E1444)</f>
        <v>-0.58473489227757192</v>
      </c>
      <c r="L1446" s="12">
        <f>INDEX('Flow probs &amp; rates'!$E$4:$E$5999,UsefulSeries!$E1444)</f>
        <v>0.58473489227757192</v>
      </c>
      <c r="M1446" s="12"/>
      <c r="N1446" s="12"/>
      <c r="O1446" s="12"/>
      <c r="P1446" s="12">
        <f t="array" aca="1" ref="P1446:U1451" ca="1">MINVERSE(A1446:F1451)</f>
        <v>39.365096382177697</v>
      </c>
      <c r="Q1446" s="12">
        <f ca="1"/>
        <v>0.60103931660341992</v>
      </c>
      <c r="R1446" s="12">
        <f ca="1"/>
        <v>0</v>
      </c>
      <c r="S1446" s="12">
        <f ca="1"/>
        <v>0</v>
      </c>
      <c r="T1446" s="12">
        <f ca="1"/>
        <v>0</v>
      </c>
      <c r="U1446" s="12">
        <f ca="1"/>
        <v>0</v>
      </c>
      <c r="V1446" s="12"/>
      <c r="W1446" s="12">
        <f ca="1">INDEX(P$6:P$6003,UsefulSeries!$I1444)</f>
        <v>56.987070494343321</v>
      </c>
      <c r="X1446" s="12">
        <f ca="1">INDEX(Q$6:Q$6003,UsefulSeries!$I1444)</f>
        <v>0.63974277743867192</v>
      </c>
      <c r="Y1446" s="12">
        <f ca="1">INDEX(R$6:R$6003,UsefulSeries!$I1444)</f>
        <v>0</v>
      </c>
      <c r="Z1446" s="12">
        <f ca="1">INDEX(S$6:S$6003,UsefulSeries!$I1444)</f>
        <v>0</v>
      </c>
      <c r="AA1446" s="12">
        <f ca="1">INDEX(T$6:T$6003,UsefulSeries!$I1444)</f>
        <v>0</v>
      </c>
      <c r="AB1446" s="12">
        <f ca="1">INDEX(U$6:U$6003,UsefulSeries!$I1444)</f>
        <v>0</v>
      </c>
      <c r="AC1446" s="12">
        <f>INDEX( K$6:K$6003,UsefulSeries!$I1444)</f>
        <v>-0.62381688751433062</v>
      </c>
      <c r="AD1446" s="12">
        <f>INDEX(L$6:L$6003,UsefulSeries!$I1444)</f>
        <v>0.62381688751433062</v>
      </c>
      <c r="AE1446" s="12"/>
      <c r="AF1446" s="12"/>
      <c r="AG1446" s="12"/>
      <c r="AH1446" s="12"/>
      <c r="AI1446" s="12"/>
      <c r="AJ1446" s="12"/>
      <c r="AK1446" s="12"/>
      <c r="AL1446" s="12"/>
      <c r="AM1446" s="12"/>
      <c r="AN1446" s="12">
        <f t="shared" ca="1" si="216"/>
        <v>56.987070494343321</v>
      </c>
      <c r="AO1446" s="12">
        <f t="shared" ca="1" si="217"/>
        <v>0.63974277743867192</v>
      </c>
      <c r="AP1446" s="12">
        <f t="shared" ca="1" si="218"/>
        <v>0</v>
      </c>
      <c r="AQ1446" s="12">
        <f t="shared" ca="1" si="219"/>
        <v>0</v>
      </c>
      <c r="AR1446" s="12">
        <f t="shared" ca="1" si="220"/>
        <v>0</v>
      </c>
      <c r="AS1446" s="12">
        <f t="shared" ca="1" si="221"/>
        <v>0</v>
      </c>
      <c r="AT1446" s="12">
        <f t="shared" si="222"/>
        <v>-0.62381688751433062</v>
      </c>
      <c r="AU1446" s="12">
        <f t="shared" si="223"/>
        <v>0.62381688751433062</v>
      </c>
      <c r="AV1446" s="12"/>
      <c r="AW1446" s="12">
        <f ca="1">INDEX(I$6:I$6003,UsefulSeries!$I1444)</f>
        <v>1.1070922309722604E-2</v>
      </c>
      <c r="AX1446" s="12"/>
      <c r="AY1446" s="12"/>
      <c r="AZ1446" s="12">
        <f t="array" aca="1" ref="AZ1446:AZ1451" ca="1">MMULT(W1446:AB1451,AW1446:AW1451)</f>
        <v>0.63974277743867192</v>
      </c>
      <c r="BA1446" s="12"/>
      <c r="BB1446" s="12">
        <f t="shared" ca="1" si="215"/>
        <v>0.63974277743867192</v>
      </c>
      <c r="BC1446" s="12"/>
      <c r="BD1446" s="38">
        <f t="array" aca="1" ref="BD1446:BD1453" ca="1">MMULT(MINVERSE(AN1446:AU1453),BB1446:BB1453)</f>
        <v>1.088949745847833E-2</v>
      </c>
    </row>
    <row r="1447" spans="1:56" x14ac:dyDescent="0.35">
      <c r="A1447" s="12">
        <f ca="1">-INDEX('Flow probs &amp; rates'!$K$5:$K$5999,UsefulSeries!$E1444,0)*(INDEX('Flow probs &amp; rates'!$L$5:$L$5999,UsefulSeries!$E1444,0))/INDEX('Flow probs &amp; rates'!$E$4:$E$5999,UsefulSeries!$E1444,0)</f>
        <v>-3.1066383423542399E-4</v>
      </c>
      <c r="B1447" s="12">
        <f ca="1">INDEX('Flow probs &amp; rates'!$L$5:$L$5999,UsefulSeries!$E1444,0)*(1-INDEX('Flow probs &amp; rates'!$L$5:$L$5999,UsefulSeries!$E1444,0))/INDEX('Flow probs &amp; rates'!$E$4:$E$5999,UsefulSeries!$E1444,0)</f>
        <v>2.0346941438447584E-2</v>
      </c>
      <c r="C1447" s="12">
        <v>0</v>
      </c>
      <c r="D1447" s="12">
        <v>0</v>
      </c>
      <c r="E1447" s="12">
        <v>0</v>
      </c>
      <c r="F1447" s="12">
        <v>0</v>
      </c>
      <c r="G1447" s="12"/>
      <c r="H1447" s="12"/>
      <c r="I1447" s="12">
        <f ca="1">INDEX('Flow probs &amp; rates'!$L$5:$L$5999,UsefulSeries!$E1444)</f>
        <v>1.2042590598512084E-2</v>
      </c>
      <c r="J1447" s="12"/>
      <c r="K1447" s="12">
        <f>-INDEX('Flow probs &amp; rates'!$E$4:$E$5999,UsefulSeries!$E1444)</f>
        <v>-0.58473489227757192</v>
      </c>
      <c r="L1447" s="12"/>
      <c r="M1447" s="12"/>
      <c r="N1447" s="12"/>
      <c r="O1447" s="12"/>
      <c r="P1447" s="12">
        <f ca="1"/>
        <v>0.60103931660341992</v>
      </c>
      <c r="Q1447" s="12">
        <f ca="1"/>
        <v>49.156612761890059</v>
      </c>
      <c r="R1447" s="12">
        <f ca="1"/>
        <v>0</v>
      </c>
      <c r="S1447" s="12">
        <f ca="1"/>
        <v>0</v>
      </c>
      <c r="T1447" s="12">
        <f ca="1"/>
        <v>0</v>
      </c>
      <c r="U1447" s="12">
        <f ca="1"/>
        <v>0</v>
      </c>
      <c r="V1447" s="12"/>
      <c r="W1447" s="12">
        <f ca="1">INDEX(P$7:P$6003,UsefulSeries!$I1444)</f>
        <v>0.63974277743867192</v>
      </c>
      <c r="X1447" s="12">
        <f ca="1">INDEX(Q$7:Q$6003,UsefulSeries!$I1444)</f>
        <v>45.767716724225657</v>
      </c>
      <c r="Y1447" s="12">
        <f ca="1">INDEX(R$7:R$6003,UsefulSeries!$I1444)</f>
        <v>0</v>
      </c>
      <c r="Z1447" s="12">
        <f ca="1">INDEX(S$7:S$6003,UsefulSeries!$I1444)</f>
        <v>0</v>
      </c>
      <c r="AA1447" s="12">
        <f ca="1">INDEX(T$7:T$6003,UsefulSeries!$I1444)</f>
        <v>0</v>
      </c>
      <c r="AB1447" s="12">
        <f ca="1">INDEX(U$7:U$6003,UsefulSeries!$I1444)</f>
        <v>0</v>
      </c>
      <c r="AC1447" s="12">
        <f>INDEX( K$7:K$6003,UsefulSeries!$I1444,1)</f>
        <v>-0.62381688751433062</v>
      </c>
      <c r="AD1447" s="12">
        <f>INDEX(L$7:L$6003,UsefulSeries!$I1444,1)</f>
        <v>0</v>
      </c>
      <c r="AE1447" s="12"/>
      <c r="AF1447" s="12"/>
      <c r="AG1447" s="12"/>
      <c r="AH1447" s="12"/>
      <c r="AI1447" s="12"/>
      <c r="AJ1447" s="12"/>
      <c r="AK1447" s="12"/>
      <c r="AL1447" s="12"/>
      <c r="AM1447" s="12"/>
      <c r="AN1447" s="12">
        <f t="shared" ca="1" si="216"/>
        <v>0.63974277743867192</v>
      </c>
      <c r="AO1447" s="12">
        <f t="shared" ca="1" si="217"/>
        <v>45.767716724225657</v>
      </c>
      <c r="AP1447" s="12">
        <f t="shared" ca="1" si="218"/>
        <v>0</v>
      </c>
      <c r="AQ1447" s="12">
        <f t="shared" ca="1" si="219"/>
        <v>0</v>
      </c>
      <c r="AR1447" s="12">
        <f t="shared" ca="1" si="220"/>
        <v>0</v>
      </c>
      <c r="AS1447" s="12">
        <f t="shared" ca="1" si="221"/>
        <v>0</v>
      </c>
      <c r="AT1447" s="12">
        <f t="shared" si="222"/>
        <v>-0.62381688751433062</v>
      </c>
      <c r="AU1447" s="12">
        <f t="shared" si="223"/>
        <v>0</v>
      </c>
      <c r="AV1447" s="12"/>
      <c r="AW1447" s="12">
        <f ca="1">INDEX(I$7:I$6003,UsefulSeries!$I1444)</f>
        <v>1.382328593457152E-2</v>
      </c>
      <c r="AX1447" s="12"/>
      <c r="AY1447" s="12"/>
      <c r="AZ1447" s="12">
        <f ca="1"/>
        <v>0.63974277743867203</v>
      </c>
      <c r="BA1447" s="12"/>
      <c r="BB1447" s="12">
        <f t="shared" ca="1" si="215"/>
        <v>0.63974277743867203</v>
      </c>
      <c r="BC1447" s="12"/>
      <c r="BD1447" s="38">
        <f ca="1"/>
        <v>1.4737871407451376E-2</v>
      </c>
    </row>
    <row r="1448" spans="1:56" x14ac:dyDescent="0.35">
      <c r="A1448" s="12">
        <v>0</v>
      </c>
      <c r="B1448" s="12">
        <v>0</v>
      </c>
      <c r="C1448" s="12">
        <f ca="1">INDEX('Flow probs &amp; rates'!$M$5:$M$5999,UsefulSeries!$E1444,0)*(1-INDEX('Flow probs &amp; rates'!$M$5:$M$5999,UsefulSeries!$E1444,0))/INDEX('Flow probs &amp; rates'!$F$4:$F$5999,UsefulSeries!$E1444,0)</f>
        <v>2.0267798317489181</v>
      </c>
      <c r="D1448" s="12">
        <f ca="1">-INDEX('Flow probs &amp; rates'!$M$5:$M$5999,UsefulSeries!$E1444,0)*(INDEX('Flow probs &amp; rates'!$O$5:$O$5999,UsefulSeries!$E1444,0))/INDEX('Flow probs &amp; rates'!$F$4:$F$5999,UsefulSeries!$E1444,0)</f>
        <v>-0.25923292582900476</v>
      </c>
      <c r="E1448" s="12">
        <v>0</v>
      </c>
      <c r="F1448" s="12">
        <v>0</v>
      </c>
      <c r="G1448" s="12"/>
      <c r="H1448" s="12"/>
      <c r="I1448" s="12">
        <f ca="1">INDEX('Flow probs &amp; rates'!$M$5:$M$5999,UsefulSeries!$E1444)</f>
        <v>0.15250129518816913</v>
      </c>
      <c r="J1448" s="12"/>
      <c r="K1448" s="12">
        <f>INDEX('Flow probs &amp; rates'!$F$4:$F$5999,UsefulSeries!$E1444)</f>
        <v>6.3768470620005235E-2</v>
      </c>
      <c r="L1448" s="12">
        <f>-INDEX('Flow probs &amp; rates'!$F$4:$F$5999,UsefulSeries!$E1444)</f>
        <v>-6.3768470620005235E-2</v>
      </c>
      <c r="M1448" s="12"/>
      <c r="N1448" s="12"/>
      <c r="O1448" s="12"/>
      <c r="P1448" s="12">
        <f ca="1"/>
        <v>0</v>
      </c>
      <c r="Q1448" s="12">
        <f ca="1"/>
        <v>0</v>
      </c>
      <c r="R1448" s="12">
        <f ca="1"/>
        <v>0.50442885403619775</v>
      </c>
      <c r="S1448" s="12">
        <f ca="1"/>
        <v>8.6278499697749395E-2</v>
      </c>
      <c r="T1448" s="12">
        <f ca="1"/>
        <v>0</v>
      </c>
      <c r="U1448" s="12">
        <f ca="1"/>
        <v>0</v>
      </c>
      <c r="V1448" s="12"/>
      <c r="W1448" s="12">
        <f ca="1">INDEX(P$8:P$6003,UsefulSeries!$I1444)</f>
        <v>0</v>
      </c>
      <c r="X1448" s="12">
        <f ca="1">INDEX(Q$8:Q$6003,UsefulSeries!$I1444)</f>
        <v>0</v>
      </c>
      <c r="Y1448" s="12">
        <f ca="1">INDEX(R$8:R$6003,UsefulSeries!$I1444)</f>
        <v>0.20985239756062865</v>
      </c>
      <c r="Z1448" s="12">
        <f ca="1">INDEX(S$8:S$6003,UsefulSeries!$I1444)</f>
        <v>5.7986972095038627E-2</v>
      </c>
      <c r="AA1448" s="12">
        <f ca="1">INDEX(T$8:T$6003,UsefulSeries!$I1444)</f>
        <v>0</v>
      </c>
      <c r="AB1448" s="12">
        <f ca="1">INDEX(U$8:U$6003,UsefulSeries!$I1444)</f>
        <v>0</v>
      </c>
      <c r="AC1448" s="12">
        <f>INDEX( K$8:K$6003,UsefulSeries!$I1444)</f>
        <v>3.5460047457807876E-2</v>
      </c>
      <c r="AD1448" s="12">
        <f>INDEX(L$8:L$6003,UsefulSeries!$I1444)</f>
        <v>-3.5460047457807876E-2</v>
      </c>
      <c r="AE1448" s="12"/>
      <c r="AF1448" s="12"/>
      <c r="AG1448" s="12"/>
      <c r="AH1448" s="12"/>
      <c r="AI1448" s="12"/>
      <c r="AJ1448" s="12"/>
      <c r="AK1448" s="12"/>
      <c r="AL1448" s="12"/>
      <c r="AM1448" s="12"/>
      <c r="AN1448" s="12">
        <f t="shared" ca="1" si="216"/>
        <v>0</v>
      </c>
      <c r="AO1448" s="12">
        <f t="shared" ca="1" si="217"/>
        <v>0</v>
      </c>
      <c r="AP1448" s="12">
        <f t="shared" ca="1" si="218"/>
        <v>0.20985239756062865</v>
      </c>
      <c r="AQ1448" s="12">
        <f t="shared" ca="1" si="219"/>
        <v>5.7986972095038627E-2</v>
      </c>
      <c r="AR1448" s="12">
        <f t="shared" ca="1" si="220"/>
        <v>0</v>
      </c>
      <c r="AS1448" s="12">
        <f t="shared" ca="1" si="221"/>
        <v>0</v>
      </c>
      <c r="AT1448" s="12">
        <f t="shared" si="222"/>
        <v>3.5460047457807876E-2</v>
      </c>
      <c r="AU1448" s="12">
        <f t="shared" si="223"/>
        <v>-3.5460047457807876E-2</v>
      </c>
      <c r="AV1448" s="12"/>
      <c r="AW1448" s="12">
        <f ca="1">INDEX(I$8:I$6003,UsefulSeries!$I1444)</f>
        <v>0.23349651409525396</v>
      </c>
      <c r="AX1448" s="12"/>
      <c r="AY1448" s="12"/>
      <c r="AZ1448" s="12">
        <f ca="1"/>
        <v>5.7986972095038641E-2</v>
      </c>
      <c r="BA1448" s="12"/>
      <c r="BB1448" s="12">
        <f t="shared" ca="1" si="215"/>
        <v>5.7986972095038641E-2</v>
      </c>
      <c r="BC1448" s="12"/>
      <c r="BD1448" s="38">
        <f ca="1"/>
        <v>0.23330753246330524</v>
      </c>
    </row>
    <row r="1449" spans="1:56" x14ac:dyDescent="0.35">
      <c r="A1449" s="12">
        <v>0</v>
      </c>
      <c r="B1449" s="12">
        <v>0</v>
      </c>
      <c r="C1449" s="12">
        <f ca="1">-INDEX('Flow probs &amp; rates'!$M$5:$M$5999,UsefulSeries!$E1444,0)*(INDEX('Flow probs &amp; rates'!$O$5:$O$5999,UsefulSeries!$E1444,0))/INDEX('Flow probs &amp; rates'!$F$4:$F$5999,UsefulSeries!$E1444,0)</f>
        <v>-0.25923292582900476</v>
      </c>
      <c r="D1449" s="12">
        <f ca="1">INDEX('Flow probs &amp; rates'!$O$5:$O$5999,UsefulSeries!$E1444,0)*(1-INDEX('Flow probs &amp; rates'!$O$5:$O$5999,UsefulSeries!$E1444,0))/INDEX('Flow probs &amp; rates'!$F$4:$F$5999,UsefulSeries!$E1444,0)</f>
        <v>1.515610124914893</v>
      </c>
      <c r="E1449" s="12">
        <v>0</v>
      </c>
      <c r="F1449" s="12">
        <v>0</v>
      </c>
      <c r="G1449" s="12"/>
      <c r="H1449" s="12"/>
      <c r="I1449" s="12">
        <f ca="1">INDEX('Flow probs &amp; rates'!$O$5:$O$5999,UsefulSeries!$E1444)</f>
        <v>0.10839833979159105</v>
      </c>
      <c r="J1449" s="12"/>
      <c r="K1449" s="12"/>
      <c r="L1449" s="12">
        <f>-INDEX('Flow probs &amp; rates'!$F$4:$F$5999,UsefulSeries!$E1444)</f>
        <v>-6.3768470620005235E-2</v>
      </c>
      <c r="M1449" s="12"/>
      <c r="N1449" s="12"/>
      <c r="O1449" s="12"/>
      <c r="P1449" s="12">
        <f ca="1"/>
        <v>0</v>
      </c>
      <c r="Q1449" s="12">
        <f ca="1"/>
        <v>0</v>
      </c>
      <c r="R1449" s="12">
        <f ca="1"/>
        <v>8.6278499697749395E-2</v>
      </c>
      <c r="S1449" s="12">
        <f ca="1"/>
        <v>0.674557533699634</v>
      </c>
      <c r="T1449" s="12">
        <f ca="1"/>
        <v>0</v>
      </c>
      <c r="U1449" s="12">
        <f ca="1"/>
        <v>0</v>
      </c>
      <c r="V1449" s="12"/>
      <c r="W1449" s="12">
        <f ca="1">INDEX(P$9:P$6003,UsefulSeries!$I1444)</f>
        <v>0</v>
      </c>
      <c r="X1449" s="12">
        <f ca="1">INDEX(Q$9:Q$6003,UsefulSeries!$I1444)</f>
        <v>0</v>
      </c>
      <c r="Y1449" s="12">
        <f ca="1">INDEX(R$9:R$6003,UsefulSeries!$I1444)</f>
        <v>5.7986972095038627E-2</v>
      </c>
      <c r="Z1449" s="12">
        <f ca="1">INDEX(S$9:S$6003,UsefulSeries!$I1444)</f>
        <v>0.28678213889880616</v>
      </c>
      <c r="AA1449" s="12">
        <f ca="1">INDEX(T$9:T$6003,UsefulSeries!$I1444)</f>
        <v>0</v>
      </c>
      <c r="AB1449" s="12">
        <f ca="1">INDEX(U$9:U$6003,UsefulSeries!$I1444)</f>
        <v>0</v>
      </c>
      <c r="AC1449" s="12">
        <f>INDEX( K$9:K$6003,UsefulSeries!$I1444)</f>
        <v>0</v>
      </c>
      <c r="AD1449" s="12">
        <f>INDEX(L$9:L$6003,UsefulSeries!$I1444)</f>
        <v>-3.5460047457807876E-2</v>
      </c>
      <c r="AE1449" s="12"/>
      <c r="AF1449" s="12"/>
      <c r="AG1449" s="12"/>
      <c r="AH1449" s="12"/>
      <c r="AI1449" s="12"/>
      <c r="AJ1449" s="12"/>
      <c r="AK1449" s="12"/>
      <c r="AL1449" s="12"/>
      <c r="AM1449" s="12"/>
      <c r="AN1449" s="12">
        <f t="shared" ca="1" si="216"/>
        <v>0</v>
      </c>
      <c r="AO1449" s="12">
        <f t="shared" ca="1" si="217"/>
        <v>0</v>
      </c>
      <c r="AP1449" s="12">
        <f t="shared" ca="1" si="218"/>
        <v>5.7986972095038627E-2</v>
      </c>
      <c r="AQ1449" s="12">
        <f t="shared" ca="1" si="219"/>
        <v>0.28678213889880616</v>
      </c>
      <c r="AR1449" s="12">
        <f t="shared" ca="1" si="220"/>
        <v>0</v>
      </c>
      <c r="AS1449" s="12">
        <f t="shared" ca="1" si="221"/>
        <v>0</v>
      </c>
      <c r="AT1449" s="12">
        <f t="shared" si="222"/>
        <v>0</v>
      </c>
      <c r="AU1449" s="12">
        <f t="shared" si="223"/>
        <v>-3.5460047457807876E-2</v>
      </c>
      <c r="AV1449" s="12"/>
      <c r="AW1449" s="12">
        <f ca="1">INDEX(I$9:I$6003,UsefulSeries!$I1444)</f>
        <v>0.15498599884420269</v>
      </c>
      <c r="AX1449" s="12"/>
      <c r="AY1449" s="12"/>
      <c r="AZ1449" s="12">
        <f ca="1"/>
        <v>5.7986972095038634E-2</v>
      </c>
      <c r="BA1449" s="12"/>
      <c r="BB1449" s="12">
        <f t="shared" ca="1" si="215"/>
        <v>5.7986972095038634E-2</v>
      </c>
      <c r="BC1449" s="12"/>
      <c r="BD1449" s="38">
        <f ca="1"/>
        <v>0.16523137780747349</v>
      </c>
    </row>
    <row r="1450" spans="1:56" x14ac:dyDescent="0.35">
      <c r="A1450" s="12">
        <v>0</v>
      </c>
      <c r="B1450" s="12">
        <v>0</v>
      </c>
      <c r="C1450" s="12">
        <v>0</v>
      </c>
      <c r="D1450" s="12">
        <v>0</v>
      </c>
      <c r="E1450" s="12">
        <f ca="1">INDEX('Flow probs &amp; rates'!$P$5:$P$5999,UsefulSeries!$E1444,0)*(1-INDEX('Flow probs &amp; rates'!$P$5:$P$5999,UsefulSeries!$E1444,0))/INDEX('Flow probs &amp; rates'!$G$4:$G$5999,UsefulSeries!$E1444,0)</f>
        <v>4.9744709568460922E-2</v>
      </c>
      <c r="F1450" s="12">
        <f ca="1">-INDEX('Flow probs &amp; rates'!$P$5:$P$5999,UsefulSeries!$E1444,0)*(INDEX('Flow probs &amp; rates'!$Q$5:$Q$5999,UsefulSeries!$E1444,0))/INDEX('Flow probs &amp; rates'!$G$4:$G$5999,UsefulSeries!$E1444,0)</f>
        <v>-1.3303689256305776E-3</v>
      </c>
      <c r="G1450" s="12"/>
      <c r="H1450" s="12"/>
      <c r="I1450" s="12">
        <f ca="1">INDEX('Flow probs &amp; rates'!$P$5:$P$5999,UsefulSeries!$E1444)</f>
        <v>1.7802009675435011E-2</v>
      </c>
      <c r="J1450" s="12"/>
      <c r="K1450" s="12">
        <f>INDEX('Flow probs &amp; rates'!$G$4:$G$5999,UsefulSeries!$E1444)</f>
        <v>0.35149663710242279</v>
      </c>
      <c r="L1450" s="12"/>
      <c r="M1450" s="12"/>
      <c r="N1450" s="12"/>
      <c r="O1450" s="12"/>
      <c r="P1450" s="12">
        <f ca="1"/>
        <v>0</v>
      </c>
      <c r="Q1450" s="12">
        <f ca="1"/>
        <v>0</v>
      </c>
      <c r="R1450" s="12">
        <f ca="1"/>
        <v>0</v>
      </c>
      <c r="S1450" s="12">
        <f ca="1"/>
        <v>0</v>
      </c>
      <c r="T1450" s="12">
        <f ca="1"/>
        <v>20.112474007570913</v>
      </c>
      <c r="U1450" s="12">
        <f ca="1"/>
        <v>0.36770116951022241</v>
      </c>
      <c r="V1450" s="12"/>
      <c r="W1450" s="12">
        <f ca="1">INDEX(P$10:P$6003,UsefulSeries!$I1444)</f>
        <v>0</v>
      </c>
      <c r="X1450" s="12">
        <f ca="1">INDEX(Q$10:Q$6003,UsefulSeries!$I1444)</f>
        <v>0</v>
      </c>
      <c r="Y1450" s="12">
        <f ca="1">INDEX(R$10:R$6003,UsefulSeries!$I1444)</f>
        <v>0</v>
      </c>
      <c r="Z1450" s="12">
        <f ca="1">INDEX(S$10:S$6003,UsefulSeries!$I1444)</f>
        <v>0</v>
      </c>
      <c r="AA1450" s="12">
        <f ca="1">INDEX(T$10:T$6003,UsefulSeries!$I1444)</f>
        <v>13.349422163250262</v>
      </c>
      <c r="AB1450" s="12">
        <f ca="1">INDEX(U$10:U$6003,UsefulSeries!$I1444)</f>
        <v>0.35718209711006244</v>
      </c>
      <c r="AC1450" s="12">
        <f>INDEX( K$10:K$6003,UsefulSeries!$I1444)</f>
        <v>0.34072306502786148</v>
      </c>
      <c r="AD1450" s="12">
        <f>INDEX(L$10:L$6003,UsefulSeries!$I1444)</f>
        <v>0</v>
      </c>
      <c r="AE1450" s="12"/>
      <c r="AF1450" s="12"/>
      <c r="AG1450" s="12"/>
      <c r="AH1450" s="12"/>
      <c r="AI1450" s="12"/>
      <c r="AJ1450" s="12"/>
      <c r="AK1450" s="12"/>
      <c r="AL1450" s="12"/>
      <c r="AM1450" s="12"/>
      <c r="AN1450" s="12">
        <f t="shared" ca="1" si="216"/>
        <v>0</v>
      </c>
      <c r="AO1450" s="12">
        <f t="shared" ca="1" si="217"/>
        <v>0</v>
      </c>
      <c r="AP1450" s="12">
        <f t="shared" ca="1" si="218"/>
        <v>0</v>
      </c>
      <c r="AQ1450" s="12">
        <f t="shared" ca="1" si="219"/>
        <v>0</v>
      </c>
      <c r="AR1450" s="12">
        <f t="shared" ca="1" si="220"/>
        <v>13.349422163250262</v>
      </c>
      <c r="AS1450" s="12">
        <f t="shared" ca="1" si="221"/>
        <v>0.35718209711006244</v>
      </c>
      <c r="AT1450" s="12">
        <f t="shared" si="222"/>
        <v>0.34072306502786148</v>
      </c>
      <c r="AU1450" s="12">
        <f t="shared" si="223"/>
        <v>0</v>
      </c>
      <c r="AV1450" s="12"/>
      <c r="AW1450" s="12">
        <f ca="1">INDEX(I$10:I$6003,UsefulSeries!$I1444)</f>
        <v>2.6225120786971819E-2</v>
      </c>
      <c r="AX1450" s="12"/>
      <c r="AY1450" s="12"/>
      <c r="AZ1450" s="12">
        <f ca="1"/>
        <v>0.35718209711006244</v>
      </c>
      <c r="BA1450" s="12"/>
      <c r="BB1450" s="12">
        <f t="shared" ca="1" si="215"/>
        <v>0.35718209711006244</v>
      </c>
      <c r="BC1450" s="12"/>
      <c r="BD1450" s="38">
        <f ca="1"/>
        <v>2.4559283777659421E-2</v>
      </c>
    </row>
    <row r="1451" spans="1:56" x14ac:dyDescent="0.35">
      <c r="A1451" s="12">
        <v>0</v>
      </c>
      <c r="B1451" s="12">
        <v>0</v>
      </c>
      <c r="C1451" s="12">
        <v>0</v>
      </c>
      <c r="D1451" s="12">
        <v>0</v>
      </c>
      <c r="E1451" s="12">
        <f ca="1">-INDEX('Flow probs &amp; rates'!$P$5:$P$5999,UsefulSeries!$E1444,0)*(INDEX('Flow probs &amp; rates'!$Q$5:$Q$5999,UsefulSeries!$E1444,0))/INDEX('Flow probs &amp; rates'!$G$4:$G$5999,UsefulSeries!$E1444,0)</f>
        <v>-1.3303689256305776E-3</v>
      </c>
      <c r="F1451" s="12">
        <f ca="1">INDEX('Flow probs &amp; rates'!$Q$5:$Q$5999,UsefulSeries!$E1444,0)*(1-INDEX('Flow probs &amp; rates'!$Q$5:$Q$5999,UsefulSeries!$E1444,0))/INDEX('Flow probs &amp; rates'!$G$4:$G$5999,UsefulSeries!$E1444,0)</f>
        <v>7.2768358264580293E-2</v>
      </c>
      <c r="G1451" s="12"/>
      <c r="H1451" s="12"/>
      <c r="I1451" s="12">
        <f ca="1">INDEX('Flow probs &amp; rates'!$Q$5:$Q$5999,UsefulSeries!$E1444)</f>
        <v>2.6267832227390611E-2</v>
      </c>
      <c r="J1451" s="12"/>
      <c r="K1451" s="12"/>
      <c r="L1451" s="12">
        <f>INDEX('Flow probs &amp; rates'!$G$4:$G$5999,UsefulSeries!$E1444)</f>
        <v>0.35149663710242279</v>
      </c>
      <c r="M1451" s="12"/>
      <c r="N1451" s="12"/>
      <c r="O1451" s="12"/>
      <c r="P1451" s="12">
        <f ca="1"/>
        <v>0</v>
      </c>
      <c r="Q1451" s="12">
        <f ca="1"/>
        <v>0</v>
      </c>
      <c r="R1451" s="12">
        <f ca="1"/>
        <v>0</v>
      </c>
      <c r="S1451" s="12">
        <f ca="1"/>
        <v>0</v>
      </c>
      <c r="T1451" s="12">
        <f ca="1"/>
        <v>0.36770116951022241</v>
      </c>
      <c r="U1451" s="12">
        <f ca="1"/>
        <v>13.748959054045589</v>
      </c>
      <c r="V1451" s="12"/>
      <c r="W1451" s="12">
        <f ca="1">INDEX(P$11:P$6003,UsefulSeries!$I1444)</f>
        <v>0</v>
      </c>
      <c r="X1451" s="12">
        <f ca="1">INDEX(Q$11:Q$6003,UsefulSeries!$I1444)</f>
        <v>0</v>
      </c>
      <c r="Y1451" s="12">
        <f ca="1">INDEX(R$11:R$6003,UsefulSeries!$I1444)</f>
        <v>0</v>
      </c>
      <c r="Z1451" s="12">
        <f ca="1">INDEX(S$11:S$6003,UsefulSeries!$I1444)</f>
        <v>0</v>
      </c>
      <c r="AA1451" s="12">
        <f ca="1">INDEX(T$11:T$6003,UsefulSeries!$I1444)</f>
        <v>0.35718209711006244</v>
      </c>
      <c r="AB1451" s="12">
        <f ca="1">INDEX(U$11:U$6003,UsefulSeries!$I1444)</f>
        <v>17.517657742823161</v>
      </c>
      <c r="AC1451" s="12">
        <f>INDEX( K$11:K$6003,UsefulSeries!$I1444)</f>
        <v>0</v>
      </c>
      <c r="AD1451" s="12">
        <f>INDEX(L$11:L$6003,UsefulSeries!$I1444)</f>
        <v>0.34072306502786148</v>
      </c>
      <c r="AE1451" s="12"/>
      <c r="AF1451" s="12"/>
      <c r="AG1451" s="12"/>
      <c r="AH1451" s="12"/>
      <c r="AI1451" s="12"/>
      <c r="AJ1451" s="12"/>
      <c r="AK1451" s="12"/>
      <c r="AL1451" s="12"/>
      <c r="AM1451" s="12"/>
      <c r="AN1451" s="12">
        <f t="shared" ca="1" si="216"/>
        <v>0</v>
      </c>
      <c r="AO1451" s="12">
        <f t="shared" ca="1" si="217"/>
        <v>0</v>
      </c>
      <c r="AP1451" s="12">
        <f t="shared" ca="1" si="218"/>
        <v>0</v>
      </c>
      <c r="AQ1451" s="12">
        <f t="shared" ca="1" si="219"/>
        <v>0</v>
      </c>
      <c r="AR1451" s="12">
        <f t="shared" ca="1" si="220"/>
        <v>0.35718209711006244</v>
      </c>
      <c r="AS1451" s="12">
        <f t="shared" ca="1" si="221"/>
        <v>17.517657742823161</v>
      </c>
      <c r="AT1451" s="12">
        <f t="shared" si="222"/>
        <v>0</v>
      </c>
      <c r="AU1451" s="12">
        <f t="shared" si="223"/>
        <v>0.34072306502786148</v>
      </c>
      <c r="AV1451" s="12"/>
      <c r="AW1451" s="12">
        <f ca="1">INDEX(I$11:I$6003,UsefulSeries!$I1444)</f>
        <v>1.9855106120731471E-2</v>
      </c>
      <c r="AX1451" s="12"/>
      <c r="AY1451" s="12"/>
      <c r="AZ1451" s="12">
        <f ca="1"/>
        <v>0.35718209711006249</v>
      </c>
      <c r="BA1451" s="12"/>
      <c r="BB1451" s="12">
        <f t="shared" ca="1" si="215"/>
        <v>0.35718209711006249</v>
      </c>
      <c r="BC1451" s="12"/>
      <c r="BD1451" s="38">
        <f ca="1"/>
        <v>1.828344951995747E-2</v>
      </c>
    </row>
    <row r="1452" spans="1:56" x14ac:dyDescent="0.35">
      <c r="A1452" s="12">
        <f ca="1">INDEX('Flow probs &amp; rates'!$K$5:$K$5999,UsefulSeries!$E1450,0)*(1-INDEX('Flow probs &amp; rates'!$K$5:$K$5999,UsefulSeries!$E1450,0))/INDEX('Flow probs &amp; rates'!$E$4:$E$5999,UsefulSeries!$E1450,0)</f>
        <v>2.4721064552306517E-2</v>
      </c>
      <c r="B1452" s="12">
        <f ca="1">-INDEX('Flow probs &amp; rates'!$K$5:$K$5999,UsefulSeries!$E1450,0)*(INDEX('Flow probs &amp; rates'!$L$5:$L$5999,UsefulSeries!$E1450,0))/INDEX('Flow probs &amp; rates'!$E$4:$E$5999,UsefulSeries!$E1450,0)</f>
        <v>-2.9124938274444068E-4</v>
      </c>
      <c r="C1452" s="12">
        <v>0</v>
      </c>
      <c r="D1452" s="12">
        <v>0</v>
      </c>
      <c r="E1452" s="12">
        <v>0</v>
      </c>
      <c r="F1452" s="12">
        <v>0</v>
      </c>
      <c r="G1452" s="12"/>
      <c r="H1452" s="12"/>
      <c r="I1452" s="12">
        <f ca="1">INDEX('Flow probs &amp; rates'!$K$5:$K$5999,UsefulSeries!$E1450)</f>
        <v>1.4678638733228019E-2</v>
      </c>
      <c r="J1452" s="12"/>
      <c r="K1452" s="12">
        <f>-INDEX('Flow probs &amp; rates'!$E$4:$E$5999,UsefulSeries!$E1450)</f>
        <v>-0.58505475229698223</v>
      </c>
      <c r="L1452" s="12">
        <f>INDEX('Flow probs &amp; rates'!$E$4:$E$5999,UsefulSeries!$E1450)</f>
        <v>0.58505475229698223</v>
      </c>
      <c r="M1452" s="12"/>
      <c r="N1452" s="12"/>
      <c r="O1452" s="12"/>
      <c r="P1452" s="12">
        <f t="array" aca="1" ref="P1452:U1457" ca="1">MINVERSE(A1452:F1457)</f>
        <v>40.458411282737195</v>
      </c>
      <c r="Q1452" s="12">
        <f ca="1"/>
        <v>0.60084935687588126</v>
      </c>
      <c r="R1452" s="12">
        <f ca="1"/>
        <v>0</v>
      </c>
      <c r="S1452" s="12">
        <f ca="1"/>
        <v>0</v>
      </c>
      <c r="T1452" s="12">
        <f ca="1"/>
        <v>0</v>
      </c>
      <c r="U1452" s="12">
        <f ca="1"/>
        <v>0</v>
      </c>
      <c r="V1452" s="12"/>
      <c r="W1452" s="12"/>
      <c r="X1452" s="12"/>
      <c r="Y1452" s="12"/>
      <c r="Z1452" s="12"/>
      <c r="AA1452" s="12"/>
      <c r="AB1452" s="12"/>
      <c r="AC1452" s="12"/>
      <c r="AD1452" s="12"/>
      <c r="AE1452" s="12">
        <f t="array" ref="AE1452:AJ1453">TRANSPOSE(AC1446:AD1451)</f>
        <v>-0.62381688751433062</v>
      </c>
      <c r="AF1452" s="12">
        <v>-0.62381688751433062</v>
      </c>
      <c r="AG1452" s="12">
        <v>3.5460047457807876E-2</v>
      </c>
      <c r="AH1452" s="12">
        <v>0</v>
      </c>
      <c r="AI1452" s="12">
        <v>0.34072306502786148</v>
      </c>
      <c r="AJ1452" s="12">
        <v>0</v>
      </c>
      <c r="AK1452" s="12"/>
      <c r="AL1452" s="12"/>
      <c r="AM1452" s="12"/>
      <c r="AN1452" s="12">
        <f t="shared" si="216"/>
        <v>-0.62381688751433062</v>
      </c>
      <c r="AO1452" s="12">
        <f t="shared" si="217"/>
        <v>-0.62381688751433062</v>
      </c>
      <c r="AP1452" s="12">
        <f t="shared" si="218"/>
        <v>3.5460047457807876E-2</v>
      </c>
      <c r="AQ1452" s="12">
        <f t="shared" si="219"/>
        <v>0</v>
      </c>
      <c r="AR1452" s="12">
        <f t="shared" si="220"/>
        <v>0.34072306502786148</v>
      </c>
      <c r="AS1452" s="12">
        <f t="shared" si="221"/>
        <v>0</v>
      </c>
      <c r="AT1452" s="12">
        <f t="shared" si="222"/>
        <v>0</v>
      </c>
      <c r="AU1452" s="12">
        <f t="shared" si="223"/>
        <v>0</v>
      </c>
      <c r="AV1452" s="12"/>
      <c r="AW1452" s="12"/>
      <c r="AX1452" s="12">
        <f>INDEX($N$6:$N$6003,UsefulSeries!$K1444)</f>
        <v>6.5422513590007725E-4</v>
      </c>
      <c r="AY1452" s="12"/>
      <c r="AZ1452" s="12"/>
      <c r="BA1452" s="12"/>
      <c r="BB1452" s="12">
        <f t="shared" si="215"/>
        <v>6.5422513590007725E-4</v>
      </c>
      <c r="BC1452" s="12"/>
      <c r="BD1452" s="38">
        <f ca="1"/>
        <v>6.6914545662514993E-2</v>
      </c>
    </row>
    <row r="1453" spans="1:56" x14ac:dyDescent="0.35">
      <c r="A1453" s="12">
        <f ca="1">-INDEX('Flow probs &amp; rates'!$K$5:$K$5999,UsefulSeries!$E1450,0)*(INDEX('Flow probs &amp; rates'!$L$5:$L$5999,UsefulSeries!$E1450,0))/INDEX('Flow probs &amp; rates'!$E$4:$E$5999,UsefulSeries!$E1450,0)</f>
        <v>-2.9124938274444068E-4</v>
      </c>
      <c r="B1453" s="12">
        <f ca="1">INDEX('Flow probs &amp; rates'!$L$5:$L$5999,UsefulSeries!$E1450,0)*(1-INDEX('Flow probs &amp; rates'!$L$5:$L$5999,UsefulSeries!$E1450,0))/INDEX('Flow probs &amp; rates'!$E$4:$E$5999,UsefulSeries!$E1450,0)</f>
        <v>1.9611383748808876E-2</v>
      </c>
      <c r="C1453" s="12">
        <v>0</v>
      </c>
      <c r="D1453" s="12">
        <v>0</v>
      </c>
      <c r="E1453" s="12">
        <v>0</v>
      </c>
      <c r="F1453" s="12">
        <v>0</v>
      </c>
      <c r="G1453" s="12"/>
      <c r="H1453" s="12"/>
      <c r="I1453" s="12">
        <f ca="1">INDEX('Flow probs &amp; rates'!$L$5:$L$5999,UsefulSeries!$E1450)</f>
        <v>1.1608490308605427E-2</v>
      </c>
      <c r="J1453" s="12"/>
      <c r="K1453" s="12">
        <f>-INDEX('Flow probs &amp; rates'!$E$4:$E$5999,UsefulSeries!$E1450)</f>
        <v>-0.58505475229698223</v>
      </c>
      <c r="L1453" s="12"/>
      <c r="M1453" s="12"/>
      <c r="N1453" s="12"/>
      <c r="O1453" s="12"/>
      <c r="P1453" s="12">
        <f ca="1"/>
        <v>0.60084935687588126</v>
      </c>
      <c r="Q1453" s="12">
        <f ca="1"/>
        <v>50.999715767892184</v>
      </c>
      <c r="R1453" s="12">
        <f ca="1"/>
        <v>0</v>
      </c>
      <c r="S1453" s="12">
        <f ca="1"/>
        <v>0</v>
      </c>
      <c r="T1453" s="12">
        <f ca="1"/>
        <v>0</v>
      </c>
      <c r="U1453" s="12">
        <f ca="1"/>
        <v>0</v>
      </c>
      <c r="V1453" s="12"/>
      <c r="W1453" s="12"/>
      <c r="X1453" s="12"/>
      <c r="Y1453" s="12"/>
      <c r="Z1453" s="12"/>
      <c r="AA1453" s="12"/>
      <c r="AB1453" s="12"/>
      <c r="AC1453" s="12"/>
      <c r="AD1453" s="12"/>
      <c r="AE1453" s="12">
        <v>0.62381688751433062</v>
      </c>
      <c r="AF1453" s="12">
        <v>0</v>
      </c>
      <c r="AG1453" s="12">
        <v>-3.5460047457807876E-2</v>
      </c>
      <c r="AH1453" s="12">
        <v>-3.5460047457807876E-2</v>
      </c>
      <c r="AI1453" s="12">
        <v>0</v>
      </c>
      <c r="AJ1453" s="12">
        <v>0.34072306502786148</v>
      </c>
      <c r="AK1453" s="12"/>
      <c r="AL1453" s="12"/>
      <c r="AM1453" s="12"/>
      <c r="AN1453" s="12">
        <f t="shared" si="216"/>
        <v>0.62381688751433062</v>
      </c>
      <c r="AO1453" s="12">
        <f t="shared" si="217"/>
        <v>0</v>
      </c>
      <c r="AP1453" s="12">
        <f t="shared" si="218"/>
        <v>-3.5460047457807876E-2</v>
      </c>
      <c r="AQ1453" s="12">
        <f t="shared" si="219"/>
        <v>-3.5460047457807876E-2</v>
      </c>
      <c r="AR1453" s="12">
        <f t="shared" si="220"/>
        <v>0</v>
      </c>
      <c r="AS1453" s="12">
        <f t="shared" si="221"/>
        <v>0.34072306502786148</v>
      </c>
      <c r="AT1453" s="12">
        <f t="shared" si="222"/>
        <v>0</v>
      </c>
      <c r="AU1453" s="12">
        <f t="shared" si="223"/>
        <v>0</v>
      </c>
      <c r="AV1453" s="12"/>
      <c r="AW1453" s="12"/>
      <c r="AX1453" s="12">
        <f>INDEX('Margin error adjustment'!N$7:N$6003,UsefulSeries!$K1444)</f>
        <v>-1.1095633011195885E-3</v>
      </c>
      <c r="AY1453" s="12"/>
      <c r="AZ1453" s="12"/>
      <c r="BA1453" s="12"/>
      <c r="BB1453" s="12">
        <f t="shared" si="215"/>
        <v>-1.1095633011195885E-3</v>
      </c>
      <c r="BC1453" s="12"/>
      <c r="BD1453" s="38">
        <f ca="1"/>
        <v>8.255017773961848E-2</v>
      </c>
    </row>
    <row r="1454" spans="1:56" x14ac:dyDescent="0.35">
      <c r="A1454" s="12">
        <v>0</v>
      </c>
      <c r="B1454" s="12">
        <v>0</v>
      </c>
      <c r="C1454" s="12">
        <f ca="1">INDEX('Flow probs &amp; rates'!$M$5:$M$5999,UsefulSeries!$E1450,0)*(1-INDEX('Flow probs &amp; rates'!$M$5:$M$5999,UsefulSeries!$E1450,0))/INDEX('Flow probs &amp; rates'!$F$4:$F$5999,UsefulSeries!$E1450,0)</f>
        <v>1.9662272013004953</v>
      </c>
      <c r="D1454" s="12">
        <f ca="1">-INDEX('Flow probs &amp; rates'!$M$5:$M$5999,UsefulSeries!$E1450,0)*(INDEX('Flow probs &amp; rates'!$O$5:$O$5999,UsefulSeries!$E1450,0))/INDEX('Flow probs &amp; rates'!$F$4:$F$5999,UsefulSeries!$E1450,0)</f>
        <v>-0.26449206893921767</v>
      </c>
      <c r="E1454" s="12">
        <v>0</v>
      </c>
      <c r="F1454" s="12">
        <v>0</v>
      </c>
      <c r="G1454" s="12"/>
      <c r="H1454" s="12"/>
      <c r="I1454" s="12">
        <f ca="1">INDEX('Flow probs &amp; rates'!$M$5:$M$5999,UsefulSeries!$E1450)</f>
        <v>0.14791486801342174</v>
      </c>
      <c r="J1454" s="12"/>
      <c r="K1454" s="12">
        <f>INDEX('Flow probs &amp; rates'!$F$4:$F$5999,UsefulSeries!$E1450)</f>
        <v>6.4100455812345303E-2</v>
      </c>
      <c r="L1454" s="12">
        <f>-INDEX('Flow probs &amp; rates'!$F$4:$F$5999,UsefulSeries!$E1450)</f>
        <v>-6.4100455812345303E-2</v>
      </c>
      <c r="M1454" s="12"/>
      <c r="N1454" s="12"/>
      <c r="O1454" s="12"/>
      <c r="P1454" s="12">
        <f ca="1"/>
        <v>0</v>
      </c>
      <c r="Q1454" s="12">
        <f ca="1"/>
        <v>0</v>
      </c>
      <c r="R1454" s="12">
        <f ca="1"/>
        <v>0.5202804934113322</v>
      </c>
      <c r="S1454" s="12">
        <f ca="1"/>
        <v>8.6920029563107987E-2</v>
      </c>
      <c r="T1454" s="12">
        <f ca="1"/>
        <v>0</v>
      </c>
      <c r="U1454" s="12">
        <f ca="1"/>
        <v>0</v>
      </c>
      <c r="V1454" s="12"/>
      <c r="W1454" s="12">
        <f ca="1">INDEX(P$6:P$6003,UsefulSeries!$I1452)</f>
        <v>55.938350973240226</v>
      </c>
      <c r="X1454" s="12">
        <f ca="1">INDEX(Q$6:Q$6003,UsefulSeries!$I1452)</f>
        <v>0.64052649937154948</v>
      </c>
      <c r="Y1454" s="12">
        <f ca="1">INDEX(R$6:R$6003,UsefulSeries!$I1452)</f>
        <v>0</v>
      </c>
      <c r="Z1454" s="12">
        <f ca="1">INDEX(S$6:S$6003,UsefulSeries!$I1452)</f>
        <v>0</v>
      </c>
      <c r="AA1454" s="12">
        <f ca="1">INDEX(T$6:T$6003,UsefulSeries!$I1452)</f>
        <v>0</v>
      </c>
      <c r="AB1454" s="12">
        <f ca="1">INDEX(U$6:U$6003,UsefulSeries!$I1452)</f>
        <v>0</v>
      </c>
      <c r="AC1454" s="12">
        <f>INDEX( K$6:K$6003,UsefulSeries!$I1452)</f>
        <v>-0.6244711126502307</v>
      </c>
      <c r="AD1454" s="12">
        <f>INDEX(L$6:L$6003,UsefulSeries!$I1452)</f>
        <v>0.6244711126502307</v>
      </c>
      <c r="AE1454" s="12"/>
      <c r="AF1454" s="12"/>
      <c r="AG1454" s="12"/>
      <c r="AH1454" s="12"/>
      <c r="AI1454" s="12"/>
      <c r="AJ1454" s="12"/>
      <c r="AK1454" s="12"/>
      <c r="AL1454" s="12"/>
      <c r="AM1454" s="12"/>
      <c r="AN1454" s="12">
        <f t="shared" ca="1" si="216"/>
        <v>55.938350973240226</v>
      </c>
      <c r="AO1454" s="12">
        <f t="shared" ca="1" si="217"/>
        <v>0.64052649937154948</v>
      </c>
      <c r="AP1454" s="12">
        <f t="shared" ca="1" si="218"/>
        <v>0</v>
      </c>
      <c r="AQ1454" s="12">
        <f t="shared" ca="1" si="219"/>
        <v>0</v>
      </c>
      <c r="AR1454" s="12">
        <f t="shared" ca="1" si="220"/>
        <v>0</v>
      </c>
      <c r="AS1454" s="12">
        <f t="shared" ca="1" si="221"/>
        <v>0</v>
      </c>
      <c r="AT1454" s="12">
        <f t="shared" si="222"/>
        <v>-0.6244711126502307</v>
      </c>
      <c r="AU1454" s="12">
        <f t="shared" si="223"/>
        <v>0.6244711126502307</v>
      </c>
      <c r="AV1454" s="12"/>
      <c r="AW1454" s="12">
        <f ca="1">INDEX(I$6:I$6003,UsefulSeries!$I1452)</f>
        <v>1.1292869449960517E-2</v>
      </c>
      <c r="AX1454" s="12"/>
      <c r="AY1454" s="12"/>
      <c r="AZ1454" s="12">
        <f t="array" aca="1" ref="AZ1454:AZ1459" ca="1">MMULT(W1454:AB1459,AW1454:AW1459)</f>
        <v>0.64052649937154937</v>
      </c>
      <c r="BA1454" s="12"/>
      <c r="BB1454" s="12">
        <f t="shared" ca="1" si="215"/>
        <v>0.64052649937154937</v>
      </c>
      <c r="BC1454" s="12"/>
      <c r="BD1454" s="38">
        <f t="array" aca="1" ref="BD1454:BD1461" ca="1">MMULT(MINVERSE(AN1454:AU1461),BB1454:BB1461)</f>
        <v>1.089163269553991E-2</v>
      </c>
    </row>
    <row r="1455" spans="1:56" x14ac:dyDescent="0.35">
      <c r="A1455" s="12">
        <v>0</v>
      </c>
      <c r="B1455" s="12">
        <v>0</v>
      </c>
      <c r="C1455" s="12">
        <f ca="1">-INDEX('Flow probs &amp; rates'!$M$5:$M$5999,UsefulSeries!$E1450,0)*(INDEX('Flow probs &amp; rates'!$O$5:$O$5999,UsefulSeries!$E1450,0))/INDEX('Flow probs &amp; rates'!$F$4:$F$5999,UsefulSeries!$E1450,0)</f>
        <v>-0.26449206893921767</v>
      </c>
      <c r="D1455" s="12">
        <f ca="1">INDEX('Flow probs &amp; rates'!$O$5:$O$5999,UsefulSeries!$E1450,0)*(1-INDEX('Flow probs &amp; rates'!$O$5:$O$5999,UsefulSeries!$E1450,0))/INDEX('Flow probs &amp; rates'!$F$4:$F$5999,UsefulSeries!$E1450,0)</f>
        <v>1.5831801349212489</v>
      </c>
      <c r="E1455" s="12">
        <v>0</v>
      </c>
      <c r="F1455" s="12">
        <v>0</v>
      </c>
      <c r="G1455" s="12"/>
      <c r="H1455" s="12"/>
      <c r="I1455" s="12">
        <f ca="1">INDEX('Flow probs &amp; rates'!$O$5:$O$5999,UsefulSeries!$E1450)</f>
        <v>0.11462040567967585</v>
      </c>
      <c r="J1455" s="12"/>
      <c r="K1455" s="12"/>
      <c r="L1455" s="12">
        <f>-INDEX('Flow probs &amp; rates'!$F$4:$F$5999,UsefulSeries!$E1450)</f>
        <v>-6.4100455812345303E-2</v>
      </c>
      <c r="M1455" s="12"/>
      <c r="N1455" s="12"/>
      <c r="O1455" s="12"/>
      <c r="P1455" s="12">
        <f ca="1"/>
        <v>0</v>
      </c>
      <c r="Q1455" s="12">
        <f ca="1"/>
        <v>0</v>
      </c>
      <c r="R1455" s="12">
        <f ca="1"/>
        <v>8.6920029563107987E-2</v>
      </c>
      <c r="S1455" s="12">
        <f ca="1"/>
        <v>0.64616125220791143</v>
      </c>
      <c r="T1455" s="12">
        <f ca="1"/>
        <v>0</v>
      </c>
      <c r="U1455" s="12">
        <f ca="1"/>
        <v>0</v>
      </c>
      <c r="V1455" s="12"/>
      <c r="W1455" s="12">
        <f ca="1">INDEX(P$7:P$6003,UsefulSeries!$I1452)</f>
        <v>0.64052649937154937</v>
      </c>
      <c r="X1455" s="12">
        <f ca="1">INDEX(Q$7:Q$6003,UsefulSeries!$I1452)</f>
        <v>45.980595403814739</v>
      </c>
      <c r="Y1455" s="12">
        <f ca="1">INDEX(R$7:R$6003,UsefulSeries!$I1452)</f>
        <v>0</v>
      </c>
      <c r="Z1455" s="12">
        <f ca="1">INDEX(S$7:S$6003,UsefulSeries!$I1452)</f>
        <v>0</v>
      </c>
      <c r="AA1455" s="12">
        <f ca="1">INDEX(T$7:T$6003,UsefulSeries!$I1452)</f>
        <v>0</v>
      </c>
      <c r="AB1455" s="12">
        <f ca="1">INDEX(U$7:U$6003,UsefulSeries!$I1452)</f>
        <v>0</v>
      </c>
      <c r="AC1455" s="12">
        <f>INDEX( K$7:K$6003,UsefulSeries!$I1452,1)</f>
        <v>-0.6244711126502307</v>
      </c>
      <c r="AD1455" s="12">
        <f>INDEX(L$7:L$6003,UsefulSeries!$I1452,1)</f>
        <v>0</v>
      </c>
      <c r="AE1455" s="12"/>
      <c r="AF1455" s="12"/>
      <c r="AG1455" s="12"/>
      <c r="AH1455" s="12"/>
      <c r="AI1455" s="12"/>
      <c r="AJ1455" s="12"/>
      <c r="AK1455" s="12"/>
      <c r="AL1455" s="12"/>
      <c r="AM1455" s="12"/>
      <c r="AN1455" s="12">
        <f t="shared" ca="1" si="216"/>
        <v>0.64052649937154937</v>
      </c>
      <c r="AO1455" s="12">
        <f t="shared" ca="1" si="217"/>
        <v>45.980595403814739</v>
      </c>
      <c r="AP1455" s="12">
        <f t="shared" ca="1" si="218"/>
        <v>0</v>
      </c>
      <c r="AQ1455" s="12">
        <f t="shared" ca="1" si="219"/>
        <v>0</v>
      </c>
      <c r="AR1455" s="12">
        <f t="shared" ca="1" si="220"/>
        <v>0</v>
      </c>
      <c r="AS1455" s="12">
        <f t="shared" ca="1" si="221"/>
        <v>0</v>
      </c>
      <c r="AT1455" s="12">
        <f t="shared" si="222"/>
        <v>-0.6244711126502307</v>
      </c>
      <c r="AU1455" s="12">
        <f t="shared" si="223"/>
        <v>0</v>
      </c>
      <c r="AV1455" s="12"/>
      <c r="AW1455" s="12">
        <f ca="1">INDEX(I$7:I$6003,UsefulSeries!$I1452)</f>
        <v>1.3773051690025869E-2</v>
      </c>
      <c r="AX1455" s="12"/>
      <c r="AY1455" s="12"/>
      <c r="AZ1455" s="12">
        <f ca="1"/>
        <v>0.64052649937154948</v>
      </c>
      <c r="BA1455" s="12"/>
      <c r="BB1455" s="12">
        <f t="shared" ca="1" si="215"/>
        <v>0.64052649937154948</v>
      </c>
      <c r="BC1455" s="12"/>
      <c r="BD1455" s="38">
        <f ca="1"/>
        <v>1.35359481751942E-2</v>
      </c>
    </row>
    <row r="1456" spans="1:56" x14ac:dyDescent="0.35">
      <c r="A1456" s="12">
        <v>0</v>
      </c>
      <c r="B1456" s="12">
        <v>0</v>
      </c>
      <c r="C1456" s="12">
        <v>0</v>
      </c>
      <c r="D1456" s="12">
        <v>0</v>
      </c>
      <c r="E1456" s="12">
        <f ca="1">INDEX('Flow probs &amp; rates'!$P$5:$P$5999,UsefulSeries!$E1450,0)*(1-INDEX('Flow probs &amp; rates'!$P$5:$P$5999,UsefulSeries!$E1450,0))/INDEX('Flow probs &amp; rates'!$G$4:$G$5999,UsefulSeries!$E1450,0)</f>
        <v>4.6911146799237739E-2</v>
      </c>
      <c r="F1456" s="12">
        <f ca="1">-INDEX('Flow probs &amp; rates'!$P$5:$P$5999,UsefulSeries!$E1450,0)*(INDEX('Flow probs &amp; rates'!$Q$5:$Q$5999,UsefulSeries!$E1450,0))/INDEX('Flow probs &amp; rates'!$G$4:$G$5999,UsefulSeries!$E1450,0)</f>
        <v>-1.1816980758295372E-3</v>
      </c>
      <c r="G1456" s="12"/>
      <c r="H1456" s="12"/>
      <c r="I1456" s="12">
        <f ca="1">INDEX('Flow probs &amp; rates'!$P$5:$P$5999,UsefulSeries!$E1450)</f>
        <v>1.6738716154636853E-2</v>
      </c>
      <c r="J1456" s="12"/>
      <c r="K1456" s="12">
        <f>INDEX('Flow probs &amp; rates'!$G$4:$G$5999,UsefulSeries!$E1450)</f>
        <v>0.35084479189067252</v>
      </c>
      <c r="L1456" s="12"/>
      <c r="M1456" s="12"/>
      <c r="N1456" s="12"/>
      <c r="O1456" s="12"/>
      <c r="P1456" s="12">
        <f ca="1"/>
        <v>0</v>
      </c>
      <c r="Q1456" s="12">
        <f ca="1"/>
        <v>0</v>
      </c>
      <c r="R1456" s="12">
        <f ca="1"/>
        <v>0</v>
      </c>
      <c r="S1456" s="12">
        <f ca="1"/>
        <v>0</v>
      </c>
      <c r="T1456" s="12">
        <f ca="1"/>
        <v>21.326115745730981</v>
      </c>
      <c r="U1456" s="12">
        <f ca="1"/>
        <v>0.36603800443517187</v>
      </c>
      <c r="V1456" s="12"/>
      <c r="W1456" s="12">
        <f ca="1">INDEX(P$8:P$6003,UsefulSeries!$I1452)</f>
        <v>0</v>
      </c>
      <c r="X1456" s="12">
        <f ca="1">INDEX(Q$8:Q$6003,UsefulSeries!$I1452)</f>
        <v>0</v>
      </c>
      <c r="Y1456" s="12">
        <f ca="1">INDEX(R$8:R$6003,UsefulSeries!$I1452)</f>
        <v>0.20354237086632115</v>
      </c>
      <c r="Z1456" s="12">
        <f ca="1">INDEX(S$8:S$6003,UsefulSeries!$I1452)</f>
        <v>5.6334777350043018E-2</v>
      </c>
      <c r="AA1456" s="12">
        <f ca="1">INDEX(T$8:T$6003,UsefulSeries!$I1452)</f>
        <v>0</v>
      </c>
      <c r="AB1456" s="12">
        <f ca="1">INDEX(U$8:U$6003,UsefulSeries!$I1452)</f>
        <v>0</v>
      </c>
      <c r="AC1456" s="12">
        <f>INDEX( K$8:K$6003,UsefulSeries!$I1452)</f>
        <v>3.4350484156688288E-2</v>
      </c>
      <c r="AD1456" s="12">
        <f>INDEX(L$8:L$6003,UsefulSeries!$I1452)</f>
        <v>-3.4350484156688288E-2</v>
      </c>
      <c r="AE1456" s="12"/>
      <c r="AF1456" s="12"/>
      <c r="AG1456" s="12"/>
      <c r="AH1456" s="12"/>
      <c r="AI1456" s="12"/>
      <c r="AJ1456" s="12"/>
      <c r="AK1456" s="12"/>
      <c r="AL1456" s="12"/>
      <c r="AM1456" s="12"/>
      <c r="AN1456" s="12">
        <f t="shared" ca="1" si="216"/>
        <v>0</v>
      </c>
      <c r="AO1456" s="12">
        <f t="shared" ca="1" si="217"/>
        <v>0</v>
      </c>
      <c r="AP1456" s="12">
        <f t="shared" ca="1" si="218"/>
        <v>0.20354237086632115</v>
      </c>
      <c r="AQ1456" s="12">
        <f t="shared" ca="1" si="219"/>
        <v>5.6334777350043018E-2</v>
      </c>
      <c r="AR1456" s="12">
        <f t="shared" ca="1" si="220"/>
        <v>0</v>
      </c>
      <c r="AS1456" s="12">
        <f t="shared" ca="1" si="221"/>
        <v>0</v>
      </c>
      <c r="AT1456" s="12">
        <f t="shared" si="222"/>
        <v>3.4350484156688288E-2</v>
      </c>
      <c r="AU1456" s="12">
        <f t="shared" si="223"/>
        <v>-3.4350484156688288E-2</v>
      </c>
      <c r="AV1456" s="12"/>
      <c r="AW1456" s="12">
        <f ca="1">INDEX(I$8:I$6003,UsefulSeries!$I1452)</f>
        <v>0.23334722982812586</v>
      </c>
      <c r="AX1456" s="12"/>
      <c r="AY1456" s="12"/>
      <c r="AZ1456" s="12">
        <f ca="1"/>
        <v>5.6334777350043018E-2</v>
      </c>
      <c r="BA1456" s="12"/>
      <c r="BB1456" s="12">
        <f t="shared" ca="1" si="215"/>
        <v>5.6334777350043018E-2</v>
      </c>
      <c r="BC1456" s="12"/>
      <c r="BD1456" s="38">
        <f ca="1"/>
        <v>0.2391500260722467</v>
      </c>
    </row>
    <row r="1457" spans="1:56" x14ac:dyDescent="0.35">
      <c r="A1457" s="12">
        <v>0</v>
      </c>
      <c r="B1457" s="12">
        <v>0</v>
      </c>
      <c r="C1457" s="12">
        <v>0</v>
      </c>
      <c r="D1457" s="12">
        <v>0</v>
      </c>
      <c r="E1457" s="12">
        <f ca="1">-INDEX('Flow probs &amp; rates'!$P$5:$P$5999,UsefulSeries!$E1450,0)*(INDEX('Flow probs &amp; rates'!$Q$5:$Q$5999,UsefulSeries!$E1450,0))/INDEX('Flow probs &amp; rates'!$G$4:$G$5999,UsefulSeries!$E1450,0)</f>
        <v>-1.1816980758295372E-3</v>
      </c>
      <c r="F1457" s="12">
        <f ca="1">INDEX('Flow probs &amp; rates'!$Q$5:$Q$5999,UsefulSeries!$E1450,0)*(1-INDEX('Flow probs &amp; rates'!$Q$5:$Q$5999,UsefulSeries!$E1450,0))/INDEX('Flow probs &amp; rates'!$G$4:$G$5999,UsefulSeries!$E1450,0)</f>
        <v>6.8848124064427835E-2</v>
      </c>
      <c r="G1457" s="12"/>
      <c r="H1457" s="12"/>
      <c r="I1457" s="12">
        <f ca="1">INDEX('Flow probs &amp; rates'!$Q$5:$Q$5999,UsefulSeries!$E1450)</f>
        <v>2.4768483536126772E-2</v>
      </c>
      <c r="J1457" s="12"/>
      <c r="K1457" s="12"/>
      <c r="L1457" s="12">
        <f>INDEX('Flow probs &amp; rates'!$G$4:$G$5999,UsefulSeries!$E1450)</f>
        <v>0.35084479189067252</v>
      </c>
      <c r="M1457" s="12"/>
      <c r="N1457" s="12"/>
      <c r="O1457" s="12"/>
      <c r="P1457" s="12">
        <f ca="1"/>
        <v>0</v>
      </c>
      <c r="Q1457" s="12">
        <f ca="1"/>
        <v>0</v>
      </c>
      <c r="R1457" s="12">
        <f ca="1"/>
        <v>0</v>
      </c>
      <c r="S1457" s="12">
        <f ca="1"/>
        <v>0</v>
      </c>
      <c r="T1457" s="12">
        <f ca="1"/>
        <v>0.36603800443517182</v>
      </c>
      <c r="U1457" s="12">
        <f ca="1"/>
        <v>14.531006617832029</v>
      </c>
      <c r="V1457" s="12"/>
      <c r="W1457" s="12">
        <f ca="1">INDEX(P$9:P$6003,UsefulSeries!$I1452)</f>
        <v>0</v>
      </c>
      <c r="X1457" s="12">
        <f ca="1">INDEX(Q$9:Q$6003,UsefulSeries!$I1452)</f>
        <v>0</v>
      </c>
      <c r="Y1457" s="12">
        <f ca="1">INDEX(R$9:R$6003,UsefulSeries!$I1452)</f>
        <v>5.6334777350043018E-2</v>
      </c>
      <c r="Z1457" s="12">
        <f ca="1">INDEX(S$9:S$6003,UsefulSeries!$I1452)</f>
        <v>0.27527201216330938</v>
      </c>
      <c r="AA1457" s="12">
        <f ca="1">INDEX(T$9:T$6003,UsefulSeries!$I1452)</f>
        <v>0</v>
      </c>
      <c r="AB1457" s="12">
        <f ca="1">INDEX(U$9:U$6003,UsefulSeries!$I1452)</f>
        <v>0</v>
      </c>
      <c r="AC1457" s="12">
        <f>INDEX( K$9:K$6003,UsefulSeries!$I1452)</f>
        <v>0</v>
      </c>
      <c r="AD1457" s="12">
        <f>INDEX(L$9:L$6003,UsefulSeries!$I1452)</f>
        <v>-3.4350484156688288E-2</v>
      </c>
      <c r="AE1457" s="12"/>
      <c r="AF1457" s="12"/>
      <c r="AG1457" s="12"/>
      <c r="AH1457" s="12"/>
      <c r="AI1457" s="12"/>
      <c r="AJ1457" s="12"/>
      <c r="AK1457" s="12"/>
      <c r="AL1457" s="12"/>
      <c r="AM1457" s="12"/>
      <c r="AN1457" s="12">
        <f t="shared" ca="1" si="216"/>
        <v>0</v>
      </c>
      <c r="AO1457" s="12">
        <f t="shared" ca="1" si="217"/>
        <v>0</v>
      </c>
      <c r="AP1457" s="12">
        <f t="shared" ca="1" si="218"/>
        <v>5.6334777350043018E-2</v>
      </c>
      <c r="AQ1457" s="12">
        <f t="shared" ca="1" si="219"/>
        <v>0.27527201216330938</v>
      </c>
      <c r="AR1457" s="12">
        <f t="shared" ca="1" si="220"/>
        <v>0</v>
      </c>
      <c r="AS1457" s="12">
        <f t="shared" ca="1" si="221"/>
        <v>0</v>
      </c>
      <c r="AT1457" s="12">
        <f t="shared" si="222"/>
        <v>0</v>
      </c>
      <c r="AU1457" s="12">
        <f t="shared" si="223"/>
        <v>-3.4350484156688288E-2</v>
      </c>
      <c r="AV1457" s="12"/>
      <c r="AW1457" s="12">
        <f ca="1">INDEX(I$9:I$6003,UsefulSeries!$I1452)</f>
        <v>0.15689649221150592</v>
      </c>
      <c r="AX1457" s="12"/>
      <c r="AY1457" s="12"/>
      <c r="AZ1457" s="12">
        <f ca="1"/>
        <v>5.6334777350043018E-2</v>
      </c>
      <c r="BA1457" s="12"/>
      <c r="BB1457" s="12">
        <f t="shared" ca="1" si="215"/>
        <v>5.6334777350043018E-2</v>
      </c>
      <c r="BC1457" s="12"/>
      <c r="BD1457" s="38">
        <f ca="1"/>
        <v>0.15799443225562146</v>
      </c>
    </row>
    <row r="1458" spans="1:56" x14ac:dyDescent="0.35">
      <c r="A1458" s="12">
        <f ca="1">INDEX('Flow probs &amp; rates'!$K$5:$K$5999,UsefulSeries!$E1456,0)*(1-INDEX('Flow probs &amp; rates'!$K$5:$K$5999,UsefulSeries!$E1456,0))/INDEX('Flow probs &amp; rates'!$E$4:$E$5999,UsefulSeries!$E1456,0)</f>
        <v>2.477782669967879E-2</v>
      </c>
      <c r="B1458" s="12">
        <f ca="1">-INDEX('Flow probs &amp; rates'!$K$5:$K$5999,UsefulSeries!$E1456,0)*(INDEX('Flow probs &amp; rates'!$L$5:$L$5999,UsefulSeries!$E1456,0))/INDEX('Flow probs &amp; rates'!$E$4:$E$5999,UsefulSeries!$E1456,0)</f>
        <v>-2.966144348133212E-4</v>
      </c>
      <c r="C1458" s="12">
        <v>0</v>
      </c>
      <c r="D1458" s="12">
        <v>0</v>
      </c>
      <c r="E1458" s="12">
        <v>0</v>
      </c>
      <c r="F1458" s="12">
        <v>0</v>
      </c>
      <c r="G1458" s="12"/>
      <c r="H1458" s="12"/>
      <c r="I1458" s="12">
        <f ca="1">INDEX('Flow probs &amp; rates'!$K$5:$K$5999,UsefulSeries!$E1456)</f>
        <v>1.4760889239375186E-2</v>
      </c>
      <c r="J1458" s="12"/>
      <c r="K1458" s="12">
        <f>-INDEX('Flow probs &amp; rates'!$E$4:$E$5999,UsefulSeries!$E1456)</f>
        <v>-0.58693627833092454</v>
      </c>
      <c r="L1458" s="12">
        <f>INDEX('Flow probs &amp; rates'!$E$4:$E$5999,UsefulSeries!$E1456)</f>
        <v>0.58693627833092454</v>
      </c>
      <c r="M1458" s="12"/>
      <c r="N1458" s="12"/>
      <c r="O1458" s="12"/>
      <c r="P1458" s="12">
        <f t="array" aca="1" ref="P1458:U1463" ca="1">MINVERSE(A1458:F1463)</f>
        <v>40.36588257304242</v>
      </c>
      <c r="Q1458" s="12">
        <f ca="1"/>
        <v>0.60294764326517725</v>
      </c>
      <c r="R1458" s="12">
        <f ca="1"/>
        <v>0</v>
      </c>
      <c r="S1458" s="12">
        <f ca="1"/>
        <v>0</v>
      </c>
      <c r="T1458" s="12">
        <f ca="1"/>
        <v>0</v>
      </c>
      <c r="U1458" s="12">
        <f ca="1"/>
        <v>0</v>
      </c>
      <c r="V1458" s="12"/>
      <c r="W1458" s="12">
        <f ca="1">INDEX(P$10:P$6003,UsefulSeries!$I1452)</f>
        <v>0</v>
      </c>
      <c r="X1458" s="12">
        <f ca="1">INDEX(Q$10:Q$6003,UsefulSeries!$I1452)</f>
        <v>0</v>
      </c>
      <c r="Y1458" s="12">
        <f ca="1">INDEX(R$10:R$6003,UsefulSeries!$I1452)</f>
        <v>0</v>
      </c>
      <c r="Z1458" s="12">
        <f ca="1">INDEX(S$10:S$6003,UsefulSeries!$I1452)</f>
        <v>0</v>
      </c>
      <c r="AA1458" s="12">
        <f ca="1">INDEX(T$10:T$6003,UsefulSeries!$I1452)</f>
        <v>13.321267716442987</v>
      </c>
      <c r="AB1458" s="12">
        <f ca="1">INDEX(U$10:U$6003,UsefulSeries!$I1452)</f>
        <v>0.35755100998723754</v>
      </c>
      <c r="AC1458" s="12">
        <f>INDEX( K$10:K$6003,UsefulSeries!$I1452)</f>
        <v>0.34117840319308107</v>
      </c>
      <c r="AD1458" s="12">
        <f>INDEX(L$10:L$6003,UsefulSeries!$I1452)</f>
        <v>0</v>
      </c>
      <c r="AE1458" s="12"/>
      <c r="AF1458" s="12"/>
      <c r="AG1458" s="12"/>
      <c r="AH1458" s="12"/>
      <c r="AI1458" s="12"/>
      <c r="AJ1458" s="12"/>
      <c r="AK1458" s="12"/>
      <c r="AL1458" s="12"/>
      <c r="AM1458" s="12"/>
      <c r="AN1458" s="12">
        <f t="shared" ca="1" si="216"/>
        <v>0</v>
      </c>
      <c r="AO1458" s="12">
        <f t="shared" ca="1" si="217"/>
        <v>0</v>
      </c>
      <c r="AP1458" s="12">
        <f t="shared" ca="1" si="218"/>
        <v>0</v>
      </c>
      <c r="AQ1458" s="12">
        <f t="shared" ca="1" si="219"/>
        <v>0</v>
      </c>
      <c r="AR1458" s="12">
        <f t="shared" ca="1" si="220"/>
        <v>13.321267716442987</v>
      </c>
      <c r="AS1458" s="12">
        <f t="shared" ca="1" si="221"/>
        <v>0.35755100998723754</v>
      </c>
      <c r="AT1458" s="12">
        <f t="shared" si="222"/>
        <v>0.34117840319308107</v>
      </c>
      <c r="AU1458" s="12">
        <f t="shared" si="223"/>
        <v>0</v>
      </c>
      <c r="AV1458" s="12"/>
      <c r="AW1458" s="12">
        <f ca="1">INDEX(I$10:I$6003,UsefulSeries!$I1452)</f>
        <v>2.631794653636476E-2</v>
      </c>
      <c r="AX1458" s="12"/>
      <c r="AY1458" s="12"/>
      <c r="AZ1458" s="12">
        <f ca="1"/>
        <v>0.35755100998723754</v>
      </c>
      <c r="BA1458" s="12"/>
      <c r="BB1458" s="12">
        <f t="shared" ca="1" si="215"/>
        <v>0.35755100998723754</v>
      </c>
      <c r="BC1458" s="12"/>
      <c r="BD1458" s="38">
        <f ca="1"/>
        <v>2.6785251604038558E-2</v>
      </c>
    </row>
    <row r="1459" spans="1:56" x14ac:dyDescent="0.35">
      <c r="A1459" s="12">
        <f ca="1">-INDEX('Flow probs &amp; rates'!$K$5:$K$5999,UsefulSeries!$E1456,0)*(INDEX('Flow probs &amp; rates'!$L$5:$L$5999,UsefulSeries!$E1456,0))/INDEX('Flow probs &amp; rates'!$E$4:$E$5999,UsefulSeries!$E1456,0)</f>
        <v>-2.966144348133212E-4</v>
      </c>
      <c r="B1459" s="12">
        <f ca="1">INDEX('Flow probs &amp; rates'!$L$5:$L$5999,UsefulSeries!$E1456,0)*(1-INDEX('Flow probs &amp; rates'!$L$5:$L$5999,UsefulSeries!$E1456,0))/INDEX('Flow probs &amp; rates'!$E$4:$E$5999,UsefulSeries!$E1456,0)</f>
        <v>1.9857617122948239E-2</v>
      </c>
      <c r="C1459" s="12">
        <v>0</v>
      </c>
      <c r="D1459" s="12">
        <v>0</v>
      </c>
      <c r="E1459" s="12">
        <v>0</v>
      </c>
      <c r="F1459" s="12">
        <v>0</v>
      </c>
      <c r="G1459" s="12"/>
      <c r="H1459" s="12"/>
      <c r="I1459" s="12">
        <f ca="1">INDEX('Flow probs &amp; rates'!$L$5:$L$5999,UsefulSeries!$E1456)</f>
        <v>1.1794260470714744E-2</v>
      </c>
      <c r="J1459" s="12"/>
      <c r="K1459" s="12">
        <f>-INDEX('Flow probs &amp; rates'!$E$4:$E$5999,UsefulSeries!$E1456)</f>
        <v>-0.58693627833092454</v>
      </c>
      <c r="L1459" s="12"/>
      <c r="M1459" s="12"/>
      <c r="N1459" s="12"/>
      <c r="O1459" s="12"/>
      <c r="P1459" s="12">
        <f ca="1"/>
        <v>0.60294764326517714</v>
      </c>
      <c r="Q1459" s="12">
        <f ca="1"/>
        <v>50.36751573876321</v>
      </c>
      <c r="R1459" s="12">
        <f ca="1"/>
        <v>0</v>
      </c>
      <c r="S1459" s="12">
        <f ca="1"/>
        <v>0</v>
      </c>
      <c r="T1459" s="12">
        <f ca="1"/>
        <v>0</v>
      </c>
      <c r="U1459" s="12">
        <f ca="1"/>
        <v>0</v>
      </c>
      <c r="V1459" s="12"/>
      <c r="W1459" s="12">
        <f ca="1">INDEX(P$11:P$6003,UsefulSeries!$I1452)</f>
        <v>0</v>
      </c>
      <c r="X1459" s="12">
        <f ca="1">INDEX(Q$11:Q$6003,UsefulSeries!$I1452)</f>
        <v>0</v>
      </c>
      <c r="Y1459" s="12">
        <f ca="1">INDEX(R$11:R$6003,UsefulSeries!$I1452)</f>
        <v>0</v>
      </c>
      <c r="Z1459" s="12">
        <f ca="1">INDEX(S$11:S$6003,UsefulSeries!$I1452)</f>
        <v>0</v>
      </c>
      <c r="AA1459" s="12">
        <f ca="1">INDEX(T$11:T$6003,UsefulSeries!$I1452)</f>
        <v>0.3575510099872376</v>
      </c>
      <c r="AB1459" s="12">
        <f ca="1">INDEX(U$11:U$6003,UsefulSeries!$I1452)</f>
        <v>17.878119499813746</v>
      </c>
      <c r="AC1459" s="12">
        <f>INDEX( K$11:K$6003,UsefulSeries!$I1452)</f>
        <v>0</v>
      </c>
      <c r="AD1459" s="12">
        <f>INDEX(L$11:L$6003,UsefulSeries!$I1452)</f>
        <v>0.34117840319308107</v>
      </c>
      <c r="AE1459" s="12"/>
      <c r="AF1459" s="12"/>
      <c r="AG1459" s="12"/>
      <c r="AH1459" s="12"/>
      <c r="AI1459" s="12"/>
      <c r="AJ1459" s="12"/>
      <c r="AK1459" s="12"/>
      <c r="AL1459" s="12"/>
      <c r="AM1459" s="12"/>
      <c r="AN1459" s="12">
        <f t="shared" ca="1" si="216"/>
        <v>0</v>
      </c>
      <c r="AO1459" s="12">
        <f t="shared" ca="1" si="217"/>
        <v>0</v>
      </c>
      <c r="AP1459" s="12">
        <f t="shared" ca="1" si="218"/>
        <v>0</v>
      </c>
      <c r="AQ1459" s="12">
        <f t="shared" ca="1" si="219"/>
        <v>0</v>
      </c>
      <c r="AR1459" s="12">
        <f t="shared" ca="1" si="220"/>
        <v>0.3575510099872376</v>
      </c>
      <c r="AS1459" s="12">
        <f t="shared" ca="1" si="221"/>
        <v>17.878119499813746</v>
      </c>
      <c r="AT1459" s="12">
        <f t="shared" si="222"/>
        <v>0</v>
      </c>
      <c r="AU1459" s="12">
        <f t="shared" si="223"/>
        <v>0.34117840319308107</v>
      </c>
      <c r="AV1459" s="12"/>
      <c r="AW1459" s="12">
        <f ca="1">INDEX(I$11:I$6003,UsefulSeries!$I1452)</f>
        <v>1.9473021288732139E-2</v>
      </c>
      <c r="AX1459" s="12"/>
      <c r="AY1459" s="12"/>
      <c r="AZ1459" s="12">
        <f ca="1"/>
        <v>0.3575510099872376</v>
      </c>
      <c r="BA1459" s="12"/>
      <c r="BB1459" s="12">
        <f t="shared" ca="1" si="215"/>
        <v>0.3575510099872376</v>
      </c>
      <c r="BC1459" s="12"/>
      <c r="BD1459" s="38">
        <f ca="1"/>
        <v>1.9114158572684999E-2</v>
      </c>
    </row>
    <row r="1460" spans="1:56" x14ac:dyDescent="0.35">
      <c r="A1460" s="12">
        <v>0</v>
      </c>
      <c r="B1460" s="12">
        <v>0</v>
      </c>
      <c r="C1460" s="12">
        <f ca="1">INDEX('Flow probs &amp; rates'!$M$5:$M$5999,UsefulSeries!$E1456,0)*(1-INDEX('Flow probs &amp; rates'!$M$5:$M$5999,UsefulSeries!$E1456,0))/INDEX('Flow probs &amp; rates'!$F$4:$F$5999,UsefulSeries!$E1456,0)</f>
        <v>1.9166800294971289</v>
      </c>
      <c r="D1460" s="12">
        <f ca="1">-INDEX('Flow probs &amp; rates'!$M$5:$M$5999,UsefulSeries!$E1456,0)*(INDEX('Flow probs &amp; rates'!$O$5:$O$5999,UsefulSeries!$E1456,0))/INDEX('Flow probs &amp; rates'!$F$4:$F$5999,UsefulSeries!$E1456,0)</f>
        <v>-0.27041865838129137</v>
      </c>
      <c r="E1460" s="12">
        <v>0</v>
      </c>
      <c r="F1460" s="12">
        <v>0</v>
      </c>
      <c r="G1460" s="12"/>
      <c r="H1460" s="12"/>
      <c r="I1460" s="12">
        <f ca="1">INDEX('Flow probs &amp; rates'!$M$5:$M$5999,UsefulSeries!$E1456)</f>
        <v>0.14470492818969685</v>
      </c>
      <c r="J1460" s="12"/>
      <c r="K1460" s="12">
        <f>INDEX('Flow probs &amp; rates'!$F$4:$F$5999,UsefulSeries!$E1456)</f>
        <v>6.4572808211385876E-2</v>
      </c>
      <c r="L1460" s="12">
        <f>-INDEX('Flow probs &amp; rates'!$F$4:$F$5999,UsefulSeries!$E1456)</f>
        <v>-6.4572808211385876E-2</v>
      </c>
      <c r="M1460" s="12"/>
      <c r="N1460" s="12"/>
      <c r="O1460" s="12"/>
      <c r="P1460" s="12">
        <f ca="1"/>
        <v>0</v>
      </c>
      <c r="Q1460" s="12">
        <f ca="1"/>
        <v>0</v>
      </c>
      <c r="R1460" s="12">
        <f ca="1"/>
        <v>0.53413691734588375</v>
      </c>
      <c r="S1460" s="12">
        <f ca="1"/>
        <v>8.7899121444862505E-2</v>
      </c>
      <c r="T1460" s="12">
        <f ca="1"/>
        <v>0</v>
      </c>
      <c r="U1460" s="12">
        <f ca="1"/>
        <v>0</v>
      </c>
      <c r="V1460" s="12"/>
      <c r="W1460" s="12"/>
      <c r="X1460" s="12"/>
      <c r="Y1460" s="12"/>
      <c r="Z1460" s="12"/>
      <c r="AA1460" s="12"/>
      <c r="AB1460" s="12"/>
      <c r="AC1460" s="12"/>
      <c r="AD1460" s="12"/>
      <c r="AE1460" s="12">
        <f t="array" ref="AE1460:AJ1461">TRANSPOSE(AC1454:AD1459)</f>
        <v>-0.6244711126502307</v>
      </c>
      <c r="AF1460" s="12">
        <v>-0.6244711126502307</v>
      </c>
      <c r="AG1460" s="12">
        <v>3.4350484156688288E-2</v>
      </c>
      <c r="AH1460" s="12">
        <v>0</v>
      </c>
      <c r="AI1460" s="12">
        <v>0.34117840319308107</v>
      </c>
      <c r="AJ1460" s="12">
        <v>0</v>
      </c>
      <c r="AK1460" s="12"/>
      <c r="AL1460" s="12"/>
      <c r="AM1460" s="12"/>
      <c r="AN1460" s="12">
        <f t="shared" si="216"/>
        <v>-0.6244711126502307</v>
      </c>
      <c r="AO1460" s="12">
        <f t="shared" si="217"/>
        <v>-0.6244711126502307</v>
      </c>
      <c r="AP1460" s="12">
        <f t="shared" si="218"/>
        <v>3.4350484156688288E-2</v>
      </c>
      <c r="AQ1460" s="12">
        <f t="shared" si="219"/>
        <v>0</v>
      </c>
      <c r="AR1460" s="12">
        <f t="shared" si="220"/>
        <v>0.34117840319308107</v>
      </c>
      <c r="AS1460" s="12">
        <f t="shared" si="221"/>
        <v>0</v>
      </c>
      <c r="AT1460" s="12">
        <f t="shared" si="222"/>
        <v>0</v>
      </c>
      <c r="AU1460" s="12">
        <f t="shared" si="223"/>
        <v>0</v>
      </c>
      <c r="AV1460" s="12"/>
      <c r="AW1460" s="12"/>
      <c r="AX1460" s="12">
        <f>INDEX($N$6:$N$6003,UsefulSeries!$K1452)</f>
        <v>2.0991499473562714E-3</v>
      </c>
      <c r="AY1460" s="12"/>
      <c r="AZ1460" s="12"/>
      <c r="BA1460" s="12"/>
      <c r="BB1460" s="12">
        <f t="shared" si="215"/>
        <v>2.0991499473562714E-3</v>
      </c>
      <c r="BC1460" s="12"/>
      <c r="BD1460" s="38">
        <f ca="1"/>
        <v>-1.7869783456702308E-2</v>
      </c>
    </row>
    <row r="1461" spans="1:56" x14ac:dyDescent="0.35">
      <c r="A1461" s="12">
        <v>0</v>
      </c>
      <c r="B1461" s="12">
        <v>0</v>
      </c>
      <c r="C1461" s="12">
        <f ca="1">-INDEX('Flow probs &amp; rates'!$M$5:$M$5999,UsefulSeries!$E1456,0)*(INDEX('Flow probs &amp; rates'!$O$5:$O$5999,UsefulSeries!$E1456,0))/INDEX('Flow probs &amp; rates'!$F$4:$F$5999,UsefulSeries!$E1456,0)</f>
        <v>-0.27041865838129137</v>
      </c>
      <c r="D1461" s="12">
        <f ca="1">INDEX('Flow probs &amp; rates'!$O$5:$O$5999,UsefulSeries!$E1456,0)*(1-INDEX('Flow probs &amp; rates'!$O$5:$O$5999,UsefulSeries!$E1456,0))/INDEX('Flow probs &amp; rates'!$F$4:$F$5999,UsefulSeries!$E1456,0)</f>
        <v>1.6432540645039042</v>
      </c>
      <c r="E1461" s="12">
        <v>0</v>
      </c>
      <c r="F1461" s="12">
        <v>0</v>
      </c>
      <c r="G1461" s="12"/>
      <c r="H1461" s="12"/>
      <c r="I1461" s="12">
        <f ca="1">INDEX('Flow probs &amp; rates'!$O$5:$O$5999,UsefulSeries!$E1456)</f>
        <v>0.12067102608657868</v>
      </c>
      <c r="J1461" s="12"/>
      <c r="K1461" s="12"/>
      <c r="L1461" s="12">
        <f>-INDEX('Flow probs &amp; rates'!$F$4:$F$5999,UsefulSeries!$E1456)</f>
        <v>-6.4572808211385876E-2</v>
      </c>
      <c r="M1461" s="12"/>
      <c r="N1461" s="12"/>
      <c r="O1461" s="12"/>
      <c r="P1461" s="12">
        <f ca="1"/>
        <v>0</v>
      </c>
      <c r="Q1461" s="12">
        <f ca="1"/>
        <v>0</v>
      </c>
      <c r="R1461" s="12">
        <f ca="1"/>
        <v>8.7899121444862505E-2</v>
      </c>
      <c r="S1461" s="12">
        <f ca="1"/>
        <v>0.62301355865082764</v>
      </c>
      <c r="T1461" s="12">
        <f ca="1"/>
        <v>0</v>
      </c>
      <c r="U1461" s="12">
        <f ca="1"/>
        <v>0</v>
      </c>
      <c r="V1461" s="12"/>
      <c r="W1461" s="12"/>
      <c r="X1461" s="12"/>
      <c r="Y1461" s="12"/>
      <c r="Z1461" s="12"/>
      <c r="AA1461" s="12"/>
      <c r="AB1461" s="12"/>
      <c r="AC1461" s="12"/>
      <c r="AD1461" s="12"/>
      <c r="AE1461" s="12">
        <v>0.6244711126502307</v>
      </c>
      <c r="AF1461" s="12">
        <v>0</v>
      </c>
      <c r="AG1461" s="12">
        <v>-3.4350484156688288E-2</v>
      </c>
      <c r="AH1461" s="12">
        <v>-3.4350484156688288E-2</v>
      </c>
      <c r="AI1461" s="12">
        <v>0</v>
      </c>
      <c r="AJ1461" s="12">
        <v>0.34117840319308107</v>
      </c>
      <c r="AK1461" s="12"/>
      <c r="AL1461" s="12"/>
      <c r="AM1461" s="12"/>
      <c r="AN1461" s="12">
        <f t="shared" si="216"/>
        <v>0.6244711126502307</v>
      </c>
      <c r="AO1461" s="12">
        <f t="shared" si="217"/>
        <v>0</v>
      </c>
      <c r="AP1461" s="12">
        <f t="shared" si="218"/>
        <v>-3.4350484156688288E-2</v>
      </c>
      <c r="AQ1461" s="12">
        <f t="shared" si="219"/>
        <v>-3.4350484156688288E-2</v>
      </c>
      <c r="AR1461" s="12">
        <f t="shared" si="220"/>
        <v>0</v>
      </c>
      <c r="AS1461" s="12">
        <f t="shared" si="221"/>
        <v>0.34117840319308107</v>
      </c>
      <c r="AT1461" s="12">
        <f t="shared" si="222"/>
        <v>0</v>
      </c>
      <c r="AU1461" s="12">
        <f t="shared" si="223"/>
        <v>0</v>
      </c>
      <c r="AV1461" s="12"/>
      <c r="AW1461" s="12"/>
      <c r="AX1461" s="12">
        <f>INDEX('Margin error adjustment'!N$7:N$6003,UsefulSeries!$K1452)</f>
        <v>-3.1925633553853833E-4</v>
      </c>
      <c r="AY1461" s="12"/>
      <c r="AZ1461" s="12"/>
      <c r="BA1461" s="12"/>
      <c r="BB1461" s="12">
        <f t="shared" si="215"/>
        <v>-3.1925633553853833E-4</v>
      </c>
      <c r="BC1461" s="12"/>
      <c r="BD1461" s="38">
        <f ca="1"/>
        <v>1.8315066440659892E-2</v>
      </c>
    </row>
    <row r="1462" spans="1:56" x14ac:dyDescent="0.35">
      <c r="A1462" s="12">
        <v>0</v>
      </c>
      <c r="B1462" s="12">
        <v>0</v>
      </c>
      <c r="C1462" s="12">
        <v>0</v>
      </c>
      <c r="D1462" s="12">
        <v>0</v>
      </c>
      <c r="E1462" s="12">
        <f ca="1">INDEX('Flow probs &amp; rates'!$P$5:$P$5999,UsefulSeries!$E1456,0)*(1-INDEX('Flow probs &amp; rates'!$P$5:$P$5999,UsefulSeries!$E1456,0))/INDEX('Flow probs &amp; rates'!$G$4:$G$5999,UsefulSeries!$E1456,0)</f>
        <v>4.6619328045742134E-2</v>
      </c>
      <c r="F1462" s="12">
        <f ca="1">-INDEX('Flow probs &amp; rates'!$P$5:$P$5999,UsefulSeries!$E1456,0)*(INDEX('Flow probs &amp; rates'!$Q$5:$Q$5999,UsefulSeries!$E1456,0))/INDEX('Flow probs &amp; rates'!$G$4:$G$5999,UsefulSeries!$E1456,0)</f>
        <v>-1.129693884622448E-3</v>
      </c>
      <c r="G1462" s="12"/>
      <c r="H1462" s="12"/>
      <c r="I1462" s="12">
        <f ca="1">INDEX('Flow probs &amp; rates'!$P$5:$P$5999,UsefulSeries!$E1456)</f>
        <v>1.6519299470438384E-2</v>
      </c>
      <c r="J1462" s="12"/>
      <c r="K1462" s="12">
        <f>INDEX('Flow probs &amp; rates'!$G$4:$G$5999,UsefulSeries!$E1456)</f>
        <v>0.34849091345768951</v>
      </c>
      <c r="L1462" s="12"/>
      <c r="M1462" s="12"/>
      <c r="N1462" s="12"/>
      <c r="O1462" s="12"/>
      <c r="P1462" s="12">
        <f ca="1"/>
        <v>0</v>
      </c>
      <c r="Q1462" s="12">
        <f ca="1"/>
        <v>0</v>
      </c>
      <c r="R1462" s="12">
        <f ca="1"/>
        <v>0</v>
      </c>
      <c r="S1462" s="12">
        <f ca="1"/>
        <v>0</v>
      </c>
      <c r="T1462" s="12">
        <f ca="1"/>
        <v>21.459130446208178</v>
      </c>
      <c r="U1462" s="12">
        <f ca="1"/>
        <v>0.36314425857831029</v>
      </c>
      <c r="V1462" s="12"/>
      <c r="W1462" s="12">
        <f ca="1">INDEX(P$6:P$6003,UsefulSeries!$I1460)</f>
        <v>55.054627563891714</v>
      </c>
      <c r="X1462" s="12">
        <f ca="1">INDEX(Q$6:Q$6003,UsefulSeries!$I1460)</f>
        <v>0.64297534761970354</v>
      </c>
      <c r="Y1462" s="12">
        <f ca="1">INDEX(R$6:R$6003,UsefulSeries!$I1460)</f>
        <v>0</v>
      </c>
      <c r="Z1462" s="12">
        <f ca="1">INDEX(S$6:S$6003,UsefulSeries!$I1460)</f>
        <v>0</v>
      </c>
      <c r="AA1462" s="12">
        <f ca="1">INDEX(T$6:T$6003,UsefulSeries!$I1460)</f>
        <v>0</v>
      </c>
      <c r="AB1462" s="12">
        <f ca="1">INDEX(U$6:U$6003,UsefulSeries!$I1460)</f>
        <v>0</v>
      </c>
      <c r="AC1462" s="12">
        <f>INDEX( K$6:K$6003,UsefulSeries!$I1460)</f>
        <v>-0.62657026259758697</v>
      </c>
      <c r="AD1462" s="12">
        <f>INDEX(L$6:L$6003,UsefulSeries!$I1460)</f>
        <v>0.62657026259758697</v>
      </c>
      <c r="AE1462" s="12"/>
      <c r="AF1462" s="12"/>
      <c r="AG1462" s="12"/>
      <c r="AH1462" s="12"/>
      <c r="AI1462" s="12"/>
      <c r="AJ1462" s="12"/>
      <c r="AK1462" s="12"/>
      <c r="AL1462" s="12"/>
      <c r="AM1462" s="12"/>
      <c r="AN1462" s="12">
        <f t="shared" ca="1" si="216"/>
        <v>55.054627563891714</v>
      </c>
      <c r="AO1462" s="12">
        <f t="shared" ca="1" si="217"/>
        <v>0.64297534761970354</v>
      </c>
      <c r="AP1462" s="12">
        <f t="shared" ca="1" si="218"/>
        <v>0</v>
      </c>
      <c r="AQ1462" s="12">
        <f t="shared" ca="1" si="219"/>
        <v>0</v>
      </c>
      <c r="AR1462" s="12">
        <f t="shared" ca="1" si="220"/>
        <v>0</v>
      </c>
      <c r="AS1462" s="12">
        <f t="shared" ca="1" si="221"/>
        <v>0</v>
      </c>
      <c r="AT1462" s="12">
        <f t="shared" si="222"/>
        <v>-0.62657026259758697</v>
      </c>
      <c r="AU1462" s="12">
        <f t="shared" si="223"/>
        <v>0.62657026259758697</v>
      </c>
      <c r="AV1462" s="12"/>
      <c r="AW1462" s="12">
        <f ca="1">INDEX(I$6:I$6003,UsefulSeries!$I1460)</f>
        <v>1.1515369173263382E-2</v>
      </c>
      <c r="AX1462" s="12"/>
      <c r="AY1462" s="12"/>
      <c r="AZ1462" s="12">
        <f t="array" aca="1" ref="AZ1462:AZ1467" ca="1">MMULT(W1462:AB1467,AW1462:AW1467)</f>
        <v>0.64297534761970354</v>
      </c>
      <c r="BA1462" s="12"/>
      <c r="BB1462" s="12">
        <f t="shared" ca="1" si="215"/>
        <v>0.64297534761970354</v>
      </c>
      <c r="BC1462" s="12"/>
      <c r="BD1462" s="38">
        <f t="array" aca="1" ref="BD1462:BD1469" ca="1">MMULT(MINVERSE(AN1462:AU1469),BB1462:BB1469)</f>
        <v>1.136318123929805E-2</v>
      </c>
    </row>
    <row r="1463" spans="1:56" x14ac:dyDescent="0.35">
      <c r="A1463" s="12">
        <v>0</v>
      </c>
      <c r="B1463" s="12">
        <v>0</v>
      </c>
      <c r="C1463" s="12">
        <v>0</v>
      </c>
      <c r="D1463" s="12">
        <v>0</v>
      </c>
      <c r="E1463" s="12">
        <f ca="1">-INDEX('Flow probs &amp; rates'!$P$5:$P$5999,UsefulSeries!$E1456,0)*(INDEX('Flow probs &amp; rates'!$Q$5:$Q$5999,UsefulSeries!$E1456,0))/INDEX('Flow probs &amp; rates'!$G$4:$G$5999,UsefulSeries!$E1456,0)</f>
        <v>-1.129693884622448E-3</v>
      </c>
      <c r="F1463" s="12">
        <f ca="1">INDEX('Flow probs &amp; rates'!$Q$5:$Q$5999,UsefulSeries!$E1456,0)*(1-INDEX('Flow probs &amp; rates'!$Q$5:$Q$5999,UsefulSeries!$E1456,0))/INDEX('Flow probs &amp; rates'!$G$4:$G$5999,UsefulSeries!$E1456,0)</f>
        <v>6.675652405824567E-2</v>
      </c>
      <c r="G1463" s="12"/>
      <c r="H1463" s="12"/>
      <c r="I1463" s="12">
        <f ca="1">INDEX('Flow probs &amp; rates'!$Q$5:$Q$5999,UsefulSeries!$E1456)</f>
        <v>2.383200658624509E-2</v>
      </c>
      <c r="J1463" s="12"/>
      <c r="K1463" s="12"/>
      <c r="L1463" s="12">
        <f>INDEX('Flow probs &amp; rates'!$G$4:$G$5999,UsefulSeries!$E1456)</f>
        <v>0.34849091345768951</v>
      </c>
      <c r="M1463" s="12"/>
      <c r="N1463" s="12"/>
      <c r="O1463" s="12"/>
      <c r="P1463" s="12">
        <f ca="1"/>
        <v>0</v>
      </c>
      <c r="Q1463" s="12">
        <f ca="1"/>
        <v>0</v>
      </c>
      <c r="R1463" s="12">
        <f ca="1"/>
        <v>0</v>
      </c>
      <c r="S1463" s="12">
        <f ca="1"/>
        <v>0</v>
      </c>
      <c r="T1463" s="12">
        <f ca="1"/>
        <v>0.36314425857831029</v>
      </c>
      <c r="U1463" s="12">
        <f ca="1"/>
        <v>14.985954645800382</v>
      </c>
      <c r="V1463" s="12"/>
      <c r="W1463" s="12">
        <f ca="1">INDEX(P$7:P$6003,UsefulSeries!$I1460)</f>
        <v>0.64297534761970354</v>
      </c>
      <c r="X1463" s="12">
        <f ca="1">INDEX(Q$7:Q$6003,UsefulSeries!$I1460)</f>
        <v>45.401317256510453</v>
      </c>
      <c r="Y1463" s="12">
        <f ca="1">INDEX(R$7:R$6003,UsefulSeries!$I1460)</f>
        <v>0</v>
      </c>
      <c r="Z1463" s="12">
        <f ca="1">INDEX(S$7:S$6003,UsefulSeries!$I1460)</f>
        <v>0</v>
      </c>
      <c r="AA1463" s="12">
        <f ca="1">INDEX(T$7:T$6003,UsefulSeries!$I1460)</f>
        <v>0</v>
      </c>
      <c r="AB1463" s="12">
        <f ca="1">INDEX(U$7:U$6003,UsefulSeries!$I1460)</f>
        <v>0</v>
      </c>
      <c r="AC1463" s="12">
        <f>INDEX( K$7:K$6003,UsefulSeries!$I1460,1)</f>
        <v>-0.62657026259758697</v>
      </c>
      <c r="AD1463" s="12">
        <f>INDEX(L$7:L$6003,UsefulSeries!$I1460,1)</f>
        <v>0</v>
      </c>
      <c r="AE1463" s="12"/>
      <c r="AF1463" s="12"/>
      <c r="AG1463" s="12"/>
      <c r="AH1463" s="12"/>
      <c r="AI1463" s="12"/>
      <c r="AJ1463" s="12"/>
      <c r="AK1463" s="12"/>
      <c r="AL1463" s="12"/>
      <c r="AM1463" s="12"/>
      <c r="AN1463" s="12">
        <f t="shared" ca="1" si="216"/>
        <v>0.64297534761970354</v>
      </c>
      <c r="AO1463" s="12">
        <f t="shared" ca="1" si="217"/>
        <v>45.401317256510453</v>
      </c>
      <c r="AP1463" s="12">
        <f t="shared" ca="1" si="218"/>
        <v>0</v>
      </c>
      <c r="AQ1463" s="12">
        <f t="shared" ca="1" si="219"/>
        <v>0</v>
      </c>
      <c r="AR1463" s="12">
        <f t="shared" ca="1" si="220"/>
        <v>0</v>
      </c>
      <c r="AS1463" s="12">
        <f t="shared" ca="1" si="221"/>
        <v>0</v>
      </c>
      <c r="AT1463" s="12">
        <f t="shared" si="222"/>
        <v>-0.62657026259758697</v>
      </c>
      <c r="AU1463" s="12">
        <f t="shared" si="223"/>
        <v>0</v>
      </c>
      <c r="AV1463" s="12"/>
      <c r="AW1463" s="12">
        <f ca="1">INDEX(I$7:I$6003,UsefulSeries!$I1460)</f>
        <v>1.3998960548472097E-2</v>
      </c>
      <c r="AX1463" s="12"/>
      <c r="AY1463" s="12"/>
      <c r="AZ1463" s="12">
        <f ca="1"/>
        <v>0.64297534761970354</v>
      </c>
      <c r="BA1463" s="12"/>
      <c r="BB1463" s="12">
        <f t="shared" ca="1" si="215"/>
        <v>0.64297534761970354</v>
      </c>
      <c r="BC1463" s="12"/>
      <c r="BD1463" s="38">
        <f ca="1"/>
        <v>1.4049918390968029E-2</v>
      </c>
    </row>
    <row r="1464" spans="1:56" x14ac:dyDescent="0.35">
      <c r="A1464" s="12">
        <f ca="1">INDEX('Flow probs &amp; rates'!$K$5:$K$5999,UsefulSeries!$E1462,0)*(1-INDEX('Flow probs &amp; rates'!$K$5:$K$5999,UsefulSeries!$E1462,0))/INDEX('Flow probs &amp; rates'!$E$4:$E$5999,UsefulSeries!$E1462,0)</f>
        <v>2.5063621027646036E-2</v>
      </c>
      <c r="B1464" s="12">
        <f ca="1">-INDEX('Flow probs &amp; rates'!$K$5:$K$5999,UsefulSeries!$E1462,0)*(INDEX('Flow probs &amp; rates'!$L$5:$L$5999,UsefulSeries!$E1462,0))/INDEX('Flow probs &amp; rates'!$E$4:$E$5999,UsefulSeries!$E1462,0)</f>
        <v>-2.8074538189890757E-4</v>
      </c>
      <c r="C1464" s="12">
        <v>0</v>
      </c>
      <c r="D1464" s="12">
        <v>0</v>
      </c>
      <c r="E1464" s="12">
        <v>0</v>
      </c>
      <c r="F1464" s="12">
        <v>0</v>
      </c>
      <c r="G1464" s="12"/>
      <c r="H1464" s="12"/>
      <c r="I1464" s="12">
        <f ca="1">INDEX('Flow probs &amp; rates'!$K$5:$K$5999,UsefulSeries!$E1462)</f>
        <v>1.4916820371335113E-2</v>
      </c>
      <c r="J1464" s="12"/>
      <c r="K1464" s="12">
        <f>-INDEX('Flow probs &amp; rates'!$E$4:$E$5999,UsefulSeries!$E1462)</f>
        <v>-0.58628036328574018</v>
      </c>
      <c r="L1464" s="12">
        <f>INDEX('Flow probs &amp; rates'!$E$4:$E$5999,UsefulSeries!$E1462)</f>
        <v>0.58628036328574018</v>
      </c>
      <c r="M1464" s="12"/>
      <c r="N1464" s="12"/>
      <c r="O1464" s="12"/>
      <c r="P1464" s="12">
        <f t="array" aca="1" ref="P1464:U1469" ca="1">MINVERSE(A1464:F1469)</f>
        <v>39.905206818573191</v>
      </c>
      <c r="Q1464" s="12">
        <f ca="1"/>
        <v>0.60190030344178058</v>
      </c>
      <c r="R1464" s="12">
        <f ca="1"/>
        <v>0</v>
      </c>
      <c r="S1464" s="12">
        <f ca="1"/>
        <v>0</v>
      </c>
      <c r="T1464" s="12">
        <f ca="1"/>
        <v>0</v>
      </c>
      <c r="U1464" s="12">
        <f ca="1"/>
        <v>0</v>
      </c>
      <c r="V1464" s="12"/>
      <c r="W1464" s="12">
        <f ca="1">INDEX(P$8:P$6003,UsefulSeries!$I1460)</f>
        <v>0</v>
      </c>
      <c r="X1464" s="12">
        <f ca="1">INDEX(Q$8:Q$6003,UsefulSeries!$I1460)</f>
        <v>0</v>
      </c>
      <c r="Y1464" s="12">
        <f ca="1">INDEX(R$8:R$6003,UsefulSeries!$I1460)</f>
        <v>0.20397682184460378</v>
      </c>
      <c r="Z1464" s="12">
        <f ca="1">INDEX(S$8:S$6003,UsefulSeries!$I1460)</f>
        <v>5.6205376250847157E-2</v>
      </c>
      <c r="AA1464" s="12">
        <f ca="1">INDEX(T$8:T$6003,UsefulSeries!$I1460)</f>
        <v>0</v>
      </c>
      <c r="AB1464" s="12">
        <f ca="1">INDEX(U$8:U$6003,UsefulSeries!$I1460)</f>
        <v>0</v>
      </c>
      <c r="AC1464" s="12">
        <f>INDEX( K$8:K$6003,UsefulSeries!$I1460)</f>
        <v>3.403122782114975E-2</v>
      </c>
      <c r="AD1464" s="12">
        <f>INDEX(L$8:L$6003,UsefulSeries!$I1460)</f>
        <v>-3.403122782114975E-2</v>
      </c>
      <c r="AE1464" s="12"/>
      <c r="AF1464" s="12"/>
      <c r="AG1464" s="12"/>
      <c r="AH1464" s="12"/>
      <c r="AI1464" s="12"/>
      <c r="AJ1464" s="12"/>
      <c r="AK1464" s="12"/>
      <c r="AL1464" s="12"/>
      <c r="AM1464" s="12"/>
      <c r="AN1464" s="12">
        <f t="shared" ca="1" si="216"/>
        <v>0</v>
      </c>
      <c r="AO1464" s="12">
        <f t="shared" ca="1" si="217"/>
        <v>0</v>
      </c>
      <c r="AP1464" s="12">
        <f t="shared" ca="1" si="218"/>
        <v>0.20397682184460378</v>
      </c>
      <c r="AQ1464" s="12">
        <f t="shared" ca="1" si="219"/>
        <v>5.6205376250847157E-2</v>
      </c>
      <c r="AR1464" s="12">
        <f t="shared" ca="1" si="220"/>
        <v>0</v>
      </c>
      <c r="AS1464" s="12">
        <f t="shared" ca="1" si="221"/>
        <v>0</v>
      </c>
      <c r="AT1464" s="12">
        <f t="shared" si="222"/>
        <v>3.403122782114975E-2</v>
      </c>
      <c r="AU1464" s="12">
        <f t="shared" si="223"/>
        <v>-3.403122782114975E-2</v>
      </c>
      <c r="AV1464" s="12"/>
      <c r="AW1464" s="12">
        <f ca="1">INDEX(I$8:I$6003,UsefulSeries!$I1460)</f>
        <v>0.23029637210632775</v>
      </c>
      <c r="AX1464" s="12"/>
      <c r="AY1464" s="12"/>
      <c r="AZ1464" s="12">
        <f ca="1"/>
        <v>5.620537625084715E-2</v>
      </c>
      <c r="BA1464" s="12"/>
      <c r="BB1464" s="12">
        <f t="shared" ca="1" si="215"/>
        <v>5.620537625084715E-2</v>
      </c>
      <c r="BC1464" s="12"/>
      <c r="BD1464" s="38">
        <f ca="1"/>
        <v>0.23201996304420799</v>
      </c>
    </row>
    <row r="1465" spans="1:56" x14ac:dyDescent="0.35">
      <c r="A1465" s="12">
        <f ca="1">-INDEX('Flow probs &amp; rates'!$K$5:$K$5999,UsefulSeries!$E1462,0)*(INDEX('Flow probs &amp; rates'!$L$5:$L$5999,UsefulSeries!$E1462,0))/INDEX('Flow probs &amp; rates'!$E$4:$E$5999,UsefulSeries!$E1462,0)</f>
        <v>-2.8074538189890757E-4</v>
      </c>
      <c r="B1465" s="12">
        <f ca="1">INDEX('Flow probs &amp; rates'!$L$5:$L$5999,UsefulSeries!$E1462,0)*(1-INDEX('Flow probs &amp; rates'!$L$5:$L$5999,UsefulSeries!$E1462,0))/INDEX('Flow probs &amp; rates'!$E$4:$E$5999,UsefulSeries!$E1462,0)</f>
        <v>1.8613053464125492E-2</v>
      </c>
      <c r="C1465" s="12">
        <v>0</v>
      </c>
      <c r="D1465" s="12">
        <v>0</v>
      </c>
      <c r="E1465" s="12">
        <v>0</v>
      </c>
      <c r="F1465" s="12">
        <v>0</v>
      </c>
      <c r="G1465" s="12"/>
      <c r="H1465" s="12"/>
      <c r="I1465" s="12">
        <f ca="1">INDEX('Flow probs &amp; rates'!$L$5:$L$5999,UsefulSeries!$E1462)</f>
        <v>1.1034221797480389E-2</v>
      </c>
      <c r="J1465" s="12"/>
      <c r="K1465" s="12">
        <f>-INDEX('Flow probs &amp; rates'!$E$4:$E$5999,UsefulSeries!$E1462)</f>
        <v>-0.58628036328574018</v>
      </c>
      <c r="L1465" s="12"/>
      <c r="M1465" s="12"/>
      <c r="N1465" s="12"/>
      <c r="O1465" s="12"/>
      <c r="P1465" s="12">
        <f ca="1"/>
        <v>0.60190030344178058</v>
      </c>
      <c r="Q1465" s="12">
        <f ca="1"/>
        <v>53.734814798564074</v>
      </c>
      <c r="R1465" s="12">
        <f ca="1"/>
        <v>0</v>
      </c>
      <c r="S1465" s="12">
        <f ca="1"/>
        <v>0</v>
      </c>
      <c r="T1465" s="12">
        <f ca="1"/>
        <v>0</v>
      </c>
      <c r="U1465" s="12">
        <f ca="1"/>
        <v>0</v>
      </c>
      <c r="V1465" s="12"/>
      <c r="W1465" s="12">
        <f ca="1">INDEX(P$9:P$6003,UsefulSeries!$I1460)</f>
        <v>0</v>
      </c>
      <c r="X1465" s="12">
        <f ca="1">INDEX(Q$9:Q$6003,UsefulSeries!$I1460)</f>
        <v>0</v>
      </c>
      <c r="Y1465" s="12">
        <f ca="1">INDEX(R$9:R$6003,UsefulSeries!$I1460)</f>
        <v>5.6205376250847157E-2</v>
      </c>
      <c r="Z1465" s="12">
        <f ca="1">INDEX(S$9:S$6003,UsefulSeries!$I1460)</f>
        <v>0.26343021809909067</v>
      </c>
      <c r="AA1465" s="12">
        <f ca="1">INDEX(T$9:T$6003,UsefulSeries!$I1460)</f>
        <v>0</v>
      </c>
      <c r="AB1465" s="12">
        <f ca="1">INDEX(U$9:U$6003,UsefulSeries!$I1460)</f>
        <v>0</v>
      </c>
      <c r="AC1465" s="12">
        <f>INDEX( K$9:K$6003,UsefulSeries!$I1460)</f>
        <v>0</v>
      </c>
      <c r="AD1465" s="12">
        <f>INDEX(L$9:L$6003,UsefulSeries!$I1460)</f>
        <v>-3.403122782114975E-2</v>
      </c>
      <c r="AE1465" s="12"/>
      <c r="AF1465" s="12"/>
      <c r="AG1465" s="12"/>
      <c r="AH1465" s="12"/>
      <c r="AI1465" s="12"/>
      <c r="AJ1465" s="12"/>
      <c r="AK1465" s="12"/>
      <c r="AL1465" s="12"/>
      <c r="AM1465" s="12"/>
      <c r="AN1465" s="12">
        <f t="shared" ca="1" si="216"/>
        <v>0</v>
      </c>
      <c r="AO1465" s="12">
        <f t="shared" ca="1" si="217"/>
        <v>0</v>
      </c>
      <c r="AP1465" s="12">
        <f t="shared" ca="1" si="218"/>
        <v>5.6205376250847157E-2</v>
      </c>
      <c r="AQ1465" s="12">
        <f t="shared" ca="1" si="219"/>
        <v>0.26343021809909067</v>
      </c>
      <c r="AR1465" s="12">
        <f t="shared" ca="1" si="220"/>
        <v>0</v>
      </c>
      <c r="AS1465" s="12">
        <f t="shared" ca="1" si="221"/>
        <v>0</v>
      </c>
      <c r="AT1465" s="12">
        <f t="shared" si="222"/>
        <v>0</v>
      </c>
      <c r="AU1465" s="12">
        <f t="shared" si="223"/>
        <v>-3.403122782114975E-2</v>
      </c>
      <c r="AV1465" s="12"/>
      <c r="AW1465" s="12">
        <f ca="1">INDEX(I$9:I$6003,UsefulSeries!$I1460)</f>
        <v>0.16422368822977199</v>
      </c>
      <c r="AX1465" s="12"/>
      <c r="AY1465" s="12"/>
      <c r="AZ1465" s="12">
        <f ca="1"/>
        <v>5.6205376250847164E-2</v>
      </c>
      <c r="BA1465" s="12"/>
      <c r="BB1465" s="12">
        <f t="shared" ca="1" si="215"/>
        <v>5.6205376250847164E-2</v>
      </c>
      <c r="BC1465" s="12"/>
      <c r="BD1465" s="38">
        <f ca="1"/>
        <v>0.16603350968428093</v>
      </c>
    </row>
    <row r="1466" spans="1:56" x14ac:dyDescent="0.35">
      <c r="A1466" s="12">
        <v>0</v>
      </c>
      <c r="B1466" s="12">
        <v>0</v>
      </c>
      <c r="C1466" s="12">
        <f ca="1">INDEX('Flow probs &amp; rates'!$M$5:$M$5999,UsefulSeries!$E1462,0)*(1-INDEX('Flow probs &amp; rates'!$M$5:$M$5999,UsefulSeries!$E1462,0))/INDEX('Flow probs &amp; rates'!$F$4:$F$5999,UsefulSeries!$E1462,0)</f>
        <v>1.9565737943972552</v>
      </c>
      <c r="D1466" s="12">
        <f ca="1">-INDEX('Flow probs &amp; rates'!$M$5:$M$5999,UsefulSeries!$E1462,0)*(INDEX('Flow probs &amp; rates'!$O$5:$O$5999,UsefulSeries!$E1462,0))/INDEX('Flow probs &amp; rates'!$F$4:$F$5999,UsefulSeries!$E1462,0)</f>
        <v>-0.27420618619406639</v>
      </c>
      <c r="E1466" s="12">
        <v>0</v>
      </c>
      <c r="F1466" s="12">
        <v>0</v>
      </c>
      <c r="G1466" s="12"/>
      <c r="H1466" s="12"/>
      <c r="I1466" s="12">
        <f ca="1">INDEX('Flow probs &amp; rates'!$M$5:$M$5999,UsefulSeries!$E1462)</f>
        <v>0.14269008941894501</v>
      </c>
      <c r="J1466" s="12"/>
      <c r="K1466" s="12">
        <f>INDEX('Flow probs &amp; rates'!$F$4:$F$5999,UsefulSeries!$E1462)</f>
        <v>6.2522368515235849E-2</v>
      </c>
      <c r="L1466" s="12">
        <f>-INDEX('Flow probs &amp; rates'!$F$4:$F$5999,UsefulSeries!$E1462)</f>
        <v>-6.2522368515235849E-2</v>
      </c>
      <c r="M1466" s="12"/>
      <c r="N1466" s="12"/>
      <c r="O1466" s="12"/>
      <c r="P1466" s="12">
        <f ca="1"/>
        <v>0</v>
      </c>
      <c r="Q1466" s="12">
        <f ca="1"/>
        <v>0</v>
      </c>
      <c r="R1466" s="12">
        <f ca="1"/>
        <v>0.522984011014615</v>
      </c>
      <c r="S1466" s="12">
        <f ca="1"/>
        <v>8.4815047985464742E-2</v>
      </c>
      <c r="T1466" s="12">
        <f ca="1"/>
        <v>0</v>
      </c>
      <c r="U1466" s="12">
        <f ca="1"/>
        <v>0</v>
      </c>
      <c r="V1466" s="12"/>
      <c r="W1466" s="12">
        <f ca="1">INDEX(P$10:P$6003,UsefulSeries!$I1460)</f>
        <v>0</v>
      </c>
      <c r="X1466" s="12">
        <f ca="1">INDEX(Q$10:Q$6003,UsefulSeries!$I1460)</f>
        <v>0</v>
      </c>
      <c r="Y1466" s="12">
        <f ca="1">INDEX(R$10:R$6003,UsefulSeries!$I1460)</f>
        <v>0</v>
      </c>
      <c r="Z1466" s="12">
        <f ca="1">INDEX(S$10:S$6003,UsefulSeries!$I1460)</f>
        <v>0</v>
      </c>
      <c r="AA1466" s="12">
        <f ca="1">INDEX(T$10:T$6003,UsefulSeries!$I1460)</f>
        <v>13.165173418743798</v>
      </c>
      <c r="AB1466" s="12">
        <f ca="1">INDEX(U$10:U$6003,UsefulSeries!$I1460)</f>
        <v>0.35552685194687156</v>
      </c>
      <c r="AC1466" s="12">
        <f>INDEX( K$10:K$6003,UsefulSeries!$I1460)</f>
        <v>0.33939850958126333</v>
      </c>
      <c r="AD1466" s="12">
        <f>INDEX(L$10:L$6003,UsefulSeries!$I1460)</f>
        <v>0</v>
      </c>
      <c r="AE1466" s="12"/>
      <c r="AF1466" s="12"/>
      <c r="AG1466" s="12"/>
      <c r="AH1466" s="12"/>
      <c r="AI1466" s="12"/>
      <c r="AJ1466" s="12"/>
      <c r="AK1466" s="12"/>
      <c r="AL1466" s="12"/>
      <c r="AM1466" s="12"/>
      <c r="AN1466" s="12">
        <f t="shared" ca="1" si="216"/>
        <v>0</v>
      </c>
      <c r="AO1466" s="12">
        <f t="shared" ca="1" si="217"/>
        <v>0</v>
      </c>
      <c r="AP1466" s="12">
        <f t="shared" ca="1" si="218"/>
        <v>0</v>
      </c>
      <c r="AQ1466" s="12">
        <f t="shared" ca="1" si="219"/>
        <v>0</v>
      </c>
      <c r="AR1466" s="12">
        <f t="shared" ca="1" si="220"/>
        <v>13.165173418743798</v>
      </c>
      <c r="AS1466" s="12">
        <f t="shared" ca="1" si="221"/>
        <v>0.35552685194687156</v>
      </c>
      <c r="AT1466" s="12">
        <f t="shared" si="222"/>
        <v>0.33939850958126333</v>
      </c>
      <c r="AU1466" s="12">
        <f t="shared" si="223"/>
        <v>0</v>
      </c>
      <c r="AV1466" s="12"/>
      <c r="AW1466" s="12">
        <f ca="1">INDEX(I$10:I$6003,UsefulSeries!$I1460)</f>
        <v>2.6495540514052639E-2</v>
      </c>
      <c r="AX1466" s="12"/>
      <c r="AY1466" s="12"/>
      <c r="AZ1466" s="12">
        <f ca="1"/>
        <v>0.35552685194687156</v>
      </c>
      <c r="BA1466" s="12"/>
      <c r="BB1466" s="12">
        <f t="shared" ca="1" si="215"/>
        <v>0.35552685194687156</v>
      </c>
      <c r="BC1466" s="12"/>
      <c r="BD1466" s="38">
        <f ca="1"/>
        <v>2.6412755718804332E-2</v>
      </c>
    </row>
    <row r="1467" spans="1:56" x14ac:dyDescent="0.35">
      <c r="A1467" s="12">
        <v>0</v>
      </c>
      <c r="B1467" s="12">
        <v>0</v>
      </c>
      <c r="C1467" s="12">
        <f ca="1">-INDEX('Flow probs &amp; rates'!$M$5:$M$5999,UsefulSeries!$E1462,0)*(INDEX('Flow probs &amp; rates'!$O$5:$O$5999,UsefulSeries!$E1462,0))/INDEX('Flow probs &amp; rates'!$F$4:$F$5999,UsefulSeries!$E1462,0)</f>
        <v>-0.27420618619406639</v>
      </c>
      <c r="D1467" s="12">
        <f ca="1">INDEX('Flow probs &amp; rates'!$O$5:$O$5999,UsefulSeries!$E1462,0)*(1-INDEX('Flow probs &amp; rates'!$O$5:$O$5999,UsefulSeries!$E1462,0))/INDEX('Flow probs &amp; rates'!$F$4:$F$5999,UsefulSeries!$E1462,0)</f>
        <v>1.6908019803911378</v>
      </c>
      <c r="E1467" s="12">
        <v>0</v>
      </c>
      <c r="F1467" s="12">
        <v>0</v>
      </c>
      <c r="G1467" s="12"/>
      <c r="H1467" s="12"/>
      <c r="I1467" s="12">
        <f ca="1">INDEX('Flow probs &amp; rates'!$O$5:$O$5999,UsefulSeries!$E1462)</f>
        <v>0.12014864026083215</v>
      </c>
      <c r="J1467" s="12"/>
      <c r="K1467" s="12"/>
      <c r="L1467" s="12">
        <f>-INDEX('Flow probs &amp; rates'!$F$4:$F$5999,UsefulSeries!$E1462)</f>
        <v>-6.2522368515235849E-2</v>
      </c>
      <c r="M1467" s="12"/>
      <c r="N1467" s="12"/>
      <c r="O1467" s="12"/>
      <c r="P1467" s="12">
        <f ca="1"/>
        <v>0</v>
      </c>
      <c r="Q1467" s="12">
        <f ca="1"/>
        <v>0</v>
      </c>
      <c r="R1467" s="12">
        <f ca="1"/>
        <v>8.4815047985464742E-2</v>
      </c>
      <c r="S1467" s="12">
        <f ca="1"/>
        <v>0.60519021311014087</v>
      </c>
      <c r="T1467" s="12">
        <f ca="1"/>
        <v>0</v>
      </c>
      <c r="U1467" s="12">
        <f ca="1"/>
        <v>0</v>
      </c>
      <c r="V1467" s="12"/>
      <c r="W1467" s="12">
        <f ca="1">INDEX(P$11:P$6003,UsefulSeries!$I1460)</f>
        <v>0</v>
      </c>
      <c r="X1467" s="12">
        <f ca="1">INDEX(Q$11:Q$6003,UsefulSeries!$I1460)</f>
        <v>0</v>
      </c>
      <c r="Y1467" s="12">
        <f ca="1">INDEX(R$11:R$6003,UsefulSeries!$I1460)</f>
        <v>0</v>
      </c>
      <c r="Z1467" s="12">
        <f ca="1">INDEX(S$11:S$6003,UsefulSeries!$I1460)</f>
        <v>0</v>
      </c>
      <c r="AA1467" s="12">
        <f ca="1">INDEX(T$11:T$6003,UsefulSeries!$I1460)</f>
        <v>0.35552685194687161</v>
      </c>
      <c r="AB1467" s="12">
        <f ca="1">INDEX(U$11:U$6003,UsefulSeries!$I1460)</f>
        <v>18.342541925425216</v>
      </c>
      <c r="AC1467" s="12">
        <f>INDEX( K$11:K$6003,UsefulSeries!$I1460)</f>
        <v>0</v>
      </c>
      <c r="AD1467" s="12">
        <f>INDEX(L$11:L$6003,UsefulSeries!$I1460)</f>
        <v>0.33939850958126333</v>
      </c>
      <c r="AE1467" s="12"/>
      <c r="AF1467" s="12"/>
      <c r="AG1467" s="12"/>
      <c r="AH1467" s="12"/>
      <c r="AI1467" s="12"/>
      <c r="AJ1467" s="12"/>
      <c r="AK1467" s="12"/>
      <c r="AL1467" s="12"/>
      <c r="AM1467" s="12"/>
      <c r="AN1467" s="12">
        <f t="shared" ca="1" si="216"/>
        <v>0</v>
      </c>
      <c r="AO1467" s="12">
        <f t="shared" ca="1" si="217"/>
        <v>0</v>
      </c>
      <c r="AP1467" s="12">
        <f t="shared" ca="1" si="218"/>
        <v>0</v>
      </c>
      <c r="AQ1467" s="12">
        <f t="shared" ca="1" si="219"/>
        <v>0</v>
      </c>
      <c r="AR1467" s="12">
        <f t="shared" ca="1" si="220"/>
        <v>0.35552685194687161</v>
      </c>
      <c r="AS1467" s="12">
        <f t="shared" ca="1" si="221"/>
        <v>18.342541925425216</v>
      </c>
      <c r="AT1467" s="12">
        <f t="shared" si="222"/>
        <v>0</v>
      </c>
      <c r="AU1467" s="12">
        <f t="shared" si="223"/>
        <v>0.33939850958126333</v>
      </c>
      <c r="AV1467" s="12"/>
      <c r="AW1467" s="12">
        <f ca="1">INDEX(I$11:I$6003,UsefulSeries!$I1460)</f>
        <v>1.8869084625480894E-2</v>
      </c>
      <c r="AX1467" s="12"/>
      <c r="AY1467" s="12"/>
      <c r="AZ1467" s="12">
        <f ca="1"/>
        <v>0.35552685194687161</v>
      </c>
      <c r="BA1467" s="12"/>
      <c r="BB1467" s="12">
        <f t="shared" ca="1" si="215"/>
        <v>0.35552685194687161</v>
      </c>
      <c r="BC1467" s="12"/>
      <c r="BD1467" s="38">
        <f ca="1"/>
        <v>1.8558793253263716E-2</v>
      </c>
    </row>
    <row r="1468" spans="1:56" x14ac:dyDescent="0.35">
      <c r="A1468" s="12">
        <v>0</v>
      </c>
      <c r="B1468" s="12">
        <v>0</v>
      </c>
      <c r="C1468" s="12">
        <v>0</v>
      </c>
      <c r="D1468" s="12">
        <v>0</v>
      </c>
      <c r="E1468" s="12">
        <f ca="1">INDEX('Flow probs &amp; rates'!$P$5:$P$5999,UsefulSeries!$E1462,0)*(1-INDEX('Flow probs &amp; rates'!$P$5:$P$5999,UsefulSeries!$E1462,0))/INDEX('Flow probs &amp; rates'!$G$4:$G$5999,UsefulSeries!$E1462,0)</f>
        <v>4.8815372543109088E-2</v>
      </c>
      <c r="F1468" s="12">
        <f ca="1">-INDEX('Flow probs &amp; rates'!$P$5:$P$5999,UsefulSeries!$E1462,0)*(INDEX('Flow probs &amp; rates'!$Q$5:$Q$5999,UsefulSeries!$E1462,0))/INDEX('Flow probs &amp; rates'!$G$4:$G$5999,UsefulSeries!$E1462,0)</f>
        <v>-1.2267326827746707E-3</v>
      </c>
      <c r="G1468" s="12"/>
      <c r="H1468" s="12"/>
      <c r="I1468" s="12">
        <f ca="1">INDEX('Flow probs &amp; rates'!$P$5:$P$5999,UsefulSeries!$E1462)</f>
        <v>1.7448267522804921E-2</v>
      </c>
      <c r="J1468" s="12"/>
      <c r="K1468" s="12">
        <f>INDEX('Flow probs &amp; rates'!$G$4:$G$5999,UsefulSeries!$E1462)</f>
        <v>0.35119726819902397</v>
      </c>
      <c r="L1468" s="12"/>
      <c r="M1468" s="12"/>
      <c r="N1468" s="12"/>
      <c r="O1468" s="12"/>
      <c r="P1468" s="12">
        <f ca="1"/>
        <v>0</v>
      </c>
      <c r="Q1468" s="12">
        <f ca="1"/>
        <v>0</v>
      </c>
      <c r="R1468" s="12">
        <f ca="1"/>
        <v>0</v>
      </c>
      <c r="S1468" s="12">
        <f ca="1"/>
        <v>0</v>
      </c>
      <c r="T1468" s="12">
        <f ca="1"/>
        <v>20.494564041053639</v>
      </c>
      <c r="U1468" s="12">
        <f ca="1"/>
        <v>0.36664774563872798</v>
      </c>
      <c r="V1468" s="12"/>
      <c r="W1468" s="12"/>
      <c r="X1468" s="12"/>
      <c r="Y1468" s="12"/>
      <c r="Z1468" s="12"/>
      <c r="AA1468" s="12"/>
      <c r="AB1468" s="12"/>
      <c r="AC1468" s="12"/>
      <c r="AD1468" s="12"/>
      <c r="AE1468" s="12">
        <f t="array" ref="AE1468:AJ1469">TRANSPOSE(AC1462:AD1467)</f>
        <v>-0.62657026259758697</v>
      </c>
      <c r="AF1468" s="12">
        <v>-0.62657026259758697</v>
      </c>
      <c r="AG1468" s="12">
        <v>3.403122782114975E-2</v>
      </c>
      <c r="AH1468" s="12">
        <v>0</v>
      </c>
      <c r="AI1468" s="12">
        <v>0.33939850958126333</v>
      </c>
      <c r="AJ1468" s="12">
        <v>0</v>
      </c>
      <c r="AK1468" s="12"/>
      <c r="AL1468" s="12"/>
      <c r="AM1468" s="12"/>
      <c r="AN1468" s="12">
        <f t="shared" si="216"/>
        <v>-0.62657026259758697</v>
      </c>
      <c r="AO1468" s="12">
        <f t="shared" si="217"/>
        <v>-0.62657026259758697</v>
      </c>
      <c r="AP1468" s="12">
        <f t="shared" si="218"/>
        <v>3.403122782114975E-2</v>
      </c>
      <c r="AQ1468" s="12">
        <f t="shared" si="219"/>
        <v>0</v>
      </c>
      <c r="AR1468" s="12">
        <f t="shared" si="220"/>
        <v>0.33939850958126333</v>
      </c>
      <c r="AS1468" s="12">
        <f t="shared" si="221"/>
        <v>0</v>
      </c>
      <c r="AT1468" s="12">
        <f t="shared" si="222"/>
        <v>0</v>
      </c>
      <c r="AU1468" s="12">
        <f t="shared" si="223"/>
        <v>0</v>
      </c>
      <c r="AV1468" s="12"/>
      <c r="AW1468" s="12"/>
      <c r="AX1468" s="12">
        <f>INDEX($N$6:$N$6003,UsefulSeries!$K1460)</f>
        <v>9.3728163755391058E-4</v>
      </c>
      <c r="AY1468" s="12"/>
      <c r="AZ1468" s="12"/>
      <c r="BA1468" s="12"/>
      <c r="BB1468" s="12">
        <f t="shared" si="215"/>
        <v>9.3728163755391058E-4</v>
      </c>
      <c r="BC1468" s="12"/>
      <c r="BD1468" s="38">
        <f ca="1"/>
        <v>3.5362356249314048E-3</v>
      </c>
    </row>
    <row r="1469" spans="1:56" x14ac:dyDescent="0.35">
      <c r="A1469" s="12">
        <v>0</v>
      </c>
      <c r="B1469" s="12">
        <v>0</v>
      </c>
      <c r="C1469" s="12">
        <v>0</v>
      </c>
      <c r="D1469" s="12">
        <v>0</v>
      </c>
      <c r="E1469" s="12">
        <f ca="1">-INDEX('Flow probs &amp; rates'!$P$5:$P$5999,UsefulSeries!$E1462,0)*(INDEX('Flow probs &amp; rates'!$Q$5:$Q$5999,UsefulSeries!$E1462,0))/INDEX('Flow probs &amp; rates'!$G$4:$G$5999,UsefulSeries!$E1462,0)</f>
        <v>-1.2267326827746707E-3</v>
      </c>
      <c r="F1469" s="12">
        <f ca="1">INDEX('Flow probs &amp; rates'!$Q$5:$Q$5999,UsefulSeries!$E1462,0)*(1-INDEX('Flow probs &amp; rates'!$Q$5:$Q$5999,UsefulSeries!$E1462,0))/INDEX('Flow probs &amp; rates'!$G$4:$G$5999,UsefulSeries!$E1462,0)</f>
        <v>6.8570860798778138E-2</v>
      </c>
      <c r="G1469" s="12"/>
      <c r="H1469" s="12"/>
      <c r="I1469" s="12">
        <f ca="1">INDEX('Flow probs &amp; rates'!$Q$5:$Q$5999,UsefulSeries!$E1462)</f>
        <v>2.4691572755738345E-2</v>
      </c>
      <c r="J1469" s="12"/>
      <c r="K1469" s="12"/>
      <c r="L1469" s="12">
        <f>INDEX('Flow probs &amp; rates'!$G$4:$G$5999,UsefulSeries!$E1462)</f>
        <v>0.35119726819902397</v>
      </c>
      <c r="M1469" s="12"/>
      <c r="N1469" s="12"/>
      <c r="O1469" s="12"/>
      <c r="P1469" s="12">
        <f ca="1"/>
        <v>0</v>
      </c>
      <c r="Q1469" s="12">
        <f ca="1"/>
        <v>0</v>
      </c>
      <c r="R1469" s="12">
        <f ca="1"/>
        <v>0</v>
      </c>
      <c r="S1469" s="12">
        <f ca="1"/>
        <v>0</v>
      </c>
      <c r="T1469" s="12">
        <f ca="1"/>
        <v>0.36664774563872798</v>
      </c>
      <c r="U1469" s="12">
        <f ca="1"/>
        <v>14.590013412672045</v>
      </c>
      <c r="V1469" s="12"/>
      <c r="W1469" s="12"/>
      <c r="X1469" s="12"/>
      <c r="Y1469" s="12"/>
      <c r="Z1469" s="12"/>
      <c r="AA1469" s="12"/>
      <c r="AB1469" s="12"/>
      <c r="AC1469" s="12"/>
      <c r="AD1469" s="12"/>
      <c r="AE1469" s="12">
        <v>0.62657026259758697</v>
      </c>
      <c r="AF1469" s="12">
        <v>0</v>
      </c>
      <c r="AG1469" s="12">
        <v>-3.403122782114975E-2</v>
      </c>
      <c r="AH1469" s="12">
        <v>-3.403122782114975E-2</v>
      </c>
      <c r="AI1469" s="12">
        <v>0</v>
      </c>
      <c r="AJ1469" s="12">
        <v>0.33939850958126333</v>
      </c>
      <c r="AK1469" s="12"/>
      <c r="AL1469" s="12"/>
      <c r="AM1469" s="12"/>
      <c r="AN1469" s="12">
        <f t="shared" si="216"/>
        <v>0.62657026259758697</v>
      </c>
      <c r="AO1469" s="12">
        <f t="shared" si="217"/>
        <v>0</v>
      </c>
      <c r="AP1469" s="12">
        <f t="shared" si="218"/>
        <v>-3.403122782114975E-2</v>
      </c>
      <c r="AQ1469" s="12">
        <f t="shared" si="219"/>
        <v>-3.403122782114975E-2</v>
      </c>
      <c r="AR1469" s="12">
        <f t="shared" si="220"/>
        <v>0</v>
      </c>
      <c r="AS1469" s="12">
        <f t="shared" si="221"/>
        <v>0.33939850958126333</v>
      </c>
      <c r="AT1469" s="12">
        <f t="shared" si="222"/>
        <v>0</v>
      </c>
      <c r="AU1469" s="12">
        <f t="shared" si="223"/>
        <v>0</v>
      </c>
      <c r="AV1469" s="12"/>
      <c r="AW1469" s="12"/>
      <c r="AX1469" s="12">
        <f>INDEX('Margin error adjustment'!N$7:N$6003,UsefulSeries!$K1460)</f>
        <v>-1.2759019258756082E-4</v>
      </c>
      <c r="AY1469" s="12"/>
      <c r="AZ1469" s="12"/>
      <c r="BA1469" s="12"/>
      <c r="BB1469" s="12">
        <f t="shared" si="215"/>
        <v>-1.2759019258756082E-4</v>
      </c>
      <c r="BC1469" s="12"/>
      <c r="BD1469" s="38">
        <f ca="1"/>
        <v>1.685618693108977E-2</v>
      </c>
    </row>
    <row r="1470" spans="1:56" x14ac:dyDescent="0.35">
      <c r="A1470" s="12">
        <f ca="1">INDEX('Flow probs &amp; rates'!$K$5:$K$5999,UsefulSeries!$E1468,0)*(1-INDEX('Flow probs &amp; rates'!$K$5:$K$5999,UsefulSeries!$E1468,0))/INDEX('Flow probs &amp; rates'!$E$4:$E$5999,UsefulSeries!$E1468,0)</f>
        <v>2.539482809426068E-2</v>
      </c>
      <c r="B1470" s="12">
        <f ca="1">-INDEX('Flow probs &amp; rates'!$K$5:$K$5999,UsefulSeries!$E1468,0)*(INDEX('Flow probs &amp; rates'!$L$5:$L$5999,UsefulSeries!$E1468,0))/INDEX('Flow probs &amp; rates'!$E$4:$E$5999,UsefulSeries!$E1468,0)</f>
        <v>-2.8332682210254991E-4</v>
      </c>
      <c r="C1470" s="12">
        <v>0</v>
      </c>
      <c r="D1470" s="12">
        <v>0</v>
      </c>
      <c r="E1470" s="12">
        <v>0</v>
      </c>
      <c r="F1470" s="12">
        <v>0</v>
      </c>
      <c r="G1470" s="12"/>
      <c r="H1470" s="12"/>
      <c r="I1470" s="12">
        <f ca="1">INDEX('Flow probs &amp; rates'!$K$5:$K$5999,UsefulSeries!$E1468)</f>
        <v>1.5093659682834635E-2</v>
      </c>
      <c r="J1470" s="12"/>
      <c r="K1470" s="12">
        <f>-INDEX('Flow probs &amp; rates'!$E$4:$E$5999,UsefulSeries!$E1468)</f>
        <v>-0.58538853128023893</v>
      </c>
      <c r="L1470" s="12">
        <f>INDEX('Flow probs &amp; rates'!$E$4:$E$5999,UsefulSeries!$E1468)</f>
        <v>0.58538853128023893</v>
      </c>
      <c r="M1470" s="12"/>
      <c r="N1470" s="12"/>
      <c r="O1470" s="12"/>
      <c r="P1470" s="12">
        <f t="array" aca="1" ref="P1470:U1475" ca="1">MINVERSE(A1470:F1475)</f>
        <v>39.384802854150301</v>
      </c>
      <c r="Q1470" s="12">
        <f ca="1"/>
        <v>0.60106560413293275</v>
      </c>
      <c r="R1470" s="12">
        <f ca="1"/>
        <v>0</v>
      </c>
      <c r="S1470" s="12">
        <f ca="1"/>
        <v>0</v>
      </c>
      <c r="T1470" s="12">
        <f ca="1"/>
        <v>0</v>
      </c>
      <c r="U1470" s="12">
        <f ca="1"/>
        <v>0</v>
      </c>
      <c r="V1470" s="12"/>
      <c r="W1470" s="12">
        <f ca="1">INDEX(P$6:P$6003,UsefulSeries!$I1468)</f>
        <v>54.773203407801148</v>
      </c>
      <c r="X1470" s="12">
        <f ca="1">INDEX(Q$6:Q$6003,UsefulSeries!$I1468)</f>
        <v>0.64392252207404732</v>
      </c>
      <c r="Y1470" s="12">
        <f ca="1">INDEX(R$6:R$6003,UsefulSeries!$I1468)</f>
        <v>0</v>
      </c>
      <c r="Z1470" s="12">
        <f ca="1">INDEX(S$6:S$6003,UsefulSeries!$I1468)</f>
        <v>0</v>
      </c>
      <c r="AA1470" s="12">
        <f ca="1">INDEX(T$6:T$6003,UsefulSeries!$I1468)</f>
        <v>0</v>
      </c>
      <c r="AB1470" s="12">
        <f ca="1">INDEX(U$6:U$6003,UsefulSeries!$I1468)</f>
        <v>0</v>
      </c>
      <c r="AC1470" s="12">
        <f>INDEX( K$6:K$6003,UsefulSeries!$I1468)</f>
        <v>-0.62750754423514088</v>
      </c>
      <c r="AD1470" s="12">
        <f>INDEX(L$6:L$6003,UsefulSeries!$I1468)</f>
        <v>0.62750754423514088</v>
      </c>
      <c r="AE1470" s="12"/>
      <c r="AF1470" s="12"/>
      <c r="AG1470" s="12"/>
      <c r="AH1470" s="12"/>
      <c r="AI1470" s="12"/>
      <c r="AJ1470" s="12"/>
      <c r="AK1470" s="12"/>
      <c r="AL1470" s="12"/>
      <c r="AM1470" s="12"/>
      <c r="AN1470" s="12">
        <f t="shared" ca="1" si="216"/>
        <v>54.773203407801148</v>
      </c>
      <c r="AO1470" s="12">
        <f t="shared" ca="1" si="217"/>
        <v>0.64392252207404732</v>
      </c>
      <c r="AP1470" s="12">
        <f t="shared" ca="1" si="218"/>
        <v>0</v>
      </c>
      <c r="AQ1470" s="12">
        <f t="shared" ca="1" si="219"/>
        <v>0</v>
      </c>
      <c r="AR1470" s="12">
        <f t="shared" ca="1" si="220"/>
        <v>0</v>
      </c>
      <c r="AS1470" s="12">
        <f t="shared" ca="1" si="221"/>
        <v>0</v>
      </c>
      <c r="AT1470" s="12">
        <f t="shared" si="222"/>
        <v>-0.62750754423514088</v>
      </c>
      <c r="AU1470" s="12">
        <f t="shared" si="223"/>
        <v>0.62750754423514088</v>
      </c>
      <c r="AV1470" s="12"/>
      <c r="AW1470" s="12">
        <f ca="1">INDEX(I$6:I$6003,UsefulSeries!$I1468)</f>
        <v>1.1592755971760991E-2</v>
      </c>
      <c r="AX1470" s="12"/>
      <c r="AY1470" s="12"/>
      <c r="AZ1470" s="12">
        <f t="array" aca="1" ref="AZ1470:AZ1475" ca="1">MMULT(W1470:AB1475,AW1470:AW1475)</f>
        <v>0.64392252207404721</v>
      </c>
      <c r="BA1470" s="12"/>
      <c r="BB1470" s="12">
        <f t="shared" ca="1" si="215"/>
        <v>0.64392252207404721</v>
      </c>
      <c r="BC1470" s="12"/>
      <c r="BD1470" s="38">
        <f t="array" aca="1" ref="BD1470:BD1477" ca="1">MMULT(MINVERSE(AN1470:AU1477),BB1470:BB1477)</f>
        <v>1.15794531398873E-2</v>
      </c>
    </row>
    <row r="1471" spans="1:56" x14ac:dyDescent="0.35">
      <c r="A1471" s="12">
        <f ca="1">-INDEX('Flow probs &amp; rates'!$K$5:$K$5999,UsefulSeries!$E1468,0)*(INDEX('Flow probs &amp; rates'!$L$5:$L$5999,UsefulSeries!$E1468,0))/INDEX('Flow probs &amp; rates'!$E$4:$E$5999,UsefulSeries!$E1468,0)</f>
        <v>-2.8332682210254991E-4</v>
      </c>
      <c r="B1471" s="12">
        <f ca="1">INDEX('Flow probs &amp; rates'!$L$5:$L$5999,UsefulSeries!$E1468,0)*(1-INDEX('Flow probs &amp; rates'!$L$5:$L$5999,UsefulSeries!$E1468,0))/INDEX('Flow probs &amp; rates'!$E$4:$E$5999,UsefulSeries!$E1468,0)</f>
        <v>1.856498018697797E-2</v>
      </c>
      <c r="C1471" s="12">
        <v>0</v>
      </c>
      <c r="D1471" s="12">
        <v>0</v>
      </c>
      <c r="E1471" s="12">
        <v>0</v>
      </c>
      <c r="F1471" s="12">
        <v>0</v>
      </c>
      <c r="G1471" s="12"/>
      <c r="H1471" s="12"/>
      <c r="I1471" s="12">
        <f ca="1">INDEX('Flow probs &amp; rates'!$L$5:$L$5999,UsefulSeries!$E1468)</f>
        <v>1.0988473024307707E-2</v>
      </c>
      <c r="J1471" s="12"/>
      <c r="K1471" s="12">
        <f>-INDEX('Flow probs &amp; rates'!$E$4:$E$5999,UsefulSeries!$E1468)</f>
        <v>-0.58538853128023893</v>
      </c>
      <c r="L1471" s="12"/>
      <c r="M1471" s="12"/>
      <c r="N1471" s="12"/>
      <c r="O1471" s="12"/>
      <c r="P1471" s="12">
        <f ca="1"/>
        <v>0.60106560413293275</v>
      </c>
      <c r="Q1471" s="12">
        <f ca="1"/>
        <v>53.874029917308683</v>
      </c>
      <c r="R1471" s="12">
        <f ca="1"/>
        <v>0</v>
      </c>
      <c r="S1471" s="12">
        <f ca="1"/>
        <v>0</v>
      </c>
      <c r="T1471" s="12">
        <f ca="1"/>
        <v>0</v>
      </c>
      <c r="U1471" s="12">
        <f ca="1"/>
        <v>0</v>
      </c>
      <c r="V1471" s="12"/>
      <c r="W1471" s="12">
        <f ca="1">INDEX(P$7:P$6003,UsefulSeries!$I1468)</f>
        <v>0.64392252207404732</v>
      </c>
      <c r="X1471" s="12">
        <f ca="1">INDEX(Q$7:Q$6003,UsefulSeries!$I1468)</f>
        <v>45.79027636929419</v>
      </c>
      <c r="Y1471" s="12">
        <f ca="1">INDEX(R$7:R$6003,UsefulSeries!$I1468)</f>
        <v>0</v>
      </c>
      <c r="Z1471" s="12">
        <f ca="1">INDEX(S$7:S$6003,UsefulSeries!$I1468)</f>
        <v>0</v>
      </c>
      <c r="AA1471" s="12">
        <f ca="1">INDEX(T$7:T$6003,UsefulSeries!$I1468)</f>
        <v>0</v>
      </c>
      <c r="AB1471" s="12">
        <f ca="1">INDEX(U$7:U$6003,UsefulSeries!$I1468)</f>
        <v>0</v>
      </c>
      <c r="AC1471" s="12">
        <f>INDEX( K$7:K$6003,UsefulSeries!$I1468,1)</f>
        <v>-0.62750754423514088</v>
      </c>
      <c r="AD1471" s="12">
        <f>INDEX(L$7:L$6003,UsefulSeries!$I1468,1)</f>
        <v>0</v>
      </c>
      <c r="AE1471" s="12"/>
      <c r="AF1471" s="12"/>
      <c r="AG1471" s="12"/>
      <c r="AH1471" s="12"/>
      <c r="AI1471" s="12"/>
      <c r="AJ1471" s="12"/>
      <c r="AK1471" s="12"/>
      <c r="AL1471" s="12"/>
      <c r="AM1471" s="12"/>
      <c r="AN1471" s="12">
        <f t="shared" ca="1" si="216"/>
        <v>0.64392252207404732</v>
      </c>
      <c r="AO1471" s="12">
        <f t="shared" ca="1" si="217"/>
        <v>45.79027636929419</v>
      </c>
      <c r="AP1471" s="12">
        <f t="shared" ca="1" si="218"/>
        <v>0</v>
      </c>
      <c r="AQ1471" s="12">
        <f t="shared" ca="1" si="219"/>
        <v>0</v>
      </c>
      <c r="AR1471" s="12">
        <f t="shared" ca="1" si="220"/>
        <v>0</v>
      </c>
      <c r="AS1471" s="12">
        <f t="shared" ca="1" si="221"/>
        <v>0</v>
      </c>
      <c r="AT1471" s="12">
        <f t="shared" si="222"/>
        <v>-0.62750754423514088</v>
      </c>
      <c r="AU1471" s="12">
        <f t="shared" si="223"/>
        <v>0</v>
      </c>
      <c r="AV1471" s="12"/>
      <c r="AW1471" s="12">
        <f ca="1">INDEX(I$7:I$6003,UsefulSeries!$I1468)</f>
        <v>1.3899406945657012E-2</v>
      </c>
      <c r="AX1471" s="12"/>
      <c r="AY1471" s="12"/>
      <c r="AZ1471" s="12">
        <f ca="1"/>
        <v>0.64392252207404721</v>
      </c>
      <c r="BA1471" s="12"/>
      <c r="BB1471" s="12">
        <f t="shared" ca="1" si="215"/>
        <v>0.64392252207404721</v>
      </c>
      <c r="BC1471" s="12"/>
      <c r="BD1471" s="38">
        <f ca="1"/>
        <v>1.4754417483848259E-2</v>
      </c>
    </row>
    <row r="1472" spans="1:56" x14ac:dyDescent="0.35">
      <c r="A1472" s="12">
        <v>0</v>
      </c>
      <c r="B1472" s="12">
        <v>0</v>
      </c>
      <c r="C1472" s="12">
        <f ca="1">INDEX('Flow probs &amp; rates'!$M$5:$M$5999,UsefulSeries!$E1468,0)*(1-INDEX('Flow probs &amp; rates'!$M$5:$M$5999,UsefulSeries!$E1468,0))/INDEX('Flow probs &amp; rates'!$F$4:$F$5999,UsefulSeries!$E1468,0)</f>
        <v>2.0106475977826461</v>
      </c>
      <c r="D1472" s="12">
        <f ca="1">-INDEX('Flow probs &amp; rates'!$M$5:$M$5999,UsefulSeries!$E1468,0)*(INDEX('Flow probs &amp; rates'!$O$5:$O$5999,UsefulSeries!$E1468,0))/INDEX('Flow probs &amp; rates'!$F$4:$F$5999,UsefulSeries!$E1468,0)</f>
        <v>-0.27782401615255009</v>
      </c>
      <c r="E1472" s="12">
        <v>0</v>
      </c>
      <c r="F1472" s="12">
        <v>0</v>
      </c>
      <c r="G1472" s="12"/>
      <c r="H1472" s="12"/>
      <c r="I1472" s="12">
        <f ca="1">INDEX('Flow probs &amp; rates'!$M$5:$M$5999,UsefulSeries!$E1468)</f>
        <v>0.14284074170052985</v>
      </c>
      <c r="J1472" s="12"/>
      <c r="K1472" s="12">
        <f>INDEX('Flow probs &amp; rates'!$F$4:$F$5999,UsefulSeries!$E1468)</f>
        <v>6.0894442340864149E-2</v>
      </c>
      <c r="L1472" s="12">
        <f>-INDEX('Flow probs &amp; rates'!$F$4:$F$5999,UsefulSeries!$E1468)</f>
        <v>-6.0894442340864149E-2</v>
      </c>
      <c r="M1472" s="12"/>
      <c r="N1472" s="12"/>
      <c r="O1472" s="12"/>
      <c r="P1472" s="12">
        <f ca="1"/>
        <v>0</v>
      </c>
      <c r="Q1472" s="12">
        <f ca="1"/>
        <v>0</v>
      </c>
      <c r="R1472" s="12">
        <f ca="1"/>
        <v>0.50874240277119975</v>
      </c>
      <c r="S1472" s="12">
        <f ca="1"/>
        <v>8.2432362541002113E-2</v>
      </c>
      <c r="T1472" s="12">
        <f ca="1"/>
        <v>0</v>
      </c>
      <c r="U1472" s="12">
        <f ca="1"/>
        <v>0</v>
      </c>
      <c r="V1472" s="12"/>
      <c r="W1472" s="12">
        <f ca="1">INDEX(P$8:P$6003,UsefulSeries!$I1468)</f>
        <v>0</v>
      </c>
      <c r="X1472" s="12">
        <f ca="1">INDEX(Q$8:Q$6003,UsefulSeries!$I1468)</f>
        <v>0</v>
      </c>
      <c r="Y1472" s="12">
        <f ca="1">INDEX(R$8:R$6003,UsefulSeries!$I1468)</f>
        <v>0.19816285703553557</v>
      </c>
      <c r="Z1472" s="12">
        <f ca="1">INDEX(S$8:S$6003,UsefulSeries!$I1468)</f>
        <v>5.7033836377402197E-2</v>
      </c>
      <c r="AA1472" s="12">
        <f ca="1">INDEX(T$8:T$6003,UsefulSeries!$I1468)</f>
        <v>0</v>
      </c>
      <c r="AB1472" s="12">
        <f ca="1">INDEX(U$8:U$6003,UsefulSeries!$I1468)</f>
        <v>0</v>
      </c>
      <c r="AC1472" s="12">
        <f>INDEX( K$8:K$6003,UsefulSeries!$I1468)</f>
        <v>3.3903637628562189E-2</v>
      </c>
      <c r="AD1472" s="12">
        <f>INDEX(L$8:L$6003,UsefulSeries!$I1468)</f>
        <v>-3.3903637628562189E-2</v>
      </c>
      <c r="AE1472" s="12"/>
      <c r="AF1472" s="12"/>
      <c r="AG1472" s="12"/>
      <c r="AH1472" s="12"/>
      <c r="AI1472" s="12"/>
      <c r="AJ1472" s="12"/>
      <c r="AK1472" s="12"/>
      <c r="AL1472" s="12"/>
      <c r="AM1472" s="12"/>
      <c r="AN1472" s="12">
        <f t="shared" ca="1" si="216"/>
        <v>0</v>
      </c>
      <c r="AO1472" s="12">
        <f t="shared" ca="1" si="217"/>
        <v>0</v>
      </c>
      <c r="AP1472" s="12">
        <f t="shared" ca="1" si="218"/>
        <v>0.19816285703553557</v>
      </c>
      <c r="AQ1472" s="12">
        <f t="shared" ca="1" si="219"/>
        <v>5.7033836377402197E-2</v>
      </c>
      <c r="AR1472" s="12">
        <f t="shared" ca="1" si="220"/>
        <v>0</v>
      </c>
      <c r="AS1472" s="12">
        <f t="shared" ca="1" si="221"/>
        <v>0</v>
      </c>
      <c r="AT1472" s="12">
        <f t="shared" si="222"/>
        <v>3.3903637628562189E-2</v>
      </c>
      <c r="AU1472" s="12">
        <f t="shared" si="223"/>
        <v>-3.3903637628562189E-2</v>
      </c>
      <c r="AV1472" s="12"/>
      <c r="AW1472" s="12">
        <f ca="1">INDEX(I$8:I$6003,UsefulSeries!$I1468)</f>
        <v>0.24023150922792363</v>
      </c>
      <c r="AX1472" s="12"/>
      <c r="AY1472" s="12"/>
      <c r="AZ1472" s="12">
        <f ca="1"/>
        <v>5.7033836377402204E-2</v>
      </c>
      <c r="BA1472" s="12"/>
      <c r="BB1472" s="12">
        <f t="shared" ca="1" si="215"/>
        <v>5.7033836377402204E-2</v>
      </c>
      <c r="BC1472" s="12"/>
      <c r="BD1472" s="38">
        <f ca="1"/>
        <v>0.23779468192995387</v>
      </c>
    </row>
    <row r="1473" spans="1:56" x14ac:dyDescent="0.35">
      <c r="A1473" s="12">
        <v>0</v>
      </c>
      <c r="B1473" s="12">
        <v>0</v>
      </c>
      <c r="C1473" s="12">
        <f ca="1">-INDEX('Flow probs &amp; rates'!$M$5:$M$5999,UsefulSeries!$E1468,0)*(INDEX('Flow probs &amp; rates'!$O$5:$O$5999,UsefulSeries!$E1468,0))/INDEX('Flow probs &amp; rates'!$F$4:$F$5999,UsefulSeries!$E1468,0)</f>
        <v>-0.27782401615255009</v>
      </c>
      <c r="D1473" s="12">
        <f ca="1">INDEX('Flow probs &amp; rates'!$O$5:$O$5999,UsefulSeries!$E1468,0)*(1-INDEX('Flow probs &amp; rates'!$O$5:$O$5999,UsefulSeries!$E1468,0))/INDEX('Flow probs &amp; rates'!$F$4:$F$5999,UsefulSeries!$E1468,0)</f>
        <v>1.7146282499751182</v>
      </c>
      <c r="E1473" s="12">
        <v>0</v>
      </c>
      <c r="F1473" s="12">
        <v>0</v>
      </c>
      <c r="G1473" s="12"/>
      <c r="H1473" s="12"/>
      <c r="I1473" s="12">
        <f ca="1">INDEX('Flow probs &amp; rates'!$O$5:$O$5999,UsefulSeries!$E1468)</f>
        <v>0.1184391675029087</v>
      </c>
      <c r="J1473" s="12"/>
      <c r="K1473" s="12"/>
      <c r="L1473" s="12">
        <f>-INDEX('Flow probs &amp; rates'!$F$4:$F$5999,UsefulSeries!$E1468)</f>
        <v>-6.0894442340864149E-2</v>
      </c>
      <c r="M1473" s="12"/>
      <c r="N1473" s="12"/>
      <c r="O1473" s="12"/>
      <c r="P1473" s="12">
        <f ca="1"/>
        <v>0</v>
      </c>
      <c r="Q1473" s="12">
        <f ca="1"/>
        <v>0</v>
      </c>
      <c r="R1473" s="12">
        <f ca="1"/>
        <v>8.2432362541002113E-2</v>
      </c>
      <c r="S1473" s="12">
        <f ca="1"/>
        <v>0.59657344968912529</v>
      </c>
      <c r="T1473" s="12">
        <f ca="1"/>
        <v>0</v>
      </c>
      <c r="U1473" s="12">
        <f ca="1"/>
        <v>0</v>
      </c>
      <c r="V1473" s="12"/>
      <c r="W1473" s="12">
        <f ca="1">INDEX(P$9:P$6003,UsefulSeries!$I1468)</f>
        <v>0</v>
      </c>
      <c r="X1473" s="12">
        <f ca="1">INDEX(Q$9:Q$6003,UsefulSeries!$I1468)</f>
        <v>0</v>
      </c>
      <c r="Y1473" s="12">
        <f ca="1">INDEX(R$9:R$6003,UsefulSeries!$I1468)</f>
        <v>5.703383637740219E-2</v>
      </c>
      <c r="Z1473" s="12">
        <f ca="1">INDEX(S$9:S$6003,UsefulSeries!$I1468)</f>
        <v>0.26211182220390999</v>
      </c>
      <c r="AA1473" s="12">
        <f ca="1">INDEX(T$9:T$6003,UsefulSeries!$I1468)</f>
        <v>0</v>
      </c>
      <c r="AB1473" s="12">
        <f ca="1">INDEX(U$9:U$6003,UsefulSeries!$I1468)</f>
        <v>0</v>
      </c>
      <c r="AC1473" s="12">
        <f>INDEX( K$9:K$6003,UsefulSeries!$I1468)</f>
        <v>0</v>
      </c>
      <c r="AD1473" s="12">
        <f>INDEX(L$9:L$6003,UsefulSeries!$I1468)</f>
        <v>-3.3903637628562189E-2</v>
      </c>
      <c r="AE1473" s="12"/>
      <c r="AF1473" s="12"/>
      <c r="AG1473" s="12"/>
      <c r="AH1473" s="12"/>
      <c r="AI1473" s="12"/>
      <c r="AJ1473" s="12"/>
      <c r="AK1473" s="12"/>
      <c r="AL1473" s="12"/>
      <c r="AM1473" s="12"/>
      <c r="AN1473" s="12">
        <f t="shared" ca="1" si="216"/>
        <v>0</v>
      </c>
      <c r="AO1473" s="12">
        <f t="shared" ca="1" si="217"/>
        <v>0</v>
      </c>
      <c r="AP1473" s="12">
        <f t="shared" ca="1" si="218"/>
        <v>5.703383637740219E-2</v>
      </c>
      <c r="AQ1473" s="12">
        <f t="shared" ca="1" si="219"/>
        <v>0.26211182220390999</v>
      </c>
      <c r="AR1473" s="12">
        <f t="shared" ca="1" si="220"/>
        <v>0</v>
      </c>
      <c r="AS1473" s="12">
        <f t="shared" ca="1" si="221"/>
        <v>0</v>
      </c>
      <c r="AT1473" s="12">
        <f t="shared" si="222"/>
        <v>0</v>
      </c>
      <c r="AU1473" s="12">
        <f t="shared" si="223"/>
        <v>-3.3903637628562189E-2</v>
      </c>
      <c r="AV1473" s="12"/>
      <c r="AW1473" s="12">
        <f ca="1">INDEX(I$9:I$6003,UsefulSeries!$I1468)</f>
        <v>0.16532070710526697</v>
      </c>
      <c r="AX1473" s="12"/>
      <c r="AY1473" s="12"/>
      <c r="AZ1473" s="12">
        <f ca="1"/>
        <v>5.7033836377402197E-2</v>
      </c>
      <c r="BA1473" s="12"/>
      <c r="BB1473" s="12">
        <f t="shared" ca="1" si="215"/>
        <v>5.7033836377402197E-2</v>
      </c>
      <c r="BC1473" s="12"/>
      <c r="BD1473" s="38">
        <f ca="1"/>
        <v>0.1739561082222299</v>
      </c>
    </row>
    <row r="1474" spans="1:56" x14ac:dyDescent="0.35">
      <c r="A1474" s="12">
        <v>0</v>
      </c>
      <c r="B1474" s="12">
        <v>0</v>
      </c>
      <c r="C1474" s="12">
        <v>0</v>
      </c>
      <c r="D1474" s="12">
        <v>0</v>
      </c>
      <c r="E1474" s="12">
        <f ca="1">INDEX('Flow probs &amp; rates'!$P$5:$P$5999,UsefulSeries!$E1468,0)*(1-INDEX('Flow probs &amp; rates'!$P$5:$P$5999,UsefulSeries!$E1468,0))/INDEX('Flow probs &amp; rates'!$G$4:$G$5999,UsefulSeries!$E1468,0)</f>
        <v>4.9637412058716211E-2</v>
      </c>
      <c r="F1474" s="12">
        <f ca="1">-INDEX('Flow probs &amp; rates'!$P$5:$P$5999,UsefulSeries!$E1468,0)*(INDEX('Flow probs &amp; rates'!$Q$5:$Q$5999,UsefulSeries!$E1468,0))/INDEX('Flow probs &amp; rates'!$G$4:$G$5999,UsefulSeries!$E1468,0)</f>
        <v>-1.2710325253119765E-3</v>
      </c>
      <c r="G1474" s="12"/>
      <c r="H1474" s="12"/>
      <c r="I1474" s="12">
        <f ca="1">INDEX('Flow probs &amp; rates'!$P$5:$P$5999,UsefulSeries!$E1468)</f>
        <v>1.787719177636192E-2</v>
      </c>
      <c r="J1474" s="12"/>
      <c r="K1474" s="12">
        <f>INDEX('Flow probs &amp; rates'!$G$4:$G$5999,UsefulSeries!$E1468)</f>
        <v>0.3537170263788969</v>
      </c>
      <c r="L1474" s="12"/>
      <c r="M1474" s="12"/>
      <c r="N1474" s="12"/>
      <c r="O1474" s="12"/>
      <c r="P1474" s="12">
        <f ca="1"/>
        <v>0</v>
      </c>
      <c r="Q1474" s="12">
        <f ca="1"/>
        <v>0</v>
      </c>
      <c r="R1474" s="12">
        <f ca="1"/>
        <v>0</v>
      </c>
      <c r="S1474" s="12">
        <f ca="1"/>
        <v>0</v>
      </c>
      <c r="T1474" s="12">
        <f ca="1"/>
        <v>20.155559241009669</v>
      </c>
      <c r="U1474" s="12">
        <f ca="1"/>
        <v>0.36962021860691557</v>
      </c>
      <c r="V1474" s="12"/>
      <c r="W1474" s="12">
        <f ca="1">INDEX(P$10:P$6003,UsefulSeries!$I1468)</f>
        <v>0</v>
      </c>
      <c r="X1474" s="12">
        <f ca="1">INDEX(Q$10:Q$6003,UsefulSeries!$I1468)</f>
        <v>0</v>
      </c>
      <c r="Y1474" s="12">
        <f ca="1">INDEX(R$10:R$6003,UsefulSeries!$I1468)</f>
        <v>0</v>
      </c>
      <c r="Z1474" s="12">
        <f ca="1">INDEX(S$10:S$6003,UsefulSeries!$I1468)</f>
        <v>0</v>
      </c>
      <c r="AA1474" s="12">
        <f ca="1">INDEX(T$10:T$6003,UsefulSeries!$I1468)</f>
        <v>13.414747907787206</v>
      </c>
      <c r="AB1474" s="12">
        <f ca="1">INDEX(U$10:U$6003,UsefulSeries!$I1468)</f>
        <v>0.35457031214189239</v>
      </c>
      <c r="AC1474" s="12">
        <f>INDEX( K$10:K$6003,UsefulSeries!$I1468)</f>
        <v>0.33858881813629699</v>
      </c>
      <c r="AD1474" s="12">
        <f>INDEX(L$10:L$6003,UsefulSeries!$I1468)</f>
        <v>0</v>
      </c>
      <c r="AE1474" s="12"/>
      <c r="AF1474" s="12"/>
      <c r="AG1474" s="12"/>
      <c r="AH1474" s="12"/>
      <c r="AI1474" s="12"/>
      <c r="AJ1474" s="12"/>
      <c r="AK1474" s="12"/>
      <c r="AL1474" s="12"/>
      <c r="AM1474" s="12"/>
      <c r="AN1474" s="12">
        <f t="shared" ca="1" si="216"/>
        <v>0</v>
      </c>
      <c r="AO1474" s="12">
        <f t="shared" ca="1" si="217"/>
        <v>0</v>
      </c>
      <c r="AP1474" s="12">
        <f t="shared" ca="1" si="218"/>
        <v>0</v>
      </c>
      <c r="AQ1474" s="12">
        <f t="shared" ca="1" si="219"/>
        <v>0</v>
      </c>
      <c r="AR1474" s="12">
        <f t="shared" ca="1" si="220"/>
        <v>13.414747907787206</v>
      </c>
      <c r="AS1474" s="12">
        <f t="shared" ca="1" si="221"/>
        <v>0.35457031214189239</v>
      </c>
      <c r="AT1474" s="12">
        <f t="shared" si="222"/>
        <v>0.33858881813629699</v>
      </c>
      <c r="AU1474" s="12">
        <f t="shared" si="223"/>
        <v>0</v>
      </c>
      <c r="AV1474" s="12"/>
      <c r="AW1474" s="12">
        <f ca="1">INDEX(I$10:I$6003,UsefulSeries!$I1468)</f>
        <v>2.5925284373559628E-2</v>
      </c>
      <c r="AX1474" s="12"/>
      <c r="AY1474" s="12"/>
      <c r="AZ1474" s="12">
        <f ca="1"/>
        <v>0.35457031214189239</v>
      </c>
      <c r="BA1474" s="12"/>
      <c r="BB1474" s="12">
        <f t="shared" ca="1" si="215"/>
        <v>0.35457031214189239</v>
      </c>
      <c r="BC1474" s="12"/>
      <c r="BD1474" s="38">
        <f ca="1"/>
        <v>2.4381150674597334E-2</v>
      </c>
    </row>
    <row r="1475" spans="1:56" x14ac:dyDescent="0.35">
      <c r="A1475" s="12">
        <v>0</v>
      </c>
      <c r="B1475" s="12">
        <v>0</v>
      </c>
      <c r="C1475" s="12">
        <v>0</v>
      </c>
      <c r="D1475" s="12">
        <v>0</v>
      </c>
      <c r="E1475" s="12">
        <f ca="1">-INDEX('Flow probs &amp; rates'!$P$5:$P$5999,UsefulSeries!$E1468,0)*(INDEX('Flow probs &amp; rates'!$Q$5:$Q$5999,UsefulSeries!$E1468,0))/INDEX('Flow probs &amp; rates'!$G$4:$G$5999,UsefulSeries!$E1468,0)</f>
        <v>-1.2710325253119765E-3</v>
      </c>
      <c r="F1475" s="12">
        <f ca="1">INDEX('Flow probs &amp; rates'!$Q$5:$Q$5999,UsefulSeries!$E1468,0)*(1-INDEX('Flow probs &amp; rates'!$Q$5:$Q$5999,UsefulSeries!$E1468,0))/INDEX('Flow probs &amp; rates'!$G$4:$G$5999,UsefulSeries!$E1468,0)</f>
        <v>6.9309983792905927E-2</v>
      </c>
      <c r="G1475" s="12"/>
      <c r="H1475" s="12"/>
      <c r="I1475" s="12">
        <f ca="1">INDEX('Flow probs &amp; rates'!$Q$5:$Q$5999,UsefulSeries!$E1468)</f>
        <v>2.514857204131335E-2</v>
      </c>
      <c r="J1475" s="12"/>
      <c r="K1475" s="12"/>
      <c r="L1475" s="12">
        <f>INDEX('Flow probs &amp; rates'!$G$4:$G$5999,UsefulSeries!$E1468)</f>
        <v>0.3537170263788969</v>
      </c>
      <c r="M1475" s="12"/>
      <c r="N1475" s="12"/>
      <c r="O1475" s="12"/>
      <c r="P1475" s="12">
        <f ca="1"/>
        <v>0</v>
      </c>
      <c r="Q1475" s="12">
        <f ca="1"/>
        <v>0</v>
      </c>
      <c r="R1475" s="12">
        <f ca="1"/>
        <v>0</v>
      </c>
      <c r="S1475" s="12">
        <f ca="1"/>
        <v>0</v>
      </c>
      <c r="T1475" s="12">
        <f ca="1"/>
        <v>0.36962021860691557</v>
      </c>
      <c r="U1475" s="12">
        <f ca="1"/>
        <v>14.434714085480183</v>
      </c>
      <c r="V1475" s="12"/>
      <c r="W1475" s="12">
        <f ca="1">INDEX(P$11:P$6003,UsefulSeries!$I1468)</f>
        <v>0</v>
      </c>
      <c r="X1475" s="12">
        <f ca="1">INDEX(Q$11:Q$6003,UsefulSeries!$I1468)</f>
        <v>0</v>
      </c>
      <c r="Y1475" s="12">
        <f ca="1">INDEX(R$11:R$6003,UsefulSeries!$I1468)</f>
        <v>0</v>
      </c>
      <c r="Z1475" s="12">
        <f ca="1">INDEX(S$11:S$6003,UsefulSeries!$I1468)</f>
        <v>0</v>
      </c>
      <c r="AA1475" s="12">
        <f ca="1">INDEX(T$11:T$6003,UsefulSeries!$I1468)</f>
        <v>0.35457031214189239</v>
      </c>
      <c r="AB1475" s="12">
        <f ca="1">INDEX(U$11:U$6003,UsefulSeries!$I1468)</f>
        <v>18.037697717525589</v>
      </c>
      <c r="AC1475" s="12">
        <f>INDEX( K$11:K$6003,UsefulSeries!$I1468)</f>
        <v>0</v>
      </c>
      <c r="AD1475" s="12">
        <f>INDEX(L$11:L$6003,UsefulSeries!$I1468)</f>
        <v>0.33858881813629699</v>
      </c>
      <c r="AE1475" s="12"/>
      <c r="AF1475" s="12"/>
      <c r="AG1475" s="12"/>
      <c r="AH1475" s="12"/>
      <c r="AI1475" s="12"/>
      <c r="AJ1475" s="12"/>
      <c r="AK1475" s="12"/>
      <c r="AL1475" s="12"/>
      <c r="AM1475" s="12"/>
      <c r="AN1475" s="12">
        <f t="shared" ca="1" si="216"/>
        <v>0</v>
      </c>
      <c r="AO1475" s="12">
        <f t="shared" ca="1" si="217"/>
        <v>0</v>
      </c>
      <c r="AP1475" s="12">
        <f t="shared" ca="1" si="218"/>
        <v>0</v>
      </c>
      <c r="AQ1475" s="12">
        <f t="shared" ca="1" si="219"/>
        <v>0</v>
      </c>
      <c r="AR1475" s="12">
        <f t="shared" ca="1" si="220"/>
        <v>0.35457031214189239</v>
      </c>
      <c r="AS1475" s="12">
        <f t="shared" ca="1" si="221"/>
        <v>18.037697717525589</v>
      </c>
      <c r="AT1475" s="12">
        <f t="shared" si="222"/>
        <v>0</v>
      </c>
      <c r="AU1475" s="12">
        <f t="shared" si="223"/>
        <v>0.33858881813629699</v>
      </c>
      <c r="AV1475" s="12"/>
      <c r="AW1475" s="12">
        <f ca="1">INDEX(I$11:I$6003,UsefulSeries!$I1468)</f>
        <v>1.9147564250043932E-2</v>
      </c>
      <c r="AX1475" s="12"/>
      <c r="AY1475" s="12"/>
      <c r="AZ1475" s="12">
        <f ca="1"/>
        <v>0.35457031214189239</v>
      </c>
      <c r="BA1475" s="12"/>
      <c r="BB1475" s="12">
        <f t="shared" ca="1" si="215"/>
        <v>0.35457031214189239</v>
      </c>
      <c r="BC1475" s="12"/>
      <c r="BD1475" s="38">
        <f ca="1"/>
        <v>1.8001683953347225E-2</v>
      </c>
    </row>
    <row r="1476" spans="1:56" x14ac:dyDescent="0.35">
      <c r="A1476" s="12">
        <f ca="1">INDEX('Flow probs &amp; rates'!$K$5:$K$5999,UsefulSeries!$E1474,0)*(1-INDEX('Flow probs &amp; rates'!$K$5:$K$5999,UsefulSeries!$E1474,0))/INDEX('Flow probs &amp; rates'!$E$4:$E$5999,UsefulSeries!$E1474,0)</f>
        <v>2.5088330527854714E-2</v>
      </c>
      <c r="B1476" s="12">
        <f ca="1">-INDEX('Flow probs &amp; rates'!$K$5:$K$5999,UsefulSeries!$E1474,0)*(INDEX('Flow probs &amp; rates'!$L$5:$L$5999,UsefulSeries!$E1474,0))/INDEX('Flow probs &amp; rates'!$E$4:$E$5999,UsefulSeries!$E1474,0)</f>
        <v>-3.0685807439582373E-4</v>
      </c>
      <c r="C1476" s="12">
        <v>0</v>
      </c>
      <c r="D1476" s="12">
        <v>0</v>
      </c>
      <c r="E1476" s="12">
        <v>0</v>
      </c>
      <c r="F1476" s="12">
        <v>0</v>
      </c>
      <c r="G1476" s="12"/>
      <c r="H1476" s="12"/>
      <c r="I1476" s="12">
        <f ca="1">INDEX('Flow probs &amp; rates'!$K$5:$K$5999,UsefulSeries!$E1474)</f>
        <v>1.4900094078664626E-2</v>
      </c>
      <c r="J1476" s="12"/>
      <c r="K1476" s="12">
        <f>-INDEX('Flow probs &amp; rates'!$E$4:$E$5999,UsefulSeries!$E1474)</f>
        <v>-0.58505611837403837</v>
      </c>
      <c r="L1476" s="12">
        <f>INDEX('Flow probs &amp; rates'!$E$4:$E$5999,UsefulSeries!$E1474)</f>
        <v>0.58505611837403837</v>
      </c>
      <c r="M1476" s="12"/>
      <c r="N1476" s="12"/>
      <c r="O1476" s="12"/>
      <c r="P1476" s="12">
        <f t="array" aca="1" ref="P1476:U1481" ca="1">MINVERSE(A1476:F1481)</f>
        <v>39.866522812324312</v>
      </c>
      <c r="Q1476" s="12">
        <f ca="1"/>
        <v>0.60125943309655649</v>
      </c>
      <c r="R1476" s="12">
        <f ca="1"/>
        <v>0</v>
      </c>
      <c r="S1476" s="12">
        <f ca="1"/>
        <v>0</v>
      </c>
      <c r="T1476" s="12">
        <f ca="1"/>
        <v>0</v>
      </c>
      <c r="U1476" s="12">
        <f ca="1"/>
        <v>0</v>
      </c>
      <c r="V1476" s="12"/>
      <c r="W1476" s="12"/>
      <c r="X1476" s="12"/>
      <c r="Y1476" s="12"/>
      <c r="Z1476" s="12"/>
      <c r="AA1476" s="12"/>
      <c r="AB1476" s="12"/>
      <c r="AC1476" s="12"/>
      <c r="AD1476" s="12"/>
      <c r="AE1476" s="12">
        <f t="array" ref="AE1476:AJ1477">TRANSPOSE(AC1470:AD1475)</f>
        <v>-0.62750754423514088</v>
      </c>
      <c r="AF1476" s="12">
        <v>-0.62750754423514088</v>
      </c>
      <c r="AG1476" s="12">
        <v>3.3903637628562189E-2</v>
      </c>
      <c r="AH1476" s="12">
        <v>0</v>
      </c>
      <c r="AI1476" s="12">
        <v>0.33858881813629699</v>
      </c>
      <c r="AJ1476" s="12">
        <v>0</v>
      </c>
      <c r="AK1476" s="12"/>
      <c r="AL1476" s="12"/>
      <c r="AM1476" s="12"/>
      <c r="AN1476" s="12">
        <f t="shared" si="216"/>
        <v>-0.62750754423514088</v>
      </c>
      <c r="AO1476" s="12">
        <f t="shared" si="217"/>
        <v>-0.62750754423514088</v>
      </c>
      <c r="AP1476" s="12">
        <f t="shared" si="218"/>
        <v>3.3903637628562189E-2</v>
      </c>
      <c r="AQ1476" s="12">
        <f t="shared" si="219"/>
        <v>0</v>
      </c>
      <c r="AR1476" s="12">
        <f t="shared" si="220"/>
        <v>0.33858881813629699</v>
      </c>
      <c r="AS1476" s="12">
        <f t="shared" si="221"/>
        <v>0</v>
      </c>
      <c r="AT1476" s="12">
        <f t="shared" si="222"/>
        <v>0</v>
      </c>
      <c r="AU1476" s="12">
        <f t="shared" si="223"/>
        <v>0</v>
      </c>
      <c r="AV1476" s="12"/>
      <c r="AW1476" s="12"/>
      <c r="AX1476" s="12">
        <f>INDEX($N$6:$N$6003,UsefulSeries!$K1468)</f>
        <v>-2.0741276743896364E-4</v>
      </c>
      <c r="AY1476" s="12"/>
      <c r="AZ1476" s="12"/>
      <c r="BA1476" s="12"/>
      <c r="BB1476" s="12">
        <f t="shared" si="215"/>
        <v>-2.0741276743896364E-4</v>
      </c>
      <c r="BC1476" s="12"/>
      <c r="BD1476" s="38">
        <f ca="1"/>
        <v>6.2377900009306361E-2</v>
      </c>
    </row>
    <row r="1477" spans="1:56" x14ac:dyDescent="0.35">
      <c r="A1477" s="12">
        <f ca="1">-INDEX('Flow probs &amp; rates'!$K$5:$K$5999,UsefulSeries!$E1474,0)*(INDEX('Flow probs &amp; rates'!$L$5:$L$5999,UsefulSeries!$E1474,0))/INDEX('Flow probs &amp; rates'!$E$4:$E$5999,UsefulSeries!$E1474,0)</f>
        <v>-3.0685807439582373E-4</v>
      </c>
      <c r="B1477" s="12">
        <f ca="1">INDEX('Flow probs &amp; rates'!$L$5:$L$5999,UsefulSeries!$E1474,0)*(1-INDEX('Flow probs &amp; rates'!$L$5:$L$5999,UsefulSeries!$E1474,0))/INDEX('Flow probs &amp; rates'!$E$4:$E$5999,UsefulSeries!$E1474,0)</f>
        <v>2.0346232840030062E-2</v>
      </c>
      <c r="C1477" s="12">
        <v>0</v>
      </c>
      <c r="D1477" s="12">
        <v>0</v>
      </c>
      <c r="E1477" s="12">
        <v>0</v>
      </c>
      <c r="F1477" s="12">
        <v>0</v>
      </c>
      <c r="G1477" s="12"/>
      <c r="H1477" s="12"/>
      <c r="I1477" s="12">
        <f ca="1">INDEX('Flow probs &amp; rates'!$L$5:$L$5999,UsefulSeries!$E1474)</f>
        <v>1.2048863111194682E-2</v>
      </c>
      <c r="J1477" s="12"/>
      <c r="K1477" s="12">
        <f>-INDEX('Flow probs &amp; rates'!$E$4:$E$5999,UsefulSeries!$E1474)</f>
        <v>-0.58505611837403837</v>
      </c>
      <c r="L1477" s="12"/>
      <c r="M1477" s="12"/>
      <c r="N1477" s="12"/>
      <c r="O1477" s="12"/>
      <c r="P1477" s="12">
        <f ca="1"/>
        <v>0.60125943309655661</v>
      </c>
      <c r="Q1477" s="12">
        <f ca="1"/>
        <v>49.158215635085327</v>
      </c>
      <c r="R1477" s="12">
        <f ca="1"/>
        <v>0</v>
      </c>
      <c r="S1477" s="12">
        <f ca="1"/>
        <v>0</v>
      </c>
      <c r="T1477" s="12">
        <f ca="1"/>
        <v>0</v>
      </c>
      <c r="U1477" s="12">
        <f ca="1"/>
        <v>0</v>
      </c>
      <c r="V1477" s="12"/>
      <c r="W1477" s="12"/>
      <c r="X1477" s="12"/>
      <c r="Y1477" s="12"/>
      <c r="Z1477" s="12"/>
      <c r="AA1477" s="12"/>
      <c r="AB1477" s="12"/>
      <c r="AC1477" s="12"/>
      <c r="AD1477" s="12"/>
      <c r="AE1477" s="12">
        <v>0.62750754423514088</v>
      </c>
      <c r="AF1477" s="12">
        <v>0</v>
      </c>
      <c r="AG1477" s="12">
        <v>-3.3903637628562189E-2</v>
      </c>
      <c r="AH1477" s="12">
        <v>-3.3903637628562189E-2</v>
      </c>
      <c r="AI1477" s="12">
        <v>0</v>
      </c>
      <c r="AJ1477" s="12">
        <v>0.33858881813629699</v>
      </c>
      <c r="AK1477" s="12"/>
      <c r="AL1477" s="12"/>
      <c r="AM1477" s="12"/>
      <c r="AN1477" s="12">
        <f t="shared" si="216"/>
        <v>0.62750754423514088</v>
      </c>
      <c r="AO1477" s="12">
        <f t="shared" si="217"/>
        <v>0</v>
      </c>
      <c r="AP1477" s="12">
        <f t="shared" si="218"/>
        <v>-3.3903637628562189E-2</v>
      </c>
      <c r="AQ1477" s="12">
        <f t="shared" si="219"/>
        <v>-3.3903637628562189E-2</v>
      </c>
      <c r="AR1477" s="12">
        <f t="shared" si="220"/>
        <v>0</v>
      </c>
      <c r="AS1477" s="12">
        <f t="shared" si="221"/>
        <v>0.33858881813629699</v>
      </c>
      <c r="AT1477" s="12">
        <f t="shared" si="222"/>
        <v>0</v>
      </c>
      <c r="AU1477" s="12">
        <f t="shared" si="223"/>
        <v>0</v>
      </c>
      <c r="AV1477" s="12"/>
      <c r="AW1477" s="12"/>
      <c r="AX1477" s="12">
        <f>INDEX('Margin error adjustment'!N$7:N$6003,UsefulSeries!$K1468)</f>
        <v>-5.9848648497023982E-4</v>
      </c>
      <c r="AY1477" s="12"/>
      <c r="AZ1477" s="12"/>
      <c r="BA1477" s="12"/>
      <c r="BB1477" s="12">
        <f t="shared" si="215"/>
        <v>-5.9848648497023982E-4</v>
      </c>
      <c r="BC1477" s="12"/>
      <c r="BD1477" s="38">
        <f ca="1"/>
        <v>6.2661686516100629E-2</v>
      </c>
    </row>
    <row r="1478" spans="1:56" x14ac:dyDescent="0.35">
      <c r="A1478" s="12">
        <v>0</v>
      </c>
      <c r="B1478" s="12">
        <v>0</v>
      </c>
      <c r="C1478" s="12">
        <f ca="1">INDEX('Flow probs &amp; rates'!$M$5:$M$5999,UsefulSeries!$E1474,0)*(1-INDEX('Flow probs &amp; rates'!$M$5:$M$5999,UsefulSeries!$E1474,0))/INDEX('Flow probs &amp; rates'!$F$4:$F$5999,UsefulSeries!$E1474,0)</f>
        <v>1.9914167388992454</v>
      </c>
      <c r="D1478" s="12">
        <f ca="1">-INDEX('Flow probs &amp; rates'!$M$5:$M$5999,UsefulSeries!$E1474,0)*(INDEX('Flow probs &amp; rates'!$O$5:$O$5999,UsefulSeries!$E1474,0))/INDEX('Flow probs &amp; rates'!$F$4:$F$5999,UsefulSeries!$E1474,0)</f>
        <v>-0.27461426093145835</v>
      </c>
      <c r="E1478" s="12">
        <v>0</v>
      </c>
      <c r="F1478" s="12">
        <v>0</v>
      </c>
      <c r="G1478" s="12"/>
      <c r="H1478" s="12"/>
      <c r="I1478" s="12">
        <f ca="1">INDEX('Flow probs &amp; rates'!$M$5:$M$5999,UsefulSeries!$E1474)</f>
        <v>0.14150643604227778</v>
      </c>
      <c r="J1478" s="12"/>
      <c r="K1478" s="12">
        <f>INDEX('Flow probs &amp; rates'!$F$4:$F$5999,UsefulSeries!$E1474)</f>
        <v>6.1002984572701667E-2</v>
      </c>
      <c r="L1478" s="12">
        <f>-INDEX('Flow probs &amp; rates'!$F$4:$F$5999,UsefulSeries!$E1474)</f>
        <v>-6.1002984572701667E-2</v>
      </c>
      <c r="M1478" s="12"/>
      <c r="N1478" s="12"/>
      <c r="O1478" s="12"/>
      <c r="P1478" s="12">
        <f ca="1"/>
        <v>0</v>
      </c>
      <c r="Q1478" s="12">
        <f ca="1"/>
        <v>0</v>
      </c>
      <c r="R1478" s="12">
        <f ca="1"/>
        <v>0.51352130330761325</v>
      </c>
      <c r="S1478" s="12">
        <f ca="1"/>
        <v>8.2424412743032457E-2</v>
      </c>
      <c r="T1478" s="12">
        <f ca="1"/>
        <v>0</v>
      </c>
      <c r="U1478" s="12">
        <f ca="1"/>
        <v>0</v>
      </c>
      <c r="V1478" s="12"/>
      <c r="W1478" s="12">
        <f ca="1">INDEX(P$6:P$6003,UsefulSeries!$I1476)</f>
        <v>54.467551516016307</v>
      </c>
      <c r="X1478" s="12">
        <f ca="1">INDEX(Q$6:Q$6003,UsefulSeries!$I1476)</f>
        <v>0.64382790101770282</v>
      </c>
      <c r="Y1478" s="12">
        <f ca="1">INDEX(R$6:R$6003,UsefulSeries!$I1476)</f>
        <v>0</v>
      </c>
      <c r="Z1478" s="12">
        <f ca="1">INDEX(S$6:S$6003,UsefulSeries!$I1476)</f>
        <v>0</v>
      </c>
      <c r="AA1478" s="12">
        <f ca="1">INDEX(T$6:T$6003,UsefulSeries!$I1476)</f>
        <v>0</v>
      </c>
      <c r="AB1478" s="12">
        <f ca="1">INDEX(U$6:U$6003,UsefulSeries!$I1476)</f>
        <v>0</v>
      </c>
      <c r="AC1478" s="12">
        <f>INDEX( K$6:K$6003,UsefulSeries!$I1476)</f>
        <v>-0.62730013146770192</v>
      </c>
      <c r="AD1478" s="12">
        <f>INDEX(L$6:L$6003,UsefulSeries!$I1476)</f>
        <v>0.62730013146770192</v>
      </c>
      <c r="AE1478" s="12"/>
      <c r="AF1478" s="12"/>
      <c r="AG1478" s="12"/>
      <c r="AH1478" s="12"/>
      <c r="AI1478" s="12"/>
      <c r="AJ1478" s="12"/>
      <c r="AK1478" s="12"/>
      <c r="AL1478" s="12"/>
      <c r="AM1478" s="12"/>
      <c r="AN1478" s="12">
        <f t="shared" ca="1" si="216"/>
        <v>54.467551516016307</v>
      </c>
      <c r="AO1478" s="12">
        <f t="shared" ca="1" si="217"/>
        <v>0.64382790101770282</v>
      </c>
      <c r="AP1478" s="12">
        <f t="shared" ca="1" si="218"/>
        <v>0</v>
      </c>
      <c r="AQ1478" s="12">
        <f t="shared" ca="1" si="219"/>
        <v>0</v>
      </c>
      <c r="AR1478" s="12">
        <f t="shared" ca="1" si="220"/>
        <v>0</v>
      </c>
      <c r="AS1478" s="12">
        <f t="shared" ca="1" si="221"/>
        <v>0</v>
      </c>
      <c r="AT1478" s="12">
        <f t="shared" si="222"/>
        <v>-0.62730013146770192</v>
      </c>
      <c r="AU1478" s="12">
        <f t="shared" si="223"/>
        <v>0.62730013146770192</v>
      </c>
      <c r="AV1478" s="12"/>
      <c r="AW1478" s="12">
        <f ca="1">INDEX(I$6:I$6003,UsefulSeries!$I1476)</f>
        <v>1.1654714489000861E-2</v>
      </c>
      <c r="AX1478" s="12"/>
      <c r="AY1478" s="12"/>
      <c r="AZ1478" s="12">
        <f t="array" aca="1" ref="AZ1478:AZ1483" ca="1">MMULT(W1478:AB1483,AW1478:AW1483)</f>
        <v>0.64382790101770282</v>
      </c>
      <c r="BA1478" s="12"/>
      <c r="BB1478" s="12">
        <f t="shared" ca="1" si="215"/>
        <v>0.64382790101770282</v>
      </c>
      <c r="BC1478" s="12"/>
      <c r="BD1478" s="38">
        <f t="array" aca="1" ref="BD1478:BD1485" ca="1">MMULT(MINVERSE(AN1478:AU1485),BB1478:BB1485)</f>
        <v>1.1198632603143101E-2</v>
      </c>
    </row>
    <row r="1479" spans="1:56" x14ac:dyDescent="0.35">
      <c r="A1479" s="12">
        <v>0</v>
      </c>
      <c r="B1479" s="12">
        <v>0</v>
      </c>
      <c r="C1479" s="12">
        <f ca="1">-INDEX('Flow probs &amp; rates'!$M$5:$M$5999,UsefulSeries!$E1474,0)*(INDEX('Flow probs &amp; rates'!$O$5:$O$5999,UsefulSeries!$E1474,0))/INDEX('Flow probs &amp; rates'!$F$4:$F$5999,UsefulSeries!$E1474,0)</f>
        <v>-0.27461426093145835</v>
      </c>
      <c r="D1479" s="12">
        <f ca="1">INDEX('Flow probs &amp; rates'!$O$5:$O$5999,UsefulSeries!$E1474,0)*(1-INDEX('Flow probs &amp; rates'!$O$5:$O$5999,UsefulSeries!$E1474,0))/INDEX('Flow probs &amp; rates'!$F$4:$F$5999,UsefulSeries!$E1474,0)</f>
        <v>1.7109041907283744</v>
      </c>
      <c r="E1479" s="12">
        <v>0</v>
      </c>
      <c r="F1479" s="12">
        <v>0</v>
      </c>
      <c r="G1479" s="12"/>
      <c r="H1479" s="12"/>
      <c r="I1479" s="12">
        <f ca="1">INDEX('Flow probs &amp; rates'!$O$5:$O$5999,UsefulSeries!$E1474)</f>
        <v>0.11838535399224213</v>
      </c>
      <c r="J1479" s="12"/>
      <c r="K1479" s="12"/>
      <c r="L1479" s="12">
        <f>-INDEX('Flow probs &amp; rates'!$F$4:$F$5999,UsefulSeries!$E1474)</f>
        <v>-6.1002984572701667E-2</v>
      </c>
      <c r="M1479" s="12"/>
      <c r="N1479" s="12"/>
      <c r="O1479" s="12"/>
      <c r="P1479" s="12">
        <f ca="1"/>
        <v>0</v>
      </c>
      <c r="Q1479" s="12">
        <f ca="1"/>
        <v>0</v>
      </c>
      <c r="R1479" s="12">
        <f ca="1"/>
        <v>8.2424412743032457E-2</v>
      </c>
      <c r="S1479" s="12">
        <f ca="1"/>
        <v>0.59771606424832957</v>
      </c>
      <c r="T1479" s="12">
        <f ca="1"/>
        <v>0</v>
      </c>
      <c r="U1479" s="12">
        <f ca="1"/>
        <v>0</v>
      </c>
      <c r="V1479" s="12"/>
      <c r="W1479" s="12">
        <f ca="1">INDEX(P$7:P$6003,UsefulSeries!$I1476)</f>
        <v>0.64382790101770282</v>
      </c>
      <c r="X1479" s="12">
        <f ca="1">INDEX(Q$7:Q$6003,UsefulSeries!$I1476)</f>
        <v>45.398603812004197</v>
      </c>
      <c r="Y1479" s="12">
        <f ca="1">INDEX(R$7:R$6003,UsefulSeries!$I1476)</f>
        <v>0</v>
      </c>
      <c r="Z1479" s="12">
        <f ca="1">INDEX(S$7:S$6003,UsefulSeries!$I1476)</f>
        <v>0</v>
      </c>
      <c r="AA1479" s="12">
        <f ca="1">INDEX(T$7:T$6003,UsefulSeries!$I1476)</f>
        <v>0</v>
      </c>
      <c r="AB1479" s="12">
        <f ca="1">INDEX(U$7:U$6003,UsefulSeries!$I1476)</f>
        <v>0</v>
      </c>
      <c r="AC1479" s="12">
        <f>INDEX( K$7:K$6003,UsefulSeries!$I1476,1)</f>
        <v>-0.62730013146770192</v>
      </c>
      <c r="AD1479" s="12">
        <f>INDEX(L$7:L$6003,UsefulSeries!$I1476,1)</f>
        <v>0</v>
      </c>
      <c r="AE1479" s="12"/>
      <c r="AF1479" s="12"/>
      <c r="AG1479" s="12"/>
      <c r="AH1479" s="12"/>
      <c r="AI1479" s="12"/>
      <c r="AJ1479" s="12"/>
      <c r="AK1479" s="12"/>
      <c r="AL1479" s="12"/>
      <c r="AM1479" s="12"/>
      <c r="AN1479" s="12">
        <f t="shared" ca="1" si="216"/>
        <v>0.64382790101770282</v>
      </c>
      <c r="AO1479" s="12">
        <f t="shared" ca="1" si="217"/>
        <v>45.398603812004197</v>
      </c>
      <c r="AP1479" s="12">
        <f t="shared" ca="1" si="218"/>
        <v>0</v>
      </c>
      <c r="AQ1479" s="12">
        <f t="shared" ca="1" si="219"/>
        <v>0</v>
      </c>
      <c r="AR1479" s="12">
        <f t="shared" ca="1" si="220"/>
        <v>0</v>
      </c>
      <c r="AS1479" s="12">
        <f t="shared" ca="1" si="221"/>
        <v>0</v>
      </c>
      <c r="AT1479" s="12">
        <f t="shared" si="222"/>
        <v>-0.62730013146770192</v>
      </c>
      <c r="AU1479" s="12">
        <f t="shared" si="223"/>
        <v>0</v>
      </c>
      <c r="AV1479" s="12"/>
      <c r="AW1479" s="12">
        <f ca="1">INDEX(I$7:I$6003,UsefulSeries!$I1476)</f>
        <v>1.401638414446202E-2</v>
      </c>
      <c r="AX1479" s="12"/>
      <c r="AY1479" s="12"/>
      <c r="AZ1479" s="12">
        <f ca="1"/>
        <v>0.6438279010177026</v>
      </c>
      <c r="BA1479" s="12"/>
      <c r="BB1479" s="12">
        <f t="shared" ref="BB1479:BB1542" ca="1" si="224">AZ1479+AX1479</f>
        <v>0.6438279010177026</v>
      </c>
      <c r="BC1479" s="12"/>
      <c r="BD1479" s="38">
        <f ca="1"/>
        <v>1.4405039515984241E-2</v>
      </c>
    </row>
    <row r="1480" spans="1:56" x14ac:dyDescent="0.35">
      <c r="A1480" s="12">
        <v>0</v>
      </c>
      <c r="B1480" s="12">
        <v>0</v>
      </c>
      <c r="C1480" s="12">
        <v>0</v>
      </c>
      <c r="D1480" s="12">
        <v>0</v>
      </c>
      <c r="E1480" s="12">
        <f ca="1">INDEX('Flow probs &amp; rates'!$P$5:$P$5999,UsefulSeries!$E1474,0)*(1-INDEX('Flow probs &amp; rates'!$P$5:$P$5999,UsefulSeries!$E1474,0))/INDEX('Flow probs &amp; rates'!$G$4:$G$5999,UsefulSeries!$E1474,0)</f>
        <v>4.9388210344442129E-2</v>
      </c>
      <c r="F1480" s="12">
        <f ca="1">-INDEX('Flow probs &amp; rates'!$P$5:$P$5999,UsefulSeries!$E1474,0)*(INDEX('Flow probs &amp; rates'!$Q$5:$Q$5999,UsefulSeries!$E1474,0))/INDEX('Flow probs &amp; rates'!$G$4:$G$5999,UsefulSeries!$E1474,0)</f>
        <v>-1.2440689458924148E-3</v>
      </c>
      <c r="G1480" s="12"/>
      <c r="H1480" s="12"/>
      <c r="I1480" s="12">
        <f ca="1">INDEX('Flow probs &amp; rates'!$P$5:$P$5999,UsefulSeries!$E1474)</f>
        <v>1.7797249565254903E-2</v>
      </c>
      <c r="J1480" s="12"/>
      <c r="K1480" s="12">
        <f>INDEX('Flow probs &amp; rates'!$G$4:$G$5999,UsefulSeries!$E1474)</f>
        <v>0.35394089705325993</v>
      </c>
      <c r="L1480" s="12"/>
      <c r="M1480" s="12"/>
      <c r="N1480" s="12"/>
      <c r="O1480" s="12"/>
      <c r="P1480" s="12">
        <f ca="1"/>
        <v>0</v>
      </c>
      <c r="Q1480" s="12">
        <f ca="1"/>
        <v>0</v>
      </c>
      <c r="R1480" s="12">
        <f ca="1"/>
        <v>0</v>
      </c>
      <c r="S1480" s="12">
        <f ca="1"/>
        <v>0</v>
      </c>
      <c r="T1480" s="12">
        <f ca="1"/>
        <v>20.257058981205237</v>
      </c>
      <c r="U1480" s="12">
        <f ca="1"/>
        <v>0.36966594580895412</v>
      </c>
      <c r="V1480" s="12"/>
      <c r="W1480" s="12">
        <f ca="1">INDEX(P$8:P$6003,UsefulSeries!$I1476)</f>
        <v>0</v>
      </c>
      <c r="X1480" s="12">
        <f ca="1">INDEX(Q$8:Q$6003,UsefulSeries!$I1476)</f>
        <v>0</v>
      </c>
      <c r="Y1480" s="12">
        <f ca="1">INDEX(R$8:R$6003,UsefulSeries!$I1476)</f>
        <v>0.19601451350685978</v>
      </c>
      <c r="Z1480" s="12">
        <f ca="1">INDEX(S$8:S$6003,UsefulSeries!$I1476)</f>
        <v>5.5916921616662611E-2</v>
      </c>
      <c r="AA1480" s="12">
        <f ca="1">INDEX(T$8:T$6003,UsefulSeries!$I1476)</f>
        <v>0</v>
      </c>
      <c r="AB1480" s="12">
        <f ca="1">INDEX(U$8:U$6003,UsefulSeries!$I1476)</f>
        <v>0</v>
      </c>
      <c r="AC1480" s="12">
        <f>INDEX( K$8:K$6003,UsefulSeries!$I1476)</f>
        <v>3.3305151143591949E-2</v>
      </c>
      <c r="AD1480" s="12">
        <f>INDEX(L$8:L$6003,UsefulSeries!$I1476)</f>
        <v>-3.3305151143591949E-2</v>
      </c>
      <c r="AE1480" s="12"/>
      <c r="AF1480" s="12"/>
      <c r="AG1480" s="12"/>
      <c r="AH1480" s="12"/>
      <c r="AI1480" s="12"/>
      <c r="AJ1480" s="12"/>
      <c r="AK1480" s="12"/>
      <c r="AL1480" s="12"/>
      <c r="AM1480" s="12"/>
      <c r="AN1480" s="12">
        <f t="shared" ca="1" si="216"/>
        <v>0</v>
      </c>
      <c r="AO1480" s="12">
        <f t="shared" ca="1" si="217"/>
        <v>0</v>
      </c>
      <c r="AP1480" s="12">
        <f t="shared" ca="1" si="218"/>
        <v>0.19601451350685978</v>
      </c>
      <c r="AQ1480" s="12">
        <f t="shared" ca="1" si="219"/>
        <v>5.5916921616662611E-2</v>
      </c>
      <c r="AR1480" s="12">
        <f t="shared" ca="1" si="220"/>
        <v>0</v>
      </c>
      <c r="AS1480" s="12">
        <f t="shared" ca="1" si="221"/>
        <v>0</v>
      </c>
      <c r="AT1480" s="12">
        <f t="shared" si="222"/>
        <v>3.3305151143591949E-2</v>
      </c>
      <c r="AU1480" s="12">
        <f t="shared" si="223"/>
        <v>-3.3305151143591949E-2</v>
      </c>
      <c r="AV1480" s="12"/>
      <c r="AW1480" s="12">
        <f ca="1">INDEX(I$8:I$6003,UsefulSeries!$I1476)</f>
        <v>0.23772821998036331</v>
      </c>
      <c r="AX1480" s="12"/>
      <c r="AY1480" s="12"/>
      <c r="AZ1480" s="12">
        <f ca="1"/>
        <v>5.5916921616662632E-2</v>
      </c>
      <c r="BA1480" s="12"/>
      <c r="BB1480" s="12">
        <f t="shared" ca="1" si="224"/>
        <v>5.5916921616662632E-2</v>
      </c>
      <c r="BC1480" s="12"/>
      <c r="BD1480" s="38">
        <f ca="1"/>
        <v>0.24218322613751267</v>
      </c>
    </row>
    <row r="1481" spans="1:56" x14ac:dyDescent="0.35">
      <c r="A1481" s="12">
        <v>0</v>
      </c>
      <c r="B1481" s="12">
        <v>0</v>
      </c>
      <c r="C1481" s="12">
        <v>0</v>
      </c>
      <c r="D1481" s="12">
        <v>0</v>
      </c>
      <c r="E1481" s="12">
        <f ca="1">-INDEX('Flow probs &amp; rates'!$P$5:$P$5999,UsefulSeries!$E1474,0)*(INDEX('Flow probs &amp; rates'!$Q$5:$Q$5999,UsefulSeries!$E1474,0))/INDEX('Flow probs &amp; rates'!$G$4:$G$5999,UsefulSeries!$E1474,0)</f>
        <v>-1.2440689458924148E-3</v>
      </c>
      <c r="F1481" s="12">
        <f ca="1">INDEX('Flow probs &amp; rates'!$Q$5:$Q$5999,UsefulSeries!$E1474,0)*(1-INDEX('Flow probs &amp; rates'!$Q$5:$Q$5999,UsefulSeries!$E1474,0))/INDEX('Flow probs &amp; rates'!$G$4:$G$5999,UsefulSeries!$E1474,0)</f>
        <v>6.8172841721949193E-2</v>
      </c>
      <c r="G1481" s="12"/>
      <c r="H1481" s="12"/>
      <c r="I1481" s="12">
        <f ca="1">INDEX('Flow probs &amp; rates'!$Q$5:$Q$5999,UsefulSeries!$E1474)</f>
        <v>2.474128809009361E-2</v>
      </c>
      <c r="J1481" s="12"/>
      <c r="K1481" s="12"/>
      <c r="L1481" s="12">
        <f>INDEX('Flow probs &amp; rates'!$G$4:$G$5999,UsefulSeries!$E1474)</f>
        <v>0.35394089705325993</v>
      </c>
      <c r="M1481" s="12"/>
      <c r="N1481" s="12"/>
      <c r="O1481" s="12"/>
      <c r="P1481" s="12">
        <f ca="1"/>
        <v>0</v>
      </c>
      <c r="Q1481" s="12">
        <f ca="1"/>
        <v>0</v>
      </c>
      <c r="R1481" s="12">
        <f ca="1"/>
        <v>0</v>
      </c>
      <c r="S1481" s="12">
        <f ca="1"/>
        <v>0</v>
      </c>
      <c r="T1481" s="12">
        <f ca="1"/>
        <v>0.36966594580895412</v>
      </c>
      <c r="U1481" s="12">
        <f ca="1"/>
        <v>14.675343797520222</v>
      </c>
      <c r="V1481" s="12"/>
      <c r="W1481" s="12">
        <f ca="1">INDEX(P$9:P$6003,UsefulSeries!$I1476)</f>
        <v>0</v>
      </c>
      <c r="X1481" s="12">
        <f ca="1">INDEX(Q$9:Q$6003,UsefulSeries!$I1476)</f>
        <v>0</v>
      </c>
      <c r="Y1481" s="12">
        <f ca="1">INDEX(R$9:R$6003,UsefulSeries!$I1476)</f>
        <v>5.5916921616662611E-2</v>
      </c>
      <c r="Z1481" s="12">
        <f ca="1">INDEX(S$9:S$6003,UsefulSeries!$I1476)</f>
        <v>0.25576384082361558</v>
      </c>
      <c r="AA1481" s="12">
        <f ca="1">INDEX(T$9:T$6003,UsefulSeries!$I1476)</f>
        <v>0</v>
      </c>
      <c r="AB1481" s="12">
        <f ca="1">INDEX(U$9:U$6003,UsefulSeries!$I1476)</f>
        <v>0</v>
      </c>
      <c r="AC1481" s="12">
        <f>INDEX( K$9:K$6003,UsefulSeries!$I1476)</f>
        <v>0</v>
      </c>
      <c r="AD1481" s="12">
        <f>INDEX(L$9:L$6003,UsefulSeries!$I1476)</f>
        <v>-3.3305151143591949E-2</v>
      </c>
      <c r="AE1481" s="12"/>
      <c r="AF1481" s="12"/>
      <c r="AG1481" s="12"/>
      <c r="AH1481" s="12"/>
      <c r="AI1481" s="12"/>
      <c r="AJ1481" s="12"/>
      <c r="AK1481" s="12"/>
      <c r="AL1481" s="12"/>
      <c r="AM1481" s="12"/>
      <c r="AN1481" s="12">
        <f t="shared" ca="1" si="216"/>
        <v>0</v>
      </c>
      <c r="AO1481" s="12">
        <f t="shared" ca="1" si="217"/>
        <v>0</v>
      </c>
      <c r="AP1481" s="12">
        <f t="shared" ca="1" si="218"/>
        <v>5.5916921616662611E-2</v>
      </c>
      <c r="AQ1481" s="12">
        <f t="shared" ca="1" si="219"/>
        <v>0.25576384082361558</v>
      </c>
      <c r="AR1481" s="12">
        <f t="shared" ca="1" si="220"/>
        <v>0</v>
      </c>
      <c r="AS1481" s="12">
        <f t="shared" ca="1" si="221"/>
        <v>0</v>
      </c>
      <c r="AT1481" s="12">
        <f t="shared" si="222"/>
        <v>0</v>
      </c>
      <c r="AU1481" s="12">
        <f t="shared" si="223"/>
        <v>-3.3305151143591949E-2</v>
      </c>
      <c r="AV1481" s="12"/>
      <c r="AW1481" s="12">
        <f ca="1">INDEX(I$9:I$6003,UsefulSeries!$I1476)</f>
        <v>0.16665331282441509</v>
      </c>
      <c r="AX1481" s="12"/>
      <c r="AY1481" s="12"/>
      <c r="AZ1481" s="12">
        <f ca="1"/>
        <v>5.5916921616662618E-2</v>
      </c>
      <c r="BA1481" s="12"/>
      <c r="BB1481" s="12">
        <f t="shared" ca="1" si="224"/>
        <v>5.5916921616662618E-2</v>
      </c>
      <c r="BC1481" s="12"/>
      <c r="BD1481" s="38">
        <f ca="1"/>
        <v>0.17438591941396722</v>
      </c>
    </row>
    <row r="1482" spans="1:56" x14ac:dyDescent="0.35">
      <c r="A1482" s="12">
        <f ca="1">INDEX('Flow probs &amp; rates'!$K$5:$K$5999,UsefulSeries!$E1480,0)*(1-INDEX('Flow probs &amp; rates'!$K$5:$K$5999,UsefulSeries!$E1480,0))/INDEX('Flow probs &amp; rates'!$E$4:$E$5999,UsefulSeries!$E1480,0)</f>
        <v>2.5979061211498764E-2</v>
      </c>
      <c r="B1482" s="12">
        <f ca="1">-INDEX('Flow probs &amp; rates'!$K$5:$K$5999,UsefulSeries!$E1480,0)*(INDEX('Flow probs &amp; rates'!$L$5:$L$5999,UsefulSeries!$E1480,0))/INDEX('Flow probs &amp; rates'!$E$4:$E$5999,UsefulSeries!$E1480,0)</f>
        <v>-3.2212222505266058E-4</v>
      </c>
      <c r="C1482" s="12">
        <v>0</v>
      </c>
      <c r="D1482" s="12">
        <v>0</v>
      </c>
      <c r="E1482" s="12">
        <v>0</v>
      </c>
      <c r="F1482" s="12">
        <v>0</v>
      </c>
      <c r="G1482" s="12"/>
      <c r="H1482" s="12"/>
      <c r="I1482" s="12">
        <f ca="1">INDEX('Flow probs &amp; rates'!$K$5:$K$5999,UsefulSeries!$E1480)</f>
        <v>1.5452853413646599E-2</v>
      </c>
      <c r="J1482" s="12"/>
      <c r="K1482" s="12">
        <f>-INDEX('Flow probs &amp; rates'!$E$4:$E$5999,UsefulSeries!$E1480)</f>
        <v>-0.58562788744225114</v>
      </c>
      <c r="L1482" s="12">
        <f>INDEX('Flow probs &amp; rates'!$E$4:$E$5999,UsefulSeries!$E1480)</f>
        <v>0.58562788744225114</v>
      </c>
      <c r="M1482" s="12"/>
      <c r="N1482" s="12"/>
      <c r="O1482" s="12"/>
      <c r="P1482" s="12">
        <f t="array" aca="1" ref="P1482:U1487" ca="1">MINVERSE(A1482:F1487)</f>
        <v>38.500005910301319</v>
      </c>
      <c r="Q1482" s="12">
        <f ca="1"/>
        <v>0.60228749118552061</v>
      </c>
      <c r="R1482" s="12">
        <f ca="1"/>
        <v>0</v>
      </c>
      <c r="S1482" s="12">
        <f ca="1"/>
        <v>0</v>
      </c>
      <c r="T1482" s="12">
        <f ca="1"/>
        <v>0</v>
      </c>
      <c r="U1482" s="12">
        <f ca="1"/>
        <v>0</v>
      </c>
      <c r="V1482" s="12"/>
      <c r="W1482" s="12">
        <f ca="1">INDEX(P$10:P$6003,UsefulSeries!$I1476)</f>
        <v>0</v>
      </c>
      <c r="X1482" s="12">
        <f ca="1">INDEX(Q$10:Q$6003,UsefulSeries!$I1476)</f>
        <v>0</v>
      </c>
      <c r="Y1482" s="12">
        <f ca="1">INDEX(R$10:R$6003,UsefulSeries!$I1476)</f>
        <v>0</v>
      </c>
      <c r="Z1482" s="12">
        <f ca="1">INDEX(S$10:S$6003,UsefulSeries!$I1476)</f>
        <v>0</v>
      </c>
      <c r="AA1482" s="12">
        <f ca="1">INDEX(T$10:T$6003,UsefulSeries!$I1476)</f>
        <v>13.251568995709341</v>
      </c>
      <c r="AB1482" s="12">
        <f ca="1">INDEX(U$10:U$6003,UsefulSeries!$I1476)</f>
        <v>0.35581211467045226</v>
      </c>
      <c r="AC1482" s="12">
        <f>INDEX( K$10:K$6003,UsefulSeries!$I1476)</f>
        <v>0.33939471738870619</v>
      </c>
      <c r="AD1482" s="12">
        <f>INDEX(L$10:L$6003,UsefulSeries!$I1476)</f>
        <v>0</v>
      </c>
      <c r="AE1482" s="12"/>
      <c r="AF1482" s="12"/>
      <c r="AG1482" s="12"/>
      <c r="AH1482" s="12"/>
      <c r="AI1482" s="12"/>
      <c r="AJ1482" s="12"/>
      <c r="AK1482" s="12"/>
      <c r="AL1482" s="12"/>
      <c r="AM1482" s="12"/>
      <c r="AN1482" s="12">
        <f t="shared" ca="1" si="216"/>
        <v>0</v>
      </c>
      <c r="AO1482" s="12">
        <f t="shared" ca="1" si="217"/>
        <v>0</v>
      </c>
      <c r="AP1482" s="12">
        <f t="shared" ca="1" si="218"/>
        <v>0</v>
      </c>
      <c r="AQ1482" s="12">
        <f t="shared" ca="1" si="219"/>
        <v>0</v>
      </c>
      <c r="AR1482" s="12">
        <f t="shared" ca="1" si="220"/>
        <v>13.251568995709341</v>
      </c>
      <c r="AS1482" s="12">
        <f t="shared" ca="1" si="221"/>
        <v>0.35581211467045226</v>
      </c>
      <c r="AT1482" s="12">
        <f t="shared" si="222"/>
        <v>0.33939471738870619</v>
      </c>
      <c r="AU1482" s="12">
        <f t="shared" si="223"/>
        <v>0</v>
      </c>
      <c r="AV1482" s="12"/>
      <c r="AW1482" s="12">
        <f ca="1">INDEX(I$10:I$6003,UsefulSeries!$I1476)</f>
        <v>2.631832474197237E-2</v>
      </c>
      <c r="AX1482" s="12"/>
      <c r="AY1482" s="12"/>
      <c r="AZ1482" s="12">
        <f ca="1"/>
        <v>0.35581211467045221</v>
      </c>
      <c r="BA1482" s="12"/>
      <c r="BB1482" s="12">
        <f t="shared" ca="1" si="224"/>
        <v>0.35581211467045221</v>
      </c>
      <c r="BC1482" s="12"/>
      <c r="BD1482" s="38">
        <f ca="1"/>
        <v>2.5644413900243166E-2</v>
      </c>
    </row>
    <row r="1483" spans="1:56" x14ac:dyDescent="0.35">
      <c r="A1483" s="12">
        <f ca="1">-INDEX('Flow probs &amp; rates'!$K$5:$K$5999,UsefulSeries!$E1480,0)*(INDEX('Flow probs &amp; rates'!$L$5:$L$5999,UsefulSeries!$E1480,0))/INDEX('Flow probs &amp; rates'!$E$4:$E$5999,UsefulSeries!$E1480,0)</f>
        <v>-3.2212222505266058E-4</v>
      </c>
      <c r="B1483" s="12">
        <f ca="1">INDEX('Flow probs &amp; rates'!$L$5:$L$5999,UsefulSeries!$E1480,0)*(1-INDEX('Flow probs &amp; rates'!$L$5:$L$5999,UsefulSeries!$E1480,0))/INDEX('Flow probs &amp; rates'!$E$4:$E$5999,UsefulSeries!$E1480,0)</f>
        <v>2.0591009691992401E-2</v>
      </c>
      <c r="C1483" s="12">
        <v>0</v>
      </c>
      <c r="D1483" s="12">
        <v>0</v>
      </c>
      <c r="E1483" s="12">
        <v>0</v>
      </c>
      <c r="F1483" s="12">
        <v>0</v>
      </c>
      <c r="G1483" s="12"/>
      <c r="H1483" s="12"/>
      <c r="I1483" s="12">
        <f ca="1">INDEX('Flow probs &amp; rates'!$L$5:$L$5999,UsefulSeries!$E1480)</f>
        <v>1.2207697381584779E-2</v>
      </c>
      <c r="J1483" s="12"/>
      <c r="K1483" s="12">
        <f>-INDEX('Flow probs &amp; rates'!$E$4:$E$5999,UsefulSeries!$E1480)</f>
        <v>-0.58562788744225114</v>
      </c>
      <c r="L1483" s="12"/>
      <c r="M1483" s="12"/>
      <c r="N1483" s="12"/>
      <c r="O1483" s="12"/>
      <c r="P1483" s="12">
        <f ca="1"/>
        <v>0.60228749118552061</v>
      </c>
      <c r="Q1483" s="12">
        <f ca="1"/>
        <v>48.574306221406211</v>
      </c>
      <c r="R1483" s="12">
        <f ca="1"/>
        <v>0</v>
      </c>
      <c r="S1483" s="12">
        <f ca="1"/>
        <v>0</v>
      </c>
      <c r="T1483" s="12">
        <f ca="1"/>
        <v>0</v>
      </c>
      <c r="U1483" s="12">
        <f ca="1"/>
        <v>0</v>
      </c>
      <c r="V1483" s="12"/>
      <c r="W1483" s="12">
        <f ca="1">INDEX(P$11:P$6003,UsefulSeries!$I1476)</f>
        <v>0</v>
      </c>
      <c r="X1483" s="12">
        <f ca="1">INDEX(Q$11:Q$6003,UsefulSeries!$I1476)</f>
        <v>0</v>
      </c>
      <c r="Y1483" s="12">
        <f ca="1">INDEX(R$11:R$6003,UsefulSeries!$I1476)</f>
        <v>0</v>
      </c>
      <c r="Z1483" s="12">
        <f ca="1">INDEX(S$11:S$6003,UsefulSeries!$I1476)</f>
        <v>0</v>
      </c>
      <c r="AA1483" s="12">
        <f ca="1">INDEX(T$11:T$6003,UsefulSeries!$I1476)</f>
        <v>0.35581211467045226</v>
      </c>
      <c r="AB1483" s="12">
        <f ca="1">INDEX(U$11:U$6003,UsefulSeries!$I1476)</f>
        <v>17.477665983295537</v>
      </c>
      <c r="AC1483" s="12">
        <f>INDEX( K$11:K$6003,UsefulSeries!$I1476)</f>
        <v>0</v>
      </c>
      <c r="AD1483" s="12">
        <f>INDEX(L$11:L$6003,UsefulSeries!$I1476)</f>
        <v>0.33939471738870619</v>
      </c>
      <c r="AE1483" s="12"/>
      <c r="AF1483" s="12"/>
      <c r="AG1483" s="12"/>
      <c r="AH1483" s="12"/>
      <c r="AI1483" s="12"/>
      <c r="AJ1483" s="12"/>
      <c r="AK1483" s="12"/>
      <c r="AL1483" s="12"/>
      <c r="AM1483" s="12"/>
      <c r="AN1483" s="12">
        <f t="shared" ca="1" si="216"/>
        <v>0</v>
      </c>
      <c r="AO1483" s="12">
        <f t="shared" ca="1" si="217"/>
        <v>0</v>
      </c>
      <c r="AP1483" s="12">
        <f t="shared" ca="1" si="218"/>
        <v>0</v>
      </c>
      <c r="AQ1483" s="12">
        <f t="shared" ca="1" si="219"/>
        <v>0</v>
      </c>
      <c r="AR1483" s="12">
        <f t="shared" ca="1" si="220"/>
        <v>0.35581211467045226</v>
      </c>
      <c r="AS1483" s="12">
        <f t="shared" ca="1" si="221"/>
        <v>17.477665983295537</v>
      </c>
      <c r="AT1483" s="12">
        <f t="shared" si="222"/>
        <v>0</v>
      </c>
      <c r="AU1483" s="12">
        <f t="shared" si="223"/>
        <v>0.33939471738870619</v>
      </c>
      <c r="AV1483" s="12"/>
      <c r="AW1483" s="12">
        <f ca="1">INDEX(I$11:I$6003,UsefulSeries!$I1476)</f>
        <v>1.9822311298347751E-2</v>
      </c>
      <c r="AX1483" s="12"/>
      <c r="AY1483" s="12"/>
      <c r="AZ1483" s="12">
        <f ca="1"/>
        <v>0.35581211467045215</v>
      </c>
      <c r="BA1483" s="12"/>
      <c r="BB1483" s="12">
        <f t="shared" ca="1" si="224"/>
        <v>0.35581211467045215</v>
      </c>
      <c r="BC1483" s="12"/>
      <c r="BD1483" s="38">
        <f ca="1"/>
        <v>1.8537663544491583E-2</v>
      </c>
    </row>
    <row r="1484" spans="1:56" x14ac:dyDescent="0.35">
      <c r="A1484" s="12">
        <v>0</v>
      </c>
      <c r="B1484" s="12">
        <v>0</v>
      </c>
      <c r="C1484" s="12">
        <f ca="1">INDEX('Flow probs &amp; rates'!$M$5:$M$5999,UsefulSeries!$E1480,0)*(1-INDEX('Flow probs &amp; rates'!$M$5:$M$5999,UsefulSeries!$E1480,0))/INDEX('Flow probs &amp; rates'!$F$4:$F$5999,UsefulSeries!$E1480,0)</f>
        <v>1.969538379998286</v>
      </c>
      <c r="D1484" s="12">
        <f ca="1">-INDEX('Flow probs &amp; rates'!$M$5:$M$5999,UsefulSeries!$E1480,0)*(INDEX('Flow probs &amp; rates'!$O$5:$O$5999,UsefulSeries!$E1480,0))/INDEX('Flow probs &amp; rates'!$F$4:$F$5999,UsefulSeries!$E1480,0)</f>
        <v>-0.26632675641115383</v>
      </c>
      <c r="E1484" s="12">
        <v>0</v>
      </c>
      <c r="F1484" s="12">
        <v>0</v>
      </c>
      <c r="G1484" s="12"/>
      <c r="H1484" s="12"/>
      <c r="I1484" s="12">
        <f ca="1">INDEX('Flow probs &amp; rates'!$M$5:$M$5999,UsefulSeries!$E1480)</f>
        <v>0.14106648117558213</v>
      </c>
      <c r="J1484" s="12"/>
      <c r="K1484" s="12">
        <f>INDEX('Flow probs &amp; rates'!$F$4:$F$5999,UsefulSeries!$E1480)</f>
        <v>6.1520369592608148E-2</v>
      </c>
      <c r="L1484" s="12">
        <f>-INDEX('Flow probs &amp; rates'!$F$4:$F$5999,UsefulSeries!$E1480)</f>
        <v>-6.1520369592608148E-2</v>
      </c>
      <c r="M1484" s="12"/>
      <c r="N1484" s="12"/>
      <c r="O1484" s="12"/>
      <c r="P1484" s="12">
        <f ca="1"/>
        <v>0</v>
      </c>
      <c r="Q1484" s="12">
        <f ca="1"/>
        <v>0</v>
      </c>
      <c r="R1484" s="12">
        <f ca="1"/>
        <v>0.51893286664281968</v>
      </c>
      <c r="S1484" s="12">
        <f ca="1"/>
        <v>8.2823813096391474E-2</v>
      </c>
      <c r="T1484" s="12">
        <f ca="1"/>
        <v>0</v>
      </c>
      <c r="U1484" s="12">
        <f ca="1"/>
        <v>0</v>
      </c>
      <c r="V1484" s="12"/>
      <c r="W1484" s="12"/>
      <c r="X1484" s="12"/>
      <c r="Y1484" s="12"/>
      <c r="Z1484" s="12"/>
      <c r="AA1484" s="12"/>
      <c r="AB1484" s="12"/>
      <c r="AC1484" s="12"/>
      <c r="AD1484" s="12"/>
      <c r="AE1484" s="12">
        <f t="array" ref="AE1484:AJ1485">TRANSPOSE(AC1478:AD1483)</f>
        <v>-0.62730013146770192</v>
      </c>
      <c r="AF1484" s="12">
        <v>-0.62730013146770192</v>
      </c>
      <c r="AG1484" s="12">
        <v>3.3305151143591949E-2</v>
      </c>
      <c r="AH1484" s="12">
        <v>0</v>
      </c>
      <c r="AI1484" s="12">
        <v>0.33939471738870619</v>
      </c>
      <c r="AJ1484" s="12">
        <v>0</v>
      </c>
      <c r="AK1484" s="12"/>
      <c r="AL1484" s="12"/>
      <c r="AM1484" s="12"/>
      <c r="AN1484" s="12">
        <f t="shared" si="216"/>
        <v>-0.62730013146770192</v>
      </c>
      <c r="AO1484" s="12">
        <f t="shared" si="217"/>
        <v>-0.62730013146770192</v>
      </c>
      <c r="AP1484" s="12">
        <f t="shared" si="218"/>
        <v>3.3305151143591949E-2</v>
      </c>
      <c r="AQ1484" s="12">
        <f t="shared" si="219"/>
        <v>0</v>
      </c>
      <c r="AR1484" s="12">
        <f t="shared" si="220"/>
        <v>0.33939471738870619</v>
      </c>
      <c r="AS1484" s="12">
        <f t="shared" si="221"/>
        <v>0</v>
      </c>
      <c r="AT1484" s="12">
        <f t="shared" si="222"/>
        <v>0</v>
      </c>
      <c r="AU1484" s="12">
        <f t="shared" si="223"/>
        <v>0</v>
      </c>
      <c r="AV1484" s="12"/>
      <c r="AW1484" s="12"/>
      <c r="AX1484" s="12">
        <f>INDEX($N$6:$N$6003,UsefulSeries!$K1476)</f>
        <v>7.0834067284009095E-4</v>
      </c>
      <c r="AY1484" s="12"/>
      <c r="AZ1484" s="12"/>
      <c r="BA1484" s="12"/>
      <c r="BB1484" s="12">
        <f t="shared" si="224"/>
        <v>7.0834067284009095E-4</v>
      </c>
      <c r="BC1484" s="12"/>
      <c r="BD1484" s="38">
        <f ca="1"/>
        <v>2.7659444207806919E-2</v>
      </c>
    </row>
    <row r="1485" spans="1:56" x14ac:dyDescent="0.35">
      <c r="A1485" s="12">
        <v>0</v>
      </c>
      <c r="B1485" s="12">
        <v>0</v>
      </c>
      <c r="C1485" s="12">
        <f ca="1">-INDEX('Flow probs &amp; rates'!$M$5:$M$5999,UsefulSeries!$E1480,0)*(INDEX('Flow probs &amp; rates'!$O$5:$O$5999,UsefulSeries!$E1480,0))/INDEX('Flow probs &amp; rates'!$F$4:$F$5999,UsefulSeries!$E1480,0)</f>
        <v>-0.26632675641115383</v>
      </c>
      <c r="D1485" s="12">
        <f ca="1">INDEX('Flow probs &amp; rates'!$O$5:$O$5999,UsefulSeries!$E1480,0)*(1-INDEX('Flow probs &amp; rates'!$O$5:$O$5999,UsefulSeries!$E1480,0))/INDEX('Flow probs &amp; rates'!$F$4:$F$5999,UsefulSeries!$E1480,0)</f>
        <v>1.6686711466336177</v>
      </c>
      <c r="E1485" s="12">
        <v>0</v>
      </c>
      <c r="F1485" s="12">
        <v>0</v>
      </c>
      <c r="G1485" s="12"/>
      <c r="H1485" s="12"/>
      <c r="I1485" s="12">
        <f ca="1">INDEX('Flow probs &amp; rates'!$O$5:$O$5999,UsefulSeries!$E1480)</f>
        <v>0.11614750967255844</v>
      </c>
      <c r="J1485" s="12"/>
      <c r="K1485" s="12"/>
      <c r="L1485" s="12">
        <f>-INDEX('Flow probs &amp; rates'!$F$4:$F$5999,UsefulSeries!$E1480)</f>
        <v>-6.1520369592608148E-2</v>
      </c>
      <c r="M1485" s="12"/>
      <c r="N1485" s="12"/>
      <c r="O1485" s="12"/>
      <c r="P1485" s="12">
        <f ca="1"/>
        <v>0</v>
      </c>
      <c r="Q1485" s="12">
        <f ca="1"/>
        <v>0</v>
      </c>
      <c r="R1485" s="12">
        <f ca="1"/>
        <v>8.2823813096391474E-2</v>
      </c>
      <c r="S1485" s="12">
        <f ca="1"/>
        <v>0.61249827418510172</v>
      </c>
      <c r="T1485" s="12">
        <f ca="1"/>
        <v>0</v>
      </c>
      <c r="U1485" s="12">
        <f ca="1"/>
        <v>0</v>
      </c>
      <c r="V1485" s="12"/>
      <c r="W1485" s="12"/>
      <c r="X1485" s="12"/>
      <c r="Y1485" s="12"/>
      <c r="Z1485" s="12"/>
      <c r="AA1485" s="12"/>
      <c r="AB1485" s="12"/>
      <c r="AC1485" s="12"/>
      <c r="AD1485" s="12"/>
      <c r="AE1485" s="12">
        <v>0.62730013146770192</v>
      </c>
      <c r="AF1485" s="12">
        <v>0</v>
      </c>
      <c r="AG1485" s="12">
        <v>-3.3305151143591949E-2</v>
      </c>
      <c r="AH1485" s="12">
        <v>-3.3305151143591949E-2</v>
      </c>
      <c r="AI1485" s="12">
        <v>0</v>
      </c>
      <c r="AJ1485" s="12">
        <v>0.33939471738870619</v>
      </c>
      <c r="AK1485" s="12"/>
      <c r="AL1485" s="12"/>
      <c r="AM1485" s="12"/>
      <c r="AN1485" s="12">
        <f t="shared" si="216"/>
        <v>0.62730013146770192</v>
      </c>
      <c r="AO1485" s="12">
        <f t="shared" si="217"/>
        <v>0</v>
      </c>
      <c r="AP1485" s="12">
        <f t="shared" si="218"/>
        <v>-3.3305151143591949E-2</v>
      </c>
      <c r="AQ1485" s="12">
        <f t="shared" si="219"/>
        <v>-3.3305151143591949E-2</v>
      </c>
      <c r="AR1485" s="12">
        <f t="shared" si="220"/>
        <v>0</v>
      </c>
      <c r="AS1485" s="12">
        <f t="shared" si="221"/>
        <v>0.33939471738870619</v>
      </c>
      <c r="AT1485" s="12">
        <f t="shared" si="222"/>
        <v>0</v>
      </c>
      <c r="AU1485" s="12">
        <f t="shared" si="223"/>
        <v>0</v>
      </c>
      <c r="AV1485" s="12"/>
      <c r="AW1485" s="12"/>
      <c r="AX1485" s="12">
        <f>INDEX('Margin error adjustment'!N$7:N$6003,UsefulSeries!$K1476)</f>
        <v>-5.5740957040919387E-4</v>
      </c>
      <c r="AY1485" s="12"/>
      <c r="AZ1485" s="12"/>
      <c r="BA1485" s="12"/>
      <c r="BB1485" s="12">
        <f t="shared" si="224"/>
        <v>-5.5740957040919387E-4</v>
      </c>
      <c r="BC1485" s="12"/>
      <c r="BD1485" s="38">
        <f ca="1"/>
        <v>6.6861470810090695E-2</v>
      </c>
    </row>
    <row r="1486" spans="1:56" x14ac:dyDescent="0.35">
      <c r="A1486" s="12">
        <v>0</v>
      </c>
      <c r="B1486" s="12">
        <v>0</v>
      </c>
      <c r="C1486" s="12">
        <v>0</v>
      </c>
      <c r="D1486" s="12">
        <v>0</v>
      </c>
      <c r="E1486" s="12">
        <f ca="1">INDEX('Flow probs &amp; rates'!$P$5:$P$5999,UsefulSeries!$E1480,0)*(1-INDEX('Flow probs &amp; rates'!$P$5:$P$5999,UsefulSeries!$E1480,0))/INDEX('Flow probs &amp; rates'!$G$4:$G$5999,UsefulSeries!$E1480,0)</f>
        <v>4.93235547055728E-2</v>
      </c>
      <c r="F1486" s="12">
        <f ca="1">-INDEX('Flow probs &amp; rates'!$P$5:$P$5999,UsefulSeries!$E1480,0)*(INDEX('Flow probs &amp; rates'!$Q$5:$Q$5999,UsefulSeries!$E1480,0))/INDEX('Flow probs &amp; rates'!$G$4:$G$5999,UsefulSeries!$E1480,0)</f>
        <v>-1.2646803002998247E-3</v>
      </c>
      <c r="G1486" s="12"/>
      <c r="H1486" s="12"/>
      <c r="I1486" s="12">
        <f ca="1">INDEX('Flow probs &amp; rates'!$P$5:$P$5999,UsefulSeries!$E1480)</f>
        <v>1.7717823517287578E-2</v>
      </c>
      <c r="J1486" s="12"/>
      <c r="K1486" s="12">
        <f>INDEX('Flow probs &amp; rates'!$G$4:$G$5999,UsefulSeries!$E1480)</f>
        <v>0.35285174296514071</v>
      </c>
      <c r="L1486" s="12"/>
      <c r="M1486" s="12"/>
      <c r="N1486" s="12"/>
      <c r="O1486" s="12"/>
      <c r="P1486" s="12">
        <f ca="1"/>
        <v>0</v>
      </c>
      <c r="Q1486" s="12">
        <f ca="1"/>
        <v>0</v>
      </c>
      <c r="R1486" s="12">
        <f ca="1"/>
        <v>0</v>
      </c>
      <c r="S1486" s="12">
        <f ca="1"/>
        <v>0</v>
      </c>
      <c r="T1486" s="12">
        <f ca="1"/>
        <v>20.283741805731488</v>
      </c>
      <c r="U1486" s="12">
        <f ca="1"/>
        <v>0.36866913211233249</v>
      </c>
      <c r="V1486" s="12"/>
      <c r="W1486" s="12">
        <f ca="1">INDEX(P$6:P$6003,UsefulSeries!$I1484)</f>
        <v>55.226851352976375</v>
      </c>
      <c r="X1486" s="12">
        <f ca="1">INDEX(Q$6:Q$6003,UsefulSeries!$I1484)</f>
        <v>0.64451688072277702</v>
      </c>
      <c r="Y1486" s="12">
        <f ca="1">INDEX(R$6:R$6003,UsefulSeries!$I1484)</f>
        <v>0</v>
      </c>
      <c r="Z1486" s="12">
        <f ca="1">INDEX(S$6:S$6003,UsefulSeries!$I1484)</f>
        <v>0</v>
      </c>
      <c r="AA1486" s="12">
        <f ca="1">INDEX(T$6:T$6003,UsefulSeries!$I1484)</f>
        <v>0</v>
      </c>
      <c r="AB1486" s="12">
        <f ca="1">INDEX(U$6:U$6003,UsefulSeries!$I1484)</f>
        <v>0</v>
      </c>
      <c r="AC1486" s="12">
        <f>INDEX( K$6:K$6003,UsefulSeries!$I1484)</f>
        <v>-0.62800847214054201</v>
      </c>
      <c r="AD1486" s="12">
        <f>INDEX(L$6:L$6003,UsefulSeries!$I1484)</f>
        <v>0.62800847214054201</v>
      </c>
      <c r="AE1486" s="12"/>
      <c r="AF1486" s="12"/>
      <c r="AG1486" s="12"/>
      <c r="AH1486" s="12"/>
      <c r="AI1486" s="12"/>
      <c r="AJ1486" s="12"/>
      <c r="AK1486" s="12"/>
      <c r="AL1486" s="12"/>
      <c r="AM1486" s="12"/>
      <c r="AN1486" s="12">
        <f t="shared" ca="1" si="216"/>
        <v>55.226851352976375</v>
      </c>
      <c r="AO1486" s="12">
        <f t="shared" ca="1" si="217"/>
        <v>0.64451688072277702</v>
      </c>
      <c r="AP1486" s="12">
        <f t="shared" ca="1" si="218"/>
        <v>0</v>
      </c>
      <c r="AQ1486" s="12">
        <f t="shared" ca="1" si="219"/>
        <v>0</v>
      </c>
      <c r="AR1486" s="12">
        <f t="shared" ca="1" si="220"/>
        <v>0</v>
      </c>
      <c r="AS1486" s="12">
        <f t="shared" ca="1" si="221"/>
        <v>0</v>
      </c>
      <c r="AT1486" s="12">
        <f t="shared" si="222"/>
        <v>-0.62800847214054201</v>
      </c>
      <c r="AU1486" s="12">
        <f t="shared" si="223"/>
        <v>0.62800847214054201</v>
      </c>
      <c r="AV1486" s="12"/>
      <c r="AW1486" s="12">
        <f ca="1">INDEX(I$6:I$6003,UsefulSeries!$I1484)</f>
        <v>1.1505709277784446E-2</v>
      </c>
      <c r="AX1486" s="12"/>
      <c r="AY1486" s="12"/>
      <c r="AZ1486" s="12">
        <f t="array" aca="1" ref="AZ1486:AZ1491" ca="1">MMULT(W1486:AB1491,AW1486:AW1491)</f>
        <v>0.64451688072277702</v>
      </c>
      <c r="BA1486" s="12"/>
      <c r="BB1486" s="12">
        <f t="shared" ca="1" si="224"/>
        <v>0.64451688072277702</v>
      </c>
      <c r="BC1486" s="12"/>
      <c r="BD1486" s="38">
        <f t="array" aca="1" ref="BD1486:BD1493" ca="1">MMULT(MINVERSE(AN1486:AU1493),BB1486:BB1493)</f>
        <v>1.0899402605670681E-2</v>
      </c>
    </row>
    <row r="1487" spans="1:56" x14ac:dyDescent="0.35">
      <c r="A1487" s="12">
        <v>0</v>
      </c>
      <c r="B1487" s="12">
        <v>0</v>
      </c>
      <c r="C1487" s="12">
        <v>0</v>
      </c>
      <c r="D1487" s="12">
        <v>0</v>
      </c>
      <c r="E1487" s="12">
        <f ca="1">-INDEX('Flow probs &amp; rates'!$P$5:$P$5999,UsefulSeries!$E1480,0)*(INDEX('Flow probs &amp; rates'!$Q$5:$Q$5999,UsefulSeries!$E1480,0))/INDEX('Flow probs &amp; rates'!$G$4:$G$5999,UsefulSeries!$E1480,0)</f>
        <v>-1.2646803002998247E-3</v>
      </c>
      <c r="F1487" s="12">
        <f ca="1">INDEX('Flow probs &amp; rates'!$Q$5:$Q$5999,UsefulSeries!$E1480,0)*(1-INDEX('Flow probs &amp; rates'!$Q$5:$Q$5999,UsefulSeries!$E1480,0))/INDEX('Flow probs &amp; rates'!$G$4:$G$5999,UsefulSeries!$E1480,0)</f>
        <v>6.9581221869859114E-2</v>
      </c>
      <c r="G1487" s="12"/>
      <c r="H1487" s="12"/>
      <c r="I1487" s="12">
        <f ca="1">INDEX('Flow probs &amp; rates'!$Q$5:$Q$5999,UsefulSeries!$E1480)</f>
        <v>2.518620008936551E-2</v>
      </c>
      <c r="J1487" s="12"/>
      <c r="K1487" s="12"/>
      <c r="L1487" s="12">
        <f>INDEX('Flow probs &amp; rates'!$G$4:$G$5999,UsefulSeries!$E1480)</f>
        <v>0.35285174296514071</v>
      </c>
      <c r="M1487" s="12"/>
      <c r="N1487" s="12"/>
      <c r="O1487" s="12"/>
      <c r="P1487" s="12">
        <f ca="1"/>
        <v>0</v>
      </c>
      <c r="Q1487" s="12">
        <f ca="1"/>
        <v>0</v>
      </c>
      <c r="R1487" s="12">
        <f ca="1"/>
        <v>0</v>
      </c>
      <c r="S1487" s="12">
        <f ca="1"/>
        <v>0</v>
      </c>
      <c r="T1487" s="12">
        <f ca="1"/>
        <v>0.36866913211233243</v>
      </c>
      <c r="U1487" s="12">
        <f ca="1"/>
        <v>14.378394367088408</v>
      </c>
      <c r="V1487" s="12"/>
      <c r="W1487" s="12">
        <f ca="1">INDEX(P$7:P$6003,UsefulSeries!$I1484)</f>
        <v>0.64451688072277702</v>
      </c>
      <c r="X1487" s="12">
        <f ca="1">INDEX(Q$7:Q$6003,UsefulSeries!$I1484)</f>
        <v>45.159159384515469</v>
      </c>
      <c r="Y1487" s="12">
        <f ca="1">INDEX(R$7:R$6003,UsefulSeries!$I1484)</f>
        <v>0</v>
      </c>
      <c r="Z1487" s="12">
        <f ca="1">INDEX(S$7:S$6003,UsefulSeries!$I1484)</f>
        <v>0</v>
      </c>
      <c r="AA1487" s="12">
        <f ca="1">INDEX(T$7:T$6003,UsefulSeries!$I1484)</f>
        <v>0</v>
      </c>
      <c r="AB1487" s="12">
        <f ca="1">INDEX(U$7:U$6003,UsefulSeries!$I1484)</f>
        <v>0</v>
      </c>
      <c r="AC1487" s="12">
        <f>INDEX( K$7:K$6003,UsefulSeries!$I1484,1)</f>
        <v>-0.62800847214054201</v>
      </c>
      <c r="AD1487" s="12">
        <f>INDEX(L$7:L$6003,UsefulSeries!$I1484,1)</f>
        <v>0</v>
      </c>
      <c r="AE1487" s="12"/>
      <c r="AF1487" s="12"/>
      <c r="AG1487" s="12"/>
      <c r="AH1487" s="12"/>
      <c r="AI1487" s="12"/>
      <c r="AJ1487" s="12"/>
      <c r="AK1487" s="12"/>
      <c r="AL1487" s="12"/>
      <c r="AM1487" s="12"/>
      <c r="AN1487" s="12">
        <f t="shared" ca="1" si="216"/>
        <v>0.64451688072277702</v>
      </c>
      <c r="AO1487" s="12">
        <f t="shared" ca="1" si="217"/>
        <v>45.159159384515469</v>
      </c>
      <c r="AP1487" s="12">
        <f t="shared" ca="1" si="218"/>
        <v>0</v>
      </c>
      <c r="AQ1487" s="12">
        <f t="shared" ca="1" si="219"/>
        <v>0</v>
      </c>
      <c r="AR1487" s="12">
        <f t="shared" ca="1" si="220"/>
        <v>0</v>
      </c>
      <c r="AS1487" s="12">
        <f t="shared" ca="1" si="221"/>
        <v>0</v>
      </c>
      <c r="AT1487" s="12">
        <f t="shared" si="222"/>
        <v>-0.62800847214054201</v>
      </c>
      <c r="AU1487" s="12">
        <f t="shared" si="223"/>
        <v>0</v>
      </c>
      <c r="AV1487" s="12"/>
      <c r="AW1487" s="12">
        <f ca="1">INDEX(I$7:I$6003,UsefulSeries!$I1484)</f>
        <v>1.4107907798811032E-2</v>
      </c>
      <c r="AX1487" s="12"/>
      <c r="AY1487" s="12"/>
      <c r="AZ1487" s="12">
        <f ca="1"/>
        <v>0.64451688072277702</v>
      </c>
      <c r="BA1487" s="12"/>
      <c r="BB1487" s="12">
        <f t="shared" ca="1" si="224"/>
        <v>0.64451688072277702</v>
      </c>
      <c r="BC1487" s="12"/>
      <c r="BD1487" s="38">
        <f ca="1"/>
        <v>1.4048085207600791E-2</v>
      </c>
    </row>
    <row r="1488" spans="1:56" x14ac:dyDescent="0.35">
      <c r="A1488" s="12">
        <f ca="1">INDEX('Flow probs &amp; rates'!$K$5:$K$5999,UsefulSeries!$E1486,0)*(1-INDEX('Flow probs &amp; rates'!$K$5:$K$5999,UsefulSeries!$E1486,0))/INDEX('Flow probs &amp; rates'!$E$4:$E$5999,UsefulSeries!$E1486,0)</f>
        <v>2.593115532577633E-2</v>
      </c>
      <c r="B1488" s="12">
        <f ca="1">-INDEX('Flow probs &amp; rates'!$K$5:$K$5999,UsefulSeries!$E1486,0)*(INDEX('Flow probs &amp; rates'!$L$5:$L$5999,UsefulSeries!$E1486,0))/INDEX('Flow probs &amp; rates'!$E$4:$E$5999,UsefulSeries!$E1486,0)</f>
        <v>-3.3127504031103111E-4</v>
      </c>
      <c r="C1488" s="12">
        <v>0</v>
      </c>
      <c r="D1488" s="12">
        <v>0</v>
      </c>
      <c r="E1488" s="12">
        <v>0</v>
      </c>
      <c r="F1488" s="12">
        <v>0</v>
      </c>
      <c r="G1488" s="12"/>
      <c r="H1488" s="12"/>
      <c r="I1488" s="12">
        <f ca="1">INDEX('Flow probs &amp; rates'!$K$5:$K$5999,UsefulSeries!$E1486)</f>
        <v>1.5404593344066093E-2</v>
      </c>
      <c r="J1488" s="12"/>
      <c r="K1488" s="12">
        <f>-INDEX('Flow probs &amp; rates'!$E$4:$E$5999,UsefulSeries!$E1486)</f>
        <v>-0.58490613539664826</v>
      </c>
      <c r="L1488" s="12">
        <f>INDEX('Flow probs &amp; rates'!$E$4:$E$5999,UsefulSeries!$E1486)</f>
        <v>0.58490613539664826</v>
      </c>
      <c r="M1488" s="12"/>
      <c r="N1488" s="12"/>
      <c r="O1488" s="12"/>
      <c r="P1488" s="12">
        <f t="array" aca="1" ref="P1488:U1493" ca="1">MINVERSE(A1488:F1493)</f>
        <v>38.571337468302467</v>
      </c>
      <c r="Q1488" s="12">
        <f ca="1"/>
        <v>0.60174474147100887</v>
      </c>
      <c r="R1488" s="12">
        <f ca="1"/>
        <v>0</v>
      </c>
      <c r="S1488" s="12">
        <f ca="1"/>
        <v>0</v>
      </c>
      <c r="T1488" s="12">
        <f ca="1"/>
        <v>0</v>
      </c>
      <c r="U1488" s="12">
        <f ca="1"/>
        <v>0</v>
      </c>
      <c r="V1488" s="12"/>
      <c r="W1488" s="12">
        <f ca="1">INDEX(P$8:P$6003,UsefulSeries!$I1484)</f>
        <v>0</v>
      </c>
      <c r="X1488" s="12">
        <f ca="1">INDEX(Q$8:Q$6003,UsefulSeries!$I1484)</f>
        <v>0</v>
      </c>
      <c r="Y1488" s="12">
        <f ca="1">INDEX(R$8:R$6003,UsefulSeries!$I1484)</f>
        <v>0.19264833837541426</v>
      </c>
      <c r="Z1488" s="12">
        <f ca="1">INDEX(S$8:S$6003,UsefulSeries!$I1484)</f>
        <v>5.4964250964897453E-2</v>
      </c>
      <c r="AA1488" s="12">
        <f ca="1">INDEX(T$8:T$6003,UsefulSeries!$I1484)</f>
        <v>0</v>
      </c>
      <c r="AB1488" s="12">
        <f ca="1">INDEX(U$8:U$6003,UsefulSeries!$I1484)</f>
        <v>0</v>
      </c>
      <c r="AC1488" s="12">
        <f>INDEX( K$8:K$6003,UsefulSeries!$I1484)</f>
        <v>3.2747741573182755E-2</v>
      </c>
      <c r="AD1488" s="12">
        <f>INDEX(L$8:L$6003,UsefulSeries!$I1484)</f>
        <v>-3.2747741573182755E-2</v>
      </c>
      <c r="AE1488" s="12"/>
      <c r="AF1488" s="12"/>
      <c r="AG1488" s="12"/>
      <c r="AH1488" s="12"/>
      <c r="AI1488" s="12"/>
      <c r="AJ1488" s="12"/>
      <c r="AK1488" s="12"/>
      <c r="AL1488" s="12"/>
      <c r="AM1488" s="12"/>
      <c r="AN1488" s="12">
        <f t="shared" ca="1" si="216"/>
        <v>0</v>
      </c>
      <c r="AO1488" s="12">
        <f t="shared" ca="1" si="217"/>
        <v>0</v>
      </c>
      <c r="AP1488" s="12">
        <f t="shared" ca="1" si="218"/>
        <v>0.19264833837541426</v>
      </c>
      <c r="AQ1488" s="12">
        <f t="shared" ca="1" si="219"/>
        <v>5.4964250964897453E-2</v>
      </c>
      <c r="AR1488" s="12">
        <f t="shared" ca="1" si="220"/>
        <v>0</v>
      </c>
      <c r="AS1488" s="12">
        <f t="shared" ca="1" si="221"/>
        <v>0</v>
      </c>
      <c r="AT1488" s="12">
        <f t="shared" si="222"/>
        <v>3.2747741573182755E-2</v>
      </c>
      <c r="AU1488" s="12">
        <f t="shared" si="223"/>
        <v>-3.2747741573182755E-2</v>
      </c>
      <c r="AV1488" s="12"/>
      <c r="AW1488" s="12">
        <f ca="1">INDEX(I$8:I$6003,UsefulSeries!$I1484)</f>
        <v>0.23784695958032226</v>
      </c>
      <c r="AX1488" s="12"/>
      <c r="AY1488" s="12"/>
      <c r="AZ1488" s="12">
        <f ca="1"/>
        <v>5.4964250964897446E-2</v>
      </c>
      <c r="BA1488" s="12"/>
      <c r="BB1488" s="12">
        <f t="shared" ca="1" si="224"/>
        <v>5.4964250964897446E-2</v>
      </c>
      <c r="BC1488" s="12"/>
      <c r="BD1488" s="38">
        <f ca="1"/>
        <v>0.2456062032547815</v>
      </c>
    </row>
    <row r="1489" spans="1:56" x14ac:dyDescent="0.35">
      <c r="A1489" s="12">
        <f ca="1">-INDEX('Flow probs &amp; rates'!$K$5:$K$5999,UsefulSeries!$E1486,0)*(INDEX('Flow probs &amp; rates'!$L$5:$L$5999,UsefulSeries!$E1486,0))/INDEX('Flow probs &amp; rates'!$E$4:$E$5999,UsefulSeries!$E1486,0)</f>
        <v>-3.3127504031103111E-4</v>
      </c>
      <c r="B1489" s="12">
        <f ca="1">INDEX('Flow probs &amp; rates'!$L$5:$L$5999,UsefulSeries!$E1486,0)*(1-INDEX('Flow probs &amp; rates'!$L$5:$L$5999,UsefulSeries!$E1486,0))/INDEX('Flow probs &amp; rates'!$E$4:$E$5999,UsefulSeries!$E1486,0)</f>
        <v>2.123445456860365E-2</v>
      </c>
      <c r="C1489" s="12">
        <v>0</v>
      </c>
      <c r="D1489" s="12">
        <v>0</v>
      </c>
      <c r="E1489" s="12">
        <v>0</v>
      </c>
      <c r="F1489" s="12">
        <v>0</v>
      </c>
      <c r="G1489" s="12"/>
      <c r="H1489" s="12"/>
      <c r="I1489" s="12">
        <f ca="1">INDEX('Flow probs &amp; rates'!$L$5:$L$5999,UsefulSeries!$E1486)</f>
        <v>1.2578378361174525E-2</v>
      </c>
      <c r="J1489" s="12"/>
      <c r="K1489" s="12">
        <f>-INDEX('Flow probs &amp; rates'!$E$4:$E$5999,UsefulSeries!$E1486)</f>
        <v>-0.58490613539664826</v>
      </c>
      <c r="L1489" s="12"/>
      <c r="M1489" s="12"/>
      <c r="N1489" s="12"/>
      <c r="O1489" s="12"/>
      <c r="P1489" s="12">
        <f ca="1"/>
        <v>0.60174474147100887</v>
      </c>
      <c r="Q1489" s="12">
        <f ca="1"/>
        <v>47.102662316193395</v>
      </c>
      <c r="R1489" s="12">
        <f ca="1"/>
        <v>0</v>
      </c>
      <c r="S1489" s="12">
        <f ca="1"/>
        <v>0</v>
      </c>
      <c r="T1489" s="12">
        <f ca="1"/>
        <v>0</v>
      </c>
      <c r="U1489" s="12">
        <f ca="1"/>
        <v>0</v>
      </c>
      <c r="V1489" s="12"/>
      <c r="W1489" s="12">
        <f ca="1">INDEX(P$9:P$6003,UsefulSeries!$I1484)</f>
        <v>0</v>
      </c>
      <c r="X1489" s="12">
        <f ca="1">INDEX(Q$9:Q$6003,UsefulSeries!$I1484)</f>
        <v>0</v>
      </c>
      <c r="Y1489" s="12">
        <f ca="1">INDEX(R$9:R$6003,UsefulSeries!$I1484)</f>
        <v>5.4964250964897453E-2</v>
      </c>
      <c r="Z1489" s="12">
        <f ca="1">INDEX(S$9:S$6003,UsefulSeries!$I1484)</f>
        <v>0.25182201678146654</v>
      </c>
      <c r="AA1489" s="12">
        <f ca="1">INDEX(T$9:T$6003,UsefulSeries!$I1484)</f>
        <v>0</v>
      </c>
      <c r="AB1489" s="12">
        <f ca="1">INDEX(U$9:U$6003,UsefulSeries!$I1484)</f>
        <v>0</v>
      </c>
      <c r="AC1489" s="12">
        <f>INDEX( K$9:K$6003,UsefulSeries!$I1484)</f>
        <v>0</v>
      </c>
      <c r="AD1489" s="12">
        <f>INDEX(L$9:L$6003,UsefulSeries!$I1484)</f>
        <v>-3.2747741573182755E-2</v>
      </c>
      <c r="AE1489" s="12"/>
      <c r="AF1489" s="12"/>
      <c r="AG1489" s="12"/>
      <c r="AH1489" s="12"/>
      <c r="AI1489" s="12"/>
      <c r="AJ1489" s="12"/>
      <c r="AK1489" s="12"/>
      <c r="AL1489" s="12"/>
      <c r="AM1489" s="12"/>
      <c r="AN1489" s="12">
        <f t="shared" ca="1" si="216"/>
        <v>0</v>
      </c>
      <c r="AO1489" s="12">
        <f t="shared" ca="1" si="217"/>
        <v>0</v>
      </c>
      <c r="AP1489" s="12">
        <f t="shared" ca="1" si="218"/>
        <v>5.4964250964897453E-2</v>
      </c>
      <c r="AQ1489" s="12">
        <f t="shared" ca="1" si="219"/>
        <v>0.25182201678146654</v>
      </c>
      <c r="AR1489" s="12">
        <f t="shared" ca="1" si="220"/>
        <v>0</v>
      </c>
      <c r="AS1489" s="12">
        <f t="shared" ca="1" si="221"/>
        <v>0</v>
      </c>
      <c r="AT1489" s="12">
        <f t="shared" si="222"/>
        <v>0</v>
      </c>
      <c r="AU1489" s="12">
        <f t="shared" si="223"/>
        <v>-3.2747741573182755E-2</v>
      </c>
      <c r="AV1489" s="12"/>
      <c r="AW1489" s="12">
        <f ca="1">INDEX(I$9:I$6003,UsefulSeries!$I1484)</f>
        <v>0.16635229724031775</v>
      </c>
      <c r="AX1489" s="12"/>
      <c r="AY1489" s="12"/>
      <c r="AZ1489" s="12">
        <f ca="1"/>
        <v>5.496425096489746E-2</v>
      </c>
      <c r="BA1489" s="12"/>
      <c r="BB1489" s="12">
        <f t="shared" ca="1" si="224"/>
        <v>5.496425096489746E-2</v>
      </c>
      <c r="BC1489" s="12"/>
      <c r="BD1489" s="38">
        <f ca="1"/>
        <v>0.17096006340083073</v>
      </c>
    </row>
    <row r="1490" spans="1:56" x14ac:dyDescent="0.35">
      <c r="A1490" s="12">
        <v>0</v>
      </c>
      <c r="B1490" s="12">
        <v>0</v>
      </c>
      <c r="C1490" s="12">
        <f ca="1">INDEX('Flow probs &amp; rates'!$M$5:$M$5999,UsefulSeries!$E1486,0)*(1-INDEX('Flow probs &amp; rates'!$M$5:$M$5999,UsefulSeries!$E1486,0))/INDEX('Flow probs &amp; rates'!$F$4:$F$5999,UsefulSeries!$E1486,0)</f>
        <v>2.0372095490389368</v>
      </c>
      <c r="D1490" s="12">
        <f ca="1">-INDEX('Flow probs &amp; rates'!$M$5:$M$5999,UsefulSeries!$E1486,0)*(INDEX('Flow probs &amp; rates'!$O$5:$O$5999,UsefulSeries!$E1486,0))/INDEX('Flow probs &amp; rates'!$F$4:$F$5999,UsefulSeries!$E1486,0)</f>
        <v>-0.28452889410921461</v>
      </c>
      <c r="E1490" s="12">
        <v>0</v>
      </c>
      <c r="F1490" s="12">
        <v>0</v>
      </c>
      <c r="G1490" s="12"/>
      <c r="H1490" s="12"/>
      <c r="I1490" s="12">
        <f ca="1">INDEX('Flow probs &amp; rates'!$M$5:$M$5999,UsefulSeries!$E1486)</f>
        <v>0.14591429910018339</v>
      </c>
      <c r="J1490" s="12"/>
      <c r="K1490" s="12">
        <f>INDEX('Flow probs &amp; rates'!$F$4:$F$5999,UsefulSeries!$E1486)</f>
        <v>6.1173538322102032E-2</v>
      </c>
      <c r="L1490" s="12">
        <f>-INDEX('Flow probs &amp; rates'!$F$4:$F$5999,UsefulSeries!$E1486)</f>
        <v>-6.1173538322102032E-2</v>
      </c>
      <c r="M1490" s="12"/>
      <c r="N1490" s="12"/>
      <c r="O1490" s="12"/>
      <c r="P1490" s="12">
        <f ca="1"/>
        <v>0</v>
      </c>
      <c r="Q1490" s="12">
        <f ca="1"/>
        <v>0</v>
      </c>
      <c r="R1490" s="12">
        <f ca="1"/>
        <v>0.50249500398824287</v>
      </c>
      <c r="S1490" s="12">
        <f ca="1"/>
        <v>8.32520737247677E-2</v>
      </c>
      <c r="T1490" s="12">
        <f ca="1"/>
        <v>0</v>
      </c>
      <c r="U1490" s="12">
        <f ca="1"/>
        <v>0</v>
      </c>
      <c r="V1490" s="12"/>
      <c r="W1490" s="12">
        <f ca="1">INDEX(P$10:P$6003,UsefulSeries!$I1484)</f>
        <v>0</v>
      </c>
      <c r="X1490" s="12">
        <f ca="1">INDEX(Q$10:Q$6003,UsefulSeries!$I1484)</f>
        <v>0</v>
      </c>
      <c r="Y1490" s="12">
        <f ca="1">INDEX(R$10:R$6003,UsefulSeries!$I1484)</f>
        <v>0</v>
      </c>
      <c r="Z1490" s="12">
        <f ca="1">INDEX(S$10:S$6003,UsefulSeries!$I1484)</f>
        <v>0</v>
      </c>
      <c r="AA1490" s="12">
        <f ca="1">INDEX(T$10:T$6003,UsefulSeries!$I1484)</f>
        <v>13.686441434943957</v>
      </c>
      <c r="AB1490" s="12">
        <f ca="1">INDEX(U$10:U$6003,UsefulSeries!$I1484)</f>
        <v>0.35542642517861689</v>
      </c>
      <c r="AC1490" s="12">
        <f>INDEX( K$10:K$6003,UsefulSeries!$I1484)</f>
        <v>0.33924378628627522</v>
      </c>
      <c r="AD1490" s="12">
        <f>INDEX(L$10:L$6003,UsefulSeries!$I1484)</f>
        <v>0</v>
      </c>
      <c r="AE1490" s="12"/>
      <c r="AF1490" s="12"/>
      <c r="AG1490" s="12"/>
      <c r="AH1490" s="12"/>
      <c r="AI1490" s="12"/>
      <c r="AJ1490" s="12"/>
      <c r="AK1490" s="12"/>
      <c r="AL1490" s="12"/>
      <c r="AM1490" s="12"/>
      <c r="AN1490" s="12">
        <f t="shared" ca="1" si="216"/>
        <v>0</v>
      </c>
      <c r="AO1490" s="12">
        <f t="shared" ca="1" si="217"/>
        <v>0</v>
      </c>
      <c r="AP1490" s="12">
        <f t="shared" ca="1" si="218"/>
        <v>0</v>
      </c>
      <c r="AQ1490" s="12">
        <f t="shared" ca="1" si="219"/>
        <v>0</v>
      </c>
      <c r="AR1490" s="12">
        <f t="shared" ca="1" si="220"/>
        <v>13.686441434943957</v>
      </c>
      <c r="AS1490" s="12">
        <f t="shared" ca="1" si="221"/>
        <v>0.35542642517861689</v>
      </c>
      <c r="AT1490" s="12">
        <f t="shared" si="222"/>
        <v>0.33924378628627522</v>
      </c>
      <c r="AU1490" s="12">
        <f t="shared" si="223"/>
        <v>0</v>
      </c>
      <c r="AV1490" s="12"/>
      <c r="AW1490" s="12">
        <f ca="1">INDEX(I$10:I$6003,UsefulSeries!$I1484)</f>
        <v>2.5447708673178276E-2</v>
      </c>
      <c r="AX1490" s="12"/>
      <c r="AY1490" s="12"/>
      <c r="AZ1490" s="12">
        <f ca="1"/>
        <v>0.355426425178617</v>
      </c>
      <c r="BA1490" s="12"/>
      <c r="BB1490" s="12">
        <f t="shared" ca="1" si="224"/>
        <v>0.355426425178617</v>
      </c>
      <c r="BC1490" s="12"/>
      <c r="BD1490" s="38">
        <f ca="1"/>
        <v>2.5594587951818095E-2</v>
      </c>
    </row>
    <row r="1491" spans="1:56" x14ac:dyDescent="0.35">
      <c r="A1491" s="12">
        <v>0</v>
      </c>
      <c r="B1491" s="12">
        <v>0</v>
      </c>
      <c r="C1491" s="12">
        <f ca="1">-INDEX('Flow probs &amp; rates'!$M$5:$M$5999,UsefulSeries!$E1486,0)*(INDEX('Flow probs &amp; rates'!$O$5:$O$5999,UsefulSeries!$E1486,0))/INDEX('Flow probs &amp; rates'!$F$4:$F$5999,UsefulSeries!$E1486,0)</f>
        <v>-0.28452889410921461</v>
      </c>
      <c r="D1491" s="12">
        <f ca="1">INDEX('Flow probs &amp; rates'!$O$5:$O$5999,UsefulSeries!$E1486,0)*(1-INDEX('Flow probs &amp; rates'!$O$5:$O$5999,UsefulSeries!$E1486,0))/INDEX('Flow probs &amp; rates'!$F$4:$F$5999,UsefulSeries!$E1486,0)</f>
        <v>1.7173668040132541</v>
      </c>
      <c r="E1491" s="12">
        <v>0</v>
      </c>
      <c r="F1491" s="12">
        <v>0</v>
      </c>
      <c r="G1491" s="12"/>
      <c r="H1491" s="12"/>
      <c r="I1491" s="12">
        <f ca="1">INDEX('Flow probs &amp; rates'!$O$5:$O$5999,UsefulSeries!$E1486)</f>
        <v>0.11928672731097316</v>
      </c>
      <c r="J1491" s="12"/>
      <c r="K1491" s="12"/>
      <c r="L1491" s="12">
        <f>-INDEX('Flow probs &amp; rates'!$F$4:$F$5999,UsefulSeries!$E1486)</f>
        <v>-6.1173538322102032E-2</v>
      </c>
      <c r="M1491" s="12"/>
      <c r="N1491" s="12"/>
      <c r="O1491" s="12"/>
      <c r="P1491" s="12">
        <f ca="1"/>
        <v>0</v>
      </c>
      <c r="Q1491" s="12">
        <f ca="1"/>
        <v>0</v>
      </c>
      <c r="R1491" s="12">
        <f ca="1"/>
        <v>8.3252073724767714E-2</v>
      </c>
      <c r="S1491" s="12">
        <f ca="1"/>
        <v>0.59607977636285225</v>
      </c>
      <c r="T1491" s="12">
        <f ca="1"/>
        <v>0</v>
      </c>
      <c r="U1491" s="12">
        <f ca="1"/>
        <v>0</v>
      </c>
      <c r="V1491" s="12"/>
      <c r="W1491" s="12">
        <f ca="1">INDEX(P$11:P$6003,UsefulSeries!$I1484)</f>
        <v>0</v>
      </c>
      <c r="X1491" s="12">
        <f ca="1">INDEX(Q$11:Q$6003,UsefulSeries!$I1484)</f>
        <v>0</v>
      </c>
      <c r="Y1491" s="12">
        <f ca="1">INDEX(R$11:R$6003,UsefulSeries!$I1484)</f>
        <v>0</v>
      </c>
      <c r="Z1491" s="12">
        <f ca="1">INDEX(S$11:S$6003,UsefulSeries!$I1484)</f>
        <v>0</v>
      </c>
      <c r="AA1491" s="12">
        <f ca="1">INDEX(T$11:T$6003,UsefulSeries!$I1484)</f>
        <v>0.35542642517861694</v>
      </c>
      <c r="AB1491" s="12">
        <f ca="1">INDEX(U$11:U$6003,UsefulSeries!$I1484)</f>
        <v>17.247935124929739</v>
      </c>
      <c r="AC1491" s="12">
        <f>INDEX( K$11:K$6003,UsefulSeries!$I1484)</f>
        <v>0</v>
      </c>
      <c r="AD1491" s="12">
        <f>INDEX(L$11:L$6003,UsefulSeries!$I1484)</f>
        <v>0.33924378628627522</v>
      </c>
      <c r="AE1491" s="12"/>
      <c r="AF1491" s="12"/>
      <c r="AG1491" s="12"/>
      <c r="AH1491" s="12"/>
      <c r="AI1491" s="12"/>
      <c r="AJ1491" s="12"/>
      <c r="AK1491" s="12"/>
      <c r="AL1491" s="12"/>
      <c r="AM1491" s="12"/>
      <c r="AN1491" s="12">
        <f t="shared" ca="1" si="216"/>
        <v>0</v>
      </c>
      <c r="AO1491" s="12">
        <f t="shared" ca="1" si="217"/>
        <v>0</v>
      </c>
      <c r="AP1491" s="12">
        <f t="shared" ca="1" si="218"/>
        <v>0</v>
      </c>
      <c r="AQ1491" s="12">
        <f t="shared" ca="1" si="219"/>
        <v>0</v>
      </c>
      <c r="AR1491" s="12">
        <f t="shared" ca="1" si="220"/>
        <v>0.35542642517861694</v>
      </c>
      <c r="AS1491" s="12">
        <f t="shared" ca="1" si="221"/>
        <v>17.247935124929739</v>
      </c>
      <c r="AT1491" s="12">
        <f t="shared" si="222"/>
        <v>0</v>
      </c>
      <c r="AU1491" s="12">
        <f t="shared" si="223"/>
        <v>0.33924378628627522</v>
      </c>
      <c r="AV1491" s="12"/>
      <c r="AW1491" s="12">
        <f ca="1">INDEX(I$11:I$6003,UsefulSeries!$I1484)</f>
        <v>2.0082498835195108E-2</v>
      </c>
      <c r="AX1491" s="12"/>
      <c r="AY1491" s="12"/>
      <c r="AZ1491" s="12">
        <f ca="1"/>
        <v>0.35542642517861694</v>
      </c>
      <c r="BA1491" s="12"/>
      <c r="BB1491" s="12">
        <f t="shared" ca="1" si="224"/>
        <v>0.35542642517861694</v>
      </c>
      <c r="BC1491" s="12"/>
      <c r="BD1491" s="38">
        <f ca="1"/>
        <v>1.9126411432009806E-2</v>
      </c>
    </row>
    <row r="1492" spans="1:56" x14ac:dyDescent="0.35">
      <c r="A1492" s="12">
        <v>0</v>
      </c>
      <c r="B1492" s="12">
        <v>0</v>
      </c>
      <c r="C1492" s="12">
        <v>0</v>
      </c>
      <c r="D1492" s="12">
        <v>0</v>
      </c>
      <c r="E1492" s="12">
        <f ca="1">INDEX('Flow probs &amp; rates'!$P$5:$P$5999,UsefulSeries!$E1486,0)*(1-INDEX('Flow probs &amp; rates'!$P$5:$P$5999,UsefulSeries!$E1486,0))/INDEX('Flow probs &amp; rates'!$G$4:$G$5999,UsefulSeries!$E1486,0)</f>
        <v>5.0589851298639778E-2</v>
      </c>
      <c r="F1492" s="12">
        <f ca="1">-INDEX('Flow probs &amp; rates'!$P$5:$P$5999,UsefulSeries!$E1486,0)*(INDEX('Flow probs &amp; rates'!$Q$5:$Q$5999,UsefulSeries!$E1486,0))/INDEX('Flow probs &amp; rates'!$G$4:$G$5999,UsefulSeries!$E1486,0)</f>
        <v>-1.2499451834126908E-3</v>
      </c>
      <c r="G1492" s="12"/>
      <c r="H1492" s="12"/>
      <c r="I1492" s="12">
        <f ca="1">INDEX('Flow probs &amp; rates'!$P$5:$P$5999,UsefulSeries!$E1486)</f>
        <v>1.8237378658466797E-2</v>
      </c>
      <c r="J1492" s="12"/>
      <c r="K1492" s="12">
        <f>INDEX('Flow probs &amp; rates'!$G$4:$G$5999,UsefulSeries!$E1486)</f>
        <v>0.35392032628124975</v>
      </c>
      <c r="L1492" s="12"/>
      <c r="M1492" s="12"/>
      <c r="N1492" s="12"/>
      <c r="O1492" s="12"/>
      <c r="P1492" s="12">
        <f ca="1"/>
        <v>0</v>
      </c>
      <c r="Q1492" s="12">
        <f ca="1"/>
        <v>0</v>
      </c>
      <c r="R1492" s="12">
        <f ca="1"/>
        <v>0</v>
      </c>
      <c r="S1492" s="12">
        <f ca="1"/>
        <v>0</v>
      </c>
      <c r="T1492" s="12">
        <f ca="1"/>
        <v>19.775942965668623</v>
      </c>
      <c r="U1492" s="12">
        <f ca="1"/>
        <v>0.36962734821334509</v>
      </c>
      <c r="V1492" s="12"/>
      <c r="W1492" s="12"/>
      <c r="X1492" s="12"/>
      <c r="Y1492" s="12"/>
      <c r="Z1492" s="12"/>
      <c r="AA1492" s="12"/>
      <c r="AB1492" s="12"/>
      <c r="AC1492" s="12"/>
      <c r="AD1492" s="12"/>
      <c r="AE1492" s="12">
        <f t="array" ref="AE1492:AJ1493">TRANSPOSE(AC1486:AD1491)</f>
        <v>-0.62800847214054201</v>
      </c>
      <c r="AF1492" s="12">
        <v>-0.62800847214054201</v>
      </c>
      <c r="AG1492" s="12">
        <v>3.2747741573182755E-2</v>
      </c>
      <c r="AH1492" s="12">
        <v>0</v>
      </c>
      <c r="AI1492" s="12">
        <v>0.33924378628627522</v>
      </c>
      <c r="AJ1492" s="12">
        <v>0</v>
      </c>
      <c r="AK1492" s="12"/>
      <c r="AL1492" s="12"/>
      <c r="AM1492" s="12"/>
      <c r="AN1492" s="12">
        <f t="shared" si="216"/>
        <v>-0.62800847214054201</v>
      </c>
      <c r="AO1492" s="12">
        <f t="shared" si="217"/>
        <v>-0.62800847214054201</v>
      </c>
      <c r="AP1492" s="12">
        <f t="shared" si="218"/>
        <v>3.2747741573182755E-2</v>
      </c>
      <c r="AQ1492" s="12">
        <f t="shared" si="219"/>
        <v>0</v>
      </c>
      <c r="AR1492" s="12">
        <f t="shared" si="220"/>
        <v>0.33924378628627522</v>
      </c>
      <c r="AS1492" s="12">
        <f t="shared" si="221"/>
        <v>0</v>
      </c>
      <c r="AT1492" s="12">
        <f t="shared" si="222"/>
        <v>0</v>
      </c>
      <c r="AU1492" s="12">
        <f t="shared" si="223"/>
        <v>0</v>
      </c>
      <c r="AV1492" s="12"/>
      <c r="AW1492" s="12"/>
      <c r="AX1492" s="12">
        <f>INDEX($N$6:$N$6003,UsefulSeries!$K1484)</f>
        <v>1.0586196928126235E-3</v>
      </c>
      <c r="AY1492" s="12"/>
      <c r="AZ1492" s="12"/>
      <c r="BA1492" s="12"/>
      <c r="BB1492" s="12">
        <f t="shared" si="224"/>
        <v>1.0586196928126235E-3</v>
      </c>
      <c r="BC1492" s="12"/>
      <c r="BD1492" s="38">
        <f ca="1"/>
        <v>-4.9239985661183802E-3</v>
      </c>
    </row>
    <row r="1493" spans="1:56" x14ac:dyDescent="0.35">
      <c r="A1493" s="12">
        <v>0</v>
      </c>
      <c r="B1493" s="12">
        <v>0</v>
      </c>
      <c r="C1493" s="12">
        <v>0</v>
      </c>
      <c r="D1493" s="12">
        <v>0</v>
      </c>
      <c r="E1493" s="12">
        <f ca="1">-INDEX('Flow probs &amp; rates'!$P$5:$P$5999,UsefulSeries!$E1486,0)*(INDEX('Flow probs &amp; rates'!$Q$5:$Q$5999,UsefulSeries!$E1486,0))/INDEX('Flow probs &amp; rates'!$G$4:$G$5999,UsefulSeries!$E1486,0)</f>
        <v>-1.2499451834126908E-3</v>
      </c>
      <c r="F1493" s="12">
        <f ca="1">INDEX('Flow probs &amp; rates'!$Q$5:$Q$5999,UsefulSeries!$E1486,0)*(1-INDEX('Flow probs &amp; rates'!$Q$5:$Q$5999,UsefulSeries!$E1486,0))/INDEX('Flow probs &amp; rates'!$G$4:$G$5999,UsefulSeries!$E1486,0)</f>
        <v>6.6875042598617762E-2</v>
      </c>
      <c r="G1493" s="12"/>
      <c r="H1493" s="12"/>
      <c r="I1493" s="12">
        <f ca="1">INDEX('Flow probs &amp; rates'!$Q$5:$Q$5999,UsefulSeries!$E1486)</f>
        <v>2.4256830733824699E-2</v>
      </c>
      <c r="J1493" s="12"/>
      <c r="K1493" s="12"/>
      <c r="L1493" s="12">
        <f>INDEX('Flow probs &amp; rates'!$G$4:$G$5999,UsefulSeries!$E1486)</f>
        <v>0.35392032628124975</v>
      </c>
      <c r="M1493" s="12"/>
      <c r="N1493" s="12"/>
      <c r="O1493" s="12"/>
      <c r="P1493" s="12">
        <f ca="1"/>
        <v>0</v>
      </c>
      <c r="Q1493" s="12">
        <f ca="1"/>
        <v>0</v>
      </c>
      <c r="R1493" s="12">
        <f ca="1"/>
        <v>0</v>
      </c>
      <c r="S1493" s="12">
        <f ca="1"/>
        <v>0</v>
      </c>
      <c r="T1493" s="12">
        <f ca="1"/>
        <v>0.36962734821334514</v>
      </c>
      <c r="U1493" s="12">
        <f ca="1"/>
        <v>14.960170117996087</v>
      </c>
      <c r="V1493" s="12"/>
      <c r="W1493" s="12"/>
      <c r="X1493" s="12"/>
      <c r="Y1493" s="12"/>
      <c r="Z1493" s="12"/>
      <c r="AA1493" s="12"/>
      <c r="AB1493" s="12"/>
      <c r="AC1493" s="12"/>
      <c r="AD1493" s="12"/>
      <c r="AE1493" s="12">
        <v>0.62800847214054201</v>
      </c>
      <c r="AF1493" s="12">
        <v>0</v>
      </c>
      <c r="AG1493" s="12">
        <v>-3.2747741573182755E-2</v>
      </c>
      <c r="AH1493" s="12">
        <v>-3.2747741573182755E-2</v>
      </c>
      <c r="AI1493" s="12">
        <v>0</v>
      </c>
      <c r="AJ1493" s="12">
        <v>0.33924378628627522</v>
      </c>
      <c r="AK1493" s="12"/>
      <c r="AL1493" s="12"/>
      <c r="AM1493" s="12"/>
      <c r="AN1493" s="12">
        <f t="shared" si="216"/>
        <v>0.62800847214054201</v>
      </c>
      <c r="AO1493" s="12">
        <f t="shared" si="217"/>
        <v>0</v>
      </c>
      <c r="AP1493" s="12">
        <f t="shared" si="218"/>
        <v>-3.2747741573182755E-2</v>
      </c>
      <c r="AQ1493" s="12">
        <f t="shared" si="219"/>
        <v>-3.2747741573182755E-2</v>
      </c>
      <c r="AR1493" s="12">
        <f t="shared" si="220"/>
        <v>0</v>
      </c>
      <c r="AS1493" s="12">
        <f t="shared" si="221"/>
        <v>0.33924378628627522</v>
      </c>
      <c r="AT1493" s="12">
        <f t="shared" si="222"/>
        <v>0</v>
      </c>
      <c r="AU1493" s="12">
        <f t="shared" si="223"/>
        <v>0</v>
      </c>
      <c r="AV1493" s="12"/>
      <c r="AW1493" s="12"/>
      <c r="AX1493" s="12">
        <f>INDEX('Margin error adjustment'!N$7:N$6003,UsefulSeries!$K1484)</f>
        <v>-3.0817103864753254E-4</v>
      </c>
      <c r="AY1493" s="12"/>
      <c r="AZ1493" s="12"/>
      <c r="BA1493" s="12"/>
      <c r="BB1493" s="12">
        <f t="shared" si="224"/>
        <v>-3.0817103864753254E-4</v>
      </c>
      <c r="BC1493" s="12"/>
      <c r="BD1493" s="38">
        <f ca="1"/>
        <v>4.8455799019679432E-2</v>
      </c>
    </row>
    <row r="1494" spans="1:56" x14ac:dyDescent="0.35">
      <c r="A1494" s="12">
        <f ca="1">INDEX('Flow probs &amp; rates'!$K$5:$K$5999,UsefulSeries!$E1492,0)*(1-INDEX('Flow probs &amp; rates'!$K$5:$K$5999,UsefulSeries!$E1492,0))/INDEX('Flow probs &amp; rates'!$E$4:$E$5999,UsefulSeries!$E1492,0)</f>
        <v>2.5698069014843675E-2</v>
      </c>
      <c r="B1494" s="12">
        <f ca="1">-INDEX('Flow probs &amp; rates'!$K$5:$K$5999,UsefulSeries!$E1492,0)*(INDEX('Flow probs &amp; rates'!$L$5:$L$5999,UsefulSeries!$E1492,0))/INDEX('Flow probs &amp; rates'!$E$4:$E$5999,UsefulSeries!$E1492,0)</f>
        <v>-3.0761653770541847E-4</v>
      </c>
      <c r="C1494" s="12">
        <v>0</v>
      </c>
      <c r="D1494" s="12">
        <v>0</v>
      </c>
      <c r="E1494" s="12">
        <v>0</v>
      </c>
      <c r="F1494" s="12">
        <v>0</v>
      </c>
      <c r="G1494" s="12"/>
      <c r="H1494" s="12"/>
      <c r="I1494" s="12">
        <f ca="1">INDEX('Flow probs &amp; rates'!$K$5:$K$5999,UsefulSeries!$E1492)</f>
        <v>1.5219646109983876E-2</v>
      </c>
      <c r="J1494" s="12"/>
      <c r="K1494" s="12">
        <f>-INDEX('Flow probs &amp; rates'!$E$4:$E$5999,UsefulSeries!$E1492)</f>
        <v>-0.58323481323104009</v>
      </c>
      <c r="L1494" s="12">
        <f>INDEX('Flow probs &amp; rates'!$E$4:$E$5999,UsefulSeries!$E1492)</f>
        <v>0.58323481323104009</v>
      </c>
      <c r="M1494" s="12"/>
      <c r="N1494" s="12"/>
      <c r="O1494" s="12"/>
      <c r="P1494" s="12">
        <f t="array" aca="1" ref="P1494:U1499" ca="1">MINVERSE(A1494:F1499)</f>
        <v>38.920604974327432</v>
      </c>
      <c r="Q1494" s="12">
        <f ca="1"/>
        <v>0.59942398126570418</v>
      </c>
      <c r="R1494" s="12">
        <f ca="1"/>
        <v>0</v>
      </c>
      <c r="S1494" s="12">
        <f ca="1"/>
        <v>0</v>
      </c>
      <c r="T1494" s="12">
        <f ca="1"/>
        <v>0</v>
      </c>
      <c r="U1494" s="12">
        <f ca="1"/>
        <v>0</v>
      </c>
      <c r="V1494" s="12"/>
      <c r="W1494" s="12">
        <f ca="1">INDEX(P$6:P$6003,UsefulSeries!$I1492)</f>
        <v>56.524944081358562</v>
      </c>
      <c r="X1494" s="12">
        <f ca="1">INDEX(Q$6:Q$6003,UsefulSeries!$I1492)</f>
        <v>0.64568879742824703</v>
      </c>
      <c r="Y1494" s="12">
        <f ca="1">INDEX(R$6:R$6003,UsefulSeries!$I1492)</f>
        <v>0</v>
      </c>
      <c r="Z1494" s="12">
        <f ca="1">INDEX(S$6:S$6003,UsefulSeries!$I1492)</f>
        <v>0</v>
      </c>
      <c r="AA1494" s="12">
        <f ca="1">INDEX(T$6:T$6003,UsefulSeries!$I1492)</f>
        <v>0</v>
      </c>
      <c r="AB1494" s="12">
        <f ca="1">INDEX(U$6:U$6003,UsefulSeries!$I1492)</f>
        <v>0</v>
      </c>
      <c r="AC1494" s="12">
        <f>INDEX( K$6:K$6003,UsefulSeries!$I1492)</f>
        <v>-0.62906709183335463</v>
      </c>
      <c r="AD1494" s="12">
        <f>INDEX(L$6:L$6003,UsefulSeries!$I1492)</f>
        <v>0.62906709183335463</v>
      </c>
      <c r="AE1494" s="12"/>
      <c r="AF1494" s="12"/>
      <c r="AG1494" s="12"/>
      <c r="AH1494" s="12"/>
      <c r="AI1494" s="12"/>
      <c r="AJ1494" s="12"/>
      <c r="AK1494" s="12"/>
      <c r="AL1494" s="12"/>
      <c r="AM1494" s="12"/>
      <c r="AN1494" s="12">
        <f t="shared" ca="1" si="216"/>
        <v>56.524944081358562</v>
      </c>
      <c r="AO1494" s="12">
        <f t="shared" ca="1" si="217"/>
        <v>0.64568879742824703</v>
      </c>
      <c r="AP1494" s="12">
        <f t="shared" ca="1" si="218"/>
        <v>0</v>
      </c>
      <c r="AQ1494" s="12">
        <f t="shared" ca="1" si="219"/>
        <v>0</v>
      </c>
      <c r="AR1494" s="12">
        <f t="shared" ca="1" si="220"/>
        <v>0</v>
      </c>
      <c r="AS1494" s="12">
        <f t="shared" ca="1" si="221"/>
        <v>0</v>
      </c>
      <c r="AT1494" s="12">
        <f t="shared" si="222"/>
        <v>-0.62906709183335463</v>
      </c>
      <c r="AU1494" s="12">
        <f t="shared" si="223"/>
        <v>0.62906709183335463</v>
      </c>
      <c r="AV1494" s="12"/>
      <c r="AW1494" s="12">
        <f ca="1">INDEX(I$6:I$6003,UsefulSeries!$I1492)</f>
        <v>1.1257614093763002E-2</v>
      </c>
      <c r="AX1494" s="12"/>
      <c r="AY1494" s="12"/>
      <c r="AZ1494" s="12">
        <f t="array" aca="1" ref="AZ1494:AZ1499" ca="1">MMULT(W1494:AB1499,AW1494:AW1499)</f>
        <v>0.64568879742824703</v>
      </c>
      <c r="BA1494" s="12"/>
      <c r="BB1494" s="12">
        <f t="shared" ca="1" si="224"/>
        <v>0.64568879742824703</v>
      </c>
      <c r="BC1494" s="12"/>
      <c r="BD1494" s="38">
        <f t="array" aca="1" ref="BD1494:BD1501" ca="1">MMULT(MINVERSE(AN1494:AU1501),BB1494:BB1501)</f>
        <v>1.1249211206692167E-2</v>
      </c>
    </row>
    <row r="1495" spans="1:56" x14ac:dyDescent="0.35">
      <c r="A1495" s="12">
        <f ca="1">-INDEX('Flow probs &amp; rates'!$K$5:$K$5999,UsefulSeries!$E1492,0)*(INDEX('Flow probs &amp; rates'!$L$5:$L$5999,UsefulSeries!$E1492,0))/INDEX('Flow probs &amp; rates'!$E$4:$E$5999,UsefulSeries!$E1492,0)</f>
        <v>-3.0761653770541847E-4</v>
      </c>
      <c r="B1495" s="12">
        <f ca="1">INDEX('Flow probs &amp; rates'!$L$5:$L$5999,UsefulSeries!$E1492,0)*(1-INDEX('Flow probs &amp; rates'!$L$5:$L$5999,UsefulSeries!$E1492,0))/INDEX('Flow probs &amp; rates'!$E$4:$E$5999,UsefulSeries!$E1492,0)</f>
        <v>1.9973544806002413E-2</v>
      </c>
      <c r="C1495" s="12">
        <v>0</v>
      </c>
      <c r="D1495" s="12">
        <v>0</v>
      </c>
      <c r="E1495" s="12">
        <v>0</v>
      </c>
      <c r="F1495" s="12">
        <v>0</v>
      </c>
      <c r="G1495" s="12"/>
      <c r="H1495" s="12"/>
      <c r="I1495" s="12">
        <f ca="1">INDEX('Flow probs &amp; rates'!$L$5:$L$5999,UsefulSeries!$E1492)</f>
        <v>1.1788229017868341E-2</v>
      </c>
      <c r="J1495" s="12"/>
      <c r="K1495" s="12">
        <f>-INDEX('Flow probs &amp; rates'!$E$4:$E$5999,UsefulSeries!$E1492)</f>
        <v>-0.58323481323104009</v>
      </c>
      <c r="L1495" s="12"/>
      <c r="M1495" s="12"/>
      <c r="N1495" s="12"/>
      <c r="O1495" s="12"/>
      <c r="P1495" s="12">
        <f ca="1"/>
        <v>0.59942398126570418</v>
      </c>
      <c r="Q1495" s="12">
        <f ca="1"/>
        <v>50.075457433532826</v>
      </c>
      <c r="R1495" s="12">
        <f ca="1"/>
        <v>0</v>
      </c>
      <c r="S1495" s="12">
        <f ca="1"/>
        <v>0</v>
      </c>
      <c r="T1495" s="12">
        <f ca="1"/>
        <v>0</v>
      </c>
      <c r="U1495" s="12">
        <f ca="1"/>
        <v>0</v>
      </c>
      <c r="V1495" s="12"/>
      <c r="W1495" s="12">
        <f ca="1">INDEX(P$7:P$6003,UsefulSeries!$I1492)</f>
        <v>0.64568879742824703</v>
      </c>
      <c r="X1495" s="12">
        <f ca="1">INDEX(Q$7:Q$6003,UsefulSeries!$I1492)</f>
        <v>44.074608027539078</v>
      </c>
      <c r="Y1495" s="12">
        <f ca="1">INDEX(R$7:R$6003,UsefulSeries!$I1492)</f>
        <v>0</v>
      </c>
      <c r="Z1495" s="12">
        <f ca="1">INDEX(S$7:S$6003,UsefulSeries!$I1492)</f>
        <v>0</v>
      </c>
      <c r="AA1495" s="12">
        <f ca="1">INDEX(T$7:T$6003,UsefulSeries!$I1492)</f>
        <v>0</v>
      </c>
      <c r="AB1495" s="12">
        <f ca="1">INDEX(U$7:U$6003,UsefulSeries!$I1492)</f>
        <v>0</v>
      </c>
      <c r="AC1495" s="12">
        <f>INDEX( K$7:K$6003,UsefulSeries!$I1492,1)</f>
        <v>-0.62906709183335463</v>
      </c>
      <c r="AD1495" s="12">
        <f>INDEX(L$7:L$6003,UsefulSeries!$I1492,1)</f>
        <v>0</v>
      </c>
      <c r="AE1495" s="12"/>
      <c r="AF1495" s="12"/>
      <c r="AG1495" s="12"/>
      <c r="AH1495" s="12"/>
      <c r="AI1495" s="12"/>
      <c r="AJ1495" s="12"/>
      <c r="AK1495" s="12"/>
      <c r="AL1495" s="12"/>
      <c r="AM1495" s="12"/>
      <c r="AN1495" s="12">
        <f t="shared" ca="1" si="216"/>
        <v>0.64568879742824703</v>
      </c>
      <c r="AO1495" s="12">
        <f t="shared" ca="1" si="217"/>
        <v>44.074608027539078</v>
      </c>
      <c r="AP1495" s="12">
        <f t="shared" ca="1" si="218"/>
        <v>0</v>
      </c>
      <c r="AQ1495" s="12">
        <f t="shared" ca="1" si="219"/>
        <v>0</v>
      </c>
      <c r="AR1495" s="12">
        <f t="shared" ca="1" si="220"/>
        <v>0</v>
      </c>
      <c r="AS1495" s="12">
        <f t="shared" ca="1" si="221"/>
        <v>0</v>
      </c>
      <c r="AT1495" s="12">
        <f t="shared" si="222"/>
        <v>-0.62906709183335463</v>
      </c>
      <c r="AU1495" s="12">
        <f t="shared" si="223"/>
        <v>0</v>
      </c>
      <c r="AV1495" s="12"/>
      <c r="AW1495" s="12">
        <f ca="1">INDEX(I$7:I$6003,UsefulSeries!$I1492)</f>
        <v>1.4484981505070469E-2</v>
      </c>
      <c r="AX1495" s="12"/>
      <c r="AY1495" s="12"/>
      <c r="AZ1495" s="12">
        <f ca="1"/>
        <v>0.64568879742824703</v>
      </c>
      <c r="BA1495" s="12"/>
      <c r="BB1495" s="12">
        <f t="shared" ca="1" si="224"/>
        <v>0.64568879742824703</v>
      </c>
      <c r="BC1495" s="12"/>
      <c r="BD1495" s="38">
        <f ca="1"/>
        <v>1.4928245475739581E-2</v>
      </c>
    </row>
    <row r="1496" spans="1:56" x14ac:dyDescent="0.35">
      <c r="A1496" s="12">
        <v>0</v>
      </c>
      <c r="B1496" s="12">
        <v>0</v>
      </c>
      <c r="C1496" s="12">
        <f ca="1">INDEX('Flow probs &amp; rates'!$M$5:$M$5999,UsefulSeries!$E1492,0)*(1-INDEX('Flow probs &amp; rates'!$M$5:$M$5999,UsefulSeries!$E1492,0))/INDEX('Flow probs &amp; rates'!$F$4:$F$5999,UsefulSeries!$E1492,0)</f>
        <v>2.0351947353349411</v>
      </c>
      <c r="D1496" s="12">
        <f ca="1">-INDEX('Flow probs &amp; rates'!$M$5:$M$5999,UsefulSeries!$E1492,0)*(INDEX('Flow probs &amp; rates'!$O$5:$O$5999,UsefulSeries!$E1492,0))/INDEX('Flow probs &amp; rates'!$F$4:$F$5999,UsefulSeries!$E1492,0)</f>
        <v>-0.29661686488715999</v>
      </c>
      <c r="E1496" s="12">
        <v>0</v>
      </c>
      <c r="F1496" s="12">
        <v>0</v>
      </c>
      <c r="G1496" s="12"/>
      <c r="H1496" s="12"/>
      <c r="I1496" s="12">
        <f ca="1">INDEX('Flow probs &amp; rates'!$M$5:$M$5999,UsefulSeries!$E1492)</f>
        <v>0.14482957207017325</v>
      </c>
      <c r="J1496" s="12"/>
      <c r="K1496" s="12">
        <f>INDEX('Flow probs &amp; rates'!$F$4:$F$5999,UsefulSeries!$E1492)</f>
        <v>6.0856076803756341E-2</v>
      </c>
      <c r="L1496" s="12">
        <f>-INDEX('Flow probs &amp; rates'!$F$4:$F$5999,UsefulSeries!$E1492)</f>
        <v>-6.0856076803756341E-2</v>
      </c>
      <c r="M1496" s="12"/>
      <c r="N1496" s="12"/>
      <c r="O1496" s="12"/>
      <c r="P1496" s="12">
        <f ca="1"/>
        <v>0</v>
      </c>
      <c r="Q1496" s="12">
        <f ca="1"/>
        <v>0</v>
      </c>
      <c r="R1496" s="12">
        <f ca="1"/>
        <v>0.50349443065947908</v>
      </c>
      <c r="S1496" s="12">
        <f ca="1"/>
        <v>8.3303471493555534E-2</v>
      </c>
      <c r="T1496" s="12">
        <f ca="1"/>
        <v>0</v>
      </c>
      <c r="U1496" s="12">
        <f ca="1"/>
        <v>0</v>
      </c>
      <c r="V1496" s="12"/>
      <c r="W1496" s="12">
        <f ca="1">INDEX(P$8:P$6003,UsefulSeries!$I1492)</f>
        <v>0</v>
      </c>
      <c r="X1496" s="12">
        <f ca="1">INDEX(Q$8:Q$6003,UsefulSeries!$I1492)</f>
        <v>0</v>
      </c>
      <c r="Y1496" s="12">
        <f ca="1">INDEX(R$8:R$6003,UsefulSeries!$I1492)</f>
        <v>0.19260810814131538</v>
      </c>
      <c r="Z1496" s="12">
        <f ca="1">INDEX(S$8:S$6003,UsefulSeries!$I1492)</f>
        <v>5.3968114752087779E-2</v>
      </c>
      <c r="AA1496" s="12">
        <f ca="1">INDEX(T$8:T$6003,UsefulSeries!$I1492)</f>
        <v>0</v>
      </c>
      <c r="AB1496" s="12">
        <f ca="1">INDEX(U$8:U$6003,UsefulSeries!$I1492)</f>
        <v>0</v>
      </c>
      <c r="AC1496" s="12">
        <f>INDEX( K$8:K$6003,UsefulSeries!$I1492)</f>
        <v>3.2439570534535223E-2</v>
      </c>
      <c r="AD1496" s="12">
        <f>INDEX(L$8:L$6003,UsefulSeries!$I1492)</f>
        <v>-3.2439570534535223E-2</v>
      </c>
      <c r="AE1496" s="12"/>
      <c r="AF1496" s="12"/>
      <c r="AG1496" s="12"/>
      <c r="AH1496" s="12"/>
      <c r="AI1496" s="12"/>
      <c r="AJ1496" s="12"/>
      <c r="AK1496" s="12"/>
      <c r="AL1496" s="12"/>
      <c r="AM1496" s="12"/>
      <c r="AN1496" s="12">
        <f t="shared" ca="1" si="216"/>
        <v>0</v>
      </c>
      <c r="AO1496" s="12">
        <f t="shared" ca="1" si="217"/>
        <v>0</v>
      </c>
      <c r="AP1496" s="12">
        <f t="shared" ca="1" si="218"/>
        <v>0.19260810814131538</v>
      </c>
      <c r="AQ1496" s="12">
        <f t="shared" ca="1" si="219"/>
        <v>5.3968114752087779E-2</v>
      </c>
      <c r="AR1496" s="12">
        <f t="shared" ca="1" si="220"/>
        <v>0</v>
      </c>
      <c r="AS1496" s="12">
        <f t="shared" ca="1" si="221"/>
        <v>0</v>
      </c>
      <c r="AT1496" s="12">
        <f t="shared" si="222"/>
        <v>3.2439570534535223E-2</v>
      </c>
      <c r="AU1496" s="12">
        <f t="shared" si="223"/>
        <v>-3.2439570534535223E-2</v>
      </c>
      <c r="AV1496" s="12"/>
      <c r="AW1496" s="12">
        <f ca="1">INDEX(I$8:I$6003,UsefulSeries!$I1492)</f>
        <v>0.23398421870565231</v>
      </c>
      <c r="AX1496" s="12"/>
      <c r="AY1496" s="12"/>
      <c r="AZ1496" s="12">
        <f ca="1"/>
        <v>5.3968114752087779E-2</v>
      </c>
      <c r="BA1496" s="12"/>
      <c r="BB1496" s="12">
        <f t="shared" ca="1" si="224"/>
        <v>5.3968114752087779E-2</v>
      </c>
      <c r="BC1496" s="12"/>
      <c r="BD1496" s="38">
        <f ca="1"/>
        <v>0.23282826264129128</v>
      </c>
    </row>
    <row r="1497" spans="1:56" x14ac:dyDescent="0.35">
      <c r="A1497" s="12">
        <v>0</v>
      </c>
      <c r="B1497" s="12">
        <v>0</v>
      </c>
      <c r="C1497" s="12">
        <f ca="1">-INDEX('Flow probs &amp; rates'!$M$5:$M$5999,UsefulSeries!$E1492,0)*(INDEX('Flow probs &amp; rates'!$O$5:$O$5999,UsefulSeries!$E1492,0))/INDEX('Flow probs &amp; rates'!$F$4:$F$5999,UsefulSeries!$E1492,0)</f>
        <v>-0.29661686488715999</v>
      </c>
      <c r="D1497" s="12">
        <f ca="1">INDEX('Flow probs &amp; rates'!$O$5:$O$5999,UsefulSeries!$E1492,0)*(1-INDEX('Flow probs &amp; rates'!$O$5:$O$5999,UsefulSeries!$E1492,0))/INDEX('Flow probs &amp; rates'!$F$4:$F$5999,UsefulSeries!$E1492,0)</f>
        <v>1.7927817032440689</v>
      </c>
      <c r="E1497" s="12">
        <v>0</v>
      </c>
      <c r="F1497" s="12">
        <v>0</v>
      </c>
      <c r="G1497" s="12"/>
      <c r="H1497" s="12"/>
      <c r="I1497" s="12">
        <f ca="1">INDEX('Flow probs &amp; rates'!$O$5:$O$5999,UsefulSeries!$E1492)</f>
        <v>0.1246357249617249</v>
      </c>
      <c r="J1497" s="12"/>
      <c r="K1497" s="12"/>
      <c r="L1497" s="12">
        <f>-INDEX('Flow probs &amp; rates'!$F$4:$F$5999,UsefulSeries!$E1492)</f>
        <v>-6.0856076803756341E-2</v>
      </c>
      <c r="M1497" s="12"/>
      <c r="N1497" s="12"/>
      <c r="O1497" s="12"/>
      <c r="P1497" s="12">
        <f ca="1"/>
        <v>0</v>
      </c>
      <c r="Q1497" s="12">
        <f ca="1"/>
        <v>0</v>
      </c>
      <c r="R1497" s="12">
        <f ca="1"/>
        <v>8.3303471493555548E-2</v>
      </c>
      <c r="S1497" s="12">
        <f ca="1"/>
        <v>0.57157500698183528</v>
      </c>
      <c r="T1497" s="12">
        <f ca="1"/>
        <v>0</v>
      </c>
      <c r="U1497" s="12">
        <f ca="1"/>
        <v>0</v>
      </c>
      <c r="V1497" s="12"/>
      <c r="W1497" s="12">
        <f ca="1">INDEX(P$9:P$6003,UsefulSeries!$I1492)</f>
        <v>0</v>
      </c>
      <c r="X1497" s="12">
        <f ca="1">INDEX(Q$9:Q$6003,UsefulSeries!$I1492)</f>
        <v>0</v>
      </c>
      <c r="Y1497" s="12">
        <f ca="1">INDEX(R$9:R$6003,UsefulSeries!$I1492)</f>
        <v>5.3968114752087785E-2</v>
      </c>
      <c r="Z1497" s="12">
        <f ca="1">INDEX(S$9:S$6003,UsefulSeries!$I1492)</f>
        <v>0.25065731612175685</v>
      </c>
      <c r="AA1497" s="12">
        <f ca="1">INDEX(T$9:T$6003,UsefulSeries!$I1492)</f>
        <v>0</v>
      </c>
      <c r="AB1497" s="12">
        <f ca="1">INDEX(U$9:U$6003,UsefulSeries!$I1492)</f>
        <v>0</v>
      </c>
      <c r="AC1497" s="12">
        <f>INDEX( K$9:K$6003,UsefulSeries!$I1492)</f>
        <v>0</v>
      </c>
      <c r="AD1497" s="12">
        <f>INDEX(L$9:L$6003,UsefulSeries!$I1492)</f>
        <v>-3.2439570534535223E-2</v>
      </c>
      <c r="AE1497" s="12"/>
      <c r="AF1497" s="12"/>
      <c r="AG1497" s="12"/>
      <c r="AH1497" s="12"/>
      <c r="AI1497" s="12"/>
      <c r="AJ1497" s="12"/>
      <c r="AK1497" s="12"/>
      <c r="AL1497" s="12"/>
      <c r="AM1497" s="12"/>
      <c r="AN1497" s="12">
        <f t="shared" ca="1" si="216"/>
        <v>0</v>
      </c>
      <c r="AO1497" s="12">
        <f t="shared" ca="1" si="217"/>
        <v>0</v>
      </c>
      <c r="AP1497" s="12">
        <f t="shared" ca="1" si="218"/>
        <v>5.3968114752087785E-2</v>
      </c>
      <c r="AQ1497" s="12">
        <f t="shared" ca="1" si="219"/>
        <v>0.25065731612175685</v>
      </c>
      <c r="AR1497" s="12">
        <f t="shared" ca="1" si="220"/>
        <v>0</v>
      </c>
      <c r="AS1497" s="12">
        <f t="shared" ca="1" si="221"/>
        <v>0</v>
      </c>
      <c r="AT1497" s="12">
        <f t="shared" si="222"/>
        <v>0</v>
      </c>
      <c r="AU1497" s="12">
        <f t="shared" si="223"/>
        <v>-3.2439570534535223E-2</v>
      </c>
      <c r="AV1497" s="12"/>
      <c r="AW1497" s="12">
        <f ca="1">INDEX(I$9:I$6003,UsefulSeries!$I1492)</f>
        <v>0.164928070827673</v>
      </c>
      <c r="AX1497" s="12"/>
      <c r="AY1497" s="12"/>
      <c r="AZ1497" s="12">
        <f ca="1"/>
        <v>5.3968114752087785E-2</v>
      </c>
      <c r="BA1497" s="12"/>
      <c r="BB1497" s="12">
        <f t="shared" ca="1" si="224"/>
        <v>5.3968114752087785E-2</v>
      </c>
      <c r="BC1497" s="12"/>
      <c r="BD1497" s="38">
        <f ca="1"/>
        <v>0.16923395680220663</v>
      </c>
    </row>
    <row r="1498" spans="1:56" x14ac:dyDescent="0.35">
      <c r="A1498" s="12">
        <v>0</v>
      </c>
      <c r="B1498" s="12">
        <v>0</v>
      </c>
      <c r="C1498" s="12">
        <v>0</v>
      </c>
      <c r="D1498" s="12">
        <v>0</v>
      </c>
      <c r="E1498" s="12">
        <f ca="1">INDEX('Flow probs &amp; rates'!$P$5:$P$5999,UsefulSeries!$E1492,0)*(1-INDEX('Flow probs &amp; rates'!$P$5:$P$5999,UsefulSeries!$E1492,0))/INDEX('Flow probs &amp; rates'!$G$4:$G$5999,UsefulSeries!$E1492,0)</f>
        <v>5.2287769915181442E-2</v>
      </c>
      <c r="F1498" s="12">
        <f ca="1">-INDEX('Flow probs &amp; rates'!$P$5:$P$5999,UsefulSeries!$E1492,0)*(INDEX('Flow probs &amp; rates'!$Q$5:$Q$5999,UsefulSeries!$E1492,0))/INDEX('Flow probs &amp; rates'!$G$4:$G$5999,UsefulSeries!$E1492,0)</f>
        <v>-1.2763628458221854E-3</v>
      </c>
      <c r="G1498" s="12"/>
      <c r="H1498" s="12"/>
      <c r="I1498" s="12">
        <f ca="1">INDEX('Flow probs &amp; rates'!$P$5:$P$5999,UsefulSeries!$E1492)</f>
        <v>1.8969536986042403E-2</v>
      </c>
      <c r="J1498" s="12"/>
      <c r="K1498" s="12">
        <f>INDEX('Flow probs &amp; rates'!$G$4:$G$5999,UsefulSeries!$E1492)</f>
        <v>0.35590910996520353</v>
      </c>
      <c r="L1498" s="12"/>
      <c r="M1498" s="12"/>
      <c r="N1498" s="12"/>
      <c r="O1498" s="12"/>
      <c r="P1498" s="12">
        <f ca="1"/>
        <v>0</v>
      </c>
      <c r="Q1498" s="12">
        <f ca="1"/>
        <v>0</v>
      </c>
      <c r="R1498" s="12">
        <f ca="1"/>
        <v>0</v>
      </c>
      <c r="S1498" s="12">
        <f ca="1"/>
        <v>0</v>
      </c>
      <c r="T1498" s="12">
        <f ca="1"/>
        <v>19.134008598928396</v>
      </c>
      <c r="U1498" s="12">
        <f ca="1"/>
        <v>0.37186853050828178</v>
      </c>
      <c r="V1498" s="12"/>
      <c r="W1498" s="12">
        <f ca="1">INDEX(P$10:P$6003,UsefulSeries!$I1492)</f>
        <v>0</v>
      </c>
      <c r="X1498" s="12">
        <f ca="1">INDEX(Q$10:Q$6003,UsefulSeries!$I1492)</f>
        <v>0</v>
      </c>
      <c r="Y1498" s="12">
        <f ca="1">INDEX(R$10:R$6003,UsefulSeries!$I1492)</f>
        <v>0</v>
      </c>
      <c r="Z1498" s="12">
        <f ca="1">INDEX(S$10:S$6003,UsefulSeries!$I1492)</f>
        <v>0</v>
      </c>
      <c r="AA1498" s="12">
        <f ca="1">INDEX(T$10:T$6003,UsefulSeries!$I1492)</f>
        <v>14.227722761693538</v>
      </c>
      <c r="AB1498" s="12">
        <f ca="1">INDEX(U$10:U$6003,UsefulSeries!$I1492)</f>
        <v>0.35453410189170215</v>
      </c>
      <c r="AC1498" s="12">
        <f>INDEX( K$10:K$6003,UsefulSeries!$I1492)</f>
        <v>0.33849333763211009</v>
      </c>
      <c r="AD1498" s="12">
        <f>INDEX(L$10:L$6003,UsefulSeries!$I1492)</f>
        <v>0</v>
      </c>
      <c r="AE1498" s="12"/>
      <c r="AF1498" s="12"/>
      <c r="AG1498" s="12"/>
      <c r="AH1498" s="12"/>
      <c r="AI1498" s="12"/>
      <c r="AJ1498" s="12"/>
      <c r="AK1498" s="12"/>
      <c r="AL1498" s="12"/>
      <c r="AM1498" s="12"/>
      <c r="AN1498" s="12">
        <f t="shared" ca="1" si="216"/>
        <v>0</v>
      </c>
      <c r="AO1498" s="12">
        <f t="shared" ca="1" si="217"/>
        <v>0</v>
      </c>
      <c r="AP1498" s="12">
        <f t="shared" ca="1" si="218"/>
        <v>0</v>
      </c>
      <c r="AQ1498" s="12">
        <f t="shared" ca="1" si="219"/>
        <v>0</v>
      </c>
      <c r="AR1498" s="12">
        <f t="shared" ca="1" si="220"/>
        <v>14.227722761693538</v>
      </c>
      <c r="AS1498" s="12">
        <f t="shared" ca="1" si="221"/>
        <v>0.35453410189170215</v>
      </c>
      <c r="AT1498" s="12">
        <f t="shared" si="222"/>
        <v>0.33849333763211009</v>
      </c>
      <c r="AU1498" s="12">
        <f t="shared" si="223"/>
        <v>0</v>
      </c>
      <c r="AV1498" s="12"/>
      <c r="AW1498" s="12">
        <f ca="1">INDEX(I$10:I$6003,UsefulSeries!$I1492)</f>
        <v>2.4399101456243379E-2</v>
      </c>
      <c r="AX1498" s="12"/>
      <c r="AY1498" s="12"/>
      <c r="AZ1498" s="12">
        <f ca="1"/>
        <v>0.35453410189170215</v>
      </c>
      <c r="BA1498" s="12"/>
      <c r="BB1498" s="12">
        <f t="shared" ca="1" si="224"/>
        <v>0.35453410189170215</v>
      </c>
      <c r="BC1498" s="12"/>
      <c r="BD1498" s="38">
        <f ca="1"/>
        <v>2.3675986092140149E-2</v>
      </c>
    </row>
    <row r="1499" spans="1:56" x14ac:dyDescent="0.35">
      <c r="A1499" s="12">
        <v>0</v>
      </c>
      <c r="B1499" s="12">
        <v>0</v>
      </c>
      <c r="C1499" s="12">
        <v>0</v>
      </c>
      <c r="D1499" s="12">
        <v>0</v>
      </c>
      <c r="E1499" s="12">
        <f ca="1">-INDEX('Flow probs &amp; rates'!$P$5:$P$5999,UsefulSeries!$E1492,0)*(INDEX('Flow probs &amp; rates'!$Q$5:$Q$5999,UsefulSeries!$E1492,0))/INDEX('Flow probs &amp; rates'!$G$4:$G$5999,UsefulSeries!$E1492,0)</f>
        <v>-1.2763628458221854E-3</v>
      </c>
      <c r="F1499" s="12">
        <f ca="1">INDEX('Flow probs &amp; rates'!$Q$5:$Q$5999,UsefulSeries!$E1492,0)*(1-INDEX('Flow probs &amp; rates'!$Q$5:$Q$5999,UsefulSeries!$E1492,0))/INDEX('Flow probs &amp; rates'!$G$4:$G$5999,UsefulSeries!$E1492,0)</f>
        <v>6.5673579944863128E-2</v>
      </c>
      <c r="G1499" s="12"/>
      <c r="H1499" s="12"/>
      <c r="I1499" s="12">
        <f ca="1">INDEX('Flow probs &amp; rates'!$Q$5:$Q$5999,UsefulSeries!$E1492)</f>
        <v>2.3947298491443149E-2</v>
      </c>
      <c r="J1499" s="12"/>
      <c r="K1499" s="12"/>
      <c r="L1499" s="12">
        <f>INDEX('Flow probs &amp; rates'!$G$4:$G$5999,UsefulSeries!$E1492)</f>
        <v>0.35590910996520353</v>
      </c>
      <c r="M1499" s="12"/>
      <c r="N1499" s="12"/>
      <c r="O1499" s="12"/>
      <c r="P1499" s="12">
        <f ca="1"/>
        <v>0</v>
      </c>
      <c r="Q1499" s="12">
        <f ca="1"/>
        <v>0</v>
      </c>
      <c r="R1499" s="12">
        <f ca="1"/>
        <v>0</v>
      </c>
      <c r="S1499" s="12">
        <f ca="1"/>
        <v>0</v>
      </c>
      <c r="T1499" s="12">
        <f ca="1"/>
        <v>0.37186853050828178</v>
      </c>
      <c r="U1499" s="12">
        <f ca="1"/>
        <v>15.234050588011636</v>
      </c>
      <c r="V1499" s="12"/>
      <c r="W1499" s="12">
        <f ca="1">INDEX(P$11:P$6003,UsefulSeries!$I1492)</f>
        <v>0</v>
      </c>
      <c r="X1499" s="12">
        <f ca="1">INDEX(Q$11:Q$6003,UsefulSeries!$I1492)</f>
        <v>0</v>
      </c>
      <c r="Y1499" s="12">
        <f ca="1">INDEX(R$11:R$6003,UsefulSeries!$I1492)</f>
        <v>0</v>
      </c>
      <c r="Z1499" s="12">
        <f ca="1">INDEX(S$11:S$6003,UsefulSeries!$I1492)</f>
        <v>0</v>
      </c>
      <c r="AA1499" s="12">
        <f ca="1">INDEX(T$11:T$6003,UsefulSeries!$I1492)</f>
        <v>0.35453410189170215</v>
      </c>
      <c r="AB1499" s="12">
        <f ca="1">INDEX(U$11:U$6003,UsefulSeries!$I1492)</f>
        <v>16.592708972512312</v>
      </c>
      <c r="AC1499" s="12">
        <f>INDEX( K$11:K$6003,UsefulSeries!$I1492)</f>
        <v>0</v>
      </c>
      <c r="AD1499" s="12">
        <f>INDEX(L$11:L$6003,UsefulSeries!$I1492)</f>
        <v>0.33849333763211009</v>
      </c>
      <c r="AE1499" s="12"/>
      <c r="AF1499" s="12"/>
      <c r="AG1499" s="12"/>
      <c r="AH1499" s="12"/>
      <c r="AI1499" s="12"/>
      <c r="AJ1499" s="12"/>
      <c r="AK1499" s="12"/>
      <c r="AL1499" s="12"/>
      <c r="AM1499" s="12"/>
      <c r="AN1499" s="12">
        <f t="shared" ca="1" si="216"/>
        <v>0</v>
      </c>
      <c r="AO1499" s="12">
        <f t="shared" ca="1" si="217"/>
        <v>0</v>
      </c>
      <c r="AP1499" s="12">
        <f t="shared" ca="1" si="218"/>
        <v>0</v>
      </c>
      <c r="AQ1499" s="12">
        <f t="shared" ca="1" si="219"/>
        <v>0</v>
      </c>
      <c r="AR1499" s="12">
        <f t="shared" ca="1" si="220"/>
        <v>0.35453410189170215</v>
      </c>
      <c r="AS1499" s="12">
        <f t="shared" ca="1" si="221"/>
        <v>16.592708972512312</v>
      </c>
      <c r="AT1499" s="12">
        <f t="shared" si="222"/>
        <v>0</v>
      </c>
      <c r="AU1499" s="12">
        <f t="shared" si="223"/>
        <v>0.33849333763211009</v>
      </c>
      <c r="AV1499" s="12"/>
      <c r="AW1499" s="12">
        <f ca="1">INDEX(I$11:I$6003,UsefulSeries!$I1492)</f>
        <v>2.0845528535632353E-2</v>
      </c>
      <c r="AX1499" s="12"/>
      <c r="AY1499" s="12"/>
      <c r="AZ1499" s="12">
        <f ca="1"/>
        <v>0.35453410189170215</v>
      </c>
      <c r="BA1499" s="12"/>
      <c r="BB1499" s="12">
        <f t="shared" ca="1" si="224"/>
        <v>0.35453410189170215</v>
      </c>
      <c r="BC1499" s="12"/>
      <c r="BD1499" s="38">
        <f ca="1"/>
        <v>2.0221475244033848E-2</v>
      </c>
    </row>
    <row r="1500" spans="1:56" x14ac:dyDescent="0.35">
      <c r="A1500" s="12">
        <f ca="1">INDEX('Flow probs &amp; rates'!$K$5:$K$5999,UsefulSeries!$E1498,0)*(1-INDEX('Flow probs &amp; rates'!$K$5:$K$5999,UsefulSeries!$E1498,0))/INDEX('Flow probs &amp; rates'!$E$4:$E$5999,UsefulSeries!$E1498,0)</f>
        <v>2.323712271889028E-2</v>
      </c>
      <c r="B1500" s="12">
        <f ca="1">-INDEX('Flow probs &amp; rates'!$K$5:$K$5999,UsefulSeries!$E1498,0)*(INDEX('Flow probs &amp; rates'!$L$5:$L$5999,UsefulSeries!$E1498,0))/INDEX('Flow probs &amp; rates'!$E$4:$E$5999,UsefulSeries!$E1498,0)</f>
        <v>-2.8461445310150806E-4</v>
      </c>
      <c r="C1500" s="12">
        <v>0</v>
      </c>
      <c r="D1500" s="12">
        <v>0</v>
      </c>
      <c r="E1500" s="12">
        <v>0</v>
      </c>
      <c r="F1500" s="12">
        <v>0</v>
      </c>
      <c r="G1500" s="12"/>
      <c r="H1500" s="12"/>
      <c r="I1500" s="12">
        <f ca="1">INDEX('Flow probs &amp; rates'!$K$5:$K$5999,UsefulSeries!$E1498)</f>
        <v>1.372322195229104E-2</v>
      </c>
      <c r="J1500" s="12"/>
      <c r="K1500" s="12">
        <f>-INDEX('Flow probs &amp; rates'!$E$4:$E$5999,UsefulSeries!$E1498)</f>
        <v>-0.58246863414531969</v>
      </c>
      <c r="L1500" s="12">
        <f>INDEX('Flow probs &amp; rates'!$E$4:$E$5999,UsefulSeries!$E1498)</f>
        <v>0.58246863414531969</v>
      </c>
      <c r="M1500" s="12"/>
      <c r="N1500" s="12"/>
      <c r="O1500" s="12"/>
      <c r="P1500" s="12">
        <f t="array" aca="1" ref="P1500:U1505" ca="1">MINVERSE(A1500:F1505)</f>
        <v>43.041911085766642</v>
      </c>
      <c r="Q1500" s="12">
        <f ca="1"/>
        <v>0.59789639517288884</v>
      </c>
      <c r="R1500" s="12">
        <f ca="1"/>
        <v>0</v>
      </c>
      <c r="S1500" s="12">
        <f ca="1"/>
        <v>0</v>
      </c>
      <c r="T1500" s="12">
        <f ca="1"/>
        <v>0</v>
      </c>
      <c r="U1500" s="12">
        <f ca="1"/>
        <v>0</v>
      </c>
      <c r="V1500" s="12"/>
      <c r="W1500" s="12"/>
      <c r="X1500" s="12"/>
      <c r="Y1500" s="12"/>
      <c r="Z1500" s="12"/>
      <c r="AA1500" s="12"/>
      <c r="AB1500" s="12"/>
      <c r="AC1500" s="12"/>
      <c r="AD1500" s="12"/>
      <c r="AE1500" s="12">
        <f t="array" ref="AE1500:AJ1501">TRANSPOSE(AC1494:AD1499)</f>
        <v>-0.62906709183335463</v>
      </c>
      <c r="AF1500" s="12">
        <v>-0.62906709183335463</v>
      </c>
      <c r="AG1500" s="12">
        <v>3.2439570534535223E-2</v>
      </c>
      <c r="AH1500" s="12">
        <v>0</v>
      </c>
      <c r="AI1500" s="12">
        <v>0.33849333763211009</v>
      </c>
      <c r="AJ1500" s="12">
        <v>0</v>
      </c>
      <c r="AK1500" s="12"/>
      <c r="AL1500" s="12"/>
      <c r="AM1500" s="12"/>
      <c r="AN1500" s="12">
        <f t="shared" si="216"/>
        <v>-0.62906709183335463</v>
      </c>
      <c r="AO1500" s="12">
        <f t="shared" si="217"/>
        <v>-0.62906709183335463</v>
      </c>
      <c r="AP1500" s="12">
        <f t="shared" si="218"/>
        <v>3.2439570534535223E-2</v>
      </c>
      <c r="AQ1500" s="12">
        <f t="shared" si="219"/>
        <v>0</v>
      </c>
      <c r="AR1500" s="12">
        <f t="shared" si="220"/>
        <v>0.33849333763211009</v>
      </c>
      <c r="AS1500" s="12">
        <f t="shared" si="221"/>
        <v>0</v>
      </c>
      <c r="AT1500" s="12">
        <f t="shared" si="222"/>
        <v>0</v>
      </c>
      <c r="AU1500" s="12">
        <f t="shared" si="223"/>
        <v>0</v>
      </c>
      <c r="AV1500" s="12"/>
      <c r="AW1500" s="12"/>
      <c r="AX1500" s="12">
        <f>INDEX($N$6:$N$6003,UsefulSeries!$K1492)</f>
        <v>-9.0036414436556189E-4</v>
      </c>
      <c r="AY1500" s="12"/>
      <c r="AZ1500" s="12"/>
      <c r="BA1500" s="12"/>
      <c r="BB1500" s="12">
        <f t="shared" si="224"/>
        <v>-9.0036414436556189E-4</v>
      </c>
      <c r="BC1500" s="12"/>
      <c r="BD1500" s="38">
        <f ca="1"/>
        <v>3.1047976223016683E-2</v>
      </c>
    </row>
    <row r="1501" spans="1:56" x14ac:dyDescent="0.35">
      <c r="A1501" s="12">
        <f ca="1">-INDEX('Flow probs &amp; rates'!$K$5:$K$5999,UsefulSeries!$E1498,0)*(INDEX('Flow probs &amp; rates'!$L$5:$L$5999,UsefulSeries!$E1498,0))/INDEX('Flow probs &amp; rates'!$E$4:$E$5999,UsefulSeries!$E1498,0)</f>
        <v>-2.8461445310150806E-4</v>
      </c>
      <c r="B1501" s="12">
        <f ca="1">INDEX('Flow probs &amp; rates'!$L$5:$L$5999,UsefulSeries!$E1498,0)*(1-INDEX('Flow probs &amp; rates'!$L$5:$L$5999,UsefulSeries!$E1498,0))/INDEX('Flow probs &amp; rates'!$E$4:$E$5999,UsefulSeries!$E1498,0)</f>
        <v>2.048908486992446E-2</v>
      </c>
      <c r="C1501" s="12">
        <v>0</v>
      </c>
      <c r="D1501" s="12">
        <v>0</v>
      </c>
      <c r="E1501" s="12">
        <v>0</v>
      </c>
      <c r="F1501" s="12">
        <v>0</v>
      </c>
      <c r="G1501" s="12"/>
      <c r="H1501" s="12"/>
      <c r="I1501" s="12">
        <f ca="1">INDEX('Flow probs &amp; rates'!$L$5:$L$5999,UsefulSeries!$E1498)</f>
        <v>1.2080180028595717E-2</v>
      </c>
      <c r="J1501" s="12"/>
      <c r="K1501" s="12">
        <f>-INDEX('Flow probs &amp; rates'!$E$4:$E$5999,UsefulSeries!$E1498)</f>
        <v>-0.58246863414531969</v>
      </c>
      <c r="L1501" s="12"/>
      <c r="M1501" s="12"/>
      <c r="N1501" s="12"/>
      <c r="O1501" s="12"/>
      <c r="P1501" s="12">
        <f ca="1"/>
        <v>0.59789639517288884</v>
      </c>
      <c r="Q1501" s="12">
        <f ca="1"/>
        <v>48.81477998188462</v>
      </c>
      <c r="R1501" s="12">
        <f ca="1"/>
        <v>0</v>
      </c>
      <c r="S1501" s="12">
        <f ca="1"/>
        <v>0</v>
      </c>
      <c r="T1501" s="12">
        <f ca="1"/>
        <v>0</v>
      </c>
      <c r="U1501" s="12">
        <f ca="1"/>
        <v>0</v>
      </c>
      <c r="V1501" s="12"/>
      <c r="W1501" s="12"/>
      <c r="X1501" s="12"/>
      <c r="Y1501" s="12"/>
      <c r="Z1501" s="12"/>
      <c r="AA1501" s="12"/>
      <c r="AB1501" s="12"/>
      <c r="AC1501" s="12"/>
      <c r="AD1501" s="12"/>
      <c r="AE1501" s="12">
        <v>0.62906709183335463</v>
      </c>
      <c r="AF1501" s="12">
        <v>0</v>
      </c>
      <c r="AG1501" s="12">
        <v>-3.2439570534535223E-2</v>
      </c>
      <c r="AH1501" s="12">
        <v>-3.2439570534535223E-2</v>
      </c>
      <c r="AI1501" s="12">
        <v>0</v>
      </c>
      <c r="AJ1501" s="12">
        <v>0.33849333763211009</v>
      </c>
      <c r="AK1501" s="12"/>
      <c r="AL1501" s="12"/>
      <c r="AM1501" s="12"/>
      <c r="AN1501" s="12">
        <f t="shared" si="216"/>
        <v>0.62906709183335463</v>
      </c>
      <c r="AO1501" s="12">
        <f t="shared" si="217"/>
        <v>0</v>
      </c>
      <c r="AP1501" s="12">
        <f t="shared" si="218"/>
        <v>-3.2439570534535223E-2</v>
      </c>
      <c r="AQ1501" s="12">
        <f t="shared" si="219"/>
        <v>-3.2439570534535223E-2</v>
      </c>
      <c r="AR1501" s="12">
        <f t="shared" si="220"/>
        <v>0</v>
      </c>
      <c r="AS1501" s="12">
        <f t="shared" si="221"/>
        <v>0.33849333763211009</v>
      </c>
      <c r="AT1501" s="12">
        <f t="shared" si="222"/>
        <v>0</v>
      </c>
      <c r="AU1501" s="12">
        <f t="shared" si="223"/>
        <v>0</v>
      </c>
      <c r="AV1501" s="12"/>
      <c r="AW1501" s="12"/>
      <c r="AX1501" s="12">
        <f>INDEX('Margin error adjustment'!N$7:N$6003,UsefulSeries!$K1492)</f>
        <v>8.7861749950200047E-4</v>
      </c>
      <c r="AY1501" s="12"/>
      <c r="AZ1501" s="12"/>
      <c r="BA1501" s="12"/>
      <c r="BB1501" s="12">
        <f t="shared" si="224"/>
        <v>8.7861749950200047E-4</v>
      </c>
      <c r="BC1501" s="12"/>
      <c r="BD1501" s="38">
        <f ca="1"/>
        <v>3.1348043010942322E-2</v>
      </c>
    </row>
    <row r="1502" spans="1:56" x14ac:dyDescent="0.35">
      <c r="A1502" s="12">
        <v>0</v>
      </c>
      <c r="B1502" s="12">
        <v>0</v>
      </c>
      <c r="C1502" s="12">
        <f ca="1">INDEX('Flow probs &amp; rates'!$M$5:$M$5999,UsefulSeries!$E1498,0)*(1-INDEX('Flow probs &amp; rates'!$M$5:$M$5999,UsefulSeries!$E1498,0))/INDEX('Flow probs &amp; rates'!$F$4:$F$5999,UsefulSeries!$E1498,0)</f>
        <v>1.9443882166092257</v>
      </c>
      <c r="D1502" s="12">
        <f ca="1">-INDEX('Flow probs &amp; rates'!$M$5:$M$5999,UsefulSeries!$E1498,0)*(INDEX('Flow probs &amp; rates'!$O$5:$O$5999,UsefulSeries!$E1498,0))/INDEX('Flow probs &amp; rates'!$F$4:$F$5999,UsefulSeries!$E1498,0)</f>
        <v>-0.29521503320217352</v>
      </c>
      <c r="E1502" s="12">
        <v>0</v>
      </c>
      <c r="F1502" s="12">
        <v>0</v>
      </c>
      <c r="G1502" s="12"/>
      <c r="H1502" s="12"/>
      <c r="I1502" s="12">
        <f ca="1">INDEX('Flow probs &amp; rates'!$M$5:$M$5999,UsefulSeries!$E1498)</f>
        <v>0.14340245472979021</v>
      </c>
      <c r="J1502" s="12"/>
      <c r="K1502" s="12">
        <f>INDEX('Flow probs &amp; rates'!$F$4:$F$5999,UsefulSeries!$E1498)</f>
        <v>6.3175753513604091E-2</v>
      </c>
      <c r="L1502" s="12">
        <f>-INDEX('Flow probs &amp; rates'!$F$4:$F$5999,UsefulSeries!$E1498)</f>
        <v>-6.3175753513604091E-2</v>
      </c>
      <c r="M1502" s="12"/>
      <c r="N1502" s="12"/>
      <c r="O1502" s="12"/>
      <c r="P1502" s="12">
        <f ca="1"/>
        <v>0</v>
      </c>
      <c r="Q1502" s="12">
        <f ca="1"/>
        <v>0</v>
      </c>
      <c r="R1502" s="12">
        <f ca="1"/>
        <v>0.52750277127841516</v>
      </c>
      <c r="S1502" s="12">
        <f ca="1"/>
        <v>8.6954151433346061E-2</v>
      </c>
      <c r="T1502" s="12">
        <f ca="1"/>
        <v>0</v>
      </c>
      <c r="U1502" s="12">
        <f ca="1"/>
        <v>0</v>
      </c>
      <c r="V1502" s="12"/>
      <c r="W1502" s="12">
        <f ca="1">INDEX(P$6:P$6003,UsefulSeries!$I1500)</f>
        <v>58.060888214902768</v>
      </c>
      <c r="X1502" s="12">
        <f ca="1">INDEX(Q$6:Q$6003,UsefulSeries!$I1500)</f>
        <v>0.64481559267947475</v>
      </c>
      <c r="Y1502" s="12">
        <f ca="1">INDEX(R$6:R$6003,UsefulSeries!$I1500)</f>
        <v>0</v>
      </c>
      <c r="Z1502" s="12">
        <f ca="1">INDEX(S$6:S$6003,UsefulSeries!$I1500)</f>
        <v>0</v>
      </c>
      <c r="AA1502" s="12">
        <f ca="1">INDEX(T$6:T$6003,UsefulSeries!$I1500)</f>
        <v>0</v>
      </c>
      <c r="AB1502" s="12">
        <f ca="1">INDEX(U$6:U$6003,UsefulSeries!$I1500)</f>
        <v>0</v>
      </c>
      <c r="AC1502" s="12">
        <f>INDEX( K$6:K$6003,UsefulSeries!$I1500)</f>
        <v>-0.62816672768898907</v>
      </c>
      <c r="AD1502" s="12">
        <f>INDEX(L$6:L$6003,UsefulSeries!$I1500)</f>
        <v>0.62816672768898907</v>
      </c>
      <c r="AE1502" s="12"/>
      <c r="AF1502" s="12"/>
      <c r="AG1502" s="12"/>
      <c r="AH1502" s="12"/>
      <c r="AI1502" s="12"/>
      <c r="AJ1502" s="12"/>
      <c r="AK1502" s="12"/>
      <c r="AL1502" s="12"/>
      <c r="AM1502" s="12"/>
      <c r="AN1502" s="12">
        <f t="shared" ca="1" si="216"/>
        <v>58.060888214902768</v>
      </c>
      <c r="AO1502" s="12">
        <f t="shared" ca="1" si="217"/>
        <v>0.64481559267947475</v>
      </c>
      <c r="AP1502" s="12">
        <f t="shared" ca="1" si="218"/>
        <v>0</v>
      </c>
      <c r="AQ1502" s="12">
        <f t="shared" ca="1" si="219"/>
        <v>0</v>
      </c>
      <c r="AR1502" s="12">
        <f t="shared" ca="1" si="220"/>
        <v>0</v>
      </c>
      <c r="AS1502" s="12">
        <f t="shared" ca="1" si="221"/>
        <v>0</v>
      </c>
      <c r="AT1502" s="12">
        <f t="shared" si="222"/>
        <v>-0.62816672768898907</v>
      </c>
      <c r="AU1502" s="12">
        <f t="shared" si="223"/>
        <v>0.62816672768898907</v>
      </c>
      <c r="AV1502" s="12"/>
      <c r="AW1502" s="12">
        <f ca="1">INDEX(I$6:I$6003,UsefulSeries!$I1500)</f>
        <v>1.0940607725333217E-2</v>
      </c>
      <c r="AX1502" s="12"/>
      <c r="AY1502" s="12"/>
      <c r="AZ1502" s="12">
        <f t="array" aca="1" ref="AZ1502:AZ1507" ca="1">MMULT(W1502:AB1507,AW1502:AW1507)</f>
        <v>0.64481559267947475</v>
      </c>
      <c r="BA1502" s="12"/>
      <c r="BB1502" s="12">
        <f t="shared" ca="1" si="224"/>
        <v>0.64481559267947475</v>
      </c>
      <c r="BC1502" s="12"/>
      <c r="BD1502" s="38">
        <f t="array" aca="1" ref="BD1502:BD1509" ca="1">MMULT(MINVERSE(AN1502:AU1509),BB1502:BB1509)</f>
        <v>1.0749270095995325E-2</v>
      </c>
    </row>
    <row r="1503" spans="1:56" x14ac:dyDescent="0.35">
      <c r="A1503" s="12">
        <v>0</v>
      </c>
      <c r="B1503" s="12">
        <v>0</v>
      </c>
      <c r="C1503" s="12">
        <f ca="1">-INDEX('Flow probs &amp; rates'!$M$5:$M$5999,UsefulSeries!$E1498,0)*(INDEX('Flow probs &amp; rates'!$O$5:$O$5999,UsefulSeries!$E1498,0))/INDEX('Flow probs &amp; rates'!$F$4:$F$5999,UsefulSeries!$E1498,0)</f>
        <v>-0.29521503320217352</v>
      </c>
      <c r="D1503" s="12">
        <f ca="1">INDEX('Flow probs &amp; rates'!$O$5:$O$5999,UsefulSeries!$E1498,0)*(1-INDEX('Flow probs &amp; rates'!$O$5:$O$5999,UsefulSeries!$E1498,0))/INDEX('Flow probs &amp; rates'!$F$4:$F$5999,UsefulSeries!$E1498,0)</f>
        <v>1.7909064210300167</v>
      </c>
      <c r="E1503" s="12">
        <v>0</v>
      </c>
      <c r="F1503" s="12">
        <v>0</v>
      </c>
      <c r="G1503" s="12"/>
      <c r="H1503" s="12"/>
      <c r="I1503" s="12">
        <f ca="1">INDEX('Flow probs &amp; rates'!$O$5:$O$5999,UsefulSeries!$E1498)</f>
        <v>0.13005657543473381</v>
      </c>
      <c r="J1503" s="12"/>
      <c r="K1503" s="12"/>
      <c r="L1503" s="12">
        <f>-INDEX('Flow probs &amp; rates'!$F$4:$F$5999,UsefulSeries!$E1498)</f>
        <v>-6.3175753513604091E-2</v>
      </c>
      <c r="M1503" s="12"/>
      <c r="N1503" s="12"/>
      <c r="O1503" s="12"/>
      <c r="P1503" s="12">
        <f ca="1"/>
        <v>0</v>
      </c>
      <c r="Q1503" s="12">
        <f ca="1"/>
        <v>0</v>
      </c>
      <c r="R1503" s="12">
        <f ca="1"/>
        <v>8.6954151433346047E-2</v>
      </c>
      <c r="S1503" s="12">
        <f ca="1"/>
        <v>0.57271008728226069</v>
      </c>
      <c r="T1503" s="12">
        <f ca="1"/>
        <v>0</v>
      </c>
      <c r="U1503" s="12">
        <f ca="1"/>
        <v>0</v>
      </c>
      <c r="V1503" s="12"/>
      <c r="W1503" s="12">
        <f ca="1">INDEX(P$7:P$6003,UsefulSeries!$I1500)</f>
        <v>0.64481559267947475</v>
      </c>
      <c r="X1503" s="12">
        <f ca="1">INDEX(Q$7:Q$6003,UsefulSeries!$I1500)</f>
        <v>42.863249686189526</v>
      </c>
      <c r="Y1503" s="12">
        <f ca="1">INDEX(R$7:R$6003,UsefulSeries!$I1500)</f>
        <v>0</v>
      </c>
      <c r="Z1503" s="12">
        <f ca="1">INDEX(S$7:S$6003,UsefulSeries!$I1500)</f>
        <v>0</v>
      </c>
      <c r="AA1503" s="12">
        <f ca="1">INDEX(T$7:T$6003,UsefulSeries!$I1500)</f>
        <v>0</v>
      </c>
      <c r="AB1503" s="12">
        <f ca="1">INDEX(U$7:U$6003,UsefulSeries!$I1500)</f>
        <v>0</v>
      </c>
      <c r="AC1503" s="12">
        <f>INDEX( K$7:K$6003,UsefulSeries!$I1500,1)</f>
        <v>-0.62816672768898907</v>
      </c>
      <c r="AD1503" s="12">
        <f>INDEX(L$7:L$6003,UsefulSeries!$I1500,1)</f>
        <v>0</v>
      </c>
      <c r="AE1503" s="12"/>
      <c r="AF1503" s="12"/>
      <c r="AG1503" s="12"/>
      <c r="AH1503" s="12"/>
      <c r="AI1503" s="12"/>
      <c r="AJ1503" s="12"/>
      <c r="AK1503" s="12"/>
      <c r="AL1503" s="12"/>
      <c r="AM1503" s="12"/>
      <c r="AN1503" s="12">
        <f t="shared" ref="AN1503:AN1566" ca="1" si="225">W1503+AE1503</f>
        <v>0.64481559267947475</v>
      </c>
      <c r="AO1503" s="12">
        <f t="shared" ref="AO1503:AO1566" ca="1" si="226">X1503+AF1503</f>
        <v>42.863249686189526</v>
      </c>
      <c r="AP1503" s="12">
        <f t="shared" ref="AP1503:AP1566" ca="1" si="227">Y1503+AG1503</f>
        <v>0</v>
      </c>
      <c r="AQ1503" s="12">
        <f t="shared" ref="AQ1503:AQ1566" ca="1" si="228">Z1503+AH1503</f>
        <v>0</v>
      </c>
      <c r="AR1503" s="12">
        <f t="shared" ref="AR1503:AR1566" ca="1" si="229">AA1503+AI1503</f>
        <v>0</v>
      </c>
      <c r="AS1503" s="12">
        <f t="shared" ref="AS1503:AS1566" ca="1" si="230">AB1503+AJ1503</f>
        <v>0</v>
      </c>
      <c r="AT1503" s="12">
        <f t="shared" ref="AT1503:AT1566" si="231">AC1503+AK1503</f>
        <v>-0.62816672768898907</v>
      </c>
      <c r="AU1503" s="12">
        <f t="shared" ref="AU1503:AU1566" si="232">AD1503+AL1503</f>
        <v>0</v>
      </c>
      <c r="AV1503" s="12"/>
      <c r="AW1503" s="12">
        <f ca="1">INDEX(I$7:I$6003,UsefulSeries!$I1500)</f>
        <v>1.4878967947926635E-2</v>
      </c>
      <c r="AX1503" s="12"/>
      <c r="AY1503" s="12"/>
      <c r="AZ1503" s="12">
        <f ca="1"/>
        <v>0.64481559267947464</v>
      </c>
      <c r="BA1503" s="12"/>
      <c r="BB1503" s="12">
        <f t="shared" ca="1" si="224"/>
        <v>0.64481559267947464</v>
      </c>
      <c r="BC1503" s="12"/>
      <c r="BD1503" s="38">
        <f ca="1"/>
        <v>1.5298845200627418E-2</v>
      </c>
    </row>
    <row r="1504" spans="1:56" x14ac:dyDescent="0.35">
      <c r="A1504" s="12">
        <v>0</v>
      </c>
      <c r="B1504" s="12">
        <v>0</v>
      </c>
      <c r="C1504" s="12">
        <v>0</v>
      </c>
      <c r="D1504" s="12">
        <v>0</v>
      </c>
      <c r="E1504" s="12">
        <f ca="1">INDEX('Flow probs &amp; rates'!$P$5:$P$5999,UsefulSeries!$E1498,0)*(1-INDEX('Flow probs &amp; rates'!$P$5:$P$5999,UsefulSeries!$E1498,0))/INDEX('Flow probs &amp; rates'!$G$4:$G$5999,UsefulSeries!$E1498,0)</f>
        <v>5.1742909548018155E-2</v>
      </c>
      <c r="F1504" s="12">
        <f ca="1">-INDEX('Flow probs &amp; rates'!$P$5:$P$5999,UsefulSeries!$E1498,0)*(INDEX('Flow probs &amp; rates'!$Q$5:$Q$5999,UsefulSeries!$E1498,0))/INDEX('Flow probs &amp; rates'!$G$4:$G$5999,UsefulSeries!$E1498,0)</f>
        <v>-1.2202502685181062E-3</v>
      </c>
      <c r="G1504" s="12"/>
      <c r="H1504" s="12"/>
      <c r="I1504" s="12">
        <f ca="1">INDEX('Flow probs &amp; rates'!$P$5:$P$5999,UsefulSeries!$E1498)</f>
        <v>1.8684500973838253E-2</v>
      </c>
      <c r="J1504" s="12"/>
      <c r="K1504" s="12">
        <f>INDEX('Flow probs &amp; rates'!$G$4:$G$5999,UsefulSeries!$E1498)</f>
        <v>0.35435561234107615</v>
      </c>
      <c r="L1504" s="12"/>
      <c r="M1504" s="12"/>
      <c r="N1504" s="12"/>
      <c r="O1504" s="12"/>
      <c r="P1504" s="12">
        <f ca="1"/>
        <v>0</v>
      </c>
      <c r="Q1504" s="12">
        <f ca="1"/>
        <v>0</v>
      </c>
      <c r="R1504" s="12">
        <f ca="1"/>
        <v>0</v>
      </c>
      <c r="S1504" s="12">
        <f ca="1"/>
        <v>0</v>
      </c>
      <c r="T1504" s="12">
        <f ca="1"/>
        <v>19.335041009337356</v>
      </c>
      <c r="U1504" s="12">
        <f ca="1"/>
        <v>0.36982417870113243</v>
      </c>
      <c r="V1504" s="12"/>
      <c r="W1504" s="12">
        <f ca="1">INDEX(P$8:P$6003,UsefulSeries!$I1500)</f>
        <v>0</v>
      </c>
      <c r="X1504" s="12">
        <f ca="1">INDEX(Q$8:Q$6003,UsefulSeries!$I1500)</f>
        <v>0</v>
      </c>
      <c r="Y1504" s="12">
        <f ca="1">INDEX(R$8:R$6003,UsefulSeries!$I1500)</f>
        <v>0.19711679233132798</v>
      </c>
      <c r="Z1504" s="12">
        <f ca="1">INDEX(S$8:S$6003,UsefulSeries!$I1500)</f>
        <v>5.661991480267322E-2</v>
      </c>
      <c r="AA1504" s="12">
        <f ca="1">INDEX(T$8:T$6003,UsefulSeries!$I1500)</f>
        <v>0</v>
      </c>
      <c r="AB1504" s="12">
        <f ca="1">INDEX(U$8:U$6003,UsefulSeries!$I1500)</f>
        <v>0</v>
      </c>
      <c r="AC1504" s="12">
        <f>INDEX( K$8:K$6003,UsefulSeries!$I1500)</f>
        <v>3.3318188034037223E-2</v>
      </c>
      <c r="AD1504" s="12">
        <f>INDEX(L$8:L$6003,UsefulSeries!$I1500)</f>
        <v>-3.3318188034037223E-2</v>
      </c>
      <c r="AE1504" s="12"/>
      <c r="AF1504" s="12"/>
      <c r="AG1504" s="12"/>
      <c r="AH1504" s="12"/>
      <c r="AI1504" s="12"/>
      <c r="AJ1504" s="12"/>
      <c r="AK1504" s="12"/>
      <c r="AL1504" s="12"/>
      <c r="AM1504" s="12"/>
      <c r="AN1504" s="12">
        <f t="shared" ca="1" si="225"/>
        <v>0</v>
      </c>
      <c r="AO1504" s="12">
        <f t="shared" ca="1" si="226"/>
        <v>0</v>
      </c>
      <c r="AP1504" s="12">
        <f t="shared" ca="1" si="227"/>
        <v>0.19711679233132798</v>
      </c>
      <c r="AQ1504" s="12">
        <f t="shared" ca="1" si="228"/>
        <v>5.661991480267322E-2</v>
      </c>
      <c r="AR1504" s="12">
        <f t="shared" ca="1" si="229"/>
        <v>0</v>
      </c>
      <c r="AS1504" s="12">
        <f t="shared" ca="1" si="230"/>
        <v>0</v>
      </c>
      <c r="AT1504" s="12">
        <f t="shared" si="231"/>
        <v>3.3318188034037223E-2</v>
      </c>
      <c r="AU1504" s="12">
        <f t="shared" si="232"/>
        <v>-3.3318188034037223E-2</v>
      </c>
      <c r="AV1504" s="12"/>
      <c r="AW1504" s="12">
        <f ca="1">INDEX(I$8:I$6003,UsefulSeries!$I1500)</f>
        <v>0.23714539867437182</v>
      </c>
      <c r="AX1504" s="12"/>
      <c r="AY1504" s="12"/>
      <c r="AZ1504" s="12">
        <f ca="1"/>
        <v>5.6619914802673213E-2</v>
      </c>
      <c r="BA1504" s="12"/>
      <c r="BB1504" s="12">
        <f t="shared" ca="1" si="224"/>
        <v>5.6619914802673213E-2</v>
      </c>
      <c r="BC1504" s="12"/>
      <c r="BD1504" s="38">
        <f ca="1"/>
        <v>0.23837638329329963</v>
      </c>
    </row>
    <row r="1505" spans="1:56" x14ac:dyDescent="0.35">
      <c r="A1505" s="12">
        <v>0</v>
      </c>
      <c r="B1505" s="12">
        <v>0</v>
      </c>
      <c r="C1505" s="12">
        <v>0</v>
      </c>
      <c r="D1505" s="12">
        <v>0</v>
      </c>
      <c r="E1505" s="12">
        <f ca="1">-INDEX('Flow probs &amp; rates'!$P$5:$P$5999,UsefulSeries!$E1498,0)*(INDEX('Flow probs &amp; rates'!$Q$5:$Q$5999,UsefulSeries!$E1498,0))/INDEX('Flow probs &amp; rates'!$G$4:$G$5999,UsefulSeries!$E1498,0)</f>
        <v>-1.2202502685181062E-3</v>
      </c>
      <c r="F1505" s="12">
        <f ca="1">INDEX('Flow probs &amp; rates'!$Q$5:$Q$5999,UsefulSeries!$E1498,0)*(1-INDEX('Flow probs &amp; rates'!$Q$5:$Q$5999,UsefulSeries!$E1498,0))/INDEX('Flow probs &amp; rates'!$G$4:$G$5999,UsefulSeries!$E1498,0)</f>
        <v>6.3796772472573496E-2</v>
      </c>
      <c r="G1505" s="12"/>
      <c r="H1505" s="12"/>
      <c r="I1505" s="12">
        <f ca="1">INDEX('Flow probs &amp; rates'!$Q$5:$Q$5999,UsefulSeries!$E1498)</f>
        <v>2.3142310930087961E-2</v>
      </c>
      <c r="J1505" s="12"/>
      <c r="K1505" s="12"/>
      <c r="L1505" s="12">
        <f>INDEX('Flow probs &amp; rates'!$G$4:$G$5999,UsefulSeries!$E1498)</f>
        <v>0.35435561234107615</v>
      </c>
      <c r="M1505" s="12"/>
      <c r="N1505" s="12"/>
      <c r="O1505" s="12"/>
      <c r="P1505" s="12">
        <f ca="1"/>
        <v>0</v>
      </c>
      <c r="Q1505" s="12">
        <f ca="1"/>
        <v>0</v>
      </c>
      <c r="R1505" s="12">
        <f ca="1"/>
        <v>0</v>
      </c>
      <c r="S1505" s="12">
        <f ca="1"/>
        <v>0</v>
      </c>
      <c r="T1505" s="12">
        <f ca="1"/>
        <v>0.36982417870113238</v>
      </c>
      <c r="U1505" s="12">
        <f ca="1"/>
        <v>15.681847831462992</v>
      </c>
      <c r="V1505" s="12"/>
      <c r="W1505" s="12">
        <f ca="1">INDEX(P$9:P$6003,UsefulSeries!$I1500)</f>
        <v>0</v>
      </c>
      <c r="X1505" s="12">
        <f ca="1">INDEX(Q$9:Q$6003,UsefulSeries!$I1500)</f>
        <v>0</v>
      </c>
      <c r="Y1505" s="12">
        <f ca="1">INDEX(R$9:R$6003,UsefulSeries!$I1500)</f>
        <v>5.6619914802673213E-2</v>
      </c>
      <c r="Z1505" s="12">
        <f ca="1">INDEX(S$9:S$6003,UsefulSeries!$I1500)</f>
        <v>0.24766338385502046</v>
      </c>
      <c r="AA1505" s="12">
        <f ca="1">INDEX(T$9:T$6003,UsefulSeries!$I1500)</f>
        <v>0</v>
      </c>
      <c r="AB1505" s="12">
        <f ca="1">INDEX(U$9:U$6003,UsefulSeries!$I1500)</f>
        <v>0</v>
      </c>
      <c r="AC1505" s="12">
        <f>INDEX( K$9:K$6003,UsefulSeries!$I1500)</f>
        <v>0</v>
      </c>
      <c r="AD1505" s="12">
        <f>INDEX(L$9:L$6003,UsefulSeries!$I1500)</f>
        <v>-3.3318188034037223E-2</v>
      </c>
      <c r="AE1505" s="12"/>
      <c r="AF1505" s="12"/>
      <c r="AG1505" s="12"/>
      <c r="AH1505" s="12"/>
      <c r="AI1505" s="12"/>
      <c r="AJ1505" s="12"/>
      <c r="AK1505" s="12"/>
      <c r="AL1505" s="12"/>
      <c r="AM1505" s="12"/>
      <c r="AN1505" s="12">
        <f t="shared" ca="1" si="225"/>
        <v>0</v>
      </c>
      <c r="AO1505" s="12">
        <f t="shared" ca="1" si="226"/>
        <v>0</v>
      </c>
      <c r="AP1505" s="12">
        <f t="shared" ca="1" si="227"/>
        <v>5.6619914802673213E-2</v>
      </c>
      <c r="AQ1505" s="12">
        <f t="shared" ca="1" si="228"/>
        <v>0.24766338385502046</v>
      </c>
      <c r="AR1505" s="12">
        <f t="shared" ca="1" si="229"/>
        <v>0</v>
      </c>
      <c r="AS1505" s="12">
        <f t="shared" ca="1" si="230"/>
        <v>0</v>
      </c>
      <c r="AT1505" s="12">
        <f t="shared" si="231"/>
        <v>0</v>
      </c>
      <c r="AU1505" s="12">
        <f t="shared" si="232"/>
        <v>-3.3318188034037223E-2</v>
      </c>
      <c r="AV1505" s="12"/>
      <c r="AW1505" s="12">
        <f ca="1">INDEX(I$9:I$6003,UsefulSeries!$I1500)</f>
        <v>0.17440108368691634</v>
      </c>
      <c r="AX1505" s="12"/>
      <c r="AY1505" s="12"/>
      <c r="AZ1505" s="12">
        <f ca="1"/>
        <v>5.6619914802673213E-2</v>
      </c>
      <c r="BA1505" s="12"/>
      <c r="BB1505" s="12">
        <f t="shared" ca="1" si="224"/>
        <v>5.6619914802673213E-2</v>
      </c>
      <c r="BC1505" s="12"/>
      <c r="BD1505" s="38">
        <f ca="1"/>
        <v>0.18026880025434133</v>
      </c>
    </row>
    <row r="1506" spans="1:56" x14ac:dyDescent="0.35">
      <c r="A1506" s="12">
        <f ca="1">INDEX('Flow probs &amp; rates'!$K$5:$K$5999,UsefulSeries!$E1504,0)*(1-INDEX('Flow probs &amp; rates'!$K$5:$K$5999,UsefulSeries!$E1504,0))/INDEX('Flow probs &amp; rates'!$E$4:$E$5999,UsefulSeries!$E1504,0)</f>
        <v>2.291252759979499E-2</v>
      </c>
      <c r="B1506" s="12">
        <f ca="1">-INDEX('Flow probs &amp; rates'!$K$5:$K$5999,UsefulSeries!$E1504,0)*(INDEX('Flow probs &amp; rates'!$L$5:$L$5999,UsefulSeries!$E1504,0))/INDEX('Flow probs &amp; rates'!$E$4:$E$5999,UsefulSeries!$E1504,0)</f>
        <v>-2.6844880014600811E-4</v>
      </c>
      <c r="C1506" s="12">
        <v>0</v>
      </c>
      <c r="D1506" s="12">
        <v>0</v>
      </c>
      <c r="E1506" s="12">
        <v>0</v>
      </c>
      <c r="F1506" s="12">
        <v>0</v>
      </c>
      <c r="G1506" s="12"/>
      <c r="H1506" s="12"/>
      <c r="I1506" s="12">
        <f ca="1">INDEX('Flow probs &amp; rates'!$K$5:$K$5999,UsefulSeries!$E1504)</f>
        <v>1.3544202970790165E-2</v>
      </c>
      <c r="J1506" s="12"/>
      <c r="K1506" s="12">
        <f>-INDEX('Flow probs &amp; rates'!$E$4:$E$5999,UsefulSeries!$E1504)</f>
        <v>-0.58312019389758418</v>
      </c>
      <c r="L1506" s="12">
        <f>INDEX('Flow probs &amp; rates'!$E$4:$E$5999,UsefulSeries!$E1504)</f>
        <v>0.58312019389758418</v>
      </c>
      <c r="M1506" s="12"/>
      <c r="N1506" s="12"/>
      <c r="O1506" s="12"/>
      <c r="P1506" s="12">
        <f t="array" aca="1" ref="P1506:U1511" ca="1">MINVERSE(A1506:F1511)</f>
        <v>43.651254280505384</v>
      </c>
      <c r="Q1506" s="12">
        <f ca="1"/>
        <v>0.59813442139232087</v>
      </c>
      <c r="R1506" s="12">
        <f ca="1"/>
        <v>0</v>
      </c>
      <c r="S1506" s="12">
        <f ca="1"/>
        <v>0</v>
      </c>
      <c r="T1506" s="12">
        <f ca="1"/>
        <v>0</v>
      </c>
      <c r="U1506" s="12">
        <f ca="1"/>
        <v>0</v>
      </c>
      <c r="V1506" s="12"/>
      <c r="W1506" s="12">
        <f ca="1">INDEX(P$10:P$6003,UsefulSeries!$I1500)</f>
        <v>0</v>
      </c>
      <c r="X1506" s="12">
        <f ca="1">INDEX(Q$10:Q$6003,UsefulSeries!$I1500)</f>
        <v>0</v>
      </c>
      <c r="Y1506" s="12">
        <f ca="1">INDEX(R$10:R$6003,UsefulSeries!$I1500)</f>
        <v>0</v>
      </c>
      <c r="Z1506" s="12">
        <f ca="1">INDEX(S$10:S$6003,UsefulSeries!$I1500)</f>
        <v>0</v>
      </c>
      <c r="AA1506" s="12">
        <f ca="1">INDEX(T$10:T$6003,UsefulSeries!$I1500)</f>
        <v>13.740140011589514</v>
      </c>
      <c r="AB1506" s="12">
        <f ca="1">INDEX(U$10:U$6003,UsefulSeries!$I1500)</f>
        <v>0.35485444007604816</v>
      </c>
      <c r="AC1506" s="12">
        <f>INDEX( K$10:K$6003,UsefulSeries!$I1500)</f>
        <v>0.33851508427697369</v>
      </c>
      <c r="AD1506" s="12">
        <f>INDEX(L$10:L$6003,UsefulSeries!$I1500)</f>
        <v>0</v>
      </c>
      <c r="AE1506" s="12"/>
      <c r="AF1506" s="12"/>
      <c r="AG1506" s="12"/>
      <c r="AH1506" s="12"/>
      <c r="AI1506" s="12"/>
      <c r="AJ1506" s="12"/>
      <c r="AK1506" s="12"/>
      <c r="AL1506" s="12"/>
      <c r="AM1506" s="12"/>
      <c r="AN1506" s="12">
        <f t="shared" ca="1" si="225"/>
        <v>0</v>
      </c>
      <c r="AO1506" s="12">
        <f t="shared" ca="1" si="226"/>
        <v>0</v>
      </c>
      <c r="AP1506" s="12">
        <f t="shared" ca="1" si="227"/>
        <v>0</v>
      </c>
      <c r="AQ1506" s="12">
        <f t="shared" ca="1" si="228"/>
        <v>0</v>
      </c>
      <c r="AR1506" s="12">
        <f t="shared" ca="1" si="229"/>
        <v>13.740140011589514</v>
      </c>
      <c r="AS1506" s="12">
        <f t="shared" ca="1" si="230"/>
        <v>0.35485444007604816</v>
      </c>
      <c r="AT1506" s="12">
        <f t="shared" si="231"/>
        <v>0.33851508427697369</v>
      </c>
      <c r="AU1506" s="12">
        <f t="shared" si="232"/>
        <v>0</v>
      </c>
      <c r="AV1506" s="12"/>
      <c r="AW1506" s="12">
        <f ca="1">INDEX(I$10:I$6003,UsefulSeries!$I1500)</f>
        <v>2.5290090560144692E-2</v>
      </c>
      <c r="AX1506" s="12"/>
      <c r="AY1506" s="12"/>
      <c r="AZ1506" s="12">
        <f ca="1"/>
        <v>0.35485444007604822</v>
      </c>
      <c r="BA1506" s="12"/>
      <c r="BB1506" s="12">
        <f t="shared" ca="1" si="224"/>
        <v>0.35485444007604822</v>
      </c>
      <c r="BC1506" s="12"/>
      <c r="BD1506" s="38">
        <f ca="1"/>
        <v>2.4612674681286275E-2</v>
      </c>
    </row>
    <row r="1507" spans="1:56" x14ac:dyDescent="0.35">
      <c r="A1507" s="12">
        <f ca="1">-INDEX('Flow probs &amp; rates'!$K$5:$K$5999,UsefulSeries!$E1504,0)*(INDEX('Flow probs &amp; rates'!$L$5:$L$5999,UsefulSeries!$E1504,0))/INDEX('Flow probs &amp; rates'!$E$4:$E$5999,UsefulSeries!$E1504,0)</f>
        <v>-2.6844880014600811E-4</v>
      </c>
      <c r="B1507" s="12">
        <f ca="1">INDEX('Flow probs &amp; rates'!$L$5:$L$5999,UsefulSeries!$E1504,0)*(1-INDEX('Flow probs &amp; rates'!$L$5:$L$5999,UsefulSeries!$E1504,0))/INDEX('Flow probs &amp; rates'!$E$4:$E$5999,UsefulSeries!$E1504,0)</f>
        <v>1.9591126036841076E-2</v>
      </c>
      <c r="C1507" s="12">
        <v>0</v>
      </c>
      <c r="D1507" s="12">
        <v>0</v>
      </c>
      <c r="E1507" s="12">
        <v>0</v>
      </c>
      <c r="F1507" s="12">
        <v>0</v>
      </c>
      <c r="G1507" s="12"/>
      <c r="H1507" s="12"/>
      <c r="I1507" s="12">
        <f ca="1">INDEX('Flow probs &amp; rates'!$L$5:$L$5999,UsefulSeries!$E1504)</f>
        <v>1.1557558368721174E-2</v>
      </c>
      <c r="J1507" s="12"/>
      <c r="K1507" s="12">
        <f>-INDEX('Flow probs &amp; rates'!$E$4:$E$5999,UsefulSeries!$E1504)</f>
        <v>-0.58312019389758418</v>
      </c>
      <c r="L1507" s="12"/>
      <c r="M1507" s="12"/>
      <c r="N1507" s="12"/>
      <c r="O1507" s="12"/>
      <c r="P1507" s="12">
        <f ca="1"/>
        <v>0.59813442139232087</v>
      </c>
      <c r="Q1507" s="12">
        <f ca="1"/>
        <v>51.051714260168026</v>
      </c>
      <c r="R1507" s="12">
        <f ca="1"/>
        <v>0</v>
      </c>
      <c r="S1507" s="12">
        <f ca="1"/>
        <v>0</v>
      </c>
      <c r="T1507" s="12">
        <f ca="1"/>
        <v>0</v>
      </c>
      <c r="U1507" s="12">
        <f ca="1"/>
        <v>0</v>
      </c>
      <c r="V1507" s="12"/>
      <c r="W1507" s="12">
        <f ca="1">INDEX(P$11:P$6003,UsefulSeries!$I1500)</f>
        <v>0</v>
      </c>
      <c r="X1507" s="12">
        <f ca="1">INDEX(Q$11:Q$6003,UsefulSeries!$I1500)</f>
        <v>0</v>
      </c>
      <c r="Y1507" s="12">
        <f ca="1">INDEX(R$11:R$6003,UsefulSeries!$I1500)</f>
        <v>0</v>
      </c>
      <c r="Z1507" s="12">
        <f ca="1">INDEX(S$11:S$6003,UsefulSeries!$I1500)</f>
        <v>0</v>
      </c>
      <c r="AA1507" s="12">
        <f ca="1">INDEX(T$11:T$6003,UsefulSeries!$I1500)</f>
        <v>0.35485444007604822</v>
      </c>
      <c r="AB1507" s="12">
        <f ca="1">INDEX(U$11:U$6003,UsefulSeries!$I1500)</f>
        <v>16.664791398507457</v>
      </c>
      <c r="AC1507" s="12">
        <f>INDEX( K$11:K$6003,UsefulSeries!$I1500)</f>
        <v>0</v>
      </c>
      <c r="AD1507" s="12">
        <f>INDEX(L$11:L$6003,UsefulSeries!$I1500)</f>
        <v>0.33851508427697369</v>
      </c>
      <c r="AE1507" s="12"/>
      <c r="AF1507" s="12"/>
      <c r="AG1507" s="12"/>
      <c r="AH1507" s="12"/>
      <c r="AI1507" s="12"/>
      <c r="AJ1507" s="12"/>
      <c r="AK1507" s="12"/>
      <c r="AL1507" s="12"/>
      <c r="AM1507" s="12"/>
      <c r="AN1507" s="12">
        <f t="shared" ca="1" si="225"/>
        <v>0</v>
      </c>
      <c r="AO1507" s="12">
        <f t="shared" ca="1" si="226"/>
        <v>0</v>
      </c>
      <c r="AP1507" s="12">
        <f t="shared" ca="1" si="227"/>
        <v>0</v>
      </c>
      <c r="AQ1507" s="12">
        <f t="shared" ca="1" si="228"/>
        <v>0</v>
      </c>
      <c r="AR1507" s="12">
        <f t="shared" ca="1" si="229"/>
        <v>0.35485444007604822</v>
      </c>
      <c r="AS1507" s="12">
        <f t="shared" ca="1" si="230"/>
        <v>16.664791398507457</v>
      </c>
      <c r="AT1507" s="12">
        <f t="shared" si="231"/>
        <v>0</v>
      </c>
      <c r="AU1507" s="12">
        <f t="shared" si="232"/>
        <v>0.33851508427697369</v>
      </c>
      <c r="AV1507" s="12"/>
      <c r="AW1507" s="12">
        <f ca="1">INDEX(I$11:I$6003,UsefulSeries!$I1500)</f>
        <v>2.075514363665143E-2</v>
      </c>
      <c r="AX1507" s="12"/>
      <c r="AY1507" s="12"/>
      <c r="AZ1507" s="12">
        <f ca="1"/>
        <v>0.35485444007604822</v>
      </c>
      <c r="BA1507" s="12"/>
      <c r="BB1507" s="12">
        <f t="shared" ca="1" si="224"/>
        <v>0.35485444007604822</v>
      </c>
      <c r="BC1507" s="12"/>
      <c r="BD1507" s="38">
        <f ca="1"/>
        <v>1.9841087469653976E-2</v>
      </c>
    </row>
    <row r="1508" spans="1:56" x14ac:dyDescent="0.35">
      <c r="A1508" s="12">
        <v>0</v>
      </c>
      <c r="B1508" s="12">
        <v>0</v>
      </c>
      <c r="C1508" s="12">
        <f ca="1">INDEX('Flow probs &amp; rates'!$M$5:$M$5999,UsefulSeries!$E1504,0)*(1-INDEX('Flow probs &amp; rates'!$M$5:$M$5999,UsefulSeries!$E1504,0))/INDEX('Flow probs &amp; rates'!$F$4:$F$5999,UsefulSeries!$E1504,0)</f>
        <v>2.0297171230426967</v>
      </c>
      <c r="D1508" s="12">
        <f ca="1">-INDEX('Flow probs &amp; rates'!$M$5:$M$5999,UsefulSeries!$E1504,0)*(INDEX('Flow probs &amp; rates'!$O$5:$O$5999,UsefulSeries!$E1504,0))/INDEX('Flow probs &amp; rates'!$F$4:$F$5999,UsefulSeries!$E1504,0)</f>
        <v>-0.29937828720278009</v>
      </c>
      <c r="E1508" s="12">
        <v>0</v>
      </c>
      <c r="F1508" s="12">
        <v>0</v>
      </c>
      <c r="G1508" s="12"/>
      <c r="H1508" s="12"/>
      <c r="I1508" s="12">
        <f ca="1">INDEX('Flow probs &amp; rates'!$M$5:$M$5999,UsefulSeries!$E1504)</f>
        <v>0.14209999423326233</v>
      </c>
      <c r="J1508" s="12"/>
      <c r="K1508" s="12">
        <f>INDEX('Flow probs &amp; rates'!$F$4:$F$5999,UsefulSeries!$E1504)</f>
        <v>6.0061367413317482E-2</v>
      </c>
      <c r="L1508" s="12">
        <f>-INDEX('Flow probs &amp; rates'!$F$4:$F$5999,UsefulSeries!$E1504)</f>
        <v>-6.0061367413317482E-2</v>
      </c>
      <c r="M1508" s="12"/>
      <c r="N1508" s="12"/>
      <c r="O1508" s="12"/>
      <c r="P1508" s="12">
        <f ca="1"/>
        <v>0</v>
      </c>
      <c r="Q1508" s="12">
        <f ca="1"/>
        <v>0</v>
      </c>
      <c r="R1508" s="12">
        <f ca="1"/>
        <v>0.50479237911261288</v>
      </c>
      <c r="S1508" s="12">
        <f ca="1"/>
        <v>8.2122640542992939E-2</v>
      </c>
      <c r="T1508" s="12">
        <f ca="1"/>
        <v>0</v>
      </c>
      <c r="U1508" s="12">
        <f ca="1"/>
        <v>0</v>
      </c>
      <c r="V1508" s="12"/>
      <c r="W1508" s="12"/>
      <c r="X1508" s="12"/>
      <c r="Y1508" s="12"/>
      <c r="Z1508" s="12"/>
      <c r="AA1508" s="12"/>
      <c r="AB1508" s="12"/>
      <c r="AC1508" s="12"/>
      <c r="AD1508" s="12"/>
      <c r="AE1508" s="12">
        <f t="array" ref="AE1508:AJ1509">TRANSPOSE(AC1502:AD1507)</f>
        <v>-0.62816672768898907</v>
      </c>
      <c r="AF1508" s="12">
        <v>-0.62816672768898907</v>
      </c>
      <c r="AG1508" s="12">
        <v>3.3318188034037223E-2</v>
      </c>
      <c r="AH1508" s="12">
        <v>0</v>
      </c>
      <c r="AI1508" s="12">
        <v>0.33851508427697369</v>
      </c>
      <c r="AJ1508" s="12">
        <v>0</v>
      </c>
      <c r="AK1508" s="12"/>
      <c r="AL1508" s="12"/>
      <c r="AM1508" s="12"/>
      <c r="AN1508" s="12">
        <f t="shared" si="225"/>
        <v>-0.62816672768898907</v>
      </c>
      <c r="AO1508" s="12">
        <f t="shared" si="226"/>
        <v>-0.62816672768898907</v>
      </c>
      <c r="AP1508" s="12">
        <f t="shared" si="227"/>
        <v>3.3318188034037223E-2</v>
      </c>
      <c r="AQ1508" s="12">
        <f t="shared" si="228"/>
        <v>0</v>
      </c>
      <c r="AR1508" s="12">
        <f t="shared" si="229"/>
        <v>0.33851508427697369</v>
      </c>
      <c r="AS1508" s="12">
        <f t="shared" si="230"/>
        <v>0</v>
      </c>
      <c r="AT1508" s="12">
        <f t="shared" si="231"/>
        <v>0</v>
      </c>
      <c r="AU1508" s="12">
        <f t="shared" si="232"/>
        <v>0</v>
      </c>
      <c r="AV1508" s="12"/>
      <c r="AW1508" s="12"/>
      <c r="AX1508" s="12">
        <f>INDEX($N$6:$N$6003,UsefulSeries!$K1500)</f>
        <v>-8.8528542887766903E-5</v>
      </c>
      <c r="AY1508" s="12"/>
      <c r="AZ1508" s="12"/>
      <c r="BA1508" s="12"/>
      <c r="BB1508" s="12">
        <f t="shared" si="224"/>
        <v>-8.8528542887766903E-5</v>
      </c>
      <c r="BC1508" s="12"/>
      <c r="BD1508" s="38">
        <f ca="1"/>
        <v>2.8454111377339671E-2</v>
      </c>
    </row>
    <row r="1509" spans="1:56" x14ac:dyDescent="0.35">
      <c r="A1509" s="12">
        <v>0</v>
      </c>
      <c r="B1509" s="12">
        <v>0</v>
      </c>
      <c r="C1509" s="12">
        <f ca="1">-INDEX('Flow probs &amp; rates'!$M$5:$M$5999,UsefulSeries!$E1504,0)*(INDEX('Flow probs &amp; rates'!$O$5:$O$5999,UsefulSeries!$E1504,0))/INDEX('Flow probs &amp; rates'!$F$4:$F$5999,UsefulSeries!$E1504,0)</f>
        <v>-0.29937828720278009</v>
      </c>
      <c r="D1509" s="12">
        <f ca="1">INDEX('Flow probs &amp; rates'!$O$5:$O$5999,UsefulSeries!$E1504,0)*(1-INDEX('Flow probs &amp; rates'!$O$5:$O$5999,UsefulSeries!$E1504,0))/INDEX('Flow probs &amp; rates'!$F$4:$F$5999,UsefulSeries!$E1504,0)</f>
        <v>1.8402218541990734</v>
      </c>
      <c r="E1509" s="12">
        <v>0</v>
      </c>
      <c r="F1509" s="12">
        <v>0</v>
      </c>
      <c r="G1509" s="12"/>
      <c r="H1509" s="12"/>
      <c r="I1509" s="12">
        <f ca="1">INDEX('Flow probs &amp; rates'!$O$5:$O$5999,UsefulSeries!$E1504)</f>
        <v>0.12653814238541963</v>
      </c>
      <c r="J1509" s="12"/>
      <c r="K1509" s="12"/>
      <c r="L1509" s="12">
        <f>-INDEX('Flow probs &amp; rates'!$F$4:$F$5999,UsefulSeries!$E1504)</f>
        <v>-6.0061367413317482E-2</v>
      </c>
      <c r="M1509" s="12"/>
      <c r="N1509" s="12"/>
      <c r="O1509" s="12"/>
      <c r="P1509" s="12">
        <f ca="1"/>
        <v>0</v>
      </c>
      <c r="Q1509" s="12">
        <f ca="1"/>
        <v>0</v>
      </c>
      <c r="R1509" s="12">
        <f ca="1"/>
        <v>8.2122640542992939E-2</v>
      </c>
      <c r="S1509" s="12">
        <f ca="1"/>
        <v>0.55677294187567672</v>
      </c>
      <c r="T1509" s="12">
        <f ca="1"/>
        <v>0</v>
      </c>
      <c r="U1509" s="12">
        <f ca="1"/>
        <v>0</v>
      </c>
      <c r="V1509" s="12"/>
      <c r="W1509" s="12"/>
      <c r="X1509" s="12"/>
      <c r="Y1509" s="12"/>
      <c r="Z1509" s="12"/>
      <c r="AA1509" s="12"/>
      <c r="AB1509" s="12"/>
      <c r="AC1509" s="12"/>
      <c r="AD1509" s="12"/>
      <c r="AE1509" s="12">
        <v>0.62816672768898907</v>
      </c>
      <c r="AF1509" s="12">
        <v>0</v>
      </c>
      <c r="AG1509" s="12">
        <v>-3.3318188034037223E-2</v>
      </c>
      <c r="AH1509" s="12">
        <v>-3.3318188034037223E-2</v>
      </c>
      <c r="AI1509" s="12">
        <v>0</v>
      </c>
      <c r="AJ1509" s="12">
        <v>0.33851508427697369</v>
      </c>
      <c r="AK1509" s="12"/>
      <c r="AL1509" s="12"/>
      <c r="AM1509" s="12"/>
      <c r="AN1509" s="12">
        <f t="shared" si="225"/>
        <v>0.62816672768898907</v>
      </c>
      <c r="AO1509" s="12">
        <f t="shared" si="226"/>
        <v>0</v>
      </c>
      <c r="AP1509" s="12">
        <f t="shared" si="227"/>
        <v>-3.3318188034037223E-2</v>
      </c>
      <c r="AQ1509" s="12">
        <f t="shared" si="228"/>
        <v>-3.3318188034037223E-2</v>
      </c>
      <c r="AR1509" s="12">
        <f t="shared" si="229"/>
        <v>0</v>
      </c>
      <c r="AS1509" s="12">
        <f t="shared" si="230"/>
        <v>0.33851508427697369</v>
      </c>
      <c r="AT1509" s="12">
        <f t="shared" si="231"/>
        <v>0</v>
      </c>
      <c r="AU1509" s="12">
        <f t="shared" si="232"/>
        <v>0</v>
      </c>
      <c r="AV1509" s="12"/>
      <c r="AW1509" s="12"/>
      <c r="AX1509" s="12">
        <f>INDEX('Margin error adjustment'!N$7:N$6003,UsefulSeries!$K1500)</f>
        <v>-4.7965772680111374E-4</v>
      </c>
      <c r="AY1509" s="12"/>
      <c r="AZ1509" s="12"/>
      <c r="BA1509" s="12"/>
      <c r="BB1509" s="12">
        <f t="shared" si="224"/>
        <v>-4.7965772680111374E-4</v>
      </c>
      <c r="BC1509" s="12"/>
      <c r="BD1509" s="38">
        <f ca="1"/>
        <v>4.5708271508700958E-2</v>
      </c>
    </row>
    <row r="1510" spans="1:56" x14ac:dyDescent="0.35">
      <c r="A1510" s="12">
        <v>0</v>
      </c>
      <c r="B1510" s="12">
        <v>0</v>
      </c>
      <c r="C1510" s="12">
        <v>0</v>
      </c>
      <c r="D1510" s="12">
        <v>0</v>
      </c>
      <c r="E1510" s="12">
        <f ca="1">INDEX('Flow probs &amp; rates'!$P$5:$P$5999,UsefulSeries!$E1504,0)*(1-INDEX('Flow probs &amp; rates'!$P$5:$P$5999,UsefulSeries!$E1504,0))/INDEX('Flow probs &amp; rates'!$G$4:$G$5999,UsefulSeries!$E1504,0)</f>
        <v>5.06407552141942E-2</v>
      </c>
      <c r="F1510" s="12">
        <f ca="1">-INDEX('Flow probs &amp; rates'!$P$5:$P$5999,UsefulSeries!$E1504,0)*(INDEX('Flow probs &amp; rates'!$Q$5:$Q$5999,UsefulSeries!$E1504,0))/INDEX('Flow probs &amp; rates'!$G$4:$G$5999,UsefulSeries!$E1504,0)</f>
        <v>-1.2261791803033057E-3</v>
      </c>
      <c r="G1510" s="12"/>
      <c r="H1510" s="12"/>
      <c r="I1510" s="12">
        <f ca="1">INDEX('Flow probs &amp; rates'!$P$5:$P$5999,UsefulSeries!$E1504)</f>
        <v>1.8408425332798819E-2</v>
      </c>
      <c r="J1510" s="12"/>
      <c r="K1510" s="12">
        <f>INDEX('Flow probs &amp; rates'!$G$4:$G$5999,UsefulSeries!$E1504)</f>
        <v>0.35681843868909829</v>
      </c>
      <c r="L1510" s="12"/>
      <c r="M1510" s="12"/>
      <c r="N1510" s="12"/>
      <c r="O1510" s="12"/>
      <c r="P1510" s="12">
        <f ca="1"/>
        <v>0</v>
      </c>
      <c r="Q1510" s="12">
        <f ca="1"/>
        <v>0</v>
      </c>
      <c r="R1510" s="12">
        <f ca="1"/>
        <v>0</v>
      </c>
      <c r="S1510" s="12">
        <f ca="1"/>
        <v>0</v>
      </c>
      <c r="T1510" s="12">
        <f ca="1"/>
        <v>19.75596107579798</v>
      </c>
      <c r="U1510" s="12">
        <f ca="1"/>
        <v>0.3725302696146463</v>
      </c>
      <c r="V1510" s="12"/>
      <c r="W1510" s="12">
        <f ca="1">INDEX(P$6:P$6003,UsefulSeries!$I1508)</f>
        <v>60.033011003595142</v>
      </c>
      <c r="X1510" s="12">
        <f ca="1">INDEX(Q$6:Q$6003,UsefulSeries!$I1508)</f>
        <v>0.64431784493382616</v>
      </c>
      <c r="Y1510" s="12">
        <f ca="1">INDEX(R$6:R$6003,UsefulSeries!$I1508)</f>
        <v>0</v>
      </c>
      <c r="Z1510" s="12">
        <f ca="1">INDEX(S$6:S$6003,UsefulSeries!$I1508)</f>
        <v>0</v>
      </c>
      <c r="AA1510" s="12">
        <f ca="1">INDEX(T$6:T$6003,UsefulSeries!$I1508)</f>
        <v>0</v>
      </c>
      <c r="AB1510" s="12">
        <f ca="1">INDEX(U$6:U$6003,UsefulSeries!$I1508)</f>
        <v>0</v>
      </c>
      <c r="AC1510" s="12">
        <f>INDEX( K$6:K$6003,UsefulSeries!$I1508)</f>
        <v>-0.6280781991461013</v>
      </c>
      <c r="AD1510" s="12">
        <f>INDEX(L$6:L$6003,UsefulSeries!$I1508)</f>
        <v>0.6280781991461013</v>
      </c>
      <c r="AE1510" s="12"/>
      <c r="AF1510" s="12"/>
      <c r="AG1510" s="12"/>
      <c r="AH1510" s="12"/>
      <c r="AI1510" s="12"/>
      <c r="AJ1510" s="12"/>
      <c r="AK1510" s="12"/>
      <c r="AL1510" s="12"/>
      <c r="AM1510" s="12"/>
      <c r="AN1510" s="12">
        <f t="shared" ca="1" si="225"/>
        <v>60.033011003595142</v>
      </c>
      <c r="AO1510" s="12">
        <f t="shared" ca="1" si="226"/>
        <v>0.64431784493382616</v>
      </c>
      <c r="AP1510" s="12">
        <f t="shared" ca="1" si="227"/>
        <v>0</v>
      </c>
      <c r="AQ1510" s="12">
        <f t="shared" ca="1" si="228"/>
        <v>0</v>
      </c>
      <c r="AR1510" s="12">
        <f t="shared" ca="1" si="229"/>
        <v>0</v>
      </c>
      <c r="AS1510" s="12">
        <f t="shared" ca="1" si="230"/>
        <v>0</v>
      </c>
      <c r="AT1510" s="12">
        <f t="shared" si="231"/>
        <v>-0.6280781991461013</v>
      </c>
      <c r="AU1510" s="12">
        <f t="shared" si="232"/>
        <v>0.6280781991461013</v>
      </c>
      <c r="AV1510" s="12"/>
      <c r="AW1510" s="12">
        <f ca="1">INDEX(I$6:I$6003,UsefulSeries!$I1508)</f>
        <v>1.0575720153803411E-2</v>
      </c>
      <c r="AX1510" s="12"/>
      <c r="AY1510" s="12"/>
      <c r="AZ1510" s="12">
        <f t="array" aca="1" ref="AZ1510:AZ1515" ca="1">MMULT(W1510:AB1515,AW1510:AW1515)</f>
        <v>0.64431784493382616</v>
      </c>
      <c r="BA1510" s="12"/>
      <c r="BB1510" s="12">
        <f t="shared" ca="1" si="224"/>
        <v>0.64431784493382616</v>
      </c>
      <c r="BC1510" s="12"/>
      <c r="BD1510" s="38">
        <f t="array" aca="1" ref="BD1510:BD1517" ca="1">MMULT(MINVERSE(AN1510:AU1517),BB1510:BB1517)</f>
        <v>1.1087925579047635E-2</v>
      </c>
    </row>
    <row r="1511" spans="1:56" x14ac:dyDescent="0.35">
      <c r="A1511" s="12">
        <v>0</v>
      </c>
      <c r="B1511" s="12">
        <v>0</v>
      </c>
      <c r="C1511" s="12">
        <v>0</v>
      </c>
      <c r="D1511" s="12">
        <v>0</v>
      </c>
      <c r="E1511" s="12">
        <f ca="1">-INDEX('Flow probs &amp; rates'!$P$5:$P$5999,UsefulSeries!$E1504,0)*(INDEX('Flow probs &amp; rates'!$Q$5:$Q$5999,UsefulSeries!$E1504,0))/INDEX('Flow probs &amp; rates'!$G$4:$G$5999,UsefulSeries!$E1504,0)</f>
        <v>-1.2261791803033057E-3</v>
      </c>
      <c r="F1511" s="12">
        <f ca="1">INDEX('Flow probs &amp; rates'!$Q$5:$Q$5999,UsefulSeries!$E1504,0)*(1-INDEX('Flow probs &amp; rates'!$Q$5:$Q$5999,UsefulSeries!$E1504,0))/INDEX('Flow probs &amp; rates'!$G$4:$G$5999,UsefulSeries!$E1504,0)</f>
        <v>6.5026523034179717E-2</v>
      </c>
      <c r="G1511" s="12"/>
      <c r="H1511" s="12"/>
      <c r="I1511" s="12">
        <f ca="1">INDEX('Flow probs &amp; rates'!$Q$5:$Q$5999,UsefulSeries!$E1504)</f>
        <v>2.3767559297391723E-2</v>
      </c>
      <c r="J1511" s="12"/>
      <c r="K1511" s="12"/>
      <c r="L1511" s="12">
        <f>INDEX('Flow probs &amp; rates'!$G$4:$G$5999,UsefulSeries!$E1504)</f>
        <v>0.35681843868909829</v>
      </c>
      <c r="M1511" s="12"/>
      <c r="N1511" s="12"/>
      <c r="O1511" s="12"/>
      <c r="P1511" s="12">
        <f ca="1"/>
        <v>0</v>
      </c>
      <c r="Q1511" s="12">
        <f ca="1"/>
        <v>0</v>
      </c>
      <c r="R1511" s="12">
        <f ca="1"/>
        <v>0</v>
      </c>
      <c r="S1511" s="12">
        <f ca="1"/>
        <v>0</v>
      </c>
      <c r="T1511" s="12">
        <f ca="1"/>
        <v>0.3725302696146463</v>
      </c>
      <c r="U1511" s="12">
        <f ca="1"/>
        <v>15.38536495846113</v>
      </c>
      <c r="V1511" s="12"/>
      <c r="W1511" s="12">
        <f ca="1">INDEX(P$7:P$6003,UsefulSeries!$I1508)</f>
        <v>0.64431784493382616</v>
      </c>
      <c r="X1511" s="12">
        <f ca="1">INDEX(Q$7:Q$6003,UsefulSeries!$I1508)</f>
        <v>43.579027788575317</v>
      </c>
      <c r="Y1511" s="12">
        <f ca="1">INDEX(R$7:R$6003,UsefulSeries!$I1508)</f>
        <v>0</v>
      </c>
      <c r="Z1511" s="12">
        <f ca="1">INDEX(S$7:S$6003,UsefulSeries!$I1508)</f>
        <v>0</v>
      </c>
      <c r="AA1511" s="12">
        <f ca="1">INDEX(T$7:T$6003,UsefulSeries!$I1508)</f>
        <v>0</v>
      </c>
      <c r="AB1511" s="12">
        <f ca="1">INDEX(U$7:U$6003,UsefulSeries!$I1508)</f>
        <v>0</v>
      </c>
      <c r="AC1511" s="12">
        <f>INDEX( K$7:K$6003,UsefulSeries!$I1508,1)</f>
        <v>-0.6280781991461013</v>
      </c>
      <c r="AD1511" s="12">
        <f>INDEX(L$7:L$6003,UsefulSeries!$I1508,1)</f>
        <v>0</v>
      </c>
      <c r="AE1511" s="12"/>
      <c r="AF1511" s="12"/>
      <c r="AG1511" s="12"/>
      <c r="AH1511" s="12"/>
      <c r="AI1511" s="12"/>
      <c r="AJ1511" s="12"/>
      <c r="AK1511" s="12"/>
      <c r="AL1511" s="12"/>
      <c r="AM1511" s="12"/>
      <c r="AN1511" s="12">
        <f t="shared" ca="1" si="225"/>
        <v>0.64431784493382616</v>
      </c>
      <c r="AO1511" s="12">
        <f t="shared" ca="1" si="226"/>
        <v>43.579027788575317</v>
      </c>
      <c r="AP1511" s="12">
        <f t="shared" ca="1" si="227"/>
        <v>0</v>
      </c>
      <c r="AQ1511" s="12">
        <f t="shared" ca="1" si="228"/>
        <v>0</v>
      </c>
      <c r="AR1511" s="12">
        <f t="shared" ca="1" si="229"/>
        <v>0</v>
      </c>
      <c r="AS1511" s="12">
        <f t="shared" ca="1" si="230"/>
        <v>0</v>
      </c>
      <c r="AT1511" s="12">
        <f t="shared" si="231"/>
        <v>-0.6280781991461013</v>
      </c>
      <c r="AU1511" s="12">
        <f t="shared" si="232"/>
        <v>0</v>
      </c>
      <c r="AV1511" s="12"/>
      <c r="AW1511" s="12">
        <f ca="1">INDEX(I$7:I$6003,UsefulSeries!$I1508)</f>
        <v>1.4628681548578109E-2</v>
      </c>
      <c r="AX1511" s="12"/>
      <c r="AY1511" s="12"/>
      <c r="AZ1511" s="12">
        <f ca="1"/>
        <v>0.64431784493382627</v>
      </c>
      <c r="BA1511" s="12"/>
      <c r="BB1511" s="12">
        <f t="shared" ca="1" si="224"/>
        <v>0.64431784493382627</v>
      </c>
      <c r="BC1511" s="12"/>
      <c r="BD1511" s="38">
        <f ca="1"/>
        <v>1.5532179384890458E-2</v>
      </c>
    </row>
    <row r="1512" spans="1:56" x14ac:dyDescent="0.35">
      <c r="A1512" s="12">
        <f ca="1">INDEX('Flow probs &amp; rates'!$K$5:$K$5999,UsefulSeries!$E1510,0)*(1-INDEX('Flow probs &amp; rates'!$K$5:$K$5999,UsefulSeries!$E1510,0))/INDEX('Flow probs &amp; rates'!$E$4:$E$5999,UsefulSeries!$E1510,0)</f>
        <v>2.3419314359408538E-2</v>
      </c>
      <c r="B1512" s="12">
        <f ca="1">-INDEX('Flow probs &amp; rates'!$K$5:$K$5999,UsefulSeries!$E1510,0)*(INDEX('Flow probs &amp; rates'!$L$5:$L$5999,UsefulSeries!$E1510,0))/INDEX('Flow probs &amp; rates'!$E$4:$E$5999,UsefulSeries!$E1510,0)</f>
        <v>-2.6714337502734903E-4</v>
      </c>
      <c r="C1512" s="12">
        <v>0</v>
      </c>
      <c r="D1512" s="12">
        <v>0</v>
      </c>
      <c r="E1512" s="12">
        <v>0</v>
      </c>
      <c r="F1512" s="12">
        <v>0</v>
      </c>
      <c r="G1512" s="12"/>
      <c r="H1512" s="12"/>
      <c r="I1512" s="12">
        <f ca="1">INDEX('Flow probs &amp; rates'!$K$5:$K$5999,UsefulSeries!$E1510)</f>
        <v>1.3853782665427682E-2</v>
      </c>
      <c r="J1512" s="12"/>
      <c r="K1512" s="12">
        <f>-INDEX('Flow probs &amp; rates'!$E$4:$E$5999,UsefulSeries!$E1510)</f>
        <v>-0.5833584690662913</v>
      </c>
      <c r="L1512" s="12">
        <f>INDEX('Flow probs &amp; rates'!$E$4:$E$5999,UsefulSeries!$E1510)</f>
        <v>0.5833584690662913</v>
      </c>
      <c r="M1512" s="12"/>
      <c r="N1512" s="12"/>
      <c r="O1512" s="12"/>
      <c r="P1512" s="12">
        <f t="array" aca="1" ref="P1512:U1517" ca="1">MINVERSE(A1512:F1517)</f>
        <v>42.706624017633985</v>
      </c>
      <c r="Q1512" s="12">
        <f ca="1"/>
        <v>0.59837942086613205</v>
      </c>
      <c r="R1512" s="12">
        <f ca="1"/>
        <v>0</v>
      </c>
      <c r="S1512" s="12">
        <f ca="1"/>
        <v>0</v>
      </c>
      <c r="T1512" s="12">
        <f ca="1"/>
        <v>0</v>
      </c>
      <c r="U1512" s="12">
        <f ca="1"/>
        <v>0</v>
      </c>
      <c r="V1512" s="12"/>
      <c r="W1512" s="12">
        <f ca="1">INDEX(P$8:P$6003,UsefulSeries!$I1508)</f>
        <v>0</v>
      </c>
      <c r="X1512" s="12">
        <f ca="1">INDEX(Q$8:Q$6003,UsefulSeries!$I1508)</f>
        <v>0</v>
      </c>
      <c r="Y1512" s="12">
        <f ca="1">INDEX(R$8:R$6003,UsefulSeries!$I1508)</f>
        <v>0.19114914987776938</v>
      </c>
      <c r="Z1512" s="12">
        <f ca="1">INDEX(S$8:S$6003,UsefulSeries!$I1508)</f>
        <v>5.6820126507531474E-2</v>
      </c>
      <c r="AA1512" s="12">
        <f ca="1">INDEX(T$8:T$6003,UsefulSeries!$I1508)</f>
        <v>0</v>
      </c>
      <c r="AB1512" s="12">
        <f ca="1">INDEX(U$8:U$6003,UsefulSeries!$I1508)</f>
        <v>0</v>
      </c>
      <c r="AC1512" s="12">
        <f>INDEX( K$8:K$6003,UsefulSeries!$I1508)</f>
        <v>3.2838530307236109E-2</v>
      </c>
      <c r="AD1512" s="12">
        <f>INDEX(L$8:L$6003,UsefulSeries!$I1508)</f>
        <v>-3.2838530307236109E-2</v>
      </c>
      <c r="AE1512" s="12"/>
      <c r="AF1512" s="12"/>
      <c r="AG1512" s="12"/>
      <c r="AH1512" s="12"/>
      <c r="AI1512" s="12"/>
      <c r="AJ1512" s="12"/>
      <c r="AK1512" s="12"/>
      <c r="AL1512" s="12"/>
      <c r="AM1512" s="12"/>
      <c r="AN1512" s="12">
        <f t="shared" ca="1" si="225"/>
        <v>0</v>
      </c>
      <c r="AO1512" s="12">
        <f t="shared" ca="1" si="226"/>
        <v>0</v>
      </c>
      <c r="AP1512" s="12">
        <f t="shared" ca="1" si="227"/>
        <v>0.19114914987776938</v>
      </c>
      <c r="AQ1512" s="12">
        <f t="shared" ca="1" si="228"/>
        <v>5.6820126507531474E-2</v>
      </c>
      <c r="AR1512" s="12">
        <f t="shared" ca="1" si="229"/>
        <v>0</v>
      </c>
      <c r="AS1512" s="12">
        <f t="shared" ca="1" si="230"/>
        <v>0</v>
      </c>
      <c r="AT1512" s="12">
        <f t="shared" si="231"/>
        <v>3.2838530307236109E-2</v>
      </c>
      <c r="AU1512" s="12">
        <f t="shared" si="232"/>
        <v>-3.2838530307236109E-2</v>
      </c>
      <c r="AV1512" s="12"/>
      <c r="AW1512" s="12">
        <f ca="1">INDEX(I$8:I$6003,UsefulSeries!$I1508)</f>
        <v>0.24446340398624428</v>
      </c>
      <c r="AX1512" s="12"/>
      <c r="AY1512" s="12"/>
      <c r="AZ1512" s="12">
        <f ca="1"/>
        <v>5.6820126507531495E-2</v>
      </c>
      <c r="BA1512" s="12"/>
      <c r="BB1512" s="12">
        <f t="shared" ca="1" si="224"/>
        <v>5.6820126507531495E-2</v>
      </c>
      <c r="BC1512" s="12"/>
      <c r="BD1512" s="38">
        <f ca="1"/>
        <v>0.23467094889569565</v>
      </c>
    </row>
    <row r="1513" spans="1:56" x14ac:dyDescent="0.35">
      <c r="A1513" s="12">
        <f ca="1">-INDEX('Flow probs &amp; rates'!$K$5:$K$5999,UsefulSeries!$E1510,0)*(INDEX('Flow probs &amp; rates'!$L$5:$L$5999,UsefulSeries!$E1510,0))/INDEX('Flow probs &amp; rates'!$E$4:$E$5999,UsefulSeries!$E1510,0)</f>
        <v>-2.6714337502734903E-4</v>
      </c>
      <c r="B1513" s="12">
        <f ca="1">INDEX('Flow probs &amp; rates'!$L$5:$L$5999,UsefulSeries!$E1510,0)*(1-INDEX('Flow probs &amp; rates'!$L$5:$L$5999,UsefulSeries!$E1510,0))/INDEX('Flow probs &amp; rates'!$E$4:$E$5999,UsefulSeries!$E1510,0)</f>
        <v>1.9066149801042594E-2</v>
      </c>
      <c r="C1513" s="12">
        <v>0</v>
      </c>
      <c r="D1513" s="12">
        <v>0</v>
      </c>
      <c r="E1513" s="12">
        <v>0</v>
      </c>
      <c r="F1513" s="12">
        <v>0</v>
      </c>
      <c r="G1513" s="12"/>
      <c r="H1513" s="12"/>
      <c r="I1513" s="12">
        <f ca="1">INDEX('Flow probs &amp; rates'!$L$5:$L$5999,UsefulSeries!$E1510)</f>
        <v>1.1248938578057697E-2</v>
      </c>
      <c r="J1513" s="12"/>
      <c r="K1513" s="12">
        <f>-INDEX('Flow probs &amp; rates'!$E$4:$E$5999,UsefulSeries!$E1510)</f>
        <v>-0.5833584690662913</v>
      </c>
      <c r="L1513" s="12"/>
      <c r="M1513" s="12"/>
      <c r="N1513" s="12"/>
      <c r="O1513" s="12"/>
      <c r="P1513" s="12">
        <f ca="1"/>
        <v>0.59837942086613216</v>
      </c>
      <c r="Q1513" s="12">
        <f ca="1"/>
        <v>52.457358383040997</v>
      </c>
      <c r="R1513" s="12">
        <f ca="1"/>
        <v>0</v>
      </c>
      <c r="S1513" s="12">
        <f ca="1"/>
        <v>0</v>
      </c>
      <c r="T1513" s="12">
        <f ca="1"/>
        <v>0</v>
      </c>
      <c r="U1513" s="12">
        <f ca="1"/>
        <v>0</v>
      </c>
      <c r="V1513" s="12"/>
      <c r="W1513" s="12">
        <f ca="1">INDEX(P$9:P$6003,UsefulSeries!$I1508)</f>
        <v>0</v>
      </c>
      <c r="X1513" s="12">
        <f ca="1">INDEX(Q$9:Q$6003,UsefulSeries!$I1508)</f>
        <v>0</v>
      </c>
      <c r="Y1513" s="12">
        <f ca="1">INDEX(R$9:R$6003,UsefulSeries!$I1508)</f>
        <v>5.6820126507531481E-2</v>
      </c>
      <c r="Z1513" s="12">
        <f ca="1">INDEX(S$9:S$6003,UsefulSeries!$I1508)</f>
        <v>0.2417235899236283</v>
      </c>
      <c r="AA1513" s="12">
        <f ca="1">INDEX(T$9:T$6003,UsefulSeries!$I1508)</f>
        <v>0</v>
      </c>
      <c r="AB1513" s="12">
        <f ca="1">INDEX(U$9:U$6003,UsefulSeries!$I1508)</f>
        <v>0</v>
      </c>
      <c r="AC1513" s="12">
        <f>INDEX( K$9:K$6003,UsefulSeries!$I1508)</f>
        <v>0</v>
      </c>
      <c r="AD1513" s="12">
        <f>INDEX(L$9:L$6003,UsefulSeries!$I1508)</f>
        <v>-3.2838530307236109E-2</v>
      </c>
      <c r="AE1513" s="12"/>
      <c r="AF1513" s="12"/>
      <c r="AG1513" s="12"/>
      <c r="AH1513" s="12"/>
      <c r="AI1513" s="12"/>
      <c r="AJ1513" s="12"/>
      <c r="AK1513" s="12"/>
      <c r="AL1513" s="12"/>
      <c r="AM1513" s="12"/>
      <c r="AN1513" s="12">
        <f t="shared" ca="1" si="225"/>
        <v>0</v>
      </c>
      <c r="AO1513" s="12">
        <f t="shared" ca="1" si="226"/>
        <v>0</v>
      </c>
      <c r="AP1513" s="12">
        <f t="shared" ca="1" si="227"/>
        <v>5.6820126507531481E-2</v>
      </c>
      <c r="AQ1513" s="12">
        <f t="shared" ca="1" si="228"/>
        <v>0.2417235899236283</v>
      </c>
      <c r="AR1513" s="12">
        <f t="shared" ca="1" si="229"/>
        <v>0</v>
      </c>
      <c r="AS1513" s="12">
        <f t="shared" ca="1" si="230"/>
        <v>0</v>
      </c>
      <c r="AT1513" s="12">
        <f t="shared" si="231"/>
        <v>0</v>
      </c>
      <c r="AU1513" s="12">
        <f t="shared" si="232"/>
        <v>-3.2838530307236109E-2</v>
      </c>
      <c r="AV1513" s="12"/>
      <c r="AW1513" s="12">
        <f ca="1">INDEX(I$9:I$6003,UsefulSeries!$I1508)</f>
        <v>0.17759824343223923</v>
      </c>
      <c r="AX1513" s="12"/>
      <c r="AY1513" s="12"/>
      <c r="AZ1513" s="12">
        <f ca="1"/>
        <v>5.6820126507531488E-2</v>
      </c>
      <c r="BA1513" s="12"/>
      <c r="BB1513" s="12">
        <f t="shared" ca="1" si="224"/>
        <v>5.6820126507531488E-2</v>
      </c>
      <c r="BC1513" s="12"/>
      <c r="BD1513" s="38">
        <f ca="1"/>
        <v>0.18171096651768276</v>
      </c>
    </row>
    <row r="1514" spans="1:56" x14ac:dyDescent="0.35">
      <c r="A1514" s="12">
        <v>0</v>
      </c>
      <c r="B1514" s="12">
        <v>0</v>
      </c>
      <c r="C1514" s="12">
        <f ca="1">INDEX('Flow probs &amp; rates'!$M$5:$M$5999,UsefulSeries!$E1510,0)*(1-INDEX('Flow probs &amp; rates'!$M$5:$M$5999,UsefulSeries!$E1510,0))/INDEX('Flow probs &amp; rates'!$F$4:$F$5999,UsefulSeries!$E1510,0)</f>
        <v>2.065959503970876</v>
      </c>
      <c r="D1514" s="12">
        <f ca="1">-INDEX('Flow probs &amp; rates'!$M$5:$M$5999,UsefulSeries!$E1510,0)*(INDEX('Flow probs &amp; rates'!$O$5:$O$5999,UsefulSeries!$E1510,0))/INDEX('Flow probs &amp; rates'!$F$4:$F$5999,UsefulSeries!$E1510,0)</f>
        <v>-0.29915109167100401</v>
      </c>
      <c r="E1514" s="12">
        <v>0</v>
      </c>
      <c r="F1514" s="12">
        <v>0</v>
      </c>
      <c r="G1514" s="12"/>
      <c r="H1514" s="12"/>
      <c r="I1514" s="12">
        <f ca="1">INDEX('Flow probs &amp; rates'!$M$5:$M$5999,UsefulSeries!$E1510)</f>
        <v>0.14122587695419864</v>
      </c>
      <c r="J1514" s="12"/>
      <c r="K1514" s="12">
        <f>INDEX('Flow probs &amp; rates'!$F$4:$F$5999,UsefulSeries!$E1510)</f>
        <v>5.870450432334607E-2</v>
      </c>
      <c r="L1514" s="12">
        <f>-INDEX('Flow probs &amp; rates'!$F$4:$F$5999,UsefulSeries!$E1510)</f>
        <v>-5.870450432334607E-2</v>
      </c>
      <c r="M1514" s="12"/>
      <c r="N1514" s="12"/>
      <c r="O1514" s="12"/>
      <c r="P1514" s="12">
        <f ca="1"/>
        <v>0</v>
      </c>
      <c r="Q1514" s="12">
        <f ca="1"/>
        <v>0</v>
      </c>
      <c r="R1514" s="12">
        <f ca="1"/>
        <v>0.49561086321002723</v>
      </c>
      <c r="S1514" s="12">
        <f ca="1"/>
        <v>7.993276235897219E-2</v>
      </c>
      <c r="T1514" s="12">
        <f ca="1"/>
        <v>0</v>
      </c>
      <c r="U1514" s="12">
        <f ca="1"/>
        <v>0</v>
      </c>
      <c r="V1514" s="12"/>
      <c r="W1514" s="12">
        <f ca="1">INDEX(P$10:P$6003,UsefulSeries!$I1508)</f>
        <v>0</v>
      </c>
      <c r="X1514" s="12">
        <f ca="1">INDEX(Q$10:Q$6003,UsefulSeries!$I1508)</f>
        <v>0</v>
      </c>
      <c r="Y1514" s="12">
        <f ca="1">INDEX(R$10:R$6003,UsefulSeries!$I1508)</f>
        <v>0</v>
      </c>
      <c r="Z1514" s="12">
        <f ca="1">INDEX(S$10:S$6003,UsefulSeries!$I1508)</f>
        <v>0</v>
      </c>
      <c r="AA1514" s="12">
        <f ca="1">INDEX(T$10:T$6003,UsefulSeries!$I1508)</f>
        <v>13.642299332427612</v>
      </c>
      <c r="AB1514" s="12">
        <f ca="1">INDEX(U$10:U$6003,UsefulSeries!$I1508)</f>
        <v>0.35577431454897646</v>
      </c>
      <c r="AC1514" s="12">
        <f>INDEX( K$10:K$6003,UsefulSeries!$I1508)</f>
        <v>0.3390832705466626</v>
      </c>
      <c r="AD1514" s="12">
        <f>INDEX(L$10:L$6003,UsefulSeries!$I1508)</f>
        <v>0</v>
      </c>
      <c r="AE1514" s="12"/>
      <c r="AF1514" s="12"/>
      <c r="AG1514" s="12"/>
      <c r="AH1514" s="12"/>
      <c r="AI1514" s="12"/>
      <c r="AJ1514" s="12"/>
      <c r="AK1514" s="12"/>
      <c r="AL1514" s="12"/>
      <c r="AM1514" s="12"/>
      <c r="AN1514" s="12">
        <f t="shared" ca="1" si="225"/>
        <v>0</v>
      </c>
      <c r="AO1514" s="12">
        <f t="shared" ca="1" si="226"/>
        <v>0</v>
      </c>
      <c r="AP1514" s="12">
        <f t="shared" ca="1" si="227"/>
        <v>0</v>
      </c>
      <c r="AQ1514" s="12">
        <f t="shared" ca="1" si="228"/>
        <v>0</v>
      </c>
      <c r="AR1514" s="12">
        <f t="shared" ca="1" si="229"/>
        <v>13.642299332427612</v>
      </c>
      <c r="AS1514" s="12">
        <f t="shared" ca="1" si="230"/>
        <v>0.35577431454897646</v>
      </c>
      <c r="AT1514" s="12">
        <f t="shared" si="231"/>
        <v>0.3390832705466626</v>
      </c>
      <c r="AU1514" s="12">
        <f t="shared" si="232"/>
        <v>0</v>
      </c>
      <c r="AV1514" s="12"/>
      <c r="AW1514" s="12">
        <f ca="1">INDEX(I$10:I$6003,UsefulSeries!$I1508)</f>
        <v>2.5520839353434004E-2</v>
      </c>
      <c r="AX1514" s="12"/>
      <c r="AY1514" s="12"/>
      <c r="AZ1514" s="12">
        <f ca="1"/>
        <v>0.3557743145489764</v>
      </c>
      <c r="BA1514" s="12"/>
      <c r="BB1514" s="12">
        <f t="shared" ca="1" si="224"/>
        <v>0.3557743145489764</v>
      </c>
      <c r="BC1514" s="12"/>
      <c r="BD1514" s="38">
        <f ca="1"/>
        <v>2.3956005393673218E-2</v>
      </c>
    </row>
    <row r="1515" spans="1:56" x14ac:dyDescent="0.35">
      <c r="A1515" s="12">
        <v>0</v>
      </c>
      <c r="B1515" s="12">
        <v>0</v>
      </c>
      <c r="C1515" s="12">
        <f ca="1">-INDEX('Flow probs &amp; rates'!$M$5:$M$5999,UsefulSeries!$E1510,0)*(INDEX('Flow probs &amp; rates'!$O$5:$O$5999,UsefulSeries!$E1510,0))/INDEX('Flow probs &amp; rates'!$F$4:$F$5999,UsefulSeries!$E1510,0)</f>
        <v>-0.29915109167100401</v>
      </c>
      <c r="D1515" s="12">
        <f ca="1">INDEX('Flow probs &amp; rates'!$O$5:$O$5999,UsefulSeries!$E1510,0)*(1-INDEX('Flow probs &amp; rates'!$O$5:$O$5999,UsefulSeries!$E1510,0))/INDEX('Flow probs &amp; rates'!$F$4:$F$5999,UsefulSeries!$E1510,0)</f>
        <v>1.8548405734741416</v>
      </c>
      <c r="E1515" s="12">
        <v>0</v>
      </c>
      <c r="F1515" s="12">
        <v>0</v>
      </c>
      <c r="G1515" s="12"/>
      <c r="H1515" s="12"/>
      <c r="I1515" s="12">
        <f ca="1">INDEX('Flow probs &amp; rates'!$O$5:$O$5999,UsefulSeries!$E1510)</f>
        <v>0.1243505576533228</v>
      </c>
      <c r="J1515" s="12"/>
      <c r="K1515" s="12"/>
      <c r="L1515" s="12">
        <f>-INDEX('Flow probs &amp; rates'!$F$4:$F$5999,UsefulSeries!$E1510)</f>
        <v>-5.870450432334607E-2</v>
      </c>
      <c r="M1515" s="12"/>
      <c r="N1515" s="12"/>
      <c r="O1515" s="12"/>
      <c r="P1515" s="12">
        <f ca="1"/>
        <v>0</v>
      </c>
      <c r="Q1515" s="12">
        <f ca="1"/>
        <v>0</v>
      </c>
      <c r="R1515" s="12">
        <f ca="1"/>
        <v>7.993276235897219E-2</v>
      </c>
      <c r="S1515" s="12">
        <f ca="1"/>
        <v>0.55202155255972452</v>
      </c>
      <c r="T1515" s="12">
        <f ca="1"/>
        <v>0</v>
      </c>
      <c r="U1515" s="12">
        <f ca="1"/>
        <v>0</v>
      </c>
      <c r="V1515" s="12"/>
      <c r="W1515" s="12">
        <f ca="1">INDEX(P$11:P$6003,UsefulSeries!$I1508)</f>
        <v>0</v>
      </c>
      <c r="X1515" s="12">
        <f ca="1">INDEX(Q$11:Q$6003,UsefulSeries!$I1508)</f>
        <v>0</v>
      </c>
      <c r="Y1515" s="12">
        <f ca="1">INDEX(R$11:R$6003,UsefulSeries!$I1508)</f>
        <v>0</v>
      </c>
      <c r="Z1515" s="12">
        <f ca="1">INDEX(S$11:S$6003,UsefulSeries!$I1508)</f>
        <v>0</v>
      </c>
      <c r="AA1515" s="12">
        <f ca="1">INDEX(T$11:T$6003,UsefulSeries!$I1508)</f>
        <v>0.35577431454897646</v>
      </c>
      <c r="AB1515" s="12">
        <f ca="1">INDEX(U$11:U$6003,UsefulSeries!$I1508)</f>
        <v>16.205336534933551</v>
      </c>
      <c r="AC1515" s="12">
        <f>INDEX( K$11:K$6003,UsefulSeries!$I1508)</f>
        <v>0</v>
      </c>
      <c r="AD1515" s="12">
        <f>INDEX(L$11:L$6003,UsefulSeries!$I1508)</f>
        <v>0.3390832705466626</v>
      </c>
      <c r="AE1515" s="12"/>
      <c r="AF1515" s="12"/>
      <c r="AG1515" s="12"/>
      <c r="AH1515" s="12"/>
      <c r="AI1515" s="12"/>
      <c r="AJ1515" s="12"/>
      <c r="AK1515" s="12"/>
      <c r="AL1515" s="12"/>
      <c r="AM1515" s="12"/>
      <c r="AN1515" s="12">
        <f t="shared" ca="1" si="225"/>
        <v>0</v>
      </c>
      <c r="AO1515" s="12">
        <f t="shared" ca="1" si="226"/>
        <v>0</v>
      </c>
      <c r="AP1515" s="12">
        <f t="shared" ca="1" si="227"/>
        <v>0</v>
      </c>
      <c r="AQ1515" s="12">
        <f t="shared" ca="1" si="228"/>
        <v>0</v>
      </c>
      <c r="AR1515" s="12">
        <f t="shared" ca="1" si="229"/>
        <v>0.35577431454897646</v>
      </c>
      <c r="AS1515" s="12">
        <f t="shared" ca="1" si="230"/>
        <v>16.205336534933551</v>
      </c>
      <c r="AT1515" s="12">
        <f t="shared" si="231"/>
        <v>0</v>
      </c>
      <c r="AU1515" s="12">
        <f t="shared" si="232"/>
        <v>0.3390832705466626</v>
      </c>
      <c r="AV1515" s="12"/>
      <c r="AW1515" s="12">
        <f ca="1">INDEX(I$11:I$6003,UsefulSeries!$I1508)</f>
        <v>2.139385718241214E-2</v>
      </c>
      <c r="AX1515" s="12"/>
      <c r="AY1515" s="12"/>
      <c r="AZ1515" s="12">
        <f ca="1"/>
        <v>0.35577431454897657</v>
      </c>
      <c r="BA1515" s="12"/>
      <c r="BB1515" s="12">
        <f t="shared" ca="1" si="224"/>
        <v>0.35577431454897657</v>
      </c>
      <c r="BC1515" s="12"/>
      <c r="BD1515" s="38">
        <f ca="1"/>
        <v>2.1149295065832081E-2</v>
      </c>
    </row>
    <row r="1516" spans="1:56" x14ac:dyDescent="0.35">
      <c r="A1516" s="12">
        <v>0</v>
      </c>
      <c r="B1516" s="12">
        <v>0</v>
      </c>
      <c r="C1516" s="12">
        <v>0</v>
      </c>
      <c r="D1516" s="12">
        <v>0</v>
      </c>
      <c r="E1516" s="12">
        <f ca="1">INDEX('Flow probs &amp; rates'!$P$5:$P$5999,UsefulSeries!$E1510,0)*(1-INDEX('Flow probs &amp; rates'!$P$5:$P$5999,UsefulSeries!$E1510,0))/INDEX('Flow probs &amp; rates'!$G$4:$G$5999,UsefulSeries!$E1510,0)</f>
        <v>4.9354863347434268E-2</v>
      </c>
      <c r="F1516" s="12">
        <f ca="1">-INDEX('Flow probs &amp; rates'!$P$5:$P$5999,UsefulSeries!$E1510,0)*(INDEX('Flow probs &amp; rates'!$Q$5:$Q$5999,UsefulSeries!$E1510,0))/INDEX('Flow probs &amp; rates'!$G$4:$G$5999,UsefulSeries!$E1510,0)</f>
        <v>-1.2212637889512041E-3</v>
      </c>
      <c r="G1516" s="12"/>
      <c r="H1516" s="12"/>
      <c r="I1516" s="12">
        <f ca="1">INDEX('Flow probs &amp; rates'!$P$5:$P$5999,UsefulSeries!$E1510)</f>
        <v>1.798955720372758E-2</v>
      </c>
      <c r="J1516" s="12"/>
      <c r="K1516" s="12">
        <f>INDEX('Flow probs &amp; rates'!$G$4:$G$5999,UsefulSeries!$E1510)</f>
        <v>0.35793702661036264</v>
      </c>
      <c r="L1516" s="12"/>
      <c r="M1516" s="12"/>
      <c r="N1516" s="12"/>
      <c r="O1516" s="12"/>
      <c r="P1516" s="12">
        <f ca="1"/>
        <v>0</v>
      </c>
      <c r="Q1516" s="12">
        <f ca="1"/>
        <v>0</v>
      </c>
      <c r="R1516" s="12">
        <f ca="1"/>
        <v>0</v>
      </c>
      <c r="S1516" s="12">
        <f ca="1"/>
        <v>0</v>
      </c>
      <c r="T1516" s="12">
        <f ca="1"/>
        <v>20.270675875804489</v>
      </c>
      <c r="U1516" s="12">
        <f ca="1"/>
        <v>0.3737421960697121</v>
      </c>
      <c r="V1516" s="12"/>
      <c r="W1516" s="12"/>
      <c r="X1516" s="12"/>
      <c r="Y1516" s="12"/>
      <c r="Z1516" s="12"/>
      <c r="AA1516" s="12"/>
      <c r="AB1516" s="12"/>
      <c r="AC1516" s="12"/>
      <c r="AD1516" s="12"/>
      <c r="AE1516" s="12">
        <f t="array" ref="AE1516:AJ1517">TRANSPOSE(AC1510:AD1515)</f>
        <v>-0.6280781991461013</v>
      </c>
      <c r="AF1516" s="12">
        <v>-0.6280781991461013</v>
      </c>
      <c r="AG1516" s="12">
        <v>3.2838530307236109E-2</v>
      </c>
      <c r="AH1516" s="12">
        <v>0</v>
      </c>
      <c r="AI1516" s="12">
        <v>0.3390832705466626</v>
      </c>
      <c r="AJ1516" s="12">
        <v>0</v>
      </c>
      <c r="AK1516" s="12"/>
      <c r="AL1516" s="12"/>
      <c r="AM1516" s="12"/>
      <c r="AN1516" s="12">
        <f t="shared" si="225"/>
        <v>-0.6280781991461013</v>
      </c>
      <c r="AO1516" s="12">
        <f t="shared" si="226"/>
        <v>-0.6280781991461013</v>
      </c>
      <c r="AP1516" s="12">
        <f t="shared" si="227"/>
        <v>3.2838530307236109E-2</v>
      </c>
      <c r="AQ1516" s="12">
        <f t="shared" si="228"/>
        <v>0</v>
      </c>
      <c r="AR1516" s="12">
        <f t="shared" si="229"/>
        <v>0.3390832705466626</v>
      </c>
      <c r="AS1516" s="12">
        <f t="shared" si="230"/>
        <v>0</v>
      </c>
      <c r="AT1516" s="12">
        <f t="shared" si="231"/>
        <v>0</v>
      </c>
      <c r="AU1516" s="12">
        <f t="shared" si="232"/>
        <v>0</v>
      </c>
      <c r="AV1516" s="12"/>
      <c r="AW1516" s="12"/>
      <c r="AX1516" s="12">
        <f>INDEX($N$6:$N$6003,UsefulSeries!$K1508)</f>
        <v>-8.9017786117107089E-4</v>
      </c>
      <c r="AY1516" s="12"/>
      <c r="AZ1516" s="12"/>
      <c r="BA1516" s="12"/>
      <c r="BB1516" s="12">
        <f t="shared" si="224"/>
        <v>-8.9017786117107089E-4</v>
      </c>
      <c r="BC1516" s="12"/>
      <c r="BD1516" s="38">
        <f ca="1"/>
        <v>6.3214390286605845E-2</v>
      </c>
    </row>
    <row r="1517" spans="1:56" x14ac:dyDescent="0.35">
      <c r="A1517" s="12">
        <v>0</v>
      </c>
      <c r="B1517" s="12">
        <v>0</v>
      </c>
      <c r="C1517" s="12">
        <v>0</v>
      </c>
      <c r="D1517" s="12">
        <v>0</v>
      </c>
      <c r="E1517" s="12">
        <f ca="1">-INDEX('Flow probs &amp; rates'!$P$5:$P$5999,UsefulSeries!$E1510,0)*(INDEX('Flow probs &amp; rates'!$Q$5:$Q$5999,UsefulSeries!$E1510,0))/INDEX('Flow probs &amp; rates'!$G$4:$G$5999,UsefulSeries!$E1510,0)</f>
        <v>-1.2212637889512041E-3</v>
      </c>
      <c r="F1517" s="12">
        <f ca="1">INDEX('Flow probs &amp; rates'!$Q$5:$Q$5999,UsefulSeries!$E1510,0)*(1-INDEX('Flow probs &amp; rates'!$Q$5:$Q$5999,UsefulSeries!$E1510,0))/INDEX('Flow probs &amp; rates'!$G$4:$G$5999,UsefulSeries!$E1510,0)</f>
        <v>6.623775074107284E-2</v>
      </c>
      <c r="G1517" s="12"/>
      <c r="H1517" s="12"/>
      <c r="I1517" s="12">
        <f ca="1">INDEX('Flow probs &amp; rates'!$Q$5:$Q$5999,UsefulSeries!$E1510)</f>
        <v>2.4299404614223714E-2</v>
      </c>
      <c r="J1517" s="12"/>
      <c r="K1517" s="12"/>
      <c r="L1517" s="12">
        <f>INDEX('Flow probs &amp; rates'!$G$4:$G$5999,UsefulSeries!$E1510)</f>
        <v>0.35793702661036264</v>
      </c>
      <c r="M1517" s="12"/>
      <c r="N1517" s="12"/>
      <c r="O1517" s="12"/>
      <c r="P1517" s="12">
        <f ca="1"/>
        <v>0</v>
      </c>
      <c r="Q1517" s="12">
        <f ca="1"/>
        <v>0</v>
      </c>
      <c r="R1517" s="12">
        <f ca="1"/>
        <v>0</v>
      </c>
      <c r="S1517" s="12">
        <f ca="1"/>
        <v>0</v>
      </c>
      <c r="T1517" s="12">
        <f ca="1"/>
        <v>0.3737421960697121</v>
      </c>
      <c r="U1517" s="12">
        <f ca="1"/>
        <v>15.104021900159392</v>
      </c>
      <c r="V1517" s="12"/>
      <c r="W1517" s="12"/>
      <c r="X1517" s="12"/>
      <c r="Y1517" s="12"/>
      <c r="Z1517" s="12"/>
      <c r="AA1517" s="12"/>
      <c r="AB1517" s="12"/>
      <c r="AC1517" s="12"/>
      <c r="AD1517" s="12"/>
      <c r="AE1517" s="12">
        <v>0.6280781991461013</v>
      </c>
      <c r="AF1517" s="12">
        <v>0</v>
      </c>
      <c r="AG1517" s="12">
        <v>-3.2838530307236109E-2</v>
      </c>
      <c r="AH1517" s="12">
        <v>-3.2838530307236109E-2</v>
      </c>
      <c r="AI1517" s="12">
        <v>0</v>
      </c>
      <c r="AJ1517" s="12">
        <v>0.3390832705466626</v>
      </c>
      <c r="AK1517" s="12"/>
      <c r="AL1517" s="12"/>
      <c r="AM1517" s="12"/>
      <c r="AN1517" s="12">
        <f t="shared" si="225"/>
        <v>0.6280781991461013</v>
      </c>
      <c r="AO1517" s="12">
        <f t="shared" si="226"/>
        <v>0</v>
      </c>
      <c r="AP1517" s="12">
        <f t="shared" si="227"/>
        <v>-3.2838530307236109E-2</v>
      </c>
      <c r="AQ1517" s="12">
        <f t="shared" si="228"/>
        <v>-3.2838530307236109E-2</v>
      </c>
      <c r="AR1517" s="12">
        <f t="shared" si="229"/>
        <v>0</v>
      </c>
      <c r="AS1517" s="12">
        <f t="shared" si="230"/>
        <v>0.3390832705466626</v>
      </c>
      <c r="AT1517" s="12">
        <f t="shared" si="231"/>
        <v>0</v>
      </c>
      <c r="AU1517" s="12">
        <f t="shared" si="232"/>
        <v>0</v>
      </c>
      <c r="AV1517" s="12"/>
      <c r="AW1517" s="12"/>
      <c r="AX1517" s="12">
        <f>INDEX('Margin error adjustment'!N$7:N$6003,UsefulSeries!$K1508)</f>
        <v>4.6208632194572052E-4</v>
      </c>
      <c r="AY1517" s="12"/>
      <c r="AZ1517" s="12"/>
      <c r="BA1517" s="12"/>
      <c r="BB1517" s="12">
        <f t="shared" si="224"/>
        <v>4.6208632194572052E-4</v>
      </c>
      <c r="BC1517" s="12"/>
      <c r="BD1517" s="38">
        <f ca="1"/>
        <v>1.3329879486550476E-2</v>
      </c>
    </row>
    <row r="1518" spans="1:56" x14ac:dyDescent="0.35">
      <c r="A1518" s="12">
        <f ca="1">INDEX('Flow probs &amp; rates'!$K$5:$K$5999,UsefulSeries!$E1516,0)*(1-INDEX('Flow probs &amp; rates'!$K$5:$K$5999,UsefulSeries!$E1516,0))/INDEX('Flow probs &amp; rates'!$E$4:$E$5999,UsefulSeries!$E1516,0)</f>
        <v>2.4161129233396427E-2</v>
      </c>
      <c r="B1518" s="12">
        <f ca="1">-INDEX('Flow probs &amp; rates'!$K$5:$K$5999,UsefulSeries!$E1516,0)*(INDEX('Flow probs &amp; rates'!$L$5:$L$5999,UsefulSeries!$E1516,0))/INDEX('Flow probs &amp; rates'!$E$4:$E$5999,UsefulSeries!$E1516,0)</f>
        <v>-2.7807162920587844E-4</v>
      </c>
      <c r="C1518" s="12">
        <v>0</v>
      </c>
      <c r="D1518" s="12">
        <v>0</v>
      </c>
      <c r="E1518" s="12">
        <v>0</v>
      </c>
      <c r="F1518" s="12">
        <v>0</v>
      </c>
      <c r="G1518" s="12"/>
      <c r="H1518" s="12"/>
      <c r="I1518" s="12">
        <f ca="1">INDEX('Flow probs &amp; rates'!$K$5:$K$5999,UsefulSeries!$E1516)</f>
        <v>1.4305127990439166E-2</v>
      </c>
      <c r="J1518" s="12"/>
      <c r="K1518" s="12">
        <f>-INDEX('Flow probs &amp; rates'!$E$4:$E$5999,UsefulSeries!$E1516)</f>
        <v>-0.58360232948574631</v>
      </c>
      <c r="L1518" s="12">
        <f>INDEX('Flow probs &amp; rates'!$E$4:$E$5999,UsefulSeries!$E1516)</f>
        <v>0.58360232948574631</v>
      </c>
      <c r="M1518" s="12"/>
      <c r="N1518" s="12"/>
      <c r="O1518" s="12"/>
      <c r="P1518" s="12">
        <f t="array" aca="1" ref="P1518:U1523" ca="1">MINVERSE(A1518:F1523)</f>
        <v>41.395687496890929</v>
      </c>
      <c r="Q1518" s="12">
        <f ca="1"/>
        <v>0.59896551888436489</v>
      </c>
      <c r="R1518" s="12">
        <f ca="1"/>
        <v>0</v>
      </c>
      <c r="S1518" s="12">
        <f ca="1"/>
        <v>0</v>
      </c>
      <c r="T1518" s="12">
        <f ca="1"/>
        <v>0</v>
      </c>
      <c r="U1518" s="12">
        <f ca="1"/>
        <v>0</v>
      </c>
      <c r="V1518" s="12"/>
      <c r="W1518" s="12">
        <f ca="1">INDEX(P$6:P$6003,UsefulSeries!$I1516)</f>
        <v>59.889691139229825</v>
      </c>
      <c r="X1518" s="12">
        <f ca="1">INDEX(Q$6:Q$6003,UsefulSeries!$I1516)</f>
        <v>0.64299643483115909</v>
      </c>
      <c r="Y1518" s="12">
        <f ca="1">INDEX(R$6:R$6003,UsefulSeries!$I1516)</f>
        <v>0</v>
      </c>
      <c r="Z1518" s="12">
        <f ca="1">INDEX(S$6:S$6003,UsefulSeries!$I1516)</f>
        <v>0</v>
      </c>
      <c r="AA1518" s="12">
        <f ca="1">INDEX(T$6:T$6003,UsefulSeries!$I1516)</f>
        <v>0</v>
      </c>
      <c r="AB1518" s="12">
        <f ca="1">INDEX(U$6:U$6003,UsefulSeries!$I1516)</f>
        <v>0</v>
      </c>
      <c r="AC1518" s="12">
        <f>INDEX( K$6:K$6003,UsefulSeries!$I1516)</f>
        <v>-0.62718802128493023</v>
      </c>
      <c r="AD1518" s="12">
        <f>INDEX(L$6:L$6003,UsefulSeries!$I1516)</f>
        <v>0.62718802128493023</v>
      </c>
      <c r="AE1518" s="12"/>
      <c r="AF1518" s="12"/>
      <c r="AG1518" s="12"/>
      <c r="AH1518" s="12"/>
      <c r="AI1518" s="12"/>
      <c r="AJ1518" s="12"/>
      <c r="AK1518" s="12"/>
      <c r="AL1518" s="12"/>
      <c r="AM1518" s="12"/>
      <c r="AN1518" s="12">
        <f t="shared" ca="1" si="225"/>
        <v>59.889691139229825</v>
      </c>
      <c r="AO1518" s="12">
        <f t="shared" ca="1" si="226"/>
        <v>0.64299643483115909</v>
      </c>
      <c r="AP1518" s="12">
        <f t="shared" ca="1" si="227"/>
        <v>0</v>
      </c>
      <c r="AQ1518" s="12">
        <f t="shared" ca="1" si="228"/>
        <v>0</v>
      </c>
      <c r="AR1518" s="12">
        <f t="shared" ca="1" si="229"/>
        <v>0</v>
      </c>
      <c r="AS1518" s="12">
        <f t="shared" ca="1" si="230"/>
        <v>0</v>
      </c>
      <c r="AT1518" s="12">
        <f t="shared" si="231"/>
        <v>-0.62718802128493023</v>
      </c>
      <c r="AU1518" s="12">
        <f t="shared" si="232"/>
        <v>0.62718802128493023</v>
      </c>
      <c r="AV1518" s="12"/>
      <c r="AW1518" s="12">
        <f ca="1">INDEX(I$6:I$6003,UsefulSeries!$I1516)</f>
        <v>1.0586042384544461E-2</v>
      </c>
      <c r="AX1518" s="12"/>
      <c r="AY1518" s="12"/>
      <c r="AZ1518" s="12">
        <f t="array" aca="1" ref="AZ1518:AZ1523" ca="1">MMULT(W1518:AB1523,AW1518:AW1523)</f>
        <v>0.64299643483115887</v>
      </c>
      <c r="BA1518" s="12"/>
      <c r="BB1518" s="12">
        <f t="shared" ca="1" si="224"/>
        <v>0.64299643483115887</v>
      </c>
      <c r="BC1518" s="12"/>
      <c r="BD1518" s="38">
        <f t="array" aca="1" ref="BD1518:BD1525" ca="1">MMULT(MINVERSE(AN1518:AU1525),BB1518:BB1525)</f>
        <v>1.0483578211159784E-2</v>
      </c>
    </row>
    <row r="1519" spans="1:56" x14ac:dyDescent="0.35">
      <c r="A1519" s="12">
        <f ca="1">-INDEX('Flow probs &amp; rates'!$K$5:$K$5999,UsefulSeries!$E1516,0)*(INDEX('Flow probs &amp; rates'!$L$5:$L$5999,UsefulSeries!$E1516,0))/INDEX('Flow probs &amp; rates'!$E$4:$E$5999,UsefulSeries!$E1516,0)</f>
        <v>-2.7807162920587844E-4</v>
      </c>
      <c r="B1519" s="12">
        <f ca="1">INDEX('Flow probs &amp; rates'!$L$5:$L$5999,UsefulSeries!$E1516,0)*(1-INDEX('Flow probs &amp; rates'!$L$5:$L$5999,UsefulSeries!$E1516,0))/INDEX('Flow probs &amp; rates'!$E$4:$E$5999,UsefulSeries!$E1516,0)</f>
        <v>1.9218078339130834E-2</v>
      </c>
      <c r="C1519" s="12">
        <v>0</v>
      </c>
      <c r="D1519" s="12">
        <v>0</v>
      </c>
      <c r="E1519" s="12">
        <v>0</v>
      </c>
      <c r="F1519" s="12">
        <v>0</v>
      </c>
      <c r="G1519" s="12"/>
      <c r="H1519" s="12"/>
      <c r="I1519" s="12">
        <f ca="1">INDEX('Flow probs &amp; rates'!$L$5:$L$5999,UsefulSeries!$E1516)</f>
        <v>1.1344410946683552E-2</v>
      </c>
      <c r="J1519" s="12"/>
      <c r="K1519" s="12">
        <f>-INDEX('Flow probs &amp; rates'!$E$4:$E$5999,UsefulSeries!$E1516)</f>
        <v>-0.58360232948574631</v>
      </c>
      <c r="L1519" s="12"/>
      <c r="M1519" s="12"/>
      <c r="N1519" s="12"/>
      <c r="O1519" s="12"/>
      <c r="P1519" s="12">
        <f ca="1"/>
        <v>0.59896551888436478</v>
      </c>
      <c r="Q1519" s="12">
        <f ca="1"/>
        <v>52.043005427925024</v>
      </c>
      <c r="R1519" s="12">
        <f ca="1"/>
        <v>0</v>
      </c>
      <c r="S1519" s="12">
        <f ca="1"/>
        <v>0</v>
      </c>
      <c r="T1519" s="12">
        <f ca="1"/>
        <v>0</v>
      </c>
      <c r="U1519" s="12">
        <f ca="1"/>
        <v>0</v>
      </c>
      <c r="V1519" s="12"/>
      <c r="W1519" s="12">
        <f ca="1">INDEX(P$7:P$6003,UsefulSeries!$I1516)</f>
        <v>0.64299643483115909</v>
      </c>
      <c r="X1519" s="12">
        <f ca="1">INDEX(Q$7:Q$6003,UsefulSeries!$I1516)</f>
        <v>45.443753557156725</v>
      </c>
      <c r="Y1519" s="12">
        <f ca="1">INDEX(R$7:R$6003,UsefulSeries!$I1516)</f>
        <v>0</v>
      </c>
      <c r="Z1519" s="12">
        <f ca="1">INDEX(S$7:S$6003,UsefulSeries!$I1516)</f>
        <v>0</v>
      </c>
      <c r="AA1519" s="12">
        <f ca="1">INDEX(T$7:T$6003,UsefulSeries!$I1516)</f>
        <v>0</v>
      </c>
      <c r="AB1519" s="12">
        <f ca="1">INDEX(U$7:U$6003,UsefulSeries!$I1516)</f>
        <v>0</v>
      </c>
      <c r="AC1519" s="12">
        <f>INDEX( K$7:K$6003,UsefulSeries!$I1516,1)</f>
        <v>-0.62718802128493023</v>
      </c>
      <c r="AD1519" s="12">
        <f>INDEX(L$7:L$6003,UsefulSeries!$I1516,1)</f>
        <v>0</v>
      </c>
      <c r="AE1519" s="12"/>
      <c r="AF1519" s="12"/>
      <c r="AG1519" s="12"/>
      <c r="AH1519" s="12"/>
      <c r="AI1519" s="12"/>
      <c r="AJ1519" s="12"/>
      <c r="AK1519" s="12"/>
      <c r="AL1519" s="12"/>
      <c r="AM1519" s="12"/>
      <c r="AN1519" s="12">
        <f t="shared" ca="1" si="225"/>
        <v>0.64299643483115909</v>
      </c>
      <c r="AO1519" s="12">
        <f t="shared" ca="1" si="226"/>
        <v>45.443753557156725</v>
      </c>
      <c r="AP1519" s="12">
        <f t="shared" ca="1" si="227"/>
        <v>0</v>
      </c>
      <c r="AQ1519" s="12">
        <f t="shared" ca="1" si="228"/>
        <v>0</v>
      </c>
      <c r="AR1519" s="12">
        <f t="shared" ca="1" si="229"/>
        <v>0</v>
      </c>
      <c r="AS1519" s="12">
        <f t="shared" ca="1" si="230"/>
        <v>0</v>
      </c>
      <c r="AT1519" s="12">
        <f t="shared" si="231"/>
        <v>-0.62718802128493023</v>
      </c>
      <c r="AU1519" s="12">
        <f t="shared" si="232"/>
        <v>0</v>
      </c>
      <c r="AV1519" s="12"/>
      <c r="AW1519" s="12">
        <f ca="1">INDEX(I$7:I$6003,UsefulSeries!$I1516)</f>
        <v>1.3999496025757646E-2</v>
      </c>
      <c r="AX1519" s="12"/>
      <c r="AY1519" s="12"/>
      <c r="AZ1519" s="12">
        <f ca="1"/>
        <v>0.64299643483115909</v>
      </c>
      <c r="BA1519" s="12"/>
      <c r="BB1519" s="12">
        <f t="shared" ca="1" si="224"/>
        <v>0.64299643483115909</v>
      </c>
      <c r="BC1519" s="12"/>
      <c r="BD1519" s="38">
        <f ca="1"/>
        <v>1.4931715293437904E-2</v>
      </c>
    </row>
    <row r="1520" spans="1:56" x14ac:dyDescent="0.35">
      <c r="A1520" s="12">
        <v>0</v>
      </c>
      <c r="B1520" s="12">
        <v>0</v>
      </c>
      <c r="C1520" s="12">
        <f ca="1">INDEX('Flow probs &amp; rates'!$M$5:$M$5999,UsefulSeries!$E1516,0)*(1-INDEX('Flow probs &amp; rates'!$M$5:$M$5999,UsefulSeries!$E1516,0))/INDEX('Flow probs &amp; rates'!$F$4:$F$5999,UsefulSeries!$E1516,0)</f>
        <v>2.1144049447054396</v>
      </c>
      <c r="D1520" s="12">
        <f ca="1">-INDEX('Flow probs &amp; rates'!$M$5:$M$5999,UsefulSeries!$E1516,0)*(INDEX('Flow probs &amp; rates'!$O$5:$O$5999,UsefulSeries!$E1516,0))/INDEX('Flow probs &amp; rates'!$F$4:$F$5999,UsefulSeries!$E1516,0)</f>
        <v>-0.3056213337052413</v>
      </c>
      <c r="E1520" s="12">
        <v>0</v>
      </c>
      <c r="F1520" s="12">
        <v>0</v>
      </c>
      <c r="G1520" s="12"/>
      <c r="H1520" s="12"/>
      <c r="I1520" s="12">
        <f ca="1">INDEX('Flow probs &amp; rates'!$M$5:$M$5999,UsefulSeries!$E1516)</f>
        <v>0.14270486762973164</v>
      </c>
      <c r="J1520" s="12"/>
      <c r="K1520" s="12">
        <f>INDEX('Flow probs &amp; rates'!$F$4:$F$5999,UsefulSeries!$E1516)</f>
        <v>5.7860339709693488E-2</v>
      </c>
      <c r="L1520" s="12">
        <f>-INDEX('Flow probs &amp; rates'!$F$4:$F$5999,UsefulSeries!$E1516)</f>
        <v>-5.7860339709693488E-2</v>
      </c>
      <c r="M1520" s="12"/>
      <c r="N1520" s="12"/>
      <c r="O1520" s="12"/>
      <c r="P1520" s="12">
        <f ca="1"/>
        <v>0</v>
      </c>
      <c r="Q1520" s="12">
        <f ca="1"/>
        <v>0</v>
      </c>
      <c r="R1520" s="12">
        <f ca="1"/>
        <v>0.48435005184809776</v>
      </c>
      <c r="S1520" s="12">
        <f ca="1"/>
        <v>7.8895489079990333E-2</v>
      </c>
      <c r="T1520" s="12">
        <f ca="1"/>
        <v>0</v>
      </c>
      <c r="U1520" s="12">
        <f ca="1"/>
        <v>0</v>
      </c>
      <c r="V1520" s="12"/>
      <c r="W1520" s="12">
        <f ca="1">INDEX(P$8:P$6003,UsefulSeries!$I1516)</f>
        <v>0</v>
      </c>
      <c r="X1520" s="12">
        <f ca="1">INDEX(Q$8:Q$6003,UsefulSeries!$I1516)</f>
        <v>0</v>
      </c>
      <c r="Y1520" s="12">
        <f ca="1">INDEX(R$8:R$6003,UsefulSeries!$I1516)</f>
        <v>0.19718120709475576</v>
      </c>
      <c r="Z1520" s="12">
        <f ca="1">INDEX(S$8:S$6003,UsefulSeries!$I1516)</f>
        <v>5.7177445488479188E-2</v>
      </c>
      <c r="AA1520" s="12">
        <f ca="1">INDEX(T$8:T$6003,UsefulSeries!$I1516)</f>
        <v>0</v>
      </c>
      <c r="AB1520" s="12">
        <f ca="1">INDEX(U$8:U$6003,UsefulSeries!$I1516)</f>
        <v>0</v>
      </c>
      <c r="AC1520" s="12">
        <f>INDEX( K$8:K$6003,UsefulSeries!$I1516)</f>
        <v>3.330061662918183E-2</v>
      </c>
      <c r="AD1520" s="12">
        <f>INDEX(L$8:L$6003,UsefulSeries!$I1516)</f>
        <v>-3.330061662918183E-2</v>
      </c>
      <c r="AE1520" s="12"/>
      <c r="AF1520" s="12"/>
      <c r="AG1520" s="12"/>
      <c r="AH1520" s="12"/>
      <c r="AI1520" s="12"/>
      <c r="AJ1520" s="12"/>
      <c r="AK1520" s="12"/>
      <c r="AL1520" s="12"/>
      <c r="AM1520" s="12"/>
      <c r="AN1520" s="12">
        <f t="shared" ca="1" si="225"/>
        <v>0</v>
      </c>
      <c r="AO1520" s="12">
        <f t="shared" ca="1" si="226"/>
        <v>0</v>
      </c>
      <c r="AP1520" s="12">
        <f t="shared" ca="1" si="227"/>
        <v>0.19718120709475576</v>
      </c>
      <c r="AQ1520" s="12">
        <f t="shared" ca="1" si="228"/>
        <v>5.7177445488479188E-2</v>
      </c>
      <c r="AR1520" s="12">
        <f t="shared" ca="1" si="229"/>
        <v>0</v>
      </c>
      <c r="AS1520" s="12">
        <f t="shared" ca="1" si="230"/>
        <v>0</v>
      </c>
      <c r="AT1520" s="12">
        <f t="shared" si="231"/>
        <v>3.330061662918183E-2</v>
      </c>
      <c r="AU1520" s="12">
        <f t="shared" si="232"/>
        <v>-3.330061662918183E-2</v>
      </c>
      <c r="AV1520" s="12"/>
      <c r="AW1520" s="12">
        <f ca="1">INDEX(I$8:I$6003,UsefulSeries!$I1516)</f>
        <v>0.23785515651237268</v>
      </c>
      <c r="AX1520" s="12"/>
      <c r="AY1520" s="12"/>
      <c r="AZ1520" s="12">
        <f ca="1"/>
        <v>5.7177445488479181E-2</v>
      </c>
      <c r="BA1520" s="12"/>
      <c r="BB1520" s="12">
        <f t="shared" ca="1" si="224"/>
        <v>5.7177445488479181E-2</v>
      </c>
      <c r="BC1520" s="12"/>
      <c r="BD1520" s="38">
        <f ca="1"/>
        <v>0.23619500656180395</v>
      </c>
    </row>
    <row r="1521" spans="1:56" x14ac:dyDescent="0.35">
      <c r="A1521" s="12">
        <v>0</v>
      </c>
      <c r="B1521" s="12">
        <v>0</v>
      </c>
      <c r="C1521" s="12">
        <f ca="1">-INDEX('Flow probs &amp; rates'!$M$5:$M$5999,UsefulSeries!$E1516,0)*(INDEX('Flow probs &amp; rates'!$O$5:$O$5999,UsefulSeries!$E1516,0))/INDEX('Flow probs &amp; rates'!$F$4:$F$5999,UsefulSeries!$E1516,0)</f>
        <v>-0.3056213337052413</v>
      </c>
      <c r="D1521" s="12">
        <f ca="1">INDEX('Flow probs &amp; rates'!$O$5:$O$5999,UsefulSeries!$E1516,0)*(1-INDEX('Flow probs &amp; rates'!$O$5:$O$5999,UsefulSeries!$E1516,0))/INDEX('Flow probs &amp; rates'!$F$4:$F$5999,UsefulSeries!$E1516,0)</f>
        <v>1.8762506012978322</v>
      </c>
      <c r="E1521" s="12">
        <v>0</v>
      </c>
      <c r="F1521" s="12">
        <v>0</v>
      </c>
      <c r="G1521" s="12"/>
      <c r="H1521" s="12"/>
      <c r="I1521" s="12">
        <f ca="1">INDEX('Flow probs &amp; rates'!$O$5:$O$5999,UsefulSeries!$E1516)</f>
        <v>0.12391556423006447</v>
      </c>
      <c r="J1521" s="12"/>
      <c r="K1521" s="12"/>
      <c r="L1521" s="12">
        <f>-INDEX('Flow probs &amp; rates'!$F$4:$F$5999,UsefulSeries!$E1516)</f>
        <v>-5.7860339709693488E-2</v>
      </c>
      <c r="M1521" s="12"/>
      <c r="N1521" s="12"/>
      <c r="O1521" s="12"/>
      <c r="P1521" s="12">
        <f ca="1"/>
        <v>0</v>
      </c>
      <c r="Q1521" s="12">
        <f ca="1"/>
        <v>0</v>
      </c>
      <c r="R1521" s="12">
        <f ca="1"/>
        <v>7.8895489079990319E-2</v>
      </c>
      <c r="S1521" s="12">
        <f ca="1"/>
        <v>0.54582908268626773</v>
      </c>
      <c r="T1521" s="12">
        <f ca="1"/>
        <v>0</v>
      </c>
      <c r="U1521" s="12">
        <f ca="1"/>
        <v>0</v>
      </c>
      <c r="V1521" s="12"/>
      <c r="W1521" s="12">
        <f ca="1">INDEX(P$9:P$6003,UsefulSeries!$I1516)</f>
        <v>0</v>
      </c>
      <c r="X1521" s="12">
        <f ca="1">INDEX(Q$9:Q$6003,UsefulSeries!$I1516)</f>
        <v>0</v>
      </c>
      <c r="Y1521" s="12">
        <f ca="1">INDEX(R$9:R$6003,UsefulSeries!$I1516)</f>
        <v>5.7177445488479195E-2</v>
      </c>
      <c r="Z1521" s="12">
        <f ca="1">INDEX(S$9:S$6003,UsefulSeries!$I1516)</f>
        <v>0.2424520082839767</v>
      </c>
      <c r="AA1521" s="12">
        <f ca="1">INDEX(T$9:T$6003,UsefulSeries!$I1516)</f>
        <v>0</v>
      </c>
      <c r="AB1521" s="12">
        <f ca="1">INDEX(U$9:U$6003,UsefulSeries!$I1516)</f>
        <v>0</v>
      </c>
      <c r="AC1521" s="12">
        <f>INDEX( K$9:K$6003,UsefulSeries!$I1516)</f>
        <v>0</v>
      </c>
      <c r="AD1521" s="12">
        <f>INDEX(L$9:L$6003,UsefulSeries!$I1516)</f>
        <v>-3.330061662918183E-2</v>
      </c>
      <c r="AE1521" s="12"/>
      <c r="AF1521" s="12"/>
      <c r="AG1521" s="12"/>
      <c r="AH1521" s="12"/>
      <c r="AI1521" s="12"/>
      <c r="AJ1521" s="12"/>
      <c r="AK1521" s="12"/>
      <c r="AL1521" s="12"/>
      <c r="AM1521" s="12"/>
      <c r="AN1521" s="12">
        <f t="shared" ca="1" si="225"/>
        <v>0</v>
      </c>
      <c r="AO1521" s="12">
        <f t="shared" ca="1" si="226"/>
        <v>0</v>
      </c>
      <c r="AP1521" s="12">
        <f t="shared" ca="1" si="227"/>
        <v>5.7177445488479195E-2</v>
      </c>
      <c r="AQ1521" s="12">
        <f t="shared" ca="1" si="228"/>
        <v>0.2424520082839767</v>
      </c>
      <c r="AR1521" s="12">
        <f t="shared" ca="1" si="229"/>
        <v>0</v>
      </c>
      <c r="AS1521" s="12">
        <f t="shared" ca="1" si="230"/>
        <v>0</v>
      </c>
      <c r="AT1521" s="12">
        <f t="shared" si="231"/>
        <v>0</v>
      </c>
      <c r="AU1521" s="12">
        <f t="shared" si="232"/>
        <v>-3.330061662918183E-2</v>
      </c>
      <c r="AV1521" s="12"/>
      <c r="AW1521" s="12">
        <f ca="1">INDEX(I$9:I$6003,UsefulSeries!$I1516)</f>
        <v>0.1797365818962337</v>
      </c>
      <c r="AX1521" s="12"/>
      <c r="AY1521" s="12"/>
      <c r="AZ1521" s="12">
        <f ca="1"/>
        <v>5.7177445488479188E-2</v>
      </c>
      <c r="BA1521" s="12"/>
      <c r="BB1521" s="12">
        <f t="shared" ca="1" si="224"/>
        <v>5.7177445488479188E-2</v>
      </c>
      <c r="BC1521" s="12"/>
      <c r="BD1521" s="38">
        <f ca="1"/>
        <v>0.190603543567441</v>
      </c>
    </row>
    <row r="1522" spans="1:56" x14ac:dyDescent="0.35">
      <c r="A1522" s="12">
        <v>0</v>
      </c>
      <c r="B1522" s="12">
        <v>0</v>
      </c>
      <c r="C1522" s="12">
        <v>0</v>
      </c>
      <c r="D1522" s="12">
        <v>0</v>
      </c>
      <c r="E1522" s="12">
        <f ca="1">INDEX('Flow probs &amp; rates'!$P$5:$P$5999,UsefulSeries!$E1516,0)*(1-INDEX('Flow probs &amp; rates'!$P$5:$P$5999,UsefulSeries!$E1516,0))/INDEX('Flow probs &amp; rates'!$G$4:$G$5999,UsefulSeries!$E1516,0)</f>
        <v>4.932719170984956E-2</v>
      </c>
      <c r="F1522" s="12">
        <f ca="1">-INDEX('Flow probs &amp; rates'!$P$5:$P$5999,UsefulSeries!$E1516,0)*(INDEX('Flow probs &amp; rates'!$Q$5:$Q$5999,UsefulSeries!$E1516,0))/INDEX('Flow probs &amp; rates'!$G$4:$G$5999,UsefulSeries!$E1516,0)</f>
        <v>-1.205023468346176E-3</v>
      </c>
      <c r="G1522" s="12"/>
      <c r="H1522" s="12"/>
      <c r="I1522" s="12">
        <f ca="1">INDEX('Flow probs &amp; rates'!$P$5:$P$5999,UsefulSeries!$E1516)</f>
        <v>1.8009999742457615E-2</v>
      </c>
      <c r="J1522" s="12"/>
      <c r="K1522" s="12">
        <f>INDEX('Flow probs &amp; rates'!$G$4:$G$5999,UsefulSeries!$E1516)</f>
        <v>0.35853733080456018</v>
      </c>
      <c r="L1522" s="12"/>
      <c r="M1522" s="12"/>
      <c r="N1522" s="12"/>
      <c r="O1522" s="12"/>
      <c r="P1522" s="12">
        <f ca="1"/>
        <v>0</v>
      </c>
      <c r="Q1522" s="12">
        <f ca="1"/>
        <v>0</v>
      </c>
      <c r="R1522" s="12">
        <f ca="1"/>
        <v>0</v>
      </c>
      <c r="S1522" s="12">
        <f ca="1"/>
        <v>0</v>
      </c>
      <c r="T1522" s="12">
        <f ca="1"/>
        <v>20.281936845020109</v>
      </c>
      <c r="U1522" s="12">
        <f ca="1"/>
        <v>0.37425578274182453</v>
      </c>
      <c r="V1522" s="12"/>
      <c r="W1522" s="12">
        <f ca="1">INDEX(P$10:P$6003,UsefulSeries!$I1516)</f>
        <v>0</v>
      </c>
      <c r="X1522" s="12">
        <f ca="1">INDEX(Q$10:Q$6003,UsefulSeries!$I1516)</f>
        <v>0</v>
      </c>
      <c r="Y1522" s="12">
        <f ca="1">INDEX(R$10:R$6003,UsefulSeries!$I1516)</f>
        <v>0</v>
      </c>
      <c r="Z1522" s="12">
        <f ca="1">INDEX(S$10:S$6003,UsefulSeries!$I1516)</f>
        <v>0</v>
      </c>
      <c r="AA1522" s="12">
        <f ca="1">INDEX(T$10:T$6003,UsefulSeries!$I1516)</f>
        <v>12.937272200990673</v>
      </c>
      <c r="AB1522" s="12">
        <f ca="1">INDEX(U$10:U$6003,UsefulSeries!$I1516)</f>
        <v>0.35630704554765413</v>
      </c>
      <c r="AC1522" s="12">
        <f>INDEX( K$10:K$6003,UsefulSeries!$I1516)</f>
        <v>0.33951136208588795</v>
      </c>
      <c r="AD1522" s="12">
        <f>INDEX(L$10:L$6003,UsefulSeries!$I1516)</f>
        <v>0</v>
      </c>
      <c r="AE1522" s="12"/>
      <c r="AF1522" s="12"/>
      <c r="AG1522" s="12"/>
      <c r="AH1522" s="12"/>
      <c r="AI1522" s="12"/>
      <c r="AJ1522" s="12"/>
      <c r="AK1522" s="12"/>
      <c r="AL1522" s="12"/>
      <c r="AM1522" s="12"/>
      <c r="AN1522" s="12">
        <f t="shared" ca="1" si="225"/>
        <v>0</v>
      </c>
      <c r="AO1522" s="12">
        <f t="shared" ca="1" si="226"/>
        <v>0</v>
      </c>
      <c r="AP1522" s="12">
        <f t="shared" ca="1" si="227"/>
        <v>0</v>
      </c>
      <c r="AQ1522" s="12">
        <f t="shared" ca="1" si="228"/>
        <v>0</v>
      </c>
      <c r="AR1522" s="12">
        <f t="shared" ca="1" si="229"/>
        <v>12.937272200990673</v>
      </c>
      <c r="AS1522" s="12">
        <f t="shared" ca="1" si="230"/>
        <v>0.35630704554765413</v>
      </c>
      <c r="AT1522" s="12">
        <f t="shared" si="231"/>
        <v>0.33951136208588795</v>
      </c>
      <c r="AU1522" s="12">
        <f t="shared" si="232"/>
        <v>0</v>
      </c>
      <c r="AV1522" s="12"/>
      <c r="AW1522" s="12">
        <f ca="1">INDEX(I$10:I$6003,UsefulSeries!$I1516)</f>
        <v>2.6986114172568233E-2</v>
      </c>
      <c r="AX1522" s="12"/>
      <c r="AY1522" s="12"/>
      <c r="AZ1522" s="12">
        <f ca="1"/>
        <v>0.35630704554765408</v>
      </c>
      <c r="BA1522" s="12"/>
      <c r="BB1522" s="12">
        <f t="shared" ca="1" si="224"/>
        <v>0.35630704554765408</v>
      </c>
      <c r="BC1522" s="12"/>
      <c r="BD1522" s="38">
        <f ca="1"/>
        <v>2.5256756698581663E-2</v>
      </c>
    </row>
    <row r="1523" spans="1:56" x14ac:dyDescent="0.35">
      <c r="A1523" s="12">
        <v>0</v>
      </c>
      <c r="B1523" s="12">
        <v>0</v>
      </c>
      <c r="C1523" s="12">
        <v>0</v>
      </c>
      <c r="D1523" s="12">
        <v>0</v>
      </c>
      <c r="E1523" s="12">
        <f ca="1">-INDEX('Flow probs &amp; rates'!$P$5:$P$5999,UsefulSeries!$E1516,0)*(INDEX('Flow probs &amp; rates'!$Q$5:$Q$5999,UsefulSeries!$E1516,0))/INDEX('Flow probs &amp; rates'!$G$4:$G$5999,UsefulSeries!$E1516,0)</f>
        <v>-1.205023468346176E-3</v>
      </c>
      <c r="F1523" s="12">
        <f ca="1">INDEX('Flow probs &amp; rates'!$Q$5:$Q$5999,UsefulSeries!$E1516,0)*(1-INDEX('Flow probs &amp; rates'!$Q$5:$Q$5999,UsefulSeries!$E1516,0))/INDEX('Flow probs &amp; rates'!$G$4:$G$5999,UsefulSeries!$E1516,0)</f>
        <v>6.5303492982028255E-2</v>
      </c>
      <c r="G1523" s="12"/>
      <c r="H1523" s="12"/>
      <c r="I1523" s="12">
        <f ca="1">INDEX('Flow probs &amp; rates'!$Q$5:$Q$5999,UsefulSeries!$E1516)</f>
        <v>2.3989222880396059E-2</v>
      </c>
      <c r="J1523" s="12"/>
      <c r="K1523" s="12"/>
      <c r="L1523" s="12">
        <f>INDEX('Flow probs &amp; rates'!$G$4:$G$5999,UsefulSeries!$E1516)</f>
        <v>0.35853733080456018</v>
      </c>
      <c r="M1523" s="12"/>
      <c r="N1523" s="12"/>
      <c r="O1523" s="12"/>
      <c r="P1523" s="12">
        <f ca="1"/>
        <v>0</v>
      </c>
      <c r="Q1523" s="12">
        <f ca="1"/>
        <v>0</v>
      </c>
      <c r="R1523" s="12">
        <f ca="1"/>
        <v>0</v>
      </c>
      <c r="S1523" s="12">
        <f ca="1"/>
        <v>0</v>
      </c>
      <c r="T1523" s="12">
        <f ca="1"/>
        <v>0.37425578274182453</v>
      </c>
      <c r="U1523" s="12">
        <f ca="1"/>
        <v>15.320022579446031</v>
      </c>
      <c r="V1523" s="12"/>
      <c r="W1523" s="12">
        <f ca="1">INDEX(P$11:P$6003,UsefulSeries!$I1516)</f>
        <v>0</v>
      </c>
      <c r="X1523" s="12">
        <f ca="1">INDEX(Q$11:Q$6003,UsefulSeries!$I1516)</f>
        <v>0</v>
      </c>
      <c r="Y1523" s="12">
        <f ca="1">INDEX(R$11:R$6003,UsefulSeries!$I1516)</f>
        <v>0</v>
      </c>
      <c r="Z1523" s="12">
        <f ca="1">INDEX(S$11:S$6003,UsefulSeries!$I1516)</f>
        <v>0</v>
      </c>
      <c r="AA1523" s="12">
        <f ca="1">INDEX(T$11:T$6003,UsefulSeries!$I1516)</f>
        <v>0.35630704554765408</v>
      </c>
      <c r="AB1523" s="12">
        <f ca="1">INDEX(U$11:U$6003,UsefulSeries!$I1516)</f>
        <v>17.203737116022456</v>
      </c>
      <c r="AC1523" s="12">
        <f>INDEX( K$11:K$6003,UsefulSeries!$I1516)</f>
        <v>0</v>
      </c>
      <c r="AD1523" s="12">
        <f>INDEX(L$11:L$6003,UsefulSeries!$I1516)</f>
        <v>0.33951136208588795</v>
      </c>
      <c r="AE1523" s="12"/>
      <c r="AF1523" s="12"/>
      <c r="AG1523" s="12"/>
      <c r="AH1523" s="12"/>
      <c r="AI1523" s="12"/>
      <c r="AJ1523" s="12"/>
      <c r="AK1523" s="12"/>
      <c r="AL1523" s="12"/>
      <c r="AM1523" s="12"/>
      <c r="AN1523" s="12">
        <f t="shared" ca="1" si="225"/>
        <v>0</v>
      </c>
      <c r="AO1523" s="12">
        <f t="shared" ca="1" si="226"/>
        <v>0</v>
      </c>
      <c r="AP1523" s="12">
        <f t="shared" ca="1" si="227"/>
        <v>0</v>
      </c>
      <c r="AQ1523" s="12">
        <f t="shared" ca="1" si="228"/>
        <v>0</v>
      </c>
      <c r="AR1523" s="12">
        <f t="shared" ca="1" si="229"/>
        <v>0.35630704554765408</v>
      </c>
      <c r="AS1523" s="12">
        <f t="shared" ca="1" si="230"/>
        <v>17.203737116022456</v>
      </c>
      <c r="AT1523" s="12">
        <f t="shared" si="231"/>
        <v>0</v>
      </c>
      <c r="AU1523" s="12">
        <f t="shared" si="232"/>
        <v>0.33951136208588795</v>
      </c>
      <c r="AV1523" s="12"/>
      <c r="AW1523" s="12">
        <f ca="1">INDEX(I$11:I$6003,UsefulSeries!$I1516)</f>
        <v>2.0152115822156352E-2</v>
      </c>
      <c r="AX1523" s="12"/>
      <c r="AY1523" s="12"/>
      <c r="AZ1523" s="12">
        <f ca="1"/>
        <v>0.35630704554765408</v>
      </c>
      <c r="BA1523" s="12"/>
      <c r="BB1523" s="12">
        <f t="shared" ca="1" si="224"/>
        <v>0.35630704554765408</v>
      </c>
      <c r="BC1523" s="12"/>
      <c r="BD1523" s="38">
        <f ca="1"/>
        <v>1.868278996294219E-2</v>
      </c>
    </row>
    <row r="1524" spans="1:56" x14ac:dyDescent="0.35">
      <c r="A1524" s="12">
        <f ca="1">INDEX('Flow probs &amp; rates'!$K$5:$K$5999,UsefulSeries!$E1522,0)*(1-INDEX('Flow probs &amp; rates'!$K$5:$K$5999,UsefulSeries!$E1522,0))/INDEX('Flow probs &amp; rates'!$E$4:$E$5999,UsefulSeries!$E1522,0)</f>
        <v>2.4127651006554372E-2</v>
      </c>
      <c r="B1524" s="12">
        <f ca="1">-INDEX('Flow probs &amp; rates'!$K$5:$K$5999,UsefulSeries!$E1522,0)*(INDEX('Flow probs &amp; rates'!$L$5:$L$5999,UsefulSeries!$E1522,0))/INDEX('Flow probs &amp; rates'!$E$4:$E$5999,UsefulSeries!$E1522,0)</f>
        <v>-2.9764390012799194E-4</v>
      </c>
      <c r="C1524" s="12">
        <v>0</v>
      </c>
      <c r="D1524" s="12">
        <v>0</v>
      </c>
      <c r="E1524" s="12">
        <v>0</v>
      </c>
      <c r="F1524" s="12">
        <v>0</v>
      </c>
      <c r="G1524" s="12"/>
      <c r="H1524" s="12"/>
      <c r="I1524" s="12">
        <f ca="1">INDEX('Flow probs &amp; rates'!$K$5:$K$5999,UsefulSeries!$E1522)</f>
        <v>1.4301500084031913E-2</v>
      </c>
      <c r="J1524" s="12"/>
      <c r="K1524" s="12">
        <f>-INDEX('Flow probs &amp; rates'!$E$4:$E$5999,UsefulSeries!$E1522)</f>
        <v>-0.58426604295415463</v>
      </c>
      <c r="L1524" s="12">
        <f>INDEX('Flow probs &amp; rates'!$E$4:$E$5999,UsefulSeries!$E1522)</f>
        <v>0.58426604295415463</v>
      </c>
      <c r="M1524" s="12"/>
      <c r="N1524" s="12"/>
      <c r="O1524" s="12"/>
      <c r="P1524" s="12">
        <f t="array" aca="1" ref="P1524:U1529" ca="1">MINVERSE(A1524:F1529)</f>
        <v>41.453626369687271</v>
      </c>
      <c r="Q1524" s="12">
        <f ca="1"/>
        <v>0.60014669824312139</v>
      </c>
      <c r="R1524" s="12">
        <f ca="1"/>
        <v>0</v>
      </c>
      <c r="S1524" s="12">
        <f ca="1"/>
        <v>0</v>
      </c>
      <c r="T1524" s="12">
        <f ca="1"/>
        <v>0</v>
      </c>
      <c r="U1524" s="12">
        <f ca="1"/>
        <v>0</v>
      </c>
      <c r="V1524" s="12"/>
      <c r="W1524" s="12"/>
      <c r="X1524" s="12"/>
      <c r="Y1524" s="12"/>
      <c r="Z1524" s="12"/>
      <c r="AA1524" s="12"/>
      <c r="AB1524" s="12"/>
      <c r="AC1524" s="12"/>
      <c r="AD1524" s="12"/>
      <c r="AE1524" s="12">
        <f t="array" ref="AE1524:AJ1525">TRANSPOSE(AC1518:AD1523)</f>
        <v>-0.62718802128493023</v>
      </c>
      <c r="AF1524" s="12">
        <v>-0.62718802128493023</v>
      </c>
      <c r="AG1524" s="12">
        <v>3.330061662918183E-2</v>
      </c>
      <c r="AH1524" s="12">
        <v>0</v>
      </c>
      <c r="AI1524" s="12">
        <v>0.33951136208588795</v>
      </c>
      <c r="AJ1524" s="12">
        <v>0</v>
      </c>
      <c r="AK1524" s="12"/>
      <c r="AL1524" s="12"/>
      <c r="AM1524" s="12"/>
      <c r="AN1524" s="12">
        <f t="shared" si="225"/>
        <v>-0.62718802128493023</v>
      </c>
      <c r="AO1524" s="12">
        <f t="shared" si="226"/>
        <v>-0.62718802128493023</v>
      </c>
      <c r="AP1524" s="12">
        <f t="shared" si="227"/>
        <v>3.330061662918183E-2</v>
      </c>
      <c r="AQ1524" s="12">
        <f t="shared" si="228"/>
        <v>0</v>
      </c>
      <c r="AR1524" s="12">
        <f t="shared" si="229"/>
        <v>0.33951136208588795</v>
      </c>
      <c r="AS1524" s="12">
        <f t="shared" si="230"/>
        <v>0</v>
      </c>
      <c r="AT1524" s="12">
        <f t="shared" si="231"/>
        <v>0</v>
      </c>
      <c r="AU1524" s="12">
        <f t="shared" si="232"/>
        <v>0</v>
      </c>
      <c r="AV1524" s="12"/>
      <c r="AW1524" s="12"/>
      <c r="AX1524" s="12">
        <f>INDEX($N$6:$N$6003,UsefulSeries!$K1516)</f>
        <v>5.002275883246865E-4</v>
      </c>
      <c r="AY1524" s="12"/>
      <c r="AZ1524" s="12"/>
      <c r="BA1524" s="12"/>
      <c r="BB1524" s="12">
        <f t="shared" si="224"/>
        <v>5.002275883246865E-4</v>
      </c>
      <c r="BC1524" s="12"/>
      <c r="BD1524" s="38">
        <f ca="1"/>
        <v>6.7440156903594298E-2</v>
      </c>
    </row>
    <row r="1525" spans="1:56" x14ac:dyDescent="0.35">
      <c r="A1525" s="12">
        <f ca="1">-INDEX('Flow probs &amp; rates'!$K$5:$K$5999,UsefulSeries!$E1522,0)*(INDEX('Flow probs &amp; rates'!$L$5:$L$5999,UsefulSeries!$E1522,0))/INDEX('Flow probs &amp; rates'!$E$4:$E$5999,UsefulSeries!$E1522,0)</f>
        <v>-2.9764390012799194E-4</v>
      </c>
      <c r="B1525" s="12">
        <f ca="1">INDEX('Flow probs &amp; rates'!$L$5:$L$5999,UsefulSeries!$E1522,0)*(1-INDEX('Flow probs &amp; rates'!$L$5:$L$5999,UsefulSeries!$E1522,0))/INDEX('Flow probs &amp; rates'!$E$4:$E$5999,UsefulSeries!$E1522,0)</f>
        <v>2.0559005095324139E-2</v>
      </c>
      <c r="C1525" s="12">
        <v>0</v>
      </c>
      <c r="D1525" s="12">
        <v>0</v>
      </c>
      <c r="E1525" s="12">
        <v>0</v>
      </c>
      <c r="F1525" s="12">
        <v>0</v>
      </c>
      <c r="G1525" s="12"/>
      <c r="H1525" s="12"/>
      <c r="I1525" s="12">
        <f ca="1">INDEX('Flow probs &amp; rates'!$L$5:$L$5999,UsefulSeries!$E1522)</f>
        <v>1.2159789023208273E-2</v>
      </c>
      <c r="J1525" s="12"/>
      <c r="K1525" s="12">
        <f>-INDEX('Flow probs &amp; rates'!$E$4:$E$5999,UsefulSeries!$E1522)</f>
        <v>-0.58426604295415463</v>
      </c>
      <c r="L1525" s="12"/>
      <c r="M1525" s="12"/>
      <c r="N1525" s="12"/>
      <c r="O1525" s="12"/>
      <c r="P1525" s="12">
        <f ca="1"/>
        <v>0.60014669824312139</v>
      </c>
      <c r="Q1525" s="12">
        <f ca="1"/>
        <v>48.649174673894642</v>
      </c>
      <c r="R1525" s="12">
        <f ca="1"/>
        <v>0</v>
      </c>
      <c r="S1525" s="12">
        <f ca="1"/>
        <v>0</v>
      </c>
      <c r="T1525" s="12">
        <f ca="1"/>
        <v>0</v>
      </c>
      <c r="U1525" s="12">
        <f ca="1"/>
        <v>0</v>
      </c>
      <c r="V1525" s="12"/>
      <c r="W1525" s="12"/>
      <c r="X1525" s="12"/>
      <c r="Y1525" s="12"/>
      <c r="Z1525" s="12"/>
      <c r="AA1525" s="12"/>
      <c r="AB1525" s="12"/>
      <c r="AC1525" s="12"/>
      <c r="AD1525" s="12"/>
      <c r="AE1525" s="12">
        <v>0.62718802128493023</v>
      </c>
      <c r="AF1525" s="12">
        <v>0</v>
      </c>
      <c r="AG1525" s="12">
        <v>-3.330061662918183E-2</v>
      </c>
      <c r="AH1525" s="12">
        <v>-3.330061662918183E-2</v>
      </c>
      <c r="AI1525" s="12">
        <v>0</v>
      </c>
      <c r="AJ1525" s="12">
        <v>0.33951136208588795</v>
      </c>
      <c r="AK1525" s="12"/>
      <c r="AL1525" s="12"/>
      <c r="AM1525" s="12"/>
      <c r="AN1525" s="12">
        <f t="shared" si="225"/>
        <v>0.62718802128493023</v>
      </c>
      <c r="AO1525" s="12">
        <f t="shared" si="226"/>
        <v>0</v>
      </c>
      <c r="AP1525" s="12">
        <f t="shared" si="227"/>
        <v>-3.330061662918183E-2</v>
      </c>
      <c r="AQ1525" s="12">
        <f t="shared" si="228"/>
        <v>-3.330061662918183E-2</v>
      </c>
      <c r="AR1525" s="12">
        <f t="shared" si="229"/>
        <v>0</v>
      </c>
      <c r="AS1525" s="12">
        <f t="shared" si="230"/>
        <v>0.33951136208588795</v>
      </c>
      <c r="AT1525" s="12">
        <f t="shared" si="231"/>
        <v>0</v>
      </c>
      <c r="AU1525" s="12">
        <f t="shared" si="232"/>
        <v>0</v>
      </c>
      <c r="AV1525" s="12"/>
      <c r="AW1525" s="12"/>
      <c r="AX1525" s="12">
        <f>INDEX('Margin error adjustment'!N$7:N$6003,UsefulSeries!$K1516)</f>
        <v>-1.2944607536184566E-3</v>
      </c>
      <c r="AY1525" s="12"/>
      <c r="AZ1525" s="12"/>
      <c r="BA1525" s="12"/>
      <c r="BB1525" s="12">
        <f t="shared" si="224"/>
        <v>-1.2944607536184566E-3</v>
      </c>
      <c r="BC1525" s="12"/>
      <c r="BD1525" s="38">
        <f ca="1"/>
        <v>7.6268664214529991E-2</v>
      </c>
    </row>
    <row r="1526" spans="1:56" x14ac:dyDescent="0.35">
      <c r="A1526" s="12">
        <v>0</v>
      </c>
      <c r="B1526" s="12">
        <v>0</v>
      </c>
      <c r="C1526" s="12">
        <f ca="1">INDEX('Flow probs &amp; rates'!$M$5:$M$5999,UsefulSeries!$E1522,0)*(1-INDEX('Flow probs &amp; rates'!$M$5:$M$5999,UsefulSeries!$E1522,0))/INDEX('Flow probs &amp; rates'!$F$4:$F$5999,UsefulSeries!$E1522,0)</f>
        <v>2.1373950265392181</v>
      </c>
      <c r="D1526" s="12">
        <f ca="1">-INDEX('Flow probs &amp; rates'!$M$5:$M$5999,UsefulSeries!$E1522,0)*(INDEX('Flow probs &amp; rates'!$O$5:$O$5999,UsefulSeries!$E1522,0))/INDEX('Flow probs &amp; rates'!$F$4:$F$5999,UsefulSeries!$E1522,0)</f>
        <v>-0.31147519228334647</v>
      </c>
      <c r="E1526" s="12">
        <v>0</v>
      </c>
      <c r="F1526" s="12">
        <v>0</v>
      </c>
      <c r="G1526" s="12"/>
      <c r="H1526" s="12"/>
      <c r="I1526" s="12">
        <f ca="1">INDEX('Flow probs &amp; rates'!$M$5:$M$5999,UsefulSeries!$E1522)</f>
        <v>0.14342117440088095</v>
      </c>
      <c r="J1526" s="12"/>
      <c r="K1526" s="12">
        <f>INDEX('Flow probs &amp; rates'!$F$4:$F$5999,UsefulSeries!$E1522)</f>
        <v>5.747722793819221E-2</v>
      </c>
      <c r="L1526" s="12">
        <f>-INDEX('Flow probs &amp; rates'!$F$4:$F$5999,UsefulSeries!$E1522)</f>
        <v>-5.747722793819221E-2</v>
      </c>
      <c r="M1526" s="12"/>
      <c r="N1526" s="12"/>
      <c r="O1526" s="12"/>
      <c r="P1526" s="12">
        <f ca="1"/>
        <v>0</v>
      </c>
      <c r="Q1526" s="12">
        <f ca="1"/>
        <v>0</v>
      </c>
      <c r="R1526" s="12">
        <f ca="1"/>
        <v>0.47930566879234565</v>
      </c>
      <c r="S1526" s="12">
        <f ca="1"/>
        <v>7.8547355535644472E-2</v>
      </c>
      <c r="T1526" s="12">
        <f ca="1"/>
        <v>0</v>
      </c>
      <c r="U1526" s="12">
        <f ca="1"/>
        <v>0</v>
      </c>
      <c r="V1526" s="12"/>
      <c r="W1526" s="12">
        <f ca="1">INDEX(P$6:P$6003,UsefulSeries!$I1524)</f>
        <v>60.114515074120625</v>
      </c>
      <c r="X1526" s="12">
        <f ca="1">INDEX(Q$6:Q$6003,UsefulSeries!$I1524)</f>
        <v>0.64332803048011178</v>
      </c>
      <c r="Y1526" s="12">
        <f ca="1">INDEX(R$6:R$6003,UsefulSeries!$I1524)</f>
        <v>0</v>
      </c>
      <c r="Z1526" s="12">
        <f ca="1">INDEX(S$6:S$6003,UsefulSeries!$I1524)</f>
        <v>0</v>
      </c>
      <c r="AA1526" s="12">
        <f ca="1">INDEX(T$6:T$6003,UsefulSeries!$I1524)</f>
        <v>0</v>
      </c>
      <c r="AB1526" s="12">
        <f ca="1">INDEX(U$6:U$6003,UsefulSeries!$I1524)</f>
        <v>0</v>
      </c>
      <c r="AC1526" s="12">
        <f>INDEX( K$6:K$6003,UsefulSeries!$I1524)</f>
        <v>-0.62768824887325492</v>
      </c>
      <c r="AD1526" s="12">
        <f>INDEX(L$6:L$6003,UsefulSeries!$I1524)</f>
        <v>0.62768824887325492</v>
      </c>
      <c r="AE1526" s="12"/>
      <c r="AF1526" s="12"/>
      <c r="AG1526" s="12"/>
      <c r="AH1526" s="12"/>
      <c r="AI1526" s="12"/>
      <c r="AJ1526" s="12"/>
      <c r="AK1526" s="12"/>
      <c r="AL1526" s="12"/>
      <c r="AM1526" s="12"/>
      <c r="AN1526" s="12">
        <f t="shared" ca="1" si="225"/>
        <v>60.114515074120625</v>
      </c>
      <c r="AO1526" s="12">
        <f t="shared" ca="1" si="226"/>
        <v>0.64332803048011178</v>
      </c>
      <c r="AP1526" s="12">
        <f t="shared" ca="1" si="227"/>
        <v>0</v>
      </c>
      <c r="AQ1526" s="12">
        <f t="shared" ca="1" si="228"/>
        <v>0</v>
      </c>
      <c r="AR1526" s="12">
        <f t="shared" ca="1" si="229"/>
        <v>0</v>
      </c>
      <c r="AS1526" s="12">
        <f t="shared" ca="1" si="230"/>
        <v>0</v>
      </c>
      <c r="AT1526" s="12">
        <f t="shared" si="231"/>
        <v>-0.62768824887325492</v>
      </c>
      <c r="AU1526" s="12">
        <f t="shared" si="232"/>
        <v>0.62768824887325492</v>
      </c>
      <c r="AV1526" s="12"/>
      <c r="AW1526" s="12">
        <f ca="1">INDEX(I$6:I$6003,UsefulSeries!$I1524)</f>
        <v>1.0554493361846832E-2</v>
      </c>
      <c r="AX1526" s="12"/>
      <c r="AY1526" s="12"/>
      <c r="AZ1526" s="12">
        <f t="array" aca="1" ref="AZ1526:AZ1531" ca="1">MMULT(W1526:AB1531,AW1526:AW1531)</f>
        <v>0.64332803048011178</v>
      </c>
      <c r="BA1526" s="12"/>
      <c r="BB1526" s="12">
        <f t="shared" ca="1" si="224"/>
        <v>0.64332803048011178</v>
      </c>
      <c r="BC1526" s="12"/>
      <c r="BD1526" s="38">
        <f t="array" aca="1" ref="BD1526:BD1533" ca="1">MMULT(MINVERSE(AN1526:AU1533),BB1526:BB1533)</f>
        <v>1.0155766972174907E-2</v>
      </c>
    </row>
    <row r="1527" spans="1:56" x14ac:dyDescent="0.35">
      <c r="A1527" s="12">
        <v>0</v>
      </c>
      <c r="B1527" s="12">
        <v>0</v>
      </c>
      <c r="C1527" s="12">
        <f ca="1">-INDEX('Flow probs &amp; rates'!$M$5:$M$5999,UsefulSeries!$E1522,0)*(INDEX('Flow probs &amp; rates'!$O$5:$O$5999,UsefulSeries!$E1522,0))/INDEX('Flow probs &amp; rates'!$F$4:$F$5999,UsefulSeries!$E1522,0)</f>
        <v>-0.31147519228334647</v>
      </c>
      <c r="D1527" s="12">
        <f ca="1">INDEX('Flow probs &amp; rates'!$O$5:$O$5999,UsefulSeries!$E1522,0)*(1-INDEX('Flow probs &amp; rates'!$O$5:$O$5999,UsefulSeries!$E1522,0))/INDEX('Flow probs &amp; rates'!$F$4:$F$5999,UsefulSeries!$E1522,0)</f>
        <v>1.9006601091980215</v>
      </c>
      <c r="E1527" s="12">
        <v>0</v>
      </c>
      <c r="F1527" s="12">
        <v>0</v>
      </c>
      <c r="G1527" s="12"/>
      <c r="H1527" s="12"/>
      <c r="I1527" s="12">
        <f ca="1">INDEX('Flow probs &amp; rates'!$O$5:$O$5999,UsefulSeries!$E1522)</f>
        <v>0.12482627268078057</v>
      </c>
      <c r="J1527" s="12"/>
      <c r="K1527" s="12"/>
      <c r="L1527" s="12">
        <f>-INDEX('Flow probs &amp; rates'!$F$4:$F$5999,UsefulSeries!$E1522)</f>
        <v>-5.747722793819221E-2</v>
      </c>
      <c r="M1527" s="12"/>
      <c r="N1527" s="12"/>
      <c r="O1527" s="12"/>
      <c r="P1527" s="12">
        <f ca="1"/>
        <v>0</v>
      </c>
      <c r="Q1527" s="12">
        <f ca="1"/>
        <v>0</v>
      </c>
      <c r="R1527" s="12">
        <f ca="1"/>
        <v>7.8547355535644459E-2</v>
      </c>
      <c r="S1527" s="12">
        <f ca="1"/>
        <v>0.53900513180185794</v>
      </c>
      <c r="T1527" s="12">
        <f ca="1"/>
        <v>0</v>
      </c>
      <c r="U1527" s="12">
        <f ca="1"/>
        <v>0</v>
      </c>
      <c r="V1527" s="12"/>
      <c r="W1527" s="12">
        <f ca="1">INDEX(P$7:P$6003,UsefulSeries!$I1524)</f>
        <v>0.64332803048011178</v>
      </c>
      <c r="X1527" s="12">
        <f ca="1">INDEX(Q$7:Q$6003,UsefulSeries!$I1524)</f>
        <v>46.272647257080436</v>
      </c>
      <c r="Y1527" s="12">
        <f ca="1">INDEX(R$7:R$6003,UsefulSeries!$I1524)</f>
        <v>0</v>
      </c>
      <c r="Z1527" s="12">
        <f ca="1">INDEX(S$7:S$6003,UsefulSeries!$I1524)</f>
        <v>0</v>
      </c>
      <c r="AA1527" s="12">
        <f ca="1">INDEX(T$7:T$6003,UsefulSeries!$I1524)</f>
        <v>0</v>
      </c>
      <c r="AB1527" s="12">
        <f ca="1">INDEX(U$7:U$6003,UsefulSeries!$I1524)</f>
        <v>0</v>
      </c>
      <c r="AC1527" s="12">
        <f>INDEX( K$7:K$6003,UsefulSeries!$I1524,1)</f>
        <v>-0.62768824887325492</v>
      </c>
      <c r="AD1527" s="12">
        <f>INDEX(L$7:L$6003,UsefulSeries!$I1524,1)</f>
        <v>0</v>
      </c>
      <c r="AE1527" s="12"/>
      <c r="AF1527" s="12"/>
      <c r="AG1527" s="12"/>
      <c r="AH1527" s="12"/>
      <c r="AI1527" s="12"/>
      <c r="AJ1527" s="12"/>
      <c r="AK1527" s="12"/>
      <c r="AL1527" s="12"/>
      <c r="AM1527" s="12"/>
      <c r="AN1527" s="12">
        <f t="shared" ca="1" si="225"/>
        <v>0.64332803048011178</v>
      </c>
      <c r="AO1527" s="12">
        <f t="shared" ca="1" si="226"/>
        <v>46.272647257080436</v>
      </c>
      <c r="AP1527" s="12">
        <f t="shared" ca="1" si="227"/>
        <v>0</v>
      </c>
      <c r="AQ1527" s="12">
        <f t="shared" ca="1" si="228"/>
        <v>0</v>
      </c>
      <c r="AR1527" s="12">
        <f t="shared" ca="1" si="229"/>
        <v>0</v>
      </c>
      <c r="AS1527" s="12">
        <f t="shared" ca="1" si="230"/>
        <v>0</v>
      </c>
      <c r="AT1527" s="12">
        <f t="shared" si="231"/>
        <v>-0.62768824887325492</v>
      </c>
      <c r="AU1527" s="12">
        <f t="shared" si="232"/>
        <v>0</v>
      </c>
      <c r="AV1527" s="12"/>
      <c r="AW1527" s="12">
        <f ca="1">INDEX(I$7:I$6003,UsefulSeries!$I1524)</f>
        <v>1.3756248383984969E-2</v>
      </c>
      <c r="AX1527" s="12"/>
      <c r="AY1527" s="12"/>
      <c r="AZ1527" s="12">
        <f ca="1"/>
        <v>0.64332803048011156</v>
      </c>
      <c r="BA1527" s="12"/>
      <c r="BB1527" s="12">
        <f t="shared" ca="1" si="224"/>
        <v>0.64332803048011156</v>
      </c>
      <c r="BC1527" s="12"/>
      <c r="BD1527" s="38">
        <f ca="1"/>
        <v>1.4198892034728008E-2</v>
      </c>
    </row>
    <row r="1528" spans="1:56" x14ac:dyDescent="0.35">
      <c r="A1528" s="12">
        <v>0</v>
      </c>
      <c r="B1528" s="12">
        <v>0</v>
      </c>
      <c r="C1528" s="12">
        <v>0</v>
      </c>
      <c r="D1528" s="12">
        <v>0</v>
      </c>
      <c r="E1528" s="12">
        <f ca="1">INDEX('Flow probs &amp; rates'!$P$5:$P$5999,UsefulSeries!$E1522,0)*(1-INDEX('Flow probs &amp; rates'!$P$5:$P$5999,UsefulSeries!$E1522,0))/INDEX('Flow probs &amp; rates'!$G$4:$G$5999,UsefulSeries!$E1522,0)</f>
        <v>4.7254101800914126E-2</v>
      </c>
      <c r="F1528" s="12">
        <f ca="1">-INDEX('Flow probs &amp; rates'!$P$5:$P$5999,UsefulSeries!$E1522,0)*(INDEX('Flow probs &amp; rates'!$Q$5:$Q$5999,UsefulSeries!$E1522,0))/INDEX('Flow probs &amp; rates'!$G$4:$G$5999,UsefulSeries!$E1522,0)</f>
        <v>-1.2121194800713178E-3</v>
      </c>
      <c r="G1528" s="12"/>
      <c r="H1528" s="12"/>
      <c r="I1528" s="12">
        <f ca="1">INDEX('Flow probs &amp; rates'!$P$5:$P$5999,UsefulSeries!$E1522)</f>
        <v>1.7225829137593109E-2</v>
      </c>
      <c r="J1528" s="12"/>
      <c r="K1528" s="12">
        <f>INDEX('Flow probs &amp; rates'!$G$4:$G$5999,UsefulSeries!$E1522)</f>
        <v>0.35825672910765316</v>
      </c>
      <c r="L1528" s="12"/>
      <c r="M1528" s="12"/>
      <c r="N1528" s="12"/>
      <c r="O1528" s="12"/>
      <c r="P1528" s="12">
        <f ca="1"/>
        <v>0</v>
      </c>
      <c r="Q1528" s="12">
        <f ca="1"/>
        <v>0</v>
      </c>
      <c r="R1528" s="12">
        <f ca="1"/>
        <v>0</v>
      </c>
      <c r="S1528" s="12">
        <f ca="1"/>
        <v>0</v>
      </c>
      <c r="T1528" s="12">
        <f ca="1"/>
        <v>21.171780985746263</v>
      </c>
      <c r="U1528" s="12">
        <f ca="1"/>
        <v>0.37413309048153476</v>
      </c>
      <c r="V1528" s="12"/>
      <c r="W1528" s="12">
        <f ca="1">INDEX(P$8:P$6003,UsefulSeries!$I1524)</f>
        <v>0</v>
      </c>
      <c r="X1528" s="12">
        <f ca="1">INDEX(Q$8:Q$6003,UsefulSeries!$I1524)</f>
        <v>0</v>
      </c>
      <c r="Y1528" s="12">
        <f ca="1">INDEX(R$8:R$6003,UsefulSeries!$I1524)</f>
        <v>0.18689552519335956</v>
      </c>
      <c r="Z1528" s="12">
        <f ca="1">INDEX(S$8:S$6003,UsefulSeries!$I1524)</f>
        <v>5.4473719090834559E-2</v>
      </c>
      <c r="AA1528" s="12">
        <f ca="1">INDEX(T$8:T$6003,UsefulSeries!$I1524)</f>
        <v>0</v>
      </c>
      <c r="AB1528" s="12">
        <f ca="1">INDEX(U$8:U$6003,UsefulSeries!$I1524)</f>
        <v>0</v>
      </c>
      <c r="AC1528" s="12">
        <f>INDEX( K$8:K$6003,UsefulSeries!$I1524)</f>
        <v>3.2006155875563373E-2</v>
      </c>
      <c r="AD1528" s="12">
        <f>INDEX(L$8:L$6003,UsefulSeries!$I1524)</f>
        <v>-3.2006155875563373E-2</v>
      </c>
      <c r="AE1528" s="12"/>
      <c r="AF1528" s="12"/>
      <c r="AG1528" s="12"/>
      <c r="AH1528" s="12"/>
      <c r="AI1528" s="12"/>
      <c r="AJ1528" s="12"/>
      <c r="AK1528" s="12"/>
      <c r="AL1528" s="12"/>
      <c r="AM1528" s="12"/>
      <c r="AN1528" s="12">
        <f t="shared" ca="1" si="225"/>
        <v>0</v>
      </c>
      <c r="AO1528" s="12">
        <f t="shared" ca="1" si="226"/>
        <v>0</v>
      </c>
      <c r="AP1528" s="12">
        <f t="shared" ca="1" si="227"/>
        <v>0.18689552519335956</v>
      </c>
      <c r="AQ1528" s="12">
        <f t="shared" ca="1" si="228"/>
        <v>5.4473719090834559E-2</v>
      </c>
      <c r="AR1528" s="12">
        <f t="shared" ca="1" si="229"/>
        <v>0</v>
      </c>
      <c r="AS1528" s="12">
        <f t="shared" ca="1" si="230"/>
        <v>0</v>
      </c>
      <c r="AT1528" s="12">
        <f t="shared" si="231"/>
        <v>3.2006155875563373E-2</v>
      </c>
      <c r="AU1528" s="12">
        <f t="shared" si="232"/>
        <v>-3.2006155875563373E-2</v>
      </c>
      <c r="AV1528" s="12"/>
      <c r="AW1528" s="12">
        <f ca="1">INDEX(I$8:I$6003,UsefulSeries!$I1524)</f>
        <v>0.24169853000481833</v>
      </c>
      <c r="AX1528" s="12"/>
      <c r="AY1528" s="12"/>
      <c r="AZ1528" s="12">
        <f ca="1"/>
        <v>5.4473719090834559E-2</v>
      </c>
      <c r="BA1528" s="12"/>
      <c r="BB1528" s="12">
        <f t="shared" ca="1" si="224"/>
        <v>5.4473719090834559E-2</v>
      </c>
      <c r="BC1528" s="12"/>
      <c r="BD1528" s="38">
        <f ca="1"/>
        <v>0.24572717041417208</v>
      </c>
    </row>
    <row r="1529" spans="1:56" x14ac:dyDescent="0.35">
      <c r="A1529" s="12">
        <v>0</v>
      </c>
      <c r="B1529" s="12">
        <v>0</v>
      </c>
      <c r="C1529" s="12">
        <v>0</v>
      </c>
      <c r="D1529" s="12">
        <v>0</v>
      </c>
      <c r="E1529" s="12">
        <f ca="1">-INDEX('Flow probs &amp; rates'!$P$5:$P$5999,UsefulSeries!$E1522,0)*(INDEX('Flow probs &amp; rates'!$Q$5:$Q$5999,UsefulSeries!$E1522,0))/INDEX('Flow probs &amp; rates'!$G$4:$G$5999,UsefulSeries!$E1522,0)</f>
        <v>-1.2121194800713178E-3</v>
      </c>
      <c r="F1529" s="12">
        <f ca="1">INDEX('Flow probs &amp; rates'!$Q$5:$Q$5999,UsefulSeries!$E1522,0)*(1-INDEX('Flow probs &amp; rates'!$Q$5:$Q$5999,UsefulSeries!$E1522,0))/INDEX('Flow probs &amp; rates'!$G$4:$G$5999,UsefulSeries!$E1522,0)</f>
        <v>6.8592511097045408E-2</v>
      </c>
      <c r="G1529" s="12"/>
      <c r="H1529" s="12"/>
      <c r="I1529" s="12">
        <f ca="1">INDEX('Flow probs &amp; rates'!$Q$5:$Q$5999,UsefulSeries!$E1522)</f>
        <v>2.5209234153514618E-2</v>
      </c>
      <c r="J1529" s="12"/>
      <c r="K1529" s="12"/>
      <c r="L1529" s="12">
        <f>INDEX('Flow probs &amp; rates'!$G$4:$G$5999,UsefulSeries!$E1522)</f>
        <v>0.35825672910765316</v>
      </c>
      <c r="M1529" s="12"/>
      <c r="N1529" s="12"/>
      <c r="O1529" s="12"/>
      <c r="P1529" s="12">
        <f ca="1"/>
        <v>0</v>
      </c>
      <c r="Q1529" s="12">
        <f ca="1"/>
        <v>0</v>
      </c>
      <c r="R1529" s="12">
        <f ca="1"/>
        <v>0</v>
      </c>
      <c r="S1529" s="12">
        <f ca="1"/>
        <v>0</v>
      </c>
      <c r="T1529" s="12">
        <f ca="1"/>
        <v>0.37413309048153481</v>
      </c>
      <c r="U1529" s="12">
        <f ca="1"/>
        <v>14.58546243614933</v>
      </c>
      <c r="V1529" s="12"/>
      <c r="W1529" s="12">
        <f ca="1">INDEX(P$9:P$6003,UsefulSeries!$I1524)</f>
        <v>0</v>
      </c>
      <c r="X1529" s="12">
        <f ca="1">INDEX(Q$9:Q$6003,UsefulSeries!$I1524)</f>
        <v>0</v>
      </c>
      <c r="Y1529" s="12">
        <f ca="1">INDEX(R$9:R$6003,UsefulSeries!$I1524)</f>
        <v>5.4473719090834552E-2</v>
      </c>
      <c r="Z1529" s="12">
        <f ca="1">INDEX(S$9:S$6003,UsefulSeries!$I1524)</f>
        <v>0.24191911239458194</v>
      </c>
      <c r="AA1529" s="12">
        <f ca="1">INDEX(T$9:T$6003,UsefulSeries!$I1524)</f>
        <v>0</v>
      </c>
      <c r="AB1529" s="12">
        <f ca="1">INDEX(U$9:U$6003,UsefulSeries!$I1524)</f>
        <v>0</v>
      </c>
      <c r="AC1529" s="12">
        <f>INDEX( K$9:K$6003,UsefulSeries!$I1524)</f>
        <v>0</v>
      </c>
      <c r="AD1529" s="12">
        <f>INDEX(L$9:L$6003,UsefulSeries!$I1524)</f>
        <v>-3.2006155875563373E-2</v>
      </c>
      <c r="AE1529" s="12"/>
      <c r="AF1529" s="12"/>
      <c r="AG1529" s="12"/>
      <c r="AH1529" s="12"/>
      <c r="AI1529" s="12"/>
      <c r="AJ1529" s="12"/>
      <c r="AK1529" s="12"/>
      <c r="AL1529" s="12"/>
      <c r="AM1529" s="12"/>
      <c r="AN1529" s="12">
        <f t="shared" ca="1" si="225"/>
        <v>0</v>
      </c>
      <c r="AO1529" s="12">
        <f t="shared" ca="1" si="226"/>
        <v>0</v>
      </c>
      <c r="AP1529" s="12">
        <f t="shared" ca="1" si="227"/>
        <v>5.4473719090834552E-2</v>
      </c>
      <c r="AQ1529" s="12">
        <f t="shared" ca="1" si="228"/>
        <v>0.24191911239458194</v>
      </c>
      <c r="AR1529" s="12">
        <f t="shared" ca="1" si="229"/>
        <v>0</v>
      </c>
      <c r="AS1529" s="12">
        <f t="shared" ca="1" si="230"/>
        <v>0</v>
      </c>
      <c r="AT1529" s="12">
        <f t="shared" si="231"/>
        <v>0</v>
      </c>
      <c r="AU1529" s="12">
        <f t="shared" si="232"/>
        <v>-3.2006155875563373E-2</v>
      </c>
      <c r="AV1529" s="12"/>
      <c r="AW1529" s="12">
        <f ca="1">INDEX(I$9:I$6003,UsefulSeries!$I1524)</f>
        <v>0.17074922627572256</v>
      </c>
      <c r="AX1529" s="12"/>
      <c r="AY1529" s="12"/>
      <c r="AZ1529" s="12">
        <f ca="1"/>
        <v>5.4473719090834552E-2</v>
      </c>
      <c r="BA1529" s="12"/>
      <c r="BB1529" s="12">
        <f t="shared" ca="1" si="224"/>
        <v>5.4473719090834552E-2</v>
      </c>
      <c r="BC1529" s="12"/>
      <c r="BD1529" s="38">
        <f ca="1"/>
        <v>0.17909727430107719</v>
      </c>
    </row>
    <row r="1530" spans="1:56" x14ac:dyDescent="0.35">
      <c r="A1530" s="12">
        <f ca="1">INDEX('Flow probs &amp; rates'!$K$5:$K$5999,UsefulSeries!$E1528,0)*(1-INDEX('Flow probs &amp; rates'!$K$5:$K$5999,UsefulSeries!$E1528,0))/INDEX('Flow probs &amp; rates'!$E$4:$E$5999,UsefulSeries!$E1528,0)</f>
        <v>2.3433048180003722E-2</v>
      </c>
      <c r="B1530" s="12">
        <f ca="1">-INDEX('Flow probs &amp; rates'!$K$5:$K$5999,UsefulSeries!$E1528,0)*(INDEX('Flow probs &amp; rates'!$L$5:$L$5999,UsefulSeries!$E1528,0))/INDEX('Flow probs &amp; rates'!$E$4:$E$5999,UsefulSeries!$E1528,0)</f>
        <v>-3.0519157197148082E-4</v>
      </c>
      <c r="C1530" s="12">
        <v>0</v>
      </c>
      <c r="D1530" s="12">
        <v>0</v>
      </c>
      <c r="E1530" s="12">
        <v>0</v>
      </c>
      <c r="F1530" s="12">
        <v>0</v>
      </c>
      <c r="G1530" s="12"/>
      <c r="H1530" s="12"/>
      <c r="I1530" s="12">
        <f ca="1">INDEX('Flow probs &amp; rates'!$K$5:$K$5999,UsefulSeries!$E1528)</f>
        <v>1.3869899400430383E-2</v>
      </c>
      <c r="J1530" s="12"/>
      <c r="K1530" s="12">
        <f>-INDEX('Flow probs &amp; rates'!$E$4:$E$5999,UsefulSeries!$E1528)</f>
        <v>-0.58368528012176657</v>
      </c>
      <c r="L1530" s="12">
        <f>INDEX('Flow probs &amp; rates'!$E$4:$E$5999,UsefulSeries!$E1528)</f>
        <v>0.58368528012176657</v>
      </c>
      <c r="M1530" s="12"/>
      <c r="N1530" s="12"/>
      <c r="O1530" s="12"/>
      <c r="P1530" s="12">
        <f t="array" aca="1" ref="P1530:U1535" ca="1">MINVERSE(A1530:F1535)</f>
        <v>42.682583048361238</v>
      </c>
      <c r="Q1530" s="12">
        <f ca="1"/>
        <v>0.59970535253203727</v>
      </c>
      <c r="R1530" s="12">
        <f ca="1"/>
        <v>0</v>
      </c>
      <c r="S1530" s="12">
        <f ca="1"/>
        <v>0</v>
      </c>
      <c r="T1530" s="12">
        <f ca="1"/>
        <v>0</v>
      </c>
      <c r="U1530" s="12">
        <f ca="1"/>
        <v>0</v>
      </c>
      <c r="V1530" s="12"/>
      <c r="W1530" s="12">
        <f ca="1">INDEX(P$10:P$6003,UsefulSeries!$I1524)</f>
        <v>0</v>
      </c>
      <c r="X1530" s="12">
        <f ca="1">INDEX(Q$10:Q$6003,UsefulSeries!$I1524)</f>
        <v>0</v>
      </c>
      <c r="Y1530" s="12">
        <f ca="1">INDEX(R$10:R$6003,UsefulSeries!$I1524)</f>
        <v>0</v>
      </c>
      <c r="Z1530" s="12">
        <f ca="1">INDEX(S$10:S$6003,UsefulSeries!$I1524)</f>
        <v>0</v>
      </c>
      <c r="AA1530" s="12">
        <f ca="1">INDEX(T$10:T$6003,UsefulSeries!$I1524)</f>
        <v>13.095796810747826</v>
      </c>
      <c r="AB1530" s="12">
        <f ca="1">INDEX(U$10:U$6003,UsefulSeries!$I1524)</f>
        <v>0.35688041366189616</v>
      </c>
      <c r="AC1530" s="12">
        <f>INDEX( K$10:K$6003,UsefulSeries!$I1524)</f>
        <v>0.3403055952511817</v>
      </c>
      <c r="AD1530" s="12">
        <f>INDEX(L$10:L$6003,UsefulSeries!$I1524)</f>
        <v>0</v>
      </c>
      <c r="AE1530" s="12"/>
      <c r="AF1530" s="12"/>
      <c r="AG1530" s="12"/>
      <c r="AH1530" s="12"/>
      <c r="AI1530" s="12"/>
      <c r="AJ1530" s="12"/>
      <c r="AK1530" s="12"/>
      <c r="AL1530" s="12"/>
      <c r="AM1530" s="12"/>
      <c r="AN1530" s="12">
        <f t="shared" ca="1" si="225"/>
        <v>0</v>
      </c>
      <c r="AO1530" s="12">
        <f t="shared" ca="1" si="226"/>
        <v>0</v>
      </c>
      <c r="AP1530" s="12">
        <f t="shared" ca="1" si="227"/>
        <v>0</v>
      </c>
      <c r="AQ1530" s="12">
        <f t="shared" ca="1" si="228"/>
        <v>0</v>
      </c>
      <c r="AR1530" s="12">
        <f t="shared" ca="1" si="229"/>
        <v>13.095796810747826</v>
      </c>
      <c r="AS1530" s="12">
        <f t="shared" ca="1" si="230"/>
        <v>0.35688041366189616</v>
      </c>
      <c r="AT1530" s="12">
        <f t="shared" si="231"/>
        <v>0.3403055952511817</v>
      </c>
      <c r="AU1530" s="12">
        <f t="shared" si="232"/>
        <v>0</v>
      </c>
      <c r="AV1530" s="12"/>
      <c r="AW1530" s="12">
        <f ca="1">INDEX(I$10:I$6003,UsefulSeries!$I1524)</f>
        <v>2.6713857336329465E-2</v>
      </c>
      <c r="AX1530" s="12"/>
      <c r="AY1530" s="12"/>
      <c r="AZ1530" s="12">
        <f ca="1"/>
        <v>0.35688041366189616</v>
      </c>
      <c r="BA1530" s="12"/>
      <c r="BB1530" s="12">
        <f t="shared" ca="1" si="224"/>
        <v>0.35688041366189616</v>
      </c>
      <c r="BC1530" s="12"/>
      <c r="BD1530" s="38">
        <f ca="1"/>
        <v>2.5912931620023515E-2</v>
      </c>
    </row>
    <row r="1531" spans="1:56" x14ac:dyDescent="0.35">
      <c r="A1531" s="12">
        <f ca="1">-INDEX('Flow probs &amp; rates'!$K$5:$K$5999,UsefulSeries!$E1528,0)*(INDEX('Flow probs &amp; rates'!$L$5:$L$5999,UsefulSeries!$E1528,0))/INDEX('Flow probs &amp; rates'!$E$4:$E$5999,UsefulSeries!$E1528,0)</f>
        <v>-3.0519157197148082E-4</v>
      </c>
      <c r="B1531" s="12">
        <f ca="1">INDEX('Flow probs &amp; rates'!$L$5:$L$5999,UsefulSeries!$E1528,0)*(1-INDEX('Flow probs &amp; rates'!$L$5:$L$5999,UsefulSeries!$E1528,0))/INDEX('Flow probs &amp; rates'!$E$4:$E$5999,UsefulSeries!$E1528,0)</f>
        <v>2.1721274558136876E-2</v>
      </c>
      <c r="C1531" s="12">
        <v>0</v>
      </c>
      <c r="D1531" s="12">
        <v>0</v>
      </c>
      <c r="E1531" s="12">
        <v>0</v>
      </c>
      <c r="F1531" s="12">
        <v>0</v>
      </c>
      <c r="G1531" s="12"/>
      <c r="H1531" s="12"/>
      <c r="I1531" s="12">
        <f ca="1">INDEX('Flow probs &amp; rates'!$L$5:$L$5999,UsefulSeries!$E1528)</f>
        <v>1.2843339597073684E-2</v>
      </c>
      <c r="J1531" s="12"/>
      <c r="K1531" s="12">
        <f>-INDEX('Flow probs &amp; rates'!$E$4:$E$5999,UsefulSeries!$E1528)</f>
        <v>-0.58368528012176657</v>
      </c>
      <c r="L1531" s="12"/>
      <c r="M1531" s="12"/>
      <c r="N1531" s="12"/>
      <c r="O1531" s="12"/>
      <c r="P1531" s="12">
        <f ca="1"/>
        <v>0.59970535253203727</v>
      </c>
      <c r="Q1531" s="12">
        <f ca="1"/>
        <v>46.04624016616863</v>
      </c>
      <c r="R1531" s="12">
        <f ca="1"/>
        <v>0</v>
      </c>
      <c r="S1531" s="12">
        <f ca="1"/>
        <v>0</v>
      </c>
      <c r="T1531" s="12">
        <f ca="1"/>
        <v>0</v>
      </c>
      <c r="U1531" s="12">
        <f ca="1"/>
        <v>0</v>
      </c>
      <c r="V1531" s="12"/>
      <c r="W1531" s="12">
        <f ca="1">INDEX(P$11:P$6003,UsefulSeries!$I1524)</f>
        <v>0</v>
      </c>
      <c r="X1531" s="12">
        <f ca="1">INDEX(Q$11:Q$6003,UsefulSeries!$I1524)</f>
        <v>0</v>
      </c>
      <c r="Y1531" s="12">
        <f ca="1">INDEX(R$11:R$6003,UsefulSeries!$I1524)</f>
        <v>0</v>
      </c>
      <c r="Z1531" s="12">
        <f ca="1">INDEX(S$11:S$6003,UsefulSeries!$I1524)</f>
        <v>0</v>
      </c>
      <c r="AA1531" s="12">
        <f ca="1">INDEX(T$11:T$6003,UsefulSeries!$I1524)</f>
        <v>0.35688041366189616</v>
      </c>
      <c r="AB1531" s="12">
        <f ca="1">INDEX(U$11:U$6003,UsefulSeries!$I1524)</f>
        <v>17.605217180295835</v>
      </c>
      <c r="AC1531" s="12">
        <f>INDEX( K$11:K$6003,UsefulSeries!$I1524)</f>
        <v>0</v>
      </c>
      <c r="AD1531" s="12">
        <f>INDEX(L$11:L$6003,UsefulSeries!$I1524)</f>
        <v>0.3403055952511817</v>
      </c>
      <c r="AE1531" s="12"/>
      <c r="AF1531" s="12"/>
      <c r="AG1531" s="12"/>
      <c r="AH1531" s="12"/>
      <c r="AI1531" s="12"/>
      <c r="AJ1531" s="12"/>
      <c r="AK1531" s="12"/>
      <c r="AL1531" s="12"/>
      <c r="AM1531" s="12"/>
      <c r="AN1531" s="12">
        <f t="shared" ca="1" si="225"/>
        <v>0</v>
      </c>
      <c r="AO1531" s="12">
        <f t="shared" ca="1" si="226"/>
        <v>0</v>
      </c>
      <c r="AP1531" s="12">
        <f t="shared" ca="1" si="227"/>
        <v>0</v>
      </c>
      <c r="AQ1531" s="12">
        <f t="shared" ca="1" si="228"/>
        <v>0</v>
      </c>
      <c r="AR1531" s="12">
        <f t="shared" ca="1" si="229"/>
        <v>0.35688041366189616</v>
      </c>
      <c r="AS1531" s="12">
        <f t="shared" ca="1" si="230"/>
        <v>17.605217180295835</v>
      </c>
      <c r="AT1531" s="12">
        <f t="shared" si="231"/>
        <v>0</v>
      </c>
      <c r="AU1531" s="12">
        <f t="shared" si="232"/>
        <v>0.3403055952511817</v>
      </c>
      <c r="AV1531" s="12"/>
      <c r="AW1531" s="12">
        <f ca="1">INDEX(I$11:I$6003,UsefulSeries!$I1524)</f>
        <v>1.9729762924706233E-2</v>
      </c>
      <c r="AX1531" s="12"/>
      <c r="AY1531" s="12"/>
      <c r="AZ1531" s="12">
        <f ca="1"/>
        <v>0.3568804136618961</v>
      </c>
      <c r="BA1531" s="12"/>
      <c r="BB1531" s="12">
        <f t="shared" ca="1" si="224"/>
        <v>0.3568804136618961</v>
      </c>
      <c r="BC1531" s="12"/>
      <c r="BD1531" s="38">
        <f ca="1"/>
        <v>1.8393771373047249E-2</v>
      </c>
    </row>
    <row r="1532" spans="1:56" x14ac:dyDescent="0.35">
      <c r="A1532" s="12">
        <v>0</v>
      </c>
      <c r="B1532" s="12">
        <v>0</v>
      </c>
      <c r="C1532" s="12">
        <f ca="1">INDEX('Flow probs &amp; rates'!$M$5:$M$5999,UsefulSeries!$E1528,0)*(1-INDEX('Flow probs &amp; rates'!$M$5:$M$5999,UsefulSeries!$E1528,0))/INDEX('Flow probs &amp; rates'!$F$4:$F$5999,UsefulSeries!$E1528,0)</f>
        <v>2.1317704005087306</v>
      </c>
      <c r="D1532" s="12">
        <f ca="1">-INDEX('Flow probs &amp; rates'!$M$5:$M$5999,UsefulSeries!$E1528,0)*(INDEX('Flow probs &amp; rates'!$O$5:$O$5999,UsefulSeries!$E1528,0))/INDEX('Flow probs &amp; rates'!$F$4:$F$5999,UsefulSeries!$E1528,0)</f>
        <v>-0.31631040950037664</v>
      </c>
      <c r="E1532" s="12">
        <v>0</v>
      </c>
      <c r="F1532" s="12">
        <v>0</v>
      </c>
      <c r="G1532" s="12"/>
      <c r="H1532" s="12"/>
      <c r="I1532" s="12">
        <f ca="1">INDEX('Flow probs &amp; rates'!$M$5:$M$5999,UsefulSeries!$E1528)</f>
        <v>0.14561890256961077</v>
      </c>
      <c r="J1532" s="12"/>
      <c r="K1532" s="12">
        <f>INDEX('Flow probs &amp; rates'!$F$4:$F$5999,UsefulSeries!$E1528)</f>
        <v>5.8361837538574761E-2</v>
      </c>
      <c r="L1532" s="12">
        <f>-INDEX('Flow probs &amp; rates'!$F$4:$F$5999,UsefulSeries!$E1528)</f>
        <v>-5.8361837538574761E-2</v>
      </c>
      <c r="M1532" s="12"/>
      <c r="N1532" s="12"/>
      <c r="O1532" s="12"/>
      <c r="P1532" s="12">
        <f ca="1"/>
        <v>0</v>
      </c>
      <c r="Q1532" s="12">
        <f ca="1"/>
        <v>0</v>
      </c>
      <c r="R1532" s="12">
        <f ca="1"/>
        <v>0.48099523614921197</v>
      </c>
      <c r="S1532" s="12">
        <f ca="1"/>
        <v>8.0210471886373119E-2</v>
      </c>
      <c r="T1532" s="12">
        <f ca="1"/>
        <v>0</v>
      </c>
      <c r="U1532" s="12">
        <f ca="1"/>
        <v>0</v>
      </c>
      <c r="V1532" s="12"/>
      <c r="W1532" s="12"/>
      <c r="X1532" s="12"/>
      <c r="Y1532" s="12"/>
      <c r="Z1532" s="12"/>
      <c r="AA1532" s="12"/>
      <c r="AB1532" s="12"/>
      <c r="AC1532" s="12"/>
      <c r="AD1532" s="12"/>
      <c r="AE1532" s="12">
        <f t="array" ref="AE1532:AJ1533">TRANSPOSE(AC1526:AD1531)</f>
        <v>-0.62768824887325492</v>
      </c>
      <c r="AF1532" s="12">
        <v>-0.62768824887325492</v>
      </c>
      <c r="AG1532" s="12">
        <v>3.2006155875563373E-2</v>
      </c>
      <c r="AH1532" s="12">
        <v>0</v>
      </c>
      <c r="AI1532" s="12">
        <v>0.3403055952511817</v>
      </c>
      <c r="AJ1532" s="12">
        <v>0</v>
      </c>
      <c r="AK1532" s="12"/>
      <c r="AL1532" s="12"/>
      <c r="AM1532" s="12"/>
      <c r="AN1532" s="12">
        <f t="shared" si="225"/>
        <v>-0.62768824887325492</v>
      </c>
      <c r="AO1532" s="12">
        <f t="shared" si="226"/>
        <v>-0.62768824887325492</v>
      </c>
      <c r="AP1532" s="12">
        <f t="shared" si="227"/>
        <v>3.2006155875563373E-2</v>
      </c>
      <c r="AQ1532" s="12">
        <f t="shared" si="228"/>
        <v>0</v>
      </c>
      <c r="AR1532" s="12">
        <f t="shared" si="229"/>
        <v>0.3403055952511817</v>
      </c>
      <c r="AS1532" s="12">
        <f t="shared" si="230"/>
        <v>0</v>
      </c>
      <c r="AT1532" s="12">
        <f t="shared" si="231"/>
        <v>0</v>
      </c>
      <c r="AU1532" s="12">
        <f t="shared" si="232"/>
        <v>0</v>
      </c>
      <c r="AV1532" s="12"/>
      <c r="AW1532" s="12"/>
      <c r="AX1532" s="12">
        <f>INDEX($N$6:$N$6003,UsefulSeries!$K1524)</f>
        <v>1.3959644748442468E-3</v>
      </c>
      <c r="AY1532" s="12"/>
      <c r="AZ1532" s="12"/>
      <c r="BA1532" s="12"/>
      <c r="BB1532" s="12">
        <f t="shared" si="224"/>
        <v>1.3959644748442468E-3</v>
      </c>
      <c r="BC1532" s="12"/>
      <c r="BD1532" s="38">
        <f ca="1"/>
        <v>3.2222654613588003E-2</v>
      </c>
    </row>
    <row r="1533" spans="1:56" x14ac:dyDescent="0.35">
      <c r="A1533" s="12">
        <v>0</v>
      </c>
      <c r="B1533" s="12">
        <v>0</v>
      </c>
      <c r="C1533" s="12">
        <f ca="1">-INDEX('Flow probs &amp; rates'!$M$5:$M$5999,UsefulSeries!$E1528,0)*(INDEX('Flow probs &amp; rates'!$O$5:$O$5999,UsefulSeries!$E1528,0))/INDEX('Flow probs &amp; rates'!$F$4:$F$5999,UsefulSeries!$E1528,0)</f>
        <v>-0.31631040950037664</v>
      </c>
      <c r="D1533" s="12">
        <f ca="1">INDEX('Flow probs &amp; rates'!$O$5:$O$5999,UsefulSeries!$E1528,0)*(1-INDEX('Flow probs &amp; rates'!$O$5:$O$5999,UsefulSeries!$E1528,0))/INDEX('Flow probs &amp; rates'!$F$4:$F$5999,UsefulSeries!$E1528,0)</f>
        <v>1.8968071940733113</v>
      </c>
      <c r="E1533" s="12">
        <v>0</v>
      </c>
      <c r="F1533" s="12">
        <v>0</v>
      </c>
      <c r="G1533" s="12"/>
      <c r="H1533" s="12"/>
      <c r="I1533" s="12">
        <f ca="1">INDEX('Flow probs &amp; rates'!$O$5:$O$5999,UsefulSeries!$E1528)</f>
        <v>0.1267723929054905</v>
      </c>
      <c r="J1533" s="12"/>
      <c r="K1533" s="12"/>
      <c r="L1533" s="12">
        <f>-INDEX('Flow probs &amp; rates'!$F$4:$F$5999,UsefulSeries!$E1528)</f>
        <v>-5.8361837538574761E-2</v>
      </c>
      <c r="M1533" s="12"/>
      <c r="N1533" s="12"/>
      <c r="O1533" s="12"/>
      <c r="P1533" s="12">
        <f ca="1"/>
        <v>0</v>
      </c>
      <c r="Q1533" s="12">
        <f ca="1"/>
        <v>0</v>
      </c>
      <c r="R1533" s="12">
        <f ca="1"/>
        <v>8.0210471886373119E-2</v>
      </c>
      <c r="S1533" s="12">
        <f ca="1"/>
        <v>0.54057756128953538</v>
      </c>
      <c r="T1533" s="12">
        <f ca="1"/>
        <v>0</v>
      </c>
      <c r="U1533" s="12">
        <f ca="1"/>
        <v>0</v>
      </c>
      <c r="V1533" s="12"/>
      <c r="W1533" s="12"/>
      <c r="X1533" s="12"/>
      <c r="Y1533" s="12"/>
      <c r="Z1533" s="12"/>
      <c r="AA1533" s="12"/>
      <c r="AB1533" s="12"/>
      <c r="AC1533" s="12"/>
      <c r="AD1533" s="12"/>
      <c r="AE1533" s="12">
        <v>0.62768824887325492</v>
      </c>
      <c r="AF1533" s="12">
        <v>0</v>
      </c>
      <c r="AG1533" s="12">
        <v>-3.2006155875563373E-2</v>
      </c>
      <c r="AH1533" s="12">
        <v>-3.2006155875563373E-2</v>
      </c>
      <c r="AI1533" s="12">
        <v>0</v>
      </c>
      <c r="AJ1533" s="12">
        <v>0.3403055952511817</v>
      </c>
      <c r="AK1533" s="12"/>
      <c r="AL1533" s="12"/>
      <c r="AM1533" s="12"/>
      <c r="AN1533" s="12">
        <f t="shared" si="225"/>
        <v>0.62768824887325492</v>
      </c>
      <c r="AO1533" s="12">
        <f t="shared" si="226"/>
        <v>0</v>
      </c>
      <c r="AP1533" s="12">
        <f t="shared" si="227"/>
        <v>-3.2006155875563373E-2</v>
      </c>
      <c r="AQ1533" s="12">
        <f t="shared" si="228"/>
        <v>-3.2006155875563373E-2</v>
      </c>
      <c r="AR1533" s="12">
        <f t="shared" si="229"/>
        <v>0</v>
      </c>
      <c r="AS1533" s="12">
        <f t="shared" si="230"/>
        <v>0.3403055952511817</v>
      </c>
      <c r="AT1533" s="12">
        <f t="shared" si="231"/>
        <v>0</v>
      </c>
      <c r="AU1533" s="12">
        <f t="shared" si="232"/>
        <v>0</v>
      </c>
      <c r="AV1533" s="12"/>
      <c r="AW1533" s="12"/>
      <c r="AX1533" s="12">
        <f>INDEX('Margin error adjustment'!N$7:N$6003,UsefulSeries!$K1524)</f>
        <v>-9.6283849455762807E-4</v>
      </c>
      <c r="AY1533" s="12"/>
      <c r="AZ1533" s="12"/>
      <c r="BA1533" s="12"/>
      <c r="BB1533" s="12">
        <f t="shared" si="224"/>
        <v>-9.6283849455762807E-4</v>
      </c>
      <c r="BC1533" s="12"/>
      <c r="BD1533" s="38">
        <f ca="1"/>
        <v>6.9955523656239152E-2</v>
      </c>
    </row>
    <row r="1534" spans="1:56" x14ac:dyDescent="0.35">
      <c r="A1534" s="12">
        <v>0</v>
      </c>
      <c r="B1534" s="12">
        <v>0</v>
      </c>
      <c r="C1534" s="12">
        <v>0</v>
      </c>
      <c r="D1534" s="12">
        <v>0</v>
      </c>
      <c r="E1534" s="12">
        <f ca="1">INDEX('Flow probs &amp; rates'!$P$5:$P$5999,UsefulSeries!$E1528,0)*(1-INDEX('Flow probs &amp; rates'!$P$5:$P$5999,UsefulSeries!$E1528,0))/INDEX('Flow probs &amp; rates'!$G$4:$G$5999,UsefulSeries!$E1528,0)</f>
        <v>4.9648232198375129E-2</v>
      </c>
      <c r="F1534" s="12">
        <f ca="1">-INDEX('Flow probs &amp; rates'!$P$5:$P$5999,UsefulSeries!$E1528,0)*(INDEX('Flow probs &amp; rates'!$Q$5:$Q$5999,UsefulSeries!$E1528,0))/INDEX('Flow probs &amp; rates'!$G$4:$G$5999,UsefulSeries!$E1528,0)</f>
        <v>-1.2664610191639579E-3</v>
      </c>
      <c r="G1534" s="12"/>
      <c r="H1534" s="12"/>
      <c r="I1534" s="12">
        <f ca="1">INDEX('Flow probs &amp; rates'!$P$5:$P$5999,UsefulSeries!$E1528)</f>
        <v>1.8099312947654142E-2</v>
      </c>
      <c r="J1534" s="12"/>
      <c r="K1534" s="12">
        <f>INDEX('Flow probs &amp; rates'!$G$4:$G$5999,UsefulSeries!$E1528)</f>
        <v>0.35795288233965861</v>
      </c>
      <c r="L1534" s="12"/>
      <c r="M1534" s="12"/>
      <c r="N1534" s="12"/>
      <c r="O1534" s="12"/>
      <c r="P1534" s="12">
        <f ca="1"/>
        <v>0</v>
      </c>
      <c r="Q1534" s="12">
        <f ca="1"/>
        <v>0</v>
      </c>
      <c r="R1534" s="12">
        <f ca="1"/>
        <v>0</v>
      </c>
      <c r="S1534" s="12">
        <f ca="1"/>
        <v>0</v>
      </c>
      <c r="T1534" s="12">
        <f ca="1"/>
        <v>20.151246695281678</v>
      </c>
      <c r="U1534" s="12">
        <f ca="1"/>
        <v>0.37409364119003374</v>
      </c>
      <c r="V1534" s="12"/>
      <c r="W1534" s="12">
        <f ca="1">INDEX(P$6:P$6003,UsefulSeries!$I1532)</f>
        <v>56.387569351477083</v>
      </c>
      <c r="X1534" s="12">
        <f ca="1">INDEX(Q$6:Q$6003,UsefulSeries!$I1532)</f>
        <v>0.64562475612307269</v>
      </c>
      <c r="Y1534" s="12">
        <f ca="1">INDEX(R$6:R$6003,UsefulSeries!$I1532)</f>
        <v>0</v>
      </c>
      <c r="Z1534" s="12">
        <f ca="1">INDEX(S$6:S$6003,UsefulSeries!$I1532)</f>
        <v>0</v>
      </c>
      <c r="AA1534" s="12">
        <f ca="1">INDEX(T$6:T$6003,UsefulSeries!$I1532)</f>
        <v>0</v>
      </c>
      <c r="AB1534" s="12">
        <f ca="1">INDEX(U$6:U$6003,UsefulSeries!$I1532)</f>
        <v>0</v>
      </c>
      <c r="AC1534" s="12">
        <f>INDEX( K$6:K$6003,UsefulSeries!$I1532)</f>
        <v>-0.62908421334809916</v>
      </c>
      <c r="AD1534" s="12">
        <f>INDEX(L$6:L$6003,UsefulSeries!$I1532)</f>
        <v>0.62908421334809916</v>
      </c>
      <c r="AE1534" s="12"/>
      <c r="AF1534" s="12"/>
      <c r="AG1534" s="12"/>
      <c r="AH1534" s="12"/>
      <c r="AI1534" s="12"/>
      <c r="AJ1534" s="12"/>
      <c r="AK1534" s="12"/>
      <c r="AL1534" s="12"/>
      <c r="AM1534" s="12"/>
      <c r="AN1534" s="12">
        <f t="shared" ca="1" si="225"/>
        <v>56.387569351477083</v>
      </c>
      <c r="AO1534" s="12">
        <f t="shared" ca="1" si="226"/>
        <v>0.64562475612307269</v>
      </c>
      <c r="AP1534" s="12">
        <f t="shared" ca="1" si="227"/>
        <v>0</v>
      </c>
      <c r="AQ1534" s="12">
        <f t="shared" ca="1" si="228"/>
        <v>0</v>
      </c>
      <c r="AR1534" s="12">
        <f t="shared" ca="1" si="229"/>
        <v>0</v>
      </c>
      <c r="AS1534" s="12">
        <f t="shared" ca="1" si="230"/>
        <v>0</v>
      </c>
      <c r="AT1534" s="12">
        <f t="shared" si="231"/>
        <v>-0.62908421334809916</v>
      </c>
      <c r="AU1534" s="12">
        <f t="shared" si="232"/>
        <v>0.62908421334809916</v>
      </c>
      <c r="AV1534" s="12"/>
      <c r="AW1534" s="12">
        <f ca="1">INDEX(I$6:I$6003,UsefulSeries!$I1532)</f>
        <v>1.1285652445654581E-2</v>
      </c>
      <c r="AX1534" s="12"/>
      <c r="AY1534" s="12"/>
      <c r="AZ1534" s="12">
        <f t="array" aca="1" ref="AZ1534:AZ1539" ca="1">MMULT(W1534:AB1539,AW1534:AW1539)</f>
        <v>0.6456247561230728</v>
      </c>
      <c r="BA1534" s="12"/>
      <c r="BB1534" s="12">
        <f t="shared" ca="1" si="224"/>
        <v>0.6456247561230728</v>
      </c>
      <c r="BC1534" s="12"/>
      <c r="BD1534" s="38">
        <f t="array" aca="1" ref="BD1534:BD1541" ca="1">MMULT(MINVERSE(AN1534:AU1541),BB1534:BB1541)</f>
        <v>1.111018123628002E-2</v>
      </c>
    </row>
    <row r="1535" spans="1:56" x14ac:dyDescent="0.35">
      <c r="A1535" s="12">
        <v>0</v>
      </c>
      <c r="B1535" s="12">
        <v>0</v>
      </c>
      <c r="C1535" s="12">
        <v>0</v>
      </c>
      <c r="D1535" s="12">
        <v>0</v>
      </c>
      <c r="E1535" s="12">
        <f ca="1">-INDEX('Flow probs &amp; rates'!$P$5:$P$5999,UsefulSeries!$E1528,0)*(INDEX('Flow probs &amp; rates'!$Q$5:$Q$5999,UsefulSeries!$E1528,0))/INDEX('Flow probs &amp; rates'!$G$4:$G$5999,UsefulSeries!$E1528,0)</f>
        <v>-1.2664610191639579E-3</v>
      </c>
      <c r="F1535" s="12">
        <f ca="1">INDEX('Flow probs &amp; rates'!$Q$5:$Q$5999,UsefulSeries!$E1528,0)*(1-INDEX('Flow probs &amp; rates'!$Q$5:$Q$5999,UsefulSeries!$E1528,0))/INDEX('Flow probs &amp; rates'!$G$4:$G$5999,UsefulSeries!$E1528,0)</f>
        <v>6.8220267914595803E-2</v>
      </c>
      <c r="G1535" s="12"/>
      <c r="H1535" s="12"/>
      <c r="I1535" s="12">
        <f ca="1">INDEX('Flow probs &amp; rates'!$Q$5:$Q$5999,UsefulSeries!$E1528)</f>
        <v>2.5046993413046493E-2</v>
      </c>
      <c r="J1535" s="12"/>
      <c r="K1535" s="12"/>
      <c r="L1535" s="12">
        <f>INDEX('Flow probs &amp; rates'!$G$4:$G$5999,UsefulSeries!$E1528)</f>
        <v>0.35795288233965861</v>
      </c>
      <c r="M1535" s="12"/>
      <c r="N1535" s="12"/>
      <c r="O1535" s="12"/>
      <c r="P1535" s="12">
        <f ca="1"/>
        <v>0</v>
      </c>
      <c r="Q1535" s="12">
        <f ca="1"/>
        <v>0</v>
      </c>
      <c r="R1535" s="12">
        <f ca="1"/>
        <v>0</v>
      </c>
      <c r="S1535" s="12">
        <f ca="1"/>
        <v>0</v>
      </c>
      <c r="T1535" s="12">
        <f ca="1"/>
        <v>0.3740936411900338</v>
      </c>
      <c r="U1535" s="12">
        <f ca="1"/>
        <v>14.665345147377117</v>
      </c>
      <c r="V1535" s="12"/>
      <c r="W1535" s="12">
        <f ca="1">INDEX(P$7:P$6003,UsefulSeries!$I1532)</f>
        <v>0.64562475612307269</v>
      </c>
      <c r="X1535" s="12">
        <f ca="1">INDEX(Q$7:Q$6003,UsefulSeries!$I1532)</f>
        <v>44.533839365055833</v>
      </c>
      <c r="Y1535" s="12">
        <f ca="1">INDEX(R$7:R$6003,UsefulSeries!$I1532)</f>
        <v>0</v>
      </c>
      <c r="Z1535" s="12">
        <f ca="1">INDEX(S$7:S$6003,UsefulSeries!$I1532)</f>
        <v>0</v>
      </c>
      <c r="AA1535" s="12">
        <f ca="1">INDEX(T$7:T$6003,UsefulSeries!$I1532)</f>
        <v>0</v>
      </c>
      <c r="AB1535" s="12">
        <f ca="1">INDEX(U$7:U$6003,UsefulSeries!$I1532)</f>
        <v>0</v>
      </c>
      <c r="AC1535" s="12">
        <f>INDEX( K$7:K$6003,UsefulSeries!$I1532,1)</f>
        <v>-0.62908421334809916</v>
      </c>
      <c r="AD1535" s="12">
        <f>INDEX(L$7:L$6003,UsefulSeries!$I1532,1)</f>
        <v>0</v>
      </c>
      <c r="AE1535" s="12"/>
      <c r="AF1535" s="12"/>
      <c r="AG1535" s="12"/>
      <c r="AH1535" s="12"/>
      <c r="AI1535" s="12"/>
      <c r="AJ1535" s="12"/>
      <c r="AK1535" s="12"/>
      <c r="AL1535" s="12"/>
      <c r="AM1535" s="12"/>
      <c r="AN1535" s="12">
        <f t="shared" ca="1" si="225"/>
        <v>0.64562475612307269</v>
      </c>
      <c r="AO1535" s="12">
        <f t="shared" ca="1" si="226"/>
        <v>44.533839365055833</v>
      </c>
      <c r="AP1535" s="12">
        <f t="shared" ca="1" si="227"/>
        <v>0</v>
      </c>
      <c r="AQ1535" s="12">
        <f t="shared" ca="1" si="228"/>
        <v>0</v>
      </c>
      <c r="AR1535" s="12">
        <f t="shared" ca="1" si="229"/>
        <v>0</v>
      </c>
      <c r="AS1535" s="12">
        <f t="shared" ca="1" si="230"/>
        <v>0</v>
      </c>
      <c r="AT1535" s="12">
        <f t="shared" si="231"/>
        <v>-0.62908421334809916</v>
      </c>
      <c r="AU1535" s="12">
        <f t="shared" si="232"/>
        <v>0</v>
      </c>
      <c r="AV1535" s="12"/>
      <c r="AW1535" s="12">
        <f ca="1">INDEX(I$7:I$6003,UsefulSeries!$I1532)</f>
        <v>1.4333784569583717E-2</v>
      </c>
      <c r="AX1535" s="12"/>
      <c r="AY1535" s="12"/>
      <c r="AZ1535" s="12">
        <f ca="1"/>
        <v>0.64562475612307269</v>
      </c>
      <c r="BA1535" s="12"/>
      <c r="BB1535" s="12">
        <f t="shared" ca="1" si="224"/>
        <v>0.64562475612307269</v>
      </c>
      <c r="BC1535" s="12"/>
      <c r="BD1535" s="38">
        <f ca="1"/>
        <v>1.4358059967992692E-2</v>
      </c>
    </row>
    <row r="1536" spans="1:56" x14ac:dyDescent="0.35">
      <c r="A1536" s="12">
        <f ca="1">INDEX('Flow probs &amp; rates'!$K$5:$K$5999,UsefulSeries!$E1534,0)*(1-INDEX('Flow probs &amp; rates'!$K$5:$K$5999,UsefulSeries!$E1534,0))/INDEX('Flow probs &amp; rates'!$E$4:$E$5999,UsefulSeries!$E1534,0)</f>
        <v>2.2560110230278537E-2</v>
      </c>
      <c r="B1536" s="12">
        <f ca="1">-INDEX('Flow probs &amp; rates'!$K$5:$K$5999,UsefulSeries!$E1534,0)*(INDEX('Flow probs &amp; rates'!$L$5:$L$5999,UsefulSeries!$E1534,0))/INDEX('Flow probs &amp; rates'!$E$4:$E$5999,UsefulSeries!$E1534,0)</f>
        <v>-2.8126955635174208E-4</v>
      </c>
      <c r="C1536" s="12">
        <v>0</v>
      </c>
      <c r="D1536" s="12">
        <v>0</v>
      </c>
      <c r="E1536" s="12">
        <v>0</v>
      </c>
      <c r="F1536" s="12">
        <v>0</v>
      </c>
      <c r="G1536" s="12"/>
      <c r="H1536" s="12"/>
      <c r="I1536" s="12">
        <f ca="1">INDEX('Flow probs &amp; rates'!$K$5:$K$5999,UsefulSeries!$E1534)</f>
        <v>1.3340362769954017E-2</v>
      </c>
      <c r="J1536" s="12"/>
      <c r="K1536" s="12">
        <f>-INDEX('Flow probs &amp; rates'!$E$4:$E$5999,UsefulSeries!$E1534)</f>
        <v>-0.58343675437606812</v>
      </c>
      <c r="L1536" s="12">
        <f>INDEX('Flow probs &amp; rates'!$E$4:$E$5999,UsefulSeries!$E1534)</f>
        <v>0.58343675437606812</v>
      </c>
      <c r="M1536" s="12"/>
      <c r="N1536" s="12"/>
      <c r="O1536" s="12"/>
      <c r="P1536" s="12">
        <f t="array" aca="1" ref="P1536:U1541" ca="1">MINVERSE(A1536:F1541)</f>
        <v>44.333490013461883</v>
      </c>
      <c r="Q1536" s="12">
        <f ca="1"/>
        <v>0.59879070752395158</v>
      </c>
      <c r="R1536" s="12">
        <f ca="1"/>
        <v>0</v>
      </c>
      <c r="S1536" s="12">
        <f ca="1"/>
        <v>0</v>
      </c>
      <c r="T1536" s="12">
        <f ca="1"/>
        <v>0</v>
      </c>
      <c r="U1536" s="12">
        <f ca="1"/>
        <v>0</v>
      </c>
      <c r="V1536" s="12"/>
      <c r="W1536" s="12">
        <f ca="1">INDEX(P$8:P$6003,UsefulSeries!$I1532)</f>
        <v>0</v>
      </c>
      <c r="X1536" s="12">
        <f ca="1">INDEX(Q$8:Q$6003,UsefulSeries!$I1532)</f>
        <v>0</v>
      </c>
      <c r="Y1536" s="12">
        <f ca="1">INDEX(R$8:R$6003,UsefulSeries!$I1532)</f>
        <v>0.18131947687222802</v>
      </c>
      <c r="Z1536" s="12">
        <f ca="1">INDEX(S$8:S$6003,UsefulSeries!$I1532)</f>
        <v>5.2695155111074914E-2</v>
      </c>
      <c r="AA1536" s="12">
        <f ca="1">INDEX(T$8:T$6003,UsefulSeries!$I1532)</f>
        <v>0</v>
      </c>
      <c r="AB1536" s="12">
        <f ca="1">INDEX(U$8:U$6003,UsefulSeries!$I1532)</f>
        <v>0</v>
      </c>
      <c r="AC1536" s="12">
        <f>INDEX( K$8:K$6003,UsefulSeries!$I1532)</f>
        <v>3.1043317381005745E-2</v>
      </c>
      <c r="AD1536" s="12">
        <f>INDEX(L$8:L$6003,UsefulSeries!$I1532)</f>
        <v>-3.1043317381005745E-2</v>
      </c>
      <c r="AE1536" s="12"/>
      <c r="AF1536" s="12"/>
      <c r="AG1536" s="12"/>
      <c r="AH1536" s="12"/>
      <c r="AI1536" s="12"/>
      <c r="AJ1536" s="12"/>
      <c r="AK1536" s="12"/>
      <c r="AL1536" s="12"/>
      <c r="AM1536" s="12"/>
      <c r="AN1536" s="12">
        <f t="shared" ca="1" si="225"/>
        <v>0</v>
      </c>
      <c r="AO1536" s="12">
        <f t="shared" ca="1" si="226"/>
        <v>0</v>
      </c>
      <c r="AP1536" s="12">
        <f t="shared" ca="1" si="227"/>
        <v>0.18131947687222802</v>
      </c>
      <c r="AQ1536" s="12">
        <f t="shared" ca="1" si="228"/>
        <v>5.2695155111074914E-2</v>
      </c>
      <c r="AR1536" s="12">
        <f t="shared" ca="1" si="229"/>
        <v>0</v>
      </c>
      <c r="AS1536" s="12">
        <f t="shared" ca="1" si="230"/>
        <v>0</v>
      </c>
      <c r="AT1536" s="12">
        <f t="shared" si="231"/>
        <v>3.1043317381005745E-2</v>
      </c>
      <c r="AU1536" s="12">
        <f t="shared" si="232"/>
        <v>-3.1043317381005745E-2</v>
      </c>
      <c r="AV1536" s="12"/>
      <c r="AW1536" s="12">
        <f ca="1">INDEX(I$8:I$6003,UsefulSeries!$I1532)</f>
        <v>0.24134873526214692</v>
      </c>
      <c r="AX1536" s="12"/>
      <c r="AY1536" s="12"/>
      <c r="AZ1536" s="12">
        <f ca="1"/>
        <v>5.2695155111074907E-2</v>
      </c>
      <c r="BA1536" s="12"/>
      <c r="BB1536" s="12">
        <f t="shared" ca="1" si="224"/>
        <v>5.2695155111074907E-2</v>
      </c>
      <c r="BC1536" s="12"/>
      <c r="BD1536" s="38">
        <f ca="1"/>
        <v>0.24351850730199248</v>
      </c>
    </row>
    <row r="1537" spans="1:56" x14ac:dyDescent="0.35">
      <c r="A1537" s="12">
        <f ca="1">-INDEX('Flow probs &amp; rates'!$K$5:$K$5999,UsefulSeries!$E1534,0)*(INDEX('Flow probs &amp; rates'!$L$5:$L$5999,UsefulSeries!$E1534,0))/INDEX('Flow probs &amp; rates'!$E$4:$E$5999,UsefulSeries!$E1534,0)</f>
        <v>-2.8126955635174208E-4</v>
      </c>
      <c r="B1537" s="12">
        <f ca="1">INDEX('Flow probs &amp; rates'!$L$5:$L$5999,UsefulSeries!$E1534,0)*(1-INDEX('Flow probs &amp; rates'!$L$5:$L$5999,UsefulSeries!$E1534,0))/INDEX('Flow probs &amp; rates'!$E$4:$E$5999,UsefulSeries!$E1534,0)</f>
        <v>2.0824740449252924E-2</v>
      </c>
      <c r="C1537" s="12">
        <v>0</v>
      </c>
      <c r="D1537" s="12">
        <v>0</v>
      </c>
      <c r="E1537" s="12">
        <v>0</v>
      </c>
      <c r="F1537" s="12">
        <v>0</v>
      </c>
      <c r="G1537" s="12"/>
      <c r="H1537" s="12"/>
      <c r="I1537" s="12">
        <f ca="1">INDEX('Flow probs &amp; rates'!$L$5:$L$5999,UsefulSeries!$E1534)</f>
        <v>1.2301239470958004E-2</v>
      </c>
      <c r="J1537" s="12"/>
      <c r="K1537" s="12">
        <f>-INDEX('Flow probs &amp; rates'!$E$4:$E$5999,UsefulSeries!$E1534)</f>
        <v>-0.58343675437606812</v>
      </c>
      <c r="L1537" s="12"/>
      <c r="M1537" s="12"/>
      <c r="N1537" s="12"/>
      <c r="O1537" s="12"/>
      <c r="P1537" s="12">
        <f ca="1"/>
        <v>0.59879070752395158</v>
      </c>
      <c r="Q1537" s="12">
        <f ca="1"/>
        <v>48.027893746571678</v>
      </c>
      <c r="R1537" s="12">
        <f ca="1"/>
        <v>0</v>
      </c>
      <c r="S1537" s="12">
        <f ca="1"/>
        <v>0</v>
      </c>
      <c r="T1537" s="12">
        <f ca="1"/>
        <v>0</v>
      </c>
      <c r="U1537" s="12">
        <f ca="1"/>
        <v>0</v>
      </c>
      <c r="V1537" s="12"/>
      <c r="W1537" s="12">
        <f ca="1">INDEX(P$9:P$6003,UsefulSeries!$I1532)</f>
        <v>0</v>
      </c>
      <c r="X1537" s="12">
        <f ca="1">INDEX(Q$9:Q$6003,UsefulSeries!$I1532)</f>
        <v>0</v>
      </c>
      <c r="Y1537" s="12">
        <f ca="1">INDEX(R$9:R$6003,UsefulSeries!$I1532)</f>
        <v>5.2695155111074914E-2</v>
      </c>
      <c r="Z1537" s="12">
        <f ca="1">INDEX(S$9:S$6003,UsefulSeries!$I1532)</f>
        <v>0.23579852221814107</v>
      </c>
      <c r="AA1537" s="12">
        <f ca="1">INDEX(T$9:T$6003,UsefulSeries!$I1532)</f>
        <v>0</v>
      </c>
      <c r="AB1537" s="12">
        <f ca="1">INDEX(U$9:U$6003,UsefulSeries!$I1532)</f>
        <v>0</v>
      </c>
      <c r="AC1537" s="12">
        <f>INDEX( K$9:K$6003,UsefulSeries!$I1532)</f>
        <v>0</v>
      </c>
      <c r="AD1537" s="12">
        <f>INDEX(L$9:L$6003,UsefulSeries!$I1532)</f>
        <v>-3.1043317381005745E-2</v>
      </c>
      <c r="AE1537" s="12"/>
      <c r="AF1537" s="12"/>
      <c r="AG1537" s="12"/>
      <c r="AH1537" s="12"/>
      <c r="AI1537" s="12"/>
      <c r="AJ1537" s="12"/>
      <c r="AK1537" s="12"/>
      <c r="AL1537" s="12"/>
      <c r="AM1537" s="12"/>
      <c r="AN1537" s="12">
        <f t="shared" ca="1" si="225"/>
        <v>0</v>
      </c>
      <c r="AO1537" s="12">
        <f t="shared" ca="1" si="226"/>
        <v>0</v>
      </c>
      <c r="AP1537" s="12">
        <f t="shared" ca="1" si="227"/>
        <v>5.2695155111074914E-2</v>
      </c>
      <c r="AQ1537" s="12">
        <f t="shared" ca="1" si="228"/>
        <v>0.23579852221814107</v>
      </c>
      <c r="AR1537" s="12">
        <f t="shared" ca="1" si="229"/>
        <v>0</v>
      </c>
      <c r="AS1537" s="12">
        <f t="shared" ca="1" si="230"/>
        <v>0</v>
      </c>
      <c r="AT1537" s="12">
        <f t="shared" si="231"/>
        <v>0</v>
      </c>
      <c r="AU1537" s="12">
        <f t="shared" si="232"/>
        <v>-3.1043317381005745E-2</v>
      </c>
      <c r="AV1537" s="12"/>
      <c r="AW1537" s="12">
        <f ca="1">INDEX(I$9:I$6003,UsefulSeries!$I1532)</f>
        <v>0.16953984992997842</v>
      </c>
      <c r="AX1537" s="12"/>
      <c r="AY1537" s="12"/>
      <c r="AZ1537" s="12">
        <f ca="1"/>
        <v>5.2695155111074907E-2</v>
      </c>
      <c r="BA1537" s="12"/>
      <c r="BB1537" s="12">
        <f t="shared" ca="1" si="224"/>
        <v>5.2695155111074907E-2</v>
      </c>
      <c r="BC1537" s="12"/>
      <c r="BD1537" s="38">
        <f ca="1"/>
        <v>0.17132486758150792</v>
      </c>
    </row>
    <row r="1538" spans="1:56" x14ac:dyDescent="0.35">
      <c r="A1538" s="12">
        <v>0</v>
      </c>
      <c r="B1538" s="12">
        <v>0</v>
      </c>
      <c r="C1538" s="12">
        <f ca="1">INDEX('Flow probs &amp; rates'!$M$5:$M$5999,UsefulSeries!$E1534,0)*(1-INDEX('Flow probs &amp; rates'!$M$5:$M$5999,UsefulSeries!$E1534,0))/INDEX('Flow probs &amp; rates'!$F$4:$F$5999,UsefulSeries!$E1534,0)</f>
        <v>2.1636175594175531</v>
      </c>
      <c r="D1538" s="12">
        <f ca="1">-INDEX('Flow probs &amp; rates'!$M$5:$M$5999,UsefulSeries!$E1534,0)*(INDEX('Flow probs &amp; rates'!$O$5:$O$5999,UsefulSeries!$E1534,0))/INDEX('Flow probs &amp; rates'!$F$4:$F$5999,UsefulSeries!$E1534,0)</f>
        <v>-0.31309256092804616</v>
      </c>
      <c r="E1538" s="12">
        <v>0</v>
      </c>
      <c r="F1538" s="12">
        <v>0</v>
      </c>
      <c r="G1538" s="12"/>
      <c r="H1538" s="12"/>
      <c r="I1538" s="12">
        <f ca="1">INDEX('Flow probs &amp; rates'!$M$5:$M$5999,UsefulSeries!$E1534)</f>
        <v>0.14681789727843711</v>
      </c>
      <c r="J1538" s="12"/>
      <c r="K1538" s="12">
        <f>INDEX('Flow probs &amp; rates'!$F$4:$F$5999,UsefulSeries!$E1534)</f>
        <v>5.7894890791557498E-2</v>
      </c>
      <c r="L1538" s="12">
        <f>-INDEX('Flow probs &amp; rates'!$F$4:$F$5999,UsefulSeries!$E1534)</f>
        <v>-5.7894890791557498E-2</v>
      </c>
      <c r="M1538" s="12"/>
      <c r="N1538" s="12"/>
      <c r="O1538" s="12"/>
      <c r="P1538" s="12">
        <f ca="1"/>
        <v>0</v>
      </c>
      <c r="Q1538" s="12">
        <f ca="1"/>
        <v>0</v>
      </c>
      <c r="R1538" s="12">
        <f ca="1"/>
        <v>0.47366980038363976</v>
      </c>
      <c r="S1538" s="12">
        <f ca="1"/>
        <v>7.9338510637941867E-2</v>
      </c>
      <c r="T1538" s="12">
        <f ca="1"/>
        <v>0</v>
      </c>
      <c r="U1538" s="12">
        <f ca="1"/>
        <v>0</v>
      </c>
      <c r="V1538" s="12"/>
      <c r="W1538" s="12">
        <f ca="1">INDEX(P$10:P$6003,UsefulSeries!$I1532)</f>
        <v>0</v>
      </c>
      <c r="X1538" s="12">
        <f ca="1">INDEX(Q$10:Q$6003,UsefulSeries!$I1532)</f>
        <v>0</v>
      </c>
      <c r="Y1538" s="12">
        <f ca="1">INDEX(R$10:R$6003,UsefulSeries!$I1532)</f>
        <v>0</v>
      </c>
      <c r="Z1538" s="12">
        <f ca="1">INDEX(S$10:S$6003,UsefulSeries!$I1532)</f>
        <v>0</v>
      </c>
      <c r="AA1538" s="12">
        <f ca="1">INDEX(T$10:T$6003,UsefulSeries!$I1532)</f>
        <v>12.85686609416136</v>
      </c>
      <c r="AB1538" s="12">
        <f ca="1">INDEX(U$10:U$6003,UsefulSeries!$I1532)</f>
        <v>0.35637397075700772</v>
      </c>
      <c r="AC1538" s="12">
        <f>INDEX( K$10:K$6003,UsefulSeries!$I1532)</f>
        <v>0.33987246927089515</v>
      </c>
      <c r="AD1538" s="12">
        <f>INDEX(L$10:L$6003,UsefulSeries!$I1532)</f>
        <v>0</v>
      </c>
      <c r="AE1538" s="12"/>
      <c r="AF1538" s="12"/>
      <c r="AG1538" s="12"/>
      <c r="AH1538" s="12"/>
      <c r="AI1538" s="12"/>
      <c r="AJ1538" s="12"/>
      <c r="AK1538" s="12"/>
      <c r="AL1538" s="12"/>
      <c r="AM1538" s="12"/>
      <c r="AN1538" s="12">
        <f t="shared" ca="1" si="225"/>
        <v>0</v>
      </c>
      <c r="AO1538" s="12">
        <f t="shared" ca="1" si="226"/>
        <v>0</v>
      </c>
      <c r="AP1538" s="12">
        <f t="shared" ca="1" si="227"/>
        <v>0</v>
      </c>
      <c r="AQ1538" s="12">
        <f t="shared" ca="1" si="228"/>
        <v>0</v>
      </c>
      <c r="AR1538" s="12">
        <f t="shared" ca="1" si="229"/>
        <v>12.85686609416136</v>
      </c>
      <c r="AS1538" s="12">
        <f t="shared" ca="1" si="230"/>
        <v>0.35637397075700772</v>
      </c>
      <c r="AT1538" s="12">
        <f t="shared" si="231"/>
        <v>0.33987246927089515</v>
      </c>
      <c r="AU1538" s="12">
        <f t="shared" si="232"/>
        <v>0</v>
      </c>
      <c r="AV1538" s="12"/>
      <c r="AW1538" s="12">
        <f ca="1">INDEX(I$10:I$6003,UsefulSeries!$I1532)</f>
        <v>2.7188727124955389E-2</v>
      </c>
      <c r="AX1538" s="12"/>
      <c r="AY1538" s="12"/>
      <c r="AZ1538" s="12">
        <f ca="1"/>
        <v>0.35637397075700772</v>
      </c>
      <c r="BA1538" s="12"/>
      <c r="BB1538" s="12">
        <f t="shared" ca="1" si="224"/>
        <v>0.35637397075700772</v>
      </c>
      <c r="BC1538" s="12"/>
      <c r="BD1538" s="38">
        <f ca="1"/>
        <v>2.7156997832428881E-2</v>
      </c>
    </row>
    <row r="1539" spans="1:56" x14ac:dyDescent="0.35">
      <c r="A1539" s="12">
        <v>0</v>
      </c>
      <c r="B1539" s="12">
        <v>0</v>
      </c>
      <c r="C1539" s="12">
        <f ca="1">-INDEX('Flow probs &amp; rates'!$M$5:$M$5999,UsefulSeries!$E1534,0)*(INDEX('Flow probs &amp; rates'!$O$5:$O$5999,UsefulSeries!$E1534,0))/INDEX('Flow probs &amp; rates'!$F$4:$F$5999,UsefulSeries!$E1534,0)</f>
        <v>-0.31309256092804616</v>
      </c>
      <c r="D1539" s="12">
        <f ca="1">INDEX('Flow probs &amp; rates'!$O$5:$O$5999,UsefulSeries!$E1534,0)*(1-INDEX('Flow probs &amp; rates'!$O$5:$O$5999,UsefulSeries!$E1534,0))/INDEX('Flow probs &amp; rates'!$F$4:$F$5999,UsefulSeries!$E1534,0)</f>
        <v>1.8692371415082734</v>
      </c>
      <c r="E1539" s="12">
        <v>0</v>
      </c>
      <c r="F1539" s="12">
        <v>0</v>
      </c>
      <c r="G1539" s="12"/>
      <c r="H1539" s="12"/>
      <c r="I1539" s="12">
        <f ca="1">INDEX('Flow probs &amp; rates'!$O$5:$O$5999,UsefulSeries!$E1534)</f>
        <v>0.12346219336053996</v>
      </c>
      <c r="J1539" s="12"/>
      <c r="K1539" s="12"/>
      <c r="L1539" s="12">
        <f>-INDEX('Flow probs &amp; rates'!$F$4:$F$5999,UsefulSeries!$E1534)</f>
        <v>-5.7894890791557498E-2</v>
      </c>
      <c r="M1539" s="12"/>
      <c r="N1539" s="12"/>
      <c r="O1539" s="12"/>
      <c r="P1539" s="12">
        <f ca="1"/>
        <v>0</v>
      </c>
      <c r="Q1539" s="12">
        <f ca="1"/>
        <v>0</v>
      </c>
      <c r="R1539" s="12">
        <f ca="1"/>
        <v>7.9338510637941867E-2</v>
      </c>
      <c r="S1539" s="12">
        <f ca="1"/>
        <v>0.54826660283933493</v>
      </c>
      <c r="T1539" s="12">
        <f ca="1"/>
        <v>0</v>
      </c>
      <c r="U1539" s="12">
        <f ca="1"/>
        <v>0</v>
      </c>
      <c r="V1539" s="12"/>
      <c r="W1539" s="12">
        <f ca="1">INDEX(P$11:P$6003,UsefulSeries!$I1532)</f>
        <v>0</v>
      </c>
      <c r="X1539" s="12">
        <f ca="1">INDEX(Q$11:Q$6003,UsefulSeries!$I1532)</f>
        <v>0</v>
      </c>
      <c r="Y1539" s="12">
        <f ca="1">INDEX(R$11:R$6003,UsefulSeries!$I1532)</f>
        <v>0</v>
      </c>
      <c r="Z1539" s="12">
        <f ca="1">INDEX(S$11:S$6003,UsefulSeries!$I1532)</f>
        <v>0</v>
      </c>
      <c r="AA1539" s="12">
        <f ca="1">INDEX(T$11:T$6003,UsefulSeries!$I1532)</f>
        <v>0.35637397075700777</v>
      </c>
      <c r="AB1539" s="12">
        <f ca="1">INDEX(U$11:U$6003,UsefulSeries!$I1532)</f>
        <v>18.136628016408572</v>
      </c>
      <c r="AC1539" s="12">
        <f>INDEX( K$11:K$6003,UsefulSeries!$I1532)</f>
        <v>0</v>
      </c>
      <c r="AD1539" s="12">
        <f>INDEX(L$11:L$6003,UsefulSeries!$I1532)</f>
        <v>0.33987246927089515</v>
      </c>
      <c r="AE1539" s="12"/>
      <c r="AF1539" s="12"/>
      <c r="AG1539" s="12"/>
      <c r="AH1539" s="12"/>
      <c r="AI1539" s="12"/>
      <c r="AJ1539" s="12"/>
      <c r="AK1539" s="12"/>
      <c r="AL1539" s="12"/>
      <c r="AM1539" s="12"/>
      <c r="AN1539" s="12">
        <f t="shared" ca="1" si="225"/>
        <v>0</v>
      </c>
      <c r="AO1539" s="12">
        <f t="shared" ca="1" si="226"/>
        <v>0</v>
      </c>
      <c r="AP1539" s="12">
        <f t="shared" ca="1" si="227"/>
        <v>0</v>
      </c>
      <c r="AQ1539" s="12">
        <f t="shared" ca="1" si="228"/>
        <v>0</v>
      </c>
      <c r="AR1539" s="12">
        <f t="shared" ca="1" si="229"/>
        <v>0.35637397075700777</v>
      </c>
      <c r="AS1539" s="12">
        <f t="shared" ca="1" si="230"/>
        <v>18.136628016408572</v>
      </c>
      <c r="AT1539" s="12">
        <f t="shared" si="231"/>
        <v>0</v>
      </c>
      <c r="AU1539" s="12">
        <f t="shared" si="232"/>
        <v>0.33987246927089515</v>
      </c>
      <c r="AV1539" s="12"/>
      <c r="AW1539" s="12">
        <f ca="1">INDEX(I$11:I$6003,UsefulSeries!$I1532)</f>
        <v>1.9115163844018089E-2</v>
      </c>
      <c r="AX1539" s="12"/>
      <c r="AY1539" s="12"/>
      <c r="AZ1539" s="12">
        <f ca="1"/>
        <v>0.35637397075700772</v>
      </c>
      <c r="BA1539" s="12"/>
      <c r="BB1539" s="12">
        <f t="shared" ca="1" si="224"/>
        <v>0.35637397075700772</v>
      </c>
      <c r="BC1539" s="12"/>
      <c r="BD1539" s="38">
        <f ca="1"/>
        <v>1.8792684530548408E-2</v>
      </c>
    </row>
    <row r="1540" spans="1:56" x14ac:dyDescent="0.35">
      <c r="A1540" s="12">
        <v>0</v>
      </c>
      <c r="B1540" s="12">
        <v>0</v>
      </c>
      <c r="C1540" s="12">
        <v>0</v>
      </c>
      <c r="D1540" s="12">
        <v>0</v>
      </c>
      <c r="E1540" s="12">
        <f ca="1">INDEX('Flow probs &amp; rates'!$P$5:$P$5999,UsefulSeries!$E1534,0)*(1-INDEX('Flow probs &amp; rates'!$P$5:$P$5999,UsefulSeries!$E1534,0))/INDEX('Flow probs &amp; rates'!$G$4:$G$5999,UsefulSeries!$E1534,0)</f>
        <v>4.8577455683663187E-2</v>
      </c>
      <c r="F1540" s="12">
        <f ca="1">-INDEX('Flow probs &amp; rates'!$P$5:$P$5999,UsefulSeries!$E1534,0)*(INDEX('Flow probs &amp; rates'!$Q$5:$Q$5999,UsefulSeries!$E1534,0))/INDEX('Flow probs &amp; rates'!$G$4:$G$5999,UsefulSeries!$E1534,0)</f>
        <v>-1.2830850906556373E-3</v>
      </c>
      <c r="G1540" s="12"/>
      <c r="H1540" s="12"/>
      <c r="I1540" s="12">
        <f ca="1">INDEX('Flow probs &amp; rates'!$P$5:$P$5999,UsefulSeries!$E1534)</f>
        <v>1.7737826604658995E-2</v>
      </c>
      <c r="J1540" s="12"/>
      <c r="K1540" s="12">
        <f>INDEX('Flow probs &amp; rates'!$G$4:$G$5999,UsefulSeries!$E1534)</f>
        <v>0.35866835483237436</v>
      </c>
      <c r="L1540" s="12"/>
      <c r="M1540" s="12"/>
      <c r="N1540" s="12"/>
      <c r="O1540" s="12"/>
      <c r="P1540" s="12">
        <f ca="1"/>
        <v>0</v>
      </c>
      <c r="Q1540" s="12">
        <f ca="1"/>
        <v>0</v>
      </c>
      <c r="R1540" s="12">
        <f ca="1"/>
        <v>0</v>
      </c>
      <c r="S1540" s="12">
        <f ca="1"/>
        <v>0</v>
      </c>
      <c r="T1540" s="12">
        <f ca="1"/>
        <v>20.59558717024057</v>
      </c>
      <c r="U1540" s="12">
        <f ca="1"/>
        <v>0.37505154170043065</v>
      </c>
      <c r="V1540" s="12"/>
      <c r="W1540" s="12"/>
      <c r="X1540" s="12"/>
      <c r="Y1540" s="12"/>
      <c r="Z1540" s="12"/>
      <c r="AA1540" s="12"/>
      <c r="AB1540" s="12"/>
      <c r="AC1540" s="12"/>
      <c r="AD1540" s="12"/>
      <c r="AE1540" s="12">
        <f t="array" ref="AE1540:AJ1541">TRANSPOSE(AC1534:AD1539)</f>
        <v>-0.62908421334809916</v>
      </c>
      <c r="AF1540" s="12">
        <v>-0.62908421334809916</v>
      </c>
      <c r="AG1540" s="12">
        <v>3.1043317381005745E-2</v>
      </c>
      <c r="AH1540" s="12">
        <v>0</v>
      </c>
      <c r="AI1540" s="12">
        <v>0.33987246927089515</v>
      </c>
      <c r="AJ1540" s="12">
        <v>0</v>
      </c>
      <c r="AK1540" s="12"/>
      <c r="AL1540" s="12"/>
      <c r="AM1540" s="12"/>
      <c r="AN1540" s="12">
        <f t="shared" si="225"/>
        <v>-0.62908421334809916</v>
      </c>
      <c r="AO1540" s="12">
        <f t="shared" si="226"/>
        <v>-0.62908421334809916</v>
      </c>
      <c r="AP1540" s="12">
        <f t="shared" si="227"/>
        <v>3.1043317381005745E-2</v>
      </c>
      <c r="AQ1540" s="12">
        <f t="shared" si="228"/>
        <v>0</v>
      </c>
      <c r="AR1540" s="12">
        <f t="shared" si="229"/>
        <v>0.33987246927089515</v>
      </c>
      <c r="AS1540" s="12">
        <f t="shared" si="230"/>
        <v>0</v>
      </c>
      <c r="AT1540" s="12">
        <f t="shared" si="231"/>
        <v>0</v>
      </c>
      <c r="AU1540" s="12">
        <f t="shared" si="232"/>
        <v>0</v>
      </c>
      <c r="AV1540" s="12"/>
      <c r="AW1540" s="12"/>
      <c r="AX1540" s="12">
        <f>INDEX($N$6:$N$6003,UsefulSeries!$K1532)</f>
        <v>7.6786973826692417E-4</v>
      </c>
      <c r="AY1540" s="12"/>
      <c r="AZ1540" s="12"/>
      <c r="BA1540" s="12"/>
      <c r="BB1540" s="12">
        <f t="shared" si="224"/>
        <v>7.6786973826692417E-4</v>
      </c>
      <c r="BC1540" s="12"/>
      <c r="BD1540" s="38">
        <f ca="1"/>
        <v>1.5384079205520255E-3</v>
      </c>
    </row>
    <row r="1541" spans="1:56" x14ac:dyDescent="0.35">
      <c r="A1541" s="12">
        <v>0</v>
      </c>
      <c r="B1541" s="12">
        <v>0</v>
      </c>
      <c r="C1541" s="12">
        <v>0</v>
      </c>
      <c r="D1541" s="12">
        <v>0</v>
      </c>
      <c r="E1541" s="12">
        <f ca="1">-INDEX('Flow probs &amp; rates'!$P$5:$P$5999,UsefulSeries!$E1534,0)*(INDEX('Flow probs &amp; rates'!$Q$5:$Q$5999,UsefulSeries!$E1534,0))/INDEX('Flow probs &amp; rates'!$G$4:$G$5999,UsefulSeries!$E1534,0)</f>
        <v>-1.2830850906556373E-3</v>
      </c>
      <c r="F1541" s="12">
        <f ca="1">INDEX('Flow probs &amp; rates'!$Q$5:$Q$5999,UsefulSeries!$E1534,0)*(1-INDEX('Flow probs &amp; rates'!$Q$5:$Q$5999,UsefulSeries!$E1534,0))/INDEX('Flow probs &amp; rates'!$G$4:$G$5999,UsefulSeries!$E1534,0)</f>
        <v>7.0459357963502681E-2</v>
      </c>
      <c r="G1541" s="12"/>
      <c r="H1541" s="12"/>
      <c r="I1541" s="12">
        <f ca="1">INDEX('Flow probs &amp; rates'!$Q$5:$Q$5999,UsefulSeries!$E1534)</f>
        <v>2.594466779005097E-2</v>
      </c>
      <c r="J1541" s="12"/>
      <c r="K1541" s="12"/>
      <c r="L1541" s="12">
        <f>INDEX('Flow probs &amp; rates'!$G$4:$G$5999,UsefulSeries!$E1534)</f>
        <v>0.35866835483237436</v>
      </c>
      <c r="M1541" s="12"/>
      <c r="N1541" s="12"/>
      <c r="O1541" s="12"/>
      <c r="P1541" s="12">
        <f ca="1"/>
        <v>0</v>
      </c>
      <c r="Q1541" s="12">
        <f ca="1"/>
        <v>0</v>
      </c>
      <c r="R1541" s="12">
        <f ca="1"/>
        <v>0</v>
      </c>
      <c r="S1541" s="12">
        <f ca="1"/>
        <v>0</v>
      </c>
      <c r="T1541" s="12">
        <f ca="1"/>
        <v>0.37505154170043065</v>
      </c>
      <c r="U1541" s="12">
        <f ca="1"/>
        <v>14.199408736588595</v>
      </c>
      <c r="V1541" s="12"/>
      <c r="W1541" s="12"/>
      <c r="X1541" s="12"/>
      <c r="Y1541" s="12"/>
      <c r="Z1541" s="12"/>
      <c r="AA1541" s="12"/>
      <c r="AB1541" s="12"/>
      <c r="AC1541" s="12"/>
      <c r="AD1541" s="12"/>
      <c r="AE1541" s="12">
        <v>0.62908421334809916</v>
      </c>
      <c r="AF1541" s="12">
        <v>0</v>
      </c>
      <c r="AG1541" s="12">
        <v>-3.1043317381005745E-2</v>
      </c>
      <c r="AH1541" s="12">
        <v>-3.1043317381005745E-2</v>
      </c>
      <c r="AI1541" s="12">
        <v>0</v>
      </c>
      <c r="AJ1541" s="12">
        <v>0.33987246927089515</v>
      </c>
      <c r="AK1541" s="12"/>
      <c r="AL1541" s="12"/>
      <c r="AM1541" s="12"/>
      <c r="AN1541" s="12">
        <f t="shared" si="225"/>
        <v>0.62908421334809916</v>
      </c>
      <c r="AO1541" s="12">
        <f t="shared" si="226"/>
        <v>0</v>
      </c>
      <c r="AP1541" s="12">
        <f t="shared" si="227"/>
        <v>-3.1043317381005745E-2</v>
      </c>
      <c r="AQ1541" s="12">
        <f t="shared" si="228"/>
        <v>-3.1043317381005745E-2</v>
      </c>
      <c r="AR1541" s="12">
        <f t="shared" si="229"/>
        <v>0</v>
      </c>
      <c r="AS1541" s="12">
        <f t="shared" si="230"/>
        <v>0.33987246927089515</v>
      </c>
      <c r="AT1541" s="12">
        <f t="shared" si="231"/>
        <v>0</v>
      </c>
      <c r="AU1541" s="12">
        <f t="shared" si="232"/>
        <v>0</v>
      </c>
      <c r="AV1541" s="12"/>
      <c r="AW1541" s="12"/>
      <c r="AX1541" s="12">
        <f>INDEX('Margin error adjustment'!N$7:N$6003,UsefulSeries!$K1532)</f>
        <v>4.982411688904155E-4</v>
      </c>
      <c r="AY1541" s="12"/>
      <c r="AZ1541" s="12"/>
      <c r="BA1541" s="12"/>
      <c r="BB1541" s="12">
        <f t="shared" si="224"/>
        <v>4.982411688904155E-4</v>
      </c>
      <c r="BC1541" s="12"/>
      <c r="BD1541" s="38">
        <f ca="1"/>
        <v>1.724174617003978E-2</v>
      </c>
    </row>
    <row r="1542" spans="1:56" x14ac:dyDescent="0.35">
      <c r="A1542" s="12">
        <f ca="1">INDEX('Flow probs &amp; rates'!$K$5:$K$5999,UsefulSeries!$E1540,0)*(1-INDEX('Flow probs &amp; rates'!$K$5:$K$5999,UsefulSeries!$E1540,0))/INDEX('Flow probs &amp; rates'!$E$4:$E$5999,UsefulSeries!$E1540,0)</f>
        <v>2.385721580039845E-2</v>
      </c>
      <c r="B1542" s="12">
        <f ca="1">-INDEX('Flow probs &amp; rates'!$K$5:$K$5999,UsefulSeries!$E1540,0)*(INDEX('Flow probs &amp; rates'!$L$5:$L$5999,UsefulSeries!$E1540,0))/INDEX('Flow probs &amp; rates'!$E$4:$E$5999,UsefulSeries!$E1540,0)</f>
        <v>-2.7581661129959646E-4</v>
      </c>
      <c r="C1542" s="12">
        <v>0</v>
      </c>
      <c r="D1542" s="12">
        <v>0</v>
      </c>
      <c r="E1542" s="12">
        <v>0</v>
      </c>
      <c r="F1542" s="12">
        <v>0</v>
      </c>
      <c r="G1542" s="12"/>
      <c r="H1542" s="12"/>
      <c r="I1542" s="12">
        <f ca="1">INDEX('Flow probs &amp; rates'!$K$5:$K$5999,UsefulSeries!$E1540)</f>
        <v>1.4083321218100266E-2</v>
      </c>
      <c r="J1542" s="12"/>
      <c r="K1542" s="12">
        <f>-INDEX('Flow probs &amp; rates'!$E$4:$E$5999,UsefulSeries!$E1540)</f>
        <v>-0.58200342394254456</v>
      </c>
      <c r="L1542" s="12">
        <f>INDEX('Flow probs &amp; rates'!$E$4:$E$5999,UsefulSeries!$E1540)</f>
        <v>0.58200342394254456</v>
      </c>
      <c r="M1542" s="12"/>
      <c r="N1542" s="12"/>
      <c r="O1542" s="12"/>
      <c r="P1542" s="12">
        <f t="array" aca="1" ref="P1542:U1547" ca="1">MINVERSE(A1542:F1547)</f>
        <v>41.922944068950926</v>
      </c>
      <c r="Q1542" s="12">
        <f ca="1"/>
        <v>0.59722161120153838</v>
      </c>
      <c r="R1542" s="12">
        <f ca="1"/>
        <v>0</v>
      </c>
      <c r="S1542" s="12">
        <f ca="1"/>
        <v>0</v>
      </c>
      <c r="T1542" s="12">
        <f ca="1"/>
        <v>0</v>
      </c>
      <c r="U1542" s="12">
        <f ca="1"/>
        <v>0</v>
      </c>
      <c r="V1542" s="12"/>
      <c r="W1542" s="12">
        <f ca="1">INDEX(P$6:P$6003,UsefulSeries!$I1540)</f>
        <v>55.701442107476275</v>
      </c>
      <c r="X1542" s="12">
        <f ca="1">INDEX(Q$6:Q$6003,UsefulSeries!$I1540)</f>
        <v>0.64701812786182045</v>
      </c>
      <c r="Y1542" s="12">
        <f ca="1">INDEX(R$6:R$6003,UsefulSeries!$I1540)</f>
        <v>0</v>
      </c>
      <c r="Z1542" s="12">
        <f ca="1">INDEX(S$6:S$6003,UsefulSeries!$I1540)</f>
        <v>0</v>
      </c>
      <c r="AA1542" s="12">
        <f ca="1">INDEX(T$6:T$6003,UsefulSeries!$I1540)</f>
        <v>0</v>
      </c>
      <c r="AB1542" s="12">
        <f ca="1">INDEX(U$6:U$6003,UsefulSeries!$I1540)</f>
        <v>0</v>
      </c>
      <c r="AC1542" s="12">
        <f>INDEX( K$6:K$6003,UsefulSeries!$I1540)</f>
        <v>-0.62985208308636609</v>
      </c>
      <c r="AD1542" s="12">
        <f>INDEX(L$6:L$6003,UsefulSeries!$I1540)</f>
        <v>0.62985208308636609</v>
      </c>
      <c r="AE1542" s="12"/>
      <c r="AF1542" s="12"/>
      <c r="AG1542" s="12"/>
      <c r="AH1542" s="12"/>
      <c r="AI1542" s="12"/>
      <c r="AJ1542" s="12"/>
      <c r="AK1542" s="12"/>
      <c r="AL1542" s="12"/>
      <c r="AM1542" s="12"/>
      <c r="AN1542" s="12">
        <f t="shared" ca="1" si="225"/>
        <v>55.701442107476275</v>
      </c>
      <c r="AO1542" s="12">
        <f t="shared" ca="1" si="226"/>
        <v>0.64701812786182045</v>
      </c>
      <c r="AP1542" s="12">
        <f t="shared" ca="1" si="227"/>
        <v>0</v>
      </c>
      <c r="AQ1542" s="12">
        <f t="shared" ca="1" si="228"/>
        <v>0</v>
      </c>
      <c r="AR1542" s="12">
        <f t="shared" ca="1" si="229"/>
        <v>0</v>
      </c>
      <c r="AS1542" s="12">
        <f t="shared" ca="1" si="230"/>
        <v>0</v>
      </c>
      <c r="AT1542" s="12">
        <f t="shared" si="231"/>
        <v>-0.62985208308636609</v>
      </c>
      <c r="AU1542" s="12">
        <f t="shared" si="232"/>
        <v>0.62985208308636609</v>
      </c>
      <c r="AV1542" s="12"/>
      <c r="AW1542" s="12">
        <f ca="1">INDEX(I$6:I$6003,UsefulSeries!$I1540)</f>
        <v>1.1440535338623971E-2</v>
      </c>
      <c r="AX1542" s="12"/>
      <c r="AY1542" s="12"/>
      <c r="AZ1542" s="12">
        <f t="array" aca="1" ref="AZ1542:AZ1547" ca="1">MMULT(W1542:AB1547,AW1542:AW1547)</f>
        <v>0.64701812786182045</v>
      </c>
      <c r="BA1542" s="12"/>
      <c r="BB1542" s="12">
        <f t="shared" ca="1" si="224"/>
        <v>0.64701812786182045</v>
      </c>
      <c r="BC1542" s="12"/>
      <c r="BD1542" s="38">
        <f t="array" aca="1" ref="BD1542:BD1549" ca="1">MMULT(MINVERSE(AN1542:AU1549),BB1542:BB1549)</f>
        <v>1.1105991410671976E-2</v>
      </c>
    </row>
    <row r="1543" spans="1:56" x14ac:dyDescent="0.35">
      <c r="A1543" s="12">
        <f ca="1">-INDEX('Flow probs &amp; rates'!$K$5:$K$5999,UsefulSeries!$E1540,0)*(INDEX('Flow probs &amp; rates'!$L$5:$L$5999,UsefulSeries!$E1540,0))/INDEX('Flow probs &amp; rates'!$E$4:$E$5999,UsefulSeries!$E1540,0)</f>
        <v>-2.7581661129959646E-4</v>
      </c>
      <c r="B1543" s="12">
        <f ca="1">INDEX('Flow probs &amp; rates'!$L$5:$L$5999,UsefulSeries!$E1540,0)*(1-INDEX('Flow probs &amp; rates'!$L$5:$L$5999,UsefulSeries!$E1540,0))/INDEX('Flow probs &amp; rates'!$E$4:$E$5999,UsefulSeries!$E1540,0)</f>
        <v>1.9361396426256412E-2</v>
      </c>
      <c r="C1543" s="12">
        <v>0</v>
      </c>
      <c r="D1543" s="12">
        <v>0</v>
      </c>
      <c r="E1543" s="12">
        <v>0</v>
      </c>
      <c r="F1543" s="12">
        <v>0</v>
      </c>
      <c r="G1543" s="12"/>
      <c r="H1543" s="12"/>
      <c r="I1543" s="12">
        <f ca="1">INDEX('Flow probs &amp; rates'!$L$5:$L$5999,UsefulSeries!$E1540)</f>
        <v>1.1398320727804065E-2</v>
      </c>
      <c r="J1543" s="12"/>
      <c r="K1543" s="12">
        <f>-INDEX('Flow probs &amp; rates'!$E$4:$E$5999,UsefulSeries!$E1540)</f>
        <v>-0.58200342394254456</v>
      </c>
      <c r="L1543" s="12"/>
      <c r="M1543" s="12"/>
      <c r="N1543" s="12"/>
      <c r="O1543" s="12"/>
      <c r="P1543" s="12">
        <f ca="1"/>
        <v>0.59722161120153838</v>
      </c>
      <c r="Q1543" s="12">
        <f ca="1"/>
        <v>51.657674974551497</v>
      </c>
      <c r="R1543" s="12">
        <f ca="1"/>
        <v>0</v>
      </c>
      <c r="S1543" s="12">
        <f ca="1"/>
        <v>0</v>
      </c>
      <c r="T1543" s="12">
        <f ca="1"/>
        <v>0</v>
      </c>
      <c r="U1543" s="12">
        <f ca="1"/>
        <v>0</v>
      </c>
      <c r="V1543" s="12"/>
      <c r="W1543" s="12">
        <f ca="1">INDEX(P$7:P$6003,UsefulSeries!$I1540)</f>
        <v>0.64701812786182045</v>
      </c>
      <c r="X1543" s="12">
        <f ca="1">INDEX(Q$7:Q$6003,UsefulSeries!$I1540)</f>
        <v>42.385404382847746</v>
      </c>
      <c r="Y1543" s="12">
        <f ca="1">INDEX(R$7:R$6003,UsefulSeries!$I1540)</f>
        <v>0</v>
      </c>
      <c r="Z1543" s="12">
        <f ca="1">INDEX(S$7:S$6003,UsefulSeries!$I1540)</f>
        <v>0</v>
      </c>
      <c r="AA1543" s="12">
        <f ca="1">INDEX(T$7:T$6003,UsefulSeries!$I1540)</f>
        <v>0</v>
      </c>
      <c r="AB1543" s="12">
        <f ca="1">INDEX(U$7:U$6003,UsefulSeries!$I1540)</f>
        <v>0</v>
      </c>
      <c r="AC1543" s="12">
        <f>INDEX( K$7:K$6003,UsefulSeries!$I1540,1)</f>
        <v>-0.62985208308636609</v>
      </c>
      <c r="AD1543" s="12">
        <f>INDEX(L$7:L$6003,UsefulSeries!$I1540,1)</f>
        <v>0</v>
      </c>
      <c r="AE1543" s="12"/>
      <c r="AF1543" s="12"/>
      <c r="AG1543" s="12"/>
      <c r="AH1543" s="12"/>
      <c r="AI1543" s="12"/>
      <c r="AJ1543" s="12"/>
      <c r="AK1543" s="12"/>
      <c r="AL1543" s="12"/>
      <c r="AM1543" s="12"/>
      <c r="AN1543" s="12">
        <f t="shared" ca="1" si="225"/>
        <v>0.64701812786182045</v>
      </c>
      <c r="AO1543" s="12">
        <f t="shared" ca="1" si="226"/>
        <v>42.385404382847746</v>
      </c>
      <c r="AP1543" s="12">
        <f t="shared" ca="1" si="227"/>
        <v>0</v>
      </c>
      <c r="AQ1543" s="12">
        <f t="shared" ca="1" si="228"/>
        <v>0</v>
      </c>
      <c r="AR1543" s="12">
        <f t="shared" ca="1" si="229"/>
        <v>0</v>
      </c>
      <c r="AS1543" s="12">
        <f t="shared" ca="1" si="230"/>
        <v>0</v>
      </c>
      <c r="AT1543" s="12">
        <f t="shared" si="231"/>
        <v>-0.62985208308636609</v>
      </c>
      <c r="AU1543" s="12">
        <f t="shared" si="232"/>
        <v>0</v>
      </c>
      <c r="AV1543" s="12"/>
      <c r="AW1543" s="12">
        <f ca="1">INDEX(I$7:I$6003,UsefulSeries!$I1540)</f>
        <v>1.5090475210002306E-2</v>
      </c>
      <c r="AX1543" s="12"/>
      <c r="AY1543" s="12"/>
      <c r="AZ1543" s="12">
        <f ca="1"/>
        <v>0.64701812786182045</v>
      </c>
      <c r="BA1543" s="12"/>
      <c r="BB1543" s="12">
        <f t="shared" ref="BB1543:BB1606" ca="1" si="233">AZ1543+AX1543</f>
        <v>0.64701812786182045</v>
      </c>
      <c r="BC1543" s="12"/>
      <c r="BD1543" s="38">
        <f ca="1"/>
        <v>1.5320986790563505E-2</v>
      </c>
    </row>
    <row r="1544" spans="1:56" x14ac:dyDescent="0.35">
      <c r="A1544" s="12">
        <v>0</v>
      </c>
      <c r="B1544" s="12">
        <v>0</v>
      </c>
      <c r="C1544" s="12">
        <f ca="1">INDEX('Flow probs &amp; rates'!$M$5:$M$5999,UsefulSeries!$E1540,0)*(1-INDEX('Flow probs &amp; rates'!$M$5:$M$5999,UsefulSeries!$E1540,0))/INDEX('Flow probs &amp; rates'!$F$4:$F$5999,UsefulSeries!$E1540,0)</f>
        <v>2.1457966776531499</v>
      </c>
      <c r="D1544" s="12">
        <f ca="1">-INDEX('Flow probs &amp; rates'!$M$5:$M$5999,UsefulSeries!$E1540,0)*(INDEX('Flow probs &amp; rates'!$O$5:$O$5999,UsefulSeries!$E1540,0))/INDEX('Flow probs &amp; rates'!$F$4:$F$5999,UsefulSeries!$E1540,0)</f>
        <v>-0.32361266756692791</v>
      </c>
      <c r="E1544" s="12">
        <v>0</v>
      </c>
      <c r="F1544" s="12">
        <v>0</v>
      </c>
      <c r="G1544" s="12"/>
      <c r="H1544" s="12"/>
      <c r="I1544" s="12">
        <f ca="1">INDEX('Flow probs &amp; rates'!$M$5:$M$5999,UsefulSeries!$E1540)</f>
        <v>0.14658459855967604</v>
      </c>
      <c r="J1544" s="12"/>
      <c r="K1544" s="12">
        <f>INDEX('Flow probs &amp; rates'!$F$4:$F$5999,UsefulSeries!$E1540)</f>
        <v>5.8298885130903172E-2</v>
      </c>
      <c r="L1544" s="12">
        <f>-INDEX('Flow probs &amp; rates'!$F$4:$F$5999,UsefulSeries!$E1540)</f>
        <v>-5.8298885130903172E-2</v>
      </c>
      <c r="M1544" s="12"/>
      <c r="N1544" s="12"/>
      <c r="O1544" s="12"/>
      <c r="P1544" s="12">
        <f ca="1"/>
        <v>0</v>
      </c>
      <c r="Q1544" s="12">
        <f ca="1"/>
        <v>0</v>
      </c>
      <c r="R1544" s="12">
        <f ca="1"/>
        <v>0.47815939654204953</v>
      </c>
      <c r="S1544" s="12">
        <f ca="1"/>
        <v>8.0444454428474518E-2</v>
      </c>
      <c r="T1544" s="12">
        <f ca="1"/>
        <v>0</v>
      </c>
      <c r="U1544" s="12">
        <f ca="1"/>
        <v>0</v>
      </c>
      <c r="V1544" s="12"/>
      <c r="W1544" s="12">
        <f ca="1">INDEX(P$8:P$6003,UsefulSeries!$I1540)</f>
        <v>0</v>
      </c>
      <c r="X1544" s="12">
        <f ca="1">INDEX(Q$8:Q$6003,UsefulSeries!$I1540)</f>
        <v>0</v>
      </c>
      <c r="Y1544" s="12">
        <f ca="1">INDEX(R$8:R$6003,UsefulSeries!$I1540)</f>
        <v>0.18105655941055965</v>
      </c>
      <c r="Z1544" s="12">
        <f ca="1">INDEX(S$8:S$6003,UsefulSeries!$I1540)</f>
        <v>5.4693847850272259E-2</v>
      </c>
      <c r="AA1544" s="12">
        <f ca="1">INDEX(T$8:T$6003,UsefulSeries!$I1540)</f>
        <v>0</v>
      </c>
      <c r="AB1544" s="12">
        <f ca="1">INDEX(U$8:U$6003,UsefulSeries!$I1540)</f>
        <v>0</v>
      </c>
      <c r="AC1544" s="12">
        <f>INDEX( K$8:K$6003,UsefulSeries!$I1540)</f>
        <v>3.1541558549896161E-2</v>
      </c>
      <c r="AD1544" s="12">
        <f>INDEX(L$8:L$6003,UsefulSeries!$I1540)</f>
        <v>-3.1541558549896161E-2</v>
      </c>
      <c r="AE1544" s="12"/>
      <c r="AF1544" s="12"/>
      <c r="AG1544" s="12"/>
      <c r="AH1544" s="12"/>
      <c r="AI1544" s="12"/>
      <c r="AJ1544" s="12"/>
      <c r="AK1544" s="12"/>
      <c r="AL1544" s="12"/>
      <c r="AM1544" s="12"/>
      <c r="AN1544" s="12">
        <f t="shared" ca="1" si="225"/>
        <v>0</v>
      </c>
      <c r="AO1544" s="12">
        <f t="shared" ca="1" si="226"/>
        <v>0</v>
      </c>
      <c r="AP1544" s="12">
        <f t="shared" ca="1" si="227"/>
        <v>0.18105655941055965</v>
      </c>
      <c r="AQ1544" s="12">
        <f t="shared" ca="1" si="228"/>
        <v>5.4693847850272259E-2</v>
      </c>
      <c r="AR1544" s="12">
        <f t="shared" ca="1" si="229"/>
        <v>0</v>
      </c>
      <c r="AS1544" s="12">
        <f t="shared" ca="1" si="230"/>
        <v>0</v>
      </c>
      <c r="AT1544" s="12">
        <f t="shared" si="231"/>
        <v>3.1541558549896161E-2</v>
      </c>
      <c r="AU1544" s="12">
        <f t="shared" si="232"/>
        <v>-3.1541558549896161E-2</v>
      </c>
      <c r="AV1544" s="12"/>
      <c r="AW1544" s="12">
        <f ca="1">INDEX(I$8:I$6003,UsefulSeries!$I1540)</f>
        <v>0.249611282952311</v>
      </c>
      <c r="AX1544" s="12"/>
      <c r="AY1544" s="12"/>
      <c r="AZ1544" s="12">
        <f ca="1"/>
        <v>5.4693847850272252E-2</v>
      </c>
      <c r="BA1544" s="12"/>
      <c r="BB1544" s="12">
        <f t="shared" ca="1" si="233"/>
        <v>5.4693847850272252E-2</v>
      </c>
      <c r="BC1544" s="12"/>
      <c r="BD1544" s="38">
        <f ca="1"/>
        <v>0.25317837379773594</v>
      </c>
    </row>
    <row r="1545" spans="1:56" x14ac:dyDescent="0.35">
      <c r="A1545" s="12">
        <v>0</v>
      </c>
      <c r="B1545" s="12">
        <v>0</v>
      </c>
      <c r="C1545" s="12">
        <f ca="1">-INDEX('Flow probs &amp; rates'!$M$5:$M$5999,UsefulSeries!$E1540,0)*(INDEX('Flow probs &amp; rates'!$O$5:$O$5999,UsefulSeries!$E1540,0))/INDEX('Flow probs &amp; rates'!$F$4:$F$5999,UsefulSeries!$E1540,0)</f>
        <v>-0.32361266756692791</v>
      </c>
      <c r="D1545" s="12">
        <f ca="1">INDEX('Flow probs &amp; rates'!$O$5:$O$5999,UsefulSeries!$E1540,0)*(1-INDEX('Flow probs &amp; rates'!$O$5:$O$5999,UsefulSeries!$E1540,0))/INDEX('Flow probs &amp; rates'!$F$4:$F$5999,UsefulSeries!$E1540,0)</f>
        <v>1.9235438780276335</v>
      </c>
      <c r="E1545" s="12">
        <v>0</v>
      </c>
      <c r="F1545" s="12">
        <v>0</v>
      </c>
      <c r="G1545" s="12"/>
      <c r="H1545" s="12"/>
      <c r="I1545" s="12">
        <f ca="1">INDEX('Flow probs &amp; rates'!$O$5:$O$5999,UsefulSeries!$E1540)</f>
        <v>0.12870559334860029</v>
      </c>
      <c r="J1545" s="12"/>
      <c r="K1545" s="12"/>
      <c r="L1545" s="12">
        <f>-INDEX('Flow probs &amp; rates'!$F$4:$F$5999,UsefulSeries!$E1540)</f>
        <v>-5.8298885130903172E-2</v>
      </c>
      <c r="M1545" s="12"/>
      <c r="N1545" s="12"/>
      <c r="O1545" s="12"/>
      <c r="P1545" s="12">
        <f ca="1"/>
        <v>0</v>
      </c>
      <c r="Q1545" s="12">
        <f ca="1"/>
        <v>0</v>
      </c>
      <c r="R1545" s="12">
        <f ca="1"/>
        <v>8.0444454428474518E-2</v>
      </c>
      <c r="S1545" s="12">
        <f ca="1"/>
        <v>0.53340755893784964</v>
      </c>
      <c r="T1545" s="12">
        <f ca="1"/>
        <v>0</v>
      </c>
      <c r="U1545" s="12">
        <f ca="1"/>
        <v>0</v>
      </c>
      <c r="V1545" s="12"/>
      <c r="W1545" s="12">
        <f ca="1">INDEX(P$9:P$6003,UsefulSeries!$I1540)</f>
        <v>0</v>
      </c>
      <c r="X1545" s="12">
        <f ca="1">INDEX(Q$9:Q$6003,UsefulSeries!$I1540)</f>
        <v>0</v>
      </c>
      <c r="Y1545" s="12">
        <f ca="1">INDEX(R$9:R$6003,UsefulSeries!$I1540)</f>
        <v>5.4693847850272259E-2</v>
      </c>
      <c r="Z1545" s="12">
        <f ca="1">INDEX(S$9:S$6003,UsefulSeries!$I1540)</f>
        <v>0.23628471798319781</v>
      </c>
      <c r="AA1545" s="12">
        <f ca="1">INDEX(T$9:T$6003,UsefulSeries!$I1540)</f>
        <v>0</v>
      </c>
      <c r="AB1545" s="12">
        <f ca="1">INDEX(U$9:U$6003,UsefulSeries!$I1540)</f>
        <v>0</v>
      </c>
      <c r="AC1545" s="12">
        <f>INDEX( K$9:K$6003,UsefulSeries!$I1540)</f>
        <v>0</v>
      </c>
      <c r="AD1545" s="12">
        <f>INDEX(L$9:L$6003,UsefulSeries!$I1540)</f>
        <v>-3.1541558549896161E-2</v>
      </c>
      <c r="AE1545" s="12"/>
      <c r="AF1545" s="12"/>
      <c r="AG1545" s="12"/>
      <c r="AH1545" s="12"/>
      <c r="AI1545" s="12"/>
      <c r="AJ1545" s="12"/>
      <c r="AK1545" s="12"/>
      <c r="AL1545" s="12"/>
      <c r="AM1545" s="12"/>
      <c r="AN1545" s="12">
        <f t="shared" ca="1" si="225"/>
        <v>0</v>
      </c>
      <c r="AO1545" s="12">
        <f t="shared" ca="1" si="226"/>
        <v>0</v>
      </c>
      <c r="AP1545" s="12">
        <f t="shared" ca="1" si="227"/>
        <v>5.4693847850272259E-2</v>
      </c>
      <c r="AQ1545" s="12">
        <f t="shared" ca="1" si="228"/>
        <v>0.23628471798319781</v>
      </c>
      <c r="AR1545" s="12">
        <f t="shared" ca="1" si="229"/>
        <v>0</v>
      </c>
      <c r="AS1545" s="12">
        <f t="shared" ca="1" si="230"/>
        <v>0</v>
      </c>
      <c r="AT1545" s="12">
        <f t="shared" si="231"/>
        <v>0</v>
      </c>
      <c r="AU1545" s="12">
        <f t="shared" si="232"/>
        <v>-3.1541558549896161E-2</v>
      </c>
      <c r="AV1545" s="12"/>
      <c r="AW1545" s="12">
        <f ca="1">INDEX(I$9:I$6003,UsefulSeries!$I1540)</f>
        <v>0.17369572890315224</v>
      </c>
      <c r="AX1545" s="12"/>
      <c r="AY1545" s="12"/>
      <c r="AZ1545" s="12">
        <f ca="1"/>
        <v>5.4693847850272259E-2</v>
      </c>
      <c r="BA1545" s="12"/>
      <c r="BB1545" s="12">
        <f t="shared" ca="1" si="233"/>
        <v>5.4693847850272259E-2</v>
      </c>
      <c r="BC1545" s="12"/>
      <c r="BD1545" s="38">
        <f ca="1"/>
        <v>0.17881263462129132</v>
      </c>
    </row>
    <row r="1546" spans="1:56" x14ac:dyDescent="0.35">
      <c r="A1546" s="12">
        <v>0</v>
      </c>
      <c r="B1546" s="12">
        <v>0</v>
      </c>
      <c r="C1546" s="12">
        <v>0</v>
      </c>
      <c r="D1546" s="12">
        <v>0</v>
      </c>
      <c r="E1546" s="12">
        <f ca="1">INDEX('Flow probs &amp; rates'!$P$5:$P$5999,UsefulSeries!$E1540,0)*(1-INDEX('Flow probs &amp; rates'!$P$5:$P$5999,UsefulSeries!$E1540,0))/INDEX('Flow probs &amp; rates'!$G$4:$G$5999,UsefulSeries!$E1540,0)</f>
        <v>5.3182972136611557E-2</v>
      </c>
      <c r="F1546" s="12">
        <f ca="1">-INDEX('Flow probs &amp; rates'!$P$5:$P$5999,UsefulSeries!$E1540,0)*(INDEX('Flow probs &amp; rates'!$Q$5:$Q$5999,UsefulSeries!$E1540,0))/INDEX('Flow probs &amp; rates'!$G$4:$G$5999,UsefulSeries!$E1540,0)</f>
        <v>-1.3909850845691069E-3</v>
      </c>
      <c r="G1546" s="12"/>
      <c r="H1546" s="12"/>
      <c r="I1546" s="12">
        <f ca="1">INDEX('Flow probs &amp; rates'!$P$5:$P$5999,UsefulSeries!$E1540)</f>
        <v>1.9510449930646614E-2</v>
      </c>
      <c r="J1546" s="12"/>
      <c r="K1546" s="12">
        <f>INDEX('Flow probs &amp; rates'!$G$4:$G$5999,UsefulSeries!$E1540)</f>
        <v>0.35969769092655224</v>
      </c>
      <c r="L1546" s="12"/>
      <c r="M1546" s="12"/>
      <c r="N1546" s="12"/>
      <c r="O1546" s="12"/>
      <c r="P1546" s="12">
        <f ca="1"/>
        <v>0</v>
      </c>
      <c r="Q1546" s="12">
        <f ca="1"/>
        <v>0</v>
      </c>
      <c r="R1546" s="12">
        <f ca="1"/>
        <v>0</v>
      </c>
      <c r="S1546" s="12">
        <f ca="1"/>
        <v>0</v>
      </c>
      <c r="T1546" s="12">
        <f ca="1"/>
        <v>18.812863494728742</v>
      </c>
      <c r="U1546" s="12">
        <f ca="1"/>
        <v>0.37670788554688617</v>
      </c>
      <c r="V1546" s="12"/>
      <c r="W1546" s="12">
        <f ca="1">INDEX(P$10:P$6003,UsefulSeries!$I1540)</f>
        <v>0</v>
      </c>
      <c r="X1546" s="12">
        <f ca="1">INDEX(Q$10:Q$6003,UsefulSeries!$I1540)</f>
        <v>0</v>
      </c>
      <c r="Y1546" s="12">
        <f ca="1">INDEX(R$10:R$6003,UsefulSeries!$I1540)</f>
        <v>0</v>
      </c>
      <c r="Z1546" s="12">
        <f ca="1">INDEX(S$10:S$6003,UsefulSeries!$I1540)</f>
        <v>0</v>
      </c>
      <c r="AA1546" s="12">
        <f ca="1">INDEX(T$10:T$6003,UsefulSeries!$I1540)</f>
        <v>12.483196940206836</v>
      </c>
      <c r="AB1546" s="12">
        <f ca="1">INDEX(U$10:U$6003,UsefulSeries!$I1540)</f>
        <v>0.35522371630311012</v>
      </c>
      <c r="AC1546" s="12">
        <f>INDEX( K$10:K$6003,UsefulSeries!$I1540)</f>
        <v>0.33860635836373776</v>
      </c>
      <c r="AD1546" s="12">
        <f>INDEX(L$10:L$6003,UsefulSeries!$I1540)</f>
        <v>0</v>
      </c>
      <c r="AE1546" s="12"/>
      <c r="AF1546" s="12"/>
      <c r="AG1546" s="12"/>
      <c r="AH1546" s="12"/>
      <c r="AI1546" s="12"/>
      <c r="AJ1546" s="12"/>
      <c r="AK1546" s="12"/>
      <c r="AL1546" s="12"/>
      <c r="AM1546" s="12"/>
      <c r="AN1546" s="12">
        <f t="shared" ca="1" si="225"/>
        <v>0</v>
      </c>
      <c r="AO1546" s="12">
        <f t="shared" ca="1" si="226"/>
        <v>0</v>
      </c>
      <c r="AP1546" s="12">
        <f t="shared" ca="1" si="227"/>
        <v>0</v>
      </c>
      <c r="AQ1546" s="12">
        <f t="shared" ca="1" si="228"/>
        <v>0</v>
      </c>
      <c r="AR1546" s="12">
        <f t="shared" ca="1" si="229"/>
        <v>12.483196940206836</v>
      </c>
      <c r="AS1546" s="12">
        <f t="shared" ca="1" si="230"/>
        <v>0.35522371630311012</v>
      </c>
      <c r="AT1546" s="12">
        <f t="shared" si="231"/>
        <v>0.33860635836373776</v>
      </c>
      <c r="AU1546" s="12">
        <f t="shared" si="232"/>
        <v>0</v>
      </c>
      <c r="AV1546" s="12"/>
      <c r="AW1546" s="12">
        <f ca="1">INDEX(I$10:I$6003,UsefulSeries!$I1540)</f>
        <v>2.7919451347102154E-2</v>
      </c>
      <c r="AX1546" s="12"/>
      <c r="AY1546" s="12"/>
      <c r="AZ1546" s="12">
        <f ca="1"/>
        <v>0.35522371630311006</v>
      </c>
      <c r="BA1546" s="12"/>
      <c r="BB1546" s="12">
        <f t="shared" ca="1" si="233"/>
        <v>0.35522371630311006</v>
      </c>
      <c r="BC1546" s="12"/>
      <c r="BD1546" s="38">
        <f ca="1"/>
        <v>2.7531222401914419E-2</v>
      </c>
    </row>
    <row r="1547" spans="1:56" x14ac:dyDescent="0.35">
      <c r="A1547" s="12">
        <v>0</v>
      </c>
      <c r="B1547" s="12">
        <v>0</v>
      </c>
      <c r="C1547" s="12">
        <v>0</v>
      </c>
      <c r="D1547" s="12">
        <v>0</v>
      </c>
      <c r="E1547" s="12">
        <f ca="1">-INDEX('Flow probs &amp; rates'!$P$5:$P$5999,UsefulSeries!$E1540,0)*(INDEX('Flow probs &amp; rates'!$Q$5:$Q$5999,UsefulSeries!$E1540,0))/INDEX('Flow probs &amp; rates'!$G$4:$G$5999,UsefulSeries!$E1540,0)</f>
        <v>-1.3909850845691069E-3</v>
      </c>
      <c r="F1547" s="12">
        <f ca="1">INDEX('Flow probs &amp; rates'!$Q$5:$Q$5999,UsefulSeries!$E1540,0)*(1-INDEX('Flow probs &amp; rates'!$Q$5:$Q$5999,UsefulSeries!$E1540,0))/INDEX('Flow probs &amp; rates'!$G$4:$G$5999,UsefulSeries!$E1540,0)</f>
        <v>6.9466059838944688E-2</v>
      </c>
      <c r="G1547" s="12"/>
      <c r="H1547" s="12"/>
      <c r="I1547" s="12">
        <f ca="1">INDEX('Flow probs &amp; rates'!$Q$5:$Q$5999,UsefulSeries!$E1540)</f>
        <v>2.5644417469167027E-2</v>
      </c>
      <c r="J1547" s="12"/>
      <c r="K1547" s="12"/>
      <c r="L1547" s="12">
        <f>INDEX('Flow probs &amp; rates'!$G$4:$G$5999,UsefulSeries!$E1540)</f>
        <v>0.35969769092655224</v>
      </c>
      <c r="M1547" s="12"/>
      <c r="N1547" s="12"/>
      <c r="O1547" s="12"/>
      <c r="P1547" s="12">
        <f ca="1"/>
        <v>0</v>
      </c>
      <c r="Q1547" s="12">
        <f ca="1"/>
        <v>0</v>
      </c>
      <c r="R1547" s="12">
        <f ca="1"/>
        <v>0</v>
      </c>
      <c r="S1547" s="12">
        <f ca="1"/>
        <v>0</v>
      </c>
      <c r="T1547" s="12">
        <f ca="1"/>
        <v>0.37670788554688617</v>
      </c>
      <c r="U1547" s="12">
        <f ca="1"/>
        <v>14.403062407306892</v>
      </c>
      <c r="V1547" s="12"/>
      <c r="W1547" s="12">
        <f ca="1">INDEX(P$11:P$6003,UsefulSeries!$I1540)</f>
        <v>0</v>
      </c>
      <c r="X1547" s="12">
        <f ca="1">INDEX(Q$11:Q$6003,UsefulSeries!$I1540)</f>
        <v>0</v>
      </c>
      <c r="Y1547" s="12">
        <f ca="1">INDEX(R$11:R$6003,UsefulSeries!$I1540)</f>
        <v>0</v>
      </c>
      <c r="Z1547" s="12">
        <f ca="1">INDEX(S$11:S$6003,UsefulSeries!$I1540)</f>
        <v>0</v>
      </c>
      <c r="AA1547" s="12">
        <f ca="1">INDEX(T$11:T$6003,UsefulSeries!$I1540)</f>
        <v>0.35522371630311012</v>
      </c>
      <c r="AB1547" s="12">
        <f ca="1">INDEX(U$11:U$6003,UsefulSeries!$I1540)</f>
        <v>18.308399104689933</v>
      </c>
      <c r="AC1547" s="12">
        <f>INDEX( K$11:K$6003,UsefulSeries!$I1540)</f>
        <v>0</v>
      </c>
      <c r="AD1547" s="12">
        <f>INDEX(L$11:L$6003,UsefulSeries!$I1540)</f>
        <v>0.33860635836373776</v>
      </c>
      <c r="AE1547" s="12"/>
      <c r="AF1547" s="12"/>
      <c r="AG1547" s="12"/>
      <c r="AH1547" s="12"/>
      <c r="AI1547" s="12"/>
      <c r="AJ1547" s="12"/>
      <c r="AK1547" s="12"/>
      <c r="AL1547" s="12"/>
      <c r="AM1547" s="12"/>
      <c r="AN1547" s="12">
        <f t="shared" ca="1" si="225"/>
        <v>0</v>
      </c>
      <c r="AO1547" s="12">
        <f t="shared" ca="1" si="226"/>
        <v>0</v>
      </c>
      <c r="AP1547" s="12">
        <f t="shared" ca="1" si="227"/>
        <v>0</v>
      </c>
      <c r="AQ1547" s="12">
        <f t="shared" ca="1" si="228"/>
        <v>0</v>
      </c>
      <c r="AR1547" s="12">
        <f t="shared" ca="1" si="229"/>
        <v>0.35522371630311012</v>
      </c>
      <c r="AS1547" s="12">
        <f t="shared" ca="1" si="230"/>
        <v>18.308399104689933</v>
      </c>
      <c r="AT1547" s="12">
        <f t="shared" si="231"/>
        <v>0</v>
      </c>
      <c r="AU1547" s="12">
        <f t="shared" si="232"/>
        <v>0.33860635836373776</v>
      </c>
      <c r="AV1547" s="12"/>
      <c r="AW1547" s="12">
        <f ca="1">INDEX(I$11:I$6003,UsefulSeries!$I1540)</f>
        <v>1.8860527513298198E-2</v>
      </c>
      <c r="AX1547" s="12"/>
      <c r="AY1547" s="12"/>
      <c r="AZ1547" s="12">
        <f ca="1"/>
        <v>0.35522371630311006</v>
      </c>
      <c r="BA1547" s="12"/>
      <c r="BB1547" s="12">
        <f t="shared" ca="1" si="233"/>
        <v>0.35522371630311006</v>
      </c>
      <c r="BC1547" s="12"/>
      <c r="BD1547" s="38">
        <f ca="1"/>
        <v>1.8044731030268688E-2</v>
      </c>
    </row>
    <row r="1548" spans="1:56" x14ac:dyDescent="0.35">
      <c r="A1548" s="12">
        <f ca="1">INDEX('Flow probs &amp; rates'!$K$5:$K$5999,UsefulSeries!$E1546,0)*(1-INDEX('Flow probs &amp; rates'!$K$5:$K$5999,UsefulSeries!$E1546,0))/INDEX('Flow probs &amp; rates'!$E$4:$E$5999,UsefulSeries!$E1546,0)</f>
        <v>2.3876662644710202E-2</v>
      </c>
      <c r="B1548" s="12">
        <f ca="1">-INDEX('Flow probs &amp; rates'!$K$5:$K$5999,UsefulSeries!$E1546,0)*(INDEX('Flow probs &amp; rates'!$L$5:$L$5999,UsefulSeries!$E1546,0))/INDEX('Flow probs &amp; rates'!$E$4:$E$5999,UsefulSeries!$E1546,0)</f>
        <v>-2.719842698511794E-4</v>
      </c>
      <c r="C1548" s="12">
        <v>0</v>
      </c>
      <c r="D1548" s="12">
        <v>0</v>
      </c>
      <c r="E1548" s="12">
        <v>0</v>
      </c>
      <c r="F1548" s="12">
        <v>0</v>
      </c>
      <c r="G1548" s="12"/>
      <c r="H1548" s="12"/>
      <c r="I1548" s="12">
        <f ca="1">INDEX('Flow probs &amp; rates'!$K$5:$K$5999,UsefulSeries!$E1546)</f>
        <v>1.409858002609714E-2</v>
      </c>
      <c r="J1548" s="12"/>
      <c r="K1548" s="12">
        <f>-INDEX('Flow probs &amp; rates'!$E$4:$E$5999,UsefulSeries!$E1546)</f>
        <v>-0.58215045687820755</v>
      </c>
      <c r="L1548" s="12">
        <f>INDEX('Flow probs &amp; rates'!$E$4:$E$5999,UsefulSeries!$E1546)</f>
        <v>0.58215045687820755</v>
      </c>
      <c r="M1548" s="12"/>
      <c r="N1548" s="12"/>
      <c r="O1548" s="12"/>
      <c r="P1548" s="12">
        <f t="array" aca="1" ref="P1548:U1553" ca="1">MINVERSE(A1548:F1553)</f>
        <v>41.888703852405108</v>
      </c>
      <c r="Q1548" s="12">
        <f ca="1"/>
        <v>0.59727905638880963</v>
      </c>
      <c r="R1548" s="12">
        <f ca="1"/>
        <v>0</v>
      </c>
      <c r="S1548" s="12">
        <f ca="1"/>
        <v>0</v>
      </c>
      <c r="T1548" s="12">
        <f ca="1"/>
        <v>0</v>
      </c>
      <c r="U1548" s="12">
        <f ca="1"/>
        <v>0</v>
      </c>
      <c r="V1548" s="12"/>
      <c r="W1548" s="12"/>
      <c r="X1548" s="12"/>
      <c r="Y1548" s="12"/>
      <c r="Z1548" s="12"/>
      <c r="AA1548" s="12"/>
      <c r="AB1548" s="12"/>
      <c r="AC1548" s="12"/>
      <c r="AD1548" s="12"/>
      <c r="AE1548" s="12">
        <f t="array" ref="AE1548:AJ1549">TRANSPOSE(AC1542:AD1547)</f>
        <v>-0.62985208308636609</v>
      </c>
      <c r="AF1548" s="12">
        <v>-0.62985208308636609</v>
      </c>
      <c r="AG1548" s="12">
        <v>3.1541558549896161E-2</v>
      </c>
      <c r="AH1548" s="12">
        <v>0</v>
      </c>
      <c r="AI1548" s="12">
        <v>0.33860635836373776</v>
      </c>
      <c r="AJ1548" s="12">
        <v>0</v>
      </c>
      <c r="AK1548" s="12"/>
      <c r="AL1548" s="12"/>
      <c r="AM1548" s="12"/>
      <c r="AN1548" s="12">
        <f t="shared" si="225"/>
        <v>-0.62985208308636609</v>
      </c>
      <c r="AO1548" s="12">
        <f t="shared" si="226"/>
        <v>-0.62985208308636609</v>
      </c>
      <c r="AP1548" s="12">
        <f t="shared" si="227"/>
        <v>3.1541558549896161E-2</v>
      </c>
      <c r="AQ1548" s="12">
        <f t="shared" si="228"/>
        <v>0</v>
      </c>
      <c r="AR1548" s="12">
        <f t="shared" si="229"/>
        <v>0.33860635836373776</v>
      </c>
      <c r="AS1548" s="12">
        <f t="shared" si="230"/>
        <v>0</v>
      </c>
      <c r="AT1548" s="12">
        <f t="shared" si="231"/>
        <v>0</v>
      </c>
      <c r="AU1548" s="12">
        <f t="shared" si="232"/>
        <v>0</v>
      </c>
      <c r="AV1548" s="12"/>
      <c r="AW1548" s="12"/>
      <c r="AX1548" s="12">
        <f>INDEX($N$6:$N$6003,UsefulSeries!$K1540)</f>
        <v>6.6280018979703037E-4</v>
      </c>
      <c r="AY1548" s="12"/>
      <c r="AZ1548" s="12"/>
      <c r="BA1548" s="12"/>
      <c r="BB1548" s="12">
        <f t="shared" si="233"/>
        <v>6.6280018979703037E-4</v>
      </c>
      <c r="BC1548" s="12"/>
      <c r="BD1548" s="38">
        <f ca="1"/>
        <v>1.5168435300316018E-2</v>
      </c>
    </row>
    <row r="1549" spans="1:56" x14ac:dyDescent="0.35">
      <c r="A1549" s="12">
        <f ca="1">-INDEX('Flow probs &amp; rates'!$K$5:$K$5999,UsefulSeries!$E1546,0)*(INDEX('Flow probs &amp; rates'!$L$5:$L$5999,UsefulSeries!$E1546,0))/INDEX('Flow probs &amp; rates'!$E$4:$E$5999,UsefulSeries!$E1546,0)</f>
        <v>-2.719842698511794E-4</v>
      </c>
      <c r="B1549" s="12">
        <f ca="1">INDEX('Flow probs &amp; rates'!$L$5:$L$5999,UsefulSeries!$E1546,0)*(1-INDEX('Flow probs &amp; rates'!$L$5:$L$5999,UsefulSeries!$E1546,0))/INDEX('Flow probs &amp; rates'!$E$4:$E$5999,UsefulSeries!$E1546,0)</f>
        <v>1.9074950662412247E-2</v>
      </c>
      <c r="C1549" s="12">
        <v>0</v>
      </c>
      <c r="D1549" s="12">
        <v>0</v>
      </c>
      <c r="E1549" s="12">
        <v>0</v>
      </c>
      <c r="F1549" s="12">
        <v>0</v>
      </c>
      <c r="G1549" s="12"/>
      <c r="H1549" s="12"/>
      <c r="I1549" s="12">
        <f ca="1">INDEX('Flow probs &amp; rates'!$L$5:$L$5999,UsefulSeries!$E1546)</f>
        <v>1.1230618024259377E-2</v>
      </c>
      <c r="J1549" s="12"/>
      <c r="K1549" s="12">
        <f>-INDEX('Flow probs &amp; rates'!$E$4:$E$5999,UsefulSeries!$E1546)</f>
        <v>-0.58215045687820755</v>
      </c>
      <c r="L1549" s="12"/>
      <c r="M1549" s="12"/>
      <c r="N1549" s="12"/>
      <c r="O1549" s="12"/>
      <c r="P1549" s="12">
        <f ca="1"/>
        <v>0.59727905638880974</v>
      </c>
      <c r="Q1549" s="12">
        <f ca="1"/>
        <v>52.433291608921373</v>
      </c>
      <c r="R1549" s="12">
        <f ca="1"/>
        <v>0</v>
      </c>
      <c r="S1549" s="12">
        <f ca="1"/>
        <v>0</v>
      </c>
      <c r="T1549" s="12">
        <f ca="1"/>
        <v>0</v>
      </c>
      <c r="U1549" s="12">
        <f ca="1"/>
        <v>0</v>
      </c>
      <c r="V1549" s="12"/>
      <c r="W1549" s="12"/>
      <c r="X1549" s="12"/>
      <c r="Y1549" s="12"/>
      <c r="Z1549" s="12"/>
      <c r="AA1549" s="12"/>
      <c r="AB1549" s="12"/>
      <c r="AC1549" s="12"/>
      <c r="AD1549" s="12"/>
      <c r="AE1549" s="12">
        <v>0.62985208308636609</v>
      </c>
      <c r="AF1549" s="12">
        <v>0</v>
      </c>
      <c r="AG1549" s="12">
        <v>-3.1541558549896161E-2</v>
      </c>
      <c r="AH1549" s="12">
        <v>-3.1541558549896161E-2</v>
      </c>
      <c r="AI1549" s="12">
        <v>0</v>
      </c>
      <c r="AJ1549" s="12">
        <v>0.33860635836373776</v>
      </c>
      <c r="AK1549" s="12"/>
      <c r="AL1549" s="12"/>
      <c r="AM1549" s="12"/>
      <c r="AN1549" s="12">
        <f t="shared" si="225"/>
        <v>0.62985208308636609</v>
      </c>
      <c r="AO1549" s="12">
        <f t="shared" si="226"/>
        <v>0</v>
      </c>
      <c r="AP1549" s="12">
        <f t="shared" si="227"/>
        <v>-3.1541558549896161E-2</v>
      </c>
      <c r="AQ1549" s="12">
        <f t="shared" si="228"/>
        <v>-3.1541558549896161E-2</v>
      </c>
      <c r="AR1549" s="12">
        <f t="shared" si="229"/>
        <v>0</v>
      </c>
      <c r="AS1549" s="12">
        <f t="shared" si="230"/>
        <v>0.33860635836373776</v>
      </c>
      <c r="AT1549" s="12">
        <f t="shared" si="231"/>
        <v>0</v>
      </c>
      <c r="AU1549" s="12">
        <f t="shared" si="232"/>
        <v>0</v>
      </c>
      <c r="AV1549" s="12"/>
      <c r="AW1549" s="12"/>
      <c r="AX1549" s="12">
        <f>INDEX('Margin error adjustment'!N$7:N$6003,UsefulSeries!$K1540)</f>
        <v>-5.2047719851398486E-4</v>
      </c>
      <c r="AY1549" s="12"/>
      <c r="AZ1549" s="12"/>
      <c r="BA1549" s="12"/>
      <c r="BB1549" s="12">
        <f t="shared" si="233"/>
        <v>-5.2047719851398486E-4</v>
      </c>
      <c r="BC1549" s="12"/>
      <c r="BD1549" s="38">
        <f ca="1"/>
        <v>4.4517284911702891E-2</v>
      </c>
    </row>
    <row r="1550" spans="1:56" x14ac:dyDescent="0.35">
      <c r="A1550" s="12">
        <v>0</v>
      </c>
      <c r="B1550" s="12">
        <v>0</v>
      </c>
      <c r="C1550" s="12">
        <f ca="1">INDEX('Flow probs &amp; rates'!$M$5:$M$5999,UsefulSeries!$E1546,0)*(1-INDEX('Flow probs &amp; rates'!$M$5:$M$5999,UsefulSeries!$E1546,0))/INDEX('Flow probs &amp; rates'!$F$4:$F$5999,UsefulSeries!$E1546,0)</f>
        <v>2.2211425348407166</v>
      </c>
      <c r="D1550" s="12">
        <f ca="1">-INDEX('Flow probs &amp; rates'!$M$5:$M$5999,UsefulSeries!$E1546,0)*(INDEX('Flow probs &amp; rates'!$O$5:$O$5999,UsefulSeries!$E1546,0))/INDEX('Flow probs &amp; rates'!$F$4:$F$5999,UsefulSeries!$E1546,0)</f>
        <v>-0.31940176328318898</v>
      </c>
      <c r="E1550" s="12">
        <v>0</v>
      </c>
      <c r="F1550" s="12">
        <v>0</v>
      </c>
      <c r="G1550" s="12"/>
      <c r="H1550" s="12"/>
      <c r="I1550" s="12">
        <f ca="1">INDEX('Flow probs &amp; rates'!$M$5:$M$5999,UsefulSeries!$E1546)</f>
        <v>0.15006950547992395</v>
      </c>
      <c r="J1550" s="12"/>
      <c r="K1550" s="12">
        <f>INDEX('Flow probs &amp; rates'!$F$4:$F$5999,UsefulSeries!$E1546)</f>
        <v>5.7424792422914844E-2</v>
      </c>
      <c r="L1550" s="12">
        <f>-INDEX('Flow probs &amp; rates'!$F$4:$F$5999,UsefulSeries!$E1546)</f>
        <v>-5.7424792422914844E-2</v>
      </c>
      <c r="M1550" s="12"/>
      <c r="N1550" s="12"/>
      <c r="O1550" s="12"/>
      <c r="P1550" s="12">
        <f ca="1"/>
        <v>0</v>
      </c>
      <c r="Q1550" s="12">
        <f ca="1"/>
        <v>0</v>
      </c>
      <c r="R1550" s="12">
        <f ca="1"/>
        <v>0.46156629060520288</v>
      </c>
      <c r="S1550" s="12">
        <f ca="1"/>
        <v>7.8911651747896688E-2</v>
      </c>
      <c r="T1550" s="12">
        <f ca="1"/>
        <v>0</v>
      </c>
      <c r="U1550" s="12">
        <f ca="1"/>
        <v>0</v>
      </c>
      <c r="V1550" s="12"/>
      <c r="W1550" s="12">
        <f ca="1">INDEX(P$6:P$6003,UsefulSeries!$I1548)</f>
        <v>55.493356770002563</v>
      </c>
      <c r="X1550" s="12">
        <f ca="1">INDEX(Q$6:Q$6003,UsefulSeries!$I1548)</f>
        <v>0.64790433233102585</v>
      </c>
      <c r="Y1550" s="12">
        <f ca="1">INDEX(R$6:R$6003,UsefulSeries!$I1548)</f>
        <v>0</v>
      </c>
      <c r="Z1550" s="12">
        <f ca="1">INDEX(S$6:S$6003,UsefulSeries!$I1548)</f>
        <v>0</v>
      </c>
      <c r="AA1550" s="12">
        <f ca="1">INDEX(T$6:T$6003,UsefulSeries!$I1548)</f>
        <v>0</v>
      </c>
      <c r="AB1550" s="12">
        <f ca="1">INDEX(U$6:U$6003,UsefulSeries!$I1548)</f>
        <v>0</v>
      </c>
      <c r="AC1550" s="12">
        <f>INDEX( K$6:K$6003,UsefulSeries!$I1548)</f>
        <v>-0.63051488327616312</v>
      </c>
      <c r="AD1550" s="12">
        <f>INDEX(L$6:L$6003,UsefulSeries!$I1548)</f>
        <v>0.63051488327616312</v>
      </c>
      <c r="AE1550" s="12"/>
      <c r="AF1550" s="12"/>
      <c r="AG1550" s="12"/>
      <c r="AH1550" s="12"/>
      <c r="AI1550" s="12"/>
      <c r="AJ1550" s="12"/>
      <c r="AK1550" s="12"/>
      <c r="AL1550" s="12"/>
      <c r="AM1550" s="12"/>
      <c r="AN1550" s="12">
        <f t="shared" ca="1" si="225"/>
        <v>55.493356770002563</v>
      </c>
      <c r="AO1550" s="12">
        <f t="shared" ca="1" si="226"/>
        <v>0.64790433233102585</v>
      </c>
      <c r="AP1550" s="12">
        <f t="shared" ca="1" si="227"/>
        <v>0</v>
      </c>
      <c r="AQ1550" s="12">
        <f t="shared" ca="1" si="228"/>
        <v>0</v>
      </c>
      <c r="AR1550" s="12">
        <f t="shared" ca="1" si="229"/>
        <v>0</v>
      </c>
      <c r="AS1550" s="12">
        <f t="shared" ca="1" si="230"/>
        <v>0</v>
      </c>
      <c r="AT1550" s="12">
        <f t="shared" si="231"/>
        <v>-0.63051488327616312</v>
      </c>
      <c r="AU1550" s="12">
        <f t="shared" si="232"/>
        <v>0.63051488327616312</v>
      </c>
      <c r="AV1550" s="12"/>
      <c r="AW1550" s="12">
        <f ca="1">INDEX(I$6:I$6003,UsefulSeries!$I1548)</f>
        <v>1.1496210811510841E-2</v>
      </c>
      <c r="AX1550" s="12"/>
      <c r="AY1550" s="12"/>
      <c r="AZ1550" s="12">
        <f t="array" aca="1" ref="AZ1550:AZ1555" ca="1">MMULT(W1550:AB1555,AW1550:AW1555)</f>
        <v>0.64790433233102585</v>
      </c>
      <c r="BA1550" s="12"/>
      <c r="BB1550" s="12">
        <f t="shared" ca="1" si="233"/>
        <v>0.64790433233102585</v>
      </c>
      <c r="BC1550" s="12"/>
      <c r="BD1550" s="38">
        <f t="array" aca="1" ref="BD1550:BD1557" ca="1">MMULT(MINVERSE(AN1550:AU1557),BB1550:BB1557)</f>
        <v>1.1565590878132428E-2</v>
      </c>
    </row>
    <row r="1551" spans="1:56" x14ac:dyDescent="0.35">
      <c r="A1551" s="12">
        <v>0</v>
      </c>
      <c r="B1551" s="12">
        <v>0</v>
      </c>
      <c r="C1551" s="12">
        <f ca="1">-INDEX('Flow probs &amp; rates'!$M$5:$M$5999,UsefulSeries!$E1546,0)*(INDEX('Flow probs &amp; rates'!$O$5:$O$5999,UsefulSeries!$E1546,0))/INDEX('Flow probs &amp; rates'!$F$4:$F$5999,UsefulSeries!$E1546,0)</f>
        <v>-0.31940176328318898</v>
      </c>
      <c r="D1551" s="12">
        <f ca="1">INDEX('Flow probs &amp; rates'!$O$5:$O$5999,UsefulSeries!$E1546,0)*(1-INDEX('Flow probs &amp; rates'!$O$5:$O$5999,UsefulSeries!$E1546,0))/INDEX('Flow probs &amp; rates'!$F$4:$F$5999,UsefulSeries!$E1546,0)</f>
        <v>1.8682296444936866</v>
      </c>
      <c r="E1551" s="12">
        <v>0</v>
      </c>
      <c r="F1551" s="12">
        <v>0</v>
      </c>
      <c r="G1551" s="12"/>
      <c r="H1551" s="12"/>
      <c r="I1551" s="12">
        <f ca="1">INDEX('Flow probs &amp; rates'!$O$5:$O$5999,UsefulSeries!$E1546)</f>
        <v>0.12222056637951549</v>
      </c>
      <c r="J1551" s="12"/>
      <c r="K1551" s="12"/>
      <c r="L1551" s="12">
        <f>-INDEX('Flow probs &amp; rates'!$F$4:$F$5999,UsefulSeries!$E1546)</f>
        <v>-5.7424792422914844E-2</v>
      </c>
      <c r="M1551" s="12"/>
      <c r="N1551" s="12"/>
      <c r="O1551" s="12"/>
      <c r="P1551" s="12">
        <f ca="1"/>
        <v>0</v>
      </c>
      <c r="Q1551" s="12">
        <f ca="1"/>
        <v>0</v>
      </c>
      <c r="R1551" s="12">
        <f ca="1"/>
        <v>7.8911651747896702E-2</v>
      </c>
      <c r="S1551" s="12">
        <f ca="1"/>
        <v>0.54875722785659486</v>
      </c>
      <c r="T1551" s="12">
        <f ca="1"/>
        <v>0</v>
      </c>
      <c r="U1551" s="12">
        <f ca="1"/>
        <v>0</v>
      </c>
      <c r="V1551" s="12"/>
      <c r="W1551" s="12">
        <f ca="1">INDEX(P$7:P$6003,UsefulSeries!$I1548)</f>
        <v>0.64790433233102585</v>
      </c>
      <c r="X1551" s="12">
        <f ca="1">INDEX(Q$7:Q$6003,UsefulSeries!$I1548)</f>
        <v>41.741672486588165</v>
      </c>
      <c r="Y1551" s="12">
        <f ca="1">INDEX(R$7:R$6003,UsefulSeries!$I1548)</f>
        <v>0</v>
      </c>
      <c r="Z1551" s="12">
        <f ca="1">INDEX(S$7:S$6003,UsefulSeries!$I1548)</f>
        <v>0</v>
      </c>
      <c r="AA1551" s="12">
        <f ca="1">INDEX(T$7:T$6003,UsefulSeries!$I1548)</f>
        <v>0</v>
      </c>
      <c r="AB1551" s="12">
        <f ca="1">INDEX(U$7:U$6003,UsefulSeries!$I1548)</f>
        <v>0</v>
      </c>
      <c r="AC1551" s="12">
        <f>INDEX( K$7:K$6003,UsefulSeries!$I1548,1)</f>
        <v>-0.63051488327616312</v>
      </c>
      <c r="AD1551" s="12">
        <f>INDEX(L$7:L$6003,UsefulSeries!$I1548,1)</f>
        <v>0</v>
      </c>
      <c r="AE1551" s="12"/>
      <c r="AF1551" s="12"/>
      <c r="AG1551" s="12"/>
      <c r="AH1551" s="12"/>
      <c r="AI1551" s="12"/>
      <c r="AJ1551" s="12"/>
      <c r="AK1551" s="12"/>
      <c r="AL1551" s="12"/>
      <c r="AM1551" s="12"/>
      <c r="AN1551" s="12">
        <f t="shared" ca="1" si="225"/>
        <v>0.64790433233102585</v>
      </c>
      <c r="AO1551" s="12">
        <f t="shared" ca="1" si="226"/>
        <v>41.741672486588165</v>
      </c>
      <c r="AP1551" s="12">
        <f t="shared" ca="1" si="227"/>
        <v>0</v>
      </c>
      <c r="AQ1551" s="12">
        <f t="shared" ca="1" si="228"/>
        <v>0</v>
      </c>
      <c r="AR1551" s="12">
        <f t="shared" ca="1" si="229"/>
        <v>0</v>
      </c>
      <c r="AS1551" s="12">
        <f t="shared" ca="1" si="230"/>
        <v>0</v>
      </c>
      <c r="AT1551" s="12">
        <f t="shared" si="231"/>
        <v>-0.63051488327616312</v>
      </c>
      <c r="AU1551" s="12">
        <f t="shared" si="232"/>
        <v>0</v>
      </c>
      <c r="AV1551" s="12"/>
      <c r="AW1551" s="12">
        <f ca="1">INDEX(I$7:I$6003,UsefulSeries!$I1548)</f>
        <v>1.5343321179730859E-2</v>
      </c>
      <c r="AX1551" s="12"/>
      <c r="AY1551" s="12"/>
      <c r="AZ1551" s="12">
        <f ca="1"/>
        <v>0.64790433233102573</v>
      </c>
      <c r="BA1551" s="12"/>
      <c r="BB1551" s="12">
        <f t="shared" ca="1" si="233"/>
        <v>0.64790433233102573</v>
      </c>
      <c r="BC1551" s="12"/>
      <c r="BD1551" s="38">
        <f ca="1"/>
        <v>1.6102224516765271E-2</v>
      </c>
    </row>
    <row r="1552" spans="1:56" x14ac:dyDescent="0.35">
      <c r="A1552" s="12">
        <v>0</v>
      </c>
      <c r="B1552" s="12">
        <v>0</v>
      </c>
      <c r="C1552" s="12">
        <v>0</v>
      </c>
      <c r="D1552" s="12">
        <v>0</v>
      </c>
      <c r="E1552" s="12">
        <f ca="1">INDEX('Flow probs &amp; rates'!$P$5:$P$5999,UsefulSeries!$E1546,0)*(1-INDEX('Flow probs &amp; rates'!$P$5:$P$5999,UsefulSeries!$E1546,0))/INDEX('Flow probs &amp; rates'!$G$4:$G$5999,UsefulSeries!$E1546,0)</f>
        <v>5.0762469181982572E-2</v>
      </c>
      <c r="F1552" s="12">
        <f ca="1">-INDEX('Flow probs &amp; rates'!$P$5:$P$5999,UsefulSeries!$E1546,0)*(INDEX('Flow probs &amp; rates'!$Q$5:$Q$5999,UsefulSeries!$E1546,0))/INDEX('Flow probs &amp; rates'!$G$4:$G$5999,UsefulSeries!$E1546,0)</f>
        <v>-1.2563927775280119E-3</v>
      </c>
      <c r="G1552" s="12"/>
      <c r="H1552" s="12"/>
      <c r="I1552" s="12">
        <f ca="1">INDEX('Flow probs &amp; rates'!$P$5:$P$5999,UsefulSeries!$E1546)</f>
        <v>1.8643635442280173E-2</v>
      </c>
      <c r="J1552" s="12"/>
      <c r="K1552" s="12">
        <f>INDEX('Flow probs &amp; rates'!$G$4:$G$5999,UsefulSeries!$E1546)</f>
        <v>0.36042475069887764</v>
      </c>
      <c r="L1552" s="12"/>
      <c r="M1552" s="12"/>
      <c r="N1552" s="12"/>
      <c r="O1552" s="12"/>
      <c r="P1552" s="12">
        <f ca="1"/>
        <v>0</v>
      </c>
      <c r="Q1552" s="12">
        <f ca="1"/>
        <v>0</v>
      </c>
      <c r="R1552" s="12">
        <f ca="1"/>
        <v>0</v>
      </c>
      <c r="S1552" s="12">
        <f ca="1"/>
        <v>0</v>
      </c>
      <c r="T1552" s="12">
        <f ca="1"/>
        <v>19.708914177843525</v>
      </c>
      <c r="U1552" s="12">
        <f ca="1"/>
        <v>0.37659287094306299</v>
      </c>
      <c r="V1552" s="12"/>
      <c r="W1552" s="12">
        <f ca="1">INDEX(P$8:P$6003,UsefulSeries!$I1548)</f>
        <v>0</v>
      </c>
      <c r="X1552" s="12">
        <f ca="1">INDEX(Q$8:Q$6003,UsefulSeries!$I1548)</f>
        <v>0</v>
      </c>
      <c r="Y1552" s="12">
        <f ca="1">INDEX(R$8:R$6003,UsefulSeries!$I1548)</f>
        <v>0.17580771804568615</v>
      </c>
      <c r="Z1552" s="12">
        <f ca="1">INDEX(S$8:S$6003,UsefulSeries!$I1548)</f>
        <v>5.4651521333957093E-2</v>
      </c>
      <c r="AA1552" s="12">
        <f ca="1">INDEX(T$8:T$6003,UsefulSeries!$I1548)</f>
        <v>0</v>
      </c>
      <c r="AB1552" s="12">
        <f ca="1">INDEX(U$8:U$6003,UsefulSeries!$I1548)</f>
        <v>0</v>
      </c>
      <c r="AC1552" s="12">
        <f>INDEX( K$8:K$6003,UsefulSeries!$I1548)</f>
        <v>3.1021081351382176E-2</v>
      </c>
      <c r="AD1552" s="12">
        <f>INDEX(L$8:L$6003,UsefulSeries!$I1548)</f>
        <v>-3.1021081351382176E-2</v>
      </c>
      <c r="AE1552" s="12"/>
      <c r="AF1552" s="12"/>
      <c r="AG1552" s="12"/>
      <c r="AH1552" s="12"/>
      <c r="AI1552" s="12"/>
      <c r="AJ1552" s="12"/>
      <c r="AK1552" s="12"/>
      <c r="AL1552" s="12"/>
      <c r="AM1552" s="12"/>
      <c r="AN1552" s="12">
        <f t="shared" ca="1" si="225"/>
        <v>0</v>
      </c>
      <c r="AO1552" s="12">
        <f t="shared" ca="1" si="226"/>
        <v>0</v>
      </c>
      <c r="AP1552" s="12">
        <f t="shared" ca="1" si="227"/>
        <v>0.17580771804568615</v>
      </c>
      <c r="AQ1552" s="12">
        <f t="shared" ca="1" si="228"/>
        <v>5.4651521333957093E-2</v>
      </c>
      <c r="AR1552" s="12">
        <f t="shared" ca="1" si="229"/>
        <v>0</v>
      </c>
      <c r="AS1552" s="12">
        <f t="shared" ca="1" si="230"/>
        <v>0</v>
      </c>
      <c r="AT1552" s="12">
        <f t="shared" si="231"/>
        <v>3.1021081351382176E-2</v>
      </c>
      <c r="AU1552" s="12">
        <f t="shared" si="232"/>
        <v>-3.1021081351382176E-2</v>
      </c>
      <c r="AV1552" s="12"/>
      <c r="AW1552" s="12">
        <f ca="1">INDEX(I$8:I$6003,UsefulSeries!$I1548)</f>
        <v>0.25604205309606787</v>
      </c>
      <c r="AX1552" s="12"/>
      <c r="AY1552" s="12"/>
      <c r="AZ1552" s="12">
        <f ca="1"/>
        <v>5.46515213339571E-2</v>
      </c>
      <c r="BA1552" s="12"/>
      <c r="BB1552" s="12">
        <f t="shared" ca="1" si="233"/>
        <v>5.46515213339571E-2</v>
      </c>
      <c r="BC1552" s="12"/>
      <c r="BD1552" s="38">
        <f ca="1"/>
        <v>0.25276960075438182</v>
      </c>
    </row>
    <row r="1553" spans="1:56" x14ac:dyDescent="0.35">
      <c r="A1553" s="12">
        <v>0</v>
      </c>
      <c r="B1553" s="12">
        <v>0</v>
      </c>
      <c r="C1553" s="12">
        <v>0</v>
      </c>
      <c r="D1553" s="12">
        <v>0</v>
      </c>
      <c r="E1553" s="12">
        <f ca="1">-INDEX('Flow probs &amp; rates'!$P$5:$P$5999,UsefulSeries!$E1546,0)*(INDEX('Flow probs &amp; rates'!$Q$5:$Q$5999,UsefulSeries!$E1546,0))/INDEX('Flow probs &amp; rates'!$G$4:$G$5999,UsefulSeries!$E1546,0)</f>
        <v>-1.2563927775280119E-3</v>
      </c>
      <c r="F1553" s="12">
        <f ca="1">INDEX('Flow probs &amp; rates'!$Q$5:$Q$5999,UsefulSeries!$E1546,0)*(1-INDEX('Flow probs &amp; rates'!$Q$5:$Q$5999,UsefulSeries!$E1546,0))/INDEX('Flow probs &amp; rates'!$G$4:$G$5999,UsefulSeries!$E1546,0)</f>
        <v>6.5753070056670887E-2</v>
      </c>
      <c r="G1553" s="12"/>
      <c r="H1553" s="12"/>
      <c r="I1553" s="12">
        <f ca="1">INDEX('Flow probs &amp; rates'!$Q$5:$Q$5999,UsefulSeries!$E1546)</f>
        <v>2.4288988862840637E-2</v>
      </c>
      <c r="J1553" s="12"/>
      <c r="K1553" s="12"/>
      <c r="L1553" s="12">
        <f>INDEX('Flow probs &amp; rates'!$G$4:$G$5999,UsefulSeries!$E1546)</f>
        <v>0.36042475069887764</v>
      </c>
      <c r="M1553" s="12"/>
      <c r="N1553" s="12"/>
      <c r="O1553" s="12"/>
      <c r="P1553" s="12">
        <f ca="1"/>
        <v>0</v>
      </c>
      <c r="Q1553" s="12">
        <f ca="1"/>
        <v>0</v>
      </c>
      <c r="R1553" s="12">
        <f ca="1"/>
        <v>0</v>
      </c>
      <c r="S1553" s="12">
        <f ca="1"/>
        <v>0</v>
      </c>
      <c r="T1553" s="12">
        <f ca="1"/>
        <v>0.37659287094306304</v>
      </c>
      <c r="U1553" s="12">
        <f ca="1"/>
        <v>15.215611190486456</v>
      </c>
      <c r="V1553" s="12"/>
      <c r="W1553" s="12">
        <f ca="1">INDEX(P$9:P$6003,UsefulSeries!$I1548)</f>
        <v>0</v>
      </c>
      <c r="X1553" s="12">
        <f ca="1">INDEX(Q$9:Q$6003,UsefulSeries!$I1548)</f>
        <v>0</v>
      </c>
      <c r="Y1553" s="12">
        <f ca="1">INDEX(R$9:R$6003,UsefulSeries!$I1548)</f>
        <v>5.4651521333957093E-2</v>
      </c>
      <c r="Z1553" s="12">
        <f ca="1">INDEX(S$9:S$6003,UsefulSeries!$I1548)</f>
        <v>0.23056594724141158</v>
      </c>
      <c r="AA1553" s="12">
        <f ca="1">INDEX(T$9:T$6003,UsefulSeries!$I1548)</f>
        <v>0</v>
      </c>
      <c r="AB1553" s="12">
        <f ca="1">INDEX(U$9:U$6003,UsefulSeries!$I1548)</f>
        <v>0</v>
      </c>
      <c r="AC1553" s="12">
        <f>INDEX( K$9:K$6003,UsefulSeries!$I1548)</f>
        <v>0</v>
      </c>
      <c r="AD1553" s="12">
        <f>INDEX(L$9:L$6003,UsefulSeries!$I1548)</f>
        <v>-3.1021081351382176E-2</v>
      </c>
      <c r="AE1553" s="12"/>
      <c r="AF1553" s="12"/>
      <c r="AG1553" s="12"/>
      <c r="AH1553" s="12"/>
      <c r="AI1553" s="12"/>
      <c r="AJ1553" s="12"/>
      <c r="AK1553" s="12"/>
      <c r="AL1553" s="12"/>
      <c r="AM1553" s="12"/>
      <c r="AN1553" s="12">
        <f t="shared" ca="1" si="225"/>
        <v>0</v>
      </c>
      <c r="AO1553" s="12">
        <f t="shared" ca="1" si="226"/>
        <v>0</v>
      </c>
      <c r="AP1553" s="12">
        <f t="shared" ca="1" si="227"/>
        <v>5.4651521333957093E-2</v>
      </c>
      <c r="AQ1553" s="12">
        <f t="shared" ca="1" si="228"/>
        <v>0.23056594724141158</v>
      </c>
      <c r="AR1553" s="12">
        <f t="shared" ca="1" si="229"/>
        <v>0</v>
      </c>
      <c r="AS1553" s="12">
        <f t="shared" ca="1" si="230"/>
        <v>0</v>
      </c>
      <c r="AT1553" s="12">
        <f t="shared" si="231"/>
        <v>0</v>
      </c>
      <c r="AU1553" s="12">
        <f t="shared" si="232"/>
        <v>-3.1021081351382176E-2</v>
      </c>
      <c r="AV1553" s="12"/>
      <c r="AW1553" s="12">
        <f ca="1">INDEX(I$9:I$6003,UsefulSeries!$I1548)</f>
        <v>0.17634188436428644</v>
      </c>
      <c r="AX1553" s="12"/>
      <c r="AY1553" s="12"/>
      <c r="AZ1553" s="12">
        <f ca="1"/>
        <v>5.46515213339571E-2</v>
      </c>
      <c r="BA1553" s="12"/>
      <c r="BB1553" s="12">
        <f t="shared" ca="1" si="233"/>
        <v>5.46515213339571E-2</v>
      </c>
      <c r="BC1553" s="12"/>
      <c r="BD1553" s="38">
        <f ca="1"/>
        <v>0.18296029284977341</v>
      </c>
    </row>
    <row r="1554" spans="1:56" x14ac:dyDescent="0.35">
      <c r="A1554" s="12">
        <f ca="1">INDEX('Flow probs &amp; rates'!$K$5:$K$5999,UsefulSeries!$E1552,0)*(1-INDEX('Flow probs &amp; rates'!$K$5:$K$5999,UsefulSeries!$E1552,0))/INDEX('Flow probs &amp; rates'!$E$4:$E$5999,UsefulSeries!$E1552,0)</f>
        <v>2.4359820344616263E-2</v>
      </c>
      <c r="B1554" s="12">
        <f ca="1">-INDEX('Flow probs &amp; rates'!$K$5:$K$5999,UsefulSeries!$E1552,0)*(INDEX('Flow probs &amp; rates'!$L$5:$L$5999,UsefulSeries!$E1552,0))/INDEX('Flow probs &amp; rates'!$E$4:$E$5999,UsefulSeries!$E1552,0)</f>
        <v>-2.8626218937463145E-4</v>
      </c>
      <c r="C1554" s="12">
        <v>0</v>
      </c>
      <c r="D1554" s="12">
        <v>0</v>
      </c>
      <c r="E1554" s="12">
        <v>0</v>
      </c>
      <c r="F1554" s="12">
        <v>0</v>
      </c>
      <c r="G1554" s="12"/>
      <c r="H1554" s="12"/>
      <c r="I1554" s="12">
        <f ca="1">INDEX('Flow probs &amp; rates'!$K$5:$K$5999,UsefulSeries!$E1552)</f>
        <v>1.4419571033497997E-2</v>
      </c>
      <c r="J1554" s="12"/>
      <c r="K1554" s="12">
        <f>-INDEX('Flow probs &amp; rates'!$E$4:$E$5999,UsefulSeries!$E1552)</f>
        <v>-0.58340524698692209</v>
      </c>
      <c r="L1554" s="12">
        <f>INDEX('Flow probs &amp; rates'!$E$4:$E$5999,UsefulSeries!$E1552)</f>
        <v>0.58340524698692209</v>
      </c>
      <c r="M1554" s="12"/>
      <c r="N1554" s="12"/>
      <c r="O1554" s="12"/>
      <c r="P1554" s="12">
        <f t="array" aca="1" ref="P1554:U1559" ca="1">MINVERSE(A1554:F1559)</f>
        <v>41.058244727253729</v>
      </c>
      <c r="Q1554" s="12">
        <f ca="1"/>
        <v>0.59897963319387282</v>
      </c>
      <c r="R1554" s="12">
        <f ca="1"/>
        <v>0</v>
      </c>
      <c r="S1554" s="12">
        <f ca="1"/>
        <v>0</v>
      </c>
      <c r="T1554" s="12">
        <f ca="1"/>
        <v>0</v>
      </c>
      <c r="U1554" s="12">
        <f ca="1"/>
        <v>0</v>
      </c>
      <c r="V1554" s="12"/>
      <c r="W1554" s="12">
        <f ca="1">INDEX(P$10:P$6003,UsefulSeries!$I1548)</f>
        <v>0</v>
      </c>
      <c r="X1554" s="12">
        <f ca="1">INDEX(Q$10:Q$6003,UsefulSeries!$I1548)</f>
        <v>0</v>
      </c>
      <c r="Y1554" s="12">
        <f ca="1">INDEX(R$10:R$6003,UsefulSeries!$I1548)</f>
        <v>0</v>
      </c>
      <c r="Z1554" s="12">
        <f ca="1">INDEX(S$10:S$6003,UsefulSeries!$I1548)</f>
        <v>0</v>
      </c>
      <c r="AA1554" s="12">
        <f ca="1">INDEX(T$10:T$6003,UsefulSeries!$I1548)</f>
        <v>12.379479070190646</v>
      </c>
      <c r="AB1554" s="12">
        <f ca="1">INDEX(U$10:U$6003,UsefulSeries!$I1548)</f>
        <v>0.35548568245795331</v>
      </c>
      <c r="AC1554" s="12">
        <f>INDEX( K$10:K$6003,UsefulSeries!$I1548)</f>
        <v>0.33846403537245473</v>
      </c>
      <c r="AD1554" s="12">
        <f>INDEX(L$10:L$6003,UsefulSeries!$I1548)</f>
        <v>0</v>
      </c>
      <c r="AE1554" s="12"/>
      <c r="AF1554" s="12"/>
      <c r="AG1554" s="12"/>
      <c r="AH1554" s="12"/>
      <c r="AI1554" s="12"/>
      <c r="AJ1554" s="12"/>
      <c r="AK1554" s="12"/>
      <c r="AL1554" s="12"/>
      <c r="AM1554" s="12"/>
      <c r="AN1554" s="12">
        <f t="shared" ca="1" si="225"/>
        <v>0</v>
      </c>
      <c r="AO1554" s="12">
        <f t="shared" ca="1" si="226"/>
        <v>0</v>
      </c>
      <c r="AP1554" s="12">
        <f t="shared" ca="1" si="227"/>
        <v>0</v>
      </c>
      <c r="AQ1554" s="12">
        <f t="shared" ca="1" si="228"/>
        <v>0</v>
      </c>
      <c r="AR1554" s="12">
        <f t="shared" ca="1" si="229"/>
        <v>12.379479070190646</v>
      </c>
      <c r="AS1554" s="12">
        <f t="shared" ca="1" si="230"/>
        <v>0.35548568245795331</v>
      </c>
      <c r="AT1554" s="12">
        <f t="shared" si="231"/>
        <v>0.33846403537245473</v>
      </c>
      <c r="AU1554" s="12">
        <f t="shared" si="232"/>
        <v>0</v>
      </c>
      <c r="AV1554" s="12"/>
      <c r="AW1554" s="12">
        <f ca="1">INDEX(I$10:I$6003,UsefulSeries!$I1548)</f>
        <v>2.8149053684424663E-2</v>
      </c>
      <c r="AX1554" s="12"/>
      <c r="AY1554" s="12"/>
      <c r="AZ1554" s="12">
        <f ca="1"/>
        <v>0.35548568245795342</v>
      </c>
      <c r="BA1554" s="12"/>
      <c r="BB1554" s="12">
        <f t="shared" ca="1" si="233"/>
        <v>0.35548568245795342</v>
      </c>
      <c r="BC1554" s="12"/>
      <c r="BD1554" s="38">
        <f ca="1"/>
        <v>2.6796790410729476E-2</v>
      </c>
    </row>
    <row r="1555" spans="1:56" x14ac:dyDescent="0.35">
      <c r="A1555" s="12">
        <f ca="1">-INDEX('Flow probs &amp; rates'!$K$5:$K$5999,UsefulSeries!$E1552,0)*(INDEX('Flow probs &amp; rates'!$L$5:$L$5999,UsefulSeries!$E1552,0))/INDEX('Flow probs &amp; rates'!$E$4:$E$5999,UsefulSeries!$E1552,0)</f>
        <v>-2.8626218937463145E-4</v>
      </c>
      <c r="B1555" s="12">
        <f ca="1">INDEX('Flow probs &amp; rates'!$L$5:$L$5999,UsefulSeries!$E1552,0)*(1-INDEX('Flow probs &amp; rates'!$L$5:$L$5999,UsefulSeries!$E1552,0))/INDEX('Flow probs &amp; rates'!$E$4:$E$5999,UsefulSeries!$E1552,0)</f>
        <v>1.9622408469602871E-2</v>
      </c>
      <c r="C1555" s="12">
        <v>0</v>
      </c>
      <c r="D1555" s="12">
        <v>0</v>
      </c>
      <c r="E1555" s="12">
        <v>0</v>
      </c>
      <c r="F1555" s="12">
        <v>0</v>
      </c>
      <c r="G1555" s="12"/>
      <c r="H1555" s="12"/>
      <c r="I1555" s="12">
        <f ca="1">INDEX('Flow probs &amp; rates'!$L$5:$L$5999,UsefulSeries!$E1552)</f>
        <v>1.1581957806314177E-2</v>
      </c>
      <c r="J1555" s="12"/>
      <c r="K1555" s="12">
        <f>-INDEX('Flow probs &amp; rates'!$E$4:$E$5999,UsefulSeries!$E1552)</f>
        <v>-0.58340524698692209</v>
      </c>
      <c r="L1555" s="12"/>
      <c r="M1555" s="12"/>
      <c r="N1555" s="12"/>
      <c r="O1555" s="12"/>
      <c r="P1555" s="12">
        <f ca="1"/>
        <v>0.59897963319387282</v>
      </c>
      <c r="Q1555" s="12">
        <f ca="1"/>
        <v>50.970881926678743</v>
      </c>
      <c r="R1555" s="12">
        <f ca="1"/>
        <v>0</v>
      </c>
      <c r="S1555" s="12">
        <f ca="1"/>
        <v>0</v>
      </c>
      <c r="T1555" s="12">
        <f ca="1"/>
        <v>0</v>
      </c>
      <c r="U1555" s="12">
        <f ca="1"/>
        <v>0</v>
      </c>
      <c r="V1555" s="12"/>
      <c r="W1555" s="12">
        <f ca="1">INDEX(P$11:P$6003,UsefulSeries!$I1548)</f>
        <v>0</v>
      </c>
      <c r="X1555" s="12">
        <f ca="1">INDEX(Q$11:Q$6003,UsefulSeries!$I1548)</f>
        <v>0</v>
      </c>
      <c r="Y1555" s="12">
        <f ca="1">INDEX(R$11:R$6003,UsefulSeries!$I1548)</f>
        <v>0</v>
      </c>
      <c r="Z1555" s="12">
        <f ca="1">INDEX(S$11:S$6003,UsefulSeries!$I1548)</f>
        <v>0</v>
      </c>
      <c r="AA1555" s="12">
        <f ca="1">INDEX(T$11:T$6003,UsefulSeries!$I1548)</f>
        <v>0.35548568245795337</v>
      </c>
      <c r="AB1555" s="12">
        <f ca="1">INDEX(U$11:U$6003,UsefulSeries!$I1548)</f>
        <v>17.507027141766084</v>
      </c>
      <c r="AC1555" s="12">
        <f>INDEX( K$11:K$6003,UsefulSeries!$I1548)</f>
        <v>0</v>
      </c>
      <c r="AD1555" s="12">
        <f>INDEX(L$11:L$6003,UsefulSeries!$I1548)</f>
        <v>0.33846403537245473</v>
      </c>
      <c r="AE1555" s="12"/>
      <c r="AF1555" s="12"/>
      <c r="AG1555" s="12"/>
      <c r="AH1555" s="12"/>
      <c r="AI1555" s="12"/>
      <c r="AJ1555" s="12"/>
      <c r="AK1555" s="12"/>
      <c r="AL1555" s="12"/>
      <c r="AM1555" s="12"/>
      <c r="AN1555" s="12">
        <f t="shared" ca="1" si="225"/>
        <v>0</v>
      </c>
      <c r="AO1555" s="12">
        <f t="shared" ca="1" si="226"/>
        <v>0</v>
      </c>
      <c r="AP1555" s="12">
        <f t="shared" ca="1" si="227"/>
        <v>0</v>
      </c>
      <c r="AQ1555" s="12">
        <f t="shared" ca="1" si="228"/>
        <v>0</v>
      </c>
      <c r="AR1555" s="12">
        <f t="shared" ca="1" si="229"/>
        <v>0.35548568245795337</v>
      </c>
      <c r="AS1555" s="12">
        <f t="shared" ca="1" si="230"/>
        <v>17.507027141766084</v>
      </c>
      <c r="AT1555" s="12">
        <f t="shared" si="231"/>
        <v>0</v>
      </c>
      <c r="AU1555" s="12">
        <f t="shared" si="232"/>
        <v>0.33846403537245473</v>
      </c>
      <c r="AV1555" s="12"/>
      <c r="AW1555" s="12">
        <f ca="1">INDEX(I$11:I$6003,UsefulSeries!$I1548)</f>
        <v>1.9733738578276327E-2</v>
      </c>
      <c r="AX1555" s="12"/>
      <c r="AY1555" s="12"/>
      <c r="AZ1555" s="12">
        <f ca="1"/>
        <v>0.35548568245795337</v>
      </c>
      <c r="BA1555" s="12"/>
      <c r="BB1555" s="12">
        <f t="shared" ca="1" si="233"/>
        <v>0.35548568245795337</v>
      </c>
      <c r="BC1555" s="12"/>
      <c r="BD1555" s="38">
        <f ca="1"/>
        <v>1.8921631661529551E-2</v>
      </c>
    </row>
    <row r="1556" spans="1:56" x14ac:dyDescent="0.35">
      <c r="A1556" s="12">
        <v>0</v>
      </c>
      <c r="B1556" s="12">
        <v>0</v>
      </c>
      <c r="C1556" s="12">
        <f ca="1">INDEX('Flow probs &amp; rates'!$M$5:$M$5999,UsefulSeries!$E1552,0)*(1-INDEX('Flow probs &amp; rates'!$M$5:$M$5999,UsefulSeries!$E1552,0))/INDEX('Flow probs &amp; rates'!$F$4:$F$5999,UsefulSeries!$E1552,0)</f>
        <v>2.2623440939332169</v>
      </c>
      <c r="D1556" s="12">
        <f ca="1">-INDEX('Flow probs &amp; rates'!$M$5:$M$5999,UsefulSeries!$E1552,0)*(INDEX('Flow probs &amp; rates'!$O$5:$O$5999,UsefulSeries!$E1552,0))/INDEX('Flow probs &amp; rates'!$F$4:$F$5999,UsefulSeries!$E1552,0)</f>
        <v>-0.33045099418799112</v>
      </c>
      <c r="E1556" s="12">
        <v>0</v>
      </c>
      <c r="F1556" s="12">
        <v>0</v>
      </c>
      <c r="G1556" s="12"/>
      <c r="H1556" s="12"/>
      <c r="I1556" s="12">
        <f ca="1">INDEX('Flow probs &amp; rates'!$M$5:$M$5999,UsefulSeries!$E1552)</f>
        <v>0.15405854632997512</v>
      </c>
      <c r="J1556" s="12"/>
      <c r="K1556" s="12">
        <f>INDEX('Flow probs &amp; rates'!$F$4:$F$5999,UsefulSeries!$E1552)</f>
        <v>5.7605963205222807E-2</v>
      </c>
      <c r="L1556" s="12">
        <f>-INDEX('Flow probs &amp; rates'!$F$4:$F$5999,UsefulSeries!$E1552)</f>
        <v>-5.7605963205222807E-2</v>
      </c>
      <c r="M1556" s="12"/>
      <c r="N1556" s="12"/>
      <c r="O1556" s="12"/>
      <c r="P1556" s="12">
        <f ca="1"/>
        <v>0</v>
      </c>
      <c r="Q1556" s="12">
        <f ca="1"/>
        <v>0</v>
      </c>
      <c r="R1556" s="12">
        <f ca="1"/>
        <v>0.45366740244634246</v>
      </c>
      <c r="S1556" s="12">
        <f ca="1"/>
        <v>7.9744860805337547E-2</v>
      </c>
      <c r="T1556" s="12">
        <f ca="1"/>
        <v>0</v>
      </c>
      <c r="U1556" s="12">
        <f ca="1"/>
        <v>0</v>
      </c>
      <c r="V1556" s="12"/>
      <c r="W1556" s="12"/>
      <c r="X1556" s="12"/>
      <c r="Y1556" s="12"/>
      <c r="Z1556" s="12"/>
      <c r="AA1556" s="12"/>
      <c r="AB1556" s="12"/>
      <c r="AC1556" s="12"/>
      <c r="AD1556" s="12"/>
      <c r="AE1556" s="12">
        <f t="array" ref="AE1556:AJ1557">TRANSPOSE(AC1550:AD1555)</f>
        <v>-0.63051488327616312</v>
      </c>
      <c r="AF1556" s="12">
        <v>-0.63051488327616312</v>
      </c>
      <c r="AG1556" s="12">
        <v>3.1021081351382176E-2</v>
      </c>
      <c r="AH1556" s="12">
        <v>0</v>
      </c>
      <c r="AI1556" s="12">
        <v>0.33846403537245473</v>
      </c>
      <c r="AJ1556" s="12">
        <v>0</v>
      </c>
      <c r="AK1556" s="12"/>
      <c r="AL1556" s="12"/>
      <c r="AM1556" s="12"/>
      <c r="AN1556" s="12">
        <f t="shared" si="225"/>
        <v>-0.63051488327616312</v>
      </c>
      <c r="AO1556" s="12">
        <f t="shared" si="226"/>
        <v>-0.63051488327616312</v>
      </c>
      <c r="AP1556" s="12">
        <f t="shared" si="227"/>
        <v>3.1021081351382176E-2</v>
      </c>
      <c r="AQ1556" s="12">
        <f t="shared" si="228"/>
        <v>0</v>
      </c>
      <c r="AR1556" s="12">
        <f t="shared" si="229"/>
        <v>0.33846403537245473</v>
      </c>
      <c r="AS1556" s="12">
        <f t="shared" si="230"/>
        <v>0</v>
      </c>
      <c r="AT1556" s="12">
        <f t="shared" si="231"/>
        <v>0</v>
      </c>
      <c r="AU1556" s="12">
        <f t="shared" si="232"/>
        <v>0</v>
      </c>
      <c r="AV1556" s="12"/>
      <c r="AW1556" s="12"/>
      <c r="AX1556" s="12">
        <f>INDEX($N$6:$N$6003,UsefulSeries!$K1548)</f>
        <v>-5.3403322861689251E-4</v>
      </c>
      <c r="AY1556" s="12"/>
      <c r="AZ1556" s="12"/>
      <c r="BA1556" s="12"/>
      <c r="BB1556" s="12">
        <f t="shared" si="233"/>
        <v>-5.3403322861689251E-4</v>
      </c>
      <c r="BC1556" s="12"/>
      <c r="BD1556" s="38">
        <f ca="1"/>
        <v>5.0312604873621075E-2</v>
      </c>
    </row>
    <row r="1557" spans="1:56" x14ac:dyDescent="0.35">
      <c r="A1557" s="12">
        <v>0</v>
      </c>
      <c r="B1557" s="12">
        <v>0</v>
      </c>
      <c r="C1557" s="12">
        <f ca="1">-INDEX('Flow probs &amp; rates'!$M$5:$M$5999,UsefulSeries!$E1552,0)*(INDEX('Flow probs &amp; rates'!$O$5:$O$5999,UsefulSeries!$E1552,0))/INDEX('Flow probs &amp; rates'!$F$4:$F$5999,UsefulSeries!$E1552,0)</f>
        <v>-0.33045099418799112</v>
      </c>
      <c r="D1557" s="12">
        <f ca="1">INDEX('Flow probs &amp; rates'!$O$5:$O$5999,UsefulSeries!$E1552,0)*(1-INDEX('Flow probs &amp; rates'!$O$5:$O$5999,UsefulSeries!$E1552,0))/INDEX('Flow probs &amp; rates'!$F$4:$F$5999,UsefulSeries!$E1552,0)</f>
        <v>1.8799311034604393</v>
      </c>
      <c r="E1557" s="12">
        <v>0</v>
      </c>
      <c r="F1557" s="12">
        <v>0</v>
      </c>
      <c r="G1557" s="12"/>
      <c r="H1557" s="12"/>
      <c r="I1557" s="12">
        <f ca="1">INDEX('Flow probs &amp; rates'!$O$5:$O$5999,UsefulSeries!$E1552)</f>
        <v>0.12356307563457058</v>
      </c>
      <c r="J1557" s="12"/>
      <c r="K1557" s="12"/>
      <c r="L1557" s="12">
        <f>-INDEX('Flow probs &amp; rates'!$F$4:$F$5999,UsefulSeries!$E1552)</f>
        <v>-5.7605963205222807E-2</v>
      </c>
      <c r="M1557" s="12"/>
      <c r="N1557" s="12"/>
      <c r="O1557" s="12"/>
      <c r="P1557" s="12">
        <f ca="1"/>
        <v>0</v>
      </c>
      <c r="Q1557" s="12">
        <f ca="1"/>
        <v>0</v>
      </c>
      <c r="R1557" s="12">
        <f ca="1"/>
        <v>7.9744860805337547E-2</v>
      </c>
      <c r="S1557" s="12">
        <f ca="1"/>
        <v>0.54595179932140792</v>
      </c>
      <c r="T1557" s="12">
        <f ca="1"/>
        <v>0</v>
      </c>
      <c r="U1557" s="12">
        <f ca="1"/>
        <v>0</v>
      </c>
      <c r="V1557" s="12"/>
      <c r="W1557" s="12"/>
      <c r="X1557" s="12"/>
      <c r="Y1557" s="12"/>
      <c r="Z1557" s="12"/>
      <c r="AA1557" s="12"/>
      <c r="AB1557" s="12"/>
      <c r="AC1557" s="12"/>
      <c r="AD1557" s="12"/>
      <c r="AE1557" s="12">
        <v>0.63051488327616312</v>
      </c>
      <c r="AF1557" s="12">
        <v>0</v>
      </c>
      <c r="AG1557" s="12">
        <v>-3.1021081351382176E-2</v>
      </c>
      <c r="AH1557" s="12">
        <v>-3.1021081351382176E-2</v>
      </c>
      <c r="AI1557" s="12">
        <v>0</v>
      </c>
      <c r="AJ1557" s="12">
        <v>0.33846403537245473</v>
      </c>
      <c r="AK1557" s="12"/>
      <c r="AL1557" s="12"/>
      <c r="AM1557" s="12"/>
      <c r="AN1557" s="12">
        <f t="shared" si="225"/>
        <v>0.63051488327616312</v>
      </c>
      <c r="AO1557" s="12">
        <f t="shared" si="226"/>
        <v>0</v>
      </c>
      <c r="AP1557" s="12">
        <f t="shared" si="227"/>
        <v>-3.1021081351382176E-2</v>
      </c>
      <c r="AQ1557" s="12">
        <f t="shared" si="228"/>
        <v>-3.1021081351382176E-2</v>
      </c>
      <c r="AR1557" s="12">
        <f t="shared" si="229"/>
        <v>0</v>
      </c>
      <c r="AS1557" s="12">
        <f t="shared" si="230"/>
        <v>0.33846403537245473</v>
      </c>
      <c r="AT1557" s="12">
        <f t="shared" si="231"/>
        <v>0</v>
      </c>
      <c r="AU1557" s="12">
        <f t="shared" si="232"/>
        <v>0</v>
      </c>
      <c r="AV1557" s="12"/>
      <c r="AW1557" s="12"/>
      <c r="AX1557" s="12">
        <f>INDEX('Margin error adjustment'!N$7:N$6003,UsefulSeries!$K1548)</f>
        <v>1.7975651381442817E-4</v>
      </c>
      <c r="AY1557" s="12"/>
      <c r="AZ1557" s="12"/>
      <c r="BA1557" s="12"/>
      <c r="BB1557" s="12">
        <f t="shared" si="233"/>
        <v>1.7975651381442817E-4</v>
      </c>
      <c r="BC1557" s="12"/>
      <c r="BD1557" s="38">
        <f ca="1"/>
        <v>4.3426439828502736E-2</v>
      </c>
    </row>
    <row r="1558" spans="1:56" x14ac:dyDescent="0.35">
      <c r="A1558" s="12">
        <v>0</v>
      </c>
      <c r="B1558" s="12">
        <v>0</v>
      </c>
      <c r="C1558" s="12">
        <v>0</v>
      </c>
      <c r="D1558" s="12">
        <v>0</v>
      </c>
      <c r="E1558" s="12">
        <f ca="1">INDEX('Flow probs &amp; rates'!$P$5:$P$5999,UsefulSeries!$E1552,0)*(1-INDEX('Flow probs &amp; rates'!$P$5:$P$5999,UsefulSeries!$E1552,0))/INDEX('Flow probs &amp; rates'!$G$4:$G$5999,UsefulSeries!$E1552,0)</f>
        <v>5.3287966543972012E-2</v>
      </c>
      <c r="F1558" s="12">
        <f ca="1">-INDEX('Flow probs &amp; rates'!$P$5:$P$5999,UsefulSeries!$E1552,0)*(INDEX('Flow probs &amp; rates'!$Q$5:$Q$5999,UsefulSeries!$E1552,0))/INDEX('Flow probs &amp; rates'!$G$4:$G$5999,UsefulSeries!$E1552,0)</f>
        <v>-1.2455814804087297E-3</v>
      </c>
      <c r="G1558" s="12"/>
      <c r="H1558" s="12"/>
      <c r="I1558" s="12">
        <f ca="1">INDEX('Flow probs &amp; rates'!$P$5:$P$5999,UsefulSeries!$E1552)</f>
        <v>1.9510439885466378E-2</v>
      </c>
      <c r="J1558" s="12"/>
      <c r="K1558" s="12">
        <f>INDEX('Flow probs &amp; rates'!$G$4:$G$5999,UsefulSeries!$E1552)</f>
        <v>0.35898878980785504</v>
      </c>
      <c r="L1558" s="12"/>
      <c r="M1558" s="12"/>
      <c r="N1558" s="12"/>
      <c r="O1558" s="12"/>
      <c r="P1558" s="12">
        <f ca="1"/>
        <v>0</v>
      </c>
      <c r="Q1558" s="12">
        <f ca="1"/>
        <v>0</v>
      </c>
      <c r="R1558" s="12">
        <f ca="1"/>
        <v>0</v>
      </c>
      <c r="S1558" s="12">
        <f ca="1"/>
        <v>0</v>
      </c>
      <c r="T1558" s="12">
        <f ca="1"/>
        <v>18.774725841365495</v>
      </c>
      <c r="U1558" s="12">
        <f ca="1"/>
        <v>0.37489519094170659</v>
      </c>
      <c r="V1558" s="12"/>
      <c r="W1558" s="12">
        <f ca="1">INDEX(P$6:P$6003,UsefulSeries!$I1556)</f>
        <v>55.297164523167339</v>
      </c>
      <c r="X1558" s="12">
        <f ca="1">INDEX(Q$6:Q$6003,UsefulSeries!$I1556)</f>
        <v>0.64737181566927204</v>
      </c>
      <c r="Y1558" s="12">
        <f ca="1">INDEX(R$6:R$6003,UsefulSeries!$I1556)</f>
        <v>0</v>
      </c>
      <c r="Z1558" s="12">
        <f ca="1">INDEX(S$6:S$6003,UsefulSeries!$I1556)</f>
        <v>0</v>
      </c>
      <c r="AA1558" s="12">
        <f ca="1">INDEX(T$6:T$6003,UsefulSeries!$I1556)</f>
        <v>0</v>
      </c>
      <c r="AB1558" s="12">
        <f ca="1">INDEX(U$6:U$6003,UsefulSeries!$I1556)</f>
        <v>0</v>
      </c>
      <c r="AC1558" s="12">
        <f>INDEX( K$6:K$6003,UsefulSeries!$I1556)</f>
        <v>-0.62998085004754623</v>
      </c>
      <c r="AD1558" s="12">
        <f>INDEX(L$6:L$6003,UsefulSeries!$I1556)</f>
        <v>0.62998085004754623</v>
      </c>
      <c r="AE1558" s="12"/>
      <c r="AF1558" s="12"/>
      <c r="AG1558" s="12"/>
      <c r="AH1558" s="12"/>
      <c r="AI1558" s="12"/>
      <c r="AJ1558" s="12"/>
      <c r="AK1558" s="12"/>
      <c r="AL1558" s="12"/>
      <c r="AM1558" s="12"/>
      <c r="AN1558" s="12">
        <f t="shared" ca="1" si="225"/>
        <v>55.297164523167339</v>
      </c>
      <c r="AO1558" s="12">
        <f t="shared" ca="1" si="226"/>
        <v>0.64737181566927204</v>
      </c>
      <c r="AP1558" s="12">
        <f t="shared" ca="1" si="227"/>
        <v>0</v>
      </c>
      <c r="AQ1558" s="12">
        <f t="shared" ca="1" si="228"/>
        <v>0</v>
      </c>
      <c r="AR1558" s="12">
        <f t="shared" ca="1" si="229"/>
        <v>0</v>
      </c>
      <c r="AS1558" s="12">
        <f t="shared" ca="1" si="230"/>
        <v>0</v>
      </c>
      <c r="AT1558" s="12">
        <f t="shared" si="231"/>
        <v>-0.62998085004754623</v>
      </c>
      <c r="AU1558" s="12">
        <f t="shared" si="232"/>
        <v>0.62998085004754623</v>
      </c>
      <c r="AV1558" s="12"/>
      <c r="AW1558" s="12">
        <f ca="1">INDEX(I$6:I$6003,UsefulSeries!$I1556)</f>
        <v>1.152759816344393E-2</v>
      </c>
      <c r="AX1558" s="12"/>
      <c r="AY1558" s="12"/>
      <c r="AZ1558" s="12">
        <f t="array" aca="1" ref="AZ1558:AZ1563" ca="1">MMULT(W1558:AB1563,AW1558:AW1563)</f>
        <v>0.64737181566927193</v>
      </c>
      <c r="BA1558" s="12"/>
      <c r="BB1558" s="12">
        <f t="shared" ca="1" si="233"/>
        <v>0.64737181566927193</v>
      </c>
      <c r="BC1558" s="12"/>
      <c r="BD1558" s="38">
        <f t="array" aca="1" ref="BD1558:BD1565" ca="1">MMULT(MINVERSE(AN1558:AU1565),BB1558:BB1565)</f>
        <v>1.0938207488171973E-2</v>
      </c>
    </row>
    <row r="1559" spans="1:56" x14ac:dyDescent="0.35">
      <c r="A1559" s="12">
        <v>0</v>
      </c>
      <c r="B1559" s="12">
        <v>0</v>
      </c>
      <c r="C1559" s="12">
        <v>0</v>
      </c>
      <c r="D1559" s="12">
        <v>0</v>
      </c>
      <c r="E1559" s="12">
        <f ca="1">-INDEX('Flow probs &amp; rates'!$P$5:$P$5999,UsefulSeries!$E1552,0)*(INDEX('Flow probs &amp; rates'!$Q$5:$Q$5999,UsefulSeries!$E1552,0))/INDEX('Flow probs &amp; rates'!$G$4:$G$5999,UsefulSeries!$E1552,0)</f>
        <v>-1.2455814804087297E-3</v>
      </c>
      <c r="F1559" s="12">
        <f ca="1">INDEX('Flow probs &amp; rates'!$Q$5:$Q$5999,UsefulSeries!$E1552,0)*(1-INDEX('Flow probs &amp; rates'!$Q$5:$Q$5999,UsefulSeries!$E1552,0))/INDEX('Flow probs &amp; rates'!$G$4:$G$5999,UsefulSeries!$E1552,0)</f>
        <v>6.2378636410388967E-2</v>
      </c>
      <c r="G1559" s="12"/>
      <c r="H1559" s="12"/>
      <c r="I1559" s="12">
        <f ca="1">INDEX('Flow probs &amp; rates'!$Q$5:$Q$5999,UsefulSeries!$E1552)</f>
        <v>2.2918488300824779E-2</v>
      </c>
      <c r="J1559" s="12"/>
      <c r="K1559" s="12"/>
      <c r="L1559" s="12">
        <f>INDEX('Flow probs &amp; rates'!$G$4:$G$5999,UsefulSeries!$E1552)</f>
        <v>0.35898878980785504</v>
      </c>
      <c r="M1559" s="12"/>
      <c r="N1559" s="12"/>
      <c r="O1559" s="12"/>
      <c r="P1559" s="12">
        <f ca="1"/>
        <v>0</v>
      </c>
      <c r="Q1559" s="12">
        <f ca="1"/>
        <v>0</v>
      </c>
      <c r="R1559" s="12">
        <f ca="1"/>
        <v>0</v>
      </c>
      <c r="S1559" s="12">
        <f ca="1"/>
        <v>0</v>
      </c>
      <c r="T1559" s="12">
        <f ca="1"/>
        <v>0.37489519094170665</v>
      </c>
      <c r="U1559" s="12">
        <f ca="1"/>
        <v>16.038615463231039</v>
      </c>
      <c r="V1559" s="12"/>
      <c r="W1559" s="12">
        <f ca="1">INDEX(P$7:P$6003,UsefulSeries!$I1556)</f>
        <v>0.64737181566927193</v>
      </c>
      <c r="X1559" s="12">
        <f ca="1">INDEX(Q$7:Q$6003,UsefulSeries!$I1556)</f>
        <v>41.72498658438667</v>
      </c>
      <c r="Y1559" s="12">
        <f ca="1">INDEX(R$7:R$6003,UsefulSeries!$I1556)</f>
        <v>0</v>
      </c>
      <c r="Z1559" s="12">
        <f ca="1">INDEX(S$7:S$6003,UsefulSeries!$I1556)</f>
        <v>0</v>
      </c>
      <c r="AA1559" s="12">
        <f ca="1">INDEX(T$7:T$6003,UsefulSeries!$I1556)</f>
        <v>0</v>
      </c>
      <c r="AB1559" s="12">
        <f ca="1">INDEX(U$7:U$6003,UsefulSeries!$I1556)</f>
        <v>0</v>
      </c>
      <c r="AC1559" s="12">
        <f>INDEX( K$7:K$6003,UsefulSeries!$I1556,1)</f>
        <v>-0.62998085004754623</v>
      </c>
      <c r="AD1559" s="12">
        <f>INDEX(L$7:L$6003,UsefulSeries!$I1556,1)</f>
        <v>0</v>
      </c>
      <c r="AE1559" s="12"/>
      <c r="AF1559" s="12"/>
      <c r="AG1559" s="12"/>
      <c r="AH1559" s="12"/>
      <c r="AI1559" s="12"/>
      <c r="AJ1559" s="12"/>
      <c r="AK1559" s="12"/>
      <c r="AL1559" s="12"/>
      <c r="AM1559" s="12"/>
      <c r="AN1559" s="12">
        <f t="shared" ca="1" si="225"/>
        <v>0.64737181566927193</v>
      </c>
      <c r="AO1559" s="12">
        <f t="shared" ca="1" si="226"/>
        <v>41.72498658438667</v>
      </c>
      <c r="AP1559" s="12">
        <f t="shared" ca="1" si="227"/>
        <v>0</v>
      </c>
      <c r="AQ1559" s="12">
        <f t="shared" ca="1" si="228"/>
        <v>0</v>
      </c>
      <c r="AR1559" s="12">
        <f t="shared" ca="1" si="229"/>
        <v>0</v>
      </c>
      <c r="AS1559" s="12">
        <f t="shared" ca="1" si="230"/>
        <v>0</v>
      </c>
      <c r="AT1559" s="12">
        <f t="shared" si="231"/>
        <v>-0.62998085004754623</v>
      </c>
      <c r="AU1559" s="12">
        <f t="shared" si="232"/>
        <v>0</v>
      </c>
      <c r="AV1559" s="12"/>
      <c r="AW1559" s="12">
        <f ca="1">INDEX(I$7:I$6003,UsefulSeries!$I1556)</f>
        <v>1.5336354206410914E-2</v>
      </c>
      <c r="AX1559" s="12"/>
      <c r="AY1559" s="12"/>
      <c r="AZ1559" s="12">
        <f ca="1"/>
        <v>0.64737181566927193</v>
      </c>
      <c r="BA1559" s="12"/>
      <c r="BB1559" s="12">
        <f t="shared" ca="1" si="233"/>
        <v>0.64737181566927193</v>
      </c>
      <c r="BC1559" s="12"/>
      <c r="BD1559" s="38">
        <f ca="1"/>
        <v>1.5491839399258425E-2</v>
      </c>
    </row>
    <row r="1560" spans="1:56" x14ac:dyDescent="0.35">
      <c r="A1560" s="12">
        <f ca="1">INDEX('Flow probs &amp; rates'!$K$5:$K$5999,UsefulSeries!$E1558,0)*(1-INDEX('Flow probs &amp; rates'!$K$5:$K$5999,UsefulSeries!$E1558,0))/INDEX('Flow probs &amp; rates'!$E$4:$E$5999,UsefulSeries!$E1558,0)</f>
        <v>2.289837716170184E-2</v>
      </c>
      <c r="B1560" s="12">
        <f ca="1">-INDEX('Flow probs &amp; rates'!$K$5:$K$5999,UsefulSeries!$E1558,0)*(INDEX('Flow probs &amp; rates'!$L$5:$L$5999,UsefulSeries!$E1558,0))/INDEX('Flow probs &amp; rates'!$E$4:$E$5999,UsefulSeries!$E1558,0)</f>
        <v>-2.946408690110557E-4</v>
      </c>
      <c r="C1560" s="12">
        <v>0</v>
      </c>
      <c r="D1560" s="12">
        <v>0</v>
      </c>
      <c r="E1560" s="12">
        <v>0</v>
      </c>
      <c r="F1560" s="12">
        <v>0</v>
      </c>
      <c r="G1560" s="12"/>
      <c r="H1560" s="12"/>
      <c r="I1560" s="12">
        <f ca="1">INDEX('Flow probs &amp; rates'!$K$5:$K$5999,UsefulSeries!$E1558)</f>
        <v>1.3554618826482344E-2</v>
      </c>
      <c r="J1560" s="12"/>
      <c r="K1560" s="12">
        <f>-INDEX('Flow probs &amp; rates'!$E$4:$E$5999,UsefulSeries!$E1558)</f>
        <v>-0.58392308941938009</v>
      </c>
      <c r="L1560" s="12">
        <f>INDEX('Flow probs &amp; rates'!$E$4:$E$5999,UsefulSeries!$E1558)</f>
        <v>0.58392308941938009</v>
      </c>
      <c r="M1560" s="12"/>
      <c r="N1560" s="12"/>
      <c r="O1560" s="12"/>
      <c r="P1560" s="12">
        <f t="array" aca="1" ref="P1560:U1565" ca="1">MINVERSE(A1560:F1565)</f>
        <v>43.67893314416596</v>
      </c>
      <c r="Q1560" s="12">
        <f ca="1"/>
        <v>0.59966275711973382</v>
      </c>
      <c r="R1560" s="12">
        <f ca="1"/>
        <v>0</v>
      </c>
      <c r="S1560" s="12">
        <f ca="1"/>
        <v>0</v>
      </c>
      <c r="T1560" s="12">
        <f ca="1"/>
        <v>0</v>
      </c>
      <c r="U1560" s="12">
        <f ca="1"/>
        <v>0</v>
      </c>
      <c r="V1560" s="12"/>
      <c r="W1560" s="12">
        <f ca="1">INDEX(P$8:P$6003,UsefulSeries!$I1556)</f>
        <v>0</v>
      </c>
      <c r="X1560" s="12">
        <f ca="1">INDEX(Q$8:Q$6003,UsefulSeries!$I1556)</f>
        <v>0</v>
      </c>
      <c r="Y1560" s="12">
        <f ca="1">INDEX(R$8:R$6003,UsefulSeries!$I1556)</f>
        <v>0.17575912022078902</v>
      </c>
      <c r="Z1560" s="12">
        <f ca="1">INDEX(S$8:S$6003,UsefulSeries!$I1556)</f>
        <v>5.5241686471844902E-2</v>
      </c>
      <c r="AA1560" s="12">
        <f ca="1">INDEX(T$8:T$6003,UsefulSeries!$I1556)</f>
        <v>0</v>
      </c>
      <c r="AB1560" s="12">
        <f ca="1">INDEX(U$8:U$6003,UsefulSeries!$I1556)</f>
        <v>0</v>
      </c>
      <c r="AC1560" s="12">
        <f>INDEX( K$8:K$6003,UsefulSeries!$I1556)</f>
        <v>3.1200837865196604E-2</v>
      </c>
      <c r="AD1560" s="12">
        <f>INDEX(L$8:L$6003,UsefulSeries!$I1556)</f>
        <v>-3.1200837865196604E-2</v>
      </c>
      <c r="AE1560" s="12"/>
      <c r="AF1560" s="12"/>
      <c r="AG1560" s="12"/>
      <c r="AH1560" s="12"/>
      <c r="AI1560" s="12"/>
      <c r="AJ1560" s="12"/>
      <c r="AK1560" s="12"/>
      <c r="AL1560" s="12"/>
      <c r="AM1560" s="12"/>
      <c r="AN1560" s="12">
        <f t="shared" ca="1" si="225"/>
        <v>0</v>
      </c>
      <c r="AO1560" s="12">
        <f t="shared" ca="1" si="226"/>
        <v>0</v>
      </c>
      <c r="AP1560" s="12">
        <f t="shared" ca="1" si="227"/>
        <v>0.17575912022078902</v>
      </c>
      <c r="AQ1560" s="12">
        <f t="shared" ca="1" si="228"/>
        <v>5.5241686471844902E-2</v>
      </c>
      <c r="AR1560" s="12">
        <f t="shared" ca="1" si="229"/>
        <v>0</v>
      </c>
      <c r="AS1560" s="12">
        <f t="shared" ca="1" si="230"/>
        <v>0</v>
      </c>
      <c r="AT1560" s="12">
        <f t="shared" si="231"/>
        <v>3.1200837865196604E-2</v>
      </c>
      <c r="AU1560" s="12">
        <f t="shared" si="232"/>
        <v>-3.1200837865196604E-2</v>
      </c>
      <c r="AV1560" s="12"/>
      <c r="AW1560" s="12">
        <f ca="1">INDEX(I$8:I$6003,UsefulSeries!$I1556)</f>
        <v>0.2588906591737809</v>
      </c>
      <c r="AX1560" s="12"/>
      <c r="AY1560" s="12"/>
      <c r="AZ1560" s="12">
        <f ca="1"/>
        <v>5.5241686471844909E-2</v>
      </c>
      <c r="BA1560" s="12"/>
      <c r="BB1560" s="12">
        <f t="shared" ca="1" si="233"/>
        <v>5.5241686471844909E-2</v>
      </c>
      <c r="BC1560" s="12"/>
      <c r="BD1560" s="38">
        <f ca="1"/>
        <v>0.26598964881984333</v>
      </c>
    </row>
    <row r="1561" spans="1:56" x14ac:dyDescent="0.35">
      <c r="A1561" s="12">
        <f ca="1">-INDEX('Flow probs &amp; rates'!$K$5:$K$5999,UsefulSeries!$E1558,0)*(INDEX('Flow probs &amp; rates'!$L$5:$L$5999,UsefulSeries!$E1558,0))/INDEX('Flow probs &amp; rates'!$E$4:$E$5999,UsefulSeries!$E1558,0)</f>
        <v>-2.946408690110557E-4</v>
      </c>
      <c r="B1561" s="12">
        <f ca="1">INDEX('Flow probs &amp; rates'!$L$5:$L$5999,UsefulSeries!$E1558,0)*(1-INDEX('Flow probs &amp; rates'!$L$5:$L$5999,UsefulSeries!$E1558,0))/INDEX('Flow probs &amp; rates'!$E$4:$E$5999,UsefulSeries!$E1558,0)</f>
        <v>2.146139420244704E-2</v>
      </c>
      <c r="C1561" s="12">
        <v>0</v>
      </c>
      <c r="D1561" s="12">
        <v>0</v>
      </c>
      <c r="E1561" s="12">
        <v>0</v>
      </c>
      <c r="F1561" s="12">
        <v>0</v>
      </c>
      <c r="G1561" s="12"/>
      <c r="H1561" s="12"/>
      <c r="I1561" s="12">
        <f ca="1">INDEX('Flow probs &amp; rates'!$L$5:$L$5999,UsefulSeries!$E1558)</f>
        <v>1.2692913663201537E-2</v>
      </c>
      <c r="J1561" s="12"/>
      <c r="K1561" s="12">
        <f>-INDEX('Flow probs &amp; rates'!$E$4:$E$5999,UsefulSeries!$E1558)</f>
        <v>-0.58392308941938009</v>
      </c>
      <c r="L1561" s="12"/>
      <c r="M1561" s="12"/>
      <c r="N1561" s="12"/>
      <c r="O1561" s="12"/>
      <c r="P1561" s="12">
        <f ca="1"/>
        <v>0.59966275711973371</v>
      </c>
      <c r="Q1561" s="12">
        <f ca="1"/>
        <v>46.603527977778384</v>
      </c>
      <c r="R1561" s="12">
        <f ca="1"/>
        <v>0</v>
      </c>
      <c r="S1561" s="12">
        <f ca="1"/>
        <v>0</v>
      </c>
      <c r="T1561" s="12">
        <f ca="1"/>
        <v>0</v>
      </c>
      <c r="U1561" s="12">
        <f ca="1"/>
        <v>0</v>
      </c>
      <c r="V1561" s="12"/>
      <c r="W1561" s="12">
        <f ca="1">INDEX(P$9:P$6003,UsefulSeries!$I1556)</f>
        <v>0</v>
      </c>
      <c r="X1561" s="12">
        <f ca="1">INDEX(Q$9:Q$6003,UsefulSeries!$I1556)</f>
        <v>0</v>
      </c>
      <c r="Y1561" s="12">
        <f ca="1">INDEX(R$9:R$6003,UsefulSeries!$I1556)</f>
        <v>5.5241686471844909E-2</v>
      </c>
      <c r="Z1561" s="12">
        <f ca="1">INDEX(S$9:S$6003,UsefulSeries!$I1556)</f>
        <v>0.23221419188386269</v>
      </c>
      <c r="AA1561" s="12">
        <f ca="1">INDEX(T$9:T$6003,UsefulSeries!$I1556)</f>
        <v>0</v>
      </c>
      <c r="AB1561" s="12">
        <f ca="1">INDEX(U$9:U$6003,UsefulSeries!$I1556)</f>
        <v>0</v>
      </c>
      <c r="AC1561" s="12">
        <f>INDEX( K$9:K$6003,UsefulSeries!$I1556)</f>
        <v>0</v>
      </c>
      <c r="AD1561" s="12">
        <f>INDEX(L$9:L$6003,UsefulSeries!$I1556)</f>
        <v>-3.1200837865196604E-2</v>
      </c>
      <c r="AE1561" s="12"/>
      <c r="AF1561" s="12"/>
      <c r="AG1561" s="12"/>
      <c r="AH1561" s="12"/>
      <c r="AI1561" s="12"/>
      <c r="AJ1561" s="12"/>
      <c r="AK1561" s="12"/>
      <c r="AL1561" s="12"/>
      <c r="AM1561" s="12"/>
      <c r="AN1561" s="12">
        <f t="shared" ca="1" si="225"/>
        <v>0</v>
      </c>
      <c r="AO1561" s="12">
        <f t="shared" ca="1" si="226"/>
        <v>0</v>
      </c>
      <c r="AP1561" s="12">
        <f t="shared" ca="1" si="227"/>
        <v>5.5241686471844909E-2</v>
      </c>
      <c r="AQ1561" s="12">
        <f t="shared" ca="1" si="228"/>
        <v>0.23221419188386269</v>
      </c>
      <c r="AR1561" s="12">
        <f t="shared" ca="1" si="229"/>
        <v>0</v>
      </c>
      <c r="AS1561" s="12">
        <f t="shared" ca="1" si="230"/>
        <v>0</v>
      </c>
      <c r="AT1561" s="12">
        <f t="shared" si="231"/>
        <v>0</v>
      </c>
      <c r="AU1561" s="12">
        <f t="shared" si="232"/>
        <v>-3.1200837865196604E-2</v>
      </c>
      <c r="AV1561" s="12"/>
      <c r="AW1561" s="12">
        <f ca="1">INDEX(I$9:I$6003,UsefulSeries!$I1556)</f>
        <v>0.17630330650829917</v>
      </c>
      <c r="AX1561" s="12"/>
      <c r="AY1561" s="12"/>
      <c r="AZ1561" s="12">
        <f ca="1"/>
        <v>5.5241686471844909E-2</v>
      </c>
      <c r="BA1561" s="12"/>
      <c r="BB1561" s="12">
        <f t="shared" ca="1" si="233"/>
        <v>5.5241686471844909E-2</v>
      </c>
      <c r="BC1561" s="12"/>
      <c r="BD1561" s="38">
        <f ca="1"/>
        <v>0.18284649698616395</v>
      </c>
    </row>
    <row r="1562" spans="1:56" x14ac:dyDescent="0.35">
      <c r="A1562" s="12">
        <v>0</v>
      </c>
      <c r="B1562" s="12">
        <v>0</v>
      </c>
      <c r="C1562" s="12">
        <f ca="1">INDEX('Flow probs &amp; rates'!$M$5:$M$5999,UsefulSeries!$E1558,0)*(1-INDEX('Flow probs &amp; rates'!$M$5:$M$5999,UsefulSeries!$E1558,0))/INDEX('Flow probs &amp; rates'!$F$4:$F$5999,UsefulSeries!$E1558,0)</f>
        <v>2.2999256424061829</v>
      </c>
      <c r="D1562" s="12">
        <f ca="1">-INDEX('Flow probs &amp; rates'!$M$5:$M$5999,UsefulSeries!$E1558,0)*(INDEX('Flow probs &amp; rates'!$O$5:$O$5999,UsefulSeries!$E1558,0))/INDEX('Flow probs &amp; rates'!$F$4:$F$5999,UsefulSeries!$E1558,0)</f>
        <v>-0.32449752332310877</v>
      </c>
      <c r="E1562" s="12">
        <v>0</v>
      </c>
      <c r="F1562" s="12">
        <v>0</v>
      </c>
      <c r="G1562" s="12"/>
      <c r="H1562" s="12"/>
      <c r="I1562" s="12">
        <f ca="1">INDEX('Flow probs &amp; rates'!$M$5:$M$5999,UsefulSeries!$E1558)</f>
        <v>0.15886143774429276</v>
      </c>
      <c r="J1562" s="12"/>
      <c r="K1562" s="12">
        <f>INDEX('Flow probs &amp; rates'!$F$4:$F$5999,UsefulSeries!$E1558)</f>
        <v>5.8099478904157523E-2</v>
      </c>
      <c r="L1562" s="12">
        <f>-INDEX('Flow probs &amp; rates'!$F$4:$F$5999,UsefulSeries!$E1558)</f>
        <v>-5.8099478904157523E-2</v>
      </c>
      <c r="M1562" s="12"/>
      <c r="N1562" s="12"/>
      <c r="O1562" s="12"/>
      <c r="P1562" s="12">
        <f ca="1"/>
        <v>0</v>
      </c>
      <c r="Q1562" s="12">
        <f ca="1"/>
        <v>0</v>
      </c>
      <c r="R1562" s="12">
        <f ca="1"/>
        <v>0.44614298072084635</v>
      </c>
      <c r="S1562" s="12">
        <f ca="1"/>
        <v>8.0418738707653301E-2</v>
      </c>
      <c r="T1562" s="12">
        <f ca="1"/>
        <v>0</v>
      </c>
      <c r="U1562" s="12">
        <f ca="1"/>
        <v>0</v>
      </c>
      <c r="V1562" s="12"/>
      <c r="W1562" s="12">
        <f ca="1">INDEX(P$10:P$6003,UsefulSeries!$I1556)</f>
        <v>0</v>
      </c>
      <c r="X1562" s="12">
        <f ca="1">INDEX(Q$10:Q$6003,UsefulSeries!$I1556)</f>
        <v>0</v>
      </c>
      <c r="Y1562" s="12">
        <f ca="1">INDEX(R$10:R$6003,UsefulSeries!$I1556)</f>
        <v>0</v>
      </c>
      <c r="Z1562" s="12">
        <f ca="1">INDEX(S$10:S$6003,UsefulSeries!$I1556)</f>
        <v>0</v>
      </c>
      <c r="AA1562" s="12">
        <f ca="1">INDEX(T$10:T$6003,UsefulSeries!$I1556)</f>
        <v>12.791564556904255</v>
      </c>
      <c r="AB1562" s="12">
        <f ca="1">INDEX(U$10:U$6003,UsefulSeries!$I1556)</f>
        <v>0.35573409540280365</v>
      </c>
      <c r="AC1562" s="12">
        <f>INDEX( K$10:K$6003,UsefulSeries!$I1556)</f>
        <v>0.33881831208725716</v>
      </c>
      <c r="AD1562" s="12">
        <f>INDEX(L$10:L$6003,UsefulSeries!$I1556)</f>
        <v>0</v>
      </c>
      <c r="AE1562" s="12"/>
      <c r="AF1562" s="12"/>
      <c r="AG1562" s="12"/>
      <c r="AH1562" s="12"/>
      <c r="AI1562" s="12"/>
      <c r="AJ1562" s="12"/>
      <c r="AK1562" s="12"/>
      <c r="AL1562" s="12"/>
      <c r="AM1562" s="12"/>
      <c r="AN1562" s="12">
        <f t="shared" ca="1" si="225"/>
        <v>0</v>
      </c>
      <c r="AO1562" s="12">
        <f t="shared" ca="1" si="226"/>
        <v>0</v>
      </c>
      <c r="AP1562" s="12">
        <f t="shared" ca="1" si="227"/>
        <v>0</v>
      </c>
      <c r="AQ1562" s="12">
        <f t="shared" ca="1" si="228"/>
        <v>0</v>
      </c>
      <c r="AR1562" s="12">
        <f t="shared" ca="1" si="229"/>
        <v>12.791564556904255</v>
      </c>
      <c r="AS1562" s="12">
        <f t="shared" ca="1" si="230"/>
        <v>0.35573409540280365</v>
      </c>
      <c r="AT1562" s="12">
        <f t="shared" si="231"/>
        <v>0.33881831208725716</v>
      </c>
      <c r="AU1562" s="12">
        <f t="shared" si="232"/>
        <v>0</v>
      </c>
      <c r="AV1562" s="12"/>
      <c r="AW1562" s="12">
        <f ca="1">INDEX(I$10:I$6003,UsefulSeries!$I1556)</f>
        <v>2.7245330590197642E-2</v>
      </c>
      <c r="AX1562" s="12"/>
      <c r="AY1562" s="12"/>
      <c r="AZ1562" s="12">
        <f ca="1"/>
        <v>0.35573409540280376</v>
      </c>
      <c r="BA1562" s="12"/>
      <c r="BB1562" s="12">
        <f t="shared" ca="1" si="233"/>
        <v>0.35573409540280376</v>
      </c>
      <c r="BC1562" s="12"/>
      <c r="BD1562" s="38">
        <f ca="1"/>
        <v>2.7022347472210575E-2</v>
      </c>
    </row>
    <row r="1563" spans="1:56" x14ac:dyDescent="0.35">
      <c r="A1563" s="12">
        <v>0</v>
      </c>
      <c r="B1563" s="12">
        <v>0</v>
      </c>
      <c r="C1563" s="12">
        <f ca="1">-INDEX('Flow probs &amp; rates'!$M$5:$M$5999,UsefulSeries!$E1558,0)*(INDEX('Flow probs &amp; rates'!$O$5:$O$5999,UsefulSeries!$E1558,0))/INDEX('Flow probs &amp; rates'!$F$4:$F$5999,UsefulSeries!$E1558,0)</f>
        <v>-0.32449752332310877</v>
      </c>
      <c r="D1563" s="12">
        <f ca="1">INDEX('Flow probs &amp; rates'!$O$5:$O$5999,UsefulSeries!$E1558,0)*(1-INDEX('Flow probs &amp; rates'!$O$5:$O$5999,UsefulSeries!$E1558,0))/INDEX('Flow probs &amp; rates'!$F$4:$F$5999,UsefulSeries!$E1558,0)</f>
        <v>1.800230824536998</v>
      </c>
      <c r="E1563" s="12">
        <v>0</v>
      </c>
      <c r="F1563" s="12">
        <v>0</v>
      </c>
      <c r="G1563" s="12"/>
      <c r="H1563" s="12"/>
      <c r="I1563" s="12">
        <f ca="1">INDEX('Flow probs &amp; rates'!$O$5:$O$5999,UsefulSeries!$E1558)</f>
        <v>0.11867661075250237</v>
      </c>
      <c r="J1563" s="12"/>
      <c r="K1563" s="12"/>
      <c r="L1563" s="12">
        <f>-INDEX('Flow probs &amp; rates'!$F$4:$F$5999,UsefulSeries!$E1558)</f>
        <v>-5.8099478904157523E-2</v>
      </c>
      <c r="M1563" s="12"/>
      <c r="N1563" s="12"/>
      <c r="O1563" s="12"/>
      <c r="P1563" s="12">
        <f ca="1"/>
        <v>0</v>
      </c>
      <c r="Q1563" s="12">
        <f ca="1"/>
        <v>0</v>
      </c>
      <c r="R1563" s="12">
        <f ca="1"/>
        <v>8.0418738707653287E-2</v>
      </c>
      <c r="S1563" s="12">
        <f ca="1"/>
        <v>0.56998006453050465</v>
      </c>
      <c r="T1563" s="12">
        <f ca="1"/>
        <v>0</v>
      </c>
      <c r="U1563" s="12">
        <f ca="1"/>
        <v>0</v>
      </c>
      <c r="V1563" s="12"/>
      <c r="W1563" s="12">
        <f ca="1">INDEX(P$11:P$6003,UsefulSeries!$I1556)</f>
        <v>0</v>
      </c>
      <c r="X1563" s="12">
        <f ca="1">INDEX(Q$11:Q$6003,UsefulSeries!$I1556)</f>
        <v>0</v>
      </c>
      <c r="Y1563" s="12">
        <f ca="1">INDEX(R$11:R$6003,UsefulSeries!$I1556)</f>
        <v>0</v>
      </c>
      <c r="Z1563" s="12">
        <f ca="1">INDEX(S$11:S$6003,UsefulSeries!$I1556)</f>
        <v>0</v>
      </c>
      <c r="AA1563" s="12">
        <f ca="1">INDEX(T$11:T$6003,UsefulSeries!$I1556)</f>
        <v>0.35573409540280371</v>
      </c>
      <c r="AB1563" s="12">
        <f ca="1">INDEX(U$11:U$6003,UsefulSeries!$I1556)</f>
        <v>17.041004506523521</v>
      </c>
      <c r="AC1563" s="12">
        <f>INDEX( K$11:K$6003,UsefulSeries!$I1556)</f>
        <v>0</v>
      </c>
      <c r="AD1563" s="12">
        <f>INDEX(L$11:L$6003,UsefulSeries!$I1556)</f>
        <v>0.33881831208725716</v>
      </c>
      <c r="AE1563" s="12"/>
      <c r="AF1563" s="12"/>
      <c r="AG1563" s="12"/>
      <c r="AH1563" s="12"/>
      <c r="AI1563" s="12"/>
      <c r="AJ1563" s="12"/>
      <c r="AK1563" s="12"/>
      <c r="AL1563" s="12"/>
      <c r="AM1563" s="12"/>
      <c r="AN1563" s="12">
        <f t="shared" ca="1" si="225"/>
        <v>0</v>
      </c>
      <c r="AO1563" s="12">
        <f t="shared" ca="1" si="226"/>
        <v>0</v>
      </c>
      <c r="AP1563" s="12">
        <f t="shared" ca="1" si="227"/>
        <v>0</v>
      </c>
      <c r="AQ1563" s="12">
        <f t="shared" ca="1" si="228"/>
        <v>0</v>
      </c>
      <c r="AR1563" s="12">
        <f t="shared" ca="1" si="229"/>
        <v>0.35573409540280371</v>
      </c>
      <c r="AS1563" s="12">
        <f t="shared" ca="1" si="230"/>
        <v>17.041004506523521</v>
      </c>
      <c r="AT1563" s="12">
        <f t="shared" si="231"/>
        <v>0</v>
      </c>
      <c r="AU1563" s="12">
        <f t="shared" si="232"/>
        <v>0.33881831208725716</v>
      </c>
      <c r="AV1563" s="12"/>
      <c r="AW1563" s="12">
        <f ca="1">INDEX(I$11:I$6003,UsefulSeries!$I1556)</f>
        <v>2.0306432184727139E-2</v>
      </c>
      <c r="AX1563" s="12"/>
      <c r="AY1563" s="12"/>
      <c r="AZ1563" s="12">
        <f ca="1"/>
        <v>0.35573409540280376</v>
      </c>
      <c r="BA1563" s="12"/>
      <c r="BB1563" s="12">
        <f t="shared" ca="1" si="233"/>
        <v>0.35573409540280376</v>
      </c>
      <c r="BC1563" s="12"/>
      <c r="BD1563" s="38">
        <f ca="1"/>
        <v>1.9092943855427907E-2</v>
      </c>
    </row>
    <row r="1564" spans="1:56" x14ac:dyDescent="0.35">
      <c r="A1564" s="12">
        <v>0</v>
      </c>
      <c r="B1564" s="12">
        <v>0</v>
      </c>
      <c r="C1564" s="12">
        <v>0</v>
      </c>
      <c r="D1564" s="12">
        <v>0</v>
      </c>
      <c r="E1564" s="12">
        <f ca="1">INDEX('Flow probs &amp; rates'!$P$5:$P$5999,UsefulSeries!$E1558,0)*(1-INDEX('Flow probs &amp; rates'!$P$5:$P$5999,UsefulSeries!$E1558,0))/INDEX('Flow probs &amp; rates'!$G$4:$G$5999,UsefulSeries!$E1558,0)</f>
        <v>5.1041695840379694E-2</v>
      </c>
      <c r="F1564" s="12">
        <f ca="1">-INDEX('Flow probs &amp; rates'!$P$5:$P$5999,UsefulSeries!$E1558,0)*(INDEX('Flow probs &amp; rates'!$Q$5:$Q$5999,UsefulSeries!$E1558,0))/INDEX('Flow probs &amp; rates'!$G$4:$G$5999,UsefulSeries!$E1558,0)</f>
        <v>-1.1482183820599793E-3</v>
      </c>
      <c r="G1564" s="12"/>
      <c r="H1564" s="12"/>
      <c r="I1564" s="12">
        <f ca="1">INDEX('Flow probs &amp; rates'!$P$5:$P$5999,UsefulSeries!$E1558)</f>
        <v>1.8618420777602146E-2</v>
      </c>
      <c r="J1564" s="12"/>
      <c r="K1564" s="12">
        <f>INDEX('Flow probs &amp; rates'!$G$4:$G$5999,UsefulSeries!$E1558)</f>
        <v>0.3579774316764624</v>
      </c>
      <c r="L1564" s="12"/>
      <c r="M1564" s="12"/>
      <c r="N1564" s="12"/>
      <c r="O1564" s="12"/>
      <c r="P1564" s="12">
        <f ca="1"/>
        <v>0</v>
      </c>
      <c r="Q1564" s="12">
        <f ca="1"/>
        <v>0</v>
      </c>
      <c r="R1564" s="12">
        <f ca="1"/>
        <v>0</v>
      </c>
      <c r="S1564" s="12">
        <f ca="1"/>
        <v>0</v>
      </c>
      <c r="T1564" s="12">
        <f ca="1"/>
        <v>19.60022010689266</v>
      </c>
      <c r="U1564" s="12">
        <f ca="1"/>
        <v>0.3731634218752482</v>
      </c>
      <c r="V1564" s="12"/>
      <c r="W1564" s="12"/>
      <c r="X1564" s="12"/>
      <c r="Y1564" s="12"/>
      <c r="Z1564" s="12"/>
      <c r="AA1564" s="12"/>
      <c r="AB1564" s="12"/>
      <c r="AC1564" s="12"/>
      <c r="AD1564" s="12"/>
      <c r="AE1564" s="12">
        <f t="array" ref="AE1564:AJ1565">TRANSPOSE(AC1558:AD1563)</f>
        <v>-0.62998085004754623</v>
      </c>
      <c r="AF1564" s="12">
        <v>-0.62998085004754623</v>
      </c>
      <c r="AG1564" s="12">
        <v>3.1200837865196604E-2</v>
      </c>
      <c r="AH1564" s="12">
        <v>0</v>
      </c>
      <c r="AI1564" s="12">
        <v>0.33881831208725716</v>
      </c>
      <c r="AJ1564" s="12">
        <v>0</v>
      </c>
      <c r="AK1564" s="12"/>
      <c r="AL1564" s="12"/>
      <c r="AM1564" s="12"/>
      <c r="AN1564" s="12">
        <f t="shared" si="225"/>
        <v>-0.62998085004754623</v>
      </c>
      <c r="AO1564" s="12">
        <f t="shared" si="226"/>
        <v>-0.62998085004754623</v>
      </c>
      <c r="AP1564" s="12">
        <f t="shared" si="227"/>
        <v>3.1200837865196604E-2</v>
      </c>
      <c r="AQ1564" s="12">
        <f t="shared" si="228"/>
        <v>0</v>
      </c>
      <c r="AR1564" s="12">
        <f t="shared" si="229"/>
        <v>0.33881831208725716</v>
      </c>
      <c r="AS1564" s="12">
        <f t="shared" si="230"/>
        <v>0</v>
      </c>
      <c r="AT1564" s="12">
        <f t="shared" si="231"/>
        <v>0</v>
      </c>
      <c r="AU1564" s="12">
        <f t="shared" si="232"/>
        <v>0</v>
      </c>
      <c r="AV1564" s="12"/>
      <c r="AW1564" s="12"/>
      <c r="AX1564" s="12">
        <f>INDEX($N$6:$N$6003,UsefulSeries!$K1556)</f>
        <v>8.0434266087836548E-4</v>
      </c>
      <c r="AY1564" s="12"/>
      <c r="AZ1564" s="12"/>
      <c r="BA1564" s="12"/>
      <c r="BB1564" s="12">
        <f t="shared" si="233"/>
        <v>8.0434266087836548E-4</v>
      </c>
      <c r="BC1564" s="12"/>
      <c r="BD1564" s="38">
        <f ca="1"/>
        <v>9.69245759388228E-3</v>
      </c>
    </row>
    <row r="1565" spans="1:56" x14ac:dyDescent="0.35">
      <c r="A1565" s="12">
        <v>0</v>
      </c>
      <c r="B1565" s="12">
        <v>0</v>
      </c>
      <c r="C1565" s="12">
        <v>0</v>
      </c>
      <c r="D1565" s="12">
        <v>0</v>
      </c>
      <c r="E1565" s="12">
        <f ca="1">-INDEX('Flow probs &amp; rates'!$P$5:$P$5999,UsefulSeries!$E1558,0)*(INDEX('Flow probs &amp; rates'!$Q$5:$Q$5999,UsefulSeries!$E1558,0))/INDEX('Flow probs &amp; rates'!$G$4:$G$5999,UsefulSeries!$E1558,0)</f>
        <v>-1.1482183820599793E-3</v>
      </c>
      <c r="F1565" s="12">
        <f ca="1">INDEX('Flow probs &amp; rates'!$Q$5:$Q$5999,UsefulSeries!$E1558,0)*(1-INDEX('Flow probs &amp; rates'!$Q$5:$Q$5999,UsefulSeries!$E1558,0))/INDEX('Flow probs &amp; rates'!$G$4:$G$5999,UsefulSeries!$E1558,0)</f>
        <v>6.0309590114862581E-2</v>
      </c>
      <c r="G1565" s="12"/>
      <c r="H1565" s="12"/>
      <c r="I1565" s="12">
        <f ca="1">INDEX('Flow probs &amp; rates'!$Q$5:$Q$5999,UsefulSeries!$E1558)</f>
        <v>2.2076859918646198E-2</v>
      </c>
      <c r="J1565" s="12"/>
      <c r="K1565" s="12"/>
      <c r="L1565" s="12">
        <f>INDEX('Flow probs &amp; rates'!$G$4:$G$5999,UsefulSeries!$E1558)</f>
        <v>0.3579774316764624</v>
      </c>
      <c r="M1565" s="12"/>
      <c r="N1565" s="12"/>
      <c r="O1565" s="12"/>
      <c r="P1565" s="12">
        <f ca="1"/>
        <v>0</v>
      </c>
      <c r="Q1565" s="12">
        <f ca="1"/>
        <v>0</v>
      </c>
      <c r="R1565" s="12">
        <f ca="1"/>
        <v>0</v>
      </c>
      <c r="S1565" s="12">
        <f ca="1"/>
        <v>0</v>
      </c>
      <c r="T1565" s="12">
        <f ca="1"/>
        <v>0.3731634218752482</v>
      </c>
      <c r="U1565" s="12">
        <f ca="1"/>
        <v>16.588215426354985</v>
      </c>
      <c r="V1565" s="12"/>
      <c r="W1565" s="12"/>
      <c r="X1565" s="12"/>
      <c r="Y1565" s="12"/>
      <c r="Z1565" s="12"/>
      <c r="AA1565" s="12"/>
      <c r="AB1565" s="12"/>
      <c r="AC1565" s="12"/>
      <c r="AD1565" s="12"/>
      <c r="AE1565" s="12">
        <v>0.62998085004754623</v>
      </c>
      <c r="AF1565" s="12">
        <v>0</v>
      </c>
      <c r="AG1565" s="12">
        <v>-3.1200837865196604E-2</v>
      </c>
      <c r="AH1565" s="12">
        <v>-3.1200837865196604E-2</v>
      </c>
      <c r="AI1565" s="12">
        <v>0</v>
      </c>
      <c r="AJ1565" s="12">
        <v>0.33881831208725716</v>
      </c>
      <c r="AK1565" s="12"/>
      <c r="AL1565" s="12"/>
      <c r="AM1565" s="12"/>
      <c r="AN1565" s="12">
        <f t="shared" si="225"/>
        <v>0.62998085004754623</v>
      </c>
      <c r="AO1565" s="12">
        <f t="shared" si="226"/>
        <v>0</v>
      </c>
      <c r="AP1565" s="12">
        <f t="shared" si="227"/>
        <v>-3.1200837865196604E-2</v>
      </c>
      <c r="AQ1565" s="12">
        <f t="shared" si="228"/>
        <v>-3.1200837865196604E-2</v>
      </c>
      <c r="AR1565" s="12">
        <f t="shared" si="229"/>
        <v>0</v>
      </c>
      <c r="AS1565" s="12">
        <f t="shared" si="230"/>
        <v>0.33881831208725716</v>
      </c>
      <c r="AT1565" s="12">
        <f t="shared" si="231"/>
        <v>0</v>
      </c>
      <c r="AU1565" s="12">
        <f t="shared" si="232"/>
        <v>0</v>
      </c>
      <c r="AV1565" s="12"/>
      <c r="AW1565" s="12"/>
      <c r="AX1565" s="12">
        <f>INDEX('Margin error adjustment'!N$7:N$6003,UsefulSeries!$K1556)</f>
        <v>-6.4416355206511552E-4</v>
      </c>
      <c r="AY1565" s="12"/>
      <c r="AZ1565" s="12"/>
      <c r="BA1565" s="12"/>
      <c r="BB1565" s="12">
        <f t="shared" si="233"/>
        <v>-6.4416355206511552E-4</v>
      </c>
      <c r="BC1565" s="12"/>
      <c r="BD1565" s="38">
        <f ca="1"/>
        <v>6.1267003716797983E-2</v>
      </c>
    </row>
    <row r="1566" spans="1:56" x14ac:dyDescent="0.35">
      <c r="A1566" s="12">
        <f ca="1">INDEX('Flow probs &amp; rates'!$K$5:$K$5999,UsefulSeries!$E1564,0)*(1-INDEX('Flow probs &amp; rates'!$K$5:$K$5999,UsefulSeries!$E1564,0))/INDEX('Flow probs &amp; rates'!$E$4:$E$5999,UsefulSeries!$E1564,0)</f>
        <v>2.2153006479709129E-2</v>
      </c>
      <c r="B1566" s="12">
        <f ca="1">-INDEX('Flow probs &amp; rates'!$K$5:$K$5999,UsefulSeries!$E1564,0)*(INDEX('Flow probs &amp; rates'!$L$5:$L$5999,UsefulSeries!$E1564,0))/INDEX('Flow probs &amp; rates'!$E$4:$E$5999,UsefulSeries!$E1564,0)</f>
        <v>-2.945693273264446E-4</v>
      </c>
      <c r="C1566" s="12">
        <v>0</v>
      </c>
      <c r="D1566" s="12">
        <v>0</v>
      </c>
      <c r="E1566" s="12">
        <v>0</v>
      </c>
      <c r="F1566" s="12">
        <v>0</v>
      </c>
      <c r="G1566" s="12"/>
      <c r="H1566" s="12"/>
      <c r="I1566" s="12">
        <f ca="1">INDEX('Flow probs &amp; rates'!$K$5:$K$5999,UsefulSeries!$E1564)</f>
        <v>1.3113971561831399E-2</v>
      </c>
      <c r="J1566" s="12"/>
      <c r="K1566" s="12">
        <f>-INDEX('Flow probs &amp; rates'!$E$4:$E$5999,UsefulSeries!$E1564)</f>
        <v>-0.58420943105672785</v>
      </c>
      <c r="L1566" s="12">
        <f>INDEX('Flow probs &amp; rates'!$E$4:$E$5999,UsefulSeries!$E1564)</f>
        <v>0.58420943105672785</v>
      </c>
      <c r="M1566" s="12"/>
      <c r="N1566" s="12"/>
      <c r="O1566" s="12"/>
      <c r="P1566" s="12">
        <f t="array" aca="1" ref="P1566:U1571" ca="1">MINVERSE(A1566:F1571)</f>
        <v>45.148577364141374</v>
      </c>
      <c r="Q1566" s="12">
        <f ca="1"/>
        <v>0.59995010029351103</v>
      </c>
      <c r="R1566" s="12">
        <f ca="1"/>
        <v>0</v>
      </c>
      <c r="S1566" s="12">
        <f ca="1"/>
        <v>0</v>
      </c>
      <c r="T1566" s="12">
        <f ca="1"/>
        <v>0</v>
      </c>
      <c r="U1566" s="12">
        <f ca="1"/>
        <v>0</v>
      </c>
      <c r="V1566" s="12"/>
      <c r="W1566" s="12">
        <f ca="1">INDEX(P$6:P$6003,UsefulSeries!$I1564)</f>
        <v>55.799922983183329</v>
      </c>
      <c r="X1566" s="12">
        <f ca="1">INDEX(Q$6:Q$6003,UsefulSeries!$I1564)</f>
        <v>0.64805244584620036</v>
      </c>
      <c r="Y1566" s="12">
        <f ca="1">INDEX(R$6:R$6003,UsefulSeries!$I1564)</f>
        <v>0</v>
      </c>
      <c r="Z1566" s="12">
        <f ca="1">INDEX(S$6:S$6003,UsefulSeries!$I1564)</f>
        <v>0</v>
      </c>
      <c r="AA1566" s="12">
        <f ca="1">INDEX(T$6:T$6003,UsefulSeries!$I1564)</f>
        <v>0</v>
      </c>
      <c r="AB1566" s="12">
        <f ca="1">INDEX(U$6:U$6003,UsefulSeries!$I1564)</f>
        <v>0</v>
      </c>
      <c r="AC1566" s="12">
        <f>INDEX( K$6:K$6003,UsefulSeries!$I1564)</f>
        <v>-0.63078519270842459</v>
      </c>
      <c r="AD1566" s="12">
        <f>INDEX(L$6:L$6003,UsefulSeries!$I1564)</f>
        <v>0.63078519270842459</v>
      </c>
      <c r="AE1566" s="12"/>
      <c r="AF1566" s="12"/>
      <c r="AG1566" s="12"/>
      <c r="AH1566" s="12"/>
      <c r="AI1566" s="12"/>
      <c r="AJ1566" s="12"/>
      <c r="AK1566" s="12"/>
      <c r="AL1566" s="12"/>
      <c r="AM1566" s="12"/>
      <c r="AN1566" s="12">
        <f t="shared" ca="1" si="225"/>
        <v>55.799922983183329</v>
      </c>
      <c r="AO1566" s="12">
        <f t="shared" ca="1" si="226"/>
        <v>0.64805244584620036</v>
      </c>
      <c r="AP1566" s="12">
        <f t="shared" ca="1" si="227"/>
        <v>0</v>
      </c>
      <c r="AQ1566" s="12">
        <f t="shared" ca="1" si="228"/>
        <v>0</v>
      </c>
      <c r="AR1566" s="12">
        <f t="shared" ca="1" si="229"/>
        <v>0</v>
      </c>
      <c r="AS1566" s="12">
        <f t="shared" ca="1" si="230"/>
        <v>0</v>
      </c>
      <c r="AT1566" s="12">
        <f t="shared" si="231"/>
        <v>-0.63078519270842459</v>
      </c>
      <c r="AU1566" s="12">
        <f t="shared" si="232"/>
        <v>0.63078519270842459</v>
      </c>
      <c r="AV1566" s="12"/>
      <c r="AW1566" s="12">
        <f ca="1">INDEX(I$6:I$6003,UsefulSeries!$I1564)</f>
        <v>1.1437240234334225E-2</v>
      </c>
      <c r="AX1566" s="12"/>
      <c r="AY1566" s="12"/>
      <c r="AZ1566" s="12">
        <f t="array" aca="1" ref="AZ1566:AZ1571" ca="1">MMULT(W1566:AB1571,AW1566:AW1571)</f>
        <v>0.64805244584620025</v>
      </c>
      <c r="BA1566" s="12"/>
      <c r="BB1566" s="12">
        <f t="shared" ca="1" si="233"/>
        <v>0.64805244584620025</v>
      </c>
      <c r="BC1566" s="12"/>
      <c r="BD1566" s="38">
        <f t="array" aca="1" ref="BD1566:BD1573" ca="1">MMULT(MINVERSE(AN1566:AU1573),BB1566:BB1573)</f>
        <v>1.1057149700786868E-2</v>
      </c>
    </row>
    <row r="1567" spans="1:56" x14ac:dyDescent="0.35">
      <c r="A1567" s="12">
        <f ca="1">-INDEX('Flow probs &amp; rates'!$K$5:$K$5999,UsefulSeries!$E1564,0)*(INDEX('Flow probs &amp; rates'!$L$5:$L$5999,UsefulSeries!$E1564,0))/INDEX('Flow probs &amp; rates'!$E$4:$E$5999,UsefulSeries!$E1564,0)</f>
        <v>-2.945693273264446E-4</v>
      </c>
      <c r="B1567" s="12">
        <f ca="1">INDEX('Flow probs &amp; rates'!$L$5:$L$5999,UsefulSeries!$E1564,0)*(1-INDEX('Flow probs &amp; rates'!$L$5:$L$5999,UsefulSeries!$E1564,0))/INDEX('Flow probs &amp; rates'!$E$4:$E$5999,UsefulSeries!$E1564,0)</f>
        <v>2.216748702499536E-2</v>
      </c>
      <c r="C1567" s="12">
        <v>0</v>
      </c>
      <c r="D1567" s="12">
        <v>0</v>
      </c>
      <c r="E1567" s="12">
        <v>0</v>
      </c>
      <c r="F1567" s="12">
        <v>0</v>
      </c>
      <c r="G1567" s="12"/>
      <c r="H1567" s="12"/>
      <c r="I1567" s="12">
        <f ca="1">INDEX('Flow probs &amp; rates'!$L$5:$L$5999,UsefulSeries!$E1564)</f>
        <v>1.3122659166428177E-2</v>
      </c>
      <c r="J1567" s="12"/>
      <c r="K1567" s="12">
        <f>-INDEX('Flow probs &amp; rates'!$E$4:$E$5999,UsefulSeries!$E1564)</f>
        <v>-0.58420943105672785</v>
      </c>
      <c r="L1567" s="12"/>
      <c r="M1567" s="12"/>
      <c r="N1567" s="12"/>
      <c r="O1567" s="12"/>
      <c r="P1567" s="12">
        <f ca="1"/>
        <v>0.59995010029351103</v>
      </c>
      <c r="Q1567" s="12">
        <f ca="1"/>
        <v>45.119084800622872</v>
      </c>
      <c r="R1567" s="12">
        <f ca="1"/>
        <v>0</v>
      </c>
      <c r="S1567" s="12">
        <f ca="1"/>
        <v>0</v>
      </c>
      <c r="T1567" s="12">
        <f ca="1"/>
        <v>0</v>
      </c>
      <c r="U1567" s="12">
        <f ca="1"/>
        <v>0</v>
      </c>
      <c r="V1567" s="12"/>
      <c r="W1567" s="12">
        <f ca="1">INDEX(P$7:P$6003,UsefulSeries!$I1564)</f>
        <v>0.64805244584620036</v>
      </c>
      <c r="X1567" s="12">
        <f ca="1">INDEX(Q$7:Q$6003,UsefulSeries!$I1564)</f>
        <v>42.126342275195384</v>
      </c>
      <c r="Y1567" s="12">
        <f ca="1">INDEX(R$7:R$6003,UsefulSeries!$I1564)</f>
        <v>0</v>
      </c>
      <c r="Z1567" s="12">
        <f ca="1">INDEX(S$7:S$6003,UsefulSeries!$I1564)</f>
        <v>0</v>
      </c>
      <c r="AA1567" s="12">
        <f ca="1">INDEX(T$7:T$6003,UsefulSeries!$I1564)</f>
        <v>0</v>
      </c>
      <c r="AB1567" s="12">
        <f ca="1">INDEX(U$7:U$6003,UsefulSeries!$I1564)</f>
        <v>0</v>
      </c>
      <c r="AC1567" s="12">
        <f>INDEX( K$7:K$6003,UsefulSeries!$I1564,1)</f>
        <v>-0.63078519270842459</v>
      </c>
      <c r="AD1567" s="12">
        <f>INDEX(L$7:L$6003,UsefulSeries!$I1564,1)</f>
        <v>0</v>
      </c>
      <c r="AE1567" s="12"/>
      <c r="AF1567" s="12"/>
      <c r="AG1567" s="12"/>
      <c r="AH1567" s="12"/>
      <c r="AI1567" s="12"/>
      <c r="AJ1567" s="12"/>
      <c r="AK1567" s="12"/>
      <c r="AL1567" s="12"/>
      <c r="AM1567" s="12"/>
      <c r="AN1567" s="12">
        <f t="shared" ref="AN1567:AN1630" ca="1" si="234">W1567+AE1567</f>
        <v>0.64805244584620036</v>
      </c>
      <c r="AO1567" s="12">
        <f t="shared" ref="AO1567:AO1630" ca="1" si="235">X1567+AF1567</f>
        <v>42.126342275195384</v>
      </c>
      <c r="AP1567" s="12">
        <f t="shared" ref="AP1567:AP1630" ca="1" si="236">Y1567+AG1567</f>
        <v>0</v>
      </c>
      <c r="AQ1567" s="12">
        <f t="shared" ref="AQ1567:AQ1630" ca="1" si="237">Z1567+AH1567</f>
        <v>0</v>
      </c>
      <c r="AR1567" s="12">
        <f t="shared" ref="AR1567:AR1630" ca="1" si="238">AA1567+AI1567</f>
        <v>0</v>
      </c>
      <c r="AS1567" s="12">
        <f t="shared" ref="AS1567:AS1630" ca="1" si="239">AB1567+AJ1567</f>
        <v>0</v>
      </c>
      <c r="AT1567" s="12">
        <f t="shared" ref="AT1567:AT1630" si="240">AC1567+AK1567</f>
        <v>-0.63078519270842459</v>
      </c>
      <c r="AU1567" s="12">
        <f t="shared" ref="AU1567:AU1630" si="241">AD1567+AL1567</f>
        <v>0</v>
      </c>
      <c r="AV1567" s="12"/>
      <c r="AW1567" s="12">
        <f ca="1">INDEX(I$7:I$6003,UsefulSeries!$I1564)</f>
        <v>1.5207598849991497E-2</v>
      </c>
      <c r="AX1567" s="12"/>
      <c r="AY1567" s="12"/>
      <c r="AZ1567" s="12">
        <f ca="1"/>
        <v>0.64805244584620036</v>
      </c>
      <c r="BA1567" s="12"/>
      <c r="BB1567" s="12">
        <f t="shared" ca="1" si="233"/>
        <v>0.64805244584620036</v>
      </c>
      <c r="BC1567" s="12"/>
      <c r="BD1567" s="38">
        <f ca="1"/>
        <v>1.5430834021483363E-2</v>
      </c>
    </row>
    <row r="1568" spans="1:56" x14ac:dyDescent="0.35">
      <c r="A1568" s="12">
        <v>0</v>
      </c>
      <c r="B1568" s="12">
        <v>0</v>
      </c>
      <c r="C1568" s="12">
        <f ca="1">INDEX('Flow probs &amp; rates'!$M$5:$M$5999,UsefulSeries!$E1564,0)*(1-INDEX('Flow probs &amp; rates'!$M$5:$M$5999,UsefulSeries!$E1564,0))/INDEX('Flow probs &amp; rates'!$F$4:$F$5999,UsefulSeries!$E1564,0)</f>
        <v>2.3743907630401826</v>
      </c>
      <c r="D1568" s="12">
        <f ca="1">-INDEX('Flow probs &amp; rates'!$M$5:$M$5999,UsefulSeries!$E1564,0)*(INDEX('Flow probs &amp; rates'!$O$5:$O$5999,UsefulSeries!$E1564,0))/INDEX('Flow probs &amp; rates'!$F$4:$F$5999,UsefulSeries!$E1564,0)</f>
        <v>-0.36145109329545089</v>
      </c>
      <c r="E1568" s="12">
        <v>0</v>
      </c>
      <c r="F1568" s="12">
        <v>0</v>
      </c>
      <c r="G1568" s="12"/>
      <c r="H1568" s="12"/>
      <c r="I1568" s="12">
        <f ca="1">INDEX('Flow probs &amp; rates'!$M$5:$M$5999,UsefulSeries!$E1564)</f>
        <v>0.15990930551846375</v>
      </c>
      <c r="J1568" s="12"/>
      <c r="K1568" s="12">
        <f>INDEX('Flow probs &amp; rates'!$F$4:$F$5999,UsefulSeries!$E1564)</f>
        <v>5.6578016398218668E-2</v>
      </c>
      <c r="L1568" s="12">
        <f>-INDEX('Flow probs &amp; rates'!$F$4:$F$5999,UsefulSeries!$E1564)</f>
        <v>-5.6578016398218668E-2</v>
      </c>
      <c r="M1568" s="12"/>
      <c r="N1568" s="12"/>
      <c r="O1568" s="12"/>
      <c r="P1568" s="12">
        <f ca="1"/>
        <v>0</v>
      </c>
      <c r="Q1568" s="12">
        <f ca="1"/>
        <v>0</v>
      </c>
      <c r="R1568" s="12">
        <f ca="1"/>
        <v>0.4332538427671343</v>
      </c>
      <c r="S1568" s="12">
        <f ca="1"/>
        <v>7.9440684647415397E-2</v>
      </c>
      <c r="T1568" s="12">
        <f ca="1"/>
        <v>0</v>
      </c>
      <c r="U1568" s="12">
        <f ca="1"/>
        <v>0</v>
      </c>
      <c r="V1568" s="12"/>
      <c r="W1568" s="12">
        <f ca="1">INDEX(P$8:P$6003,UsefulSeries!$I1564)</f>
        <v>0</v>
      </c>
      <c r="X1568" s="12">
        <f ca="1">INDEX(Q$8:Q$6003,UsefulSeries!$I1564)</f>
        <v>0</v>
      </c>
      <c r="Y1568" s="12">
        <f ca="1">INDEX(R$8:R$6003,UsefulSeries!$I1564)</f>
        <v>0.17089287297910832</v>
      </c>
      <c r="Z1568" s="12">
        <f ca="1">INDEX(S$8:S$6003,UsefulSeries!$I1564)</f>
        <v>5.4339642146472425E-2</v>
      </c>
      <c r="AA1568" s="12">
        <f ca="1">INDEX(T$8:T$6003,UsefulSeries!$I1564)</f>
        <v>0</v>
      </c>
      <c r="AB1568" s="12">
        <f ca="1">INDEX(U$8:U$6003,UsefulSeries!$I1564)</f>
        <v>0</v>
      </c>
      <c r="AC1568" s="12">
        <f>INDEX( K$8:K$6003,UsefulSeries!$I1564)</f>
        <v>3.0556674313131488E-2</v>
      </c>
      <c r="AD1568" s="12">
        <f>INDEX(L$8:L$6003,UsefulSeries!$I1564)</f>
        <v>-3.0556674313131488E-2</v>
      </c>
      <c r="AE1568" s="12"/>
      <c r="AF1568" s="12"/>
      <c r="AG1568" s="12"/>
      <c r="AH1568" s="12"/>
      <c r="AI1568" s="12"/>
      <c r="AJ1568" s="12"/>
      <c r="AK1568" s="12"/>
      <c r="AL1568" s="12"/>
      <c r="AM1568" s="12"/>
      <c r="AN1568" s="12">
        <f t="shared" ca="1" si="234"/>
        <v>0</v>
      </c>
      <c r="AO1568" s="12">
        <f t="shared" ca="1" si="235"/>
        <v>0</v>
      </c>
      <c r="AP1568" s="12">
        <f t="shared" ca="1" si="236"/>
        <v>0.17089287297910832</v>
      </c>
      <c r="AQ1568" s="12">
        <f t="shared" ca="1" si="237"/>
        <v>5.4339642146472425E-2</v>
      </c>
      <c r="AR1568" s="12">
        <f t="shared" ca="1" si="238"/>
        <v>0</v>
      </c>
      <c r="AS1568" s="12">
        <f t="shared" ca="1" si="239"/>
        <v>0</v>
      </c>
      <c r="AT1568" s="12">
        <f t="shared" si="240"/>
        <v>3.0556674313131488E-2</v>
      </c>
      <c r="AU1568" s="12">
        <f t="shared" si="241"/>
        <v>-3.0556674313131488E-2</v>
      </c>
      <c r="AV1568" s="12"/>
      <c r="AW1568" s="12">
        <f ca="1">INDEX(I$8:I$6003,UsefulSeries!$I1564)</f>
        <v>0.26216926030140864</v>
      </c>
      <c r="AX1568" s="12"/>
      <c r="AY1568" s="12"/>
      <c r="AZ1568" s="12">
        <f ca="1"/>
        <v>5.4339642146472425E-2</v>
      </c>
      <c r="BA1568" s="12"/>
      <c r="BB1568" s="12">
        <f t="shared" ca="1" si="233"/>
        <v>5.4339642146472425E-2</v>
      </c>
      <c r="BC1568" s="12"/>
      <c r="BD1568" s="38">
        <f ca="1"/>
        <v>0.26642435243713891</v>
      </c>
    </row>
    <row r="1569" spans="1:56" x14ac:dyDescent="0.35">
      <c r="A1569" s="12">
        <v>0</v>
      </c>
      <c r="B1569" s="12">
        <v>0</v>
      </c>
      <c r="C1569" s="12">
        <f ca="1">-INDEX('Flow probs &amp; rates'!$M$5:$M$5999,UsefulSeries!$E1564,0)*(INDEX('Flow probs &amp; rates'!$O$5:$O$5999,UsefulSeries!$E1564,0))/INDEX('Flow probs &amp; rates'!$F$4:$F$5999,UsefulSeries!$E1564,0)</f>
        <v>-0.36145109329545089</v>
      </c>
      <c r="D1569" s="12">
        <f ca="1">INDEX('Flow probs &amp; rates'!$O$5:$O$5999,UsefulSeries!$E1564,0)*(1-INDEX('Flow probs &amp; rates'!$O$5:$O$5999,UsefulSeries!$E1564,0))/INDEX('Flow probs &amp; rates'!$F$4:$F$5999,UsefulSeries!$E1564,0)</f>
        <v>1.9712830502113639</v>
      </c>
      <c r="E1569" s="12">
        <v>0</v>
      </c>
      <c r="F1569" s="12">
        <v>0</v>
      </c>
      <c r="G1569" s="12"/>
      <c r="H1569" s="12"/>
      <c r="I1569" s="12">
        <f ca="1">INDEX('Flow probs &amp; rates'!$O$5:$O$5999,UsefulSeries!$E1564)</f>
        <v>0.12788615282468868</v>
      </c>
      <c r="J1569" s="12"/>
      <c r="K1569" s="12"/>
      <c r="L1569" s="12">
        <f>-INDEX('Flow probs &amp; rates'!$F$4:$F$5999,UsefulSeries!$E1564)</f>
        <v>-5.6578016398218668E-2</v>
      </c>
      <c r="M1569" s="12"/>
      <c r="N1569" s="12"/>
      <c r="O1569" s="12"/>
      <c r="P1569" s="12">
        <f ca="1"/>
        <v>0</v>
      </c>
      <c r="Q1569" s="12">
        <f ca="1"/>
        <v>0</v>
      </c>
      <c r="R1569" s="12">
        <f ca="1"/>
        <v>7.9440684647415397E-2</v>
      </c>
      <c r="S1569" s="12">
        <f ca="1"/>
        <v>0.5218499302815226</v>
      </c>
      <c r="T1569" s="12">
        <f ca="1"/>
        <v>0</v>
      </c>
      <c r="U1569" s="12">
        <f ca="1"/>
        <v>0</v>
      </c>
      <c r="V1569" s="12"/>
      <c r="W1569" s="12">
        <f ca="1">INDEX(P$9:P$6003,UsefulSeries!$I1564)</f>
        <v>0</v>
      </c>
      <c r="X1569" s="12">
        <f ca="1">INDEX(Q$9:Q$6003,UsefulSeries!$I1564)</f>
        <v>0</v>
      </c>
      <c r="Y1569" s="12">
        <f ca="1">INDEX(R$9:R$6003,UsefulSeries!$I1564)</f>
        <v>5.4339642146472418E-2</v>
      </c>
      <c r="Z1569" s="12">
        <f ca="1">INDEX(S$9:S$6003,UsefulSeries!$I1564)</f>
        <v>0.22844851776125624</v>
      </c>
      <c r="AA1569" s="12">
        <f ca="1">INDEX(T$9:T$6003,UsefulSeries!$I1564)</f>
        <v>0</v>
      </c>
      <c r="AB1569" s="12">
        <f ca="1">INDEX(U$9:U$6003,UsefulSeries!$I1564)</f>
        <v>0</v>
      </c>
      <c r="AC1569" s="12">
        <f>INDEX( K$9:K$6003,UsefulSeries!$I1564)</f>
        <v>0</v>
      </c>
      <c r="AD1569" s="12">
        <f>INDEX(L$9:L$6003,UsefulSeries!$I1564)</f>
        <v>-3.0556674313131488E-2</v>
      </c>
      <c r="AE1569" s="12"/>
      <c r="AF1569" s="12"/>
      <c r="AG1569" s="12"/>
      <c r="AH1569" s="12"/>
      <c r="AI1569" s="12"/>
      <c r="AJ1569" s="12"/>
      <c r="AK1569" s="12"/>
      <c r="AL1569" s="12"/>
      <c r="AM1569" s="12"/>
      <c r="AN1569" s="12">
        <f t="shared" ca="1" si="234"/>
        <v>0</v>
      </c>
      <c r="AO1569" s="12">
        <f t="shared" ca="1" si="235"/>
        <v>0</v>
      </c>
      <c r="AP1569" s="12">
        <f t="shared" ca="1" si="236"/>
        <v>5.4339642146472418E-2</v>
      </c>
      <c r="AQ1569" s="12">
        <f t="shared" ca="1" si="237"/>
        <v>0.22844851776125624</v>
      </c>
      <c r="AR1569" s="12">
        <f t="shared" ca="1" si="238"/>
        <v>0</v>
      </c>
      <c r="AS1569" s="12">
        <f t="shared" ca="1" si="239"/>
        <v>0</v>
      </c>
      <c r="AT1569" s="12">
        <f t="shared" si="240"/>
        <v>0</v>
      </c>
      <c r="AU1569" s="12">
        <f t="shared" si="241"/>
        <v>-3.0556674313131488E-2</v>
      </c>
      <c r="AV1569" s="12"/>
      <c r="AW1569" s="12">
        <f ca="1">INDEX(I$9:I$6003,UsefulSeries!$I1564)</f>
        <v>0.1755032545310222</v>
      </c>
      <c r="AX1569" s="12"/>
      <c r="AY1569" s="12"/>
      <c r="AZ1569" s="12">
        <f ca="1"/>
        <v>5.4339642146472425E-2</v>
      </c>
      <c r="BA1569" s="12"/>
      <c r="BB1569" s="12">
        <f t="shared" ca="1" si="233"/>
        <v>5.4339642146472425E-2</v>
      </c>
      <c r="BC1569" s="12"/>
      <c r="BD1569" s="38">
        <f ca="1"/>
        <v>0.18089969198909348</v>
      </c>
    </row>
    <row r="1570" spans="1:56" x14ac:dyDescent="0.35">
      <c r="A1570" s="12">
        <v>0</v>
      </c>
      <c r="B1570" s="12">
        <v>0</v>
      </c>
      <c r="C1570" s="12">
        <v>0</v>
      </c>
      <c r="D1570" s="12">
        <v>0</v>
      </c>
      <c r="E1570" s="12">
        <f ca="1">INDEX('Flow probs &amp; rates'!$P$5:$P$5999,UsefulSeries!$E1564,0)*(1-INDEX('Flow probs &amp; rates'!$P$5:$P$5999,UsefulSeries!$E1564,0))/INDEX('Flow probs &amp; rates'!$G$4:$G$5999,UsefulSeries!$E1564,0)</f>
        <v>4.9268110552945554E-2</v>
      </c>
      <c r="F1570" s="12">
        <f ca="1">-INDEX('Flow probs &amp; rates'!$P$5:$P$5999,UsefulSeries!$E1564,0)*(INDEX('Flow probs &amp; rates'!$Q$5:$Q$5999,UsefulSeries!$E1564,0))/INDEX('Flow probs &amp; rates'!$G$4:$G$5999,UsefulSeries!$E1564,0)</f>
        <v>-1.1647783965636615E-3</v>
      </c>
      <c r="G1570" s="12"/>
      <c r="H1570" s="12"/>
      <c r="I1570" s="12">
        <f ca="1">INDEX('Flow probs &amp; rates'!$P$5:$P$5999,UsefulSeries!$E1564)</f>
        <v>1.8022535538014452E-2</v>
      </c>
      <c r="J1570" s="12"/>
      <c r="K1570" s="12">
        <f>INDEX('Flow probs &amp; rates'!$G$4:$G$5999,UsefulSeries!$E1564)</f>
        <v>0.35921255254505347</v>
      </c>
      <c r="L1570" s="12"/>
      <c r="M1570" s="12"/>
      <c r="N1570" s="12"/>
      <c r="O1570" s="12"/>
      <c r="P1570" s="12">
        <f ca="1"/>
        <v>0</v>
      </c>
      <c r="Q1570" s="12">
        <f ca="1"/>
        <v>0</v>
      </c>
      <c r="R1570" s="12">
        <f ca="1"/>
        <v>0</v>
      </c>
      <c r="S1570" s="12">
        <f ca="1"/>
        <v>0</v>
      </c>
      <c r="T1570" s="12">
        <f ca="1"/>
        <v>20.305962377344514</v>
      </c>
      <c r="U1570" s="12">
        <f ca="1"/>
        <v>0.37466293352452085</v>
      </c>
      <c r="V1570" s="12"/>
      <c r="W1570" s="12">
        <f ca="1">INDEX(P$10:P$6003,UsefulSeries!$I1564)</f>
        <v>0</v>
      </c>
      <c r="X1570" s="12">
        <f ca="1">INDEX(Q$10:Q$6003,UsefulSeries!$I1564)</f>
        <v>0</v>
      </c>
      <c r="Y1570" s="12">
        <f ca="1">INDEX(R$10:R$6003,UsefulSeries!$I1564)</f>
        <v>0</v>
      </c>
      <c r="Z1570" s="12">
        <f ca="1">INDEX(S$10:S$6003,UsefulSeries!$I1564)</f>
        <v>0</v>
      </c>
      <c r="AA1570" s="12">
        <f ca="1">INDEX(T$10:T$6003,UsefulSeries!$I1564)</f>
        <v>12.860388452602333</v>
      </c>
      <c r="AB1570" s="12">
        <f ca="1">INDEX(U$10:U$6003,UsefulSeries!$I1564)</f>
        <v>0.3557322562794068</v>
      </c>
      <c r="AC1570" s="12">
        <f>INDEX( K$10:K$6003,UsefulSeries!$I1564)</f>
        <v>0.33865813297844399</v>
      </c>
      <c r="AD1570" s="12">
        <f>INDEX(L$10:L$6003,UsefulSeries!$I1564)</f>
        <v>0</v>
      </c>
      <c r="AE1570" s="12"/>
      <c r="AF1570" s="12"/>
      <c r="AG1570" s="12"/>
      <c r="AH1570" s="12"/>
      <c r="AI1570" s="12"/>
      <c r="AJ1570" s="12"/>
      <c r="AK1570" s="12"/>
      <c r="AL1570" s="12"/>
      <c r="AM1570" s="12"/>
      <c r="AN1570" s="12">
        <f t="shared" ca="1" si="234"/>
        <v>0</v>
      </c>
      <c r="AO1570" s="12">
        <f t="shared" ca="1" si="235"/>
        <v>0</v>
      </c>
      <c r="AP1570" s="12">
        <f t="shared" ca="1" si="236"/>
        <v>0</v>
      </c>
      <c r="AQ1570" s="12">
        <f t="shared" ca="1" si="237"/>
        <v>0</v>
      </c>
      <c r="AR1570" s="12">
        <f t="shared" ca="1" si="238"/>
        <v>12.860388452602333</v>
      </c>
      <c r="AS1570" s="12">
        <f t="shared" ca="1" si="239"/>
        <v>0.3557322562794068</v>
      </c>
      <c r="AT1570" s="12">
        <f t="shared" si="240"/>
        <v>0.33865813297844399</v>
      </c>
      <c r="AU1570" s="12">
        <f t="shared" si="241"/>
        <v>0</v>
      </c>
      <c r="AV1570" s="12"/>
      <c r="AW1570" s="12">
        <f ca="1">INDEX(I$10:I$6003,UsefulSeries!$I1564)</f>
        <v>2.708256250004127E-2</v>
      </c>
      <c r="AX1570" s="12"/>
      <c r="AY1570" s="12"/>
      <c r="AZ1570" s="12">
        <f ca="1"/>
        <v>0.35573225627940686</v>
      </c>
      <c r="BA1570" s="12"/>
      <c r="BB1570" s="12">
        <f t="shared" ca="1" si="233"/>
        <v>0.35573225627940686</v>
      </c>
      <c r="BC1570" s="12"/>
      <c r="BD1570" s="38">
        <f ca="1"/>
        <v>2.6727163583107678E-2</v>
      </c>
    </row>
    <row r="1571" spans="1:56" x14ac:dyDescent="0.35">
      <c r="A1571" s="12">
        <v>0</v>
      </c>
      <c r="B1571" s="12">
        <v>0</v>
      </c>
      <c r="C1571" s="12">
        <v>0</v>
      </c>
      <c r="D1571" s="12">
        <v>0</v>
      </c>
      <c r="E1571" s="12">
        <f ca="1">-INDEX('Flow probs &amp; rates'!$P$5:$P$5999,UsefulSeries!$E1564,0)*(INDEX('Flow probs &amp; rates'!$Q$5:$Q$5999,UsefulSeries!$E1564,0))/INDEX('Flow probs &amp; rates'!$G$4:$G$5999,UsefulSeries!$E1564,0)</f>
        <v>-1.1647783965636615E-3</v>
      </c>
      <c r="F1571" s="12">
        <f ca="1">INDEX('Flow probs &amp; rates'!$Q$5:$Q$5999,UsefulSeries!$E1564,0)*(1-INDEX('Flow probs &amp; rates'!$Q$5:$Q$5999,UsefulSeries!$E1564,0))/INDEX('Flow probs &amp; rates'!$G$4:$G$5999,UsefulSeries!$E1564,0)</f>
        <v>6.3128599554984829E-2</v>
      </c>
      <c r="G1571" s="12"/>
      <c r="H1571" s="12"/>
      <c r="I1571" s="12">
        <f ca="1">INDEX('Flow probs &amp; rates'!$Q$5:$Q$5999,UsefulSeries!$E1564)</f>
        <v>2.3215547007602845E-2</v>
      </c>
      <c r="J1571" s="12"/>
      <c r="K1571" s="12"/>
      <c r="L1571" s="12">
        <f>INDEX('Flow probs &amp; rates'!$G$4:$G$5999,UsefulSeries!$E1564)</f>
        <v>0.35921255254505347</v>
      </c>
      <c r="M1571" s="12"/>
      <c r="N1571" s="12"/>
      <c r="O1571" s="12"/>
      <c r="P1571" s="12">
        <f ca="1"/>
        <v>0</v>
      </c>
      <c r="Q1571" s="12">
        <f ca="1"/>
        <v>0</v>
      </c>
      <c r="R1571" s="12">
        <f ca="1"/>
        <v>0</v>
      </c>
      <c r="S1571" s="12">
        <f ca="1"/>
        <v>0</v>
      </c>
      <c r="T1571" s="12">
        <f ca="1"/>
        <v>0.37466293352452085</v>
      </c>
      <c r="U1571" s="12">
        <f ca="1"/>
        <v>15.847593742667859</v>
      </c>
      <c r="V1571" s="12"/>
      <c r="W1571" s="12">
        <f ca="1">INDEX(P$11:P$6003,UsefulSeries!$I1564)</f>
        <v>0</v>
      </c>
      <c r="X1571" s="12">
        <f ca="1">INDEX(Q$11:Q$6003,UsefulSeries!$I1564)</f>
        <v>0</v>
      </c>
      <c r="Y1571" s="12">
        <f ca="1">INDEX(R$11:R$6003,UsefulSeries!$I1564)</f>
        <v>0</v>
      </c>
      <c r="Z1571" s="12">
        <f ca="1">INDEX(S$11:S$6003,UsefulSeries!$I1564)</f>
        <v>0</v>
      </c>
      <c r="AA1571" s="12">
        <f ca="1">INDEX(T$11:T$6003,UsefulSeries!$I1564)</f>
        <v>0.35573225627940686</v>
      </c>
      <c r="AB1571" s="12">
        <f ca="1">INDEX(U$11:U$6003,UsefulSeries!$I1564)</f>
        <v>16.548193194257319</v>
      </c>
      <c r="AC1571" s="12">
        <f>INDEX( K$11:K$6003,UsefulSeries!$I1564)</f>
        <v>0</v>
      </c>
      <c r="AD1571" s="12">
        <f>INDEX(L$11:L$6003,UsefulSeries!$I1564)</f>
        <v>0.33865813297844399</v>
      </c>
      <c r="AE1571" s="12"/>
      <c r="AF1571" s="12"/>
      <c r="AG1571" s="12"/>
      <c r="AH1571" s="12"/>
      <c r="AI1571" s="12"/>
      <c r="AJ1571" s="12"/>
      <c r="AK1571" s="12"/>
      <c r="AL1571" s="12"/>
      <c r="AM1571" s="12"/>
      <c r="AN1571" s="12">
        <f t="shared" ca="1" si="234"/>
        <v>0</v>
      </c>
      <c r="AO1571" s="12">
        <f t="shared" ca="1" si="235"/>
        <v>0</v>
      </c>
      <c r="AP1571" s="12">
        <f t="shared" ca="1" si="236"/>
        <v>0</v>
      </c>
      <c r="AQ1571" s="12">
        <f t="shared" ca="1" si="237"/>
        <v>0</v>
      </c>
      <c r="AR1571" s="12">
        <f t="shared" ca="1" si="238"/>
        <v>0.35573225627940686</v>
      </c>
      <c r="AS1571" s="12">
        <f t="shared" ca="1" si="239"/>
        <v>16.548193194257319</v>
      </c>
      <c r="AT1571" s="12">
        <f t="shared" si="240"/>
        <v>0</v>
      </c>
      <c r="AU1571" s="12">
        <f t="shared" si="241"/>
        <v>0.33865813297844399</v>
      </c>
      <c r="AV1571" s="12"/>
      <c r="AW1571" s="12">
        <f ca="1">INDEX(I$11:I$6003,UsefulSeries!$I1564)</f>
        <v>2.0914556118159455E-2</v>
      </c>
      <c r="AX1571" s="12"/>
      <c r="AY1571" s="12"/>
      <c r="AZ1571" s="12">
        <f ca="1"/>
        <v>0.35573225627940686</v>
      </c>
      <c r="BA1571" s="12"/>
      <c r="BB1571" s="12">
        <f t="shared" ca="1" si="233"/>
        <v>0.35573225627940686</v>
      </c>
      <c r="BC1571" s="12"/>
      <c r="BD1571" s="38">
        <f ca="1"/>
        <v>1.9941680860035917E-2</v>
      </c>
    </row>
    <row r="1572" spans="1:56" x14ac:dyDescent="0.35">
      <c r="A1572" s="12">
        <f ca="1">INDEX('Flow probs &amp; rates'!$K$5:$K$5999,UsefulSeries!$E1570,0)*(1-INDEX('Flow probs &amp; rates'!$K$5:$K$5999,UsefulSeries!$E1570,0))/INDEX('Flow probs &amp; rates'!$E$4:$E$5999,UsefulSeries!$E1570,0)</f>
        <v>2.1440063324590683E-2</v>
      </c>
      <c r="B1572" s="12">
        <f ca="1">-INDEX('Flow probs &amp; rates'!$K$5:$K$5999,UsefulSeries!$E1570,0)*(INDEX('Flow probs &amp; rates'!$L$5:$L$5999,UsefulSeries!$E1570,0))/INDEX('Flow probs &amp; rates'!$E$4:$E$5999,UsefulSeries!$E1570,0)</f>
        <v>-2.7686788441761909E-4</v>
      </c>
      <c r="C1572" s="12">
        <v>0</v>
      </c>
      <c r="D1572" s="12">
        <v>0</v>
      </c>
      <c r="E1572" s="12">
        <v>0</v>
      </c>
      <c r="F1572" s="12">
        <v>0</v>
      </c>
      <c r="G1572" s="12"/>
      <c r="H1572" s="12"/>
      <c r="I1572" s="12">
        <f ca="1">INDEX('Flow probs &amp; rates'!$K$5:$K$5999,UsefulSeries!$E1570)</f>
        <v>1.2719250459129468E-2</v>
      </c>
      <c r="J1572" s="12"/>
      <c r="K1572" s="12">
        <f>-INDEX('Flow probs &amp; rates'!$E$4:$E$5999,UsefulSeries!$E1570)</f>
        <v>-0.58570121444019296</v>
      </c>
      <c r="L1572" s="12">
        <f>INDEX('Flow probs &amp; rates'!$E$4:$E$5999,UsefulSeries!$E1570)</f>
        <v>0.58570121444019296</v>
      </c>
      <c r="M1572" s="12"/>
      <c r="N1572" s="12"/>
      <c r="O1572" s="12"/>
      <c r="P1572" s="12">
        <f t="array" aca="1" ref="P1572:U1577" ca="1">MINVERSE(A1572:F1577)</f>
        <v>46.649414448110171</v>
      </c>
      <c r="Q1572" s="12">
        <f ca="1"/>
        <v>0.60100803279381587</v>
      </c>
      <c r="R1572" s="12">
        <f ca="1"/>
        <v>0</v>
      </c>
      <c r="S1572" s="12">
        <f ca="1"/>
        <v>0</v>
      </c>
      <c r="T1572" s="12">
        <f ca="1"/>
        <v>0</v>
      </c>
      <c r="U1572" s="12">
        <f ca="1"/>
        <v>0</v>
      </c>
      <c r="V1572" s="12"/>
      <c r="W1572" s="12"/>
      <c r="X1572" s="12"/>
      <c r="Y1572" s="12"/>
      <c r="Z1572" s="12"/>
      <c r="AA1572" s="12"/>
      <c r="AB1572" s="12"/>
      <c r="AC1572" s="12"/>
      <c r="AD1572" s="12"/>
      <c r="AE1572" s="12">
        <f t="array" ref="AE1572:AJ1573">TRANSPOSE(AC1566:AD1571)</f>
        <v>-0.63078519270842459</v>
      </c>
      <c r="AF1572" s="12">
        <v>-0.63078519270842459</v>
      </c>
      <c r="AG1572" s="12">
        <v>3.0556674313131488E-2</v>
      </c>
      <c r="AH1572" s="12">
        <v>0</v>
      </c>
      <c r="AI1572" s="12">
        <v>0.33865813297844399</v>
      </c>
      <c r="AJ1572" s="12">
        <v>0</v>
      </c>
      <c r="AK1572" s="12"/>
      <c r="AL1572" s="12"/>
      <c r="AM1572" s="12"/>
      <c r="AN1572" s="12">
        <f t="shared" si="234"/>
        <v>-0.63078519270842459</v>
      </c>
      <c r="AO1572" s="12">
        <f t="shared" si="235"/>
        <v>-0.63078519270842459</v>
      </c>
      <c r="AP1572" s="12">
        <f t="shared" si="236"/>
        <v>3.0556674313131488E-2</v>
      </c>
      <c r="AQ1572" s="12">
        <f t="shared" si="237"/>
        <v>0</v>
      </c>
      <c r="AR1572" s="12">
        <f t="shared" si="238"/>
        <v>0.33865813297844399</v>
      </c>
      <c r="AS1572" s="12">
        <f t="shared" si="239"/>
        <v>0</v>
      </c>
      <c r="AT1572" s="12">
        <f t="shared" si="240"/>
        <v>0</v>
      </c>
      <c r="AU1572" s="12">
        <f t="shared" si="241"/>
        <v>0</v>
      </c>
      <c r="AV1572" s="12"/>
      <c r="AW1572" s="12"/>
      <c r="AX1572" s="12">
        <f>INDEX($N$6:$N$6003,UsefulSeries!$K1564)</f>
        <v>4.8418556866347551E-4</v>
      </c>
      <c r="AY1572" s="12"/>
      <c r="AZ1572" s="12"/>
      <c r="BA1572" s="12"/>
      <c r="BB1572" s="12">
        <f t="shared" si="233"/>
        <v>4.8418556866347551E-4</v>
      </c>
      <c r="BC1572" s="12"/>
      <c r="BD1572" s="38">
        <f ca="1"/>
        <v>1.451803680251108E-2</v>
      </c>
    </row>
    <row r="1573" spans="1:56" x14ac:dyDescent="0.35">
      <c r="A1573" s="12">
        <f ca="1">-INDEX('Flow probs &amp; rates'!$K$5:$K$5999,UsefulSeries!$E1570,0)*(INDEX('Flow probs &amp; rates'!$L$5:$L$5999,UsefulSeries!$E1570,0))/INDEX('Flow probs &amp; rates'!$E$4:$E$5999,UsefulSeries!$E1570,0)</f>
        <v>-2.7686788441761909E-4</v>
      </c>
      <c r="B1573" s="12">
        <f ca="1">INDEX('Flow probs &amp; rates'!$L$5:$L$5999,UsefulSeries!$E1570,0)*(1-INDEX('Flow probs &amp; rates'!$L$5:$L$5999,UsefulSeries!$E1570,0))/INDEX('Flow probs &amp; rates'!$E$4:$E$5999,UsefulSeries!$E1570,0)</f>
        <v>2.1490103264559683E-2</v>
      </c>
      <c r="C1573" s="12">
        <v>0</v>
      </c>
      <c r="D1573" s="12">
        <v>0</v>
      </c>
      <c r="E1573" s="12">
        <v>0</v>
      </c>
      <c r="F1573" s="12">
        <v>0</v>
      </c>
      <c r="G1573" s="12"/>
      <c r="H1573" s="12"/>
      <c r="I1573" s="12">
        <f ca="1">INDEX('Flow probs &amp; rates'!$L$5:$L$5999,UsefulSeries!$E1570)</f>
        <v>1.2749324865011359E-2</v>
      </c>
      <c r="J1573" s="12"/>
      <c r="K1573" s="12">
        <f>-INDEX('Flow probs &amp; rates'!$E$4:$E$5999,UsefulSeries!$E1570)</f>
        <v>-0.58570121444019296</v>
      </c>
      <c r="L1573" s="12"/>
      <c r="M1573" s="12"/>
      <c r="N1573" s="12"/>
      <c r="O1573" s="12"/>
      <c r="P1573" s="12">
        <f ca="1"/>
        <v>0.60100803279381598</v>
      </c>
      <c r="Q1573" s="12">
        <f ca="1"/>
        <v>46.540790777491424</v>
      </c>
      <c r="R1573" s="12">
        <f ca="1"/>
        <v>0</v>
      </c>
      <c r="S1573" s="12">
        <f ca="1"/>
        <v>0</v>
      </c>
      <c r="T1573" s="12">
        <f ca="1"/>
        <v>0</v>
      </c>
      <c r="U1573" s="12">
        <f ca="1"/>
        <v>0</v>
      </c>
      <c r="V1573" s="12"/>
      <c r="W1573" s="12"/>
      <c r="X1573" s="12"/>
      <c r="Y1573" s="12"/>
      <c r="Z1573" s="12"/>
      <c r="AA1573" s="12"/>
      <c r="AB1573" s="12"/>
      <c r="AC1573" s="12"/>
      <c r="AD1573" s="12"/>
      <c r="AE1573" s="12">
        <v>0.63078519270842459</v>
      </c>
      <c r="AF1573" s="12">
        <v>0</v>
      </c>
      <c r="AG1573" s="12">
        <v>-3.0556674313131488E-2</v>
      </c>
      <c r="AH1573" s="12">
        <v>-3.0556674313131488E-2</v>
      </c>
      <c r="AI1573" s="12">
        <v>0</v>
      </c>
      <c r="AJ1573" s="12">
        <v>0.33865813297844399</v>
      </c>
      <c r="AK1573" s="12"/>
      <c r="AL1573" s="12"/>
      <c r="AM1573" s="12"/>
      <c r="AN1573" s="12">
        <f t="shared" si="234"/>
        <v>0.63078519270842459</v>
      </c>
      <c r="AO1573" s="12">
        <f t="shared" si="235"/>
        <v>0</v>
      </c>
      <c r="AP1573" s="12">
        <f t="shared" si="236"/>
        <v>-3.0556674313131488E-2</v>
      </c>
      <c r="AQ1573" s="12">
        <f t="shared" si="237"/>
        <v>-3.0556674313131488E-2</v>
      </c>
      <c r="AR1573" s="12">
        <f t="shared" si="238"/>
        <v>0</v>
      </c>
      <c r="AS1573" s="12">
        <f t="shared" si="239"/>
        <v>0.33865813297844399</v>
      </c>
      <c r="AT1573" s="12">
        <f t="shared" si="240"/>
        <v>0</v>
      </c>
      <c r="AU1573" s="12">
        <f t="shared" si="241"/>
        <v>0</v>
      </c>
      <c r="AV1573" s="12"/>
      <c r="AW1573" s="12"/>
      <c r="AX1573" s="12">
        <f>INDEX('Margin error adjustment'!N$7:N$6003,UsefulSeries!$K1564)</f>
        <v>5.9363575363336613E-5</v>
      </c>
      <c r="AY1573" s="12"/>
      <c r="AZ1573" s="12"/>
      <c r="BA1573" s="12"/>
      <c r="BB1573" s="12">
        <f t="shared" si="233"/>
        <v>5.9363575363336613E-5</v>
      </c>
      <c r="BC1573" s="12"/>
      <c r="BD1573" s="38">
        <f ca="1"/>
        <v>4.7911899948300224E-2</v>
      </c>
    </row>
    <row r="1574" spans="1:56" x14ac:dyDescent="0.35">
      <c r="A1574" s="12">
        <v>0</v>
      </c>
      <c r="B1574" s="12">
        <v>0</v>
      </c>
      <c r="C1574" s="12">
        <f ca="1">INDEX('Flow probs &amp; rates'!$M$5:$M$5999,UsefulSeries!$E1570,0)*(1-INDEX('Flow probs &amp; rates'!$M$5:$M$5999,UsefulSeries!$E1570,0))/INDEX('Flow probs &amp; rates'!$F$4:$F$5999,UsefulSeries!$E1570,0)</f>
        <v>2.4195130675068679</v>
      </c>
      <c r="D1574" s="12">
        <f ca="1">-INDEX('Flow probs &amp; rates'!$M$5:$M$5999,UsefulSeries!$E1570,0)*(INDEX('Flow probs &amp; rates'!$O$5:$O$5999,UsefulSeries!$E1570,0))/INDEX('Flow probs &amp; rates'!$F$4:$F$5999,UsefulSeries!$E1570,0)</f>
        <v>-0.37623367399705293</v>
      </c>
      <c r="E1574" s="12">
        <v>0</v>
      </c>
      <c r="F1574" s="12">
        <v>0</v>
      </c>
      <c r="G1574" s="12"/>
      <c r="H1574" s="12"/>
      <c r="I1574" s="12">
        <f ca="1">INDEX('Flow probs &amp; rates'!$M$5:$M$5999,UsefulSeries!$E1570)</f>
        <v>0.15920109874040236</v>
      </c>
      <c r="J1574" s="12"/>
      <c r="K1574" s="12">
        <f>INDEX('Flow probs &amp; rates'!$F$4:$F$5999,UsefulSeries!$E1570)</f>
        <v>5.5323573448677422E-2</v>
      </c>
      <c r="L1574" s="12">
        <f>-INDEX('Flow probs &amp; rates'!$F$4:$F$5999,UsefulSeries!$E1570)</f>
        <v>-5.5323573448677422E-2</v>
      </c>
      <c r="M1574" s="12"/>
      <c r="N1574" s="12"/>
      <c r="O1574" s="12"/>
      <c r="P1574" s="12">
        <f ca="1"/>
        <v>0</v>
      </c>
      <c r="Q1574" s="12">
        <f ca="1"/>
        <v>0</v>
      </c>
      <c r="R1574" s="12">
        <f ca="1"/>
        <v>0.42542198825077127</v>
      </c>
      <c r="S1574" s="12">
        <f ca="1"/>
        <v>7.7914503149242295E-2</v>
      </c>
      <c r="T1574" s="12">
        <f ca="1"/>
        <v>0</v>
      </c>
      <c r="U1574" s="12">
        <f ca="1"/>
        <v>0</v>
      </c>
      <c r="V1574" s="12"/>
      <c r="W1574" s="12">
        <f ca="1">INDEX(P$6:P$6003,UsefulSeries!$I1572)</f>
        <v>55.82195981707136</v>
      </c>
      <c r="X1574" s="12">
        <f ca="1">INDEX(Q$6:Q$6003,UsefulSeries!$I1572)</f>
        <v>0.64855636953099649</v>
      </c>
      <c r="Y1574" s="12">
        <f ca="1">INDEX(R$6:R$6003,UsefulSeries!$I1572)</f>
        <v>0</v>
      </c>
      <c r="Z1574" s="12">
        <f ca="1">INDEX(S$6:S$6003,UsefulSeries!$I1572)</f>
        <v>0</v>
      </c>
      <c r="AA1574" s="12">
        <f ca="1">INDEX(T$6:T$6003,UsefulSeries!$I1572)</f>
        <v>0</v>
      </c>
      <c r="AB1574" s="12">
        <f ca="1">INDEX(U$6:U$6003,UsefulSeries!$I1572)</f>
        <v>0</v>
      </c>
      <c r="AC1574" s="12">
        <f>INDEX( K$6:K$6003,UsefulSeries!$I1572)</f>
        <v>-0.63126937827708807</v>
      </c>
      <c r="AD1574" s="12">
        <f>INDEX(L$6:L$6003,UsefulSeries!$I1572)</f>
        <v>0.63126937827708807</v>
      </c>
      <c r="AE1574" s="12"/>
      <c r="AF1574" s="12"/>
      <c r="AG1574" s="12"/>
      <c r="AH1574" s="12"/>
      <c r="AI1574" s="12"/>
      <c r="AJ1574" s="12"/>
      <c r="AK1574" s="12"/>
      <c r="AL1574" s="12"/>
      <c r="AM1574" s="12"/>
      <c r="AN1574" s="12">
        <f t="shared" ca="1" si="234"/>
        <v>55.82195981707136</v>
      </c>
      <c r="AO1574" s="12">
        <f t="shared" ca="1" si="235"/>
        <v>0.64855636953099649</v>
      </c>
      <c r="AP1574" s="12">
        <f t="shared" ca="1" si="236"/>
        <v>0</v>
      </c>
      <c r="AQ1574" s="12">
        <f t="shared" ca="1" si="237"/>
        <v>0</v>
      </c>
      <c r="AR1574" s="12">
        <f t="shared" ca="1" si="238"/>
        <v>0</v>
      </c>
      <c r="AS1574" s="12">
        <f t="shared" ca="1" si="239"/>
        <v>0</v>
      </c>
      <c r="AT1574" s="12">
        <f t="shared" si="240"/>
        <v>-0.63126937827708807</v>
      </c>
      <c r="AU1574" s="12">
        <f t="shared" si="241"/>
        <v>0.63126937827708807</v>
      </c>
      <c r="AV1574" s="12"/>
      <c r="AW1574" s="12">
        <f ca="1">INDEX(I$6:I$6003,UsefulSeries!$I1572)</f>
        <v>1.1441552248581288E-2</v>
      </c>
      <c r="AX1574" s="12"/>
      <c r="AY1574" s="12"/>
      <c r="AZ1574" s="12">
        <f t="array" aca="1" ref="AZ1574:AZ1579" ca="1">MMULT(W1574:AB1579,AW1574:AW1579)</f>
        <v>0.6485563695309966</v>
      </c>
      <c r="BA1574" s="12"/>
      <c r="BB1574" s="12">
        <f t="shared" ca="1" si="233"/>
        <v>0.6485563695309966</v>
      </c>
      <c r="BC1574" s="12"/>
      <c r="BD1574" s="38">
        <f t="array" aca="1" ref="BD1574:BD1581" ca="1">MMULT(MINVERSE(AN1574:AU1581),BB1574:BB1581)</f>
        <v>1.1816288830166811E-2</v>
      </c>
    </row>
    <row r="1575" spans="1:56" x14ac:dyDescent="0.35">
      <c r="A1575" s="12">
        <v>0</v>
      </c>
      <c r="B1575" s="12">
        <v>0</v>
      </c>
      <c r="C1575" s="12">
        <f ca="1">-INDEX('Flow probs &amp; rates'!$M$5:$M$5999,UsefulSeries!$E1570,0)*(INDEX('Flow probs &amp; rates'!$O$5:$O$5999,UsefulSeries!$E1570,0))/INDEX('Flow probs &amp; rates'!$F$4:$F$5999,UsefulSeries!$E1570,0)</f>
        <v>-0.37623367399705293</v>
      </c>
      <c r="D1575" s="12">
        <f ca="1">INDEX('Flow probs &amp; rates'!$O$5:$O$5999,UsefulSeries!$E1570,0)*(1-INDEX('Flow probs &amp; rates'!$O$5:$O$5999,UsefulSeries!$E1570,0))/INDEX('Flow probs &amp; rates'!$F$4:$F$5999,UsefulSeries!$E1570,0)</f>
        <v>2.0542783585763686</v>
      </c>
      <c r="E1575" s="12">
        <v>0</v>
      </c>
      <c r="F1575" s="12">
        <v>0</v>
      </c>
      <c r="G1575" s="12"/>
      <c r="H1575" s="12"/>
      <c r="I1575" s="12">
        <f ca="1">INDEX('Flow probs &amp; rates'!$O$5:$O$5999,UsefulSeries!$E1570)</f>
        <v>0.13074401786122439</v>
      </c>
      <c r="J1575" s="12"/>
      <c r="K1575" s="12"/>
      <c r="L1575" s="12">
        <f>-INDEX('Flow probs &amp; rates'!$F$4:$F$5999,UsefulSeries!$E1570)</f>
        <v>-5.5323573448677422E-2</v>
      </c>
      <c r="M1575" s="12"/>
      <c r="N1575" s="12"/>
      <c r="O1575" s="12"/>
      <c r="P1575" s="12">
        <f ca="1"/>
        <v>0</v>
      </c>
      <c r="Q1575" s="12">
        <f ca="1"/>
        <v>0</v>
      </c>
      <c r="R1575" s="12">
        <f ca="1"/>
        <v>7.7914503149242295E-2</v>
      </c>
      <c r="S1575" s="12">
        <f ca="1"/>
        <v>0.50105870778428352</v>
      </c>
      <c r="T1575" s="12">
        <f ca="1"/>
        <v>0</v>
      </c>
      <c r="U1575" s="12">
        <f ca="1"/>
        <v>0</v>
      </c>
      <c r="V1575" s="12"/>
      <c r="W1575" s="12">
        <f ca="1">INDEX(P$7:P$6003,UsefulSeries!$I1572)</f>
        <v>0.64855636953099649</v>
      </c>
      <c r="X1575" s="12">
        <f ca="1">INDEX(Q$7:Q$6003,UsefulSeries!$I1572)</f>
        <v>42.143898186840921</v>
      </c>
      <c r="Y1575" s="12">
        <f ca="1">INDEX(R$7:R$6003,UsefulSeries!$I1572)</f>
        <v>0</v>
      </c>
      <c r="Z1575" s="12">
        <f ca="1">INDEX(S$7:S$6003,UsefulSeries!$I1572)</f>
        <v>0</v>
      </c>
      <c r="AA1575" s="12">
        <f ca="1">INDEX(T$7:T$6003,UsefulSeries!$I1572)</f>
        <v>0</v>
      </c>
      <c r="AB1575" s="12">
        <f ca="1">INDEX(U$7:U$6003,UsefulSeries!$I1572)</f>
        <v>0</v>
      </c>
      <c r="AC1575" s="12">
        <f>INDEX( K$7:K$6003,UsefulSeries!$I1572,1)</f>
        <v>-0.63126937827708807</v>
      </c>
      <c r="AD1575" s="12">
        <f>INDEX(L$7:L$6003,UsefulSeries!$I1572,1)</f>
        <v>0</v>
      </c>
      <c r="AE1575" s="12"/>
      <c r="AF1575" s="12"/>
      <c r="AG1575" s="12"/>
      <c r="AH1575" s="12"/>
      <c r="AI1575" s="12"/>
      <c r="AJ1575" s="12"/>
      <c r="AK1575" s="12"/>
      <c r="AL1575" s="12"/>
      <c r="AM1575" s="12"/>
      <c r="AN1575" s="12">
        <f t="shared" ca="1" si="234"/>
        <v>0.64855636953099649</v>
      </c>
      <c r="AO1575" s="12">
        <f t="shared" ca="1" si="235"/>
        <v>42.143898186840921</v>
      </c>
      <c r="AP1575" s="12">
        <f t="shared" ca="1" si="236"/>
        <v>0</v>
      </c>
      <c r="AQ1575" s="12">
        <f t="shared" ca="1" si="237"/>
        <v>0</v>
      </c>
      <c r="AR1575" s="12">
        <f t="shared" ca="1" si="238"/>
        <v>0</v>
      </c>
      <c r="AS1575" s="12">
        <f t="shared" ca="1" si="239"/>
        <v>0</v>
      </c>
      <c r="AT1575" s="12">
        <f t="shared" si="240"/>
        <v>-0.63126937827708807</v>
      </c>
      <c r="AU1575" s="12">
        <f t="shared" si="241"/>
        <v>0</v>
      </c>
      <c r="AV1575" s="12"/>
      <c r="AW1575" s="12">
        <f ca="1">INDEX(I$7:I$6003,UsefulSeries!$I1572)</f>
        <v>1.5213017910693578E-2</v>
      </c>
      <c r="AX1575" s="12"/>
      <c r="AY1575" s="12"/>
      <c r="AZ1575" s="12">
        <f ca="1"/>
        <v>0.6485563695309966</v>
      </c>
      <c r="BA1575" s="12"/>
      <c r="BB1575" s="12">
        <f t="shared" ca="1" si="233"/>
        <v>0.6485563695309966</v>
      </c>
      <c r="BC1575" s="12"/>
      <c r="BD1575" s="38">
        <f ca="1"/>
        <v>1.6042756376697893E-2</v>
      </c>
    </row>
    <row r="1576" spans="1:56" x14ac:dyDescent="0.35">
      <c r="A1576" s="12">
        <v>0</v>
      </c>
      <c r="B1576" s="12">
        <v>0</v>
      </c>
      <c r="C1576" s="12">
        <v>0</v>
      </c>
      <c r="D1576" s="12">
        <v>0</v>
      </c>
      <c r="E1576" s="12">
        <f ca="1">INDEX('Flow probs &amp; rates'!$P$5:$P$5999,UsefulSeries!$E1570,0)*(1-INDEX('Flow probs &amp; rates'!$P$5:$P$5999,UsefulSeries!$E1570,0))/INDEX('Flow probs &amp; rates'!$G$4:$G$5999,UsefulSeries!$E1570,0)</f>
        <v>4.6286193019798284E-2</v>
      </c>
      <c r="F1576" s="12">
        <f ca="1">-INDEX('Flow probs &amp; rates'!$P$5:$P$5999,UsefulSeries!$E1570,0)*(INDEX('Flow probs &amp; rates'!$Q$5:$Q$5999,UsefulSeries!$E1570,0))/INDEX('Flow probs &amp; rates'!$G$4:$G$5999,UsefulSeries!$E1570,0)</f>
        <v>-1.1544134624611503E-3</v>
      </c>
      <c r="G1576" s="12"/>
      <c r="H1576" s="12"/>
      <c r="I1576" s="12">
        <f ca="1">INDEX('Flow probs &amp; rates'!$P$5:$P$5999,UsefulSeries!$E1570)</f>
        <v>1.6901248145991143E-2</v>
      </c>
      <c r="J1576" s="12"/>
      <c r="K1576" s="12">
        <f>INDEX('Flow probs &amp; rates'!$G$4:$G$5999,UsefulSeries!$E1570)</f>
        <v>0.35897521211112959</v>
      </c>
      <c r="L1576" s="12"/>
      <c r="M1576" s="12"/>
      <c r="N1576" s="12"/>
      <c r="O1576" s="12"/>
      <c r="P1576" s="12">
        <f ca="1"/>
        <v>0</v>
      </c>
      <c r="Q1576" s="12">
        <f ca="1"/>
        <v>0</v>
      </c>
      <c r="R1576" s="12">
        <f ca="1"/>
        <v>0</v>
      </c>
      <c r="S1576" s="12">
        <f ca="1"/>
        <v>0</v>
      </c>
      <c r="T1576" s="12">
        <f ca="1"/>
        <v>21.614054799930724</v>
      </c>
      <c r="U1576" s="12">
        <f ca="1"/>
        <v>0.37448663251842657</v>
      </c>
      <c r="V1576" s="12"/>
      <c r="W1576" s="12">
        <f ca="1">INDEX(P$8:P$6003,UsefulSeries!$I1572)</f>
        <v>0</v>
      </c>
      <c r="X1576" s="12">
        <f ca="1">INDEX(Q$8:Q$6003,UsefulSeries!$I1572)</f>
        <v>0</v>
      </c>
      <c r="Y1576" s="12">
        <f ca="1">INDEX(R$8:R$6003,UsefulSeries!$I1572)</f>
        <v>0.17031686877539698</v>
      </c>
      <c r="Z1576" s="12">
        <f ca="1">INDEX(S$8:S$6003,UsefulSeries!$I1572)</f>
        <v>5.4175442126913269E-2</v>
      </c>
      <c r="AA1576" s="12">
        <f ca="1">INDEX(T$8:T$6003,UsefulSeries!$I1572)</f>
        <v>0</v>
      </c>
      <c r="AB1576" s="12">
        <f ca="1">INDEX(U$8:U$6003,UsefulSeries!$I1572)</f>
        <v>0</v>
      </c>
      <c r="AC1576" s="12">
        <f>INDEX( K$8:K$6003,UsefulSeries!$I1572)</f>
        <v>3.0616037888494825E-2</v>
      </c>
      <c r="AD1576" s="12">
        <f>INDEX(L$8:L$6003,UsefulSeries!$I1572)</f>
        <v>-3.0616037888494825E-2</v>
      </c>
      <c r="AE1576" s="12"/>
      <c r="AF1576" s="12"/>
      <c r="AG1576" s="12"/>
      <c r="AH1576" s="12"/>
      <c r="AI1576" s="12"/>
      <c r="AJ1576" s="12"/>
      <c r="AK1576" s="12"/>
      <c r="AL1576" s="12"/>
      <c r="AM1576" s="12"/>
      <c r="AN1576" s="12">
        <f t="shared" ca="1" si="234"/>
        <v>0</v>
      </c>
      <c r="AO1576" s="12">
        <f t="shared" ca="1" si="235"/>
        <v>0</v>
      </c>
      <c r="AP1576" s="12">
        <f t="shared" ca="1" si="236"/>
        <v>0.17031686877539698</v>
      </c>
      <c r="AQ1576" s="12">
        <f t="shared" ca="1" si="237"/>
        <v>5.4175442126913269E-2</v>
      </c>
      <c r="AR1576" s="12">
        <f t="shared" ca="1" si="238"/>
        <v>0</v>
      </c>
      <c r="AS1576" s="12">
        <f t="shared" ca="1" si="239"/>
        <v>0</v>
      </c>
      <c r="AT1576" s="12">
        <f t="shared" si="240"/>
        <v>3.0616037888494825E-2</v>
      </c>
      <c r="AU1576" s="12">
        <f t="shared" si="241"/>
        <v>-3.0616037888494825E-2</v>
      </c>
      <c r="AV1576" s="12"/>
      <c r="AW1576" s="12">
        <f ca="1">INDEX(I$8:I$6003,UsefulSeries!$I1572)</f>
        <v>0.26360996908672413</v>
      </c>
      <c r="AX1576" s="12"/>
      <c r="AY1576" s="12"/>
      <c r="AZ1576" s="12">
        <f ca="1"/>
        <v>5.4175442126913276E-2</v>
      </c>
      <c r="BA1576" s="12"/>
      <c r="BB1576" s="12">
        <f t="shared" ca="1" si="233"/>
        <v>5.4175442126913276E-2</v>
      </c>
      <c r="BC1576" s="12"/>
      <c r="BD1576" s="38">
        <f ca="1"/>
        <v>0.25602819411670946</v>
      </c>
    </row>
    <row r="1577" spans="1:56" x14ac:dyDescent="0.35">
      <c r="A1577" s="12">
        <v>0</v>
      </c>
      <c r="B1577" s="12">
        <v>0</v>
      </c>
      <c r="C1577" s="12">
        <v>0</v>
      </c>
      <c r="D1577" s="12">
        <v>0</v>
      </c>
      <c r="E1577" s="12">
        <f ca="1">-INDEX('Flow probs &amp; rates'!$P$5:$P$5999,UsefulSeries!$E1570,0)*(INDEX('Flow probs &amp; rates'!$Q$5:$Q$5999,UsefulSeries!$E1570,0))/INDEX('Flow probs &amp; rates'!$G$4:$G$5999,UsefulSeries!$E1570,0)</f>
        <v>-1.1544134624611503E-3</v>
      </c>
      <c r="F1577" s="12">
        <f ca="1">INDEX('Flow probs &amp; rates'!$Q$5:$Q$5999,UsefulSeries!$E1570,0)*(1-INDEX('Flow probs &amp; rates'!$Q$5:$Q$5999,UsefulSeries!$E1570,0))/INDEX('Flow probs &amp; rates'!$G$4:$G$5999,UsefulSeries!$E1570,0)</f>
        <v>6.662869558684538E-2</v>
      </c>
      <c r="G1577" s="12"/>
      <c r="H1577" s="12"/>
      <c r="I1577" s="12">
        <f ca="1">INDEX('Flow probs &amp; rates'!$Q$5:$Q$5999,UsefulSeries!$E1570)</f>
        <v>2.4519243429322057E-2</v>
      </c>
      <c r="J1577" s="12"/>
      <c r="K1577" s="12"/>
      <c r="L1577" s="12">
        <f>INDEX('Flow probs &amp; rates'!$G$4:$G$5999,UsefulSeries!$E1570)</f>
        <v>0.35897521211112959</v>
      </c>
      <c r="M1577" s="12"/>
      <c r="N1577" s="12"/>
      <c r="O1577" s="12"/>
      <c r="P1577" s="12">
        <f ca="1"/>
        <v>0</v>
      </c>
      <c r="Q1577" s="12">
        <f ca="1"/>
        <v>0</v>
      </c>
      <c r="R1577" s="12">
        <f ca="1"/>
        <v>0</v>
      </c>
      <c r="S1577" s="12">
        <f ca="1"/>
        <v>0</v>
      </c>
      <c r="T1577" s="12">
        <f ca="1"/>
        <v>0.37448663251842651</v>
      </c>
      <c r="U1577" s="12">
        <f ca="1"/>
        <v>15.01503674353199</v>
      </c>
      <c r="V1577" s="12"/>
      <c r="W1577" s="12">
        <f ca="1">INDEX(P$9:P$6003,UsefulSeries!$I1572)</f>
        <v>0</v>
      </c>
      <c r="X1577" s="12">
        <f ca="1">INDEX(Q$9:Q$6003,UsefulSeries!$I1572)</f>
        <v>0</v>
      </c>
      <c r="Y1577" s="12">
        <f ca="1">INDEX(R$9:R$6003,UsefulSeries!$I1572)</f>
        <v>5.4175442126913269E-2</v>
      </c>
      <c r="Z1577" s="12">
        <f ca="1">INDEX(S$9:S$6003,UsefulSeries!$I1572)</f>
        <v>0.2329422546519743</v>
      </c>
      <c r="AA1577" s="12">
        <f ca="1">INDEX(T$9:T$6003,UsefulSeries!$I1572)</f>
        <v>0</v>
      </c>
      <c r="AB1577" s="12">
        <f ca="1">INDEX(U$9:U$6003,UsefulSeries!$I1572)</f>
        <v>0</v>
      </c>
      <c r="AC1577" s="12">
        <f>INDEX( K$9:K$6003,UsefulSeries!$I1572)</f>
        <v>0</v>
      </c>
      <c r="AD1577" s="12">
        <f>INDEX(L$9:L$6003,UsefulSeries!$I1572)</f>
        <v>-3.0616037888494825E-2</v>
      </c>
      <c r="AE1577" s="12"/>
      <c r="AF1577" s="12"/>
      <c r="AG1577" s="12"/>
      <c r="AH1577" s="12"/>
      <c r="AI1577" s="12"/>
      <c r="AJ1577" s="12"/>
      <c r="AK1577" s="12"/>
      <c r="AL1577" s="12"/>
      <c r="AM1577" s="12"/>
      <c r="AN1577" s="12">
        <f t="shared" ca="1" si="234"/>
        <v>0</v>
      </c>
      <c r="AO1577" s="12">
        <f t="shared" ca="1" si="235"/>
        <v>0</v>
      </c>
      <c r="AP1577" s="12">
        <f t="shared" ca="1" si="236"/>
        <v>5.4175442126913269E-2</v>
      </c>
      <c r="AQ1577" s="12">
        <f t="shared" ca="1" si="237"/>
        <v>0.2329422546519743</v>
      </c>
      <c r="AR1577" s="12">
        <f t="shared" ca="1" si="238"/>
        <v>0</v>
      </c>
      <c r="AS1577" s="12">
        <f t="shared" ca="1" si="239"/>
        <v>0</v>
      </c>
      <c r="AT1577" s="12">
        <f t="shared" si="240"/>
        <v>0</v>
      </c>
      <c r="AU1577" s="12">
        <f t="shared" si="241"/>
        <v>-3.0616037888494825E-2</v>
      </c>
      <c r="AV1577" s="12"/>
      <c r="AW1577" s="12">
        <f ca="1">INDEX(I$9:I$6003,UsefulSeries!$I1572)</f>
        <v>0.17126242536881844</v>
      </c>
      <c r="AX1577" s="12"/>
      <c r="AY1577" s="12"/>
      <c r="AZ1577" s="12">
        <f ca="1"/>
        <v>5.4175442126913269E-2</v>
      </c>
      <c r="BA1577" s="12"/>
      <c r="BB1577" s="12">
        <f t="shared" ca="1" si="233"/>
        <v>5.4175442126913269E-2</v>
      </c>
      <c r="BC1577" s="12"/>
      <c r="BD1577" s="38">
        <f ca="1"/>
        <v>0.17588950249983562</v>
      </c>
    </row>
    <row r="1578" spans="1:56" x14ac:dyDescent="0.35">
      <c r="A1578" s="12">
        <f ca="1">INDEX('Flow probs &amp; rates'!$K$5:$K$5999,UsefulSeries!$E1576,0)*(1-INDEX('Flow probs &amp; rates'!$K$5:$K$5999,UsefulSeries!$E1576,0))/INDEX('Flow probs &amp; rates'!$E$4:$E$5999,UsefulSeries!$E1576,0)</f>
        <v>2.1479826269812725E-2</v>
      </c>
      <c r="B1578" s="12">
        <f ca="1">-INDEX('Flow probs &amp; rates'!$K$5:$K$5999,UsefulSeries!$E1576,0)*(INDEX('Flow probs &amp; rates'!$L$5:$L$5999,UsefulSeries!$E1576,0))/INDEX('Flow probs &amp; rates'!$E$4:$E$5999,UsefulSeries!$E1576,0)</f>
        <v>-2.6097809403433401E-4</v>
      </c>
      <c r="C1578" s="12">
        <v>0</v>
      </c>
      <c r="D1578" s="12">
        <v>0</v>
      </c>
      <c r="E1578" s="12">
        <v>0</v>
      </c>
      <c r="F1578" s="12">
        <v>0</v>
      </c>
      <c r="G1578" s="12"/>
      <c r="H1578" s="12"/>
      <c r="I1578" s="12">
        <f ca="1">INDEX('Flow probs &amp; rates'!$K$5:$K$5999,UsefulSeries!$E1576)</f>
        <v>1.2742383982642064E-2</v>
      </c>
      <c r="J1578" s="12"/>
      <c r="K1578" s="12">
        <f>-INDEX('Flow probs &amp; rates'!$E$4:$E$5999,UsefulSeries!$E1576)</f>
        <v>-0.58566654474112989</v>
      </c>
      <c r="L1578" s="12">
        <f>INDEX('Flow probs &amp; rates'!$E$4:$E$5999,UsefulSeries!$E1576)</f>
        <v>0.58566654474112989</v>
      </c>
      <c r="M1578" s="12"/>
      <c r="N1578" s="12"/>
      <c r="O1578" s="12"/>
      <c r="P1578" s="12">
        <f t="array" aca="1" ref="P1578:U1583" ca="1">MINVERSE(A1578:F1583)</f>
        <v>46.562607653782443</v>
      </c>
      <c r="Q1578" s="12">
        <f ca="1"/>
        <v>0.60052194525750335</v>
      </c>
      <c r="R1578" s="12">
        <f ca="1"/>
        <v>0</v>
      </c>
      <c r="S1578" s="12">
        <f ca="1"/>
        <v>0</v>
      </c>
      <c r="T1578" s="12">
        <f ca="1"/>
        <v>0</v>
      </c>
      <c r="U1578" s="12">
        <f ca="1"/>
        <v>0</v>
      </c>
      <c r="V1578" s="12"/>
      <c r="W1578" s="12">
        <f ca="1">INDEX(P$10:P$6003,UsefulSeries!$I1572)</f>
        <v>0</v>
      </c>
      <c r="X1578" s="12">
        <f ca="1">INDEX(Q$10:Q$6003,UsefulSeries!$I1572)</f>
        <v>0</v>
      </c>
      <c r="Y1578" s="12">
        <f ca="1">INDEX(R$10:R$6003,UsefulSeries!$I1572)</f>
        <v>0</v>
      </c>
      <c r="Z1578" s="12">
        <f ca="1">INDEX(S$10:S$6003,UsefulSeries!$I1572)</f>
        <v>0</v>
      </c>
      <c r="AA1578" s="12">
        <f ca="1">INDEX(T$10:T$6003,UsefulSeries!$I1572)</f>
        <v>13.194456654869109</v>
      </c>
      <c r="AB1578" s="12">
        <f ca="1">INDEX(U$10:U$6003,UsefulSeries!$I1572)</f>
        <v>0.35438948996458958</v>
      </c>
      <c r="AC1578" s="12">
        <f>INDEX( K$10:K$6003,UsefulSeries!$I1572)</f>
        <v>0.33811458383441712</v>
      </c>
      <c r="AD1578" s="12">
        <f>INDEX(L$10:L$6003,UsefulSeries!$I1572)</f>
        <v>0</v>
      </c>
      <c r="AE1578" s="12"/>
      <c r="AF1578" s="12"/>
      <c r="AG1578" s="12"/>
      <c r="AH1578" s="12"/>
      <c r="AI1578" s="12"/>
      <c r="AJ1578" s="12"/>
      <c r="AK1578" s="12"/>
      <c r="AL1578" s="12"/>
      <c r="AM1578" s="12"/>
      <c r="AN1578" s="12">
        <f t="shared" ca="1" si="234"/>
        <v>0</v>
      </c>
      <c r="AO1578" s="12">
        <f t="shared" ca="1" si="235"/>
        <v>0</v>
      </c>
      <c r="AP1578" s="12">
        <f t="shared" ca="1" si="236"/>
        <v>0</v>
      </c>
      <c r="AQ1578" s="12">
        <f t="shared" ca="1" si="237"/>
        <v>0</v>
      </c>
      <c r="AR1578" s="12">
        <f t="shared" ca="1" si="238"/>
        <v>13.194456654869109</v>
      </c>
      <c r="AS1578" s="12">
        <f t="shared" ca="1" si="239"/>
        <v>0.35438948996458958</v>
      </c>
      <c r="AT1578" s="12">
        <f t="shared" si="240"/>
        <v>0.33811458383441712</v>
      </c>
      <c r="AU1578" s="12">
        <f t="shared" si="241"/>
        <v>0</v>
      </c>
      <c r="AV1578" s="12"/>
      <c r="AW1578" s="12">
        <f ca="1">INDEX(I$10:I$6003,UsefulSeries!$I1572)</f>
        <v>2.6332773769172986E-2</v>
      </c>
      <c r="AX1578" s="12"/>
      <c r="AY1578" s="12"/>
      <c r="AZ1578" s="12">
        <f ca="1"/>
        <v>0.35438948996458958</v>
      </c>
      <c r="BA1578" s="12"/>
      <c r="BB1578" s="12">
        <f t="shared" ca="1" si="233"/>
        <v>0.35438948996458958</v>
      </c>
      <c r="BC1578" s="12"/>
      <c r="BD1578" s="38">
        <f ca="1"/>
        <v>2.4913881668751039E-2</v>
      </c>
    </row>
    <row r="1579" spans="1:56" x14ac:dyDescent="0.35">
      <c r="A1579" s="12">
        <f ca="1">-INDEX('Flow probs &amp; rates'!$K$5:$K$5999,UsefulSeries!$E1576,0)*(INDEX('Flow probs &amp; rates'!$L$5:$L$5999,UsefulSeries!$E1576,0))/INDEX('Flow probs &amp; rates'!$E$4:$E$5999,UsefulSeries!$E1576,0)</f>
        <v>-2.6097809403433401E-4</v>
      </c>
      <c r="B1579" s="12">
        <f ca="1">INDEX('Flow probs &amp; rates'!$L$5:$L$5999,UsefulSeries!$E1576,0)*(1-INDEX('Flow probs &amp; rates'!$L$5:$L$5999,UsefulSeries!$E1576,0))/INDEX('Flow probs &amp; rates'!$E$4:$E$5999,UsefulSeries!$E1576,0)</f>
        <v>2.0235431352208025E-2</v>
      </c>
      <c r="C1579" s="12">
        <v>0</v>
      </c>
      <c r="D1579" s="12">
        <v>0</v>
      </c>
      <c r="E1579" s="12">
        <v>0</v>
      </c>
      <c r="F1579" s="12">
        <v>0</v>
      </c>
      <c r="G1579" s="12"/>
      <c r="H1579" s="12"/>
      <c r="I1579" s="12">
        <f ca="1">INDEX('Flow probs &amp; rates'!$L$5:$L$5999,UsefulSeries!$E1576)</f>
        <v>1.1995097526053541E-2</v>
      </c>
      <c r="J1579" s="12"/>
      <c r="K1579" s="12">
        <f>-INDEX('Flow probs &amp; rates'!$E$4:$E$5999,UsefulSeries!$E1576)</f>
        <v>-0.58566654474112989</v>
      </c>
      <c r="L1579" s="12"/>
      <c r="M1579" s="12"/>
      <c r="N1579" s="12"/>
      <c r="O1579" s="12"/>
      <c r="P1579" s="12">
        <f ca="1"/>
        <v>0.60052194525750335</v>
      </c>
      <c r="Q1579" s="12">
        <f ca="1"/>
        <v>49.426014482442213</v>
      </c>
      <c r="R1579" s="12">
        <f ca="1"/>
        <v>0</v>
      </c>
      <c r="S1579" s="12">
        <f ca="1"/>
        <v>0</v>
      </c>
      <c r="T1579" s="12">
        <f ca="1"/>
        <v>0</v>
      </c>
      <c r="U1579" s="12">
        <f ca="1"/>
        <v>0</v>
      </c>
      <c r="V1579" s="12"/>
      <c r="W1579" s="12">
        <f ca="1">INDEX(P$11:P$6003,UsefulSeries!$I1572)</f>
        <v>0</v>
      </c>
      <c r="X1579" s="12">
        <f ca="1">INDEX(Q$11:Q$6003,UsefulSeries!$I1572)</f>
        <v>0</v>
      </c>
      <c r="Y1579" s="12">
        <f ca="1">INDEX(R$11:R$6003,UsefulSeries!$I1572)</f>
        <v>0</v>
      </c>
      <c r="Z1579" s="12">
        <f ca="1">INDEX(S$11:S$6003,UsefulSeries!$I1572)</f>
        <v>0</v>
      </c>
      <c r="AA1579" s="12">
        <f ca="1">INDEX(T$11:T$6003,UsefulSeries!$I1572)</f>
        <v>0.35438948996458958</v>
      </c>
      <c r="AB1579" s="12">
        <f ca="1">INDEX(U$11:U$6003,UsefulSeries!$I1572)</f>
        <v>17.613050092744484</v>
      </c>
      <c r="AC1579" s="12">
        <f>INDEX( K$11:K$6003,UsefulSeries!$I1572)</f>
        <v>0</v>
      </c>
      <c r="AD1579" s="12">
        <f>INDEX(L$11:L$6003,UsefulSeries!$I1572)</f>
        <v>0.33811458383441712</v>
      </c>
      <c r="AE1579" s="12"/>
      <c r="AF1579" s="12"/>
      <c r="AG1579" s="12"/>
      <c r="AH1579" s="12"/>
      <c r="AI1579" s="12"/>
      <c r="AJ1579" s="12"/>
      <c r="AK1579" s="12"/>
      <c r="AL1579" s="12"/>
      <c r="AM1579" s="12"/>
      <c r="AN1579" s="12">
        <f t="shared" ca="1" si="234"/>
        <v>0</v>
      </c>
      <c r="AO1579" s="12">
        <f t="shared" ca="1" si="235"/>
        <v>0</v>
      </c>
      <c r="AP1579" s="12">
        <f t="shared" ca="1" si="236"/>
        <v>0</v>
      </c>
      <c r="AQ1579" s="12">
        <f t="shared" ca="1" si="237"/>
        <v>0</v>
      </c>
      <c r="AR1579" s="12">
        <f t="shared" ca="1" si="238"/>
        <v>0.35438948996458958</v>
      </c>
      <c r="AS1579" s="12">
        <f t="shared" ca="1" si="239"/>
        <v>17.613050092744484</v>
      </c>
      <c r="AT1579" s="12">
        <f t="shared" si="240"/>
        <v>0</v>
      </c>
      <c r="AU1579" s="12">
        <f t="shared" si="241"/>
        <v>0.33811458383441712</v>
      </c>
      <c r="AV1579" s="12"/>
      <c r="AW1579" s="12">
        <f ca="1">INDEX(I$11:I$6003,UsefulSeries!$I1572)</f>
        <v>1.9591009500468198E-2</v>
      </c>
      <c r="AX1579" s="12"/>
      <c r="AY1579" s="12"/>
      <c r="AZ1579" s="12">
        <f ca="1"/>
        <v>0.35438948996458958</v>
      </c>
      <c r="BA1579" s="12"/>
      <c r="BB1579" s="12">
        <f t="shared" ca="1" si="233"/>
        <v>0.35438948996458958</v>
      </c>
      <c r="BC1579" s="12"/>
      <c r="BD1579" s="38">
        <f ca="1"/>
        <v>1.9201277431554666E-2</v>
      </c>
    </row>
    <row r="1580" spans="1:56" x14ac:dyDescent="0.35">
      <c r="A1580" s="12">
        <v>0</v>
      </c>
      <c r="B1580" s="12">
        <v>0</v>
      </c>
      <c r="C1580" s="12">
        <f ca="1">INDEX('Flow probs &amp; rates'!$M$5:$M$5999,UsefulSeries!$E1576,0)*(1-INDEX('Flow probs &amp; rates'!$M$5:$M$5999,UsefulSeries!$E1576,0))/INDEX('Flow probs &amp; rates'!$F$4:$F$5999,UsefulSeries!$E1576,0)</f>
        <v>2.4472253239483344</v>
      </c>
      <c r="D1580" s="12">
        <f ca="1">-INDEX('Flow probs &amp; rates'!$M$5:$M$5999,UsefulSeries!$E1576,0)*(INDEX('Flow probs &amp; rates'!$O$5:$O$5999,UsefulSeries!$E1576,0))/INDEX('Flow probs &amp; rates'!$F$4:$F$5999,UsefulSeries!$E1576,0)</f>
        <v>-0.38975775401108714</v>
      </c>
      <c r="E1580" s="12">
        <v>0</v>
      </c>
      <c r="F1580" s="12">
        <v>0</v>
      </c>
      <c r="G1580" s="12"/>
      <c r="H1580" s="12"/>
      <c r="I1580" s="12">
        <f ca="1">INDEX('Flow probs &amp; rates'!$M$5:$M$5999,UsefulSeries!$E1576)</f>
        <v>0.15821389928435448</v>
      </c>
      <c r="J1580" s="12"/>
      <c r="K1580" s="12">
        <f>INDEX('Flow probs &amp; rates'!$F$4:$F$5999,UsefulSeries!$E1576)</f>
        <v>5.4421740431616399E-2</v>
      </c>
      <c r="L1580" s="12">
        <f>-INDEX('Flow probs &amp; rates'!$F$4:$F$5999,UsefulSeries!$E1576)</f>
        <v>-5.4421740431616399E-2</v>
      </c>
      <c r="M1580" s="12"/>
      <c r="N1580" s="12"/>
      <c r="O1580" s="12"/>
      <c r="P1580" s="12">
        <f ca="1"/>
        <v>0</v>
      </c>
      <c r="Q1580" s="12">
        <f ca="1"/>
        <v>0</v>
      </c>
      <c r="R1580" s="12">
        <f ca="1"/>
        <v>0.42087311962120028</v>
      </c>
      <c r="S1580" s="12">
        <f ca="1"/>
        <v>7.689739638966947E-2</v>
      </c>
      <c r="T1580" s="12">
        <f ca="1"/>
        <v>0</v>
      </c>
      <c r="U1580" s="12">
        <f ca="1"/>
        <v>0</v>
      </c>
      <c r="V1580" s="12"/>
      <c r="W1580" s="12"/>
      <c r="X1580" s="12"/>
      <c r="Y1580" s="12"/>
      <c r="Z1580" s="12"/>
      <c r="AA1580" s="12"/>
      <c r="AB1580" s="12"/>
      <c r="AC1580" s="12"/>
      <c r="AD1580" s="12"/>
      <c r="AE1580" s="12">
        <f t="array" ref="AE1580:AJ1581">TRANSPOSE(AC1574:AD1579)</f>
        <v>-0.63126937827708807</v>
      </c>
      <c r="AF1580" s="12">
        <v>-0.63126937827708807</v>
      </c>
      <c r="AG1580" s="12">
        <v>3.0616037888494825E-2</v>
      </c>
      <c r="AH1580" s="12">
        <v>0</v>
      </c>
      <c r="AI1580" s="12">
        <v>0.33811458383441712</v>
      </c>
      <c r="AJ1580" s="12">
        <v>0</v>
      </c>
      <c r="AK1580" s="12"/>
      <c r="AL1580" s="12"/>
      <c r="AM1580" s="12"/>
      <c r="AN1580" s="12">
        <f t="shared" si="234"/>
        <v>-0.63126937827708807</v>
      </c>
      <c r="AO1580" s="12">
        <f t="shared" si="235"/>
        <v>-0.63126937827708807</v>
      </c>
      <c r="AP1580" s="12">
        <f t="shared" si="236"/>
        <v>3.0616037888494825E-2</v>
      </c>
      <c r="AQ1580" s="12">
        <f t="shared" si="237"/>
        <v>0</v>
      </c>
      <c r="AR1580" s="12">
        <f t="shared" si="238"/>
        <v>0.33811458383441712</v>
      </c>
      <c r="AS1580" s="12">
        <f t="shared" si="239"/>
        <v>0</v>
      </c>
      <c r="AT1580" s="12">
        <f t="shared" si="240"/>
        <v>0</v>
      </c>
      <c r="AU1580" s="12">
        <f t="shared" si="241"/>
        <v>0</v>
      </c>
      <c r="AV1580" s="12"/>
      <c r="AW1580" s="12"/>
      <c r="AX1580" s="12">
        <f>INDEX($N$6:$N$6003,UsefulSeries!$K1572)</f>
        <v>-1.3242465234010181E-3</v>
      </c>
      <c r="AY1580" s="12"/>
      <c r="AZ1580" s="12"/>
      <c r="BA1580" s="12"/>
      <c r="BB1580" s="12">
        <f t="shared" si="233"/>
        <v>-1.3242465234010181E-3</v>
      </c>
      <c r="BC1580" s="12"/>
      <c r="BD1580" s="38">
        <f ca="1"/>
        <v>5.5778804487518582E-2</v>
      </c>
    </row>
    <row r="1581" spans="1:56" x14ac:dyDescent="0.35">
      <c r="A1581" s="12">
        <v>0</v>
      </c>
      <c r="B1581" s="12">
        <v>0</v>
      </c>
      <c r="C1581" s="12">
        <f ca="1">-INDEX('Flow probs &amp; rates'!$M$5:$M$5999,UsefulSeries!$E1576,0)*(INDEX('Flow probs &amp; rates'!$O$5:$O$5999,UsefulSeries!$E1576,0))/INDEX('Flow probs &amp; rates'!$F$4:$F$5999,UsefulSeries!$E1576,0)</f>
        <v>-0.38975775401108714</v>
      </c>
      <c r="D1581" s="12">
        <f ca="1">INDEX('Flow probs &amp; rates'!$O$5:$O$5999,UsefulSeries!$E1576,0)*(1-INDEX('Flow probs &amp; rates'!$O$5:$O$5999,UsefulSeries!$E1576,0))/INDEX('Flow probs &amp; rates'!$F$4:$F$5999,UsefulSeries!$E1576,0)</f>
        <v>2.1332134705309196</v>
      </c>
      <c r="E1581" s="12">
        <v>0</v>
      </c>
      <c r="F1581" s="12">
        <v>0</v>
      </c>
      <c r="G1581" s="12"/>
      <c r="H1581" s="12"/>
      <c r="I1581" s="12">
        <f ca="1">INDEX('Flow probs &amp; rates'!$O$5:$O$5999,UsefulSeries!$E1576)</f>
        <v>0.13406720532106076</v>
      </c>
      <c r="J1581" s="12"/>
      <c r="K1581" s="12"/>
      <c r="L1581" s="12">
        <f>-INDEX('Flow probs &amp; rates'!$F$4:$F$5999,UsefulSeries!$E1576)</f>
        <v>-5.4421740431616399E-2</v>
      </c>
      <c r="M1581" s="12"/>
      <c r="N1581" s="12"/>
      <c r="O1581" s="12"/>
      <c r="P1581" s="12">
        <f ca="1"/>
        <v>0</v>
      </c>
      <c r="Q1581" s="12">
        <f ca="1"/>
        <v>0</v>
      </c>
      <c r="R1581" s="12">
        <f ca="1"/>
        <v>7.689739638966947E-2</v>
      </c>
      <c r="S1581" s="12">
        <f ca="1"/>
        <v>0.48282620128486059</v>
      </c>
      <c r="T1581" s="12">
        <f ca="1"/>
        <v>0</v>
      </c>
      <c r="U1581" s="12">
        <f ca="1"/>
        <v>0</v>
      </c>
      <c r="V1581" s="12"/>
      <c r="W1581" s="12"/>
      <c r="X1581" s="12"/>
      <c r="Y1581" s="12"/>
      <c r="Z1581" s="12"/>
      <c r="AA1581" s="12"/>
      <c r="AB1581" s="12"/>
      <c r="AC1581" s="12"/>
      <c r="AD1581" s="12"/>
      <c r="AE1581" s="12">
        <v>0.63126937827708807</v>
      </c>
      <c r="AF1581" s="12">
        <v>0</v>
      </c>
      <c r="AG1581" s="12">
        <v>-3.0616037888494825E-2</v>
      </c>
      <c r="AH1581" s="12">
        <v>-3.0616037888494825E-2</v>
      </c>
      <c r="AI1581" s="12">
        <v>0</v>
      </c>
      <c r="AJ1581" s="12">
        <v>0.33811458383441712</v>
      </c>
      <c r="AK1581" s="12"/>
      <c r="AL1581" s="12"/>
      <c r="AM1581" s="12"/>
      <c r="AN1581" s="12">
        <f t="shared" si="234"/>
        <v>0.63126937827708807</v>
      </c>
      <c r="AO1581" s="12">
        <f t="shared" si="235"/>
        <v>0</v>
      </c>
      <c r="AP1581" s="12">
        <f t="shared" si="236"/>
        <v>-3.0616037888494825E-2</v>
      </c>
      <c r="AQ1581" s="12">
        <f t="shared" si="237"/>
        <v>-3.0616037888494825E-2</v>
      </c>
      <c r="AR1581" s="12">
        <f t="shared" si="238"/>
        <v>0</v>
      </c>
      <c r="AS1581" s="12">
        <f t="shared" si="239"/>
        <v>0.33811458383441712</v>
      </c>
      <c r="AT1581" s="12">
        <f t="shared" si="240"/>
        <v>0</v>
      </c>
      <c r="AU1581" s="12">
        <f t="shared" si="241"/>
        <v>0</v>
      </c>
      <c r="AV1581" s="12"/>
      <c r="AW1581" s="12"/>
      <c r="AX1581" s="12">
        <f>INDEX('Margin error adjustment'!N$7:N$6003,UsefulSeries!$K1572)</f>
        <v>7.2788466689763937E-4</v>
      </c>
      <c r="AY1581" s="12"/>
      <c r="AZ1581" s="12"/>
      <c r="BA1581" s="12"/>
      <c r="BB1581" s="12">
        <f t="shared" si="233"/>
        <v>7.2788466689763937E-4</v>
      </c>
      <c r="BC1581" s="12"/>
      <c r="BD1581" s="38">
        <f ca="1"/>
        <v>2.1789095331995911E-2</v>
      </c>
    </row>
    <row r="1582" spans="1:56" x14ac:dyDescent="0.35">
      <c r="A1582" s="12">
        <v>0</v>
      </c>
      <c r="B1582" s="12">
        <v>0</v>
      </c>
      <c r="C1582" s="12">
        <v>0</v>
      </c>
      <c r="D1582" s="12">
        <v>0</v>
      </c>
      <c r="E1582" s="12">
        <f ca="1">INDEX('Flow probs &amp; rates'!$P$5:$P$5999,UsefulSeries!$E1576,0)*(1-INDEX('Flow probs &amp; rates'!$P$5:$P$5999,UsefulSeries!$E1576,0))/INDEX('Flow probs &amp; rates'!$G$4:$G$5999,UsefulSeries!$E1576,0)</f>
        <v>4.5527360576347993E-2</v>
      </c>
      <c r="F1582" s="12">
        <f ca="1">-INDEX('Flow probs &amp; rates'!$P$5:$P$5999,UsefulSeries!$E1576,0)*(INDEX('Flow probs &amp; rates'!$Q$5:$Q$5999,UsefulSeries!$E1576,0))/INDEX('Flow probs &amp; rates'!$G$4:$G$5999,UsefulSeries!$E1576,0)</f>
        <v>-1.1383416188996531E-3</v>
      </c>
      <c r="G1582" s="12"/>
      <c r="H1582" s="12"/>
      <c r="I1582" s="12">
        <f ca="1">INDEX('Flow probs &amp; rates'!$P$5:$P$5999,UsefulSeries!$E1576)</f>
        <v>1.6663502740163552E-2</v>
      </c>
      <c r="J1582" s="12"/>
      <c r="K1582" s="12">
        <f>INDEX('Flow probs &amp; rates'!$G$4:$G$5999,UsefulSeries!$E1576)</f>
        <v>0.3599117148272537</v>
      </c>
      <c r="L1582" s="12"/>
      <c r="M1582" s="12"/>
      <c r="N1582" s="12"/>
      <c r="O1582" s="12"/>
      <c r="P1582" s="12">
        <f ca="1"/>
        <v>0</v>
      </c>
      <c r="Q1582" s="12">
        <f ca="1"/>
        <v>0</v>
      </c>
      <c r="R1582" s="12">
        <f ca="1"/>
        <v>0</v>
      </c>
      <c r="S1582" s="12">
        <f ca="1"/>
        <v>0</v>
      </c>
      <c r="T1582" s="12">
        <f ca="1"/>
        <v>21.974200070408706</v>
      </c>
      <c r="U1582" s="12">
        <f ca="1"/>
        <v>0.37539695923753841</v>
      </c>
      <c r="V1582" s="12"/>
      <c r="W1582" s="12">
        <f ca="1">INDEX(P$6:P$6003,UsefulSeries!$I1580)</f>
        <v>57.713008575157914</v>
      </c>
      <c r="X1582" s="12">
        <f ca="1">INDEX(Q$6:Q$6003,UsefulSeries!$I1580)</f>
        <v>0.64639593448787525</v>
      </c>
      <c r="Y1582" s="12">
        <f ca="1">INDEX(R$6:R$6003,UsefulSeries!$I1580)</f>
        <v>0</v>
      </c>
      <c r="Z1582" s="12">
        <f ca="1">INDEX(S$6:S$6003,UsefulSeries!$I1580)</f>
        <v>0</v>
      </c>
      <c r="AA1582" s="12">
        <f ca="1">INDEX(T$6:T$6003,UsefulSeries!$I1580)</f>
        <v>0</v>
      </c>
      <c r="AB1582" s="12">
        <f ca="1">INDEX(U$6:U$6003,UsefulSeries!$I1580)</f>
        <v>0</v>
      </c>
      <c r="AC1582" s="12">
        <f>INDEX( K$6:K$6003,UsefulSeries!$I1580)</f>
        <v>-0.62994513175368705</v>
      </c>
      <c r="AD1582" s="12">
        <f>INDEX(L$6:L$6003,UsefulSeries!$I1580)</f>
        <v>0.62994513175368705</v>
      </c>
      <c r="AE1582" s="12"/>
      <c r="AF1582" s="12"/>
      <c r="AG1582" s="12"/>
      <c r="AH1582" s="12"/>
      <c r="AI1582" s="12"/>
      <c r="AJ1582" s="12"/>
      <c r="AK1582" s="12"/>
      <c r="AL1582" s="12"/>
      <c r="AM1582" s="12"/>
      <c r="AN1582" s="12">
        <f t="shared" ca="1" si="234"/>
        <v>57.713008575157914</v>
      </c>
      <c r="AO1582" s="12">
        <f t="shared" ca="1" si="235"/>
        <v>0.64639593448787525</v>
      </c>
      <c r="AP1582" s="12">
        <f t="shared" ca="1" si="236"/>
        <v>0</v>
      </c>
      <c r="AQ1582" s="12">
        <f t="shared" ca="1" si="237"/>
        <v>0</v>
      </c>
      <c r="AR1582" s="12">
        <f t="shared" ca="1" si="238"/>
        <v>0</v>
      </c>
      <c r="AS1582" s="12">
        <f t="shared" ca="1" si="239"/>
        <v>0</v>
      </c>
      <c r="AT1582" s="12">
        <f t="shared" si="240"/>
        <v>-0.62994513175368705</v>
      </c>
      <c r="AU1582" s="12">
        <f t="shared" si="241"/>
        <v>0.62994513175368705</v>
      </c>
      <c r="AV1582" s="12"/>
      <c r="AW1582" s="12">
        <f ca="1">INDEX(I$6:I$6003,UsefulSeries!$I1580)</f>
        <v>1.1038768600481816E-2</v>
      </c>
      <c r="AX1582" s="12"/>
      <c r="AY1582" s="12"/>
      <c r="AZ1582" s="12">
        <f t="array" aca="1" ref="AZ1582:AZ1587" ca="1">MMULT(W1582:AB1587,AW1582:AW1587)</f>
        <v>0.64639593448787547</v>
      </c>
      <c r="BA1582" s="12"/>
      <c r="BB1582" s="12">
        <f t="shared" ca="1" si="233"/>
        <v>0.64639593448787547</v>
      </c>
      <c r="BC1582" s="12"/>
      <c r="BD1582" s="38">
        <f t="array" aca="1" ref="BD1582:BD1589" ca="1">MMULT(MINVERSE(AN1582:AU1589),BB1582:BB1589)</f>
        <v>1.1106916008171604E-2</v>
      </c>
    </row>
    <row r="1583" spans="1:56" x14ac:dyDescent="0.35">
      <c r="A1583" s="12">
        <v>0</v>
      </c>
      <c r="B1583" s="12">
        <v>0</v>
      </c>
      <c r="C1583" s="12">
        <v>0</v>
      </c>
      <c r="D1583" s="12">
        <v>0</v>
      </c>
      <c r="E1583" s="12">
        <f ca="1">-INDEX('Flow probs &amp; rates'!$P$5:$P$5999,UsefulSeries!$E1576,0)*(INDEX('Flow probs &amp; rates'!$Q$5:$Q$5999,UsefulSeries!$E1576,0))/INDEX('Flow probs &amp; rates'!$G$4:$G$5999,UsefulSeries!$E1576,0)</f>
        <v>-1.1383416188996531E-3</v>
      </c>
      <c r="F1583" s="12">
        <f ca="1">INDEX('Flow probs &amp; rates'!$Q$5:$Q$5999,UsefulSeries!$E1576,0)*(1-INDEX('Flow probs &amp; rates'!$Q$5:$Q$5999,UsefulSeries!$E1576,0))/INDEX('Flow probs &amp; rates'!$G$4:$G$5999,UsefulSeries!$E1576,0)</f>
        <v>6.6633854821252864E-2</v>
      </c>
      <c r="G1583" s="12"/>
      <c r="H1583" s="12"/>
      <c r="I1583" s="12">
        <f ca="1">INDEX('Flow probs &amp; rates'!$Q$5:$Q$5999,UsefulSeries!$E1576)</f>
        <v>2.4586816499865445E-2</v>
      </c>
      <c r="J1583" s="12"/>
      <c r="K1583" s="12"/>
      <c r="L1583" s="12">
        <f>INDEX('Flow probs &amp; rates'!$G$4:$G$5999,UsefulSeries!$E1576)</f>
        <v>0.3599117148272537</v>
      </c>
      <c r="M1583" s="12"/>
      <c r="N1583" s="12"/>
      <c r="O1583" s="12"/>
      <c r="P1583" s="12">
        <f ca="1"/>
        <v>0</v>
      </c>
      <c r="Q1583" s="12">
        <f ca="1"/>
        <v>0</v>
      </c>
      <c r="R1583" s="12">
        <f ca="1"/>
        <v>0</v>
      </c>
      <c r="S1583" s="12">
        <f ca="1"/>
        <v>0</v>
      </c>
      <c r="T1583" s="12">
        <f ca="1"/>
        <v>0.37539695923753835</v>
      </c>
      <c r="U1583" s="12">
        <f ca="1"/>
        <v>15.01379940671273</v>
      </c>
      <c r="V1583" s="12"/>
      <c r="W1583" s="12">
        <f ca="1">INDEX(P$7:P$6003,UsefulSeries!$I1580)</f>
        <v>0.64639593448787525</v>
      </c>
      <c r="X1583" s="12">
        <f ca="1">INDEX(Q$7:Q$6003,UsefulSeries!$I1580)</f>
        <v>44.358369078058537</v>
      </c>
      <c r="Y1583" s="12">
        <f ca="1">INDEX(R$7:R$6003,UsefulSeries!$I1580)</f>
        <v>0</v>
      </c>
      <c r="Z1583" s="12">
        <f ca="1">INDEX(S$7:S$6003,UsefulSeries!$I1580)</f>
        <v>0</v>
      </c>
      <c r="AA1583" s="12">
        <f ca="1">INDEX(T$7:T$6003,UsefulSeries!$I1580)</f>
        <v>0</v>
      </c>
      <c r="AB1583" s="12">
        <f ca="1">INDEX(U$7:U$6003,UsefulSeries!$I1580)</f>
        <v>0</v>
      </c>
      <c r="AC1583" s="12">
        <f>INDEX( K$7:K$6003,UsefulSeries!$I1580,1)</f>
        <v>-0.62994513175368705</v>
      </c>
      <c r="AD1583" s="12">
        <f>INDEX(L$7:L$6003,UsefulSeries!$I1580,1)</f>
        <v>0</v>
      </c>
      <c r="AE1583" s="12"/>
      <c r="AF1583" s="12"/>
      <c r="AG1583" s="12"/>
      <c r="AH1583" s="12"/>
      <c r="AI1583" s="12"/>
      <c r="AJ1583" s="12"/>
      <c r="AK1583" s="12"/>
      <c r="AL1583" s="12"/>
      <c r="AM1583" s="12"/>
      <c r="AN1583" s="12">
        <f t="shared" ca="1" si="234"/>
        <v>0.64639593448787525</v>
      </c>
      <c r="AO1583" s="12">
        <f t="shared" ca="1" si="235"/>
        <v>44.358369078058537</v>
      </c>
      <c r="AP1583" s="12">
        <f t="shared" ca="1" si="236"/>
        <v>0</v>
      </c>
      <c r="AQ1583" s="12">
        <f t="shared" ca="1" si="237"/>
        <v>0</v>
      </c>
      <c r="AR1583" s="12">
        <f t="shared" ca="1" si="238"/>
        <v>0</v>
      </c>
      <c r="AS1583" s="12">
        <f t="shared" ca="1" si="239"/>
        <v>0</v>
      </c>
      <c r="AT1583" s="12">
        <f t="shared" si="240"/>
        <v>-0.62994513175368705</v>
      </c>
      <c r="AU1583" s="12">
        <f t="shared" si="241"/>
        <v>0</v>
      </c>
      <c r="AV1583" s="12"/>
      <c r="AW1583" s="12">
        <f ca="1">INDEX(I$7:I$6003,UsefulSeries!$I1580)</f>
        <v>1.4411271934228436E-2</v>
      </c>
      <c r="AX1583" s="12"/>
      <c r="AY1583" s="12"/>
      <c r="AZ1583" s="12">
        <f ca="1"/>
        <v>0.64639593448787536</v>
      </c>
      <c r="BA1583" s="12"/>
      <c r="BB1583" s="12">
        <f t="shared" ca="1" si="233"/>
        <v>0.64639593448787536</v>
      </c>
      <c r="BC1583" s="12"/>
      <c r="BD1583" s="38">
        <f ca="1"/>
        <v>1.4561706597889804E-2</v>
      </c>
    </row>
    <row r="1584" spans="1:56" x14ac:dyDescent="0.35">
      <c r="A1584" s="12">
        <f ca="1">INDEX('Flow probs &amp; rates'!$K$5:$K$5999,UsefulSeries!$E1582,0)*(1-INDEX('Flow probs &amp; rates'!$K$5:$K$5999,UsefulSeries!$E1582,0))/INDEX('Flow probs &amp; rates'!$E$4:$E$5999,UsefulSeries!$E1582,0)</f>
        <v>2.1643583181183444E-2</v>
      </c>
      <c r="B1584" s="12">
        <f ca="1">-INDEX('Flow probs &amp; rates'!$K$5:$K$5999,UsefulSeries!$E1582,0)*(INDEX('Flow probs &amp; rates'!$L$5:$L$5999,UsefulSeries!$E1582,0))/INDEX('Flow probs &amp; rates'!$E$4:$E$5999,UsefulSeries!$E1582,0)</f>
        <v>-2.6184071093936158E-4</v>
      </c>
      <c r="C1584" s="12">
        <v>0</v>
      </c>
      <c r="D1584" s="12">
        <v>0</v>
      </c>
      <c r="E1584" s="12">
        <v>0</v>
      </c>
      <c r="F1584" s="12">
        <v>0</v>
      </c>
      <c r="G1584" s="12"/>
      <c r="H1584" s="12"/>
      <c r="I1584" s="12">
        <f ca="1">INDEX('Flow probs &amp; rates'!$K$5:$K$5999,UsefulSeries!$E1582)</f>
        <v>1.2813957925032097E-2</v>
      </c>
      <c r="J1584" s="12"/>
      <c r="K1584" s="12">
        <f>-INDEX('Flow probs &amp; rates'!$E$4:$E$5999,UsefulSeries!$E1582)</f>
        <v>-0.58445777214583794</v>
      </c>
      <c r="L1584" s="12">
        <f>INDEX('Flow probs &amp; rates'!$E$4:$E$5999,UsefulSeries!$E1582)</f>
        <v>0.58445777214583794</v>
      </c>
      <c r="M1584" s="12"/>
      <c r="N1584" s="12"/>
      <c r="O1584" s="12"/>
      <c r="P1584" s="12">
        <f t="array" aca="1" ref="P1584:U1589" ca="1">MINVERSE(A1584:F1589)</f>
        <v>46.21032068913312</v>
      </c>
      <c r="Q1584" s="12">
        <f ca="1"/>
        <v>0.59929437195610469</v>
      </c>
      <c r="R1584" s="12">
        <f ca="1"/>
        <v>0</v>
      </c>
      <c r="S1584" s="12">
        <f ca="1"/>
        <v>0</v>
      </c>
      <c r="T1584" s="12">
        <f ca="1"/>
        <v>0</v>
      </c>
      <c r="U1584" s="12">
        <f ca="1"/>
        <v>0</v>
      </c>
      <c r="V1584" s="12"/>
      <c r="W1584" s="12">
        <f ca="1">INDEX(P$8:P$6003,UsefulSeries!$I1580)</f>
        <v>0</v>
      </c>
      <c r="X1584" s="12">
        <f ca="1">INDEX(Q$8:Q$6003,UsefulSeries!$I1580)</f>
        <v>0</v>
      </c>
      <c r="Y1584" s="12">
        <f ca="1">INDEX(R$8:R$6003,UsefulSeries!$I1580)</f>
        <v>0.17638676241710011</v>
      </c>
      <c r="Z1584" s="12">
        <f ca="1">INDEX(S$8:S$6003,UsefulSeries!$I1580)</f>
        <v>5.5301453896880085E-2</v>
      </c>
      <c r="AA1584" s="12">
        <f ca="1">INDEX(T$8:T$6003,UsefulSeries!$I1580)</f>
        <v>0</v>
      </c>
      <c r="AB1584" s="12">
        <f ca="1">INDEX(U$8:U$6003,UsefulSeries!$I1580)</f>
        <v>0</v>
      </c>
      <c r="AC1584" s="12">
        <f>INDEX( K$8:K$6003,UsefulSeries!$I1580)</f>
        <v>3.1343922555392464E-2</v>
      </c>
      <c r="AD1584" s="12">
        <f>INDEX(L$8:L$6003,UsefulSeries!$I1580)</f>
        <v>-3.1343922555392464E-2</v>
      </c>
      <c r="AE1584" s="12"/>
      <c r="AF1584" s="12"/>
      <c r="AG1584" s="12"/>
      <c r="AH1584" s="12"/>
      <c r="AI1584" s="12"/>
      <c r="AJ1584" s="12"/>
      <c r="AK1584" s="12"/>
      <c r="AL1584" s="12"/>
      <c r="AM1584" s="12"/>
      <c r="AN1584" s="12">
        <f t="shared" ca="1" si="234"/>
        <v>0</v>
      </c>
      <c r="AO1584" s="12">
        <f t="shared" ca="1" si="235"/>
        <v>0</v>
      </c>
      <c r="AP1584" s="12">
        <f t="shared" ca="1" si="236"/>
        <v>0.17638676241710011</v>
      </c>
      <c r="AQ1584" s="12">
        <f t="shared" ca="1" si="237"/>
        <v>5.5301453896880085E-2</v>
      </c>
      <c r="AR1584" s="12">
        <f t="shared" ca="1" si="238"/>
        <v>0</v>
      </c>
      <c r="AS1584" s="12">
        <f t="shared" ca="1" si="239"/>
        <v>0</v>
      </c>
      <c r="AT1584" s="12">
        <f t="shared" si="240"/>
        <v>3.1343922555392464E-2</v>
      </c>
      <c r="AU1584" s="12">
        <f t="shared" si="241"/>
        <v>-3.1343922555392464E-2</v>
      </c>
      <c r="AV1584" s="12"/>
      <c r="AW1584" s="12">
        <f ca="1">INDEX(I$8:I$6003,UsefulSeries!$I1580)</f>
        <v>0.25885817972837183</v>
      </c>
      <c r="AX1584" s="12"/>
      <c r="AY1584" s="12"/>
      <c r="AZ1584" s="12">
        <f ca="1"/>
        <v>5.5301453896880085E-2</v>
      </c>
      <c r="BA1584" s="12"/>
      <c r="BB1584" s="12">
        <f t="shared" ca="1" si="233"/>
        <v>5.5301453896880085E-2</v>
      </c>
      <c r="BC1584" s="12"/>
      <c r="BD1584" s="38">
        <f ca="1"/>
        <v>0.25743825983376756</v>
      </c>
    </row>
    <row r="1585" spans="1:56" x14ac:dyDescent="0.35">
      <c r="A1585" s="12">
        <f ca="1">-INDEX('Flow probs &amp; rates'!$K$5:$K$5999,UsefulSeries!$E1582,0)*(INDEX('Flow probs &amp; rates'!$L$5:$L$5999,UsefulSeries!$E1582,0))/INDEX('Flow probs &amp; rates'!$E$4:$E$5999,UsefulSeries!$E1582,0)</f>
        <v>-2.6184071093936158E-4</v>
      </c>
      <c r="B1585" s="12">
        <f ca="1">INDEX('Flow probs &amp; rates'!$L$5:$L$5999,UsefulSeries!$E1582,0)*(1-INDEX('Flow probs &amp; rates'!$L$5:$L$5999,UsefulSeries!$E1582,0))/INDEX('Flow probs &amp; rates'!$E$4:$E$5999,UsefulSeries!$E1582,0)</f>
        <v>2.0189983067060657E-2</v>
      </c>
      <c r="C1585" s="12">
        <v>0</v>
      </c>
      <c r="D1585" s="12">
        <v>0</v>
      </c>
      <c r="E1585" s="12">
        <v>0</v>
      </c>
      <c r="F1585" s="12">
        <v>0</v>
      </c>
      <c r="G1585" s="12"/>
      <c r="H1585" s="12"/>
      <c r="I1585" s="12">
        <f ca="1">INDEX('Flow probs &amp; rates'!$L$5:$L$5999,UsefulSeries!$E1582)</f>
        <v>1.194282355756356E-2</v>
      </c>
      <c r="J1585" s="12"/>
      <c r="K1585" s="12">
        <f>-INDEX('Flow probs &amp; rates'!$E$4:$E$5999,UsefulSeries!$E1582)</f>
        <v>-0.58445777214583794</v>
      </c>
      <c r="L1585" s="12"/>
      <c r="M1585" s="12"/>
      <c r="N1585" s="12"/>
      <c r="O1585" s="12"/>
      <c r="P1585" s="12">
        <f ca="1"/>
        <v>0.5992943719561048</v>
      </c>
      <c r="Q1585" s="12">
        <f ca="1"/>
        <v>49.537283728392055</v>
      </c>
      <c r="R1585" s="12">
        <f ca="1"/>
        <v>0</v>
      </c>
      <c r="S1585" s="12">
        <f ca="1"/>
        <v>0</v>
      </c>
      <c r="T1585" s="12">
        <f ca="1"/>
        <v>0</v>
      </c>
      <c r="U1585" s="12">
        <f ca="1"/>
        <v>0</v>
      </c>
      <c r="V1585" s="12"/>
      <c r="W1585" s="12">
        <f ca="1">INDEX(P$9:P$6003,UsefulSeries!$I1580)</f>
        <v>0</v>
      </c>
      <c r="X1585" s="12">
        <f ca="1">INDEX(Q$9:Q$6003,UsefulSeries!$I1580)</f>
        <v>0</v>
      </c>
      <c r="Y1585" s="12">
        <f ca="1">INDEX(R$9:R$6003,UsefulSeries!$I1580)</f>
        <v>5.5301453896880078E-2</v>
      </c>
      <c r="Z1585" s="12">
        <f ca="1">INDEX(S$9:S$6003,UsefulSeries!$I1580)</f>
        <v>0.23506820152997154</v>
      </c>
      <c r="AA1585" s="12">
        <f ca="1">INDEX(T$9:T$6003,UsefulSeries!$I1580)</f>
        <v>0</v>
      </c>
      <c r="AB1585" s="12">
        <f ca="1">INDEX(U$9:U$6003,UsefulSeries!$I1580)</f>
        <v>0</v>
      </c>
      <c r="AC1585" s="12">
        <f>INDEX( K$9:K$6003,UsefulSeries!$I1580)</f>
        <v>0</v>
      </c>
      <c r="AD1585" s="12">
        <f>INDEX(L$9:L$6003,UsefulSeries!$I1580)</f>
        <v>-3.1343922555392464E-2</v>
      </c>
      <c r="AE1585" s="12"/>
      <c r="AF1585" s="12"/>
      <c r="AG1585" s="12"/>
      <c r="AH1585" s="12"/>
      <c r="AI1585" s="12"/>
      <c r="AJ1585" s="12"/>
      <c r="AK1585" s="12"/>
      <c r="AL1585" s="12"/>
      <c r="AM1585" s="12"/>
      <c r="AN1585" s="12">
        <f t="shared" ca="1" si="234"/>
        <v>0</v>
      </c>
      <c r="AO1585" s="12">
        <f t="shared" ca="1" si="235"/>
        <v>0</v>
      </c>
      <c r="AP1585" s="12">
        <f t="shared" ca="1" si="236"/>
        <v>5.5301453896880078E-2</v>
      </c>
      <c r="AQ1585" s="12">
        <f t="shared" ca="1" si="237"/>
        <v>0.23506820152997154</v>
      </c>
      <c r="AR1585" s="12">
        <f t="shared" ca="1" si="238"/>
        <v>0</v>
      </c>
      <c r="AS1585" s="12">
        <f t="shared" ca="1" si="239"/>
        <v>0</v>
      </c>
      <c r="AT1585" s="12">
        <f t="shared" si="240"/>
        <v>0</v>
      </c>
      <c r="AU1585" s="12">
        <f t="shared" si="241"/>
        <v>-3.1343922555392464E-2</v>
      </c>
      <c r="AV1585" s="12"/>
      <c r="AW1585" s="12">
        <f ca="1">INDEX(I$9:I$6003,UsefulSeries!$I1580)</f>
        <v>0.17435884538205149</v>
      </c>
      <c r="AX1585" s="12"/>
      <c r="AY1585" s="12"/>
      <c r="AZ1585" s="12">
        <f ca="1"/>
        <v>5.5301453896880078E-2</v>
      </c>
      <c r="BA1585" s="12"/>
      <c r="BB1585" s="12">
        <f t="shared" ca="1" si="233"/>
        <v>5.5301453896880078E-2</v>
      </c>
      <c r="BC1585" s="12"/>
      <c r="BD1585" s="38">
        <f ca="1"/>
        <v>0.17526161463343984</v>
      </c>
    </row>
    <row r="1586" spans="1:56" x14ac:dyDescent="0.35">
      <c r="A1586" s="12">
        <v>0</v>
      </c>
      <c r="B1586" s="12">
        <v>0</v>
      </c>
      <c r="C1586" s="12">
        <f ca="1">INDEX('Flow probs &amp; rates'!$M$5:$M$5999,UsefulSeries!$E1582,0)*(1-INDEX('Flow probs &amp; rates'!$M$5:$M$5999,UsefulSeries!$E1582,0))/INDEX('Flow probs &amp; rates'!$F$4:$F$5999,UsefulSeries!$E1582,0)</f>
        <v>2.4979401877939189</v>
      </c>
      <c r="D1586" s="12">
        <f ca="1">-INDEX('Flow probs &amp; rates'!$M$5:$M$5999,UsefulSeries!$E1582,0)*(INDEX('Flow probs &amp; rates'!$O$5:$O$5999,UsefulSeries!$E1582,0))/INDEX('Flow probs &amp; rates'!$F$4:$F$5999,UsefulSeries!$E1582,0)</f>
        <v>-0.3879915866188664</v>
      </c>
      <c r="E1586" s="12">
        <v>0</v>
      </c>
      <c r="F1586" s="12">
        <v>0</v>
      </c>
      <c r="G1586" s="12"/>
      <c r="H1586" s="12"/>
      <c r="I1586" s="12">
        <f ca="1">INDEX('Flow probs &amp; rates'!$M$5:$M$5999,UsefulSeries!$E1582)</f>
        <v>0.15577881910520908</v>
      </c>
      <c r="J1586" s="12"/>
      <c r="K1586" s="12">
        <f>INDEX('Flow probs &amp; rates'!$F$4:$F$5999,UsefulSeries!$E1582)</f>
        <v>5.2648089520326583E-2</v>
      </c>
      <c r="L1586" s="12">
        <f>-INDEX('Flow probs &amp; rates'!$F$4:$F$5999,UsefulSeries!$E1582)</f>
        <v>-5.2648089520326583E-2</v>
      </c>
      <c r="M1586" s="12"/>
      <c r="N1586" s="12"/>
      <c r="O1586" s="12"/>
      <c r="P1586" s="12">
        <f ca="1"/>
        <v>0</v>
      </c>
      <c r="Q1586" s="12">
        <f ca="1"/>
        <v>0</v>
      </c>
      <c r="R1586" s="12">
        <f ca="1"/>
        <v>0.41179755442972948</v>
      </c>
      <c r="S1586" s="12">
        <f ca="1"/>
        <v>7.3830622707327653E-2</v>
      </c>
      <c r="T1586" s="12">
        <f ca="1"/>
        <v>0</v>
      </c>
      <c r="U1586" s="12">
        <f ca="1"/>
        <v>0</v>
      </c>
      <c r="V1586" s="12"/>
      <c r="W1586" s="12">
        <f ca="1">INDEX(P$10:P$6003,UsefulSeries!$I1580)</f>
        <v>0</v>
      </c>
      <c r="X1586" s="12">
        <f ca="1">INDEX(Q$10:Q$6003,UsefulSeries!$I1580)</f>
        <v>0</v>
      </c>
      <c r="Y1586" s="12">
        <f ca="1">INDEX(R$10:R$6003,UsefulSeries!$I1580)</f>
        <v>0</v>
      </c>
      <c r="Z1586" s="12">
        <f ca="1">INDEX(S$10:S$6003,UsefulSeries!$I1580)</f>
        <v>0</v>
      </c>
      <c r="AA1586" s="12">
        <f ca="1">INDEX(T$10:T$6003,UsefulSeries!$I1580)</f>
        <v>12.635962636950918</v>
      </c>
      <c r="AB1586" s="12">
        <f ca="1">INDEX(U$10:U$6003,UsefulSeries!$I1580)</f>
        <v>0.35498735803772907</v>
      </c>
      <c r="AC1586" s="12">
        <f>INDEX( K$10:K$6003,UsefulSeries!$I1580)</f>
        <v>0.33871094569092053</v>
      </c>
      <c r="AD1586" s="12">
        <f>INDEX(L$10:L$6003,UsefulSeries!$I1580)</f>
        <v>0</v>
      </c>
      <c r="AE1586" s="12"/>
      <c r="AF1586" s="12"/>
      <c r="AG1586" s="12"/>
      <c r="AH1586" s="12"/>
      <c r="AI1586" s="12"/>
      <c r="AJ1586" s="12"/>
      <c r="AK1586" s="12"/>
      <c r="AL1586" s="12"/>
      <c r="AM1586" s="12"/>
      <c r="AN1586" s="12">
        <f t="shared" ca="1" si="234"/>
        <v>0</v>
      </c>
      <c r="AO1586" s="12">
        <f t="shared" ca="1" si="235"/>
        <v>0</v>
      </c>
      <c r="AP1586" s="12">
        <f t="shared" ca="1" si="236"/>
        <v>0</v>
      </c>
      <c r="AQ1586" s="12">
        <f t="shared" ca="1" si="237"/>
        <v>0</v>
      </c>
      <c r="AR1586" s="12">
        <f t="shared" ca="1" si="238"/>
        <v>12.635962636950918</v>
      </c>
      <c r="AS1586" s="12">
        <f t="shared" ca="1" si="239"/>
        <v>0.35498735803772907</v>
      </c>
      <c r="AT1586" s="12">
        <f t="shared" si="240"/>
        <v>0.33871094569092053</v>
      </c>
      <c r="AU1586" s="12">
        <f t="shared" si="241"/>
        <v>0</v>
      </c>
      <c r="AV1586" s="12"/>
      <c r="AW1586" s="12">
        <f ca="1">INDEX(I$10:I$6003,UsefulSeries!$I1580)</f>
        <v>2.7580134150460966E-2</v>
      </c>
      <c r="AX1586" s="12"/>
      <c r="AY1586" s="12"/>
      <c r="AZ1586" s="12">
        <f ca="1"/>
        <v>0.35498735803772902</v>
      </c>
      <c r="BA1586" s="12"/>
      <c r="BB1586" s="12">
        <f t="shared" ca="1" si="233"/>
        <v>0.35498735803772902</v>
      </c>
      <c r="BC1586" s="12"/>
      <c r="BD1586" s="38">
        <f ca="1"/>
        <v>2.7296308183282481E-2</v>
      </c>
    </row>
    <row r="1587" spans="1:56" x14ac:dyDescent="0.35">
      <c r="A1587" s="12">
        <v>0</v>
      </c>
      <c r="B1587" s="12">
        <v>0</v>
      </c>
      <c r="C1587" s="12">
        <f ca="1">-INDEX('Flow probs &amp; rates'!$M$5:$M$5999,UsefulSeries!$E1582,0)*(INDEX('Flow probs &amp; rates'!$O$5:$O$5999,UsefulSeries!$E1582,0))/INDEX('Flow probs &amp; rates'!$F$4:$F$5999,UsefulSeries!$E1582,0)</f>
        <v>-0.3879915866188664</v>
      </c>
      <c r="D1587" s="12">
        <f ca="1">INDEX('Flow probs &amp; rates'!$O$5:$O$5999,UsefulSeries!$E1582,0)*(1-INDEX('Flow probs &amp; rates'!$O$5:$O$5999,UsefulSeries!$E1582,0))/INDEX('Flow probs &amp; rates'!$F$4:$F$5999,UsefulSeries!$E1582,0)</f>
        <v>2.1640612072624741</v>
      </c>
      <c r="E1587" s="12">
        <v>0</v>
      </c>
      <c r="F1587" s="12">
        <v>0</v>
      </c>
      <c r="G1587" s="12"/>
      <c r="H1587" s="12"/>
      <c r="I1587" s="12">
        <f ca="1">INDEX('Flow probs &amp; rates'!$O$5:$O$5999,UsefulSeries!$E1582)</f>
        <v>0.13112832606368477</v>
      </c>
      <c r="J1587" s="12"/>
      <c r="K1587" s="12"/>
      <c r="L1587" s="12">
        <f>-INDEX('Flow probs &amp; rates'!$F$4:$F$5999,UsefulSeries!$E1582)</f>
        <v>-5.2648089520326583E-2</v>
      </c>
      <c r="M1587" s="12"/>
      <c r="N1587" s="12"/>
      <c r="O1587" s="12"/>
      <c r="P1587" s="12">
        <f ca="1"/>
        <v>0</v>
      </c>
      <c r="Q1587" s="12">
        <f ca="1"/>
        <v>0</v>
      </c>
      <c r="R1587" s="12">
        <f ca="1"/>
        <v>7.3830622707327653E-2</v>
      </c>
      <c r="S1587" s="12">
        <f ca="1"/>
        <v>0.47533113065064653</v>
      </c>
      <c r="T1587" s="12">
        <f ca="1"/>
        <v>0</v>
      </c>
      <c r="U1587" s="12">
        <f ca="1"/>
        <v>0</v>
      </c>
      <c r="V1587" s="12"/>
      <c r="W1587" s="12">
        <f ca="1">INDEX(P$11:P$6003,UsefulSeries!$I1580)</f>
        <v>0</v>
      </c>
      <c r="X1587" s="12">
        <f ca="1">INDEX(Q$11:Q$6003,UsefulSeries!$I1580)</f>
        <v>0</v>
      </c>
      <c r="Y1587" s="12">
        <f ca="1">INDEX(R$11:R$6003,UsefulSeries!$I1580)</f>
        <v>0</v>
      </c>
      <c r="Z1587" s="12">
        <f ca="1">INDEX(S$11:S$6003,UsefulSeries!$I1580)</f>
        <v>0</v>
      </c>
      <c r="AA1587" s="12">
        <f ca="1">INDEX(T$11:T$6003,UsefulSeries!$I1580)</f>
        <v>0.35498735803772902</v>
      </c>
      <c r="AB1587" s="12">
        <f ca="1">INDEX(U$11:U$6003,UsefulSeries!$I1580)</f>
        <v>18.893618754226612</v>
      </c>
      <c r="AC1587" s="12">
        <f>INDEX( K$11:K$6003,UsefulSeries!$I1580)</f>
        <v>0</v>
      </c>
      <c r="AD1587" s="12">
        <f>INDEX(L$11:L$6003,UsefulSeries!$I1580)</f>
        <v>0.33871094569092053</v>
      </c>
      <c r="AE1587" s="12"/>
      <c r="AF1587" s="12"/>
      <c r="AG1587" s="12"/>
      <c r="AH1587" s="12"/>
      <c r="AI1587" s="12"/>
      <c r="AJ1587" s="12"/>
      <c r="AK1587" s="12"/>
      <c r="AL1587" s="12"/>
      <c r="AM1587" s="12"/>
      <c r="AN1587" s="12">
        <f t="shared" ca="1" si="234"/>
        <v>0</v>
      </c>
      <c r="AO1587" s="12">
        <f t="shared" ca="1" si="235"/>
        <v>0</v>
      </c>
      <c r="AP1587" s="12">
        <f t="shared" ca="1" si="236"/>
        <v>0</v>
      </c>
      <c r="AQ1587" s="12">
        <f t="shared" ca="1" si="237"/>
        <v>0</v>
      </c>
      <c r="AR1587" s="12">
        <f t="shared" ca="1" si="238"/>
        <v>0.35498735803772902</v>
      </c>
      <c r="AS1587" s="12">
        <f t="shared" ca="1" si="239"/>
        <v>18.893618754226612</v>
      </c>
      <c r="AT1587" s="12">
        <f t="shared" si="240"/>
        <v>0</v>
      </c>
      <c r="AU1587" s="12">
        <f t="shared" si="241"/>
        <v>0.33871094569092053</v>
      </c>
      <c r="AV1587" s="12"/>
      <c r="AW1587" s="12">
        <f ca="1">INDEX(I$11:I$6003,UsefulSeries!$I1580)</f>
        <v>1.82705475098098E-2</v>
      </c>
      <c r="AX1587" s="12"/>
      <c r="AY1587" s="12"/>
      <c r="AZ1587" s="12">
        <f ca="1"/>
        <v>0.35498735803772902</v>
      </c>
      <c r="BA1587" s="12"/>
      <c r="BB1587" s="12">
        <f t="shared" ca="1" si="233"/>
        <v>0.35498735803772902</v>
      </c>
      <c r="BC1587" s="12"/>
      <c r="BD1587" s="38">
        <f ca="1"/>
        <v>1.8199416514835857E-2</v>
      </c>
    </row>
    <row r="1588" spans="1:56" x14ac:dyDescent="0.35">
      <c r="A1588" s="12">
        <v>0</v>
      </c>
      <c r="B1588" s="12">
        <v>0</v>
      </c>
      <c r="C1588" s="12">
        <v>0</v>
      </c>
      <c r="D1588" s="12">
        <v>0</v>
      </c>
      <c r="E1588" s="12">
        <f ca="1">INDEX('Flow probs &amp; rates'!$P$5:$P$5999,UsefulSeries!$E1582,0)*(1-INDEX('Flow probs &amp; rates'!$P$5:$P$5999,UsefulSeries!$E1582,0))/INDEX('Flow probs &amp; rates'!$G$4:$G$5999,UsefulSeries!$E1582,0)</f>
        <v>4.6268237423807888E-2</v>
      </c>
      <c r="F1588" s="12">
        <f ca="1">-INDEX('Flow probs &amp; rates'!$P$5:$P$5999,UsefulSeries!$E1582,0)*(INDEX('Flow probs &amp; rates'!$Q$5:$Q$5999,UsefulSeries!$E1582,0))/INDEX('Flow probs &amp; rates'!$G$4:$G$5999,UsefulSeries!$E1582,0)</f>
        <v>-1.1465663497459467E-3</v>
      </c>
      <c r="G1588" s="12"/>
      <c r="H1588" s="12"/>
      <c r="I1588" s="12">
        <f ca="1">INDEX('Flow probs &amp; rates'!$P$5:$P$5999,UsefulSeries!$E1582)</f>
        <v>1.7082276316283965E-2</v>
      </c>
      <c r="J1588" s="12"/>
      <c r="K1588" s="12">
        <f>INDEX('Flow probs &amp; rates'!$G$4:$G$5999,UsefulSeries!$E1582)</f>
        <v>0.36289413833383555</v>
      </c>
      <c r="L1588" s="12"/>
      <c r="M1588" s="12"/>
      <c r="N1588" s="12"/>
      <c r="O1588" s="12"/>
      <c r="P1588" s="12">
        <f ca="1"/>
        <v>0</v>
      </c>
      <c r="Q1588" s="12">
        <f ca="1"/>
        <v>0</v>
      </c>
      <c r="R1588" s="12">
        <f ca="1"/>
        <v>0</v>
      </c>
      <c r="S1588" s="12">
        <f ca="1"/>
        <v>0</v>
      </c>
      <c r="T1588" s="12">
        <f ca="1"/>
        <v>21.622480684184513</v>
      </c>
      <c r="U1588" s="12">
        <f ca="1"/>
        <v>0.37858252829877259</v>
      </c>
      <c r="V1588" s="12"/>
      <c r="W1588" s="12"/>
      <c r="X1588" s="12"/>
      <c r="Y1588" s="12"/>
      <c r="Z1588" s="12"/>
      <c r="AA1588" s="12"/>
      <c r="AB1588" s="12"/>
      <c r="AC1588" s="12"/>
      <c r="AD1588" s="12"/>
      <c r="AE1588" s="12">
        <f t="array" ref="AE1588:AJ1589">TRANSPOSE(AC1582:AD1587)</f>
        <v>-0.62994513175368705</v>
      </c>
      <c r="AF1588" s="12">
        <v>-0.62994513175368705</v>
      </c>
      <c r="AG1588" s="12">
        <v>3.1343922555392464E-2</v>
      </c>
      <c r="AH1588" s="12">
        <v>0</v>
      </c>
      <c r="AI1588" s="12">
        <v>0.33871094569092053</v>
      </c>
      <c r="AJ1588" s="12">
        <v>0</v>
      </c>
      <c r="AK1588" s="12"/>
      <c r="AL1588" s="12"/>
      <c r="AM1588" s="12"/>
      <c r="AN1588" s="12">
        <f t="shared" si="234"/>
        <v>-0.62994513175368705</v>
      </c>
      <c r="AO1588" s="12">
        <f t="shared" si="235"/>
        <v>-0.62994513175368705</v>
      </c>
      <c r="AP1588" s="12">
        <f t="shared" si="236"/>
        <v>3.1343922555392464E-2</v>
      </c>
      <c r="AQ1588" s="12">
        <f t="shared" si="237"/>
        <v>0</v>
      </c>
      <c r="AR1588" s="12">
        <f t="shared" si="238"/>
        <v>0.33871094569092053</v>
      </c>
      <c r="AS1588" s="12">
        <f t="shared" si="239"/>
        <v>0</v>
      </c>
      <c r="AT1588" s="12">
        <f t="shared" si="240"/>
        <v>0</v>
      </c>
      <c r="AU1588" s="12">
        <f t="shared" si="241"/>
        <v>0</v>
      </c>
      <c r="AV1588" s="12"/>
      <c r="AW1588" s="12"/>
      <c r="AX1588" s="12">
        <f>INDEX($N$6:$N$6003,UsefulSeries!$K1580)</f>
        <v>1.144859388144015E-3</v>
      </c>
      <c r="AY1588" s="12"/>
      <c r="AZ1588" s="12"/>
      <c r="BA1588" s="12"/>
      <c r="BB1588" s="12">
        <f t="shared" si="233"/>
        <v>1.144859388144015E-3</v>
      </c>
      <c r="BC1588" s="12"/>
      <c r="BD1588" s="38">
        <f ca="1"/>
        <v>1.0662970791442695E-2</v>
      </c>
    </row>
    <row r="1589" spans="1:56" x14ac:dyDescent="0.35">
      <c r="A1589" s="12">
        <v>0</v>
      </c>
      <c r="B1589" s="12">
        <v>0</v>
      </c>
      <c r="C1589" s="12">
        <v>0</v>
      </c>
      <c r="D1589" s="12">
        <v>0</v>
      </c>
      <c r="E1589" s="12">
        <f ca="1">-INDEX('Flow probs &amp; rates'!$P$5:$P$5999,UsefulSeries!$E1582,0)*(INDEX('Flow probs &amp; rates'!$Q$5:$Q$5999,UsefulSeries!$E1582,0))/INDEX('Flow probs &amp; rates'!$G$4:$G$5999,UsefulSeries!$E1582,0)</f>
        <v>-1.1465663497459467E-3</v>
      </c>
      <c r="F1589" s="12">
        <f ca="1">INDEX('Flow probs &amp; rates'!$Q$5:$Q$5999,UsefulSeries!$E1582,0)*(1-INDEX('Flow probs &amp; rates'!$Q$5:$Q$5999,UsefulSeries!$E1582,0))/INDEX('Flow probs &amp; rates'!$G$4:$G$5999,UsefulSeries!$E1582,0)</f>
        <v>6.5485348364920981E-2</v>
      </c>
      <c r="G1589" s="12"/>
      <c r="H1589" s="12"/>
      <c r="I1589" s="12">
        <f ca="1">INDEX('Flow probs &amp; rates'!$Q$5:$Q$5999,UsefulSeries!$E1582)</f>
        <v>2.4357538762968561E-2</v>
      </c>
      <c r="J1589" s="12"/>
      <c r="K1589" s="12"/>
      <c r="L1589" s="12">
        <f>INDEX('Flow probs &amp; rates'!$G$4:$G$5999,UsefulSeries!$E1582)</f>
        <v>0.36289413833383555</v>
      </c>
      <c r="M1589" s="12"/>
      <c r="N1589" s="12"/>
      <c r="O1589" s="12"/>
      <c r="P1589" s="12">
        <f ca="1"/>
        <v>0</v>
      </c>
      <c r="Q1589" s="12">
        <f ca="1"/>
        <v>0</v>
      </c>
      <c r="R1589" s="12">
        <f ca="1"/>
        <v>0</v>
      </c>
      <c r="S1589" s="12">
        <f ca="1"/>
        <v>0</v>
      </c>
      <c r="T1589" s="12">
        <f ca="1"/>
        <v>0.37858252829877254</v>
      </c>
      <c r="U1589" s="12">
        <f ca="1"/>
        <v>15.277219942582743</v>
      </c>
      <c r="V1589" s="12"/>
      <c r="W1589" s="12"/>
      <c r="X1589" s="12"/>
      <c r="Y1589" s="12"/>
      <c r="Z1589" s="12"/>
      <c r="AA1589" s="12"/>
      <c r="AB1589" s="12"/>
      <c r="AC1589" s="12"/>
      <c r="AD1589" s="12"/>
      <c r="AE1589" s="12">
        <v>0.62994513175368705</v>
      </c>
      <c r="AF1589" s="12">
        <v>0</v>
      </c>
      <c r="AG1589" s="12">
        <v>-3.1343922555392464E-2</v>
      </c>
      <c r="AH1589" s="12">
        <v>-3.1343922555392464E-2</v>
      </c>
      <c r="AI1589" s="12">
        <v>0</v>
      </c>
      <c r="AJ1589" s="12">
        <v>0.33871094569092053</v>
      </c>
      <c r="AK1589" s="12"/>
      <c r="AL1589" s="12"/>
      <c r="AM1589" s="12"/>
      <c r="AN1589" s="12">
        <f t="shared" si="234"/>
        <v>0.62994513175368705</v>
      </c>
      <c r="AO1589" s="12">
        <f t="shared" si="235"/>
        <v>0</v>
      </c>
      <c r="AP1589" s="12">
        <f t="shared" si="236"/>
        <v>-3.1343922555392464E-2</v>
      </c>
      <c r="AQ1589" s="12">
        <f t="shared" si="237"/>
        <v>-3.1343922555392464E-2</v>
      </c>
      <c r="AR1589" s="12">
        <f t="shared" si="238"/>
        <v>0</v>
      </c>
      <c r="AS1589" s="12">
        <f t="shared" si="239"/>
        <v>0.33871094569092053</v>
      </c>
      <c r="AT1589" s="12">
        <f t="shared" si="240"/>
        <v>0</v>
      </c>
      <c r="AU1589" s="12">
        <f t="shared" si="241"/>
        <v>0</v>
      </c>
      <c r="AV1589" s="12"/>
      <c r="AW1589" s="12"/>
      <c r="AX1589" s="12">
        <f>INDEX('Margin error adjustment'!N$7:N$6003,UsefulSeries!$K1580)</f>
        <v>-4.0142210812038615E-4</v>
      </c>
      <c r="AY1589" s="12"/>
      <c r="AZ1589" s="12"/>
      <c r="BA1589" s="12"/>
      <c r="BB1589" s="12">
        <f t="shared" si="233"/>
        <v>-4.0142210812038615E-4</v>
      </c>
      <c r="BC1589" s="12"/>
      <c r="BD1589" s="38">
        <f ca="1"/>
        <v>4.2652195013383847E-3</v>
      </c>
    </row>
    <row r="1590" spans="1:56" x14ac:dyDescent="0.35">
      <c r="A1590" s="12">
        <f ca="1">INDEX('Flow probs &amp; rates'!$K$5:$K$5999,UsefulSeries!$E1588,0)*(1-INDEX('Flow probs &amp; rates'!$K$5:$K$5999,UsefulSeries!$E1588,0))/INDEX('Flow probs &amp; rates'!$E$4:$E$5999,UsefulSeries!$E1588,0)</f>
        <v>2.1403941273043795E-2</v>
      </c>
      <c r="B1590" s="12">
        <f ca="1">-INDEX('Flow probs &amp; rates'!$K$5:$K$5999,UsefulSeries!$E1588,0)*(INDEX('Flow probs &amp; rates'!$L$5:$L$5999,UsefulSeries!$E1588,0))/INDEX('Flow probs &amp; rates'!$E$4:$E$5999,UsefulSeries!$E1588,0)</f>
        <v>-2.6626183511507454E-4</v>
      </c>
      <c r="C1590" s="12">
        <v>0</v>
      </c>
      <c r="D1590" s="12">
        <v>0</v>
      </c>
      <c r="E1590" s="12">
        <v>0</v>
      </c>
      <c r="F1590" s="12">
        <v>0</v>
      </c>
      <c r="G1590" s="12"/>
      <c r="H1590" s="12"/>
      <c r="I1590" s="12">
        <f ca="1">INDEX('Flow probs &amp; rates'!$K$5:$K$5999,UsefulSeries!$E1588)</f>
        <v>1.2686900378477568E-2</v>
      </c>
      <c r="J1590" s="12"/>
      <c r="K1590" s="12">
        <f>-INDEX('Flow probs &amp; rates'!$E$4:$E$5999,UsefulSeries!$E1588)</f>
        <v>-0.58521665601088957</v>
      </c>
      <c r="L1590" s="12">
        <f>INDEX('Flow probs &amp; rates'!$E$4:$E$5999,UsefulSeries!$E1588)</f>
        <v>0.58521665601088957</v>
      </c>
      <c r="M1590" s="12"/>
      <c r="N1590" s="12"/>
      <c r="O1590" s="12"/>
      <c r="P1590" s="12">
        <f t="array" aca="1" ref="P1590:U1595" ca="1">MINVERSE(A1590:F1595)</f>
        <v>46.727833832831628</v>
      </c>
      <c r="Q1590" s="12">
        <f ca="1"/>
        <v>0.60020308358507091</v>
      </c>
      <c r="R1590" s="12">
        <f ca="1"/>
        <v>0</v>
      </c>
      <c r="S1590" s="12">
        <f ca="1"/>
        <v>0</v>
      </c>
      <c r="T1590" s="12">
        <f ca="1"/>
        <v>0</v>
      </c>
      <c r="U1590" s="12">
        <f ca="1"/>
        <v>0</v>
      </c>
      <c r="V1590" s="12"/>
      <c r="W1590" s="12">
        <f ca="1">INDEX(P$6:P$6003,UsefulSeries!$I1588)</f>
        <v>56.776875511657202</v>
      </c>
      <c r="X1590" s="12">
        <f ca="1">INDEX(Q$6:Q$6003,UsefulSeries!$I1588)</f>
        <v>0.64779659222113606</v>
      </c>
      <c r="Y1590" s="12">
        <f ca="1">INDEX(R$6:R$6003,UsefulSeries!$I1588)</f>
        <v>0</v>
      </c>
      <c r="Z1590" s="12">
        <f ca="1">INDEX(S$6:S$6003,UsefulSeries!$I1588)</f>
        <v>0</v>
      </c>
      <c r="AA1590" s="12">
        <f ca="1">INDEX(T$6:T$6003,UsefulSeries!$I1588)</f>
        <v>0</v>
      </c>
      <c r="AB1590" s="12">
        <f ca="1">INDEX(U$6:U$6003,UsefulSeries!$I1588)</f>
        <v>0</v>
      </c>
      <c r="AC1590" s="12">
        <f>INDEX( K$6:K$6003,UsefulSeries!$I1588)</f>
        <v>-0.63108999114183106</v>
      </c>
      <c r="AD1590" s="12">
        <f>INDEX(L$6:L$6003,UsefulSeries!$I1588)</f>
        <v>0.63108999114183106</v>
      </c>
      <c r="AE1590" s="12"/>
      <c r="AF1590" s="12"/>
      <c r="AG1590" s="12"/>
      <c r="AH1590" s="12"/>
      <c r="AI1590" s="12"/>
      <c r="AJ1590" s="12"/>
      <c r="AK1590" s="12"/>
      <c r="AL1590" s="12"/>
      <c r="AM1590" s="12"/>
      <c r="AN1590" s="12">
        <f t="shared" ca="1" si="234"/>
        <v>56.776875511657202</v>
      </c>
      <c r="AO1590" s="12">
        <f t="shared" ca="1" si="235"/>
        <v>0.64779659222113606</v>
      </c>
      <c r="AP1590" s="12">
        <f t="shared" ca="1" si="236"/>
        <v>0</v>
      </c>
      <c r="AQ1590" s="12">
        <f t="shared" ca="1" si="237"/>
        <v>0</v>
      </c>
      <c r="AR1590" s="12">
        <f t="shared" ca="1" si="238"/>
        <v>0</v>
      </c>
      <c r="AS1590" s="12">
        <f t="shared" ca="1" si="239"/>
        <v>0</v>
      </c>
      <c r="AT1590" s="12">
        <f t="shared" si="240"/>
        <v>-0.63108999114183106</v>
      </c>
      <c r="AU1590" s="12">
        <f t="shared" si="241"/>
        <v>0.63108999114183106</v>
      </c>
      <c r="AV1590" s="12"/>
      <c r="AW1590" s="12">
        <f ca="1">INDEX(I$6:I$6003,UsefulSeries!$I1588)</f>
        <v>1.124354796642317E-2</v>
      </c>
      <c r="AX1590" s="12"/>
      <c r="AY1590" s="12"/>
      <c r="AZ1590" s="12">
        <f t="array" aca="1" ref="AZ1590:AZ1595" ca="1">MMULT(W1590:AB1595,AW1590:AW1595)</f>
        <v>0.64779659222113606</v>
      </c>
      <c r="BA1590" s="12"/>
      <c r="BB1590" s="12">
        <f t="shared" ca="1" si="233"/>
        <v>0.64779659222113606</v>
      </c>
      <c r="BC1590" s="12"/>
      <c r="BD1590" s="38">
        <f t="array" aca="1" ref="BD1590:BD1597" ca="1">MMULT(MINVERSE(AN1590:AU1597),BB1590:BB1597)</f>
        <v>1.1053607067425338E-2</v>
      </c>
    </row>
    <row r="1591" spans="1:56" x14ac:dyDescent="0.35">
      <c r="A1591" s="12">
        <f ca="1">-INDEX('Flow probs &amp; rates'!$K$5:$K$5999,UsefulSeries!$E1588,0)*(INDEX('Flow probs &amp; rates'!$L$5:$L$5999,UsefulSeries!$E1588,0))/INDEX('Flow probs &amp; rates'!$E$4:$E$5999,UsefulSeries!$E1588,0)</f>
        <v>-2.6626183511507454E-4</v>
      </c>
      <c r="B1591" s="12">
        <f ca="1">INDEX('Flow probs &amp; rates'!$L$5:$L$5999,UsefulSeries!$E1588,0)*(1-INDEX('Flow probs &amp; rates'!$L$5:$L$5999,UsefulSeries!$E1588,0))/INDEX('Flow probs &amp; rates'!$E$4:$E$5999,UsefulSeries!$E1588,0)</f>
        <v>2.0729381650233639E-2</v>
      </c>
      <c r="C1591" s="12">
        <v>0</v>
      </c>
      <c r="D1591" s="12">
        <v>0</v>
      </c>
      <c r="E1591" s="12">
        <v>0</v>
      </c>
      <c r="F1591" s="12">
        <v>0</v>
      </c>
      <c r="G1591" s="12"/>
      <c r="H1591" s="12"/>
      <c r="I1591" s="12">
        <f ca="1">INDEX('Flow probs &amp; rates'!$L$5:$L$5999,UsefulSeries!$E1588)</f>
        <v>1.2282027612804928E-2</v>
      </c>
      <c r="J1591" s="12"/>
      <c r="K1591" s="12">
        <f>-INDEX('Flow probs &amp; rates'!$E$4:$E$5999,UsefulSeries!$E1588)</f>
        <v>-0.58521665601088957</v>
      </c>
      <c r="L1591" s="12"/>
      <c r="M1591" s="12"/>
      <c r="N1591" s="12"/>
      <c r="O1591" s="12"/>
      <c r="P1591" s="12">
        <f ca="1"/>
        <v>0.60020308358507091</v>
      </c>
      <c r="Q1591" s="12">
        <f ca="1"/>
        <v>48.248415126420539</v>
      </c>
      <c r="R1591" s="12">
        <f ca="1"/>
        <v>0</v>
      </c>
      <c r="S1591" s="12">
        <f ca="1"/>
        <v>0</v>
      </c>
      <c r="T1591" s="12">
        <f ca="1"/>
        <v>0</v>
      </c>
      <c r="U1591" s="12">
        <f ca="1"/>
        <v>0</v>
      </c>
      <c r="V1591" s="12"/>
      <c r="W1591" s="12">
        <f ca="1">INDEX(P$7:P$6003,UsefulSeries!$I1588)</f>
        <v>0.64779659222113606</v>
      </c>
      <c r="X1591" s="12">
        <f ca="1">INDEX(Q$7:Q$6003,UsefulSeries!$I1588)</f>
        <v>44.032594547559697</v>
      </c>
      <c r="Y1591" s="12">
        <f ca="1">INDEX(R$7:R$6003,UsefulSeries!$I1588)</f>
        <v>0</v>
      </c>
      <c r="Z1591" s="12">
        <f ca="1">INDEX(S$7:S$6003,UsefulSeries!$I1588)</f>
        <v>0</v>
      </c>
      <c r="AA1591" s="12">
        <f ca="1">INDEX(T$7:T$6003,UsefulSeries!$I1588)</f>
        <v>0</v>
      </c>
      <c r="AB1591" s="12">
        <f ca="1">INDEX(U$7:U$6003,UsefulSeries!$I1588)</f>
        <v>0</v>
      </c>
      <c r="AC1591" s="12">
        <f>INDEX( K$7:K$6003,UsefulSeries!$I1588,1)</f>
        <v>-0.63108999114183106</v>
      </c>
      <c r="AD1591" s="12">
        <f>INDEX(L$7:L$6003,UsefulSeries!$I1588,1)</f>
        <v>0</v>
      </c>
      <c r="AE1591" s="12"/>
      <c r="AF1591" s="12"/>
      <c r="AG1591" s="12"/>
      <c r="AH1591" s="12"/>
      <c r="AI1591" s="12"/>
      <c r="AJ1591" s="12"/>
      <c r="AK1591" s="12"/>
      <c r="AL1591" s="12"/>
      <c r="AM1591" s="12"/>
      <c r="AN1591" s="12">
        <f t="shared" ca="1" si="234"/>
        <v>0.64779659222113606</v>
      </c>
      <c r="AO1591" s="12">
        <f t="shared" ca="1" si="235"/>
        <v>44.032594547559697</v>
      </c>
      <c r="AP1591" s="12">
        <f t="shared" ca="1" si="236"/>
        <v>0</v>
      </c>
      <c r="AQ1591" s="12">
        <f t="shared" ca="1" si="237"/>
        <v>0</v>
      </c>
      <c r="AR1591" s="12">
        <f t="shared" ca="1" si="238"/>
        <v>0</v>
      </c>
      <c r="AS1591" s="12">
        <f t="shared" ca="1" si="239"/>
        <v>0</v>
      </c>
      <c r="AT1591" s="12">
        <f t="shared" si="240"/>
        <v>-0.63108999114183106</v>
      </c>
      <c r="AU1591" s="12">
        <f t="shared" si="241"/>
        <v>0</v>
      </c>
      <c r="AV1591" s="12"/>
      <c r="AW1591" s="12">
        <f ca="1">INDEX(I$7:I$6003,UsefulSeries!$I1588)</f>
        <v>1.4546339291276441E-2</v>
      </c>
      <c r="AX1591" s="12"/>
      <c r="AY1591" s="12"/>
      <c r="AZ1591" s="12">
        <f ca="1"/>
        <v>0.64779659222113617</v>
      </c>
      <c r="BA1591" s="12"/>
      <c r="BB1591" s="12">
        <f t="shared" ca="1" si="233"/>
        <v>0.64779659222113617</v>
      </c>
      <c r="BC1591" s="12"/>
      <c r="BD1591" s="38">
        <f ca="1"/>
        <v>1.5475571829507491E-2</v>
      </c>
    </row>
    <row r="1592" spans="1:56" x14ac:dyDescent="0.35">
      <c r="A1592" s="12">
        <v>0</v>
      </c>
      <c r="B1592" s="12">
        <v>0</v>
      </c>
      <c r="C1592" s="12">
        <f ca="1">INDEX('Flow probs &amp; rates'!$M$5:$M$5999,UsefulSeries!$E1588,0)*(1-INDEX('Flow probs &amp; rates'!$M$5:$M$5999,UsefulSeries!$E1588,0))/INDEX('Flow probs &amp; rates'!$F$4:$F$5999,UsefulSeries!$E1588,0)</f>
        <v>2.466984824228041</v>
      </c>
      <c r="D1592" s="12">
        <f ca="1">-INDEX('Flow probs &amp; rates'!$M$5:$M$5999,UsefulSeries!$E1588,0)*(INDEX('Flow probs &amp; rates'!$O$5:$O$5999,UsefulSeries!$E1588,0))/INDEX('Flow probs &amp; rates'!$F$4:$F$5999,UsefulSeries!$E1588,0)</f>
        <v>-0.38783155939679714</v>
      </c>
      <c r="E1592" s="12">
        <v>0</v>
      </c>
      <c r="F1592" s="12">
        <v>0</v>
      </c>
      <c r="G1592" s="12"/>
      <c r="H1592" s="12"/>
      <c r="I1592" s="12">
        <f ca="1">INDEX('Flow probs &amp; rates'!$M$5:$M$5999,UsefulSeries!$E1588)</f>
        <v>0.15421709748096285</v>
      </c>
      <c r="J1592" s="12"/>
      <c r="K1592" s="12">
        <f>INDEX('Flow probs &amp; rates'!$F$4:$F$5999,UsefulSeries!$E1588)</f>
        <v>5.2871903809268463E-2</v>
      </c>
      <c r="L1592" s="12">
        <f>-INDEX('Flow probs &amp; rates'!$F$4:$F$5999,UsefulSeries!$E1588)</f>
        <v>-5.2871903809268463E-2</v>
      </c>
      <c r="M1592" s="12"/>
      <c r="N1592" s="12"/>
      <c r="O1592" s="12"/>
      <c r="P1592" s="12">
        <f ca="1"/>
        <v>0</v>
      </c>
      <c r="Q1592" s="12">
        <f ca="1"/>
        <v>0</v>
      </c>
      <c r="R1592" s="12">
        <f ca="1"/>
        <v>0.41701376992089551</v>
      </c>
      <c r="S1592" s="12">
        <f ca="1"/>
        <v>7.4173029997132031E-2</v>
      </c>
      <c r="T1592" s="12">
        <f ca="1"/>
        <v>0</v>
      </c>
      <c r="U1592" s="12">
        <f ca="1"/>
        <v>0</v>
      </c>
      <c r="V1592" s="12"/>
      <c r="W1592" s="12">
        <f ca="1">INDEX(P$8:P$6003,UsefulSeries!$I1588)</f>
        <v>0</v>
      </c>
      <c r="X1592" s="12">
        <f ca="1">INDEX(Q$8:Q$6003,UsefulSeries!$I1588)</f>
        <v>0</v>
      </c>
      <c r="Y1592" s="12">
        <f ca="1">INDEX(R$8:R$6003,UsefulSeries!$I1588)</f>
        <v>0.17384073306772518</v>
      </c>
      <c r="Z1592" s="12">
        <f ca="1">INDEX(S$8:S$6003,UsefulSeries!$I1588)</f>
        <v>5.3633373871869998E-2</v>
      </c>
      <c r="AA1592" s="12">
        <f ca="1">INDEX(T$8:T$6003,UsefulSeries!$I1588)</f>
        <v>0</v>
      </c>
      <c r="AB1592" s="12">
        <f ca="1">INDEX(U$8:U$6003,UsefulSeries!$I1588)</f>
        <v>0</v>
      </c>
      <c r="AC1592" s="12">
        <f>INDEX( K$8:K$6003,UsefulSeries!$I1588)</f>
        <v>3.0942500447272078E-2</v>
      </c>
      <c r="AD1592" s="12">
        <f>INDEX(L$8:L$6003,UsefulSeries!$I1588)</f>
        <v>-3.0942500447272078E-2</v>
      </c>
      <c r="AE1592" s="12"/>
      <c r="AF1592" s="12"/>
      <c r="AG1592" s="12"/>
      <c r="AH1592" s="12"/>
      <c r="AI1592" s="12"/>
      <c r="AJ1592" s="12"/>
      <c r="AK1592" s="12"/>
      <c r="AL1592" s="12"/>
      <c r="AM1592" s="12"/>
      <c r="AN1592" s="12">
        <f t="shared" ca="1" si="234"/>
        <v>0</v>
      </c>
      <c r="AO1592" s="12">
        <f t="shared" ca="1" si="235"/>
        <v>0</v>
      </c>
      <c r="AP1592" s="12">
        <f t="shared" ca="1" si="236"/>
        <v>0.17384073306772518</v>
      </c>
      <c r="AQ1592" s="12">
        <f t="shared" ca="1" si="237"/>
        <v>5.3633373871869998E-2</v>
      </c>
      <c r="AR1592" s="12">
        <f t="shared" ca="1" si="238"/>
        <v>0</v>
      </c>
      <c r="AS1592" s="12">
        <f t="shared" ca="1" si="239"/>
        <v>0</v>
      </c>
      <c r="AT1592" s="12">
        <f t="shared" si="240"/>
        <v>3.0942500447272078E-2</v>
      </c>
      <c r="AU1592" s="12">
        <f t="shared" si="241"/>
        <v>-3.0942500447272078E-2</v>
      </c>
      <c r="AV1592" s="12"/>
      <c r="AW1592" s="12">
        <f ca="1">INDEX(I$8:I$6003,UsefulSeries!$I1588)</f>
        <v>0.25740936872972242</v>
      </c>
      <c r="AX1592" s="12"/>
      <c r="AY1592" s="12"/>
      <c r="AZ1592" s="12">
        <f ca="1"/>
        <v>5.3633373871869991E-2</v>
      </c>
      <c r="BA1592" s="12"/>
      <c r="BB1592" s="12">
        <f t="shared" ca="1" si="233"/>
        <v>5.3633373871869991E-2</v>
      </c>
      <c r="BC1592" s="12"/>
      <c r="BD1592" s="38">
        <f ca="1"/>
        <v>0.25704896855013898</v>
      </c>
    </row>
    <row r="1593" spans="1:56" x14ac:dyDescent="0.35">
      <c r="A1593" s="12">
        <v>0</v>
      </c>
      <c r="B1593" s="12">
        <v>0</v>
      </c>
      <c r="C1593" s="12">
        <f ca="1">-INDEX('Flow probs &amp; rates'!$M$5:$M$5999,UsefulSeries!$E1588,0)*(INDEX('Flow probs &amp; rates'!$O$5:$O$5999,UsefulSeries!$E1588,0))/INDEX('Flow probs &amp; rates'!$F$4:$F$5999,UsefulSeries!$E1588,0)</f>
        <v>-0.38783155939679714</v>
      </c>
      <c r="D1593" s="12">
        <f ca="1">INDEX('Flow probs &amp; rates'!$O$5:$O$5999,UsefulSeries!$E1588,0)*(1-INDEX('Flow probs &amp; rates'!$O$5:$O$5999,UsefulSeries!$E1588,0))/INDEX('Flow probs &amp; rates'!$F$4:$F$5999,UsefulSeries!$E1588,0)</f>
        <v>2.1804569758659116</v>
      </c>
      <c r="E1593" s="12">
        <v>0</v>
      </c>
      <c r="F1593" s="12">
        <v>0</v>
      </c>
      <c r="G1593" s="12"/>
      <c r="H1593" s="12"/>
      <c r="I1593" s="12">
        <f ca="1">INDEX('Flow probs &amp; rates'!$O$5:$O$5999,UsefulSeries!$E1588)</f>
        <v>0.13296445878938495</v>
      </c>
      <c r="J1593" s="12"/>
      <c r="K1593" s="12"/>
      <c r="L1593" s="12">
        <f>-INDEX('Flow probs &amp; rates'!$F$4:$F$5999,UsefulSeries!$E1588)</f>
        <v>-5.2871903809268463E-2</v>
      </c>
      <c r="M1593" s="12"/>
      <c r="N1593" s="12"/>
      <c r="O1593" s="12"/>
      <c r="P1593" s="12">
        <f ca="1"/>
        <v>0</v>
      </c>
      <c r="Q1593" s="12">
        <f ca="1"/>
        <v>0</v>
      </c>
      <c r="R1593" s="12">
        <f ca="1"/>
        <v>7.4173029997132045E-2</v>
      </c>
      <c r="S1593" s="12">
        <f ca="1"/>
        <v>0.47181240137995623</v>
      </c>
      <c r="T1593" s="12">
        <f ca="1"/>
        <v>0</v>
      </c>
      <c r="U1593" s="12">
        <f ca="1"/>
        <v>0</v>
      </c>
      <c r="V1593" s="12"/>
      <c r="W1593" s="12">
        <f ca="1">INDEX(P$9:P$6003,UsefulSeries!$I1588)</f>
        <v>0</v>
      </c>
      <c r="X1593" s="12">
        <f ca="1">INDEX(Q$9:Q$6003,UsefulSeries!$I1588)</f>
        <v>0</v>
      </c>
      <c r="Y1593" s="12">
        <f ca="1">INDEX(R$9:R$6003,UsefulSeries!$I1588)</f>
        <v>5.3633373871869998E-2</v>
      </c>
      <c r="Z1593" s="12">
        <f ca="1">INDEX(S$9:S$6003,UsefulSeries!$I1588)</f>
        <v>0.24041158998642853</v>
      </c>
      <c r="AA1593" s="12">
        <f ca="1">INDEX(T$9:T$6003,UsefulSeries!$I1588)</f>
        <v>0</v>
      </c>
      <c r="AB1593" s="12">
        <f ca="1">INDEX(U$9:U$6003,UsefulSeries!$I1588)</f>
        <v>0</v>
      </c>
      <c r="AC1593" s="12">
        <f>INDEX( K$9:K$6003,UsefulSeries!$I1588)</f>
        <v>0</v>
      </c>
      <c r="AD1593" s="12">
        <f>INDEX(L$9:L$6003,UsefulSeries!$I1588)</f>
        <v>-3.0942500447272078E-2</v>
      </c>
      <c r="AE1593" s="12"/>
      <c r="AF1593" s="12"/>
      <c r="AG1593" s="12"/>
      <c r="AH1593" s="12"/>
      <c r="AI1593" s="12"/>
      <c r="AJ1593" s="12"/>
      <c r="AK1593" s="12"/>
      <c r="AL1593" s="12"/>
      <c r="AM1593" s="12"/>
      <c r="AN1593" s="12">
        <f t="shared" ca="1" si="234"/>
        <v>0</v>
      </c>
      <c r="AO1593" s="12">
        <f t="shared" ca="1" si="235"/>
        <v>0</v>
      </c>
      <c r="AP1593" s="12">
        <f t="shared" ca="1" si="236"/>
        <v>5.3633373871869998E-2</v>
      </c>
      <c r="AQ1593" s="12">
        <f t="shared" ca="1" si="237"/>
        <v>0.24041158998642853</v>
      </c>
      <c r="AR1593" s="12">
        <f t="shared" ca="1" si="238"/>
        <v>0</v>
      </c>
      <c r="AS1593" s="12">
        <f t="shared" ca="1" si="239"/>
        <v>0</v>
      </c>
      <c r="AT1593" s="12">
        <f t="shared" si="240"/>
        <v>0</v>
      </c>
      <c r="AU1593" s="12">
        <f t="shared" si="241"/>
        <v>-3.0942500447272078E-2</v>
      </c>
      <c r="AV1593" s="12"/>
      <c r="AW1593" s="12">
        <f ca="1">INDEX(I$9:I$6003,UsefulSeries!$I1588)</f>
        <v>0.16566439647487485</v>
      </c>
      <c r="AX1593" s="12"/>
      <c r="AY1593" s="12"/>
      <c r="AZ1593" s="12">
        <f ca="1"/>
        <v>5.3633373871869998E-2</v>
      </c>
      <c r="BA1593" s="12"/>
      <c r="BB1593" s="12">
        <f t="shared" ca="1" si="233"/>
        <v>5.3633373871869998E-2</v>
      </c>
      <c r="BC1593" s="12"/>
      <c r="BD1593" s="38">
        <f ca="1"/>
        <v>0.17614094810870837</v>
      </c>
    </row>
    <row r="1594" spans="1:56" x14ac:dyDescent="0.35">
      <c r="A1594" s="12">
        <v>0</v>
      </c>
      <c r="B1594" s="12">
        <v>0</v>
      </c>
      <c r="C1594" s="12">
        <v>0</v>
      </c>
      <c r="D1594" s="12">
        <v>0</v>
      </c>
      <c r="E1594" s="12">
        <f ca="1">INDEX('Flow probs &amp; rates'!$P$5:$P$5999,UsefulSeries!$E1588,0)*(1-INDEX('Flow probs &amp; rates'!$P$5:$P$5999,UsefulSeries!$E1588,0))/INDEX('Flow probs &amp; rates'!$G$4:$G$5999,UsefulSeries!$E1588,0)</f>
        <v>4.7843789411852522E-2</v>
      </c>
      <c r="F1594" s="12">
        <f ca="1">-INDEX('Flow probs &amp; rates'!$P$5:$P$5999,UsefulSeries!$E1588,0)*(INDEX('Flow probs &amp; rates'!$Q$5:$Q$5999,UsefulSeries!$E1588,0))/INDEX('Flow probs &amp; rates'!$G$4:$G$5999,UsefulSeries!$E1588,0)</f>
        <v>-1.1803400998978599E-3</v>
      </c>
      <c r="G1594" s="12"/>
      <c r="H1594" s="12"/>
      <c r="I1594" s="12">
        <f ca="1">INDEX('Flow probs &amp; rates'!$P$5:$P$5999,UsefulSeries!$E1588)</f>
        <v>1.762588660843814E-2</v>
      </c>
      <c r="J1594" s="12"/>
      <c r="K1594" s="12">
        <f>INDEX('Flow probs &amp; rates'!$G$4:$G$5999,UsefulSeries!$E1588)</f>
        <v>0.361911440179842</v>
      </c>
      <c r="L1594" s="12"/>
      <c r="M1594" s="12"/>
      <c r="N1594" s="12"/>
      <c r="O1594" s="12"/>
      <c r="P1594" s="12">
        <f ca="1"/>
        <v>0</v>
      </c>
      <c r="Q1594" s="12">
        <f ca="1"/>
        <v>0</v>
      </c>
      <c r="R1594" s="12">
        <f ca="1"/>
        <v>0</v>
      </c>
      <c r="S1594" s="12">
        <f ca="1"/>
        <v>0</v>
      </c>
      <c r="T1594" s="12">
        <f ca="1"/>
        <v>20.910673143246512</v>
      </c>
      <c r="U1594" s="12">
        <f ca="1"/>
        <v>0.37772361169885871</v>
      </c>
      <c r="V1594" s="12"/>
      <c r="W1594" s="12">
        <f ca="1">INDEX(P$10:P$6003,UsefulSeries!$I1588)</f>
        <v>0</v>
      </c>
      <c r="X1594" s="12">
        <f ca="1">INDEX(Q$10:Q$6003,UsefulSeries!$I1588)</f>
        <v>0</v>
      </c>
      <c r="Y1594" s="12">
        <f ca="1">INDEX(R$10:R$6003,UsefulSeries!$I1588)</f>
        <v>0</v>
      </c>
      <c r="Z1594" s="12">
        <f ca="1">INDEX(S$10:S$6003,UsefulSeries!$I1588)</f>
        <v>0</v>
      </c>
      <c r="AA1594" s="12">
        <f ca="1">INDEX(T$10:T$6003,UsefulSeries!$I1588)</f>
        <v>12.36762881726554</v>
      </c>
      <c r="AB1594" s="12">
        <f ca="1">INDEX(U$10:U$6003,UsefulSeries!$I1588)</f>
        <v>0.35397828990938601</v>
      </c>
      <c r="AC1594" s="12">
        <f>INDEX( K$10:K$6003,UsefulSeries!$I1588)</f>
        <v>0.33796750841089684</v>
      </c>
      <c r="AD1594" s="12">
        <f>INDEX(L$10:L$6003,UsefulSeries!$I1588)</f>
        <v>0</v>
      </c>
      <c r="AE1594" s="12"/>
      <c r="AF1594" s="12"/>
      <c r="AG1594" s="12"/>
      <c r="AH1594" s="12"/>
      <c r="AI1594" s="12"/>
      <c r="AJ1594" s="12"/>
      <c r="AK1594" s="12"/>
      <c r="AL1594" s="12"/>
      <c r="AM1594" s="12"/>
      <c r="AN1594" s="12">
        <f t="shared" ca="1" si="234"/>
        <v>0</v>
      </c>
      <c r="AO1594" s="12">
        <f t="shared" ca="1" si="235"/>
        <v>0</v>
      </c>
      <c r="AP1594" s="12">
        <f t="shared" ca="1" si="236"/>
        <v>0</v>
      </c>
      <c r="AQ1594" s="12">
        <f t="shared" ca="1" si="237"/>
        <v>0</v>
      </c>
      <c r="AR1594" s="12">
        <f t="shared" ca="1" si="238"/>
        <v>12.36762881726554</v>
      </c>
      <c r="AS1594" s="12">
        <f t="shared" ca="1" si="239"/>
        <v>0.35397828990938601</v>
      </c>
      <c r="AT1594" s="12">
        <f t="shared" si="240"/>
        <v>0.33796750841089684</v>
      </c>
      <c r="AU1594" s="12">
        <f t="shared" si="241"/>
        <v>0</v>
      </c>
      <c r="AV1594" s="12"/>
      <c r="AW1594" s="12">
        <f ca="1">INDEX(I$10:I$6003,UsefulSeries!$I1588)</f>
        <v>2.8131957696065378E-2</v>
      </c>
      <c r="AX1594" s="12"/>
      <c r="AY1594" s="12"/>
      <c r="AZ1594" s="12">
        <f ca="1"/>
        <v>0.35397828990938601</v>
      </c>
      <c r="BA1594" s="12"/>
      <c r="BB1594" s="12">
        <f t="shared" ca="1" si="233"/>
        <v>0.35397828990938601</v>
      </c>
      <c r="BC1594" s="12"/>
      <c r="BD1594" s="38">
        <f ca="1"/>
        <v>2.6403527017977334E-2</v>
      </c>
    </row>
    <row r="1595" spans="1:56" x14ac:dyDescent="0.35">
      <c r="A1595" s="12">
        <v>0</v>
      </c>
      <c r="B1595" s="12">
        <v>0</v>
      </c>
      <c r="C1595" s="12">
        <v>0</v>
      </c>
      <c r="D1595" s="12">
        <v>0</v>
      </c>
      <c r="E1595" s="12">
        <f ca="1">-INDEX('Flow probs &amp; rates'!$P$5:$P$5999,UsefulSeries!$E1588,0)*(INDEX('Flow probs &amp; rates'!$Q$5:$Q$5999,UsefulSeries!$E1588,0))/INDEX('Flow probs &amp; rates'!$G$4:$G$5999,UsefulSeries!$E1588,0)</f>
        <v>-1.1803400998978599E-3</v>
      </c>
      <c r="F1595" s="12">
        <f ca="1">INDEX('Flow probs &amp; rates'!$Q$5:$Q$5999,UsefulSeries!$E1588,0)*(1-INDEX('Flow probs &amp; rates'!$Q$5:$Q$5999,UsefulSeries!$E1588,0))/INDEX('Flow probs &amp; rates'!$G$4:$G$5999,UsefulSeries!$E1588,0)</f>
        <v>6.5343296692049663E-2</v>
      </c>
      <c r="G1595" s="12"/>
      <c r="H1595" s="12"/>
      <c r="I1595" s="12">
        <f ca="1">INDEX('Flow probs &amp; rates'!$Q$5:$Q$5999,UsefulSeries!$E1588)</f>
        <v>2.4235863701264675E-2</v>
      </c>
      <c r="J1595" s="12"/>
      <c r="K1595" s="12"/>
      <c r="L1595" s="12">
        <f>INDEX('Flow probs &amp; rates'!$G$4:$G$5999,UsefulSeries!$E1588)</f>
        <v>0.361911440179842</v>
      </c>
      <c r="M1595" s="12"/>
      <c r="N1595" s="12"/>
      <c r="O1595" s="12"/>
      <c r="P1595" s="12">
        <f ca="1"/>
        <v>0</v>
      </c>
      <c r="Q1595" s="12">
        <f ca="1"/>
        <v>0</v>
      </c>
      <c r="R1595" s="12">
        <f ca="1"/>
        <v>0</v>
      </c>
      <c r="S1595" s="12">
        <f ca="1"/>
        <v>0</v>
      </c>
      <c r="T1595" s="12">
        <f ca="1"/>
        <v>0.37772361169885871</v>
      </c>
      <c r="U1595" s="12">
        <f ca="1"/>
        <v>15.310611691976217</v>
      </c>
      <c r="V1595" s="12"/>
      <c r="W1595" s="12">
        <f ca="1">INDEX(P$11:P$6003,UsefulSeries!$I1588)</f>
        <v>0</v>
      </c>
      <c r="X1595" s="12">
        <f ca="1">INDEX(Q$11:Q$6003,UsefulSeries!$I1588)</f>
        <v>0</v>
      </c>
      <c r="Y1595" s="12">
        <f ca="1">INDEX(R$11:R$6003,UsefulSeries!$I1588)</f>
        <v>0</v>
      </c>
      <c r="Z1595" s="12">
        <f ca="1">INDEX(S$11:S$6003,UsefulSeries!$I1588)</f>
        <v>0</v>
      </c>
      <c r="AA1595" s="12">
        <f ca="1">INDEX(T$11:T$6003,UsefulSeries!$I1588)</f>
        <v>0.35397828990938607</v>
      </c>
      <c r="AB1595" s="12">
        <f ca="1">INDEX(U$11:U$6003,UsefulSeries!$I1588)</f>
        <v>20.119301429553083</v>
      </c>
      <c r="AC1595" s="12">
        <f>INDEX( K$11:K$6003,UsefulSeries!$I1588)</f>
        <v>0</v>
      </c>
      <c r="AD1595" s="12">
        <f>INDEX(L$11:L$6003,UsefulSeries!$I1588)</f>
        <v>0.33796750841089684</v>
      </c>
      <c r="AE1595" s="12"/>
      <c r="AF1595" s="12"/>
      <c r="AG1595" s="12"/>
      <c r="AH1595" s="12"/>
      <c r="AI1595" s="12"/>
      <c r="AJ1595" s="12"/>
      <c r="AK1595" s="12"/>
      <c r="AL1595" s="12"/>
      <c r="AM1595" s="12"/>
      <c r="AN1595" s="12">
        <f t="shared" ca="1" si="234"/>
        <v>0</v>
      </c>
      <c r="AO1595" s="12">
        <f t="shared" ca="1" si="235"/>
        <v>0</v>
      </c>
      <c r="AP1595" s="12">
        <f t="shared" ca="1" si="236"/>
        <v>0</v>
      </c>
      <c r="AQ1595" s="12">
        <f t="shared" ca="1" si="237"/>
        <v>0</v>
      </c>
      <c r="AR1595" s="12">
        <f t="shared" ca="1" si="238"/>
        <v>0.35397828990938607</v>
      </c>
      <c r="AS1595" s="12">
        <f t="shared" ca="1" si="239"/>
        <v>20.119301429553083</v>
      </c>
      <c r="AT1595" s="12">
        <f t="shared" si="240"/>
        <v>0</v>
      </c>
      <c r="AU1595" s="12">
        <f t="shared" si="241"/>
        <v>0.33796750841089684</v>
      </c>
      <c r="AV1595" s="12"/>
      <c r="AW1595" s="12">
        <f ca="1">INDEX(I$11:I$6003,UsefulSeries!$I1588)</f>
        <v>1.7099012549561043E-2</v>
      </c>
      <c r="AX1595" s="12"/>
      <c r="AY1595" s="12"/>
      <c r="AZ1595" s="12">
        <f ca="1"/>
        <v>0.35397828990938601</v>
      </c>
      <c r="BA1595" s="12"/>
      <c r="BB1595" s="12">
        <f t="shared" ca="1" si="233"/>
        <v>0.35397828990938601</v>
      </c>
      <c r="BC1595" s="12"/>
      <c r="BD1595" s="38">
        <f ca="1"/>
        <v>1.5772563917137019E-2</v>
      </c>
    </row>
    <row r="1596" spans="1:56" x14ac:dyDescent="0.35">
      <c r="A1596" s="12">
        <f ca="1">INDEX('Flow probs &amp; rates'!$K$5:$K$5999,UsefulSeries!$E1594,0)*(1-INDEX('Flow probs &amp; rates'!$K$5:$K$5999,UsefulSeries!$E1594,0))/INDEX('Flow probs &amp; rates'!$E$4:$E$5999,UsefulSeries!$E1594,0)</f>
        <v>2.1044409468638642E-2</v>
      </c>
      <c r="B1596" s="12">
        <f ca="1">-INDEX('Flow probs &amp; rates'!$K$5:$K$5999,UsefulSeries!$E1594,0)*(INDEX('Flow probs &amp; rates'!$L$5:$L$5999,UsefulSeries!$E1594,0))/INDEX('Flow probs &amp; rates'!$E$4:$E$5999,UsefulSeries!$E1594,0)</f>
        <v>-2.6340048990175253E-4</v>
      </c>
      <c r="C1596" s="12">
        <v>0</v>
      </c>
      <c r="D1596" s="12">
        <v>0</v>
      </c>
      <c r="E1596" s="12">
        <v>0</v>
      </c>
      <c r="F1596" s="12">
        <v>0</v>
      </c>
      <c r="G1596" s="12"/>
      <c r="H1596" s="12"/>
      <c r="I1596" s="12">
        <f ca="1">INDEX('Flow probs &amp; rates'!$K$5:$K$5999,UsefulSeries!$E1594)</f>
        <v>1.2477606388479657E-2</v>
      </c>
      <c r="J1596" s="12"/>
      <c r="K1596" s="12">
        <f>-INDEX('Flow probs &amp; rates'!$E$4:$E$5999,UsefulSeries!$E1594)</f>
        <v>-0.5855196718946436</v>
      </c>
      <c r="L1596" s="12">
        <f>INDEX('Flow probs &amp; rates'!$E$4:$E$5999,UsefulSeries!$E1594)</f>
        <v>0.5855196718946436</v>
      </c>
      <c r="M1596" s="12"/>
      <c r="N1596" s="12"/>
      <c r="O1596" s="12"/>
      <c r="P1596" s="12">
        <f t="array" aca="1" ref="P1596:U1601" ca="1">MINVERSE(A1596:F1601)</f>
        <v>47.526073652607565</v>
      </c>
      <c r="Q1596" s="12">
        <f ca="1"/>
        <v>0.60043313591013481</v>
      </c>
      <c r="R1596" s="12">
        <f ca="1"/>
        <v>0</v>
      </c>
      <c r="S1596" s="12">
        <f ca="1"/>
        <v>0</v>
      </c>
      <c r="T1596" s="12">
        <f ca="1"/>
        <v>0</v>
      </c>
      <c r="U1596" s="12">
        <f ca="1"/>
        <v>0</v>
      </c>
      <c r="V1596" s="12"/>
      <c r="W1596" s="12"/>
      <c r="X1596" s="12"/>
      <c r="Y1596" s="12"/>
      <c r="Z1596" s="12"/>
      <c r="AA1596" s="12"/>
      <c r="AB1596" s="12"/>
      <c r="AC1596" s="12"/>
      <c r="AD1596" s="12"/>
      <c r="AE1596" s="12">
        <f t="array" ref="AE1596:AJ1597">TRANSPOSE(AC1590:AD1595)</f>
        <v>-0.63108999114183106</v>
      </c>
      <c r="AF1596" s="12">
        <v>-0.63108999114183106</v>
      </c>
      <c r="AG1596" s="12">
        <v>3.0942500447272078E-2</v>
      </c>
      <c r="AH1596" s="12">
        <v>0</v>
      </c>
      <c r="AI1596" s="12">
        <v>0.33796750841089684</v>
      </c>
      <c r="AJ1596" s="12">
        <v>0</v>
      </c>
      <c r="AK1596" s="12"/>
      <c r="AL1596" s="12"/>
      <c r="AM1596" s="12"/>
      <c r="AN1596" s="12">
        <f t="shared" si="234"/>
        <v>-0.63108999114183106</v>
      </c>
      <c r="AO1596" s="12">
        <f t="shared" si="235"/>
        <v>-0.63108999114183106</v>
      </c>
      <c r="AP1596" s="12">
        <f t="shared" si="236"/>
        <v>3.0942500447272078E-2</v>
      </c>
      <c r="AQ1596" s="12">
        <f t="shared" si="237"/>
        <v>0</v>
      </c>
      <c r="AR1596" s="12">
        <f t="shared" si="238"/>
        <v>0.33796750841089684</v>
      </c>
      <c r="AS1596" s="12">
        <f t="shared" si="239"/>
        <v>0</v>
      </c>
      <c r="AT1596" s="12">
        <f t="shared" si="240"/>
        <v>0</v>
      </c>
      <c r="AU1596" s="12">
        <f t="shared" si="241"/>
        <v>0</v>
      </c>
      <c r="AV1596" s="12"/>
      <c r="AW1596" s="12"/>
      <c r="AX1596" s="12">
        <f>INDEX($N$6:$N$6003,UsefulSeries!$K1588)</f>
        <v>1.34972788793708E-4</v>
      </c>
      <c r="AY1596" s="12"/>
      <c r="AZ1596" s="12"/>
      <c r="BA1596" s="12"/>
      <c r="BB1596" s="12">
        <f t="shared" si="233"/>
        <v>1.34972788793708E-4</v>
      </c>
      <c r="BC1596" s="12"/>
      <c r="BD1596" s="38">
        <f ca="1"/>
        <v>6.4639713989799966E-2</v>
      </c>
    </row>
    <row r="1597" spans="1:56" x14ac:dyDescent="0.35">
      <c r="A1597" s="12">
        <f ca="1">-INDEX('Flow probs &amp; rates'!$K$5:$K$5999,UsefulSeries!$E1594,0)*(INDEX('Flow probs &amp; rates'!$L$5:$L$5999,UsefulSeries!$E1594,0))/INDEX('Flow probs &amp; rates'!$E$4:$E$5999,UsefulSeries!$E1594,0)</f>
        <v>-2.6340048990175253E-4</v>
      </c>
      <c r="B1597" s="12">
        <f ca="1">INDEX('Flow probs &amp; rates'!$L$5:$L$5999,UsefulSeries!$E1594,0)*(1-INDEX('Flow probs &amp; rates'!$L$5:$L$5999,UsefulSeries!$E1594,0))/INDEX('Flow probs &amp; rates'!$E$4:$E$5999,UsefulSeries!$E1594,0)</f>
        <v>2.0848934435019586E-2</v>
      </c>
      <c r="C1597" s="12">
        <v>0</v>
      </c>
      <c r="D1597" s="12">
        <v>0</v>
      </c>
      <c r="E1597" s="12">
        <v>0</v>
      </c>
      <c r="F1597" s="12">
        <v>0</v>
      </c>
      <c r="G1597" s="12"/>
      <c r="H1597" s="12"/>
      <c r="I1597" s="12">
        <f ca="1">INDEX('Flow probs &amp; rates'!$L$5:$L$5999,UsefulSeries!$E1594)</f>
        <v>1.2360236701051628E-2</v>
      </c>
      <c r="J1597" s="12"/>
      <c r="K1597" s="12">
        <f>-INDEX('Flow probs &amp; rates'!$E$4:$E$5999,UsefulSeries!$E1594)</f>
        <v>-0.5855196718946436</v>
      </c>
      <c r="L1597" s="12"/>
      <c r="M1597" s="12"/>
      <c r="N1597" s="12"/>
      <c r="O1597" s="12"/>
      <c r="P1597" s="12">
        <f ca="1"/>
        <v>0.60043313591013481</v>
      </c>
      <c r="Q1597" s="12">
        <f ca="1"/>
        <v>47.971667688791044</v>
      </c>
      <c r="R1597" s="12">
        <f ca="1"/>
        <v>0</v>
      </c>
      <c r="S1597" s="12">
        <f ca="1"/>
        <v>0</v>
      </c>
      <c r="T1597" s="12">
        <f ca="1"/>
        <v>0</v>
      </c>
      <c r="U1597" s="12">
        <f ca="1"/>
        <v>0</v>
      </c>
      <c r="V1597" s="12"/>
      <c r="W1597" s="12"/>
      <c r="X1597" s="12"/>
      <c r="Y1597" s="12"/>
      <c r="Z1597" s="12"/>
      <c r="AA1597" s="12"/>
      <c r="AB1597" s="12"/>
      <c r="AC1597" s="12"/>
      <c r="AD1597" s="12"/>
      <c r="AE1597" s="12">
        <v>0.63108999114183106</v>
      </c>
      <c r="AF1597" s="12">
        <v>0</v>
      </c>
      <c r="AG1597" s="12">
        <v>-3.0942500447272078E-2</v>
      </c>
      <c r="AH1597" s="12">
        <v>-3.0942500447272078E-2</v>
      </c>
      <c r="AI1597" s="12">
        <v>0</v>
      </c>
      <c r="AJ1597" s="12">
        <v>0.33796750841089684</v>
      </c>
      <c r="AK1597" s="12"/>
      <c r="AL1597" s="12"/>
      <c r="AM1597" s="12"/>
      <c r="AN1597" s="12">
        <f t="shared" si="234"/>
        <v>0.63108999114183106</v>
      </c>
      <c r="AO1597" s="12">
        <f t="shared" si="235"/>
        <v>0</v>
      </c>
      <c r="AP1597" s="12">
        <f t="shared" si="236"/>
        <v>-3.0942500447272078E-2</v>
      </c>
      <c r="AQ1597" s="12">
        <f t="shared" si="237"/>
        <v>-3.0942500447272078E-2</v>
      </c>
      <c r="AR1597" s="12">
        <f t="shared" si="238"/>
        <v>0</v>
      </c>
      <c r="AS1597" s="12">
        <f t="shared" si="239"/>
        <v>0.33796750841089684</v>
      </c>
      <c r="AT1597" s="12">
        <f t="shared" si="240"/>
        <v>0</v>
      </c>
      <c r="AU1597" s="12">
        <f t="shared" si="241"/>
        <v>0</v>
      </c>
      <c r="AV1597" s="12"/>
      <c r="AW1597" s="12"/>
      <c r="AX1597" s="12">
        <f>INDEX('Margin error adjustment'!N$7:N$6003,UsefulSeries!$K1588)</f>
        <v>-1.0975442753769875E-3</v>
      </c>
      <c r="AY1597" s="12"/>
      <c r="AZ1597" s="12"/>
      <c r="BA1597" s="12"/>
      <c r="BB1597" s="12">
        <f t="shared" si="233"/>
        <v>-1.0975442753769875E-3</v>
      </c>
      <c r="BC1597" s="12"/>
      <c r="BD1597" s="38">
        <f ca="1"/>
        <v>8.0774175395061945E-2</v>
      </c>
    </row>
    <row r="1598" spans="1:56" x14ac:dyDescent="0.35">
      <c r="A1598" s="12">
        <v>0</v>
      </c>
      <c r="B1598" s="12">
        <v>0</v>
      </c>
      <c r="C1598" s="12">
        <f ca="1">INDEX('Flow probs &amp; rates'!$M$5:$M$5999,UsefulSeries!$E1594,0)*(1-INDEX('Flow probs &amp; rates'!$M$5:$M$5999,UsefulSeries!$E1594,0))/INDEX('Flow probs &amp; rates'!$F$4:$F$5999,UsefulSeries!$E1594,0)</f>
        <v>2.452978553721644</v>
      </c>
      <c r="D1598" s="12">
        <f ca="1">-INDEX('Flow probs &amp; rates'!$M$5:$M$5999,UsefulSeries!$E1594,0)*(INDEX('Flow probs &amp; rates'!$O$5:$O$5999,UsefulSeries!$E1594,0))/INDEX('Flow probs &amp; rates'!$F$4:$F$5999,UsefulSeries!$E1594,0)</f>
        <v>-0.38284918198407197</v>
      </c>
      <c r="E1598" s="12">
        <v>0</v>
      </c>
      <c r="F1598" s="12">
        <v>0</v>
      </c>
      <c r="G1598" s="12"/>
      <c r="H1598" s="12"/>
      <c r="I1598" s="12">
        <f ca="1">INDEX('Flow probs &amp; rates'!$M$5:$M$5999,UsefulSeries!$E1594)</f>
        <v>0.15156301355824431</v>
      </c>
      <c r="J1598" s="12"/>
      <c r="K1598" s="12">
        <f>INDEX('Flow probs &amp; rates'!$F$4:$F$5999,UsefulSeries!$E1594)</f>
        <v>5.2422662352383506E-2</v>
      </c>
      <c r="L1598" s="12">
        <f>-INDEX('Flow probs &amp; rates'!$F$4:$F$5999,UsefulSeries!$E1594)</f>
        <v>-5.2422662352383506E-2</v>
      </c>
      <c r="M1598" s="12"/>
      <c r="N1598" s="12"/>
      <c r="O1598" s="12"/>
      <c r="P1598" s="12">
        <f ca="1"/>
        <v>0</v>
      </c>
      <c r="Q1598" s="12">
        <f ca="1"/>
        <v>0</v>
      </c>
      <c r="R1598" s="12">
        <f ca="1"/>
        <v>0.4190945829254567</v>
      </c>
      <c r="S1598" s="12">
        <f ca="1"/>
        <v>7.3214271353016586E-2</v>
      </c>
      <c r="T1598" s="12">
        <f ca="1"/>
        <v>0</v>
      </c>
      <c r="U1598" s="12">
        <f ca="1"/>
        <v>0</v>
      </c>
      <c r="V1598" s="12"/>
      <c r="W1598" s="12">
        <f ca="1">INDEX(P$6:P$6003,UsefulSeries!$I1596)</f>
        <v>56.132644043457383</v>
      </c>
      <c r="X1598" s="12">
        <f ca="1">INDEX(Q$6:Q$6003,UsefulSeries!$I1596)</f>
        <v>0.64795824334042129</v>
      </c>
      <c r="Y1598" s="12">
        <f ca="1">INDEX(R$6:R$6003,UsefulSeries!$I1596)</f>
        <v>0</v>
      </c>
      <c r="Z1598" s="12">
        <f ca="1">INDEX(S$6:S$6003,UsefulSeries!$I1596)</f>
        <v>0</v>
      </c>
      <c r="AA1598" s="12">
        <f ca="1">INDEX(T$6:T$6003,UsefulSeries!$I1596)</f>
        <v>0</v>
      </c>
      <c r="AB1598" s="12">
        <f ca="1">INDEX(U$6:U$6003,UsefulSeries!$I1596)</f>
        <v>0</v>
      </c>
      <c r="AC1598" s="12">
        <f>INDEX( K$6:K$6003,UsefulSeries!$I1596)</f>
        <v>-0.63122496393062477</v>
      </c>
      <c r="AD1598" s="12">
        <f>INDEX(L$6:L$6003,UsefulSeries!$I1596)</f>
        <v>0.63122496393062477</v>
      </c>
      <c r="AE1598" s="12"/>
      <c r="AF1598" s="12"/>
      <c r="AG1598" s="12"/>
      <c r="AH1598" s="12"/>
      <c r="AI1598" s="12"/>
      <c r="AJ1598" s="12"/>
      <c r="AK1598" s="12"/>
      <c r="AL1598" s="12"/>
      <c r="AM1598" s="12"/>
      <c r="AN1598" s="12">
        <f t="shared" ca="1" si="234"/>
        <v>56.132644043457383</v>
      </c>
      <c r="AO1598" s="12">
        <f t="shared" ca="1" si="235"/>
        <v>0.64795824334042129</v>
      </c>
      <c r="AP1598" s="12">
        <f t="shared" ca="1" si="236"/>
        <v>0</v>
      </c>
      <c r="AQ1598" s="12">
        <f t="shared" ca="1" si="237"/>
        <v>0</v>
      </c>
      <c r="AR1598" s="12">
        <f t="shared" ca="1" si="238"/>
        <v>0</v>
      </c>
      <c r="AS1598" s="12">
        <f t="shared" ca="1" si="239"/>
        <v>0</v>
      </c>
      <c r="AT1598" s="12">
        <f t="shared" si="240"/>
        <v>-0.63122496393062477</v>
      </c>
      <c r="AU1598" s="12">
        <f t="shared" si="241"/>
        <v>0.63122496393062477</v>
      </c>
      <c r="AV1598" s="12"/>
      <c r="AW1598" s="12">
        <f ca="1">INDEX(I$6:I$6003,UsefulSeries!$I1596)</f>
        <v>1.1376561925656507E-2</v>
      </c>
      <c r="AX1598" s="12"/>
      <c r="AY1598" s="12"/>
      <c r="AZ1598" s="12">
        <f t="array" aca="1" ref="AZ1598:AZ1603" ca="1">MMULT(W1598:AB1603,AW1598:AW1603)</f>
        <v>0.6479582433404214</v>
      </c>
      <c r="BA1598" s="12"/>
      <c r="BB1598" s="12">
        <f t="shared" ca="1" si="233"/>
        <v>0.6479582433404214</v>
      </c>
      <c r="BC1598" s="12"/>
      <c r="BD1598" s="38">
        <f t="array" aca="1" ref="BD1598:BD1605" ca="1">MMULT(MINVERSE(AN1598:AU1605),BB1598:BB1605)</f>
        <v>1.0979652229454963E-2</v>
      </c>
    </row>
    <row r="1599" spans="1:56" x14ac:dyDescent="0.35">
      <c r="A1599" s="12">
        <v>0</v>
      </c>
      <c r="B1599" s="12">
        <v>0</v>
      </c>
      <c r="C1599" s="12">
        <f ca="1">-INDEX('Flow probs &amp; rates'!$M$5:$M$5999,UsefulSeries!$E1594,0)*(INDEX('Flow probs &amp; rates'!$O$5:$O$5999,UsefulSeries!$E1594,0))/INDEX('Flow probs &amp; rates'!$F$4:$F$5999,UsefulSeries!$E1594,0)</f>
        <v>-0.38284918198407197</v>
      </c>
      <c r="D1599" s="12">
        <f ca="1">INDEX('Flow probs &amp; rates'!$O$5:$O$5999,UsefulSeries!$E1594,0)*(1-INDEX('Flow probs &amp; rates'!$O$5:$O$5999,UsefulSeries!$E1594,0))/INDEX('Flow probs &amp; rates'!$F$4:$F$5999,UsefulSeries!$E1594,0)</f>
        <v>2.1915128742226573</v>
      </c>
      <c r="E1599" s="12">
        <v>0</v>
      </c>
      <c r="F1599" s="12">
        <v>0</v>
      </c>
      <c r="G1599" s="12"/>
      <c r="H1599" s="12"/>
      <c r="I1599" s="12">
        <f ca="1">INDEX('Flow probs &amp; rates'!$O$5:$O$5999,UsefulSeries!$E1594)</f>
        <v>0.13241999434990465</v>
      </c>
      <c r="J1599" s="12"/>
      <c r="K1599" s="12"/>
      <c r="L1599" s="12">
        <f>-INDEX('Flow probs &amp; rates'!$F$4:$F$5999,UsefulSeries!$E1594)</f>
        <v>-5.2422662352383506E-2</v>
      </c>
      <c r="M1599" s="12"/>
      <c r="N1599" s="12"/>
      <c r="O1599" s="12"/>
      <c r="P1599" s="12">
        <f ca="1"/>
        <v>0</v>
      </c>
      <c r="Q1599" s="12">
        <f ca="1"/>
        <v>0</v>
      </c>
      <c r="R1599" s="12">
        <f ca="1"/>
        <v>7.3214271353016572E-2</v>
      </c>
      <c r="S1599" s="12">
        <f ca="1"/>
        <v>0.46909604592750148</v>
      </c>
      <c r="T1599" s="12">
        <f ca="1"/>
        <v>0</v>
      </c>
      <c r="U1599" s="12">
        <f ca="1"/>
        <v>0</v>
      </c>
      <c r="V1599" s="12"/>
      <c r="W1599" s="12">
        <f ca="1">INDEX(P$7:P$6003,UsefulSeries!$I1596)</f>
        <v>0.64795824334042129</v>
      </c>
      <c r="X1599" s="12">
        <f ca="1">INDEX(Q$7:Q$6003,UsefulSeries!$I1596)</f>
        <v>44.337199454948831</v>
      </c>
      <c r="Y1599" s="12">
        <f ca="1">INDEX(R$7:R$6003,UsefulSeries!$I1596)</f>
        <v>0</v>
      </c>
      <c r="Z1599" s="12">
        <f ca="1">INDEX(S$7:S$6003,UsefulSeries!$I1596)</f>
        <v>0</v>
      </c>
      <c r="AA1599" s="12">
        <f ca="1">INDEX(T$7:T$6003,UsefulSeries!$I1596)</f>
        <v>0</v>
      </c>
      <c r="AB1599" s="12">
        <f ca="1">INDEX(U$7:U$6003,UsefulSeries!$I1596)</f>
        <v>0</v>
      </c>
      <c r="AC1599" s="12">
        <f>INDEX( K$7:K$6003,UsefulSeries!$I1596,1)</f>
        <v>-0.63122496393062477</v>
      </c>
      <c r="AD1599" s="12">
        <f>INDEX(L$7:L$6003,UsefulSeries!$I1596,1)</f>
        <v>0</v>
      </c>
      <c r="AE1599" s="12"/>
      <c r="AF1599" s="12"/>
      <c r="AG1599" s="12"/>
      <c r="AH1599" s="12"/>
      <c r="AI1599" s="12"/>
      <c r="AJ1599" s="12"/>
      <c r="AK1599" s="12"/>
      <c r="AL1599" s="12"/>
      <c r="AM1599" s="12"/>
      <c r="AN1599" s="12">
        <f t="shared" ca="1" si="234"/>
        <v>0.64795824334042129</v>
      </c>
      <c r="AO1599" s="12">
        <f t="shared" ca="1" si="235"/>
        <v>44.337199454948831</v>
      </c>
      <c r="AP1599" s="12">
        <f t="shared" ca="1" si="236"/>
        <v>0</v>
      </c>
      <c r="AQ1599" s="12">
        <f t="shared" ca="1" si="237"/>
        <v>0</v>
      </c>
      <c r="AR1599" s="12">
        <f t="shared" ca="1" si="238"/>
        <v>0</v>
      </c>
      <c r="AS1599" s="12">
        <f t="shared" ca="1" si="239"/>
        <v>0</v>
      </c>
      <c r="AT1599" s="12">
        <f t="shared" si="240"/>
        <v>-0.63122496393062477</v>
      </c>
      <c r="AU1599" s="12">
        <f t="shared" si="241"/>
        <v>0</v>
      </c>
      <c r="AV1599" s="12"/>
      <c r="AW1599" s="12">
        <f ca="1">INDEX(I$7:I$6003,UsefulSeries!$I1596)</f>
        <v>1.4448064247060115E-2</v>
      </c>
      <c r="AX1599" s="12"/>
      <c r="AY1599" s="12"/>
      <c r="AZ1599" s="12">
        <f ca="1"/>
        <v>0.64795824334042129</v>
      </c>
      <c r="BA1599" s="12"/>
      <c r="BB1599" s="12">
        <f t="shared" ca="1" si="233"/>
        <v>0.64795824334042129</v>
      </c>
      <c r="BC1599" s="12"/>
      <c r="BD1599" s="38">
        <f ca="1"/>
        <v>1.4795271740061353E-2</v>
      </c>
    </row>
    <row r="1600" spans="1:56" x14ac:dyDescent="0.35">
      <c r="A1600" s="12">
        <v>0</v>
      </c>
      <c r="B1600" s="12">
        <v>0</v>
      </c>
      <c r="C1600" s="12">
        <v>0</v>
      </c>
      <c r="D1600" s="12">
        <v>0</v>
      </c>
      <c r="E1600" s="12">
        <f ca="1">INDEX('Flow probs &amp; rates'!$P$5:$P$5999,UsefulSeries!$E1594,0)*(1-INDEX('Flow probs &amp; rates'!$P$5:$P$5999,UsefulSeries!$E1594,0))/INDEX('Flow probs &amp; rates'!$G$4:$G$5999,UsefulSeries!$E1594,0)</f>
        <v>4.8845637732372715E-2</v>
      </c>
      <c r="F1600" s="12">
        <f ca="1">-INDEX('Flow probs &amp; rates'!$P$5:$P$5999,UsefulSeries!$E1594,0)*(INDEX('Flow probs &amp; rates'!$Q$5:$Q$5999,UsefulSeries!$E1594,0))/INDEX('Flow probs &amp; rates'!$G$4:$G$5999,UsefulSeries!$E1594,0)</f>
        <v>-1.2107751913178165E-3</v>
      </c>
      <c r="G1600" s="12"/>
      <c r="H1600" s="12"/>
      <c r="I1600" s="12">
        <f ca="1">INDEX('Flow probs &amp; rates'!$P$5:$P$5999,UsefulSeries!$E1594)</f>
        <v>1.8009271437300575E-2</v>
      </c>
      <c r="J1600" s="12"/>
      <c r="K1600" s="12">
        <f>INDEX('Flow probs &amp; rates'!$G$4:$G$5999,UsefulSeries!$E1594)</f>
        <v>0.36205766575297293</v>
      </c>
      <c r="L1600" s="12"/>
      <c r="M1600" s="12"/>
      <c r="N1600" s="12"/>
      <c r="O1600" s="12"/>
      <c r="P1600" s="12">
        <f ca="1"/>
        <v>0</v>
      </c>
      <c r="Q1600" s="12">
        <f ca="1"/>
        <v>0</v>
      </c>
      <c r="R1600" s="12">
        <f ca="1"/>
        <v>0</v>
      </c>
      <c r="S1600" s="12">
        <f ca="1"/>
        <v>0</v>
      </c>
      <c r="T1600" s="12">
        <f ca="1"/>
        <v>20.482028757918812</v>
      </c>
      <c r="U1600" s="12">
        <f ca="1"/>
        <v>0.3780691383706416</v>
      </c>
      <c r="V1600" s="12"/>
      <c r="W1600" s="12">
        <f ca="1">INDEX(P$8:P$6003,UsefulSeries!$I1596)</f>
        <v>0</v>
      </c>
      <c r="X1600" s="12">
        <f ca="1">INDEX(Q$8:Q$6003,UsefulSeries!$I1596)</f>
        <v>0</v>
      </c>
      <c r="Y1600" s="12">
        <f ca="1">INDEX(R$8:R$6003,UsefulSeries!$I1596)</f>
        <v>0.16652811462623524</v>
      </c>
      <c r="Z1600" s="12">
        <f ca="1">INDEX(S$8:S$6003,UsefulSeries!$I1596)</f>
        <v>5.1830480919713082E-2</v>
      </c>
      <c r="AA1600" s="12">
        <f ca="1">INDEX(T$8:T$6003,UsefulSeries!$I1596)</f>
        <v>0</v>
      </c>
      <c r="AB1600" s="12">
        <f ca="1">INDEX(U$8:U$6003,UsefulSeries!$I1596)</f>
        <v>0</v>
      </c>
      <c r="AC1600" s="12">
        <f>INDEX( K$8:K$6003,UsefulSeries!$I1596)</f>
        <v>2.9844956171895091E-2</v>
      </c>
      <c r="AD1600" s="12">
        <f>INDEX(L$8:L$6003,UsefulSeries!$I1596)</f>
        <v>-2.9844956171895091E-2</v>
      </c>
      <c r="AE1600" s="12"/>
      <c r="AF1600" s="12"/>
      <c r="AG1600" s="12"/>
      <c r="AH1600" s="12"/>
      <c r="AI1600" s="12"/>
      <c r="AJ1600" s="12"/>
      <c r="AK1600" s="12"/>
      <c r="AL1600" s="12"/>
      <c r="AM1600" s="12"/>
      <c r="AN1600" s="12">
        <f t="shared" ca="1" si="234"/>
        <v>0</v>
      </c>
      <c r="AO1600" s="12">
        <f t="shared" ca="1" si="235"/>
        <v>0</v>
      </c>
      <c r="AP1600" s="12">
        <f t="shared" ca="1" si="236"/>
        <v>0.16652811462623524</v>
      </c>
      <c r="AQ1600" s="12">
        <f t="shared" ca="1" si="237"/>
        <v>5.1830480919713082E-2</v>
      </c>
      <c r="AR1600" s="12">
        <f t="shared" ca="1" si="238"/>
        <v>0</v>
      </c>
      <c r="AS1600" s="12">
        <f t="shared" ca="1" si="239"/>
        <v>0</v>
      </c>
      <c r="AT1600" s="12">
        <f t="shared" si="240"/>
        <v>2.9844956171895091E-2</v>
      </c>
      <c r="AU1600" s="12">
        <f t="shared" si="241"/>
        <v>-2.9844956171895091E-2</v>
      </c>
      <c r="AV1600" s="12"/>
      <c r="AW1600" s="12">
        <f ca="1">INDEX(I$8:I$6003,UsefulSeries!$I1596)</f>
        <v>0.26020550910631379</v>
      </c>
      <c r="AX1600" s="12"/>
      <c r="AY1600" s="12"/>
      <c r="AZ1600" s="12">
        <f ca="1"/>
        <v>5.1830480919713089E-2</v>
      </c>
      <c r="BA1600" s="12"/>
      <c r="BB1600" s="12">
        <f t="shared" ca="1" si="233"/>
        <v>5.1830480919713089E-2</v>
      </c>
      <c r="BC1600" s="12"/>
      <c r="BD1600" s="38">
        <f ca="1"/>
        <v>0.26441733707667936</v>
      </c>
    </row>
    <row r="1601" spans="1:56" x14ac:dyDescent="0.35">
      <c r="A1601" s="12">
        <v>0</v>
      </c>
      <c r="B1601" s="12">
        <v>0</v>
      </c>
      <c r="C1601" s="12">
        <v>0</v>
      </c>
      <c r="D1601" s="12">
        <v>0</v>
      </c>
      <c r="E1601" s="12">
        <f ca="1">-INDEX('Flow probs &amp; rates'!$P$5:$P$5999,UsefulSeries!$E1594,0)*(INDEX('Flow probs &amp; rates'!$Q$5:$Q$5999,UsefulSeries!$E1594,0))/INDEX('Flow probs &amp; rates'!$G$4:$G$5999,UsefulSeries!$E1594,0)</f>
        <v>-1.2107751913178165E-3</v>
      </c>
      <c r="F1601" s="12">
        <f ca="1">INDEX('Flow probs &amp; rates'!$Q$5:$Q$5999,UsefulSeries!$E1594,0)*(1-INDEX('Flow probs &amp; rates'!$Q$5:$Q$5999,UsefulSeries!$E1594,0))/INDEX('Flow probs &amp; rates'!$G$4:$G$5999,UsefulSeries!$E1594,0)</f>
        <v>6.5594172523106703E-2</v>
      </c>
      <c r="G1601" s="12"/>
      <c r="H1601" s="12"/>
      <c r="I1601" s="12">
        <f ca="1">INDEX('Flow probs &amp; rates'!$Q$5:$Q$5999,UsefulSeries!$E1594)</f>
        <v>2.434137555460409E-2</v>
      </c>
      <c r="J1601" s="12"/>
      <c r="K1601" s="12"/>
      <c r="L1601" s="12">
        <f>INDEX('Flow probs &amp; rates'!$G$4:$G$5999,UsefulSeries!$E1594)</f>
        <v>0.36205766575297293</v>
      </c>
      <c r="M1601" s="12"/>
      <c r="N1601" s="12"/>
      <c r="O1601" s="12"/>
      <c r="P1601" s="12">
        <f ca="1"/>
        <v>0</v>
      </c>
      <c r="Q1601" s="12">
        <f ca="1"/>
        <v>0</v>
      </c>
      <c r="R1601" s="12">
        <f ca="1"/>
        <v>0</v>
      </c>
      <c r="S1601" s="12">
        <f ca="1"/>
        <v>0</v>
      </c>
      <c r="T1601" s="12">
        <f ca="1"/>
        <v>0.37806913837064166</v>
      </c>
      <c r="U1601" s="12">
        <f ca="1"/>
        <v>15.252235347292677</v>
      </c>
      <c r="V1601" s="12"/>
      <c r="W1601" s="12">
        <f ca="1">INDEX(P$9:P$6003,UsefulSeries!$I1596)</f>
        <v>0</v>
      </c>
      <c r="X1601" s="12">
        <f ca="1">INDEX(Q$9:Q$6003,UsefulSeries!$I1596)</f>
        <v>0</v>
      </c>
      <c r="Y1601" s="12">
        <f ca="1">INDEX(R$9:R$6003,UsefulSeries!$I1596)</f>
        <v>5.1830480919713089E-2</v>
      </c>
      <c r="Z1601" s="12">
        <f ca="1">INDEX(S$9:S$6003,UsefulSeries!$I1596)</f>
        <v>0.23383870336706894</v>
      </c>
      <c r="AA1601" s="12">
        <f ca="1">INDEX(T$9:T$6003,UsefulSeries!$I1596)</f>
        <v>0</v>
      </c>
      <c r="AB1601" s="12">
        <f ca="1">INDEX(U$9:U$6003,UsefulSeries!$I1596)</f>
        <v>0</v>
      </c>
      <c r="AC1601" s="12">
        <f>INDEX( K$9:K$6003,UsefulSeries!$I1596)</f>
        <v>0</v>
      </c>
      <c r="AD1601" s="12">
        <f>INDEX(L$9:L$6003,UsefulSeries!$I1596)</f>
        <v>-2.9844956171895091E-2</v>
      </c>
      <c r="AE1601" s="12"/>
      <c r="AF1601" s="12"/>
      <c r="AG1601" s="12"/>
      <c r="AH1601" s="12"/>
      <c r="AI1601" s="12"/>
      <c r="AJ1601" s="12"/>
      <c r="AK1601" s="12"/>
      <c r="AL1601" s="12"/>
      <c r="AM1601" s="12"/>
      <c r="AN1601" s="12">
        <f t="shared" ca="1" si="234"/>
        <v>0</v>
      </c>
      <c r="AO1601" s="12">
        <f t="shared" ca="1" si="235"/>
        <v>0</v>
      </c>
      <c r="AP1601" s="12">
        <f t="shared" ca="1" si="236"/>
        <v>5.1830480919713089E-2</v>
      </c>
      <c r="AQ1601" s="12">
        <f t="shared" ca="1" si="237"/>
        <v>0.23383870336706894</v>
      </c>
      <c r="AR1601" s="12">
        <f t="shared" ca="1" si="238"/>
        <v>0</v>
      </c>
      <c r="AS1601" s="12">
        <f t="shared" ca="1" si="239"/>
        <v>0</v>
      </c>
      <c r="AT1601" s="12">
        <f t="shared" si="240"/>
        <v>0</v>
      </c>
      <c r="AU1601" s="12">
        <f t="shared" si="241"/>
        <v>-2.9844956171895091E-2</v>
      </c>
      <c r="AV1601" s="12"/>
      <c r="AW1601" s="12">
        <f ca="1">INDEX(I$9:I$6003,UsefulSeries!$I1596)</f>
        <v>0.16397586752174043</v>
      </c>
      <c r="AX1601" s="12"/>
      <c r="AY1601" s="12"/>
      <c r="AZ1601" s="12">
        <f ca="1"/>
        <v>5.1830480919713082E-2</v>
      </c>
      <c r="BA1601" s="12"/>
      <c r="BB1601" s="12">
        <f t="shared" ca="1" si="233"/>
        <v>5.1830480919713082E-2</v>
      </c>
      <c r="BC1601" s="12"/>
      <c r="BD1601" s="38">
        <f ca="1"/>
        <v>0.1705622769973047</v>
      </c>
    </row>
    <row r="1602" spans="1:56" x14ac:dyDescent="0.35">
      <c r="A1602" s="12">
        <f ca="1">INDEX('Flow probs &amp; rates'!$K$5:$K$5999,UsefulSeries!$E1600,0)*(1-INDEX('Flow probs &amp; rates'!$K$5:$K$5999,UsefulSeries!$E1600,0))/INDEX('Flow probs &amp; rates'!$E$4:$E$5999,UsefulSeries!$E1600,0)</f>
        <v>2.1625155997775015E-2</v>
      </c>
      <c r="B1602" s="12">
        <f ca="1">-INDEX('Flow probs &amp; rates'!$K$5:$K$5999,UsefulSeries!$E1600,0)*(INDEX('Flow probs &amp; rates'!$L$5:$L$5999,UsefulSeries!$E1600,0))/INDEX('Flow probs &amp; rates'!$E$4:$E$5999,UsefulSeries!$E1600,0)</f>
        <v>-2.6626879997556074E-4</v>
      </c>
      <c r="C1602" s="12">
        <v>0</v>
      </c>
      <c r="D1602" s="12">
        <v>0</v>
      </c>
      <c r="E1602" s="12">
        <v>0</v>
      </c>
      <c r="F1602" s="12">
        <v>0</v>
      </c>
      <c r="G1602" s="12"/>
      <c r="H1602" s="12"/>
      <c r="I1602" s="12">
        <f ca="1">INDEX('Flow probs &amp; rates'!$K$5:$K$5999,UsefulSeries!$E1600)</f>
        <v>1.2804642094387786E-2</v>
      </c>
      <c r="J1602" s="12"/>
      <c r="K1602" s="12">
        <f>-INDEX('Flow probs &amp; rates'!$E$4:$E$5999,UsefulSeries!$E1600)</f>
        <v>-0.58453604850402008</v>
      </c>
      <c r="L1602" s="12">
        <f>INDEX('Flow probs &amp; rates'!$E$4:$E$5999,UsefulSeries!$E1600)</f>
        <v>0.58453604850402008</v>
      </c>
      <c r="M1602" s="12"/>
      <c r="N1602" s="12"/>
      <c r="O1602" s="12"/>
      <c r="P1602" s="12">
        <f t="array" aca="1" ref="P1602:U1607" ca="1">MINVERSE(A1602:F1607)</f>
        <v>46.249822573029938</v>
      </c>
      <c r="Q1602" s="12">
        <f ca="1"/>
        <v>0.59949949525961332</v>
      </c>
      <c r="R1602" s="12">
        <f ca="1"/>
        <v>0</v>
      </c>
      <c r="S1602" s="12">
        <f ca="1"/>
        <v>0</v>
      </c>
      <c r="T1602" s="12">
        <f ca="1"/>
        <v>0</v>
      </c>
      <c r="U1602" s="12">
        <f ca="1"/>
        <v>0</v>
      </c>
      <c r="V1602" s="12"/>
      <c r="W1602" s="12">
        <f ca="1">INDEX(P$10:P$6003,UsefulSeries!$I1596)</f>
        <v>0</v>
      </c>
      <c r="X1602" s="12">
        <f ca="1">INDEX(Q$10:Q$6003,UsefulSeries!$I1596)</f>
        <v>0</v>
      </c>
      <c r="Y1602" s="12">
        <f ca="1">INDEX(R$10:R$6003,UsefulSeries!$I1596)</f>
        <v>0</v>
      </c>
      <c r="Z1602" s="12">
        <f ca="1">INDEX(S$10:S$6003,UsefulSeries!$I1596)</f>
        <v>0</v>
      </c>
      <c r="AA1602" s="12">
        <f ca="1">INDEX(T$10:T$6003,UsefulSeries!$I1596)</f>
        <v>11.761481650012268</v>
      </c>
      <c r="AB1602" s="12">
        <f ca="1">INDEX(U$10:U$6003,UsefulSeries!$I1596)</f>
        <v>0.35561314226615359</v>
      </c>
      <c r="AC1602" s="12">
        <f>INDEX( K$10:K$6003,UsefulSeries!$I1596)</f>
        <v>0.33893007989748014</v>
      </c>
      <c r="AD1602" s="12">
        <f>INDEX(L$10:L$6003,UsefulSeries!$I1596)</f>
        <v>0</v>
      </c>
      <c r="AE1602" s="12"/>
      <c r="AF1602" s="12"/>
      <c r="AG1602" s="12"/>
      <c r="AH1602" s="12"/>
      <c r="AI1602" s="12"/>
      <c r="AJ1602" s="12"/>
      <c r="AK1602" s="12"/>
      <c r="AL1602" s="12"/>
      <c r="AM1602" s="12"/>
      <c r="AN1602" s="12">
        <f t="shared" ca="1" si="234"/>
        <v>0</v>
      </c>
      <c r="AO1602" s="12">
        <f t="shared" ca="1" si="235"/>
        <v>0</v>
      </c>
      <c r="AP1602" s="12">
        <f t="shared" ca="1" si="236"/>
        <v>0</v>
      </c>
      <c r="AQ1602" s="12">
        <f t="shared" ca="1" si="237"/>
        <v>0</v>
      </c>
      <c r="AR1602" s="12">
        <f t="shared" ca="1" si="238"/>
        <v>11.761481650012268</v>
      </c>
      <c r="AS1602" s="12">
        <f t="shared" ca="1" si="239"/>
        <v>0.35561314226615359</v>
      </c>
      <c r="AT1602" s="12">
        <f t="shared" si="240"/>
        <v>0.33893007989748014</v>
      </c>
      <c r="AU1602" s="12">
        <f t="shared" si="241"/>
        <v>0</v>
      </c>
      <c r="AV1602" s="12"/>
      <c r="AW1602" s="12">
        <f ca="1">INDEX(I$10:I$6003,UsefulSeries!$I1596)</f>
        <v>2.9715411822194969E-2</v>
      </c>
      <c r="AX1602" s="12"/>
      <c r="AY1602" s="12"/>
      <c r="AZ1602" s="12">
        <f ca="1"/>
        <v>0.35561314226615359</v>
      </c>
      <c r="BA1602" s="12"/>
      <c r="BB1602" s="12">
        <f t="shared" ca="1" si="233"/>
        <v>0.35561314226615359</v>
      </c>
      <c r="BC1602" s="12"/>
      <c r="BD1602" s="38">
        <f ca="1"/>
        <v>2.905411008006166E-2</v>
      </c>
    </row>
    <row r="1603" spans="1:56" x14ac:dyDescent="0.35">
      <c r="A1603" s="12">
        <f ca="1">-INDEX('Flow probs &amp; rates'!$K$5:$K$5999,UsefulSeries!$E1600,0)*(INDEX('Flow probs &amp; rates'!$L$5:$L$5999,UsefulSeries!$E1600,0))/INDEX('Flow probs &amp; rates'!$E$4:$E$5999,UsefulSeries!$E1600,0)</f>
        <v>-2.6626879997556074E-4</v>
      </c>
      <c r="B1603" s="12">
        <f ca="1">INDEX('Flow probs &amp; rates'!$L$5:$L$5999,UsefulSeries!$E1600,0)*(1-INDEX('Flow probs &amp; rates'!$L$5:$L$5999,UsefulSeries!$E1600,0))/INDEX('Flow probs &amp; rates'!$E$4:$E$5999,UsefulSeries!$E1600,0)</f>
        <v>2.0541943492830336E-2</v>
      </c>
      <c r="C1603" s="12">
        <v>0</v>
      </c>
      <c r="D1603" s="12">
        <v>0</v>
      </c>
      <c r="E1603" s="12">
        <v>0</v>
      </c>
      <c r="F1603" s="12">
        <v>0</v>
      </c>
      <c r="G1603" s="12"/>
      <c r="H1603" s="12"/>
      <c r="I1603" s="12">
        <f ca="1">INDEX('Flow probs &amp; rates'!$L$5:$L$5999,UsefulSeries!$E1600)</f>
        <v>1.2155256744414549E-2</v>
      </c>
      <c r="J1603" s="12"/>
      <c r="K1603" s="12">
        <f>-INDEX('Flow probs &amp; rates'!$E$4:$E$5999,UsefulSeries!$E1600)</f>
        <v>-0.58453604850402008</v>
      </c>
      <c r="L1603" s="12"/>
      <c r="M1603" s="12"/>
      <c r="N1603" s="12"/>
      <c r="O1603" s="12"/>
      <c r="P1603" s="12">
        <f ca="1"/>
        <v>0.59949949525961332</v>
      </c>
      <c r="Q1603" s="12">
        <f ca="1"/>
        <v>48.688656375686662</v>
      </c>
      <c r="R1603" s="12">
        <f ca="1"/>
        <v>0</v>
      </c>
      <c r="S1603" s="12">
        <f ca="1"/>
        <v>0</v>
      </c>
      <c r="T1603" s="12">
        <f ca="1"/>
        <v>0</v>
      </c>
      <c r="U1603" s="12">
        <f ca="1"/>
        <v>0</v>
      </c>
      <c r="V1603" s="12"/>
      <c r="W1603" s="12">
        <f ca="1">INDEX(P$11:P$6003,UsefulSeries!$I1596)</f>
        <v>0</v>
      </c>
      <c r="X1603" s="12">
        <f ca="1">INDEX(Q$11:Q$6003,UsefulSeries!$I1596)</f>
        <v>0</v>
      </c>
      <c r="Y1603" s="12">
        <f ca="1">INDEX(R$11:R$6003,UsefulSeries!$I1596)</f>
        <v>0</v>
      </c>
      <c r="Z1603" s="12">
        <f ca="1">INDEX(S$11:S$6003,UsefulSeries!$I1596)</f>
        <v>0</v>
      </c>
      <c r="AA1603" s="12">
        <f ca="1">INDEX(T$11:T$6003,UsefulSeries!$I1596)</f>
        <v>0.35561314226615365</v>
      </c>
      <c r="AB1603" s="12">
        <f ca="1">INDEX(U$11:U$6003,UsefulSeries!$I1596)</f>
        <v>20.063024057240877</v>
      </c>
      <c r="AC1603" s="12">
        <f>INDEX( K$11:K$6003,UsefulSeries!$I1596)</f>
        <v>0</v>
      </c>
      <c r="AD1603" s="12">
        <f>INDEX(L$11:L$6003,UsefulSeries!$I1596)</f>
        <v>0.33893007989748014</v>
      </c>
      <c r="AE1603" s="12"/>
      <c r="AF1603" s="12"/>
      <c r="AG1603" s="12"/>
      <c r="AH1603" s="12"/>
      <c r="AI1603" s="12"/>
      <c r="AJ1603" s="12"/>
      <c r="AK1603" s="12"/>
      <c r="AL1603" s="12"/>
      <c r="AM1603" s="12"/>
      <c r="AN1603" s="12">
        <f t="shared" ca="1" si="234"/>
        <v>0</v>
      </c>
      <c r="AO1603" s="12">
        <f t="shared" ca="1" si="235"/>
        <v>0</v>
      </c>
      <c r="AP1603" s="12">
        <f t="shared" ca="1" si="236"/>
        <v>0</v>
      </c>
      <c r="AQ1603" s="12">
        <f t="shared" ca="1" si="237"/>
        <v>0</v>
      </c>
      <c r="AR1603" s="12">
        <f t="shared" ca="1" si="238"/>
        <v>0.35561314226615365</v>
      </c>
      <c r="AS1603" s="12">
        <f t="shared" ca="1" si="239"/>
        <v>20.063024057240877</v>
      </c>
      <c r="AT1603" s="12">
        <f t="shared" si="240"/>
        <v>0</v>
      </c>
      <c r="AU1603" s="12">
        <f t="shared" si="241"/>
        <v>0.33893007989748014</v>
      </c>
      <c r="AV1603" s="12"/>
      <c r="AW1603" s="12">
        <f ca="1">INDEX(I$11:I$6003,UsefulSeries!$I1596)</f>
        <v>1.7198102853781941E-2</v>
      </c>
      <c r="AX1603" s="12"/>
      <c r="AY1603" s="12"/>
      <c r="AZ1603" s="12">
        <f ca="1"/>
        <v>0.35561314226615365</v>
      </c>
      <c r="BA1603" s="12"/>
      <c r="BB1603" s="12">
        <f t="shared" ca="1" si="233"/>
        <v>0.35561314226615365</v>
      </c>
      <c r="BC1603" s="12"/>
      <c r="BD1603" s="38">
        <f ca="1"/>
        <v>1.6214476399852604E-2</v>
      </c>
    </row>
    <row r="1604" spans="1:56" x14ac:dyDescent="0.35">
      <c r="A1604" s="12">
        <v>0</v>
      </c>
      <c r="B1604" s="12">
        <v>0</v>
      </c>
      <c r="C1604" s="12">
        <f ca="1">INDEX('Flow probs &amp; rates'!$M$5:$M$5999,UsefulSeries!$E1600,0)*(1-INDEX('Flow probs &amp; rates'!$M$5:$M$5999,UsefulSeries!$E1600,0))/INDEX('Flow probs &amp; rates'!$F$4:$F$5999,UsefulSeries!$E1600,0)</f>
        <v>2.4835300386069168</v>
      </c>
      <c r="D1604" s="12">
        <f ca="1">-INDEX('Flow probs &amp; rates'!$M$5:$M$5999,UsefulSeries!$E1600,0)*(INDEX('Flow probs &amp; rates'!$O$5:$O$5999,UsefulSeries!$E1600,0))/INDEX('Flow probs &amp; rates'!$F$4:$F$5999,UsefulSeries!$E1600,0)</f>
        <v>-0.38705361725219189</v>
      </c>
      <c r="E1604" s="12">
        <v>0</v>
      </c>
      <c r="F1604" s="12">
        <v>0</v>
      </c>
      <c r="G1604" s="12"/>
      <c r="H1604" s="12"/>
      <c r="I1604" s="12">
        <f ca="1">INDEX('Flow probs &amp; rates'!$M$5:$M$5999,UsefulSeries!$E1600)</f>
        <v>0.15259476877870548</v>
      </c>
      <c r="J1604" s="12"/>
      <c r="K1604" s="12">
        <f>INDEX('Flow probs &amp; rates'!$F$4:$F$5999,UsefulSeries!$E1600)</f>
        <v>5.2066857783049952E-2</v>
      </c>
      <c r="L1604" s="12">
        <f>-INDEX('Flow probs &amp; rates'!$F$4:$F$5999,UsefulSeries!$E1600)</f>
        <v>-5.2066857783049952E-2</v>
      </c>
      <c r="M1604" s="12"/>
      <c r="N1604" s="12"/>
      <c r="O1604" s="12"/>
      <c r="P1604" s="12">
        <f ca="1"/>
        <v>0</v>
      </c>
      <c r="Q1604" s="12">
        <f ca="1"/>
        <v>0</v>
      </c>
      <c r="R1604" s="12">
        <f ca="1"/>
        <v>0.41399628191178028</v>
      </c>
      <c r="S1604" s="12">
        <f ca="1"/>
        <v>7.2786303353748222E-2</v>
      </c>
      <c r="T1604" s="12">
        <f ca="1"/>
        <v>0</v>
      </c>
      <c r="U1604" s="12">
        <f ca="1"/>
        <v>0</v>
      </c>
      <c r="V1604" s="12"/>
      <c r="W1604" s="12"/>
      <c r="X1604" s="12"/>
      <c r="Y1604" s="12"/>
      <c r="Z1604" s="12"/>
      <c r="AA1604" s="12"/>
      <c r="AB1604" s="12"/>
      <c r="AC1604" s="12"/>
      <c r="AD1604" s="12"/>
      <c r="AE1604" s="12">
        <f t="array" ref="AE1604:AJ1605">TRANSPOSE(AC1598:AD1603)</f>
        <v>-0.63122496393062477</v>
      </c>
      <c r="AF1604" s="12">
        <v>-0.63122496393062477</v>
      </c>
      <c r="AG1604" s="12">
        <v>2.9844956171895091E-2</v>
      </c>
      <c r="AH1604" s="12">
        <v>0</v>
      </c>
      <c r="AI1604" s="12">
        <v>0.33893007989748014</v>
      </c>
      <c r="AJ1604" s="12">
        <v>0</v>
      </c>
      <c r="AK1604" s="12"/>
      <c r="AL1604" s="12"/>
      <c r="AM1604" s="12"/>
      <c r="AN1604" s="12">
        <f t="shared" si="234"/>
        <v>-0.63122496393062477</v>
      </c>
      <c r="AO1604" s="12">
        <f t="shared" si="235"/>
        <v>-0.63122496393062477</v>
      </c>
      <c r="AP1604" s="12">
        <f t="shared" si="236"/>
        <v>2.9844956171895091E-2</v>
      </c>
      <c r="AQ1604" s="12">
        <f t="shared" si="237"/>
        <v>0</v>
      </c>
      <c r="AR1604" s="12">
        <f t="shared" si="238"/>
        <v>0.33893007989748014</v>
      </c>
      <c r="AS1604" s="12">
        <f t="shared" si="239"/>
        <v>0</v>
      </c>
      <c r="AT1604" s="12">
        <f t="shared" si="240"/>
        <v>0</v>
      </c>
      <c r="AU1604" s="12">
        <f t="shared" si="241"/>
        <v>0</v>
      </c>
      <c r="AV1604" s="12"/>
      <c r="AW1604" s="12"/>
      <c r="AX1604" s="12">
        <f>INDEX($N$6:$N$6003,UsefulSeries!$K1596)</f>
        <v>1.4690602339556547E-3</v>
      </c>
      <c r="AY1604" s="12"/>
      <c r="AZ1604" s="12"/>
      <c r="BA1604" s="12"/>
      <c r="BB1604" s="12">
        <f t="shared" si="233"/>
        <v>1.4690602339556547E-3</v>
      </c>
      <c r="BC1604" s="12"/>
      <c r="BD1604" s="38">
        <f ca="1"/>
        <v>2.3980399738430951E-2</v>
      </c>
    </row>
    <row r="1605" spans="1:56" x14ac:dyDescent="0.35">
      <c r="A1605" s="12">
        <v>0</v>
      </c>
      <c r="B1605" s="12">
        <v>0</v>
      </c>
      <c r="C1605" s="12">
        <f ca="1">-INDEX('Flow probs &amp; rates'!$M$5:$M$5999,UsefulSeries!$E1600,0)*(INDEX('Flow probs &amp; rates'!$O$5:$O$5999,UsefulSeries!$E1600,0))/INDEX('Flow probs &amp; rates'!$F$4:$F$5999,UsefulSeries!$E1600,0)</f>
        <v>-0.38705361725219189</v>
      </c>
      <c r="D1605" s="12">
        <f ca="1">INDEX('Flow probs &amp; rates'!$O$5:$O$5999,UsefulSeries!$E1600,0)*(1-INDEX('Flow probs &amp; rates'!$O$5:$O$5999,UsefulSeries!$E1600,0))/INDEX('Flow probs &amp; rates'!$F$4:$F$5999,UsefulSeries!$E1600,0)</f>
        <v>2.2014960378484592</v>
      </c>
      <c r="E1605" s="12">
        <v>0</v>
      </c>
      <c r="F1605" s="12">
        <v>0</v>
      </c>
      <c r="G1605" s="12"/>
      <c r="H1605" s="12"/>
      <c r="I1605" s="12">
        <f ca="1">INDEX('Flow probs &amp; rates'!$O$5:$O$5999,UsefulSeries!$E1600)</f>
        <v>0.13206655644342913</v>
      </c>
      <c r="J1605" s="12"/>
      <c r="K1605" s="12"/>
      <c r="L1605" s="12">
        <f>-INDEX('Flow probs &amp; rates'!$F$4:$F$5999,UsefulSeries!$E1600)</f>
        <v>-5.2066857783049952E-2</v>
      </c>
      <c r="M1605" s="12"/>
      <c r="N1605" s="12"/>
      <c r="O1605" s="12"/>
      <c r="P1605" s="12">
        <f ca="1"/>
        <v>0</v>
      </c>
      <c r="Q1605" s="12">
        <f ca="1"/>
        <v>0</v>
      </c>
      <c r="R1605" s="12">
        <f ca="1"/>
        <v>7.2786303353748236E-2</v>
      </c>
      <c r="S1605" s="12">
        <f ca="1"/>
        <v>0.46703341015518024</v>
      </c>
      <c r="T1605" s="12">
        <f ca="1"/>
        <v>0</v>
      </c>
      <c r="U1605" s="12">
        <f ca="1"/>
        <v>0</v>
      </c>
      <c r="V1605" s="12"/>
      <c r="W1605" s="12"/>
      <c r="X1605" s="12"/>
      <c r="Y1605" s="12"/>
      <c r="Z1605" s="12"/>
      <c r="AA1605" s="12"/>
      <c r="AB1605" s="12"/>
      <c r="AC1605" s="12"/>
      <c r="AD1605" s="12"/>
      <c r="AE1605" s="12">
        <v>0.63122496393062477</v>
      </c>
      <c r="AF1605" s="12">
        <v>0</v>
      </c>
      <c r="AG1605" s="12">
        <v>-2.9844956171895091E-2</v>
      </c>
      <c r="AH1605" s="12">
        <v>-2.9844956171895091E-2</v>
      </c>
      <c r="AI1605" s="12">
        <v>0</v>
      </c>
      <c r="AJ1605" s="12">
        <v>0.33893007989748014</v>
      </c>
      <c r="AK1605" s="12"/>
      <c r="AL1605" s="12"/>
      <c r="AM1605" s="12"/>
      <c r="AN1605" s="12">
        <f t="shared" si="234"/>
        <v>0.63122496393062477</v>
      </c>
      <c r="AO1605" s="12">
        <f t="shared" si="235"/>
        <v>0</v>
      </c>
      <c r="AP1605" s="12">
        <f t="shared" si="236"/>
        <v>-2.9844956171895091E-2</v>
      </c>
      <c r="AQ1605" s="12">
        <f t="shared" si="237"/>
        <v>-2.9844956171895091E-2</v>
      </c>
      <c r="AR1605" s="12">
        <f t="shared" si="238"/>
        <v>0</v>
      </c>
      <c r="AS1605" s="12">
        <f t="shared" si="239"/>
        <v>0.33893007989748014</v>
      </c>
      <c r="AT1605" s="12">
        <f t="shared" si="240"/>
        <v>0</v>
      </c>
      <c r="AU1605" s="12">
        <f t="shared" si="241"/>
        <v>0</v>
      </c>
      <c r="AV1605" s="12"/>
      <c r="AW1605" s="12"/>
      <c r="AX1605" s="12">
        <f>INDEX('Margin error adjustment'!N$7:N$6003,UsefulSeries!$K1596)</f>
        <v>-5.5574315349953343E-4</v>
      </c>
      <c r="AY1605" s="12"/>
      <c r="AZ1605" s="12"/>
      <c r="BA1605" s="12"/>
      <c r="BB1605" s="12">
        <f t="shared" si="233"/>
        <v>-5.5574315349953343E-4</v>
      </c>
      <c r="BC1605" s="12"/>
      <c r="BD1605" s="38">
        <f ca="1"/>
        <v>5.8919789016865898E-2</v>
      </c>
    </row>
    <row r="1606" spans="1:56" x14ac:dyDescent="0.35">
      <c r="A1606" s="12">
        <v>0</v>
      </c>
      <c r="B1606" s="12">
        <v>0</v>
      </c>
      <c r="C1606" s="12">
        <v>0</v>
      </c>
      <c r="D1606" s="12">
        <v>0</v>
      </c>
      <c r="E1606" s="12">
        <f ca="1">INDEX('Flow probs &amp; rates'!$P$5:$P$5999,UsefulSeries!$E1600,0)*(1-INDEX('Flow probs &amp; rates'!$P$5:$P$5999,UsefulSeries!$E1600,0))/INDEX('Flow probs &amp; rates'!$G$4:$G$5999,UsefulSeries!$E1600,0)</f>
        <v>5.0150727006406881E-2</v>
      </c>
      <c r="F1606" s="12">
        <f ca="1">-INDEX('Flow probs &amp; rates'!$P$5:$P$5999,UsefulSeries!$E1600,0)*(INDEX('Flow probs &amp; rates'!$Q$5:$Q$5999,UsefulSeries!$E1600,0))/INDEX('Flow probs &amp; rates'!$G$4:$G$5999,UsefulSeries!$E1600,0)</f>
        <v>-1.2302830529390984E-3</v>
      </c>
      <c r="G1606" s="12"/>
      <c r="H1606" s="12"/>
      <c r="I1606" s="12">
        <f ca="1">INDEX('Flow probs &amp; rates'!$P$5:$P$5999,UsefulSeries!$E1600)</f>
        <v>1.8569453027457768E-2</v>
      </c>
      <c r="J1606" s="12"/>
      <c r="K1606" s="12">
        <f>INDEX('Flow probs &amp; rates'!$G$4:$G$5999,UsefulSeries!$E1600)</f>
        <v>0.36339709371293</v>
      </c>
      <c r="L1606" s="12"/>
      <c r="M1606" s="12"/>
      <c r="N1606" s="12"/>
      <c r="O1606" s="12"/>
      <c r="P1606" s="12">
        <f ca="1"/>
        <v>0</v>
      </c>
      <c r="Q1606" s="12">
        <f ca="1"/>
        <v>0</v>
      </c>
      <c r="R1606" s="12">
        <f ca="1"/>
        <v>0</v>
      </c>
      <c r="S1606" s="12">
        <f ca="1"/>
        <v>0</v>
      </c>
      <c r="T1606" s="12">
        <f ca="1"/>
        <v>19.949202262223178</v>
      </c>
      <c r="U1606" s="12">
        <f ca="1"/>
        <v>0.37958472014523603</v>
      </c>
      <c r="V1606" s="12"/>
      <c r="W1606" s="12">
        <f ca="1">INDEX(P$6:P$6003,UsefulSeries!$I1604)</f>
        <v>54.398017354984987</v>
      </c>
      <c r="X1606" s="12">
        <f ca="1">INDEX(Q$6:Q$6003,UsefulSeries!$I1604)</f>
        <v>0.65026384188467035</v>
      </c>
      <c r="Y1606" s="12">
        <f ca="1">INDEX(R$6:R$6003,UsefulSeries!$I1604)</f>
        <v>0</v>
      </c>
      <c r="Z1606" s="12">
        <f ca="1">INDEX(S$6:S$6003,UsefulSeries!$I1604)</f>
        <v>0</v>
      </c>
      <c r="AA1606" s="12">
        <f ca="1">INDEX(T$6:T$6003,UsefulSeries!$I1604)</f>
        <v>0</v>
      </c>
      <c r="AB1606" s="12">
        <f ca="1">INDEX(U$6:U$6003,UsefulSeries!$I1604)</f>
        <v>0</v>
      </c>
      <c r="AC1606" s="12">
        <f>INDEX( K$6:K$6003,UsefulSeries!$I1604)</f>
        <v>-0.63269402416458043</v>
      </c>
      <c r="AD1606" s="12">
        <f>INDEX(L$6:L$6003,UsefulSeries!$I1604)</f>
        <v>0.63269402416458043</v>
      </c>
      <c r="AE1606" s="12"/>
      <c r="AF1606" s="12"/>
      <c r="AG1606" s="12"/>
      <c r="AH1606" s="12"/>
      <c r="AI1606" s="12"/>
      <c r="AJ1606" s="12"/>
      <c r="AK1606" s="12"/>
      <c r="AL1606" s="12"/>
      <c r="AM1606" s="12"/>
      <c r="AN1606" s="12">
        <f t="shared" ca="1" si="234"/>
        <v>54.398017354984987</v>
      </c>
      <c r="AO1606" s="12">
        <f t="shared" ca="1" si="235"/>
        <v>0.65026384188467035</v>
      </c>
      <c r="AP1606" s="12">
        <f t="shared" ca="1" si="236"/>
        <v>0</v>
      </c>
      <c r="AQ1606" s="12">
        <f t="shared" ca="1" si="237"/>
        <v>0</v>
      </c>
      <c r="AR1606" s="12">
        <f t="shared" ca="1" si="238"/>
        <v>0</v>
      </c>
      <c r="AS1606" s="12">
        <f t="shared" ca="1" si="239"/>
        <v>0</v>
      </c>
      <c r="AT1606" s="12">
        <f t="shared" si="240"/>
        <v>-0.63269402416458043</v>
      </c>
      <c r="AU1606" s="12">
        <f t="shared" si="241"/>
        <v>0.63269402416458043</v>
      </c>
      <c r="AV1606" s="12"/>
      <c r="AW1606" s="12">
        <f ca="1">INDEX(I$6:I$6003,UsefulSeries!$I1604)</f>
        <v>1.1771543605266582E-2</v>
      </c>
      <c r="AX1606" s="12"/>
      <c r="AY1606" s="12"/>
      <c r="AZ1606" s="12">
        <f t="array" aca="1" ref="AZ1606:AZ1611" ca="1">MMULT(W1606:AB1611,AW1606:AW1611)</f>
        <v>0.65026384188467024</v>
      </c>
      <c r="BA1606" s="12"/>
      <c r="BB1606" s="12">
        <f t="shared" ca="1" si="233"/>
        <v>0.65026384188467024</v>
      </c>
      <c r="BC1606" s="12"/>
      <c r="BD1606" s="38">
        <f t="array" aca="1" ref="BD1606:BD1613" ca="1">MMULT(MINVERSE(AN1606:AU1613),BB1606:BB1613)</f>
        <v>1.1507233625581792E-2</v>
      </c>
    </row>
    <row r="1607" spans="1:56" x14ac:dyDescent="0.35">
      <c r="A1607" s="12">
        <v>0</v>
      </c>
      <c r="B1607" s="12">
        <v>0</v>
      </c>
      <c r="C1607" s="12">
        <v>0</v>
      </c>
      <c r="D1607" s="12">
        <v>0</v>
      </c>
      <c r="E1607" s="12">
        <f ca="1">-INDEX('Flow probs &amp; rates'!$P$5:$P$5999,UsefulSeries!$E1600,0)*(INDEX('Flow probs &amp; rates'!$Q$5:$Q$5999,UsefulSeries!$E1600,0))/INDEX('Flow probs &amp; rates'!$G$4:$G$5999,UsefulSeries!$E1600,0)</f>
        <v>-1.2302830529390984E-3</v>
      </c>
      <c r="F1607" s="12">
        <f ca="1">INDEX('Flow probs &amp; rates'!$Q$5:$Q$5999,UsefulSeries!$E1600,0)*(1-INDEX('Flow probs &amp; rates'!$Q$5:$Q$5999,UsefulSeries!$E1600,0))/INDEX('Flow probs &amp; rates'!$G$4:$G$5999,UsefulSeries!$E1600,0)</f>
        <v>6.4657938426701797E-2</v>
      </c>
      <c r="G1607" s="12"/>
      <c r="H1607" s="12"/>
      <c r="I1607" s="12">
        <f ca="1">INDEX('Flow probs &amp; rates'!$Q$5:$Q$5999,UsefulSeries!$E1600)</f>
        <v>2.4076168814518191E-2</v>
      </c>
      <c r="J1607" s="12"/>
      <c r="K1607" s="12"/>
      <c r="L1607" s="12">
        <f>INDEX('Flow probs &amp; rates'!$G$4:$G$5999,UsefulSeries!$E1600)</f>
        <v>0.36339709371293</v>
      </c>
      <c r="M1607" s="12"/>
      <c r="N1607" s="12"/>
      <c r="O1607" s="12"/>
      <c r="P1607" s="12">
        <f ca="1"/>
        <v>0</v>
      </c>
      <c r="Q1607" s="12">
        <f ca="1"/>
        <v>0</v>
      </c>
      <c r="R1607" s="12">
        <f ca="1"/>
        <v>0</v>
      </c>
      <c r="S1607" s="12">
        <f ca="1"/>
        <v>0</v>
      </c>
      <c r="T1607" s="12">
        <f ca="1"/>
        <v>0.37958472014523598</v>
      </c>
      <c r="U1607" s="12">
        <f ca="1"/>
        <v>15.473227588017041</v>
      </c>
      <c r="V1607" s="12"/>
      <c r="W1607" s="12">
        <f ca="1">INDEX(P$7:P$6003,UsefulSeries!$I1604)</f>
        <v>0.65026384188467024</v>
      </c>
      <c r="X1607" s="12">
        <f ca="1">INDEX(Q$7:Q$6003,UsefulSeries!$I1604)</f>
        <v>42.143899078983573</v>
      </c>
      <c r="Y1607" s="12">
        <f ca="1">INDEX(R$7:R$6003,UsefulSeries!$I1604)</f>
        <v>0</v>
      </c>
      <c r="Z1607" s="12">
        <f ca="1">INDEX(S$7:S$6003,UsefulSeries!$I1604)</f>
        <v>0</v>
      </c>
      <c r="AA1607" s="12">
        <f ca="1">INDEX(T$7:T$6003,UsefulSeries!$I1604)</f>
        <v>0</v>
      </c>
      <c r="AB1607" s="12">
        <f ca="1">INDEX(U$7:U$6003,UsefulSeries!$I1604)</f>
        <v>0</v>
      </c>
      <c r="AC1607" s="12">
        <f>INDEX( K$7:K$6003,UsefulSeries!$I1604,1)</f>
        <v>-0.63269402416458043</v>
      </c>
      <c r="AD1607" s="12">
        <f>INDEX(L$7:L$6003,UsefulSeries!$I1604,1)</f>
        <v>0</v>
      </c>
      <c r="AE1607" s="12"/>
      <c r="AF1607" s="12"/>
      <c r="AG1607" s="12"/>
      <c r="AH1607" s="12"/>
      <c r="AI1607" s="12"/>
      <c r="AJ1607" s="12"/>
      <c r="AK1607" s="12"/>
      <c r="AL1607" s="12"/>
      <c r="AM1607" s="12"/>
      <c r="AN1607" s="12">
        <f t="shared" ca="1" si="234"/>
        <v>0.65026384188467024</v>
      </c>
      <c r="AO1607" s="12">
        <f t="shared" ca="1" si="235"/>
        <v>42.143899078983573</v>
      </c>
      <c r="AP1607" s="12">
        <f t="shared" ca="1" si="236"/>
        <v>0</v>
      </c>
      <c r="AQ1607" s="12">
        <f t="shared" ca="1" si="237"/>
        <v>0</v>
      </c>
      <c r="AR1607" s="12">
        <f t="shared" ca="1" si="238"/>
        <v>0</v>
      </c>
      <c r="AS1607" s="12">
        <f t="shared" ca="1" si="239"/>
        <v>0</v>
      </c>
      <c r="AT1607" s="12">
        <f t="shared" si="240"/>
        <v>-0.63269402416458043</v>
      </c>
      <c r="AU1607" s="12">
        <f t="shared" si="241"/>
        <v>0</v>
      </c>
      <c r="AV1607" s="12"/>
      <c r="AW1607" s="12">
        <f ca="1">INDEX(I$7:I$6003,UsefulSeries!$I1604)</f>
        <v>1.5247977684994378E-2</v>
      </c>
      <c r="AX1607" s="12"/>
      <c r="AY1607" s="12"/>
      <c r="AZ1607" s="12">
        <f ca="1"/>
        <v>0.65026384188467024</v>
      </c>
      <c r="BA1607" s="12"/>
      <c r="BB1607" s="12">
        <f t="shared" ref="BB1607:BB1670" ca="1" si="242">AZ1607+AX1607</f>
        <v>0.65026384188467024</v>
      </c>
      <c r="BC1607" s="12"/>
      <c r="BD1607" s="38">
        <f ca="1"/>
        <v>1.571105935068114E-2</v>
      </c>
    </row>
    <row r="1608" spans="1:56" x14ac:dyDescent="0.35">
      <c r="A1608" s="12">
        <f ca="1">INDEX('Flow probs &amp; rates'!$K$5:$K$5999,UsefulSeries!$E1606,0)*(1-INDEX('Flow probs &amp; rates'!$K$5:$K$5999,UsefulSeries!$E1606,0))/INDEX('Flow probs &amp; rates'!$E$4:$E$5999,UsefulSeries!$E1606,0)</f>
        <v>2.2096362455635041E-2</v>
      </c>
      <c r="B1608" s="12">
        <f ca="1">-INDEX('Flow probs &amp; rates'!$K$5:$K$5999,UsefulSeries!$E1606,0)*(INDEX('Flow probs &amp; rates'!$L$5:$L$5999,UsefulSeries!$E1606,0))/INDEX('Flow probs &amp; rates'!$E$4:$E$5999,UsefulSeries!$E1606,0)</f>
        <v>-2.9096653898400427E-4</v>
      </c>
      <c r="C1608" s="12">
        <v>0</v>
      </c>
      <c r="D1608" s="12">
        <v>0</v>
      </c>
      <c r="E1608" s="12">
        <v>0</v>
      </c>
      <c r="F1608" s="12">
        <v>0</v>
      </c>
      <c r="G1608" s="12"/>
      <c r="H1608" s="12"/>
      <c r="I1608" s="12">
        <f ca="1">INDEX('Flow probs &amp; rates'!$K$5:$K$5999,UsefulSeries!$E1606)</f>
        <v>1.3104416137133201E-2</v>
      </c>
      <c r="J1608" s="12"/>
      <c r="K1608" s="12">
        <f>-INDEX('Flow probs &amp; rates'!$E$4:$E$5999,UsefulSeries!$E1606)</f>
        <v>-0.58528594653550925</v>
      </c>
      <c r="L1608" s="12">
        <f>INDEX('Flow probs &amp; rates'!$E$4:$E$5999,UsefulSeries!$E1606)</f>
        <v>0.58528594653550925</v>
      </c>
      <c r="M1608" s="12"/>
      <c r="N1608" s="12"/>
      <c r="O1608" s="12"/>
      <c r="P1608" s="12">
        <f t="array" aca="1" ref="P1608:U1613" ca="1">MINVERSE(A1608:F1613)</f>
        <v>45.264231365414695</v>
      </c>
      <c r="Q1608" s="12">
        <f ca="1"/>
        <v>0.60097125441902244</v>
      </c>
      <c r="R1608" s="12">
        <f ca="1"/>
        <v>0</v>
      </c>
      <c r="S1608" s="12">
        <f ca="1"/>
        <v>0</v>
      </c>
      <c r="T1608" s="12">
        <f ca="1"/>
        <v>0</v>
      </c>
      <c r="U1608" s="12">
        <f ca="1"/>
        <v>0</v>
      </c>
      <c r="V1608" s="12"/>
      <c r="W1608" s="12">
        <f ca="1">INDEX(P$8:P$6003,UsefulSeries!$I1604)</f>
        <v>0</v>
      </c>
      <c r="X1608" s="12">
        <f ca="1">INDEX(Q$8:Q$6003,UsefulSeries!$I1604)</f>
        <v>0</v>
      </c>
      <c r="Y1608" s="12">
        <f ca="1">INDEX(R$8:R$6003,UsefulSeries!$I1604)</f>
        <v>0.1610220613243234</v>
      </c>
      <c r="Z1608" s="12">
        <f ca="1">INDEX(S$8:S$6003,UsefulSeries!$I1604)</f>
        <v>5.0397660624244056E-2</v>
      </c>
      <c r="AA1608" s="12">
        <f ca="1">INDEX(T$8:T$6003,UsefulSeries!$I1604)</f>
        <v>0</v>
      </c>
      <c r="AB1608" s="12">
        <f ca="1">INDEX(U$8:U$6003,UsefulSeries!$I1604)</f>
        <v>0</v>
      </c>
      <c r="AC1608" s="12">
        <f>INDEX( K$8:K$6003,UsefulSeries!$I1604)</f>
        <v>2.9289213018395557E-2</v>
      </c>
      <c r="AD1608" s="12">
        <f>INDEX(L$8:L$6003,UsefulSeries!$I1604)</f>
        <v>-2.9289213018395557E-2</v>
      </c>
      <c r="AE1608" s="12"/>
      <c r="AF1608" s="12"/>
      <c r="AG1608" s="12"/>
      <c r="AH1608" s="12"/>
      <c r="AI1608" s="12"/>
      <c r="AJ1608" s="12"/>
      <c r="AK1608" s="12"/>
      <c r="AL1608" s="12"/>
      <c r="AM1608" s="12"/>
      <c r="AN1608" s="12">
        <f t="shared" ca="1" si="234"/>
        <v>0</v>
      </c>
      <c r="AO1608" s="12">
        <f t="shared" ca="1" si="235"/>
        <v>0</v>
      </c>
      <c r="AP1608" s="12">
        <f t="shared" ca="1" si="236"/>
        <v>0.1610220613243234</v>
      </c>
      <c r="AQ1608" s="12">
        <f t="shared" ca="1" si="237"/>
        <v>5.0397660624244056E-2</v>
      </c>
      <c r="AR1608" s="12">
        <f t="shared" ca="1" si="238"/>
        <v>0</v>
      </c>
      <c r="AS1608" s="12">
        <f t="shared" ca="1" si="239"/>
        <v>0</v>
      </c>
      <c r="AT1608" s="12">
        <f t="shared" si="240"/>
        <v>2.9289213018395557E-2</v>
      </c>
      <c r="AU1608" s="12">
        <f t="shared" si="241"/>
        <v>-2.9289213018395557E-2</v>
      </c>
      <c r="AV1608" s="12"/>
      <c r="AW1608" s="12">
        <f ca="1">INDEX(I$8:I$6003,UsefulSeries!$I1604)</f>
        <v>0.26476268194937713</v>
      </c>
      <c r="AX1608" s="12"/>
      <c r="AY1608" s="12"/>
      <c r="AZ1608" s="12">
        <f ca="1"/>
        <v>5.0397660624244063E-2</v>
      </c>
      <c r="BA1608" s="12"/>
      <c r="BB1608" s="12">
        <f t="shared" ca="1" si="242"/>
        <v>5.0397660624244063E-2</v>
      </c>
      <c r="BC1608" s="12"/>
      <c r="BD1608" s="38">
        <f ca="1"/>
        <v>0.26693890829389777</v>
      </c>
    </row>
    <row r="1609" spans="1:56" x14ac:dyDescent="0.35">
      <c r="A1609" s="12">
        <f ca="1">-INDEX('Flow probs &amp; rates'!$K$5:$K$5999,UsefulSeries!$E1606,0)*(INDEX('Flow probs &amp; rates'!$L$5:$L$5999,UsefulSeries!$E1606,0))/INDEX('Flow probs &amp; rates'!$E$4:$E$5999,UsefulSeries!$E1606,0)</f>
        <v>-2.9096653898400427E-4</v>
      </c>
      <c r="B1609" s="12">
        <f ca="1">INDEX('Flow probs &amp; rates'!$L$5:$L$5999,UsefulSeries!$E1606,0)*(1-INDEX('Flow probs &amp; rates'!$L$5:$L$5999,UsefulSeries!$E1606,0))/INDEX('Flow probs &amp; rates'!$E$4:$E$5999,UsefulSeries!$E1606,0)</f>
        <v>2.1915152585622644E-2</v>
      </c>
      <c r="C1609" s="12">
        <v>0</v>
      </c>
      <c r="D1609" s="12">
        <v>0</v>
      </c>
      <c r="E1609" s="12">
        <v>0</v>
      </c>
      <c r="F1609" s="12">
        <v>0</v>
      </c>
      <c r="G1609" s="12"/>
      <c r="H1609" s="12"/>
      <c r="I1609" s="12">
        <f ca="1">INDEX('Flow probs &amp; rates'!$L$5:$L$5999,UsefulSeries!$E1606)</f>
        <v>1.2995514214238743E-2</v>
      </c>
      <c r="J1609" s="12"/>
      <c r="K1609" s="12">
        <f>-INDEX('Flow probs &amp; rates'!$E$4:$E$5999,UsefulSeries!$E1606)</f>
        <v>-0.58528594653550925</v>
      </c>
      <c r="L1609" s="12"/>
      <c r="M1609" s="12"/>
      <c r="N1609" s="12"/>
      <c r="O1609" s="12"/>
      <c r="P1609" s="12">
        <f ca="1"/>
        <v>0.60097125441902233</v>
      </c>
      <c r="Q1609" s="12">
        <f ca="1"/>
        <v>45.638507814090616</v>
      </c>
      <c r="R1609" s="12">
        <f ca="1"/>
        <v>0</v>
      </c>
      <c r="S1609" s="12">
        <f ca="1"/>
        <v>0</v>
      </c>
      <c r="T1609" s="12">
        <f ca="1"/>
        <v>0</v>
      </c>
      <c r="U1609" s="12">
        <f ca="1"/>
        <v>0</v>
      </c>
      <c r="V1609" s="12"/>
      <c r="W1609" s="12">
        <f ca="1">INDEX(P$9:P$6003,UsefulSeries!$I1604)</f>
        <v>0</v>
      </c>
      <c r="X1609" s="12">
        <f ca="1">INDEX(Q$9:Q$6003,UsefulSeries!$I1604)</f>
        <v>0</v>
      </c>
      <c r="Y1609" s="12">
        <f ca="1">INDEX(R$9:R$6003,UsefulSeries!$I1604)</f>
        <v>5.0397660624244056E-2</v>
      </c>
      <c r="Z1609" s="12">
        <f ca="1">INDEX(S$9:S$6003,UsefulSeries!$I1604)</f>
        <v>0.24049457370947508</v>
      </c>
      <c r="AA1609" s="12">
        <f ca="1">INDEX(T$9:T$6003,UsefulSeries!$I1604)</f>
        <v>0</v>
      </c>
      <c r="AB1609" s="12">
        <f ca="1">INDEX(U$9:U$6003,UsefulSeries!$I1604)</f>
        <v>0</v>
      </c>
      <c r="AC1609" s="12">
        <f>INDEX( K$9:K$6003,UsefulSeries!$I1604)</f>
        <v>0</v>
      </c>
      <c r="AD1609" s="12">
        <f>INDEX(L$9:L$6003,UsefulSeries!$I1604)</f>
        <v>-2.9289213018395557E-2</v>
      </c>
      <c r="AE1609" s="12"/>
      <c r="AF1609" s="12"/>
      <c r="AG1609" s="12"/>
      <c r="AH1609" s="12"/>
      <c r="AI1609" s="12"/>
      <c r="AJ1609" s="12"/>
      <c r="AK1609" s="12"/>
      <c r="AL1609" s="12"/>
      <c r="AM1609" s="12"/>
      <c r="AN1609" s="12">
        <f t="shared" ca="1" si="234"/>
        <v>0</v>
      </c>
      <c r="AO1609" s="12">
        <f t="shared" ca="1" si="235"/>
        <v>0</v>
      </c>
      <c r="AP1609" s="12">
        <f t="shared" ca="1" si="236"/>
        <v>5.0397660624244056E-2</v>
      </c>
      <c r="AQ1609" s="12">
        <f t="shared" ca="1" si="237"/>
        <v>0.24049457370947508</v>
      </c>
      <c r="AR1609" s="12">
        <f t="shared" ca="1" si="238"/>
        <v>0</v>
      </c>
      <c r="AS1609" s="12">
        <f t="shared" ca="1" si="239"/>
        <v>0</v>
      </c>
      <c r="AT1609" s="12">
        <f t="shared" si="240"/>
        <v>0</v>
      </c>
      <c r="AU1609" s="12">
        <f t="shared" si="241"/>
        <v>-2.9289213018395557E-2</v>
      </c>
      <c r="AV1609" s="12"/>
      <c r="AW1609" s="12">
        <f ca="1">INDEX(I$9:I$6003,UsefulSeries!$I1604)</f>
        <v>0.15407516378376732</v>
      </c>
      <c r="AX1609" s="12"/>
      <c r="AY1609" s="12"/>
      <c r="AZ1609" s="12">
        <f ca="1"/>
        <v>5.0397660624244049E-2</v>
      </c>
      <c r="BA1609" s="12"/>
      <c r="BB1609" s="12">
        <f t="shared" ca="1" si="242"/>
        <v>5.0397660624244049E-2</v>
      </c>
      <c r="BC1609" s="12"/>
      <c r="BD1609" s="38">
        <f ca="1"/>
        <v>0.16005233498185018</v>
      </c>
    </row>
    <row r="1610" spans="1:56" x14ac:dyDescent="0.35">
      <c r="A1610" s="12">
        <v>0</v>
      </c>
      <c r="B1610" s="12">
        <v>0</v>
      </c>
      <c r="C1610" s="12">
        <f ca="1">INDEX('Flow probs &amp; rates'!$M$5:$M$5999,UsefulSeries!$E1606,0)*(1-INDEX('Flow probs &amp; rates'!$M$5:$M$5999,UsefulSeries!$E1606,0))/INDEX('Flow probs &amp; rates'!$F$4:$F$5999,UsefulSeries!$E1606,0)</f>
        <v>2.4739557683163214</v>
      </c>
      <c r="D1610" s="12">
        <f ca="1">-INDEX('Flow probs &amp; rates'!$M$5:$M$5999,UsefulSeries!$E1606,0)*(INDEX('Flow probs &amp; rates'!$O$5:$O$5999,UsefulSeries!$E1606,0))/INDEX('Flow probs &amp; rates'!$F$4:$F$5999,UsefulSeries!$E1606,0)</f>
        <v>-0.40078386576072283</v>
      </c>
      <c r="E1610" s="12">
        <v>0</v>
      </c>
      <c r="F1610" s="12">
        <v>0</v>
      </c>
      <c r="G1610" s="12"/>
      <c r="H1610" s="12"/>
      <c r="I1610" s="12">
        <f ca="1">INDEX('Flow probs &amp; rates'!$M$5:$M$5999,UsefulSeries!$E1606)</f>
        <v>0.15194497069250346</v>
      </c>
      <c r="J1610" s="12"/>
      <c r="K1610" s="12">
        <f>INDEX('Flow probs &amp; rates'!$F$4:$F$5999,UsefulSeries!$E1606)</f>
        <v>5.2085691354721873E-2</v>
      </c>
      <c r="L1610" s="12">
        <f>-INDEX('Flow probs &amp; rates'!$F$4:$F$5999,UsefulSeries!$E1606)</f>
        <v>-5.2085691354721873E-2</v>
      </c>
      <c r="M1610" s="12"/>
      <c r="N1610" s="12"/>
      <c r="O1610" s="12"/>
      <c r="P1610" s="12">
        <f ca="1"/>
        <v>0</v>
      </c>
      <c r="Q1610" s="12">
        <f ca="1"/>
        <v>0</v>
      </c>
      <c r="R1610" s="12">
        <f ca="1"/>
        <v>0.41608418726989144</v>
      </c>
      <c r="S1610" s="12">
        <f ca="1"/>
        <v>7.3291062118486613E-2</v>
      </c>
      <c r="T1610" s="12">
        <f ca="1"/>
        <v>0</v>
      </c>
      <c r="U1610" s="12">
        <f ca="1"/>
        <v>0</v>
      </c>
      <c r="V1610" s="12"/>
      <c r="W1610" s="12">
        <f ca="1">INDEX(P$10:P$6003,UsefulSeries!$I1604)</f>
        <v>0</v>
      </c>
      <c r="X1610" s="12">
        <f ca="1">INDEX(Q$10:Q$6003,UsefulSeries!$I1604)</f>
        <v>0</v>
      </c>
      <c r="Y1610" s="12">
        <f ca="1">INDEX(R$10:R$6003,UsefulSeries!$I1604)</f>
        <v>0</v>
      </c>
      <c r="Z1610" s="12">
        <f ca="1">INDEX(S$10:S$6003,UsefulSeries!$I1604)</f>
        <v>0</v>
      </c>
      <c r="AA1610" s="12">
        <f ca="1">INDEX(T$10:T$6003,UsefulSeries!$I1604)</f>
        <v>11.764688249196221</v>
      </c>
      <c r="AB1610" s="12">
        <f ca="1">INDEX(U$10:U$6003,UsefulSeries!$I1604)</f>
        <v>0.35498132375526747</v>
      </c>
      <c r="AC1610" s="12">
        <f>INDEX( K$10:K$6003,UsefulSeries!$I1604)</f>
        <v>0.33801676281702403</v>
      </c>
      <c r="AD1610" s="12">
        <f>INDEX(L$10:L$6003,UsefulSeries!$I1604)</f>
        <v>0</v>
      </c>
      <c r="AE1610" s="12"/>
      <c r="AF1610" s="12"/>
      <c r="AG1610" s="12"/>
      <c r="AH1610" s="12"/>
      <c r="AI1610" s="12"/>
      <c r="AJ1610" s="12"/>
      <c r="AK1610" s="12"/>
      <c r="AL1610" s="12"/>
      <c r="AM1610" s="12"/>
      <c r="AN1610" s="12">
        <f t="shared" ca="1" si="234"/>
        <v>0</v>
      </c>
      <c r="AO1610" s="12">
        <f t="shared" ca="1" si="235"/>
        <v>0</v>
      </c>
      <c r="AP1610" s="12">
        <f t="shared" ca="1" si="236"/>
        <v>0</v>
      </c>
      <c r="AQ1610" s="12">
        <f t="shared" ca="1" si="237"/>
        <v>0</v>
      </c>
      <c r="AR1610" s="12">
        <f t="shared" ca="1" si="238"/>
        <v>11.764688249196221</v>
      </c>
      <c r="AS1610" s="12">
        <f t="shared" ca="1" si="239"/>
        <v>0.35498132375526747</v>
      </c>
      <c r="AT1610" s="12">
        <f t="shared" si="240"/>
        <v>0.33801676281702403</v>
      </c>
      <c r="AU1610" s="12">
        <f t="shared" si="241"/>
        <v>0</v>
      </c>
      <c r="AV1610" s="12"/>
      <c r="AW1610" s="12">
        <f ca="1">INDEX(I$10:I$6003,UsefulSeries!$I1604)</f>
        <v>2.9625367682611238E-2</v>
      </c>
      <c r="AX1610" s="12"/>
      <c r="AY1610" s="12"/>
      <c r="AZ1610" s="12">
        <f ca="1"/>
        <v>0.35498132375526753</v>
      </c>
      <c r="BA1610" s="12"/>
      <c r="BB1610" s="12">
        <f t="shared" ca="1" si="242"/>
        <v>0.35498132375526753</v>
      </c>
      <c r="BC1610" s="12"/>
      <c r="BD1610" s="38">
        <f ca="1"/>
        <v>2.8774851904461649E-2</v>
      </c>
    </row>
    <row r="1611" spans="1:56" x14ac:dyDescent="0.35">
      <c r="A1611" s="12">
        <v>0</v>
      </c>
      <c r="B1611" s="12">
        <v>0</v>
      </c>
      <c r="C1611" s="12">
        <f ca="1">-INDEX('Flow probs &amp; rates'!$M$5:$M$5999,UsefulSeries!$E1606,0)*(INDEX('Flow probs &amp; rates'!$O$5:$O$5999,UsefulSeries!$E1606,0))/INDEX('Flow probs &amp; rates'!$F$4:$F$5999,UsefulSeries!$E1606,0)</f>
        <v>-0.40078386576072283</v>
      </c>
      <c r="D1611" s="12">
        <f ca="1">INDEX('Flow probs &amp; rates'!$O$5:$O$5999,UsefulSeries!$E1606,0)*(1-INDEX('Flow probs &amp; rates'!$O$5:$O$5999,UsefulSeries!$E1606,0))/INDEX('Flow probs &amp; rates'!$F$4:$F$5999,UsefulSeries!$E1606,0)</f>
        <v>2.275309215554032</v>
      </c>
      <c r="E1611" s="12">
        <v>0</v>
      </c>
      <c r="F1611" s="12">
        <v>0</v>
      </c>
      <c r="G1611" s="12"/>
      <c r="H1611" s="12"/>
      <c r="I1611" s="12">
        <f ca="1">INDEX('Flow probs &amp; rates'!$O$5:$O$5999,UsefulSeries!$E1606)</f>
        <v>0.13738595385437929</v>
      </c>
      <c r="J1611" s="12"/>
      <c r="K1611" s="12"/>
      <c r="L1611" s="12">
        <f>-INDEX('Flow probs &amp; rates'!$F$4:$F$5999,UsefulSeries!$E1606)</f>
        <v>-5.2085691354721873E-2</v>
      </c>
      <c r="M1611" s="12"/>
      <c r="N1611" s="12"/>
      <c r="O1611" s="12"/>
      <c r="P1611" s="12">
        <f ca="1"/>
        <v>0</v>
      </c>
      <c r="Q1611" s="12">
        <f ca="1"/>
        <v>0</v>
      </c>
      <c r="R1611" s="12">
        <f ca="1"/>
        <v>7.3291062118486613E-2</v>
      </c>
      <c r="S1611" s="12">
        <f ca="1"/>
        <v>0.45241054190118346</v>
      </c>
      <c r="T1611" s="12">
        <f ca="1"/>
        <v>0</v>
      </c>
      <c r="U1611" s="12">
        <f ca="1"/>
        <v>0</v>
      </c>
      <c r="V1611" s="12"/>
      <c r="W1611" s="12">
        <f ca="1">INDEX(P$11:P$6003,UsefulSeries!$I1604)</f>
        <v>0</v>
      </c>
      <c r="X1611" s="12">
        <f ca="1">INDEX(Q$11:Q$6003,UsefulSeries!$I1604)</f>
        <v>0</v>
      </c>
      <c r="Y1611" s="12">
        <f ca="1">INDEX(R$11:R$6003,UsefulSeries!$I1604)</f>
        <v>0</v>
      </c>
      <c r="Z1611" s="12">
        <f ca="1">INDEX(S$11:S$6003,UsefulSeries!$I1604)</f>
        <v>0</v>
      </c>
      <c r="AA1611" s="12">
        <f ca="1">INDEX(T$11:T$6003,UsefulSeries!$I1604)</f>
        <v>0.35498132375526747</v>
      </c>
      <c r="AB1611" s="12">
        <f ca="1">INDEX(U$11:U$6003,UsefulSeries!$I1604)</f>
        <v>18.963482431641232</v>
      </c>
      <c r="AC1611" s="12">
        <f>INDEX( K$11:K$6003,UsefulSeries!$I1604)</f>
        <v>0</v>
      </c>
      <c r="AD1611" s="12">
        <f>INDEX(L$11:L$6003,UsefulSeries!$I1604)</f>
        <v>0.33801676281702403</v>
      </c>
      <c r="AE1611" s="12"/>
      <c r="AF1611" s="12"/>
      <c r="AG1611" s="12"/>
      <c r="AH1611" s="12"/>
      <c r="AI1611" s="12"/>
      <c r="AJ1611" s="12"/>
      <c r="AK1611" s="12"/>
      <c r="AL1611" s="12"/>
      <c r="AM1611" s="12"/>
      <c r="AN1611" s="12">
        <f t="shared" ca="1" si="234"/>
        <v>0</v>
      </c>
      <c r="AO1611" s="12">
        <f t="shared" ca="1" si="235"/>
        <v>0</v>
      </c>
      <c r="AP1611" s="12">
        <f t="shared" ca="1" si="236"/>
        <v>0</v>
      </c>
      <c r="AQ1611" s="12">
        <f t="shared" ca="1" si="237"/>
        <v>0</v>
      </c>
      <c r="AR1611" s="12">
        <f t="shared" ca="1" si="238"/>
        <v>0.35498132375526747</v>
      </c>
      <c r="AS1611" s="12">
        <f t="shared" ca="1" si="239"/>
        <v>18.963482431641232</v>
      </c>
      <c r="AT1611" s="12">
        <f t="shared" si="240"/>
        <v>0</v>
      </c>
      <c r="AU1611" s="12">
        <f t="shared" si="241"/>
        <v>0.33801676281702403</v>
      </c>
      <c r="AV1611" s="12"/>
      <c r="AW1611" s="12">
        <f ca="1">INDEX(I$11:I$6003,UsefulSeries!$I1604)</f>
        <v>1.8164642109394738E-2</v>
      </c>
      <c r="AX1611" s="12"/>
      <c r="AY1611" s="12"/>
      <c r="AZ1611" s="12">
        <f ca="1"/>
        <v>0.35498132375526753</v>
      </c>
      <c r="BA1611" s="12"/>
      <c r="BB1611" s="12">
        <f t="shared" ca="1" si="242"/>
        <v>0.35498132375526753</v>
      </c>
      <c r="BC1611" s="12"/>
      <c r="BD1611" s="38">
        <f ca="1"/>
        <v>1.7239007481779898E-2</v>
      </c>
    </row>
    <row r="1612" spans="1:56" x14ac:dyDescent="0.35">
      <c r="A1612" s="12">
        <v>0</v>
      </c>
      <c r="B1612" s="12">
        <v>0</v>
      </c>
      <c r="C1612" s="12">
        <v>0</v>
      </c>
      <c r="D1612" s="12">
        <v>0</v>
      </c>
      <c r="E1612" s="12">
        <f ca="1">INDEX('Flow probs &amp; rates'!$P$5:$P$5999,UsefulSeries!$E1606,0)*(1-INDEX('Flow probs &amp; rates'!$P$5:$P$5999,UsefulSeries!$E1606,0))/INDEX('Flow probs &amp; rates'!$G$4:$G$5999,UsefulSeries!$E1606,0)</f>
        <v>5.2610059629437163E-2</v>
      </c>
      <c r="F1612" s="12">
        <f ca="1">-INDEX('Flow probs &amp; rates'!$P$5:$P$5999,UsefulSeries!$E1606,0)*(INDEX('Flow probs &amp; rates'!$Q$5:$Q$5999,UsefulSeries!$E1606,0))/INDEX('Flow probs &amp; rates'!$G$4:$G$5999,UsefulSeries!$E1606,0)</f>
        <v>-1.2569602514851579E-3</v>
      </c>
      <c r="G1612" s="12"/>
      <c r="H1612" s="12"/>
      <c r="I1612" s="12">
        <f ca="1">INDEX('Flow probs &amp; rates'!$P$5:$P$5999,UsefulSeries!$E1606)</f>
        <v>1.9456453330106694E-2</v>
      </c>
      <c r="J1612" s="12"/>
      <c r="K1612" s="12">
        <f>INDEX('Flow probs &amp; rates'!$G$4:$G$5999,UsefulSeries!$E1606)</f>
        <v>0.3626283621097689</v>
      </c>
      <c r="L1612" s="12"/>
      <c r="M1612" s="12"/>
      <c r="N1612" s="12"/>
      <c r="O1612" s="12"/>
      <c r="P1612" s="12">
        <f ca="1"/>
        <v>0</v>
      </c>
      <c r="Q1612" s="12">
        <f ca="1"/>
        <v>0</v>
      </c>
      <c r="R1612" s="12">
        <f ca="1"/>
        <v>0</v>
      </c>
      <c r="S1612" s="12">
        <f ca="1"/>
        <v>0</v>
      </c>
      <c r="T1612" s="12">
        <f ca="1"/>
        <v>19.016823760175939</v>
      </c>
      <c r="U1612" s="12">
        <f ca="1"/>
        <v>0.37887593087439131</v>
      </c>
      <c r="V1612" s="12"/>
      <c r="W1612" s="12"/>
      <c r="X1612" s="12"/>
      <c r="Y1612" s="12"/>
      <c r="Z1612" s="12"/>
      <c r="AA1612" s="12"/>
      <c r="AB1612" s="12"/>
      <c r="AC1612" s="12"/>
      <c r="AD1612" s="12"/>
      <c r="AE1612" s="12">
        <f t="array" ref="AE1612:AJ1613">TRANSPOSE(AC1606:AD1611)</f>
        <v>-0.63269402416458043</v>
      </c>
      <c r="AF1612" s="12">
        <v>-0.63269402416458043</v>
      </c>
      <c r="AG1612" s="12">
        <v>2.9289213018395557E-2</v>
      </c>
      <c r="AH1612" s="12">
        <v>0</v>
      </c>
      <c r="AI1612" s="12">
        <v>0.33801676281702403</v>
      </c>
      <c r="AJ1612" s="12">
        <v>0</v>
      </c>
      <c r="AK1612" s="12"/>
      <c r="AL1612" s="12"/>
      <c r="AM1612" s="12"/>
      <c r="AN1612" s="12">
        <f t="shared" si="234"/>
        <v>-0.63269402416458043</v>
      </c>
      <c r="AO1612" s="12">
        <f t="shared" si="235"/>
        <v>-0.63269402416458043</v>
      </c>
      <c r="AP1612" s="12">
        <f t="shared" si="236"/>
        <v>2.9289213018395557E-2</v>
      </c>
      <c r="AQ1612" s="12">
        <f t="shared" si="237"/>
        <v>0</v>
      </c>
      <c r="AR1612" s="12">
        <f t="shared" si="238"/>
        <v>0.33801676281702403</v>
      </c>
      <c r="AS1612" s="12">
        <f t="shared" si="239"/>
        <v>0</v>
      </c>
      <c r="AT1612" s="12">
        <f t="shared" si="240"/>
        <v>0</v>
      </c>
      <c r="AU1612" s="12">
        <f t="shared" si="241"/>
        <v>0</v>
      </c>
      <c r="AV1612" s="12"/>
      <c r="AW1612" s="12"/>
      <c r="AX1612" s="12">
        <f>INDEX($N$6:$N$6003,UsefulSeries!$K1604)</f>
        <v>3.2396152516100951E-4</v>
      </c>
      <c r="AY1612" s="12"/>
      <c r="AZ1612" s="12"/>
      <c r="BA1612" s="12"/>
      <c r="BB1612" s="12">
        <f t="shared" si="242"/>
        <v>3.2396152516100951E-4</v>
      </c>
      <c r="BC1612" s="12"/>
      <c r="BD1612" s="38">
        <f ca="1"/>
        <v>3.057432980615607E-2</v>
      </c>
    </row>
    <row r="1613" spans="1:56" x14ac:dyDescent="0.35">
      <c r="A1613" s="12">
        <v>0</v>
      </c>
      <c r="B1613" s="12">
        <v>0</v>
      </c>
      <c r="C1613" s="12">
        <v>0</v>
      </c>
      <c r="D1613" s="12">
        <v>0</v>
      </c>
      <c r="E1613" s="12">
        <f ca="1">-INDEX('Flow probs &amp; rates'!$P$5:$P$5999,UsefulSeries!$E1606,0)*(INDEX('Flow probs &amp; rates'!$Q$5:$Q$5999,UsefulSeries!$E1606,0))/INDEX('Flow probs &amp; rates'!$G$4:$G$5999,UsefulSeries!$E1606,0)</f>
        <v>-1.2569602514851579E-3</v>
      </c>
      <c r="F1613" s="12">
        <f ca="1">INDEX('Flow probs &amp; rates'!$Q$5:$Q$5999,UsefulSeries!$E1606,0)*(1-INDEX('Flow probs &amp; rates'!$Q$5:$Q$5999,UsefulSeries!$E1606,0))/INDEX('Flow probs &amp; rates'!$G$4:$G$5999,UsefulSeries!$E1606,0)</f>
        <v>6.3090287949604168E-2</v>
      </c>
      <c r="G1613" s="12"/>
      <c r="H1613" s="12"/>
      <c r="I1613" s="12">
        <f ca="1">INDEX('Flow probs &amp; rates'!$Q$5:$Q$5999,UsefulSeries!$E1606)</f>
        <v>2.3427159590686124E-2</v>
      </c>
      <c r="J1613" s="12"/>
      <c r="K1613" s="12"/>
      <c r="L1613" s="12">
        <f>INDEX('Flow probs &amp; rates'!$G$4:$G$5999,UsefulSeries!$E1606)</f>
        <v>0.3626283621097689</v>
      </c>
      <c r="M1613" s="12"/>
      <c r="N1613" s="12"/>
      <c r="O1613" s="12"/>
      <c r="P1613" s="12">
        <f ca="1"/>
        <v>0</v>
      </c>
      <c r="Q1613" s="12">
        <f ca="1"/>
        <v>0</v>
      </c>
      <c r="R1613" s="12">
        <f ca="1"/>
        <v>0</v>
      </c>
      <c r="S1613" s="12">
        <f ca="1"/>
        <v>0</v>
      </c>
      <c r="T1613" s="12">
        <f ca="1"/>
        <v>0.37887593087439136</v>
      </c>
      <c r="U1613" s="12">
        <f ca="1"/>
        <v>15.857848561168765</v>
      </c>
      <c r="V1613" s="12"/>
      <c r="W1613" s="12"/>
      <c r="X1613" s="12"/>
      <c r="Y1613" s="12"/>
      <c r="Z1613" s="12"/>
      <c r="AA1613" s="12"/>
      <c r="AB1613" s="12"/>
      <c r="AC1613" s="12"/>
      <c r="AD1613" s="12"/>
      <c r="AE1613" s="12">
        <v>0.63269402416458043</v>
      </c>
      <c r="AF1613" s="12">
        <v>0</v>
      </c>
      <c r="AG1613" s="12">
        <v>-2.9289213018395557E-2</v>
      </c>
      <c r="AH1613" s="12">
        <v>-2.9289213018395557E-2</v>
      </c>
      <c r="AI1613" s="12">
        <v>0</v>
      </c>
      <c r="AJ1613" s="12">
        <v>0.33801676281702403</v>
      </c>
      <c r="AK1613" s="12"/>
      <c r="AL1613" s="12"/>
      <c r="AM1613" s="12"/>
      <c r="AN1613" s="12">
        <f t="shared" si="234"/>
        <v>0.63269402416458043</v>
      </c>
      <c r="AO1613" s="12">
        <f t="shared" si="235"/>
        <v>0</v>
      </c>
      <c r="AP1613" s="12">
        <f t="shared" si="236"/>
        <v>-2.9289213018395557E-2</v>
      </c>
      <c r="AQ1613" s="12">
        <f t="shared" si="237"/>
        <v>-2.9289213018395557E-2</v>
      </c>
      <c r="AR1613" s="12">
        <f t="shared" si="238"/>
        <v>0</v>
      </c>
      <c r="AS1613" s="12">
        <f t="shared" si="239"/>
        <v>0.33801676281702403</v>
      </c>
      <c r="AT1613" s="12">
        <f t="shared" si="240"/>
        <v>0</v>
      </c>
      <c r="AU1613" s="12">
        <f t="shared" si="241"/>
        <v>0</v>
      </c>
      <c r="AV1613" s="12"/>
      <c r="AW1613" s="12"/>
      <c r="AX1613" s="12">
        <f>INDEX('Margin error adjustment'!N$7:N$6003,UsefulSeries!$K1604)</f>
        <v>6.0139397144807344E-4</v>
      </c>
      <c r="AY1613" s="12"/>
      <c r="AZ1613" s="12"/>
      <c r="BA1613" s="12"/>
      <c r="BB1613" s="12">
        <f t="shared" si="242"/>
        <v>6.0139397144807344E-4</v>
      </c>
      <c r="BC1613" s="12"/>
      <c r="BD1613" s="38">
        <f ca="1"/>
        <v>5.2823336531864426E-2</v>
      </c>
    </row>
    <row r="1614" spans="1:56" x14ac:dyDescent="0.35">
      <c r="A1614" s="12">
        <f ca="1">INDEX('Flow probs &amp; rates'!$K$5:$K$5999,UsefulSeries!$E1612,0)*(1-INDEX('Flow probs &amp; rates'!$K$5:$K$5999,UsefulSeries!$E1612,0))/INDEX('Flow probs &amp; rates'!$E$4:$E$5999,UsefulSeries!$E1612,0)</f>
        <v>2.1738422969284219E-2</v>
      </c>
      <c r="B1614" s="12">
        <f ca="1">-INDEX('Flow probs &amp; rates'!$K$5:$K$5999,UsefulSeries!$E1612,0)*(INDEX('Flow probs &amp; rates'!$L$5:$L$5999,UsefulSeries!$E1612,0))/INDEX('Flow probs &amp; rates'!$E$4:$E$5999,UsefulSeries!$E1612,0)</f>
        <v>-2.755783906952812E-4</v>
      </c>
      <c r="C1614" s="12">
        <v>0</v>
      </c>
      <c r="D1614" s="12">
        <v>0</v>
      </c>
      <c r="E1614" s="12">
        <v>0</v>
      </c>
      <c r="F1614" s="12">
        <v>0</v>
      </c>
      <c r="G1614" s="12"/>
      <c r="H1614" s="12"/>
      <c r="I1614" s="12">
        <f ca="1">INDEX('Flow probs &amp; rates'!$K$5:$K$5999,UsefulSeries!$E1612)</f>
        <v>1.2895916774184293E-2</v>
      </c>
      <c r="J1614" s="12"/>
      <c r="K1614" s="12">
        <f>-INDEX('Flow probs &amp; rates'!$E$4:$E$5999,UsefulSeries!$E1612)</f>
        <v>-0.5855812136291666</v>
      </c>
      <c r="L1614" s="12">
        <f>INDEX('Flow probs &amp; rates'!$E$4:$E$5999,UsefulSeries!$E1612)</f>
        <v>0.5855812136291666</v>
      </c>
      <c r="M1614" s="12"/>
      <c r="N1614" s="12"/>
      <c r="O1614" s="12"/>
      <c r="P1614" s="12">
        <f t="array" aca="1" ref="P1614:U1619" ca="1">MINVERSE(A1614:F1619)</f>
        <v>46.009114012572283</v>
      </c>
      <c r="Q1614" s="12">
        <f ca="1"/>
        <v>0.60084844424811701</v>
      </c>
      <c r="R1614" s="12">
        <f ca="1"/>
        <v>0</v>
      </c>
      <c r="S1614" s="12">
        <f ca="1"/>
        <v>0</v>
      </c>
      <c r="T1614" s="12">
        <f ca="1"/>
        <v>0</v>
      </c>
      <c r="U1614" s="12">
        <f ca="1"/>
        <v>0</v>
      </c>
      <c r="V1614" s="12"/>
      <c r="W1614" s="12">
        <f ca="1">INDEX(P$6:P$6003,UsefulSeries!$I1612)</f>
        <v>54.298429919558409</v>
      </c>
      <c r="X1614" s="12">
        <f ca="1">INDEX(Q$6:Q$6003,UsefulSeries!$I1612)</f>
        <v>0.65082325059119228</v>
      </c>
      <c r="Y1614" s="12">
        <f ca="1">INDEX(R$6:R$6003,UsefulSeries!$I1612)</f>
        <v>0</v>
      </c>
      <c r="Z1614" s="12">
        <f ca="1">INDEX(S$6:S$6003,UsefulSeries!$I1612)</f>
        <v>0</v>
      </c>
      <c r="AA1614" s="12">
        <f ca="1">INDEX(T$6:T$6003,UsefulSeries!$I1612)</f>
        <v>0</v>
      </c>
      <c r="AB1614" s="12">
        <f ca="1">INDEX(U$6:U$6003,UsefulSeries!$I1612)</f>
        <v>0</v>
      </c>
      <c r="AC1614" s="12">
        <f>INDEX( K$6:K$6003,UsefulSeries!$I1612)</f>
        <v>-0.63301798568974144</v>
      </c>
      <c r="AD1614" s="12">
        <f>INDEX(L$6:L$6003,UsefulSeries!$I1612)</f>
        <v>0.63301798568974144</v>
      </c>
      <c r="AE1614" s="12"/>
      <c r="AF1614" s="12"/>
      <c r="AG1614" s="12"/>
      <c r="AH1614" s="12"/>
      <c r="AI1614" s="12"/>
      <c r="AJ1614" s="12"/>
      <c r="AK1614" s="12"/>
      <c r="AL1614" s="12"/>
      <c r="AM1614" s="12"/>
      <c r="AN1614" s="12">
        <f t="shared" ca="1" si="234"/>
        <v>54.298429919558409</v>
      </c>
      <c r="AO1614" s="12">
        <f t="shared" ca="1" si="235"/>
        <v>0.65082325059119228</v>
      </c>
      <c r="AP1614" s="12">
        <f t="shared" ca="1" si="236"/>
        <v>0</v>
      </c>
      <c r="AQ1614" s="12">
        <f t="shared" ca="1" si="237"/>
        <v>0</v>
      </c>
      <c r="AR1614" s="12">
        <f t="shared" ca="1" si="238"/>
        <v>0</v>
      </c>
      <c r="AS1614" s="12">
        <f t="shared" ca="1" si="239"/>
        <v>0</v>
      </c>
      <c r="AT1614" s="12">
        <f t="shared" si="240"/>
        <v>-0.63301798568974144</v>
      </c>
      <c r="AU1614" s="12">
        <f t="shared" si="241"/>
        <v>0.63301798568974144</v>
      </c>
      <c r="AV1614" s="12"/>
      <c r="AW1614" s="12">
        <f ca="1">INDEX(I$6:I$6003,UsefulSeries!$I1612)</f>
        <v>1.1799556867387982E-2</v>
      </c>
      <c r="AX1614" s="12"/>
      <c r="AY1614" s="12"/>
      <c r="AZ1614" s="12">
        <f t="array" aca="1" ref="AZ1614:AZ1619" ca="1">MMULT(W1614:AB1619,AW1614:AW1619)</f>
        <v>0.65082325059119228</v>
      </c>
      <c r="BA1614" s="12"/>
      <c r="BB1614" s="12">
        <f t="shared" ca="1" si="242"/>
        <v>0.65082325059119228</v>
      </c>
      <c r="BC1614" s="12"/>
      <c r="BD1614" s="38">
        <f t="array" aca="1" ref="BD1614:BD1621" ca="1">MMULT(MINVERSE(AN1614:AU1621),BB1614:BB1621)</f>
        <v>1.1041979639730705E-2</v>
      </c>
    </row>
    <row r="1615" spans="1:56" x14ac:dyDescent="0.35">
      <c r="A1615" s="12">
        <f ca="1">-INDEX('Flow probs &amp; rates'!$K$5:$K$5999,UsefulSeries!$E1612,0)*(INDEX('Flow probs &amp; rates'!$L$5:$L$5999,UsefulSeries!$E1612,0))/INDEX('Flow probs &amp; rates'!$E$4:$E$5999,UsefulSeries!$E1612,0)</f>
        <v>-2.755783906952812E-4</v>
      </c>
      <c r="B1615" s="12">
        <f ca="1">INDEX('Flow probs &amp; rates'!$L$5:$L$5999,UsefulSeries!$E1612,0)*(1-INDEX('Flow probs &amp; rates'!$L$5:$L$5999,UsefulSeries!$E1612,0))/INDEX('Flow probs &amp; rates'!$E$4:$E$5999,UsefulSeries!$E1612,0)</f>
        <v>2.1102022844989861E-2</v>
      </c>
      <c r="C1615" s="12">
        <v>0</v>
      </c>
      <c r="D1615" s="12">
        <v>0</v>
      </c>
      <c r="E1615" s="12">
        <v>0</v>
      </c>
      <c r="F1615" s="12">
        <v>0</v>
      </c>
      <c r="G1615" s="12"/>
      <c r="H1615" s="12"/>
      <c r="I1615" s="12">
        <f ca="1">INDEX('Flow probs &amp; rates'!$L$5:$L$5999,UsefulSeries!$E1612)</f>
        <v>1.2513536749582721E-2</v>
      </c>
      <c r="J1615" s="12"/>
      <c r="K1615" s="12">
        <f>-INDEX('Flow probs &amp; rates'!$E$4:$E$5999,UsefulSeries!$E1612)</f>
        <v>-0.5855812136291666</v>
      </c>
      <c r="L1615" s="12"/>
      <c r="M1615" s="12"/>
      <c r="N1615" s="12"/>
      <c r="O1615" s="12"/>
      <c r="P1615" s="12">
        <f ca="1"/>
        <v>0.60084844424811701</v>
      </c>
      <c r="Q1615" s="12">
        <f ca="1"/>
        <v>47.396668470804052</v>
      </c>
      <c r="R1615" s="12">
        <f ca="1"/>
        <v>0</v>
      </c>
      <c r="S1615" s="12">
        <f ca="1"/>
        <v>0</v>
      </c>
      <c r="T1615" s="12">
        <f ca="1"/>
        <v>0</v>
      </c>
      <c r="U1615" s="12">
        <f ca="1"/>
        <v>0</v>
      </c>
      <c r="V1615" s="12"/>
      <c r="W1615" s="12">
        <f ca="1">INDEX(P$7:P$6003,UsefulSeries!$I1612)</f>
        <v>0.65082325059119228</v>
      </c>
      <c r="X1615" s="12">
        <f ca="1">INDEX(Q$7:Q$6003,UsefulSeries!$I1612)</f>
        <v>41.337113576502105</v>
      </c>
      <c r="Y1615" s="12">
        <f ca="1">INDEX(R$7:R$6003,UsefulSeries!$I1612)</f>
        <v>0</v>
      </c>
      <c r="Z1615" s="12">
        <f ca="1">INDEX(S$7:S$6003,UsefulSeries!$I1612)</f>
        <v>0</v>
      </c>
      <c r="AA1615" s="12">
        <f ca="1">INDEX(T$7:T$6003,UsefulSeries!$I1612)</f>
        <v>0</v>
      </c>
      <c r="AB1615" s="12">
        <f ca="1">INDEX(U$7:U$6003,UsefulSeries!$I1612)</f>
        <v>0</v>
      </c>
      <c r="AC1615" s="12">
        <f>INDEX( K$7:K$6003,UsefulSeries!$I1612,1)</f>
        <v>-0.63301798568974144</v>
      </c>
      <c r="AD1615" s="12">
        <f>INDEX(L$7:L$6003,UsefulSeries!$I1612,1)</f>
        <v>0</v>
      </c>
      <c r="AE1615" s="12"/>
      <c r="AF1615" s="12"/>
      <c r="AG1615" s="12"/>
      <c r="AH1615" s="12"/>
      <c r="AI1615" s="12"/>
      <c r="AJ1615" s="12"/>
      <c r="AK1615" s="12"/>
      <c r="AL1615" s="12"/>
      <c r="AM1615" s="12"/>
      <c r="AN1615" s="12">
        <f t="shared" ca="1" si="234"/>
        <v>0.65082325059119228</v>
      </c>
      <c r="AO1615" s="12">
        <f t="shared" ca="1" si="235"/>
        <v>41.337113576502105</v>
      </c>
      <c r="AP1615" s="12">
        <f t="shared" ca="1" si="236"/>
        <v>0</v>
      </c>
      <c r="AQ1615" s="12">
        <f t="shared" ca="1" si="237"/>
        <v>0</v>
      </c>
      <c r="AR1615" s="12">
        <f t="shared" ca="1" si="238"/>
        <v>0</v>
      </c>
      <c r="AS1615" s="12">
        <f t="shared" ca="1" si="239"/>
        <v>0</v>
      </c>
      <c r="AT1615" s="12">
        <f t="shared" si="240"/>
        <v>-0.63301798568974144</v>
      </c>
      <c r="AU1615" s="12">
        <f t="shared" si="241"/>
        <v>0</v>
      </c>
      <c r="AV1615" s="12"/>
      <c r="AW1615" s="12">
        <f ca="1">INDEX(I$7:I$6003,UsefulSeries!$I1612)</f>
        <v>1.5558508298963948E-2</v>
      </c>
      <c r="AX1615" s="12"/>
      <c r="AY1615" s="12"/>
      <c r="AZ1615" s="12">
        <f ca="1"/>
        <v>0.65082325059119228</v>
      </c>
      <c r="BA1615" s="12"/>
      <c r="BB1615" s="12">
        <f t="shared" ca="1" si="242"/>
        <v>0.65082325059119228</v>
      </c>
      <c r="BC1615" s="12"/>
      <c r="BD1615" s="38">
        <f ca="1"/>
        <v>1.5464341684959113E-2</v>
      </c>
    </row>
    <row r="1616" spans="1:56" x14ac:dyDescent="0.35">
      <c r="A1616" s="12">
        <v>0</v>
      </c>
      <c r="B1616" s="12">
        <v>0</v>
      </c>
      <c r="C1616" s="12">
        <f ca="1">INDEX('Flow probs &amp; rates'!$M$5:$M$5999,UsefulSeries!$E1612,0)*(1-INDEX('Flow probs &amp; rates'!$M$5:$M$5999,UsefulSeries!$E1612,0))/INDEX('Flow probs &amp; rates'!$F$4:$F$5999,UsefulSeries!$E1612,0)</f>
        <v>2.5286051993265413</v>
      </c>
      <c r="D1616" s="12">
        <f ca="1">-INDEX('Flow probs &amp; rates'!$M$5:$M$5999,UsefulSeries!$E1612,0)*(INDEX('Flow probs &amp; rates'!$O$5:$O$5999,UsefulSeries!$E1612,0))/INDEX('Flow probs &amp; rates'!$F$4:$F$5999,UsefulSeries!$E1612,0)</f>
        <v>-0.42947807149379169</v>
      </c>
      <c r="E1616" s="12">
        <v>0</v>
      </c>
      <c r="F1616" s="12">
        <v>0</v>
      </c>
      <c r="G1616" s="12"/>
      <c r="H1616" s="12"/>
      <c r="I1616" s="12">
        <f ca="1">INDEX('Flow probs &amp; rates'!$M$5:$M$5999,UsefulSeries!$E1612)</f>
        <v>0.15654403679669207</v>
      </c>
      <c r="J1616" s="12"/>
      <c r="K1616" s="12">
        <f>INDEX('Flow probs &amp; rates'!$F$4:$F$5999,UsefulSeries!$E1612)</f>
        <v>5.2217721206637743E-2</v>
      </c>
      <c r="L1616" s="12">
        <f>-INDEX('Flow probs &amp; rates'!$F$4:$F$5999,UsefulSeries!$E1612)</f>
        <v>-5.2217721206637743E-2</v>
      </c>
      <c r="M1616" s="12"/>
      <c r="N1616" s="12"/>
      <c r="O1616" s="12"/>
      <c r="P1616" s="12">
        <f ca="1"/>
        <v>0</v>
      </c>
      <c r="Q1616" s="12">
        <f ca="1"/>
        <v>0</v>
      </c>
      <c r="R1616" s="12">
        <f ca="1"/>
        <v>0.40814147705040377</v>
      </c>
      <c r="S1616" s="12">
        <f ca="1"/>
        <v>7.4575777103274579E-2</v>
      </c>
      <c r="T1616" s="12">
        <f ca="1"/>
        <v>0</v>
      </c>
      <c r="U1616" s="12">
        <f ca="1"/>
        <v>0</v>
      </c>
      <c r="V1616" s="12"/>
      <c r="W1616" s="12">
        <f ca="1">INDEX(P$8:P$6003,UsefulSeries!$I1612)</f>
        <v>0</v>
      </c>
      <c r="X1616" s="12">
        <f ca="1">INDEX(Q$8:Q$6003,UsefulSeries!$I1612)</f>
        <v>0</v>
      </c>
      <c r="Y1616" s="12">
        <f ca="1">INDEX(R$8:R$6003,UsefulSeries!$I1612)</f>
        <v>0.16370055818429763</v>
      </c>
      <c r="Z1616" s="12">
        <f ca="1">INDEX(S$8:S$6003,UsefulSeries!$I1612)</f>
        <v>5.2805621904568979E-2</v>
      </c>
      <c r="AA1616" s="12">
        <f ca="1">INDEX(T$8:T$6003,UsefulSeries!$I1612)</f>
        <v>0</v>
      </c>
      <c r="AB1616" s="12">
        <f ca="1">INDEX(U$8:U$6003,UsefulSeries!$I1612)</f>
        <v>0</v>
      </c>
      <c r="AC1616" s="12">
        <f>INDEX( K$8:K$6003,UsefulSeries!$I1612)</f>
        <v>2.9890606989843631E-2</v>
      </c>
      <c r="AD1616" s="12">
        <f>INDEX(L$8:L$6003,UsefulSeries!$I1612)</f>
        <v>-2.9890606989843631E-2</v>
      </c>
      <c r="AE1616" s="12"/>
      <c r="AF1616" s="12"/>
      <c r="AG1616" s="12"/>
      <c r="AH1616" s="12"/>
      <c r="AI1616" s="12"/>
      <c r="AJ1616" s="12"/>
      <c r="AK1616" s="12"/>
      <c r="AL1616" s="12"/>
      <c r="AM1616" s="12"/>
      <c r="AN1616" s="12">
        <f t="shared" ca="1" si="234"/>
        <v>0</v>
      </c>
      <c r="AO1616" s="12">
        <f t="shared" ca="1" si="235"/>
        <v>0</v>
      </c>
      <c r="AP1616" s="12">
        <f t="shared" ca="1" si="236"/>
        <v>0.16370055818429763</v>
      </c>
      <c r="AQ1616" s="12">
        <f t="shared" ca="1" si="237"/>
        <v>5.2805621904568979E-2</v>
      </c>
      <c r="AR1616" s="12">
        <f t="shared" ca="1" si="238"/>
        <v>0</v>
      </c>
      <c r="AS1616" s="12">
        <f t="shared" ca="1" si="239"/>
        <v>0</v>
      </c>
      <c r="AT1616" s="12">
        <f t="shared" si="240"/>
        <v>2.9890606989843631E-2</v>
      </c>
      <c r="AU1616" s="12">
        <f t="shared" si="241"/>
        <v>-2.9890606989843631E-2</v>
      </c>
      <c r="AV1616" s="12"/>
      <c r="AW1616" s="12">
        <f ca="1">INDEX(I$8:I$6003,UsefulSeries!$I1612)</f>
        <v>0.26953987253706158</v>
      </c>
      <c r="AX1616" s="12"/>
      <c r="AY1616" s="12"/>
      <c r="AZ1616" s="12">
        <f ca="1"/>
        <v>5.2805621904568972E-2</v>
      </c>
      <c r="BA1616" s="12"/>
      <c r="BB1616" s="12">
        <f t="shared" ca="1" si="242"/>
        <v>5.2805621904568972E-2</v>
      </c>
      <c r="BC1616" s="12"/>
      <c r="BD1616" s="38">
        <f ca="1"/>
        <v>0.27977627676453626</v>
      </c>
    </row>
    <row r="1617" spans="1:56" x14ac:dyDescent="0.35">
      <c r="A1617" s="12">
        <v>0</v>
      </c>
      <c r="B1617" s="12">
        <v>0</v>
      </c>
      <c r="C1617" s="12">
        <f ca="1">-INDEX('Flow probs &amp; rates'!$M$5:$M$5999,UsefulSeries!$E1612,0)*(INDEX('Flow probs &amp; rates'!$O$5:$O$5999,UsefulSeries!$E1612,0))/INDEX('Flow probs &amp; rates'!$F$4:$F$5999,UsefulSeries!$E1612,0)</f>
        <v>-0.42947807149379169</v>
      </c>
      <c r="D1617" s="12">
        <f ca="1">INDEX('Flow probs &amp; rates'!$O$5:$O$5999,UsefulSeries!$E1612,0)*(1-INDEX('Flow probs &amp; rates'!$O$5:$O$5999,UsefulSeries!$E1612,0))/INDEX('Flow probs &amp; rates'!$F$4:$F$5999,UsefulSeries!$E1612,0)</f>
        <v>2.3504658116735637</v>
      </c>
      <c r="E1617" s="12">
        <v>0</v>
      </c>
      <c r="F1617" s="12">
        <v>0</v>
      </c>
      <c r="G1617" s="12"/>
      <c r="H1617" s="12"/>
      <c r="I1617" s="12">
        <f ca="1">INDEX('Flow probs &amp; rates'!$O$5:$O$5999,UsefulSeries!$E1612)</f>
        <v>0.14325915352976981</v>
      </c>
      <c r="J1617" s="12"/>
      <c r="K1617" s="12"/>
      <c r="L1617" s="12">
        <f>-INDEX('Flow probs &amp; rates'!$F$4:$F$5999,UsefulSeries!$E1612)</f>
        <v>-5.2217721206637743E-2</v>
      </c>
      <c r="M1617" s="12"/>
      <c r="N1617" s="12"/>
      <c r="O1617" s="12"/>
      <c r="P1617" s="12">
        <f ca="1"/>
        <v>0</v>
      </c>
      <c r="Q1617" s="12">
        <f ca="1"/>
        <v>0</v>
      </c>
      <c r="R1617" s="12">
        <f ca="1"/>
        <v>7.4575777103274579E-2</v>
      </c>
      <c r="S1617" s="12">
        <f ca="1"/>
        <v>0.43907410003791836</v>
      </c>
      <c r="T1617" s="12">
        <f ca="1"/>
        <v>0</v>
      </c>
      <c r="U1617" s="12">
        <f ca="1"/>
        <v>0</v>
      </c>
      <c r="V1617" s="12"/>
      <c r="W1617" s="12">
        <f ca="1">INDEX(P$9:P$6003,UsefulSeries!$I1612)</f>
        <v>0</v>
      </c>
      <c r="X1617" s="12">
        <f ca="1">INDEX(Q$9:Q$6003,UsefulSeries!$I1612)</f>
        <v>0</v>
      </c>
      <c r="Y1617" s="12">
        <f ca="1">INDEX(R$9:R$6003,UsefulSeries!$I1612)</f>
        <v>5.2805621904568979E-2</v>
      </c>
      <c r="Z1617" s="12">
        <f ca="1">INDEX(S$9:S$6003,UsefulSeries!$I1612)</f>
        <v>0.23461044628903005</v>
      </c>
      <c r="AA1617" s="12">
        <f ca="1">INDEX(T$9:T$6003,UsefulSeries!$I1612)</f>
        <v>0</v>
      </c>
      <c r="AB1617" s="12">
        <f ca="1">INDEX(U$9:U$6003,UsefulSeries!$I1612)</f>
        <v>0</v>
      </c>
      <c r="AC1617" s="12">
        <f>INDEX( K$9:K$6003,UsefulSeries!$I1612)</f>
        <v>0</v>
      </c>
      <c r="AD1617" s="12">
        <f>INDEX(L$9:L$6003,UsefulSeries!$I1612)</f>
        <v>-2.9890606989843631E-2</v>
      </c>
      <c r="AE1617" s="12"/>
      <c r="AF1617" s="12"/>
      <c r="AG1617" s="12"/>
      <c r="AH1617" s="12"/>
      <c r="AI1617" s="12"/>
      <c r="AJ1617" s="12"/>
      <c r="AK1617" s="12"/>
      <c r="AL1617" s="12"/>
      <c r="AM1617" s="12"/>
      <c r="AN1617" s="12">
        <f t="shared" ca="1" si="234"/>
        <v>0</v>
      </c>
      <c r="AO1617" s="12">
        <f t="shared" ca="1" si="235"/>
        <v>0</v>
      </c>
      <c r="AP1617" s="12">
        <f t="shared" ca="1" si="236"/>
        <v>5.2805621904568979E-2</v>
      </c>
      <c r="AQ1617" s="12">
        <f t="shared" ca="1" si="237"/>
        <v>0.23461044628903005</v>
      </c>
      <c r="AR1617" s="12">
        <f t="shared" ca="1" si="238"/>
        <v>0</v>
      </c>
      <c r="AS1617" s="12">
        <f t="shared" ca="1" si="239"/>
        <v>0</v>
      </c>
      <c r="AT1617" s="12">
        <f t="shared" si="240"/>
        <v>0</v>
      </c>
      <c r="AU1617" s="12">
        <f t="shared" si="241"/>
        <v>-2.9890606989843631E-2</v>
      </c>
      <c r="AV1617" s="12"/>
      <c r="AW1617" s="12">
        <f ca="1">INDEX(I$9:I$6003,UsefulSeries!$I1612)</f>
        <v>0.16441041700100448</v>
      </c>
      <c r="AX1617" s="12"/>
      <c r="AY1617" s="12"/>
      <c r="AZ1617" s="12">
        <f ca="1"/>
        <v>5.2805621904568986E-2</v>
      </c>
      <c r="BA1617" s="12"/>
      <c r="BB1617" s="12">
        <f t="shared" ca="1" si="242"/>
        <v>5.2805621904568986E-2</v>
      </c>
      <c r="BC1617" s="12"/>
      <c r="BD1617" s="38">
        <f ca="1"/>
        <v>0.16951523019962245</v>
      </c>
    </row>
    <row r="1618" spans="1:56" x14ac:dyDescent="0.35">
      <c r="A1618" s="12">
        <v>0</v>
      </c>
      <c r="B1618" s="12">
        <v>0</v>
      </c>
      <c r="C1618" s="12">
        <v>0</v>
      </c>
      <c r="D1618" s="12">
        <v>0</v>
      </c>
      <c r="E1618" s="12">
        <f ca="1">INDEX('Flow probs &amp; rates'!$P$5:$P$5999,UsefulSeries!$E1612,0)*(1-INDEX('Flow probs &amp; rates'!$P$5:$P$5999,UsefulSeries!$E1612,0))/INDEX('Flow probs &amp; rates'!$G$4:$G$5999,UsefulSeries!$E1612,0)</f>
        <v>5.3969891888097581E-2</v>
      </c>
      <c r="F1618" s="12">
        <f ca="1">-INDEX('Flow probs &amp; rates'!$P$5:$P$5999,UsefulSeries!$E1612,0)*(INDEX('Flow probs &amp; rates'!$Q$5:$Q$5999,UsefulSeries!$E1612,0))/INDEX('Flow probs &amp; rates'!$G$4:$G$5999,UsefulSeries!$E1612,0)</f>
        <v>-1.2964835036345761E-3</v>
      </c>
      <c r="G1618" s="12"/>
      <c r="H1618" s="12"/>
      <c r="I1618" s="12">
        <f ca="1">INDEX('Flow probs &amp; rates'!$P$5:$P$5999,UsefulSeries!$E1612)</f>
        <v>1.9945786737232591E-2</v>
      </c>
      <c r="J1618" s="12"/>
      <c r="K1618" s="12">
        <f>INDEX('Flow probs &amp; rates'!$G$4:$G$5999,UsefulSeries!$E1612)</f>
        <v>0.3622010651641957</v>
      </c>
      <c r="L1618" s="12"/>
      <c r="M1618" s="12"/>
      <c r="N1618" s="12"/>
      <c r="O1618" s="12"/>
      <c r="P1618" s="12">
        <f ca="1"/>
        <v>0</v>
      </c>
      <c r="Q1618" s="12">
        <f ca="1"/>
        <v>0</v>
      </c>
      <c r="R1618" s="12">
        <f ca="1"/>
        <v>0</v>
      </c>
      <c r="S1618" s="12">
        <f ca="1"/>
        <v>0</v>
      </c>
      <c r="T1618" s="12">
        <f ca="1"/>
        <v>18.537945938131138</v>
      </c>
      <c r="U1618" s="12">
        <f ca="1"/>
        <v>0.37866899729837827</v>
      </c>
      <c r="V1618" s="12"/>
      <c r="W1618" s="12">
        <f ca="1">INDEX(P$10:P$6003,UsefulSeries!$I1612)</f>
        <v>0</v>
      </c>
      <c r="X1618" s="12">
        <f ca="1">INDEX(Q$10:Q$6003,UsefulSeries!$I1612)</f>
        <v>0</v>
      </c>
      <c r="Y1618" s="12">
        <f ca="1">INDEX(R$10:R$6003,UsefulSeries!$I1612)</f>
        <v>0</v>
      </c>
      <c r="Z1618" s="12">
        <f ca="1">INDEX(S$10:S$6003,UsefulSeries!$I1612)</f>
        <v>0</v>
      </c>
      <c r="AA1618" s="12">
        <f ca="1">INDEX(T$10:T$6003,UsefulSeries!$I1612)</f>
        <v>12.096217585426359</v>
      </c>
      <c r="AB1618" s="12">
        <f ca="1">INDEX(U$10:U$6003,UsefulSeries!$I1612)</f>
        <v>0.35385886126085042</v>
      </c>
      <c r="AC1618" s="12">
        <f>INDEX( K$10:K$6003,UsefulSeries!$I1612)</f>
        <v>0.33709140732041493</v>
      </c>
      <c r="AD1618" s="12">
        <f>INDEX(L$10:L$6003,UsefulSeries!$I1612)</f>
        <v>0</v>
      </c>
      <c r="AE1618" s="12"/>
      <c r="AF1618" s="12"/>
      <c r="AG1618" s="12"/>
      <c r="AH1618" s="12"/>
      <c r="AI1618" s="12"/>
      <c r="AJ1618" s="12"/>
      <c r="AK1618" s="12"/>
      <c r="AL1618" s="12"/>
      <c r="AM1618" s="12"/>
      <c r="AN1618" s="12">
        <f t="shared" ca="1" si="234"/>
        <v>0</v>
      </c>
      <c r="AO1618" s="12">
        <f t="shared" ca="1" si="235"/>
        <v>0</v>
      </c>
      <c r="AP1618" s="12">
        <f t="shared" ca="1" si="236"/>
        <v>0</v>
      </c>
      <c r="AQ1618" s="12">
        <f t="shared" ca="1" si="237"/>
        <v>0</v>
      </c>
      <c r="AR1618" s="12">
        <f t="shared" ca="1" si="238"/>
        <v>12.096217585426359</v>
      </c>
      <c r="AS1618" s="12">
        <f t="shared" ca="1" si="239"/>
        <v>0.35385886126085042</v>
      </c>
      <c r="AT1618" s="12">
        <f t="shared" si="240"/>
        <v>0.33709140732041493</v>
      </c>
      <c r="AU1618" s="12">
        <f t="shared" si="241"/>
        <v>0</v>
      </c>
      <c r="AV1618" s="12"/>
      <c r="AW1618" s="12">
        <f ca="1">INDEX(I$10:I$6003,UsefulSeries!$I1612)</f>
        <v>2.8707299379867223E-2</v>
      </c>
      <c r="AX1618" s="12"/>
      <c r="AY1618" s="12"/>
      <c r="AZ1618" s="12">
        <f ca="1"/>
        <v>0.35385886126085042</v>
      </c>
      <c r="BA1618" s="12"/>
      <c r="BB1618" s="12">
        <f t="shared" ca="1" si="242"/>
        <v>0.35385886126085042</v>
      </c>
      <c r="BC1618" s="12"/>
      <c r="BD1618" s="38">
        <f ca="1"/>
        <v>2.8931656798056343E-2</v>
      </c>
    </row>
    <row r="1619" spans="1:56" x14ac:dyDescent="0.35">
      <c r="A1619" s="12">
        <v>0</v>
      </c>
      <c r="B1619" s="12">
        <v>0</v>
      </c>
      <c r="C1619" s="12">
        <v>0</v>
      </c>
      <c r="D1619" s="12">
        <v>0</v>
      </c>
      <c r="E1619" s="12">
        <f ca="1">-INDEX('Flow probs &amp; rates'!$P$5:$P$5999,UsefulSeries!$E1612,0)*(INDEX('Flow probs &amp; rates'!$Q$5:$Q$5999,UsefulSeries!$E1612,0))/INDEX('Flow probs &amp; rates'!$G$4:$G$5999,UsefulSeries!$E1612,0)</f>
        <v>-1.2964835036345761E-3</v>
      </c>
      <c r="F1619" s="12">
        <f ca="1">INDEX('Flow probs &amp; rates'!$Q$5:$Q$5999,UsefulSeries!$E1612,0)*(1-INDEX('Flow probs &amp; rates'!$Q$5:$Q$5999,UsefulSeries!$E1612,0))/INDEX('Flow probs &amp; rates'!$G$4:$G$5999,UsefulSeries!$E1612,0)</f>
        <v>6.3470052398080359E-2</v>
      </c>
      <c r="G1619" s="12"/>
      <c r="H1619" s="12"/>
      <c r="I1619" s="12">
        <f ca="1">INDEX('Flow probs &amp; rates'!$Q$5:$Q$5999,UsefulSeries!$E1612)</f>
        <v>2.3543202991721423E-2</v>
      </c>
      <c r="J1619" s="12"/>
      <c r="K1619" s="12"/>
      <c r="L1619" s="12">
        <f>INDEX('Flow probs &amp; rates'!$G$4:$G$5999,UsefulSeries!$E1612)</f>
        <v>0.3622010651641957</v>
      </c>
      <c r="M1619" s="12"/>
      <c r="N1619" s="12"/>
      <c r="O1619" s="12"/>
      <c r="P1619" s="12">
        <f ca="1"/>
        <v>0</v>
      </c>
      <c r="Q1619" s="12">
        <f ca="1"/>
        <v>0</v>
      </c>
      <c r="R1619" s="12">
        <f ca="1"/>
        <v>0</v>
      </c>
      <c r="S1619" s="12">
        <f ca="1"/>
        <v>0</v>
      </c>
      <c r="T1619" s="12">
        <f ca="1"/>
        <v>0.37866899729837822</v>
      </c>
      <c r="U1619" s="12">
        <f ca="1"/>
        <v>15.763196977266004</v>
      </c>
      <c r="V1619" s="12"/>
      <c r="W1619" s="12">
        <f ca="1">INDEX(P$11:P$6003,UsefulSeries!$I1612)</f>
        <v>0</v>
      </c>
      <c r="X1619" s="12">
        <f ca="1">INDEX(Q$11:Q$6003,UsefulSeries!$I1612)</f>
        <v>0</v>
      </c>
      <c r="Y1619" s="12">
        <f ca="1">INDEX(R$11:R$6003,UsefulSeries!$I1612)</f>
        <v>0</v>
      </c>
      <c r="Z1619" s="12">
        <f ca="1">INDEX(S$11:S$6003,UsefulSeries!$I1612)</f>
        <v>0</v>
      </c>
      <c r="AA1619" s="12">
        <f ca="1">INDEX(T$11:T$6003,UsefulSeries!$I1612)</f>
        <v>0.35385886126085042</v>
      </c>
      <c r="AB1619" s="12">
        <f ca="1">INDEX(U$11:U$6003,UsefulSeries!$I1612)</f>
        <v>18.402063668950522</v>
      </c>
      <c r="AC1619" s="12">
        <f>INDEX( K$11:K$6003,UsefulSeries!$I1612)</f>
        <v>0</v>
      </c>
      <c r="AD1619" s="12">
        <f>INDEX(L$11:L$6003,UsefulSeries!$I1612)</f>
        <v>0.33709140732041493</v>
      </c>
      <c r="AE1619" s="12"/>
      <c r="AF1619" s="12"/>
      <c r="AG1619" s="12"/>
      <c r="AH1619" s="12"/>
      <c r="AI1619" s="12"/>
      <c r="AJ1619" s="12"/>
      <c r="AK1619" s="12"/>
      <c r="AL1619" s="12"/>
      <c r="AM1619" s="12"/>
      <c r="AN1619" s="12">
        <f t="shared" ca="1" si="234"/>
        <v>0</v>
      </c>
      <c r="AO1619" s="12">
        <f t="shared" ca="1" si="235"/>
        <v>0</v>
      </c>
      <c r="AP1619" s="12">
        <f t="shared" ca="1" si="236"/>
        <v>0</v>
      </c>
      <c r="AQ1619" s="12">
        <f t="shared" ca="1" si="237"/>
        <v>0</v>
      </c>
      <c r="AR1619" s="12">
        <f t="shared" ca="1" si="238"/>
        <v>0.35385886126085042</v>
      </c>
      <c r="AS1619" s="12">
        <f t="shared" ca="1" si="239"/>
        <v>18.402063668950522</v>
      </c>
      <c r="AT1619" s="12">
        <f t="shared" si="240"/>
        <v>0</v>
      </c>
      <c r="AU1619" s="12">
        <f t="shared" si="241"/>
        <v>0.33709140732041493</v>
      </c>
      <c r="AV1619" s="12"/>
      <c r="AW1619" s="12">
        <f ca="1">INDEX(I$11:I$6003,UsefulSeries!$I1612)</f>
        <v>1.8677281807927666E-2</v>
      </c>
      <c r="AX1619" s="12"/>
      <c r="AY1619" s="12"/>
      <c r="AZ1619" s="12">
        <f ca="1"/>
        <v>0.35385886126085037</v>
      </c>
      <c r="BA1619" s="12"/>
      <c r="BB1619" s="12">
        <f t="shared" ca="1" si="242"/>
        <v>0.35385886126085037</v>
      </c>
      <c r="BC1619" s="12"/>
      <c r="BD1619" s="38">
        <f ca="1"/>
        <v>1.7607741675543433E-2</v>
      </c>
    </row>
    <row r="1620" spans="1:56" x14ac:dyDescent="0.35">
      <c r="A1620" s="12">
        <f ca="1">INDEX('Flow probs &amp; rates'!$K$5:$K$5999,UsefulSeries!$E1618,0)*(1-INDEX('Flow probs &amp; rates'!$K$5:$K$5999,UsefulSeries!$E1618,0))/INDEX('Flow probs &amp; rates'!$E$4:$E$5999,UsefulSeries!$E1618,0)</f>
        <v>2.1127743855531574E-2</v>
      </c>
      <c r="B1620" s="12">
        <f ca="1">-INDEX('Flow probs &amp; rates'!$K$5:$K$5999,UsefulSeries!$E1618,0)*(INDEX('Flow probs &amp; rates'!$L$5:$L$5999,UsefulSeries!$E1618,0))/INDEX('Flow probs &amp; rates'!$E$4:$E$5999,UsefulSeries!$E1618,0)</f>
        <v>-2.5880111625820111E-4</v>
      </c>
      <c r="C1620" s="12">
        <v>0</v>
      </c>
      <c r="D1620" s="12">
        <v>0</v>
      </c>
      <c r="E1620" s="12">
        <v>0</v>
      </c>
      <c r="F1620" s="12">
        <v>0</v>
      </c>
      <c r="G1620" s="12"/>
      <c r="H1620" s="12"/>
      <c r="I1620" s="12">
        <f ca="1">INDEX('Flow probs &amp; rates'!$K$5:$K$5999,UsefulSeries!$E1618)</f>
        <v>1.2509169322265078E-2</v>
      </c>
      <c r="J1620" s="12"/>
      <c r="K1620" s="12">
        <f>-INDEX('Flow probs &amp; rates'!$E$4:$E$5999,UsefulSeries!$E1618)</f>
        <v>-0.58466678172538766</v>
      </c>
      <c r="L1620" s="12">
        <f>INDEX('Flow probs &amp; rates'!$E$4:$E$5999,UsefulSeries!$E1618)</f>
        <v>0.58466678172538766</v>
      </c>
      <c r="M1620" s="12"/>
      <c r="N1620" s="12"/>
      <c r="O1620" s="12"/>
      <c r="P1620" s="12">
        <f t="array" aca="1" ref="P1620:U1625" ca="1">MINVERSE(A1620:F1625)</f>
        <v>47.338472875237329</v>
      </c>
      <c r="Q1620" s="12">
        <f ca="1"/>
        <v>0.59941557550608482</v>
      </c>
      <c r="R1620" s="12">
        <f ca="1"/>
        <v>0</v>
      </c>
      <c r="S1620" s="12">
        <f ca="1"/>
        <v>0</v>
      </c>
      <c r="T1620" s="12">
        <f ca="1"/>
        <v>0</v>
      </c>
      <c r="U1620" s="12">
        <f ca="1"/>
        <v>0</v>
      </c>
      <c r="V1620" s="12"/>
      <c r="W1620" s="12"/>
      <c r="X1620" s="12"/>
      <c r="Y1620" s="12"/>
      <c r="Z1620" s="12"/>
      <c r="AA1620" s="12"/>
      <c r="AB1620" s="12"/>
      <c r="AC1620" s="12"/>
      <c r="AD1620" s="12"/>
      <c r="AE1620" s="12">
        <f t="array" ref="AE1620:AJ1621">TRANSPOSE(AC1614:AD1619)</f>
        <v>-0.63301798568974144</v>
      </c>
      <c r="AF1620" s="12">
        <v>-0.63301798568974144</v>
      </c>
      <c r="AG1620" s="12">
        <v>2.9890606989843631E-2</v>
      </c>
      <c r="AH1620" s="12">
        <v>0</v>
      </c>
      <c r="AI1620" s="12">
        <v>0.33709140732041493</v>
      </c>
      <c r="AJ1620" s="12">
        <v>0</v>
      </c>
      <c r="AK1620" s="12"/>
      <c r="AL1620" s="12"/>
      <c r="AM1620" s="12"/>
      <c r="AN1620" s="12">
        <f t="shared" si="234"/>
        <v>-0.63301798568974144</v>
      </c>
      <c r="AO1620" s="12">
        <f t="shared" si="235"/>
        <v>-0.63301798568974144</v>
      </c>
      <c r="AP1620" s="12">
        <f t="shared" si="236"/>
        <v>2.9890606989843631E-2</v>
      </c>
      <c r="AQ1620" s="12">
        <f t="shared" si="237"/>
        <v>0</v>
      </c>
      <c r="AR1620" s="12">
        <f t="shared" si="238"/>
        <v>0.33709140732041493</v>
      </c>
      <c r="AS1620" s="12">
        <f t="shared" si="239"/>
        <v>0</v>
      </c>
      <c r="AT1620" s="12">
        <f t="shared" si="240"/>
        <v>0</v>
      </c>
      <c r="AU1620" s="12">
        <f t="shared" si="241"/>
        <v>0</v>
      </c>
      <c r="AV1620" s="12"/>
      <c r="AW1620" s="12"/>
      <c r="AX1620" s="12">
        <f>INDEX($N$6:$N$6003,UsefulSeries!$K1612)</f>
        <v>1.3363175070183475E-3</v>
      </c>
      <c r="AY1620" s="12"/>
      <c r="AZ1620" s="12"/>
      <c r="BA1620" s="12"/>
      <c r="BB1620" s="12">
        <f t="shared" si="242"/>
        <v>1.3363175070183475E-3</v>
      </c>
      <c r="BC1620" s="12"/>
      <c r="BD1620" s="38">
        <f ca="1"/>
        <v>-6.928120513561082E-3</v>
      </c>
    </row>
    <row r="1621" spans="1:56" x14ac:dyDescent="0.35">
      <c r="A1621" s="12">
        <f ca="1">-INDEX('Flow probs &amp; rates'!$K$5:$K$5999,UsefulSeries!$E1618,0)*(INDEX('Flow probs &amp; rates'!$L$5:$L$5999,UsefulSeries!$E1618,0))/INDEX('Flow probs &amp; rates'!$E$4:$E$5999,UsefulSeries!$E1618,0)</f>
        <v>-2.5880111625820111E-4</v>
      </c>
      <c r="B1621" s="12">
        <f ca="1">INDEX('Flow probs &amp; rates'!$L$5:$L$5999,UsefulSeries!$E1618,0)*(1-INDEX('Flow probs &amp; rates'!$L$5:$L$5999,UsefulSeries!$E1618,0))/INDEX('Flow probs &amp; rates'!$E$4:$E$5999,UsefulSeries!$E1618,0)</f>
        <v>2.0438657456850872E-2</v>
      </c>
      <c r="C1621" s="12">
        <v>0</v>
      </c>
      <c r="D1621" s="12">
        <v>0</v>
      </c>
      <c r="E1621" s="12">
        <v>0</v>
      </c>
      <c r="F1621" s="12">
        <v>0</v>
      </c>
      <c r="G1621" s="12"/>
      <c r="H1621" s="12"/>
      <c r="I1621" s="12">
        <f ca="1">INDEX('Flow probs &amp; rates'!$L$5:$L$5999,UsefulSeries!$E1618)</f>
        <v>1.2096120202026469E-2</v>
      </c>
      <c r="J1621" s="12"/>
      <c r="K1621" s="12">
        <f>-INDEX('Flow probs &amp; rates'!$E$4:$E$5999,UsefulSeries!$E1618)</f>
        <v>-0.58466678172538766</v>
      </c>
      <c r="L1621" s="12"/>
      <c r="M1621" s="12"/>
      <c r="N1621" s="12"/>
      <c r="O1621" s="12"/>
      <c r="P1621" s="12">
        <f ca="1"/>
        <v>0.59941557550608482</v>
      </c>
      <c r="Q1621" s="12">
        <f ca="1"/>
        <v>48.934482684663799</v>
      </c>
      <c r="R1621" s="12">
        <f ca="1"/>
        <v>0</v>
      </c>
      <c r="S1621" s="12">
        <f ca="1"/>
        <v>0</v>
      </c>
      <c r="T1621" s="12">
        <f ca="1"/>
        <v>0</v>
      </c>
      <c r="U1621" s="12">
        <f ca="1"/>
        <v>0</v>
      </c>
      <c r="V1621" s="12"/>
      <c r="W1621" s="12"/>
      <c r="X1621" s="12"/>
      <c r="Y1621" s="12"/>
      <c r="Z1621" s="12"/>
      <c r="AA1621" s="12"/>
      <c r="AB1621" s="12"/>
      <c r="AC1621" s="12"/>
      <c r="AD1621" s="12"/>
      <c r="AE1621" s="12">
        <v>0.63301798568974144</v>
      </c>
      <c r="AF1621" s="12">
        <v>0</v>
      </c>
      <c r="AG1621" s="12">
        <v>-2.9890606989843631E-2</v>
      </c>
      <c r="AH1621" s="12">
        <v>-2.9890606989843631E-2</v>
      </c>
      <c r="AI1621" s="12">
        <v>0</v>
      </c>
      <c r="AJ1621" s="12">
        <v>0.33709140732041493</v>
      </c>
      <c r="AK1621" s="12"/>
      <c r="AL1621" s="12"/>
      <c r="AM1621" s="12"/>
      <c r="AN1621" s="12">
        <f t="shared" si="234"/>
        <v>0.63301798568974144</v>
      </c>
      <c r="AO1621" s="12">
        <f t="shared" si="235"/>
        <v>0</v>
      </c>
      <c r="AP1621" s="12">
        <f t="shared" si="236"/>
        <v>-2.9890606989843631E-2</v>
      </c>
      <c r="AQ1621" s="12">
        <f t="shared" si="237"/>
        <v>-2.9890606989843631E-2</v>
      </c>
      <c r="AR1621" s="12">
        <f t="shared" si="238"/>
        <v>0</v>
      </c>
      <c r="AS1621" s="12">
        <f t="shared" si="239"/>
        <v>0.33709140732041493</v>
      </c>
      <c r="AT1621" s="12">
        <f t="shared" si="240"/>
        <v>0</v>
      </c>
      <c r="AU1621" s="12">
        <f t="shared" si="241"/>
        <v>0</v>
      </c>
      <c r="AV1621" s="12"/>
      <c r="AW1621" s="12"/>
      <c r="AX1621" s="12">
        <f>INDEX('Margin error adjustment'!N$7:N$6003,UsefulSeries!$K1612)</f>
        <v>-5.0440572782753379E-4</v>
      </c>
      <c r="AY1621" s="12"/>
      <c r="AZ1621" s="12"/>
      <c r="BA1621" s="12"/>
      <c r="BB1621" s="12">
        <f t="shared" si="242"/>
        <v>-5.0440572782753379E-4</v>
      </c>
      <c r="BC1621" s="12"/>
      <c r="BD1621" s="38">
        <f ca="1"/>
        <v>5.8151451880480584E-2</v>
      </c>
    </row>
    <row r="1622" spans="1:56" x14ac:dyDescent="0.35">
      <c r="A1622" s="12">
        <v>0</v>
      </c>
      <c r="B1622" s="12">
        <v>0</v>
      </c>
      <c r="C1622" s="12">
        <f ca="1">INDEX('Flow probs &amp; rates'!$M$5:$M$5999,UsefulSeries!$E1618,0)*(1-INDEX('Flow probs &amp; rates'!$M$5:$M$5999,UsefulSeries!$E1618,0))/INDEX('Flow probs &amp; rates'!$F$4:$F$5999,UsefulSeries!$E1618,0)</f>
        <v>2.6030690295046557</v>
      </c>
      <c r="D1622" s="12">
        <f ca="1">-INDEX('Flow probs &amp; rates'!$M$5:$M$5999,UsefulSeries!$E1618,0)*(INDEX('Flow probs &amp; rates'!$O$5:$O$5999,UsefulSeries!$E1618,0))/INDEX('Flow probs &amp; rates'!$F$4:$F$5999,UsefulSeries!$E1618,0)</f>
        <v>-0.46212619115635351</v>
      </c>
      <c r="E1622" s="12">
        <v>0</v>
      </c>
      <c r="F1622" s="12">
        <v>0</v>
      </c>
      <c r="G1622" s="12"/>
      <c r="H1622" s="12"/>
      <c r="I1622" s="12">
        <f ca="1">INDEX('Flow probs &amp; rates'!$M$5:$M$5999,UsefulSeries!$E1618)</f>
        <v>0.16153404660257495</v>
      </c>
      <c r="J1622" s="12"/>
      <c r="K1622" s="12">
        <f>INDEX('Flow probs &amp; rates'!$F$4:$F$5999,UsefulSeries!$E1618)</f>
        <v>5.2031197350362025E-2</v>
      </c>
      <c r="L1622" s="12">
        <f>-INDEX('Flow probs &amp; rates'!$F$4:$F$5999,UsefulSeries!$E1618)</f>
        <v>-5.2031197350362025E-2</v>
      </c>
      <c r="M1622" s="12"/>
      <c r="N1622" s="12"/>
      <c r="O1622" s="12"/>
      <c r="P1622" s="12">
        <f ca="1"/>
        <v>0</v>
      </c>
      <c r="Q1622" s="12">
        <f ca="1"/>
        <v>0</v>
      </c>
      <c r="R1622" s="12">
        <f ca="1"/>
        <v>0.39755664941936925</v>
      </c>
      <c r="S1622" s="12">
        <f ca="1"/>
        <v>7.5449957705174167E-2</v>
      </c>
      <c r="T1622" s="12">
        <f ca="1"/>
        <v>0</v>
      </c>
      <c r="U1622" s="12">
        <f ca="1"/>
        <v>0</v>
      </c>
      <c r="V1622" s="12"/>
      <c r="W1622" s="12">
        <f ca="1">INDEX(P$6:P$6003,UsefulSeries!$I1620)</f>
        <v>55.942649278211348</v>
      </c>
      <c r="X1622" s="12">
        <f ca="1">INDEX(Q$6:Q$6003,UsefulSeries!$I1620)</f>
        <v>0.65205457435338876</v>
      </c>
      <c r="Y1622" s="12">
        <f ca="1">INDEX(R$6:R$6003,UsefulSeries!$I1620)</f>
        <v>0</v>
      </c>
      <c r="Z1622" s="12">
        <f ca="1">INDEX(S$6:S$6003,UsefulSeries!$I1620)</f>
        <v>0</v>
      </c>
      <c r="AA1622" s="12">
        <f ca="1">INDEX(T$6:T$6003,UsefulSeries!$I1620)</f>
        <v>0</v>
      </c>
      <c r="AB1622" s="12">
        <f ca="1">INDEX(U$6:U$6003,UsefulSeries!$I1620)</f>
        <v>0</v>
      </c>
      <c r="AC1622" s="12">
        <f>INDEX( K$6:K$6003,UsefulSeries!$I1620)</f>
        <v>-0.63435430319675978</v>
      </c>
      <c r="AD1622" s="12">
        <f>INDEX(L$6:L$6003,UsefulSeries!$I1620)</f>
        <v>0.63435430319675978</v>
      </c>
      <c r="AE1622" s="12"/>
      <c r="AF1622" s="12"/>
      <c r="AG1622" s="12"/>
      <c r="AH1622" s="12"/>
      <c r="AI1622" s="12"/>
      <c r="AJ1622" s="12"/>
      <c r="AK1622" s="12"/>
      <c r="AL1622" s="12"/>
      <c r="AM1622" s="12"/>
      <c r="AN1622" s="12">
        <f t="shared" ca="1" si="234"/>
        <v>55.942649278211348</v>
      </c>
      <c r="AO1622" s="12">
        <f t="shared" ca="1" si="235"/>
        <v>0.65205457435338876</v>
      </c>
      <c r="AP1622" s="12">
        <f t="shared" ca="1" si="236"/>
        <v>0</v>
      </c>
      <c r="AQ1622" s="12">
        <f t="shared" ca="1" si="237"/>
        <v>0</v>
      </c>
      <c r="AR1622" s="12">
        <f t="shared" ca="1" si="238"/>
        <v>0</v>
      </c>
      <c r="AS1622" s="12">
        <f t="shared" ca="1" si="239"/>
        <v>0</v>
      </c>
      <c r="AT1622" s="12">
        <f t="shared" si="240"/>
        <v>-0.63435430319675978</v>
      </c>
      <c r="AU1622" s="12">
        <f t="shared" si="241"/>
        <v>0.63435430319675978</v>
      </c>
      <c r="AV1622" s="12"/>
      <c r="AW1622" s="12">
        <f ca="1">INDEX(I$6:I$6003,UsefulSeries!$I1620)</f>
        <v>1.1473096040916651E-2</v>
      </c>
      <c r="AX1622" s="12"/>
      <c r="AY1622" s="12"/>
      <c r="AZ1622" s="12">
        <f t="array" aca="1" ref="AZ1622:AZ1627" ca="1">MMULT(W1622:AB1627,AW1622:AW1627)</f>
        <v>0.65205457435338898</v>
      </c>
      <c r="BA1622" s="12"/>
      <c r="BB1622" s="12">
        <f t="shared" ca="1" si="242"/>
        <v>0.65205457435338898</v>
      </c>
      <c r="BC1622" s="12"/>
      <c r="BD1622" s="38">
        <f t="array" aca="1" ref="BD1622:BD1629" ca="1">MMULT(MINVERSE(AN1622:AU1629),BB1622:BB1629)</f>
        <v>1.1959963940637565E-2</v>
      </c>
    </row>
    <row r="1623" spans="1:56" x14ac:dyDescent="0.35">
      <c r="A1623" s="12">
        <v>0</v>
      </c>
      <c r="B1623" s="12">
        <v>0</v>
      </c>
      <c r="C1623" s="12">
        <f ca="1">-INDEX('Flow probs &amp; rates'!$M$5:$M$5999,UsefulSeries!$E1618,0)*(INDEX('Flow probs &amp; rates'!$O$5:$O$5999,UsefulSeries!$E1618,0))/INDEX('Flow probs &amp; rates'!$F$4:$F$5999,UsefulSeries!$E1618,0)</f>
        <v>-0.46212619115635351</v>
      </c>
      <c r="D1623" s="12">
        <f ca="1">INDEX('Flow probs &amp; rates'!$O$5:$O$5999,UsefulSeries!$E1618,0)*(1-INDEX('Flow probs &amp; rates'!$O$5:$O$5999,UsefulSeries!$E1618,0))/INDEX('Flow probs &amp; rates'!$F$4:$F$5999,UsefulSeries!$E1618,0)</f>
        <v>2.4350091869230526</v>
      </c>
      <c r="E1623" s="12">
        <v>0</v>
      </c>
      <c r="F1623" s="12">
        <v>0</v>
      </c>
      <c r="G1623" s="12"/>
      <c r="H1623" s="12"/>
      <c r="I1623" s="12">
        <f ca="1">INDEX('Flow probs &amp; rates'!$O$5:$O$5999,UsefulSeries!$E1618)</f>
        <v>0.14885393858785473</v>
      </c>
      <c r="J1623" s="12"/>
      <c r="K1623" s="12"/>
      <c r="L1623" s="12">
        <f>-INDEX('Flow probs &amp; rates'!$F$4:$F$5999,UsefulSeries!$E1618)</f>
        <v>-5.2031197350362025E-2</v>
      </c>
      <c r="M1623" s="12"/>
      <c r="N1623" s="12"/>
      <c r="O1623" s="12"/>
      <c r="P1623" s="12">
        <f ca="1"/>
        <v>0</v>
      </c>
      <c r="Q1623" s="12">
        <f ca="1"/>
        <v>0</v>
      </c>
      <c r="R1623" s="12">
        <f ca="1"/>
        <v>7.5449957705174167E-2</v>
      </c>
      <c r="S1623" s="12">
        <f ca="1"/>
        <v>0.42499527604858373</v>
      </c>
      <c r="T1623" s="12">
        <f ca="1"/>
        <v>0</v>
      </c>
      <c r="U1623" s="12">
        <f ca="1"/>
        <v>0</v>
      </c>
      <c r="V1623" s="12"/>
      <c r="W1623" s="12">
        <f ca="1">INDEX(P$7:P$6003,UsefulSeries!$I1620)</f>
        <v>0.65205457435338876</v>
      </c>
      <c r="X1623" s="12">
        <f ca="1">INDEX(Q$7:Q$6003,UsefulSeries!$I1620)</f>
        <v>41.128234274286264</v>
      </c>
      <c r="Y1623" s="12">
        <f ca="1">INDEX(R$7:R$6003,UsefulSeries!$I1620)</f>
        <v>0</v>
      </c>
      <c r="Z1623" s="12">
        <f ca="1">INDEX(S$7:S$6003,UsefulSeries!$I1620)</f>
        <v>0</v>
      </c>
      <c r="AA1623" s="12">
        <f ca="1">INDEX(T$7:T$6003,UsefulSeries!$I1620)</f>
        <v>0</v>
      </c>
      <c r="AB1623" s="12">
        <f ca="1">INDEX(U$7:U$6003,UsefulSeries!$I1620)</f>
        <v>0</v>
      </c>
      <c r="AC1623" s="12">
        <f>INDEX( K$7:K$6003,UsefulSeries!$I1620,1)</f>
        <v>-0.63435430319675978</v>
      </c>
      <c r="AD1623" s="12">
        <f>INDEX(L$7:L$6003,UsefulSeries!$I1620,1)</f>
        <v>0</v>
      </c>
      <c r="AE1623" s="12"/>
      <c r="AF1623" s="12"/>
      <c r="AG1623" s="12"/>
      <c r="AH1623" s="12"/>
      <c r="AI1623" s="12"/>
      <c r="AJ1623" s="12"/>
      <c r="AK1623" s="12"/>
      <c r="AL1623" s="12"/>
      <c r="AM1623" s="12"/>
      <c r="AN1623" s="12">
        <f t="shared" ca="1" si="234"/>
        <v>0.65205457435338876</v>
      </c>
      <c r="AO1623" s="12">
        <f t="shared" ca="1" si="235"/>
        <v>41.128234274286264</v>
      </c>
      <c r="AP1623" s="12">
        <f t="shared" ca="1" si="236"/>
        <v>0</v>
      </c>
      <c r="AQ1623" s="12">
        <f t="shared" ca="1" si="237"/>
        <v>0</v>
      </c>
      <c r="AR1623" s="12">
        <f t="shared" ca="1" si="238"/>
        <v>0</v>
      </c>
      <c r="AS1623" s="12">
        <f t="shared" ca="1" si="239"/>
        <v>0</v>
      </c>
      <c r="AT1623" s="12">
        <f t="shared" si="240"/>
        <v>-0.63435430319675978</v>
      </c>
      <c r="AU1623" s="12">
        <f t="shared" si="241"/>
        <v>0</v>
      </c>
      <c r="AV1623" s="12"/>
      <c r="AW1623" s="12">
        <f ca="1">INDEX(I$7:I$6003,UsefulSeries!$I1620)</f>
        <v>1.5672286957403043E-2</v>
      </c>
      <c r="AX1623" s="12"/>
      <c r="AY1623" s="12"/>
      <c r="AZ1623" s="12">
        <f ca="1"/>
        <v>0.65205457435338887</v>
      </c>
      <c r="BA1623" s="12"/>
      <c r="BB1623" s="12">
        <f t="shared" ca="1" si="242"/>
        <v>0.65205457435338887</v>
      </c>
      <c r="BC1623" s="12"/>
      <c r="BD1623" s="38">
        <f ca="1"/>
        <v>1.6155533053337848E-2</v>
      </c>
    </row>
    <row r="1624" spans="1:56" x14ac:dyDescent="0.35">
      <c r="A1624" s="12">
        <v>0</v>
      </c>
      <c r="B1624" s="12">
        <v>0</v>
      </c>
      <c r="C1624" s="12">
        <v>0</v>
      </c>
      <c r="D1624" s="12">
        <v>0</v>
      </c>
      <c r="E1624" s="12">
        <f ca="1">INDEX('Flow probs &amp; rates'!$P$5:$P$5999,UsefulSeries!$E1618,0)*(1-INDEX('Flow probs &amp; rates'!$P$5:$P$5999,UsefulSeries!$E1618,0))/INDEX('Flow probs &amp; rates'!$G$4:$G$5999,UsefulSeries!$E1618,0)</f>
        <v>5.2988734009532294E-2</v>
      </c>
      <c r="F1624" s="12">
        <f ca="1">-INDEX('Flow probs &amp; rates'!$P$5:$P$5999,UsefulSeries!$E1618,0)*(INDEX('Flow probs &amp; rates'!$Q$5:$Q$5999,UsefulSeries!$E1618,0))/INDEX('Flow probs &amp; rates'!$G$4:$G$5999,UsefulSeries!$E1618,0)</f>
        <v>-1.3591404090440079E-3</v>
      </c>
      <c r="G1624" s="12"/>
      <c r="H1624" s="12"/>
      <c r="I1624" s="12">
        <f ca="1">INDEX('Flow probs &amp; rates'!$P$5:$P$5999,UsefulSeries!$E1618)</f>
        <v>1.9636506541015997E-2</v>
      </c>
      <c r="J1624" s="12"/>
      <c r="K1624" s="12">
        <f>INDEX('Flow probs &amp; rates'!$G$4:$G$5999,UsefulSeries!$E1618)</f>
        <v>0.36330202092425029</v>
      </c>
      <c r="L1624" s="12"/>
      <c r="M1624" s="12"/>
      <c r="N1624" s="12"/>
      <c r="O1624" s="12"/>
      <c r="P1624" s="12">
        <f ca="1"/>
        <v>0</v>
      </c>
      <c r="Q1624" s="12">
        <f ca="1"/>
        <v>0</v>
      </c>
      <c r="R1624" s="12">
        <f ca="1"/>
        <v>0</v>
      </c>
      <c r="S1624" s="12">
        <f ca="1"/>
        <v>0</v>
      </c>
      <c r="T1624" s="12">
        <f ca="1"/>
        <v>18.881691484980021</v>
      </c>
      <c r="U1624" s="12">
        <f ca="1"/>
        <v>0.38033432323647592</v>
      </c>
      <c r="V1624" s="12"/>
      <c r="W1624" s="12">
        <f ca="1">INDEX(P$8:P$6003,UsefulSeries!$I1620)</f>
        <v>0</v>
      </c>
      <c r="X1624" s="12">
        <f ca="1">INDEX(Q$8:Q$6003,UsefulSeries!$I1620)</f>
        <v>0</v>
      </c>
      <c r="Y1624" s="12">
        <f ca="1">INDEX(R$8:R$6003,UsefulSeries!$I1620)</f>
        <v>0.16108293200601992</v>
      </c>
      <c r="Z1624" s="12">
        <f ca="1">INDEX(S$8:S$6003,UsefulSeries!$I1620)</f>
        <v>5.1984838799228522E-2</v>
      </c>
      <c r="AA1624" s="12">
        <f ca="1">INDEX(T$8:T$6003,UsefulSeries!$I1620)</f>
        <v>0</v>
      </c>
      <c r="AB1624" s="12">
        <f ca="1">INDEX(U$8:U$6003,UsefulSeries!$I1620)</f>
        <v>0</v>
      </c>
      <c r="AC1624" s="12">
        <f>INDEX( K$8:K$6003,UsefulSeries!$I1620)</f>
        <v>2.9386201262016097E-2</v>
      </c>
      <c r="AD1624" s="12">
        <f>INDEX(L$8:L$6003,UsefulSeries!$I1620)</f>
        <v>-2.9386201262016097E-2</v>
      </c>
      <c r="AE1624" s="12"/>
      <c r="AF1624" s="12"/>
      <c r="AG1624" s="12"/>
      <c r="AH1624" s="12"/>
      <c r="AI1624" s="12"/>
      <c r="AJ1624" s="12"/>
      <c r="AK1624" s="12"/>
      <c r="AL1624" s="12"/>
      <c r="AM1624" s="12"/>
      <c r="AN1624" s="12">
        <f t="shared" ca="1" si="234"/>
        <v>0</v>
      </c>
      <c r="AO1624" s="12">
        <f t="shared" ca="1" si="235"/>
        <v>0</v>
      </c>
      <c r="AP1624" s="12">
        <f t="shared" ca="1" si="236"/>
        <v>0.16108293200601992</v>
      </c>
      <c r="AQ1624" s="12">
        <f t="shared" ca="1" si="237"/>
        <v>5.1984838799228522E-2</v>
      </c>
      <c r="AR1624" s="12">
        <f t="shared" ca="1" si="238"/>
        <v>0</v>
      </c>
      <c r="AS1624" s="12">
        <f t="shared" ca="1" si="239"/>
        <v>0</v>
      </c>
      <c r="AT1624" s="12">
        <f t="shared" si="240"/>
        <v>2.9386201262016097E-2</v>
      </c>
      <c r="AU1624" s="12">
        <f t="shared" si="241"/>
        <v>-2.9386201262016097E-2</v>
      </c>
      <c r="AV1624" s="12"/>
      <c r="AW1624" s="12">
        <f ca="1">INDEX(I$8:I$6003,UsefulSeries!$I1620)</f>
        <v>0.26935577330683175</v>
      </c>
      <c r="AX1624" s="12"/>
      <c r="AY1624" s="12"/>
      <c r="AZ1624" s="12">
        <f ca="1"/>
        <v>5.1984838799228536E-2</v>
      </c>
      <c r="BA1624" s="12"/>
      <c r="BB1624" s="12">
        <f t="shared" ca="1" si="242"/>
        <v>5.1984838799228536E-2</v>
      </c>
      <c r="BC1624" s="12"/>
      <c r="BD1624" s="38">
        <f ca="1"/>
        <v>0.26132478262703335</v>
      </c>
    </row>
    <row r="1625" spans="1:56" x14ac:dyDescent="0.35">
      <c r="A1625" s="12">
        <v>0</v>
      </c>
      <c r="B1625" s="12">
        <v>0</v>
      </c>
      <c r="C1625" s="12">
        <v>0</v>
      </c>
      <c r="D1625" s="12">
        <v>0</v>
      </c>
      <c r="E1625" s="12">
        <f ca="1">-INDEX('Flow probs &amp; rates'!$P$5:$P$5999,UsefulSeries!$E1618,0)*(INDEX('Flow probs &amp; rates'!$Q$5:$Q$5999,UsefulSeries!$E1618,0))/INDEX('Flow probs &amp; rates'!$G$4:$G$5999,UsefulSeries!$E1618,0)</f>
        <v>-1.3591404090440079E-3</v>
      </c>
      <c r="F1625" s="12">
        <f ca="1">INDEX('Flow probs &amp; rates'!$Q$5:$Q$5999,UsefulSeries!$E1618,0)*(1-INDEX('Flow probs &amp; rates'!$Q$5:$Q$5999,UsefulSeries!$E1618,0))/INDEX('Flow probs &amp; rates'!$G$4:$G$5999,UsefulSeries!$E1618,0)</f>
        <v>6.747450419399148E-2</v>
      </c>
      <c r="G1625" s="12"/>
      <c r="H1625" s="12"/>
      <c r="I1625" s="12">
        <f ca="1">INDEX('Flow probs &amp; rates'!$Q$5:$Q$5999,UsefulSeries!$E1618)</f>
        <v>2.5145942140681405E-2</v>
      </c>
      <c r="J1625" s="12"/>
      <c r="K1625" s="12"/>
      <c r="L1625" s="12">
        <f>INDEX('Flow probs &amp; rates'!$G$4:$G$5999,UsefulSeries!$E1618)</f>
        <v>0.36330202092425029</v>
      </c>
      <c r="M1625" s="12"/>
      <c r="N1625" s="12"/>
      <c r="O1625" s="12"/>
      <c r="P1625" s="12">
        <f ca="1"/>
        <v>0</v>
      </c>
      <c r="Q1625" s="12">
        <f ca="1"/>
        <v>0</v>
      </c>
      <c r="R1625" s="12">
        <f ca="1"/>
        <v>0</v>
      </c>
      <c r="S1625" s="12">
        <f ca="1"/>
        <v>0</v>
      </c>
      <c r="T1625" s="12">
        <f ca="1"/>
        <v>0.38033432323647598</v>
      </c>
      <c r="U1625" s="12">
        <f ca="1"/>
        <v>14.828073799121771</v>
      </c>
      <c r="V1625" s="12"/>
      <c r="W1625" s="12">
        <f ca="1">INDEX(P$9:P$6003,UsefulSeries!$I1620)</f>
        <v>0</v>
      </c>
      <c r="X1625" s="12">
        <f ca="1">INDEX(Q$9:Q$6003,UsefulSeries!$I1620)</f>
        <v>0</v>
      </c>
      <c r="Y1625" s="12">
        <f ca="1">INDEX(R$9:R$6003,UsefulSeries!$I1620)</f>
        <v>5.1984838799228522E-2</v>
      </c>
      <c r="Z1625" s="12">
        <f ca="1">INDEX(S$9:S$6003,UsefulSeries!$I1620)</f>
        <v>0.22969512811323031</v>
      </c>
      <c r="AA1625" s="12">
        <f ca="1">INDEX(T$9:T$6003,UsefulSeries!$I1620)</f>
        <v>0</v>
      </c>
      <c r="AB1625" s="12">
        <f ca="1">INDEX(U$9:U$6003,UsefulSeries!$I1620)</f>
        <v>0</v>
      </c>
      <c r="AC1625" s="12">
        <f>INDEX( K$9:K$6003,UsefulSeries!$I1620)</f>
        <v>0</v>
      </c>
      <c r="AD1625" s="12">
        <f>INDEX(L$9:L$6003,UsefulSeries!$I1620)</f>
        <v>-2.9386201262016097E-2</v>
      </c>
      <c r="AE1625" s="12"/>
      <c r="AF1625" s="12"/>
      <c r="AG1625" s="12"/>
      <c r="AH1625" s="12"/>
      <c r="AI1625" s="12"/>
      <c r="AJ1625" s="12"/>
      <c r="AK1625" s="12"/>
      <c r="AL1625" s="12"/>
      <c r="AM1625" s="12"/>
      <c r="AN1625" s="12">
        <f t="shared" ca="1" si="234"/>
        <v>0</v>
      </c>
      <c r="AO1625" s="12">
        <f t="shared" ca="1" si="235"/>
        <v>0</v>
      </c>
      <c r="AP1625" s="12">
        <f t="shared" ca="1" si="236"/>
        <v>5.1984838799228522E-2</v>
      </c>
      <c r="AQ1625" s="12">
        <f t="shared" ca="1" si="237"/>
        <v>0.22969512811323031</v>
      </c>
      <c r="AR1625" s="12">
        <f t="shared" ca="1" si="238"/>
        <v>0</v>
      </c>
      <c r="AS1625" s="12">
        <f t="shared" ca="1" si="239"/>
        <v>0</v>
      </c>
      <c r="AT1625" s="12">
        <f t="shared" si="240"/>
        <v>0</v>
      </c>
      <c r="AU1625" s="12">
        <f t="shared" si="241"/>
        <v>-2.9386201262016097E-2</v>
      </c>
      <c r="AV1625" s="12"/>
      <c r="AW1625" s="12">
        <f ca="1">INDEX(I$9:I$6003,UsefulSeries!$I1620)</f>
        <v>0.16536015655285274</v>
      </c>
      <c r="AX1625" s="12"/>
      <c r="AY1625" s="12"/>
      <c r="AZ1625" s="12">
        <f ca="1"/>
        <v>5.1984838799228522E-2</v>
      </c>
      <c r="BA1625" s="12"/>
      <c r="BB1625" s="12">
        <f t="shared" ca="1" si="242"/>
        <v>5.1984838799228522E-2</v>
      </c>
      <c r="BC1625" s="12"/>
      <c r="BD1625" s="38">
        <f ca="1"/>
        <v>0.16569353357853853</v>
      </c>
    </row>
    <row r="1626" spans="1:56" x14ac:dyDescent="0.35">
      <c r="A1626" s="12">
        <f ca="1">INDEX('Flow probs &amp; rates'!$K$5:$K$5999,UsefulSeries!$E1624,0)*(1-INDEX('Flow probs &amp; rates'!$K$5:$K$5999,UsefulSeries!$E1624,0))/INDEX('Flow probs &amp; rates'!$E$4:$E$5999,UsefulSeries!$E1624,0)</f>
        <v>2.0669958718942238E-2</v>
      </c>
      <c r="B1626" s="12">
        <f ca="1">-INDEX('Flow probs &amp; rates'!$K$5:$K$5999,UsefulSeries!$E1624,0)*(INDEX('Flow probs &amp; rates'!$L$5:$L$5999,UsefulSeries!$E1624,0))/INDEX('Flow probs &amp; rates'!$E$4:$E$5999,UsefulSeries!$E1624,0)</f>
        <v>-2.5180382451454034E-4</v>
      </c>
      <c r="C1626" s="12">
        <v>0</v>
      </c>
      <c r="D1626" s="12">
        <v>0</v>
      </c>
      <c r="E1626" s="12">
        <v>0</v>
      </c>
      <c r="F1626" s="12">
        <v>0</v>
      </c>
      <c r="G1626" s="12"/>
      <c r="H1626" s="12"/>
      <c r="I1626" s="12">
        <f ca="1">INDEX('Flow probs &amp; rates'!$K$5:$K$5999,UsefulSeries!$E1624)</f>
        <v>1.222373407379399E-2</v>
      </c>
      <c r="J1626" s="12"/>
      <c r="K1626" s="12">
        <f>-INDEX('Flow probs &amp; rates'!$E$4:$E$5999,UsefulSeries!$E1624)</f>
        <v>-0.58414796871471686</v>
      </c>
      <c r="L1626" s="12">
        <f>INDEX('Flow probs &amp; rates'!$E$4:$E$5999,UsefulSeries!$E1624)</f>
        <v>0.58414796871471686</v>
      </c>
      <c r="M1626" s="12"/>
      <c r="N1626" s="12"/>
      <c r="O1626" s="12"/>
      <c r="P1626" s="12">
        <f t="array" aca="1" ref="P1626:U1631" ca="1">MINVERSE(A1626:F1631)</f>
        <v>48.386683348601217</v>
      </c>
      <c r="Q1626" s="12">
        <f ca="1"/>
        <v>0.5986698669393461</v>
      </c>
      <c r="R1626" s="12">
        <f ca="1"/>
        <v>0</v>
      </c>
      <c r="S1626" s="12">
        <f ca="1"/>
        <v>0</v>
      </c>
      <c r="T1626" s="12">
        <f ca="1"/>
        <v>0</v>
      </c>
      <c r="U1626" s="12">
        <f ca="1"/>
        <v>0</v>
      </c>
      <c r="V1626" s="12"/>
      <c r="W1626" s="12">
        <f ca="1">INDEX(P$10:P$6003,UsefulSeries!$I1620)</f>
        <v>0</v>
      </c>
      <c r="X1626" s="12">
        <f ca="1">INDEX(Q$10:Q$6003,UsefulSeries!$I1620)</f>
        <v>0</v>
      </c>
      <c r="Y1626" s="12">
        <f ca="1">INDEX(R$10:R$6003,UsefulSeries!$I1620)</f>
        <v>0</v>
      </c>
      <c r="Z1626" s="12">
        <f ca="1">INDEX(S$10:S$6003,UsefulSeries!$I1620)</f>
        <v>0</v>
      </c>
      <c r="AA1626" s="12">
        <f ca="1">INDEX(T$10:T$6003,UsefulSeries!$I1620)</f>
        <v>12.638007590393196</v>
      </c>
      <c r="AB1626" s="12">
        <f ca="1">INDEX(U$10:U$6003,UsefulSeries!$I1620)</f>
        <v>0.35256690964425286</v>
      </c>
      <c r="AC1626" s="12">
        <f>INDEX( K$10:K$6003,UsefulSeries!$I1620)</f>
        <v>0.33625949554122414</v>
      </c>
      <c r="AD1626" s="12">
        <f>INDEX(L$10:L$6003,UsefulSeries!$I1620)</f>
        <v>0</v>
      </c>
      <c r="AE1626" s="12"/>
      <c r="AF1626" s="12"/>
      <c r="AG1626" s="12"/>
      <c r="AH1626" s="12"/>
      <c r="AI1626" s="12"/>
      <c r="AJ1626" s="12"/>
      <c r="AK1626" s="12"/>
      <c r="AL1626" s="12"/>
      <c r="AM1626" s="12"/>
      <c r="AN1626" s="12">
        <f t="shared" ca="1" si="234"/>
        <v>0</v>
      </c>
      <c r="AO1626" s="12">
        <f t="shared" ca="1" si="235"/>
        <v>0</v>
      </c>
      <c r="AP1626" s="12">
        <f t="shared" ca="1" si="236"/>
        <v>0</v>
      </c>
      <c r="AQ1626" s="12">
        <f t="shared" ca="1" si="237"/>
        <v>0</v>
      </c>
      <c r="AR1626" s="12">
        <f t="shared" ca="1" si="238"/>
        <v>12.638007590393196</v>
      </c>
      <c r="AS1626" s="12">
        <f t="shared" ca="1" si="239"/>
        <v>0.35256690964425286</v>
      </c>
      <c r="AT1626" s="12">
        <f t="shared" si="240"/>
        <v>0.33625949554122414</v>
      </c>
      <c r="AU1626" s="12">
        <f t="shared" si="241"/>
        <v>0</v>
      </c>
      <c r="AV1626" s="12"/>
      <c r="AW1626" s="12">
        <f ca="1">INDEX(I$10:I$6003,UsefulSeries!$I1620)</f>
        <v>2.7370568486658885E-2</v>
      </c>
      <c r="AX1626" s="12"/>
      <c r="AY1626" s="12"/>
      <c r="AZ1626" s="12">
        <f ca="1"/>
        <v>0.35256690964425291</v>
      </c>
      <c r="BA1626" s="12"/>
      <c r="BB1626" s="12">
        <f t="shared" ca="1" si="242"/>
        <v>0.35256690964425291</v>
      </c>
      <c r="BC1626" s="12"/>
      <c r="BD1626" s="38">
        <f ca="1"/>
        <v>2.6517169752275825E-2</v>
      </c>
    </row>
    <row r="1627" spans="1:56" x14ac:dyDescent="0.35">
      <c r="A1627" s="12">
        <f ca="1">-INDEX('Flow probs &amp; rates'!$K$5:$K$5999,UsefulSeries!$E1624,0)*(INDEX('Flow probs &amp; rates'!$L$5:$L$5999,UsefulSeries!$E1624,0))/INDEX('Flow probs &amp; rates'!$E$4:$E$5999,UsefulSeries!$E1624,0)</f>
        <v>-2.5180382451454034E-4</v>
      </c>
      <c r="B1627" s="12">
        <f ca="1">INDEX('Flow probs &amp; rates'!$L$5:$L$5999,UsefulSeries!$E1624,0)*(1-INDEX('Flow probs &amp; rates'!$L$5:$L$5999,UsefulSeries!$E1624,0))/INDEX('Flow probs &amp; rates'!$E$4:$E$5999,UsefulSeries!$E1624,0)</f>
        <v>2.0351703995127292E-2</v>
      </c>
      <c r="C1627" s="12">
        <v>0</v>
      </c>
      <c r="D1627" s="12">
        <v>0</v>
      </c>
      <c r="E1627" s="12">
        <v>0</v>
      </c>
      <c r="F1627" s="12">
        <v>0</v>
      </c>
      <c r="G1627" s="12"/>
      <c r="H1627" s="12"/>
      <c r="I1627" s="12">
        <f ca="1">INDEX('Flow probs &amp; rates'!$L$5:$L$5999,UsefulSeries!$E1624)</f>
        <v>1.2033204560634878E-2</v>
      </c>
      <c r="J1627" s="12"/>
      <c r="K1627" s="12">
        <f>-INDEX('Flow probs &amp; rates'!$E$4:$E$5999,UsefulSeries!$E1624)</f>
        <v>-0.58414796871471686</v>
      </c>
      <c r="L1627" s="12"/>
      <c r="M1627" s="12"/>
      <c r="N1627" s="12"/>
      <c r="O1627" s="12"/>
      <c r="P1627" s="12">
        <f ca="1"/>
        <v>0.59866986693934598</v>
      </c>
      <c r="Q1627" s="12">
        <f ca="1"/>
        <v>49.143341884373818</v>
      </c>
      <c r="R1627" s="12">
        <f ca="1"/>
        <v>0</v>
      </c>
      <c r="S1627" s="12">
        <f ca="1"/>
        <v>0</v>
      </c>
      <c r="T1627" s="12">
        <f ca="1"/>
        <v>0</v>
      </c>
      <c r="U1627" s="12">
        <f ca="1"/>
        <v>0</v>
      </c>
      <c r="V1627" s="12"/>
      <c r="W1627" s="12">
        <f ca="1">INDEX(P$11:P$6003,UsefulSeries!$I1620)</f>
        <v>0</v>
      </c>
      <c r="X1627" s="12">
        <f ca="1">INDEX(Q$11:Q$6003,UsefulSeries!$I1620)</f>
        <v>0</v>
      </c>
      <c r="Y1627" s="12">
        <f ca="1">INDEX(R$11:R$6003,UsefulSeries!$I1620)</f>
        <v>0</v>
      </c>
      <c r="Z1627" s="12">
        <f ca="1">INDEX(S$11:S$6003,UsefulSeries!$I1620)</f>
        <v>0</v>
      </c>
      <c r="AA1627" s="12">
        <f ca="1">INDEX(T$11:T$6003,UsefulSeries!$I1620)</f>
        <v>0.35256690964425286</v>
      </c>
      <c r="AB1627" s="12">
        <f ca="1">INDEX(U$11:U$6003,UsefulSeries!$I1620)</f>
        <v>18.160262075140313</v>
      </c>
      <c r="AC1627" s="12">
        <f>INDEX( K$11:K$6003,UsefulSeries!$I1620)</f>
        <v>0</v>
      </c>
      <c r="AD1627" s="12">
        <f>INDEX(L$11:L$6003,UsefulSeries!$I1620)</f>
        <v>0.33625949554122414</v>
      </c>
      <c r="AE1627" s="12"/>
      <c r="AF1627" s="12"/>
      <c r="AG1627" s="12"/>
      <c r="AH1627" s="12"/>
      <c r="AI1627" s="12"/>
      <c r="AJ1627" s="12"/>
      <c r="AK1627" s="12"/>
      <c r="AL1627" s="12"/>
      <c r="AM1627" s="12"/>
      <c r="AN1627" s="12">
        <f t="shared" ca="1" si="234"/>
        <v>0</v>
      </c>
      <c r="AO1627" s="12">
        <f t="shared" ca="1" si="235"/>
        <v>0</v>
      </c>
      <c r="AP1627" s="12">
        <f t="shared" ca="1" si="236"/>
        <v>0</v>
      </c>
      <c r="AQ1627" s="12">
        <f t="shared" ca="1" si="237"/>
        <v>0</v>
      </c>
      <c r="AR1627" s="12">
        <f t="shared" ca="1" si="238"/>
        <v>0.35256690964425286</v>
      </c>
      <c r="AS1627" s="12">
        <f t="shared" ca="1" si="239"/>
        <v>18.160262075140313</v>
      </c>
      <c r="AT1627" s="12">
        <f t="shared" si="240"/>
        <v>0</v>
      </c>
      <c r="AU1627" s="12">
        <f t="shared" si="241"/>
        <v>0.33625949554122414</v>
      </c>
      <c r="AV1627" s="12"/>
      <c r="AW1627" s="12">
        <f ca="1">INDEX(I$11:I$6003,UsefulSeries!$I1620)</f>
        <v>1.8882819613441935E-2</v>
      </c>
      <c r="AX1627" s="12"/>
      <c r="AY1627" s="12"/>
      <c r="AZ1627" s="12">
        <f ca="1"/>
        <v>0.35256690964425291</v>
      </c>
      <c r="BA1627" s="12"/>
      <c r="BB1627" s="12">
        <f t="shared" ca="1" si="242"/>
        <v>0.35256690964425291</v>
      </c>
      <c r="BC1627" s="12"/>
      <c r="BD1627" s="38">
        <f ca="1"/>
        <v>1.9114197764107301E-2</v>
      </c>
    </row>
    <row r="1628" spans="1:56" x14ac:dyDescent="0.35">
      <c r="A1628" s="12">
        <v>0</v>
      </c>
      <c r="B1628" s="12">
        <v>0</v>
      </c>
      <c r="C1628" s="12">
        <f ca="1">INDEX('Flow probs &amp; rates'!$M$5:$M$5999,UsefulSeries!$E1624,0)*(1-INDEX('Flow probs &amp; rates'!$M$5:$M$5999,UsefulSeries!$E1624,0))/INDEX('Flow probs &amp; rates'!$F$4:$F$5999,UsefulSeries!$E1624,0)</f>
        <v>2.6659464887384843</v>
      </c>
      <c r="D1628" s="12">
        <f ca="1">-INDEX('Flow probs &amp; rates'!$M$5:$M$5999,UsefulSeries!$E1624,0)*(INDEX('Flow probs &amp; rates'!$O$5:$O$5999,UsefulSeries!$E1624,0))/INDEX('Flow probs &amp; rates'!$F$4:$F$5999,UsefulSeries!$E1624,0)</f>
        <v>-0.48099504745390687</v>
      </c>
      <c r="E1628" s="12">
        <v>0</v>
      </c>
      <c r="F1628" s="12">
        <v>0</v>
      </c>
      <c r="G1628" s="12"/>
      <c r="H1628" s="12"/>
      <c r="I1628" s="12">
        <f ca="1">INDEX('Flow probs &amp; rates'!$M$5:$M$5999,UsefulSeries!$E1624)</f>
        <v>0.16316978847727659</v>
      </c>
      <c r="J1628" s="12"/>
      <c r="K1628" s="12">
        <f>INDEX('Flow probs &amp; rates'!$F$4:$F$5999,UsefulSeries!$E1624)</f>
        <v>5.1218360601892721E-2</v>
      </c>
      <c r="L1628" s="12">
        <f>-INDEX('Flow probs &amp; rates'!$F$4:$F$5999,UsefulSeries!$E1624)</f>
        <v>-5.1218360601892721E-2</v>
      </c>
      <c r="M1628" s="12"/>
      <c r="N1628" s="12"/>
      <c r="O1628" s="12"/>
      <c r="P1628" s="12">
        <f ca="1"/>
        <v>0</v>
      </c>
      <c r="Q1628" s="12">
        <f ca="1"/>
        <v>0</v>
      </c>
      <c r="R1628" s="12">
        <f ca="1"/>
        <v>0.38857501058304389</v>
      </c>
      <c r="S1628" s="12">
        <f ca="1"/>
        <v>7.4678908370314059E-2</v>
      </c>
      <c r="T1628" s="12">
        <f ca="1"/>
        <v>0</v>
      </c>
      <c r="U1628" s="12">
        <f ca="1"/>
        <v>0</v>
      </c>
      <c r="V1628" s="12"/>
      <c r="W1628" s="12"/>
      <c r="X1628" s="12"/>
      <c r="Y1628" s="12"/>
      <c r="Z1628" s="12"/>
      <c r="AA1628" s="12"/>
      <c r="AB1628" s="12"/>
      <c r="AC1628" s="12"/>
      <c r="AD1628" s="12"/>
      <c r="AE1628" s="12">
        <f t="array" ref="AE1628:AJ1629">TRANSPOSE(AC1622:AD1627)</f>
        <v>-0.63435430319675978</v>
      </c>
      <c r="AF1628" s="12">
        <v>-0.63435430319675978</v>
      </c>
      <c r="AG1628" s="12">
        <v>2.9386201262016097E-2</v>
      </c>
      <c r="AH1628" s="12">
        <v>0</v>
      </c>
      <c r="AI1628" s="12">
        <v>0.33625949554122414</v>
      </c>
      <c r="AJ1628" s="12">
        <v>0</v>
      </c>
      <c r="AK1628" s="12"/>
      <c r="AL1628" s="12"/>
      <c r="AM1628" s="12"/>
      <c r="AN1628" s="12">
        <f t="shared" si="234"/>
        <v>-0.63435430319675978</v>
      </c>
      <c r="AO1628" s="12">
        <f t="shared" si="235"/>
        <v>-0.63435430319675978</v>
      </c>
      <c r="AP1628" s="12">
        <f t="shared" si="236"/>
        <v>2.9386201262016097E-2</v>
      </c>
      <c r="AQ1628" s="12">
        <f t="shared" si="237"/>
        <v>0</v>
      </c>
      <c r="AR1628" s="12">
        <f t="shared" si="238"/>
        <v>0.33625949554122414</v>
      </c>
      <c r="AS1628" s="12">
        <f t="shared" si="239"/>
        <v>0</v>
      </c>
      <c r="AT1628" s="12">
        <f t="shared" si="240"/>
        <v>0</v>
      </c>
      <c r="AU1628" s="12">
        <f t="shared" si="241"/>
        <v>0</v>
      </c>
      <c r="AV1628" s="12"/>
      <c r="AW1628" s="12"/>
      <c r="AX1628" s="12">
        <f>INDEX($N$6:$N$6003,UsefulSeries!$K1620)</f>
        <v>-1.2391937235319839E-3</v>
      </c>
      <c r="AY1628" s="12"/>
      <c r="AZ1628" s="12"/>
      <c r="BA1628" s="12"/>
      <c r="BB1628" s="12">
        <f t="shared" si="242"/>
        <v>-1.2391937235319839E-3</v>
      </c>
      <c r="BC1628" s="12"/>
      <c r="BD1628" s="38">
        <f ca="1"/>
        <v>3.1831616787498289E-2</v>
      </c>
    </row>
    <row r="1629" spans="1:56" x14ac:dyDescent="0.35">
      <c r="A1629" s="12">
        <v>0</v>
      </c>
      <c r="B1629" s="12">
        <v>0</v>
      </c>
      <c r="C1629" s="12">
        <f ca="1">-INDEX('Flow probs &amp; rates'!$M$5:$M$5999,UsefulSeries!$E1624,0)*(INDEX('Flow probs &amp; rates'!$O$5:$O$5999,UsefulSeries!$E1624,0))/INDEX('Flow probs &amp; rates'!$F$4:$F$5999,UsefulSeries!$E1624,0)</f>
        <v>-0.48099504745390687</v>
      </c>
      <c r="D1629" s="12">
        <f ca="1">INDEX('Flow probs &amp; rates'!$O$5:$O$5999,UsefulSeries!$E1624,0)*(1-INDEX('Flow probs &amp; rates'!$O$5:$O$5999,UsefulSeries!$E1624,0))/INDEX('Flow probs &amp; rates'!$F$4:$F$5999,UsefulSeries!$E1624,0)</f>
        <v>2.5027502374296895</v>
      </c>
      <c r="E1629" s="12">
        <v>0</v>
      </c>
      <c r="F1629" s="12">
        <v>0</v>
      </c>
      <c r="G1629" s="12"/>
      <c r="H1629" s="12"/>
      <c r="I1629" s="12">
        <f ca="1">INDEX('Flow probs &amp; rates'!$O$5:$O$5999,UsefulSeries!$E1624)</f>
        <v>0.15098247057940839</v>
      </c>
      <c r="J1629" s="12"/>
      <c r="K1629" s="12"/>
      <c r="L1629" s="12">
        <f>-INDEX('Flow probs &amp; rates'!$F$4:$F$5999,UsefulSeries!$E1624)</f>
        <v>-5.1218360601892721E-2</v>
      </c>
      <c r="M1629" s="12"/>
      <c r="N1629" s="12"/>
      <c r="O1629" s="12"/>
      <c r="P1629" s="12">
        <f ca="1"/>
        <v>0</v>
      </c>
      <c r="Q1629" s="12">
        <f ca="1"/>
        <v>0</v>
      </c>
      <c r="R1629" s="12">
        <f ca="1"/>
        <v>7.4678908370314059E-2</v>
      </c>
      <c r="S1629" s="12">
        <f ca="1"/>
        <v>0.41391273071629764</v>
      </c>
      <c r="T1629" s="12">
        <f ca="1"/>
        <v>0</v>
      </c>
      <c r="U1629" s="12">
        <f ca="1"/>
        <v>0</v>
      </c>
      <c r="V1629" s="12"/>
      <c r="W1629" s="12"/>
      <c r="X1629" s="12"/>
      <c r="Y1629" s="12"/>
      <c r="Z1629" s="12"/>
      <c r="AA1629" s="12"/>
      <c r="AB1629" s="12"/>
      <c r="AC1629" s="12"/>
      <c r="AD1629" s="12"/>
      <c r="AE1629" s="12">
        <v>0.63435430319675978</v>
      </c>
      <c r="AF1629" s="12">
        <v>0</v>
      </c>
      <c r="AG1629" s="12">
        <v>-2.9386201262016097E-2</v>
      </c>
      <c r="AH1629" s="12">
        <v>-2.9386201262016097E-2</v>
      </c>
      <c r="AI1629" s="12">
        <v>0</v>
      </c>
      <c r="AJ1629" s="12">
        <v>0.33625949554122414</v>
      </c>
      <c r="AK1629" s="12"/>
      <c r="AL1629" s="12"/>
      <c r="AM1629" s="12"/>
      <c r="AN1629" s="12">
        <f t="shared" si="234"/>
        <v>0.63435430319675978</v>
      </c>
      <c r="AO1629" s="12">
        <f t="shared" si="235"/>
        <v>0</v>
      </c>
      <c r="AP1629" s="12">
        <f t="shared" si="236"/>
        <v>-2.9386201262016097E-2</v>
      </c>
      <c r="AQ1629" s="12">
        <f t="shared" si="237"/>
        <v>-2.9386201262016097E-2</v>
      </c>
      <c r="AR1629" s="12">
        <f t="shared" si="238"/>
        <v>0</v>
      </c>
      <c r="AS1629" s="12">
        <f t="shared" si="239"/>
        <v>0.33625949554122414</v>
      </c>
      <c r="AT1629" s="12">
        <f t="shared" si="240"/>
        <v>0</v>
      </c>
      <c r="AU1629" s="12">
        <f t="shared" si="241"/>
        <v>0</v>
      </c>
      <c r="AV1629" s="12"/>
      <c r="AW1629" s="12"/>
      <c r="AX1629" s="12">
        <f>INDEX('Margin error adjustment'!N$7:N$6003,UsefulSeries!$K1620)</f>
        <v>1.4657389070712665E-3</v>
      </c>
      <c r="AY1629" s="12"/>
      <c r="AZ1629" s="12"/>
      <c r="BA1629" s="12"/>
      <c r="BB1629" s="12">
        <f t="shared" si="242"/>
        <v>1.4657389070712665E-3</v>
      </c>
      <c r="BC1629" s="12"/>
      <c r="BD1629" s="38">
        <f ca="1"/>
        <v>-1.1601182276770469E-2</v>
      </c>
    </row>
    <row r="1630" spans="1:56" x14ac:dyDescent="0.35">
      <c r="A1630" s="12">
        <v>0</v>
      </c>
      <c r="B1630" s="12">
        <v>0</v>
      </c>
      <c r="C1630" s="12">
        <v>0</v>
      </c>
      <c r="D1630" s="12">
        <v>0</v>
      </c>
      <c r="E1630" s="12">
        <f ca="1">INDEX('Flow probs &amp; rates'!$P$5:$P$5999,UsefulSeries!$E1624,0)*(1-INDEX('Flow probs &amp; rates'!$P$5:$P$5999,UsefulSeries!$E1624,0))/INDEX('Flow probs &amp; rates'!$G$4:$G$5999,UsefulSeries!$E1624,0)</f>
        <v>5.1495065289809509E-2</v>
      </c>
      <c r="F1630" s="12">
        <f ca="1">-INDEX('Flow probs &amp; rates'!$P$5:$P$5999,UsefulSeries!$E1624,0)*(INDEX('Flow probs &amp; rates'!$Q$5:$Q$5999,UsefulSeries!$E1624,0))/INDEX('Flow probs &amp; rates'!$G$4:$G$5999,UsefulSeries!$E1624,0)</f>
        <v>-1.3454243986081881E-3</v>
      </c>
      <c r="G1630" s="12"/>
      <c r="H1630" s="12"/>
      <c r="I1630" s="12">
        <f ca="1">INDEX('Flow probs &amp; rates'!$P$5:$P$5999,UsefulSeries!$E1624)</f>
        <v>1.914330063802178E-2</v>
      </c>
      <c r="J1630" s="12"/>
      <c r="K1630" s="12">
        <f>INDEX('Flow probs &amp; rates'!$G$4:$G$5999,UsefulSeries!$E1624)</f>
        <v>0.36463367068339048</v>
      </c>
      <c r="L1630" s="12"/>
      <c r="M1630" s="12"/>
      <c r="N1630" s="12"/>
      <c r="O1630" s="12"/>
      <c r="P1630" s="12">
        <f ca="1"/>
        <v>0</v>
      </c>
      <c r="Q1630" s="12">
        <f ca="1"/>
        <v>0</v>
      </c>
      <c r="R1630" s="12">
        <f ca="1"/>
        <v>0</v>
      </c>
      <c r="S1630" s="12">
        <f ca="1"/>
        <v>0</v>
      </c>
      <c r="T1630" s="12">
        <f ca="1"/>
        <v>19.429309868666479</v>
      </c>
      <c r="U1630" s="12">
        <f ca="1"/>
        <v>0.38172358361553971</v>
      </c>
      <c r="V1630" s="12"/>
      <c r="W1630" s="12">
        <f ca="1">INDEX(P$6:P$6003,UsefulSeries!$I1628)</f>
        <v>57.894649628001801</v>
      </c>
      <c r="X1630" s="12">
        <f ca="1">INDEX(Q$6:Q$6003,UsefulSeries!$I1628)</f>
        <v>0.65084634242296624</v>
      </c>
      <c r="Y1630" s="12">
        <f ca="1">INDEX(R$6:R$6003,UsefulSeries!$I1628)</f>
        <v>0</v>
      </c>
      <c r="Z1630" s="12">
        <f ca="1">INDEX(S$6:S$6003,UsefulSeries!$I1628)</f>
        <v>0</v>
      </c>
      <c r="AA1630" s="12">
        <f ca="1">INDEX(T$6:T$6003,UsefulSeries!$I1628)</f>
        <v>0</v>
      </c>
      <c r="AB1630" s="12">
        <f ca="1">INDEX(U$6:U$6003,UsefulSeries!$I1628)</f>
        <v>0</v>
      </c>
      <c r="AC1630" s="12">
        <f>INDEX( K$6:K$6003,UsefulSeries!$I1628)</f>
        <v>-0.6331151094732278</v>
      </c>
      <c r="AD1630" s="12">
        <f>INDEX(L$6:L$6003,UsefulSeries!$I1628)</f>
        <v>0.6331151094732278</v>
      </c>
      <c r="AE1630" s="12"/>
      <c r="AF1630" s="12"/>
      <c r="AG1630" s="12"/>
      <c r="AH1630" s="12"/>
      <c r="AI1630" s="12"/>
      <c r="AJ1630" s="12"/>
      <c r="AK1630" s="12"/>
      <c r="AL1630" s="12"/>
      <c r="AM1630" s="12"/>
      <c r="AN1630" s="12">
        <f t="shared" ca="1" si="234"/>
        <v>57.894649628001801</v>
      </c>
      <c r="AO1630" s="12">
        <f t="shared" ca="1" si="235"/>
        <v>0.65084634242296624</v>
      </c>
      <c r="AP1630" s="12">
        <f t="shared" ca="1" si="236"/>
        <v>0</v>
      </c>
      <c r="AQ1630" s="12">
        <f t="shared" ca="1" si="237"/>
        <v>0</v>
      </c>
      <c r="AR1630" s="12">
        <f t="shared" ca="1" si="238"/>
        <v>0</v>
      </c>
      <c r="AS1630" s="12">
        <f t="shared" ca="1" si="239"/>
        <v>0</v>
      </c>
      <c r="AT1630" s="12">
        <f t="shared" si="240"/>
        <v>-0.6331151094732278</v>
      </c>
      <c r="AU1630" s="12">
        <f t="shared" si="241"/>
        <v>0.6331151094732278</v>
      </c>
      <c r="AV1630" s="12"/>
      <c r="AW1630" s="12">
        <f ca="1">INDEX(I$6:I$6003,UsefulSeries!$I1628)</f>
        <v>1.105997633166917E-2</v>
      </c>
      <c r="AX1630" s="12"/>
      <c r="AY1630" s="12"/>
      <c r="AZ1630" s="12">
        <f t="array" aca="1" ref="AZ1630:AZ1635" ca="1">MMULT(W1630:AB1635,AW1630:AW1635)</f>
        <v>0.65084634242296602</v>
      </c>
      <c r="BA1630" s="12"/>
      <c r="BB1630" s="12">
        <f t="shared" ca="1" si="242"/>
        <v>0.65084634242296602</v>
      </c>
      <c r="BC1630" s="12"/>
      <c r="BD1630" s="38">
        <f t="array" aca="1" ref="BD1630:BD1637" ca="1">MMULT(MINVERSE(AN1630:AU1637),BB1630:BB1637)</f>
        <v>1.0744966189474823E-2</v>
      </c>
    </row>
    <row r="1631" spans="1:56" x14ac:dyDescent="0.35">
      <c r="A1631" s="12">
        <v>0</v>
      </c>
      <c r="B1631" s="12">
        <v>0</v>
      </c>
      <c r="C1631" s="12">
        <v>0</v>
      </c>
      <c r="D1631" s="12">
        <v>0</v>
      </c>
      <c r="E1631" s="12">
        <f ca="1">-INDEX('Flow probs &amp; rates'!$P$5:$P$5999,UsefulSeries!$E1624,0)*(INDEX('Flow probs &amp; rates'!$Q$5:$Q$5999,UsefulSeries!$E1624,0))/INDEX('Flow probs &amp; rates'!$G$4:$G$5999,UsefulSeries!$E1624,0)</f>
        <v>-1.3454243986081881E-3</v>
      </c>
      <c r="F1631" s="12">
        <f ca="1">INDEX('Flow probs &amp; rates'!$Q$5:$Q$5999,UsefulSeries!$E1624,0)*(1-INDEX('Flow probs &amp; rates'!$Q$5:$Q$5999,UsefulSeries!$E1624,0))/INDEX('Flow probs &amp; rates'!$G$4:$G$5999,UsefulSeries!$E1624,0)</f>
        <v>6.8480619661558051E-2</v>
      </c>
      <c r="G1631" s="12"/>
      <c r="H1631" s="12"/>
      <c r="I1631" s="12">
        <f ca="1">INDEX('Flow probs &amp; rates'!$Q$5:$Q$5999,UsefulSeries!$E1624)</f>
        <v>2.5627087322502226E-2</v>
      </c>
      <c r="J1631" s="12"/>
      <c r="K1631" s="12"/>
      <c r="L1631" s="12">
        <f>INDEX('Flow probs &amp; rates'!$G$4:$G$5999,UsefulSeries!$E1624)</f>
        <v>0.36463367068339048</v>
      </c>
      <c r="M1631" s="12"/>
      <c r="N1631" s="12"/>
      <c r="O1631" s="12"/>
      <c r="P1631" s="12">
        <f ca="1"/>
        <v>0</v>
      </c>
      <c r="Q1631" s="12">
        <f ca="1"/>
        <v>0</v>
      </c>
      <c r="R1631" s="12">
        <f ca="1"/>
        <v>0</v>
      </c>
      <c r="S1631" s="12">
        <f ca="1"/>
        <v>0</v>
      </c>
      <c r="T1631" s="12">
        <f ca="1"/>
        <v>0.38172358361553976</v>
      </c>
      <c r="U1631" s="12">
        <f ca="1"/>
        <v>14.610171245056124</v>
      </c>
      <c r="V1631" s="12"/>
      <c r="W1631" s="12">
        <f ca="1">INDEX(P$7:P$6003,UsefulSeries!$I1628)</f>
        <v>0.65084634242296624</v>
      </c>
      <c r="X1631" s="12">
        <f ca="1">INDEX(Q$7:Q$6003,UsefulSeries!$I1628)</f>
        <v>39.772183328470732</v>
      </c>
      <c r="Y1631" s="12">
        <f ca="1">INDEX(R$7:R$6003,UsefulSeries!$I1628)</f>
        <v>0</v>
      </c>
      <c r="Z1631" s="12">
        <f ca="1">INDEX(S$7:S$6003,UsefulSeries!$I1628)</f>
        <v>0</v>
      </c>
      <c r="AA1631" s="12">
        <f ca="1">INDEX(T$7:T$6003,UsefulSeries!$I1628)</f>
        <v>0</v>
      </c>
      <c r="AB1631" s="12">
        <f ca="1">INDEX(U$7:U$6003,UsefulSeries!$I1628)</f>
        <v>0</v>
      </c>
      <c r="AC1631" s="12">
        <f>INDEX( K$7:K$6003,UsefulSeries!$I1628,1)</f>
        <v>-0.6331151094732278</v>
      </c>
      <c r="AD1631" s="12">
        <f>INDEX(L$7:L$6003,UsefulSeries!$I1628,1)</f>
        <v>0</v>
      </c>
      <c r="AE1631" s="12"/>
      <c r="AF1631" s="12"/>
      <c r="AG1631" s="12"/>
      <c r="AH1631" s="12"/>
      <c r="AI1631" s="12"/>
      <c r="AJ1631" s="12"/>
      <c r="AK1631" s="12"/>
      <c r="AL1631" s="12"/>
      <c r="AM1631" s="12"/>
      <c r="AN1631" s="12">
        <f t="shared" ref="AN1631:AN1694" ca="1" si="243">W1631+AE1631</f>
        <v>0.65084634242296624</v>
      </c>
      <c r="AO1631" s="12">
        <f t="shared" ref="AO1631:AO1694" ca="1" si="244">X1631+AF1631</f>
        <v>39.772183328470732</v>
      </c>
      <c r="AP1631" s="12">
        <f t="shared" ref="AP1631:AP1694" ca="1" si="245">Y1631+AG1631</f>
        <v>0</v>
      </c>
      <c r="AQ1631" s="12">
        <f t="shared" ref="AQ1631:AQ1694" ca="1" si="246">Z1631+AH1631</f>
        <v>0</v>
      </c>
      <c r="AR1631" s="12">
        <f t="shared" ref="AR1631:AR1694" ca="1" si="247">AA1631+AI1631</f>
        <v>0</v>
      </c>
      <c r="AS1631" s="12">
        <f t="shared" ref="AS1631:AS1694" ca="1" si="248">AB1631+AJ1631</f>
        <v>0</v>
      </c>
      <c r="AT1631" s="12">
        <f t="shared" ref="AT1631:AT1694" si="249">AC1631+AK1631</f>
        <v>-0.6331151094732278</v>
      </c>
      <c r="AU1631" s="12">
        <f t="shared" ref="AU1631:AU1694" si="250">AD1631+AL1631</f>
        <v>0</v>
      </c>
      <c r="AV1631" s="12"/>
      <c r="AW1631" s="12">
        <f ca="1">INDEX(I$7:I$6003,UsefulSeries!$I1628)</f>
        <v>1.6183370974745113E-2</v>
      </c>
      <c r="AX1631" s="12"/>
      <c r="AY1631" s="12"/>
      <c r="AZ1631" s="12">
        <f ca="1"/>
        <v>0.65084634242296613</v>
      </c>
      <c r="BA1631" s="12"/>
      <c r="BB1631" s="12">
        <f t="shared" ca="1" si="242"/>
        <v>0.65084634242296613</v>
      </c>
      <c r="BC1631" s="12"/>
      <c r="BD1631" s="38">
        <f ca="1"/>
        <v>1.6198567264135523E-2</v>
      </c>
    </row>
    <row r="1632" spans="1:56" x14ac:dyDescent="0.35">
      <c r="A1632" s="12">
        <f ca="1">INDEX('Flow probs &amp; rates'!$K$5:$K$5999,UsefulSeries!$E1630,0)*(1-INDEX('Flow probs &amp; rates'!$K$5:$K$5999,UsefulSeries!$E1630,0))/INDEX('Flow probs &amp; rates'!$E$4:$E$5999,UsefulSeries!$E1630,0)</f>
        <v>2.1661335122879342E-2</v>
      </c>
      <c r="B1632" s="12">
        <f ca="1">-INDEX('Flow probs &amp; rates'!$K$5:$K$5999,UsefulSeries!$E1630,0)*(INDEX('Flow probs &amp; rates'!$L$5:$L$5999,UsefulSeries!$E1630,0))/INDEX('Flow probs &amp; rates'!$E$4:$E$5999,UsefulSeries!$E1630,0)</f>
        <v>-2.7649751536706993E-4</v>
      </c>
      <c r="C1632" s="12">
        <v>0</v>
      </c>
      <c r="D1632" s="12">
        <v>0</v>
      </c>
      <c r="E1632" s="12">
        <v>0</v>
      </c>
      <c r="F1632" s="12">
        <v>0</v>
      </c>
      <c r="G1632" s="12"/>
      <c r="H1632" s="12"/>
      <c r="I1632" s="12">
        <f ca="1">INDEX('Flow probs &amp; rates'!$K$5:$K$5999,UsefulSeries!$E1630)</f>
        <v>1.2875038942402009E-2</v>
      </c>
      <c r="J1632" s="12"/>
      <c r="K1632" s="12">
        <f>-INDEX('Flow probs &amp; rates'!$E$4:$E$5999,UsefulSeries!$E1630)</f>
        <v>-0.58672617558138107</v>
      </c>
      <c r="L1632" s="12">
        <f>INDEX('Flow probs &amp; rates'!$E$4:$E$5999,UsefulSeries!$E1630)</f>
        <v>0.58672617558138107</v>
      </c>
      <c r="M1632" s="12"/>
      <c r="N1632" s="12"/>
      <c r="O1632" s="12"/>
      <c r="P1632" s="12">
        <f t="array" aca="1" ref="P1632:U1637" ca="1">MINVERSE(A1632:F1637)</f>
        <v>46.172891167671935</v>
      </c>
      <c r="Q1632" s="12">
        <f ca="1"/>
        <v>0.60206390989282699</v>
      </c>
      <c r="R1632" s="12">
        <f ca="1"/>
        <v>0</v>
      </c>
      <c r="S1632" s="12">
        <f ca="1"/>
        <v>0</v>
      </c>
      <c r="T1632" s="12">
        <f ca="1"/>
        <v>0</v>
      </c>
      <c r="U1632" s="12">
        <f ca="1"/>
        <v>0</v>
      </c>
      <c r="V1632" s="12"/>
      <c r="W1632" s="12">
        <f ca="1">INDEX(P$8:P$6003,UsefulSeries!$I1628)</f>
        <v>0</v>
      </c>
      <c r="X1632" s="12">
        <f ca="1">INDEX(Q$8:Q$6003,UsefulSeries!$I1628)</f>
        <v>0</v>
      </c>
      <c r="Y1632" s="12">
        <f ca="1">INDEX(R$8:R$6003,UsefulSeries!$I1628)</f>
        <v>0.17038358533067333</v>
      </c>
      <c r="Z1632" s="12">
        <f ca="1">INDEX(S$8:S$6003,UsefulSeries!$I1628)</f>
        <v>5.3892065915164204E-2</v>
      </c>
      <c r="AA1632" s="12">
        <f ca="1">INDEX(T$8:T$6003,UsefulSeries!$I1628)</f>
        <v>0</v>
      </c>
      <c r="AB1632" s="12">
        <f ca="1">INDEX(U$8:U$6003,UsefulSeries!$I1628)</f>
        <v>0</v>
      </c>
      <c r="AC1632" s="12">
        <f>INDEX( K$8:K$6003,UsefulSeries!$I1628)</f>
        <v>3.0851940169087363E-2</v>
      </c>
      <c r="AD1632" s="12">
        <f>INDEX(L$8:L$6003,UsefulSeries!$I1628)</f>
        <v>-3.0851940169087363E-2</v>
      </c>
      <c r="AE1632" s="12"/>
      <c r="AF1632" s="12"/>
      <c r="AG1632" s="12"/>
      <c r="AH1632" s="12"/>
      <c r="AI1632" s="12"/>
      <c r="AJ1632" s="12"/>
      <c r="AK1632" s="12"/>
      <c r="AL1632" s="12"/>
      <c r="AM1632" s="12"/>
      <c r="AN1632" s="12">
        <f t="shared" ca="1" si="243"/>
        <v>0</v>
      </c>
      <c r="AO1632" s="12">
        <f t="shared" ca="1" si="244"/>
        <v>0</v>
      </c>
      <c r="AP1632" s="12">
        <f t="shared" ca="1" si="245"/>
        <v>0.17038358533067333</v>
      </c>
      <c r="AQ1632" s="12">
        <f t="shared" ca="1" si="246"/>
        <v>5.3892065915164204E-2</v>
      </c>
      <c r="AR1632" s="12">
        <f t="shared" ca="1" si="247"/>
        <v>0</v>
      </c>
      <c r="AS1632" s="12">
        <f t="shared" ca="1" si="248"/>
        <v>0</v>
      </c>
      <c r="AT1632" s="12">
        <f t="shared" si="249"/>
        <v>3.0851940169087363E-2</v>
      </c>
      <c r="AU1632" s="12">
        <f t="shared" si="250"/>
        <v>-3.0851940169087363E-2</v>
      </c>
      <c r="AV1632" s="12"/>
      <c r="AW1632" s="12">
        <f ca="1">INDEX(I$8:I$6003,UsefulSeries!$I1628)</f>
        <v>0.26484279992127813</v>
      </c>
      <c r="AX1632" s="12"/>
      <c r="AY1632" s="12"/>
      <c r="AZ1632" s="12">
        <f ca="1"/>
        <v>5.3892065915164211E-2</v>
      </c>
      <c r="BA1632" s="12"/>
      <c r="BB1632" s="12">
        <f t="shared" ca="1" si="242"/>
        <v>5.3892065915164211E-2</v>
      </c>
      <c r="BC1632" s="12"/>
      <c r="BD1632" s="38">
        <f ca="1"/>
        <v>0.26918068521588001</v>
      </c>
    </row>
    <row r="1633" spans="1:56" x14ac:dyDescent="0.35">
      <c r="A1633" s="12">
        <f ca="1">-INDEX('Flow probs &amp; rates'!$K$5:$K$5999,UsefulSeries!$E1630,0)*(INDEX('Flow probs &amp; rates'!$L$5:$L$5999,UsefulSeries!$E1630,0))/INDEX('Flow probs &amp; rates'!$E$4:$E$5999,UsefulSeries!$E1630,0)</f>
        <v>-2.7649751536706993E-4</v>
      </c>
      <c r="B1633" s="12">
        <f ca="1">INDEX('Flow probs &amp; rates'!$L$5:$L$5999,UsefulSeries!$E1630,0)*(1-INDEX('Flow probs &amp; rates'!$L$5:$L$5999,UsefulSeries!$E1630,0))/INDEX('Flow probs &amp; rates'!$E$4:$E$5999,UsefulSeries!$E1630,0)</f>
        <v>2.1204874557998351E-2</v>
      </c>
      <c r="C1633" s="12">
        <v>0</v>
      </c>
      <c r="D1633" s="12">
        <v>0</v>
      </c>
      <c r="E1633" s="12">
        <v>0</v>
      </c>
      <c r="F1633" s="12">
        <v>0</v>
      </c>
      <c r="G1633" s="12"/>
      <c r="H1633" s="12"/>
      <c r="I1633" s="12">
        <f ca="1">INDEX('Flow probs &amp; rates'!$L$5:$L$5999,UsefulSeries!$E1630)</f>
        <v>1.2600220509997871E-2</v>
      </c>
      <c r="J1633" s="12"/>
      <c r="K1633" s="12">
        <f>-INDEX('Flow probs &amp; rates'!$E$4:$E$5999,UsefulSeries!$E1630)</f>
        <v>-0.58672617558138107</v>
      </c>
      <c r="L1633" s="12"/>
      <c r="M1633" s="12"/>
      <c r="N1633" s="12"/>
      <c r="O1633" s="12"/>
      <c r="P1633" s="12">
        <f ca="1"/>
        <v>0.60206390989282699</v>
      </c>
      <c r="Q1633" s="12">
        <f ca="1"/>
        <v>47.166818480325354</v>
      </c>
      <c r="R1633" s="12">
        <f ca="1"/>
        <v>0</v>
      </c>
      <c r="S1633" s="12">
        <f ca="1"/>
        <v>0</v>
      </c>
      <c r="T1633" s="12">
        <f ca="1"/>
        <v>0</v>
      </c>
      <c r="U1633" s="12">
        <f ca="1"/>
        <v>0</v>
      </c>
      <c r="V1633" s="12"/>
      <c r="W1633" s="12">
        <f ca="1">INDEX(P$9:P$6003,UsefulSeries!$I1628)</f>
        <v>0</v>
      </c>
      <c r="X1633" s="12">
        <f ca="1">INDEX(Q$9:Q$6003,UsefulSeries!$I1628)</f>
        <v>0</v>
      </c>
      <c r="Y1633" s="12">
        <f ca="1">INDEX(R$9:R$6003,UsefulSeries!$I1628)</f>
        <v>5.3892065915164204E-2</v>
      </c>
      <c r="Z1633" s="12">
        <f ca="1">INDEX(S$9:S$6003,UsefulSeries!$I1628)</f>
        <v>0.24353924760225043</v>
      </c>
      <c r="AA1633" s="12">
        <f ca="1">INDEX(T$9:T$6003,UsefulSeries!$I1628)</f>
        <v>0</v>
      </c>
      <c r="AB1633" s="12">
        <f ca="1">INDEX(U$9:U$6003,UsefulSeries!$I1628)</f>
        <v>0</v>
      </c>
      <c r="AC1633" s="12">
        <f>INDEX( K$9:K$6003,UsefulSeries!$I1628)</f>
        <v>0</v>
      </c>
      <c r="AD1633" s="12">
        <f>INDEX(L$9:L$6003,UsefulSeries!$I1628)</f>
        <v>-3.0851940169087363E-2</v>
      </c>
      <c r="AE1633" s="12"/>
      <c r="AF1633" s="12"/>
      <c r="AG1633" s="12"/>
      <c r="AH1633" s="12"/>
      <c r="AI1633" s="12"/>
      <c r="AJ1633" s="12"/>
      <c r="AK1633" s="12"/>
      <c r="AL1633" s="12"/>
      <c r="AM1633" s="12"/>
      <c r="AN1633" s="12">
        <f t="shared" ca="1" si="243"/>
        <v>0</v>
      </c>
      <c r="AO1633" s="12">
        <f t="shared" ca="1" si="244"/>
        <v>0</v>
      </c>
      <c r="AP1633" s="12">
        <f t="shared" ca="1" si="245"/>
        <v>5.3892065915164204E-2</v>
      </c>
      <c r="AQ1633" s="12">
        <f t="shared" ca="1" si="246"/>
        <v>0.24353924760225043</v>
      </c>
      <c r="AR1633" s="12">
        <f t="shared" ca="1" si="247"/>
        <v>0</v>
      </c>
      <c r="AS1633" s="12">
        <f t="shared" ca="1" si="248"/>
        <v>0</v>
      </c>
      <c r="AT1633" s="12">
        <f t="shared" si="249"/>
        <v>0</v>
      </c>
      <c r="AU1633" s="12">
        <f t="shared" si="250"/>
        <v>-3.0851940169087363E-2</v>
      </c>
      <c r="AV1633" s="12"/>
      <c r="AW1633" s="12">
        <f ca="1">INDEX(I$9:I$6003,UsefulSeries!$I1628)</f>
        <v>0.16268072056031077</v>
      </c>
      <c r="AX1633" s="12"/>
      <c r="AY1633" s="12"/>
      <c r="AZ1633" s="12">
        <f ca="1"/>
        <v>5.3892065915164204E-2</v>
      </c>
      <c r="BA1633" s="12"/>
      <c r="BB1633" s="12">
        <f t="shared" ca="1" si="242"/>
        <v>5.3892065915164204E-2</v>
      </c>
      <c r="BC1633" s="12"/>
      <c r="BD1633" s="38">
        <f ca="1"/>
        <v>0.16544790181443503</v>
      </c>
    </row>
    <row r="1634" spans="1:56" x14ac:dyDescent="0.35">
      <c r="A1634" s="12">
        <v>0</v>
      </c>
      <c r="B1634" s="12">
        <v>0</v>
      </c>
      <c r="C1634" s="12">
        <f ca="1">INDEX('Flow probs &amp; rates'!$M$5:$M$5999,UsefulSeries!$E1630,0)*(1-INDEX('Flow probs &amp; rates'!$M$5:$M$5999,UsefulSeries!$E1630,0))/INDEX('Flow probs &amp; rates'!$F$4:$F$5999,UsefulSeries!$E1630,0)</f>
        <v>2.679592336012123</v>
      </c>
      <c r="D1634" s="12">
        <f ca="1">-INDEX('Flow probs &amp; rates'!$M$5:$M$5999,UsefulSeries!$E1630,0)*(INDEX('Flow probs &amp; rates'!$O$5:$O$5999,UsefulSeries!$E1630,0))/INDEX('Flow probs &amp; rates'!$F$4:$F$5999,UsefulSeries!$E1630,0)</f>
        <v>-0.47614175348552912</v>
      </c>
      <c r="E1634" s="12">
        <v>0</v>
      </c>
      <c r="F1634" s="12">
        <v>0</v>
      </c>
      <c r="G1634" s="12"/>
      <c r="H1634" s="12"/>
      <c r="I1634" s="12">
        <f ca="1">INDEX('Flow probs &amp; rates'!$M$5:$M$5999,UsefulSeries!$E1630)</f>
        <v>0.15859825441799696</v>
      </c>
      <c r="J1634" s="12"/>
      <c r="K1634" s="12">
        <f>INDEX('Flow probs &amp; rates'!$F$4:$F$5999,UsefulSeries!$E1630)</f>
        <v>4.9800429087716848E-2</v>
      </c>
      <c r="L1634" s="12">
        <f>-INDEX('Flow probs &amp; rates'!$F$4:$F$5999,UsefulSeries!$E1630)</f>
        <v>-4.9800429087716848E-2</v>
      </c>
      <c r="M1634" s="12"/>
      <c r="N1634" s="12"/>
      <c r="O1634" s="12"/>
      <c r="P1634" s="12">
        <f ca="1"/>
        <v>0</v>
      </c>
      <c r="Q1634" s="12">
        <f ca="1"/>
        <v>0</v>
      </c>
      <c r="R1634" s="12">
        <f ca="1"/>
        <v>0.38598086260055703</v>
      </c>
      <c r="S1634" s="12">
        <f ca="1"/>
        <v>7.1977223213301994E-2</v>
      </c>
      <c r="T1634" s="12">
        <f ca="1"/>
        <v>0</v>
      </c>
      <c r="U1634" s="12">
        <f ca="1"/>
        <v>0</v>
      </c>
      <c r="V1634" s="12"/>
      <c r="W1634" s="12">
        <f ca="1">INDEX(P$10:P$6003,UsefulSeries!$I1628)</f>
        <v>0</v>
      </c>
      <c r="X1634" s="12">
        <f ca="1">INDEX(Q$10:Q$6003,UsefulSeries!$I1628)</f>
        <v>0</v>
      </c>
      <c r="Y1634" s="12">
        <f ca="1">INDEX(R$10:R$6003,UsefulSeries!$I1628)</f>
        <v>0</v>
      </c>
      <c r="Z1634" s="12">
        <f ca="1">INDEX(S$10:S$6003,UsefulSeries!$I1628)</f>
        <v>0</v>
      </c>
      <c r="AA1634" s="12">
        <f ca="1">INDEX(T$10:T$6003,UsefulSeries!$I1628)</f>
        <v>13.837540510374341</v>
      </c>
      <c r="AB1634" s="12">
        <f ca="1">INDEX(U$10:U$6003,UsefulSeries!$I1628)</f>
        <v>0.35097606348698418</v>
      </c>
      <c r="AC1634" s="12">
        <f>INDEX( K$10:K$6003,UsefulSeries!$I1628)</f>
        <v>0.33603295035768482</v>
      </c>
      <c r="AD1634" s="12">
        <f>INDEX(L$10:L$6003,UsefulSeries!$I1628)</f>
        <v>0</v>
      </c>
      <c r="AE1634" s="12"/>
      <c r="AF1634" s="12"/>
      <c r="AG1634" s="12"/>
      <c r="AH1634" s="12"/>
      <c r="AI1634" s="12"/>
      <c r="AJ1634" s="12"/>
      <c r="AK1634" s="12"/>
      <c r="AL1634" s="12"/>
      <c r="AM1634" s="12"/>
      <c r="AN1634" s="12">
        <f t="shared" ca="1" si="243"/>
        <v>0</v>
      </c>
      <c r="AO1634" s="12">
        <f t="shared" ca="1" si="244"/>
        <v>0</v>
      </c>
      <c r="AP1634" s="12">
        <f t="shared" ca="1" si="245"/>
        <v>0</v>
      </c>
      <c r="AQ1634" s="12">
        <f t="shared" ca="1" si="246"/>
        <v>0</v>
      </c>
      <c r="AR1634" s="12">
        <f t="shared" ca="1" si="247"/>
        <v>13.837540510374341</v>
      </c>
      <c r="AS1634" s="12">
        <f t="shared" ca="1" si="248"/>
        <v>0.35097606348698418</v>
      </c>
      <c r="AT1634" s="12">
        <f t="shared" si="249"/>
        <v>0.33603295035768482</v>
      </c>
      <c r="AU1634" s="12">
        <f t="shared" si="250"/>
        <v>0</v>
      </c>
      <c r="AV1634" s="12"/>
      <c r="AW1634" s="12">
        <f ca="1">INDEX(I$10:I$6003,UsefulSeries!$I1628)</f>
        <v>2.4916126837271728E-2</v>
      </c>
      <c r="AX1634" s="12"/>
      <c r="AY1634" s="12"/>
      <c r="AZ1634" s="12">
        <f ca="1"/>
        <v>0.35097606348698418</v>
      </c>
      <c r="BA1634" s="12"/>
      <c r="BB1634" s="12">
        <f t="shared" ca="1" si="242"/>
        <v>0.35097606348698418</v>
      </c>
      <c r="BC1634" s="12"/>
      <c r="BD1634" s="38">
        <f ca="1"/>
        <v>2.4913747060866489E-2</v>
      </c>
    </row>
    <row r="1635" spans="1:56" x14ac:dyDescent="0.35">
      <c r="A1635" s="12">
        <v>0</v>
      </c>
      <c r="B1635" s="12">
        <v>0</v>
      </c>
      <c r="C1635" s="12">
        <f ca="1">-INDEX('Flow probs &amp; rates'!$M$5:$M$5999,UsefulSeries!$E1630,0)*(INDEX('Flow probs &amp; rates'!$O$5:$O$5999,UsefulSeries!$E1630,0))/INDEX('Flow probs &amp; rates'!$F$4:$F$5999,UsefulSeries!$E1630,0)</f>
        <v>-0.47614175348552912</v>
      </c>
      <c r="D1635" s="12">
        <f ca="1">INDEX('Flow probs &amp; rates'!$O$5:$O$5999,UsefulSeries!$E1630,0)*(1-INDEX('Flow probs &amp; rates'!$O$5:$O$5999,UsefulSeries!$E1630,0))/INDEX('Flow probs &amp; rates'!$F$4:$F$5999,UsefulSeries!$E1630,0)</f>
        <v>2.5533300192181061</v>
      </c>
      <c r="E1635" s="12">
        <v>0</v>
      </c>
      <c r="F1635" s="12">
        <v>0</v>
      </c>
      <c r="G1635" s="12"/>
      <c r="H1635" s="12"/>
      <c r="I1635" s="12">
        <f ca="1">INDEX('Flow probs &amp; rates'!$O$5:$O$5999,UsefulSeries!$E1630)</f>
        <v>0.14951024345868535</v>
      </c>
      <c r="J1635" s="12"/>
      <c r="K1635" s="12"/>
      <c r="L1635" s="12">
        <f>-INDEX('Flow probs &amp; rates'!$F$4:$F$5999,UsefulSeries!$E1630)</f>
        <v>-4.9800429087716848E-2</v>
      </c>
      <c r="M1635" s="12"/>
      <c r="N1635" s="12"/>
      <c r="O1635" s="12"/>
      <c r="P1635" s="12">
        <f ca="1"/>
        <v>0</v>
      </c>
      <c r="Q1635" s="12">
        <f ca="1"/>
        <v>0</v>
      </c>
      <c r="R1635" s="12">
        <f ca="1"/>
        <v>7.1977223213301994E-2</v>
      </c>
      <c r="S1635" s="12">
        <f ca="1"/>
        <v>0.40506763852975058</v>
      </c>
      <c r="T1635" s="12">
        <f ca="1"/>
        <v>0</v>
      </c>
      <c r="U1635" s="12">
        <f ca="1"/>
        <v>0</v>
      </c>
      <c r="V1635" s="12"/>
      <c r="W1635" s="12">
        <f ca="1">INDEX(P$11:P$6003,UsefulSeries!$I1628)</f>
        <v>0</v>
      </c>
      <c r="X1635" s="12">
        <f ca="1">INDEX(Q$11:Q$6003,UsefulSeries!$I1628)</f>
        <v>0</v>
      </c>
      <c r="Y1635" s="12">
        <f ca="1">INDEX(R$11:R$6003,UsefulSeries!$I1628)</f>
        <v>0</v>
      </c>
      <c r="Z1635" s="12">
        <f ca="1">INDEX(S$11:S$6003,UsefulSeries!$I1628)</f>
        <v>0</v>
      </c>
      <c r="AA1635" s="12">
        <f ca="1">INDEX(T$11:T$6003,UsefulSeries!$I1628)</f>
        <v>0.35097606348698418</v>
      </c>
      <c r="AB1635" s="12">
        <f ca="1">INDEX(U$11:U$6003,UsefulSeries!$I1628)</f>
        <v>19.379160419885906</v>
      </c>
      <c r="AC1635" s="12">
        <f>INDEX( K$11:K$6003,UsefulSeries!$I1628)</f>
        <v>0</v>
      </c>
      <c r="AD1635" s="12">
        <f>INDEX(L$11:L$6003,UsefulSeries!$I1628)</f>
        <v>0.33603295035768482</v>
      </c>
      <c r="AE1635" s="12"/>
      <c r="AF1635" s="12"/>
      <c r="AG1635" s="12"/>
      <c r="AH1635" s="12"/>
      <c r="AI1635" s="12"/>
      <c r="AJ1635" s="12"/>
      <c r="AK1635" s="12"/>
      <c r="AL1635" s="12"/>
      <c r="AM1635" s="12"/>
      <c r="AN1635" s="12">
        <f t="shared" ca="1" si="243"/>
        <v>0</v>
      </c>
      <c r="AO1635" s="12">
        <f t="shared" ca="1" si="244"/>
        <v>0</v>
      </c>
      <c r="AP1635" s="12">
        <f t="shared" ca="1" si="245"/>
        <v>0</v>
      </c>
      <c r="AQ1635" s="12">
        <f t="shared" ca="1" si="246"/>
        <v>0</v>
      </c>
      <c r="AR1635" s="12">
        <f t="shared" ca="1" si="247"/>
        <v>0.35097606348698418</v>
      </c>
      <c r="AS1635" s="12">
        <f t="shared" ca="1" si="248"/>
        <v>19.379160419885906</v>
      </c>
      <c r="AT1635" s="12">
        <f t="shared" si="249"/>
        <v>0</v>
      </c>
      <c r="AU1635" s="12">
        <f t="shared" si="250"/>
        <v>0.33603295035768482</v>
      </c>
      <c r="AV1635" s="12"/>
      <c r="AW1635" s="12">
        <f ca="1">INDEX(I$11:I$6003,UsefulSeries!$I1628)</f>
        <v>1.7659748511143759E-2</v>
      </c>
      <c r="AX1635" s="12"/>
      <c r="AY1635" s="12"/>
      <c r="AZ1635" s="12">
        <f ca="1"/>
        <v>0.35097606348698424</v>
      </c>
      <c r="BA1635" s="12"/>
      <c r="BB1635" s="12">
        <f t="shared" ca="1" si="242"/>
        <v>0.35097606348698424</v>
      </c>
      <c r="BC1635" s="12"/>
      <c r="BD1635" s="38">
        <f ca="1"/>
        <v>1.7149634090089703E-2</v>
      </c>
    </row>
    <row r="1636" spans="1:56" x14ac:dyDescent="0.35">
      <c r="A1636" s="12">
        <v>0</v>
      </c>
      <c r="B1636" s="12">
        <v>0</v>
      </c>
      <c r="C1636" s="12">
        <v>0</v>
      </c>
      <c r="D1636" s="12">
        <v>0</v>
      </c>
      <c r="E1636" s="12">
        <f ca="1">INDEX('Flow probs &amp; rates'!$P$5:$P$5999,UsefulSeries!$E1630,0)*(1-INDEX('Flow probs &amp; rates'!$P$5:$P$5999,UsefulSeries!$E1630,0))/INDEX('Flow probs &amp; rates'!$G$4:$G$5999,UsefulSeries!$E1630,0)</f>
        <v>5.1528295197053917E-2</v>
      </c>
      <c r="F1636" s="12">
        <f ca="1">-INDEX('Flow probs &amp; rates'!$P$5:$P$5999,UsefulSeries!$E1630,0)*(INDEX('Flow probs &amp; rates'!$Q$5:$Q$5999,UsefulSeries!$E1630,0))/INDEX('Flow probs &amp; rates'!$G$4:$G$5999,UsefulSeries!$E1630,0)</f>
        <v>-1.3487045665857786E-3</v>
      </c>
      <c r="G1636" s="12"/>
      <c r="H1636" s="12"/>
      <c r="I1636" s="12">
        <f ca="1">INDEX('Flow probs &amp; rates'!$P$5:$P$5999,UsefulSeries!$E1630)</f>
        <v>1.9093735132184209E-2</v>
      </c>
      <c r="J1636" s="12"/>
      <c r="K1636" s="12">
        <f>INDEX('Flow probs &amp; rates'!$G$4:$G$5999,UsefulSeries!$E1630)</f>
        <v>0.36347339533090212</v>
      </c>
      <c r="L1636" s="12"/>
      <c r="M1636" s="12"/>
      <c r="N1636" s="12"/>
      <c r="O1636" s="12"/>
      <c r="P1636" s="12">
        <f ca="1"/>
        <v>0</v>
      </c>
      <c r="Q1636" s="12">
        <f ca="1"/>
        <v>0</v>
      </c>
      <c r="R1636" s="12">
        <f ca="1"/>
        <v>0</v>
      </c>
      <c r="S1636" s="12">
        <f ca="1"/>
        <v>0</v>
      </c>
      <c r="T1636" s="12">
        <f ca="1"/>
        <v>19.416772649601015</v>
      </c>
      <c r="U1636" s="12">
        <f ca="1"/>
        <v>0.38050798924993295</v>
      </c>
      <c r="V1636" s="12"/>
      <c r="W1636" s="12"/>
      <c r="X1636" s="12"/>
      <c r="Y1636" s="12"/>
      <c r="Z1636" s="12"/>
      <c r="AA1636" s="12"/>
      <c r="AB1636" s="12"/>
      <c r="AC1636" s="12"/>
      <c r="AD1636" s="12"/>
      <c r="AE1636" s="12">
        <f t="array" ref="AE1636:AJ1637">TRANSPOSE(AC1630:AD1635)</f>
        <v>-0.6331151094732278</v>
      </c>
      <c r="AF1636" s="12">
        <v>-0.6331151094732278</v>
      </c>
      <c r="AG1636" s="12">
        <v>3.0851940169087363E-2</v>
      </c>
      <c r="AH1636" s="12">
        <v>0</v>
      </c>
      <c r="AI1636" s="12">
        <v>0.33603295035768482</v>
      </c>
      <c r="AJ1636" s="12">
        <v>0</v>
      </c>
      <c r="AK1636" s="12"/>
      <c r="AL1636" s="12"/>
      <c r="AM1636" s="12"/>
      <c r="AN1636" s="12">
        <f t="shared" si="243"/>
        <v>-0.6331151094732278</v>
      </c>
      <c r="AO1636" s="12">
        <f t="shared" si="244"/>
        <v>-0.6331151094732278</v>
      </c>
      <c r="AP1636" s="12">
        <f t="shared" si="245"/>
        <v>3.0851940169087363E-2</v>
      </c>
      <c r="AQ1636" s="12">
        <f t="shared" si="246"/>
        <v>0</v>
      </c>
      <c r="AR1636" s="12">
        <f t="shared" si="247"/>
        <v>0.33603295035768482</v>
      </c>
      <c r="AS1636" s="12">
        <f t="shared" si="248"/>
        <v>0</v>
      </c>
      <c r="AT1636" s="12">
        <f t="shared" si="249"/>
        <v>0</v>
      </c>
      <c r="AU1636" s="12">
        <f t="shared" si="250"/>
        <v>0</v>
      </c>
      <c r="AV1636" s="12"/>
      <c r="AW1636" s="12"/>
      <c r="AX1636" s="12">
        <f>INDEX($N$6:$N$6003,UsefulSeries!$K1628)</f>
        <v>-3.8177180779574993E-4</v>
      </c>
      <c r="AY1636" s="12"/>
      <c r="AZ1636" s="12"/>
      <c r="BA1636" s="12"/>
      <c r="BB1636" s="12">
        <f t="shared" si="242"/>
        <v>-3.8177180779574993E-4</v>
      </c>
      <c r="BC1636" s="12"/>
      <c r="BD1636" s="38">
        <f ca="1"/>
        <v>6.3079588956071325E-4</v>
      </c>
    </row>
    <row r="1637" spans="1:56" x14ac:dyDescent="0.35">
      <c r="A1637" s="12">
        <v>0</v>
      </c>
      <c r="B1637" s="12">
        <v>0</v>
      </c>
      <c r="C1637" s="12">
        <v>0</v>
      </c>
      <c r="D1637" s="12">
        <v>0</v>
      </c>
      <c r="E1637" s="12">
        <f ca="1">-INDEX('Flow probs &amp; rates'!$P$5:$P$5999,UsefulSeries!$E1630,0)*(INDEX('Flow probs &amp; rates'!$Q$5:$Q$5999,UsefulSeries!$E1630,0))/INDEX('Flow probs &amp; rates'!$G$4:$G$5999,UsefulSeries!$E1630,0)</f>
        <v>-1.3487045665857786E-3</v>
      </c>
      <c r="F1637" s="12">
        <f ca="1">INDEX('Flow probs &amp; rates'!$Q$5:$Q$5999,UsefulSeries!$E1630,0)*(1-INDEX('Flow probs &amp; rates'!$Q$5:$Q$5999,UsefulSeries!$E1630,0))/INDEX('Flow probs &amp; rates'!$G$4:$G$5999,UsefulSeries!$E1630,0)</f>
        <v>6.8822444418305595E-2</v>
      </c>
      <c r="G1637" s="12"/>
      <c r="H1637" s="12"/>
      <c r="I1637" s="12">
        <f ca="1">INDEX('Flow probs &amp; rates'!$Q$5:$Q$5999,UsefulSeries!$E1630)</f>
        <v>2.5674297078150977E-2</v>
      </c>
      <c r="J1637" s="12"/>
      <c r="K1637" s="12"/>
      <c r="L1637" s="12">
        <f>INDEX('Flow probs &amp; rates'!$G$4:$G$5999,UsefulSeries!$E1630)</f>
        <v>0.36347339533090212</v>
      </c>
      <c r="M1637" s="12"/>
      <c r="N1637" s="12"/>
      <c r="O1637" s="12"/>
      <c r="P1637" s="12">
        <f ca="1"/>
        <v>0</v>
      </c>
      <c r="Q1637" s="12">
        <f ca="1"/>
        <v>0</v>
      </c>
      <c r="R1637" s="12">
        <f ca="1"/>
        <v>0</v>
      </c>
      <c r="S1637" s="12">
        <f ca="1"/>
        <v>0</v>
      </c>
      <c r="T1637" s="12">
        <f ca="1"/>
        <v>0.38050798924993295</v>
      </c>
      <c r="U1637" s="12">
        <f ca="1"/>
        <v>14.537600361614071</v>
      </c>
      <c r="V1637" s="12"/>
      <c r="W1637" s="12"/>
      <c r="X1637" s="12"/>
      <c r="Y1637" s="12"/>
      <c r="Z1637" s="12"/>
      <c r="AA1637" s="12"/>
      <c r="AB1637" s="12"/>
      <c r="AC1637" s="12"/>
      <c r="AD1637" s="12"/>
      <c r="AE1637" s="12">
        <v>0.6331151094732278</v>
      </c>
      <c r="AF1637" s="12">
        <v>0</v>
      </c>
      <c r="AG1637" s="12">
        <v>-3.0851940169087363E-2</v>
      </c>
      <c r="AH1637" s="12">
        <v>-3.0851940169087363E-2</v>
      </c>
      <c r="AI1637" s="12">
        <v>0</v>
      </c>
      <c r="AJ1637" s="12">
        <v>0.33603295035768482</v>
      </c>
      <c r="AK1637" s="12"/>
      <c r="AL1637" s="12"/>
      <c r="AM1637" s="12"/>
      <c r="AN1637" s="12">
        <f t="shared" si="243"/>
        <v>0.6331151094732278</v>
      </c>
      <c r="AO1637" s="12">
        <f t="shared" si="244"/>
        <v>0</v>
      </c>
      <c r="AP1637" s="12">
        <f t="shared" si="245"/>
        <v>-3.0851940169087363E-2</v>
      </c>
      <c r="AQ1637" s="12">
        <f t="shared" si="246"/>
        <v>-3.0851940169087363E-2</v>
      </c>
      <c r="AR1637" s="12">
        <f t="shared" si="247"/>
        <v>0</v>
      </c>
      <c r="AS1637" s="12">
        <f t="shared" si="248"/>
        <v>0.33603295035768482</v>
      </c>
      <c r="AT1637" s="12">
        <f t="shared" si="249"/>
        <v>0</v>
      </c>
      <c r="AU1637" s="12">
        <f t="shared" si="250"/>
        <v>0</v>
      </c>
      <c r="AV1637" s="12"/>
      <c r="AW1637" s="12"/>
      <c r="AX1637" s="12">
        <f>INDEX('Margin error adjustment'!N$7:N$6003,UsefulSeries!$K1628)</f>
        <v>-8.4349257665120719E-4</v>
      </c>
      <c r="AY1637" s="12"/>
      <c r="AZ1637" s="12"/>
      <c r="BA1637" s="12"/>
      <c r="BB1637" s="12">
        <f t="shared" si="242"/>
        <v>-8.4349257665120719E-4</v>
      </c>
      <c r="BC1637" s="12"/>
      <c r="BD1637" s="38">
        <f ca="1"/>
        <v>2.9420997054411147E-2</v>
      </c>
    </row>
    <row r="1638" spans="1:56" x14ac:dyDescent="0.35">
      <c r="A1638" s="12">
        <f ca="1">INDEX('Flow probs &amp; rates'!$K$5:$K$5999,UsefulSeries!$E1636,0)*(1-INDEX('Flow probs &amp; rates'!$K$5:$K$5999,UsefulSeries!$E1636,0))/INDEX('Flow probs &amp; rates'!$E$4:$E$5999,UsefulSeries!$E1636,0)</f>
        <v>2.2228348604131788E-2</v>
      </c>
      <c r="B1638" s="12">
        <f ca="1">-INDEX('Flow probs &amp; rates'!$K$5:$K$5999,UsefulSeries!$E1636,0)*(INDEX('Flow probs &amp; rates'!$L$5:$L$5999,UsefulSeries!$E1636,0))/INDEX('Flow probs &amp; rates'!$E$4:$E$5999,UsefulSeries!$E1636,0)</f>
        <v>-2.8061781224177827E-4</v>
      </c>
      <c r="C1638" s="12">
        <v>0</v>
      </c>
      <c r="D1638" s="12">
        <v>0</v>
      </c>
      <c r="E1638" s="12">
        <v>0</v>
      </c>
      <c r="F1638" s="12">
        <v>0</v>
      </c>
      <c r="G1638" s="12"/>
      <c r="H1638" s="12"/>
      <c r="I1638" s="12">
        <f ca="1">INDEX('Flow probs &amp; rates'!$K$5:$K$5999,UsefulSeries!$E1636)</f>
        <v>1.324034473657556E-2</v>
      </c>
      <c r="J1638" s="12"/>
      <c r="K1638" s="12">
        <f>-INDEX('Flow probs &amp; rates'!$E$4:$E$5999,UsefulSeries!$E1636)</f>
        <v>-0.58776467116426623</v>
      </c>
      <c r="L1638" s="12">
        <f>INDEX('Flow probs &amp; rates'!$E$4:$E$5999,UsefulSeries!$E1636)</f>
        <v>0.58776467116426623</v>
      </c>
      <c r="M1638" s="12"/>
      <c r="N1638" s="12"/>
      <c r="O1638" s="12"/>
      <c r="P1638" s="12">
        <f t="array" aca="1" ref="P1638:U1643" ca="1">MINVERSE(A1638:F1643)</f>
        <v>44.99521333395424</v>
      </c>
      <c r="Q1638" s="12">
        <f ca="1"/>
        <v>0.60326713782492947</v>
      </c>
      <c r="R1638" s="12">
        <f ca="1"/>
        <v>0</v>
      </c>
      <c r="S1638" s="12">
        <f ca="1"/>
        <v>0</v>
      </c>
      <c r="T1638" s="12">
        <f ca="1"/>
        <v>0</v>
      </c>
      <c r="U1638" s="12">
        <f ca="1"/>
        <v>0</v>
      </c>
      <c r="V1638" s="12"/>
      <c r="W1638" s="12">
        <f ca="1">INDEX(P$6:P$6003,UsefulSeries!$I1636)</f>
        <v>59.463089520856798</v>
      </c>
      <c r="X1638" s="12">
        <f ca="1">INDEX(Q$6:Q$6003,UsefulSeries!$I1636)</f>
        <v>0.64970323386408646</v>
      </c>
      <c r="Y1638" s="12">
        <f ca="1">INDEX(R$6:R$6003,UsefulSeries!$I1636)</f>
        <v>0</v>
      </c>
      <c r="Z1638" s="12">
        <f ca="1">INDEX(S$6:S$6003,UsefulSeries!$I1636)</f>
        <v>0</v>
      </c>
      <c r="AA1638" s="12">
        <f ca="1">INDEX(T$6:T$6003,UsefulSeries!$I1636)</f>
        <v>0</v>
      </c>
      <c r="AB1638" s="12">
        <f ca="1">INDEX(U$6:U$6003,UsefulSeries!$I1636)</f>
        <v>0</v>
      </c>
      <c r="AC1638" s="12">
        <f>INDEX( K$6:K$6003,UsefulSeries!$I1636)</f>
        <v>-0.63273333766543205</v>
      </c>
      <c r="AD1638" s="12">
        <f>INDEX(L$6:L$6003,UsefulSeries!$I1636)</f>
        <v>0.63273333766543205</v>
      </c>
      <c r="AE1638" s="12"/>
      <c r="AF1638" s="12"/>
      <c r="AG1638" s="12"/>
      <c r="AH1638" s="12"/>
      <c r="AI1638" s="12"/>
      <c r="AJ1638" s="12"/>
      <c r="AK1638" s="12"/>
      <c r="AL1638" s="12"/>
      <c r="AM1638" s="12"/>
      <c r="AN1638" s="12">
        <f t="shared" ca="1" si="243"/>
        <v>59.463089520856798</v>
      </c>
      <c r="AO1638" s="12">
        <f t="shared" ca="1" si="244"/>
        <v>0.64970323386408646</v>
      </c>
      <c r="AP1638" s="12">
        <f t="shared" ca="1" si="245"/>
        <v>0</v>
      </c>
      <c r="AQ1638" s="12">
        <f t="shared" ca="1" si="246"/>
        <v>0</v>
      </c>
      <c r="AR1638" s="12">
        <f t="shared" ca="1" si="247"/>
        <v>0</v>
      </c>
      <c r="AS1638" s="12">
        <f t="shared" ca="1" si="248"/>
        <v>0</v>
      </c>
      <c r="AT1638" s="12">
        <f t="shared" si="249"/>
        <v>-0.63273333766543205</v>
      </c>
      <c r="AU1638" s="12">
        <f t="shared" si="250"/>
        <v>0.63273333766543205</v>
      </c>
      <c r="AV1638" s="12"/>
      <c r="AW1638" s="12">
        <f ca="1">INDEX(I$6:I$6003,UsefulSeries!$I1636)</f>
        <v>1.0758321831323775E-2</v>
      </c>
      <c r="AX1638" s="12"/>
      <c r="AY1638" s="12"/>
      <c r="AZ1638" s="12">
        <f t="array" aca="1" ref="AZ1638:AZ1643" ca="1">MMULT(W1638:AB1643,AW1638:AW1643)</f>
        <v>0.64970323386408646</v>
      </c>
      <c r="BA1638" s="12"/>
      <c r="BB1638" s="12">
        <f t="shared" ca="1" si="242"/>
        <v>0.64970323386408646</v>
      </c>
      <c r="BC1638" s="12"/>
      <c r="BD1638" s="38">
        <f t="array" aca="1" ref="BD1638:BD1645" ca="1">MMULT(MINVERSE(AN1638:AU1645),BB1638:BB1645)</f>
        <v>1.0139413386185089E-2</v>
      </c>
    </row>
    <row r="1639" spans="1:56" x14ac:dyDescent="0.35">
      <c r="A1639" s="12">
        <f ca="1">-INDEX('Flow probs &amp; rates'!$K$5:$K$5999,UsefulSeries!$E1636,0)*(INDEX('Flow probs &amp; rates'!$L$5:$L$5999,UsefulSeries!$E1636,0))/INDEX('Flow probs &amp; rates'!$E$4:$E$5999,UsefulSeries!$E1636,0)</f>
        <v>-2.8061781224177827E-4</v>
      </c>
      <c r="B1639" s="12">
        <f ca="1">INDEX('Flow probs &amp; rates'!$L$5:$L$5999,UsefulSeries!$E1636,0)*(1-INDEX('Flow probs &amp; rates'!$L$5:$L$5999,UsefulSeries!$E1636,0))/INDEX('Flow probs &amp; rates'!$E$4:$E$5999,UsefulSeries!$E1636,0)</f>
        <v>2.0930127857868793E-2</v>
      </c>
      <c r="C1639" s="12">
        <v>0</v>
      </c>
      <c r="D1639" s="12">
        <v>0</v>
      </c>
      <c r="E1639" s="12">
        <v>0</v>
      </c>
      <c r="F1639" s="12">
        <v>0</v>
      </c>
      <c r="G1639" s="12"/>
      <c r="H1639" s="12"/>
      <c r="I1639" s="12">
        <f ca="1">INDEX('Flow probs &amp; rates'!$L$5:$L$5999,UsefulSeries!$E1636)</f>
        <v>1.2457170822712541E-2</v>
      </c>
      <c r="J1639" s="12"/>
      <c r="K1639" s="12">
        <f>-INDEX('Flow probs &amp; rates'!$E$4:$E$5999,UsefulSeries!$E1636)</f>
        <v>-0.58776467116426623</v>
      </c>
      <c r="L1639" s="12"/>
      <c r="M1639" s="12"/>
      <c r="N1639" s="12"/>
      <c r="O1639" s="12"/>
      <c r="P1639" s="12">
        <f ca="1"/>
        <v>0.60326713782492958</v>
      </c>
      <c r="Q1639" s="12">
        <f ca="1"/>
        <v>47.786105001188268</v>
      </c>
      <c r="R1639" s="12">
        <f ca="1"/>
        <v>0</v>
      </c>
      <c r="S1639" s="12">
        <f ca="1"/>
        <v>0</v>
      </c>
      <c r="T1639" s="12">
        <f ca="1"/>
        <v>0</v>
      </c>
      <c r="U1639" s="12">
        <f ca="1"/>
        <v>0</v>
      </c>
      <c r="V1639" s="12"/>
      <c r="W1639" s="12">
        <f ca="1">INDEX(P$7:P$6003,UsefulSeries!$I1636)</f>
        <v>0.64970323386408657</v>
      </c>
      <c r="X1639" s="12">
        <f ca="1">INDEX(Q$7:Q$6003,UsefulSeries!$I1636)</f>
        <v>41.84023360904326</v>
      </c>
      <c r="Y1639" s="12">
        <f ca="1">INDEX(R$7:R$6003,UsefulSeries!$I1636)</f>
        <v>0</v>
      </c>
      <c r="Z1639" s="12">
        <f ca="1">INDEX(S$7:S$6003,UsefulSeries!$I1636)</f>
        <v>0</v>
      </c>
      <c r="AA1639" s="12">
        <f ca="1">INDEX(T$7:T$6003,UsefulSeries!$I1636)</f>
        <v>0</v>
      </c>
      <c r="AB1639" s="12">
        <f ca="1">INDEX(U$7:U$6003,UsefulSeries!$I1636)</f>
        <v>0</v>
      </c>
      <c r="AC1639" s="12">
        <f>INDEX( K$7:K$6003,UsefulSeries!$I1636,1)</f>
        <v>-0.63273333766543205</v>
      </c>
      <c r="AD1639" s="12">
        <f>INDEX(L$7:L$6003,UsefulSeries!$I1636,1)</f>
        <v>0</v>
      </c>
      <c r="AE1639" s="12"/>
      <c r="AF1639" s="12"/>
      <c r="AG1639" s="12"/>
      <c r="AH1639" s="12"/>
      <c r="AI1639" s="12"/>
      <c r="AJ1639" s="12"/>
      <c r="AK1639" s="12"/>
      <c r="AL1639" s="12"/>
      <c r="AM1639" s="12"/>
      <c r="AN1639" s="12">
        <f t="shared" ca="1" si="243"/>
        <v>0.64970323386408657</v>
      </c>
      <c r="AO1639" s="12">
        <f t="shared" ca="1" si="244"/>
        <v>41.84023360904326</v>
      </c>
      <c r="AP1639" s="12">
        <f t="shared" ca="1" si="245"/>
        <v>0</v>
      </c>
      <c r="AQ1639" s="12">
        <f t="shared" ca="1" si="246"/>
        <v>0</v>
      </c>
      <c r="AR1639" s="12">
        <f t="shared" ca="1" si="247"/>
        <v>0</v>
      </c>
      <c r="AS1639" s="12">
        <f t="shared" ca="1" si="248"/>
        <v>0</v>
      </c>
      <c r="AT1639" s="12">
        <f t="shared" si="249"/>
        <v>-0.63273333766543205</v>
      </c>
      <c r="AU1639" s="12">
        <f t="shared" si="250"/>
        <v>0</v>
      </c>
      <c r="AV1639" s="12"/>
      <c r="AW1639" s="12">
        <f ca="1">INDEX(I$7:I$6003,UsefulSeries!$I1636)</f>
        <v>1.5361135967472468E-2</v>
      </c>
      <c r="AX1639" s="12"/>
      <c r="AY1639" s="12"/>
      <c r="AZ1639" s="12">
        <f ca="1"/>
        <v>0.64970323386408646</v>
      </c>
      <c r="BA1639" s="12"/>
      <c r="BB1639" s="12">
        <f t="shared" ca="1" si="242"/>
        <v>0.64970323386408646</v>
      </c>
      <c r="BC1639" s="12"/>
      <c r="BD1639" s="38">
        <f ca="1"/>
        <v>1.5062024938480851E-2</v>
      </c>
    </row>
    <row r="1640" spans="1:56" x14ac:dyDescent="0.35">
      <c r="A1640" s="12">
        <v>0</v>
      </c>
      <c r="B1640" s="12">
        <v>0</v>
      </c>
      <c r="C1640" s="12">
        <f ca="1">INDEX('Flow probs &amp; rates'!$M$5:$M$5999,UsefulSeries!$E1636,0)*(1-INDEX('Flow probs &amp; rates'!$M$5:$M$5999,UsefulSeries!$E1636,0))/INDEX('Flow probs &amp; rates'!$F$4:$F$5999,UsefulSeries!$E1636,0)</f>
        <v>2.6363800445140821</v>
      </c>
      <c r="D1640" s="12">
        <f ca="1">-INDEX('Flow probs &amp; rates'!$M$5:$M$5999,UsefulSeries!$E1636,0)*(INDEX('Flow probs &amp; rates'!$O$5:$O$5999,UsefulSeries!$E1636,0))/INDEX('Flow probs &amp; rates'!$F$4:$F$5999,UsefulSeries!$E1636,0)</f>
        <v>-0.44395595882201921</v>
      </c>
      <c r="E1640" s="12">
        <v>0</v>
      </c>
      <c r="F1640" s="12">
        <v>0</v>
      </c>
      <c r="G1640" s="12"/>
      <c r="H1640" s="12"/>
      <c r="I1640" s="12">
        <f ca="1">INDEX('Flow probs &amp; rates'!$M$5:$M$5999,UsefulSeries!$E1636)</f>
        <v>0.15521943373463198</v>
      </c>
      <c r="J1640" s="12"/>
      <c r="K1640" s="12">
        <f>INDEX('Flow probs &amp; rates'!$F$4:$F$5999,UsefulSeries!$E1636)</f>
        <v>4.9737275700666446E-2</v>
      </c>
      <c r="L1640" s="12">
        <f>-INDEX('Flow probs &amp; rates'!$F$4:$F$5999,UsefulSeries!$E1636)</f>
        <v>-4.9737275700666446E-2</v>
      </c>
      <c r="M1640" s="12"/>
      <c r="N1640" s="12"/>
      <c r="O1640" s="12"/>
      <c r="P1640" s="12">
        <f ca="1"/>
        <v>0</v>
      </c>
      <c r="Q1640" s="12">
        <f ca="1"/>
        <v>0</v>
      </c>
      <c r="R1640" s="12">
        <f ca="1"/>
        <v>0.39123010176947498</v>
      </c>
      <c r="S1640" s="12">
        <f ca="1"/>
        <v>7.0798088174457929E-2</v>
      </c>
      <c r="T1640" s="12">
        <f ca="1"/>
        <v>0</v>
      </c>
      <c r="U1640" s="12">
        <f ca="1"/>
        <v>0</v>
      </c>
      <c r="V1640" s="12"/>
      <c r="W1640" s="12">
        <f ca="1">INDEX(P$8:P$6003,UsefulSeries!$I1636)</f>
        <v>0</v>
      </c>
      <c r="X1640" s="12">
        <f ca="1">INDEX(Q$8:Q$6003,UsefulSeries!$I1636)</f>
        <v>0</v>
      </c>
      <c r="Y1640" s="12">
        <f ca="1">INDEX(R$8:R$6003,UsefulSeries!$I1636)</f>
        <v>0.1663785670574405</v>
      </c>
      <c r="Z1640" s="12">
        <f ca="1">INDEX(S$8:S$6003,UsefulSeries!$I1636)</f>
        <v>5.1366711713329939E-2</v>
      </c>
      <c r="AA1640" s="12">
        <f ca="1">INDEX(T$8:T$6003,UsefulSeries!$I1636)</f>
        <v>0</v>
      </c>
      <c r="AB1640" s="12">
        <f ca="1">INDEX(U$8:U$6003,UsefulSeries!$I1636)</f>
        <v>0</v>
      </c>
      <c r="AC1640" s="12">
        <f>INDEX( K$8:K$6003,UsefulSeries!$I1636)</f>
        <v>3.0008447592436156E-2</v>
      </c>
      <c r="AD1640" s="12">
        <f>INDEX(L$8:L$6003,UsefulSeries!$I1636)</f>
        <v>-3.0008447592436156E-2</v>
      </c>
      <c r="AE1640" s="12"/>
      <c r="AF1640" s="12"/>
      <c r="AG1640" s="12"/>
      <c r="AH1640" s="12"/>
      <c r="AI1640" s="12"/>
      <c r="AJ1640" s="12"/>
      <c r="AK1640" s="12"/>
      <c r="AL1640" s="12"/>
      <c r="AM1640" s="12"/>
      <c r="AN1640" s="12">
        <f t="shared" ca="1" si="243"/>
        <v>0</v>
      </c>
      <c r="AO1640" s="12">
        <f t="shared" ca="1" si="244"/>
        <v>0</v>
      </c>
      <c r="AP1640" s="12">
        <f t="shared" ca="1" si="245"/>
        <v>0.1663785670574405</v>
      </c>
      <c r="AQ1640" s="12">
        <f t="shared" ca="1" si="246"/>
        <v>5.1366711713329939E-2</v>
      </c>
      <c r="AR1640" s="12">
        <f t="shared" ca="1" si="247"/>
        <v>0</v>
      </c>
      <c r="AS1640" s="12">
        <f t="shared" ca="1" si="248"/>
        <v>0</v>
      </c>
      <c r="AT1640" s="12">
        <f t="shared" si="249"/>
        <v>3.0008447592436156E-2</v>
      </c>
      <c r="AU1640" s="12">
        <f t="shared" si="250"/>
        <v>-3.0008447592436156E-2</v>
      </c>
      <c r="AV1640" s="12"/>
      <c r="AW1640" s="12">
        <f ca="1">INDEX(I$8:I$6003,UsefulSeries!$I1636)</f>
        <v>0.26091612471298858</v>
      </c>
      <c r="AX1640" s="12"/>
      <c r="AY1640" s="12"/>
      <c r="AZ1640" s="12">
        <f ca="1"/>
        <v>5.1366711713329946E-2</v>
      </c>
      <c r="BA1640" s="12"/>
      <c r="BB1640" s="12">
        <f t="shared" ca="1" si="242"/>
        <v>5.1366711713329946E-2</v>
      </c>
      <c r="BC1640" s="12"/>
      <c r="BD1640" s="38">
        <f ca="1"/>
        <v>0.27065368379918681</v>
      </c>
    </row>
    <row r="1641" spans="1:56" x14ac:dyDescent="0.35">
      <c r="A1641" s="12">
        <v>0</v>
      </c>
      <c r="B1641" s="12">
        <v>0</v>
      </c>
      <c r="C1641" s="12">
        <f ca="1">-INDEX('Flow probs &amp; rates'!$M$5:$M$5999,UsefulSeries!$E1636,0)*(INDEX('Flow probs &amp; rates'!$O$5:$O$5999,UsefulSeries!$E1636,0))/INDEX('Flow probs &amp; rates'!$F$4:$F$5999,UsefulSeries!$E1636,0)</f>
        <v>-0.44395595882201921</v>
      </c>
      <c r="D1641" s="12">
        <f ca="1">INDEX('Flow probs &amp; rates'!$O$5:$O$5999,UsefulSeries!$E1636,0)*(1-INDEX('Flow probs &amp; rates'!$O$5:$O$5999,UsefulSeries!$E1636,0))/INDEX('Flow probs &amp; rates'!$F$4:$F$5999,UsefulSeries!$E1636,0)</f>
        <v>2.4532997914167658</v>
      </c>
      <c r="E1641" s="12">
        <v>0</v>
      </c>
      <c r="F1641" s="12">
        <v>0</v>
      </c>
      <c r="G1641" s="12"/>
      <c r="H1641" s="12"/>
      <c r="I1641" s="12">
        <f ca="1">INDEX('Flow probs &amp; rates'!$O$5:$O$5999,UsefulSeries!$E1636)</f>
        <v>0.14225770183284611</v>
      </c>
      <c r="J1641" s="12"/>
      <c r="K1641" s="12"/>
      <c r="L1641" s="12">
        <f>-INDEX('Flow probs &amp; rates'!$F$4:$F$5999,UsefulSeries!$E1636)</f>
        <v>-4.9737275700666446E-2</v>
      </c>
      <c r="M1641" s="12"/>
      <c r="N1641" s="12"/>
      <c r="O1641" s="12"/>
      <c r="P1641" s="12">
        <f ca="1"/>
        <v>0</v>
      </c>
      <c r="Q1641" s="12">
        <f ca="1"/>
        <v>0</v>
      </c>
      <c r="R1641" s="12">
        <f ca="1"/>
        <v>7.0798088174457915E-2</v>
      </c>
      <c r="S1641" s="12">
        <f ca="1"/>
        <v>0.42042608764198852</v>
      </c>
      <c r="T1641" s="12">
        <f ca="1"/>
        <v>0</v>
      </c>
      <c r="U1641" s="12">
        <f ca="1"/>
        <v>0</v>
      </c>
      <c r="V1641" s="12"/>
      <c r="W1641" s="12">
        <f ca="1">INDEX(P$9:P$6003,UsefulSeries!$I1636)</f>
        <v>0</v>
      </c>
      <c r="X1641" s="12">
        <f ca="1">INDEX(Q$9:Q$6003,UsefulSeries!$I1636)</f>
        <v>0</v>
      </c>
      <c r="Y1641" s="12">
        <f ca="1">INDEX(R$9:R$6003,UsefulSeries!$I1636)</f>
        <v>5.1366711713329939E-2</v>
      </c>
      <c r="Z1641" s="12">
        <f ca="1">INDEX(S$9:S$6003,UsefulSeries!$I1636)</f>
        <v>0.24511510961433999</v>
      </c>
      <c r="AA1641" s="12">
        <f ca="1">INDEX(T$9:T$6003,UsefulSeries!$I1636)</f>
        <v>0</v>
      </c>
      <c r="AB1641" s="12">
        <f ca="1">INDEX(U$9:U$6003,UsefulSeries!$I1636)</f>
        <v>0</v>
      </c>
      <c r="AC1641" s="12">
        <f>INDEX( K$9:K$6003,UsefulSeries!$I1636)</f>
        <v>0</v>
      </c>
      <c r="AD1641" s="12">
        <f>INDEX(L$9:L$6003,UsefulSeries!$I1636)</f>
        <v>-3.0008447592436156E-2</v>
      </c>
      <c r="AE1641" s="12"/>
      <c r="AF1641" s="12"/>
      <c r="AG1641" s="12"/>
      <c r="AH1641" s="12"/>
      <c r="AI1641" s="12"/>
      <c r="AJ1641" s="12"/>
      <c r="AK1641" s="12"/>
      <c r="AL1641" s="12"/>
      <c r="AM1641" s="12"/>
      <c r="AN1641" s="12">
        <f t="shared" ca="1" si="243"/>
        <v>0</v>
      </c>
      <c r="AO1641" s="12">
        <f t="shared" ca="1" si="244"/>
        <v>0</v>
      </c>
      <c r="AP1641" s="12">
        <f t="shared" ca="1" si="245"/>
        <v>5.1366711713329939E-2</v>
      </c>
      <c r="AQ1641" s="12">
        <f t="shared" ca="1" si="246"/>
        <v>0.24511510961433999</v>
      </c>
      <c r="AR1641" s="12">
        <f t="shared" ca="1" si="247"/>
        <v>0</v>
      </c>
      <c r="AS1641" s="12">
        <f t="shared" ca="1" si="248"/>
        <v>0</v>
      </c>
      <c r="AT1641" s="12">
        <f t="shared" si="249"/>
        <v>0</v>
      </c>
      <c r="AU1641" s="12">
        <f t="shared" si="250"/>
        <v>-3.0008447592436156E-2</v>
      </c>
      <c r="AV1641" s="12"/>
      <c r="AW1641" s="12">
        <f ca="1">INDEX(I$9:I$6003,UsefulSeries!$I1636)</f>
        <v>0.15488359087112591</v>
      </c>
      <c r="AX1641" s="12"/>
      <c r="AY1641" s="12"/>
      <c r="AZ1641" s="12">
        <f ca="1"/>
        <v>5.1366711713329939E-2</v>
      </c>
      <c r="BA1641" s="12"/>
      <c r="BB1641" s="12">
        <f t="shared" ca="1" si="242"/>
        <v>5.1366711713329939E-2</v>
      </c>
      <c r="BC1641" s="12"/>
      <c r="BD1641" s="38">
        <f ca="1"/>
        <v>0.15750206431378355</v>
      </c>
    </row>
    <row r="1642" spans="1:56" x14ac:dyDescent="0.35">
      <c r="A1642" s="12">
        <v>0</v>
      </c>
      <c r="B1642" s="12">
        <v>0</v>
      </c>
      <c r="C1642" s="12">
        <v>0</v>
      </c>
      <c r="D1642" s="12">
        <v>0</v>
      </c>
      <c r="E1642" s="12">
        <f ca="1">INDEX('Flow probs &amp; rates'!$P$5:$P$5999,UsefulSeries!$E1636,0)*(1-INDEX('Flow probs &amp; rates'!$P$5:$P$5999,UsefulSeries!$E1636,0))/INDEX('Flow probs &amp; rates'!$G$4:$G$5999,UsefulSeries!$E1636,0)</f>
        <v>4.9565236391936732E-2</v>
      </c>
      <c r="F1642" s="12">
        <f ca="1">-INDEX('Flow probs &amp; rates'!$P$5:$P$5999,UsefulSeries!$E1636,0)*(INDEX('Flow probs &amp; rates'!$Q$5:$Q$5999,UsefulSeries!$E1636,0))/INDEX('Flow probs &amp; rates'!$G$4:$G$5999,UsefulSeries!$E1636,0)</f>
        <v>-1.2165396467234157E-3</v>
      </c>
      <c r="G1642" s="12"/>
      <c r="H1642" s="12"/>
      <c r="I1642" s="12">
        <f ca="1">INDEX('Flow probs &amp; rates'!$P$5:$P$5999,UsefulSeries!$E1636)</f>
        <v>1.830227496411866E-2</v>
      </c>
      <c r="J1642" s="12"/>
      <c r="K1642" s="12">
        <f>INDEX('Flow probs &amp; rates'!$G$4:$G$5999,UsefulSeries!$E1636)</f>
        <v>0.36249805313506733</v>
      </c>
      <c r="L1642" s="12"/>
      <c r="M1642" s="12"/>
      <c r="N1642" s="12"/>
      <c r="O1642" s="12"/>
      <c r="P1642" s="12">
        <f ca="1"/>
        <v>0</v>
      </c>
      <c r="Q1642" s="12">
        <f ca="1"/>
        <v>0</v>
      </c>
      <c r="R1642" s="12">
        <f ca="1"/>
        <v>0</v>
      </c>
      <c r="S1642" s="12">
        <f ca="1"/>
        <v>0</v>
      </c>
      <c r="T1642" s="12">
        <f ca="1"/>
        <v>20.184722010550328</v>
      </c>
      <c r="U1642" s="12">
        <f ca="1"/>
        <v>0.37854743139339425</v>
      </c>
      <c r="V1642" s="12"/>
      <c r="W1642" s="12">
        <f ca="1">INDEX(P$10:P$6003,UsefulSeries!$I1636)</f>
        <v>0</v>
      </c>
      <c r="X1642" s="12">
        <f ca="1">INDEX(Q$10:Q$6003,UsefulSeries!$I1636)</f>
        <v>0</v>
      </c>
      <c r="Y1642" s="12">
        <f ca="1">INDEX(R$10:R$6003,UsefulSeries!$I1636)</f>
        <v>0</v>
      </c>
      <c r="Z1642" s="12">
        <f ca="1">INDEX(S$10:S$6003,UsefulSeries!$I1636)</f>
        <v>0</v>
      </c>
      <c r="AA1642" s="12">
        <f ca="1">INDEX(T$10:T$6003,UsefulSeries!$I1636)</f>
        <v>14.138422694796706</v>
      </c>
      <c r="AB1642" s="12">
        <f ca="1">INDEX(U$10:U$6003,UsefulSeries!$I1636)</f>
        <v>0.35189498542758713</v>
      </c>
      <c r="AC1642" s="12">
        <f>INDEX( K$10:K$6003,UsefulSeries!$I1636)</f>
        <v>0.3372582147421318</v>
      </c>
      <c r="AD1642" s="12">
        <f>INDEX(L$10:L$6003,UsefulSeries!$I1636)</f>
        <v>0</v>
      </c>
      <c r="AE1642" s="12"/>
      <c r="AF1642" s="12"/>
      <c r="AG1642" s="12"/>
      <c r="AH1642" s="12"/>
      <c r="AI1642" s="12"/>
      <c r="AJ1642" s="12"/>
      <c r="AK1642" s="12"/>
      <c r="AL1642" s="12"/>
      <c r="AM1642" s="12"/>
      <c r="AN1642" s="12">
        <f t="shared" ca="1" si="243"/>
        <v>0</v>
      </c>
      <c r="AO1642" s="12">
        <f t="shared" ca="1" si="244"/>
        <v>0</v>
      </c>
      <c r="AP1642" s="12">
        <f t="shared" ca="1" si="245"/>
        <v>0</v>
      </c>
      <c r="AQ1642" s="12">
        <f t="shared" ca="1" si="246"/>
        <v>0</v>
      </c>
      <c r="AR1642" s="12">
        <f t="shared" ca="1" si="247"/>
        <v>14.138422694796706</v>
      </c>
      <c r="AS1642" s="12">
        <f t="shared" ca="1" si="248"/>
        <v>0.35189498542758713</v>
      </c>
      <c r="AT1642" s="12">
        <f t="shared" si="249"/>
        <v>0.3372582147421318</v>
      </c>
      <c r="AU1642" s="12">
        <f t="shared" si="250"/>
        <v>0</v>
      </c>
      <c r="AV1642" s="12"/>
      <c r="AW1642" s="12">
        <f ca="1">INDEX(I$10:I$6003,UsefulSeries!$I1636)</f>
        <v>2.4462883029853569E-2</v>
      </c>
      <c r="AX1642" s="12"/>
      <c r="AY1642" s="12"/>
      <c r="AZ1642" s="12">
        <f ca="1"/>
        <v>0.35189498542758718</v>
      </c>
      <c r="BA1642" s="12"/>
      <c r="BB1642" s="12">
        <f t="shared" ca="1" si="242"/>
        <v>0.35189498542758718</v>
      </c>
      <c r="BC1642" s="12"/>
      <c r="BD1642" s="38">
        <f ca="1"/>
        <v>2.4966014322579499E-2</v>
      </c>
    </row>
    <row r="1643" spans="1:56" x14ac:dyDescent="0.35">
      <c r="A1643" s="12">
        <v>0</v>
      </c>
      <c r="B1643" s="12">
        <v>0</v>
      </c>
      <c r="C1643" s="12">
        <v>0</v>
      </c>
      <c r="D1643" s="12">
        <v>0</v>
      </c>
      <c r="E1643" s="12">
        <f ca="1">-INDEX('Flow probs &amp; rates'!$P$5:$P$5999,UsefulSeries!$E1636,0)*(INDEX('Flow probs &amp; rates'!$Q$5:$Q$5999,UsefulSeries!$E1636,0))/INDEX('Flow probs &amp; rates'!$G$4:$G$5999,UsefulSeries!$E1636,0)</f>
        <v>-1.2165396467234157E-3</v>
      </c>
      <c r="F1643" s="12">
        <f ca="1">INDEX('Flow probs &amp; rates'!$Q$5:$Q$5999,UsefulSeries!$E1636,0)*(1-INDEX('Flow probs &amp; rates'!$Q$5:$Q$5999,UsefulSeries!$E1636,0))/INDEX('Flow probs &amp; rates'!$G$4:$G$5999,UsefulSeries!$E1636,0)</f>
        <v>6.486773531533134E-2</v>
      </c>
      <c r="G1643" s="12"/>
      <c r="H1643" s="12"/>
      <c r="I1643" s="12">
        <f ca="1">INDEX('Flow probs &amp; rates'!$Q$5:$Q$5999,UsefulSeries!$E1636)</f>
        <v>2.4094996625469867E-2</v>
      </c>
      <c r="J1643" s="12"/>
      <c r="K1643" s="12"/>
      <c r="L1643" s="12">
        <f>INDEX('Flow probs &amp; rates'!$G$4:$G$5999,UsefulSeries!$E1636)</f>
        <v>0.36249805313506733</v>
      </c>
      <c r="M1643" s="12"/>
      <c r="N1643" s="12"/>
      <c r="O1643" s="12"/>
      <c r="P1643" s="12">
        <f ca="1"/>
        <v>0</v>
      </c>
      <c r="Q1643" s="12">
        <f ca="1"/>
        <v>0</v>
      </c>
      <c r="R1643" s="12">
        <f ca="1"/>
        <v>0</v>
      </c>
      <c r="S1643" s="12">
        <f ca="1"/>
        <v>0</v>
      </c>
      <c r="T1643" s="12">
        <f ca="1"/>
        <v>0.37854743139339425</v>
      </c>
      <c r="U1643" s="12">
        <f ca="1"/>
        <v>15.423083804222141</v>
      </c>
      <c r="V1643" s="12"/>
      <c r="W1643" s="12">
        <f ca="1">INDEX(P$11:P$6003,UsefulSeries!$I1636)</f>
        <v>0</v>
      </c>
      <c r="X1643" s="12">
        <f ca="1">INDEX(Q$11:Q$6003,UsefulSeries!$I1636)</f>
        <v>0</v>
      </c>
      <c r="Y1643" s="12">
        <f ca="1">INDEX(R$11:R$6003,UsefulSeries!$I1636)</f>
        <v>0</v>
      </c>
      <c r="Z1643" s="12">
        <f ca="1">INDEX(S$11:S$6003,UsefulSeries!$I1636)</f>
        <v>0</v>
      </c>
      <c r="AA1643" s="12">
        <f ca="1">INDEX(T$11:T$6003,UsefulSeries!$I1636)</f>
        <v>0.35189498542758713</v>
      </c>
      <c r="AB1643" s="12">
        <f ca="1">INDEX(U$11:U$6003,UsefulSeries!$I1636)</f>
        <v>20.038607829385473</v>
      </c>
      <c r="AC1643" s="12">
        <f>INDEX( K$11:K$6003,UsefulSeries!$I1636)</f>
        <v>0</v>
      </c>
      <c r="AD1643" s="12">
        <f>INDEX(L$11:L$6003,UsefulSeries!$I1636)</f>
        <v>0.3372582147421318</v>
      </c>
      <c r="AE1643" s="12"/>
      <c r="AF1643" s="12"/>
      <c r="AG1643" s="12"/>
      <c r="AH1643" s="12"/>
      <c r="AI1643" s="12"/>
      <c r="AJ1643" s="12"/>
      <c r="AK1643" s="12"/>
      <c r="AL1643" s="12"/>
      <c r="AM1643" s="12"/>
      <c r="AN1643" s="12">
        <f t="shared" ca="1" si="243"/>
        <v>0</v>
      </c>
      <c r="AO1643" s="12">
        <f t="shared" ca="1" si="244"/>
        <v>0</v>
      </c>
      <c r="AP1643" s="12">
        <f t="shared" ca="1" si="245"/>
        <v>0</v>
      </c>
      <c r="AQ1643" s="12">
        <f t="shared" ca="1" si="246"/>
        <v>0</v>
      </c>
      <c r="AR1643" s="12">
        <f t="shared" ca="1" si="247"/>
        <v>0.35189498542758713</v>
      </c>
      <c r="AS1643" s="12">
        <f t="shared" ca="1" si="248"/>
        <v>20.038607829385473</v>
      </c>
      <c r="AT1643" s="12">
        <f t="shared" si="249"/>
        <v>0</v>
      </c>
      <c r="AU1643" s="12">
        <f t="shared" si="250"/>
        <v>0.3372582147421318</v>
      </c>
      <c r="AV1643" s="12"/>
      <c r="AW1643" s="12">
        <f ca="1">INDEX(I$11:I$6003,UsefulSeries!$I1636)</f>
        <v>1.7131260938041307E-2</v>
      </c>
      <c r="AX1643" s="12"/>
      <c r="AY1643" s="12"/>
      <c r="AZ1643" s="12">
        <f ca="1"/>
        <v>0.35189498542758713</v>
      </c>
      <c r="BA1643" s="12"/>
      <c r="BB1643" s="12">
        <f t="shared" ca="1" si="242"/>
        <v>0.35189498542758713</v>
      </c>
      <c r="BC1643" s="12"/>
      <c r="BD1643" s="38">
        <f ca="1"/>
        <v>1.6481920100543807E-2</v>
      </c>
    </row>
    <row r="1644" spans="1:56" x14ac:dyDescent="0.35">
      <c r="A1644" s="12">
        <f ca="1">INDEX('Flow probs &amp; rates'!$K$5:$K$5999,UsefulSeries!$E1642,0)*(1-INDEX('Flow probs &amp; rates'!$K$5:$K$5999,UsefulSeries!$E1642,0))/INDEX('Flow probs &amp; rates'!$E$4:$E$5999,UsefulSeries!$E1642,0)</f>
        <v>2.1731798192911926E-2</v>
      </c>
      <c r="B1644" s="12">
        <f ca="1">-INDEX('Flow probs &amp; rates'!$K$5:$K$5999,UsefulSeries!$E1642,0)*(INDEX('Flow probs &amp; rates'!$L$5:$L$5999,UsefulSeries!$E1642,0))/INDEX('Flow probs &amp; rates'!$E$4:$E$5999,UsefulSeries!$E1642,0)</f>
        <v>-2.7732133391971178E-4</v>
      </c>
      <c r="C1644" s="12">
        <v>0</v>
      </c>
      <c r="D1644" s="12">
        <v>0</v>
      </c>
      <c r="E1644" s="12">
        <v>0</v>
      </c>
      <c r="F1644" s="12">
        <v>0</v>
      </c>
      <c r="G1644" s="12"/>
      <c r="H1644" s="12"/>
      <c r="I1644" s="12">
        <f ca="1">INDEX('Flow probs &amp; rates'!$K$5:$K$5999,UsefulSeries!$E1642)</f>
        <v>1.2924942412610671E-2</v>
      </c>
      <c r="J1644" s="12"/>
      <c r="K1644" s="12">
        <f>-INDEX('Flow probs &amp; rates'!$E$4:$E$5999,UsefulSeries!$E1642)</f>
        <v>-0.58706086643131539</v>
      </c>
      <c r="L1644" s="12">
        <f>INDEX('Flow probs &amp; rates'!$E$4:$E$5999,UsefulSeries!$E1642)</f>
        <v>0.58706086643131539</v>
      </c>
      <c r="M1644" s="12"/>
      <c r="N1644" s="12"/>
      <c r="O1644" s="12"/>
      <c r="P1644" s="12">
        <f t="array" aca="1" ref="P1644:U1649" ca="1">MINVERSE(A1644:F1649)</f>
        <v>46.023207991749686</v>
      </c>
      <c r="Q1644" s="12">
        <f ca="1"/>
        <v>0.60243568265769398</v>
      </c>
      <c r="R1644" s="12">
        <f ca="1"/>
        <v>0</v>
      </c>
      <c r="S1644" s="12">
        <f ca="1"/>
        <v>0</v>
      </c>
      <c r="T1644" s="12">
        <f ca="1"/>
        <v>0</v>
      </c>
      <c r="U1644" s="12">
        <f ca="1"/>
        <v>0</v>
      </c>
      <c r="V1644" s="12"/>
      <c r="W1644" s="12"/>
      <c r="X1644" s="12"/>
      <c r="Y1644" s="12"/>
      <c r="Z1644" s="12"/>
      <c r="AA1644" s="12"/>
      <c r="AB1644" s="12"/>
      <c r="AC1644" s="12"/>
      <c r="AD1644" s="12"/>
      <c r="AE1644" s="12">
        <f t="array" ref="AE1644:AJ1645">TRANSPOSE(AC1638:AD1643)</f>
        <v>-0.63273333766543205</v>
      </c>
      <c r="AF1644" s="12">
        <v>-0.63273333766543205</v>
      </c>
      <c r="AG1644" s="12">
        <v>3.0008447592436156E-2</v>
      </c>
      <c r="AH1644" s="12">
        <v>0</v>
      </c>
      <c r="AI1644" s="12">
        <v>0.3372582147421318</v>
      </c>
      <c r="AJ1644" s="12">
        <v>0</v>
      </c>
      <c r="AK1644" s="12"/>
      <c r="AL1644" s="12"/>
      <c r="AM1644" s="12"/>
      <c r="AN1644" s="12">
        <f t="shared" si="243"/>
        <v>-0.63273333766543205</v>
      </c>
      <c r="AO1644" s="12">
        <f t="shared" si="244"/>
        <v>-0.63273333766543205</v>
      </c>
      <c r="AP1644" s="12">
        <f t="shared" si="245"/>
        <v>3.0008447592436156E-2</v>
      </c>
      <c r="AQ1644" s="12">
        <f t="shared" si="246"/>
        <v>0</v>
      </c>
      <c r="AR1644" s="12">
        <f t="shared" si="247"/>
        <v>0.3372582147421318</v>
      </c>
      <c r="AS1644" s="12">
        <f t="shared" si="248"/>
        <v>0</v>
      </c>
      <c r="AT1644" s="12">
        <f t="shared" si="249"/>
        <v>0</v>
      </c>
      <c r="AU1644" s="12">
        <f t="shared" si="250"/>
        <v>0</v>
      </c>
      <c r="AV1644" s="12"/>
      <c r="AW1644" s="12"/>
      <c r="AX1644" s="12">
        <f>INDEX($N$6:$N$6003,UsefulSeries!$K1636)</f>
        <v>5.9610012051192207E-4</v>
      </c>
      <c r="AY1644" s="12"/>
      <c r="AZ1644" s="12"/>
      <c r="BA1644" s="12"/>
      <c r="BB1644" s="12">
        <f t="shared" si="242"/>
        <v>5.9610012051192207E-4</v>
      </c>
      <c r="BC1644" s="12"/>
      <c r="BD1644" s="38">
        <f ca="1"/>
        <v>-2.0414574951878116E-2</v>
      </c>
    </row>
    <row r="1645" spans="1:56" x14ac:dyDescent="0.35">
      <c r="A1645" s="12">
        <f ca="1">-INDEX('Flow probs &amp; rates'!$K$5:$K$5999,UsefulSeries!$E1642,0)*(INDEX('Flow probs &amp; rates'!$L$5:$L$5999,UsefulSeries!$E1642,0))/INDEX('Flow probs &amp; rates'!$E$4:$E$5999,UsefulSeries!$E1642,0)</f>
        <v>-2.7732133391971178E-4</v>
      </c>
      <c r="B1645" s="12">
        <f ca="1">INDEX('Flow probs &amp; rates'!$L$5:$L$5999,UsefulSeries!$E1642,0)*(1-INDEX('Flow probs &amp; rates'!$L$5:$L$5999,UsefulSeries!$E1642,0))/INDEX('Flow probs &amp; rates'!$E$4:$E$5999,UsefulSeries!$E1642,0)</f>
        <v>2.1186024996445084E-2</v>
      </c>
      <c r="C1645" s="12">
        <v>0</v>
      </c>
      <c r="D1645" s="12">
        <v>0</v>
      </c>
      <c r="E1645" s="12">
        <v>0</v>
      </c>
      <c r="F1645" s="12">
        <v>0</v>
      </c>
      <c r="G1645" s="12"/>
      <c r="H1645" s="12"/>
      <c r="I1645" s="12">
        <f ca="1">INDEX('Flow probs &amp; rates'!$L$5:$L$5999,UsefulSeries!$E1642)</f>
        <v>1.2596149164420898E-2</v>
      </c>
      <c r="J1645" s="12"/>
      <c r="K1645" s="12">
        <f>-INDEX('Flow probs &amp; rates'!$E$4:$E$5999,UsefulSeries!$E1642)</f>
        <v>-0.58706086643131539</v>
      </c>
      <c r="L1645" s="12"/>
      <c r="M1645" s="12"/>
      <c r="N1645" s="12"/>
      <c r="O1645" s="12"/>
      <c r="P1645" s="12">
        <f ca="1"/>
        <v>0.60243568265769398</v>
      </c>
      <c r="Q1645" s="12">
        <f ca="1"/>
        <v>47.208811867017943</v>
      </c>
      <c r="R1645" s="12">
        <f ca="1"/>
        <v>0</v>
      </c>
      <c r="S1645" s="12">
        <f ca="1"/>
        <v>0</v>
      </c>
      <c r="T1645" s="12">
        <f ca="1"/>
        <v>0</v>
      </c>
      <c r="U1645" s="12">
        <f ca="1"/>
        <v>0</v>
      </c>
      <c r="V1645" s="12"/>
      <c r="W1645" s="12"/>
      <c r="X1645" s="12"/>
      <c r="Y1645" s="12"/>
      <c r="Z1645" s="12"/>
      <c r="AA1645" s="12"/>
      <c r="AB1645" s="12"/>
      <c r="AC1645" s="12"/>
      <c r="AD1645" s="12"/>
      <c r="AE1645" s="12">
        <v>0.63273333766543205</v>
      </c>
      <c r="AF1645" s="12">
        <v>0</v>
      </c>
      <c r="AG1645" s="12">
        <v>-3.0008447592436156E-2</v>
      </c>
      <c r="AH1645" s="12">
        <v>-3.0008447592436156E-2</v>
      </c>
      <c r="AI1645" s="12">
        <v>0</v>
      </c>
      <c r="AJ1645" s="12">
        <v>0.3372582147421318</v>
      </c>
      <c r="AK1645" s="12"/>
      <c r="AL1645" s="12"/>
      <c r="AM1645" s="12"/>
      <c r="AN1645" s="12">
        <f t="shared" si="243"/>
        <v>0.63273333766543205</v>
      </c>
      <c r="AO1645" s="12">
        <f t="shared" si="244"/>
        <v>0</v>
      </c>
      <c r="AP1645" s="12">
        <f t="shared" si="245"/>
        <v>-3.0008447592436156E-2</v>
      </c>
      <c r="AQ1645" s="12">
        <f t="shared" si="246"/>
        <v>-3.0008447592436156E-2</v>
      </c>
      <c r="AR1645" s="12">
        <f t="shared" si="247"/>
        <v>0</v>
      </c>
      <c r="AS1645" s="12">
        <f t="shared" si="248"/>
        <v>0.3372582147421318</v>
      </c>
      <c r="AT1645" s="12">
        <f t="shared" si="249"/>
        <v>0</v>
      </c>
      <c r="AU1645" s="12">
        <f t="shared" si="250"/>
        <v>0</v>
      </c>
      <c r="AV1645" s="12"/>
      <c r="AW1645" s="12"/>
      <c r="AX1645" s="12">
        <f>INDEX('Margin error adjustment'!N$7:N$6003,UsefulSeries!$K1636)</f>
        <v>-8.7408150620605155E-4</v>
      </c>
      <c r="AY1645" s="12"/>
      <c r="AZ1645" s="12"/>
      <c r="BA1645" s="12"/>
      <c r="BB1645" s="12">
        <f t="shared" si="242"/>
        <v>-8.7408150620605155E-4</v>
      </c>
      <c r="BC1645" s="12"/>
      <c r="BD1645" s="38">
        <f ca="1"/>
        <v>3.805641034157968E-2</v>
      </c>
    </row>
    <row r="1646" spans="1:56" x14ac:dyDescent="0.35">
      <c r="A1646" s="12">
        <v>0</v>
      </c>
      <c r="B1646" s="12">
        <v>0</v>
      </c>
      <c r="C1646" s="12">
        <f ca="1">INDEX('Flow probs &amp; rates'!$M$5:$M$5999,UsefulSeries!$E1642,0)*(1-INDEX('Flow probs &amp; rates'!$M$5:$M$5999,UsefulSeries!$E1642,0))/INDEX('Flow probs &amp; rates'!$F$4:$F$5999,UsefulSeries!$E1642,0)</f>
        <v>2.6968533614076935</v>
      </c>
      <c r="D1646" s="12">
        <f ca="1">-INDEX('Flow probs &amp; rates'!$M$5:$M$5999,UsefulSeries!$E1642,0)*(INDEX('Flow probs &amp; rates'!$O$5:$O$5999,UsefulSeries!$E1642,0))/INDEX('Flow probs &amp; rates'!$F$4:$F$5999,UsefulSeries!$E1642,0)</f>
        <v>-0.44678323767562855</v>
      </c>
      <c r="E1646" s="12">
        <v>0</v>
      </c>
      <c r="F1646" s="12">
        <v>0</v>
      </c>
      <c r="G1646" s="12"/>
      <c r="H1646" s="12"/>
      <c r="I1646" s="12">
        <f ca="1">INDEX('Flow probs &amp; rates'!$M$5:$M$5999,UsefulSeries!$E1642)</f>
        <v>0.15744943557757468</v>
      </c>
      <c r="J1646" s="12"/>
      <c r="K1646" s="12">
        <f>INDEX('Flow probs &amp; rates'!$F$4:$F$5999,UsefulSeries!$E1642)</f>
        <v>4.9190331484924688E-2</v>
      </c>
      <c r="L1646" s="12">
        <f>-INDEX('Flow probs &amp; rates'!$F$4:$F$5999,UsefulSeries!$E1642)</f>
        <v>-4.9190331484924688E-2</v>
      </c>
      <c r="M1646" s="12"/>
      <c r="N1646" s="12"/>
      <c r="O1646" s="12"/>
      <c r="P1646" s="12">
        <f ca="1"/>
        <v>0</v>
      </c>
      <c r="Q1646" s="12">
        <f ca="1"/>
        <v>0</v>
      </c>
      <c r="R1646" s="12">
        <f ca="1"/>
        <v>0.3823952115564343</v>
      </c>
      <c r="S1646" s="12">
        <f ca="1"/>
        <v>6.9975346064513819E-2</v>
      </c>
      <c r="T1646" s="12">
        <f ca="1"/>
        <v>0</v>
      </c>
      <c r="U1646" s="12">
        <f ca="1"/>
        <v>0</v>
      </c>
      <c r="V1646" s="12"/>
      <c r="W1646" s="12">
        <f ca="1">INDEX(P$6:P$6003,UsefulSeries!$I1644)</f>
        <v>58.531923574828568</v>
      </c>
      <c r="X1646" s="12">
        <f ca="1">INDEX(Q$6:Q$6003,UsefulSeries!$I1644)</f>
        <v>0.65018430663626114</v>
      </c>
      <c r="Y1646" s="12">
        <f ca="1">INDEX(R$6:R$6003,UsefulSeries!$I1644)</f>
        <v>0</v>
      </c>
      <c r="Z1646" s="12">
        <f ca="1">INDEX(S$6:S$6003,UsefulSeries!$I1644)</f>
        <v>0</v>
      </c>
      <c r="AA1646" s="12">
        <f ca="1">INDEX(T$6:T$6003,UsefulSeries!$I1644)</f>
        <v>0</v>
      </c>
      <c r="AB1646" s="12">
        <f ca="1">INDEX(U$6:U$6003,UsefulSeries!$I1644)</f>
        <v>0</v>
      </c>
      <c r="AC1646" s="12">
        <f>INDEX( K$6:K$6003,UsefulSeries!$I1644)</f>
        <v>-0.63332943778594397</v>
      </c>
      <c r="AD1646" s="12">
        <f>INDEX(L$6:L$6003,UsefulSeries!$I1644)</f>
        <v>0.63332943778594397</v>
      </c>
      <c r="AE1646" s="12"/>
      <c r="AF1646" s="12"/>
      <c r="AG1646" s="12"/>
      <c r="AH1646" s="12"/>
      <c r="AI1646" s="12"/>
      <c r="AJ1646" s="12"/>
      <c r="AK1646" s="12"/>
      <c r="AL1646" s="12"/>
      <c r="AM1646" s="12"/>
      <c r="AN1646" s="12">
        <f t="shared" ca="1" si="243"/>
        <v>58.531923574828568</v>
      </c>
      <c r="AO1646" s="12">
        <f t="shared" ca="1" si="244"/>
        <v>0.65018430663626114</v>
      </c>
      <c r="AP1646" s="12">
        <f t="shared" ca="1" si="245"/>
        <v>0</v>
      </c>
      <c r="AQ1646" s="12">
        <f t="shared" ca="1" si="246"/>
        <v>0</v>
      </c>
      <c r="AR1646" s="12">
        <f t="shared" ca="1" si="247"/>
        <v>0</v>
      </c>
      <c r="AS1646" s="12">
        <f t="shared" ca="1" si="248"/>
        <v>0</v>
      </c>
      <c r="AT1646" s="12">
        <f t="shared" si="249"/>
        <v>-0.63332943778594397</v>
      </c>
      <c r="AU1646" s="12">
        <f t="shared" si="250"/>
        <v>0.63332943778594397</v>
      </c>
      <c r="AV1646" s="12"/>
      <c r="AW1646" s="12">
        <f ca="1">INDEX(I$6:I$6003,UsefulSeries!$I1644)</f>
        <v>1.0941783121813977E-2</v>
      </c>
      <c r="AX1646" s="12"/>
      <c r="AY1646" s="12"/>
      <c r="AZ1646" s="12">
        <f t="array" aca="1" ref="AZ1646:AZ1651" ca="1">MMULT(W1646:AB1651,AW1646:AW1651)</f>
        <v>0.65018430663626126</v>
      </c>
      <c r="BA1646" s="12"/>
      <c r="BB1646" s="12">
        <f t="shared" ca="1" si="242"/>
        <v>0.65018430663626126</v>
      </c>
      <c r="BC1646" s="12"/>
      <c r="BD1646" s="38">
        <f t="array" aca="1" ref="BD1646:BD1653" ca="1">MMULT(MINVERSE(AN1646:AU1653),BB1646:BB1653)</f>
        <v>1.1269591512104585E-2</v>
      </c>
    </row>
    <row r="1647" spans="1:56" x14ac:dyDescent="0.35">
      <c r="A1647" s="12">
        <v>0</v>
      </c>
      <c r="B1647" s="12">
        <v>0</v>
      </c>
      <c r="C1647" s="12">
        <f ca="1">-INDEX('Flow probs &amp; rates'!$M$5:$M$5999,UsefulSeries!$E1642,0)*(INDEX('Flow probs &amp; rates'!$O$5:$O$5999,UsefulSeries!$E1642,0))/INDEX('Flow probs &amp; rates'!$F$4:$F$5999,UsefulSeries!$E1642,0)</f>
        <v>-0.44678323767562855</v>
      </c>
      <c r="D1647" s="12">
        <f ca="1">INDEX('Flow probs &amp; rates'!$O$5:$O$5999,UsefulSeries!$E1642,0)*(1-INDEX('Flow probs &amp; rates'!$O$5:$O$5999,UsefulSeries!$E1642,0))/INDEX('Flow probs &amp; rates'!$F$4:$F$5999,UsefulSeries!$E1642,0)</f>
        <v>2.4415423474051483</v>
      </c>
      <c r="E1647" s="12">
        <v>0</v>
      </c>
      <c r="F1647" s="12">
        <v>0</v>
      </c>
      <c r="G1647" s="12"/>
      <c r="H1647" s="12"/>
      <c r="I1647" s="12">
        <f ca="1">INDEX('Flow probs &amp; rates'!$O$5:$O$5999,UsefulSeries!$E1642)</f>
        <v>0.13958395901866463</v>
      </c>
      <c r="J1647" s="12"/>
      <c r="K1647" s="12"/>
      <c r="L1647" s="12">
        <f>-INDEX('Flow probs &amp; rates'!$F$4:$F$5999,UsefulSeries!$E1642)</f>
        <v>-4.9190331484924688E-2</v>
      </c>
      <c r="M1647" s="12"/>
      <c r="N1647" s="12"/>
      <c r="O1647" s="12"/>
      <c r="P1647" s="12">
        <f ca="1"/>
        <v>0</v>
      </c>
      <c r="Q1647" s="12">
        <f ca="1"/>
        <v>0</v>
      </c>
      <c r="R1647" s="12">
        <f ca="1"/>
        <v>6.9975346064513819E-2</v>
      </c>
      <c r="S1647" s="12">
        <f ca="1"/>
        <v>0.42238211136013881</v>
      </c>
      <c r="T1647" s="12">
        <f ca="1"/>
        <v>0</v>
      </c>
      <c r="U1647" s="12">
        <f ca="1"/>
        <v>0</v>
      </c>
      <c r="V1647" s="12"/>
      <c r="W1647" s="12">
        <f ca="1">INDEX(P$7:P$6003,UsefulSeries!$I1644)</f>
        <v>0.65018430663626126</v>
      </c>
      <c r="X1647" s="12">
        <f ca="1">INDEX(Q$7:Q$6003,UsefulSeries!$I1644)</f>
        <v>42.924471552804704</v>
      </c>
      <c r="Y1647" s="12">
        <f ca="1">INDEX(R$7:R$6003,UsefulSeries!$I1644)</f>
        <v>0</v>
      </c>
      <c r="Z1647" s="12">
        <f ca="1">INDEX(S$7:S$6003,UsefulSeries!$I1644)</f>
        <v>0</v>
      </c>
      <c r="AA1647" s="12">
        <f ca="1">INDEX(T$7:T$6003,UsefulSeries!$I1644)</f>
        <v>0</v>
      </c>
      <c r="AB1647" s="12">
        <f ca="1">INDEX(U$7:U$6003,UsefulSeries!$I1644)</f>
        <v>0</v>
      </c>
      <c r="AC1647" s="12">
        <f>INDEX( K$7:K$6003,UsefulSeries!$I1644,1)</f>
        <v>-0.63332943778594397</v>
      </c>
      <c r="AD1647" s="12">
        <f>INDEX(L$7:L$6003,UsefulSeries!$I1644,1)</f>
        <v>0</v>
      </c>
      <c r="AE1647" s="12"/>
      <c r="AF1647" s="12"/>
      <c r="AG1647" s="12"/>
      <c r="AH1647" s="12"/>
      <c r="AI1647" s="12"/>
      <c r="AJ1647" s="12"/>
      <c r="AK1647" s="12"/>
      <c r="AL1647" s="12"/>
      <c r="AM1647" s="12"/>
      <c r="AN1647" s="12">
        <f t="shared" ca="1" si="243"/>
        <v>0.65018430663626126</v>
      </c>
      <c r="AO1647" s="12">
        <f t="shared" ca="1" si="244"/>
        <v>42.924471552804704</v>
      </c>
      <c r="AP1647" s="12">
        <f t="shared" ca="1" si="245"/>
        <v>0</v>
      </c>
      <c r="AQ1647" s="12">
        <f t="shared" ca="1" si="246"/>
        <v>0</v>
      </c>
      <c r="AR1647" s="12">
        <f t="shared" ca="1" si="247"/>
        <v>0</v>
      </c>
      <c r="AS1647" s="12">
        <f t="shared" ca="1" si="248"/>
        <v>0</v>
      </c>
      <c r="AT1647" s="12">
        <f t="shared" si="249"/>
        <v>-0.63332943778594397</v>
      </c>
      <c r="AU1647" s="12">
        <f t="shared" si="250"/>
        <v>0</v>
      </c>
      <c r="AV1647" s="12"/>
      <c r="AW1647" s="12">
        <f ca="1">INDEX(I$7:I$6003,UsefulSeries!$I1644)</f>
        <v>1.4981433846488947E-2</v>
      </c>
      <c r="AX1647" s="12"/>
      <c r="AY1647" s="12"/>
      <c r="AZ1647" s="12">
        <f ca="1"/>
        <v>0.65018430663626137</v>
      </c>
      <c r="BA1647" s="12"/>
      <c r="BB1647" s="12">
        <f t="shared" ca="1" si="242"/>
        <v>0.65018430663626137</v>
      </c>
      <c r="BC1647" s="12"/>
      <c r="BD1647" s="38">
        <f ca="1"/>
        <v>1.7002235192169129E-2</v>
      </c>
    </row>
    <row r="1648" spans="1:56" x14ac:dyDescent="0.35">
      <c r="A1648" s="12">
        <v>0</v>
      </c>
      <c r="B1648" s="12">
        <v>0</v>
      </c>
      <c r="C1648" s="12">
        <v>0</v>
      </c>
      <c r="D1648" s="12">
        <v>0</v>
      </c>
      <c r="E1648" s="12">
        <f ca="1">INDEX('Flow probs &amp; rates'!$P$5:$P$5999,UsefulSeries!$E1642,0)*(1-INDEX('Flow probs &amp; rates'!$P$5:$P$5999,UsefulSeries!$E1642,0))/INDEX('Flow probs &amp; rates'!$G$4:$G$5999,UsefulSeries!$E1642,0)</f>
        <v>4.8553831108427474E-2</v>
      </c>
      <c r="F1648" s="12">
        <f ca="1">-INDEX('Flow probs &amp; rates'!$P$5:$P$5999,UsefulSeries!$E1642,0)*(INDEX('Flow probs &amp; rates'!$Q$5:$Q$5999,UsefulSeries!$E1642,0))/INDEX('Flow probs &amp; rates'!$G$4:$G$5999,UsefulSeries!$E1642,0)</f>
        <v>-1.1603146901421181E-3</v>
      </c>
      <c r="G1648" s="12"/>
      <c r="H1648" s="12"/>
      <c r="I1648" s="12">
        <f ca="1">INDEX('Flow probs &amp; rates'!$P$5:$P$5999,UsefulSeries!$E1642)</f>
        <v>1.7984852833718191E-2</v>
      </c>
      <c r="J1648" s="12"/>
      <c r="K1648" s="12">
        <f>INDEX('Flow probs &amp; rates'!$G$4:$G$5999,UsefulSeries!$E1642)</f>
        <v>0.36374880208375993</v>
      </c>
      <c r="L1648" s="12"/>
      <c r="M1648" s="12"/>
      <c r="N1648" s="12"/>
      <c r="O1648" s="12"/>
      <c r="P1648" s="12">
        <f ca="1"/>
        <v>0</v>
      </c>
      <c r="Q1648" s="12">
        <f ca="1"/>
        <v>0</v>
      </c>
      <c r="R1648" s="12">
        <f ca="1"/>
        <v>0</v>
      </c>
      <c r="S1648" s="12">
        <f ca="1"/>
        <v>0</v>
      </c>
      <c r="T1648" s="12">
        <f ca="1"/>
        <v>20.604765729714295</v>
      </c>
      <c r="U1648" s="12">
        <f ca="1"/>
        <v>0.37947918181439855</v>
      </c>
      <c r="V1648" s="12"/>
      <c r="W1648" s="12">
        <f ca="1">INDEX(P$8:P$6003,UsefulSeries!$I1644)</f>
        <v>0</v>
      </c>
      <c r="X1648" s="12">
        <f ca="1">INDEX(Q$8:Q$6003,UsefulSeries!$I1644)</f>
        <v>0</v>
      </c>
      <c r="Y1648" s="12">
        <f ca="1">INDEX(R$8:R$6003,UsefulSeries!$I1644)</f>
        <v>0.16735685511063433</v>
      </c>
      <c r="Z1648" s="12">
        <f ca="1">INDEX(S$8:S$6003,UsefulSeries!$I1644)</f>
        <v>4.8423435440188546E-2</v>
      </c>
      <c r="AA1648" s="12">
        <f ca="1">INDEX(T$8:T$6003,UsefulSeries!$I1644)</f>
        <v>0</v>
      </c>
      <c r="AB1648" s="12">
        <f ca="1">INDEX(U$8:U$6003,UsefulSeries!$I1644)</f>
        <v>0</v>
      </c>
      <c r="AC1648" s="12">
        <f>INDEX( K$8:K$6003,UsefulSeries!$I1644)</f>
        <v>2.9134366086230105E-2</v>
      </c>
      <c r="AD1648" s="12">
        <f>INDEX(L$8:L$6003,UsefulSeries!$I1644)</f>
        <v>-2.9134366086230105E-2</v>
      </c>
      <c r="AE1648" s="12"/>
      <c r="AF1648" s="12"/>
      <c r="AG1648" s="12"/>
      <c r="AH1648" s="12"/>
      <c r="AI1648" s="12"/>
      <c r="AJ1648" s="12"/>
      <c r="AK1648" s="12"/>
      <c r="AL1648" s="12"/>
      <c r="AM1648" s="12"/>
      <c r="AN1648" s="12">
        <f t="shared" ca="1" si="243"/>
        <v>0</v>
      </c>
      <c r="AO1648" s="12">
        <f t="shared" ca="1" si="244"/>
        <v>0</v>
      </c>
      <c r="AP1648" s="12">
        <f t="shared" ca="1" si="245"/>
        <v>0.16735685511063433</v>
      </c>
      <c r="AQ1648" s="12">
        <f t="shared" ca="1" si="246"/>
        <v>4.8423435440188546E-2</v>
      </c>
      <c r="AR1648" s="12">
        <f t="shared" ca="1" si="247"/>
        <v>0</v>
      </c>
      <c r="AS1648" s="12">
        <f t="shared" ca="1" si="248"/>
        <v>0</v>
      </c>
      <c r="AT1648" s="12">
        <f t="shared" si="249"/>
        <v>2.9134366086230105E-2</v>
      </c>
      <c r="AU1648" s="12">
        <f t="shared" si="250"/>
        <v>-2.9134366086230105E-2</v>
      </c>
      <c r="AV1648" s="12"/>
      <c r="AW1648" s="12">
        <f ca="1">INDEX(I$8:I$6003,UsefulSeries!$I1644)</f>
        <v>0.24496366258499014</v>
      </c>
      <c r="AX1648" s="12"/>
      <c r="AY1648" s="12"/>
      <c r="AZ1648" s="12">
        <f ca="1"/>
        <v>4.842343544018856E-2</v>
      </c>
      <c r="BA1648" s="12"/>
      <c r="BB1648" s="12">
        <f t="shared" ca="1" si="242"/>
        <v>4.842343544018856E-2</v>
      </c>
      <c r="BC1648" s="12"/>
      <c r="BD1648" s="38">
        <f ca="1"/>
        <v>0.23503419440899079</v>
      </c>
    </row>
    <row r="1649" spans="1:56" x14ac:dyDescent="0.35">
      <c r="A1649" s="12">
        <v>0</v>
      </c>
      <c r="B1649" s="12">
        <v>0</v>
      </c>
      <c r="C1649" s="12">
        <v>0</v>
      </c>
      <c r="D1649" s="12">
        <v>0</v>
      </c>
      <c r="E1649" s="12">
        <f ca="1">-INDEX('Flow probs &amp; rates'!$P$5:$P$5999,UsefulSeries!$E1642,0)*(INDEX('Flow probs &amp; rates'!$Q$5:$Q$5999,UsefulSeries!$E1642,0))/INDEX('Flow probs &amp; rates'!$G$4:$G$5999,UsefulSeries!$E1642,0)</f>
        <v>-1.1603146901421181E-3</v>
      </c>
      <c r="F1649" s="12">
        <f ca="1">INDEX('Flow probs &amp; rates'!$Q$5:$Q$5999,UsefulSeries!$E1642,0)*(1-INDEX('Flow probs &amp; rates'!$Q$5:$Q$5999,UsefulSeries!$E1642,0))/INDEX('Flow probs &amp; rates'!$G$4:$G$5999,UsefulSeries!$E1642,0)</f>
        <v>6.3002171156829559E-2</v>
      </c>
      <c r="G1649" s="12"/>
      <c r="H1649" s="12"/>
      <c r="I1649" s="12">
        <f ca="1">INDEX('Flow probs &amp; rates'!$Q$5:$Q$5999,UsefulSeries!$E1642)</f>
        <v>2.3467697093862021E-2</v>
      </c>
      <c r="J1649" s="12"/>
      <c r="K1649" s="12"/>
      <c r="L1649" s="12">
        <f>INDEX('Flow probs &amp; rates'!$G$4:$G$5999,UsefulSeries!$E1642)</f>
        <v>0.36374880208375993</v>
      </c>
      <c r="M1649" s="12"/>
      <c r="N1649" s="12"/>
      <c r="O1649" s="12"/>
      <c r="P1649" s="12">
        <f ca="1"/>
        <v>0</v>
      </c>
      <c r="Q1649" s="12">
        <f ca="1"/>
        <v>0</v>
      </c>
      <c r="R1649" s="12">
        <f ca="1"/>
        <v>0</v>
      </c>
      <c r="S1649" s="12">
        <f ca="1"/>
        <v>0</v>
      </c>
      <c r="T1649" s="12">
        <f ca="1"/>
        <v>0.37947918181439855</v>
      </c>
      <c r="U1649" s="12">
        <f ca="1"/>
        <v>15.879457753589064</v>
      </c>
      <c r="V1649" s="12"/>
      <c r="W1649" s="12">
        <f ca="1">INDEX(P$9:P$6003,UsefulSeries!$I1644)</f>
        <v>0</v>
      </c>
      <c r="X1649" s="12">
        <f ca="1">INDEX(Q$9:Q$6003,UsefulSeries!$I1644)</f>
        <v>0</v>
      </c>
      <c r="Y1649" s="12">
        <f ca="1">INDEX(R$9:R$6003,UsefulSeries!$I1644)</f>
        <v>4.8423435440188546E-2</v>
      </c>
      <c r="Z1649" s="12">
        <f ca="1">INDEX(S$9:S$6003,UsefulSeries!$I1644)</f>
        <v>0.23837489919698854</v>
      </c>
      <c r="AA1649" s="12">
        <f ca="1">INDEX(T$9:T$6003,UsefulSeries!$I1644)</f>
        <v>0</v>
      </c>
      <c r="AB1649" s="12">
        <f ca="1">INDEX(U$9:U$6003,UsefulSeries!$I1644)</f>
        <v>0</v>
      </c>
      <c r="AC1649" s="12">
        <f>INDEX( K$9:K$6003,UsefulSeries!$I1644)</f>
        <v>0</v>
      </c>
      <c r="AD1649" s="12">
        <f>INDEX(L$9:L$6003,UsefulSeries!$I1644)</f>
        <v>-2.9134366086230105E-2</v>
      </c>
      <c r="AE1649" s="12"/>
      <c r="AF1649" s="12"/>
      <c r="AG1649" s="12"/>
      <c r="AH1649" s="12"/>
      <c r="AI1649" s="12"/>
      <c r="AJ1649" s="12"/>
      <c r="AK1649" s="12"/>
      <c r="AL1649" s="12"/>
      <c r="AM1649" s="12"/>
      <c r="AN1649" s="12">
        <f t="shared" ca="1" si="243"/>
        <v>0</v>
      </c>
      <c r="AO1649" s="12">
        <f t="shared" ca="1" si="244"/>
        <v>0</v>
      </c>
      <c r="AP1649" s="12">
        <f t="shared" ca="1" si="245"/>
        <v>4.8423435440188546E-2</v>
      </c>
      <c r="AQ1649" s="12">
        <f t="shared" ca="1" si="246"/>
        <v>0.23837489919698854</v>
      </c>
      <c r="AR1649" s="12">
        <f t="shared" ca="1" si="247"/>
        <v>0</v>
      </c>
      <c r="AS1649" s="12">
        <f t="shared" ca="1" si="248"/>
        <v>0</v>
      </c>
      <c r="AT1649" s="12">
        <f t="shared" si="249"/>
        <v>0</v>
      </c>
      <c r="AU1649" s="12">
        <f t="shared" si="250"/>
        <v>-2.9134366086230105E-2</v>
      </c>
      <c r="AV1649" s="12"/>
      <c r="AW1649" s="12">
        <f ca="1">INDEX(I$9:I$6003,UsefulSeries!$I1644)</f>
        <v>0.15337794987214007</v>
      </c>
      <c r="AX1649" s="12"/>
      <c r="AY1649" s="12"/>
      <c r="AZ1649" s="12">
        <f ca="1"/>
        <v>4.8423435440188553E-2</v>
      </c>
      <c r="BA1649" s="12"/>
      <c r="BB1649" s="12">
        <f t="shared" ca="1" si="242"/>
        <v>4.8423435440188553E-2</v>
      </c>
      <c r="BC1649" s="12"/>
      <c r="BD1649" s="38">
        <f ca="1"/>
        <v>0.16821936862820758</v>
      </c>
    </row>
    <row r="1650" spans="1:56" x14ac:dyDescent="0.35">
      <c r="A1650" s="12">
        <f ca="1">INDEX('Flow probs &amp; rates'!$K$5:$K$5999,UsefulSeries!$E1648,0)*(1-INDEX('Flow probs &amp; rates'!$K$5:$K$5999,UsefulSeries!$E1648,0))/INDEX('Flow probs &amp; rates'!$E$4:$E$5999,UsefulSeries!$E1648,0)</f>
        <v>2.0475239710259621E-2</v>
      </c>
      <c r="B1650" s="12">
        <f ca="1">-INDEX('Flow probs &amp; rates'!$K$5:$K$5999,UsefulSeries!$E1648,0)*(INDEX('Flow probs &amp; rates'!$L$5:$L$5999,UsefulSeries!$E1648,0))/INDEX('Flow probs &amp; rates'!$E$4:$E$5999,UsefulSeries!$E1648,0)</f>
        <v>-2.7807594853648527E-4</v>
      </c>
      <c r="C1650" s="12">
        <v>0</v>
      </c>
      <c r="D1650" s="12">
        <v>0</v>
      </c>
      <c r="E1650" s="12">
        <v>0</v>
      </c>
      <c r="F1650" s="12">
        <v>0</v>
      </c>
      <c r="G1650" s="12"/>
      <c r="H1650" s="12"/>
      <c r="I1650" s="12">
        <f ca="1">INDEX('Flow probs &amp; rates'!$K$5:$K$5999,UsefulSeries!$E1648)</f>
        <v>1.2155368703483509E-2</v>
      </c>
      <c r="J1650" s="12"/>
      <c r="K1650" s="12">
        <f>-INDEX('Flow probs &amp; rates'!$E$4:$E$5999,UsefulSeries!$E1648)</f>
        <v>-0.58644567219152854</v>
      </c>
      <c r="L1650" s="12">
        <f>INDEX('Flow probs &amp; rates'!$E$4:$E$5999,UsefulSeries!$E1648)</f>
        <v>0.58644567219152854</v>
      </c>
      <c r="M1650" s="12"/>
      <c r="N1650" s="12"/>
      <c r="O1650" s="12"/>
      <c r="P1650" s="12">
        <f t="array" aca="1" ref="P1650:U1655" ca="1">MINVERSE(A1650:F1655)</f>
        <v>48.847650631237101</v>
      </c>
      <c r="Q1650" s="12">
        <f ca="1"/>
        <v>0.6018354283248365</v>
      </c>
      <c r="R1650" s="12">
        <f ca="1"/>
        <v>0</v>
      </c>
      <c r="S1650" s="12">
        <f ca="1"/>
        <v>0</v>
      </c>
      <c r="T1650" s="12">
        <f ca="1"/>
        <v>0</v>
      </c>
      <c r="U1650" s="12">
        <f ca="1"/>
        <v>0</v>
      </c>
      <c r="V1650" s="12"/>
      <c r="W1650" s="12">
        <f ca="1">INDEX(P$10:P$6003,UsefulSeries!$I1644)</f>
        <v>0</v>
      </c>
      <c r="X1650" s="12">
        <f ca="1">INDEX(Q$10:Q$6003,UsefulSeries!$I1644)</f>
        <v>0</v>
      </c>
      <c r="Y1650" s="12">
        <f ca="1">INDEX(R$10:R$6003,UsefulSeries!$I1644)</f>
        <v>0</v>
      </c>
      <c r="Z1650" s="12">
        <f ca="1">INDEX(S$10:S$6003,UsefulSeries!$I1644)</f>
        <v>0</v>
      </c>
      <c r="AA1650" s="12">
        <f ca="1">INDEX(T$10:T$6003,UsefulSeries!$I1644)</f>
        <v>13.936945005167498</v>
      </c>
      <c r="AB1650" s="12">
        <f ca="1">INDEX(U$10:U$6003,UsefulSeries!$I1644)</f>
        <v>0.35219586082496918</v>
      </c>
      <c r="AC1650" s="12">
        <f>INDEX( K$10:K$6003,UsefulSeries!$I1644)</f>
        <v>0.33753619612782587</v>
      </c>
      <c r="AD1650" s="12">
        <f>INDEX(L$10:L$6003,UsefulSeries!$I1644)</f>
        <v>0</v>
      </c>
      <c r="AE1650" s="12"/>
      <c r="AF1650" s="12"/>
      <c r="AG1650" s="12"/>
      <c r="AH1650" s="12"/>
      <c r="AI1650" s="12"/>
      <c r="AJ1650" s="12"/>
      <c r="AK1650" s="12"/>
      <c r="AL1650" s="12"/>
      <c r="AM1650" s="12"/>
      <c r="AN1650" s="12">
        <f t="shared" ca="1" si="243"/>
        <v>0</v>
      </c>
      <c r="AO1650" s="12">
        <f t="shared" ca="1" si="244"/>
        <v>0</v>
      </c>
      <c r="AP1650" s="12">
        <f t="shared" ca="1" si="245"/>
        <v>0</v>
      </c>
      <c r="AQ1650" s="12">
        <f t="shared" ca="1" si="246"/>
        <v>0</v>
      </c>
      <c r="AR1650" s="12">
        <f t="shared" ca="1" si="247"/>
        <v>13.936945005167498</v>
      </c>
      <c r="AS1650" s="12">
        <f t="shared" ca="1" si="248"/>
        <v>0.35219586082496918</v>
      </c>
      <c r="AT1650" s="12">
        <f t="shared" si="249"/>
        <v>0.33753619612782587</v>
      </c>
      <c r="AU1650" s="12">
        <f t="shared" si="250"/>
        <v>0</v>
      </c>
      <c r="AV1650" s="12"/>
      <c r="AW1650" s="12">
        <f ca="1">INDEX(I$10:I$6003,UsefulSeries!$I1644)</f>
        <v>2.4846700703957812E-2</v>
      </c>
      <c r="AX1650" s="12"/>
      <c r="AY1650" s="12"/>
      <c r="AZ1650" s="12">
        <f ca="1"/>
        <v>0.35219586082496918</v>
      </c>
      <c r="BA1650" s="12"/>
      <c r="BB1650" s="12">
        <f t="shared" ca="1" si="242"/>
        <v>0.35219586082496918</v>
      </c>
      <c r="BC1650" s="12"/>
      <c r="BD1650" s="38">
        <f ca="1"/>
        <v>2.1563795856309527E-2</v>
      </c>
    </row>
    <row r="1651" spans="1:56" x14ac:dyDescent="0.35">
      <c r="A1651" s="12">
        <f ca="1">-INDEX('Flow probs &amp; rates'!$K$5:$K$5999,UsefulSeries!$E1648,0)*(INDEX('Flow probs &amp; rates'!$L$5:$L$5999,UsefulSeries!$E1648,0))/INDEX('Flow probs &amp; rates'!$E$4:$E$5999,UsefulSeries!$E1648,0)</f>
        <v>-2.7807594853648527E-4</v>
      </c>
      <c r="B1651" s="12">
        <f ca="1">INDEX('Flow probs &amp; rates'!$L$5:$L$5999,UsefulSeries!$E1648,0)*(1-INDEX('Flow probs &amp; rates'!$L$5:$L$5999,UsefulSeries!$E1648,0))/INDEX('Flow probs &amp; rates'!$E$4:$E$5999,UsefulSeries!$E1648,0)</f>
        <v>2.2569885626155889E-2</v>
      </c>
      <c r="C1651" s="12">
        <v>0</v>
      </c>
      <c r="D1651" s="12">
        <v>0</v>
      </c>
      <c r="E1651" s="12">
        <v>0</v>
      </c>
      <c r="F1651" s="12">
        <v>0</v>
      </c>
      <c r="G1651" s="12"/>
      <c r="H1651" s="12"/>
      <c r="I1651" s="12">
        <f ca="1">INDEX('Flow probs &amp; rates'!$L$5:$L$5999,UsefulSeries!$E1648)</f>
        <v>1.3416000825465808E-2</v>
      </c>
      <c r="J1651" s="12"/>
      <c r="K1651" s="12">
        <f>-INDEX('Flow probs &amp; rates'!$E$4:$E$5999,UsefulSeries!$E1648)</f>
        <v>-0.58644567219152854</v>
      </c>
      <c r="L1651" s="12"/>
      <c r="M1651" s="12"/>
      <c r="N1651" s="12"/>
      <c r="O1651" s="12"/>
      <c r="P1651" s="12">
        <f ca="1"/>
        <v>0.6018354283248365</v>
      </c>
      <c r="Q1651" s="12">
        <f ca="1"/>
        <v>44.314241220545483</v>
      </c>
      <c r="R1651" s="12">
        <f ca="1"/>
        <v>0</v>
      </c>
      <c r="S1651" s="12">
        <f ca="1"/>
        <v>0</v>
      </c>
      <c r="T1651" s="12">
        <f ca="1"/>
        <v>0</v>
      </c>
      <c r="U1651" s="12">
        <f ca="1"/>
        <v>0</v>
      </c>
      <c r="V1651" s="12"/>
      <c r="W1651" s="12">
        <f ca="1">INDEX(P$11:P$6003,UsefulSeries!$I1644)</f>
        <v>0</v>
      </c>
      <c r="X1651" s="12">
        <f ca="1">INDEX(Q$11:Q$6003,UsefulSeries!$I1644)</f>
        <v>0</v>
      </c>
      <c r="Y1651" s="12">
        <f ca="1">INDEX(R$11:R$6003,UsefulSeries!$I1644)</f>
        <v>0</v>
      </c>
      <c r="Z1651" s="12">
        <f ca="1">INDEX(S$11:S$6003,UsefulSeries!$I1644)</f>
        <v>0</v>
      </c>
      <c r="AA1651" s="12">
        <f ca="1">INDEX(T$11:T$6003,UsefulSeries!$I1644)</f>
        <v>0.35219586082496918</v>
      </c>
      <c r="AB1651" s="12">
        <f ca="1">INDEX(U$11:U$6003,UsefulSeries!$I1644)</f>
        <v>20.471283474280281</v>
      </c>
      <c r="AC1651" s="12">
        <f>INDEX( K$11:K$6003,UsefulSeries!$I1644)</f>
        <v>0</v>
      </c>
      <c r="AD1651" s="12">
        <f>INDEX(L$11:L$6003,UsefulSeries!$I1644)</f>
        <v>0.33753619612782587</v>
      </c>
      <c r="AE1651" s="12"/>
      <c r="AF1651" s="12"/>
      <c r="AG1651" s="12"/>
      <c r="AH1651" s="12"/>
      <c r="AI1651" s="12"/>
      <c r="AJ1651" s="12"/>
      <c r="AK1651" s="12"/>
      <c r="AL1651" s="12"/>
      <c r="AM1651" s="12"/>
      <c r="AN1651" s="12">
        <f t="shared" ca="1" si="243"/>
        <v>0</v>
      </c>
      <c r="AO1651" s="12">
        <f t="shared" ca="1" si="244"/>
        <v>0</v>
      </c>
      <c r="AP1651" s="12">
        <f t="shared" ca="1" si="245"/>
        <v>0</v>
      </c>
      <c r="AQ1651" s="12">
        <f t="shared" ca="1" si="246"/>
        <v>0</v>
      </c>
      <c r="AR1651" s="12">
        <f t="shared" ca="1" si="247"/>
        <v>0.35219586082496918</v>
      </c>
      <c r="AS1651" s="12">
        <f t="shared" ca="1" si="248"/>
        <v>20.471283474280281</v>
      </c>
      <c r="AT1651" s="12">
        <f t="shared" si="249"/>
        <v>0</v>
      </c>
      <c r="AU1651" s="12">
        <f t="shared" si="250"/>
        <v>0.33753619612782587</v>
      </c>
      <c r="AV1651" s="12"/>
      <c r="AW1651" s="12">
        <f ca="1">INDEX(I$11:I$6003,UsefulSeries!$I1644)</f>
        <v>1.677691367585115E-2</v>
      </c>
      <c r="AX1651" s="12"/>
      <c r="AY1651" s="12"/>
      <c r="AZ1651" s="12">
        <f ca="1"/>
        <v>0.35219586082496929</v>
      </c>
      <c r="BA1651" s="12"/>
      <c r="BB1651" s="12">
        <f t="shared" ca="1" si="242"/>
        <v>0.35219586082496929</v>
      </c>
      <c r="BC1651" s="12"/>
      <c r="BD1651" s="38">
        <f ca="1"/>
        <v>1.5103316632127353E-2</v>
      </c>
    </row>
    <row r="1652" spans="1:56" x14ac:dyDescent="0.35">
      <c r="A1652" s="12">
        <v>0</v>
      </c>
      <c r="B1652" s="12">
        <v>0</v>
      </c>
      <c r="C1652" s="12">
        <f ca="1">INDEX('Flow probs &amp; rates'!$M$5:$M$5999,UsefulSeries!$E1648,0)*(1-INDEX('Flow probs &amp; rates'!$M$5:$M$5999,UsefulSeries!$E1648,0))/INDEX('Flow probs &amp; rates'!$F$4:$F$5999,UsefulSeries!$E1648,0)</f>
        <v>2.6426648256794358</v>
      </c>
      <c r="D1652" s="12">
        <f ca="1">-INDEX('Flow probs &amp; rates'!$M$5:$M$5999,UsefulSeries!$E1648,0)*(INDEX('Flow probs &amp; rates'!$O$5:$O$5999,UsefulSeries!$E1648,0))/INDEX('Flow probs &amp; rates'!$F$4:$F$5999,UsefulSeries!$E1648,0)</f>
        <v>-0.43831324562409846</v>
      </c>
      <c r="E1652" s="12">
        <v>0</v>
      </c>
      <c r="F1652" s="12">
        <v>0</v>
      </c>
      <c r="G1652" s="12"/>
      <c r="H1652" s="12"/>
      <c r="I1652" s="12">
        <f ca="1">INDEX('Flow probs &amp; rates'!$M$5:$M$5999,UsefulSeries!$E1648)</f>
        <v>0.15796881766892065</v>
      </c>
      <c r="J1652" s="12"/>
      <c r="K1652" s="12">
        <f>INDEX('Flow probs &amp; rates'!$F$4:$F$5999,UsefulSeries!$E1648)</f>
        <v>5.0333537957847348E-2</v>
      </c>
      <c r="L1652" s="12">
        <f>-INDEX('Flow probs &amp; rates'!$F$4:$F$5999,UsefulSeries!$E1648)</f>
        <v>-5.0333537957847348E-2</v>
      </c>
      <c r="M1652" s="12"/>
      <c r="N1652" s="12"/>
      <c r="O1652" s="12"/>
      <c r="P1652" s="12">
        <f ca="1"/>
        <v>0</v>
      </c>
      <c r="Q1652" s="12">
        <f ca="1"/>
        <v>0</v>
      </c>
      <c r="R1652" s="12">
        <f ca="1"/>
        <v>0.39029184029186592</v>
      </c>
      <c r="S1652" s="12">
        <f ca="1"/>
        <v>7.1662260729277602E-2</v>
      </c>
      <c r="T1652" s="12">
        <f ca="1"/>
        <v>0</v>
      </c>
      <c r="U1652" s="12">
        <f ca="1"/>
        <v>0</v>
      </c>
      <c r="V1652" s="12"/>
      <c r="W1652" s="12"/>
      <c r="X1652" s="12"/>
      <c r="Y1652" s="12"/>
      <c r="Z1652" s="12"/>
      <c r="AA1652" s="12"/>
      <c r="AB1652" s="12"/>
      <c r="AC1652" s="12"/>
      <c r="AD1652" s="12"/>
      <c r="AE1652" s="12">
        <f t="array" ref="AE1652:AJ1653">TRANSPOSE(AC1646:AD1651)</f>
        <v>-0.63332943778594397</v>
      </c>
      <c r="AF1652" s="12">
        <v>-0.63332943778594397</v>
      </c>
      <c r="AG1652" s="12">
        <v>2.9134366086230105E-2</v>
      </c>
      <c r="AH1652" s="12">
        <v>0</v>
      </c>
      <c r="AI1652" s="12">
        <v>0.33753619612782587</v>
      </c>
      <c r="AJ1652" s="12">
        <v>0</v>
      </c>
      <c r="AK1652" s="12"/>
      <c r="AL1652" s="12"/>
      <c r="AM1652" s="12"/>
      <c r="AN1652" s="12">
        <f t="shared" si="243"/>
        <v>-0.63332943778594397</v>
      </c>
      <c r="AO1652" s="12">
        <f t="shared" si="244"/>
        <v>-0.63332943778594397</v>
      </c>
      <c r="AP1652" s="12">
        <f t="shared" si="245"/>
        <v>2.9134366086230105E-2</v>
      </c>
      <c r="AQ1652" s="12">
        <f t="shared" si="246"/>
        <v>0</v>
      </c>
      <c r="AR1652" s="12">
        <f t="shared" si="247"/>
        <v>0.33753619612782587</v>
      </c>
      <c r="AS1652" s="12">
        <f t="shared" si="248"/>
        <v>0</v>
      </c>
      <c r="AT1652" s="12">
        <f t="shared" si="249"/>
        <v>0</v>
      </c>
      <c r="AU1652" s="12">
        <f t="shared" si="250"/>
        <v>0</v>
      </c>
      <c r="AV1652" s="12"/>
      <c r="AW1652" s="12"/>
      <c r="AX1652" s="12">
        <f>INDEX($N$6:$N$6003,UsefulSeries!$K1644)</f>
        <v>-3.7792462216899025E-3</v>
      </c>
      <c r="AY1652" s="12"/>
      <c r="AZ1652" s="12"/>
      <c r="BA1652" s="12"/>
      <c r="BB1652" s="12">
        <f t="shared" si="242"/>
        <v>-3.7792462216899025E-3</v>
      </c>
      <c r="BC1652" s="12"/>
      <c r="BD1652" s="38">
        <f ca="1"/>
        <v>0.13729815884045263</v>
      </c>
    </row>
    <row r="1653" spans="1:56" x14ac:dyDescent="0.35">
      <c r="A1653" s="12">
        <v>0</v>
      </c>
      <c r="B1653" s="12">
        <v>0</v>
      </c>
      <c r="C1653" s="12">
        <f ca="1">-INDEX('Flow probs &amp; rates'!$M$5:$M$5999,UsefulSeries!$E1648,0)*(INDEX('Flow probs &amp; rates'!$O$5:$O$5999,UsefulSeries!$E1648,0))/INDEX('Flow probs &amp; rates'!$F$4:$F$5999,UsefulSeries!$E1648,0)</f>
        <v>-0.43831324562409846</v>
      </c>
      <c r="D1653" s="12">
        <f ca="1">INDEX('Flow probs &amp; rates'!$O$5:$O$5999,UsefulSeries!$E1648,0)*(1-INDEX('Flow probs &amp; rates'!$O$5:$O$5999,UsefulSeries!$E1648,0))/INDEX('Flow probs &amp; rates'!$F$4:$F$5999,UsefulSeries!$E1648,0)</f>
        <v>2.3871711765442445</v>
      </c>
      <c r="E1653" s="12">
        <v>0</v>
      </c>
      <c r="F1653" s="12">
        <v>0</v>
      </c>
      <c r="G1653" s="12"/>
      <c r="H1653" s="12"/>
      <c r="I1653" s="12">
        <f ca="1">INDEX('Flow probs &amp; rates'!$O$5:$O$5999,UsefulSeries!$E1648)</f>
        <v>0.13965956516991995</v>
      </c>
      <c r="J1653" s="12"/>
      <c r="K1653" s="12"/>
      <c r="L1653" s="12">
        <f>-INDEX('Flow probs &amp; rates'!$F$4:$F$5999,UsefulSeries!$E1648)</f>
        <v>-5.0333537957847348E-2</v>
      </c>
      <c r="M1653" s="12"/>
      <c r="N1653" s="12"/>
      <c r="O1653" s="12"/>
      <c r="P1653" s="12">
        <f ca="1"/>
        <v>0</v>
      </c>
      <c r="Q1653" s="12">
        <f ca="1"/>
        <v>0</v>
      </c>
      <c r="R1653" s="12">
        <f ca="1"/>
        <v>7.1662260729277616E-2</v>
      </c>
      <c r="S1653" s="12">
        <f ca="1"/>
        <v>0.43206391239279174</v>
      </c>
      <c r="T1653" s="12">
        <f ca="1"/>
        <v>0</v>
      </c>
      <c r="U1653" s="12">
        <f ca="1"/>
        <v>0</v>
      </c>
      <c r="V1653" s="12"/>
      <c r="W1653" s="12"/>
      <c r="X1653" s="12"/>
      <c r="Y1653" s="12"/>
      <c r="Z1653" s="12"/>
      <c r="AA1653" s="12"/>
      <c r="AB1653" s="12"/>
      <c r="AC1653" s="12"/>
      <c r="AD1653" s="12"/>
      <c r="AE1653" s="12">
        <v>0.63332943778594397</v>
      </c>
      <c r="AF1653" s="12">
        <v>0</v>
      </c>
      <c r="AG1653" s="12">
        <v>-2.9134366086230105E-2</v>
      </c>
      <c r="AH1653" s="12">
        <v>-2.9134366086230105E-2</v>
      </c>
      <c r="AI1653" s="12">
        <v>0</v>
      </c>
      <c r="AJ1653" s="12">
        <v>0.33753619612782587</v>
      </c>
      <c r="AK1653" s="12"/>
      <c r="AL1653" s="12"/>
      <c r="AM1653" s="12"/>
      <c r="AN1653" s="12">
        <f t="shared" si="243"/>
        <v>0.63332943778594397</v>
      </c>
      <c r="AO1653" s="12">
        <f t="shared" si="244"/>
        <v>0</v>
      </c>
      <c r="AP1653" s="12">
        <f t="shared" si="245"/>
        <v>-2.9134366086230105E-2</v>
      </c>
      <c r="AQ1653" s="12">
        <f t="shared" si="246"/>
        <v>-2.9134366086230105E-2</v>
      </c>
      <c r="AR1653" s="12">
        <f t="shared" si="247"/>
        <v>0</v>
      </c>
      <c r="AS1653" s="12">
        <f t="shared" si="248"/>
        <v>0.33753619612782587</v>
      </c>
      <c r="AT1653" s="12">
        <f t="shared" si="249"/>
        <v>0</v>
      </c>
      <c r="AU1653" s="12">
        <f t="shared" si="250"/>
        <v>0</v>
      </c>
      <c r="AV1653" s="12"/>
      <c r="AW1653" s="12"/>
      <c r="AX1653" s="12">
        <f>INDEX('Margin error adjustment'!N$7:N$6003,UsefulSeries!$K1644)</f>
        <v>4.8674317025843017E-4</v>
      </c>
      <c r="AY1653" s="12"/>
      <c r="AZ1653" s="12"/>
      <c r="BA1653" s="12"/>
      <c r="BB1653" s="12">
        <f t="shared" si="242"/>
        <v>4.8674317025843017E-4</v>
      </c>
      <c r="BC1653" s="12"/>
      <c r="BD1653" s="38">
        <f ca="1"/>
        <v>0.10492772451935435</v>
      </c>
    </row>
    <row r="1654" spans="1:56" x14ac:dyDescent="0.35">
      <c r="A1654" s="12">
        <v>0</v>
      </c>
      <c r="B1654" s="12">
        <v>0</v>
      </c>
      <c r="C1654" s="12">
        <v>0</v>
      </c>
      <c r="D1654" s="12">
        <v>0</v>
      </c>
      <c r="E1654" s="12">
        <f ca="1">INDEX('Flow probs &amp; rates'!$P$5:$P$5999,UsefulSeries!$E1648,0)*(1-INDEX('Flow probs &amp; rates'!$P$5:$P$5999,UsefulSeries!$E1648,0))/INDEX('Flow probs &amp; rates'!$G$4:$G$5999,UsefulSeries!$E1648,0)</f>
        <v>4.9353183479999167E-2</v>
      </c>
      <c r="F1654" s="12">
        <f ca="1">-INDEX('Flow probs &amp; rates'!$P$5:$P$5999,UsefulSeries!$E1648,0)*(INDEX('Flow probs &amp; rates'!$Q$5:$Q$5999,UsefulSeries!$E1648,0))/INDEX('Flow probs &amp; rates'!$G$4:$G$5999,UsefulSeries!$E1648,0)</f>
        <v>-1.1159437578897376E-3</v>
      </c>
      <c r="G1654" s="12"/>
      <c r="H1654" s="12"/>
      <c r="I1654" s="12">
        <f ca="1">INDEX('Flow probs &amp; rates'!$P$5:$P$5999,UsefulSeries!$E1648)</f>
        <v>1.8259512066141643E-2</v>
      </c>
      <c r="J1654" s="12"/>
      <c r="K1654" s="12">
        <f>INDEX('Flow probs &amp; rates'!$G$4:$G$5999,UsefulSeries!$E1648)</f>
        <v>0.36322078985062412</v>
      </c>
      <c r="L1654" s="12"/>
      <c r="M1654" s="12"/>
      <c r="N1654" s="12"/>
      <c r="O1654" s="12"/>
      <c r="P1654" s="12">
        <f ca="1"/>
        <v>0</v>
      </c>
      <c r="Q1654" s="12">
        <f ca="1"/>
        <v>0</v>
      </c>
      <c r="R1654" s="12">
        <f ca="1"/>
        <v>0</v>
      </c>
      <c r="S1654" s="12">
        <f ca="1"/>
        <v>0</v>
      </c>
      <c r="T1654" s="12">
        <f ca="1"/>
        <v>20.270676659304101</v>
      </c>
      <c r="U1654" s="12">
        <f ca="1"/>
        <v>0.37853559140890142</v>
      </c>
      <c r="V1654" s="12"/>
      <c r="W1654" s="12">
        <f ca="1">INDEX(P$6:P$6003,UsefulSeries!$I1652)</f>
        <v>57.102375363456609</v>
      </c>
      <c r="X1654" s="12">
        <f ca="1">INDEX(Q$6:Q$6003,UsefulSeries!$I1652)</f>
        <v>0.64565522612829696</v>
      </c>
      <c r="Y1654" s="12">
        <f ca="1">INDEX(R$6:R$6003,UsefulSeries!$I1652)</f>
        <v>0</v>
      </c>
      <c r="Z1654" s="12">
        <f ca="1">INDEX(S$6:S$6003,UsefulSeries!$I1652)</f>
        <v>0</v>
      </c>
      <c r="AA1654" s="12">
        <f ca="1">INDEX(T$6:T$6003,UsefulSeries!$I1652)</f>
        <v>0</v>
      </c>
      <c r="AB1654" s="12">
        <f ca="1">INDEX(U$6:U$6003,UsefulSeries!$I1652)</f>
        <v>0</v>
      </c>
      <c r="AC1654" s="12">
        <f>INDEX( K$6:K$6003,UsefulSeries!$I1652)</f>
        <v>-0.62955019156425407</v>
      </c>
      <c r="AD1654" s="12">
        <f>INDEX(L$6:L$6003,UsefulSeries!$I1652)</f>
        <v>0.62955019156425407</v>
      </c>
      <c r="AE1654" s="12"/>
      <c r="AF1654" s="12"/>
      <c r="AG1654" s="12"/>
      <c r="AH1654" s="12"/>
      <c r="AI1654" s="12"/>
      <c r="AJ1654" s="12"/>
      <c r="AK1654" s="12"/>
      <c r="AL1654" s="12"/>
      <c r="AM1654" s="12"/>
      <c r="AN1654" s="12">
        <f t="shared" ca="1" si="243"/>
        <v>57.102375363456609</v>
      </c>
      <c r="AO1654" s="12">
        <f t="shared" ca="1" si="244"/>
        <v>0.64565522612829696</v>
      </c>
      <c r="AP1654" s="12">
        <f t="shared" ca="1" si="245"/>
        <v>0</v>
      </c>
      <c r="AQ1654" s="12">
        <f t="shared" ca="1" si="246"/>
        <v>0</v>
      </c>
      <c r="AR1654" s="12">
        <f t="shared" ca="1" si="247"/>
        <v>0</v>
      </c>
      <c r="AS1654" s="12">
        <f t="shared" ca="1" si="248"/>
        <v>0</v>
      </c>
      <c r="AT1654" s="12">
        <f t="shared" si="249"/>
        <v>-0.62955019156425407</v>
      </c>
      <c r="AU1654" s="12">
        <f t="shared" si="250"/>
        <v>0.62955019156425407</v>
      </c>
      <c r="AV1654" s="12"/>
      <c r="AW1654" s="12">
        <f ca="1">INDEX(I$6:I$6003,UsefulSeries!$I1652)</f>
        <v>1.115102312059402E-2</v>
      </c>
      <c r="AX1654" s="12"/>
      <c r="AY1654" s="12"/>
      <c r="AZ1654" s="12">
        <f t="array" aca="1" ref="AZ1654:AZ1659" ca="1">MMULT(W1654:AB1659,AW1654:AW1659)</f>
        <v>0.64565522612829684</v>
      </c>
      <c r="BA1654" s="12"/>
      <c r="BB1654" s="12">
        <f t="shared" ca="1" si="242"/>
        <v>0.64565522612829684</v>
      </c>
      <c r="BC1654" s="12"/>
      <c r="BD1654" s="38">
        <f t="array" aca="1" ref="BD1654:BD1661" ca="1">MMULT(MINVERSE(AN1654:AU1661),BB1654:BB1661)</f>
        <v>1.0395240563362001E-2</v>
      </c>
    </row>
    <row r="1655" spans="1:56" x14ac:dyDescent="0.35">
      <c r="A1655" s="12">
        <v>0</v>
      </c>
      <c r="B1655" s="12">
        <v>0</v>
      </c>
      <c r="C1655" s="12">
        <v>0</v>
      </c>
      <c r="D1655" s="12">
        <v>0</v>
      </c>
      <c r="E1655" s="12">
        <f ca="1">-INDEX('Flow probs &amp; rates'!$P$5:$P$5999,UsefulSeries!$E1648,0)*(INDEX('Flow probs &amp; rates'!$Q$5:$Q$5999,UsefulSeries!$E1648,0))/INDEX('Flow probs &amp; rates'!$G$4:$G$5999,UsefulSeries!$E1648,0)</f>
        <v>-1.1159437578897376E-3</v>
      </c>
      <c r="F1655" s="12">
        <f ca="1">INDEX('Flow probs &amp; rates'!$Q$5:$Q$5999,UsefulSeries!$E1648,0)*(1-INDEX('Flow probs &amp; rates'!$Q$5:$Q$5999,UsefulSeries!$E1648,0))/INDEX('Flow probs &amp; rates'!$G$4:$G$5999,UsefulSeries!$E1648,0)</f>
        <v>5.9759070479890611E-2</v>
      </c>
      <c r="G1655" s="12"/>
      <c r="H1655" s="12"/>
      <c r="I1655" s="12">
        <f ca="1">INDEX('Flow probs &amp; rates'!$Q$5:$Q$5999,UsefulSeries!$E1648)</f>
        <v>2.2198510655779748E-2</v>
      </c>
      <c r="J1655" s="12"/>
      <c r="K1655" s="12"/>
      <c r="L1655" s="12">
        <f>INDEX('Flow probs &amp; rates'!$G$4:$G$5999,UsefulSeries!$E1648)</f>
        <v>0.36322078985062412</v>
      </c>
      <c r="M1655" s="12"/>
      <c r="N1655" s="12"/>
      <c r="O1655" s="12"/>
      <c r="P1655" s="12">
        <f ca="1"/>
        <v>0</v>
      </c>
      <c r="Q1655" s="12">
        <f ca="1"/>
        <v>0</v>
      </c>
      <c r="R1655" s="12">
        <f ca="1"/>
        <v>0</v>
      </c>
      <c r="S1655" s="12">
        <f ca="1"/>
        <v>0</v>
      </c>
      <c r="T1655" s="12">
        <f ca="1"/>
        <v>0.37853559140890136</v>
      </c>
      <c r="U1655" s="12">
        <f ca="1"/>
        <v>16.740930144939618</v>
      </c>
      <c r="V1655" s="12"/>
      <c r="W1655" s="12">
        <f ca="1">INDEX(P$7:P$6003,UsefulSeries!$I1652)</f>
        <v>0.64565522612829684</v>
      </c>
      <c r="X1655" s="12">
        <f ca="1">INDEX(Q$7:Q$6003,UsefulSeries!$I1652)</f>
        <v>46.289433666011178</v>
      </c>
      <c r="Y1655" s="12">
        <f ca="1">INDEX(R$7:R$6003,UsefulSeries!$I1652)</f>
        <v>0</v>
      </c>
      <c r="Z1655" s="12">
        <f ca="1">INDEX(S$7:S$6003,UsefulSeries!$I1652)</f>
        <v>0</v>
      </c>
      <c r="AA1655" s="12">
        <f ca="1">INDEX(T$7:T$6003,UsefulSeries!$I1652)</f>
        <v>0</v>
      </c>
      <c r="AB1655" s="12">
        <f ca="1">INDEX(U$7:U$6003,UsefulSeries!$I1652)</f>
        <v>0</v>
      </c>
      <c r="AC1655" s="12">
        <f>INDEX( K$7:K$6003,UsefulSeries!$I1652,1)</f>
        <v>-0.62955019156425407</v>
      </c>
      <c r="AD1655" s="12">
        <f>INDEX(L$7:L$6003,UsefulSeries!$I1652,1)</f>
        <v>0</v>
      </c>
      <c r="AE1655" s="12"/>
      <c r="AF1655" s="12"/>
      <c r="AG1655" s="12"/>
      <c r="AH1655" s="12"/>
      <c r="AI1655" s="12"/>
      <c r="AJ1655" s="12"/>
      <c r="AK1655" s="12"/>
      <c r="AL1655" s="12"/>
      <c r="AM1655" s="12"/>
      <c r="AN1655" s="12">
        <f t="shared" ca="1" si="243"/>
        <v>0.64565522612829684</v>
      </c>
      <c r="AO1655" s="12">
        <f t="shared" ca="1" si="244"/>
        <v>46.289433666011178</v>
      </c>
      <c r="AP1655" s="12">
        <f t="shared" ca="1" si="245"/>
        <v>0</v>
      </c>
      <c r="AQ1655" s="12">
        <f t="shared" ca="1" si="246"/>
        <v>0</v>
      </c>
      <c r="AR1655" s="12">
        <f t="shared" ca="1" si="247"/>
        <v>0</v>
      </c>
      <c r="AS1655" s="12">
        <f t="shared" ca="1" si="248"/>
        <v>0</v>
      </c>
      <c r="AT1655" s="12">
        <f t="shared" si="249"/>
        <v>-0.62955019156425407</v>
      </c>
      <c r="AU1655" s="12">
        <f t="shared" si="250"/>
        <v>0</v>
      </c>
      <c r="AV1655" s="12"/>
      <c r="AW1655" s="12">
        <f ca="1">INDEX(I$7:I$6003,UsefulSeries!$I1652)</f>
        <v>1.3792683539410098E-2</v>
      </c>
      <c r="AX1655" s="12"/>
      <c r="AY1655" s="12"/>
      <c r="AZ1655" s="12">
        <f ca="1"/>
        <v>0.64565522612829707</v>
      </c>
      <c r="BA1655" s="12"/>
      <c r="BB1655" s="12">
        <f t="shared" ca="1" si="242"/>
        <v>0.64565522612829707</v>
      </c>
      <c r="BC1655" s="12"/>
      <c r="BD1655" s="38">
        <f ca="1"/>
        <v>1.3941195478375483E-2</v>
      </c>
    </row>
    <row r="1656" spans="1:56" x14ac:dyDescent="0.35">
      <c r="A1656" s="12">
        <f ca="1">INDEX('Flow probs &amp; rates'!$K$5:$K$5999,UsefulSeries!$E1654,0)*(1-INDEX('Flow probs &amp; rates'!$K$5:$K$5999,UsefulSeries!$E1654,0))/INDEX('Flow probs &amp; rates'!$E$4:$E$5999,UsefulSeries!$E1654,0)</f>
        <v>2.0115010511092987E-2</v>
      </c>
      <c r="B1656" s="12">
        <f ca="1">-INDEX('Flow probs &amp; rates'!$K$5:$K$5999,UsefulSeries!$E1654,0)*(INDEX('Flow probs &amp; rates'!$L$5:$L$5999,UsefulSeries!$E1654,0))/INDEX('Flow probs &amp; rates'!$E$4:$E$5999,UsefulSeries!$E1654,0)</f>
        <v>-2.8422700786893409E-4</v>
      </c>
      <c r="C1656" s="12">
        <v>0</v>
      </c>
      <c r="D1656" s="12">
        <v>0</v>
      </c>
      <c r="E1656" s="12">
        <v>0</v>
      </c>
      <c r="F1656" s="12">
        <v>0</v>
      </c>
      <c r="G1656" s="12"/>
      <c r="H1656" s="12"/>
      <c r="I1656" s="12">
        <f ca="1">INDEX('Flow probs &amp; rates'!$K$5:$K$5999,UsefulSeries!$E1654)</f>
        <v>1.1919311082628397E-2</v>
      </c>
      <c r="J1656" s="12"/>
      <c r="K1656" s="12">
        <f>-INDEX('Flow probs &amp; rates'!$E$4:$E$5999,UsefulSeries!$E1654)</f>
        <v>-0.58549515047228229</v>
      </c>
      <c r="L1656" s="12">
        <f>INDEX('Flow probs &amp; rates'!$E$4:$E$5999,UsefulSeries!$E1654)</f>
        <v>0.58549515047228229</v>
      </c>
      <c r="M1656" s="12"/>
      <c r="N1656" s="12"/>
      <c r="O1656" s="12"/>
      <c r="P1656" s="12">
        <f t="array" aca="1" ref="P1656:U1661" ca="1">MINVERSE(A1656:F1661)</f>
        <v>49.7226106026107</v>
      </c>
      <c r="Q1656" s="12">
        <f ca="1"/>
        <v>0.60105094086124133</v>
      </c>
      <c r="R1656" s="12">
        <f ca="1"/>
        <v>0</v>
      </c>
      <c r="S1656" s="12">
        <f ca="1"/>
        <v>0</v>
      </c>
      <c r="T1656" s="12">
        <f ca="1"/>
        <v>0</v>
      </c>
      <c r="U1656" s="12">
        <f ca="1"/>
        <v>0</v>
      </c>
      <c r="V1656" s="12"/>
      <c r="W1656" s="12">
        <f ca="1">INDEX(P$8:P$6003,UsefulSeries!$I1652)</f>
        <v>0</v>
      </c>
      <c r="X1656" s="12">
        <f ca="1">INDEX(Q$8:Q$6003,UsefulSeries!$I1652)</f>
        <v>0</v>
      </c>
      <c r="Y1656" s="12">
        <f ca="1">INDEX(R$8:R$6003,UsefulSeries!$I1652)</f>
        <v>0.17058415269932353</v>
      </c>
      <c r="Z1656" s="12">
        <f ca="1">INDEX(S$8:S$6003,UsefulSeries!$I1652)</f>
        <v>4.929788724894256E-2</v>
      </c>
      <c r="AA1656" s="12">
        <f ca="1">INDEX(T$8:T$6003,UsefulSeries!$I1652)</f>
        <v>0</v>
      </c>
      <c r="AB1656" s="12">
        <f ca="1">INDEX(U$8:U$6003,UsefulSeries!$I1652)</f>
        <v>0</v>
      </c>
      <c r="AC1656" s="12">
        <f>INDEX( K$8:K$6003,UsefulSeries!$I1652)</f>
        <v>2.9621109256488535E-2</v>
      </c>
      <c r="AD1656" s="12">
        <f>INDEX(L$8:L$6003,UsefulSeries!$I1652)</f>
        <v>-2.9621109256488535E-2</v>
      </c>
      <c r="AE1656" s="12"/>
      <c r="AF1656" s="12"/>
      <c r="AG1656" s="12"/>
      <c r="AH1656" s="12"/>
      <c r="AI1656" s="12"/>
      <c r="AJ1656" s="12"/>
      <c r="AK1656" s="12"/>
      <c r="AL1656" s="12"/>
      <c r="AM1656" s="12"/>
      <c r="AN1656" s="12">
        <f t="shared" ca="1" si="243"/>
        <v>0</v>
      </c>
      <c r="AO1656" s="12">
        <f t="shared" ca="1" si="244"/>
        <v>0</v>
      </c>
      <c r="AP1656" s="12">
        <f t="shared" ca="1" si="245"/>
        <v>0.17058415269932353</v>
      </c>
      <c r="AQ1656" s="12">
        <f t="shared" ca="1" si="246"/>
        <v>4.929788724894256E-2</v>
      </c>
      <c r="AR1656" s="12">
        <f t="shared" ca="1" si="247"/>
        <v>0</v>
      </c>
      <c r="AS1656" s="12">
        <f t="shared" ca="1" si="248"/>
        <v>0</v>
      </c>
      <c r="AT1656" s="12">
        <f t="shared" si="249"/>
        <v>2.9621109256488535E-2</v>
      </c>
      <c r="AU1656" s="12">
        <f t="shared" si="250"/>
        <v>-2.9621109256488535E-2</v>
      </c>
      <c r="AV1656" s="12"/>
      <c r="AW1656" s="12">
        <f ca="1">INDEX(I$8:I$6003,UsefulSeries!$I1652)</f>
        <v>0.24422476153004094</v>
      </c>
      <c r="AX1656" s="12"/>
      <c r="AY1656" s="12"/>
      <c r="AZ1656" s="12">
        <f ca="1"/>
        <v>4.929788724894256E-2</v>
      </c>
      <c r="BA1656" s="12"/>
      <c r="BB1656" s="12">
        <f t="shared" ca="1" si="242"/>
        <v>4.929788724894256E-2</v>
      </c>
      <c r="BC1656" s="12"/>
      <c r="BD1656" s="38">
        <f ca="1"/>
        <v>0.25387825796208741</v>
      </c>
    </row>
    <row r="1657" spans="1:56" x14ac:dyDescent="0.35">
      <c r="A1657" s="12">
        <f ca="1">-INDEX('Flow probs &amp; rates'!$K$5:$K$5999,UsefulSeries!$E1654,0)*(INDEX('Flow probs &amp; rates'!$L$5:$L$5999,UsefulSeries!$E1654,0))/INDEX('Flow probs &amp; rates'!$E$4:$E$5999,UsefulSeries!$E1654,0)</f>
        <v>-2.8422700786893409E-4</v>
      </c>
      <c r="B1657" s="12">
        <f ca="1">INDEX('Flow probs &amp; rates'!$L$5:$L$5999,UsefulSeries!$E1654,0)*(1-INDEX('Flow probs &amp; rates'!$L$5:$L$5999,UsefulSeries!$E1654,0))/INDEX('Flow probs &amp; rates'!$E$4:$E$5999,UsefulSeries!$E1654,0)</f>
        <v>2.3512996776549114E-2</v>
      </c>
      <c r="C1657" s="12">
        <v>0</v>
      </c>
      <c r="D1657" s="12">
        <v>0</v>
      </c>
      <c r="E1657" s="12">
        <v>0</v>
      </c>
      <c r="F1657" s="12">
        <v>0</v>
      </c>
      <c r="G1657" s="12"/>
      <c r="H1657" s="12"/>
      <c r="I1657" s="12">
        <f ca="1">INDEX('Flow probs &amp; rates'!$L$5:$L$5999,UsefulSeries!$E1654)</f>
        <v>1.3961673924514377E-2</v>
      </c>
      <c r="J1657" s="12"/>
      <c r="K1657" s="12">
        <f>-INDEX('Flow probs &amp; rates'!$E$4:$E$5999,UsefulSeries!$E1654)</f>
        <v>-0.58549515047228229</v>
      </c>
      <c r="L1657" s="12"/>
      <c r="M1657" s="12"/>
      <c r="N1657" s="12"/>
      <c r="O1657" s="12"/>
      <c r="P1657" s="12">
        <f ca="1"/>
        <v>0.60105094086124122</v>
      </c>
      <c r="Q1657" s="12">
        <f ca="1"/>
        <v>42.536935823851543</v>
      </c>
      <c r="R1657" s="12">
        <f ca="1"/>
        <v>0</v>
      </c>
      <c r="S1657" s="12">
        <f ca="1"/>
        <v>0</v>
      </c>
      <c r="T1657" s="12">
        <f ca="1"/>
        <v>0</v>
      </c>
      <c r="U1657" s="12">
        <f ca="1"/>
        <v>0</v>
      </c>
      <c r="V1657" s="12"/>
      <c r="W1657" s="12">
        <f ca="1">INDEX(P$9:P$6003,UsefulSeries!$I1652)</f>
        <v>0</v>
      </c>
      <c r="X1657" s="12">
        <f ca="1">INDEX(Q$9:Q$6003,UsefulSeries!$I1652)</f>
        <v>0</v>
      </c>
      <c r="Y1657" s="12">
        <f ca="1">INDEX(R$9:R$6003,UsefulSeries!$I1652)</f>
        <v>4.929788724894256E-2</v>
      </c>
      <c r="Z1657" s="12">
        <f ca="1">INDEX(S$9:S$6003,UsefulSeries!$I1652)</f>
        <v>0.24050589741641873</v>
      </c>
      <c r="AA1657" s="12">
        <f ca="1">INDEX(T$9:T$6003,UsefulSeries!$I1652)</f>
        <v>0</v>
      </c>
      <c r="AB1657" s="12">
        <f ca="1">INDEX(U$9:U$6003,UsefulSeries!$I1652)</f>
        <v>0</v>
      </c>
      <c r="AC1657" s="12">
        <f>INDEX( K$9:K$6003,UsefulSeries!$I1652)</f>
        <v>0</v>
      </c>
      <c r="AD1657" s="12">
        <f>INDEX(L$9:L$6003,UsefulSeries!$I1652)</f>
        <v>-2.9621109256488535E-2</v>
      </c>
      <c r="AE1657" s="12"/>
      <c r="AF1657" s="12"/>
      <c r="AG1657" s="12"/>
      <c r="AH1657" s="12"/>
      <c r="AI1657" s="12"/>
      <c r="AJ1657" s="12"/>
      <c r="AK1657" s="12"/>
      <c r="AL1657" s="12"/>
      <c r="AM1657" s="12"/>
      <c r="AN1657" s="12">
        <f t="shared" ca="1" si="243"/>
        <v>0</v>
      </c>
      <c r="AO1657" s="12">
        <f t="shared" ca="1" si="244"/>
        <v>0</v>
      </c>
      <c r="AP1657" s="12">
        <f t="shared" ca="1" si="245"/>
        <v>4.929788724894256E-2</v>
      </c>
      <c r="AQ1657" s="12">
        <f t="shared" ca="1" si="246"/>
        <v>0.24050589741641873</v>
      </c>
      <c r="AR1657" s="12">
        <f t="shared" ca="1" si="247"/>
        <v>0</v>
      </c>
      <c r="AS1657" s="12">
        <f t="shared" ca="1" si="248"/>
        <v>0</v>
      </c>
      <c r="AT1657" s="12">
        <f t="shared" si="249"/>
        <v>0</v>
      </c>
      <c r="AU1657" s="12">
        <f t="shared" si="250"/>
        <v>-2.9621109256488535E-2</v>
      </c>
      <c r="AV1657" s="12"/>
      <c r="AW1657" s="12">
        <f ca="1">INDEX(I$9:I$6003,UsefulSeries!$I1652)</f>
        <v>0.15491562947882709</v>
      </c>
      <c r="AX1657" s="12"/>
      <c r="AY1657" s="12"/>
      <c r="AZ1657" s="12">
        <f ca="1"/>
        <v>4.9297887248942567E-2</v>
      </c>
      <c r="BA1657" s="12"/>
      <c r="BB1657" s="12">
        <f t="shared" ca="1" si="242"/>
        <v>4.9297887248942567E-2</v>
      </c>
      <c r="BC1657" s="12"/>
      <c r="BD1657" s="38">
        <f ca="1"/>
        <v>0.16261055789907661</v>
      </c>
    </row>
    <row r="1658" spans="1:56" x14ac:dyDescent="0.35">
      <c r="A1658" s="12">
        <v>0</v>
      </c>
      <c r="B1658" s="12">
        <v>0</v>
      </c>
      <c r="C1658" s="12">
        <f ca="1">INDEX('Flow probs &amp; rates'!$M$5:$M$5999,UsefulSeries!$E1654,0)*(1-INDEX('Flow probs &amp; rates'!$M$5:$M$5999,UsefulSeries!$E1654,0))/INDEX('Flow probs &amp; rates'!$F$4:$F$5999,UsefulSeries!$E1654,0)</f>
        <v>2.6320102513207986</v>
      </c>
      <c r="D1658" s="12">
        <f ca="1">-INDEX('Flow probs &amp; rates'!$M$5:$M$5999,UsefulSeries!$E1654,0)*(INDEX('Flow probs &amp; rates'!$O$5:$O$5999,UsefulSeries!$E1654,0))/INDEX('Flow probs &amp; rates'!$F$4:$F$5999,UsefulSeries!$E1654,0)</f>
        <v>-0.43890183417667689</v>
      </c>
      <c r="E1658" s="12">
        <v>0</v>
      </c>
      <c r="F1658" s="12">
        <v>0</v>
      </c>
      <c r="G1658" s="12"/>
      <c r="H1658" s="12"/>
      <c r="I1658" s="12">
        <f ca="1">INDEX('Flow probs &amp; rates'!$M$5:$M$5999,UsefulSeries!$E1654)</f>
        <v>0.1587937794117793</v>
      </c>
      <c r="J1658" s="12"/>
      <c r="K1658" s="12">
        <f>INDEX('Flow probs &amp; rates'!$F$4:$F$5999,UsefulSeries!$E1654)</f>
        <v>5.075144177910023E-2</v>
      </c>
      <c r="L1658" s="12">
        <f>-INDEX('Flow probs &amp; rates'!$F$4:$F$5999,UsefulSeries!$E1654)</f>
        <v>-5.075144177910023E-2</v>
      </c>
      <c r="M1658" s="12"/>
      <c r="N1658" s="12"/>
      <c r="O1658" s="12"/>
      <c r="P1658" s="12">
        <f ca="1"/>
        <v>0</v>
      </c>
      <c r="Q1658" s="12">
        <f ca="1"/>
        <v>0</v>
      </c>
      <c r="R1658" s="12">
        <f ca="1"/>
        <v>0.39201178639212414</v>
      </c>
      <c r="S1658" s="12">
        <f ca="1"/>
        <v>7.2405804551405384E-2</v>
      </c>
      <c r="T1658" s="12">
        <f ca="1"/>
        <v>0</v>
      </c>
      <c r="U1658" s="12">
        <f ca="1"/>
        <v>0</v>
      </c>
      <c r="V1658" s="12"/>
      <c r="W1658" s="12">
        <f ca="1">INDEX(P$10:P$6003,UsefulSeries!$I1652)</f>
        <v>0</v>
      </c>
      <c r="X1658" s="12">
        <f ca="1">INDEX(Q$10:Q$6003,UsefulSeries!$I1652)</f>
        <v>0</v>
      </c>
      <c r="Y1658" s="12">
        <f ca="1">INDEX(R$10:R$6003,UsefulSeries!$I1652)</f>
        <v>0</v>
      </c>
      <c r="Z1658" s="12">
        <f ca="1">INDEX(S$10:S$6003,UsefulSeries!$I1652)</f>
        <v>0</v>
      </c>
      <c r="AA1658" s="12">
        <f ca="1">INDEX(T$10:T$6003,UsefulSeries!$I1652)</f>
        <v>13.813205711563525</v>
      </c>
      <c r="AB1658" s="12">
        <f ca="1">INDEX(U$10:U$6003,UsefulSeries!$I1652)</f>
        <v>0.35595457819448634</v>
      </c>
      <c r="AC1658" s="12">
        <f>INDEX( K$10:K$6003,UsefulSeries!$I1652)</f>
        <v>0.34082869917925745</v>
      </c>
      <c r="AD1658" s="12">
        <f>INDEX(L$10:L$6003,UsefulSeries!$I1652)</f>
        <v>0</v>
      </c>
      <c r="AE1658" s="12"/>
      <c r="AF1658" s="12"/>
      <c r="AG1658" s="12"/>
      <c r="AH1658" s="12"/>
      <c r="AI1658" s="12"/>
      <c r="AJ1658" s="12"/>
      <c r="AK1658" s="12"/>
      <c r="AL1658" s="12"/>
      <c r="AM1658" s="12"/>
      <c r="AN1658" s="12">
        <f t="shared" ca="1" si="243"/>
        <v>0</v>
      </c>
      <c r="AO1658" s="12">
        <f t="shared" ca="1" si="244"/>
        <v>0</v>
      </c>
      <c r="AP1658" s="12">
        <f t="shared" ca="1" si="245"/>
        <v>0</v>
      </c>
      <c r="AQ1658" s="12">
        <f t="shared" ca="1" si="246"/>
        <v>0</v>
      </c>
      <c r="AR1658" s="12">
        <f t="shared" ca="1" si="247"/>
        <v>13.813205711563525</v>
      </c>
      <c r="AS1658" s="12">
        <f t="shared" ca="1" si="248"/>
        <v>0.35595457819448634</v>
      </c>
      <c r="AT1658" s="12">
        <f t="shared" si="249"/>
        <v>0.34082869917925745</v>
      </c>
      <c r="AU1658" s="12">
        <f t="shared" si="250"/>
        <v>0</v>
      </c>
      <c r="AV1658" s="12"/>
      <c r="AW1658" s="12">
        <f ca="1">INDEX(I$10:I$6003,UsefulSeries!$I1652)</f>
        <v>2.5326769620441097E-2</v>
      </c>
      <c r="AX1658" s="12"/>
      <c r="AY1658" s="12"/>
      <c r="AZ1658" s="12">
        <f ca="1"/>
        <v>0.35595457819448639</v>
      </c>
      <c r="BA1658" s="12"/>
      <c r="BB1658" s="12">
        <f t="shared" ca="1" si="242"/>
        <v>0.35595457819448639</v>
      </c>
      <c r="BC1658" s="12"/>
      <c r="BD1658" s="38">
        <f ca="1"/>
        <v>2.5110496006367351E-2</v>
      </c>
    </row>
    <row r="1659" spans="1:56" x14ac:dyDescent="0.35">
      <c r="A1659" s="12">
        <v>0</v>
      </c>
      <c r="B1659" s="12">
        <v>0</v>
      </c>
      <c r="C1659" s="12">
        <f ca="1">-INDEX('Flow probs &amp; rates'!$M$5:$M$5999,UsefulSeries!$E1654,0)*(INDEX('Flow probs &amp; rates'!$O$5:$O$5999,UsefulSeries!$E1654,0))/INDEX('Flow probs &amp; rates'!$F$4:$F$5999,UsefulSeries!$E1654,0)</f>
        <v>-0.43890183417667689</v>
      </c>
      <c r="D1659" s="12">
        <f ca="1">INDEX('Flow probs &amp; rates'!$O$5:$O$5999,UsefulSeries!$E1654,0)*(1-INDEX('Flow probs &amp; rates'!$O$5:$O$5999,UsefulSeries!$E1654,0))/INDEX('Flow probs &amp; rates'!$F$4:$F$5999,UsefulSeries!$E1654,0)</f>
        <v>2.376255510623138</v>
      </c>
      <c r="E1659" s="12">
        <v>0</v>
      </c>
      <c r="F1659" s="12">
        <v>0</v>
      </c>
      <c r="G1659" s="12"/>
      <c r="H1659" s="12"/>
      <c r="I1659" s="12">
        <f ca="1">INDEX('Flow probs &amp; rates'!$O$5:$O$5999,UsefulSeries!$E1654)</f>
        <v>0.14027565164372913</v>
      </c>
      <c r="J1659" s="12"/>
      <c r="K1659" s="12"/>
      <c r="L1659" s="12">
        <f>-INDEX('Flow probs &amp; rates'!$F$4:$F$5999,UsefulSeries!$E1654)</f>
        <v>-5.075144177910023E-2</v>
      </c>
      <c r="M1659" s="12"/>
      <c r="N1659" s="12"/>
      <c r="O1659" s="12"/>
      <c r="P1659" s="12">
        <f ca="1"/>
        <v>0</v>
      </c>
      <c r="Q1659" s="12">
        <f ca="1"/>
        <v>0</v>
      </c>
      <c r="R1659" s="12">
        <f ca="1"/>
        <v>7.2405804551405384E-2</v>
      </c>
      <c r="S1659" s="12">
        <f ca="1"/>
        <v>0.43420374442480764</v>
      </c>
      <c r="T1659" s="12">
        <f ca="1"/>
        <v>0</v>
      </c>
      <c r="U1659" s="12">
        <f ca="1"/>
        <v>0</v>
      </c>
      <c r="V1659" s="12"/>
      <c r="W1659" s="12">
        <f ca="1">INDEX(P$11:P$6003,UsefulSeries!$I1652)</f>
        <v>0</v>
      </c>
      <c r="X1659" s="12">
        <f ca="1">INDEX(Q$11:Q$6003,UsefulSeries!$I1652)</f>
        <v>0</v>
      </c>
      <c r="Y1659" s="12">
        <f ca="1">INDEX(R$11:R$6003,UsefulSeries!$I1652)</f>
        <v>0</v>
      </c>
      <c r="Z1659" s="12">
        <f ca="1">INDEX(S$11:S$6003,UsefulSeries!$I1652)</f>
        <v>0</v>
      </c>
      <c r="AA1659" s="12">
        <f ca="1">INDEX(T$11:T$6003,UsefulSeries!$I1652)</f>
        <v>0.35595457819448639</v>
      </c>
      <c r="AB1659" s="12">
        <f ca="1">INDEX(U$11:U$6003,UsefulSeries!$I1652)</f>
        <v>20.209579761661711</v>
      </c>
      <c r="AC1659" s="12">
        <f>INDEX( K$11:K$6003,UsefulSeries!$I1652)</f>
        <v>0</v>
      </c>
      <c r="AD1659" s="12">
        <f>INDEX(L$11:L$6003,UsefulSeries!$I1652)</f>
        <v>0.34082869917925745</v>
      </c>
      <c r="AE1659" s="12"/>
      <c r="AF1659" s="12"/>
      <c r="AG1659" s="12"/>
      <c r="AH1659" s="12"/>
      <c r="AI1659" s="12"/>
      <c r="AJ1659" s="12"/>
      <c r="AK1659" s="12"/>
      <c r="AL1659" s="12"/>
      <c r="AM1659" s="12"/>
      <c r="AN1659" s="12">
        <f t="shared" ca="1" si="243"/>
        <v>0</v>
      </c>
      <c r="AO1659" s="12">
        <f t="shared" ca="1" si="244"/>
        <v>0</v>
      </c>
      <c r="AP1659" s="12">
        <f t="shared" ca="1" si="245"/>
        <v>0</v>
      </c>
      <c r="AQ1659" s="12">
        <f t="shared" ca="1" si="246"/>
        <v>0</v>
      </c>
      <c r="AR1659" s="12">
        <f t="shared" ca="1" si="247"/>
        <v>0.35595457819448639</v>
      </c>
      <c r="AS1659" s="12">
        <f t="shared" ca="1" si="248"/>
        <v>20.209579761661711</v>
      </c>
      <c r="AT1659" s="12">
        <f t="shared" si="249"/>
        <v>0</v>
      </c>
      <c r="AU1659" s="12">
        <f t="shared" si="250"/>
        <v>0.34082869917925745</v>
      </c>
      <c r="AV1659" s="12"/>
      <c r="AW1659" s="12">
        <f ca="1">INDEX(I$11:I$6003,UsefulSeries!$I1652)</f>
        <v>1.7167076341457116E-2</v>
      </c>
      <c r="AX1659" s="12"/>
      <c r="AY1659" s="12"/>
      <c r="AZ1659" s="12">
        <f ca="1"/>
        <v>0.35595457819448634</v>
      </c>
      <c r="BA1659" s="12"/>
      <c r="BB1659" s="12">
        <f t="shared" ca="1" si="242"/>
        <v>0.35595457819448634</v>
      </c>
      <c r="BC1659" s="12"/>
      <c r="BD1659" s="38">
        <f ca="1"/>
        <v>1.5846256863786948E-2</v>
      </c>
    </row>
    <row r="1660" spans="1:56" x14ac:dyDescent="0.35">
      <c r="A1660" s="12">
        <v>0</v>
      </c>
      <c r="B1660" s="12">
        <v>0</v>
      </c>
      <c r="C1660" s="12">
        <v>0</v>
      </c>
      <c r="D1660" s="12">
        <v>0</v>
      </c>
      <c r="E1660" s="12">
        <f ca="1">INDEX('Flow probs &amp; rates'!$P$5:$P$5999,UsefulSeries!$E1654,0)*(1-INDEX('Flow probs &amp; rates'!$P$5:$P$5999,UsefulSeries!$E1654,0))/INDEX('Flow probs &amp; rates'!$G$4:$G$5999,UsefulSeries!$E1654,0)</f>
        <v>5.4287531533630591E-2</v>
      </c>
      <c r="F1660" s="12">
        <f ca="1">-INDEX('Flow probs &amp; rates'!$P$5:$P$5999,UsefulSeries!$E1654,0)*(INDEX('Flow probs &amp; rates'!$Q$5:$Q$5999,UsefulSeries!$E1654,0))/INDEX('Flow probs &amp; rates'!$G$4:$G$5999,UsefulSeries!$E1654,0)</f>
        <v>-1.201648173294932E-3</v>
      </c>
      <c r="G1660" s="12"/>
      <c r="H1660" s="12"/>
      <c r="I1660" s="12">
        <f ca="1">INDEX('Flow probs &amp; rates'!$P$5:$P$5999,UsefulSeries!$E1654)</f>
        <v>2.0153435558426299E-2</v>
      </c>
      <c r="J1660" s="12"/>
      <c r="K1660" s="12">
        <f>INDEX('Flow probs &amp; rates'!$G$4:$G$5999,UsefulSeries!$E1654)</f>
        <v>0.36375340774861747</v>
      </c>
      <c r="L1660" s="12"/>
      <c r="M1660" s="12"/>
      <c r="N1660" s="12"/>
      <c r="O1660" s="12"/>
      <c r="P1660" s="12">
        <f ca="1"/>
        <v>0</v>
      </c>
      <c r="Q1660" s="12">
        <f ca="1"/>
        <v>0</v>
      </c>
      <c r="R1660" s="12">
        <f ca="1"/>
        <v>0</v>
      </c>
      <c r="S1660" s="12">
        <f ca="1"/>
        <v>0</v>
      </c>
      <c r="T1660" s="12">
        <f ca="1"/>
        <v>18.428839245962052</v>
      </c>
      <c r="U1660" s="12">
        <f ca="1"/>
        <v>0.37963831969469308</v>
      </c>
      <c r="V1660" s="12"/>
      <c r="W1660" s="12"/>
      <c r="X1660" s="12"/>
      <c r="Y1660" s="12"/>
      <c r="Z1660" s="12"/>
      <c r="AA1660" s="12"/>
      <c r="AB1660" s="12"/>
      <c r="AC1660" s="12"/>
      <c r="AD1660" s="12"/>
      <c r="AE1660" s="12">
        <f t="array" ref="AE1660:AJ1661">TRANSPOSE(AC1654:AD1659)</f>
        <v>-0.62955019156425407</v>
      </c>
      <c r="AF1660" s="12">
        <v>-0.62955019156425407</v>
      </c>
      <c r="AG1660" s="12">
        <v>2.9621109256488535E-2</v>
      </c>
      <c r="AH1660" s="12">
        <v>0</v>
      </c>
      <c r="AI1660" s="12">
        <v>0.34082869917925745</v>
      </c>
      <c r="AJ1660" s="12">
        <v>0</v>
      </c>
      <c r="AK1660" s="12"/>
      <c r="AL1660" s="12"/>
      <c r="AM1660" s="12"/>
      <c r="AN1660" s="12">
        <f t="shared" si="243"/>
        <v>-0.62955019156425407</v>
      </c>
      <c r="AO1660" s="12">
        <f t="shared" si="244"/>
        <v>-0.62955019156425407</v>
      </c>
      <c r="AP1660" s="12">
        <f t="shared" si="245"/>
        <v>2.9621109256488535E-2</v>
      </c>
      <c r="AQ1660" s="12">
        <f t="shared" si="246"/>
        <v>0</v>
      </c>
      <c r="AR1660" s="12">
        <f t="shared" si="247"/>
        <v>0.34082869917925745</v>
      </c>
      <c r="AS1660" s="12">
        <f t="shared" si="248"/>
        <v>0</v>
      </c>
      <c r="AT1660" s="12">
        <f t="shared" si="249"/>
        <v>0</v>
      </c>
      <c r="AU1660" s="12">
        <f t="shared" si="250"/>
        <v>0</v>
      </c>
      <c r="AV1660" s="12"/>
      <c r="AW1660" s="12"/>
      <c r="AX1660" s="12">
        <f>INDEX($N$6:$N$6003,UsefulSeries!$K1652)</f>
        <v>7.5752533447104309E-4</v>
      </c>
      <c r="AY1660" s="12"/>
      <c r="AZ1660" s="12"/>
      <c r="BA1660" s="12"/>
      <c r="BB1660" s="12">
        <f t="shared" si="242"/>
        <v>7.5752533447104309E-4</v>
      </c>
      <c r="BC1660" s="12"/>
      <c r="BD1660" s="38">
        <f ca="1"/>
        <v>1.0144637671519999E-2</v>
      </c>
    </row>
    <row r="1661" spans="1:56" x14ac:dyDescent="0.35">
      <c r="A1661" s="12">
        <v>0</v>
      </c>
      <c r="B1661" s="12">
        <v>0</v>
      </c>
      <c r="C1661" s="12">
        <v>0</v>
      </c>
      <c r="D1661" s="12">
        <v>0</v>
      </c>
      <c r="E1661" s="12">
        <f ca="1">-INDEX('Flow probs &amp; rates'!$P$5:$P$5999,UsefulSeries!$E1654,0)*(INDEX('Flow probs &amp; rates'!$Q$5:$Q$5999,UsefulSeries!$E1654,0))/INDEX('Flow probs &amp; rates'!$G$4:$G$5999,UsefulSeries!$E1654,0)</f>
        <v>-1.201648173294932E-3</v>
      </c>
      <c r="F1661" s="12">
        <f ca="1">INDEX('Flow probs &amp; rates'!$Q$5:$Q$5999,UsefulSeries!$E1654,0)*(1-INDEX('Flow probs &amp; rates'!$Q$5:$Q$5999,UsefulSeries!$E1654,0))/INDEX('Flow probs &amp; rates'!$G$4:$G$5999,UsefulSeries!$E1654,0)</f>
        <v>5.8331785457446307E-2</v>
      </c>
      <c r="G1661" s="12"/>
      <c r="H1661" s="12"/>
      <c r="I1661" s="12">
        <f ca="1">INDEX('Flow probs &amp; rates'!$Q$5:$Q$5999,UsefulSeries!$E1654)</f>
        <v>2.1688789322482367E-2</v>
      </c>
      <c r="J1661" s="12"/>
      <c r="K1661" s="12"/>
      <c r="L1661" s="12">
        <f>INDEX('Flow probs &amp; rates'!$G$4:$G$5999,UsefulSeries!$E1654)</f>
        <v>0.36375340774861747</v>
      </c>
      <c r="M1661" s="12"/>
      <c r="N1661" s="12"/>
      <c r="O1661" s="12"/>
      <c r="P1661" s="12">
        <f ca="1"/>
        <v>0</v>
      </c>
      <c r="Q1661" s="12">
        <f ca="1"/>
        <v>0</v>
      </c>
      <c r="R1661" s="12">
        <f ca="1"/>
        <v>0</v>
      </c>
      <c r="S1661" s="12">
        <f ca="1"/>
        <v>0</v>
      </c>
      <c r="T1661" s="12">
        <f ca="1"/>
        <v>0.37963831969469308</v>
      </c>
      <c r="U1661" s="12">
        <f ca="1"/>
        <v>17.151132677452807</v>
      </c>
      <c r="V1661" s="12"/>
      <c r="W1661" s="12"/>
      <c r="X1661" s="12"/>
      <c r="Y1661" s="12"/>
      <c r="Z1661" s="12"/>
      <c r="AA1661" s="12"/>
      <c r="AB1661" s="12"/>
      <c r="AC1661" s="12"/>
      <c r="AD1661" s="12"/>
      <c r="AE1661" s="12">
        <v>0.62955019156425407</v>
      </c>
      <c r="AF1661" s="12">
        <v>0</v>
      </c>
      <c r="AG1661" s="12">
        <v>-2.9621109256488535E-2</v>
      </c>
      <c r="AH1661" s="12">
        <v>-2.9621109256488535E-2</v>
      </c>
      <c r="AI1661" s="12">
        <v>0</v>
      </c>
      <c r="AJ1661" s="12">
        <v>0.34082869917925745</v>
      </c>
      <c r="AK1661" s="12"/>
      <c r="AL1661" s="12"/>
      <c r="AM1661" s="12"/>
      <c r="AN1661" s="12">
        <f t="shared" si="243"/>
        <v>0.62955019156425407</v>
      </c>
      <c r="AO1661" s="12">
        <f t="shared" si="244"/>
        <v>0</v>
      </c>
      <c r="AP1661" s="12">
        <f t="shared" si="245"/>
        <v>-2.9621109256488535E-2</v>
      </c>
      <c r="AQ1661" s="12">
        <f t="shared" si="246"/>
        <v>-2.9621109256488535E-2</v>
      </c>
      <c r="AR1661" s="12">
        <f t="shared" si="247"/>
        <v>0</v>
      </c>
      <c r="AS1661" s="12">
        <f t="shared" si="248"/>
        <v>0.34082869917925745</v>
      </c>
      <c r="AT1661" s="12">
        <f t="shared" si="249"/>
        <v>0</v>
      </c>
      <c r="AU1661" s="12">
        <f t="shared" si="250"/>
        <v>0</v>
      </c>
      <c r="AV1661" s="12"/>
      <c r="AW1661" s="12"/>
      <c r="AX1661" s="12">
        <f>INDEX('Margin error adjustment'!N$7:N$6003,UsefulSeries!$K1652)</f>
        <v>-3.9167591696313495E-4</v>
      </c>
      <c r="AY1661" s="12"/>
      <c r="AZ1661" s="12"/>
      <c r="BA1661" s="12"/>
      <c r="BB1661" s="12">
        <f t="shared" si="242"/>
        <v>-3.9167591696313495E-4</v>
      </c>
      <c r="BC1661" s="12"/>
      <c r="BD1661" s="38">
        <f ca="1"/>
        <v>7.8544413167871668E-2</v>
      </c>
    </row>
    <row r="1662" spans="1:56" x14ac:dyDescent="0.35">
      <c r="A1662" s="12">
        <f ca="1">INDEX('Flow probs &amp; rates'!$K$5:$K$5999,UsefulSeries!$E1660,0)*(1-INDEX('Flow probs &amp; rates'!$K$5:$K$5999,UsefulSeries!$E1660,0))/INDEX('Flow probs &amp; rates'!$E$4:$E$5999,UsefulSeries!$E1660,0)</f>
        <v>2.0476131757156658E-2</v>
      </c>
      <c r="B1662" s="12">
        <f ca="1">-INDEX('Flow probs &amp; rates'!$K$5:$K$5999,UsefulSeries!$E1660,0)*(INDEX('Flow probs &amp; rates'!$L$5:$L$5999,UsefulSeries!$E1660,0))/INDEX('Flow probs &amp; rates'!$E$4:$E$5999,UsefulSeries!$E1660,0)</f>
        <v>-2.7788193397382136E-4</v>
      </c>
      <c r="C1662" s="12">
        <v>0</v>
      </c>
      <c r="D1662" s="12">
        <v>0</v>
      </c>
      <c r="E1662" s="12">
        <v>0</v>
      </c>
      <c r="F1662" s="12">
        <v>0</v>
      </c>
      <c r="G1662" s="12"/>
      <c r="H1662" s="12"/>
      <c r="I1662" s="12">
        <f ca="1">INDEX('Flow probs &amp; rates'!$K$5:$K$5999,UsefulSeries!$E1660)</f>
        <v>1.2137155506033524E-2</v>
      </c>
      <c r="J1662" s="12"/>
      <c r="K1662" s="12">
        <f>-INDEX('Flow probs &amp; rates'!$E$4:$E$5999,UsefulSeries!$E1660)</f>
        <v>-0.58555224709692966</v>
      </c>
      <c r="L1662" s="12">
        <f>INDEX('Flow probs &amp; rates'!$E$4:$E$5999,UsefulSeries!$E1660)</f>
        <v>0.58555224709692966</v>
      </c>
      <c r="M1662" s="12"/>
      <c r="N1662" s="12"/>
      <c r="O1662" s="12"/>
      <c r="P1662" s="12">
        <f t="array" aca="1" ref="P1662:U1667" ca="1">MINVERSE(A1662:F1667)</f>
        <v>48.845504194345175</v>
      </c>
      <c r="Q1662" s="12">
        <f ca="1"/>
        <v>0.60090134602171952</v>
      </c>
      <c r="R1662" s="12">
        <f ca="1"/>
        <v>0</v>
      </c>
      <c r="S1662" s="12">
        <f ca="1"/>
        <v>0</v>
      </c>
      <c r="T1662" s="12">
        <f ca="1"/>
        <v>0</v>
      </c>
      <c r="U1662" s="12">
        <f ca="1"/>
        <v>0</v>
      </c>
      <c r="V1662" s="12"/>
      <c r="W1662" s="12">
        <f ca="1">INDEX(P$6:P$6003,UsefulSeries!$I1660)</f>
        <v>57.275370882316111</v>
      </c>
      <c r="X1662" s="12">
        <f ca="1">INDEX(Q$6:Q$6003,UsefulSeries!$I1660)</f>
        <v>0.64710421622982572</v>
      </c>
      <c r="Y1662" s="12">
        <f ca="1">INDEX(R$6:R$6003,UsefulSeries!$I1660)</f>
        <v>0</v>
      </c>
      <c r="Z1662" s="12">
        <f ca="1">INDEX(S$6:S$6003,UsefulSeries!$I1660)</f>
        <v>0</v>
      </c>
      <c r="AA1662" s="12">
        <f ca="1">INDEX(T$6:T$6003,UsefulSeries!$I1660)</f>
        <v>0</v>
      </c>
      <c r="AB1662" s="12">
        <f ca="1">INDEX(U$6:U$6003,UsefulSeries!$I1660)</f>
        <v>0</v>
      </c>
      <c r="AC1662" s="12">
        <f>INDEX( K$6:K$6003,UsefulSeries!$I1660)</f>
        <v>-0.63030771689872511</v>
      </c>
      <c r="AD1662" s="12">
        <f>INDEX(L$6:L$6003,UsefulSeries!$I1660)</f>
        <v>0.63030771689872511</v>
      </c>
      <c r="AE1662" s="12"/>
      <c r="AF1662" s="12"/>
      <c r="AG1662" s="12"/>
      <c r="AH1662" s="12"/>
      <c r="AI1662" s="12"/>
      <c r="AJ1662" s="12"/>
      <c r="AK1662" s="12"/>
      <c r="AL1662" s="12"/>
      <c r="AM1662" s="12"/>
      <c r="AN1662" s="12">
        <f t="shared" ca="1" si="243"/>
        <v>57.275370882316111</v>
      </c>
      <c r="AO1662" s="12">
        <f t="shared" ca="1" si="244"/>
        <v>0.64710421622982572</v>
      </c>
      <c r="AP1662" s="12">
        <f t="shared" ca="1" si="245"/>
        <v>0</v>
      </c>
      <c r="AQ1662" s="12">
        <f t="shared" ca="1" si="246"/>
        <v>0</v>
      </c>
      <c r="AR1662" s="12">
        <f t="shared" ca="1" si="247"/>
        <v>0</v>
      </c>
      <c r="AS1662" s="12">
        <f t="shared" ca="1" si="248"/>
        <v>0</v>
      </c>
      <c r="AT1662" s="12">
        <f t="shared" si="249"/>
        <v>-0.63030771689872511</v>
      </c>
      <c r="AU1662" s="12">
        <f t="shared" si="250"/>
        <v>0.63030771689872511</v>
      </c>
      <c r="AV1662" s="12"/>
      <c r="AW1662" s="12">
        <f ca="1">INDEX(I$6:I$6003,UsefulSeries!$I1660)</f>
        <v>1.1130619989048787E-2</v>
      </c>
      <c r="AX1662" s="12"/>
      <c r="AY1662" s="12"/>
      <c r="AZ1662" s="12">
        <f t="array" aca="1" ref="AZ1662:AZ1667" ca="1">MMULT(W1662:AB1667,AW1662:AW1667)</f>
        <v>0.64710421622982561</v>
      </c>
      <c r="BA1662" s="12"/>
      <c r="BB1662" s="12">
        <f t="shared" ca="1" si="242"/>
        <v>0.64710421622982561</v>
      </c>
      <c r="BC1662" s="12"/>
      <c r="BD1662" s="38">
        <f t="array" aca="1" ref="BD1662:BD1669" ca="1">MMULT(MINVERSE(AN1662:AU1669),BB1662:BB1669)</f>
        <v>1.0755356370060837E-2</v>
      </c>
    </row>
    <row r="1663" spans="1:56" x14ac:dyDescent="0.35">
      <c r="A1663" s="12">
        <f ca="1">-INDEX('Flow probs &amp; rates'!$K$5:$K$5999,UsefulSeries!$E1660,0)*(INDEX('Flow probs &amp; rates'!$L$5:$L$5999,UsefulSeries!$E1660,0))/INDEX('Flow probs &amp; rates'!$E$4:$E$5999,UsefulSeries!$E1660,0)</f>
        <v>-2.7788193397382136E-4</v>
      </c>
      <c r="B1663" s="12">
        <f ca="1">INDEX('Flow probs &amp; rates'!$L$5:$L$5999,UsefulSeries!$E1660,0)*(1-INDEX('Flow probs &amp; rates'!$L$5:$L$5999,UsefulSeries!$E1660,0))/INDEX('Flow probs &amp; rates'!$E$4:$E$5999,UsefulSeries!$E1660,0)</f>
        <v>2.2588205636937343E-2</v>
      </c>
      <c r="C1663" s="12">
        <v>0</v>
      </c>
      <c r="D1663" s="12">
        <v>0</v>
      </c>
      <c r="E1663" s="12">
        <v>0</v>
      </c>
      <c r="F1663" s="12">
        <v>0</v>
      </c>
      <c r="G1663" s="12"/>
      <c r="H1663" s="12"/>
      <c r="I1663" s="12">
        <f ca="1">INDEX('Flow probs &amp; rates'!$L$5:$L$5999,UsefulSeries!$E1660)</f>
        <v>1.3406303543291052E-2</v>
      </c>
      <c r="J1663" s="12"/>
      <c r="K1663" s="12">
        <f>-INDEX('Flow probs &amp; rates'!$E$4:$E$5999,UsefulSeries!$E1660)</f>
        <v>-0.58555224709692966</v>
      </c>
      <c r="L1663" s="12"/>
      <c r="M1663" s="12"/>
      <c r="N1663" s="12"/>
      <c r="O1663" s="12"/>
      <c r="P1663" s="12">
        <f ca="1"/>
        <v>0.60090134602171941</v>
      </c>
      <c r="Q1663" s="12">
        <f ca="1"/>
        <v>44.278283795709648</v>
      </c>
      <c r="R1663" s="12">
        <f ca="1"/>
        <v>0</v>
      </c>
      <c r="S1663" s="12">
        <f ca="1"/>
        <v>0</v>
      </c>
      <c r="T1663" s="12">
        <f ca="1"/>
        <v>0</v>
      </c>
      <c r="U1663" s="12">
        <f ca="1"/>
        <v>0</v>
      </c>
      <c r="V1663" s="12"/>
      <c r="W1663" s="12">
        <f ca="1">INDEX(P$7:P$6003,UsefulSeries!$I1660)</f>
        <v>0.64710421622982572</v>
      </c>
      <c r="X1663" s="12">
        <f ca="1">INDEX(Q$7:Q$6003,UsefulSeries!$I1660)</f>
        <v>43.161392811945859</v>
      </c>
      <c r="Y1663" s="12">
        <f ca="1">INDEX(R$7:R$6003,UsefulSeries!$I1660)</f>
        <v>0</v>
      </c>
      <c r="Z1663" s="12">
        <f ca="1">INDEX(S$7:S$6003,UsefulSeries!$I1660)</f>
        <v>0</v>
      </c>
      <c r="AA1663" s="12">
        <f ca="1">INDEX(T$7:T$6003,UsefulSeries!$I1660)</f>
        <v>0</v>
      </c>
      <c r="AB1663" s="12">
        <f ca="1">INDEX(U$7:U$6003,UsefulSeries!$I1660)</f>
        <v>0</v>
      </c>
      <c r="AC1663" s="12">
        <f>INDEX( K$7:K$6003,UsefulSeries!$I1660,1)</f>
        <v>-0.63030771689872511</v>
      </c>
      <c r="AD1663" s="12">
        <f>INDEX(L$7:L$6003,UsefulSeries!$I1660,1)</f>
        <v>0</v>
      </c>
      <c r="AE1663" s="12"/>
      <c r="AF1663" s="12"/>
      <c r="AG1663" s="12"/>
      <c r="AH1663" s="12"/>
      <c r="AI1663" s="12"/>
      <c r="AJ1663" s="12"/>
      <c r="AK1663" s="12"/>
      <c r="AL1663" s="12"/>
      <c r="AM1663" s="12"/>
      <c r="AN1663" s="12">
        <f t="shared" ca="1" si="243"/>
        <v>0.64710421622982572</v>
      </c>
      <c r="AO1663" s="12">
        <f t="shared" ca="1" si="244"/>
        <v>43.161392811945859</v>
      </c>
      <c r="AP1663" s="12">
        <f t="shared" ca="1" si="245"/>
        <v>0</v>
      </c>
      <c r="AQ1663" s="12">
        <f t="shared" ca="1" si="246"/>
        <v>0</v>
      </c>
      <c r="AR1663" s="12">
        <f t="shared" ca="1" si="247"/>
        <v>0</v>
      </c>
      <c r="AS1663" s="12">
        <f t="shared" ca="1" si="248"/>
        <v>0</v>
      </c>
      <c r="AT1663" s="12">
        <f t="shared" si="249"/>
        <v>-0.63030771689872511</v>
      </c>
      <c r="AU1663" s="12">
        <f t="shared" si="250"/>
        <v>0</v>
      </c>
      <c r="AV1663" s="12"/>
      <c r="AW1663" s="12">
        <f ca="1">INDEX(I$7:I$6003,UsefulSeries!$I1660)</f>
        <v>1.4825785346958347E-2</v>
      </c>
      <c r="AX1663" s="12"/>
      <c r="AY1663" s="12"/>
      <c r="AZ1663" s="12">
        <f ca="1"/>
        <v>0.64710421622982561</v>
      </c>
      <c r="BA1663" s="12"/>
      <c r="BB1663" s="12">
        <f t="shared" ca="1" si="242"/>
        <v>0.64710421622982561</v>
      </c>
      <c r="BC1663" s="12"/>
      <c r="BD1663" s="38">
        <f ca="1"/>
        <v>1.4425847538510322E-2</v>
      </c>
    </row>
    <row r="1664" spans="1:56" x14ac:dyDescent="0.35">
      <c r="A1664" s="12">
        <v>0</v>
      </c>
      <c r="B1664" s="12">
        <v>0</v>
      </c>
      <c r="C1664" s="12">
        <f ca="1">INDEX('Flow probs &amp; rates'!$M$5:$M$5999,UsefulSeries!$E1660,0)*(1-INDEX('Flow probs &amp; rates'!$M$5:$M$5999,UsefulSeries!$E1660,0))/INDEX('Flow probs &amp; rates'!$F$4:$F$5999,UsefulSeries!$E1660,0)</f>
        <v>2.7554337323831586</v>
      </c>
      <c r="D1664" s="12">
        <f ca="1">-INDEX('Flow probs &amp; rates'!$M$5:$M$5999,UsefulSeries!$E1660,0)*(INDEX('Flow probs &amp; rates'!$O$5:$O$5999,UsefulSeries!$E1660,0))/INDEX('Flow probs &amp; rates'!$F$4:$F$5999,UsefulSeries!$E1660,0)</f>
        <v>-0.44255232064053773</v>
      </c>
      <c r="E1664" s="12">
        <v>0</v>
      </c>
      <c r="F1664" s="12">
        <v>0</v>
      </c>
      <c r="G1664" s="12"/>
      <c r="H1664" s="12"/>
      <c r="I1664" s="12">
        <f ca="1">INDEX('Flow probs &amp; rates'!$M$5:$M$5999,UsefulSeries!$E1660)</f>
        <v>0.16020252042541222</v>
      </c>
      <c r="J1664" s="12"/>
      <c r="K1664" s="12">
        <f>INDEX('Flow probs &amp; rates'!$F$4:$F$5999,UsefulSeries!$E1660)</f>
        <v>4.8826314091174584E-2</v>
      </c>
      <c r="L1664" s="12">
        <f>-INDEX('Flow probs &amp; rates'!$F$4:$F$5999,UsefulSeries!$E1660)</f>
        <v>-4.8826314091174584E-2</v>
      </c>
      <c r="M1664" s="12"/>
      <c r="N1664" s="12"/>
      <c r="O1664" s="12"/>
      <c r="P1664" s="12">
        <f ca="1"/>
        <v>0</v>
      </c>
      <c r="Q1664" s="12">
        <f ca="1"/>
        <v>0</v>
      </c>
      <c r="R1664" s="12">
        <f ca="1"/>
        <v>0.37404402995797015</v>
      </c>
      <c r="S1664" s="12">
        <f ca="1"/>
        <v>6.9265341323621513E-2</v>
      </c>
      <c r="T1664" s="12">
        <f ca="1"/>
        <v>0</v>
      </c>
      <c r="U1664" s="12">
        <f ca="1"/>
        <v>0</v>
      </c>
      <c r="V1664" s="12"/>
      <c r="W1664" s="12">
        <f ca="1">INDEX(P$8:P$6003,UsefulSeries!$I1660)</f>
        <v>0</v>
      </c>
      <c r="X1664" s="12">
        <f ca="1">INDEX(Q$8:Q$6003,UsefulSeries!$I1660)</f>
        <v>0</v>
      </c>
      <c r="Y1664" s="12">
        <f ca="1">INDEX(R$8:R$6003,UsefulSeries!$I1660)</f>
        <v>0.16996880043490781</v>
      </c>
      <c r="Z1664" s="12">
        <f ca="1">INDEX(S$8:S$6003,UsefulSeries!$I1660)</f>
        <v>4.811831091391628E-2</v>
      </c>
      <c r="AA1664" s="12">
        <f ca="1">INDEX(T$8:T$6003,UsefulSeries!$I1660)</f>
        <v>0</v>
      </c>
      <c r="AB1664" s="12">
        <f ca="1">INDEX(U$8:U$6003,UsefulSeries!$I1660)</f>
        <v>0</v>
      </c>
      <c r="AC1664" s="12">
        <f>INDEX( K$8:K$6003,UsefulSeries!$I1660)</f>
        <v>2.92294333395254E-2</v>
      </c>
      <c r="AD1664" s="12">
        <f>INDEX(L$8:L$6003,UsefulSeries!$I1660)</f>
        <v>-2.92294333395254E-2</v>
      </c>
      <c r="AE1664" s="12"/>
      <c r="AF1664" s="12"/>
      <c r="AG1664" s="12"/>
      <c r="AH1664" s="12"/>
      <c r="AI1664" s="12"/>
      <c r="AJ1664" s="12"/>
      <c r="AK1664" s="12"/>
      <c r="AL1664" s="12"/>
      <c r="AM1664" s="12"/>
      <c r="AN1664" s="12">
        <f t="shared" ca="1" si="243"/>
        <v>0</v>
      </c>
      <c r="AO1664" s="12">
        <f t="shared" ca="1" si="244"/>
        <v>0</v>
      </c>
      <c r="AP1664" s="12">
        <f t="shared" ca="1" si="245"/>
        <v>0.16996880043490781</v>
      </c>
      <c r="AQ1664" s="12">
        <f t="shared" ca="1" si="246"/>
        <v>4.811831091391628E-2</v>
      </c>
      <c r="AR1664" s="12">
        <f t="shared" ca="1" si="247"/>
        <v>0</v>
      </c>
      <c r="AS1664" s="12">
        <f t="shared" ca="1" si="248"/>
        <v>0</v>
      </c>
      <c r="AT1664" s="12">
        <f t="shared" si="249"/>
        <v>2.92294333395254E-2</v>
      </c>
      <c r="AU1664" s="12">
        <f t="shared" si="250"/>
        <v>-2.92294333395254E-2</v>
      </c>
      <c r="AV1664" s="12"/>
      <c r="AW1664" s="12">
        <f ca="1">INDEX(I$8:I$6003,UsefulSeries!$I1660)</f>
        <v>0.23987949046761906</v>
      </c>
      <c r="AX1664" s="12"/>
      <c r="AY1664" s="12"/>
      <c r="AZ1664" s="12">
        <f ca="1"/>
        <v>4.8118310913916273E-2</v>
      </c>
      <c r="BA1664" s="12"/>
      <c r="BB1664" s="12">
        <f t="shared" ca="1" si="242"/>
        <v>4.8118310913916273E-2</v>
      </c>
      <c r="BC1664" s="12"/>
      <c r="BD1664" s="38">
        <f ca="1"/>
        <v>0.24592523280105774</v>
      </c>
    </row>
    <row r="1665" spans="1:56" x14ac:dyDescent="0.35">
      <c r="A1665" s="12">
        <v>0</v>
      </c>
      <c r="B1665" s="12">
        <v>0</v>
      </c>
      <c r="C1665" s="12">
        <f ca="1">-INDEX('Flow probs &amp; rates'!$M$5:$M$5999,UsefulSeries!$E1660,0)*(INDEX('Flow probs &amp; rates'!$O$5:$O$5999,UsefulSeries!$E1660,0))/INDEX('Flow probs &amp; rates'!$F$4:$F$5999,UsefulSeries!$E1660,0)</f>
        <v>-0.44255232064053773</v>
      </c>
      <c r="D1665" s="12">
        <f ca="1">INDEX('Flow probs &amp; rates'!$O$5:$O$5999,UsefulSeries!$E1660,0)*(1-INDEX('Flow probs &amp; rates'!$O$5:$O$5999,UsefulSeries!$E1660,0))/INDEX('Flow probs &amp; rates'!$F$4:$F$5999,UsefulSeries!$E1660,0)</f>
        <v>2.3898540065836151</v>
      </c>
      <c r="E1665" s="12">
        <v>0</v>
      </c>
      <c r="F1665" s="12">
        <v>0</v>
      </c>
      <c r="G1665" s="12"/>
      <c r="H1665" s="12"/>
      <c r="I1665" s="12">
        <f ca="1">INDEX('Flow probs &amp; rates'!$O$5:$O$5999,UsefulSeries!$E1660)</f>
        <v>0.13488051593691086</v>
      </c>
      <c r="J1665" s="12"/>
      <c r="K1665" s="12"/>
      <c r="L1665" s="12">
        <f>-INDEX('Flow probs &amp; rates'!$F$4:$F$5999,UsefulSeries!$E1660)</f>
        <v>-4.8826314091174584E-2</v>
      </c>
      <c r="M1665" s="12"/>
      <c r="N1665" s="12"/>
      <c r="O1665" s="12"/>
      <c r="P1665" s="12">
        <f ca="1"/>
        <v>0</v>
      </c>
      <c r="Q1665" s="12">
        <f ca="1"/>
        <v>0</v>
      </c>
      <c r="R1665" s="12">
        <f ca="1"/>
        <v>6.9265341323621513E-2</v>
      </c>
      <c r="S1665" s="12">
        <f ca="1"/>
        <v>0.43126213346232189</v>
      </c>
      <c r="T1665" s="12">
        <f ca="1"/>
        <v>0</v>
      </c>
      <c r="U1665" s="12">
        <f ca="1"/>
        <v>0</v>
      </c>
      <c r="V1665" s="12"/>
      <c r="W1665" s="12">
        <f ca="1">INDEX(P$9:P$6003,UsefulSeries!$I1660)</f>
        <v>0</v>
      </c>
      <c r="X1665" s="12">
        <f ca="1">INDEX(Q$9:Q$6003,UsefulSeries!$I1660)</f>
        <v>0</v>
      </c>
      <c r="Y1665" s="12">
        <f ca="1">INDEX(R$9:R$6003,UsefulSeries!$I1660)</f>
        <v>4.811831091391628E-2</v>
      </c>
      <c r="Z1665" s="12">
        <f ca="1">INDEX(S$9:S$6003,UsefulSeries!$I1660)</f>
        <v>0.23957175966671027</v>
      </c>
      <c r="AA1665" s="12">
        <f ca="1">INDEX(T$9:T$6003,UsefulSeries!$I1660)</f>
        <v>0</v>
      </c>
      <c r="AB1665" s="12">
        <f ca="1">INDEX(U$9:U$6003,UsefulSeries!$I1660)</f>
        <v>0</v>
      </c>
      <c r="AC1665" s="12">
        <f>INDEX( K$9:K$6003,UsefulSeries!$I1660)</f>
        <v>0</v>
      </c>
      <c r="AD1665" s="12">
        <f>INDEX(L$9:L$6003,UsefulSeries!$I1660)</f>
        <v>-2.92294333395254E-2</v>
      </c>
      <c r="AE1665" s="12"/>
      <c r="AF1665" s="12"/>
      <c r="AG1665" s="12"/>
      <c r="AH1665" s="12"/>
      <c r="AI1665" s="12"/>
      <c r="AJ1665" s="12"/>
      <c r="AK1665" s="12"/>
      <c r="AL1665" s="12"/>
      <c r="AM1665" s="12"/>
      <c r="AN1665" s="12">
        <f t="shared" ca="1" si="243"/>
        <v>0</v>
      </c>
      <c r="AO1665" s="12">
        <f t="shared" ca="1" si="244"/>
        <v>0</v>
      </c>
      <c r="AP1665" s="12">
        <f t="shared" ca="1" si="245"/>
        <v>4.811831091391628E-2</v>
      </c>
      <c r="AQ1665" s="12">
        <f t="shared" ca="1" si="246"/>
        <v>0.23957175966671027</v>
      </c>
      <c r="AR1665" s="12">
        <f t="shared" ca="1" si="247"/>
        <v>0</v>
      </c>
      <c r="AS1665" s="12">
        <f t="shared" ca="1" si="248"/>
        <v>0</v>
      </c>
      <c r="AT1665" s="12">
        <f t="shared" si="249"/>
        <v>0</v>
      </c>
      <c r="AU1665" s="12">
        <f t="shared" si="250"/>
        <v>-2.92294333395254E-2</v>
      </c>
      <c r="AV1665" s="12"/>
      <c r="AW1665" s="12">
        <f ca="1">INDEX(I$9:I$6003,UsefulSeries!$I1660)</f>
        <v>0.15267122911568259</v>
      </c>
      <c r="AX1665" s="12"/>
      <c r="AY1665" s="12"/>
      <c r="AZ1665" s="12">
        <f ca="1"/>
        <v>4.811831091391628E-2</v>
      </c>
      <c r="BA1665" s="12"/>
      <c r="BB1665" s="12">
        <f t="shared" ca="1" si="242"/>
        <v>4.811831091391628E-2</v>
      </c>
      <c r="BC1665" s="12"/>
      <c r="BD1665" s="38">
        <f ca="1"/>
        <v>0.15227910267336034</v>
      </c>
    </row>
    <row r="1666" spans="1:56" x14ac:dyDescent="0.35">
      <c r="A1666" s="12">
        <v>0</v>
      </c>
      <c r="B1666" s="12">
        <v>0</v>
      </c>
      <c r="C1666" s="12">
        <v>0</v>
      </c>
      <c r="D1666" s="12">
        <v>0</v>
      </c>
      <c r="E1666" s="12">
        <f ca="1">INDEX('Flow probs &amp; rates'!$P$5:$P$5999,UsefulSeries!$E1660,0)*(1-INDEX('Flow probs &amp; rates'!$P$5:$P$5999,UsefulSeries!$E1660,0))/INDEX('Flow probs &amp; rates'!$G$4:$G$5999,UsefulSeries!$E1660,0)</f>
        <v>5.4157117195215439E-2</v>
      </c>
      <c r="F1666" s="12">
        <f ca="1">-INDEX('Flow probs &amp; rates'!$P$5:$P$5999,UsefulSeries!$E1660,0)*(INDEX('Flow probs &amp; rates'!$Q$5:$Q$5999,UsefulSeries!$E1660,0))/INDEX('Flow probs &amp; rates'!$G$4:$G$5999,UsefulSeries!$E1660,0)</f>
        <v>-1.1745982376149872E-3</v>
      </c>
      <c r="G1666" s="12"/>
      <c r="H1666" s="12"/>
      <c r="I1666" s="12">
        <f ca="1">INDEX('Flow probs &amp; rates'!$P$5:$P$5999,UsefulSeries!$E1660)</f>
        <v>2.0209423926250015E-2</v>
      </c>
      <c r="J1666" s="12"/>
      <c r="K1666" s="12">
        <f>INDEX('Flow probs &amp; rates'!$G$4:$G$5999,UsefulSeries!$E1660)</f>
        <v>0.36562143881189574</v>
      </c>
      <c r="L1666" s="12"/>
      <c r="M1666" s="12"/>
      <c r="N1666" s="12"/>
      <c r="O1666" s="12"/>
      <c r="P1666" s="12">
        <f ca="1"/>
        <v>0</v>
      </c>
      <c r="Q1666" s="12">
        <f ca="1"/>
        <v>0</v>
      </c>
      <c r="R1666" s="12">
        <f ca="1"/>
        <v>0</v>
      </c>
      <c r="S1666" s="12">
        <f ca="1"/>
        <v>0</v>
      </c>
      <c r="T1666" s="12">
        <f ca="1"/>
        <v>18.473066616314636</v>
      </c>
      <c r="U1666" s="12">
        <f ca="1"/>
        <v>0.38143569471324523</v>
      </c>
      <c r="V1666" s="12"/>
      <c r="W1666" s="12">
        <f ca="1">INDEX(P$10:P$6003,UsefulSeries!$I1660)</f>
        <v>0</v>
      </c>
      <c r="X1666" s="12">
        <f ca="1">INDEX(Q$10:Q$6003,UsefulSeries!$I1660)</f>
        <v>0</v>
      </c>
      <c r="Y1666" s="12">
        <f ca="1">INDEX(R$10:R$6003,UsefulSeries!$I1660)</f>
        <v>0</v>
      </c>
      <c r="Z1666" s="12">
        <f ca="1">INDEX(S$10:S$6003,UsefulSeries!$I1660)</f>
        <v>0</v>
      </c>
      <c r="AA1666" s="12">
        <f ca="1">INDEX(T$10:T$6003,UsefulSeries!$I1660)</f>
        <v>13.982302077692415</v>
      </c>
      <c r="AB1666" s="12">
        <f ca="1">INDEX(U$10:U$6003,UsefulSeries!$I1660)</f>
        <v>0.3553882126124191</v>
      </c>
      <c r="AC1666" s="12">
        <f>INDEX( K$10:K$6003,UsefulSeries!$I1660)</f>
        <v>0.34046284976174945</v>
      </c>
      <c r="AD1666" s="12">
        <f>INDEX(L$10:L$6003,UsefulSeries!$I1660)</f>
        <v>0</v>
      </c>
      <c r="AE1666" s="12"/>
      <c r="AF1666" s="12"/>
      <c r="AG1666" s="12"/>
      <c r="AH1666" s="12"/>
      <c r="AI1666" s="12"/>
      <c r="AJ1666" s="12"/>
      <c r="AK1666" s="12"/>
      <c r="AL1666" s="12"/>
      <c r="AM1666" s="12"/>
      <c r="AN1666" s="12">
        <f t="shared" ca="1" si="243"/>
        <v>0</v>
      </c>
      <c r="AO1666" s="12">
        <f t="shared" ca="1" si="244"/>
        <v>0</v>
      </c>
      <c r="AP1666" s="12">
        <f t="shared" ca="1" si="245"/>
        <v>0</v>
      </c>
      <c r="AQ1666" s="12">
        <f t="shared" ca="1" si="246"/>
        <v>0</v>
      </c>
      <c r="AR1666" s="12">
        <f t="shared" ca="1" si="247"/>
        <v>13.982302077692415</v>
      </c>
      <c r="AS1666" s="12">
        <f t="shared" ca="1" si="248"/>
        <v>0.3553882126124191</v>
      </c>
      <c r="AT1666" s="12">
        <f t="shared" si="249"/>
        <v>0.34046284976174945</v>
      </c>
      <c r="AU1666" s="12">
        <f t="shared" si="250"/>
        <v>0</v>
      </c>
      <c r="AV1666" s="12"/>
      <c r="AW1666" s="12">
        <f ca="1">INDEX(I$10:I$6003,UsefulSeries!$I1660)</f>
        <v>2.4984589550698738E-2</v>
      </c>
      <c r="AX1666" s="12"/>
      <c r="AY1666" s="12"/>
      <c r="AZ1666" s="12">
        <f ca="1"/>
        <v>0.35538821261241915</v>
      </c>
      <c r="BA1666" s="12"/>
      <c r="BB1666" s="12">
        <f t="shared" ca="1" si="242"/>
        <v>0.35538821261241915</v>
      </c>
      <c r="BC1666" s="12"/>
      <c r="BD1666" s="38">
        <f ca="1"/>
        <v>2.5663982128387976E-2</v>
      </c>
    </row>
    <row r="1667" spans="1:56" x14ac:dyDescent="0.35">
      <c r="A1667" s="12">
        <v>0</v>
      </c>
      <c r="B1667" s="12">
        <v>0</v>
      </c>
      <c r="C1667" s="12">
        <v>0</v>
      </c>
      <c r="D1667" s="12">
        <v>0</v>
      </c>
      <c r="E1667" s="12">
        <f ca="1">-INDEX('Flow probs &amp; rates'!$P$5:$P$5999,UsefulSeries!$E1660,0)*(INDEX('Flow probs &amp; rates'!$Q$5:$Q$5999,UsefulSeries!$E1660,0))/INDEX('Flow probs &amp; rates'!$G$4:$G$5999,UsefulSeries!$E1660,0)</f>
        <v>-1.1745982376149872E-3</v>
      </c>
      <c r="F1667" s="12">
        <f ca="1">INDEX('Flow probs &amp; rates'!$Q$5:$Q$5999,UsefulSeries!$E1660,0)*(1-INDEX('Flow probs &amp; rates'!$Q$5:$Q$5999,UsefulSeries!$E1660,0))/INDEX('Flow probs &amp; rates'!$G$4:$G$5999,UsefulSeries!$E1660,0)</f>
        <v>5.6886211205744171E-2</v>
      </c>
      <c r="G1667" s="12"/>
      <c r="H1667" s="12"/>
      <c r="I1667" s="12">
        <f ca="1">INDEX('Flow probs &amp; rates'!$Q$5:$Q$5999,UsefulSeries!$E1660)</f>
        <v>2.1250397796093799E-2</v>
      </c>
      <c r="J1667" s="12"/>
      <c r="K1667" s="12"/>
      <c r="L1667" s="12">
        <f>INDEX('Flow probs &amp; rates'!$G$4:$G$5999,UsefulSeries!$E1660)</f>
        <v>0.36562143881189574</v>
      </c>
      <c r="M1667" s="12"/>
      <c r="N1667" s="12"/>
      <c r="O1667" s="12"/>
      <c r="P1667" s="12">
        <f ca="1"/>
        <v>0</v>
      </c>
      <c r="Q1667" s="12">
        <f ca="1"/>
        <v>0</v>
      </c>
      <c r="R1667" s="12">
        <f ca="1"/>
        <v>0</v>
      </c>
      <c r="S1667" s="12">
        <f ca="1"/>
        <v>0</v>
      </c>
      <c r="T1667" s="12">
        <f ca="1"/>
        <v>0.38143569471324523</v>
      </c>
      <c r="U1667" s="12">
        <f ca="1"/>
        <v>17.586828380543505</v>
      </c>
      <c r="V1667" s="12"/>
      <c r="W1667" s="12">
        <f ca="1">INDEX(P$11:P$6003,UsefulSeries!$I1660)</f>
        <v>0</v>
      </c>
      <c r="X1667" s="12">
        <f ca="1">INDEX(Q$11:Q$6003,UsefulSeries!$I1660)</f>
        <v>0</v>
      </c>
      <c r="Y1667" s="12">
        <f ca="1">INDEX(R$11:R$6003,UsefulSeries!$I1660)</f>
        <v>0</v>
      </c>
      <c r="Z1667" s="12">
        <f ca="1">INDEX(S$11:S$6003,UsefulSeries!$I1660)</f>
        <v>0</v>
      </c>
      <c r="AA1667" s="12">
        <f ca="1">INDEX(T$11:T$6003,UsefulSeries!$I1660)</f>
        <v>0.3553882126124191</v>
      </c>
      <c r="AB1667" s="12">
        <f ca="1">INDEX(U$11:U$6003,UsefulSeries!$I1660)</f>
        <v>20.367594208566707</v>
      </c>
      <c r="AC1667" s="12">
        <f>INDEX( K$11:K$6003,UsefulSeries!$I1660)</f>
        <v>0</v>
      </c>
      <c r="AD1667" s="12">
        <f>INDEX(L$11:L$6003,UsefulSeries!$I1660)</f>
        <v>0.34046284976174945</v>
      </c>
      <c r="AE1667" s="12"/>
      <c r="AF1667" s="12"/>
      <c r="AG1667" s="12"/>
      <c r="AH1667" s="12"/>
      <c r="AI1667" s="12"/>
      <c r="AJ1667" s="12"/>
      <c r="AK1667" s="12"/>
      <c r="AL1667" s="12"/>
      <c r="AM1667" s="12"/>
      <c r="AN1667" s="12">
        <f t="shared" ca="1" si="243"/>
        <v>0</v>
      </c>
      <c r="AO1667" s="12">
        <f t="shared" ca="1" si="244"/>
        <v>0</v>
      </c>
      <c r="AP1667" s="12">
        <f t="shared" ca="1" si="245"/>
        <v>0</v>
      </c>
      <c r="AQ1667" s="12">
        <f t="shared" ca="1" si="246"/>
        <v>0</v>
      </c>
      <c r="AR1667" s="12">
        <f t="shared" ca="1" si="247"/>
        <v>0.3553882126124191</v>
      </c>
      <c r="AS1667" s="12">
        <f t="shared" ca="1" si="248"/>
        <v>20.367594208566707</v>
      </c>
      <c r="AT1667" s="12">
        <f t="shared" si="249"/>
        <v>0</v>
      </c>
      <c r="AU1667" s="12">
        <f t="shared" si="250"/>
        <v>0.34046284976174945</v>
      </c>
      <c r="AV1667" s="12"/>
      <c r="AW1667" s="12">
        <f ca="1">INDEX(I$11:I$6003,UsefulSeries!$I1660)</f>
        <v>1.7012759604342374E-2</v>
      </c>
      <c r="AX1667" s="12"/>
      <c r="AY1667" s="12"/>
      <c r="AZ1667" s="12">
        <f ca="1"/>
        <v>0.3553882126124191</v>
      </c>
      <c r="BA1667" s="12"/>
      <c r="BB1667" s="12">
        <f t="shared" ca="1" si="242"/>
        <v>0.3553882126124191</v>
      </c>
      <c r="BC1667" s="12"/>
      <c r="BD1667" s="38">
        <f ca="1"/>
        <v>1.6888261525810151E-2</v>
      </c>
    </row>
    <row r="1668" spans="1:56" x14ac:dyDescent="0.35">
      <c r="A1668" s="12">
        <f ca="1">INDEX('Flow probs &amp; rates'!$K$5:$K$5999,UsefulSeries!$E1666,0)*(1-INDEX('Flow probs &amp; rates'!$K$5:$K$5999,UsefulSeries!$E1666,0))/INDEX('Flow probs &amp; rates'!$E$4:$E$5999,UsefulSeries!$E1666,0)</f>
        <v>2.1252500039122681E-2</v>
      </c>
      <c r="B1668" s="12">
        <f ca="1">-INDEX('Flow probs &amp; rates'!$K$5:$K$5999,UsefulSeries!$E1666,0)*(INDEX('Flow probs &amp; rates'!$L$5:$L$5999,UsefulSeries!$E1666,0))/INDEX('Flow probs &amp; rates'!$E$4:$E$5999,UsefulSeries!$E1666,0)</f>
        <v>-2.8199101007733582E-4</v>
      </c>
      <c r="C1668" s="12">
        <v>0</v>
      </c>
      <c r="D1668" s="12">
        <v>0</v>
      </c>
      <c r="E1668" s="12">
        <v>0</v>
      </c>
      <c r="F1668" s="12">
        <v>0</v>
      </c>
      <c r="G1668" s="12"/>
      <c r="H1668" s="12"/>
      <c r="I1668" s="12">
        <f ca="1">INDEX('Flow probs &amp; rates'!$K$5:$K$5999,UsefulSeries!$E1666)</f>
        <v>1.2593967183975383E-2</v>
      </c>
      <c r="J1668" s="12"/>
      <c r="K1668" s="12">
        <f>-INDEX('Flow probs &amp; rates'!$E$4:$E$5999,UsefulSeries!$E1666)</f>
        <v>-0.58512453366204886</v>
      </c>
      <c r="L1668" s="12">
        <f>INDEX('Flow probs &amp; rates'!$E$4:$E$5999,UsefulSeries!$E1666)</f>
        <v>0.58512453366204886</v>
      </c>
      <c r="M1668" s="12"/>
      <c r="N1668" s="12"/>
      <c r="O1668" s="12"/>
      <c r="P1668" s="12">
        <f t="array" aca="1" ref="P1668:U1673" ca="1">MINVERSE(A1668:F1673)</f>
        <v>47.061256303069214</v>
      </c>
      <c r="Q1668" s="12">
        <f ca="1"/>
        <v>0.60055610317002905</v>
      </c>
      <c r="R1668" s="12">
        <f ca="1"/>
        <v>0</v>
      </c>
      <c r="S1668" s="12">
        <f ca="1"/>
        <v>0</v>
      </c>
      <c r="T1668" s="12">
        <f ca="1"/>
        <v>0</v>
      </c>
      <c r="U1668" s="12">
        <f ca="1"/>
        <v>0</v>
      </c>
      <c r="V1668" s="12"/>
      <c r="W1668" s="12"/>
      <c r="X1668" s="12"/>
      <c r="Y1668" s="12"/>
      <c r="Z1668" s="12"/>
      <c r="AA1668" s="12"/>
      <c r="AB1668" s="12"/>
      <c r="AC1668" s="12"/>
      <c r="AD1668" s="12"/>
      <c r="AE1668" s="12">
        <f t="array" ref="AE1668:AJ1669">TRANSPOSE(AC1662:AD1667)</f>
        <v>-0.63030771689872511</v>
      </c>
      <c r="AF1668" s="12">
        <v>-0.63030771689872511</v>
      </c>
      <c r="AG1668" s="12">
        <v>2.92294333395254E-2</v>
      </c>
      <c r="AH1668" s="12">
        <v>0</v>
      </c>
      <c r="AI1668" s="12">
        <v>0.34046284976174945</v>
      </c>
      <c r="AJ1668" s="12">
        <v>0</v>
      </c>
      <c r="AK1668" s="12"/>
      <c r="AL1668" s="12"/>
      <c r="AM1668" s="12"/>
      <c r="AN1668" s="12">
        <f t="shared" si="243"/>
        <v>-0.63030771689872511</v>
      </c>
      <c r="AO1668" s="12">
        <f t="shared" si="244"/>
        <v>-0.63030771689872511</v>
      </c>
      <c r="AP1668" s="12">
        <f t="shared" si="245"/>
        <v>2.92294333395254E-2</v>
      </c>
      <c r="AQ1668" s="12">
        <f t="shared" si="246"/>
        <v>0</v>
      </c>
      <c r="AR1668" s="12">
        <f t="shared" si="247"/>
        <v>0.34046284976174945</v>
      </c>
      <c r="AS1668" s="12">
        <f t="shared" si="248"/>
        <v>0</v>
      </c>
      <c r="AT1668" s="12">
        <f t="shared" si="249"/>
        <v>0</v>
      </c>
      <c r="AU1668" s="12">
        <f t="shared" si="250"/>
        <v>0</v>
      </c>
      <c r="AV1668" s="12"/>
      <c r="AW1668" s="12"/>
      <c r="AX1668" s="12">
        <f>INDEX($N$6:$N$6003,UsefulSeries!$K1660)</f>
        <v>5.3980545958620674E-5</v>
      </c>
      <c r="AY1668" s="12"/>
      <c r="AZ1668" s="12"/>
      <c r="BA1668" s="12"/>
      <c r="BB1668" s="12">
        <f t="shared" si="242"/>
        <v>5.3980545958620674E-5</v>
      </c>
      <c r="BC1668" s="12"/>
      <c r="BD1668" s="38">
        <f ca="1"/>
        <v>-2.7771685244385502E-2</v>
      </c>
    </row>
    <row r="1669" spans="1:56" x14ac:dyDescent="0.35">
      <c r="A1669" s="12">
        <f ca="1">-INDEX('Flow probs &amp; rates'!$K$5:$K$5999,UsefulSeries!$E1666,0)*(INDEX('Flow probs &amp; rates'!$L$5:$L$5999,UsefulSeries!$E1666,0))/INDEX('Flow probs &amp; rates'!$E$4:$E$5999,UsefulSeries!$E1666,0)</f>
        <v>-2.8199101007733582E-4</v>
      </c>
      <c r="B1669" s="12">
        <f ca="1">INDEX('Flow probs &amp; rates'!$L$5:$L$5999,UsefulSeries!$E1666,0)*(1-INDEX('Flow probs &amp; rates'!$L$5:$L$5999,UsefulSeries!$E1666,0))/INDEX('Flow probs &amp; rates'!$E$4:$E$5999,UsefulSeries!$E1666,0)</f>
        <v>2.2097604420903937E-2</v>
      </c>
      <c r="C1669" s="12">
        <v>0</v>
      </c>
      <c r="D1669" s="12">
        <v>0</v>
      </c>
      <c r="E1669" s="12">
        <v>0</v>
      </c>
      <c r="F1669" s="12">
        <v>0</v>
      </c>
      <c r="G1669" s="12"/>
      <c r="H1669" s="12"/>
      <c r="I1669" s="12">
        <f ca="1">INDEX('Flow probs &amp; rates'!$L$5:$L$5999,UsefulSeries!$E1666)</f>
        <v>1.3101499778269849E-2</v>
      </c>
      <c r="J1669" s="12"/>
      <c r="K1669" s="12">
        <f>-INDEX('Flow probs &amp; rates'!$E$4:$E$5999,UsefulSeries!$E1666)</f>
        <v>-0.58512453366204886</v>
      </c>
      <c r="L1669" s="12"/>
      <c r="M1669" s="12"/>
      <c r="N1669" s="12"/>
      <c r="O1669" s="12"/>
      <c r="P1669" s="12">
        <f ca="1"/>
        <v>0.60055610317002905</v>
      </c>
      <c r="Q1669" s="12">
        <f ca="1"/>
        <v>45.261437953699577</v>
      </c>
      <c r="R1669" s="12">
        <f ca="1"/>
        <v>0</v>
      </c>
      <c r="S1669" s="12">
        <f ca="1"/>
        <v>0</v>
      </c>
      <c r="T1669" s="12">
        <f ca="1"/>
        <v>0</v>
      </c>
      <c r="U1669" s="12">
        <f ca="1"/>
        <v>0</v>
      </c>
      <c r="V1669" s="12"/>
      <c r="W1669" s="12"/>
      <c r="X1669" s="12"/>
      <c r="Y1669" s="12"/>
      <c r="Z1669" s="12"/>
      <c r="AA1669" s="12"/>
      <c r="AB1669" s="12"/>
      <c r="AC1669" s="12"/>
      <c r="AD1669" s="12"/>
      <c r="AE1669" s="12">
        <v>0.63030771689872511</v>
      </c>
      <c r="AF1669" s="12">
        <v>0</v>
      </c>
      <c r="AG1669" s="12">
        <v>-2.92294333395254E-2</v>
      </c>
      <c r="AH1669" s="12">
        <v>-2.92294333395254E-2</v>
      </c>
      <c r="AI1669" s="12">
        <v>0</v>
      </c>
      <c r="AJ1669" s="12">
        <v>0.34046284976174945</v>
      </c>
      <c r="AK1669" s="12"/>
      <c r="AL1669" s="12"/>
      <c r="AM1669" s="12"/>
      <c r="AN1669" s="12">
        <f t="shared" si="243"/>
        <v>0.63030771689872511</v>
      </c>
      <c r="AO1669" s="12">
        <f t="shared" si="244"/>
        <v>0</v>
      </c>
      <c r="AP1669" s="12">
        <f t="shared" si="245"/>
        <v>-2.92294333395254E-2</v>
      </c>
      <c r="AQ1669" s="12">
        <f t="shared" si="246"/>
        <v>-2.92294333395254E-2</v>
      </c>
      <c r="AR1669" s="12">
        <f t="shared" si="247"/>
        <v>0</v>
      </c>
      <c r="AS1669" s="12">
        <f t="shared" si="248"/>
        <v>0.34046284976174945</v>
      </c>
      <c r="AT1669" s="12">
        <f t="shared" si="249"/>
        <v>0</v>
      </c>
      <c r="AU1669" s="12">
        <f t="shared" si="250"/>
        <v>0</v>
      </c>
      <c r="AV1669" s="12"/>
      <c r="AW1669" s="12"/>
      <c r="AX1669" s="12">
        <f>INDEX('Margin error adjustment'!N$7:N$6003,UsefulSeries!$K1660)</f>
        <v>8.8972268538472718E-4</v>
      </c>
      <c r="AY1669" s="12"/>
      <c r="AZ1669" s="12"/>
      <c r="BA1669" s="12"/>
      <c r="BB1669" s="12">
        <f t="shared" si="242"/>
        <v>8.8972268538472718E-4</v>
      </c>
      <c r="BC1669" s="12"/>
      <c r="BD1669" s="38">
        <f ca="1"/>
        <v>6.7387035943831039E-3</v>
      </c>
    </row>
    <row r="1670" spans="1:56" x14ac:dyDescent="0.35">
      <c r="A1670" s="12">
        <v>0</v>
      </c>
      <c r="B1670" s="12">
        <v>0</v>
      </c>
      <c r="C1670" s="12">
        <f ca="1">INDEX('Flow probs &amp; rates'!$M$5:$M$5999,UsefulSeries!$E1666,0)*(1-INDEX('Flow probs &amp; rates'!$M$5:$M$5999,UsefulSeries!$E1666,0))/INDEX('Flow probs &amp; rates'!$F$4:$F$5999,UsefulSeries!$E1666,0)</f>
        <v>2.909108696420319</v>
      </c>
      <c r="D1670" s="12">
        <f ca="1">-INDEX('Flow probs &amp; rates'!$M$5:$M$5999,UsefulSeries!$E1666,0)*(INDEX('Flow probs &amp; rates'!$O$5:$O$5999,UsefulSeries!$E1666,0))/INDEX('Flow probs &amp; rates'!$F$4:$F$5999,UsefulSeries!$E1666,0)</f>
        <v>-0.4515428299322557</v>
      </c>
      <c r="E1670" s="12">
        <v>0</v>
      </c>
      <c r="F1670" s="12">
        <v>0</v>
      </c>
      <c r="G1670" s="12"/>
      <c r="H1670" s="12"/>
      <c r="I1670" s="12">
        <f ca="1">INDEX('Flow probs &amp; rates'!$M$5:$M$5999,UsefulSeries!$E1666)</f>
        <v>0.16638731303388696</v>
      </c>
      <c r="J1670" s="12"/>
      <c r="K1670" s="12">
        <f>INDEX('Flow probs &amp; rates'!$F$4:$F$5999,UsefulSeries!$E1666)</f>
        <v>4.7678718662497857E-2</v>
      </c>
      <c r="L1670" s="12">
        <f>-INDEX('Flow probs &amp; rates'!$F$4:$F$5999,UsefulSeries!$E1666)</f>
        <v>-4.7678718662497857E-2</v>
      </c>
      <c r="M1670" s="12"/>
      <c r="N1670" s="12"/>
      <c r="O1670" s="12"/>
      <c r="P1670" s="12">
        <f ca="1"/>
        <v>0</v>
      </c>
      <c r="Q1670" s="12">
        <f ca="1"/>
        <v>0</v>
      </c>
      <c r="R1670" s="12">
        <f ca="1"/>
        <v>0.35425672038231532</v>
      </c>
      <c r="S1670" s="12">
        <f ca="1"/>
        <v>6.7704111333406314E-2</v>
      </c>
      <c r="T1670" s="12">
        <f ca="1"/>
        <v>0</v>
      </c>
      <c r="U1670" s="12">
        <f ca="1"/>
        <v>0</v>
      </c>
      <c r="V1670" s="12"/>
      <c r="W1670" s="12">
        <f ca="1">INDEX(P$6:P$6003,UsefulSeries!$I1668)</f>
        <v>57.0031868862999</v>
      </c>
      <c r="X1670" s="12">
        <f ca="1">INDEX(Q$6:Q$6003,UsefulSeries!$I1668)</f>
        <v>0.64665390482445972</v>
      </c>
      <c r="Y1670" s="12">
        <f ca="1">INDEX(R$6:R$6003,UsefulSeries!$I1668)</f>
        <v>0</v>
      </c>
      <c r="Z1670" s="12">
        <f ca="1">INDEX(S$6:S$6003,UsefulSeries!$I1668)</f>
        <v>0</v>
      </c>
      <c r="AA1670" s="12">
        <f ca="1">INDEX(T$6:T$6003,UsefulSeries!$I1668)</f>
        <v>0</v>
      </c>
      <c r="AB1670" s="12">
        <f ca="1">INDEX(U$6:U$6003,UsefulSeries!$I1668)</f>
        <v>0</v>
      </c>
      <c r="AC1670" s="12">
        <f>INDEX( K$6:K$6003,UsefulSeries!$I1668)</f>
        <v>-0.63036169744468373</v>
      </c>
      <c r="AD1670" s="12">
        <f>INDEX(L$6:L$6003,UsefulSeries!$I1668)</f>
        <v>0.63036169744468373</v>
      </c>
      <c r="AE1670" s="12"/>
      <c r="AF1670" s="12"/>
      <c r="AG1670" s="12"/>
      <c r="AH1670" s="12"/>
      <c r="AI1670" s="12"/>
      <c r="AJ1670" s="12"/>
      <c r="AK1670" s="12"/>
      <c r="AL1670" s="12"/>
      <c r="AM1670" s="12"/>
      <c r="AN1670" s="12">
        <f t="shared" ca="1" si="243"/>
        <v>57.0031868862999</v>
      </c>
      <c r="AO1670" s="12">
        <f t="shared" ca="1" si="244"/>
        <v>0.64665390482445972</v>
      </c>
      <c r="AP1670" s="12">
        <f t="shared" ca="1" si="245"/>
        <v>0</v>
      </c>
      <c r="AQ1670" s="12">
        <f t="shared" ca="1" si="246"/>
        <v>0</v>
      </c>
      <c r="AR1670" s="12">
        <f t="shared" ca="1" si="247"/>
        <v>0</v>
      </c>
      <c r="AS1670" s="12">
        <f t="shared" ca="1" si="248"/>
        <v>0</v>
      </c>
      <c r="AT1670" s="12">
        <f t="shared" si="249"/>
        <v>-0.63036169744468373</v>
      </c>
      <c r="AU1670" s="12">
        <f t="shared" si="250"/>
        <v>0.63036169744468373</v>
      </c>
      <c r="AV1670" s="12"/>
      <c r="AW1670" s="12">
        <f ca="1">INDEX(I$6:I$6003,UsefulSeries!$I1668)</f>
        <v>1.1185246218958955E-2</v>
      </c>
      <c r="AX1670" s="12"/>
      <c r="AY1670" s="12"/>
      <c r="AZ1670" s="12">
        <f t="array" aca="1" ref="AZ1670:AZ1675" ca="1">MMULT(W1670:AB1675,AW1670:AW1675)</f>
        <v>0.64665390482445961</v>
      </c>
      <c r="BA1670" s="12"/>
      <c r="BB1670" s="12">
        <f t="shared" ca="1" si="242"/>
        <v>0.64665390482445961</v>
      </c>
      <c r="BC1670" s="12"/>
      <c r="BD1670" s="38">
        <f t="array" aca="1" ref="BD1670:BD1677" ca="1">MMULT(MINVERSE(AN1670:AU1677),BB1670:BB1677)</f>
        <v>1.1297631561982002E-2</v>
      </c>
    </row>
    <row r="1671" spans="1:56" x14ac:dyDescent="0.35">
      <c r="A1671" s="12">
        <v>0</v>
      </c>
      <c r="B1671" s="12">
        <v>0</v>
      </c>
      <c r="C1671" s="12">
        <f ca="1">-INDEX('Flow probs &amp; rates'!$M$5:$M$5999,UsefulSeries!$E1666,0)*(INDEX('Flow probs &amp; rates'!$O$5:$O$5999,UsefulSeries!$E1666,0))/INDEX('Flow probs &amp; rates'!$F$4:$F$5999,UsefulSeries!$E1666,0)</f>
        <v>-0.4515428299322557</v>
      </c>
      <c r="D1671" s="12">
        <f ca="1">INDEX('Flow probs &amp; rates'!$O$5:$O$5999,UsefulSeries!$E1666,0)*(1-INDEX('Flow probs &amp; rates'!$O$5:$O$5999,UsefulSeries!$E1666,0))/INDEX('Flow probs &amp; rates'!$F$4:$F$5999,UsefulSeries!$E1666,0)</f>
        <v>2.3626642295949107</v>
      </c>
      <c r="E1671" s="12">
        <v>0</v>
      </c>
      <c r="F1671" s="12">
        <v>0</v>
      </c>
      <c r="G1671" s="12"/>
      <c r="H1671" s="12"/>
      <c r="I1671" s="12">
        <f ca="1">INDEX('Flow probs &amp; rates'!$O$5:$O$5999,UsefulSeries!$E1666)</f>
        <v>0.12939077601441568</v>
      </c>
      <c r="J1671" s="12"/>
      <c r="K1671" s="12"/>
      <c r="L1671" s="12">
        <f>-INDEX('Flow probs &amp; rates'!$F$4:$F$5999,UsefulSeries!$E1666)</f>
        <v>-4.7678718662497857E-2</v>
      </c>
      <c r="M1671" s="12"/>
      <c r="N1671" s="12"/>
      <c r="O1671" s="12"/>
      <c r="P1671" s="12">
        <f ca="1"/>
        <v>0</v>
      </c>
      <c r="Q1671" s="12">
        <f ca="1"/>
        <v>0</v>
      </c>
      <c r="R1671" s="12">
        <f ca="1"/>
        <v>6.77041113334063E-2</v>
      </c>
      <c r="S1671" s="12">
        <f ca="1"/>
        <v>0.43619033679035757</v>
      </c>
      <c r="T1671" s="12">
        <f ca="1"/>
        <v>0</v>
      </c>
      <c r="U1671" s="12">
        <f ca="1"/>
        <v>0</v>
      </c>
      <c r="V1671" s="12"/>
      <c r="W1671" s="12">
        <f ca="1">INDEX(P$7:P$6003,UsefulSeries!$I1668)</f>
        <v>0.64665390482445961</v>
      </c>
      <c r="X1671" s="12">
        <f ca="1">INDEX(Q$7:Q$6003,UsefulSeries!$I1668)</f>
        <v>45.642322683029541</v>
      </c>
      <c r="Y1671" s="12">
        <f ca="1">INDEX(R$7:R$6003,UsefulSeries!$I1668)</f>
        <v>0</v>
      </c>
      <c r="Z1671" s="12">
        <f ca="1">INDEX(S$7:S$6003,UsefulSeries!$I1668)</f>
        <v>0</v>
      </c>
      <c r="AA1671" s="12">
        <f ca="1">INDEX(T$7:T$6003,UsefulSeries!$I1668)</f>
        <v>0</v>
      </c>
      <c r="AB1671" s="12">
        <f ca="1">INDEX(U$7:U$6003,UsefulSeries!$I1668)</f>
        <v>0</v>
      </c>
      <c r="AC1671" s="12">
        <f>INDEX( K$7:K$6003,UsefulSeries!$I1668,1)</f>
        <v>-0.63036169744468373</v>
      </c>
      <c r="AD1671" s="12">
        <f>INDEX(L$7:L$6003,UsefulSeries!$I1668,1)</f>
        <v>0</v>
      </c>
      <c r="AE1671" s="12"/>
      <c r="AF1671" s="12"/>
      <c r="AG1671" s="12"/>
      <c r="AH1671" s="12"/>
      <c r="AI1671" s="12"/>
      <c r="AJ1671" s="12"/>
      <c r="AK1671" s="12"/>
      <c r="AL1671" s="12"/>
      <c r="AM1671" s="12"/>
      <c r="AN1671" s="12">
        <f t="shared" ca="1" si="243"/>
        <v>0.64665390482445961</v>
      </c>
      <c r="AO1671" s="12">
        <f t="shared" ca="1" si="244"/>
        <v>45.642322683029541</v>
      </c>
      <c r="AP1671" s="12">
        <f t="shared" ca="1" si="245"/>
        <v>0</v>
      </c>
      <c r="AQ1671" s="12">
        <f t="shared" ca="1" si="246"/>
        <v>0</v>
      </c>
      <c r="AR1671" s="12">
        <f t="shared" ca="1" si="247"/>
        <v>0</v>
      </c>
      <c r="AS1671" s="12">
        <f t="shared" ca="1" si="248"/>
        <v>0</v>
      </c>
      <c r="AT1671" s="12">
        <f t="shared" si="249"/>
        <v>-0.63036169744468373</v>
      </c>
      <c r="AU1671" s="12">
        <f t="shared" si="250"/>
        <v>0</v>
      </c>
      <c r="AV1671" s="12"/>
      <c r="AW1671" s="12">
        <f ca="1">INDEX(I$7:I$6003,UsefulSeries!$I1668)</f>
        <v>1.4009386115625804E-2</v>
      </c>
      <c r="AX1671" s="12"/>
      <c r="AY1671" s="12"/>
      <c r="AZ1671" s="12">
        <f ca="1"/>
        <v>0.64665390482445961</v>
      </c>
      <c r="BA1671" s="12"/>
      <c r="BB1671" s="12">
        <f t="shared" ref="BB1671:BB1734" ca="1" si="251">AZ1671+AX1671</f>
        <v>0.64665390482445961</v>
      </c>
      <c r="BC1671" s="12"/>
      <c r="BD1671" s="38">
        <f ca="1"/>
        <v>1.4830451918628597E-2</v>
      </c>
    </row>
    <row r="1672" spans="1:56" x14ac:dyDescent="0.35">
      <c r="A1672" s="12">
        <v>0</v>
      </c>
      <c r="B1672" s="12">
        <v>0</v>
      </c>
      <c r="C1672" s="12">
        <v>0</v>
      </c>
      <c r="D1672" s="12">
        <v>0</v>
      </c>
      <c r="E1672" s="12">
        <f ca="1">INDEX('Flow probs &amp; rates'!$P$5:$P$5999,UsefulSeries!$E1666,0)*(1-INDEX('Flow probs &amp; rates'!$P$5:$P$5999,UsefulSeries!$E1666,0))/INDEX('Flow probs &amp; rates'!$G$4:$G$5999,UsefulSeries!$E1666,0)</f>
        <v>5.4342113421076609E-2</v>
      </c>
      <c r="F1672" s="12">
        <f ca="1">-INDEX('Flow probs &amp; rates'!$P$5:$P$5999,UsefulSeries!$E1666,0)*(INDEX('Flow probs &amp; rates'!$Q$5:$Q$5999,UsefulSeries!$E1666,0))/INDEX('Flow probs &amp; rates'!$G$4:$G$5999,UsefulSeries!$E1666,0)</f>
        <v>-1.206743012628508E-3</v>
      </c>
      <c r="G1672" s="12"/>
      <c r="H1672" s="12"/>
      <c r="I1672" s="12">
        <f ca="1">INDEX('Flow probs &amp; rates'!$P$5:$P$5999,UsefulSeries!$E1666)</f>
        <v>2.0369149563990128E-2</v>
      </c>
      <c r="J1672" s="12"/>
      <c r="K1672" s="12">
        <f>INDEX('Flow probs &amp; rates'!$G$4:$G$5999,UsefulSeries!$E1666)</f>
        <v>0.36719674767545329</v>
      </c>
      <c r="L1672" s="12"/>
      <c r="M1672" s="12"/>
      <c r="N1672" s="12"/>
      <c r="O1672" s="12"/>
      <c r="P1672" s="12">
        <f ca="1"/>
        <v>0</v>
      </c>
      <c r="Q1672" s="12">
        <f ca="1"/>
        <v>0</v>
      </c>
      <c r="R1672" s="12">
        <f ca="1"/>
        <v>0</v>
      </c>
      <c r="S1672" s="12">
        <f ca="1"/>
        <v>0</v>
      </c>
      <c r="T1672" s="12">
        <f ca="1"/>
        <v>18.410446985917485</v>
      </c>
      <c r="U1672" s="12">
        <f ca="1"/>
        <v>0.38334445412563822</v>
      </c>
      <c r="V1672" s="12"/>
      <c r="W1672" s="12">
        <f ca="1">INDEX(P$8:P$6003,UsefulSeries!$I1668)</f>
        <v>0</v>
      </c>
      <c r="X1672" s="12">
        <f ca="1">INDEX(Q$8:Q$6003,UsefulSeries!$I1668)</f>
        <v>0</v>
      </c>
      <c r="Y1672" s="12">
        <f ca="1">INDEX(R$8:R$6003,UsefulSeries!$I1668)</f>
        <v>0.1730637403278453</v>
      </c>
      <c r="Z1672" s="12">
        <f ca="1">INDEX(S$8:S$6003,UsefulSeries!$I1668)</f>
        <v>4.9704895595139027E-2</v>
      </c>
      <c r="AA1672" s="12">
        <f ca="1">INDEX(T$8:T$6003,UsefulSeries!$I1668)</f>
        <v>0</v>
      </c>
      <c r="AB1672" s="12">
        <f ca="1">INDEX(U$8:U$6003,UsefulSeries!$I1668)</f>
        <v>0</v>
      </c>
      <c r="AC1672" s="12">
        <f>INDEX( K$8:K$6003,UsefulSeries!$I1668)</f>
        <v>3.0119156024910127E-2</v>
      </c>
      <c r="AD1672" s="12">
        <f>INDEX(L$8:L$6003,UsefulSeries!$I1668)</f>
        <v>-3.0119156024910127E-2</v>
      </c>
      <c r="AE1672" s="12"/>
      <c r="AF1672" s="12"/>
      <c r="AG1672" s="12"/>
      <c r="AH1672" s="12"/>
      <c r="AI1672" s="12"/>
      <c r="AJ1672" s="12"/>
      <c r="AK1672" s="12"/>
      <c r="AL1672" s="12"/>
      <c r="AM1672" s="12"/>
      <c r="AN1672" s="12">
        <f t="shared" ca="1" si="243"/>
        <v>0</v>
      </c>
      <c r="AO1672" s="12">
        <f t="shared" ca="1" si="244"/>
        <v>0</v>
      </c>
      <c r="AP1672" s="12">
        <f t="shared" ca="1" si="245"/>
        <v>0.1730637403278453</v>
      </c>
      <c r="AQ1672" s="12">
        <f t="shared" ca="1" si="246"/>
        <v>4.9704895595139027E-2</v>
      </c>
      <c r="AR1672" s="12">
        <f t="shared" ca="1" si="247"/>
        <v>0</v>
      </c>
      <c r="AS1672" s="12">
        <f t="shared" ca="1" si="248"/>
        <v>0</v>
      </c>
      <c r="AT1672" s="12">
        <f t="shared" si="249"/>
        <v>3.0119156024910127E-2</v>
      </c>
      <c r="AU1672" s="12">
        <f t="shared" si="250"/>
        <v>-3.0119156024910127E-2</v>
      </c>
      <c r="AV1672" s="12"/>
      <c r="AW1672" s="12">
        <f ca="1">INDEX(I$8:I$6003,UsefulSeries!$I1668)</f>
        <v>0.24415886911207915</v>
      </c>
      <c r="AX1672" s="12"/>
      <c r="AY1672" s="12"/>
      <c r="AZ1672" s="12">
        <f ca="1"/>
        <v>4.9704895595139027E-2</v>
      </c>
      <c r="BA1672" s="12"/>
      <c r="BB1672" s="12">
        <f t="shared" ca="1" si="251"/>
        <v>4.9704895595139027E-2</v>
      </c>
      <c r="BC1672" s="12"/>
      <c r="BD1672" s="38">
        <f ca="1"/>
        <v>0.24035083560749471</v>
      </c>
    </row>
    <row r="1673" spans="1:56" x14ac:dyDescent="0.35">
      <c r="A1673" s="12">
        <v>0</v>
      </c>
      <c r="B1673" s="12">
        <v>0</v>
      </c>
      <c r="C1673" s="12">
        <v>0</v>
      </c>
      <c r="D1673" s="12">
        <v>0</v>
      </c>
      <c r="E1673" s="12">
        <f ca="1">-INDEX('Flow probs &amp; rates'!$P$5:$P$5999,UsefulSeries!$E1666,0)*(INDEX('Flow probs &amp; rates'!$Q$5:$Q$5999,UsefulSeries!$E1666,0))/INDEX('Flow probs &amp; rates'!$G$4:$G$5999,UsefulSeries!$E1666,0)</f>
        <v>-1.206743012628508E-3</v>
      </c>
      <c r="F1673" s="12">
        <f ca="1">INDEX('Flow probs &amp; rates'!$Q$5:$Q$5999,UsefulSeries!$E1666,0)*(1-INDEX('Flow probs &amp; rates'!$Q$5:$Q$5999,UsefulSeries!$E1666,0))/INDEX('Flow probs &amp; rates'!$G$4:$G$5999,UsefulSeries!$E1666,0)</f>
        <v>5.7954870666635898E-2</v>
      </c>
      <c r="G1673" s="12"/>
      <c r="H1673" s="12"/>
      <c r="I1673" s="12">
        <f ca="1">INDEX('Flow probs &amp; rates'!$Q$5:$Q$5999,UsefulSeries!$E1666)</f>
        <v>2.17540800181775E-2</v>
      </c>
      <c r="J1673" s="12"/>
      <c r="K1673" s="12"/>
      <c r="L1673" s="12">
        <f>INDEX('Flow probs &amp; rates'!$G$4:$G$5999,UsefulSeries!$E1666)</f>
        <v>0.36719674767545329</v>
      </c>
      <c r="M1673" s="12"/>
      <c r="N1673" s="12"/>
      <c r="O1673" s="12"/>
      <c r="P1673" s="12">
        <f ca="1"/>
        <v>0</v>
      </c>
      <c r="Q1673" s="12">
        <f ca="1"/>
        <v>0</v>
      </c>
      <c r="R1673" s="12">
        <f ca="1"/>
        <v>0</v>
      </c>
      <c r="S1673" s="12">
        <f ca="1"/>
        <v>0</v>
      </c>
      <c r="T1673" s="12">
        <f ca="1"/>
        <v>0.38334445412563822</v>
      </c>
      <c r="U1673" s="12">
        <f ca="1"/>
        <v>17.262787177910198</v>
      </c>
      <c r="V1673" s="12"/>
      <c r="W1673" s="12">
        <f ca="1">INDEX(P$9:P$6003,UsefulSeries!$I1668)</f>
        <v>0</v>
      </c>
      <c r="X1673" s="12">
        <f ca="1">INDEX(Q$9:Q$6003,UsefulSeries!$I1668)</f>
        <v>0</v>
      </c>
      <c r="Y1673" s="12">
        <f ca="1">INDEX(R$9:R$6003,UsefulSeries!$I1668)</f>
        <v>4.9704895595139034E-2</v>
      </c>
      <c r="Z1673" s="12">
        <f ca="1">INDEX(S$9:S$6003,UsefulSeries!$I1668)</f>
        <v>0.25065790976462432</v>
      </c>
      <c r="AA1673" s="12">
        <f ca="1">INDEX(T$9:T$6003,UsefulSeries!$I1668)</f>
        <v>0</v>
      </c>
      <c r="AB1673" s="12">
        <f ca="1">INDEX(U$9:U$6003,UsefulSeries!$I1668)</f>
        <v>0</v>
      </c>
      <c r="AC1673" s="12">
        <f>INDEX( K$9:K$6003,UsefulSeries!$I1668)</f>
        <v>0</v>
      </c>
      <c r="AD1673" s="12">
        <f>INDEX(L$9:L$6003,UsefulSeries!$I1668)</f>
        <v>-3.0119156024910127E-2</v>
      </c>
      <c r="AE1673" s="12"/>
      <c r="AF1673" s="12"/>
      <c r="AG1673" s="12"/>
      <c r="AH1673" s="12"/>
      <c r="AI1673" s="12"/>
      <c r="AJ1673" s="12"/>
      <c r="AK1673" s="12"/>
      <c r="AL1673" s="12"/>
      <c r="AM1673" s="12"/>
      <c r="AN1673" s="12">
        <f t="shared" ca="1" si="243"/>
        <v>0</v>
      </c>
      <c r="AO1673" s="12">
        <f t="shared" ca="1" si="244"/>
        <v>0</v>
      </c>
      <c r="AP1673" s="12">
        <f t="shared" ca="1" si="245"/>
        <v>4.9704895595139034E-2</v>
      </c>
      <c r="AQ1673" s="12">
        <f t="shared" ca="1" si="246"/>
        <v>0.25065790976462432</v>
      </c>
      <c r="AR1673" s="12">
        <f t="shared" ca="1" si="247"/>
        <v>0</v>
      </c>
      <c r="AS1673" s="12">
        <f t="shared" ca="1" si="248"/>
        <v>0</v>
      </c>
      <c r="AT1673" s="12">
        <f t="shared" si="249"/>
        <v>0</v>
      </c>
      <c r="AU1673" s="12">
        <f t="shared" si="250"/>
        <v>-3.0119156024910127E-2</v>
      </c>
      <c r="AV1673" s="12"/>
      <c r="AW1673" s="12">
        <f ca="1">INDEX(I$9:I$6003,UsefulSeries!$I1668)</f>
        <v>0.14988158375921351</v>
      </c>
      <c r="AX1673" s="12"/>
      <c r="AY1673" s="12"/>
      <c r="AZ1673" s="12">
        <f ca="1"/>
        <v>4.9704895595139034E-2</v>
      </c>
      <c r="BA1673" s="12"/>
      <c r="BB1673" s="12">
        <f t="shared" ca="1" si="251"/>
        <v>4.9704895595139034E-2</v>
      </c>
      <c r="BC1673" s="12"/>
      <c r="BD1673" s="38">
        <f ca="1"/>
        <v>0.15647177229360174</v>
      </c>
    </row>
    <row r="1674" spans="1:56" x14ac:dyDescent="0.35">
      <c r="A1674" s="12">
        <f ca="1">INDEX('Flow probs &amp; rates'!$K$5:$K$5999,UsefulSeries!$E1672,0)*(1-INDEX('Flow probs &amp; rates'!$K$5:$K$5999,UsefulSeries!$E1672,0))/INDEX('Flow probs &amp; rates'!$E$4:$E$5999,UsefulSeries!$E1672,0)</f>
        <v>2.0736568113632618E-2</v>
      </c>
      <c r="B1674" s="12">
        <f ca="1">-INDEX('Flow probs &amp; rates'!$K$5:$K$5999,UsefulSeries!$E1672,0)*(INDEX('Flow probs &amp; rates'!$L$5:$L$5999,UsefulSeries!$E1672,0))/INDEX('Flow probs &amp; rates'!$E$4:$E$5999,UsefulSeries!$E1672,0)</f>
        <v>-2.730490967111922E-4</v>
      </c>
      <c r="C1674" s="12">
        <v>0</v>
      </c>
      <c r="D1674" s="12">
        <v>0</v>
      </c>
      <c r="E1674" s="12">
        <v>0</v>
      </c>
      <c r="F1674" s="12">
        <v>0</v>
      </c>
      <c r="G1674" s="12"/>
      <c r="H1674" s="12"/>
      <c r="I1674" s="12">
        <f ca="1">INDEX('Flow probs &amp; rates'!$K$5:$K$5999,UsefulSeries!$E1672)</f>
        <v>1.2298609253906339E-2</v>
      </c>
      <c r="J1674" s="12"/>
      <c r="K1674" s="12">
        <f>-INDEX('Flow probs &amp; rates'!$E$4:$E$5999,UsefulSeries!$E1672)</f>
        <v>-0.58579382074028752</v>
      </c>
      <c r="L1674" s="12">
        <f>INDEX('Flow probs &amp; rates'!$E$4:$E$5999,UsefulSeries!$E1672)</f>
        <v>0.58579382074028752</v>
      </c>
      <c r="M1674" s="12"/>
      <c r="N1674" s="12"/>
      <c r="O1674" s="12"/>
      <c r="P1674" s="12">
        <f t="array" aca="1" ref="P1674:U1679" ca="1">MINVERSE(A1674:F1679)</f>
        <v>48.231901126763532</v>
      </c>
      <c r="Q1674" s="12">
        <f ca="1"/>
        <v>0.60100167736236065</v>
      </c>
      <c r="R1674" s="12">
        <f ca="1"/>
        <v>0</v>
      </c>
      <c r="S1674" s="12">
        <f ca="1"/>
        <v>0</v>
      </c>
      <c r="T1674" s="12">
        <f ca="1"/>
        <v>0</v>
      </c>
      <c r="U1674" s="12">
        <f ca="1"/>
        <v>0</v>
      </c>
      <c r="V1674" s="12"/>
      <c r="W1674" s="12">
        <f ca="1">INDEX(P$10:P$6003,UsefulSeries!$I1668)</f>
        <v>0</v>
      </c>
      <c r="X1674" s="12">
        <f ca="1">INDEX(Q$10:Q$6003,UsefulSeries!$I1668)</f>
        <v>0</v>
      </c>
      <c r="Y1674" s="12">
        <f ca="1">INDEX(R$10:R$6003,UsefulSeries!$I1668)</f>
        <v>0</v>
      </c>
      <c r="Z1674" s="12">
        <f ca="1">INDEX(S$10:S$6003,UsefulSeries!$I1668)</f>
        <v>0</v>
      </c>
      <c r="AA1674" s="12">
        <f ca="1">INDEX(T$10:T$6003,UsefulSeries!$I1668)</f>
        <v>14.138091472029167</v>
      </c>
      <c r="AB1674" s="12">
        <f ca="1">INDEX(U$10:U$6003,UsefulSeries!$I1668)</f>
        <v>0.35429836983307855</v>
      </c>
      <c r="AC1674" s="12">
        <f>INDEX( K$10:K$6003,UsefulSeries!$I1668)</f>
        <v>0.33951914653040616</v>
      </c>
      <c r="AD1674" s="12">
        <f>INDEX(L$10:L$6003,UsefulSeries!$I1668)</f>
        <v>0</v>
      </c>
      <c r="AE1674" s="12"/>
      <c r="AF1674" s="12"/>
      <c r="AG1674" s="12"/>
      <c r="AH1674" s="12"/>
      <c r="AI1674" s="12"/>
      <c r="AJ1674" s="12"/>
      <c r="AK1674" s="12"/>
      <c r="AL1674" s="12"/>
      <c r="AM1674" s="12"/>
      <c r="AN1674" s="12">
        <f t="shared" ca="1" si="243"/>
        <v>0</v>
      </c>
      <c r="AO1674" s="12">
        <f t="shared" ca="1" si="244"/>
        <v>0</v>
      </c>
      <c r="AP1674" s="12">
        <f t="shared" ca="1" si="245"/>
        <v>0</v>
      </c>
      <c r="AQ1674" s="12">
        <f t="shared" ca="1" si="246"/>
        <v>0</v>
      </c>
      <c r="AR1674" s="12">
        <f t="shared" ca="1" si="247"/>
        <v>14.138091472029167</v>
      </c>
      <c r="AS1674" s="12">
        <f t="shared" ca="1" si="248"/>
        <v>0.35429836983307855</v>
      </c>
      <c r="AT1674" s="12">
        <f t="shared" si="249"/>
        <v>0.33951914653040616</v>
      </c>
      <c r="AU1674" s="12">
        <f t="shared" si="250"/>
        <v>0</v>
      </c>
      <c r="AV1674" s="12"/>
      <c r="AW1674" s="12">
        <f ca="1">INDEX(I$10:I$6003,UsefulSeries!$I1668)</f>
        <v>2.4631764566773174E-2</v>
      </c>
      <c r="AX1674" s="12"/>
      <c r="AY1674" s="12"/>
      <c r="AZ1674" s="12">
        <f ca="1"/>
        <v>0.35429836983307855</v>
      </c>
      <c r="BA1674" s="12"/>
      <c r="BB1674" s="12">
        <f t="shared" ca="1" si="251"/>
        <v>0.35429836983307855</v>
      </c>
      <c r="BC1674" s="12"/>
      <c r="BD1674" s="38">
        <f ca="1"/>
        <v>2.3221125516954072E-2</v>
      </c>
    </row>
    <row r="1675" spans="1:56" x14ac:dyDescent="0.35">
      <c r="A1675" s="12">
        <f ca="1">-INDEX('Flow probs &amp; rates'!$K$5:$K$5999,UsefulSeries!$E1672,0)*(INDEX('Flow probs &amp; rates'!$L$5:$L$5999,UsefulSeries!$E1672,0))/INDEX('Flow probs &amp; rates'!$E$4:$E$5999,UsefulSeries!$E1672,0)</f>
        <v>-2.730490967111922E-4</v>
      </c>
      <c r="B1675" s="12">
        <f ca="1">INDEX('Flow probs &amp; rates'!$L$5:$L$5999,UsefulSeries!$E1672,0)*(1-INDEX('Flow probs &amp; rates'!$L$5:$L$5999,UsefulSeries!$E1672,0))/INDEX('Flow probs &amp; rates'!$E$4:$E$5999,UsefulSeries!$E1672,0)</f>
        <v>2.191287900081176E-2</v>
      </c>
      <c r="C1675" s="12">
        <v>0</v>
      </c>
      <c r="D1675" s="12">
        <v>0</v>
      </c>
      <c r="E1675" s="12">
        <v>0</v>
      </c>
      <c r="F1675" s="12">
        <v>0</v>
      </c>
      <c r="G1675" s="12"/>
      <c r="H1675" s="12"/>
      <c r="I1675" s="12">
        <f ca="1">INDEX('Flow probs &amp; rates'!$L$5:$L$5999,UsefulSeries!$E1672)</f>
        <v>1.300557407020061E-2</v>
      </c>
      <c r="J1675" s="12"/>
      <c r="K1675" s="12">
        <f>-INDEX('Flow probs &amp; rates'!$E$4:$E$5999,UsefulSeries!$E1672)</f>
        <v>-0.58579382074028752</v>
      </c>
      <c r="L1675" s="12"/>
      <c r="M1675" s="12"/>
      <c r="N1675" s="12"/>
      <c r="O1675" s="12"/>
      <c r="P1675" s="12">
        <f ca="1"/>
        <v>0.60100167736236065</v>
      </c>
      <c r="Q1675" s="12">
        <f ca="1"/>
        <v>45.642752051342718</v>
      </c>
      <c r="R1675" s="12">
        <f ca="1"/>
        <v>0</v>
      </c>
      <c r="S1675" s="12">
        <f ca="1"/>
        <v>0</v>
      </c>
      <c r="T1675" s="12">
        <f ca="1"/>
        <v>0</v>
      </c>
      <c r="U1675" s="12">
        <f ca="1"/>
        <v>0</v>
      </c>
      <c r="V1675" s="12"/>
      <c r="W1675" s="12">
        <f ca="1">INDEX(P$11:P$6003,UsefulSeries!$I1668)</f>
        <v>0</v>
      </c>
      <c r="X1675" s="12">
        <f ca="1">INDEX(Q$11:Q$6003,UsefulSeries!$I1668)</f>
        <v>0</v>
      </c>
      <c r="Y1675" s="12">
        <f ca="1">INDEX(R$11:R$6003,UsefulSeries!$I1668)</f>
        <v>0</v>
      </c>
      <c r="Z1675" s="12">
        <f ca="1">INDEX(S$11:S$6003,UsefulSeries!$I1668)</f>
        <v>0</v>
      </c>
      <c r="AA1675" s="12">
        <f ca="1">INDEX(T$11:T$6003,UsefulSeries!$I1668)</f>
        <v>0.35429836983307861</v>
      </c>
      <c r="AB1675" s="12">
        <f ca="1">INDEX(U$11:U$6003,UsefulSeries!$I1668)</f>
        <v>20.229797919746748</v>
      </c>
      <c r="AC1675" s="12">
        <f>INDEX( K$11:K$6003,UsefulSeries!$I1668)</f>
        <v>0</v>
      </c>
      <c r="AD1675" s="12">
        <f>INDEX(L$11:L$6003,UsefulSeries!$I1668)</f>
        <v>0.33951914653040616</v>
      </c>
      <c r="AE1675" s="12"/>
      <c r="AF1675" s="12"/>
      <c r="AG1675" s="12"/>
      <c r="AH1675" s="12"/>
      <c r="AI1675" s="12"/>
      <c r="AJ1675" s="12"/>
      <c r="AK1675" s="12"/>
      <c r="AL1675" s="12"/>
      <c r="AM1675" s="12"/>
      <c r="AN1675" s="12">
        <f t="shared" ca="1" si="243"/>
        <v>0</v>
      </c>
      <c r="AO1675" s="12">
        <f t="shared" ca="1" si="244"/>
        <v>0</v>
      </c>
      <c r="AP1675" s="12">
        <f t="shared" ca="1" si="245"/>
        <v>0</v>
      </c>
      <c r="AQ1675" s="12">
        <f t="shared" ca="1" si="246"/>
        <v>0</v>
      </c>
      <c r="AR1675" s="12">
        <f t="shared" ca="1" si="247"/>
        <v>0.35429836983307861</v>
      </c>
      <c r="AS1675" s="12">
        <f t="shared" ca="1" si="248"/>
        <v>20.229797919746748</v>
      </c>
      <c r="AT1675" s="12">
        <f t="shared" si="249"/>
        <v>0</v>
      </c>
      <c r="AU1675" s="12">
        <f t="shared" si="250"/>
        <v>0.33951914653040616</v>
      </c>
      <c r="AV1675" s="12"/>
      <c r="AW1675" s="12">
        <f ca="1">INDEX(I$11:I$6003,UsefulSeries!$I1668)</f>
        <v>1.7082294997303897E-2</v>
      </c>
      <c r="AX1675" s="12"/>
      <c r="AY1675" s="12"/>
      <c r="AZ1675" s="12">
        <f ca="1"/>
        <v>0.35429836983307855</v>
      </c>
      <c r="BA1675" s="12"/>
      <c r="BB1675" s="12">
        <f t="shared" ca="1" si="251"/>
        <v>0.35429836983307855</v>
      </c>
      <c r="BC1675" s="12"/>
      <c r="BD1675" s="38">
        <f ca="1"/>
        <v>1.6292001680454662E-2</v>
      </c>
    </row>
    <row r="1676" spans="1:56" x14ac:dyDescent="0.35">
      <c r="A1676" s="12">
        <v>0</v>
      </c>
      <c r="B1676" s="12">
        <v>0</v>
      </c>
      <c r="C1676" s="12">
        <f ca="1">INDEX('Flow probs &amp; rates'!$M$5:$M$5999,UsefulSeries!$E1672,0)*(1-INDEX('Flow probs &amp; rates'!$M$5:$M$5999,UsefulSeries!$E1672,0))/INDEX('Flow probs &amp; rates'!$F$4:$F$5999,UsefulSeries!$E1672,0)</f>
        <v>2.9599313946141468</v>
      </c>
      <c r="D1676" s="12">
        <f ca="1">-INDEX('Flow probs &amp; rates'!$M$5:$M$5999,UsefulSeries!$E1672,0)*(INDEX('Flow probs &amp; rates'!$O$5:$O$5999,UsefulSeries!$E1672,0))/INDEX('Flow probs &amp; rates'!$F$4:$F$5999,UsefulSeries!$E1672,0)</f>
        <v>-0.48040678260551006</v>
      </c>
      <c r="E1676" s="12">
        <v>0</v>
      </c>
      <c r="F1676" s="12">
        <v>0</v>
      </c>
      <c r="G1676" s="12"/>
      <c r="H1676" s="12"/>
      <c r="I1676" s="12">
        <f ca="1">INDEX('Flow probs &amp; rates'!$M$5:$M$5999,UsefulSeries!$E1672)</f>
        <v>0.17101680836014102</v>
      </c>
      <c r="J1676" s="12"/>
      <c r="K1676" s="12">
        <f>INDEX('Flow probs &amp; rates'!$F$4:$F$5999,UsefulSeries!$E1672)</f>
        <v>4.7896400530233509E-2</v>
      </c>
      <c r="L1676" s="12">
        <f>-INDEX('Flow probs &amp; rates'!$F$4:$F$5999,UsefulSeries!$E1672)</f>
        <v>-4.7896400530233509E-2</v>
      </c>
      <c r="M1676" s="12"/>
      <c r="N1676" s="12"/>
      <c r="O1676" s="12"/>
      <c r="P1676" s="12">
        <f ca="1"/>
        <v>0</v>
      </c>
      <c r="Q1676" s="12">
        <f ca="1"/>
        <v>0</v>
      </c>
      <c r="R1676" s="12">
        <f ca="1"/>
        <v>0.34903999189784735</v>
      </c>
      <c r="S1676" s="12">
        <f ca="1"/>
        <v>6.8971611546780387E-2</v>
      </c>
      <c r="T1676" s="12">
        <f ca="1"/>
        <v>0</v>
      </c>
      <c r="U1676" s="12">
        <f ca="1"/>
        <v>0</v>
      </c>
      <c r="V1676" s="12"/>
      <c r="W1676" s="12"/>
      <c r="X1676" s="12"/>
      <c r="Y1676" s="12"/>
      <c r="Z1676" s="12"/>
      <c r="AA1676" s="12"/>
      <c r="AB1676" s="12"/>
      <c r="AC1676" s="12"/>
      <c r="AD1676" s="12"/>
      <c r="AE1676" s="12">
        <f t="array" ref="AE1676:AJ1677">TRANSPOSE(AC1670:AD1675)</f>
        <v>-0.63036169744468373</v>
      </c>
      <c r="AF1676" s="12">
        <v>-0.63036169744468373</v>
      </c>
      <c r="AG1676" s="12">
        <v>3.0119156024910127E-2</v>
      </c>
      <c r="AH1676" s="12">
        <v>0</v>
      </c>
      <c r="AI1676" s="12">
        <v>0.33951914653040616</v>
      </c>
      <c r="AJ1676" s="12">
        <v>0</v>
      </c>
      <c r="AK1676" s="12"/>
      <c r="AL1676" s="12"/>
      <c r="AM1676" s="12"/>
      <c r="AN1676" s="12">
        <f t="shared" si="243"/>
        <v>-0.63036169744468373</v>
      </c>
      <c r="AO1676" s="12">
        <f t="shared" si="244"/>
        <v>-0.63036169744468373</v>
      </c>
      <c r="AP1676" s="12">
        <f t="shared" si="245"/>
        <v>3.0119156024910127E-2</v>
      </c>
      <c r="AQ1676" s="12">
        <f t="shared" si="246"/>
        <v>0</v>
      </c>
      <c r="AR1676" s="12">
        <f t="shared" si="247"/>
        <v>0.33951914653040616</v>
      </c>
      <c r="AS1676" s="12">
        <f t="shared" si="248"/>
        <v>0</v>
      </c>
      <c r="AT1676" s="12">
        <f t="shared" si="249"/>
        <v>0</v>
      </c>
      <c r="AU1676" s="12">
        <f t="shared" si="250"/>
        <v>0</v>
      </c>
      <c r="AV1676" s="12"/>
      <c r="AW1676" s="12"/>
      <c r="AX1676" s="12">
        <f>INDEX($N$6:$N$6003,UsefulSeries!$K1668)</f>
        <v>-1.3469620184427544E-3</v>
      </c>
      <c r="AY1676" s="12"/>
      <c r="AZ1676" s="12"/>
      <c r="BA1676" s="12"/>
      <c r="BB1676" s="12">
        <f t="shared" si="251"/>
        <v>-1.3469620184427544E-3</v>
      </c>
      <c r="BC1676" s="12"/>
      <c r="BD1676" s="38">
        <f ca="1"/>
        <v>5.9565841163533043E-2</v>
      </c>
    </row>
    <row r="1677" spans="1:56" x14ac:dyDescent="0.35">
      <c r="A1677" s="12">
        <v>0</v>
      </c>
      <c r="B1677" s="12">
        <v>0</v>
      </c>
      <c r="C1677" s="12">
        <f ca="1">-INDEX('Flow probs &amp; rates'!$M$5:$M$5999,UsefulSeries!$E1672,0)*(INDEX('Flow probs &amp; rates'!$O$5:$O$5999,UsefulSeries!$E1672,0))/INDEX('Flow probs &amp; rates'!$F$4:$F$5999,UsefulSeries!$E1672,0)</f>
        <v>-0.48040678260551006</v>
      </c>
      <c r="D1677" s="12">
        <f ca="1">INDEX('Flow probs &amp; rates'!$O$5:$O$5999,UsefulSeries!$E1672,0)*(1-INDEX('Flow probs &amp; rates'!$O$5:$O$5999,UsefulSeries!$E1672,0))/INDEX('Flow probs &amp; rates'!$F$4:$F$5999,UsefulSeries!$E1672,0)</f>
        <v>2.4311622673129429</v>
      </c>
      <c r="E1677" s="12">
        <v>0</v>
      </c>
      <c r="F1677" s="12">
        <v>0</v>
      </c>
      <c r="G1677" s="12"/>
      <c r="H1677" s="12"/>
      <c r="I1677" s="12">
        <f ca="1">INDEX('Flow probs &amp; rates'!$O$5:$O$5999,UsefulSeries!$E1672)</f>
        <v>0.13454674951399234</v>
      </c>
      <c r="J1677" s="12"/>
      <c r="K1677" s="12"/>
      <c r="L1677" s="12">
        <f>-INDEX('Flow probs &amp; rates'!$F$4:$F$5999,UsefulSeries!$E1672)</f>
        <v>-4.7896400530233509E-2</v>
      </c>
      <c r="M1677" s="12"/>
      <c r="N1677" s="12"/>
      <c r="O1677" s="12"/>
      <c r="P1677" s="12">
        <f ca="1"/>
        <v>0</v>
      </c>
      <c r="Q1677" s="12">
        <f ca="1"/>
        <v>0</v>
      </c>
      <c r="R1677" s="12">
        <f ca="1"/>
        <v>6.8971611546780387E-2</v>
      </c>
      <c r="S1677" s="12">
        <f ca="1"/>
        <v>0.42495494598811129</v>
      </c>
      <c r="T1677" s="12">
        <f ca="1"/>
        <v>0</v>
      </c>
      <c r="U1677" s="12">
        <f ca="1"/>
        <v>0</v>
      </c>
      <c r="V1677" s="12"/>
      <c r="W1677" s="12"/>
      <c r="X1677" s="12"/>
      <c r="Y1677" s="12"/>
      <c r="Z1677" s="12"/>
      <c r="AA1677" s="12"/>
      <c r="AB1677" s="12"/>
      <c r="AC1677" s="12"/>
      <c r="AD1677" s="12"/>
      <c r="AE1677" s="12">
        <v>0.63036169744468373</v>
      </c>
      <c r="AF1677" s="12">
        <v>0</v>
      </c>
      <c r="AG1677" s="12">
        <v>-3.0119156024910127E-2</v>
      </c>
      <c r="AH1677" s="12">
        <v>-3.0119156024910127E-2</v>
      </c>
      <c r="AI1677" s="12">
        <v>0</v>
      </c>
      <c r="AJ1677" s="12">
        <v>0.33951914653040616</v>
      </c>
      <c r="AK1677" s="12"/>
      <c r="AL1677" s="12"/>
      <c r="AM1677" s="12"/>
      <c r="AN1677" s="12">
        <f t="shared" si="243"/>
        <v>0.63036169744468373</v>
      </c>
      <c r="AO1677" s="12">
        <f t="shared" si="244"/>
        <v>0</v>
      </c>
      <c r="AP1677" s="12">
        <f t="shared" si="245"/>
        <v>-3.0119156024910127E-2</v>
      </c>
      <c r="AQ1677" s="12">
        <f t="shared" si="246"/>
        <v>-3.0119156024910127E-2</v>
      </c>
      <c r="AR1677" s="12">
        <f t="shared" si="247"/>
        <v>0</v>
      </c>
      <c r="AS1677" s="12">
        <f t="shared" si="248"/>
        <v>0.33951914653040616</v>
      </c>
      <c r="AT1677" s="12">
        <f t="shared" si="249"/>
        <v>0</v>
      </c>
      <c r="AU1677" s="12">
        <f t="shared" si="250"/>
        <v>0</v>
      </c>
      <c r="AV1677" s="12"/>
      <c r="AW1677" s="12"/>
      <c r="AX1677" s="12">
        <f>INDEX('Margin error adjustment'!N$7:N$6003,UsefulSeries!$K1668)</f>
        <v>7.0107867275065461E-4</v>
      </c>
      <c r="AY1677" s="12"/>
      <c r="AZ1677" s="12"/>
      <c r="BA1677" s="12"/>
      <c r="BB1677" s="12">
        <f t="shared" si="251"/>
        <v>7.0107867275065461E-4</v>
      </c>
      <c r="BC1677" s="12"/>
      <c r="BD1677" s="38">
        <f ca="1"/>
        <v>4.8560622814488662E-2</v>
      </c>
    </row>
    <row r="1678" spans="1:56" x14ac:dyDescent="0.35">
      <c r="A1678" s="12">
        <v>0</v>
      </c>
      <c r="B1678" s="12">
        <v>0</v>
      </c>
      <c r="C1678" s="12">
        <v>0</v>
      </c>
      <c r="D1678" s="12">
        <v>0</v>
      </c>
      <c r="E1678" s="12">
        <f ca="1">INDEX('Flow probs &amp; rates'!$P$5:$P$5999,UsefulSeries!$E1672,0)*(1-INDEX('Flow probs &amp; rates'!$P$5:$P$5999,UsefulSeries!$E1672,0))/INDEX('Flow probs &amp; rates'!$G$4:$G$5999,UsefulSeries!$E1672,0)</f>
        <v>5.2915842438399779E-2</v>
      </c>
      <c r="F1678" s="12">
        <f ca="1">-INDEX('Flow probs &amp; rates'!$P$5:$P$5999,UsefulSeries!$E1672,0)*(INDEX('Flow probs &amp; rates'!$Q$5:$Q$5999,UsefulSeries!$E1672,0))/INDEX('Flow probs &amp; rates'!$G$4:$G$5999,UsefulSeries!$E1672,0)</f>
        <v>-1.1754508489714246E-3</v>
      </c>
      <c r="G1678" s="12"/>
      <c r="H1678" s="12"/>
      <c r="I1678" s="12">
        <f ca="1">INDEX('Flow probs &amp; rates'!$P$5:$P$5999,UsefulSeries!$E1672)</f>
        <v>1.9774626383501259E-2</v>
      </c>
      <c r="J1678" s="12"/>
      <c r="K1678" s="12">
        <f>INDEX('Flow probs &amp; rates'!$G$4:$G$5999,UsefulSeries!$E1672)</f>
        <v>0.36630977872947895</v>
      </c>
      <c r="L1678" s="12"/>
      <c r="M1678" s="12"/>
      <c r="N1678" s="12"/>
      <c r="O1678" s="12"/>
      <c r="P1678" s="12">
        <f ca="1"/>
        <v>0</v>
      </c>
      <c r="Q1678" s="12">
        <f ca="1"/>
        <v>0</v>
      </c>
      <c r="R1678" s="12">
        <f ca="1"/>
        <v>0</v>
      </c>
      <c r="S1678" s="12">
        <f ca="1"/>
        <v>0</v>
      </c>
      <c r="T1678" s="12">
        <f ca="1"/>
        <v>18.90642194641346</v>
      </c>
      <c r="U1678" s="12">
        <f ca="1"/>
        <v>0.38218934522988079</v>
      </c>
      <c r="V1678" s="12"/>
      <c r="W1678" s="12">
        <f ca="1">INDEX(P$6:P$6003,UsefulSeries!$I1676)</f>
        <v>57.275787820473155</v>
      </c>
      <c r="X1678" s="12">
        <f ca="1">INDEX(Q$6:Q$6003,UsefulSeries!$I1676)</f>
        <v>0.64564556104085102</v>
      </c>
      <c r="Y1678" s="12">
        <f ca="1">INDEX(R$6:R$6003,UsefulSeries!$I1676)</f>
        <v>0</v>
      </c>
      <c r="Z1678" s="12">
        <f ca="1">INDEX(S$6:S$6003,UsefulSeries!$I1676)</f>
        <v>0</v>
      </c>
      <c r="AA1678" s="12">
        <f ca="1">INDEX(T$6:T$6003,UsefulSeries!$I1676)</f>
        <v>0</v>
      </c>
      <c r="AB1678" s="12">
        <f ca="1">INDEX(U$6:U$6003,UsefulSeries!$I1676)</f>
        <v>0</v>
      </c>
      <c r="AC1678" s="12">
        <f>INDEX( K$6:K$6003,UsefulSeries!$I1676)</f>
        <v>-0.62901473542624098</v>
      </c>
      <c r="AD1678" s="12">
        <f>INDEX(L$6:L$6003,UsefulSeries!$I1676)</f>
        <v>0.62901473542624098</v>
      </c>
      <c r="AE1678" s="12"/>
      <c r="AF1678" s="12"/>
      <c r="AG1678" s="12"/>
      <c r="AH1678" s="12"/>
      <c r="AI1678" s="12"/>
      <c r="AJ1678" s="12"/>
      <c r="AK1678" s="12"/>
      <c r="AL1678" s="12"/>
      <c r="AM1678" s="12"/>
      <c r="AN1678" s="12">
        <f t="shared" ca="1" si="243"/>
        <v>57.275787820473155</v>
      </c>
      <c r="AO1678" s="12">
        <f t="shared" ca="1" si="244"/>
        <v>0.64564556104085102</v>
      </c>
      <c r="AP1678" s="12">
        <f t="shared" ca="1" si="245"/>
        <v>0</v>
      </c>
      <c r="AQ1678" s="12">
        <f t="shared" ca="1" si="246"/>
        <v>0</v>
      </c>
      <c r="AR1678" s="12">
        <f t="shared" ca="1" si="247"/>
        <v>0</v>
      </c>
      <c r="AS1678" s="12">
        <f t="shared" ca="1" si="248"/>
        <v>0</v>
      </c>
      <c r="AT1678" s="12">
        <f t="shared" si="249"/>
        <v>-0.62901473542624098</v>
      </c>
      <c r="AU1678" s="12">
        <f t="shared" si="250"/>
        <v>0.62901473542624098</v>
      </c>
      <c r="AV1678" s="12"/>
      <c r="AW1678" s="12">
        <f ca="1">INDEX(I$6:I$6003,UsefulSeries!$I1676)</f>
        <v>1.1107419305863963E-2</v>
      </c>
      <c r="AX1678" s="12"/>
      <c r="AY1678" s="12"/>
      <c r="AZ1678" s="12">
        <f t="array" aca="1" ref="AZ1678:AZ1683" ca="1">MMULT(W1678:AB1683,AW1678:AW1683)</f>
        <v>0.64564556104085102</v>
      </c>
      <c r="BA1678" s="12"/>
      <c r="BB1678" s="12">
        <f t="shared" ca="1" si="251"/>
        <v>0.64564556104085102</v>
      </c>
      <c r="BC1678" s="12"/>
      <c r="BD1678" s="38">
        <f t="array" aca="1" ref="BD1678:BD1685" ca="1">MMULT(MINVERSE(AN1678:AU1685),BB1678:BB1685)</f>
        <v>1.0921044476901324E-2</v>
      </c>
    </row>
    <row r="1679" spans="1:56" x14ac:dyDescent="0.35">
      <c r="A1679" s="12">
        <v>0</v>
      </c>
      <c r="B1679" s="12">
        <v>0</v>
      </c>
      <c r="C1679" s="12">
        <v>0</v>
      </c>
      <c r="D1679" s="12">
        <v>0</v>
      </c>
      <c r="E1679" s="12">
        <f ca="1">-INDEX('Flow probs &amp; rates'!$P$5:$P$5999,UsefulSeries!$E1672,0)*(INDEX('Flow probs &amp; rates'!$Q$5:$Q$5999,UsefulSeries!$E1672,0))/INDEX('Flow probs &amp; rates'!$G$4:$G$5999,UsefulSeries!$E1672,0)</f>
        <v>-1.1754508489714246E-3</v>
      </c>
      <c r="F1679" s="12">
        <f ca="1">INDEX('Flow probs &amp; rates'!$Q$5:$Q$5999,UsefulSeries!$E1672,0)*(1-INDEX('Flow probs &amp; rates'!$Q$5:$Q$5999,UsefulSeries!$E1672,0))/INDEX('Flow probs &amp; rates'!$G$4:$G$5999,UsefulSeries!$E1672,0)</f>
        <v>5.8148061962733547E-2</v>
      </c>
      <c r="G1679" s="12"/>
      <c r="H1679" s="12"/>
      <c r="I1679" s="12">
        <f ca="1">INDEX('Flow probs &amp; rates'!$Q$5:$Q$5999,UsefulSeries!$E1672)</f>
        <v>2.177432493760538E-2</v>
      </c>
      <c r="J1679" s="12"/>
      <c r="K1679" s="12"/>
      <c r="L1679" s="12">
        <f>INDEX('Flow probs &amp; rates'!$G$4:$G$5999,UsefulSeries!$E1672)</f>
        <v>0.36630977872947895</v>
      </c>
      <c r="M1679" s="12"/>
      <c r="N1679" s="12"/>
      <c r="O1679" s="12"/>
      <c r="P1679" s="12">
        <f ca="1"/>
        <v>0</v>
      </c>
      <c r="Q1679" s="12">
        <f ca="1"/>
        <v>0</v>
      </c>
      <c r="R1679" s="12">
        <f ca="1"/>
        <v>0</v>
      </c>
      <c r="S1679" s="12">
        <f ca="1"/>
        <v>0</v>
      </c>
      <c r="T1679" s="12">
        <f ca="1"/>
        <v>0.38218934522988085</v>
      </c>
      <c r="U1679" s="12">
        <f ca="1"/>
        <v>17.205203596149001</v>
      </c>
      <c r="V1679" s="12"/>
      <c r="W1679" s="12">
        <f ca="1">INDEX(P$7:P$6003,UsefulSeries!$I1676)</f>
        <v>0.64564556104085102</v>
      </c>
      <c r="X1679" s="12">
        <f ca="1">INDEX(Q$7:Q$6003,UsefulSeries!$I1676)</f>
        <v>43.578799353699189</v>
      </c>
      <c r="Y1679" s="12">
        <f ca="1">INDEX(R$7:R$6003,UsefulSeries!$I1676)</f>
        <v>0</v>
      </c>
      <c r="Z1679" s="12">
        <f ca="1">INDEX(S$7:S$6003,UsefulSeries!$I1676)</f>
        <v>0</v>
      </c>
      <c r="AA1679" s="12">
        <f ca="1">INDEX(T$7:T$6003,UsefulSeries!$I1676)</f>
        <v>0</v>
      </c>
      <c r="AB1679" s="12">
        <f ca="1">INDEX(U$7:U$6003,UsefulSeries!$I1676)</f>
        <v>0</v>
      </c>
      <c r="AC1679" s="12">
        <f>INDEX( K$7:K$6003,UsefulSeries!$I1676,1)</f>
        <v>-0.62901473542624098</v>
      </c>
      <c r="AD1679" s="12">
        <f>INDEX(L$7:L$6003,UsefulSeries!$I1676,1)</f>
        <v>0</v>
      </c>
      <c r="AE1679" s="12"/>
      <c r="AF1679" s="12"/>
      <c r="AG1679" s="12"/>
      <c r="AH1679" s="12"/>
      <c r="AI1679" s="12"/>
      <c r="AJ1679" s="12"/>
      <c r="AK1679" s="12"/>
      <c r="AL1679" s="12"/>
      <c r="AM1679" s="12"/>
      <c r="AN1679" s="12">
        <f t="shared" ca="1" si="243"/>
        <v>0.64564556104085102</v>
      </c>
      <c r="AO1679" s="12">
        <f t="shared" ca="1" si="244"/>
        <v>43.578799353699189</v>
      </c>
      <c r="AP1679" s="12">
        <f t="shared" ca="1" si="245"/>
        <v>0</v>
      </c>
      <c r="AQ1679" s="12">
        <f t="shared" ca="1" si="246"/>
        <v>0</v>
      </c>
      <c r="AR1679" s="12">
        <f t="shared" ca="1" si="247"/>
        <v>0</v>
      </c>
      <c r="AS1679" s="12">
        <f t="shared" ca="1" si="248"/>
        <v>0</v>
      </c>
      <c r="AT1679" s="12">
        <f t="shared" si="249"/>
        <v>-0.62901473542624098</v>
      </c>
      <c r="AU1679" s="12">
        <f t="shared" si="250"/>
        <v>0</v>
      </c>
      <c r="AV1679" s="12"/>
      <c r="AW1679" s="12">
        <f ca="1">INDEX(I$7:I$6003,UsefulSeries!$I1676)</f>
        <v>1.4651025602824545E-2</v>
      </c>
      <c r="AX1679" s="12"/>
      <c r="AY1679" s="12"/>
      <c r="AZ1679" s="12">
        <f ca="1"/>
        <v>0.64564556104085113</v>
      </c>
      <c r="BA1679" s="12"/>
      <c r="BB1679" s="12">
        <f t="shared" ca="1" si="251"/>
        <v>0.64564556104085113</v>
      </c>
      <c r="BC1679" s="12"/>
      <c r="BD1679" s="38">
        <f ca="1"/>
        <v>1.5884993791796774E-2</v>
      </c>
    </row>
    <row r="1680" spans="1:56" x14ac:dyDescent="0.35">
      <c r="A1680" s="12">
        <f ca="1">INDEX('Flow probs &amp; rates'!$K$5:$K$5999,UsefulSeries!$E1678,0)*(1-INDEX('Flow probs &amp; rates'!$K$5:$K$5999,UsefulSeries!$E1678,0))/INDEX('Flow probs &amp; rates'!$E$4:$E$5999,UsefulSeries!$E1678,0)</f>
        <v>2.0908540752119245E-2</v>
      </c>
      <c r="B1680" s="12">
        <f ca="1">-INDEX('Flow probs &amp; rates'!$K$5:$K$5999,UsefulSeries!$E1678,0)*(INDEX('Flow probs &amp; rates'!$L$5:$L$5999,UsefulSeries!$E1678,0))/INDEX('Flow probs &amp; rates'!$E$4:$E$5999,UsefulSeries!$E1678,0)</f>
        <v>-2.8089882712716962E-4</v>
      </c>
      <c r="C1680" s="12">
        <v>0</v>
      </c>
      <c r="D1680" s="12">
        <v>0</v>
      </c>
      <c r="E1680" s="12">
        <v>0</v>
      </c>
      <c r="F1680" s="12">
        <v>0</v>
      </c>
      <c r="G1680" s="12"/>
      <c r="H1680" s="12"/>
      <c r="I1680" s="12">
        <f ca="1">INDEX('Flow probs &amp; rates'!$K$5:$K$5999,UsefulSeries!$E1678)</f>
        <v>1.2411501961042242E-2</v>
      </c>
      <c r="J1680" s="12"/>
      <c r="K1680" s="12">
        <f>-INDEX('Flow probs &amp; rates'!$E$4:$E$5999,UsefulSeries!$E1678)</f>
        <v>-0.58624160937060599</v>
      </c>
      <c r="L1680" s="12">
        <f>INDEX('Flow probs &amp; rates'!$E$4:$E$5999,UsefulSeries!$E1678)</f>
        <v>0.58624160937060599</v>
      </c>
      <c r="M1680" s="12"/>
      <c r="N1680" s="12"/>
      <c r="O1680" s="12"/>
      <c r="P1680" s="12">
        <f t="array" aca="1" ref="P1680:U1685" ca="1">MINVERSE(A1680:F1685)</f>
        <v>47.835428910922253</v>
      </c>
      <c r="Q1680" s="12">
        <f ca="1"/>
        <v>0.60169271922471612</v>
      </c>
      <c r="R1680" s="12">
        <f ca="1"/>
        <v>0</v>
      </c>
      <c r="S1680" s="12">
        <f ca="1"/>
        <v>0</v>
      </c>
      <c r="T1680" s="12">
        <f ca="1"/>
        <v>0</v>
      </c>
      <c r="U1680" s="12">
        <f ca="1"/>
        <v>0</v>
      </c>
      <c r="V1680" s="12"/>
      <c r="W1680" s="12">
        <f ca="1">INDEX(P$8:P$6003,UsefulSeries!$I1676)</f>
        <v>0</v>
      </c>
      <c r="X1680" s="12">
        <f ca="1">INDEX(Q$8:Q$6003,UsefulSeries!$I1676)</f>
        <v>0</v>
      </c>
      <c r="Y1680" s="12">
        <f ca="1">INDEX(R$8:R$6003,UsefulSeries!$I1676)</f>
        <v>0.1780712217267896</v>
      </c>
      <c r="Z1680" s="12">
        <f ca="1">INDEX(S$8:S$6003,UsefulSeries!$I1676)</f>
        <v>5.0732645808286861E-2</v>
      </c>
      <c r="AA1680" s="12">
        <f ca="1">INDEX(T$8:T$6003,UsefulSeries!$I1676)</f>
        <v>0</v>
      </c>
      <c r="AB1680" s="12">
        <f ca="1">INDEX(U$8:U$6003,UsefulSeries!$I1676)</f>
        <v>0</v>
      </c>
      <c r="AC1680" s="12">
        <f>INDEX( K$8:K$6003,UsefulSeries!$I1676)</f>
        <v>3.0820234697660782E-2</v>
      </c>
      <c r="AD1680" s="12">
        <f>INDEX(L$8:L$6003,UsefulSeries!$I1676)</f>
        <v>-3.0820234697660782E-2</v>
      </c>
      <c r="AE1680" s="12"/>
      <c r="AF1680" s="12"/>
      <c r="AG1680" s="12"/>
      <c r="AH1680" s="12"/>
      <c r="AI1680" s="12"/>
      <c r="AJ1680" s="12"/>
      <c r="AK1680" s="12"/>
      <c r="AL1680" s="12"/>
      <c r="AM1680" s="12"/>
      <c r="AN1680" s="12">
        <f t="shared" ca="1" si="243"/>
        <v>0</v>
      </c>
      <c r="AO1680" s="12">
        <f t="shared" ca="1" si="244"/>
        <v>0</v>
      </c>
      <c r="AP1680" s="12">
        <f t="shared" ca="1" si="245"/>
        <v>0.1780712217267896</v>
      </c>
      <c r="AQ1680" s="12">
        <f t="shared" ca="1" si="246"/>
        <v>5.0732645808286861E-2</v>
      </c>
      <c r="AR1680" s="12">
        <f t="shared" ca="1" si="247"/>
        <v>0</v>
      </c>
      <c r="AS1680" s="12">
        <f t="shared" ca="1" si="248"/>
        <v>0</v>
      </c>
      <c r="AT1680" s="12">
        <f t="shared" si="249"/>
        <v>3.0820234697660782E-2</v>
      </c>
      <c r="AU1680" s="12">
        <f t="shared" si="250"/>
        <v>-3.0820234697660782E-2</v>
      </c>
      <c r="AV1680" s="12"/>
      <c r="AW1680" s="12">
        <f ca="1">INDEX(I$8:I$6003,UsefulSeries!$I1676)</f>
        <v>0.24203376294537698</v>
      </c>
      <c r="AX1680" s="12"/>
      <c r="AY1680" s="12"/>
      <c r="AZ1680" s="12">
        <f ca="1"/>
        <v>5.0732645808286861E-2</v>
      </c>
      <c r="BA1680" s="12"/>
      <c r="BB1680" s="12">
        <f t="shared" ca="1" si="251"/>
        <v>5.0732645808286861E-2</v>
      </c>
      <c r="BC1680" s="12"/>
      <c r="BD1680" s="38">
        <f ca="1"/>
        <v>0.24123646236923718</v>
      </c>
    </row>
    <row r="1681" spans="1:56" x14ac:dyDescent="0.35">
      <c r="A1681" s="12">
        <f ca="1">-INDEX('Flow probs &amp; rates'!$K$5:$K$5999,UsefulSeries!$E1678,0)*(INDEX('Flow probs &amp; rates'!$L$5:$L$5999,UsefulSeries!$E1678,0))/INDEX('Flow probs &amp; rates'!$E$4:$E$5999,UsefulSeries!$E1678,0)</f>
        <v>-2.8089882712716962E-4</v>
      </c>
      <c r="B1681" s="12">
        <f ca="1">INDEX('Flow probs &amp; rates'!$L$5:$L$5999,UsefulSeries!$E1678,0)*(1-INDEX('Flow probs &amp; rates'!$L$5:$L$5999,UsefulSeries!$E1678,0))/INDEX('Flow probs &amp; rates'!$E$4:$E$5999,UsefulSeries!$E1678,0)</f>
        <v>2.2331857187031762E-2</v>
      </c>
      <c r="C1681" s="12">
        <v>0</v>
      </c>
      <c r="D1681" s="12">
        <v>0</v>
      </c>
      <c r="E1681" s="12">
        <v>0</v>
      </c>
      <c r="F1681" s="12">
        <v>0</v>
      </c>
      <c r="G1681" s="12"/>
      <c r="H1681" s="12"/>
      <c r="I1681" s="12">
        <f ca="1">INDEX('Flow probs &amp; rates'!$L$5:$L$5999,UsefulSeries!$E1678)</f>
        <v>1.3267901097081983E-2</v>
      </c>
      <c r="J1681" s="12"/>
      <c r="K1681" s="12">
        <f>-INDEX('Flow probs &amp; rates'!$E$4:$E$5999,UsefulSeries!$E1678)</f>
        <v>-0.58624160937060599</v>
      </c>
      <c r="L1681" s="12"/>
      <c r="M1681" s="12"/>
      <c r="N1681" s="12"/>
      <c r="O1681" s="12"/>
      <c r="P1681" s="12">
        <f ca="1"/>
        <v>0.60169271922471623</v>
      </c>
      <c r="Q1681" s="12">
        <f ca="1"/>
        <v>44.786647451781349</v>
      </c>
      <c r="R1681" s="12">
        <f ca="1"/>
        <v>0</v>
      </c>
      <c r="S1681" s="12">
        <f ca="1"/>
        <v>0</v>
      </c>
      <c r="T1681" s="12">
        <f ca="1"/>
        <v>0</v>
      </c>
      <c r="U1681" s="12">
        <f ca="1"/>
        <v>0</v>
      </c>
      <c r="V1681" s="12"/>
      <c r="W1681" s="12">
        <f ca="1">INDEX(P$9:P$6003,UsefulSeries!$I1676)</f>
        <v>0</v>
      </c>
      <c r="X1681" s="12">
        <f ca="1">INDEX(Q$9:Q$6003,UsefulSeries!$I1676)</f>
        <v>0</v>
      </c>
      <c r="Y1681" s="12">
        <f ca="1">INDEX(R$9:R$6003,UsefulSeries!$I1676)</f>
        <v>5.0732645808286861E-2</v>
      </c>
      <c r="Z1681" s="12">
        <f ca="1">INDEX(S$9:S$6003,UsefulSeries!$I1676)</f>
        <v>0.25556829863726838</v>
      </c>
      <c r="AA1681" s="12">
        <f ca="1">INDEX(T$9:T$6003,UsefulSeries!$I1676)</f>
        <v>0</v>
      </c>
      <c r="AB1681" s="12">
        <f ca="1">INDEX(U$9:U$6003,UsefulSeries!$I1676)</f>
        <v>0</v>
      </c>
      <c r="AC1681" s="12">
        <f>INDEX( K$9:K$6003,UsefulSeries!$I1676)</f>
        <v>0</v>
      </c>
      <c r="AD1681" s="12">
        <f>INDEX(L$9:L$6003,UsefulSeries!$I1676)</f>
        <v>-3.0820234697660782E-2</v>
      </c>
      <c r="AE1681" s="12"/>
      <c r="AF1681" s="12"/>
      <c r="AG1681" s="12"/>
      <c r="AH1681" s="12"/>
      <c r="AI1681" s="12"/>
      <c r="AJ1681" s="12"/>
      <c r="AK1681" s="12"/>
      <c r="AL1681" s="12"/>
      <c r="AM1681" s="12"/>
      <c r="AN1681" s="12">
        <f t="shared" ca="1" si="243"/>
        <v>0</v>
      </c>
      <c r="AO1681" s="12">
        <f t="shared" ca="1" si="244"/>
        <v>0</v>
      </c>
      <c r="AP1681" s="12">
        <f t="shared" ca="1" si="245"/>
        <v>5.0732645808286861E-2</v>
      </c>
      <c r="AQ1681" s="12">
        <f t="shared" ca="1" si="246"/>
        <v>0.25556829863726838</v>
      </c>
      <c r="AR1681" s="12">
        <f t="shared" ca="1" si="247"/>
        <v>0</v>
      </c>
      <c r="AS1681" s="12">
        <f t="shared" ca="1" si="248"/>
        <v>0</v>
      </c>
      <c r="AT1681" s="12">
        <f t="shared" si="249"/>
        <v>0</v>
      </c>
      <c r="AU1681" s="12">
        <f t="shared" si="250"/>
        <v>-3.0820234697660782E-2</v>
      </c>
      <c r="AV1681" s="12"/>
      <c r="AW1681" s="12">
        <f ca="1">INDEX(I$9:I$6003,UsefulSeries!$I1676)</f>
        <v>0.15046323368028502</v>
      </c>
      <c r="AX1681" s="12"/>
      <c r="AY1681" s="12"/>
      <c r="AZ1681" s="12">
        <f ca="1"/>
        <v>5.0732645808286854E-2</v>
      </c>
      <c r="BA1681" s="12"/>
      <c r="BB1681" s="12">
        <f t="shared" ca="1" si="251"/>
        <v>5.0732645808286854E-2</v>
      </c>
      <c r="BC1681" s="12"/>
      <c r="BD1681" s="38">
        <f ca="1"/>
        <v>0.16280199140116799</v>
      </c>
    </row>
    <row r="1682" spans="1:56" x14ac:dyDescent="0.35">
      <c r="A1682" s="12">
        <v>0</v>
      </c>
      <c r="B1682" s="12">
        <v>0</v>
      </c>
      <c r="C1682" s="12">
        <f ca="1">INDEX('Flow probs &amp; rates'!$M$5:$M$5999,UsefulSeries!$E1678,0)*(1-INDEX('Flow probs &amp; rates'!$M$5:$M$5999,UsefulSeries!$E1678,0))/INDEX('Flow probs &amp; rates'!$F$4:$F$5999,UsefulSeries!$E1678,0)</f>
        <v>2.9817701831986505</v>
      </c>
      <c r="D1682" s="12">
        <f ca="1">-INDEX('Flow probs &amp; rates'!$M$5:$M$5999,UsefulSeries!$E1678,0)*(INDEX('Flow probs &amp; rates'!$O$5:$O$5999,UsefulSeries!$E1678,0))/INDEX('Flow probs &amp; rates'!$F$4:$F$5999,UsefulSeries!$E1678,0)</f>
        <v>-0.50725518745976639</v>
      </c>
      <c r="E1682" s="12">
        <v>0</v>
      </c>
      <c r="F1682" s="12">
        <v>0</v>
      </c>
      <c r="G1682" s="12"/>
      <c r="H1682" s="12"/>
      <c r="I1682" s="12">
        <f ca="1">INDEX('Flow probs &amp; rates'!$M$5:$M$5999,UsefulSeries!$E1678)</f>
        <v>0.17055664853647343</v>
      </c>
      <c r="J1682" s="12"/>
      <c r="K1682" s="12">
        <f>INDEX('Flow probs &amp; rates'!$F$4:$F$5999,UsefulSeries!$E1678)</f>
        <v>4.7443991147809575E-2</v>
      </c>
      <c r="L1682" s="12">
        <f>-INDEX('Flow probs &amp; rates'!$F$4:$F$5999,UsefulSeries!$E1678)</f>
        <v>-4.7443991147809575E-2</v>
      </c>
      <c r="M1682" s="12"/>
      <c r="N1682" s="12"/>
      <c r="O1682" s="12"/>
      <c r="P1682" s="12">
        <f ca="1"/>
        <v>0</v>
      </c>
      <c r="Q1682" s="12">
        <f ca="1"/>
        <v>0</v>
      </c>
      <c r="R1682" s="12">
        <f ca="1"/>
        <v>0.34709673925404472</v>
      </c>
      <c r="S1682" s="12">
        <f ca="1"/>
        <v>6.8925283875899745E-2</v>
      </c>
      <c r="T1682" s="12">
        <f ca="1"/>
        <v>0</v>
      </c>
      <c r="U1682" s="12">
        <f ca="1"/>
        <v>0</v>
      </c>
      <c r="V1682" s="12"/>
      <c r="W1682" s="12">
        <f ca="1">INDEX(P$10:P$6003,UsefulSeries!$I1676)</f>
        <v>0</v>
      </c>
      <c r="X1682" s="12">
        <f ca="1">INDEX(Q$10:Q$6003,UsefulSeries!$I1676)</f>
        <v>0</v>
      </c>
      <c r="Y1682" s="12">
        <f ca="1">INDEX(R$10:R$6003,UsefulSeries!$I1676)</f>
        <v>0</v>
      </c>
      <c r="Z1682" s="12">
        <f ca="1">INDEX(S$10:S$6003,UsefulSeries!$I1676)</f>
        <v>0</v>
      </c>
      <c r="AA1682" s="12">
        <f ca="1">INDEX(T$10:T$6003,UsefulSeries!$I1676)</f>
        <v>14.010328849660709</v>
      </c>
      <c r="AB1682" s="12">
        <f ca="1">INDEX(U$10:U$6003,UsefulSeries!$I1676)</f>
        <v>0.35501581937709298</v>
      </c>
      <c r="AC1682" s="12">
        <f>INDEX( K$10:K$6003,UsefulSeries!$I1676)</f>
        <v>0.34016502987609826</v>
      </c>
      <c r="AD1682" s="12">
        <f>INDEX(L$10:L$6003,UsefulSeries!$I1676)</f>
        <v>0</v>
      </c>
      <c r="AE1682" s="12"/>
      <c r="AF1682" s="12"/>
      <c r="AG1682" s="12"/>
      <c r="AH1682" s="12"/>
      <c r="AI1682" s="12"/>
      <c r="AJ1682" s="12"/>
      <c r="AK1682" s="12"/>
      <c r="AL1682" s="12"/>
      <c r="AM1682" s="12"/>
      <c r="AN1682" s="12">
        <f t="shared" ca="1" si="243"/>
        <v>0</v>
      </c>
      <c r="AO1682" s="12">
        <f t="shared" ca="1" si="244"/>
        <v>0</v>
      </c>
      <c r="AP1682" s="12">
        <f t="shared" ca="1" si="245"/>
        <v>0</v>
      </c>
      <c r="AQ1682" s="12">
        <f t="shared" ca="1" si="246"/>
        <v>0</v>
      </c>
      <c r="AR1682" s="12">
        <f t="shared" ca="1" si="247"/>
        <v>14.010328849660709</v>
      </c>
      <c r="AS1682" s="12">
        <f t="shared" ca="1" si="248"/>
        <v>0.35501581937709298</v>
      </c>
      <c r="AT1682" s="12">
        <f t="shared" si="249"/>
        <v>0.34016502987609826</v>
      </c>
      <c r="AU1682" s="12">
        <f t="shared" si="250"/>
        <v>0</v>
      </c>
      <c r="AV1682" s="12"/>
      <c r="AW1682" s="12">
        <f ca="1">INDEX(I$10:I$6003,UsefulSeries!$I1676)</f>
        <v>2.4910818896769965E-2</v>
      </c>
      <c r="AX1682" s="12"/>
      <c r="AY1682" s="12"/>
      <c r="AZ1682" s="12">
        <f ca="1"/>
        <v>0.35501581937709292</v>
      </c>
      <c r="BA1682" s="12"/>
      <c r="BB1682" s="12">
        <f t="shared" ca="1" si="251"/>
        <v>0.35501581937709292</v>
      </c>
      <c r="BC1682" s="12"/>
      <c r="BD1682" s="38">
        <f ca="1"/>
        <v>2.2881449060613276E-2</v>
      </c>
    </row>
    <row r="1683" spans="1:56" x14ac:dyDescent="0.35">
      <c r="A1683" s="12">
        <v>0</v>
      </c>
      <c r="B1683" s="12">
        <v>0</v>
      </c>
      <c r="C1683" s="12">
        <f ca="1">-INDEX('Flow probs &amp; rates'!$M$5:$M$5999,UsefulSeries!$E1678,0)*(INDEX('Flow probs &amp; rates'!$O$5:$O$5999,UsefulSeries!$E1678,0))/INDEX('Flow probs &amp; rates'!$F$4:$F$5999,UsefulSeries!$E1678,0)</f>
        <v>-0.50725518745976639</v>
      </c>
      <c r="D1683" s="12">
        <f ca="1">INDEX('Flow probs &amp; rates'!$O$5:$O$5999,UsefulSeries!$E1678,0)*(1-INDEX('Flow probs &amp; rates'!$O$5:$O$5999,UsefulSeries!$E1678,0))/INDEX('Flow probs &amp; rates'!$F$4:$F$5999,UsefulSeries!$E1678,0)</f>
        <v>2.5544562406734919</v>
      </c>
      <c r="E1683" s="12">
        <v>0</v>
      </c>
      <c r="F1683" s="12">
        <v>0</v>
      </c>
      <c r="G1683" s="12"/>
      <c r="H1683" s="12"/>
      <c r="I1683" s="12">
        <f ca="1">INDEX('Flow probs &amp; rates'!$O$5:$O$5999,UsefulSeries!$E1678)</f>
        <v>0.14110391374379699</v>
      </c>
      <c r="J1683" s="12"/>
      <c r="K1683" s="12"/>
      <c r="L1683" s="12">
        <f>-INDEX('Flow probs &amp; rates'!$F$4:$F$5999,UsefulSeries!$E1678)</f>
        <v>-4.7443991147809575E-2</v>
      </c>
      <c r="M1683" s="12"/>
      <c r="N1683" s="12"/>
      <c r="O1683" s="12"/>
      <c r="P1683" s="12">
        <f ca="1"/>
        <v>0</v>
      </c>
      <c r="Q1683" s="12">
        <f ca="1"/>
        <v>0</v>
      </c>
      <c r="R1683" s="12">
        <f ca="1"/>
        <v>6.8925283875899745E-2</v>
      </c>
      <c r="S1683" s="12">
        <f ca="1"/>
        <v>0.40515969360286064</v>
      </c>
      <c r="T1683" s="12">
        <f ca="1"/>
        <v>0</v>
      </c>
      <c r="U1683" s="12">
        <f ca="1"/>
        <v>0</v>
      </c>
      <c r="V1683" s="12"/>
      <c r="W1683" s="12">
        <f ca="1">INDEX(P$11:P$6003,UsefulSeries!$I1676)</f>
        <v>0</v>
      </c>
      <c r="X1683" s="12">
        <f ca="1">INDEX(Q$11:Q$6003,UsefulSeries!$I1676)</f>
        <v>0</v>
      </c>
      <c r="Y1683" s="12">
        <f ca="1">INDEX(R$11:R$6003,UsefulSeries!$I1676)</f>
        <v>0</v>
      </c>
      <c r="Z1683" s="12">
        <f ca="1">INDEX(S$11:S$6003,UsefulSeries!$I1676)</f>
        <v>0</v>
      </c>
      <c r="AA1683" s="12">
        <f ca="1">INDEX(T$11:T$6003,UsefulSeries!$I1676)</f>
        <v>0.35501581937709303</v>
      </c>
      <c r="AB1683" s="12">
        <f ca="1">INDEX(U$11:U$6003,UsefulSeries!$I1676)</f>
        <v>20.458705972698841</v>
      </c>
      <c r="AC1683" s="12">
        <f>INDEX( K$11:K$6003,UsefulSeries!$I1676)</f>
        <v>0</v>
      </c>
      <c r="AD1683" s="12">
        <f>INDEX(L$11:L$6003,UsefulSeries!$I1676)</f>
        <v>0.34016502987609826</v>
      </c>
      <c r="AE1683" s="12"/>
      <c r="AF1683" s="12"/>
      <c r="AG1683" s="12"/>
      <c r="AH1683" s="12"/>
      <c r="AI1683" s="12"/>
      <c r="AJ1683" s="12"/>
      <c r="AK1683" s="12"/>
      <c r="AL1683" s="12"/>
      <c r="AM1683" s="12"/>
      <c r="AN1683" s="12">
        <f t="shared" ca="1" si="243"/>
        <v>0</v>
      </c>
      <c r="AO1683" s="12">
        <f t="shared" ca="1" si="244"/>
        <v>0</v>
      </c>
      <c r="AP1683" s="12">
        <f t="shared" ca="1" si="245"/>
        <v>0</v>
      </c>
      <c r="AQ1683" s="12">
        <f t="shared" ca="1" si="246"/>
        <v>0</v>
      </c>
      <c r="AR1683" s="12">
        <f t="shared" ca="1" si="247"/>
        <v>0.35501581937709303</v>
      </c>
      <c r="AS1683" s="12">
        <f t="shared" ca="1" si="248"/>
        <v>20.458705972698841</v>
      </c>
      <c r="AT1683" s="12">
        <f t="shared" si="249"/>
        <v>0</v>
      </c>
      <c r="AU1683" s="12">
        <f t="shared" si="250"/>
        <v>0.34016502987609826</v>
      </c>
      <c r="AV1683" s="12"/>
      <c r="AW1683" s="12">
        <f ca="1">INDEX(I$11:I$6003,UsefulSeries!$I1676)</f>
        <v>1.6920526892416941E-2</v>
      </c>
      <c r="AX1683" s="12"/>
      <c r="AY1683" s="12"/>
      <c r="AZ1683" s="12">
        <f ca="1"/>
        <v>0.35501581937709298</v>
      </c>
      <c r="BA1683" s="12"/>
      <c r="BB1683" s="12">
        <f t="shared" ca="1" si="251"/>
        <v>0.35501581937709298</v>
      </c>
      <c r="BC1683" s="12"/>
      <c r="BD1683" s="38">
        <f ca="1"/>
        <v>1.5276369125608492E-2</v>
      </c>
    </row>
    <row r="1684" spans="1:56" x14ac:dyDescent="0.35">
      <c r="A1684" s="12">
        <v>0</v>
      </c>
      <c r="B1684" s="12">
        <v>0</v>
      </c>
      <c r="C1684" s="12">
        <v>0</v>
      </c>
      <c r="D1684" s="12">
        <v>0</v>
      </c>
      <c r="E1684" s="12">
        <f ca="1">INDEX('Flow probs &amp; rates'!$P$5:$P$5999,UsefulSeries!$E1678,0)*(1-INDEX('Flow probs &amp; rates'!$P$5:$P$5999,UsefulSeries!$E1678,0))/INDEX('Flow probs &amp; rates'!$G$4:$G$5999,UsefulSeries!$E1678,0)</f>
        <v>5.354635018979282E-2</v>
      </c>
      <c r="F1684" s="12">
        <f ca="1">-INDEX('Flow probs &amp; rates'!$P$5:$P$5999,UsefulSeries!$E1678,0)*(INDEX('Flow probs &amp; rates'!$Q$5:$Q$5999,UsefulSeries!$E1678,0))/INDEX('Flow probs &amp; rates'!$G$4:$G$5999,UsefulSeries!$E1678,0)</f>
        <v>-1.1985552545866268E-3</v>
      </c>
      <c r="G1684" s="12"/>
      <c r="H1684" s="12"/>
      <c r="I1684" s="12">
        <f ca="1">INDEX('Flow probs &amp; rates'!$P$5:$P$5999,UsefulSeries!$E1678)</f>
        <v>2.0015415991518102E-2</v>
      </c>
      <c r="J1684" s="12"/>
      <c r="K1684" s="12">
        <f>INDEX('Flow probs &amp; rates'!$G$4:$G$5999,UsefulSeries!$E1678)</f>
        <v>0.36631439948158445</v>
      </c>
      <c r="L1684" s="12"/>
      <c r="M1684" s="12"/>
      <c r="N1684" s="12"/>
      <c r="O1684" s="12"/>
      <c r="P1684" s="12">
        <f ca="1"/>
        <v>0</v>
      </c>
      <c r="Q1684" s="12">
        <f ca="1"/>
        <v>0</v>
      </c>
      <c r="R1684" s="12">
        <f ca="1"/>
        <v>0</v>
      </c>
      <c r="S1684" s="12">
        <f ca="1"/>
        <v>0</v>
      </c>
      <c r="T1684" s="12">
        <f ca="1"/>
        <v>18.683967618197276</v>
      </c>
      <c r="U1684" s="12">
        <f ca="1"/>
        <v>0.38235451973272822</v>
      </c>
      <c r="V1684" s="12"/>
      <c r="W1684" s="12"/>
      <c r="X1684" s="12"/>
      <c r="Y1684" s="12"/>
      <c r="Z1684" s="12"/>
      <c r="AA1684" s="12"/>
      <c r="AB1684" s="12"/>
      <c r="AC1684" s="12"/>
      <c r="AD1684" s="12"/>
      <c r="AE1684" s="12">
        <f t="array" ref="AE1684:AJ1685">TRANSPOSE(AC1678:AD1683)</f>
        <v>-0.62901473542624098</v>
      </c>
      <c r="AF1684" s="12">
        <v>-0.62901473542624098</v>
      </c>
      <c r="AG1684" s="12">
        <v>3.0820234697660782E-2</v>
      </c>
      <c r="AH1684" s="12">
        <v>0</v>
      </c>
      <c r="AI1684" s="12">
        <v>0.34016502987609826</v>
      </c>
      <c r="AJ1684" s="12">
        <v>0</v>
      </c>
      <c r="AK1684" s="12"/>
      <c r="AL1684" s="12"/>
      <c r="AM1684" s="12"/>
      <c r="AN1684" s="12">
        <f t="shared" si="243"/>
        <v>-0.62901473542624098</v>
      </c>
      <c r="AO1684" s="12">
        <f t="shared" si="244"/>
        <v>-0.62901473542624098</v>
      </c>
      <c r="AP1684" s="12">
        <f t="shared" si="245"/>
        <v>3.0820234697660782E-2</v>
      </c>
      <c r="AQ1684" s="12">
        <f t="shared" si="246"/>
        <v>0</v>
      </c>
      <c r="AR1684" s="12">
        <f t="shared" si="247"/>
        <v>0.34016502987609826</v>
      </c>
      <c r="AS1684" s="12">
        <f t="shared" si="248"/>
        <v>0</v>
      </c>
      <c r="AT1684" s="12">
        <f t="shared" si="249"/>
        <v>0</v>
      </c>
      <c r="AU1684" s="12">
        <f t="shared" si="250"/>
        <v>0</v>
      </c>
      <c r="AV1684" s="12"/>
      <c r="AW1684" s="12"/>
      <c r="AX1684" s="12">
        <f>INDEX($N$6:$N$6003,UsefulSeries!$K1676)</f>
        <v>-1.6429598782455868E-3</v>
      </c>
      <c r="AY1684" s="12"/>
      <c r="AZ1684" s="12"/>
      <c r="BA1684" s="12"/>
      <c r="BB1684" s="12">
        <f t="shared" si="251"/>
        <v>-1.6429598782455868E-3</v>
      </c>
      <c r="BC1684" s="12"/>
      <c r="BD1684" s="38">
        <f ca="1"/>
        <v>8.5299305426765309E-2</v>
      </c>
    </row>
    <row r="1685" spans="1:56" x14ac:dyDescent="0.35">
      <c r="A1685" s="12">
        <v>0</v>
      </c>
      <c r="B1685" s="12">
        <v>0</v>
      </c>
      <c r="C1685" s="12">
        <v>0</v>
      </c>
      <c r="D1685" s="12">
        <v>0</v>
      </c>
      <c r="E1685" s="12">
        <f ca="1">-INDEX('Flow probs &amp; rates'!$P$5:$P$5999,UsefulSeries!$E1678,0)*(INDEX('Flow probs &amp; rates'!$Q$5:$Q$5999,UsefulSeries!$E1678,0))/INDEX('Flow probs &amp; rates'!$G$4:$G$5999,UsefulSeries!$E1678,0)</f>
        <v>-1.1985552545866268E-3</v>
      </c>
      <c r="F1685" s="12">
        <f ca="1">INDEX('Flow probs &amp; rates'!$Q$5:$Q$5999,UsefulSeries!$E1678,0)*(1-INDEX('Flow probs &amp; rates'!$Q$5:$Q$5999,UsefulSeries!$E1678,0))/INDEX('Flow probs &amp; rates'!$G$4:$G$5999,UsefulSeries!$E1678,0)</f>
        <v>5.8568073370677876E-2</v>
      </c>
      <c r="G1685" s="12"/>
      <c r="H1685" s="12"/>
      <c r="I1685" s="12">
        <f ca="1">INDEX('Flow probs &amp; rates'!$Q$5:$Q$5999,UsefulSeries!$E1678)</f>
        <v>2.1935494546576118E-2</v>
      </c>
      <c r="J1685" s="12"/>
      <c r="K1685" s="12"/>
      <c r="L1685" s="12">
        <f>INDEX('Flow probs &amp; rates'!$G$4:$G$5999,UsefulSeries!$E1678)</f>
        <v>0.36631439948158445</v>
      </c>
      <c r="M1685" s="12"/>
      <c r="N1685" s="12"/>
      <c r="O1685" s="12"/>
      <c r="P1685" s="12">
        <f ca="1"/>
        <v>0</v>
      </c>
      <c r="Q1685" s="12">
        <f ca="1"/>
        <v>0</v>
      </c>
      <c r="R1685" s="12">
        <f ca="1"/>
        <v>0</v>
      </c>
      <c r="S1685" s="12">
        <f ca="1"/>
        <v>0</v>
      </c>
      <c r="T1685" s="12">
        <f ca="1"/>
        <v>0.38235451973272822</v>
      </c>
      <c r="U1685" s="12">
        <f ca="1"/>
        <v>17.081973427516235</v>
      </c>
      <c r="V1685" s="12"/>
      <c r="W1685" s="12"/>
      <c r="X1685" s="12"/>
      <c r="Y1685" s="12"/>
      <c r="Z1685" s="12"/>
      <c r="AA1685" s="12"/>
      <c r="AB1685" s="12"/>
      <c r="AC1685" s="12"/>
      <c r="AD1685" s="12"/>
      <c r="AE1685" s="12">
        <v>0.62901473542624098</v>
      </c>
      <c r="AF1685" s="12">
        <v>0</v>
      </c>
      <c r="AG1685" s="12">
        <v>-3.0820234697660782E-2</v>
      </c>
      <c r="AH1685" s="12">
        <v>-3.0820234697660782E-2</v>
      </c>
      <c r="AI1685" s="12">
        <v>0</v>
      </c>
      <c r="AJ1685" s="12">
        <v>0.34016502987609826</v>
      </c>
      <c r="AK1685" s="12"/>
      <c r="AL1685" s="12"/>
      <c r="AM1685" s="12"/>
      <c r="AN1685" s="12">
        <f t="shared" si="243"/>
        <v>0.62901473542624098</v>
      </c>
      <c r="AO1685" s="12">
        <f t="shared" si="244"/>
        <v>0</v>
      </c>
      <c r="AP1685" s="12">
        <f t="shared" si="245"/>
        <v>-3.0820234697660782E-2</v>
      </c>
      <c r="AQ1685" s="12">
        <f t="shared" si="246"/>
        <v>-3.0820234697660782E-2</v>
      </c>
      <c r="AR1685" s="12">
        <f t="shared" si="247"/>
        <v>0</v>
      </c>
      <c r="AS1685" s="12">
        <f t="shared" si="248"/>
        <v>0.34016502987609826</v>
      </c>
      <c r="AT1685" s="12">
        <f t="shared" si="249"/>
        <v>0</v>
      </c>
      <c r="AU1685" s="12">
        <f t="shared" si="250"/>
        <v>0</v>
      </c>
      <c r="AV1685" s="12"/>
      <c r="AW1685" s="12"/>
      <c r="AX1685" s="12">
        <f>INDEX('Margin error adjustment'!N$7:N$6003,UsefulSeries!$K1676)</f>
        <v>-3.8657550985663966E-4</v>
      </c>
      <c r="AY1685" s="12"/>
      <c r="AZ1685" s="12"/>
      <c r="BA1685" s="12"/>
      <c r="BB1685" s="12">
        <f t="shared" si="251"/>
        <v>-3.8657550985663966E-4</v>
      </c>
      <c r="BC1685" s="12"/>
      <c r="BD1685" s="38">
        <f ca="1"/>
        <v>0.10100332397948142</v>
      </c>
    </row>
    <row r="1686" spans="1:56" x14ac:dyDescent="0.35">
      <c r="A1686" s="12">
        <f ca="1">INDEX('Flow probs &amp; rates'!$K$5:$K$5999,UsefulSeries!$E1684,0)*(1-INDEX('Flow probs &amp; rates'!$K$5:$K$5999,UsefulSeries!$E1684,0))/INDEX('Flow probs &amp; rates'!$E$4:$E$5999,UsefulSeries!$E1684,0)</f>
        <v>2.0141028622105234E-2</v>
      </c>
      <c r="B1686" s="12">
        <f ca="1">-INDEX('Flow probs &amp; rates'!$K$5:$K$5999,UsefulSeries!$E1684,0)*(INDEX('Flow probs &amp; rates'!$L$5:$L$5999,UsefulSeries!$E1684,0))/INDEX('Flow probs &amp; rates'!$E$4:$E$5999,UsefulSeries!$E1684,0)</f>
        <v>-2.6793707691220663E-4</v>
      </c>
      <c r="C1686" s="12">
        <v>0</v>
      </c>
      <c r="D1686" s="12">
        <v>0</v>
      </c>
      <c r="E1686" s="12">
        <v>0</v>
      </c>
      <c r="F1686" s="12">
        <v>0</v>
      </c>
      <c r="G1686" s="12"/>
      <c r="H1686" s="12"/>
      <c r="I1686" s="12">
        <f ca="1">INDEX('Flow probs &amp; rates'!$K$5:$K$5999,UsefulSeries!$E1684)</f>
        <v>1.1954537609304611E-2</v>
      </c>
      <c r="J1686" s="12"/>
      <c r="K1686" s="12">
        <f>-INDEX('Flow probs &amp; rates'!$E$4:$E$5999,UsefulSeries!$E1684)</f>
        <v>-0.58644604808757417</v>
      </c>
      <c r="L1686" s="12">
        <f>INDEX('Flow probs &amp; rates'!$E$4:$E$5999,UsefulSeries!$E1684)</f>
        <v>0.58644604808757417</v>
      </c>
      <c r="M1686" s="12"/>
      <c r="N1686" s="12"/>
      <c r="O1686" s="12"/>
      <c r="P1686" s="12">
        <f t="array" aca="1" ref="P1686:U1691" ca="1">MINVERSE(A1686:F1691)</f>
        <v>49.657899538696256</v>
      </c>
      <c r="Q1686" s="12">
        <f ca="1"/>
        <v>0.60154393100434411</v>
      </c>
      <c r="R1686" s="12">
        <f ca="1"/>
        <v>0</v>
      </c>
      <c r="S1686" s="12">
        <f ca="1"/>
        <v>0</v>
      </c>
      <c r="T1686" s="12">
        <f ca="1"/>
        <v>0</v>
      </c>
      <c r="U1686" s="12">
        <f ca="1"/>
        <v>0</v>
      </c>
      <c r="V1686" s="12"/>
      <c r="W1686" s="12">
        <f ca="1">INDEX(P$6:P$6003,UsefulSeries!$I1684)</f>
        <v>56.98814584326152</v>
      </c>
      <c r="X1686" s="12">
        <f ca="1">INDEX(Q$6:Q$6003,UsefulSeries!$I1684)</f>
        <v>0.6429825989936182</v>
      </c>
      <c r="Y1686" s="12">
        <f ca="1">INDEX(R$6:R$6003,UsefulSeries!$I1684)</f>
        <v>0</v>
      </c>
      <c r="Z1686" s="12">
        <f ca="1">INDEX(S$6:S$6003,UsefulSeries!$I1684)</f>
        <v>0</v>
      </c>
      <c r="AA1686" s="12">
        <f ca="1">INDEX(T$6:T$6003,UsefulSeries!$I1684)</f>
        <v>0</v>
      </c>
      <c r="AB1686" s="12">
        <f ca="1">INDEX(U$6:U$6003,UsefulSeries!$I1684)</f>
        <v>0</v>
      </c>
      <c r="AC1686" s="12">
        <f>INDEX( K$6:K$6003,UsefulSeries!$I1684)</f>
        <v>-0.62737177554799539</v>
      </c>
      <c r="AD1686" s="12">
        <f>INDEX(L$6:L$6003,UsefulSeries!$I1684)</f>
        <v>0.62737177554799539</v>
      </c>
      <c r="AE1686" s="12"/>
      <c r="AF1686" s="12"/>
      <c r="AG1686" s="12"/>
      <c r="AH1686" s="12"/>
      <c r="AI1686" s="12"/>
      <c r="AJ1686" s="12"/>
      <c r="AK1686" s="12"/>
      <c r="AL1686" s="12"/>
      <c r="AM1686" s="12"/>
      <c r="AN1686" s="12">
        <f t="shared" ca="1" si="243"/>
        <v>56.98814584326152</v>
      </c>
      <c r="AO1686" s="12">
        <f t="shared" ca="1" si="244"/>
        <v>0.6429825989936182</v>
      </c>
      <c r="AP1686" s="12">
        <f t="shared" ca="1" si="245"/>
        <v>0</v>
      </c>
      <c r="AQ1686" s="12">
        <f t="shared" ca="1" si="246"/>
        <v>0</v>
      </c>
      <c r="AR1686" s="12">
        <f t="shared" ca="1" si="247"/>
        <v>0</v>
      </c>
      <c r="AS1686" s="12">
        <f t="shared" ca="1" si="248"/>
        <v>0</v>
      </c>
      <c r="AT1686" s="12">
        <f t="shared" si="249"/>
        <v>-0.62737177554799539</v>
      </c>
      <c r="AU1686" s="12">
        <f t="shared" si="250"/>
        <v>0.62737177554799539</v>
      </c>
      <c r="AV1686" s="12"/>
      <c r="AW1686" s="12">
        <f ca="1">INDEX(I$6:I$6003,UsefulSeries!$I1684)</f>
        <v>1.1134438866175779E-2</v>
      </c>
      <c r="AX1686" s="12"/>
      <c r="AY1686" s="12"/>
      <c r="AZ1686" s="12">
        <f t="array" aca="1" ref="AZ1686:AZ1691" ca="1">MMULT(W1686:AB1691,AW1686:AW1691)</f>
        <v>0.64298259899361832</v>
      </c>
      <c r="BA1686" s="12"/>
      <c r="BB1686" s="12">
        <f t="shared" ca="1" si="251"/>
        <v>0.64298259899361832</v>
      </c>
      <c r="BC1686" s="12"/>
      <c r="BD1686" s="38">
        <f t="array" aca="1" ref="BD1686:BD1693" ca="1">MMULT(MINVERSE(AN1686:AU1693),BB1686:BB1693)</f>
        <v>1.0703114773130674E-2</v>
      </c>
    </row>
    <row r="1687" spans="1:56" x14ac:dyDescent="0.35">
      <c r="A1687" s="12">
        <f ca="1">-INDEX('Flow probs &amp; rates'!$K$5:$K$5999,UsefulSeries!$E1684,0)*(INDEX('Flow probs &amp; rates'!$L$5:$L$5999,UsefulSeries!$E1684,0))/INDEX('Flow probs &amp; rates'!$E$4:$E$5999,UsefulSeries!$E1684,0)</f>
        <v>-2.6793707691220663E-4</v>
      </c>
      <c r="B1687" s="12">
        <f ca="1">INDEX('Flow probs &amp; rates'!$L$5:$L$5999,UsefulSeries!$E1684,0)*(1-INDEX('Flow probs &amp; rates'!$L$5:$L$5999,UsefulSeries!$E1684,0))/INDEX('Flow probs &amp; rates'!$E$4:$E$5999,UsefulSeries!$E1684,0)</f>
        <v>2.2118405260583042E-2</v>
      </c>
      <c r="C1687" s="12">
        <v>0</v>
      </c>
      <c r="D1687" s="12">
        <v>0</v>
      </c>
      <c r="E1687" s="12">
        <v>0</v>
      </c>
      <c r="F1687" s="12">
        <v>0</v>
      </c>
      <c r="G1687" s="12"/>
      <c r="H1687" s="12"/>
      <c r="I1687" s="12">
        <f ca="1">INDEX('Flow probs &amp; rates'!$L$5:$L$5999,UsefulSeries!$E1684)</f>
        <v>1.3144016525490708E-2</v>
      </c>
      <c r="J1687" s="12"/>
      <c r="K1687" s="12">
        <f>-INDEX('Flow probs &amp; rates'!$E$4:$E$5999,UsefulSeries!$E1684)</f>
        <v>-0.58644604808757417</v>
      </c>
      <c r="L1687" s="12"/>
      <c r="M1687" s="12"/>
      <c r="N1687" s="12"/>
      <c r="O1687" s="12"/>
      <c r="P1687" s="12">
        <f ca="1"/>
        <v>0.60154393100434422</v>
      </c>
      <c r="Q1687" s="12">
        <f ca="1"/>
        <v>45.218503058395598</v>
      </c>
      <c r="R1687" s="12">
        <f ca="1"/>
        <v>0</v>
      </c>
      <c r="S1687" s="12">
        <f ca="1"/>
        <v>0</v>
      </c>
      <c r="T1687" s="12">
        <f ca="1"/>
        <v>0</v>
      </c>
      <c r="U1687" s="12">
        <f ca="1"/>
        <v>0</v>
      </c>
      <c r="V1687" s="12"/>
      <c r="W1687" s="12">
        <f ca="1">INDEX(P$7:P$6003,UsefulSeries!$I1684)</f>
        <v>0.6429825989936182</v>
      </c>
      <c r="X1687" s="12">
        <f ca="1">INDEX(Q$7:Q$6003,UsefulSeries!$I1684)</f>
        <v>48.37245669015104</v>
      </c>
      <c r="Y1687" s="12">
        <f ca="1">INDEX(R$7:R$6003,UsefulSeries!$I1684)</f>
        <v>0</v>
      </c>
      <c r="Z1687" s="12">
        <f ca="1">INDEX(S$7:S$6003,UsefulSeries!$I1684)</f>
        <v>0</v>
      </c>
      <c r="AA1687" s="12">
        <f ca="1">INDEX(T$7:T$6003,UsefulSeries!$I1684)</f>
        <v>0</v>
      </c>
      <c r="AB1687" s="12">
        <f ca="1">INDEX(U$7:U$6003,UsefulSeries!$I1684)</f>
        <v>0</v>
      </c>
      <c r="AC1687" s="12">
        <f>INDEX( K$7:K$6003,UsefulSeries!$I1684,1)</f>
        <v>-0.62737177554799539</v>
      </c>
      <c r="AD1687" s="12">
        <f>INDEX(L$7:L$6003,UsefulSeries!$I1684,1)</f>
        <v>0</v>
      </c>
      <c r="AE1687" s="12"/>
      <c r="AF1687" s="12"/>
      <c r="AG1687" s="12"/>
      <c r="AH1687" s="12"/>
      <c r="AI1687" s="12"/>
      <c r="AJ1687" s="12"/>
      <c r="AK1687" s="12"/>
      <c r="AL1687" s="12"/>
      <c r="AM1687" s="12"/>
      <c r="AN1687" s="12">
        <f t="shared" ca="1" si="243"/>
        <v>0.6429825989936182</v>
      </c>
      <c r="AO1687" s="12">
        <f t="shared" ca="1" si="244"/>
        <v>48.37245669015104</v>
      </c>
      <c r="AP1687" s="12">
        <f t="shared" ca="1" si="245"/>
        <v>0</v>
      </c>
      <c r="AQ1687" s="12">
        <f t="shared" ca="1" si="246"/>
        <v>0</v>
      </c>
      <c r="AR1687" s="12">
        <f t="shared" ca="1" si="247"/>
        <v>0</v>
      </c>
      <c r="AS1687" s="12">
        <f t="shared" ca="1" si="248"/>
        <v>0</v>
      </c>
      <c r="AT1687" s="12">
        <f t="shared" si="249"/>
        <v>-0.62737177554799539</v>
      </c>
      <c r="AU1687" s="12">
        <f t="shared" si="250"/>
        <v>0</v>
      </c>
      <c r="AV1687" s="12"/>
      <c r="AW1687" s="12">
        <f ca="1">INDEX(I$7:I$6003,UsefulSeries!$I1684)</f>
        <v>1.3144326173588097E-2</v>
      </c>
      <c r="AX1687" s="12"/>
      <c r="AY1687" s="12"/>
      <c r="AZ1687" s="12">
        <f ca="1"/>
        <v>0.6429825989936182</v>
      </c>
      <c r="BA1687" s="12"/>
      <c r="BB1687" s="12">
        <f t="shared" ca="1" si="251"/>
        <v>0.6429825989936182</v>
      </c>
      <c r="BC1687" s="12"/>
      <c r="BD1687" s="38">
        <f ca="1"/>
        <v>1.2868672146158597E-2</v>
      </c>
    </row>
    <row r="1688" spans="1:56" x14ac:dyDescent="0.35">
      <c r="A1688" s="12">
        <v>0</v>
      </c>
      <c r="B1688" s="12">
        <v>0</v>
      </c>
      <c r="C1688" s="12">
        <f ca="1">INDEX('Flow probs &amp; rates'!$M$5:$M$5999,UsefulSeries!$E1684,0)*(1-INDEX('Flow probs &amp; rates'!$M$5:$M$5999,UsefulSeries!$E1684,0))/INDEX('Flow probs &amp; rates'!$F$4:$F$5999,UsefulSeries!$E1684,0)</f>
        <v>2.8999364853295013</v>
      </c>
      <c r="D1688" s="12">
        <f ca="1">-INDEX('Flow probs &amp; rates'!$M$5:$M$5999,UsefulSeries!$E1684,0)*(INDEX('Flow probs &amp; rates'!$O$5:$O$5999,UsefulSeries!$E1684,0))/INDEX('Flow probs &amp; rates'!$F$4:$F$5999,UsefulSeries!$E1684,0)</f>
        <v>-0.49724442915199907</v>
      </c>
      <c r="E1688" s="12">
        <v>0</v>
      </c>
      <c r="F1688" s="12">
        <v>0</v>
      </c>
      <c r="G1688" s="12"/>
      <c r="H1688" s="12"/>
      <c r="I1688" s="12">
        <f ca="1">INDEX('Flow probs &amp; rates'!$M$5:$M$5999,UsefulSeries!$E1684)</f>
        <v>0.16648229190379532</v>
      </c>
      <c r="J1688" s="12"/>
      <c r="K1688" s="12">
        <f>INDEX('Flow probs &amp; rates'!$F$4:$F$5999,UsefulSeries!$E1684)</f>
        <v>4.7851371603570732E-2</v>
      </c>
      <c r="L1688" s="12">
        <f>-INDEX('Flow probs &amp; rates'!$F$4:$F$5999,UsefulSeries!$E1684)</f>
        <v>-4.7851371603570732E-2</v>
      </c>
      <c r="M1688" s="12"/>
      <c r="N1688" s="12"/>
      <c r="O1688" s="12"/>
      <c r="P1688" s="12">
        <f ca="1"/>
        <v>0</v>
      </c>
      <c r="Q1688" s="12">
        <f ca="1"/>
        <v>0</v>
      </c>
      <c r="R1688" s="12">
        <f ca="1"/>
        <v>0.35671609427379408</v>
      </c>
      <c r="S1688" s="12">
        <f ca="1"/>
        <v>6.9289899833712268E-2</v>
      </c>
      <c r="T1688" s="12">
        <f ca="1"/>
        <v>0</v>
      </c>
      <c r="U1688" s="12">
        <f ca="1"/>
        <v>0</v>
      </c>
      <c r="V1688" s="12"/>
      <c r="W1688" s="12">
        <f ca="1">INDEX(P$8:P$6003,UsefulSeries!$I1684)</f>
        <v>0</v>
      </c>
      <c r="X1688" s="12">
        <f ca="1">INDEX(Q$8:Q$6003,UsefulSeries!$I1684)</f>
        <v>0</v>
      </c>
      <c r="Y1688" s="12">
        <f ca="1">INDEX(R$8:R$6003,UsefulSeries!$I1684)</f>
        <v>0.17716405800041293</v>
      </c>
      <c r="Z1688" s="12">
        <f ca="1">INDEX(S$8:S$6003,UsefulSeries!$I1684)</f>
        <v>5.0307242054092795E-2</v>
      </c>
      <c r="AA1688" s="12">
        <f ca="1">INDEX(T$8:T$6003,UsefulSeries!$I1684)</f>
        <v>0</v>
      </c>
      <c r="AB1688" s="12">
        <f ca="1">INDEX(U$8:U$6003,UsefulSeries!$I1684)</f>
        <v>0</v>
      </c>
      <c r="AC1688" s="12">
        <f>INDEX( K$8:K$6003,UsefulSeries!$I1684)</f>
        <v>3.0433659187804142E-2</v>
      </c>
      <c r="AD1688" s="12">
        <f>INDEX(L$8:L$6003,UsefulSeries!$I1684)</f>
        <v>-3.0433659187804142E-2</v>
      </c>
      <c r="AE1688" s="12"/>
      <c r="AF1688" s="12"/>
      <c r="AG1688" s="12"/>
      <c r="AH1688" s="12"/>
      <c r="AI1688" s="12"/>
      <c r="AJ1688" s="12"/>
      <c r="AK1688" s="12"/>
      <c r="AL1688" s="12"/>
      <c r="AM1688" s="12"/>
      <c r="AN1688" s="12">
        <f t="shared" ca="1" si="243"/>
        <v>0</v>
      </c>
      <c r="AO1688" s="12">
        <f t="shared" ca="1" si="244"/>
        <v>0</v>
      </c>
      <c r="AP1688" s="12">
        <f t="shared" ca="1" si="245"/>
        <v>0.17716405800041293</v>
      </c>
      <c r="AQ1688" s="12">
        <f t="shared" ca="1" si="246"/>
        <v>5.0307242054092795E-2</v>
      </c>
      <c r="AR1688" s="12">
        <f t="shared" ca="1" si="247"/>
        <v>0</v>
      </c>
      <c r="AS1688" s="12">
        <f t="shared" ca="1" si="248"/>
        <v>0</v>
      </c>
      <c r="AT1688" s="12">
        <f t="shared" si="249"/>
        <v>3.0433659187804142E-2</v>
      </c>
      <c r="AU1688" s="12">
        <f t="shared" si="250"/>
        <v>-3.0433659187804142E-2</v>
      </c>
      <c r="AV1688" s="12"/>
      <c r="AW1688" s="12">
        <f ca="1">INDEX(I$8:I$6003,UsefulSeries!$I1684)</f>
        <v>0.23990558931167119</v>
      </c>
      <c r="AX1688" s="12"/>
      <c r="AY1688" s="12"/>
      <c r="AZ1688" s="12">
        <f ca="1"/>
        <v>5.0307242054092795E-2</v>
      </c>
      <c r="BA1688" s="12"/>
      <c r="BB1688" s="12">
        <f t="shared" ca="1" si="251"/>
        <v>5.0307242054092795E-2</v>
      </c>
      <c r="BC1688" s="12"/>
      <c r="BD1688" s="38">
        <f ca="1"/>
        <v>0.2464403501194502</v>
      </c>
    </row>
    <row r="1689" spans="1:56" x14ac:dyDescent="0.35">
      <c r="A1689" s="12">
        <v>0</v>
      </c>
      <c r="B1689" s="12">
        <v>0</v>
      </c>
      <c r="C1689" s="12">
        <f ca="1">-INDEX('Flow probs &amp; rates'!$M$5:$M$5999,UsefulSeries!$E1684,0)*(INDEX('Flow probs &amp; rates'!$O$5:$O$5999,UsefulSeries!$E1684,0))/INDEX('Flow probs &amp; rates'!$F$4:$F$5999,UsefulSeries!$E1684,0)</f>
        <v>-0.49724442915199907</v>
      </c>
      <c r="D1689" s="12">
        <f ca="1">INDEX('Flow probs &amp; rates'!$O$5:$O$5999,UsefulSeries!$E1684,0)*(1-INDEX('Flow probs &amp; rates'!$O$5:$O$5999,UsefulSeries!$E1684,0))/INDEX('Flow probs &amp; rates'!$F$4:$F$5999,UsefulSeries!$E1684,0)</f>
        <v>2.5598982116034672</v>
      </c>
      <c r="E1689" s="12">
        <v>0</v>
      </c>
      <c r="F1689" s="12">
        <v>0</v>
      </c>
      <c r="G1689" s="12"/>
      <c r="H1689" s="12"/>
      <c r="I1689" s="12">
        <f ca="1">INDEX('Flow probs &amp; rates'!$O$5:$O$5999,UsefulSeries!$E1684)</f>
        <v>0.14292107397768997</v>
      </c>
      <c r="J1689" s="12"/>
      <c r="K1689" s="12"/>
      <c r="L1689" s="12">
        <f>-INDEX('Flow probs &amp; rates'!$F$4:$F$5999,UsefulSeries!$E1684)</f>
        <v>-4.7851371603570732E-2</v>
      </c>
      <c r="M1689" s="12"/>
      <c r="N1689" s="12"/>
      <c r="O1689" s="12"/>
      <c r="P1689" s="12">
        <f ca="1"/>
        <v>0</v>
      </c>
      <c r="Q1689" s="12">
        <f ca="1"/>
        <v>0</v>
      </c>
      <c r="R1689" s="12">
        <f ca="1"/>
        <v>6.9289899833712268E-2</v>
      </c>
      <c r="S1689" s="12">
        <f ca="1"/>
        <v>0.4040996677132927</v>
      </c>
      <c r="T1689" s="12">
        <f ca="1"/>
        <v>0</v>
      </c>
      <c r="U1689" s="12">
        <f ca="1"/>
        <v>0</v>
      </c>
      <c r="V1689" s="12"/>
      <c r="W1689" s="12">
        <f ca="1">INDEX(P$9:P$6003,UsefulSeries!$I1684)</f>
        <v>0</v>
      </c>
      <c r="X1689" s="12">
        <f ca="1">INDEX(Q$9:Q$6003,UsefulSeries!$I1684)</f>
        <v>0</v>
      </c>
      <c r="Y1689" s="12">
        <f ca="1">INDEX(R$9:R$6003,UsefulSeries!$I1684)</f>
        <v>5.0307242054092802E-2</v>
      </c>
      <c r="Z1689" s="12">
        <f ca="1">INDEX(S$9:S$6003,UsefulSeries!$I1684)</f>
        <v>0.24647803551576258</v>
      </c>
      <c r="AA1689" s="12">
        <f ca="1">INDEX(T$9:T$6003,UsefulSeries!$I1684)</f>
        <v>0</v>
      </c>
      <c r="AB1689" s="12">
        <f ca="1">INDEX(U$9:U$6003,UsefulSeries!$I1684)</f>
        <v>0</v>
      </c>
      <c r="AC1689" s="12">
        <f>INDEX( K$9:K$6003,UsefulSeries!$I1684)</f>
        <v>0</v>
      </c>
      <c r="AD1689" s="12">
        <f>INDEX(L$9:L$6003,UsefulSeries!$I1684)</f>
        <v>-3.0433659187804142E-2</v>
      </c>
      <c r="AE1689" s="12"/>
      <c r="AF1689" s="12"/>
      <c r="AG1689" s="12"/>
      <c r="AH1689" s="12"/>
      <c r="AI1689" s="12"/>
      <c r="AJ1689" s="12"/>
      <c r="AK1689" s="12"/>
      <c r="AL1689" s="12"/>
      <c r="AM1689" s="12"/>
      <c r="AN1689" s="12">
        <f t="shared" ca="1" si="243"/>
        <v>0</v>
      </c>
      <c r="AO1689" s="12">
        <f t="shared" ca="1" si="244"/>
        <v>0</v>
      </c>
      <c r="AP1689" s="12">
        <f t="shared" ca="1" si="245"/>
        <v>5.0307242054092802E-2</v>
      </c>
      <c r="AQ1689" s="12">
        <f t="shared" ca="1" si="246"/>
        <v>0.24647803551576258</v>
      </c>
      <c r="AR1689" s="12">
        <f t="shared" ca="1" si="247"/>
        <v>0</v>
      </c>
      <c r="AS1689" s="12">
        <f t="shared" ca="1" si="248"/>
        <v>0</v>
      </c>
      <c r="AT1689" s="12">
        <f t="shared" si="249"/>
        <v>0</v>
      </c>
      <c r="AU1689" s="12">
        <f t="shared" si="250"/>
        <v>-3.0433659187804142E-2</v>
      </c>
      <c r="AV1689" s="12"/>
      <c r="AW1689" s="12">
        <f ca="1">INDEX(I$9:I$6003,UsefulSeries!$I1684)</f>
        <v>0.15513858434665831</v>
      </c>
      <c r="AX1689" s="12"/>
      <c r="AY1689" s="12"/>
      <c r="AZ1689" s="12">
        <f ca="1"/>
        <v>5.0307242054092795E-2</v>
      </c>
      <c r="BA1689" s="12"/>
      <c r="BB1689" s="12">
        <f t="shared" ca="1" si="251"/>
        <v>5.0307242054092795E-2</v>
      </c>
      <c r="BC1689" s="12"/>
      <c r="BD1689" s="38">
        <f ca="1"/>
        <v>0.15599851495653799</v>
      </c>
    </row>
    <row r="1690" spans="1:56" x14ac:dyDescent="0.35">
      <c r="A1690" s="12">
        <v>0</v>
      </c>
      <c r="B1690" s="12">
        <v>0</v>
      </c>
      <c r="C1690" s="12">
        <v>0</v>
      </c>
      <c r="D1690" s="12">
        <v>0</v>
      </c>
      <c r="E1690" s="12">
        <f ca="1">INDEX('Flow probs &amp; rates'!$P$5:$P$5999,UsefulSeries!$E1684,0)*(1-INDEX('Flow probs &amp; rates'!$P$5:$P$5999,UsefulSeries!$E1684,0))/INDEX('Flow probs &amp; rates'!$G$4:$G$5999,UsefulSeries!$E1684,0)</f>
        <v>5.324951296774616E-2</v>
      </c>
      <c r="F1690" s="12">
        <f ca="1">-INDEX('Flow probs &amp; rates'!$P$5:$P$5999,UsefulSeries!$E1684,0)*(INDEX('Flow probs &amp; rates'!$Q$5:$Q$5999,UsefulSeries!$E1684,0))/INDEX('Flow probs &amp; rates'!$G$4:$G$5999,UsefulSeries!$E1684,0)</f>
        <v>-1.1668495917425967E-3</v>
      </c>
      <c r="G1690" s="12"/>
      <c r="H1690" s="12"/>
      <c r="I1690" s="12">
        <f ca="1">INDEX('Flow probs &amp; rates'!$P$5:$P$5999,UsefulSeries!$E1684)</f>
        <v>1.9868230891242331E-2</v>
      </c>
      <c r="J1690" s="12"/>
      <c r="K1690" s="12">
        <f>INDEX('Flow probs &amp; rates'!$G$4:$G$5999,UsefulSeries!$E1684)</f>
        <v>0.36570258030885516</v>
      </c>
      <c r="L1690" s="12"/>
      <c r="M1690" s="12"/>
      <c r="N1690" s="12"/>
      <c r="O1690" s="12"/>
      <c r="P1690" s="12">
        <f ca="1"/>
        <v>0</v>
      </c>
      <c r="Q1690" s="12">
        <f ca="1"/>
        <v>0</v>
      </c>
      <c r="R1690" s="12">
        <f ca="1"/>
        <v>0</v>
      </c>
      <c r="S1690" s="12">
        <f ca="1"/>
        <v>0</v>
      </c>
      <c r="T1690" s="12">
        <f ca="1"/>
        <v>18.787873693494411</v>
      </c>
      <c r="U1690" s="12">
        <f ca="1"/>
        <v>0.3814749400929518</v>
      </c>
      <c r="V1690" s="12"/>
      <c r="W1690" s="12">
        <f ca="1">INDEX(P$10:P$6003,UsefulSeries!$I1684)</f>
        <v>0</v>
      </c>
      <c r="X1690" s="12">
        <f ca="1">INDEX(Q$10:Q$6003,UsefulSeries!$I1684)</f>
        <v>0</v>
      </c>
      <c r="Y1690" s="12">
        <f ca="1">INDEX(R$10:R$6003,UsefulSeries!$I1684)</f>
        <v>0</v>
      </c>
      <c r="Z1690" s="12">
        <f ca="1">INDEX(S$10:S$6003,UsefulSeries!$I1684)</f>
        <v>0</v>
      </c>
      <c r="AA1690" s="12">
        <f ca="1">INDEX(T$10:T$6003,UsefulSeries!$I1684)</f>
        <v>13.605831780608323</v>
      </c>
      <c r="AB1690" s="12">
        <f ca="1">INDEX(U$10:U$6003,UsefulSeries!$I1684)</f>
        <v>0.35776293749829774</v>
      </c>
      <c r="AC1690" s="12">
        <f>INDEX( K$10:K$6003,UsefulSeries!$I1684)</f>
        <v>0.3421945652642005</v>
      </c>
      <c r="AD1690" s="12">
        <f>INDEX(L$10:L$6003,UsefulSeries!$I1684)</f>
        <v>0</v>
      </c>
      <c r="AE1690" s="12"/>
      <c r="AF1690" s="12"/>
      <c r="AG1690" s="12"/>
      <c r="AH1690" s="12"/>
      <c r="AI1690" s="12"/>
      <c r="AJ1690" s="12"/>
      <c r="AK1690" s="12"/>
      <c r="AL1690" s="12"/>
      <c r="AM1690" s="12"/>
      <c r="AN1690" s="12">
        <f t="shared" ca="1" si="243"/>
        <v>0</v>
      </c>
      <c r="AO1690" s="12">
        <f t="shared" ca="1" si="244"/>
        <v>0</v>
      </c>
      <c r="AP1690" s="12">
        <f t="shared" ca="1" si="245"/>
        <v>0</v>
      </c>
      <c r="AQ1690" s="12">
        <f t="shared" ca="1" si="246"/>
        <v>0</v>
      </c>
      <c r="AR1690" s="12">
        <f t="shared" ca="1" si="247"/>
        <v>13.605831780608323</v>
      </c>
      <c r="AS1690" s="12">
        <f t="shared" ca="1" si="248"/>
        <v>0.35776293749829774</v>
      </c>
      <c r="AT1690" s="12">
        <f t="shared" si="249"/>
        <v>0.3421945652642005</v>
      </c>
      <c r="AU1690" s="12">
        <f t="shared" si="250"/>
        <v>0</v>
      </c>
      <c r="AV1690" s="12"/>
      <c r="AW1690" s="12">
        <f ca="1">INDEX(I$10:I$6003,UsefulSeries!$I1684)</f>
        <v>2.5829769554840964E-2</v>
      </c>
      <c r="AX1690" s="12"/>
      <c r="AY1690" s="12"/>
      <c r="AZ1690" s="12">
        <f ca="1"/>
        <v>0.35776293749829774</v>
      </c>
      <c r="BA1690" s="12"/>
      <c r="BB1690" s="12">
        <f t="shared" ca="1" si="251"/>
        <v>0.35776293749829774</v>
      </c>
      <c r="BC1690" s="12"/>
      <c r="BD1690" s="38">
        <f ca="1"/>
        <v>2.6383810934712013E-2</v>
      </c>
    </row>
    <row r="1691" spans="1:56" x14ac:dyDescent="0.35">
      <c r="A1691" s="12">
        <v>0</v>
      </c>
      <c r="B1691" s="12">
        <v>0</v>
      </c>
      <c r="C1691" s="12">
        <v>0</v>
      </c>
      <c r="D1691" s="12">
        <v>0</v>
      </c>
      <c r="E1691" s="12">
        <f ca="1">-INDEX('Flow probs &amp; rates'!$P$5:$P$5999,UsefulSeries!$E1684,0)*(INDEX('Flow probs &amp; rates'!$Q$5:$Q$5999,UsefulSeries!$E1684,0))/INDEX('Flow probs &amp; rates'!$G$4:$G$5999,UsefulSeries!$E1684,0)</f>
        <v>-1.1668495917425967E-3</v>
      </c>
      <c r="F1691" s="12">
        <f ca="1">INDEX('Flow probs &amp; rates'!$Q$5:$Q$5999,UsefulSeries!$E1684,0)*(1-INDEX('Flow probs &amp; rates'!$Q$5:$Q$5999,UsefulSeries!$E1684,0))/INDEX('Flow probs &amp; rates'!$G$4:$G$5999,UsefulSeries!$E1684,0)</f>
        <v>5.74680547655992E-2</v>
      </c>
      <c r="G1691" s="12"/>
      <c r="H1691" s="12"/>
      <c r="I1691" s="12">
        <f ca="1">INDEX('Flow probs &amp; rates'!$Q$5:$Q$5999,UsefulSeries!$E1684)</f>
        <v>2.1477498870857932E-2</v>
      </c>
      <c r="J1691" s="12"/>
      <c r="K1691" s="12"/>
      <c r="L1691" s="12">
        <f>INDEX('Flow probs &amp; rates'!$G$4:$G$5999,UsefulSeries!$E1684)</f>
        <v>0.36570258030885516</v>
      </c>
      <c r="M1691" s="12"/>
      <c r="N1691" s="12"/>
      <c r="O1691" s="12"/>
      <c r="P1691" s="12">
        <f ca="1"/>
        <v>0</v>
      </c>
      <c r="Q1691" s="12">
        <f ca="1"/>
        <v>0</v>
      </c>
      <c r="R1691" s="12">
        <f ca="1"/>
        <v>0</v>
      </c>
      <c r="S1691" s="12">
        <f ca="1"/>
        <v>0</v>
      </c>
      <c r="T1691" s="12">
        <f ca="1"/>
        <v>0.38147494009295174</v>
      </c>
      <c r="U1691" s="12">
        <f ca="1"/>
        <v>17.408717381486547</v>
      </c>
      <c r="V1691" s="12"/>
      <c r="W1691" s="12">
        <f ca="1">INDEX(P$11:P$6003,UsefulSeries!$I1684)</f>
        <v>0</v>
      </c>
      <c r="X1691" s="12">
        <f ca="1">INDEX(Q$11:Q$6003,UsefulSeries!$I1684)</f>
        <v>0</v>
      </c>
      <c r="Y1691" s="12">
        <f ca="1">INDEX(R$11:R$6003,UsefulSeries!$I1684)</f>
        <v>0</v>
      </c>
      <c r="Z1691" s="12">
        <f ca="1">INDEX(S$11:S$6003,UsefulSeries!$I1684)</f>
        <v>0</v>
      </c>
      <c r="AA1691" s="12">
        <f ca="1">INDEX(T$11:T$6003,UsefulSeries!$I1684)</f>
        <v>0.3577629374982978</v>
      </c>
      <c r="AB1691" s="12">
        <f ca="1">INDEX(U$11:U$6003,UsefulSeries!$I1684)</f>
        <v>19.705962446040189</v>
      </c>
      <c r="AC1691" s="12">
        <f>INDEX( K$11:K$6003,UsefulSeries!$I1684)</f>
        <v>0</v>
      </c>
      <c r="AD1691" s="12">
        <f>INDEX(L$11:L$6003,UsefulSeries!$I1684)</f>
        <v>0.3421945652642005</v>
      </c>
      <c r="AE1691" s="12"/>
      <c r="AF1691" s="12"/>
      <c r="AG1691" s="12"/>
      <c r="AH1691" s="12"/>
      <c r="AI1691" s="12"/>
      <c r="AJ1691" s="12"/>
      <c r="AK1691" s="12"/>
      <c r="AL1691" s="12"/>
      <c r="AM1691" s="12"/>
      <c r="AN1691" s="12">
        <f t="shared" ca="1" si="243"/>
        <v>0</v>
      </c>
      <c r="AO1691" s="12">
        <f t="shared" ca="1" si="244"/>
        <v>0</v>
      </c>
      <c r="AP1691" s="12">
        <f t="shared" ca="1" si="245"/>
        <v>0</v>
      </c>
      <c r="AQ1691" s="12">
        <f t="shared" ca="1" si="246"/>
        <v>0</v>
      </c>
      <c r="AR1691" s="12">
        <f t="shared" ca="1" si="247"/>
        <v>0.3577629374982978</v>
      </c>
      <c r="AS1691" s="12">
        <f t="shared" ca="1" si="248"/>
        <v>19.705962446040189</v>
      </c>
      <c r="AT1691" s="12">
        <f t="shared" si="249"/>
        <v>0</v>
      </c>
      <c r="AU1691" s="12">
        <f t="shared" si="250"/>
        <v>0.3421945652642005</v>
      </c>
      <c r="AV1691" s="12"/>
      <c r="AW1691" s="12">
        <f ca="1">INDEX(I$11:I$6003,UsefulSeries!$I1684)</f>
        <v>1.7686119326665389E-2</v>
      </c>
      <c r="AX1691" s="12"/>
      <c r="AY1691" s="12"/>
      <c r="AZ1691" s="12">
        <f ca="1"/>
        <v>0.35776293749829774</v>
      </c>
      <c r="BA1691" s="12"/>
      <c r="BB1691" s="12">
        <f t="shared" ca="1" si="251"/>
        <v>0.35776293749829774</v>
      </c>
      <c r="BC1691" s="12"/>
      <c r="BD1691" s="38">
        <f ca="1"/>
        <v>1.7367544812634649E-2</v>
      </c>
    </row>
    <row r="1692" spans="1:56" x14ac:dyDescent="0.35">
      <c r="A1692" s="12">
        <f ca="1">INDEX('Flow probs &amp; rates'!$K$5:$K$5999,UsefulSeries!$E1690,0)*(1-INDEX('Flow probs &amp; rates'!$K$5:$K$5999,UsefulSeries!$E1690,0))/INDEX('Flow probs &amp; rates'!$E$4:$E$5999,UsefulSeries!$E1690,0)</f>
        <v>2.1328279596887916E-2</v>
      </c>
      <c r="B1692" s="12">
        <f ca="1">-INDEX('Flow probs &amp; rates'!$K$5:$K$5999,UsefulSeries!$E1690,0)*(INDEX('Flow probs &amp; rates'!$L$5:$L$5999,UsefulSeries!$E1690,0))/INDEX('Flow probs &amp; rates'!$E$4:$E$5999,UsefulSeries!$E1690,0)</f>
        <v>-3.096566738014851E-4</v>
      </c>
      <c r="C1692" s="12">
        <v>0</v>
      </c>
      <c r="D1692" s="12">
        <v>0</v>
      </c>
      <c r="E1692" s="12">
        <v>0</v>
      </c>
      <c r="F1692" s="12">
        <v>0</v>
      </c>
      <c r="G1692" s="12"/>
      <c r="H1692" s="12"/>
      <c r="I1692" s="12">
        <f ca="1">INDEX('Flow probs &amp; rates'!$K$5:$K$5999,UsefulSeries!$E1690)</f>
        <v>1.2684166226104791E-2</v>
      </c>
      <c r="J1692" s="12"/>
      <c r="K1692" s="12">
        <f>-INDEX('Flow probs &amp; rates'!$E$4:$E$5999,UsefulSeries!$E1690)</f>
        <v>-0.58716775989192538</v>
      </c>
      <c r="L1692" s="12">
        <f>INDEX('Flow probs &amp; rates'!$E$4:$E$5999,UsefulSeries!$E1690)</f>
        <v>0.58716775989192538</v>
      </c>
      <c r="M1692" s="12"/>
      <c r="N1692" s="12"/>
      <c r="O1692" s="12"/>
      <c r="P1692" s="12">
        <f t="array" aca="1" ref="P1692:U1697" ca="1">MINVERSE(A1692:F1697)</f>
        <v>46.894868609616537</v>
      </c>
      <c r="Q1692" s="12">
        <f ca="1"/>
        <v>0.60347275235490139</v>
      </c>
      <c r="R1692" s="12">
        <f ca="1"/>
        <v>0</v>
      </c>
      <c r="S1692" s="12">
        <f ca="1"/>
        <v>0</v>
      </c>
      <c r="T1692" s="12">
        <f ca="1"/>
        <v>0</v>
      </c>
      <c r="U1692" s="12">
        <f ca="1"/>
        <v>0</v>
      </c>
      <c r="V1692" s="12"/>
      <c r="W1692" s="12"/>
      <c r="X1692" s="12"/>
      <c r="Y1692" s="12"/>
      <c r="Z1692" s="12"/>
      <c r="AA1692" s="12"/>
      <c r="AB1692" s="12"/>
      <c r="AC1692" s="12"/>
      <c r="AD1692" s="12"/>
      <c r="AE1692" s="12">
        <f t="array" ref="AE1692:AJ1693">TRANSPOSE(AC1686:AD1691)</f>
        <v>-0.62737177554799539</v>
      </c>
      <c r="AF1692" s="12">
        <v>-0.62737177554799539</v>
      </c>
      <c r="AG1692" s="12">
        <v>3.0433659187804142E-2</v>
      </c>
      <c r="AH1692" s="12">
        <v>0</v>
      </c>
      <c r="AI1692" s="12">
        <v>0.3421945652642005</v>
      </c>
      <c r="AJ1692" s="12">
        <v>0</v>
      </c>
      <c r="AK1692" s="12"/>
      <c r="AL1692" s="12"/>
      <c r="AM1692" s="12"/>
      <c r="AN1692" s="12">
        <f t="shared" si="243"/>
        <v>-0.62737177554799539</v>
      </c>
      <c r="AO1692" s="12">
        <f t="shared" si="244"/>
        <v>-0.62737177554799539</v>
      </c>
      <c r="AP1692" s="12">
        <f t="shared" si="245"/>
        <v>3.0433659187804142E-2</v>
      </c>
      <c r="AQ1692" s="12">
        <f t="shared" si="246"/>
        <v>0</v>
      </c>
      <c r="AR1692" s="12">
        <f t="shared" si="247"/>
        <v>0.3421945652642005</v>
      </c>
      <c r="AS1692" s="12">
        <f t="shared" si="248"/>
        <v>0</v>
      </c>
      <c r="AT1692" s="12">
        <f t="shared" si="249"/>
        <v>0</v>
      </c>
      <c r="AU1692" s="12">
        <f t="shared" si="250"/>
        <v>0</v>
      </c>
      <c r="AV1692" s="12"/>
      <c r="AW1692" s="12"/>
      <c r="AX1692" s="12">
        <f>INDEX($N$6:$N$6003,UsefulSeries!$K1684)</f>
        <v>1.7402045260815902E-3</v>
      </c>
      <c r="AY1692" s="12"/>
      <c r="AZ1692" s="12"/>
      <c r="BA1692" s="12"/>
      <c r="BB1692" s="12">
        <f t="shared" si="251"/>
        <v>1.7402045260815902E-3</v>
      </c>
      <c r="BC1692" s="12"/>
      <c r="BD1692" s="38">
        <f ca="1"/>
        <v>-2.1695901728707209E-2</v>
      </c>
    </row>
    <row r="1693" spans="1:56" x14ac:dyDescent="0.35">
      <c r="A1693" s="12">
        <f ca="1">-INDEX('Flow probs &amp; rates'!$K$5:$K$5999,UsefulSeries!$E1690,0)*(INDEX('Flow probs &amp; rates'!$L$5:$L$5999,UsefulSeries!$E1690,0))/INDEX('Flow probs &amp; rates'!$E$4:$E$5999,UsefulSeries!$E1690,0)</f>
        <v>-3.096566738014851E-4</v>
      </c>
      <c r="B1693" s="12">
        <f ca="1">INDEX('Flow probs &amp; rates'!$L$5:$L$5999,UsefulSeries!$E1690,0)*(1-INDEX('Flow probs &amp; rates'!$L$5:$L$5999,UsefulSeries!$E1690,0))/INDEX('Flow probs &amp; rates'!$E$4:$E$5999,UsefulSeries!$E1690,0)</f>
        <v>2.4062907522080752E-2</v>
      </c>
      <c r="C1693" s="12">
        <v>0</v>
      </c>
      <c r="D1693" s="12">
        <v>0</v>
      </c>
      <c r="E1693" s="12">
        <v>0</v>
      </c>
      <c r="F1693" s="12">
        <v>0</v>
      </c>
      <c r="G1693" s="12"/>
      <c r="H1693" s="12"/>
      <c r="I1693" s="12">
        <f ca="1">INDEX('Flow probs &amp; rates'!$L$5:$L$5999,UsefulSeries!$E1690)</f>
        <v>1.4334439666787487E-2</v>
      </c>
      <c r="J1693" s="12"/>
      <c r="K1693" s="12">
        <f>-INDEX('Flow probs &amp; rates'!$E$4:$E$5999,UsefulSeries!$E1690)</f>
        <v>-0.58716775989192538</v>
      </c>
      <c r="L1693" s="12"/>
      <c r="M1693" s="12"/>
      <c r="N1693" s="12"/>
      <c r="O1693" s="12"/>
      <c r="P1693" s="12">
        <f ca="1"/>
        <v>0.60347275235490139</v>
      </c>
      <c r="Q1693" s="12">
        <f ca="1"/>
        <v>41.565503605390433</v>
      </c>
      <c r="R1693" s="12">
        <f ca="1"/>
        <v>0</v>
      </c>
      <c r="S1693" s="12">
        <f ca="1"/>
        <v>0</v>
      </c>
      <c r="T1693" s="12">
        <f ca="1"/>
        <v>0</v>
      </c>
      <c r="U1693" s="12">
        <f ca="1"/>
        <v>0</v>
      </c>
      <c r="V1693" s="12"/>
      <c r="W1693" s="12"/>
      <c r="X1693" s="12"/>
      <c r="Y1693" s="12"/>
      <c r="Z1693" s="12"/>
      <c r="AA1693" s="12"/>
      <c r="AB1693" s="12"/>
      <c r="AC1693" s="12"/>
      <c r="AD1693" s="12"/>
      <c r="AE1693" s="12">
        <v>0.62737177554799539</v>
      </c>
      <c r="AF1693" s="12">
        <v>0</v>
      </c>
      <c r="AG1693" s="12">
        <v>-3.0433659187804142E-2</v>
      </c>
      <c r="AH1693" s="12">
        <v>-3.0433659187804142E-2</v>
      </c>
      <c r="AI1693" s="12">
        <v>0</v>
      </c>
      <c r="AJ1693" s="12">
        <v>0.3421945652642005</v>
      </c>
      <c r="AK1693" s="12"/>
      <c r="AL1693" s="12"/>
      <c r="AM1693" s="12"/>
      <c r="AN1693" s="12">
        <f t="shared" si="243"/>
        <v>0.62737177554799539</v>
      </c>
      <c r="AO1693" s="12">
        <f t="shared" si="244"/>
        <v>0</v>
      </c>
      <c r="AP1693" s="12">
        <f t="shared" si="245"/>
        <v>-3.0433659187804142E-2</v>
      </c>
      <c r="AQ1693" s="12">
        <f t="shared" si="246"/>
        <v>-3.0433659187804142E-2</v>
      </c>
      <c r="AR1693" s="12">
        <f t="shared" si="247"/>
        <v>0</v>
      </c>
      <c r="AS1693" s="12">
        <f t="shared" si="248"/>
        <v>0.3421945652642005</v>
      </c>
      <c r="AT1693" s="12">
        <f t="shared" si="249"/>
        <v>0</v>
      </c>
      <c r="AU1693" s="12">
        <f t="shared" si="250"/>
        <v>0</v>
      </c>
      <c r="AV1693" s="12"/>
      <c r="AW1693" s="12"/>
      <c r="AX1693" s="12">
        <f>INDEX('Margin error adjustment'!N$7:N$6003,UsefulSeries!$K1684)</f>
        <v>4.1022430232968629E-4</v>
      </c>
      <c r="AY1693" s="12"/>
      <c r="AZ1693" s="12"/>
      <c r="BA1693" s="12"/>
      <c r="BB1693" s="12">
        <f t="shared" si="251"/>
        <v>4.1022430232968629E-4</v>
      </c>
      <c r="BC1693" s="12"/>
      <c r="BD1693" s="38">
        <f ca="1"/>
        <v>1.7766506412815297E-2</v>
      </c>
    </row>
    <row r="1694" spans="1:56" x14ac:dyDescent="0.35">
      <c r="A1694" s="12">
        <v>0</v>
      </c>
      <c r="B1694" s="12">
        <v>0</v>
      </c>
      <c r="C1694" s="12">
        <f ca="1">INDEX('Flow probs &amp; rates'!$M$5:$M$5999,UsefulSeries!$E1690,0)*(1-INDEX('Flow probs &amp; rates'!$M$5:$M$5999,UsefulSeries!$E1690,0))/INDEX('Flow probs &amp; rates'!$F$4:$F$5999,UsefulSeries!$E1690,0)</f>
        <v>2.90183604782055</v>
      </c>
      <c r="D1694" s="12">
        <f ca="1">-INDEX('Flow probs &amp; rates'!$M$5:$M$5999,UsefulSeries!$E1690,0)*(INDEX('Flow probs &amp; rates'!$O$5:$O$5999,UsefulSeries!$E1690,0))/INDEX('Flow probs &amp; rates'!$F$4:$F$5999,UsefulSeries!$E1690,0)</f>
        <v>-0.51874385337446671</v>
      </c>
      <c r="E1694" s="12">
        <v>0</v>
      </c>
      <c r="F1694" s="12">
        <v>0</v>
      </c>
      <c r="G1694" s="12"/>
      <c r="H1694" s="12"/>
      <c r="I1694" s="12">
        <f ca="1">INDEX('Flow probs &amp; rates'!$M$5:$M$5999,UsefulSeries!$E1690)</f>
        <v>0.15964745830680557</v>
      </c>
      <c r="J1694" s="12"/>
      <c r="K1694" s="12">
        <f>INDEX('Flow probs &amp; rates'!$F$4:$F$5999,UsefulSeries!$E1690)</f>
        <v>4.6232848841940788E-2</v>
      </c>
      <c r="L1694" s="12">
        <f>-INDEX('Flow probs &amp; rates'!$F$4:$F$5999,UsefulSeries!$E1690)</f>
        <v>-4.6232848841940788E-2</v>
      </c>
      <c r="M1694" s="12"/>
      <c r="N1694" s="12"/>
      <c r="O1694" s="12"/>
      <c r="P1694" s="12">
        <f ca="1"/>
        <v>0</v>
      </c>
      <c r="Q1694" s="12">
        <f ca="1"/>
        <v>0</v>
      </c>
      <c r="R1694" s="12">
        <f ca="1"/>
        <v>0.35658511673855192</v>
      </c>
      <c r="S1694" s="12">
        <f ca="1"/>
        <v>6.6991725573551875E-2</v>
      </c>
      <c r="T1694" s="12">
        <f ca="1"/>
        <v>0</v>
      </c>
      <c r="U1694" s="12">
        <f ca="1"/>
        <v>0</v>
      </c>
      <c r="V1694" s="12"/>
      <c r="W1694" s="12">
        <f ca="1">INDEX(P$6:P$6003,UsefulSeries!$I1692)</f>
        <v>56.448086328861024</v>
      </c>
      <c r="X1694" s="12">
        <f ca="1">INDEX(Q$6:Q$6003,UsefulSeries!$I1692)</f>
        <v>0.64555346749025211</v>
      </c>
      <c r="Y1694" s="12">
        <f ca="1">INDEX(R$6:R$6003,UsefulSeries!$I1692)</f>
        <v>0</v>
      </c>
      <c r="Z1694" s="12">
        <f ca="1">INDEX(S$6:S$6003,UsefulSeries!$I1692)</f>
        <v>0</v>
      </c>
      <c r="AA1694" s="12">
        <f ca="1">INDEX(T$6:T$6003,UsefulSeries!$I1692)</f>
        <v>0</v>
      </c>
      <c r="AB1694" s="12">
        <f ca="1">INDEX(U$6:U$6003,UsefulSeries!$I1692)</f>
        <v>0</v>
      </c>
      <c r="AC1694" s="12">
        <f>INDEX( K$6:K$6003,UsefulSeries!$I1692)</f>
        <v>-0.62911198007407698</v>
      </c>
      <c r="AD1694" s="12">
        <f>INDEX(L$6:L$6003,UsefulSeries!$I1692)</f>
        <v>0.62911198007407698</v>
      </c>
      <c r="AE1694" s="12"/>
      <c r="AF1694" s="12"/>
      <c r="AG1694" s="12"/>
      <c r="AH1694" s="12"/>
      <c r="AI1694" s="12"/>
      <c r="AJ1694" s="12"/>
      <c r="AK1694" s="12"/>
      <c r="AL1694" s="12"/>
      <c r="AM1694" s="12"/>
      <c r="AN1694" s="12">
        <f t="shared" ca="1" si="243"/>
        <v>56.448086328861024</v>
      </c>
      <c r="AO1694" s="12">
        <f t="shared" ca="1" si="244"/>
        <v>0.64555346749025211</v>
      </c>
      <c r="AP1694" s="12">
        <f t="shared" ca="1" si="245"/>
        <v>0</v>
      </c>
      <c r="AQ1694" s="12">
        <f t="shared" ca="1" si="246"/>
        <v>0</v>
      </c>
      <c r="AR1694" s="12">
        <f t="shared" ca="1" si="247"/>
        <v>0</v>
      </c>
      <c r="AS1694" s="12">
        <f t="shared" ca="1" si="248"/>
        <v>0</v>
      </c>
      <c r="AT1694" s="12">
        <f t="shared" si="249"/>
        <v>-0.62911198007407698</v>
      </c>
      <c r="AU1694" s="12">
        <f t="shared" si="250"/>
        <v>0.62911198007407698</v>
      </c>
      <c r="AV1694" s="12"/>
      <c r="AW1694" s="12">
        <f ca="1">INDEX(I$6:I$6003,UsefulSeries!$I1692)</f>
        <v>1.1273896502815897E-2</v>
      </c>
      <c r="AX1694" s="12"/>
      <c r="AY1694" s="12"/>
      <c r="AZ1694" s="12">
        <f t="array" aca="1" ref="AZ1694:AZ1699" ca="1">MMULT(W1694:AB1699,AW1694:AW1699)</f>
        <v>0.64555346749025211</v>
      </c>
      <c r="BA1694" s="12"/>
      <c r="BB1694" s="12">
        <f t="shared" ca="1" si="251"/>
        <v>0.64555346749025211</v>
      </c>
      <c r="BC1694" s="12"/>
      <c r="BD1694" s="38">
        <f t="array" aca="1" ref="BD1694:BD1701" ca="1">MMULT(MINVERSE(AN1694:AU1701),BB1694:BB1701)</f>
        <v>1.1084647005336725E-2</v>
      </c>
    </row>
    <row r="1695" spans="1:56" x14ac:dyDescent="0.35">
      <c r="A1695" s="12">
        <v>0</v>
      </c>
      <c r="B1695" s="12">
        <v>0</v>
      </c>
      <c r="C1695" s="12">
        <f ca="1">-INDEX('Flow probs &amp; rates'!$M$5:$M$5999,UsefulSeries!$E1690,0)*(INDEX('Flow probs &amp; rates'!$O$5:$O$5999,UsefulSeries!$E1690,0))/INDEX('Flow probs &amp; rates'!$F$4:$F$5999,UsefulSeries!$E1690,0)</f>
        <v>-0.51874385337446671</v>
      </c>
      <c r="D1695" s="12">
        <f ca="1">INDEX('Flow probs &amp; rates'!$O$5:$O$5999,UsefulSeries!$E1690,0)*(1-INDEX('Flow probs &amp; rates'!$O$5:$O$5999,UsefulSeries!$E1690,0))/INDEX('Flow probs &amp; rates'!$F$4:$F$5999,UsefulSeries!$E1690,0)</f>
        <v>2.7611818613307757</v>
      </c>
      <c r="E1695" s="12">
        <v>0</v>
      </c>
      <c r="F1695" s="12">
        <v>0</v>
      </c>
      <c r="G1695" s="12"/>
      <c r="H1695" s="12"/>
      <c r="I1695" s="12">
        <f ca="1">INDEX('Flow probs &amp; rates'!$O$5:$O$5999,UsefulSeries!$E1690)</f>
        <v>0.15022479164471139</v>
      </c>
      <c r="J1695" s="12"/>
      <c r="K1695" s="12"/>
      <c r="L1695" s="12">
        <f>-INDEX('Flow probs &amp; rates'!$F$4:$F$5999,UsefulSeries!$E1690)</f>
        <v>-4.6232848841940788E-2</v>
      </c>
      <c r="M1695" s="12"/>
      <c r="N1695" s="12"/>
      <c r="O1695" s="12"/>
      <c r="P1695" s="12">
        <f ca="1"/>
        <v>0</v>
      </c>
      <c r="Q1695" s="12">
        <f ca="1"/>
        <v>0</v>
      </c>
      <c r="R1695" s="12">
        <f ca="1"/>
        <v>6.6991725573551875E-2</v>
      </c>
      <c r="S1695" s="12">
        <f ca="1"/>
        <v>0.37474950866493145</v>
      </c>
      <c r="T1695" s="12">
        <f ca="1"/>
        <v>0</v>
      </c>
      <c r="U1695" s="12">
        <f ca="1"/>
        <v>0</v>
      </c>
      <c r="V1695" s="12"/>
      <c r="W1695" s="12">
        <f ca="1">INDEX(P$7:P$6003,UsefulSeries!$I1692)</f>
        <v>0.64555346749025211</v>
      </c>
      <c r="X1695" s="12">
        <f ca="1">INDEX(Q$7:Q$6003,UsefulSeries!$I1692)</f>
        <v>44.965046891035762</v>
      </c>
      <c r="Y1695" s="12">
        <f ca="1">INDEX(R$7:R$6003,UsefulSeries!$I1692)</f>
        <v>0</v>
      </c>
      <c r="Z1695" s="12">
        <f ca="1">INDEX(S$7:S$6003,UsefulSeries!$I1692)</f>
        <v>0</v>
      </c>
      <c r="AA1695" s="12">
        <f ca="1">INDEX(T$7:T$6003,UsefulSeries!$I1692)</f>
        <v>0</v>
      </c>
      <c r="AB1695" s="12">
        <f ca="1">INDEX(U$7:U$6003,UsefulSeries!$I1692)</f>
        <v>0</v>
      </c>
      <c r="AC1695" s="12">
        <f>INDEX( K$7:K$6003,UsefulSeries!$I1692,1)</f>
        <v>-0.62911198007407698</v>
      </c>
      <c r="AD1695" s="12">
        <f>INDEX(L$7:L$6003,UsefulSeries!$I1692,1)</f>
        <v>0</v>
      </c>
      <c r="AE1695" s="12"/>
      <c r="AF1695" s="12"/>
      <c r="AG1695" s="12"/>
      <c r="AH1695" s="12"/>
      <c r="AI1695" s="12"/>
      <c r="AJ1695" s="12"/>
      <c r="AK1695" s="12"/>
      <c r="AL1695" s="12"/>
      <c r="AM1695" s="12"/>
      <c r="AN1695" s="12">
        <f t="shared" ref="AN1695:AN1758" ca="1" si="252">W1695+AE1695</f>
        <v>0.64555346749025211</v>
      </c>
      <c r="AO1695" s="12">
        <f t="shared" ref="AO1695:AO1758" ca="1" si="253">X1695+AF1695</f>
        <v>44.965046891035762</v>
      </c>
      <c r="AP1695" s="12">
        <f t="shared" ref="AP1695:AP1758" ca="1" si="254">Y1695+AG1695</f>
        <v>0</v>
      </c>
      <c r="AQ1695" s="12">
        <f t="shared" ref="AQ1695:AQ1758" ca="1" si="255">Z1695+AH1695</f>
        <v>0</v>
      </c>
      <c r="AR1695" s="12">
        <f t="shared" ref="AR1695:AR1758" ca="1" si="256">AA1695+AI1695</f>
        <v>0</v>
      </c>
      <c r="AS1695" s="12">
        <f t="shared" ref="AS1695:AS1758" ca="1" si="257">AB1695+AJ1695</f>
        <v>0</v>
      </c>
      <c r="AT1695" s="12">
        <f t="shared" ref="AT1695:AT1758" si="258">AC1695+AK1695</f>
        <v>-0.62911198007407698</v>
      </c>
      <c r="AU1695" s="12">
        <f t="shared" ref="AU1695:AU1758" si="259">AD1695+AL1695</f>
        <v>0</v>
      </c>
      <c r="AV1695" s="12"/>
      <c r="AW1695" s="12">
        <f ca="1">INDEX(I$7:I$6003,UsefulSeries!$I1692)</f>
        <v>1.41949271410185E-2</v>
      </c>
      <c r="AX1695" s="12"/>
      <c r="AY1695" s="12"/>
      <c r="AZ1695" s="12">
        <f ca="1"/>
        <v>0.64555346749025211</v>
      </c>
      <c r="BA1695" s="12"/>
      <c r="BB1695" s="12">
        <f t="shared" ca="1" si="251"/>
        <v>0.64555346749025211</v>
      </c>
      <c r="BC1695" s="12"/>
      <c r="BD1695" s="38">
        <f ca="1"/>
        <v>1.5566328012107397E-2</v>
      </c>
    </row>
    <row r="1696" spans="1:56" x14ac:dyDescent="0.35">
      <c r="A1696" s="12">
        <v>0</v>
      </c>
      <c r="B1696" s="12">
        <v>0</v>
      </c>
      <c r="C1696" s="12">
        <v>0</v>
      </c>
      <c r="D1696" s="12">
        <v>0</v>
      </c>
      <c r="E1696" s="12">
        <f ca="1">INDEX('Flow probs &amp; rates'!$P$5:$P$5999,UsefulSeries!$E1690,0)*(1-INDEX('Flow probs &amp; rates'!$P$5:$P$5999,UsefulSeries!$E1690,0))/INDEX('Flow probs &amp; rates'!$G$4:$G$5999,UsefulSeries!$E1690,0)</f>
        <v>5.1416743124901916E-2</v>
      </c>
      <c r="F1696" s="12">
        <f ca="1">-INDEX('Flow probs &amp; rates'!$P$5:$P$5999,UsefulSeries!$E1690,0)*(INDEX('Flow probs &amp; rates'!$Q$5:$Q$5999,UsefulSeries!$E1690,0))/INDEX('Flow probs &amp; rates'!$G$4:$G$5999,UsefulSeries!$E1690,0)</f>
        <v>-1.087515049958443E-3</v>
      </c>
      <c r="G1696" s="12"/>
      <c r="H1696" s="12"/>
      <c r="I1696" s="12">
        <f ca="1">INDEX('Flow probs &amp; rates'!$P$5:$P$5999,UsefulSeries!$E1690)</f>
        <v>1.9218705366438178E-2</v>
      </c>
      <c r="J1696" s="12"/>
      <c r="K1696" s="12">
        <f>INDEX('Flow probs &amp; rates'!$G$4:$G$5999,UsefulSeries!$E1690)</f>
        <v>0.36659939126613389</v>
      </c>
      <c r="L1696" s="12"/>
      <c r="M1696" s="12"/>
      <c r="N1696" s="12"/>
      <c r="O1696" s="12"/>
      <c r="P1696" s="12">
        <f ca="1"/>
        <v>0</v>
      </c>
      <c r="Q1696" s="12">
        <f ca="1"/>
        <v>0</v>
      </c>
      <c r="R1696" s="12">
        <f ca="1"/>
        <v>0</v>
      </c>
      <c r="S1696" s="12">
        <f ca="1"/>
        <v>0</v>
      </c>
      <c r="T1696" s="12">
        <f ca="1"/>
        <v>19.456994305754847</v>
      </c>
      <c r="U1696" s="12">
        <f ca="1"/>
        <v>0.38185972846275895</v>
      </c>
      <c r="V1696" s="12"/>
      <c r="W1696" s="12">
        <f ca="1">INDEX(P$8:P$6003,UsefulSeries!$I1692)</f>
        <v>0</v>
      </c>
      <c r="X1696" s="12">
        <f ca="1">INDEX(Q$8:Q$6003,UsefulSeries!$I1692)</f>
        <v>0</v>
      </c>
      <c r="Y1696" s="12">
        <f ca="1">INDEX(R$8:R$6003,UsefulSeries!$I1692)</f>
        <v>0.17896749132966686</v>
      </c>
      <c r="Z1696" s="12">
        <f ca="1">INDEX(S$8:S$6003,UsefulSeries!$I1692)</f>
        <v>5.028825798384258E-2</v>
      </c>
      <c r="AA1696" s="12">
        <f ca="1">INDEX(T$8:T$6003,UsefulSeries!$I1692)</f>
        <v>0</v>
      </c>
      <c r="AB1696" s="12">
        <f ca="1">INDEX(U$8:U$6003,UsefulSeries!$I1692)</f>
        <v>0</v>
      </c>
      <c r="AC1696" s="12">
        <f>INDEX( K$8:K$6003,UsefulSeries!$I1692)</f>
        <v>3.0843883490133828E-2</v>
      </c>
      <c r="AD1696" s="12">
        <f>INDEX(L$8:L$6003,UsefulSeries!$I1692)</f>
        <v>-3.0843883490133828E-2</v>
      </c>
      <c r="AE1696" s="12"/>
      <c r="AF1696" s="12"/>
      <c r="AG1696" s="12"/>
      <c r="AH1696" s="12"/>
      <c r="AI1696" s="12"/>
      <c r="AJ1696" s="12"/>
      <c r="AK1696" s="12"/>
      <c r="AL1696" s="12"/>
      <c r="AM1696" s="12"/>
      <c r="AN1696" s="12">
        <f t="shared" ca="1" si="252"/>
        <v>0</v>
      </c>
      <c r="AO1696" s="12">
        <f t="shared" ca="1" si="253"/>
        <v>0</v>
      </c>
      <c r="AP1696" s="12">
        <f t="shared" ca="1" si="254"/>
        <v>0.17896749132966686</v>
      </c>
      <c r="AQ1696" s="12">
        <f t="shared" ca="1" si="255"/>
        <v>5.028825798384258E-2</v>
      </c>
      <c r="AR1696" s="12">
        <f t="shared" ca="1" si="256"/>
        <v>0</v>
      </c>
      <c r="AS1696" s="12">
        <f t="shared" ca="1" si="257"/>
        <v>0</v>
      </c>
      <c r="AT1696" s="12">
        <f t="shared" si="258"/>
        <v>3.0843883490133828E-2</v>
      </c>
      <c r="AU1696" s="12">
        <f t="shared" si="259"/>
        <v>-3.0843883490133828E-2</v>
      </c>
      <c r="AV1696" s="12"/>
      <c r="AW1696" s="12">
        <f ca="1">INDEX(I$8:I$6003,UsefulSeries!$I1692)</f>
        <v>0.23969589100085151</v>
      </c>
      <c r="AX1696" s="12"/>
      <c r="AY1696" s="12"/>
      <c r="AZ1696" s="12">
        <f ca="1"/>
        <v>5.028825798384258E-2</v>
      </c>
      <c r="BA1696" s="12"/>
      <c r="BB1696" s="12">
        <f t="shared" ca="1" si="251"/>
        <v>5.028825798384258E-2</v>
      </c>
      <c r="BC1696" s="12"/>
      <c r="BD1696" s="38">
        <f ca="1"/>
        <v>0.2385394173205321</v>
      </c>
    </row>
    <row r="1697" spans="1:56" x14ac:dyDescent="0.35">
      <c r="A1697" s="12">
        <v>0</v>
      </c>
      <c r="B1697" s="12">
        <v>0</v>
      </c>
      <c r="C1697" s="12">
        <v>0</v>
      </c>
      <c r="D1697" s="12">
        <v>0</v>
      </c>
      <c r="E1697" s="12">
        <f ca="1">-INDEX('Flow probs &amp; rates'!$P$5:$P$5999,UsefulSeries!$E1690,0)*(INDEX('Flow probs &amp; rates'!$Q$5:$Q$5999,UsefulSeries!$E1690,0))/INDEX('Flow probs &amp; rates'!$G$4:$G$5999,UsefulSeries!$E1690,0)</f>
        <v>-1.087515049958443E-3</v>
      </c>
      <c r="F1697" s="12">
        <f ca="1">INDEX('Flow probs &amp; rates'!$Q$5:$Q$5999,UsefulSeries!$E1690,0)*(1-INDEX('Flow probs &amp; rates'!$Q$5:$Q$5999,UsefulSeries!$E1690,0))/INDEX('Flow probs &amp; rates'!$G$4:$G$5999,UsefulSeries!$E1690,0)</f>
        <v>5.5412426494007058E-2</v>
      </c>
      <c r="G1697" s="12"/>
      <c r="H1697" s="12"/>
      <c r="I1697" s="12">
        <f ca="1">INDEX('Flow probs &amp; rates'!$Q$5:$Q$5999,UsefulSeries!$E1690)</f>
        <v>2.0744495932787828E-2</v>
      </c>
      <c r="J1697" s="12"/>
      <c r="K1697" s="12"/>
      <c r="L1697" s="12">
        <f>INDEX('Flow probs &amp; rates'!$G$4:$G$5999,UsefulSeries!$E1690)</f>
        <v>0.36659939126613389</v>
      </c>
      <c r="M1697" s="12"/>
      <c r="N1697" s="12"/>
      <c r="O1697" s="12"/>
      <c r="P1697" s="12">
        <f ca="1"/>
        <v>0</v>
      </c>
      <c r="Q1697" s="12">
        <f ca="1"/>
        <v>0</v>
      </c>
      <c r="R1697" s="12">
        <f ca="1"/>
        <v>0</v>
      </c>
      <c r="S1697" s="12">
        <f ca="1"/>
        <v>0</v>
      </c>
      <c r="T1697" s="12">
        <f ca="1"/>
        <v>0.3818597284627589</v>
      </c>
      <c r="U1697" s="12">
        <f ca="1"/>
        <v>18.053987913881965</v>
      </c>
      <c r="V1697" s="12"/>
      <c r="W1697" s="12">
        <f ca="1">INDEX(P$9:P$6003,UsefulSeries!$I1692)</f>
        <v>0</v>
      </c>
      <c r="X1697" s="12">
        <f ca="1">INDEX(Q$9:Q$6003,UsefulSeries!$I1692)</f>
        <v>0</v>
      </c>
      <c r="Y1697" s="12">
        <f ca="1">INDEX(R$9:R$6003,UsefulSeries!$I1692)</f>
        <v>5.028825798384258E-2</v>
      </c>
      <c r="Z1697" s="12">
        <f ca="1">INDEX(S$9:S$6003,UsefulSeries!$I1692)</f>
        <v>0.26016420326874107</v>
      </c>
      <c r="AA1697" s="12">
        <f ca="1">INDEX(T$9:T$6003,UsefulSeries!$I1692)</f>
        <v>0</v>
      </c>
      <c r="AB1697" s="12">
        <f ca="1">INDEX(U$9:U$6003,UsefulSeries!$I1692)</f>
        <v>0</v>
      </c>
      <c r="AC1697" s="12">
        <f>INDEX( K$9:K$6003,UsefulSeries!$I1692)</f>
        <v>0</v>
      </c>
      <c r="AD1697" s="12">
        <f>INDEX(L$9:L$6003,UsefulSeries!$I1692)</f>
        <v>-3.0843883490133828E-2</v>
      </c>
      <c r="AE1697" s="12"/>
      <c r="AF1697" s="12"/>
      <c r="AG1697" s="12"/>
      <c r="AH1697" s="12"/>
      <c r="AI1697" s="12"/>
      <c r="AJ1697" s="12"/>
      <c r="AK1697" s="12"/>
      <c r="AL1697" s="12"/>
      <c r="AM1697" s="12"/>
      <c r="AN1697" s="12">
        <f t="shared" ca="1" si="252"/>
        <v>0</v>
      </c>
      <c r="AO1697" s="12">
        <f t="shared" ca="1" si="253"/>
        <v>0</v>
      </c>
      <c r="AP1697" s="12">
        <f t="shared" ca="1" si="254"/>
        <v>5.028825798384258E-2</v>
      </c>
      <c r="AQ1697" s="12">
        <f t="shared" ca="1" si="255"/>
        <v>0.26016420326874107</v>
      </c>
      <c r="AR1697" s="12">
        <f t="shared" ca="1" si="256"/>
        <v>0</v>
      </c>
      <c r="AS1697" s="12">
        <f t="shared" ca="1" si="257"/>
        <v>0</v>
      </c>
      <c r="AT1697" s="12">
        <f t="shared" si="258"/>
        <v>0</v>
      </c>
      <c r="AU1697" s="12">
        <f t="shared" si="259"/>
        <v>-3.0843883490133828E-2</v>
      </c>
      <c r="AV1697" s="12"/>
      <c r="AW1697" s="12">
        <f ca="1">INDEX(I$9:I$6003,UsefulSeries!$I1692)</f>
        <v>0.14696245178676598</v>
      </c>
      <c r="AX1697" s="12"/>
      <c r="AY1697" s="12"/>
      <c r="AZ1697" s="12">
        <f ca="1"/>
        <v>5.028825798384258E-2</v>
      </c>
      <c r="BA1697" s="12"/>
      <c r="BB1697" s="12">
        <f t="shared" ca="1" si="251"/>
        <v>5.028825798384258E-2</v>
      </c>
      <c r="BC1697" s="12"/>
      <c r="BD1697" s="38">
        <f ca="1"/>
        <v>0.16063000867067312</v>
      </c>
    </row>
    <row r="1698" spans="1:56" x14ac:dyDescent="0.35">
      <c r="A1698" s="12">
        <f ca="1">INDEX('Flow probs &amp; rates'!$K$5:$K$5999,UsefulSeries!$E1696,0)*(1-INDEX('Flow probs &amp; rates'!$K$5:$K$5999,UsefulSeries!$E1696,0))/INDEX('Flow probs &amp; rates'!$E$4:$E$5999,UsefulSeries!$E1696,0)</f>
        <v>1.9602452468633447E-2</v>
      </c>
      <c r="B1698" s="12">
        <f ca="1">-INDEX('Flow probs &amp; rates'!$K$5:$K$5999,UsefulSeries!$E1696,0)*(INDEX('Flow probs &amp; rates'!$L$5:$L$5999,UsefulSeries!$E1696,0))/INDEX('Flow probs &amp; rates'!$E$4:$E$5999,UsefulSeries!$E1696,0)</f>
        <v>-2.5961316479789116E-4</v>
      </c>
      <c r="C1698" s="12">
        <v>0</v>
      </c>
      <c r="D1698" s="12">
        <v>0</v>
      </c>
      <c r="E1698" s="12">
        <v>0</v>
      </c>
      <c r="F1698" s="12">
        <v>0</v>
      </c>
      <c r="G1698" s="12"/>
      <c r="H1698" s="12"/>
      <c r="I1698" s="12">
        <f ca="1">INDEX('Flow probs &amp; rates'!$K$5:$K$5999,UsefulSeries!$E1696)</f>
        <v>1.1634515267753475E-2</v>
      </c>
      <c r="J1698" s="12"/>
      <c r="K1698" s="12">
        <f>-INDEX('Flow probs &amp; rates'!$E$4:$E$5999,UsefulSeries!$E1696)</f>
        <v>-0.58661809488573302</v>
      </c>
      <c r="L1698" s="12">
        <f>INDEX('Flow probs &amp; rates'!$E$4:$E$5999,UsefulSeries!$E1696)</f>
        <v>0.58661809488573302</v>
      </c>
      <c r="M1698" s="12"/>
      <c r="N1698" s="12"/>
      <c r="O1698" s="12"/>
      <c r="P1698" s="12">
        <f t="array" aca="1" ref="P1698:U1703" ca="1">MINVERSE(A1698:F1703)</f>
        <v>51.021991059543986</v>
      </c>
      <c r="Q1698" s="12">
        <f ca="1"/>
        <v>0.60148952720950488</v>
      </c>
      <c r="R1698" s="12">
        <f ca="1"/>
        <v>0</v>
      </c>
      <c r="S1698" s="12">
        <f ca="1"/>
        <v>0</v>
      </c>
      <c r="T1698" s="12">
        <f ca="1"/>
        <v>0</v>
      </c>
      <c r="U1698" s="12">
        <f ca="1"/>
        <v>0</v>
      </c>
      <c r="V1698" s="12"/>
      <c r="W1698" s="12">
        <f ca="1">INDEX(P$10:P$6003,UsefulSeries!$I1692)</f>
        <v>0</v>
      </c>
      <c r="X1698" s="12">
        <f ca="1">INDEX(Q$10:Q$6003,UsefulSeries!$I1692)</f>
        <v>0</v>
      </c>
      <c r="Y1698" s="12">
        <f ca="1">INDEX(R$10:R$6003,UsefulSeries!$I1692)</f>
        <v>0</v>
      </c>
      <c r="Z1698" s="12">
        <f ca="1">INDEX(S$10:S$6003,UsefulSeries!$I1692)</f>
        <v>0</v>
      </c>
      <c r="AA1698" s="12">
        <f ca="1">INDEX(T$10:T$6003,UsefulSeries!$I1692)</f>
        <v>14.442342815514548</v>
      </c>
      <c r="AB1698" s="12">
        <f ca="1">INDEX(U$10:U$6003,UsefulSeries!$I1692)</f>
        <v>0.35517323818311836</v>
      </c>
      <c r="AC1698" s="12">
        <f>INDEX( K$10:K$6003,UsefulSeries!$I1692)</f>
        <v>0.34004413643578923</v>
      </c>
      <c r="AD1698" s="12">
        <f>INDEX(L$10:L$6003,UsefulSeries!$I1692)</f>
        <v>0</v>
      </c>
      <c r="AE1698" s="12"/>
      <c r="AF1698" s="12"/>
      <c r="AG1698" s="12"/>
      <c r="AH1698" s="12"/>
      <c r="AI1698" s="12"/>
      <c r="AJ1698" s="12"/>
      <c r="AK1698" s="12"/>
      <c r="AL1698" s="12"/>
      <c r="AM1698" s="12"/>
      <c r="AN1698" s="12">
        <f t="shared" ca="1" si="252"/>
        <v>0</v>
      </c>
      <c r="AO1698" s="12">
        <f t="shared" ca="1" si="253"/>
        <v>0</v>
      </c>
      <c r="AP1698" s="12">
        <f t="shared" ca="1" si="254"/>
        <v>0</v>
      </c>
      <c r="AQ1698" s="12">
        <f t="shared" ca="1" si="255"/>
        <v>0</v>
      </c>
      <c r="AR1698" s="12">
        <f t="shared" ca="1" si="256"/>
        <v>14.442342815514548</v>
      </c>
      <c r="AS1698" s="12">
        <f t="shared" ca="1" si="257"/>
        <v>0.35517323818311836</v>
      </c>
      <c r="AT1698" s="12">
        <f t="shared" si="258"/>
        <v>0.34004413643578923</v>
      </c>
      <c r="AU1698" s="12">
        <f t="shared" si="259"/>
        <v>0</v>
      </c>
      <c r="AV1698" s="12"/>
      <c r="AW1698" s="12">
        <f ca="1">INDEX(I$10:I$6003,UsefulSeries!$I1692)</f>
        <v>2.4138570531796265E-2</v>
      </c>
      <c r="AX1698" s="12"/>
      <c r="AY1698" s="12"/>
      <c r="AZ1698" s="12">
        <f ca="1"/>
        <v>0.35517323818311836</v>
      </c>
      <c r="BA1698" s="12"/>
      <c r="BB1698" s="12">
        <f t="shared" ca="1" si="251"/>
        <v>0.35517323818311836</v>
      </c>
      <c r="BC1698" s="12"/>
      <c r="BD1698" s="38">
        <f ca="1"/>
        <v>2.1884736819738411E-2</v>
      </c>
    </row>
    <row r="1699" spans="1:56" x14ac:dyDescent="0.35">
      <c r="A1699" s="12">
        <f ca="1">-INDEX('Flow probs &amp; rates'!$K$5:$K$5999,UsefulSeries!$E1696,0)*(INDEX('Flow probs &amp; rates'!$L$5:$L$5999,UsefulSeries!$E1696,0))/INDEX('Flow probs &amp; rates'!$E$4:$E$5999,UsefulSeries!$E1696,0)</f>
        <v>-2.5961316479789116E-4</v>
      </c>
      <c r="B1699" s="12">
        <f ca="1">INDEX('Flow probs &amp; rates'!$L$5:$L$5999,UsefulSeries!$E1696,0)*(1-INDEX('Flow probs &amp; rates'!$L$5:$L$5999,UsefulSeries!$E1696,0))/INDEX('Flow probs &amp; rates'!$E$4:$E$5999,UsefulSeries!$E1696,0)</f>
        <v>2.2021963765038611E-2</v>
      </c>
      <c r="C1699" s="12">
        <v>0</v>
      </c>
      <c r="D1699" s="12">
        <v>0</v>
      </c>
      <c r="E1699" s="12">
        <v>0</v>
      </c>
      <c r="F1699" s="12">
        <v>0</v>
      </c>
      <c r="G1699" s="12"/>
      <c r="H1699" s="12"/>
      <c r="I1699" s="12">
        <f ca="1">INDEX('Flow probs &amp; rates'!$L$5:$L$5999,UsefulSeries!$E1696)</f>
        <v>1.3089825973506275E-2</v>
      </c>
      <c r="J1699" s="12"/>
      <c r="K1699" s="12">
        <f>-INDEX('Flow probs &amp; rates'!$E$4:$E$5999,UsefulSeries!$E1696)</f>
        <v>-0.58661809488573302</v>
      </c>
      <c r="L1699" s="12"/>
      <c r="M1699" s="12"/>
      <c r="N1699" s="12"/>
      <c r="O1699" s="12"/>
      <c r="P1699" s="12">
        <f ca="1"/>
        <v>0.60148952720950488</v>
      </c>
      <c r="Q1699" s="12">
        <f ca="1"/>
        <v>45.416301891640046</v>
      </c>
      <c r="R1699" s="12">
        <f ca="1"/>
        <v>0</v>
      </c>
      <c r="S1699" s="12">
        <f ca="1"/>
        <v>0</v>
      </c>
      <c r="T1699" s="12">
        <f ca="1"/>
        <v>0</v>
      </c>
      <c r="U1699" s="12">
        <f ca="1"/>
        <v>0</v>
      </c>
      <c r="V1699" s="12"/>
      <c r="W1699" s="12">
        <f ca="1">INDEX(P$11:P$6003,UsefulSeries!$I1692)</f>
        <v>0</v>
      </c>
      <c r="X1699" s="12">
        <f ca="1">INDEX(Q$11:Q$6003,UsefulSeries!$I1692)</f>
        <v>0</v>
      </c>
      <c r="Y1699" s="12">
        <f ca="1">INDEX(R$11:R$6003,UsefulSeries!$I1692)</f>
        <v>0</v>
      </c>
      <c r="Z1699" s="12">
        <f ca="1">INDEX(S$11:S$6003,UsefulSeries!$I1692)</f>
        <v>0</v>
      </c>
      <c r="AA1699" s="12">
        <f ca="1">INDEX(T$11:T$6003,UsefulSeries!$I1692)</f>
        <v>0.35517323818311836</v>
      </c>
      <c r="AB1699" s="12">
        <f ca="1">INDEX(U$11:U$6003,UsefulSeries!$I1692)</f>
        <v>18.777930638167319</v>
      </c>
      <c r="AC1699" s="12">
        <f>INDEX( K$11:K$6003,UsefulSeries!$I1692)</f>
        <v>0</v>
      </c>
      <c r="AD1699" s="12">
        <f>INDEX(L$11:L$6003,UsefulSeries!$I1692)</f>
        <v>0.34004413643578923</v>
      </c>
      <c r="AE1699" s="12"/>
      <c r="AF1699" s="12"/>
      <c r="AG1699" s="12"/>
      <c r="AH1699" s="12"/>
      <c r="AI1699" s="12"/>
      <c r="AJ1699" s="12"/>
      <c r="AK1699" s="12"/>
      <c r="AL1699" s="12"/>
      <c r="AM1699" s="12"/>
      <c r="AN1699" s="12">
        <f t="shared" ca="1" si="252"/>
        <v>0</v>
      </c>
      <c r="AO1699" s="12">
        <f t="shared" ca="1" si="253"/>
        <v>0</v>
      </c>
      <c r="AP1699" s="12">
        <f t="shared" ca="1" si="254"/>
        <v>0</v>
      </c>
      <c r="AQ1699" s="12">
        <f t="shared" ca="1" si="255"/>
        <v>0</v>
      </c>
      <c r="AR1699" s="12">
        <f t="shared" ca="1" si="256"/>
        <v>0.35517323818311836</v>
      </c>
      <c r="AS1699" s="12">
        <f t="shared" ca="1" si="257"/>
        <v>18.777930638167319</v>
      </c>
      <c r="AT1699" s="12">
        <f t="shared" si="258"/>
        <v>0</v>
      </c>
      <c r="AU1699" s="12">
        <f t="shared" si="259"/>
        <v>0.34004413643578923</v>
      </c>
      <c r="AV1699" s="12"/>
      <c r="AW1699" s="12">
        <f ca="1">INDEX(I$11:I$6003,UsefulSeries!$I1692)</f>
        <v>1.8457830663073316E-2</v>
      </c>
      <c r="AX1699" s="12"/>
      <c r="AY1699" s="12"/>
      <c r="AZ1699" s="12">
        <f ca="1"/>
        <v>0.3551732381831183</v>
      </c>
      <c r="BA1699" s="12"/>
      <c r="BB1699" s="12">
        <f t="shared" ca="1" si="251"/>
        <v>0.3551732381831183</v>
      </c>
      <c r="BC1699" s="12"/>
      <c r="BD1699" s="38">
        <f ca="1"/>
        <v>1.6446958697134986E-2</v>
      </c>
    </row>
    <row r="1700" spans="1:56" x14ac:dyDescent="0.35">
      <c r="A1700" s="12">
        <v>0</v>
      </c>
      <c r="B1700" s="12">
        <v>0</v>
      </c>
      <c r="C1700" s="12">
        <f ca="1">INDEX('Flow probs &amp; rates'!$M$5:$M$5999,UsefulSeries!$E1696,0)*(1-INDEX('Flow probs &amp; rates'!$M$5:$M$5999,UsefulSeries!$E1696,0))/INDEX('Flow probs &amp; rates'!$F$4:$F$5999,UsefulSeries!$E1696,0)</f>
        <v>2.9491508125909935</v>
      </c>
      <c r="D1700" s="12">
        <f ca="1">-INDEX('Flow probs &amp; rates'!$M$5:$M$5999,UsefulSeries!$E1696,0)*(INDEX('Flow probs &amp; rates'!$O$5:$O$5999,UsefulSeries!$E1696,0))/INDEX('Flow probs &amp; rates'!$F$4:$F$5999,UsefulSeries!$E1696,0)</f>
        <v>-0.50748415348628539</v>
      </c>
      <c r="E1700" s="12">
        <v>0</v>
      </c>
      <c r="F1700" s="12">
        <v>0</v>
      </c>
      <c r="G1700" s="12"/>
      <c r="H1700" s="12"/>
      <c r="I1700" s="12">
        <f ca="1">INDEX('Flow probs &amp; rates'!$M$5:$M$5999,UsefulSeries!$E1696)</f>
        <v>0.16132590589405926</v>
      </c>
      <c r="J1700" s="12"/>
      <c r="K1700" s="12">
        <f>INDEX('Flow probs &amp; rates'!$F$4:$F$5999,UsefulSeries!$E1696)</f>
        <v>4.5877564960013661E-2</v>
      </c>
      <c r="L1700" s="12">
        <f>-INDEX('Flow probs &amp; rates'!$F$4:$F$5999,UsefulSeries!$E1696)</f>
        <v>-4.5877564960013661E-2</v>
      </c>
      <c r="M1700" s="12"/>
      <c r="N1700" s="12"/>
      <c r="O1700" s="12"/>
      <c r="P1700" s="12">
        <f ca="1"/>
        <v>0</v>
      </c>
      <c r="Q1700" s="12">
        <f ca="1"/>
        <v>0</v>
      </c>
      <c r="R1700" s="12">
        <f ca="1"/>
        <v>0.35045020779875008</v>
      </c>
      <c r="S1700" s="12">
        <f ca="1"/>
        <v>6.6072043574208872E-2</v>
      </c>
      <c r="T1700" s="12">
        <f ca="1"/>
        <v>0</v>
      </c>
      <c r="U1700" s="12">
        <f ca="1"/>
        <v>0</v>
      </c>
      <c r="V1700" s="12"/>
      <c r="W1700" s="12"/>
      <c r="X1700" s="12"/>
      <c r="Y1700" s="12"/>
      <c r="Z1700" s="12"/>
      <c r="AA1700" s="12"/>
      <c r="AB1700" s="12"/>
      <c r="AC1700" s="12"/>
      <c r="AD1700" s="12"/>
      <c r="AE1700" s="12">
        <f t="array" ref="AE1700:AJ1701">TRANSPOSE(AC1694:AD1699)</f>
        <v>-0.62911198007407698</v>
      </c>
      <c r="AF1700" s="12">
        <v>-0.62911198007407698</v>
      </c>
      <c r="AG1700" s="12">
        <v>3.0843883490133828E-2</v>
      </c>
      <c r="AH1700" s="12">
        <v>0</v>
      </c>
      <c r="AI1700" s="12">
        <v>0.34004413643578923</v>
      </c>
      <c r="AJ1700" s="12">
        <v>0</v>
      </c>
      <c r="AK1700" s="12"/>
      <c r="AL1700" s="12"/>
      <c r="AM1700" s="12"/>
      <c r="AN1700" s="12">
        <f t="shared" si="252"/>
        <v>-0.62911198007407698</v>
      </c>
      <c r="AO1700" s="12">
        <f t="shared" si="253"/>
        <v>-0.62911198007407698</v>
      </c>
      <c r="AP1700" s="12">
        <f t="shared" si="254"/>
        <v>3.0843883490133828E-2</v>
      </c>
      <c r="AQ1700" s="12">
        <f t="shared" si="255"/>
        <v>0</v>
      </c>
      <c r="AR1700" s="12">
        <f t="shared" si="256"/>
        <v>0.34004413643578923</v>
      </c>
      <c r="AS1700" s="12">
        <f t="shared" si="257"/>
        <v>0</v>
      </c>
      <c r="AT1700" s="12">
        <f t="shared" si="258"/>
        <v>0</v>
      </c>
      <c r="AU1700" s="12">
        <f t="shared" si="259"/>
        <v>0</v>
      </c>
      <c r="AV1700" s="12"/>
      <c r="AW1700" s="12"/>
      <c r="AX1700" s="12">
        <f>INDEX($N$6:$N$6003,UsefulSeries!$K1692)</f>
        <v>-1.9671892354976572E-3</v>
      </c>
      <c r="AY1700" s="12"/>
      <c r="AZ1700" s="12"/>
      <c r="BA1700" s="12"/>
      <c r="BB1700" s="12">
        <f t="shared" si="251"/>
        <v>-1.9671892354976572E-3</v>
      </c>
      <c r="BC1700" s="12"/>
      <c r="BD1700" s="38">
        <f ca="1"/>
        <v>9.7825086399331518E-2</v>
      </c>
    </row>
    <row r="1701" spans="1:56" x14ac:dyDescent="0.35">
      <c r="A1701" s="12">
        <v>0</v>
      </c>
      <c r="B1701" s="12">
        <v>0</v>
      </c>
      <c r="C1701" s="12">
        <f ca="1">-INDEX('Flow probs &amp; rates'!$M$5:$M$5999,UsefulSeries!$E1696,0)*(INDEX('Flow probs &amp; rates'!$O$5:$O$5999,UsefulSeries!$E1696,0))/INDEX('Flow probs &amp; rates'!$F$4:$F$5999,UsefulSeries!$E1696,0)</f>
        <v>-0.50748415348628539</v>
      </c>
      <c r="D1701" s="12">
        <f ca="1">INDEX('Flow probs &amp; rates'!$O$5:$O$5999,UsefulSeries!$E1696,0)*(1-INDEX('Flow probs &amp; rates'!$O$5:$O$5999,UsefulSeries!$E1696,0))/INDEX('Flow probs &amp; rates'!$F$4:$F$5999,UsefulSeries!$E1696,0)</f>
        <v>2.6917273543097155</v>
      </c>
      <c r="E1701" s="12">
        <v>0</v>
      </c>
      <c r="F1701" s="12">
        <v>0</v>
      </c>
      <c r="G1701" s="12"/>
      <c r="H1701" s="12"/>
      <c r="I1701" s="12">
        <f ca="1">INDEX('Flow probs &amp; rates'!$O$5:$O$5999,UsefulSeries!$E1696)</f>
        <v>0.14431741194147513</v>
      </c>
      <c r="J1701" s="12"/>
      <c r="K1701" s="12"/>
      <c r="L1701" s="12">
        <f>-INDEX('Flow probs &amp; rates'!$F$4:$F$5999,UsefulSeries!$E1696)</f>
        <v>-4.5877564960013661E-2</v>
      </c>
      <c r="M1701" s="12"/>
      <c r="N1701" s="12"/>
      <c r="O1701" s="12"/>
      <c r="P1701" s="12">
        <f ca="1"/>
        <v>0</v>
      </c>
      <c r="Q1701" s="12">
        <f ca="1"/>
        <v>0</v>
      </c>
      <c r="R1701" s="12">
        <f ca="1"/>
        <v>6.6072043574208872E-2</v>
      </c>
      <c r="S1701" s="12">
        <f ca="1"/>
        <v>0.3839655281013451</v>
      </c>
      <c r="T1701" s="12">
        <f ca="1"/>
        <v>0</v>
      </c>
      <c r="U1701" s="12">
        <f ca="1"/>
        <v>0</v>
      </c>
      <c r="V1701" s="12"/>
      <c r="W1701" s="12"/>
      <c r="X1701" s="12"/>
      <c r="Y1701" s="12"/>
      <c r="Z1701" s="12"/>
      <c r="AA1701" s="12"/>
      <c r="AB1701" s="12"/>
      <c r="AC1701" s="12"/>
      <c r="AD1701" s="12"/>
      <c r="AE1701" s="12">
        <v>0.62911198007407698</v>
      </c>
      <c r="AF1701" s="12">
        <v>0</v>
      </c>
      <c r="AG1701" s="12">
        <v>-3.0843883490133828E-2</v>
      </c>
      <c r="AH1701" s="12">
        <v>-3.0843883490133828E-2</v>
      </c>
      <c r="AI1701" s="12">
        <v>0</v>
      </c>
      <c r="AJ1701" s="12">
        <v>0.34004413643578923</v>
      </c>
      <c r="AK1701" s="12"/>
      <c r="AL1701" s="12"/>
      <c r="AM1701" s="12"/>
      <c r="AN1701" s="12">
        <f t="shared" si="252"/>
        <v>0.62911198007407698</v>
      </c>
      <c r="AO1701" s="12">
        <f t="shared" si="253"/>
        <v>0</v>
      </c>
      <c r="AP1701" s="12">
        <f t="shared" si="254"/>
        <v>-3.0843883490133828E-2</v>
      </c>
      <c r="AQ1701" s="12">
        <f t="shared" si="255"/>
        <v>-3.0843883490133828E-2</v>
      </c>
      <c r="AR1701" s="12">
        <f t="shared" si="256"/>
        <v>0</v>
      </c>
      <c r="AS1701" s="12">
        <f t="shared" si="257"/>
        <v>0.34004413643578923</v>
      </c>
      <c r="AT1701" s="12">
        <f t="shared" si="258"/>
        <v>0</v>
      </c>
      <c r="AU1701" s="12">
        <f t="shared" si="259"/>
        <v>0</v>
      </c>
      <c r="AV1701" s="12"/>
      <c r="AW1701" s="12"/>
      <c r="AX1701" s="12">
        <f>INDEX('Margin error adjustment'!N$7:N$6003,UsefulSeries!$K1692)</f>
        <v>2.5424082501560377E-4</v>
      </c>
      <c r="AY1701" s="12"/>
      <c r="AZ1701" s="12"/>
      <c r="BA1701" s="12"/>
      <c r="BB1701" s="12">
        <f t="shared" si="251"/>
        <v>2.5424082501560377E-4</v>
      </c>
      <c r="BC1701" s="12"/>
      <c r="BD1701" s="38">
        <f ca="1"/>
        <v>0.11339856090635561</v>
      </c>
    </row>
    <row r="1702" spans="1:56" x14ac:dyDescent="0.35">
      <c r="A1702" s="12">
        <v>0</v>
      </c>
      <c r="B1702" s="12">
        <v>0</v>
      </c>
      <c r="C1702" s="12">
        <v>0</v>
      </c>
      <c r="D1702" s="12">
        <v>0</v>
      </c>
      <c r="E1702" s="12">
        <f ca="1">INDEX('Flow probs &amp; rates'!$P$5:$P$5999,UsefulSeries!$E1696,0)*(1-INDEX('Flow probs &amp; rates'!$P$5:$P$5999,UsefulSeries!$E1696,0))/INDEX('Flow probs &amp; rates'!$G$4:$G$5999,UsefulSeries!$E1696,0)</f>
        <v>5.0879416891216785E-2</v>
      </c>
      <c r="F1702" s="12">
        <f ca="1">-INDEX('Flow probs &amp; rates'!$P$5:$P$5999,UsefulSeries!$E1696,0)*(INDEX('Flow probs &amp; rates'!$Q$5:$Q$5999,UsefulSeries!$E1696,0))/INDEX('Flow probs &amp; rates'!$G$4:$G$5999,UsefulSeries!$E1696,0)</f>
        <v>-1.0625151278012854E-3</v>
      </c>
      <c r="G1702" s="12"/>
      <c r="H1702" s="12"/>
      <c r="I1702" s="12">
        <f ca="1">INDEX('Flow probs &amp; rates'!$P$5:$P$5999,UsefulSeries!$E1696)</f>
        <v>1.90617571164046E-2</v>
      </c>
      <c r="J1702" s="12"/>
      <c r="K1702" s="12">
        <f>INDEX('Flow probs &amp; rates'!$G$4:$G$5999,UsefulSeries!$E1696)</f>
        <v>0.36750434015425337</v>
      </c>
      <c r="L1702" s="12"/>
      <c r="M1702" s="12"/>
      <c r="N1702" s="12"/>
      <c r="O1702" s="12"/>
      <c r="P1702" s="12">
        <f ca="1"/>
        <v>0</v>
      </c>
      <c r="Q1702" s="12">
        <f ca="1"/>
        <v>0</v>
      </c>
      <c r="R1702" s="12">
        <f ca="1"/>
        <v>0</v>
      </c>
      <c r="S1702" s="12">
        <f ca="1"/>
        <v>0</v>
      </c>
      <c r="T1702" s="12">
        <f ca="1"/>
        <v>19.662303894754572</v>
      </c>
      <c r="U1702" s="12">
        <f ca="1"/>
        <v>0.38263634312166639</v>
      </c>
      <c r="V1702" s="12"/>
      <c r="W1702" s="12">
        <f ca="1">INDEX(P$6:P$6003,UsefulSeries!$I1700)</f>
        <v>56.790605171307888</v>
      </c>
      <c r="X1702" s="12">
        <f ca="1">INDEX(Q$6:Q$6003,UsefulSeries!$I1700)</f>
        <v>0.64249985754573646</v>
      </c>
      <c r="Y1702" s="12">
        <f ca="1">INDEX(R$6:R$6003,UsefulSeries!$I1700)</f>
        <v>0</v>
      </c>
      <c r="Z1702" s="12">
        <f ca="1">INDEX(S$6:S$6003,UsefulSeries!$I1700)</f>
        <v>0</v>
      </c>
      <c r="AA1702" s="12">
        <f ca="1">INDEX(T$6:T$6003,UsefulSeries!$I1700)</f>
        <v>0</v>
      </c>
      <c r="AB1702" s="12">
        <f ca="1">INDEX(U$6:U$6003,UsefulSeries!$I1700)</f>
        <v>0</v>
      </c>
      <c r="AC1702" s="12">
        <f>INDEX( K$6:K$6003,UsefulSeries!$I1700)</f>
        <v>-0.62714479083857932</v>
      </c>
      <c r="AD1702" s="12">
        <f>INDEX(L$6:L$6003,UsefulSeries!$I1700)</f>
        <v>0.62714479083857932</v>
      </c>
      <c r="AE1702" s="12"/>
      <c r="AF1702" s="12"/>
      <c r="AG1702" s="12"/>
      <c r="AH1702" s="12"/>
      <c r="AI1702" s="12"/>
      <c r="AJ1702" s="12"/>
      <c r="AK1702" s="12"/>
      <c r="AL1702" s="12"/>
      <c r="AM1702" s="12"/>
      <c r="AN1702" s="12">
        <f t="shared" ca="1" si="252"/>
        <v>56.790605171307888</v>
      </c>
      <c r="AO1702" s="12">
        <f t="shared" ca="1" si="253"/>
        <v>0.64249985754573646</v>
      </c>
      <c r="AP1702" s="12">
        <f t="shared" ca="1" si="254"/>
        <v>0</v>
      </c>
      <c r="AQ1702" s="12">
        <f t="shared" ca="1" si="255"/>
        <v>0</v>
      </c>
      <c r="AR1702" s="12">
        <f t="shared" ca="1" si="256"/>
        <v>0</v>
      </c>
      <c r="AS1702" s="12">
        <f t="shared" ca="1" si="257"/>
        <v>0</v>
      </c>
      <c r="AT1702" s="12">
        <f t="shared" si="258"/>
        <v>-0.62714479083857932</v>
      </c>
      <c r="AU1702" s="12">
        <f t="shared" si="259"/>
        <v>0.62714479083857932</v>
      </c>
      <c r="AV1702" s="12"/>
      <c r="AW1702" s="12">
        <f ca="1">INDEX(I$6:I$6003,UsefulSeries!$I1700)</f>
        <v>1.1169473793176475E-2</v>
      </c>
      <c r="AX1702" s="12"/>
      <c r="AY1702" s="12"/>
      <c r="AZ1702" s="12">
        <f t="array" aca="1" ref="AZ1702:AZ1707" ca="1">MMULT(W1702:AB1707,AW1702:AW1707)</f>
        <v>0.64249985754573624</v>
      </c>
      <c r="BA1702" s="12"/>
      <c r="BB1702" s="12">
        <f t="shared" ca="1" si="251"/>
        <v>0.64249985754573624</v>
      </c>
      <c r="BC1702" s="12"/>
      <c r="BD1702" s="38">
        <f t="array" aca="1" ref="BD1702:BD1709" ca="1">MMULT(MINVERSE(AN1702:AU1709),BB1702:BB1709)</f>
        <v>1.0227504720418527E-2</v>
      </c>
    </row>
    <row r="1703" spans="1:56" x14ac:dyDescent="0.35">
      <c r="A1703" s="12">
        <v>0</v>
      </c>
      <c r="B1703" s="12">
        <v>0</v>
      </c>
      <c r="C1703" s="12">
        <v>0</v>
      </c>
      <c r="D1703" s="12">
        <v>0</v>
      </c>
      <c r="E1703" s="12">
        <f ca="1">-INDEX('Flow probs &amp; rates'!$P$5:$P$5999,UsefulSeries!$E1696,0)*(INDEX('Flow probs &amp; rates'!$Q$5:$Q$5999,UsefulSeries!$E1696,0))/INDEX('Flow probs &amp; rates'!$G$4:$G$5999,UsefulSeries!$E1696,0)</f>
        <v>-1.0625151278012854E-3</v>
      </c>
      <c r="F1703" s="12">
        <f ca="1">INDEX('Flow probs &amp; rates'!$Q$5:$Q$5999,UsefulSeries!$E1696,0)*(1-INDEX('Flow probs &amp; rates'!$Q$5:$Q$5999,UsefulSeries!$E1696,0))/INDEX('Flow probs &amp; rates'!$G$4:$G$5999,UsefulSeries!$E1696,0)</f>
        <v>5.4598826565097146E-2</v>
      </c>
      <c r="G1703" s="12"/>
      <c r="H1703" s="12"/>
      <c r="I1703" s="12">
        <f ca="1">INDEX('Flow probs &amp; rates'!$Q$5:$Q$5999,UsefulSeries!$E1696)</f>
        <v>2.0484938432589531E-2</v>
      </c>
      <c r="J1703" s="12"/>
      <c r="K1703" s="12"/>
      <c r="L1703" s="12">
        <f>INDEX('Flow probs &amp; rates'!$G$4:$G$5999,UsefulSeries!$E1696)</f>
        <v>0.36750434015425337</v>
      </c>
      <c r="M1703" s="12"/>
      <c r="N1703" s="12"/>
      <c r="O1703" s="12"/>
      <c r="P1703" s="12">
        <f ca="1"/>
        <v>0</v>
      </c>
      <c r="Q1703" s="12">
        <f ca="1"/>
        <v>0</v>
      </c>
      <c r="R1703" s="12">
        <f ca="1"/>
        <v>0</v>
      </c>
      <c r="S1703" s="12">
        <f ca="1"/>
        <v>0</v>
      </c>
      <c r="T1703" s="12">
        <f ca="1"/>
        <v>0.38263634312166639</v>
      </c>
      <c r="U1703" s="12">
        <f ca="1"/>
        <v>18.322858197515426</v>
      </c>
      <c r="V1703" s="12"/>
      <c r="W1703" s="12">
        <f ca="1">INDEX(P$7:P$6003,UsefulSeries!$I1700)</f>
        <v>0.64249985754573635</v>
      </c>
      <c r="X1703" s="12">
        <f ca="1">INDEX(Q$7:Q$6003,UsefulSeries!$I1700)</f>
        <v>49.909664055333387</v>
      </c>
      <c r="Y1703" s="12">
        <f ca="1">INDEX(R$7:R$6003,UsefulSeries!$I1700)</f>
        <v>0</v>
      </c>
      <c r="Z1703" s="12">
        <f ca="1">INDEX(S$7:S$6003,UsefulSeries!$I1700)</f>
        <v>0</v>
      </c>
      <c r="AA1703" s="12">
        <f ca="1">INDEX(T$7:T$6003,UsefulSeries!$I1700)</f>
        <v>0</v>
      </c>
      <c r="AB1703" s="12">
        <f ca="1">INDEX(U$7:U$6003,UsefulSeries!$I1700)</f>
        <v>0</v>
      </c>
      <c r="AC1703" s="12">
        <f>INDEX( K$7:K$6003,UsefulSeries!$I1700,1)</f>
        <v>-0.62714479083857932</v>
      </c>
      <c r="AD1703" s="12">
        <f>INDEX(L$7:L$6003,UsefulSeries!$I1700,1)</f>
        <v>0</v>
      </c>
      <c r="AE1703" s="12"/>
      <c r="AF1703" s="12"/>
      <c r="AG1703" s="12"/>
      <c r="AH1703" s="12"/>
      <c r="AI1703" s="12"/>
      <c r="AJ1703" s="12"/>
      <c r="AK1703" s="12"/>
      <c r="AL1703" s="12"/>
      <c r="AM1703" s="12"/>
      <c r="AN1703" s="12">
        <f t="shared" ca="1" si="252"/>
        <v>0.64249985754573635</v>
      </c>
      <c r="AO1703" s="12">
        <f t="shared" ca="1" si="253"/>
        <v>49.909664055333387</v>
      </c>
      <c r="AP1703" s="12">
        <f t="shared" ca="1" si="254"/>
        <v>0</v>
      </c>
      <c r="AQ1703" s="12">
        <f t="shared" ca="1" si="255"/>
        <v>0</v>
      </c>
      <c r="AR1703" s="12">
        <f t="shared" ca="1" si="256"/>
        <v>0</v>
      </c>
      <c r="AS1703" s="12">
        <f t="shared" ca="1" si="257"/>
        <v>0</v>
      </c>
      <c r="AT1703" s="12">
        <f t="shared" si="258"/>
        <v>-0.62714479083857932</v>
      </c>
      <c r="AU1703" s="12">
        <f t="shared" si="259"/>
        <v>0</v>
      </c>
      <c r="AV1703" s="12"/>
      <c r="AW1703" s="12">
        <f ca="1">INDEX(I$7:I$6003,UsefulSeries!$I1700)</f>
        <v>1.2729468014859711E-2</v>
      </c>
      <c r="AX1703" s="12"/>
      <c r="AY1703" s="12"/>
      <c r="AZ1703" s="12">
        <f ca="1"/>
        <v>0.64249985754573657</v>
      </c>
      <c r="BA1703" s="12"/>
      <c r="BB1703" s="12">
        <f t="shared" ca="1" si="251"/>
        <v>0.64249985754573657</v>
      </c>
      <c r="BC1703" s="12"/>
      <c r="BD1703" s="38">
        <f ca="1"/>
        <v>1.2554327544696311E-2</v>
      </c>
    </row>
    <row r="1704" spans="1:56" x14ac:dyDescent="0.35">
      <c r="A1704" s="12">
        <f ca="1">INDEX('Flow probs &amp; rates'!$K$5:$K$5999,UsefulSeries!$E1702,0)*(1-INDEX('Flow probs &amp; rates'!$K$5:$K$5999,UsefulSeries!$E1702,0))/INDEX('Flow probs &amp; rates'!$E$4:$E$5999,UsefulSeries!$E1702,0)</f>
        <v>1.8996408808597386E-2</v>
      </c>
      <c r="B1704" s="12">
        <f ca="1">-INDEX('Flow probs &amp; rates'!$K$5:$K$5999,UsefulSeries!$E1702,0)*(INDEX('Flow probs &amp; rates'!$L$5:$L$5999,UsefulSeries!$E1702,0))/INDEX('Flow probs &amp; rates'!$E$4:$E$5999,UsefulSeries!$E1702,0)</f>
        <v>-2.5508930343202621E-4</v>
      </c>
      <c r="C1704" s="12">
        <v>0</v>
      </c>
      <c r="D1704" s="12">
        <v>0</v>
      </c>
      <c r="E1704" s="12">
        <v>0</v>
      </c>
      <c r="F1704" s="12">
        <v>0</v>
      </c>
      <c r="G1704" s="12"/>
      <c r="H1704" s="12"/>
      <c r="I1704" s="12">
        <f ca="1">INDEX('Flow probs &amp; rates'!$K$5:$K$5999,UsefulSeries!$E1702)</f>
        <v>1.1273854296464153E-2</v>
      </c>
      <c r="J1704" s="12"/>
      <c r="K1704" s="12">
        <f>-INDEX('Flow probs &amp; rates'!$E$4:$E$5999,UsefulSeries!$E1702)</f>
        <v>-0.58678219752364236</v>
      </c>
      <c r="L1704" s="12">
        <f>INDEX('Flow probs &amp; rates'!$E$4:$E$5999,UsefulSeries!$E1702)</f>
        <v>0.58678219752364236</v>
      </c>
      <c r="M1704" s="12"/>
      <c r="N1704" s="12"/>
      <c r="O1704" s="12"/>
      <c r="P1704" s="12">
        <f t="array" aca="1" ref="P1704:U1709" ca="1">MINVERSE(A1704:F1709)</f>
        <v>52.649606524694029</v>
      </c>
      <c r="Q1704" s="12">
        <f ca="1"/>
        <v>0.60155072290171074</v>
      </c>
      <c r="R1704" s="12">
        <f ca="1"/>
        <v>0</v>
      </c>
      <c r="S1704" s="12">
        <f ca="1"/>
        <v>0</v>
      </c>
      <c r="T1704" s="12">
        <f ca="1"/>
        <v>0</v>
      </c>
      <c r="U1704" s="12">
        <f ca="1"/>
        <v>0</v>
      </c>
      <c r="V1704" s="12"/>
      <c r="W1704" s="12">
        <f ca="1">INDEX(P$8:P$6003,UsefulSeries!$I1700)</f>
        <v>0</v>
      </c>
      <c r="X1704" s="12">
        <f ca="1">INDEX(Q$8:Q$6003,UsefulSeries!$I1700)</f>
        <v>0</v>
      </c>
      <c r="Y1704" s="12">
        <f ca="1">INDEX(R$8:R$6003,UsefulSeries!$I1700)</f>
        <v>0.17947223487328481</v>
      </c>
      <c r="Z1704" s="12">
        <f ca="1">INDEX(S$8:S$6003,UsefulSeries!$I1700)</f>
        <v>5.0043712458210148E-2</v>
      </c>
      <c r="AA1704" s="12">
        <f ca="1">INDEX(T$8:T$6003,UsefulSeries!$I1700)</f>
        <v>0</v>
      </c>
      <c r="AB1704" s="12">
        <f ca="1">INDEX(U$8:U$6003,UsefulSeries!$I1700)</f>
        <v>0</v>
      </c>
      <c r="AC1704" s="12">
        <f>INDEX( K$8:K$6003,UsefulSeries!$I1700)</f>
        <v>3.1098124315149432E-2</v>
      </c>
      <c r="AD1704" s="12">
        <f>INDEX(L$8:L$6003,UsefulSeries!$I1700)</f>
        <v>-3.1098124315149432E-2</v>
      </c>
      <c r="AE1704" s="12"/>
      <c r="AF1704" s="12"/>
      <c r="AG1704" s="12"/>
      <c r="AH1704" s="12"/>
      <c r="AI1704" s="12"/>
      <c r="AJ1704" s="12"/>
      <c r="AK1704" s="12"/>
      <c r="AL1704" s="12"/>
      <c r="AM1704" s="12"/>
      <c r="AN1704" s="12">
        <f t="shared" ca="1" si="252"/>
        <v>0</v>
      </c>
      <c r="AO1704" s="12">
        <f t="shared" ca="1" si="253"/>
        <v>0</v>
      </c>
      <c r="AP1704" s="12">
        <f t="shared" ca="1" si="254"/>
        <v>0.17947223487328481</v>
      </c>
      <c r="AQ1704" s="12">
        <f t="shared" ca="1" si="255"/>
        <v>5.0043712458210148E-2</v>
      </c>
      <c r="AR1704" s="12">
        <f t="shared" ca="1" si="256"/>
        <v>0</v>
      </c>
      <c r="AS1704" s="12">
        <f t="shared" ca="1" si="257"/>
        <v>0</v>
      </c>
      <c r="AT1704" s="12">
        <f t="shared" si="258"/>
        <v>3.1098124315149432E-2</v>
      </c>
      <c r="AU1704" s="12">
        <f t="shared" si="259"/>
        <v>-3.1098124315149432E-2</v>
      </c>
      <c r="AV1704" s="12"/>
      <c r="AW1704" s="12">
        <f ca="1">INDEX(I$8:I$6003,UsefulSeries!$I1700)</f>
        <v>0.24027257466030849</v>
      </c>
      <c r="AX1704" s="12"/>
      <c r="AY1704" s="12"/>
      <c r="AZ1704" s="12">
        <f ca="1"/>
        <v>5.0043712458210154E-2</v>
      </c>
      <c r="BA1704" s="12"/>
      <c r="BB1704" s="12">
        <f t="shared" ca="1" si="251"/>
        <v>5.0043712458210154E-2</v>
      </c>
      <c r="BC1704" s="12"/>
      <c r="BD1704" s="38">
        <f ca="1"/>
        <v>0.25353065455680573</v>
      </c>
    </row>
    <row r="1705" spans="1:56" x14ac:dyDescent="0.35">
      <c r="A1705" s="12">
        <f ca="1">-INDEX('Flow probs &amp; rates'!$K$5:$K$5999,UsefulSeries!$E1702,0)*(INDEX('Flow probs &amp; rates'!$L$5:$L$5999,UsefulSeries!$E1702,0))/INDEX('Flow probs &amp; rates'!$E$4:$E$5999,UsefulSeries!$E1702,0)</f>
        <v>-2.5508930343202621E-4</v>
      </c>
      <c r="B1705" s="12">
        <f ca="1">INDEX('Flow probs &amp; rates'!$L$5:$L$5999,UsefulSeries!$E1702,0)*(1-INDEX('Flow probs &amp; rates'!$L$5:$L$5999,UsefulSeries!$E1702,0))/INDEX('Flow probs &amp; rates'!$E$4:$E$5999,UsefulSeries!$E1702,0)</f>
        <v>2.2326216132814606E-2</v>
      </c>
      <c r="C1705" s="12">
        <v>0</v>
      </c>
      <c r="D1705" s="12">
        <v>0</v>
      </c>
      <c r="E1705" s="12">
        <v>0</v>
      </c>
      <c r="F1705" s="12">
        <v>0</v>
      </c>
      <c r="G1705" s="12"/>
      <c r="H1705" s="12"/>
      <c r="I1705" s="12">
        <f ca="1">INDEX('Flow probs &amp; rates'!$L$5:$L$5999,UsefulSeries!$E1702)</f>
        <v>1.3276902299470433E-2</v>
      </c>
      <c r="J1705" s="12"/>
      <c r="K1705" s="12">
        <f>-INDEX('Flow probs &amp; rates'!$E$4:$E$5999,UsefulSeries!$E1702)</f>
        <v>-0.58678219752364236</v>
      </c>
      <c r="L1705" s="12"/>
      <c r="M1705" s="12"/>
      <c r="N1705" s="12"/>
      <c r="O1705" s="12"/>
      <c r="P1705" s="12">
        <f ca="1"/>
        <v>0.60155072290171063</v>
      </c>
      <c r="Q1705" s="12">
        <f ca="1"/>
        <v>44.79726628127009</v>
      </c>
      <c r="R1705" s="12">
        <f ca="1"/>
        <v>0</v>
      </c>
      <c r="S1705" s="12">
        <f ca="1"/>
        <v>0</v>
      </c>
      <c r="T1705" s="12">
        <f ca="1"/>
        <v>0</v>
      </c>
      <c r="U1705" s="12">
        <f ca="1"/>
        <v>0</v>
      </c>
      <c r="V1705" s="12"/>
      <c r="W1705" s="12">
        <f ca="1">INDEX(P$9:P$6003,UsefulSeries!$I1700)</f>
        <v>0</v>
      </c>
      <c r="X1705" s="12">
        <f ca="1">INDEX(Q$9:Q$6003,UsefulSeries!$I1700)</f>
        <v>0</v>
      </c>
      <c r="Y1705" s="12">
        <f ca="1">INDEX(R$9:R$6003,UsefulSeries!$I1700)</f>
        <v>5.0043712458210154E-2</v>
      </c>
      <c r="Z1705" s="12">
        <f ca="1">INDEX(S$9:S$6003,UsefulSeries!$I1700)</f>
        <v>0.27489025885424145</v>
      </c>
      <c r="AA1705" s="12">
        <f ca="1">INDEX(T$9:T$6003,UsefulSeries!$I1700)</f>
        <v>0</v>
      </c>
      <c r="AB1705" s="12">
        <f ca="1">INDEX(U$9:U$6003,UsefulSeries!$I1700)</f>
        <v>0</v>
      </c>
      <c r="AC1705" s="12">
        <f>INDEX( K$9:K$6003,UsefulSeries!$I1700)</f>
        <v>0</v>
      </c>
      <c r="AD1705" s="12">
        <f>INDEX(L$9:L$6003,UsefulSeries!$I1700)</f>
        <v>-3.1098124315149432E-2</v>
      </c>
      <c r="AE1705" s="12"/>
      <c r="AF1705" s="12"/>
      <c r="AG1705" s="12"/>
      <c r="AH1705" s="12"/>
      <c r="AI1705" s="12"/>
      <c r="AJ1705" s="12"/>
      <c r="AK1705" s="12"/>
      <c r="AL1705" s="12"/>
      <c r="AM1705" s="12"/>
      <c r="AN1705" s="12">
        <f t="shared" ca="1" si="252"/>
        <v>0</v>
      </c>
      <c r="AO1705" s="12">
        <f t="shared" ca="1" si="253"/>
        <v>0</v>
      </c>
      <c r="AP1705" s="12">
        <f t="shared" ca="1" si="254"/>
        <v>5.0043712458210154E-2</v>
      </c>
      <c r="AQ1705" s="12">
        <f t="shared" ca="1" si="255"/>
        <v>0.27489025885424145</v>
      </c>
      <c r="AR1705" s="12">
        <f t="shared" ca="1" si="256"/>
        <v>0</v>
      </c>
      <c r="AS1705" s="12">
        <f t="shared" ca="1" si="257"/>
        <v>0</v>
      </c>
      <c r="AT1705" s="12">
        <f t="shared" si="258"/>
        <v>0</v>
      </c>
      <c r="AU1705" s="12">
        <f t="shared" si="259"/>
        <v>-3.1098124315149432E-2</v>
      </c>
      <c r="AV1705" s="12"/>
      <c r="AW1705" s="12">
        <f ca="1">INDEX(I$9:I$6003,UsefulSeries!$I1700)</f>
        <v>0.13830821426260667</v>
      </c>
      <c r="AX1705" s="12"/>
      <c r="AY1705" s="12"/>
      <c r="AZ1705" s="12">
        <f ca="1"/>
        <v>5.0043712458210148E-2</v>
      </c>
      <c r="BA1705" s="12"/>
      <c r="BB1705" s="12">
        <f t="shared" ca="1" si="251"/>
        <v>5.0043712458210148E-2</v>
      </c>
      <c r="BC1705" s="12"/>
      <c r="BD1705" s="38">
        <f ca="1"/>
        <v>0.14387874441531234</v>
      </c>
    </row>
    <row r="1706" spans="1:56" x14ac:dyDescent="0.35">
      <c r="A1706" s="12">
        <v>0</v>
      </c>
      <c r="B1706" s="12">
        <v>0</v>
      </c>
      <c r="C1706" s="12">
        <f ca="1">INDEX('Flow probs &amp; rates'!$M$5:$M$5999,UsefulSeries!$E1702,0)*(1-INDEX('Flow probs &amp; rates'!$M$5:$M$5999,UsefulSeries!$E1702,0))/INDEX('Flow probs &amp; rates'!$F$4:$F$5999,UsefulSeries!$E1702,0)</f>
        <v>3.0228336896565615</v>
      </c>
      <c r="D1706" s="12">
        <f ca="1">-INDEX('Flow probs &amp; rates'!$M$5:$M$5999,UsefulSeries!$E1702,0)*(INDEX('Flow probs &amp; rates'!$O$5:$O$5999,UsefulSeries!$E1702,0))/INDEX('Flow probs &amp; rates'!$F$4:$F$5999,UsefulSeries!$E1702,0)</f>
        <v>-0.5499362781767535</v>
      </c>
      <c r="E1706" s="12">
        <v>0</v>
      </c>
      <c r="F1706" s="12">
        <v>0</v>
      </c>
      <c r="G1706" s="12"/>
      <c r="H1706" s="12"/>
      <c r="I1706" s="12">
        <f ca="1">INDEX('Flow probs &amp; rates'!$M$5:$M$5999,UsefulSeries!$E1702)</f>
        <v>0.16650868007697961</v>
      </c>
      <c r="J1706" s="12"/>
      <c r="K1706" s="12">
        <f>INDEX('Flow probs &amp; rates'!$F$4:$F$5999,UsefulSeries!$E1702)</f>
        <v>4.5911735075233176E-2</v>
      </c>
      <c r="L1706" s="12">
        <f>-INDEX('Flow probs &amp; rates'!$F$4:$F$5999,UsefulSeries!$E1702)</f>
        <v>-4.5911735075233176E-2</v>
      </c>
      <c r="M1706" s="12"/>
      <c r="N1706" s="12"/>
      <c r="O1706" s="12"/>
      <c r="P1706" s="12">
        <f ca="1"/>
        <v>0</v>
      </c>
      <c r="Q1706" s="12">
        <f ca="1"/>
        <v>0</v>
      </c>
      <c r="R1706" s="12">
        <f ca="1"/>
        <v>0.34306521819158153</v>
      </c>
      <c r="S1706" s="12">
        <f ca="1"/>
        <v>6.7333436196748281E-2</v>
      </c>
      <c r="T1706" s="12">
        <f ca="1"/>
        <v>0</v>
      </c>
      <c r="U1706" s="12">
        <f ca="1"/>
        <v>0</v>
      </c>
      <c r="V1706" s="12"/>
      <c r="W1706" s="12">
        <f ca="1">INDEX(P$10:P$6003,UsefulSeries!$I1700)</f>
        <v>0</v>
      </c>
      <c r="X1706" s="12">
        <f ca="1">INDEX(Q$10:Q$6003,UsefulSeries!$I1700)</f>
        <v>0</v>
      </c>
      <c r="Y1706" s="12">
        <f ca="1">INDEX(R$10:R$6003,UsefulSeries!$I1700)</f>
        <v>0</v>
      </c>
      <c r="Z1706" s="12">
        <f ca="1">INDEX(S$10:S$6003,UsefulSeries!$I1700)</f>
        <v>0</v>
      </c>
      <c r="AA1706" s="12">
        <f ca="1">INDEX(T$10:T$6003,UsefulSeries!$I1700)</f>
        <v>14.180128284043045</v>
      </c>
      <c r="AB1706" s="12">
        <f ca="1">INDEX(U$10:U$6003,UsefulSeries!$I1700)</f>
        <v>0.35724954140985044</v>
      </c>
      <c r="AC1706" s="12">
        <f>INDEX( K$10:K$6003,UsefulSeries!$I1700)</f>
        <v>0.34175708484627121</v>
      </c>
      <c r="AD1706" s="12">
        <f>INDEX(L$10:L$6003,UsefulSeries!$I1700)</f>
        <v>0</v>
      </c>
      <c r="AE1706" s="12"/>
      <c r="AF1706" s="12"/>
      <c r="AG1706" s="12"/>
      <c r="AH1706" s="12"/>
      <c r="AI1706" s="12"/>
      <c r="AJ1706" s="12"/>
      <c r="AK1706" s="12"/>
      <c r="AL1706" s="12"/>
      <c r="AM1706" s="12"/>
      <c r="AN1706" s="12">
        <f t="shared" ca="1" si="252"/>
        <v>0</v>
      </c>
      <c r="AO1706" s="12">
        <f t="shared" ca="1" si="253"/>
        <v>0</v>
      </c>
      <c r="AP1706" s="12">
        <f t="shared" ca="1" si="254"/>
        <v>0</v>
      </c>
      <c r="AQ1706" s="12">
        <f t="shared" ca="1" si="255"/>
        <v>0</v>
      </c>
      <c r="AR1706" s="12">
        <f t="shared" ca="1" si="256"/>
        <v>14.180128284043045</v>
      </c>
      <c r="AS1706" s="12">
        <f t="shared" ca="1" si="257"/>
        <v>0.35724954140985044</v>
      </c>
      <c r="AT1706" s="12">
        <f t="shared" si="258"/>
        <v>0.34175708484627121</v>
      </c>
      <c r="AU1706" s="12">
        <f t="shared" si="259"/>
        <v>0</v>
      </c>
      <c r="AV1706" s="12"/>
      <c r="AW1706" s="12">
        <f ca="1">INDEX(I$10:I$6003,UsefulSeries!$I1700)</f>
        <v>2.4724016697926128E-2</v>
      </c>
      <c r="AX1706" s="12"/>
      <c r="AY1706" s="12"/>
      <c r="AZ1706" s="12">
        <f ca="1"/>
        <v>0.35724954140985049</v>
      </c>
      <c r="BA1706" s="12"/>
      <c r="BB1706" s="12">
        <f t="shared" ca="1" si="251"/>
        <v>0.35724954140985049</v>
      </c>
      <c r="BC1706" s="12"/>
      <c r="BD1706" s="38">
        <f ca="1"/>
        <v>2.5115900347191415E-2</v>
      </c>
    </row>
    <row r="1707" spans="1:56" x14ac:dyDescent="0.35">
      <c r="A1707" s="12">
        <v>0</v>
      </c>
      <c r="B1707" s="12">
        <v>0</v>
      </c>
      <c r="C1707" s="12">
        <f ca="1">-INDEX('Flow probs &amp; rates'!$M$5:$M$5999,UsefulSeries!$E1702,0)*(INDEX('Flow probs &amp; rates'!$O$5:$O$5999,UsefulSeries!$E1702,0))/INDEX('Flow probs &amp; rates'!$F$4:$F$5999,UsefulSeries!$E1702,0)</f>
        <v>-0.5499362781767535</v>
      </c>
      <c r="D1707" s="12">
        <f ca="1">INDEX('Flow probs &amp; rates'!$O$5:$O$5999,UsefulSeries!$E1702,0)*(1-INDEX('Flow probs &amp; rates'!$O$5:$O$5999,UsefulSeries!$E1702,0))/INDEX('Flow probs &amp; rates'!$F$4:$F$5999,UsefulSeries!$E1702,0)</f>
        <v>2.8019364511993423</v>
      </c>
      <c r="E1707" s="12">
        <v>0</v>
      </c>
      <c r="F1707" s="12">
        <v>0</v>
      </c>
      <c r="G1707" s="12"/>
      <c r="H1707" s="12"/>
      <c r="I1707" s="12">
        <f ca="1">INDEX('Flow probs &amp; rates'!$O$5:$O$5999,UsefulSeries!$E1702)</f>
        <v>0.15163490996528256</v>
      </c>
      <c r="J1707" s="12"/>
      <c r="K1707" s="12"/>
      <c r="L1707" s="12">
        <f>-INDEX('Flow probs &amp; rates'!$F$4:$F$5999,UsefulSeries!$E1702)</f>
        <v>-4.5911735075233176E-2</v>
      </c>
      <c r="M1707" s="12"/>
      <c r="N1707" s="12"/>
      <c r="O1707" s="12"/>
      <c r="P1707" s="12">
        <f ca="1"/>
        <v>0</v>
      </c>
      <c r="Q1707" s="12">
        <f ca="1"/>
        <v>0</v>
      </c>
      <c r="R1707" s="12">
        <f ca="1"/>
        <v>6.7333436196748281E-2</v>
      </c>
      <c r="S1707" s="12">
        <f ca="1"/>
        <v>0.37011157010895135</v>
      </c>
      <c r="T1707" s="12">
        <f ca="1"/>
        <v>0</v>
      </c>
      <c r="U1707" s="12">
        <f ca="1"/>
        <v>0</v>
      </c>
      <c r="V1707" s="12"/>
      <c r="W1707" s="12">
        <f ca="1">INDEX(P$11:P$6003,UsefulSeries!$I1700)</f>
        <v>0</v>
      </c>
      <c r="X1707" s="12">
        <f ca="1">INDEX(Q$11:Q$6003,UsefulSeries!$I1700)</f>
        <v>0</v>
      </c>
      <c r="Y1707" s="12">
        <f ca="1">INDEX(R$11:R$6003,UsefulSeries!$I1700)</f>
        <v>0</v>
      </c>
      <c r="Z1707" s="12">
        <f ca="1">INDEX(S$11:S$6003,UsefulSeries!$I1700)</f>
        <v>0</v>
      </c>
      <c r="AA1707" s="12">
        <f ca="1">INDEX(T$11:T$6003,UsefulSeries!$I1700)</f>
        <v>0.35724954140985049</v>
      </c>
      <c r="AB1707" s="12">
        <f ca="1">INDEX(U$11:U$6003,UsefulSeries!$I1700)</f>
        <v>18.689980955971397</v>
      </c>
      <c r="AC1707" s="12">
        <f>INDEX( K$11:K$6003,UsefulSeries!$I1700)</f>
        <v>0</v>
      </c>
      <c r="AD1707" s="12">
        <f>INDEX(L$11:L$6003,UsefulSeries!$I1700)</f>
        <v>0.34175708484627121</v>
      </c>
      <c r="AE1707" s="12"/>
      <c r="AF1707" s="12"/>
      <c r="AG1707" s="12"/>
      <c r="AH1707" s="12"/>
      <c r="AI1707" s="12"/>
      <c r="AJ1707" s="12"/>
      <c r="AK1707" s="12"/>
      <c r="AL1707" s="12"/>
      <c r="AM1707" s="12"/>
      <c r="AN1707" s="12">
        <f t="shared" ca="1" si="252"/>
        <v>0</v>
      </c>
      <c r="AO1707" s="12">
        <f t="shared" ca="1" si="253"/>
        <v>0</v>
      </c>
      <c r="AP1707" s="12">
        <f t="shared" ca="1" si="254"/>
        <v>0</v>
      </c>
      <c r="AQ1707" s="12">
        <f t="shared" ca="1" si="255"/>
        <v>0</v>
      </c>
      <c r="AR1707" s="12">
        <f t="shared" ca="1" si="256"/>
        <v>0.35724954140985049</v>
      </c>
      <c r="AS1707" s="12">
        <f t="shared" ca="1" si="257"/>
        <v>18.689980955971397</v>
      </c>
      <c r="AT1707" s="12">
        <f t="shared" si="258"/>
        <v>0</v>
      </c>
      <c r="AU1707" s="12">
        <f t="shared" si="259"/>
        <v>0.34175708484627121</v>
      </c>
      <c r="AV1707" s="12"/>
      <c r="AW1707" s="12">
        <f ca="1">INDEX(I$11:I$6003,UsefulSeries!$I1700)</f>
        <v>1.8641907586930347E-2</v>
      </c>
      <c r="AX1707" s="12"/>
      <c r="AY1707" s="12"/>
      <c r="AZ1707" s="12">
        <f ca="1"/>
        <v>0.35724954140985049</v>
      </c>
      <c r="BA1707" s="12"/>
      <c r="BB1707" s="12">
        <f t="shared" ca="1" si="251"/>
        <v>0.35724954140985049</v>
      </c>
      <c r="BC1707" s="12"/>
      <c r="BD1707" s="38">
        <f ca="1"/>
        <v>1.7343901816848008E-2</v>
      </c>
    </row>
    <row r="1708" spans="1:56" x14ac:dyDescent="0.35">
      <c r="A1708" s="12">
        <v>0</v>
      </c>
      <c r="B1708" s="12">
        <v>0</v>
      </c>
      <c r="C1708" s="12">
        <v>0</v>
      </c>
      <c r="D1708" s="12">
        <v>0</v>
      </c>
      <c r="E1708" s="12">
        <f ca="1">INDEX('Flow probs &amp; rates'!$P$5:$P$5999,UsefulSeries!$E1702,0)*(1-INDEX('Flow probs &amp; rates'!$P$5:$P$5999,UsefulSeries!$E1702,0))/INDEX('Flow probs &amp; rates'!$G$4:$G$5999,UsefulSeries!$E1702,0)</f>
        <v>4.8889551001347911E-2</v>
      </c>
      <c r="F1708" s="12">
        <f ca="1">-INDEX('Flow probs &amp; rates'!$P$5:$P$5999,UsefulSeries!$E1702,0)*(INDEX('Flow probs &amp; rates'!$Q$5:$Q$5999,UsefulSeries!$E1702,0))/INDEX('Flow probs &amp; rates'!$G$4:$G$5999,UsefulSeries!$E1702,0)</f>
        <v>-1.0097018548316085E-3</v>
      </c>
      <c r="G1708" s="12"/>
      <c r="H1708" s="12"/>
      <c r="I1708" s="12">
        <f ca="1">INDEX('Flow probs &amp; rates'!$P$5:$P$5999,UsefulSeries!$E1702)</f>
        <v>1.8292026965830478E-2</v>
      </c>
      <c r="J1708" s="12"/>
      <c r="K1708" s="12">
        <f>INDEX('Flow probs &amp; rates'!$G$4:$G$5999,UsefulSeries!$E1702)</f>
        <v>0.36730606740112443</v>
      </c>
      <c r="L1708" s="12"/>
      <c r="M1708" s="12"/>
      <c r="N1708" s="12"/>
      <c r="O1708" s="12"/>
      <c r="P1708" s="12">
        <f ca="1"/>
        <v>0</v>
      </c>
      <c r="Q1708" s="12">
        <f ca="1"/>
        <v>0</v>
      </c>
      <c r="R1708" s="12">
        <f ca="1"/>
        <v>0</v>
      </c>
      <c r="S1708" s="12">
        <f ca="1"/>
        <v>0</v>
      </c>
      <c r="T1708" s="12">
        <f ca="1"/>
        <v>20.462158604549749</v>
      </c>
      <c r="U1708" s="12">
        <f ca="1"/>
        <v>0.38204019628080627</v>
      </c>
      <c r="V1708" s="12"/>
      <c r="W1708" s="12"/>
      <c r="X1708" s="12"/>
      <c r="Y1708" s="12"/>
      <c r="Z1708" s="12"/>
      <c r="AA1708" s="12"/>
      <c r="AB1708" s="12"/>
      <c r="AC1708" s="12"/>
      <c r="AD1708" s="12"/>
      <c r="AE1708" s="12">
        <f t="array" ref="AE1708:AJ1709">TRANSPOSE(AC1702:AD1707)</f>
        <v>-0.62714479083857932</v>
      </c>
      <c r="AF1708" s="12">
        <v>-0.62714479083857932</v>
      </c>
      <c r="AG1708" s="12">
        <v>3.1098124315149432E-2</v>
      </c>
      <c r="AH1708" s="12">
        <v>0</v>
      </c>
      <c r="AI1708" s="12">
        <v>0.34175708484627121</v>
      </c>
      <c r="AJ1708" s="12">
        <v>0</v>
      </c>
      <c r="AK1708" s="12"/>
      <c r="AL1708" s="12"/>
      <c r="AM1708" s="12"/>
      <c r="AN1708" s="12">
        <f t="shared" si="252"/>
        <v>-0.62714479083857932</v>
      </c>
      <c r="AO1708" s="12">
        <f t="shared" si="253"/>
        <v>-0.62714479083857932</v>
      </c>
      <c r="AP1708" s="12">
        <f t="shared" si="254"/>
        <v>3.1098124315149432E-2</v>
      </c>
      <c r="AQ1708" s="12">
        <f t="shared" si="255"/>
        <v>0</v>
      </c>
      <c r="AR1708" s="12">
        <f t="shared" si="256"/>
        <v>0.34175708484627121</v>
      </c>
      <c r="AS1708" s="12">
        <f t="shared" si="257"/>
        <v>0</v>
      </c>
      <c r="AT1708" s="12">
        <f t="shared" si="258"/>
        <v>0</v>
      </c>
      <c r="AU1708" s="12">
        <f t="shared" si="259"/>
        <v>0</v>
      </c>
      <c r="AV1708" s="12"/>
      <c r="AW1708" s="12"/>
      <c r="AX1708" s="12">
        <f>INDEX($N$6:$N$6003,UsefulSeries!$K1700)</f>
        <v>2.1803572682292938E-3</v>
      </c>
      <c r="AY1708" s="12"/>
      <c r="AZ1708" s="12"/>
      <c r="BA1708" s="12"/>
      <c r="BB1708" s="12">
        <f t="shared" si="251"/>
        <v>2.1803572682292938E-3</v>
      </c>
      <c r="BC1708" s="12"/>
      <c r="BD1708" s="38">
        <f ca="1"/>
        <v>-1.4903124700933312E-2</v>
      </c>
    </row>
    <row r="1709" spans="1:56" x14ac:dyDescent="0.35">
      <c r="A1709" s="12">
        <v>0</v>
      </c>
      <c r="B1709" s="12">
        <v>0</v>
      </c>
      <c r="C1709" s="12">
        <v>0</v>
      </c>
      <c r="D1709" s="12">
        <v>0</v>
      </c>
      <c r="E1709" s="12">
        <f ca="1">-INDEX('Flow probs &amp; rates'!$P$5:$P$5999,UsefulSeries!$E1702,0)*(INDEX('Flow probs &amp; rates'!$Q$5:$Q$5999,UsefulSeries!$E1702,0))/INDEX('Flow probs &amp; rates'!$G$4:$G$5999,UsefulSeries!$E1702,0)</f>
        <v>-1.0097018548316085E-3</v>
      </c>
      <c r="F1709" s="12">
        <f ca="1">INDEX('Flow probs &amp; rates'!$Q$5:$Q$5999,UsefulSeries!$E1702,0)*(1-INDEX('Flow probs &amp; rates'!$Q$5:$Q$5999,UsefulSeries!$E1702,0))/INDEX('Flow probs &amp; rates'!$G$4:$G$5999,UsefulSeries!$E1702,0)</f>
        <v>5.4079857821260464E-2</v>
      </c>
      <c r="G1709" s="12"/>
      <c r="H1709" s="12"/>
      <c r="I1709" s="12">
        <f ca="1">INDEX('Flow probs &amp; rates'!$Q$5:$Q$5999,UsefulSeries!$E1702)</f>
        <v>2.0274932802067474E-2</v>
      </c>
      <c r="J1709" s="12"/>
      <c r="K1709" s="12"/>
      <c r="L1709" s="12">
        <f>INDEX('Flow probs &amp; rates'!$G$4:$G$5999,UsefulSeries!$E1702)</f>
        <v>0.36730606740112443</v>
      </c>
      <c r="M1709" s="12"/>
      <c r="N1709" s="12"/>
      <c r="O1709" s="12"/>
      <c r="P1709" s="12">
        <f ca="1"/>
        <v>0</v>
      </c>
      <c r="Q1709" s="12">
        <f ca="1"/>
        <v>0</v>
      </c>
      <c r="R1709" s="12">
        <f ca="1"/>
        <v>0</v>
      </c>
      <c r="S1709" s="12">
        <f ca="1"/>
        <v>0</v>
      </c>
      <c r="T1709" s="12">
        <f ca="1"/>
        <v>0.38204019628080621</v>
      </c>
      <c r="U1709" s="12">
        <f ca="1"/>
        <v>18.498305783295208</v>
      </c>
      <c r="V1709" s="12"/>
      <c r="W1709" s="12"/>
      <c r="X1709" s="12"/>
      <c r="Y1709" s="12"/>
      <c r="Z1709" s="12"/>
      <c r="AA1709" s="12"/>
      <c r="AB1709" s="12"/>
      <c r="AC1709" s="12"/>
      <c r="AD1709" s="12"/>
      <c r="AE1709" s="12">
        <v>0.62714479083857932</v>
      </c>
      <c r="AF1709" s="12">
        <v>0</v>
      </c>
      <c r="AG1709" s="12">
        <v>-3.1098124315149432E-2</v>
      </c>
      <c r="AH1709" s="12">
        <v>-3.1098124315149432E-2</v>
      </c>
      <c r="AI1709" s="12">
        <v>0</v>
      </c>
      <c r="AJ1709" s="12">
        <v>0.34175708484627121</v>
      </c>
      <c r="AK1709" s="12"/>
      <c r="AL1709" s="12"/>
      <c r="AM1709" s="12"/>
      <c r="AN1709" s="12">
        <f t="shared" si="252"/>
        <v>0.62714479083857932</v>
      </c>
      <c r="AO1709" s="12">
        <f t="shared" si="253"/>
        <v>0</v>
      </c>
      <c r="AP1709" s="12">
        <f t="shared" si="254"/>
        <v>-3.1098124315149432E-2</v>
      </c>
      <c r="AQ1709" s="12">
        <f t="shared" si="255"/>
        <v>-3.1098124315149432E-2</v>
      </c>
      <c r="AR1709" s="12">
        <f t="shared" si="256"/>
        <v>0</v>
      </c>
      <c r="AS1709" s="12">
        <f t="shared" si="257"/>
        <v>0.34175708484627121</v>
      </c>
      <c r="AT1709" s="12">
        <f t="shared" si="258"/>
        <v>0</v>
      </c>
      <c r="AU1709" s="12">
        <f t="shared" si="259"/>
        <v>0</v>
      </c>
      <c r="AV1709" s="12"/>
      <c r="AW1709" s="12"/>
      <c r="AX1709" s="12">
        <f>INDEX('Margin error adjustment'!N$7:N$6003,UsefulSeries!$K1700)</f>
        <v>-1.7159259770364171E-5</v>
      </c>
      <c r="AY1709" s="12"/>
      <c r="AZ1709" s="12"/>
      <c r="BA1709" s="12"/>
      <c r="BB1709" s="12">
        <f t="shared" si="251"/>
        <v>-1.7159259770364171E-5</v>
      </c>
      <c r="BC1709" s="12"/>
      <c r="BD1709" s="38">
        <f ca="1"/>
        <v>7.0575575281616926E-2</v>
      </c>
    </row>
    <row r="1710" spans="1:56" x14ac:dyDescent="0.35">
      <c r="A1710" s="12">
        <f ca="1">INDEX('Flow probs &amp; rates'!$K$5:$K$5999,UsefulSeries!$E1708,0)*(1-INDEX('Flow probs &amp; rates'!$K$5:$K$5999,UsefulSeries!$E1708,0))/INDEX('Flow probs &amp; rates'!$E$4:$E$5999,UsefulSeries!$E1708,0)</f>
        <v>1.8219441339450131E-2</v>
      </c>
      <c r="B1710" s="12">
        <f ca="1">-INDEX('Flow probs &amp; rates'!$K$5:$K$5999,UsefulSeries!$E1708,0)*(INDEX('Flow probs &amp; rates'!$L$5:$L$5999,UsefulSeries!$E1708,0))/INDEX('Flow probs &amp; rates'!$E$4:$E$5999,UsefulSeries!$E1708,0)</f>
        <v>-2.2956820272067023E-4</v>
      </c>
      <c r="C1710" s="12">
        <v>0</v>
      </c>
      <c r="D1710" s="12">
        <v>0</v>
      </c>
      <c r="E1710" s="12">
        <v>0</v>
      </c>
      <c r="F1710" s="12">
        <v>0</v>
      </c>
      <c r="G1710" s="12"/>
      <c r="H1710" s="12"/>
      <c r="I1710" s="12">
        <f ca="1">INDEX('Flow probs &amp; rates'!$K$5:$K$5999,UsefulSeries!$E1708)</f>
        <v>1.0729429187221123E-2</v>
      </c>
      <c r="J1710" s="12"/>
      <c r="K1710" s="12">
        <f>-INDEX('Flow probs &amp; rates'!$E$4:$E$5999,UsefulSeries!$E1708)</f>
        <v>-0.58258144905654252</v>
      </c>
      <c r="L1710" s="12">
        <f>INDEX('Flow probs &amp; rates'!$E$4:$E$5999,UsefulSeries!$E1708)</f>
        <v>0.58258144905654252</v>
      </c>
      <c r="M1710" s="12"/>
      <c r="N1710" s="12"/>
      <c r="O1710" s="12"/>
      <c r="P1710" s="12">
        <f t="array" aca="1" ref="P1710:U1715" ca="1">MINVERSE(A1710:F1715)</f>
        <v>54.893939900412668</v>
      </c>
      <c r="Q1710" s="12">
        <f ca="1"/>
        <v>0.5964149444342175</v>
      </c>
      <c r="R1710" s="12">
        <f ca="1"/>
        <v>0</v>
      </c>
      <c r="S1710" s="12">
        <f ca="1"/>
        <v>0</v>
      </c>
      <c r="T1710" s="12">
        <f ca="1"/>
        <v>0</v>
      </c>
      <c r="U1710" s="12">
        <f ca="1"/>
        <v>0</v>
      </c>
      <c r="V1710" s="12"/>
      <c r="W1710" s="12">
        <f ca="1">INDEX(P$6:P$6003,UsefulSeries!$I1708)</f>
        <v>55.941489960888312</v>
      </c>
      <c r="X1710" s="12">
        <f ca="1">INDEX(Q$6:Q$6003,UsefulSeries!$I1708)</f>
        <v>0.64526874583002169</v>
      </c>
      <c r="Y1710" s="12">
        <f ca="1">INDEX(R$6:R$6003,UsefulSeries!$I1708)</f>
        <v>0</v>
      </c>
      <c r="Z1710" s="12">
        <f ca="1">INDEX(S$6:S$6003,UsefulSeries!$I1708)</f>
        <v>0</v>
      </c>
      <c r="AA1710" s="12">
        <f ca="1">INDEX(T$6:T$6003,UsefulSeries!$I1708)</f>
        <v>0</v>
      </c>
      <c r="AB1710" s="12">
        <f ca="1">INDEX(U$6:U$6003,UsefulSeries!$I1708)</f>
        <v>0</v>
      </c>
      <c r="AC1710" s="12">
        <f>INDEX( K$6:K$6003,UsefulSeries!$I1708)</f>
        <v>-0.62932514810680862</v>
      </c>
      <c r="AD1710" s="12">
        <f>INDEX(L$6:L$6003,UsefulSeries!$I1708)</f>
        <v>0.62932514810680862</v>
      </c>
      <c r="AE1710" s="12"/>
      <c r="AF1710" s="12"/>
      <c r="AG1710" s="12"/>
      <c r="AH1710" s="12"/>
      <c r="AI1710" s="12"/>
      <c r="AJ1710" s="12"/>
      <c r="AK1710" s="12"/>
      <c r="AL1710" s="12"/>
      <c r="AM1710" s="12"/>
      <c r="AN1710" s="12">
        <f t="shared" ca="1" si="252"/>
        <v>55.941489960888312</v>
      </c>
      <c r="AO1710" s="12">
        <f t="shared" ca="1" si="253"/>
        <v>0.64526874583002169</v>
      </c>
      <c r="AP1710" s="12">
        <f t="shared" ca="1" si="254"/>
        <v>0</v>
      </c>
      <c r="AQ1710" s="12">
        <f t="shared" ca="1" si="255"/>
        <v>0</v>
      </c>
      <c r="AR1710" s="12">
        <f t="shared" ca="1" si="256"/>
        <v>0</v>
      </c>
      <c r="AS1710" s="12">
        <f t="shared" ca="1" si="257"/>
        <v>0</v>
      </c>
      <c r="AT1710" s="12">
        <f t="shared" si="258"/>
        <v>-0.62932514810680862</v>
      </c>
      <c r="AU1710" s="12">
        <f t="shared" si="259"/>
        <v>0.62932514810680862</v>
      </c>
      <c r="AV1710" s="12"/>
      <c r="AW1710" s="12">
        <f ca="1">INDEX(I$6:I$6003,UsefulSeries!$I1708)</f>
        <v>1.1380979283543348E-2</v>
      </c>
      <c r="AX1710" s="12"/>
      <c r="AY1710" s="12"/>
      <c r="AZ1710" s="12">
        <f t="array" aca="1" ref="AZ1710:AZ1715" ca="1">MMULT(W1710:AB1715,AW1710:AW1715)</f>
        <v>0.64526874583002158</v>
      </c>
      <c r="BA1710" s="12"/>
      <c r="BB1710" s="12">
        <f t="shared" ca="1" si="251"/>
        <v>0.64526874583002158</v>
      </c>
      <c r="BC1710" s="12"/>
      <c r="BD1710" s="38">
        <f t="array" aca="1" ref="BD1710:BD1717" ca="1">MMULT(MINVERSE(AN1710:AU1717),BB1710:BB1717)</f>
        <v>1.1743348250842245E-2</v>
      </c>
    </row>
    <row r="1711" spans="1:56" x14ac:dyDescent="0.35">
      <c r="A1711" s="12">
        <f ca="1">-INDEX('Flow probs &amp; rates'!$K$5:$K$5999,UsefulSeries!$E1708,0)*(INDEX('Flow probs &amp; rates'!$L$5:$L$5999,UsefulSeries!$E1708,0))/INDEX('Flow probs &amp; rates'!$E$4:$E$5999,UsefulSeries!$E1708,0)</f>
        <v>-2.2956820272067023E-4</v>
      </c>
      <c r="B1711" s="12">
        <f ca="1">INDEX('Flow probs &amp; rates'!$L$5:$L$5999,UsefulSeries!$E1708,0)*(1-INDEX('Flow probs &amp; rates'!$L$5:$L$5999,UsefulSeries!$E1708,0))/INDEX('Flow probs &amp; rates'!$E$4:$E$5999,UsefulSeries!$E1708,0)</f>
        <v>2.1129422125981234E-2</v>
      </c>
      <c r="C1711" s="12">
        <v>0</v>
      </c>
      <c r="D1711" s="12">
        <v>0</v>
      </c>
      <c r="E1711" s="12">
        <v>0</v>
      </c>
      <c r="F1711" s="12">
        <v>0</v>
      </c>
      <c r="G1711" s="12"/>
      <c r="H1711" s="12"/>
      <c r="I1711" s="12">
        <f ca="1">INDEX('Flow probs &amp; rates'!$L$5:$L$5999,UsefulSeries!$E1708)</f>
        <v>1.2464985216324711E-2</v>
      </c>
      <c r="J1711" s="12"/>
      <c r="K1711" s="12">
        <f>-INDEX('Flow probs &amp; rates'!$E$4:$E$5999,UsefulSeries!$E1708)</f>
        <v>-0.58258144905654252</v>
      </c>
      <c r="L1711" s="12"/>
      <c r="M1711" s="12"/>
      <c r="N1711" s="12"/>
      <c r="O1711" s="12"/>
      <c r="P1711" s="12">
        <f ca="1"/>
        <v>0.5964149444342175</v>
      </c>
      <c r="Q1711" s="12">
        <f ca="1"/>
        <v>47.33385096590397</v>
      </c>
      <c r="R1711" s="12">
        <f ca="1"/>
        <v>0</v>
      </c>
      <c r="S1711" s="12">
        <f ca="1"/>
        <v>0</v>
      </c>
      <c r="T1711" s="12">
        <f ca="1"/>
        <v>0</v>
      </c>
      <c r="U1711" s="12">
        <f ca="1"/>
        <v>0</v>
      </c>
      <c r="V1711" s="12"/>
      <c r="W1711" s="12">
        <f ca="1">INDEX(P$7:P$6003,UsefulSeries!$I1708)</f>
        <v>0.64526874583002169</v>
      </c>
      <c r="X1711" s="12">
        <f ca="1">INDEX(Q$7:Q$6003,UsefulSeries!$I1708)</f>
        <v>47.865377950948236</v>
      </c>
      <c r="Y1711" s="12">
        <f ca="1">INDEX(R$7:R$6003,UsefulSeries!$I1708)</f>
        <v>0</v>
      </c>
      <c r="Z1711" s="12">
        <f ca="1">INDEX(S$7:S$6003,UsefulSeries!$I1708)</f>
        <v>0</v>
      </c>
      <c r="AA1711" s="12">
        <f ca="1">INDEX(T$7:T$6003,UsefulSeries!$I1708)</f>
        <v>0</v>
      </c>
      <c r="AB1711" s="12">
        <f ca="1">INDEX(U$7:U$6003,UsefulSeries!$I1708)</f>
        <v>0</v>
      </c>
      <c r="AC1711" s="12">
        <f>INDEX( K$7:K$6003,UsefulSeries!$I1708,1)</f>
        <v>-0.62932514810680862</v>
      </c>
      <c r="AD1711" s="12">
        <f>INDEX(L$7:L$6003,UsefulSeries!$I1708,1)</f>
        <v>0</v>
      </c>
      <c r="AE1711" s="12"/>
      <c r="AF1711" s="12"/>
      <c r="AG1711" s="12"/>
      <c r="AH1711" s="12"/>
      <c r="AI1711" s="12"/>
      <c r="AJ1711" s="12"/>
      <c r="AK1711" s="12"/>
      <c r="AL1711" s="12"/>
      <c r="AM1711" s="12"/>
      <c r="AN1711" s="12">
        <f t="shared" ca="1" si="252"/>
        <v>0.64526874583002169</v>
      </c>
      <c r="AO1711" s="12">
        <f t="shared" ca="1" si="253"/>
        <v>47.865377950948236</v>
      </c>
      <c r="AP1711" s="12">
        <f t="shared" ca="1" si="254"/>
        <v>0</v>
      </c>
      <c r="AQ1711" s="12">
        <f t="shared" ca="1" si="255"/>
        <v>0</v>
      </c>
      <c r="AR1711" s="12">
        <f t="shared" ca="1" si="256"/>
        <v>0</v>
      </c>
      <c r="AS1711" s="12">
        <f t="shared" ca="1" si="257"/>
        <v>0</v>
      </c>
      <c r="AT1711" s="12">
        <f t="shared" si="258"/>
        <v>-0.62932514810680862</v>
      </c>
      <c r="AU1711" s="12">
        <f t="shared" si="259"/>
        <v>0</v>
      </c>
      <c r="AV1711" s="12"/>
      <c r="AW1711" s="12">
        <f ca="1">INDEX(I$7:I$6003,UsefulSeries!$I1708)</f>
        <v>1.3327481844082556E-2</v>
      </c>
      <c r="AX1711" s="12"/>
      <c r="AY1711" s="12"/>
      <c r="AZ1711" s="12">
        <f ca="1"/>
        <v>0.64526874583002158</v>
      </c>
      <c r="BA1711" s="12"/>
      <c r="BB1711" s="12">
        <f t="shared" ca="1" si="251"/>
        <v>0.64526874583002158</v>
      </c>
      <c r="BC1711" s="12"/>
      <c r="BD1711" s="38">
        <f ca="1"/>
        <v>1.4165018944973866E-2</v>
      </c>
    </row>
    <row r="1712" spans="1:56" x14ac:dyDescent="0.35">
      <c r="A1712" s="12">
        <v>0</v>
      </c>
      <c r="B1712" s="12">
        <v>0</v>
      </c>
      <c r="C1712" s="12">
        <f ca="1">INDEX('Flow probs &amp; rates'!$M$5:$M$5999,UsefulSeries!$E1708,0)*(1-INDEX('Flow probs &amp; rates'!$M$5:$M$5999,UsefulSeries!$E1708,0))/INDEX('Flow probs &amp; rates'!$F$4:$F$5999,UsefulSeries!$E1708,0)</f>
        <v>3.2162153326535186</v>
      </c>
      <c r="D1712" s="12">
        <f ca="1">-INDEX('Flow probs &amp; rates'!$M$5:$M$5999,UsefulSeries!$E1708,0)*(INDEX('Flow probs &amp; rates'!$O$5:$O$5999,UsefulSeries!$E1708,0))/INDEX('Flow probs &amp; rates'!$F$4:$F$5999,UsefulSeries!$E1708,0)</f>
        <v>-0.5848426308812914</v>
      </c>
      <c r="E1712" s="12">
        <v>0</v>
      </c>
      <c r="F1712" s="12">
        <v>0</v>
      </c>
      <c r="G1712" s="12"/>
      <c r="H1712" s="12"/>
      <c r="I1712" s="12">
        <f ca="1">INDEX('Flow probs &amp; rates'!$M$5:$M$5999,UsefulSeries!$E1708)</f>
        <v>0.1769746433970128</v>
      </c>
      <c r="J1712" s="12"/>
      <c r="K1712" s="12">
        <f>INDEX('Flow probs &amp; rates'!$F$4:$F$5999,UsefulSeries!$E1708)</f>
        <v>4.5287583052264581E-2</v>
      </c>
      <c r="L1712" s="12">
        <f>-INDEX('Flow probs &amp; rates'!$F$4:$F$5999,UsefulSeries!$E1708)</f>
        <v>-4.5287583052264581E-2</v>
      </c>
      <c r="M1712" s="12"/>
      <c r="N1712" s="12"/>
      <c r="O1712" s="12"/>
      <c r="P1712" s="12">
        <f ca="1"/>
        <v>0</v>
      </c>
      <c r="Q1712" s="12">
        <f ca="1"/>
        <v>0</v>
      </c>
      <c r="R1712" s="12">
        <f ca="1"/>
        <v>0.32315434612786964</v>
      </c>
      <c r="S1712" s="12">
        <f ca="1"/>
        <v>6.7255635538751524E-2</v>
      </c>
      <c r="T1712" s="12">
        <f ca="1"/>
        <v>0</v>
      </c>
      <c r="U1712" s="12">
        <f ca="1"/>
        <v>0</v>
      </c>
      <c r="V1712" s="12"/>
      <c r="W1712" s="12">
        <f ca="1">INDEX(P$8:P$6003,UsefulSeries!$I1708)</f>
        <v>0</v>
      </c>
      <c r="X1712" s="12">
        <f ca="1">INDEX(Q$8:Q$6003,UsefulSeries!$I1708)</f>
        <v>0</v>
      </c>
      <c r="Y1712" s="12">
        <f ca="1">INDEX(R$8:R$6003,UsefulSeries!$I1708)</f>
        <v>0.18202860294387696</v>
      </c>
      <c r="Z1712" s="12">
        <f ca="1">INDEX(S$8:S$6003,UsefulSeries!$I1708)</f>
        <v>4.9951887696436201E-2</v>
      </c>
      <c r="AA1712" s="12">
        <f ca="1">INDEX(T$8:T$6003,UsefulSeries!$I1708)</f>
        <v>0</v>
      </c>
      <c r="AB1712" s="12">
        <f ca="1">INDEX(U$8:U$6003,UsefulSeries!$I1708)</f>
        <v>0</v>
      </c>
      <c r="AC1712" s="12">
        <f>INDEX( K$8:K$6003,UsefulSeries!$I1708)</f>
        <v>3.1080965055379068E-2</v>
      </c>
      <c r="AD1712" s="12">
        <f>INDEX(L$8:L$6003,UsefulSeries!$I1708)</f>
        <v>-3.1080965055379068E-2</v>
      </c>
      <c r="AE1712" s="12"/>
      <c r="AF1712" s="12"/>
      <c r="AG1712" s="12"/>
      <c r="AH1712" s="12"/>
      <c r="AI1712" s="12"/>
      <c r="AJ1712" s="12"/>
      <c r="AK1712" s="12"/>
      <c r="AL1712" s="12"/>
      <c r="AM1712" s="12"/>
      <c r="AN1712" s="12">
        <f t="shared" ca="1" si="252"/>
        <v>0</v>
      </c>
      <c r="AO1712" s="12">
        <f t="shared" ca="1" si="253"/>
        <v>0</v>
      </c>
      <c r="AP1712" s="12">
        <f t="shared" ca="1" si="254"/>
        <v>0.18202860294387696</v>
      </c>
      <c r="AQ1712" s="12">
        <f t="shared" ca="1" si="255"/>
        <v>4.9951887696436201E-2</v>
      </c>
      <c r="AR1712" s="12">
        <f t="shared" ca="1" si="256"/>
        <v>0</v>
      </c>
      <c r="AS1712" s="12">
        <f t="shared" ca="1" si="257"/>
        <v>0</v>
      </c>
      <c r="AT1712" s="12">
        <f t="shared" si="258"/>
        <v>3.1080965055379068E-2</v>
      </c>
      <c r="AU1712" s="12">
        <f t="shared" si="259"/>
        <v>-3.1080965055379068E-2</v>
      </c>
      <c r="AV1712" s="12"/>
      <c r="AW1712" s="12">
        <f ca="1">INDEX(I$8:I$6003,UsefulSeries!$I1708)</f>
        <v>0.23532509115743869</v>
      </c>
      <c r="AX1712" s="12"/>
      <c r="AY1712" s="12"/>
      <c r="AZ1712" s="12">
        <f ca="1"/>
        <v>4.9951887696436201E-2</v>
      </c>
      <c r="BA1712" s="12"/>
      <c r="BB1712" s="12">
        <f t="shared" ca="1" si="251"/>
        <v>4.9951887696436201E-2</v>
      </c>
      <c r="BC1712" s="12"/>
      <c r="BD1712" s="38">
        <f ca="1"/>
        <v>0.22833487081746837</v>
      </c>
    </row>
    <row r="1713" spans="1:56" x14ac:dyDescent="0.35">
      <c r="A1713" s="12">
        <v>0</v>
      </c>
      <c r="B1713" s="12">
        <v>0</v>
      </c>
      <c r="C1713" s="12">
        <f ca="1">-INDEX('Flow probs &amp; rates'!$M$5:$M$5999,UsefulSeries!$E1708,0)*(INDEX('Flow probs &amp; rates'!$O$5:$O$5999,UsefulSeries!$E1708,0))/INDEX('Flow probs &amp; rates'!$F$4:$F$5999,UsefulSeries!$E1708,0)</f>
        <v>-0.5848426308812914</v>
      </c>
      <c r="D1713" s="12">
        <f ca="1">INDEX('Flow probs &amp; rates'!$O$5:$O$5999,UsefulSeries!$E1708,0)*(1-INDEX('Flow probs &amp; rates'!$O$5:$O$5999,UsefulSeries!$E1708,0))/INDEX('Flow probs &amp; rates'!$F$4:$F$5999,UsefulSeries!$E1708,0)</f>
        <v>2.8100907300363178</v>
      </c>
      <c r="E1713" s="12">
        <v>0</v>
      </c>
      <c r="F1713" s="12">
        <v>0</v>
      </c>
      <c r="G1713" s="12"/>
      <c r="H1713" s="12"/>
      <c r="I1713" s="12">
        <f ca="1">INDEX('Flow probs &amp; rates'!$O$5:$O$5999,UsefulSeries!$E1708)</f>
        <v>0.14966047514007008</v>
      </c>
      <c r="J1713" s="12"/>
      <c r="K1713" s="12"/>
      <c r="L1713" s="12">
        <f>-INDEX('Flow probs &amp; rates'!$F$4:$F$5999,UsefulSeries!$E1708)</f>
        <v>-4.5287583052264581E-2</v>
      </c>
      <c r="M1713" s="12"/>
      <c r="N1713" s="12"/>
      <c r="O1713" s="12"/>
      <c r="P1713" s="12">
        <f ca="1"/>
        <v>0</v>
      </c>
      <c r="Q1713" s="12">
        <f ca="1"/>
        <v>0</v>
      </c>
      <c r="R1713" s="12">
        <f ca="1"/>
        <v>6.725563553875151E-2</v>
      </c>
      <c r="S1713" s="12">
        <f ca="1"/>
        <v>0.36985779559389681</v>
      </c>
      <c r="T1713" s="12">
        <f ca="1"/>
        <v>0</v>
      </c>
      <c r="U1713" s="12">
        <f ca="1"/>
        <v>0</v>
      </c>
      <c r="V1713" s="12"/>
      <c r="W1713" s="12">
        <f ca="1">INDEX(P$9:P$6003,UsefulSeries!$I1708)</f>
        <v>0</v>
      </c>
      <c r="X1713" s="12">
        <f ca="1">INDEX(Q$9:Q$6003,UsefulSeries!$I1708)</f>
        <v>0</v>
      </c>
      <c r="Y1713" s="12">
        <f ca="1">INDEX(R$9:R$6003,UsefulSeries!$I1708)</f>
        <v>4.9951887696436201E-2</v>
      </c>
      <c r="Z1713" s="12">
        <f ca="1">INDEX(S$9:S$6003,UsefulSeries!$I1708)</f>
        <v>0.26812994173583865</v>
      </c>
      <c r="AA1713" s="12">
        <f ca="1">INDEX(T$9:T$6003,UsefulSeries!$I1708)</f>
        <v>0</v>
      </c>
      <c r="AB1713" s="12">
        <f ca="1">INDEX(U$9:U$6003,UsefulSeries!$I1708)</f>
        <v>0</v>
      </c>
      <c r="AC1713" s="12">
        <f>INDEX( K$9:K$6003,UsefulSeries!$I1708)</f>
        <v>0</v>
      </c>
      <c r="AD1713" s="12">
        <f>INDEX(L$9:L$6003,UsefulSeries!$I1708)</f>
        <v>-3.1080965055379068E-2</v>
      </c>
      <c r="AE1713" s="12"/>
      <c r="AF1713" s="12"/>
      <c r="AG1713" s="12"/>
      <c r="AH1713" s="12"/>
      <c r="AI1713" s="12"/>
      <c r="AJ1713" s="12"/>
      <c r="AK1713" s="12"/>
      <c r="AL1713" s="12"/>
      <c r="AM1713" s="12"/>
      <c r="AN1713" s="12">
        <f t="shared" ca="1" si="252"/>
        <v>0</v>
      </c>
      <c r="AO1713" s="12">
        <f t="shared" ca="1" si="253"/>
        <v>0</v>
      </c>
      <c r="AP1713" s="12">
        <f t="shared" ca="1" si="254"/>
        <v>4.9951887696436201E-2</v>
      </c>
      <c r="AQ1713" s="12">
        <f t="shared" ca="1" si="255"/>
        <v>0.26812994173583865</v>
      </c>
      <c r="AR1713" s="12">
        <f t="shared" ca="1" si="256"/>
        <v>0</v>
      </c>
      <c r="AS1713" s="12">
        <f t="shared" ca="1" si="257"/>
        <v>0</v>
      </c>
      <c r="AT1713" s="12">
        <f t="shared" si="258"/>
        <v>0</v>
      </c>
      <c r="AU1713" s="12">
        <f t="shared" si="259"/>
        <v>-3.1080965055379068E-2</v>
      </c>
      <c r="AV1713" s="12"/>
      <c r="AW1713" s="12">
        <f ca="1">INDEX(I$9:I$6003,UsefulSeries!$I1708)</f>
        <v>0.14245688088209787</v>
      </c>
      <c r="AX1713" s="12"/>
      <c r="AY1713" s="12"/>
      <c r="AZ1713" s="12">
        <f ca="1"/>
        <v>4.9951887696436201E-2</v>
      </c>
      <c r="BA1713" s="12"/>
      <c r="BB1713" s="12">
        <f t="shared" ca="1" si="251"/>
        <v>4.9951887696436201E-2</v>
      </c>
      <c r="BC1713" s="12"/>
      <c r="BD1713" s="38">
        <f ca="1"/>
        <v>0.14735293023434076</v>
      </c>
    </row>
    <row r="1714" spans="1:56" x14ac:dyDescent="0.35">
      <c r="A1714" s="12">
        <v>0</v>
      </c>
      <c r="B1714" s="12">
        <v>0</v>
      </c>
      <c r="C1714" s="12">
        <v>0</v>
      </c>
      <c r="D1714" s="12">
        <v>0</v>
      </c>
      <c r="E1714" s="12">
        <f ca="1">INDEX('Flow probs &amp; rates'!$P$5:$P$5999,UsefulSeries!$E1708,0)*(1-INDEX('Flow probs &amp; rates'!$P$5:$P$5999,UsefulSeries!$E1708,0))/INDEX('Flow probs &amp; rates'!$G$4:$G$5999,UsefulSeries!$E1708,0)</f>
        <v>5.3507718845551805E-2</v>
      </c>
      <c r="F1714" s="12">
        <f ca="1">-INDEX('Flow probs &amp; rates'!$P$5:$P$5999,UsefulSeries!$E1708,0)*(INDEX('Flow probs &amp; rates'!$Q$5:$Q$5999,UsefulSeries!$E1708,0))/INDEX('Flow probs &amp; rates'!$G$4:$G$5999,UsefulSeries!$E1708,0)</f>
        <v>-1.1285073147930147E-3</v>
      </c>
      <c r="G1714" s="12"/>
      <c r="H1714" s="12"/>
      <c r="I1714" s="12">
        <f ca="1">INDEX('Flow probs &amp; rates'!$P$5:$P$5999,UsefulSeries!$E1708)</f>
        <v>2.0324984185797954E-2</v>
      </c>
      <c r="J1714" s="12"/>
      <c r="K1714" s="12">
        <f>INDEX('Flow probs &amp; rates'!$G$4:$G$5999,UsefulSeries!$E1708)</f>
        <v>0.37213096789119293</v>
      </c>
      <c r="L1714" s="12"/>
      <c r="M1714" s="12"/>
      <c r="N1714" s="12"/>
      <c r="O1714" s="12"/>
      <c r="P1714" s="12">
        <f ca="1"/>
        <v>0</v>
      </c>
      <c r="Q1714" s="12">
        <f ca="1"/>
        <v>0</v>
      </c>
      <c r="R1714" s="12">
        <f ca="1"/>
        <v>0</v>
      </c>
      <c r="S1714" s="12">
        <f ca="1"/>
        <v>0</v>
      </c>
      <c r="T1714" s="12">
        <f ca="1"/>
        <v>18.697076277656887</v>
      </c>
      <c r="U1714" s="12">
        <f ca="1"/>
        <v>0.38803532149128389</v>
      </c>
      <c r="V1714" s="12"/>
      <c r="W1714" s="12">
        <f ca="1">INDEX(P$10:P$6003,UsefulSeries!$I1708)</f>
        <v>0</v>
      </c>
      <c r="X1714" s="12">
        <f ca="1">INDEX(Q$10:Q$6003,UsefulSeries!$I1708)</f>
        <v>0</v>
      </c>
      <c r="Y1714" s="12">
        <f ca="1">INDEX(R$10:R$6003,UsefulSeries!$I1708)</f>
        <v>0</v>
      </c>
      <c r="Z1714" s="12">
        <f ca="1">INDEX(S$10:S$6003,UsefulSeries!$I1708)</f>
        <v>0</v>
      </c>
      <c r="AA1714" s="12">
        <f ca="1">INDEX(T$10:T$6003,UsefulSeries!$I1708)</f>
        <v>15.286455423195136</v>
      </c>
      <c r="AB1714" s="12">
        <f ca="1">INDEX(U$10:U$6003,UsefulSeries!$I1708)</f>
        <v>0.35408342136384824</v>
      </c>
      <c r="AC1714" s="12">
        <f>INDEX( K$10:K$6003,UsefulSeries!$I1708)</f>
        <v>0.33959388683781233</v>
      </c>
      <c r="AD1714" s="12">
        <f>INDEX(L$10:L$6003,UsefulSeries!$I1708)</f>
        <v>0</v>
      </c>
      <c r="AE1714" s="12"/>
      <c r="AF1714" s="12"/>
      <c r="AG1714" s="12"/>
      <c r="AH1714" s="12"/>
      <c r="AI1714" s="12"/>
      <c r="AJ1714" s="12"/>
      <c r="AK1714" s="12"/>
      <c r="AL1714" s="12"/>
      <c r="AM1714" s="12"/>
      <c r="AN1714" s="12">
        <f t="shared" ca="1" si="252"/>
        <v>0</v>
      </c>
      <c r="AO1714" s="12">
        <f t="shared" ca="1" si="253"/>
        <v>0</v>
      </c>
      <c r="AP1714" s="12">
        <f t="shared" ca="1" si="254"/>
        <v>0</v>
      </c>
      <c r="AQ1714" s="12">
        <f t="shared" ca="1" si="255"/>
        <v>0</v>
      </c>
      <c r="AR1714" s="12">
        <f t="shared" ca="1" si="256"/>
        <v>15.286455423195136</v>
      </c>
      <c r="AS1714" s="12">
        <f t="shared" ca="1" si="257"/>
        <v>0.35408342136384824</v>
      </c>
      <c r="AT1714" s="12">
        <f t="shared" si="258"/>
        <v>0.33959388683781233</v>
      </c>
      <c r="AU1714" s="12">
        <f t="shared" si="259"/>
        <v>0</v>
      </c>
      <c r="AV1714" s="12"/>
      <c r="AW1714" s="12">
        <f ca="1">INDEX(I$10:I$6003,UsefulSeries!$I1708)</f>
        <v>2.2742126086610016E-2</v>
      </c>
      <c r="AX1714" s="12"/>
      <c r="AY1714" s="12"/>
      <c r="AZ1714" s="12">
        <f ca="1"/>
        <v>0.35408342136384835</v>
      </c>
      <c r="BA1714" s="12"/>
      <c r="BB1714" s="12">
        <f t="shared" ca="1" si="251"/>
        <v>0.35408342136384835</v>
      </c>
      <c r="BC1714" s="12"/>
      <c r="BD1714" s="38">
        <f ca="1"/>
        <v>2.1330922584450854E-2</v>
      </c>
    </row>
    <row r="1715" spans="1:56" x14ac:dyDescent="0.35">
      <c r="A1715" s="12">
        <v>0</v>
      </c>
      <c r="B1715" s="12">
        <v>0</v>
      </c>
      <c r="C1715" s="12">
        <v>0</v>
      </c>
      <c r="D1715" s="12">
        <v>0</v>
      </c>
      <c r="E1715" s="12">
        <f ca="1">-INDEX('Flow probs &amp; rates'!$P$5:$P$5999,UsefulSeries!$E1708,0)*(INDEX('Flow probs &amp; rates'!$Q$5:$Q$5999,UsefulSeries!$E1708,0))/INDEX('Flow probs &amp; rates'!$G$4:$G$5999,UsefulSeries!$E1708,0)</f>
        <v>-1.1285073147930147E-3</v>
      </c>
      <c r="F1715" s="12">
        <f ca="1">INDEX('Flow probs &amp; rates'!$Q$5:$Q$5999,UsefulSeries!$E1708,0)*(1-INDEX('Flow probs &amp; rates'!$Q$5:$Q$5999,UsefulSeries!$E1708,0))/INDEX('Flow probs &amp; rates'!$G$4:$G$5999,UsefulSeries!$E1708,0)</f>
        <v>5.4375945116255847E-2</v>
      </c>
      <c r="G1715" s="12"/>
      <c r="H1715" s="12"/>
      <c r="I1715" s="12">
        <f ca="1">INDEX('Flow probs &amp; rates'!$Q$5:$Q$5999,UsefulSeries!$E1708)</f>
        <v>2.0661886645877776E-2</v>
      </c>
      <c r="J1715" s="12"/>
      <c r="K1715" s="12"/>
      <c r="L1715" s="12">
        <f>INDEX('Flow probs &amp; rates'!$G$4:$G$5999,UsefulSeries!$E1708)</f>
        <v>0.37213096789119293</v>
      </c>
      <c r="M1715" s="12"/>
      <c r="N1715" s="12"/>
      <c r="O1715" s="12"/>
      <c r="P1715" s="12">
        <f ca="1"/>
        <v>0</v>
      </c>
      <c r="Q1715" s="12">
        <f ca="1"/>
        <v>0</v>
      </c>
      <c r="R1715" s="12">
        <f ca="1"/>
        <v>0</v>
      </c>
      <c r="S1715" s="12">
        <f ca="1"/>
        <v>0</v>
      </c>
      <c r="T1715" s="12">
        <f ca="1"/>
        <v>0.38803532149128395</v>
      </c>
      <c r="U1715" s="12">
        <f ca="1"/>
        <v>18.39853815064296</v>
      </c>
      <c r="V1715" s="12"/>
      <c r="W1715" s="12">
        <f ca="1">INDEX(P$11:P$6003,UsefulSeries!$I1708)</f>
        <v>0</v>
      </c>
      <c r="X1715" s="12">
        <f ca="1">INDEX(Q$11:Q$6003,UsefulSeries!$I1708)</f>
        <v>0</v>
      </c>
      <c r="Y1715" s="12">
        <f ca="1">INDEX(R$11:R$6003,UsefulSeries!$I1708)</f>
        <v>0</v>
      </c>
      <c r="Z1715" s="12">
        <f ca="1">INDEX(S$11:S$6003,UsefulSeries!$I1708)</f>
        <v>0</v>
      </c>
      <c r="AA1715" s="12">
        <f ca="1">INDEX(T$11:T$6003,UsefulSeries!$I1708)</f>
        <v>0.35408342136384824</v>
      </c>
      <c r="AB1715" s="12">
        <f ca="1">INDEX(U$11:U$6003,UsefulSeries!$I1708)</f>
        <v>19.034520229620856</v>
      </c>
      <c r="AC1715" s="12">
        <f>INDEX( K$11:K$6003,UsefulSeries!$I1708)</f>
        <v>0</v>
      </c>
      <c r="AD1715" s="12">
        <f>INDEX(L$11:L$6003,UsefulSeries!$I1708)</f>
        <v>0.33959388683781233</v>
      </c>
      <c r="AE1715" s="12"/>
      <c r="AF1715" s="12"/>
      <c r="AG1715" s="12"/>
      <c r="AH1715" s="12"/>
      <c r="AI1715" s="12"/>
      <c r="AJ1715" s="12"/>
      <c r="AK1715" s="12"/>
      <c r="AL1715" s="12"/>
      <c r="AM1715" s="12"/>
      <c r="AN1715" s="12">
        <f t="shared" ca="1" si="252"/>
        <v>0</v>
      </c>
      <c r="AO1715" s="12">
        <f t="shared" ca="1" si="253"/>
        <v>0</v>
      </c>
      <c r="AP1715" s="12">
        <f t="shared" ca="1" si="254"/>
        <v>0</v>
      </c>
      <c r="AQ1715" s="12">
        <f t="shared" ca="1" si="255"/>
        <v>0</v>
      </c>
      <c r="AR1715" s="12">
        <f t="shared" ca="1" si="256"/>
        <v>0.35408342136384824</v>
      </c>
      <c r="AS1715" s="12">
        <f t="shared" ca="1" si="257"/>
        <v>19.034520229620856</v>
      </c>
      <c r="AT1715" s="12">
        <f t="shared" si="258"/>
        <v>0</v>
      </c>
      <c r="AU1715" s="12">
        <f t="shared" si="259"/>
        <v>0.33959388683781233</v>
      </c>
      <c r="AV1715" s="12"/>
      <c r="AW1715" s="12">
        <f ca="1">INDEX(I$11:I$6003,UsefulSeries!$I1708)</f>
        <v>1.8179119167476169E-2</v>
      </c>
      <c r="AX1715" s="12"/>
      <c r="AY1715" s="12"/>
      <c r="AZ1715" s="12">
        <f ca="1"/>
        <v>0.35408342136384829</v>
      </c>
      <c r="BA1715" s="12"/>
      <c r="BB1715" s="12">
        <f t="shared" ca="1" si="251"/>
        <v>0.35408342136384829</v>
      </c>
      <c r="BC1715" s="12"/>
      <c r="BD1715" s="38">
        <f ca="1"/>
        <v>1.7652247953891878E-2</v>
      </c>
    </row>
    <row r="1716" spans="1:56" x14ac:dyDescent="0.35">
      <c r="A1716" s="12">
        <f ca="1">INDEX('Flow probs &amp; rates'!$K$5:$K$5999,UsefulSeries!$E1714,0)*(1-INDEX('Flow probs &amp; rates'!$K$5:$K$5999,UsefulSeries!$E1714,0))/INDEX('Flow probs &amp; rates'!$E$4:$E$5999,UsefulSeries!$E1714,0)</f>
        <v>1.9993096101202274E-2</v>
      </c>
      <c r="B1716" s="12">
        <f ca="1">-INDEX('Flow probs &amp; rates'!$K$5:$K$5999,UsefulSeries!$E1714,0)*(INDEX('Flow probs &amp; rates'!$L$5:$L$5999,UsefulSeries!$E1714,0))/INDEX('Flow probs &amp; rates'!$E$4:$E$5999,UsefulSeries!$E1714,0)</f>
        <v>-2.7867486459803907E-4</v>
      </c>
      <c r="C1716" s="12">
        <v>0</v>
      </c>
      <c r="D1716" s="12">
        <v>0</v>
      </c>
      <c r="E1716" s="12">
        <v>0</v>
      </c>
      <c r="F1716" s="12">
        <v>0</v>
      </c>
      <c r="G1716" s="12"/>
      <c r="H1716" s="12"/>
      <c r="I1716" s="12">
        <f ca="1">INDEX('Flow probs &amp; rates'!$K$5:$K$5999,UsefulSeries!$E1714)</f>
        <v>1.1862123331503528E-2</v>
      </c>
      <c r="J1716" s="12"/>
      <c r="K1716" s="12">
        <f>-INDEX('Flow probs &amp; rates'!$E$4:$E$5999,UsefulSeries!$E1714)</f>
        <v>-0.58627304656765333</v>
      </c>
      <c r="L1716" s="12">
        <f>INDEX('Flow probs &amp; rates'!$E$4:$E$5999,UsefulSeries!$E1714)</f>
        <v>0.58627304656765333</v>
      </c>
      <c r="M1716" s="12"/>
      <c r="N1716" s="12"/>
      <c r="O1716" s="12"/>
      <c r="P1716" s="12">
        <f t="array" aca="1" ref="P1716:U1721" ca="1">MINVERSE(A1716:F1721)</f>
        <v>50.025652504364068</v>
      </c>
      <c r="Q1716" s="12">
        <f ca="1"/>
        <v>0.60169777185641349</v>
      </c>
      <c r="R1716" s="12">
        <f ca="1"/>
        <v>0</v>
      </c>
      <c r="S1716" s="12">
        <f ca="1"/>
        <v>0</v>
      </c>
      <c r="T1716" s="12">
        <f ca="1"/>
        <v>0</v>
      </c>
      <c r="U1716" s="12">
        <f ca="1"/>
        <v>0</v>
      </c>
      <c r="V1716" s="12"/>
      <c r="W1716" s="12"/>
      <c r="X1716" s="12"/>
      <c r="Y1716" s="12"/>
      <c r="Z1716" s="12"/>
      <c r="AA1716" s="12"/>
      <c r="AB1716" s="12"/>
      <c r="AC1716" s="12"/>
      <c r="AD1716" s="12"/>
      <c r="AE1716" s="12">
        <f t="array" ref="AE1716:AJ1717">TRANSPOSE(AC1710:AD1715)</f>
        <v>-0.62932514810680862</v>
      </c>
      <c r="AF1716" s="12">
        <v>-0.62932514810680862</v>
      </c>
      <c r="AG1716" s="12">
        <v>3.1080965055379068E-2</v>
      </c>
      <c r="AH1716" s="12">
        <v>0</v>
      </c>
      <c r="AI1716" s="12">
        <v>0.33959388683781233</v>
      </c>
      <c r="AJ1716" s="12">
        <v>0</v>
      </c>
      <c r="AK1716" s="12"/>
      <c r="AL1716" s="12"/>
      <c r="AM1716" s="12"/>
      <c r="AN1716" s="12">
        <f t="shared" si="252"/>
        <v>-0.62932514810680862</v>
      </c>
      <c r="AO1716" s="12">
        <f t="shared" si="253"/>
        <v>-0.62932514810680862</v>
      </c>
      <c r="AP1716" s="12">
        <f t="shared" si="254"/>
        <v>3.1080965055379068E-2</v>
      </c>
      <c r="AQ1716" s="12">
        <f t="shared" si="255"/>
        <v>0</v>
      </c>
      <c r="AR1716" s="12">
        <f t="shared" si="256"/>
        <v>0.33959388683781233</v>
      </c>
      <c r="AS1716" s="12">
        <f t="shared" si="257"/>
        <v>0</v>
      </c>
      <c r="AT1716" s="12">
        <f t="shared" si="258"/>
        <v>0</v>
      </c>
      <c r="AU1716" s="12">
        <f t="shared" si="259"/>
        <v>0</v>
      </c>
      <c r="AV1716" s="12"/>
      <c r="AW1716" s="12"/>
      <c r="AX1716" s="12">
        <f>INDEX($N$6:$N$6003,UsefulSeries!$K1708)</f>
        <v>-1.964067971620187E-3</v>
      </c>
      <c r="AY1716" s="12"/>
      <c r="AZ1716" s="12"/>
      <c r="BA1716" s="12"/>
      <c r="BB1716" s="12">
        <f t="shared" si="251"/>
        <v>-1.964067971620187E-3</v>
      </c>
      <c r="BC1716" s="12"/>
      <c r="BD1716" s="38">
        <f ca="1"/>
        <v>6.4073166903409945E-2</v>
      </c>
    </row>
    <row r="1717" spans="1:56" x14ac:dyDescent="0.35">
      <c r="A1717" s="12">
        <f ca="1">-INDEX('Flow probs &amp; rates'!$K$5:$K$5999,UsefulSeries!$E1714,0)*(INDEX('Flow probs &amp; rates'!$L$5:$L$5999,UsefulSeries!$E1714,0))/INDEX('Flow probs &amp; rates'!$E$4:$E$5999,UsefulSeries!$E1714,0)</f>
        <v>-2.7867486459803907E-4</v>
      </c>
      <c r="B1717" s="12">
        <f ca="1">INDEX('Flow probs &amp; rates'!$L$5:$L$5999,UsefulSeries!$E1714,0)*(1-INDEX('Flow probs &amp; rates'!$L$5:$L$5999,UsefulSeries!$E1714,0))/INDEX('Flow probs &amp; rates'!$E$4:$E$5999,UsefulSeries!$E1714,0)</f>
        <v>2.3169259701711183E-2</v>
      </c>
      <c r="C1717" s="12">
        <v>0</v>
      </c>
      <c r="D1717" s="12">
        <v>0</v>
      </c>
      <c r="E1717" s="12">
        <v>0</v>
      </c>
      <c r="F1717" s="12">
        <v>0</v>
      </c>
      <c r="G1717" s="12"/>
      <c r="H1717" s="12"/>
      <c r="I1717" s="12">
        <f ca="1">INDEX('Flow probs &amp; rates'!$L$5:$L$5999,UsefulSeries!$E1714)</f>
        <v>1.3773213892981185E-2</v>
      </c>
      <c r="J1717" s="12"/>
      <c r="K1717" s="12">
        <f>-INDEX('Flow probs &amp; rates'!$E$4:$E$5999,UsefulSeries!$E1714)</f>
        <v>-0.58627304656765333</v>
      </c>
      <c r="L1717" s="12"/>
      <c r="M1717" s="12"/>
      <c r="N1717" s="12"/>
      <c r="O1717" s="12"/>
      <c r="P1717" s="12">
        <f ca="1"/>
        <v>0.6016977718564136</v>
      </c>
      <c r="Q1717" s="12">
        <f ca="1"/>
        <v>43.167873765566746</v>
      </c>
      <c r="R1717" s="12">
        <f ca="1"/>
        <v>0</v>
      </c>
      <c r="S1717" s="12">
        <f ca="1"/>
        <v>0</v>
      </c>
      <c r="T1717" s="12">
        <f ca="1"/>
        <v>0</v>
      </c>
      <c r="U1717" s="12">
        <f ca="1"/>
        <v>0</v>
      </c>
      <c r="V1717" s="12"/>
      <c r="W1717" s="12"/>
      <c r="X1717" s="12"/>
      <c r="Y1717" s="12"/>
      <c r="Z1717" s="12"/>
      <c r="AA1717" s="12"/>
      <c r="AB1717" s="12"/>
      <c r="AC1717" s="12"/>
      <c r="AD1717" s="12"/>
      <c r="AE1717" s="12">
        <v>0.62932514810680862</v>
      </c>
      <c r="AF1717" s="12">
        <v>0</v>
      </c>
      <c r="AG1717" s="12">
        <v>-3.1080965055379068E-2</v>
      </c>
      <c r="AH1717" s="12">
        <v>-3.1080965055379068E-2</v>
      </c>
      <c r="AI1717" s="12">
        <v>0</v>
      </c>
      <c r="AJ1717" s="12">
        <v>0.33959388683781233</v>
      </c>
      <c r="AK1717" s="12"/>
      <c r="AL1717" s="12"/>
      <c r="AM1717" s="12"/>
      <c r="AN1717" s="12">
        <f t="shared" si="252"/>
        <v>0.62932514810680862</v>
      </c>
      <c r="AO1717" s="12">
        <f t="shared" si="253"/>
        <v>0</v>
      </c>
      <c r="AP1717" s="12">
        <f t="shared" si="254"/>
        <v>-3.1080965055379068E-2</v>
      </c>
      <c r="AQ1717" s="12">
        <f t="shared" si="255"/>
        <v>-3.1080965055379068E-2</v>
      </c>
      <c r="AR1717" s="12">
        <f t="shared" si="256"/>
        <v>0</v>
      </c>
      <c r="AS1717" s="12">
        <f t="shared" si="257"/>
        <v>0.33959388683781233</v>
      </c>
      <c r="AT1717" s="12">
        <f t="shared" si="258"/>
        <v>0</v>
      </c>
      <c r="AU1717" s="12">
        <f t="shared" si="259"/>
        <v>0</v>
      </c>
      <c r="AV1717" s="12"/>
      <c r="AW1717" s="12"/>
      <c r="AX1717" s="12">
        <f>INDEX('Margin error adjustment'!N$7:N$6003,UsefulSeries!$K1708)</f>
        <v>1.7082404550946041E-3</v>
      </c>
      <c r="AY1717" s="12"/>
      <c r="AZ1717" s="12"/>
      <c r="BA1717" s="12"/>
      <c r="BB1717" s="12">
        <f t="shared" si="251"/>
        <v>1.7082404550946041E-3</v>
      </c>
      <c r="BC1717" s="12"/>
      <c r="BD1717" s="38">
        <f ca="1"/>
        <v>3.1002986054011583E-2</v>
      </c>
    </row>
    <row r="1718" spans="1:56" x14ac:dyDescent="0.35">
      <c r="A1718" s="12">
        <v>0</v>
      </c>
      <c r="B1718" s="12">
        <v>0</v>
      </c>
      <c r="C1718" s="12">
        <f ca="1">INDEX('Flow probs &amp; rates'!$M$5:$M$5999,UsefulSeries!$E1714,0)*(1-INDEX('Flow probs &amp; rates'!$M$5:$M$5999,UsefulSeries!$E1714,0))/INDEX('Flow probs &amp; rates'!$F$4:$F$5999,UsefulSeries!$E1714,0)</f>
        <v>3.4455740224860318</v>
      </c>
      <c r="D1718" s="12">
        <f ca="1">-INDEX('Flow probs &amp; rates'!$M$5:$M$5999,UsefulSeries!$E1714,0)*(INDEX('Flow probs &amp; rates'!$O$5:$O$5999,UsefulSeries!$E1714,0))/INDEX('Flow probs &amp; rates'!$F$4:$F$5999,UsefulSeries!$E1714,0)</f>
        <v>-0.62466601878473027</v>
      </c>
      <c r="E1718" s="12">
        <v>0</v>
      </c>
      <c r="F1718" s="12">
        <v>0</v>
      </c>
      <c r="G1718" s="12"/>
      <c r="H1718" s="12"/>
      <c r="I1718" s="12">
        <f ca="1">INDEX('Flow probs &amp; rates'!$M$5:$M$5999,UsefulSeries!$E1714)</f>
        <v>0.18514441955261302</v>
      </c>
      <c r="J1718" s="12"/>
      <c r="K1718" s="12">
        <f>INDEX('Flow probs &amp; rates'!$F$4:$F$5999,UsefulSeries!$E1714)</f>
        <v>4.3785436759326106E-2</v>
      </c>
      <c r="L1718" s="12">
        <f>-INDEX('Flow probs &amp; rates'!$F$4:$F$5999,UsefulSeries!$E1714)</f>
        <v>-4.3785436759326106E-2</v>
      </c>
      <c r="M1718" s="12"/>
      <c r="N1718" s="12"/>
      <c r="O1718" s="12"/>
      <c r="P1718" s="12">
        <f ca="1"/>
        <v>0</v>
      </c>
      <c r="Q1718" s="12">
        <f ca="1"/>
        <v>0</v>
      </c>
      <c r="R1718" s="12">
        <f ca="1"/>
        <v>0.30212633537341704</v>
      </c>
      <c r="S1718" s="12">
        <f ca="1"/>
        <v>6.5632916532437705E-2</v>
      </c>
      <c r="T1718" s="12">
        <f ca="1"/>
        <v>0</v>
      </c>
      <c r="U1718" s="12">
        <f ca="1"/>
        <v>0</v>
      </c>
      <c r="V1718" s="12"/>
      <c r="W1718" s="12">
        <f ca="1">INDEX(P$6:P$6003,UsefulSeries!$I1716)</f>
        <v>54.011479155072244</v>
      </c>
      <c r="X1718" s="12">
        <f ca="1">INDEX(Q$6:Q$6003,UsefulSeries!$I1716)</f>
        <v>0.64317888991165395</v>
      </c>
      <c r="Y1718" s="12">
        <f ca="1">INDEX(R$6:R$6003,UsefulSeries!$I1716)</f>
        <v>0</v>
      </c>
      <c r="Z1718" s="12">
        <f ca="1">INDEX(S$6:S$6003,UsefulSeries!$I1716)</f>
        <v>0</v>
      </c>
      <c r="AA1718" s="12">
        <f ca="1">INDEX(T$6:T$6003,UsefulSeries!$I1716)</f>
        <v>0</v>
      </c>
      <c r="AB1718" s="12">
        <f ca="1">INDEX(U$6:U$6003,UsefulSeries!$I1716)</f>
        <v>0</v>
      </c>
      <c r="AC1718" s="12">
        <f>INDEX( K$6:K$6003,UsefulSeries!$I1716)</f>
        <v>-0.62736108013518843</v>
      </c>
      <c r="AD1718" s="12">
        <f>INDEX(L$6:L$6003,UsefulSeries!$I1716)</f>
        <v>0.62736108013518843</v>
      </c>
      <c r="AE1718" s="12"/>
      <c r="AF1718" s="12"/>
      <c r="AG1718" s="12"/>
      <c r="AH1718" s="12"/>
      <c r="AI1718" s="12"/>
      <c r="AJ1718" s="12"/>
      <c r="AK1718" s="12"/>
      <c r="AL1718" s="12"/>
      <c r="AM1718" s="12"/>
      <c r="AN1718" s="12">
        <f t="shared" ca="1" si="252"/>
        <v>54.011479155072244</v>
      </c>
      <c r="AO1718" s="12">
        <f t="shared" ca="1" si="253"/>
        <v>0.64317888991165395</v>
      </c>
      <c r="AP1718" s="12">
        <f t="shared" ca="1" si="254"/>
        <v>0</v>
      </c>
      <c r="AQ1718" s="12">
        <f t="shared" ca="1" si="255"/>
        <v>0</v>
      </c>
      <c r="AR1718" s="12">
        <f t="shared" ca="1" si="256"/>
        <v>0</v>
      </c>
      <c r="AS1718" s="12">
        <f t="shared" ca="1" si="257"/>
        <v>0</v>
      </c>
      <c r="AT1718" s="12">
        <f t="shared" si="258"/>
        <v>-0.62736108013518843</v>
      </c>
      <c r="AU1718" s="12">
        <f t="shared" si="259"/>
        <v>0.62736108013518843</v>
      </c>
      <c r="AV1718" s="12"/>
      <c r="AW1718" s="12">
        <f ca="1">INDEX(I$6:I$6003,UsefulSeries!$I1716)</f>
        <v>1.1755313116927887E-2</v>
      </c>
      <c r="AX1718" s="12"/>
      <c r="AY1718" s="12"/>
      <c r="AZ1718" s="12">
        <f t="array" aca="1" ref="AZ1718:AZ1723" ca="1">MMULT(W1718:AB1723,AW1718:AW1723)</f>
        <v>0.64317888991165395</v>
      </c>
      <c r="BA1718" s="12"/>
      <c r="BB1718" s="12">
        <f t="shared" ca="1" si="251"/>
        <v>0.64317888991165395</v>
      </c>
      <c r="BC1718" s="12"/>
      <c r="BD1718" s="38">
        <f t="array" aca="1" ref="BD1718:BD1725" ca="1">MMULT(MINVERSE(AN1718:AU1725),BB1718:BB1725)</f>
        <v>1.1083866992720421E-2</v>
      </c>
    </row>
    <row r="1719" spans="1:56" x14ac:dyDescent="0.35">
      <c r="A1719" s="12">
        <v>0</v>
      </c>
      <c r="B1719" s="12">
        <v>0</v>
      </c>
      <c r="C1719" s="12">
        <f ca="1">-INDEX('Flow probs &amp; rates'!$M$5:$M$5999,UsefulSeries!$E1714,0)*(INDEX('Flow probs &amp; rates'!$O$5:$O$5999,UsefulSeries!$E1714,0))/INDEX('Flow probs &amp; rates'!$F$4:$F$5999,UsefulSeries!$E1714,0)</f>
        <v>-0.62466601878473027</v>
      </c>
      <c r="D1719" s="12">
        <f ca="1">INDEX('Flow probs &amp; rates'!$O$5:$O$5999,UsefulSeries!$E1714,0)*(1-INDEX('Flow probs &amp; rates'!$O$5:$O$5999,UsefulSeries!$E1714,0))/INDEX('Flow probs &amp; rates'!$F$4:$F$5999,UsefulSeries!$E1714,0)</f>
        <v>2.8755091965851878</v>
      </c>
      <c r="E1719" s="12">
        <v>0</v>
      </c>
      <c r="F1719" s="12">
        <v>0</v>
      </c>
      <c r="G1719" s="12"/>
      <c r="H1719" s="12"/>
      <c r="I1719" s="12">
        <f ca="1">INDEX('Flow probs &amp; rates'!$O$5:$O$5999,UsefulSeries!$E1714)</f>
        <v>0.14772940241618426</v>
      </c>
      <c r="J1719" s="12"/>
      <c r="K1719" s="12"/>
      <c r="L1719" s="12">
        <f>-INDEX('Flow probs &amp; rates'!$F$4:$F$5999,UsefulSeries!$E1714)</f>
        <v>-4.3785436759326106E-2</v>
      </c>
      <c r="M1719" s="12"/>
      <c r="N1719" s="12"/>
      <c r="O1719" s="12"/>
      <c r="P1719" s="12">
        <f ca="1"/>
        <v>0</v>
      </c>
      <c r="Q1719" s="12">
        <f ca="1"/>
        <v>0</v>
      </c>
      <c r="R1719" s="12">
        <f ca="1"/>
        <v>6.5632916532437705E-2</v>
      </c>
      <c r="S1719" s="12">
        <f ca="1"/>
        <v>0.36202236943209459</v>
      </c>
      <c r="T1719" s="12">
        <f ca="1"/>
        <v>0</v>
      </c>
      <c r="U1719" s="12">
        <f ca="1"/>
        <v>0</v>
      </c>
      <c r="V1719" s="12"/>
      <c r="W1719" s="12">
        <f ca="1">INDEX(P$7:P$6003,UsefulSeries!$I1716)</f>
        <v>0.64317888991165406</v>
      </c>
      <c r="X1719" s="12">
        <f ca="1">INDEX(Q$7:Q$6003,UsefulSeries!$I1716)</f>
        <v>49.511220819383126</v>
      </c>
      <c r="Y1719" s="12">
        <f ca="1">INDEX(R$7:R$6003,UsefulSeries!$I1716)</f>
        <v>0</v>
      </c>
      <c r="Z1719" s="12">
        <f ca="1">INDEX(S$7:S$6003,UsefulSeries!$I1716)</f>
        <v>0</v>
      </c>
      <c r="AA1719" s="12">
        <f ca="1">INDEX(T$7:T$6003,UsefulSeries!$I1716)</f>
        <v>0</v>
      </c>
      <c r="AB1719" s="12">
        <f ca="1">INDEX(U$7:U$6003,UsefulSeries!$I1716)</f>
        <v>0</v>
      </c>
      <c r="AC1719" s="12">
        <f>INDEX( K$7:K$6003,UsefulSeries!$I1716,1)</f>
        <v>-0.62736108013518843</v>
      </c>
      <c r="AD1719" s="12">
        <f>INDEX(L$7:L$6003,UsefulSeries!$I1716,1)</f>
        <v>0</v>
      </c>
      <c r="AE1719" s="12"/>
      <c r="AF1719" s="12"/>
      <c r="AG1719" s="12"/>
      <c r="AH1719" s="12"/>
      <c r="AI1719" s="12"/>
      <c r="AJ1719" s="12"/>
      <c r="AK1719" s="12"/>
      <c r="AL1719" s="12"/>
      <c r="AM1719" s="12"/>
      <c r="AN1719" s="12">
        <f t="shared" ca="1" si="252"/>
        <v>0.64317888991165406</v>
      </c>
      <c r="AO1719" s="12">
        <f t="shared" ca="1" si="253"/>
        <v>49.511220819383126</v>
      </c>
      <c r="AP1719" s="12">
        <f t="shared" ca="1" si="254"/>
        <v>0</v>
      </c>
      <c r="AQ1719" s="12">
        <f t="shared" ca="1" si="255"/>
        <v>0</v>
      </c>
      <c r="AR1719" s="12">
        <f t="shared" ca="1" si="256"/>
        <v>0</v>
      </c>
      <c r="AS1719" s="12">
        <f t="shared" ca="1" si="257"/>
        <v>0</v>
      </c>
      <c r="AT1719" s="12">
        <f t="shared" si="258"/>
        <v>-0.62736108013518843</v>
      </c>
      <c r="AU1719" s="12">
        <f t="shared" si="259"/>
        <v>0</v>
      </c>
      <c r="AV1719" s="12"/>
      <c r="AW1719" s="12">
        <f ca="1">INDEX(I$7:I$6003,UsefulSeries!$I1716)</f>
        <v>1.2837859987118448E-2</v>
      </c>
      <c r="AX1719" s="12"/>
      <c r="AY1719" s="12"/>
      <c r="AZ1719" s="12">
        <f ca="1"/>
        <v>0.64317888991165406</v>
      </c>
      <c r="BA1719" s="12"/>
      <c r="BB1719" s="12">
        <f t="shared" ca="1" si="251"/>
        <v>0.64317888991165406</v>
      </c>
      <c r="BC1719" s="12"/>
      <c r="BD1719" s="38">
        <f ca="1"/>
        <v>1.2112071216727745E-2</v>
      </c>
    </row>
    <row r="1720" spans="1:56" x14ac:dyDescent="0.35">
      <c r="A1720" s="12">
        <v>0</v>
      </c>
      <c r="B1720" s="12">
        <v>0</v>
      </c>
      <c r="C1720" s="12">
        <v>0</v>
      </c>
      <c r="D1720" s="12">
        <v>0</v>
      </c>
      <c r="E1720" s="12">
        <f ca="1">INDEX('Flow probs &amp; rates'!$P$5:$P$5999,UsefulSeries!$E1714,0)*(1-INDEX('Flow probs &amp; rates'!$P$5:$P$5999,UsefulSeries!$E1714,0))/INDEX('Flow probs &amp; rates'!$G$4:$G$5999,UsefulSeries!$E1714,0)</f>
        <v>5.4141420472350876E-2</v>
      </c>
      <c r="F1720" s="12">
        <f ca="1">-INDEX('Flow probs &amp; rates'!$P$5:$P$5999,UsefulSeries!$E1714,0)*(INDEX('Flow probs &amp; rates'!$Q$5:$Q$5999,UsefulSeries!$E1714,0))/INDEX('Flow probs &amp; rates'!$G$4:$G$5999,UsefulSeries!$E1714,0)</f>
        <v>-1.1313363993492708E-3</v>
      </c>
      <c r="G1720" s="12"/>
      <c r="H1720" s="12"/>
      <c r="I1720" s="12">
        <f ca="1">INDEX('Flow probs &amp; rates'!$P$5:$P$5999,UsefulSeries!$E1714)</f>
        <v>2.044724920440005E-2</v>
      </c>
      <c r="J1720" s="12"/>
      <c r="K1720" s="12">
        <f>INDEX('Flow probs &amp; rates'!$G$4:$G$5999,UsefulSeries!$E1714)</f>
        <v>0.36994151667302061</v>
      </c>
      <c r="L1720" s="12"/>
      <c r="M1720" s="12"/>
      <c r="N1720" s="12"/>
      <c r="O1720" s="12"/>
      <c r="P1720" s="12">
        <f ca="1"/>
        <v>0</v>
      </c>
      <c r="Q1720" s="12">
        <f ca="1"/>
        <v>0</v>
      </c>
      <c r="R1720" s="12">
        <f ca="1"/>
        <v>0</v>
      </c>
      <c r="S1720" s="12">
        <f ca="1"/>
        <v>0</v>
      </c>
      <c r="T1720" s="12">
        <f ca="1"/>
        <v>18.478207158347296</v>
      </c>
      <c r="U1720" s="12">
        <f ca="1"/>
        <v>0.38572376486408883</v>
      </c>
      <c r="V1720" s="12"/>
      <c r="W1720" s="12">
        <f ca="1">INDEX(P$8:P$6003,UsefulSeries!$I1716)</f>
        <v>0</v>
      </c>
      <c r="X1720" s="12">
        <f ca="1">INDEX(Q$8:Q$6003,UsefulSeries!$I1716)</f>
        <v>0</v>
      </c>
      <c r="Y1720" s="12">
        <f ca="1">INDEX(R$8:R$6003,UsefulSeries!$I1716)</f>
        <v>0.19313775695545238</v>
      </c>
      <c r="Z1720" s="12">
        <f ca="1">INDEX(S$8:S$6003,UsefulSeries!$I1716)</f>
        <v>5.3367132747977768E-2</v>
      </c>
      <c r="AA1720" s="12">
        <f ca="1">INDEX(T$8:T$6003,UsefulSeries!$I1716)</f>
        <v>0</v>
      </c>
      <c r="AB1720" s="12">
        <f ca="1">INDEX(U$8:U$6003,UsefulSeries!$I1716)</f>
        <v>0</v>
      </c>
      <c r="AC1720" s="12">
        <f>INDEX( K$8:K$6003,UsefulSeries!$I1716)</f>
        <v>3.2789205510473672E-2</v>
      </c>
      <c r="AD1720" s="12">
        <f>INDEX(L$8:L$6003,UsefulSeries!$I1716)</f>
        <v>-3.2789205510473672E-2</v>
      </c>
      <c r="AE1720" s="12"/>
      <c r="AF1720" s="12"/>
      <c r="AG1720" s="12"/>
      <c r="AH1720" s="12"/>
      <c r="AI1720" s="12"/>
      <c r="AJ1720" s="12"/>
      <c r="AK1720" s="12"/>
      <c r="AL1720" s="12"/>
      <c r="AM1720" s="12"/>
      <c r="AN1720" s="12">
        <f t="shared" ca="1" si="252"/>
        <v>0</v>
      </c>
      <c r="AO1720" s="12">
        <f t="shared" ca="1" si="253"/>
        <v>0</v>
      </c>
      <c r="AP1720" s="12">
        <f t="shared" ca="1" si="254"/>
        <v>0.19313775695545238</v>
      </c>
      <c r="AQ1720" s="12">
        <f t="shared" ca="1" si="255"/>
        <v>5.3367132747977768E-2</v>
      </c>
      <c r="AR1720" s="12">
        <f t="shared" ca="1" si="256"/>
        <v>0</v>
      </c>
      <c r="AS1720" s="12">
        <f t="shared" ca="1" si="257"/>
        <v>0</v>
      </c>
      <c r="AT1720" s="12">
        <f t="shared" si="258"/>
        <v>3.2789205510473672E-2</v>
      </c>
      <c r="AU1720" s="12">
        <f t="shared" si="259"/>
        <v>-3.2789205510473672E-2</v>
      </c>
      <c r="AV1720" s="12"/>
      <c r="AW1720" s="12">
        <f ca="1">INDEX(I$8:I$6003,UsefulSeries!$I1716)</f>
        <v>0.23459296755948938</v>
      </c>
      <c r="AX1720" s="12"/>
      <c r="AY1720" s="12"/>
      <c r="AZ1720" s="12">
        <f ca="1"/>
        <v>5.3367132747977768E-2</v>
      </c>
      <c r="BA1720" s="12"/>
      <c r="BB1720" s="12">
        <f t="shared" ca="1" si="251"/>
        <v>5.3367132747977768E-2</v>
      </c>
      <c r="BC1720" s="12"/>
      <c r="BD1720" s="38">
        <f ca="1"/>
        <v>0.24508566117321065</v>
      </c>
    </row>
    <row r="1721" spans="1:56" x14ac:dyDescent="0.35">
      <c r="A1721" s="12">
        <v>0</v>
      </c>
      <c r="B1721" s="12">
        <v>0</v>
      </c>
      <c r="C1721" s="12">
        <v>0</v>
      </c>
      <c r="D1721" s="12">
        <v>0</v>
      </c>
      <c r="E1721" s="12">
        <f ca="1">-INDEX('Flow probs &amp; rates'!$P$5:$P$5999,UsefulSeries!$E1714,0)*(INDEX('Flow probs &amp; rates'!$Q$5:$Q$5999,UsefulSeries!$E1714,0))/INDEX('Flow probs &amp; rates'!$G$4:$G$5999,UsefulSeries!$E1714,0)</f>
        <v>-1.1313363993492708E-3</v>
      </c>
      <c r="F1721" s="12">
        <f ca="1">INDEX('Flow probs &amp; rates'!$Q$5:$Q$5999,UsefulSeries!$E1714,0)*(1-INDEX('Flow probs &amp; rates'!$Q$5:$Q$5999,UsefulSeries!$E1714,0))/INDEX('Flow probs &amp; rates'!$G$4:$G$5999,UsefulSeries!$E1714,0)</f>
        <v>5.419699343731265E-2</v>
      </c>
      <c r="G1721" s="12"/>
      <c r="H1721" s="12"/>
      <c r="I1721" s="12">
        <f ca="1">INDEX('Flow probs &amp; rates'!$Q$5:$Q$5999,UsefulSeries!$E1714)</f>
        <v>2.0468685017669765E-2</v>
      </c>
      <c r="J1721" s="12"/>
      <c r="K1721" s="12"/>
      <c r="L1721" s="12">
        <f>INDEX('Flow probs &amp; rates'!$G$4:$G$5999,UsefulSeries!$E1714)</f>
        <v>0.36994151667302061</v>
      </c>
      <c r="M1721" s="12"/>
      <c r="N1721" s="12"/>
      <c r="O1721" s="12"/>
      <c r="P1721" s="12">
        <f ca="1"/>
        <v>0</v>
      </c>
      <c r="Q1721" s="12">
        <f ca="1"/>
        <v>0</v>
      </c>
      <c r="R1721" s="12">
        <f ca="1"/>
        <v>0</v>
      </c>
      <c r="S1721" s="12">
        <f ca="1"/>
        <v>0</v>
      </c>
      <c r="T1721" s="12">
        <f ca="1"/>
        <v>0.38572376486408883</v>
      </c>
      <c r="U1721" s="12">
        <f ca="1"/>
        <v>18.45925982024163</v>
      </c>
      <c r="V1721" s="12"/>
      <c r="W1721" s="12">
        <f ca="1">INDEX(P$9:P$6003,UsefulSeries!$I1716)</f>
        <v>0</v>
      </c>
      <c r="X1721" s="12">
        <f ca="1">INDEX(Q$9:Q$6003,UsefulSeries!$I1716)</f>
        <v>0</v>
      </c>
      <c r="Y1721" s="12">
        <f ca="1">INDEX(R$9:R$6003,UsefulSeries!$I1716)</f>
        <v>5.3367132747977768E-2</v>
      </c>
      <c r="Z1721" s="12">
        <f ca="1">INDEX(S$9:S$6003,UsefulSeries!$I1716)</f>
        <v>0.27051590963058203</v>
      </c>
      <c r="AA1721" s="12">
        <f ca="1">INDEX(T$9:T$6003,UsefulSeries!$I1716)</f>
        <v>0</v>
      </c>
      <c r="AB1721" s="12">
        <f ca="1">INDEX(U$9:U$6003,UsefulSeries!$I1716)</f>
        <v>0</v>
      </c>
      <c r="AC1721" s="12">
        <f>INDEX( K$9:K$6003,UsefulSeries!$I1716)</f>
        <v>0</v>
      </c>
      <c r="AD1721" s="12">
        <f>INDEX(L$9:L$6003,UsefulSeries!$I1716)</f>
        <v>-3.2789205510473672E-2</v>
      </c>
      <c r="AE1721" s="12"/>
      <c r="AF1721" s="12"/>
      <c r="AG1721" s="12"/>
      <c r="AH1721" s="12"/>
      <c r="AI1721" s="12"/>
      <c r="AJ1721" s="12"/>
      <c r="AK1721" s="12"/>
      <c r="AL1721" s="12"/>
      <c r="AM1721" s="12"/>
      <c r="AN1721" s="12">
        <f t="shared" ca="1" si="252"/>
        <v>0</v>
      </c>
      <c r="AO1721" s="12">
        <f t="shared" ca="1" si="253"/>
        <v>0</v>
      </c>
      <c r="AP1721" s="12">
        <f t="shared" ca="1" si="254"/>
        <v>5.3367132747977768E-2</v>
      </c>
      <c r="AQ1721" s="12">
        <f t="shared" ca="1" si="255"/>
        <v>0.27051590963058203</v>
      </c>
      <c r="AR1721" s="12">
        <f t="shared" ca="1" si="256"/>
        <v>0</v>
      </c>
      <c r="AS1721" s="12">
        <f t="shared" ca="1" si="257"/>
        <v>0</v>
      </c>
      <c r="AT1721" s="12">
        <f t="shared" si="258"/>
        <v>0</v>
      </c>
      <c r="AU1721" s="12">
        <f t="shared" si="259"/>
        <v>-3.2789205510473672E-2</v>
      </c>
      <c r="AV1721" s="12"/>
      <c r="AW1721" s="12">
        <f ca="1">INDEX(I$9:I$6003,UsefulSeries!$I1716)</f>
        <v>0.15099880359077636</v>
      </c>
      <c r="AX1721" s="12"/>
      <c r="AY1721" s="12"/>
      <c r="AZ1721" s="12">
        <f ca="1"/>
        <v>5.3367132747977775E-2</v>
      </c>
      <c r="BA1721" s="12"/>
      <c r="BB1721" s="12">
        <f t="shared" ca="1" si="251"/>
        <v>5.3367132747977775E-2</v>
      </c>
      <c r="BC1721" s="12"/>
      <c r="BD1721" s="38">
        <f ca="1"/>
        <v>0.14899953995012963</v>
      </c>
    </row>
    <row r="1722" spans="1:56" x14ac:dyDescent="0.35">
      <c r="A1722" s="12">
        <f ca="1">INDEX('Flow probs &amp; rates'!$K$5:$K$5999,UsefulSeries!$E1720,0)*(1-INDEX('Flow probs &amp; rates'!$K$5:$K$5999,UsefulSeries!$E1720,0))/INDEX('Flow probs &amp; rates'!$E$4:$E$5999,UsefulSeries!$E1720,0)</f>
        <v>2.0577482224397158E-2</v>
      </c>
      <c r="B1722" s="12">
        <f ca="1">-INDEX('Flow probs &amp; rates'!$K$5:$K$5999,UsefulSeries!$E1720,0)*(INDEX('Flow probs &amp; rates'!$L$5:$L$5999,UsefulSeries!$E1720,0))/INDEX('Flow probs &amp; rates'!$E$4:$E$5999,UsefulSeries!$E1720,0)</f>
        <v>-2.8353893750943343E-4</v>
      </c>
      <c r="C1722" s="12">
        <v>0</v>
      </c>
      <c r="D1722" s="12">
        <v>0</v>
      </c>
      <c r="E1722" s="12">
        <v>0</v>
      </c>
      <c r="F1722" s="12">
        <v>0</v>
      </c>
      <c r="G1722" s="12"/>
      <c r="H1722" s="12"/>
      <c r="I1722" s="12">
        <f ca="1">INDEX('Flow probs &amp; rates'!$K$5:$K$5999,UsefulSeries!$E1720)</f>
        <v>1.2215191457882205E-2</v>
      </c>
      <c r="J1722" s="12"/>
      <c r="K1722" s="12">
        <f>-INDEX('Flow probs &amp; rates'!$E$4:$E$5999,UsefulSeries!$E1720)</f>
        <v>-0.58636816807567294</v>
      </c>
      <c r="L1722" s="12">
        <f>INDEX('Flow probs &amp; rates'!$E$4:$E$5999,UsefulSeries!$E1720)</f>
        <v>0.58636816807567294</v>
      </c>
      <c r="M1722" s="12"/>
      <c r="N1722" s="12"/>
      <c r="O1722" s="12"/>
      <c r="P1722" s="12">
        <f t="array" aca="1" ref="P1722:U1727" ca="1">MINVERSE(A1722:F1727)</f>
        <v>48.605104108946229</v>
      </c>
      <c r="Q1722" s="12">
        <f ca="1"/>
        <v>0.60191315631470488</v>
      </c>
      <c r="R1722" s="12">
        <f ca="1"/>
        <v>0</v>
      </c>
      <c r="S1722" s="12">
        <f ca="1"/>
        <v>0</v>
      </c>
      <c r="T1722" s="12">
        <f ca="1"/>
        <v>0</v>
      </c>
      <c r="U1722" s="12">
        <f ca="1"/>
        <v>0</v>
      </c>
      <c r="V1722" s="12"/>
      <c r="W1722" s="12">
        <f ca="1">INDEX(P$10:P$6003,UsefulSeries!$I1716)</f>
        <v>0</v>
      </c>
      <c r="X1722" s="12">
        <f ca="1">INDEX(Q$10:Q$6003,UsefulSeries!$I1716)</f>
        <v>0</v>
      </c>
      <c r="Y1722" s="12">
        <f ca="1">INDEX(R$10:R$6003,UsefulSeries!$I1716)</f>
        <v>0</v>
      </c>
      <c r="Z1722" s="12">
        <f ca="1">INDEX(S$10:S$6003,UsefulSeries!$I1716)</f>
        <v>0</v>
      </c>
      <c r="AA1722" s="12">
        <f ca="1">INDEX(T$10:T$6003,UsefulSeries!$I1716)</f>
        <v>14.84646981662762</v>
      </c>
      <c r="AB1722" s="12">
        <f ca="1">INDEX(U$10:U$6003,UsefulSeries!$I1716)</f>
        <v>0.35466672206189237</v>
      </c>
      <c r="AC1722" s="12">
        <f>INDEX( K$10:K$6003,UsefulSeries!$I1716)</f>
        <v>0.33984971435433786</v>
      </c>
      <c r="AD1722" s="12">
        <f>INDEX(L$10:L$6003,UsefulSeries!$I1716)</f>
        <v>0</v>
      </c>
      <c r="AE1722" s="12"/>
      <c r="AF1722" s="12"/>
      <c r="AG1722" s="12"/>
      <c r="AH1722" s="12"/>
      <c r="AI1722" s="12"/>
      <c r="AJ1722" s="12"/>
      <c r="AK1722" s="12"/>
      <c r="AL1722" s="12"/>
      <c r="AM1722" s="12"/>
      <c r="AN1722" s="12">
        <f t="shared" ca="1" si="252"/>
        <v>0</v>
      </c>
      <c r="AO1722" s="12">
        <f t="shared" ca="1" si="253"/>
        <v>0</v>
      </c>
      <c r="AP1722" s="12">
        <f t="shared" ca="1" si="254"/>
        <v>0</v>
      </c>
      <c r="AQ1722" s="12">
        <f t="shared" ca="1" si="255"/>
        <v>0</v>
      </c>
      <c r="AR1722" s="12">
        <f t="shared" ca="1" si="256"/>
        <v>14.84646981662762</v>
      </c>
      <c r="AS1722" s="12">
        <f t="shared" ca="1" si="257"/>
        <v>0.35466672206189237</v>
      </c>
      <c r="AT1722" s="12">
        <f t="shared" si="258"/>
        <v>0.33984971435433786</v>
      </c>
      <c r="AU1722" s="12">
        <f t="shared" si="259"/>
        <v>0</v>
      </c>
      <c r="AV1722" s="12"/>
      <c r="AW1722" s="12">
        <f ca="1">INDEX(I$10:I$6003,UsefulSeries!$I1716)</f>
        <v>2.3451168369916495E-2</v>
      </c>
      <c r="AX1722" s="12"/>
      <c r="AY1722" s="12"/>
      <c r="AZ1722" s="12">
        <f ca="1"/>
        <v>0.35466672206189237</v>
      </c>
      <c r="BA1722" s="12"/>
      <c r="BB1722" s="12">
        <f t="shared" ca="1" si="251"/>
        <v>0.35466672206189237</v>
      </c>
      <c r="BC1722" s="12"/>
      <c r="BD1722" s="38">
        <f ca="1"/>
        <v>2.4778944894990596E-2</v>
      </c>
    </row>
    <row r="1723" spans="1:56" x14ac:dyDescent="0.35">
      <c r="A1723" s="12">
        <f ca="1">-INDEX('Flow probs &amp; rates'!$K$5:$K$5999,UsefulSeries!$E1720,0)*(INDEX('Flow probs &amp; rates'!$L$5:$L$5999,UsefulSeries!$E1720,0))/INDEX('Flow probs &amp; rates'!$E$4:$E$5999,UsefulSeries!$E1720,0)</f>
        <v>-2.8353893750943343E-4</v>
      </c>
      <c r="B1723" s="12">
        <f ca="1">INDEX('Flow probs &amp; rates'!$L$5:$L$5999,UsefulSeries!$E1720,0)*(1-INDEX('Flow probs &amp; rates'!$L$5:$L$5999,UsefulSeries!$E1720,0))/INDEX('Flow probs &amp; rates'!$E$4:$E$5999,UsefulSeries!$E1720,0)</f>
        <v>2.2896059725566974E-2</v>
      </c>
      <c r="C1723" s="12">
        <v>0</v>
      </c>
      <c r="D1723" s="12">
        <v>0</v>
      </c>
      <c r="E1723" s="12">
        <v>0</v>
      </c>
      <c r="F1723" s="12">
        <v>0</v>
      </c>
      <c r="G1723" s="12"/>
      <c r="H1723" s="12"/>
      <c r="I1723" s="12">
        <f ca="1">INDEX('Flow probs &amp; rates'!$L$5:$L$5999,UsefulSeries!$E1720)</f>
        <v>1.3610773759771589E-2</v>
      </c>
      <c r="J1723" s="12"/>
      <c r="K1723" s="12">
        <f>-INDEX('Flow probs &amp; rates'!$E$4:$E$5999,UsefulSeries!$E1720)</f>
        <v>-0.58636816807567294</v>
      </c>
      <c r="L1723" s="12"/>
      <c r="M1723" s="12"/>
      <c r="N1723" s="12"/>
      <c r="O1723" s="12"/>
      <c r="P1723" s="12">
        <f ca="1"/>
        <v>0.60191315631470488</v>
      </c>
      <c r="Q1723" s="12">
        <f ca="1"/>
        <v>43.683091230757491</v>
      </c>
      <c r="R1723" s="12">
        <f ca="1"/>
        <v>0</v>
      </c>
      <c r="S1723" s="12">
        <f ca="1"/>
        <v>0</v>
      </c>
      <c r="T1723" s="12">
        <f ca="1"/>
        <v>0</v>
      </c>
      <c r="U1723" s="12">
        <f ca="1"/>
        <v>0</v>
      </c>
      <c r="V1723" s="12"/>
      <c r="W1723" s="12">
        <f ca="1">INDEX(P$11:P$6003,UsefulSeries!$I1716)</f>
        <v>0</v>
      </c>
      <c r="X1723" s="12">
        <f ca="1">INDEX(Q$11:Q$6003,UsefulSeries!$I1716)</f>
        <v>0</v>
      </c>
      <c r="Y1723" s="12">
        <f ca="1">INDEX(R$11:R$6003,UsefulSeries!$I1716)</f>
        <v>0</v>
      </c>
      <c r="Z1723" s="12">
        <f ca="1">INDEX(S$11:S$6003,UsefulSeries!$I1716)</f>
        <v>0</v>
      </c>
      <c r="AA1723" s="12">
        <f ca="1">INDEX(T$11:T$6003,UsefulSeries!$I1716)</f>
        <v>0.35466672206189243</v>
      </c>
      <c r="AB1723" s="12">
        <f ca="1">INDEX(U$11:U$6003,UsefulSeries!$I1716)</f>
        <v>18.899238040620435</v>
      </c>
      <c r="AC1723" s="12">
        <f>INDEX( K$11:K$6003,UsefulSeries!$I1716)</f>
        <v>0</v>
      </c>
      <c r="AD1723" s="12">
        <f>INDEX(L$11:L$6003,UsefulSeries!$I1716)</f>
        <v>0.33984971435433786</v>
      </c>
      <c r="AE1723" s="12"/>
      <c r="AF1723" s="12"/>
      <c r="AG1723" s="12"/>
      <c r="AH1723" s="12"/>
      <c r="AI1723" s="12"/>
      <c r="AJ1723" s="12"/>
      <c r="AK1723" s="12"/>
      <c r="AL1723" s="12"/>
      <c r="AM1723" s="12"/>
      <c r="AN1723" s="12">
        <f t="shared" ca="1" si="252"/>
        <v>0</v>
      </c>
      <c r="AO1723" s="12">
        <f t="shared" ca="1" si="253"/>
        <v>0</v>
      </c>
      <c r="AP1723" s="12">
        <f t="shared" ca="1" si="254"/>
        <v>0</v>
      </c>
      <c r="AQ1723" s="12">
        <f t="shared" ca="1" si="255"/>
        <v>0</v>
      </c>
      <c r="AR1723" s="12">
        <f t="shared" ca="1" si="256"/>
        <v>0.35466672206189243</v>
      </c>
      <c r="AS1723" s="12">
        <f t="shared" ca="1" si="257"/>
        <v>18.899238040620435</v>
      </c>
      <c r="AT1723" s="12">
        <f t="shared" si="258"/>
        <v>0</v>
      </c>
      <c r="AU1723" s="12">
        <f t="shared" si="259"/>
        <v>0.33984971435433786</v>
      </c>
      <c r="AV1723" s="12"/>
      <c r="AW1723" s="12">
        <f ca="1">INDEX(I$11:I$6003,UsefulSeries!$I1716)</f>
        <v>1.8326102475835184E-2</v>
      </c>
      <c r="AX1723" s="12"/>
      <c r="AY1723" s="12"/>
      <c r="AZ1723" s="12">
        <f ca="1"/>
        <v>0.35466672206189248</v>
      </c>
      <c r="BA1723" s="12"/>
      <c r="BB1723" s="12">
        <f t="shared" ca="1" si="251"/>
        <v>0.35466672206189248</v>
      </c>
      <c r="BC1723" s="12"/>
      <c r="BD1723" s="38">
        <f ca="1"/>
        <v>1.8290692641227742E-2</v>
      </c>
    </row>
    <row r="1724" spans="1:56" x14ac:dyDescent="0.35">
      <c r="A1724" s="12">
        <v>0</v>
      </c>
      <c r="B1724" s="12">
        <v>0</v>
      </c>
      <c r="C1724" s="12">
        <f ca="1">INDEX('Flow probs &amp; rates'!$M$5:$M$5999,UsefulSeries!$E1720,0)*(1-INDEX('Flow probs &amp; rates'!$M$5:$M$5999,UsefulSeries!$E1720,0))/INDEX('Flow probs &amp; rates'!$F$4:$F$5999,UsefulSeries!$E1720,0)</f>
        <v>3.6726025411646215</v>
      </c>
      <c r="D1724" s="12">
        <f ca="1">-INDEX('Flow probs &amp; rates'!$M$5:$M$5999,UsefulSeries!$E1720,0)*(INDEX('Flow probs &amp; rates'!$O$5:$O$5999,UsefulSeries!$E1720,0))/INDEX('Flow probs &amp; rates'!$F$4:$F$5999,UsefulSeries!$E1720,0)</f>
        <v>-0.64556513195522758</v>
      </c>
      <c r="E1724" s="12">
        <v>0</v>
      </c>
      <c r="F1724" s="12">
        <v>0</v>
      </c>
      <c r="G1724" s="12"/>
      <c r="H1724" s="12"/>
      <c r="I1724" s="12">
        <f ca="1">INDEX('Flow probs &amp; rates'!$M$5:$M$5999,UsefulSeries!$E1720)</f>
        <v>0.19142293395561832</v>
      </c>
      <c r="J1724" s="12"/>
      <c r="K1724" s="12">
        <f>INDEX('Flow probs &amp; rates'!$F$4:$F$5999,UsefulSeries!$E1720)</f>
        <v>4.2144553508466194E-2</v>
      </c>
      <c r="L1724" s="12">
        <f>-INDEX('Flow probs &amp; rates'!$F$4:$F$5999,UsefulSeries!$E1720)</f>
        <v>-4.2144553508466194E-2</v>
      </c>
      <c r="M1724" s="12"/>
      <c r="N1724" s="12"/>
      <c r="O1724" s="12"/>
      <c r="P1724" s="12">
        <f ca="1"/>
        <v>0</v>
      </c>
      <c r="Q1724" s="12">
        <f ca="1"/>
        <v>0</v>
      </c>
      <c r="R1724" s="12">
        <f ca="1"/>
        <v>0.28340231572133057</v>
      </c>
      <c r="S1724" s="12">
        <f ca="1"/>
        <v>6.3237716644411898E-2</v>
      </c>
      <c r="T1724" s="12">
        <f ca="1"/>
        <v>0</v>
      </c>
      <c r="U1724" s="12">
        <f ca="1"/>
        <v>0</v>
      </c>
      <c r="V1724" s="12"/>
      <c r="W1724" s="12"/>
      <c r="X1724" s="12"/>
      <c r="Y1724" s="12"/>
      <c r="Z1724" s="12"/>
      <c r="AA1724" s="12"/>
      <c r="AB1724" s="12"/>
      <c r="AC1724" s="12"/>
      <c r="AD1724" s="12"/>
      <c r="AE1724" s="12">
        <f t="array" ref="AE1724:AJ1725">TRANSPOSE(AC1718:AD1723)</f>
        <v>-0.62736108013518843</v>
      </c>
      <c r="AF1724" s="12">
        <v>-0.62736108013518843</v>
      </c>
      <c r="AG1724" s="12">
        <v>3.2789205510473672E-2</v>
      </c>
      <c r="AH1724" s="12">
        <v>0</v>
      </c>
      <c r="AI1724" s="12">
        <v>0.33984971435433786</v>
      </c>
      <c r="AJ1724" s="12">
        <v>0</v>
      </c>
      <c r="AK1724" s="12"/>
      <c r="AL1724" s="12"/>
      <c r="AM1724" s="12"/>
      <c r="AN1724" s="12">
        <f t="shared" si="252"/>
        <v>-0.62736108013518843</v>
      </c>
      <c r="AO1724" s="12">
        <f t="shared" si="253"/>
        <v>-0.62736108013518843</v>
      </c>
      <c r="AP1724" s="12">
        <f t="shared" si="254"/>
        <v>3.2789205510473672E-2</v>
      </c>
      <c r="AQ1724" s="12">
        <f t="shared" si="255"/>
        <v>0</v>
      </c>
      <c r="AR1724" s="12">
        <f t="shared" si="256"/>
        <v>0.33984971435433786</v>
      </c>
      <c r="AS1724" s="12">
        <f t="shared" si="257"/>
        <v>0</v>
      </c>
      <c r="AT1724" s="12">
        <f t="shared" si="258"/>
        <v>0</v>
      </c>
      <c r="AU1724" s="12">
        <f t="shared" si="259"/>
        <v>0</v>
      </c>
      <c r="AV1724" s="12"/>
      <c r="AW1724" s="12"/>
      <c r="AX1724" s="12">
        <f>INDEX($N$6:$N$6003,UsefulSeries!$K1716)</f>
        <v>1.9050526066146656E-3</v>
      </c>
      <c r="AY1724" s="12"/>
      <c r="AZ1724" s="12"/>
      <c r="BA1724" s="12"/>
      <c r="BB1724" s="12">
        <f t="shared" si="251"/>
        <v>1.9050526066146656E-3</v>
      </c>
      <c r="BC1724" s="12"/>
      <c r="BD1724" s="38">
        <f ca="1"/>
        <v>-5.7967491454856059E-2</v>
      </c>
    </row>
    <row r="1725" spans="1:56" x14ac:dyDescent="0.35">
      <c r="A1725" s="12">
        <v>0</v>
      </c>
      <c r="B1725" s="12">
        <v>0</v>
      </c>
      <c r="C1725" s="12">
        <f ca="1">-INDEX('Flow probs &amp; rates'!$M$5:$M$5999,UsefulSeries!$E1720,0)*(INDEX('Flow probs &amp; rates'!$O$5:$O$5999,UsefulSeries!$E1720,0))/INDEX('Flow probs &amp; rates'!$F$4:$F$5999,UsefulSeries!$E1720,0)</f>
        <v>-0.64556513195522758</v>
      </c>
      <c r="D1725" s="12">
        <f ca="1">INDEX('Flow probs &amp; rates'!$O$5:$O$5999,UsefulSeries!$E1720,0)*(1-INDEX('Flow probs &amp; rates'!$O$5:$O$5999,UsefulSeries!$E1720,0))/INDEX('Flow probs &amp; rates'!$F$4:$F$5999,UsefulSeries!$E1720,0)</f>
        <v>2.8931255436343295</v>
      </c>
      <c r="E1725" s="12">
        <v>0</v>
      </c>
      <c r="F1725" s="12">
        <v>0</v>
      </c>
      <c r="G1725" s="12"/>
      <c r="H1725" s="12"/>
      <c r="I1725" s="12">
        <f ca="1">INDEX('Flow probs &amp; rates'!$O$5:$O$5999,UsefulSeries!$E1720)</f>
        <v>0.14213058845496079</v>
      </c>
      <c r="J1725" s="12"/>
      <c r="K1725" s="12"/>
      <c r="L1725" s="12">
        <f>-INDEX('Flow probs &amp; rates'!$F$4:$F$5999,UsefulSeries!$E1720)</f>
        <v>-4.2144553508466194E-2</v>
      </c>
      <c r="M1725" s="12"/>
      <c r="N1725" s="12"/>
      <c r="O1725" s="12"/>
      <c r="P1725" s="12">
        <f ca="1"/>
        <v>0</v>
      </c>
      <c r="Q1725" s="12">
        <f ca="1"/>
        <v>0</v>
      </c>
      <c r="R1725" s="12">
        <f ca="1"/>
        <v>6.3237716644411898E-2</v>
      </c>
      <c r="S1725" s="12">
        <f ca="1"/>
        <v>0.35975765627599393</v>
      </c>
      <c r="T1725" s="12">
        <f ca="1"/>
        <v>0</v>
      </c>
      <c r="U1725" s="12">
        <f ca="1"/>
        <v>0</v>
      </c>
      <c r="V1725" s="12"/>
      <c r="W1725" s="12"/>
      <c r="X1725" s="12"/>
      <c r="Y1725" s="12"/>
      <c r="Z1725" s="12"/>
      <c r="AA1725" s="12"/>
      <c r="AB1725" s="12"/>
      <c r="AC1725" s="12"/>
      <c r="AD1725" s="12"/>
      <c r="AE1725" s="12">
        <v>0.62736108013518843</v>
      </c>
      <c r="AF1725" s="12">
        <v>0</v>
      </c>
      <c r="AG1725" s="12">
        <v>-3.2789205510473672E-2</v>
      </c>
      <c r="AH1725" s="12">
        <v>-3.2789205510473672E-2</v>
      </c>
      <c r="AI1725" s="12">
        <v>0</v>
      </c>
      <c r="AJ1725" s="12">
        <v>0.33984971435433786</v>
      </c>
      <c r="AK1725" s="12"/>
      <c r="AL1725" s="12"/>
      <c r="AM1725" s="12"/>
      <c r="AN1725" s="12">
        <f t="shared" si="252"/>
        <v>0.62736108013518843</v>
      </c>
      <c r="AO1725" s="12">
        <f t="shared" si="253"/>
        <v>0</v>
      </c>
      <c r="AP1725" s="12">
        <f t="shared" si="254"/>
        <v>-3.2789205510473672E-2</v>
      </c>
      <c r="AQ1725" s="12">
        <f t="shared" si="255"/>
        <v>-3.2789205510473672E-2</v>
      </c>
      <c r="AR1725" s="12">
        <f t="shared" si="256"/>
        <v>0</v>
      </c>
      <c r="AS1725" s="12">
        <f t="shared" si="257"/>
        <v>0.33984971435433786</v>
      </c>
      <c r="AT1725" s="12">
        <f t="shared" si="258"/>
        <v>0</v>
      </c>
      <c r="AU1725" s="12">
        <f t="shared" si="259"/>
        <v>0</v>
      </c>
      <c r="AV1725" s="12"/>
      <c r="AW1725" s="12"/>
      <c r="AX1725" s="12">
        <f>INDEX('Margin error adjustment'!N$7:N$6003,UsefulSeries!$K1716)</f>
        <v>2.4793278982252615E-4</v>
      </c>
      <c r="AY1725" s="12"/>
      <c r="AZ1725" s="12"/>
      <c r="BA1725" s="12"/>
      <c r="BB1725" s="12">
        <f t="shared" si="251"/>
        <v>2.4793278982252615E-4</v>
      </c>
      <c r="BC1725" s="12"/>
      <c r="BD1725" s="38">
        <f ca="1"/>
        <v>5.8349540126282143E-4</v>
      </c>
    </row>
    <row r="1726" spans="1:56" x14ac:dyDescent="0.35">
      <c r="A1726" s="12">
        <v>0</v>
      </c>
      <c r="B1726" s="12">
        <v>0</v>
      </c>
      <c r="C1726" s="12">
        <v>0</v>
      </c>
      <c r="D1726" s="12">
        <v>0</v>
      </c>
      <c r="E1726" s="12">
        <f ca="1">INDEX('Flow probs &amp; rates'!$P$5:$P$5999,UsefulSeries!$E1720,0)*(1-INDEX('Flow probs &amp; rates'!$P$5:$P$5999,UsefulSeries!$E1720,0))/INDEX('Flow probs &amp; rates'!$G$4:$G$5999,UsefulSeries!$E1720,0)</f>
        <v>5.7972172024701694E-2</v>
      </c>
      <c r="F1726" s="12">
        <f ca="1">-INDEX('Flow probs &amp; rates'!$P$5:$P$5999,UsefulSeries!$E1720,0)*(INDEX('Flow probs &amp; rates'!$Q$5:$Q$5999,UsefulSeries!$E1720,0))/INDEX('Flow probs &amp; rates'!$G$4:$G$5999,UsefulSeries!$E1720,0)</f>
        <v>-1.2575540045705541E-3</v>
      </c>
      <c r="G1726" s="12"/>
      <c r="H1726" s="12"/>
      <c r="I1726" s="12">
        <f ca="1">INDEX('Flow probs &amp; rates'!$P$5:$P$5999,UsefulSeries!$E1720)</f>
        <v>2.2020841886712113E-2</v>
      </c>
      <c r="J1726" s="12"/>
      <c r="K1726" s="12">
        <f>INDEX('Flow probs &amp; rates'!$G$4:$G$5999,UsefulSeries!$E1720)</f>
        <v>0.37148727841586082</v>
      </c>
      <c r="L1726" s="12"/>
      <c r="M1726" s="12"/>
      <c r="N1726" s="12"/>
      <c r="O1726" s="12"/>
      <c r="P1726" s="12">
        <f ca="1"/>
        <v>0</v>
      </c>
      <c r="Q1726" s="12">
        <f ca="1"/>
        <v>0</v>
      </c>
      <c r="R1726" s="12">
        <f ca="1"/>
        <v>0</v>
      </c>
      <c r="S1726" s="12">
        <f ca="1"/>
        <v>0</v>
      </c>
      <c r="T1726" s="12">
        <f ca="1"/>
        <v>17.258078164966609</v>
      </c>
      <c r="U1726" s="12">
        <f ca="1"/>
        <v>0.38827453406978257</v>
      </c>
      <c r="V1726" s="12"/>
      <c r="W1726" s="12">
        <f ca="1">INDEX(P$6:P$6003,UsefulSeries!$I1724)</f>
        <v>52.625899338683851</v>
      </c>
      <c r="X1726" s="12">
        <f ca="1">INDEX(Q$6:Q$6003,UsefulSeries!$I1724)</f>
        <v>0.64571447320861919</v>
      </c>
      <c r="Y1726" s="12">
        <f ca="1">INDEX(R$6:R$6003,UsefulSeries!$I1724)</f>
        <v>0</v>
      </c>
      <c r="Z1726" s="12">
        <f ca="1">INDEX(S$6:S$6003,UsefulSeries!$I1724)</f>
        <v>0</v>
      </c>
      <c r="AA1726" s="12">
        <f ca="1">INDEX(T$6:T$6003,UsefulSeries!$I1724)</f>
        <v>0</v>
      </c>
      <c r="AB1726" s="12">
        <f ca="1">INDEX(U$6:U$6003,UsefulSeries!$I1724)</f>
        <v>0</v>
      </c>
      <c r="AC1726" s="12">
        <f>INDEX( K$6:K$6003,UsefulSeries!$I1724)</f>
        <v>-0.6292661327418031</v>
      </c>
      <c r="AD1726" s="12">
        <f>INDEX(L$6:L$6003,UsefulSeries!$I1724)</f>
        <v>0.6292661327418031</v>
      </c>
      <c r="AE1726" s="12"/>
      <c r="AF1726" s="12"/>
      <c r="AG1726" s="12"/>
      <c r="AH1726" s="12"/>
      <c r="AI1726" s="12"/>
      <c r="AJ1726" s="12"/>
      <c r="AK1726" s="12"/>
      <c r="AL1726" s="12"/>
      <c r="AM1726" s="12"/>
      <c r="AN1726" s="12">
        <f t="shared" ca="1" si="252"/>
        <v>52.625899338683851</v>
      </c>
      <c r="AO1726" s="12">
        <f t="shared" ca="1" si="253"/>
        <v>0.64571447320861919</v>
      </c>
      <c r="AP1726" s="12">
        <f t="shared" ca="1" si="254"/>
        <v>0</v>
      </c>
      <c r="AQ1726" s="12">
        <f t="shared" ca="1" si="255"/>
        <v>0</v>
      </c>
      <c r="AR1726" s="12">
        <f t="shared" ca="1" si="256"/>
        <v>0</v>
      </c>
      <c r="AS1726" s="12">
        <f t="shared" ca="1" si="257"/>
        <v>0</v>
      </c>
      <c r="AT1726" s="12">
        <f t="shared" si="258"/>
        <v>-0.6292661327418031</v>
      </c>
      <c r="AU1726" s="12">
        <f t="shared" si="259"/>
        <v>0.6292661327418031</v>
      </c>
      <c r="AV1726" s="12"/>
      <c r="AW1726" s="12">
        <f ca="1">INDEX(I$6:I$6003,UsefulSeries!$I1724)</f>
        <v>1.2105884855360644E-2</v>
      </c>
      <c r="AX1726" s="12"/>
      <c r="AY1726" s="12"/>
      <c r="AZ1726" s="12">
        <f t="array" aca="1" ref="AZ1726:AZ1731" ca="1">MMULT(W1726:AB1731,AW1726:AW1731)</f>
        <v>0.64571447320861941</v>
      </c>
      <c r="BA1726" s="12"/>
      <c r="BB1726" s="12">
        <f t="shared" ca="1" si="251"/>
        <v>0.64571447320861941</v>
      </c>
      <c r="BC1726" s="12"/>
      <c r="BD1726" s="38">
        <f t="array" aca="1" ref="BD1726:BD1733" ca="1">MMULT(MINVERSE(AN1726:AU1733),BB1726:BB1733)</f>
        <v>1.1664894445771741E-2</v>
      </c>
    </row>
    <row r="1727" spans="1:56" x14ac:dyDescent="0.35">
      <c r="A1727" s="12">
        <v>0</v>
      </c>
      <c r="B1727" s="12">
        <v>0</v>
      </c>
      <c r="C1727" s="12">
        <v>0</v>
      </c>
      <c r="D1727" s="12">
        <v>0</v>
      </c>
      <c r="E1727" s="12">
        <f ca="1">-INDEX('Flow probs &amp; rates'!$P$5:$P$5999,UsefulSeries!$E1720,0)*(INDEX('Flow probs &amp; rates'!$Q$5:$Q$5999,UsefulSeries!$E1720,0))/INDEX('Flow probs &amp; rates'!$G$4:$G$5999,UsefulSeries!$E1720,0)</f>
        <v>-1.2575540045705541E-3</v>
      </c>
      <c r="F1727" s="12">
        <f ca="1">INDEX('Flow probs &amp; rates'!$Q$5:$Q$5999,UsefulSeries!$E1720,0)*(1-INDEX('Flow probs &amp; rates'!$Q$5:$Q$5999,UsefulSeries!$E1720,0))/INDEX('Flow probs &amp; rates'!$G$4:$G$5999,UsefulSeries!$E1720,0)</f>
        <v>5.5895927760342974E-2</v>
      </c>
      <c r="G1727" s="12"/>
      <c r="H1727" s="12"/>
      <c r="I1727" s="12">
        <f ca="1">INDEX('Flow probs &amp; rates'!$Q$5:$Q$5999,UsefulSeries!$E1720)</f>
        <v>2.121468911235317E-2</v>
      </c>
      <c r="J1727" s="12"/>
      <c r="K1727" s="12"/>
      <c r="L1727" s="12">
        <f>INDEX('Flow probs &amp; rates'!$G$4:$G$5999,UsefulSeries!$E1720)</f>
        <v>0.37148727841586082</v>
      </c>
      <c r="M1727" s="12"/>
      <c r="N1727" s="12"/>
      <c r="O1727" s="12"/>
      <c r="P1727" s="12">
        <f ca="1"/>
        <v>0</v>
      </c>
      <c r="Q1727" s="12">
        <f ca="1"/>
        <v>0</v>
      </c>
      <c r="R1727" s="12">
        <f ca="1"/>
        <v>0</v>
      </c>
      <c r="S1727" s="12">
        <f ca="1"/>
        <v>0</v>
      </c>
      <c r="T1727" s="12">
        <f ca="1"/>
        <v>0.38827453406978263</v>
      </c>
      <c r="U1727" s="12">
        <f ca="1"/>
        <v>17.899126399419355</v>
      </c>
      <c r="V1727" s="12"/>
      <c r="W1727" s="12">
        <f ca="1">INDEX(P$7:P$6003,UsefulSeries!$I1724)</f>
        <v>0.64571447320861919</v>
      </c>
      <c r="X1727" s="12">
        <f ca="1">INDEX(Q$7:Q$6003,UsefulSeries!$I1724)</f>
        <v>47.721098042074317</v>
      </c>
      <c r="Y1727" s="12">
        <f ca="1">INDEX(R$7:R$6003,UsefulSeries!$I1724)</f>
        <v>0</v>
      </c>
      <c r="Z1727" s="12">
        <f ca="1">INDEX(S$7:S$6003,UsefulSeries!$I1724)</f>
        <v>0</v>
      </c>
      <c r="AA1727" s="12">
        <f ca="1">INDEX(T$7:T$6003,UsefulSeries!$I1724)</f>
        <v>0</v>
      </c>
      <c r="AB1727" s="12">
        <f ca="1">INDEX(U$7:U$6003,UsefulSeries!$I1724)</f>
        <v>0</v>
      </c>
      <c r="AC1727" s="12">
        <f>INDEX( K$7:K$6003,UsefulSeries!$I1724,1)</f>
        <v>-0.6292661327418031</v>
      </c>
      <c r="AD1727" s="12">
        <f>INDEX(L$7:L$6003,UsefulSeries!$I1724,1)</f>
        <v>0</v>
      </c>
      <c r="AE1727" s="12"/>
      <c r="AF1727" s="12"/>
      <c r="AG1727" s="12"/>
      <c r="AH1727" s="12"/>
      <c r="AI1727" s="12"/>
      <c r="AJ1727" s="12"/>
      <c r="AK1727" s="12"/>
      <c r="AL1727" s="12"/>
      <c r="AM1727" s="12"/>
      <c r="AN1727" s="12">
        <f t="shared" ca="1" si="252"/>
        <v>0.64571447320861919</v>
      </c>
      <c r="AO1727" s="12">
        <f t="shared" ca="1" si="253"/>
        <v>47.721098042074317</v>
      </c>
      <c r="AP1727" s="12">
        <f t="shared" ca="1" si="254"/>
        <v>0</v>
      </c>
      <c r="AQ1727" s="12">
        <f t="shared" ca="1" si="255"/>
        <v>0</v>
      </c>
      <c r="AR1727" s="12">
        <f t="shared" ca="1" si="256"/>
        <v>0</v>
      </c>
      <c r="AS1727" s="12">
        <f t="shared" ca="1" si="257"/>
        <v>0</v>
      </c>
      <c r="AT1727" s="12">
        <f t="shared" si="258"/>
        <v>-0.6292661327418031</v>
      </c>
      <c r="AU1727" s="12">
        <f t="shared" si="259"/>
        <v>0</v>
      </c>
      <c r="AV1727" s="12"/>
      <c r="AW1727" s="12">
        <f ca="1">INDEX(I$7:I$6003,UsefulSeries!$I1724)</f>
        <v>1.3367201391386677E-2</v>
      </c>
      <c r="AX1727" s="12"/>
      <c r="AY1727" s="12"/>
      <c r="AZ1727" s="12">
        <f ca="1"/>
        <v>0.64571447320861919</v>
      </c>
      <c r="BA1727" s="12"/>
      <c r="BB1727" s="12">
        <f t="shared" ca="1" si="251"/>
        <v>0.64571447320861919</v>
      </c>
      <c r="BC1727" s="12"/>
      <c r="BD1727" s="38">
        <f ca="1"/>
        <v>1.4321815333575379E-2</v>
      </c>
    </row>
    <row r="1728" spans="1:56" x14ac:dyDescent="0.35">
      <c r="A1728" s="12">
        <f ca="1">INDEX('Flow probs &amp; rates'!$K$5:$K$5999,UsefulSeries!$E1726,0)*(1-INDEX('Flow probs &amp; rates'!$K$5:$K$5999,UsefulSeries!$E1726,0))/INDEX('Flow probs &amp; rates'!$E$4:$E$5999,UsefulSeries!$E1726,0)</f>
        <v>1.9808706863250061E-2</v>
      </c>
      <c r="B1728" s="12">
        <f ca="1">-INDEX('Flow probs &amp; rates'!$K$5:$K$5999,UsefulSeries!$E1726,0)*(INDEX('Flow probs &amp; rates'!$L$5:$L$5999,UsefulSeries!$E1726,0))/INDEX('Flow probs &amp; rates'!$E$4:$E$5999,UsefulSeries!$E1726,0)</f>
        <v>-2.7263998134263262E-4</v>
      </c>
      <c r="C1728" s="12">
        <v>0</v>
      </c>
      <c r="D1728" s="12">
        <v>0</v>
      </c>
      <c r="E1728" s="12">
        <v>0</v>
      </c>
      <c r="F1728" s="12">
        <v>0</v>
      </c>
      <c r="G1728" s="12"/>
      <c r="H1728" s="12"/>
      <c r="I1728" s="12">
        <f ca="1">INDEX('Flow probs &amp; rates'!$K$5:$K$5999,UsefulSeries!$E1726)</f>
        <v>1.1778763306613193E-2</v>
      </c>
      <c r="J1728" s="12"/>
      <c r="K1728" s="12">
        <f>-INDEX('Flow probs &amp; rates'!$E$4:$E$5999,UsefulSeries!$E1726)</f>
        <v>-0.58762160104327821</v>
      </c>
      <c r="L1728" s="12">
        <f>INDEX('Flow probs &amp; rates'!$E$4:$E$5999,UsefulSeries!$E1726)</f>
        <v>0.58762160104327821</v>
      </c>
      <c r="M1728" s="12"/>
      <c r="N1728" s="12"/>
      <c r="O1728" s="12"/>
      <c r="P1728" s="12">
        <f t="array" aca="1" ref="P1728:U1733" ca="1">MINVERSE(A1728:F1733)</f>
        <v>50.49114957825546</v>
      </c>
      <c r="Q1728" s="12">
        <f ca="1"/>
        <v>0.60292398556035032</v>
      </c>
      <c r="R1728" s="12">
        <f ca="1"/>
        <v>0</v>
      </c>
      <c r="S1728" s="12">
        <f ca="1"/>
        <v>0</v>
      </c>
      <c r="T1728" s="12">
        <f ca="1"/>
        <v>0</v>
      </c>
      <c r="U1728" s="12">
        <f ca="1"/>
        <v>0</v>
      </c>
      <c r="V1728" s="12"/>
      <c r="W1728" s="12">
        <f ca="1">INDEX(P$8:P$6003,UsefulSeries!$I1724)</f>
        <v>0</v>
      </c>
      <c r="X1728" s="12">
        <f ca="1">INDEX(Q$8:Q$6003,UsefulSeries!$I1724)</f>
        <v>0</v>
      </c>
      <c r="Y1728" s="12">
        <f ca="1">INDEX(R$8:R$6003,UsefulSeries!$I1724)</f>
        <v>0.19492217082955718</v>
      </c>
      <c r="Z1728" s="12">
        <f ca="1">INDEX(S$8:S$6003,UsefulSeries!$I1724)</f>
        <v>5.5349836683612361E-2</v>
      </c>
      <c r="AA1728" s="12">
        <f ca="1">INDEX(T$8:T$6003,UsefulSeries!$I1724)</f>
        <v>0</v>
      </c>
      <c r="AB1728" s="12">
        <f ca="1">INDEX(U$8:U$6003,UsefulSeries!$I1724)</f>
        <v>0</v>
      </c>
      <c r="AC1728" s="12">
        <f>INDEX( K$8:K$6003,UsefulSeries!$I1724)</f>
        <v>3.3037138300296198E-2</v>
      </c>
      <c r="AD1728" s="12">
        <f>INDEX(L$8:L$6003,UsefulSeries!$I1724)</f>
        <v>-3.3037138300296198E-2</v>
      </c>
      <c r="AE1728" s="12"/>
      <c r="AF1728" s="12"/>
      <c r="AG1728" s="12"/>
      <c r="AH1728" s="12"/>
      <c r="AI1728" s="12"/>
      <c r="AJ1728" s="12"/>
      <c r="AK1728" s="12"/>
      <c r="AL1728" s="12"/>
      <c r="AM1728" s="12"/>
      <c r="AN1728" s="12">
        <f t="shared" ca="1" si="252"/>
        <v>0</v>
      </c>
      <c r="AO1728" s="12">
        <f t="shared" ca="1" si="253"/>
        <v>0</v>
      </c>
      <c r="AP1728" s="12">
        <f t="shared" ca="1" si="254"/>
        <v>0.19492217082955718</v>
      </c>
      <c r="AQ1728" s="12">
        <f t="shared" ca="1" si="255"/>
        <v>5.5349836683612361E-2</v>
      </c>
      <c r="AR1728" s="12">
        <f t="shared" ca="1" si="256"/>
        <v>0</v>
      </c>
      <c r="AS1728" s="12">
        <f t="shared" ca="1" si="257"/>
        <v>0</v>
      </c>
      <c r="AT1728" s="12">
        <f t="shared" si="258"/>
        <v>3.3037138300296198E-2</v>
      </c>
      <c r="AU1728" s="12">
        <f t="shared" si="259"/>
        <v>-3.3037138300296198E-2</v>
      </c>
      <c r="AV1728" s="12"/>
      <c r="AW1728" s="12">
        <f ca="1">INDEX(I$8:I$6003,UsefulSeries!$I1724)</f>
        <v>0.23670262808495182</v>
      </c>
      <c r="AX1728" s="12"/>
      <c r="AY1728" s="12"/>
      <c r="AZ1728" s="12">
        <f ca="1"/>
        <v>5.5349836683612354E-2</v>
      </c>
      <c r="BA1728" s="12"/>
      <c r="BB1728" s="12">
        <f t="shared" ca="1" si="251"/>
        <v>5.5349836683612354E-2</v>
      </c>
      <c r="BC1728" s="12"/>
      <c r="BD1728" s="38">
        <f ca="1"/>
        <v>0.23894087273201717</v>
      </c>
    </row>
    <row r="1729" spans="1:56" x14ac:dyDescent="0.35">
      <c r="A1729" s="12">
        <f ca="1">-INDEX('Flow probs &amp; rates'!$K$5:$K$5999,UsefulSeries!$E1726,0)*(INDEX('Flow probs &amp; rates'!$L$5:$L$5999,UsefulSeries!$E1726,0))/INDEX('Flow probs &amp; rates'!$E$4:$E$5999,UsefulSeries!$E1726,0)</f>
        <v>-2.7263998134263262E-4</v>
      </c>
      <c r="B1729" s="12">
        <f ca="1">INDEX('Flow probs &amp; rates'!$L$5:$L$5999,UsefulSeries!$E1726,0)*(1-INDEX('Flow probs &amp; rates'!$L$5:$L$5999,UsefulSeries!$E1726,0))/INDEX('Flow probs &amp; rates'!$E$4:$E$5999,UsefulSeries!$E1726,0)</f>
        <v>2.2831909840491368E-2</v>
      </c>
      <c r="C1729" s="12">
        <v>0</v>
      </c>
      <c r="D1729" s="12">
        <v>0</v>
      </c>
      <c r="E1729" s="12">
        <v>0</v>
      </c>
      <c r="F1729" s="12">
        <v>0</v>
      </c>
      <c r="G1729" s="12"/>
      <c r="H1729" s="12"/>
      <c r="I1729" s="12">
        <f ca="1">INDEX('Flow probs &amp; rates'!$L$5:$L$5999,UsefulSeries!$E1726)</f>
        <v>1.3601524894809439E-2</v>
      </c>
      <c r="J1729" s="12"/>
      <c r="K1729" s="12">
        <f>-INDEX('Flow probs &amp; rates'!$E$4:$E$5999,UsefulSeries!$E1726)</f>
        <v>-0.58762160104327821</v>
      </c>
      <c r="L1729" s="12"/>
      <c r="M1729" s="12"/>
      <c r="N1729" s="12"/>
      <c r="O1729" s="12"/>
      <c r="P1729" s="12">
        <f ca="1"/>
        <v>0.60292398556035043</v>
      </c>
      <c r="Q1729" s="12">
        <f ca="1"/>
        <v>43.805550572489885</v>
      </c>
      <c r="R1729" s="12">
        <f ca="1"/>
        <v>0</v>
      </c>
      <c r="S1729" s="12">
        <f ca="1"/>
        <v>0</v>
      </c>
      <c r="T1729" s="12">
        <f ca="1"/>
        <v>0</v>
      </c>
      <c r="U1729" s="12">
        <f ca="1"/>
        <v>0</v>
      </c>
      <c r="V1729" s="12"/>
      <c r="W1729" s="12">
        <f ca="1">INDEX(P$9:P$6003,UsefulSeries!$I1724)</f>
        <v>0</v>
      </c>
      <c r="X1729" s="12">
        <f ca="1">INDEX(Q$9:Q$6003,UsefulSeries!$I1724)</f>
        <v>0</v>
      </c>
      <c r="Y1729" s="12">
        <f ca="1">INDEX(R$9:R$6003,UsefulSeries!$I1724)</f>
        <v>5.5349836683612347E-2</v>
      </c>
      <c r="Z1729" s="12">
        <f ca="1">INDEX(S$9:S$6003,UsefulSeries!$I1724)</f>
        <v>0.25386804964011317</v>
      </c>
      <c r="AA1729" s="12">
        <f ca="1">INDEX(T$9:T$6003,UsefulSeries!$I1724)</f>
        <v>0</v>
      </c>
      <c r="AB1729" s="12">
        <f ca="1">INDEX(U$9:U$6003,UsefulSeries!$I1724)</f>
        <v>0</v>
      </c>
      <c r="AC1729" s="12">
        <f>INDEX( K$9:K$6003,UsefulSeries!$I1724)</f>
        <v>0</v>
      </c>
      <c r="AD1729" s="12">
        <f>INDEX(L$9:L$6003,UsefulSeries!$I1724)</f>
        <v>-3.3037138300296198E-2</v>
      </c>
      <c r="AE1729" s="12"/>
      <c r="AF1729" s="12"/>
      <c r="AG1729" s="12"/>
      <c r="AH1729" s="12"/>
      <c r="AI1729" s="12"/>
      <c r="AJ1729" s="12"/>
      <c r="AK1729" s="12"/>
      <c r="AL1729" s="12"/>
      <c r="AM1729" s="12"/>
      <c r="AN1729" s="12">
        <f t="shared" ca="1" si="252"/>
        <v>0</v>
      </c>
      <c r="AO1729" s="12">
        <f t="shared" ca="1" si="253"/>
        <v>0</v>
      </c>
      <c r="AP1729" s="12">
        <f t="shared" ca="1" si="254"/>
        <v>5.5349836683612347E-2</v>
      </c>
      <c r="AQ1729" s="12">
        <f t="shared" ca="1" si="255"/>
        <v>0.25386804964011317</v>
      </c>
      <c r="AR1729" s="12">
        <f t="shared" ca="1" si="256"/>
        <v>0</v>
      </c>
      <c r="AS1729" s="12">
        <f t="shared" ca="1" si="257"/>
        <v>0</v>
      </c>
      <c r="AT1729" s="12">
        <f t="shared" si="258"/>
        <v>0</v>
      </c>
      <c r="AU1729" s="12">
        <f t="shared" si="259"/>
        <v>-3.3037138300296198E-2</v>
      </c>
      <c r="AV1729" s="12"/>
      <c r="AW1729" s="12">
        <f ca="1">INDEX(I$9:I$6003,UsefulSeries!$I1724)</f>
        <v>0.16641867669610383</v>
      </c>
      <c r="AX1729" s="12"/>
      <c r="AY1729" s="12"/>
      <c r="AZ1729" s="12">
        <f ca="1"/>
        <v>5.5349836683612347E-2</v>
      </c>
      <c r="BA1729" s="12"/>
      <c r="BB1729" s="12">
        <f t="shared" ca="1" si="251"/>
        <v>5.5349836683612347E-2</v>
      </c>
      <c r="BC1729" s="12"/>
      <c r="BD1729" s="38">
        <f ca="1"/>
        <v>0.17996476240635989</v>
      </c>
    </row>
    <row r="1730" spans="1:56" x14ac:dyDescent="0.35">
      <c r="A1730" s="12">
        <v>0</v>
      </c>
      <c r="B1730" s="12">
        <v>0</v>
      </c>
      <c r="C1730" s="12">
        <f ca="1">INDEX('Flow probs &amp; rates'!$M$5:$M$5999,UsefulSeries!$E1726,0)*(1-INDEX('Flow probs &amp; rates'!$M$5:$M$5999,UsefulSeries!$E1726,0))/INDEX('Flow probs &amp; rates'!$F$4:$F$5999,UsefulSeries!$E1726,0)</f>
        <v>3.7621167568126928</v>
      </c>
      <c r="D1730" s="12">
        <f ca="1">-INDEX('Flow probs &amp; rates'!$M$5:$M$5999,UsefulSeries!$E1726,0)*(INDEX('Flow probs &amp; rates'!$O$5:$O$5999,UsefulSeries!$E1726,0))/INDEX('Flow probs &amp; rates'!$F$4:$F$5999,UsefulSeries!$E1726,0)</f>
        <v>-0.67694601821423694</v>
      </c>
      <c r="E1730" s="12">
        <v>0</v>
      </c>
      <c r="F1730" s="12">
        <v>0</v>
      </c>
      <c r="G1730" s="12"/>
      <c r="H1730" s="12"/>
      <c r="I1730" s="12">
        <f ca="1">INDEX('Flow probs &amp; rates'!$M$5:$M$5999,UsefulSeries!$E1726)</f>
        <v>0.19225154207779419</v>
      </c>
      <c r="J1730" s="12"/>
      <c r="K1730" s="12">
        <f>INDEX('Flow probs &amp; rates'!$F$4:$F$5999,UsefulSeries!$E1726)</f>
        <v>4.1277529828199294E-2</v>
      </c>
      <c r="L1730" s="12">
        <f>-INDEX('Flow probs &amp; rates'!$F$4:$F$5999,UsefulSeries!$E1726)</f>
        <v>-4.1277529828199294E-2</v>
      </c>
      <c r="M1730" s="12"/>
      <c r="N1730" s="12"/>
      <c r="O1730" s="12"/>
      <c r="P1730" s="12">
        <f ca="1"/>
        <v>0</v>
      </c>
      <c r="Q1730" s="12">
        <f ca="1"/>
        <v>0</v>
      </c>
      <c r="R1730" s="12">
        <f ca="1"/>
        <v>0.27702056237219819</v>
      </c>
      <c r="S1730" s="12">
        <f ca="1"/>
        <v>6.2314717196212947E-2</v>
      </c>
      <c r="T1730" s="12">
        <f ca="1"/>
        <v>0</v>
      </c>
      <c r="U1730" s="12">
        <f ca="1"/>
        <v>0</v>
      </c>
      <c r="V1730" s="12"/>
      <c r="W1730" s="12">
        <f ca="1">INDEX(P$10:P$6003,UsefulSeries!$I1724)</f>
        <v>0</v>
      </c>
      <c r="X1730" s="12">
        <f ca="1">INDEX(Q$10:Q$6003,UsefulSeries!$I1724)</f>
        <v>0</v>
      </c>
      <c r="Y1730" s="12">
        <f ca="1">INDEX(R$10:R$6003,UsefulSeries!$I1724)</f>
        <v>0</v>
      </c>
      <c r="Z1730" s="12">
        <f ca="1">INDEX(S$10:S$6003,UsefulSeries!$I1724)</f>
        <v>0</v>
      </c>
      <c r="AA1730" s="12">
        <f ca="1">INDEX(T$10:T$6003,UsefulSeries!$I1724)</f>
        <v>15.560504008843218</v>
      </c>
      <c r="AB1730" s="12">
        <f ca="1">INDEX(U$10:U$6003,UsefulSeries!$I1724)</f>
        <v>0.35210843179870011</v>
      </c>
      <c r="AC1730" s="12">
        <f>INDEX( K$10:K$6003,UsefulSeries!$I1724)</f>
        <v>0.33769672895790076</v>
      </c>
      <c r="AD1730" s="12">
        <f>INDEX(L$10:L$6003,UsefulSeries!$I1724)</f>
        <v>0</v>
      </c>
      <c r="AE1730" s="12"/>
      <c r="AF1730" s="12"/>
      <c r="AG1730" s="12"/>
      <c r="AH1730" s="12"/>
      <c r="AI1730" s="12"/>
      <c r="AJ1730" s="12"/>
      <c r="AK1730" s="12"/>
      <c r="AL1730" s="12"/>
      <c r="AM1730" s="12"/>
      <c r="AN1730" s="12">
        <f t="shared" ca="1" si="252"/>
        <v>0</v>
      </c>
      <c r="AO1730" s="12">
        <f t="shared" ca="1" si="253"/>
        <v>0</v>
      </c>
      <c r="AP1730" s="12">
        <f t="shared" ca="1" si="254"/>
        <v>0</v>
      </c>
      <c r="AQ1730" s="12">
        <f t="shared" ca="1" si="255"/>
        <v>0</v>
      </c>
      <c r="AR1730" s="12">
        <f t="shared" ca="1" si="256"/>
        <v>15.560504008843218</v>
      </c>
      <c r="AS1730" s="12">
        <f t="shared" ca="1" si="257"/>
        <v>0.35210843179870011</v>
      </c>
      <c r="AT1730" s="12">
        <f t="shared" si="258"/>
        <v>0.33769672895790076</v>
      </c>
      <c r="AU1730" s="12">
        <f t="shared" si="259"/>
        <v>0</v>
      </c>
      <c r="AV1730" s="12"/>
      <c r="AW1730" s="12">
        <f ca="1">INDEX(I$10:I$6003,UsefulSeries!$I1724)</f>
        <v>2.2204625546932685E-2</v>
      </c>
      <c r="AX1730" s="12"/>
      <c r="AY1730" s="12"/>
      <c r="AZ1730" s="12">
        <f ca="1"/>
        <v>0.35210843179870016</v>
      </c>
      <c r="BA1730" s="12"/>
      <c r="BB1730" s="12">
        <f t="shared" ca="1" si="251"/>
        <v>0.35210843179870016</v>
      </c>
      <c r="BC1730" s="12"/>
      <c r="BD1730" s="38">
        <f ca="1"/>
        <v>2.0687496831722343E-2</v>
      </c>
    </row>
    <row r="1731" spans="1:56" x14ac:dyDescent="0.35">
      <c r="A1731" s="12">
        <v>0</v>
      </c>
      <c r="B1731" s="12">
        <v>0</v>
      </c>
      <c r="C1731" s="12">
        <f ca="1">-INDEX('Flow probs &amp; rates'!$M$5:$M$5999,UsefulSeries!$E1726,0)*(INDEX('Flow probs &amp; rates'!$O$5:$O$5999,UsefulSeries!$E1726,0))/INDEX('Flow probs &amp; rates'!$F$4:$F$5999,UsefulSeries!$E1726,0)</f>
        <v>-0.67694601821423694</v>
      </c>
      <c r="D1731" s="12">
        <f ca="1">INDEX('Flow probs &amp; rates'!$O$5:$O$5999,UsefulSeries!$E1726,0)*(1-INDEX('Flow probs &amp; rates'!$O$5:$O$5999,UsefulSeries!$E1726,0))/INDEX('Flow probs &amp; rates'!$F$4:$F$5999,UsefulSeries!$E1726,0)</f>
        <v>3.0093688152487501</v>
      </c>
      <c r="E1731" s="12">
        <v>0</v>
      </c>
      <c r="F1731" s="12">
        <v>0</v>
      </c>
      <c r="G1731" s="12"/>
      <c r="H1731" s="12"/>
      <c r="I1731" s="12">
        <f ca="1">INDEX('Flow probs &amp; rates'!$O$5:$O$5999,UsefulSeries!$E1726)</f>
        <v>0.14534426697920566</v>
      </c>
      <c r="J1731" s="12"/>
      <c r="K1731" s="12"/>
      <c r="L1731" s="12">
        <f>-INDEX('Flow probs &amp; rates'!$F$4:$F$5999,UsefulSeries!$E1726)</f>
        <v>-4.1277529828199294E-2</v>
      </c>
      <c r="M1731" s="12"/>
      <c r="N1731" s="12"/>
      <c r="O1731" s="12"/>
      <c r="P1731" s="12">
        <f ca="1"/>
        <v>0</v>
      </c>
      <c r="Q1731" s="12">
        <f ca="1"/>
        <v>0</v>
      </c>
      <c r="R1731" s="12">
        <f ca="1"/>
        <v>6.231471719621294E-2</v>
      </c>
      <c r="S1731" s="12">
        <f ca="1"/>
        <v>0.34631305222586262</v>
      </c>
      <c r="T1731" s="12">
        <f ca="1"/>
        <v>0</v>
      </c>
      <c r="U1731" s="12">
        <f ca="1"/>
        <v>0</v>
      </c>
      <c r="V1731" s="12"/>
      <c r="W1731" s="12">
        <f ca="1">INDEX(P$11:P$6003,UsefulSeries!$I1724)</f>
        <v>0</v>
      </c>
      <c r="X1731" s="12">
        <f ca="1">INDEX(Q$11:Q$6003,UsefulSeries!$I1724)</f>
        <v>0</v>
      </c>
      <c r="Y1731" s="12">
        <f ca="1">INDEX(R$11:R$6003,UsefulSeries!$I1724)</f>
        <v>0</v>
      </c>
      <c r="Z1731" s="12">
        <f ca="1">INDEX(S$11:S$6003,UsefulSeries!$I1724)</f>
        <v>0</v>
      </c>
      <c r="AA1731" s="12">
        <f ca="1">INDEX(T$11:T$6003,UsefulSeries!$I1724)</f>
        <v>0.35210843179870016</v>
      </c>
      <c r="AB1731" s="12">
        <f ca="1">INDEX(U$11:U$6003,UsefulSeries!$I1724)</f>
        <v>18.386546649455941</v>
      </c>
      <c r="AC1731" s="12">
        <f>INDEX( K$11:K$6003,UsefulSeries!$I1724)</f>
        <v>0</v>
      </c>
      <c r="AD1731" s="12">
        <f>INDEX(L$11:L$6003,UsefulSeries!$I1724)</f>
        <v>0.33769672895790076</v>
      </c>
      <c r="AE1731" s="12"/>
      <c r="AF1731" s="12"/>
      <c r="AG1731" s="12"/>
      <c r="AH1731" s="12"/>
      <c r="AI1731" s="12"/>
      <c r="AJ1731" s="12"/>
      <c r="AK1731" s="12"/>
      <c r="AL1731" s="12"/>
      <c r="AM1731" s="12"/>
      <c r="AN1731" s="12">
        <f t="shared" ca="1" si="252"/>
        <v>0</v>
      </c>
      <c r="AO1731" s="12">
        <f t="shared" ca="1" si="253"/>
        <v>0</v>
      </c>
      <c r="AP1731" s="12">
        <f t="shared" ca="1" si="254"/>
        <v>0</v>
      </c>
      <c r="AQ1731" s="12">
        <f t="shared" ca="1" si="255"/>
        <v>0</v>
      </c>
      <c r="AR1731" s="12">
        <f t="shared" ca="1" si="256"/>
        <v>0.35210843179870016</v>
      </c>
      <c r="AS1731" s="12">
        <f t="shared" ca="1" si="257"/>
        <v>18.386546649455941</v>
      </c>
      <c r="AT1731" s="12">
        <f t="shared" si="258"/>
        <v>0</v>
      </c>
      <c r="AU1731" s="12">
        <f t="shared" si="259"/>
        <v>0.33769672895790076</v>
      </c>
      <c r="AV1731" s="12"/>
      <c r="AW1731" s="12">
        <f ca="1">INDEX(I$11:I$6003,UsefulSeries!$I1724)</f>
        <v>1.8725103875277191E-2</v>
      </c>
      <c r="AX1731" s="12"/>
      <c r="AY1731" s="12"/>
      <c r="AZ1731" s="12">
        <f ca="1"/>
        <v>0.35210843179870011</v>
      </c>
      <c r="BA1731" s="12"/>
      <c r="BB1731" s="12">
        <f t="shared" ca="1" si="251"/>
        <v>0.35210843179870011</v>
      </c>
      <c r="BC1731" s="12"/>
      <c r="BD1731" s="38">
        <f ca="1"/>
        <v>1.6773468354247999E-2</v>
      </c>
    </row>
    <row r="1732" spans="1:56" x14ac:dyDescent="0.35">
      <c r="A1732" s="12">
        <v>0</v>
      </c>
      <c r="B1732" s="12">
        <v>0</v>
      </c>
      <c r="C1732" s="12">
        <v>0</v>
      </c>
      <c r="D1732" s="12">
        <v>0</v>
      </c>
      <c r="E1732" s="12">
        <f ca="1">INDEX('Flow probs &amp; rates'!$P$5:$P$5999,UsefulSeries!$E1726,0)*(1-INDEX('Flow probs &amp; rates'!$P$5:$P$5999,UsefulSeries!$E1726,0))/INDEX('Flow probs &amp; rates'!$G$4:$G$5999,UsefulSeries!$E1726,0)</f>
        <v>5.1751219356052071E-2</v>
      </c>
      <c r="F1732" s="12">
        <f ca="1">-INDEX('Flow probs &amp; rates'!$P$5:$P$5999,UsefulSeries!$E1726,0)*(INDEX('Flow probs &amp; rates'!$Q$5:$Q$5999,UsefulSeries!$E1726,0))/INDEX('Flow probs &amp; rates'!$G$4:$G$5999,UsefulSeries!$E1726,0)</f>
        <v>-1.0704070864541592E-3</v>
      </c>
      <c r="G1732" s="12"/>
      <c r="H1732" s="12"/>
      <c r="I1732" s="12">
        <f ca="1">INDEX('Flow probs &amp; rates'!$P$5:$P$5999,UsefulSeries!$E1726)</f>
        <v>1.9588637188390118E-2</v>
      </c>
      <c r="J1732" s="12"/>
      <c r="K1732" s="12">
        <f>INDEX('Flow probs &amp; rates'!$G$4:$G$5999,UsefulSeries!$E1726)</f>
        <v>0.37110086912852247</v>
      </c>
      <c r="L1732" s="12"/>
      <c r="M1732" s="12"/>
      <c r="N1732" s="12"/>
      <c r="O1732" s="12"/>
      <c r="P1732" s="12">
        <f ca="1"/>
        <v>0</v>
      </c>
      <c r="Q1732" s="12">
        <f ca="1"/>
        <v>0</v>
      </c>
      <c r="R1732" s="12">
        <f ca="1"/>
        <v>0</v>
      </c>
      <c r="S1732" s="12">
        <f ca="1"/>
        <v>0</v>
      </c>
      <c r="T1732" s="12">
        <f ca="1"/>
        <v>19.331210653894701</v>
      </c>
      <c r="U1732" s="12">
        <f ca="1"/>
        <v>0.38650992971832909</v>
      </c>
      <c r="V1732" s="12"/>
      <c r="W1732" s="12"/>
      <c r="X1732" s="12"/>
      <c r="Y1732" s="12"/>
      <c r="Z1732" s="12"/>
      <c r="AA1732" s="12"/>
      <c r="AB1732" s="12"/>
      <c r="AC1732" s="12"/>
      <c r="AD1732" s="12"/>
      <c r="AE1732" s="12">
        <f t="array" ref="AE1732:AJ1733">TRANSPOSE(AC1726:AD1731)</f>
        <v>-0.6292661327418031</v>
      </c>
      <c r="AF1732" s="12">
        <v>-0.6292661327418031</v>
      </c>
      <c r="AG1732" s="12">
        <v>3.3037138300296198E-2</v>
      </c>
      <c r="AH1732" s="12">
        <v>0</v>
      </c>
      <c r="AI1732" s="12">
        <v>0.33769672895790076</v>
      </c>
      <c r="AJ1732" s="12">
        <v>0</v>
      </c>
      <c r="AK1732" s="12"/>
      <c r="AL1732" s="12"/>
      <c r="AM1732" s="12"/>
      <c r="AN1732" s="12">
        <f t="shared" si="252"/>
        <v>-0.6292661327418031</v>
      </c>
      <c r="AO1732" s="12">
        <f t="shared" si="253"/>
        <v>-0.6292661327418031</v>
      </c>
      <c r="AP1732" s="12">
        <f t="shared" si="254"/>
        <v>3.3037138300296198E-2</v>
      </c>
      <c r="AQ1732" s="12">
        <f t="shared" si="255"/>
        <v>0</v>
      </c>
      <c r="AR1732" s="12">
        <f t="shared" si="256"/>
        <v>0.33769672895790076</v>
      </c>
      <c r="AS1732" s="12">
        <f t="shared" si="257"/>
        <v>0</v>
      </c>
      <c r="AT1732" s="12">
        <f t="shared" si="258"/>
        <v>0</v>
      </c>
      <c r="AU1732" s="12">
        <f t="shared" si="259"/>
        <v>0</v>
      </c>
      <c r="AV1732" s="12"/>
      <c r="AW1732" s="12"/>
      <c r="AX1732" s="12">
        <f>INDEX($N$6:$N$6003,UsefulSeries!$K1724)</f>
        <v>-1.4725336970926595E-3</v>
      </c>
      <c r="AY1732" s="12"/>
      <c r="AZ1732" s="12"/>
      <c r="BA1732" s="12"/>
      <c r="BB1732" s="12">
        <f t="shared" si="251"/>
        <v>-1.4725336970926595E-3</v>
      </c>
      <c r="BC1732" s="12"/>
      <c r="BD1732" s="38">
        <f ca="1"/>
        <v>7.194169411318932E-2</v>
      </c>
    </row>
    <row r="1733" spans="1:56" x14ac:dyDescent="0.35">
      <c r="A1733" s="12">
        <v>0</v>
      </c>
      <c r="B1733" s="12">
        <v>0</v>
      </c>
      <c r="C1733" s="12">
        <v>0</v>
      </c>
      <c r="D1733" s="12">
        <v>0</v>
      </c>
      <c r="E1733" s="12">
        <f ca="1">-INDEX('Flow probs &amp; rates'!$P$5:$P$5999,UsefulSeries!$E1726,0)*(INDEX('Flow probs &amp; rates'!$Q$5:$Q$5999,UsefulSeries!$E1726,0))/INDEX('Flow probs &amp; rates'!$G$4:$G$5999,UsefulSeries!$E1726,0)</f>
        <v>-1.0704070864541592E-3</v>
      </c>
      <c r="F1733" s="12">
        <f ca="1">INDEX('Flow probs &amp; rates'!$Q$5:$Q$5999,UsefulSeries!$E1726,0)*(1-INDEX('Flow probs &amp; rates'!$Q$5:$Q$5999,UsefulSeries!$E1726,0))/INDEX('Flow probs &amp; rates'!$G$4:$G$5999,UsefulSeries!$E1726,0)</f>
        <v>5.3536179235412172E-2</v>
      </c>
      <c r="G1733" s="12"/>
      <c r="H1733" s="12"/>
      <c r="I1733" s="12">
        <f ca="1">INDEX('Flow probs &amp; rates'!$Q$5:$Q$5999,UsefulSeries!$E1726)</f>
        <v>2.0278541905911628E-2</v>
      </c>
      <c r="J1733" s="12"/>
      <c r="K1733" s="12"/>
      <c r="L1733" s="12">
        <f>INDEX('Flow probs &amp; rates'!$G$4:$G$5999,UsefulSeries!$E1726)</f>
        <v>0.37110086912852247</v>
      </c>
      <c r="M1733" s="12"/>
      <c r="N1733" s="12"/>
      <c r="O1733" s="12"/>
      <c r="P1733" s="12">
        <f ca="1"/>
        <v>0</v>
      </c>
      <c r="Q1733" s="12">
        <f ca="1"/>
        <v>0</v>
      </c>
      <c r="R1733" s="12">
        <f ca="1"/>
        <v>0</v>
      </c>
      <c r="S1733" s="12">
        <f ca="1"/>
        <v>0</v>
      </c>
      <c r="T1733" s="12">
        <f ca="1"/>
        <v>0.38650992971832909</v>
      </c>
      <c r="U1733" s="12">
        <f ca="1"/>
        <v>18.68668510258609</v>
      </c>
      <c r="V1733" s="12"/>
      <c r="W1733" s="12"/>
      <c r="X1733" s="12"/>
      <c r="Y1733" s="12"/>
      <c r="Z1733" s="12"/>
      <c r="AA1733" s="12"/>
      <c r="AB1733" s="12"/>
      <c r="AC1733" s="12"/>
      <c r="AD1733" s="12"/>
      <c r="AE1733" s="12">
        <v>0.6292661327418031</v>
      </c>
      <c r="AF1733" s="12">
        <v>0</v>
      </c>
      <c r="AG1733" s="12">
        <v>-3.3037138300296198E-2</v>
      </c>
      <c r="AH1733" s="12">
        <v>-3.3037138300296198E-2</v>
      </c>
      <c r="AI1733" s="12">
        <v>0</v>
      </c>
      <c r="AJ1733" s="12">
        <v>0.33769672895790076</v>
      </c>
      <c r="AK1733" s="12"/>
      <c r="AL1733" s="12"/>
      <c r="AM1733" s="12"/>
      <c r="AN1733" s="12">
        <f t="shared" si="252"/>
        <v>0.6292661327418031</v>
      </c>
      <c r="AO1733" s="12">
        <f t="shared" si="253"/>
        <v>0</v>
      </c>
      <c r="AP1733" s="12">
        <f t="shared" si="254"/>
        <v>-3.3037138300296198E-2</v>
      </c>
      <c r="AQ1733" s="12">
        <f t="shared" si="255"/>
        <v>-3.3037138300296198E-2</v>
      </c>
      <c r="AR1733" s="12">
        <f t="shared" si="256"/>
        <v>0</v>
      </c>
      <c r="AS1733" s="12">
        <f t="shared" si="257"/>
        <v>0.33769672895790076</v>
      </c>
      <c r="AT1733" s="12">
        <f t="shared" si="258"/>
        <v>0</v>
      </c>
      <c r="AU1733" s="12">
        <f t="shared" si="259"/>
        <v>0</v>
      </c>
      <c r="AV1733" s="12"/>
      <c r="AW1733" s="12"/>
      <c r="AX1733" s="12">
        <f>INDEX('Margin error adjustment'!N$7:N$6003,UsefulSeries!$K1724)</f>
        <v>-8.3477498959944746E-4</v>
      </c>
      <c r="AY1733" s="12"/>
      <c r="AZ1733" s="12"/>
      <c r="BA1733" s="12"/>
      <c r="BB1733" s="12">
        <f t="shared" si="251"/>
        <v>-8.3477498959944746E-4</v>
      </c>
      <c r="BC1733" s="12"/>
      <c r="BD1733" s="38">
        <f ca="1"/>
        <v>0.10784241670113454</v>
      </c>
    </row>
    <row r="1734" spans="1:56" x14ac:dyDescent="0.35">
      <c r="A1734" s="12">
        <f ca="1">INDEX('Flow probs &amp; rates'!$K$5:$K$5999,UsefulSeries!$E1732,0)*(1-INDEX('Flow probs &amp; rates'!$K$5:$K$5999,UsefulSeries!$E1732,0))/INDEX('Flow probs &amp; rates'!$E$4:$E$5999,UsefulSeries!$E1732,0)</f>
        <v>1.9447696808805134E-2</v>
      </c>
      <c r="B1734" s="12">
        <f ca="1">-INDEX('Flow probs &amp; rates'!$K$5:$K$5999,UsefulSeries!$E1732,0)*(INDEX('Flow probs &amp; rates'!$L$5:$L$5999,UsefulSeries!$E1732,0))/INDEX('Flow probs &amp; rates'!$E$4:$E$5999,UsefulSeries!$E1732,0)</f>
        <v>-2.6587586791184629E-4</v>
      </c>
      <c r="C1734" s="12">
        <v>0</v>
      </c>
      <c r="D1734" s="12">
        <v>0</v>
      </c>
      <c r="E1734" s="12">
        <v>0</v>
      </c>
      <c r="F1734" s="12">
        <v>0</v>
      </c>
      <c r="G1734" s="12"/>
      <c r="H1734" s="12"/>
      <c r="I1734" s="12">
        <f ca="1">INDEX('Flow probs &amp; rates'!$K$5:$K$5999,UsefulSeries!$E1732)</f>
        <v>1.1560906036474881E-2</v>
      </c>
      <c r="J1734" s="12"/>
      <c r="K1734" s="12">
        <f>-INDEX('Flow probs &amp; rates'!$E$4:$E$5999,UsefulSeries!$E1732)</f>
        <v>-0.58758893664554046</v>
      </c>
      <c r="L1734" s="12">
        <f>INDEX('Flow probs &amp; rates'!$E$4:$E$5999,UsefulSeries!$E1732)</f>
        <v>0.58758893664554046</v>
      </c>
      <c r="M1734" s="12"/>
      <c r="N1734" s="12"/>
      <c r="O1734" s="12"/>
      <c r="P1734" s="12">
        <f t="array" aca="1" ref="P1734:U1739" ca="1">MINVERSE(A1734:F1739)</f>
        <v>51.428210421575194</v>
      </c>
      <c r="Q1734" s="12">
        <f ca="1"/>
        <v>0.60270117587368621</v>
      </c>
      <c r="R1734" s="12">
        <f ca="1"/>
        <v>0</v>
      </c>
      <c r="S1734" s="12">
        <f ca="1"/>
        <v>0</v>
      </c>
      <c r="T1734" s="12">
        <f ca="1"/>
        <v>0</v>
      </c>
      <c r="U1734" s="12">
        <f ca="1"/>
        <v>0</v>
      </c>
      <c r="V1734" s="12"/>
      <c r="W1734" s="12">
        <f ca="1">INDEX(P$6:P$6003,UsefulSeries!$I1732)</f>
        <v>50.035701214638735</v>
      </c>
      <c r="X1734" s="12">
        <f ca="1">INDEX(Q$6:Q$6003,UsefulSeries!$I1732)</f>
        <v>0.64422840664516823</v>
      </c>
      <c r="Y1734" s="12">
        <f ca="1">INDEX(R$6:R$6003,UsefulSeries!$I1732)</f>
        <v>0</v>
      </c>
      <c r="Z1734" s="12">
        <f ca="1">INDEX(S$6:S$6003,UsefulSeries!$I1732)</f>
        <v>0</v>
      </c>
      <c r="AA1734" s="12">
        <f ca="1">INDEX(T$6:T$6003,UsefulSeries!$I1732)</f>
        <v>0</v>
      </c>
      <c r="AB1734" s="12">
        <f ca="1">INDEX(U$6:U$6003,UsefulSeries!$I1732)</f>
        <v>0</v>
      </c>
      <c r="AC1734" s="12">
        <f>INDEX( K$6:K$6003,UsefulSeries!$I1732)</f>
        <v>-0.62779359904471044</v>
      </c>
      <c r="AD1734" s="12">
        <f>INDEX(L$6:L$6003,UsefulSeries!$I1732)</f>
        <v>0.62779359904471044</v>
      </c>
      <c r="AE1734" s="12"/>
      <c r="AF1734" s="12"/>
      <c r="AG1734" s="12"/>
      <c r="AH1734" s="12"/>
      <c r="AI1734" s="12"/>
      <c r="AJ1734" s="12"/>
      <c r="AK1734" s="12"/>
      <c r="AL1734" s="12"/>
      <c r="AM1734" s="12"/>
      <c r="AN1734" s="12">
        <f t="shared" ca="1" si="252"/>
        <v>50.035701214638735</v>
      </c>
      <c r="AO1734" s="12">
        <f t="shared" ca="1" si="253"/>
        <v>0.64422840664516823</v>
      </c>
      <c r="AP1734" s="12">
        <f t="shared" ca="1" si="254"/>
        <v>0</v>
      </c>
      <c r="AQ1734" s="12">
        <f t="shared" ca="1" si="255"/>
        <v>0</v>
      </c>
      <c r="AR1734" s="12">
        <f t="shared" ca="1" si="256"/>
        <v>0</v>
      </c>
      <c r="AS1734" s="12">
        <f t="shared" ca="1" si="257"/>
        <v>0</v>
      </c>
      <c r="AT1734" s="12">
        <f t="shared" si="258"/>
        <v>-0.62779359904471044</v>
      </c>
      <c r="AU1734" s="12">
        <f t="shared" si="259"/>
        <v>0.62779359904471044</v>
      </c>
      <c r="AV1734" s="12"/>
      <c r="AW1734" s="12">
        <f ca="1">INDEX(I$6:I$6003,UsefulSeries!$I1732)</f>
        <v>1.2710566487563977E-2</v>
      </c>
      <c r="AX1734" s="12"/>
      <c r="AY1734" s="12"/>
      <c r="AZ1734" s="12">
        <f t="array" aca="1" ref="AZ1734:AZ1739" ca="1">MMULT(W1734:AB1739,AW1734:AW1739)</f>
        <v>0.64422840664516823</v>
      </c>
      <c r="BA1734" s="12"/>
      <c r="BB1734" s="12">
        <f t="shared" ca="1" si="251"/>
        <v>0.64422840664516823</v>
      </c>
      <c r="BC1734" s="12"/>
      <c r="BD1734" s="38">
        <f t="array" aca="1" ref="BD1734:BD1741" ca="1">MMULT(MINVERSE(AN1734:AU1741),BB1734:BB1741)</f>
        <v>1.2245793572309002E-2</v>
      </c>
    </row>
    <row r="1735" spans="1:56" x14ac:dyDescent="0.35">
      <c r="A1735" s="12">
        <f ca="1">-INDEX('Flow probs &amp; rates'!$K$5:$K$5999,UsefulSeries!$E1732,0)*(INDEX('Flow probs &amp; rates'!$L$5:$L$5999,UsefulSeries!$E1732,0))/INDEX('Flow probs &amp; rates'!$E$4:$E$5999,UsefulSeries!$E1732,0)</f>
        <v>-2.6587586791184629E-4</v>
      </c>
      <c r="B1735" s="12">
        <f ca="1">INDEX('Flow probs &amp; rates'!$L$5:$L$5999,UsefulSeries!$E1732,0)*(1-INDEX('Flow probs &amp; rates'!$L$5:$L$5999,UsefulSeries!$E1732,0))/INDEX('Flow probs &amp; rates'!$E$4:$E$5999,UsefulSeries!$E1732,0)</f>
        <v>2.268706388562788E-2</v>
      </c>
      <c r="C1735" s="12">
        <v>0</v>
      </c>
      <c r="D1735" s="12">
        <v>0</v>
      </c>
      <c r="E1735" s="12">
        <v>0</v>
      </c>
      <c r="F1735" s="12">
        <v>0</v>
      </c>
      <c r="G1735" s="12"/>
      <c r="H1735" s="12"/>
      <c r="I1735" s="12">
        <f ca="1">INDEX('Flow probs &amp; rates'!$L$5:$L$5999,UsefulSeries!$E1732)</f>
        <v>1.3513276382762455E-2</v>
      </c>
      <c r="J1735" s="12"/>
      <c r="K1735" s="12">
        <f>-INDEX('Flow probs &amp; rates'!$E$4:$E$5999,UsefulSeries!$E1732)</f>
        <v>-0.58758893664554046</v>
      </c>
      <c r="L1735" s="12"/>
      <c r="M1735" s="12"/>
      <c r="N1735" s="12"/>
      <c r="O1735" s="12"/>
      <c r="P1735" s="12">
        <f ca="1"/>
        <v>0.60270117587368621</v>
      </c>
      <c r="Q1735" s="12">
        <f ca="1"/>
        <v>44.085045501715292</v>
      </c>
      <c r="R1735" s="12">
        <f ca="1"/>
        <v>0</v>
      </c>
      <c r="S1735" s="12">
        <f ca="1"/>
        <v>0</v>
      </c>
      <c r="T1735" s="12">
        <f ca="1"/>
        <v>0</v>
      </c>
      <c r="U1735" s="12">
        <f ca="1"/>
        <v>0</v>
      </c>
      <c r="V1735" s="12"/>
      <c r="W1735" s="12">
        <f ca="1">INDEX(P$7:P$6003,UsefulSeries!$I1732)</f>
        <v>0.64422840664516834</v>
      </c>
      <c r="X1735" s="12">
        <f ca="1">INDEX(Q$7:Q$6003,UsefulSeries!$I1732)</f>
        <v>49.689556542451271</v>
      </c>
      <c r="Y1735" s="12">
        <f ca="1">INDEX(R$7:R$6003,UsefulSeries!$I1732)</f>
        <v>0</v>
      </c>
      <c r="Z1735" s="12">
        <f ca="1">INDEX(S$7:S$6003,UsefulSeries!$I1732)</f>
        <v>0</v>
      </c>
      <c r="AA1735" s="12">
        <f ca="1">INDEX(T$7:T$6003,UsefulSeries!$I1732)</f>
        <v>0</v>
      </c>
      <c r="AB1735" s="12">
        <f ca="1">INDEX(U$7:U$6003,UsefulSeries!$I1732)</f>
        <v>0</v>
      </c>
      <c r="AC1735" s="12">
        <f>INDEX( K$7:K$6003,UsefulSeries!$I1732,1)</f>
        <v>-0.62779359904471044</v>
      </c>
      <c r="AD1735" s="12">
        <f>INDEX(L$7:L$6003,UsefulSeries!$I1732,1)</f>
        <v>0</v>
      </c>
      <c r="AE1735" s="12"/>
      <c r="AF1735" s="12"/>
      <c r="AG1735" s="12"/>
      <c r="AH1735" s="12"/>
      <c r="AI1735" s="12"/>
      <c r="AJ1735" s="12"/>
      <c r="AK1735" s="12"/>
      <c r="AL1735" s="12"/>
      <c r="AM1735" s="12"/>
      <c r="AN1735" s="12">
        <f t="shared" ca="1" si="252"/>
        <v>0.64422840664516834</v>
      </c>
      <c r="AO1735" s="12">
        <f t="shared" ca="1" si="253"/>
        <v>49.689556542451271</v>
      </c>
      <c r="AP1735" s="12">
        <f t="shared" ca="1" si="254"/>
        <v>0</v>
      </c>
      <c r="AQ1735" s="12">
        <f t="shared" ca="1" si="255"/>
        <v>0</v>
      </c>
      <c r="AR1735" s="12">
        <f t="shared" ca="1" si="256"/>
        <v>0</v>
      </c>
      <c r="AS1735" s="12">
        <f t="shared" ca="1" si="257"/>
        <v>0</v>
      </c>
      <c r="AT1735" s="12">
        <f t="shared" si="258"/>
        <v>-0.62779359904471044</v>
      </c>
      <c r="AU1735" s="12">
        <f t="shared" si="259"/>
        <v>0</v>
      </c>
      <c r="AV1735" s="12"/>
      <c r="AW1735" s="12">
        <f ca="1">INDEX(I$7:I$6003,UsefulSeries!$I1732)</f>
        <v>1.2800273194346977E-2</v>
      </c>
      <c r="AX1735" s="12"/>
      <c r="AY1735" s="12"/>
      <c r="AZ1735" s="12">
        <f ca="1"/>
        <v>0.64422840664516823</v>
      </c>
      <c r="BA1735" s="12"/>
      <c r="BB1735" s="12">
        <f t="shared" ref="BB1735:BB1798" ca="1" si="260">AZ1735+AX1735</f>
        <v>0.64422840664516823</v>
      </c>
      <c r="BC1735" s="12"/>
      <c r="BD1735" s="38">
        <f ca="1"/>
        <v>1.312077581954711E-2</v>
      </c>
    </row>
    <row r="1736" spans="1:56" x14ac:dyDescent="0.35">
      <c r="A1736" s="12">
        <v>0</v>
      </c>
      <c r="B1736" s="12">
        <v>0</v>
      </c>
      <c r="C1736" s="12">
        <f ca="1">INDEX('Flow probs &amp; rates'!$M$5:$M$5999,UsefulSeries!$E1732,0)*(1-INDEX('Flow probs &amp; rates'!$M$5:$M$5999,UsefulSeries!$E1732,0))/INDEX('Flow probs &amp; rates'!$F$4:$F$5999,UsefulSeries!$E1732,0)</f>
        <v>3.6411124740397476</v>
      </c>
      <c r="D1736" s="12">
        <f ca="1">-INDEX('Flow probs &amp; rates'!$M$5:$M$5999,UsefulSeries!$E1732,0)*(INDEX('Flow probs &amp; rates'!$O$5:$O$5999,UsefulSeries!$E1732,0))/INDEX('Flow probs &amp; rates'!$F$4:$F$5999,UsefulSeries!$E1732,0)</f>
        <v>-0.70237319509977614</v>
      </c>
      <c r="E1736" s="12">
        <v>0</v>
      </c>
      <c r="F1736" s="12">
        <v>0</v>
      </c>
      <c r="G1736" s="12"/>
      <c r="H1736" s="12"/>
      <c r="I1736" s="12">
        <f ca="1">INDEX('Flow probs &amp; rates'!$M$5:$M$5999,UsefulSeries!$E1732)</f>
        <v>0.18837239036874917</v>
      </c>
      <c r="J1736" s="12"/>
      <c r="K1736" s="12">
        <f>INDEX('Flow probs &amp; rates'!$F$4:$F$5999,UsefulSeries!$E1732)</f>
        <v>4.198942878188161E-2</v>
      </c>
      <c r="L1736" s="12">
        <f>-INDEX('Flow probs &amp; rates'!$F$4:$F$5999,UsefulSeries!$E1732)</f>
        <v>-4.198942878188161E-2</v>
      </c>
      <c r="M1736" s="12"/>
      <c r="N1736" s="12"/>
      <c r="O1736" s="12"/>
      <c r="P1736" s="12">
        <f ca="1"/>
        <v>0</v>
      </c>
      <c r="Q1736" s="12">
        <f ca="1"/>
        <v>0</v>
      </c>
      <c r="R1736" s="12">
        <f ca="1"/>
        <v>0.28700622094796896</v>
      </c>
      <c r="S1736" s="12">
        <f ca="1"/>
        <v>6.409972865530851E-2</v>
      </c>
      <c r="T1736" s="12">
        <f ca="1"/>
        <v>0</v>
      </c>
      <c r="U1736" s="12">
        <f ca="1"/>
        <v>0</v>
      </c>
      <c r="V1736" s="12"/>
      <c r="W1736" s="12">
        <f ca="1">INDEX(P$8:P$6003,UsefulSeries!$I1732)</f>
        <v>0</v>
      </c>
      <c r="X1736" s="12">
        <f ca="1">INDEX(Q$8:Q$6003,UsefulSeries!$I1732)</f>
        <v>0</v>
      </c>
      <c r="Y1736" s="12">
        <f ca="1">INDEX(R$8:R$6003,UsefulSeries!$I1732)</f>
        <v>0.19039453611184334</v>
      </c>
      <c r="Z1736" s="12">
        <f ca="1">INDEX(S$8:S$6003,UsefulSeries!$I1732)</f>
        <v>5.2788434593164846E-2</v>
      </c>
      <c r="AA1736" s="12">
        <f ca="1">INDEX(T$8:T$6003,UsefulSeries!$I1732)</f>
        <v>0</v>
      </c>
      <c r="AB1736" s="12">
        <f ca="1">INDEX(U$8:U$6003,UsefulSeries!$I1732)</f>
        <v>0</v>
      </c>
      <c r="AC1736" s="12">
        <f>INDEX( K$8:K$6003,UsefulSeries!$I1732)</f>
        <v>3.2202363310696751E-2</v>
      </c>
      <c r="AD1736" s="12">
        <f>INDEX(L$8:L$6003,UsefulSeries!$I1732)</f>
        <v>-3.2202363310696751E-2</v>
      </c>
      <c r="AE1736" s="12"/>
      <c r="AF1736" s="12"/>
      <c r="AG1736" s="12"/>
      <c r="AH1736" s="12"/>
      <c r="AI1736" s="12"/>
      <c r="AJ1736" s="12"/>
      <c r="AK1736" s="12"/>
      <c r="AL1736" s="12"/>
      <c r="AM1736" s="12"/>
      <c r="AN1736" s="12">
        <f t="shared" ca="1" si="252"/>
        <v>0</v>
      </c>
      <c r="AO1736" s="12">
        <f t="shared" ca="1" si="253"/>
        <v>0</v>
      </c>
      <c r="AP1736" s="12">
        <f t="shared" ca="1" si="254"/>
        <v>0.19039453611184334</v>
      </c>
      <c r="AQ1736" s="12">
        <f t="shared" ca="1" si="255"/>
        <v>5.2788434593164846E-2</v>
      </c>
      <c r="AR1736" s="12">
        <f t="shared" ca="1" si="256"/>
        <v>0</v>
      </c>
      <c r="AS1736" s="12">
        <f t="shared" ca="1" si="257"/>
        <v>0</v>
      </c>
      <c r="AT1736" s="12">
        <f t="shared" si="258"/>
        <v>3.2202363310696751E-2</v>
      </c>
      <c r="AU1736" s="12">
        <f t="shared" si="259"/>
        <v>-3.2202363310696751E-2</v>
      </c>
      <c r="AV1736" s="12"/>
      <c r="AW1736" s="12">
        <f ca="1">INDEX(I$8:I$6003,UsefulSeries!$I1732)</f>
        <v>0.23401842618385371</v>
      </c>
      <c r="AX1736" s="12"/>
      <c r="AY1736" s="12"/>
      <c r="AZ1736" s="12">
        <f ca="1"/>
        <v>5.2788434593164832E-2</v>
      </c>
      <c r="BA1736" s="12"/>
      <c r="BB1736" s="12">
        <f t="shared" ca="1" si="260"/>
        <v>5.2788434593164832E-2</v>
      </c>
      <c r="BC1736" s="12"/>
      <c r="BD1736" s="38">
        <f ca="1"/>
        <v>0.23835119679258421</v>
      </c>
    </row>
    <row r="1737" spans="1:56" x14ac:dyDescent="0.35">
      <c r="A1737" s="12">
        <v>0</v>
      </c>
      <c r="B1737" s="12">
        <v>0</v>
      </c>
      <c r="C1737" s="12">
        <f ca="1">-INDEX('Flow probs &amp; rates'!$M$5:$M$5999,UsefulSeries!$E1732,0)*(INDEX('Flow probs &amp; rates'!$O$5:$O$5999,UsefulSeries!$E1732,0))/INDEX('Flow probs &amp; rates'!$F$4:$F$5999,UsefulSeries!$E1732,0)</f>
        <v>-0.70237319509977614</v>
      </c>
      <c r="D1737" s="12">
        <f ca="1">INDEX('Flow probs &amp; rates'!$O$5:$O$5999,UsefulSeries!$E1732,0)*(1-INDEX('Flow probs &amp; rates'!$O$5:$O$5999,UsefulSeries!$E1732,0))/INDEX('Flow probs &amp; rates'!$F$4:$F$5999,UsefulSeries!$E1732,0)</f>
        <v>3.144872539238786</v>
      </c>
      <c r="E1737" s="12">
        <v>0</v>
      </c>
      <c r="F1737" s="12">
        <v>0</v>
      </c>
      <c r="G1737" s="12"/>
      <c r="H1737" s="12"/>
      <c r="I1737" s="12">
        <f ca="1">INDEX('Flow probs &amp; rates'!$O$5:$O$5999,UsefulSeries!$E1732)</f>
        <v>0.15656354520007953</v>
      </c>
      <c r="J1737" s="12"/>
      <c r="K1737" s="12"/>
      <c r="L1737" s="12">
        <f>-INDEX('Flow probs &amp; rates'!$F$4:$F$5999,UsefulSeries!$E1732)</f>
        <v>-4.198942878188161E-2</v>
      </c>
      <c r="M1737" s="12"/>
      <c r="N1737" s="12"/>
      <c r="O1737" s="12"/>
      <c r="P1737" s="12">
        <f ca="1"/>
        <v>0</v>
      </c>
      <c r="Q1737" s="12">
        <f ca="1"/>
        <v>0</v>
      </c>
      <c r="R1737" s="12">
        <f ca="1"/>
        <v>6.409972865530851E-2</v>
      </c>
      <c r="S1737" s="12">
        <f ca="1"/>
        <v>0.33229389050966257</v>
      </c>
      <c r="T1737" s="12">
        <f ca="1"/>
        <v>0</v>
      </c>
      <c r="U1737" s="12">
        <f ca="1"/>
        <v>0</v>
      </c>
      <c r="V1737" s="12"/>
      <c r="W1737" s="12">
        <f ca="1">INDEX(P$9:P$6003,UsefulSeries!$I1732)</f>
        <v>0</v>
      </c>
      <c r="X1737" s="12">
        <f ca="1">INDEX(Q$9:Q$6003,UsefulSeries!$I1732)</f>
        <v>0</v>
      </c>
      <c r="Y1737" s="12">
        <f ca="1">INDEX(R$9:R$6003,UsefulSeries!$I1732)</f>
        <v>5.2788434593164839E-2</v>
      </c>
      <c r="Z1737" s="12">
        <f ca="1">INDEX(S$9:S$6003,UsefulSeries!$I1732)</f>
        <v>0.25927379012504764</v>
      </c>
      <c r="AA1737" s="12">
        <f ca="1">INDEX(T$9:T$6003,UsefulSeries!$I1732)</f>
        <v>0</v>
      </c>
      <c r="AB1737" s="12">
        <f ca="1">INDEX(U$9:U$6003,UsefulSeries!$I1732)</f>
        <v>0</v>
      </c>
      <c r="AC1737" s="12">
        <f>INDEX( K$9:K$6003,UsefulSeries!$I1732)</f>
        <v>0</v>
      </c>
      <c r="AD1737" s="12">
        <f>INDEX(L$9:L$6003,UsefulSeries!$I1732)</f>
        <v>-3.2202363310696751E-2</v>
      </c>
      <c r="AE1737" s="12"/>
      <c r="AF1737" s="12"/>
      <c r="AG1737" s="12"/>
      <c r="AH1737" s="12"/>
      <c r="AI1737" s="12"/>
      <c r="AJ1737" s="12"/>
      <c r="AK1737" s="12"/>
      <c r="AL1737" s="12"/>
      <c r="AM1737" s="12"/>
      <c r="AN1737" s="12">
        <f t="shared" ca="1" si="252"/>
        <v>0</v>
      </c>
      <c r="AO1737" s="12">
        <f t="shared" ca="1" si="253"/>
        <v>0</v>
      </c>
      <c r="AP1737" s="12">
        <f t="shared" ca="1" si="254"/>
        <v>5.2788434593164839E-2</v>
      </c>
      <c r="AQ1737" s="12">
        <f t="shared" ca="1" si="255"/>
        <v>0.25927379012504764</v>
      </c>
      <c r="AR1737" s="12">
        <f t="shared" ca="1" si="256"/>
        <v>0</v>
      </c>
      <c r="AS1737" s="12">
        <f t="shared" ca="1" si="257"/>
        <v>0</v>
      </c>
      <c r="AT1737" s="12">
        <f t="shared" si="258"/>
        <v>0</v>
      </c>
      <c r="AU1737" s="12">
        <f t="shared" si="259"/>
        <v>-3.2202363310696751E-2</v>
      </c>
      <c r="AV1737" s="12"/>
      <c r="AW1737" s="12">
        <f ca="1">INDEX(I$9:I$6003,UsefulSeries!$I1732)</f>
        <v>0.15595470791498567</v>
      </c>
      <c r="AX1737" s="12"/>
      <c r="AY1737" s="12"/>
      <c r="AZ1737" s="12">
        <f ca="1"/>
        <v>5.2788434593164832E-2</v>
      </c>
      <c r="BA1737" s="12"/>
      <c r="BB1737" s="12">
        <f t="shared" ca="1" si="260"/>
        <v>5.2788434593164832E-2</v>
      </c>
      <c r="BC1737" s="12"/>
      <c r="BD1737" s="38">
        <f ca="1"/>
        <v>0.16272397532922195</v>
      </c>
    </row>
    <row r="1738" spans="1:56" x14ac:dyDescent="0.35">
      <c r="A1738" s="12">
        <v>0</v>
      </c>
      <c r="B1738" s="12">
        <v>0</v>
      </c>
      <c r="C1738" s="12">
        <v>0</v>
      </c>
      <c r="D1738" s="12">
        <v>0</v>
      </c>
      <c r="E1738" s="12">
        <f ca="1">INDEX('Flow probs &amp; rates'!$P$5:$P$5999,UsefulSeries!$E1732,0)*(1-INDEX('Flow probs &amp; rates'!$P$5:$P$5999,UsefulSeries!$E1732,0))/INDEX('Flow probs &amp; rates'!$G$4:$G$5999,UsefulSeries!$E1732,0)</f>
        <v>5.3338311811682575E-2</v>
      </c>
      <c r="F1738" s="12">
        <f ca="1">-INDEX('Flow probs &amp; rates'!$P$5:$P$5999,UsefulSeries!$E1732,0)*(INDEX('Flow probs &amp; rates'!$Q$5:$Q$5999,UsefulSeries!$E1732,0))/INDEX('Flow probs &amp; rates'!$G$4:$G$5999,UsefulSeries!$E1732,0)</f>
        <v>-1.0916952913387114E-3</v>
      </c>
      <c r="G1738" s="12"/>
      <c r="H1738" s="12"/>
      <c r="I1738" s="12">
        <f ca="1">INDEX('Flow probs &amp; rates'!$P$5:$P$5999,UsefulSeries!$E1732)</f>
        <v>2.0164262113194931E-2</v>
      </c>
      <c r="J1738" s="12"/>
      <c r="K1738" s="12">
        <f>INDEX('Flow probs &amp; rates'!$G$4:$G$5999,UsefulSeries!$E1732)</f>
        <v>0.37042163457257798</v>
      </c>
      <c r="L1738" s="12"/>
      <c r="M1738" s="12"/>
      <c r="N1738" s="12"/>
      <c r="O1738" s="12"/>
      <c r="P1738" s="12">
        <f ca="1"/>
        <v>0</v>
      </c>
      <c r="Q1738" s="12">
        <f ca="1"/>
        <v>0</v>
      </c>
      <c r="R1738" s="12">
        <f ca="1"/>
        <v>0</v>
      </c>
      <c r="S1738" s="12">
        <f ca="1"/>
        <v>0</v>
      </c>
      <c r="T1738" s="12">
        <f ca="1"/>
        <v>18.756149175721003</v>
      </c>
      <c r="U1738" s="12">
        <f ca="1"/>
        <v>0.38594388414306868</v>
      </c>
      <c r="V1738" s="12"/>
      <c r="W1738" s="12">
        <f ca="1">INDEX(P$10:P$6003,UsefulSeries!$I1732)</f>
        <v>0</v>
      </c>
      <c r="X1738" s="12">
        <f ca="1">INDEX(Q$10:Q$6003,UsefulSeries!$I1732)</f>
        <v>0</v>
      </c>
      <c r="Y1738" s="12">
        <f ca="1">INDEX(R$10:R$6003,UsefulSeries!$I1732)</f>
        <v>0</v>
      </c>
      <c r="Z1738" s="12">
        <f ca="1">INDEX(S$10:S$6003,UsefulSeries!$I1732)</f>
        <v>0</v>
      </c>
      <c r="AA1738" s="12">
        <f ca="1">INDEX(T$10:T$6003,UsefulSeries!$I1732)</f>
        <v>15.518889562521613</v>
      </c>
      <c r="AB1738" s="12">
        <f ca="1">INDEX(U$10:U$6003,UsefulSeries!$I1732)</f>
        <v>0.35530279616585952</v>
      </c>
      <c r="AC1738" s="12">
        <f>INDEX( K$10:K$6003,UsefulSeries!$I1732)</f>
        <v>0.3400040376445928</v>
      </c>
      <c r="AD1738" s="12">
        <f>INDEX(L$10:L$6003,UsefulSeries!$I1732)</f>
        <v>0</v>
      </c>
      <c r="AE1738" s="12"/>
      <c r="AF1738" s="12"/>
      <c r="AG1738" s="12"/>
      <c r="AH1738" s="12"/>
      <c r="AI1738" s="12"/>
      <c r="AJ1738" s="12"/>
      <c r="AK1738" s="12"/>
      <c r="AL1738" s="12"/>
      <c r="AM1738" s="12"/>
      <c r="AN1738" s="12">
        <f t="shared" ca="1" si="252"/>
        <v>0</v>
      </c>
      <c r="AO1738" s="12">
        <f t="shared" ca="1" si="253"/>
        <v>0</v>
      </c>
      <c r="AP1738" s="12">
        <f t="shared" ca="1" si="254"/>
        <v>0</v>
      </c>
      <c r="AQ1738" s="12">
        <f t="shared" ca="1" si="255"/>
        <v>0</v>
      </c>
      <c r="AR1738" s="12">
        <f t="shared" ca="1" si="256"/>
        <v>15.518889562521613</v>
      </c>
      <c r="AS1738" s="12">
        <f t="shared" ca="1" si="257"/>
        <v>0.35530279616585952</v>
      </c>
      <c r="AT1738" s="12">
        <f t="shared" si="258"/>
        <v>0.3400040376445928</v>
      </c>
      <c r="AU1738" s="12">
        <f t="shared" si="259"/>
        <v>0</v>
      </c>
      <c r="AV1738" s="12"/>
      <c r="AW1738" s="12">
        <f ca="1">INDEX(I$10:I$6003,UsefulSeries!$I1732)</f>
        <v>2.2422401960925077E-2</v>
      </c>
      <c r="AX1738" s="12"/>
      <c r="AY1738" s="12"/>
      <c r="AZ1738" s="12">
        <f ca="1"/>
        <v>0.35530279616585952</v>
      </c>
      <c r="BA1738" s="12"/>
      <c r="BB1738" s="12">
        <f t="shared" ca="1" si="260"/>
        <v>0.35530279616585952</v>
      </c>
      <c r="BC1738" s="12"/>
      <c r="BD1738" s="38">
        <f ca="1"/>
        <v>2.190531207378273E-2</v>
      </c>
    </row>
    <row r="1739" spans="1:56" x14ac:dyDescent="0.35">
      <c r="A1739" s="12">
        <v>0</v>
      </c>
      <c r="B1739" s="12">
        <v>0</v>
      </c>
      <c r="C1739" s="12">
        <v>0</v>
      </c>
      <c r="D1739" s="12">
        <v>0</v>
      </c>
      <c r="E1739" s="12">
        <f ca="1">-INDEX('Flow probs &amp; rates'!$P$5:$P$5999,UsefulSeries!$E1732,0)*(INDEX('Flow probs &amp; rates'!$Q$5:$Q$5999,UsefulSeries!$E1732,0))/INDEX('Flow probs &amp; rates'!$G$4:$G$5999,UsefulSeries!$E1732,0)</f>
        <v>-1.0916952913387114E-3</v>
      </c>
      <c r="F1739" s="12">
        <f ca="1">INDEX('Flow probs &amp; rates'!$Q$5:$Q$5999,UsefulSeries!$E1732,0)*(1-INDEX('Flow probs &amp; rates'!$Q$5:$Q$5999,UsefulSeries!$E1732,0))/INDEX('Flow probs &amp; rates'!$G$4:$G$5999,UsefulSeries!$E1732,0)</f>
        <v>5.3054344375076702E-2</v>
      </c>
      <c r="G1739" s="12"/>
      <c r="H1739" s="12"/>
      <c r="I1739" s="12">
        <f ca="1">INDEX('Flow probs &amp; rates'!$Q$5:$Q$5999,UsefulSeries!$E1732)</f>
        <v>2.0054666617741111E-2</v>
      </c>
      <c r="J1739" s="12"/>
      <c r="K1739" s="12"/>
      <c r="L1739" s="12">
        <f>INDEX('Flow probs &amp; rates'!$G$4:$G$5999,UsefulSeries!$E1732)</f>
        <v>0.37042163457257798</v>
      </c>
      <c r="M1739" s="12"/>
      <c r="N1739" s="12"/>
      <c r="O1739" s="12"/>
      <c r="P1739" s="12">
        <f ca="1"/>
        <v>0</v>
      </c>
      <c r="Q1739" s="12">
        <f ca="1"/>
        <v>0</v>
      </c>
      <c r="R1739" s="12">
        <f ca="1"/>
        <v>0</v>
      </c>
      <c r="S1739" s="12">
        <f ca="1"/>
        <v>0</v>
      </c>
      <c r="T1739" s="12">
        <f ca="1"/>
        <v>0.38594388414306874</v>
      </c>
      <c r="U1739" s="12">
        <f ca="1"/>
        <v>18.856539363645535</v>
      </c>
      <c r="V1739" s="12"/>
      <c r="W1739" s="12">
        <f ca="1">INDEX(P$11:P$6003,UsefulSeries!$I1732)</f>
        <v>0</v>
      </c>
      <c r="X1739" s="12">
        <f ca="1">INDEX(Q$11:Q$6003,UsefulSeries!$I1732)</f>
        <v>0</v>
      </c>
      <c r="Y1739" s="12">
        <f ca="1">INDEX(R$11:R$6003,UsefulSeries!$I1732)</f>
        <v>0</v>
      </c>
      <c r="Z1739" s="12">
        <f ca="1">INDEX(S$11:S$6003,UsefulSeries!$I1732)</f>
        <v>0</v>
      </c>
      <c r="AA1739" s="12">
        <f ca="1">INDEX(T$11:T$6003,UsefulSeries!$I1732)</f>
        <v>0.35530279616585952</v>
      </c>
      <c r="AB1739" s="12">
        <f ca="1">INDEX(U$11:U$6003,UsefulSeries!$I1732)</f>
        <v>16.831586885542691</v>
      </c>
      <c r="AC1739" s="12">
        <f>INDEX( K$11:K$6003,UsefulSeries!$I1732)</f>
        <v>0</v>
      </c>
      <c r="AD1739" s="12">
        <f>INDEX(L$11:L$6003,UsefulSeries!$I1732)</f>
        <v>0.3400040376445928</v>
      </c>
      <c r="AE1739" s="12"/>
      <c r="AF1739" s="12"/>
      <c r="AG1739" s="12"/>
      <c r="AH1739" s="12"/>
      <c r="AI1739" s="12"/>
      <c r="AJ1739" s="12"/>
      <c r="AK1739" s="12"/>
      <c r="AL1739" s="12"/>
      <c r="AM1739" s="12"/>
      <c r="AN1739" s="12">
        <f t="shared" ca="1" si="252"/>
        <v>0</v>
      </c>
      <c r="AO1739" s="12">
        <f t="shared" ca="1" si="253"/>
        <v>0</v>
      </c>
      <c r="AP1739" s="12">
        <f t="shared" ca="1" si="254"/>
        <v>0</v>
      </c>
      <c r="AQ1739" s="12">
        <f t="shared" ca="1" si="255"/>
        <v>0</v>
      </c>
      <c r="AR1739" s="12">
        <f t="shared" ca="1" si="256"/>
        <v>0.35530279616585952</v>
      </c>
      <c r="AS1739" s="12">
        <f t="shared" ca="1" si="257"/>
        <v>16.831586885542691</v>
      </c>
      <c r="AT1739" s="12">
        <f t="shared" si="258"/>
        <v>0</v>
      </c>
      <c r="AU1739" s="12">
        <f t="shared" si="259"/>
        <v>0.3400040376445928</v>
      </c>
      <c r="AV1739" s="12"/>
      <c r="AW1739" s="12">
        <f ca="1">INDEX(I$11:I$6003,UsefulSeries!$I1732)</f>
        <v>2.0635965961755424E-2</v>
      </c>
      <c r="AX1739" s="12"/>
      <c r="AY1739" s="12"/>
      <c r="AZ1739" s="12">
        <f ca="1"/>
        <v>0.35530279616585952</v>
      </c>
      <c r="BA1739" s="12"/>
      <c r="BB1739" s="12">
        <f t="shared" ca="1" si="260"/>
        <v>0.35530279616585952</v>
      </c>
      <c r="BC1739" s="12"/>
      <c r="BD1739" s="38">
        <f ca="1"/>
        <v>1.9402446490108024E-2</v>
      </c>
    </row>
    <row r="1740" spans="1:56" x14ac:dyDescent="0.35">
      <c r="A1740" s="12">
        <f ca="1">INDEX('Flow probs &amp; rates'!$K$5:$K$5999,UsefulSeries!$E1738,0)*(1-INDEX('Flow probs &amp; rates'!$K$5:$K$5999,UsefulSeries!$E1738,0))/INDEX('Flow probs &amp; rates'!$E$4:$E$5999,UsefulSeries!$E1738,0)</f>
        <v>1.922915367609639E-2</v>
      </c>
      <c r="B1740" s="12">
        <f ca="1">-INDEX('Flow probs &amp; rates'!$K$5:$K$5999,UsefulSeries!$E1738,0)*(INDEX('Flow probs &amp; rates'!$L$5:$L$5999,UsefulSeries!$E1738,0))/INDEX('Flow probs &amp; rates'!$E$4:$E$5999,UsefulSeries!$E1738,0)</f>
        <v>-2.5837600979989174E-4</v>
      </c>
      <c r="C1740" s="12">
        <v>0</v>
      </c>
      <c r="D1740" s="12">
        <v>0</v>
      </c>
      <c r="E1740" s="12">
        <v>0</v>
      </c>
      <c r="F1740" s="12">
        <v>0</v>
      </c>
      <c r="G1740" s="12"/>
      <c r="H1740" s="12"/>
      <c r="I1740" s="12">
        <f ca="1">INDEX('Flow probs &amp; rates'!$K$5:$K$5999,UsefulSeries!$E1738)</f>
        <v>1.1468147307171364E-2</v>
      </c>
      <c r="J1740" s="12"/>
      <c r="K1740" s="12">
        <f>-INDEX('Flow probs &amp; rates'!$E$4:$E$5999,UsefulSeries!$E1738)</f>
        <v>-0.58955423080345226</v>
      </c>
      <c r="L1740" s="12">
        <f>INDEX('Flow probs &amp; rates'!$E$4:$E$5999,UsefulSeries!$E1738)</f>
        <v>0.58955423080345226</v>
      </c>
      <c r="M1740" s="12"/>
      <c r="N1740" s="12"/>
      <c r="O1740" s="12"/>
      <c r="P1740" s="12">
        <f t="array" aca="1" ref="P1740:U1745" ca="1">MINVERSE(A1740:F1745)</f>
        <v>52.012491521838705</v>
      </c>
      <c r="Q1740" s="12">
        <f ca="1"/>
        <v>0.60451645730610648</v>
      </c>
      <c r="R1740" s="12">
        <f ca="1"/>
        <v>0</v>
      </c>
      <c r="S1740" s="12">
        <f ca="1"/>
        <v>0</v>
      </c>
      <c r="T1740" s="12">
        <f ca="1"/>
        <v>0</v>
      </c>
      <c r="U1740" s="12">
        <f ca="1"/>
        <v>0</v>
      </c>
      <c r="V1740" s="12"/>
      <c r="W1740" s="12"/>
      <c r="X1740" s="12"/>
      <c r="Y1740" s="12"/>
      <c r="Z1740" s="12"/>
      <c r="AA1740" s="12"/>
      <c r="AB1740" s="12"/>
      <c r="AC1740" s="12"/>
      <c r="AD1740" s="12"/>
      <c r="AE1740" s="12">
        <f t="array" ref="AE1740:AJ1741">TRANSPOSE(AC1734:AD1739)</f>
        <v>-0.62779359904471044</v>
      </c>
      <c r="AF1740" s="12">
        <v>-0.62779359904471044</v>
      </c>
      <c r="AG1740" s="12">
        <v>3.2202363310696751E-2</v>
      </c>
      <c r="AH1740" s="12">
        <v>0</v>
      </c>
      <c r="AI1740" s="12">
        <v>0.3400040376445928</v>
      </c>
      <c r="AJ1740" s="12">
        <v>0</v>
      </c>
      <c r="AK1740" s="12"/>
      <c r="AL1740" s="12"/>
      <c r="AM1740" s="12"/>
      <c r="AN1740" s="12">
        <f t="shared" si="252"/>
        <v>-0.62779359904471044</v>
      </c>
      <c r="AO1740" s="12">
        <f t="shared" si="253"/>
        <v>-0.62779359904471044</v>
      </c>
      <c r="AP1740" s="12">
        <f t="shared" si="254"/>
        <v>3.2202363310696751E-2</v>
      </c>
      <c r="AQ1740" s="12">
        <f t="shared" si="255"/>
        <v>0</v>
      </c>
      <c r="AR1740" s="12">
        <f t="shared" si="256"/>
        <v>0.3400040376445928</v>
      </c>
      <c r="AS1740" s="12">
        <f t="shared" si="257"/>
        <v>0</v>
      </c>
      <c r="AT1740" s="12">
        <f t="shared" si="258"/>
        <v>0</v>
      </c>
      <c r="AU1740" s="12">
        <f t="shared" si="259"/>
        <v>0</v>
      </c>
      <c r="AV1740" s="12"/>
      <c r="AW1740" s="12"/>
      <c r="AX1740" s="12">
        <f>INDEX($N$6:$N$6003,UsefulSeries!$K1732)</f>
        <v>-8.0160350832558791E-4</v>
      </c>
      <c r="AY1740" s="12"/>
      <c r="AZ1740" s="12"/>
      <c r="BA1740" s="12"/>
      <c r="BB1740" s="12">
        <f t="shared" si="260"/>
        <v>-8.0160350832558791E-4</v>
      </c>
      <c r="BC1740" s="12"/>
      <c r="BD1740" s="38">
        <f ca="1"/>
        <v>2.4890686088576773E-2</v>
      </c>
    </row>
    <row r="1741" spans="1:56" x14ac:dyDescent="0.35">
      <c r="A1741" s="12">
        <f ca="1">-INDEX('Flow probs &amp; rates'!$K$5:$K$5999,UsefulSeries!$E1738,0)*(INDEX('Flow probs &amp; rates'!$L$5:$L$5999,UsefulSeries!$E1738,0))/INDEX('Flow probs &amp; rates'!$E$4:$E$5999,UsefulSeries!$E1738,0)</f>
        <v>-2.5837600979989174E-4</v>
      </c>
      <c r="B1741" s="12">
        <f ca="1">INDEX('Flow probs &amp; rates'!$L$5:$L$5999,UsefulSeries!$E1738,0)*(1-INDEX('Flow probs &amp; rates'!$L$5:$L$5999,UsefulSeries!$E1738,0))/INDEX('Flow probs &amp; rates'!$E$4:$E$5999,UsefulSeries!$E1738,0)</f>
        <v>2.2230627233955427E-2</v>
      </c>
      <c r="C1741" s="12">
        <v>0</v>
      </c>
      <c r="D1741" s="12">
        <v>0</v>
      </c>
      <c r="E1741" s="12">
        <v>0</v>
      </c>
      <c r="F1741" s="12">
        <v>0</v>
      </c>
      <c r="G1741" s="12"/>
      <c r="H1741" s="12"/>
      <c r="I1741" s="12">
        <f ca="1">INDEX('Flow probs &amp; rates'!$L$5:$L$5999,UsefulSeries!$E1738)</f>
        <v>1.3282587469066267E-2</v>
      </c>
      <c r="J1741" s="12"/>
      <c r="K1741" s="12">
        <f>-INDEX('Flow probs &amp; rates'!$E$4:$E$5999,UsefulSeries!$E1738)</f>
        <v>-0.58955423080345226</v>
      </c>
      <c r="L1741" s="12"/>
      <c r="M1741" s="12"/>
      <c r="N1741" s="12"/>
      <c r="O1741" s="12"/>
      <c r="P1741" s="12">
        <f ca="1"/>
        <v>0.60451645730610648</v>
      </c>
      <c r="Q1741" s="12">
        <f ca="1"/>
        <v>44.990012293600152</v>
      </c>
      <c r="R1741" s="12">
        <f ca="1"/>
        <v>0</v>
      </c>
      <c r="S1741" s="12">
        <f ca="1"/>
        <v>0</v>
      </c>
      <c r="T1741" s="12">
        <f ca="1"/>
        <v>0</v>
      </c>
      <c r="U1741" s="12">
        <f ca="1"/>
        <v>0</v>
      </c>
      <c r="V1741" s="12"/>
      <c r="W1741" s="12"/>
      <c r="X1741" s="12"/>
      <c r="Y1741" s="12"/>
      <c r="Z1741" s="12"/>
      <c r="AA1741" s="12"/>
      <c r="AB1741" s="12"/>
      <c r="AC1741" s="12"/>
      <c r="AD1741" s="12"/>
      <c r="AE1741" s="12">
        <v>0.62779359904471044</v>
      </c>
      <c r="AF1741" s="12">
        <v>0</v>
      </c>
      <c r="AG1741" s="12">
        <v>-3.2202363310696751E-2</v>
      </c>
      <c r="AH1741" s="12">
        <v>-3.2202363310696751E-2</v>
      </c>
      <c r="AI1741" s="12">
        <v>0</v>
      </c>
      <c r="AJ1741" s="12">
        <v>0.3400040376445928</v>
      </c>
      <c r="AK1741" s="12"/>
      <c r="AL1741" s="12"/>
      <c r="AM1741" s="12"/>
      <c r="AN1741" s="12">
        <f t="shared" si="252"/>
        <v>0.62779359904471044</v>
      </c>
      <c r="AO1741" s="12">
        <f t="shared" si="253"/>
        <v>0</v>
      </c>
      <c r="AP1741" s="12">
        <f t="shared" si="254"/>
        <v>-3.2202363310696751E-2</v>
      </c>
      <c r="AQ1741" s="12">
        <f t="shared" si="255"/>
        <v>-3.2202363310696751E-2</v>
      </c>
      <c r="AR1741" s="12">
        <f t="shared" si="256"/>
        <v>0</v>
      </c>
      <c r="AS1741" s="12">
        <f t="shared" si="257"/>
        <v>0.3400040376445928</v>
      </c>
      <c r="AT1741" s="12">
        <f t="shared" si="258"/>
        <v>0</v>
      </c>
      <c r="AU1741" s="12">
        <f t="shared" si="259"/>
        <v>0</v>
      </c>
      <c r="AV1741" s="12"/>
      <c r="AW1741" s="12"/>
      <c r="AX1741" s="12">
        <f>INDEX('Margin error adjustment'!N$7:N$6003,UsefulSeries!$K1732)</f>
        <v>1.3691725591717038E-3</v>
      </c>
      <c r="AY1741" s="12"/>
      <c r="AZ1741" s="12"/>
      <c r="BA1741" s="12"/>
      <c r="BB1741" s="12">
        <f t="shared" si="260"/>
        <v>1.3691725591717038E-3</v>
      </c>
      <c r="BC1741" s="12"/>
      <c r="BD1741" s="38">
        <f ca="1"/>
        <v>6.1604602668593772E-2</v>
      </c>
    </row>
    <row r="1742" spans="1:56" x14ac:dyDescent="0.35">
      <c r="A1742" s="12">
        <v>0</v>
      </c>
      <c r="B1742" s="12">
        <v>0</v>
      </c>
      <c r="C1742" s="12">
        <f ca="1">INDEX('Flow probs &amp; rates'!$M$5:$M$5999,UsefulSeries!$E1738,0)*(1-INDEX('Flow probs &amp; rates'!$M$5:$M$5999,UsefulSeries!$E1738,0))/INDEX('Flow probs &amp; rates'!$F$4:$F$5999,UsefulSeries!$E1738,0)</f>
        <v>3.6325641979434939</v>
      </c>
      <c r="D1742" s="12">
        <f ca="1">-INDEX('Flow probs &amp; rates'!$M$5:$M$5999,UsefulSeries!$E1738,0)*(INDEX('Flow probs &amp; rates'!$O$5:$O$5999,UsefulSeries!$E1738,0))/INDEX('Flow probs &amp; rates'!$F$4:$F$5999,UsefulSeries!$E1738,0)</f>
        <v>-0.73207659382929569</v>
      </c>
      <c r="E1742" s="12">
        <v>0</v>
      </c>
      <c r="F1742" s="12">
        <v>0</v>
      </c>
      <c r="G1742" s="12"/>
      <c r="H1742" s="12"/>
      <c r="I1742" s="12">
        <f ca="1">INDEX('Flow probs &amp; rates'!$M$5:$M$5999,UsefulSeries!$E1738)</f>
        <v>0.18856918498851352</v>
      </c>
      <c r="J1742" s="12"/>
      <c r="K1742" s="12">
        <f>INDEX('Flow probs &amp; rates'!$F$4:$F$5999,UsefulSeries!$E1738)</f>
        <v>4.212199403052682E-2</v>
      </c>
      <c r="L1742" s="12">
        <f>-INDEX('Flow probs &amp; rates'!$F$4:$F$5999,UsefulSeries!$E1738)</f>
        <v>-4.212199403052682E-2</v>
      </c>
      <c r="M1742" s="12"/>
      <c r="N1742" s="12"/>
      <c r="O1742" s="12"/>
      <c r="P1742" s="12">
        <f ca="1"/>
        <v>0</v>
      </c>
      <c r="Q1742" s="12">
        <f ca="1"/>
        <v>0</v>
      </c>
      <c r="R1742" s="12">
        <f ca="1"/>
        <v>0.2883897941201583</v>
      </c>
      <c r="S1742" s="12">
        <f ca="1"/>
        <v>6.5012925661546525E-2</v>
      </c>
      <c r="T1742" s="12">
        <f ca="1"/>
        <v>0</v>
      </c>
      <c r="U1742" s="12">
        <f ca="1"/>
        <v>0</v>
      </c>
      <c r="V1742" s="12"/>
      <c r="W1742" s="12">
        <f ca="1">INDEX(P$6:P$6003,UsefulSeries!$I1740)</f>
        <v>50.192062486837287</v>
      </c>
      <c r="X1742" s="12">
        <f ca="1">INDEX(Q$6:Q$6003,UsefulSeries!$I1740)</f>
        <v>0.6434920795454846</v>
      </c>
      <c r="Y1742" s="12">
        <f ca="1">INDEX(R$6:R$6003,UsefulSeries!$I1740)</f>
        <v>0</v>
      </c>
      <c r="Z1742" s="12">
        <f ca="1">INDEX(S$6:S$6003,UsefulSeries!$I1740)</f>
        <v>0</v>
      </c>
      <c r="AA1742" s="12">
        <f ca="1">INDEX(T$6:T$6003,UsefulSeries!$I1740)</f>
        <v>0</v>
      </c>
      <c r="AB1742" s="12">
        <f ca="1">INDEX(U$6:U$6003,UsefulSeries!$I1740)</f>
        <v>0</v>
      </c>
      <c r="AC1742" s="12">
        <f>INDEX( K$6:K$6003,UsefulSeries!$I1740)</f>
        <v>-0.62699199553638485</v>
      </c>
      <c r="AD1742" s="12">
        <f>INDEX(L$6:L$6003,UsefulSeries!$I1740)</f>
        <v>0.62699199553638485</v>
      </c>
      <c r="AE1742" s="12"/>
      <c r="AF1742" s="12"/>
      <c r="AG1742" s="12"/>
      <c r="AH1742" s="12"/>
      <c r="AI1742" s="12"/>
      <c r="AJ1742" s="12"/>
      <c r="AK1742" s="12"/>
      <c r="AL1742" s="12"/>
      <c r="AM1742" s="12"/>
      <c r="AN1742" s="12">
        <f t="shared" ca="1" si="252"/>
        <v>50.192062486837287</v>
      </c>
      <c r="AO1742" s="12">
        <f t="shared" ca="1" si="253"/>
        <v>0.6434920795454846</v>
      </c>
      <c r="AP1742" s="12">
        <f t="shared" ca="1" si="254"/>
        <v>0</v>
      </c>
      <c r="AQ1742" s="12">
        <f t="shared" ca="1" si="255"/>
        <v>0</v>
      </c>
      <c r="AR1742" s="12">
        <f t="shared" ca="1" si="256"/>
        <v>0</v>
      </c>
      <c r="AS1742" s="12">
        <f t="shared" ca="1" si="257"/>
        <v>0</v>
      </c>
      <c r="AT1742" s="12">
        <f t="shared" si="258"/>
        <v>-0.62699199553638485</v>
      </c>
      <c r="AU1742" s="12">
        <f t="shared" si="259"/>
        <v>0.62699199553638485</v>
      </c>
      <c r="AV1742" s="12"/>
      <c r="AW1742" s="12">
        <f ca="1">INDEX(I$6:I$6003,UsefulSeries!$I1740)</f>
        <v>1.265408851118162E-2</v>
      </c>
      <c r="AX1742" s="12"/>
      <c r="AY1742" s="12"/>
      <c r="AZ1742" s="12">
        <f t="array" aca="1" ref="AZ1742:AZ1747" ca="1">MMULT(W1742:AB1747,AW1742:AW1747)</f>
        <v>0.64349207954548437</v>
      </c>
      <c r="BA1742" s="12"/>
      <c r="BB1742" s="12">
        <f t="shared" ca="1" si="260"/>
        <v>0.64349207954548437</v>
      </c>
      <c r="BC1742" s="12"/>
      <c r="BD1742" s="38">
        <f t="array" aca="1" ref="BD1742:BD1749" ca="1">MMULT(MINVERSE(AN1742:AU1749),BB1742:BB1749)</f>
        <v>1.1228476386284167E-2</v>
      </c>
    </row>
    <row r="1743" spans="1:56" x14ac:dyDescent="0.35">
      <c r="A1743" s="12">
        <v>0</v>
      </c>
      <c r="B1743" s="12">
        <v>0</v>
      </c>
      <c r="C1743" s="12">
        <f ca="1">-INDEX('Flow probs &amp; rates'!$M$5:$M$5999,UsefulSeries!$E1738,0)*(INDEX('Flow probs &amp; rates'!$O$5:$O$5999,UsefulSeries!$E1738,0))/INDEX('Flow probs &amp; rates'!$F$4:$F$5999,UsefulSeries!$E1738,0)</f>
        <v>-0.73207659382929569</v>
      </c>
      <c r="D1743" s="12">
        <f ca="1">INDEX('Flow probs &amp; rates'!$O$5:$O$5999,UsefulSeries!$E1738,0)*(1-INDEX('Flow probs &amp; rates'!$O$5:$O$5999,UsefulSeries!$E1738,0))/INDEX('Flow probs &amp; rates'!$F$4:$F$5999,UsefulSeries!$E1738,0)</f>
        <v>3.2474068198947617</v>
      </c>
      <c r="E1743" s="12">
        <v>0</v>
      </c>
      <c r="F1743" s="12">
        <v>0</v>
      </c>
      <c r="G1743" s="12"/>
      <c r="H1743" s="12"/>
      <c r="I1743" s="12">
        <f ca="1">INDEX('Flow probs &amp; rates'!$O$5:$O$5999,UsefulSeries!$E1738)</f>
        <v>0.16352897700143515</v>
      </c>
      <c r="J1743" s="12"/>
      <c r="K1743" s="12"/>
      <c r="L1743" s="12">
        <f>-INDEX('Flow probs &amp; rates'!$F$4:$F$5999,UsefulSeries!$E1738)</f>
        <v>-4.212199403052682E-2</v>
      </c>
      <c r="M1743" s="12"/>
      <c r="N1743" s="12"/>
      <c r="O1743" s="12"/>
      <c r="P1743" s="12">
        <f ca="1"/>
        <v>0</v>
      </c>
      <c r="Q1743" s="12">
        <f ca="1"/>
        <v>0</v>
      </c>
      <c r="R1743" s="12">
        <f ca="1"/>
        <v>6.5012925661546511E-2</v>
      </c>
      <c r="S1743" s="12">
        <f ca="1"/>
        <v>0.32259414950884763</v>
      </c>
      <c r="T1743" s="12">
        <f ca="1"/>
        <v>0</v>
      </c>
      <c r="U1743" s="12">
        <f ca="1"/>
        <v>0</v>
      </c>
      <c r="V1743" s="12"/>
      <c r="W1743" s="12">
        <f ca="1">INDEX(P$7:P$6003,UsefulSeries!$I1740)</f>
        <v>0.64349207954548449</v>
      </c>
      <c r="X1743" s="12">
        <f ca="1">INDEX(Q$7:Q$6003,UsefulSeries!$I1740)</f>
        <v>48.920499214073196</v>
      </c>
      <c r="Y1743" s="12">
        <f ca="1">INDEX(R$7:R$6003,UsefulSeries!$I1740)</f>
        <v>0</v>
      </c>
      <c r="Z1743" s="12">
        <f ca="1">INDEX(S$7:S$6003,UsefulSeries!$I1740)</f>
        <v>0</v>
      </c>
      <c r="AA1743" s="12">
        <f ca="1">INDEX(T$7:T$6003,UsefulSeries!$I1740)</f>
        <v>0</v>
      </c>
      <c r="AB1743" s="12">
        <f ca="1">INDEX(U$7:U$6003,UsefulSeries!$I1740)</f>
        <v>0</v>
      </c>
      <c r="AC1743" s="12">
        <f>INDEX( K$7:K$6003,UsefulSeries!$I1740,1)</f>
        <v>-0.62699199553638485</v>
      </c>
      <c r="AD1743" s="12">
        <f>INDEX(L$7:L$6003,UsefulSeries!$I1740,1)</f>
        <v>0</v>
      </c>
      <c r="AE1743" s="12"/>
      <c r="AF1743" s="12"/>
      <c r="AG1743" s="12"/>
      <c r="AH1743" s="12"/>
      <c r="AI1743" s="12"/>
      <c r="AJ1743" s="12"/>
      <c r="AK1743" s="12"/>
      <c r="AL1743" s="12"/>
      <c r="AM1743" s="12"/>
      <c r="AN1743" s="12">
        <f t="shared" ca="1" si="252"/>
        <v>0.64349207954548449</v>
      </c>
      <c r="AO1743" s="12">
        <f t="shared" ca="1" si="253"/>
        <v>48.920499214073196</v>
      </c>
      <c r="AP1743" s="12">
        <f t="shared" ca="1" si="254"/>
        <v>0</v>
      </c>
      <c r="AQ1743" s="12">
        <f t="shared" ca="1" si="255"/>
        <v>0</v>
      </c>
      <c r="AR1743" s="12">
        <f t="shared" ca="1" si="256"/>
        <v>0</v>
      </c>
      <c r="AS1743" s="12">
        <f t="shared" ca="1" si="257"/>
        <v>0</v>
      </c>
      <c r="AT1743" s="12">
        <f t="shared" si="258"/>
        <v>-0.62699199553638485</v>
      </c>
      <c r="AU1743" s="12">
        <f t="shared" si="259"/>
        <v>0</v>
      </c>
      <c r="AV1743" s="12"/>
      <c r="AW1743" s="12">
        <f ca="1">INDEX(I$7:I$6003,UsefulSeries!$I1740)</f>
        <v>1.2987383285571577E-2</v>
      </c>
      <c r="AX1743" s="12"/>
      <c r="AY1743" s="12"/>
      <c r="AZ1743" s="12">
        <f ca="1"/>
        <v>0.6434920795454846</v>
      </c>
      <c r="BA1743" s="12"/>
      <c r="BB1743" s="12">
        <f t="shared" ca="1" si="260"/>
        <v>0.6434920795454846</v>
      </c>
      <c r="BC1743" s="12"/>
      <c r="BD1743" s="38">
        <f ca="1"/>
        <v>1.3613144022870038E-2</v>
      </c>
    </row>
    <row r="1744" spans="1:56" x14ac:dyDescent="0.35">
      <c r="A1744" s="12">
        <v>0</v>
      </c>
      <c r="B1744" s="12">
        <v>0</v>
      </c>
      <c r="C1744" s="12">
        <v>0</v>
      </c>
      <c r="D1744" s="12">
        <v>0</v>
      </c>
      <c r="E1744" s="12">
        <f ca="1">INDEX('Flow probs &amp; rates'!$P$5:$P$5999,UsefulSeries!$E1738,0)*(1-INDEX('Flow probs &amp; rates'!$P$5:$P$5999,UsefulSeries!$E1738,0))/INDEX('Flow probs &amp; rates'!$G$4:$G$5999,UsefulSeries!$E1738,0)</f>
        <v>5.2339662958782965E-2</v>
      </c>
      <c r="F1744" s="12">
        <f ca="1">-INDEX('Flow probs &amp; rates'!$P$5:$P$5999,UsefulSeries!$E1738,0)*(INDEX('Flow probs &amp; rates'!$Q$5:$Q$5999,UsefulSeries!$E1738,0))/INDEX('Flow probs &amp; rates'!$G$4:$G$5999,UsefulSeries!$E1738,0)</f>
        <v>-1.0026118310868803E-3</v>
      </c>
      <c r="G1744" s="12"/>
      <c r="H1744" s="12"/>
      <c r="I1744" s="12">
        <f ca="1">INDEX('Flow probs &amp; rates'!$P$5:$P$5999,UsefulSeries!$E1738)</f>
        <v>1.9664640331253661E-2</v>
      </c>
      <c r="J1744" s="12"/>
      <c r="K1744" s="12">
        <f>INDEX('Flow probs &amp; rates'!$G$4:$G$5999,UsefulSeries!$E1738)</f>
        <v>0.36832377516602094</v>
      </c>
      <c r="L1744" s="12"/>
      <c r="M1744" s="12"/>
      <c r="N1744" s="12"/>
      <c r="O1744" s="12"/>
      <c r="P1744" s="12">
        <f ca="1"/>
        <v>0</v>
      </c>
      <c r="Q1744" s="12">
        <f ca="1"/>
        <v>0</v>
      </c>
      <c r="R1744" s="12">
        <f ca="1"/>
        <v>0</v>
      </c>
      <c r="S1744" s="12">
        <f ca="1"/>
        <v>0</v>
      </c>
      <c r="T1744" s="12">
        <f ca="1"/>
        <v>19.113307071076601</v>
      </c>
      <c r="U1744" s="12">
        <f ca="1"/>
        <v>0.38304966684470676</v>
      </c>
      <c r="V1744" s="12"/>
      <c r="W1744" s="12">
        <f ca="1">INDEX(P$8:P$6003,UsefulSeries!$I1740)</f>
        <v>0</v>
      </c>
      <c r="X1744" s="12">
        <f ca="1">INDEX(Q$8:Q$6003,UsefulSeries!$I1740)</f>
        <v>0</v>
      </c>
      <c r="Y1744" s="12">
        <f ca="1">INDEX(R$8:R$6003,UsefulSeries!$I1740)</f>
        <v>0.20310228162785263</v>
      </c>
      <c r="Z1744" s="12">
        <f ca="1">INDEX(S$8:S$6003,UsefulSeries!$I1740)</f>
        <v>5.3763464179885513E-2</v>
      </c>
      <c r="AA1744" s="12">
        <f ca="1">INDEX(T$8:T$6003,UsefulSeries!$I1740)</f>
        <v>0</v>
      </c>
      <c r="AB1744" s="12">
        <f ca="1">INDEX(U$8:U$6003,UsefulSeries!$I1740)</f>
        <v>0</v>
      </c>
      <c r="AC1744" s="12">
        <f>INDEX( K$8:K$6003,UsefulSeries!$I1740)</f>
        <v>3.3571535869868455E-2</v>
      </c>
      <c r="AD1744" s="12">
        <f>INDEX(L$8:L$6003,UsefulSeries!$I1740)</f>
        <v>-3.3571535869868455E-2</v>
      </c>
      <c r="AE1744" s="12"/>
      <c r="AF1744" s="12"/>
      <c r="AG1744" s="12"/>
      <c r="AH1744" s="12"/>
      <c r="AI1744" s="12"/>
      <c r="AJ1744" s="12"/>
      <c r="AK1744" s="12"/>
      <c r="AL1744" s="12"/>
      <c r="AM1744" s="12"/>
      <c r="AN1744" s="12">
        <f t="shared" ca="1" si="252"/>
        <v>0</v>
      </c>
      <c r="AO1744" s="12">
        <f t="shared" ca="1" si="253"/>
        <v>0</v>
      </c>
      <c r="AP1744" s="12">
        <f t="shared" ca="1" si="254"/>
        <v>0.20310228162785263</v>
      </c>
      <c r="AQ1744" s="12">
        <f t="shared" ca="1" si="255"/>
        <v>5.3763464179885513E-2</v>
      </c>
      <c r="AR1744" s="12">
        <f t="shared" ca="1" si="256"/>
        <v>0</v>
      </c>
      <c r="AS1744" s="12">
        <f t="shared" ca="1" si="257"/>
        <v>0</v>
      </c>
      <c r="AT1744" s="12">
        <f t="shared" si="258"/>
        <v>3.3571535869868455E-2</v>
      </c>
      <c r="AU1744" s="12">
        <f t="shared" si="259"/>
        <v>-3.3571535869868455E-2</v>
      </c>
      <c r="AV1744" s="12"/>
      <c r="AW1744" s="12">
        <f ca="1">INDEX(I$8:I$6003,UsefulSeries!$I1740)</f>
        <v>0.2248011363928572</v>
      </c>
      <c r="AX1744" s="12"/>
      <c r="AY1744" s="12"/>
      <c r="AZ1744" s="12">
        <f ca="1"/>
        <v>5.376346417988552E-2</v>
      </c>
      <c r="BA1744" s="12"/>
      <c r="BB1744" s="12">
        <f t="shared" ca="1" si="260"/>
        <v>5.376346417988552E-2</v>
      </c>
      <c r="BC1744" s="12"/>
      <c r="BD1744" s="38">
        <f ca="1"/>
        <v>0.23912556385533729</v>
      </c>
    </row>
    <row r="1745" spans="1:56" x14ac:dyDescent="0.35">
      <c r="A1745" s="12">
        <v>0</v>
      </c>
      <c r="B1745" s="12">
        <v>0</v>
      </c>
      <c r="C1745" s="12">
        <v>0</v>
      </c>
      <c r="D1745" s="12">
        <v>0</v>
      </c>
      <c r="E1745" s="12">
        <f ca="1">-INDEX('Flow probs &amp; rates'!$P$5:$P$5999,UsefulSeries!$E1738,0)*(INDEX('Flow probs &amp; rates'!$Q$5:$Q$5999,UsefulSeries!$E1738,0))/INDEX('Flow probs &amp; rates'!$G$4:$G$5999,UsefulSeries!$E1738,0)</f>
        <v>-1.0026118310868803E-3</v>
      </c>
      <c r="F1745" s="12">
        <f ca="1">INDEX('Flow probs &amp; rates'!$Q$5:$Q$5999,UsefulSeries!$E1738,0)*(1-INDEX('Flow probs &amp; rates'!$Q$5:$Q$5999,UsefulSeries!$E1738,0))/INDEX('Flow probs &amp; rates'!$G$4:$G$5999,UsefulSeries!$E1738,0)</f>
        <v>5.0028049778795255E-2</v>
      </c>
      <c r="G1745" s="12"/>
      <c r="H1745" s="12"/>
      <c r="I1745" s="12">
        <f ca="1">INDEX('Flow probs &amp; rates'!$Q$5:$Q$5999,UsefulSeries!$E1738)</f>
        <v>1.8779177672785537E-2</v>
      </c>
      <c r="J1745" s="12"/>
      <c r="K1745" s="12"/>
      <c r="L1745" s="12">
        <f>INDEX('Flow probs &amp; rates'!$G$4:$G$5999,UsefulSeries!$E1738)</f>
        <v>0.36832377516602094</v>
      </c>
      <c r="M1745" s="12"/>
      <c r="N1745" s="12"/>
      <c r="O1745" s="12"/>
      <c r="P1745" s="12">
        <f ca="1"/>
        <v>0</v>
      </c>
      <c r="Q1745" s="12">
        <f ca="1"/>
        <v>0</v>
      </c>
      <c r="R1745" s="12">
        <f ca="1"/>
        <v>0</v>
      </c>
      <c r="S1745" s="12">
        <f ca="1"/>
        <v>0</v>
      </c>
      <c r="T1745" s="12">
        <f ca="1"/>
        <v>0.38304966684470676</v>
      </c>
      <c r="U1745" s="12">
        <f ca="1"/>
        <v>19.996463075238491</v>
      </c>
      <c r="V1745" s="12"/>
      <c r="W1745" s="12">
        <f ca="1">INDEX(P$9:P$6003,UsefulSeries!$I1740)</f>
        <v>0</v>
      </c>
      <c r="X1745" s="12">
        <f ca="1">INDEX(Q$9:Q$6003,UsefulSeries!$I1740)</f>
        <v>0</v>
      </c>
      <c r="Y1745" s="12">
        <f ca="1">INDEX(R$9:R$6003,UsefulSeries!$I1740)</f>
        <v>5.376346417988552E-2</v>
      </c>
      <c r="Z1745" s="12">
        <f ca="1">INDEX(S$9:S$6003,UsefulSeries!$I1740)</f>
        <v>0.27643279424906286</v>
      </c>
      <c r="AA1745" s="12">
        <f ca="1">INDEX(T$9:T$6003,UsefulSeries!$I1740)</f>
        <v>0</v>
      </c>
      <c r="AB1745" s="12">
        <f ca="1">INDEX(U$9:U$6003,UsefulSeries!$I1740)</f>
        <v>0</v>
      </c>
      <c r="AC1745" s="12">
        <f>INDEX( K$9:K$6003,UsefulSeries!$I1740)</f>
        <v>0</v>
      </c>
      <c r="AD1745" s="12">
        <f>INDEX(L$9:L$6003,UsefulSeries!$I1740)</f>
        <v>-3.3571535869868455E-2</v>
      </c>
      <c r="AE1745" s="12"/>
      <c r="AF1745" s="12"/>
      <c r="AG1745" s="12"/>
      <c r="AH1745" s="12"/>
      <c r="AI1745" s="12"/>
      <c r="AJ1745" s="12"/>
      <c r="AK1745" s="12"/>
      <c r="AL1745" s="12"/>
      <c r="AM1745" s="12"/>
      <c r="AN1745" s="12">
        <f t="shared" ca="1" si="252"/>
        <v>0</v>
      </c>
      <c r="AO1745" s="12">
        <f t="shared" ca="1" si="253"/>
        <v>0</v>
      </c>
      <c r="AP1745" s="12">
        <f t="shared" ca="1" si="254"/>
        <v>5.376346417988552E-2</v>
      </c>
      <c r="AQ1745" s="12">
        <f t="shared" ca="1" si="255"/>
        <v>0.27643279424906286</v>
      </c>
      <c r="AR1745" s="12">
        <f t="shared" ca="1" si="256"/>
        <v>0</v>
      </c>
      <c r="AS1745" s="12">
        <f t="shared" ca="1" si="257"/>
        <v>0</v>
      </c>
      <c r="AT1745" s="12">
        <f t="shared" si="258"/>
        <v>0</v>
      </c>
      <c r="AU1745" s="12">
        <f t="shared" si="259"/>
        <v>-3.3571535869868455E-2</v>
      </c>
      <c r="AV1745" s="12"/>
      <c r="AW1745" s="12">
        <f ca="1">INDEX(I$9:I$6003,UsefulSeries!$I1740)</f>
        <v>0.15076856727165203</v>
      </c>
      <c r="AX1745" s="12"/>
      <c r="AY1745" s="12"/>
      <c r="AZ1745" s="12">
        <f ca="1"/>
        <v>5.376346417988552E-2</v>
      </c>
      <c r="BA1745" s="12"/>
      <c r="BB1745" s="12">
        <f t="shared" ca="1" si="260"/>
        <v>5.376346417988552E-2</v>
      </c>
      <c r="BC1745" s="12"/>
      <c r="BD1745" s="38">
        <f ca="1"/>
        <v>0.16751620252700578</v>
      </c>
    </row>
    <row r="1746" spans="1:56" x14ac:dyDescent="0.35">
      <c r="A1746" s="12">
        <f ca="1">INDEX('Flow probs &amp; rates'!$K$5:$K$5999,UsefulSeries!$E1744,0)*(1-INDEX('Flow probs &amp; rates'!$K$5:$K$5999,UsefulSeries!$E1744,0))/INDEX('Flow probs &amp; rates'!$E$4:$E$5999,UsefulSeries!$E1744,0)</f>
        <v>1.9675482958169396E-2</v>
      </c>
      <c r="B1746" s="12">
        <f ca="1">-INDEX('Flow probs &amp; rates'!$K$5:$K$5999,UsefulSeries!$E1744,0)*(INDEX('Flow probs &amp; rates'!$L$5:$L$5999,UsefulSeries!$E1744,0))/INDEX('Flow probs &amp; rates'!$E$4:$E$5999,UsefulSeries!$E1744,0)</f>
        <v>-2.525007061276208E-4</v>
      </c>
      <c r="C1746" s="12">
        <v>0</v>
      </c>
      <c r="D1746" s="12">
        <v>0</v>
      </c>
      <c r="E1746" s="12">
        <v>0</v>
      </c>
      <c r="F1746" s="12">
        <v>0</v>
      </c>
      <c r="G1746" s="12"/>
      <c r="H1746" s="12"/>
      <c r="I1746" s="12">
        <f ca="1">INDEX('Flow probs &amp; rates'!$K$5:$K$5999,UsefulSeries!$E1744)</f>
        <v>1.1721109408275499E-2</v>
      </c>
      <c r="J1746" s="12"/>
      <c r="K1746" s="12">
        <f>-INDEX('Flow probs &amp; rates'!$E$4:$E$5999,UsefulSeries!$E1744)</f>
        <v>-0.58873904275397171</v>
      </c>
      <c r="L1746" s="12">
        <f>INDEX('Flow probs &amp; rates'!$E$4:$E$5999,UsefulSeries!$E1744)</f>
        <v>0.58873904275397171</v>
      </c>
      <c r="M1746" s="12"/>
      <c r="N1746" s="12"/>
      <c r="O1746" s="12"/>
      <c r="P1746" s="12">
        <f t="array" aca="1" ref="P1746:U1751" ca="1">MINVERSE(A1746:F1751)</f>
        <v>50.832418076724331</v>
      </c>
      <c r="Q1746" s="12">
        <f ca="1"/>
        <v>0.60346600002908191</v>
      </c>
      <c r="R1746" s="12">
        <f ca="1"/>
        <v>0</v>
      </c>
      <c r="S1746" s="12">
        <f ca="1"/>
        <v>0</v>
      </c>
      <c r="T1746" s="12">
        <f ca="1"/>
        <v>0</v>
      </c>
      <c r="U1746" s="12">
        <f ca="1"/>
        <v>0</v>
      </c>
      <c r="V1746" s="12"/>
      <c r="W1746" s="12">
        <f ca="1">INDEX(P$10:P$6003,UsefulSeries!$I1740)</f>
        <v>0</v>
      </c>
      <c r="X1746" s="12">
        <f ca="1">INDEX(Q$10:Q$6003,UsefulSeries!$I1740)</f>
        <v>0</v>
      </c>
      <c r="Y1746" s="12">
        <f ca="1">INDEX(R$10:R$6003,UsefulSeries!$I1740)</f>
        <v>0</v>
      </c>
      <c r="Z1746" s="12">
        <f ca="1">INDEX(S$10:S$6003,UsefulSeries!$I1740)</f>
        <v>0</v>
      </c>
      <c r="AA1746" s="12">
        <f ca="1">INDEX(T$10:T$6003,UsefulSeries!$I1740)</f>
        <v>15.669607515966032</v>
      </c>
      <c r="AB1746" s="12">
        <f ca="1">INDEX(U$10:U$6003,UsefulSeries!$I1740)</f>
        <v>0.35445953467270364</v>
      </c>
      <c r="AC1746" s="12">
        <f>INDEX( K$10:K$6003,UsefulSeries!$I1740)</f>
        <v>0.33943646859374665</v>
      </c>
      <c r="AD1746" s="12">
        <f>INDEX(L$10:L$6003,UsefulSeries!$I1740)</f>
        <v>0</v>
      </c>
      <c r="AE1746" s="12"/>
      <c r="AF1746" s="12"/>
      <c r="AG1746" s="12"/>
      <c r="AH1746" s="12"/>
      <c r="AI1746" s="12"/>
      <c r="AJ1746" s="12"/>
      <c r="AK1746" s="12"/>
      <c r="AL1746" s="12"/>
      <c r="AM1746" s="12"/>
      <c r="AN1746" s="12">
        <f t="shared" ca="1" si="252"/>
        <v>0</v>
      </c>
      <c r="AO1746" s="12">
        <f t="shared" ca="1" si="253"/>
        <v>0</v>
      </c>
      <c r="AP1746" s="12">
        <f t="shared" ca="1" si="254"/>
        <v>0</v>
      </c>
      <c r="AQ1746" s="12">
        <f t="shared" ca="1" si="255"/>
        <v>0</v>
      </c>
      <c r="AR1746" s="12">
        <f t="shared" ca="1" si="256"/>
        <v>15.669607515966032</v>
      </c>
      <c r="AS1746" s="12">
        <f t="shared" ca="1" si="257"/>
        <v>0.35445953467270364</v>
      </c>
      <c r="AT1746" s="12">
        <f t="shared" si="258"/>
        <v>0.33943646859374665</v>
      </c>
      <c r="AU1746" s="12">
        <f t="shared" si="259"/>
        <v>0</v>
      </c>
      <c r="AV1746" s="12"/>
      <c r="AW1746" s="12">
        <f ca="1">INDEX(I$10:I$6003,UsefulSeries!$I1740)</f>
        <v>2.2163446870271903E-2</v>
      </c>
      <c r="AX1746" s="12"/>
      <c r="AY1746" s="12"/>
      <c r="AZ1746" s="12">
        <f ca="1"/>
        <v>0.35445953467270364</v>
      </c>
      <c r="BA1746" s="12"/>
      <c r="BB1746" s="12">
        <f t="shared" ca="1" si="260"/>
        <v>0.35445953467270364</v>
      </c>
      <c r="BC1746" s="12"/>
      <c r="BD1746" s="38">
        <f ca="1"/>
        <v>2.1209101086336304E-2</v>
      </c>
    </row>
    <row r="1747" spans="1:56" x14ac:dyDescent="0.35">
      <c r="A1747" s="12">
        <f ca="1">-INDEX('Flow probs &amp; rates'!$K$5:$K$5999,UsefulSeries!$E1744,0)*(INDEX('Flow probs &amp; rates'!$L$5:$L$5999,UsefulSeries!$E1744,0))/INDEX('Flow probs &amp; rates'!$E$4:$E$5999,UsefulSeries!$E1744,0)</f>
        <v>-2.525007061276208E-4</v>
      </c>
      <c r="B1747" s="12">
        <f ca="1">INDEX('Flow probs &amp; rates'!$L$5:$L$5999,UsefulSeries!$E1744,0)*(1-INDEX('Flow probs &amp; rates'!$L$5:$L$5999,UsefulSeries!$E1744,0))/INDEX('Flow probs &amp; rates'!$E$4:$E$5999,UsefulSeries!$E1744,0)</f>
        <v>2.1269170852920929E-2</v>
      </c>
      <c r="C1747" s="12">
        <v>0</v>
      </c>
      <c r="D1747" s="12">
        <v>0</v>
      </c>
      <c r="E1747" s="12">
        <v>0</v>
      </c>
      <c r="F1747" s="12">
        <v>0</v>
      </c>
      <c r="G1747" s="12"/>
      <c r="H1747" s="12"/>
      <c r="I1747" s="12">
        <f ca="1">INDEX('Flow probs &amp; rates'!$L$5:$L$5999,UsefulSeries!$E1744)</f>
        <v>1.2682845867415974E-2</v>
      </c>
      <c r="J1747" s="12"/>
      <c r="K1747" s="12">
        <f>-INDEX('Flow probs &amp; rates'!$E$4:$E$5999,UsefulSeries!$E1744)</f>
        <v>-0.58873904275397171</v>
      </c>
      <c r="L1747" s="12"/>
      <c r="M1747" s="12"/>
      <c r="N1747" s="12"/>
      <c r="O1747" s="12"/>
      <c r="P1747" s="12">
        <f ca="1"/>
        <v>0.60346600002908191</v>
      </c>
      <c r="Q1747" s="12">
        <f ca="1"/>
        <v>47.023571464412726</v>
      </c>
      <c r="R1747" s="12">
        <f ca="1"/>
        <v>0</v>
      </c>
      <c r="S1747" s="12">
        <f ca="1"/>
        <v>0</v>
      </c>
      <c r="T1747" s="12">
        <f ca="1"/>
        <v>0</v>
      </c>
      <c r="U1747" s="12">
        <f ca="1"/>
        <v>0</v>
      </c>
      <c r="V1747" s="12"/>
      <c r="W1747" s="12">
        <f ca="1">INDEX(P$11:P$6003,UsefulSeries!$I1740)</f>
        <v>0</v>
      </c>
      <c r="X1747" s="12">
        <f ca="1">INDEX(Q$11:Q$6003,UsefulSeries!$I1740)</f>
        <v>0</v>
      </c>
      <c r="Y1747" s="12">
        <f ca="1">INDEX(R$11:R$6003,UsefulSeries!$I1740)</f>
        <v>0</v>
      </c>
      <c r="Z1747" s="12">
        <f ca="1">INDEX(S$11:S$6003,UsefulSeries!$I1740)</f>
        <v>0</v>
      </c>
      <c r="AA1747" s="12">
        <f ca="1">INDEX(T$11:T$6003,UsefulSeries!$I1740)</f>
        <v>0.35445953467270364</v>
      </c>
      <c r="AB1747" s="12">
        <f ca="1">INDEX(U$11:U$6003,UsefulSeries!$I1740)</f>
        <v>17.141977314231358</v>
      </c>
      <c r="AC1747" s="12">
        <f>INDEX( K$11:K$6003,UsefulSeries!$I1740)</f>
        <v>0</v>
      </c>
      <c r="AD1747" s="12">
        <f>INDEX(L$11:L$6003,UsefulSeries!$I1740)</f>
        <v>0.33943646859374665</v>
      </c>
      <c r="AE1747" s="12"/>
      <c r="AF1747" s="12"/>
      <c r="AG1747" s="12"/>
      <c r="AH1747" s="12"/>
      <c r="AI1747" s="12"/>
      <c r="AJ1747" s="12"/>
      <c r="AK1747" s="12"/>
      <c r="AL1747" s="12"/>
      <c r="AM1747" s="12"/>
      <c r="AN1747" s="12">
        <f t="shared" ca="1" si="252"/>
        <v>0</v>
      </c>
      <c r="AO1747" s="12">
        <f t="shared" ca="1" si="253"/>
        <v>0</v>
      </c>
      <c r="AP1747" s="12">
        <f t="shared" ca="1" si="254"/>
        <v>0</v>
      </c>
      <c r="AQ1747" s="12">
        <f t="shared" ca="1" si="255"/>
        <v>0</v>
      </c>
      <c r="AR1747" s="12">
        <f t="shared" ca="1" si="256"/>
        <v>0.35445953467270364</v>
      </c>
      <c r="AS1747" s="12">
        <f t="shared" ca="1" si="257"/>
        <v>17.141977314231358</v>
      </c>
      <c r="AT1747" s="12">
        <f t="shared" si="258"/>
        <v>0</v>
      </c>
      <c r="AU1747" s="12">
        <f t="shared" si="259"/>
        <v>0.33943646859374665</v>
      </c>
      <c r="AV1747" s="12"/>
      <c r="AW1747" s="12">
        <f ca="1">INDEX(I$11:I$6003,UsefulSeries!$I1740)</f>
        <v>2.0219574629851592E-2</v>
      </c>
      <c r="AX1747" s="12"/>
      <c r="AY1747" s="12"/>
      <c r="AZ1747" s="12">
        <f ca="1"/>
        <v>0.35445953467270364</v>
      </c>
      <c r="BA1747" s="12"/>
      <c r="BB1747" s="12">
        <f t="shared" ca="1" si="260"/>
        <v>0.35445953467270364</v>
      </c>
      <c r="BC1747" s="12"/>
      <c r="BD1747" s="38">
        <f ca="1"/>
        <v>1.7054391359001799E-2</v>
      </c>
    </row>
    <row r="1748" spans="1:56" x14ac:dyDescent="0.35">
      <c r="A1748" s="12">
        <v>0</v>
      </c>
      <c r="B1748" s="12">
        <v>0</v>
      </c>
      <c r="C1748" s="12">
        <f ca="1">INDEX('Flow probs &amp; rates'!$M$5:$M$5999,UsefulSeries!$E1744,0)*(1-INDEX('Flow probs &amp; rates'!$M$5:$M$5999,UsefulSeries!$E1744,0))/INDEX('Flow probs &amp; rates'!$F$4:$F$5999,UsefulSeries!$E1744,0)</f>
        <v>3.8769335129225695</v>
      </c>
      <c r="D1748" s="12">
        <f ca="1">-INDEX('Flow probs &amp; rates'!$M$5:$M$5999,UsefulSeries!$E1744,0)*(INDEX('Flow probs &amp; rates'!$O$5:$O$5999,UsefulSeries!$E1744,0))/INDEX('Flow probs &amp; rates'!$F$4:$F$5999,UsefulSeries!$E1744,0)</f>
        <v>-0.755528377554888</v>
      </c>
      <c r="E1748" s="12">
        <v>0</v>
      </c>
      <c r="F1748" s="12">
        <v>0</v>
      </c>
      <c r="G1748" s="12"/>
      <c r="H1748" s="12"/>
      <c r="I1748" s="12">
        <f ca="1">INDEX('Flow probs &amp; rates'!$M$5:$M$5999,UsefulSeries!$E1744)</f>
        <v>0.18689659037685152</v>
      </c>
      <c r="J1748" s="12"/>
      <c r="K1748" s="12">
        <f>INDEX('Flow probs &amp; rates'!$F$4:$F$5999,UsefulSeries!$E1744)</f>
        <v>3.9197539595617503E-2</v>
      </c>
      <c r="L1748" s="12">
        <f>-INDEX('Flow probs &amp; rates'!$F$4:$F$5999,UsefulSeries!$E1744)</f>
        <v>-3.9197539595617503E-2</v>
      </c>
      <c r="M1748" s="12"/>
      <c r="N1748" s="12"/>
      <c r="O1748" s="12"/>
      <c r="P1748" s="12">
        <f ca="1"/>
        <v>0</v>
      </c>
      <c r="Q1748" s="12">
        <f ca="1"/>
        <v>0</v>
      </c>
      <c r="R1748" s="12">
        <f ca="1"/>
        <v>0.26960427694979211</v>
      </c>
      <c r="S1748" s="12">
        <f ca="1"/>
        <v>5.9875787432776259E-2</v>
      </c>
      <c r="T1748" s="12">
        <f ca="1"/>
        <v>0</v>
      </c>
      <c r="U1748" s="12">
        <f ca="1"/>
        <v>0</v>
      </c>
      <c r="V1748" s="12"/>
      <c r="W1748" s="12"/>
      <c r="X1748" s="12"/>
      <c r="Y1748" s="12"/>
      <c r="Z1748" s="12"/>
      <c r="AA1748" s="12"/>
      <c r="AB1748" s="12"/>
      <c r="AC1748" s="12"/>
      <c r="AD1748" s="12"/>
      <c r="AE1748" s="12">
        <f t="array" ref="AE1748:AJ1749">TRANSPOSE(AC1742:AD1747)</f>
        <v>-0.62699199553638485</v>
      </c>
      <c r="AF1748" s="12">
        <v>-0.62699199553638485</v>
      </c>
      <c r="AG1748" s="12">
        <v>3.3571535869868455E-2</v>
      </c>
      <c r="AH1748" s="12">
        <v>0</v>
      </c>
      <c r="AI1748" s="12">
        <v>0.33943646859374665</v>
      </c>
      <c r="AJ1748" s="12">
        <v>0</v>
      </c>
      <c r="AK1748" s="12"/>
      <c r="AL1748" s="12"/>
      <c r="AM1748" s="12"/>
      <c r="AN1748" s="12">
        <f t="shared" si="252"/>
        <v>-0.62699199553638485</v>
      </c>
      <c r="AO1748" s="12">
        <f t="shared" si="253"/>
        <v>-0.62699199553638485</v>
      </c>
      <c r="AP1748" s="12">
        <f t="shared" si="254"/>
        <v>3.3571535869868455E-2</v>
      </c>
      <c r="AQ1748" s="12">
        <f t="shared" si="255"/>
        <v>0</v>
      </c>
      <c r="AR1748" s="12">
        <f t="shared" si="256"/>
        <v>0.33943646859374665</v>
      </c>
      <c r="AS1748" s="12">
        <f t="shared" si="257"/>
        <v>0</v>
      </c>
      <c r="AT1748" s="12">
        <f t="shared" si="258"/>
        <v>0</v>
      </c>
      <c r="AU1748" s="12">
        <f t="shared" si="259"/>
        <v>0</v>
      </c>
      <c r="AV1748" s="12"/>
      <c r="AW1748" s="12"/>
      <c r="AX1748" s="12">
        <f>INDEX($N$6:$N$6003,UsefulSeries!$K1740)</f>
        <v>-3.4854233352721309E-4</v>
      </c>
      <c r="AY1748" s="12"/>
      <c r="AZ1748" s="12"/>
      <c r="BA1748" s="12"/>
      <c r="BB1748" s="12">
        <f t="shared" si="260"/>
        <v>-3.4854233352721309E-4</v>
      </c>
      <c r="BC1748" s="12"/>
      <c r="BD1748" s="38">
        <f ca="1"/>
        <v>4.7361302469145286E-2</v>
      </c>
    </row>
    <row r="1749" spans="1:56" x14ac:dyDescent="0.35">
      <c r="A1749" s="12">
        <v>0</v>
      </c>
      <c r="B1749" s="12">
        <v>0</v>
      </c>
      <c r="C1749" s="12">
        <f ca="1">-INDEX('Flow probs &amp; rates'!$M$5:$M$5999,UsefulSeries!$E1744,0)*(INDEX('Flow probs &amp; rates'!$O$5:$O$5999,UsefulSeries!$E1744,0))/INDEX('Flow probs &amp; rates'!$F$4:$F$5999,UsefulSeries!$E1744,0)</f>
        <v>-0.755528377554888</v>
      </c>
      <c r="D1749" s="12">
        <f ca="1">INDEX('Flow probs &amp; rates'!$O$5:$O$5999,UsefulSeries!$E1744,0)*(1-INDEX('Flow probs &amp; rates'!$O$5:$O$5999,UsefulSeries!$E1744,0))/INDEX('Flow probs &amp; rates'!$F$4:$F$5999,UsefulSeries!$E1744,0)</f>
        <v>3.4019374221078271</v>
      </c>
      <c r="E1749" s="12">
        <v>0</v>
      </c>
      <c r="F1749" s="12">
        <v>0</v>
      </c>
      <c r="G1749" s="12"/>
      <c r="H1749" s="12"/>
      <c r="I1749" s="12">
        <f ca="1">INDEX('Flow probs &amp; rates'!$O$5:$O$5999,UsefulSeries!$E1744)</f>
        <v>0.15845582541182829</v>
      </c>
      <c r="J1749" s="12"/>
      <c r="K1749" s="12"/>
      <c r="L1749" s="12">
        <f>-INDEX('Flow probs &amp; rates'!$F$4:$F$5999,UsefulSeries!$E1744)</f>
        <v>-3.9197539595617503E-2</v>
      </c>
      <c r="M1749" s="12"/>
      <c r="N1749" s="12"/>
      <c r="O1749" s="12"/>
      <c r="P1749" s="12">
        <f ca="1"/>
        <v>0</v>
      </c>
      <c r="Q1749" s="12">
        <f ca="1"/>
        <v>0</v>
      </c>
      <c r="R1749" s="12">
        <f ca="1"/>
        <v>5.9875787432776252E-2</v>
      </c>
      <c r="S1749" s="12">
        <f ca="1"/>
        <v>0.30724781994557721</v>
      </c>
      <c r="T1749" s="12">
        <f ca="1"/>
        <v>0</v>
      </c>
      <c r="U1749" s="12">
        <f ca="1"/>
        <v>0</v>
      </c>
      <c r="V1749" s="12"/>
      <c r="W1749" s="12"/>
      <c r="X1749" s="12"/>
      <c r="Y1749" s="12"/>
      <c r="Z1749" s="12"/>
      <c r="AA1749" s="12"/>
      <c r="AB1749" s="12"/>
      <c r="AC1749" s="12"/>
      <c r="AD1749" s="12"/>
      <c r="AE1749" s="12">
        <v>0.62699199553638485</v>
      </c>
      <c r="AF1749" s="12">
        <v>0</v>
      </c>
      <c r="AG1749" s="12">
        <v>-3.3571535869868455E-2</v>
      </c>
      <c r="AH1749" s="12">
        <v>-3.3571535869868455E-2</v>
      </c>
      <c r="AI1749" s="12">
        <v>0</v>
      </c>
      <c r="AJ1749" s="12">
        <v>0.33943646859374665</v>
      </c>
      <c r="AK1749" s="12"/>
      <c r="AL1749" s="12"/>
      <c r="AM1749" s="12"/>
      <c r="AN1749" s="12">
        <f t="shared" si="252"/>
        <v>0.62699199553638485</v>
      </c>
      <c r="AO1749" s="12">
        <f t="shared" si="253"/>
        <v>0</v>
      </c>
      <c r="AP1749" s="12">
        <f t="shared" si="254"/>
        <v>-3.3571535869868455E-2</v>
      </c>
      <c r="AQ1749" s="12">
        <f t="shared" si="255"/>
        <v>-3.3571535869868455E-2</v>
      </c>
      <c r="AR1749" s="12">
        <f t="shared" si="256"/>
        <v>0</v>
      </c>
      <c r="AS1749" s="12">
        <f t="shared" si="257"/>
        <v>0.33943646859374665</v>
      </c>
      <c r="AT1749" s="12">
        <f t="shared" si="258"/>
        <v>0</v>
      </c>
      <c r="AU1749" s="12">
        <f t="shared" si="259"/>
        <v>0</v>
      </c>
      <c r="AV1749" s="12"/>
      <c r="AW1749" s="12"/>
      <c r="AX1749" s="12">
        <f>INDEX('Margin error adjustment'!N$7:N$6003,UsefulSeries!$K1740)</f>
        <v>-8.2254145310673571E-4</v>
      </c>
      <c r="AY1749" s="12"/>
      <c r="AZ1749" s="12"/>
      <c r="BA1749" s="12"/>
      <c r="BB1749" s="12">
        <f t="shared" si="260"/>
        <v>-8.2254145310673571E-4</v>
      </c>
      <c r="BC1749" s="12"/>
      <c r="BD1749" s="38">
        <f ca="1"/>
        <v>0.16084240156329579</v>
      </c>
    </row>
    <row r="1750" spans="1:56" x14ac:dyDescent="0.35">
      <c r="A1750" s="12">
        <v>0</v>
      </c>
      <c r="B1750" s="12">
        <v>0</v>
      </c>
      <c r="C1750" s="12">
        <v>0</v>
      </c>
      <c r="D1750" s="12">
        <v>0</v>
      </c>
      <c r="E1750" s="12">
        <f ca="1">INDEX('Flow probs &amp; rates'!$P$5:$P$5999,UsefulSeries!$E1744,0)*(1-INDEX('Flow probs &amp; rates'!$P$5:$P$5999,UsefulSeries!$E1744,0))/INDEX('Flow probs &amp; rates'!$G$4:$G$5999,UsefulSeries!$E1744,0)</f>
        <v>5.6190957736664188E-2</v>
      </c>
      <c r="F1750" s="12">
        <f ca="1">-INDEX('Flow probs &amp; rates'!$P$5:$P$5999,UsefulSeries!$E1744,0)*(INDEX('Flow probs &amp; rates'!$Q$5:$Q$5999,UsefulSeries!$E1744,0))/INDEX('Flow probs &amp; rates'!$G$4:$G$5999,UsefulSeries!$E1744,0)</f>
        <v>-1.1430186706379826E-3</v>
      </c>
      <c r="G1750" s="12"/>
      <c r="H1750" s="12"/>
      <c r="I1750" s="12">
        <f ca="1">INDEX('Flow probs &amp; rates'!$P$5:$P$5999,UsefulSeries!$E1744)</f>
        <v>2.1362976543344559E-2</v>
      </c>
      <c r="J1750" s="12"/>
      <c r="K1750" s="12">
        <f>INDEX('Flow probs &amp; rates'!$G$4:$G$5999,UsefulSeries!$E1744)</f>
        <v>0.37206341765041079</v>
      </c>
      <c r="L1750" s="12"/>
      <c r="M1750" s="12"/>
      <c r="N1750" s="12"/>
      <c r="O1750" s="12"/>
      <c r="P1750" s="12">
        <f ca="1"/>
        <v>0</v>
      </c>
      <c r="Q1750" s="12">
        <f ca="1"/>
        <v>0</v>
      </c>
      <c r="R1750" s="12">
        <f ca="1"/>
        <v>0</v>
      </c>
      <c r="S1750" s="12">
        <f ca="1"/>
        <v>0</v>
      </c>
      <c r="T1750" s="12">
        <f ca="1"/>
        <v>17.804351846076568</v>
      </c>
      <c r="U1750" s="12">
        <f ca="1"/>
        <v>0.38807949772145223</v>
      </c>
      <c r="V1750" s="12"/>
      <c r="W1750" s="12">
        <f ca="1">INDEX(P$6:P$6003,UsefulSeries!$I1748)</f>
        <v>49.804639961502247</v>
      </c>
      <c r="X1750" s="12">
        <f ca="1">INDEX(Q$6:Q$6003,UsefulSeries!$I1748)</f>
        <v>0.64334864969838712</v>
      </c>
      <c r="Y1750" s="12">
        <f ca="1">INDEX(R$6:R$6003,UsefulSeries!$I1748)</f>
        <v>0</v>
      </c>
      <c r="Z1750" s="12">
        <f ca="1">INDEX(S$6:S$6003,UsefulSeries!$I1748)</f>
        <v>0</v>
      </c>
      <c r="AA1750" s="12">
        <f ca="1">INDEX(T$6:T$6003,UsefulSeries!$I1748)</f>
        <v>0</v>
      </c>
      <c r="AB1750" s="12">
        <f ca="1">INDEX(U$6:U$6003,UsefulSeries!$I1748)</f>
        <v>0</v>
      </c>
      <c r="AC1750" s="12">
        <f>INDEX( K$6:K$6003,UsefulSeries!$I1748)</f>
        <v>-0.62664345320285764</v>
      </c>
      <c r="AD1750" s="12">
        <f>INDEX(L$6:L$6003,UsefulSeries!$I1748)</f>
        <v>0.62664345320285764</v>
      </c>
      <c r="AE1750" s="12"/>
      <c r="AF1750" s="12"/>
      <c r="AG1750" s="12"/>
      <c r="AH1750" s="12"/>
      <c r="AI1750" s="12"/>
      <c r="AJ1750" s="12"/>
      <c r="AK1750" s="12"/>
      <c r="AL1750" s="12"/>
      <c r="AM1750" s="12"/>
      <c r="AN1750" s="12">
        <f t="shared" ca="1" si="252"/>
        <v>49.804639961502247</v>
      </c>
      <c r="AO1750" s="12">
        <f t="shared" ca="1" si="253"/>
        <v>0.64334864969838712</v>
      </c>
      <c r="AP1750" s="12">
        <f t="shared" ca="1" si="254"/>
        <v>0</v>
      </c>
      <c r="AQ1750" s="12">
        <f t="shared" ca="1" si="255"/>
        <v>0</v>
      </c>
      <c r="AR1750" s="12">
        <f t="shared" ca="1" si="256"/>
        <v>0</v>
      </c>
      <c r="AS1750" s="12">
        <f t="shared" ca="1" si="257"/>
        <v>0</v>
      </c>
      <c r="AT1750" s="12">
        <f t="shared" si="258"/>
        <v>-0.62664345320285764</v>
      </c>
      <c r="AU1750" s="12">
        <f t="shared" si="259"/>
        <v>0.62664345320285764</v>
      </c>
      <c r="AV1750" s="12"/>
      <c r="AW1750" s="12">
        <f ca="1">INDEX(I$6:I$6003,UsefulSeries!$I1748)</f>
        <v>1.2746684159054984E-2</v>
      </c>
      <c r="AX1750" s="12"/>
      <c r="AY1750" s="12"/>
      <c r="AZ1750" s="12">
        <f t="array" aca="1" ref="AZ1750:AZ1755" ca="1">MMULT(W1750:AB1755,AW1750:AW1755)</f>
        <v>0.64334864969838712</v>
      </c>
      <c r="BA1750" s="12"/>
      <c r="BB1750" s="12">
        <f t="shared" ca="1" si="260"/>
        <v>0.64334864969838712</v>
      </c>
      <c r="BC1750" s="12"/>
      <c r="BD1750" s="38">
        <f t="array" aca="1" ref="BD1750:BD1757" ca="1">MMULT(MINVERSE(AN1750:AU1757),BB1750:BB1757)</f>
        <v>1.2499776354553196E-2</v>
      </c>
    </row>
    <row r="1751" spans="1:56" x14ac:dyDescent="0.35">
      <c r="A1751" s="12">
        <v>0</v>
      </c>
      <c r="B1751" s="12">
        <v>0</v>
      </c>
      <c r="C1751" s="12">
        <v>0</v>
      </c>
      <c r="D1751" s="12">
        <v>0</v>
      </c>
      <c r="E1751" s="12">
        <f ca="1">-INDEX('Flow probs &amp; rates'!$P$5:$P$5999,UsefulSeries!$E1744,0)*(INDEX('Flow probs &amp; rates'!$Q$5:$Q$5999,UsefulSeries!$E1744,0))/INDEX('Flow probs &amp; rates'!$G$4:$G$5999,UsefulSeries!$E1744,0)</f>
        <v>-1.1430186706379826E-3</v>
      </c>
      <c r="F1751" s="12">
        <f ca="1">INDEX('Flow probs &amp; rates'!$Q$5:$Q$5999,UsefulSeries!$E1744,0)*(1-INDEX('Flow probs &amp; rates'!$Q$5:$Q$5999,UsefulSeries!$E1744,0))/INDEX('Flow probs &amp; rates'!$G$4:$G$5999,UsefulSeries!$E1744,0)</f>
        <v>5.2439530297682113E-2</v>
      </c>
      <c r="G1751" s="12"/>
      <c r="H1751" s="12"/>
      <c r="I1751" s="12">
        <f ca="1">INDEX('Flow probs &amp; rates'!$Q$5:$Q$5999,UsefulSeries!$E1744)</f>
        <v>1.990712446708592E-2</v>
      </c>
      <c r="J1751" s="12"/>
      <c r="K1751" s="12"/>
      <c r="L1751" s="12">
        <f>INDEX('Flow probs &amp; rates'!$G$4:$G$5999,UsefulSeries!$E1744)</f>
        <v>0.37206341765041079</v>
      </c>
      <c r="M1751" s="12"/>
      <c r="N1751" s="12"/>
      <c r="O1751" s="12"/>
      <c r="P1751" s="12">
        <f ca="1"/>
        <v>0</v>
      </c>
      <c r="Q1751" s="12">
        <f ca="1"/>
        <v>0</v>
      </c>
      <c r="R1751" s="12">
        <f ca="1"/>
        <v>0</v>
      </c>
      <c r="S1751" s="12">
        <f ca="1"/>
        <v>0</v>
      </c>
      <c r="T1751" s="12">
        <f ca="1"/>
        <v>0.38807949772145223</v>
      </c>
      <c r="U1751" s="12">
        <f ca="1"/>
        <v>19.078042393446232</v>
      </c>
      <c r="V1751" s="12"/>
      <c r="W1751" s="12">
        <f ca="1">INDEX(P$7:P$6003,UsefulSeries!$I1748)</f>
        <v>0.64334864969838712</v>
      </c>
      <c r="X1751" s="12">
        <f ca="1">INDEX(Q$7:Q$6003,UsefulSeries!$I1748)</f>
        <v>48.046940380374409</v>
      </c>
      <c r="Y1751" s="12">
        <f ca="1">INDEX(R$7:R$6003,UsefulSeries!$I1748)</f>
        <v>0</v>
      </c>
      <c r="Z1751" s="12">
        <f ca="1">INDEX(S$7:S$6003,UsefulSeries!$I1748)</f>
        <v>0</v>
      </c>
      <c r="AA1751" s="12">
        <f ca="1">INDEX(T$7:T$6003,UsefulSeries!$I1748)</f>
        <v>0</v>
      </c>
      <c r="AB1751" s="12">
        <f ca="1">INDEX(U$7:U$6003,UsefulSeries!$I1748)</f>
        <v>0</v>
      </c>
      <c r="AC1751" s="12">
        <f>INDEX( K$7:K$6003,UsefulSeries!$I1748,1)</f>
        <v>-0.62664345320285764</v>
      </c>
      <c r="AD1751" s="12">
        <f>INDEX(L$7:L$6003,UsefulSeries!$I1748,1)</f>
        <v>0</v>
      </c>
      <c r="AE1751" s="12"/>
      <c r="AF1751" s="12"/>
      <c r="AG1751" s="12"/>
      <c r="AH1751" s="12"/>
      <c r="AI1751" s="12"/>
      <c r="AJ1751" s="12"/>
      <c r="AK1751" s="12"/>
      <c r="AL1751" s="12"/>
      <c r="AM1751" s="12"/>
      <c r="AN1751" s="12">
        <f t="shared" ca="1" si="252"/>
        <v>0.64334864969838712</v>
      </c>
      <c r="AO1751" s="12">
        <f t="shared" ca="1" si="253"/>
        <v>48.046940380374409</v>
      </c>
      <c r="AP1751" s="12">
        <f t="shared" ca="1" si="254"/>
        <v>0</v>
      </c>
      <c r="AQ1751" s="12">
        <f t="shared" ca="1" si="255"/>
        <v>0</v>
      </c>
      <c r="AR1751" s="12">
        <f t="shared" ca="1" si="256"/>
        <v>0</v>
      </c>
      <c r="AS1751" s="12">
        <f t="shared" ca="1" si="257"/>
        <v>0</v>
      </c>
      <c r="AT1751" s="12">
        <f t="shared" si="258"/>
        <v>-0.62664345320285764</v>
      </c>
      <c r="AU1751" s="12">
        <f t="shared" si="259"/>
        <v>0</v>
      </c>
      <c r="AV1751" s="12"/>
      <c r="AW1751" s="12">
        <f ca="1">INDEX(I$7:I$6003,UsefulSeries!$I1748)</f>
        <v>1.3219324323843195E-2</v>
      </c>
      <c r="AX1751" s="12"/>
      <c r="AY1751" s="12"/>
      <c r="AZ1751" s="12">
        <f ca="1"/>
        <v>0.64334864969838701</v>
      </c>
      <c r="BA1751" s="12"/>
      <c r="BB1751" s="12">
        <f t="shared" ca="1" si="260"/>
        <v>0.64334864969838701</v>
      </c>
      <c r="BC1751" s="12"/>
      <c r="BD1751" s="38">
        <f ca="1"/>
        <v>1.3305157314288553E-2</v>
      </c>
    </row>
    <row r="1752" spans="1:56" x14ac:dyDescent="0.35">
      <c r="A1752" s="12">
        <f ca="1">INDEX('Flow probs &amp; rates'!$K$5:$K$5999,UsefulSeries!$E1750,0)*(1-INDEX('Flow probs &amp; rates'!$K$5:$K$5999,UsefulSeries!$E1750,0))/INDEX('Flow probs &amp; rates'!$E$4:$E$5999,UsefulSeries!$E1750,0)</f>
        <v>2.0141380496594558E-2</v>
      </c>
      <c r="B1752" s="12">
        <f ca="1">-INDEX('Flow probs &amp; rates'!$K$5:$K$5999,UsefulSeries!$E1750,0)*(INDEX('Flow probs &amp; rates'!$L$5:$L$5999,UsefulSeries!$E1750,0))/INDEX('Flow probs &amp; rates'!$E$4:$E$5999,UsefulSeries!$E1750,0)</f>
        <v>-2.5520831504847736E-4</v>
      </c>
      <c r="C1752" s="12">
        <v>0</v>
      </c>
      <c r="D1752" s="12">
        <v>0</v>
      </c>
      <c r="E1752" s="12">
        <v>0</v>
      </c>
      <c r="F1752" s="12">
        <v>0</v>
      </c>
      <c r="G1752" s="12"/>
      <c r="H1752" s="12"/>
      <c r="I1752" s="12">
        <f ca="1">INDEX('Flow probs &amp; rates'!$K$5:$K$5999,UsefulSeries!$E1750)</f>
        <v>1.200267178751477E-2</v>
      </c>
      <c r="J1752" s="12"/>
      <c r="K1752" s="12">
        <f>-INDEX('Flow probs &amp; rates'!$E$4:$E$5999,UsefulSeries!$E1750)</f>
        <v>-0.58876836468488258</v>
      </c>
      <c r="L1752" s="12">
        <f>INDEX('Flow probs &amp; rates'!$E$4:$E$5999,UsefulSeries!$E1750)</f>
        <v>0.58876836468488258</v>
      </c>
      <c r="M1752" s="12"/>
      <c r="N1752" s="12"/>
      <c r="O1752" s="12"/>
      <c r="P1752" s="12">
        <f t="array" aca="1" ref="P1752:U1757" ca="1">MINVERSE(A1752:F1757)</f>
        <v>49.656677501771895</v>
      </c>
      <c r="Q1752" s="12">
        <f ca="1"/>
        <v>0.60356873499531394</v>
      </c>
      <c r="R1752" s="12">
        <f ca="1"/>
        <v>0</v>
      </c>
      <c r="S1752" s="12">
        <f ca="1"/>
        <v>0</v>
      </c>
      <c r="T1752" s="12">
        <f ca="1"/>
        <v>0</v>
      </c>
      <c r="U1752" s="12">
        <f ca="1"/>
        <v>0</v>
      </c>
      <c r="V1752" s="12"/>
      <c r="W1752" s="12">
        <f ca="1">INDEX(P$8:P$6003,UsefulSeries!$I1748)</f>
        <v>0</v>
      </c>
      <c r="X1752" s="12">
        <f ca="1">INDEX(Q$8:Q$6003,UsefulSeries!$I1748)</f>
        <v>0</v>
      </c>
      <c r="Y1752" s="12">
        <f ca="1">INDEX(R$8:R$6003,UsefulSeries!$I1748)</f>
        <v>0.20349320311490582</v>
      </c>
      <c r="Z1752" s="12">
        <f ca="1">INDEX(S$8:S$6003,UsefulSeries!$I1748)</f>
        <v>5.0195697067639752E-2</v>
      </c>
      <c r="AA1752" s="12">
        <f ca="1">INDEX(T$8:T$6003,UsefulSeries!$I1748)</f>
        <v>0</v>
      </c>
      <c r="AB1752" s="12">
        <f ca="1">INDEX(U$8:U$6003,UsefulSeries!$I1748)</f>
        <v>0</v>
      </c>
      <c r="AC1752" s="12">
        <f>INDEX( K$8:K$6003,UsefulSeries!$I1748)</f>
        <v>3.2748994416761719E-2</v>
      </c>
      <c r="AD1752" s="12">
        <f>INDEX(L$8:L$6003,UsefulSeries!$I1748)</f>
        <v>-3.2748994416761719E-2</v>
      </c>
      <c r="AE1752" s="12"/>
      <c r="AF1752" s="12"/>
      <c r="AG1752" s="12"/>
      <c r="AH1752" s="12"/>
      <c r="AI1752" s="12"/>
      <c r="AJ1752" s="12"/>
      <c r="AK1752" s="12"/>
      <c r="AL1752" s="12"/>
      <c r="AM1752" s="12"/>
      <c r="AN1752" s="12">
        <f t="shared" ca="1" si="252"/>
        <v>0</v>
      </c>
      <c r="AO1752" s="12">
        <f t="shared" ca="1" si="253"/>
        <v>0</v>
      </c>
      <c r="AP1752" s="12">
        <f t="shared" ca="1" si="254"/>
        <v>0.20349320311490582</v>
      </c>
      <c r="AQ1752" s="12">
        <f t="shared" ca="1" si="255"/>
        <v>5.0195697067639752E-2</v>
      </c>
      <c r="AR1752" s="12">
        <f t="shared" ca="1" si="256"/>
        <v>0</v>
      </c>
      <c r="AS1752" s="12">
        <f t="shared" ca="1" si="257"/>
        <v>0</v>
      </c>
      <c r="AT1752" s="12">
        <f t="shared" si="258"/>
        <v>3.2748994416761719E-2</v>
      </c>
      <c r="AU1752" s="12">
        <f t="shared" si="259"/>
        <v>-3.2748994416761719E-2</v>
      </c>
      <c r="AV1752" s="12"/>
      <c r="AW1752" s="12">
        <f ca="1">INDEX(I$8:I$6003,UsefulSeries!$I1748)</f>
        <v>0.21363031442053768</v>
      </c>
      <c r="AX1752" s="12"/>
      <c r="AY1752" s="12"/>
      <c r="AZ1752" s="12">
        <f ca="1"/>
        <v>5.0195697067639759E-2</v>
      </c>
      <c r="BA1752" s="12"/>
      <c r="BB1752" s="12">
        <f t="shared" ca="1" si="260"/>
        <v>5.0195697067639759E-2</v>
      </c>
      <c r="BC1752" s="12"/>
      <c r="BD1752" s="38">
        <f ca="1"/>
        <v>0.21617210448296428</v>
      </c>
    </row>
    <row r="1753" spans="1:56" x14ac:dyDescent="0.35">
      <c r="A1753" s="12">
        <f ca="1">-INDEX('Flow probs &amp; rates'!$K$5:$K$5999,UsefulSeries!$E1750,0)*(INDEX('Flow probs &amp; rates'!$L$5:$L$5999,UsefulSeries!$E1750,0))/INDEX('Flow probs &amp; rates'!$E$4:$E$5999,UsefulSeries!$E1750,0)</f>
        <v>-2.5520831504847736E-4</v>
      </c>
      <c r="B1753" s="12">
        <f ca="1">INDEX('Flow probs &amp; rates'!$L$5:$L$5999,UsefulSeries!$E1750,0)*(1-INDEX('Flow probs &amp; rates'!$L$5:$L$5999,UsefulSeries!$E1750,0))/INDEX('Flow probs &amp; rates'!$E$4:$E$5999,UsefulSeries!$E1750,0)</f>
        <v>2.0996443754216707E-2</v>
      </c>
      <c r="C1753" s="12">
        <v>0</v>
      </c>
      <c r="D1753" s="12">
        <v>0</v>
      </c>
      <c r="E1753" s="12">
        <v>0</v>
      </c>
      <c r="F1753" s="12">
        <v>0</v>
      </c>
      <c r="G1753" s="12"/>
      <c r="H1753" s="12"/>
      <c r="I1753" s="12">
        <f ca="1">INDEX('Flow probs &amp; rates'!$L$5:$L$5999,UsefulSeries!$E1750)</f>
        <v>1.2518761236258742E-2</v>
      </c>
      <c r="J1753" s="12"/>
      <c r="K1753" s="12">
        <f>-INDEX('Flow probs &amp; rates'!$E$4:$E$5999,UsefulSeries!$E1750)</f>
        <v>-0.58876836468488258</v>
      </c>
      <c r="L1753" s="12"/>
      <c r="M1753" s="12"/>
      <c r="N1753" s="12"/>
      <c r="O1753" s="12"/>
      <c r="P1753" s="12">
        <f ca="1"/>
        <v>0.60356873499531405</v>
      </c>
      <c r="Q1753" s="12">
        <f ca="1"/>
        <v>47.634449312827734</v>
      </c>
      <c r="R1753" s="12">
        <f ca="1"/>
        <v>0</v>
      </c>
      <c r="S1753" s="12">
        <f ca="1"/>
        <v>0</v>
      </c>
      <c r="T1753" s="12">
        <f ca="1"/>
        <v>0</v>
      </c>
      <c r="U1753" s="12">
        <f ca="1"/>
        <v>0</v>
      </c>
      <c r="V1753" s="12"/>
      <c r="W1753" s="12">
        <f ca="1">INDEX(P$9:P$6003,UsefulSeries!$I1748)</f>
        <v>0</v>
      </c>
      <c r="X1753" s="12">
        <f ca="1">INDEX(Q$9:Q$6003,UsefulSeries!$I1748)</f>
        <v>0</v>
      </c>
      <c r="Y1753" s="12">
        <f ca="1">INDEX(R$9:R$6003,UsefulSeries!$I1748)</f>
        <v>5.0195697067639759E-2</v>
      </c>
      <c r="Z1753" s="12">
        <f ca="1">INDEX(S$9:S$6003,UsefulSeries!$I1748)</f>
        <v>0.29469453212446756</v>
      </c>
      <c r="AA1753" s="12">
        <f ca="1">INDEX(T$9:T$6003,UsefulSeries!$I1748)</f>
        <v>0</v>
      </c>
      <c r="AB1753" s="12">
        <f ca="1">INDEX(U$9:U$6003,UsefulSeries!$I1748)</f>
        <v>0</v>
      </c>
      <c r="AC1753" s="12">
        <f>INDEX( K$9:K$6003,UsefulSeries!$I1748)</f>
        <v>0</v>
      </c>
      <c r="AD1753" s="12">
        <f>INDEX(L$9:L$6003,UsefulSeries!$I1748)</f>
        <v>-3.2748994416761719E-2</v>
      </c>
      <c r="AE1753" s="12"/>
      <c r="AF1753" s="12"/>
      <c r="AG1753" s="12"/>
      <c r="AH1753" s="12"/>
      <c r="AI1753" s="12"/>
      <c r="AJ1753" s="12"/>
      <c r="AK1753" s="12"/>
      <c r="AL1753" s="12"/>
      <c r="AM1753" s="12"/>
      <c r="AN1753" s="12">
        <f t="shared" ca="1" si="252"/>
        <v>0</v>
      </c>
      <c r="AO1753" s="12">
        <f t="shared" ca="1" si="253"/>
        <v>0</v>
      </c>
      <c r="AP1753" s="12">
        <f t="shared" ca="1" si="254"/>
        <v>5.0195697067639759E-2</v>
      </c>
      <c r="AQ1753" s="12">
        <f t="shared" ca="1" si="255"/>
        <v>0.29469453212446756</v>
      </c>
      <c r="AR1753" s="12">
        <f t="shared" ca="1" si="256"/>
        <v>0</v>
      </c>
      <c r="AS1753" s="12">
        <f t="shared" ca="1" si="257"/>
        <v>0</v>
      </c>
      <c r="AT1753" s="12">
        <f t="shared" si="258"/>
        <v>0</v>
      </c>
      <c r="AU1753" s="12">
        <f t="shared" si="259"/>
        <v>-3.2748994416761719E-2</v>
      </c>
      <c r="AV1753" s="12"/>
      <c r="AW1753" s="12">
        <f ca="1">INDEX(I$9:I$6003,UsefulSeries!$I1748)</f>
        <v>0.13394335563664347</v>
      </c>
      <c r="AX1753" s="12"/>
      <c r="AY1753" s="12"/>
      <c r="AZ1753" s="12">
        <f ca="1"/>
        <v>5.0195697067639752E-2</v>
      </c>
      <c r="BA1753" s="12"/>
      <c r="BB1753" s="12">
        <f t="shared" ca="1" si="260"/>
        <v>5.0195697067639752E-2</v>
      </c>
      <c r="BC1753" s="12"/>
      <c r="BD1753" s="38">
        <f ca="1"/>
        <v>0.13638456740222848</v>
      </c>
    </row>
    <row r="1754" spans="1:56" x14ac:dyDescent="0.35">
      <c r="A1754" s="12">
        <v>0</v>
      </c>
      <c r="B1754" s="12">
        <v>0</v>
      </c>
      <c r="C1754" s="12">
        <f ca="1">INDEX('Flow probs &amp; rates'!$M$5:$M$5999,UsefulSeries!$E1750,0)*(1-INDEX('Flow probs &amp; rates'!$M$5:$M$5999,UsefulSeries!$E1750,0))/INDEX('Flow probs &amp; rates'!$F$4:$F$5999,UsefulSeries!$E1750,0)</f>
        <v>3.9311941416855647</v>
      </c>
      <c r="D1754" s="12">
        <f ca="1">-INDEX('Flow probs &amp; rates'!$M$5:$M$5999,UsefulSeries!$E1750,0)*(INDEX('Flow probs &amp; rates'!$O$5:$O$5999,UsefulSeries!$E1750,0))/INDEX('Flow probs &amp; rates'!$F$4:$F$5999,UsefulSeries!$E1750,0)</f>
        <v>-0.767574321477834</v>
      </c>
      <c r="E1754" s="12">
        <v>0</v>
      </c>
      <c r="F1754" s="12">
        <v>0</v>
      </c>
      <c r="G1754" s="12"/>
      <c r="H1754" s="12"/>
      <c r="I1754" s="12">
        <f ca="1">INDEX('Flow probs &amp; rates'!$M$5:$M$5999,UsefulSeries!$E1750)</f>
        <v>0.19064062058824727</v>
      </c>
      <c r="J1754" s="12"/>
      <c r="K1754" s="12">
        <f>INDEX('Flow probs &amp; rates'!$F$4:$F$5999,UsefulSeries!$E1750)</f>
        <v>3.9249339719411039E-2</v>
      </c>
      <c r="L1754" s="12">
        <f>-INDEX('Flow probs &amp; rates'!$F$4:$F$5999,UsefulSeries!$E1750)</f>
        <v>-3.9249339719411039E-2</v>
      </c>
      <c r="M1754" s="12"/>
      <c r="N1754" s="12"/>
      <c r="O1754" s="12"/>
      <c r="P1754" s="12">
        <f ca="1"/>
        <v>0</v>
      </c>
      <c r="Q1754" s="12">
        <f ca="1"/>
        <v>0</v>
      </c>
      <c r="R1754" s="12">
        <f ca="1"/>
        <v>0.26614158621893846</v>
      </c>
      <c r="S1754" s="12">
        <f ca="1"/>
        <v>6.026028139365032E-2</v>
      </c>
      <c r="T1754" s="12">
        <f ca="1"/>
        <v>0</v>
      </c>
      <c r="U1754" s="12">
        <f ca="1"/>
        <v>0</v>
      </c>
      <c r="V1754" s="12"/>
      <c r="W1754" s="12">
        <f ca="1">INDEX(P$10:P$6003,UsefulSeries!$I1748)</f>
        <v>0</v>
      </c>
      <c r="X1754" s="12">
        <f ca="1">INDEX(Q$10:Q$6003,UsefulSeries!$I1748)</f>
        <v>0</v>
      </c>
      <c r="Y1754" s="12">
        <f ca="1">INDEX(R$10:R$6003,UsefulSeries!$I1748)</f>
        <v>0</v>
      </c>
      <c r="Z1754" s="12">
        <f ca="1">INDEX(S$10:S$6003,UsefulSeries!$I1748)</f>
        <v>0</v>
      </c>
      <c r="AA1754" s="12">
        <f ca="1">INDEX(T$10:T$6003,UsefulSeries!$I1748)</f>
        <v>15.583603745829462</v>
      </c>
      <c r="AB1754" s="12">
        <f ca="1">INDEX(U$10:U$6003,UsefulSeries!$I1748)</f>
        <v>0.35600248255855299</v>
      </c>
      <c r="AC1754" s="12">
        <f>INDEX( K$10:K$6003,UsefulSeries!$I1748)</f>
        <v>0.3406075523803806</v>
      </c>
      <c r="AD1754" s="12">
        <f>INDEX(L$10:L$6003,UsefulSeries!$I1748)</f>
        <v>0</v>
      </c>
      <c r="AE1754" s="12"/>
      <c r="AF1754" s="12"/>
      <c r="AG1754" s="12"/>
      <c r="AH1754" s="12"/>
      <c r="AI1754" s="12"/>
      <c r="AJ1754" s="12"/>
      <c r="AK1754" s="12"/>
      <c r="AL1754" s="12"/>
      <c r="AM1754" s="12"/>
      <c r="AN1754" s="12">
        <f t="shared" ca="1" si="252"/>
        <v>0</v>
      </c>
      <c r="AO1754" s="12">
        <f t="shared" ca="1" si="253"/>
        <v>0</v>
      </c>
      <c r="AP1754" s="12">
        <f t="shared" ca="1" si="254"/>
        <v>0</v>
      </c>
      <c r="AQ1754" s="12">
        <f t="shared" ca="1" si="255"/>
        <v>0</v>
      </c>
      <c r="AR1754" s="12">
        <f t="shared" ca="1" si="256"/>
        <v>15.583603745829462</v>
      </c>
      <c r="AS1754" s="12">
        <f t="shared" ca="1" si="257"/>
        <v>0.35600248255855299</v>
      </c>
      <c r="AT1754" s="12">
        <f t="shared" si="258"/>
        <v>0.3406075523803806</v>
      </c>
      <c r="AU1754" s="12">
        <f t="shared" si="259"/>
        <v>0</v>
      </c>
      <c r="AV1754" s="12"/>
      <c r="AW1754" s="12">
        <f ca="1">INDEX(I$10:I$6003,UsefulSeries!$I1748)</f>
        <v>2.2367774575364579E-2</v>
      </c>
      <c r="AX1754" s="12"/>
      <c r="AY1754" s="12"/>
      <c r="AZ1754" s="12">
        <f ca="1"/>
        <v>0.35600248255855305</v>
      </c>
      <c r="BA1754" s="12"/>
      <c r="BB1754" s="12">
        <f t="shared" ca="1" si="260"/>
        <v>0.35600248255855305</v>
      </c>
      <c r="BC1754" s="12"/>
      <c r="BD1754" s="38">
        <f ca="1"/>
        <v>2.2241482452300353E-2</v>
      </c>
    </row>
    <row r="1755" spans="1:56" x14ac:dyDescent="0.35">
      <c r="A1755" s="12">
        <v>0</v>
      </c>
      <c r="B1755" s="12">
        <v>0</v>
      </c>
      <c r="C1755" s="12">
        <f ca="1">-INDEX('Flow probs &amp; rates'!$M$5:$M$5999,UsefulSeries!$E1750,0)*(INDEX('Flow probs &amp; rates'!$O$5:$O$5999,UsefulSeries!$E1750,0))/INDEX('Flow probs &amp; rates'!$F$4:$F$5999,UsefulSeries!$E1750,0)</f>
        <v>-0.767574321477834</v>
      </c>
      <c r="D1755" s="12">
        <f ca="1">INDEX('Flow probs &amp; rates'!$O$5:$O$5999,UsefulSeries!$E1750,0)*(1-INDEX('Flow probs &amp; rates'!$O$5:$O$5999,UsefulSeries!$E1750,0))/INDEX('Flow probs &amp; rates'!$F$4:$F$5999,UsefulSeries!$E1750,0)</f>
        <v>3.3900181468545498</v>
      </c>
      <c r="E1755" s="12">
        <v>0</v>
      </c>
      <c r="F1755" s="12">
        <v>0</v>
      </c>
      <c r="G1755" s="12"/>
      <c r="H1755" s="12"/>
      <c r="I1755" s="12">
        <f ca="1">INDEX('Flow probs &amp; rates'!$O$5:$O$5999,UsefulSeries!$E1750)</f>
        <v>0.15802920285624167</v>
      </c>
      <c r="J1755" s="12"/>
      <c r="K1755" s="12"/>
      <c r="L1755" s="12">
        <f>-INDEX('Flow probs &amp; rates'!$F$4:$F$5999,UsefulSeries!$E1750)</f>
        <v>-3.9249339719411039E-2</v>
      </c>
      <c r="M1755" s="12"/>
      <c r="N1755" s="12"/>
      <c r="O1755" s="12"/>
      <c r="P1755" s="12">
        <f ca="1"/>
        <v>0</v>
      </c>
      <c r="Q1755" s="12">
        <f ca="1"/>
        <v>0</v>
      </c>
      <c r="R1755" s="12">
        <f ca="1"/>
        <v>6.026028139365032E-2</v>
      </c>
      <c r="S1755" s="12">
        <f ca="1"/>
        <v>0.30862791857724076</v>
      </c>
      <c r="T1755" s="12">
        <f ca="1"/>
        <v>0</v>
      </c>
      <c r="U1755" s="12">
        <f ca="1"/>
        <v>0</v>
      </c>
      <c r="V1755" s="12"/>
      <c r="W1755" s="12">
        <f ca="1">INDEX(P$11:P$6003,UsefulSeries!$I1748)</f>
        <v>0</v>
      </c>
      <c r="X1755" s="12">
        <f ca="1">INDEX(Q$11:Q$6003,UsefulSeries!$I1748)</f>
        <v>0</v>
      </c>
      <c r="Y1755" s="12">
        <f ca="1">INDEX(R$11:R$6003,UsefulSeries!$I1748)</f>
        <v>0</v>
      </c>
      <c r="Z1755" s="12">
        <f ca="1">INDEX(S$11:S$6003,UsefulSeries!$I1748)</f>
        <v>0</v>
      </c>
      <c r="AA1755" s="12">
        <f ca="1">INDEX(T$11:T$6003,UsefulSeries!$I1748)</f>
        <v>0.35600248255855305</v>
      </c>
      <c r="AB1755" s="12">
        <f ca="1">INDEX(U$11:U$6003,UsefulSeries!$I1748)</f>
        <v>16.671664563658211</v>
      </c>
      <c r="AC1755" s="12">
        <f>INDEX( K$11:K$6003,UsefulSeries!$I1748)</f>
        <v>0</v>
      </c>
      <c r="AD1755" s="12">
        <f>INDEX(L$11:L$6003,UsefulSeries!$I1748)</f>
        <v>0.3406075523803806</v>
      </c>
      <c r="AE1755" s="12"/>
      <c r="AF1755" s="12"/>
      <c r="AG1755" s="12"/>
      <c r="AH1755" s="12"/>
      <c r="AI1755" s="12"/>
      <c r="AJ1755" s="12"/>
      <c r="AK1755" s="12"/>
      <c r="AL1755" s="12"/>
      <c r="AM1755" s="12"/>
      <c r="AN1755" s="12">
        <f t="shared" ca="1" si="252"/>
        <v>0</v>
      </c>
      <c r="AO1755" s="12">
        <f t="shared" ca="1" si="253"/>
        <v>0</v>
      </c>
      <c r="AP1755" s="12">
        <f t="shared" ca="1" si="254"/>
        <v>0</v>
      </c>
      <c r="AQ1755" s="12">
        <f t="shared" ca="1" si="255"/>
        <v>0</v>
      </c>
      <c r="AR1755" s="12">
        <f t="shared" ca="1" si="256"/>
        <v>0.35600248255855305</v>
      </c>
      <c r="AS1755" s="12">
        <f t="shared" ca="1" si="257"/>
        <v>16.671664563658211</v>
      </c>
      <c r="AT1755" s="12">
        <f t="shared" si="258"/>
        <v>0</v>
      </c>
      <c r="AU1755" s="12">
        <f t="shared" si="259"/>
        <v>0.3406075523803806</v>
      </c>
      <c r="AV1755" s="12"/>
      <c r="AW1755" s="12">
        <f ca="1">INDEX(I$11:I$6003,UsefulSeries!$I1748)</f>
        <v>2.0876109758055494E-2</v>
      </c>
      <c r="AX1755" s="12"/>
      <c r="AY1755" s="12"/>
      <c r="AZ1755" s="12">
        <f ca="1"/>
        <v>0.35600248255855305</v>
      </c>
      <c r="BA1755" s="12"/>
      <c r="BB1755" s="12">
        <f t="shared" ca="1" si="260"/>
        <v>0.35600248255855305</v>
      </c>
      <c r="BC1755" s="12"/>
      <c r="BD1755" s="38">
        <f ca="1"/>
        <v>2.0350409893385865E-2</v>
      </c>
    </row>
    <row r="1756" spans="1:56" x14ac:dyDescent="0.35">
      <c r="A1756" s="12">
        <v>0</v>
      </c>
      <c r="B1756" s="12">
        <v>0</v>
      </c>
      <c r="C1756" s="12">
        <v>0</v>
      </c>
      <c r="D1756" s="12">
        <v>0</v>
      </c>
      <c r="E1756" s="12">
        <f ca="1">INDEX('Flow probs &amp; rates'!$P$5:$P$5999,UsefulSeries!$E1750,0)*(1-INDEX('Flow probs &amp; rates'!$P$5:$P$5999,UsefulSeries!$E1750,0))/INDEX('Flow probs &amp; rates'!$G$4:$G$5999,UsefulSeries!$E1750,0)</f>
        <v>5.5061881651428966E-2</v>
      </c>
      <c r="F1756" s="12">
        <f ca="1">-INDEX('Flow probs &amp; rates'!$P$5:$P$5999,UsefulSeries!$E1750,0)*(INDEX('Flow probs &amp; rates'!$Q$5:$Q$5999,UsefulSeries!$E1750,0))/INDEX('Flow probs &amp; rates'!$G$4:$G$5999,UsefulSeries!$E1750,0)</f>
        <v>-1.0981762152335519E-3</v>
      </c>
      <c r="G1756" s="12"/>
      <c r="H1756" s="12"/>
      <c r="I1756" s="12">
        <f ca="1">INDEX('Flow probs &amp; rates'!$P$5:$P$5999,UsefulSeries!$E1750)</f>
        <v>2.091967806694215E-2</v>
      </c>
      <c r="J1756" s="12"/>
      <c r="K1756" s="12">
        <f>INDEX('Flow probs &amp; rates'!$G$4:$G$5999,UsefulSeries!$E1750)</f>
        <v>0.37198229559570634</v>
      </c>
      <c r="L1756" s="12"/>
      <c r="M1756" s="12"/>
      <c r="N1756" s="12"/>
      <c r="O1756" s="12"/>
      <c r="P1756" s="12">
        <f ca="1"/>
        <v>0</v>
      </c>
      <c r="Q1756" s="12">
        <f ca="1"/>
        <v>0</v>
      </c>
      <c r="R1756" s="12">
        <f ca="1"/>
        <v>0</v>
      </c>
      <c r="S1756" s="12">
        <f ca="1"/>
        <v>0</v>
      </c>
      <c r="T1756" s="12">
        <f ca="1"/>
        <v>18.169116114175171</v>
      </c>
      <c r="U1756" s="12">
        <f ca="1"/>
        <v>0.38766200167030346</v>
      </c>
      <c r="V1756" s="12"/>
      <c r="W1756" s="12"/>
      <c r="X1756" s="12"/>
      <c r="Y1756" s="12"/>
      <c r="Z1756" s="12"/>
      <c r="AA1756" s="12"/>
      <c r="AB1756" s="12"/>
      <c r="AC1756" s="12"/>
      <c r="AD1756" s="12"/>
      <c r="AE1756" s="12">
        <f t="array" ref="AE1756:AJ1757">TRANSPOSE(AC1750:AD1755)</f>
        <v>-0.62664345320285764</v>
      </c>
      <c r="AF1756" s="12">
        <v>-0.62664345320285764</v>
      </c>
      <c r="AG1756" s="12">
        <v>3.2748994416761719E-2</v>
      </c>
      <c r="AH1756" s="12">
        <v>0</v>
      </c>
      <c r="AI1756" s="12">
        <v>0.3406075523803806</v>
      </c>
      <c r="AJ1756" s="12">
        <v>0</v>
      </c>
      <c r="AK1756" s="12"/>
      <c r="AL1756" s="12"/>
      <c r="AM1756" s="12"/>
      <c r="AN1756" s="12">
        <f t="shared" si="252"/>
        <v>-0.62664345320285764</v>
      </c>
      <c r="AO1756" s="12">
        <f t="shared" si="253"/>
        <v>-0.62664345320285764</v>
      </c>
      <c r="AP1756" s="12">
        <f t="shared" si="254"/>
        <v>3.2748994416761719E-2</v>
      </c>
      <c r="AQ1756" s="12">
        <f t="shared" si="255"/>
        <v>0</v>
      </c>
      <c r="AR1756" s="12">
        <f t="shared" si="256"/>
        <v>0.3406075523803806</v>
      </c>
      <c r="AS1756" s="12">
        <f t="shared" si="257"/>
        <v>0</v>
      </c>
      <c r="AT1756" s="12">
        <f t="shared" si="258"/>
        <v>0</v>
      </c>
      <c r="AU1756" s="12">
        <f t="shared" si="259"/>
        <v>0</v>
      </c>
      <c r="AV1756" s="12"/>
      <c r="AW1756" s="12"/>
      <c r="AX1756" s="12">
        <f>INDEX($N$6:$N$6003,UsefulSeries!$K1748)</f>
        <v>-1.5154568017522463E-3</v>
      </c>
      <c r="AY1756" s="12"/>
      <c r="AZ1756" s="12"/>
      <c r="BA1756" s="12"/>
      <c r="BB1756" s="12">
        <f t="shared" si="260"/>
        <v>-1.5154568017522463E-3</v>
      </c>
      <c r="BC1756" s="12"/>
      <c r="BD1756" s="38">
        <f ca="1"/>
        <v>6.3276249862735251E-3</v>
      </c>
    </row>
    <row r="1757" spans="1:56" x14ac:dyDescent="0.35">
      <c r="A1757" s="12">
        <v>0</v>
      </c>
      <c r="B1757" s="12">
        <v>0</v>
      </c>
      <c r="C1757" s="12">
        <v>0</v>
      </c>
      <c r="D1757" s="12">
        <v>0</v>
      </c>
      <c r="E1757" s="12">
        <f ca="1">-INDEX('Flow probs &amp; rates'!$P$5:$P$5999,UsefulSeries!$E1750,0)*(INDEX('Flow probs &amp; rates'!$Q$5:$Q$5999,UsefulSeries!$E1750,0))/INDEX('Flow probs &amp; rates'!$G$4:$G$5999,UsefulSeries!$E1750,0)</f>
        <v>-1.0981762152335519E-3</v>
      </c>
      <c r="F1757" s="12">
        <f ca="1">INDEX('Flow probs &amp; rates'!$Q$5:$Q$5999,UsefulSeries!$E1750,0)*(1-INDEX('Flow probs &amp; rates'!$Q$5:$Q$5999,UsefulSeries!$E1750,0))/INDEX('Flow probs &amp; rates'!$G$4:$G$5999,UsefulSeries!$E1750,0)</f>
        <v>5.1469814122698687E-2</v>
      </c>
      <c r="G1757" s="12"/>
      <c r="H1757" s="12"/>
      <c r="I1757" s="12">
        <f ca="1">INDEX('Flow probs &amp; rates'!$Q$5:$Q$5999,UsefulSeries!$E1750)</f>
        <v>1.9527169978619668E-2</v>
      </c>
      <c r="J1757" s="12"/>
      <c r="K1757" s="12"/>
      <c r="L1757" s="12">
        <f>INDEX('Flow probs &amp; rates'!$G$4:$G$5999,UsefulSeries!$E1750)</f>
        <v>0.37198229559570634</v>
      </c>
      <c r="M1757" s="12"/>
      <c r="N1757" s="12"/>
      <c r="O1757" s="12"/>
      <c r="P1757" s="12">
        <f ca="1"/>
        <v>0</v>
      </c>
      <c r="Q1757" s="12">
        <f ca="1"/>
        <v>0</v>
      </c>
      <c r="R1757" s="12">
        <f ca="1"/>
        <v>0</v>
      </c>
      <c r="S1757" s="12">
        <f ca="1"/>
        <v>0</v>
      </c>
      <c r="T1757" s="12">
        <f ca="1"/>
        <v>0.3876620016703034</v>
      </c>
      <c r="U1757" s="12">
        <f ca="1"/>
        <v>19.437134915717262</v>
      </c>
      <c r="V1757" s="12"/>
      <c r="W1757" s="12"/>
      <c r="X1757" s="12"/>
      <c r="Y1757" s="12"/>
      <c r="Z1757" s="12"/>
      <c r="AA1757" s="12"/>
      <c r="AB1757" s="12"/>
      <c r="AC1757" s="12"/>
      <c r="AD1757" s="12"/>
      <c r="AE1757" s="12">
        <v>0.62664345320285764</v>
      </c>
      <c r="AF1757" s="12">
        <v>0</v>
      </c>
      <c r="AG1757" s="12">
        <v>-3.2748994416761719E-2</v>
      </c>
      <c r="AH1757" s="12">
        <v>-3.2748994416761719E-2</v>
      </c>
      <c r="AI1757" s="12">
        <v>0</v>
      </c>
      <c r="AJ1757" s="12">
        <v>0.3406075523803806</v>
      </c>
      <c r="AK1757" s="12"/>
      <c r="AL1757" s="12"/>
      <c r="AM1757" s="12"/>
      <c r="AN1757" s="12">
        <f t="shared" si="252"/>
        <v>0.62664345320285764</v>
      </c>
      <c r="AO1757" s="12">
        <f t="shared" si="253"/>
        <v>0</v>
      </c>
      <c r="AP1757" s="12">
        <f t="shared" si="254"/>
        <v>-3.2748994416761719E-2</v>
      </c>
      <c r="AQ1757" s="12">
        <f t="shared" si="255"/>
        <v>-3.2748994416761719E-2</v>
      </c>
      <c r="AR1757" s="12">
        <f t="shared" si="256"/>
        <v>0</v>
      </c>
      <c r="AS1757" s="12">
        <f t="shared" si="257"/>
        <v>0.3406075523803806</v>
      </c>
      <c r="AT1757" s="12">
        <f t="shared" si="258"/>
        <v>0</v>
      </c>
      <c r="AU1757" s="12">
        <f t="shared" si="259"/>
        <v>0</v>
      </c>
      <c r="AV1757" s="12"/>
      <c r="AW1757" s="12"/>
      <c r="AX1757" s="12">
        <f>INDEX('Margin error adjustment'!N$7:N$6003,UsefulSeries!$K1748)</f>
        <v>3.2185298436440135E-3</v>
      </c>
      <c r="AY1757" s="12"/>
      <c r="AZ1757" s="12"/>
      <c r="BA1757" s="12"/>
      <c r="BB1757" s="12">
        <f t="shared" si="260"/>
        <v>3.2185298436440135E-3</v>
      </c>
      <c r="BC1757" s="12"/>
      <c r="BD1757" s="38">
        <f ca="1"/>
        <v>2.5863349337694991E-2</v>
      </c>
    </row>
    <row r="1758" spans="1:56" x14ac:dyDescent="0.35">
      <c r="A1758" s="12">
        <f ca="1">INDEX('Flow probs &amp; rates'!$K$5:$K$5999,UsefulSeries!$E1756,0)*(1-INDEX('Flow probs &amp; rates'!$K$5:$K$5999,UsefulSeries!$E1756,0))/INDEX('Flow probs &amp; rates'!$E$4:$E$5999,UsefulSeries!$E1756,0)</f>
        <v>1.933895751980971E-2</v>
      </c>
      <c r="B1758" s="12">
        <f ca="1">-INDEX('Flow probs &amp; rates'!$K$5:$K$5999,UsefulSeries!$E1756,0)*(INDEX('Flow probs &amp; rates'!$L$5:$L$5999,UsefulSeries!$E1756,0))/INDEX('Flow probs &amp; rates'!$E$4:$E$5999,UsefulSeries!$E1756,0)</f>
        <v>-2.5797510831434997E-4</v>
      </c>
      <c r="C1758" s="12">
        <v>0</v>
      </c>
      <c r="D1758" s="12">
        <v>0</v>
      </c>
      <c r="E1758" s="12">
        <v>0</v>
      </c>
      <c r="F1758" s="12">
        <v>0</v>
      </c>
      <c r="G1758" s="12"/>
      <c r="H1758" s="12"/>
      <c r="I1758" s="12">
        <f ca="1">INDEX('Flow probs &amp; rates'!$K$5:$K$5999,UsefulSeries!$E1756)</f>
        <v>1.1543529881670024E-2</v>
      </c>
      <c r="J1758" s="12"/>
      <c r="K1758" s="12">
        <f>-INDEX('Flow probs &amp; rates'!$E$4:$E$5999,UsefulSeries!$E1756)</f>
        <v>-0.59001509196413437</v>
      </c>
      <c r="L1758" s="12">
        <f>INDEX('Flow probs &amp; rates'!$E$4:$E$5999,UsefulSeries!$E1756)</f>
        <v>0.59001509196413437</v>
      </c>
      <c r="M1758" s="12"/>
      <c r="N1758" s="12"/>
      <c r="O1758" s="12"/>
      <c r="P1758" s="12">
        <f t="array" aca="1" ref="P1758:U1763" ca="1">MINVERSE(A1758:F1763)</f>
        <v>51.717165604003718</v>
      </c>
      <c r="Q1758" s="12">
        <f ca="1"/>
        <v>0.60497565758016802</v>
      </c>
      <c r="R1758" s="12">
        <f ca="1"/>
        <v>0</v>
      </c>
      <c r="S1758" s="12">
        <f ca="1"/>
        <v>0</v>
      </c>
      <c r="T1758" s="12">
        <f ca="1"/>
        <v>0</v>
      </c>
      <c r="U1758" s="12">
        <f ca="1"/>
        <v>0</v>
      </c>
      <c r="V1758" s="12"/>
      <c r="W1758" s="12">
        <f ca="1">INDEX(P$6:P$6003,UsefulSeries!$I1756)</f>
        <v>47.537842990657907</v>
      </c>
      <c r="X1758" s="12">
        <f ca="1">INDEX(Q$6:Q$6003,UsefulSeries!$I1756)</f>
        <v>0.64206101665132598</v>
      </c>
      <c r="Y1758" s="12">
        <f ca="1">INDEX(R$6:R$6003,UsefulSeries!$I1756)</f>
        <v>0</v>
      </c>
      <c r="Z1758" s="12">
        <f ca="1">INDEX(S$6:S$6003,UsefulSeries!$I1756)</f>
        <v>0</v>
      </c>
      <c r="AA1758" s="12">
        <f ca="1">INDEX(T$6:T$6003,UsefulSeries!$I1756)</f>
        <v>0</v>
      </c>
      <c r="AB1758" s="12">
        <f ca="1">INDEX(U$6:U$6003,UsefulSeries!$I1756)</f>
        <v>0</v>
      </c>
      <c r="AC1758" s="12">
        <f>INDEX( K$6:K$6003,UsefulSeries!$I1756)</f>
        <v>-0.62512799640110539</v>
      </c>
      <c r="AD1758" s="12">
        <f>INDEX(L$6:L$6003,UsefulSeries!$I1756)</f>
        <v>0.62512799640110539</v>
      </c>
      <c r="AE1758" s="12"/>
      <c r="AF1758" s="12"/>
      <c r="AG1758" s="12"/>
      <c r="AH1758" s="12"/>
      <c r="AI1758" s="12"/>
      <c r="AJ1758" s="12"/>
      <c r="AK1758" s="12"/>
      <c r="AL1758" s="12"/>
      <c r="AM1758" s="12"/>
      <c r="AN1758" s="12">
        <f t="shared" ca="1" si="252"/>
        <v>47.537842990657907</v>
      </c>
      <c r="AO1758" s="12">
        <f t="shared" ca="1" si="253"/>
        <v>0.64206101665132598</v>
      </c>
      <c r="AP1758" s="12">
        <f t="shared" ca="1" si="254"/>
        <v>0</v>
      </c>
      <c r="AQ1758" s="12">
        <f t="shared" ca="1" si="255"/>
        <v>0</v>
      </c>
      <c r="AR1758" s="12">
        <f t="shared" ca="1" si="256"/>
        <v>0</v>
      </c>
      <c r="AS1758" s="12">
        <f t="shared" ca="1" si="257"/>
        <v>0</v>
      </c>
      <c r="AT1758" s="12">
        <f t="shared" si="258"/>
        <v>-0.62512799640110539</v>
      </c>
      <c r="AU1758" s="12">
        <f t="shared" si="259"/>
        <v>0.62512799640110539</v>
      </c>
      <c r="AV1758" s="12"/>
      <c r="AW1758" s="12">
        <f ca="1">INDEX(I$6:I$6003,UsefulSeries!$I1756)</f>
        <v>1.3330154015719402E-2</v>
      </c>
      <c r="AX1758" s="12"/>
      <c r="AY1758" s="12"/>
      <c r="AZ1758" s="12">
        <f t="array" aca="1" ref="AZ1758:AZ1763" ca="1">MMULT(W1758:AB1763,AW1758:AW1763)</f>
        <v>0.64206101665132598</v>
      </c>
      <c r="BA1758" s="12"/>
      <c r="BB1758" s="12">
        <f t="shared" ca="1" si="260"/>
        <v>0.64206101665132598</v>
      </c>
      <c r="BC1758" s="12"/>
      <c r="BD1758" s="38">
        <f t="array" aca="1" ref="BD1758:BD1765" ca="1">MMULT(MINVERSE(AN1758:AU1765),BB1758:BB1765)</f>
        <v>1.2362209014672205E-2</v>
      </c>
    </row>
    <row r="1759" spans="1:56" x14ac:dyDescent="0.35">
      <c r="A1759" s="12">
        <f ca="1">-INDEX('Flow probs &amp; rates'!$K$5:$K$5999,UsefulSeries!$E1756,0)*(INDEX('Flow probs &amp; rates'!$L$5:$L$5999,UsefulSeries!$E1756,0))/INDEX('Flow probs &amp; rates'!$E$4:$E$5999,UsefulSeries!$E1756,0)</f>
        <v>-2.5797510831434997E-4</v>
      </c>
      <c r="B1759" s="12">
        <f ca="1">INDEX('Flow probs &amp; rates'!$L$5:$L$5999,UsefulSeries!$E1756,0)*(1-INDEX('Flow probs &amp; rates'!$L$5:$L$5999,UsefulSeries!$E1756,0))/INDEX('Flow probs &amp; rates'!$E$4:$E$5999,UsefulSeries!$E1756,0)</f>
        <v>2.2053352446889257E-2</v>
      </c>
      <c r="C1759" s="12">
        <v>0</v>
      </c>
      <c r="D1759" s="12">
        <v>0</v>
      </c>
      <c r="E1759" s="12">
        <v>0</v>
      </c>
      <c r="F1759" s="12">
        <v>0</v>
      </c>
      <c r="G1759" s="12"/>
      <c r="H1759" s="12"/>
      <c r="I1759" s="12">
        <f ca="1">INDEX('Flow probs &amp; rates'!$L$5:$L$5999,UsefulSeries!$E1756)</f>
        <v>1.3185672737612245E-2</v>
      </c>
      <c r="J1759" s="12"/>
      <c r="K1759" s="12">
        <f>-INDEX('Flow probs &amp; rates'!$E$4:$E$5999,UsefulSeries!$E1756)</f>
        <v>-0.59001509196413437</v>
      </c>
      <c r="L1759" s="12"/>
      <c r="M1759" s="12"/>
      <c r="N1759" s="12"/>
      <c r="O1759" s="12"/>
      <c r="P1759" s="12">
        <f ca="1"/>
        <v>0.60497565758016802</v>
      </c>
      <c r="Q1759" s="12">
        <f ca="1"/>
        <v>45.351656673036537</v>
      </c>
      <c r="R1759" s="12">
        <f ca="1"/>
        <v>0</v>
      </c>
      <c r="S1759" s="12">
        <f ca="1"/>
        <v>0</v>
      </c>
      <c r="T1759" s="12">
        <f ca="1"/>
        <v>0</v>
      </c>
      <c r="U1759" s="12">
        <f ca="1"/>
        <v>0</v>
      </c>
      <c r="V1759" s="12"/>
      <c r="W1759" s="12">
        <f ca="1">INDEX(P$7:P$6003,UsefulSeries!$I1756)</f>
        <v>0.64206101665132598</v>
      </c>
      <c r="X1759" s="12">
        <f ca="1">INDEX(Q$7:Q$6003,UsefulSeries!$I1756)</f>
        <v>48.571178519542187</v>
      </c>
      <c r="Y1759" s="12">
        <f ca="1">INDEX(R$7:R$6003,UsefulSeries!$I1756)</f>
        <v>0</v>
      </c>
      <c r="Z1759" s="12">
        <f ca="1">INDEX(S$7:S$6003,UsefulSeries!$I1756)</f>
        <v>0</v>
      </c>
      <c r="AA1759" s="12">
        <f ca="1">INDEX(T$7:T$6003,UsefulSeries!$I1756)</f>
        <v>0</v>
      </c>
      <c r="AB1759" s="12">
        <f ca="1">INDEX(U$7:U$6003,UsefulSeries!$I1756)</f>
        <v>0</v>
      </c>
      <c r="AC1759" s="12">
        <f>INDEX( K$7:K$6003,UsefulSeries!$I1756,1)</f>
        <v>-0.62512799640110539</v>
      </c>
      <c r="AD1759" s="12">
        <f>INDEX(L$7:L$6003,UsefulSeries!$I1756,1)</f>
        <v>0</v>
      </c>
      <c r="AE1759" s="12"/>
      <c r="AF1759" s="12"/>
      <c r="AG1759" s="12"/>
      <c r="AH1759" s="12"/>
      <c r="AI1759" s="12"/>
      <c r="AJ1759" s="12"/>
      <c r="AK1759" s="12"/>
      <c r="AL1759" s="12"/>
      <c r="AM1759" s="12"/>
      <c r="AN1759" s="12">
        <f t="shared" ref="AN1759:AN1822" ca="1" si="261">W1759+AE1759</f>
        <v>0.64206101665132598</v>
      </c>
      <c r="AO1759" s="12">
        <f t="shared" ref="AO1759:AO1822" ca="1" si="262">X1759+AF1759</f>
        <v>48.571178519542187</v>
      </c>
      <c r="AP1759" s="12">
        <f t="shared" ref="AP1759:AP1822" ca="1" si="263">Y1759+AG1759</f>
        <v>0</v>
      </c>
      <c r="AQ1759" s="12">
        <f t="shared" ref="AQ1759:AQ1822" ca="1" si="264">Z1759+AH1759</f>
        <v>0</v>
      </c>
      <c r="AR1759" s="12">
        <f t="shared" ref="AR1759:AR1822" ca="1" si="265">AA1759+AI1759</f>
        <v>0</v>
      </c>
      <c r="AS1759" s="12">
        <f t="shared" ref="AS1759:AS1822" ca="1" si="266">AB1759+AJ1759</f>
        <v>0</v>
      </c>
      <c r="AT1759" s="12">
        <f t="shared" ref="AT1759:AT1822" si="267">AC1759+AK1759</f>
        <v>-0.62512799640110539</v>
      </c>
      <c r="AU1759" s="12">
        <f t="shared" ref="AU1759:AU1822" si="268">AD1759+AL1759</f>
        <v>0</v>
      </c>
      <c r="AV1759" s="12"/>
      <c r="AW1759" s="12">
        <f ca="1">INDEX(I$7:I$6003,UsefulSeries!$I1756)</f>
        <v>1.304276041309128E-2</v>
      </c>
      <c r="AX1759" s="12"/>
      <c r="AY1759" s="12"/>
      <c r="AZ1759" s="12">
        <f ca="1"/>
        <v>0.64206101665132598</v>
      </c>
      <c r="BA1759" s="12"/>
      <c r="BB1759" s="12">
        <f t="shared" ca="1" si="260"/>
        <v>0.64206101665132598</v>
      </c>
      <c r="BC1759" s="12"/>
      <c r="BD1759" s="38">
        <f ca="1"/>
        <v>1.3599204660891151E-2</v>
      </c>
    </row>
    <row r="1760" spans="1:56" x14ac:dyDescent="0.35">
      <c r="A1760" s="12">
        <v>0</v>
      </c>
      <c r="B1760" s="12">
        <v>0</v>
      </c>
      <c r="C1760" s="12">
        <f ca="1">INDEX('Flow probs &amp; rates'!$M$5:$M$5999,UsefulSeries!$E1756,0)*(1-INDEX('Flow probs &amp; rates'!$M$5:$M$5999,UsefulSeries!$E1756,0))/INDEX('Flow probs &amp; rates'!$F$4:$F$5999,UsefulSeries!$E1756,0)</f>
        <v>4.0753115676061267</v>
      </c>
      <c r="D1760" s="12">
        <f ca="1">-INDEX('Flow probs &amp; rates'!$M$5:$M$5999,UsefulSeries!$E1756,0)*(INDEX('Flow probs &amp; rates'!$O$5:$O$5999,UsefulSeries!$E1756,0))/INDEX('Flow probs &amp; rates'!$F$4:$F$5999,UsefulSeries!$E1756,0)</f>
        <v>-0.77876937134225965</v>
      </c>
      <c r="E1760" s="12">
        <v>0</v>
      </c>
      <c r="F1760" s="12">
        <v>0</v>
      </c>
      <c r="G1760" s="12"/>
      <c r="H1760" s="12"/>
      <c r="I1760" s="12">
        <f ca="1">INDEX('Flow probs &amp; rates'!$M$5:$M$5999,UsefulSeries!$E1756)</f>
        <v>0.19297320156503292</v>
      </c>
      <c r="J1760" s="12"/>
      <c r="K1760" s="12">
        <f>INDEX('Flow probs &amp; rates'!$F$4:$F$5999,UsefulSeries!$E1756)</f>
        <v>3.8214144479327236E-2</v>
      </c>
      <c r="L1760" s="12">
        <f>-INDEX('Flow probs &amp; rates'!$F$4:$F$5999,UsefulSeries!$E1756)</f>
        <v>-3.8214144479327236E-2</v>
      </c>
      <c r="M1760" s="12"/>
      <c r="N1760" s="12"/>
      <c r="O1760" s="12"/>
      <c r="P1760" s="12">
        <f ca="1"/>
        <v>0</v>
      </c>
      <c r="Q1760" s="12">
        <f ca="1"/>
        <v>0</v>
      </c>
      <c r="R1760" s="12">
        <f ca="1"/>
        <v>0.25656631027654991</v>
      </c>
      <c r="S1760" s="12">
        <f ca="1"/>
        <v>5.8538065062154795E-2</v>
      </c>
      <c r="T1760" s="12">
        <f ca="1"/>
        <v>0</v>
      </c>
      <c r="U1760" s="12">
        <f ca="1"/>
        <v>0</v>
      </c>
      <c r="V1760" s="12"/>
      <c r="W1760" s="12">
        <f ca="1">INDEX(P$8:P$6003,UsefulSeries!$I1756)</f>
        <v>0</v>
      </c>
      <c r="X1760" s="12">
        <f ca="1">INDEX(Q$8:Q$6003,UsefulSeries!$I1756)</f>
        <v>0</v>
      </c>
      <c r="Y1760" s="12">
        <f ca="1">INDEX(R$8:R$6003,UsefulSeries!$I1756)</f>
        <v>0.22658118665398713</v>
      </c>
      <c r="Z1760" s="12">
        <f ca="1">INDEX(S$8:S$6003,UsefulSeries!$I1756)</f>
        <v>5.4713727206795196E-2</v>
      </c>
      <c r="AA1760" s="12">
        <f ca="1">INDEX(T$8:T$6003,UsefulSeries!$I1756)</f>
        <v>0</v>
      </c>
      <c r="AB1760" s="12">
        <f ca="1">INDEX(U$8:U$6003,UsefulSeries!$I1756)</f>
        <v>0</v>
      </c>
      <c r="AC1760" s="12">
        <f>INDEX( K$8:K$6003,UsefulSeries!$I1756)</f>
        <v>3.5967524260405732E-2</v>
      </c>
      <c r="AD1760" s="12">
        <f>INDEX(L$8:L$6003,UsefulSeries!$I1756)</f>
        <v>-3.5967524260405732E-2</v>
      </c>
      <c r="AE1760" s="12"/>
      <c r="AF1760" s="12"/>
      <c r="AG1760" s="12"/>
      <c r="AH1760" s="12"/>
      <c r="AI1760" s="12"/>
      <c r="AJ1760" s="12"/>
      <c r="AK1760" s="12"/>
      <c r="AL1760" s="12"/>
      <c r="AM1760" s="12"/>
      <c r="AN1760" s="12">
        <f t="shared" ca="1" si="261"/>
        <v>0</v>
      </c>
      <c r="AO1760" s="12">
        <f t="shared" ca="1" si="262"/>
        <v>0</v>
      </c>
      <c r="AP1760" s="12">
        <f t="shared" ca="1" si="263"/>
        <v>0.22658118665398713</v>
      </c>
      <c r="AQ1760" s="12">
        <f t="shared" ca="1" si="264"/>
        <v>5.4713727206795196E-2</v>
      </c>
      <c r="AR1760" s="12">
        <f t="shared" ca="1" si="265"/>
        <v>0</v>
      </c>
      <c r="AS1760" s="12">
        <f t="shared" ca="1" si="266"/>
        <v>0</v>
      </c>
      <c r="AT1760" s="12">
        <f t="shared" si="267"/>
        <v>3.5967524260405732E-2</v>
      </c>
      <c r="AU1760" s="12">
        <f t="shared" si="268"/>
        <v>-3.5967524260405732E-2</v>
      </c>
      <c r="AV1760" s="12"/>
      <c r="AW1760" s="12">
        <f ca="1">INDEX(I$8:I$6003,UsefulSeries!$I1756)</f>
        <v>0.20927477706422448</v>
      </c>
      <c r="AX1760" s="12"/>
      <c r="AY1760" s="12"/>
      <c r="AZ1760" s="12">
        <f ca="1"/>
        <v>5.4713727206795189E-2</v>
      </c>
      <c r="BA1760" s="12"/>
      <c r="BB1760" s="12">
        <f t="shared" ca="1" si="260"/>
        <v>5.4713727206795189E-2</v>
      </c>
      <c r="BC1760" s="12"/>
      <c r="BD1760" s="38">
        <f ca="1"/>
        <v>0.21814370566892466</v>
      </c>
    </row>
    <row r="1761" spans="1:56" x14ac:dyDescent="0.35">
      <c r="A1761" s="12">
        <v>0</v>
      </c>
      <c r="B1761" s="12">
        <v>0</v>
      </c>
      <c r="C1761" s="12">
        <f ca="1">-INDEX('Flow probs &amp; rates'!$M$5:$M$5999,UsefulSeries!$E1756,0)*(INDEX('Flow probs &amp; rates'!$O$5:$O$5999,UsefulSeries!$E1756,0))/INDEX('Flow probs &amp; rates'!$F$4:$F$5999,UsefulSeries!$E1756,0)</f>
        <v>-0.77876937134225965</v>
      </c>
      <c r="D1761" s="12">
        <f ca="1">INDEX('Flow probs &amp; rates'!$O$5:$O$5999,UsefulSeries!$E1756,0)*(1-INDEX('Flow probs &amp; rates'!$O$5:$O$5999,UsefulSeries!$E1756,0))/INDEX('Flow probs &amp; rates'!$F$4:$F$5999,UsefulSeries!$E1756,0)</f>
        <v>3.4132659483965018</v>
      </c>
      <c r="E1761" s="12">
        <v>0</v>
      </c>
      <c r="F1761" s="12">
        <v>0</v>
      </c>
      <c r="G1761" s="12"/>
      <c r="H1761" s="12"/>
      <c r="I1761" s="12">
        <f ca="1">INDEX('Flow probs &amp; rates'!$O$5:$O$5999,UsefulSeries!$E1756)</f>
        <v>0.15421833203362534</v>
      </c>
      <c r="J1761" s="12"/>
      <c r="K1761" s="12"/>
      <c r="L1761" s="12">
        <f>-INDEX('Flow probs &amp; rates'!$F$4:$F$5999,UsefulSeries!$E1756)</f>
        <v>-3.8214144479327236E-2</v>
      </c>
      <c r="M1761" s="12"/>
      <c r="N1761" s="12"/>
      <c r="O1761" s="12"/>
      <c r="P1761" s="12">
        <f ca="1"/>
        <v>0</v>
      </c>
      <c r="Q1761" s="12">
        <f ca="1"/>
        <v>0</v>
      </c>
      <c r="R1761" s="12">
        <f ca="1"/>
        <v>5.8538065062154795E-2</v>
      </c>
      <c r="S1761" s="12">
        <f ca="1"/>
        <v>0.3063305549393967</v>
      </c>
      <c r="T1761" s="12">
        <f ca="1"/>
        <v>0</v>
      </c>
      <c r="U1761" s="12">
        <f ca="1"/>
        <v>0</v>
      </c>
      <c r="V1761" s="12"/>
      <c r="W1761" s="12">
        <f ca="1">INDEX(P$9:P$6003,UsefulSeries!$I1756)</f>
        <v>0</v>
      </c>
      <c r="X1761" s="12">
        <f ca="1">INDEX(Q$9:Q$6003,UsefulSeries!$I1756)</f>
        <v>0</v>
      </c>
      <c r="Y1761" s="12">
        <f ca="1">INDEX(R$9:R$6003,UsefulSeries!$I1756)</f>
        <v>5.4713727206795196E-2</v>
      </c>
      <c r="Z1761" s="12">
        <f ca="1">INDEX(S$9:S$6003,UsefulSeries!$I1756)</f>
        <v>0.32443924013033221</v>
      </c>
      <c r="AA1761" s="12">
        <f ca="1">INDEX(T$9:T$6003,UsefulSeries!$I1756)</f>
        <v>0</v>
      </c>
      <c r="AB1761" s="12">
        <f ca="1">INDEX(U$9:U$6003,UsefulSeries!$I1756)</f>
        <v>0</v>
      </c>
      <c r="AC1761" s="12">
        <f>INDEX( K$9:K$6003,UsefulSeries!$I1756)</f>
        <v>0</v>
      </c>
      <c r="AD1761" s="12">
        <f>INDEX(L$9:L$6003,UsefulSeries!$I1756)</f>
        <v>-3.5967524260405732E-2</v>
      </c>
      <c r="AE1761" s="12"/>
      <c r="AF1761" s="12"/>
      <c r="AG1761" s="12"/>
      <c r="AH1761" s="12"/>
      <c r="AI1761" s="12"/>
      <c r="AJ1761" s="12"/>
      <c r="AK1761" s="12"/>
      <c r="AL1761" s="12"/>
      <c r="AM1761" s="12"/>
      <c r="AN1761" s="12">
        <f t="shared" ca="1" si="261"/>
        <v>0</v>
      </c>
      <c r="AO1761" s="12">
        <f t="shared" ca="1" si="262"/>
        <v>0</v>
      </c>
      <c r="AP1761" s="12">
        <f t="shared" ca="1" si="263"/>
        <v>5.4713727206795196E-2</v>
      </c>
      <c r="AQ1761" s="12">
        <f t="shared" ca="1" si="264"/>
        <v>0.32443924013033221</v>
      </c>
      <c r="AR1761" s="12">
        <f t="shared" ca="1" si="265"/>
        <v>0</v>
      </c>
      <c r="AS1761" s="12">
        <f t="shared" ca="1" si="266"/>
        <v>0</v>
      </c>
      <c r="AT1761" s="12">
        <f t="shared" si="267"/>
        <v>0</v>
      </c>
      <c r="AU1761" s="12">
        <f t="shared" si="268"/>
        <v>-3.5967524260405732E-2</v>
      </c>
      <c r="AV1761" s="12"/>
      <c r="AW1761" s="12">
        <f ca="1">INDEX(I$9:I$6003,UsefulSeries!$I1756)</f>
        <v>0.13334861752807925</v>
      </c>
      <c r="AX1761" s="12"/>
      <c r="AY1761" s="12"/>
      <c r="AZ1761" s="12">
        <f ca="1"/>
        <v>5.4713727206795182E-2</v>
      </c>
      <c r="BA1761" s="12"/>
      <c r="BB1761" s="12">
        <f t="shared" ca="1" si="260"/>
        <v>5.4713727206795182E-2</v>
      </c>
      <c r="BC1761" s="12"/>
      <c r="BD1761" s="38">
        <f ca="1"/>
        <v>0.14463254746448298</v>
      </c>
    </row>
    <row r="1762" spans="1:56" x14ac:dyDescent="0.35">
      <c r="A1762" s="12">
        <v>0</v>
      </c>
      <c r="B1762" s="12">
        <v>0</v>
      </c>
      <c r="C1762" s="12">
        <v>0</v>
      </c>
      <c r="D1762" s="12">
        <v>0</v>
      </c>
      <c r="E1762" s="12">
        <f ca="1">INDEX('Flow probs &amp; rates'!$P$5:$P$5999,UsefulSeries!$E1756,0)*(1-INDEX('Flow probs &amp; rates'!$P$5:$P$5999,UsefulSeries!$E1756,0))/INDEX('Flow probs &amp; rates'!$G$4:$G$5999,UsefulSeries!$E1756,0)</f>
        <v>5.4418606656347276E-2</v>
      </c>
      <c r="F1762" s="12">
        <f ca="1">-INDEX('Flow probs &amp; rates'!$P$5:$P$5999,UsefulSeries!$E1756,0)*(INDEX('Flow probs &amp; rates'!$Q$5:$Q$5999,UsefulSeries!$E1756,0))/INDEX('Flow probs &amp; rates'!$G$4:$G$5999,UsefulSeries!$E1756,0)</f>
        <v>-1.0912431818341595E-3</v>
      </c>
      <c r="G1762" s="12"/>
      <c r="H1762" s="12"/>
      <c r="I1762" s="12">
        <f ca="1">INDEX('Flow probs &amp; rates'!$P$5:$P$5999,UsefulSeries!$E1756)</f>
        <v>2.0657999908534144E-2</v>
      </c>
      <c r="J1762" s="12"/>
      <c r="K1762" s="12">
        <f>INDEX('Flow probs &amp; rates'!$G$4:$G$5999,UsefulSeries!$E1756)</f>
        <v>0.37177076355653838</v>
      </c>
      <c r="L1762" s="12"/>
      <c r="M1762" s="12"/>
      <c r="N1762" s="12"/>
      <c r="O1762" s="12"/>
      <c r="P1762" s="12">
        <f ca="1"/>
        <v>0</v>
      </c>
      <c r="Q1762" s="12">
        <f ca="1"/>
        <v>0</v>
      </c>
      <c r="R1762" s="12">
        <f ca="1"/>
        <v>0</v>
      </c>
      <c r="S1762" s="12">
        <f ca="1"/>
        <v>0</v>
      </c>
      <c r="T1762" s="12">
        <f ca="1"/>
        <v>18.38383575381819</v>
      </c>
      <c r="U1762" s="12">
        <f ca="1"/>
        <v>0.38738085970455438</v>
      </c>
      <c r="V1762" s="12"/>
      <c r="W1762" s="12">
        <f ca="1">INDEX(P$10:P$6003,UsefulSeries!$I1756)</f>
        <v>0</v>
      </c>
      <c r="X1762" s="12">
        <f ca="1">INDEX(Q$10:Q$6003,UsefulSeries!$I1756)</f>
        <v>0</v>
      </c>
      <c r="Y1762" s="12">
        <f ca="1">INDEX(R$10:R$6003,UsefulSeries!$I1756)</f>
        <v>0</v>
      </c>
      <c r="Z1762" s="12">
        <f ca="1">INDEX(S$10:S$6003,UsefulSeries!$I1756)</f>
        <v>0</v>
      </c>
      <c r="AA1762" s="12">
        <f ca="1">INDEX(T$10:T$6003,UsefulSeries!$I1756)</f>
        <v>15.988094394531917</v>
      </c>
      <c r="AB1762" s="12">
        <f ca="1">INDEX(U$10:U$6003,UsefulSeries!$I1756)</f>
        <v>0.35368977858937445</v>
      </c>
      <c r="AC1762" s="12">
        <f>INDEX( K$10:K$6003,UsefulSeries!$I1756)</f>
        <v>0.33890447933848888</v>
      </c>
      <c r="AD1762" s="12">
        <f>INDEX(L$10:L$6003,UsefulSeries!$I1756)</f>
        <v>0</v>
      </c>
      <c r="AE1762" s="12"/>
      <c r="AF1762" s="12"/>
      <c r="AG1762" s="12"/>
      <c r="AH1762" s="12"/>
      <c r="AI1762" s="12"/>
      <c r="AJ1762" s="12"/>
      <c r="AK1762" s="12"/>
      <c r="AL1762" s="12"/>
      <c r="AM1762" s="12"/>
      <c r="AN1762" s="12">
        <f t="shared" ca="1" si="261"/>
        <v>0</v>
      </c>
      <c r="AO1762" s="12">
        <f t="shared" ca="1" si="262"/>
        <v>0</v>
      </c>
      <c r="AP1762" s="12">
        <f t="shared" ca="1" si="263"/>
        <v>0</v>
      </c>
      <c r="AQ1762" s="12">
        <f t="shared" ca="1" si="264"/>
        <v>0</v>
      </c>
      <c r="AR1762" s="12">
        <f t="shared" ca="1" si="265"/>
        <v>15.988094394531917</v>
      </c>
      <c r="AS1762" s="12">
        <f t="shared" ca="1" si="266"/>
        <v>0.35368977858937445</v>
      </c>
      <c r="AT1762" s="12">
        <f t="shared" si="267"/>
        <v>0.33890447933848888</v>
      </c>
      <c r="AU1762" s="12">
        <f t="shared" si="268"/>
        <v>0</v>
      </c>
      <c r="AV1762" s="12"/>
      <c r="AW1762" s="12">
        <f ca="1">INDEX(I$10:I$6003,UsefulSeries!$I1756)</f>
        <v>2.1676839487248842E-2</v>
      </c>
      <c r="AX1762" s="12"/>
      <c r="AY1762" s="12"/>
      <c r="AZ1762" s="12">
        <f ca="1"/>
        <v>0.35368977858937434</v>
      </c>
      <c r="BA1762" s="12"/>
      <c r="BB1762" s="12">
        <f t="shared" ca="1" si="260"/>
        <v>0.35368977858937434</v>
      </c>
      <c r="BC1762" s="12"/>
      <c r="BD1762" s="38">
        <f ca="1"/>
        <v>2.0831340494504937E-2</v>
      </c>
    </row>
    <row r="1763" spans="1:56" x14ac:dyDescent="0.35">
      <c r="A1763" s="12">
        <v>0</v>
      </c>
      <c r="B1763" s="12">
        <v>0</v>
      </c>
      <c r="C1763" s="12">
        <v>0</v>
      </c>
      <c r="D1763" s="12">
        <v>0</v>
      </c>
      <c r="E1763" s="12">
        <f ca="1">-INDEX('Flow probs &amp; rates'!$P$5:$P$5999,UsefulSeries!$E1756,0)*(INDEX('Flow probs &amp; rates'!$Q$5:$Q$5999,UsefulSeries!$E1756,0))/INDEX('Flow probs &amp; rates'!$G$4:$G$5999,UsefulSeries!$E1756,0)</f>
        <v>-1.0912431818341595E-3</v>
      </c>
      <c r="F1763" s="12">
        <f ca="1">INDEX('Flow probs &amp; rates'!$Q$5:$Q$5999,UsefulSeries!$E1756,0)*(1-INDEX('Flow probs &amp; rates'!$Q$5:$Q$5999,UsefulSeries!$E1756,0))/INDEX('Flow probs &amp; rates'!$G$4:$G$5999,UsefulSeries!$E1756,0)</f>
        <v>5.1786852447003567E-2</v>
      </c>
      <c r="G1763" s="12"/>
      <c r="H1763" s="12"/>
      <c r="I1763" s="12">
        <f ca="1">INDEX('Flow probs &amp; rates'!$Q$5:$Q$5999,UsefulSeries!$E1756)</f>
        <v>1.96385087003875E-2</v>
      </c>
      <c r="J1763" s="12"/>
      <c r="K1763" s="12"/>
      <c r="L1763" s="12">
        <f>INDEX('Flow probs &amp; rates'!$G$4:$G$5999,UsefulSeries!$E1756)</f>
        <v>0.37177076355653838</v>
      </c>
      <c r="M1763" s="12"/>
      <c r="N1763" s="12"/>
      <c r="O1763" s="12"/>
      <c r="P1763" s="12">
        <f ca="1"/>
        <v>0</v>
      </c>
      <c r="Q1763" s="12">
        <f ca="1"/>
        <v>0</v>
      </c>
      <c r="R1763" s="12">
        <f ca="1"/>
        <v>0</v>
      </c>
      <c r="S1763" s="12">
        <f ca="1"/>
        <v>0</v>
      </c>
      <c r="T1763" s="12">
        <f ca="1"/>
        <v>0.38738085970455433</v>
      </c>
      <c r="U1763" s="12">
        <f ca="1"/>
        <v>19.318083247977182</v>
      </c>
      <c r="V1763" s="12"/>
      <c r="W1763" s="12">
        <f ca="1">INDEX(P$11:P$6003,UsefulSeries!$I1756)</f>
        <v>0</v>
      </c>
      <c r="X1763" s="12">
        <f ca="1">INDEX(Q$11:Q$6003,UsefulSeries!$I1756)</f>
        <v>0</v>
      </c>
      <c r="Y1763" s="12">
        <f ca="1">INDEX(R$11:R$6003,UsefulSeries!$I1756)</f>
        <v>0</v>
      </c>
      <c r="Z1763" s="12">
        <f ca="1">INDEX(S$11:S$6003,UsefulSeries!$I1756)</f>
        <v>0</v>
      </c>
      <c r="AA1763" s="12">
        <f ca="1">INDEX(T$11:T$6003,UsefulSeries!$I1756)</f>
        <v>0.35368977858937445</v>
      </c>
      <c r="AB1763" s="12">
        <f ca="1">INDEX(U$11:U$6003,UsefulSeries!$I1756)</f>
        <v>17.192680021865868</v>
      </c>
      <c r="AC1763" s="12">
        <f>INDEX( K$11:K$6003,UsefulSeries!$I1756)</f>
        <v>0</v>
      </c>
      <c r="AD1763" s="12">
        <f>INDEX(L$11:L$6003,UsefulSeries!$I1756)</f>
        <v>0.33890447933848888</v>
      </c>
      <c r="AE1763" s="12"/>
      <c r="AF1763" s="12"/>
      <c r="AG1763" s="12"/>
      <c r="AH1763" s="12"/>
      <c r="AI1763" s="12"/>
      <c r="AJ1763" s="12"/>
      <c r="AK1763" s="12"/>
      <c r="AL1763" s="12"/>
      <c r="AM1763" s="12"/>
      <c r="AN1763" s="12">
        <f t="shared" ca="1" si="261"/>
        <v>0</v>
      </c>
      <c r="AO1763" s="12">
        <f t="shared" ca="1" si="262"/>
        <v>0</v>
      </c>
      <c r="AP1763" s="12">
        <f t="shared" ca="1" si="263"/>
        <v>0</v>
      </c>
      <c r="AQ1763" s="12">
        <f t="shared" ca="1" si="264"/>
        <v>0</v>
      </c>
      <c r="AR1763" s="12">
        <f t="shared" ca="1" si="265"/>
        <v>0.35368977858937445</v>
      </c>
      <c r="AS1763" s="12">
        <f t="shared" ca="1" si="266"/>
        <v>17.192680021865868</v>
      </c>
      <c r="AT1763" s="12">
        <f t="shared" si="267"/>
        <v>0</v>
      </c>
      <c r="AU1763" s="12">
        <f t="shared" si="268"/>
        <v>0.33890447933848888</v>
      </c>
      <c r="AV1763" s="12"/>
      <c r="AW1763" s="12">
        <f ca="1">INDEX(I$11:I$6003,UsefulSeries!$I1756)</f>
        <v>2.0126175883604863E-2</v>
      </c>
      <c r="AX1763" s="12"/>
      <c r="AY1763" s="12"/>
      <c r="AZ1763" s="12">
        <f ca="1"/>
        <v>0.35368977858937445</v>
      </c>
      <c r="BA1763" s="12"/>
      <c r="BB1763" s="12">
        <f t="shared" ca="1" si="260"/>
        <v>0.35368977858937445</v>
      </c>
      <c r="BC1763" s="12"/>
      <c r="BD1763" s="38">
        <f ca="1"/>
        <v>1.7871227988872199E-2</v>
      </c>
    </row>
    <row r="1764" spans="1:56" x14ac:dyDescent="0.35">
      <c r="A1764" s="12">
        <f ca="1">INDEX('Flow probs &amp; rates'!$K$5:$K$5999,UsefulSeries!$E1762,0)*(1-INDEX('Flow probs &amp; rates'!$K$5:$K$5999,UsefulSeries!$E1762,0))/INDEX('Flow probs &amp; rates'!$E$4:$E$5999,UsefulSeries!$E1762,0)</f>
        <v>1.8525594299585998E-2</v>
      </c>
      <c r="B1764" s="12">
        <f ca="1">-INDEX('Flow probs &amp; rates'!$K$5:$K$5999,UsefulSeries!$E1762,0)*(INDEX('Flow probs &amp; rates'!$L$5:$L$5999,UsefulSeries!$E1762,0))/INDEX('Flow probs &amp; rates'!$E$4:$E$5999,UsefulSeries!$E1762,0)</f>
        <v>-2.6167055273701505E-4</v>
      </c>
      <c r="C1764" s="12">
        <v>0</v>
      </c>
      <c r="D1764" s="12">
        <v>0</v>
      </c>
      <c r="E1764" s="12">
        <v>0</v>
      </c>
      <c r="F1764" s="12">
        <v>0</v>
      </c>
      <c r="G1764" s="12"/>
      <c r="H1764" s="12"/>
      <c r="I1764" s="12">
        <f ca="1">INDEX('Flow probs &amp; rates'!$K$5:$K$5999,UsefulSeries!$E1762)</f>
        <v>1.1060229508736077E-2</v>
      </c>
      <c r="J1764" s="12"/>
      <c r="K1764" s="12">
        <f>-INDEX('Flow probs &amp; rates'!$E$4:$E$5999,UsefulSeries!$E1762)</f>
        <v>-0.59042104966071696</v>
      </c>
      <c r="L1764" s="12">
        <f>INDEX('Flow probs &amp; rates'!$E$4:$E$5999,UsefulSeries!$E1762)</f>
        <v>0.59042104966071696</v>
      </c>
      <c r="M1764" s="12"/>
      <c r="N1764" s="12"/>
      <c r="O1764" s="12"/>
      <c r="P1764" s="12">
        <f t="array" aca="1" ref="P1764:U1769" ca="1">MINVERSE(A1764:F1769)</f>
        <v>53.987928578321274</v>
      </c>
      <c r="Q1764" s="12">
        <f ca="1"/>
        <v>0.60557795039219142</v>
      </c>
      <c r="R1764" s="12">
        <f ca="1"/>
        <v>0</v>
      </c>
      <c r="S1764" s="12">
        <f ca="1"/>
        <v>0</v>
      </c>
      <c r="T1764" s="12">
        <f ca="1"/>
        <v>0</v>
      </c>
      <c r="U1764" s="12">
        <f ca="1"/>
        <v>0</v>
      </c>
      <c r="V1764" s="12"/>
      <c r="W1764" s="12"/>
      <c r="X1764" s="12"/>
      <c r="Y1764" s="12"/>
      <c r="Z1764" s="12"/>
      <c r="AA1764" s="12"/>
      <c r="AB1764" s="12"/>
      <c r="AC1764" s="12"/>
      <c r="AD1764" s="12"/>
      <c r="AE1764" s="12">
        <f t="array" ref="AE1764:AJ1765">TRANSPOSE(AC1758:AD1763)</f>
        <v>-0.62512799640110539</v>
      </c>
      <c r="AF1764" s="12">
        <v>-0.62512799640110539</v>
      </c>
      <c r="AG1764" s="12">
        <v>3.5967524260405732E-2</v>
      </c>
      <c r="AH1764" s="12">
        <v>0</v>
      </c>
      <c r="AI1764" s="12">
        <v>0.33890447933848888</v>
      </c>
      <c r="AJ1764" s="12">
        <v>0</v>
      </c>
      <c r="AK1764" s="12"/>
      <c r="AL1764" s="12"/>
      <c r="AM1764" s="12"/>
      <c r="AN1764" s="12">
        <f t="shared" si="261"/>
        <v>-0.62512799640110539</v>
      </c>
      <c r="AO1764" s="12">
        <f t="shared" si="262"/>
        <v>-0.62512799640110539</v>
      </c>
      <c r="AP1764" s="12">
        <f t="shared" si="263"/>
        <v>3.5967524260405732E-2</v>
      </c>
      <c r="AQ1764" s="12">
        <f t="shared" si="264"/>
        <v>0</v>
      </c>
      <c r="AR1764" s="12">
        <f t="shared" si="265"/>
        <v>0.33890447933848888</v>
      </c>
      <c r="AS1764" s="12">
        <f t="shared" si="266"/>
        <v>0</v>
      </c>
      <c r="AT1764" s="12">
        <f t="shared" si="267"/>
        <v>0</v>
      </c>
      <c r="AU1764" s="12">
        <f t="shared" si="268"/>
        <v>0</v>
      </c>
      <c r="AV1764" s="12"/>
      <c r="AW1764" s="12"/>
      <c r="AX1764" s="12">
        <f>INDEX($N$6:$N$6003,UsefulSeries!$K1756)</f>
        <v>-1.3232828846303502E-3</v>
      </c>
      <c r="AY1764" s="12"/>
      <c r="AZ1764" s="12"/>
      <c r="BA1764" s="12"/>
      <c r="BB1764" s="12">
        <f t="shared" si="260"/>
        <v>-1.3232828846303502E-3</v>
      </c>
      <c r="BC1764" s="12"/>
      <c r="BD1764" s="38">
        <f ca="1"/>
        <v>4.224042643529613E-2</v>
      </c>
    </row>
    <row r="1765" spans="1:56" x14ac:dyDescent="0.35">
      <c r="A1765" s="12">
        <f ca="1">-INDEX('Flow probs &amp; rates'!$K$5:$K$5999,UsefulSeries!$E1762,0)*(INDEX('Flow probs &amp; rates'!$L$5:$L$5999,UsefulSeries!$E1762,0))/INDEX('Flow probs &amp; rates'!$E$4:$E$5999,UsefulSeries!$E1762,0)</f>
        <v>-2.6167055273701505E-4</v>
      </c>
      <c r="B1765" s="12">
        <f ca="1">INDEX('Flow probs &amp; rates'!$L$5:$L$5999,UsefulSeries!$E1762,0)*(1-INDEX('Flow probs &amp; rates'!$L$5:$L$5999,UsefulSeries!$E1762,0))/INDEX('Flow probs &amp; rates'!$E$4:$E$5999,UsefulSeries!$E1762,0)</f>
        <v>2.3328212500251525E-2</v>
      </c>
      <c r="C1765" s="12">
        <v>0</v>
      </c>
      <c r="D1765" s="12">
        <v>0</v>
      </c>
      <c r="E1765" s="12">
        <v>0</v>
      </c>
      <c r="F1765" s="12">
        <v>0</v>
      </c>
      <c r="G1765" s="12"/>
      <c r="H1765" s="12"/>
      <c r="I1765" s="12">
        <f ca="1">INDEX('Flow probs &amp; rates'!$L$5:$L$5999,UsefulSeries!$E1762)</f>
        <v>1.396858919521134E-2</v>
      </c>
      <c r="J1765" s="12"/>
      <c r="K1765" s="12">
        <f>-INDEX('Flow probs &amp; rates'!$E$4:$E$5999,UsefulSeries!$E1762)</f>
        <v>-0.59042104966071696</v>
      </c>
      <c r="L1765" s="12"/>
      <c r="M1765" s="12"/>
      <c r="N1765" s="12"/>
      <c r="O1765" s="12"/>
      <c r="P1765" s="12">
        <f ca="1"/>
        <v>0.60557795039219131</v>
      </c>
      <c r="Q1765" s="12">
        <f ca="1"/>
        <v>42.873343249347577</v>
      </c>
      <c r="R1765" s="12">
        <f ca="1"/>
        <v>0</v>
      </c>
      <c r="S1765" s="12">
        <f ca="1"/>
        <v>0</v>
      </c>
      <c r="T1765" s="12">
        <f ca="1"/>
        <v>0</v>
      </c>
      <c r="U1765" s="12">
        <f ca="1"/>
        <v>0</v>
      </c>
      <c r="V1765" s="12"/>
      <c r="W1765" s="12"/>
      <c r="X1765" s="12"/>
      <c r="Y1765" s="12"/>
      <c r="Z1765" s="12"/>
      <c r="AA1765" s="12"/>
      <c r="AB1765" s="12"/>
      <c r="AC1765" s="12"/>
      <c r="AD1765" s="12"/>
      <c r="AE1765" s="12">
        <v>0.62512799640110539</v>
      </c>
      <c r="AF1765" s="12">
        <v>0</v>
      </c>
      <c r="AG1765" s="12">
        <v>-3.5967524260405732E-2</v>
      </c>
      <c r="AH1765" s="12">
        <v>-3.5967524260405732E-2</v>
      </c>
      <c r="AI1765" s="12">
        <v>0</v>
      </c>
      <c r="AJ1765" s="12">
        <v>0.33890447933848888</v>
      </c>
      <c r="AK1765" s="12"/>
      <c r="AL1765" s="12"/>
      <c r="AM1765" s="12"/>
      <c r="AN1765" s="12">
        <f t="shared" si="261"/>
        <v>0.62512799640110539</v>
      </c>
      <c r="AO1765" s="12">
        <f t="shared" si="262"/>
        <v>0</v>
      </c>
      <c r="AP1765" s="12">
        <f t="shared" si="263"/>
        <v>-3.5967524260405732E-2</v>
      </c>
      <c r="AQ1765" s="12">
        <f t="shared" si="264"/>
        <v>-3.5967524260405732E-2</v>
      </c>
      <c r="AR1765" s="12">
        <f t="shared" si="265"/>
        <v>0</v>
      </c>
      <c r="AS1765" s="12">
        <f t="shared" si="266"/>
        <v>0.33890447933848888</v>
      </c>
      <c r="AT1765" s="12">
        <f t="shared" si="267"/>
        <v>0</v>
      </c>
      <c r="AU1765" s="12">
        <f t="shared" si="268"/>
        <v>0</v>
      </c>
      <c r="AV1765" s="12"/>
      <c r="AW1765" s="12"/>
      <c r="AX1765" s="12">
        <f>INDEX('Margin error adjustment'!N$7:N$6003,UsefulSeries!$K1756)</f>
        <v>7.3643848346695295E-4</v>
      </c>
      <c r="AY1765" s="12"/>
      <c r="AZ1765" s="12"/>
      <c r="BA1765" s="12"/>
      <c r="BB1765" s="12">
        <f t="shared" si="260"/>
        <v>7.3643848346695295E-4</v>
      </c>
      <c r="BC1765" s="12"/>
      <c r="BD1765" s="38">
        <f ca="1"/>
        <v>0.11527626323475137</v>
      </c>
    </row>
    <row r="1766" spans="1:56" x14ac:dyDescent="0.35">
      <c r="A1766" s="12">
        <v>0</v>
      </c>
      <c r="B1766" s="12">
        <v>0</v>
      </c>
      <c r="C1766" s="12">
        <f ca="1">INDEX('Flow probs &amp; rates'!$M$5:$M$5999,UsefulSeries!$E1762,0)*(1-INDEX('Flow probs &amp; rates'!$M$5:$M$5999,UsefulSeries!$E1762,0))/INDEX('Flow probs &amp; rates'!$F$4:$F$5999,UsefulSeries!$E1762,0)</f>
        <v>4.1640281588010719</v>
      </c>
      <c r="D1766" s="12">
        <f ca="1">-INDEX('Flow probs &amp; rates'!$M$5:$M$5999,UsefulSeries!$E1762,0)*(INDEX('Flow probs &amp; rates'!$O$5:$O$5999,UsefulSeries!$E1762,0))/INDEX('Flow probs &amp; rates'!$F$4:$F$5999,UsefulSeries!$E1762,0)</f>
        <v>-0.81608862099231005</v>
      </c>
      <c r="E1766" s="12">
        <v>0</v>
      </c>
      <c r="F1766" s="12">
        <v>0</v>
      </c>
      <c r="G1766" s="12"/>
      <c r="H1766" s="12"/>
      <c r="I1766" s="12">
        <f ca="1">INDEX('Flow probs &amp; rates'!$M$5:$M$5999,UsefulSeries!$E1762)</f>
        <v>0.20340173990359439</v>
      </c>
      <c r="J1766" s="12"/>
      <c r="K1766" s="12">
        <f>INDEX('Flow probs &amp; rates'!$F$4:$F$5999,UsefulSeries!$E1762)</f>
        <v>3.8911713832991295E-2</v>
      </c>
      <c r="L1766" s="12">
        <f>-INDEX('Flow probs &amp; rates'!$F$4:$F$5999,UsefulSeries!$E1762)</f>
        <v>-3.8911713832991295E-2</v>
      </c>
      <c r="M1766" s="12"/>
      <c r="N1766" s="12"/>
      <c r="O1766" s="12"/>
      <c r="P1766" s="12">
        <f ca="1"/>
        <v>0</v>
      </c>
      <c r="Q1766" s="12">
        <f ca="1"/>
        <v>0</v>
      </c>
      <c r="R1766" s="12">
        <f ca="1"/>
        <v>0.25205902961853666</v>
      </c>
      <c r="S1766" s="12">
        <f ca="1"/>
        <v>6.0754305030467047E-2</v>
      </c>
      <c r="T1766" s="12">
        <f ca="1"/>
        <v>0</v>
      </c>
      <c r="U1766" s="12">
        <f ca="1"/>
        <v>0</v>
      </c>
      <c r="V1766" s="12"/>
      <c r="W1766" s="12">
        <f ca="1">INDEX(P$6:P$6003,UsefulSeries!$I1764)</f>
        <v>46.173000020061842</v>
      </c>
      <c r="X1766" s="12">
        <f ca="1">INDEX(Q$6:Q$6003,UsefulSeries!$I1764)</f>
        <v>0.64080677061863633</v>
      </c>
      <c r="Y1766" s="12">
        <f ca="1">INDEX(R$6:R$6003,UsefulSeries!$I1764)</f>
        <v>0</v>
      </c>
      <c r="Z1766" s="12">
        <f ca="1">INDEX(S$6:S$6003,UsefulSeries!$I1764)</f>
        <v>0</v>
      </c>
      <c r="AA1766" s="12">
        <f ca="1">INDEX(T$6:T$6003,UsefulSeries!$I1764)</f>
        <v>0</v>
      </c>
      <c r="AB1766" s="12">
        <f ca="1">INDEX(U$6:U$6003,UsefulSeries!$I1764)</f>
        <v>0</v>
      </c>
      <c r="AC1766" s="12">
        <f>INDEX( K$6:K$6003,UsefulSeries!$I1764)</f>
        <v>-0.62380471351647504</v>
      </c>
      <c r="AD1766" s="12">
        <f>INDEX(L$6:L$6003,UsefulSeries!$I1764)</f>
        <v>0.62380471351647504</v>
      </c>
      <c r="AE1766" s="12"/>
      <c r="AF1766" s="12"/>
      <c r="AG1766" s="12"/>
      <c r="AH1766" s="12"/>
      <c r="AI1766" s="12"/>
      <c r="AJ1766" s="12"/>
      <c r="AK1766" s="12"/>
      <c r="AL1766" s="12"/>
      <c r="AM1766" s="12"/>
      <c r="AN1766" s="12">
        <f t="shared" ca="1" si="261"/>
        <v>46.173000020061842</v>
      </c>
      <c r="AO1766" s="12">
        <f t="shared" ca="1" si="262"/>
        <v>0.64080677061863633</v>
      </c>
      <c r="AP1766" s="12">
        <f t="shared" ca="1" si="263"/>
        <v>0</v>
      </c>
      <c r="AQ1766" s="12">
        <f t="shared" ca="1" si="264"/>
        <v>0</v>
      </c>
      <c r="AR1766" s="12">
        <f t="shared" ca="1" si="265"/>
        <v>0</v>
      </c>
      <c r="AS1766" s="12">
        <f t="shared" ca="1" si="266"/>
        <v>0</v>
      </c>
      <c r="AT1766" s="12">
        <f t="shared" si="267"/>
        <v>-0.62380471351647504</v>
      </c>
      <c r="AU1766" s="12">
        <f t="shared" si="268"/>
        <v>0.62380471351647504</v>
      </c>
      <c r="AV1766" s="12"/>
      <c r="AW1766" s="12">
        <f ca="1">INDEX(I$6:I$6003,UsefulSeries!$I1764)</f>
        <v>1.3700300139266923E-2</v>
      </c>
      <c r="AX1766" s="12"/>
      <c r="AY1766" s="12"/>
      <c r="AZ1766" s="12">
        <f t="array" aca="1" ref="AZ1766:AZ1771" ca="1">MMULT(W1766:AB1771,AW1766:AW1771)</f>
        <v>0.64080677061863656</v>
      </c>
      <c r="BA1766" s="12"/>
      <c r="BB1766" s="12">
        <f t="shared" ca="1" si="260"/>
        <v>0.64080677061863656</v>
      </c>
      <c r="BC1766" s="12"/>
      <c r="BD1766" s="38">
        <f t="array" aca="1" ref="BD1766:BD1773" ca="1">MMULT(MINVERSE(AN1766:AU1773),BB1766:BB1773)</f>
        <v>1.3029516835353286E-2</v>
      </c>
    </row>
    <row r="1767" spans="1:56" x14ac:dyDescent="0.35">
      <c r="A1767" s="12">
        <v>0</v>
      </c>
      <c r="B1767" s="12">
        <v>0</v>
      </c>
      <c r="C1767" s="12">
        <f ca="1">-INDEX('Flow probs &amp; rates'!$M$5:$M$5999,UsefulSeries!$E1762,0)*(INDEX('Flow probs &amp; rates'!$O$5:$O$5999,UsefulSeries!$E1762,0))/INDEX('Flow probs &amp; rates'!$F$4:$F$5999,UsefulSeries!$E1762,0)</f>
        <v>-0.81608862099231005</v>
      </c>
      <c r="D1767" s="12">
        <f ca="1">INDEX('Flow probs &amp; rates'!$O$5:$O$5999,UsefulSeries!$E1762,0)*(1-INDEX('Flow probs &amp; rates'!$O$5:$O$5999,UsefulSeries!$E1762,0))/INDEX('Flow probs &amp; rates'!$F$4:$F$5999,UsefulSeries!$E1762,0)</f>
        <v>3.3858095452971733</v>
      </c>
      <c r="E1767" s="12">
        <v>0</v>
      </c>
      <c r="F1767" s="12">
        <v>0</v>
      </c>
      <c r="G1767" s="12"/>
      <c r="H1767" s="12"/>
      <c r="I1767" s="12">
        <f ca="1">INDEX('Flow probs &amp; rates'!$O$5:$O$5999,UsefulSeries!$E1762)</f>
        <v>0.15612160887839141</v>
      </c>
      <c r="J1767" s="12"/>
      <c r="K1767" s="12"/>
      <c r="L1767" s="12">
        <f>-INDEX('Flow probs &amp; rates'!$F$4:$F$5999,UsefulSeries!$E1762)</f>
        <v>-3.8911713832991295E-2</v>
      </c>
      <c r="M1767" s="12"/>
      <c r="N1767" s="12"/>
      <c r="O1767" s="12"/>
      <c r="P1767" s="12">
        <f ca="1"/>
        <v>0</v>
      </c>
      <c r="Q1767" s="12">
        <f ca="1"/>
        <v>0</v>
      </c>
      <c r="R1767" s="12">
        <f ca="1"/>
        <v>6.0754305030467054E-2</v>
      </c>
      <c r="S1767" s="12">
        <f ca="1"/>
        <v>0.30999407467248369</v>
      </c>
      <c r="T1767" s="12">
        <f ca="1"/>
        <v>0</v>
      </c>
      <c r="U1767" s="12">
        <f ca="1"/>
        <v>0</v>
      </c>
      <c r="V1767" s="12"/>
      <c r="W1767" s="12">
        <f ca="1">INDEX(P$7:P$6003,UsefulSeries!$I1764)</f>
        <v>0.64080677061863645</v>
      </c>
      <c r="X1767" s="12">
        <f ca="1">INDEX(Q$7:Q$6003,UsefulSeries!$I1764)</f>
        <v>49.254137990302127</v>
      </c>
      <c r="Y1767" s="12">
        <f ca="1">INDEX(R$7:R$6003,UsefulSeries!$I1764)</f>
        <v>0</v>
      </c>
      <c r="Z1767" s="12">
        <f ca="1">INDEX(S$7:S$6003,UsefulSeries!$I1764)</f>
        <v>0</v>
      </c>
      <c r="AA1767" s="12">
        <f ca="1">INDEX(T$7:T$6003,UsefulSeries!$I1764)</f>
        <v>0</v>
      </c>
      <c r="AB1767" s="12">
        <f ca="1">INDEX(U$7:U$6003,UsefulSeries!$I1764)</f>
        <v>0</v>
      </c>
      <c r="AC1767" s="12">
        <f>INDEX( K$7:K$6003,UsefulSeries!$I1764,1)</f>
        <v>-0.62380471351647504</v>
      </c>
      <c r="AD1767" s="12">
        <f>INDEX(L$7:L$6003,UsefulSeries!$I1764,1)</f>
        <v>0</v>
      </c>
      <c r="AE1767" s="12"/>
      <c r="AF1767" s="12"/>
      <c r="AG1767" s="12"/>
      <c r="AH1767" s="12"/>
      <c r="AI1767" s="12"/>
      <c r="AJ1767" s="12"/>
      <c r="AK1767" s="12"/>
      <c r="AL1767" s="12"/>
      <c r="AM1767" s="12"/>
      <c r="AN1767" s="12">
        <f t="shared" ca="1" si="261"/>
        <v>0.64080677061863645</v>
      </c>
      <c r="AO1767" s="12">
        <f t="shared" ca="1" si="262"/>
        <v>49.254137990302127</v>
      </c>
      <c r="AP1767" s="12">
        <f t="shared" ca="1" si="263"/>
        <v>0</v>
      </c>
      <c r="AQ1767" s="12">
        <f t="shared" ca="1" si="264"/>
        <v>0</v>
      </c>
      <c r="AR1767" s="12">
        <f t="shared" ca="1" si="265"/>
        <v>0</v>
      </c>
      <c r="AS1767" s="12">
        <f t="shared" ca="1" si="266"/>
        <v>0</v>
      </c>
      <c r="AT1767" s="12">
        <f t="shared" si="267"/>
        <v>-0.62380471351647504</v>
      </c>
      <c r="AU1767" s="12">
        <f t="shared" si="268"/>
        <v>0</v>
      </c>
      <c r="AV1767" s="12"/>
      <c r="AW1767" s="12">
        <f ca="1">INDEX(I$7:I$6003,UsefulSeries!$I1764)</f>
        <v>1.2831968060314638E-2</v>
      </c>
      <c r="AX1767" s="12"/>
      <c r="AY1767" s="12"/>
      <c r="AZ1767" s="12">
        <f ca="1"/>
        <v>0.64080677061863645</v>
      </c>
      <c r="BA1767" s="12"/>
      <c r="BB1767" s="12">
        <f t="shared" ca="1" si="260"/>
        <v>0.64080677061863645</v>
      </c>
      <c r="BC1767" s="12"/>
      <c r="BD1767" s="38">
        <f ca="1"/>
        <v>1.3212068538627207E-2</v>
      </c>
    </row>
    <row r="1768" spans="1:56" x14ac:dyDescent="0.35">
      <c r="A1768" s="12">
        <v>0</v>
      </c>
      <c r="B1768" s="12">
        <v>0</v>
      </c>
      <c r="C1768" s="12">
        <v>0</v>
      </c>
      <c r="D1768" s="12">
        <v>0</v>
      </c>
      <c r="E1768" s="12">
        <f ca="1">INDEX('Flow probs &amp; rates'!$P$5:$P$5999,UsefulSeries!$E1762,0)*(1-INDEX('Flow probs &amp; rates'!$P$5:$P$5999,UsefulSeries!$E1762,0))/INDEX('Flow probs &amp; rates'!$G$4:$G$5999,UsefulSeries!$E1762,0)</f>
        <v>5.5458688637943093E-2</v>
      </c>
      <c r="F1768" s="12">
        <f ca="1">-INDEX('Flow probs &amp; rates'!$P$5:$P$5999,UsefulSeries!$E1762,0)*(INDEX('Flow probs &amp; rates'!$Q$5:$Q$5999,UsefulSeries!$E1762,0))/INDEX('Flow probs &amp; rates'!$G$4:$G$5999,UsefulSeries!$E1762,0)</f>
        <v>-1.1006211341545605E-3</v>
      </c>
      <c r="G1768" s="12"/>
      <c r="H1768" s="12"/>
      <c r="I1768" s="12">
        <f ca="1">INDEX('Flow probs &amp; rates'!$P$5:$P$5999,UsefulSeries!$E1762)</f>
        <v>2.0997618855280897E-2</v>
      </c>
      <c r="J1768" s="12"/>
      <c r="K1768" s="12">
        <f>INDEX('Flow probs &amp; rates'!$G$4:$G$5999,UsefulSeries!$E1762)</f>
        <v>0.37066723650629174</v>
      </c>
      <c r="L1768" s="12"/>
      <c r="M1768" s="12"/>
      <c r="N1768" s="12"/>
      <c r="O1768" s="12"/>
      <c r="P1768" s="12">
        <f ca="1"/>
        <v>0</v>
      </c>
      <c r="Q1768" s="12">
        <f ca="1"/>
        <v>0</v>
      </c>
      <c r="R1768" s="12">
        <f ca="1"/>
        <v>0</v>
      </c>
      <c r="S1768" s="12">
        <f ca="1"/>
        <v>0</v>
      </c>
      <c r="T1768" s="12">
        <f ca="1"/>
        <v>18.039105796377136</v>
      </c>
      <c r="U1768" s="12">
        <f ca="1"/>
        <v>0.38628339489474034</v>
      </c>
      <c r="V1768" s="12"/>
      <c r="W1768" s="12">
        <f ca="1">INDEX(P$8:P$6003,UsefulSeries!$I1764)</f>
        <v>0</v>
      </c>
      <c r="X1768" s="12">
        <f ca="1">INDEX(Q$8:Q$6003,UsefulSeries!$I1764)</f>
        <v>0</v>
      </c>
      <c r="Y1768" s="12">
        <f ca="1">INDEX(R$8:R$6003,UsefulSeries!$I1764)</f>
        <v>0.22996119611459553</v>
      </c>
      <c r="Z1768" s="12">
        <f ca="1">INDEX(S$8:S$6003,UsefulSeries!$I1764)</f>
        <v>5.6272714941759935E-2</v>
      </c>
      <c r="AA1768" s="12">
        <f ca="1">INDEX(T$8:T$6003,UsefulSeries!$I1764)</f>
        <v>0</v>
      </c>
      <c r="AB1768" s="12">
        <f ca="1">INDEX(U$8:U$6003,UsefulSeries!$I1764)</f>
        <v>0</v>
      </c>
      <c r="AC1768" s="12">
        <f>INDEX( K$8:K$6003,UsefulSeries!$I1764)</f>
        <v>3.6703962743872685E-2</v>
      </c>
      <c r="AD1768" s="12">
        <f>INDEX(L$8:L$6003,UsefulSeries!$I1764)</f>
        <v>-3.6703962743872685E-2</v>
      </c>
      <c r="AE1768" s="12"/>
      <c r="AF1768" s="12"/>
      <c r="AG1768" s="12"/>
      <c r="AH1768" s="12"/>
      <c r="AI1768" s="12"/>
      <c r="AJ1768" s="12"/>
      <c r="AK1768" s="12"/>
      <c r="AL1768" s="12"/>
      <c r="AM1768" s="12"/>
      <c r="AN1768" s="12">
        <f t="shared" ca="1" si="261"/>
        <v>0</v>
      </c>
      <c r="AO1768" s="12">
        <f t="shared" ca="1" si="262"/>
        <v>0</v>
      </c>
      <c r="AP1768" s="12">
        <f t="shared" ca="1" si="263"/>
        <v>0.22996119611459553</v>
      </c>
      <c r="AQ1768" s="12">
        <f t="shared" ca="1" si="264"/>
        <v>5.6272714941759935E-2</v>
      </c>
      <c r="AR1768" s="12">
        <f t="shared" ca="1" si="265"/>
        <v>0</v>
      </c>
      <c r="AS1768" s="12">
        <f t="shared" ca="1" si="266"/>
        <v>0</v>
      </c>
      <c r="AT1768" s="12">
        <f t="shared" si="267"/>
        <v>3.6703962743872685E-2</v>
      </c>
      <c r="AU1768" s="12">
        <f t="shared" si="268"/>
        <v>-3.6703962743872685E-2</v>
      </c>
      <c r="AV1768" s="12"/>
      <c r="AW1768" s="12">
        <f ca="1">INDEX(I$8:I$6003,UsefulSeries!$I1764)</f>
        <v>0.2113206500283053</v>
      </c>
      <c r="AX1768" s="12"/>
      <c r="AY1768" s="12"/>
      <c r="AZ1768" s="12">
        <f ca="1"/>
        <v>5.6272714941759942E-2</v>
      </c>
      <c r="BA1768" s="12"/>
      <c r="BB1768" s="12">
        <f t="shared" ca="1" si="260"/>
        <v>5.6272714941759942E-2</v>
      </c>
      <c r="BC1768" s="12"/>
      <c r="BD1768" s="38">
        <f ca="1"/>
        <v>0.21726496220034761</v>
      </c>
    </row>
    <row r="1769" spans="1:56" x14ac:dyDescent="0.35">
      <c r="A1769" s="12">
        <v>0</v>
      </c>
      <c r="B1769" s="12">
        <v>0</v>
      </c>
      <c r="C1769" s="12">
        <v>0</v>
      </c>
      <c r="D1769" s="12">
        <v>0</v>
      </c>
      <c r="E1769" s="12">
        <f ca="1">-INDEX('Flow probs &amp; rates'!$P$5:$P$5999,UsefulSeries!$E1762,0)*(INDEX('Flow probs &amp; rates'!$Q$5:$Q$5999,UsefulSeries!$E1762,0))/INDEX('Flow probs &amp; rates'!$G$4:$G$5999,UsefulSeries!$E1762,0)</f>
        <v>-1.1006211341545605E-3</v>
      </c>
      <c r="F1769" s="12">
        <f ca="1">INDEX('Flow probs &amp; rates'!$Q$5:$Q$5999,UsefulSeries!$E1762,0)*(1-INDEX('Flow probs &amp; rates'!$Q$5:$Q$5999,UsefulSeries!$E1762,0))/INDEX('Flow probs &amp; rates'!$G$4:$G$5999,UsefulSeries!$E1762,0)</f>
        <v>5.1398070285037373E-2</v>
      </c>
      <c r="G1769" s="12"/>
      <c r="H1769" s="12"/>
      <c r="I1769" s="12">
        <f ca="1">INDEX('Flow probs &amp; rates'!$Q$5:$Q$5999,UsefulSeries!$E1762)</f>
        <v>1.9429069412548586E-2</v>
      </c>
      <c r="J1769" s="12"/>
      <c r="K1769" s="12"/>
      <c r="L1769" s="12">
        <f>INDEX('Flow probs &amp; rates'!$G$4:$G$5999,UsefulSeries!$E1762)</f>
        <v>0.37066723650629174</v>
      </c>
      <c r="M1769" s="12"/>
      <c r="N1769" s="12"/>
      <c r="O1769" s="12"/>
      <c r="P1769" s="12">
        <f ca="1"/>
        <v>0</v>
      </c>
      <c r="Q1769" s="12">
        <f ca="1"/>
        <v>0</v>
      </c>
      <c r="R1769" s="12">
        <f ca="1"/>
        <v>0</v>
      </c>
      <c r="S1769" s="12">
        <f ca="1"/>
        <v>0</v>
      </c>
      <c r="T1769" s="12">
        <f ca="1"/>
        <v>0.38628339489474034</v>
      </c>
      <c r="U1769" s="12">
        <f ca="1"/>
        <v>19.464255099854022</v>
      </c>
      <c r="V1769" s="12"/>
      <c r="W1769" s="12">
        <f ca="1">INDEX(P$9:P$6003,UsefulSeries!$I1764)</f>
        <v>0</v>
      </c>
      <c r="X1769" s="12">
        <f ca="1">INDEX(Q$9:Q$6003,UsefulSeries!$I1764)</f>
        <v>0</v>
      </c>
      <c r="Y1769" s="12">
        <f ca="1">INDEX(R$9:R$6003,UsefulSeries!$I1764)</f>
        <v>5.6272714941759928E-2</v>
      </c>
      <c r="Z1769" s="12">
        <f ca="1">INDEX(S$9:S$6003,UsefulSeries!$I1764)</f>
        <v>0.32530842003129523</v>
      </c>
      <c r="AA1769" s="12">
        <f ca="1">INDEX(T$9:T$6003,UsefulSeries!$I1764)</f>
        <v>0</v>
      </c>
      <c r="AB1769" s="12">
        <f ca="1">INDEX(U$9:U$6003,UsefulSeries!$I1764)</f>
        <v>0</v>
      </c>
      <c r="AC1769" s="12">
        <f>INDEX( K$9:K$6003,UsefulSeries!$I1764)</f>
        <v>0</v>
      </c>
      <c r="AD1769" s="12">
        <f>INDEX(L$9:L$6003,UsefulSeries!$I1764)</f>
        <v>-3.6703962743872685E-2</v>
      </c>
      <c r="AE1769" s="12"/>
      <c r="AF1769" s="12"/>
      <c r="AG1769" s="12"/>
      <c r="AH1769" s="12"/>
      <c r="AI1769" s="12"/>
      <c r="AJ1769" s="12"/>
      <c r="AK1769" s="12"/>
      <c r="AL1769" s="12"/>
      <c r="AM1769" s="12"/>
      <c r="AN1769" s="12">
        <f t="shared" ca="1" si="261"/>
        <v>0</v>
      </c>
      <c r="AO1769" s="12">
        <f t="shared" ca="1" si="262"/>
        <v>0</v>
      </c>
      <c r="AP1769" s="12">
        <f t="shared" ca="1" si="263"/>
        <v>5.6272714941759928E-2</v>
      </c>
      <c r="AQ1769" s="12">
        <f t="shared" ca="1" si="264"/>
        <v>0.32530842003129523</v>
      </c>
      <c r="AR1769" s="12">
        <f t="shared" ca="1" si="265"/>
        <v>0</v>
      </c>
      <c r="AS1769" s="12">
        <f t="shared" ca="1" si="266"/>
        <v>0</v>
      </c>
      <c r="AT1769" s="12">
        <f t="shared" si="267"/>
        <v>0</v>
      </c>
      <c r="AU1769" s="12">
        <f t="shared" si="268"/>
        <v>-3.6703962743872685E-2</v>
      </c>
      <c r="AV1769" s="12"/>
      <c r="AW1769" s="12">
        <f ca="1">INDEX(I$9:I$6003,UsefulSeries!$I1764)</f>
        <v>0.13642784972224253</v>
      </c>
      <c r="AX1769" s="12"/>
      <c r="AY1769" s="12"/>
      <c r="AZ1769" s="12">
        <f ca="1"/>
        <v>5.6272714941759935E-2</v>
      </c>
      <c r="BA1769" s="12"/>
      <c r="BB1769" s="12">
        <f t="shared" ca="1" si="260"/>
        <v>5.6272714941759935E-2</v>
      </c>
      <c r="BC1769" s="12"/>
      <c r="BD1769" s="38">
        <f ca="1"/>
        <v>0.14426591798402655</v>
      </c>
    </row>
    <row r="1770" spans="1:56" x14ac:dyDescent="0.35">
      <c r="A1770" s="12">
        <f ca="1">INDEX('Flow probs &amp; rates'!$K$5:$K$5999,UsefulSeries!$E1768,0)*(1-INDEX('Flow probs &amp; rates'!$K$5:$K$5999,UsefulSeries!$E1768,0))/INDEX('Flow probs &amp; rates'!$E$4:$E$5999,UsefulSeries!$E1768,0)</f>
        <v>1.8275431149806232E-2</v>
      </c>
      <c r="B1770" s="12">
        <f ca="1">-INDEX('Flow probs &amp; rates'!$K$5:$K$5999,UsefulSeries!$E1768,0)*(INDEX('Flow probs &amp; rates'!$L$5:$L$5999,UsefulSeries!$E1768,0))/INDEX('Flow probs &amp; rates'!$E$4:$E$5999,UsefulSeries!$E1768,0)</f>
        <v>-2.6593307614692252E-4</v>
      </c>
      <c r="C1770" s="12">
        <v>0</v>
      </c>
      <c r="D1770" s="12">
        <v>0</v>
      </c>
      <c r="E1770" s="12">
        <v>0</v>
      </c>
      <c r="F1770" s="12">
        <v>0</v>
      </c>
      <c r="G1770" s="12"/>
      <c r="H1770" s="12"/>
      <c r="I1770" s="12">
        <f ca="1">INDEX('Flow probs &amp; rates'!$K$5:$K$5999,UsefulSeries!$E1768)</f>
        <v>1.0901968363274199E-2</v>
      </c>
      <c r="J1770" s="12"/>
      <c r="K1770" s="12">
        <f>-INDEX('Flow probs &amp; rates'!$E$4:$E$5999,UsefulSeries!$E1768)</f>
        <v>-0.59003343673206299</v>
      </c>
      <c r="L1770" s="12">
        <f>INDEX('Flow probs &amp; rates'!$E$4:$E$5999,UsefulSeries!$E1768)</f>
        <v>0.59003343673206299</v>
      </c>
      <c r="M1770" s="12"/>
      <c r="N1770" s="12"/>
      <c r="O1770" s="12"/>
      <c r="P1770" s="12">
        <f t="array" aca="1" ref="P1770:U1775" ca="1">MINVERSE(A1770:F1775)</f>
        <v>54.727079935283342</v>
      </c>
      <c r="Q1770" s="12">
        <f ca="1"/>
        <v>0.60534548595884607</v>
      </c>
      <c r="R1770" s="12">
        <f ca="1"/>
        <v>0</v>
      </c>
      <c r="S1770" s="12">
        <f ca="1"/>
        <v>0</v>
      </c>
      <c r="T1770" s="12">
        <f ca="1"/>
        <v>0</v>
      </c>
      <c r="U1770" s="12">
        <f ca="1"/>
        <v>0</v>
      </c>
      <c r="V1770" s="12"/>
      <c r="W1770" s="12">
        <f ca="1">INDEX(P$10:P$6003,UsefulSeries!$I1764)</f>
        <v>0</v>
      </c>
      <c r="X1770" s="12">
        <f ca="1">INDEX(Q$10:Q$6003,UsefulSeries!$I1764)</f>
        <v>0</v>
      </c>
      <c r="Y1770" s="12">
        <f ca="1">INDEX(R$10:R$6003,UsefulSeries!$I1764)</f>
        <v>0</v>
      </c>
      <c r="Z1770" s="12">
        <f ca="1">INDEX(S$10:S$6003,UsefulSeries!$I1764)</f>
        <v>0</v>
      </c>
      <c r="AA1770" s="12">
        <f ca="1">INDEX(T$10:T$6003,UsefulSeries!$I1764)</f>
        <v>16.64460836548303</v>
      </c>
      <c r="AB1770" s="12">
        <f ca="1">INDEX(U$10:U$6003,UsefulSeries!$I1764)</f>
        <v>0.35439497498447781</v>
      </c>
      <c r="AC1770" s="12">
        <f>INDEX( K$10:K$6003,UsefulSeries!$I1764)</f>
        <v>0.33949132373965224</v>
      </c>
      <c r="AD1770" s="12">
        <f>INDEX(L$10:L$6003,UsefulSeries!$I1764)</f>
        <v>0</v>
      </c>
      <c r="AE1770" s="12"/>
      <c r="AF1770" s="12"/>
      <c r="AG1770" s="12"/>
      <c r="AH1770" s="12"/>
      <c r="AI1770" s="12"/>
      <c r="AJ1770" s="12"/>
      <c r="AK1770" s="12"/>
      <c r="AL1770" s="12"/>
      <c r="AM1770" s="12"/>
      <c r="AN1770" s="12">
        <f t="shared" ca="1" si="261"/>
        <v>0</v>
      </c>
      <c r="AO1770" s="12">
        <f t="shared" ca="1" si="262"/>
        <v>0</v>
      </c>
      <c r="AP1770" s="12">
        <f t="shared" ca="1" si="263"/>
        <v>0</v>
      </c>
      <c r="AQ1770" s="12">
        <f t="shared" ca="1" si="264"/>
        <v>0</v>
      </c>
      <c r="AR1770" s="12">
        <f t="shared" ca="1" si="265"/>
        <v>16.64460836548303</v>
      </c>
      <c r="AS1770" s="12">
        <f t="shared" ca="1" si="266"/>
        <v>0.35439497498447781</v>
      </c>
      <c r="AT1770" s="12">
        <f t="shared" si="267"/>
        <v>0.33949132373965224</v>
      </c>
      <c r="AU1770" s="12">
        <f t="shared" si="268"/>
        <v>0</v>
      </c>
      <c r="AV1770" s="12"/>
      <c r="AW1770" s="12">
        <f ca="1">INDEX(I$10:I$6003,UsefulSeries!$I1764)</f>
        <v>2.0840201144182946E-2</v>
      </c>
      <c r="AX1770" s="12"/>
      <c r="AY1770" s="12"/>
      <c r="AZ1770" s="12">
        <f ca="1"/>
        <v>0.35439497498447786</v>
      </c>
      <c r="BA1770" s="12"/>
      <c r="BB1770" s="12">
        <f t="shared" ca="1" si="260"/>
        <v>0.35439497498447786</v>
      </c>
      <c r="BC1770" s="12"/>
      <c r="BD1770" s="38">
        <f ca="1"/>
        <v>2.0276585113555144E-2</v>
      </c>
    </row>
    <row r="1771" spans="1:56" x14ac:dyDescent="0.35">
      <c r="A1771" s="12">
        <f ca="1">-INDEX('Flow probs &amp; rates'!$K$5:$K$5999,UsefulSeries!$E1768,0)*(INDEX('Flow probs &amp; rates'!$L$5:$L$5999,UsefulSeries!$E1768,0))/INDEX('Flow probs &amp; rates'!$E$4:$E$5999,UsefulSeries!$E1768,0)</f>
        <v>-2.6593307614692252E-4</v>
      </c>
      <c r="B1771" s="12">
        <f ca="1">INDEX('Flow probs &amp; rates'!$L$5:$L$5999,UsefulSeries!$E1768,0)*(1-INDEX('Flow probs &amp; rates'!$L$5:$L$5999,UsefulSeries!$E1768,0))/INDEX('Flow probs &amp; rates'!$E$4:$E$5999,UsefulSeries!$E1768,0)</f>
        <v>2.4042040542642855E-2</v>
      </c>
      <c r="C1771" s="12">
        <v>0</v>
      </c>
      <c r="D1771" s="12">
        <v>0</v>
      </c>
      <c r="E1771" s="12">
        <v>0</v>
      </c>
      <c r="F1771" s="12">
        <v>0</v>
      </c>
      <c r="G1771" s="12"/>
      <c r="H1771" s="12"/>
      <c r="I1771" s="12">
        <f ca="1">INDEX('Flow probs &amp; rates'!$L$5:$L$5999,UsefulSeries!$E1768)</f>
        <v>1.4392759328515732E-2</v>
      </c>
      <c r="J1771" s="12"/>
      <c r="K1771" s="12">
        <f>-INDEX('Flow probs &amp; rates'!$E$4:$E$5999,UsefulSeries!$E1768)</f>
        <v>-0.59003343673206299</v>
      </c>
      <c r="L1771" s="12"/>
      <c r="M1771" s="12"/>
      <c r="N1771" s="12"/>
      <c r="O1771" s="12"/>
      <c r="P1771" s="12">
        <f ca="1"/>
        <v>0.60534548595884607</v>
      </c>
      <c r="Q1771" s="12">
        <f ca="1"/>
        <v>41.600503069331758</v>
      </c>
      <c r="R1771" s="12">
        <f ca="1"/>
        <v>0</v>
      </c>
      <c r="S1771" s="12">
        <f ca="1"/>
        <v>0</v>
      </c>
      <c r="T1771" s="12">
        <f ca="1"/>
        <v>0</v>
      </c>
      <c r="U1771" s="12">
        <f ca="1"/>
        <v>0</v>
      </c>
      <c r="V1771" s="12"/>
      <c r="W1771" s="12">
        <f ca="1">INDEX(P$11:P$6003,UsefulSeries!$I1764)</f>
        <v>0</v>
      </c>
      <c r="X1771" s="12">
        <f ca="1">INDEX(Q$11:Q$6003,UsefulSeries!$I1764)</f>
        <v>0</v>
      </c>
      <c r="Y1771" s="12">
        <f ca="1">INDEX(R$11:R$6003,UsefulSeries!$I1764)</f>
        <v>0</v>
      </c>
      <c r="Z1771" s="12">
        <f ca="1">INDEX(S$11:S$6003,UsefulSeries!$I1764)</f>
        <v>0</v>
      </c>
      <c r="AA1771" s="12">
        <f ca="1">INDEX(T$11:T$6003,UsefulSeries!$I1764)</f>
        <v>0.35439497498447781</v>
      </c>
      <c r="AB1771" s="12">
        <f ca="1">INDEX(U$11:U$6003,UsefulSeries!$I1764)</f>
        <v>16.357879986559922</v>
      </c>
      <c r="AC1771" s="12">
        <f>INDEX( K$11:K$6003,UsefulSeries!$I1764)</f>
        <v>0</v>
      </c>
      <c r="AD1771" s="12">
        <f>INDEX(L$11:L$6003,UsefulSeries!$I1764)</f>
        <v>0.33949132373965224</v>
      </c>
      <c r="AE1771" s="12"/>
      <c r="AF1771" s="12"/>
      <c r="AG1771" s="12"/>
      <c r="AH1771" s="12"/>
      <c r="AI1771" s="12"/>
      <c r="AJ1771" s="12"/>
      <c r="AK1771" s="12"/>
      <c r="AL1771" s="12"/>
      <c r="AM1771" s="12"/>
      <c r="AN1771" s="12">
        <f t="shared" ca="1" si="261"/>
        <v>0</v>
      </c>
      <c r="AO1771" s="12">
        <f t="shared" ca="1" si="262"/>
        <v>0</v>
      </c>
      <c r="AP1771" s="12">
        <f t="shared" ca="1" si="263"/>
        <v>0</v>
      </c>
      <c r="AQ1771" s="12">
        <f t="shared" ca="1" si="264"/>
        <v>0</v>
      </c>
      <c r="AR1771" s="12">
        <f t="shared" ca="1" si="265"/>
        <v>0.35439497498447781</v>
      </c>
      <c r="AS1771" s="12">
        <f t="shared" ca="1" si="266"/>
        <v>16.357879986559922</v>
      </c>
      <c r="AT1771" s="12">
        <f t="shared" si="267"/>
        <v>0</v>
      </c>
      <c r="AU1771" s="12">
        <f t="shared" si="268"/>
        <v>0.33949132373965224</v>
      </c>
      <c r="AV1771" s="12"/>
      <c r="AW1771" s="12">
        <f ca="1">INDEX(I$11:I$6003,UsefulSeries!$I1764)</f>
        <v>2.121358713393336E-2</v>
      </c>
      <c r="AX1771" s="12"/>
      <c r="AY1771" s="12"/>
      <c r="AZ1771" s="12">
        <f ca="1"/>
        <v>0.35439497498447775</v>
      </c>
      <c r="BA1771" s="12"/>
      <c r="BB1771" s="12">
        <f t="shared" ca="1" si="260"/>
        <v>0.35439497498447775</v>
      </c>
      <c r="BC1771" s="12"/>
      <c r="BD1771" s="38">
        <f ca="1"/>
        <v>1.9594895570786284E-2</v>
      </c>
    </row>
    <row r="1772" spans="1:56" x14ac:dyDescent="0.35">
      <c r="A1772" s="12">
        <v>0</v>
      </c>
      <c r="B1772" s="12">
        <v>0</v>
      </c>
      <c r="C1772" s="12">
        <f ca="1">INDEX('Flow probs &amp; rates'!$M$5:$M$5999,UsefulSeries!$E1768,0)*(1-INDEX('Flow probs &amp; rates'!$M$5:$M$5999,UsefulSeries!$E1768,0))/INDEX('Flow probs &amp; rates'!$F$4:$F$5999,UsefulSeries!$E1768,0)</f>
        <v>4.2191374388198524</v>
      </c>
      <c r="D1772" s="12">
        <f ca="1">-INDEX('Flow probs &amp; rates'!$M$5:$M$5999,UsefulSeries!$E1768,0)*(INDEX('Flow probs &amp; rates'!$O$5:$O$5999,UsefulSeries!$E1768,0))/INDEX('Flow probs &amp; rates'!$F$4:$F$5999,UsefulSeries!$E1768,0)</f>
        <v>-0.84863901150659193</v>
      </c>
      <c r="E1772" s="12">
        <v>0</v>
      </c>
      <c r="F1772" s="12">
        <v>0</v>
      </c>
      <c r="G1772" s="12"/>
      <c r="H1772" s="12"/>
      <c r="I1772" s="12">
        <f ca="1">INDEX('Flow probs &amp; rates'!$M$5:$M$5999,UsefulSeries!$E1768)</f>
        <v>0.20582160039612721</v>
      </c>
      <c r="J1772" s="12"/>
      <c r="K1772" s="12">
        <f>INDEX('Flow probs &amp; rates'!$F$4:$F$5999,UsefulSeries!$E1768)</f>
        <v>3.8742295451798733E-2</v>
      </c>
      <c r="L1772" s="12">
        <f>-INDEX('Flow probs &amp; rates'!$F$4:$F$5999,UsefulSeries!$E1768)</f>
        <v>-3.8742295451798733E-2</v>
      </c>
      <c r="M1772" s="12"/>
      <c r="N1772" s="12"/>
      <c r="O1772" s="12"/>
      <c r="P1772" s="12">
        <f ca="1"/>
        <v>0</v>
      </c>
      <c r="Q1772" s="12">
        <f ca="1"/>
        <v>0</v>
      </c>
      <c r="R1772" s="12">
        <f ca="1"/>
        <v>0.24929803514224336</v>
      </c>
      <c r="S1772" s="12">
        <f ca="1"/>
        <v>6.1065627186835579E-2</v>
      </c>
      <c r="T1772" s="12">
        <f ca="1"/>
        <v>0</v>
      </c>
      <c r="U1772" s="12">
        <f ca="1"/>
        <v>0</v>
      </c>
      <c r="V1772" s="12"/>
      <c r="W1772" s="12"/>
      <c r="X1772" s="12"/>
      <c r="Y1772" s="12"/>
      <c r="Z1772" s="12"/>
      <c r="AA1772" s="12"/>
      <c r="AB1772" s="12"/>
      <c r="AC1772" s="12"/>
      <c r="AD1772" s="12"/>
      <c r="AE1772" s="12">
        <f t="array" ref="AE1772:AJ1773">TRANSPOSE(AC1766:AD1771)</f>
        <v>-0.62380471351647504</v>
      </c>
      <c r="AF1772" s="12">
        <v>-0.62380471351647504</v>
      </c>
      <c r="AG1772" s="12">
        <v>3.6703962743872685E-2</v>
      </c>
      <c r="AH1772" s="12">
        <v>0</v>
      </c>
      <c r="AI1772" s="12">
        <v>0.33949132373965224</v>
      </c>
      <c r="AJ1772" s="12">
        <v>0</v>
      </c>
      <c r="AK1772" s="12"/>
      <c r="AL1772" s="12"/>
      <c r="AM1772" s="12"/>
      <c r="AN1772" s="12">
        <f t="shared" si="261"/>
        <v>-0.62380471351647504</v>
      </c>
      <c r="AO1772" s="12">
        <f t="shared" si="262"/>
        <v>-0.62380471351647504</v>
      </c>
      <c r="AP1772" s="12">
        <f t="shared" si="263"/>
        <v>3.6703962743872685E-2</v>
      </c>
      <c r="AQ1772" s="12">
        <f t="shared" si="264"/>
        <v>0</v>
      </c>
      <c r="AR1772" s="12">
        <f t="shared" si="265"/>
        <v>0.33949132373965224</v>
      </c>
      <c r="AS1772" s="12">
        <f t="shared" si="266"/>
        <v>0</v>
      </c>
      <c r="AT1772" s="12">
        <f t="shared" si="267"/>
        <v>0</v>
      </c>
      <c r="AU1772" s="12">
        <f t="shared" si="268"/>
        <v>0</v>
      </c>
      <c r="AV1772" s="12"/>
      <c r="AW1772" s="12"/>
      <c r="AX1772" s="12">
        <f>INDEX($N$6:$N$6003,UsefulSeries!$K1764)</f>
        <v>-1.5114148471629951E-3</v>
      </c>
      <c r="AY1772" s="12"/>
      <c r="AZ1772" s="12"/>
      <c r="BA1772" s="12"/>
      <c r="BB1772" s="12">
        <f t="shared" si="260"/>
        <v>-1.5114148471629951E-3</v>
      </c>
      <c r="BC1772" s="12"/>
      <c r="BD1772" s="38">
        <f ca="1"/>
        <v>2.9322764849128075E-2</v>
      </c>
    </row>
    <row r="1773" spans="1:56" x14ac:dyDescent="0.35">
      <c r="A1773" s="12">
        <v>0</v>
      </c>
      <c r="B1773" s="12">
        <v>0</v>
      </c>
      <c r="C1773" s="12">
        <f ca="1">-INDEX('Flow probs &amp; rates'!$M$5:$M$5999,UsefulSeries!$E1768,0)*(INDEX('Flow probs &amp; rates'!$O$5:$O$5999,UsefulSeries!$E1768,0))/INDEX('Flow probs &amp; rates'!$F$4:$F$5999,UsefulSeries!$E1768,0)</f>
        <v>-0.84863901150659193</v>
      </c>
      <c r="D1773" s="12">
        <f ca="1">INDEX('Flow probs &amp; rates'!$O$5:$O$5999,UsefulSeries!$E1768,0)*(1-INDEX('Flow probs &amp; rates'!$O$5:$O$5999,UsefulSeries!$E1768,0))/INDEX('Flow probs &amp; rates'!$F$4:$F$5999,UsefulSeries!$E1768,0)</f>
        <v>3.4645355801611681</v>
      </c>
      <c r="E1773" s="12">
        <v>0</v>
      </c>
      <c r="F1773" s="12">
        <v>0</v>
      </c>
      <c r="G1773" s="12"/>
      <c r="H1773" s="12"/>
      <c r="I1773" s="12">
        <f ca="1">INDEX('Flow probs &amp; rates'!$O$5:$O$5999,UsefulSeries!$E1768)</f>
        <v>0.15974136462078281</v>
      </c>
      <c r="J1773" s="12"/>
      <c r="K1773" s="12"/>
      <c r="L1773" s="12">
        <f>-INDEX('Flow probs &amp; rates'!$F$4:$F$5999,UsefulSeries!$E1768)</f>
        <v>-3.8742295451798733E-2</v>
      </c>
      <c r="M1773" s="12"/>
      <c r="N1773" s="12"/>
      <c r="O1773" s="12"/>
      <c r="P1773" s="12">
        <f ca="1"/>
        <v>0</v>
      </c>
      <c r="Q1773" s="12">
        <f ca="1"/>
        <v>0</v>
      </c>
      <c r="R1773" s="12">
        <f ca="1"/>
        <v>6.1065627186835579E-2</v>
      </c>
      <c r="S1773" s="12">
        <f ca="1"/>
        <v>0.30359701875076023</v>
      </c>
      <c r="T1773" s="12">
        <f ca="1"/>
        <v>0</v>
      </c>
      <c r="U1773" s="12">
        <f ca="1"/>
        <v>0</v>
      </c>
      <c r="V1773" s="12"/>
      <c r="W1773" s="12"/>
      <c r="X1773" s="12"/>
      <c r="Y1773" s="12"/>
      <c r="Z1773" s="12"/>
      <c r="AA1773" s="12"/>
      <c r="AB1773" s="12"/>
      <c r="AC1773" s="12"/>
      <c r="AD1773" s="12"/>
      <c r="AE1773" s="12">
        <v>0.62380471351647504</v>
      </c>
      <c r="AF1773" s="12">
        <v>0</v>
      </c>
      <c r="AG1773" s="12">
        <v>-3.6703962743872685E-2</v>
      </c>
      <c r="AH1773" s="12">
        <v>-3.6703962743872685E-2</v>
      </c>
      <c r="AI1773" s="12">
        <v>0</v>
      </c>
      <c r="AJ1773" s="12">
        <v>0.33949132373965224</v>
      </c>
      <c r="AK1773" s="12"/>
      <c r="AL1773" s="12"/>
      <c r="AM1773" s="12"/>
      <c r="AN1773" s="12">
        <f t="shared" si="261"/>
        <v>0.62380471351647504</v>
      </c>
      <c r="AO1773" s="12">
        <f t="shared" si="262"/>
        <v>0</v>
      </c>
      <c r="AP1773" s="12">
        <f t="shared" si="263"/>
        <v>-3.6703962743872685E-2</v>
      </c>
      <c r="AQ1773" s="12">
        <f t="shared" si="264"/>
        <v>-3.6703962743872685E-2</v>
      </c>
      <c r="AR1773" s="12">
        <f t="shared" si="265"/>
        <v>0</v>
      </c>
      <c r="AS1773" s="12">
        <f t="shared" si="266"/>
        <v>0.33949132373965224</v>
      </c>
      <c r="AT1773" s="12">
        <f t="shared" si="267"/>
        <v>0</v>
      </c>
      <c r="AU1773" s="12">
        <f t="shared" si="268"/>
        <v>0</v>
      </c>
      <c r="AV1773" s="12"/>
      <c r="AW1773" s="12"/>
      <c r="AX1773" s="12">
        <f>INDEX('Margin error adjustment'!N$7:N$6003,UsefulSeries!$K1764)</f>
        <v>1.510555095555359E-3</v>
      </c>
      <c r="AY1773" s="12"/>
      <c r="AZ1773" s="12"/>
      <c r="BA1773" s="12"/>
      <c r="BB1773" s="12">
        <f t="shared" si="260"/>
        <v>1.510555095555359E-3</v>
      </c>
      <c r="BC1773" s="12"/>
      <c r="BD1773" s="38">
        <f ca="1"/>
        <v>7.858258267227744E-2</v>
      </c>
    </row>
    <row r="1774" spans="1:56" x14ac:dyDescent="0.35">
      <c r="A1774" s="12">
        <v>0</v>
      </c>
      <c r="B1774" s="12">
        <v>0</v>
      </c>
      <c r="C1774" s="12">
        <v>0</v>
      </c>
      <c r="D1774" s="12">
        <v>0</v>
      </c>
      <c r="E1774" s="12">
        <f ca="1">INDEX('Flow probs &amp; rates'!$P$5:$P$5999,UsefulSeries!$E1768,0)*(1-INDEX('Flow probs &amp; rates'!$P$5:$P$5999,UsefulSeries!$E1768,0))/INDEX('Flow probs &amp; rates'!$G$4:$G$5999,UsefulSeries!$E1768,0)</f>
        <v>5.683579982009606E-2</v>
      </c>
      <c r="F1774" s="12">
        <f ca="1">-INDEX('Flow probs &amp; rates'!$P$5:$P$5999,UsefulSeries!$E1768,0)*(INDEX('Flow probs &amp; rates'!$Q$5:$Q$5999,UsefulSeries!$E1768,0))/INDEX('Flow probs &amp; rates'!$G$4:$G$5999,UsefulSeries!$E1768,0)</f>
        <v>-1.1440113523560639E-3</v>
      </c>
      <c r="G1774" s="12"/>
      <c r="H1774" s="12"/>
      <c r="I1774" s="12">
        <f ca="1">INDEX('Flow probs &amp; rates'!$P$5:$P$5999,UsefulSeries!$E1768)</f>
        <v>2.1563826800230085E-2</v>
      </c>
      <c r="J1774" s="12"/>
      <c r="K1774" s="12">
        <f>INDEX('Flow probs &amp; rates'!$G$4:$G$5999,UsefulSeries!$E1768)</f>
        <v>0.37122426781613826</v>
      </c>
      <c r="L1774" s="12"/>
      <c r="M1774" s="12"/>
      <c r="N1774" s="12"/>
      <c r="O1774" s="12"/>
      <c r="P1774" s="12">
        <f ca="1"/>
        <v>0</v>
      </c>
      <c r="Q1774" s="12">
        <f ca="1"/>
        <v>0</v>
      </c>
      <c r="R1774" s="12">
        <f ca="1"/>
        <v>0</v>
      </c>
      <c r="S1774" s="12">
        <f ca="1"/>
        <v>0</v>
      </c>
      <c r="T1774" s="12">
        <f ca="1"/>
        <v>17.602338027620196</v>
      </c>
      <c r="U1774" s="12">
        <f ca="1"/>
        <v>0.38719939498299893</v>
      </c>
      <c r="V1774" s="12"/>
      <c r="W1774" s="12">
        <f ca="1">INDEX(P$6:P$6003,UsefulSeries!$I1772)</f>
        <v>43.70603441298713</v>
      </c>
      <c r="X1774" s="12">
        <f ca="1">INDEX(Q$6:Q$6003,UsefulSeries!$I1772)</f>
        <v>0.63929347520216384</v>
      </c>
      <c r="Y1774" s="12">
        <f ca="1">INDEX(R$6:R$6003,UsefulSeries!$I1772)</f>
        <v>0</v>
      </c>
      <c r="Z1774" s="12">
        <f ca="1">INDEX(S$6:S$6003,UsefulSeries!$I1772)</f>
        <v>0</v>
      </c>
      <c r="AA1774" s="12">
        <f ca="1">INDEX(T$6:T$6003,UsefulSeries!$I1772)</f>
        <v>0</v>
      </c>
      <c r="AB1774" s="12">
        <f ca="1">INDEX(U$6:U$6003,UsefulSeries!$I1772)</f>
        <v>0</v>
      </c>
      <c r="AC1774" s="12">
        <f>INDEX( K$6:K$6003,UsefulSeries!$I1772)</f>
        <v>-0.62229329866931204</v>
      </c>
      <c r="AD1774" s="12">
        <f>INDEX(L$6:L$6003,UsefulSeries!$I1772)</f>
        <v>0.62229329866931204</v>
      </c>
      <c r="AE1774" s="12"/>
      <c r="AF1774" s="12"/>
      <c r="AG1774" s="12"/>
      <c r="AH1774" s="12"/>
      <c r="AI1774" s="12"/>
      <c r="AJ1774" s="12"/>
      <c r="AK1774" s="12"/>
      <c r="AL1774" s="12"/>
      <c r="AM1774" s="12"/>
      <c r="AN1774" s="12">
        <f t="shared" ca="1" si="261"/>
        <v>43.70603441298713</v>
      </c>
      <c r="AO1774" s="12">
        <f t="shared" ca="1" si="262"/>
        <v>0.63929347520216384</v>
      </c>
      <c r="AP1774" s="12">
        <f t="shared" ca="1" si="263"/>
        <v>0</v>
      </c>
      <c r="AQ1774" s="12">
        <f t="shared" ca="1" si="264"/>
        <v>0</v>
      </c>
      <c r="AR1774" s="12">
        <f t="shared" ca="1" si="265"/>
        <v>0</v>
      </c>
      <c r="AS1774" s="12">
        <f t="shared" ca="1" si="266"/>
        <v>0</v>
      </c>
      <c r="AT1774" s="12">
        <f t="shared" si="267"/>
        <v>-0.62229329866931204</v>
      </c>
      <c r="AU1774" s="12">
        <f t="shared" si="268"/>
        <v>0.62229329866931204</v>
      </c>
      <c r="AV1774" s="12"/>
      <c r="AW1774" s="12">
        <f ca="1">INDEX(I$6:I$6003,UsefulSeries!$I1772)</f>
        <v>1.4449509879753585E-2</v>
      </c>
      <c r="AX1774" s="12"/>
      <c r="AY1774" s="12"/>
      <c r="AZ1774" s="12">
        <f t="array" aca="1" ref="AZ1774:AZ1779" ca="1">MMULT(W1774:AB1779,AW1774:AW1779)</f>
        <v>0.63929347520216395</v>
      </c>
      <c r="BA1774" s="12"/>
      <c r="BB1774" s="12">
        <f t="shared" ca="1" si="260"/>
        <v>0.63929347520216395</v>
      </c>
      <c r="BC1774" s="12"/>
      <c r="BD1774" s="38">
        <f t="array" aca="1" ref="BD1774:BD1781" ca="1">MMULT(MINVERSE(AN1774:AU1781),BB1774:BB1781)</f>
        <v>1.3997310363040508E-2</v>
      </c>
    </row>
    <row r="1775" spans="1:56" x14ac:dyDescent="0.35">
      <c r="A1775" s="12">
        <v>0</v>
      </c>
      <c r="B1775" s="12">
        <v>0</v>
      </c>
      <c r="C1775" s="12">
        <v>0</v>
      </c>
      <c r="D1775" s="12">
        <v>0</v>
      </c>
      <c r="E1775" s="12">
        <f ca="1">-INDEX('Flow probs &amp; rates'!$P$5:$P$5999,UsefulSeries!$E1768,0)*(INDEX('Flow probs &amp; rates'!$Q$5:$Q$5999,UsefulSeries!$E1768,0))/INDEX('Flow probs &amp; rates'!$G$4:$G$5999,UsefulSeries!$E1768,0)</f>
        <v>-1.1440113523560639E-3</v>
      </c>
      <c r="F1775" s="12">
        <f ca="1">INDEX('Flow probs &amp; rates'!$Q$5:$Q$5999,UsefulSeries!$E1768,0)*(1-INDEX('Flow probs &amp; rates'!$Q$5:$Q$5999,UsefulSeries!$E1768,0))/INDEX('Flow probs &amp; rates'!$G$4:$G$5999,UsefulSeries!$E1768,0)</f>
        <v>5.2007505157621779E-2</v>
      </c>
      <c r="G1775" s="12"/>
      <c r="H1775" s="12"/>
      <c r="I1775" s="12">
        <f ca="1">INDEX('Flow probs &amp; rates'!$Q$5:$Q$5999,UsefulSeries!$E1768)</f>
        <v>1.9694314028120399E-2</v>
      </c>
      <c r="J1775" s="12"/>
      <c r="K1775" s="12"/>
      <c r="L1775" s="12">
        <f>INDEX('Flow probs &amp; rates'!$G$4:$G$5999,UsefulSeries!$E1768)</f>
        <v>0.37122426781613826</v>
      </c>
      <c r="M1775" s="12"/>
      <c r="N1775" s="12"/>
      <c r="O1775" s="12"/>
      <c r="P1775" s="12">
        <f ca="1"/>
        <v>0</v>
      </c>
      <c r="Q1775" s="12">
        <f ca="1"/>
        <v>0</v>
      </c>
      <c r="R1775" s="12">
        <f ca="1"/>
        <v>0</v>
      </c>
      <c r="S1775" s="12">
        <f ca="1"/>
        <v>0</v>
      </c>
      <c r="T1775" s="12">
        <f ca="1"/>
        <v>0.38719939498299893</v>
      </c>
      <c r="U1775" s="12">
        <f ca="1"/>
        <v>19.236511297194372</v>
      </c>
      <c r="V1775" s="12"/>
      <c r="W1775" s="12">
        <f ca="1">INDEX(P$7:P$6003,UsefulSeries!$I1772)</f>
        <v>0.63929347520216384</v>
      </c>
      <c r="X1775" s="12">
        <f ca="1">INDEX(Q$7:Q$6003,UsefulSeries!$I1772)</f>
        <v>51.887968449606639</v>
      </c>
      <c r="Y1775" s="12">
        <f ca="1">INDEX(R$7:R$6003,UsefulSeries!$I1772)</f>
        <v>0</v>
      </c>
      <c r="Z1775" s="12">
        <f ca="1">INDEX(S$7:S$6003,UsefulSeries!$I1772)</f>
        <v>0</v>
      </c>
      <c r="AA1775" s="12">
        <f ca="1">INDEX(T$7:T$6003,UsefulSeries!$I1772)</f>
        <v>0</v>
      </c>
      <c r="AB1775" s="12">
        <f ca="1">INDEX(U$7:U$6003,UsefulSeries!$I1772)</f>
        <v>0</v>
      </c>
      <c r="AC1775" s="12">
        <f>INDEX( K$7:K$6003,UsefulSeries!$I1772,1)</f>
        <v>-0.62229329866931204</v>
      </c>
      <c r="AD1775" s="12">
        <f>INDEX(L$7:L$6003,UsefulSeries!$I1772,1)</f>
        <v>0</v>
      </c>
      <c r="AE1775" s="12"/>
      <c r="AF1775" s="12"/>
      <c r="AG1775" s="12"/>
      <c r="AH1775" s="12"/>
      <c r="AI1775" s="12"/>
      <c r="AJ1775" s="12"/>
      <c r="AK1775" s="12"/>
      <c r="AL1775" s="12"/>
      <c r="AM1775" s="12"/>
      <c r="AN1775" s="12">
        <f t="shared" ca="1" si="261"/>
        <v>0.63929347520216384</v>
      </c>
      <c r="AO1775" s="12">
        <f t="shared" ca="1" si="262"/>
        <v>51.887968449606639</v>
      </c>
      <c r="AP1775" s="12">
        <f t="shared" ca="1" si="263"/>
        <v>0</v>
      </c>
      <c r="AQ1775" s="12">
        <f t="shared" ca="1" si="264"/>
        <v>0</v>
      </c>
      <c r="AR1775" s="12">
        <f t="shared" ca="1" si="265"/>
        <v>0</v>
      </c>
      <c r="AS1775" s="12">
        <f t="shared" ca="1" si="266"/>
        <v>0</v>
      </c>
      <c r="AT1775" s="12">
        <f t="shared" si="267"/>
        <v>-0.62229329866931204</v>
      </c>
      <c r="AU1775" s="12">
        <f t="shared" si="268"/>
        <v>0</v>
      </c>
      <c r="AV1775" s="12"/>
      <c r="AW1775" s="12">
        <f ca="1">INDEX(I$7:I$6003,UsefulSeries!$I1772)</f>
        <v>1.2142622203990811E-2</v>
      </c>
      <c r="AX1775" s="12"/>
      <c r="AY1775" s="12"/>
      <c r="AZ1775" s="12">
        <f ca="1"/>
        <v>0.63929347520216384</v>
      </c>
      <c r="BA1775" s="12"/>
      <c r="BB1775" s="12">
        <f t="shared" ca="1" si="260"/>
        <v>0.63929347520216384</v>
      </c>
      <c r="BC1775" s="12"/>
      <c r="BD1775" s="38">
        <f ca="1"/>
        <v>1.2609383850966806E-2</v>
      </c>
    </row>
    <row r="1776" spans="1:56" x14ac:dyDescent="0.35">
      <c r="A1776" s="12">
        <f ca="1">INDEX('Flow probs &amp; rates'!$K$5:$K$5999,UsefulSeries!$E1774,0)*(1-INDEX('Flow probs &amp; rates'!$K$5:$K$5999,UsefulSeries!$E1774,0))/INDEX('Flow probs &amp; rates'!$E$4:$E$5999,UsefulSeries!$E1774,0)</f>
        <v>1.8483470938547474E-2</v>
      </c>
      <c r="B1776" s="12">
        <f ca="1">-INDEX('Flow probs &amp; rates'!$K$5:$K$5999,UsefulSeries!$E1774,0)*(INDEX('Flow probs &amp; rates'!$L$5:$L$5999,UsefulSeries!$E1774,0))/INDEX('Flow probs &amp; rates'!$E$4:$E$5999,UsefulSeries!$E1774,0)</f>
        <v>-2.80322245579596E-4</v>
      </c>
      <c r="C1776" s="12">
        <v>0</v>
      </c>
      <c r="D1776" s="12">
        <v>0</v>
      </c>
      <c r="E1776" s="12">
        <v>0</v>
      </c>
      <c r="F1776" s="12">
        <v>0</v>
      </c>
      <c r="G1776" s="12"/>
      <c r="H1776" s="12"/>
      <c r="I1776" s="12">
        <f ca="1">INDEX('Flow probs &amp; rates'!$K$5:$K$5999,UsefulSeries!$E1774)</f>
        <v>1.1045878377784526E-2</v>
      </c>
      <c r="J1776" s="12"/>
      <c r="K1776" s="12">
        <f>-INDEX('Flow probs &amp; rates'!$E$4:$E$5999,UsefulSeries!$E1774)</f>
        <v>-0.5910073375810535</v>
      </c>
      <c r="L1776" s="12">
        <f>INDEX('Flow probs &amp; rates'!$E$4:$E$5999,UsefulSeries!$E1774)</f>
        <v>0.5910073375810535</v>
      </c>
      <c r="M1776" s="12"/>
      <c r="N1776" s="12"/>
      <c r="O1776" s="12"/>
      <c r="P1776" s="12">
        <f t="array" aca="1" ref="P1776:U1781" ca="1">MINVERSE(A1776:F1781)</f>
        <v>54.111595493249311</v>
      </c>
      <c r="Q1776" s="12">
        <f ca="1"/>
        <v>0.60681141290966312</v>
      </c>
      <c r="R1776" s="12">
        <f ca="1"/>
        <v>0</v>
      </c>
      <c r="S1776" s="12">
        <f ca="1"/>
        <v>0</v>
      </c>
      <c r="T1776" s="12">
        <f ca="1"/>
        <v>0</v>
      </c>
      <c r="U1776" s="12">
        <f ca="1"/>
        <v>0</v>
      </c>
      <c r="V1776" s="12"/>
      <c r="W1776" s="12">
        <f ca="1">INDEX(P$8:P$6003,UsefulSeries!$I1772)</f>
        <v>0</v>
      </c>
      <c r="X1776" s="12">
        <f ca="1">INDEX(Q$8:Q$6003,UsefulSeries!$I1772)</f>
        <v>0</v>
      </c>
      <c r="Y1776" s="12">
        <f ca="1">INDEX(R$8:R$6003,UsefulSeries!$I1772)</f>
        <v>0.24320665278542444</v>
      </c>
      <c r="Z1776" s="12">
        <f ca="1">INDEX(S$8:S$6003,UsefulSeries!$I1772)</f>
        <v>5.8439083272666746E-2</v>
      </c>
      <c r="AA1776" s="12">
        <f ca="1">INDEX(T$8:T$6003,UsefulSeries!$I1772)</f>
        <v>0</v>
      </c>
      <c r="AB1776" s="12">
        <f ca="1">INDEX(U$8:U$6003,UsefulSeries!$I1772)</f>
        <v>0</v>
      </c>
      <c r="AC1776" s="12">
        <f>INDEX( K$8:K$6003,UsefulSeries!$I1772)</f>
        <v>3.8214517839428044E-2</v>
      </c>
      <c r="AD1776" s="12">
        <f>INDEX(L$8:L$6003,UsefulSeries!$I1772)</f>
        <v>-3.8214517839428044E-2</v>
      </c>
      <c r="AE1776" s="12"/>
      <c r="AF1776" s="12"/>
      <c r="AG1776" s="12"/>
      <c r="AH1776" s="12"/>
      <c r="AI1776" s="12"/>
      <c r="AJ1776" s="12"/>
      <c r="AK1776" s="12"/>
      <c r="AL1776" s="12"/>
      <c r="AM1776" s="12"/>
      <c r="AN1776" s="12">
        <f t="shared" ca="1" si="261"/>
        <v>0</v>
      </c>
      <c r="AO1776" s="12">
        <f t="shared" ca="1" si="262"/>
        <v>0</v>
      </c>
      <c r="AP1776" s="12">
        <f t="shared" ca="1" si="263"/>
        <v>0.24320665278542444</v>
      </c>
      <c r="AQ1776" s="12">
        <f t="shared" ca="1" si="264"/>
        <v>5.8439083272666746E-2</v>
      </c>
      <c r="AR1776" s="12">
        <f t="shared" ca="1" si="265"/>
        <v>0</v>
      </c>
      <c r="AS1776" s="12">
        <f t="shared" ca="1" si="266"/>
        <v>0</v>
      </c>
      <c r="AT1776" s="12">
        <f t="shared" si="267"/>
        <v>3.8214517839428044E-2</v>
      </c>
      <c r="AU1776" s="12">
        <f t="shared" si="268"/>
        <v>-3.8214517839428044E-2</v>
      </c>
      <c r="AV1776" s="12"/>
      <c r="AW1776" s="12">
        <f ca="1">INDEX(I$8:I$6003,UsefulSeries!$I1772)</f>
        <v>0.20682481206091441</v>
      </c>
      <c r="AX1776" s="12"/>
      <c r="AY1776" s="12"/>
      <c r="AZ1776" s="12">
        <f ca="1"/>
        <v>5.843908327266676E-2</v>
      </c>
      <c r="BA1776" s="12"/>
      <c r="BB1776" s="12">
        <f t="shared" ca="1" si="260"/>
        <v>5.843908327266676E-2</v>
      </c>
      <c r="BC1776" s="12"/>
      <c r="BD1776" s="38">
        <f ca="1"/>
        <v>0.20994781166155857</v>
      </c>
    </row>
    <row r="1777" spans="1:56" x14ac:dyDescent="0.35">
      <c r="A1777" s="12">
        <f ca="1">-INDEX('Flow probs &amp; rates'!$K$5:$K$5999,UsefulSeries!$E1774,0)*(INDEX('Flow probs &amp; rates'!$L$5:$L$5999,UsefulSeries!$E1774,0))/INDEX('Flow probs &amp; rates'!$E$4:$E$5999,UsefulSeries!$E1774,0)</f>
        <v>-2.80322245579596E-4</v>
      </c>
      <c r="B1777" s="12">
        <f ca="1">INDEX('Flow probs &amp; rates'!$L$5:$L$5999,UsefulSeries!$E1774,0)*(1-INDEX('Flow probs &amp; rates'!$L$5:$L$5999,UsefulSeries!$E1774,0))/INDEX('Flow probs &amp; rates'!$E$4:$E$5999,UsefulSeries!$E1774,0)</f>
        <v>2.4997361021653324E-2</v>
      </c>
      <c r="C1777" s="12">
        <v>0</v>
      </c>
      <c r="D1777" s="12">
        <v>0</v>
      </c>
      <c r="E1777" s="12">
        <v>0</v>
      </c>
      <c r="F1777" s="12">
        <v>0</v>
      </c>
      <c r="G1777" s="12"/>
      <c r="H1777" s="12"/>
      <c r="I1777" s="12">
        <f ca="1">INDEX('Flow probs &amp; rates'!$L$5:$L$5999,UsefulSeries!$E1774)</f>
        <v>1.499858122265223E-2</v>
      </c>
      <c r="J1777" s="12"/>
      <c r="K1777" s="12">
        <f>-INDEX('Flow probs &amp; rates'!$E$4:$E$5999,UsefulSeries!$E1774)</f>
        <v>-0.5910073375810535</v>
      </c>
      <c r="L1777" s="12"/>
      <c r="M1777" s="12"/>
      <c r="N1777" s="12"/>
      <c r="O1777" s="12"/>
      <c r="P1777" s="12">
        <f ca="1"/>
        <v>0.60681141290966312</v>
      </c>
      <c r="Q1777" s="12">
        <f ca="1"/>
        <v>40.011027638939105</v>
      </c>
      <c r="R1777" s="12">
        <f ca="1"/>
        <v>0</v>
      </c>
      <c r="S1777" s="12">
        <f ca="1"/>
        <v>0</v>
      </c>
      <c r="T1777" s="12">
        <f ca="1"/>
        <v>0</v>
      </c>
      <c r="U1777" s="12">
        <f ca="1"/>
        <v>0</v>
      </c>
      <c r="V1777" s="12"/>
      <c r="W1777" s="12">
        <f ca="1">INDEX(P$9:P$6003,UsefulSeries!$I1772)</f>
        <v>0</v>
      </c>
      <c r="X1777" s="12">
        <f ca="1">INDEX(Q$9:Q$6003,UsefulSeries!$I1772)</f>
        <v>0</v>
      </c>
      <c r="Y1777" s="12">
        <f ca="1">INDEX(R$9:R$6003,UsefulSeries!$I1772)</f>
        <v>5.843908327266676E-2</v>
      </c>
      <c r="Z1777" s="12">
        <f ca="1">INDEX(S$9:S$6003,UsefulSeries!$I1772)</f>
        <v>0.33286096333030613</v>
      </c>
      <c r="AA1777" s="12">
        <f ca="1">INDEX(T$9:T$6003,UsefulSeries!$I1772)</f>
        <v>0</v>
      </c>
      <c r="AB1777" s="12">
        <f ca="1">INDEX(U$9:U$6003,UsefulSeries!$I1772)</f>
        <v>0</v>
      </c>
      <c r="AC1777" s="12">
        <f>INDEX( K$9:K$6003,UsefulSeries!$I1772)</f>
        <v>0</v>
      </c>
      <c r="AD1777" s="12">
        <f>INDEX(L$9:L$6003,UsefulSeries!$I1772)</f>
        <v>-3.8214517839428044E-2</v>
      </c>
      <c r="AE1777" s="12"/>
      <c r="AF1777" s="12"/>
      <c r="AG1777" s="12"/>
      <c r="AH1777" s="12"/>
      <c r="AI1777" s="12"/>
      <c r="AJ1777" s="12"/>
      <c r="AK1777" s="12"/>
      <c r="AL1777" s="12"/>
      <c r="AM1777" s="12"/>
      <c r="AN1777" s="12">
        <f t="shared" ca="1" si="261"/>
        <v>0</v>
      </c>
      <c r="AO1777" s="12">
        <f t="shared" ca="1" si="262"/>
        <v>0</v>
      </c>
      <c r="AP1777" s="12">
        <f t="shared" ca="1" si="263"/>
        <v>5.843908327266676E-2</v>
      </c>
      <c r="AQ1777" s="12">
        <f t="shared" ca="1" si="264"/>
        <v>0.33286096333030613</v>
      </c>
      <c r="AR1777" s="12">
        <f t="shared" ca="1" si="265"/>
        <v>0</v>
      </c>
      <c r="AS1777" s="12">
        <f t="shared" ca="1" si="266"/>
        <v>0</v>
      </c>
      <c r="AT1777" s="12">
        <f t="shared" si="267"/>
        <v>0</v>
      </c>
      <c r="AU1777" s="12">
        <f t="shared" si="268"/>
        <v>-3.8214517839428044E-2</v>
      </c>
      <c r="AV1777" s="12"/>
      <c r="AW1777" s="12">
        <f ca="1">INDEX(I$9:I$6003,UsefulSeries!$I1772)</f>
        <v>0.13925463170575719</v>
      </c>
      <c r="AX1777" s="12"/>
      <c r="AY1777" s="12"/>
      <c r="AZ1777" s="12">
        <f ca="1"/>
        <v>5.843908327266676E-2</v>
      </c>
      <c r="BA1777" s="12"/>
      <c r="BB1777" s="12">
        <f t="shared" ca="1" si="260"/>
        <v>5.843908327266676E-2</v>
      </c>
      <c r="BC1777" s="12"/>
      <c r="BD1777" s="38">
        <f ca="1"/>
        <v>0.14671236224901732</v>
      </c>
    </row>
    <row r="1778" spans="1:56" x14ac:dyDescent="0.35">
      <c r="A1778" s="12">
        <v>0</v>
      </c>
      <c r="B1778" s="12">
        <v>0</v>
      </c>
      <c r="C1778" s="12">
        <f ca="1">INDEX('Flow probs &amp; rates'!$M$5:$M$5999,UsefulSeries!$E1774,0)*(1-INDEX('Flow probs &amp; rates'!$M$5:$M$5999,UsefulSeries!$E1774,0))/INDEX('Flow probs &amp; rates'!$F$4:$F$5999,UsefulSeries!$E1774,0)</f>
        <v>4.3957159321002903</v>
      </c>
      <c r="D1778" s="12">
        <f ca="1">-INDEX('Flow probs &amp; rates'!$M$5:$M$5999,UsefulSeries!$E1774,0)*(INDEX('Flow probs &amp; rates'!$O$5:$O$5999,UsefulSeries!$E1774,0))/INDEX('Flow probs &amp; rates'!$F$4:$F$5999,UsefulSeries!$E1774,0)</f>
        <v>-0.93144248223588977</v>
      </c>
      <c r="E1778" s="12">
        <v>0</v>
      </c>
      <c r="F1778" s="12">
        <v>0</v>
      </c>
      <c r="G1778" s="12"/>
      <c r="H1778" s="12"/>
      <c r="I1778" s="12">
        <f ca="1">INDEX('Flow probs &amp; rates'!$M$5:$M$5999,UsefulSeries!$E1774)</f>
        <v>0.20754829679285219</v>
      </c>
      <c r="J1778" s="12"/>
      <c r="K1778" s="12">
        <f>INDEX('Flow probs &amp; rates'!$F$4:$F$5999,UsefulSeries!$E1774)</f>
        <v>3.7416430868555464E-2</v>
      </c>
      <c r="L1778" s="12">
        <f>-INDEX('Flow probs &amp; rates'!$F$4:$F$5999,UsefulSeries!$E1774)</f>
        <v>-3.7416430868555464E-2</v>
      </c>
      <c r="M1778" s="12"/>
      <c r="N1778" s="12"/>
      <c r="O1778" s="12"/>
      <c r="P1778" s="12">
        <f ca="1"/>
        <v>0</v>
      </c>
      <c r="Q1778" s="12">
        <f ca="1"/>
        <v>0</v>
      </c>
      <c r="R1778" s="12">
        <f ca="1"/>
        <v>0.24018924865983715</v>
      </c>
      <c r="S1778" s="12">
        <f ca="1"/>
        <v>5.9911060658614027E-2</v>
      </c>
      <c r="T1778" s="12">
        <f ca="1"/>
        <v>0</v>
      </c>
      <c r="U1778" s="12">
        <f ca="1"/>
        <v>0</v>
      </c>
      <c r="V1778" s="12"/>
      <c r="W1778" s="12">
        <f ca="1">INDEX(P$10:P$6003,UsefulSeries!$I1772)</f>
        <v>0</v>
      </c>
      <c r="X1778" s="12">
        <f ca="1">INDEX(Q$10:Q$6003,UsefulSeries!$I1772)</f>
        <v>0</v>
      </c>
      <c r="Y1778" s="12">
        <f ca="1">INDEX(R$10:R$6003,UsefulSeries!$I1772)</f>
        <v>0</v>
      </c>
      <c r="Z1778" s="12">
        <f ca="1">INDEX(S$10:S$6003,UsefulSeries!$I1772)</f>
        <v>0</v>
      </c>
      <c r="AA1778" s="12">
        <f ca="1">INDEX(T$10:T$6003,UsefulSeries!$I1772)</f>
        <v>17.490196837724412</v>
      </c>
      <c r="AB1778" s="12">
        <f ca="1">INDEX(U$10:U$6003,UsefulSeries!$I1772)</f>
        <v>0.3543698348485651</v>
      </c>
      <c r="AC1778" s="12">
        <f>INDEX( K$10:K$6003,UsefulSeries!$I1772)</f>
        <v>0.33949218349125987</v>
      </c>
      <c r="AD1778" s="12">
        <f>INDEX(L$10:L$6003,UsefulSeries!$I1772)</f>
        <v>0</v>
      </c>
      <c r="AE1778" s="12"/>
      <c r="AF1778" s="12"/>
      <c r="AG1778" s="12"/>
      <c r="AH1778" s="12"/>
      <c r="AI1778" s="12"/>
      <c r="AJ1778" s="12"/>
      <c r="AK1778" s="12"/>
      <c r="AL1778" s="12"/>
      <c r="AM1778" s="12"/>
      <c r="AN1778" s="12">
        <f t="shared" ca="1" si="261"/>
        <v>0</v>
      </c>
      <c r="AO1778" s="12">
        <f t="shared" ca="1" si="262"/>
        <v>0</v>
      </c>
      <c r="AP1778" s="12">
        <f t="shared" ca="1" si="263"/>
        <v>0</v>
      </c>
      <c r="AQ1778" s="12">
        <f t="shared" ca="1" si="264"/>
        <v>0</v>
      </c>
      <c r="AR1778" s="12">
        <f t="shared" ca="1" si="265"/>
        <v>17.490196837724412</v>
      </c>
      <c r="AS1778" s="12">
        <f t="shared" ca="1" si="266"/>
        <v>0.3543698348485651</v>
      </c>
      <c r="AT1778" s="12">
        <f t="shared" si="267"/>
        <v>0.33949218349125987</v>
      </c>
      <c r="AU1778" s="12">
        <f t="shared" si="268"/>
        <v>0</v>
      </c>
      <c r="AV1778" s="12"/>
      <c r="AW1778" s="12">
        <f ca="1">INDEX(I$10:I$6003,UsefulSeries!$I1772)</f>
        <v>1.9811835368919402E-2</v>
      </c>
      <c r="AX1778" s="12"/>
      <c r="AY1778" s="12"/>
      <c r="AZ1778" s="12">
        <f ca="1"/>
        <v>0.3543698348485651</v>
      </c>
      <c r="BA1778" s="12"/>
      <c r="BB1778" s="12">
        <f t="shared" ca="1" si="260"/>
        <v>0.3543698348485651</v>
      </c>
      <c r="BC1778" s="12"/>
      <c r="BD1778" s="38">
        <f ca="1"/>
        <v>1.9095698938165172E-2</v>
      </c>
    </row>
    <row r="1779" spans="1:56" x14ac:dyDescent="0.35">
      <c r="A1779" s="12">
        <v>0</v>
      </c>
      <c r="B1779" s="12">
        <v>0</v>
      </c>
      <c r="C1779" s="12">
        <f ca="1">-INDEX('Flow probs &amp; rates'!$M$5:$M$5999,UsefulSeries!$E1774,0)*(INDEX('Flow probs &amp; rates'!$O$5:$O$5999,UsefulSeries!$E1774,0))/INDEX('Flow probs &amp; rates'!$F$4:$F$5999,UsefulSeries!$E1774,0)</f>
        <v>-0.93144248223588977</v>
      </c>
      <c r="D1779" s="12">
        <f ca="1">INDEX('Flow probs &amp; rates'!$O$5:$O$5999,UsefulSeries!$E1774,0)*(1-INDEX('Flow probs &amp; rates'!$O$5:$O$5999,UsefulSeries!$E1774,0))/INDEX('Flow probs &amp; rates'!$F$4:$F$5999,UsefulSeries!$E1774,0)</f>
        <v>3.7342431851258704</v>
      </c>
      <c r="E1779" s="12">
        <v>0</v>
      </c>
      <c r="F1779" s="12">
        <v>0</v>
      </c>
      <c r="G1779" s="12"/>
      <c r="H1779" s="12"/>
      <c r="I1779" s="12">
        <f ca="1">INDEX('Flow probs &amp; rates'!$O$5:$O$5999,UsefulSeries!$E1774)</f>
        <v>0.16791876292484767</v>
      </c>
      <c r="J1779" s="12"/>
      <c r="K1779" s="12"/>
      <c r="L1779" s="12">
        <f>-INDEX('Flow probs &amp; rates'!$F$4:$F$5999,UsefulSeries!$E1774)</f>
        <v>-3.7416430868555464E-2</v>
      </c>
      <c r="M1779" s="12"/>
      <c r="N1779" s="12"/>
      <c r="O1779" s="12"/>
      <c r="P1779" s="12">
        <f ca="1"/>
        <v>0</v>
      </c>
      <c r="Q1779" s="12">
        <f ca="1"/>
        <v>0</v>
      </c>
      <c r="R1779" s="12">
        <f ca="1"/>
        <v>5.9911060658614027E-2</v>
      </c>
      <c r="S1779" s="12">
        <f ca="1"/>
        <v>0.28273565879659129</v>
      </c>
      <c r="T1779" s="12">
        <f ca="1"/>
        <v>0</v>
      </c>
      <c r="U1779" s="12">
        <f ca="1"/>
        <v>0</v>
      </c>
      <c r="V1779" s="12"/>
      <c r="W1779" s="12">
        <f ca="1">INDEX(P$11:P$6003,UsefulSeries!$I1772)</f>
        <v>0</v>
      </c>
      <c r="X1779" s="12">
        <f ca="1">INDEX(Q$11:Q$6003,UsefulSeries!$I1772)</f>
        <v>0</v>
      </c>
      <c r="Y1779" s="12">
        <f ca="1">INDEX(R$11:R$6003,UsefulSeries!$I1772)</f>
        <v>0</v>
      </c>
      <c r="Z1779" s="12">
        <f ca="1">INDEX(S$11:S$6003,UsefulSeries!$I1772)</f>
        <v>0</v>
      </c>
      <c r="AA1779" s="12">
        <f ca="1">INDEX(T$11:T$6003,UsefulSeries!$I1772)</f>
        <v>0.3543698348485651</v>
      </c>
      <c r="AB1779" s="12">
        <f ca="1">INDEX(U$11:U$6003,UsefulSeries!$I1772)</f>
        <v>15.666421697229953</v>
      </c>
      <c r="AC1779" s="12">
        <f>INDEX( K$11:K$6003,UsefulSeries!$I1772)</f>
        <v>0</v>
      </c>
      <c r="AD1779" s="12">
        <f>INDEX(L$11:L$6003,UsefulSeries!$I1772)</f>
        <v>0.33949218349125987</v>
      </c>
      <c r="AE1779" s="12"/>
      <c r="AF1779" s="12"/>
      <c r="AG1779" s="12"/>
      <c r="AH1779" s="12"/>
      <c r="AI1779" s="12"/>
      <c r="AJ1779" s="12"/>
      <c r="AK1779" s="12"/>
      <c r="AL1779" s="12"/>
      <c r="AM1779" s="12"/>
      <c r="AN1779" s="12">
        <f t="shared" ca="1" si="261"/>
        <v>0</v>
      </c>
      <c r="AO1779" s="12">
        <f t="shared" ca="1" si="262"/>
        <v>0</v>
      </c>
      <c r="AP1779" s="12">
        <f t="shared" ca="1" si="263"/>
        <v>0</v>
      </c>
      <c r="AQ1779" s="12">
        <f t="shared" ca="1" si="264"/>
        <v>0</v>
      </c>
      <c r="AR1779" s="12">
        <f t="shared" ca="1" si="265"/>
        <v>0.3543698348485651</v>
      </c>
      <c r="AS1779" s="12">
        <f t="shared" ca="1" si="266"/>
        <v>15.666421697229953</v>
      </c>
      <c r="AT1779" s="12">
        <f t="shared" si="267"/>
        <v>0</v>
      </c>
      <c r="AU1779" s="12">
        <f t="shared" si="268"/>
        <v>0.33949218349125987</v>
      </c>
      <c r="AV1779" s="12"/>
      <c r="AW1779" s="12">
        <f ca="1">INDEX(I$11:I$6003,UsefulSeries!$I1772)</f>
        <v>2.2171566981517576E-2</v>
      </c>
      <c r="AX1779" s="12"/>
      <c r="AY1779" s="12"/>
      <c r="AZ1779" s="12">
        <f ca="1"/>
        <v>0.3543698348485651</v>
      </c>
      <c r="BA1779" s="12"/>
      <c r="BB1779" s="12">
        <f t="shared" ca="1" si="260"/>
        <v>0.3543698348485651</v>
      </c>
      <c r="BC1779" s="12"/>
      <c r="BD1779" s="38">
        <f ca="1"/>
        <v>2.0676602835068763E-2</v>
      </c>
    </row>
    <row r="1780" spans="1:56" x14ac:dyDescent="0.35">
      <c r="A1780" s="12">
        <v>0</v>
      </c>
      <c r="B1780" s="12">
        <v>0</v>
      </c>
      <c r="C1780" s="12">
        <v>0</v>
      </c>
      <c r="D1780" s="12">
        <v>0</v>
      </c>
      <c r="E1780" s="12">
        <f ca="1">INDEX('Flow probs &amp; rates'!$P$5:$P$5999,UsefulSeries!$E1774,0)*(1-INDEX('Flow probs &amp; rates'!$P$5:$P$5999,UsefulSeries!$E1774,0))/INDEX('Flow probs &amp; rates'!$G$4:$G$5999,UsefulSeries!$E1774,0)</f>
        <v>5.7935261626951159E-2</v>
      </c>
      <c r="F1780" s="12">
        <f ca="1">-INDEX('Flow probs &amp; rates'!$P$5:$P$5999,UsefulSeries!$E1774,0)*(INDEX('Flow probs &amp; rates'!$Q$5:$Q$5999,UsefulSeries!$E1774,0))/INDEX('Flow probs &amp; rates'!$G$4:$G$5999,UsefulSeries!$E1774,0)</f>
        <v>-1.1551356962070285E-3</v>
      </c>
      <c r="G1780" s="12"/>
      <c r="H1780" s="12"/>
      <c r="I1780" s="12">
        <f ca="1">INDEX('Flow probs &amp; rates'!$P$5:$P$5999,UsefulSeries!$E1774)</f>
        <v>2.2011889467142175E-2</v>
      </c>
      <c r="J1780" s="12"/>
      <c r="K1780" s="12">
        <f>INDEX('Flow probs &amp; rates'!$G$4:$G$5999,UsefulSeries!$E1774)</f>
        <v>0.37157623155039105</v>
      </c>
      <c r="L1780" s="12"/>
      <c r="M1780" s="12"/>
      <c r="N1780" s="12"/>
      <c r="O1780" s="12"/>
      <c r="P1780" s="12">
        <f ca="1"/>
        <v>0</v>
      </c>
      <c r="Q1780" s="12">
        <f ca="1"/>
        <v>0</v>
      </c>
      <c r="R1780" s="12">
        <f ca="1"/>
        <v>0</v>
      </c>
      <c r="S1780" s="12">
        <f ca="1"/>
        <v>0</v>
      </c>
      <c r="T1780" s="12">
        <f ca="1"/>
        <v>17.268374770393454</v>
      </c>
      <c r="U1780" s="12">
        <f ca="1"/>
        <v>0.38766890890644595</v>
      </c>
      <c r="V1780" s="12"/>
      <c r="W1780" s="12"/>
      <c r="X1780" s="12"/>
      <c r="Y1780" s="12"/>
      <c r="Z1780" s="12"/>
      <c r="AA1780" s="12"/>
      <c r="AB1780" s="12"/>
      <c r="AC1780" s="12"/>
      <c r="AD1780" s="12"/>
      <c r="AE1780" s="12">
        <f t="array" ref="AE1780:AJ1781">TRANSPOSE(AC1774:AD1779)</f>
        <v>-0.62229329866931204</v>
      </c>
      <c r="AF1780" s="12">
        <v>-0.62229329866931204</v>
      </c>
      <c r="AG1780" s="12">
        <v>3.8214517839428044E-2</v>
      </c>
      <c r="AH1780" s="12">
        <v>0</v>
      </c>
      <c r="AI1780" s="12">
        <v>0.33949218349125987</v>
      </c>
      <c r="AJ1780" s="12">
        <v>0</v>
      </c>
      <c r="AK1780" s="12"/>
      <c r="AL1780" s="12"/>
      <c r="AM1780" s="12"/>
      <c r="AN1780" s="12">
        <f t="shared" si="261"/>
        <v>-0.62229329866931204</v>
      </c>
      <c r="AO1780" s="12">
        <f t="shared" si="262"/>
        <v>-0.62229329866931204</v>
      </c>
      <c r="AP1780" s="12">
        <f t="shared" si="263"/>
        <v>3.8214517839428044E-2</v>
      </c>
      <c r="AQ1780" s="12">
        <f t="shared" si="264"/>
        <v>0</v>
      </c>
      <c r="AR1780" s="12">
        <f t="shared" si="265"/>
        <v>0.33949218349125987</v>
      </c>
      <c r="AS1780" s="12">
        <f t="shared" si="266"/>
        <v>0</v>
      </c>
      <c r="AT1780" s="12">
        <f t="shared" si="267"/>
        <v>0</v>
      </c>
      <c r="AU1780" s="12">
        <f t="shared" si="268"/>
        <v>0</v>
      </c>
      <c r="AV1780" s="12"/>
      <c r="AW1780" s="12"/>
      <c r="AX1780" s="12">
        <f>INDEX($N$6:$N$6003,UsefulSeries!$K1772)</f>
        <v>-2.0512725872213755E-3</v>
      </c>
      <c r="AY1780" s="12"/>
      <c r="AZ1780" s="12"/>
      <c r="BA1780" s="12"/>
      <c r="BB1780" s="12">
        <f t="shared" si="260"/>
        <v>-2.0512725872213755E-3</v>
      </c>
      <c r="BC1780" s="12"/>
      <c r="BD1780" s="38">
        <f ca="1"/>
        <v>3.8454898136335507E-2</v>
      </c>
    </row>
    <row r="1781" spans="1:56" x14ac:dyDescent="0.35">
      <c r="A1781" s="12">
        <v>0</v>
      </c>
      <c r="B1781" s="12">
        <v>0</v>
      </c>
      <c r="C1781" s="12">
        <v>0</v>
      </c>
      <c r="D1781" s="12">
        <v>0</v>
      </c>
      <c r="E1781" s="12">
        <f ca="1">-INDEX('Flow probs &amp; rates'!$P$5:$P$5999,UsefulSeries!$E1774,0)*(INDEX('Flow probs &amp; rates'!$Q$5:$Q$5999,UsefulSeries!$E1774,0))/INDEX('Flow probs &amp; rates'!$G$4:$G$5999,UsefulSeries!$E1774,0)</f>
        <v>-1.1551356962070285E-3</v>
      </c>
      <c r="F1781" s="12">
        <f ca="1">INDEX('Flow probs &amp; rates'!$Q$5:$Q$5999,UsefulSeries!$E1774,0)*(1-INDEX('Flow probs &amp; rates'!$Q$5:$Q$5999,UsefulSeries!$E1774,0))/INDEX('Flow probs &amp; rates'!$G$4:$G$5999,UsefulSeries!$E1774,0)</f>
        <v>5.1454516094753697E-2</v>
      </c>
      <c r="G1781" s="12"/>
      <c r="H1781" s="12"/>
      <c r="I1781" s="12">
        <f ca="1">INDEX('Flow probs &amp; rates'!$Q$5:$Q$5999,UsefulSeries!$E1774)</f>
        <v>1.949950591777486E-2</v>
      </c>
      <c r="J1781" s="12"/>
      <c r="K1781" s="12"/>
      <c r="L1781" s="12">
        <f>INDEX('Flow probs &amp; rates'!$G$4:$G$5999,UsefulSeries!$E1774)</f>
        <v>0.37157623155039105</v>
      </c>
      <c r="M1781" s="12"/>
      <c r="N1781" s="12"/>
      <c r="O1781" s="12"/>
      <c r="P1781" s="12">
        <f ca="1"/>
        <v>0</v>
      </c>
      <c r="Q1781" s="12">
        <f ca="1"/>
        <v>0</v>
      </c>
      <c r="R1781" s="12">
        <f ca="1"/>
        <v>0</v>
      </c>
      <c r="S1781" s="12">
        <f ca="1"/>
        <v>0</v>
      </c>
      <c r="T1781" s="12">
        <f ca="1"/>
        <v>0.38766890890644601</v>
      </c>
      <c r="U1781" s="12">
        <f ca="1"/>
        <v>19.443343094562561</v>
      </c>
      <c r="V1781" s="12"/>
      <c r="W1781" s="12"/>
      <c r="X1781" s="12"/>
      <c r="Y1781" s="12"/>
      <c r="Z1781" s="12"/>
      <c r="AA1781" s="12"/>
      <c r="AB1781" s="12"/>
      <c r="AC1781" s="12"/>
      <c r="AD1781" s="12"/>
      <c r="AE1781" s="12">
        <v>0.62229329866931204</v>
      </c>
      <c r="AF1781" s="12">
        <v>0</v>
      </c>
      <c r="AG1781" s="12">
        <v>-3.8214517839428044E-2</v>
      </c>
      <c r="AH1781" s="12">
        <v>-3.8214517839428044E-2</v>
      </c>
      <c r="AI1781" s="12">
        <v>0</v>
      </c>
      <c r="AJ1781" s="12">
        <v>0.33949218349125987</v>
      </c>
      <c r="AK1781" s="12"/>
      <c r="AL1781" s="12"/>
      <c r="AM1781" s="12"/>
      <c r="AN1781" s="12">
        <f t="shared" si="261"/>
        <v>0.62229329866931204</v>
      </c>
      <c r="AO1781" s="12">
        <f t="shared" si="262"/>
        <v>0</v>
      </c>
      <c r="AP1781" s="12">
        <f t="shared" si="263"/>
        <v>-3.8214517839428044E-2</v>
      </c>
      <c r="AQ1781" s="12">
        <f t="shared" si="264"/>
        <v>-3.8214517839428044E-2</v>
      </c>
      <c r="AR1781" s="12">
        <f t="shared" si="265"/>
        <v>0</v>
      </c>
      <c r="AS1781" s="12">
        <f t="shared" si="266"/>
        <v>0.33949218349125987</v>
      </c>
      <c r="AT1781" s="12">
        <f t="shared" si="267"/>
        <v>0</v>
      </c>
      <c r="AU1781" s="12">
        <f t="shared" si="268"/>
        <v>0</v>
      </c>
      <c r="AV1781" s="12"/>
      <c r="AW1781" s="12"/>
      <c r="AX1781" s="12">
        <f>INDEX('Margin error adjustment'!N$7:N$6003,UsefulSeries!$K1772)</f>
        <v>2.1003809034544837E-3</v>
      </c>
      <c r="AY1781" s="12"/>
      <c r="AZ1781" s="12"/>
      <c r="BA1781" s="12"/>
      <c r="BB1781" s="12">
        <f t="shared" si="260"/>
        <v>2.1003809034544837E-3</v>
      </c>
      <c r="BC1781" s="12"/>
      <c r="BD1781" s="38">
        <f ca="1"/>
        <v>6.9735083870675979E-2</v>
      </c>
    </row>
    <row r="1782" spans="1:56" x14ac:dyDescent="0.35">
      <c r="A1782" s="12">
        <f ca="1">INDEX('Flow probs &amp; rates'!$K$5:$K$5999,UsefulSeries!$E1780,0)*(1-INDEX('Flow probs &amp; rates'!$K$5:$K$5999,UsefulSeries!$E1780,0))/INDEX('Flow probs &amp; rates'!$E$4:$E$5999,UsefulSeries!$E1780,0)</f>
        <v>1.8308184254163494E-2</v>
      </c>
      <c r="B1782" s="12">
        <f ca="1">-INDEX('Flow probs &amp; rates'!$K$5:$K$5999,UsefulSeries!$E1780,0)*(INDEX('Flow probs &amp; rates'!$L$5:$L$5999,UsefulSeries!$E1780,0))/INDEX('Flow probs &amp; rates'!$E$4:$E$5999,UsefulSeries!$E1780,0)</f>
        <v>-2.8416218233107235E-4</v>
      </c>
      <c r="C1782" s="12">
        <v>0</v>
      </c>
      <c r="D1782" s="12">
        <v>0</v>
      </c>
      <c r="E1782" s="12">
        <v>0</v>
      </c>
      <c r="F1782" s="12">
        <v>0</v>
      </c>
      <c r="G1782" s="12"/>
      <c r="H1782" s="12"/>
      <c r="I1782" s="12">
        <f ca="1">INDEX('Flow probs &amp; rates'!$K$5:$K$5999,UsefulSeries!$E1780)</f>
        <v>1.0971260945690528E-2</v>
      </c>
      <c r="J1782" s="12"/>
      <c r="K1782" s="12">
        <f>-INDEX('Flow probs &amp; rates'!$E$4:$E$5999,UsefulSeries!$E1780)</f>
        <v>-0.59267987629545915</v>
      </c>
      <c r="L1782" s="12">
        <f>INDEX('Flow probs &amp; rates'!$E$4:$E$5999,UsefulSeries!$E1780)</f>
        <v>0.59267987629545915</v>
      </c>
      <c r="M1782" s="12"/>
      <c r="N1782" s="12"/>
      <c r="O1782" s="12"/>
      <c r="P1782" s="12">
        <f t="array" aca="1" ref="P1782:U1787" ca="1">MINVERSE(A1782:F1787)</f>
        <v>54.629828728276806</v>
      </c>
      <c r="Q1782" s="12">
        <f ca="1"/>
        <v>0.60870214772074616</v>
      </c>
      <c r="R1782" s="12">
        <f ca="1"/>
        <v>0</v>
      </c>
      <c r="S1782" s="12">
        <f ca="1"/>
        <v>0</v>
      </c>
      <c r="T1782" s="12">
        <f ca="1"/>
        <v>0</v>
      </c>
      <c r="U1782" s="12">
        <f ca="1"/>
        <v>0</v>
      </c>
      <c r="V1782" s="12"/>
      <c r="W1782" s="12">
        <f ca="1">INDEX(P$6:P$6003,UsefulSeries!$I1780)</f>
        <v>41.999190943724187</v>
      </c>
      <c r="X1782" s="12">
        <f ca="1">INDEX(Q$6:Q$6003,UsefulSeries!$I1780)</f>
        <v>0.63770196710406168</v>
      </c>
      <c r="Y1782" s="12">
        <f ca="1">INDEX(R$6:R$6003,UsefulSeries!$I1780)</f>
        <v>0</v>
      </c>
      <c r="Z1782" s="12">
        <f ca="1">INDEX(S$6:S$6003,UsefulSeries!$I1780)</f>
        <v>0</v>
      </c>
      <c r="AA1782" s="12">
        <f ca="1">INDEX(T$6:T$6003,UsefulSeries!$I1780)</f>
        <v>0</v>
      </c>
      <c r="AB1782" s="12">
        <f ca="1">INDEX(U$6:U$6003,UsefulSeries!$I1780)</f>
        <v>0</v>
      </c>
      <c r="AC1782" s="12">
        <f>INDEX( K$6:K$6003,UsefulSeries!$I1780)</f>
        <v>-0.62024202608209067</v>
      </c>
      <c r="AD1782" s="12">
        <f>INDEX(L$6:L$6003,UsefulSeries!$I1780)</f>
        <v>0.62024202608209067</v>
      </c>
      <c r="AE1782" s="12"/>
      <c r="AF1782" s="12"/>
      <c r="AG1782" s="12"/>
      <c r="AH1782" s="12"/>
      <c r="AI1782" s="12"/>
      <c r="AJ1782" s="12"/>
      <c r="AK1782" s="12"/>
      <c r="AL1782" s="12"/>
      <c r="AM1782" s="12"/>
      <c r="AN1782" s="12">
        <f t="shared" ca="1" si="261"/>
        <v>41.999190943724187</v>
      </c>
      <c r="AO1782" s="12">
        <f t="shared" ca="1" si="262"/>
        <v>0.63770196710406168</v>
      </c>
      <c r="AP1782" s="12">
        <f t="shared" ca="1" si="263"/>
        <v>0</v>
      </c>
      <c r="AQ1782" s="12">
        <f t="shared" ca="1" si="264"/>
        <v>0</v>
      </c>
      <c r="AR1782" s="12">
        <f t="shared" ca="1" si="265"/>
        <v>0</v>
      </c>
      <c r="AS1782" s="12">
        <f t="shared" ca="1" si="266"/>
        <v>0</v>
      </c>
      <c r="AT1782" s="12">
        <f t="shared" si="267"/>
        <v>-0.62024202608209067</v>
      </c>
      <c r="AU1782" s="12">
        <f t="shared" si="268"/>
        <v>0.62024202608209067</v>
      </c>
      <c r="AV1782" s="12"/>
      <c r="AW1782" s="12">
        <f ca="1">INDEX(I$6:I$6003,UsefulSeries!$I1780)</f>
        <v>1.4995640665467507E-2</v>
      </c>
      <c r="AX1782" s="12"/>
      <c r="AY1782" s="12"/>
      <c r="AZ1782" s="12">
        <f t="array" aca="1" ref="AZ1782:AZ1787" ca="1">MMULT(W1782:AB1787,AW1782:AW1787)</f>
        <v>0.63770196710406168</v>
      </c>
      <c r="BA1782" s="12"/>
      <c r="BB1782" s="12">
        <f t="shared" ca="1" si="260"/>
        <v>0.63770196710406168</v>
      </c>
      <c r="BC1782" s="12"/>
      <c r="BD1782" s="38">
        <f t="array" aca="1" ref="BD1782:BD1789" ca="1">MMULT(MINVERSE(AN1782:AU1789),BB1782:BB1789)</f>
        <v>1.3447279755719294E-2</v>
      </c>
    </row>
    <row r="1783" spans="1:56" x14ac:dyDescent="0.35">
      <c r="A1783" s="12">
        <f ca="1">-INDEX('Flow probs &amp; rates'!$K$5:$K$5999,UsefulSeries!$E1780,0)*(INDEX('Flow probs &amp; rates'!$L$5:$L$5999,UsefulSeries!$E1780,0))/INDEX('Flow probs &amp; rates'!$E$4:$E$5999,UsefulSeries!$E1780,0)</f>
        <v>-2.8416218233107235E-4</v>
      </c>
      <c r="B1783" s="12">
        <f ca="1">INDEX('Flow probs &amp; rates'!$L$5:$L$5999,UsefulSeries!$E1780,0)*(1-INDEX('Flow probs &amp; rates'!$L$5:$L$5999,UsefulSeries!$E1780,0))/INDEX('Flow probs &amp; rates'!$E$4:$E$5999,UsefulSeries!$E1780,0)</f>
        <v>2.5503000786062054E-2</v>
      </c>
      <c r="C1783" s="12">
        <v>0</v>
      </c>
      <c r="D1783" s="12">
        <v>0</v>
      </c>
      <c r="E1783" s="12">
        <v>0</v>
      </c>
      <c r="F1783" s="12">
        <v>0</v>
      </c>
      <c r="G1783" s="12"/>
      <c r="H1783" s="12"/>
      <c r="I1783" s="12">
        <f ca="1">INDEX('Flow probs &amp; rates'!$L$5:$L$5999,UsefulSeries!$E1780)</f>
        <v>1.5350761221113909E-2</v>
      </c>
      <c r="J1783" s="12"/>
      <c r="K1783" s="12">
        <f>-INDEX('Flow probs &amp; rates'!$E$4:$E$5999,UsefulSeries!$E1780)</f>
        <v>-0.59267987629545915</v>
      </c>
      <c r="L1783" s="12"/>
      <c r="M1783" s="12"/>
      <c r="N1783" s="12"/>
      <c r="O1783" s="12"/>
      <c r="P1783" s="12">
        <f ca="1"/>
        <v>0.60870214772074616</v>
      </c>
      <c r="Q1783" s="12">
        <f ca="1"/>
        <v>39.217854342744729</v>
      </c>
      <c r="R1783" s="12">
        <f ca="1"/>
        <v>0</v>
      </c>
      <c r="S1783" s="12">
        <f ca="1"/>
        <v>0</v>
      </c>
      <c r="T1783" s="12">
        <f ca="1"/>
        <v>0</v>
      </c>
      <c r="U1783" s="12">
        <f ca="1"/>
        <v>0</v>
      </c>
      <c r="V1783" s="12"/>
      <c r="W1783" s="12">
        <f ca="1">INDEX(P$7:P$6003,UsefulSeries!$I1780)</f>
        <v>0.63770196710406168</v>
      </c>
      <c r="X1783" s="12">
        <f ca="1">INDEX(Q$7:Q$6003,UsefulSeries!$I1780)</f>
        <v>50.72254054987549</v>
      </c>
      <c r="Y1783" s="12">
        <f ca="1">INDEX(R$7:R$6003,UsefulSeries!$I1780)</f>
        <v>0</v>
      </c>
      <c r="Z1783" s="12">
        <f ca="1">INDEX(S$7:S$6003,UsefulSeries!$I1780)</f>
        <v>0</v>
      </c>
      <c r="AA1783" s="12">
        <f ca="1">INDEX(T$7:T$6003,UsefulSeries!$I1780)</f>
        <v>0</v>
      </c>
      <c r="AB1783" s="12">
        <f ca="1">INDEX(U$7:U$6003,UsefulSeries!$I1780)</f>
        <v>0</v>
      </c>
      <c r="AC1783" s="12">
        <f>INDEX( K$7:K$6003,UsefulSeries!$I1780,1)</f>
        <v>-0.62024202608209067</v>
      </c>
      <c r="AD1783" s="12">
        <f>INDEX(L$7:L$6003,UsefulSeries!$I1780,1)</f>
        <v>0</v>
      </c>
      <c r="AE1783" s="12"/>
      <c r="AF1783" s="12"/>
      <c r="AG1783" s="12"/>
      <c r="AH1783" s="12"/>
      <c r="AI1783" s="12"/>
      <c r="AJ1783" s="12"/>
      <c r="AK1783" s="12"/>
      <c r="AL1783" s="12"/>
      <c r="AM1783" s="12"/>
      <c r="AN1783" s="12">
        <f t="shared" ca="1" si="261"/>
        <v>0.63770196710406168</v>
      </c>
      <c r="AO1783" s="12">
        <f t="shared" ca="1" si="262"/>
        <v>50.72254054987549</v>
      </c>
      <c r="AP1783" s="12">
        <f t="shared" ca="1" si="263"/>
        <v>0</v>
      </c>
      <c r="AQ1783" s="12">
        <f t="shared" ca="1" si="264"/>
        <v>0</v>
      </c>
      <c r="AR1783" s="12">
        <f t="shared" ca="1" si="265"/>
        <v>0</v>
      </c>
      <c r="AS1783" s="12">
        <f t="shared" ca="1" si="266"/>
        <v>0</v>
      </c>
      <c r="AT1783" s="12">
        <f t="shared" si="267"/>
        <v>-0.62024202608209067</v>
      </c>
      <c r="AU1783" s="12">
        <f t="shared" si="268"/>
        <v>0</v>
      </c>
      <c r="AV1783" s="12"/>
      <c r="AW1783" s="12">
        <f ca="1">INDEX(I$7:I$6003,UsefulSeries!$I1780)</f>
        <v>1.2383827993317052E-2</v>
      </c>
      <c r="AX1783" s="12"/>
      <c r="AY1783" s="12"/>
      <c r="AZ1783" s="12">
        <f ca="1"/>
        <v>0.63770196710406168</v>
      </c>
      <c r="BA1783" s="12"/>
      <c r="BB1783" s="12">
        <f t="shared" ca="1" si="260"/>
        <v>0.63770196710406168</v>
      </c>
      <c r="BC1783" s="12"/>
      <c r="BD1783" s="38">
        <f ca="1"/>
        <v>1.2681455431894162E-2</v>
      </c>
    </row>
    <row r="1784" spans="1:56" x14ac:dyDescent="0.35">
      <c r="A1784" s="12">
        <v>0</v>
      </c>
      <c r="B1784" s="12">
        <v>0</v>
      </c>
      <c r="C1784" s="12">
        <f ca="1">INDEX('Flow probs &amp; rates'!$M$5:$M$5999,UsefulSeries!$E1780,0)*(1-INDEX('Flow probs &amp; rates'!$M$5:$M$5999,UsefulSeries!$E1780,0))/INDEX('Flow probs &amp; rates'!$F$4:$F$5999,UsefulSeries!$E1780,0)</f>
        <v>4.420492435626163</v>
      </c>
      <c r="D1784" s="12">
        <f ca="1">-INDEX('Flow probs &amp; rates'!$M$5:$M$5999,UsefulSeries!$E1780,0)*(INDEX('Flow probs &amp; rates'!$O$5:$O$5999,UsefulSeries!$E1780,0))/INDEX('Flow probs &amp; rates'!$F$4:$F$5999,UsefulSeries!$E1780,0)</f>
        <v>-0.91792899476096845</v>
      </c>
      <c r="E1784" s="12">
        <v>0</v>
      </c>
      <c r="F1784" s="12">
        <v>0</v>
      </c>
      <c r="G1784" s="12"/>
      <c r="H1784" s="12"/>
      <c r="I1784" s="12">
        <f ca="1">INDEX('Flow probs &amp; rates'!$M$5:$M$5999,UsefulSeries!$E1780)</f>
        <v>0.19966964962527142</v>
      </c>
      <c r="J1784" s="12"/>
      <c r="K1784" s="12">
        <f>INDEX('Flow probs &amp; rates'!$F$4:$F$5999,UsefulSeries!$E1780)</f>
        <v>3.6150198868320618E-2</v>
      </c>
      <c r="L1784" s="12">
        <f>-INDEX('Flow probs &amp; rates'!$F$4:$F$5999,UsefulSeries!$E1780)</f>
        <v>-3.6150198868320618E-2</v>
      </c>
      <c r="M1784" s="12"/>
      <c r="N1784" s="12"/>
      <c r="O1784" s="12"/>
      <c r="P1784" s="12">
        <f ca="1"/>
        <v>0</v>
      </c>
      <c r="Q1784" s="12">
        <f ca="1"/>
        <v>0</v>
      </c>
      <c r="R1784" s="12">
        <f ca="1"/>
        <v>0.23805676302611462</v>
      </c>
      <c r="S1784" s="12">
        <f ca="1"/>
        <v>5.7006718934960822E-2</v>
      </c>
      <c r="T1784" s="12">
        <f ca="1"/>
        <v>0</v>
      </c>
      <c r="U1784" s="12">
        <f ca="1"/>
        <v>0</v>
      </c>
      <c r="V1784" s="12"/>
      <c r="W1784" s="12">
        <f ca="1">INDEX(P$8:P$6003,UsefulSeries!$I1780)</f>
        <v>0</v>
      </c>
      <c r="X1784" s="12">
        <f ca="1">INDEX(Q$8:Q$6003,UsefulSeries!$I1780)</f>
        <v>0</v>
      </c>
      <c r="Y1784" s="12">
        <f ca="1">INDEX(R$8:R$6003,UsefulSeries!$I1780)</f>
        <v>0.26414501734115897</v>
      </c>
      <c r="Z1784" s="12">
        <f ca="1">INDEX(S$8:S$6003,UsefulSeries!$I1780)</f>
        <v>6.0527652855312648E-2</v>
      </c>
      <c r="AA1784" s="12">
        <f ca="1">INDEX(T$8:T$6003,UsefulSeries!$I1780)</f>
        <v>0</v>
      </c>
      <c r="AB1784" s="12">
        <f ca="1">INDEX(U$8:U$6003,UsefulSeries!$I1780)</f>
        <v>0</v>
      </c>
      <c r="AC1784" s="12">
        <f>INDEX( K$8:K$6003,UsefulSeries!$I1780)</f>
        <v>4.0314898742882528E-2</v>
      </c>
      <c r="AD1784" s="12">
        <f>INDEX(L$8:L$6003,UsefulSeries!$I1780)</f>
        <v>-4.0314898742882528E-2</v>
      </c>
      <c r="AE1784" s="12"/>
      <c r="AF1784" s="12"/>
      <c r="AG1784" s="12"/>
      <c r="AH1784" s="12"/>
      <c r="AI1784" s="12"/>
      <c r="AJ1784" s="12"/>
      <c r="AK1784" s="12"/>
      <c r="AL1784" s="12"/>
      <c r="AM1784" s="12"/>
      <c r="AN1784" s="12">
        <f t="shared" ca="1" si="261"/>
        <v>0</v>
      </c>
      <c r="AO1784" s="12">
        <f t="shared" ca="1" si="262"/>
        <v>0</v>
      </c>
      <c r="AP1784" s="12">
        <f t="shared" ca="1" si="263"/>
        <v>0.26414501734115897</v>
      </c>
      <c r="AQ1784" s="12">
        <f t="shared" ca="1" si="264"/>
        <v>6.0527652855312648E-2</v>
      </c>
      <c r="AR1784" s="12">
        <f t="shared" ca="1" si="265"/>
        <v>0</v>
      </c>
      <c r="AS1784" s="12">
        <f t="shared" ca="1" si="266"/>
        <v>0</v>
      </c>
      <c r="AT1784" s="12">
        <f t="shared" si="267"/>
        <v>4.0314898742882528E-2</v>
      </c>
      <c r="AU1784" s="12">
        <f t="shared" si="268"/>
        <v>-4.0314898742882528E-2</v>
      </c>
      <c r="AV1784" s="12"/>
      <c r="AW1784" s="12">
        <f ca="1">INDEX(I$8:I$6003,UsefulSeries!$I1780)</f>
        <v>0.19799342185123345</v>
      </c>
      <c r="AX1784" s="12"/>
      <c r="AY1784" s="12"/>
      <c r="AZ1784" s="12">
        <f ca="1"/>
        <v>6.0527652855312648E-2</v>
      </c>
      <c r="BA1784" s="12"/>
      <c r="BB1784" s="12">
        <f t="shared" ca="1" si="260"/>
        <v>6.0527652855312648E-2</v>
      </c>
      <c r="BC1784" s="12"/>
      <c r="BD1784" s="38">
        <f ca="1"/>
        <v>0.2111673386819648</v>
      </c>
    </row>
    <row r="1785" spans="1:56" x14ac:dyDescent="0.35">
      <c r="A1785" s="12">
        <v>0</v>
      </c>
      <c r="B1785" s="12">
        <v>0</v>
      </c>
      <c r="C1785" s="12">
        <f ca="1">-INDEX('Flow probs &amp; rates'!$M$5:$M$5999,UsefulSeries!$E1780,0)*(INDEX('Flow probs &amp; rates'!$O$5:$O$5999,UsefulSeries!$E1780,0))/INDEX('Flow probs &amp; rates'!$F$4:$F$5999,UsefulSeries!$E1780,0)</f>
        <v>-0.91792899476096845</v>
      </c>
      <c r="D1785" s="12">
        <f ca="1">INDEX('Flow probs &amp; rates'!$O$5:$O$5999,UsefulSeries!$E1780,0)*(1-INDEX('Flow probs &amp; rates'!$O$5:$O$5999,UsefulSeries!$E1780,0))/INDEX('Flow probs &amp; rates'!$F$4:$F$5999,UsefulSeries!$E1780,0)</f>
        <v>3.8332184216727301</v>
      </c>
      <c r="E1785" s="12">
        <v>0</v>
      </c>
      <c r="F1785" s="12">
        <v>0</v>
      </c>
      <c r="G1785" s="12"/>
      <c r="H1785" s="12"/>
      <c r="I1785" s="12">
        <f ca="1">INDEX('Flow probs &amp; rates'!$O$5:$O$5999,UsefulSeries!$E1780)</f>
        <v>0.1661910849740218</v>
      </c>
      <c r="J1785" s="12"/>
      <c r="K1785" s="12"/>
      <c r="L1785" s="12">
        <f>-INDEX('Flow probs &amp; rates'!$F$4:$F$5999,UsefulSeries!$E1780)</f>
        <v>-3.6150198868320618E-2</v>
      </c>
      <c r="M1785" s="12"/>
      <c r="N1785" s="12"/>
      <c r="O1785" s="12"/>
      <c r="P1785" s="12">
        <f ca="1"/>
        <v>0</v>
      </c>
      <c r="Q1785" s="12">
        <f ca="1"/>
        <v>0</v>
      </c>
      <c r="R1785" s="12">
        <f ca="1"/>
        <v>5.7006718934960829E-2</v>
      </c>
      <c r="S1785" s="12">
        <f ca="1"/>
        <v>0.27452860871606094</v>
      </c>
      <c r="T1785" s="12">
        <f ca="1"/>
        <v>0</v>
      </c>
      <c r="U1785" s="12">
        <f ca="1"/>
        <v>0</v>
      </c>
      <c r="V1785" s="12"/>
      <c r="W1785" s="12">
        <f ca="1">INDEX(P$9:P$6003,UsefulSeries!$I1780)</f>
        <v>0</v>
      </c>
      <c r="X1785" s="12">
        <f ca="1">INDEX(Q$9:Q$6003,UsefulSeries!$I1780)</f>
        <v>0</v>
      </c>
      <c r="Y1785" s="12">
        <f ca="1">INDEX(R$9:R$6003,UsefulSeries!$I1780)</f>
        <v>6.0527652855312655E-2</v>
      </c>
      <c r="Z1785" s="12">
        <f ca="1">INDEX(S$9:S$6003,UsefulSeries!$I1780)</f>
        <v>0.35707182319222713</v>
      </c>
      <c r="AA1785" s="12">
        <f ca="1">INDEX(T$9:T$6003,UsefulSeries!$I1780)</f>
        <v>0</v>
      </c>
      <c r="AB1785" s="12">
        <f ca="1">INDEX(U$9:U$6003,UsefulSeries!$I1780)</f>
        <v>0</v>
      </c>
      <c r="AC1785" s="12">
        <f>INDEX( K$9:K$6003,UsefulSeries!$I1780)</f>
        <v>0</v>
      </c>
      <c r="AD1785" s="12">
        <f>INDEX(L$9:L$6003,UsefulSeries!$I1780)</f>
        <v>-4.0314898742882528E-2</v>
      </c>
      <c r="AE1785" s="12"/>
      <c r="AF1785" s="12"/>
      <c r="AG1785" s="12"/>
      <c r="AH1785" s="12"/>
      <c r="AI1785" s="12"/>
      <c r="AJ1785" s="12"/>
      <c r="AK1785" s="12"/>
      <c r="AL1785" s="12"/>
      <c r="AM1785" s="12"/>
      <c r="AN1785" s="12">
        <f t="shared" ca="1" si="261"/>
        <v>0</v>
      </c>
      <c r="AO1785" s="12">
        <f t="shared" ca="1" si="262"/>
        <v>0</v>
      </c>
      <c r="AP1785" s="12">
        <f t="shared" ca="1" si="263"/>
        <v>6.0527652855312655E-2</v>
      </c>
      <c r="AQ1785" s="12">
        <f t="shared" ca="1" si="264"/>
        <v>0.35707182319222713</v>
      </c>
      <c r="AR1785" s="12">
        <f t="shared" ca="1" si="265"/>
        <v>0</v>
      </c>
      <c r="AS1785" s="12">
        <f t="shared" ca="1" si="266"/>
        <v>0</v>
      </c>
      <c r="AT1785" s="12">
        <f t="shared" si="267"/>
        <v>0</v>
      </c>
      <c r="AU1785" s="12">
        <f t="shared" si="268"/>
        <v>-4.0314898742882528E-2</v>
      </c>
      <c r="AV1785" s="12"/>
      <c r="AW1785" s="12">
        <f ca="1">INDEX(I$9:I$6003,UsefulSeries!$I1780)</f>
        <v>0.13594905169465757</v>
      </c>
      <c r="AX1785" s="12"/>
      <c r="AY1785" s="12"/>
      <c r="AZ1785" s="12">
        <f ca="1"/>
        <v>6.0527652855312648E-2</v>
      </c>
      <c r="BA1785" s="12"/>
      <c r="BB1785" s="12">
        <f t="shared" ca="1" si="260"/>
        <v>6.0527652855312648E-2</v>
      </c>
      <c r="BC1785" s="12"/>
      <c r="BD1785" s="38">
        <f ca="1"/>
        <v>0.14808723006390676</v>
      </c>
    </row>
    <row r="1786" spans="1:56" x14ac:dyDescent="0.35">
      <c r="A1786" s="12">
        <v>0</v>
      </c>
      <c r="B1786" s="12">
        <v>0</v>
      </c>
      <c r="C1786" s="12">
        <v>0</v>
      </c>
      <c r="D1786" s="12">
        <v>0</v>
      </c>
      <c r="E1786" s="12">
        <f ca="1">INDEX('Flow probs &amp; rates'!$P$5:$P$5999,UsefulSeries!$E1780,0)*(1-INDEX('Flow probs &amp; rates'!$P$5:$P$5999,UsefulSeries!$E1780,0))/INDEX('Flow probs &amp; rates'!$G$4:$G$5999,UsefulSeries!$E1780,0)</f>
        <v>6.1328100624396996E-2</v>
      </c>
      <c r="F1786" s="12">
        <f ca="1">-INDEX('Flow probs &amp; rates'!$P$5:$P$5999,UsefulSeries!$E1780,0)*(INDEX('Flow probs &amp; rates'!$Q$5:$Q$5999,UsefulSeries!$E1780,0))/INDEX('Flow probs &amp; rates'!$G$4:$G$5999,UsefulSeries!$E1780,0)</f>
        <v>-1.2356238735959783E-3</v>
      </c>
      <c r="G1786" s="12"/>
      <c r="H1786" s="12"/>
      <c r="I1786" s="12">
        <f ca="1">INDEX('Flow probs &amp; rates'!$P$5:$P$5999,UsefulSeries!$E1780)</f>
        <v>2.3306331591351617E-2</v>
      </c>
      <c r="J1786" s="12"/>
      <c r="K1786" s="12">
        <f>INDEX('Flow probs &amp; rates'!$G$4:$G$5999,UsefulSeries!$E1780)</f>
        <v>0.37116992483622019</v>
      </c>
      <c r="L1786" s="12"/>
      <c r="M1786" s="12"/>
      <c r="N1786" s="12"/>
      <c r="O1786" s="12"/>
      <c r="P1786" s="12">
        <f ca="1"/>
        <v>0</v>
      </c>
      <c r="Q1786" s="12">
        <f ca="1"/>
        <v>0</v>
      </c>
      <c r="R1786" s="12">
        <f ca="1"/>
        <v>0</v>
      </c>
      <c r="S1786" s="12">
        <f ca="1"/>
        <v>0</v>
      </c>
      <c r="T1786" s="12">
        <f ca="1"/>
        <v>16.313553094290061</v>
      </c>
      <c r="U1786" s="12">
        <f ca="1"/>
        <v>0.38784108846106014</v>
      </c>
      <c r="V1786" s="12"/>
      <c r="W1786" s="12">
        <f ca="1">INDEX(P$10:P$6003,UsefulSeries!$I1780)</f>
        <v>0</v>
      </c>
      <c r="X1786" s="12">
        <f ca="1">INDEX(Q$10:Q$6003,UsefulSeries!$I1780)</f>
        <v>0</v>
      </c>
      <c r="Y1786" s="12">
        <f ca="1">INDEX(R$10:R$6003,UsefulSeries!$I1780)</f>
        <v>0</v>
      </c>
      <c r="Z1786" s="12">
        <f ca="1">INDEX(S$10:S$6003,UsefulSeries!$I1780)</f>
        <v>0</v>
      </c>
      <c r="AA1786" s="12">
        <f ca="1">INDEX(T$10:T$6003,UsefulSeries!$I1780)</f>
        <v>17.782673934173769</v>
      </c>
      <c r="AB1786" s="12">
        <f ca="1">INDEX(U$10:U$6003,UsefulSeries!$I1780)</f>
        <v>0.35387942751526624</v>
      </c>
      <c r="AC1786" s="12">
        <f>INDEX( K$10:K$6003,UsefulSeries!$I1780)</f>
        <v>0.33944307517502681</v>
      </c>
      <c r="AD1786" s="12">
        <f>INDEX(L$10:L$6003,UsefulSeries!$I1780)</f>
        <v>0</v>
      </c>
      <c r="AE1786" s="12"/>
      <c r="AF1786" s="12"/>
      <c r="AG1786" s="12"/>
      <c r="AH1786" s="12"/>
      <c r="AI1786" s="12"/>
      <c r="AJ1786" s="12"/>
      <c r="AK1786" s="12"/>
      <c r="AL1786" s="12"/>
      <c r="AM1786" s="12"/>
      <c r="AN1786" s="12">
        <f t="shared" ca="1" si="261"/>
        <v>0</v>
      </c>
      <c r="AO1786" s="12">
        <f t="shared" ca="1" si="262"/>
        <v>0</v>
      </c>
      <c r="AP1786" s="12">
        <f t="shared" ca="1" si="263"/>
        <v>0</v>
      </c>
      <c r="AQ1786" s="12">
        <f t="shared" ca="1" si="264"/>
        <v>0</v>
      </c>
      <c r="AR1786" s="12">
        <f t="shared" ca="1" si="265"/>
        <v>17.782673934173769</v>
      </c>
      <c r="AS1786" s="12">
        <f t="shared" ca="1" si="266"/>
        <v>0.35387942751526624</v>
      </c>
      <c r="AT1786" s="12">
        <f t="shared" si="267"/>
        <v>0.33944307517502681</v>
      </c>
      <c r="AU1786" s="12">
        <f t="shared" si="268"/>
        <v>0</v>
      </c>
      <c r="AV1786" s="12"/>
      <c r="AW1786" s="12">
        <f ca="1">INDEX(I$10:I$6003,UsefulSeries!$I1780)</f>
        <v>1.9475992734055467E-2</v>
      </c>
      <c r="AX1786" s="12"/>
      <c r="AY1786" s="12"/>
      <c r="AZ1786" s="12">
        <f ca="1"/>
        <v>0.35387942751526635</v>
      </c>
      <c r="BA1786" s="12"/>
      <c r="BB1786" s="12">
        <f t="shared" ca="1" si="260"/>
        <v>0.35387942751526635</v>
      </c>
      <c r="BC1786" s="12"/>
      <c r="BD1786" s="38">
        <f ca="1"/>
        <v>1.9094438671767053E-2</v>
      </c>
    </row>
    <row r="1787" spans="1:56" x14ac:dyDescent="0.35">
      <c r="A1787" s="12">
        <v>0</v>
      </c>
      <c r="B1787" s="12">
        <v>0</v>
      </c>
      <c r="C1787" s="12">
        <v>0</v>
      </c>
      <c r="D1787" s="12">
        <v>0</v>
      </c>
      <c r="E1787" s="12">
        <f ca="1">-INDEX('Flow probs &amp; rates'!$P$5:$P$5999,UsefulSeries!$E1780,0)*(INDEX('Flow probs &amp; rates'!$Q$5:$Q$5999,UsefulSeries!$E1780,0))/INDEX('Flow probs &amp; rates'!$G$4:$G$5999,UsefulSeries!$E1780,0)</f>
        <v>-1.2356238735959783E-3</v>
      </c>
      <c r="F1787" s="12">
        <f ca="1">INDEX('Flow probs &amp; rates'!$Q$5:$Q$5999,UsefulSeries!$E1780,0)*(1-INDEX('Flow probs &amp; rates'!$Q$5:$Q$5999,UsefulSeries!$E1780,0))/INDEX('Flow probs &amp; rates'!$G$4:$G$5999,UsefulSeries!$E1780,0)</f>
        <v>5.1973388756885619E-2</v>
      </c>
      <c r="G1787" s="12"/>
      <c r="H1787" s="12"/>
      <c r="I1787" s="12">
        <f ca="1">INDEX('Flow probs &amp; rates'!$Q$5:$Q$5999,UsefulSeries!$E1780)</f>
        <v>1.9678189958416407E-2</v>
      </c>
      <c r="J1787" s="12"/>
      <c r="K1787" s="12"/>
      <c r="L1787" s="12">
        <f>INDEX('Flow probs &amp; rates'!$G$4:$G$5999,UsefulSeries!$E1780)</f>
        <v>0.37116992483622019</v>
      </c>
      <c r="M1787" s="12"/>
      <c r="N1787" s="12"/>
      <c r="O1787" s="12"/>
      <c r="P1787" s="12">
        <f ca="1"/>
        <v>0</v>
      </c>
      <c r="Q1787" s="12">
        <f ca="1"/>
        <v>0</v>
      </c>
      <c r="R1787" s="12">
        <f ca="1"/>
        <v>0</v>
      </c>
      <c r="S1787" s="12">
        <f ca="1"/>
        <v>0</v>
      </c>
      <c r="T1787" s="12">
        <f ca="1"/>
        <v>0.38784108846106014</v>
      </c>
      <c r="U1787" s="12">
        <f ca="1"/>
        <v>19.249836303497084</v>
      </c>
      <c r="V1787" s="12"/>
      <c r="W1787" s="12">
        <f ca="1">INDEX(P$11:P$6003,UsefulSeries!$I1780)</f>
        <v>0</v>
      </c>
      <c r="X1787" s="12">
        <f ca="1">INDEX(Q$11:Q$6003,UsefulSeries!$I1780)</f>
        <v>0</v>
      </c>
      <c r="Y1787" s="12">
        <f ca="1">INDEX(R$11:R$6003,UsefulSeries!$I1780)</f>
        <v>0</v>
      </c>
      <c r="Z1787" s="12">
        <f ca="1">INDEX(S$11:S$6003,UsefulSeries!$I1780)</f>
        <v>0</v>
      </c>
      <c r="AA1787" s="12">
        <f ca="1">INDEX(T$11:T$6003,UsefulSeries!$I1780)</f>
        <v>0.3538794275152663</v>
      </c>
      <c r="AB1787" s="12">
        <f ca="1">INDEX(U$11:U$6003,UsefulSeries!$I1780)</f>
        <v>16.276301175866642</v>
      </c>
      <c r="AC1787" s="12">
        <f>INDEX( K$11:K$6003,UsefulSeries!$I1780)</f>
        <v>0</v>
      </c>
      <c r="AD1787" s="12">
        <f>INDEX(L$11:L$6003,UsefulSeries!$I1780)</f>
        <v>0.33944307517502681</v>
      </c>
      <c r="AE1787" s="12"/>
      <c r="AF1787" s="12"/>
      <c r="AG1787" s="12"/>
      <c r="AH1787" s="12"/>
      <c r="AI1787" s="12"/>
      <c r="AJ1787" s="12"/>
      <c r="AK1787" s="12"/>
      <c r="AL1787" s="12"/>
      <c r="AM1787" s="12"/>
      <c r="AN1787" s="12">
        <f t="shared" ca="1" si="261"/>
        <v>0</v>
      </c>
      <c r="AO1787" s="12">
        <f t="shared" ca="1" si="262"/>
        <v>0</v>
      </c>
      <c r="AP1787" s="12">
        <f t="shared" ca="1" si="263"/>
        <v>0</v>
      </c>
      <c r="AQ1787" s="12">
        <f t="shared" ca="1" si="264"/>
        <v>0</v>
      </c>
      <c r="AR1787" s="12">
        <f t="shared" ca="1" si="265"/>
        <v>0.3538794275152663</v>
      </c>
      <c r="AS1787" s="12">
        <f t="shared" ca="1" si="266"/>
        <v>16.276301175866642</v>
      </c>
      <c r="AT1787" s="12">
        <f t="shared" si="267"/>
        <v>0</v>
      </c>
      <c r="AU1787" s="12">
        <f t="shared" si="268"/>
        <v>0.33944307517502681</v>
      </c>
      <c r="AV1787" s="12"/>
      <c r="AW1787" s="12">
        <f ca="1">INDEX(I$11:I$6003,UsefulSeries!$I1780)</f>
        <v>2.131855822812714E-2</v>
      </c>
      <c r="AX1787" s="12"/>
      <c r="AY1787" s="12"/>
      <c r="AZ1787" s="12">
        <f ca="1"/>
        <v>0.3538794275152663</v>
      </c>
      <c r="BA1787" s="12"/>
      <c r="BB1787" s="12">
        <f t="shared" ca="1" si="260"/>
        <v>0.3538794275152663</v>
      </c>
      <c r="BC1787" s="12"/>
      <c r="BD1787" s="38">
        <f ca="1"/>
        <v>1.8672264175588225E-2</v>
      </c>
    </row>
    <row r="1788" spans="1:56" x14ac:dyDescent="0.35">
      <c r="A1788" s="12">
        <f ca="1">INDEX('Flow probs &amp; rates'!$K$5:$K$5999,UsefulSeries!$E1786,0)*(1-INDEX('Flow probs &amp; rates'!$K$5:$K$5999,UsefulSeries!$E1786,0))/INDEX('Flow probs &amp; rates'!$E$4:$E$5999,UsefulSeries!$E1786,0)</f>
        <v>1.7795815580453161E-2</v>
      </c>
      <c r="B1788" s="12">
        <f ca="1">-INDEX('Flow probs &amp; rates'!$K$5:$K$5999,UsefulSeries!$E1786,0)*(INDEX('Flow probs &amp; rates'!$L$5:$L$5999,UsefulSeries!$E1786,0))/INDEX('Flow probs &amp; rates'!$E$4:$E$5999,UsefulSeries!$E1786,0)</f>
        <v>-2.9005898953211526E-4</v>
      </c>
      <c r="C1788" s="12">
        <v>0</v>
      </c>
      <c r="D1788" s="12">
        <v>0</v>
      </c>
      <c r="E1788" s="12">
        <v>0</v>
      </c>
      <c r="F1788" s="12">
        <v>0</v>
      </c>
      <c r="G1788" s="12"/>
      <c r="H1788" s="12"/>
      <c r="I1788" s="12">
        <f ca="1">INDEX('Flow probs &amp; rates'!$K$5:$K$5999,UsefulSeries!$E1786)</f>
        <v>1.0653873535674183E-2</v>
      </c>
      <c r="J1788" s="12"/>
      <c r="K1788" s="12">
        <f>-INDEX('Flow probs &amp; rates'!$E$4:$E$5999,UsefulSeries!$E1786)</f>
        <v>-0.59229477102120209</v>
      </c>
      <c r="L1788" s="12">
        <f>INDEX('Flow probs &amp; rates'!$E$4:$E$5999,UsefulSeries!$E1786)</f>
        <v>0.59229477102120209</v>
      </c>
      <c r="M1788" s="12"/>
      <c r="N1788" s="12"/>
      <c r="O1788" s="12"/>
      <c r="P1788" s="12">
        <f t="array" aca="1" ref="P1788:U1793" ca="1">MINVERSE(A1788:F1793)</f>
        <v>56.202904734910625</v>
      </c>
      <c r="Q1788" s="12">
        <f ca="1"/>
        <v>0.60859257812367673</v>
      </c>
      <c r="R1788" s="12">
        <f ca="1"/>
        <v>0</v>
      </c>
      <c r="S1788" s="12">
        <f ca="1"/>
        <v>0</v>
      </c>
      <c r="T1788" s="12">
        <f ca="1"/>
        <v>0</v>
      </c>
      <c r="U1788" s="12">
        <f ca="1"/>
        <v>0</v>
      </c>
      <c r="V1788" s="12"/>
      <c r="W1788" s="12"/>
      <c r="X1788" s="12"/>
      <c r="Y1788" s="12"/>
      <c r="Z1788" s="12"/>
      <c r="AA1788" s="12"/>
      <c r="AB1788" s="12"/>
      <c r="AC1788" s="12"/>
      <c r="AD1788" s="12"/>
      <c r="AE1788" s="12">
        <f t="array" ref="AE1788:AJ1789">TRANSPOSE(AC1782:AD1787)</f>
        <v>-0.62024202608209067</v>
      </c>
      <c r="AF1788" s="12">
        <v>-0.62024202608209067</v>
      </c>
      <c r="AG1788" s="12">
        <v>4.0314898742882528E-2</v>
      </c>
      <c r="AH1788" s="12">
        <v>0</v>
      </c>
      <c r="AI1788" s="12">
        <v>0.33944307517502681</v>
      </c>
      <c r="AJ1788" s="12">
        <v>0</v>
      </c>
      <c r="AK1788" s="12"/>
      <c r="AL1788" s="12"/>
      <c r="AM1788" s="12"/>
      <c r="AN1788" s="12">
        <f t="shared" si="261"/>
        <v>-0.62024202608209067</v>
      </c>
      <c r="AO1788" s="12">
        <f t="shared" si="262"/>
        <v>-0.62024202608209067</v>
      </c>
      <c r="AP1788" s="12">
        <f t="shared" si="263"/>
        <v>4.0314898742882528E-2</v>
      </c>
      <c r="AQ1788" s="12">
        <f t="shared" si="264"/>
        <v>0</v>
      </c>
      <c r="AR1788" s="12">
        <f t="shared" si="265"/>
        <v>0.33944307517502681</v>
      </c>
      <c r="AS1788" s="12">
        <f t="shared" si="266"/>
        <v>0</v>
      </c>
      <c r="AT1788" s="12">
        <f t="shared" si="267"/>
        <v>0</v>
      </c>
      <c r="AU1788" s="12">
        <f t="shared" si="268"/>
        <v>0</v>
      </c>
      <c r="AV1788" s="12"/>
      <c r="AW1788" s="12"/>
      <c r="AX1788" s="12">
        <f>INDEX($N$6:$N$6003,UsefulSeries!$K1780)</f>
        <v>-1.2114747934748316E-3</v>
      </c>
      <c r="AY1788" s="12"/>
      <c r="AZ1788" s="12"/>
      <c r="BA1788" s="12"/>
      <c r="BB1788" s="12">
        <f t="shared" si="260"/>
        <v>-1.2114747934748316E-3</v>
      </c>
      <c r="BC1788" s="12"/>
      <c r="BD1788" s="38">
        <f ca="1"/>
        <v>2.2747615335214626E-2</v>
      </c>
    </row>
    <row r="1789" spans="1:56" x14ac:dyDescent="0.35">
      <c r="A1789" s="12">
        <f ca="1">-INDEX('Flow probs &amp; rates'!$K$5:$K$5999,UsefulSeries!$E1786,0)*(INDEX('Flow probs &amp; rates'!$L$5:$L$5999,UsefulSeries!$E1786,0))/INDEX('Flow probs &amp; rates'!$E$4:$E$5999,UsefulSeries!$E1786,0)</f>
        <v>-2.9005898953211526E-4</v>
      </c>
      <c r="B1789" s="12">
        <f ca="1">INDEX('Flow probs &amp; rates'!$L$5:$L$5999,UsefulSeries!$E1786,0)*(1-INDEX('Flow probs &amp; rates'!$L$5:$L$5999,UsefulSeries!$E1786,0))/INDEX('Flow probs &amp; rates'!$E$4:$E$5999,UsefulSeries!$E1786,0)</f>
        <v>2.6786652256651462E-2</v>
      </c>
      <c r="C1789" s="12">
        <v>0</v>
      </c>
      <c r="D1789" s="12">
        <v>0</v>
      </c>
      <c r="E1789" s="12">
        <v>0</v>
      </c>
      <c r="F1789" s="12">
        <v>0</v>
      </c>
      <c r="G1789" s="12"/>
      <c r="H1789" s="12"/>
      <c r="I1789" s="12">
        <f ca="1">INDEX('Flow probs &amp; rates'!$L$5:$L$5999,UsefulSeries!$E1786)</f>
        <v>1.6125630007930616E-2</v>
      </c>
      <c r="J1789" s="12"/>
      <c r="K1789" s="12">
        <f>-INDEX('Flow probs &amp; rates'!$E$4:$E$5999,UsefulSeries!$E1786)</f>
        <v>-0.59229477102120209</v>
      </c>
      <c r="L1789" s="12"/>
      <c r="M1789" s="12"/>
      <c r="N1789" s="12"/>
      <c r="O1789" s="12"/>
      <c r="P1789" s="12">
        <f ca="1"/>
        <v>0.60859257812367662</v>
      </c>
      <c r="Q1789" s="12">
        <f ca="1"/>
        <v>37.338616194559776</v>
      </c>
      <c r="R1789" s="12">
        <f ca="1"/>
        <v>0</v>
      </c>
      <c r="S1789" s="12">
        <f ca="1"/>
        <v>0</v>
      </c>
      <c r="T1789" s="12">
        <f ca="1"/>
        <v>0</v>
      </c>
      <c r="U1789" s="12">
        <f ca="1"/>
        <v>0</v>
      </c>
      <c r="V1789" s="12"/>
      <c r="W1789" s="12"/>
      <c r="X1789" s="12"/>
      <c r="Y1789" s="12"/>
      <c r="Z1789" s="12"/>
      <c r="AA1789" s="12"/>
      <c r="AB1789" s="12"/>
      <c r="AC1789" s="12"/>
      <c r="AD1789" s="12"/>
      <c r="AE1789" s="12">
        <v>0.62024202608209067</v>
      </c>
      <c r="AF1789" s="12">
        <v>0</v>
      </c>
      <c r="AG1789" s="12">
        <v>-4.0314898742882528E-2</v>
      </c>
      <c r="AH1789" s="12">
        <v>-4.0314898742882528E-2</v>
      </c>
      <c r="AI1789" s="12">
        <v>0</v>
      </c>
      <c r="AJ1789" s="12">
        <v>0.33944307517502681</v>
      </c>
      <c r="AK1789" s="12"/>
      <c r="AL1789" s="12"/>
      <c r="AM1789" s="12"/>
      <c r="AN1789" s="12">
        <f t="shared" si="261"/>
        <v>0.62024202608209067</v>
      </c>
      <c r="AO1789" s="12">
        <f t="shared" si="262"/>
        <v>0</v>
      </c>
      <c r="AP1789" s="12">
        <f t="shared" si="263"/>
        <v>-4.0314898742882528E-2</v>
      </c>
      <c r="AQ1789" s="12">
        <f t="shared" si="264"/>
        <v>-4.0314898742882528E-2</v>
      </c>
      <c r="AR1789" s="12">
        <f t="shared" si="265"/>
        <v>0</v>
      </c>
      <c r="AS1789" s="12">
        <f t="shared" si="266"/>
        <v>0.33944307517502681</v>
      </c>
      <c r="AT1789" s="12">
        <f t="shared" si="267"/>
        <v>0</v>
      </c>
      <c r="AU1789" s="12">
        <f t="shared" si="268"/>
        <v>0</v>
      </c>
      <c r="AV1789" s="12"/>
      <c r="AW1789" s="12"/>
      <c r="AX1789" s="12">
        <f>INDEX('Margin error adjustment'!N$7:N$6003,UsefulSeries!$K1780)</f>
        <v>1.9542725131443256E-4</v>
      </c>
      <c r="AY1789" s="12"/>
      <c r="AZ1789" s="12"/>
      <c r="BA1789" s="12"/>
      <c r="BB1789" s="12">
        <f t="shared" si="260"/>
        <v>1.9542725131443256E-4</v>
      </c>
      <c r="BC1789" s="12"/>
      <c r="BD1789" s="38">
        <f ca="1"/>
        <v>0.1272876257966907</v>
      </c>
    </row>
    <row r="1790" spans="1:56" x14ac:dyDescent="0.35">
      <c r="A1790" s="12">
        <v>0</v>
      </c>
      <c r="B1790" s="12">
        <v>0</v>
      </c>
      <c r="C1790" s="12">
        <f ca="1">INDEX('Flow probs &amp; rates'!$M$5:$M$5999,UsefulSeries!$E1786,0)*(1-INDEX('Flow probs &amp; rates'!$M$5:$M$5999,UsefulSeries!$E1786,0))/INDEX('Flow probs &amp; rates'!$F$4:$F$5999,UsefulSeries!$E1786,0)</f>
        <v>4.3781897084114201</v>
      </c>
      <c r="D1790" s="12">
        <f ca="1">-INDEX('Flow probs &amp; rates'!$M$5:$M$5999,UsefulSeries!$E1786,0)*(INDEX('Flow probs &amp; rates'!$O$5:$O$5999,UsefulSeries!$E1786,0))/INDEX('Flow probs &amp; rates'!$F$4:$F$5999,UsefulSeries!$E1786,0)</f>
        <v>-0.92811592867018722</v>
      </c>
      <c r="E1790" s="12">
        <v>0</v>
      </c>
      <c r="F1790" s="12">
        <v>0</v>
      </c>
      <c r="G1790" s="12"/>
      <c r="H1790" s="12"/>
      <c r="I1790" s="12">
        <f ca="1">INDEX('Flow probs &amp; rates'!$M$5:$M$5999,UsefulSeries!$E1786)</f>
        <v>0.1988015839925952</v>
      </c>
      <c r="J1790" s="12"/>
      <c r="K1790" s="12">
        <f>INDEX('Flow probs &amp; rates'!$F$4:$F$5999,UsefulSeries!$E1786)</f>
        <v>3.6380222147208693E-2</v>
      </c>
      <c r="L1790" s="12">
        <f>-INDEX('Flow probs &amp; rates'!$F$4:$F$5999,UsefulSeries!$E1786)</f>
        <v>-3.6380222147208693E-2</v>
      </c>
      <c r="M1790" s="12"/>
      <c r="N1790" s="12"/>
      <c r="O1790" s="12"/>
      <c r="P1790" s="12">
        <f ca="1"/>
        <v>0</v>
      </c>
      <c r="Q1790" s="12">
        <f ca="1"/>
        <v>0</v>
      </c>
      <c r="R1790" s="12">
        <f ca="1"/>
        <v>0.24062006253899179</v>
      </c>
      <c r="S1790" s="12">
        <f ca="1"/>
        <v>5.7622415253828572E-2</v>
      </c>
      <c r="T1790" s="12">
        <f ca="1"/>
        <v>0</v>
      </c>
      <c r="U1790" s="12">
        <f ca="1"/>
        <v>0</v>
      </c>
      <c r="V1790" s="12"/>
      <c r="W1790" s="12">
        <f ca="1">INDEX(P$6:P$6003,UsefulSeries!$I1788)</f>
        <v>39.409116154125293</v>
      </c>
      <c r="X1790" s="12">
        <f ca="1">INDEX(Q$6:Q$6003,UsefulSeries!$I1788)</f>
        <v>0.63684135785876583</v>
      </c>
      <c r="Y1790" s="12">
        <f ca="1">INDEX(R$6:R$6003,UsefulSeries!$I1788)</f>
        <v>0</v>
      </c>
      <c r="Z1790" s="12">
        <f ca="1">INDEX(S$6:S$6003,UsefulSeries!$I1788)</f>
        <v>0</v>
      </c>
      <c r="AA1790" s="12">
        <f ca="1">INDEX(T$6:T$6003,UsefulSeries!$I1788)</f>
        <v>0</v>
      </c>
      <c r="AB1790" s="12">
        <f ca="1">INDEX(U$6:U$6003,UsefulSeries!$I1788)</f>
        <v>0</v>
      </c>
      <c r="AC1790" s="12">
        <f>INDEX( K$6:K$6003,UsefulSeries!$I1788)</f>
        <v>-0.61903055128861584</v>
      </c>
      <c r="AD1790" s="12">
        <f>INDEX(L$6:L$6003,UsefulSeries!$I1788)</f>
        <v>0.61903055128861584</v>
      </c>
      <c r="AE1790" s="12"/>
      <c r="AF1790" s="12"/>
      <c r="AG1790" s="12"/>
      <c r="AH1790" s="12"/>
      <c r="AI1790" s="12"/>
      <c r="AJ1790" s="12"/>
      <c r="AK1790" s="12"/>
      <c r="AL1790" s="12"/>
      <c r="AM1790" s="12"/>
      <c r="AN1790" s="12">
        <f t="shared" ca="1" si="261"/>
        <v>39.409116154125293</v>
      </c>
      <c r="AO1790" s="12">
        <f t="shared" ca="1" si="262"/>
        <v>0.63684135785876583</v>
      </c>
      <c r="AP1790" s="12">
        <f t="shared" ca="1" si="263"/>
        <v>0</v>
      </c>
      <c r="AQ1790" s="12">
        <f t="shared" ca="1" si="264"/>
        <v>0</v>
      </c>
      <c r="AR1790" s="12">
        <f t="shared" ca="1" si="265"/>
        <v>0</v>
      </c>
      <c r="AS1790" s="12">
        <f t="shared" ca="1" si="266"/>
        <v>0</v>
      </c>
      <c r="AT1790" s="12">
        <f t="shared" si="267"/>
        <v>-0.61903055128861584</v>
      </c>
      <c r="AU1790" s="12">
        <f t="shared" si="268"/>
        <v>0.61903055128861584</v>
      </c>
      <c r="AV1790" s="12"/>
      <c r="AW1790" s="12">
        <f ca="1">INDEX(I$6:I$6003,UsefulSeries!$I1788)</f>
        <v>1.5965804290343669E-2</v>
      </c>
      <c r="AX1790" s="12"/>
      <c r="AY1790" s="12"/>
      <c r="AZ1790" s="12">
        <f t="array" aca="1" ref="AZ1790:AZ1795" ca="1">MMULT(W1790:AB1795,AW1790:AW1795)</f>
        <v>0.63684135785876594</v>
      </c>
      <c r="BA1790" s="12"/>
      <c r="BB1790" s="12">
        <f t="shared" ca="1" si="260"/>
        <v>0.63684135785876594</v>
      </c>
      <c r="BC1790" s="12"/>
      <c r="BD1790" s="38">
        <f t="array" aca="1" ref="BD1790:BD1797" ca="1">MMULT(MINVERSE(AN1790:AU1797),BB1790:BB1797)</f>
        <v>1.450457281864804E-2</v>
      </c>
    </row>
    <row r="1791" spans="1:56" x14ac:dyDescent="0.35">
      <c r="A1791" s="12">
        <v>0</v>
      </c>
      <c r="B1791" s="12">
        <v>0</v>
      </c>
      <c r="C1791" s="12">
        <f ca="1">-INDEX('Flow probs &amp; rates'!$M$5:$M$5999,UsefulSeries!$E1786,0)*(INDEX('Flow probs &amp; rates'!$O$5:$O$5999,UsefulSeries!$E1786,0))/INDEX('Flow probs &amp; rates'!$F$4:$F$5999,UsefulSeries!$E1786,0)</f>
        <v>-0.92811592867018722</v>
      </c>
      <c r="D1791" s="12">
        <f ca="1">INDEX('Flow probs &amp; rates'!$O$5:$O$5999,UsefulSeries!$E1786,0)*(1-INDEX('Flow probs &amp; rates'!$O$5:$O$5999,UsefulSeries!$E1786,0))/INDEX('Flow probs &amp; rates'!$F$4:$F$5999,UsefulSeries!$E1786,0)</f>
        <v>3.8756326303975395</v>
      </c>
      <c r="E1791" s="12">
        <v>0</v>
      </c>
      <c r="F1791" s="12">
        <v>0</v>
      </c>
      <c r="G1791" s="12"/>
      <c r="H1791" s="12"/>
      <c r="I1791" s="12">
        <f ca="1">INDEX('Flow probs &amp; rates'!$O$5:$O$5999,UsefulSeries!$E1786)</f>
        <v>0.16984303135452866</v>
      </c>
      <c r="J1791" s="12"/>
      <c r="K1791" s="12"/>
      <c r="L1791" s="12">
        <f>-INDEX('Flow probs &amp; rates'!$F$4:$F$5999,UsefulSeries!$E1786)</f>
        <v>-3.6380222147208693E-2</v>
      </c>
      <c r="M1791" s="12"/>
      <c r="N1791" s="12"/>
      <c r="O1791" s="12"/>
      <c r="P1791" s="12">
        <f ca="1"/>
        <v>0</v>
      </c>
      <c r="Q1791" s="12">
        <f ca="1"/>
        <v>0</v>
      </c>
      <c r="R1791" s="12">
        <f ca="1"/>
        <v>5.7622415253828572E-2</v>
      </c>
      <c r="S1791" s="12">
        <f ca="1"/>
        <v>0.2718215016518391</v>
      </c>
      <c r="T1791" s="12">
        <f ca="1"/>
        <v>0</v>
      </c>
      <c r="U1791" s="12">
        <f ca="1"/>
        <v>0</v>
      </c>
      <c r="V1791" s="12"/>
      <c r="W1791" s="12">
        <f ca="1">INDEX(P$7:P$6003,UsefulSeries!$I1788)</f>
        <v>0.63684135785876583</v>
      </c>
      <c r="X1791" s="12">
        <f ca="1">INDEX(Q$7:Q$6003,UsefulSeries!$I1788)</f>
        <v>52.215797231254427</v>
      </c>
      <c r="Y1791" s="12">
        <f ca="1">INDEX(R$7:R$6003,UsefulSeries!$I1788)</f>
        <v>0</v>
      </c>
      <c r="Z1791" s="12">
        <f ca="1">INDEX(S$7:S$6003,UsefulSeries!$I1788)</f>
        <v>0</v>
      </c>
      <c r="AA1791" s="12">
        <f ca="1">INDEX(T$7:T$6003,UsefulSeries!$I1788)</f>
        <v>0</v>
      </c>
      <c r="AB1791" s="12">
        <f ca="1">INDEX(U$7:U$6003,UsefulSeries!$I1788)</f>
        <v>0</v>
      </c>
      <c r="AC1791" s="12">
        <f>INDEX( K$7:K$6003,UsefulSeries!$I1788,1)</f>
        <v>-0.61903055128861584</v>
      </c>
      <c r="AD1791" s="12">
        <f>INDEX(L$7:L$6003,UsefulSeries!$I1788,1)</f>
        <v>0</v>
      </c>
      <c r="AE1791" s="12"/>
      <c r="AF1791" s="12"/>
      <c r="AG1791" s="12"/>
      <c r="AH1791" s="12"/>
      <c r="AI1791" s="12"/>
      <c r="AJ1791" s="12"/>
      <c r="AK1791" s="12"/>
      <c r="AL1791" s="12"/>
      <c r="AM1791" s="12"/>
      <c r="AN1791" s="12">
        <f t="shared" ca="1" si="261"/>
        <v>0.63684135785876583</v>
      </c>
      <c r="AO1791" s="12">
        <f t="shared" ca="1" si="262"/>
        <v>52.215797231254427</v>
      </c>
      <c r="AP1791" s="12">
        <f t="shared" ca="1" si="263"/>
        <v>0</v>
      </c>
      <c r="AQ1791" s="12">
        <f t="shared" ca="1" si="264"/>
        <v>0</v>
      </c>
      <c r="AR1791" s="12">
        <f t="shared" ca="1" si="265"/>
        <v>0</v>
      </c>
      <c r="AS1791" s="12">
        <f t="shared" ca="1" si="266"/>
        <v>0</v>
      </c>
      <c r="AT1791" s="12">
        <f t="shared" si="267"/>
        <v>-0.61903055128861584</v>
      </c>
      <c r="AU1791" s="12">
        <f t="shared" si="268"/>
        <v>0</v>
      </c>
      <c r="AV1791" s="12"/>
      <c r="AW1791" s="12">
        <f ca="1">INDEX(I$7:I$6003,UsefulSeries!$I1788)</f>
        <v>1.2001610750091022E-2</v>
      </c>
      <c r="AX1791" s="12"/>
      <c r="AY1791" s="12"/>
      <c r="AZ1791" s="12">
        <f ca="1"/>
        <v>0.63684135785876594</v>
      </c>
      <c r="BA1791" s="12"/>
      <c r="BB1791" s="12">
        <f t="shared" ca="1" si="260"/>
        <v>0.63684135785876594</v>
      </c>
      <c r="BC1791" s="12"/>
      <c r="BD1791" s="38">
        <f ca="1"/>
        <v>1.1760976453067064E-2</v>
      </c>
    </row>
    <row r="1792" spans="1:56" x14ac:dyDescent="0.35">
      <c r="A1792" s="12">
        <v>0</v>
      </c>
      <c r="B1792" s="12">
        <v>0</v>
      </c>
      <c r="C1792" s="12">
        <v>0</v>
      </c>
      <c r="D1792" s="12">
        <v>0</v>
      </c>
      <c r="E1792" s="12">
        <f ca="1">INDEX('Flow probs &amp; rates'!$P$5:$P$5999,UsefulSeries!$E1786,0)*(1-INDEX('Flow probs &amp; rates'!$P$5:$P$5999,UsefulSeries!$E1786,0))/INDEX('Flow probs &amp; rates'!$G$4:$G$5999,UsefulSeries!$E1786,0)</f>
        <v>6.5466872576649446E-2</v>
      </c>
      <c r="F1792" s="12">
        <f ca="1">-INDEX('Flow probs &amp; rates'!$P$5:$P$5999,UsefulSeries!$E1786,0)*(INDEX('Flow probs &amp; rates'!$Q$5:$Q$5999,UsefulSeries!$E1786,0))/INDEX('Flow probs &amp; rates'!$G$4:$G$5999,UsefulSeries!$E1786,0)</f>
        <v>-1.2695094072222568E-3</v>
      </c>
      <c r="G1792" s="12"/>
      <c r="H1792" s="12"/>
      <c r="I1792" s="12">
        <f ca="1">INDEX('Flow probs &amp; rates'!$P$5:$P$5999,UsefulSeries!$E1786)</f>
        <v>2.4931043854439106E-2</v>
      </c>
      <c r="J1792" s="12"/>
      <c r="K1792" s="12">
        <f>INDEX('Flow probs &amp; rates'!$G$4:$G$5999,UsefulSeries!$E1786)</f>
        <v>0.37132500683158925</v>
      </c>
      <c r="L1792" s="12"/>
      <c r="M1792" s="12"/>
      <c r="N1792" s="12"/>
      <c r="O1792" s="12"/>
      <c r="P1792" s="12">
        <f ca="1"/>
        <v>0</v>
      </c>
      <c r="Q1792" s="12">
        <f ca="1"/>
        <v>0</v>
      </c>
      <c r="R1792" s="12">
        <f ca="1"/>
        <v>0</v>
      </c>
      <c r="S1792" s="12">
        <f ca="1"/>
        <v>0</v>
      </c>
      <c r="T1792" s="12">
        <f ca="1"/>
        <v>15.282431778984648</v>
      </c>
      <c r="U1792" s="12">
        <f ca="1"/>
        <v>0.38834996678355871</v>
      </c>
      <c r="V1792" s="12"/>
      <c r="W1792" s="12">
        <f ca="1">INDEX(P$8:P$6003,UsefulSeries!$I1788)</f>
        <v>0</v>
      </c>
      <c r="X1792" s="12">
        <f ca="1">INDEX(Q$8:Q$6003,UsefulSeries!$I1788)</f>
        <v>0</v>
      </c>
      <c r="Y1792" s="12">
        <f ca="1">INDEX(R$8:R$6003,UsefulSeries!$I1788)</f>
        <v>0.28153647273717114</v>
      </c>
      <c r="Z1792" s="12">
        <f ca="1">INDEX(S$8:S$6003,UsefulSeries!$I1788)</f>
        <v>5.902269135172733E-2</v>
      </c>
      <c r="AA1792" s="12">
        <f ca="1">INDEX(T$8:T$6003,UsefulSeries!$I1788)</f>
        <v>0</v>
      </c>
      <c r="AB1792" s="12">
        <f ca="1">INDEX(U$8:U$6003,UsefulSeries!$I1788)</f>
        <v>0</v>
      </c>
      <c r="AC1792" s="12">
        <f>INDEX( K$8:K$6003,UsefulSeries!$I1788)</f>
        <v>4.0510325994196961E-2</v>
      </c>
      <c r="AD1792" s="12">
        <f>INDEX(L$8:L$6003,UsefulSeries!$I1788)</f>
        <v>-4.0510325994196961E-2</v>
      </c>
      <c r="AE1792" s="12"/>
      <c r="AF1792" s="12"/>
      <c r="AG1792" s="12"/>
      <c r="AH1792" s="12"/>
      <c r="AI1792" s="12"/>
      <c r="AJ1792" s="12"/>
      <c r="AK1792" s="12"/>
      <c r="AL1792" s="12"/>
      <c r="AM1792" s="12"/>
      <c r="AN1792" s="12">
        <f t="shared" ca="1" si="261"/>
        <v>0</v>
      </c>
      <c r="AO1792" s="12">
        <f t="shared" ca="1" si="262"/>
        <v>0</v>
      </c>
      <c r="AP1792" s="12">
        <f t="shared" ca="1" si="263"/>
        <v>0.28153647273717114</v>
      </c>
      <c r="AQ1792" s="12">
        <f t="shared" ca="1" si="264"/>
        <v>5.902269135172733E-2</v>
      </c>
      <c r="AR1792" s="12">
        <f t="shared" ca="1" si="265"/>
        <v>0</v>
      </c>
      <c r="AS1792" s="12">
        <f t="shared" ca="1" si="266"/>
        <v>0</v>
      </c>
      <c r="AT1792" s="12">
        <f t="shared" si="267"/>
        <v>4.0510325994196961E-2</v>
      </c>
      <c r="AU1792" s="12">
        <f t="shared" si="268"/>
        <v>-4.0510325994196961E-2</v>
      </c>
      <c r="AV1792" s="12"/>
      <c r="AW1792" s="12">
        <f ca="1">INDEX(I$8:I$6003,UsefulSeries!$I1788)</f>
        <v>0.18205760444124572</v>
      </c>
      <c r="AX1792" s="12"/>
      <c r="AY1792" s="12"/>
      <c r="AZ1792" s="12">
        <f ca="1"/>
        <v>5.9022691351727316E-2</v>
      </c>
      <c r="BA1792" s="12"/>
      <c r="BB1792" s="12">
        <f t="shared" ca="1" si="260"/>
        <v>5.9022691351727316E-2</v>
      </c>
      <c r="BC1792" s="12"/>
      <c r="BD1792" s="38">
        <f ca="1"/>
        <v>0.19423492232684872</v>
      </c>
    </row>
    <row r="1793" spans="1:56" x14ac:dyDescent="0.35">
      <c r="A1793" s="12">
        <v>0</v>
      </c>
      <c r="B1793" s="12">
        <v>0</v>
      </c>
      <c r="C1793" s="12">
        <v>0</v>
      </c>
      <c r="D1793" s="12">
        <v>0</v>
      </c>
      <c r="E1793" s="12">
        <f ca="1">-INDEX('Flow probs &amp; rates'!$P$5:$P$5999,UsefulSeries!$E1786,0)*(INDEX('Flow probs &amp; rates'!$Q$5:$Q$5999,UsefulSeries!$E1786,0))/INDEX('Flow probs &amp; rates'!$G$4:$G$5999,UsefulSeries!$E1786,0)</f>
        <v>-1.2695094072222568E-3</v>
      </c>
      <c r="F1793" s="12">
        <f ca="1">INDEX('Flow probs &amp; rates'!$Q$5:$Q$5999,UsefulSeries!$E1786,0)*(1-INDEX('Flow probs &amp; rates'!$Q$5:$Q$5999,UsefulSeries!$E1786,0))/INDEX('Flow probs &amp; rates'!$G$4:$G$5999,UsefulSeries!$E1786,0)</f>
        <v>4.9958008415297114E-2</v>
      </c>
      <c r="G1793" s="12"/>
      <c r="H1793" s="12"/>
      <c r="I1793" s="12">
        <f ca="1">INDEX('Flow probs &amp; rates'!$Q$5:$Q$5999,UsefulSeries!$E1786)</f>
        <v>1.8908176972527203E-2</v>
      </c>
      <c r="J1793" s="12"/>
      <c r="K1793" s="12"/>
      <c r="L1793" s="12">
        <f>INDEX('Flow probs &amp; rates'!$G$4:$G$5999,UsefulSeries!$E1786)</f>
        <v>0.37132500683158925</v>
      </c>
      <c r="M1793" s="12"/>
      <c r="N1793" s="12"/>
      <c r="O1793" s="12"/>
      <c r="P1793" s="12">
        <f ca="1"/>
        <v>0</v>
      </c>
      <c r="Q1793" s="12">
        <f ca="1"/>
        <v>0</v>
      </c>
      <c r="R1793" s="12">
        <f ca="1"/>
        <v>0</v>
      </c>
      <c r="S1793" s="12">
        <f ca="1"/>
        <v>0</v>
      </c>
      <c r="T1793" s="12">
        <f ca="1"/>
        <v>0.38834996678355876</v>
      </c>
      <c r="U1793" s="12">
        <f ca="1"/>
        <v>20.026679318741131</v>
      </c>
      <c r="V1793" s="12"/>
      <c r="W1793" s="12">
        <f ca="1">INDEX(P$9:P$6003,UsefulSeries!$I1788)</f>
        <v>0</v>
      </c>
      <c r="X1793" s="12">
        <f ca="1">INDEX(Q$9:Q$6003,UsefulSeries!$I1788)</f>
        <v>0</v>
      </c>
      <c r="Y1793" s="12">
        <f ca="1">INDEX(R$9:R$6003,UsefulSeries!$I1788)</f>
        <v>5.9022691351727337E-2</v>
      </c>
      <c r="Z1793" s="12">
        <f ca="1">INDEX(S$9:S$6003,UsefulSeries!$I1788)</f>
        <v>0.36687373937711648</v>
      </c>
      <c r="AA1793" s="12">
        <f ca="1">INDEX(T$9:T$6003,UsefulSeries!$I1788)</f>
        <v>0</v>
      </c>
      <c r="AB1793" s="12">
        <f ca="1">INDEX(U$9:U$6003,UsefulSeries!$I1788)</f>
        <v>0</v>
      </c>
      <c r="AC1793" s="12">
        <f>INDEX( K$9:K$6003,UsefulSeries!$I1788)</f>
        <v>0</v>
      </c>
      <c r="AD1793" s="12">
        <f>INDEX(L$9:L$6003,UsefulSeries!$I1788)</f>
        <v>-4.0510325994196961E-2</v>
      </c>
      <c r="AE1793" s="12"/>
      <c r="AF1793" s="12"/>
      <c r="AG1793" s="12"/>
      <c r="AH1793" s="12"/>
      <c r="AI1793" s="12"/>
      <c r="AJ1793" s="12"/>
      <c r="AK1793" s="12"/>
      <c r="AL1793" s="12"/>
      <c r="AM1793" s="12"/>
      <c r="AN1793" s="12">
        <f t="shared" ca="1" si="261"/>
        <v>0</v>
      </c>
      <c r="AO1793" s="12">
        <f t="shared" ca="1" si="262"/>
        <v>0</v>
      </c>
      <c r="AP1793" s="12">
        <f t="shared" ca="1" si="263"/>
        <v>5.9022691351727337E-2</v>
      </c>
      <c r="AQ1793" s="12">
        <f t="shared" ca="1" si="264"/>
        <v>0.36687373937711648</v>
      </c>
      <c r="AR1793" s="12">
        <f t="shared" ca="1" si="265"/>
        <v>0</v>
      </c>
      <c r="AS1793" s="12">
        <f t="shared" ca="1" si="266"/>
        <v>0</v>
      </c>
      <c r="AT1793" s="12">
        <f t="shared" si="267"/>
        <v>0</v>
      </c>
      <c r="AU1793" s="12">
        <f t="shared" si="268"/>
        <v>-4.0510325994196961E-2</v>
      </c>
      <c r="AV1793" s="12"/>
      <c r="AW1793" s="12">
        <f ca="1">INDEX(I$9:I$6003,UsefulSeries!$I1788)</f>
        <v>0.13159067105354141</v>
      </c>
      <c r="AX1793" s="12"/>
      <c r="AY1793" s="12"/>
      <c r="AZ1793" s="12">
        <f ca="1"/>
        <v>5.902269135172733E-2</v>
      </c>
      <c r="BA1793" s="12"/>
      <c r="BB1793" s="12">
        <f t="shared" ca="1" si="260"/>
        <v>5.902269135172733E-2</v>
      </c>
      <c r="BC1793" s="12"/>
      <c r="BD1793" s="38">
        <f ca="1"/>
        <v>0.13752359054139754</v>
      </c>
    </row>
    <row r="1794" spans="1:56" x14ac:dyDescent="0.35">
      <c r="A1794" s="12">
        <f ca="1">INDEX('Flow probs &amp; rates'!$K$5:$K$5999,UsefulSeries!$E1792,0)*(1-INDEX('Flow probs &amp; rates'!$K$5:$K$5999,UsefulSeries!$E1792,0))/INDEX('Flow probs &amp; rates'!$E$4:$E$5999,UsefulSeries!$E1792,0)</f>
        <v>1.8055657985652673E-2</v>
      </c>
      <c r="B1794" s="12">
        <f ca="1">-INDEX('Flow probs &amp; rates'!$K$5:$K$5999,UsefulSeries!$E1792,0)*(INDEX('Flow probs &amp; rates'!$L$5:$L$5999,UsefulSeries!$E1792,0))/INDEX('Flow probs &amp; rates'!$E$4:$E$5999,UsefulSeries!$E1792,0)</f>
        <v>-2.9180027835001257E-4</v>
      </c>
      <c r="C1794" s="12">
        <v>0</v>
      </c>
      <c r="D1794" s="12">
        <v>0</v>
      </c>
      <c r="E1794" s="12">
        <v>0</v>
      </c>
      <c r="F1794" s="12">
        <v>0</v>
      </c>
      <c r="G1794" s="12"/>
      <c r="H1794" s="12"/>
      <c r="I1794" s="12">
        <f ca="1">INDEX('Flow probs &amp; rates'!$K$5:$K$5999,UsefulSeries!$E1792)</f>
        <v>1.0806781867165154E-2</v>
      </c>
      <c r="J1794" s="12"/>
      <c r="K1794" s="12">
        <f>-INDEX('Flow probs &amp; rates'!$E$4:$E$5999,UsefulSeries!$E1792)</f>
        <v>-0.59205792119761635</v>
      </c>
      <c r="L1794" s="12">
        <f>INDEX('Flow probs &amp; rates'!$E$4:$E$5999,UsefulSeries!$E1792)</f>
        <v>0.59205792119761635</v>
      </c>
      <c r="M1794" s="12"/>
      <c r="N1794" s="12"/>
      <c r="O1794" s="12"/>
      <c r="P1794" s="12">
        <f t="array" aca="1" ref="P1794:U1799" ca="1">MINVERSE(A1794:F1799)</f>
        <v>55.394132951449407</v>
      </c>
      <c r="Q1794" s="12">
        <f ca="1"/>
        <v>0.60835782661794913</v>
      </c>
      <c r="R1794" s="12">
        <f ca="1"/>
        <v>0</v>
      </c>
      <c r="S1794" s="12">
        <f ca="1"/>
        <v>0</v>
      </c>
      <c r="T1794" s="12">
        <f ca="1"/>
        <v>0</v>
      </c>
      <c r="U1794" s="12">
        <f ca="1"/>
        <v>0</v>
      </c>
      <c r="V1794" s="12"/>
      <c r="W1794" s="12">
        <f ca="1">INDEX(P$10:P$6003,UsefulSeries!$I1788)</f>
        <v>0</v>
      </c>
      <c r="X1794" s="12">
        <f ca="1">INDEX(Q$10:Q$6003,UsefulSeries!$I1788)</f>
        <v>0</v>
      </c>
      <c r="Y1794" s="12">
        <f ca="1">INDEX(R$10:R$6003,UsefulSeries!$I1788)</f>
        <v>0</v>
      </c>
      <c r="Z1794" s="12">
        <f ca="1">INDEX(S$10:S$6003,UsefulSeries!$I1788)</f>
        <v>0</v>
      </c>
      <c r="AA1794" s="12">
        <f ca="1">INDEX(T$10:T$6003,UsefulSeries!$I1788)</f>
        <v>18.435782308867477</v>
      </c>
      <c r="AB1794" s="12">
        <f ca="1">INDEX(U$10:U$6003,UsefulSeries!$I1788)</f>
        <v>0.35486542806420018</v>
      </c>
      <c r="AC1794" s="12">
        <f>INDEX( K$10:K$6003,UsefulSeries!$I1788)</f>
        <v>0.34045912271718726</v>
      </c>
      <c r="AD1794" s="12">
        <f>INDEX(L$10:L$6003,UsefulSeries!$I1788)</f>
        <v>0</v>
      </c>
      <c r="AE1794" s="12"/>
      <c r="AF1794" s="12"/>
      <c r="AG1794" s="12"/>
      <c r="AH1794" s="12"/>
      <c r="AI1794" s="12"/>
      <c r="AJ1794" s="12"/>
      <c r="AK1794" s="12"/>
      <c r="AL1794" s="12"/>
      <c r="AM1794" s="12"/>
      <c r="AN1794" s="12">
        <f t="shared" ca="1" si="261"/>
        <v>0</v>
      </c>
      <c r="AO1794" s="12">
        <f t="shared" ca="1" si="262"/>
        <v>0</v>
      </c>
      <c r="AP1794" s="12">
        <f t="shared" ca="1" si="263"/>
        <v>0</v>
      </c>
      <c r="AQ1794" s="12">
        <f t="shared" ca="1" si="264"/>
        <v>0</v>
      </c>
      <c r="AR1794" s="12">
        <f t="shared" ca="1" si="265"/>
        <v>18.435782308867477</v>
      </c>
      <c r="AS1794" s="12">
        <f t="shared" ca="1" si="266"/>
        <v>0.35486542806420018</v>
      </c>
      <c r="AT1794" s="12">
        <f t="shared" si="267"/>
        <v>0.34045912271718726</v>
      </c>
      <c r="AU1794" s="12">
        <f t="shared" si="268"/>
        <v>0</v>
      </c>
      <c r="AV1794" s="12"/>
      <c r="AW1794" s="12">
        <f ca="1">INDEX(I$10:I$6003,UsefulSeries!$I1788)</f>
        <v>1.8829748787720871E-2</v>
      </c>
      <c r="AX1794" s="12"/>
      <c r="AY1794" s="12"/>
      <c r="AZ1794" s="12">
        <f ca="1"/>
        <v>0.35486542806420024</v>
      </c>
      <c r="BA1794" s="12"/>
      <c r="BB1794" s="12">
        <f t="shared" ca="1" si="260"/>
        <v>0.35486542806420024</v>
      </c>
      <c r="BC1794" s="12"/>
      <c r="BD1794" s="38">
        <f ca="1"/>
        <v>1.9261820265519074E-2</v>
      </c>
    </row>
    <row r="1795" spans="1:56" x14ac:dyDescent="0.35">
      <c r="A1795" s="12">
        <f ca="1">-INDEX('Flow probs &amp; rates'!$K$5:$K$5999,UsefulSeries!$E1792,0)*(INDEX('Flow probs &amp; rates'!$L$5:$L$5999,UsefulSeries!$E1792,0))/INDEX('Flow probs &amp; rates'!$E$4:$E$5999,UsefulSeries!$E1792,0)</f>
        <v>-2.9180027835001257E-4</v>
      </c>
      <c r="B1795" s="12">
        <f ca="1">INDEX('Flow probs &amp; rates'!$L$5:$L$5999,UsefulSeries!$E1792,0)*(1-INDEX('Flow probs &amp; rates'!$L$5:$L$5999,UsefulSeries!$E1792,0))/INDEX('Flow probs &amp; rates'!$E$4:$E$5999,UsefulSeries!$E1792,0)</f>
        <v>2.6569927609958417E-2</v>
      </c>
      <c r="C1795" s="12">
        <v>0</v>
      </c>
      <c r="D1795" s="12">
        <v>0</v>
      </c>
      <c r="E1795" s="12">
        <v>0</v>
      </c>
      <c r="F1795" s="12">
        <v>0</v>
      </c>
      <c r="G1795" s="12"/>
      <c r="H1795" s="12"/>
      <c r="I1795" s="12">
        <f ca="1">INDEX('Flow probs &amp; rates'!$L$5:$L$5999,UsefulSeries!$E1792)</f>
        <v>1.5986504431047016E-2</v>
      </c>
      <c r="J1795" s="12"/>
      <c r="K1795" s="12">
        <f>-INDEX('Flow probs &amp; rates'!$E$4:$E$5999,UsefulSeries!$E1792)</f>
        <v>-0.59205792119761635</v>
      </c>
      <c r="L1795" s="12"/>
      <c r="M1795" s="12"/>
      <c r="N1795" s="12"/>
      <c r="O1795" s="12"/>
      <c r="P1795" s="12">
        <f ca="1"/>
        <v>0.60835782661794913</v>
      </c>
      <c r="Q1795" s="12">
        <f ca="1"/>
        <v>37.643215806439635</v>
      </c>
      <c r="R1795" s="12">
        <f ca="1"/>
        <v>0</v>
      </c>
      <c r="S1795" s="12">
        <f ca="1"/>
        <v>0</v>
      </c>
      <c r="T1795" s="12">
        <f ca="1"/>
        <v>0</v>
      </c>
      <c r="U1795" s="12">
        <f ca="1"/>
        <v>0</v>
      </c>
      <c r="V1795" s="12"/>
      <c r="W1795" s="12">
        <f ca="1">INDEX(P$11:P$6003,UsefulSeries!$I1788)</f>
        <v>0</v>
      </c>
      <c r="X1795" s="12">
        <f ca="1">INDEX(Q$11:Q$6003,UsefulSeries!$I1788)</f>
        <v>0</v>
      </c>
      <c r="Y1795" s="12">
        <f ca="1">INDEX(R$11:R$6003,UsefulSeries!$I1788)</f>
        <v>0</v>
      </c>
      <c r="Z1795" s="12">
        <f ca="1">INDEX(S$11:S$6003,UsefulSeries!$I1788)</f>
        <v>0</v>
      </c>
      <c r="AA1795" s="12">
        <f ca="1">INDEX(T$11:T$6003,UsefulSeries!$I1788)</f>
        <v>0.35486542806420018</v>
      </c>
      <c r="AB1795" s="12">
        <f ca="1">INDEX(U$11:U$6003,UsefulSeries!$I1788)</f>
        <v>15.99608972952724</v>
      </c>
      <c r="AC1795" s="12">
        <f>INDEX( K$11:K$6003,UsefulSeries!$I1788)</f>
        <v>0</v>
      </c>
      <c r="AD1795" s="12">
        <f>INDEX(L$11:L$6003,UsefulSeries!$I1788)</f>
        <v>0.34045912271718726</v>
      </c>
      <c r="AE1795" s="12"/>
      <c r="AF1795" s="12"/>
      <c r="AG1795" s="12"/>
      <c r="AH1795" s="12"/>
      <c r="AI1795" s="12"/>
      <c r="AJ1795" s="12"/>
      <c r="AK1795" s="12"/>
      <c r="AL1795" s="12"/>
      <c r="AM1795" s="12"/>
      <c r="AN1795" s="12">
        <f t="shared" ca="1" si="261"/>
        <v>0</v>
      </c>
      <c r="AO1795" s="12">
        <f t="shared" ca="1" si="262"/>
        <v>0</v>
      </c>
      <c r="AP1795" s="12">
        <f t="shared" ca="1" si="263"/>
        <v>0</v>
      </c>
      <c r="AQ1795" s="12">
        <f t="shared" ca="1" si="264"/>
        <v>0</v>
      </c>
      <c r="AR1795" s="12">
        <f t="shared" ca="1" si="265"/>
        <v>0.35486542806420018</v>
      </c>
      <c r="AS1795" s="12">
        <f t="shared" ca="1" si="266"/>
        <v>15.99608972952724</v>
      </c>
      <c r="AT1795" s="12">
        <f t="shared" si="267"/>
        <v>0</v>
      </c>
      <c r="AU1795" s="12">
        <f t="shared" si="268"/>
        <v>0.34045912271718726</v>
      </c>
      <c r="AV1795" s="12"/>
      <c r="AW1795" s="12">
        <f ca="1">INDEX(I$11:I$6003,UsefulSeries!$I1788)</f>
        <v>2.1766782200376835E-2</v>
      </c>
      <c r="AX1795" s="12"/>
      <c r="AY1795" s="12"/>
      <c r="AZ1795" s="12">
        <f ca="1"/>
        <v>0.35486542806420013</v>
      </c>
      <c r="BA1795" s="12"/>
      <c r="BB1795" s="12">
        <f t="shared" ca="1" si="260"/>
        <v>0.35486542806420013</v>
      </c>
      <c r="BC1795" s="12"/>
      <c r="BD1795" s="38">
        <f ca="1"/>
        <v>2.023598561156674E-2</v>
      </c>
    </row>
    <row r="1796" spans="1:56" x14ac:dyDescent="0.35">
      <c r="A1796" s="12">
        <v>0</v>
      </c>
      <c r="B1796" s="12">
        <v>0</v>
      </c>
      <c r="C1796" s="12">
        <f ca="1">INDEX('Flow probs &amp; rates'!$M$5:$M$5999,UsefulSeries!$E1792,0)*(1-INDEX('Flow probs &amp; rates'!$M$5:$M$5999,UsefulSeries!$E1792,0))/INDEX('Flow probs &amp; rates'!$F$4:$F$5999,UsefulSeries!$E1792,0)</f>
        <v>4.5493427813270859</v>
      </c>
      <c r="D1796" s="12">
        <f ca="1">-INDEX('Flow probs &amp; rates'!$M$5:$M$5999,UsefulSeries!$E1792,0)*(INDEX('Flow probs &amp; rates'!$O$5:$O$5999,UsefulSeries!$E1792,0))/INDEX('Flow probs &amp; rates'!$F$4:$F$5999,UsefulSeries!$E1792,0)</f>
        <v>-0.97398157550210374</v>
      </c>
      <c r="E1796" s="12">
        <v>0</v>
      </c>
      <c r="F1796" s="12">
        <v>0</v>
      </c>
      <c r="G1796" s="12"/>
      <c r="H1796" s="12"/>
      <c r="I1796" s="12">
        <f ca="1">INDEX('Flow probs &amp; rates'!$M$5:$M$5999,UsefulSeries!$E1792)</f>
        <v>0.19835143284031609</v>
      </c>
      <c r="J1796" s="12"/>
      <c r="K1796" s="12">
        <f>INDEX('Flow probs &amp; rates'!$F$4:$F$5999,UsefulSeries!$E1792)</f>
        <v>3.4951892959827813E-2</v>
      </c>
      <c r="L1796" s="12">
        <f>-INDEX('Flow probs &amp; rates'!$F$4:$F$5999,UsefulSeries!$E1792)</f>
        <v>-3.4951892959827813E-2</v>
      </c>
      <c r="M1796" s="12"/>
      <c r="N1796" s="12"/>
      <c r="O1796" s="12"/>
      <c r="P1796" s="12">
        <f ca="1"/>
        <v>0</v>
      </c>
      <c r="Q1796" s="12">
        <f ca="1"/>
        <v>0</v>
      </c>
      <c r="R1796" s="12">
        <f ca="1"/>
        <v>0.23168926401499529</v>
      </c>
      <c r="S1796" s="12">
        <f ca="1"/>
        <v>5.5477313038235616E-2</v>
      </c>
      <c r="T1796" s="12">
        <f ca="1"/>
        <v>0</v>
      </c>
      <c r="U1796" s="12">
        <f ca="1"/>
        <v>0</v>
      </c>
      <c r="V1796" s="12"/>
      <c r="W1796" s="12"/>
      <c r="X1796" s="12"/>
      <c r="Y1796" s="12"/>
      <c r="Z1796" s="12"/>
      <c r="AA1796" s="12"/>
      <c r="AB1796" s="12"/>
      <c r="AC1796" s="12"/>
      <c r="AD1796" s="12"/>
      <c r="AE1796" s="12">
        <f t="array" ref="AE1796:AJ1797">TRANSPOSE(AC1790:AD1795)</f>
        <v>-0.61903055128861584</v>
      </c>
      <c r="AF1796" s="12">
        <v>-0.61903055128861584</v>
      </c>
      <c r="AG1796" s="12">
        <v>4.0510325994196961E-2</v>
      </c>
      <c r="AH1796" s="12">
        <v>0</v>
      </c>
      <c r="AI1796" s="12">
        <v>0.34045912271718726</v>
      </c>
      <c r="AJ1796" s="12">
        <v>0</v>
      </c>
      <c r="AK1796" s="12"/>
      <c r="AL1796" s="12"/>
      <c r="AM1796" s="12"/>
      <c r="AN1796" s="12">
        <f t="shared" si="261"/>
        <v>-0.61903055128861584</v>
      </c>
      <c r="AO1796" s="12">
        <f t="shared" si="262"/>
        <v>-0.61903055128861584</v>
      </c>
      <c r="AP1796" s="12">
        <f t="shared" si="263"/>
        <v>4.0510325994196961E-2</v>
      </c>
      <c r="AQ1796" s="12">
        <f t="shared" si="264"/>
        <v>0</v>
      </c>
      <c r="AR1796" s="12">
        <f t="shared" si="265"/>
        <v>0.34045912271718726</v>
      </c>
      <c r="AS1796" s="12">
        <f t="shared" si="266"/>
        <v>0</v>
      </c>
      <c r="AT1796" s="12">
        <f t="shared" si="267"/>
        <v>0</v>
      </c>
      <c r="AU1796" s="12">
        <f t="shared" si="268"/>
        <v>0</v>
      </c>
      <c r="AV1796" s="12"/>
      <c r="AW1796" s="12"/>
      <c r="AX1796" s="12">
        <f>INDEX($N$6:$N$6003,UsefulSeries!$K1788)</f>
        <v>-1.8327949931151721E-3</v>
      </c>
      <c r="AY1796" s="12"/>
      <c r="AZ1796" s="12"/>
      <c r="BA1796" s="12"/>
      <c r="BB1796" s="12">
        <f t="shared" si="260"/>
        <v>-1.8327949931151721E-3</v>
      </c>
      <c r="BC1796" s="12"/>
      <c r="BD1796" s="38">
        <f ca="1"/>
        <v>-2.1800998782331438E-2</v>
      </c>
    </row>
    <row r="1797" spans="1:56" x14ac:dyDescent="0.35">
      <c r="A1797" s="12">
        <v>0</v>
      </c>
      <c r="B1797" s="12">
        <v>0</v>
      </c>
      <c r="C1797" s="12">
        <f ca="1">-INDEX('Flow probs &amp; rates'!$M$5:$M$5999,UsefulSeries!$E1792,0)*(INDEX('Flow probs &amp; rates'!$O$5:$O$5999,UsefulSeries!$E1792,0))/INDEX('Flow probs &amp; rates'!$F$4:$F$5999,UsefulSeries!$E1792,0)</f>
        <v>-0.97398157550210374</v>
      </c>
      <c r="D1797" s="12">
        <f ca="1">INDEX('Flow probs &amp; rates'!$O$5:$O$5999,UsefulSeries!$E1792,0)*(1-INDEX('Flow probs &amp; rates'!$O$5:$O$5999,UsefulSeries!$E1792,0))/INDEX('Flow probs &amp; rates'!$F$4:$F$5999,UsefulSeries!$E1792,0)</f>
        <v>4.0676280453006024</v>
      </c>
      <c r="E1797" s="12">
        <v>0</v>
      </c>
      <c r="F1797" s="12">
        <v>0</v>
      </c>
      <c r="G1797" s="12"/>
      <c r="H1797" s="12"/>
      <c r="I1797" s="12">
        <f ca="1">INDEX('Flow probs &amp; rates'!$O$5:$O$5999,UsefulSeries!$E1792)</f>
        <v>0.17162719363464382</v>
      </c>
      <c r="J1797" s="12"/>
      <c r="K1797" s="12"/>
      <c r="L1797" s="12">
        <f>-INDEX('Flow probs &amp; rates'!$F$4:$F$5999,UsefulSeries!$E1792)</f>
        <v>-3.4951892959827813E-2</v>
      </c>
      <c r="M1797" s="12"/>
      <c r="N1797" s="12"/>
      <c r="O1797" s="12"/>
      <c r="P1797" s="12">
        <f ca="1"/>
        <v>0</v>
      </c>
      <c r="Q1797" s="12">
        <f ca="1"/>
        <v>0</v>
      </c>
      <c r="R1797" s="12">
        <f ca="1"/>
        <v>5.5477313038235616E-2</v>
      </c>
      <c r="S1797" s="12">
        <f ca="1"/>
        <v>0.25912740029790748</v>
      </c>
      <c r="T1797" s="12">
        <f ca="1"/>
        <v>0</v>
      </c>
      <c r="U1797" s="12">
        <f ca="1"/>
        <v>0</v>
      </c>
      <c r="V1797" s="12"/>
      <c r="W1797" s="12"/>
      <c r="X1797" s="12"/>
      <c r="Y1797" s="12"/>
      <c r="Z1797" s="12"/>
      <c r="AA1797" s="12"/>
      <c r="AB1797" s="12"/>
      <c r="AC1797" s="12"/>
      <c r="AD1797" s="12"/>
      <c r="AE1797" s="12">
        <v>0.61903055128861584</v>
      </c>
      <c r="AF1797" s="12">
        <v>0</v>
      </c>
      <c r="AG1797" s="12">
        <v>-4.0510325994196961E-2</v>
      </c>
      <c r="AH1797" s="12">
        <v>-4.0510325994196961E-2</v>
      </c>
      <c r="AI1797" s="12">
        <v>0</v>
      </c>
      <c r="AJ1797" s="12">
        <v>0.34045912271718726</v>
      </c>
      <c r="AK1797" s="12"/>
      <c r="AL1797" s="12"/>
      <c r="AM1797" s="12"/>
      <c r="AN1797" s="12">
        <f t="shared" si="261"/>
        <v>0.61903055128861584</v>
      </c>
      <c r="AO1797" s="12">
        <f t="shared" si="262"/>
        <v>0</v>
      </c>
      <c r="AP1797" s="12">
        <f t="shared" si="263"/>
        <v>-4.0510325994196961E-2</v>
      </c>
      <c r="AQ1797" s="12">
        <f t="shared" si="264"/>
        <v>-4.0510325994196961E-2</v>
      </c>
      <c r="AR1797" s="12">
        <f t="shared" si="265"/>
        <v>0</v>
      </c>
      <c r="AS1797" s="12">
        <f t="shared" si="266"/>
        <v>0.34045912271718726</v>
      </c>
      <c r="AT1797" s="12">
        <f t="shared" si="267"/>
        <v>0</v>
      </c>
      <c r="AU1797" s="12">
        <f t="shared" si="268"/>
        <v>0</v>
      </c>
      <c r="AV1797" s="12"/>
      <c r="AW1797" s="12"/>
      <c r="AX1797" s="12">
        <f>INDEX('Margin error adjustment'!N$7:N$6003,UsefulSeries!$K1788)</f>
        <v>2.4286541091225605E-3</v>
      </c>
      <c r="AY1797" s="12"/>
      <c r="AZ1797" s="12"/>
      <c r="BA1797" s="12"/>
      <c r="BB1797" s="12">
        <f t="shared" si="260"/>
        <v>2.4286541091225605E-3</v>
      </c>
      <c r="BC1797" s="12"/>
      <c r="BD1797" s="38">
        <f ca="1"/>
        <v>7.1472405169035746E-2</v>
      </c>
    </row>
    <row r="1798" spans="1:56" x14ac:dyDescent="0.35">
      <c r="A1798" s="12">
        <v>0</v>
      </c>
      <c r="B1798" s="12">
        <v>0</v>
      </c>
      <c r="C1798" s="12">
        <v>0</v>
      </c>
      <c r="D1798" s="12">
        <v>0</v>
      </c>
      <c r="E1798" s="12">
        <f ca="1">INDEX('Flow probs &amp; rates'!$P$5:$P$5999,UsefulSeries!$E1792,0)*(1-INDEX('Flow probs &amp; rates'!$P$5:$P$5999,UsefulSeries!$E1792,0))/INDEX('Flow probs &amp; rates'!$G$4:$G$5999,UsefulSeries!$E1792,0)</f>
        <v>6.6929725344880175E-2</v>
      </c>
      <c r="F1798" s="12">
        <f ca="1">-INDEX('Flow probs &amp; rates'!$P$5:$P$5999,UsefulSeries!$E1792,0)*(INDEX('Flow probs &amp; rates'!$Q$5:$Q$5999,UsefulSeries!$E1792,0))/INDEX('Flow probs &amp; rates'!$G$4:$G$5999,UsefulSeries!$E1792,0)</f>
        <v>-1.3178974294634051E-3</v>
      </c>
      <c r="G1798" s="12"/>
      <c r="H1798" s="12"/>
      <c r="I1798" s="12">
        <f ca="1">INDEX('Flow probs &amp; rates'!$P$5:$P$5999,UsefulSeries!$E1792)</f>
        <v>2.5620542913985446E-2</v>
      </c>
      <c r="J1798" s="12"/>
      <c r="K1798" s="12">
        <f>INDEX('Flow probs &amp; rates'!$G$4:$G$5999,UsefulSeries!$E1792)</f>
        <v>0.37299018584255583</v>
      </c>
      <c r="L1798" s="12"/>
      <c r="M1798" s="12"/>
      <c r="N1798" s="12"/>
      <c r="O1798" s="12"/>
      <c r="P1798" s="12">
        <f ca="1"/>
        <v>0</v>
      </c>
      <c r="Q1798" s="12">
        <f ca="1"/>
        <v>0</v>
      </c>
      <c r="R1798" s="12">
        <f ca="1"/>
        <v>0</v>
      </c>
      <c r="S1798" s="12">
        <f ca="1"/>
        <v>0</v>
      </c>
      <c r="T1798" s="12">
        <f ca="1"/>
        <v>14.948733409518326</v>
      </c>
      <c r="U1798" s="12">
        <f ca="1"/>
        <v>0.39048665047122394</v>
      </c>
      <c r="V1798" s="12"/>
      <c r="W1798" s="12">
        <f ca="1">INDEX(P$6:P$6003,UsefulSeries!$I1796)</f>
        <v>36.366741923663049</v>
      </c>
      <c r="X1798" s="12">
        <f ca="1">INDEX(Q$6:Q$6003,UsefulSeries!$I1796)</f>
        <v>0.63632430561415898</v>
      </c>
      <c r="Y1798" s="12">
        <f ca="1">INDEX(R$6:R$6003,UsefulSeries!$I1796)</f>
        <v>0</v>
      </c>
      <c r="Z1798" s="12">
        <f ca="1">INDEX(S$6:S$6003,UsefulSeries!$I1796)</f>
        <v>0</v>
      </c>
      <c r="AA1798" s="12">
        <f ca="1">INDEX(T$6:T$6003,UsefulSeries!$I1796)</f>
        <v>0</v>
      </c>
      <c r="AB1798" s="12">
        <f ca="1">INDEX(U$6:U$6003,UsefulSeries!$I1796)</f>
        <v>0</v>
      </c>
      <c r="AC1798" s="12">
        <f>INDEX( K$6:K$6003,UsefulSeries!$I1796)</f>
        <v>-0.61719775629550067</v>
      </c>
      <c r="AD1798" s="12">
        <f>INDEX(L$6:L$6003,UsefulSeries!$I1796)</f>
        <v>0.61719775629550067</v>
      </c>
      <c r="AE1798" s="12"/>
      <c r="AF1798" s="12"/>
      <c r="AG1798" s="12"/>
      <c r="AH1798" s="12"/>
      <c r="AI1798" s="12"/>
      <c r="AJ1798" s="12"/>
      <c r="AK1798" s="12"/>
      <c r="AL1798" s="12"/>
      <c r="AM1798" s="12"/>
      <c r="AN1798" s="12">
        <f t="shared" ca="1" si="261"/>
        <v>36.366741923663049</v>
      </c>
      <c r="AO1798" s="12">
        <f t="shared" ca="1" si="262"/>
        <v>0.63632430561415898</v>
      </c>
      <c r="AP1798" s="12">
        <f t="shared" ca="1" si="263"/>
        <v>0</v>
      </c>
      <c r="AQ1798" s="12">
        <f t="shared" ca="1" si="264"/>
        <v>0</v>
      </c>
      <c r="AR1798" s="12">
        <f t="shared" ca="1" si="265"/>
        <v>0</v>
      </c>
      <c r="AS1798" s="12">
        <f t="shared" ca="1" si="266"/>
        <v>0</v>
      </c>
      <c r="AT1798" s="12">
        <f t="shared" si="267"/>
        <v>-0.61719775629550067</v>
      </c>
      <c r="AU1798" s="12">
        <f t="shared" si="268"/>
        <v>0.61719775629550067</v>
      </c>
      <c r="AV1798" s="12"/>
      <c r="AW1798" s="12">
        <f ca="1">INDEX(I$6:I$6003,UsefulSeries!$I1796)</f>
        <v>1.7273734745930563E-2</v>
      </c>
      <c r="AX1798" s="12"/>
      <c r="AY1798" s="12"/>
      <c r="AZ1798" s="12">
        <f t="array" aca="1" ref="AZ1798:AZ1803" ca="1">MMULT(W1798:AB1803,AW1798:AW1803)</f>
        <v>0.63632430561415887</v>
      </c>
      <c r="BA1798" s="12"/>
      <c r="BB1798" s="12">
        <f t="shared" ca="1" si="260"/>
        <v>0.63632430561415887</v>
      </c>
      <c r="BC1798" s="12"/>
      <c r="BD1798" s="38">
        <f t="array" aca="1" ref="BD1798:BD1805" ca="1">MMULT(MINVERSE(AN1798:AU1805),BB1798:BB1805)</f>
        <v>1.558262713721449E-2</v>
      </c>
    </row>
    <row r="1799" spans="1:56" x14ac:dyDescent="0.35">
      <c r="A1799" s="12">
        <v>0</v>
      </c>
      <c r="B1799" s="12">
        <v>0</v>
      </c>
      <c r="C1799" s="12">
        <v>0</v>
      </c>
      <c r="D1799" s="12">
        <v>0</v>
      </c>
      <c r="E1799" s="12">
        <f ca="1">-INDEX('Flow probs &amp; rates'!$P$5:$P$5999,UsefulSeries!$E1792,0)*(INDEX('Flow probs &amp; rates'!$Q$5:$Q$5999,UsefulSeries!$E1792,0))/INDEX('Flow probs &amp; rates'!$G$4:$G$5999,UsefulSeries!$E1792,0)</f>
        <v>-1.3178974294634051E-3</v>
      </c>
      <c r="F1799" s="12">
        <f ca="1">INDEX('Flow probs &amp; rates'!$Q$5:$Q$5999,UsefulSeries!$E1792,0)*(1-INDEX('Flow probs &amp; rates'!$Q$5:$Q$5999,UsefulSeries!$E1792,0))/INDEX('Flow probs &amp; rates'!$G$4:$G$5999,UsefulSeries!$E1792,0)</f>
        <v>5.0452166060897745E-2</v>
      </c>
      <c r="G1799" s="12"/>
      <c r="H1799" s="12"/>
      <c r="I1799" s="12">
        <f ca="1">INDEX('Flow probs &amp; rates'!$Q$5:$Q$5999,UsefulSeries!$E1792)</f>
        <v>1.9186275981242125E-2</v>
      </c>
      <c r="J1799" s="12"/>
      <c r="K1799" s="12"/>
      <c r="L1799" s="12">
        <f>INDEX('Flow probs &amp; rates'!$G$4:$G$5999,UsefulSeries!$E1792)</f>
        <v>0.37299018584255583</v>
      </c>
      <c r="M1799" s="12"/>
      <c r="N1799" s="12"/>
      <c r="O1799" s="12"/>
      <c r="P1799" s="12">
        <f ca="1"/>
        <v>0</v>
      </c>
      <c r="Q1799" s="12">
        <f ca="1"/>
        <v>0</v>
      </c>
      <c r="R1799" s="12">
        <f ca="1"/>
        <v>0</v>
      </c>
      <c r="S1799" s="12">
        <f ca="1"/>
        <v>0</v>
      </c>
      <c r="T1799" s="12">
        <f ca="1"/>
        <v>0.39048665047122394</v>
      </c>
      <c r="U1799" s="12">
        <f ca="1"/>
        <v>19.830954733345546</v>
      </c>
      <c r="V1799" s="12"/>
      <c r="W1799" s="12">
        <f ca="1">INDEX(P$7:P$6003,UsefulSeries!$I1796)</f>
        <v>0.63632430561415887</v>
      </c>
      <c r="X1799" s="12">
        <f ca="1">INDEX(Q$7:Q$6003,UsefulSeries!$I1796)</f>
        <v>48.914760254389613</v>
      </c>
      <c r="Y1799" s="12">
        <f ca="1">INDEX(R$7:R$6003,UsefulSeries!$I1796)</f>
        <v>0</v>
      </c>
      <c r="Z1799" s="12">
        <f ca="1">INDEX(S$7:S$6003,UsefulSeries!$I1796)</f>
        <v>0</v>
      </c>
      <c r="AA1799" s="12">
        <f ca="1">INDEX(T$7:T$6003,UsefulSeries!$I1796)</f>
        <v>0</v>
      </c>
      <c r="AB1799" s="12">
        <f ca="1">INDEX(U$7:U$6003,UsefulSeries!$I1796)</f>
        <v>0</v>
      </c>
      <c r="AC1799" s="12">
        <f>INDEX( K$7:K$6003,UsefulSeries!$I1796,1)</f>
        <v>-0.61719775629550067</v>
      </c>
      <c r="AD1799" s="12">
        <f>INDEX(L$7:L$6003,UsefulSeries!$I1796,1)</f>
        <v>0</v>
      </c>
      <c r="AE1799" s="12"/>
      <c r="AF1799" s="12"/>
      <c r="AG1799" s="12"/>
      <c r="AH1799" s="12"/>
      <c r="AI1799" s="12"/>
      <c r="AJ1799" s="12"/>
      <c r="AK1799" s="12"/>
      <c r="AL1799" s="12"/>
      <c r="AM1799" s="12"/>
      <c r="AN1799" s="12">
        <f t="shared" ca="1" si="261"/>
        <v>0.63632430561415887</v>
      </c>
      <c r="AO1799" s="12">
        <f t="shared" ca="1" si="262"/>
        <v>48.914760254389613</v>
      </c>
      <c r="AP1799" s="12">
        <f t="shared" ca="1" si="263"/>
        <v>0</v>
      </c>
      <c r="AQ1799" s="12">
        <f t="shared" ca="1" si="264"/>
        <v>0</v>
      </c>
      <c r="AR1799" s="12">
        <f t="shared" ca="1" si="265"/>
        <v>0</v>
      </c>
      <c r="AS1799" s="12">
        <f t="shared" ca="1" si="266"/>
        <v>0</v>
      </c>
      <c r="AT1799" s="12">
        <f t="shared" si="267"/>
        <v>-0.61719775629550067</v>
      </c>
      <c r="AU1799" s="12">
        <f t="shared" si="268"/>
        <v>0</v>
      </c>
      <c r="AV1799" s="12"/>
      <c r="AW1799" s="12">
        <f ca="1">INDEX(I$7:I$6003,UsefulSeries!$I1796)</f>
        <v>1.2784129066450328E-2</v>
      </c>
      <c r="AX1799" s="12"/>
      <c r="AY1799" s="12"/>
      <c r="AZ1799" s="12">
        <f ca="1"/>
        <v>0.63632430561415887</v>
      </c>
      <c r="BA1799" s="12"/>
      <c r="BB1799" s="12">
        <f t="shared" ref="BB1799:BB1862" ca="1" si="269">AZ1799+AX1799</f>
        <v>0.63632430561415887</v>
      </c>
      <c r="BC1799" s="12"/>
      <c r="BD1799" s="38">
        <f ca="1"/>
        <v>1.3323671002130368E-2</v>
      </c>
    </row>
    <row r="1800" spans="1:56" x14ac:dyDescent="0.35">
      <c r="A1800" s="12">
        <f ca="1">INDEX('Flow probs &amp; rates'!$K$5:$K$5999,UsefulSeries!$E1798,0)*(1-INDEX('Flow probs &amp; rates'!$K$5:$K$5999,UsefulSeries!$E1798,0))/INDEX('Flow probs &amp; rates'!$E$4:$E$5999,UsefulSeries!$E1798,0)</f>
        <v>1.8638758471529605E-2</v>
      </c>
      <c r="B1800" s="12">
        <f ca="1">-INDEX('Flow probs &amp; rates'!$K$5:$K$5999,UsefulSeries!$E1798,0)*(INDEX('Flow probs &amp; rates'!$L$5:$L$5999,UsefulSeries!$E1798,0))/INDEX('Flow probs &amp; rates'!$E$4:$E$5999,UsefulSeries!$E1798,0)</f>
        <v>-2.9915028834719387E-4</v>
      </c>
      <c r="C1800" s="12">
        <v>0</v>
      </c>
      <c r="D1800" s="12">
        <v>0</v>
      </c>
      <c r="E1800" s="12">
        <v>0</v>
      </c>
      <c r="F1800" s="12">
        <v>0</v>
      </c>
      <c r="G1800" s="12"/>
      <c r="H1800" s="12"/>
      <c r="I1800" s="12">
        <f ca="1">INDEX('Flow probs &amp; rates'!$K$5:$K$5999,UsefulSeries!$E1798)</f>
        <v>1.1179119444811486E-2</v>
      </c>
      <c r="J1800" s="12"/>
      <c r="K1800" s="12">
        <f>-INDEX('Flow probs &amp; rates'!$E$4:$E$5999,UsefulSeries!$E1798)</f>
        <v>-0.59307312502252496</v>
      </c>
      <c r="L1800" s="12">
        <f>INDEX('Flow probs &amp; rates'!$E$4:$E$5999,UsefulSeries!$E1798)</f>
        <v>0.59307312502252496</v>
      </c>
      <c r="M1800" s="12"/>
      <c r="N1800" s="12"/>
      <c r="O1800" s="12"/>
      <c r="P1800" s="12">
        <f t="array" aca="1" ref="P1800:U1805" ca="1">MINVERSE(A1800:F1805)</f>
        <v>53.661425573613613</v>
      </c>
      <c r="Q1800" s="12">
        <f ca="1"/>
        <v>0.60956152024353716</v>
      </c>
      <c r="R1800" s="12">
        <f ca="1"/>
        <v>0</v>
      </c>
      <c r="S1800" s="12">
        <f ca="1"/>
        <v>0</v>
      </c>
      <c r="T1800" s="12">
        <f ca="1"/>
        <v>0</v>
      </c>
      <c r="U1800" s="12">
        <f ca="1"/>
        <v>0</v>
      </c>
      <c r="V1800" s="12"/>
      <c r="W1800" s="12">
        <f ca="1">INDEX(P$8:P$6003,UsefulSeries!$I1796)</f>
        <v>0</v>
      </c>
      <c r="X1800" s="12">
        <f ca="1">INDEX(Q$8:Q$6003,UsefulSeries!$I1796)</f>
        <v>0</v>
      </c>
      <c r="Y1800" s="12">
        <f ca="1">INDEX(R$8:R$6003,UsefulSeries!$I1796)</f>
        <v>0.30854298636893307</v>
      </c>
      <c r="Z1800" s="12">
        <f ca="1">INDEX(S$8:S$6003,UsefulSeries!$I1796)</f>
        <v>6.1368500726948529E-2</v>
      </c>
      <c r="AA1800" s="12">
        <f ca="1">INDEX(T$8:T$6003,UsefulSeries!$I1796)</f>
        <v>0</v>
      </c>
      <c r="AB1800" s="12">
        <f ca="1">INDEX(U$8:U$6003,UsefulSeries!$I1796)</f>
        <v>0</v>
      </c>
      <c r="AC1800" s="12">
        <f>INDEX( K$8:K$6003,UsefulSeries!$I1796)</f>
        <v>4.2938980103319521E-2</v>
      </c>
      <c r="AD1800" s="12">
        <f>INDEX(L$8:L$6003,UsefulSeries!$I1796)</f>
        <v>-4.2938980103319521E-2</v>
      </c>
      <c r="AE1800" s="12"/>
      <c r="AF1800" s="12"/>
      <c r="AG1800" s="12"/>
      <c r="AH1800" s="12"/>
      <c r="AI1800" s="12"/>
      <c r="AJ1800" s="12"/>
      <c r="AK1800" s="12"/>
      <c r="AL1800" s="12"/>
      <c r="AM1800" s="12"/>
      <c r="AN1800" s="12">
        <f t="shared" ca="1" si="261"/>
        <v>0</v>
      </c>
      <c r="AO1800" s="12">
        <f t="shared" ca="1" si="262"/>
        <v>0</v>
      </c>
      <c r="AP1800" s="12">
        <f t="shared" ca="1" si="263"/>
        <v>0.30854298636893307</v>
      </c>
      <c r="AQ1800" s="12">
        <f t="shared" ca="1" si="264"/>
        <v>6.1368500726948529E-2</v>
      </c>
      <c r="AR1800" s="12">
        <f t="shared" ca="1" si="265"/>
        <v>0</v>
      </c>
      <c r="AS1800" s="12">
        <f t="shared" ca="1" si="266"/>
        <v>0</v>
      </c>
      <c r="AT1800" s="12">
        <f t="shared" si="267"/>
        <v>4.2938980103319521E-2</v>
      </c>
      <c r="AU1800" s="12">
        <f t="shared" si="268"/>
        <v>-4.2938980103319521E-2</v>
      </c>
      <c r="AV1800" s="12"/>
      <c r="AW1800" s="12">
        <f ca="1">INDEX(I$8:I$6003,UsefulSeries!$I1796)</f>
        <v>0.17371930598659649</v>
      </c>
      <c r="AX1800" s="12"/>
      <c r="AY1800" s="12"/>
      <c r="AZ1800" s="12">
        <f ca="1"/>
        <v>6.1368500726948529E-2</v>
      </c>
      <c r="BA1800" s="12"/>
      <c r="BB1800" s="12">
        <f t="shared" ca="1" si="269"/>
        <v>6.1368500726948529E-2</v>
      </c>
      <c r="BC1800" s="12"/>
      <c r="BD1800" s="38">
        <f ca="1"/>
        <v>0.18486140199698853</v>
      </c>
    </row>
    <row r="1801" spans="1:56" x14ac:dyDescent="0.35">
      <c r="A1801" s="12">
        <f ca="1">-INDEX('Flow probs &amp; rates'!$K$5:$K$5999,UsefulSeries!$E1798,0)*(INDEX('Flow probs &amp; rates'!$L$5:$L$5999,UsefulSeries!$E1798,0))/INDEX('Flow probs &amp; rates'!$E$4:$E$5999,UsefulSeries!$E1798,0)</f>
        <v>-2.9915028834719387E-4</v>
      </c>
      <c r="B1801" s="12">
        <f ca="1">INDEX('Flow probs &amp; rates'!$L$5:$L$5999,UsefulSeries!$E1798,0)*(1-INDEX('Flow probs &amp; rates'!$L$5:$L$5999,UsefulSeries!$E1798,0))/INDEX('Flow probs &amp; rates'!$E$4:$E$5999,UsefulSeries!$E1798,0)</f>
        <v>2.6335046423295278E-2</v>
      </c>
      <c r="C1801" s="12">
        <v>0</v>
      </c>
      <c r="D1801" s="12">
        <v>0</v>
      </c>
      <c r="E1801" s="12">
        <v>0</v>
      </c>
      <c r="F1801" s="12">
        <v>0</v>
      </c>
      <c r="G1801" s="12"/>
      <c r="H1801" s="12"/>
      <c r="I1801" s="12">
        <f ca="1">INDEX('Flow probs &amp; rates'!$L$5:$L$5999,UsefulSeries!$E1798)</f>
        <v>1.587048042892179E-2</v>
      </c>
      <c r="J1801" s="12"/>
      <c r="K1801" s="12">
        <f>-INDEX('Flow probs &amp; rates'!$E$4:$E$5999,UsefulSeries!$E1798)</f>
        <v>-0.59307312502252496</v>
      </c>
      <c r="L1801" s="12"/>
      <c r="M1801" s="12"/>
      <c r="N1801" s="12"/>
      <c r="O1801" s="12"/>
      <c r="P1801" s="12">
        <f ca="1"/>
        <v>0.60956152024353716</v>
      </c>
      <c r="Q1801" s="12">
        <f ca="1"/>
        <v>37.979137550325774</v>
      </c>
      <c r="R1801" s="12">
        <f ca="1"/>
        <v>0</v>
      </c>
      <c r="S1801" s="12">
        <f ca="1"/>
        <v>0</v>
      </c>
      <c r="T1801" s="12">
        <f ca="1"/>
        <v>0</v>
      </c>
      <c r="U1801" s="12">
        <f ca="1"/>
        <v>0</v>
      </c>
      <c r="V1801" s="12"/>
      <c r="W1801" s="12">
        <f ca="1">INDEX(P$9:P$6003,UsefulSeries!$I1796)</f>
        <v>0</v>
      </c>
      <c r="X1801" s="12">
        <f ca="1">INDEX(Q$9:Q$6003,UsefulSeries!$I1796)</f>
        <v>0</v>
      </c>
      <c r="Y1801" s="12">
        <f ca="1">INDEX(R$9:R$6003,UsefulSeries!$I1796)</f>
        <v>6.1368500726948536E-2</v>
      </c>
      <c r="Z1801" s="12">
        <f ca="1">INDEX(S$9:S$6003,UsefulSeries!$I1796)</f>
        <v>0.40056624323820922</v>
      </c>
      <c r="AA1801" s="12">
        <f ca="1">INDEX(T$9:T$6003,UsefulSeries!$I1796)</f>
        <v>0</v>
      </c>
      <c r="AB1801" s="12">
        <f ca="1">INDEX(U$9:U$6003,UsefulSeries!$I1796)</f>
        <v>0</v>
      </c>
      <c r="AC1801" s="12">
        <f>INDEX( K$9:K$6003,UsefulSeries!$I1796)</f>
        <v>0</v>
      </c>
      <c r="AD1801" s="12">
        <f>INDEX(L$9:L$6003,UsefulSeries!$I1796)</f>
        <v>-4.2938980103319521E-2</v>
      </c>
      <c r="AE1801" s="12"/>
      <c r="AF1801" s="12"/>
      <c r="AG1801" s="12"/>
      <c r="AH1801" s="12"/>
      <c r="AI1801" s="12"/>
      <c r="AJ1801" s="12"/>
      <c r="AK1801" s="12"/>
      <c r="AL1801" s="12"/>
      <c r="AM1801" s="12"/>
      <c r="AN1801" s="12">
        <f t="shared" ca="1" si="261"/>
        <v>0</v>
      </c>
      <c r="AO1801" s="12">
        <f t="shared" ca="1" si="262"/>
        <v>0</v>
      </c>
      <c r="AP1801" s="12">
        <f t="shared" ca="1" si="263"/>
        <v>6.1368500726948536E-2</v>
      </c>
      <c r="AQ1801" s="12">
        <f t="shared" ca="1" si="264"/>
        <v>0.40056624323820922</v>
      </c>
      <c r="AR1801" s="12">
        <f t="shared" ca="1" si="265"/>
        <v>0</v>
      </c>
      <c r="AS1801" s="12">
        <f t="shared" ca="1" si="266"/>
        <v>0</v>
      </c>
      <c r="AT1801" s="12">
        <f t="shared" si="267"/>
        <v>0</v>
      </c>
      <c r="AU1801" s="12">
        <f t="shared" si="268"/>
        <v>-4.2938980103319521E-2</v>
      </c>
      <c r="AV1801" s="12"/>
      <c r="AW1801" s="12">
        <f ca="1">INDEX(I$9:I$6003,UsefulSeries!$I1796)</f>
        <v>0.12658981685850704</v>
      </c>
      <c r="AX1801" s="12"/>
      <c r="AY1801" s="12"/>
      <c r="AZ1801" s="12">
        <f ca="1"/>
        <v>6.1368500726948529E-2</v>
      </c>
      <c r="BA1801" s="12"/>
      <c r="BB1801" s="12">
        <f t="shared" ca="1" si="269"/>
        <v>6.1368500726948529E-2</v>
      </c>
      <c r="BC1801" s="12"/>
      <c r="BD1801" s="38">
        <f ca="1"/>
        <v>0.13990140614598892</v>
      </c>
    </row>
    <row r="1802" spans="1:56" x14ac:dyDescent="0.35">
      <c r="A1802" s="12">
        <v>0</v>
      </c>
      <c r="B1802" s="12">
        <v>0</v>
      </c>
      <c r="C1802" s="12">
        <f ca="1">INDEX('Flow probs &amp; rates'!$M$5:$M$5999,UsefulSeries!$E1798,0)*(1-INDEX('Flow probs &amp; rates'!$M$5:$M$5999,UsefulSeries!$E1798,0))/INDEX('Flow probs &amp; rates'!$F$4:$F$5999,UsefulSeries!$E1798,0)</f>
        <v>4.5420291484375319</v>
      </c>
      <c r="D1802" s="12">
        <f ca="1">-INDEX('Flow probs &amp; rates'!$M$5:$M$5999,UsefulSeries!$E1798,0)*(INDEX('Flow probs &amp; rates'!$O$5:$O$5999,UsefulSeries!$E1798,0))/INDEX('Flow probs &amp; rates'!$F$4:$F$5999,UsefulSeries!$E1798,0)</f>
        <v>-1.0134608325902295</v>
      </c>
      <c r="E1802" s="12">
        <v>0</v>
      </c>
      <c r="F1802" s="12">
        <v>0</v>
      </c>
      <c r="G1802" s="12"/>
      <c r="H1802" s="12"/>
      <c r="I1802" s="12">
        <f ca="1">INDEX('Flow probs &amp; rates'!$M$5:$M$5999,UsefulSeries!$E1798)</f>
        <v>0.20375577850106902</v>
      </c>
      <c r="J1802" s="12"/>
      <c r="K1802" s="12">
        <f>INDEX('Flow probs &amp; rates'!$F$4:$F$5999,UsefulSeries!$E1798)</f>
        <v>3.5719577291639139E-2</v>
      </c>
      <c r="L1802" s="12">
        <f>-INDEX('Flow probs &amp; rates'!$F$4:$F$5999,UsefulSeries!$E1798)</f>
        <v>-3.5719577291639139E-2</v>
      </c>
      <c r="M1802" s="12"/>
      <c r="N1802" s="12"/>
      <c r="O1802" s="12"/>
      <c r="P1802" s="12">
        <f ca="1"/>
        <v>0</v>
      </c>
      <c r="Q1802" s="12">
        <f ca="1"/>
        <v>0</v>
      </c>
      <c r="R1802" s="12">
        <f ca="1"/>
        <v>0.23305044054076116</v>
      </c>
      <c r="S1802" s="12">
        <f ca="1"/>
        <v>5.7744603550956584E-2</v>
      </c>
      <c r="T1802" s="12">
        <f ca="1"/>
        <v>0</v>
      </c>
      <c r="U1802" s="12">
        <f ca="1"/>
        <v>0</v>
      </c>
      <c r="V1802" s="12"/>
      <c r="W1802" s="12">
        <f ca="1">INDEX(P$10:P$6003,UsefulSeries!$I1796)</f>
        <v>0</v>
      </c>
      <c r="X1802" s="12">
        <f ca="1">INDEX(Q$10:Q$6003,UsefulSeries!$I1796)</f>
        <v>0</v>
      </c>
      <c r="Y1802" s="12">
        <f ca="1">INDEX(R$10:R$6003,UsefulSeries!$I1796)</f>
        <v>0</v>
      </c>
      <c r="Z1802" s="12">
        <f ca="1">INDEX(S$10:S$6003,UsefulSeries!$I1796)</f>
        <v>0</v>
      </c>
      <c r="AA1802" s="12">
        <f ca="1">INDEX(T$10:T$6003,UsefulSeries!$I1796)</f>
        <v>17.870948946961075</v>
      </c>
      <c r="AB1802" s="12">
        <f ca="1">INDEX(U$10:U$6003,UsefulSeries!$I1796)</f>
        <v>0.35429821829284092</v>
      </c>
      <c r="AC1802" s="12">
        <f>INDEX( K$10:K$6003,UsefulSeries!$I1796)</f>
        <v>0.3398632636011798</v>
      </c>
      <c r="AD1802" s="12">
        <f>INDEX(L$10:L$6003,UsefulSeries!$I1796)</f>
        <v>0</v>
      </c>
      <c r="AE1802" s="12"/>
      <c r="AF1802" s="12"/>
      <c r="AG1802" s="12"/>
      <c r="AH1802" s="12"/>
      <c r="AI1802" s="12"/>
      <c r="AJ1802" s="12"/>
      <c r="AK1802" s="12"/>
      <c r="AL1802" s="12"/>
      <c r="AM1802" s="12"/>
      <c r="AN1802" s="12">
        <f t="shared" ca="1" si="261"/>
        <v>0</v>
      </c>
      <c r="AO1802" s="12">
        <f t="shared" ca="1" si="262"/>
        <v>0</v>
      </c>
      <c r="AP1802" s="12">
        <f t="shared" ca="1" si="263"/>
        <v>0</v>
      </c>
      <c r="AQ1802" s="12">
        <f t="shared" ca="1" si="264"/>
        <v>0</v>
      </c>
      <c r="AR1802" s="12">
        <f t="shared" ca="1" si="265"/>
        <v>17.870948946961075</v>
      </c>
      <c r="AS1802" s="12">
        <f t="shared" ca="1" si="266"/>
        <v>0.35429821829284092</v>
      </c>
      <c r="AT1802" s="12">
        <f t="shared" si="267"/>
        <v>0.3398632636011798</v>
      </c>
      <c r="AU1802" s="12">
        <f t="shared" si="268"/>
        <v>0</v>
      </c>
      <c r="AV1802" s="12"/>
      <c r="AW1802" s="12">
        <f ca="1">INDEX(I$10:I$6003,UsefulSeries!$I1796)</f>
        <v>1.9402297212271876E-2</v>
      </c>
      <c r="AX1802" s="12"/>
      <c r="AY1802" s="12"/>
      <c r="AZ1802" s="12">
        <f ca="1"/>
        <v>0.35429821829284092</v>
      </c>
      <c r="BA1802" s="12"/>
      <c r="BB1802" s="12">
        <f t="shared" ca="1" si="269"/>
        <v>0.35429821829284092</v>
      </c>
      <c r="BC1802" s="12"/>
      <c r="BD1802" s="38">
        <f ca="1"/>
        <v>1.8679927810282694E-2</v>
      </c>
    </row>
    <row r="1803" spans="1:56" x14ac:dyDescent="0.35">
      <c r="A1803" s="12">
        <v>0</v>
      </c>
      <c r="B1803" s="12">
        <v>0</v>
      </c>
      <c r="C1803" s="12">
        <f ca="1">-INDEX('Flow probs &amp; rates'!$M$5:$M$5999,UsefulSeries!$E1798,0)*(INDEX('Flow probs &amp; rates'!$O$5:$O$5999,UsefulSeries!$E1798,0))/INDEX('Flow probs &amp; rates'!$F$4:$F$5999,UsefulSeries!$E1798,0)</f>
        <v>-1.0134608325902295</v>
      </c>
      <c r="D1803" s="12">
        <f ca="1">INDEX('Flow probs &amp; rates'!$O$5:$O$5999,UsefulSeries!$E1798,0)*(1-INDEX('Flow probs &amp; rates'!$O$5:$O$5999,UsefulSeries!$E1798,0))/INDEX('Flow probs &amp; rates'!$F$4:$F$5999,UsefulSeries!$E1798,0)</f>
        <v>4.0902089369708206</v>
      </c>
      <c r="E1803" s="12">
        <v>0</v>
      </c>
      <c r="F1803" s="12">
        <v>0</v>
      </c>
      <c r="G1803" s="12"/>
      <c r="H1803" s="12"/>
      <c r="I1803" s="12">
        <f ca="1">INDEX('Flow probs &amp; rates'!$O$5:$O$5999,UsefulSeries!$E1798)</f>
        <v>0.17766559951361441</v>
      </c>
      <c r="J1803" s="12"/>
      <c r="K1803" s="12"/>
      <c r="L1803" s="12">
        <f>-INDEX('Flow probs &amp; rates'!$F$4:$F$5999,UsefulSeries!$E1798)</f>
        <v>-3.5719577291639139E-2</v>
      </c>
      <c r="M1803" s="12"/>
      <c r="N1803" s="12"/>
      <c r="O1803" s="12"/>
      <c r="P1803" s="12">
        <f ca="1"/>
        <v>0</v>
      </c>
      <c r="Q1803" s="12">
        <f ca="1"/>
        <v>0</v>
      </c>
      <c r="R1803" s="12">
        <f ca="1"/>
        <v>5.7744603550956584E-2</v>
      </c>
      <c r="S1803" s="12">
        <f ca="1"/>
        <v>0.25879408859154246</v>
      </c>
      <c r="T1803" s="12">
        <f ca="1"/>
        <v>0</v>
      </c>
      <c r="U1803" s="12">
        <f ca="1"/>
        <v>0</v>
      </c>
      <c r="V1803" s="12"/>
      <c r="W1803" s="12">
        <f ca="1">INDEX(P$11:P$6003,UsefulSeries!$I1796)</f>
        <v>0</v>
      </c>
      <c r="X1803" s="12">
        <f ca="1">INDEX(Q$11:Q$6003,UsefulSeries!$I1796)</f>
        <v>0</v>
      </c>
      <c r="Y1803" s="12">
        <f ca="1">INDEX(R$11:R$6003,UsefulSeries!$I1796)</f>
        <v>0</v>
      </c>
      <c r="Z1803" s="12">
        <f ca="1">INDEX(S$11:S$6003,UsefulSeries!$I1796)</f>
        <v>0</v>
      </c>
      <c r="AA1803" s="12">
        <f ca="1">INDEX(T$11:T$6003,UsefulSeries!$I1796)</f>
        <v>0.35429821829284097</v>
      </c>
      <c r="AB1803" s="12">
        <f ca="1">INDEX(U$11:U$6003,UsefulSeries!$I1796)</f>
        <v>16.280345689287991</v>
      </c>
      <c r="AC1803" s="12">
        <f>INDEX( K$11:K$6003,UsefulSeries!$I1796)</f>
        <v>0</v>
      </c>
      <c r="AD1803" s="12">
        <f>INDEX(L$11:L$6003,UsefulSeries!$I1796)</f>
        <v>0.3398632636011798</v>
      </c>
      <c r="AE1803" s="12"/>
      <c r="AF1803" s="12"/>
      <c r="AG1803" s="12"/>
      <c r="AH1803" s="12"/>
      <c r="AI1803" s="12"/>
      <c r="AJ1803" s="12"/>
      <c r="AK1803" s="12"/>
      <c r="AL1803" s="12"/>
      <c r="AM1803" s="12"/>
      <c r="AN1803" s="12">
        <f t="shared" ca="1" si="261"/>
        <v>0</v>
      </c>
      <c r="AO1803" s="12">
        <f t="shared" ca="1" si="262"/>
        <v>0</v>
      </c>
      <c r="AP1803" s="12">
        <f t="shared" ca="1" si="263"/>
        <v>0</v>
      </c>
      <c r="AQ1803" s="12">
        <f t="shared" ca="1" si="264"/>
        <v>0</v>
      </c>
      <c r="AR1803" s="12">
        <f t="shared" ca="1" si="265"/>
        <v>0.35429821829284097</v>
      </c>
      <c r="AS1803" s="12">
        <f t="shared" ca="1" si="266"/>
        <v>16.280345689287991</v>
      </c>
      <c r="AT1803" s="12">
        <f t="shared" si="267"/>
        <v>0</v>
      </c>
      <c r="AU1803" s="12">
        <f t="shared" si="268"/>
        <v>0.3398632636011798</v>
      </c>
      <c r="AV1803" s="12"/>
      <c r="AW1803" s="12">
        <f ca="1">INDEX(I$11:I$6003,UsefulSeries!$I1796)</f>
        <v>2.1340088570007458E-2</v>
      </c>
      <c r="AX1803" s="12"/>
      <c r="AY1803" s="12"/>
      <c r="AZ1803" s="12">
        <f ca="1"/>
        <v>0.35429821829284092</v>
      </c>
      <c r="BA1803" s="12"/>
      <c r="BB1803" s="12">
        <f t="shared" ca="1" si="269"/>
        <v>0.35429821829284092</v>
      </c>
      <c r="BC1803" s="12"/>
      <c r="BD1803" s="38">
        <f ca="1"/>
        <v>1.8431031188142787E-2</v>
      </c>
    </row>
    <row r="1804" spans="1:56" x14ac:dyDescent="0.35">
      <c r="A1804" s="12">
        <v>0</v>
      </c>
      <c r="B1804" s="12">
        <v>0</v>
      </c>
      <c r="C1804" s="12">
        <v>0</v>
      </c>
      <c r="D1804" s="12">
        <v>0</v>
      </c>
      <c r="E1804" s="12">
        <f ca="1">INDEX('Flow probs &amp; rates'!$P$5:$P$5999,UsefulSeries!$E1798,0)*(1-INDEX('Flow probs &amp; rates'!$P$5:$P$5999,UsefulSeries!$E1798,0))/INDEX('Flow probs &amp; rates'!$G$4:$G$5999,UsefulSeries!$E1798,0)</f>
        <v>6.5069957551205246E-2</v>
      </c>
      <c r="F1804" s="12">
        <f ca="1">-INDEX('Flow probs &amp; rates'!$P$5:$P$5999,UsefulSeries!$E1798,0)*(INDEX('Flow probs &amp; rates'!$Q$5:$Q$5999,UsefulSeries!$E1798,0))/INDEX('Flow probs &amp; rates'!$G$4:$G$5999,UsefulSeries!$E1798,0)</f>
        <v>-1.2382034921178955E-3</v>
      </c>
      <c r="G1804" s="12"/>
      <c r="H1804" s="12"/>
      <c r="I1804" s="12">
        <f ca="1">INDEX('Flow probs &amp; rates'!$P$5:$P$5999,UsefulSeries!$E1798)</f>
        <v>2.4767891555205365E-2</v>
      </c>
      <c r="J1804" s="12"/>
      <c r="K1804" s="12">
        <f>INDEX('Flow probs &amp; rates'!$G$4:$G$5999,UsefulSeries!$E1798)</f>
        <v>0.37120729768583588</v>
      </c>
      <c r="L1804" s="12"/>
      <c r="M1804" s="12"/>
      <c r="N1804" s="12"/>
      <c r="O1804" s="12"/>
      <c r="P1804" s="12">
        <f ca="1"/>
        <v>0</v>
      </c>
      <c r="Q1804" s="12">
        <f ca="1"/>
        <v>0</v>
      </c>
      <c r="R1804" s="12">
        <f ca="1"/>
        <v>0</v>
      </c>
      <c r="S1804" s="12">
        <f ca="1"/>
        <v>0</v>
      </c>
      <c r="T1804" s="12">
        <f ca="1"/>
        <v>15.37545871122205</v>
      </c>
      <c r="U1804" s="12">
        <f ca="1"/>
        <v>0.38801834479244285</v>
      </c>
      <c r="V1804" s="12"/>
      <c r="W1804" s="12"/>
      <c r="X1804" s="12"/>
      <c r="Y1804" s="12"/>
      <c r="Z1804" s="12"/>
      <c r="AA1804" s="12"/>
      <c r="AB1804" s="12"/>
      <c r="AC1804" s="12"/>
      <c r="AD1804" s="12"/>
      <c r="AE1804" s="12">
        <f t="array" ref="AE1804:AJ1805">TRANSPOSE(AC1798:AD1803)</f>
        <v>-0.61719775629550067</v>
      </c>
      <c r="AF1804" s="12">
        <v>-0.61719775629550067</v>
      </c>
      <c r="AG1804" s="12">
        <v>4.2938980103319521E-2</v>
      </c>
      <c r="AH1804" s="12">
        <v>0</v>
      </c>
      <c r="AI1804" s="12">
        <v>0.3398632636011798</v>
      </c>
      <c r="AJ1804" s="12">
        <v>0</v>
      </c>
      <c r="AK1804" s="12"/>
      <c r="AL1804" s="12"/>
      <c r="AM1804" s="12"/>
      <c r="AN1804" s="12">
        <f t="shared" si="261"/>
        <v>-0.61719775629550067</v>
      </c>
      <c r="AO1804" s="12">
        <f t="shared" si="262"/>
        <v>-0.61719775629550067</v>
      </c>
      <c r="AP1804" s="12">
        <f t="shared" si="263"/>
        <v>4.2938980103319521E-2</v>
      </c>
      <c r="AQ1804" s="12">
        <f t="shared" si="264"/>
        <v>0</v>
      </c>
      <c r="AR1804" s="12">
        <f t="shared" si="265"/>
        <v>0.3398632636011798</v>
      </c>
      <c r="AS1804" s="12">
        <f t="shared" si="266"/>
        <v>0</v>
      </c>
      <c r="AT1804" s="12">
        <f t="shared" si="267"/>
        <v>0</v>
      </c>
      <c r="AU1804" s="12">
        <f t="shared" si="268"/>
        <v>0</v>
      </c>
      <c r="AV1804" s="12"/>
      <c r="AW1804" s="12"/>
      <c r="AX1804" s="12">
        <f>INDEX($N$6:$N$6003,UsefulSeries!$K1796)</f>
        <v>-3.5545210627548895E-3</v>
      </c>
      <c r="AY1804" s="12"/>
      <c r="AZ1804" s="12"/>
      <c r="BA1804" s="12"/>
      <c r="BB1804" s="12">
        <f t="shared" si="269"/>
        <v>-3.5545210627548895E-3</v>
      </c>
      <c r="BC1804" s="12"/>
      <c r="BD1804" s="38">
        <f ca="1"/>
        <v>4.1016791292453614E-2</v>
      </c>
    </row>
    <row r="1805" spans="1:56" x14ac:dyDescent="0.35">
      <c r="A1805" s="12">
        <v>0</v>
      </c>
      <c r="B1805" s="12">
        <v>0</v>
      </c>
      <c r="C1805" s="12">
        <v>0</v>
      </c>
      <c r="D1805" s="12">
        <v>0</v>
      </c>
      <c r="E1805" s="12">
        <f ca="1">-INDEX('Flow probs &amp; rates'!$P$5:$P$5999,UsefulSeries!$E1798,0)*(INDEX('Flow probs &amp; rates'!$Q$5:$Q$5999,UsefulSeries!$E1798,0))/INDEX('Flow probs &amp; rates'!$G$4:$G$5999,UsefulSeries!$E1798,0)</f>
        <v>-1.2382034921178955E-3</v>
      </c>
      <c r="F1805" s="12">
        <f ca="1">INDEX('Flow probs &amp; rates'!$Q$5:$Q$5999,UsefulSeries!$E1798,0)*(1-INDEX('Flow probs &amp; rates'!$Q$5:$Q$5999,UsefulSeries!$E1798,0))/INDEX('Flow probs &amp; rates'!$G$4:$G$5999,UsefulSeries!$E1798,0)</f>
        <v>4.9064553067286965E-2</v>
      </c>
      <c r="G1805" s="12"/>
      <c r="H1805" s="12"/>
      <c r="I1805" s="12">
        <f ca="1">INDEX('Flow probs &amp; rates'!$Q$5:$Q$5999,UsefulSeries!$E1798)</f>
        <v>1.8557500999621852E-2</v>
      </c>
      <c r="J1805" s="12"/>
      <c r="K1805" s="12"/>
      <c r="L1805" s="12">
        <f>INDEX('Flow probs &amp; rates'!$G$4:$G$5999,UsefulSeries!$E1798)</f>
        <v>0.37120729768583588</v>
      </c>
      <c r="M1805" s="12"/>
      <c r="N1805" s="12"/>
      <c r="O1805" s="12"/>
      <c r="P1805" s="12">
        <f ca="1"/>
        <v>0</v>
      </c>
      <c r="Q1805" s="12">
        <f ca="1"/>
        <v>0</v>
      </c>
      <c r="R1805" s="12">
        <f ca="1"/>
        <v>0</v>
      </c>
      <c r="S1805" s="12">
        <f ca="1"/>
        <v>0</v>
      </c>
      <c r="T1805" s="12">
        <f ca="1"/>
        <v>0.38801834479244279</v>
      </c>
      <c r="U1805" s="12">
        <f ca="1"/>
        <v>20.391104842990668</v>
      </c>
      <c r="V1805" s="12"/>
      <c r="W1805" s="12"/>
      <c r="X1805" s="12"/>
      <c r="Y1805" s="12"/>
      <c r="Z1805" s="12"/>
      <c r="AA1805" s="12"/>
      <c r="AB1805" s="12"/>
      <c r="AC1805" s="12"/>
      <c r="AD1805" s="12"/>
      <c r="AE1805" s="12">
        <v>0.61719775629550067</v>
      </c>
      <c r="AF1805" s="12">
        <v>0</v>
      </c>
      <c r="AG1805" s="12">
        <v>-4.2938980103319521E-2</v>
      </c>
      <c r="AH1805" s="12">
        <v>-4.2938980103319521E-2</v>
      </c>
      <c r="AI1805" s="12">
        <v>0</v>
      </c>
      <c r="AJ1805" s="12">
        <v>0.3398632636011798</v>
      </c>
      <c r="AK1805" s="12"/>
      <c r="AL1805" s="12"/>
      <c r="AM1805" s="12"/>
      <c r="AN1805" s="12">
        <f t="shared" si="261"/>
        <v>0.61719775629550067</v>
      </c>
      <c r="AO1805" s="12">
        <f t="shared" si="262"/>
        <v>0</v>
      </c>
      <c r="AP1805" s="12">
        <f t="shared" si="263"/>
        <v>-4.2938980103319521E-2</v>
      </c>
      <c r="AQ1805" s="12">
        <f t="shared" si="264"/>
        <v>-4.2938980103319521E-2</v>
      </c>
      <c r="AR1805" s="12">
        <f t="shared" si="265"/>
        <v>0</v>
      </c>
      <c r="AS1805" s="12">
        <f t="shared" si="266"/>
        <v>0.3398632636011798</v>
      </c>
      <c r="AT1805" s="12">
        <f t="shared" si="267"/>
        <v>0</v>
      </c>
      <c r="AU1805" s="12">
        <f t="shared" si="268"/>
        <v>0</v>
      </c>
      <c r="AV1805" s="12"/>
      <c r="AW1805" s="12"/>
      <c r="AX1805" s="12">
        <f>INDEX('Margin error adjustment'!N$7:N$6003,UsefulSeries!$K1796)</f>
        <v>1.9366091602660146E-3</v>
      </c>
      <c r="AY1805" s="12"/>
      <c r="AZ1805" s="12"/>
      <c r="BA1805" s="12"/>
      <c r="BB1805" s="12">
        <f t="shared" si="269"/>
        <v>1.9366091602660146E-3</v>
      </c>
      <c r="BC1805" s="12"/>
      <c r="BD1805" s="38">
        <f ca="1"/>
        <v>0.14010456291822848</v>
      </c>
    </row>
    <row r="1806" spans="1:56" x14ac:dyDescent="0.35">
      <c r="A1806" s="12">
        <f ca="1">INDEX('Flow probs &amp; rates'!$K$5:$K$5999,UsefulSeries!$E1804,0)*(1-INDEX('Flow probs &amp; rates'!$K$5:$K$5999,UsefulSeries!$E1804,0))/INDEX('Flow probs &amp; rates'!$E$4:$E$5999,UsefulSeries!$E1804,0)</f>
        <v>1.8399190893845997E-2</v>
      </c>
      <c r="B1806" s="12">
        <f ca="1">-INDEX('Flow probs &amp; rates'!$K$5:$K$5999,UsefulSeries!$E1804,0)*(INDEX('Flow probs &amp; rates'!$L$5:$L$5999,UsefulSeries!$E1804,0))/INDEX('Flow probs &amp; rates'!$E$4:$E$5999,UsefulSeries!$E1804,0)</f>
        <v>-2.9032962229474073E-4</v>
      </c>
      <c r="C1806" s="12">
        <v>0</v>
      </c>
      <c r="D1806" s="12">
        <v>0</v>
      </c>
      <c r="E1806" s="12">
        <v>0</v>
      </c>
      <c r="F1806" s="12">
        <v>0</v>
      </c>
      <c r="G1806" s="12"/>
      <c r="H1806" s="12"/>
      <c r="I1806" s="12">
        <f ca="1">INDEX('Flow probs &amp; rates'!$K$5:$K$5999,UsefulSeries!$E1804)</f>
        <v>1.1035513568592925E-2</v>
      </c>
      <c r="J1806" s="12"/>
      <c r="K1806" s="12">
        <f>-INDEX('Flow probs &amp; rates'!$E$4:$E$5999,UsefulSeries!$E1804)</f>
        <v>-0.59316363810979633</v>
      </c>
      <c r="L1806" s="12">
        <f>INDEX('Flow probs &amp; rates'!$E$4:$E$5999,UsefulSeries!$E1804)</f>
        <v>0.59316363810979633</v>
      </c>
      <c r="M1806" s="12"/>
      <c r="N1806" s="12"/>
      <c r="O1806" s="12"/>
      <c r="P1806" s="12">
        <f t="array" aca="1" ref="P1806:U1811" ca="1">MINVERSE(A1806:F1811)</f>
        <v>54.359832028355797</v>
      </c>
      <c r="Q1806" s="12">
        <f ca="1"/>
        <v>0.60939853716420844</v>
      </c>
      <c r="R1806" s="12">
        <f ca="1"/>
        <v>0</v>
      </c>
      <c r="S1806" s="12">
        <f ca="1"/>
        <v>0</v>
      </c>
      <c r="T1806" s="12">
        <f ca="1"/>
        <v>0</v>
      </c>
      <c r="U1806" s="12">
        <f ca="1"/>
        <v>0</v>
      </c>
      <c r="V1806" s="12"/>
      <c r="W1806" s="12">
        <f ca="1">INDEX(P$6:P$6003,UsefulSeries!$I1804)</f>
        <v>34.403022941168985</v>
      </c>
      <c r="X1806" s="12">
        <f ca="1">INDEX(Q$6:Q$6003,UsefulSeries!$I1804)</f>
        <v>0.63283481542058218</v>
      </c>
      <c r="Y1806" s="12">
        <f ca="1">INDEX(R$6:R$6003,UsefulSeries!$I1804)</f>
        <v>0</v>
      </c>
      <c r="Z1806" s="12">
        <f ca="1">INDEX(S$6:S$6003,UsefulSeries!$I1804)</f>
        <v>0</v>
      </c>
      <c r="AA1806" s="12">
        <f ca="1">INDEX(T$6:T$6003,UsefulSeries!$I1804)</f>
        <v>0</v>
      </c>
      <c r="AB1806" s="12">
        <f ca="1">INDEX(U$6:U$6003,UsefulSeries!$I1804)</f>
        <v>0</v>
      </c>
      <c r="AC1806" s="12">
        <f>INDEX( K$6:K$6003,UsefulSeries!$I1804)</f>
        <v>-0.61364323523274578</v>
      </c>
      <c r="AD1806" s="12">
        <f>INDEX(L$6:L$6003,UsefulSeries!$I1804)</f>
        <v>0.61364323523274578</v>
      </c>
      <c r="AE1806" s="12"/>
      <c r="AF1806" s="12"/>
      <c r="AG1806" s="12"/>
      <c r="AH1806" s="12"/>
      <c r="AI1806" s="12"/>
      <c r="AJ1806" s="12"/>
      <c r="AK1806" s="12"/>
      <c r="AL1806" s="12"/>
      <c r="AM1806" s="12"/>
      <c r="AN1806" s="12">
        <f t="shared" ca="1" si="261"/>
        <v>34.403022941168985</v>
      </c>
      <c r="AO1806" s="12">
        <f t="shared" ca="1" si="262"/>
        <v>0.63283481542058218</v>
      </c>
      <c r="AP1806" s="12">
        <f t="shared" ca="1" si="263"/>
        <v>0</v>
      </c>
      <c r="AQ1806" s="12">
        <f t="shared" ca="1" si="264"/>
        <v>0</v>
      </c>
      <c r="AR1806" s="12">
        <f t="shared" ca="1" si="265"/>
        <v>0</v>
      </c>
      <c r="AS1806" s="12">
        <f t="shared" ca="1" si="266"/>
        <v>0</v>
      </c>
      <c r="AT1806" s="12">
        <f t="shared" si="267"/>
        <v>-0.61364323523274578</v>
      </c>
      <c r="AU1806" s="12">
        <f t="shared" si="268"/>
        <v>0.61364323523274578</v>
      </c>
      <c r="AV1806" s="12"/>
      <c r="AW1806" s="12">
        <f ca="1">INDEX(I$6:I$6003,UsefulSeries!$I1804)</f>
        <v>1.8171152406606453E-2</v>
      </c>
      <c r="AX1806" s="12"/>
      <c r="AY1806" s="12"/>
      <c r="AZ1806" s="12">
        <f t="array" aca="1" ref="AZ1806:AZ1811" ca="1">MMULT(W1806:AB1811,AW1806:AW1811)</f>
        <v>0.63283481542058195</v>
      </c>
      <c r="BA1806" s="12"/>
      <c r="BB1806" s="12">
        <f t="shared" ca="1" si="269"/>
        <v>0.63283481542058195</v>
      </c>
      <c r="BC1806" s="12"/>
      <c r="BD1806" s="38">
        <f t="array" aca="1" ref="BD1806:BD1813" ca="1">MMULT(MINVERSE(AN1806:AU1813),BB1806:BB1813)</f>
        <v>1.6678157053787994E-2</v>
      </c>
    </row>
    <row r="1807" spans="1:56" x14ac:dyDescent="0.35">
      <c r="A1807" s="12">
        <f ca="1">-INDEX('Flow probs &amp; rates'!$K$5:$K$5999,UsefulSeries!$E1804,0)*(INDEX('Flow probs &amp; rates'!$L$5:$L$5999,UsefulSeries!$E1804,0))/INDEX('Flow probs &amp; rates'!$E$4:$E$5999,UsefulSeries!$E1804,0)</f>
        <v>-2.9032962229474073E-4</v>
      </c>
      <c r="B1807" s="12">
        <f ca="1">INDEX('Flow probs &amp; rates'!$L$5:$L$5999,UsefulSeries!$E1804,0)*(1-INDEX('Flow probs &amp; rates'!$L$5:$L$5999,UsefulSeries!$E1804,0))/INDEX('Flow probs &amp; rates'!$E$4:$E$5999,UsefulSeries!$E1804,0)</f>
        <v>2.5898108607611242E-2</v>
      </c>
      <c r="C1807" s="12">
        <v>0</v>
      </c>
      <c r="D1807" s="12">
        <v>0</v>
      </c>
      <c r="E1807" s="12">
        <v>0</v>
      </c>
      <c r="F1807" s="12">
        <v>0</v>
      </c>
      <c r="G1807" s="12"/>
      <c r="H1807" s="12"/>
      <c r="I1807" s="12">
        <f ca="1">INDEX('Flow probs &amp; rates'!$L$5:$L$5999,UsefulSeries!$E1804)</f>
        <v>1.5605343053676236E-2</v>
      </c>
      <c r="J1807" s="12"/>
      <c r="K1807" s="12">
        <f>-INDEX('Flow probs &amp; rates'!$E$4:$E$5999,UsefulSeries!$E1804)</f>
        <v>-0.59316363810979633</v>
      </c>
      <c r="L1807" s="12"/>
      <c r="M1807" s="12"/>
      <c r="N1807" s="12"/>
      <c r="O1807" s="12"/>
      <c r="P1807" s="12">
        <f ca="1"/>
        <v>0.60939853716420844</v>
      </c>
      <c r="Q1807" s="12">
        <f ca="1"/>
        <v>38.619690016790571</v>
      </c>
      <c r="R1807" s="12">
        <f ca="1"/>
        <v>0</v>
      </c>
      <c r="S1807" s="12">
        <f ca="1"/>
        <v>0</v>
      </c>
      <c r="T1807" s="12">
        <f ca="1"/>
        <v>0</v>
      </c>
      <c r="U1807" s="12">
        <f ca="1"/>
        <v>0</v>
      </c>
      <c r="V1807" s="12"/>
      <c r="W1807" s="12">
        <f ca="1">INDEX(P$7:P$6003,UsefulSeries!$I1804)</f>
        <v>0.63283481542058218</v>
      </c>
      <c r="X1807" s="12">
        <f ca="1">INDEX(Q$7:Q$6003,UsefulSeries!$I1804)</f>
        <v>51.116788378261688</v>
      </c>
      <c r="Y1807" s="12">
        <f ca="1">INDEX(R$7:R$6003,UsefulSeries!$I1804)</f>
        <v>0</v>
      </c>
      <c r="Z1807" s="12">
        <f ca="1">INDEX(S$7:S$6003,UsefulSeries!$I1804)</f>
        <v>0</v>
      </c>
      <c r="AA1807" s="12">
        <f ca="1">INDEX(T$7:T$6003,UsefulSeries!$I1804)</f>
        <v>0</v>
      </c>
      <c r="AB1807" s="12">
        <f ca="1">INDEX(U$7:U$6003,UsefulSeries!$I1804)</f>
        <v>0</v>
      </c>
      <c r="AC1807" s="12">
        <f>INDEX( K$7:K$6003,UsefulSeries!$I1804,1)</f>
        <v>-0.61364323523274578</v>
      </c>
      <c r="AD1807" s="12">
        <f>INDEX(L$7:L$6003,UsefulSeries!$I1804,1)</f>
        <v>0</v>
      </c>
      <c r="AE1807" s="12"/>
      <c r="AF1807" s="12"/>
      <c r="AG1807" s="12"/>
      <c r="AH1807" s="12"/>
      <c r="AI1807" s="12"/>
      <c r="AJ1807" s="12"/>
      <c r="AK1807" s="12"/>
      <c r="AL1807" s="12"/>
      <c r="AM1807" s="12"/>
      <c r="AN1807" s="12">
        <f t="shared" ca="1" si="261"/>
        <v>0.63283481542058218</v>
      </c>
      <c r="AO1807" s="12">
        <f t="shared" ca="1" si="262"/>
        <v>51.116788378261688</v>
      </c>
      <c r="AP1807" s="12">
        <f t="shared" ca="1" si="263"/>
        <v>0</v>
      </c>
      <c r="AQ1807" s="12">
        <f t="shared" ca="1" si="264"/>
        <v>0</v>
      </c>
      <c r="AR1807" s="12">
        <f t="shared" ca="1" si="265"/>
        <v>0</v>
      </c>
      <c r="AS1807" s="12">
        <f t="shared" ca="1" si="266"/>
        <v>0</v>
      </c>
      <c r="AT1807" s="12">
        <f t="shared" si="267"/>
        <v>-0.61364323523274578</v>
      </c>
      <c r="AU1807" s="12">
        <f t="shared" si="268"/>
        <v>0</v>
      </c>
      <c r="AV1807" s="12"/>
      <c r="AW1807" s="12">
        <f ca="1">INDEX(I$7:I$6003,UsefulSeries!$I1804)</f>
        <v>1.2155213526787254E-2</v>
      </c>
      <c r="AX1807" s="12"/>
      <c r="AY1807" s="12"/>
      <c r="AZ1807" s="12">
        <f ca="1"/>
        <v>0.63283481542058206</v>
      </c>
      <c r="BA1807" s="12"/>
      <c r="BB1807" s="12">
        <f t="shared" ca="1" si="269"/>
        <v>0.63283481542058206</v>
      </c>
      <c r="BC1807" s="12"/>
      <c r="BD1807" s="38">
        <f ca="1"/>
        <v>1.2703692451309057E-2</v>
      </c>
    </row>
    <row r="1808" spans="1:56" x14ac:dyDescent="0.35">
      <c r="A1808" s="12">
        <v>0</v>
      </c>
      <c r="B1808" s="12">
        <v>0</v>
      </c>
      <c r="C1808" s="12">
        <f ca="1">INDEX('Flow probs &amp; rates'!$M$5:$M$5999,UsefulSeries!$E1804,0)*(1-INDEX('Flow probs &amp; rates'!$M$5:$M$5999,UsefulSeries!$E1804,0))/INDEX('Flow probs &amp; rates'!$F$4:$F$5999,UsefulSeries!$E1804,0)</f>
        <v>4.7310074055881755</v>
      </c>
      <c r="D1808" s="12">
        <f ca="1">-INDEX('Flow probs &amp; rates'!$M$5:$M$5999,UsefulSeries!$E1804,0)*(INDEX('Flow probs &amp; rates'!$O$5:$O$5999,UsefulSeries!$E1804,0))/INDEX('Flow probs &amp; rates'!$F$4:$F$5999,UsefulSeries!$E1804,0)</f>
        <v>-1.0102941301148569</v>
      </c>
      <c r="E1808" s="12">
        <v>0</v>
      </c>
      <c r="F1808" s="12">
        <v>0</v>
      </c>
      <c r="G1808" s="12"/>
      <c r="H1808" s="12"/>
      <c r="I1808" s="12">
        <f ca="1">INDEX('Flow probs &amp; rates'!$M$5:$M$5999,UsefulSeries!$E1804)</f>
        <v>0.20620294106863399</v>
      </c>
      <c r="J1808" s="12"/>
      <c r="K1808" s="12">
        <f>INDEX('Flow probs &amp; rates'!$F$4:$F$5999,UsefulSeries!$E1804)</f>
        <v>3.4597977582943508E-2</v>
      </c>
      <c r="L1808" s="12">
        <f>-INDEX('Flow probs &amp; rates'!$F$4:$F$5999,UsefulSeries!$E1804)</f>
        <v>-3.4597977582943508E-2</v>
      </c>
      <c r="M1808" s="12"/>
      <c r="N1808" s="12"/>
      <c r="O1808" s="12"/>
      <c r="P1808" s="12">
        <f ca="1"/>
        <v>0</v>
      </c>
      <c r="Q1808" s="12">
        <f ca="1"/>
        <v>0</v>
      </c>
      <c r="R1808" s="12">
        <f ca="1"/>
        <v>0.22320632473661375</v>
      </c>
      <c r="S1808" s="12">
        <f ca="1"/>
        <v>5.542027181398506E-2</v>
      </c>
      <c r="T1808" s="12">
        <f ca="1"/>
        <v>0</v>
      </c>
      <c r="U1808" s="12">
        <f ca="1"/>
        <v>0</v>
      </c>
      <c r="V1808" s="12"/>
      <c r="W1808" s="12">
        <f ca="1">INDEX(P$8:P$6003,UsefulSeries!$I1804)</f>
        <v>0</v>
      </c>
      <c r="X1808" s="12">
        <f ca="1">INDEX(Q$8:Q$6003,UsefulSeries!$I1804)</f>
        <v>0</v>
      </c>
      <c r="Y1808" s="12">
        <f ca="1">INDEX(R$8:R$6003,UsefulSeries!$I1804)</f>
        <v>0.32980034072498027</v>
      </c>
      <c r="Z1808" s="12">
        <f ca="1">INDEX(S$8:S$6003,UsefulSeries!$I1804)</f>
        <v>6.3073432622316253E-2</v>
      </c>
      <c r="AA1808" s="12">
        <f ca="1">INDEX(T$8:T$6003,UsefulSeries!$I1804)</f>
        <v>0</v>
      </c>
      <c r="AB1808" s="12">
        <f ca="1">INDEX(U$8:U$6003,UsefulSeries!$I1804)</f>
        <v>0</v>
      </c>
      <c r="AC1808" s="12">
        <f>INDEX( K$8:K$6003,UsefulSeries!$I1804)</f>
        <v>4.4875589263585536E-2</v>
      </c>
      <c r="AD1808" s="12">
        <f>INDEX(L$8:L$6003,UsefulSeries!$I1804)</f>
        <v>-4.4875589263585536E-2</v>
      </c>
      <c r="AE1808" s="12"/>
      <c r="AF1808" s="12"/>
      <c r="AG1808" s="12"/>
      <c r="AH1808" s="12"/>
      <c r="AI1808" s="12"/>
      <c r="AJ1808" s="12"/>
      <c r="AK1808" s="12"/>
      <c r="AL1808" s="12"/>
      <c r="AM1808" s="12"/>
      <c r="AN1808" s="12">
        <f t="shared" ca="1" si="261"/>
        <v>0</v>
      </c>
      <c r="AO1808" s="12">
        <f t="shared" ca="1" si="262"/>
        <v>0</v>
      </c>
      <c r="AP1808" s="12">
        <f t="shared" ca="1" si="263"/>
        <v>0.32980034072498027</v>
      </c>
      <c r="AQ1808" s="12">
        <f t="shared" ca="1" si="264"/>
        <v>6.3073432622316253E-2</v>
      </c>
      <c r="AR1808" s="12">
        <f t="shared" ca="1" si="265"/>
        <v>0</v>
      </c>
      <c r="AS1808" s="12">
        <f t="shared" ca="1" si="266"/>
        <v>0</v>
      </c>
      <c r="AT1808" s="12">
        <f t="shared" si="267"/>
        <v>4.4875589263585536E-2</v>
      </c>
      <c r="AU1808" s="12">
        <f t="shared" si="268"/>
        <v>-4.4875589263585536E-2</v>
      </c>
      <c r="AV1808" s="12"/>
      <c r="AW1808" s="12">
        <f ca="1">INDEX(I$8:I$6003,UsefulSeries!$I1804)</f>
        <v>0.16824545218479717</v>
      </c>
      <c r="AX1808" s="12"/>
      <c r="AY1808" s="12"/>
      <c r="AZ1808" s="12">
        <f ca="1"/>
        <v>6.3073432622316267E-2</v>
      </c>
      <c r="BA1808" s="12"/>
      <c r="BB1808" s="12">
        <f t="shared" ca="1" si="269"/>
        <v>6.3073432622316267E-2</v>
      </c>
      <c r="BC1808" s="12"/>
      <c r="BD1808" s="38">
        <f ca="1"/>
        <v>0.17730387715719917</v>
      </c>
    </row>
    <row r="1809" spans="1:56" x14ac:dyDescent="0.35">
      <c r="A1809" s="12">
        <v>0</v>
      </c>
      <c r="B1809" s="12">
        <v>0</v>
      </c>
      <c r="C1809" s="12">
        <f ca="1">-INDEX('Flow probs &amp; rates'!$M$5:$M$5999,UsefulSeries!$E1804,0)*(INDEX('Flow probs &amp; rates'!$O$5:$O$5999,UsefulSeries!$E1804,0))/INDEX('Flow probs &amp; rates'!$F$4:$F$5999,UsefulSeries!$E1804,0)</f>
        <v>-1.0102941301148569</v>
      </c>
      <c r="D1809" s="12">
        <f ca="1">INDEX('Flow probs &amp; rates'!$O$5:$O$5999,UsefulSeries!$E1804,0)*(1-INDEX('Flow probs &amp; rates'!$O$5:$O$5999,UsefulSeries!$E1804,0))/INDEX('Flow probs &amp; rates'!$F$4:$F$5999,UsefulSeries!$E1804,0)</f>
        <v>4.068981120172106</v>
      </c>
      <c r="E1809" s="12">
        <v>0</v>
      </c>
      <c r="F1809" s="12">
        <v>0</v>
      </c>
      <c r="G1809" s="12"/>
      <c r="H1809" s="12"/>
      <c r="I1809" s="12">
        <f ca="1">INDEX('Flow probs &amp; rates'!$O$5:$O$5999,UsefulSeries!$E1804)</f>
        <v>0.16951326438287251</v>
      </c>
      <c r="J1809" s="12"/>
      <c r="K1809" s="12"/>
      <c r="L1809" s="12">
        <f>-INDEX('Flow probs &amp; rates'!$F$4:$F$5999,UsefulSeries!$E1804)</f>
        <v>-3.4597977582943508E-2</v>
      </c>
      <c r="M1809" s="12"/>
      <c r="N1809" s="12"/>
      <c r="O1809" s="12"/>
      <c r="P1809" s="12">
        <f ca="1"/>
        <v>0</v>
      </c>
      <c r="Q1809" s="12">
        <f ca="1"/>
        <v>0</v>
      </c>
      <c r="R1809" s="12">
        <f ca="1"/>
        <v>5.5420271813985046E-2</v>
      </c>
      <c r="S1809" s="12">
        <f ca="1"/>
        <v>0.25952216147377299</v>
      </c>
      <c r="T1809" s="12">
        <f ca="1"/>
        <v>0</v>
      </c>
      <c r="U1809" s="12">
        <f ca="1"/>
        <v>0</v>
      </c>
      <c r="V1809" s="12"/>
      <c r="W1809" s="12">
        <f ca="1">INDEX(P$9:P$6003,UsefulSeries!$I1804)</f>
        <v>0</v>
      </c>
      <c r="X1809" s="12">
        <f ca="1">INDEX(Q$9:Q$6003,UsefulSeries!$I1804)</f>
        <v>0</v>
      </c>
      <c r="Y1809" s="12">
        <f ca="1">INDEX(R$9:R$6003,UsefulSeries!$I1804)</f>
        <v>6.3073432622316253E-2</v>
      </c>
      <c r="Z1809" s="12">
        <f ca="1">INDEX(S$9:S$6003,UsefulSeries!$I1804)</f>
        <v>0.43618812625158032</v>
      </c>
      <c r="AA1809" s="12">
        <f ca="1">INDEX(T$9:T$6003,UsefulSeries!$I1804)</f>
        <v>0</v>
      </c>
      <c r="AB1809" s="12">
        <f ca="1">INDEX(U$9:U$6003,UsefulSeries!$I1804)</f>
        <v>0</v>
      </c>
      <c r="AC1809" s="12">
        <f>INDEX( K$9:K$6003,UsefulSeries!$I1804)</f>
        <v>0</v>
      </c>
      <c r="AD1809" s="12">
        <f>INDEX(L$9:L$6003,UsefulSeries!$I1804)</f>
        <v>-4.4875589263585536E-2</v>
      </c>
      <c r="AE1809" s="12"/>
      <c r="AF1809" s="12"/>
      <c r="AG1809" s="12"/>
      <c r="AH1809" s="12"/>
      <c r="AI1809" s="12"/>
      <c r="AJ1809" s="12"/>
      <c r="AK1809" s="12"/>
      <c r="AL1809" s="12"/>
      <c r="AM1809" s="12"/>
      <c r="AN1809" s="12">
        <f t="shared" ca="1" si="261"/>
        <v>0</v>
      </c>
      <c r="AO1809" s="12">
        <f t="shared" ca="1" si="262"/>
        <v>0</v>
      </c>
      <c r="AP1809" s="12">
        <f t="shared" ca="1" si="263"/>
        <v>6.3073432622316253E-2</v>
      </c>
      <c r="AQ1809" s="12">
        <f t="shared" ca="1" si="264"/>
        <v>0.43618812625158032</v>
      </c>
      <c r="AR1809" s="12">
        <f t="shared" ca="1" si="265"/>
        <v>0</v>
      </c>
      <c r="AS1809" s="12">
        <f t="shared" ca="1" si="266"/>
        <v>0</v>
      </c>
      <c r="AT1809" s="12">
        <f t="shared" si="267"/>
        <v>0</v>
      </c>
      <c r="AU1809" s="12">
        <f t="shared" si="268"/>
        <v>-4.4875589263585536E-2</v>
      </c>
      <c r="AV1809" s="12"/>
      <c r="AW1809" s="12">
        <f ca="1">INDEX(I$9:I$6003,UsefulSeries!$I1804)</f>
        <v>0.12027290811595595</v>
      </c>
      <c r="AX1809" s="12"/>
      <c r="AY1809" s="12"/>
      <c r="AZ1809" s="12">
        <f ca="1"/>
        <v>6.3073432622316253E-2</v>
      </c>
      <c r="BA1809" s="12"/>
      <c r="BB1809" s="12">
        <f t="shared" ca="1" si="269"/>
        <v>6.3073432622316253E-2</v>
      </c>
      <c r="BC1809" s="12"/>
      <c r="BD1809" s="38">
        <f ca="1"/>
        <v>0.13205837991439626</v>
      </c>
    </row>
    <row r="1810" spans="1:56" x14ac:dyDescent="0.35">
      <c r="A1810" s="12">
        <v>0</v>
      </c>
      <c r="B1810" s="12">
        <v>0</v>
      </c>
      <c r="C1810" s="12">
        <v>0</v>
      </c>
      <c r="D1810" s="12">
        <v>0</v>
      </c>
      <c r="E1810" s="12">
        <f ca="1">INDEX('Flow probs &amp; rates'!$P$5:$P$5999,UsefulSeries!$E1804,0)*(1-INDEX('Flow probs &amp; rates'!$P$5:$P$5999,UsefulSeries!$E1804,0))/INDEX('Flow probs &amp; rates'!$G$4:$G$5999,UsefulSeries!$E1804,0)</f>
        <v>6.3681808441863705E-2</v>
      </c>
      <c r="F1810" s="12">
        <f ca="1">-INDEX('Flow probs &amp; rates'!$P$5:$P$5999,UsefulSeries!$E1804,0)*(INDEX('Flow probs &amp; rates'!$Q$5:$Q$5999,UsefulSeries!$E1804,0))/INDEX('Flow probs &amp; rates'!$G$4:$G$5999,UsefulSeries!$E1804,0)</f>
        <v>-1.2462875089229238E-3</v>
      </c>
      <c r="G1810" s="12"/>
      <c r="H1810" s="12"/>
      <c r="I1810" s="12">
        <f ca="1">INDEX('Flow probs &amp; rates'!$P$5:$P$5999,UsefulSeries!$E1804)</f>
        <v>2.4295063599465875E-2</v>
      </c>
      <c r="J1810" s="12"/>
      <c r="K1810" s="12">
        <f>INDEX('Flow probs &amp; rates'!$G$4:$G$5999,UsefulSeries!$E1804)</f>
        <v>0.37223838430726014</v>
      </c>
      <c r="L1810" s="12"/>
      <c r="M1810" s="12"/>
      <c r="N1810" s="12"/>
      <c r="O1810" s="12"/>
      <c r="P1810" s="12">
        <f ca="1"/>
        <v>0</v>
      </c>
      <c r="Q1810" s="12">
        <f ca="1"/>
        <v>0</v>
      </c>
      <c r="R1810" s="12">
        <f ca="1"/>
        <v>0</v>
      </c>
      <c r="S1810" s="12">
        <f ca="1"/>
        <v>0</v>
      </c>
      <c r="T1810" s="12">
        <f ca="1"/>
        <v>15.710686975492377</v>
      </c>
      <c r="U1810" s="12">
        <f ca="1"/>
        <v>0.38912246164423164</v>
      </c>
      <c r="V1810" s="12"/>
      <c r="W1810" s="12">
        <f ca="1">INDEX(P$10:P$6003,UsefulSeries!$I1804)</f>
        <v>0</v>
      </c>
      <c r="X1810" s="12">
        <f ca="1">INDEX(Q$10:Q$6003,UsefulSeries!$I1804)</f>
        <v>0</v>
      </c>
      <c r="Y1810" s="12">
        <f ca="1">INDEX(R$10:R$6003,UsefulSeries!$I1804)</f>
        <v>0</v>
      </c>
      <c r="Z1810" s="12">
        <f ca="1">INDEX(S$10:S$6003,UsefulSeries!$I1804)</f>
        <v>0</v>
      </c>
      <c r="AA1810" s="12">
        <f ca="1">INDEX(T$10:T$6003,UsefulSeries!$I1804)</f>
        <v>17.785952777400308</v>
      </c>
      <c r="AB1810" s="12">
        <f ca="1">INDEX(U$10:U$6003,UsefulSeries!$I1804)</f>
        <v>0.35655736308627267</v>
      </c>
      <c r="AC1810" s="12">
        <f>INDEX( K$10:K$6003,UsefulSeries!$I1804)</f>
        <v>0.34148117550366863</v>
      </c>
      <c r="AD1810" s="12">
        <f>INDEX(L$10:L$6003,UsefulSeries!$I1804)</f>
        <v>0</v>
      </c>
      <c r="AE1810" s="12"/>
      <c r="AF1810" s="12"/>
      <c r="AG1810" s="12"/>
      <c r="AH1810" s="12"/>
      <c r="AI1810" s="12"/>
      <c r="AJ1810" s="12"/>
      <c r="AK1810" s="12"/>
      <c r="AL1810" s="12"/>
      <c r="AM1810" s="12"/>
      <c r="AN1810" s="12">
        <f t="shared" ca="1" si="261"/>
        <v>0</v>
      </c>
      <c r="AO1810" s="12">
        <f t="shared" ca="1" si="262"/>
        <v>0</v>
      </c>
      <c r="AP1810" s="12">
        <f t="shared" ca="1" si="263"/>
        <v>0</v>
      </c>
      <c r="AQ1810" s="12">
        <f t="shared" ca="1" si="264"/>
        <v>0</v>
      </c>
      <c r="AR1810" s="12">
        <f t="shared" ca="1" si="265"/>
        <v>17.785952777400308</v>
      </c>
      <c r="AS1810" s="12">
        <f t="shared" ca="1" si="266"/>
        <v>0.35655736308627267</v>
      </c>
      <c r="AT1810" s="12">
        <f t="shared" si="267"/>
        <v>0.34148117550366863</v>
      </c>
      <c r="AU1810" s="12">
        <f t="shared" si="268"/>
        <v>0</v>
      </c>
      <c r="AV1810" s="12"/>
      <c r="AW1810" s="12">
        <f ca="1">INDEX(I$10:I$6003,UsefulSeries!$I1804)</f>
        <v>1.9592255920892383E-2</v>
      </c>
      <c r="AX1810" s="12"/>
      <c r="AY1810" s="12"/>
      <c r="AZ1810" s="12">
        <f ca="1"/>
        <v>0.35655736308627267</v>
      </c>
      <c r="BA1810" s="12"/>
      <c r="BB1810" s="12">
        <f t="shared" ca="1" si="269"/>
        <v>0.35655736308627267</v>
      </c>
      <c r="BC1810" s="12"/>
      <c r="BD1810" s="38">
        <f ca="1"/>
        <v>1.8800812279641799E-2</v>
      </c>
    </row>
    <row r="1811" spans="1:56" x14ac:dyDescent="0.35">
      <c r="A1811" s="12">
        <v>0</v>
      </c>
      <c r="B1811" s="12">
        <v>0</v>
      </c>
      <c r="C1811" s="12">
        <v>0</v>
      </c>
      <c r="D1811" s="12">
        <v>0</v>
      </c>
      <c r="E1811" s="12">
        <f ca="1">-INDEX('Flow probs &amp; rates'!$P$5:$P$5999,UsefulSeries!$E1804,0)*(INDEX('Flow probs &amp; rates'!$Q$5:$Q$5999,UsefulSeries!$E1804,0))/INDEX('Flow probs &amp; rates'!$G$4:$G$5999,UsefulSeries!$E1804,0)</f>
        <v>-1.2462875089229238E-3</v>
      </c>
      <c r="F1811" s="12">
        <f ca="1">INDEX('Flow probs &amp; rates'!$Q$5:$Q$5999,UsefulSeries!$E1804,0)*(1-INDEX('Flow probs &amp; rates'!$Q$5:$Q$5999,UsefulSeries!$E1804,0))/INDEX('Flow probs &amp; rates'!$G$4:$G$5999,UsefulSeries!$E1804,0)</f>
        <v>5.0318434077074488E-2</v>
      </c>
      <c r="G1811" s="12"/>
      <c r="H1811" s="12"/>
      <c r="I1811" s="12">
        <f ca="1">INDEX('Flow probs &amp; rates'!$Q$5:$Q$5999,UsefulSeries!$E1804)</f>
        <v>1.9095074470765673E-2</v>
      </c>
      <c r="J1811" s="12"/>
      <c r="K1811" s="12"/>
      <c r="L1811" s="12">
        <f>INDEX('Flow probs &amp; rates'!$G$4:$G$5999,UsefulSeries!$E1804)</f>
        <v>0.37223838430726014</v>
      </c>
      <c r="M1811" s="12"/>
      <c r="N1811" s="12"/>
      <c r="O1811" s="12"/>
      <c r="P1811" s="12">
        <f ca="1"/>
        <v>0</v>
      </c>
      <c r="Q1811" s="12">
        <f ca="1"/>
        <v>0</v>
      </c>
      <c r="R1811" s="12">
        <f ca="1"/>
        <v>0</v>
      </c>
      <c r="S1811" s="12">
        <f ca="1"/>
        <v>0</v>
      </c>
      <c r="T1811" s="12">
        <f ca="1"/>
        <v>0.38912246164423164</v>
      </c>
      <c r="U1811" s="12">
        <f ca="1"/>
        <v>19.883070226925405</v>
      </c>
      <c r="V1811" s="12"/>
      <c r="W1811" s="12">
        <f ca="1">INDEX(P$11:P$6003,UsefulSeries!$I1804)</f>
        <v>0</v>
      </c>
      <c r="X1811" s="12">
        <f ca="1">INDEX(Q$11:Q$6003,UsefulSeries!$I1804)</f>
        <v>0</v>
      </c>
      <c r="Y1811" s="12">
        <f ca="1">INDEX(R$11:R$6003,UsefulSeries!$I1804)</f>
        <v>0</v>
      </c>
      <c r="Z1811" s="12">
        <f ca="1">INDEX(S$11:S$6003,UsefulSeries!$I1804)</f>
        <v>0</v>
      </c>
      <c r="AA1811" s="12">
        <f ca="1">INDEX(T$11:T$6003,UsefulSeries!$I1804)</f>
        <v>0.35655736308627267</v>
      </c>
      <c r="AB1811" s="12">
        <f ca="1">INDEX(U$11:U$6003,UsefulSeries!$I1804)</f>
        <v>15.406154311227093</v>
      </c>
      <c r="AC1811" s="12">
        <f>INDEX( K$11:K$6003,UsefulSeries!$I1804)</f>
        <v>0</v>
      </c>
      <c r="AD1811" s="12">
        <f>INDEX(L$11:L$6003,UsefulSeries!$I1804)</f>
        <v>0.34148117550366863</v>
      </c>
      <c r="AE1811" s="12"/>
      <c r="AF1811" s="12"/>
      <c r="AG1811" s="12"/>
      <c r="AH1811" s="12"/>
      <c r="AI1811" s="12"/>
      <c r="AJ1811" s="12"/>
      <c r="AK1811" s="12"/>
      <c r="AL1811" s="12"/>
      <c r="AM1811" s="12"/>
      <c r="AN1811" s="12">
        <f t="shared" ca="1" si="261"/>
        <v>0</v>
      </c>
      <c r="AO1811" s="12">
        <f t="shared" ca="1" si="262"/>
        <v>0</v>
      </c>
      <c r="AP1811" s="12">
        <f t="shared" ca="1" si="263"/>
        <v>0</v>
      </c>
      <c r="AQ1811" s="12">
        <f t="shared" ca="1" si="264"/>
        <v>0</v>
      </c>
      <c r="AR1811" s="12">
        <f t="shared" ca="1" si="265"/>
        <v>0.35655736308627267</v>
      </c>
      <c r="AS1811" s="12">
        <f t="shared" ca="1" si="266"/>
        <v>15.406154311227093</v>
      </c>
      <c r="AT1811" s="12">
        <f t="shared" si="267"/>
        <v>0</v>
      </c>
      <c r="AU1811" s="12">
        <f t="shared" si="268"/>
        <v>0.34148117550366863</v>
      </c>
      <c r="AV1811" s="12"/>
      <c r="AW1811" s="12">
        <f ca="1">INDEX(I$11:I$6003,UsefulSeries!$I1804)</f>
        <v>2.2690386771178888E-2</v>
      </c>
      <c r="AX1811" s="12"/>
      <c r="AY1811" s="12"/>
      <c r="AZ1811" s="12">
        <f ca="1"/>
        <v>0.35655736308627262</v>
      </c>
      <c r="BA1811" s="12"/>
      <c r="BB1811" s="12">
        <f t="shared" ca="1" si="269"/>
        <v>0.35655736308627262</v>
      </c>
      <c r="BC1811" s="12"/>
      <c r="BD1811" s="38">
        <f ca="1"/>
        <v>1.9887381192924762E-2</v>
      </c>
    </row>
    <row r="1812" spans="1:56" x14ac:dyDescent="0.35">
      <c r="A1812" s="12">
        <f ca="1">INDEX('Flow probs &amp; rates'!$K$5:$K$5999,UsefulSeries!$E1810,0)*(1-INDEX('Flow probs &amp; rates'!$K$5:$K$5999,UsefulSeries!$E1810,0))/INDEX('Flow probs &amp; rates'!$E$4:$E$5999,UsefulSeries!$E1810,0)</f>
        <v>1.8190217560146917E-2</v>
      </c>
      <c r="B1812" s="12">
        <f ca="1">-INDEX('Flow probs &amp; rates'!$K$5:$K$5999,UsefulSeries!$E1810,0)*(INDEX('Flow probs &amp; rates'!$L$5:$L$5999,UsefulSeries!$E1810,0))/INDEX('Flow probs &amp; rates'!$E$4:$E$5999,UsefulSeries!$E1810,0)</f>
        <v>-3.0033577838097918E-4</v>
      </c>
      <c r="C1812" s="12">
        <v>0</v>
      </c>
      <c r="D1812" s="12">
        <v>0</v>
      </c>
      <c r="E1812" s="12">
        <v>0</v>
      </c>
      <c r="F1812" s="12">
        <v>0</v>
      </c>
      <c r="G1812" s="12"/>
      <c r="H1812" s="12"/>
      <c r="I1812" s="12">
        <f ca="1">INDEX('Flow probs &amp; rates'!$K$5:$K$5999,UsefulSeries!$E1810)</f>
        <v>1.0908378278688203E-2</v>
      </c>
      <c r="J1812" s="12"/>
      <c r="K1812" s="12">
        <f>-INDEX('Flow probs &amp; rates'!$E$4:$E$5999,UsefulSeries!$E1810)</f>
        <v>-0.59314219449776073</v>
      </c>
      <c r="L1812" s="12">
        <f>INDEX('Flow probs &amp; rates'!$E$4:$E$5999,UsefulSeries!$E1810)</f>
        <v>0.59314219449776073</v>
      </c>
      <c r="M1812" s="12"/>
      <c r="N1812" s="12"/>
      <c r="O1812" s="12"/>
      <c r="P1812" s="12">
        <f t="array" aca="1" ref="P1812:U1817" ca="1">MINVERSE(A1812:F1817)</f>
        <v>54.984671118831955</v>
      </c>
      <c r="Q1812" s="12">
        <f ca="1"/>
        <v>0.60975127794340422</v>
      </c>
      <c r="R1812" s="12">
        <f ca="1"/>
        <v>0</v>
      </c>
      <c r="S1812" s="12">
        <f ca="1"/>
        <v>0</v>
      </c>
      <c r="T1812" s="12">
        <f ca="1"/>
        <v>0</v>
      </c>
      <c r="U1812" s="12">
        <f ca="1"/>
        <v>0</v>
      </c>
      <c r="V1812" s="12"/>
      <c r="W1812" s="12"/>
      <c r="X1812" s="12"/>
      <c r="Y1812" s="12"/>
      <c r="Z1812" s="12"/>
      <c r="AA1812" s="12"/>
      <c r="AB1812" s="12"/>
      <c r="AC1812" s="12"/>
      <c r="AD1812" s="12"/>
      <c r="AE1812" s="12">
        <f t="array" ref="AE1812:AJ1813">TRANSPOSE(AC1806:AD1811)</f>
        <v>-0.61364323523274578</v>
      </c>
      <c r="AF1812" s="12">
        <v>-0.61364323523274578</v>
      </c>
      <c r="AG1812" s="12">
        <v>4.4875589263585536E-2</v>
      </c>
      <c r="AH1812" s="12">
        <v>0</v>
      </c>
      <c r="AI1812" s="12">
        <v>0.34148117550366863</v>
      </c>
      <c r="AJ1812" s="12">
        <v>0</v>
      </c>
      <c r="AK1812" s="12"/>
      <c r="AL1812" s="12"/>
      <c r="AM1812" s="12"/>
      <c r="AN1812" s="12">
        <f t="shared" si="261"/>
        <v>-0.61364323523274578</v>
      </c>
      <c r="AO1812" s="12">
        <f t="shared" si="262"/>
        <v>-0.61364323523274578</v>
      </c>
      <c r="AP1812" s="12">
        <f t="shared" si="263"/>
        <v>4.4875589263585536E-2</v>
      </c>
      <c r="AQ1812" s="12">
        <f t="shared" si="264"/>
        <v>0</v>
      </c>
      <c r="AR1812" s="12">
        <f t="shared" si="265"/>
        <v>0.34148117550366863</v>
      </c>
      <c r="AS1812" s="12">
        <f t="shared" si="266"/>
        <v>0</v>
      </c>
      <c r="AT1812" s="12">
        <f t="shared" si="267"/>
        <v>0</v>
      </c>
      <c r="AU1812" s="12">
        <f t="shared" si="268"/>
        <v>0</v>
      </c>
      <c r="AV1812" s="12"/>
      <c r="AW1812" s="12"/>
      <c r="AX1812" s="12">
        <f>INDEX($N$6:$N$6003,UsefulSeries!$K1804)</f>
        <v>-3.6532337436058215E-3</v>
      </c>
      <c r="AY1812" s="12"/>
      <c r="AZ1812" s="12"/>
      <c r="BA1812" s="12"/>
      <c r="BB1812" s="12">
        <f t="shared" si="269"/>
        <v>-3.6532337436058215E-3</v>
      </c>
      <c r="BC1812" s="12"/>
      <c r="BD1812" s="38">
        <f ca="1"/>
        <v>4.4148880197330709E-2</v>
      </c>
    </row>
    <row r="1813" spans="1:56" x14ac:dyDescent="0.35">
      <c r="A1813" s="12">
        <f ca="1">-INDEX('Flow probs &amp; rates'!$K$5:$K$5999,UsefulSeries!$E1810,0)*(INDEX('Flow probs &amp; rates'!$L$5:$L$5999,UsefulSeries!$E1810,0))/INDEX('Flow probs &amp; rates'!$E$4:$E$5999,UsefulSeries!$E1810,0)</f>
        <v>-3.0033577838097918E-4</v>
      </c>
      <c r="B1813" s="12">
        <f ca="1">INDEX('Flow probs &amp; rates'!$L$5:$L$5999,UsefulSeries!$E1810,0)*(1-INDEX('Flow probs &amp; rates'!$L$5:$L$5999,UsefulSeries!$E1810,0))/INDEX('Flow probs &amp; rates'!$E$4:$E$5999,UsefulSeries!$E1810,0)</f>
        <v>2.7082951027499646E-2</v>
      </c>
      <c r="C1813" s="12">
        <v>0</v>
      </c>
      <c r="D1813" s="12">
        <v>0</v>
      </c>
      <c r="E1813" s="12">
        <v>0</v>
      </c>
      <c r="F1813" s="12">
        <v>0</v>
      </c>
      <c r="G1813" s="12"/>
      <c r="H1813" s="12"/>
      <c r="I1813" s="12">
        <f ca="1">INDEX('Flow probs &amp; rates'!$L$5:$L$5999,UsefulSeries!$E1810)</f>
        <v>1.6330733874816608E-2</v>
      </c>
      <c r="J1813" s="12"/>
      <c r="K1813" s="12">
        <f>-INDEX('Flow probs &amp; rates'!$E$4:$E$5999,UsefulSeries!$E1810)</f>
        <v>-0.59314219449776073</v>
      </c>
      <c r="L1813" s="12"/>
      <c r="M1813" s="12"/>
      <c r="N1813" s="12"/>
      <c r="O1813" s="12"/>
      <c r="P1813" s="12">
        <f ca="1"/>
        <v>0.60975127794340422</v>
      </c>
      <c r="Q1813" s="12">
        <f ca="1"/>
        <v>36.930359956310085</v>
      </c>
      <c r="R1813" s="12">
        <f ca="1"/>
        <v>0</v>
      </c>
      <c r="S1813" s="12">
        <f ca="1"/>
        <v>0</v>
      </c>
      <c r="T1813" s="12">
        <f ca="1"/>
        <v>0</v>
      </c>
      <c r="U1813" s="12">
        <f ca="1"/>
        <v>0</v>
      </c>
      <c r="V1813" s="12"/>
      <c r="W1813" s="12"/>
      <c r="X1813" s="12"/>
      <c r="Y1813" s="12"/>
      <c r="Z1813" s="12"/>
      <c r="AA1813" s="12"/>
      <c r="AB1813" s="12"/>
      <c r="AC1813" s="12"/>
      <c r="AD1813" s="12"/>
      <c r="AE1813" s="12">
        <v>0.61364323523274578</v>
      </c>
      <c r="AF1813" s="12">
        <v>0</v>
      </c>
      <c r="AG1813" s="12">
        <v>-4.4875589263585536E-2</v>
      </c>
      <c r="AH1813" s="12">
        <v>-4.4875589263585536E-2</v>
      </c>
      <c r="AI1813" s="12">
        <v>0</v>
      </c>
      <c r="AJ1813" s="12">
        <v>0.34148117550366863</v>
      </c>
      <c r="AK1813" s="12"/>
      <c r="AL1813" s="12"/>
      <c r="AM1813" s="12"/>
      <c r="AN1813" s="12">
        <f t="shared" si="261"/>
        <v>0.61364323523274578</v>
      </c>
      <c r="AO1813" s="12">
        <f t="shared" si="262"/>
        <v>0</v>
      </c>
      <c r="AP1813" s="12">
        <f t="shared" si="263"/>
        <v>-4.4875589263585536E-2</v>
      </c>
      <c r="AQ1813" s="12">
        <f t="shared" si="264"/>
        <v>-4.4875589263585536E-2</v>
      </c>
      <c r="AR1813" s="12">
        <f t="shared" si="265"/>
        <v>0</v>
      </c>
      <c r="AS1813" s="12">
        <f t="shared" si="266"/>
        <v>0.34148117550366863</v>
      </c>
      <c r="AT1813" s="12">
        <f t="shared" si="267"/>
        <v>0</v>
      </c>
      <c r="AU1813" s="12">
        <f t="shared" si="268"/>
        <v>0</v>
      </c>
      <c r="AV1813" s="12"/>
      <c r="AW1813" s="12"/>
      <c r="AX1813" s="12">
        <f>INDEX('Margin error adjustment'!N$7:N$6003,UsefulSeries!$K1804)</f>
        <v>3.1427909776551299E-3</v>
      </c>
      <c r="AY1813" s="12"/>
      <c r="AZ1813" s="12"/>
      <c r="BA1813" s="12"/>
      <c r="BB1813" s="12">
        <f t="shared" si="269"/>
        <v>3.1427909776551299E-3</v>
      </c>
      <c r="BC1813" s="12"/>
      <c r="BD1813" s="38">
        <f ca="1"/>
        <v>0.12728587884078585</v>
      </c>
    </row>
    <row r="1814" spans="1:56" x14ac:dyDescent="0.35">
      <c r="A1814" s="12">
        <v>0</v>
      </c>
      <c r="B1814" s="12">
        <v>0</v>
      </c>
      <c r="C1814" s="12">
        <f ca="1">INDEX('Flow probs &amp; rates'!$M$5:$M$5999,UsefulSeries!$E1810,0)*(1-INDEX('Flow probs &amp; rates'!$M$5:$M$5999,UsefulSeries!$E1810,0))/INDEX('Flow probs &amp; rates'!$F$4:$F$5999,UsefulSeries!$E1810,0)</f>
        <v>4.8576478722651197</v>
      </c>
      <c r="D1814" s="12">
        <f ca="1">-INDEX('Flow probs &amp; rates'!$M$5:$M$5999,UsefulSeries!$E1810,0)*(INDEX('Flow probs &amp; rates'!$O$5:$O$5999,UsefulSeries!$E1810,0))/INDEX('Flow probs &amp; rates'!$F$4:$F$5999,UsefulSeries!$E1810,0)</f>
        <v>-1.0331644644377918</v>
      </c>
      <c r="E1814" s="12">
        <v>0</v>
      </c>
      <c r="F1814" s="12">
        <v>0</v>
      </c>
      <c r="G1814" s="12"/>
      <c r="H1814" s="12"/>
      <c r="I1814" s="12">
        <f ca="1">INDEX('Flow probs &amp; rates'!$M$5:$M$5999,UsefulSeries!$E1810)</f>
        <v>0.21054254676965789</v>
      </c>
      <c r="J1814" s="12"/>
      <c r="K1814" s="12">
        <f>INDEX('Flow probs &amp; rates'!$F$4:$F$5999,UsefulSeries!$E1810)</f>
        <v>3.4217050543825976E-2</v>
      </c>
      <c r="L1814" s="12">
        <f>-INDEX('Flow probs &amp; rates'!$F$4:$F$5999,UsefulSeries!$E1810)</f>
        <v>-3.4217050543825976E-2</v>
      </c>
      <c r="M1814" s="12"/>
      <c r="N1814" s="12"/>
      <c r="O1814" s="12"/>
      <c r="P1814" s="12">
        <f ca="1"/>
        <v>0</v>
      </c>
      <c r="Q1814" s="12">
        <f ca="1"/>
        <v>0</v>
      </c>
      <c r="R1814" s="12">
        <f ca="1"/>
        <v>0.21756969849193591</v>
      </c>
      <c r="S1814" s="12">
        <f ca="1"/>
        <v>5.5051238119834388E-2</v>
      </c>
      <c r="T1814" s="12">
        <f ca="1"/>
        <v>0</v>
      </c>
      <c r="U1814" s="12">
        <f ca="1"/>
        <v>0</v>
      </c>
      <c r="V1814" s="12"/>
      <c r="W1814" s="12">
        <f ca="1">INDEX(P$6:P$6003,UsefulSeries!$I1812)</f>
        <v>33.565649723035541</v>
      </c>
      <c r="X1814" s="12">
        <f ca="1">INDEX(Q$6:Q$6003,UsefulSeries!$I1812)</f>
        <v>0.62934408168643607</v>
      </c>
      <c r="Y1814" s="12">
        <f ca="1">INDEX(R$6:R$6003,UsefulSeries!$I1812)</f>
        <v>0</v>
      </c>
      <c r="Z1814" s="12">
        <f ca="1">INDEX(S$6:S$6003,UsefulSeries!$I1812)</f>
        <v>0</v>
      </c>
      <c r="AA1814" s="12">
        <f ca="1">INDEX(T$6:T$6003,UsefulSeries!$I1812)</f>
        <v>0</v>
      </c>
      <c r="AB1814" s="12">
        <f ca="1">INDEX(U$6:U$6003,UsefulSeries!$I1812)</f>
        <v>0</v>
      </c>
      <c r="AC1814" s="12">
        <f>INDEX( K$6:K$6003,UsefulSeries!$I1812)</f>
        <v>-0.60999000148913995</v>
      </c>
      <c r="AD1814" s="12">
        <f>INDEX(L$6:L$6003,UsefulSeries!$I1812)</f>
        <v>0.60999000148913995</v>
      </c>
      <c r="AE1814" s="12"/>
      <c r="AF1814" s="12"/>
      <c r="AG1814" s="12"/>
      <c r="AH1814" s="12"/>
      <c r="AI1814" s="12"/>
      <c r="AJ1814" s="12"/>
      <c r="AK1814" s="12"/>
      <c r="AL1814" s="12"/>
      <c r="AM1814" s="12"/>
      <c r="AN1814" s="12">
        <f t="shared" ca="1" si="261"/>
        <v>33.565649723035541</v>
      </c>
      <c r="AO1814" s="12">
        <f t="shared" ca="1" si="262"/>
        <v>0.62934408168643607</v>
      </c>
      <c r="AP1814" s="12">
        <f t="shared" ca="1" si="263"/>
        <v>0</v>
      </c>
      <c r="AQ1814" s="12">
        <f t="shared" ca="1" si="264"/>
        <v>0</v>
      </c>
      <c r="AR1814" s="12">
        <f t="shared" ca="1" si="265"/>
        <v>0</v>
      </c>
      <c r="AS1814" s="12">
        <f t="shared" ca="1" si="266"/>
        <v>0</v>
      </c>
      <c r="AT1814" s="12">
        <f t="shared" si="267"/>
        <v>-0.60999000148913995</v>
      </c>
      <c r="AU1814" s="12">
        <f t="shared" si="268"/>
        <v>0.60999000148913995</v>
      </c>
      <c r="AV1814" s="12"/>
      <c r="AW1814" s="12">
        <f ca="1">INDEX(I$6:I$6003,UsefulSeries!$I1812)</f>
        <v>1.8520292109608743E-2</v>
      </c>
      <c r="AX1814" s="12"/>
      <c r="AY1814" s="12"/>
      <c r="AZ1814" s="12">
        <f t="array" aca="1" ref="AZ1814:AZ1819" ca="1">MMULT(W1814:AB1819,AW1814:AW1819)</f>
        <v>0.62934408168643607</v>
      </c>
      <c r="BA1814" s="12"/>
      <c r="BB1814" s="12">
        <f t="shared" ca="1" si="269"/>
        <v>0.62934408168643607</v>
      </c>
      <c r="BC1814" s="12"/>
      <c r="BD1814" s="38">
        <f t="array" aca="1" ref="BD1814:BD1821" ca="1">MMULT(MINVERSE(AN1814:AU1821),BB1814:BB1821)</f>
        <v>1.740478405974135E-2</v>
      </c>
    </row>
    <row r="1815" spans="1:56" x14ac:dyDescent="0.35">
      <c r="A1815" s="12">
        <v>0</v>
      </c>
      <c r="B1815" s="12">
        <v>0</v>
      </c>
      <c r="C1815" s="12">
        <f ca="1">-INDEX('Flow probs &amp; rates'!$M$5:$M$5999,UsefulSeries!$E1810,0)*(INDEX('Flow probs &amp; rates'!$O$5:$O$5999,UsefulSeries!$E1810,0))/INDEX('Flow probs &amp; rates'!$F$4:$F$5999,UsefulSeries!$E1810,0)</f>
        <v>-1.0331644644377918</v>
      </c>
      <c r="D1815" s="12">
        <f ca="1">INDEX('Flow probs &amp; rates'!$O$5:$O$5999,UsefulSeries!$E1810,0)*(1-INDEX('Flow probs &amp; rates'!$O$5:$O$5999,UsefulSeries!$E1810,0))/INDEX('Flow probs &amp; rates'!$F$4:$F$5999,UsefulSeries!$E1810,0)</f>
        <v>4.0832011903348091</v>
      </c>
      <c r="E1815" s="12">
        <v>0</v>
      </c>
      <c r="F1815" s="12">
        <v>0</v>
      </c>
      <c r="G1815" s="12"/>
      <c r="H1815" s="12"/>
      <c r="I1815" s="12">
        <f ca="1">INDEX('Flow probs &amp; rates'!$O$5:$O$5999,UsefulSeries!$E1810)</f>
        <v>0.16790829807159674</v>
      </c>
      <c r="J1815" s="12"/>
      <c r="K1815" s="12"/>
      <c r="L1815" s="12">
        <f>-INDEX('Flow probs &amp; rates'!$F$4:$F$5999,UsefulSeries!$E1810)</f>
        <v>-3.4217050543825976E-2</v>
      </c>
      <c r="M1815" s="12"/>
      <c r="N1815" s="12"/>
      <c r="O1815" s="12"/>
      <c r="P1815" s="12">
        <f ca="1"/>
        <v>0</v>
      </c>
      <c r="Q1815" s="12">
        <f ca="1"/>
        <v>0</v>
      </c>
      <c r="R1815" s="12">
        <f ca="1"/>
        <v>5.5051238119834388E-2</v>
      </c>
      <c r="S1815" s="12">
        <f ca="1"/>
        <v>0.25883539254700688</v>
      </c>
      <c r="T1815" s="12">
        <f ca="1"/>
        <v>0</v>
      </c>
      <c r="U1815" s="12">
        <f ca="1"/>
        <v>0</v>
      </c>
      <c r="V1815" s="12"/>
      <c r="W1815" s="12">
        <f ca="1">INDEX(P$7:P$6003,UsefulSeries!$I1812)</f>
        <v>0.62934408168643607</v>
      </c>
      <c r="X1815" s="12">
        <f ca="1">INDEX(Q$7:Q$6003,UsefulSeries!$I1812)</f>
        <v>50.495732532415282</v>
      </c>
      <c r="Y1815" s="12">
        <f ca="1">INDEX(R$7:R$6003,UsefulSeries!$I1812)</f>
        <v>0</v>
      </c>
      <c r="Z1815" s="12">
        <f ca="1">INDEX(S$7:S$6003,UsefulSeries!$I1812)</f>
        <v>0</v>
      </c>
      <c r="AA1815" s="12">
        <f ca="1">INDEX(T$7:T$6003,UsefulSeries!$I1812)</f>
        <v>0</v>
      </c>
      <c r="AB1815" s="12">
        <f ca="1">INDEX(U$7:U$6003,UsefulSeries!$I1812)</f>
        <v>0</v>
      </c>
      <c r="AC1815" s="12">
        <f>INDEX( K$7:K$6003,UsefulSeries!$I1812,1)</f>
        <v>-0.60999000148913995</v>
      </c>
      <c r="AD1815" s="12">
        <f>INDEX(L$7:L$6003,UsefulSeries!$I1812,1)</f>
        <v>0</v>
      </c>
      <c r="AE1815" s="12"/>
      <c r="AF1815" s="12"/>
      <c r="AG1815" s="12"/>
      <c r="AH1815" s="12"/>
      <c r="AI1815" s="12"/>
      <c r="AJ1815" s="12"/>
      <c r="AK1815" s="12"/>
      <c r="AL1815" s="12"/>
      <c r="AM1815" s="12"/>
      <c r="AN1815" s="12">
        <f t="shared" ca="1" si="261"/>
        <v>0.62934408168643607</v>
      </c>
      <c r="AO1815" s="12">
        <f t="shared" ca="1" si="262"/>
        <v>50.495732532415282</v>
      </c>
      <c r="AP1815" s="12">
        <f t="shared" ca="1" si="263"/>
        <v>0</v>
      </c>
      <c r="AQ1815" s="12">
        <f t="shared" ca="1" si="264"/>
        <v>0</v>
      </c>
      <c r="AR1815" s="12">
        <f t="shared" ca="1" si="265"/>
        <v>0</v>
      </c>
      <c r="AS1815" s="12">
        <f t="shared" ca="1" si="266"/>
        <v>0</v>
      </c>
      <c r="AT1815" s="12">
        <f t="shared" si="267"/>
        <v>-0.60999000148913995</v>
      </c>
      <c r="AU1815" s="12">
        <f t="shared" si="268"/>
        <v>0</v>
      </c>
      <c r="AV1815" s="12"/>
      <c r="AW1815" s="12">
        <f ca="1">INDEX(I$7:I$6003,UsefulSeries!$I1812)</f>
        <v>1.2232488063414674E-2</v>
      </c>
      <c r="AX1815" s="12"/>
      <c r="AY1815" s="12"/>
      <c r="AZ1815" s="12">
        <f ca="1"/>
        <v>0.6293440816864363</v>
      </c>
      <c r="BA1815" s="12"/>
      <c r="BB1815" s="12">
        <f t="shared" ca="1" si="269"/>
        <v>0.6293440816864363</v>
      </c>
      <c r="BC1815" s="12"/>
      <c r="BD1815" s="38">
        <f ca="1"/>
        <v>1.2936868608353479E-2</v>
      </c>
    </row>
    <row r="1816" spans="1:56" x14ac:dyDescent="0.35">
      <c r="A1816" s="12">
        <v>0</v>
      </c>
      <c r="B1816" s="12">
        <v>0</v>
      </c>
      <c r="C1816" s="12">
        <v>0</v>
      </c>
      <c r="D1816" s="12">
        <v>0</v>
      </c>
      <c r="E1816" s="12">
        <f ca="1">INDEX('Flow probs &amp; rates'!$P$5:$P$5999,UsefulSeries!$E1810,0)*(1-INDEX('Flow probs &amp; rates'!$P$5:$P$5999,UsefulSeries!$E1810,0))/INDEX('Flow probs &amp; rates'!$G$4:$G$5999,UsefulSeries!$E1810,0)</f>
        <v>6.3787203018301958E-2</v>
      </c>
      <c r="F1816" s="12">
        <f ca="1">-INDEX('Flow probs &amp; rates'!$P$5:$P$5999,UsefulSeries!$E1810,0)*(INDEX('Flow probs &amp; rates'!$Q$5:$Q$5999,UsefulSeries!$E1810,0))/INDEX('Flow probs &amp; rates'!$G$4:$G$5999,UsefulSeries!$E1810,0)</f>
        <v>-1.199973600563477E-3</v>
      </c>
      <c r="G1816" s="12"/>
      <c r="H1816" s="12"/>
      <c r="I1816" s="12">
        <f ca="1">INDEX('Flow probs &amp; rates'!$P$5:$P$5999,UsefulSeries!$E1810)</f>
        <v>2.4363280947975616E-2</v>
      </c>
      <c r="J1816" s="12"/>
      <c r="K1816" s="12">
        <f>INDEX('Flow probs &amp; rates'!$G$4:$G$5999,UsefulSeries!$E1810)</f>
        <v>0.37264075495841331</v>
      </c>
      <c r="L1816" s="12"/>
      <c r="M1816" s="12"/>
      <c r="N1816" s="12"/>
      <c r="O1816" s="12"/>
      <c r="P1816" s="12">
        <f ca="1"/>
        <v>0</v>
      </c>
      <c r="Q1816" s="12">
        <f ca="1"/>
        <v>0</v>
      </c>
      <c r="R1816" s="12">
        <f ca="1"/>
        <v>0</v>
      </c>
      <c r="S1816" s="12">
        <f ca="1"/>
        <v>0</v>
      </c>
      <c r="T1816" s="12">
        <f ca="1"/>
        <v>15.684448689194269</v>
      </c>
      <c r="U1816" s="12">
        <f ca="1"/>
        <v>0.38926920355209987</v>
      </c>
      <c r="V1816" s="12"/>
      <c r="W1816" s="12">
        <f ca="1">INDEX(P$8:P$6003,UsefulSeries!$I1812)</f>
        <v>0</v>
      </c>
      <c r="X1816" s="12">
        <f ca="1">INDEX(Q$8:Q$6003,UsefulSeries!$I1812)</f>
        <v>0</v>
      </c>
      <c r="Y1816" s="12">
        <f ca="1">INDEX(R$8:R$6003,UsefulSeries!$I1812)</f>
        <v>0.36700519440111368</v>
      </c>
      <c r="Z1816" s="12">
        <f ca="1">INDEX(S$8:S$6003,UsefulSeries!$I1812)</f>
        <v>6.6043941533999409E-2</v>
      </c>
      <c r="AA1816" s="12">
        <f ca="1">INDEX(T$8:T$6003,UsefulSeries!$I1812)</f>
        <v>0</v>
      </c>
      <c r="AB1816" s="12">
        <f ca="1">INDEX(U$8:U$6003,UsefulSeries!$I1812)</f>
        <v>0</v>
      </c>
      <c r="AC1816" s="12">
        <f>INDEX( K$8:K$6003,UsefulSeries!$I1812)</f>
        <v>4.8018380241240666E-2</v>
      </c>
      <c r="AD1816" s="12">
        <f>INDEX(L$8:L$6003,UsefulSeries!$I1812)</f>
        <v>-4.8018380241240666E-2</v>
      </c>
      <c r="AE1816" s="12"/>
      <c r="AF1816" s="12"/>
      <c r="AG1816" s="12"/>
      <c r="AH1816" s="12"/>
      <c r="AI1816" s="12"/>
      <c r="AJ1816" s="12"/>
      <c r="AK1816" s="12"/>
      <c r="AL1816" s="12"/>
      <c r="AM1816" s="12"/>
      <c r="AN1816" s="12">
        <f t="shared" ca="1" si="261"/>
        <v>0</v>
      </c>
      <c r="AO1816" s="12">
        <f t="shared" ca="1" si="262"/>
        <v>0</v>
      </c>
      <c r="AP1816" s="12">
        <f t="shared" ca="1" si="263"/>
        <v>0.36700519440111368</v>
      </c>
      <c r="AQ1816" s="12">
        <f t="shared" ca="1" si="264"/>
        <v>6.6043941533999409E-2</v>
      </c>
      <c r="AR1816" s="12">
        <f t="shared" ca="1" si="265"/>
        <v>0</v>
      </c>
      <c r="AS1816" s="12">
        <f t="shared" ca="1" si="266"/>
        <v>0</v>
      </c>
      <c r="AT1816" s="12">
        <f t="shared" si="267"/>
        <v>4.8018380241240666E-2</v>
      </c>
      <c r="AU1816" s="12">
        <f t="shared" si="268"/>
        <v>-4.8018380241240666E-2</v>
      </c>
      <c r="AV1816" s="12"/>
      <c r="AW1816" s="12">
        <f ca="1">INDEX(I$8:I$6003,UsefulSeries!$I1812)</f>
        <v>0.15955004102286413</v>
      </c>
      <c r="AX1816" s="12"/>
      <c r="AY1816" s="12"/>
      <c r="AZ1816" s="12">
        <f ca="1"/>
        <v>6.6043941533999423E-2</v>
      </c>
      <c r="BA1816" s="12"/>
      <c r="BB1816" s="12">
        <f t="shared" ca="1" si="269"/>
        <v>6.6043941533999423E-2</v>
      </c>
      <c r="BC1816" s="12"/>
      <c r="BD1816" s="38">
        <f ca="1"/>
        <v>0.16555232389291374</v>
      </c>
    </row>
    <row r="1817" spans="1:56" x14ac:dyDescent="0.35">
      <c r="A1817" s="12">
        <v>0</v>
      </c>
      <c r="B1817" s="12">
        <v>0</v>
      </c>
      <c r="C1817" s="12">
        <v>0</v>
      </c>
      <c r="D1817" s="12">
        <v>0</v>
      </c>
      <c r="E1817" s="12">
        <f ca="1">-INDEX('Flow probs &amp; rates'!$P$5:$P$5999,UsefulSeries!$E1810,0)*(INDEX('Flow probs &amp; rates'!$Q$5:$Q$5999,UsefulSeries!$E1810,0))/INDEX('Flow probs &amp; rates'!$G$4:$G$5999,UsefulSeries!$E1810,0)</f>
        <v>-1.199973600563477E-3</v>
      </c>
      <c r="F1817" s="12">
        <f ca="1">INDEX('Flow probs &amp; rates'!$Q$5:$Q$5999,UsefulSeries!$E1810,0)*(1-INDEX('Flow probs &amp; rates'!$Q$5:$Q$5999,UsefulSeries!$E1810,0))/INDEX('Flow probs &amp; rates'!$G$4:$G$5999,UsefulSeries!$E1810,0)</f>
        <v>4.8349379284782182E-2</v>
      </c>
      <c r="G1817" s="12"/>
      <c r="H1817" s="12"/>
      <c r="I1817" s="12">
        <f ca="1">INDEX('Flow probs &amp; rates'!$Q$5:$Q$5999,UsefulSeries!$E1810)</f>
        <v>1.8353811598650665E-2</v>
      </c>
      <c r="J1817" s="12"/>
      <c r="K1817" s="12"/>
      <c r="L1817" s="12">
        <f>INDEX('Flow probs &amp; rates'!$G$4:$G$5999,UsefulSeries!$E1810)</f>
        <v>0.37264075495841331</v>
      </c>
      <c r="M1817" s="12"/>
      <c r="N1817" s="12"/>
      <c r="O1817" s="12"/>
      <c r="P1817" s="12">
        <f ca="1"/>
        <v>0</v>
      </c>
      <c r="Q1817" s="12">
        <f ca="1"/>
        <v>0</v>
      </c>
      <c r="R1817" s="12">
        <f ca="1"/>
        <v>0</v>
      </c>
      <c r="S1817" s="12">
        <f ca="1"/>
        <v>0</v>
      </c>
      <c r="T1817" s="12">
        <f ca="1"/>
        <v>0.38926920355209982</v>
      </c>
      <c r="U1817" s="12">
        <f ca="1"/>
        <v>20.692449987308706</v>
      </c>
      <c r="V1817" s="12"/>
      <c r="W1817" s="12">
        <f ca="1">INDEX(P$9:P$6003,UsefulSeries!$I1812)</f>
        <v>0</v>
      </c>
      <c r="X1817" s="12">
        <f ca="1">INDEX(Q$9:Q$6003,UsefulSeries!$I1812)</f>
        <v>0</v>
      </c>
      <c r="Y1817" s="12">
        <f ca="1">INDEX(R$9:R$6003,UsefulSeries!$I1812)</f>
        <v>6.6043941533999409E-2</v>
      </c>
      <c r="Z1817" s="12">
        <f ca="1">INDEX(S$9:S$6003,UsefulSeries!$I1812)</f>
        <v>0.48955064421103289</v>
      </c>
      <c r="AA1817" s="12">
        <f ca="1">INDEX(T$9:T$6003,UsefulSeries!$I1812)</f>
        <v>0</v>
      </c>
      <c r="AB1817" s="12">
        <f ca="1">INDEX(U$9:U$6003,UsefulSeries!$I1812)</f>
        <v>0</v>
      </c>
      <c r="AC1817" s="12">
        <f>INDEX( K$9:K$6003,UsefulSeries!$I1812)</f>
        <v>0</v>
      </c>
      <c r="AD1817" s="12">
        <f>INDEX(L$9:L$6003,UsefulSeries!$I1812)</f>
        <v>-4.8018380241240666E-2</v>
      </c>
      <c r="AE1817" s="12"/>
      <c r="AF1817" s="12"/>
      <c r="AG1817" s="12"/>
      <c r="AH1817" s="12"/>
      <c r="AI1817" s="12"/>
      <c r="AJ1817" s="12"/>
      <c r="AK1817" s="12"/>
      <c r="AL1817" s="12"/>
      <c r="AM1817" s="12"/>
      <c r="AN1817" s="12">
        <f t="shared" ca="1" si="261"/>
        <v>0</v>
      </c>
      <c r="AO1817" s="12">
        <f t="shared" ca="1" si="262"/>
        <v>0</v>
      </c>
      <c r="AP1817" s="12">
        <f t="shared" ca="1" si="263"/>
        <v>6.6043941533999409E-2</v>
      </c>
      <c r="AQ1817" s="12">
        <f t="shared" ca="1" si="264"/>
        <v>0.48955064421103289</v>
      </c>
      <c r="AR1817" s="12">
        <f t="shared" ca="1" si="265"/>
        <v>0</v>
      </c>
      <c r="AS1817" s="12">
        <f t="shared" ca="1" si="266"/>
        <v>0</v>
      </c>
      <c r="AT1817" s="12">
        <f t="shared" si="267"/>
        <v>0</v>
      </c>
      <c r="AU1817" s="12">
        <f t="shared" si="268"/>
        <v>-4.8018380241240666E-2</v>
      </c>
      <c r="AV1817" s="12"/>
      <c r="AW1817" s="12">
        <f ca="1">INDEX(I$9:I$6003,UsefulSeries!$I1812)</f>
        <v>0.11338281056170088</v>
      </c>
      <c r="AX1817" s="12"/>
      <c r="AY1817" s="12"/>
      <c r="AZ1817" s="12">
        <f ca="1"/>
        <v>6.6043941533999409E-2</v>
      </c>
      <c r="BA1817" s="12"/>
      <c r="BB1817" s="12">
        <f t="shared" ca="1" si="269"/>
        <v>6.6043941533999409E-2</v>
      </c>
      <c r="BC1817" s="12"/>
      <c r="BD1817" s="38">
        <f ca="1"/>
        <v>0.12412908170962972</v>
      </c>
    </row>
    <row r="1818" spans="1:56" x14ac:dyDescent="0.35">
      <c r="A1818" s="12">
        <f ca="1">INDEX('Flow probs &amp; rates'!$K$5:$K$5999,UsefulSeries!$E1816,0)*(1-INDEX('Flow probs &amp; rates'!$K$5:$K$5999,UsefulSeries!$E1816,0))/INDEX('Flow probs &amp; rates'!$E$4:$E$5999,UsefulSeries!$E1816,0)</f>
        <v>1.7534070091811498E-2</v>
      </c>
      <c r="B1818" s="12">
        <f ca="1">-INDEX('Flow probs &amp; rates'!$K$5:$K$5999,UsefulSeries!$E1816,0)*(INDEX('Flow probs &amp; rates'!$L$5:$L$5999,UsefulSeries!$E1816,0))/INDEX('Flow probs &amp; rates'!$E$4:$E$5999,UsefulSeries!$E1816,0)</f>
        <v>-2.9174291485869699E-4</v>
      </c>
      <c r="C1818" s="12">
        <v>0</v>
      </c>
      <c r="D1818" s="12">
        <v>0</v>
      </c>
      <c r="E1818" s="12">
        <v>0</v>
      </c>
      <c r="F1818" s="12">
        <v>0</v>
      </c>
      <c r="G1818" s="12"/>
      <c r="H1818" s="12"/>
      <c r="I1818" s="12">
        <f ca="1">INDEX('Flow probs &amp; rates'!$K$5:$K$5999,UsefulSeries!$E1816)</f>
        <v>1.0515371187022402E-2</v>
      </c>
      <c r="J1818" s="12"/>
      <c r="K1818" s="12">
        <f>-INDEX('Flow probs &amp; rates'!$E$4:$E$5999,UsefulSeries!$E1816)</f>
        <v>-0.5934046174869938</v>
      </c>
      <c r="L1818" s="12">
        <f>INDEX('Flow probs &amp; rates'!$E$4:$E$5999,UsefulSeries!$E1816)</f>
        <v>0.5934046174869938</v>
      </c>
      <c r="M1818" s="12"/>
      <c r="N1818" s="12"/>
      <c r="O1818" s="12"/>
      <c r="P1818" s="12">
        <f t="array" aca="1" ref="P1818:U1823" ca="1">MINVERSE(A1818:F1823)</f>
        <v>57.041971231653108</v>
      </c>
      <c r="Q1818" s="12">
        <f ca="1"/>
        <v>0.60985800113327637</v>
      </c>
      <c r="R1818" s="12">
        <f ca="1"/>
        <v>0</v>
      </c>
      <c r="S1818" s="12">
        <f ca="1"/>
        <v>0</v>
      </c>
      <c r="T1818" s="12">
        <f ca="1"/>
        <v>0</v>
      </c>
      <c r="U1818" s="12">
        <f ca="1"/>
        <v>0</v>
      </c>
      <c r="V1818" s="12"/>
      <c r="W1818" s="12">
        <f ca="1">INDEX(P$10:P$6003,UsefulSeries!$I1812)</f>
        <v>0</v>
      </c>
      <c r="X1818" s="12">
        <f ca="1">INDEX(Q$10:Q$6003,UsefulSeries!$I1812)</f>
        <v>0</v>
      </c>
      <c r="Y1818" s="12">
        <f ca="1">INDEX(R$10:R$6003,UsefulSeries!$I1812)</f>
        <v>0</v>
      </c>
      <c r="Z1818" s="12">
        <f ca="1">INDEX(S$10:S$6003,UsefulSeries!$I1812)</f>
        <v>0</v>
      </c>
      <c r="AA1818" s="12">
        <f ca="1">INDEX(T$10:T$6003,UsefulSeries!$I1812)</f>
        <v>18.376693574589584</v>
      </c>
      <c r="AB1818" s="12">
        <f ca="1">INDEX(U$10:U$6003,UsefulSeries!$I1812)</f>
        <v>0.35657718670978406</v>
      </c>
      <c r="AC1818" s="12">
        <f>INDEX( K$10:K$6003,UsefulSeries!$I1812)</f>
        <v>0.34199161826961944</v>
      </c>
      <c r="AD1818" s="12">
        <f>INDEX(L$10:L$6003,UsefulSeries!$I1812)</f>
        <v>0</v>
      </c>
      <c r="AE1818" s="12"/>
      <c r="AF1818" s="12"/>
      <c r="AG1818" s="12"/>
      <c r="AH1818" s="12"/>
      <c r="AI1818" s="12"/>
      <c r="AJ1818" s="12"/>
      <c r="AK1818" s="12"/>
      <c r="AL1818" s="12"/>
      <c r="AM1818" s="12"/>
      <c r="AN1818" s="12">
        <f t="shared" ca="1" si="261"/>
        <v>0</v>
      </c>
      <c r="AO1818" s="12">
        <f t="shared" ca="1" si="262"/>
        <v>0</v>
      </c>
      <c r="AP1818" s="12">
        <f t="shared" ca="1" si="263"/>
        <v>0</v>
      </c>
      <c r="AQ1818" s="12">
        <f t="shared" ca="1" si="264"/>
        <v>0</v>
      </c>
      <c r="AR1818" s="12">
        <f t="shared" ca="1" si="265"/>
        <v>18.376693574589584</v>
      </c>
      <c r="AS1818" s="12">
        <f t="shared" ca="1" si="266"/>
        <v>0.35657718670978406</v>
      </c>
      <c r="AT1818" s="12">
        <f t="shared" si="267"/>
        <v>0.34199161826961944</v>
      </c>
      <c r="AU1818" s="12">
        <f t="shared" si="268"/>
        <v>0</v>
      </c>
      <c r="AV1818" s="12"/>
      <c r="AW1818" s="12">
        <f ca="1">INDEX(I$10:I$6003,UsefulSeries!$I1812)</f>
        <v>1.8978324607250619E-2</v>
      </c>
      <c r="AX1818" s="12"/>
      <c r="AY1818" s="12"/>
      <c r="AZ1818" s="12">
        <f ca="1"/>
        <v>0.35657718670978406</v>
      </c>
      <c r="BA1818" s="12"/>
      <c r="BB1818" s="12">
        <f t="shared" ca="1" si="269"/>
        <v>0.35657718670978406</v>
      </c>
      <c r="BC1818" s="12"/>
      <c r="BD1818" s="38">
        <f ca="1"/>
        <v>1.7963162300858159E-2</v>
      </c>
    </row>
    <row r="1819" spans="1:56" x14ac:dyDescent="0.35">
      <c r="A1819" s="12">
        <f ca="1">-INDEX('Flow probs &amp; rates'!$K$5:$K$5999,UsefulSeries!$E1816,0)*(INDEX('Flow probs &amp; rates'!$L$5:$L$5999,UsefulSeries!$E1816,0))/INDEX('Flow probs &amp; rates'!$E$4:$E$5999,UsefulSeries!$E1816,0)</f>
        <v>-2.9174291485869699E-4</v>
      </c>
      <c r="B1819" s="12">
        <f ca="1">INDEX('Flow probs &amp; rates'!$L$5:$L$5999,UsefulSeries!$E1816,0)*(1-INDEX('Flow probs &amp; rates'!$L$5:$L$5999,UsefulSeries!$E1816,0))/INDEX('Flow probs &amp; rates'!$E$4:$E$5999,UsefulSeries!$E1816,0)</f>
        <v>2.7287648805925258E-2</v>
      </c>
      <c r="C1819" s="12">
        <v>0</v>
      </c>
      <c r="D1819" s="12">
        <v>0</v>
      </c>
      <c r="E1819" s="12">
        <v>0</v>
      </c>
      <c r="F1819" s="12">
        <v>0</v>
      </c>
      <c r="G1819" s="12"/>
      <c r="H1819" s="12"/>
      <c r="I1819" s="12">
        <f ca="1">INDEX('Flow probs &amp; rates'!$L$5:$L$5999,UsefulSeries!$E1816)</f>
        <v>1.6463669205507892E-2</v>
      </c>
      <c r="J1819" s="12"/>
      <c r="K1819" s="12">
        <f>-INDEX('Flow probs &amp; rates'!$E$4:$E$5999,UsefulSeries!$E1816)</f>
        <v>-0.5934046174869938</v>
      </c>
      <c r="L1819" s="12"/>
      <c r="M1819" s="12"/>
      <c r="N1819" s="12"/>
      <c r="O1819" s="12"/>
      <c r="P1819" s="12">
        <f ca="1"/>
        <v>0.60985800113327637</v>
      </c>
      <c r="Q1819" s="12">
        <f ca="1"/>
        <v>36.653136694346536</v>
      </c>
      <c r="R1819" s="12">
        <f ca="1"/>
        <v>0</v>
      </c>
      <c r="S1819" s="12">
        <f ca="1"/>
        <v>0</v>
      </c>
      <c r="T1819" s="12">
        <f ca="1"/>
        <v>0</v>
      </c>
      <c r="U1819" s="12">
        <f ca="1"/>
        <v>0</v>
      </c>
      <c r="V1819" s="12"/>
      <c r="W1819" s="12">
        <f ca="1">INDEX(P$11:P$6003,UsefulSeries!$I1812)</f>
        <v>0</v>
      </c>
      <c r="X1819" s="12">
        <f ca="1">INDEX(Q$11:Q$6003,UsefulSeries!$I1812)</f>
        <v>0</v>
      </c>
      <c r="Y1819" s="12">
        <f ca="1">INDEX(R$11:R$6003,UsefulSeries!$I1812)</f>
        <v>0</v>
      </c>
      <c r="Z1819" s="12">
        <f ca="1">INDEX(S$11:S$6003,UsefulSeries!$I1812)</f>
        <v>0</v>
      </c>
      <c r="AA1819" s="12">
        <f ca="1">INDEX(T$11:T$6003,UsefulSeries!$I1812)</f>
        <v>0.35657718670978411</v>
      </c>
      <c r="AB1819" s="12">
        <f ca="1">INDEX(U$11:U$6003,UsefulSeries!$I1812)</f>
        <v>15.954076392854232</v>
      </c>
      <c r="AC1819" s="12">
        <f>INDEX( K$11:K$6003,UsefulSeries!$I1812)</f>
        <v>0</v>
      </c>
      <c r="AD1819" s="12">
        <f>INDEX(L$11:L$6003,UsefulSeries!$I1812)</f>
        <v>0.34199161826961944</v>
      </c>
      <c r="AE1819" s="12"/>
      <c r="AF1819" s="12"/>
      <c r="AG1819" s="12"/>
      <c r="AH1819" s="12"/>
      <c r="AI1819" s="12"/>
      <c r="AJ1819" s="12"/>
      <c r="AK1819" s="12"/>
      <c r="AL1819" s="12"/>
      <c r="AM1819" s="12"/>
      <c r="AN1819" s="12">
        <f t="shared" ca="1" si="261"/>
        <v>0</v>
      </c>
      <c r="AO1819" s="12">
        <f t="shared" ca="1" si="262"/>
        <v>0</v>
      </c>
      <c r="AP1819" s="12">
        <f t="shared" ca="1" si="263"/>
        <v>0</v>
      </c>
      <c r="AQ1819" s="12">
        <f t="shared" ca="1" si="264"/>
        <v>0</v>
      </c>
      <c r="AR1819" s="12">
        <f t="shared" ca="1" si="265"/>
        <v>0.35657718670978411</v>
      </c>
      <c r="AS1819" s="12">
        <f t="shared" ca="1" si="266"/>
        <v>15.954076392854232</v>
      </c>
      <c r="AT1819" s="12">
        <f t="shared" si="267"/>
        <v>0</v>
      </c>
      <c r="AU1819" s="12">
        <f t="shared" si="268"/>
        <v>0.34199161826961944</v>
      </c>
      <c r="AV1819" s="12"/>
      <c r="AW1819" s="12">
        <f ca="1">INDEX(I$11:I$6003,UsefulSeries!$I1812)</f>
        <v>2.1926054539236389E-2</v>
      </c>
      <c r="AX1819" s="12"/>
      <c r="AY1819" s="12"/>
      <c r="AZ1819" s="12">
        <f ca="1"/>
        <v>0.35657718670978411</v>
      </c>
      <c r="BA1819" s="12"/>
      <c r="BB1819" s="12">
        <f t="shared" ca="1" si="269"/>
        <v>0.35657718670978411</v>
      </c>
      <c r="BC1819" s="12"/>
      <c r="BD1819" s="38">
        <f ca="1"/>
        <v>1.9423273124889322E-2</v>
      </c>
    </row>
    <row r="1820" spans="1:56" x14ac:dyDescent="0.35">
      <c r="A1820" s="12">
        <v>0</v>
      </c>
      <c r="B1820" s="12">
        <v>0</v>
      </c>
      <c r="C1820" s="12">
        <f ca="1">INDEX('Flow probs &amp; rates'!$M$5:$M$5999,UsefulSeries!$E1816,0)*(1-INDEX('Flow probs &amp; rates'!$M$5:$M$5999,UsefulSeries!$E1816,0))/INDEX('Flow probs &amp; rates'!$F$4:$F$5999,UsefulSeries!$E1816,0)</f>
        <v>4.7973821626776241</v>
      </c>
      <c r="D1820" s="12">
        <f ca="1">-INDEX('Flow probs &amp; rates'!$M$5:$M$5999,UsefulSeries!$E1816,0)*(INDEX('Flow probs &amp; rates'!$O$5:$O$5999,UsefulSeries!$E1816,0))/INDEX('Flow probs &amp; rates'!$F$4:$F$5999,UsefulSeries!$E1816,0)</f>
        <v>-1.023079390438322</v>
      </c>
      <c r="E1820" s="12">
        <v>0</v>
      </c>
      <c r="F1820" s="12">
        <v>0</v>
      </c>
      <c r="G1820" s="12"/>
      <c r="H1820" s="12"/>
      <c r="I1820" s="12">
        <f ca="1">INDEX('Flow probs &amp; rates'!$M$5:$M$5999,UsefulSeries!$E1816)</f>
        <v>0.20568472337799054</v>
      </c>
      <c r="J1820" s="12"/>
      <c r="K1820" s="12">
        <f>INDEX('Flow probs &amp; rates'!$F$4:$F$5999,UsefulSeries!$E1816)</f>
        <v>3.4055764666394955E-2</v>
      </c>
      <c r="L1820" s="12">
        <f>-INDEX('Flow probs &amp; rates'!$F$4:$F$5999,UsefulSeries!$E1816)</f>
        <v>-3.4055764666394955E-2</v>
      </c>
      <c r="M1820" s="12"/>
      <c r="N1820" s="12"/>
      <c r="O1820" s="12"/>
      <c r="P1820" s="12">
        <f ca="1"/>
        <v>0</v>
      </c>
      <c r="Q1820" s="12">
        <f ca="1"/>
        <v>0</v>
      </c>
      <c r="R1820" s="12">
        <f ca="1"/>
        <v>0.22006873441946448</v>
      </c>
      <c r="S1820" s="12">
        <f ca="1"/>
        <v>5.449608465193622E-2</v>
      </c>
      <c r="T1820" s="12">
        <f ca="1"/>
        <v>0</v>
      </c>
      <c r="U1820" s="12">
        <f ca="1"/>
        <v>0</v>
      </c>
      <c r="V1820" s="12"/>
      <c r="W1820" s="12"/>
      <c r="X1820" s="12"/>
      <c r="Y1820" s="12"/>
      <c r="Z1820" s="12"/>
      <c r="AA1820" s="12"/>
      <c r="AB1820" s="12"/>
      <c r="AC1820" s="12"/>
      <c r="AD1820" s="12"/>
      <c r="AE1820" s="12">
        <f t="array" ref="AE1820:AJ1821">TRANSPOSE(AC1814:AD1819)</f>
        <v>-0.60999000148913995</v>
      </c>
      <c r="AF1820" s="12">
        <v>-0.60999000148913995</v>
      </c>
      <c r="AG1820" s="12">
        <v>4.8018380241240666E-2</v>
      </c>
      <c r="AH1820" s="12">
        <v>0</v>
      </c>
      <c r="AI1820" s="12">
        <v>0.34199161826961944</v>
      </c>
      <c r="AJ1820" s="12">
        <v>0</v>
      </c>
      <c r="AK1820" s="12"/>
      <c r="AL1820" s="12"/>
      <c r="AM1820" s="12"/>
      <c r="AN1820" s="12">
        <f t="shared" si="261"/>
        <v>-0.60999000148913995</v>
      </c>
      <c r="AO1820" s="12">
        <f t="shared" si="262"/>
        <v>-0.60999000148913995</v>
      </c>
      <c r="AP1820" s="12">
        <f t="shared" si="263"/>
        <v>4.8018380241240666E-2</v>
      </c>
      <c r="AQ1820" s="12">
        <f t="shared" si="264"/>
        <v>0</v>
      </c>
      <c r="AR1820" s="12">
        <f t="shared" si="265"/>
        <v>0.34199161826961944</v>
      </c>
      <c r="AS1820" s="12">
        <f t="shared" si="266"/>
        <v>0</v>
      </c>
      <c r="AT1820" s="12">
        <f t="shared" si="267"/>
        <v>0</v>
      </c>
      <c r="AU1820" s="12">
        <f t="shared" si="268"/>
        <v>0</v>
      </c>
      <c r="AV1820" s="12"/>
      <c r="AW1820" s="12"/>
      <c r="AX1820" s="12">
        <f>INDEX($N$6:$N$6003,UsefulSeries!$K1812)</f>
        <v>-4.4152993731728651E-3</v>
      </c>
      <c r="AY1820" s="12"/>
      <c r="AZ1820" s="12"/>
      <c r="BA1820" s="12"/>
      <c r="BB1820" s="12">
        <f t="shared" si="269"/>
        <v>-4.4152993731728651E-3</v>
      </c>
      <c r="BC1820" s="12"/>
      <c r="BD1820" s="38">
        <f ca="1"/>
        <v>5.715859788503419E-2</v>
      </c>
    </row>
    <row r="1821" spans="1:56" x14ac:dyDescent="0.35">
      <c r="A1821" s="12">
        <v>0</v>
      </c>
      <c r="B1821" s="12">
        <v>0</v>
      </c>
      <c r="C1821" s="12">
        <f ca="1">-INDEX('Flow probs &amp; rates'!$M$5:$M$5999,UsefulSeries!$E1816,0)*(INDEX('Flow probs &amp; rates'!$O$5:$O$5999,UsefulSeries!$E1816,0))/INDEX('Flow probs &amp; rates'!$F$4:$F$5999,UsefulSeries!$E1816,0)</f>
        <v>-1.023079390438322</v>
      </c>
      <c r="D1821" s="12">
        <f ca="1">INDEX('Flow probs &amp; rates'!$O$5:$O$5999,UsefulSeries!$E1816,0)*(1-INDEX('Flow probs &amp; rates'!$O$5:$O$5999,UsefulSeries!$E1816,0))/INDEX('Flow probs &amp; rates'!$F$4:$F$5999,UsefulSeries!$E1816,0)</f>
        <v>4.1314488573336297</v>
      </c>
      <c r="E1821" s="12">
        <v>0</v>
      </c>
      <c r="F1821" s="12">
        <v>0</v>
      </c>
      <c r="G1821" s="12"/>
      <c r="H1821" s="12"/>
      <c r="I1821" s="12">
        <f ca="1">INDEX('Flow probs &amp; rates'!$O$5:$O$5999,UsefulSeries!$E1816)</f>
        <v>0.16939396559742056</v>
      </c>
      <c r="J1821" s="12"/>
      <c r="K1821" s="12"/>
      <c r="L1821" s="12">
        <f>-INDEX('Flow probs &amp; rates'!$F$4:$F$5999,UsefulSeries!$E1816)</f>
        <v>-3.4055764666394955E-2</v>
      </c>
      <c r="M1821" s="12"/>
      <c r="N1821" s="12"/>
      <c r="O1821" s="12"/>
      <c r="P1821" s="12">
        <f ca="1"/>
        <v>0</v>
      </c>
      <c r="Q1821" s="12">
        <f ca="1"/>
        <v>0</v>
      </c>
      <c r="R1821" s="12">
        <f ca="1"/>
        <v>5.449608465193622E-2</v>
      </c>
      <c r="S1821" s="12">
        <f ca="1"/>
        <v>0.25554081813040874</v>
      </c>
      <c r="T1821" s="12">
        <f ca="1"/>
        <v>0</v>
      </c>
      <c r="U1821" s="12">
        <f ca="1"/>
        <v>0</v>
      </c>
      <c r="V1821" s="12"/>
      <c r="W1821" s="12"/>
      <c r="X1821" s="12"/>
      <c r="Y1821" s="12"/>
      <c r="Z1821" s="12"/>
      <c r="AA1821" s="12"/>
      <c r="AB1821" s="12"/>
      <c r="AC1821" s="12"/>
      <c r="AD1821" s="12"/>
      <c r="AE1821" s="12">
        <v>0.60999000148913995</v>
      </c>
      <c r="AF1821" s="12">
        <v>0</v>
      </c>
      <c r="AG1821" s="12">
        <v>-4.8018380241240666E-2</v>
      </c>
      <c r="AH1821" s="12">
        <v>-4.8018380241240666E-2</v>
      </c>
      <c r="AI1821" s="12">
        <v>0</v>
      </c>
      <c r="AJ1821" s="12">
        <v>0.34199161826961944</v>
      </c>
      <c r="AK1821" s="12"/>
      <c r="AL1821" s="12"/>
      <c r="AM1821" s="12"/>
      <c r="AN1821" s="12">
        <f t="shared" si="261"/>
        <v>0.60999000148913995</v>
      </c>
      <c r="AO1821" s="12">
        <f t="shared" si="262"/>
        <v>0</v>
      </c>
      <c r="AP1821" s="12">
        <f t="shared" si="263"/>
        <v>-4.8018380241240666E-2</v>
      </c>
      <c r="AQ1821" s="12">
        <f t="shared" si="264"/>
        <v>-4.8018380241240666E-2</v>
      </c>
      <c r="AR1821" s="12">
        <f t="shared" si="265"/>
        <v>0</v>
      </c>
      <c r="AS1821" s="12">
        <f t="shared" si="266"/>
        <v>0.34199161826961944</v>
      </c>
      <c r="AT1821" s="12">
        <f t="shared" si="267"/>
        <v>0</v>
      </c>
      <c r="AU1821" s="12">
        <f t="shared" si="268"/>
        <v>0</v>
      </c>
      <c r="AV1821" s="12"/>
      <c r="AW1821" s="12"/>
      <c r="AX1821" s="12">
        <f>INDEX('Margin error adjustment'!N$7:N$6003,UsefulSeries!$K1812)</f>
        <v>3.3493089795534961E-3</v>
      </c>
      <c r="AY1821" s="12"/>
      <c r="AZ1821" s="12"/>
      <c r="BA1821" s="12"/>
      <c r="BB1821" s="12">
        <f t="shared" si="269"/>
        <v>3.3493089795534961E-3</v>
      </c>
      <c r="BC1821" s="12"/>
      <c r="BD1821" s="38">
        <f ca="1"/>
        <v>0.11781443592752322</v>
      </c>
    </row>
    <row r="1822" spans="1:56" x14ac:dyDescent="0.35">
      <c r="A1822" s="12">
        <v>0</v>
      </c>
      <c r="B1822" s="12">
        <v>0</v>
      </c>
      <c r="C1822" s="12">
        <v>0</v>
      </c>
      <c r="D1822" s="12">
        <v>0</v>
      </c>
      <c r="E1822" s="12">
        <f ca="1">INDEX('Flow probs &amp; rates'!$P$5:$P$5999,UsefulSeries!$E1816,0)*(1-INDEX('Flow probs &amp; rates'!$P$5:$P$5999,UsefulSeries!$E1816,0))/INDEX('Flow probs &amp; rates'!$G$4:$G$5999,UsefulSeries!$E1816,0)</f>
        <v>6.6109332228931519E-2</v>
      </c>
      <c r="F1822" s="12">
        <f ca="1">-INDEX('Flow probs &amp; rates'!$P$5:$P$5999,UsefulSeries!$E1816,0)*(INDEX('Flow probs &amp; rates'!$Q$5:$Q$5999,UsefulSeries!$E1816,0))/INDEX('Flow probs &amp; rates'!$G$4:$G$5999,UsefulSeries!$E1816,0)</f>
        <v>-1.237085610901254E-3</v>
      </c>
      <c r="G1822" s="12"/>
      <c r="H1822" s="12"/>
      <c r="I1822" s="12">
        <f ca="1">INDEX('Flow probs &amp; rates'!$P$5:$P$5999,UsefulSeries!$E1816)</f>
        <v>2.5266754234191863E-2</v>
      </c>
      <c r="J1822" s="12"/>
      <c r="K1822" s="12">
        <f>INDEX('Flow probs &amp; rates'!$G$4:$G$5999,UsefulSeries!$E1816)</f>
        <v>0.37253961784661122</v>
      </c>
      <c r="L1822" s="12"/>
      <c r="M1822" s="12"/>
      <c r="N1822" s="12"/>
      <c r="O1822" s="12"/>
      <c r="P1822" s="12">
        <f ca="1"/>
        <v>0</v>
      </c>
      <c r="Q1822" s="12">
        <f ca="1"/>
        <v>0</v>
      </c>
      <c r="R1822" s="12">
        <f ca="1"/>
        <v>0</v>
      </c>
      <c r="S1822" s="12">
        <f ca="1"/>
        <v>0</v>
      </c>
      <c r="T1822" s="12">
        <f ca="1"/>
        <v>15.133745755918806</v>
      </c>
      <c r="U1822" s="12">
        <f ca="1"/>
        <v>0.38948480361661075</v>
      </c>
      <c r="V1822" s="12"/>
      <c r="W1822" s="12">
        <f ca="1">INDEX(P$6:P$6003,UsefulSeries!$I1820)</f>
        <v>34.620393090605312</v>
      </c>
      <c r="X1822" s="12">
        <f ca="1">INDEX(Q$6:Q$6003,UsefulSeries!$I1820)</f>
        <v>0.62387750786526175</v>
      </c>
      <c r="Y1822" s="12">
        <f ca="1">INDEX(R$6:R$6003,UsefulSeries!$I1820)</f>
        <v>0</v>
      </c>
      <c r="Z1822" s="12">
        <f ca="1">INDEX(S$6:S$6003,UsefulSeries!$I1820)</f>
        <v>0</v>
      </c>
      <c r="AA1822" s="12">
        <f ca="1">INDEX(T$6:T$6003,UsefulSeries!$I1820)</f>
        <v>0</v>
      </c>
      <c r="AB1822" s="12">
        <f ca="1">INDEX(U$6:U$6003,UsefulSeries!$I1820)</f>
        <v>0</v>
      </c>
      <c r="AC1822" s="12">
        <f>INDEX( K$6:K$6003,UsefulSeries!$I1820)</f>
        <v>-0.60557470211596709</v>
      </c>
      <c r="AD1822" s="12">
        <f>INDEX(L$6:L$6003,UsefulSeries!$I1820)</f>
        <v>0.60557470211596709</v>
      </c>
      <c r="AE1822" s="12"/>
      <c r="AF1822" s="12"/>
      <c r="AG1822" s="12"/>
      <c r="AH1822" s="12"/>
      <c r="AI1822" s="12"/>
      <c r="AJ1822" s="12"/>
      <c r="AK1822" s="12"/>
      <c r="AL1822" s="12"/>
      <c r="AM1822" s="12"/>
      <c r="AN1822" s="12">
        <f t="shared" ca="1" si="261"/>
        <v>34.620393090605312</v>
      </c>
      <c r="AO1822" s="12">
        <f t="shared" ca="1" si="262"/>
        <v>0.62387750786526175</v>
      </c>
      <c r="AP1822" s="12">
        <f t="shared" ca="1" si="263"/>
        <v>0</v>
      </c>
      <c r="AQ1822" s="12">
        <f t="shared" ca="1" si="264"/>
        <v>0</v>
      </c>
      <c r="AR1822" s="12">
        <f t="shared" ca="1" si="265"/>
        <v>0</v>
      </c>
      <c r="AS1822" s="12">
        <f t="shared" ca="1" si="266"/>
        <v>0</v>
      </c>
      <c r="AT1822" s="12">
        <f t="shared" si="267"/>
        <v>-0.60557470211596709</v>
      </c>
      <c r="AU1822" s="12">
        <f t="shared" si="268"/>
        <v>0.60557470211596709</v>
      </c>
      <c r="AV1822" s="12"/>
      <c r="AW1822" s="12">
        <f ca="1">INDEX(I$6:I$6003,UsefulSeries!$I1820)</f>
        <v>1.7812846161899487E-2</v>
      </c>
      <c r="AX1822" s="12"/>
      <c r="AY1822" s="12"/>
      <c r="AZ1822" s="12">
        <f t="array" aca="1" ref="AZ1822:AZ1827" ca="1">MMULT(W1822:AB1827,AW1822:AW1827)</f>
        <v>0.62387750786526186</v>
      </c>
      <c r="BA1822" s="12"/>
      <c r="BB1822" s="12">
        <f t="shared" ca="1" si="269"/>
        <v>0.62387750786526186</v>
      </c>
      <c r="BC1822" s="12"/>
      <c r="BD1822" s="38">
        <f t="array" aca="1" ref="BD1822:BD1829" ca="1">MMULT(MINVERSE(AN1822:AU1829),BB1822:BB1829)</f>
        <v>1.6943999308188986E-2</v>
      </c>
    </row>
    <row r="1823" spans="1:56" x14ac:dyDescent="0.35">
      <c r="A1823" s="12">
        <v>0</v>
      </c>
      <c r="B1823" s="12">
        <v>0</v>
      </c>
      <c r="C1823" s="12">
        <v>0</v>
      </c>
      <c r="D1823" s="12">
        <v>0</v>
      </c>
      <c r="E1823" s="12">
        <f ca="1">-INDEX('Flow probs &amp; rates'!$P$5:$P$5999,UsefulSeries!$E1816,0)*(INDEX('Flow probs &amp; rates'!$Q$5:$Q$5999,UsefulSeries!$E1816,0))/INDEX('Flow probs &amp; rates'!$G$4:$G$5999,UsefulSeries!$E1816,0)</f>
        <v>-1.237085610901254E-3</v>
      </c>
      <c r="F1823" s="12">
        <f ca="1">INDEX('Flow probs &amp; rates'!$Q$5:$Q$5999,UsefulSeries!$E1816,0)*(1-INDEX('Flow probs &amp; rates'!$Q$5:$Q$5999,UsefulSeries!$E1816,0))/INDEX('Flow probs &amp; rates'!$G$4:$G$5999,UsefulSeries!$E1816,0)</f>
        <v>4.8067957824906089E-2</v>
      </c>
      <c r="G1823" s="12"/>
      <c r="H1823" s="12"/>
      <c r="I1823" s="12">
        <f ca="1">INDEX('Flow probs &amp; rates'!$Q$5:$Q$5999,UsefulSeries!$E1816)</f>
        <v>1.8239913067466265E-2</v>
      </c>
      <c r="J1823" s="12"/>
      <c r="K1823" s="12"/>
      <c r="L1823" s="12">
        <f>INDEX('Flow probs &amp; rates'!$G$4:$G$5999,UsefulSeries!$E1816)</f>
        <v>0.37253961784661122</v>
      </c>
      <c r="M1823" s="12"/>
      <c r="N1823" s="12"/>
      <c r="O1823" s="12"/>
      <c r="P1823" s="12">
        <f ca="1"/>
        <v>0</v>
      </c>
      <c r="Q1823" s="12">
        <f ca="1"/>
        <v>0</v>
      </c>
      <c r="R1823" s="12">
        <f ca="1"/>
        <v>0</v>
      </c>
      <c r="S1823" s="12">
        <f ca="1"/>
        <v>0</v>
      </c>
      <c r="T1823" s="12">
        <f ca="1"/>
        <v>0.38948480361661075</v>
      </c>
      <c r="U1823" s="12">
        <f ca="1"/>
        <v>20.813903301043212</v>
      </c>
      <c r="V1823" s="12"/>
      <c r="W1823" s="12">
        <f ca="1">INDEX(P$7:P$6003,UsefulSeries!$I1820)</f>
        <v>0.62387750786526175</v>
      </c>
      <c r="X1823" s="12">
        <f ca="1">INDEX(Q$7:Q$6003,UsefulSeries!$I1820)</f>
        <v>53.171364815116021</v>
      </c>
      <c r="Y1823" s="12">
        <f ca="1">INDEX(R$7:R$6003,UsefulSeries!$I1820)</f>
        <v>0</v>
      </c>
      <c r="Z1823" s="12">
        <f ca="1">INDEX(S$7:S$6003,UsefulSeries!$I1820)</f>
        <v>0</v>
      </c>
      <c r="AA1823" s="12">
        <f ca="1">INDEX(T$7:T$6003,UsefulSeries!$I1820)</f>
        <v>0</v>
      </c>
      <c r="AB1823" s="12">
        <f ca="1">INDEX(U$7:U$6003,UsefulSeries!$I1820)</f>
        <v>0</v>
      </c>
      <c r="AC1823" s="12">
        <f>INDEX( K$7:K$6003,UsefulSeries!$I1820,1)</f>
        <v>-0.60557470211596709</v>
      </c>
      <c r="AD1823" s="12">
        <f>INDEX(L$7:L$6003,UsefulSeries!$I1820,1)</f>
        <v>0</v>
      </c>
      <c r="AE1823" s="12"/>
      <c r="AF1823" s="12"/>
      <c r="AG1823" s="12"/>
      <c r="AH1823" s="12"/>
      <c r="AI1823" s="12"/>
      <c r="AJ1823" s="12"/>
      <c r="AK1823" s="12"/>
      <c r="AL1823" s="12"/>
      <c r="AM1823" s="12"/>
      <c r="AN1823" s="12">
        <f t="shared" ref="AN1823:AN1886" ca="1" si="270">W1823+AE1823</f>
        <v>0.62387750786526175</v>
      </c>
      <c r="AO1823" s="12">
        <f t="shared" ref="AO1823:AO1886" ca="1" si="271">X1823+AF1823</f>
        <v>53.171364815116021</v>
      </c>
      <c r="AP1823" s="12">
        <f t="shared" ref="AP1823:AP1886" ca="1" si="272">Y1823+AG1823</f>
        <v>0</v>
      </c>
      <c r="AQ1823" s="12">
        <f t="shared" ref="AQ1823:AQ1886" ca="1" si="273">Z1823+AH1823</f>
        <v>0</v>
      </c>
      <c r="AR1823" s="12">
        <f t="shared" ref="AR1823:AR1886" ca="1" si="274">AA1823+AI1823</f>
        <v>0</v>
      </c>
      <c r="AS1823" s="12">
        <f t="shared" ref="AS1823:AS1886" ca="1" si="275">AB1823+AJ1823</f>
        <v>0</v>
      </c>
      <c r="AT1823" s="12">
        <f t="shared" ref="AT1823:AT1886" si="276">AC1823+AK1823</f>
        <v>-0.60557470211596709</v>
      </c>
      <c r="AU1823" s="12">
        <f t="shared" ref="AU1823:AU1886" si="277">AD1823+AL1823</f>
        <v>0</v>
      </c>
      <c r="AV1823" s="12"/>
      <c r="AW1823" s="12">
        <f ca="1">INDEX(I$7:I$6003,UsefulSeries!$I1820)</f>
        <v>1.1524332240190806E-2</v>
      </c>
      <c r="AX1823" s="12"/>
      <c r="AY1823" s="12"/>
      <c r="AZ1823" s="12">
        <f ca="1"/>
        <v>0.62387750786526175</v>
      </c>
      <c r="BA1823" s="12"/>
      <c r="BB1823" s="12">
        <f t="shared" ca="1" si="269"/>
        <v>0.62387750786526175</v>
      </c>
      <c r="BC1823" s="12"/>
      <c r="BD1823" s="38">
        <f ca="1"/>
        <v>1.1625997384367702E-2</v>
      </c>
    </row>
    <row r="1824" spans="1:56" x14ac:dyDescent="0.35">
      <c r="A1824" s="12">
        <f ca="1">INDEX('Flow probs &amp; rates'!$K$5:$K$5999,UsefulSeries!$E1822,0)*(1-INDEX('Flow probs &amp; rates'!$K$5:$K$5999,UsefulSeries!$E1822,0))/INDEX('Flow probs &amp; rates'!$E$4:$E$5999,UsefulSeries!$E1822,0)</f>
        <v>1.7167716159968018E-2</v>
      </c>
      <c r="B1824" s="12">
        <f ca="1">-INDEX('Flow probs &amp; rates'!$K$5:$K$5999,UsefulSeries!$E1822,0)*(INDEX('Flow probs &amp; rates'!$L$5:$L$5999,UsefulSeries!$E1822,0))/INDEX('Flow probs &amp; rates'!$E$4:$E$5999,UsefulSeries!$E1822,0)</f>
        <v>-2.9686936953474043E-4</v>
      </c>
      <c r="C1824" s="12">
        <v>0</v>
      </c>
      <c r="D1824" s="12">
        <v>0</v>
      </c>
      <c r="E1824" s="12">
        <v>0</v>
      </c>
      <c r="F1824" s="12">
        <v>0</v>
      </c>
      <c r="G1824" s="12"/>
      <c r="H1824" s="12"/>
      <c r="I1824" s="12">
        <f ca="1">INDEX('Flow probs &amp; rates'!$K$5:$K$5999,UsefulSeries!$E1822)</f>
        <v>1.0302191312849632E-2</v>
      </c>
      <c r="J1824" s="12"/>
      <c r="K1824" s="12">
        <f>-INDEX('Flow probs &amp; rates'!$E$4:$E$5999,UsefulSeries!$E1822)</f>
        <v>-0.59390871051202609</v>
      </c>
      <c r="L1824" s="12">
        <f>INDEX('Flow probs &amp; rates'!$E$4:$E$5999,UsefulSeries!$E1822)</f>
        <v>0.59390871051202609</v>
      </c>
      <c r="M1824" s="12"/>
      <c r="N1824" s="12"/>
      <c r="O1824" s="12"/>
      <c r="P1824" s="12">
        <f t="array" aca="1" ref="P1824:U1829" ca="1">MINVERSE(A1824:F1829)</f>
        <v>58.259425663513341</v>
      </c>
      <c r="Q1824" s="12">
        <f ca="1"/>
        <v>0.61065051688404615</v>
      </c>
      <c r="R1824" s="12">
        <f ca="1"/>
        <v>0</v>
      </c>
      <c r="S1824" s="12">
        <f ca="1"/>
        <v>0</v>
      </c>
      <c r="T1824" s="12">
        <f ca="1"/>
        <v>0</v>
      </c>
      <c r="U1824" s="12">
        <f ca="1"/>
        <v>0</v>
      </c>
      <c r="V1824" s="12"/>
      <c r="W1824" s="12">
        <f ca="1">INDEX(P$8:P$6003,UsefulSeries!$I1820)</f>
        <v>0</v>
      </c>
      <c r="X1824" s="12">
        <f ca="1">INDEX(Q$8:Q$6003,UsefulSeries!$I1820)</f>
        <v>0</v>
      </c>
      <c r="Y1824" s="12">
        <f ca="1">INDEX(R$8:R$6003,UsefulSeries!$I1820)</f>
        <v>0.39821527240252241</v>
      </c>
      <c r="Z1824" s="12">
        <f ca="1">INDEX(S$8:S$6003,UsefulSeries!$I1820)</f>
        <v>6.971563865775815E-2</v>
      </c>
      <c r="AA1824" s="12">
        <f ca="1">INDEX(T$8:T$6003,UsefulSeries!$I1820)</f>
        <v>0</v>
      </c>
      <c r="AB1824" s="12">
        <f ca="1">INDEX(U$8:U$6003,UsefulSeries!$I1820)</f>
        <v>0</v>
      </c>
      <c r="AC1824" s="12">
        <f>INDEX( K$8:K$6003,UsefulSeries!$I1820)</f>
        <v>5.1367689220794162E-2</v>
      </c>
      <c r="AD1824" s="12">
        <f>INDEX(L$8:L$6003,UsefulSeries!$I1820)</f>
        <v>-5.1367689220794162E-2</v>
      </c>
      <c r="AE1824" s="12"/>
      <c r="AF1824" s="12"/>
      <c r="AG1824" s="12"/>
      <c r="AH1824" s="12"/>
      <c r="AI1824" s="12"/>
      <c r="AJ1824" s="12"/>
      <c r="AK1824" s="12"/>
      <c r="AL1824" s="12"/>
      <c r="AM1824" s="12"/>
      <c r="AN1824" s="12">
        <f t="shared" ca="1" si="270"/>
        <v>0</v>
      </c>
      <c r="AO1824" s="12">
        <f t="shared" ca="1" si="271"/>
        <v>0</v>
      </c>
      <c r="AP1824" s="12">
        <f t="shared" ca="1" si="272"/>
        <v>0.39821527240252241</v>
      </c>
      <c r="AQ1824" s="12">
        <f t="shared" ca="1" si="273"/>
        <v>6.971563865775815E-2</v>
      </c>
      <c r="AR1824" s="12">
        <f t="shared" ca="1" si="274"/>
        <v>0</v>
      </c>
      <c r="AS1824" s="12">
        <f t="shared" ca="1" si="275"/>
        <v>0</v>
      </c>
      <c r="AT1824" s="12">
        <f t="shared" si="276"/>
        <v>5.1367689220794162E-2</v>
      </c>
      <c r="AU1824" s="12">
        <f t="shared" si="277"/>
        <v>-5.1367689220794162E-2</v>
      </c>
      <c r="AV1824" s="12"/>
      <c r="AW1824" s="12">
        <f ca="1">INDEX(I$8:I$6003,UsefulSeries!$I1820)</f>
        <v>0.15637061337092856</v>
      </c>
      <c r="AX1824" s="12"/>
      <c r="AY1824" s="12"/>
      <c r="AZ1824" s="12">
        <f ca="1"/>
        <v>6.971563865775815E-2</v>
      </c>
      <c r="BA1824" s="12"/>
      <c r="BB1824" s="12">
        <f t="shared" ca="1" si="269"/>
        <v>6.971563865775815E-2</v>
      </c>
      <c r="BC1824" s="12"/>
      <c r="BD1824" s="38">
        <f ca="1"/>
        <v>0.16194738608810189</v>
      </c>
    </row>
    <row r="1825" spans="1:56" x14ac:dyDescent="0.35">
      <c r="A1825" s="12">
        <f ca="1">-INDEX('Flow probs &amp; rates'!$K$5:$K$5999,UsefulSeries!$E1822,0)*(INDEX('Flow probs &amp; rates'!$L$5:$L$5999,UsefulSeries!$E1822,0))/INDEX('Flow probs &amp; rates'!$E$4:$E$5999,UsefulSeries!$E1822,0)</f>
        <v>-2.9686936953474043E-4</v>
      </c>
      <c r="B1825" s="12">
        <f ca="1">INDEX('Flow probs &amp; rates'!$L$5:$L$5999,UsefulSeries!$E1822,0)*(1-INDEX('Flow probs &amp; rates'!$L$5:$L$5999,UsefulSeries!$E1822,0))/INDEX('Flow probs &amp; rates'!$E$4:$E$5999,UsefulSeries!$E1822,0)</f>
        <v>2.8322974414950738E-2</v>
      </c>
      <c r="C1825" s="12">
        <v>0</v>
      </c>
      <c r="D1825" s="12">
        <v>0</v>
      </c>
      <c r="E1825" s="12">
        <v>0</v>
      </c>
      <c r="F1825" s="12">
        <v>0</v>
      </c>
      <c r="G1825" s="12"/>
      <c r="H1825" s="12"/>
      <c r="I1825" s="12">
        <f ca="1">INDEX('Flow probs &amp; rates'!$L$5:$L$5999,UsefulSeries!$E1822)</f>
        <v>1.7114155532229853E-2</v>
      </c>
      <c r="J1825" s="12"/>
      <c r="K1825" s="12">
        <f>-INDEX('Flow probs &amp; rates'!$E$4:$E$5999,UsefulSeries!$E1822)</f>
        <v>-0.59390871051202609</v>
      </c>
      <c r="L1825" s="12"/>
      <c r="M1825" s="12"/>
      <c r="N1825" s="12"/>
      <c r="O1825" s="12"/>
      <c r="P1825" s="12">
        <f ca="1"/>
        <v>0.61065051688404604</v>
      </c>
      <c r="Q1825" s="12">
        <f ca="1"/>
        <v>35.313426788465819</v>
      </c>
      <c r="R1825" s="12">
        <f ca="1"/>
        <v>0</v>
      </c>
      <c r="S1825" s="12">
        <f ca="1"/>
        <v>0</v>
      </c>
      <c r="T1825" s="12">
        <f ca="1"/>
        <v>0</v>
      </c>
      <c r="U1825" s="12">
        <f ca="1"/>
        <v>0</v>
      </c>
      <c r="V1825" s="12"/>
      <c r="W1825" s="12">
        <f ca="1">INDEX(P$9:P$6003,UsefulSeries!$I1820)</f>
        <v>0</v>
      </c>
      <c r="X1825" s="12">
        <f ca="1">INDEX(Q$9:Q$6003,UsefulSeries!$I1820)</f>
        <v>0</v>
      </c>
      <c r="Y1825" s="12">
        <f ca="1">INDEX(R$9:R$6003,UsefulSeries!$I1820)</f>
        <v>6.9715638657758164E-2</v>
      </c>
      <c r="Z1825" s="12">
        <f ca="1">INDEX(S$9:S$6003,UsefulSeries!$I1820)</f>
        <v>0.55063212314623977</v>
      </c>
      <c r="AA1825" s="12">
        <f ca="1">INDEX(T$9:T$6003,UsefulSeries!$I1820)</f>
        <v>0</v>
      </c>
      <c r="AB1825" s="12">
        <f ca="1">INDEX(U$9:U$6003,UsefulSeries!$I1820)</f>
        <v>0</v>
      </c>
      <c r="AC1825" s="12">
        <f>INDEX( K$9:K$6003,UsefulSeries!$I1820)</f>
        <v>0</v>
      </c>
      <c r="AD1825" s="12">
        <f>INDEX(L$9:L$6003,UsefulSeries!$I1820)</f>
        <v>-5.1367689220794162E-2</v>
      </c>
      <c r="AE1825" s="12"/>
      <c r="AF1825" s="12"/>
      <c r="AG1825" s="12"/>
      <c r="AH1825" s="12"/>
      <c r="AI1825" s="12"/>
      <c r="AJ1825" s="12"/>
      <c r="AK1825" s="12"/>
      <c r="AL1825" s="12"/>
      <c r="AM1825" s="12"/>
      <c r="AN1825" s="12">
        <f t="shared" ca="1" si="270"/>
        <v>0</v>
      </c>
      <c r="AO1825" s="12">
        <f t="shared" ca="1" si="271"/>
        <v>0</v>
      </c>
      <c r="AP1825" s="12">
        <f t="shared" ca="1" si="272"/>
        <v>6.9715638657758164E-2</v>
      </c>
      <c r="AQ1825" s="12">
        <f t="shared" ca="1" si="273"/>
        <v>0.55063212314623977</v>
      </c>
      <c r="AR1825" s="12">
        <f t="shared" ca="1" si="274"/>
        <v>0</v>
      </c>
      <c r="AS1825" s="12">
        <f t="shared" ca="1" si="275"/>
        <v>0</v>
      </c>
      <c r="AT1825" s="12">
        <f t="shared" si="276"/>
        <v>0</v>
      </c>
      <c r="AU1825" s="12">
        <f t="shared" si="277"/>
        <v>-5.1367689220794162E-2</v>
      </c>
      <c r="AV1825" s="12"/>
      <c r="AW1825" s="12">
        <f ca="1">INDEX(I$9:I$6003,UsefulSeries!$I1820)</f>
        <v>0.10681207834959223</v>
      </c>
      <c r="AX1825" s="12"/>
      <c r="AY1825" s="12"/>
      <c r="AZ1825" s="12">
        <f ca="1"/>
        <v>6.971563865775815E-2</v>
      </c>
      <c r="BA1825" s="12"/>
      <c r="BB1825" s="12">
        <f t="shared" ca="1" si="269"/>
        <v>6.971563865775815E-2</v>
      </c>
      <c r="BC1825" s="12"/>
      <c r="BD1825" s="38">
        <f ca="1"/>
        <v>0.11147925651483198</v>
      </c>
    </row>
    <row r="1826" spans="1:56" x14ac:dyDescent="0.35">
      <c r="A1826" s="12">
        <v>0</v>
      </c>
      <c r="B1826" s="12">
        <v>0</v>
      </c>
      <c r="C1826" s="12">
        <f ca="1">INDEX('Flow probs &amp; rates'!$M$5:$M$5999,UsefulSeries!$E1822,0)*(1-INDEX('Flow probs &amp; rates'!$M$5:$M$5999,UsefulSeries!$E1822,0))/INDEX('Flow probs &amp; rates'!$F$4:$F$5999,UsefulSeries!$E1822,0)</f>
        <v>4.8580304649082198</v>
      </c>
      <c r="D1826" s="12">
        <f ca="1">-INDEX('Flow probs &amp; rates'!$M$5:$M$5999,UsefulSeries!$E1822,0)*(INDEX('Flow probs &amp; rates'!$O$5:$O$5999,UsefulSeries!$E1822,0))/INDEX('Flow probs &amp; rates'!$F$4:$F$5999,UsefulSeries!$E1822,0)</f>
        <v>-1.0706642407032383</v>
      </c>
      <c r="E1826" s="12">
        <v>0</v>
      </c>
      <c r="F1826" s="12">
        <v>0</v>
      </c>
      <c r="G1826" s="12"/>
      <c r="H1826" s="12"/>
      <c r="I1826" s="12">
        <f ca="1">INDEX('Flow probs &amp; rates'!$M$5:$M$5999,UsefulSeries!$E1822)</f>
        <v>0.21221626355508347</v>
      </c>
      <c r="J1826" s="12"/>
      <c r="K1826" s="12">
        <f>INDEX('Flow probs &amp; rates'!$F$4:$F$5999,UsefulSeries!$E1822)</f>
        <v>3.4413230267991181E-2</v>
      </c>
      <c r="L1826" s="12">
        <f>-INDEX('Flow probs &amp; rates'!$F$4:$F$5999,UsefulSeries!$E1822)</f>
        <v>-3.4413230267991181E-2</v>
      </c>
      <c r="M1826" s="12"/>
      <c r="N1826" s="12"/>
      <c r="O1826" s="12"/>
      <c r="P1826" s="12">
        <f ca="1"/>
        <v>0</v>
      </c>
      <c r="Q1826" s="12">
        <f ca="1"/>
        <v>0</v>
      </c>
      <c r="R1826" s="12">
        <f ca="1"/>
        <v>0.21819381123361081</v>
      </c>
      <c r="S1826" s="12">
        <f ca="1"/>
        <v>5.6032675741472679E-2</v>
      </c>
      <c r="T1826" s="12">
        <f ca="1"/>
        <v>0</v>
      </c>
      <c r="U1826" s="12">
        <f ca="1"/>
        <v>0</v>
      </c>
      <c r="V1826" s="12"/>
      <c r="W1826" s="12">
        <f ca="1">INDEX(P$10:P$6003,UsefulSeries!$I1820)</f>
        <v>0</v>
      </c>
      <c r="X1826" s="12">
        <f ca="1">INDEX(Q$10:Q$6003,UsefulSeries!$I1820)</f>
        <v>0</v>
      </c>
      <c r="Y1826" s="12">
        <f ca="1">INDEX(R$10:R$6003,UsefulSeries!$I1820)</f>
        <v>0</v>
      </c>
      <c r="Z1826" s="12">
        <f ca="1">INDEX(S$10:S$6003,UsefulSeries!$I1820)</f>
        <v>0</v>
      </c>
      <c r="AA1826" s="12">
        <f ca="1">INDEX(T$10:T$6003,UsefulSeries!$I1820)</f>
        <v>18.749555299649717</v>
      </c>
      <c r="AB1826" s="12">
        <f ca="1">INDEX(U$10:U$6003,UsefulSeries!$I1820)</f>
        <v>0.35782395797826588</v>
      </c>
      <c r="AC1826" s="12">
        <f>INDEX( K$10:K$6003,UsefulSeries!$I1820)</f>
        <v>0.34305760866323876</v>
      </c>
      <c r="AD1826" s="12">
        <f>INDEX(L$10:L$6003,UsefulSeries!$I1820)</f>
        <v>0</v>
      </c>
      <c r="AE1826" s="12"/>
      <c r="AF1826" s="12"/>
      <c r="AG1826" s="12"/>
      <c r="AH1826" s="12"/>
      <c r="AI1826" s="12"/>
      <c r="AJ1826" s="12"/>
      <c r="AK1826" s="12"/>
      <c r="AL1826" s="12"/>
      <c r="AM1826" s="12"/>
      <c r="AN1826" s="12">
        <f t="shared" ca="1" si="270"/>
        <v>0</v>
      </c>
      <c r="AO1826" s="12">
        <f t="shared" ca="1" si="271"/>
        <v>0</v>
      </c>
      <c r="AP1826" s="12">
        <f t="shared" ca="1" si="272"/>
        <v>0</v>
      </c>
      <c r="AQ1826" s="12">
        <f t="shared" ca="1" si="273"/>
        <v>0</v>
      </c>
      <c r="AR1826" s="12">
        <f t="shared" ca="1" si="274"/>
        <v>18.749555299649717</v>
      </c>
      <c r="AS1826" s="12">
        <f t="shared" ca="1" si="275"/>
        <v>0.35782395797826588</v>
      </c>
      <c r="AT1826" s="12">
        <f t="shared" si="276"/>
        <v>0.34305760866323876</v>
      </c>
      <c r="AU1826" s="12">
        <f t="shared" si="277"/>
        <v>0</v>
      </c>
      <c r="AV1826" s="12"/>
      <c r="AW1826" s="12">
        <f ca="1">INDEX(I$10:I$6003,UsefulSeries!$I1820)</f>
        <v>1.8652817523815653E-2</v>
      </c>
      <c r="AX1826" s="12"/>
      <c r="AY1826" s="12"/>
      <c r="AZ1826" s="12">
        <f ca="1"/>
        <v>0.35782395797826594</v>
      </c>
      <c r="BA1826" s="12"/>
      <c r="BB1826" s="12">
        <f t="shared" ca="1" si="269"/>
        <v>0.35782395797826594</v>
      </c>
      <c r="BC1826" s="12"/>
      <c r="BD1826" s="38">
        <f ca="1"/>
        <v>1.8530099450003126E-2</v>
      </c>
    </row>
    <row r="1827" spans="1:56" x14ac:dyDescent="0.35">
      <c r="A1827" s="12">
        <v>0</v>
      </c>
      <c r="B1827" s="12">
        <v>0</v>
      </c>
      <c r="C1827" s="12">
        <f ca="1">-INDEX('Flow probs &amp; rates'!$M$5:$M$5999,UsefulSeries!$E1822,0)*(INDEX('Flow probs &amp; rates'!$O$5:$O$5999,UsefulSeries!$E1822,0))/INDEX('Flow probs &amp; rates'!$F$4:$F$5999,UsefulSeries!$E1822,0)</f>
        <v>-1.0706642407032383</v>
      </c>
      <c r="D1827" s="12">
        <f ca="1">INDEX('Flow probs &amp; rates'!$O$5:$O$5999,UsefulSeries!$E1822,0)*(1-INDEX('Flow probs &amp; rates'!$O$5:$O$5999,UsefulSeries!$E1822,0))/INDEX('Flow probs &amp; rates'!$F$4:$F$5999,UsefulSeries!$E1822,0)</f>
        <v>4.1692156967201734</v>
      </c>
      <c r="E1827" s="12">
        <v>0</v>
      </c>
      <c r="F1827" s="12">
        <v>0</v>
      </c>
      <c r="G1827" s="12"/>
      <c r="H1827" s="12"/>
      <c r="I1827" s="12">
        <f ca="1">INDEX('Flow probs &amp; rates'!$O$5:$O$5999,UsefulSeries!$E1822)</f>
        <v>0.17362012900326498</v>
      </c>
      <c r="J1827" s="12"/>
      <c r="K1827" s="12"/>
      <c r="L1827" s="12">
        <f>-INDEX('Flow probs &amp; rates'!$F$4:$F$5999,UsefulSeries!$E1822)</f>
        <v>-3.4413230267991181E-2</v>
      </c>
      <c r="M1827" s="12"/>
      <c r="N1827" s="12"/>
      <c r="O1827" s="12"/>
      <c r="P1827" s="12">
        <f ca="1"/>
        <v>0</v>
      </c>
      <c r="Q1827" s="12">
        <f ca="1"/>
        <v>0</v>
      </c>
      <c r="R1827" s="12">
        <f ca="1"/>
        <v>5.6032675741472686E-2</v>
      </c>
      <c r="S1827" s="12">
        <f ca="1"/>
        <v>0.25424258645605363</v>
      </c>
      <c r="T1827" s="12">
        <f ca="1"/>
        <v>0</v>
      </c>
      <c r="U1827" s="12">
        <f ca="1"/>
        <v>0</v>
      </c>
      <c r="V1827" s="12"/>
      <c r="W1827" s="12">
        <f ca="1">INDEX(P$11:P$6003,UsefulSeries!$I1820)</f>
        <v>0</v>
      </c>
      <c r="X1827" s="12">
        <f ca="1">INDEX(Q$11:Q$6003,UsefulSeries!$I1820)</f>
        <v>0</v>
      </c>
      <c r="Y1827" s="12">
        <f ca="1">INDEX(R$11:R$6003,UsefulSeries!$I1820)</f>
        <v>0</v>
      </c>
      <c r="Z1827" s="12">
        <f ca="1">INDEX(S$11:S$6003,UsefulSeries!$I1820)</f>
        <v>0</v>
      </c>
      <c r="AA1827" s="12">
        <f ca="1">INDEX(T$11:T$6003,UsefulSeries!$I1820)</f>
        <v>0.35782395797826583</v>
      </c>
      <c r="AB1827" s="12">
        <f ca="1">INDEX(U$11:U$6003,UsefulSeries!$I1820)</f>
        <v>15.527791752251765</v>
      </c>
      <c r="AC1827" s="12">
        <f>INDEX( K$11:K$6003,UsefulSeries!$I1820)</f>
        <v>0</v>
      </c>
      <c r="AD1827" s="12">
        <f>INDEX(L$11:L$6003,UsefulSeries!$I1820)</f>
        <v>0.34305760866323876</v>
      </c>
      <c r="AE1827" s="12"/>
      <c r="AF1827" s="12"/>
      <c r="AG1827" s="12"/>
      <c r="AH1827" s="12"/>
      <c r="AI1827" s="12"/>
      <c r="AJ1827" s="12"/>
      <c r="AK1827" s="12"/>
      <c r="AL1827" s="12"/>
      <c r="AM1827" s="12"/>
      <c r="AN1827" s="12">
        <f t="shared" ca="1" si="270"/>
        <v>0</v>
      </c>
      <c r="AO1827" s="12">
        <f t="shared" ca="1" si="271"/>
        <v>0</v>
      </c>
      <c r="AP1827" s="12">
        <f t="shared" ca="1" si="272"/>
        <v>0</v>
      </c>
      <c r="AQ1827" s="12">
        <f t="shared" ca="1" si="273"/>
        <v>0</v>
      </c>
      <c r="AR1827" s="12">
        <f t="shared" ca="1" si="274"/>
        <v>0.35782395797826583</v>
      </c>
      <c r="AS1827" s="12">
        <f t="shared" ca="1" si="275"/>
        <v>15.527791752251765</v>
      </c>
      <c r="AT1827" s="12">
        <f t="shared" si="276"/>
        <v>0</v>
      </c>
      <c r="AU1827" s="12">
        <f t="shared" si="277"/>
        <v>0.34305760866323876</v>
      </c>
      <c r="AV1827" s="12"/>
      <c r="AW1827" s="12">
        <f ca="1">INDEX(I$11:I$6003,UsefulSeries!$I1820)</f>
        <v>2.2614260841920794E-2</v>
      </c>
      <c r="AX1827" s="12"/>
      <c r="AY1827" s="12"/>
      <c r="AZ1827" s="12">
        <f ca="1"/>
        <v>0.35782395797826588</v>
      </c>
      <c r="BA1827" s="12"/>
      <c r="BB1827" s="12">
        <f t="shared" ca="1" si="269"/>
        <v>0.35782395797826588</v>
      </c>
      <c r="BC1827" s="12"/>
      <c r="BD1827" s="38">
        <f ca="1"/>
        <v>2.1344563902340706E-2</v>
      </c>
    </row>
    <row r="1828" spans="1:56" x14ac:dyDescent="0.35">
      <c r="A1828" s="12">
        <v>0</v>
      </c>
      <c r="B1828" s="12">
        <v>0</v>
      </c>
      <c r="C1828" s="12">
        <v>0</v>
      </c>
      <c r="D1828" s="12">
        <v>0</v>
      </c>
      <c r="E1828" s="12">
        <f ca="1">INDEX('Flow probs &amp; rates'!$P$5:$P$5999,UsefulSeries!$E1822,0)*(1-INDEX('Flow probs &amp; rates'!$P$5:$P$5999,UsefulSeries!$E1822,0))/INDEX('Flow probs &amp; rates'!$G$4:$G$5999,UsefulSeries!$E1822,0)</f>
        <v>6.6263150295998788E-2</v>
      </c>
      <c r="F1828" s="12">
        <f ca="1">-INDEX('Flow probs &amp; rates'!$P$5:$P$5999,UsefulSeries!$E1822,0)*(INDEX('Flow probs &amp; rates'!$Q$5:$Q$5999,UsefulSeries!$E1822,0))/INDEX('Flow probs &amp; rates'!$G$4:$G$5999,UsefulSeries!$E1822,0)</f>
        <v>-1.2094111002577963E-3</v>
      </c>
      <c r="G1828" s="12"/>
      <c r="H1828" s="12"/>
      <c r="I1828" s="12">
        <f ca="1">INDEX('Flow probs &amp; rates'!$P$5:$P$5999,UsefulSeries!$E1822)</f>
        <v>2.5266979345041615E-2</v>
      </c>
      <c r="J1828" s="12"/>
      <c r="K1828" s="12">
        <f>INDEX('Flow probs &amp; rates'!$G$4:$G$5999,UsefulSeries!$E1822)</f>
        <v>0.37167805921998276</v>
      </c>
      <c r="L1828" s="12"/>
      <c r="M1828" s="12"/>
      <c r="N1828" s="12"/>
      <c r="O1828" s="12"/>
      <c r="P1828" s="12">
        <f ca="1"/>
        <v>0</v>
      </c>
      <c r="Q1828" s="12">
        <f ca="1"/>
        <v>0</v>
      </c>
      <c r="R1828" s="12">
        <f ca="1"/>
        <v>0</v>
      </c>
      <c r="S1828" s="12">
        <f ca="1"/>
        <v>0</v>
      </c>
      <c r="T1828" s="12">
        <f ca="1"/>
        <v>15.098433032420347</v>
      </c>
      <c r="U1828" s="12">
        <f ca="1"/>
        <v>0.38840164543064143</v>
      </c>
      <c r="V1828" s="12"/>
      <c r="W1828" s="12"/>
      <c r="X1828" s="12"/>
      <c r="Y1828" s="12"/>
      <c r="Z1828" s="12"/>
      <c r="AA1828" s="12"/>
      <c r="AB1828" s="12"/>
      <c r="AC1828" s="12"/>
      <c r="AD1828" s="12"/>
      <c r="AE1828" s="12">
        <f t="array" ref="AE1828:AJ1829">TRANSPOSE(AC1822:AD1827)</f>
        <v>-0.60557470211596709</v>
      </c>
      <c r="AF1828" s="12">
        <v>-0.60557470211596709</v>
      </c>
      <c r="AG1828" s="12">
        <v>5.1367689220794162E-2</v>
      </c>
      <c r="AH1828" s="12">
        <v>0</v>
      </c>
      <c r="AI1828" s="12">
        <v>0.34305760866323876</v>
      </c>
      <c r="AJ1828" s="12">
        <v>0</v>
      </c>
      <c r="AK1828" s="12"/>
      <c r="AL1828" s="12"/>
      <c r="AM1828" s="12"/>
      <c r="AN1828" s="12">
        <f t="shared" si="270"/>
        <v>-0.60557470211596709</v>
      </c>
      <c r="AO1828" s="12">
        <f t="shared" si="271"/>
        <v>-0.60557470211596709</v>
      </c>
      <c r="AP1828" s="12">
        <f t="shared" si="272"/>
        <v>5.1367689220794162E-2</v>
      </c>
      <c r="AQ1828" s="12">
        <f t="shared" si="273"/>
        <v>0</v>
      </c>
      <c r="AR1828" s="12">
        <f t="shared" si="274"/>
        <v>0.34305760866323876</v>
      </c>
      <c r="AS1828" s="12">
        <f t="shared" si="275"/>
        <v>0</v>
      </c>
      <c r="AT1828" s="12">
        <f t="shared" si="276"/>
        <v>0</v>
      </c>
      <c r="AU1828" s="12">
        <f t="shared" si="277"/>
        <v>0</v>
      </c>
      <c r="AV1828" s="12"/>
      <c r="AW1828" s="12"/>
      <c r="AX1828" s="12">
        <f>INDEX($N$6:$N$6003,UsefulSeries!$K1820)</f>
        <v>-2.6255126322455302E-3</v>
      </c>
      <c r="AY1828" s="12"/>
      <c r="AZ1828" s="12"/>
      <c r="BA1828" s="12"/>
      <c r="BB1828" s="12">
        <f t="shared" si="269"/>
        <v>-2.6255126322455302E-3</v>
      </c>
      <c r="BC1828" s="12"/>
      <c r="BD1828" s="38">
        <f ca="1"/>
        <v>8.0314128764088083E-3</v>
      </c>
    </row>
    <row r="1829" spans="1:56" x14ac:dyDescent="0.35">
      <c r="A1829" s="12">
        <v>0</v>
      </c>
      <c r="B1829" s="12">
        <v>0</v>
      </c>
      <c r="C1829" s="12">
        <v>0</v>
      </c>
      <c r="D1829" s="12">
        <v>0</v>
      </c>
      <c r="E1829" s="12">
        <f ca="1">-INDEX('Flow probs &amp; rates'!$P$5:$P$5999,UsefulSeries!$E1822,0)*(INDEX('Flow probs &amp; rates'!$Q$5:$Q$5999,UsefulSeries!$E1822,0))/INDEX('Flow probs &amp; rates'!$G$4:$G$5999,UsefulSeries!$E1822,0)</f>
        <v>-1.2094111002577963E-3</v>
      </c>
      <c r="F1829" s="12">
        <f ca="1">INDEX('Flow probs &amp; rates'!$Q$5:$Q$5999,UsefulSeries!$E1822,0)*(1-INDEX('Flow probs &amp; rates'!$Q$5:$Q$5999,UsefulSeries!$E1822,0))/INDEX('Flow probs &amp; rates'!$G$4:$G$5999,UsefulSeries!$E1822,0)</f>
        <v>4.7013736220561285E-2</v>
      </c>
      <c r="G1829" s="12"/>
      <c r="H1829" s="12"/>
      <c r="I1829" s="12">
        <f ca="1">INDEX('Flow probs &amp; rates'!$Q$5:$Q$5999,UsefulSeries!$E1822)</f>
        <v>1.7790475244565937E-2</v>
      </c>
      <c r="J1829" s="12"/>
      <c r="K1829" s="12"/>
      <c r="L1829" s="12">
        <f>INDEX('Flow probs &amp; rates'!$G$4:$G$5999,UsefulSeries!$E1822)</f>
        <v>0.37167805921998276</v>
      </c>
      <c r="M1829" s="12"/>
      <c r="N1829" s="12"/>
      <c r="O1829" s="12"/>
      <c r="P1829" s="12">
        <f ca="1"/>
        <v>0</v>
      </c>
      <c r="Q1829" s="12">
        <f ca="1"/>
        <v>0</v>
      </c>
      <c r="R1829" s="12">
        <f ca="1"/>
        <v>0</v>
      </c>
      <c r="S1829" s="12">
        <f ca="1"/>
        <v>0</v>
      </c>
      <c r="T1829" s="12">
        <f ca="1"/>
        <v>0.38840164543064143</v>
      </c>
      <c r="U1829" s="12">
        <f ca="1"/>
        <v>21.280370753086213</v>
      </c>
      <c r="V1829" s="12"/>
      <c r="W1829" s="12"/>
      <c r="X1829" s="12"/>
      <c r="Y1829" s="12"/>
      <c r="Z1829" s="12"/>
      <c r="AA1829" s="12"/>
      <c r="AB1829" s="12"/>
      <c r="AC1829" s="12"/>
      <c r="AD1829" s="12"/>
      <c r="AE1829" s="12">
        <v>0.60557470211596709</v>
      </c>
      <c r="AF1829" s="12">
        <v>0</v>
      </c>
      <c r="AG1829" s="12">
        <v>-5.1367689220794162E-2</v>
      </c>
      <c r="AH1829" s="12">
        <v>-5.1367689220794162E-2</v>
      </c>
      <c r="AI1829" s="12">
        <v>0</v>
      </c>
      <c r="AJ1829" s="12">
        <v>0.34305760866323876</v>
      </c>
      <c r="AK1829" s="12"/>
      <c r="AL1829" s="12"/>
      <c r="AM1829" s="12"/>
      <c r="AN1829" s="12">
        <f t="shared" si="270"/>
        <v>0.60557470211596709</v>
      </c>
      <c r="AO1829" s="12">
        <f t="shared" si="271"/>
        <v>0</v>
      </c>
      <c r="AP1829" s="12">
        <f t="shared" si="272"/>
        <v>-5.1367689220794162E-2</v>
      </c>
      <c r="AQ1829" s="12">
        <f t="shared" si="273"/>
        <v>-5.1367689220794162E-2</v>
      </c>
      <c r="AR1829" s="12">
        <f t="shared" si="274"/>
        <v>0</v>
      </c>
      <c r="AS1829" s="12">
        <f t="shared" si="275"/>
        <v>0.34305760866323876</v>
      </c>
      <c r="AT1829" s="12">
        <f t="shared" si="276"/>
        <v>0</v>
      </c>
      <c r="AU1829" s="12">
        <f t="shared" si="277"/>
        <v>0</v>
      </c>
      <c r="AV1829" s="12"/>
      <c r="AW1829" s="12"/>
      <c r="AX1829" s="12">
        <f>INDEX('Margin error adjustment'!N$7:N$6003,UsefulSeries!$K1820)</f>
        <v>3.5379775820937251E-3</v>
      </c>
      <c r="AY1829" s="12"/>
      <c r="AZ1829" s="12"/>
      <c r="BA1829" s="12"/>
      <c r="BB1829" s="12">
        <f t="shared" si="269"/>
        <v>3.5379775820937251E-3</v>
      </c>
      <c r="BC1829" s="12"/>
      <c r="BD1829" s="38">
        <f ca="1"/>
        <v>5.759820110142172E-2</v>
      </c>
    </row>
    <row r="1830" spans="1:56" x14ac:dyDescent="0.35">
      <c r="A1830" s="12">
        <f ca="1">INDEX('Flow probs &amp; rates'!$K$5:$K$5999,UsefulSeries!$E1828,0)*(1-INDEX('Flow probs &amp; rates'!$K$5:$K$5999,UsefulSeries!$E1828,0))/INDEX('Flow probs &amp; rates'!$E$4:$E$5999,UsefulSeries!$E1828,0)</f>
        <v>1.7106246465656023E-2</v>
      </c>
      <c r="B1830" s="12">
        <f ca="1">-INDEX('Flow probs &amp; rates'!$K$5:$K$5999,UsefulSeries!$E1828,0)*(INDEX('Flow probs &amp; rates'!$L$5:$L$5999,UsefulSeries!$E1828,0))/INDEX('Flow probs &amp; rates'!$E$4:$E$5999,UsefulSeries!$E1828,0)</f>
        <v>-2.8281525894301483E-4</v>
      </c>
      <c r="C1830" s="12">
        <v>0</v>
      </c>
      <c r="D1830" s="12">
        <v>0</v>
      </c>
      <c r="E1830" s="12">
        <v>0</v>
      </c>
      <c r="F1830" s="12">
        <v>0</v>
      </c>
      <c r="G1830" s="12"/>
      <c r="H1830" s="12"/>
      <c r="I1830" s="12">
        <f ca="1">INDEX('Flow probs &amp; rates'!$K$5:$K$5999,UsefulSeries!$E1828)</f>
        <v>1.0254540173730856E-2</v>
      </c>
      <c r="J1830" s="12"/>
      <c r="K1830" s="12">
        <f>-INDEX('Flow probs &amp; rates'!$E$4:$E$5999,UsefulSeries!$E1828)</f>
        <v>-0.59331452986679323</v>
      </c>
      <c r="L1830" s="12">
        <f>INDEX('Flow probs &amp; rates'!$E$4:$E$5999,UsefulSeries!$E1828)</f>
        <v>0.59331452986679323</v>
      </c>
      <c r="M1830" s="12"/>
      <c r="N1830" s="12"/>
      <c r="O1830" s="12"/>
      <c r="P1830" s="12">
        <f t="array" aca="1" ref="P1830:U1835" ca="1">MINVERSE(A1830:F1835)</f>
        <v>58.468255381693766</v>
      </c>
      <c r="Q1830" s="12">
        <f ca="1"/>
        <v>0.60953916283373943</v>
      </c>
      <c r="R1830" s="12">
        <f ca="1"/>
        <v>0</v>
      </c>
      <c r="S1830" s="12">
        <f ca="1"/>
        <v>0</v>
      </c>
      <c r="T1830" s="12">
        <f ca="1"/>
        <v>0</v>
      </c>
      <c r="U1830" s="12">
        <f ca="1"/>
        <v>0</v>
      </c>
      <c r="V1830" s="12"/>
      <c r="W1830" s="12">
        <f ca="1">INDEX(P$6:P$6003,UsefulSeries!$I1828)</f>
        <v>35.478189247629487</v>
      </c>
      <c r="X1830" s="12">
        <f ca="1">INDEX(Q$6:Q$6003,UsefulSeries!$I1828)</f>
        <v>0.62073793893424933</v>
      </c>
      <c r="Y1830" s="12">
        <f ca="1">INDEX(R$6:R$6003,UsefulSeries!$I1828)</f>
        <v>0</v>
      </c>
      <c r="Z1830" s="12">
        <f ca="1">INDEX(S$6:S$6003,UsefulSeries!$I1828)</f>
        <v>0</v>
      </c>
      <c r="AA1830" s="12">
        <f ca="1">INDEX(T$6:T$6003,UsefulSeries!$I1828)</f>
        <v>0</v>
      </c>
      <c r="AB1830" s="12">
        <f ca="1">INDEX(U$6:U$6003,UsefulSeries!$I1828)</f>
        <v>0</v>
      </c>
      <c r="AC1830" s="12">
        <f>INDEX( K$6:K$6003,UsefulSeries!$I1828)</f>
        <v>-0.60294918948372156</v>
      </c>
      <c r="AD1830" s="12">
        <f>INDEX(L$6:L$6003,UsefulSeries!$I1828)</f>
        <v>0.60294918948372156</v>
      </c>
      <c r="AE1830" s="12"/>
      <c r="AF1830" s="12"/>
      <c r="AG1830" s="12"/>
      <c r="AH1830" s="12"/>
      <c r="AI1830" s="12"/>
      <c r="AJ1830" s="12"/>
      <c r="AK1830" s="12"/>
      <c r="AL1830" s="12"/>
      <c r="AM1830" s="12"/>
      <c r="AN1830" s="12">
        <f t="shared" ca="1" si="270"/>
        <v>35.478189247629487</v>
      </c>
      <c r="AO1830" s="12">
        <f t="shared" ca="1" si="271"/>
        <v>0.62073793893424933</v>
      </c>
      <c r="AP1830" s="12">
        <f t="shared" ca="1" si="272"/>
        <v>0</v>
      </c>
      <c r="AQ1830" s="12">
        <f t="shared" ca="1" si="273"/>
        <v>0</v>
      </c>
      <c r="AR1830" s="12">
        <f t="shared" ca="1" si="274"/>
        <v>0</v>
      </c>
      <c r="AS1830" s="12">
        <f t="shared" ca="1" si="275"/>
        <v>0</v>
      </c>
      <c r="AT1830" s="12">
        <f t="shared" si="276"/>
        <v>-0.60294918948372156</v>
      </c>
      <c r="AU1830" s="12">
        <f t="shared" si="277"/>
        <v>0.60294918948372156</v>
      </c>
      <c r="AV1830" s="12"/>
      <c r="AW1830" s="12">
        <f ca="1">INDEX(I$6:I$6003,UsefulSeries!$I1828)</f>
        <v>1.7297569582584917E-2</v>
      </c>
      <c r="AX1830" s="12"/>
      <c r="AY1830" s="12"/>
      <c r="AZ1830" s="12">
        <f t="array" aca="1" ref="AZ1830:AZ1835" ca="1">MMULT(W1830:AB1835,AW1830:AW1835)</f>
        <v>0.62073793893424933</v>
      </c>
      <c r="BA1830" s="12"/>
      <c r="BB1830" s="12">
        <f t="shared" ca="1" si="269"/>
        <v>0.62073793893424933</v>
      </c>
      <c r="BC1830" s="12"/>
      <c r="BD1830" s="38">
        <f t="array" aca="1" ref="BD1830:BD1837" ca="1">MMULT(MINVERSE(AN1830:AU1837),BB1830:BB1837)</f>
        <v>1.6883628125049017E-2</v>
      </c>
    </row>
    <row r="1831" spans="1:56" x14ac:dyDescent="0.35">
      <c r="A1831" s="12">
        <f ca="1">-INDEX('Flow probs &amp; rates'!$K$5:$K$5999,UsefulSeries!$E1828,0)*(INDEX('Flow probs &amp; rates'!$L$5:$L$5999,UsefulSeries!$E1828,0))/INDEX('Flow probs &amp; rates'!$E$4:$E$5999,UsefulSeries!$E1828,0)</f>
        <v>-2.8281525894301483E-4</v>
      </c>
      <c r="B1831" s="12">
        <f ca="1">INDEX('Flow probs &amp; rates'!$L$5:$L$5999,UsefulSeries!$E1828,0)*(1-INDEX('Flow probs &amp; rates'!$L$5:$L$5999,UsefulSeries!$E1828,0))/INDEX('Flow probs &amp; rates'!$E$4:$E$5999,UsefulSeries!$E1828,0)</f>
        <v>2.7128223736840342E-2</v>
      </c>
      <c r="C1831" s="12">
        <v>0</v>
      </c>
      <c r="D1831" s="12">
        <v>0</v>
      </c>
      <c r="E1831" s="12">
        <v>0</v>
      </c>
      <c r="F1831" s="12">
        <v>0</v>
      </c>
      <c r="G1831" s="12"/>
      <c r="H1831" s="12"/>
      <c r="I1831" s="12">
        <f ca="1">INDEX('Flow probs &amp; rates'!$L$5:$L$5999,UsefulSeries!$E1828)</f>
        <v>1.6363327809547312E-2</v>
      </c>
      <c r="J1831" s="12"/>
      <c r="K1831" s="12">
        <f>-INDEX('Flow probs &amp; rates'!$E$4:$E$5999,UsefulSeries!$E1828)</f>
        <v>-0.59331452986679323</v>
      </c>
      <c r="L1831" s="12"/>
      <c r="M1831" s="12"/>
      <c r="N1831" s="12"/>
      <c r="O1831" s="12"/>
      <c r="P1831" s="12">
        <f ca="1"/>
        <v>0.60953916283373943</v>
      </c>
      <c r="Q1831" s="12">
        <f ca="1"/>
        <v>36.868333020194413</v>
      </c>
      <c r="R1831" s="12">
        <f ca="1"/>
        <v>0</v>
      </c>
      <c r="S1831" s="12">
        <f ca="1"/>
        <v>0</v>
      </c>
      <c r="T1831" s="12">
        <f ca="1"/>
        <v>0</v>
      </c>
      <c r="U1831" s="12">
        <f ca="1"/>
        <v>0</v>
      </c>
      <c r="V1831" s="12"/>
      <c r="W1831" s="12">
        <f ca="1">INDEX(P$7:P$6003,UsefulSeries!$I1828)</f>
        <v>0.62073793893424933</v>
      </c>
      <c r="X1831" s="12">
        <f ca="1">INDEX(Q$7:Q$6003,UsefulSeries!$I1828)</f>
        <v>53.697937762728365</v>
      </c>
      <c r="Y1831" s="12">
        <f ca="1">INDEX(R$7:R$6003,UsefulSeries!$I1828)</f>
        <v>0</v>
      </c>
      <c r="Z1831" s="12">
        <f ca="1">INDEX(S$7:S$6003,UsefulSeries!$I1828)</f>
        <v>0</v>
      </c>
      <c r="AA1831" s="12">
        <f ca="1">INDEX(T$7:T$6003,UsefulSeries!$I1828)</f>
        <v>0</v>
      </c>
      <c r="AB1831" s="12">
        <f ca="1">INDEX(U$7:U$6003,UsefulSeries!$I1828)</f>
        <v>0</v>
      </c>
      <c r="AC1831" s="12">
        <f>INDEX( K$7:K$6003,UsefulSeries!$I1828,1)</f>
        <v>-0.60294918948372156</v>
      </c>
      <c r="AD1831" s="12">
        <f>INDEX(L$7:L$6003,UsefulSeries!$I1828,1)</f>
        <v>0</v>
      </c>
      <c r="AE1831" s="12"/>
      <c r="AF1831" s="12"/>
      <c r="AG1831" s="12"/>
      <c r="AH1831" s="12"/>
      <c r="AI1831" s="12"/>
      <c r="AJ1831" s="12"/>
      <c r="AK1831" s="12"/>
      <c r="AL1831" s="12"/>
      <c r="AM1831" s="12"/>
      <c r="AN1831" s="12">
        <f t="shared" ca="1" si="270"/>
        <v>0.62073793893424933</v>
      </c>
      <c r="AO1831" s="12">
        <f t="shared" ca="1" si="271"/>
        <v>53.697937762728365</v>
      </c>
      <c r="AP1831" s="12">
        <f t="shared" ca="1" si="272"/>
        <v>0</v>
      </c>
      <c r="AQ1831" s="12">
        <f t="shared" ca="1" si="273"/>
        <v>0</v>
      </c>
      <c r="AR1831" s="12">
        <f t="shared" ca="1" si="274"/>
        <v>0</v>
      </c>
      <c r="AS1831" s="12">
        <f t="shared" ca="1" si="275"/>
        <v>0</v>
      </c>
      <c r="AT1831" s="12">
        <f t="shared" si="276"/>
        <v>-0.60294918948372156</v>
      </c>
      <c r="AU1831" s="12">
        <f t="shared" si="277"/>
        <v>0</v>
      </c>
      <c r="AV1831" s="12"/>
      <c r="AW1831" s="12">
        <f ca="1">INDEX(I$7:I$6003,UsefulSeries!$I1828)</f>
        <v>1.1359853034549571E-2</v>
      </c>
      <c r="AX1831" s="12"/>
      <c r="AY1831" s="12"/>
      <c r="AZ1831" s="12">
        <f ca="1"/>
        <v>0.62073793893424933</v>
      </c>
      <c r="BA1831" s="12"/>
      <c r="BB1831" s="12">
        <f t="shared" ca="1" si="269"/>
        <v>0.62073793893424933</v>
      </c>
      <c r="BC1831" s="12"/>
      <c r="BD1831" s="38">
        <f ca="1"/>
        <v>1.2851351023981189E-2</v>
      </c>
    </row>
    <row r="1832" spans="1:56" x14ac:dyDescent="0.35">
      <c r="A1832" s="12">
        <v>0</v>
      </c>
      <c r="B1832" s="12">
        <v>0</v>
      </c>
      <c r="C1832" s="12">
        <f ca="1">INDEX('Flow probs &amp; rates'!$M$5:$M$5999,UsefulSeries!$E1828,0)*(1-INDEX('Flow probs &amp; rates'!$M$5:$M$5999,UsefulSeries!$E1828,0))/INDEX('Flow probs &amp; rates'!$F$4:$F$5999,UsefulSeries!$E1828,0)</f>
        <v>5.0868612498367485</v>
      </c>
      <c r="D1832" s="12">
        <f ca="1">-INDEX('Flow probs &amp; rates'!$M$5:$M$5999,UsefulSeries!$E1828,0)*(INDEX('Flow probs &amp; rates'!$O$5:$O$5999,UsefulSeries!$E1828,0))/INDEX('Flow probs &amp; rates'!$F$4:$F$5999,UsefulSeries!$E1828,0)</f>
        <v>-1.123655891790257</v>
      </c>
      <c r="E1832" s="12">
        <v>0</v>
      </c>
      <c r="F1832" s="12">
        <v>0</v>
      </c>
      <c r="G1832" s="12"/>
      <c r="H1832" s="12"/>
      <c r="I1832" s="12">
        <f ca="1">INDEX('Flow probs &amp; rates'!$M$5:$M$5999,UsefulSeries!$E1828)</f>
        <v>0.21306087842605248</v>
      </c>
      <c r="J1832" s="12"/>
      <c r="K1832" s="12">
        <f>INDEX('Flow probs &amp; rates'!$F$4:$F$5999,UsefulSeries!$E1828)</f>
        <v>3.2960588519246957E-2</v>
      </c>
      <c r="L1832" s="12">
        <f>-INDEX('Flow probs &amp; rates'!$F$4:$F$5999,UsefulSeries!$E1828)</f>
        <v>-3.2960588519246957E-2</v>
      </c>
      <c r="M1832" s="12"/>
      <c r="N1832" s="12"/>
      <c r="O1832" s="12"/>
      <c r="P1832" s="12">
        <f ca="1"/>
        <v>0</v>
      </c>
      <c r="Q1832" s="12">
        <f ca="1"/>
        <v>0</v>
      </c>
      <c r="R1832" s="12">
        <f ca="1"/>
        <v>0.2084600686629261</v>
      </c>
      <c r="S1832" s="12">
        <f ca="1"/>
        <v>5.3759737176746383E-2</v>
      </c>
      <c r="T1832" s="12">
        <f ca="1"/>
        <v>0</v>
      </c>
      <c r="U1832" s="12">
        <f ca="1"/>
        <v>0</v>
      </c>
      <c r="V1832" s="12"/>
      <c r="W1832" s="12">
        <f ca="1">INDEX(P$8:P$6003,UsefulSeries!$I1828)</f>
        <v>0</v>
      </c>
      <c r="X1832" s="12">
        <f ca="1">INDEX(Q$8:Q$6003,UsefulSeries!$I1828)</f>
        <v>0</v>
      </c>
      <c r="Y1832" s="12">
        <f ca="1">INDEX(R$8:R$6003,UsefulSeries!$I1828)</f>
        <v>0.44673111627979972</v>
      </c>
      <c r="Z1832" s="12">
        <f ca="1">INDEX(S$8:S$6003,UsefulSeries!$I1828)</f>
        <v>7.3433080835102596E-2</v>
      </c>
      <c r="AA1832" s="12">
        <f ca="1">INDEX(T$8:T$6003,UsefulSeries!$I1828)</f>
        <v>0</v>
      </c>
      <c r="AB1832" s="12">
        <f ca="1">INDEX(U$8:U$6003,UsefulSeries!$I1828)</f>
        <v>0</v>
      </c>
      <c r="AC1832" s="12">
        <f>INDEX( K$8:K$6003,UsefulSeries!$I1828)</f>
        <v>5.4905666802887887E-2</v>
      </c>
      <c r="AD1832" s="12">
        <f>INDEX(L$8:L$6003,UsefulSeries!$I1828)</f>
        <v>-5.4905666802887887E-2</v>
      </c>
      <c r="AE1832" s="12"/>
      <c r="AF1832" s="12"/>
      <c r="AG1832" s="12"/>
      <c r="AH1832" s="12"/>
      <c r="AI1832" s="12"/>
      <c r="AJ1832" s="12"/>
      <c r="AK1832" s="12"/>
      <c r="AL1832" s="12"/>
      <c r="AM1832" s="12"/>
      <c r="AN1832" s="12">
        <f t="shared" ca="1" si="270"/>
        <v>0</v>
      </c>
      <c r="AO1832" s="12">
        <f t="shared" ca="1" si="271"/>
        <v>0</v>
      </c>
      <c r="AP1832" s="12">
        <f t="shared" ca="1" si="272"/>
        <v>0.44673111627979972</v>
      </c>
      <c r="AQ1832" s="12">
        <f t="shared" ca="1" si="273"/>
        <v>7.3433080835102596E-2</v>
      </c>
      <c r="AR1832" s="12">
        <f t="shared" ca="1" si="274"/>
        <v>0</v>
      </c>
      <c r="AS1832" s="12">
        <f t="shared" ca="1" si="275"/>
        <v>0</v>
      </c>
      <c r="AT1832" s="12">
        <f t="shared" si="276"/>
        <v>5.4905666802887887E-2</v>
      </c>
      <c r="AU1832" s="12">
        <f t="shared" si="277"/>
        <v>-5.4905666802887887E-2</v>
      </c>
      <c r="AV1832" s="12"/>
      <c r="AW1832" s="12">
        <f ca="1">INDEX(I$8:I$6003,UsefulSeries!$I1828)</f>
        <v>0.14708265672354973</v>
      </c>
      <c r="AX1832" s="12"/>
      <c r="AY1832" s="12"/>
      <c r="AZ1832" s="12">
        <f ca="1"/>
        <v>7.343308083510261E-2</v>
      </c>
      <c r="BA1832" s="12"/>
      <c r="BB1832" s="12">
        <f t="shared" ca="1" si="269"/>
        <v>7.343308083510261E-2</v>
      </c>
      <c r="BC1832" s="12"/>
      <c r="BD1832" s="38">
        <f ca="1"/>
        <v>0.14754326768908591</v>
      </c>
    </row>
    <row r="1833" spans="1:56" x14ac:dyDescent="0.35">
      <c r="A1833" s="12">
        <v>0</v>
      </c>
      <c r="B1833" s="12">
        <v>0</v>
      </c>
      <c r="C1833" s="12">
        <f ca="1">-INDEX('Flow probs &amp; rates'!$M$5:$M$5999,UsefulSeries!$E1828,0)*(INDEX('Flow probs &amp; rates'!$O$5:$O$5999,UsefulSeries!$E1828,0))/INDEX('Flow probs &amp; rates'!$F$4:$F$5999,UsefulSeries!$E1828,0)</f>
        <v>-1.123655891790257</v>
      </c>
      <c r="D1833" s="12">
        <f ca="1">INDEX('Flow probs &amp; rates'!$O$5:$O$5999,UsefulSeries!$E1828,0)*(1-INDEX('Flow probs &amp; rates'!$O$5:$O$5999,UsefulSeries!$E1828,0))/INDEX('Flow probs &amp; rates'!$F$4:$F$5999,UsefulSeries!$E1828,0)</f>
        <v>4.3571155042293839</v>
      </c>
      <c r="E1833" s="12">
        <v>0</v>
      </c>
      <c r="F1833" s="12">
        <v>0</v>
      </c>
      <c r="G1833" s="12"/>
      <c r="H1833" s="12"/>
      <c r="I1833" s="12">
        <f ca="1">INDEX('Flow probs &amp; rates'!$O$5:$O$5999,UsefulSeries!$E1828)</f>
        <v>0.17382993893635168</v>
      </c>
      <c r="J1833" s="12"/>
      <c r="K1833" s="12"/>
      <c r="L1833" s="12">
        <f>-INDEX('Flow probs &amp; rates'!$F$4:$F$5999,UsefulSeries!$E1828)</f>
        <v>-3.2960588519246957E-2</v>
      </c>
      <c r="M1833" s="12"/>
      <c r="N1833" s="12"/>
      <c r="O1833" s="12"/>
      <c r="P1833" s="12">
        <f ca="1"/>
        <v>0</v>
      </c>
      <c r="Q1833" s="12">
        <f ca="1"/>
        <v>0</v>
      </c>
      <c r="R1833" s="12">
        <f ca="1"/>
        <v>5.375973717674639E-2</v>
      </c>
      <c r="S1833" s="12">
        <f ca="1"/>
        <v>0.24337372841973684</v>
      </c>
      <c r="T1833" s="12">
        <f ca="1"/>
        <v>0</v>
      </c>
      <c r="U1833" s="12">
        <f ca="1"/>
        <v>0</v>
      </c>
      <c r="V1833" s="12"/>
      <c r="W1833" s="12">
        <f ca="1">INDEX(P$9:P$6003,UsefulSeries!$I1828)</f>
        <v>0</v>
      </c>
      <c r="X1833" s="12">
        <f ca="1">INDEX(Q$9:Q$6003,UsefulSeries!$I1828)</f>
        <v>0</v>
      </c>
      <c r="Y1833" s="12">
        <f ca="1">INDEX(R$9:R$6003,UsefulSeries!$I1828)</f>
        <v>7.3433080835102596E-2</v>
      </c>
      <c r="Z1833" s="12">
        <f ca="1">INDEX(S$9:S$6003,UsefulSeries!$I1828)</f>
        <v>0.59524730532124059</v>
      </c>
      <c r="AA1833" s="12">
        <f ca="1">INDEX(T$9:T$6003,UsefulSeries!$I1828)</f>
        <v>0</v>
      </c>
      <c r="AB1833" s="12">
        <f ca="1">INDEX(U$9:U$6003,UsefulSeries!$I1828)</f>
        <v>0</v>
      </c>
      <c r="AC1833" s="12">
        <f>INDEX( K$9:K$6003,UsefulSeries!$I1828)</f>
        <v>0</v>
      </c>
      <c r="AD1833" s="12">
        <f>INDEX(L$9:L$6003,UsefulSeries!$I1828)</f>
        <v>-5.4905666802887887E-2</v>
      </c>
      <c r="AE1833" s="12"/>
      <c r="AF1833" s="12"/>
      <c r="AG1833" s="12"/>
      <c r="AH1833" s="12"/>
      <c r="AI1833" s="12"/>
      <c r="AJ1833" s="12"/>
      <c r="AK1833" s="12"/>
      <c r="AL1833" s="12"/>
      <c r="AM1833" s="12"/>
      <c r="AN1833" s="12">
        <f t="shared" ca="1" si="270"/>
        <v>0</v>
      </c>
      <c r="AO1833" s="12">
        <f t="shared" ca="1" si="271"/>
        <v>0</v>
      </c>
      <c r="AP1833" s="12">
        <f t="shared" ca="1" si="272"/>
        <v>7.3433080835102596E-2</v>
      </c>
      <c r="AQ1833" s="12">
        <f t="shared" ca="1" si="273"/>
        <v>0.59524730532124059</v>
      </c>
      <c r="AR1833" s="12">
        <f t="shared" ca="1" si="274"/>
        <v>0</v>
      </c>
      <c r="AS1833" s="12">
        <f t="shared" ca="1" si="275"/>
        <v>0</v>
      </c>
      <c r="AT1833" s="12">
        <f t="shared" si="276"/>
        <v>0</v>
      </c>
      <c r="AU1833" s="12">
        <f t="shared" si="277"/>
        <v>-5.4905666802887887E-2</v>
      </c>
      <c r="AV1833" s="12"/>
      <c r="AW1833" s="12">
        <f ca="1">INDEX(I$9:I$6003,UsefulSeries!$I1828)</f>
        <v>0.10522071692652075</v>
      </c>
      <c r="AX1833" s="12"/>
      <c r="AY1833" s="12"/>
      <c r="AZ1833" s="12">
        <f ca="1"/>
        <v>7.3433080835102596E-2</v>
      </c>
      <c r="BA1833" s="12"/>
      <c r="BB1833" s="12">
        <f t="shared" ca="1" si="269"/>
        <v>7.3433080835102596E-2</v>
      </c>
      <c r="BC1833" s="12"/>
      <c r="BD1833" s="38">
        <f ca="1"/>
        <v>0.11948196781320308</v>
      </c>
    </row>
    <row r="1834" spans="1:56" x14ac:dyDescent="0.35">
      <c r="A1834" s="12">
        <v>0</v>
      </c>
      <c r="B1834" s="12">
        <v>0</v>
      </c>
      <c r="C1834" s="12">
        <v>0</v>
      </c>
      <c r="D1834" s="12">
        <v>0</v>
      </c>
      <c r="E1834" s="12">
        <f ca="1">INDEX('Flow probs &amp; rates'!$P$5:$P$5999,UsefulSeries!$E1828,0)*(1-INDEX('Flow probs &amp; rates'!$P$5:$P$5999,UsefulSeries!$E1828,0))/INDEX('Flow probs &amp; rates'!$G$4:$G$5999,UsefulSeries!$E1828,0)</f>
        <v>6.3268541671152881E-2</v>
      </c>
      <c r="F1834" s="12">
        <f ca="1">-INDEX('Flow probs &amp; rates'!$P$5:$P$5999,UsefulSeries!$E1828,0)*(INDEX('Flow probs &amp; rates'!$Q$5:$Q$5999,UsefulSeries!$E1828,0))/INDEX('Flow probs &amp; rates'!$G$4:$G$5999,UsefulSeries!$E1828,0)</f>
        <v>-1.16608162679645E-3</v>
      </c>
      <c r="G1834" s="12"/>
      <c r="H1834" s="12"/>
      <c r="I1834" s="12">
        <f ca="1">INDEX('Flow probs &amp; rates'!$P$5:$P$5999,UsefulSeries!$E1828)</f>
        <v>2.4232229176817287E-2</v>
      </c>
      <c r="J1834" s="12"/>
      <c r="K1834" s="12">
        <f>INDEX('Flow probs &amp; rates'!$G$4:$G$5999,UsefulSeries!$E1828)</f>
        <v>0.37372488161395978</v>
      </c>
      <c r="L1834" s="12"/>
      <c r="M1834" s="12"/>
      <c r="N1834" s="12"/>
      <c r="O1834" s="12"/>
      <c r="P1834" s="12">
        <f ca="1"/>
        <v>0</v>
      </c>
      <c r="Q1834" s="12">
        <f ca="1"/>
        <v>0</v>
      </c>
      <c r="R1834" s="12">
        <f ca="1"/>
        <v>0</v>
      </c>
      <c r="S1834" s="12">
        <f ca="1"/>
        <v>0</v>
      </c>
      <c r="T1834" s="12">
        <f ca="1"/>
        <v>15.812834874881684</v>
      </c>
      <c r="U1834" s="12">
        <f ca="1"/>
        <v>0.39019757284187317</v>
      </c>
      <c r="V1834" s="12"/>
      <c r="W1834" s="12">
        <f ca="1">INDEX(P$10:P$6003,UsefulSeries!$I1828)</f>
        <v>0</v>
      </c>
      <c r="X1834" s="12">
        <f ca="1">INDEX(Q$10:Q$6003,UsefulSeries!$I1828)</f>
        <v>0</v>
      </c>
      <c r="Y1834" s="12">
        <f ca="1">INDEX(R$10:R$6003,UsefulSeries!$I1828)</f>
        <v>0</v>
      </c>
      <c r="Z1834" s="12">
        <f ca="1">INDEX(S$10:S$6003,UsefulSeries!$I1828)</f>
        <v>0</v>
      </c>
      <c r="AA1834" s="12">
        <f ca="1">INDEX(T$10:T$6003,UsefulSeries!$I1828)</f>
        <v>19.249772154237135</v>
      </c>
      <c r="AB1834" s="12">
        <f ca="1">INDEX(U$10:U$6003,UsefulSeries!$I1828)</f>
        <v>0.35680319142613126</v>
      </c>
      <c r="AC1834" s="12">
        <f>INDEX( K$10:K$6003,UsefulSeries!$I1828)</f>
        <v>0.34214514371339055</v>
      </c>
      <c r="AD1834" s="12">
        <f>INDEX(L$10:L$6003,UsefulSeries!$I1828)</f>
        <v>0</v>
      </c>
      <c r="AE1834" s="12"/>
      <c r="AF1834" s="12"/>
      <c r="AG1834" s="12"/>
      <c r="AH1834" s="12"/>
      <c r="AI1834" s="12"/>
      <c r="AJ1834" s="12"/>
      <c r="AK1834" s="12"/>
      <c r="AL1834" s="12"/>
      <c r="AM1834" s="12"/>
      <c r="AN1834" s="12">
        <f t="shared" ca="1" si="270"/>
        <v>0</v>
      </c>
      <c r="AO1834" s="12">
        <f t="shared" ca="1" si="271"/>
        <v>0</v>
      </c>
      <c r="AP1834" s="12">
        <f t="shared" ca="1" si="272"/>
        <v>0</v>
      </c>
      <c r="AQ1834" s="12">
        <f t="shared" ca="1" si="273"/>
        <v>0</v>
      </c>
      <c r="AR1834" s="12">
        <f t="shared" ca="1" si="274"/>
        <v>19.249772154237135</v>
      </c>
      <c r="AS1834" s="12">
        <f t="shared" ca="1" si="275"/>
        <v>0.35680319142613126</v>
      </c>
      <c r="AT1834" s="12">
        <f t="shared" si="276"/>
        <v>0.34214514371339055</v>
      </c>
      <c r="AU1834" s="12">
        <f t="shared" si="277"/>
        <v>0</v>
      </c>
      <c r="AV1834" s="12"/>
      <c r="AW1834" s="12">
        <f ca="1">INDEX(I$10:I$6003,UsefulSeries!$I1828)</f>
        <v>1.8109654675602889E-2</v>
      </c>
      <c r="AX1834" s="12"/>
      <c r="AY1834" s="12"/>
      <c r="AZ1834" s="12">
        <f ca="1"/>
        <v>0.35680319142613126</v>
      </c>
      <c r="BA1834" s="12"/>
      <c r="BB1834" s="12">
        <f t="shared" ca="1" si="269"/>
        <v>0.35680319142613126</v>
      </c>
      <c r="BC1834" s="12"/>
      <c r="BD1834" s="38">
        <f ca="1"/>
        <v>1.5819847678515429E-2</v>
      </c>
    </row>
    <row r="1835" spans="1:56" x14ac:dyDescent="0.35">
      <c r="A1835" s="12">
        <v>0</v>
      </c>
      <c r="B1835" s="12">
        <v>0</v>
      </c>
      <c r="C1835" s="12">
        <v>0</v>
      </c>
      <c r="D1835" s="12">
        <v>0</v>
      </c>
      <c r="E1835" s="12">
        <f ca="1">-INDEX('Flow probs &amp; rates'!$P$5:$P$5999,UsefulSeries!$E1828,0)*(INDEX('Flow probs &amp; rates'!$Q$5:$Q$5999,UsefulSeries!$E1828,0))/INDEX('Flow probs &amp; rates'!$G$4:$G$5999,UsefulSeries!$E1828,0)</f>
        <v>-1.16608162679645E-3</v>
      </c>
      <c r="F1835" s="12">
        <f ca="1">INDEX('Flow probs &amp; rates'!$Q$5:$Q$5999,UsefulSeries!$E1828,0)*(1-INDEX('Flow probs &amp; rates'!$Q$5:$Q$5999,UsefulSeries!$E1828,0))/INDEX('Flow probs &amp; rates'!$G$4:$G$5999,UsefulSeries!$E1828,0)</f>
        <v>4.7255691727836731E-2</v>
      </c>
      <c r="G1835" s="12"/>
      <c r="H1835" s="12"/>
      <c r="I1835" s="12">
        <f ca="1">INDEX('Flow probs &amp; rates'!$Q$5:$Q$5999,UsefulSeries!$E1828)</f>
        <v>1.7984053994654199E-2</v>
      </c>
      <c r="J1835" s="12"/>
      <c r="K1835" s="12"/>
      <c r="L1835" s="12">
        <f>INDEX('Flow probs &amp; rates'!$G$4:$G$5999,UsefulSeries!$E1828)</f>
        <v>0.37372488161395978</v>
      </c>
      <c r="M1835" s="12"/>
      <c r="N1835" s="12"/>
      <c r="O1835" s="12"/>
      <c r="P1835" s="12">
        <f ca="1"/>
        <v>0</v>
      </c>
      <c r="Q1835" s="12">
        <f ca="1"/>
        <v>0</v>
      </c>
      <c r="R1835" s="12">
        <f ca="1"/>
        <v>0</v>
      </c>
      <c r="S1835" s="12">
        <f ca="1"/>
        <v>0</v>
      </c>
      <c r="T1835" s="12">
        <f ca="1"/>
        <v>0.39019757284187317</v>
      </c>
      <c r="U1835" s="12">
        <f ca="1"/>
        <v>21.171100573080327</v>
      </c>
      <c r="V1835" s="12"/>
      <c r="W1835" s="12">
        <f ca="1">INDEX(P$11:P$6003,UsefulSeries!$I1828)</f>
        <v>0</v>
      </c>
      <c r="X1835" s="12">
        <f ca="1">INDEX(Q$11:Q$6003,UsefulSeries!$I1828)</f>
        <v>0</v>
      </c>
      <c r="Y1835" s="12">
        <f ca="1">INDEX(R$11:R$6003,UsefulSeries!$I1828)</f>
        <v>0</v>
      </c>
      <c r="Z1835" s="12">
        <f ca="1">INDEX(S$11:S$6003,UsefulSeries!$I1828)</f>
        <v>0</v>
      </c>
      <c r="AA1835" s="12">
        <f ca="1">INDEX(T$11:T$6003,UsefulSeries!$I1828)</f>
        <v>0.35680319142613126</v>
      </c>
      <c r="AB1835" s="12">
        <f ca="1">INDEX(U$11:U$6003,UsefulSeries!$I1828)</f>
        <v>15.250843157269662</v>
      </c>
      <c r="AC1835" s="12">
        <f>INDEX( K$11:K$6003,UsefulSeries!$I1828)</f>
        <v>0</v>
      </c>
      <c r="AD1835" s="12">
        <f>INDEX(L$11:L$6003,UsefulSeries!$I1828)</f>
        <v>0.34214514371339055</v>
      </c>
      <c r="AE1835" s="12"/>
      <c r="AF1835" s="12"/>
      <c r="AG1835" s="12"/>
      <c r="AH1835" s="12"/>
      <c r="AI1835" s="12"/>
      <c r="AJ1835" s="12"/>
      <c r="AK1835" s="12"/>
      <c r="AL1835" s="12"/>
      <c r="AM1835" s="12"/>
      <c r="AN1835" s="12">
        <f t="shared" ca="1" si="270"/>
        <v>0</v>
      </c>
      <c r="AO1835" s="12">
        <f t="shared" ca="1" si="271"/>
        <v>0</v>
      </c>
      <c r="AP1835" s="12">
        <f t="shared" ca="1" si="272"/>
        <v>0</v>
      </c>
      <c r="AQ1835" s="12">
        <f t="shared" ca="1" si="273"/>
        <v>0</v>
      </c>
      <c r="AR1835" s="12">
        <f t="shared" ca="1" si="274"/>
        <v>0.35680319142613126</v>
      </c>
      <c r="AS1835" s="12">
        <f t="shared" ca="1" si="275"/>
        <v>15.250843157269662</v>
      </c>
      <c r="AT1835" s="12">
        <f t="shared" si="276"/>
        <v>0</v>
      </c>
      <c r="AU1835" s="12">
        <f t="shared" si="277"/>
        <v>0.34214514371339055</v>
      </c>
      <c r="AV1835" s="12"/>
      <c r="AW1835" s="12">
        <f ca="1">INDEX(I$11:I$6003,UsefulSeries!$I1828)</f>
        <v>2.2971950155769104E-2</v>
      </c>
      <c r="AX1835" s="12"/>
      <c r="AY1835" s="12"/>
      <c r="AZ1835" s="12">
        <f ca="1"/>
        <v>0.35680319142613126</v>
      </c>
      <c r="BA1835" s="12"/>
      <c r="BB1835" s="12">
        <f t="shared" ca="1" si="269"/>
        <v>0.35680319142613126</v>
      </c>
      <c r="BC1835" s="12"/>
      <c r="BD1835" s="38">
        <f ca="1"/>
        <v>1.9543099551099695E-2</v>
      </c>
    </row>
    <row r="1836" spans="1:56" x14ac:dyDescent="0.35">
      <c r="A1836" s="12">
        <f ca="1">INDEX('Flow probs &amp; rates'!$K$5:$K$5999,UsefulSeries!$E1834,0)*(1-INDEX('Flow probs &amp; rates'!$K$5:$K$5999,UsefulSeries!$E1834,0))/INDEX('Flow probs &amp; rates'!$E$4:$E$5999,UsefulSeries!$E1834,0)</f>
        <v>1.7049863245632905E-2</v>
      </c>
      <c r="B1836" s="12">
        <f ca="1">-INDEX('Flow probs &amp; rates'!$K$5:$K$5999,UsefulSeries!$E1834,0)*(INDEX('Flow probs &amp; rates'!$L$5:$L$5999,UsefulSeries!$E1834,0))/INDEX('Flow probs &amp; rates'!$E$4:$E$5999,UsefulSeries!$E1834,0)</f>
        <v>-2.8134111470860205E-4</v>
      </c>
      <c r="C1836" s="12">
        <v>0</v>
      </c>
      <c r="D1836" s="12">
        <v>0</v>
      </c>
      <c r="E1836" s="12">
        <v>0</v>
      </c>
      <c r="F1836" s="12">
        <v>0</v>
      </c>
      <c r="G1836" s="12"/>
      <c r="H1836" s="12"/>
      <c r="I1836" s="12">
        <f ca="1">INDEX('Flow probs &amp; rates'!$K$5:$K$5999,UsefulSeries!$E1834)</f>
        <v>1.0221610671180725E-2</v>
      </c>
      <c r="J1836" s="12"/>
      <c r="K1836" s="12">
        <f>-INDEX('Flow probs &amp; rates'!$E$4:$E$5999,UsefulSeries!$E1834)</f>
        <v>-0.59338477973181969</v>
      </c>
      <c r="L1836" s="12">
        <f>INDEX('Flow probs &amp; rates'!$E$4:$E$5999,UsefulSeries!$E1834)</f>
        <v>0.59338477973181969</v>
      </c>
      <c r="M1836" s="12"/>
      <c r="N1836" s="12"/>
      <c r="O1836" s="12"/>
      <c r="P1836" s="12">
        <f t="array" aca="1" ref="P1836:U1841" ca="1">MINVERSE(A1836:F1841)</f>
        <v>58.661555408032726</v>
      </c>
      <c r="Q1836" s="12">
        <f ca="1"/>
        <v>0.60957134990030837</v>
      </c>
      <c r="R1836" s="12">
        <f ca="1"/>
        <v>0</v>
      </c>
      <c r="S1836" s="12">
        <f ca="1"/>
        <v>0</v>
      </c>
      <c r="T1836" s="12">
        <f ca="1"/>
        <v>0</v>
      </c>
      <c r="U1836" s="12">
        <f ca="1"/>
        <v>0</v>
      </c>
      <c r="V1836" s="12"/>
      <c r="W1836" s="12"/>
      <c r="X1836" s="12"/>
      <c r="Y1836" s="12"/>
      <c r="Z1836" s="12"/>
      <c r="AA1836" s="12"/>
      <c r="AB1836" s="12"/>
      <c r="AC1836" s="12"/>
      <c r="AD1836" s="12"/>
      <c r="AE1836" s="12">
        <f t="array" ref="AE1836:AJ1837">TRANSPOSE(AC1830:AD1835)</f>
        <v>-0.60294918948372156</v>
      </c>
      <c r="AF1836" s="12">
        <v>-0.60294918948372156</v>
      </c>
      <c r="AG1836" s="12">
        <v>5.4905666802887887E-2</v>
      </c>
      <c r="AH1836" s="12">
        <v>0</v>
      </c>
      <c r="AI1836" s="12">
        <v>0.34214514371339055</v>
      </c>
      <c r="AJ1836" s="12">
        <v>0</v>
      </c>
      <c r="AK1836" s="12"/>
      <c r="AL1836" s="12"/>
      <c r="AM1836" s="12"/>
      <c r="AN1836" s="12">
        <f t="shared" si="270"/>
        <v>-0.60294918948372156</v>
      </c>
      <c r="AO1836" s="12">
        <f t="shared" si="271"/>
        <v>-0.60294918948372156</v>
      </c>
      <c r="AP1836" s="12">
        <f t="shared" si="272"/>
        <v>5.4905666802887887E-2</v>
      </c>
      <c r="AQ1836" s="12">
        <f t="shared" si="273"/>
        <v>0</v>
      </c>
      <c r="AR1836" s="12">
        <f t="shared" si="274"/>
        <v>0.34214514371339055</v>
      </c>
      <c r="AS1836" s="12">
        <f t="shared" si="275"/>
        <v>0</v>
      </c>
      <c r="AT1836" s="12">
        <f t="shared" si="276"/>
        <v>0</v>
      </c>
      <c r="AU1836" s="12">
        <f t="shared" si="277"/>
        <v>0</v>
      </c>
      <c r="AV1836" s="12"/>
      <c r="AW1836" s="12"/>
      <c r="AX1836" s="12">
        <f>INDEX($N$6:$N$6003,UsefulSeries!$K1828)</f>
        <v>-4.4150360249872733E-3</v>
      </c>
      <c r="AY1836" s="12"/>
      <c r="AZ1836" s="12"/>
      <c r="BA1836" s="12"/>
      <c r="BB1836" s="12">
        <f t="shared" si="269"/>
        <v>-4.4150360249872733E-3</v>
      </c>
      <c r="BC1836" s="12"/>
      <c r="BD1836" s="38">
        <f ca="1"/>
        <v>0.13240488325542193</v>
      </c>
    </row>
    <row r="1837" spans="1:56" x14ac:dyDescent="0.35">
      <c r="A1837" s="12">
        <f ca="1">-INDEX('Flow probs &amp; rates'!$K$5:$K$5999,UsefulSeries!$E1834,0)*(INDEX('Flow probs &amp; rates'!$L$5:$L$5999,UsefulSeries!$E1834,0))/INDEX('Flow probs &amp; rates'!$E$4:$E$5999,UsefulSeries!$E1834,0)</f>
        <v>-2.8134111470860205E-4</v>
      </c>
      <c r="B1837" s="12">
        <f ca="1">INDEX('Flow probs &amp; rates'!$L$5:$L$5999,UsefulSeries!$E1834,0)*(1-INDEX('Flow probs &amp; rates'!$L$5:$L$5999,UsefulSeries!$E1834,0))/INDEX('Flow probs &amp; rates'!$E$4:$E$5999,UsefulSeries!$E1834,0)</f>
        <v>2.7074611350640841E-2</v>
      </c>
      <c r="C1837" s="12">
        <v>0</v>
      </c>
      <c r="D1837" s="12">
        <v>0</v>
      </c>
      <c r="E1837" s="12">
        <v>0</v>
      </c>
      <c r="F1837" s="12">
        <v>0</v>
      </c>
      <c r="G1837" s="12"/>
      <c r="H1837" s="12"/>
      <c r="I1837" s="12">
        <f ca="1">INDEX('Flow probs &amp; rates'!$L$5:$L$5999,UsefulSeries!$E1834)</f>
        <v>1.6332409905960972E-2</v>
      </c>
      <c r="J1837" s="12"/>
      <c r="K1837" s="12">
        <f>-INDEX('Flow probs &amp; rates'!$E$4:$E$5999,UsefulSeries!$E1834)</f>
        <v>-0.59338477973181969</v>
      </c>
      <c r="L1837" s="12"/>
      <c r="M1837" s="12"/>
      <c r="N1837" s="12"/>
      <c r="O1837" s="12"/>
      <c r="P1837" s="12">
        <f ca="1"/>
        <v>0.60957134990030848</v>
      </c>
      <c r="Q1837" s="12">
        <f ca="1"/>
        <v>36.941305806016743</v>
      </c>
      <c r="R1837" s="12">
        <f ca="1"/>
        <v>0</v>
      </c>
      <c r="S1837" s="12">
        <f ca="1"/>
        <v>0</v>
      </c>
      <c r="T1837" s="12">
        <f ca="1"/>
        <v>0</v>
      </c>
      <c r="U1837" s="12">
        <f ca="1"/>
        <v>0</v>
      </c>
      <c r="V1837" s="12"/>
      <c r="W1837" s="12"/>
      <c r="X1837" s="12"/>
      <c r="Y1837" s="12"/>
      <c r="Z1837" s="12"/>
      <c r="AA1837" s="12"/>
      <c r="AB1837" s="12"/>
      <c r="AC1837" s="12"/>
      <c r="AD1837" s="12"/>
      <c r="AE1837" s="12">
        <v>0.60294918948372156</v>
      </c>
      <c r="AF1837" s="12">
        <v>0</v>
      </c>
      <c r="AG1837" s="12">
        <v>-5.4905666802887887E-2</v>
      </c>
      <c r="AH1837" s="12">
        <v>-5.4905666802887887E-2</v>
      </c>
      <c r="AI1837" s="12">
        <v>0</v>
      </c>
      <c r="AJ1837" s="12">
        <v>0.34214514371339055</v>
      </c>
      <c r="AK1837" s="12"/>
      <c r="AL1837" s="12"/>
      <c r="AM1837" s="12"/>
      <c r="AN1837" s="12">
        <f t="shared" si="270"/>
        <v>0.60294918948372156</v>
      </c>
      <c r="AO1837" s="12">
        <f t="shared" si="271"/>
        <v>0</v>
      </c>
      <c r="AP1837" s="12">
        <f t="shared" si="272"/>
        <v>-5.4905666802887887E-2</v>
      </c>
      <c r="AQ1837" s="12">
        <f t="shared" si="273"/>
        <v>-5.4905666802887887E-2</v>
      </c>
      <c r="AR1837" s="12">
        <f t="shared" si="274"/>
        <v>0</v>
      </c>
      <c r="AS1837" s="12">
        <f t="shared" si="275"/>
        <v>0.34214514371339055</v>
      </c>
      <c r="AT1837" s="12">
        <f t="shared" si="276"/>
        <v>0</v>
      </c>
      <c r="AU1837" s="12">
        <f t="shared" si="277"/>
        <v>0</v>
      </c>
      <c r="AV1837" s="12"/>
      <c r="AW1837" s="12"/>
      <c r="AX1837" s="12">
        <f>INDEX('Margin error adjustment'!N$7:N$6003,UsefulSeries!$K1828)</f>
        <v>2.205347889607627E-3</v>
      </c>
      <c r="AY1837" s="12"/>
      <c r="AZ1837" s="12"/>
      <c r="BA1837" s="12"/>
      <c r="BB1837" s="12">
        <f t="shared" si="269"/>
        <v>2.205347889607627E-3</v>
      </c>
      <c r="BC1837" s="12"/>
      <c r="BD1837" s="38">
        <f ca="1"/>
        <v>0.15522614949146374</v>
      </c>
    </row>
    <row r="1838" spans="1:56" x14ac:dyDescent="0.35">
      <c r="A1838" s="12">
        <v>0</v>
      </c>
      <c r="B1838" s="12">
        <v>0</v>
      </c>
      <c r="C1838" s="12">
        <f ca="1">INDEX('Flow probs &amp; rates'!$M$5:$M$5999,UsefulSeries!$E1834,0)*(1-INDEX('Flow probs &amp; rates'!$M$5:$M$5999,UsefulSeries!$E1834,0))/INDEX('Flow probs &amp; rates'!$F$4:$F$5999,UsefulSeries!$E1834,0)</f>
        <v>5.2244796264137685</v>
      </c>
      <c r="D1838" s="12">
        <f ca="1">-INDEX('Flow probs &amp; rates'!$M$5:$M$5999,UsefulSeries!$E1834,0)*(INDEX('Flow probs &amp; rates'!$O$5:$O$5999,UsefulSeries!$E1834,0))/INDEX('Flow probs &amp; rates'!$F$4:$F$5999,UsefulSeries!$E1834,0)</f>
        <v>-1.1342235169229582</v>
      </c>
      <c r="E1838" s="12">
        <v>0</v>
      </c>
      <c r="F1838" s="12">
        <v>0</v>
      </c>
      <c r="G1838" s="12"/>
      <c r="H1838" s="12"/>
      <c r="I1838" s="12">
        <f ca="1">INDEX('Flow probs &amp; rates'!$M$5:$M$5999,UsefulSeries!$E1834)</f>
        <v>0.2203305435522363</v>
      </c>
      <c r="J1838" s="12"/>
      <c r="K1838" s="12">
        <f>INDEX('Flow probs &amp; rates'!$F$4:$F$5999,UsefulSeries!$E1834)</f>
        <v>3.2880785726813244E-2</v>
      </c>
      <c r="L1838" s="12">
        <f>-INDEX('Flow probs &amp; rates'!$F$4:$F$5999,UsefulSeries!$E1834)</f>
        <v>-3.2880785726813244E-2</v>
      </c>
      <c r="M1838" s="12"/>
      <c r="N1838" s="12"/>
      <c r="O1838" s="12"/>
      <c r="P1838" s="12">
        <f ca="1"/>
        <v>0</v>
      </c>
      <c r="Q1838" s="12">
        <f ca="1"/>
        <v>0</v>
      </c>
      <c r="R1838" s="12">
        <f ca="1"/>
        <v>0.20310107284933809</v>
      </c>
      <c r="S1838" s="12">
        <f ca="1"/>
        <v>5.3867175466346277E-2</v>
      </c>
      <c r="T1838" s="12">
        <f ca="1"/>
        <v>0</v>
      </c>
      <c r="U1838" s="12">
        <f ca="1"/>
        <v>0</v>
      </c>
      <c r="V1838" s="12"/>
      <c r="W1838" s="12">
        <f ca="1">INDEX(P$6:P$6003,UsefulSeries!$I1836)</f>
        <v>35.751907411538973</v>
      </c>
      <c r="X1838" s="12">
        <f ca="1">INDEX(Q$6:Q$6003,UsefulSeries!$I1836)</f>
        <v>0.61581378548390275</v>
      </c>
      <c r="Y1838" s="12">
        <f ca="1">INDEX(R$6:R$6003,UsefulSeries!$I1836)</f>
        <v>0</v>
      </c>
      <c r="Z1838" s="12">
        <f ca="1">INDEX(S$6:S$6003,UsefulSeries!$I1836)</f>
        <v>0</v>
      </c>
      <c r="AA1838" s="12">
        <f ca="1">INDEX(T$6:T$6003,UsefulSeries!$I1836)</f>
        <v>0</v>
      </c>
      <c r="AB1838" s="12">
        <f ca="1">INDEX(U$6:U$6003,UsefulSeries!$I1836)</f>
        <v>0</v>
      </c>
      <c r="AC1838" s="12">
        <f>INDEX( K$6:K$6003,UsefulSeries!$I1836)</f>
        <v>-0.59853415345873429</v>
      </c>
      <c r="AD1838" s="12">
        <f>INDEX(L$6:L$6003,UsefulSeries!$I1836)</f>
        <v>0.59853415345873429</v>
      </c>
      <c r="AE1838" s="12"/>
      <c r="AF1838" s="12"/>
      <c r="AG1838" s="12"/>
      <c r="AH1838" s="12"/>
      <c r="AI1838" s="12"/>
      <c r="AJ1838" s="12"/>
      <c r="AK1838" s="12"/>
      <c r="AL1838" s="12"/>
      <c r="AM1838" s="12"/>
      <c r="AN1838" s="12">
        <f t="shared" ca="1" si="270"/>
        <v>35.751907411538973</v>
      </c>
      <c r="AO1838" s="12">
        <f t="shared" ca="1" si="271"/>
        <v>0.61581378548390275</v>
      </c>
      <c r="AP1838" s="12">
        <f t="shared" ca="1" si="272"/>
        <v>0</v>
      </c>
      <c r="AQ1838" s="12">
        <f t="shared" ca="1" si="273"/>
        <v>0</v>
      </c>
      <c r="AR1838" s="12">
        <f t="shared" ca="1" si="274"/>
        <v>0</v>
      </c>
      <c r="AS1838" s="12">
        <f t="shared" ca="1" si="275"/>
        <v>0</v>
      </c>
      <c r="AT1838" s="12">
        <f t="shared" si="276"/>
        <v>-0.59853415345873429</v>
      </c>
      <c r="AU1838" s="12">
        <f t="shared" si="277"/>
        <v>0.59853415345873429</v>
      </c>
      <c r="AV1838" s="12"/>
      <c r="AW1838" s="12">
        <f ca="1">INDEX(I$6:I$6003,UsefulSeries!$I1836)</f>
        <v>1.703473811940474E-2</v>
      </c>
      <c r="AX1838" s="12"/>
      <c r="AY1838" s="12"/>
      <c r="AZ1838" s="12">
        <f t="array" aca="1" ref="AZ1838:AZ1843" ca="1">MMULT(W1838:AB1843,AW1838:AW1843)</f>
        <v>0.61581378548390242</v>
      </c>
      <c r="BA1838" s="12"/>
      <c r="BB1838" s="12">
        <f t="shared" ca="1" si="269"/>
        <v>0.61581378548390242</v>
      </c>
      <c r="BC1838" s="12"/>
      <c r="BD1838" s="38">
        <f t="array" aca="1" ref="BD1838:BD1845" ca="1">MMULT(MINVERSE(AN1838:AU1845),BB1838:BB1845)</f>
        <v>1.5715154676380242E-2</v>
      </c>
    </row>
    <row r="1839" spans="1:56" x14ac:dyDescent="0.35">
      <c r="A1839" s="12">
        <v>0</v>
      </c>
      <c r="B1839" s="12">
        <v>0</v>
      </c>
      <c r="C1839" s="12">
        <f ca="1">-INDEX('Flow probs &amp; rates'!$M$5:$M$5999,UsefulSeries!$E1834,0)*(INDEX('Flow probs &amp; rates'!$O$5:$O$5999,UsefulSeries!$E1834,0))/INDEX('Flow probs &amp; rates'!$F$4:$F$5999,UsefulSeries!$E1834,0)</f>
        <v>-1.1342235169229582</v>
      </c>
      <c r="D1839" s="12">
        <f ca="1">INDEX('Flow probs &amp; rates'!$O$5:$O$5999,UsefulSeries!$E1834,0)*(1-INDEX('Flow probs &amp; rates'!$O$5:$O$5999,UsefulSeries!$E1834,0))/INDEX('Flow probs &amp; rates'!$F$4:$F$5999,UsefulSeries!$E1834,0)</f>
        <v>4.2764821274492428</v>
      </c>
      <c r="E1839" s="12">
        <v>0</v>
      </c>
      <c r="F1839" s="12">
        <v>0</v>
      </c>
      <c r="G1839" s="12"/>
      <c r="H1839" s="12"/>
      <c r="I1839" s="12">
        <f ca="1">INDEX('Flow probs &amp; rates'!$O$5:$O$5999,UsefulSeries!$E1834)</f>
        <v>0.16926459593385682</v>
      </c>
      <c r="J1839" s="12"/>
      <c r="K1839" s="12"/>
      <c r="L1839" s="12">
        <f>-INDEX('Flow probs &amp; rates'!$F$4:$F$5999,UsefulSeries!$E1834)</f>
        <v>-3.2880785726813244E-2</v>
      </c>
      <c r="M1839" s="12"/>
      <c r="N1839" s="12"/>
      <c r="O1839" s="12"/>
      <c r="P1839" s="12">
        <f ca="1"/>
        <v>0</v>
      </c>
      <c r="Q1839" s="12">
        <f ca="1"/>
        <v>0</v>
      </c>
      <c r="R1839" s="12">
        <f ca="1"/>
        <v>5.3867175466346277E-2</v>
      </c>
      <c r="S1839" s="12">
        <f ca="1"/>
        <v>0.24812389847097274</v>
      </c>
      <c r="T1839" s="12">
        <f ca="1"/>
        <v>0</v>
      </c>
      <c r="U1839" s="12">
        <f ca="1"/>
        <v>0</v>
      </c>
      <c r="V1839" s="12"/>
      <c r="W1839" s="12">
        <f ca="1">INDEX(P$7:P$6003,UsefulSeries!$I1836)</f>
        <v>0.61581378548390275</v>
      </c>
      <c r="X1839" s="12">
        <f ca="1">INDEX(Q$7:Q$6003,UsefulSeries!$I1836)</f>
        <v>54.904158324862848</v>
      </c>
      <c r="Y1839" s="12">
        <f ca="1">INDEX(R$7:R$6003,UsefulSeries!$I1836)</f>
        <v>0</v>
      </c>
      <c r="Z1839" s="12">
        <f ca="1">INDEX(S$7:S$6003,UsefulSeries!$I1836)</f>
        <v>0</v>
      </c>
      <c r="AA1839" s="12">
        <f ca="1">INDEX(T$7:T$6003,UsefulSeries!$I1836)</f>
        <v>0</v>
      </c>
      <c r="AB1839" s="12">
        <f ca="1">INDEX(U$7:U$6003,UsefulSeries!$I1836)</f>
        <v>0</v>
      </c>
      <c r="AC1839" s="12">
        <f>INDEX( K$7:K$6003,UsefulSeries!$I1836,1)</f>
        <v>-0.59853415345873429</v>
      </c>
      <c r="AD1839" s="12">
        <f>INDEX(L$7:L$6003,UsefulSeries!$I1836,1)</f>
        <v>0</v>
      </c>
      <c r="AE1839" s="12"/>
      <c r="AF1839" s="12"/>
      <c r="AG1839" s="12"/>
      <c r="AH1839" s="12"/>
      <c r="AI1839" s="12"/>
      <c r="AJ1839" s="12"/>
      <c r="AK1839" s="12"/>
      <c r="AL1839" s="12"/>
      <c r="AM1839" s="12"/>
      <c r="AN1839" s="12">
        <f t="shared" ca="1" si="270"/>
        <v>0.61581378548390275</v>
      </c>
      <c r="AO1839" s="12">
        <f t="shared" ca="1" si="271"/>
        <v>54.904158324862848</v>
      </c>
      <c r="AP1839" s="12">
        <f t="shared" ca="1" si="272"/>
        <v>0</v>
      </c>
      <c r="AQ1839" s="12">
        <f t="shared" ca="1" si="273"/>
        <v>0</v>
      </c>
      <c r="AR1839" s="12">
        <f t="shared" ca="1" si="274"/>
        <v>0</v>
      </c>
      <c r="AS1839" s="12">
        <f t="shared" ca="1" si="275"/>
        <v>0</v>
      </c>
      <c r="AT1839" s="12">
        <f t="shared" si="276"/>
        <v>-0.59853415345873429</v>
      </c>
      <c r="AU1839" s="12">
        <f t="shared" si="277"/>
        <v>0</v>
      </c>
      <c r="AV1839" s="12"/>
      <c r="AW1839" s="12">
        <f ca="1">INDEX(I$7:I$6003,UsefulSeries!$I1836)</f>
        <v>1.1025094954306034E-2</v>
      </c>
      <c r="AX1839" s="12"/>
      <c r="AY1839" s="12"/>
      <c r="AZ1839" s="12">
        <f ca="1"/>
        <v>0.61581378548390264</v>
      </c>
      <c r="BA1839" s="12"/>
      <c r="BB1839" s="12">
        <f t="shared" ca="1" si="269"/>
        <v>0.61581378548390264</v>
      </c>
      <c r="BC1839" s="12"/>
      <c r="BD1839" s="38">
        <f ca="1"/>
        <v>1.1008350298965337E-2</v>
      </c>
    </row>
    <row r="1840" spans="1:56" x14ac:dyDescent="0.35">
      <c r="A1840" s="12">
        <v>0</v>
      </c>
      <c r="B1840" s="12">
        <v>0</v>
      </c>
      <c r="C1840" s="12">
        <v>0</v>
      </c>
      <c r="D1840" s="12">
        <v>0</v>
      </c>
      <c r="E1840" s="12">
        <f ca="1">INDEX('Flow probs &amp; rates'!$P$5:$P$5999,UsefulSeries!$E1834,0)*(1-INDEX('Flow probs &amp; rates'!$P$5:$P$5999,UsefulSeries!$E1834,0))/INDEX('Flow probs &amp; rates'!$G$4:$G$5999,UsefulSeries!$E1834,0)</f>
        <v>6.1465424674243957E-2</v>
      </c>
      <c r="F1840" s="12">
        <f ca="1">-INDEX('Flow probs &amp; rates'!$P$5:$P$5999,UsefulSeries!$E1834,0)*(INDEX('Flow probs &amp; rates'!$Q$5:$Q$5999,UsefulSeries!$E1834,0))/INDEX('Flow probs &amp; rates'!$G$4:$G$5999,UsefulSeries!$E1834,0)</f>
        <v>-1.1094019388651619E-3</v>
      </c>
      <c r="G1840" s="12"/>
      <c r="H1840" s="12"/>
      <c r="I1840" s="12">
        <f ca="1">INDEX('Flow probs &amp; rates'!$P$5:$P$5999,UsefulSeries!$E1834)</f>
        <v>2.3525179820038711E-2</v>
      </c>
      <c r="J1840" s="12"/>
      <c r="K1840" s="12">
        <f>INDEX('Flow probs &amp; rates'!$G$4:$G$5999,UsefulSeries!$E1834)</f>
        <v>0.37373443454136707</v>
      </c>
      <c r="L1840" s="12"/>
      <c r="M1840" s="12"/>
      <c r="N1840" s="12"/>
      <c r="O1840" s="12"/>
      <c r="P1840" s="12">
        <f ca="1"/>
        <v>0</v>
      </c>
      <c r="Q1840" s="12">
        <f ca="1"/>
        <v>0</v>
      </c>
      <c r="R1840" s="12">
        <f ca="1"/>
        <v>0</v>
      </c>
      <c r="S1840" s="12">
        <f ca="1"/>
        <v>0</v>
      </c>
      <c r="T1840" s="12">
        <f ca="1"/>
        <v>16.276344315653969</v>
      </c>
      <c r="U1840" s="12">
        <f ca="1"/>
        <v>0.38977352638329155</v>
      </c>
      <c r="V1840" s="12"/>
      <c r="W1840" s="12">
        <f ca="1">INDEX(P$8:P$6003,UsefulSeries!$I1836)</f>
        <v>0</v>
      </c>
      <c r="X1840" s="12">
        <f ca="1">INDEX(Q$8:Q$6003,UsefulSeries!$I1836)</f>
        <v>0</v>
      </c>
      <c r="Y1840" s="12">
        <f ca="1">INDEX(R$8:R$6003,UsefulSeries!$I1836)</f>
        <v>0.4552726878843531</v>
      </c>
      <c r="Z1840" s="12">
        <f ca="1">INDEX(S$8:S$6003,UsefulSeries!$I1836)</f>
        <v>7.6172309884499662E-2</v>
      </c>
      <c r="AA1840" s="12">
        <f ca="1">INDEX(T$8:T$6003,UsefulSeries!$I1836)</f>
        <v>0</v>
      </c>
      <c r="AB1840" s="12">
        <f ca="1">INDEX(U$8:U$6003,UsefulSeries!$I1836)</f>
        <v>0</v>
      </c>
      <c r="AC1840" s="12">
        <f>INDEX( K$8:K$6003,UsefulSeries!$I1836)</f>
        <v>5.7111014692495514E-2</v>
      </c>
      <c r="AD1840" s="12">
        <f>INDEX(L$8:L$6003,UsefulSeries!$I1836)</f>
        <v>-5.7111014692495514E-2</v>
      </c>
      <c r="AE1840" s="12"/>
      <c r="AF1840" s="12"/>
      <c r="AG1840" s="12"/>
      <c r="AH1840" s="12"/>
      <c r="AI1840" s="12"/>
      <c r="AJ1840" s="12"/>
      <c r="AK1840" s="12"/>
      <c r="AL1840" s="12"/>
      <c r="AM1840" s="12"/>
      <c r="AN1840" s="12">
        <f t="shared" ca="1" si="270"/>
        <v>0</v>
      </c>
      <c r="AO1840" s="12">
        <f t="shared" ca="1" si="271"/>
        <v>0</v>
      </c>
      <c r="AP1840" s="12">
        <f t="shared" ca="1" si="272"/>
        <v>0.4552726878843531</v>
      </c>
      <c r="AQ1840" s="12">
        <f t="shared" ca="1" si="273"/>
        <v>7.6172309884499662E-2</v>
      </c>
      <c r="AR1840" s="12">
        <f t="shared" ca="1" si="274"/>
        <v>0</v>
      </c>
      <c r="AS1840" s="12">
        <f t="shared" ca="1" si="275"/>
        <v>0</v>
      </c>
      <c r="AT1840" s="12">
        <f t="shared" si="276"/>
        <v>5.7111014692495514E-2</v>
      </c>
      <c r="AU1840" s="12">
        <f t="shared" si="277"/>
        <v>-5.7111014692495514E-2</v>
      </c>
      <c r="AV1840" s="12"/>
      <c r="AW1840" s="12">
        <f ca="1">INDEX(I$8:I$6003,UsefulSeries!$I1836)</f>
        <v>0.15064879384667243</v>
      </c>
      <c r="AX1840" s="12"/>
      <c r="AY1840" s="12"/>
      <c r="AZ1840" s="12">
        <f ca="1"/>
        <v>7.6172309884499662E-2</v>
      </c>
      <c r="BA1840" s="12"/>
      <c r="BB1840" s="12">
        <f t="shared" ca="1" si="269"/>
        <v>7.6172309884499662E-2</v>
      </c>
      <c r="BC1840" s="12"/>
      <c r="BD1840" s="38">
        <f ca="1"/>
        <v>0.15959713726823382</v>
      </c>
    </row>
    <row r="1841" spans="1:56" x14ac:dyDescent="0.35">
      <c r="A1841" s="12">
        <v>0</v>
      </c>
      <c r="B1841" s="12">
        <v>0</v>
      </c>
      <c r="C1841" s="12">
        <v>0</v>
      </c>
      <c r="D1841" s="12">
        <v>0</v>
      </c>
      <c r="E1841" s="12">
        <f ca="1">-INDEX('Flow probs &amp; rates'!$P$5:$P$5999,UsefulSeries!$E1834,0)*(INDEX('Flow probs &amp; rates'!$Q$5:$Q$5999,UsefulSeries!$E1834,0))/INDEX('Flow probs &amp; rates'!$G$4:$G$5999,UsefulSeries!$E1834,0)</f>
        <v>-1.1094019388651619E-3</v>
      </c>
      <c r="F1841" s="12">
        <f ca="1">INDEX('Flow probs &amp; rates'!$Q$5:$Q$5999,UsefulSeries!$E1834,0)*(1-INDEX('Flow probs &amp; rates'!$Q$5:$Q$5999,UsefulSeries!$E1834,0))/INDEX('Flow probs &amp; rates'!$G$4:$G$5999,UsefulSeries!$E1834,0)</f>
        <v>4.6326922479765227E-2</v>
      </c>
      <c r="G1841" s="12"/>
      <c r="H1841" s="12"/>
      <c r="I1841" s="12">
        <f ca="1">INDEX('Flow probs &amp; rates'!$Q$5:$Q$5999,UsefulSeries!$E1834)</f>
        <v>1.762459243553554E-2</v>
      </c>
      <c r="J1841" s="12"/>
      <c r="K1841" s="12"/>
      <c r="L1841" s="12">
        <f>INDEX('Flow probs &amp; rates'!$G$4:$G$5999,UsefulSeries!$E1834)</f>
        <v>0.37373443454136707</v>
      </c>
      <c r="M1841" s="12"/>
      <c r="N1841" s="12"/>
      <c r="O1841" s="12"/>
      <c r="P1841" s="12">
        <f ca="1"/>
        <v>0</v>
      </c>
      <c r="Q1841" s="12">
        <f ca="1"/>
        <v>0</v>
      </c>
      <c r="R1841" s="12">
        <f ca="1"/>
        <v>0</v>
      </c>
      <c r="S1841" s="12">
        <f ca="1"/>
        <v>0</v>
      </c>
      <c r="T1841" s="12">
        <f ca="1"/>
        <v>0.38977352638329149</v>
      </c>
      <c r="U1841" s="12">
        <f ca="1"/>
        <v>21.595054494346329</v>
      </c>
      <c r="V1841" s="12"/>
      <c r="W1841" s="12">
        <f ca="1">INDEX(P$9:P$6003,UsefulSeries!$I1836)</f>
        <v>0</v>
      </c>
      <c r="X1841" s="12">
        <f ca="1">INDEX(Q$9:Q$6003,UsefulSeries!$I1836)</f>
        <v>0</v>
      </c>
      <c r="Y1841" s="12">
        <f ca="1">INDEX(R$9:R$6003,UsefulSeries!$I1836)</f>
        <v>7.6172309884499648E-2</v>
      </c>
      <c r="Z1841" s="12">
        <f ca="1">INDEX(S$9:S$6003,UsefulSeries!$I1836)</f>
        <v>0.64963151336028624</v>
      </c>
      <c r="AA1841" s="12">
        <f ca="1">INDEX(T$9:T$6003,UsefulSeries!$I1836)</f>
        <v>0</v>
      </c>
      <c r="AB1841" s="12">
        <f ca="1">INDEX(U$9:U$6003,UsefulSeries!$I1836)</f>
        <v>0</v>
      </c>
      <c r="AC1841" s="12">
        <f>INDEX( K$9:K$6003,UsefulSeries!$I1836)</f>
        <v>0</v>
      </c>
      <c r="AD1841" s="12">
        <f>INDEX(L$9:L$6003,UsefulSeries!$I1836)</f>
        <v>-5.7111014692495514E-2</v>
      </c>
      <c r="AE1841" s="12"/>
      <c r="AF1841" s="12"/>
      <c r="AG1841" s="12"/>
      <c r="AH1841" s="12"/>
      <c r="AI1841" s="12"/>
      <c r="AJ1841" s="12"/>
      <c r="AK1841" s="12"/>
      <c r="AL1841" s="12"/>
      <c r="AM1841" s="12"/>
      <c r="AN1841" s="12">
        <f t="shared" ca="1" si="270"/>
        <v>0</v>
      </c>
      <c r="AO1841" s="12">
        <f t="shared" ca="1" si="271"/>
        <v>0</v>
      </c>
      <c r="AP1841" s="12">
        <f t="shared" ca="1" si="272"/>
        <v>7.6172309884499648E-2</v>
      </c>
      <c r="AQ1841" s="12">
        <f t="shared" ca="1" si="273"/>
        <v>0.64963151336028624</v>
      </c>
      <c r="AR1841" s="12">
        <f t="shared" ca="1" si="274"/>
        <v>0</v>
      </c>
      <c r="AS1841" s="12">
        <f t="shared" ca="1" si="275"/>
        <v>0</v>
      </c>
      <c r="AT1841" s="12">
        <f t="shared" si="276"/>
        <v>0</v>
      </c>
      <c r="AU1841" s="12">
        <f t="shared" si="277"/>
        <v>-5.7111014692495514E-2</v>
      </c>
      <c r="AV1841" s="12"/>
      <c r="AW1841" s="12">
        <f ca="1">INDEX(I$9:I$6003,UsefulSeries!$I1836)</f>
        <v>9.9590370764547229E-2</v>
      </c>
      <c r="AX1841" s="12"/>
      <c r="AY1841" s="12"/>
      <c r="AZ1841" s="12">
        <f ca="1"/>
        <v>7.6172309884499662E-2</v>
      </c>
      <c r="BA1841" s="12"/>
      <c r="BB1841" s="12">
        <f t="shared" ca="1" si="269"/>
        <v>7.6172309884499662E-2</v>
      </c>
      <c r="BC1841" s="12"/>
      <c r="BD1841" s="38">
        <f ca="1"/>
        <v>0.10521772683001862</v>
      </c>
    </row>
    <row r="1842" spans="1:56" x14ac:dyDescent="0.35">
      <c r="A1842" s="12">
        <f ca="1">INDEX('Flow probs &amp; rates'!$K$5:$K$5999,UsefulSeries!$E1840,0)*(1-INDEX('Flow probs &amp; rates'!$K$5:$K$5999,UsefulSeries!$E1840,0))/INDEX('Flow probs &amp; rates'!$E$4:$E$5999,UsefulSeries!$E1840,0)</f>
        <v>1.7264739798695111E-2</v>
      </c>
      <c r="B1842" s="12">
        <f ca="1">-INDEX('Flow probs &amp; rates'!$K$5:$K$5999,UsefulSeries!$E1840,0)*(INDEX('Flow probs &amp; rates'!$L$5:$L$5999,UsefulSeries!$E1840,0))/INDEX('Flow probs &amp; rates'!$E$4:$E$5999,UsefulSeries!$E1840,0)</f>
        <v>-2.7424885041995824E-4</v>
      </c>
      <c r="C1842" s="12">
        <v>0</v>
      </c>
      <c r="D1842" s="12">
        <v>0</v>
      </c>
      <c r="E1842" s="12">
        <v>0</v>
      </c>
      <c r="F1842" s="12">
        <v>0</v>
      </c>
      <c r="G1842" s="12"/>
      <c r="H1842" s="12"/>
      <c r="I1842" s="12">
        <f ca="1">INDEX('Flow probs &amp; rates'!$K$5:$K$5999,UsefulSeries!$E1840)</f>
        <v>1.0355055144459472E-2</v>
      </c>
      <c r="J1842" s="12"/>
      <c r="K1842" s="12">
        <f>-INDEX('Flow probs &amp; rates'!$E$4:$E$5999,UsefulSeries!$E1840)</f>
        <v>-0.59356979004046262</v>
      </c>
      <c r="L1842" s="12">
        <f>INDEX('Flow probs &amp; rates'!$E$4:$E$5999,UsefulSeries!$E1840)</f>
        <v>0.59356979004046262</v>
      </c>
      <c r="M1842" s="12"/>
      <c r="N1842" s="12"/>
      <c r="O1842" s="12"/>
      <c r="P1842" s="12">
        <f t="array" aca="1" ref="P1842:U1847" ca="1">MINVERSE(A1842:F1847)</f>
        <v>57.9312028943977</v>
      </c>
      <c r="Q1842" s="12">
        <f ca="1"/>
        <v>0.6094617969535896</v>
      </c>
      <c r="R1842" s="12">
        <f ca="1"/>
        <v>0</v>
      </c>
      <c r="S1842" s="12">
        <f ca="1"/>
        <v>0</v>
      </c>
      <c r="T1842" s="12">
        <f ca="1"/>
        <v>0</v>
      </c>
      <c r="U1842" s="12">
        <f ca="1"/>
        <v>0</v>
      </c>
      <c r="V1842" s="12"/>
      <c r="W1842" s="12">
        <f ca="1">INDEX(P$10:P$6003,UsefulSeries!$I1836)</f>
        <v>0</v>
      </c>
      <c r="X1842" s="12">
        <f ca="1">INDEX(Q$10:Q$6003,UsefulSeries!$I1836)</f>
        <v>0</v>
      </c>
      <c r="Y1842" s="12">
        <f ca="1">INDEX(R$10:R$6003,UsefulSeries!$I1836)</f>
        <v>0</v>
      </c>
      <c r="Z1842" s="12">
        <f ca="1">INDEX(S$10:S$6003,UsefulSeries!$I1836)</f>
        <v>0</v>
      </c>
      <c r="AA1842" s="12">
        <f ca="1">INDEX(T$10:T$6003,UsefulSeries!$I1836)</f>
        <v>19.595999536235276</v>
      </c>
      <c r="AB1842" s="12">
        <f ca="1">INDEX(U$10:U$6003,UsefulSeries!$I1836)</f>
        <v>0.35922247931124934</v>
      </c>
      <c r="AC1842" s="12">
        <f>INDEX( K$10:K$6003,UsefulSeries!$I1836)</f>
        <v>0.34435483184877025</v>
      </c>
      <c r="AD1842" s="12">
        <f>INDEX(L$10:L$6003,UsefulSeries!$I1836)</f>
        <v>0</v>
      </c>
      <c r="AE1842" s="12"/>
      <c r="AF1842" s="12"/>
      <c r="AG1842" s="12"/>
      <c r="AH1842" s="12"/>
      <c r="AI1842" s="12"/>
      <c r="AJ1842" s="12"/>
      <c r="AK1842" s="12"/>
      <c r="AL1842" s="12"/>
      <c r="AM1842" s="12"/>
      <c r="AN1842" s="12">
        <f t="shared" ca="1" si="270"/>
        <v>0</v>
      </c>
      <c r="AO1842" s="12">
        <f t="shared" ca="1" si="271"/>
        <v>0</v>
      </c>
      <c r="AP1842" s="12">
        <f t="shared" ca="1" si="272"/>
        <v>0</v>
      </c>
      <c r="AQ1842" s="12">
        <f t="shared" ca="1" si="273"/>
        <v>0</v>
      </c>
      <c r="AR1842" s="12">
        <f t="shared" ca="1" si="274"/>
        <v>19.595999536235276</v>
      </c>
      <c r="AS1842" s="12">
        <f t="shared" ca="1" si="275"/>
        <v>0.35922247931124934</v>
      </c>
      <c r="AT1842" s="12">
        <f t="shared" si="276"/>
        <v>0.34435483184877025</v>
      </c>
      <c r="AU1842" s="12">
        <f t="shared" si="277"/>
        <v>0</v>
      </c>
      <c r="AV1842" s="12"/>
      <c r="AW1842" s="12">
        <f ca="1">INDEX(I$10:I$6003,UsefulSeries!$I1836)</f>
        <v>1.7900858903223824E-2</v>
      </c>
      <c r="AX1842" s="12"/>
      <c r="AY1842" s="12"/>
      <c r="AZ1842" s="12">
        <f ca="1"/>
        <v>0.35922247931124934</v>
      </c>
      <c r="BA1842" s="12"/>
      <c r="BB1842" s="12">
        <f t="shared" ca="1" si="269"/>
        <v>0.35922247931124934</v>
      </c>
      <c r="BC1842" s="12"/>
      <c r="BD1842" s="38">
        <f ca="1"/>
        <v>1.7983662161882283E-2</v>
      </c>
    </row>
    <row r="1843" spans="1:56" x14ac:dyDescent="0.35">
      <c r="A1843" s="12">
        <f ca="1">-INDEX('Flow probs &amp; rates'!$K$5:$K$5999,UsefulSeries!$E1840,0)*(INDEX('Flow probs &amp; rates'!$L$5:$L$5999,UsefulSeries!$E1840,0))/INDEX('Flow probs &amp; rates'!$E$4:$E$5999,UsefulSeries!$E1840,0)</f>
        <v>-2.7424885041995824E-4</v>
      </c>
      <c r="B1843" s="12">
        <f ca="1">INDEX('Flow probs &amp; rates'!$L$5:$L$5999,UsefulSeries!$E1840,0)*(1-INDEX('Flow probs &amp; rates'!$L$5:$L$5999,UsefulSeries!$E1840,0))/INDEX('Flow probs &amp; rates'!$E$4:$E$5999,UsefulSeries!$E1840,0)</f>
        <v>2.6068189797372587E-2</v>
      </c>
      <c r="C1843" s="12">
        <v>0</v>
      </c>
      <c r="D1843" s="12">
        <v>0</v>
      </c>
      <c r="E1843" s="12">
        <v>0</v>
      </c>
      <c r="F1843" s="12">
        <v>0</v>
      </c>
      <c r="G1843" s="12"/>
      <c r="H1843" s="12"/>
      <c r="I1843" s="12">
        <f ca="1">INDEX('Flow probs &amp; rates'!$L$5:$L$5999,UsefulSeries!$E1840)</f>
        <v>1.5720421600044523E-2</v>
      </c>
      <c r="J1843" s="12"/>
      <c r="K1843" s="12">
        <f>-INDEX('Flow probs &amp; rates'!$E$4:$E$5999,UsefulSeries!$E1840)</f>
        <v>-0.59356979004046262</v>
      </c>
      <c r="L1843" s="12"/>
      <c r="M1843" s="12"/>
      <c r="N1843" s="12"/>
      <c r="O1843" s="12"/>
      <c r="P1843" s="12">
        <f ca="1"/>
        <v>0.6094617969535896</v>
      </c>
      <c r="Q1843" s="12">
        <f ca="1"/>
        <v>38.367341651701352</v>
      </c>
      <c r="R1843" s="12">
        <f ca="1"/>
        <v>0</v>
      </c>
      <c r="S1843" s="12">
        <f ca="1"/>
        <v>0</v>
      </c>
      <c r="T1843" s="12">
        <f ca="1"/>
        <v>0</v>
      </c>
      <c r="U1843" s="12">
        <f ca="1"/>
        <v>0</v>
      </c>
      <c r="V1843" s="12"/>
      <c r="W1843" s="12">
        <f ca="1">INDEX(P$11:P$6003,UsefulSeries!$I1836)</f>
        <v>0</v>
      </c>
      <c r="X1843" s="12">
        <f ca="1">INDEX(Q$11:Q$6003,UsefulSeries!$I1836)</f>
        <v>0</v>
      </c>
      <c r="Y1843" s="12">
        <f ca="1">INDEX(R$11:R$6003,UsefulSeries!$I1836)</f>
        <v>0</v>
      </c>
      <c r="Z1843" s="12">
        <f ca="1">INDEX(S$11:S$6003,UsefulSeries!$I1836)</f>
        <v>0</v>
      </c>
      <c r="AA1843" s="12">
        <f ca="1">INDEX(T$11:T$6003,UsefulSeries!$I1836)</f>
        <v>0.3592224793112494</v>
      </c>
      <c r="AB1843" s="12">
        <f ca="1">INDEX(U$11:U$6003,UsefulSeries!$I1836)</f>
        <v>15.020385831758251</v>
      </c>
      <c r="AC1843" s="12">
        <f>INDEX( K$11:K$6003,UsefulSeries!$I1836)</f>
        <v>0</v>
      </c>
      <c r="AD1843" s="12">
        <f>INDEX(L$11:L$6003,UsefulSeries!$I1836)</f>
        <v>0.34435483184877025</v>
      </c>
      <c r="AE1843" s="12"/>
      <c r="AF1843" s="12"/>
      <c r="AG1843" s="12"/>
      <c r="AH1843" s="12"/>
      <c r="AI1843" s="12"/>
      <c r="AJ1843" s="12"/>
      <c r="AK1843" s="12"/>
      <c r="AL1843" s="12"/>
      <c r="AM1843" s="12"/>
      <c r="AN1843" s="12">
        <f t="shared" ca="1" si="270"/>
        <v>0</v>
      </c>
      <c r="AO1843" s="12">
        <f t="shared" ca="1" si="271"/>
        <v>0</v>
      </c>
      <c r="AP1843" s="12">
        <f t="shared" ca="1" si="272"/>
        <v>0</v>
      </c>
      <c r="AQ1843" s="12">
        <f t="shared" ca="1" si="273"/>
        <v>0</v>
      </c>
      <c r="AR1843" s="12">
        <f t="shared" ca="1" si="274"/>
        <v>0.3592224793112494</v>
      </c>
      <c r="AS1843" s="12">
        <f t="shared" ca="1" si="275"/>
        <v>15.020385831758251</v>
      </c>
      <c r="AT1843" s="12">
        <f t="shared" si="276"/>
        <v>0</v>
      </c>
      <c r="AU1843" s="12">
        <f t="shared" si="277"/>
        <v>0.34435483184877025</v>
      </c>
      <c r="AV1843" s="12"/>
      <c r="AW1843" s="12">
        <f ca="1">INDEX(I$11:I$6003,UsefulSeries!$I1836)</f>
        <v>2.3487551674492201E-2</v>
      </c>
      <c r="AX1843" s="12"/>
      <c r="AY1843" s="12"/>
      <c r="AZ1843" s="12">
        <f ca="1"/>
        <v>0.35922247931124934</v>
      </c>
      <c r="BA1843" s="12"/>
      <c r="BB1843" s="12">
        <f t="shared" ca="1" si="269"/>
        <v>0.35922247931124934</v>
      </c>
      <c r="BC1843" s="12"/>
      <c r="BD1843" s="38">
        <f ca="1"/>
        <v>2.1744457955199796E-2</v>
      </c>
    </row>
    <row r="1844" spans="1:56" x14ac:dyDescent="0.35">
      <c r="A1844" s="12">
        <v>0</v>
      </c>
      <c r="B1844" s="12">
        <v>0</v>
      </c>
      <c r="C1844" s="12">
        <f ca="1">INDEX('Flow probs &amp; rates'!$M$5:$M$5999,UsefulSeries!$E1840,0)*(1-INDEX('Flow probs &amp; rates'!$M$5:$M$5999,UsefulSeries!$E1840,0))/INDEX('Flow probs &amp; rates'!$F$4:$F$5999,UsefulSeries!$E1840,0)</f>
        <v>5.3877294168859873</v>
      </c>
      <c r="D1844" s="12">
        <f ca="1">-INDEX('Flow probs &amp; rates'!$M$5:$M$5999,UsefulSeries!$E1840,0)*(INDEX('Flow probs &amp; rates'!$O$5:$O$5999,UsefulSeries!$E1840,0))/INDEX('Flow probs &amp; rates'!$F$4:$F$5999,UsefulSeries!$E1840,0)</f>
        <v>-1.1236174022050054</v>
      </c>
      <c r="E1844" s="12">
        <v>0</v>
      </c>
      <c r="F1844" s="12">
        <v>0</v>
      </c>
      <c r="G1844" s="12"/>
      <c r="H1844" s="12"/>
      <c r="I1844" s="12">
        <f ca="1">INDEX('Flow probs &amp; rates'!$M$5:$M$5999,UsefulSeries!$E1840)</f>
        <v>0.22078866423965207</v>
      </c>
      <c r="J1844" s="12"/>
      <c r="K1844" s="12">
        <f>INDEX('Flow probs &amp; rates'!$F$4:$F$5999,UsefulSeries!$E1840)</f>
        <v>3.193201006786249E-2</v>
      </c>
      <c r="L1844" s="12">
        <f>-INDEX('Flow probs &amp; rates'!$F$4:$F$5999,UsefulSeries!$E1840)</f>
        <v>-3.193201006786249E-2</v>
      </c>
      <c r="M1844" s="12"/>
      <c r="N1844" s="12"/>
      <c r="O1844" s="12"/>
      <c r="P1844" s="12">
        <f ca="1"/>
        <v>0</v>
      </c>
      <c r="Q1844" s="12">
        <f ca="1"/>
        <v>0</v>
      </c>
      <c r="R1844" s="12">
        <f ca="1"/>
        <v>0.19640538118073114</v>
      </c>
      <c r="S1844" s="12">
        <f ca="1"/>
        <v>5.1778345287247417E-2</v>
      </c>
      <c r="T1844" s="12">
        <f ca="1"/>
        <v>0</v>
      </c>
      <c r="U1844" s="12">
        <f ca="1"/>
        <v>0</v>
      </c>
      <c r="V1844" s="12"/>
      <c r="W1844" s="12"/>
      <c r="X1844" s="12"/>
      <c r="Y1844" s="12"/>
      <c r="Z1844" s="12"/>
      <c r="AA1844" s="12"/>
      <c r="AB1844" s="12"/>
      <c r="AC1844" s="12"/>
      <c r="AD1844" s="12"/>
      <c r="AE1844" s="12">
        <f t="array" ref="AE1844:AJ1845">TRANSPOSE(AC1838:AD1843)</f>
        <v>-0.59853415345873429</v>
      </c>
      <c r="AF1844" s="12">
        <v>-0.59853415345873429</v>
      </c>
      <c r="AG1844" s="12">
        <v>5.7111014692495514E-2</v>
      </c>
      <c r="AH1844" s="12">
        <v>0</v>
      </c>
      <c r="AI1844" s="12">
        <v>0.34435483184877025</v>
      </c>
      <c r="AJ1844" s="12">
        <v>0</v>
      </c>
      <c r="AK1844" s="12"/>
      <c r="AL1844" s="12"/>
      <c r="AM1844" s="12"/>
      <c r="AN1844" s="12">
        <f t="shared" si="270"/>
        <v>-0.59853415345873429</v>
      </c>
      <c r="AO1844" s="12">
        <f t="shared" si="271"/>
        <v>-0.59853415345873429</v>
      </c>
      <c r="AP1844" s="12">
        <f t="shared" si="272"/>
        <v>5.7111014692495514E-2</v>
      </c>
      <c r="AQ1844" s="12">
        <f t="shared" si="273"/>
        <v>0</v>
      </c>
      <c r="AR1844" s="12">
        <f t="shared" si="274"/>
        <v>0.34435483184877025</v>
      </c>
      <c r="AS1844" s="12">
        <f t="shared" si="275"/>
        <v>0</v>
      </c>
      <c r="AT1844" s="12">
        <f t="shared" si="276"/>
        <v>0</v>
      </c>
      <c r="AU1844" s="12">
        <f t="shared" si="277"/>
        <v>0</v>
      </c>
      <c r="AV1844" s="12"/>
      <c r="AW1844" s="12"/>
      <c r="AX1844" s="12">
        <f>INDEX($N$6:$N$6003,UsefulSeries!$K1836)</f>
        <v>-6.8741501668234672E-4</v>
      </c>
      <c r="AY1844" s="12"/>
      <c r="AZ1844" s="12"/>
      <c r="BA1844" s="12"/>
      <c r="BB1844" s="12">
        <f t="shared" si="269"/>
        <v>-6.8741501668234672E-4</v>
      </c>
      <c r="BC1844" s="12"/>
      <c r="BD1844" s="38">
        <f ca="1"/>
        <v>-2.893684300592253E-3</v>
      </c>
    </row>
    <row r="1845" spans="1:56" x14ac:dyDescent="0.35">
      <c r="A1845" s="12">
        <v>0</v>
      </c>
      <c r="B1845" s="12">
        <v>0</v>
      </c>
      <c r="C1845" s="12">
        <f ca="1">-INDEX('Flow probs &amp; rates'!$M$5:$M$5999,UsefulSeries!$E1840,0)*(INDEX('Flow probs &amp; rates'!$O$5:$O$5999,UsefulSeries!$E1840,0))/INDEX('Flow probs &amp; rates'!$F$4:$F$5999,UsefulSeries!$E1840,0)</f>
        <v>-1.1236174022050054</v>
      </c>
      <c r="D1845" s="12">
        <f ca="1">INDEX('Flow probs &amp; rates'!$O$5:$O$5999,UsefulSeries!$E1840,0)*(1-INDEX('Flow probs &amp; rates'!$O$5:$O$5999,UsefulSeries!$E1840,0))/INDEX('Flow probs &amp; rates'!$F$4:$F$5999,UsefulSeries!$E1840,0)</f>
        <v>4.2621003617844426</v>
      </c>
      <c r="E1845" s="12">
        <v>0</v>
      </c>
      <c r="F1845" s="12">
        <v>0</v>
      </c>
      <c r="G1845" s="12"/>
      <c r="H1845" s="12"/>
      <c r="I1845" s="12">
        <f ca="1">INDEX('Flow probs &amp; rates'!$O$5:$O$5999,UsefulSeries!$E1840)</f>
        <v>0.16250545435924627</v>
      </c>
      <c r="J1845" s="12"/>
      <c r="K1845" s="12"/>
      <c r="L1845" s="12">
        <f>-INDEX('Flow probs &amp; rates'!$F$4:$F$5999,UsefulSeries!$E1840)</f>
        <v>-3.193201006786249E-2</v>
      </c>
      <c r="M1845" s="12"/>
      <c r="N1845" s="12"/>
      <c r="O1845" s="12"/>
      <c r="P1845" s="12">
        <f ca="1"/>
        <v>0</v>
      </c>
      <c r="Q1845" s="12">
        <f ca="1"/>
        <v>0</v>
      </c>
      <c r="R1845" s="12">
        <f ca="1"/>
        <v>5.1778345287247417E-2</v>
      </c>
      <c r="S1845" s="12">
        <f ca="1"/>
        <v>0.24827642711329673</v>
      </c>
      <c r="T1845" s="12">
        <f ca="1"/>
        <v>0</v>
      </c>
      <c r="U1845" s="12">
        <f ca="1"/>
        <v>0</v>
      </c>
      <c r="V1845" s="12"/>
      <c r="W1845" s="12"/>
      <c r="X1845" s="12"/>
      <c r="Y1845" s="12"/>
      <c r="Z1845" s="12"/>
      <c r="AA1845" s="12"/>
      <c r="AB1845" s="12"/>
      <c r="AC1845" s="12"/>
      <c r="AD1845" s="12"/>
      <c r="AE1845" s="12">
        <v>0.59853415345873429</v>
      </c>
      <c r="AF1845" s="12">
        <v>0</v>
      </c>
      <c r="AG1845" s="12">
        <v>-5.7111014692495514E-2</v>
      </c>
      <c r="AH1845" s="12">
        <v>-5.7111014692495514E-2</v>
      </c>
      <c r="AI1845" s="12">
        <v>0</v>
      </c>
      <c r="AJ1845" s="12">
        <v>0.34435483184877025</v>
      </c>
      <c r="AK1845" s="12"/>
      <c r="AL1845" s="12"/>
      <c r="AM1845" s="12"/>
      <c r="AN1845" s="12">
        <f t="shared" si="270"/>
        <v>0.59853415345873429</v>
      </c>
      <c r="AO1845" s="12">
        <f t="shared" si="271"/>
        <v>0</v>
      </c>
      <c r="AP1845" s="12">
        <f t="shared" si="272"/>
        <v>-5.7111014692495514E-2</v>
      </c>
      <c r="AQ1845" s="12">
        <f t="shared" si="273"/>
        <v>-5.7111014692495514E-2</v>
      </c>
      <c r="AR1845" s="12">
        <f t="shared" si="274"/>
        <v>0</v>
      </c>
      <c r="AS1845" s="12">
        <f t="shared" si="275"/>
        <v>0.34435483184877025</v>
      </c>
      <c r="AT1845" s="12">
        <f t="shared" si="276"/>
        <v>0</v>
      </c>
      <c r="AU1845" s="12">
        <f t="shared" si="277"/>
        <v>0</v>
      </c>
      <c r="AV1845" s="12"/>
      <c r="AW1845" s="12"/>
      <c r="AX1845" s="12">
        <f>INDEX('Margin error adjustment'!N$7:N$6003,UsefulSeries!$K1836)</f>
        <v>1.7700203691993002E-3</v>
      </c>
      <c r="AY1845" s="12"/>
      <c r="AZ1845" s="12"/>
      <c r="BA1845" s="12"/>
      <c r="BB1845" s="12">
        <f t="shared" si="269"/>
        <v>1.7700203691993002E-3</v>
      </c>
      <c r="BC1845" s="12"/>
      <c r="BD1845" s="38">
        <f ca="1"/>
        <v>7.5945487021077285E-2</v>
      </c>
    </row>
    <row r="1846" spans="1:56" x14ac:dyDescent="0.35">
      <c r="A1846" s="12">
        <v>0</v>
      </c>
      <c r="B1846" s="12">
        <v>0</v>
      </c>
      <c r="C1846" s="12">
        <v>0</v>
      </c>
      <c r="D1846" s="12">
        <v>0</v>
      </c>
      <c r="E1846" s="12">
        <f ca="1">INDEX('Flow probs &amp; rates'!$P$5:$P$5999,UsefulSeries!$E1840,0)*(1-INDEX('Flow probs &amp; rates'!$P$5:$P$5999,UsefulSeries!$E1840,0))/INDEX('Flow probs &amp; rates'!$G$4:$G$5999,UsefulSeries!$E1840,0)</f>
        <v>6.1152070608026257E-2</v>
      </c>
      <c r="F1846" s="12">
        <f ca="1">-INDEX('Flow probs &amp; rates'!$P$5:$P$5999,UsefulSeries!$E1840,0)*(INDEX('Flow probs &amp; rates'!$Q$5:$Q$5999,UsefulSeries!$E1840,0))/INDEX('Flow probs &amp; rates'!$G$4:$G$5999,UsefulSeries!$E1840,0)</f>
        <v>-1.0790165582683783E-3</v>
      </c>
      <c r="G1846" s="12"/>
      <c r="H1846" s="12"/>
      <c r="I1846" s="12">
        <f ca="1">INDEX('Flow probs &amp; rates'!$P$5:$P$5999,UsefulSeries!$E1840)</f>
        <v>2.3451304022720502E-2</v>
      </c>
      <c r="J1846" s="12"/>
      <c r="K1846" s="12">
        <f>INDEX('Flow probs &amp; rates'!$G$4:$G$5999,UsefulSeries!$E1840)</f>
        <v>0.37449819989167488</v>
      </c>
      <c r="L1846" s="12"/>
      <c r="M1846" s="12"/>
      <c r="N1846" s="12"/>
      <c r="O1846" s="12"/>
      <c r="P1846" s="12">
        <f ca="1"/>
        <v>0</v>
      </c>
      <c r="Q1846" s="12">
        <f ca="1"/>
        <v>0</v>
      </c>
      <c r="R1846" s="12">
        <f ca="1"/>
        <v>0</v>
      </c>
      <c r="S1846" s="12">
        <f ca="1"/>
        <v>0</v>
      </c>
      <c r="T1846" s="12">
        <f ca="1"/>
        <v>16.35956421869005</v>
      </c>
      <c r="U1846" s="12">
        <f ca="1"/>
        <v>0.39037975334658415</v>
      </c>
      <c r="V1846" s="12"/>
      <c r="W1846" s="12">
        <f ca="1">INDEX(P$6:P$6003,UsefulSeries!$I1844)</f>
        <v>35.848149487784333</v>
      </c>
      <c r="X1846" s="12">
        <f ca="1">INDEX(Q$6:Q$6003,UsefulSeries!$I1844)</f>
        <v>0.6148249065462037</v>
      </c>
      <c r="Y1846" s="12">
        <f ca="1">INDEX(R$6:R$6003,UsefulSeries!$I1844)</f>
        <v>0</v>
      </c>
      <c r="Z1846" s="12">
        <f ca="1">INDEX(S$6:S$6003,UsefulSeries!$I1844)</f>
        <v>0</v>
      </c>
      <c r="AA1846" s="12">
        <f ca="1">INDEX(T$6:T$6003,UsefulSeries!$I1844)</f>
        <v>0</v>
      </c>
      <c r="AB1846" s="12">
        <f ca="1">INDEX(U$6:U$6003,UsefulSeries!$I1844)</f>
        <v>0</v>
      </c>
      <c r="AC1846" s="12">
        <f>INDEX( K$6:K$6003,UsefulSeries!$I1844)</f>
        <v>-0.59784673844205194</v>
      </c>
      <c r="AD1846" s="12">
        <f>INDEX(L$6:L$6003,UsefulSeries!$I1844)</f>
        <v>0.59784673844205194</v>
      </c>
      <c r="AE1846" s="12"/>
      <c r="AF1846" s="12"/>
      <c r="AG1846" s="12"/>
      <c r="AH1846" s="12"/>
      <c r="AI1846" s="12"/>
      <c r="AJ1846" s="12"/>
      <c r="AK1846" s="12"/>
      <c r="AL1846" s="12"/>
      <c r="AM1846" s="12"/>
      <c r="AN1846" s="12">
        <f t="shared" ca="1" si="270"/>
        <v>35.848149487784333</v>
      </c>
      <c r="AO1846" s="12">
        <f t="shared" ca="1" si="271"/>
        <v>0.6148249065462037</v>
      </c>
      <c r="AP1846" s="12">
        <f t="shared" ca="1" si="272"/>
        <v>0</v>
      </c>
      <c r="AQ1846" s="12">
        <f t="shared" ca="1" si="273"/>
        <v>0</v>
      </c>
      <c r="AR1846" s="12">
        <f t="shared" ca="1" si="274"/>
        <v>0</v>
      </c>
      <c r="AS1846" s="12">
        <f t="shared" ca="1" si="275"/>
        <v>0</v>
      </c>
      <c r="AT1846" s="12">
        <f t="shared" si="276"/>
        <v>-0.59784673844205194</v>
      </c>
      <c r="AU1846" s="12">
        <f t="shared" si="277"/>
        <v>0.59784673844205194</v>
      </c>
      <c r="AV1846" s="12"/>
      <c r="AW1846" s="12">
        <f ca="1">INDEX(I$6:I$6003,UsefulSeries!$I1844)</f>
        <v>1.6968218172644642E-2</v>
      </c>
      <c r="AX1846" s="12"/>
      <c r="AY1846" s="12"/>
      <c r="AZ1846" s="12">
        <f t="array" aca="1" ref="AZ1846:AZ1851" ca="1">MMULT(W1846:AB1851,AW1846:AW1851)</f>
        <v>0.6148249065462037</v>
      </c>
      <c r="BA1846" s="12"/>
      <c r="BB1846" s="12">
        <f t="shared" ca="1" si="269"/>
        <v>0.6148249065462037</v>
      </c>
      <c r="BC1846" s="12"/>
      <c r="BD1846" s="38">
        <f t="array" aca="1" ref="BD1846:BD1853" ca="1">MMULT(MINVERSE(AN1846:AU1853),BB1846:BB1853)</f>
        <v>1.683695819751219E-2</v>
      </c>
    </row>
    <row r="1847" spans="1:56" x14ac:dyDescent="0.35">
      <c r="A1847" s="12">
        <v>0</v>
      </c>
      <c r="B1847" s="12">
        <v>0</v>
      </c>
      <c r="C1847" s="12">
        <v>0</v>
      </c>
      <c r="D1847" s="12">
        <v>0</v>
      </c>
      <c r="E1847" s="12">
        <f ca="1">-INDEX('Flow probs &amp; rates'!$P$5:$P$5999,UsefulSeries!$E1840,0)*(INDEX('Flow probs &amp; rates'!$Q$5:$Q$5999,UsefulSeries!$E1840,0))/INDEX('Flow probs &amp; rates'!$G$4:$G$5999,UsefulSeries!$E1840,0)</f>
        <v>-1.0790165582683783E-3</v>
      </c>
      <c r="F1847" s="12">
        <f ca="1">INDEX('Flow probs &amp; rates'!$Q$5:$Q$5999,UsefulSeries!$E1840,0)*(1-INDEX('Flow probs &amp; rates'!$Q$5:$Q$5999,UsefulSeries!$E1840,0))/INDEX('Flow probs &amp; rates'!$G$4:$G$5999,UsefulSeries!$E1840,0)</f>
        <v>4.5218125496251232E-2</v>
      </c>
      <c r="G1847" s="12"/>
      <c r="H1847" s="12"/>
      <c r="I1847" s="12">
        <f ca="1">INDEX('Flow probs &amp; rates'!$Q$5:$Q$5999,UsefulSeries!$E1840)</f>
        <v>1.7231014460147756E-2</v>
      </c>
      <c r="J1847" s="12"/>
      <c r="K1847" s="12"/>
      <c r="L1847" s="12">
        <f>INDEX('Flow probs &amp; rates'!$G$4:$G$5999,UsefulSeries!$E1840)</f>
        <v>0.37449819989167488</v>
      </c>
      <c r="M1847" s="12"/>
      <c r="N1847" s="12"/>
      <c r="O1847" s="12"/>
      <c r="P1847" s="12">
        <f ca="1"/>
        <v>0</v>
      </c>
      <c r="Q1847" s="12">
        <f ca="1"/>
        <v>0</v>
      </c>
      <c r="R1847" s="12">
        <f ca="1"/>
        <v>0</v>
      </c>
      <c r="S1847" s="12">
        <f ca="1"/>
        <v>0</v>
      </c>
      <c r="T1847" s="12">
        <f ca="1"/>
        <v>0.3903797533465842</v>
      </c>
      <c r="U1847" s="12">
        <f ca="1"/>
        <v>22.124340963687509</v>
      </c>
      <c r="V1847" s="12"/>
      <c r="W1847" s="12">
        <f ca="1">INDEX(P$7:P$6003,UsefulSeries!$I1844)</f>
        <v>0.6148249065462037</v>
      </c>
      <c r="X1847" s="12">
        <f ca="1">INDEX(Q$7:Q$6003,UsefulSeries!$I1844)</f>
        <v>56.769538705427827</v>
      </c>
      <c r="Y1847" s="12">
        <f ca="1">INDEX(R$7:R$6003,UsefulSeries!$I1844)</f>
        <v>0</v>
      </c>
      <c r="Z1847" s="12">
        <f ca="1">INDEX(S$7:S$6003,UsefulSeries!$I1844)</f>
        <v>0</v>
      </c>
      <c r="AA1847" s="12">
        <f ca="1">INDEX(T$7:T$6003,UsefulSeries!$I1844)</f>
        <v>0</v>
      </c>
      <c r="AB1847" s="12">
        <f ca="1">INDEX(U$7:U$6003,UsefulSeries!$I1844)</f>
        <v>0</v>
      </c>
      <c r="AC1847" s="12">
        <f>INDEX( K$7:K$6003,UsefulSeries!$I1844,1)</f>
        <v>-0.59784673844205194</v>
      </c>
      <c r="AD1847" s="12">
        <f>INDEX(L$7:L$6003,UsefulSeries!$I1844,1)</f>
        <v>0</v>
      </c>
      <c r="AE1847" s="12"/>
      <c r="AF1847" s="12"/>
      <c r="AG1847" s="12"/>
      <c r="AH1847" s="12"/>
      <c r="AI1847" s="12"/>
      <c r="AJ1847" s="12"/>
      <c r="AK1847" s="12"/>
      <c r="AL1847" s="12"/>
      <c r="AM1847" s="12"/>
      <c r="AN1847" s="12">
        <f t="shared" ca="1" si="270"/>
        <v>0.6148249065462037</v>
      </c>
      <c r="AO1847" s="12">
        <f t="shared" ca="1" si="271"/>
        <v>56.769538705427827</v>
      </c>
      <c r="AP1847" s="12">
        <f t="shared" ca="1" si="272"/>
        <v>0</v>
      </c>
      <c r="AQ1847" s="12">
        <f t="shared" ca="1" si="273"/>
        <v>0</v>
      </c>
      <c r="AR1847" s="12">
        <f t="shared" ca="1" si="274"/>
        <v>0</v>
      </c>
      <c r="AS1847" s="12">
        <f t="shared" ca="1" si="275"/>
        <v>0</v>
      </c>
      <c r="AT1847" s="12">
        <f t="shared" si="276"/>
        <v>-0.59784673844205194</v>
      </c>
      <c r="AU1847" s="12">
        <f t="shared" si="277"/>
        <v>0</v>
      </c>
      <c r="AV1847" s="12"/>
      <c r="AW1847" s="12">
        <f ca="1">INDEX(I$7:I$6003,UsefulSeries!$I1844)</f>
        <v>1.0646421252955592E-2</v>
      </c>
      <c r="AX1847" s="12"/>
      <c r="AY1847" s="12"/>
      <c r="AZ1847" s="12">
        <f ca="1"/>
        <v>0.61482490654620381</v>
      </c>
      <c r="BA1847" s="12"/>
      <c r="BB1847" s="12">
        <f t="shared" ca="1" si="269"/>
        <v>0.61482490654620381</v>
      </c>
      <c r="BC1847" s="12"/>
      <c r="BD1847" s="38">
        <f ca="1"/>
        <v>1.0910976846677497E-2</v>
      </c>
    </row>
    <row r="1848" spans="1:56" x14ac:dyDescent="0.35">
      <c r="A1848" s="12">
        <f ca="1">INDEX('Flow probs &amp; rates'!$K$5:$K$5999,UsefulSeries!$E1846,0)*(1-INDEX('Flow probs &amp; rates'!$K$5:$K$5999,UsefulSeries!$E1846,0))/INDEX('Flow probs &amp; rates'!$E$4:$E$5999,UsefulSeries!$E1846,0)</f>
        <v>1.74302431197568E-2</v>
      </c>
      <c r="B1848" s="12">
        <f ca="1">-INDEX('Flow probs &amp; rates'!$K$5:$K$5999,UsefulSeries!$E1846,0)*(INDEX('Flow probs &amp; rates'!$L$5:$L$5999,UsefulSeries!$E1846,0))/INDEX('Flow probs &amp; rates'!$E$4:$E$5999,UsefulSeries!$E1846,0)</f>
        <v>-2.7101732215090613E-4</v>
      </c>
      <c r="C1848" s="12">
        <v>0</v>
      </c>
      <c r="D1848" s="12">
        <v>0</v>
      </c>
      <c r="E1848" s="12">
        <v>0</v>
      </c>
      <c r="F1848" s="12">
        <v>0</v>
      </c>
      <c r="G1848" s="12"/>
      <c r="H1848" s="12"/>
      <c r="I1848" s="12">
        <f ca="1">INDEX('Flow probs &amp; rates'!$K$5:$K$5999,UsefulSeries!$E1846)</f>
        <v>1.0438598358337912E-2</v>
      </c>
      <c r="J1848" s="12"/>
      <c r="K1848" s="12">
        <f>-INDEX('Flow probs &amp; rates'!$E$4:$E$5999,UsefulSeries!$E1846)</f>
        <v>-0.59262707649457869</v>
      </c>
      <c r="L1848" s="12">
        <f>INDEX('Flow probs &amp; rates'!$E$4:$E$5999,UsefulSeries!$E1846)</f>
        <v>0.59262707649457869</v>
      </c>
      <c r="M1848" s="12"/>
      <c r="N1848" s="12"/>
      <c r="O1848" s="12"/>
      <c r="P1848" s="12">
        <f t="array" aca="1" ref="P1848:U1853" ca="1">MINVERSE(A1848:F1853)</f>
        <v>57.381005135398794</v>
      </c>
      <c r="Q1848" s="12">
        <f ca="1"/>
        <v>0.60833737381055597</v>
      </c>
      <c r="R1848" s="12">
        <f ca="1"/>
        <v>0</v>
      </c>
      <c r="S1848" s="12">
        <f ca="1"/>
        <v>0</v>
      </c>
      <c r="T1848" s="12">
        <f ca="1"/>
        <v>0</v>
      </c>
      <c r="U1848" s="12">
        <f ca="1"/>
        <v>0</v>
      </c>
      <c r="V1848" s="12"/>
      <c r="W1848" s="12">
        <f ca="1">INDEX(P$8:P$6003,UsefulSeries!$I1844)</f>
        <v>0</v>
      </c>
      <c r="X1848" s="12">
        <f ca="1">INDEX(Q$8:Q$6003,UsefulSeries!$I1844)</f>
        <v>0</v>
      </c>
      <c r="Y1848" s="12">
        <f ca="1">INDEX(R$8:R$6003,UsefulSeries!$I1844)</f>
        <v>0.47705575326818273</v>
      </c>
      <c r="Z1848" s="12">
        <f ca="1">INDEX(S$8:S$6003,UsefulSeries!$I1844)</f>
        <v>7.8537941941902389E-2</v>
      </c>
      <c r="AA1848" s="12">
        <f ca="1">INDEX(T$8:T$6003,UsefulSeries!$I1844)</f>
        <v>0</v>
      </c>
      <c r="AB1848" s="12">
        <f ca="1">INDEX(U$8:U$6003,UsefulSeries!$I1844)</f>
        <v>0</v>
      </c>
      <c r="AC1848" s="12">
        <f>INDEX( K$8:K$6003,UsefulSeries!$I1844)</f>
        <v>5.8881035061694814E-2</v>
      </c>
      <c r="AD1848" s="12">
        <f>INDEX(L$8:L$6003,UsefulSeries!$I1844)</f>
        <v>-5.8881035061694814E-2</v>
      </c>
      <c r="AE1848" s="12"/>
      <c r="AF1848" s="12"/>
      <c r="AG1848" s="12"/>
      <c r="AH1848" s="12"/>
      <c r="AI1848" s="12"/>
      <c r="AJ1848" s="12"/>
      <c r="AK1848" s="12"/>
      <c r="AL1848" s="12"/>
      <c r="AM1848" s="12"/>
      <c r="AN1848" s="12">
        <f t="shared" ca="1" si="270"/>
        <v>0</v>
      </c>
      <c r="AO1848" s="12">
        <f t="shared" ca="1" si="271"/>
        <v>0</v>
      </c>
      <c r="AP1848" s="12">
        <f t="shared" ca="1" si="272"/>
        <v>0.47705575326818273</v>
      </c>
      <c r="AQ1848" s="12">
        <f t="shared" ca="1" si="273"/>
        <v>7.8537941941902389E-2</v>
      </c>
      <c r="AR1848" s="12">
        <f t="shared" ca="1" si="274"/>
        <v>0</v>
      </c>
      <c r="AS1848" s="12">
        <f t="shared" ca="1" si="275"/>
        <v>0</v>
      </c>
      <c r="AT1848" s="12">
        <f t="shared" si="276"/>
        <v>5.8881035061694814E-2</v>
      </c>
      <c r="AU1848" s="12">
        <f t="shared" si="277"/>
        <v>-5.8881035061694814E-2</v>
      </c>
      <c r="AV1848" s="12"/>
      <c r="AW1848" s="12">
        <f ca="1">INDEX(I$8:I$6003,UsefulSeries!$I1844)</f>
        <v>0.14775007136001475</v>
      </c>
      <c r="AX1848" s="12"/>
      <c r="AY1848" s="12"/>
      <c r="AZ1848" s="12">
        <f ca="1"/>
        <v>7.8537941941902389E-2</v>
      </c>
      <c r="BA1848" s="12"/>
      <c r="BB1848" s="12">
        <f t="shared" ca="1" si="269"/>
        <v>7.8537941941902389E-2</v>
      </c>
      <c r="BC1848" s="12"/>
      <c r="BD1848" s="38">
        <f ca="1"/>
        <v>0.14821323292625105</v>
      </c>
    </row>
    <row r="1849" spans="1:56" x14ac:dyDescent="0.35">
      <c r="A1849" s="12">
        <f ca="1">-INDEX('Flow probs &amp; rates'!$K$5:$K$5999,UsefulSeries!$E1846,0)*(INDEX('Flow probs &amp; rates'!$L$5:$L$5999,UsefulSeries!$E1846,0))/INDEX('Flow probs &amp; rates'!$E$4:$E$5999,UsefulSeries!$E1846,0)</f>
        <v>-2.7101732215090613E-4</v>
      </c>
      <c r="B1849" s="12">
        <f ca="1">INDEX('Flow probs &amp; rates'!$L$5:$L$5999,UsefulSeries!$E1846,0)*(1-INDEX('Flow probs &amp; rates'!$L$5:$L$5999,UsefulSeries!$E1846,0))/INDEX('Flow probs &amp; rates'!$E$4:$E$5999,UsefulSeries!$E1846,0)</f>
        <v>2.5563522847054324E-2</v>
      </c>
      <c r="C1849" s="12">
        <v>0</v>
      </c>
      <c r="D1849" s="12">
        <v>0</v>
      </c>
      <c r="E1849" s="12">
        <v>0</v>
      </c>
      <c r="F1849" s="12">
        <v>0</v>
      </c>
      <c r="G1849" s="12"/>
      <c r="H1849" s="12"/>
      <c r="I1849" s="12">
        <f ca="1">INDEX('Flow probs &amp; rates'!$L$5:$L$5999,UsefulSeries!$E1846)</f>
        <v>1.5386376388108722E-2</v>
      </c>
      <c r="J1849" s="12"/>
      <c r="K1849" s="12">
        <f>-INDEX('Flow probs &amp; rates'!$E$4:$E$5999,UsefulSeries!$E1846)</f>
        <v>-0.59262707649457869</v>
      </c>
      <c r="L1849" s="12"/>
      <c r="M1849" s="12"/>
      <c r="N1849" s="12"/>
      <c r="O1849" s="12"/>
      <c r="P1849" s="12">
        <f ca="1"/>
        <v>0.60833737381055597</v>
      </c>
      <c r="Q1849" s="12">
        <f ca="1"/>
        <v>39.124688563073505</v>
      </c>
      <c r="R1849" s="12">
        <f ca="1"/>
        <v>0</v>
      </c>
      <c r="S1849" s="12">
        <f ca="1"/>
        <v>0</v>
      </c>
      <c r="T1849" s="12">
        <f ca="1"/>
        <v>0</v>
      </c>
      <c r="U1849" s="12">
        <f ca="1"/>
        <v>0</v>
      </c>
      <c r="V1849" s="12"/>
      <c r="W1849" s="12">
        <f ca="1">INDEX(P$9:P$6003,UsefulSeries!$I1844)</f>
        <v>0</v>
      </c>
      <c r="X1849" s="12">
        <f ca="1">INDEX(Q$9:Q$6003,UsefulSeries!$I1844)</f>
        <v>0</v>
      </c>
      <c r="Y1849" s="12">
        <f ca="1">INDEX(R$9:R$6003,UsefulSeries!$I1844)</f>
        <v>7.8537941941902389E-2</v>
      </c>
      <c r="Z1849" s="12">
        <f ca="1">INDEX(S$9:S$6003,UsefulSeries!$I1844)</f>
        <v>0.65278866217400544</v>
      </c>
      <c r="AA1849" s="12">
        <f ca="1">INDEX(T$9:T$6003,UsefulSeries!$I1844)</f>
        <v>0</v>
      </c>
      <c r="AB1849" s="12">
        <f ca="1">INDEX(U$9:U$6003,UsefulSeries!$I1844)</f>
        <v>0</v>
      </c>
      <c r="AC1849" s="12">
        <f>INDEX( K$9:K$6003,UsefulSeries!$I1844)</f>
        <v>0</v>
      </c>
      <c r="AD1849" s="12">
        <f>INDEX(L$9:L$6003,UsefulSeries!$I1844)</f>
        <v>-5.8881035061694814E-2</v>
      </c>
      <c r="AE1849" s="12"/>
      <c r="AF1849" s="12"/>
      <c r="AG1849" s="12"/>
      <c r="AH1849" s="12"/>
      <c r="AI1849" s="12"/>
      <c r="AJ1849" s="12"/>
      <c r="AK1849" s="12"/>
      <c r="AL1849" s="12"/>
      <c r="AM1849" s="12"/>
      <c r="AN1849" s="12">
        <f t="shared" ca="1" si="270"/>
        <v>0</v>
      </c>
      <c r="AO1849" s="12">
        <f t="shared" ca="1" si="271"/>
        <v>0</v>
      </c>
      <c r="AP1849" s="12">
        <f t="shared" ca="1" si="272"/>
        <v>7.8537941941902389E-2</v>
      </c>
      <c r="AQ1849" s="12">
        <f t="shared" ca="1" si="273"/>
        <v>0.65278866217400544</v>
      </c>
      <c r="AR1849" s="12">
        <f t="shared" ca="1" si="274"/>
        <v>0</v>
      </c>
      <c r="AS1849" s="12">
        <f t="shared" ca="1" si="275"/>
        <v>0</v>
      </c>
      <c r="AT1849" s="12">
        <f t="shared" si="276"/>
        <v>0</v>
      </c>
      <c r="AU1849" s="12">
        <f t="shared" si="277"/>
        <v>-5.8881035061694814E-2</v>
      </c>
      <c r="AV1849" s="12"/>
      <c r="AW1849" s="12">
        <f ca="1">INDEX(I$9:I$6003,UsefulSeries!$I1844)</f>
        <v>0.10253541351745458</v>
      </c>
      <c r="AX1849" s="12"/>
      <c r="AY1849" s="12"/>
      <c r="AZ1849" s="12">
        <f ca="1"/>
        <v>7.8537941941902389E-2</v>
      </c>
      <c r="BA1849" s="12"/>
      <c r="BB1849" s="12">
        <f t="shared" ca="1" si="269"/>
        <v>7.8537941941902389E-2</v>
      </c>
      <c r="BC1849" s="12"/>
      <c r="BD1849" s="38">
        <f ca="1"/>
        <v>0.10541882170176264</v>
      </c>
    </row>
    <row r="1850" spans="1:56" x14ac:dyDescent="0.35">
      <c r="A1850" s="12">
        <v>0</v>
      </c>
      <c r="B1850" s="12">
        <v>0</v>
      </c>
      <c r="C1850" s="12">
        <f ca="1">INDEX('Flow probs &amp; rates'!$M$5:$M$5999,UsefulSeries!$E1846,0)*(1-INDEX('Flow probs &amp; rates'!$M$5:$M$5999,UsefulSeries!$E1846,0))/INDEX('Flow probs &amp; rates'!$F$4:$F$5999,UsefulSeries!$E1846,0)</f>
        <v>5.5272860022007899</v>
      </c>
      <c r="D1850" s="12">
        <f ca="1">-INDEX('Flow probs &amp; rates'!$M$5:$M$5999,UsefulSeries!$E1846,0)*(INDEX('Flow probs &amp; rates'!$O$5:$O$5999,UsefulSeries!$E1846,0))/INDEX('Flow probs &amp; rates'!$F$4:$F$5999,UsefulSeries!$E1846,0)</f>
        <v>-1.1074943881607571</v>
      </c>
      <c r="E1850" s="12">
        <v>0</v>
      </c>
      <c r="F1850" s="12">
        <v>0</v>
      </c>
      <c r="G1850" s="12"/>
      <c r="H1850" s="12"/>
      <c r="I1850" s="12">
        <f ca="1">INDEX('Flow probs &amp; rates'!$M$5:$M$5999,UsefulSeries!$E1846)</f>
        <v>0.22484771996035255</v>
      </c>
      <c r="J1850" s="12"/>
      <c r="K1850" s="12">
        <f>INDEX('Flow probs &amp; rates'!$F$4:$F$5999,UsefulSeries!$E1846)</f>
        <v>3.1532875758480058E-2</v>
      </c>
      <c r="L1850" s="12">
        <f>-INDEX('Flow probs &amp; rates'!$F$4:$F$5999,UsefulSeries!$E1846)</f>
        <v>-3.1532875758480058E-2</v>
      </c>
      <c r="M1850" s="12"/>
      <c r="N1850" s="12"/>
      <c r="O1850" s="12"/>
      <c r="P1850" s="12">
        <f ca="1"/>
        <v>0</v>
      </c>
      <c r="Q1850" s="12">
        <f ca="1"/>
        <v>0</v>
      </c>
      <c r="R1850" s="12">
        <f ca="1"/>
        <v>0.19111395297582046</v>
      </c>
      <c r="S1850" s="12">
        <f ca="1"/>
        <v>5.0872923340117449E-2</v>
      </c>
      <c r="T1850" s="12">
        <f ca="1"/>
        <v>0</v>
      </c>
      <c r="U1850" s="12">
        <f ca="1"/>
        <v>0</v>
      </c>
      <c r="V1850" s="12"/>
      <c r="W1850" s="12">
        <f ca="1">INDEX(P$10:P$6003,UsefulSeries!$I1844)</f>
        <v>0</v>
      </c>
      <c r="X1850" s="12">
        <f ca="1">INDEX(Q$10:Q$6003,UsefulSeries!$I1844)</f>
        <v>0</v>
      </c>
      <c r="Y1850" s="12">
        <f ca="1">INDEX(R$10:R$6003,UsefulSeries!$I1844)</f>
        <v>0</v>
      </c>
      <c r="Z1850" s="12">
        <f ca="1">INDEX(S$10:S$6003,UsefulSeries!$I1844)</f>
        <v>0</v>
      </c>
      <c r="AA1850" s="12">
        <f ca="1">INDEX(T$10:T$6003,UsefulSeries!$I1844)</f>
        <v>20.645992791764193</v>
      </c>
      <c r="AB1850" s="12">
        <f ca="1">INDEX(U$10:U$6003,UsefulSeries!$I1844)</f>
        <v>0.35745500979022515</v>
      </c>
      <c r="AC1850" s="12">
        <f>INDEX( K$10:K$6003,UsefulSeries!$I1844)</f>
        <v>0.34327222649625327</v>
      </c>
      <c r="AD1850" s="12">
        <f>INDEX(L$10:L$6003,UsefulSeries!$I1844)</f>
        <v>0</v>
      </c>
      <c r="AE1850" s="12"/>
      <c r="AF1850" s="12"/>
      <c r="AG1850" s="12"/>
      <c r="AH1850" s="12"/>
      <c r="AI1850" s="12"/>
      <c r="AJ1850" s="12"/>
      <c r="AK1850" s="12"/>
      <c r="AL1850" s="12"/>
      <c r="AM1850" s="12"/>
      <c r="AN1850" s="12">
        <f t="shared" ca="1" si="270"/>
        <v>0</v>
      </c>
      <c r="AO1850" s="12">
        <f t="shared" ca="1" si="271"/>
        <v>0</v>
      </c>
      <c r="AP1850" s="12">
        <f t="shared" ca="1" si="272"/>
        <v>0</v>
      </c>
      <c r="AQ1850" s="12">
        <f t="shared" ca="1" si="273"/>
        <v>0</v>
      </c>
      <c r="AR1850" s="12">
        <f t="shared" ca="1" si="274"/>
        <v>20.645992791764193</v>
      </c>
      <c r="AS1850" s="12">
        <f t="shared" ca="1" si="275"/>
        <v>0.35745500979022515</v>
      </c>
      <c r="AT1850" s="12">
        <f t="shared" si="276"/>
        <v>0.34327222649625327</v>
      </c>
      <c r="AU1850" s="12">
        <f t="shared" si="277"/>
        <v>0</v>
      </c>
      <c r="AV1850" s="12"/>
      <c r="AW1850" s="12">
        <f ca="1">INDEX(I$10:I$6003,UsefulSeries!$I1844)</f>
        <v>1.6919515353208202E-2</v>
      </c>
      <c r="AX1850" s="12"/>
      <c r="AY1850" s="12"/>
      <c r="AZ1850" s="12">
        <f ca="1"/>
        <v>0.35745500979022515</v>
      </c>
      <c r="BA1850" s="12"/>
      <c r="BB1850" s="12">
        <f t="shared" ca="1" si="269"/>
        <v>0.35745500979022515</v>
      </c>
      <c r="BC1850" s="12"/>
      <c r="BD1850" s="38">
        <f ca="1"/>
        <v>1.6516458293015464E-2</v>
      </c>
    </row>
    <row r="1851" spans="1:56" x14ac:dyDescent="0.35">
      <c r="A1851" s="12">
        <v>0</v>
      </c>
      <c r="B1851" s="12">
        <v>0</v>
      </c>
      <c r="C1851" s="12">
        <f ca="1">-INDEX('Flow probs &amp; rates'!$M$5:$M$5999,UsefulSeries!$E1846,0)*(INDEX('Flow probs &amp; rates'!$O$5:$O$5999,UsefulSeries!$E1846,0))/INDEX('Flow probs &amp; rates'!$F$4:$F$5999,UsefulSeries!$E1846,0)</f>
        <v>-1.1074943881607571</v>
      </c>
      <c r="D1851" s="12">
        <f ca="1">INDEX('Flow probs &amp; rates'!$O$5:$O$5999,UsefulSeries!$E1846,0)*(1-INDEX('Flow probs &amp; rates'!$O$5:$O$5999,UsefulSeries!$E1846,0))/INDEX('Flow probs &amp; rates'!$F$4:$F$5999,UsefulSeries!$E1846,0)</f>
        <v>4.1605163714472582</v>
      </c>
      <c r="E1851" s="12">
        <v>0</v>
      </c>
      <c r="F1851" s="12">
        <v>0</v>
      </c>
      <c r="G1851" s="12"/>
      <c r="H1851" s="12"/>
      <c r="I1851" s="12">
        <f ca="1">INDEX('Flow probs &amp; rates'!$O$5:$O$5999,UsefulSeries!$E1846)</f>
        <v>0.15531615331142753</v>
      </c>
      <c r="J1851" s="12"/>
      <c r="K1851" s="12"/>
      <c r="L1851" s="12">
        <f>-INDEX('Flow probs &amp; rates'!$F$4:$F$5999,UsefulSeries!$E1846)</f>
        <v>-3.1532875758480058E-2</v>
      </c>
      <c r="M1851" s="12"/>
      <c r="N1851" s="12"/>
      <c r="O1851" s="12"/>
      <c r="P1851" s="12">
        <f ca="1"/>
        <v>0</v>
      </c>
      <c r="Q1851" s="12">
        <f ca="1"/>
        <v>0</v>
      </c>
      <c r="R1851" s="12">
        <f ca="1"/>
        <v>5.0872923340117455E-2</v>
      </c>
      <c r="S1851" s="12">
        <f ca="1"/>
        <v>0.25389672406001335</v>
      </c>
      <c r="T1851" s="12">
        <f ca="1"/>
        <v>0</v>
      </c>
      <c r="U1851" s="12">
        <f ca="1"/>
        <v>0</v>
      </c>
      <c r="V1851" s="12"/>
      <c r="W1851" s="12">
        <f ca="1">INDEX(P$11:P$6003,UsefulSeries!$I1844)</f>
        <v>0</v>
      </c>
      <c r="X1851" s="12">
        <f ca="1">INDEX(Q$11:Q$6003,UsefulSeries!$I1844)</f>
        <v>0</v>
      </c>
      <c r="Y1851" s="12">
        <f ca="1">INDEX(R$11:R$6003,UsefulSeries!$I1844)</f>
        <v>0</v>
      </c>
      <c r="Z1851" s="12">
        <f ca="1">INDEX(S$11:S$6003,UsefulSeries!$I1844)</f>
        <v>0</v>
      </c>
      <c r="AA1851" s="12">
        <f ca="1">INDEX(T$11:T$6003,UsefulSeries!$I1844)</f>
        <v>0.35745500979022515</v>
      </c>
      <c r="AB1851" s="12">
        <f ca="1">INDEX(U$11:U$6003,UsefulSeries!$I1844)</f>
        <v>15.441305759275986</v>
      </c>
      <c r="AC1851" s="12">
        <f>INDEX( K$11:K$6003,UsefulSeries!$I1844)</f>
        <v>0</v>
      </c>
      <c r="AD1851" s="12">
        <f>INDEX(L$11:L$6003,UsefulSeries!$I1844)</f>
        <v>0.34327222649625327</v>
      </c>
      <c r="AE1851" s="12"/>
      <c r="AF1851" s="12"/>
      <c r="AG1851" s="12"/>
      <c r="AH1851" s="12"/>
      <c r="AI1851" s="12"/>
      <c r="AJ1851" s="12"/>
      <c r="AK1851" s="12"/>
      <c r="AL1851" s="12"/>
      <c r="AM1851" s="12"/>
      <c r="AN1851" s="12">
        <f t="shared" ca="1" si="270"/>
        <v>0</v>
      </c>
      <c r="AO1851" s="12">
        <f t="shared" ca="1" si="271"/>
        <v>0</v>
      </c>
      <c r="AP1851" s="12">
        <f t="shared" ca="1" si="272"/>
        <v>0</v>
      </c>
      <c r="AQ1851" s="12">
        <f t="shared" ca="1" si="273"/>
        <v>0</v>
      </c>
      <c r="AR1851" s="12">
        <f t="shared" ca="1" si="274"/>
        <v>0.35745500979022515</v>
      </c>
      <c r="AS1851" s="12">
        <f t="shared" ca="1" si="275"/>
        <v>15.441305759275986</v>
      </c>
      <c r="AT1851" s="12">
        <f t="shared" si="276"/>
        <v>0</v>
      </c>
      <c r="AU1851" s="12">
        <f t="shared" si="277"/>
        <v>0.34327222649625327</v>
      </c>
      <c r="AV1851" s="12"/>
      <c r="AW1851" s="12">
        <f ca="1">INDEX(I$11:I$6003,UsefulSeries!$I1844)</f>
        <v>2.2757598984328064E-2</v>
      </c>
      <c r="AX1851" s="12"/>
      <c r="AY1851" s="12"/>
      <c r="AZ1851" s="12">
        <f ca="1"/>
        <v>0.35745500979022515</v>
      </c>
      <c r="BA1851" s="12"/>
      <c r="BB1851" s="12">
        <f t="shared" ca="1" si="269"/>
        <v>0.35745500979022515</v>
      </c>
      <c r="BC1851" s="12"/>
      <c r="BD1851" s="38">
        <f ca="1"/>
        <v>2.2042542082489E-2</v>
      </c>
    </row>
    <row r="1852" spans="1:56" x14ac:dyDescent="0.35">
      <c r="A1852" s="12">
        <v>0</v>
      </c>
      <c r="B1852" s="12">
        <v>0</v>
      </c>
      <c r="C1852" s="12">
        <v>0</v>
      </c>
      <c r="D1852" s="12">
        <v>0</v>
      </c>
      <c r="E1852" s="12">
        <f ca="1">INDEX('Flow probs &amp; rates'!$P$5:$P$5999,UsefulSeries!$E1846,0)*(1-INDEX('Flow probs &amp; rates'!$P$5:$P$5999,UsefulSeries!$E1846,0))/INDEX('Flow probs &amp; rates'!$G$4:$G$5999,UsefulSeries!$E1846,0)</f>
        <v>6.4605006955017502E-2</v>
      </c>
      <c r="F1852" s="12">
        <f ca="1">-INDEX('Flow probs &amp; rates'!$P$5:$P$5999,UsefulSeries!$E1846,0)*(INDEX('Flow probs &amp; rates'!$Q$5:$Q$5999,UsefulSeries!$E1846,0))/INDEX('Flow probs &amp; rates'!$G$4:$G$5999,UsefulSeries!$E1846,0)</f>
        <v>-1.123082780902365E-3</v>
      </c>
      <c r="G1852" s="12"/>
      <c r="H1852" s="12"/>
      <c r="I1852" s="12">
        <f ca="1">INDEX('Flow probs &amp; rates'!$P$5:$P$5999,UsefulSeries!$E1846)</f>
        <v>2.4901219638131723E-2</v>
      </c>
      <c r="J1852" s="12"/>
      <c r="K1852" s="12">
        <f>INDEX('Flow probs &amp; rates'!$G$4:$G$5999,UsefulSeries!$E1846)</f>
        <v>0.37584004774694119</v>
      </c>
      <c r="L1852" s="12"/>
      <c r="M1852" s="12"/>
      <c r="N1852" s="12"/>
      <c r="O1852" s="12"/>
      <c r="P1852" s="12">
        <f ca="1"/>
        <v>0</v>
      </c>
      <c r="Q1852" s="12">
        <f ca="1"/>
        <v>0</v>
      </c>
      <c r="R1852" s="12">
        <f ca="1"/>
        <v>0</v>
      </c>
      <c r="S1852" s="12">
        <f ca="1"/>
        <v>0</v>
      </c>
      <c r="T1852" s="12">
        <f ca="1"/>
        <v>15.485495382904718</v>
      </c>
      <c r="U1852" s="12">
        <f ca="1"/>
        <v>0.39225685046713243</v>
      </c>
      <c r="V1852" s="12"/>
      <c r="W1852" s="12"/>
      <c r="X1852" s="12"/>
      <c r="Y1852" s="12"/>
      <c r="Z1852" s="12"/>
      <c r="AA1852" s="12"/>
      <c r="AB1852" s="12"/>
      <c r="AC1852" s="12"/>
      <c r="AD1852" s="12"/>
      <c r="AE1852" s="12">
        <f t="array" ref="AE1852:AJ1853">TRANSPOSE(AC1846:AD1851)</f>
        <v>-0.59784673844205194</v>
      </c>
      <c r="AF1852" s="12">
        <v>-0.59784673844205194</v>
      </c>
      <c r="AG1852" s="12">
        <v>5.8881035061694814E-2</v>
      </c>
      <c r="AH1852" s="12">
        <v>0</v>
      </c>
      <c r="AI1852" s="12">
        <v>0.34327222649625327</v>
      </c>
      <c r="AJ1852" s="12">
        <v>0</v>
      </c>
      <c r="AK1852" s="12"/>
      <c r="AL1852" s="12"/>
      <c r="AM1852" s="12"/>
      <c r="AN1852" s="12">
        <f t="shared" si="270"/>
        <v>-0.59784673844205194</v>
      </c>
      <c r="AO1852" s="12">
        <f t="shared" si="271"/>
        <v>-0.59784673844205194</v>
      </c>
      <c r="AP1852" s="12">
        <f t="shared" si="272"/>
        <v>5.8881035061694814E-2</v>
      </c>
      <c r="AQ1852" s="12">
        <f t="shared" si="273"/>
        <v>0</v>
      </c>
      <c r="AR1852" s="12">
        <f t="shared" si="274"/>
        <v>0.34327222649625327</v>
      </c>
      <c r="AS1852" s="12">
        <f t="shared" si="275"/>
        <v>0</v>
      </c>
      <c r="AT1852" s="12">
        <f t="shared" si="276"/>
        <v>0</v>
      </c>
      <c r="AU1852" s="12">
        <f t="shared" si="277"/>
        <v>0</v>
      </c>
      <c r="AV1852" s="12"/>
      <c r="AW1852" s="12"/>
      <c r="AX1852" s="12">
        <f>INDEX($N$6:$N$6003,UsefulSeries!$K1844)</f>
        <v>-2.1924224880570664E-3</v>
      </c>
      <c r="AY1852" s="12"/>
      <c r="AZ1852" s="12"/>
      <c r="BA1852" s="12"/>
      <c r="BB1852" s="12">
        <f t="shared" si="269"/>
        <v>-2.1924224880570664E-3</v>
      </c>
      <c r="BC1852" s="12"/>
      <c r="BD1852" s="38">
        <f ca="1"/>
        <v>2.49863320397406E-2</v>
      </c>
    </row>
    <row r="1853" spans="1:56" x14ac:dyDescent="0.35">
      <c r="A1853" s="12">
        <v>0</v>
      </c>
      <c r="B1853" s="12">
        <v>0</v>
      </c>
      <c r="C1853" s="12">
        <v>0</v>
      </c>
      <c r="D1853" s="12">
        <v>0</v>
      </c>
      <c r="E1853" s="12">
        <f ca="1">-INDEX('Flow probs &amp; rates'!$P$5:$P$5999,UsefulSeries!$E1846,0)*(INDEX('Flow probs &amp; rates'!$Q$5:$Q$5999,UsefulSeries!$E1846,0))/INDEX('Flow probs &amp; rates'!$G$4:$G$5999,UsefulSeries!$E1846,0)</f>
        <v>-1.123082780902365E-3</v>
      </c>
      <c r="F1853" s="12">
        <f ca="1">INDEX('Flow probs &amp; rates'!$Q$5:$Q$5999,UsefulSeries!$E1846,0)*(1-INDEX('Flow probs &amp; rates'!$Q$5:$Q$5999,UsefulSeries!$E1846,0))/INDEX('Flow probs &amp; rates'!$G$4:$G$5999,UsefulSeries!$E1846,0)</f>
        <v>4.4337003158955945E-2</v>
      </c>
      <c r="G1853" s="12"/>
      <c r="H1853" s="12"/>
      <c r="I1853" s="12">
        <f ca="1">INDEX('Flow probs &amp; rates'!$Q$5:$Q$5999,UsefulSeries!$E1846)</f>
        <v>1.6950956303832733E-2</v>
      </c>
      <c r="J1853" s="12"/>
      <c r="K1853" s="12"/>
      <c r="L1853" s="12">
        <f>INDEX('Flow probs &amp; rates'!$G$4:$G$5999,UsefulSeries!$E1846)</f>
        <v>0.37584004774694119</v>
      </c>
      <c r="M1853" s="12"/>
      <c r="N1853" s="12"/>
      <c r="O1853" s="12"/>
      <c r="P1853" s="12">
        <f ca="1"/>
        <v>0</v>
      </c>
      <c r="Q1853" s="12">
        <f ca="1"/>
        <v>0</v>
      </c>
      <c r="R1853" s="12">
        <f ca="1"/>
        <v>0</v>
      </c>
      <c r="S1853" s="12">
        <f ca="1"/>
        <v>0</v>
      </c>
      <c r="T1853" s="12">
        <f ca="1"/>
        <v>0.39225685046713249</v>
      </c>
      <c r="U1853" s="12">
        <f ca="1"/>
        <v>22.564460058964642</v>
      </c>
      <c r="V1853" s="12"/>
      <c r="W1853" s="12"/>
      <c r="X1853" s="12"/>
      <c r="Y1853" s="12"/>
      <c r="Z1853" s="12"/>
      <c r="AA1853" s="12"/>
      <c r="AB1853" s="12"/>
      <c r="AC1853" s="12"/>
      <c r="AD1853" s="12"/>
      <c r="AE1853" s="12">
        <v>0.59784673844205194</v>
      </c>
      <c r="AF1853" s="12">
        <v>0</v>
      </c>
      <c r="AG1853" s="12">
        <v>-5.8881035061694814E-2</v>
      </c>
      <c r="AH1853" s="12">
        <v>-5.8881035061694814E-2</v>
      </c>
      <c r="AI1853" s="12">
        <v>0</v>
      </c>
      <c r="AJ1853" s="12">
        <v>0.34327222649625327</v>
      </c>
      <c r="AK1853" s="12"/>
      <c r="AL1853" s="12"/>
      <c r="AM1853" s="12"/>
      <c r="AN1853" s="12">
        <f t="shared" si="270"/>
        <v>0.59784673844205194</v>
      </c>
      <c r="AO1853" s="12">
        <f t="shared" si="271"/>
        <v>0</v>
      </c>
      <c r="AP1853" s="12">
        <f t="shared" si="272"/>
        <v>-5.8881035061694814E-2</v>
      </c>
      <c r="AQ1853" s="12">
        <f t="shared" si="273"/>
        <v>-5.8881035061694814E-2</v>
      </c>
      <c r="AR1853" s="12">
        <f t="shared" si="274"/>
        <v>0</v>
      </c>
      <c r="AS1853" s="12">
        <f t="shared" si="275"/>
        <v>0.34327222649625327</v>
      </c>
      <c r="AT1853" s="12">
        <f t="shared" si="276"/>
        <v>0</v>
      </c>
      <c r="AU1853" s="12">
        <f t="shared" si="277"/>
        <v>0</v>
      </c>
      <c r="AV1853" s="12"/>
      <c r="AW1853" s="12"/>
      <c r="AX1853" s="12">
        <f>INDEX('Margin error adjustment'!N$7:N$6003,UsefulSeries!$K1844)</f>
        <v>2.698395140639423E-3</v>
      </c>
      <c r="AY1853" s="12"/>
      <c r="AZ1853" s="12"/>
      <c r="BA1853" s="12"/>
      <c r="BB1853" s="12">
        <f t="shared" si="269"/>
        <v>2.698395140639423E-3</v>
      </c>
      <c r="BC1853" s="12"/>
      <c r="BD1853" s="38">
        <f ca="1"/>
        <v>3.2584887907023213E-2</v>
      </c>
    </row>
    <row r="1854" spans="1:56" x14ac:dyDescent="0.35">
      <c r="A1854" s="12">
        <f ca="1">INDEX('Flow probs &amp; rates'!$K$5:$K$5999,UsefulSeries!$E1852,0)*(1-INDEX('Flow probs &amp; rates'!$K$5:$K$5999,UsefulSeries!$E1852,0))/INDEX('Flow probs &amp; rates'!$E$4:$E$5999,UsefulSeries!$E1852,0)</f>
        <v>1.7175874305181679E-2</v>
      </c>
      <c r="B1854" s="12">
        <f ca="1">-INDEX('Flow probs &amp; rates'!$K$5:$K$5999,UsefulSeries!$E1852,0)*(INDEX('Flow probs &amp; rates'!$L$5:$L$5999,UsefulSeries!$E1852,0))/INDEX('Flow probs &amp; rates'!$E$4:$E$5999,UsefulSeries!$E1852,0)</f>
        <v>-2.7036972563473238E-4</v>
      </c>
      <c r="C1854" s="12">
        <v>0</v>
      </c>
      <c r="D1854" s="12">
        <v>0</v>
      </c>
      <c r="E1854" s="12">
        <v>0</v>
      </c>
      <c r="F1854" s="12">
        <v>0</v>
      </c>
      <c r="G1854" s="12"/>
      <c r="H1854" s="12"/>
      <c r="I1854" s="12">
        <f ca="1">INDEX('Flow probs &amp; rates'!$K$5:$K$5999,UsefulSeries!$E1852)</f>
        <v>1.029347467824708E-2</v>
      </c>
      <c r="J1854" s="12"/>
      <c r="K1854" s="12">
        <f>-INDEX('Flow probs &amp; rates'!$E$4:$E$5999,UsefulSeries!$E1852)</f>
        <v>-0.59312957677047973</v>
      </c>
      <c r="L1854" s="12">
        <f>INDEX('Flow probs &amp; rates'!$E$4:$E$5999,UsefulSeries!$E1852)</f>
        <v>0.59312957677047973</v>
      </c>
      <c r="M1854" s="12"/>
      <c r="N1854" s="12"/>
      <c r="O1854" s="12"/>
      <c r="P1854" s="12">
        <f t="array" aca="1" ref="P1854:U1859" ca="1">MINVERSE(A1854:F1859)</f>
        <v>58.230783817115594</v>
      </c>
      <c r="Q1854" s="12">
        <f ca="1"/>
        <v>0.60888301971776682</v>
      </c>
      <c r="R1854" s="12">
        <f ca="1"/>
        <v>0</v>
      </c>
      <c r="S1854" s="12">
        <f ca="1"/>
        <v>0</v>
      </c>
      <c r="T1854" s="12">
        <f ca="1"/>
        <v>0</v>
      </c>
      <c r="U1854" s="12">
        <f ca="1"/>
        <v>0</v>
      </c>
      <c r="V1854" s="12"/>
      <c r="W1854" s="12">
        <f ca="1">INDEX(P$6:P$6003,UsefulSeries!$I1852)</f>
        <v>36.192424574029623</v>
      </c>
      <c r="X1854" s="12">
        <f ca="1">INDEX(Q$6:Q$6003,UsefulSeries!$I1852)</f>
        <v>0.61291152009712979</v>
      </c>
      <c r="Y1854" s="12">
        <f ca="1">INDEX(R$6:R$6003,UsefulSeries!$I1852)</f>
        <v>0</v>
      </c>
      <c r="Z1854" s="12">
        <f ca="1">INDEX(S$6:S$6003,UsefulSeries!$I1852)</f>
        <v>0</v>
      </c>
      <c r="AA1854" s="12">
        <f ca="1">INDEX(T$6:T$6003,UsefulSeries!$I1852)</f>
        <v>0</v>
      </c>
      <c r="AB1854" s="12">
        <f ca="1">INDEX(U$6:U$6003,UsefulSeries!$I1852)</f>
        <v>0</v>
      </c>
      <c r="AC1854" s="12">
        <f>INDEX( K$6:K$6003,UsefulSeries!$I1852)</f>
        <v>-0.59565431595399487</v>
      </c>
      <c r="AD1854" s="12">
        <f>INDEX(L$6:L$6003,UsefulSeries!$I1852)</f>
        <v>0.59565431595399487</v>
      </c>
      <c r="AE1854" s="12"/>
      <c r="AF1854" s="12"/>
      <c r="AG1854" s="12"/>
      <c r="AH1854" s="12"/>
      <c r="AI1854" s="12"/>
      <c r="AJ1854" s="12"/>
      <c r="AK1854" s="12"/>
      <c r="AL1854" s="12"/>
      <c r="AM1854" s="12"/>
      <c r="AN1854" s="12">
        <f t="shared" ca="1" si="270"/>
        <v>36.192424574029623</v>
      </c>
      <c r="AO1854" s="12">
        <f t="shared" ca="1" si="271"/>
        <v>0.61291152009712979</v>
      </c>
      <c r="AP1854" s="12">
        <f t="shared" ca="1" si="272"/>
        <v>0</v>
      </c>
      <c r="AQ1854" s="12">
        <f t="shared" ca="1" si="273"/>
        <v>0</v>
      </c>
      <c r="AR1854" s="12">
        <f t="shared" ca="1" si="274"/>
        <v>0</v>
      </c>
      <c r="AS1854" s="12">
        <f t="shared" ca="1" si="275"/>
        <v>0</v>
      </c>
      <c r="AT1854" s="12">
        <f t="shared" si="276"/>
        <v>-0.59565431595399487</v>
      </c>
      <c r="AU1854" s="12">
        <f t="shared" si="277"/>
        <v>0.59565431595399487</v>
      </c>
      <c r="AV1854" s="12"/>
      <c r="AW1854" s="12">
        <f ca="1">INDEX(I$6:I$6003,UsefulSeries!$I1852)</f>
        <v>1.6741497137723171E-2</v>
      </c>
      <c r="AX1854" s="12"/>
      <c r="AY1854" s="12"/>
      <c r="AZ1854" s="12">
        <f t="array" aca="1" ref="AZ1854:AZ1859" ca="1">MMULT(W1854:AB1859,AW1854:AW1859)</f>
        <v>0.61291152009713001</v>
      </c>
      <c r="BA1854" s="12"/>
      <c r="BB1854" s="12">
        <f t="shared" ca="1" si="269"/>
        <v>0.61291152009713001</v>
      </c>
      <c r="BC1854" s="12"/>
      <c r="BD1854" s="38">
        <f t="array" aca="1" ref="BD1854:BD1861" ca="1">MMULT(MINVERSE(AN1854:AU1861),BB1854:BB1861)</f>
        <v>1.6153804576594252E-2</v>
      </c>
    </row>
    <row r="1855" spans="1:56" x14ac:dyDescent="0.35">
      <c r="A1855" s="12">
        <f ca="1">-INDEX('Flow probs &amp; rates'!$K$5:$K$5999,UsefulSeries!$E1852,0)*(INDEX('Flow probs &amp; rates'!$L$5:$L$5999,UsefulSeries!$E1852,0))/INDEX('Flow probs &amp; rates'!$E$4:$E$5999,UsefulSeries!$E1852,0)</f>
        <v>-2.7036972563473238E-4</v>
      </c>
      <c r="B1855" s="12">
        <f ca="1">INDEX('Flow probs &amp; rates'!$L$5:$L$5999,UsefulSeries!$E1852,0)*(1-INDEX('Flow probs &amp; rates'!$L$5:$L$5999,UsefulSeries!$E1852,0))/INDEX('Flow probs &amp; rates'!$E$4:$E$5999,UsefulSeries!$E1852,0)</f>
        <v>2.5856922486402457E-2</v>
      </c>
      <c r="C1855" s="12">
        <v>0</v>
      </c>
      <c r="D1855" s="12">
        <v>0</v>
      </c>
      <c r="E1855" s="12">
        <v>0</v>
      </c>
      <c r="F1855" s="12">
        <v>0</v>
      </c>
      <c r="G1855" s="12"/>
      <c r="H1855" s="12"/>
      <c r="I1855" s="12">
        <f ca="1">INDEX('Flow probs &amp; rates'!$L$5:$L$5999,UsefulSeries!$E1852)</f>
        <v>1.5579217509144216E-2</v>
      </c>
      <c r="J1855" s="12"/>
      <c r="K1855" s="12">
        <f>-INDEX('Flow probs &amp; rates'!$E$4:$E$5999,UsefulSeries!$E1852)</f>
        <v>-0.59312957677047973</v>
      </c>
      <c r="L1855" s="12"/>
      <c r="M1855" s="12"/>
      <c r="N1855" s="12"/>
      <c r="O1855" s="12"/>
      <c r="P1855" s="12">
        <f ca="1"/>
        <v>0.6088830197177667</v>
      </c>
      <c r="Q1855" s="12">
        <f ca="1"/>
        <v>38.680729466584722</v>
      </c>
      <c r="R1855" s="12">
        <f ca="1"/>
        <v>0</v>
      </c>
      <c r="S1855" s="12">
        <f ca="1"/>
        <v>0</v>
      </c>
      <c r="T1855" s="12">
        <f ca="1"/>
        <v>0</v>
      </c>
      <c r="U1855" s="12">
        <f ca="1"/>
        <v>0</v>
      </c>
      <c r="V1855" s="12"/>
      <c r="W1855" s="12">
        <f ca="1">INDEX(P$7:P$6003,UsefulSeries!$I1852)</f>
        <v>0.6129115200971299</v>
      </c>
      <c r="X1855" s="12">
        <f ca="1">INDEX(Q$7:Q$6003,UsefulSeries!$I1852)</f>
        <v>52.796400026449263</v>
      </c>
      <c r="Y1855" s="12">
        <f ca="1">INDEX(R$7:R$6003,UsefulSeries!$I1852)</f>
        <v>0</v>
      </c>
      <c r="Z1855" s="12">
        <f ca="1">INDEX(S$7:S$6003,UsefulSeries!$I1852)</f>
        <v>0</v>
      </c>
      <c r="AA1855" s="12">
        <f ca="1">INDEX(T$7:T$6003,UsefulSeries!$I1852)</f>
        <v>0</v>
      </c>
      <c r="AB1855" s="12">
        <f ca="1">INDEX(U$7:U$6003,UsefulSeries!$I1852)</f>
        <v>0</v>
      </c>
      <c r="AC1855" s="12">
        <f>INDEX( K$7:K$6003,UsefulSeries!$I1852,1)</f>
        <v>-0.59565431595399487</v>
      </c>
      <c r="AD1855" s="12">
        <f>INDEX(L$7:L$6003,UsefulSeries!$I1852,1)</f>
        <v>0</v>
      </c>
      <c r="AE1855" s="12"/>
      <c r="AF1855" s="12"/>
      <c r="AG1855" s="12"/>
      <c r="AH1855" s="12"/>
      <c r="AI1855" s="12"/>
      <c r="AJ1855" s="12"/>
      <c r="AK1855" s="12"/>
      <c r="AL1855" s="12"/>
      <c r="AM1855" s="12"/>
      <c r="AN1855" s="12">
        <f t="shared" ca="1" si="270"/>
        <v>0.6129115200971299</v>
      </c>
      <c r="AO1855" s="12">
        <f t="shared" ca="1" si="271"/>
        <v>52.796400026449263</v>
      </c>
      <c r="AP1855" s="12">
        <f t="shared" ca="1" si="272"/>
        <v>0</v>
      </c>
      <c r="AQ1855" s="12">
        <f t="shared" ca="1" si="273"/>
        <v>0</v>
      </c>
      <c r="AR1855" s="12">
        <f t="shared" ca="1" si="274"/>
        <v>0</v>
      </c>
      <c r="AS1855" s="12">
        <f t="shared" ca="1" si="275"/>
        <v>0</v>
      </c>
      <c r="AT1855" s="12">
        <f t="shared" si="276"/>
        <v>-0.59565431595399487</v>
      </c>
      <c r="AU1855" s="12">
        <f t="shared" si="277"/>
        <v>0</v>
      </c>
      <c r="AV1855" s="12"/>
      <c r="AW1855" s="12">
        <f ca="1">INDEX(I$7:I$6003,UsefulSeries!$I1852)</f>
        <v>1.1414612801930396E-2</v>
      </c>
      <c r="AX1855" s="12"/>
      <c r="AY1855" s="12"/>
      <c r="AZ1855" s="12">
        <f ca="1"/>
        <v>0.61291152009712979</v>
      </c>
      <c r="BA1855" s="12"/>
      <c r="BB1855" s="12">
        <f t="shared" ca="1" si="269"/>
        <v>0.61291152009712979</v>
      </c>
      <c r="BC1855" s="12"/>
      <c r="BD1855" s="38">
        <f ca="1"/>
        <v>1.1680788826264001E-2</v>
      </c>
    </row>
    <row r="1856" spans="1:56" x14ac:dyDescent="0.35">
      <c r="A1856" s="12">
        <v>0</v>
      </c>
      <c r="B1856" s="12">
        <v>0</v>
      </c>
      <c r="C1856" s="12">
        <f ca="1">INDEX('Flow probs &amp; rates'!$M$5:$M$5999,UsefulSeries!$E1852,0)*(1-INDEX('Flow probs &amp; rates'!$M$5:$M$5999,UsefulSeries!$E1852,0))/INDEX('Flow probs &amp; rates'!$F$4:$F$5999,UsefulSeries!$E1852,0)</f>
        <v>5.6035243614104413</v>
      </c>
      <c r="D1856" s="12">
        <f ca="1">-INDEX('Flow probs &amp; rates'!$M$5:$M$5999,UsefulSeries!$E1852,0)*(INDEX('Flow probs &amp; rates'!$O$5:$O$5999,UsefulSeries!$E1852,0))/INDEX('Flow probs &amp; rates'!$F$4:$F$5999,UsefulSeries!$E1852,0)</f>
        <v>-1.1127710444379473</v>
      </c>
      <c r="E1856" s="12">
        <v>0</v>
      </c>
      <c r="F1856" s="12">
        <v>0</v>
      </c>
      <c r="G1856" s="12"/>
      <c r="H1856" s="12"/>
      <c r="I1856" s="12">
        <f ca="1">INDEX('Flow probs &amp; rates'!$M$5:$M$5999,UsefulSeries!$E1852)</f>
        <v>0.2279037158712032</v>
      </c>
      <c r="J1856" s="12"/>
      <c r="K1856" s="12">
        <f>INDEX('Flow probs &amp; rates'!$F$4:$F$5999,UsefulSeries!$E1852)</f>
        <v>3.1402310548536629E-2</v>
      </c>
      <c r="L1856" s="12">
        <f>-INDEX('Flow probs &amp; rates'!$F$4:$F$5999,UsefulSeries!$E1852)</f>
        <v>-3.1402310548536629E-2</v>
      </c>
      <c r="M1856" s="12"/>
      <c r="N1856" s="12"/>
      <c r="O1856" s="12"/>
      <c r="P1856" s="12">
        <f ca="1"/>
        <v>0</v>
      </c>
      <c r="Q1856" s="12">
        <f ca="1"/>
        <v>0</v>
      </c>
      <c r="R1856" s="12">
        <f ca="1"/>
        <v>0.18853717108634541</v>
      </c>
      <c r="S1856" s="12">
        <f ca="1"/>
        <v>5.0749551307985842E-2</v>
      </c>
      <c r="T1856" s="12">
        <f ca="1"/>
        <v>0</v>
      </c>
      <c r="U1856" s="12">
        <f ca="1"/>
        <v>0</v>
      </c>
      <c r="V1856" s="12"/>
      <c r="W1856" s="12">
        <f ca="1">INDEX(P$8:P$6003,UsefulSeries!$I1852)</f>
        <v>0</v>
      </c>
      <c r="X1856" s="12">
        <f ca="1">INDEX(Q$8:Q$6003,UsefulSeries!$I1852)</f>
        <v>0</v>
      </c>
      <c r="Y1856" s="12">
        <f ca="1">INDEX(R$8:R$6003,UsefulSeries!$I1852)</f>
        <v>0.49697185904278141</v>
      </c>
      <c r="Z1856" s="12">
        <f ca="1">INDEX(S$8:S$6003,UsefulSeries!$I1852)</f>
        <v>8.2623406993985155E-2</v>
      </c>
      <c r="AA1856" s="12">
        <f ca="1">INDEX(T$8:T$6003,UsefulSeries!$I1852)</f>
        <v>0</v>
      </c>
      <c r="AB1856" s="12">
        <f ca="1">INDEX(U$8:U$6003,UsefulSeries!$I1852)</f>
        <v>0</v>
      </c>
      <c r="AC1856" s="12">
        <f>INDEX( K$8:K$6003,UsefulSeries!$I1852)</f>
        <v>6.1579430202334237E-2</v>
      </c>
      <c r="AD1856" s="12">
        <f>INDEX(L$8:L$6003,UsefulSeries!$I1852)</f>
        <v>-6.1579430202334237E-2</v>
      </c>
      <c r="AE1856" s="12"/>
      <c r="AF1856" s="12"/>
      <c r="AG1856" s="12"/>
      <c r="AH1856" s="12"/>
      <c r="AI1856" s="12"/>
      <c r="AJ1856" s="12"/>
      <c r="AK1856" s="12"/>
      <c r="AL1856" s="12"/>
      <c r="AM1856" s="12"/>
      <c r="AN1856" s="12">
        <f t="shared" ca="1" si="270"/>
        <v>0</v>
      </c>
      <c r="AO1856" s="12">
        <f t="shared" ca="1" si="271"/>
        <v>0</v>
      </c>
      <c r="AP1856" s="12">
        <f t="shared" ca="1" si="272"/>
        <v>0.49697185904278141</v>
      </c>
      <c r="AQ1856" s="12">
        <f t="shared" ca="1" si="273"/>
        <v>8.2623406993985155E-2</v>
      </c>
      <c r="AR1856" s="12">
        <f t="shared" ca="1" si="274"/>
        <v>0</v>
      </c>
      <c r="AS1856" s="12">
        <f t="shared" ca="1" si="275"/>
        <v>0</v>
      </c>
      <c r="AT1856" s="12">
        <f t="shared" si="276"/>
        <v>6.1579430202334237E-2</v>
      </c>
      <c r="AU1856" s="12">
        <f t="shared" si="277"/>
        <v>-6.1579430202334237E-2</v>
      </c>
      <c r="AV1856" s="12"/>
      <c r="AW1856" s="12">
        <f ca="1">INDEX(I$8:I$6003,UsefulSeries!$I1852)</f>
        <v>0.14861749790025103</v>
      </c>
      <c r="AX1856" s="12"/>
      <c r="AY1856" s="12"/>
      <c r="AZ1856" s="12">
        <f ca="1"/>
        <v>8.2623406993985168E-2</v>
      </c>
      <c r="BA1856" s="12"/>
      <c r="BB1856" s="12">
        <f t="shared" ca="1" si="269"/>
        <v>8.2623406993985168E-2</v>
      </c>
      <c r="BC1856" s="12"/>
      <c r="BD1856" s="38">
        <f ca="1"/>
        <v>0.15218001571126308</v>
      </c>
    </row>
    <row r="1857" spans="1:56" x14ac:dyDescent="0.35">
      <c r="A1857" s="12">
        <v>0</v>
      </c>
      <c r="B1857" s="12">
        <v>0</v>
      </c>
      <c r="C1857" s="12">
        <f ca="1">-INDEX('Flow probs &amp; rates'!$M$5:$M$5999,UsefulSeries!$E1852,0)*(INDEX('Flow probs &amp; rates'!$O$5:$O$5999,UsefulSeries!$E1852,0))/INDEX('Flow probs &amp; rates'!$F$4:$F$5999,UsefulSeries!$E1852,0)</f>
        <v>-1.1127710444379473</v>
      </c>
      <c r="D1857" s="12">
        <f ca="1">INDEX('Flow probs &amp; rates'!$O$5:$O$5999,UsefulSeries!$E1852,0)*(1-INDEX('Flow probs &amp; rates'!$O$5:$O$5999,UsefulSeries!$E1852,0))/INDEX('Flow probs &amp; rates'!$F$4:$F$5999,UsefulSeries!$E1852,0)</f>
        <v>4.134001175929904</v>
      </c>
      <c r="E1857" s="12">
        <v>0</v>
      </c>
      <c r="F1857" s="12">
        <v>0</v>
      </c>
      <c r="G1857" s="12"/>
      <c r="H1857" s="12"/>
      <c r="I1857" s="12">
        <f ca="1">INDEX('Flow probs &amp; rates'!$O$5:$O$5999,UsefulSeries!$E1852)</f>
        <v>0.15332607357138389</v>
      </c>
      <c r="J1857" s="12"/>
      <c r="K1857" s="12"/>
      <c r="L1857" s="12">
        <f>-INDEX('Flow probs &amp; rates'!$F$4:$F$5999,UsefulSeries!$E1852)</f>
        <v>-3.1402310548536629E-2</v>
      </c>
      <c r="M1857" s="12"/>
      <c r="N1857" s="12"/>
      <c r="O1857" s="12"/>
      <c r="P1857" s="12">
        <f ca="1"/>
        <v>0</v>
      </c>
      <c r="Q1857" s="12">
        <f ca="1"/>
        <v>0</v>
      </c>
      <c r="R1857" s="12">
        <f ca="1"/>
        <v>5.0749551307985849E-2</v>
      </c>
      <c r="S1857" s="12">
        <f ca="1"/>
        <v>0.25555692566442029</v>
      </c>
      <c r="T1857" s="12">
        <f ca="1"/>
        <v>0</v>
      </c>
      <c r="U1857" s="12">
        <f ca="1"/>
        <v>0</v>
      </c>
      <c r="V1857" s="12"/>
      <c r="W1857" s="12">
        <f ca="1">INDEX(P$9:P$6003,UsefulSeries!$I1852)</f>
        <v>0</v>
      </c>
      <c r="X1857" s="12">
        <f ca="1">INDEX(Q$9:Q$6003,UsefulSeries!$I1852)</f>
        <v>0</v>
      </c>
      <c r="Y1857" s="12">
        <f ca="1">INDEX(R$9:R$6003,UsefulSeries!$I1852)</f>
        <v>8.2623406993985155E-2</v>
      </c>
      <c r="Z1857" s="12">
        <f ca="1">INDEX(S$9:S$6003,UsefulSeries!$I1852)</f>
        <v>0.66312319791361862</v>
      </c>
      <c r="AA1857" s="12">
        <f ca="1">INDEX(T$9:T$6003,UsefulSeries!$I1852)</f>
        <v>0</v>
      </c>
      <c r="AB1857" s="12">
        <f ca="1">INDEX(U$9:U$6003,UsefulSeries!$I1852)</f>
        <v>0</v>
      </c>
      <c r="AC1857" s="12">
        <f>INDEX( K$9:K$6003,UsefulSeries!$I1852)</f>
        <v>0</v>
      </c>
      <c r="AD1857" s="12">
        <f>INDEX(L$9:L$6003,UsefulSeries!$I1852)</f>
        <v>-6.1579430202334237E-2</v>
      </c>
      <c r="AE1857" s="12"/>
      <c r="AF1857" s="12"/>
      <c r="AG1857" s="12"/>
      <c r="AH1857" s="12"/>
      <c r="AI1857" s="12"/>
      <c r="AJ1857" s="12"/>
      <c r="AK1857" s="12"/>
      <c r="AL1857" s="12"/>
      <c r="AM1857" s="12"/>
      <c r="AN1857" s="12">
        <f t="shared" ca="1" si="270"/>
        <v>0</v>
      </c>
      <c r="AO1857" s="12">
        <f t="shared" ca="1" si="271"/>
        <v>0</v>
      </c>
      <c r="AP1857" s="12">
        <f t="shared" ca="1" si="272"/>
        <v>8.2623406993985155E-2</v>
      </c>
      <c r="AQ1857" s="12">
        <f t="shared" ca="1" si="273"/>
        <v>0.66312319791361862</v>
      </c>
      <c r="AR1857" s="12">
        <f t="shared" ca="1" si="274"/>
        <v>0</v>
      </c>
      <c r="AS1857" s="12">
        <f t="shared" ca="1" si="275"/>
        <v>0</v>
      </c>
      <c r="AT1857" s="12">
        <f t="shared" si="276"/>
        <v>0</v>
      </c>
      <c r="AU1857" s="12">
        <f t="shared" si="277"/>
        <v>-6.1579430202334237E-2</v>
      </c>
      <c r="AV1857" s="12"/>
      <c r="AW1857" s="12">
        <f ca="1">INDEX(I$9:I$6003,UsefulSeries!$I1852)</f>
        <v>0.10608002132917137</v>
      </c>
      <c r="AX1857" s="12"/>
      <c r="AY1857" s="12"/>
      <c r="AZ1857" s="12">
        <f ca="1"/>
        <v>8.2623406993985168E-2</v>
      </c>
      <c r="BA1857" s="12"/>
      <c r="BB1857" s="12">
        <f t="shared" ca="1" si="269"/>
        <v>8.2623406993985168E-2</v>
      </c>
      <c r="BC1857" s="12"/>
      <c r="BD1857" s="38">
        <f ca="1"/>
        <v>0.11106144409934372</v>
      </c>
    </row>
    <row r="1858" spans="1:56" x14ac:dyDescent="0.35">
      <c r="A1858" s="12">
        <v>0</v>
      </c>
      <c r="B1858" s="12">
        <v>0</v>
      </c>
      <c r="C1858" s="12">
        <v>0</v>
      </c>
      <c r="D1858" s="12">
        <v>0</v>
      </c>
      <c r="E1858" s="12">
        <f ca="1">INDEX('Flow probs &amp; rates'!$P$5:$P$5999,UsefulSeries!$E1852,0)*(1-INDEX('Flow probs &amp; rates'!$P$5:$P$5999,UsefulSeries!$E1852,0))/INDEX('Flow probs &amp; rates'!$G$4:$G$5999,UsefulSeries!$E1852,0)</f>
        <v>6.5861683172598745E-2</v>
      </c>
      <c r="F1858" s="12">
        <f ca="1">-INDEX('Flow probs &amp; rates'!$P$5:$P$5999,UsefulSeries!$E1852,0)*(INDEX('Flow probs &amp; rates'!$Q$5:$Q$5999,UsefulSeries!$E1852,0))/INDEX('Flow probs &amp; rates'!$G$4:$G$5999,UsefulSeries!$E1852,0)</f>
        <v>-1.1403501799244545E-3</v>
      </c>
      <c r="G1858" s="12"/>
      <c r="H1858" s="12"/>
      <c r="I1858" s="12">
        <f ca="1">INDEX('Flow probs &amp; rates'!$P$5:$P$5999,UsefulSeries!$E1852)</f>
        <v>2.5372737697051957E-2</v>
      </c>
      <c r="J1858" s="12"/>
      <c r="K1858" s="12">
        <f>INDEX('Flow probs &amp; rates'!$G$4:$G$5999,UsefulSeries!$E1852)</f>
        <v>0.37546811268098368</v>
      </c>
      <c r="L1858" s="12"/>
      <c r="M1858" s="12"/>
      <c r="N1858" s="12"/>
      <c r="O1858" s="12"/>
      <c r="P1858" s="12">
        <f ca="1"/>
        <v>0</v>
      </c>
      <c r="Q1858" s="12">
        <f ca="1"/>
        <v>0</v>
      </c>
      <c r="R1858" s="12">
        <f ca="1"/>
        <v>0</v>
      </c>
      <c r="S1858" s="12">
        <f ca="1"/>
        <v>0</v>
      </c>
      <c r="T1858" s="12">
        <f ca="1"/>
        <v>15.190122752403866</v>
      </c>
      <c r="U1858" s="12">
        <f ca="1"/>
        <v>0.3920305179734766</v>
      </c>
      <c r="V1858" s="12"/>
      <c r="W1858" s="12">
        <f ca="1">INDEX(P$10:P$6003,UsefulSeries!$I1852)</f>
        <v>0</v>
      </c>
      <c r="X1858" s="12">
        <f ca="1">INDEX(Q$10:Q$6003,UsefulSeries!$I1852)</f>
        <v>0</v>
      </c>
      <c r="Y1858" s="12">
        <f ca="1">INDEX(R$10:R$6003,UsefulSeries!$I1852)</f>
        <v>0</v>
      </c>
      <c r="Z1858" s="12">
        <f ca="1">INDEX(S$10:S$6003,UsefulSeries!$I1852)</f>
        <v>0</v>
      </c>
      <c r="AA1858" s="12">
        <f ca="1">INDEX(T$10:T$6003,UsefulSeries!$I1852)</f>
        <v>20.588205085007147</v>
      </c>
      <c r="AB1858" s="12">
        <f ca="1">INDEX(U$10:U$6003,UsefulSeries!$I1852)</f>
        <v>0.35700534698483177</v>
      </c>
      <c r="AC1858" s="12">
        <f>INDEX( K$10:K$6003,UsefulSeries!$I1852)</f>
        <v>0.34276625384367088</v>
      </c>
      <c r="AD1858" s="12">
        <f>INDEX(L$10:L$6003,UsefulSeries!$I1852)</f>
        <v>0</v>
      </c>
      <c r="AE1858" s="12"/>
      <c r="AF1858" s="12"/>
      <c r="AG1858" s="12"/>
      <c r="AH1858" s="12"/>
      <c r="AI1858" s="12"/>
      <c r="AJ1858" s="12"/>
      <c r="AK1858" s="12"/>
      <c r="AL1858" s="12"/>
      <c r="AM1858" s="12"/>
      <c r="AN1858" s="12">
        <f t="shared" ca="1" si="270"/>
        <v>0</v>
      </c>
      <c r="AO1858" s="12">
        <f t="shared" ca="1" si="271"/>
        <v>0</v>
      </c>
      <c r="AP1858" s="12">
        <f t="shared" ca="1" si="272"/>
        <v>0</v>
      </c>
      <c r="AQ1858" s="12">
        <f t="shared" ca="1" si="273"/>
        <v>0</v>
      </c>
      <c r="AR1858" s="12">
        <f t="shared" ca="1" si="274"/>
        <v>20.588205085007147</v>
      </c>
      <c r="AS1858" s="12">
        <f t="shared" ca="1" si="275"/>
        <v>0.35700534698483177</v>
      </c>
      <c r="AT1858" s="12">
        <f t="shared" si="276"/>
        <v>0.34276625384367088</v>
      </c>
      <c r="AU1858" s="12">
        <f t="shared" si="277"/>
        <v>0</v>
      </c>
      <c r="AV1858" s="12"/>
      <c r="AW1858" s="12">
        <f ca="1">INDEX(I$10:I$6003,UsefulSeries!$I1852)</f>
        <v>1.694245809849227E-2</v>
      </c>
      <c r="AX1858" s="12"/>
      <c r="AY1858" s="12"/>
      <c r="AZ1858" s="12">
        <f ca="1"/>
        <v>0.35700534698483183</v>
      </c>
      <c r="BA1858" s="12"/>
      <c r="BB1858" s="12">
        <f t="shared" ca="1" si="269"/>
        <v>0.35700534698483183</v>
      </c>
      <c r="BC1858" s="12"/>
      <c r="BD1858" s="38">
        <f ca="1"/>
        <v>1.6582291591990133E-2</v>
      </c>
    </row>
    <row r="1859" spans="1:56" x14ac:dyDescent="0.35">
      <c r="A1859" s="12">
        <v>0</v>
      </c>
      <c r="B1859" s="12">
        <v>0</v>
      </c>
      <c r="C1859" s="12">
        <v>0</v>
      </c>
      <c r="D1859" s="12">
        <v>0</v>
      </c>
      <c r="E1859" s="12">
        <f ca="1">-INDEX('Flow probs &amp; rates'!$P$5:$P$5999,UsefulSeries!$E1852,0)*(INDEX('Flow probs &amp; rates'!$Q$5:$Q$5999,UsefulSeries!$E1852,0))/INDEX('Flow probs &amp; rates'!$G$4:$G$5999,UsefulSeries!$E1852,0)</f>
        <v>-1.1403501799244545E-3</v>
      </c>
      <c r="F1859" s="12">
        <f ca="1">INDEX('Flow probs &amp; rates'!$Q$5:$Q$5999,UsefulSeries!$E1852,0)*(1-INDEX('Flow probs &amp; rates'!$Q$5:$Q$5999,UsefulSeries!$E1852,0))/INDEX('Flow probs &amp; rates'!$G$4:$G$5999,UsefulSeries!$E1852,0)</f>
        <v>4.4185486638441365E-2</v>
      </c>
      <c r="G1859" s="12"/>
      <c r="H1859" s="12"/>
      <c r="I1859" s="12">
        <f ca="1">INDEX('Flow probs &amp; rates'!$Q$5:$Q$5999,UsefulSeries!$E1852)</f>
        <v>1.6875007142071363E-2</v>
      </c>
      <c r="J1859" s="12"/>
      <c r="K1859" s="12"/>
      <c r="L1859" s="12">
        <f>INDEX('Flow probs &amp; rates'!$G$4:$G$5999,UsefulSeries!$E1852)</f>
        <v>0.37546811268098368</v>
      </c>
      <c r="M1859" s="12"/>
      <c r="N1859" s="12"/>
      <c r="O1859" s="12"/>
      <c r="P1859" s="12">
        <f ca="1"/>
        <v>0</v>
      </c>
      <c r="Q1859" s="12">
        <f ca="1"/>
        <v>0</v>
      </c>
      <c r="R1859" s="12">
        <f ca="1"/>
        <v>0</v>
      </c>
      <c r="S1859" s="12">
        <f ca="1"/>
        <v>0</v>
      </c>
      <c r="T1859" s="12">
        <f ca="1"/>
        <v>0.3920305179734766</v>
      </c>
      <c r="U1859" s="12">
        <f ca="1"/>
        <v>22.641983333987277</v>
      </c>
      <c r="V1859" s="12"/>
      <c r="W1859" s="12">
        <f ca="1">INDEX(P$11:P$6003,UsefulSeries!$I1852)</f>
        <v>0</v>
      </c>
      <c r="X1859" s="12">
        <f ca="1">INDEX(Q$11:Q$6003,UsefulSeries!$I1852)</f>
        <v>0</v>
      </c>
      <c r="Y1859" s="12">
        <f ca="1">INDEX(R$11:R$6003,UsefulSeries!$I1852)</f>
        <v>0</v>
      </c>
      <c r="Z1859" s="12">
        <f ca="1">INDEX(S$11:S$6003,UsefulSeries!$I1852)</f>
        <v>0</v>
      </c>
      <c r="AA1859" s="12">
        <f ca="1">INDEX(T$11:T$6003,UsefulSeries!$I1852)</f>
        <v>0.35700534698483177</v>
      </c>
      <c r="AB1859" s="12">
        <f ca="1">INDEX(U$11:U$6003,UsefulSeries!$I1852)</f>
        <v>15.297328030602701</v>
      </c>
      <c r="AC1859" s="12">
        <f>INDEX( K$11:K$6003,UsefulSeries!$I1852)</f>
        <v>0</v>
      </c>
      <c r="AD1859" s="12">
        <f>INDEX(L$11:L$6003,UsefulSeries!$I1852)</f>
        <v>0.34276625384367088</v>
      </c>
      <c r="AE1859" s="12"/>
      <c r="AF1859" s="12"/>
      <c r="AG1859" s="12"/>
      <c r="AH1859" s="12"/>
      <c r="AI1859" s="12"/>
      <c r="AJ1859" s="12"/>
      <c r="AK1859" s="12"/>
      <c r="AL1859" s="12"/>
      <c r="AM1859" s="12"/>
      <c r="AN1859" s="12">
        <f t="shared" ca="1" si="270"/>
        <v>0</v>
      </c>
      <c r="AO1859" s="12">
        <f t="shared" ca="1" si="271"/>
        <v>0</v>
      </c>
      <c r="AP1859" s="12">
        <f t="shared" ca="1" si="272"/>
        <v>0</v>
      </c>
      <c r="AQ1859" s="12">
        <f t="shared" ca="1" si="273"/>
        <v>0</v>
      </c>
      <c r="AR1859" s="12">
        <f t="shared" ca="1" si="274"/>
        <v>0.35700534698483177</v>
      </c>
      <c r="AS1859" s="12">
        <f t="shared" ca="1" si="275"/>
        <v>15.297328030602701</v>
      </c>
      <c r="AT1859" s="12">
        <f t="shared" si="276"/>
        <v>0</v>
      </c>
      <c r="AU1859" s="12">
        <f t="shared" si="277"/>
        <v>0.34276625384367088</v>
      </c>
      <c r="AV1859" s="12"/>
      <c r="AW1859" s="12">
        <f ca="1">INDEX(I$11:I$6003,UsefulSeries!$I1852)</f>
        <v>2.2942359485951105E-2</v>
      </c>
      <c r="AX1859" s="12"/>
      <c r="AY1859" s="12"/>
      <c r="AZ1859" s="12">
        <f ca="1"/>
        <v>0.35700534698483183</v>
      </c>
      <c r="BA1859" s="12"/>
      <c r="BB1859" s="12">
        <f t="shared" ca="1" si="269"/>
        <v>0.35700534698483183</v>
      </c>
      <c r="BC1859" s="12"/>
      <c r="BD1859" s="38">
        <f ca="1"/>
        <v>2.1641688420161894E-2</v>
      </c>
    </row>
    <row r="1860" spans="1:56" x14ac:dyDescent="0.35">
      <c r="A1860" s="12">
        <f ca="1">INDEX('Flow probs &amp; rates'!$K$5:$K$5999,UsefulSeries!$E1858,0)*(1-INDEX('Flow probs &amp; rates'!$K$5:$K$5999,UsefulSeries!$E1858,0))/INDEX('Flow probs &amp; rates'!$E$4:$E$5999,UsefulSeries!$E1858,0)</f>
        <v>1.6328786140858292E-2</v>
      </c>
      <c r="B1860" s="12">
        <f ca="1">-INDEX('Flow probs &amp; rates'!$K$5:$K$5999,UsefulSeries!$E1858,0)*(INDEX('Flow probs &amp; rates'!$L$5:$L$5999,UsefulSeries!$E1858,0))/INDEX('Flow probs &amp; rates'!$E$4:$E$5999,UsefulSeries!$E1858,0)</f>
        <v>-2.4977568266084337E-4</v>
      </c>
      <c r="C1860" s="12">
        <v>0</v>
      </c>
      <c r="D1860" s="12">
        <v>0</v>
      </c>
      <c r="E1860" s="12">
        <v>0</v>
      </c>
      <c r="F1860" s="12">
        <v>0</v>
      </c>
      <c r="G1860" s="12"/>
      <c r="H1860" s="12"/>
      <c r="I1860" s="12">
        <f ca="1">INDEX('Flow probs &amp; rates'!$K$5:$K$5999,UsefulSeries!$E1858)</f>
        <v>9.7890063834039226E-3</v>
      </c>
      <c r="J1860" s="12"/>
      <c r="K1860" s="12">
        <f>-INDEX('Flow probs &amp; rates'!$E$4:$E$5999,UsefulSeries!$E1858)</f>
        <v>-0.59362537140314919</v>
      </c>
      <c r="L1860" s="12">
        <f>INDEX('Flow probs &amp; rates'!$E$4:$E$5999,UsefulSeries!$E1858)</f>
        <v>0.59362537140314919</v>
      </c>
      <c r="M1860" s="12"/>
      <c r="N1860" s="12"/>
      <c r="O1860" s="12"/>
      <c r="P1860" s="12">
        <f t="array" aca="1" ref="P1860:U1865" ca="1">MINVERSE(A1860:F1865)</f>
        <v>61.250852110877105</v>
      </c>
      <c r="Q1860" s="12">
        <f ca="1"/>
        <v>0.60880651883731218</v>
      </c>
      <c r="R1860" s="12">
        <f ca="1"/>
        <v>0</v>
      </c>
      <c r="S1860" s="12">
        <f ca="1"/>
        <v>0</v>
      </c>
      <c r="T1860" s="12">
        <f ca="1"/>
        <v>0</v>
      </c>
      <c r="U1860" s="12">
        <f ca="1"/>
        <v>0</v>
      </c>
      <c r="V1860" s="12"/>
      <c r="W1860" s="12"/>
      <c r="X1860" s="12"/>
      <c r="Y1860" s="12"/>
      <c r="Z1860" s="12"/>
      <c r="AA1860" s="12"/>
      <c r="AB1860" s="12"/>
      <c r="AC1860" s="12"/>
      <c r="AD1860" s="12"/>
      <c r="AE1860" s="12">
        <f t="array" ref="AE1860:AJ1861">TRANSPOSE(AC1854:AD1859)</f>
        <v>-0.59565431595399487</v>
      </c>
      <c r="AF1860" s="12">
        <v>-0.59565431595399487</v>
      </c>
      <c r="AG1860" s="12">
        <v>6.1579430202334237E-2</v>
      </c>
      <c r="AH1860" s="12">
        <v>0</v>
      </c>
      <c r="AI1860" s="12">
        <v>0.34276625384367088</v>
      </c>
      <c r="AJ1860" s="12">
        <v>0</v>
      </c>
      <c r="AK1860" s="12"/>
      <c r="AL1860" s="12"/>
      <c r="AM1860" s="12"/>
      <c r="AN1860" s="12">
        <f t="shared" si="270"/>
        <v>-0.59565431595399487</v>
      </c>
      <c r="AO1860" s="12">
        <f t="shared" si="271"/>
        <v>-0.59565431595399487</v>
      </c>
      <c r="AP1860" s="12">
        <f t="shared" si="272"/>
        <v>6.1579430202334237E-2</v>
      </c>
      <c r="AQ1860" s="12">
        <f t="shared" si="273"/>
        <v>0</v>
      </c>
      <c r="AR1860" s="12">
        <f t="shared" si="274"/>
        <v>0.34276625384367088</v>
      </c>
      <c r="AS1860" s="12">
        <f t="shared" si="275"/>
        <v>0</v>
      </c>
      <c r="AT1860" s="12">
        <f t="shared" si="276"/>
        <v>0</v>
      </c>
      <c r="AU1860" s="12">
        <f t="shared" si="277"/>
        <v>0</v>
      </c>
      <c r="AV1860" s="12"/>
      <c r="AW1860" s="12"/>
      <c r="AX1860" s="12">
        <f>INDEX($N$6:$N$6003,UsefulSeries!$K1852)</f>
        <v>-1.5247870684254039E-3</v>
      </c>
      <c r="AY1860" s="12"/>
      <c r="AZ1860" s="12"/>
      <c r="BA1860" s="12"/>
      <c r="BB1860" s="12">
        <f t="shared" si="269"/>
        <v>-1.5247870684254039E-3</v>
      </c>
      <c r="BC1860" s="12"/>
      <c r="BD1860" s="38">
        <f ca="1"/>
        <v>2.2988051879125469E-2</v>
      </c>
    </row>
    <row r="1861" spans="1:56" x14ac:dyDescent="0.35">
      <c r="A1861" s="12">
        <f ca="1">-INDEX('Flow probs &amp; rates'!$K$5:$K$5999,UsefulSeries!$E1858,0)*(INDEX('Flow probs &amp; rates'!$L$5:$L$5999,UsefulSeries!$E1858,0))/INDEX('Flow probs &amp; rates'!$E$4:$E$5999,UsefulSeries!$E1858,0)</f>
        <v>-2.4977568266084337E-4</v>
      </c>
      <c r="B1861" s="12">
        <f ca="1">INDEX('Flow probs &amp; rates'!$L$5:$L$5999,UsefulSeries!$E1858,0)*(1-INDEX('Flow probs &amp; rates'!$L$5:$L$5999,UsefulSeries!$E1858,0))/INDEX('Flow probs &amp; rates'!$E$4:$E$5999,UsefulSeries!$E1858,0)</f>
        <v>2.5129450697687003E-2</v>
      </c>
      <c r="C1861" s="12">
        <v>0</v>
      </c>
      <c r="D1861" s="12">
        <v>0</v>
      </c>
      <c r="E1861" s="12">
        <v>0</v>
      </c>
      <c r="F1861" s="12">
        <v>0</v>
      </c>
      <c r="G1861" s="12"/>
      <c r="H1861" s="12"/>
      <c r="I1861" s="12">
        <f ca="1">INDEX('Flow probs &amp; rates'!$L$5:$L$5999,UsefulSeries!$E1858)</f>
        <v>1.5146908335701726E-2</v>
      </c>
      <c r="J1861" s="12"/>
      <c r="K1861" s="12">
        <f>-INDEX('Flow probs &amp; rates'!$E$4:$E$5999,UsefulSeries!$E1858)</f>
        <v>-0.59362537140314919</v>
      </c>
      <c r="L1861" s="12"/>
      <c r="M1861" s="12"/>
      <c r="N1861" s="12"/>
      <c r="O1861" s="12"/>
      <c r="P1861" s="12">
        <f ca="1"/>
        <v>0.60880651883731218</v>
      </c>
      <c r="Q1861" s="12">
        <f ca="1"/>
        <v>39.799997106817315</v>
      </c>
      <c r="R1861" s="12">
        <f ca="1"/>
        <v>0</v>
      </c>
      <c r="S1861" s="12">
        <f ca="1"/>
        <v>0</v>
      </c>
      <c r="T1861" s="12">
        <f ca="1"/>
        <v>0</v>
      </c>
      <c r="U1861" s="12">
        <f ca="1"/>
        <v>0</v>
      </c>
      <c r="V1861" s="12"/>
      <c r="W1861" s="12"/>
      <c r="X1861" s="12"/>
      <c r="Y1861" s="12"/>
      <c r="Z1861" s="12"/>
      <c r="AA1861" s="12"/>
      <c r="AB1861" s="12"/>
      <c r="AC1861" s="12"/>
      <c r="AD1861" s="12"/>
      <c r="AE1861" s="12">
        <v>0.59565431595399487</v>
      </c>
      <c r="AF1861" s="12">
        <v>0</v>
      </c>
      <c r="AG1861" s="12">
        <v>-6.1579430202334237E-2</v>
      </c>
      <c r="AH1861" s="12">
        <v>-6.1579430202334237E-2</v>
      </c>
      <c r="AI1861" s="12">
        <v>0</v>
      </c>
      <c r="AJ1861" s="12">
        <v>0.34276625384367088</v>
      </c>
      <c r="AK1861" s="12"/>
      <c r="AL1861" s="12"/>
      <c r="AM1861" s="12"/>
      <c r="AN1861" s="12">
        <f t="shared" si="270"/>
        <v>0.59565431595399487</v>
      </c>
      <c r="AO1861" s="12">
        <f t="shared" si="271"/>
        <v>0</v>
      </c>
      <c r="AP1861" s="12">
        <f t="shared" si="272"/>
        <v>-6.1579430202334237E-2</v>
      </c>
      <c r="AQ1861" s="12">
        <f t="shared" si="273"/>
        <v>-6.1579430202334237E-2</v>
      </c>
      <c r="AR1861" s="12">
        <f t="shared" si="274"/>
        <v>0</v>
      </c>
      <c r="AS1861" s="12">
        <f t="shared" si="275"/>
        <v>0.34276625384367088</v>
      </c>
      <c r="AT1861" s="12">
        <f t="shared" si="276"/>
        <v>0</v>
      </c>
      <c r="AU1861" s="12">
        <f t="shared" si="277"/>
        <v>0</v>
      </c>
      <c r="AV1861" s="12"/>
      <c r="AW1861" s="12"/>
      <c r="AX1861" s="12">
        <f>INDEX('Margin error adjustment'!N$7:N$6003,UsefulSeries!$K1852)</f>
        <v>8.2986478098877325E-4</v>
      </c>
      <c r="AY1861" s="12"/>
      <c r="AZ1861" s="12"/>
      <c r="BA1861" s="12"/>
      <c r="BB1861" s="12">
        <f t="shared" si="269"/>
        <v>8.2986478098877325E-4</v>
      </c>
      <c r="BC1861" s="12"/>
      <c r="BD1861" s="38">
        <f ca="1"/>
        <v>5.8422826335320616E-2</v>
      </c>
    </row>
    <row r="1862" spans="1:56" x14ac:dyDescent="0.35">
      <c r="A1862" s="12">
        <v>0</v>
      </c>
      <c r="B1862" s="12">
        <v>0</v>
      </c>
      <c r="C1862" s="12">
        <f ca="1">INDEX('Flow probs &amp; rates'!$M$5:$M$5999,UsefulSeries!$E1858,0)*(1-INDEX('Flow probs &amp; rates'!$M$5:$M$5999,UsefulSeries!$E1858,0))/INDEX('Flow probs &amp; rates'!$F$4:$F$5999,UsefulSeries!$E1858,0)</f>
        <v>5.4225958058263739</v>
      </c>
      <c r="D1862" s="12">
        <f ca="1">-INDEX('Flow probs &amp; rates'!$M$5:$M$5999,UsefulSeries!$E1858,0)*(INDEX('Flow probs &amp; rates'!$O$5:$O$5999,UsefulSeries!$E1858,0))/INDEX('Flow probs &amp; rates'!$F$4:$F$5999,UsefulSeries!$E1858,0)</f>
        <v>-1.1115025837124941</v>
      </c>
      <c r="E1862" s="12">
        <v>0</v>
      </c>
      <c r="F1862" s="12">
        <v>0</v>
      </c>
      <c r="G1862" s="12"/>
      <c r="H1862" s="12"/>
      <c r="I1862" s="12">
        <f ca="1">INDEX('Flow probs &amp; rates'!$M$5:$M$5999,UsefulSeries!$E1858)</f>
        <v>0.21836405370539011</v>
      </c>
      <c r="J1862" s="12"/>
      <c r="K1862" s="12">
        <f>INDEX('Flow probs &amp; rates'!$F$4:$F$5999,UsefulSeries!$E1858)</f>
        <v>3.1475920364809257E-2</v>
      </c>
      <c r="L1862" s="12">
        <f>-INDEX('Flow probs &amp; rates'!$F$4:$F$5999,UsefulSeries!$E1858)</f>
        <v>-3.1475920364809257E-2</v>
      </c>
      <c r="M1862" s="12"/>
      <c r="N1862" s="12"/>
      <c r="O1862" s="12"/>
      <c r="P1862" s="12">
        <f ca="1"/>
        <v>0</v>
      </c>
      <c r="Q1862" s="12">
        <f ca="1"/>
        <v>0</v>
      </c>
      <c r="R1862" s="12">
        <f ca="1"/>
        <v>0.19479590502066052</v>
      </c>
      <c r="S1862" s="12">
        <f ca="1"/>
        <v>5.0651665935982387E-2</v>
      </c>
      <c r="T1862" s="12">
        <f ca="1"/>
        <v>0</v>
      </c>
      <c r="U1862" s="12">
        <f ca="1"/>
        <v>0</v>
      </c>
      <c r="V1862" s="12"/>
      <c r="W1862" s="12">
        <f ca="1">INDEX(P$6:P$6003,UsefulSeries!$I1860)</f>
        <v>35.655546259437997</v>
      </c>
      <c r="X1862" s="12">
        <f ca="1">INDEX(Q$6:Q$6003,UsefulSeries!$I1860)</f>
        <v>0.61183001804597881</v>
      </c>
      <c r="Y1862" s="12">
        <f ca="1">INDEX(R$6:R$6003,UsefulSeries!$I1860)</f>
        <v>0</v>
      </c>
      <c r="Z1862" s="12">
        <f ca="1">INDEX(S$6:S$6003,UsefulSeries!$I1860)</f>
        <v>0</v>
      </c>
      <c r="AA1862" s="12">
        <f ca="1">INDEX(T$6:T$6003,UsefulSeries!$I1860)</f>
        <v>0</v>
      </c>
      <c r="AB1862" s="12">
        <f ca="1">INDEX(U$6:U$6003,UsefulSeries!$I1860)</f>
        <v>0</v>
      </c>
      <c r="AC1862" s="12">
        <f>INDEX( K$6:K$6003,UsefulSeries!$I1860)</f>
        <v>-0.59412952888556947</v>
      </c>
      <c r="AD1862" s="12">
        <f>INDEX(L$6:L$6003,UsefulSeries!$I1860)</f>
        <v>0.59412952888556947</v>
      </c>
      <c r="AE1862" s="12"/>
      <c r="AF1862" s="12"/>
      <c r="AG1862" s="12"/>
      <c r="AH1862" s="12"/>
      <c r="AI1862" s="12"/>
      <c r="AJ1862" s="12"/>
      <c r="AK1862" s="12"/>
      <c r="AL1862" s="12"/>
      <c r="AM1862" s="12"/>
      <c r="AN1862" s="12">
        <f t="shared" ca="1" si="270"/>
        <v>35.655546259437997</v>
      </c>
      <c r="AO1862" s="12">
        <f t="shared" ca="1" si="271"/>
        <v>0.61183001804597881</v>
      </c>
      <c r="AP1862" s="12">
        <f t="shared" ca="1" si="272"/>
        <v>0</v>
      </c>
      <c r="AQ1862" s="12">
        <f t="shared" ca="1" si="273"/>
        <v>0</v>
      </c>
      <c r="AR1862" s="12">
        <f t="shared" ca="1" si="274"/>
        <v>0</v>
      </c>
      <c r="AS1862" s="12">
        <f t="shared" ca="1" si="275"/>
        <v>0</v>
      </c>
      <c r="AT1862" s="12">
        <f t="shared" si="276"/>
        <v>-0.59412952888556947</v>
      </c>
      <c r="AU1862" s="12">
        <f t="shared" si="277"/>
        <v>0.59412952888556947</v>
      </c>
      <c r="AV1862" s="12"/>
      <c r="AW1862" s="12">
        <f ca="1">INDEX(I$6:I$6003,UsefulSeries!$I1860)</f>
        <v>1.6953953307720575E-2</v>
      </c>
      <c r="AX1862" s="12"/>
      <c r="AY1862" s="12"/>
      <c r="AZ1862" s="12">
        <f t="array" aca="1" ref="AZ1862:AZ1867" ca="1">MMULT(W1862:AB1867,AW1862:AW1867)</f>
        <v>0.6118300180459787</v>
      </c>
      <c r="BA1862" s="12"/>
      <c r="BB1862" s="12">
        <f t="shared" ca="1" si="269"/>
        <v>0.6118300180459787</v>
      </c>
      <c r="BC1862" s="12"/>
      <c r="BD1862" s="38">
        <f t="array" aca="1" ref="BD1862:BD1869" ca="1">MMULT(MINVERSE(AN1862:AU1869),BB1862:BB1869)</f>
        <v>1.5536928212829364E-2</v>
      </c>
    </row>
    <row r="1863" spans="1:56" x14ac:dyDescent="0.35">
      <c r="A1863" s="12">
        <v>0</v>
      </c>
      <c r="B1863" s="12">
        <v>0</v>
      </c>
      <c r="C1863" s="12">
        <f ca="1">-INDEX('Flow probs &amp; rates'!$M$5:$M$5999,UsefulSeries!$E1858,0)*(INDEX('Flow probs &amp; rates'!$O$5:$O$5999,UsefulSeries!$E1858,0))/INDEX('Flow probs &amp; rates'!$F$4:$F$5999,UsefulSeries!$E1858,0)</f>
        <v>-1.1115025837124941</v>
      </c>
      <c r="D1863" s="12">
        <f ca="1">INDEX('Flow probs &amp; rates'!$O$5:$O$5999,UsefulSeries!$E1858,0)*(1-INDEX('Flow probs &amp; rates'!$O$5:$O$5999,UsefulSeries!$E1858,0))/INDEX('Flow probs &amp; rates'!$F$4:$F$5999,UsefulSeries!$E1858,0)</f>
        <v>4.2746106712606098</v>
      </c>
      <c r="E1863" s="12">
        <v>0</v>
      </c>
      <c r="F1863" s="12">
        <v>0</v>
      </c>
      <c r="G1863" s="12"/>
      <c r="H1863" s="12"/>
      <c r="I1863" s="12">
        <f ca="1">INDEX('Flow probs &amp; rates'!$O$5:$O$5999,UsefulSeries!$E1858)</f>
        <v>0.16021669416989126</v>
      </c>
      <c r="J1863" s="12"/>
      <c r="K1863" s="12"/>
      <c r="L1863" s="12">
        <f>-INDEX('Flow probs &amp; rates'!$F$4:$F$5999,UsefulSeries!$E1858)</f>
        <v>-3.1475920364809257E-2</v>
      </c>
      <c r="M1863" s="12"/>
      <c r="N1863" s="12"/>
      <c r="O1863" s="12"/>
      <c r="P1863" s="12">
        <f ca="1"/>
        <v>0</v>
      </c>
      <c r="Q1863" s="12">
        <f ca="1"/>
        <v>0</v>
      </c>
      <c r="R1863" s="12">
        <f ca="1"/>
        <v>5.0651665935982387E-2</v>
      </c>
      <c r="S1863" s="12">
        <f ca="1"/>
        <v>0.24711009698707304</v>
      </c>
      <c r="T1863" s="12">
        <f ca="1"/>
        <v>0</v>
      </c>
      <c r="U1863" s="12">
        <f ca="1"/>
        <v>0</v>
      </c>
      <c r="V1863" s="12"/>
      <c r="W1863" s="12">
        <f ca="1">INDEX(P$7:P$6003,UsefulSeries!$I1860)</f>
        <v>0.61183001804597881</v>
      </c>
      <c r="X1863" s="12">
        <f ca="1">INDEX(Q$7:Q$6003,UsefulSeries!$I1860)</f>
        <v>50.219980204360667</v>
      </c>
      <c r="Y1863" s="12">
        <f ca="1">INDEX(R$7:R$6003,UsefulSeries!$I1860)</f>
        <v>0</v>
      </c>
      <c r="Z1863" s="12">
        <f ca="1">INDEX(S$7:S$6003,UsefulSeries!$I1860)</f>
        <v>0</v>
      </c>
      <c r="AA1863" s="12">
        <f ca="1">INDEX(T$7:T$6003,UsefulSeries!$I1860)</f>
        <v>0</v>
      </c>
      <c r="AB1863" s="12">
        <f ca="1">INDEX(U$7:U$6003,UsefulSeries!$I1860)</f>
        <v>0</v>
      </c>
      <c r="AC1863" s="12">
        <f>INDEX( K$7:K$6003,UsefulSeries!$I1860,1)</f>
        <v>-0.59412952888556947</v>
      </c>
      <c r="AD1863" s="12">
        <f>INDEX(L$7:L$6003,UsefulSeries!$I1860,1)</f>
        <v>0</v>
      </c>
      <c r="AE1863" s="12"/>
      <c r="AF1863" s="12"/>
      <c r="AG1863" s="12"/>
      <c r="AH1863" s="12"/>
      <c r="AI1863" s="12"/>
      <c r="AJ1863" s="12"/>
      <c r="AK1863" s="12"/>
      <c r="AL1863" s="12"/>
      <c r="AM1863" s="12"/>
      <c r="AN1863" s="12">
        <f t="shared" ca="1" si="270"/>
        <v>0.61183001804597881</v>
      </c>
      <c r="AO1863" s="12">
        <f t="shared" ca="1" si="271"/>
        <v>50.219980204360667</v>
      </c>
      <c r="AP1863" s="12">
        <f t="shared" ca="1" si="272"/>
        <v>0</v>
      </c>
      <c r="AQ1863" s="12">
        <f t="shared" ca="1" si="273"/>
        <v>0</v>
      </c>
      <c r="AR1863" s="12">
        <f t="shared" ca="1" si="274"/>
        <v>0</v>
      </c>
      <c r="AS1863" s="12">
        <f t="shared" ca="1" si="275"/>
        <v>0</v>
      </c>
      <c r="AT1863" s="12">
        <f t="shared" si="276"/>
        <v>-0.59412952888556947</v>
      </c>
      <c r="AU1863" s="12">
        <f t="shared" si="277"/>
        <v>0</v>
      </c>
      <c r="AV1863" s="12"/>
      <c r="AW1863" s="12">
        <f ca="1">INDEX(I$7:I$6003,UsefulSeries!$I1860)</f>
        <v>1.1976449971510346E-2</v>
      </c>
      <c r="AX1863" s="12"/>
      <c r="AY1863" s="12"/>
      <c r="AZ1863" s="12">
        <f ca="1"/>
        <v>0.61183001804597881</v>
      </c>
      <c r="BA1863" s="12"/>
      <c r="BB1863" s="12">
        <f t="shared" ref="BB1863:BB1926" ca="1" si="278">AZ1863+AX1863</f>
        <v>0.61183001804597881</v>
      </c>
      <c r="BC1863" s="12"/>
      <c r="BD1863" s="38">
        <f ca="1"/>
        <v>1.2014196011129321E-2</v>
      </c>
    </row>
    <row r="1864" spans="1:56" x14ac:dyDescent="0.35">
      <c r="A1864" s="12">
        <v>0</v>
      </c>
      <c r="B1864" s="12">
        <v>0</v>
      </c>
      <c r="C1864" s="12">
        <v>0</v>
      </c>
      <c r="D1864" s="12">
        <v>0</v>
      </c>
      <c r="E1864" s="12">
        <f ca="1">INDEX('Flow probs &amp; rates'!$P$5:$P$5999,UsefulSeries!$E1858,0)*(1-INDEX('Flow probs &amp; rates'!$P$5:$P$5999,UsefulSeries!$E1858,0))/INDEX('Flow probs &amp; rates'!$G$4:$G$5999,UsefulSeries!$E1858,0)</f>
        <v>6.7649662222304341E-2</v>
      </c>
      <c r="F1864" s="12">
        <f ca="1">-INDEX('Flow probs &amp; rates'!$P$5:$P$5999,UsefulSeries!$E1858,0)*(INDEX('Flow probs &amp; rates'!$Q$5:$Q$5999,UsefulSeries!$E1858,0))/INDEX('Flow probs &amp; rates'!$G$4:$G$5999,UsefulSeries!$E1858,0)</f>
        <v>-1.1984261807672432E-3</v>
      </c>
      <c r="G1864" s="12"/>
      <c r="H1864" s="12"/>
      <c r="I1864" s="12">
        <f ca="1">INDEX('Flow probs &amp; rates'!$P$5:$P$5999,UsefulSeries!$E1858)</f>
        <v>2.603984448001944E-2</v>
      </c>
      <c r="J1864" s="12"/>
      <c r="K1864" s="12">
        <f>INDEX('Flow probs &amp; rates'!$G$4:$G$5999,UsefulSeries!$E1858)</f>
        <v>0.37489870823204158</v>
      </c>
      <c r="L1864" s="12"/>
      <c r="M1864" s="12"/>
      <c r="N1864" s="12"/>
      <c r="O1864" s="12"/>
      <c r="P1864" s="12">
        <f ca="1"/>
        <v>0</v>
      </c>
      <c r="Q1864" s="12">
        <f ca="1"/>
        <v>0</v>
      </c>
      <c r="R1864" s="12">
        <f ca="1"/>
        <v>0</v>
      </c>
      <c r="S1864" s="12">
        <f ca="1"/>
        <v>0</v>
      </c>
      <c r="T1864" s="12">
        <f ca="1"/>
        <v>14.788981750432241</v>
      </c>
      <c r="U1864" s="12">
        <f ca="1"/>
        <v>0.39186395966724452</v>
      </c>
      <c r="V1864" s="12"/>
      <c r="W1864" s="12">
        <f ca="1">INDEX(P$8:P$6003,UsefulSeries!$I1860)</f>
        <v>0</v>
      </c>
      <c r="X1864" s="12">
        <f ca="1">INDEX(Q$8:Q$6003,UsefulSeries!$I1860)</f>
        <v>0</v>
      </c>
      <c r="Y1864" s="12">
        <f ca="1">INDEX(R$8:R$6003,UsefulSeries!$I1860)</f>
        <v>0.50872946601662328</v>
      </c>
      <c r="Z1864" s="12">
        <f ca="1">INDEX(S$8:S$6003,UsefulSeries!$I1860)</f>
        <v>8.3606027478380224E-2</v>
      </c>
      <c r="AA1864" s="12">
        <f ca="1">INDEX(T$8:T$6003,UsefulSeries!$I1860)</f>
        <v>0</v>
      </c>
      <c r="AB1864" s="12">
        <f ca="1">INDEX(U$8:U$6003,UsefulSeries!$I1860)</f>
        <v>0</v>
      </c>
      <c r="AC1864" s="12">
        <f>INDEX( K$8:K$6003,UsefulSeries!$I1860)</f>
        <v>6.240929498332301E-2</v>
      </c>
      <c r="AD1864" s="12">
        <f>INDEX(L$8:L$6003,UsefulSeries!$I1860)</f>
        <v>-6.240929498332301E-2</v>
      </c>
      <c r="AE1864" s="12"/>
      <c r="AF1864" s="12"/>
      <c r="AG1864" s="12"/>
      <c r="AH1864" s="12"/>
      <c r="AI1864" s="12"/>
      <c r="AJ1864" s="12"/>
      <c r="AK1864" s="12"/>
      <c r="AL1864" s="12"/>
      <c r="AM1864" s="12"/>
      <c r="AN1864" s="12">
        <f t="shared" ca="1" si="270"/>
        <v>0</v>
      </c>
      <c r="AO1864" s="12">
        <f t="shared" ca="1" si="271"/>
        <v>0</v>
      </c>
      <c r="AP1864" s="12">
        <f t="shared" ca="1" si="272"/>
        <v>0.50872946601662328</v>
      </c>
      <c r="AQ1864" s="12">
        <f t="shared" ca="1" si="273"/>
        <v>8.3606027478380224E-2</v>
      </c>
      <c r="AR1864" s="12">
        <f t="shared" ca="1" si="274"/>
        <v>0</v>
      </c>
      <c r="AS1864" s="12">
        <f t="shared" ca="1" si="275"/>
        <v>0</v>
      </c>
      <c r="AT1864" s="12">
        <f t="shared" si="276"/>
        <v>6.240929498332301E-2</v>
      </c>
      <c r="AU1864" s="12">
        <f t="shared" si="277"/>
        <v>-6.240929498332301E-2</v>
      </c>
      <c r="AV1864" s="12"/>
      <c r="AW1864" s="12">
        <f ca="1">INDEX(I$8:I$6003,UsefulSeries!$I1860)</f>
        <v>0.14680276203521728</v>
      </c>
      <c r="AX1864" s="12"/>
      <c r="AY1864" s="12"/>
      <c r="AZ1864" s="12">
        <f ca="1"/>
        <v>8.360602747838021E-2</v>
      </c>
      <c r="BA1864" s="12"/>
      <c r="BB1864" s="12">
        <f t="shared" ca="1" si="278"/>
        <v>8.360602747838021E-2</v>
      </c>
      <c r="BC1864" s="12"/>
      <c r="BD1864" s="38">
        <f ca="1"/>
        <v>0.15609037830073969</v>
      </c>
    </row>
    <row r="1865" spans="1:56" x14ac:dyDescent="0.35">
      <c r="A1865" s="12">
        <v>0</v>
      </c>
      <c r="B1865" s="12">
        <v>0</v>
      </c>
      <c r="C1865" s="12">
        <v>0</v>
      </c>
      <c r="D1865" s="12">
        <v>0</v>
      </c>
      <c r="E1865" s="12">
        <f ca="1">-INDEX('Flow probs &amp; rates'!$P$5:$P$5999,UsefulSeries!$E1858,0)*(INDEX('Flow probs &amp; rates'!$Q$5:$Q$5999,UsefulSeries!$E1858,0))/INDEX('Flow probs &amp; rates'!$G$4:$G$5999,UsefulSeries!$E1858,0)</f>
        <v>-1.1984261807672432E-3</v>
      </c>
      <c r="F1865" s="12">
        <f ca="1">INDEX('Flow probs &amp; rates'!$Q$5:$Q$5999,UsefulSeries!$E1858,0)*(1-INDEX('Flow probs &amp; rates'!$Q$5:$Q$5999,UsefulSeries!$E1858,0))/INDEX('Flow probs &amp; rates'!$G$4:$G$5999,UsefulSeries!$E1858,0)</f>
        <v>4.5228713892589346E-2</v>
      </c>
      <c r="G1865" s="12"/>
      <c r="H1865" s="12"/>
      <c r="I1865" s="12">
        <f ca="1">INDEX('Flow probs &amp; rates'!$Q$5:$Q$5999,UsefulSeries!$E1858)</f>
        <v>1.7253882888042627E-2</v>
      </c>
      <c r="J1865" s="12"/>
      <c r="K1865" s="12"/>
      <c r="L1865" s="12">
        <f>INDEX('Flow probs &amp; rates'!$G$4:$G$5999,UsefulSeries!$E1858)</f>
        <v>0.37489870823204158</v>
      </c>
      <c r="M1865" s="12"/>
      <c r="N1865" s="12"/>
      <c r="O1865" s="12"/>
      <c r="P1865" s="12">
        <f ca="1"/>
        <v>0</v>
      </c>
      <c r="Q1865" s="12">
        <f ca="1"/>
        <v>0</v>
      </c>
      <c r="R1865" s="12">
        <f ca="1"/>
        <v>0</v>
      </c>
      <c r="S1865" s="12">
        <f ca="1"/>
        <v>0</v>
      </c>
      <c r="T1865" s="12">
        <f ca="1"/>
        <v>0.39186395966724447</v>
      </c>
      <c r="U1865" s="12">
        <f ca="1"/>
        <v>22.12023146190964</v>
      </c>
      <c r="V1865" s="12"/>
      <c r="W1865" s="12">
        <f ca="1">INDEX(P$9:P$6003,UsefulSeries!$I1860)</f>
        <v>0</v>
      </c>
      <c r="X1865" s="12">
        <f ca="1">INDEX(Q$9:Q$6003,UsefulSeries!$I1860)</f>
        <v>0</v>
      </c>
      <c r="Y1865" s="12">
        <f ca="1">INDEX(R$9:R$6003,UsefulSeries!$I1860)</f>
        <v>8.3606027478380224E-2</v>
      </c>
      <c r="Z1865" s="12">
        <f ca="1">INDEX(S$9:S$6003,UsefulSeries!$I1860)</f>
        <v>0.66835479735938519</v>
      </c>
      <c r="AA1865" s="12">
        <f ca="1">INDEX(T$9:T$6003,UsefulSeries!$I1860)</f>
        <v>0</v>
      </c>
      <c r="AB1865" s="12">
        <f ca="1">INDEX(U$9:U$6003,UsefulSeries!$I1860)</f>
        <v>0</v>
      </c>
      <c r="AC1865" s="12">
        <f>INDEX( K$9:K$6003,UsefulSeries!$I1860)</f>
        <v>0</v>
      </c>
      <c r="AD1865" s="12">
        <f>INDEX(L$9:L$6003,UsefulSeries!$I1860)</f>
        <v>-6.240929498332301E-2</v>
      </c>
      <c r="AE1865" s="12"/>
      <c r="AF1865" s="12"/>
      <c r="AG1865" s="12"/>
      <c r="AH1865" s="12"/>
      <c r="AI1865" s="12"/>
      <c r="AJ1865" s="12"/>
      <c r="AK1865" s="12"/>
      <c r="AL1865" s="12"/>
      <c r="AM1865" s="12"/>
      <c r="AN1865" s="12">
        <f t="shared" ca="1" si="270"/>
        <v>0</v>
      </c>
      <c r="AO1865" s="12">
        <f t="shared" ca="1" si="271"/>
        <v>0</v>
      </c>
      <c r="AP1865" s="12">
        <f t="shared" ca="1" si="272"/>
        <v>8.3606027478380224E-2</v>
      </c>
      <c r="AQ1865" s="12">
        <f t="shared" ca="1" si="273"/>
        <v>0.66835479735938519</v>
      </c>
      <c r="AR1865" s="12">
        <f t="shared" ca="1" si="274"/>
        <v>0</v>
      </c>
      <c r="AS1865" s="12">
        <f t="shared" ca="1" si="275"/>
        <v>0</v>
      </c>
      <c r="AT1865" s="12">
        <f t="shared" si="276"/>
        <v>0</v>
      </c>
      <c r="AU1865" s="12">
        <f t="shared" si="277"/>
        <v>-6.240929498332301E-2</v>
      </c>
      <c r="AV1865" s="12"/>
      <c r="AW1865" s="12">
        <f ca="1">INDEX(I$9:I$6003,UsefulSeries!$I1860)</f>
        <v>0.10672839037527716</v>
      </c>
      <c r="AX1865" s="12"/>
      <c r="AY1865" s="12"/>
      <c r="AZ1865" s="12">
        <f ca="1"/>
        <v>8.360602747838021E-2</v>
      </c>
      <c r="BA1865" s="12"/>
      <c r="BB1865" s="12">
        <f t="shared" ca="1" si="278"/>
        <v>8.360602747838021E-2</v>
      </c>
      <c r="BC1865" s="12"/>
      <c r="BD1865" s="38">
        <f ca="1"/>
        <v>0.11366544416399028</v>
      </c>
    </row>
    <row r="1866" spans="1:56" x14ac:dyDescent="0.35">
      <c r="A1866" s="12">
        <f ca="1">INDEX('Flow probs &amp; rates'!$K$5:$K$5999,UsefulSeries!$E1864,0)*(1-INDEX('Flow probs &amp; rates'!$K$5:$K$5999,UsefulSeries!$E1864,0))/INDEX('Flow probs &amp; rates'!$E$4:$E$5999,UsefulSeries!$E1864,0)</f>
        <v>1.6540617472386197E-2</v>
      </c>
      <c r="B1866" s="12">
        <f ca="1">-INDEX('Flow probs &amp; rates'!$K$5:$K$5999,UsefulSeries!$E1864,0)*(INDEX('Flow probs &amp; rates'!$L$5:$L$5999,UsefulSeries!$E1864,0))/INDEX('Flow probs &amp; rates'!$E$4:$E$5999,UsefulSeries!$E1864,0)</f>
        <v>-2.5098259018008066E-4</v>
      </c>
      <c r="C1866" s="12">
        <v>0</v>
      </c>
      <c r="D1866" s="12">
        <v>0</v>
      </c>
      <c r="E1866" s="12">
        <v>0</v>
      </c>
      <c r="F1866" s="12">
        <v>0</v>
      </c>
      <c r="G1866" s="12"/>
      <c r="H1866" s="12"/>
      <c r="I1866" s="12">
        <f ca="1">INDEX('Flow probs &amp; rates'!$K$5:$K$5999,UsefulSeries!$E1864)</f>
        <v>9.9422945280907525E-3</v>
      </c>
      <c r="J1866" s="12"/>
      <c r="K1866" s="12">
        <f>-INDEX('Flow probs &amp; rates'!$E$4:$E$5999,UsefulSeries!$E1864)</f>
        <v>-0.59510748761590249</v>
      </c>
      <c r="L1866" s="12">
        <f>INDEX('Flow probs &amp; rates'!$E$4:$E$5999,UsefulSeries!$E1864)</f>
        <v>0.59510748761590249</v>
      </c>
      <c r="M1866" s="12"/>
      <c r="N1866" s="12"/>
      <c r="O1866" s="12"/>
      <c r="P1866" s="12">
        <f t="array" aca="1" ref="P1866:U1871" ca="1">MINVERSE(A1866:F1871)</f>
        <v>60.466496344378456</v>
      </c>
      <c r="Q1866" s="12">
        <f ca="1"/>
        <v>0.61034483584105104</v>
      </c>
      <c r="R1866" s="12">
        <f ca="1"/>
        <v>0</v>
      </c>
      <c r="S1866" s="12">
        <f ca="1"/>
        <v>0</v>
      </c>
      <c r="T1866" s="12">
        <f ca="1"/>
        <v>0</v>
      </c>
      <c r="U1866" s="12">
        <f ca="1"/>
        <v>0</v>
      </c>
      <c r="V1866" s="12"/>
      <c r="W1866" s="12">
        <f ca="1">INDEX(P$10:P$6003,UsefulSeries!$I1860)</f>
        <v>0</v>
      </c>
      <c r="X1866" s="12">
        <f ca="1">INDEX(Q$10:Q$6003,UsefulSeries!$I1860)</f>
        <v>0</v>
      </c>
      <c r="Y1866" s="12">
        <f ca="1">INDEX(R$10:R$6003,UsefulSeries!$I1860)</f>
        <v>0</v>
      </c>
      <c r="Z1866" s="12">
        <f ca="1">INDEX(S$10:S$6003,UsefulSeries!$I1860)</f>
        <v>0</v>
      </c>
      <c r="AA1866" s="12">
        <f ca="1">INDEX(T$10:T$6003,UsefulSeries!$I1860)</f>
        <v>21.323211780264419</v>
      </c>
      <c r="AB1866" s="12">
        <f ca="1">INDEX(U$10:U$6003,UsefulSeries!$I1860)</f>
        <v>0.35738551493872978</v>
      </c>
      <c r="AC1866" s="12">
        <f>INDEX( K$10:K$6003,UsefulSeries!$I1860)</f>
        <v>0.34346117613110749</v>
      </c>
      <c r="AD1866" s="12">
        <f>INDEX(L$10:L$6003,UsefulSeries!$I1860)</f>
        <v>0</v>
      </c>
      <c r="AE1866" s="12"/>
      <c r="AF1866" s="12"/>
      <c r="AG1866" s="12"/>
      <c r="AH1866" s="12"/>
      <c r="AI1866" s="12"/>
      <c r="AJ1866" s="12"/>
      <c r="AK1866" s="12"/>
      <c r="AL1866" s="12"/>
      <c r="AM1866" s="12"/>
      <c r="AN1866" s="12">
        <f t="shared" ca="1" si="270"/>
        <v>0</v>
      </c>
      <c r="AO1866" s="12">
        <f t="shared" ca="1" si="271"/>
        <v>0</v>
      </c>
      <c r="AP1866" s="12">
        <f t="shared" ca="1" si="272"/>
        <v>0</v>
      </c>
      <c r="AQ1866" s="12">
        <f t="shared" ca="1" si="273"/>
        <v>0</v>
      </c>
      <c r="AR1866" s="12">
        <f t="shared" ca="1" si="274"/>
        <v>21.323211780264419</v>
      </c>
      <c r="AS1866" s="12">
        <f t="shared" ca="1" si="275"/>
        <v>0.35738551493872978</v>
      </c>
      <c r="AT1866" s="12">
        <f t="shared" si="276"/>
        <v>0.34346117613110749</v>
      </c>
      <c r="AU1866" s="12">
        <f t="shared" si="277"/>
        <v>0</v>
      </c>
      <c r="AV1866" s="12"/>
      <c r="AW1866" s="12">
        <f ca="1">INDEX(I$10:I$6003,UsefulSeries!$I1860)</f>
        <v>1.6381952792346676E-2</v>
      </c>
      <c r="AX1866" s="12"/>
      <c r="AY1866" s="12"/>
      <c r="AZ1866" s="12">
        <f ca="1"/>
        <v>0.35738551493872983</v>
      </c>
      <c r="BA1866" s="12"/>
      <c r="BB1866" s="12">
        <f t="shared" ca="1" si="278"/>
        <v>0.35738551493872983</v>
      </c>
      <c r="BC1866" s="12"/>
      <c r="BD1866" s="38">
        <f ca="1"/>
        <v>1.638613740820705E-2</v>
      </c>
    </row>
    <row r="1867" spans="1:56" x14ac:dyDescent="0.35">
      <c r="A1867" s="12">
        <f ca="1">-INDEX('Flow probs &amp; rates'!$K$5:$K$5999,UsefulSeries!$E1864,0)*(INDEX('Flow probs &amp; rates'!$L$5:$L$5999,UsefulSeries!$E1864,0))/INDEX('Flow probs &amp; rates'!$E$4:$E$5999,UsefulSeries!$E1864,0)</f>
        <v>-2.5098259018008066E-4</v>
      </c>
      <c r="B1867" s="12">
        <f ca="1">INDEX('Flow probs &amp; rates'!$L$5:$L$5999,UsefulSeries!$E1864,0)*(1-INDEX('Flow probs &amp; rates'!$L$5:$L$5999,UsefulSeries!$E1864,0))/INDEX('Flow probs &amp; rates'!$E$4:$E$5999,UsefulSeries!$E1864,0)</f>
        <v>2.4864694481626939E-2</v>
      </c>
      <c r="C1867" s="12">
        <v>0</v>
      </c>
      <c r="D1867" s="12">
        <v>0</v>
      </c>
      <c r="E1867" s="12">
        <v>0</v>
      </c>
      <c r="F1867" s="12">
        <v>0</v>
      </c>
      <c r="G1867" s="12"/>
      <c r="H1867" s="12"/>
      <c r="I1867" s="12">
        <f ca="1">INDEX('Flow probs &amp; rates'!$L$5:$L$5999,UsefulSeries!$E1864)</f>
        <v>1.5022851943824061E-2</v>
      </c>
      <c r="J1867" s="12"/>
      <c r="K1867" s="12">
        <f>-INDEX('Flow probs &amp; rates'!$E$4:$E$5999,UsefulSeries!$E1864)</f>
        <v>-0.59510748761590249</v>
      </c>
      <c r="L1867" s="12"/>
      <c r="M1867" s="12"/>
      <c r="N1867" s="12"/>
      <c r="O1867" s="12"/>
      <c r="P1867" s="12">
        <f ca="1"/>
        <v>0.61034483584105115</v>
      </c>
      <c r="Q1867" s="12">
        <f ca="1"/>
        <v>40.223827671272502</v>
      </c>
      <c r="R1867" s="12">
        <f ca="1"/>
        <v>0</v>
      </c>
      <c r="S1867" s="12">
        <f ca="1"/>
        <v>0</v>
      </c>
      <c r="T1867" s="12">
        <f ca="1"/>
        <v>0</v>
      </c>
      <c r="U1867" s="12">
        <f ca="1"/>
        <v>0</v>
      </c>
      <c r="V1867" s="12"/>
      <c r="W1867" s="12">
        <f ca="1">INDEX(P$11:P$6003,UsefulSeries!$I1860)</f>
        <v>0</v>
      </c>
      <c r="X1867" s="12">
        <f ca="1">INDEX(Q$11:Q$6003,UsefulSeries!$I1860)</f>
        <v>0</v>
      </c>
      <c r="Y1867" s="12">
        <f ca="1">INDEX(R$11:R$6003,UsefulSeries!$I1860)</f>
        <v>0</v>
      </c>
      <c r="Z1867" s="12">
        <f ca="1">INDEX(S$11:S$6003,UsefulSeries!$I1860)</f>
        <v>0</v>
      </c>
      <c r="AA1867" s="12">
        <f ca="1">INDEX(T$11:T$6003,UsefulSeries!$I1860)</f>
        <v>0.35738551493872983</v>
      </c>
      <c r="AB1867" s="12">
        <f ca="1">INDEX(U$11:U$6003,UsefulSeries!$I1860)</f>
        <v>15.568429771058582</v>
      </c>
      <c r="AC1867" s="12">
        <f>INDEX( K$11:K$6003,UsefulSeries!$I1860)</f>
        <v>0</v>
      </c>
      <c r="AD1867" s="12">
        <f>INDEX(L$11:L$6003,UsefulSeries!$I1860)</f>
        <v>0.34346117613110749</v>
      </c>
      <c r="AE1867" s="12"/>
      <c r="AF1867" s="12"/>
      <c r="AG1867" s="12"/>
      <c r="AH1867" s="12"/>
      <c r="AI1867" s="12"/>
      <c r="AJ1867" s="12"/>
      <c r="AK1867" s="12"/>
      <c r="AL1867" s="12"/>
      <c r="AM1867" s="12"/>
      <c r="AN1867" s="12">
        <f t="shared" ca="1" si="270"/>
        <v>0</v>
      </c>
      <c r="AO1867" s="12">
        <f t="shared" ca="1" si="271"/>
        <v>0</v>
      </c>
      <c r="AP1867" s="12">
        <f t="shared" ca="1" si="272"/>
        <v>0</v>
      </c>
      <c r="AQ1867" s="12">
        <f t="shared" ca="1" si="273"/>
        <v>0</v>
      </c>
      <c r="AR1867" s="12">
        <f t="shared" ca="1" si="274"/>
        <v>0.35738551493872983</v>
      </c>
      <c r="AS1867" s="12">
        <f t="shared" ca="1" si="275"/>
        <v>15.568429771058582</v>
      </c>
      <c r="AT1867" s="12">
        <f t="shared" si="276"/>
        <v>0</v>
      </c>
      <c r="AU1867" s="12">
        <f t="shared" si="277"/>
        <v>0.34346117613110749</v>
      </c>
      <c r="AV1867" s="12"/>
      <c r="AW1867" s="12">
        <f ca="1">INDEX(I$11:I$6003,UsefulSeries!$I1860)</f>
        <v>2.2579723676296775E-2</v>
      </c>
      <c r="AX1867" s="12"/>
      <c r="AY1867" s="12"/>
      <c r="AZ1867" s="12">
        <f ca="1"/>
        <v>0.35738551493872983</v>
      </c>
      <c r="BA1867" s="12"/>
      <c r="BB1867" s="12">
        <f t="shared" ca="1" si="278"/>
        <v>0.35738551493872983</v>
      </c>
      <c r="BC1867" s="12"/>
      <c r="BD1867" s="38">
        <f ca="1"/>
        <v>2.0666188349849981E-2</v>
      </c>
    </row>
    <row r="1868" spans="1:56" x14ac:dyDescent="0.35">
      <c r="A1868" s="12">
        <v>0</v>
      </c>
      <c r="B1868" s="12">
        <v>0</v>
      </c>
      <c r="C1868" s="12">
        <f ca="1">INDEX('Flow probs &amp; rates'!$M$5:$M$5999,UsefulSeries!$E1864,0)*(1-INDEX('Flow probs &amp; rates'!$M$5:$M$5999,UsefulSeries!$E1864,0))/INDEX('Flow probs &amp; rates'!$F$4:$F$5999,UsefulSeries!$E1864,0)</f>
        <v>5.2879783593524072</v>
      </c>
      <c r="D1868" s="12">
        <f ca="1">-INDEX('Flow probs &amp; rates'!$M$5:$M$5999,UsefulSeries!$E1864,0)*(INDEX('Flow probs &amp; rates'!$O$5:$O$5999,UsefulSeries!$E1864,0))/INDEX('Flow probs &amp; rates'!$F$4:$F$5999,UsefulSeries!$E1864,0)</f>
        <v>-1.0616278426618295</v>
      </c>
      <c r="E1868" s="12">
        <v>0</v>
      </c>
      <c r="F1868" s="12">
        <v>0</v>
      </c>
      <c r="G1868" s="12"/>
      <c r="H1868" s="12"/>
      <c r="I1868" s="12">
        <f ca="1">INDEX('Flow probs &amp; rates'!$M$5:$M$5999,UsefulSeries!$E1864)</f>
        <v>0.20999999009273185</v>
      </c>
      <c r="J1868" s="12"/>
      <c r="K1868" s="12">
        <f>INDEX('Flow probs &amp; rates'!$F$4:$F$5999,UsefulSeries!$E1864)</f>
        <v>3.1373047123078875E-2</v>
      </c>
      <c r="L1868" s="12">
        <f>-INDEX('Flow probs &amp; rates'!$F$4:$F$5999,UsefulSeries!$E1864)</f>
        <v>-3.1373047123078875E-2</v>
      </c>
      <c r="M1868" s="12"/>
      <c r="N1868" s="12"/>
      <c r="O1868" s="12"/>
      <c r="P1868" s="12">
        <f ca="1"/>
        <v>0</v>
      </c>
      <c r="Q1868" s="12">
        <f ca="1"/>
        <v>0</v>
      </c>
      <c r="R1868" s="12">
        <f ca="1"/>
        <v>0.19908372640818345</v>
      </c>
      <c r="S1868" s="12">
        <f ca="1"/>
        <v>4.968825686923177E-2</v>
      </c>
      <c r="T1868" s="12">
        <f ca="1"/>
        <v>0</v>
      </c>
      <c r="U1868" s="12">
        <f ca="1"/>
        <v>0</v>
      </c>
      <c r="V1868" s="12"/>
      <c r="W1868" s="12"/>
      <c r="X1868" s="12"/>
      <c r="Y1868" s="12"/>
      <c r="Z1868" s="12"/>
      <c r="AA1868" s="12"/>
      <c r="AB1868" s="12"/>
      <c r="AC1868" s="12"/>
      <c r="AD1868" s="12"/>
      <c r="AE1868" s="12">
        <f t="array" ref="AE1868:AJ1869">TRANSPOSE(AC1862:AD1867)</f>
        <v>-0.59412952888556947</v>
      </c>
      <c r="AF1868" s="12">
        <v>-0.59412952888556947</v>
      </c>
      <c r="AG1868" s="12">
        <v>6.240929498332301E-2</v>
      </c>
      <c r="AH1868" s="12">
        <v>0</v>
      </c>
      <c r="AI1868" s="12">
        <v>0.34346117613110749</v>
      </c>
      <c r="AJ1868" s="12">
        <v>0</v>
      </c>
      <c r="AK1868" s="12"/>
      <c r="AL1868" s="12"/>
      <c r="AM1868" s="12"/>
      <c r="AN1868" s="12">
        <f t="shared" si="270"/>
        <v>-0.59412952888556947</v>
      </c>
      <c r="AO1868" s="12">
        <f t="shared" si="271"/>
        <v>-0.59412952888556947</v>
      </c>
      <c r="AP1868" s="12">
        <f t="shared" si="272"/>
        <v>6.240929498332301E-2</v>
      </c>
      <c r="AQ1868" s="12">
        <f t="shared" si="273"/>
        <v>0</v>
      </c>
      <c r="AR1868" s="12">
        <f t="shared" si="274"/>
        <v>0.34346117613110749</v>
      </c>
      <c r="AS1868" s="12">
        <f t="shared" si="275"/>
        <v>0</v>
      </c>
      <c r="AT1868" s="12">
        <f t="shared" si="276"/>
        <v>0</v>
      </c>
      <c r="AU1868" s="12">
        <f t="shared" si="277"/>
        <v>0</v>
      </c>
      <c r="AV1868" s="12"/>
      <c r="AW1868" s="12"/>
      <c r="AX1868" s="12">
        <f>INDEX($N$6:$N$6003,UsefulSeries!$K1860)</f>
        <v>-9.9944396555029513E-4</v>
      </c>
      <c r="AY1868" s="12"/>
      <c r="AZ1868" s="12"/>
      <c r="BA1868" s="12"/>
      <c r="BB1868" s="12">
        <f t="shared" si="278"/>
        <v>-9.9944396555029513E-4</v>
      </c>
      <c r="BC1868" s="12"/>
      <c r="BD1868" s="38">
        <f ca="1"/>
        <v>1.7313175377904472E-3</v>
      </c>
    </row>
    <row r="1869" spans="1:56" x14ac:dyDescent="0.35">
      <c r="A1869" s="12">
        <v>0</v>
      </c>
      <c r="B1869" s="12">
        <v>0</v>
      </c>
      <c r="C1869" s="12">
        <f ca="1">-INDEX('Flow probs &amp; rates'!$M$5:$M$5999,UsefulSeries!$E1864,0)*(INDEX('Flow probs &amp; rates'!$O$5:$O$5999,UsefulSeries!$E1864,0))/INDEX('Flow probs &amp; rates'!$F$4:$F$5999,UsefulSeries!$E1864,0)</f>
        <v>-1.0616278426618295</v>
      </c>
      <c r="D1869" s="12">
        <f ca="1">INDEX('Flow probs &amp; rates'!$O$5:$O$5999,UsefulSeries!$E1864,0)*(1-INDEX('Flow probs &amp; rates'!$O$5:$O$5999,UsefulSeries!$E1864,0))/INDEX('Flow probs &amp; rates'!$F$4:$F$5999,UsefulSeries!$E1864,0)</f>
        <v>4.2535770077833561</v>
      </c>
      <c r="E1869" s="12">
        <v>0</v>
      </c>
      <c r="F1869" s="12">
        <v>0</v>
      </c>
      <c r="G1869" s="12"/>
      <c r="H1869" s="12"/>
      <c r="I1869" s="12">
        <f ca="1">INDEX('Flow probs &amp; rates'!$O$5:$O$5999,UsefulSeries!$E1864)</f>
        <v>0.15860239003008833</v>
      </c>
      <c r="J1869" s="12"/>
      <c r="K1869" s="12"/>
      <c r="L1869" s="12">
        <f>-INDEX('Flow probs &amp; rates'!$F$4:$F$5999,UsefulSeries!$E1864)</f>
        <v>-3.1373047123078875E-2</v>
      </c>
      <c r="M1869" s="12"/>
      <c r="N1869" s="12"/>
      <c r="O1869" s="12"/>
      <c r="P1869" s="12">
        <f ca="1"/>
        <v>0</v>
      </c>
      <c r="Q1869" s="12">
        <f ca="1"/>
        <v>0</v>
      </c>
      <c r="R1869" s="12">
        <f ca="1"/>
        <v>4.968825686923177E-2</v>
      </c>
      <c r="S1869" s="12">
        <f ca="1"/>
        <v>0.24749767901682437</v>
      </c>
      <c r="T1869" s="12">
        <f ca="1"/>
        <v>0</v>
      </c>
      <c r="U1869" s="12">
        <f ca="1"/>
        <v>0</v>
      </c>
      <c r="V1869" s="12"/>
      <c r="W1869" s="12"/>
      <c r="X1869" s="12"/>
      <c r="Y1869" s="12"/>
      <c r="Z1869" s="12"/>
      <c r="AA1869" s="12"/>
      <c r="AB1869" s="12"/>
      <c r="AC1869" s="12"/>
      <c r="AD1869" s="12"/>
      <c r="AE1869" s="12">
        <v>0.59412952888556947</v>
      </c>
      <c r="AF1869" s="12">
        <v>0</v>
      </c>
      <c r="AG1869" s="12">
        <v>-6.240929498332301E-2</v>
      </c>
      <c r="AH1869" s="12">
        <v>-6.240929498332301E-2</v>
      </c>
      <c r="AI1869" s="12">
        <v>0</v>
      </c>
      <c r="AJ1869" s="12">
        <v>0.34346117613110749</v>
      </c>
      <c r="AK1869" s="12"/>
      <c r="AL1869" s="12"/>
      <c r="AM1869" s="12"/>
      <c r="AN1869" s="12">
        <f t="shared" si="270"/>
        <v>0.59412952888556947</v>
      </c>
      <c r="AO1869" s="12">
        <f t="shared" si="271"/>
        <v>0</v>
      </c>
      <c r="AP1869" s="12">
        <f t="shared" si="272"/>
        <v>-6.240929498332301E-2</v>
      </c>
      <c r="AQ1869" s="12">
        <f t="shared" si="273"/>
        <v>-6.240929498332301E-2</v>
      </c>
      <c r="AR1869" s="12">
        <f t="shared" si="274"/>
        <v>0</v>
      </c>
      <c r="AS1869" s="12">
        <f t="shared" si="275"/>
        <v>0.34346117613110749</v>
      </c>
      <c r="AT1869" s="12">
        <f t="shared" si="276"/>
        <v>0</v>
      </c>
      <c r="AU1869" s="12">
        <f t="shared" si="277"/>
        <v>0</v>
      </c>
      <c r="AV1869" s="12"/>
      <c r="AW1869" s="12"/>
      <c r="AX1869" s="12">
        <f>INDEX('Margin error adjustment'!N$7:N$6003,UsefulSeries!$K1860)</f>
        <v>-5.0628950146655582E-4</v>
      </c>
      <c r="AY1869" s="12"/>
      <c r="AZ1869" s="12"/>
      <c r="BA1869" s="12"/>
      <c r="BB1869" s="12">
        <f t="shared" si="278"/>
        <v>-5.0628950146655582E-4</v>
      </c>
      <c r="BC1869" s="12"/>
      <c r="BD1869" s="38">
        <f ca="1"/>
        <v>8.6732495237718629E-2</v>
      </c>
    </row>
    <row r="1870" spans="1:56" x14ac:dyDescent="0.35">
      <c r="A1870" s="12">
        <v>0</v>
      </c>
      <c r="B1870" s="12">
        <v>0</v>
      </c>
      <c r="C1870" s="12">
        <v>0</v>
      </c>
      <c r="D1870" s="12">
        <v>0</v>
      </c>
      <c r="E1870" s="12">
        <f ca="1">INDEX('Flow probs &amp; rates'!$P$5:$P$5999,UsefulSeries!$E1864,0)*(1-INDEX('Flow probs &amp; rates'!$P$5:$P$5999,UsefulSeries!$E1864,0))/INDEX('Flow probs &amp; rates'!$G$4:$G$5999,UsefulSeries!$E1864,0)</f>
        <v>6.8345967063228361E-2</v>
      </c>
      <c r="F1870" s="12">
        <f ca="1">-INDEX('Flow probs &amp; rates'!$P$5:$P$5999,UsefulSeries!$E1864,0)*(INDEX('Flow probs &amp; rates'!$Q$5:$Q$5999,UsefulSeries!$E1864,0))/INDEX('Flow probs &amp; rates'!$G$4:$G$5999,UsefulSeries!$E1864,0)</f>
        <v>-1.165361983221366E-3</v>
      </c>
      <c r="G1870" s="12"/>
      <c r="H1870" s="12"/>
      <c r="I1870" s="12">
        <f ca="1">INDEX('Flow probs &amp; rates'!$P$5:$P$5999,UsefulSeries!$E1864)</f>
        <v>2.6215818193773222E-2</v>
      </c>
      <c r="J1870" s="12"/>
      <c r="K1870" s="12">
        <f>INDEX('Flow probs &amp; rates'!$G$4:$G$5999,UsefulSeries!$E1864)</f>
        <v>0.37351946526101865</v>
      </c>
      <c r="L1870" s="12"/>
      <c r="M1870" s="12"/>
      <c r="N1870" s="12"/>
      <c r="O1870" s="12"/>
      <c r="P1870" s="12">
        <f ca="1"/>
        <v>0</v>
      </c>
      <c r="Q1870" s="12">
        <f ca="1"/>
        <v>0</v>
      </c>
      <c r="R1870" s="12">
        <f ca="1"/>
        <v>0</v>
      </c>
      <c r="S1870" s="12">
        <f ca="1"/>
        <v>0</v>
      </c>
      <c r="T1870" s="12">
        <f ca="1"/>
        <v>14.638094989256379</v>
      </c>
      <c r="U1870" s="12">
        <f ca="1"/>
        <v>0.39022896805636353</v>
      </c>
      <c r="V1870" s="12"/>
      <c r="W1870" s="12">
        <f ca="1">INDEX(P$6:P$6003,UsefulSeries!$I1868)</f>
        <v>35.26625816009539</v>
      </c>
      <c r="X1870" s="12">
        <f ca="1">INDEX(Q$6:Q$6003,UsefulSeries!$I1868)</f>
        <v>0.6110640430519112</v>
      </c>
      <c r="Y1870" s="12">
        <f ca="1">INDEX(R$6:R$6003,UsefulSeries!$I1868)</f>
        <v>0</v>
      </c>
      <c r="Z1870" s="12">
        <f ca="1">INDEX(S$6:S$6003,UsefulSeries!$I1868)</f>
        <v>0</v>
      </c>
      <c r="AA1870" s="12">
        <f ca="1">INDEX(T$6:T$6003,UsefulSeries!$I1868)</f>
        <v>0</v>
      </c>
      <c r="AB1870" s="12">
        <f ca="1">INDEX(U$6:U$6003,UsefulSeries!$I1868)</f>
        <v>0</v>
      </c>
      <c r="AC1870" s="12">
        <f>INDEX( K$6:K$6003,UsefulSeries!$I1868)</f>
        <v>-0.59313008492001917</v>
      </c>
      <c r="AD1870" s="12">
        <f>INDEX(L$6:L$6003,UsefulSeries!$I1868)</f>
        <v>0.59313008492001917</v>
      </c>
      <c r="AE1870" s="12"/>
      <c r="AF1870" s="12"/>
      <c r="AG1870" s="12"/>
      <c r="AH1870" s="12"/>
      <c r="AI1870" s="12"/>
      <c r="AJ1870" s="12"/>
      <c r="AK1870" s="12"/>
      <c r="AL1870" s="12"/>
      <c r="AM1870" s="12"/>
      <c r="AN1870" s="12">
        <f t="shared" ca="1" si="270"/>
        <v>35.26625816009539</v>
      </c>
      <c r="AO1870" s="12">
        <f t="shared" ca="1" si="271"/>
        <v>0.6110640430519112</v>
      </c>
      <c r="AP1870" s="12">
        <f t="shared" ca="1" si="272"/>
        <v>0</v>
      </c>
      <c r="AQ1870" s="12">
        <f t="shared" ca="1" si="273"/>
        <v>0</v>
      </c>
      <c r="AR1870" s="12">
        <f t="shared" ca="1" si="274"/>
        <v>0</v>
      </c>
      <c r="AS1870" s="12">
        <f t="shared" ca="1" si="275"/>
        <v>0</v>
      </c>
      <c r="AT1870" s="12">
        <f t="shared" si="276"/>
        <v>-0.59313008492001917</v>
      </c>
      <c r="AU1870" s="12">
        <f t="shared" si="277"/>
        <v>0.59313008492001917</v>
      </c>
      <c r="AV1870" s="12"/>
      <c r="AW1870" s="12">
        <f ca="1">INDEX(I$6:I$6003,UsefulSeries!$I1868)</f>
        <v>1.7115185761672501E-2</v>
      </c>
      <c r="AX1870" s="12"/>
      <c r="AY1870" s="12"/>
      <c r="AZ1870" s="12">
        <f t="array" aca="1" ref="AZ1870:AZ1875" ca="1">MMULT(W1870:AB1875,AW1870:AW1875)</f>
        <v>0.6110640430519112</v>
      </c>
      <c r="BA1870" s="12"/>
      <c r="BB1870" s="12">
        <f t="shared" ca="1" si="278"/>
        <v>0.6110640430519112</v>
      </c>
      <c r="BC1870" s="12"/>
      <c r="BD1870" s="38">
        <f t="array" aca="1" ref="BD1870:BD1877" ca="1">MMULT(MINVERSE(AN1870:AU1877),BB1870:BB1877)</f>
        <v>1.6036215821846004E-2</v>
      </c>
    </row>
    <row r="1871" spans="1:56" x14ac:dyDescent="0.35">
      <c r="A1871" s="12">
        <v>0</v>
      </c>
      <c r="B1871" s="12">
        <v>0</v>
      </c>
      <c r="C1871" s="12">
        <v>0</v>
      </c>
      <c r="D1871" s="12">
        <v>0</v>
      </c>
      <c r="E1871" s="12">
        <f ca="1">-INDEX('Flow probs &amp; rates'!$P$5:$P$5999,UsefulSeries!$E1864,0)*(INDEX('Flow probs &amp; rates'!$Q$5:$Q$5999,UsefulSeries!$E1864,0))/INDEX('Flow probs &amp; rates'!$G$4:$G$5999,UsefulSeries!$E1864,0)</f>
        <v>-1.165361983221366E-3</v>
      </c>
      <c r="F1871" s="12">
        <f ca="1">INDEX('Flow probs &amp; rates'!$Q$5:$Q$5999,UsefulSeries!$E1864,0)*(1-INDEX('Flow probs &amp; rates'!$Q$5:$Q$5999,UsefulSeries!$E1864,0))/INDEX('Flow probs &amp; rates'!$G$4:$G$5999,UsefulSeries!$E1864,0)</f>
        <v>4.3714538908343294E-2</v>
      </c>
      <c r="G1871" s="12"/>
      <c r="H1871" s="12"/>
      <c r="I1871" s="12">
        <f ca="1">INDEX('Flow probs &amp; rates'!$Q$5:$Q$5999,UsefulSeries!$E1864)</f>
        <v>1.6603921403137965E-2</v>
      </c>
      <c r="J1871" s="12"/>
      <c r="K1871" s="12"/>
      <c r="L1871" s="12">
        <f>INDEX('Flow probs &amp; rates'!$G$4:$G$5999,UsefulSeries!$E1864)</f>
        <v>0.37351946526101865</v>
      </c>
      <c r="M1871" s="12"/>
      <c r="N1871" s="12"/>
      <c r="O1871" s="12"/>
      <c r="P1871" s="12">
        <f ca="1"/>
        <v>0</v>
      </c>
      <c r="Q1871" s="12">
        <f ca="1"/>
        <v>0</v>
      </c>
      <c r="R1871" s="12">
        <f ca="1"/>
        <v>0</v>
      </c>
      <c r="S1871" s="12">
        <f ca="1"/>
        <v>0</v>
      </c>
      <c r="T1871" s="12">
        <f ca="1"/>
        <v>0.39022896805636353</v>
      </c>
      <c r="U1871" s="12">
        <f ca="1"/>
        <v>22.886087397645621</v>
      </c>
      <c r="V1871" s="12"/>
      <c r="W1871" s="12">
        <f ca="1">INDEX(P$7:P$6003,UsefulSeries!$I1868)</f>
        <v>0.61106404305191109</v>
      </c>
      <c r="X1871" s="12">
        <f ca="1">INDEX(Q$7:Q$6003,UsefulSeries!$I1868)</f>
        <v>49.094946944070003</v>
      </c>
      <c r="Y1871" s="12">
        <f ca="1">INDEX(R$7:R$6003,UsefulSeries!$I1868)</f>
        <v>0</v>
      </c>
      <c r="Z1871" s="12">
        <f ca="1">INDEX(S$7:S$6003,UsefulSeries!$I1868)</f>
        <v>0</v>
      </c>
      <c r="AA1871" s="12">
        <f ca="1">INDEX(T$7:T$6003,UsefulSeries!$I1868)</f>
        <v>0</v>
      </c>
      <c r="AB1871" s="12">
        <f ca="1">INDEX(U$7:U$6003,UsefulSeries!$I1868)</f>
        <v>0</v>
      </c>
      <c r="AC1871" s="12">
        <f>INDEX( K$7:K$6003,UsefulSeries!$I1868,1)</f>
        <v>-0.59313008492001917</v>
      </c>
      <c r="AD1871" s="12">
        <f>INDEX(L$7:L$6003,UsefulSeries!$I1868,1)</f>
        <v>0</v>
      </c>
      <c r="AE1871" s="12"/>
      <c r="AF1871" s="12"/>
      <c r="AG1871" s="12"/>
      <c r="AH1871" s="12"/>
      <c r="AI1871" s="12"/>
      <c r="AJ1871" s="12"/>
      <c r="AK1871" s="12"/>
      <c r="AL1871" s="12"/>
      <c r="AM1871" s="12"/>
      <c r="AN1871" s="12">
        <f t="shared" ca="1" si="270"/>
        <v>0.61106404305191109</v>
      </c>
      <c r="AO1871" s="12">
        <f t="shared" ca="1" si="271"/>
        <v>49.094946944070003</v>
      </c>
      <c r="AP1871" s="12">
        <f t="shared" ca="1" si="272"/>
        <v>0</v>
      </c>
      <c r="AQ1871" s="12">
        <f t="shared" ca="1" si="273"/>
        <v>0</v>
      </c>
      <c r="AR1871" s="12">
        <f t="shared" ca="1" si="274"/>
        <v>0</v>
      </c>
      <c r="AS1871" s="12">
        <f t="shared" ca="1" si="275"/>
        <v>0</v>
      </c>
      <c r="AT1871" s="12">
        <f t="shared" si="276"/>
        <v>-0.59313008492001917</v>
      </c>
      <c r="AU1871" s="12">
        <f t="shared" si="277"/>
        <v>0</v>
      </c>
      <c r="AV1871" s="12"/>
      <c r="AW1871" s="12">
        <f ca="1">INDEX(I$7:I$6003,UsefulSeries!$I1868)</f>
        <v>1.2233551634693109E-2</v>
      </c>
      <c r="AX1871" s="12"/>
      <c r="AY1871" s="12"/>
      <c r="AZ1871" s="12">
        <f ca="1"/>
        <v>0.6110640430519112</v>
      </c>
      <c r="BA1871" s="12"/>
      <c r="BB1871" s="12">
        <f t="shared" ca="1" si="278"/>
        <v>0.6110640430519112</v>
      </c>
      <c r="BC1871" s="12"/>
      <c r="BD1871" s="38">
        <f ca="1"/>
        <v>1.2439489540858479E-2</v>
      </c>
    </row>
    <row r="1872" spans="1:56" x14ac:dyDescent="0.35">
      <c r="A1872" s="12"/>
      <c r="B1872" s="12"/>
      <c r="C1872" s="12"/>
      <c r="D1872" s="12"/>
      <c r="E1872" s="12"/>
      <c r="F1872" s="12"/>
      <c r="G1872" s="12"/>
      <c r="H1872" s="12"/>
      <c r="I1872" s="12"/>
      <c r="J1872" s="12"/>
      <c r="K1872" s="12"/>
      <c r="L1872" s="12"/>
      <c r="M1872" s="12"/>
      <c r="N1872" s="12"/>
      <c r="O1872" s="12"/>
      <c r="P1872" s="12"/>
      <c r="Q1872" s="12"/>
      <c r="R1872" s="12"/>
      <c r="S1872" s="12"/>
      <c r="T1872" s="12"/>
      <c r="U1872" s="12"/>
      <c r="V1872" s="12"/>
      <c r="W1872" s="12">
        <f ca="1">INDEX(P$8:P$6003,UsefulSeries!$I1868)</f>
        <v>0</v>
      </c>
      <c r="X1872" s="12">
        <f ca="1">INDEX(Q$8:Q$6003,UsefulSeries!$I1868)</f>
        <v>0</v>
      </c>
      <c r="Y1872" s="12">
        <f ca="1">INDEX(R$8:R$6003,UsefulSeries!$I1868)</f>
        <v>0.52621531877198036</v>
      </c>
      <c r="Z1872" s="12">
        <f ca="1">INDEX(S$8:S$6003,UsefulSeries!$I1868)</f>
        <v>8.1914650080791282E-2</v>
      </c>
      <c r="AA1872" s="12">
        <f ca="1">INDEX(T$8:T$6003,UsefulSeries!$I1868)</f>
        <v>0</v>
      </c>
      <c r="AB1872" s="12">
        <f ca="1">INDEX(U$8:U$6003,UsefulSeries!$I1868)</f>
        <v>0</v>
      </c>
      <c r="AC1872" s="12">
        <f>INDEX( K$8:K$6003,UsefulSeries!$I1868)</f>
        <v>6.1903005481856455E-2</v>
      </c>
      <c r="AD1872" s="12">
        <f>INDEX(L$8:L$6003,UsefulSeries!$I1868)</f>
        <v>-6.1903005481856455E-2</v>
      </c>
      <c r="AE1872" s="12"/>
      <c r="AF1872" s="12"/>
      <c r="AG1872" s="12"/>
      <c r="AH1872" s="12"/>
      <c r="AI1872" s="12"/>
      <c r="AJ1872" s="12"/>
      <c r="AK1872" s="12"/>
      <c r="AL1872" s="12"/>
      <c r="AM1872" s="12"/>
      <c r="AN1872" s="12">
        <f t="shared" ca="1" si="270"/>
        <v>0</v>
      </c>
      <c r="AO1872" s="12">
        <f t="shared" ca="1" si="271"/>
        <v>0</v>
      </c>
      <c r="AP1872" s="12">
        <f t="shared" ca="1" si="272"/>
        <v>0.52621531877198036</v>
      </c>
      <c r="AQ1872" s="12">
        <f t="shared" ca="1" si="273"/>
        <v>8.1914650080791282E-2</v>
      </c>
      <c r="AR1872" s="12">
        <f t="shared" ca="1" si="274"/>
        <v>0</v>
      </c>
      <c r="AS1872" s="12">
        <f t="shared" ca="1" si="275"/>
        <v>0</v>
      </c>
      <c r="AT1872" s="12">
        <f t="shared" si="276"/>
        <v>6.1903005481856455E-2</v>
      </c>
      <c r="AU1872" s="12">
        <f t="shared" si="277"/>
        <v>-6.1903005481856455E-2</v>
      </c>
      <c r="AV1872" s="12"/>
      <c r="AW1872" s="12">
        <f ca="1">INDEX(I$8:I$6003,UsefulSeries!$I1868)</f>
        <v>0.13932683393029532</v>
      </c>
      <c r="AX1872" s="12"/>
      <c r="AY1872" s="12"/>
      <c r="AZ1872" s="12">
        <f ca="1"/>
        <v>8.1914650080791282E-2</v>
      </c>
      <c r="BA1872" s="12"/>
      <c r="BB1872" s="12">
        <f t="shared" ca="1" si="278"/>
        <v>8.1914650080791282E-2</v>
      </c>
      <c r="BC1872" s="12"/>
      <c r="BD1872" s="38">
        <f ca="1"/>
        <v>0.14582611094584863</v>
      </c>
    </row>
    <row r="1873" spans="1:56" x14ac:dyDescent="0.35">
      <c r="A1873" s="12"/>
      <c r="B1873" s="12"/>
      <c r="C1873" s="12"/>
      <c r="D1873" s="12"/>
      <c r="E1873" s="12"/>
      <c r="F1873" s="12"/>
      <c r="G1873" s="12"/>
      <c r="H1873" s="12"/>
      <c r="I1873" s="12"/>
      <c r="J1873" s="12"/>
      <c r="K1873" s="12"/>
      <c r="L1873" s="12"/>
      <c r="M1873" s="12"/>
      <c r="N1873" s="12"/>
      <c r="O1873" s="12"/>
      <c r="P1873" s="12"/>
      <c r="Q1873" s="12"/>
      <c r="R1873" s="12"/>
      <c r="S1873" s="12"/>
      <c r="T1873" s="12"/>
      <c r="U1873" s="12"/>
      <c r="V1873" s="12"/>
      <c r="W1873" s="12">
        <f ca="1">INDEX(P$9:P$6003,UsefulSeries!$I1868)</f>
        <v>0</v>
      </c>
      <c r="X1873" s="12">
        <f ca="1">INDEX(Q$9:Q$6003,UsefulSeries!$I1868)</f>
        <v>0</v>
      </c>
      <c r="Y1873" s="12">
        <f ca="1">INDEX(R$9:R$6003,UsefulSeries!$I1868)</f>
        <v>8.1914650080791282E-2</v>
      </c>
      <c r="Z1873" s="12">
        <f ca="1">INDEX(S$9:S$6003,UsefulSeries!$I1868)</f>
        <v>0.67162494936523809</v>
      </c>
      <c r="AA1873" s="12">
        <f ca="1">INDEX(T$9:T$6003,UsefulSeries!$I1868)</f>
        <v>0</v>
      </c>
      <c r="AB1873" s="12">
        <f ca="1">INDEX(U$9:U$6003,UsefulSeries!$I1868)</f>
        <v>0</v>
      </c>
      <c r="AC1873" s="12">
        <f>INDEX( K$9:K$6003,UsefulSeries!$I1868)</f>
        <v>0</v>
      </c>
      <c r="AD1873" s="12">
        <f>INDEX(L$9:L$6003,UsefulSeries!$I1868)</f>
        <v>-6.1903005481856455E-2</v>
      </c>
      <c r="AE1873" s="12"/>
      <c r="AF1873" s="12"/>
      <c r="AG1873" s="12"/>
      <c r="AH1873" s="12"/>
      <c r="AI1873" s="12"/>
      <c r="AJ1873" s="12"/>
      <c r="AK1873" s="12"/>
      <c r="AL1873" s="12"/>
      <c r="AM1873" s="12"/>
      <c r="AN1873" s="12">
        <f t="shared" ca="1" si="270"/>
        <v>0</v>
      </c>
      <c r="AO1873" s="12">
        <f t="shared" ca="1" si="271"/>
        <v>0</v>
      </c>
      <c r="AP1873" s="12">
        <f t="shared" ca="1" si="272"/>
        <v>8.1914650080791282E-2</v>
      </c>
      <c r="AQ1873" s="12">
        <f t="shared" ca="1" si="273"/>
        <v>0.67162494936523809</v>
      </c>
      <c r="AR1873" s="12">
        <f t="shared" ca="1" si="274"/>
        <v>0</v>
      </c>
      <c r="AS1873" s="12">
        <f t="shared" ca="1" si="275"/>
        <v>0</v>
      </c>
      <c r="AT1873" s="12">
        <f t="shared" si="276"/>
        <v>0</v>
      </c>
      <c r="AU1873" s="12">
        <f t="shared" si="277"/>
        <v>-6.1903005481856455E-2</v>
      </c>
      <c r="AV1873" s="12"/>
      <c r="AW1873" s="12">
        <f ca="1">INDEX(I$9:I$6003,UsefulSeries!$I1868)</f>
        <v>0.10497189137949502</v>
      </c>
      <c r="AX1873" s="12"/>
      <c r="AY1873" s="12"/>
      <c r="AZ1873" s="12">
        <f ca="1"/>
        <v>8.1914650080791268E-2</v>
      </c>
      <c r="BA1873" s="12"/>
      <c r="BB1873" s="12">
        <f t="shared" ca="1" si="278"/>
        <v>8.1914650080791268E-2</v>
      </c>
      <c r="BC1873" s="12"/>
      <c r="BD1873" s="38">
        <f ca="1"/>
        <v>0.11154125661399657</v>
      </c>
    </row>
    <row r="1874" spans="1:56" x14ac:dyDescent="0.35">
      <c r="A1874" s="12"/>
      <c r="B1874" s="12"/>
      <c r="C1874" s="12"/>
      <c r="D1874" s="12"/>
      <c r="E1874" s="12"/>
      <c r="F1874" s="12"/>
      <c r="G1874" s="12"/>
      <c r="H1874" s="12"/>
      <c r="I1874" s="12"/>
      <c r="J1874" s="12"/>
      <c r="K1874" s="12"/>
      <c r="L1874" s="12"/>
      <c r="M1874" s="12"/>
      <c r="N1874" s="12"/>
      <c r="O1874" s="12"/>
      <c r="P1874" s="12"/>
      <c r="Q1874" s="12"/>
      <c r="R1874" s="12"/>
      <c r="S1874" s="12"/>
      <c r="T1874" s="12"/>
      <c r="U1874" s="12"/>
      <c r="V1874" s="12"/>
      <c r="W1874" s="12">
        <f ca="1">INDEX(P$10:P$6003,UsefulSeries!$I1868)</f>
        <v>0</v>
      </c>
      <c r="X1874" s="12">
        <f ca="1">INDEX(Q$10:Q$6003,UsefulSeries!$I1868)</f>
        <v>0</v>
      </c>
      <c r="Y1874" s="12">
        <f ca="1">INDEX(R$10:R$6003,UsefulSeries!$I1868)</f>
        <v>0</v>
      </c>
      <c r="Z1874" s="12">
        <f ca="1">INDEX(S$10:S$6003,UsefulSeries!$I1868)</f>
        <v>0</v>
      </c>
      <c r="AA1874" s="12">
        <f ca="1">INDEX(T$10:T$6003,UsefulSeries!$I1868)</f>
        <v>21.370977669006194</v>
      </c>
      <c r="AB1874" s="12">
        <f ca="1">INDEX(U$10:U$6003,UsefulSeries!$I1868)</f>
        <v>0.35906221702354907</v>
      </c>
      <c r="AC1874" s="12">
        <f>INDEX( K$10:K$6003,UsefulSeries!$I1868)</f>
        <v>0.34496690959812437</v>
      </c>
      <c r="AD1874" s="12">
        <f>INDEX(L$10:L$6003,UsefulSeries!$I1868)</f>
        <v>0</v>
      </c>
      <c r="AE1874" s="12"/>
      <c r="AF1874" s="12"/>
      <c r="AG1874" s="12"/>
      <c r="AH1874" s="12"/>
      <c r="AI1874" s="12"/>
      <c r="AJ1874" s="12"/>
      <c r="AK1874" s="12"/>
      <c r="AL1874" s="12"/>
      <c r="AM1874" s="12"/>
      <c r="AN1874" s="12">
        <f t="shared" ca="1" si="270"/>
        <v>0</v>
      </c>
      <c r="AO1874" s="12">
        <f t="shared" ca="1" si="271"/>
        <v>0</v>
      </c>
      <c r="AP1874" s="12">
        <f t="shared" ca="1" si="272"/>
        <v>0</v>
      </c>
      <c r="AQ1874" s="12">
        <f t="shared" ca="1" si="273"/>
        <v>0</v>
      </c>
      <c r="AR1874" s="12">
        <f t="shared" ca="1" si="274"/>
        <v>21.370977669006194</v>
      </c>
      <c r="AS1874" s="12">
        <f t="shared" ca="1" si="275"/>
        <v>0.35906221702354907</v>
      </c>
      <c r="AT1874" s="12">
        <f t="shared" si="276"/>
        <v>0.34496690959812437</v>
      </c>
      <c r="AU1874" s="12">
        <f t="shared" si="277"/>
        <v>0</v>
      </c>
      <c r="AV1874" s="12"/>
      <c r="AW1874" s="12">
        <f ca="1">INDEX(I$10:I$6003,UsefulSeries!$I1868)</f>
        <v>1.6417680262727972E-2</v>
      </c>
      <c r="AX1874" s="12"/>
      <c r="AY1874" s="12"/>
      <c r="AZ1874" s="12">
        <f ca="1"/>
        <v>0.35906221702354907</v>
      </c>
      <c r="BA1874" s="12"/>
      <c r="BB1874" s="12">
        <f t="shared" ca="1" si="278"/>
        <v>0.35906221702354907</v>
      </c>
      <c r="BC1874" s="12"/>
      <c r="BD1874" s="38">
        <f ca="1"/>
        <v>1.6190318195022511E-2</v>
      </c>
    </row>
    <row r="1875" spans="1:56" x14ac:dyDescent="0.35">
      <c r="A1875" s="12"/>
      <c r="B1875" s="12"/>
      <c r="C1875" s="12"/>
      <c r="D1875" s="12"/>
      <c r="E1875" s="12"/>
      <c r="F1875" s="12"/>
      <c r="G1875" s="12"/>
      <c r="H1875" s="12"/>
      <c r="I1875" s="12"/>
      <c r="J1875" s="12"/>
      <c r="K1875" s="12"/>
      <c r="L1875" s="12"/>
      <c r="M1875" s="12"/>
      <c r="N1875" s="12"/>
      <c r="O1875" s="12"/>
      <c r="P1875" s="12"/>
      <c r="Q1875" s="12"/>
      <c r="R1875" s="12"/>
      <c r="S1875" s="12"/>
      <c r="T1875" s="12"/>
      <c r="U1875" s="12"/>
      <c r="V1875" s="12"/>
      <c r="W1875" s="12">
        <f ca="1">INDEX(P$11:P$6003,UsefulSeries!$I1868)</f>
        <v>0</v>
      </c>
      <c r="X1875" s="12">
        <f ca="1">INDEX(Q$11:Q$6003,UsefulSeries!$I1868)</f>
        <v>0</v>
      </c>
      <c r="Y1875" s="12">
        <f ca="1">INDEX(R$11:R$6003,UsefulSeries!$I1868)</f>
        <v>0</v>
      </c>
      <c r="Z1875" s="12">
        <f ca="1">INDEX(S$11:S$6003,UsefulSeries!$I1868)</f>
        <v>0</v>
      </c>
      <c r="AA1875" s="12">
        <f ca="1">INDEX(T$11:T$6003,UsefulSeries!$I1868)</f>
        <v>0.35906221702354901</v>
      </c>
      <c r="AB1875" s="12">
        <f ca="1">INDEX(U$11:U$6003,UsefulSeries!$I1868)</f>
        <v>15.463875214081394</v>
      </c>
      <c r="AC1875" s="12">
        <f>INDEX( K$11:K$6003,UsefulSeries!$I1868)</f>
        <v>0</v>
      </c>
      <c r="AD1875" s="12">
        <f>INDEX(L$11:L$6003,UsefulSeries!$I1868)</f>
        <v>0.34496690959812437</v>
      </c>
      <c r="AE1875" s="12"/>
      <c r="AF1875" s="12"/>
      <c r="AG1875" s="12"/>
      <c r="AH1875" s="12"/>
      <c r="AI1875" s="12"/>
      <c r="AJ1875" s="12"/>
      <c r="AK1875" s="12"/>
      <c r="AL1875" s="12"/>
      <c r="AM1875" s="12"/>
      <c r="AN1875" s="12">
        <f t="shared" ca="1" si="270"/>
        <v>0</v>
      </c>
      <c r="AO1875" s="12">
        <f t="shared" ca="1" si="271"/>
        <v>0</v>
      </c>
      <c r="AP1875" s="12">
        <f t="shared" ca="1" si="272"/>
        <v>0</v>
      </c>
      <c r="AQ1875" s="12">
        <f t="shared" ca="1" si="273"/>
        <v>0</v>
      </c>
      <c r="AR1875" s="12">
        <f t="shared" ca="1" si="274"/>
        <v>0.35906221702354901</v>
      </c>
      <c r="AS1875" s="12">
        <f t="shared" ca="1" si="275"/>
        <v>15.463875214081394</v>
      </c>
      <c r="AT1875" s="12">
        <f t="shared" si="276"/>
        <v>0</v>
      </c>
      <c r="AU1875" s="12">
        <f t="shared" si="277"/>
        <v>0.34496690959812437</v>
      </c>
      <c r="AV1875" s="12"/>
      <c r="AW1875" s="12">
        <f ca="1">INDEX(I$11:I$6003,UsefulSeries!$I1868)</f>
        <v>2.2838211215545526E-2</v>
      </c>
      <c r="AX1875" s="12"/>
      <c r="AY1875" s="12"/>
      <c r="AZ1875" s="12">
        <f ca="1"/>
        <v>0.35906221702354901</v>
      </c>
      <c r="BA1875" s="12"/>
      <c r="BB1875" s="12">
        <f t="shared" ca="1" si="278"/>
        <v>0.35906221702354901</v>
      </c>
      <c r="BC1875" s="12"/>
      <c r="BD1875" s="38">
        <f ca="1"/>
        <v>2.1061633321798858E-2</v>
      </c>
    </row>
    <row r="1876" spans="1:56" x14ac:dyDescent="0.35">
      <c r="A1876" s="12"/>
      <c r="B1876" s="12"/>
      <c r="C1876" s="12"/>
      <c r="D1876" s="12"/>
      <c r="E1876" s="12"/>
      <c r="F1876" s="12"/>
      <c r="G1876" s="12"/>
      <c r="H1876" s="12"/>
      <c r="I1876" s="12"/>
      <c r="J1876" s="12"/>
      <c r="K1876" s="12"/>
      <c r="L1876" s="12"/>
      <c r="M1876" s="12"/>
      <c r="N1876" s="12"/>
      <c r="O1876" s="12"/>
      <c r="P1876" s="12"/>
      <c r="Q1876" s="12"/>
      <c r="R1876" s="12"/>
      <c r="S1876" s="12"/>
      <c r="T1876" s="12"/>
      <c r="U1876" s="12"/>
      <c r="V1876" s="12"/>
      <c r="W1876" s="12"/>
      <c r="X1876" s="12"/>
      <c r="Y1876" s="12"/>
      <c r="Z1876" s="12"/>
      <c r="AA1876" s="12"/>
      <c r="AB1876" s="12"/>
      <c r="AC1876" s="12"/>
      <c r="AD1876" s="12"/>
      <c r="AE1876" s="12">
        <f t="array" ref="AE1876:AJ1877">TRANSPOSE(AC1870:AD1875)</f>
        <v>-0.59313008492001917</v>
      </c>
      <c r="AF1876" s="12">
        <v>-0.59313008492001917</v>
      </c>
      <c r="AG1876" s="12">
        <v>6.1903005481856455E-2</v>
      </c>
      <c r="AH1876" s="12">
        <v>0</v>
      </c>
      <c r="AI1876" s="12">
        <v>0.34496690959812437</v>
      </c>
      <c r="AJ1876" s="12">
        <v>0</v>
      </c>
      <c r="AK1876" s="12"/>
      <c r="AL1876" s="12"/>
      <c r="AM1876" s="12"/>
      <c r="AN1876" s="12">
        <f t="shared" si="270"/>
        <v>-0.59313008492001917</v>
      </c>
      <c r="AO1876" s="12">
        <f t="shared" si="271"/>
        <v>-0.59313008492001917</v>
      </c>
      <c r="AP1876" s="12">
        <f t="shared" si="272"/>
        <v>6.1903005481856455E-2</v>
      </c>
      <c r="AQ1876" s="12">
        <f t="shared" si="273"/>
        <v>0</v>
      </c>
      <c r="AR1876" s="12">
        <f t="shared" si="274"/>
        <v>0.34496690959812437</v>
      </c>
      <c r="AS1876" s="12">
        <f t="shared" si="275"/>
        <v>0</v>
      </c>
      <c r="AT1876" s="12">
        <f t="shared" si="276"/>
        <v>0</v>
      </c>
      <c r="AU1876" s="12">
        <f t="shared" si="277"/>
        <v>0</v>
      </c>
      <c r="AV1876" s="12"/>
      <c r="AW1876" s="12"/>
      <c r="AX1876" s="12">
        <f>INDEX($N$6:$N$6003,UsefulSeries!$K1868)</f>
        <v>-2.2775989615124725E-3</v>
      </c>
      <c r="AY1876" s="12"/>
      <c r="AZ1876" s="12"/>
      <c r="BA1876" s="12"/>
      <c r="BB1876" s="12">
        <f t="shared" si="278"/>
        <v>-2.2775989615124725E-3</v>
      </c>
      <c r="BC1876" s="12"/>
      <c r="BD1876" s="38">
        <f ca="1"/>
        <v>1.5934431726682984E-2</v>
      </c>
    </row>
    <row r="1877" spans="1:56" x14ac:dyDescent="0.35">
      <c r="A1877" s="12"/>
      <c r="B1877" s="12"/>
      <c r="C1877" s="12"/>
      <c r="D1877" s="12"/>
      <c r="E1877" s="12"/>
      <c r="F1877" s="12"/>
      <c r="G1877" s="12"/>
      <c r="H1877" s="12"/>
      <c r="I1877" s="12"/>
      <c r="J1877" s="12"/>
      <c r="K1877" s="12"/>
      <c r="L1877" s="12"/>
      <c r="M1877" s="12"/>
      <c r="N1877" s="12"/>
      <c r="O1877" s="12"/>
      <c r="P1877" s="12"/>
      <c r="Q1877" s="12"/>
      <c r="R1877" s="12"/>
      <c r="S1877" s="12"/>
      <c r="T1877" s="12"/>
      <c r="U1877" s="12"/>
      <c r="V1877" s="12"/>
      <c r="W1877" s="12"/>
      <c r="X1877" s="12"/>
      <c r="Y1877" s="12"/>
      <c r="Z1877" s="12"/>
      <c r="AA1877" s="12"/>
      <c r="AB1877" s="12"/>
      <c r="AC1877" s="12"/>
      <c r="AD1877" s="12"/>
      <c r="AE1877" s="12">
        <v>0.59313008492001917</v>
      </c>
      <c r="AF1877" s="12">
        <v>0</v>
      </c>
      <c r="AG1877" s="12">
        <v>-6.1903005481856455E-2</v>
      </c>
      <c r="AH1877" s="12">
        <v>-6.1903005481856455E-2</v>
      </c>
      <c r="AI1877" s="12">
        <v>0</v>
      </c>
      <c r="AJ1877" s="12">
        <v>0.34496690959812437</v>
      </c>
      <c r="AK1877" s="12"/>
      <c r="AL1877" s="12"/>
      <c r="AM1877" s="12"/>
      <c r="AN1877" s="12">
        <f t="shared" si="270"/>
        <v>0.59313008492001917</v>
      </c>
      <c r="AO1877" s="12">
        <f t="shared" si="271"/>
        <v>0</v>
      </c>
      <c r="AP1877" s="12">
        <f t="shared" si="272"/>
        <v>-6.1903005481856455E-2</v>
      </c>
      <c r="AQ1877" s="12">
        <f t="shared" si="273"/>
        <v>-6.1903005481856455E-2</v>
      </c>
      <c r="AR1877" s="12">
        <f t="shared" si="274"/>
        <v>0</v>
      </c>
      <c r="AS1877" s="12">
        <f t="shared" si="275"/>
        <v>0.34496690959812437</v>
      </c>
      <c r="AT1877" s="12">
        <f t="shared" si="276"/>
        <v>0</v>
      </c>
      <c r="AU1877" s="12">
        <f t="shared" si="277"/>
        <v>0</v>
      </c>
      <c r="AV1877" s="12"/>
      <c r="AW1877" s="12"/>
      <c r="AX1877" s="12">
        <f>INDEX('Margin error adjustment'!N$7:N$6003,UsefulSeries!$K1868)</f>
        <v>8.453150454090369E-4</v>
      </c>
      <c r="AY1877" s="12"/>
      <c r="AZ1877" s="12"/>
      <c r="BA1877" s="12"/>
      <c r="BB1877" s="12">
        <f t="shared" si="278"/>
        <v>8.453150454090369E-4</v>
      </c>
      <c r="BC1877" s="12"/>
      <c r="BD1877" s="38">
        <f ca="1"/>
        <v>7.9875533619127193E-2</v>
      </c>
    </row>
    <row r="1878" spans="1:56" x14ac:dyDescent="0.35">
      <c r="A1878" s="12"/>
      <c r="B1878" s="12"/>
      <c r="C1878" s="12"/>
      <c r="D1878" s="12"/>
      <c r="E1878" s="12"/>
      <c r="F1878" s="12"/>
      <c r="G1878" s="12"/>
      <c r="H1878" s="12"/>
      <c r="I1878" s="12"/>
      <c r="J1878" s="12"/>
      <c r="K1878" s="12"/>
      <c r="L1878" s="12"/>
      <c r="M1878" s="12"/>
      <c r="N1878" s="12"/>
      <c r="O1878" s="12"/>
      <c r="P1878" s="12"/>
      <c r="Q1878" s="12"/>
      <c r="R1878" s="12"/>
      <c r="S1878" s="12"/>
      <c r="T1878" s="12"/>
      <c r="U1878" s="12"/>
      <c r="V1878" s="12"/>
      <c r="W1878" s="12">
        <f ca="1">INDEX(P$6:P$6003,UsefulSeries!$I1876)</f>
        <v>36.588261503398151</v>
      </c>
      <c r="X1878" s="12">
        <f ca="1">INDEX(Q$6:Q$6003,UsefulSeries!$I1876)</f>
        <v>0.60784646979712864</v>
      </c>
      <c r="Y1878" s="12">
        <f ca="1">INDEX(R$6:R$6003,UsefulSeries!$I1876)</f>
        <v>0</v>
      </c>
      <c r="Z1878" s="12">
        <f ca="1">INDEX(S$6:S$6003,UsefulSeries!$I1876)</f>
        <v>0</v>
      </c>
      <c r="AA1878" s="12">
        <f ca="1">INDEX(T$6:T$6003,UsefulSeries!$I1876)</f>
        <v>0</v>
      </c>
      <c r="AB1878" s="12">
        <f ca="1">INDEX(U$6:U$6003,UsefulSeries!$I1876)</f>
        <v>0</v>
      </c>
      <c r="AC1878" s="12">
        <f>INDEX( K$6:K$6003,UsefulSeries!$I1876)</f>
        <v>-0.5908524859585067</v>
      </c>
      <c r="AD1878" s="12">
        <f>INDEX(L$6:L$6003,UsefulSeries!$I1876)</f>
        <v>0.5908524859585067</v>
      </c>
      <c r="AE1878" s="12"/>
      <c r="AF1878" s="12"/>
      <c r="AG1878" s="12"/>
      <c r="AH1878" s="12"/>
      <c r="AI1878" s="12"/>
      <c r="AJ1878" s="12"/>
      <c r="AK1878" s="12"/>
      <c r="AL1878" s="12"/>
      <c r="AM1878" s="12"/>
      <c r="AN1878" s="12">
        <f t="shared" ca="1" si="270"/>
        <v>36.588261503398151</v>
      </c>
      <c r="AO1878" s="12">
        <f t="shared" ca="1" si="271"/>
        <v>0.60784646979712864</v>
      </c>
      <c r="AP1878" s="12">
        <f t="shared" ca="1" si="272"/>
        <v>0</v>
      </c>
      <c r="AQ1878" s="12">
        <f t="shared" ca="1" si="273"/>
        <v>0</v>
      </c>
      <c r="AR1878" s="12">
        <f t="shared" ca="1" si="274"/>
        <v>0</v>
      </c>
      <c r="AS1878" s="12">
        <f t="shared" ca="1" si="275"/>
        <v>0</v>
      </c>
      <c r="AT1878" s="12">
        <f t="shared" si="276"/>
        <v>-0.5908524859585067</v>
      </c>
      <c r="AU1878" s="12">
        <f t="shared" si="277"/>
        <v>0.5908524859585067</v>
      </c>
      <c r="AV1878" s="12"/>
      <c r="AW1878" s="12">
        <f ca="1">INDEX(I$6:I$6003,UsefulSeries!$I1876)</f>
        <v>1.6421502792747872E-2</v>
      </c>
      <c r="AX1878" s="12"/>
      <c r="AY1878" s="12"/>
      <c r="AZ1878" s="12">
        <f t="array" aca="1" ref="AZ1878:AZ1883" ca="1">MMULT(W1878:AB1883,AW1878:AW1883)</f>
        <v>0.60784646979712875</v>
      </c>
      <c r="BA1878" s="12"/>
      <c r="BB1878" s="12">
        <f t="shared" ca="1" si="278"/>
        <v>0.60784646979712875</v>
      </c>
      <c r="BC1878" s="12"/>
      <c r="BD1878" s="38">
        <f t="array" aca="1" ref="BD1878:BD1885" ca="1">MMULT(MINVERSE(AN1878:AU1885),BB1878:BB1885)</f>
        <v>1.6243679958953469E-2</v>
      </c>
    </row>
    <row r="1879" spans="1:56" x14ac:dyDescent="0.35">
      <c r="A1879" s="12"/>
      <c r="B1879" s="12"/>
      <c r="C1879" s="12"/>
      <c r="D1879" s="12"/>
      <c r="E1879" s="12"/>
      <c r="F1879" s="12"/>
      <c r="G1879" s="12"/>
      <c r="H1879" s="12"/>
      <c r="I1879" s="12"/>
      <c r="J1879" s="12"/>
      <c r="K1879" s="12"/>
      <c r="L1879" s="12"/>
      <c r="M1879" s="12"/>
      <c r="N1879" s="12"/>
      <c r="O1879" s="12"/>
      <c r="P1879" s="12"/>
      <c r="Q1879" s="12"/>
      <c r="R1879" s="12"/>
      <c r="S1879" s="12"/>
      <c r="T1879" s="12"/>
      <c r="U1879" s="12"/>
      <c r="V1879" s="12"/>
      <c r="W1879" s="12">
        <f ca="1">INDEX(P$7:P$6003,UsefulSeries!$I1876)</f>
        <v>0.60784646979712864</v>
      </c>
      <c r="X1879" s="12">
        <f ca="1">INDEX(Q$7:Q$6003,UsefulSeries!$I1876)</f>
        <v>51.825152415055847</v>
      </c>
      <c r="Y1879" s="12">
        <f ca="1">INDEX(R$7:R$6003,UsefulSeries!$I1876)</f>
        <v>0</v>
      </c>
      <c r="Z1879" s="12">
        <f ca="1">INDEX(S$7:S$6003,UsefulSeries!$I1876)</f>
        <v>0</v>
      </c>
      <c r="AA1879" s="12">
        <f ca="1">INDEX(T$7:T$6003,UsefulSeries!$I1876)</f>
        <v>0</v>
      </c>
      <c r="AB1879" s="12">
        <f ca="1">INDEX(U$7:U$6003,UsefulSeries!$I1876)</f>
        <v>0</v>
      </c>
      <c r="AC1879" s="12">
        <f>INDEX( K$7:K$6003,UsefulSeries!$I1876,1)</f>
        <v>-0.5908524859585067</v>
      </c>
      <c r="AD1879" s="12">
        <f>INDEX(L$7:L$6003,UsefulSeries!$I1876,1)</f>
        <v>0</v>
      </c>
      <c r="AE1879" s="12"/>
      <c r="AF1879" s="12"/>
      <c r="AG1879" s="12"/>
      <c r="AH1879" s="12"/>
      <c r="AI1879" s="12"/>
      <c r="AJ1879" s="12"/>
      <c r="AK1879" s="12"/>
      <c r="AL1879" s="12"/>
      <c r="AM1879" s="12"/>
      <c r="AN1879" s="12">
        <f t="shared" ca="1" si="270"/>
        <v>0.60784646979712864</v>
      </c>
      <c r="AO1879" s="12">
        <f t="shared" ca="1" si="271"/>
        <v>51.825152415055847</v>
      </c>
      <c r="AP1879" s="12">
        <f t="shared" ca="1" si="272"/>
        <v>0</v>
      </c>
      <c r="AQ1879" s="12">
        <f t="shared" ca="1" si="273"/>
        <v>0</v>
      </c>
      <c r="AR1879" s="12">
        <f t="shared" ca="1" si="274"/>
        <v>0</v>
      </c>
      <c r="AS1879" s="12">
        <f t="shared" ca="1" si="275"/>
        <v>0</v>
      </c>
      <c r="AT1879" s="12">
        <f t="shared" si="276"/>
        <v>-0.5908524859585067</v>
      </c>
      <c r="AU1879" s="12">
        <f t="shared" si="277"/>
        <v>0</v>
      </c>
      <c r="AV1879" s="12"/>
      <c r="AW1879" s="12">
        <f ca="1">INDEX(I$7:I$6003,UsefulSeries!$I1876)</f>
        <v>1.1536188306936963E-2</v>
      </c>
      <c r="AX1879" s="12"/>
      <c r="AY1879" s="12"/>
      <c r="AZ1879" s="12">
        <f ca="1"/>
        <v>0.60784646979712864</v>
      </c>
      <c r="BA1879" s="12"/>
      <c r="BB1879" s="12">
        <f t="shared" ca="1" si="278"/>
        <v>0.60784646979712864</v>
      </c>
      <c r="BC1879" s="12"/>
      <c r="BD1879" s="38">
        <f ca="1"/>
        <v>1.2772659297284401E-2</v>
      </c>
    </row>
    <row r="1880" spans="1:56" x14ac:dyDescent="0.35">
      <c r="A1880" s="12"/>
      <c r="B1880" s="12"/>
      <c r="C1880" s="12"/>
      <c r="D1880" s="12"/>
      <c r="E1880" s="12"/>
      <c r="F1880" s="12"/>
      <c r="G1880" s="12"/>
      <c r="H1880" s="12"/>
      <c r="I1880" s="12"/>
      <c r="J1880" s="12"/>
      <c r="K1880" s="12"/>
      <c r="L1880" s="12"/>
      <c r="M1880" s="12"/>
      <c r="N1880" s="12"/>
      <c r="O1880" s="12"/>
      <c r="P1880" s="12"/>
      <c r="Q1880" s="12"/>
      <c r="R1880" s="12"/>
      <c r="S1880" s="12"/>
      <c r="T1880" s="12"/>
      <c r="U1880" s="12"/>
      <c r="V1880" s="12"/>
      <c r="W1880" s="12">
        <f ca="1">INDEX(P$8:P$6003,UsefulSeries!$I1876)</f>
        <v>0</v>
      </c>
      <c r="X1880" s="12">
        <f ca="1">INDEX(Q$8:Q$6003,UsefulSeries!$I1876)</f>
        <v>0</v>
      </c>
      <c r="Y1880" s="12">
        <f ca="1">INDEX(R$8:R$6003,UsefulSeries!$I1876)</f>
        <v>0.52775608609542946</v>
      </c>
      <c r="Z1880" s="12">
        <f ca="1">INDEX(S$8:S$6003,UsefulSeries!$I1876)</f>
        <v>8.2601443074006867E-2</v>
      </c>
      <c r="AA1880" s="12">
        <f ca="1">INDEX(T$8:T$6003,UsefulSeries!$I1876)</f>
        <v>0</v>
      </c>
      <c r="AB1880" s="12">
        <f ca="1">INDEX(U$8:U$6003,UsefulSeries!$I1876)</f>
        <v>0</v>
      </c>
      <c r="AC1880" s="12">
        <f>INDEX( K$8:K$6003,UsefulSeries!$I1876)</f>
        <v>6.2748320527265491E-2</v>
      </c>
      <c r="AD1880" s="12">
        <f>INDEX(L$8:L$6003,UsefulSeries!$I1876)</f>
        <v>-6.2748320527265491E-2</v>
      </c>
      <c r="AE1880" s="12"/>
      <c r="AF1880" s="12"/>
      <c r="AG1880" s="12"/>
      <c r="AH1880" s="12"/>
      <c r="AI1880" s="12"/>
      <c r="AJ1880" s="12"/>
      <c r="AK1880" s="12"/>
      <c r="AL1880" s="12"/>
      <c r="AM1880" s="12"/>
      <c r="AN1880" s="12">
        <f t="shared" ca="1" si="270"/>
        <v>0</v>
      </c>
      <c r="AO1880" s="12">
        <f t="shared" ca="1" si="271"/>
        <v>0</v>
      </c>
      <c r="AP1880" s="12">
        <f t="shared" ca="1" si="272"/>
        <v>0.52775608609542946</v>
      </c>
      <c r="AQ1880" s="12">
        <f t="shared" ca="1" si="273"/>
        <v>8.2601443074006867E-2</v>
      </c>
      <c r="AR1880" s="12">
        <f t="shared" ca="1" si="274"/>
        <v>0</v>
      </c>
      <c r="AS1880" s="12">
        <f t="shared" ca="1" si="275"/>
        <v>0</v>
      </c>
      <c r="AT1880" s="12">
        <f t="shared" si="276"/>
        <v>6.2748320527265491E-2</v>
      </c>
      <c r="AU1880" s="12">
        <f t="shared" si="277"/>
        <v>-6.2748320527265491E-2</v>
      </c>
      <c r="AV1880" s="12"/>
      <c r="AW1880" s="12">
        <f ca="1">INDEX(I$8:I$6003,UsefulSeries!$I1876)</f>
        <v>0.14095847703928316</v>
      </c>
      <c r="AX1880" s="12"/>
      <c r="AY1880" s="12"/>
      <c r="AZ1880" s="12">
        <f ca="1"/>
        <v>8.2601443074006867E-2</v>
      </c>
      <c r="BA1880" s="12"/>
      <c r="BB1880" s="12">
        <f t="shared" ca="1" si="278"/>
        <v>8.2601443074006867E-2</v>
      </c>
      <c r="BC1880" s="12"/>
      <c r="BD1880" s="38">
        <f ca="1"/>
        <v>0.1404845220025854</v>
      </c>
    </row>
    <row r="1881" spans="1:56" x14ac:dyDescent="0.35">
      <c r="A1881" s="12"/>
      <c r="B1881" s="12"/>
      <c r="C1881" s="12"/>
      <c r="D1881" s="12"/>
      <c r="E1881" s="12"/>
      <c r="F1881" s="12"/>
      <c r="G1881" s="12"/>
      <c r="H1881" s="12"/>
      <c r="I1881" s="12"/>
      <c r="J1881" s="12"/>
      <c r="K1881" s="12"/>
      <c r="L1881" s="12"/>
      <c r="M1881" s="12"/>
      <c r="N1881" s="12"/>
      <c r="O1881" s="12"/>
      <c r="P1881" s="12"/>
      <c r="Q1881" s="12"/>
      <c r="R1881" s="12"/>
      <c r="S1881" s="12"/>
      <c r="T1881" s="12"/>
      <c r="U1881" s="12"/>
      <c r="V1881" s="12"/>
      <c r="W1881" s="12">
        <f ca="1">INDEX(P$9:P$6003,UsefulSeries!$I1876)</f>
        <v>0</v>
      </c>
      <c r="X1881" s="12">
        <f ca="1">INDEX(Q$9:Q$6003,UsefulSeries!$I1876)</f>
        <v>0</v>
      </c>
      <c r="Y1881" s="12">
        <f ca="1">INDEX(R$9:R$6003,UsefulSeries!$I1876)</f>
        <v>8.2601443074006867E-2</v>
      </c>
      <c r="Z1881" s="12">
        <f ca="1">INDEX(S$9:S$6003,UsefulSeries!$I1876)</f>
        <v>0.71393644130030265</v>
      </c>
      <c r="AA1881" s="12">
        <f ca="1">INDEX(T$9:T$6003,UsefulSeries!$I1876)</f>
        <v>0</v>
      </c>
      <c r="AB1881" s="12">
        <f ca="1">INDEX(U$9:U$6003,UsefulSeries!$I1876)</f>
        <v>0</v>
      </c>
      <c r="AC1881" s="12">
        <f>INDEX( K$9:K$6003,UsefulSeries!$I1876)</f>
        <v>0</v>
      </c>
      <c r="AD1881" s="12">
        <f>INDEX(L$9:L$6003,UsefulSeries!$I1876)</f>
        <v>-6.2748320527265491E-2</v>
      </c>
      <c r="AE1881" s="12"/>
      <c r="AF1881" s="12"/>
      <c r="AG1881" s="12"/>
      <c r="AH1881" s="12"/>
      <c r="AI1881" s="12"/>
      <c r="AJ1881" s="12"/>
      <c r="AK1881" s="12"/>
      <c r="AL1881" s="12"/>
      <c r="AM1881" s="12"/>
      <c r="AN1881" s="12">
        <f t="shared" ca="1" si="270"/>
        <v>0</v>
      </c>
      <c r="AO1881" s="12">
        <f t="shared" ca="1" si="271"/>
        <v>0</v>
      </c>
      <c r="AP1881" s="12">
        <f t="shared" ca="1" si="272"/>
        <v>8.2601443074006867E-2</v>
      </c>
      <c r="AQ1881" s="12">
        <f t="shared" ca="1" si="273"/>
        <v>0.71393644130030265</v>
      </c>
      <c r="AR1881" s="12">
        <f t="shared" ca="1" si="274"/>
        <v>0</v>
      </c>
      <c r="AS1881" s="12">
        <f t="shared" ca="1" si="275"/>
        <v>0</v>
      </c>
      <c r="AT1881" s="12">
        <f t="shared" si="276"/>
        <v>0</v>
      </c>
      <c r="AU1881" s="12">
        <f t="shared" si="277"/>
        <v>-6.2748320527265491E-2</v>
      </c>
      <c r="AV1881" s="12"/>
      <c r="AW1881" s="12">
        <f ca="1">INDEX(I$9:I$6003,UsefulSeries!$I1876)</f>
        <v>9.9389897128392635E-2</v>
      </c>
      <c r="AX1881" s="12"/>
      <c r="AY1881" s="12"/>
      <c r="AZ1881" s="12">
        <f ca="1"/>
        <v>8.2601443074006853E-2</v>
      </c>
      <c r="BA1881" s="12"/>
      <c r="BB1881" s="12">
        <f t="shared" ca="1" si="278"/>
        <v>8.2601443074006853E-2</v>
      </c>
      <c r="BC1881" s="12"/>
      <c r="BD1881" s="38">
        <f ca="1"/>
        <v>0.10981675793516875</v>
      </c>
    </row>
    <row r="1882" spans="1:56" x14ac:dyDescent="0.35">
      <c r="A1882" s="12"/>
      <c r="B1882" s="12"/>
      <c r="C1882" s="12"/>
      <c r="D1882" s="12"/>
      <c r="E1882" s="12"/>
      <c r="F1882" s="12"/>
      <c r="G1882" s="12"/>
      <c r="H1882" s="12"/>
      <c r="I1882" s="12"/>
      <c r="J1882" s="12"/>
      <c r="K1882" s="12"/>
      <c r="L1882" s="12"/>
      <c r="M1882" s="12"/>
      <c r="N1882" s="12"/>
      <c r="O1882" s="12"/>
      <c r="P1882" s="12"/>
      <c r="Q1882" s="12"/>
      <c r="R1882" s="12"/>
      <c r="S1882" s="12"/>
      <c r="T1882" s="12"/>
      <c r="U1882" s="12"/>
      <c r="V1882" s="12"/>
      <c r="W1882" s="12">
        <f ca="1">INDEX(P$10:P$6003,UsefulSeries!$I1876)</f>
        <v>0</v>
      </c>
      <c r="X1882" s="12">
        <f ca="1">INDEX(Q$10:Q$6003,UsefulSeries!$I1876)</f>
        <v>0</v>
      </c>
      <c r="Y1882" s="12">
        <f ca="1">INDEX(R$10:R$6003,UsefulSeries!$I1876)</f>
        <v>0</v>
      </c>
      <c r="Z1882" s="12">
        <f ca="1">INDEX(S$10:S$6003,UsefulSeries!$I1876)</f>
        <v>0</v>
      </c>
      <c r="AA1882" s="12">
        <f ca="1">INDEX(T$10:T$6003,UsefulSeries!$I1876)</f>
        <v>22.361253669699519</v>
      </c>
      <c r="AB1882" s="12">
        <f ca="1">INDEX(U$10:U$6003,UsefulSeries!$I1876)</f>
        <v>0.36012849887582837</v>
      </c>
      <c r="AC1882" s="12">
        <f>INDEX( K$10:K$6003,UsefulSeries!$I1876)</f>
        <v>0.34639919351422788</v>
      </c>
      <c r="AD1882" s="12">
        <f>INDEX(L$10:L$6003,UsefulSeries!$I1876)</f>
        <v>0</v>
      </c>
      <c r="AE1882" s="12"/>
      <c r="AF1882" s="12"/>
      <c r="AG1882" s="12"/>
      <c r="AH1882" s="12"/>
      <c r="AI1882" s="12"/>
      <c r="AJ1882" s="12"/>
      <c r="AK1882" s="12"/>
      <c r="AL1882" s="12"/>
      <c r="AM1882" s="12"/>
      <c r="AN1882" s="12">
        <f t="shared" ca="1" si="270"/>
        <v>0</v>
      </c>
      <c r="AO1882" s="12">
        <f t="shared" ca="1" si="271"/>
        <v>0</v>
      </c>
      <c r="AP1882" s="12">
        <f t="shared" ca="1" si="272"/>
        <v>0</v>
      </c>
      <c r="AQ1882" s="12">
        <f t="shared" ca="1" si="273"/>
        <v>0</v>
      </c>
      <c r="AR1882" s="12">
        <f t="shared" ca="1" si="274"/>
        <v>22.361253669699519</v>
      </c>
      <c r="AS1882" s="12">
        <f t="shared" ca="1" si="275"/>
        <v>0.36012849887582837</v>
      </c>
      <c r="AT1882" s="12">
        <f t="shared" si="276"/>
        <v>0.34639919351422788</v>
      </c>
      <c r="AU1882" s="12">
        <f t="shared" si="277"/>
        <v>0</v>
      </c>
      <c r="AV1882" s="12"/>
      <c r="AW1882" s="12">
        <f ca="1">INDEX(I$10:I$6003,UsefulSeries!$I1876)</f>
        <v>1.5744612642520556E-2</v>
      </c>
      <c r="AX1882" s="12"/>
      <c r="AY1882" s="12"/>
      <c r="AZ1882" s="12">
        <f ca="1"/>
        <v>0.36012849887582848</v>
      </c>
      <c r="BA1882" s="12"/>
      <c r="BB1882" s="12">
        <f t="shared" ca="1" si="278"/>
        <v>0.36012849887582848</v>
      </c>
      <c r="BC1882" s="12"/>
      <c r="BD1882" s="38">
        <f ca="1"/>
        <v>1.410834718430987E-2</v>
      </c>
    </row>
    <row r="1883" spans="1:56" x14ac:dyDescent="0.35">
      <c r="A1883" s="12"/>
      <c r="B1883" s="12"/>
      <c r="C1883" s="12"/>
      <c r="D1883" s="12"/>
      <c r="E1883" s="12"/>
      <c r="F1883" s="12"/>
      <c r="G1883" s="12"/>
      <c r="H1883" s="12"/>
      <c r="I1883" s="12"/>
      <c r="J1883" s="12"/>
      <c r="K1883" s="12"/>
      <c r="L1883" s="12"/>
      <c r="M1883" s="12"/>
      <c r="N1883" s="12"/>
      <c r="O1883" s="12"/>
      <c r="P1883" s="12"/>
      <c r="Q1883" s="12"/>
      <c r="R1883" s="12"/>
      <c r="S1883" s="12"/>
      <c r="T1883" s="12"/>
      <c r="U1883" s="12"/>
      <c r="V1883" s="12"/>
      <c r="W1883" s="12">
        <f ca="1">INDEX(P$11:P$6003,UsefulSeries!$I1876)</f>
        <v>0</v>
      </c>
      <c r="X1883" s="12">
        <f ca="1">INDEX(Q$11:Q$6003,UsefulSeries!$I1876)</f>
        <v>0</v>
      </c>
      <c r="Y1883" s="12">
        <f ca="1">INDEX(R$11:R$6003,UsefulSeries!$I1876)</f>
        <v>0</v>
      </c>
      <c r="Z1883" s="12">
        <f ca="1">INDEX(S$11:S$6003,UsefulSeries!$I1876)</f>
        <v>0</v>
      </c>
      <c r="AA1883" s="12">
        <f ca="1">INDEX(T$11:T$6003,UsefulSeries!$I1876)</f>
        <v>0.36012849887582843</v>
      </c>
      <c r="AB1883" s="12">
        <f ca="1">INDEX(U$11:U$6003,UsefulSeries!$I1876)</f>
        <v>15.83907014646268</v>
      </c>
      <c r="AC1883" s="12">
        <f>INDEX( K$11:K$6003,UsefulSeries!$I1876)</f>
        <v>0</v>
      </c>
      <c r="AD1883" s="12">
        <f>INDEX(L$11:L$6003,UsefulSeries!$I1876)</f>
        <v>0.34639919351422788</v>
      </c>
      <c r="AE1883" s="12"/>
      <c r="AF1883" s="12"/>
      <c r="AG1883" s="12"/>
      <c r="AH1883" s="12"/>
      <c r="AI1883" s="12"/>
      <c r="AJ1883" s="12"/>
      <c r="AK1883" s="12"/>
      <c r="AL1883" s="12"/>
      <c r="AM1883" s="12"/>
      <c r="AN1883" s="12">
        <f t="shared" ca="1" si="270"/>
        <v>0</v>
      </c>
      <c r="AO1883" s="12">
        <f t="shared" ca="1" si="271"/>
        <v>0</v>
      </c>
      <c r="AP1883" s="12">
        <f t="shared" ca="1" si="272"/>
        <v>0</v>
      </c>
      <c r="AQ1883" s="12">
        <f t="shared" ca="1" si="273"/>
        <v>0</v>
      </c>
      <c r="AR1883" s="12">
        <f t="shared" ca="1" si="274"/>
        <v>0.36012849887582843</v>
      </c>
      <c r="AS1883" s="12">
        <f t="shared" ca="1" si="275"/>
        <v>15.83907014646268</v>
      </c>
      <c r="AT1883" s="12">
        <f t="shared" si="276"/>
        <v>0</v>
      </c>
      <c r="AU1883" s="12">
        <f t="shared" si="277"/>
        <v>0.34639919351422788</v>
      </c>
      <c r="AV1883" s="12"/>
      <c r="AW1883" s="12">
        <f ca="1">INDEX(I$11:I$6003,UsefulSeries!$I1876)</f>
        <v>2.2378738895771407E-2</v>
      </c>
      <c r="AX1883" s="12"/>
      <c r="AY1883" s="12"/>
      <c r="AZ1883" s="12">
        <f ca="1"/>
        <v>0.36012849887582843</v>
      </c>
      <c r="BA1883" s="12"/>
      <c r="BB1883" s="12">
        <f t="shared" ca="1" si="278"/>
        <v>0.36012849887582843</v>
      </c>
      <c r="BC1883" s="12"/>
      <c r="BD1883" s="38">
        <f ca="1"/>
        <v>1.9835059998069653E-2</v>
      </c>
    </row>
    <row r="1884" spans="1:56" x14ac:dyDescent="0.35">
      <c r="A1884" s="12"/>
      <c r="B1884" s="12"/>
      <c r="C1884" s="12"/>
      <c r="D1884" s="12"/>
      <c r="E1884" s="12"/>
      <c r="F1884" s="12"/>
      <c r="G1884" s="12"/>
      <c r="H1884" s="12"/>
      <c r="I1884" s="12"/>
      <c r="J1884" s="12"/>
      <c r="K1884" s="12"/>
      <c r="L1884" s="12"/>
      <c r="M1884" s="12"/>
      <c r="N1884" s="12"/>
      <c r="O1884" s="12"/>
      <c r="P1884" s="12"/>
      <c r="Q1884" s="12"/>
      <c r="R1884" s="12"/>
      <c r="S1884" s="12"/>
      <c r="T1884" s="12"/>
      <c r="U1884" s="12"/>
      <c r="V1884" s="12"/>
      <c r="W1884" s="12"/>
      <c r="X1884" s="12"/>
      <c r="Y1884" s="12"/>
      <c r="Z1884" s="12"/>
      <c r="AA1884" s="12"/>
      <c r="AB1884" s="12"/>
      <c r="AC1884" s="12"/>
      <c r="AD1884" s="12"/>
      <c r="AE1884" s="12">
        <f t="array" ref="AE1884:AJ1885">TRANSPOSE(AC1878:AD1883)</f>
        <v>-0.5908524859585067</v>
      </c>
      <c r="AF1884" s="12">
        <v>-0.5908524859585067</v>
      </c>
      <c r="AG1884" s="12">
        <v>6.2748320527265491E-2</v>
      </c>
      <c r="AH1884" s="12">
        <v>0</v>
      </c>
      <c r="AI1884" s="12">
        <v>0.34639919351422788</v>
      </c>
      <c r="AJ1884" s="12">
        <v>0</v>
      </c>
      <c r="AK1884" s="12"/>
      <c r="AL1884" s="12"/>
      <c r="AM1884" s="12"/>
      <c r="AN1884" s="12">
        <f t="shared" si="270"/>
        <v>-0.5908524859585067</v>
      </c>
      <c r="AO1884" s="12">
        <f t="shared" si="271"/>
        <v>-0.5908524859585067</v>
      </c>
      <c r="AP1884" s="12">
        <f t="shared" si="272"/>
        <v>6.2748320527265491E-2</v>
      </c>
      <c r="AQ1884" s="12">
        <f t="shared" si="273"/>
        <v>0</v>
      </c>
      <c r="AR1884" s="12">
        <f t="shared" si="274"/>
        <v>0.34639919351422788</v>
      </c>
      <c r="AS1884" s="12">
        <f t="shared" si="275"/>
        <v>0</v>
      </c>
      <c r="AT1884" s="12">
        <f t="shared" si="276"/>
        <v>0</v>
      </c>
      <c r="AU1884" s="12">
        <f t="shared" si="277"/>
        <v>0</v>
      </c>
      <c r="AV1884" s="12"/>
      <c r="AW1884" s="12"/>
      <c r="AX1884" s="12">
        <f>INDEX($N$6:$N$6003,UsefulSeries!$K1876)</f>
        <v>-3.442088280761979E-3</v>
      </c>
      <c r="AY1884" s="12"/>
      <c r="AZ1884" s="12"/>
      <c r="BA1884" s="12"/>
      <c r="BB1884" s="12">
        <f t="shared" si="278"/>
        <v>-3.442088280761979E-3</v>
      </c>
      <c r="BC1884" s="12"/>
      <c r="BD1884" s="38">
        <f ca="1"/>
        <v>0.10827103222896879</v>
      </c>
    </row>
    <row r="1885" spans="1:56" x14ac:dyDescent="0.35">
      <c r="A1885" s="12"/>
      <c r="B1885" s="12"/>
      <c r="C1885" s="12"/>
      <c r="D1885" s="12"/>
      <c r="E1885" s="12"/>
      <c r="F1885" s="12"/>
      <c r="G1885" s="12"/>
      <c r="H1885" s="12"/>
      <c r="I1885" s="12"/>
      <c r="J1885" s="12"/>
      <c r="K1885" s="12"/>
      <c r="L1885" s="12"/>
      <c r="M1885" s="12"/>
      <c r="N1885" s="12"/>
      <c r="O1885" s="12"/>
      <c r="P1885" s="12"/>
      <c r="Q1885" s="12"/>
      <c r="R1885" s="12"/>
      <c r="S1885" s="12"/>
      <c r="T1885" s="12"/>
      <c r="U1885" s="12"/>
      <c r="V1885" s="12"/>
      <c r="W1885" s="12"/>
      <c r="X1885" s="12"/>
      <c r="Y1885" s="12"/>
      <c r="Z1885" s="12"/>
      <c r="AA1885" s="12"/>
      <c r="AB1885" s="12"/>
      <c r="AC1885" s="12"/>
      <c r="AD1885" s="12"/>
      <c r="AE1885" s="12">
        <v>0.5908524859585067</v>
      </c>
      <c r="AF1885" s="12">
        <v>0</v>
      </c>
      <c r="AG1885" s="12">
        <v>-6.2748320527265491E-2</v>
      </c>
      <c r="AH1885" s="12">
        <v>-6.2748320527265491E-2</v>
      </c>
      <c r="AI1885" s="12">
        <v>0</v>
      </c>
      <c r="AJ1885" s="12">
        <v>0.34639919351422788</v>
      </c>
      <c r="AK1885" s="12"/>
      <c r="AL1885" s="12"/>
      <c r="AM1885" s="12"/>
      <c r="AN1885" s="12">
        <f t="shared" si="270"/>
        <v>0.5908524859585067</v>
      </c>
      <c r="AO1885" s="12">
        <f t="shared" si="271"/>
        <v>0</v>
      </c>
      <c r="AP1885" s="12">
        <f t="shared" si="272"/>
        <v>-6.2748320527265491E-2</v>
      </c>
      <c r="AQ1885" s="12">
        <f t="shared" si="273"/>
        <v>-6.2748320527265491E-2</v>
      </c>
      <c r="AR1885" s="12">
        <f t="shared" si="274"/>
        <v>0</v>
      </c>
      <c r="AS1885" s="12">
        <f t="shared" si="275"/>
        <v>0.34639919351422788</v>
      </c>
      <c r="AT1885" s="12">
        <f t="shared" si="276"/>
        <v>0</v>
      </c>
      <c r="AU1885" s="12">
        <f t="shared" si="277"/>
        <v>0</v>
      </c>
      <c r="AV1885" s="12"/>
      <c r="AW1885" s="12"/>
      <c r="AX1885" s="12">
        <f>INDEX('Margin error adjustment'!N$7:N$6003,UsefulSeries!$K1876)</f>
        <v>7.6248252958067975E-4</v>
      </c>
      <c r="AY1885" s="12"/>
      <c r="AZ1885" s="12"/>
      <c r="BA1885" s="12"/>
      <c r="BB1885" s="12">
        <f t="shared" si="278"/>
        <v>7.6248252958067975E-4</v>
      </c>
      <c r="BC1885" s="12"/>
      <c r="BD1885" s="38">
        <f ca="1"/>
        <v>0.11801059320977816</v>
      </c>
    </row>
    <row r="1886" spans="1:56" x14ac:dyDescent="0.35">
      <c r="A1886" s="12"/>
      <c r="B1886" s="12"/>
      <c r="C1886" s="12"/>
      <c r="D1886" s="12"/>
      <c r="E1886" s="12"/>
      <c r="F1886" s="12"/>
      <c r="G1886" s="12"/>
      <c r="H1886" s="12"/>
      <c r="I1886" s="12"/>
      <c r="J1886" s="12"/>
      <c r="K1886" s="12"/>
      <c r="L1886" s="12"/>
      <c r="M1886" s="12"/>
      <c r="N1886" s="12"/>
      <c r="O1886" s="12"/>
      <c r="P1886" s="12"/>
      <c r="Q1886" s="12"/>
      <c r="R1886" s="12"/>
      <c r="S1886" s="12"/>
      <c r="T1886" s="12"/>
      <c r="U1886" s="12"/>
      <c r="V1886" s="12"/>
      <c r="W1886" s="12">
        <f ca="1">INDEX(P$6:P$6003,UsefulSeries!$I1884)</f>
        <v>37.875113886049341</v>
      </c>
      <c r="X1886" s="12">
        <f ca="1">INDEX(Q$6:Q$6003,UsefulSeries!$I1884)</f>
        <v>0.60398631082681065</v>
      </c>
      <c r="Y1886" s="12">
        <f ca="1">INDEX(R$6:R$6003,UsefulSeries!$I1884)</f>
        <v>0</v>
      </c>
      <c r="Z1886" s="12">
        <f ca="1">INDEX(S$6:S$6003,UsefulSeries!$I1884)</f>
        <v>0</v>
      </c>
      <c r="AA1886" s="12">
        <f ca="1">INDEX(T$6:T$6003,UsefulSeries!$I1884)</f>
        <v>0</v>
      </c>
      <c r="AB1886" s="12">
        <f ca="1">INDEX(U$6:U$6003,UsefulSeries!$I1884)</f>
        <v>0</v>
      </c>
      <c r="AC1886" s="12">
        <f>INDEX( K$6:K$6003,UsefulSeries!$I1884)</f>
        <v>-0.58741039767774472</v>
      </c>
      <c r="AD1886" s="12">
        <f>INDEX(L$6:L$6003,UsefulSeries!$I1884)</f>
        <v>0.58741039767774472</v>
      </c>
      <c r="AE1886" s="12"/>
      <c r="AF1886" s="12"/>
      <c r="AG1886" s="12"/>
      <c r="AH1886" s="12"/>
      <c r="AI1886" s="12"/>
      <c r="AJ1886" s="12"/>
      <c r="AK1886" s="12"/>
      <c r="AL1886" s="12"/>
      <c r="AM1886" s="12"/>
      <c r="AN1886" s="12">
        <f t="shared" ca="1" si="270"/>
        <v>37.875113886049341</v>
      </c>
      <c r="AO1886" s="12">
        <f t="shared" ca="1" si="271"/>
        <v>0.60398631082681065</v>
      </c>
      <c r="AP1886" s="12">
        <f t="shared" ca="1" si="272"/>
        <v>0</v>
      </c>
      <c r="AQ1886" s="12">
        <f t="shared" ca="1" si="273"/>
        <v>0</v>
      </c>
      <c r="AR1886" s="12">
        <f t="shared" ca="1" si="274"/>
        <v>0</v>
      </c>
      <c r="AS1886" s="12">
        <f t="shared" ca="1" si="275"/>
        <v>0</v>
      </c>
      <c r="AT1886" s="12">
        <f t="shared" si="276"/>
        <v>-0.58741039767774472</v>
      </c>
      <c r="AU1886" s="12">
        <f t="shared" si="277"/>
        <v>0.58741039767774472</v>
      </c>
      <c r="AV1886" s="12"/>
      <c r="AW1886" s="12">
        <f ca="1">INDEX(I$6:I$6003,UsefulSeries!$I1884)</f>
        <v>1.5760467576200973E-2</v>
      </c>
      <c r="AX1886" s="12"/>
      <c r="AY1886" s="12"/>
      <c r="AZ1886" s="12">
        <f t="array" aca="1" ref="AZ1886:AZ1891" ca="1">MMULT(W1886:AB1891,AW1886:AW1891)</f>
        <v>0.60398631082681065</v>
      </c>
      <c r="BA1886" s="12"/>
      <c r="BB1886" s="12">
        <f t="shared" ca="1" si="278"/>
        <v>0.60398631082681065</v>
      </c>
      <c r="BC1886" s="12"/>
      <c r="BD1886" s="38">
        <f t="array" aca="1" ref="BD1886:BD1893" ca="1">MMULT(MINVERSE(AN1886:AU1893),BB1886:BB1893)</f>
        <v>1.5669683770785221E-2</v>
      </c>
    </row>
    <row r="1887" spans="1:56" x14ac:dyDescent="0.35">
      <c r="A1887" s="12"/>
      <c r="B1887" s="12"/>
      <c r="C1887" s="12"/>
      <c r="D1887" s="12"/>
      <c r="E1887" s="12"/>
      <c r="F1887" s="12"/>
      <c r="G1887" s="12"/>
      <c r="H1887" s="12"/>
      <c r="I1887" s="12"/>
      <c r="J1887" s="12"/>
      <c r="K1887" s="12"/>
      <c r="L1887" s="12"/>
      <c r="M1887" s="12"/>
      <c r="N1887" s="12"/>
      <c r="O1887" s="12"/>
      <c r="P1887" s="12"/>
      <c r="Q1887" s="12"/>
      <c r="R1887" s="12"/>
      <c r="S1887" s="12"/>
      <c r="T1887" s="12"/>
      <c r="U1887" s="12"/>
      <c r="V1887" s="12"/>
      <c r="W1887" s="12">
        <f ca="1">INDEX(P$7:P$6003,UsefulSeries!$I1884)</f>
        <v>0.60398631082681065</v>
      </c>
      <c r="X1887" s="12">
        <f ca="1">INDEX(Q$7:Q$6003,UsefulSeries!$I1884)</f>
        <v>50.879963128307672</v>
      </c>
      <c r="Y1887" s="12">
        <f ca="1">INDEX(R$7:R$6003,UsefulSeries!$I1884)</f>
        <v>0</v>
      </c>
      <c r="Z1887" s="12">
        <f ca="1">INDEX(S$7:S$6003,UsefulSeries!$I1884)</f>
        <v>0</v>
      </c>
      <c r="AA1887" s="12">
        <f ca="1">INDEX(T$7:T$6003,UsefulSeries!$I1884)</f>
        <v>0</v>
      </c>
      <c r="AB1887" s="12">
        <f ca="1">INDEX(U$7:U$6003,UsefulSeries!$I1884)</f>
        <v>0</v>
      </c>
      <c r="AC1887" s="12">
        <f>INDEX( K$7:K$6003,UsefulSeries!$I1884,1)</f>
        <v>-0.58741039767774472</v>
      </c>
      <c r="AD1887" s="12">
        <f>INDEX(L$7:L$6003,UsefulSeries!$I1884,1)</f>
        <v>0</v>
      </c>
      <c r="AE1887" s="12"/>
      <c r="AF1887" s="12"/>
      <c r="AG1887" s="12"/>
      <c r="AH1887" s="12"/>
      <c r="AI1887" s="12"/>
      <c r="AJ1887" s="12"/>
      <c r="AK1887" s="12"/>
      <c r="AL1887" s="12"/>
      <c r="AM1887" s="12"/>
      <c r="AN1887" s="12">
        <f t="shared" ref="AN1887:AN1950" ca="1" si="279">W1887+AE1887</f>
        <v>0.60398631082681065</v>
      </c>
      <c r="AO1887" s="12">
        <f t="shared" ref="AO1887:AO1950" ca="1" si="280">X1887+AF1887</f>
        <v>50.879963128307672</v>
      </c>
      <c r="AP1887" s="12">
        <f t="shared" ref="AP1887:AP1950" ca="1" si="281">Y1887+AG1887</f>
        <v>0</v>
      </c>
      <c r="AQ1887" s="12">
        <f t="shared" ref="AQ1887:AQ1950" ca="1" si="282">Z1887+AH1887</f>
        <v>0</v>
      </c>
      <c r="AR1887" s="12">
        <f t="shared" ref="AR1887:AR1950" ca="1" si="283">AA1887+AI1887</f>
        <v>0</v>
      </c>
      <c r="AS1887" s="12">
        <f t="shared" ref="AS1887:AS1950" ca="1" si="284">AB1887+AJ1887</f>
        <v>0</v>
      </c>
      <c r="AT1887" s="12">
        <f t="shared" ref="AT1887:AT1950" si="285">AC1887+AK1887</f>
        <v>-0.58741039767774472</v>
      </c>
      <c r="AU1887" s="12">
        <f t="shared" ref="AU1887:AU1950" si="286">AD1887+AL1887</f>
        <v>0</v>
      </c>
      <c r="AV1887" s="12"/>
      <c r="AW1887" s="12">
        <f ca="1">INDEX(I$7:I$6003,UsefulSeries!$I1884)</f>
        <v>1.1683719240508187E-2</v>
      </c>
      <c r="AX1887" s="12"/>
      <c r="AY1887" s="12"/>
      <c r="AZ1887" s="12">
        <f ca="1"/>
        <v>0.60398631082681065</v>
      </c>
      <c r="BA1887" s="12"/>
      <c r="BB1887" s="12">
        <f t="shared" ca="1" si="278"/>
        <v>0.60398631082681065</v>
      </c>
      <c r="BC1887" s="12"/>
      <c r="BD1887" s="38">
        <f ca="1"/>
        <v>1.1962189998682626E-2</v>
      </c>
    </row>
    <row r="1888" spans="1:56" x14ac:dyDescent="0.35">
      <c r="A1888" s="12"/>
      <c r="B1888" s="12"/>
      <c r="C1888" s="12"/>
      <c r="D1888" s="12"/>
      <c r="E1888" s="12"/>
      <c r="F1888" s="12"/>
      <c r="G1888" s="12"/>
      <c r="H1888" s="12"/>
      <c r="I1888" s="12"/>
      <c r="J1888" s="12"/>
      <c r="K1888" s="12"/>
      <c r="L1888" s="12"/>
      <c r="M1888" s="12"/>
      <c r="N1888" s="12"/>
      <c r="O1888" s="12"/>
      <c r="P1888" s="12"/>
      <c r="Q1888" s="12"/>
      <c r="R1888" s="12"/>
      <c r="S1888" s="12"/>
      <c r="T1888" s="12"/>
      <c r="U1888" s="12"/>
      <c r="V1888" s="12"/>
      <c r="W1888" s="12">
        <f ca="1">INDEX(P$8:P$6003,UsefulSeries!$I1884)</f>
        <v>0</v>
      </c>
      <c r="X1888" s="12">
        <f ca="1">INDEX(Q$8:Q$6003,UsefulSeries!$I1884)</f>
        <v>0</v>
      </c>
      <c r="Y1888" s="12">
        <f ca="1">INDEX(R$8:R$6003,UsefulSeries!$I1884)</f>
        <v>0.5563390150590245</v>
      </c>
      <c r="Z1888" s="12">
        <f ca="1">INDEX(S$8:S$6003,UsefulSeries!$I1884)</f>
        <v>8.3365008118490416E-2</v>
      </c>
      <c r="AA1888" s="12">
        <f ca="1">INDEX(T$8:T$6003,UsefulSeries!$I1884)</f>
        <v>0</v>
      </c>
      <c r="AB1888" s="12">
        <f ca="1">INDEX(U$8:U$6003,UsefulSeries!$I1884)</f>
        <v>0</v>
      </c>
      <c r="AC1888" s="12">
        <f>INDEX( K$8:K$6003,UsefulSeries!$I1884)</f>
        <v>6.3510803056846171E-2</v>
      </c>
      <c r="AD1888" s="12">
        <f>INDEX(L$8:L$6003,UsefulSeries!$I1884)</f>
        <v>-6.3510803056846171E-2</v>
      </c>
      <c r="AE1888" s="12"/>
      <c r="AF1888" s="12"/>
      <c r="AG1888" s="12"/>
      <c r="AH1888" s="12"/>
      <c r="AI1888" s="12"/>
      <c r="AJ1888" s="12"/>
      <c r="AK1888" s="12"/>
      <c r="AL1888" s="12"/>
      <c r="AM1888" s="12"/>
      <c r="AN1888" s="12">
        <f t="shared" ca="1" si="279"/>
        <v>0</v>
      </c>
      <c r="AO1888" s="12">
        <f t="shared" ca="1" si="280"/>
        <v>0</v>
      </c>
      <c r="AP1888" s="12">
        <f t="shared" ca="1" si="281"/>
        <v>0.5563390150590245</v>
      </c>
      <c r="AQ1888" s="12">
        <f t="shared" ca="1" si="282"/>
        <v>8.3365008118490416E-2</v>
      </c>
      <c r="AR1888" s="12">
        <f t="shared" ca="1" si="283"/>
        <v>0</v>
      </c>
      <c r="AS1888" s="12">
        <f t="shared" ca="1" si="284"/>
        <v>0</v>
      </c>
      <c r="AT1888" s="12">
        <f t="shared" si="285"/>
        <v>6.3510803056846171E-2</v>
      </c>
      <c r="AU1888" s="12">
        <f t="shared" si="286"/>
        <v>-6.3510803056846171E-2</v>
      </c>
      <c r="AV1888" s="12"/>
      <c r="AW1888" s="12">
        <f ca="1">INDEX(I$8:I$6003,UsefulSeries!$I1884)</f>
        <v>0.1342796900566911</v>
      </c>
      <c r="AX1888" s="12"/>
      <c r="AY1888" s="12"/>
      <c r="AZ1888" s="12">
        <f ca="1"/>
        <v>8.3365008118490416E-2</v>
      </c>
      <c r="BA1888" s="12"/>
      <c r="BB1888" s="12">
        <f t="shared" ca="1" si="278"/>
        <v>8.3365008118490416E-2</v>
      </c>
      <c r="BC1888" s="12"/>
      <c r="BD1888" s="38">
        <f ca="1"/>
        <v>0.13451406295688442</v>
      </c>
    </row>
    <row r="1889" spans="1:56" x14ac:dyDescent="0.35">
      <c r="A1889" s="12"/>
      <c r="B1889" s="12"/>
      <c r="C1889" s="12"/>
      <c r="D1889" s="12"/>
      <c r="E1889" s="12"/>
      <c r="F1889" s="12"/>
      <c r="G1889" s="12"/>
      <c r="H1889" s="12"/>
      <c r="I1889" s="12"/>
      <c r="J1889" s="12"/>
      <c r="K1889" s="12"/>
      <c r="L1889" s="12"/>
      <c r="M1889" s="12"/>
      <c r="N1889" s="12"/>
      <c r="O1889" s="12"/>
      <c r="P1889" s="12"/>
      <c r="Q1889" s="12"/>
      <c r="R1889" s="12"/>
      <c r="S1889" s="12"/>
      <c r="T1889" s="12"/>
      <c r="U1889" s="12"/>
      <c r="V1889" s="12"/>
      <c r="W1889" s="12">
        <f ca="1">INDEX(P$9:P$6003,UsefulSeries!$I1884)</f>
        <v>0</v>
      </c>
      <c r="X1889" s="12">
        <f ca="1">INDEX(Q$9:Q$6003,UsefulSeries!$I1884)</f>
        <v>0</v>
      </c>
      <c r="Y1889" s="12">
        <f ca="1">INDEX(R$9:R$6003,UsefulSeries!$I1884)</f>
        <v>8.3365008118490416E-2</v>
      </c>
      <c r="Z1889" s="12">
        <f ca="1">INDEX(S$9:S$6003,UsefulSeries!$I1884)</f>
        <v>0.69474980042800061</v>
      </c>
      <c r="AA1889" s="12">
        <f ca="1">INDEX(T$9:T$6003,UsefulSeries!$I1884)</f>
        <v>0</v>
      </c>
      <c r="AB1889" s="12">
        <f ca="1">INDEX(U$9:U$6003,UsefulSeries!$I1884)</f>
        <v>0</v>
      </c>
      <c r="AC1889" s="12">
        <f>INDEX( K$9:K$6003,UsefulSeries!$I1884)</f>
        <v>0</v>
      </c>
      <c r="AD1889" s="12">
        <f>INDEX(L$9:L$6003,UsefulSeries!$I1884)</f>
        <v>-6.3510803056846171E-2</v>
      </c>
      <c r="AE1889" s="12"/>
      <c r="AF1889" s="12"/>
      <c r="AG1889" s="12"/>
      <c r="AH1889" s="12"/>
      <c r="AI1889" s="12"/>
      <c r="AJ1889" s="12"/>
      <c r="AK1889" s="12"/>
      <c r="AL1889" s="12"/>
      <c r="AM1889" s="12"/>
      <c r="AN1889" s="12">
        <f t="shared" ca="1" si="279"/>
        <v>0</v>
      </c>
      <c r="AO1889" s="12">
        <f t="shared" ca="1" si="280"/>
        <v>0</v>
      </c>
      <c r="AP1889" s="12">
        <f t="shared" ca="1" si="281"/>
        <v>8.3365008118490416E-2</v>
      </c>
      <c r="AQ1889" s="12">
        <f t="shared" ca="1" si="282"/>
        <v>0.69474980042800061</v>
      </c>
      <c r="AR1889" s="12">
        <f t="shared" ca="1" si="283"/>
        <v>0</v>
      </c>
      <c r="AS1889" s="12">
        <f t="shared" ca="1" si="284"/>
        <v>0</v>
      </c>
      <c r="AT1889" s="12">
        <f t="shared" si="285"/>
        <v>0</v>
      </c>
      <c r="AU1889" s="12">
        <f t="shared" si="286"/>
        <v>-6.3510803056846171E-2</v>
      </c>
      <c r="AV1889" s="12"/>
      <c r="AW1889" s="12">
        <f ca="1">INDEX(I$9:I$6003,UsefulSeries!$I1884)</f>
        <v>0.10388024670508027</v>
      </c>
      <c r="AX1889" s="12"/>
      <c r="AY1889" s="12"/>
      <c r="AZ1889" s="12">
        <f ca="1"/>
        <v>8.3365008118490416E-2</v>
      </c>
      <c r="BA1889" s="12"/>
      <c r="BB1889" s="12">
        <f t="shared" ca="1" si="278"/>
        <v>8.3365008118490416E-2</v>
      </c>
      <c r="BC1889" s="12"/>
      <c r="BD1889" s="38">
        <f ca="1"/>
        <v>0.10655749794158813</v>
      </c>
    </row>
    <row r="1890" spans="1:56" x14ac:dyDescent="0.35">
      <c r="A1890" s="12"/>
      <c r="B1890" s="12"/>
      <c r="C1890" s="12"/>
      <c r="D1890" s="12"/>
      <c r="E1890" s="12"/>
      <c r="F1890" s="12"/>
      <c r="G1890" s="12"/>
      <c r="H1890" s="12"/>
      <c r="I1890" s="12"/>
      <c r="J1890" s="12"/>
      <c r="K1890" s="12"/>
      <c r="L1890" s="12"/>
      <c r="M1890" s="12"/>
      <c r="N1890" s="12"/>
      <c r="O1890" s="12"/>
      <c r="P1890" s="12"/>
      <c r="Q1890" s="12"/>
      <c r="R1890" s="12"/>
      <c r="S1890" s="12"/>
      <c r="T1890" s="12"/>
      <c r="U1890" s="12"/>
      <c r="V1890" s="12"/>
      <c r="W1890" s="12">
        <f ca="1">INDEX(P$10:P$6003,UsefulSeries!$I1884)</f>
        <v>0</v>
      </c>
      <c r="X1890" s="12">
        <f ca="1">INDEX(Q$10:Q$6003,UsefulSeries!$I1884)</f>
        <v>0</v>
      </c>
      <c r="Y1890" s="12">
        <f ca="1">INDEX(R$10:R$6003,UsefulSeries!$I1884)</f>
        <v>0</v>
      </c>
      <c r="Z1890" s="12">
        <f ca="1">INDEX(S$10:S$6003,UsefulSeries!$I1884)</f>
        <v>0</v>
      </c>
      <c r="AA1890" s="12">
        <f ca="1">INDEX(T$10:T$6003,UsefulSeries!$I1884)</f>
        <v>22.048005556172807</v>
      </c>
      <c r="AB1890" s="12">
        <f ca="1">INDEX(U$10:U$6003,UsefulSeries!$I1884)</f>
        <v>0.36294295664738419</v>
      </c>
      <c r="AC1890" s="12">
        <f>INDEX( K$10:K$6003,UsefulSeries!$I1884)</f>
        <v>0.34907879926540908</v>
      </c>
      <c r="AD1890" s="12">
        <f>INDEX(L$10:L$6003,UsefulSeries!$I1884)</f>
        <v>0</v>
      </c>
      <c r="AE1890" s="12"/>
      <c r="AF1890" s="12"/>
      <c r="AG1890" s="12"/>
      <c r="AH1890" s="12"/>
      <c r="AI1890" s="12"/>
      <c r="AJ1890" s="12"/>
      <c r="AK1890" s="12"/>
      <c r="AL1890" s="12"/>
      <c r="AM1890" s="12"/>
      <c r="AN1890" s="12">
        <f t="shared" ca="1" si="279"/>
        <v>0</v>
      </c>
      <c r="AO1890" s="12">
        <f t="shared" ca="1" si="280"/>
        <v>0</v>
      </c>
      <c r="AP1890" s="12">
        <f t="shared" ca="1" si="281"/>
        <v>0</v>
      </c>
      <c r="AQ1890" s="12">
        <f t="shared" ca="1" si="282"/>
        <v>0</v>
      </c>
      <c r="AR1890" s="12">
        <f t="shared" ca="1" si="283"/>
        <v>22.048005556172807</v>
      </c>
      <c r="AS1890" s="12">
        <f t="shared" ca="1" si="284"/>
        <v>0.36294295664738419</v>
      </c>
      <c r="AT1890" s="12">
        <f t="shared" si="285"/>
        <v>0.34907879926540908</v>
      </c>
      <c r="AU1890" s="12">
        <f t="shared" si="286"/>
        <v>0</v>
      </c>
      <c r="AV1890" s="12"/>
      <c r="AW1890" s="12">
        <f ca="1">INDEX(I$10:I$6003,UsefulSeries!$I1884)</f>
        <v>1.6097661589090762E-2</v>
      </c>
      <c r="AX1890" s="12"/>
      <c r="AY1890" s="12"/>
      <c r="AZ1890" s="12">
        <f ca="1"/>
        <v>0.36294295664738419</v>
      </c>
      <c r="BA1890" s="12"/>
      <c r="BB1890" s="12">
        <f t="shared" ca="1" si="278"/>
        <v>0.36294295664738419</v>
      </c>
      <c r="BC1890" s="12"/>
      <c r="BD1890" s="38">
        <f ca="1"/>
        <v>1.5727637411663546E-2</v>
      </c>
    </row>
    <row r="1891" spans="1:56" x14ac:dyDescent="0.35">
      <c r="A1891" s="12"/>
      <c r="B1891" s="12"/>
      <c r="C1891" s="12"/>
      <c r="D1891" s="12"/>
      <c r="E1891" s="12"/>
      <c r="F1891" s="12"/>
      <c r="G1891" s="12"/>
      <c r="H1891" s="12"/>
      <c r="I1891" s="12"/>
      <c r="J1891" s="12"/>
      <c r="K1891" s="12"/>
      <c r="L1891" s="12"/>
      <c r="M1891" s="12"/>
      <c r="N1891" s="12"/>
      <c r="O1891" s="12"/>
      <c r="P1891" s="12"/>
      <c r="Q1891" s="12"/>
      <c r="R1891" s="12"/>
      <c r="S1891" s="12"/>
      <c r="T1891" s="12"/>
      <c r="U1891" s="12"/>
      <c r="V1891" s="12"/>
      <c r="W1891" s="12">
        <f ca="1">INDEX(P$11:P$6003,UsefulSeries!$I1884)</f>
        <v>0</v>
      </c>
      <c r="X1891" s="12">
        <f ca="1">INDEX(Q$11:Q$6003,UsefulSeries!$I1884)</f>
        <v>0</v>
      </c>
      <c r="Y1891" s="12">
        <f ca="1">INDEX(R$11:R$6003,UsefulSeries!$I1884)</f>
        <v>0</v>
      </c>
      <c r="Z1891" s="12">
        <f ca="1">INDEX(S$11:S$6003,UsefulSeries!$I1884)</f>
        <v>0</v>
      </c>
      <c r="AA1891" s="12">
        <f ca="1">INDEX(T$11:T$6003,UsefulSeries!$I1884)</f>
        <v>0.36294295664738419</v>
      </c>
      <c r="AB1891" s="12">
        <f ca="1">INDEX(U$11:U$6003,UsefulSeries!$I1884)</f>
        <v>16.157211520408705</v>
      </c>
      <c r="AC1891" s="12">
        <f>INDEX( K$11:K$6003,UsefulSeries!$I1884)</f>
        <v>0</v>
      </c>
      <c r="AD1891" s="12">
        <f>INDEX(L$11:L$6003,UsefulSeries!$I1884)</f>
        <v>0.34907879926540908</v>
      </c>
      <c r="AE1891" s="12"/>
      <c r="AF1891" s="12"/>
      <c r="AG1891" s="12"/>
      <c r="AH1891" s="12"/>
      <c r="AI1891" s="12"/>
      <c r="AJ1891" s="12"/>
      <c r="AK1891" s="12"/>
      <c r="AL1891" s="12"/>
      <c r="AM1891" s="12"/>
      <c r="AN1891" s="12">
        <f t="shared" ca="1" si="279"/>
        <v>0</v>
      </c>
      <c r="AO1891" s="12">
        <f t="shared" ca="1" si="280"/>
        <v>0</v>
      </c>
      <c r="AP1891" s="12">
        <f t="shared" ca="1" si="281"/>
        <v>0</v>
      </c>
      <c r="AQ1891" s="12">
        <f t="shared" ca="1" si="282"/>
        <v>0</v>
      </c>
      <c r="AR1891" s="12">
        <f t="shared" ca="1" si="283"/>
        <v>0.36294295664738419</v>
      </c>
      <c r="AS1891" s="12">
        <f t="shared" ca="1" si="284"/>
        <v>16.157211520408705</v>
      </c>
      <c r="AT1891" s="12">
        <f t="shared" si="285"/>
        <v>0</v>
      </c>
      <c r="AU1891" s="12">
        <f t="shared" si="286"/>
        <v>0.34907879926540908</v>
      </c>
      <c r="AV1891" s="12"/>
      <c r="AW1891" s="12">
        <f ca="1">INDEX(I$11:I$6003,UsefulSeries!$I1884)</f>
        <v>2.2101612230802658E-2</v>
      </c>
      <c r="AX1891" s="12"/>
      <c r="AY1891" s="12"/>
      <c r="AZ1891" s="12">
        <f ca="1"/>
        <v>0.36294295664738424</v>
      </c>
      <c r="BA1891" s="12"/>
      <c r="BB1891" s="12">
        <f t="shared" ca="1" si="278"/>
        <v>0.36294295664738424</v>
      </c>
      <c r="BC1891" s="12"/>
      <c r="BD1891" s="38">
        <f ca="1"/>
        <v>2.1470535031196773E-2</v>
      </c>
    </row>
    <row r="1892" spans="1:56" x14ac:dyDescent="0.35">
      <c r="A1892" s="12"/>
      <c r="B1892" s="12"/>
      <c r="C1892" s="12"/>
      <c r="D1892" s="12"/>
      <c r="E1892" s="12"/>
      <c r="F1892" s="12"/>
      <c r="G1892" s="12"/>
      <c r="H1892" s="12"/>
      <c r="I1892" s="12"/>
      <c r="J1892" s="12"/>
      <c r="K1892" s="12"/>
      <c r="L1892" s="12"/>
      <c r="M1892" s="12"/>
      <c r="N1892" s="12"/>
      <c r="O1892" s="12"/>
      <c r="P1892" s="12"/>
      <c r="Q1892" s="12"/>
      <c r="R1892" s="12"/>
      <c r="S1892" s="12"/>
      <c r="T1892" s="12"/>
      <c r="U1892" s="12"/>
      <c r="V1892" s="12"/>
      <c r="W1892" s="12"/>
      <c r="X1892" s="12"/>
      <c r="Y1892" s="12"/>
      <c r="Z1892" s="12"/>
      <c r="AA1892" s="12"/>
      <c r="AB1892" s="12"/>
      <c r="AC1892" s="12"/>
      <c r="AD1892" s="12"/>
      <c r="AE1892" s="12">
        <f t="array" ref="AE1892:AJ1893">TRANSPOSE(AC1886:AD1891)</f>
        <v>-0.58741039767774472</v>
      </c>
      <c r="AF1892" s="12">
        <v>-0.58741039767774472</v>
      </c>
      <c r="AG1892" s="12">
        <v>6.3510803056846171E-2</v>
      </c>
      <c r="AH1892" s="12">
        <v>0</v>
      </c>
      <c r="AI1892" s="12">
        <v>0.34907879926540908</v>
      </c>
      <c r="AJ1892" s="12">
        <v>0</v>
      </c>
      <c r="AK1892" s="12"/>
      <c r="AL1892" s="12"/>
      <c r="AM1892" s="12"/>
      <c r="AN1892" s="12">
        <f t="shared" si="279"/>
        <v>-0.58741039767774472</v>
      </c>
      <c r="AO1892" s="12">
        <f t="shared" si="280"/>
        <v>-0.58741039767774472</v>
      </c>
      <c r="AP1892" s="12">
        <f t="shared" si="281"/>
        <v>6.3510803056846171E-2</v>
      </c>
      <c r="AQ1892" s="12">
        <f t="shared" si="282"/>
        <v>0</v>
      </c>
      <c r="AR1892" s="12">
        <f t="shared" si="283"/>
        <v>0.34907879926540908</v>
      </c>
      <c r="AS1892" s="12">
        <f t="shared" si="284"/>
        <v>0</v>
      </c>
      <c r="AT1892" s="12">
        <f t="shared" si="285"/>
        <v>0</v>
      </c>
      <c r="AU1892" s="12">
        <f t="shared" si="286"/>
        <v>0</v>
      </c>
      <c r="AV1892" s="12"/>
      <c r="AW1892" s="12"/>
      <c r="AX1892" s="12">
        <f>INDEX($N$6:$N$6003,UsefulSeries!$K1884)</f>
        <v>-2.1979690157282183E-3</v>
      </c>
      <c r="AY1892" s="12"/>
      <c r="AZ1892" s="12"/>
      <c r="BA1892" s="12"/>
      <c r="BB1892" s="12">
        <f t="shared" si="278"/>
        <v>-2.1979690157282183E-3</v>
      </c>
      <c r="BC1892" s="12"/>
      <c r="BD1892" s="38">
        <f ca="1"/>
        <v>2.4027068278512684E-2</v>
      </c>
    </row>
    <row r="1893" spans="1:56" x14ac:dyDescent="0.35">
      <c r="A1893" s="12"/>
      <c r="B1893" s="12"/>
      <c r="C1893" s="12"/>
      <c r="D1893" s="12"/>
      <c r="E1893" s="12"/>
      <c r="F1893" s="12"/>
      <c r="G1893" s="12"/>
      <c r="H1893" s="12"/>
      <c r="I1893" s="12"/>
      <c r="J1893" s="12"/>
      <c r="K1893" s="12"/>
      <c r="L1893" s="12"/>
      <c r="M1893" s="12"/>
      <c r="N1893" s="12"/>
      <c r="O1893" s="12"/>
      <c r="P1893" s="12"/>
      <c r="Q1893" s="12"/>
      <c r="R1893" s="12"/>
      <c r="S1893" s="12"/>
      <c r="T1893" s="12"/>
      <c r="U1893" s="12"/>
      <c r="V1893" s="12"/>
      <c r="W1893" s="12"/>
      <c r="X1893" s="12"/>
      <c r="Y1893" s="12"/>
      <c r="Z1893" s="12"/>
      <c r="AA1893" s="12"/>
      <c r="AB1893" s="12"/>
      <c r="AC1893" s="12"/>
      <c r="AD1893" s="12"/>
      <c r="AE1893" s="12">
        <v>0.58741039767774472</v>
      </c>
      <c r="AF1893" s="12">
        <v>0</v>
      </c>
      <c r="AG1893" s="12">
        <v>-6.3510803056846171E-2</v>
      </c>
      <c r="AH1893" s="12">
        <v>-6.3510803056846171E-2</v>
      </c>
      <c r="AI1893" s="12">
        <v>0</v>
      </c>
      <c r="AJ1893" s="12">
        <v>0.34907879926540908</v>
      </c>
      <c r="AK1893" s="12"/>
      <c r="AL1893" s="12"/>
      <c r="AM1893" s="12"/>
      <c r="AN1893" s="12">
        <f t="shared" si="279"/>
        <v>0.58741039767774472</v>
      </c>
      <c r="AO1893" s="12">
        <f t="shared" si="280"/>
        <v>0</v>
      </c>
      <c r="AP1893" s="12">
        <f t="shared" si="281"/>
        <v>-6.3510803056846171E-2</v>
      </c>
      <c r="AQ1893" s="12">
        <f t="shared" si="282"/>
        <v>-6.3510803056846171E-2</v>
      </c>
      <c r="AR1893" s="12">
        <f t="shared" si="283"/>
        <v>0</v>
      </c>
      <c r="AS1893" s="12">
        <f t="shared" si="284"/>
        <v>0.34907879926540908</v>
      </c>
      <c r="AT1893" s="12">
        <f t="shared" si="285"/>
        <v>0</v>
      </c>
      <c r="AU1893" s="12">
        <f t="shared" si="286"/>
        <v>0</v>
      </c>
      <c r="AV1893" s="12"/>
      <c r="AW1893" s="12"/>
      <c r="AX1893" s="12">
        <f>INDEX('Margin error adjustment'!N$7:N$6003,UsefulSeries!$K1884)</f>
        <v>1.3887953367281297E-3</v>
      </c>
      <c r="AY1893" s="12"/>
      <c r="AZ1893" s="12"/>
      <c r="BA1893" s="12"/>
      <c r="BB1893" s="12">
        <f t="shared" si="278"/>
        <v>1.3887953367281297E-3</v>
      </c>
      <c r="BC1893" s="12"/>
      <c r="BD1893" s="38">
        <f ca="1"/>
        <v>2.9594307905451922E-2</v>
      </c>
    </row>
    <row r="1894" spans="1:56" x14ac:dyDescent="0.35">
      <c r="A1894" s="12"/>
      <c r="B1894" s="12"/>
      <c r="C1894" s="12"/>
      <c r="D1894" s="12"/>
      <c r="E1894" s="12"/>
      <c r="F1894" s="12"/>
      <c r="G1894" s="12"/>
      <c r="H1894" s="12"/>
      <c r="I1894" s="12"/>
      <c r="J1894" s="12"/>
      <c r="K1894" s="12"/>
      <c r="L1894" s="12"/>
      <c r="M1894" s="12"/>
      <c r="N1894" s="12"/>
      <c r="O1894" s="12"/>
      <c r="P1894" s="12"/>
      <c r="Q1894" s="12"/>
      <c r="R1894" s="12"/>
      <c r="S1894" s="12"/>
      <c r="T1894" s="12"/>
      <c r="U1894" s="12"/>
      <c r="V1894" s="12"/>
      <c r="W1894" s="12">
        <f ca="1">INDEX(P$6:P$6003,UsefulSeries!$I1892)</f>
        <v>39.5619128649031</v>
      </c>
      <c r="X1894" s="12">
        <f ca="1">INDEX(Q$6:Q$6003,UsefulSeries!$I1892)</f>
        <v>0.60112011851897595</v>
      </c>
      <c r="Y1894" s="12">
        <f ca="1">INDEX(R$6:R$6003,UsefulSeries!$I1892)</f>
        <v>0</v>
      </c>
      <c r="Z1894" s="12">
        <f ca="1">INDEX(S$6:S$6003,UsefulSeries!$I1892)</f>
        <v>0</v>
      </c>
      <c r="AA1894" s="12">
        <f ca="1">INDEX(T$6:T$6003,UsefulSeries!$I1892)</f>
        <v>0</v>
      </c>
      <c r="AB1894" s="12">
        <f ca="1">INDEX(U$6:U$6003,UsefulSeries!$I1892)</f>
        <v>0</v>
      </c>
      <c r="AC1894" s="12">
        <f>INDEX( K$6:K$6003,UsefulSeries!$I1892)</f>
        <v>-0.5852124286620165</v>
      </c>
      <c r="AD1894" s="12">
        <f>INDEX(L$6:L$6003,UsefulSeries!$I1892)</f>
        <v>0.5852124286620165</v>
      </c>
      <c r="AE1894" s="12"/>
      <c r="AF1894" s="12"/>
      <c r="AG1894" s="12"/>
      <c r="AH1894" s="12"/>
      <c r="AI1894" s="12"/>
      <c r="AJ1894" s="12"/>
      <c r="AK1894" s="12"/>
      <c r="AL1894" s="12"/>
      <c r="AM1894" s="12"/>
      <c r="AN1894" s="12">
        <f t="shared" ca="1" si="279"/>
        <v>39.5619128649031</v>
      </c>
      <c r="AO1894" s="12">
        <f t="shared" ca="1" si="280"/>
        <v>0.60112011851897595</v>
      </c>
      <c r="AP1894" s="12">
        <f t="shared" ca="1" si="281"/>
        <v>0</v>
      </c>
      <c r="AQ1894" s="12">
        <f t="shared" ca="1" si="282"/>
        <v>0</v>
      </c>
      <c r="AR1894" s="12">
        <f t="shared" ca="1" si="283"/>
        <v>0</v>
      </c>
      <c r="AS1894" s="12">
        <f t="shared" ca="1" si="284"/>
        <v>0</v>
      </c>
      <c r="AT1894" s="12">
        <f t="shared" si="285"/>
        <v>-0.5852124286620165</v>
      </c>
      <c r="AU1894" s="12">
        <f t="shared" si="286"/>
        <v>0.5852124286620165</v>
      </c>
      <c r="AV1894" s="12"/>
      <c r="AW1894" s="12">
        <f ca="1">INDEX(I$6:I$6003,UsefulSeries!$I1892)</f>
        <v>1.5020547258149131E-2</v>
      </c>
      <c r="AX1894" s="12"/>
      <c r="AY1894" s="12"/>
      <c r="AZ1894" s="12">
        <f t="array" aca="1" ref="AZ1894:AZ1899" ca="1">MMULT(W1894:AB1899,AW1894:AW1899)</f>
        <v>0.60112011851897595</v>
      </c>
      <c r="BA1894" s="12"/>
      <c r="BB1894" s="12">
        <f t="shared" ca="1" si="278"/>
        <v>0.60112011851897595</v>
      </c>
      <c r="BC1894" s="12"/>
      <c r="BD1894" s="38">
        <f t="array" aca="1" ref="BD1894:BD1901" ca="1">MMULT(MINVERSE(AN1894:AU1901),BB1894:BB1901)</f>
        <v>1.4216566482000446E-2</v>
      </c>
    </row>
    <row r="1895" spans="1:56" x14ac:dyDescent="0.35">
      <c r="A1895" s="12"/>
      <c r="B1895" s="12"/>
      <c r="C1895" s="12"/>
      <c r="D1895" s="12"/>
      <c r="E1895" s="12"/>
      <c r="F1895" s="12"/>
      <c r="G1895" s="12"/>
      <c r="H1895" s="12"/>
      <c r="I1895" s="12"/>
      <c r="J1895" s="12"/>
      <c r="K1895" s="12"/>
      <c r="L1895" s="12"/>
      <c r="M1895" s="12"/>
      <c r="N1895" s="12"/>
      <c r="O1895" s="12"/>
      <c r="P1895" s="12"/>
      <c r="Q1895" s="12"/>
      <c r="R1895" s="12"/>
      <c r="S1895" s="12"/>
      <c r="T1895" s="12"/>
      <c r="U1895" s="12"/>
      <c r="V1895" s="12"/>
      <c r="W1895" s="12">
        <f ca="1">INDEX(P$7:P$6003,UsefulSeries!$I1892)</f>
        <v>0.60112011851897607</v>
      </c>
      <c r="X1895" s="12">
        <f ca="1">INDEX(Q$7:Q$6003,UsefulSeries!$I1892)</f>
        <v>51.743242253282617</v>
      </c>
      <c r="Y1895" s="12">
        <f ca="1">INDEX(R$7:R$6003,UsefulSeries!$I1892)</f>
        <v>0</v>
      </c>
      <c r="Z1895" s="12">
        <f ca="1">INDEX(S$7:S$6003,UsefulSeries!$I1892)</f>
        <v>0</v>
      </c>
      <c r="AA1895" s="12">
        <f ca="1">INDEX(T$7:T$6003,UsefulSeries!$I1892)</f>
        <v>0</v>
      </c>
      <c r="AB1895" s="12">
        <f ca="1">INDEX(U$7:U$6003,UsefulSeries!$I1892)</f>
        <v>0</v>
      </c>
      <c r="AC1895" s="12">
        <f>INDEX( K$7:K$6003,UsefulSeries!$I1892,1)</f>
        <v>-0.5852124286620165</v>
      </c>
      <c r="AD1895" s="12">
        <f>INDEX(L$7:L$6003,UsefulSeries!$I1892,1)</f>
        <v>0</v>
      </c>
      <c r="AE1895" s="12"/>
      <c r="AF1895" s="12"/>
      <c r="AG1895" s="12"/>
      <c r="AH1895" s="12"/>
      <c r="AI1895" s="12"/>
      <c r="AJ1895" s="12"/>
      <c r="AK1895" s="12"/>
      <c r="AL1895" s="12"/>
      <c r="AM1895" s="12"/>
      <c r="AN1895" s="12">
        <f t="shared" ca="1" si="279"/>
        <v>0.60112011851897607</v>
      </c>
      <c r="AO1895" s="12">
        <f t="shared" ca="1" si="280"/>
        <v>51.743242253282617</v>
      </c>
      <c r="AP1895" s="12">
        <f t="shared" ca="1" si="281"/>
        <v>0</v>
      </c>
      <c r="AQ1895" s="12">
        <f t="shared" ca="1" si="282"/>
        <v>0</v>
      </c>
      <c r="AR1895" s="12">
        <f t="shared" ca="1" si="283"/>
        <v>0</v>
      </c>
      <c r="AS1895" s="12">
        <f t="shared" ca="1" si="284"/>
        <v>0</v>
      </c>
      <c r="AT1895" s="12">
        <f t="shared" si="285"/>
        <v>-0.5852124286620165</v>
      </c>
      <c r="AU1895" s="12">
        <f t="shared" si="286"/>
        <v>0</v>
      </c>
      <c r="AV1895" s="12"/>
      <c r="AW1895" s="12">
        <f ca="1">INDEX(I$7:I$6003,UsefulSeries!$I1892)</f>
        <v>1.1442865572139034E-2</v>
      </c>
      <c r="AX1895" s="12"/>
      <c r="AY1895" s="12"/>
      <c r="AZ1895" s="12">
        <f ca="1"/>
        <v>0.60112011851897595</v>
      </c>
      <c r="BA1895" s="12"/>
      <c r="BB1895" s="12">
        <f t="shared" ca="1" si="278"/>
        <v>0.60112011851897595</v>
      </c>
      <c r="BC1895" s="12"/>
      <c r="BD1895" s="38">
        <f ca="1"/>
        <v>1.1455681561637164E-2</v>
      </c>
    </row>
    <row r="1896" spans="1:56" x14ac:dyDescent="0.35">
      <c r="A1896" s="12"/>
      <c r="B1896" s="12"/>
      <c r="C1896" s="12"/>
      <c r="D1896" s="12"/>
      <c r="E1896" s="12"/>
      <c r="F1896" s="12"/>
      <c r="G1896" s="12"/>
      <c r="H1896" s="12"/>
      <c r="I1896" s="12"/>
      <c r="J1896" s="12"/>
      <c r="K1896" s="12"/>
      <c r="L1896" s="12"/>
      <c r="M1896" s="12"/>
      <c r="N1896" s="12"/>
      <c r="O1896" s="12"/>
      <c r="P1896" s="12"/>
      <c r="Q1896" s="12"/>
      <c r="R1896" s="12"/>
      <c r="S1896" s="12"/>
      <c r="T1896" s="12"/>
      <c r="U1896" s="12"/>
      <c r="V1896" s="12"/>
      <c r="W1896" s="12">
        <f ca="1">INDEX(P$8:P$6003,UsefulSeries!$I1892)</f>
        <v>0</v>
      </c>
      <c r="X1896" s="12">
        <f ca="1">INDEX(Q$8:Q$6003,UsefulSeries!$I1892)</f>
        <v>0</v>
      </c>
      <c r="Y1896" s="12">
        <f ca="1">INDEX(R$8:R$6003,UsefulSeries!$I1892)</f>
        <v>0.55336332785473286</v>
      </c>
      <c r="Z1896" s="12">
        <f ca="1">INDEX(S$8:S$6003,UsefulSeries!$I1892)</f>
        <v>8.5837132125397467E-2</v>
      </c>
      <c r="AA1896" s="12">
        <f ca="1">INDEX(T$8:T$6003,UsefulSeries!$I1892)</f>
        <v>0</v>
      </c>
      <c r="AB1896" s="12">
        <f ca="1">INDEX(U$8:U$6003,UsefulSeries!$I1892)</f>
        <v>0</v>
      </c>
      <c r="AC1896" s="12">
        <f>INDEX( K$8:K$6003,UsefulSeries!$I1892)</f>
        <v>6.4899598393574301E-2</v>
      </c>
      <c r="AD1896" s="12">
        <f>INDEX(L$8:L$6003,UsefulSeries!$I1892)</f>
        <v>-6.4899598393574301E-2</v>
      </c>
      <c r="AE1896" s="12"/>
      <c r="AF1896" s="12"/>
      <c r="AG1896" s="12"/>
      <c r="AH1896" s="12"/>
      <c r="AI1896" s="12"/>
      <c r="AJ1896" s="12"/>
      <c r="AK1896" s="12"/>
      <c r="AL1896" s="12"/>
      <c r="AM1896" s="12"/>
      <c r="AN1896" s="12">
        <f t="shared" ca="1" si="279"/>
        <v>0</v>
      </c>
      <c r="AO1896" s="12">
        <f t="shared" ca="1" si="280"/>
        <v>0</v>
      </c>
      <c r="AP1896" s="12">
        <f t="shared" ca="1" si="281"/>
        <v>0.55336332785473286</v>
      </c>
      <c r="AQ1896" s="12">
        <f t="shared" ca="1" si="282"/>
        <v>8.5837132125397467E-2</v>
      </c>
      <c r="AR1896" s="12">
        <f t="shared" ca="1" si="283"/>
        <v>0</v>
      </c>
      <c r="AS1896" s="12">
        <f t="shared" ca="1" si="284"/>
        <v>0</v>
      </c>
      <c r="AT1896" s="12">
        <f t="shared" si="285"/>
        <v>6.4899598393574301E-2</v>
      </c>
      <c r="AU1896" s="12">
        <f t="shared" si="286"/>
        <v>-6.4899598393574301E-2</v>
      </c>
      <c r="AV1896" s="12"/>
      <c r="AW1896" s="12">
        <f ca="1">INDEX(I$8:I$6003,UsefulSeries!$I1892)</f>
        <v>0.13881489205611608</v>
      </c>
      <c r="AX1896" s="12"/>
      <c r="AY1896" s="12"/>
      <c r="AZ1896" s="12">
        <f ca="1"/>
        <v>8.5837132125397467E-2</v>
      </c>
      <c r="BA1896" s="12"/>
      <c r="BB1896" s="12">
        <f t="shared" ca="1" si="278"/>
        <v>8.5837132125397467E-2</v>
      </c>
      <c r="BC1896" s="12"/>
      <c r="BD1896" s="38">
        <f ca="1"/>
        <v>0.14451345663330123</v>
      </c>
    </row>
    <row r="1897" spans="1:56" x14ac:dyDescent="0.35">
      <c r="A1897" s="12"/>
      <c r="B1897" s="12"/>
      <c r="C1897" s="12"/>
      <c r="D1897" s="12"/>
      <c r="E1897" s="12"/>
      <c r="F1897" s="12"/>
      <c r="G1897" s="12"/>
      <c r="H1897" s="12"/>
      <c r="I1897" s="12"/>
      <c r="J1897" s="12"/>
      <c r="K1897" s="12"/>
      <c r="L1897" s="12"/>
      <c r="M1897" s="12"/>
      <c r="N1897" s="12"/>
      <c r="O1897" s="12"/>
      <c r="P1897" s="12"/>
      <c r="Q1897" s="12"/>
      <c r="R1897" s="12"/>
      <c r="S1897" s="12"/>
      <c r="T1897" s="12"/>
      <c r="U1897" s="12"/>
      <c r="V1897" s="12"/>
      <c r="W1897" s="12">
        <f ca="1">INDEX(P$9:P$6003,UsefulSeries!$I1892)</f>
        <v>0</v>
      </c>
      <c r="X1897" s="12">
        <f ca="1">INDEX(Q$9:Q$6003,UsefulSeries!$I1892)</f>
        <v>0</v>
      </c>
      <c r="Y1897" s="12">
        <f ca="1">INDEX(R$9:R$6003,UsefulSeries!$I1892)</f>
        <v>8.5837132125397467E-2</v>
      </c>
      <c r="Z1897" s="12">
        <f ca="1">INDEX(S$9:S$6003,UsefulSeries!$I1892)</f>
        <v>0.70330082391155735</v>
      </c>
      <c r="AA1897" s="12">
        <f ca="1">INDEX(T$9:T$6003,UsefulSeries!$I1892)</f>
        <v>0</v>
      </c>
      <c r="AB1897" s="12">
        <f ca="1">INDEX(U$9:U$6003,UsefulSeries!$I1892)</f>
        <v>0</v>
      </c>
      <c r="AC1897" s="12">
        <f>INDEX( K$9:K$6003,UsefulSeries!$I1892)</f>
        <v>0</v>
      </c>
      <c r="AD1897" s="12">
        <f>INDEX(L$9:L$6003,UsefulSeries!$I1892)</f>
        <v>-6.4899598393574301E-2</v>
      </c>
      <c r="AE1897" s="12"/>
      <c r="AF1897" s="12"/>
      <c r="AG1897" s="12"/>
      <c r="AH1897" s="12"/>
      <c r="AI1897" s="12"/>
      <c r="AJ1897" s="12"/>
      <c r="AK1897" s="12"/>
      <c r="AL1897" s="12"/>
      <c r="AM1897" s="12"/>
      <c r="AN1897" s="12">
        <f t="shared" ca="1" si="279"/>
        <v>0</v>
      </c>
      <c r="AO1897" s="12">
        <f t="shared" ca="1" si="280"/>
        <v>0</v>
      </c>
      <c r="AP1897" s="12">
        <f t="shared" ca="1" si="281"/>
        <v>8.5837132125397467E-2</v>
      </c>
      <c r="AQ1897" s="12">
        <f t="shared" ca="1" si="282"/>
        <v>0.70330082391155735</v>
      </c>
      <c r="AR1897" s="12">
        <f t="shared" ca="1" si="283"/>
        <v>0</v>
      </c>
      <c r="AS1897" s="12">
        <f t="shared" ca="1" si="284"/>
        <v>0</v>
      </c>
      <c r="AT1897" s="12">
        <f t="shared" si="285"/>
        <v>0</v>
      </c>
      <c r="AU1897" s="12">
        <f t="shared" si="286"/>
        <v>-6.4899598393574301E-2</v>
      </c>
      <c r="AV1897" s="12"/>
      <c r="AW1897" s="12">
        <f ca="1">INDEX(I$9:I$6003,UsefulSeries!$I1892)</f>
        <v>0.10510674434287277</v>
      </c>
      <c r="AX1897" s="12"/>
      <c r="AY1897" s="12"/>
      <c r="AZ1897" s="12">
        <f ca="1"/>
        <v>8.5837132125397453E-2</v>
      </c>
      <c r="BA1897" s="12"/>
      <c r="BB1897" s="12">
        <f t="shared" ca="1" si="278"/>
        <v>8.5837132125397453E-2</v>
      </c>
      <c r="BC1897" s="12"/>
      <c r="BD1897" s="38">
        <f ca="1"/>
        <v>0.10945383985662471</v>
      </c>
    </row>
    <row r="1898" spans="1:56" x14ac:dyDescent="0.35">
      <c r="A1898" s="12"/>
      <c r="B1898" s="12"/>
      <c r="C1898" s="12"/>
      <c r="D1898" s="12"/>
      <c r="E1898" s="12"/>
      <c r="F1898" s="12"/>
      <c r="G1898" s="12"/>
      <c r="H1898" s="12"/>
      <c r="I1898" s="12"/>
      <c r="J1898" s="12"/>
      <c r="K1898" s="12"/>
      <c r="L1898" s="12"/>
      <c r="M1898" s="12"/>
      <c r="N1898" s="12"/>
      <c r="O1898" s="12"/>
      <c r="P1898" s="12"/>
      <c r="Q1898" s="12"/>
      <c r="R1898" s="12"/>
      <c r="S1898" s="12"/>
      <c r="T1898" s="12"/>
      <c r="U1898" s="12"/>
      <c r="V1898" s="12"/>
      <c r="W1898" s="12">
        <f ca="1">INDEX(P$10:P$6003,UsefulSeries!$I1892)</f>
        <v>0</v>
      </c>
      <c r="X1898" s="12">
        <f ca="1">INDEX(Q$10:Q$6003,UsefulSeries!$I1892)</f>
        <v>0</v>
      </c>
      <c r="Y1898" s="12">
        <f ca="1">INDEX(R$10:R$6003,UsefulSeries!$I1892)</f>
        <v>0</v>
      </c>
      <c r="Z1898" s="12">
        <f ca="1">INDEX(S$10:S$6003,UsefulSeries!$I1892)</f>
        <v>0</v>
      </c>
      <c r="AA1898" s="12">
        <f ca="1">INDEX(T$10:T$6003,UsefulSeries!$I1892)</f>
        <v>20.365350874607554</v>
      </c>
      <c r="AB1898" s="12">
        <f ca="1">INDEX(U$10:U$6003,UsefulSeries!$I1892)</f>
        <v>0.36457413842410269</v>
      </c>
      <c r="AC1898" s="12">
        <f>INDEX( K$10:K$6003,UsefulSeries!$I1892)</f>
        <v>0.34988797294440921</v>
      </c>
      <c r="AD1898" s="12">
        <f>INDEX(L$10:L$6003,UsefulSeries!$I1892)</f>
        <v>0</v>
      </c>
      <c r="AE1898" s="12"/>
      <c r="AF1898" s="12"/>
      <c r="AG1898" s="12"/>
      <c r="AH1898" s="12"/>
      <c r="AI1898" s="12"/>
      <c r="AJ1898" s="12"/>
      <c r="AK1898" s="12"/>
      <c r="AL1898" s="12"/>
      <c r="AM1898" s="12"/>
      <c r="AN1898" s="12">
        <f t="shared" ca="1" si="279"/>
        <v>0</v>
      </c>
      <c r="AO1898" s="12">
        <f t="shared" ca="1" si="280"/>
        <v>0</v>
      </c>
      <c r="AP1898" s="12">
        <f t="shared" ca="1" si="281"/>
        <v>0</v>
      </c>
      <c r="AQ1898" s="12">
        <f t="shared" ca="1" si="282"/>
        <v>0</v>
      </c>
      <c r="AR1898" s="12">
        <f t="shared" ca="1" si="283"/>
        <v>20.365350874607554</v>
      </c>
      <c r="AS1898" s="12">
        <f t="shared" ca="1" si="284"/>
        <v>0.36457413842410269</v>
      </c>
      <c r="AT1898" s="12">
        <f t="shared" si="285"/>
        <v>0.34988797294440921</v>
      </c>
      <c r="AU1898" s="12">
        <f t="shared" si="286"/>
        <v>0</v>
      </c>
      <c r="AV1898" s="12"/>
      <c r="AW1898" s="12">
        <f ca="1">INDEX(I$10:I$6003,UsefulSeries!$I1892)</f>
        <v>1.7493719246984347E-2</v>
      </c>
      <c r="AX1898" s="12"/>
      <c r="AY1898" s="12"/>
      <c r="AZ1898" s="12">
        <f ca="1"/>
        <v>0.36457413842410269</v>
      </c>
      <c r="BA1898" s="12"/>
      <c r="BB1898" s="12">
        <f t="shared" ca="1" si="278"/>
        <v>0.36457413842410269</v>
      </c>
      <c r="BC1898" s="12"/>
      <c r="BD1898" s="38">
        <f ca="1"/>
        <v>1.7510222506406048E-2</v>
      </c>
    </row>
    <row r="1899" spans="1:56" x14ac:dyDescent="0.35">
      <c r="A1899" s="12"/>
      <c r="B1899" s="12"/>
      <c r="C1899" s="12"/>
      <c r="D1899" s="12"/>
      <c r="E1899" s="12"/>
      <c r="F1899" s="12"/>
      <c r="G1899" s="12"/>
      <c r="H1899" s="12"/>
      <c r="I1899" s="12"/>
      <c r="J1899" s="12"/>
      <c r="K1899" s="12"/>
      <c r="L1899" s="12"/>
      <c r="M1899" s="12"/>
      <c r="N1899" s="12"/>
      <c r="O1899" s="12"/>
      <c r="P1899" s="12"/>
      <c r="Q1899" s="12"/>
      <c r="R1899" s="12"/>
      <c r="S1899" s="12"/>
      <c r="T1899" s="12"/>
      <c r="U1899" s="12"/>
      <c r="V1899" s="12"/>
      <c r="W1899" s="12">
        <f ca="1">INDEX(P$11:P$6003,UsefulSeries!$I1892)</f>
        <v>0</v>
      </c>
      <c r="X1899" s="12">
        <f ca="1">INDEX(Q$11:Q$6003,UsefulSeries!$I1892)</f>
        <v>0</v>
      </c>
      <c r="Y1899" s="12">
        <f ca="1">INDEX(R$11:R$6003,UsefulSeries!$I1892)</f>
        <v>0</v>
      </c>
      <c r="Z1899" s="12">
        <f ca="1">INDEX(S$11:S$6003,UsefulSeries!$I1892)</f>
        <v>0</v>
      </c>
      <c r="AA1899" s="12">
        <f ca="1">INDEX(T$11:T$6003,UsefulSeries!$I1892)</f>
        <v>0.36457413842410269</v>
      </c>
      <c r="AB1899" s="12">
        <f ca="1">INDEX(U$11:U$6003,UsefulSeries!$I1892)</f>
        <v>15.71770899538568</v>
      </c>
      <c r="AC1899" s="12">
        <f>INDEX( K$11:K$6003,UsefulSeries!$I1892)</f>
        <v>0</v>
      </c>
      <c r="AD1899" s="12">
        <f>INDEX(L$11:L$6003,UsefulSeries!$I1892)</f>
        <v>0.34988797294440921</v>
      </c>
      <c r="AE1899" s="12"/>
      <c r="AF1899" s="12"/>
      <c r="AG1899" s="12"/>
      <c r="AH1899" s="12"/>
      <c r="AI1899" s="12"/>
      <c r="AJ1899" s="12"/>
      <c r="AK1899" s="12"/>
      <c r="AL1899" s="12"/>
      <c r="AM1899" s="12"/>
      <c r="AN1899" s="12">
        <f t="shared" ca="1" si="279"/>
        <v>0</v>
      </c>
      <c r="AO1899" s="12">
        <f t="shared" ca="1" si="280"/>
        <v>0</v>
      </c>
      <c r="AP1899" s="12">
        <f t="shared" ca="1" si="281"/>
        <v>0</v>
      </c>
      <c r="AQ1899" s="12">
        <f t="shared" ca="1" si="282"/>
        <v>0</v>
      </c>
      <c r="AR1899" s="12">
        <f t="shared" ca="1" si="283"/>
        <v>0.36457413842410269</v>
      </c>
      <c r="AS1899" s="12">
        <f t="shared" ca="1" si="284"/>
        <v>15.71770899538568</v>
      </c>
      <c r="AT1899" s="12">
        <f t="shared" si="285"/>
        <v>0</v>
      </c>
      <c r="AU1899" s="12">
        <f t="shared" si="286"/>
        <v>0.34988797294440921</v>
      </c>
      <c r="AV1899" s="12"/>
      <c r="AW1899" s="12">
        <f ca="1">INDEX(I$11:I$6003,UsefulSeries!$I1892)</f>
        <v>2.2789350592186022E-2</v>
      </c>
      <c r="AX1899" s="12"/>
      <c r="AY1899" s="12"/>
      <c r="AZ1899" s="12">
        <f ca="1"/>
        <v>0.36457413842410269</v>
      </c>
      <c r="BA1899" s="12"/>
      <c r="BB1899" s="12">
        <f t="shared" ca="1" si="278"/>
        <v>0.36457413842410269</v>
      </c>
      <c r="BC1899" s="12"/>
      <c r="BD1899" s="38">
        <f ca="1"/>
        <v>2.157252034462032E-2</v>
      </c>
    </row>
    <row r="1900" spans="1:56" x14ac:dyDescent="0.35">
      <c r="A1900" s="12"/>
      <c r="B1900" s="12"/>
      <c r="C1900" s="12"/>
      <c r="D1900" s="12"/>
      <c r="E1900" s="12"/>
      <c r="F1900" s="12"/>
      <c r="G1900" s="12"/>
      <c r="H1900" s="12"/>
      <c r="I1900" s="12"/>
      <c r="J1900" s="12"/>
      <c r="K1900" s="12"/>
      <c r="L1900" s="12"/>
      <c r="M1900" s="12"/>
      <c r="N1900" s="12"/>
      <c r="O1900" s="12"/>
      <c r="P1900" s="12"/>
      <c r="Q1900" s="12"/>
      <c r="R1900" s="12"/>
      <c r="S1900" s="12"/>
      <c r="T1900" s="12"/>
      <c r="U1900" s="12"/>
      <c r="V1900" s="12"/>
      <c r="W1900" s="12"/>
      <c r="X1900" s="12"/>
      <c r="Y1900" s="12"/>
      <c r="Z1900" s="12"/>
      <c r="AA1900" s="12"/>
      <c r="AB1900" s="12"/>
      <c r="AC1900" s="12"/>
      <c r="AD1900" s="12"/>
      <c r="AE1900" s="12">
        <f t="array" ref="AE1900:AJ1901">TRANSPOSE(AC1894:AD1899)</f>
        <v>-0.5852124286620165</v>
      </c>
      <c r="AF1900" s="12">
        <v>-0.5852124286620165</v>
      </c>
      <c r="AG1900" s="12">
        <v>6.4899598393574301E-2</v>
      </c>
      <c r="AH1900" s="12">
        <v>0</v>
      </c>
      <c r="AI1900" s="12">
        <v>0.34988797294440921</v>
      </c>
      <c r="AJ1900" s="12">
        <v>0</v>
      </c>
      <c r="AK1900" s="12"/>
      <c r="AL1900" s="12"/>
      <c r="AM1900" s="12"/>
      <c r="AN1900" s="12">
        <f t="shared" si="279"/>
        <v>-0.5852124286620165</v>
      </c>
      <c r="AO1900" s="12">
        <f t="shared" si="280"/>
        <v>-0.5852124286620165</v>
      </c>
      <c r="AP1900" s="12">
        <f t="shared" si="281"/>
        <v>6.4899598393574301E-2</v>
      </c>
      <c r="AQ1900" s="12">
        <f t="shared" si="282"/>
        <v>0</v>
      </c>
      <c r="AR1900" s="12">
        <f t="shared" si="283"/>
        <v>0.34988797294440921</v>
      </c>
      <c r="AS1900" s="12">
        <f t="shared" si="284"/>
        <v>0</v>
      </c>
      <c r="AT1900" s="12">
        <f t="shared" si="285"/>
        <v>0</v>
      </c>
      <c r="AU1900" s="12">
        <f t="shared" si="286"/>
        <v>0</v>
      </c>
      <c r="AV1900" s="12"/>
      <c r="AW1900" s="12"/>
      <c r="AX1900" s="12">
        <f>INDEX($N$6:$N$6003,UsefulSeries!$K1892)</f>
        <v>4.8176292970958379E-4</v>
      </c>
      <c r="AY1900" s="12"/>
      <c r="AZ1900" s="12"/>
      <c r="BA1900" s="12"/>
      <c r="BB1900" s="12">
        <f t="shared" si="278"/>
        <v>4.8176292970958379E-4</v>
      </c>
      <c r="BC1900" s="12"/>
      <c r="BD1900" s="38">
        <f ca="1"/>
        <v>3.0732742686780806E-4</v>
      </c>
    </row>
    <row r="1901" spans="1:56" x14ac:dyDescent="0.35">
      <c r="A1901" s="12"/>
      <c r="B1901" s="12"/>
      <c r="C1901" s="12"/>
      <c r="D1901" s="12"/>
      <c r="E1901" s="12"/>
      <c r="F1901" s="12"/>
      <c r="G1901" s="12"/>
      <c r="H1901" s="12"/>
      <c r="I1901" s="12"/>
      <c r="J1901" s="12"/>
      <c r="K1901" s="12"/>
      <c r="L1901" s="12"/>
      <c r="M1901" s="12"/>
      <c r="N1901" s="12"/>
      <c r="O1901" s="12"/>
      <c r="P1901" s="12"/>
      <c r="Q1901" s="12"/>
      <c r="R1901" s="12"/>
      <c r="S1901" s="12"/>
      <c r="T1901" s="12"/>
      <c r="U1901" s="12"/>
      <c r="V1901" s="12"/>
      <c r="W1901" s="12"/>
      <c r="X1901" s="12"/>
      <c r="Y1901" s="12"/>
      <c r="Z1901" s="12"/>
      <c r="AA1901" s="12"/>
      <c r="AB1901" s="12"/>
      <c r="AC1901" s="12"/>
      <c r="AD1901" s="12"/>
      <c r="AE1901" s="12">
        <v>0.5852124286620165</v>
      </c>
      <c r="AF1901" s="12">
        <v>0</v>
      </c>
      <c r="AG1901" s="12">
        <v>-6.4899598393574301E-2</v>
      </c>
      <c r="AH1901" s="12">
        <v>-6.4899598393574301E-2</v>
      </c>
      <c r="AI1901" s="12">
        <v>0</v>
      </c>
      <c r="AJ1901" s="12">
        <v>0.34988797294440921</v>
      </c>
      <c r="AK1901" s="12"/>
      <c r="AL1901" s="12"/>
      <c r="AM1901" s="12"/>
      <c r="AN1901" s="12">
        <f t="shared" si="279"/>
        <v>0.5852124286620165</v>
      </c>
      <c r="AO1901" s="12">
        <f t="shared" si="280"/>
        <v>0</v>
      </c>
      <c r="AP1901" s="12">
        <f t="shared" si="281"/>
        <v>-6.4899598393574301E-2</v>
      </c>
      <c r="AQ1901" s="12">
        <f t="shared" si="282"/>
        <v>-6.4899598393574301E-2</v>
      </c>
      <c r="AR1901" s="12">
        <f t="shared" si="283"/>
        <v>0</v>
      </c>
      <c r="AS1901" s="12">
        <f t="shared" si="284"/>
        <v>0.34988797294440921</v>
      </c>
      <c r="AT1901" s="12">
        <f t="shared" si="285"/>
        <v>0</v>
      </c>
      <c r="AU1901" s="12">
        <f t="shared" si="286"/>
        <v>0</v>
      </c>
      <c r="AV1901" s="12"/>
      <c r="AW1901" s="12"/>
      <c r="AX1901" s="12">
        <f>INDEX('Margin error adjustment'!N$7:N$6003,UsefulSeries!$K1892)</f>
        <v>-6.1469873445027523E-4</v>
      </c>
      <c r="AY1901" s="12"/>
      <c r="AZ1901" s="12"/>
      <c r="BA1901" s="12"/>
      <c r="BB1901" s="12">
        <f t="shared" si="278"/>
        <v>-6.1469873445027523E-4</v>
      </c>
      <c r="BC1901" s="12"/>
      <c r="BD1901" s="38">
        <f ca="1"/>
        <v>5.4645396655214153E-2</v>
      </c>
    </row>
    <row r="1902" spans="1:56" x14ac:dyDescent="0.35">
      <c r="A1902" s="12"/>
      <c r="B1902" s="12"/>
      <c r="C1902" s="12"/>
      <c r="D1902" s="12"/>
      <c r="E1902" s="12"/>
      <c r="F1902" s="12"/>
      <c r="G1902" s="12"/>
      <c r="H1902" s="12"/>
      <c r="I1902" s="12"/>
      <c r="J1902" s="12"/>
      <c r="K1902" s="12"/>
      <c r="L1902" s="12"/>
      <c r="M1902" s="12"/>
      <c r="N1902" s="12"/>
      <c r="O1902" s="12"/>
      <c r="P1902" s="12"/>
      <c r="Q1902" s="12"/>
      <c r="R1902" s="12"/>
      <c r="S1902" s="12"/>
      <c r="T1902" s="12"/>
      <c r="U1902" s="12"/>
      <c r="V1902" s="12"/>
      <c r="W1902" s="12">
        <f ca="1">INDEX(P$6:P$6003,UsefulSeries!$I1900)</f>
        <v>39.236333144590652</v>
      </c>
      <c r="X1902" s="12">
        <f ca="1">INDEX(Q$6:Q$6003,UsefulSeries!$I1900)</f>
        <v>0.60193808319945574</v>
      </c>
      <c r="Y1902" s="12">
        <f ca="1">INDEX(R$6:R$6003,UsefulSeries!$I1900)</f>
        <v>0</v>
      </c>
      <c r="Z1902" s="12">
        <f ca="1">INDEX(S$6:S$6003,UsefulSeries!$I1900)</f>
        <v>0</v>
      </c>
      <c r="AA1902" s="12">
        <f ca="1">INDEX(T$6:T$6003,UsefulSeries!$I1900)</f>
        <v>0</v>
      </c>
      <c r="AB1902" s="12">
        <f ca="1">INDEX(U$6:U$6003,UsefulSeries!$I1900)</f>
        <v>0</v>
      </c>
      <c r="AC1902" s="12">
        <f>INDEX( K$6:K$6003,UsefulSeries!$I1900)</f>
        <v>-0.58569419159172609</v>
      </c>
      <c r="AD1902" s="12">
        <f>INDEX(L$6:L$6003,UsefulSeries!$I1900)</f>
        <v>0.58569419159172609</v>
      </c>
      <c r="AE1902" s="12"/>
      <c r="AF1902" s="12"/>
      <c r="AG1902" s="12"/>
      <c r="AH1902" s="12"/>
      <c r="AI1902" s="12"/>
      <c r="AJ1902" s="12"/>
      <c r="AK1902" s="12"/>
      <c r="AL1902" s="12"/>
      <c r="AM1902" s="12"/>
      <c r="AN1902" s="12">
        <f t="shared" ca="1" si="279"/>
        <v>39.236333144590652</v>
      </c>
      <c r="AO1902" s="12">
        <f t="shared" ca="1" si="280"/>
        <v>0.60193808319945574</v>
      </c>
      <c r="AP1902" s="12">
        <f t="shared" ca="1" si="281"/>
        <v>0</v>
      </c>
      <c r="AQ1902" s="12">
        <f t="shared" ca="1" si="282"/>
        <v>0</v>
      </c>
      <c r="AR1902" s="12">
        <f t="shared" ca="1" si="283"/>
        <v>0</v>
      </c>
      <c r="AS1902" s="12">
        <f t="shared" ca="1" si="284"/>
        <v>0</v>
      </c>
      <c r="AT1902" s="12">
        <f t="shared" si="285"/>
        <v>-0.58569419159172609</v>
      </c>
      <c r="AU1902" s="12">
        <f t="shared" si="286"/>
        <v>0.58569419159172609</v>
      </c>
      <c r="AV1902" s="12"/>
      <c r="AW1902" s="12">
        <f ca="1">INDEX(I$6:I$6003,UsefulSeries!$I1900)</f>
        <v>1.5159916200604166E-2</v>
      </c>
      <c r="AX1902" s="12"/>
      <c r="AY1902" s="12"/>
      <c r="AZ1902" s="12">
        <f t="array" aca="1" ref="AZ1902:AZ1907" ca="1">MMULT(W1902:AB1907,AW1902:AW1907)</f>
        <v>0.60193808319945563</v>
      </c>
      <c r="BA1902" s="12"/>
      <c r="BB1902" s="12">
        <f t="shared" ca="1" si="278"/>
        <v>0.60193808319945563</v>
      </c>
      <c r="BC1902" s="12"/>
      <c r="BD1902" s="38">
        <f t="array" aca="1" ref="BD1902:BD1909" ca="1">MMULT(MINVERSE(AN1902:AU1909),BB1902:BB1909)</f>
        <v>1.5361218746977382E-2</v>
      </c>
    </row>
    <row r="1903" spans="1:56" x14ac:dyDescent="0.35">
      <c r="A1903" s="12"/>
      <c r="B1903" s="12"/>
      <c r="C1903" s="12"/>
      <c r="D1903" s="12"/>
      <c r="E1903" s="12"/>
      <c r="F1903" s="12"/>
      <c r="G1903" s="12"/>
      <c r="H1903" s="12"/>
      <c r="I1903" s="12"/>
      <c r="J1903" s="12"/>
      <c r="K1903" s="12"/>
      <c r="L1903" s="12"/>
      <c r="M1903" s="12"/>
      <c r="N1903" s="12"/>
      <c r="O1903" s="12"/>
      <c r="P1903" s="12"/>
      <c r="Q1903" s="12"/>
      <c r="R1903" s="12"/>
      <c r="S1903" s="12"/>
      <c r="T1903" s="12"/>
      <c r="U1903" s="12"/>
      <c r="V1903" s="12"/>
      <c r="W1903" s="12">
        <f ca="1">INDEX(P$7:P$6003,UsefulSeries!$I1900)</f>
        <v>0.60193808319945574</v>
      </c>
      <c r="X1903" s="12">
        <f ca="1">INDEX(Q$7:Q$6003,UsefulSeries!$I1900)</f>
        <v>50.127629225808711</v>
      </c>
      <c r="Y1903" s="12">
        <f ca="1">INDEX(R$7:R$6003,UsefulSeries!$I1900)</f>
        <v>0</v>
      </c>
      <c r="Z1903" s="12">
        <f ca="1">INDEX(S$7:S$6003,UsefulSeries!$I1900)</f>
        <v>0</v>
      </c>
      <c r="AA1903" s="12">
        <f ca="1">INDEX(T$7:T$6003,UsefulSeries!$I1900)</f>
        <v>0</v>
      </c>
      <c r="AB1903" s="12">
        <f ca="1">INDEX(U$7:U$6003,UsefulSeries!$I1900)</f>
        <v>0</v>
      </c>
      <c r="AC1903" s="12">
        <f>INDEX( K$7:K$6003,UsefulSeries!$I1900,1)</f>
        <v>-0.58569419159172609</v>
      </c>
      <c r="AD1903" s="12">
        <f>INDEX(L$7:L$6003,UsefulSeries!$I1900,1)</f>
        <v>0</v>
      </c>
      <c r="AE1903" s="12"/>
      <c r="AF1903" s="12"/>
      <c r="AG1903" s="12"/>
      <c r="AH1903" s="12"/>
      <c r="AI1903" s="12"/>
      <c r="AJ1903" s="12"/>
      <c r="AK1903" s="12"/>
      <c r="AL1903" s="12"/>
      <c r="AM1903" s="12"/>
      <c r="AN1903" s="12">
        <f t="shared" ca="1" si="279"/>
        <v>0.60193808319945574</v>
      </c>
      <c r="AO1903" s="12">
        <f t="shared" ca="1" si="280"/>
        <v>50.127629225808711</v>
      </c>
      <c r="AP1903" s="12">
        <f t="shared" ca="1" si="281"/>
        <v>0</v>
      </c>
      <c r="AQ1903" s="12">
        <f t="shared" ca="1" si="282"/>
        <v>0</v>
      </c>
      <c r="AR1903" s="12">
        <f t="shared" ca="1" si="283"/>
        <v>0</v>
      </c>
      <c r="AS1903" s="12">
        <f t="shared" ca="1" si="284"/>
        <v>0</v>
      </c>
      <c r="AT1903" s="12">
        <f t="shared" si="285"/>
        <v>-0.58569419159172609</v>
      </c>
      <c r="AU1903" s="12">
        <f t="shared" si="286"/>
        <v>0</v>
      </c>
      <c r="AV1903" s="12"/>
      <c r="AW1903" s="12">
        <f ca="1">INDEX(I$7:I$6003,UsefulSeries!$I1900)</f>
        <v>1.1826068007919755E-2</v>
      </c>
      <c r="AX1903" s="12"/>
      <c r="AY1903" s="12"/>
      <c r="AZ1903" s="12">
        <f ca="1"/>
        <v>0.60193808319945574</v>
      </c>
      <c r="BA1903" s="12"/>
      <c r="BB1903" s="12">
        <f t="shared" ca="1" si="278"/>
        <v>0.60193808319945574</v>
      </c>
      <c r="BC1903" s="12"/>
      <c r="BD1903" s="38">
        <f ca="1"/>
        <v>1.3879645533204761E-2</v>
      </c>
    </row>
    <row r="1904" spans="1:56" x14ac:dyDescent="0.35">
      <c r="A1904" s="12"/>
      <c r="B1904" s="12"/>
      <c r="C1904" s="12"/>
      <c r="D1904" s="12"/>
      <c r="E1904" s="12"/>
      <c r="F1904" s="12"/>
      <c r="G1904" s="12"/>
      <c r="H1904" s="12"/>
      <c r="I1904" s="12"/>
      <c r="J1904" s="12"/>
      <c r="K1904" s="12"/>
      <c r="L1904" s="12"/>
      <c r="M1904" s="12"/>
      <c r="N1904" s="12"/>
      <c r="O1904" s="12"/>
      <c r="P1904" s="12"/>
      <c r="Q1904" s="12"/>
      <c r="R1904" s="12"/>
      <c r="S1904" s="12"/>
      <c r="T1904" s="12"/>
      <c r="U1904" s="12"/>
      <c r="V1904" s="12"/>
      <c r="W1904" s="12">
        <f ca="1">INDEX(P$8:P$6003,UsefulSeries!$I1900)</f>
        <v>0</v>
      </c>
      <c r="X1904" s="12">
        <f ca="1">INDEX(Q$8:Q$6003,UsefulSeries!$I1900)</f>
        <v>0</v>
      </c>
      <c r="Y1904" s="12">
        <f ca="1">INDEX(R$8:R$6003,UsefulSeries!$I1900)</f>
        <v>0.55263236659664927</v>
      </c>
      <c r="Z1904" s="12">
        <f ca="1">INDEX(S$8:S$6003,UsefulSeries!$I1900)</f>
        <v>8.5050612142059279E-2</v>
      </c>
      <c r="AA1904" s="12">
        <f ca="1">INDEX(T$8:T$6003,UsefulSeries!$I1900)</f>
        <v>0</v>
      </c>
      <c r="AB1904" s="12">
        <f ca="1">INDEX(U$8:U$6003,UsefulSeries!$I1900)</f>
        <v>0</v>
      </c>
      <c r="AC1904" s="12">
        <f>INDEX( K$8:K$6003,UsefulSeries!$I1900)</f>
        <v>6.4284899659124026E-2</v>
      </c>
      <c r="AD1904" s="12">
        <f>INDEX(L$8:L$6003,UsefulSeries!$I1900)</f>
        <v>-6.4284899659124026E-2</v>
      </c>
      <c r="AE1904" s="12"/>
      <c r="AF1904" s="12"/>
      <c r="AG1904" s="12"/>
      <c r="AH1904" s="12"/>
      <c r="AI1904" s="12"/>
      <c r="AJ1904" s="12"/>
      <c r="AK1904" s="12"/>
      <c r="AL1904" s="12"/>
      <c r="AM1904" s="12"/>
      <c r="AN1904" s="12">
        <f t="shared" ca="1" si="279"/>
        <v>0</v>
      </c>
      <c r="AO1904" s="12">
        <f t="shared" ca="1" si="280"/>
        <v>0</v>
      </c>
      <c r="AP1904" s="12">
        <f t="shared" ca="1" si="281"/>
        <v>0.55263236659664927</v>
      </c>
      <c r="AQ1904" s="12">
        <f t="shared" ca="1" si="282"/>
        <v>8.5050612142059279E-2</v>
      </c>
      <c r="AR1904" s="12">
        <f t="shared" ca="1" si="283"/>
        <v>0</v>
      </c>
      <c r="AS1904" s="12">
        <f t="shared" ca="1" si="284"/>
        <v>0</v>
      </c>
      <c r="AT1904" s="12">
        <f t="shared" si="285"/>
        <v>6.4284899659124026E-2</v>
      </c>
      <c r="AU1904" s="12">
        <f t="shared" si="286"/>
        <v>-6.4284899659124026E-2</v>
      </c>
      <c r="AV1904" s="12"/>
      <c r="AW1904" s="12">
        <f ca="1">INDEX(I$8:I$6003,UsefulSeries!$I1900)</f>
        <v>0.13748376416891853</v>
      </c>
      <c r="AX1904" s="12"/>
      <c r="AY1904" s="12"/>
      <c r="AZ1904" s="12">
        <f ca="1"/>
        <v>8.5050612142059265E-2</v>
      </c>
      <c r="BA1904" s="12"/>
      <c r="BB1904" s="12">
        <f t="shared" ca="1" si="278"/>
        <v>8.5050612142059265E-2</v>
      </c>
      <c r="BC1904" s="12"/>
      <c r="BD1904" s="38">
        <f ca="1"/>
        <v>0.13328239712050385</v>
      </c>
    </row>
    <row r="1905" spans="1:56" x14ac:dyDescent="0.35">
      <c r="A1905" s="12"/>
      <c r="B1905" s="12"/>
      <c r="C1905" s="12"/>
      <c r="D1905" s="12"/>
      <c r="E1905" s="12"/>
      <c r="F1905" s="12"/>
      <c r="G1905" s="12"/>
      <c r="H1905" s="12"/>
      <c r="I1905" s="12"/>
      <c r="J1905" s="12"/>
      <c r="K1905" s="12"/>
      <c r="L1905" s="12"/>
      <c r="M1905" s="12"/>
      <c r="N1905" s="12"/>
      <c r="O1905" s="12"/>
      <c r="P1905" s="12"/>
      <c r="Q1905" s="12"/>
      <c r="R1905" s="12"/>
      <c r="S1905" s="12"/>
      <c r="T1905" s="12"/>
      <c r="U1905" s="12"/>
      <c r="V1905" s="12"/>
      <c r="W1905" s="12">
        <f ca="1">INDEX(P$9:P$6003,UsefulSeries!$I1900)</f>
        <v>0</v>
      </c>
      <c r="X1905" s="12">
        <f ca="1">INDEX(Q$9:Q$6003,UsefulSeries!$I1900)</f>
        <v>0</v>
      </c>
      <c r="Y1905" s="12">
        <f ca="1">INDEX(R$9:R$6003,UsefulSeries!$I1900)</f>
        <v>8.5050612142059279E-2</v>
      </c>
      <c r="Z1905" s="12">
        <f ca="1">INDEX(S$9:S$6003,UsefulSeries!$I1900)</f>
        <v>0.68768375688908923</v>
      </c>
      <c r="AA1905" s="12">
        <f ca="1">INDEX(T$9:T$6003,UsefulSeries!$I1900)</f>
        <v>0</v>
      </c>
      <c r="AB1905" s="12">
        <f ca="1">INDEX(U$9:U$6003,UsefulSeries!$I1900)</f>
        <v>0</v>
      </c>
      <c r="AC1905" s="12">
        <f>INDEX( K$9:K$6003,UsefulSeries!$I1900)</f>
        <v>0</v>
      </c>
      <c r="AD1905" s="12">
        <f>INDEX(L$9:L$6003,UsefulSeries!$I1900)</f>
        <v>-6.4284899659124026E-2</v>
      </c>
      <c r="AE1905" s="12"/>
      <c r="AF1905" s="12"/>
      <c r="AG1905" s="12"/>
      <c r="AH1905" s="12"/>
      <c r="AI1905" s="12"/>
      <c r="AJ1905" s="12"/>
      <c r="AK1905" s="12"/>
      <c r="AL1905" s="12"/>
      <c r="AM1905" s="12"/>
      <c r="AN1905" s="12">
        <f t="shared" ca="1" si="279"/>
        <v>0</v>
      </c>
      <c r="AO1905" s="12">
        <f t="shared" ca="1" si="280"/>
        <v>0</v>
      </c>
      <c r="AP1905" s="12">
        <f t="shared" ca="1" si="281"/>
        <v>8.5050612142059279E-2</v>
      </c>
      <c r="AQ1905" s="12">
        <f t="shared" ca="1" si="282"/>
        <v>0.68768375688908923</v>
      </c>
      <c r="AR1905" s="12">
        <f t="shared" ca="1" si="283"/>
        <v>0</v>
      </c>
      <c r="AS1905" s="12">
        <f t="shared" ca="1" si="284"/>
        <v>0</v>
      </c>
      <c r="AT1905" s="12">
        <f t="shared" si="285"/>
        <v>0</v>
      </c>
      <c r="AU1905" s="12">
        <f t="shared" si="286"/>
        <v>-6.4284899659124026E-2</v>
      </c>
      <c r="AV1905" s="12"/>
      <c r="AW1905" s="12">
        <f ca="1">INDEX(I$9:I$6003,UsefulSeries!$I1900)</f>
        <v>0.10667335545592867</v>
      </c>
      <c r="AX1905" s="12"/>
      <c r="AY1905" s="12"/>
      <c r="AZ1905" s="12">
        <f ca="1"/>
        <v>8.5050612142059293E-2</v>
      </c>
      <c r="BA1905" s="12"/>
      <c r="BB1905" s="12">
        <f t="shared" ca="1" si="278"/>
        <v>8.5050612142059293E-2</v>
      </c>
      <c r="BC1905" s="12"/>
      <c r="BD1905" s="38">
        <f ca="1"/>
        <v>0.12218438571367296</v>
      </c>
    </row>
    <row r="1906" spans="1:56" x14ac:dyDescent="0.35">
      <c r="A1906" s="12"/>
      <c r="B1906" s="12"/>
      <c r="C1906" s="12"/>
      <c r="D1906" s="12"/>
      <c r="E1906" s="12"/>
      <c r="F1906" s="12"/>
      <c r="G1906" s="12"/>
      <c r="H1906" s="12"/>
      <c r="I1906" s="12"/>
      <c r="J1906" s="12"/>
      <c r="K1906" s="12"/>
      <c r="L1906" s="12"/>
      <c r="M1906" s="12"/>
      <c r="N1906" s="12"/>
      <c r="O1906" s="12"/>
      <c r="P1906" s="12"/>
      <c r="Q1906" s="12"/>
      <c r="R1906" s="12"/>
      <c r="S1906" s="12"/>
      <c r="T1906" s="12"/>
      <c r="U1906" s="12"/>
      <c r="V1906" s="12"/>
      <c r="W1906" s="12">
        <f ca="1">INDEX(P$10:P$6003,UsefulSeries!$I1900)</f>
        <v>0</v>
      </c>
      <c r="X1906" s="12">
        <f ca="1">INDEX(Q$10:Q$6003,UsefulSeries!$I1900)</f>
        <v>0</v>
      </c>
      <c r="Y1906" s="12">
        <f ca="1">INDEX(R$10:R$6003,UsefulSeries!$I1900)</f>
        <v>0</v>
      </c>
      <c r="Z1906" s="12">
        <f ca="1">INDEX(S$10:S$6003,UsefulSeries!$I1900)</f>
        <v>0</v>
      </c>
      <c r="AA1906" s="12">
        <f ca="1">INDEX(T$10:T$6003,UsefulSeries!$I1900)</f>
        <v>19.274723929001915</v>
      </c>
      <c r="AB1906" s="12">
        <f ca="1">INDEX(U$10:U$6003,UsefulSeries!$I1900)</f>
        <v>0.36524431560037213</v>
      </c>
      <c r="AC1906" s="12">
        <f>INDEX( K$10:K$6003,UsefulSeries!$I1900)</f>
        <v>0.35002090874914993</v>
      </c>
      <c r="AD1906" s="12">
        <f>INDEX(L$10:L$6003,UsefulSeries!$I1900)</f>
        <v>0</v>
      </c>
      <c r="AE1906" s="12"/>
      <c r="AF1906" s="12"/>
      <c r="AG1906" s="12"/>
      <c r="AH1906" s="12"/>
      <c r="AI1906" s="12"/>
      <c r="AJ1906" s="12"/>
      <c r="AK1906" s="12"/>
      <c r="AL1906" s="12"/>
      <c r="AM1906" s="12"/>
      <c r="AN1906" s="12">
        <f t="shared" ca="1" si="279"/>
        <v>0</v>
      </c>
      <c r="AO1906" s="12">
        <f t="shared" ca="1" si="280"/>
        <v>0</v>
      </c>
      <c r="AP1906" s="12">
        <f t="shared" ca="1" si="281"/>
        <v>0</v>
      </c>
      <c r="AQ1906" s="12">
        <f t="shared" ca="1" si="282"/>
        <v>0</v>
      </c>
      <c r="AR1906" s="12">
        <f t="shared" ca="1" si="283"/>
        <v>19.274723929001915</v>
      </c>
      <c r="AS1906" s="12">
        <f t="shared" ca="1" si="284"/>
        <v>0.36524431560037213</v>
      </c>
      <c r="AT1906" s="12">
        <f t="shared" si="285"/>
        <v>0.35002090874914993</v>
      </c>
      <c r="AU1906" s="12">
        <f t="shared" si="286"/>
        <v>0</v>
      </c>
      <c r="AV1906" s="12"/>
      <c r="AW1906" s="12">
        <f ca="1">INDEX(I$10:I$6003,UsefulSeries!$I1900)</f>
        <v>1.8510340628363077E-2</v>
      </c>
      <c r="AX1906" s="12"/>
      <c r="AY1906" s="12"/>
      <c r="AZ1906" s="12">
        <f ca="1"/>
        <v>0.36524431560037196</v>
      </c>
      <c r="BA1906" s="12"/>
      <c r="BB1906" s="12">
        <f t="shared" ca="1" si="278"/>
        <v>0.36524431560037196</v>
      </c>
      <c r="BC1906" s="12"/>
      <c r="BD1906" s="38">
        <f ca="1"/>
        <v>1.5382224755552641E-2</v>
      </c>
    </row>
    <row r="1907" spans="1:56" x14ac:dyDescent="0.35">
      <c r="A1907" s="12"/>
      <c r="B1907" s="12"/>
      <c r="C1907" s="12"/>
      <c r="D1907" s="12"/>
      <c r="E1907" s="12"/>
      <c r="F1907" s="12"/>
      <c r="G1907" s="12"/>
      <c r="H1907" s="12"/>
      <c r="I1907" s="12"/>
      <c r="J1907" s="12"/>
      <c r="K1907" s="12"/>
      <c r="L1907" s="12"/>
      <c r="M1907" s="12"/>
      <c r="N1907" s="12"/>
      <c r="O1907" s="12"/>
      <c r="P1907" s="12"/>
      <c r="Q1907" s="12"/>
      <c r="R1907" s="12"/>
      <c r="S1907" s="12"/>
      <c r="T1907" s="12"/>
      <c r="U1907" s="12"/>
      <c r="V1907" s="12"/>
      <c r="W1907" s="12">
        <f ca="1">INDEX(P$11:P$6003,UsefulSeries!$I1900)</f>
        <v>0</v>
      </c>
      <c r="X1907" s="12">
        <f ca="1">INDEX(Q$11:Q$6003,UsefulSeries!$I1900)</f>
        <v>0</v>
      </c>
      <c r="Y1907" s="12">
        <f ca="1">INDEX(R$11:R$6003,UsefulSeries!$I1900)</f>
        <v>0</v>
      </c>
      <c r="Z1907" s="12">
        <f ca="1">INDEX(S$11:S$6003,UsefulSeries!$I1900)</f>
        <v>0</v>
      </c>
      <c r="AA1907" s="12">
        <f ca="1">INDEX(T$11:T$6003,UsefulSeries!$I1900)</f>
        <v>0.36524431560037207</v>
      </c>
      <c r="AB1907" s="12">
        <f ca="1">INDEX(U$11:U$6003,UsefulSeries!$I1900)</f>
        <v>15.472066547968069</v>
      </c>
      <c r="AC1907" s="12">
        <f>INDEX( K$11:K$6003,UsefulSeries!$I1900)</f>
        <v>0</v>
      </c>
      <c r="AD1907" s="12">
        <f>INDEX(L$11:L$6003,UsefulSeries!$I1900)</f>
        <v>0.35002090874914993</v>
      </c>
      <c r="AE1907" s="12"/>
      <c r="AF1907" s="12"/>
      <c r="AG1907" s="12"/>
      <c r="AH1907" s="12"/>
      <c r="AI1907" s="12"/>
      <c r="AJ1907" s="12"/>
      <c r="AK1907" s="12"/>
      <c r="AL1907" s="12"/>
      <c r="AM1907" s="12"/>
      <c r="AN1907" s="12">
        <f t="shared" ca="1" si="279"/>
        <v>0</v>
      </c>
      <c r="AO1907" s="12">
        <f t="shared" ca="1" si="280"/>
        <v>0</v>
      </c>
      <c r="AP1907" s="12">
        <f t="shared" ca="1" si="281"/>
        <v>0</v>
      </c>
      <c r="AQ1907" s="12">
        <f t="shared" ca="1" si="282"/>
        <v>0</v>
      </c>
      <c r="AR1907" s="12">
        <f t="shared" ca="1" si="283"/>
        <v>0.36524431560037207</v>
      </c>
      <c r="AS1907" s="12">
        <f t="shared" ca="1" si="284"/>
        <v>15.472066547968069</v>
      </c>
      <c r="AT1907" s="12">
        <f t="shared" si="285"/>
        <v>0</v>
      </c>
      <c r="AU1907" s="12">
        <f t="shared" si="286"/>
        <v>0.35002090874914993</v>
      </c>
      <c r="AV1907" s="12"/>
      <c r="AW1907" s="12">
        <f ca="1">INDEX(I$11:I$6003,UsefulSeries!$I1900)</f>
        <v>2.3169724470524275E-2</v>
      </c>
      <c r="AX1907" s="12"/>
      <c r="AY1907" s="12"/>
      <c r="AZ1907" s="12">
        <f ca="1"/>
        <v>0.36524431560037202</v>
      </c>
      <c r="BA1907" s="12"/>
      <c r="BB1907" s="12">
        <f t="shared" ca="1" si="278"/>
        <v>0.36524431560037202</v>
      </c>
      <c r="BC1907" s="12"/>
      <c r="BD1907" s="38">
        <f ca="1"/>
        <v>1.9615561441966595E-2</v>
      </c>
    </row>
    <row r="1908" spans="1:56" x14ac:dyDescent="0.35">
      <c r="A1908" s="12"/>
      <c r="B1908" s="12"/>
      <c r="C1908" s="12"/>
      <c r="D1908" s="12"/>
      <c r="E1908" s="12"/>
      <c r="F1908" s="12"/>
      <c r="G1908" s="12"/>
      <c r="H1908" s="12"/>
      <c r="I1908" s="12"/>
      <c r="J1908" s="12"/>
      <c r="K1908" s="12"/>
      <c r="L1908" s="12"/>
      <c r="M1908" s="12"/>
      <c r="N1908" s="12"/>
      <c r="O1908" s="12"/>
      <c r="P1908" s="12"/>
      <c r="Q1908" s="12"/>
      <c r="R1908" s="12"/>
      <c r="S1908" s="12"/>
      <c r="T1908" s="12"/>
      <c r="U1908" s="12"/>
      <c r="V1908" s="12"/>
      <c r="W1908" s="12"/>
      <c r="X1908" s="12"/>
      <c r="Y1908" s="12"/>
      <c r="Z1908" s="12"/>
      <c r="AA1908" s="12"/>
      <c r="AB1908" s="12"/>
      <c r="AC1908" s="12"/>
      <c r="AD1908" s="12"/>
      <c r="AE1908" s="12">
        <f t="array" ref="AE1908:AJ1909">TRANSPOSE(AC1902:AD1907)</f>
        <v>-0.58569419159172609</v>
      </c>
      <c r="AF1908" s="12">
        <v>-0.58569419159172609</v>
      </c>
      <c r="AG1908" s="12">
        <v>6.4284899659124026E-2</v>
      </c>
      <c r="AH1908" s="12">
        <v>0</v>
      </c>
      <c r="AI1908" s="12">
        <v>0.35002090874914993</v>
      </c>
      <c r="AJ1908" s="12">
        <v>0</v>
      </c>
      <c r="AK1908" s="12"/>
      <c r="AL1908" s="12"/>
      <c r="AM1908" s="12"/>
      <c r="AN1908" s="12">
        <f t="shared" si="279"/>
        <v>-0.58569419159172609</v>
      </c>
      <c r="AO1908" s="12">
        <f t="shared" si="280"/>
        <v>-0.58569419159172609</v>
      </c>
      <c r="AP1908" s="12">
        <f t="shared" si="281"/>
        <v>6.4284899659124026E-2</v>
      </c>
      <c r="AQ1908" s="12">
        <f t="shared" si="282"/>
        <v>0</v>
      </c>
      <c r="AR1908" s="12">
        <f t="shared" si="283"/>
        <v>0.35002090874914993</v>
      </c>
      <c r="AS1908" s="12">
        <f t="shared" si="284"/>
        <v>0</v>
      </c>
      <c r="AT1908" s="12">
        <f t="shared" si="285"/>
        <v>0</v>
      </c>
      <c r="AU1908" s="12">
        <f t="shared" si="286"/>
        <v>0</v>
      </c>
      <c r="AV1908" s="12"/>
      <c r="AW1908" s="12"/>
      <c r="AX1908" s="12">
        <f>INDEX($N$6:$N$6003,UsefulSeries!$K1900)</f>
        <v>-3.1740585532833432E-3</v>
      </c>
      <c r="AY1908" s="12"/>
      <c r="AZ1908" s="12"/>
      <c r="BA1908" s="12"/>
      <c r="BB1908" s="12">
        <f t="shared" si="278"/>
        <v>-3.1740585532833432E-3</v>
      </c>
      <c r="BC1908" s="12"/>
      <c r="BD1908" s="38">
        <f ca="1"/>
        <v>0.17596579567019188</v>
      </c>
    </row>
    <row r="1909" spans="1:56" x14ac:dyDescent="0.35">
      <c r="A1909" s="12"/>
      <c r="B1909" s="12"/>
      <c r="C1909" s="12"/>
      <c r="D1909" s="12"/>
      <c r="E1909" s="12"/>
      <c r="F1909" s="12"/>
      <c r="G1909" s="12"/>
      <c r="H1909" s="12"/>
      <c r="I1909" s="12"/>
      <c r="J1909" s="12"/>
      <c r="K1909" s="12"/>
      <c r="L1909" s="12"/>
      <c r="M1909" s="12"/>
      <c r="N1909" s="12"/>
      <c r="O1909" s="12"/>
      <c r="P1909" s="12"/>
      <c r="Q1909" s="12"/>
      <c r="R1909" s="12"/>
      <c r="S1909" s="12"/>
      <c r="T1909" s="12"/>
      <c r="U1909" s="12"/>
      <c r="V1909" s="12"/>
      <c r="W1909" s="12"/>
      <c r="X1909" s="12"/>
      <c r="Y1909" s="12"/>
      <c r="Z1909" s="12"/>
      <c r="AA1909" s="12"/>
      <c r="AB1909" s="12"/>
      <c r="AC1909" s="12"/>
      <c r="AD1909" s="12"/>
      <c r="AE1909" s="12">
        <v>0.58569419159172609</v>
      </c>
      <c r="AF1909" s="12">
        <v>0</v>
      </c>
      <c r="AG1909" s="12">
        <v>-6.4284899659124026E-2</v>
      </c>
      <c r="AH1909" s="12">
        <v>-6.4284899659124026E-2</v>
      </c>
      <c r="AI1909" s="12">
        <v>0</v>
      </c>
      <c r="AJ1909" s="12">
        <v>0.35002090874914993</v>
      </c>
      <c r="AK1909" s="12"/>
      <c r="AL1909" s="12"/>
      <c r="AM1909" s="12"/>
      <c r="AN1909" s="12">
        <f t="shared" si="279"/>
        <v>0.58569419159172609</v>
      </c>
      <c r="AO1909" s="12">
        <f t="shared" si="280"/>
        <v>0</v>
      </c>
      <c r="AP1909" s="12">
        <f t="shared" si="281"/>
        <v>-6.4284899659124026E-2</v>
      </c>
      <c r="AQ1909" s="12">
        <f t="shared" si="282"/>
        <v>-6.4284899659124026E-2</v>
      </c>
      <c r="AR1909" s="12">
        <f t="shared" si="283"/>
        <v>0</v>
      </c>
      <c r="AS1909" s="12">
        <f t="shared" si="284"/>
        <v>0.35002090874914993</v>
      </c>
      <c r="AT1909" s="12">
        <f t="shared" si="285"/>
        <v>0</v>
      </c>
      <c r="AU1909" s="12">
        <f t="shared" si="286"/>
        <v>0</v>
      </c>
      <c r="AV1909" s="12"/>
      <c r="AW1909" s="12"/>
      <c r="AX1909" s="12">
        <f>INDEX('Margin error adjustment'!N$7:N$6003,UsefulSeries!$K1900)</f>
        <v>-5.5982326331777132E-4</v>
      </c>
      <c r="AY1909" s="12"/>
      <c r="AZ1909" s="12"/>
      <c r="BA1909" s="12"/>
      <c r="BB1909" s="12">
        <f t="shared" si="278"/>
        <v>-5.5982326331777132E-4</v>
      </c>
      <c r="BC1909" s="12"/>
      <c r="BD1909" s="38">
        <f ca="1"/>
        <v>0.16036977231404254</v>
      </c>
    </row>
    <row r="1910" spans="1:56" x14ac:dyDescent="0.35">
      <c r="A1910" s="12"/>
      <c r="B1910" s="12"/>
      <c r="C1910" s="12"/>
      <c r="D1910" s="12"/>
      <c r="E1910" s="12"/>
      <c r="F1910" s="12"/>
      <c r="G1910" s="12"/>
      <c r="H1910" s="12"/>
      <c r="I1910" s="12"/>
      <c r="J1910" s="12"/>
      <c r="K1910" s="12"/>
      <c r="L1910" s="12"/>
      <c r="M1910" s="12"/>
      <c r="N1910" s="12"/>
      <c r="O1910" s="12"/>
      <c r="P1910" s="12"/>
      <c r="Q1910" s="12"/>
      <c r="R1910" s="12"/>
      <c r="S1910" s="12"/>
      <c r="T1910" s="12"/>
      <c r="U1910" s="12"/>
      <c r="V1910" s="12"/>
      <c r="W1910" s="12">
        <f ca="1">INDEX(P$6:P$6003,UsefulSeries!$I1908)</f>
        <v>39.43110078765573</v>
      </c>
      <c r="X1910" s="12">
        <f ca="1">INDEX(Q$6:Q$6003,UsefulSeries!$I1908)</f>
        <v>0.59838343599874222</v>
      </c>
      <c r="Y1910" s="12">
        <f ca="1">INDEX(R$6:R$6003,UsefulSeries!$I1908)</f>
        <v>0</v>
      </c>
      <c r="Z1910" s="12">
        <f ca="1">INDEX(S$6:S$6003,UsefulSeries!$I1908)</f>
        <v>0</v>
      </c>
      <c r="AA1910" s="12">
        <f ca="1">INDEX(T$6:T$6003,UsefulSeries!$I1908)</f>
        <v>0</v>
      </c>
      <c r="AB1910" s="12">
        <f ca="1">INDEX(U$6:U$6003,UsefulSeries!$I1908)</f>
        <v>0</v>
      </c>
      <c r="AC1910" s="12">
        <f>INDEX( K$6:K$6003,UsefulSeries!$I1908)</f>
        <v>-0.58252013303844274</v>
      </c>
      <c r="AD1910" s="12">
        <f>INDEX(L$6:L$6003,UsefulSeries!$I1908)</f>
        <v>0.58252013303844274</v>
      </c>
      <c r="AE1910" s="12"/>
      <c r="AF1910" s="12"/>
      <c r="AG1910" s="12"/>
      <c r="AH1910" s="12"/>
      <c r="AI1910" s="12"/>
      <c r="AJ1910" s="12"/>
      <c r="AK1910" s="12"/>
      <c r="AL1910" s="12"/>
      <c r="AM1910" s="12"/>
      <c r="AN1910" s="12">
        <f t="shared" ca="1" si="279"/>
        <v>39.43110078765573</v>
      </c>
      <c r="AO1910" s="12">
        <f t="shared" ca="1" si="280"/>
        <v>0.59838343599874222</v>
      </c>
      <c r="AP1910" s="12">
        <f t="shared" ca="1" si="281"/>
        <v>0</v>
      </c>
      <c r="AQ1910" s="12">
        <f t="shared" ca="1" si="282"/>
        <v>0</v>
      </c>
      <c r="AR1910" s="12">
        <f t="shared" ca="1" si="283"/>
        <v>0</v>
      </c>
      <c r="AS1910" s="12">
        <f t="shared" ca="1" si="284"/>
        <v>0</v>
      </c>
      <c r="AT1910" s="12">
        <f t="shared" si="285"/>
        <v>-0.58252013303844274</v>
      </c>
      <c r="AU1910" s="12">
        <f t="shared" si="286"/>
        <v>0.58252013303844274</v>
      </c>
      <c r="AV1910" s="12"/>
      <c r="AW1910" s="12">
        <f ca="1">INDEX(I$6:I$6003,UsefulSeries!$I1908)</f>
        <v>1.5000756392176266E-2</v>
      </c>
      <c r="AX1910" s="12"/>
      <c r="AY1910" s="12"/>
      <c r="AZ1910" s="12">
        <f t="array" aca="1" ref="AZ1910:AZ1915" ca="1">MMULT(W1910:AB1915,AW1910:AW1915)</f>
        <v>0.59838343599874233</v>
      </c>
      <c r="BA1910" s="12"/>
      <c r="BB1910" s="12">
        <f t="shared" ca="1" si="278"/>
        <v>0.59838343599874233</v>
      </c>
      <c r="BC1910" s="12"/>
      <c r="BD1910" s="38">
        <f t="array" aca="1" ref="BD1910:BD1917" ca="1">MMULT(MINVERSE(AN1910:AU1917),BB1910:BB1917)</f>
        <v>1.3900221867702848E-2</v>
      </c>
    </row>
    <row r="1911" spans="1:56" x14ac:dyDescent="0.35">
      <c r="A1911" s="12"/>
      <c r="B1911" s="12"/>
      <c r="C1911" s="12"/>
      <c r="D1911" s="12"/>
      <c r="E1911" s="12"/>
      <c r="F1911" s="12"/>
      <c r="G1911" s="12"/>
      <c r="H1911" s="12"/>
      <c r="I1911" s="12"/>
      <c r="J1911" s="12"/>
      <c r="K1911" s="12"/>
      <c r="L1911" s="12"/>
      <c r="M1911" s="12"/>
      <c r="N1911" s="12"/>
      <c r="O1911" s="12"/>
      <c r="P1911" s="12"/>
      <c r="Q1911" s="12"/>
      <c r="R1911" s="12"/>
      <c r="S1911" s="12"/>
      <c r="T1911" s="12"/>
      <c r="U1911" s="12"/>
      <c r="V1911" s="12"/>
      <c r="W1911" s="12">
        <f ca="1">INDEX(P$7:P$6003,UsefulSeries!$I1908)</f>
        <v>0.59838343599874222</v>
      </c>
      <c r="X1911" s="12">
        <f ca="1">INDEX(Q$7:Q$6003,UsefulSeries!$I1908)</f>
        <v>51.210463859874309</v>
      </c>
      <c r="Y1911" s="12">
        <f ca="1">INDEX(R$7:R$6003,UsefulSeries!$I1908)</f>
        <v>0</v>
      </c>
      <c r="Z1911" s="12">
        <f ca="1">INDEX(S$7:S$6003,UsefulSeries!$I1908)</f>
        <v>0</v>
      </c>
      <c r="AA1911" s="12">
        <f ca="1">INDEX(T$7:T$6003,UsefulSeries!$I1908)</f>
        <v>0</v>
      </c>
      <c r="AB1911" s="12">
        <f ca="1">INDEX(U$7:U$6003,UsefulSeries!$I1908)</f>
        <v>0</v>
      </c>
      <c r="AC1911" s="12">
        <f>INDEX( K$7:K$6003,UsefulSeries!$I1908,1)</f>
        <v>-0.58252013303844274</v>
      </c>
      <c r="AD1911" s="12">
        <f>INDEX(L$7:L$6003,UsefulSeries!$I1908,1)</f>
        <v>0</v>
      </c>
      <c r="AE1911" s="12"/>
      <c r="AF1911" s="12"/>
      <c r="AG1911" s="12"/>
      <c r="AH1911" s="12"/>
      <c r="AI1911" s="12"/>
      <c r="AJ1911" s="12"/>
      <c r="AK1911" s="12"/>
      <c r="AL1911" s="12"/>
      <c r="AM1911" s="12"/>
      <c r="AN1911" s="12">
        <f t="shared" ca="1" si="279"/>
        <v>0.59838343599874222</v>
      </c>
      <c r="AO1911" s="12">
        <f t="shared" ca="1" si="280"/>
        <v>51.210463859874309</v>
      </c>
      <c r="AP1911" s="12">
        <f t="shared" ca="1" si="281"/>
        <v>0</v>
      </c>
      <c r="AQ1911" s="12">
        <f t="shared" ca="1" si="282"/>
        <v>0</v>
      </c>
      <c r="AR1911" s="12">
        <f t="shared" ca="1" si="283"/>
        <v>0</v>
      </c>
      <c r="AS1911" s="12">
        <f t="shared" ca="1" si="284"/>
        <v>0</v>
      </c>
      <c r="AT1911" s="12">
        <f t="shared" si="285"/>
        <v>-0.58252013303844274</v>
      </c>
      <c r="AU1911" s="12">
        <f t="shared" si="286"/>
        <v>0</v>
      </c>
      <c r="AV1911" s="12"/>
      <c r="AW1911" s="12">
        <f ca="1">INDEX(I$7:I$6003,UsefulSeries!$I1908)</f>
        <v>1.1509507772844813E-2</v>
      </c>
      <c r="AX1911" s="12"/>
      <c r="AY1911" s="12"/>
      <c r="AZ1911" s="12">
        <f ca="1"/>
        <v>0.59838343599874222</v>
      </c>
      <c r="BA1911" s="12"/>
      <c r="BB1911" s="12">
        <f t="shared" ca="1" si="278"/>
        <v>0.59838343599874222</v>
      </c>
      <c r="BC1911" s="12"/>
      <c r="BD1911" s="38">
        <f ca="1"/>
        <v>1.1371404845710614E-2</v>
      </c>
    </row>
    <row r="1912" spans="1:56" x14ac:dyDescent="0.35">
      <c r="A1912" s="12"/>
      <c r="B1912" s="12"/>
      <c r="C1912" s="12"/>
      <c r="D1912" s="12"/>
      <c r="E1912" s="12"/>
      <c r="F1912" s="12"/>
      <c r="G1912" s="12"/>
      <c r="H1912" s="12"/>
      <c r="I1912" s="12"/>
      <c r="J1912" s="12"/>
      <c r="K1912" s="12"/>
      <c r="L1912" s="12"/>
      <c r="M1912" s="12"/>
      <c r="N1912" s="12"/>
      <c r="O1912" s="12"/>
      <c r="P1912" s="12"/>
      <c r="Q1912" s="12"/>
      <c r="R1912" s="12"/>
      <c r="S1912" s="12"/>
      <c r="T1912" s="12"/>
      <c r="U1912" s="12"/>
      <c r="V1912" s="12"/>
      <c r="W1912" s="12">
        <f ca="1">INDEX(P$8:P$6003,UsefulSeries!$I1908)</f>
        <v>0</v>
      </c>
      <c r="X1912" s="12">
        <f ca="1">INDEX(Q$8:Q$6003,UsefulSeries!$I1908)</f>
        <v>0</v>
      </c>
      <c r="Y1912" s="12">
        <f ca="1">INDEX(R$8:R$6003,UsefulSeries!$I1908)</f>
        <v>0.52772972402817786</v>
      </c>
      <c r="Z1912" s="12">
        <f ca="1">INDEX(S$8:S$6003,UsefulSeries!$I1908)</f>
        <v>8.4912151571040373E-2</v>
      </c>
      <c r="AA1912" s="12">
        <f ca="1">INDEX(T$8:T$6003,UsefulSeries!$I1908)</f>
        <v>0</v>
      </c>
      <c r="AB1912" s="12">
        <f ca="1">INDEX(U$8:U$6003,UsefulSeries!$I1908)</f>
        <v>0</v>
      </c>
      <c r="AC1912" s="12">
        <f>INDEX( K$8:K$6003,UsefulSeries!$I1908)</f>
        <v>6.3725076395806254E-2</v>
      </c>
      <c r="AD1912" s="12">
        <f>INDEX(L$8:L$6003,UsefulSeries!$I1908)</f>
        <v>-6.3725076395806254E-2</v>
      </c>
      <c r="AE1912" s="12"/>
      <c r="AF1912" s="12"/>
      <c r="AG1912" s="12"/>
      <c r="AH1912" s="12"/>
      <c r="AI1912" s="12"/>
      <c r="AJ1912" s="12"/>
      <c r="AK1912" s="12"/>
      <c r="AL1912" s="12"/>
      <c r="AM1912" s="12"/>
      <c r="AN1912" s="12">
        <f t="shared" ca="1" si="279"/>
        <v>0</v>
      </c>
      <c r="AO1912" s="12">
        <f t="shared" ca="1" si="280"/>
        <v>0</v>
      </c>
      <c r="AP1912" s="12">
        <f t="shared" ca="1" si="281"/>
        <v>0.52772972402817786</v>
      </c>
      <c r="AQ1912" s="12">
        <f t="shared" ca="1" si="282"/>
        <v>8.4912151571040373E-2</v>
      </c>
      <c r="AR1912" s="12">
        <f t="shared" ca="1" si="283"/>
        <v>0</v>
      </c>
      <c r="AS1912" s="12">
        <f t="shared" ca="1" si="284"/>
        <v>0</v>
      </c>
      <c r="AT1912" s="12">
        <f t="shared" si="285"/>
        <v>6.3725076395806254E-2</v>
      </c>
      <c r="AU1912" s="12">
        <f t="shared" si="286"/>
        <v>-6.3725076395806254E-2</v>
      </c>
      <c r="AV1912" s="12"/>
      <c r="AW1912" s="12">
        <f ca="1">INDEX(I$8:I$6003,UsefulSeries!$I1908)</f>
        <v>0.14390819235606217</v>
      </c>
      <c r="AX1912" s="12"/>
      <c r="AY1912" s="12"/>
      <c r="AZ1912" s="12">
        <f ca="1"/>
        <v>8.4912151571040359E-2</v>
      </c>
      <c r="BA1912" s="12"/>
      <c r="BB1912" s="12">
        <f t="shared" ca="1" si="278"/>
        <v>8.4912151571040359E-2</v>
      </c>
      <c r="BC1912" s="12"/>
      <c r="BD1912" s="38">
        <f ca="1"/>
        <v>0.15217079897466321</v>
      </c>
    </row>
    <row r="1913" spans="1:56" x14ac:dyDescent="0.35">
      <c r="A1913" s="12"/>
      <c r="B1913" s="12"/>
      <c r="C1913" s="12"/>
      <c r="D1913" s="12"/>
      <c r="E1913" s="12"/>
      <c r="F1913" s="12"/>
      <c r="G1913" s="12"/>
      <c r="H1913" s="12"/>
      <c r="I1913" s="12"/>
      <c r="J1913" s="12"/>
      <c r="K1913" s="12"/>
      <c r="L1913" s="12"/>
      <c r="M1913" s="12"/>
      <c r="N1913" s="12"/>
      <c r="O1913" s="12"/>
      <c r="P1913" s="12"/>
      <c r="Q1913" s="12"/>
      <c r="R1913" s="12"/>
      <c r="S1913" s="12"/>
      <c r="T1913" s="12"/>
      <c r="U1913" s="12"/>
      <c r="V1913" s="12"/>
      <c r="W1913" s="12">
        <f ca="1">INDEX(P$9:P$6003,UsefulSeries!$I1908)</f>
        <v>0</v>
      </c>
      <c r="X1913" s="12">
        <f ca="1">INDEX(Q$9:Q$6003,UsefulSeries!$I1908)</f>
        <v>0</v>
      </c>
      <c r="Y1913" s="12">
        <f ca="1">INDEX(R$9:R$6003,UsefulSeries!$I1908)</f>
        <v>8.4912151571040373E-2</v>
      </c>
      <c r="Z1913" s="12">
        <f ca="1">INDEX(S$9:S$6003,UsefulSeries!$I1908)</f>
        <v>0.68831563240747662</v>
      </c>
      <c r="AA1913" s="12">
        <f ca="1">INDEX(T$9:T$6003,UsefulSeries!$I1908)</f>
        <v>0</v>
      </c>
      <c r="AB1913" s="12">
        <f ca="1">INDEX(U$9:U$6003,UsefulSeries!$I1908)</f>
        <v>0</v>
      </c>
      <c r="AC1913" s="12">
        <f>INDEX( K$9:K$6003,UsefulSeries!$I1908)</f>
        <v>0</v>
      </c>
      <c r="AD1913" s="12">
        <f>INDEX(L$9:L$6003,UsefulSeries!$I1908)</f>
        <v>-6.3725076395806254E-2</v>
      </c>
      <c r="AE1913" s="12"/>
      <c r="AF1913" s="12"/>
      <c r="AG1913" s="12"/>
      <c r="AH1913" s="12"/>
      <c r="AI1913" s="12"/>
      <c r="AJ1913" s="12"/>
      <c r="AK1913" s="12"/>
      <c r="AL1913" s="12"/>
      <c r="AM1913" s="12"/>
      <c r="AN1913" s="12">
        <f t="shared" ca="1" si="279"/>
        <v>0</v>
      </c>
      <c r="AO1913" s="12">
        <f t="shared" ca="1" si="280"/>
        <v>0</v>
      </c>
      <c r="AP1913" s="12">
        <f t="shared" ca="1" si="281"/>
        <v>8.4912151571040373E-2</v>
      </c>
      <c r="AQ1913" s="12">
        <f t="shared" ca="1" si="282"/>
        <v>0.68831563240747662</v>
      </c>
      <c r="AR1913" s="12">
        <f t="shared" ca="1" si="283"/>
        <v>0</v>
      </c>
      <c r="AS1913" s="12">
        <f t="shared" ca="1" si="284"/>
        <v>0</v>
      </c>
      <c r="AT1913" s="12">
        <f t="shared" si="285"/>
        <v>0</v>
      </c>
      <c r="AU1913" s="12">
        <f t="shared" si="286"/>
        <v>-6.3725076395806254E-2</v>
      </c>
      <c r="AV1913" s="12"/>
      <c r="AW1913" s="12">
        <f ca="1">INDEX(I$9:I$6003,UsefulSeries!$I1908)</f>
        <v>0.10560939474109551</v>
      </c>
      <c r="AX1913" s="12"/>
      <c r="AY1913" s="12"/>
      <c r="AZ1913" s="12">
        <f ca="1"/>
        <v>8.4912151571040387E-2</v>
      </c>
      <c r="BA1913" s="12"/>
      <c r="BB1913" s="12">
        <f t="shared" ca="1" si="278"/>
        <v>8.4912151571040387E-2</v>
      </c>
      <c r="BC1913" s="12"/>
      <c r="BD1913" s="38">
        <f ca="1"/>
        <v>0.11027146023508667</v>
      </c>
    </row>
    <row r="1914" spans="1:56" x14ac:dyDescent="0.35">
      <c r="A1914" s="12"/>
      <c r="B1914" s="12"/>
      <c r="C1914" s="12"/>
      <c r="D1914" s="12"/>
      <c r="E1914" s="12"/>
      <c r="F1914" s="12"/>
      <c r="G1914" s="12"/>
      <c r="H1914" s="12"/>
      <c r="I1914" s="12"/>
      <c r="J1914" s="12"/>
      <c r="K1914" s="12"/>
      <c r="L1914" s="12"/>
      <c r="M1914" s="12"/>
      <c r="N1914" s="12"/>
      <c r="O1914" s="12"/>
      <c r="P1914" s="12"/>
      <c r="Q1914" s="12"/>
      <c r="R1914" s="12"/>
      <c r="S1914" s="12"/>
      <c r="T1914" s="12"/>
      <c r="U1914" s="12"/>
      <c r="V1914" s="12"/>
      <c r="W1914" s="12">
        <f ca="1">INDEX(P$10:P$6003,UsefulSeries!$I1908)</f>
        <v>0</v>
      </c>
      <c r="X1914" s="12">
        <f ca="1">INDEX(Q$10:Q$6003,UsefulSeries!$I1908)</f>
        <v>0</v>
      </c>
      <c r="Y1914" s="12">
        <f ca="1">INDEX(R$10:R$6003,UsefulSeries!$I1908)</f>
        <v>0</v>
      </c>
      <c r="Z1914" s="12">
        <f ca="1">INDEX(S$10:S$6003,UsefulSeries!$I1908)</f>
        <v>0</v>
      </c>
      <c r="AA1914" s="12">
        <f ca="1">INDEX(T$10:T$6003,UsefulSeries!$I1908)</f>
        <v>18.398939895374209</v>
      </c>
      <c r="AB1914" s="12">
        <f ca="1">INDEX(U$10:U$6003,UsefulSeries!$I1908)</f>
        <v>0.37041639631647999</v>
      </c>
      <c r="AC1914" s="12">
        <f>INDEX( K$10:K$6003,UsefulSeries!$I1908)</f>
        <v>0.35375479056575104</v>
      </c>
      <c r="AD1914" s="12">
        <f>INDEX(L$10:L$6003,UsefulSeries!$I1908)</f>
        <v>0</v>
      </c>
      <c r="AE1914" s="12"/>
      <c r="AF1914" s="12"/>
      <c r="AG1914" s="12"/>
      <c r="AH1914" s="12"/>
      <c r="AI1914" s="12"/>
      <c r="AJ1914" s="12"/>
      <c r="AK1914" s="12"/>
      <c r="AL1914" s="12"/>
      <c r="AM1914" s="12"/>
      <c r="AN1914" s="12">
        <f t="shared" ca="1" si="279"/>
        <v>0</v>
      </c>
      <c r="AO1914" s="12">
        <f t="shared" ca="1" si="280"/>
        <v>0</v>
      </c>
      <c r="AP1914" s="12">
        <f t="shared" ca="1" si="281"/>
        <v>0</v>
      </c>
      <c r="AQ1914" s="12">
        <f t="shared" ca="1" si="282"/>
        <v>0</v>
      </c>
      <c r="AR1914" s="12">
        <f t="shared" ca="1" si="283"/>
        <v>18.398939895374209</v>
      </c>
      <c r="AS1914" s="12">
        <f t="shared" ca="1" si="284"/>
        <v>0.37041639631647999</v>
      </c>
      <c r="AT1914" s="12">
        <f t="shared" si="285"/>
        <v>0.35375479056575104</v>
      </c>
      <c r="AU1914" s="12">
        <f t="shared" si="286"/>
        <v>0</v>
      </c>
      <c r="AV1914" s="12"/>
      <c r="AW1914" s="12">
        <f ca="1">INDEX(I$10:I$6003,UsefulSeries!$I1908)</f>
        <v>1.9621950215958625E-2</v>
      </c>
      <c r="AX1914" s="12"/>
      <c r="AY1914" s="12"/>
      <c r="AZ1914" s="12">
        <f ca="1"/>
        <v>0.37041639631647999</v>
      </c>
      <c r="BA1914" s="12"/>
      <c r="BB1914" s="12">
        <f t="shared" ca="1" si="278"/>
        <v>0.37041639631647999</v>
      </c>
      <c r="BC1914" s="12"/>
      <c r="BD1914" s="38">
        <f ca="1"/>
        <v>1.9907786329736766E-2</v>
      </c>
    </row>
    <row r="1915" spans="1:56" x14ac:dyDescent="0.35">
      <c r="A1915" s="12"/>
      <c r="B1915" s="12"/>
      <c r="C1915" s="12"/>
      <c r="D1915" s="12"/>
      <c r="E1915" s="12"/>
      <c r="F1915" s="12"/>
      <c r="G1915" s="12"/>
      <c r="H1915" s="12"/>
      <c r="I1915" s="12"/>
      <c r="J1915" s="12"/>
      <c r="K1915" s="12"/>
      <c r="L1915" s="12"/>
      <c r="M1915" s="12"/>
      <c r="N1915" s="12"/>
      <c r="O1915" s="12"/>
      <c r="P1915" s="12"/>
      <c r="Q1915" s="12"/>
      <c r="R1915" s="12"/>
      <c r="S1915" s="12"/>
      <c r="T1915" s="12"/>
      <c r="U1915" s="12"/>
      <c r="V1915" s="12"/>
      <c r="W1915" s="12">
        <f ca="1">INDEX(P$11:P$6003,UsefulSeries!$I1908)</f>
        <v>0</v>
      </c>
      <c r="X1915" s="12">
        <f ca="1">INDEX(Q$11:Q$6003,UsefulSeries!$I1908)</f>
        <v>0</v>
      </c>
      <c r="Y1915" s="12">
        <f ca="1">INDEX(R$11:R$6003,UsefulSeries!$I1908)</f>
        <v>0</v>
      </c>
      <c r="Z1915" s="12">
        <f ca="1">INDEX(S$11:S$6003,UsefulSeries!$I1908)</f>
        <v>0</v>
      </c>
      <c r="AA1915" s="12">
        <f ca="1">INDEX(T$11:T$6003,UsefulSeries!$I1908)</f>
        <v>0.37041639631648005</v>
      </c>
      <c r="AB1915" s="12">
        <f ca="1">INDEX(U$11:U$6003,UsefulSeries!$I1908)</f>
        <v>14.320400331885008</v>
      </c>
      <c r="AC1915" s="12">
        <f>INDEX( K$11:K$6003,UsefulSeries!$I1908)</f>
        <v>0</v>
      </c>
      <c r="AD1915" s="12">
        <f>INDEX(L$11:L$6003,UsefulSeries!$I1908)</f>
        <v>0.35375479056575104</v>
      </c>
      <c r="AE1915" s="12"/>
      <c r="AF1915" s="12"/>
      <c r="AG1915" s="12"/>
      <c r="AH1915" s="12"/>
      <c r="AI1915" s="12"/>
      <c r="AJ1915" s="12"/>
      <c r="AK1915" s="12"/>
      <c r="AL1915" s="12"/>
      <c r="AM1915" s="12"/>
      <c r="AN1915" s="12">
        <f t="shared" ca="1" si="279"/>
        <v>0</v>
      </c>
      <c r="AO1915" s="12">
        <f t="shared" ca="1" si="280"/>
        <v>0</v>
      </c>
      <c r="AP1915" s="12">
        <f t="shared" ca="1" si="281"/>
        <v>0</v>
      </c>
      <c r="AQ1915" s="12">
        <f t="shared" ca="1" si="282"/>
        <v>0</v>
      </c>
      <c r="AR1915" s="12">
        <f t="shared" ca="1" si="283"/>
        <v>0.37041639631648005</v>
      </c>
      <c r="AS1915" s="12">
        <f t="shared" ca="1" si="284"/>
        <v>14.320400331885008</v>
      </c>
      <c r="AT1915" s="12">
        <f t="shared" si="285"/>
        <v>0</v>
      </c>
      <c r="AU1915" s="12">
        <f t="shared" si="286"/>
        <v>0.35375479056575104</v>
      </c>
      <c r="AV1915" s="12"/>
      <c r="AW1915" s="12">
        <f ca="1">INDEX(I$11:I$6003,UsefulSeries!$I1908)</f>
        <v>2.5358795551282034E-2</v>
      </c>
      <c r="AX1915" s="12"/>
      <c r="AY1915" s="12"/>
      <c r="AZ1915" s="12">
        <f ca="1"/>
        <v>0.37041639631648005</v>
      </c>
      <c r="BA1915" s="12"/>
      <c r="BB1915" s="12">
        <f t="shared" ca="1" si="278"/>
        <v>0.37041639631648005</v>
      </c>
      <c r="BC1915" s="12"/>
      <c r="BD1915" s="38">
        <f ca="1"/>
        <v>2.383548063824532E-2</v>
      </c>
    </row>
    <row r="1916" spans="1:56" x14ac:dyDescent="0.35">
      <c r="A1916" s="12"/>
      <c r="B1916" s="12"/>
      <c r="C1916" s="12"/>
      <c r="D1916" s="12"/>
      <c r="E1916" s="12"/>
      <c r="F1916" s="12"/>
      <c r="G1916" s="12"/>
      <c r="H1916" s="12"/>
      <c r="I1916" s="12"/>
      <c r="J1916" s="12"/>
      <c r="K1916" s="12"/>
      <c r="L1916" s="12"/>
      <c r="M1916" s="12"/>
      <c r="N1916" s="12"/>
      <c r="O1916" s="12"/>
      <c r="P1916" s="12"/>
      <c r="Q1916" s="12"/>
      <c r="R1916" s="12"/>
      <c r="S1916" s="12"/>
      <c r="T1916" s="12"/>
      <c r="U1916" s="12"/>
      <c r="V1916" s="12"/>
      <c r="W1916" s="12"/>
      <c r="X1916" s="12"/>
      <c r="Y1916" s="12"/>
      <c r="Z1916" s="12"/>
      <c r="AA1916" s="12"/>
      <c r="AB1916" s="12"/>
      <c r="AC1916" s="12"/>
      <c r="AD1916" s="12"/>
      <c r="AE1916" s="12">
        <f t="array" ref="AE1916:AJ1917">TRANSPOSE(AC1910:AD1915)</f>
        <v>-0.58252013303844274</v>
      </c>
      <c r="AF1916" s="12">
        <v>-0.58252013303844274</v>
      </c>
      <c r="AG1916" s="12">
        <v>6.3725076395806254E-2</v>
      </c>
      <c r="AH1916" s="12">
        <v>0</v>
      </c>
      <c r="AI1916" s="12">
        <v>0.35375479056575104</v>
      </c>
      <c r="AJ1916" s="12">
        <v>0</v>
      </c>
      <c r="AK1916" s="12"/>
      <c r="AL1916" s="12"/>
      <c r="AM1916" s="12"/>
      <c r="AN1916" s="12">
        <f t="shared" si="279"/>
        <v>-0.58252013303844274</v>
      </c>
      <c r="AO1916" s="12">
        <f t="shared" si="280"/>
        <v>-0.58252013303844274</v>
      </c>
      <c r="AP1916" s="12">
        <f t="shared" si="281"/>
        <v>6.3725076395806254E-2</v>
      </c>
      <c r="AQ1916" s="12">
        <f t="shared" si="282"/>
        <v>0</v>
      </c>
      <c r="AR1916" s="12">
        <f t="shared" si="283"/>
        <v>0.35375479056575104</v>
      </c>
      <c r="AS1916" s="12">
        <f t="shared" si="284"/>
        <v>0</v>
      </c>
      <c r="AT1916" s="12">
        <f t="shared" si="285"/>
        <v>0</v>
      </c>
      <c r="AU1916" s="12">
        <f t="shared" si="286"/>
        <v>0</v>
      </c>
      <c r="AV1916" s="12"/>
      <c r="AW1916" s="12"/>
      <c r="AX1916" s="12">
        <f>INDEX($N$6:$N$6003,UsefulSeries!$K1908)</f>
        <v>2.0183392183795723E-3</v>
      </c>
      <c r="AY1916" s="12"/>
      <c r="AZ1916" s="12"/>
      <c r="BA1916" s="12"/>
      <c r="BB1916" s="12">
        <f t="shared" si="278"/>
        <v>2.0183392183795723E-3</v>
      </c>
      <c r="BC1916" s="12"/>
      <c r="BD1916" s="38">
        <f ca="1"/>
        <v>-1.3271398103983126E-2</v>
      </c>
    </row>
    <row r="1917" spans="1:56" x14ac:dyDescent="0.35">
      <c r="A1917" s="12"/>
      <c r="B1917" s="12"/>
      <c r="C1917" s="12"/>
      <c r="D1917" s="12"/>
      <c r="E1917" s="12"/>
      <c r="F1917" s="12"/>
      <c r="G1917" s="12"/>
      <c r="H1917" s="12"/>
      <c r="I1917" s="12"/>
      <c r="J1917" s="12"/>
      <c r="K1917" s="12"/>
      <c r="L1917" s="12"/>
      <c r="M1917" s="12"/>
      <c r="N1917" s="12"/>
      <c r="O1917" s="12"/>
      <c r="P1917" s="12"/>
      <c r="Q1917" s="12"/>
      <c r="R1917" s="12"/>
      <c r="S1917" s="12"/>
      <c r="T1917" s="12"/>
      <c r="U1917" s="12"/>
      <c r="V1917" s="12"/>
      <c r="W1917" s="12"/>
      <c r="X1917" s="12"/>
      <c r="Y1917" s="12"/>
      <c r="Z1917" s="12"/>
      <c r="AA1917" s="12"/>
      <c r="AB1917" s="12"/>
      <c r="AC1917" s="12"/>
      <c r="AD1917" s="12"/>
      <c r="AE1917" s="12">
        <v>0.58252013303844274</v>
      </c>
      <c r="AF1917" s="12">
        <v>0</v>
      </c>
      <c r="AG1917" s="12">
        <v>-6.3725076395806254E-2</v>
      </c>
      <c r="AH1917" s="12">
        <v>-6.3725076395806254E-2</v>
      </c>
      <c r="AI1917" s="12">
        <v>0</v>
      </c>
      <c r="AJ1917" s="12">
        <v>0.35375479056575104</v>
      </c>
      <c r="AK1917" s="12"/>
      <c r="AL1917" s="12"/>
      <c r="AM1917" s="12"/>
      <c r="AN1917" s="12">
        <f t="shared" si="279"/>
        <v>0.58252013303844274</v>
      </c>
      <c r="AO1917" s="12">
        <f t="shared" si="280"/>
        <v>0</v>
      </c>
      <c r="AP1917" s="12">
        <f t="shared" si="281"/>
        <v>-6.3725076395806254E-2</v>
      </c>
      <c r="AQ1917" s="12">
        <f t="shared" si="282"/>
        <v>-6.3725076395806254E-2</v>
      </c>
      <c r="AR1917" s="12">
        <f t="shared" si="283"/>
        <v>0</v>
      </c>
      <c r="AS1917" s="12">
        <f t="shared" si="284"/>
        <v>0.35375479056575104</v>
      </c>
      <c r="AT1917" s="12">
        <f t="shared" si="285"/>
        <v>0</v>
      </c>
      <c r="AU1917" s="12">
        <f t="shared" si="286"/>
        <v>0</v>
      </c>
      <c r="AV1917" s="12"/>
      <c r="AW1917" s="12"/>
      <c r="AX1917" s="12">
        <f>INDEX('Margin error adjustment'!N$7:N$6003,UsefulSeries!$K1908)</f>
        <v>-1.9507846477467838E-4</v>
      </c>
      <c r="AY1917" s="12"/>
      <c r="AZ1917" s="12"/>
      <c r="BA1917" s="12"/>
      <c r="BB1917" s="12">
        <f t="shared" si="278"/>
        <v>-1.9507846477467838E-4</v>
      </c>
      <c r="BC1917" s="12"/>
      <c r="BD1917" s="38">
        <f ca="1"/>
        <v>6.1366238937133333E-2</v>
      </c>
    </row>
    <row r="1918" spans="1:56" x14ac:dyDescent="0.35">
      <c r="A1918" s="12"/>
      <c r="B1918" s="12"/>
      <c r="C1918" s="12"/>
      <c r="D1918" s="12"/>
      <c r="E1918" s="12"/>
      <c r="F1918" s="12"/>
      <c r="G1918" s="12"/>
      <c r="H1918" s="12"/>
      <c r="I1918" s="12"/>
      <c r="J1918" s="12"/>
      <c r="K1918" s="12"/>
      <c r="L1918" s="12"/>
      <c r="M1918" s="12"/>
      <c r="N1918" s="12"/>
      <c r="O1918" s="12"/>
      <c r="P1918" s="12"/>
      <c r="Q1918" s="12"/>
      <c r="R1918" s="12"/>
      <c r="S1918" s="12"/>
      <c r="T1918" s="12"/>
      <c r="U1918" s="12"/>
      <c r="V1918" s="12"/>
      <c r="W1918" s="12">
        <f ca="1">INDEX(P$6:P$6003,UsefulSeries!$I1916)</f>
        <v>39.341971529111206</v>
      </c>
      <c r="X1918" s="12">
        <f ca="1">INDEX(Q$6:Q$6003,UsefulSeries!$I1916)</f>
        <v>0.60050832678901933</v>
      </c>
      <c r="Y1918" s="12">
        <f ca="1">INDEX(R$6:R$6003,UsefulSeries!$I1916)</f>
        <v>0</v>
      </c>
      <c r="Z1918" s="12">
        <f ca="1">INDEX(S$6:S$6003,UsefulSeries!$I1916)</f>
        <v>0</v>
      </c>
      <c r="AA1918" s="12">
        <f ca="1">INDEX(T$6:T$6003,UsefulSeries!$I1916)</f>
        <v>0</v>
      </c>
      <c r="AB1918" s="12">
        <f ca="1">INDEX(U$6:U$6003,UsefulSeries!$I1916)</f>
        <v>0</v>
      </c>
      <c r="AC1918" s="12">
        <f>INDEX( K$6:K$6003,UsefulSeries!$I1916)</f>
        <v>-0.58453847225682232</v>
      </c>
      <c r="AD1918" s="12">
        <f>INDEX(L$6:L$6003,UsefulSeries!$I1916)</f>
        <v>0.58453847225682232</v>
      </c>
      <c r="AE1918" s="12"/>
      <c r="AF1918" s="12"/>
      <c r="AG1918" s="12"/>
      <c r="AH1918" s="12"/>
      <c r="AI1918" s="12"/>
      <c r="AJ1918" s="12"/>
      <c r="AK1918" s="12"/>
      <c r="AL1918" s="12"/>
      <c r="AM1918" s="12"/>
      <c r="AN1918" s="12">
        <f t="shared" ca="1" si="279"/>
        <v>39.341971529111206</v>
      </c>
      <c r="AO1918" s="12">
        <f t="shared" ca="1" si="280"/>
        <v>0.60050832678901933</v>
      </c>
      <c r="AP1918" s="12">
        <f t="shared" ca="1" si="281"/>
        <v>0</v>
      </c>
      <c r="AQ1918" s="12">
        <f t="shared" ca="1" si="282"/>
        <v>0</v>
      </c>
      <c r="AR1918" s="12">
        <f t="shared" ca="1" si="283"/>
        <v>0</v>
      </c>
      <c r="AS1918" s="12">
        <f t="shared" ca="1" si="284"/>
        <v>0</v>
      </c>
      <c r="AT1918" s="12">
        <f t="shared" si="285"/>
        <v>-0.58453847225682232</v>
      </c>
      <c r="AU1918" s="12">
        <f t="shared" si="286"/>
        <v>0.58453847225682232</v>
      </c>
      <c r="AV1918" s="12"/>
      <c r="AW1918" s="12">
        <f ca="1">INDEX(I$6:I$6003,UsefulSeries!$I1916)</f>
        <v>1.5088187795183347E-2</v>
      </c>
      <c r="AX1918" s="12"/>
      <c r="AY1918" s="12"/>
      <c r="AZ1918" s="12">
        <f t="array" aca="1" ref="AZ1918:AZ1923" ca="1">MMULT(W1918:AB1923,AW1918:AW1923)</f>
        <v>0.60050832678901933</v>
      </c>
      <c r="BA1918" s="12"/>
      <c r="BB1918" s="12">
        <f t="shared" ca="1" si="278"/>
        <v>0.60050832678901933</v>
      </c>
      <c r="BC1918" s="12"/>
      <c r="BD1918" s="38">
        <f t="array" aca="1" ref="BD1918:BD1925" ca="1">MMULT(MINVERSE(AN1918:AU1925),BB1918:BB1925)</f>
        <v>1.4524567495448672E-2</v>
      </c>
    </row>
    <row r="1919" spans="1:56" x14ac:dyDescent="0.35">
      <c r="A1919" s="12"/>
      <c r="B1919" s="12"/>
      <c r="C1919" s="12"/>
      <c r="D1919" s="12"/>
      <c r="E1919" s="12"/>
      <c r="F1919" s="12"/>
      <c r="G1919" s="12"/>
      <c r="H1919" s="12"/>
      <c r="I1919" s="12"/>
      <c r="J1919" s="12"/>
      <c r="K1919" s="12"/>
      <c r="L1919" s="12"/>
      <c r="M1919" s="12"/>
      <c r="N1919" s="12"/>
      <c r="O1919" s="12"/>
      <c r="P1919" s="12"/>
      <c r="Q1919" s="12"/>
      <c r="R1919" s="12"/>
      <c r="S1919" s="12"/>
      <c r="T1919" s="12"/>
      <c r="U1919" s="12"/>
      <c r="V1919" s="12"/>
      <c r="W1919" s="12">
        <f ca="1">INDEX(P$7:P$6003,UsefulSeries!$I1916)</f>
        <v>0.60050832678901933</v>
      </c>
      <c r="X1919" s="12">
        <f ca="1">INDEX(Q$7:Q$6003,UsefulSeries!$I1916)</f>
        <v>51.404733948034277</v>
      </c>
      <c r="Y1919" s="12">
        <f ca="1">INDEX(R$7:R$6003,UsefulSeries!$I1916)</f>
        <v>0</v>
      </c>
      <c r="Z1919" s="12">
        <f ca="1">INDEX(S$7:S$6003,UsefulSeries!$I1916)</f>
        <v>0</v>
      </c>
      <c r="AA1919" s="12">
        <f ca="1">INDEX(T$7:T$6003,UsefulSeries!$I1916)</f>
        <v>0</v>
      </c>
      <c r="AB1919" s="12">
        <f ca="1">INDEX(U$7:U$6003,UsefulSeries!$I1916)</f>
        <v>0</v>
      </c>
      <c r="AC1919" s="12">
        <f>INDEX( K$7:K$6003,UsefulSeries!$I1916,1)</f>
        <v>-0.58453847225682232</v>
      </c>
      <c r="AD1919" s="12">
        <f>INDEX(L$7:L$6003,UsefulSeries!$I1916,1)</f>
        <v>0</v>
      </c>
      <c r="AE1919" s="12"/>
      <c r="AF1919" s="12"/>
      <c r="AG1919" s="12"/>
      <c r="AH1919" s="12"/>
      <c r="AI1919" s="12"/>
      <c r="AJ1919" s="12"/>
      <c r="AK1919" s="12"/>
      <c r="AL1919" s="12"/>
      <c r="AM1919" s="12"/>
      <c r="AN1919" s="12">
        <f t="shared" ca="1" si="279"/>
        <v>0.60050832678901933</v>
      </c>
      <c r="AO1919" s="12">
        <f t="shared" ca="1" si="280"/>
        <v>51.404733948034277</v>
      </c>
      <c r="AP1919" s="12">
        <f t="shared" ca="1" si="281"/>
        <v>0</v>
      </c>
      <c r="AQ1919" s="12">
        <f t="shared" ca="1" si="282"/>
        <v>0</v>
      </c>
      <c r="AR1919" s="12">
        <f t="shared" ca="1" si="283"/>
        <v>0</v>
      </c>
      <c r="AS1919" s="12">
        <f t="shared" ca="1" si="284"/>
        <v>0</v>
      </c>
      <c r="AT1919" s="12">
        <f t="shared" si="285"/>
        <v>-0.58453847225682232</v>
      </c>
      <c r="AU1919" s="12">
        <f t="shared" si="286"/>
        <v>0</v>
      </c>
      <c r="AV1919" s="12"/>
      <c r="AW1919" s="12">
        <f ca="1">INDEX(I$7:I$6003,UsefulSeries!$I1916)</f>
        <v>1.1505705777599348E-2</v>
      </c>
      <c r="AX1919" s="12"/>
      <c r="AY1919" s="12"/>
      <c r="AZ1919" s="12">
        <f ca="1"/>
        <v>0.60050832678901933</v>
      </c>
      <c r="BA1919" s="12"/>
      <c r="BB1919" s="12">
        <f t="shared" ca="1" si="278"/>
        <v>0.60050832678901933</v>
      </c>
      <c r="BC1919" s="12"/>
      <c r="BD1919" s="38">
        <f ca="1"/>
        <v>1.2184046788025996E-2</v>
      </c>
    </row>
    <row r="1920" spans="1:56" x14ac:dyDescent="0.35">
      <c r="A1920" s="12"/>
      <c r="B1920" s="12"/>
      <c r="C1920" s="12"/>
      <c r="D1920" s="12"/>
      <c r="E1920" s="12"/>
      <c r="F1920" s="12"/>
      <c r="G1920" s="12"/>
      <c r="H1920" s="12"/>
      <c r="I1920" s="12"/>
      <c r="J1920" s="12"/>
      <c r="K1920" s="12"/>
      <c r="L1920" s="12"/>
      <c r="M1920" s="12"/>
      <c r="N1920" s="12"/>
      <c r="O1920" s="12"/>
      <c r="P1920" s="12"/>
      <c r="Q1920" s="12"/>
      <c r="R1920" s="12"/>
      <c r="S1920" s="12"/>
      <c r="T1920" s="12"/>
      <c r="U1920" s="12"/>
      <c r="V1920" s="12"/>
      <c r="W1920" s="12">
        <f ca="1">INDEX(P$8:P$6003,UsefulSeries!$I1916)</f>
        <v>0</v>
      </c>
      <c r="X1920" s="12">
        <f ca="1">INDEX(Q$8:Q$6003,UsefulSeries!$I1916)</f>
        <v>0</v>
      </c>
      <c r="Y1920" s="12">
        <f ca="1">INDEX(R$8:R$6003,UsefulSeries!$I1916)</f>
        <v>0.51150903246156199</v>
      </c>
      <c r="Z1920" s="12">
        <f ca="1">INDEX(S$8:S$6003,UsefulSeries!$I1916)</f>
        <v>8.4953382898197094E-2</v>
      </c>
      <c r="AA1920" s="12">
        <f ca="1">INDEX(T$8:T$6003,UsefulSeries!$I1916)</f>
        <v>0</v>
      </c>
      <c r="AB1920" s="12">
        <f ca="1">INDEX(U$8:U$6003,UsefulSeries!$I1916)</f>
        <v>0</v>
      </c>
      <c r="AC1920" s="12">
        <f>INDEX( K$8:K$6003,UsefulSeries!$I1916)</f>
        <v>6.3529997931031576E-2</v>
      </c>
      <c r="AD1920" s="12">
        <f>INDEX(L$8:L$6003,UsefulSeries!$I1916)</f>
        <v>-6.3529997931031576E-2</v>
      </c>
      <c r="AE1920" s="12"/>
      <c r="AF1920" s="12"/>
      <c r="AG1920" s="12"/>
      <c r="AH1920" s="12"/>
      <c r="AI1920" s="12"/>
      <c r="AJ1920" s="12"/>
      <c r="AK1920" s="12"/>
      <c r="AL1920" s="12"/>
      <c r="AM1920" s="12"/>
      <c r="AN1920" s="12">
        <f t="shared" ca="1" si="279"/>
        <v>0</v>
      </c>
      <c r="AO1920" s="12">
        <f t="shared" ca="1" si="280"/>
        <v>0</v>
      </c>
      <c r="AP1920" s="12">
        <f t="shared" ca="1" si="281"/>
        <v>0.51150903246156199</v>
      </c>
      <c r="AQ1920" s="12">
        <f t="shared" ca="1" si="282"/>
        <v>8.4953382898197094E-2</v>
      </c>
      <c r="AR1920" s="12">
        <f t="shared" ca="1" si="283"/>
        <v>0</v>
      </c>
      <c r="AS1920" s="12">
        <f t="shared" ca="1" si="284"/>
        <v>0</v>
      </c>
      <c r="AT1920" s="12">
        <f t="shared" si="285"/>
        <v>6.3529997931031576E-2</v>
      </c>
      <c r="AU1920" s="12">
        <f t="shared" si="286"/>
        <v>-6.3529997931031576E-2</v>
      </c>
      <c r="AV1920" s="12"/>
      <c r="AW1920" s="12">
        <f ca="1">INDEX(I$8:I$6003,UsefulSeries!$I1916)</f>
        <v>0.14893718556081204</v>
      </c>
      <c r="AX1920" s="12"/>
      <c r="AY1920" s="12"/>
      <c r="AZ1920" s="12">
        <f ca="1"/>
        <v>8.4953382898197108E-2</v>
      </c>
      <c r="BA1920" s="12"/>
      <c r="BB1920" s="12">
        <f t="shared" ca="1" si="278"/>
        <v>8.4953382898197108E-2</v>
      </c>
      <c r="BC1920" s="12"/>
      <c r="BD1920" s="38">
        <f ca="1"/>
        <v>0.15217625176289898</v>
      </c>
    </row>
    <row r="1921" spans="1:56" x14ac:dyDescent="0.35">
      <c r="A1921" s="12"/>
      <c r="B1921" s="12"/>
      <c r="C1921" s="12"/>
      <c r="D1921" s="12"/>
      <c r="E1921" s="12"/>
      <c r="F1921" s="12"/>
      <c r="G1921" s="12"/>
      <c r="H1921" s="12"/>
      <c r="I1921" s="12"/>
      <c r="J1921" s="12"/>
      <c r="K1921" s="12"/>
      <c r="L1921" s="12"/>
      <c r="M1921" s="12"/>
      <c r="N1921" s="12"/>
      <c r="O1921" s="12"/>
      <c r="P1921" s="12"/>
      <c r="Q1921" s="12"/>
      <c r="R1921" s="12"/>
      <c r="S1921" s="12"/>
      <c r="T1921" s="12"/>
      <c r="U1921" s="12"/>
      <c r="V1921" s="12"/>
      <c r="W1921" s="12">
        <f ca="1">INDEX(P$9:P$6003,UsefulSeries!$I1916)</f>
        <v>0</v>
      </c>
      <c r="X1921" s="12">
        <f ca="1">INDEX(Q$9:Q$6003,UsefulSeries!$I1916)</f>
        <v>0</v>
      </c>
      <c r="Y1921" s="12">
        <f ca="1">INDEX(R$9:R$6003,UsefulSeries!$I1916)</f>
        <v>8.4953382898197094E-2</v>
      </c>
      <c r="Z1921" s="12">
        <f ca="1">INDEX(S$9:S$6003,UsefulSeries!$I1916)</f>
        <v>0.70031001515897451</v>
      </c>
      <c r="AA1921" s="12">
        <f ca="1">INDEX(T$9:T$6003,UsefulSeries!$I1916)</f>
        <v>0</v>
      </c>
      <c r="AB1921" s="12">
        <f ca="1">INDEX(U$9:U$6003,UsefulSeries!$I1916)</f>
        <v>0</v>
      </c>
      <c r="AC1921" s="12">
        <f>INDEX( K$9:K$6003,UsefulSeries!$I1916)</f>
        <v>0</v>
      </c>
      <c r="AD1921" s="12">
        <f>INDEX(L$9:L$6003,UsefulSeries!$I1916)</f>
        <v>-6.3529997931031576E-2</v>
      </c>
      <c r="AE1921" s="12"/>
      <c r="AF1921" s="12"/>
      <c r="AG1921" s="12"/>
      <c r="AH1921" s="12"/>
      <c r="AI1921" s="12"/>
      <c r="AJ1921" s="12"/>
      <c r="AK1921" s="12"/>
      <c r="AL1921" s="12"/>
      <c r="AM1921" s="12"/>
      <c r="AN1921" s="12">
        <f t="shared" ca="1" si="279"/>
        <v>0</v>
      </c>
      <c r="AO1921" s="12">
        <f t="shared" ca="1" si="280"/>
        <v>0</v>
      </c>
      <c r="AP1921" s="12">
        <f t="shared" ca="1" si="281"/>
        <v>8.4953382898197094E-2</v>
      </c>
      <c r="AQ1921" s="12">
        <f t="shared" ca="1" si="282"/>
        <v>0.70031001515897451</v>
      </c>
      <c r="AR1921" s="12">
        <f t="shared" ca="1" si="283"/>
        <v>0</v>
      </c>
      <c r="AS1921" s="12">
        <f t="shared" ca="1" si="284"/>
        <v>0</v>
      </c>
      <c r="AT1921" s="12">
        <f t="shared" si="285"/>
        <v>0</v>
      </c>
      <c r="AU1921" s="12">
        <f t="shared" si="286"/>
        <v>-6.3529997931031576E-2</v>
      </c>
      <c r="AV1921" s="12"/>
      <c r="AW1921" s="12">
        <f ca="1">INDEX(I$9:I$6003,UsefulSeries!$I1916)</f>
        <v>0.10324094126949893</v>
      </c>
      <c r="AX1921" s="12"/>
      <c r="AY1921" s="12"/>
      <c r="AZ1921" s="12">
        <f ca="1"/>
        <v>8.4953382898197094E-2</v>
      </c>
      <c r="BA1921" s="12"/>
      <c r="BB1921" s="12">
        <f t="shared" ca="1" si="278"/>
        <v>8.4953382898197094E-2</v>
      </c>
      <c r="BC1921" s="12"/>
      <c r="BD1921" s="38">
        <f ca="1"/>
        <v>0.11158514728442695</v>
      </c>
    </row>
    <row r="1922" spans="1:56" x14ac:dyDescent="0.35">
      <c r="A1922" s="12"/>
      <c r="B1922" s="12"/>
      <c r="C1922" s="12"/>
      <c r="D1922" s="12"/>
      <c r="E1922" s="12"/>
      <c r="F1922" s="12"/>
      <c r="G1922" s="12"/>
      <c r="H1922" s="12"/>
      <c r="I1922" s="12"/>
      <c r="J1922" s="12"/>
      <c r="K1922" s="12"/>
      <c r="L1922" s="12"/>
      <c r="M1922" s="12"/>
      <c r="N1922" s="12"/>
      <c r="O1922" s="12"/>
      <c r="P1922" s="12"/>
      <c r="Q1922" s="12"/>
      <c r="R1922" s="12"/>
      <c r="S1922" s="12"/>
      <c r="T1922" s="12"/>
      <c r="U1922" s="12"/>
      <c r="V1922" s="12"/>
      <c r="W1922" s="12">
        <f ca="1">INDEX(P$10:P$6003,UsefulSeries!$I1916)</f>
        <v>0</v>
      </c>
      <c r="X1922" s="12">
        <f ca="1">INDEX(Q$10:Q$6003,UsefulSeries!$I1916)</f>
        <v>0</v>
      </c>
      <c r="Y1922" s="12">
        <f ca="1">INDEX(R$10:R$6003,UsefulSeries!$I1916)</f>
        <v>0</v>
      </c>
      <c r="Z1922" s="12">
        <f ca="1">INDEX(S$10:S$6003,UsefulSeries!$I1916)</f>
        <v>0</v>
      </c>
      <c r="AA1922" s="12">
        <f ca="1">INDEX(T$10:T$6003,UsefulSeries!$I1916)</f>
        <v>19.419899131994484</v>
      </c>
      <c r="AB1922" s="12">
        <f ca="1">INDEX(U$10:U$6003,UsefulSeries!$I1916)</f>
        <v>0.36855616207039527</v>
      </c>
      <c r="AC1922" s="12">
        <f>INDEX( K$10:K$6003,UsefulSeries!$I1916)</f>
        <v>0.35193152981214609</v>
      </c>
      <c r="AD1922" s="12">
        <f>INDEX(L$10:L$6003,UsefulSeries!$I1916)</f>
        <v>0</v>
      </c>
      <c r="AE1922" s="12"/>
      <c r="AF1922" s="12"/>
      <c r="AG1922" s="12"/>
      <c r="AH1922" s="12"/>
      <c r="AI1922" s="12"/>
      <c r="AJ1922" s="12"/>
      <c r="AK1922" s="12"/>
      <c r="AL1922" s="12"/>
      <c r="AM1922" s="12"/>
      <c r="AN1922" s="12">
        <f t="shared" ca="1" si="279"/>
        <v>0</v>
      </c>
      <c r="AO1922" s="12">
        <f t="shared" ca="1" si="280"/>
        <v>0</v>
      </c>
      <c r="AP1922" s="12">
        <f t="shared" ca="1" si="281"/>
        <v>0</v>
      </c>
      <c r="AQ1922" s="12">
        <f t="shared" ca="1" si="282"/>
        <v>0</v>
      </c>
      <c r="AR1922" s="12">
        <f t="shared" ca="1" si="283"/>
        <v>19.419899131994484</v>
      </c>
      <c r="AS1922" s="12">
        <f t="shared" ca="1" si="284"/>
        <v>0.36855616207039527</v>
      </c>
      <c r="AT1922" s="12">
        <f t="shared" si="285"/>
        <v>0.35193152981214609</v>
      </c>
      <c r="AU1922" s="12">
        <f t="shared" si="286"/>
        <v>0</v>
      </c>
      <c r="AV1922" s="12"/>
      <c r="AW1922" s="12">
        <f ca="1">INDEX(I$10:I$6003,UsefulSeries!$I1916)</f>
        <v>1.8472793774577057E-2</v>
      </c>
      <c r="AX1922" s="12"/>
      <c r="AY1922" s="12"/>
      <c r="AZ1922" s="12">
        <f ca="1"/>
        <v>0.36855616207039521</v>
      </c>
      <c r="BA1922" s="12"/>
      <c r="BB1922" s="12">
        <f t="shared" ca="1" si="278"/>
        <v>0.36855616207039521</v>
      </c>
      <c r="BC1922" s="12"/>
      <c r="BD1922" s="38">
        <f ca="1"/>
        <v>1.7449063611144434E-2</v>
      </c>
    </row>
    <row r="1923" spans="1:56" x14ac:dyDescent="0.35">
      <c r="A1923" s="12"/>
      <c r="B1923" s="12"/>
      <c r="C1923" s="12"/>
      <c r="D1923" s="12"/>
      <c r="E1923" s="12"/>
      <c r="F1923" s="12"/>
      <c r="G1923" s="12"/>
      <c r="H1923" s="12"/>
      <c r="I1923" s="12"/>
      <c r="J1923" s="12"/>
      <c r="K1923" s="12"/>
      <c r="L1923" s="12"/>
      <c r="M1923" s="12"/>
      <c r="N1923" s="12"/>
      <c r="O1923" s="12"/>
      <c r="P1923" s="12"/>
      <c r="Q1923" s="12"/>
      <c r="R1923" s="12"/>
      <c r="S1923" s="12"/>
      <c r="T1923" s="12"/>
      <c r="U1923" s="12"/>
      <c r="V1923" s="12"/>
      <c r="W1923" s="12">
        <f ca="1">INDEX(P$11:P$6003,UsefulSeries!$I1916)</f>
        <v>0</v>
      </c>
      <c r="X1923" s="12">
        <f ca="1">INDEX(Q$11:Q$6003,UsefulSeries!$I1916)</f>
        <v>0</v>
      </c>
      <c r="Y1923" s="12">
        <f ca="1">INDEX(R$11:R$6003,UsefulSeries!$I1916)</f>
        <v>0</v>
      </c>
      <c r="Z1923" s="12">
        <f ca="1">INDEX(S$11:S$6003,UsefulSeries!$I1916)</f>
        <v>0</v>
      </c>
      <c r="AA1923" s="12">
        <f ca="1">INDEX(T$11:T$6003,UsefulSeries!$I1916)</f>
        <v>0.36855616207039527</v>
      </c>
      <c r="AB1923" s="12">
        <f ca="1">INDEX(U$11:U$6003,UsefulSeries!$I1916)</f>
        <v>13.581844802712043</v>
      </c>
      <c r="AC1923" s="12">
        <f>INDEX( K$11:K$6003,UsefulSeries!$I1916)</f>
        <v>0</v>
      </c>
      <c r="AD1923" s="12">
        <f>INDEX(L$11:L$6003,UsefulSeries!$I1916)</f>
        <v>0.35193152981214609</v>
      </c>
      <c r="AE1923" s="12"/>
      <c r="AF1923" s="12"/>
      <c r="AG1923" s="12"/>
      <c r="AH1923" s="12"/>
      <c r="AI1923" s="12"/>
      <c r="AJ1923" s="12"/>
      <c r="AK1923" s="12"/>
      <c r="AL1923" s="12"/>
      <c r="AM1923" s="12"/>
      <c r="AN1923" s="12">
        <f t="shared" ca="1" si="279"/>
        <v>0</v>
      </c>
      <c r="AO1923" s="12">
        <f t="shared" ca="1" si="280"/>
        <v>0</v>
      </c>
      <c r="AP1923" s="12">
        <f t="shared" ca="1" si="281"/>
        <v>0</v>
      </c>
      <c r="AQ1923" s="12">
        <f t="shared" ca="1" si="282"/>
        <v>0</v>
      </c>
      <c r="AR1923" s="12">
        <f t="shared" ca="1" si="283"/>
        <v>0.36855616207039527</v>
      </c>
      <c r="AS1923" s="12">
        <f t="shared" ca="1" si="284"/>
        <v>13.581844802712043</v>
      </c>
      <c r="AT1923" s="12">
        <f t="shared" si="285"/>
        <v>0</v>
      </c>
      <c r="AU1923" s="12">
        <f t="shared" si="286"/>
        <v>0.35193152981214609</v>
      </c>
      <c r="AV1923" s="12"/>
      <c r="AW1923" s="12">
        <f ca="1">INDEX(I$11:I$6003,UsefulSeries!$I1916)</f>
        <v>2.6634666008102586E-2</v>
      </c>
      <c r="AX1923" s="12"/>
      <c r="AY1923" s="12"/>
      <c r="AZ1923" s="12">
        <f ca="1"/>
        <v>0.36855616207039521</v>
      </c>
      <c r="BA1923" s="12"/>
      <c r="BB1923" s="12">
        <f t="shared" ca="1" si="278"/>
        <v>0.36855616207039521</v>
      </c>
      <c r="BC1923" s="12"/>
      <c r="BD1923" s="38">
        <f ca="1"/>
        <v>2.4166818287907968E-2</v>
      </c>
    </row>
    <row r="1924" spans="1:56" x14ac:dyDescent="0.35">
      <c r="A1924" s="12"/>
      <c r="B1924" s="12"/>
      <c r="C1924" s="12"/>
      <c r="D1924" s="12"/>
      <c r="E1924" s="12"/>
      <c r="F1924" s="12"/>
      <c r="G1924" s="12"/>
      <c r="H1924" s="12"/>
      <c r="I1924" s="12"/>
      <c r="J1924" s="12"/>
      <c r="K1924" s="12"/>
      <c r="L1924" s="12"/>
      <c r="M1924" s="12"/>
      <c r="N1924" s="12"/>
      <c r="O1924" s="12"/>
      <c r="P1924" s="12"/>
      <c r="Q1924" s="12"/>
      <c r="R1924" s="12"/>
      <c r="S1924" s="12"/>
      <c r="T1924" s="12"/>
      <c r="U1924" s="12"/>
      <c r="V1924" s="12"/>
      <c r="W1924" s="12"/>
      <c r="X1924" s="12"/>
      <c r="Y1924" s="12"/>
      <c r="Z1924" s="12"/>
      <c r="AA1924" s="12"/>
      <c r="AB1924" s="12"/>
      <c r="AC1924" s="12"/>
      <c r="AD1924" s="12"/>
      <c r="AE1924" s="12">
        <f t="array" ref="AE1924:AJ1925">TRANSPOSE(AC1918:AD1923)</f>
        <v>-0.58453847225682232</v>
      </c>
      <c r="AF1924" s="12">
        <v>-0.58453847225682232</v>
      </c>
      <c r="AG1924" s="12">
        <v>6.3529997931031576E-2</v>
      </c>
      <c r="AH1924" s="12">
        <v>0</v>
      </c>
      <c r="AI1924" s="12">
        <v>0.35193152981214609</v>
      </c>
      <c r="AJ1924" s="12">
        <v>0</v>
      </c>
      <c r="AK1924" s="12"/>
      <c r="AL1924" s="12"/>
      <c r="AM1924" s="12"/>
      <c r="AN1924" s="12">
        <f t="shared" si="279"/>
        <v>-0.58453847225682232</v>
      </c>
      <c r="AO1924" s="12">
        <f t="shared" si="280"/>
        <v>-0.58453847225682232</v>
      </c>
      <c r="AP1924" s="12">
        <f t="shared" si="281"/>
        <v>6.3529997931031576E-2</v>
      </c>
      <c r="AQ1924" s="12">
        <f t="shared" si="282"/>
        <v>0</v>
      </c>
      <c r="AR1924" s="12">
        <f t="shared" si="283"/>
        <v>0.35193152981214609</v>
      </c>
      <c r="AS1924" s="12">
        <f t="shared" si="284"/>
        <v>0</v>
      </c>
      <c r="AT1924" s="12">
        <f t="shared" si="285"/>
        <v>0</v>
      </c>
      <c r="AU1924" s="12">
        <f t="shared" si="286"/>
        <v>0</v>
      </c>
      <c r="AV1924" s="12"/>
      <c r="AW1924" s="12"/>
      <c r="AX1924" s="12">
        <f>INDEX($N$6:$N$6003,UsefulSeries!$K1916)</f>
        <v>1.9642002074959919E-4</v>
      </c>
      <c r="AY1924" s="12"/>
      <c r="AZ1924" s="12"/>
      <c r="BA1924" s="12"/>
      <c r="BB1924" s="12">
        <f t="shared" si="278"/>
        <v>1.9642002074959919E-4</v>
      </c>
      <c r="BC1924" s="12"/>
      <c r="BD1924" s="38">
        <f ca="1"/>
        <v>5.9074778004881805E-2</v>
      </c>
    </row>
    <row r="1925" spans="1:56" x14ac:dyDescent="0.35">
      <c r="A1925" s="12"/>
      <c r="B1925" s="12"/>
      <c r="C1925" s="12"/>
      <c r="D1925" s="12"/>
      <c r="E1925" s="12"/>
      <c r="F1925" s="12"/>
      <c r="G1925" s="12"/>
      <c r="H1925" s="12"/>
      <c r="I1925" s="12"/>
      <c r="J1925" s="12"/>
      <c r="K1925" s="12"/>
      <c r="L1925" s="12"/>
      <c r="M1925" s="12"/>
      <c r="N1925" s="12"/>
      <c r="O1925" s="12"/>
      <c r="P1925" s="12"/>
      <c r="Q1925" s="12"/>
      <c r="R1925" s="12"/>
      <c r="S1925" s="12"/>
      <c r="T1925" s="12"/>
      <c r="U1925" s="12"/>
      <c r="V1925" s="12"/>
      <c r="W1925" s="12"/>
      <c r="X1925" s="12"/>
      <c r="Y1925" s="12"/>
      <c r="Z1925" s="12"/>
      <c r="AA1925" s="12"/>
      <c r="AB1925" s="12"/>
      <c r="AC1925" s="12"/>
      <c r="AD1925" s="12"/>
      <c r="AE1925" s="12">
        <v>0.58453847225682232</v>
      </c>
      <c r="AF1925" s="12">
        <v>0</v>
      </c>
      <c r="AG1925" s="12">
        <v>-6.3529997931031576E-2</v>
      </c>
      <c r="AH1925" s="12">
        <v>-6.3529997931031576E-2</v>
      </c>
      <c r="AI1925" s="12">
        <v>0</v>
      </c>
      <c r="AJ1925" s="12">
        <v>0.35193152981214609</v>
      </c>
      <c r="AK1925" s="12"/>
      <c r="AL1925" s="12"/>
      <c r="AM1925" s="12"/>
      <c r="AN1925" s="12">
        <f t="shared" si="279"/>
        <v>0.58453847225682232</v>
      </c>
      <c r="AO1925" s="12">
        <f t="shared" si="280"/>
        <v>0</v>
      </c>
      <c r="AP1925" s="12">
        <f t="shared" si="281"/>
        <v>-6.3529997931031576E-2</v>
      </c>
      <c r="AQ1925" s="12">
        <f t="shared" si="282"/>
        <v>-6.3529997931031576E-2</v>
      </c>
      <c r="AR1925" s="12">
        <f t="shared" si="283"/>
        <v>0</v>
      </c>
      <c r="AS1925" s="12">
        <f t="shared" si="284"/>
        <v>0.35193152981214609</v>
      </c>
      <c r="AT1925" s="12">
        <f t="shared" si="285"/>
        <v>0</v>
      </c>
      <c r="AU1925" s="12">
        <f t="shared" si="286"/>
        <v>0</v>
      </c>
      <c r="AV1925" s="12"/>
      <c r="AW1925" s="12"/>
      <c r="AX1925" s="12">
        <f>INDEX('Margin error adjustment'!N$7:N$6003,UsefulSeries!$K1916)</f>
        <v>2.3847268897365936E-4</v>
      </c>
      <c r="AY1925" s="12"/>
      <c r="AZ1925" s="12"/>
      <c r="BA1925" s="12"/>
      <c r="BB1925" s="12">
        <f t="shared" si="278"/>
        <v>2.3847268897365936E-4</v>
      </c>
      <c r="BC1925" s="12"/>
      <c r="BD1925" s="38">
        <f ca="1"/>
        <v>9.6311992308654504E-2</v>
      </c>
    </row>
    <row r="1926" spans="1:56" x14ac:dyDescent="0.35">
      <c r="A1926" s="12"/>
      <c r="B1926" s="12"/>
      <c r="C1926" s="12"/>
      <c r="D1926" s="12"/>
      <c r="E1926" s="12"/>
      <c r="F1926" s="12"/>
      <c r="G1926" s="12"/>
      <c r="H1926" s="12"/>
      <c r="I1926" s="12"/>
      <c r="J1926" s="12"/>
      <c r="K1926" s="12"/>
      <c r="L1926" s="12"/>
      <c r="M1926" s="12"/>
      <c r="N1926" s="12"/>
      <c r="O1926" s="12"/>
      <c r="P1926" s="12"/>
      <c r="Q1926" s="12"/>
      <c r="R1926" s="12"/>
      <c r="S1926" s="12"/>
      <c r="T1926" s="12"/>
      <c r="U1926" s="12"/>
      <c r="V1926" s="12"/>
      <c r="W1926" s="12">
        <f ca="1">INDEX(P$6:P$6003,UsefulSeries!$I1924)</f>
        <v>39.365096382177697</v>
      </c>
      <c r="X1926" s="12">
        <f ca="1">INDEX(Q$6:Q$6003,UsefulSeries!$I1924)</f>
        <v>0.60103931660341992</v>
      </c>
      <c r="Y1926" s="12">
        <f ca="1">INDEX(R$6:R$6003,UsefulSeries!$I1924)</f>
        <v>0</v>
      </c>
      <c r="Z1926" s="12">
        <f ca="1">INDEX(S$6:S$6003,UsefulSeries!$I1924)</f>
        <v>0</v>
      </c>
      <c r="AA1926" s="12">
        <f ca="1">INDEX(T$6:T$6003,UsefulSeries!$I1924)</f>
        <v>0</v>
      </c>
      <c r="AB1926" s="12">
        <f ca="1">INDEX(U$6:U$6003,UsefulSeries!$I1924)</f>
        <v>0</v>
      </c>
      <c r="AC1926" s="12">
        <f>INDEX( K$6:K$6003,UsefulSeries!$I1924)</f>
        <v>-0.58473489227757192</v>
      </c>
      <c r="AD1926" s="12">
        <f>INDEX(L$6:L$6003,UsefulSeries!$I1924)</f>
        <v>0.58473489227757192</v>
      </c>
      <c r="AE1926" s="12"/>
      <c r="AF1926" s="12"/>
      <c r="AG1926" s="12"/>
      <c r="AH1926" s="12"/>
      <c r="AI1926" s="12"/>
      <c r="AJ1926" s="12"/>
      <c r="AK1926" s="12"/>
      <c r="AL1926" s="12"/>
      <c r="AM1926" s="12"/>
      <c r="AN1926" s="12">
        <f t="shared" ca="1" si="279"/>
        <v>39.365096382177697</v>
      </c>
      <c r="AO1926" s="12">
        <f t="shared" ca="1" si="280"/>
        <v>0.60103931660341992</v>
      </c>
      <c r="AP1926" s="12">
        <f t="shared" ca="1" si="281"/>
        <v>0</v>
      </c>
      <c r="AQ1926" s="12">
        <f t="shared" ca="1" si="282"/>
        <v>0</v>
      </c>
      <c r="AR1926" s="12">
        <f t="shared" ca="1" si="283"/>
        <v>0</v>
      </c>
      <c r="AS1926" s="12">
        <f t="shared" ca="1" si="284"/>
        <v>0</v>
      </c>
      <c r="AT1926" s="12">
        <f t="shared" si="285"/>
        <v>-0.58473489227757192</v>
      </c>
      <c r="AU1926" s="12">
        <f t="shared" si="286"/>
        <v>0.58473489227757192</v>
      </c>
      <c r="AV1926" s="12"/>
      <c r="AW1926" s="12">
        <f ca="1">INDEX(I$6:I$6003,UsefulSeries!$I1924)</f>
        <v>1.5084460620012483E-2</v>
      </c>
      <c r="AX1926" s="12"/>
      <c r="AY1926" s="12"/>
      <c r="AZ1926" s="12">
        <f t="array" aca="1" ref="AZ1926:AZ1931" ca="1">MMULT(W1926:AB1931,AW1926:AW1931)</f>
        <v>0.6010393166034198</v>
      </c>
      <c r="BA1926" s="12"/>
      <c r="BB1926" s="12">
        <f t="shared" ca="1" si="278"/>
        <v>0.6010393166034198</v>
      </c>
      <c r="BC1926" s="12"/>
      <c r="BD1926" s="38">
        <f t="array" aca="1" ref="BD1926:BD1933" ca="1">MMULT(MINVERSE(AN1926:AU1933),BB1926:BB1933)</f>
        <v>1.4666545033949607E-2</v>
      </c>
    </row>
    <row r="1927" spans="1:56" x14ac:dyDescent="0.35">
      <c r="A1927" s="12"/>
      <c r="B1927" s="12"/>
      <c r="C1927" s="12"/>
      <c r="D1927" s="12"/>
      <c r="E1927" s="12"/>
      <c r="F1927" s="12"/>
      <c r="G1927" s="12"/>
      <c r="H1927" s="12"/>
      <c r="I1927" s="12"/>
      <c r="J1927" s="12"/>
      <c r="K1927" s="12"/>
      <c r="L1927" s="12"/>
      <c r="M1927" s="12"/>
      <c r="N1927" s="12"/>
      <c r="O1927" s="12"/>
      <c r="P1927" s="12"/>
      <c r="Q1927" s="12"/>
      <c r="R1927" s="12"/>
      <c r="S1927" s="12"/>
      <c r="T1927" s="12"/>
      <c r="U1927" s="12"/>
      <c r="V1927" s="12"/>
      <c r="W1927" s="12">
        <f ca="1">INDEX(P$7:P$6003,UsefulSeries!$I1924)</f>
        <v>0.60103931660341992</v>
      </c>
      <c r="X1927" s="12">
        <f ca="1">INDEX(Q$7:Q$6003,UsefulSeries!$I1924)</f>
        <v>49.156612761890059</v>
      </c>
      <c r="Y1927" s="12">
        <f ca="1">INDEX(R$7:R$6003,UsefulSeries!$I1924)</f>
        <v>0</v>
      </c>
      <c r="Z1927" s="12">
        <f ca="1">INDEX(S$7:S$6003,UsefulSeries!$I1924)</f>
        <v>0</v>
      </c>
      <c r="AA1927" s="12">
        <f ca="1">INDEX(T$7:T$6003,UsefulSeries!$I1924)</f>
        <v>0</v>
      </c>
      <c r="AB1927" s="12">
        <f ca="1">INDEX(U$7:U$6003,UsefulSeries!$I1924)</f>
        <v>0</v>
      </c>
      <c r="AC1927" s="12">
        <f>INDEX( K$7:K$6003,UsefulSeries!$I1924,1)</f>
        <v>-0.58473489227757192</v>
      </c>
      <c r="AD1927" s="12">
        <f>INDEX(L$7:L$6003,UsefulSeries!$I1924,1)</f>
        <v>0</v>
      </c>
      <c r="AE1927" s="12"/>
      <c r="AF1927" s="12"/>
      <c r="AG1927" s="12"/>
      <c r="AH1927" s="12"/>
      <c r="AI1927" s="12"/>
      <c r="AJ1927" s="12"/>
      <c r="AK1927" s="12"/>
      <c r="AL1927" s="12"/>
      <c r="AM1927" s="12"/>
      <c r="AN1927" s="12">
        <f t="shared" ca="1" si="279"/>
        <v>0.60103931660341992</v>
      </c>
      <c r="AO1927" s="12">
        <f t="shared" ca="1" si="280"/>
        <v>49.156612761890059</v>
      </c>
      <c r="AP1927" s="12">
        <f t="shared" ca="1" si="281"/>
        <v>0</v>
      </c>
      <c r="AQ1927" s="12">
        <f t="shared" ca="1" si="282"/>
        <v>0</v>
      </c>
      <c r="AR1927" s="12">
        <f t="shared" ca="1" si="283"/>
        <v>0</v>
      </c>
      <c r="AS1927" s="12">
        <f t="shared" ca="1" si="284"/>
        <v>0</v>
      </c>
      <c r="AT1927" s="12">
        <f t="shared" si="285"/>
        <v>-0.58473489227757192</v>
      </c>
      <c r="AU1927" s="12">
        <f t="shared" si="286"/>
        <v>0</v>
      </c>
      <c r="AV1927" s="12"/>
      <c r="AW1927" s="12">
        <f ca="1">INDEX(I$7:I$6003,UsefulSeries!$I1924)</f>
        <v>1.2042590598512084E-2</v>
      </c>
      <c r="AX1927" s="12"/>
      <c r="AY1927" s="12"/>
      <c r="AZ1927" s="12">
        <f ca="1"/>
        <v>0.60103931660341992</v>
      </c>
      <c r="BA1927" s="12"/>
      <c r="BB1927" s="12">
        <f t="shared" ref="BB1927:BB1990" ca="1" si="287">AZ1927+AX1927</f>
        <v>0.60103931660341992</v>
      </c>
      <c r="BC1927" s="12"/>
      <c r="BD1927" s="38">
        <f ca="1"/>
        <v>1.2257468287415595E-2</v>
      </c>
    </row>
    <row r="1928" spans="1:56" x14ac:dyDescent="0.35">
      <c r="A1928" s="12"/>
      <c r="B1928" s="12"/>
      <c r="C1928" s="12"/>
      <c r="D1928" s="12"/>
      <c r="E1928" s="12"/>
      <c r="F1928" s="12"/>
      <c r="G1928" s="12"/>
      <c r="H1928" s="12"/>
      <c r="I1928" s="12"/>
      <c r="J1928" s="12"/>
      <c r="K1928" s="12"/>
      <c r="L1928" s="12"/>
      <c r="M1928" s="12"/>
      <c r="N1928" s="12"/>
      <c r="O1928" s="12"/>
      <c r="P1928" s="12"/>
      <c r="Q1928" s="12"/>
      <c r="R1928" s="12"/>
      <c r="S1928" s="12"/>
      <c r="T1928" s="12"/>
      <c r="U1928" s="12"/>
      <c r="V1928" s="12"/>
      <c r="W1928" s="12">
        <f ca="1">INDEX(P$8:P$6003,UsefulSeries!$I1924)</f>
        <v>0</v>
      </c>
      <c r="X1928" s="12">
        <f ca="1">INDEX(Q$8:Q$6003,UsefulSeries!$I1924)</f>
        <v>0</v>
      </c>
      <c r="Y1928" s="12">
        <f ca="1">INDEX(R$8:R$6003,UsefulSeries!$I1924)</f>
        <v>0.50442885403619775</v>
      </c>
      <c r="Z1928" s="12">
        <f ca="1">INDEX(S$8:S$6003,UsefulSeries!$I1924)</f>
        <v>8.6278499697749395E-2</v>
      </c>
      <c r="AA1928" s="12">
        <f ca="1">INDEX(T$8:T$6003,UsefulSeries!$I1924)</f>
        <v>0</v>
      </c>
      <c r="AB1928" s="12">
        <f ca="1">INDEX(U$8:U$6003,UsefulSeries!$I1924)</f>
        <v>0</v>
      </c>
      <c r="AC1928" s="12">
        <f>INDEX( K$8:K$6003,UsefulSeries!$I1924)</f>
        <v>6.3768470620005235E-2</v>
      </c>
      <c r="AD1928" s="12">
        <f>INDEX(L$8:L$6003,UsefulSeries!$I1924)</f>
        <v>-6.3768470620005235E-2</v>
      </c>
      <c r="AE1928" s="12"/>
      <c r="AF1928" s="12"/>
      <c r="AG1928" s="12"/>
      <c r="AH1928" s="12"/>
      <c r="AI1928" s="12"/>
      <c r="AJ1928" s="12"/>
      <c r="AK1928" s="12"/>
      <c r="AL1928" s="12"/>
      <c r="AM1928" s="12"/>
      <c r="AN1928" s="12">
        <f t="shared" ca="1" si="279"/>
        <v>0</v>
      </c>
      <c r="AO1928" s="12">
        <f t="shared" ca="1" si="280"/>
        <v>0</v>
      </c>
      <c r="AP1928" s="12">
        <f t="shared" ca="1" si="281"/>
        <v>0.50442885403619775</v>
      </c>
      <c r="AQ1928" s="12">
        <f t="shared" ca="1" si="282"/>
        <v>8.6278499697749395E-2</v>
      </c>
      <c r="AR1928" s="12">
        <f t="shared" ca="1" si="283"/>
        <v>0</v>
      </c>
      <c r="AS1928" s="12">
        <f t="shared" ca="1" si="284"/>
        <v>0</v>
      </c>
      <c r="AT1928" s="12">
        <f t="shared" si="285"/>
        <v>6.3768470620005235E-2</v>
      </c>
      <c r="AU1928" s="12">
        <f t="shared" si="286"/>
        <v>-6.3768470620005235E-2</v>
      </c>
      <c r="AV1928" s="12"/>
      <c r="AW1928" s="12">
        <f ca="1">INDEX(I$8:I$6003,UsefulSeries!$I1924)</f>
        <v>0.15250129518816913</v>
      </c>
      <c r="AX1928" s="12"/>
      <c r="AY1928" s="12"/>
      <c r="AZ1928" s="12">
        <f ca="1"/>
        <v>8.6278499697749395E-2</v>
      </c>
      <c r="BA1928" s="12"/>
      <c r="BB1928" s="12">
        <f t="shared" ca="1" si="287"/>
        <v>8.6278499697749395E-2</v>
      </c>
      <c r="BC1928" s="12"/>
      <c r="BD1928" s="38">
        <f ca="1"/>
        <v>0.1553560447594356</v>
      </c>
    </row>
    <row r="1929" spans="1:56" x14ac:dyDescent="0.35">
      <c r="A1929" s="12"/>
      <c r="B1929" s="12"/>
      <c r="C1929" s="12"/>
      <c r="D1929" s="12"/>
      <c r="E1929" s="12"/>
      <c r="F1929" s="12"/>
      <c r="G1929" s="12"/>
      <c r="H1929" s="12"/>
      <c r="I1929" s="12"/>
      <c r="J1929" s="12"/>
      <c r="K1929" s="12"/>
      <c r="L1929" s="12"/>
      <c r="M1929" s="12"/>
      <c r="N1929" s="12"/>
      <c r="O1929" s="12"/>
      <c r="P1929" s="12"/>
      <c r="Q1929" s="12"/>
      <c r="R1929" s="12"/>
      <c r="S1929" s="12"/>
      <c r="T1929" s="12"/>
      <c r="U1929" s="12"/>
      <c r="V1929" s="12"/>
      <c r="W1929" s="12">
        <f ca="1">INDEX(P$9:P$6003,UsefulSeries!$I1924)</f>
        <v>0</v>
      </c>
      <c r="X1929" s="12">
        <f ca="1">INDEX(Q$9:Q$6003,UsefulSeries!$I1924)</f>
        <v>0</v>
      </c>
      <c r="Y1929" s="12">
        <f ca="1">INDEX(R$9:R$6003,UsefulSeries!$I1924)</f>
        <v>8.6278499697749395E-2</v>
      </c>
      <c r="Z1929" s="12">
        <f ca="1">INDEX(S$9:S$6003,UsefulSeries!$I1924)</f>
        <v>0.674557533699634</v>
      </c>
      <c r="AA1929" s="12">
        <f ca="1">INDEX(T$9:T$6003,UsefulSeries!$I1924)</f>
        <v>0</v>
      </c>
      <c r="AB1929" s="12">
        <f ca="1">INDEX(U$9:U$6003,UsefulSeries!$I1924)</f>
        <v>0</v>
      </c>
      <c r="AC1929" s="12">
        <f>INDEX( K$9:K$6003,UsefulSeries!$I1924)</f>
        <v>0</v>
      </c>
      <c r="AD1929" s="12">
        <f>INDEX(L$9:L$6003,UsefulSeries!$I1924)</f>
        <v>-6.3768470620005235E-2</v>
      </c>
      <c r="AE1929" s="12"/>
      <c r="AF1929" s="12"/>
      <c r="AG1929" s="12"/>
      <c r="AH1929" s="12"/>
      <c r="AI1929" s="12"/>
      <c r="AJ1929" s="12"/>
      <c r="AK1929" s="12"/>
      <c r="AL1929" s="12"/>
      <c r="AM1929" s="12"/>
      <c r="AN1929" s="12">
        <f t="shared" ca="1" si="279"/>
        <v>0</v>
      </c>
      <c r="AO1929" s="12">
        <f t="shared" ca="1" si="280"/>
        <v>0</v>
      </c>
      <c r="AP1929" s="12">
        <f t="shared" ca="1" si="281"/>
        <v>8.6278499697749395E-2</v>
      </c>
      <c r="AQ1929" s="12">
        <f t="shared" ca="1" si="282"/>
        <v>0.674557533699634</v>
      </c>
      <c r="AR1929" s="12">
        <f t="shared" ca="1" si="283"/>
        <v>0</v>
      </c>
      <c r="AS1929" s="12">
        <f t="shared" ca="1" si="284"/>
        <v>0</v>
      </c>
      <c r="AT1929" s="12">
        <f t="shared" si="285"/>
        <v>0</v>
      </c>
      <c r="AU1929" s="12">
        <f t="shared" si="286"/>
        <v>-6.3768470620005235E-2</v>
      </c>
      <c r="AV1929" s="12"/>
      <c r="AW1929" s="12">
        <f ca="1">INDEX(I$9:I$6003,UsefulSeries!$I1924)</f>
        <v>0.10839833979159105</v>
      </c>
      <c r="AX1929" s="12"/>
      <c r="AY1929" s="12"/>
      <c r="AZ1929" s="12">
        <f ca="1"/>
        <v>8.6278499697749408E-2</v>
      </c>
      <c r="BA1929" s="12"/>
      <c r="BB1929" s="12">
        <f t="shared" ca="1" si="287"/>
        <v>8.6278499697749408E-2</v>
      </c>
      <c r="BC1929" s="12"/>
      <c r="BD1929" s="38">
        <f ca="1"/>
        <v>0.11233904825936507</v>
      </c>
    </row>
    <row r="1930" spans="1:56" x14ac:dyDescent="0.35">
      <c r="A1930" s="12"/>
      <c r="B1930" s="12"/>
      <c r="C1930" s="12"/>
      <c r="D1930" s="12"/>
      <c r="E1930" s="12"/>
      <c r="F1930" s="12"/>
      <c r="G1930" s="12"/>
      <c r="H1930" s="12"/>
      <c r="I1930" s="12"/>
      <c r="J1930" s="12"/>
      <c r="K1930" s="12"/>
      <c r="L1930" s="12"/>
      <c r="M1930" s="12"/>
      <c r="N1930" s="12"/>
      <c r="O1930" s="12"/>
      <c r="P1930" s="12"/>
      <c r="Q1930" s="12"/>
      <c r="R1930" s="12"/>
      <c r="S1930" s="12"/>
      <c r="T1930" s="12"/>
      <c r="U1930" s="12"/>
      <c r="V1930" s="12"/>
      <c r="W1930" s="12">
        <f ca="1">INDEX(P$10:P$6003,UsefulSeries!$I1924)</f>
        <v>0</v>
      </c>
      <c r="X1930" s="12">
        <f ca="1">INDEX(Q$10:Q$6003,UsefulSeries!$I1924)</f>
        <v>0</v>
      </c>
      <c r="Y1930" s="12">
        <f ca="1">INDEX(R$10:R$6003,UsefulSeries!$I1924)</f>
        <v>0</v>
      </c>
      <c r="Z1930" s="12">
        <f ca="1">INDEX(S$10:S$6003,UsefulSeries!$I1924)</f>
        <v>0</v>
      </c>
      <c r="AA1930" s="12">
        <f ca="1">INDEX(T$10:T$6003,UsefulSeries!$I1924)</f>
        <v>20.112474007570913</v>
      </c>
      <c r="AB1930" s="12">
        <f ca="1">INDEX(U$10:U$6003,UsefulSeries!$I1924)</f>
        <v>0.36770116951022241</v>
      </c>
      <c r="AC1930" s="12">
        <f>INDEX( K$10:K$6003,UsefulSeries!$I1924)</f>
        <v>0.35149663710242279</v>
      </c>
      <c r="AD1930" s="12">
        <f>INDEX(L$10:L$6003,UsefulSeries!$I1924)</f>
        <v>0</v>
      </c>
      <c r="AE1930" s="12"/>
      <c r="AF1930" s="12"/>
      <c r="AG1930" s="12"/>
      <c r="AH1930" s="12"/>
      <c r="AI1930" s="12"/>
      <c r="AJ1930" s="12"/>
      <c r="AK1930" s="12"/>
      <c r="AL1930" s="12"/>
      <c r="AM1930" s="12"/>
      <c r="AN1930" s="12">
        <f t="shared" ca="1" si="279"/>
        <v>0</v>
      </c>
      <c r="AO1930" s="12">
        <f t="shared" ca="1" si="280"/>
        <v>0</v>
      </c>
      <c r="AP1930" s="12">
        <f t="shared" ca="1" si="281"/>
        <v>0</v>
      </c>
      <c r="AQ1930" s="12">
        <f t="shared" ca="1" si="282"/>
        <v>0</v>
      </c>
      <c r="AR1930" s="12">
        <f t="shared" ca="1" si="283"/>
        <v>20.112474007570913</v>
      </c>
      <c r="AS1930" s="12">
        <f t="shared" ca="1" si="284"/>
        <v>0.36770116951022241</v>
      </c>
      <c r="AT1930" s="12">
        <f t="shared" si="285"/>
        <v>0.35149663710242279</v>
      </c>
      <c r="AU1930" s="12">
        <f t="shared" si="286"/>
        <v>0</v>
      </c>
      <c r="AV1930" s="12"/>
      <c r="AW1930" s="12">
        <f ca="1">INDEX(I$10:I$6003,UsefulSeries!$I1924)</f>
        <v>1.7802009675435011E-2</v>
      </c>
      <c r="AX1930" s="12"/>
      <c r="AY1930" s="12"/>
      <c r="AZ1930" s="12">
        <f ca="1"/>
        <v>0.36770116951022241</v>
      </c>
      <c r="BA1930" s="12"/>
      <c r="BB1930" s="12">
        <f t="shared" ca="1" si="287"/>
        <v>0.36770116951022241</v>
      </c>
      <c r="BC1930" s="12"/>
      <c r="BD1930" s="38">
        <f ca="1"/>
        <v>1.751496891528579E-2</v>
      </c>
    </row>
    <row r="1931" spans="1:56" x14ac:dyDescent="0.35">
      <c r="A1931" s="12"/>
      <c r="B1931" s="12"/>
      <c r="C1931" s="12"/>
      <c r="D1931" s="12"/>
      <c r="E1931" s="12"/>
      <c r="F1931" s="12"/>
      <c r="G1931" s="12"/>
      <c r="H1931" s="12"/>
      <c r="I1931" s="12"/>
      <c r="J1931" s="12"/>
      <c r="K1931" s="12"/>
      <c r="L1931" s="12"/>
      <c r="M1931" s="12"/>
      <c r="N1931" s="12"/>
      <c r="O1931" s="12"/>
      <c r="P1931" s="12"/>
      <c r="Q1931" s="12"/>
      <c r="R1931" s="12"/>
      <c r="S1931" s="12"/>
      <c r="T1931" s="12"/>
      <c r="U1931" s="12"/>
      <c r="V1931" s="12"/>
      <c r="W1931" s="12">
        <f ca="1">INDEX(P$11:P$6003,UsefulSeries!$I1924)</f>
        <v>0</v>
      </c>
      <c r="X1931" s="12">
        <f ca="1">INDEX(Q$11:Q$6003,UsefulSeries!$I1924)</f>
        <v>0</v>
      </c>
      <c r="Y1931" s="12">
        <f ca="1">INDEX(R$11:R$6003,UsefulSeries!$I1924)</f>
        <v>0</v>
      </c>
      <c r="Z1931" s="12">
        <f ca="1">INDEX(S$11:S$6003,UsefulSeries!$I1924)</f>
        <v>0</v>
      </c>
      <c r="AA1931" s="12">
        <f ca="1">INDEX(T$11:T$6003,UsefulSeries!$I1924)</f>
        <v>0.36770116951022241</v>
      </c>
      <c r="AB1931" s="12">
        <f ca="1">INDEX(U$11:U$6003,UsefulSeries!$I1924)</f>
        <v>13.748959054045589</v>
      </c>
      <c r="AC1931" s="12">
        <f>INDEX( K$11:K$6003,UsefulSeries!$I1924)</f>
        <v>0</v>
      </c>
      <c r="AD1931" s="12">
        <f>INDEX(L$11:L$6003,UsefulSeries!$I1924)</f>
        <v>0.35149663710242279</v>
      </c>
      <c r="AE1931" s="12"/>
      <c r="AF1931" s="12"/>
      <c r="AG1931" s="12"/>
      <c r="AH1931" s="12"/>
      <c r="AI1931" s="12"/>
      <c r="AJ1931" s="12"/>
      <c r="AK1931" s="12"/>
      <c r="AL1931" s="12"/>
      <c r="AM1931" s="12"/>
      <c r="AN1931" s="12">
        <f t="shared" ca="1" si="279"/>
        <v>0</v>
      </c>
      <c r="AO1931" s="12">
        <f t="shared" ca="1" si="280"/>
        <v>0</v>
      </c>
      <c r="AP1931" s="12">
        <f t="shared" ca="1" si="281"/>
        <v>0</v>
      </c>
      <c r="AQ1931" s="12">
        <f t="shared" ca="1" si="282"/>
        <v>0</v>
      </c>
      <c r="AR1931" s="12">
        <f t="shared" ca="1" si="283"/>
        <v>0.36770116951022241</v>
      </c>
      <c r="AS1931" s="12">
        <f t="shared" ca="1" si="284"/>
        <v>13.748959054045589</v>
      </c>
      <c r="AT1931" s="12">
        <f t="shared" si="285"/>
        <v>0</v>
      </c>
      <c r="AU1931" s="12">
        <f t="shared" si="286"/>
        <v>0.35149663710242279</v>
      </c>
      <c r="AV1931" s="12"/>
      <c r="AW1931" s="12">
        <f ca="1">INDEX(I$11:I$6003,UsefulSeries!$I1924)</f>
        <v>2.6267832227390611E-2</v>
      </c>
      <c r="AX1931" s="12"/>
      <c r="AY1931" s="12"/>
      <c r="AZ1931" s="12">
        <f ca="1"/>
        <v>0.36770116951022236</v>
      </c>
      <c r="BA1931" s="12"/>
      <c r="BB1931" s="12">
        <f t="shared" ca="1" si="287"/>
        <v>0.36770116951022236</v>
      </c>
      <c r="BC1931" s="12"/>
      <c r="BD1931" s="38">
        <f ca="1"/>
        <v>2.5111054571900205E-2</v>
      </c>
    </row>
    <row r="1932" spans="1:56" x14ac:dyDescent="0.35">
      <c r="A1932" s="12"/>
      <c r="B1932" s="12"/>
      <c r="C1932" s="12"/>
      <c r="D1932" s="12"/>
      <c r="E1932" s="12"/>
      <c r="F1932" s="12"/>
      <c r="G1932" s="12"/>
      <c r="H1932" s="12"/>
      <c r="I1932" s="12"/>
      <c r="J1932" s="12"/>
      <c r="K1932" s="12"/>
      <c r="L1932" s="12"/>
      <c r="M1932" s="12"/>
      <c r="N1932" s="12"/>
      <c r="O1932" s="12"/>
      <c r="P1932" s="12"/>
      <c r="Q1932" s="12"/>
      <c r="R1932" s="12"/>
      <c r="S1932" s="12"/>
      <c r="T1932" s="12"/>
      <c r="U1932" s="12"/>
      <c r="V1932" s="12"/>
      <c r="W1932" s="12"/>
      <c r="X1932" s="12"/>
      <c r="Y1932" s="12"/>
      <c r="Z1932" s="12"/>
      <c r="AA1932" s="12"/>
      <c r="AB1932" s="12"/>
      <c r="AC1932" s="12"/>
      <c r="AD1932" s="12"/>
      <c r="AE1932" s="12">
        <f t="array" ref="AE1932:AJ1933">TRANSPOSE(AC1926:AD1931)</f>
        <v>-0.58473489227757192</v>
      </c>
      <c r="AF1932" s="12">
        <v>-0.58473489227757192</v>
      </c>
      <c r="AG1932" s="12">
        <v>6.3768470620005235E-2</v>
      </c>
      <c r="AH1932" s="12">
        <v>0</v>
      </c>
      <c r="AI1932" s="12">
        <v>0.35149663710242279</v>
      </c>
      <c r="AJ1932" s="12">
        <v>0</v>
      </c>
      <c r="AK1932" s="12"/>
      <c r="AL1932" s="12"/>
      <c r="AM1932" s="12"/>
      <c r="AN1932" s="12">
        <f t="shared" si="279"/>
        <v>-0.58473489227757192</v>
      </c>
      <c r="AO1932" s="12">
        <f t="shared" si="280"/>
        <v>-0.58473489227757192</v>
      </c>
      <c r="AP1932" s="12">
        <f t="shared" si="281"/>
        <v>6.3768470620005235E-2</v>
      </c>
      <c r="AQ1932" s="12">
        <f t="shared" si="282"/>
        <v>0</v>
      </c>
      <c r="AR1932" s="12">
        <f t="shared" si="283"/>
        <v>0.35149663710242279</v>
      </c>
      <c r="AS1932" s="12">
        <f t="shared" si="284"/>
        <v>0</v>
      </c>
      <c r="AT1932" s="12">
        <f t="shared" si="285"/>
        <v>0</v>
      </c>
      <c r="AU1932" s="12">
        <f t="shared" si="286"/>
        <v>0</v>
      </c>
      <c r="AV1932" s="12"/>
      <c r="AW1932" s="12"/>
      <c r="AX1932" s="12">
        <f>INDEX($N$6:$N$6003,UsefulSeries!$K1924)</f>
        <v>3.1986001941031184E-4</v>
      </c>
      <c r="AY1932" s="12"/>
      <c r="AZ1932" s="12"/>
      <c r="BA1932" s="12"/>
      <c r="BB1932" s="12">
        <f t="shared" si="287"/>
        <v>3.1986001941031184E-4</v>
      </c>
      <c r="BC1932" s="12"/>
      <c r="BD1932" s="38">
        <f ca="1"/>
        <v>1.7634445596688815E-2</v>
      </c>
    </row>
    <row r="1933" spans="1:56" x14ac:dyDescent="0.35">
      <c r="A1933" s="12"/>
      <c r="B1933" s="12"/>
      <c r="C1933" s="12"/>
      <c r="D1933" s="12"/>
      <c r="E1933" s="12"/>
      <c r="F1933" s="12"/>
      <c r="G1933" s="12"/>
      <c r="H1933" s="12"/>
      <c r="I1933" s="12"/>
      <c r="J1933" s="12"/>
      <c r="K1933" s="12"/>
      <c r="L1933" s="12"/>
      <c r="M1933" s="12"/>
      <c r="N1933" s="12"/>
      <c r="O1933" s="12"/>
      <c r="P1933" s="12"/>
      <c r="Q1933" s="12"/>
      <c r="R1933" s="12"/>
      <c r="S1933" s="12"/>
      <c r="T1933" s="12"/>
      <c r="U1933" s="12"/>
      <c r="V1933" s="12"/>
      <c r="W1933" s="12"/>
      <c r="X1933" s="12"/>
      <c r="Y1933" s="12"/>
      <c r="Z1933" s="12"/>
      <c r="AA1933" s="12"/>
      <c r="AB1933" s="12"/>
      <c r="AC1933" s="12"/>
      <c r="AD1933" s="12"/>
      <c r="AE1933" s="12">
        <v>0.58473489227757192</v>
      </c>
      <c r="AF1933" s="12">
        <v>0</v>
      </c>
      <c r="AG1933" s="12">
        <v>-6.3768470620005235E-2</v>
      </c>
      <c r="AH1933" s="12">
        <v>-6.3768470620005235E-2</v>
      </c>
      <c r="AI1933" s="12">
        <v>0</v>
      </c>
      <c r="AJ1933" s="12">
        <v>0.35149663710242279</v>
      </c>
      <c r="AK1933" s="12"/>
      <c r="AL1933" s="12"/>
      <c r="AM1933" s="12"/>
      <c r="AN1933" s="12">
        <f t="shared" si="279"/>
        <v>0.58473489227757192</v>
      </c>
      <c r="AO1933" s="12">
        <f t="shared" si="280"/>
        <v>0</v>
      </c>
      <c r="AP1933" s="12">
        <f t="shared" si="281"/>
        <v>-6.3768470620005235E-2</v>
      </c>
      <c r="AQ1933" s="12">
        <f t="shared" si="282"/>
        <v>-6.3768470620005235E-2</v>
      </c>
      <c r="AR1933" s="12">
        <f t="shared" si="283"/>
        <v>0</v>
      </c>
      <c r="AS1933" s="12">
        <f t="shared" si="284"/>
        <v>0.35149663710242279</v>
      </c>
      <c r="AT1933" s="12">
        <f t="shared" si="285"/>
        <v>0</v>
      </c>
      <c r="AU1933" s="12">
        <f t="shared" si="286"/>
        <v>0</v>
      </c>
      <c r="AV1933" s="12"/>
      <c r="AW1933" s="12"/>
      <c r="AX1933" s="12">
        <f>INDEX('Margin error adjustment'!N$7:N$6003,UsefulSeries!$K1924)</f>
        <v>3.319851923400674E-4</v>
      </c>
      <c r="AY1933" s="12"/>
      <c r="AZ1933" s="12"/>
      <c r="BA1933" s="12"/>
      <c r="BB1933" s="12">
        <f t="shared" si="287"/>
        <v>3.319851923400674E-4</v>
      </c>
      <c r="BC1933" s="12"/>
      <c r="BD1933" s="38">
        <f ca="1"/>
        <v>4.5548184970290936E-2</v>
      </c>
    </row>
    <row r="1934" spans="1:56" x14ac:dyDescent="0.35">
      <c r="A1934" s="12"/>
      <c r="B1934" s="12"/>
      <c r="C1934" s="12"/>
      <c r="D1934" s="12"/>
      <c r="E1934" s="12"/>
      <c r="F1934" s="12"/>
      <c r="G1934" s="12"/>
      <c r="H1934" s="12"/>
      <c r="I1934" s="12"/>
      <c r="J1934" s="12"/>
      <c r="K1934" s="12"/>
      <c r="L1934" s="12"/>
      <c r="M1934" s="12"/>
      <c r="N1934" s="12"/>
      <c r="O1934" s="12"/>
      <c r="P1934" s="12"/>
      <c r="Q1934" s="12"/>
      <c r="R1934" s="12"/>
      <c r="S1934" s="12"/>
      <c r="T1934" s="12"/>
      <c r="U1934" s="12"/>
      <c r="V1934" s="12"/>
      <c r="W1934" s="12">
        <f ca="1">INDEX(P$6:P$6003,UsefulSeries!$I1932)</f>
        <v>40.458411282737195</v>
      </c>
      <c r="X1934" s="12">
        <f ca="1">INDEX(Q$6:Q$6003,UsefulSeries!$I1932)</f>
        <v>0.60084935687588126</v>
      </c>
      <c r="Y1934" s="12">
        <f ca="1">INDEX(R$6:R$6003,UsefulSeries!$I1932)</f>
        <v>0</v>
      </c>
      <c r="Z1934" s="12">
        <f ca="1">INDEX(S$6:S$6003,UsefulSeries!$I1932)</f>
        <v>0</v>
      </c>
      <c r="AA1934" s="12">
        <f ca="1">INDEX(T$6:T$6003,UsefulSeries!$I1932)</f>
        <v>0</v>
      </c>
      <c r="AB1934" s="12">
        <f ca="1">INDEX(U$6:U$6003,UsefulSeries!$I1932)</f>
        <v>0</v>
      </c>
      <c r="AC1934" s="12">
        <f>INDEX( K$6:K$6003,UsefulSeries!$I1932)</f>
        <v>-0.58505475229698223</v>
      </c>
      <c r="AD1934" s="12">
        <f>INDEX(L$6:L$6003,UsefulSeries!$I1932)</f>
        <v>0.58505475229698223</v>
      </c>
      <c r="AE1934" s="12"/>
      <c r="AF1934" s="12"/>
      <c r="AG1934" s="12"/>
      <c r="AH1934" s="12"/>
      <c r="AI1934" s="12"/>
      <c r="AJ1934" s="12"/>
      <c r="AK1934" s="12"/>
      <c r="AL1934" s="12"/>
      <c r="AM1934" s="12"/>
      <c r="AN1934" s="12">
        <f t="shared" ca="1" si="279"/>
        <v>40.458411282737195</v>
      </c>
      <c r="AO1934" s="12">
        <f t="shared" ca="1" si="280"/>
        <v>0.60084935687588126</v>
      </c>
      <c r="AP1934" s="12">
        <f t="shared" ca="1" si="281"/>
        <v>0</v>
      </c>
      <c r="AQ1934" s="12">
        <f t="shared" ca="1" si="282"/>
        <v>0</v>
      </c>
      <c r="AR1934" s="12">
        <f t="shared" ca="1" si="283"/>
        <v>0</v>
      </c>
      <c r="AS1934" s="12">
        <f t="shared" ca="1" si="284"/>
        <v>0</v>
      </c>
      <c r="AT1934" s="12">
        <f t="shared" si="285"/>
        <v>-0.58505475229698223</v>
      </c>
      <c r="AU1934" s="12">
        <f t="shared" si="286"/>
        <v>0.58505475229698223</v>
      </c>
      <c r="AV1934" s="12"/>
      <c r="AW1934" s="12">
        <f ca="1">INDEX(I$6:I$6003,UsefulSeries!$I1932)</f>
        <v>1.4678638733228019E-2</v>
      </c>
      <c r="AX1934" s="12"/>
      <c r="AY1934" s="12"/>
      <c r="AZ1934" s="12">
        <f t="array" aca="1" ref="AZ1934:AZ1939" ca="1">MMULT(W1934:AB1939,AW1934:AW1939)</f>
        <v>0.60084935687588115</v>
      </c>
      <c r="BA1934" s="12"/>
      <c r="BB1934" s="12">
        <f t="shared" ca="1" si="287"/>
        <v>0.60084935687588115</v>
      </c>
      <c r="BC1934" s="12"/>
      <c r="BD1934" s="38">
        <f t="array" aca="1" ref="BD1934:BD1941" ca="1">MMULT(MINVERSE(AN1934:AU1941),BB1934:BB1941)</f>
        <v>1.4071485137444157E-2</v>
      </c>
    </row>
    <row r="1935" spans="1:56" x14ac:dyDescent="0.35">
      <c r="A1935" s="12"/>
      <c r="B1935" s="12"/>
      <c r="C1935" s="12"/>
      <c r="D1935" s="12"/>
      <c r="E1935" s="12"/>
      <c r="F1935" s="12"/>
      <c r="G1935" s="12"/>
      <c r="H1935" s="12"/>
      <c r="I1935" s="12"/>
      <c r="J1935" s="12"/>
      <c r="K1935" s="12"/>
      <c r="L1935" s="12"/>
      <c r="M1935" s="12"/>
      <c r="N1935" s="12"/>
      <c r="O1935" s="12"/>
      <c r="P1935" s="12"/>
      <c r="Q1935" s="12"/>
      <c r="R1935" s="12"/>
      <c r="S1935" s="12"/>
      <c r="T1935" s="12"/>
      <c r="U1935" s="12"/>
      <c r="V1935" s="12"/>
      <c r="W1935" s="12">
        <f ca="1">INDEX(P$7:P$6003,UsefulSeries!$I1932)</f>
        <v>0.60084935687588126</v>
      </c>
      <c r="X1935" s="12">
        <f ca="1">INDEX(Q$7:Q$6003,UsefulSeries!$I1932)</f>
        <v>50.999715767892184</v>
      </c>
      <c r="Y1935" s="12">
        <f ca="1">INDEX(R$7:R$6003,UsefulSeries!$I1932)</f>
        <v>0</v>
      </c>
      <c r="Z1935" s="12">
        <f ca="1">INDEX(S$7:S$6003,UsefulSeries!$I1932)</f>
        <v>0</v>
      </c>
      <c r="AA1935" s="12">
        <f ca="1">INDEX(T$7:T$6003,UsefulSeries!$I1932)</f>
        <v>0</v>
      </c>
      <c r="AB1935" s="12">
        <f ca="1">INDEX(U$7:U$6003,UsefulSeries!$I1932)</f>
        <v>0</v>
      </c>
      <c r="AC1935" s="12">
        <f>INDEX( K$7:K$6003,UsefulSeries!$I1932,1)</f>
        <v>-0.58505475229698223</v>
      </c>
      <c r="AD1935" s="12">
        <f>INDEX(L$7:L$6003,UsefulSeries!$I1932,1)</f>
        <v>0</v>
      </c>
      <c r="AE1935" s="12"/>
      <c r="AF1935" s="12"/>
      <c r="AG1935" s="12"/>
      <c r="AH1935" s="12"/>
      <c r="AI1935" s="12"/>
      <c r="AJ1935" s="12"/>
      <c r="AK1935" s="12"/>
      <c r="AL1935" s="12"/>
      <c r="AM1935" s="12"/>
      <c r="AN1935" s="12">
        <f t="shared" ca="1" si="279"/>
        <v>0.60084935687588126</v>
      </c>
      <c r="AO1935" s="12">
        <f t="shared" ca="1" si="280"/>
        <v>50.999715767892184</v>
      </c>
      <c r="AP1935" s="12">
        <f t="shared" ca="1" si="281"/>
        <v>0</v>
      </c>
      <c r="AQ1935" s="12">
        <f t="shared" ca="1" si="282"/>
        <v>0</v>
      </c>
      <c r="AR1935" s="12">
        <f t="shared" ca="1" si="283"/>
        <v>0</v>
      </c>
      <c r="AS1935" s="12">
        <f t="shared" ca="1" si="284"/>
        <v>0</v>
      </c>
      <c r="AT1935" s="12">
        <f t="shared" si="285"/>
        <v>-0.58505475229698223</v>
      </c>
      <c r="AU1935" s="12">
        <f t="shared" si="286"/>
        <v>0</v>
      </c>
      <c r="AV1935" s="12"/>
      <c r="AW1935" s="12">
        <f ca="1">INDEX(I$7:I$6003,UsefulSeries!$I1932)</f>
        <v>1.1608490308605427E-2</v>
      </c>
      <c r="AX1935" s="12"/>
      <c r="AY1935" s="12"/>
      <c r="AZ1935" s="12">
        <f ca="1"/>
        <v>0.60084935687588126</v>
      </c>
      <c r="BA1935" s="12"/>
      <c r="BB1935" s="12">
        <f t="shared" ca="1" si="287"/>
        <v>0.60084935687588126</v>
      </c>
      <c r="BC1935" s="12"/>
      <c r="BD1935" s="38">
        <f ca="1"/>
        <v>1.0549104881598572E-2</v>
      </c>
    </row>
    <row r="1936" spans="1:56" x14ac:dyDescent="0.35">
      <c r="A1936" s="12"/>
      <c r="B1936" s="12"/>
      <c r="C1936" s="12"/>
      <c r="D1936" s="12"/>
      <c r="E1936" s="12"/>
      <c r="F1936" s="12"/>
      <c r="G1936" s="12"/>
      <c r="H1936" s="12"/>
      <c r="I1936" s="12"/>
      <c r="J1936" s="12"/>
      <c r="K1936" s="12"/>
      <c r="L1936" s="12"/>
      <c r="M1936" s="12"/>
      <c r="N1936" s="12"/>
      <c r="O1936" s="12"/>
      <c r="P1936" s="12"/>
      <c r="Q1936" s="12"/>
      <c r="R1936" s="12"/>
      <c r="S1936" s="12"/>
      <c r="T1936" s="12"/>
      <c r="U1936" s="12"/>
      <c r="V1936" s="12"/>
      <c r="W1936" s="12">
        <f ca="1">INDEX(P$8:P$6003,UsefulSeries!$I1932)</f>
        <v>0</v>
      </c>
      <c r="X1936" s="12">
        <f ca="1">INDEX(Q$8:Q$6003,UsefulSeries!$I1932)</f>
        <v>0</v>
      </c>
      <c r="Y1936" s="12">
        <f ca="1">INDEX(R$8:R$6003,UsefulSeries!$I1932)</f>
        <v>0.5202804934113322</v>
      </c>
      <c r="Z1936" s="12">
        <f ca="1">INDEX(S$8:S$6003,UsefulSeries!$I1932)</f>
        <v>8.6920029563107987E-2</v>
      </c>
      <c r="AA1936" s="12">
        <f ca="1">INDEX(T$8:T$6003,UsefulSeries!$I1932)</f>
        <v>0</v>
      </c>
      <c r="AB1936" s="12">
        <f ca="1">INDEX(U$8:U$6003,UsefulSeries!$I1932)</f>
        <v>0</v>
      </c>
      <c r="AC1936" s="12">
        <f>INDEX( K$8:K$6003,UsefulSeries!$I1932)</f>
        <v>6.4100455812345303E-2</v>
      </c>
      <c r="AD1936" s="12">
        <f>INDEX(L$8:L$6003,UsefulSeries!$I1932)</f>
        <v>-6.4100455812345303E-2</v>
      </c>
      <c r="AE1936" s="12"/>
      <c r="AF1936" s="12"/>
      <c r="AG1936" s="12"/>
      <c r="AH1936" s="12"/>
      <c r="AI1936" s="12"/>
      <c r="AJ1936" s="12"/>
      <c r="AK1936" s="12"/>
      <c r="AL1936" s="12"/>
      <c r="AM1936" s="12"/>
      <c r="AN1936" s="12">
        <f t="shared" ca="1" si="279"/>
        <v>0</v>
      </c>
      <c r="AO1936" s="12">
        <f t="shared" ca="1" si="280"/>
        <v>0</v>
      </c>
      <c r="AP1936" s="12">
        <f t="shared" ca="1" si="281"/>
        <v>0.5202804934113322</v>
      </c>
      <c r="AQ1936" s="12">
        <f t="shared" ca="1" si="282"/>
        <v>8.6920029563107987E-2</v>
      </c>
      <c r="AR1936" s="12">
        <f t="shared" ca="1" si="283"/>
        <v>0</v>
      </c>
      <c r="AS1936" s="12">
        <f t="shared" ca="1" si="284"/>
        <v>0</v>
      </c>
      <c r="AT1936" s="12">
        <f t="shared" si="285"/>
        <v>6.4100455812345303E-2</v>
      </c>
      <c r="AU1936" s="12">
        <f t="shared" si="286"/>
        <v>-6.4100455812345303E-2</v>
      </c>
      <c r="AV1936" s="12"/>
      <c r="AW1936" s="12">
        <f ca="1">INDEX(I$8:I$6003,UsefulSeries!$I1932)</f>
        <v>0.14791486801342174</v>
      </c>
      <c r="AX1936" s="12"/>
      <c r="AY1936" s="12"/>
      <c r="AZ1936" s="12">
        <f ca="1"/>
        <v>8.6920029563107987E-2</v>
      </c>
      <c r="BA1936" s="12"/>
      <c r="BB1936" s="12">
        <f t="shared" ca="1" si="287"/>
        <v>8.6920029563107987E-2</v>
      </c>
      <c r="BC1936" s="12"/>
      <c r="BD1936" s="38">
        <f ca="1"/>
        <v>0.15418976893096256</v>
      </c>
    </row>
    <row r="1937" spans="1:56" x14ac:dyDescent="0.35">
      <c r="A1937" s="12"/>
      <c r="B1937" s="12"/>
      <c r="C1937" s="12"/>
      <c r="D1937" s="12"/>
      <c r="E1937" s="12"/>
      <c r="F1937" s="12"/>
      <c r="G1937" s="12"/>
      <c r="H1937" s="12"/>
      <c r="I1937" s="12"/>
      <c r="J1937" s="12"/>
      <c r="K1937" s="12"/>
      <c r="L1937" s="12"/>
      <c r="M1937" s="12"/>
      <c r="N1937" s="12"/>
      <c r="O1937" s="12"/>
      <c r="P1937" s="12"/>
      <c r="Q1937" s="12"/>
      <c r="R1937" s="12"/>
      <c r="S1937" s="12"/>
      <c r="T1937" s="12"/>
      <c r="U1937" s="12"/>
      <c r="V1937" s="12"/>
      <c r="W1937" s="12">
        <f ca="1">INDEX(P$9:P$6003,UsefulSeries!$I1932)</f>
        <v>0</v>
      </c>
      <c r="X1937" s="12">
        <f ca="1">INDEX(Q$9:Q$6003,UsefulSeries!$I1932)</f>
        <v>0</v>
      </c>
      <c r="Y1937" s="12">
        <f ca="1">INDEX(R$9:R$6003,UsefulSeries!$I1932)</f>
        <v>8.6920029563107987E-2</v>
      </c>
      <c r="Z1937" s="12">
        <f ca="1">INDEX(S$9:S$6003,UsefulSeries!$I1932)</f>
        <v>0.64616125220791143</v>
      </c>
      <c r="AA1937" s="12">
        <f ca="1">INDEX(T$9:T$6003,UsefulSeries!$I1932)</f>
        <v>0</v>
      </c>
      <c r="AB1937" s="12">
        <f ca="1">INDEX(U$9:U$6003,UsefulSeries!$I1932)</f>
        <v>0</v>
      </c>
      <c r="AC1937" s="12">
        <f>INDEX( K$9:K$6003,UsefulSeries!$I1932)</f>
        <v>0</v>
      </c>
      <c r="AD1937" s="12">
        <f>INDEX(L$9:L$6003,UsefulSeries!$I1932)</f>
        <v>-6.4100455812345303E-2</v>
      </c>
      <c r="AE1937" s="12"/>
      <c r="AF1937" s="12"/>
      <c r="AG1937" s="12"/>
      <c r="AH1937" s="12"/>
      <c r="AI1937" s="12"/>
      <c r="AJ1937" s="12"/>
      <c r="AK1937" s="12"/>
      <c r="AL1937" s="12"/>
      <c r="AM1937" s="12"/>
      <c r="AN1937" s="12">
        <f t="shared" ca="1" si="279"/>
        <v>0</v>
      </c>
      <c r="AO1937" s="12">
        <f t="shared" ca="1" si="280"/>
        <v>0</v>
      </c>
      <c r="AP1937" s="12">
        <f t="shared" ca="1" si="281"/>
        <v>8.6920029563107987E-2</v>
      </c>
      <c r="AQ1937" s="12">
        <f t="shared" ca="1" si="282"/>
        <v>0.64616125220791143</v>
      </c>
      <c r="AR1937" s="12">
        <f t="shared" ca="1" si="283"/>
        <v>0</v>
      </c>
      <c r="AS1937" s="12">
        <f t="shared" ca="1" si="284"/>
        <v>0</v>
      </c>
      <c r="AT1937" s="12">
        <f t="shared" si="285"/>
        <v>0</v>
      </c>
      <c r="AU1937" s="12">
        <f t="shared" si="286"/>
        <v>-6.4100455812345303E-2</v>
      </c>
      <c r="AV1937" s="12"/>
      <c r="AW1937" s="12">
        <f ca="1">INDEX(I$9:I$6003,UsefulSeries!$I1932)</f>
        <v>0.11462040567967585</v>
      </c>
      <c r="AX1937" s="12"/>
      <c r="AY1937" s="12"/>
      <c r="AZ1937" s="12">
        <f ca="1"/>
        <v>8.6920029563107987E-2</v>
      </c>
      <c r="BA1937" s="12"/>
      <c r="BB1937" s="12">
        <f t="shared" ca="1" si="287"/>
        <v>8.6920029563107987E-2</v>
      </c>
      <c r="BC1937" s="12"/>
      <c r="BD1937" s="38">
        <f ca="1"/>
        <v>0.10882649501573892</v>
      </c>
    </row>
    <row r="1938" spans="1:56" x14ac:dyDescent="0.35">
      <c r="A1938" s="12"/>
      <c r="B1938" s="12"/>
      <c r="C1938" s="12"/>
      <c r="D1938" s="12"/>
      <c r="E1938" s="12"/>
      <c r="F1938" s="12"/>
      <c r="G1938" s="12"/>
      <c r="H1938" s="12"/>
      <c r="I1938" s="12"/>
      <c r="J1938" s="12"/>
      <c r="K1938" s="12"/>
      <c r="L1938" s="12"/>
      <c r="M1938" s="12"/>
      <c r="N1938" s="12"/>
      <c r="O1938" s="12"/>
      <c r="P1938" s="12"/>
      <c r="Q1938" s="12"/>
      <c r="R1938" s="12"/>
      <c r="S1938" s="12"/>
      <c r="T1938" s="12"/>
      <c r="U1938" s="12"/>
      <c r="V1938" s="12"/>
      <c r="W1938" s="12">
        <f ca="1">INDEX(P$10:P$6003,UsefulSeries!$I1932)</f>
        <v>0</v>
      </c>
      <c r="X1938" s="12">
        <f ca="1">INDEX(Q$10:Q$6003,UsefulSeries!$I1932)</f>
        <v>0</v>
      </c>
      <c r="Y1938" s="12">
        <f ca="1">INDEX(R$10:R$6003,UsefulSeries!$I1932)</f>
        <v>0</v>
      </c>
      <c r="Z1938" s="12">
        <f ca="1">INDEX(S$10:S$6003,UsefulSeries!$I1932)</f>
        <v>0</v>
      </c>
      <c r="AA1938" s="12">
        <f ca="1">INDEX(T$10:T$6003,UsefulSeries!$I1932)</f>
        <v>21.326115745730981</v>
      </c>
      <c r="AB1938" s="12">
        <f ca="1">INDEX(U$10:U$6003,UsefulSeries!$I1932)</f>
        <v>0.36603800443517187</v>
      </c>
      <c r="AC1938" s="12">
        <f>INDEX( K$10:K$6003,UsefulSeries!$I1932)</f>
        <v>0.35084479189067252</v>
      </c>
      <c r="AD1938" s="12">
        <f>INDEX(L$10:L$6003,UsefulSeries!$I1932)</f>
        <v>0</v>
      </c>
      <c r="AE1938" s="12"/>
      <c r="AF1938" s="12"/>
      <c r="AG1938" s="12"/>
      <c r="AH1938" s="12"/>
      <c r="AI1938" s="12"/>
      <c r="AJ1938" s="12"/>
      <c r="AK1938" s="12"/>
      <c r="AL1938" s="12"/>
      <c r="AM1938" s="12"/>
      <c r="AN1938" s="12">
        <f t="shared" ca="1" si="279"/>
        <v>0</v>
      </c>
      <c r="AO1938" s="12">
        <f t="shared" ca="1" si="280"/>
        <v>0</v>
      </c>
      <c r="AP1938" s="12">
        <f t="shared" ca="1" si="281"/>
        <v>0</v>
      </c>
      <c r="AQ1938" s="12">
        <f t="shared" ca="1" si="282"/>
        <v>0</v>
      </c>
      <c r="AR1938" s="12">
        <f t="shared" ca="1" si="283"/>
        <v>21.326115745730981</v>
      </c>
      <c r="AS1938" s="12">
        <f t="shared" ca="1" si="284"/>
        <v>0.36603800443517187</v>
      </c>
      <c r="AT1938" s="12">
        <f t="shared" si="285"/>
        <v>0.35084479189067252</v>
      </c>
      <c r="AU1938" s="12">
        <f t="shared" si="286"/>
        <v>0</v>
      </c>
      <c r="AV1938" s="12"/>
      <c r="AW1938" s="12">
        <f ca="1">INDEX(I$10:I$6003,UsefulSeries!$I1932)</f>
        <v>1.6738716154636853E-2</v>
      </c>
      <c r="AX1938" s="12"/>
      <c r="AY1938" s="12"/>
      <c r="AZ1938" s="12">
        <f ca="1"/>
        <v>0.36603800443517182</v>
      </c>
      <c r="BA1938" s="12"/>
      <c r="BB1938" s="12">
        <f t="shared" ca="1" si="287"/>
        <v>0.36603800443517182</v>
      </c>
      <c r="BC1938" s="12"/>
      <c r="BD1938" s="38">
        <f ca="1"/>
        <v>1.8248196658022634E-2</v>
      </c>
    </row>
    <row r="1939" spans="1:56" x14ac:dyDescent="0.35">
      <c r="A1939" s="12"/>
      <c r="B1939" s="12"/>
      <c r="C1939" s="12"/>
      <c r="D1939" s="12"/>
      <c r="E1939" s="12"/>
      <c r="F1939" s="12"/>
      <c r="G1939" s="12"/>
      <c r="H1939" s="12"/>
      <c r="I1939" s="12"/>
      <c r="J1939" s="12"/>
      <c r="K1939" s="12"/>
      <c r="L1939" s="12"/>
      <c r="M1939" s="12"/>
      <c r="N1939" s="12"/>
      <c r="O1939" s="12"/>
      <c r="P1939" s="12"/>
      <c r="Q1939" s="12"/>
      <c r="R1939" s="12"/>
      <c r="S1939" s="12"/>
      <c r="T1939" s="12"/>
      <c r="U1939" s="12"/>
      <c r="V1939" s="12"/>
      <c r="W1939" s="12">
        <f ca="1">INDEX(P$11:P$6003,UsefulSeries!$I1932)</f>
        <v>0</v>
      </c>
      <c r="X1939" s="12">
        <f ca="1">INDEX(Q$11:Q$6003,UsefulSeries!$I1932)</f>
        <v>0</v>
      </c>
      <c r="Y1939" s="12">
        <f ca="1">INDEX(R$11:R$6003,UsefulSeries!$I1932)</f>
        <v>0</v>
      </c>
      <c r="Z1939" s="12">
        <f ca="1">INDEX(S$11:S$6003,UsefulSeries!$I1932)</f>
        <v>0</v>
      </c>
      <c r="AA1939" s="12">
        <f ca="1">INDEX(T$11:T$6003,UsefulSeries!$I1932)</f>
        <v>0.36603800443517182</v>
      </c>
      <c r="AB1939" s="12">
        <f ca="1">INDEX(U$11:U$6003,UsefulSeries!$I1932)</f>
        <v>14.531006617832029</v>
      </c>
      <c r="AC1939" s="12">
        <f>INDEX( K$11:K$6003,UsefulSeries!$I1932)</f>
        <v>0</v>
      </c>
      <c r="AD1939" s="12">
        <f>INDEX(L$11:L$6003,UsefulSeries!$I1932)</f>
        <v>0.35084479189067252</v>
      </c>
      <c r="AE1939" s="12"/>
      <c r="AF1939" s="12"/>
      <c r="AG1939" s="12"/>
      <c r="AH1939" s="12"/>
      <c r="AI1939" s="12"/>
      <c r="AJ1939" s="12"/>
      <c r="AK1939" s="12"/>
      <c r="AL1939" s="12"/>
      <c r="AM1939" s="12"/>
      <c r="AN1939" s="12">
        <f t="shared" ca="1" si="279"/>
        <v>0</v>
      </c>
      <c r="AO1939" s="12">
        <f t="shared" ca="1" si="280"/>
        <v>0</v>
      </c>
      <c r="AP1939" s="12">
        <f t="shared" ca="1" si="281"/>
        <v>0</v>
      </c>
      <c r="AQ1939" s="12">
        <f t="shared" ca="1" si="282"/>
        <v>0</v>
      </c>
      <c r="AR1939" s="12">
        <f t="shared" ca="1" si="283"/>
        <v>0.36603800443517182</v>
      </c>
      <c r="AS1939" s="12">
        <f t="shared" ca="1" si="284"/>
        <v>14.531006617832029</v>
      </c>
      <c r="AT1939" s="12">
        <f t="shared" si="285"/>
        <v>0</v>
      </c>
      <c r="AU1939" s="12">
        <f t="shared" si="286"/>
        <v>0.35084479189067252</v>
      </c>
      <c r="AV1939" s="12"/>
      <c r="AW1939" s="12">
        <f ca="1">INDEX(I$11:I$6003,UsefulSeries!$I1932)</f>
        <v>2.4768483536126772E-2</v>
      </c>
      <c r="AX1939" s="12"/>
      <c r="AY1939" s="12"/>
      <c r="AZ1939" s="12">
        <f ca="1"/>
        <v>0.36603800443517187</v>
      </c>
      <c r="BA1939" s="12"/>
      <c r="BB1939" s="12">
        <f t="shared" ca="1" si="287"/>
        <v>0.36603800443517187</v>
      </c>
      <c r="BC1939" s="12"/>
      <c r="BD1939" s="38">
        <f ca="1"/>
        <v>2.5935187760693996E-2</v>
      </c>
    </row>
    <row r="1940" spans="1:56" x14ac:dyDescent="0.35">
      <c r="A1940" s="12"/>
      <c r="B1940" s="12"/>
      <c r="C1940" s="12"/>
      <c r="D1940" s="12"/>
      <c r="E1940" s="12"/>
      <c r="F1940" s="12"/>
      <c r="G1940" s="12"/>
      <c r="H1940" s="12"/>
      <c r="I1940" s="12"/>
      <c r="J1940" s="12"/>
      <c r="K1940" s="12"/>
      <c r="L1940" s="12"/>
      <c r="M1940" s="12"/>
      <c r="N1940" s="12"/>
      <c r="O1940" s="12"/>
      <c r="P1940" s="12"/>
      <c r="Q1940" s="12"/>
      <c r="R1940" s="12"/>
      <c r="S1940" s="12"/>
      <c r="T1940" s="12"/>
      <c r="U1940" s="12"/>
      <c r="V1940" s="12"/>
      <c r="W1940" s="12"/>
      <c r="X1940" s="12"/>
      <c r="Y1940" s="12"/>
      <c r="Z1940" s="12"/>
      <c r="AA1940" s="12"/>
      <c r="AB1940" s="12"/>
      <c r="AC1940" s="12"/>
      <c r="AD1940" s="12"/>
      <c r="AE1940" s="12">
        <f t="array" ref="AE1940:AJ1941">TRANSPOSE(AC1934:AD1939)</f>
        <v>-0.58505475229698223</v>
      </c>
      <c r="AF1940" s="12">
        <v>-0.58505475229698223</v>
      </c>
      <c r="AG1940" s="12">
        <v>6.4100455812345303E-2</v>
      </c>
      <c r="AH1940" s="12">
        <v>0</v>
      </c>
      <c r="AI1940" s="12">
        <v>0.35084479189067252</v>
      </c>
      <c r="AJ1940" s="12">
        <v>0</v>
      </c>
      <c r="AK1940" s="12"/>
      <c r="AL1940" s="12"/>
      <c r="AM1940" s="12"/>
      <c r="AN1940" s="12">
        <f t="shared" si="279"/>
        <v>-0.58505475229698223</v>
      </c>
      <c r="AO1940" s="12">
        <f t="shared" si="280"/>
        <v>-0.58505475229698223</v>
      </c>
      <c r="AP1940" s="12">
        <f t="shared" si="281"/>
        <v>6.4100455812345303E-2</v>
      </c>
      <c r="AQ1940" s="12">
        <f t="shared" si="282"/>
        <v>0</v>
      </c>
      <c r="AR1940" s="12">
        <f t="shared" si="283"/>
        <v>0.35084479189067252</v>
      </c>
      <c r="AS1940" s="12">
        <f t="shared" si="284"/>
        <v>0</v>
      </c>
      <c r="AT1940" s="12">
        <f t="shared" si="285"/>
        <v>0</v>
      </c>
      <c r="AU1940" s="12">
        <f t="shared" si="286"/>
        <v>0</v>
      </c>
      <c r="AV1940" s="12"/>
      <c r="AW1940" s="12"/>
      <c r="AX1940" s="12">
        <f>INDEX($N$6:$N$6003,UsefulSeries!$K1932)</f>
        <v>1.8815260339423157E-3</v>
      </c>
      <c r="AY1940" s="12"/>
      <c r="AZ1940" s="12"/>
      <c r="BA1940" s="12"/>
      <c r="BB1940" s="12">
        <f t="shared" si="287"/>
        <v>1.8815260339423157E-3</v>
      </c>
      <c r="BC1940" s="12"/>
      <c r="BD1940" s="38">
        <f ca="1"/>
        <v>-9.2971065186626164E-2</v>
      </c>
    </row>
    <row r="1941" spans="1:56" x14ac:dyDescent="0.35">
      <c r="A1941" s="12"/>
      <c r="B1941" s="12"/>
      <c r="C1941" s="12"/>
      <c r="D1941" s="12"/>
      <c r="E1941" s="12"/>
      <c r="F1941" s="12"/>
      <c r="G1941" s="12"/>
      <c r="H1941" s="12"/>
      <c r="I1941" s="12"/>
      <c r="J1941" s="12"/>
      <c r="K1941" s="12"/>
      <c r="L1941" s="12"/>
      <c r="M1941" s="12"/>
      <c r="N1941" s="12"/>
      <c r="O1941" s="12"/>
      <c r="P1941" s="12"/>
      <c r="Q1941" s="12"/>
      <c r="R1941" s="12"/>
      <c r="S1941" s="12"/>
      <c r="T1941" s="12"/>
      <c r="U1941" s="12"/>
      <c r="V1941" s="12"/>
      <c r="W1941" s="12"/>
      <c r="X1941" s="12"/>
      <c r="Y1941" s="12"/>
      <c r="Z1941" s="12"/>
      <c r="AA1941" s="12"/>
      <c r="AB1941" s="12"/>
      <c r="AC1941" s="12"/>
      <c r="AD1941" s="12"/>
      <c r="AE1941" s="12">
        <v>0.58505475229698223</v>
      </c>
      <c r="AF1941" s="12">
        <v>0</v>
      </c>
      <c r="AG1941" s="12">
        <v>-6.4100455812345303E-2</v>
      </c>
      <c r="AH1941" s="12">
        <v>-6.4100455812345303E-2</v>
      </c>
      <c r="AI1941" s="12">
        <v>0</v>
      </c>
      <c r="AJ1941" s="12">
        <v>0.35084479189067252</v>
      </c>
      <c r="AK1941" s="12"/>
      <c r="AL1941" s="12"/>
      <c r="AM1941" s="12"/>
      <c r="AN1941" s="12">
        <f t="shared" si="279"/>
        <v>0.58505475229698223</v>
      </c>
      <c r="AO1941" s="12">
        <f t="shared" si="280"/>
        <v>0</v>
      </c>
      <c r="AP1941" s="12">
        <f t="shared" si="281"/>
        <v>-6.4100455812345303E-2</v>
      </c>
      <c r="AQ1941" s="12">
        <f t="shared" si="282"/>
        <v>-6.4100455812345303E-2</v>
      </c>
      <c r="AR1941" s="12">
        <f t="shared" si="283"/>
        <v>0</v>
      </c>
      <c r="AS1941" s="12">
        <f t="shared" si="284"/>
        <v>0.35084479189067252</v>
      </c>
      <c r="AT1941" s="12">
        <f t="shared" si="285"/>
        <v>0</v>
      </c>
      <c r="AU1941" s="12">
        <f t="shared" si="286"/>
        <v>0</v>
      </c>
      <c r="AV1941" s="12"/>
      <c r="AW1941" s="12"/>
      <c r="AX1941" s="12">
        <f>INDEX('Margin error adjustment'!N$7:N$6003,UsefulSeries!$K1932)</f>
        <v>4.7235239904057369E-4</v>
      </c>
      <c r="AY1941" s="12"/>
      <c r="AZ1941" s="12"/>
      <c r="BA1941" s="12"/>
      <c r="BB1941" s="12">
        <f t="shared" si="287"/>
        <v>4.7235239904057369E-4</v>
      </c>
      <c r="BC1941" s="12"/>
      <c r="BD1941" s="38">
        <f ca="1"/>
        <v>-4.9896462606995276E-2</v>
      </c>
    </row>
    <row r="1942" spans="1:56" x14ac:dyDescent="0.35">
      <c r="A1942" s="12"/>
      <c r="B1942" s="12"/>
      <c r="C1942" s="12"/>
      <c r="D1942" s="12"/>
      <c r="E1942" s="12"/>
      <c r="F1942" s="12"/>
      <c r="G1942" s="12"/>
      <c r="H1942" s="12"/>
      <c r="I1942" s="12"/>
      <c r="J1942" s="12"/>
      <c r="K1942" s="12"/>
      <c r="L1942" s="12"/>
      <c r="M1942" s="12"/>
      <c r="N1942" s="12"/>
      <c r="O1942" s="12"/>
      <c r="P1942" s="12"/>
      <c r="Q1942" s="12"/>
      <c r="R1942" s="12"/>
      <c r="S1942" s="12"/>
      <c r="T1942" s="12"/>
      <c r="U1942" s="12"/>
      <c r="V1942" s="12"/>
      <c r="W1942" s="12">
        <f ca="1">INDEX(P$6:P$6003,UsefulSeries!$I1940)</f>
        <v>40.36588257304242</v>
      </c>
      <c r="X1942" s="12">
        <f ca="1">INDEX(Q$6:Q$6003,UsefulSeries!$I1940)</f>
        <v>0.60294764326517725</v>
      </c>
      <c r="Y1942" s="12">
        <f ca="1">INDEX(R$6:R$6003,UsefulSeries!$I1940)</f>
        <v>0</v>
      </c>
      <c r="Z1942" s="12">
        <f ca="1">INDEX(S$6:S$6003,UsefulSeries!$I1940)</f>
        <v>0</v>
      </c>
      <c r="AA1942" s="12">
        <f ca="1">INDEX(T$6:T$6003,UsefulSeries!$I1940)</f>
        <v>0</v>
      </c>
      <c r="AB1942" s="12">
        <f ca="1">INDEX(U$6:U$6003,UsefulSeries!$I1940)</f>
        <v>0</v>
      </c>
      <c r="AC1942" s="12">
        <f>INDEX( K$6:K$6003,UsefulSeries!$I1940)</f>
        <v>-0.58693627833092454</v>
      </c>
      <c r="AD1942" s="12">
        <f>INDEX(L$6:L$6003,UsefulSeries!$I1940)</f>
        <v>0.58693627833092454</v>
      </c>
      <c r="AE1942" s="12"/>
      <c r="AF1942" s="12"/>
      <c r="AG1942" s="12"/>
      <c r="AH1942" s="12"/>
      <c r="AI1942" s="12"/>
      <c r="AJ1942" s="12"/>
      <c r="AK1942" s="12"/>
      <c r="AL1942" s="12"/>
      <c r="AM1942" s="12"/>
      <c r="AN1942" s="12">
        <f t="shared" ca="1" si="279"/>
        <v>40.36588257304242</v>
      </c>
      <c r="AO1942" s="12">
        <f t="shared" ca="1" si="280"/>
        <v>0.60294764326517725</v>
      </c>
      <c r="AP1942" s="12">
        <f t="shared" ca="1" si="281"/>
        <v>0</v>
      </c>
      <c r="AQ1942" s="12">
        <f t="shared" ca="1" si="282"/>
        <v>0</v>
      </c>
      <c r="AR1942" s="12">
        <f t="shared" ca="1" si="283"/>
        <v>0</v>
      </c>
      <c r="AS1942" s="12">
        <f t="shared" ca="1" si="284"/>
        <v>0</v>
      </c>
      <c r="AT1942" s="12">
        <f t="shared" si="285"/>
        <v>-0.58693627833092454</v>
      </c>
      <c r="AU1942" s="12">
        <f t="shared" si="286"/>
        <v>0.58693627833092454</v>
      </c>
      <c r="AV1942" s="12"/>
      <c r="AW1942" s="12">
        <f ca="1">INDEX(I$6:I$6003,UsefulSeries!$I1940)</f>
        <v>1.4760889239375186E-2</v>
      </c>
      <c r="AX1942" s="12"/>
      <c r="AY1942" s="12"/>
      <c r="AZ1942" s="12">
        <f t="array" aca="1" ref="AZ1942:AZ1947" ca="1">MMULT(W1942:AB1947,AW1942:AW1947)</f>
        <v>0.60294764326517725</v>
      </c>
      <c r="BA1942" s="12"/>
      <c r="BB1942" s="12">
        <f t="shared" ca="1" si="287"/>
        <v>0.60294764326517725</v>
      </c>
      <c r="BC1942" s="12"/>
      <c r="BD1942" s="38">
        <f t="array" aca="1" ref="BD1942:BD1949" ca="1">MMULT(MINVERSE(AN1942:AU1949),BB1942:BB1949)</f>
        <v>1.4200874778848478E-2</v>
      </c>
    </row>
    <row r="1943" spans="1:56" x14ac:dyDescent="0.35">
      <c r="A1943" s="12"/>
      <c r="B1943" s="12"/>
      <c r="C1943" s="12"/>
      <c r="D1943" s="12"/>
      <c r="E1943" s="12"/>
      <c r="F1943" s="12"/>
      <c r="G1943" s="12"/>
      <c r="H1943" s="12"/>
      <c r="I1943" s="12"/>
      <c r="J1943" s="12"/>
      <c r="K1943" s="12"/>
      <c r="L1943" s="12"/>
      <c r="M1943" s="12"/>
      <c r="N1943" s="12"/>
      <c r="O1943" s="12"/>
      <c r="P1943" s="12"/>
      <c r="Q1943" s="12"/>
      <c r="R1943" s="12"/>
      <c r="S1943" s="12"/>
      <c r="T1943" s="12"/>
      <c r="U1943" s="12"/>
      <c r="V1943" s="12"/>
      <c r="W1943" s="12">
        <f ca="1">INDEX(P$7:P$6003,UsefulSeries!$I1940)</f>
        <v>0.60294764326517714</v>
      </c>
      <c r="X1943" s="12">
        <f ca="1">INDEX(Q$7:Q$6003,UsefulSeries!$I1940)</f>
        <v>50.36751573876321</v>
      </c>
      <c r="Y1943" s="12">
        <f ca="1">INDEX(R$7:R$6003,UsefulSeries!$I1940)</f>
        <v>0</v>
      </c>
      <c r="Z1943" s="12">
        <f ca="1">INDEX(S$7:S$6003,UsefulSeries!$I1940)</f>
        <v>0</v>
      </c>
      <c r="AA1943" s="12">
        <f ca="1">INDEX(T$7:T$6003,UsefulSeries!$I1940)</f>
        <v>0</v>
      </c>
      <c r="AB1943" s="12">
        <f ca="1">INDEX(U$7:U$6003,UsefulSeries!$I1940)</f>
        <v>0</v>
      </c>
      <c r="AC1943" s="12">
        <f>INDEX( K$7:K$6003,UsefulSeries!$I1940,1)</f>
        <v>-0.58693627833092454</v>
      </c>
      <c r="AD1943" s="12">
        <f>INDEX(L$7:L$6003,UsefulSeries!$I1940,1)</f>
        <v>0</v>
      </c>
      <c r="AE1943" s="12"/>
      <c r="AF1943" s="12"/>
      <c r="AG1943" s="12"/>
      <c r="AH1943" s="12"/>
      <c r="AI1943" s="12"/>
      <c r="AJ1943" s="12"/>
      <c r="AK1943" s="12"/>
      <c r="AL1943" s="12"/>
      <c r="AM1943" s="12"/>
      <c r="AN1943" s="12">
        <f t="shared" ca="1" si="279"/>
        <v>0.60294764326517714</v>
      </c>
      <c r="AO1943" s="12">
        <f t="shared" ca="1" si="280"/>
        <v>50.36751573876321</v>
      </c>
      <c r="AP1943" s="12">
        <f t="shared" ca="1" si="281"/>
        <v>0</v>
      </c>
      <c r="AQ1943" s="12">
        <f t="shared" ca="1" si="282"/>
        <v>0</v>
      </c>
      <c r="AR1943" s="12">
        <f t="shared" ca="1" si="283"/>
        <v>0</v>
      </c>
      <c r="AS1943" s="12">
        <f t="shared" ca="1" si="284"/>
        <v>0</v>
      </c>
      <c r="AT1943" s="12">
        <f t="shared" si="285"/>
        <v>-0.58693627833092454</v>
      </c>
      <c r="AU1943" s="12">
        <f t="shared" si="286"/>
        <v>0</v>
      </c>
      <c r="AV1943" s="12"/>
      <c r="AW1943" s="12">
        <f ca="1">INDEX(I$7:I$6003,UsefulSeries!$I1940)</f>
        <v>1.1794260470714744E-2</v>
      </c>
      <c r="AX1943" s="12"/>
      <c r="AY1943" s="12"/>
      <c r="AZ1943" s="12">
        <f ca="1"/>
        <v>0.60294764326517725</v>
      </c>
      <c r="BA1943" s="12"/>
      <c r="BB1943" s="12">
        <f t="shared" ca="1" si="287"/>
        <v>0.60294764326517725</v>
      </c>
      <c r="BC1943" s="12"/>
      <c r="BD1943" s="38">
        <f ca="1"/>
        <v>1.2457574646083497E-2</v>
      </c>
    </row>
    <row r="1944" spans="1:56" x14ac:dyDescent="0.35">
      <c r="A1944" s="12"/>
      <c r="B1944" s="12"/>
      <c r="C1944" s="12"/>
      <c r="D1944" s="12"/>
      <c r="E1944" s="12"/>
      <c r="F1944" s="12"/>
      <c r="G1944" s="12"/>
      <c r="H1944" s="12"/>
      <c r="I1944" s="12"/>
      <c r="J1944" s="12"/>
      <c r="K1944" s="12"/>
      <c r="L1944" s="12"/>
      <c r="M1944" s="12"/>
      <c r="N1944" s="12"/>
      <c r="O1944" s="12"/>
      <c r="P1944" s="12"/>
      <c r="Q1944" s="12"/>
      <c r="R1944" s="12"/>
      <c r="S1944" s="12"/>
      <c r="T1944" s="12"/>
      <c r="U1944" s="12"/>
      <c r="V1944" s="12"/>
      <c r="W1944" s="12">
        <f ca="1">INDEX(P$8:P$6003,UsefulSeries!$I1940)</f>
        <v>0</v>
      </c>
      <c r="X1944" s="12">
        <f ca="1">INDEX(Q$8:Q$6003,UsefulSeries!$I1940)</f>
        <v>0</v>
      </c>
      <c r="Y1944" s="12">
        <f ca="1">INDEX(R$8:R$6003,UsefulSeries!$I1940)</f>
        <v>0.53413691734588375</v>
      </c>
      <c r="Z1944" s="12">
        <f ca="1">INDEX(S$8:S$6003,UsefulSeries!$I1940)</f>
        <v>8.7899121444862505E-2</v>
      </c>
      <c r="AA1944" s="12">
        <f ca="1">INDEX(T$8:T$6003,UsefulSeries!$I1940)</f>
        <v>0</v>
      </c>
      <c r="AB1944" s="12">
        <f ca="1">INDEX(U$8:U$6003,UsefulSeries!$I1940)</f>
        <v>0</v>
      </c>
      <c r="AC1944" s="12">
        <f>INDEX( K$8:K$6003,UsefulSeries!$I1940)</f>
        <v>6.4572808211385876E-2</v>
      </c>
      <c r="AD1944" s="12">
        <f>INDEX(L$8:L$6003,UsefulSeries!$I1940)</f>
        <v>-6.4572808211385876E-2</v>
      </c>
      <c r="AE1944" s="12"/>
      <c r="AF1944" s="12"/>
      <c r="AG1944" s="12"/>
      <c r="AH1944" s="12"/>
      <c r="AI1944" s="12"/>
      <c r="AJ1944" s="12"/>
      <c r="AK1944" s="12"/>
      <c r="AL1944" s="12"/>
      <c r="AM1944" s="12"/>
      <c r="AN1944" s="12">
        <f t="shared" ca="1" si="279"/>
        <v>0</v>
      </c>
      <c r="AO1944" s="12">
        <f t="shared" ca="1" si="280"/>
        <v>0</v>
      </c>
      <c r="AP1944" s="12">
        <f t="shared" ca="1" si="281"/>
        <v>0.53413691734588375</v>
      </c>
      <c r="AQ1944" s="12">
        <f t="shared" ca="1" si="282"/>
        <v>8.7899121444862505E-2</v>
      </c>
      <c r="AR1944" s="12">
        <f t="shared" ca="1" si="283"/>
        <v>0</v>
      </c>
      <c r="AS1944" s="12">
        <f t="shared" ca="1" si="284"/>
        <v>0</v>
      </c>
      <c r="AT1944" s="12">
        <f t="shared" si="285"/>
        <v>6.4572808211385876E-2</v>
      </c>
      <c r="AU1944" s="12">
        <f t="shared" si="286"/>
        <v>-6.4572808211385876E-2</v>
      </c>
      <c r="AV1944" s="12"/>
      <c r="AW1944" s="12">
        <f ca="1">INDEX(I$8:I$6003,UsefulSeries!$I1940)</f>
        <v>0.14470492818969685</v>
      </c>
      <c r="AX1944" s="12"/>
      <c r="AY1944" s="12"/>
      <c r="AZ1944" s="12">
        <f ca="1"/>
        <v>8.7899121444862505E-2</v>
      </c>
      <c r="BA1944" s="12"/>
      <c r="BB1944" s="12">
        <f t="shared" ca="1" si="287"/>
        <v>8.7899121444862505E-2</v>
      </c>
      <c r="BC1944" s="12"/>
      <c r="BD1944" s="38">
        <f ca="1"/>
        <v>0.147742806199397</v>
      </c>
    </row>
    <row r="1945" spans="1:56" x14ac:dyDescent="0.35">
      <c r="A1945" s="12"/>
      <c r="B1945" s="12"/>
      <c r="C1945" s="12"/>
      <c r="D1945" s="12"/>
      <c r="E1945" s="12"/>
      <c r="F1945" s="12"/>
      <c r="G1945" s="12"/>
      <c r="H1945" s="12"/>
      <c r="I1945" s="12"/>
      <c r="J1945" s="12"/>
      <c r="K1945" s="12"/>
      <c r="L1945" s="12"/>
      <c r="M1945" s="12"/>
      <c r="N1945" s="12"/>
      <c r="O1945" s="12"/>
      <c r="P1945" s="12"/>
      <c r="Q1945" s="12"/>
      <c r="R1945" s="12"/>
      <c r="S1945" s="12"/>
      <c r="T1945" s="12"/>
      <c r="U1945" s="12"/>
      <c r="V1945" s="12"/>
      <c r="W1945" s="12">
        <f ca="1">INDEX(P$9:P$6003,UsefulSeries!$I1940)</f>
        <v>0</v>
      </c>
      <c r="X1945" s="12">
        <f ca="1">INDEX(Q$9:Q$6003,UsefulSeries!$I1940)</f>
        <v>0</v>
      </c>
      <c r="Y1945" s="12">
        <f ca="1">INDEX(R$9:R$6003,UsefulSeries!$I1940)</f>
        <v>8.7899121444862505E-2</v>
      </c>
      <c r="Z1945" s="12">
        <f ca="1">INDEX(S$9:S$6003,UsefulSeries!$I1940)</f>
        <v>0.62301355865082764</v>
      </c>
      <c r="AA1945" s="12">
        <f ca="1">INDEX(T$9:T$6003,UsefulSeries!$I1940)</f>
        <v>0</v>
      </c>
      <c r="AB1945" s="12">
        <f ca="1">INDEX(U$9:U$6003,UsefulSeries!$I1940)</f>
        <v>0</v>
      </c>
      <c r="AC1945" s="12">
        <f>INDEX( K$9:K$6003,UsefulSeries!$I1940)</f>
        <v>0</v>
      </c>
      <c r="AD1945" s="12">
        <f>INDEX(L$9:L$6003,UsefulSeries!$I1940)</f>
        <v>-6.4572808211385876E-2</v>
      </c>
      <c r="AE1945" s="12"/>
      <c r="AF1945" s="12"/>
      <c r="AG1945" s="12"/>
      <c r="AH1945" s="12"/>
      <c r="AI1945" s="12"/>
      <c r="AJ1945" s="12"/>
      <c r="AK1945" s="12"/>
      <c r="AL1945" s="12"/>
      <c r="AM1945" s="12"/>
      <c r="AN1945" s="12">
        <f t="shared" ca="1" si="279"/>
        <v>0</v>
      </c>
      <c r="AO1945" s="12">
        <f t="shared" ca="1" si="280"/>
        <v>0</v>
      </c>
      <c r="AP1945" s="12">
        <f t="shared" ca="1" si="281"/>
        <v>8.7899121444862505E-2</v>
      </c>
      <c r="AQ1945" s="12">
        <f t="shared" ca="1" si="282"/>
        <v>0.62301355865082764</v>
      </c>
      <c r="AR1945" s="12">
        <f t="shared" ca="1" si="283"/>
        <v>0</v>
      </c>
      <c r="AS1945" s="12">
        <f t="shared" ca="1" si="284"/>
        <v>0</v>
      </c>
      <c r="AT1945" s="12">
        <f t="shared" si="285"/>
        <v>0</v>
      </c>
      <c r="AU1945" s="12">
        <f t="shared" si="286"/>
        <v>-6.4572808211385876E-2</v>
      </c>
      <c r="AV1945" s="12"/>
      <c r="AW1945" s="12">
        <f ca="1">INDEX(I$9:I$6003,UsefulSeries!$I1940)</f>
        <v>0.12067102608657868</v>
      </c>
      <c r="AX1945" s="12"/>
      <c r="AY1945" s="12"/>
      <c r="AZ1945" s="12">
        <f ca="1"/>
        <v>8.7899121444862505E-2</v>
      </c>
      <c r="BA1945" s="12"/>
      <c r="BB1945" s="12">
        <f t="shared" ca="1" si="287"/>
        <v>8.7899121444862505E-2</v>
      </c>
      <c r="BC1945" s="12"/>
      <c r="BD1945" s="38">
        <f ca="1"/>
        <v>0.13000374051560426</v>
      </c>
    </row>
    <row r="1946" spans="1:56" x14ac:dyDescent="0.35">
      <c r="A1946" s="12"/>
      <c r="B1946" s="12"/>
      <c r="C1946" s="12"/>
      <c r="D1946" s="12"/>
      <c r="E1946" s="12"/>
      <c r="F1946" s="12"/>
      <c r="G1946" s="12"/>
      <c r="H1946" s="12"/>
      <c r="I1946" s="12"/>
      <c r="J1946" s="12"/>
      <c r="K1946" s="12"/>
      <c r="L1946" s="12"/>
      <c r="M1946" s="12"/>
      <c r="N1946" s="12"/>
      <c r="O1946" s="12"/>
      <c r="P1946" s="12"/>
      <c r="Q1946" s="12"/>
      <c r="R1946" s="12"/>
      <c r="S1946" s="12"/>
      <c r="T1946" s="12"/>
      <c r="U1946" s="12"/>
      <c r="V1946" s="12"/>
      <c r="W1946" s="12">
        <f ca="1">INDEX(P$10:P$6003,UsefulSeries!$I1940)</f>
        <v>0</v>
      </c>
      <c r="X1946" s="12">
        <f ca="1">INDEX(Q$10:Q$6003,UsefulSeries!$I1940)</f>
        <v>0</v>
      </c>
      <c r="Y1946" s="12">
        <f ca="1">INDEX(R$10:R$6003,UsefulSeries!$I1940)</f>
        <v>0</v>
      </c>
      <c r="Z1946" s="12">
        <f ca="1">INDEX(S$10:S$6003,UsefulSeries!$I1940)</f>
        <v>0</v>
      </c>
      <c r="AA1946" s="12">
        <f ca="1">INDEX(T$10:T$6003,UsefulSeries!$I1940)</f>
        <v>21.459130446208178</v>
      </c>
      <c r="AB1946" s="12">
        <f ca="1">INDEX(U$10:U$6003,UsefulSeries!$I1940)</f>
        <v>0.36314425857831029</v>
      </c>
      <c r="AC1946" s="12">
        <f>INDEX( K$10:K$6003,UsefulSeries!$I1940)</f>
        <v>0.34849091345768951</v>
      </c>
      <c r="AD1946" s="12">
        <f>INDEX(L$10:L$6003,UsefulSeries!$I1940)</f>
        <v>0</v>
      </c>
      <c r="AE1946" s="12"/>
      <c r="AF1946" s="12"/>
      <c r="AG1946" s="12"/>
      <c r="AH1946" s="12"/>
      <c r="AI1946" s="12"/>
      <c r="AJ1946" s="12"/>
      <c r="AK1946" s="12"/>
      <c r="AL1946" s="12"/>
      <c r="AM1946" s="12"/>
      <c r="AN1946" s="12">
        <f t="shared" ca="1" si="279"/>
        <v>0</v>
      </c>
      <c r="AO1946" s="12">
        <f t="shared" ca="1" si="280"/>
        <v>0</v>
      </c>
      <c r="AP1946" s="12">
        <f t="shared" ca="1" si="281"/>
        <v>0</v>
      </c>
      <c r="AQ1946" s="12">
        <f t="shared" ca="1" si="282"/>
        <v>0</v>
      </c>
      <c r="AR1946" s="12">
        <f t="shared" ca="1" si="283"/>
        <v>21.459130446208178</v>
      </c>
      <c r="AS1946" s="12">
        <f t="shared" ca="1" si="284"/>
        <v>0.36314425857831029</v>
      </c>
      <c r="AT1946" s="12">
        <f t="shared" si="285"/>
        <v>0.34849091345768951</v>
      </c>
      <c r="AU1946" s="12">
        <f t="shared" si="286"/>
        <v>0</v>
      </c>
      <c r="AV1946" s="12"/>
      <c r="AW1946" s="12">
        <f ca="1">INDEX(I$10:I$6003,UsefulSeries!$I1940)</f>
        <v>1.6519299470438384E-2</v>
      </c>
      <c r="AX1946" s="12"/>
      <c r="AY1946" s="12"/>
      <c r="AZ1946" s="12">
        <f ca="1"/>
        <v>0.36314425857831034</v>
      </c>
      <c r="BA1946" s="12"/>
      <c r="BB1946" s="12">
        <f t="shared" ca="1" si="287"/>
        <v>0.36314425857831034</v>
      </c>
      <c r="BC1946" s="12"/>
      <c r="BD1946" s="38">
        <f ca="1"/>
        <v>1.5640947716401645E-2</v>
      </c>
    </row>
    <row r="1947" spans="1:56" x14ac:dyDescent="0.35">
      <c r="A1947" s="12"/>
      <c r="B1947" s="12"/>
      <c r="C1947" s="12"/>
      <c r="D1947" s="12"/>
      <c r="E1947" s="12"/>
      <c r="F1947" s="12"/>
      <c r="G1947" s="12"/>
      <c r="H1947" s="12"/>
      <c r="I1947" s="12"/>
      <c r="J1947" s="12"/>
      <c r="K1947" s="12"/>
      <c r="L1947" s="12"/>
      <c r="M1947" s="12"/>
      <c r="N1947" s="12"/>
      <c r="O1947" s="12"/>
      <c r="P1947" s="12"/>
      <c r="Q1947" s="12"/>
      <c r="R1947" s="12"/>
      <c r="S1947" s="12"/>
      <c r="T1947" s="12"/>
      <c r="U1947" s="12"/>
      <c r="V1947" s="12"/>
      <c r="W1947" s="12">
        <f ca="1">INDEX(P$11:P$6003,UsefulSeries!$I1940)</f>
        <v>0</v>
      </c>
      <c r="X1947" s="12">
        <f ca="1">INDEX(Q$11:Q$6003,UsefulSeries!$I1940)</f>
        <v>0</v>
      </c>
      <c r="Y1947" s="12">
        <f ca="1">INDEX(R$11:R$6003,UsefulSeries!$I1940)</f>
        <v>0</v>
      </c>
      <c r="Z1947" s="12">
        <f ca="1">INDEX(S$11:S$6003,UsefulSeries!$I1940)</f>
        <v>0</v>
      </c>
      <c r="AA1947" s="12">
        <f ca="1">INDEX(T$11:T$6003,UsefulSeries!$I1940)</f>
        <v>0.36314425857831029</v>
      </c>
      <c r="AB1947" s="12">
        <f ca="1">INDEX(U$11:U$6003,UsefulSeries!$I1940)</f>
        <v>14.985954645800382</v>
      </c>
      <c r="AC1947" s="12">
        <f>INDEX( K$11:K$6003,UsefulSeries!$I1940)</f>
        <v>0</v>
      </c>
      <c r="AD1947" s="12">
        <f>INDEX(L$11:L$6003,UsefulSeries!$I1940)</f>
        <v>0.34849091345768951</v>
      </c>
      <c r="AE1947" s="12"/>
      <c r="AF1947" s="12"/>
      <c r="AG1947" s="12"/>
      <c r="AH1947" s="12"/>
      <c r="AI1947" s="12"/>
      <c r="AJ1947" s="12"/>
      <c r="AK1947" s="12"/>
      <c r="AL1947" s="12"/>
      <c r="AM1947" s="12"/>
      <c r="AN1947" s="12">
        <f t="shared" ca="1" si="279"/>
        <v>0</v>
      </c>
      <c r="AO1947" s="12">
        <f t="shared" ca="1" si="280"/>
        <v>0</v>
      </c>
      <c r="AP1947" s="12">
        <f t="shared" ca="1" si="281"/>
        <v>0</v>
      </c>
      <c r="AQ1947" s="12">
        <f t="shared" ca="1" si="282"/>
        <v>0</v>
      </c>
      <c r="AR1947" s="12">
        <f t="shared" ca="1" si="283"/>
        <v>0.36314425857831029</v>
      </c>
      <c r="AS1947" s="12">
        <f t="shared" ca="1" si="284"/>
        <v>14.985954645800382</v>
      </c>
      <c r="AT1947" s="12">
        <f t="shared" si="285"/>
        <v>0</v>
      </c>
      <c r="AU1947" s="12">
        <f t="shared" si="286"/>
        <v>0.34849091345768951</v>
      </c>
      <c r="AV1947" s="12"/>
      <c r="AW1947" s="12">
        <f ca="1">INDEX(I$11:I$6003,UsefulSeries!$I1940)</f>
        <v>2.383200658624509E-2</v>
      </c>
      <c r="AX1947" s="12"/>
      <c r="AY1947" s="12"/>
      <c r="AZ1947" s="12">
        <f ca="1"/>
        <v>0.36314425857831029</v>
      </c>
      <c r="BA1947" s="12"/>
      <c r="BB1947" s="12">
        <f t="shared" ca="1" si="287"/>
        <v>0.36314425857831029</v>
      </c>
      <c r="BC1947" s="12"/>
      <c r="BD1947" s="38">
        <f ca="1"/>
        <v>2.1663193825075849E-2</v>
      </c>
    </row>
    <row r="1948" spans="1:56" x14ac:dyDescent="0.35">
      <c r="A1948" s="12"/>
      <c r="B1948" s="12"/>
      <c r="C1948" s="12"/>
      <c r="D1948" s="12"/>
      <c r="E1948" s="12"/>
      <c r="F1948" s="12"/>
      <c r="G1948" s="12"/>
      <c r="H1948" s="12"/>
      <c r="I1948" s="12"/>
      <c r="J1948" s="12"/>
      <c r="K1948" s="12"/>
      <c r="L1948" s="12"/>
      <c r="M1948" s="12"/>
      <c r="N1948" s="12"/>
      <c r="O1948" s="12"/>
      <c r="P1948" s="12"/>
      <c r="Q1948" s="12"/>
      <c r="R1948" s="12"/>
      <c r="S1948" s="12"/>
      <c r="T1948" s="12"/>
      <c r="U1948" s="12"/>
      <c r="V1948" s="12"/>
      <c r="W1948" s="12"/>
      <c r="X1948" s="12"/>
      <c r="Y1948" s="12"/>
      <c r="Z1948" s="12"/>
      <c r="AA1948" s="12"/>
      <c r="AB1948" s="12"/>
      <c r="AC1948" s="12"/>
      <c r="AD1948" s="12"/>
      <c r="AE1948" s="12">
        <f t="array" ref="AE1948:AJ1949">TRANSPOSE(AC1942:AD1947)</f>
        <v>-0.58693627833092454</v>
      </c>
      <c r="AF1948" s="12">
        <v>-0.58693627833092454</v>
      </c>
      <c r="AG1948" s="12">
        <v>6.4572808211385876E-2</v>
      </c>
      <c r="AH1948" s="12">
        <v>0</v>
      </c>
      <c r="AI1948" s="12">
        <v>0.34849091345768951</v>
      </c>
      <c r="AJ1948" s="12">
        <v>0</v>
      </c>
      <c r="AK1948" s="12"/>
      <c r="AL1948" s="12"/>
      <c r="AM1948" s="12"/>
      <c r="AN1948" s="12">
        <f t="shared" si="279"/>
        <v>-0.58693627833092454</v>
      </c>
      <c r="AO1948" s="12">
        <f t="shared" si="280"/>
        <v>-0.58693627833092454</v>
      </c>
      <c r="AP1948" s="12">
        <f t="shared" si="281"/>
        <v>6.4572808211385876E-2</v>
      </c>
      <c r="AQ1948" s="12">
        <f t="shared" si="282"/>
        <v>0</v>
      </c>
      <c r="AR1948" s="12">
        <f t="shared" si="283"/>
        <v>0.34849091345768951</v>
      </c>
      <c r="AS1948" s="12">
        <f t="shared" si="284"/>
        <v>0</v>
      </c>
      <c r="AT1948" s="12">
        <f t="shared" si="285"/>
        <v>0</v>
      </c>
      <c r="AU1948" s="12">
        <f t="shared" si="286"/>
        <v>0</v>
      </c>
      <c r="AV1948" s="12"/>
      <c r="AW1948" s="12"/>
      <c r="AX1948" s="12">
        <f>INDEX($N$6:$N$6003,UsefulSeries!$K1940)</f>
        <v>-6.5591504518436317E-4</v>
      </c>
      <c r="AY1948" s="12"/>
      <c r="AZ1948" s="12"/>
      <c r="BA1948" s="12"/>
      <c r="BB1948" s="12">
        <f t="shared" si="287"/>
        <v>-6.5591504518436317E-4</v>
      </c>
      <c r="BC1948" s="12"/>
      <c r="BD1948" s="38">
        <f ca="1"/>
        <v>5.6346538780168882E-2</v>
      </c>
    </row>
    <row r="1949" spans="1:56" x14ac:dyDescent="0.35">
      <c r="A1949" s="12"/>
      <c r="B1949" s="12"/>
      <c r="C1949" s="12"/>
      <c r="D1949" s="12"/>
      <c r="E1949" s="12"/>
      <c r="F1949" s="12"/>
      <c r="G1949" s="12"/>
      <c r="H1949" s="12"/>
      <c r="I1949" s="12"/>
      <c r="J1949" s="12"/>
      <c r="K1949" s="12"/>
      <c r="L1949" s="12"/>
      <c r="M1949" s="12"/>
      <c r="N1949" s="12"/>
      <c r="O1949" s="12"/>
      <c r="P1949" s="12"/>
      <c r="Q1949" s="12"/>
      <c r="R1949" s="12"/>
      <c r="S1949" s="12"/>
      <c r="T1949" s="12"/>
      <c r="U1949" s="12"/>
      <c r="V1949" s="12"/>
      <c r="W1949" s="12"/>
      <c r="X1949" s="12"/>
      <c r="Y1949" s="12"/>
      <c r="Z1949" s="12"/>
      <c r="AA1949" s="12"/>
      <c r="AB1949" s="12"/>
      <c r="AC1949" s="12"/>
      <c r="AD1949" s="12"/>
      <c r="AE1949" s="12">
        <v>0.58693627833092454</v>
      </c>
      <c r="AF1949" s="12">
        <v>0</v>
      </c>
      <c r="AG1949" s="12">
        <v>-6.4572808211385876E-2</v>
      </c>
      <c r="AH1949" s="12">
        <v>-6.4572808211385876E-2</v>
      </c>
      <c r="AI1949" s="12">
        <v>0</v>
      </c>
      <c r="AJ1949" s="12">
        <v>0.34849091345768951</v>
      </c>
      <c r="AK1949" s="12"/>
      <c r="AL1949" s="12"/>
      <c r="AM1949" s="12"/>
      <c r="AN1949" s="12">
        <f t="shared" si="279"/>
        <v>0.58693627833092454</v>
      </c>
      <c r="AO1949" s="12">
        <f t="shared" si="280"/>
        <v>0</v>
      </c>
      <c r="AP1949" s="12">
        <f t="shared" si="281"/>
        <v>-6.4572808211385876E-2</v>
      </c>
      <c r="AQ1949" s="12">
        <f t="shared" si="282"/>
        <v>-6.4572808211385876E-2</v>
      </c>
      <c r="AR1949" s="12">
        <f t="shared" si="283"/>
        <v>0</v>
      </c>
      <c r="AS1949" s="12">
        <f t="shared" si="284"/>
        <v>0.34849091345768951</v>
      </c>
      <c r="AT1949" s="12">
        <f t="shared" si="285"/>
        <v>0</v>
      </c>
      <c r="AU1949" s="12">
        <f t="shared" si="286"/>
        <v>0</v>
      </c>
      <c r="AV1949" s="12"/>
      <c r="AW1949" s="12"/>
      <c r="AX1949" s="12">
        <f>INDEX('Margin error adjustment'!N$7:N$6003,UsefulSeries!$K1940)</f>
        <v>-2.0504396961500276E-3</v>
      </c>
      <c r="AY1949" s="12"/>
      <c r="AZ1949" s="12"/>
      <c r="BA1949" s="12"/>
      <c r="BB1949" s="12">
        <f t="shared" si="287"/>
        <v>-2.0504396961500276E-3</v>
      </c>
      <c r="BC1949" s="12"/>
      <c r="BD1949" s="38">
        <f ca="1"/>
        <v>9.4179494509519665E-2</v>
      </c>
    </row>
    <row r="1950" spans="1:56" x14ac:dyDescent="0.35">
      <c r="A1950" s="12"/>
      <c r="B1950" s="12"/>
      <c r="C1950" s="12"/>
      <c r="D1950" s="12"/>
      <c r="E1950" s="12"/>
      <c r="F1950" s="12"/>
      <c r="G1950" s="12"/>
      <c r="H1950" s="12"/>
      <c r="I1950" s="12"/>
      <c r="J1950" s="12"/>
      <c r="K1950" s="12"/>
      <c r="L1950" s="12"/>
      <c r="M1950" s="12"/>
      <c r="N1950" s="12"/>
      <c r="O1950" s="12"/>
      <c r="P1950" s="12"/>
      <c r="Q1950" s="12"/>
      <c r="R1950" s="12"/>
      <c r="S1950" s="12"/>
      <c r="T1950" s="12"/>
      <c r="U1950" s="12"/>
      <c r="V1950" s="12"/>
      <c r="W1950" s="12">
        <f ca="1">INDEX(P$6:P$6003,UsefulSeries!$I1948)</f>
        <v>39.905206818573191</v>
      </c>
      <c r="X1950" s="12">
        <f ca="1">INDEX(Q$6:Q$6003,UsefulSeries!$I1948)</f>
        <v>0.60190030344178058</v>
      </c>
      <c r="Y1950" s="12">
        <f ca="1">INDEX(R$6:R$6003,UsefulSeries!$I1948)</f>
        <v>0</v>
      </c>
      <c r="Z1950" s="12">
        <f ca="1">INDEX(S$6:S$6003,UsefulSeries!$I1948)</f>
        <v>0</v>
      </c>
      <c r="AA1950" s="12">
        <f ca="1">INDEX(T$6:T$6003,UsefulSeries!$I1948)</f>
        <v>0</v>
      </c>
      <c r="AB1950" s="12">
        <f ca="1">INDEX(U$6:U$6003,UsefulSeries!$I1948)</f>
        <v>0</v>
      </c>
      <c r="AC1950" s="12">
        <f>INDEX( K$6:K$6003,UsefulSeries!$I1948)</f>
        <v>-0.58628036328574018</v>
      </c>
      <c r="AD1950" s="12">
        <f>INDEX(L$6:L$6003,UsefulSeries!$I1948)</f>
        <v>0.58628036328574018</v>
      </c>
      <c r="AE1950" s="12"/>
      <c r="AF1950" s="12"/>
      <c r="AG1950" s="12"/>
      <c r="AH1950" s="12"/>
      <c r="AI1950" s="12"/>
      <c r="AJ1950" s="12"/>
      <c r="AK1950" s="12"/>
      <c r="AL1950" s="12"/>
      <c r="AM1950" s="12"/>
      <c r="AN1950" s="12">
        <f t="shared" ca="1" si="279"/>
        <v>39.905206818573191</v>
      </c>
      <c r="AO1950" s="12">
        <f t="shared" ca="1" si="280"/>
        <v>0.60190030344178058</v>
      </c>
      <c r="AP1950" s="12">
        <f t="shared" ca="1" si="281"/>
        <v>0</v>
      </c>
      <c r="AQ1950" s="12">
        <f t="shared" ca="1" si="282"/>
        <v>0</v>
      </c>
      <c r="AR1950" s="12">
        <f t="shared" ca="1" si="283"/>
        <v>0</v>
      </c>
      <c r="AS1950" s="12">
        <f t="shared" ca="1" si="284"/>
        <v>0</v>
      </c>
      <c r="AT1950" s="12">
        <f t="shared" si="285"/>
        <v>-0.58628036328574018</v>
      </c>
      <c r="AU1950" s="12">
        <f t="shared" si="286"/>
        <v>0.58628036328574018</v>
      </c>
      <c r="AV1950" s="12"/>
      <c r="AW1950" s="12">
        <f ca="1">INDEX(I$6:I$6003,UsefulSeries!$I1948)</f>
        <v>1.4916820371335113E-2</v>
      </c>
      <c r="AX1950" s="12"/>
      <c r="AY1950" s="12"/>
      <c r="AZ1950" s="12">
        <f t="array" aca="1" ref="AZ1950:AZ1955" ca="1">MMULT(W1950:AB1955,AW1950:AW1955)</f>
        <v>0.6019003034417808</v>
      </c>
      <c r="BA1950" s="12"/>
      <c r="BB1950" s="12">
        <f t="shared" ca="1" si="287"/>
        <v>0.6019003034417808</v>
      </c>
      <c r="BC1950" s="12"/>
      <c r="BD1950" s="38">
        <f t="array" aca="1" ref="BD1950:BD1957" ca="1">MMULT(MINVERSE(AN1950:AU1957),BB1950:BB1957)</f>
        <v>1.4300056522589082E-2</v>
      </c>
    </row>
    <row r="1951" spans="1:56" x14ac:dyDescent="0.35">
      <c r="A1951" s="12"/>
      <c r="B1951" s="12"/>
      <c r="C1951" s="12"/>
      <c r="D1951" s="12"/>
      <c r="E1951" s="12"/>
      <c r="F1951" s="12"/>
      <c r="G1951" s="12"/>
      <c r="H1951" s="12"/>
      <c r="I1951" s="12"/>
      <c r="J1951" s="12"/>
      <c r="K1951" s="12"/>
      <c r="L1951" s="12"/>
      <c r="M1951" s="12"/>
      <c r="N1951" s="12"/>
      <c r="O1951" s="12"/>
      <c r="P1951" s="12"/>
      <c r="Q1951" s="12"/>
      <c r="R1951" s="12"/>
      <c r="S1951" s="12"/>
      <c r="T1951" s="12"/>
      <c r="U1951" s="12"/>
      <c r="V1951" s="12"/>
      <c r="W1951" s="12">
        <f ca="1">INDEX(P$7:P$6003,UsefulSeries!$I1948)</f>
        <v>0.60190030344178058</v>
      </c>
      <c r="X1951" s="12">
        <f ca="1">INDEX(Q$7:Q$6003,UsefulSeries!$I1948)</f>
        <v>53.734814798564074</v>
      </c>
      <c r="Y1951" s="12">
        <f ca="1">INDEX(R$7:R$6003,UsefulSeries!$I1948)</f>
        <v>0</v>
      </c>
      <c r="Z1951" s="12">
        <f ca="1">INDEX(S$7:S$6003,UsefulSeries!$I1948)</f>
        <v>0</v>
      </c>
      <c r="AA1951" s="12">
        <f ca="1">INDEX(T$7:T$6003,UsefulSeries!$I1948)</f>
        <v>0</v>
      </c>
      <c r="AB1951" s="12">
        <f ca="1">INDEX(U$7:U$6003,UsefulSeries!$I1948)</f>
        <v>0</v>
      </c>
      <c r="AC1951" s="12">
        <f>INDEX( K$7:K$6003,UsefulSeries!$I1948,1)</f>
        <v>-0.58628036328574018</v>
      </c>
      <c r="AD1951" s="12">
        <f>INDEX(L$7:L$6003,UsefulSeries!$I1948,1)</f>
        <v>0</v>
      </c>
      <c r="AE1951" s="12"/>
      <c r="AF1951" s="12"/>
      <c r="AG1951" s="12"/>
      <c r="AH1951" s="12"/>
      <c r="AI1951" s="12"/>
      <c r="AJ1951" s="12"/>
      <c r="AK1951" s="12"/>
      <c r="AL1951" s="12"/>
      <c r="AM1951" s="12"/>
      <c r="AN1951" s="12">
        <f t="shared" ref="AN1951:AN2014" ca="1" si="288">W1951+AE1951</f>
        <v>0.60190030344178058</v>
      </c>
      <c r="AO1951" s="12">
        <f t="shared" ref="AO1951:AO2014" ca="1" si="289">X1951+AF1951</f>
        <v>53.734814798564074</v>
      </c>
      <c r="AP1951" s="12">
        <f t="shared" ref="AP1951:AP2014" ca="1" si="290">Y1951+AG1951</f>
        <v>0</v>
      </c>
      <c r="AQ1951" s="12">
        <f t="shared" ref="AQ1951:AQ2014" ca="1" si="291">Z1951+AH1951</f>
        <v>0</v>
      </c>
      <c r="AR1951" s="12">
        <f t="shared" ref="AR1951:AR2014" ca="1" si="292">AA1951+AI1951</f>
        <v>0</v>
      </c>
      <c r="AS1951" s="12">
        <f t="shared" ref="AS1951:AS2014" ca="1" si="293">AB1951+AJ1951</f>
        <v>0</v>
      </c>
      <c r="AT1951" s="12">
        <f t="shared" ref="AT1951:AT2014" si="294">AC1951+AK1951</f>
        <v>-0.58628036328574018</v>
      </c>
      <c r="AU1951" s="12">
        <f t="shared" ref="AU1951:AU2014" si="295">AD1951+AL1951</f>
        <v>0</v>
      </c>
      <c r="AV1951" s="12"/>
      <c r="AW1951" s="12">
        <f ca="1">INDEX(I$7:I$6003,UsefulSeries!$I1948)</f>
        <v>1.1034221797480389E-2</v>
      </c>
      <c r="AX1951" s="12"/>
      <c r="AY1951" s="12"/>
      <c r="AZ1951" s="12">
        <f ca="1"/>
        <v>0.60190030344178069</v>
      </c>
      <c r="BA1951" s="12"/>
      <c r="BB1951" s="12">
        <f t="shared" ca="1" si="287"/>
        <v>0.60190030344178069</v>
      </c>
      <c r="BC1951" s="12"/>
      <c r="BD1951" s="38">
        <f ca="1"/>
        <v>1.2152473516225563E-2</v>
      </c>
    </row>
    <row r="1952" spans="1:56" x14ac:dyDescent="0.35">
      <c r="A1952" s="12"/>
      <c r="B1952" s="12"/>
      <c r="C1952" s="12"/>
      <c r="D1952" s="12"/>
      <c r="E1952" s="12"/>
      <c r="F1952" s="12"/>
      <c r="G1952" s="12"/>
      <c r="H1952" s="12"/>
      <c r="I1952" s="12"/>
      <c r="J1952" s="12"/>
      <c r="K1952" s="12"/>
      <c r="L1952" s="12"/>
      <c r="M1952" s="12"/>
      <c r="N1952" s="12"/>
      <c r="O1952" s="12"/>
      <c r="P1952" s="12"/>
      <c r="Q1952" s="12"/>
      <c r="R1952" s="12"/>
      <c r="S1952" s="12"/>
      <c r="T1952" s="12"/>
      <c r="U1952" s="12"/>
      <c r="V1952" s="12"/>
      <c r="W1952" s="12">
        <f ca="1">INDEX(P$8:P$6003,UsefulSeries!$I1948)</f>
        <v>0</v>
      </c>
      <c r="X1952" s="12">
        <f ca="1">INDEX(Q$8:Q$6003,UsefulSeries!$I1948)</f>
        <v>0</v>
      </c>
      <c r="Y1952" s="12">
        <f ca="1">INDEX(R$8:R$6003,UsefulSeries!$I1948)</f>
        <v>0.522984011014615</v>
      </c>
      <c r="Z1952" s="12">
        <f ca="1">INDEX(S$8:S$6003,UsefulSeries!$I1948)</f>
        <v>8.4815047985464742E-2</v>
      </c>
      <c r="AA1952" s="12">
        <f ca="1">INDEX(T$8:T$6003,UsefulSeries!$I1948)</f>
        <v>0</v>
      </c>
      <c r="AB1952" s="12">
        <f ca="1">INDEX(U$8:U$6003,UsefulSeries!$I1948)</f>
        <v>0</v>
      </c>
      <c r="AC1952" s="12">
        <f>INDEX( K$8:K$6003,UsefulSeries!$I1948)</f>
        <v>6.2522368515235849E-2</v>
      </c>
      <c r="AD1952" s="12">
        <f>INDEX(L$8:L$6003,UsefulSeries!$I1948)</f>
        <v>-6.2522368515235849E-2</v>
      </c>
      <c r="AE1952" s="12"/>
      <c r="AF1952" s="12"/>
      <c r="AG1952" s="12"/>
      <c r="AH1952" s="12"/>
      <c r="AI1952" s="12"/>
      <c r="AJ1952" s="12"/>
      <c r="AK1952" s="12"/>
      <c r="AL1952" s="12"/>
      <c r="AM1952" s="12"/>
      <c r="AN1952" s="12">
        <f t="shared" ca="1" si="288"/>
        <v>0</v>
      </c>
      <c r="AO1952" s="12">
        <f t="shared" ca="1" si="289"/>
        <v>0</v>
      </c>
      <c r="AP1952" s="12">
        <f t="shared" ca="1" si="290"/>
        <v>0.522984011014615</v>
      </c>
      <c r="AQ1952" s="12">
        <f t="shared" ca="1" si="291"/>
        <v>8.4815047985464742E-2</v>
      </c>
      <c r="AR1952" s="12">
        <f t="shared" ca="1" si="292"/>
        <v>0</v>
      </c>
      <c r="AS1952" s="12">
        <f t="shared" ca="1" si="293"/>
        <v>0</v>
      </c>
      <c r="AT1952" s="12">
        <f t="shared" si="294"/>
        <v>6.2522368515235849E-2</v>
      </c>
      <c r="AU1952" s="12">
        <f t="shared" si="295"/>
        <v>-6.2522368515235849E-2</v>
      </c>
      <c r="AV1952" s="12"/>
      <c r="AW1952" s="12">
        <f ca="1">INDEX(I$8:I$6003,UsefulSeries!$I1948)</f>
        <v>0.14269008941894501</v>
      </c>
      <c r="AX1952" s="12"/>
      <c r="AY1952" s="12"/>
      <c r="AZ1952" s="12">
        <f ca="1"/>
        <v>8.4815047985464756E-2</v>
      </c>
      <c r="BA1952" s="12"/>
      <c r="BB1952" s="12">
        <f t="shared" ca="1" si="287"/>
        <v>8.4815047985464756E-2</v>
      </c>
      <c r="BC1952" s="12"/>
      <c r="BD1952" s="38">
        <f ca="1"/>
        <v>0.14523876104247302</v>
      </c>
    </row>
    <row r="1953" spans="1:56" x14ac:dyDescent="0.35">
      <c r="A1953" s="12"/>
      <c r="B1953" s="12"/>
      <c r="C1953" s="12"/>
      <c r="D1953" s="12"/>
      <c r="E1953" s="12"/>
      <c r="F1953" s="12"/>
      <c r="G1953" s="12"/>
      <c r="H1953" s="12"/>
      <c r="I1953" s="12"/>
      <c r="J1953" s="12"/>
      <c r="K1953" s="12"/>
      <c r="L1953" s="12"/>
      <c r="M1953" s="12"/>
      <c r="N1953" s="12"/>
      <c r="O1953" s="12"/>
      <c r="P1953" s="12"/>
      <c r="Q1953" s="12"/>
      <c r="R1953" s="12"/>
      <c r="S1953" s="12"/>
      <c r="T1953" s="12"/>
      <c r="U1953" s="12"/>
      <c r="V1953" s="12"/>
      <c r="W1953" s="12">
        <f ca="1">INDEX(P$9:P$6003,UsefulSeries!$I1948)</f>
        <v>0</v>
      </c>
      <c r="X1953" s="12">
        <f ca="1">INDEX(Q$9:Q$6003,UsefulSeries!$I1948)</f>
        <v>0</v>
      </c>
      <c r="Y1953" s="12">
        <f ca="1">INDEX(R$9:R$6003,UsefulSeries!$I1948)</f>
        <v>8.4815047985464742E-2</v>
      </c>
      <c r="Z1953" s="12">
        <f ca="1">INDEX(S$9:S$6003,UsefulSeries!$I1948)</f>
        <v>0.60519021311014087</v>
      </c>
      <c r="AA1953" s="12">
        <f ca="1">INDEX(T$9:T$6003,UsefulSeries!$I1948)</f>
        <v>0</v>
      </c>
      <c r="AB1953" s="12">
        <f ca="1">INDEX(U$9:U$6003,UsefulSeries!$I1948)</f>
        <v>0</v>
      </c>
      <c r="AC1953" s="12">
        <f>INDEX( K$9:K$6003,UsefulSeries!$I1948)</f>
        <v>0</v>
      </c>
      <c r="AD1953" s="12">
        <f>INDEX(L$9:L$6003,UsefulSeries!$I1948)</f>
        <v>-6.2522368515235849E-2</v>
      </c>
      <c r="AE1953" s="12"/>
      <c r="AF1953" s="12"/>
      <c r="AG1953" s="12"/>
      <c r="AH1953" s="12"/>
      <c r="AI1953" s="12"/>
      <c r="AJ1953" s="12"/>
      <c r="AK1953" s="12"/>
      <c r="AL1953" s="12"/>
      <c r="AM1953" s="12"/>
      <c r="AN1953" s="12">
        <f t="shared" ca="1" si="288"/>
        <v>0</v>
      </c>
      <c r="AO1953" s="12">
        <f t="shared" ca="1" si="289"/>
        <v>0</v>
      </c>
      <c r="AP1953" s="12">
        <f t="shared" ca="1" si="290"/>
        <v>8.4815047985464742E-2</v>
      </c>
      <c r="AQ1953" s="12">
        <f t="shared" ca="1" si="291"/>
        <v>0.60519021311014087</v>
      </c>
      <c r="AR1953" s="12">
        <f t="shared" ca="1" si="292"/>
        <v>0</v>
      </c>
      <c r="AS1953" s="12">
        <f t="shared" ca="1" si="293"/>
        <v>0</v>
      </c>
      <c r="AT1953" s="12">
        <f t="shared" si="294"/>
        <v>0</v>
      </c>
      <c r="AU1953" s="12">
        <f t="shared" si="295"/>
        <v>-6.2522368515235849E-2</v>
      </c>
      <c r="AV1953" s="12"/>
      <c r="AW1953" s="12">
        <f ca="1">INDEX(I$9:I$6003,UsefulSeries!$I1948)</f>
        <v>0.12014864026083215</v>
      </c>
      <c r="AX1953" s="12"/>
      <c r="AY1953" s="12"/>
      <c r="AZ1953" s="12">
        <f ca="1"/>
        <v>8.4815047985464728E-2</v>
      </c>
      <c r="BA1953" s="12"/>
      <c r="BB1953" s="12">
        <f t="shared" ca="1" si="287"/>
        <v>8.4815047985464728E-2</v>
      </c>
      <c r="BC1953" s="12"/>
      <c r="BD1953" s="38">
        <f ca="1"/>
        <v>0.13453288301923563</v>
      </c>
    </row>
    <row r="1954" spans="1:56" x14ac:dyDescent="0.35">
      <c r="A1954" s="12"/>
      <c r="B1954" s="12"/>
      <c r="C1954" s="12"/>
      <c r="D1954" s="12"/>
      <c r="E1954" s="12"/>
      <c r="F1954" s="12"/>
      <c r="G1954" s="12"/>
      <c r="H1954" s="12"/>
      <c r="I1954" s="12"/>
      <c r="J1954" s="12"/>
      <c r="K1954" s="12"/>
      <c r="L1954" s="12"/>
      <c r="M1954" s="12"/>
      <c r="N1954" s="12"/>
      <c r="O1954" s="12"/>
      <c r="P1954" s="12"/>
      <c r="Q1954" s="12"/>
      <c r="R1954" s="12"/>
      <c r="S1954" s="12"/>
      <c r="T1954" s="12"/>
      <c r="U1954" s="12"/>
      <c r="V1954" s="12"/>
      <c r="W1954" s="12">
        <f ca="1">INDEX(P$10:P$6003,UsefulSeries!$I1948)</f>
        <v>0</v>
      </c>
      <c r="X1954" s="12">
        <f ca="1">INDEX(Q$10:Q$6003,UsefulSeries!$I1948)</f>
        <v>0</v>
      </c>
      <c r="Y1954" s="12">
        <f ca="1">INDEX(R$10:R$6003,UsefulSeries!$I1948)</f>
        <v>0</v>
      </c>
      <c r="Z1954" s="12">
        <f ca="1">INDEX(S$10:S$6003,UsefulSeries!$I1948)</f>
        <v>0</v>
      </c>
      <c r="AA1954" s="12">
        <f ca="1">INDEX(T$10:T$6003,UsefulSeries!$I1948)</f>
        <v>20.494564041053639</v>
      </c>
      <c r="AB1954" s="12">
        <f ca="1">INDEX(U$10:U$6003,UsefulSeries!$I1948)</f>
        <v>0.36664774563872798</v>
      </c>
      <c r="AC1954" s="12">
        <f>INDEX( K$10:K$6003,UsefulSeries!$I1948)</f>
        <v>0.35119726819902397</v>
      </c>
      <c r="AD1954" s="12">
        <f>INDEX(L$10:L$6003,UsefulSeries!$I1948)</f>
        <v>0</v>
      </c>
      <c r="AE1954" s="12"/>
      <c r="AF1954" s="12"/>
      <c r="AG1954" s="12"/>
      <c r="AH1954" s="12"/>
      <c r="AI1954" s="12"/>
      <c r="AJ1954" s="12"/>
      <c r="AK1954" s="12"/>
      <c r="AL1954" s="12"/>
      <c r="AM1954" s="12"/>
      <c r="AN1954" s="12">
        <f t="shared" ca="1" si="288"/>
        <v>0</v>
      </c>
      <c r="AO1954" s="12">
        <f t="shared" ca="1" si="289"/>
        <v>0</v>
      </c>
      <c r="AP1954" s="12">
        <f t="shared" ca="1" si="290"/>
        <v>0</v>
      </c>
      <c r="AQ1954" s="12">
        <f t="shared" ca="1" si="291"/>
        <v>0</v>
      </c>
      <c r="AR1954" s="12">
        <f t="shared" ca="1" si="292"/>
        <v>20.494564041053639</v>
      </c>
      <c r="AS1954" s="12">
        <f t="shared" ca="1" si="293"/>
        <v>0.36664774563872798</v>
      </c>
      <c r="AT1954" s="12">
        <f t="shared" si="294"/>
        <v>0.35119726819902397</v>
      </c>
      <c r="AU1954" s="12">
        <f t="shared" si="295"/>
        <v>0</v>
      </c>
      <c r="AV1954" s="12"/>
      <c r="AW1954" s="12">
        <f ca="1">INDEX(I$10:I$6003,UsefulSeries!$I1948)</f>
        <v>1.7448267522804921E-2</v>
      </c>
      <c r="AX1954" s="12"/>
      <c r="AY1954" s="12"/>
      <c r="AZ1954" s="12">
        <f ca="1"/>
        <v>0.36664774563872787</v>
      </c>
      <c r="BA1954" s="12"/>
      <c r="BB1954" s="12">
        <f t="shared" ca="1" si="287"/>
        <v>0.36664774563872787</v>
      </c>
      <c r="BC1954" s="12"/>
      <c r="BD1954" s="38">
        <f ca="1"/>
        <v>1.5763492703909258E-2</v>
      </c>
    </row>
    <row r="1955" spans="1:56" x14ac:dyDescent="0.35">
      <c r="A1955" s="12"/>
      <c r="B1955" s="12"/>
      <c r="C1955" s="12"/>
      <c r="D1955" s="12"/>
      <c r="E1955" s="12"/>
      <c r="F1955" s="12"/>
      <c r="G1955" s="12"/>
      <c r="H1955" s="12"/>
      <c r="I1955" s="12"/>
      <c r="J1955" s="12"/>
      <c r="K1955" s="12"/>
      <c r="L1955" s="12"/>
      <c r="M1955" s="12"/>
      <c r="N1955" s="12"/>
      <c r="O1955" s="12"/>
      <c r="P1955" s="12"/>
      <c r="Q1955" s="12"/>
      <c r="R1955" s="12"/>
      <c r="S1955" s="12"/>
      <c r="T1955" s="12"/>
      <c r="U1955" s="12"/>
      <c r="V1955" s="12"/>
      <c r="W1955" s="12">
        <f ca="1">INDEX(P$11:P$6003,UsefulSeries!$I1948)</f>
        <v>0</v>
      </c>
      <c r="X1955" s="12">
        <f ca="1">INDEX(Q$11:Q$6003,UsefulSeries!$I1948)</f>
        <v>0</v>
      </c>
      <c r="Y1955" s="12">
        <f ca="1">INDEX(R$11:R$6003,UsefulSeries!$I1948)</f>
        <v>0</v>
      </c>
      <c r="Z1955" s="12">
        <f ca="1">INDEX(S$11:S$6003,UsefulSeries!$I1948)</f>
        <v>0</v>
      </c>
      <c r="AA1955" s="12">
        <f ca="1">INDEX(T$11:T$6003,UsefulSeries!$I1948)</f>
        <v>0.36664774563872798</v>
      </c>
      <c r="AB1955" s="12">
        <f ca="1">INDEX(U$11:U$6003,UsefulSeries!$I1948)</f>
        <v>14.590013412672045</v>
      </c>
      <c r="AC1955" s="12">
        <f>INDEX( K$11:K$6003,UsefulSeries!$I1948)</f>
        <v>0</v>
      </c>
      <c r="AD1955" s="12">
        <f>INDEX(L$11:L$6003,UsefulSeries!$I1948)</f>
        <v>0.35119726819902397</v>
      </c>
      <c r="AE1955" s="12"/>
      <c r="AF1955" s="12"/>
      <c r="AG1955" s="12"/>
      <c r="AH1955" s="12"/>
      <c r="AI1955" s="12"/>
      <c r="AJ1955" s="12"/>
      <c r="AK1955" s="12"/>
      <c r="AL1955" s="12"/>
      <c r="AM1955" s="12"/>
      <c r="AN1955" s="12">
        <f t="shared" ca="1" si="288"/>
        <v>0</v>
      </c>
      <c r="AO1955" s="12">
        <f t="shared" ca="1" si="289"/>
        <v>0</v>
      </c>
      <c r="AP1955" s="12">
        <f t="shared" ca="1" si="290"/>
        <v>0</v>
      </c>
      <c r="AQ1955" s="12">
        <f t="shared" ca="1" si="291"/>
        <v>0</v>
      </c>
      <c r="AR1955" s="12">
        <f t="shared" ca="1" si="292"/>
        <v>0.36664774563872798</v>
      </c>
      <c r="AS1955" s="12">
        <f t="shared" ca="1" si="293"/>
        <v>14.590013412672045</v>
      </c>
      <c r="AT1955" s="12">
        <f t="shared" si="294"/>
        <v>0</v>
      </c>
      <c r="AU1955" s="12">
        <f t="shared" si="295"/>
        <v>0.35119726819902397</v>
      </c>
      <c r="AV1955" s="12"/>
      <c r="AW1955" s="12">
        <f ca="1">INDEX(I$11:I$6003,UsefulSeries!$I1948)</f>
        <v>2.4691572755738345E-2</v>
      </c>
      <c r="AX1955" s="12"/>
      <c r="AY1955" s="12"/>
      <c r="AZ1955" s="12">
        <f ca="1"/>
        <v>0.36664774563872798</v>
      </c>
      <c r="BA1955" s="12"/>
      <c r="BB1955" s="12">
        <f t="shared" ca="1" si="287"/>
        <v>0.36664774563872798</v>
      </c>
      <c r="BC1955" s="12"/>
      <c r="BD1955" s="38">
        <f ca="1"/>
        <v>2.1299189942612685E-2</v>
      </c>
    </row>
    <row r="1956" spans="1:56" x14ac:dyDescent="0.35">
      <c r="A1956" s="12"/>
      <c r="B1956" s="12"/>
      <c r="C1956" s="12"/>
      <c r="D1956" s="12"/>
      <c r="E1956" s="12"/>
      <c r="F1956" s="12"/>
      <c r="G1956" s="12"/>
      <c r="H1956" s="12"/>
      <c r="I1956" s="12"/>
      <c r="J1956" s="12"/>
      <c r="K1956" s="12"/>
      <c r="L1956" s="12"/>
      <c r="M1956" s="12"/>
      <c r="N1956" s="12"/>
      <c r="O1956" s="12"/>
      <c r="P1956" s="12"/>
      <c r="Q1956" s="12"/>
      <c r="R1956" s="12"/>
      <c r="S1956" s="12"/>
      <c r="T1956" s="12"/>
      <c r="U1956" s="12"/>
      <c r="V1956" s="12"/>
      <c r="W1956" s="12"/>
      <c r="X1956" s="12"/>
      <c r="Y1956" s="12"/>
      <c r="Z1956" s="12"/>
      <c r="AA1956" s="12"/>
      <c r="AB1956" s="12"/>
      <c r="AC1956" s="12"/>
      <c r="AD1956" s="12"/>
      <c r="AE1956" s="12">
        <f t="array" ref="AE1956:AJ1957">TRANSPOSE(AC1950:AD1955)</f>
        <v>-0.58628036328574018</v>
      </c>
      <c r="AF1956" s="12">
        <v>-0.58628036328574018</v>
      </c>
      <c r="AG1956" s="12">
        <v>6.2522368515235849E-2</v>
      </c>
      <c r="AH1956" s="12">
        <v>0</v>
      </c>
      <c r="AI1956" s="12">
        <v>0.35119726819902397</v>
      </c>
      <c r="AJ1956" s="12">
        <v>0</v>
      </c>
      <c r="AK1956" s="12"/>
      <c r="AL1956" s="12"/>
      <c r="AM1956" s="12"/>
      <c r="AN1956" s="12">
        <f t="shared" si="288"/>
        <v>-0.58628036328574018</v>
      </c>
      <c r="AO1956" s="12">
        <f t="shared" si="289"/>
        <v>-0.58628036328574018</v>
      </c>
      <c r="AP1956" s="12">
        <f t="shared" si="290"/>
        <v>6.2522368515235849E-2</v>
      </c>
      <c r="AQ1956" s="12">
        <f t="shared" si="291"/>
        <v>0</v>
      </c>
      <c r="AR1956" s="12">
        <f t="shared" si="292"/>
        <v>0.35119726819902397</v>
      </c>
      <c r="AS1956" s="12">
        <f t="shared" si="293"/>
        <v>0</v>
      </c>
      <c r="AT1956" s="12">
        <f t="shared" si="294"/>
        <v>0</v>
      </c>
      <c r="AU1956" s="12">
        <f t="shared" si="295"/>
        <v>0</v>
      </c>
      <c r="AV1956" s="12"/>
      <c r="AW1956" s="12"/>
      <c r="AX1956" s="12">
        <f>INDEX($N$6:$N$6003,UsefulSeries!$K1948)</f>
        <v>-8.9183200550124742E-4</v>
      </c>
      <c r="AY1956" s="12"/>
      <c r="AZ1956" s="12"/>
      <c r="BA1956" s="12"/>
      <c r="BB1956" s="12">
        <f t="shared" si="287"/>
        <v>-8.9183200550124742E-4</v>
      </c>
      <c r="BC1956" s="12"/>
      <c r="BD1956" s="38">
        <f ca="1"/>
        <v>0.10185880748683793</v>
      </c>
    </row>
    <row r="1957" spans="1:56" x14ac:dyDescent="0.35">
      <c r="A1957" s="12"/>
      <c r="B1957" s="12"/>
      <c r="C1957" s="12"/>
      <c r="D1957" s="12"/>
      <c r="E1957" s="12"/>
      <c r="F1957" s="12"/>
      <c r="G1957" s="12"/>
      <c r="H1957" s="12"/>
      <c r="I1957" s="12"/>
      <c r="J1957" s="12"/>
      <c r="K1957" s="12"/>
      <c r="L1957" s="12"/>
      <c r="M1957" s="12"/>
      <c r="N1957" s="12"/>
      <c r="O1957" s="12"/>
      <c r="P1957" s="12"/>
      <c r="Q1957" s="12"/>
      <c r="R1957" s="12"/>
      <c r="S1957" s="12"/>
      <c r="T1957" s="12"/>
      <c r="U1957" s="12"/>
      <c r="V1957" s="12"/>
      <c r="W1957" s="12"/>
      <c r="X1957" s="12"/>
      <c r="Y1957" s="12"/>
      <c r="Z1957" s="12"/>
      <c r="AA1957" s="12"/>
      <c r="AB1957" s="12"/>
      <c r="AC1957" s="12"/>
      <c r="AD1957" s="12"/>
      <c r="AE1957" s="12">
        <v>0.58628036328574018</v>
      </c>
      <c r="AF1957" s="12">
        <v>0</v>
      </c>
      <c r="AG1957" s="12">
        <v>-6.2522368515235849E-2</v>
      </c>
      <c r="AH1957" s="12">
        <v>-6.2522368515235849E-2</v>
      </c>
      <c r="AI1957" s="12">
        <v>0</v>
      </c>
      <c r="AJ1957" s="12">
        <v>0.35119726819902397</v>
      </c>
      <c r="AK1957" s="12"/>
      <c r="AL1957" s="12"/>
      <c r="AM1957" s="12"/>
      <c r="AN1957" s="12">
        <f t="shared" si="288"/>
        <v>0.58628036328574018</v>
      </c>
      <c r="AO1957" s="12">
        <f t="shared" si="289"/>
        <v>0</v>
      </c>
      <c r="AP1957" s="12">
        <f t="shared" si="290"/>
        <v>-6.2522368515235849E-2</v>
      </c>
      <c r="AQ1957" s="12">
        <f t="shared" si="291"/>
        <v>-6.2522368515235849E-2</v>
      </c>
      <c r="AR1957" s="12">
        <f t="shared" si="292"/>
        <v>0</v>
      </c>
      <c r="AS1957" s="12">
        <f t="shared" si="293"/>
        <v>0.35119726819902397</v>
      </c>
      <c r="AT1957" s="12">
        <f t="shared" si="294"/>
        <v>0</v>
      </c>
      <c r="AU1957" s="12">
        <f t="shared" si="295"/>
        <v>0</v>
      </c>
      <c r="AV1957" s="12"/>
      <c r="AW1957" s="12"/>
      <c r="AX1957" s="12">
        <f>INDEX('Margin error adjustment'!N$7:N$6003,UsefulSeries!$K1948)</f>
        <v>-1.6279261743716994E-3</v>
      </c>
      <c r="AY1957" s="12"/>
      <c r="AZ1957" s="12"/>
      <c r="BA1957" s="12"/>
      <c r="BB1957" s="12">
        <f t="shared" si="287"/>
        <v>-1.6279261743716994E-3</v>
      </c>
      <c r="BC1957" s="12"/>
      <c r="BD1957" s="38">
        <f ca="1"/>
        <v>0.14269082983094164</v>
      </c>
    </row>
    <row r="1958" spans="1:56" x14ac:dyDescent="0.35">
      <c r="A1958" s="12"/>
      <c r="B1958" s="12"/>
      <c r="C1958" s="12"/>
      <c r="D1958" s="12"/>
      <c r="E1958" s="12"/>
      <c r="F1958" s="12"/>
      <c r="G1958" s="12"/>
      <c r="H1958" s="12"/>
      <c r="I1958" s="12"/>
      <c r="J1958" s="12"/>
      <c r="K1958" s="12"/>
      <c r="L1958" s="12"/>
      <c r="M1958" s="12"/>
      <c r="N1958" s="12"/>
      <c r="O1958" s="12"/>
      <c r="P1958" s="12"/>
      <c r="Q1958" s="12"/>
      <c r="R1958" s="12"/>
      <c r="S1958" s="12"/>
      <c r="T1958" s="12"/>
      <c r="U1958" s="12"/>
      <c r="V1958" s="12"/>
      <c r="W1958" s="12">
        <f ca="1">INDEX(P$6:P$6003,UsefulSeries!$I1956)</f>
        <v>39.384802854150301</v>
      </c>
      <c r="X1958" s="12">
        <f ca="1">INDEX(Q$6:Q$6003,UsefulSeries!$I1956)</f>
        <v>0.60106560413293275</v>
      </c>
      <c r="Y1958" s="12">
        <f ca="1">INDEX(R$6:R$6003,UsefulSeries!$I1956)</f>
        <v>0</v>
      </c>
      <c r="Z1958" s="12">
        <f ca="1">INDEX(S$6:S$6003,UsefulSeries!$I1956)</f>
        <v>0</v>
      </c>
      <c r="AA1958" s="12">
        <f ca="1">INDEX(T$6:T$6003,UsefulSeries!$I1956)</f>
        <v>0</v>
      </c>
      <c r="AB1958" s="12">
        <f ca="1">INDEX(U$6:U$6003,UsefulSeries!$I1956)</f>
        <v>0</v>
      </c>
      <c r="AC1958" s="12">
        <f>INDEX( K$6:K$6003,UsefulSeries!$I1956)</f>
        <v>-0.58538853128023893</v>
      </c>
      <c r="AD1958" s="12">
        <f>INDEX(L$6:L$6003,UsefulSeries!$I1956)</f>
        <v>0.58538853128023893</v>
      </c>
      <c r="AE1958" s="12"/>
      <c r="AF1958" s="12"/>
      <c r="AG1958" s="12"/>
      <c r="AH1958" s="12"/>
      <c r="AI1958" s="12"/>
      <c r="AJ1958" s="12"/>
      <c r="AK1958" s="12"/>
      <c r="AL1958" s="12"/>
      <c r="AM1958" s="12"/>
      <c r="AN1958" s="12">
        <f t="shared" ca="1" si="288"/>
        <v>39.384802854150301</v>
      </c>
      <c r="AO1958" s="12">
        <f t="shared" ca="1" si="289"/>
        <v>0.60106560413293275</v>
      </c>
      <c r="AP1958" s="12">
        <f t="shared" ca="1" si="290"/>
        <v>0</v>
      </c>
      <c r="AQ1958" s="12">
        <f t="shared" ca="1" si="291"/>
        <v>0</v>
      </c>
      <c r="AR1958" s="12">
        <f t="shared" ca="1" si="292"/>
        <v>0</v>
      </c>
      <c r="AS1958" s="12">
        <f t="shared" ca="1" si="293"/>
        <v>0</v>
      </c>
      <c r="AT1958" s="12">
        <f t="shared" si="294"/>
        <v>-0.58538853128023893</v>
      </c>
      <c r="AU1958" s="12">
        <f t="shared" si="295"/>
        <v>0.58538853128023893</v>
      </c>
      <c r="AV1958" s="12"/>
      <c r="AW1958" s="12">
        <f ca="1">INDEX(I$6:I$6003,UsefulSeries!$I1956)</f>
        <v>1.5093659682834635E-2</v>
      </c>
      <c r="AX1958" s="12"/>
      <c r="AY1958" s="12"/>
      <c r="AZ1958" s="12">
        <f t="array" aca="1" ref="AZ1958:AZ1963" ca="1">MMULT(W1958:AB1963,AW1958:AW1963)</f>
        <v>0.60106560413293275</v>
      </c>
      <c r="BA1958" s="12"/>
      <c r="BB1958" s="12">
        <f t="shared" ca="1" si="287"/>
        <v>0.60106560413293275</v>
      </c>
      <c r="BC1958" s="12"/>
      <c r="BD1958" s="38">
        <f t="array" aca="1" ref="BD1958:BD1965" ca="1">MMULT(MINVERSE(AN1958:AU1965),BB1958:BB1965)</f>
        <v>1.4549710936915015E-2</v>
      </c>
    </row>
    <row r="1959" spans="1:56" x14ac:dyDescent="0.35">
      <c r="A1959" s="12"/>
      <c r="B1959" s="12"/>
      <c r="C1959" s="12"/>
      <c r="D1959" s="12"/>
      <c r="E1959" s="12"/>
      <c r="F1959" s="12"/>
      <c r="G1959" s="12"/>
      <c r="H1959" s="12"/>
      <c r="I1959" s="12"/>
      <c r="J1959" s="12"/>
      <c r="K1959" s="12"/>
      <c r="L1959" s="12"/>
      <c r="M1959" s="12"/>
      <c r="N1959" s="12"/>
      <c r="O1959" s="12"/>
      <c r="P1959" s="12"/>
      <c r="Q1959" s="12"/>
      <c r="R1959" s="12"/>
      <c r="S1959" s="12"/>
      <c r="T1959" s="12"/>
      <c r="U1959" s="12"/>
      <c r="V1959" s="12"/>
      <c r="W1959" s="12">
        <f ca="1">INDEX(P$7:P$6003,UsefulSeries!$I1956)</f>
        <v>0.60106560413293275</v>
      </c>
      <c r="X1959" s="12">
        <f ca="1">INDEX(Q$7:Q$6003,UsefulSeries!$I1956)</f>
        <v>53.874029917308683</v>
      </c>
      <c r="Y1959" s="12">
        <f ca="1">INDEX(R$7:R$6003,UsefulSeries!$I1956)</f>
        <v>0</v>
      </c>
      <c r="Z1959" s="12">
        <f ca="1">INDEX(S$7:S$6003,UsefulSeries!$I1956)</f>
        <v>0</v>
      </c>
      <c r="AA1959" s="12">
        <f ca="1">INDEX(T$7:T$6003,UsefulSeries!$I1956)</f>
        <v>0</v>
      </c>
      <c r="AB1959" s="12">
        <f ca="1">INDEX(U$7:U$6003,UsefulSeries!$I1956)</f>
        <v>0</v>
      </c>
      <c r="AC1959" s="12">
        <f>INDEX( K$7:K$6003,UsefulSeries!$I1956,1)</f>
        <v>-0.58538853128023893</v>
      </c>
      <c r="AD1959" s="12">
        <f>INDEX(L$7:L$6003,UsefulSeries!$I1956,1)</f>
        <v>0</v>
      </c>
      <c r="AE1959" s="12"/>
      <c r="AF1959" s="12"/>
      <c r="AG1959" s="12"/>
      <c r="AH1959" s="12"/>
      <c r="AI1959" s="12"/>
      <c r="AJ1959" s="12"/>
      <c r="AK1959" s="12"/>
      <c r="AL1959" s="12"/>
      <c r="AM1959" s="12"/>
      <c r="AN1959" s="12">
        <f t="shared" ca="1" si="288"/>
        <v>0.60106560413293275</v>
      </c>
      <c r="AO1959" s="12">
        <f t="shared" ca="1" si="289"/>
        <v>53.874029917308683</v>
      </c>
      <c r="AP1959" s="12">
        <f t="shared" ca="1" si="290"/>
        <v>0</v>
      </c>
      <c r="AQ1959" s="12">
        <f t="shared" ca="1" si="291"/>
        <v>0</v>
      </c>
      <c r="AR1959" s="12">
        <f t="shared" ca="1" si="292"/>
        <v>0</v>
      </c>
      <c r="AS1959" s="12">
        <f t="shared" ca="1" si="293"/>
        <v>0</v>
      </c>
      <c r="AT1959" s="12">
        <f t="shared" si="294"/>
        <v>-0.58538853128023893</v>
      </c>
      <c r="AU1959" s="12">
        <f t="shared" si="295"/>
        <v>0</v>
      </c>
      <c r="AV1959" s="12"/>
      <c r="AW1959" s="12">
        <f ca="1">INDEX(I$7:I$6003,UsefulSeries!$I1956)</f>
        <v>1.0988473024307707E-2</v>
      </c>
      <c r="AX1959" s="12"/>
      <c r="AY1959" s="12"/>
      <c r="AZ1959" s="12">
        <f ca="1"/>
        <v>0.60106560413293275</v>
      </c>
      <c r="BA1959" s="12"/>
      <c r="BB1959" s="12">
        <f t="shared" ca="1" si="287"/>
        <v>0.60106560413293275</v>
      </c>
      <c r="BC1959" s="12"/>
      <c r="BD1959" s="38">
        <f ca="1"/>
        <v>1.1510434289046832E-2</v>
      </c>
    </row>
    <row r="1960" spans="1:56" x14ac:dyDescent="0.35">
      <c r="A1960" s="12"/>
      <c r="B1960" s="12"/>
      <c r="C1960" s="12"/>
      <c r="D1960" s="12"/>
      <c r="E1960" s="12"/>
      <c r="F1960" s="12"/>
      <c r="G1960" s="12"/>
      <c r="H1960" s="12"/>
      <c r="I1960" s="12"/>
      <c r="J1960" s="12"/>
      <c r="K1960" s="12"/>
      <c r="L1960" s="12"/>
      <c r="M1960" s="12"/>
      <c r="N1960" s="12"/>
      <c r="O1960" s="12"/>
      <c r="P1960" s="12"/>
      <c r="Q1960" s="12"/>
      <c r="R1960" s="12"/>
      <c r="S1960" s="12"/>
      <c r="T1960" s="12"/>
      <c r="U1960" s="12"/>
      <c r="V1960" s="12"/>
      <c r="W1960" s="12">
        <f ca="1">INDEX(P$8:P$6003,UsefulSeries!$I1956)</f>
        <v>0</v>
      </c>
      <c r="X1960" s="12">
        <f ca="1">INDEX(Q$8:Q$6003,UsefulSeries!$I1956)</f>
        <v>0</v>
      </c>
      <c r="Y1960" s="12">
        <f ca="1">INDEX(R$8:R$6003,UsefulSeries!$I1956)</f>
        <v>0.50874240277119975</v>
      </c>
      <c r="Z1960" s="12">
        <f ca="1">INDEX(S$8:S$6003,UsefulSeries!$I1956)</f>
        <v>8.2432362541002113E-2</v>
      </c>
      <c r="AA1960" s="12">
        <f ca="1">INDEX(T$8:T$6003,UsefulSeries!$I1956)</f>
        <v>0</v>
      </c>
      <c r="AB1960" s="12">
        <f ca="1">INDEX(U$8:U$6003,UsefulSeries!$I1956)</f>
        <v>0</v>
      </c>
      <c r="AC1960" s="12">
        <f>INDEX( K$8:K$6003,UsefulSeries!$I1956)</f>
        <v>6.0894442340864149E-2</v>
      </c>
      <c r="AD1960" s="12">
        <f>INDEX(L$8:L$6003,UsefulSeries!$I1956)</f>
        <v>-6.0894442340864149E-2</v>
      </c>
      <c r="AE1960" s="12"/>
      <c r="AF1960" s="12"/>
      <c r="AG1960" s="12"/>
      <c r="AH1960" s="12"/>
      <c r="AI1960" s="12"/>
      <c r="AJ1960" s="12"/>
      <c r="AK1960" s="12"/>
      <c r="AL1960" s="12"/>
      <c r="AM1960" s="12"/>
      <c r="AN1960" s="12">
        <f t="shared" ca="1" si="288"/>
        <v>0</v>
      </c>
      <c r="AO1960" s="12">
        <f t="shared" ca="1" si="289"/>
        <v>0</v>
      </c>
      <c r="AP1960" s="12">
        <f t="shared" ca="1" si="290"/>
        <v>0.50874240277119975</v>
      </c>
      <c r="AQ1960" s="12">
        <f t="shared" ca="1" si="291"/>
        <v>8.2432362541002113E-2</v>
      </c>
      <c r="AR1960" s="12">
        <f t="shared" ca="1" si="292"/>
        <v>0</v>
      </c>
      <c r="AS1960" s="12">
        <f t="shared" ca="1" si="293"/>
        <v>0</v>
      </c>
      <c r="AT1960" s="12">
        <f t="shared" si="294"/>
        <v>6.0894442340864149E-2</v>
      </c>
      <c r="AU1960" s="12">
        <f t="shared" si="295"/>
        <v>-6.0894442340864149E-2</v>
      </c>
      <c r="AV1960" s="12"/>
      <c r="AW1960" s="12">
        <f ca="1">INDEX(I$8:I$6003,UsefulSeries!$I1956)</f>
        <v>0.14284074170052985</v>
      </c>
      <c r="AX1960" s="12"/>
      <c r="AY1960" s="12"/>
      <c r="AZ1960" s="12">
        <f ca="1"/>
        <v>8.2432362541002113E-2</v>
      </c>
      <c r="BA1960" s="12"/>
      <c r="BB1960" s="12">
        <f t="shared" ca="1" si="287"/>
        <v>8.2432362541002113E-2</v>
      </c>
      <c r="BC1960" s="12"/>
      <c r="BD1960" s="38">
        <f ca="1"/>
        <v>0.1458426197561826</v>
      </c>
    </row>
    <row r="1961" spans="1:56" x14ac:dyDescent="0.35">
      <c r="A1961" s="12"/>
      <c r="B1961" s="12"/>
      <c r="C1961" s="12"/>
      <c r="D1961" s="12"/>
      <c r="E1961" s="12"/>
      <c r="F1961" s="12"/>
      <c r="G1961" s="12"/>
      <c r="H1961" s="12"/>
      <c r="I1961" s="12"/>
      <c r="J1961" s="12"/>
      <c r="K1961" s="12"/>
      <c r="L1961" s="12"/>
      <c r="M1961" s="12"/>
      <c r="N1961" s="12"/>
      <c r="O1961" s="12"/>
      <c r="P1961" s="12"/>
      <c r="Q1961" s="12"/>
      <c r="R1961" s="12"/>
      <c r="S1961" s="12"/>
      <c r="T1961" s="12"/>
      <c r="U1961" s="12"/>
      <c r="V1961" s="12"/>
      <c r="W1961" s="12">
        <f ca="1">INDEX(P$9:P$6003,UsefulSeries!$I1956)</f>
        <v>0</v>
      </c>
      <c r="X1961" s="12">
        <f ca="1">INDEX(Q$9:Q$6003,UsefulSeries!$I1956)</f>
        <v>0</v>
      </c>
      <c r="Y1961" s="12">
        <f ca="1">INDEX(R$9:R$6003,UsefulSeries!$I1956)</f>
        <v>8.2432362541002113E-2</v>
      </c>
      <c r="Z1961" s="12">
        <f ca="1">INDEX(S$9:S$6003,UsefulSeries!$I1956)</f>
        <v>0.59657344968912529</v>
      </c>
      <c r="AA1961" s="12">
        <f ca="1">INDEX(T$9:T$6003,UsefulSeries!$I1956)</f>
        <v>0</v>
      </c>
      <c r="AB1961" s="12">
        <f ca="1">INDEX(U$9:U$6003,UsefulSeries!$I1956)</f>
        <v>0</v>
      </c>
      <c r="AC1961" s="12">
        <f>INDEX( K$9:K$6003,UsefulSeries!$I1956)</f>
        <v>0</v>
      </c>
      <c r="AD1961" s="12">
        <f>INDEX(L$9:L$6003,UsefulSeries!$I1956)</f>
        <v>-6.0894442340864149E-2</v>
      </c>
      <c r="AE1961" s="12"/>
      <c r="AF1961" s="12"/>
      <c r="AG1961" s="12"/>
      <c r="AH1961" s="12"/>
      <c r="AI1961" s="12"/>
      <c r="AJ1961" s="12"/>
      <c r="AK1961" s="12"/>
      <c r="AL1961" s="12"/>
      <c r="AM1961" s="12"/>
      <c r="AN1961" s="12">
        <f t="shared" ca="1" si="288"/>
        <v>0</v>
      </c>
      <c r="AO1961" s="12">
        <f t="shared" ca="1" si="289"/>
        <v>0</v>
      </c>
      <c r="AP1961" s="12">
        <f t="shared" ca="1" si="290"/>
        <v>8.2432362541002113E-2</v>
      </c>
      <c r="AQ1961" s="12">
        <f t="shared" ca="1" si="291"/>
        <v>0.59657344968912529</v>
      </c>
      <c r="AR1961" s="12">
        <f t="shared" ca="1" si="292"/>
        <v>0</v>
      </c>
      <c r="AS1961" s="12">
        <f t="shared" ca="1" si="293"/>
        <v>0</v>
      </c>
      <c r="AT1961" s="12">
        <f t="shared" si="294"/>
        <v>0</v>
      </c>
      <c r="AU1961" s="12">
        <f t="shared" si="295"/>
        <v>-6.0894442340864149E-2</v>
      </c>
      <c r="AV1961" s="12"/>
      <c r="AW1961" s="12">
        <f ca="1">INDEX(I$9:I$6003,UsefulSeries!$I1956)</f>
        <v>0.1184391675029087</v>
      </c>
      <c r="AX1961" s="12"/>
      <c r="AY1961" s="12"/>
      <c r="AZ1961" s="12">
        <f ca="1"/>
        <v>8.2432362541002113E-2</v>
      </c>
      <c r="BA1961" s="12"/>
      <c r="BB1961" s="12">
        <f t="shared" ca="1" si="287"/>
        <v>8.2432362541002113E-2</v>
      </c>
      <c r="BC1961" s="12"/>
      <c r="BD1961" s="38">
        <f ca="1"/>
        <v>0.12655151417715566</v>
      </c>
    </row>
    <row r="1962" spans="1:56" x14ac:dyDescent="0.35">
      <c r="A1962" s="12"/>
      <c r="B1962" s="12"/>
      <c r="C1962" s="12"/>
      <c r="D1962" s="12"/>
      <c r="E1962" s="12"/>
      <c r="F1962" s="12"/>
      <c r="G1962" s="12"/>
      <c r="H1962" s="12"/>
      <c r="I1962" s="12"/>
      <c r="J1962" s="12"/>
      <c r="K1962" s="12"/>
      <c r="L1962" s="12"/>
      <c r="M1962" s="12"/>
      <c r="N1962" s="12"/>
      <c r="O1962" s="12"/>
      <c r="P1962" s="12"/>
      <c r="Q1962" s="12"/>
      <c r="R1962" s="12"/>
      <c r="S1962" s="12"/>
      <c r="T1962" s="12"/>
      <c r="U1962" s="12"/>
      <c r="V1962" s="12"/>
      <c r="W1962" s="12">
        <f ca="1">INDEX(P$10:P$6003,UsefulSeries!$I1956)</f>
        <v>0</v>
      </c>
      <c r="X1962" s="12">
        <f ca="1">INDEX(Q$10:Q$6003,UsefulSeries!$I1956)</f>
        <v>0</v>
      </c>
      <c r="Y1962" s="12">
        <f ca="1">INDEX(R$10:R$6003,UsefulSeries!$I1956)</f>
        <v>0</v>
      </c>
      <c r="Z1962" s="12">
        <f ca="1">INDEX(S$10:S$6003,UsefulSeries!$I1956)</f>
        <v>0</v>
      </c>
      <c r="AA1962" s="12">
        <f ca="1">INDEX(T$10:T$6003,UsefulSeries!$I1956)</f>
        <v>20.155559241009669</v>
      </c>
      <c r="AB1962" s="12">
        <f ca="1">INDEX(U$10:U$6003,UsefulSeries!$I1956)</f>
        <v>0.36962021860691557</v>
      </c>
      <c r="AC1962" s="12">
        <f>INDEX( K$10:K$6003,UsefulSeries!$I1956)</f>
        <v>0.3537170263788969</v>
      </c>
      <c r="AD1962" s="12">
        <f>INDEX(L$10:L$6003,UsefulSeries!$I1956)</f>
        <v>0</v>
      </c>
      <c r="AE1962" s="12"/>
      <c r="AF1962" s="12"/>
      <c r="AG1962" s="12"/>
      <c r="AH1962" s="12"/>
      <c r="AI1962" s="12"/>
      <c r="AJ1962" s="12"/>
      <c r="AK1962" s="12"/>
      <c r="AL1962" s="12"/>
      <c r="AM1962" s="12"/>
      <c r="AN1962" s="12">
        <f t="shared" ca="1" si="288"/>
        <v>0</v>
      </c>
      <c r="AO1962" s="12">
        <f t="shared" ca="1" si="289"/>
        <v>0</v>
      </c>
      <c r="AP1962" s="12">
        <f t="shared" ca="1" si="290"/>
        <v>0</v>
      </c>
      <c r="AQ1962" s="12">
        <f t="shared" ca="1" si="291"/>
        <v>0</v>
      </c>
      <c r="AR1962" s="12">
        <f t="shared" ca="1" si="292"/>
        <v>20.155559241009669</v>
      </c>
      <c r="AS1962" s="12">
        <f t="shared" ca="1" si="293"/>
        <v>0.36962021860691557</v>
      </c>
      <c r="AT1962" s="12">
        <f t="shared" si="294"/>
        <v>0.3537170263788969</v>
      </c>
      <c r="AU1962" s="12">
        <f t="shared" si="295"/>
        <v>0</v>
      </c>
      <c r="AV1962" s="12"/>
      <c r="AW1962" s="12">
        <f ca="1">INDEX(I$10:I$6003,UsefulSeries!$I1956)</f>
        <v>1.787719177636192E-2</v>
      </c>
      <c r="AX1962" s="12"/>
      <c r="AY1962" s="12"/>
      <c r="AZ1962" s="12">
        <f ca="1"/>
        <v>0.36962021860691557</v>
      </c>
      <c r="BA1962" s="12"/>
      <c r="BB1962" s="12">
        <f t="shared" ca="1" si="287"/>
        <v>0.36962021860691557</v>
      </c>
      <c r="BC1962" s="12"/>
      <c r="BD1962" s="38">
        <f ca="1"/>
        <v>1.7081146177338778E-2</v>
      </c>
    </row>
    <row r="1963" spans="1:56" x14ac:dyDescent="0.35">
      <c r="A1963" s="12"/>
      <c r="B1963" s="12"/>
      <c r="C1963" s="12"/>
      <c r="D1963" s="12"/>
      <c r="E1963" s="12"/>
      <c r="F1963" s="12"/>
      <c r="G1963" s="12"/>
      <c r="H1963" s="12"/>
      <c r="I1963" s="12"/>
      <c r="J1963" s="12"/>
      <c r="K1963" s="12"/>
      <c r="L1963" s="12"/>
      <c r="M1963" s="12"/>
      <c r="N1963" s="12"/>
      <c r="O1963" s="12"/>
      <c r="P1963" s="12"/>
      <c r="Q1963" s="12"/>
      <c r="R1963" s="12"/>
      <c r="S1963" s="12"/>
      <c r="T1963" s="12"/>
      <c r="U1963" s="12"/>
      <c r="V1963" s="12"/>
      <c r="W1963" s="12">
        <f ca="1">INDEX(P$11:P$6003,UsefulSeries!$I1956)</f>
        <v>0</v>
      </c>
      <c r="X1963" s="12">
        <f ca="1">INDEX(Q$11:Q$6003,UsefulSeries!$I1956)</f>
        <v>0</v>
      </c>
      <c r="Y1963" s="12">
        <f ca="1">INDEX(R$11:R$6003,UsefulSeries!$I1956)</f>
        <v>0</v>
      </c>
      <c r="Z1963" s="12">
        <f ca="1">INDEX(S$11:S$6003,UsefulSeries!$I1956)</f>
        <v>0</v>
      </c>
      <c r="AA1963" s="12">
        <f ca="1">INDEX(T$11:T$6003,UsefulSeries!$I1956)</f>
        <v>0.36962021860691557</v>
      </c>
      <c r="AB1963" s="12">
        <f ca="1">INDEX(U$11:U$6003,UsefulSeries!$I1956)</f>
        <v>14.434714085480183</v>
      </c>
      <c r="AC1963" s="12">
        <f>INDEX( K$11:K$6003,UsefulSeries!$I1956)</f>
        <v>0</v>
      </c>
      <c r="AD1963" s="12">
        <f>INDEX(L$11:L$6003,UsefulSeries!$I1956)</f>
        <v>0.3537170263788969</v>
      </c>
      <c r="AE1963" s="12"/>
      <c r="AF1963" s="12"/>
      <c r="AG1963" s="12"/>
      <c r="AH1963" s="12"/>
      <c r="AI1963" s="12"/>
      <c r="AJ1963" s="12"/>
      <c r="AK1963" s="12"/>
      <c r="AL1963" s="12"/>
      <c r="AM1963" s="12"/>
      <c r="AN1963" s="12">
        <f t="shared" ca="1" si="288"/>
        <v>0</v>
      </c>
      <c r="AO1963" s="12">
        <f t="shared" ca="1" si="289"/>
        <v>0</v>
      </c>
      <c r="AP1963" s="12">
        <f t="shared" ca="1" si="290"/>
        <v>0</v>
      </c>
      <c r="AQ1963" s="12">
        <f t="shared" ca="1" si="291"/>
        <v>0</v>
      </c>
      <c r="AR1963" s="12">
        <f t="shared" ca="1" si="292"/>
        <v>0.36962021860691557</v>
      </c>
      <c r="AS1963" s="12">
        <f t="shared" ca="1" si="293"/>
        <v>14.434714085480183</v>
      </c>
      <c r="AT1963" s="12">
        <f t="shared" si="294"/>
        <v>0</v>
      </c>
      <c r="AU1963" s="12">
        <f t="shared" si="295"/>
        <v>0.3537170263788969</v>
      </c>
      <c r="AV1963" s="12"/>
      <c r="AW1963" s="12">
        <f ca="1">INDEX(I$11:I$6003,UsefulSeries!$I1956)</f>
        <v>2.514857204131335E-2</v>
      </c>
      <c r="AX1963" s="12"/>
      <c r="AY1963" s="12"/>
      <c r="AZ1963" s="12">
        <f ca="1"/>
        <v>0.36962021860691552</v>
      </c>
      <c r="BA1963" s="12"/>
      <c r="BB1963" s="12">
        <f t="shared" ca="1" si="287"/>
        <v>0.36962021860691552</v>
      </c>
      <c r="BC1963" s="12"/>
      <c r="BD1963" s="38">
        <f ca="1"/>
        <v>2.3121864622816599E-2</v>
      </c>
    </row>
    <row r="1964" spans="1:56" x14ac:dyDescent="0.35">
      <c r="A1964" s="12"/>
      <c r="B1964" s="12"/>
      <c r="C1964" s="12"/>
      <c r="D1964" s="12"/>
      <c r="E1964" s="12"/>
      <c r="F1964" s="12"/>
      <c r="G1964" s="12"/>
      <c r="H1964" s="12"/>
      <c r="I1964" s="12"/>
      <c r="J1964" s="12"/>
      <c r="K1964" s="12"/>
      <c r="L1964" s="12"/>
      <c r="M1964" s="12"/>
      <c r="N1964" s="12"/>
      <c r="O1964" s="12"/>
      <c r="P1964" s="12"/>
      <c r="Q1964" s="12"/>
      <c r="R1964" s="12"/>
      <c r="S1964" s="12"/>
      <c r="T1964" s="12"/>
      <c r="U1964" s="12"/>
      <c r="V1964" s="12"/>
      <c r="W1964" s="12"/>
      <c r="X1964" s="12"/>
      <c r="Y1964" s="12"/>
      <c r="Z1964" s="12"/>
      <c r="AA1964" s="12"/>
      <c r="AB1964" s="12"/>
      <c r="AC1964" s="12"/>
      <c r="AD1964" s="12"/>
      <c r="AE1964" s="12">
        <f t="array" ref="AE1964:AJ1965">TRANSPOSE(AC1958:AD1963)</f>
        <v>-0.58538853128023893</v>
      </c>
      <c r="AF1964" s="12">
        <v>-0.58538853128023893</v>
      </c>
      <c r="AG1964" s="12">
        <v>6.0894442340864149E-2</v>
      </c>
      <c r="AH1964" s="12">
        <v>0</v>
      </c>
      <c r="AI1964" s="12">
        <v>0.3537170263788969</v>
      </c>
      <c r="AJ1964" s="12">
        <v>0</v>
      </c>
      <c r="AK1964" s="12"/>
      <c r="AL1964" s="12"/>
      <c r="AM1964" s="12"/>
      <c r="AN1964" s="12">
        <f t="shared" si="288"/>
        <v>-0.58538853128023893</v>
      </c>
      <c r="AO1964" s="12">
        <f t="shared" si="289"/>
        <v>-0.58538853128023893</v>
      </c>
      <c r="AP1964" s="12">
        <f t="shared" si="290"/>
        <v>6.0894442340864149E-2</v>
      </c>
      <c r="AQ1964" s="12">
        <f t="shared" si="291"/>
        <v>0</v>
      </c>
      <c r="AR1964" s="12">
        <f t="shared" si="292"/>
        <v>0.3537170263788969</v>
      </c>
      <c r="AS1964" s="12">
        <f t="shared" si="293"/>
        <v>0</v>
      </c>
      <c r="AT1964" s="12">
        <f t="shared" si="294"/>
        <v>0</v>
      </c>
      <c r="AU1964" s="12">
        <f t="shared" si="295"/>
        <v>0</v>
      </c>
      <c r="AV1964" s="12"/>
      <c r="AW1964" s="12"/>
      <c r="AX1964" s="12">
        <f>INDEX($N$6:$N$6003,UsefulSeries!$K1956)</f>
        <v>-3.3241290620056319E-4</v>
      </c>
      <c r="AY1964" s="12"/>
      <c r="AZ1964" s="12"/>
      <c r="BA1964" s="12"/>
      <c r="BB1964" s="12">
        <f t="shared" si="287"/>
        <v>-3.3241290620056319E-4</v>
      </c>
      <c r="BC1964" s="12"/>
      <c r="BD1964" s="38">
        <f ca="1"/>
        <v>4.7478224163129627E-2</v>
      </c>
    </row>
    <row r="1965" spans="1:56" x14ac:dyDescent="0.35">
      <c r="A1965" s="12"/>
      <c r="B1965" s="12"/>
      <c r="C1965" s="12"/>
      <c r="D1965" s="12"/>
      <c r="E1965" s="12"/>
      <c r="F1965" s="12"/>
      <c r="G1965" s="12"/>
      <c r="H1965" s="12"/>
      <c r="I1965" s="12"/>
      <c r="J1965" s="12"/>
      <c r="K1965" s="12"/>
      <c r="L1965" s="12"/>
      <c r="M1965" s="12"/>
      <c r="N1965" s="12"/>
      <c r="O1965" s="12"/>
      <c r="P1965" s="12"/>
      <c r="Q1965" s="12"/>
      <c r="R1965" s="12"/>
      <c r="S1965" s="12"/>
      <c r="T1965" s="12"/>
      <c r="U1965" s="12"/>
      <c r="V1965" s="12"/>
      <c r="W1965" s="12"/>
      <c r="X1965" s="12"/>
      <c r="Y1965" s="12"/>
      <c r="Z1965" s="12"/>
      <c r="AA1965" s="12"/>
      <c r="AB1965" s="12"/>
      <c r="AC1965" s="12"/>
      <c r="AD1965" s="12"/>
      <c r="AE1965" s="12">
        <v>0.58538853128023893</v>
      </c>
      <c r="AF1965" s="12">
        <v>0</v>
      </c>
      <c r="AG1965" s="12">
        <v>-6.0894442340864149E-2</v>
      </c>
      <c r="AH1965" s="12">
        <v>-6.0894442340864149E-2</v>
      </c>
      <c r="AI1965" s="12">
        <v>0</v>
      </c>
      <c r="AJ1965" s="12">
        <v>0.3537170263788969</v>
      </c>
      <c r="AK1965" s="12"/>
      <c r="AL1965" s="12"/>
      <c r="AM1965" s="12"/>
      <c r="AN1965" s="12">
        <f t="shared" si="288"/>
        <v>0.58538853128023893</v>
      </c>
      <c r="AO1965" s="12">
        <f t="shared" si="289"/>
        <v>0</v>
      </c>
      <c r="AP1965" s="12">
        <f t="shared" si="290"/>
        <v>-6.0894442340864149E-2</v>
      </c>
      <c r="AQ1965" s="12">
        <f t="shared" si="291"/>
        <v>-6.0894442340864149E-2</v>
      </c>
      <c r="AR1965" s="12">
        <f t="shared" si="292"/>
        <v>0</v>
      </c>
      <c r="AS1965" s="12">
        <f t="shared" si="293"/>
        <v>0.3537170263788969</v>
      </c>
      <c r="AT1965" s="12">
        <f t="shared" si="294"/>
        <v>0</v>
      </c>
      <c r="AU1965" s="12">
        <f t="shared" si="295"/>
        <v>0</v>
      </c>
      <c r="AV1965" s="12"/>
      <c r="AW1965" s="12"/>
      <c r="AX1965" s="12">
        <f>INDEX('Margin error adjustment'!N$7:N$6003,UsefulSeries!$K1956)</f>
        <v>1.085422318375176E-4</v>
      </c>
      <c r="AY1965" s="12"/>
      <c r="AZ1965" s="12"/>
      <c r="BA1965" s="12"/>
      <c r="BB1965" s="12">
        <f t="shared" si="287"/>
        <v>1.085422318375176E-4</v>
      </c>
      <c r="BC1965" s="12"/>
      <c r="BD1965" s="38">
        <f ca="1"/>
        <v>8.3539028278501848E-2</v>
      </c>
    </row>
    <row r="1966" spans="1:56" x14ac:dyDescent="0.35">
      <c r="A1966" s="12"/>
      <c r="B1966" s="12"/>
      <c r="C1966" s="12"/>
      <c r="D1966" s="12"/>
      <c r="E1966" s="12"/>
      <c r="F1966" s="12"/>
      <c r="G1966" s="12"/>
      <c r="H1966" s="12"/>
      <c r="I1966" s="12"/>
      <c r="J1966" s="12"/>
      <c r="K1966" s="12"/>
      <c r="L1966" s="12"/>
      <c r="M1966" s="12"/>
      <c r="N1966" s="12"/>
      <c r="O1966" s="12"/>
      <c r="P1966" s="12"/>
      <c r="Q1966" s="12"/>
      <c r="R1966" s="12"/>
      <c r="S1966" s="12"/>
      <c r="T1966" s="12"/>
      <c r="U1966" s="12"/>
      <c r="V1966" s="12"/>
      <c r="W1966" s="12">
        <f ca="1">INDEX(P$6:P$6003,UsefulSeries!$I1964)</f>
        <v>39.866522812324312</v>
      </c>
      <c r="X1966" s="12">
        <f ca="1">INDEX(Q$6:Q$6003,UsefulSeries!$I1964)</f>
        <v>0.60125943309655649</v>
      </c>
      <c r="Y1966" s="12">
        <f ca="1">INDEX(R$6:R$6003,UsefulSeries!$I1964)</f>
        <v>0</v>
      </c>
      <c r="Z1966" s="12">
        <f ca="1">INDEX(S$6:S$6003,UsefulSeries!$I1964)</f>
        <v>0</v>
      </c>
      <c r="AA1966" s="12">
        <f ca="1">INDEX(T$6:T$6003,UsefulSeries!$I1964)</f>
        <v>0</v>
      </c>
      <c r="AB1966" s="12">
        <f ca="1">INDEX(U$6:U$6003,UsefulSeries!$I1964)</f>
        <v>0</v>
      </c>
      <c r="AC1966" s="12">
        <f>INDEX( K$6:K$6003,UsefulSeries!$I1964)</f>
        <v>-0.58505611837403837</v>
      </c>
      <c r="AD1966" s="12">
        <f>INDEX(L$6:L$6003,UsefulSeries!$I1964)</f>
        <v>0.58505611837403837</v>
      </c>
      <c r="AE1966" s="12"/>
      <c r="AF1966" s="12"/>
      <c r="AG1966" s="12"/>
      <c r="AH1966" s="12"/>
      <c r="AI1966" s="12"/>
      <c r="AJ1966" s="12"/>
      <c r="AK1966" s="12"/>
      <c r="AL1966" s="12"/>
      <c r="AM1966" s="12"/>
      <c r="AN1966" s="12">
        <f t="shared" ca="1" si="288"/>
        <v>39.866522812324312</v>
      </c>
      <c r="AO1966" s="12">
        <f t="shared" ca="1" si="289"/>
        <v>0.60125943309655649</v>
      </c>
      <c r="AP1966" s="12">
        <f t="shared" ca="1" si="290"/>
        <v>0</v>
      </c>
      <c r="AQ1966" s="12">
        <f t="shared" ca="1" si="291"/>
        <v>0</v>
      </c>
      <c r="AR1966" s="12">
        <f t="shared" ca="1" si="292"/>
        <v>0</v>
      </c>
      <c r="AS1966" s="12">
        <f t="shared" ca="1" si="293"/>
        <v>0</v>
      </c>
      <c r="AT1966" s="12">
        <f t="shared" si="294"/>
        <v>-0.58505611837403837</v>
      </c>
      <c r="AU1966" s="12">
        <f t="shared" si="295"/>
        <v>0.58505611837403837</v>
      </c>
      <c r="AV1966" s="12"/>
      <c r="AW1966" s="12">
        <f ca="1">INDEX(I$6:I$6003,UsefulSeries!$I1964)</f>
        <v>1.4900094078664626E-2</v>
      </c>
      <c r="AX1966" s="12"/>
      <c r="AY1966" s="12"/>
      <c r="AZ1966" s="12">
        <f t="array" aca="1" ref="AZ1966:AZ1971" ca="1">MMULT(W1966:AB1971,AW1966:AW1971)</f>
        <v>0.60125943309655672</v>
      </c>
      <c r="BA1966" s="12"/>
      <c r="BB1966" s="12">
        <f t="shared" ca="1" si="287"/>
        <v>0.60125943309655672</v>
      </c>
      <c r="BC1966" s="12"/>
      <c r="BD1966" s="38">
        <f t="array" aca="1" ref="BD1966:BD1973" ca="1">MMULT(MINVERSE(AN1966:AU1973),BB1966:BB1973)</f>
        <v>1.4068857922237081E-2</v>
      </c>
    </row>
    <row r="1967" spans="1:56" x14ac:dyDescent="0.35">
      <c r="A1967" s="12"/>
      <c r="B1967" s="12"/>
      <c r="C1967" s="12"/>
      <c r="D1967" s="12"/>
      <c r="E1967" s="12"/>
      <c r="F1967" s="12"/>
      <c r="G1967" s="12"/>
      <c r="H1967" s="12"/>
      <c r="I1967" s="12"/>
      <c r="J1967" s="12"/>
      <c r="K1967" s="12"/>
      <c r="L1967" s="12"/>
      <c r="M1967" s="12"/>
      <c r="N1967" s="12"/>
      <c r="O1967" s="12"/>
      <c r="P1967" s="12"/>
      <c r="Q1967" s="12"/>
      <c r="R1967" s="12"/>
      <c r="S1967" s="12"/>
      <c r="T1967" s="12"/>
      <c r="U1967" s="12"/>
      <c r="V1967" s="12"/>
      <c r="W1967" s="12">
        <f ca="1">INDEX(P$7:P$6003,UsefulSeries!$I1964)</f>
        <v>0.60125943309655661</v>
      </c>
      <c r="X1967" s="12">
        <f ca="1">INDEX(Q$7:Q$6003,UsefulSeries!$I1964)</f>
        <v>49.158215635085327</v>
      </c>
      <c r="Y1967" s="12">
        <f ca="1">INDEX(R$7:R$6003,UsefulSeries!$I1964)</f>
        <v>0</v>
      </c>
      <c r="Z1967" s="12">
        <f ca="1">INDEX(S$7:S$6003,UsefulSeries!$I1964)</f>
        <v>0</v>
      </c>
      <c r="AA1967" s="12">
        <f ca="1">INDEX(T$7:T$6003,UsefulSeries!$I1964)</f>
        <v>0</v>
      </c>
      <c r="AB1967" s="12">
        <f ca="1">INDEX(U$7:U$6003,UsefulSeries!$I1964)</f>
        <v>0</v>
      </c>
      <c r="AC1967" s="12">
        <f>INDEX( K$7:K$6003,UsefulSeries!$I1964,1)</f>
        <v>-0.58505611837403837</v>
      </c>
      <c r="AD1967" s="12">
        <f>INDEX(L$7:L$6003,UsefulSeries!$I1964,1)</f>
        <v>0</v>
      </c>
      <c r="AE1967" s="12"/>
      <c r="AF1967" s="12"/>
      <c r="AG1967" s="12"/>
      <c r="AH1967" s="12"/>
      <c r="AI1967" s="12"/>
      <c r="AJ1967" s="12"/>
      <c r="AK1967" s="12"/>
      <c r="AL1967" s="12"/>
      <c r="AM1967" s="12"/>
      <c r="AN1967" s="12">
        <f t="shared" ca="1" si="288"/>
        <v>0.60125943309655661</v>
      </c>
      <c r="AO1967" s="12">
        <f t="shared" ca="1" si="289"/>
        <v>49.158215635085327</v>
      </c>
      <c r="AP1967" s="12">
        <f t="shared" ca="1" si="290"/>
        <v>0</v>
      </c>
      <c r="AQ1967" s="12">
        <f t="shared" ca="1" si="291"/>
        <v>0</v>
      </c>
      <c r="AR1967" s="12">
        <f t="shared" ca="1" si="292"/>
        <v>0</v>
      </c>
      <c r="AS1967" s="12">
        <f t="shared" ca="1" si="293"/>
        <v>0</v>
      </c>
      <c r="AT1967" s="12">
        <f t="shared" si="294"/>
        <v>-0.58505611837403837</v>
      </c>
      <c r="AU1967" s="12">
        <f t="shared" si="295"/>
        <v>0</v>
      </c>
      <c r="AV1967" s="12"/>
      <c r="AW1967" s="12">
        <f ca="1">INDEX(I$7:I$6003,UsefulSeries!$I1964)</f>
        <v>1.2048863111194682E-2</v>
      </c>
      <c r="AX1967" s="12"/>
      <c r="AY1967" s="12"/>
      <c r="AZ1967" s="12">
        <f ca="1"/>
        <v>0.60125943309655649</v>
      </c>
      <c r="BA1967" s="12"/>
      <c r="BB1967" s="12">
        <f t="shared" ca="1" si="287"/>
        <v>0.60125943309655649</v>
      </c>
      <c r="BC1967" s="12"/>
      <c r="BD1967" s="38">
        <f ca="1"/>
        <v>1.1589659746479332E-2</v>
      </c>
    </row>
    <row r="1968" spans="1:56" x14ac:dyDescent="0.35">
      <c r="A1968" s="12"/>
      <c r="B1968" s="12"/>
      <c r="C1968" s="12"/>
      <c r="D1968" s="12"/>
      <c r="E1968" s="12"/>
      <c r="F1968" s="12"/>
      <c r="G1968" s="12"/>
      <c r="H1968" s="12"/>
      <c r="I1968" s="12"/>
      <c r="J1968" s="12"/>
      <c r="K1968" s="12"/>
      <c r="L1968" s="12"/>
      <c r="M1968" s="12"/>
      <c r="N1968" s="12"/>
      <c r="O1968" s="12"/>
      <c r="P1968" s="12"/>
      <c r="Q1968" s="12"/>
      <c r="R1968" s="12"/>
      <c r="S1968" s="12"/>
      <c r="T1968" s="12"/>
      <c r="U1968" s="12"/>
      <c r="V1968" s="12"/>
      <c r="W1968" s="12">
        <f ca="1">INDEX(P$8:P$6003,UsefulSeries!$I1964)</f>
        <v>0</v>
      </c>
      <c r="X1968" s="12">
        <f ca="1">INDEX(Q$8:Q$6003,UsefulSeries!$I1964)</f>
        <v>0</v>
      </c>
      <c r="Y1968" s="12">
        <f ca="1">INDEX(R$8:R$6003,UsefulSeries!$I1964)</f>
        <v>0.51352130330761325</v>
      </c>
      <c r="Z1968" s="12">
        <f ca="1">INDEX(S$8:S$6003,UsefulSeries!$I1964)</f>
        <v>8.2424412743032457E-2</v>
      </c>
      <c r="AA1968" s="12">
        <f ca="1">INDEX(T$8:T$6003,UsefulSeries!$I1964)</f>
        <v>0</v>
      </c>
      <c r="AB1968" s="12">
        <f ca="1">INDEX(U$8:U$6003,UsefulSeries!$I1964)</f>
        <v>0</v>
      </c>
      <c r="AC1968" s="12">
        <f>INDEX( K$8:K$6003,UsefulSeries!$I1964)</f>
        <v>6.1002984572701667E-2</v>
      </c>
      <c r="AD1968" s="12">
        <f>INDEX(L$8:L$6003,UsefulSeries!$I1964)</f>
        <v>-6.1002984572701667E-2</v>
      </c>
      <c r="AE1968" s="12"/>
      <c r="AF1968" s="12"/>
      <c r="AG1968" s="12"/>
      <c r="AH1968" s="12"/>
      <c r="AI1968" s="12"/>
      <c r="AJ1968" s="12"/>
      <c r="AK1968" s="12"/>
      <c r="AL1968" s="12"/>
      <c r="AM1968" s="12"/>
      <c r="AN1968" s="12">
        <f t="shared" ca="1" si="288"/>
        <v>0</v>
      </c>
      <c r="AO1968" s="12">
        <f t="shared" ca="1" si="289"/>
        <v>0</v>
      </c>
      <c r="AP1968" s="12">
        <f t="shared" ca="1" si="290"/>
        <v>0.51352130330761325</v>
      </c>
      <c r="AQ1968" s="12">
        <f t="shared" ca="1" si="291"/>
        <v>8.2424412743032457E-2</v>
      </c>
      <c r="AR1968" s="12">
        <f t="shared" ca="1" si="292"/>
        <v>0</v>
      </c>
      <c r="AS1968" s="12">
        <f t="shared" ca="1" si="293"/>
        <v>0</v>
      </c>
      <c r="AT1968" s="12">
        <f t="shared" si="294"/>
        <v>6.1002984572701667E-2</v>
      </c>
      <c r="AU1968" s="12">
        <f t="shared" si="295"/>
        <v>-6.1002984572701667E-2</v>
      </c>
      <c r="AV1968" s="12"/>
      <c r="AW1968" s="12">
        <f ca="1">INDEX(I$8:I$6003,UsefulSeries!$I1964)</f>
        <v>0.14150643604227778</v>
      </c>
      <c r="AX1968" s="12"/>
      <c r="AY1968" s="12"/>
      <c r="AZ1968" s="12">
        <f ca="1"/>
        <v>8.2424412743032471E-2</v>
      </c>
      <c r="BA1968" s="12"/>
      <c r="BB1968" s="12">
        <f t="shared" ca="1" si="287"/>
        <v>8.2424412743032471E-2</v>
      </c>
      <c r="BC1968" s="12"/>
      <c r="BD1968" s="38">
        <f ca="1"/>
        <v>0.14814861166617208</v>
      </c>
    </row>
    <row r="1969" spans="1:56" x14ac:dyDescent="0.35">
      <c r="A1969" s="12"/>
      <c r="B1969" s="12"/>
      <c r="C1969" s="12"/>
      <c r="D1969" s="12"/>
      <c r="E1969" s="12"/>
      <c r="F1969" s="12"/>
      <c r="G1969" s="12"/>
      <c r="H1969" s="12"/>
      <c r="I1969" s="12"/>
      <c r="J1969" s="12"/>
      <c r="K1969" s="12"/>
      <c r="L1969" s="12"/>
      <c r="M1969" s="12"/>
      <c r="N1969" s="12"/>
      <c r="O1969" s="12"/>
      <c r="P1969" s="12"/>
      <c r="Q1969" s="12"/>
      <c r="R1969" s="12"/>
      <c r="S1969" s="12"/>
      <c r="T1969" s="12"/>
      <c r="U1969" s="12"/>
      <c r="V1969" s="12"/>
      <c r="W1969" s="12">
        <f ca="1">INDEX(P$9:P$6003,UsefulSeries!$I1964)</f>
        <v>0</v>
      </c>
      <c r="X1969" s="12">
        <f ca="1">INDEX(Q$9:Q$6003,UsefulSeries!$I1964)</f>
        <v>0</v>
      </c>
      <c r="Y1969" s="12">
        <f ca="1">INDEX(R$9:R$6003,UsefulSeries!$I1964)</f>
        <v>8.2424412743032457E-2</v>
      </c>
      <c r="Z1969" s="12">
        <f ca="1">INDEX(S$9:S$6003,UsefulSeries!$I1964)</f>
        <v>0.59771606424832957</v>
      </c>
      <c r="AA1969" s="12">
        <f ca="1">INDEX(T$9:T$6003,UsefulSeries!$I1964)</f>
        <v>0</v>
      </c>
      <c r="AB1969" s="12">
        <f ca="1">INDEX(U$9:U$6003,UsefulSeries!$I1964)</f>
        <v>0</v>
      </c>
      <c r="AC1969" s="12">
        <f>INDEX( K$9:K$6003,UsefulSeries!$I1964)</f>
        <v>0</v>
      </c>
      <c r="AD1969" s="12">
        <f>INDEX(L$9:L$6003,UsefulSeries!$I1964)</f>
        <v>-6.1002984572701667E-2</v>
      </c>
      <c r="AE1969" s="12"/>
      <c r="AF1969" s="12"/>
      <c r="AG1969" s="12"/>
      <c r="AH1969" s="12"/>
      <c r="AI1969" s="12"/>
      <c r="AJ1969" s="12"/>
      <c r="AK1969" s="12"/>
      <c r="AL1969" s="12"/>
      <c r="AM1969" s="12"/>
      <c r="AN1969" s="12">
        <f t="shared" ca="1" si="288"/>
        <v>0</v>
      </c>
      <c r="AO1969" s="12">
        <f t="shared" ca="1" si="289"/>
        <v>0</v>
      </c>
      <c r="AP1969" s="12">
        <f t="shared" ca="1" si="290"/>
        <v>8.2424412743032457E-2</v>
      </c>
      <c r="AQ1969" s="12">
        <f t="shared" ca="1" si="291"/>
        <v>0.59771606424832957</v>
      </c>
      <c r="AR1969" s="12">
        <f t="shared" ca="1" si="292"/>
        <v>0</v>
      </c>
      <c r="AS1969" s="12">
        <f t="shared" ca="1" si="293"/>
        <v>0</v>
      </c>
      <c r="AT1969" s="12">
        <f t="shared" si="294"/>
        <v>0</v>
      </c>
      <c r="AU1969" s="12">
        <f t="shared" si="295"/>
        <v>-6.1002984572701667E-2</v>
      </c>
      <c r="AV1969" s="12"/>
      <c r="AW1969" s="12">
        <f ca="1">INDEX(I$9:I$6003,UsefulSeries!$I1964)</f>
        <v>0.11838535399224213</v>
      </c>
      <c r="AX1969" s="12"/>
      <c r="AY1969" s="12"/>
      <c r="AZ1969" s="12">
        <f ca="1"/>
        <v>8.2424412743032471E-2</v>
      </c>
      <c r="BA1969" s="12"/>
      <c r="BB1969" s="12">
        <f t="shared" ca="1" si="287"/>
        <v>8.2424412743032471E-2</v>
      </c>
      <c r="BC1969" s="12"/>
      <c r="BD1969" s="38">
        <f ca="1"/>
        <v>0.11927337413899505</v>
      </c>
    </row>
    <row r="1970" spans="1:56" x14ac:dyDescent="0.35">
      <c r="A1970" s="12"/>
      <c r="B1970" s="12"/>
      <c r="C1970" s="12"/>
      <c r="D1970" s="12"/>
      <c r="E1970" s="12"/>
      <c r="F1970" s="12"/>
      <c r="G1970" s="12"/>
      <c r="H1970" s="12"/>
      <c r="I1970" s="12"/>
      <c r="J1970" s="12"/>
      <c r="K1970" s="12"/>
      <c r="L1970" s="12"/>
      <c r="M1970" s="12"/>
      <c r="N1970" s="12"/>
      <c r="O1970" s="12"/>
      <c r="P1970" s="12"/>
      <c r="Q1970" s="12"/>
      <c r="R1970" s="12"/>
      <c r="S1970" s="12"/>
      <c r="T1970" s="12"/>
      <c r="U1970" s="12"/>
      <c r="V1970" s="12"/>
      <c r="W1970" s="12">
        <f ca="1">INDEX(P$10:P$6003,UsefulSeries!$I1964)</f>
        <v>0</v>
      </c>
      <c r="X1970" s="12">
        <f ca="1">INDEX(Q$10:Q$6003,UsefulSeries!$I1964)</f>
        <v>0</v>
      </c>
      <c r="Y1970" s="12">
        <f ca="1">INDEX(R$10:R$6003,UsefulSeries!$I1964)</f>
        <v>0</v>
      </c>
      <c r="Z1970" s="12">
        <f ca="1">INDEX(S$10:S$6003,UsefulSeries!$I1964)</f>
        <v>0</v>
      </c>
      <c r="AA1970" s="12">
        <f ca="1">INDEX(T$10:T$6003,UsefulSeries!$I1964)</f>
        <v>20.257058981205237</v>
      </c>
      <c r="AB1970" s="12">
        <f ca="1">INDEX(U$10:U$6003,UsefulSeries!$I1964)</f>
        <v>0.36966594580895412</v>
      </c>
      <c r="AC1970" s="12">
        <f>INDEX( K$10:K$6003,UsefulSeries!$I1964)</f>
        <v>0.35394089705325993</v>
      </c>
      <c r="AD1970" s="12">
        <f>INDEX(L$10:L$6003,UsefulSeries!$I1964)</f>
        <v>0</v>
      </c>
      <c r="AE1970" s="12"/>
      <c r="AF1970" s="12"/>
      <c r="AG1970" s="12"/>
      <c r="AH1970" s="12"/>
      <c r="AI1970" s="12"/>
      <c r="AJ1970" s="12"/>
      <c r="AK1970" s="12"/>
      <c r="AL1970" s="12"/>
      <c r="AM1970" s="12"/>
      <c r="AN1970" s="12">
        <f t="shared" ca="1" si="288"/>
        <v>0</v>
      </c>
      <c r="AO1970" s="12">
        <f t="shared" ca="1" si="289"/>
        <v>0</v>
      </c>
      <c r="AP1970" s="12">
        <f t="shared" ca="1" si="290"/>
        <v>0</v>
      </c>
      <c r="AQ1970" s="12">
        <f t="shared" ca="1" si="291"/>
        <v>0</v>
      </c>
      <c r="AR1970" s="12">
        <f t="shared" ca="1" si="292"/>
        <v>20.257058981205237</v>
      </c>
      <c r="AS1970" s="12">
        <f t="shared" ca="1" si="293"/>
        <v>0.36966594580895412</v>
      </c>
      <c r="AT1970" s="12">
        <f t="shared" si="294"/>
        <v>0.35394089705325993</v>
      </c>
      <c r="AU1970" s="12">
        <f t="shared" si="295"/>
        <v>0</v>
      </c>
      <c r="AV1970" s="12"/>
      <c r="AW1970" s="12">
        <f ca="1">INDEX(I$10:I$6003,UsefulSeries!$I1964)</f>
        <v>1.7797249565254903E-2</v>
      </c>
      <c r="AX1970" s="12"/>
      <c r="AY1970" s="12"/>
      <c r="AZ1970" s="12">
        <f ca="1"/>
        <v>0.36966594580895412</v>
      </c>
      <c r="BA1970" s="12"/>
      <c r="BB1970" s="12">
        <f t="shared" ca="1" si="287"/>
        <v>0.36966594580895412</v>
      </c>
      <c r="BC1970" s="12"/>
      <c r="BD1970" s="38">
        <f ca="1"/>
        <v>1.8494427745601821E-2</v>
      </c>
    </row>
    <row r="1971" spans="1:56" x14ac:dyDescent="0.35">
      <c r="A1971" s="12"/>
      <c r="B1971" s="12"/>
      <c r="C1971" s="12"/>
      <c r="D1971" s="12"/>
      <c r="E1971" s="12"/>
      <c r="F1971" s="12"/>
      <c r="G1971" s="12"/>
      <c r="H1971" s="12"/>
      <c r="I1971" s="12"/>
      <c r="J1971" s="12"/>
      <c r="K1971" s="12"/>
      <c r="L1971" s="12"/>
      <c r="M1971" s="12"/>
      <c r="N1971" s="12"/>
      <c r="O1971" s="12"/>
      <c r="P1971" s="12"/>
      <c r="Q1971" s="12"/>
      <c r="R1971" s="12"/>
      <c r="S1971" s="12"/>
      <c r="T1971" s="12"/>
      <c r="U1971" s="12"/>
      <c r="V1971" s="12"/>
      <c r="W1971" s="12">
        <f ca="1">INDEX(P$11:P$6003,UsefulSeries!$I1964)</f>
        <v>0</v>
      </c>
      <c r="X1971" s="12">
        <f ca="1">INDEX(Q$11:Q$6003,UsefulSeries!$I1964)</f>
        <v>0</v>
      </c>
      <c r="Y1971" s="12">
        <f ca="1">INDEX(R$11:R$6003,UsefulSeries!$I1964)</f>
        <v>0</v>
      </c>
      <c r="Z1971" s="12">
        <f ca="1">INDEX(S$11:S$6003,UsefulSeries!$I1964)</f>
        <v>0</v>
      </c>
      <c r="AA1971" s="12">
        <f ca="1">INDEX(T$11:T$6003,UsefulSeries!$I1964)</f>
        <v>0.36966594580895412</v>
      </c>
      <c r="AB1971" s="12">
        <f ca="1">INDEX(U$11:U$6003,UsefulSeries!$I1964)</f>
        <v>14.675343797520222</v>
      </c>
      <c r="AC1971" s="12">
        <f>INDEX( K$11:K$6003,UsefulSeries!$I1964)</f>
        <v>0</v>
      </c>
      <c r="AD1971" s="12">
        <f>INDEX(L$11:L$6003,UsefulSeries!$I1964)</f>
        <v>0.35394089705325993</v>
      </c>
      <c r="AE1971" s="12"/>
      <c r="AF1971" s="12"/>
      <c r="AG1971" s="12"/>
      <c r="AH1971" s="12"/>
      <c r="AI1971" s="12"/>
      <c r="AJ1971" s="12"/>
      <c r="AK1971" s="12"/>
      <c r="AL1971" s="12"/>
      <c r="AM1971" s="12"/>
      <c r="AN1971" s="12">
        <f t="shared" ca="1" si="288"/>
        <v>0</v>
      </c>
      <c r="AO1971" s="12">
        <f t="shared" ca="1" si="289"/>
        <v>0</v>
      </c>
      <c r="AP1971" s="12">
        <f t="shared" ca="1" si="290"/>
        <v>0</v>
      </c>
      <c r="AQ1971" s="12">
        <f t="shared" ca="1" si="291"/>
        <v>0</v>
      </c>
      <c r="AR1971" s="12">
        <f t="shared" ca="1" si="292"/>
        <v>0.36966594580895412</v>
      </c>
      <c r="AS1971" s="12">
        <f t="shared" ca="1" si="293"/>
        <v>14.675343797520222</v>
      </c>
      <c r="AT1971" s="12">
        <f t="shared" si="294"/>
        <v>0</v>
      </c>
      <c r="AU1971" s="12">
        <f t="shared" si="295"/>
        <v>0.35394089705325993</v>
      </c>
      <c r="AV1971" s="12"/>
      <c r="AW1971" s="12">
        <f ca="1">INDEX(I$11:I$6003,UsefulSeries!$I1964)</f>
        <v>2.474128809009361E-2</v>
      </c>
      <c r="AX1971" s="12"/>
      <c r="AY1971" s="12"/>
      <c r="AZ1971" s="12">
        <f ca="1"/>
        <v>0.36966594580895418</v>
      </c>
      <c r="BA1971" s="12"/>
      <c r="BB1971" s="12">
        <f t="shared" ca="1" si="287"/>
        <v>0.36966594580895418</v>
      </c>
      <c r="BC1971" s="12"/>
      <c r="BD1971" s="38">
        <f ca="1"/>
        <v>2.4297426378354893E-2</v>
      </c>
    </row>
    <row r="1972" spans="1:56" x14ac:dyDescent="0.35">
      <c r="A1972" s="12"/>
      <c r="B1972" s="12"/>
      <c r="C1972" s="12"/>
      <c r="D1972" s="12"/>
      <c r="E1972" s="12"/>
      <c r="F1972" s="12"/>
      <c r="G1972" s="12"/>
      <c r="H1972" s="12"/>
      <c r="I1972" s="12"/>
      <c r="J1972" s="12"/>
      <c r="K1972" s="12"/>
      <c r="L1972" s="12"/>
      <c r="M1972" s="12"/>
      <c r="N1972" s="12"/>
      <c r="O1972" s="12"/>
      <c r="P1972" s="12"/>
      <c r="Q1972" s="12"/>
      <c r="R1972" s="12"/>
      <c r="S1972" s="12"/>
      <c r="T1972" s="12"/>
      <c r="U1972" s="12"/>
      <c r="V1972" s="12"/>
      <c r="W1972" s="12"/>
      <c r="X1972" s="12"/>
      <c r="Y1972" s="12"/>
      <c r="Z1972" s="12"/>
      <c r="AA1972" s="12"/>
      <c r="AB1972" s="12"/>
      <c r="AC1972" s="12"/>
      <c r="AD1972" s="12"/>
      <c r="AE1972" s="12">
        <f t="array" ref="AE1972:AJ1973">TRANSPOSE(AC1966:AD1971)</f>
        <v>-0.58505611837403837</v>
      </c>
      <c r="AF1972" s="12">
        <v>-0.58505611837403837</v>
      </c>
      <c r="AG1972" s="12">
        <v>6.1002984572701667E-2</v>
      </c>
      <c r="AH1972" s="12">
        <v>0</v>
      </c>
      <c r="AI1972" s="12">
        <v>0.35394089705325993</v>
      </c>
      <c r="AJ1972" s="12">
        <v>0</v>
      </c>
      <c r="AK1972" s="12"/>
      <c r="AL1972" s="12"/>
      <c r="AM1972" s="12"/>
      <c r="AN1972" s="12">
        <f t="shared" si="288"/>
        <v>-0.58505611837403837</v>
      </c>
      <c r="AO1972" s="12">
        <f t="shared" si="289"/>
        <v>-0.58505611837403837</v>
      </c>
      <c r="AP1972" s="12">
        <f t="shared" si="290"/>
        <v>6.1002984572701667E-2</v>
      </c>
      <c r="AQ1972" s="12">
        <f t="shared" si="291"/>
        <v>0</v>
      </c>
      <c r="AR1972" s="12">
        <f t="shared" si="292"/>
        <v>0.35394089705325993</v>
      </c>
      <c r="AS1972" s="12">
        <f t="shared" si="293"/>
        <v>0</v>
      </c>
      <c r="AT1972" s="12">
        <f t="shared" si="294"/>
        <v>0</v>
      </c>
      <c r="AU1972" s="12">
        <f t="shared" si="295"/>
        <v>0</v>
      </c>
      <c r="AV1972" s="12"/>
      <c r="AW1972" s="12"/>
      <c r="AX1972" s="12">
        <f>INDEX($N$6:$N$6003,UsefulSeries!$K1964)</f>
        <v>5.7176906821276852E-4</v>
      </c>
      <c r="AY1972" s="12"/>
      <c r="AZ1972" s="12"/>
      <c r="BA1972" s="12"/>
      <c r="BB1972" s="12">
        <f t="shared" si="287"/>
        <v>5.7176906821276852E-4</v>
      </c>
      <c r="BC1972" s="12"/>
      <c r="BD1972" s="38">
        <f ca="1"/>
        <v>-3.9437937453489655E-2</v>
      </c>
    </row>
    <row r="1973" spans="1:56" x14ac:dyDescent="0.35">
      <c r="A1973" s="12"/>
      <c r="B1973" s="12"/>
      <c r="C1973" s="12"/>
      <c r="D1973" s="12"/>
      <c r="E1973" s="12"/>
      <c r="F1973" s="12"/>
      <c r="G1973" s="12"/>
      <c r="H1973" s="12"/>
      <c r="I1973" s="12"/>
      <c r="J1973" s="12"/>
      <c r="K1973" s="12"/>
      <c r="L1973" s="12"/>
      <c r="M1973" s="12"/>
      <c r="N1973" s="12"/>
      <c r="O1973" s="12"/>
      <c r="P1973" s="12"/>
      <c r="Q1973" s="12"/>
      <c r="R1973" s="12"/>
      <c r="S1973" s="12"/>
      <c r="T1973" s="12"/>
      <c r="U1973" s="12"/>
      <c r="V1973" s="12"/>
      <c r="W1973" s="12"/>
      <c r="X1973" s="12"/>
      <c r="Y1973" s="12"/>
      <c r="Z1973" s="12"/>
      <c r="AA1973" s="12"/>
      <c r="AB1973" s="12"/>
      <c r="AC1973" s="12"/>
      <c r="AD1973" s="12"/>
      <c r="AE1973" s="12">
        <v>0.58505611837403837</v>
      </c>
      <c r="AF1973" s="12">
        <v>0</v>
      </c>
      <c r="AG1973" s="12">
        <v>-6.1002984572701667E-2</v>
      </c>
      <c r="AH1973" s="12">
        <v>-6.1002984572701667E-2</v>
      </c>
      <c r="AI1973" s="12">
        <v>0</v>
      </c>
      <c r="AJ1973" s="12">
        <v>0.35394089705325993</v>
      </c>
      <c r="AK1973" s="12"/>
      <c r="AL1973" s="12"/>
      <c r="AM1973" s="12"/>
      <c r="AN1973" s="12">
        <f t="shared" si="288"/>
        <v>0.58505611837403837</v>
      </c>
      <c r="AO1973" s="12">
        <f t="shared" si="289"/>
        <v>0</v>
      </c>
      <c r="AP1973" s="12">
        <f t="shared" si="290"/>
        <v>-6.1002984572701667E-2</v>
      </c>
      <c r="AQ1973" s="12">
        <f t="shared" si="291"/>
        <v>-6.1002984572701667E-2</v>
      </c>
      <c r="AR1973" s="12">
        <f t="shared" si="292"/>
        <v>0</v>
      </c>
      <c r="AS1973" s="12">
        <f t="shared" si="293"/>
        <v>0.35394089705325993</v>
      </c>
      <c r="AT1973" s="12">
        <f t="shared" si="294"/>
        <v>0</v>
      </c>
      <c r="AU1973" s="12">
        <f t="shared" si="295"/>
        <v>0</v>
      </c>
      <c r="AV1973" s="12"/>
      <c r="AW1973" s="12"/>
      <c r="AX1973" s="12">
        <f>INDEX('Margin error adjustment'!N$7:N$6003,UsefulSeries!$K1964)</f>
        <v>5.1738501990648139E-4</v>
      </c>
      <c r="AY1973" s="12"/>
      <c r="AZ1973" s="12"/>
      <c r="BA1973" s="12"/>
      <c r="BB1973" s="12">
        <f t="shared" si="287"/>
        <v>5.1738501990648139E-4</v>
      </c>
      <c r="BC1973" s="12"/>
      <c r="BD1973" s="38">
        <f ca="1"/>
        <v>1.7675550463287743E-2</v>
      </c>
    </row>
    <row r="1974" spans="1:56" x14ac:dyDescent="0.35">
      <c r="A1974" s="12"/>
      <c r="B1974" s="12"/>
      <c r="C1974" s="12"/>
      <c r="D1974" s="12"/>
      <c r="E1974" s="12"/>
      <c r="F1974" s="12"/>
      <c r="G1974" s="12"/>
      <c r="H1974" s="12"/>
      <c r="I1974" s="12"/>
      <c r="J1974" s="12"/>
      <c r="K1974" s="12"/>
      <c r="L1974" s="12"/>
      <c r="M1974" s="12"/>
      <c r="N1974" s="12"/>
      <c r="O1974" s="12"/>
      <c r="P1974" s="12"/>
      <c r="Q1974" s="12"/>
      <c r="R1974" s="12"/>
      <c r="S1974" s="12"/>
      <c r="T1974" s="12"/>
      <c r="U1974" s="12"/>
      <c r="V1974" s="12"/>
      <c r="W1974" s="12">
        <f ca="1">INDEX(P$6:P$6003,UsefulSeries!$I1972)</f>
        <v>38.500005910301319</v>
      </c>
      <c r="X1974" s="12">
        <f ca="1">INDEX(Q$6:Q$6003,UsefulSeries!$I1972)</f>
        <v>0.60228749118552061</v>
      </c>
      <c r="Y1974" s="12">
        <f ca="1">INDEX(R$6:R$6003,UsefulSeries!$I1972)</f>
        <v>0</v>
      </c>
      <c r="Z1974" s="12">
        <f ca="1">INDEX(S$6:S$6003,UsefulSeries!$I1972)</f>
        <v>0</v>
      </c>
      <c r="AA1974" s="12">
        <f ca="1">INDEX(T$6:T$6003,UsefulSeries!$I1972)</f>
        <v>0</v>
      </c>
      <c r="AB1974" s="12">
        <f ca="1">INDEX(U$6:U$6003,UsefulSeries!$I1972)</f>
        <v>0</v>
      </c>
      <c r="AC1974" s="12">
        <f>INDEX( K$6:K$6003,UsefulSeries!$I1972)</f>
        <v>-0.58562788744225114</v>
      </c>
      <c r="AD1974" s="12">
        <f>INDEX(L$6:L$6003,UsefulSeries!$I1972)</f>
        <v>0.58562788744225114</v>
      </c>
      <c r="AE1974" s="12"/>
      <c r="AF1974" s="12"/>
      <c r="AG1974" s="12"/>
      <c r="AH1974" s="12"/>
      <c r="AI1974" s="12"/>
      <c r="AJ1974" s="12"/>
      <c r="AK1974" s="12"/>
      <c r="AL1974" s="12"/>
      <c r="AM1974" s="12"/>
      <c r="AN1974" s="12">
        <f t="shared" ca="1" si="288"/>
        <v>38.500005910301319</v>
      </c>
      <c r="AO1974" s="12">
        <f t="shared" ca="1" si="289"/>
        <v>0.60228749118552061</v>
      </c>
      <c r="AP1974" s="12">
        <f t="shared" ca="1" si="290"/>
        <v>0</v>
      </c>
      <c r="AQ1974" s="12">
        <f t="shared" ca="1" si="291"/>
        <v>0</v>
      </c>
      <c r="AR1974" s="12">
        <f t="shared" ca="1" si="292"/>
        <v>0</v>
      </c>
      <c r="AS1974" s="12">
        <f t="shared" ca="1" si="293"/>
        <v>0</v>
      </c>
      <c r="AT1974" s="12">
        <f t="shared" si="294"/>
        <v>-0.58562788744225114</v>
      </c>
      <c r="AU1974" s="12">
        <f t="shared" si="295"/>
        <v>0.58562788744225114</v>
      </c>
      <c r="AV1974" s="12"/>
      <c r="AW1974" s="12">
        <f ca="1">INDEX(I$6:I$6003,UsefulSeries!$I1972)</f>
        <v>1.5452853413646599E-2</v>
      </c>
      <c r="AX1974" s="12"/>
      <c r="AY1974" s="12"/>
      <c r="AZ1974" s="12">
        <f t="array" aca="1" ref="AZ1974:AZ1979" ca="1">MMULT(W1974:AB1979,AW1974:AW1979)</f>
        <v>0.60228749118552072</v>
      </c>
      <c r="BA1974" s="12"/>
      <c r="BB1974" s="12">
        <f t="shared" ca="1" si="287"/>
        <v>0.60228749118552072</v>
      </c>
      <c r="BC1974" s="12"/>
      <c r="BD1974" s="38">
        <f t="array" aca="1" ref="BD1974:BD1981" ca="1">MMULT(MINVERSE(AN1974:AU1981),BB1974:BB1981)</f>
        <v>1.4423449985595806E-2</v>
      </c>
    </row>
    <row r="1975" spans="1:56" x14ac:dyDescent="0.35">
      <c r="A1975" s="12"/>
      <c r="B1975" s="12"/>
      <c r="C1975" s="12"/>
      <c r="D1975" s="12"/>
      <c r="E1975" s="12"/>
      <c r="F1975" s="12"/>
      <c r="G1975" s="12"/>
      <c r="H1975" s="12"/>
      <c r="I1975" s="12"/>
      <c r="J1975" s="12"/>
      <c r="K1975" s="12"/>
      <c r="L1975" s="12"/>
      <c r="M1975" s="12"/>
      <c r="N1975" s="12"/>
      <c r="O1975" s="12"/>
      <c r="P1975" s="12"/>
      <c r="Q1975" s="12"/>
      <c r="R1975" s="12"/>
      <c r="S1975" s="12"/>
      <c r="T1975" s="12"/>
      <c r="U1975" s="12"/>
      <c r="V1975" s="12"/>
      <c r="W1975" s="12">
        <f ca="1">INDEX(P$7:P$6003,UsefulSeries!$I1972)</f>
        <v>0.60228749118552061</v>
      </c>
      <c r="X1975" s="12">
        <f ca="1">INDEX(Q$7:Q$6003,UsefulSeries!$I1972)</f>
        <v>48.574306221406211</v>
      </c>
      <c r="Y1975" s="12">
        <f ca="1">INDEX(R$7:R$6003,UsefulSeries!$I1972)</f>
        <v>0</v>
      </c>
      <c r="Z1975" s="12">
        <f ca="1">INDEX(S$7:S$6003,UsefulSeries!$I1972)</f>
        <v>0</v>
      </c>
      <c r="AA1975" s="12">
        <f ca="1">INDEX(T$7:T$6003,UsefulSeries!$I1972)</f>
        <v>0</v>
      </c>
      <c r="AB1975" s="12">
        <f ca="1">INDEX(U$7:U$6003,UsefulSeries!$I1972)</f>
        <v>0</v>
      </c>
      <c r="AC1975" s="12">
        <f>INDEX( K$7:K$6003,UsefulSeries!$I1972,1)</f>
        <v>-0.58562788744225114</v>
      </c>
      <c r="AD1975" s="12">
        <f>INDEX(L$7:L$6003,UsefulSeries!$I1972,1)</f>
        <v>0</v>
      </c>
      <c r="AE1975" s="12"/>
      <c r="AF1975" s="12"/>
      <c r="AG1975" s="12"/>
      <c r="AH1975" s="12"/>
      <c r="AI1975" s="12"/>
      <c r="AJ1975" s="12"/>
      <c r="AK1975" s="12"/>
      <c r="AL1975" s="12"/>
      <c r="AM1975" s="12"/>
      <c r="AN1975" s="12">
        <f t="shared" ca="1" si="288"/>
        <v>0.60228749118552061</v>
      </c>
      <c r="AO1975" s="12">
        <f t="shared" ca="1" si="289"/>
        <v>48.574306221406211</v>
      </c>
      <c r="AP1975" s="12">
        <f t="shared" ca="1" si="290"/>
        <v>0</v>
      </c>
      <c r="AQ1975" s="12">
        <f t="shared" ca="1" si="291"/>
        <v>0</v>
      </c>
      <c r="AR1975" s="12">
        <f t="shared" ca="1" si="292"/>
        <v>0</v>
      </c>
      <c r="AS1975" s="12">
        <f t="shared" ca="1" si="293"/>
        <v>0</v>
      </c>
      <c r="AT1975" s="12">
        <f t="shared" si="294"/>
        <v>-0.58562788744225114</v>
      </c>
      <c r="AU1975" s="12">
        <f t="shared" si="295"/>
        <v>0</v>
      </c>
      <c r="AV1975" s="12"/>
      <c r="AW1975" s="12">
        <f ca="1">INDEX(I$7:I$6003,UsefulSeries!$I1972)</f>
        <v>1.2207697381584779E-2</v>
      </c>
      <c r="AX1975" s="12"/>
      <c r="AY1975" s="12"/>
      <c r="AZ1975" s="12">
        <f ca="1"/>
        <v>0.60228749118552072</v>
      </c>
      <c r="BA1975" s="12"/>
      <c r="BB1975" s="12">
        <f t="shared" ca="1" si="287"/>
        <v>0.60228749118552072</v>
      </c>
      <c r="BC1975" s="12"/>
      <c r="BD1975" s="38">
        <f ca="1"/>
        <v>1.2643020601553931E-2</v>
      </c>
    </row>
    <row r="1976" spans="1:56" x14ac:dyDescent="0.35">
      <c r="A1976" s="12"/>
      <c r="B1976" s="12"/>
      <c r="C1976" s="12"/>
      <c r="D1976" s="12"/>
      <c r="E1976" s="12"/>
      <c r="F1976" s="12"/>
      <c r="G1976" s="12"/>
      <c r="H1976" s="12"/>
      <c r="I1976" s="12"/>
      <c r="J1976" s="12"/>
      <c r="K1976" s="12"/>
      <c r="L1976" s="12"/>
      <c r="M1976" s="12"/>
      <c r="N1976" s="12"/>
      <c r="O1976" s="12"/>
      <c r="P1976" s="12"/>
      <c r="Q1976" s="12"/>
      <c r="R1976" s="12"/>
      <c r="S1976" s="12"/>
      <c r="T1976" s="12"/>
      <c r="U1976" s="12"/>
      <c r="V1976" s="12"/>
      <c r="W1976" s="12">
        <f ca="1">INDEX(P$8:P$6003,UsefulSeries!$I1972)</f>
        <v>0</v>
      </c>
      <c r="X1976" s="12">
        <f ca="1">INDEX(Q$8:Q$6003,UsefulSeries!$I1972)</f>
        <v>0</v>
      </c>
      <c r="Y1976" s="12">
        <f ca="1">INDEX(R$8:R$6003,UsefulSeries!$I1972)</f>
        <v>0.51893286664281968</v>
      </c>
      <c r="Z1976" s="12">
        <f ca="1">INDEX(S$8:S$6003,UsefulSeries!$I1972)</f>
        <v>8.2823813096391474E-2</v>
      </c>
      <c r="AA1976" s="12">
        <f ca="1">INDEX(T$8:T$6003,UsefulSeries!$I1972)</f>
        <v>0</v>
      </c>
      <c r="AB1976" s="12">
        <f ca="1">INDEX(U$8:U$6003,UsefulSeries!$I1972)</f>
        <v>0</v>
      </c>
      <c r="AC1976" s="12">
        <f>INDEX( K$8:K$6003,UsefulSeries!$I1972)</f>
        <v>6.1520369592608148E-2</v>
      </c>
      <c r="AD1976" s="12">
        <f>INDEX(L$8:L$6003,UsefulSeries!$I1972)</f>
        <v>-6.1520369592608148E-2</v>
      </c>
      <c r="AE1976" s="12"/>
      <c r="AF1976" s="12"/>
      <c r="AG1976" s="12"/>
      <c r="AH1976" s="12"/>
      <c r="AI1976" s="12"/>
      <c r="AJ1976" s="12"/>
      <c r="AK1976" s="12"/>
      <c r="AL1976" s="12"/>
      <c r="AM1976" s="12"/>
      <c r="AN1976" s="12">
        <f t="shared" ca="1" si="288"/>
        <v>0</v>
      </c>
      <c r="AO1976" s="12">
        <f t="shared" ca="1" si="289"/>
        <v>0</v>
      </c>
      <c r="AP1976" s="12">
        <f t="shared" ca="1" si="290"/>
        <v>0.51893286664281968</v>
      </c>
      <c r="AQ1976" s="12">
        <f t="shared" ca="1" si="291"/>
        <v>8.2823813096391474E-2</v>
      </c>
      <c r="AR1976" s="12">
        <f t="shared" ca="1" si="292"/>
        <v>0</v>
      </c>
      <c r="AS1976" s="12">
        <f t="shared" ca="1" si="293"/>
        <v>0</v>
      </c>
      <c r="AT1976" s="12">
        <f t="shared" si="294"/>
        <v>6.1520369592608148E-2</v>
      </c>
      <c r="AU1976" s="12">
        <f t="shared" si="295"/>
        <v>-6.1520369592608148E-2</v>
      </c>
      <c r="AV1976" s="12"/>
      <c r="AW1976" s="12">
        <f ca="1">INDEX(I$8:I$6003,UsefulSeries!$I1972)</f>
        <v>0.14106648117558213</v>
      </c>
      <c r="AX1976" s="12"/>
      <c r="AY1976" s="12"/>
      <c r="AZ1976" s="12">
        <f ca="1"/>
        <v>8.2823813096391502E-2</v>
      </c>
      <c r="BA1976" s="12"/>
      <c r="BB1976" s="12">
        <f t="shared" ca="1" si="287"/>
        <v>8.2823813096391502E-2</v>
      </c>
      <c r="BC1976" s="12"/>
      <c r="BD1976" s="38">
        <f ca="1"/>
        <v>0.14753638950855405</v>
      </c>
    </row>
    <row r="1977" spans="1:56" x14ac:dyDescent="0.35">
      <c r="A1977" s="12"/>
      <c r="B1977" s="12"/>
      <c r="C1977" s="12"/>
      <c r="D1977" s="12"/>
      <c r="E1977" s="12"/>
      <c r="F1977" s="12"/>
      <c r="G1977" s="12"/>
      <c r="H1977" s="12"/>
      <c r="I1977" s="12"/>
      <c r="J1977" s="12"/>
      <c r="K1977" s="12"/>
      <c r="L1977" s="12"/>
      <c r="M1977" s="12"/>
      <c r="N1977" s="12"/>
      <c r="O1977" s="12"/>
      <c r="P1977" s="12"/>
      <c r="Q1977" s="12"/>
      <c r="R1977" s="12"/>
      <c r="S1977" s="12"/>
      <c r="T1977" s="12"/>
      <c r="U1977" s="12"/>
      <c r="V1977" s="12"/>
      <c r="W1977" s="12">
        <f ca="1">INDEX(P$9:P$6003,UsefulSeries!$I1972)</f>
        <v>0</v>
      </c>
      <c r="X1977" s="12">
        <f ca="1">INDEX(Q$9:Q$6003,UsefulSeries!$I1972)</f>
        <v>0</v>
      </c>
      <c r="Y1977" s="12">
        <f ca="1">INDEX(R$9:R$6003,UsefulSeries!$I1972)</f>
        <v>8.2823813096391474E-2</v>
      </c>
      <c r="Z1977" s="12">
        <f ca="1">INDEX(S$9:S$6003,UsefulSeries!$I1972)</f>
        <v>0.61249827418510172</v>
      </c>
      <c r="AA1977" s="12">
        <f ca="1">INDEX(T$9:T$6003,UsefulSeries!$I1972)</f>
        <v>0</v>
      </c>
      <c r="AB1977" s="12">
        <f ca="1">INDEX(U$9:U$6003,UsefulSeries!$I1972)</f>
        <v>0</v>
      </c>
      <c r="AC1977" s="12">
        <f>INDEX( K$9:K$6003,UsefulSeries!$I1972)</f>
        <v>0</v>
      </c>
      <c r="AD1977" s="12">
        <f>INDEX(L$9:L$6003,UsefulSeries!$I1972)</f>
        <v>-6.1520369592608148E-2</v>
      </c>
      <c r="AE1977" s="12"/>
      <c r="AF1977" s="12"/>
      <c r="AG1977" s="12"/>
      <c r="AH1977" s="12"/>
      <c r="AI1977" s="12"/>
      <c r="AJ1977" s="12"/>
      <c r="AK1977" s="12"/>
      <c r="AL1977" s="12"/>
      <c r="AM1977" s="12"/>
      <c r="AN1977" s="12">
        <f t="shared" ca="1" si="288"/>
        <v>0</v>
      </c>
      <c r="AO1977" s="12">
        <f t="shared" ca="1" si="289"/>
        <v>0</v>
      </c>
      <c r="AP1977" s="12">
        <f t="shared" ca="1" si="290"/>
        <v>8.2823813096391474E-2</v>
      </c>
      <c r="AQ1977" s="12">
        <f t="shared" ca="1" si="291"/>
        <v>0.61249827418510172</v>
      </c>
      <c r="AR1977" s="12">
        <f t="shared" ca="1" si="292"/>
        <v>0</v>
      </c>
      <c r="AS1977" s="12">
        <f t="shared" ca="1" si="293"/>
        <v>0</v>
      </c>
      <c r="AT1977" s="12">
        <f t="shared" si="294"/>
        <v>0</v>
      </c>
      <c r="AU1977" s="12">
        <f t="shared" si="295"/>
        <v>-6.1520369592608148E-2</v>
      </c>
      <c r="AV1977" s="12"/>
      <c r="AW1977" s="12">
        <f ca="1">INDEX(I$9:I$6003,UsefulSeries!$I1972)</f>
        <v>0.11614750967255844</v>
      </c>
      <c r="AX1977" s="12"/>
      <c r="AY1977" s="12"/>
      <c r="AZ1977" s="12">
        <f ca="1"/>
        <v>8.2823813096391502E-2</v>
      </c>
      <c r="BA1977" s="12"/>
      <c r="BB1977" s="12">
        <f t="shared" ca="1" si="287"/>
        <v>8.2823813096391502E-2</v>
      </c>
      <c r="BC1977" s="12"/>
      <c r="BD1977" s="38">
        <f ca="1"/>
        <v>0.12554535333190417</v>
      </c>
    </row>
    <row r="1978" spans="1:56" x14ac:dyDescent="0.35">
      <c r="A1978" s="12"/>
      <c r="B1978" s="12"/>
      <c r="C1978" s="12"/>
      <c r="D1978" s="12"/>
      <c r="E1978" s="12"/>
      <c r="F1978" s="12"/>
      <c r="G1978" s="12"/>
      <c r="H1978" s="12"/>
      <c r="I1978" s="12"/>
      <c r="J1978" s="12"/>
      <c r="K1978" s="12"/>
      <c r="L1978" s="12"/>
      <c r="M1978" s="12"/>
      <c r="N1978" s="12"/>
      <c r="O1978" s="12"/>
      <c r="P1978" s="12"/>
      <c r="Q1978" s="12"/>
      <c r="R1978" s="12"/>
      <c r="S1978" s="12"/>
      <c r="T1978" s="12"/>
      <c r="U1978" s="12"/>
      <c r="V1978" s="12"/>
      <c r="W1978" s="12">
        <f ca="1">INDEX(P$10:P$6003,UsefulSeries!$I1972)</f>
        <v>0</v>
      </c>
      <c r="X1978" s="12">
        <f ca="1">INDEX(Q$10:Q$6003,UsefulSeries!$I1972)</f>
        <v>0</v>
      </c>
      <c r="Y1978" s="12">
        <f ca="1">INDEX(R$10:R$6003,UsefulSeries!$I1972)</f>
        <v>0</v>
      </c>
      <c r="Z1978" s="12">
        <f ca="1">INDEX(S$10:S$6003,UsefulSeries!$I1972)</f>
        <v>0</v>
      </c>
      <c r="AA1978" s="12">
        <f ca="1">INDEX(T$10:T$6003,UsefulSeries!$I1972)</f>
        <v>20.283741805731488</v>
      </c>
      <c r="AB1978" s="12">
        <f ca="1">INDEX(U$10:U$6003,UsefulSeries!$I1972)</f>
        <v>0.36866913211233249</v>
      </c>
      <c r="AC1978" s="12">
        <f>INDEX( K$10:K$6003,UsefulSeries!$I1972)</f>
        <v>0.35285174296514071</v>
      </c>
      <c r="AD1978" s="12">
        <f>INDEX(L$10:L$6003,UsefulSeries!$I1972)</f>
        <v>0</v>
      </c>
      <c r="AE1978" s="12"/>
      <c r="AF1978" s="12"/>
      <c r="AG1978" s="12"/>
      <c r="AH1978" s="12"/>
      <c r="AI1978" s="12"/>
      <c r="AJ1978" s="12"/>
      <c r="AK1978" s="12"/>
      <c r="AL1978" s="12"/>
      <c r="AM1978" s="12"/>
      <c r="AN1978" s="12">
        <f t="shared" ca="1" si="288"/>
        <v>0</v>
      </c>
      <c r="AO1978" s="12">
        <f t="shared" ca="1" si="289"/>
        <v>0</v>
      </c>
      <c r="AP1978" s="12">
        <f t="shared" ca="1" si="290"/>
        <v>0</v>
      </c>
      <c r="AQ1978" s="12">
        <f t="shared" ca="1" si="291"/>
        <v>0</v>
      </c>
      <c r="AR1978" s="12">
        <f t="shared" ca="1" si="292"/>
        <v>20.283741805731488</v>
      </c>
      <c r="AS1978" s="12">
        <f t="shared" ca="1" si="293"/>
        <v>0.36866913211233249</v>
      </c>
      <c r="AT1978" s="12">
        <f t="shared" si="294"/>
        <v>0.35285174296514071</v>
      </c>
      <c r="AU1978" s="12">
        <f t="shared" si="295"/>
        <v>0</v>
      </c>
      <c r="AV1978" s="12"/>
      <c r="AW1978" s="12">
        <f ca="1">INDEX(I$10:I$6003,UsefulSeries!$I1972)</f>
        <v>1.7717823517287578E-2</v>
      </c>
      <c r="AX1978" s="12"/>
      <c r="AY1978" s="12"/>
      <c r="AZ1978" s="12">
        <f ca="1"/>
        <v>0.36866913211233249</v>
      </c>
      <c r="BA1978" s="12"/>
      <c r="BB1978" s="12">
        <f t="shared" ca="1" si="287"/>
        <v>0.36866913211233249</v>
      </c>
      <c r="BC1978" s="12"/>
      <c r="BD1978" s="38">
        <f ca="1"/>
        <v>1.715347835065156E-2</v>
      </c>
    </row>
    <row r="1979" spans="1:56" x14ac:dyDescent="0.35">
      <c r="A1979" s="12"/>
      <c r="B1979" s="12"/>
      <c r="C1979" s="12"/>
      <c r="D1979" s="12"/>
      <c r="E1979" s="12"/>
      <c r="F1979" s="12"/>
      <c r="G1979" s="12"/>
      <c r="H1979" s="12"/>
      <c r="I1979" s="12"/>
      <c r="J1979" s="12"/>
      <c r="K1979" s="12"/>
      <c r="L1979" s="12"/>
      <c r="M1979" s="12"/>
      <c r="N1979" s="12"/>
      <c r="O1979" s="12"/>
      <c r="P1979" s="12"/>
      <c r="Q1979" s="12"/>
      <c r="R1979" s="12"/>
      <c r="S1979" s="12"/>
      <c r="T1979" s="12"/>
      <c r="U1979" s="12"/>
      <c r="V1979" s="12"/>
      <c r="W1979" s="12">
        <f ca="1">INDEX(P$11:P$6003,UsefulSeries!$I1972)</f>
        <v>0</v>
      </c>
      <c r="X1979" s="12">
        <f ca="1">INDEX(Q$11:Q$6003,UsefulSeries!$I1972)</f>
        <v>0</v>
      </c>
      <c r="Y1979" s="12">
        <f ca="1">INDEX(R$11:R$6003,UsefulSeries!$I1972)</f>
        <v>0</v>
      </c>
      <c r="Z1979" s="12">
        <f ca="1">INDEX(S$11:S$6003,UsefulSeries!$I1972)</f>
        <v>0</v>
      </c>
      <c r="AA1979" s="12">
        <f ca="1">INDEX(T$11:T$6003,UsefulSeries!$I1972)</f>
        <v>0.36866913211233243</v>
      </c>
      <c r="AB1979" s="12">
        <f ca="1">INDEX(U$11:U$6003,UsefulSeries!$I1972)</f>
        <v>14.378394367088408</v>
      </c>
      <c r="AC1979" s="12">
        <f>INDEX( K$11:K$6003,UsefulSeries!$I1972)</f>
        <v>0</v>
      </c>
      <c r="AD1979" s="12">
        <f>INDEX(L$11:L$6003,UsefulSeries!$I1972)</f>
        <v>0.35285174296514071</v>
      </c>
      <c r="AE1979" s="12"/>
      <c r="AF1979" s="12"/>
      <c r="AG1979" s="12"/>
      <c r="AH1979" s="12"/>
      <c r="AI1979" s="12"/>
      <c r="AJ1979" s="12"/>
      <c r="AK1979" s="12"/>
      <c r="AL1979" s="12"/>
      <c r="AM1979" s="12"/>
      <c r="AN1979" s="12">
        <f t="shared" ca="1" si="288"/>
        <v>0</v>
      </c>
      <c r="AO1979" s="12">
        <f t="shared" ca="1" si="289"/>
        <v>0</v>
      </c>
      <c r="AP1979" s="12">
        <f t="shared" ca="1" si="290"/>
        <v>0</v>
      </c>
      <c r="AQ1979" s="12">
        <f t="shared" ca="1" si="291"/>
        <v>0</v>
      </c>
      <c r="AR1979" s="12">
        <f t="shared" ca="1" si="292"/>
        <v>0.36866913211233243</v>
      </c>
      <c r="AS1979" s="12">
        <f t="shared" ca="1" si="293"/>
        <v>14.378394367088408</v>
      </c>
      <c r="AT1979" s="12">
        <f t="shared" si="294"/>
        <v>0</v>
      </c>
      <c r="AU1979" s="12">
        <f t="shared" si="295"/>
        <v>0.35285174296514071</v>
      </c>
      <c r="AV1979" s="12"/>
      <c r="AW1979" s="12">
        <f ca="1">INDEX(I$11:I$6003,UsefulSeries!$I1972)</f>
        <v>2.518620008936551E-2</v>
      </c>
      <c r="AX1979" s="12"/>
      <c r="AY1979" s="12"/>
      <c r="AZ1979" s="12">
        <f ca="1"/>
        <v>0.36866913211233249</v>
      </c>
      <c r="BA1979" s="12"/>
      <c r="BB1979" s="12">
        <f t="shared" ca="1" si="287"/>
        <v>0.36866913211233249</v>
      </c>
      <c r="BC1979" s="12"/>
      <c r="BD1979" s="38">
        <f ca="1"/>
        <v>2.2690787541695644E-2</v>
      </c>
    </row>
    <row r="1980" spans="1:56" x14ac:dyDescent="0.35">
      <c r="A1980" s="12"/>
      <c r="B1980" s="12"/>
      <c r="C1980" s="12"/>
      <c r="D1980" s="12"/>
      <c r="E1980" s="12"/>
      <c r="F1980" s="12"/>
      <c r="G1980" s="12"/>
      <c r="H1980" s="12"/>
      <c r="I1980" s="12"/>
      <c r="J1980" s="12"/>
      <c r="K1980" s="12"/>
      <c r="L1980" s="12"/>
      <c r="M1980" s="12"/>
      <c r="N1980" s="12"/>
      <c r="O1980" s="12"/>
      <c r="P1980" s="12"/>
      <c r="Q1980" s="12"/>
      <c r="R1980" s="12"/>
      <c r="S1980" s="12"/>
      <c r="T1980" s="12"/>
      <c r="U1980" s="12"/>
      <c r="V1980" s="12"/>
      <c r="W1980" s="12"/>
      <c r="X1980" s="12"/>
      <c r="Y1980" s="12"/>
      <c r="Z1980" s="12"/>
      <c r="AA1980" s="12"/>
      <c r="AB1980" s="12"/>
      <c r="AC1980" s="12"/>
      <c r="AD1980" s="12"/>
      <c r="AE1980" s="12">
        <f t="array" ref="AE1980:AJ1981">TRANSPOSE(AC1974:AD1979)</f>
        <v>-0.58562788744225114</v>
      </c>
      <c r="AF1980" s="12">
        <v>-0.58562788744225114</v>
      </c>
      <c r="AG1980" s="12">
        <v>6.1520369592608148E-2</v>
      </c>
      <c r="AH1980" s="12">
        <v>0</v>
      </c>
      <c r="AI1980" s="12">
        <v>0.35285174296514071</v>
      </c>
      <c r="AJ1980" s="12">
        <v>0</v>
      </c>
      <c r="AK1980" s="12"/>
      <c r="AL1980" s="12"/>
      <c r="AM1980" s="12"/>
      <c r="AN1980" s="12">
        <f t="shared" si="288"/>
        <v>-0.58562788744225114</v>
      </c>
      <c r="AO1980" s="12">
        <f t="shared" si="289"/>
        <v>-0.58562788744225114</v>
      </c>
      <c r="AP1980" s="12">
        <f t="shared" si="290"/>
        <v>6.1520369592608148E-2</v>
      </c>
      <c r="AQ1980" s="12">
        <f t="shared" si="291"/>
        <v>0</v>
      </c>
      <c r="AR1980" s="12">
        <f t="shared" si="292"/>
        <v>0.35285174296514071</v>
      </c>
      <c r="AS1980" s="12">
        <f t="shared" si="293"/>
        <v>0</v>
      </c>
      <c r="AT1980" s="12">
        <f t="shared" si="294"/>
        <v>0</v>
      </c>
      <c r="AU1980" s="12">
        <f t="shared" si="295"/>
        <v>0</v>
      </c>
      <c r="AV1980" s="12"/>
      <c r="AW1980" s="12"/>
      <c r="AX1980" s="12">
        <f>INDEX($N$6:$N$6003,UsefulSeries!$K1972)</f>
        <v>-7.2175204560287476E-4</v>
      </c>
      <c r="AY1980" s="12"/>
      <c r="AZ1980" s="12"/>
      <c r="BA1980" s="12"/>
      <c r="BB1980" s="12">
        <f t="shared" si="287"/>
        <v>-7.2175204560287476E-4</v>
      </c>
      <c r="BC1980" s="12"/>
      <c r="BD1980" s="38">
        <f ca="1"/>
        <v>3.5048751987576218E-2</v>
      </c>
    </row>
    <row r="1981" spans="1:56" x14ac:dyDescent="0.35">
      <c r="A1981" s="12"/>
      <c r="B1981" s="12"/>
      <c r="C1981" s="12"/>
      <c r="D1981" s="12"/>
      <c r="E1981" s="12"/>
      <c r="F1981" s="12"/>
      <c r="G1981" s="12"/>
      <c r="H1981" s="12"/>
      <c r="I1981" s="12"/>
      <c r="J1981" s="12"/>
      <c r="K1981" s="12"/>
      <c r="L1981" s="12"/>
      <c r="M1981" s="12"/>
      <c r="N1981" s="12"/>
      <c r="O1981" s="12"/>
      <c r="P1981" s="12"/>
      <c r="Q1981" s="12"/>
      <c r="R1981" s="12"/>
      <c r="S1981" s="12"/>
      <c r="T1981" s="12"/>
      <c r="U1981" s="12"/>
      <c r="V1981" s="12"/>
      <c r="W1981" s="12"/>
      <c r="X1981" s="12"/>
      <c r="Y1981" s="12"/>
      <c r="Z1981" s="12"/>
      <c r="AA1981" s="12"/>
      <c r="AB1981" s="12"/>
      <c r="AC1981" s="12"/>
      <c r="AD1981" s="12"/>
      <c r="AE1981" s="12">
        <v>0.58562788744225114</v>
      </c>
      <c r="AF1981" s="12">
        <v>0</v>
      </c>
      <c r="AG1981" s="12">
        <v>-6.1520369592608148E-2</v>
      </c>
      <c r="AH1981" s="12">
        <v>-6.1520369592608148E-2</v>
      </c>
      <c r="AI1981" s="12">
        <v>0</v>
      </c>
      <c r="AJ1981" s="12">
        <v>0.35285174296514071</v>
      </c>
      <c r="AK1981" s="12"/>
      <c r="AL1981" s="12"/>
      <c r="AM1981" s="12"/>
      <c r="AN1981" s="12">
        <f t="shared" si="288"/>
        <v>0.58562788744225114</v>
      </c>
      <c r="AO1981" s="12">
        <f t="shared" si="289"/>
        <v>0</v>
      </c>
      <c r="AP1981" s="12">
        <f t="shared" si="290"/>
        <v>-6.1520369592608148E-2</v>
      </c>
      <c r="AQ1981" s="12">
        <f t="shared" si="291"/>
        <v>-6.1520369592608148E-2</v>
      </c>
      <c r="AR1981" s="12">
        <f t="shared" si="292"/>
        <v>0</v>
      </c>
      <c r="AS1981" s="12">
        <f t="shared" si="293"/>
        <v>0.35285174296514071</v>
      </c>
      <c r="AT1981" s="12">
        <f t="shared" si="294"/>
        <v>0</v>
      </c>
      <c r="AU1981" s="12">
        <f t="shared" si="295"/>
        <v>0</v>
      </c>
      <c r="AV1981" s="12"/>
      <c r="AW1981" s="12"/>
      <c r="AX1981" s="12">
        <f>INDEX('Margin error adjustment'!N$7:N$6003,UsefulSeries!$K1972)</f>
        <v>-3.4683127050611634E-4</v>
      </c>
      <c r="AY1981" s="12"/>
      <c r="AZ1981" s="12"/>
      <c r="BA1981" s="12"/>
      <c r="BB1981" s="12">
        <f t="shared" si="287"/>
        <v>-3.4683127050611634E-4</v>
      </c>
      <c r="BC1981" s="12"/>
      <c r="BD1981" s="38">
        <f ca="1"/>
        <v>0.10227548278070663</v>
      </c>
    </row>
    <row r="1982" spans="1:56" x14ac:dyDescent="0.35">
      <c r="A1982" s="12"/>
      <c r="B1982" s="12"/>
      <c r="C1982" s="12"/>
      <c r="D1982" s="12"/>
      <c r="E1982" s="12"/>
      <c r="F1982" s="12"/>
      <c r="G1982" s="12"/>
      <c r="H1982" s="12"/>
      <c r="I1982" s="12"/>
      <c r="J1982" s="12"/>
      <c r="K1982" s="12"/>
      <c r="L1982" s="12"/>
      <c r="M1982" s="12"/>
      <c r="N1982" s="12"/>
      <c r="O1982" s="12"/>
      <c r="P1982" s="12"/>
      <c r="Q1982" s="12"/>
      <c r="R1982" s="12"/>
      <c r="S1982" s="12"/>
      <c r="T1982" s="12"/>
      <c r="U1982" s="12"/>
      <c r="V1982" s="12"/>
      <c r="W1982" s="12">
        <f ca="1">INDEX(P$6:P$6003,UsefulSeries!$I1980)</f>
        <v>38.571337468302467</v>
      </c>
      <c r="X1982" s="12">
        <f ca="1">INDEX(Q$6:Q$6003,UsefulSeries!$I1980)</f>
        <v>0.60174474147100887</v>
      </c>
      <c r="Y1982" s="12">
        <f ca="1">INDEX(R$6:R$6003,UsefulSeries!$I1980)</f>
        <v>0</v>
      </c>
      <c r="Z1982" s="12">
        <f ca="1">INDEX(S$6:S$6003,UsefulSeries!$I1980)</f>
        <v>0</v>
      </c>
      <c r="AA1982" s="12">
        <f ca="1">INDEX(T$6:T$6003,UsefulSeries!$I1980)</f>
        <v>0</v>
      </c>
      <c r="AB1982" s="12">
        <f ca="1">INDEX(U$6:U$6003,UsefulSeries!$I1980)</f>
        <v>0</v>
      </c>
      <c r="AC1982" s="12">
        <f>INDEX( K$6:K$6003,UsefulSeries!$I1980)</f>
        <v>-0.58490613539664826</v>
      </c>
      <c r="AD1982" s="12">
        <f>INDEX(L$6:L$6003,UsefulSeries!$I1980)</f>
        <v>0.58490613539664826</v>
      </c>
      <c r="AE1982" s="12"/>
      <c r="AF1982" s="12"/>
      <c r="AG1982" s="12"/>
      <c r="AH1982" s="12"/>
      <c r="AI1982" s="12"/>
      <c r="AJ1982" s="12"/>
      <c r="AK1982" s="12"/>
      <c r="AL1982" s="12"/>
      <c r="AM1982" s="12"/>
      <c r="AN1982" s="12">
        <f t="shared" ca="1" si="288"/>
        <v>38.571337468302467</v>
      </c>
      <c r="AO1982" s="12">
        <f t="shared" ca="1" si="289"/>
        <v>0.60174474147100887</v>
      </c>
      <c r="AP1982" s="12">
        <f t="shared" ca="1" si="290"/>
        <v>0</v>
      </c>
      <c r="AQ1982" s="12">
        <f t="shared" ca="1" si="291"/>
        <v>0</v>
      </c>
      <c r="AR1982" s="12">
        <f t="shared" ca="1" si="292"/>
        <v>0</v>
      </c>
      <c r="AS1982" s="12">
        <f t="shared" ca="1" si="293"/>
        <v>0</v>
      </c>
      <c r="AT1982" s="12">
        <f t="shared" si="294"/>
        <v>-0.58490613539664826</v>
      </c>
      <c r="AU1982" s="12">
        <f t="shared" si="295"/>
        <v>0.58490613539664826</v>
      </c>
      <c r="AV1982" s="12"/>
      <c r="AW1982" s="12">
        <f ca="1">INDEX(I$6:I$6003,UsefulSeries!$I1980)</f>
        <v>1.5404593344066093E-2</v>
      </c>
      <c r="AX1982" s="12"/>
      <c r="AY1982" s="12"/>
      <c r="AZ1982" s="12">
        <f t="array" aca="1" ref="AZ1982:AZ1987" ca="1">MMULT(W1982:AB1987,AW1982:AW1987)</f>
        <v>0.60174474147100876</v>
      </c>
      <c r="BA1982" s="12"/>
      <c r="BB1982" s="12">
        <f t="shared" ca="1" si="287"/>
        <v>0.60174474147100876</v>
      </c>
      <c r="BC1982" s="12"/>
      <c r="BD1982" s="38">
        <f t="array" aca="1" ref="BD1982:BD1989" ca="1">MMULT(MINVERSE(AN1982:AU1989),BB1982:BB1989)</f>
        <v>1.5031688949748738E-2</v>
      </c>
    </row>
    <row r="1983" spans="1:56" x14ac:dyDescent="0.35">
      <c r="A1983" s="12"/>
      <c r="B1983" s="12"/>
      <c r="C1983" s="12"/>
      <c r="D1983" s="12"/>
      <c r="E1983" s="12"/>
      <c r="F1983" s="12"/>
      <c r="G1983" s="12"/>
      <c r="H1983" s="12"/>
      <c r="I1983" s="12"/>
      <c r="J1983" s="12"/>
      <c r="K1983" s="12"/>
      <c r="L1983" s="12"/>
      <c r="M1983" s="12"/>
      <c r="N1983" s="12"/>
      <c r="O1983" s="12"/>
      <c r="P1983" s="12"/>
      <c r="Q1983" s="12"/>
      <c r="R1983" s="12"/>
      <c r="S1983" s="12"/>
      <c r="T1983" s="12"/>
      <c r="U1983" s="12"/>
      <c r="V1983" s="12"/>
      <c r="W1983" s="12">
        <f ca="1">INDEX(P$7:P$6003,UsefulSeries!$I1980)</f>
        <v>0.60174474147100887</v>
      </c>
      <c r="X1983" s="12">
        <f ca="1">INDEX(Q$7:Q$6003,UsefulSeries!$I1980)</f>
        <v>47.102662316193395</v>
      </c>
      <c r="Y1983" s="12">
        <f ca="1">INDEX(R$7:R$6003,UsefulSeries!$I1980)</f>
        <v>0</v>
      </c>
      <c r="Z1983" s="12">
        <f ca="1">INDEX(S$7:S$6003,UsefulSeries!$I1980)</f>
        <v>0</v>
      </c>
      <c r="AA1983" s="12">
        <f ca="1">INDEX(T$7:T$6003,UsefulSeries!$I1980)</f>
        <v>0</v>
      </c>
      <c r="AB1983" s="12">
        <f ca="1">INDEX(U$7:U$6003,UsefulSeries!$I1980)</f>
        <v>0</v>
      </c>
      <c r="AC1983" s="12">
        <f>INDEX( K$7:K$6003,UsefulSeries!$I1980,1)</f>
        <v>-0.58490613539664826</v>
      </c>
      <c r="AD1983" s="12">
        <f>INDEX(L$7:L$6003,UsefulSeries!$I1980,1)</f>
        <v>0</v>
      </c>
      <c r="AE1983" s="12"/>
      <c r="AF1983" s="12"/>
      <c r="AG1983" s="12"/>
      <c r="AH1983" s="12"/>
      <c r="AI1983" s="12"/>
      <c r="AJ1983" s="12"/>
      <c r="AK1983" s="12"/>
      <c r="AL1983" s="12"/>
      <c r="AM1983" s="12"/>
      <c r="AN1983" s="12">
        <f t="shared" ca="1" si="288"/>
        <v>0.60174474147100887</v>
      </c>
      <c r="AO1983" s="12">
        <f t="shared" ca="1" si="289"/>
        <v>47.102662316193395</v>
      </c>
      <c r="AP1983" s="12">
        <f t="shared" ca="1" si="290"/>
        <v>0</v>
      </c>
      <c r="AQ1983" s="12">
        <f t="shared" ca="1" si="291"/>
        <v>0</v>
      </c>
      <c r="AR1983" s="12">
        <f t="shared" ca="1" si="292"/>
        <v>0</v>
      </c>
      <c r="AS1983" s="12">
        <f t="shared" ca="1" si="293"/>
        <v>0</v>
      </c>
      <c r="AT1983" s="12">
        <f t="shared" si="294"/>
        <v>-0.58490613539664826</v>
      </c>
      <c r="AU1983" s="12">
        <f t="shared" si="295"/>
        <v>0</v>
      </c>
      <c r="AV1983" s="12"/>
      <c r="AW1983" s="12">
        <f ca="1">INDEX(I$7:I$6003,UsefulSeries!$I1980)</f>
        <v>1.2578378361174525E-2</v>
      </c>
      <c r="AX1983" s="12"/>
      <c r="AY1983" s="12"/>
      <c r="AZ1983" s="12">
        <f ca="1"/>
        <v>0.60174474147100887</v>
      </c>
      <c r="BA1983" s="12"/>
      <c r="BB1983" s="12">
        <f t="shared" ca="1" si="287"/>
        <v>0.60174474147100887</v>
      </c>
      <c r="BC1983" s="12"/>
      <c r="BD1983" s="38">
        <f ca="1"/>
        <v>1.3489338341062543E-2</v>
      </c>
    </row>
    <row r="1984" spans="1:56" x14ac:dyDescent="0.35">
      <c r="A1984" s="12"/>
      <c r="B1984" s="12"/>
      <c r="C1984" s="12"/>
      <c r="D1984" s="12"/>
      <c r="E1984" s="12"/>
      <c r="F1984" s="12"/>
      <c r="G1984" s="12"/>
      <c r="H1984" s="12"/>
      <c r="I1984" s="12"/>
      <c r="J1984" s="12"/>
      <c r="K1984" s="12"/>
      <c r="L1984" s="12"/>
      <c r="M1984" s="12"/>
      <c r="N1984" s="12"/>
      <c r="O1984" s="12"/>
      <c r="P1984" s="12"/>
      <c r="Q1984" s="12"/>
      <c r="R1984" s="12"/>
      <c r="S1984" s="12"/>
      <c r="T1984" s="12"/>
      <c r="U1984" s="12"/>
      <c r="V1984" s="12"/>
      <c r="W1984" s="12">
        <f ca="1">INDEX(P$8:P$6003,UsefulSeries!$I1980)</f>
        <v>0</v>
      </c>
      <c r="X1984" s="12">
        <f ca="1">INDEX(Q$8:Q$6003,UsefulSeries!$I1980)</f>
        <v>0</v>
      </c>
      <c r="Y1984" s="12">
        <f ca="1">INDEX(R$8:R$6003,UsefulSeries!$I1980)</f>
        <v>0.50249500398824287</v>
      </c>
      <c r="Z1984" s="12">
        <f ca="1">INDEX(S$8:S$6003,UsefulSeries!$I1980)</f>
        <v>8.32520737247677E-2</v>
      </c>
      <c r="AA1984" s="12">
        <f ca="1">INDEX(T$8:T$6003,UsefulSeries!$I1980)</f>
        <v>0</v>
      </c>
      <c r="AB1984" s="12">
        <f ca="1">INDEX(U$8:U$6003,UsefulSeries!$I1980)</f>
        <v>0</v>
      </c>
      <c r="AC1984" s="12">
        <f>INDEX( K$8:K$6003,UsefulSeries!$I1980)</f>
        <v>6.1173538322102032E-2</v>
      </c>
      <c r="AD1984" s="12">
        <f>INDEX(L$8:L$6003,UsefulSeries!$I1980)</f>
        <v>-6.1173538322102032E-2</v>
      </c>
      <c r="AE1984" s="12"/>
      <c r="AF1984" s="12"/>
      <c r="AG1984" s="12"/>
      <c r="AH1984" s="12"/>
      <c r="AI1984" s="12"/>
      <c r="AJ1984" s="12"/>
      <c r="AK1984" s="12"/>
      <c r="AL1984" s="12"/>
      <c r="AM1984" s="12"/>
      <c r="AN1984" s="12">
        <f t="shared" ca="1" si="288"/>
        <v>0</v>
      </c>
      <c r="AO1984" s="12">
        <f t="shared" ca="1" si="289"/>
        <v>0</v>
      </c>
      <c r="AP1984" s="12">
        <f t="shared" ca="1" si="290"/>
        <v>0.50249500398824287</v>
      </c>
      <c r="AQ1984" s="12">
        <f t="shared" ca="1" si="291"/>
        <v>8.32520737247677E-2</v>
      </c>
      <c r="AR1984" s="12">
        <f t="shared" ca="1" si="292"/>
        <v>0</v>
      </c>
      <c r="AS1984" s="12">
        <f t="shared" ca="1" si="293"/>
        <v>0</v>
      </c>
      <c r="AT1984" s="12">
        <f t="shared" si="294"/>
        <v>6.1173538322102032E-2</v>
      </c>
      <c r="AU1984" s="12">
        <f t="shared" si="295"/>
        <v>-6.1173538322102032E-2</v>
      </c>
      <c r="AV1984" s="12"/>
      <c r="AW1984" s="12">
        <f ca="1">INDEX(I$8:I$6003,UsefulSeries!$I1980)</f>
        <v>0.14591429910018339</v>
      </c>
      <c r="AX1984" s="12"/>
      <c r="AY1984" s="12"/>
      <c r="AZ1984" s="12">
        <f ca="1"/>
        <v>8.3252073724767714E-2</v>
      </c>
      <c r="BA1984" s="12"/>
      <c r="BB1984" s="12">
        <f t="shared" ca="1" si="287"/>
        <v>8.3252073724767714E-2</v>
      </c>
      <c r="BC1984" s="12"/>
      <c r="BD1984" s="38">
        <f ca="1"/>
        <v>0.14718020716282623</v>
      </c>
    </row>
    <row r="1985" spans="1:56" x14ac:dyDescent="0.35">
      <c r="A1985" s="12"/>
      <c r="B1985" s="12"/>
      <c r="C1985" s="12"/>
      <c r="D1985" s="12"/>
      <c r="E1985" s="12"/>
      <c r="F1985" s="12"/>
      <c r="G1985" s="12"/>
      <c r="H1985" s="12"/>
      <c r="I1985" s="12"/>
      <c r="J1985" s="12"/>
      <c r="K1985" s="12"/>
      <c r="L1985" s="12"/>
      <c r="M1985" s="12"/>
      <c r="N1985" s="12"/>
      <c r="O1985" s="12"/>
      <c r="P1985" s="12"/>
      <c r="Q1985" s="12"/>
      <c r="R1985" s="12"/>
      <c r="S1985" s="12"/>
      <c r="T1985" s="12"/>
      <c r="U1985" s="12"/>
      <c r="V1985" s="12"/>
      <c r="W1985" s="12">
        <f ca="1">INDEX(P$9:P$6003,UsefulSeries!$I1980)</f>
        <v>0</v>
      </c>
      <c r="X1985" s="12">
        <f ca="1">INDEX(Q$9:Q$6003,UsefulSeries!$I1980)</f>
        <v>0</v>
      </c>
      <c r="Y1985" s="12">
        <f ca="1">INDEX(R$9:R$6003,UsefulSeries!$I1980)</f>
        <v>8.3252073724767714E-2</v>
      </c>
      <c r="Z1985" s="12">
        <f ca="1">INDEX(S$9:S$6003,UsefulSeries!$I1980)</f>
        <v>0.59607977636285225</v>
      </c>
      <c r="AA1985" s="12">
        <f ca="1">INDEX(T$9:T$6003,UsefulSeries!$I1980)</f>
        <v>0</v>
      </c>
      <c r="AB1985" s="12">
        <f ca="1">INDEX(U$9:U$6003,UsefulSeries!$I1980)</f>
        <v>0</v>
      </c>
      <c r="AC1985" s="12">
        <f>INDEX( K$9:K$6003,UsefulSeries!$I1980)</f>
        <v>0</v>
      </c>
      <c r="AD1985" s="12">
        <f>INDEX(L$9:L$6003,UsefulSeries!$I1980)</f>
        <v>-6.1173538322102032E-2</v>
      </c>
      <c r="AE1985" s="12"/>
      <c r="AF1985" s="12"/>
      <c r="AG1985" s="12"/>
      <c r="AH1985" s="12"/>
      <c r="AI1985" s="12"/>
      <c r="AJ1985" s="12"/>
      <c r="AK1985" s="12"/>
      <c r="AL1985" s="12"/>
      <c r="AM1985" s="12"/>
      <c r="AN1985" s="12">
        <f t="shared" ca="1" si="288"/>
        <v>0</v>
      </c>
      <c r="AO1985" s="12">
        <f t="shared" ca="1" si="289"/>
        <v>0</v>
      </c>
      <c r="AP1985" s="12">
        <f t="shared" ca="1" si="290"/>
        <v>8.3252073724767714E-2</v>
      </c>
      <c r="AQ1985" s="12">
        <f t="shared" ca="1" si="291"/>
        <v>0.59607977636285225</v>
      </c>
      <c r="AR1985" s="12">
        <f t="shared" ca="1" si="292"/>
        <v>0</v>
      </c>
      <c r="AS1985" s="12">
        <f t="shared" ca="1" si="293"/>
        <v>0</v>
      </c>
      <c r="AT1985" s="12">
        <f t="shared" si="294"/>
        <v>0</v>
      </c>
      <c r="AU1985" s="12">
        <f t="shared" si="295"/>
        <v>-6.1173538322102032E-2</v>
      </c>
      <c r="AV1985" s="12"/>
      <c r="AW1985" s="12">
        <f ca="1">INDEX(I$9:I$6003,UsefulSeries!$I1980)</f>
        <v>0.11928672731097316</v>
      </c>
      <c r="AX1985" s="12"/>
      <c r="AY1985" s="12"/>
      <c r="AZ1985" s="12">
        <f ca="1"/>
        <v>8.32520737247677E-2</v>
      </c>
      <c r="BA1985" s="12"/>
      <c r="BB1985" s="12">
        <f t="shared" ca="1" si="287"/>
        <v>8.32520737247677E-2</v>
      </c>
      <c r="BC1985" s="12"/>
      <c r="BD1985" s="38">
        <f ca="1"/>
        <v>0.12902671879873967</v>
      </c>
    </row>
    <row r="1986" spans="1:56" x14ac:dyDescent="0.35">
      <c r="A1986" s="12"/>
      <c r="B1986" s="12"/>
      <c r="C1986" s="12"/>
      <c r="D1986" s="12"/>
      <c r="E1986" s="12"/>
      <c r="F1986" s="12"/>
      <c r="G1986" s="12"/>
      <c r="H1986" s="12"/>
      <c r="I1986" s="12"/>
      <c r="J1986" s="12"/>
      <c r="K1986" s="12"/>
      <c r="L1986" s="12"/>
      <c r="M1986" s="12"/>
      <c r="N1986" s="12"/>
      <c r="O1986" s="12"/>
      <c r="P1986" s="12"/>
      <c r="Q1986" s="12"/>
      <c r="R1986" s="12"/>
      <c r="S1986" s="12"/>
      <c r="T1986" s="12"/>
      <c r="U1986" s="12"/>
      <c r="V1986" s="12"/>
      <c r="W1986" s="12">
        <f ca="1">INDEX(P$10:P$6003,UsefulSeries!$I1980)</f>
        <v>0</v>
      </c>
      <c r="X1986" s="12">
        <f ca="1">INDEX(Q$10:Q$6003,UsefulSeries!$I1980)</f>
        <v>0</v>
      </c>
      <c r="Y1986" s="12">
        <f ca="1">INDEX(R$10:R$6003,UsefulSeries!$I1980)</f>
        <v>0</v>
      </c>
      <c r="Z1986" s="12">
        <f ca="1">INDEX(S$10:S$6003,UsefulSeries!$I1980)</f>
        <v>0</v>
      </c>
      <c r="AA1986" s="12">
        <f ca="1">INDEX(T$10:T$6003,UsefulSeries!$I1980)</f>
        <v>19.775942965668623</v>
      </c>
      <c r="AB1986" s="12">
        <f ca="1">INDEX(U$10:U$6003,UsefulSeries!$I1980)</f>
        <v>0.36962734821334509</v>
      </c>
      <c r="AC1986" s="12">
        <f>INDEX( K$10:K$6003,UsefulSeries!$I1980)</f>
        <v>0.35392032628124975</v>
      </c>
      <c r="AD1986" s="12">
        <f>INDEX(L$10:L$6003,UsefulSeries!$I1980)</f>
        <v>0</v>
      </c>
      <c r="AE1986" s="12"/>
      <c r="AF1986" s="12"/>
      <c r="AG1986" s="12"/>
      <c r="AH1986" s="12"/>
      <c r="AI1986" s="12"/>
      <c r="AJ1986" s="12"/>
      <c r="AK1986" s="12"/>
      <c r="AL1986" s="12"/>
      <c r="AM1986" s="12"/>
      <c r="AN1986" s="12">
        <f t="shared" ca="1" si="288"/>
        <v>0</v>
      </c>
      <c r="AO1986" s="12">
        <f t="shared" ca="1" si="289"/>
        <v>0</v>
      </c>
      <c r="AP1986" s="12">
        <f t="shared" ca="1" si="290"/>
        <v>0</v>
      </c>
      <c r="AQ1986" s="12">
        <f t="shared" ca="1" si="291"/>
        <v>0</v>
      </c>
      <c r="AR1986" s="12">
        <f t="shared" ca="1" si="292"/>
        <v>19.775942965668623</v>
      </c>
      <c r="AS1986" s="12">
        <f t="shared" ca="1" si="293"/>
        <v>0.36962734821334509</v>
      </c>
      <c r="AT1986" s="12">
        <f t="shared" si="294"/>
        <v>0.35392032628124975</v>
      </c>
      <c r="AU1986" s="12">
        <f t="shared" si="295"/>
        <v>0</v>
      </c>
      <c r="AV1986" s="12"/>
      <c r="AW1986" s="12">
        <f ca="1">INDEX(I$10:I$6003,UsefulSeries!$I1980)</f>
        <v>1.8237378658466797E-2</v>
      </c>
      <c r="AX1986" s="12"/>
      <c r="AY1986" s="12"/>
      <c r="AZ1986" s="12">
        <f ca="1"/>
        <v>0.36962734821334514</v>
      </c>
      <c r="BA1986" s="12"/>
      <c r="BB1986" s="12">
        <f t="shared" ca="1" si="287"/>
        <v>0.36962734821334514</v>
      </c>
      <c r="BC1986" s="12"/>
      <c r="BD1986" s="38">
        <f ca="1"/>
        <v>1.6973502778415545E-2</v>
      </c>
    </row>
    <row r="1987" spans="1:56" x14ac:dyDescent="0.35">
      <c r="A1987" s="12"/>
      <c r="B1987" s="12"/>
      <c r="C1987" s="12"/>
      <c r="D1987" s="12"/>
      <c r="E1987" s="12"/>
      <c r="F1987" s="12"/>
      <c r="G1987" s="12"/>
      <c r="H1987" s="12"/>
      <c r="I1987" s="12"/>
      <c r="J1987" s="12"/>
      <c r="K1987" s="12"/>
      <c r="L1987" s="12"/>
      <c r="M1987" s="12"/>
      <c r="N1987" s="12"/>
      <c r="O1987" s="12"/>
      <c r="P1987" s="12"/>
      <c r="Q1987" s="12"/>
      <c r="R1987" s="12"/>
      <c r="S1987" s="12"/>
      <c r="T1987" s="12"/>
      <c r="U1987" s="12"/>
      <c r="V1987" s="12"/>
      <c r="W1987" s="12">
        <f ca="1">INDEX(P$11:P$6003,UsefulSeries!$I1980)</f>
        <v>0</v>
      </c>
      <c r="X1987" s="12">
        <f ca="1">INDEX(Q$11:Q$6003,UsefulSeries!$I1980)</f>
        <v>0</v>
      </c>
      <c r="Y1987" s="12">
        <f ca="1">INDEX(R$11:R$6003,UsefulSeries!$I1980)</f>
        <v>0</v>
      </c>
      <c r="Z1987" s="12">
        <f ca="1">INDEX(S$11:S$6003,UsefulSeries!$I1980)</f>
        <v>0</v>
      </c>
      <c r="AA1987" s="12">
        <f ca="1">INDEX(T$11:T$6003,UsefulSeries!$I1980)</f>
        <v>0.36962734821334514</v>
      </c>
      <c r="AB1987" s="12">
        <f ca="1">INDEX(U$11:U$6003,UsefulSeries!$I1980)</f>
        <v>14.960170117996087</v>
      </c>
      <c r="AC1987" s="12">
        <f>INDEX( K$11:K$6003,UsefulSeries!$I1980)</f>
        <v>0</v>
      </c>
      <c r="AD1987" s="12">
        <f>INDEX(L$11:L$6003,UsefulSeries!$I1980)</f>
        <v>0.35392032628124975</v>
      </c>
      <c r="AE1987" s="12"/>
      <c r="AF1987" s="12"/>
      <c r="AG1987" s="12"/>
      <c r="AH1987" s="12"/>
      <c r="AI1987" s="12"/>
      <c r="AJ1987" s="12"/>
      <c r="AK1987" s="12"/>
      <c r="AL1987" s="12"/>
      <c r="AM1987" s="12"/>
      <c r="AN1987" s="12">
        <f t="shared" ca="1" si="288"/>
        <v>0</v>
      </c>
      <c r="AO1987" s="12">
        <f t="shared" ca="1" si="289"/>
        <v>0</v>
      </c>
      <c r="AP1987" s="12">
        <f t="shared" ca="1" si="290"/>
        <v>0</v>
      </c>
      <c r="AQ1987" s="12">
        <f t="shared" ca="1" si="291"/>
        <v>0</v>
      </c>
      <c r="AR1987" s="12">
        <f t="shared" ca="1" si="292"/>
        <v>0.36962734821334514</v>
      </c>
      <c r="AS1987" s="12">
        <f t="shared" ca="1" si="293"/>
        <v>14.960170117996087</v>
      </c>
      <c r="AT1987" s="12">
        <f t="shared" si="294"/>
        <v>0</v>
      </c>
      <c r="AU1987" s="12">
        <f t="shared" si="295"/>
        <v>0.35392032628124975</v>
      </c>
      <c r="AV1987" s="12"/>
      <c r="AW1987" s="12">
        <f ca="1">INDEX(I$11:I$6003,UsefulSeries!$I1980)</f>
        <v>2.4256830733824699E-2</v>
      </c>
      <c r="AX1987" s="12"/>
      <c r="AY1987" s="12"/>
      <c r="AZ1987" s="12">
        <f ca="1"/>
        <v>0.36962734821334509</v>
      </c>
      <c r="BA1987" s="12"/>
      <c r="BB1987" s="12">
        <f t="shared" ca="1" si="287"/>
        <v>0.36962734821334509</v>
      </c>
      <c r="BC1987" s="12"/>
      <c r="BD1987" s="38">
        <f ca="1"/>
        <v>2.2002032043573722E-2</v>
      </c>
    </row>
    <row r="1988" spans="1:56" x14ac:dyDescent="0.35">
      <c r="A1988" s="12"/>
      <c r="B1988" s="12"/>
      <c r="C1988" s="12"/>
      <c r="D1988" s="12"/>
      <c r="E1988" s="12"/>
      <c r="F1988" s="12"/>
      <c r="G1988" s="12"/>
      <c r="H1988" s="12"/>
      <c r="I1988" s="12"/>
      <c r="J1988" s="12"/>
      <c r="K1988" s="12"/>
      <c r="L1988" s="12"/>
      <c r="M1988" s="12"/>
      <c r="N1988" s="12"/>
      <c r="O1988" s="12"/>
      <c r="P1988" s="12"/>
      <c r="Q1988" s="12"/>
      <c r="R1988" s="12"/>
      <c r="S1988" s="12"/>
      <c r="T1988" s="12"/>
      <c r="U1988" s="12"/>
      <c r="V1988" s="12"/>
      <c r="W1988" s="12"/>
      <c r="X1988" s="12"/>
      <c r="Y1988" s="12"/>
      <c r="Z1988" s="12"/>
      <c r="AA1988" s="12"/>
      <c r="AB1988" s="12"/>
      <c r="AC1988" s="12"/>
      <c r="AD1988" s="12"/>
      <c r="AE1988" s="12">
        <f t="array" ref="AE1988:AJ1989">TRANSPOSE(AC1982:AD1987)</f>
        <v>-0.58490613539664826</v>
      </c>
      <c r="AF1988" s="12">
        <v>-0.58490613539664826</v>
      </c>
      <c r="AG1988" s="12">
        <v>6.1173538322102032E-2</v>
      </c>
      <c r="AH1988" s="12">
        <v>0</v>
      </c>
      <c r="AI1988" s="12">
        <v>0.35392032628124975</v>
      </c>
      <c r="AJ1988" s="12">
        <v>0</v>
      </c>
      <c r="AK1988" s="12"/>
      <c r="AL1988" s="12"/>
      <c r="AM1988" s="12"/>
      <c r="AN1988" s="12">
        <f t="shared" si="288"/>
        <v>-0.58490613539664826</v>
      </c>
      <c r="AO1988" s="12">
        <f t="shared" si="289"/>
        <v>-0.58490613539664826</v>
      </c>
      <c r="AP1988" s="12">
        <f t="shared" si="290"/>
        <v>6.1173538322102032E-2</v>
      </c>
      <c r="AQ1988" s="12">
        <f t="shared" si="291"/>
        <v>0</v>
      </c>
      <c r="AR1988" s="12">
        <f t="shared" si="292"/>
        <v>0.35392032628124975</v>
      </c>
      <c r="AS1988" s="12">
        <f t="shared" si="293"/>
        <v>0</v>
      </c>
      <c r="AT1988" s="12">
        <f t="shared" si="294"/>
        <v>0</v>
      </c>
      <c r="AU1988" s="12">
        <f t="shared" si="295"/>
        <v>0</v>
      </c>
      <c r="AV1988" s="12"/>
      <c r="AW1988" s="12"/>
      <c r="AX1988" s="12">
        <f>INDEX($N$6:$N$6003,UsefulSeries!$K1980)</f>
        <v>-1.6713221656081689E-3</v>
      </c>
      <c r="AY1988" s="12"/>
      <c r="AZ1988" s="12"/>
      <c r="BA1988" s="12"/>
      <c r="BB1988" s="12">
        <f t="shared" si="287"/>
        <v>-1.6713221656081689E-3</v>
      </c>
      <c r="BC1988" s="12"/>
      <c r="BD1988" s="38">
        <f ca="1"/>
        <v>7.2976234090849329E-2</v>
      </c>
    </row>
    <row r="1989" spans="1:56" x14ac:dyDescent="0.35">
      <c r="A1989" s="12"/>
      <c r="B1989" s="12"/>
      <c r="C1989" s="12"/>
      <c r="D1989" s="12"/>
      <c r="E1989" s="12"/>
      <c r="F1989" s="12"/>
      <c r="G1989" s="12"/>
      <c r="H1989" s="12"/>
      <c r="I1989" s="12"/>
      <c r="J1989" s="12"/>
      <c r="K1989" s="12"/>
      <c r="L1989" s="12"/>
      <c r="M1989" s="12"/>
      <c r="N1989" s="12"/>
      <c r="O1989" s="12"/>
      <c r="P1989" s="12"/>
      <c r="Q1989" s="12"/>
      <c r="R1989" s="12"/>
      <c r="S1989" s="12"/>
      <c r="T1989" s="12"/>
      <c r="U1989" s="12"/>
      <c r="V1989" s="12"/>
      <c r="W1989" s="12"/>
      <c r="X1989" s="12"/>
      <c r="Y1989" s="12"/>
      <c r="Z1989" s="12"/>
      <c r="AA1989" s="12"/>
      <c r="AB1989" s="12"/>
      <c r="AC1989" s="12"/>
      <c r="AD1989" s="12"/>
      <c r="AE1989" s="12">
        <v>0.58490613539664826</v>
      </c>
      <c r="AF1989" s="12">
        <v>0</v>
      </c>
      <c r="AG1989" s="12">
        <v>-6.1173538322102032E-2</v>
      </c>
      <c r="AH1989" s="12">
        <v>-6.1173538322102032E-2</v>
      </c>
      <c r="AI1989" s="12">
        <v>0</v>
      </c>
      <c r="AJ1989" s="12">
        <v>0.35392032628124975</v>
      </c>
      <c r="AK1989" s="12"/>
      <c r="AL1989" s="12"/>
      <c r="AM1989" s="12"/>
      <c r="AN1989" s="12">
        <f t="shared" si="288"/>
        <v>0.58490613539664826</v>
      </c>
      <c r="AO1989" s="12">
        <f t="shared" si="289"/>
        <v>0</v>
      </c>
      <c r="AP1989" s="12">
        <f t="shared" si="290"/>
        <v>-6.1173538322102032E-2</v>
      </c>
      <c r="AQ1989" s="12">
        <f t="shared" si="291"/>
        <v>-6.1173538322102032E-2</v>
      </c>
      <c r="AR1989" s="12">
        <f t="shared" si="292"/>
        <v>0</v>
      </c>
      <c r="AS1989" s="12">
        <f t="shared" si="293"/>
        <v>0.35392032628124975</v>
      </c>
      <c r="AT1989" s="12">
        <f t="shared" si="294"/>
        <v>0</v>
      </c>
      <c r="AU1989" s="12">
        <f t="shared" si="295"/>
        <v>0</v>
      </c>
      <c r="AV1989" s="12"/>
      <c r="AW1989" s="12"/>
      <c r="AX1989" s="12">
        <f>INDEX('Margin error adjustment'!N$7:N$6003,UsefulSeries!$K1980)</f>
        <v>-3.1746151834569081E-4</v>
      </c>
      <c r="AY1989" s="12"/>
      <c r="AZ1989" s="12"/>
      <c r="BA1989" s="12"/>
      <c r="BB1989" s="12">
        <f t="shared" si="287"/>
        <v>-3.1746151834569081E-4</v>
      </c>
      <c r="BC1989" s="12"/>
      <c r="BD1989" s="38">
        <f ca="1"/>
        <v>9.6630039414086627E-2</v>
      </c>
    </row>
    <row r="1990" spans="1:56" x14ac:dyDescent="0.35">
      <c r="A1990" s="12"/>
      <c r="B1990" s="12"/>
      <c r="C1990" s="12"/>
      <c r="D1990" s="12"/>
      <c r="E1990" s="12"/>
      <c r="F1990" s="12"/>
      <c r="G1990" s="12"/>
      <c r="H1990" s="12"/>
      <c r="I1990" s="12"/>
      <c r="J1990" s="12"/>
      <c r="K1990" s="12"/>
      <c r="L1990" s="12"/>
      <c r="M1990" s="12"/>
      <c r="N1990" s="12"/>
      <c r="O1990" s="12"/>
      <c r="P1990" s="12"/>
      <c r="Q1990" s="12"/>
      <c r="R1990" s="12"/>
      <c r="S1990" s="12"/>
      <c r="T1990" s="12"/>
      <c r="U1990" s="12"/>
      <c r="V1990" s="12"/>
      <c r="W1990" s="12">
        <f ca="1">INDEX(P$6:P$6003,UsefulSeries!$I1988)</f>
        <v>38.920604974327432</v>
      </c>
      <c r="X1990" s="12">
        <f ca="1">INDEX(Q$6:Q$6003,UsefulSeries!$I1988)</f>
        <v>0.59942398126570418</v>
      </c>
      <c r="Y1990" s="12">
        <f ca="1">INDEX(R$6:R$6003,UsefulSeries!$I1988)</f>
        <v>0</v>
      </c>
      <c r="Z1990" s="12">
        <f ca="1">INDEX(S$6:S$6003,UsefulSeries!$I1988)</f>
        <v>0</v>
      </c>
      <c r="AA1990" s="12">
        <f ca="1">INDEX(T$6:T$6003,UsefulSeries!$I1988)</f>
        <v>0</v>
      </c>
      <c r="AB1990" s="12">
        <f ca="1">INDEX(U$6:U$6003,UsefulSeries!$I1988)</f>
        <v>0</v>
      </c>
      <c r="AC1990" s="12">
        <f>INDEX( K$6:K$6003,UsefulSeries!$I1988)</f>
        <v>-0.58323481323104009</v>
      </c>
      <c r="AD1990" s="12">
        <f>INDEX(L$6:L$6003,UsefulSeries!$I1988)</f>
        <v>0.58323481323104009</v>
      </c>
      <c r="AE1990" s="12"/>
      <c r="AF1990" s="12"/>
      <c r="AG1990" s="12"/>
      <c r="AH1990" s="12"/>
      <c r="AI1990" s="12"/>
      <c r="AJ1990" s="12"/>
      <c r="AK1990" s="12"/>
      <c r="AL1990" s="12"/>
      <c r="AM1990" s="12"/>
      <c r="AN1990" s="12">
        <f t="shared" ca="1" si="288"/>
        <v>38.920604974327432</v>
      </c>
      <c r="AO1990" s="12">
        <f t="shared" ca="1" si="289"/>
        <v>0.59942398126570418</v>
      </c>
      <c r="AP1990" s="12">
        <f t="shared" ca="1" si="290"/>
        <v>0</v>
      </c>
      <c r="AQ1990" s="12">
        <f t="shared" ca="1" si="291"/>
        <v>0</v>
      </c>
      <c r="AR1990" s="12">
        <f t="shared" ca="1" si="292"/>
        <v>0</v>
      </c>
      <c r="AS1990" s="12">
        <f t="shared" ca="1" si="293"/>
        <v>0</v>
      </c>
      <c r="AT1990" s="12">
        <f t="shared" si="294"/>
        <v>-0.58323481323104009</v>
      </c>
      <c r="AU1990" s="12">
        <f t="shared" si="295"/>
        <v>0.58323481323104009</v>
      </c>
      <c r="AV1990" s="12"/>
      <c r="AW1990" s="12">
        <f ca="1">INDEX(I$6:I$6003,UsefulSeries!$I1988)</f>
        <v>1.5219646109983876E-2</v>
      </c>
      <c r="AX1990" s="12"/>
      <c r="AY1990" s="12"/>
      <c r="AZ1990" s="12">
        <f t="array" aca="1" ref="AZ1990:AZ1995" ca="1">MMULT(W1990:AB1995,AW1990:AW1995)</f>
        <v>0.59942398126570418</v>
      </c>
      <c r="BA1990" s="12"/>
      <c r="BB1990" s="12">
        <f t="shared" ca="1" si="287"/>
        <v>0.59942398126570418</v>
      </c>
      <c r="BC1990" s="12"/>
      <c r="BD1990" s="38">
        <f t="array" aca="1" ref="BD1990:BD1997" ca="1">MMULT(MINVERSE(AN1990:AU1997),BB1990:BB1997)</f>
        <v>1.586385975377376E-2</v>
      </c>
    </row>
    <row r="1991" spans="1:56" x14ac:dyDescent="0.35">
      <c r="A1991" s="12"/>
      <c r="B1991" s="12"/>
      <c r="C1991" s="12"/>
      <c r="D1991" s="12"/>
      <c r="E1991" s="12"/>
      <c r="F1991" s="12"/>
      <c r="G1991" s="12"/>
      <c r="H1991" s="12"/>
      <c r="I1991" s="12"/>
      <c r="J1991" s="12"/>
      <c r="K1991" s="12"/>
      <c r="L1991" s="12"/>
      <c r="M1991" s="12"/>
      <c r="N1991" s="12"/>
      <c r="O1991" s="12"/>
      <c r="P1991" s="12"/>
      <c r="Q1991" s="12"/>
      <c r="R1991" s="12"/>
      <c r="S1991" s="12"/>
      <c r="T1991" s="12"/>
      <c r="U1991" s="12"/>
      <c r="V1991" s="12"/>
      <c r="W1991" s="12">
        <f ca="1">INDEX(P$7:P$6003,UsefulSeries!$I1988)</f>
        <v>0.59942398126570418</v>
      </c>
      <c r="X1991" s="12">
        <f ca="1">INDEX(Q$7:Q$6003,UsefulSeries!$I1988)</f>
        <v>50.075457433532826</v>
      </c>
      <c r="Y1991" s="12">
        <f ca="1">INDEX(R$7:R$6003,UsefulSeries!$I1988)</f>
        <v>0</v>
      </c>
      <c r="Z1991" s="12">
        <f ca="1">INDEX(S$7:S$6003,UsefulSeries!$I1988)</f>
        <v>0</v>
      </c>
      <c r="AA1991" s="12">
        <f ca="1">INDEX(T$7:T$6003,UsefulSeries!$I1988)</f>
        <v>0</v>
      </c>
      <c r="AB1991" s="12">
        <f ca="1">INDEX(U$7:U$6003,UsefulSeries!$I1988)</f>
        <v>0</v>
      </c>
      <c r="AC1991" s="12">
        <f>INDEX( K$7:K$6003,UsefulSeries!$I1988,1)</f>
        <v>-0.58323481323104009</v>
      </c>
      <c r="AD1991" s="12">
        <f>INDEX(L$7:L$6003,UsefulSeries!$I1988,1)</f>
        <v>0</v>
      </c>
      <c r="AE1991" s="12"/>
      <c r="AF1991" s="12"/>
      <c r="AG1991" s="12"/>
      <c r="AH1991" s="12"/>
      <c r="AI1991" s="12"/>
      <c r="AJ1991" s="12"/>
      <c r="AK1991" s="12"/>
      <c r="AL1991" s="12"/>
      <c r="AM1991" s="12"/>
      <c r="AN1991" s="12">
        <f t="shared" ca="1" si="288"/>
        <v>0.59942398126570418</v>
      </c>
      <c r="AO1991" s="12">
        <f t="shared" ca="1" si="289"/>
        <v>50.075457433532826</v>
      </c>
      <c r="AP1991" s="12">
        <f t="shared" ca="1" si="290"/>
        <v>0</v>
      </c>
      <c r="AQ1991" s="12">
        <f t="shared" ca="1" si="291"/>
        <v>0</v>
      </c>
      <c r="AR1991" s="12">
        <f t="shared" ca="1" si="292"/>
        <v>0</v>
      </c>
      <c r="AS1991" s="12">
        <f t="shared" ca="1" si="293"/>
        <v>0</v>
      </c>
      <c r="AT1991" s="12">
        <f t="shared" si="294"/>
        <v>-0.58323481323104009</v>
      </c>
      <c r="AU1991" s="12">
        <f t="shared" si="295"/>
        <v>0</v>
      </c>
      <c r="AV1991" s="12"/>
      <c r="AW1991" s="12">
        <f ca="1">INDEX(I$7:I$6003,UsefulSeries!$I1988)</f>
        <v>1.1788229017868341E-2</v>
      </c>
      <c r="AX1991" s="12"/>
      <c r="AY1991" s="12"/>
      <c r="AZ1991" s="12">
        <f ca="1"/>
        <v>0.59942398126570418</v>
      </c>
      <c r="BA1991" s="12"/>
      <c r="BB1991" s="12">
        <f t="shared" ref="BB1991:BB2054" ca="1" si="296">AZ1991+AX1991</f>
        <v>0.59942398126570418</v>
      </c>
      <c r="BC1991" s="12"/>
      <c r="BD1991" s="38">
        <f ca="1"/>
        <v>1.1719592894427196E-2</v>
      </c>
    </row>
    <row r="1992" spans="1:56" x14ac:dyDescent="0.35">
      <c r="A1992" s="12"/>
      <c r="B1992" s="12"/>
      <c r="C1992" s="12"/>
      <c r="D1992" s="12"/>
      <c r="E1992" s="12"/>
      <c r="F1992" s="12"/>
      <c r="G1992" s="12"/>
      <c r="H1992" s="12"/>
      <c r="I1992" s="12"/>
      <c r="J1992" s="12"/>
      <c r="K1992" s="12"/>
      <c r="L1992" s="12"/>
      <c r="M1992" s="12"/>
      <c r="N1992" s="12"/>
      <c r="O1992" s="12"/>
      <c r="P1992" s="12"/>
      <c r="Q1992" s="12"/>
      <c r="R1992" s="12"/>
      <c r="S1992" s="12"/>
      <c r="T1992" s="12"/>
      <c r="U1992" s="12"/>
      <c r="V1992" s="12"/>
      <c r="W1992" s="12">
        <f ca="1">INDEX(P$8:P$6003,UsefulSeries!$I1988)</f>
        <v>0</v>
      </c>
      <c r="X1992" s="12">
        <f ca="1">INDEX(Q$8:Q$6003,UsefulSeries!$I1988)</f>
        <v>0</v>
      </c>
      <c r="Y1992" s="12">
        <f ca="1">INDEX(R$8:R$6003,UsefulSeries!$I1988)</f>
        <v>0.50349443065947908</v>
      </c>
      <c r="Z1992" s="12">
        <f ca="1">INDEX(S$8:S$6003,UsefulSeries!$I1988)</f>
        <v>8.3303471493555534E-2</v>
      </c>
      <c r="AA1992" s="12">
        <f ca="1">INDEX(T$8:T$6003,UsefulSeries!$I1988)</f>
        <v>0</v>
      </c>
      <c r="AB1992" s="12">
        <f ca="1">INDEX(U$8:U$6003,UsefulSeries!$I1988)</f>
        <v>0</v>
      </c>
      <c r="AC1992" s="12">
        <f>INDEX( K$8:K$6003,UsefulSeries!$I1988)</f>
        <v>6.0856076803756341E-2</v>
      </c>
      <c r="AD1992" s="12">
        <f>INDEX(L$8:L$6003,UsefulSeries!$I1988)</f>
        <v>-6.0856076803756341E-2</v>
      </c>
      <c r="AE1992" s="12"/>
      <c r="AF1992" s="12"/>
      <c r="AG1992" s="12"/>
      <c r="AH1992" s="12"/>
      <c r="AI1992" s="12"/>
      <c r="AJ1992" s="12"/>
      <c r="AK1992" s="12"/>
      <c r="AL1992" s="12"/>
      <c r="AM1992" s="12"/>
      <c r="AN1992" s="12">
        <f t="shared" ca="1" si="288"/>
        <v>0</v>
      </c>
      <c r="AO1992" s="12">
        <f t="shared" ca="1" si="289"/>
        <v>0</v>
      </c>
      <c r="AP1992" s="12">
        <f t="shared" ca="1" si="290"/>
        <v>0.50349443065947908</v>
      </c>
      <c r="AQ1992" s="12">
        <f t="shared" ca="1" si="291"/>
        <v>8.3303471493555534E-2</v>
      </c>
      <c r="AR1992" s="12">
        <f t="shared" ca="1" si="292"/>
        <v>0</v>
      </c>
      <c r="AS1992" s="12">
        <f t="shared" ca="1" si="293"/>
        <v>0</v>
      </c>
      <c r="AT1992" s="12">
        <f t="shared" si="294"/>
        <v>6.0856076803756341E-2</v>
      </c>
      <c r="AU1992" s="12">
        <f t="shared" si="295"/>
        <v>-6.0856076803756341E-2</v>
      </c>
      <c r="AV1992" s="12"/>
      <c r="AW1992" s="12">
        <f ca="1">INDEX(I$8:I$6003,UsefulSeries!$I1988)</f>
        <v>0.14482957207017325</v>
      </c>
      <c r="AX1992" s="12"/>
      <c r="AY1992" s="12"/>
      <c r="AZ1992" s="12">
        <f ca="1"/>
        <v>8.3303471493555548E-2</v>
      </c>
      <c r="BA1992" s="12"/>
      <c r="BB1992" s="12">
        <f t="shared" ca="1" si="296"/>
        <v>8.3303471493555548E-2</v>
      </c>
      <c r="BC1992" s="12"/>
      <c r="BD1992" s="38">
        <f ca="1"/>
        <v>0.14038300004734738</v>
      </c>
    </row>
    <row r="1993" spans="1:56" x14ac:dyDescent="0.35">
      <c r="A1993" s="12"/>
      <c r="B1993" s="12"/>
      <c r="C1993" s="12"/>
      <c r="D1993" s="12"/>
      <c r="E1993" s="12"/>
      <c r="F1993" s="12"/>
      <c r="G1993" s="12"/>
      <c r="H1993" s="12"/>
      <c r="I1993" s="12"/>
      <c r="J1993" s="12"/>
      <c r="K1993" s="12"/>
      <c r="L1993" s="12"/>
      <c r="M1993" s="12"/>
      <c r="N1993" s="12"/>
      <c r="O1993" s="12"/>
      <c r="P1993" s="12"/>
      <c r="Q1993" s="12"/>
      <c r="R1993" s="12"/>
      <c r="S1993" s="12"/>
      <c r="T1993" s="12"/>
      <c r="U1993" s="12"/>
      <c r="V1993" s="12"/>
      <c r="W1993" s="12">
        <f ca="1">INDEX(P$9:P$6003,UsefulSeries!$I1988)</f>
        <v>0</v>
      </c>
      <c r="X1993" s="12">
        <f ca="1">INDEX(Q$9:Q$6003,UsefulSeries!$I1988)</f>
        <v>0</v>
      </c>
      <c r="Y1993" s="12">
        <f ca="1">INDEX(R$9:R$6003,UsefulSeries!$I1988)</f>
        <v>8.3303471493555548E-2</v>
      </c>
      <c r="Z1993" s="12">
        <f ca="1">INDEX(S$9:S$6003,UsefulSeries!$I1988)</f>
        <v>0.57157500698183528</v>
      </c>
      <c r="AA1993" s="12">
        <f ca="1">INDEX(T$9:T$6003,UsefulSeries!$I1988)</f>
        <v>0</v>
      </c>
      <c r="AB1993" s="12">
        <f ca="1">INDEX(U$9:U$6003,UsefulSeries!$I1988)</f>
        <v>0</v>
      </c>
      <c r="AC1993" s="12">
        <f>INDEX( K$9:K$6003,UsefulSeries!$I1988)</f>
        <v>0</v>
      </c>
      <c r="AD1993" s="12">
        <f>INDEX(L$9:L$6003,UsefulSeries!$I1988)</f>
        <v>-6.0856076803756341E-2</v>
      </c>
      <c r="AE1993" s="12"/>
      <c r="AF1993" s="12"/>
      <c r="AG1993" s="12"/>
      <c r="AH1993" s="12"/>
      <c r="AI1993" s="12"/>
      <c r="AJ1993" s="12"/>
      <c r="AK1993" s="12"/>
      <c r="AL1993" s="12"/>
      <c r="AM1993" s="12"/>
      <c r="AN1993" s="12">
        <f t="shared" ca="1" si="288"/>
        <v>0</v>
      </c>
      <c r="AO1993" s="12">
        <f t="shared" ca="1" si="289"/>
        <v>0</v>
      </c>
      <c r="AP1993" s="12">
        <f t="shared" ca="1" si="290"/>
        <v>8.3303471493555548E-2</v>
      </c>
      <c r="AQ1993" s="12">
        <f t="shared" ca="1" si="291"/>
        <v>0.57157500698183528</v>
      </c>
      <c r="AR1993" s="12">
        <f t="shared" ca="1" si="292"/>
        <v>0</v>
      </c>
      <c r="AS1993" s="12">
        <f t="shared" ca="1" si="293"/>
        <v>0</v>
      </c>
      <c r="AT1993" s="12">
        <f t="shared" si="294"/>
        <v>0</v>
      </c>
      <c r="AU1993" s="12">
        <f t="shared" si="295"/>
        <v>-6.0856076803756341E-2</v>
      </c>
      <c r="AV1993" s="12"/>
      <c r="AW1993" s="12">
        <f ca="1">INDEX(I$9:I$6003,UsefulSeries!$I1988)</f>
        <v>0.1246357249617249</v>
      </c>
      <c r="AX1993" s="12"/>
      <c r="AY1993" s="12"/>
      <c r="AZ1993" s="12">
        <f ca="1"/>
        <v>8.3303471493555548E-2</v>
      </c>
      <c r="BA1993" s="12"/>
      <c r="BB1993" s="12">
        <f t="shared" ca="1" si="296"/>
        <v>8.3303471493555548E-2</v>
      </c>
      <c r="BC1993" s="12"/>
      <c r="BD1993" s="38">
        <f ca="1"/>
        <v>0.12015719260672877</v>
      </c>
    </row>
    <row r="1994" spans="1:56" x14ac:dyDescent="0.35">
      <c r="A1994" s="12"/>
      <c r="B1994" s="12"/>
      <c r="C1994" s="12"/>
      <c r="D1994" s="12"/>
      <c r="E1994" s="12"/>
      <c r="F1994" s="12"/>
      <c r="G1994" s="12"/>
      <c r="H1994" s="12"/>
      <c r="I1994" s="12"/>
      <c r="J1994" s="12"/>
      <c r="K1994" s="12"/>
      <c r="L1994" s="12"/>
      <c r="M1994" s="12"/>
      <c r="N1994" s="12"/>
      <c r="O1994" s="12"/>
      <c r="P1994" s="12"/>
      <c r="Q1994" s="12"/>
      <c r="R1994" s="12"/>
      <c r="S1994" s="12"/>
      <c r="T1994" s="12"/>
      <c r="U1994" s="12"/>
      <c r="V1994" s="12"/>
      <c r="W1994" s="12">
        <f ca="1">INDEX(P$10:P$6003,UsefulSeries!$I1988)</f>
        <v>0</v>
      </c>
      <c r="X1994" s="12">
        <f ca="1">INDEX(Q$10:Q$6003,UsefulSeries!$I1988)</f>
        <v>0</v>
      </c>
      <c r="Y1994" s="12">
        <f ca="1">INDEX(R$10:R$6003,UsefulSeries!$I1988)</f>
        <v>0</v>
      </c>
      <c r="Z1994" s="12">
        <f ca="1">INDEX(S$10:S$6003,UsefulSeries!$I1988)</f>
        <v>0</v>
      </c>
      <c r="AA1994" s="12">
        <f ca="1">INDEX(T$10:T$6003,UsefulSeries!$I1988)</f>
        <v>19.134008598928396</v>
      </c>
      <c r="AB1994" s="12">
        <f ca="1">INDEX(U$10:U$6003,UsefulSeries!$I1988)</f>
        <v>0.37186853050828178</v>
      </c>
      <c r="AC1994" s="12">
        <f>INDEX( K$10:K$6003,UsefulSeries!$I1988)</f>
        <v>0.35590910996520353</v>
      </c>
      <c r="AD1994" s="12">
        <f>INDEX(L$10:L$6003,UsefulSeries!$I1988)</f>
        <v>0</v>
      </c>
      <c r="AE1994" s="12"/>
      <c r="AF1994" s="12"/>
      <c r="AG1994" s="12"/>
      <c r="AH1994" s="12"/>
      <c r="AI1994" s="12"/>
      <c r="AJ1994" s="12"/>
      <c r="AK1994" s="12"/>
      <c r="AL1994" s="12"/>
      <c r="AM1994" s="12"/>
      <c r="AN1994" s="12">
        <f t="shared" ca="1" si="288"/>
        <v>0</v>
      </c>
      <c r="AO1994" s="12">
        <f t="shared" ca="1" si="289"/>
        <v>0</v>
      </c>
      <c r="AP1994" s="12">
        <f t="shared" ca="1" si="290"/>
        <v>0</v>
      </c>
      <c r="AQ1994" s="12">
        <f t="shared" ca="1" si="291"/>
        <v>0</v>
      </c>
      <c r="AR1994" s="12">
        <f t="shared" ca="1" si="292"/>
        <v>19.134008598928396</v>
      </c>
      <c r="AS1994" s="12">
        <f t="shared" ca="1" si="293"/>
        <v>0.37186853050828178</v>
      </c>
      <c r="AT1994" s="12">
        <f t="shared" si="294"/>
        <v>0.35590910996520353</v>
      </c>
      <c r="AU1994" s="12">
        <f t="shared" si="295"/>
        <v>0</v>
      </c>
      <c r="AV1994" s="12"/>
      <c r="AW1994" s="12">
        <f ca="1">INDEX(I$10:I$6003,UsefulSeries!$I1988)</f>
        <v>1.8969536986042403E-2</v>
      </c>
      <c r="AX1994" s="12"/>
      <c r="AY1994" s="12"/>
      <c r="AZ1994" s="12">
        <f ca="1"/>
        <v>0.37186853050828172</v>
      </c>
      <c r="BA1994" s="12"/>
      <c r="BB1994" s="12">
        <f t="shared" ca="1" si="296"/>
        <v>0.37186853050828172</v>
      </c>
      <c r="BC1994" s="12"/>
      <c r="BD1994" s="38">
        <f ca="1"/>
        <v>1.9045008810423297E-2</v>
      </c>
    </row>
    <row r="1995" spans="1:56" x14ac:dyDescent="0.35">
      <c r="A1995" s="12"/>
      <c r="B1995" s="12"/>
      <c r="C1995" s="12"/>
      <c r="D1995" s="12"/>
      <c r="E1995" s="12"/>
      <c r="F1995" s="12"/>
      <c r="G1995" s="12"/>
      <c r="H1995" s="12"/>
      <c r="I1995" s="12"/>
      <c r="J1995" s="12"/>
      <c r="K1995" s="12"/>
      <c r="L1995" s="12"/>
      <c r="M1995" s="12"/>
      <c r="N1995" s="12"/>
      <c r="O1995" s="12"/>
      <c r="P1995" s="12"/>
      <c r="Q1995" s="12"/>
      <c r="R1995" s="12"/>
      <c r="S1995" s="12"/>
      <c r="T1995" s="12"/>
      <c r="U1995" s="12"/>
      <c r="V1995" s="12"/>
      <c r="W1995" s="12">
        <f ca="1">INDEX(P$11:P$6003,UsefulSeries!$I1988)</f>
        <v>0</v>
      </c>
      <c r="X1995" s="12">
        <f ca="1">INDEX(Q$11:Q$6003,UsefulSeries!$I1988)</f>
        <v>0</v>
      </c>
      <c r="Y1995" s="12">
        <f ca="1">INDEX(R$11:R$6003,UsefulSeries!$I1988)</f>
        <v>0</v>
      </c>
      <c r="Z1995" s="12">
        <f ca="1">INDEX(S$11:S$6003,UsefulSeries!$I1988)</f>
        <v>0</v>
      </c>
      <c r="AA1995" s="12">
        <f ca="1">INDEX(T$11:T$6003,UsefulSeries!$I1988)</f>
        <v>0.37186853050828178</v>
      </c>
      <c r="AB1995" s="12">
        <f ca="1">INDEX(U$11:U$6003,UsefulSeries!$I1988)</f>
        <v>15.234050588011636</v>
      </c>
      <c r="AC1995" s="12">
        <f>INDEX( K$11:K$6003,UsefulSeries!$I1988)</f>
        <v>0</v>
      </c>
      <c r="AD1995" s="12">
        <f>INDEX(L$11:L$6003,UsefulSeries!$I1988)</f>
        <v>0.35590910996520353</v>
      </c>
      <c r="AE1995" s="12"/>
      <c r="AF1995" s="12"/>
      <c r="AG1995" s="12"/>
      <c r="AH1995" s="12"/>
      <c r="AI1995" s="12"/>
      <c r="AJ1995" s="12"/>
      <c r="AK1995" s="12"/>
      <c r="AL1995" s="12"/>
      <c r="AM1995" s="12"/>
      <c r="AN1995" s="12">
        <f t="shared" ca="1" si="288"/>
        <v>0</v>
      </c>
      <c r="AO1995" s="12">
        <f t="shared" ca="1" si="289"/>
        <v>0</v>
      </c>
      <c r="AP1995" s="12">
        <f t="shared" ca="1" si="290"/>
        <v>0</v>
      </c>
      <c r="AQ1995" s="12">
        <f t="shared" ca="1" si="291"/>
        <v>0</v>
      </c>
      <c r="AR1995" s="12">
        <f t="shared" ca="1" si="292"/>
        <v>0.37186853050828178</v>
      </c>
      <c r="AS1995" s="12">
        <f t="shared" ca="1" si="293"/>
        <v>15.234050588011636</v>
      </c>
      <c r="AT1995" s="12">
        <f t="shared" si="294"/>
        <v>0</v>
      </c>
      <c r="AU1995" s="12">
        <f t="shared" si="295"/>
        <v>0.35590910996520353</v>
      </c>
      <c r="AV1995" s="12"/>
      <c r="AW1995" s="12">
        <f ca="1">INDEX(I$11:I$6003,UsefulSeries!$I1988)</f>
        <v>2.3947298491443149E-2</v>
      </c>
      <c r="AX1995" s="12"/>
      <c r="AY1995" s="12"/>
      <c r="AZ1995" s="12">
        <f ca="1"/>
        <v>0.37186853050828178</v>
      </c>
      <c r="BA1995" s="12"/>
      <c r="BB1995" s="12">
        <f t="shared" ca="1" si="296"/>
        <v>0.37186853050828178</v>
      </c>
      <c r="BC1995" s="12"/>
      <c r="BD1995" s="38">
        <f ca="1"/>
        <v>2.5070376548457528E-2</v>
      </c>
    </row>
    <row r="1996" spans="1:56" x14ac:dyDescent="0.35">
      <c r="A1996" s="12"/>
      <c r="B1996" s="12"/>
      <c r="C1996" s="12"/>
      <c r="D1996" s="12"/>
      <c r="E1996" s="12"/>
      <c r="F1996" s="12"/>
      <c r="G1996" s="12"/>
      <c r="H1996" s="12"/>
      <c r="I1996" s="12"/>
      <c r="J1996" s="12"/>
      <c r="K1996" s="12"/>
      <c r="L1996" s="12"/>
      <c r="M1996" s="12"/>
      <c r="N1996" s="12"/>
      <c r="O1996" s="12"/>
      <c r="P1996" s="12"/>
      <c r="Q1996" s="12"/>
      <c r="R1996" s="12"/>
      <c r="S1996" s="12"/>
      <c r="T1996" s="12"/>
      <c r="U1996" s="12"/>
      <c r="V1996" s="12"/>
      <c r="W1996" s="12"/>
      <c r="X1996" s="12"/>
      <c r="Y1996" s="12"/>
      <c r="Z1996" s="12"/>
      <c r="AA1996" s="12"/>
      <c r="AB1996" s="12"/>
      <c r="AC1996" s="12"/>
      <c r="AD1996" s="12"/>
      <c r="AE1996" s="12">
        <f t="array" ref="AE1996:AJ1997">TRANSPOSE(AC1990:AD1995)</f>
        <v>-0.58323481323104009</v>
      </c>
      <c r="AF1996" s="12">
        <v>-0.58323481323104009</v>
      </c>
      <c r="AG1996" s="12">
        <v>6.0856076803756341E-2</v>
      </c>
      <c r="AH1996" s="12">
        <v>0</v>
      </c>
      <c r="AI1996" s="12">
        <v>0.35590910996520353</v>
      </c>
      <c r="AJ1996" s="12">
        <v>0</v>
      </c>
      <c r="AK1996" s="12"/>
      <c r="AL1996" s="12"/>
      <c r="AM1996" s="12"/>
      <c r="AN1996" s="12">
        <f t="shared" si="288"/>
        <v>-0.58323481323104009</v>
      </c>
      <c r="AO1996" s="12">
        <f t="shared" si="289"/>
        <v>-0.58323481323104009</v>
      </c>
      <c r="AP1996" s="12">
        <f t="shared" si="290"/>
        <v>6.0856076803756341E-2</v>
      </c>
      <c r="AQ1996" s="12">
        <f t="shared" si="291"/>
        <v>0</v>
      </c>
      <c r="AR1996" s="12">
        <f t="shared" si="292"/>
        <v>0.35590910996520353</v>
      </c>
      <c r="AS1996" s="12">
        <f t="shared" si="293"/>
        <v>0</v>
      </c>
      <c r="AT1996" s="12">
        <f t="shared" si="294"/>
        <v>0</v>
      </c>
      <c r="AU1996" s="12">
        <f t="shared" si="295"/>
        <v>0</v>
      </c>
      <c r="AV1996" s="12"/>
      <c r="AW1996" s="12"/>
      <c r="AX1996" s="12">
        <f>INDEX($N$6:$N$6003,UsefulSeries!$K1988)</f>
        <v>-7.6617908572040871E-4</v>
      </c>
      <c r="AY1996" s="12"/>
      <c r="AZ1996" s="12"/>
      <c r="BA1996" s="12"/>
      <c r="BB1996" s="12">
        <f t="shared" si="296"/>
        <v>-7.6617908572040871E-4</v>
      </c>
      <c r="BC1996" s="12"/>
      <c r="BD1996" s="38">
        <f ca="1"/>
        <v>-5.2308746004588041E-3</v>
      </c>
    </row>
    <row r="1997" spans="1:56" x14ac:dyDescent="0.35">
      <c r="A1997" s="12"/>
      <c r="B1997" s="12"/>
      <c r="C1997" s="12"/>
      <c r="D1997" s="12"/>
      <c r="E1997" s="12"/>
      <c r="F1997" s="12"/>
      <c r="G1997" s="12"/>
      <c r="H1997" s="12"/>
      <c r="I1997" s="12"/>
      <c r="J1997" s="12"/>
      <c r="K1997" s="12"/>
      <c r="L1997" s="12"/>
      <c r="M1997" s="12"/>
      <c r="N1997" s="12"/>
      <c r="O1997" s="12"/>
      <c r="P1997" s="12"/>
      <c r="Q1997" s="12"/>
      <c r="R1997" s="12"/>
      <c r="S1997" s="12"/>
      <c r="T1997" s="12"/>
      <c r="U1997" s="12"/>
      <c r="V1997" s="12"/>
      <c r="W1997" s="12"/>
      <c r="X1997" s="12"/>
      <c r="Y1997" s="12"/>
      <c r="Z1997" s="12"/>
      <c r="AA1997" s="12"/>
      <c r="AB1997" s="12"/>
      <c r="AC1997" s="12"/>
      <c r="AD1997" s="12"/>
      <c r="AE1997" s="12">
        <v>0.58323481323104009</v>
      </c>
      <c r="AF1997" s="12">
        <v>0</v>
      </c>
      <c r="AG1997" s="12">
        <v>-6.0856076803756341E-2</v>
      </c>
      <c r="AH1997" s="12">
        <v>-6.0856076803756341E-2</v>
      </c>
      <c r="AI1997" s="12">
        <v>0</v>
      </c>
      <c r="AJ1997" s="12">
        <v>0.35590910996520353</v>
      </c>
      <c r="AK1997" s="12"/>
      <c r="AL1997" s="12"/>
      <c r="AM1997" s="12"/>
      <c r="AN1997" s="12">
        <f t="shared" si="288"/>
        <v>0.58323481323104009</v>
      </c>
      <c r="AO1997" s="12">
        <f t="shared" si="289"/>
        <v>0</v>
      </c>
      <c r="AP1997" s="12">
        <f t="shared" si="290"/>
        <v>-6.0856076803756341E-2</v>
      </c>
      <c r="AQ1997" s="12">
        <f t="shared" si="291"/>
        <v>-6.0856076803756341E-2</v>
      </c>
      <c r="AR1997" s="12">
        <f t="shared" si="292"/>
        <v>0</v>
      </c>
      <c r="AS1997" s="12">
        <f t="shared" si="293"/>
        <v>0.35590910996520353</v>
      </c>
      <c r="AT1997" s="12">
        <f t="shared" si="294"/>
        <v>0</v>
      </c>
      <c r="AU1997" s="12">
        <f t="shared" si="295"/>
        <v>0</v>
      </c>
      <c r="AV1997" s="12"/>
      <c r="AW1997" s="12"/>
      <c r="AX1997" s="12">
        <f>INDEX('Margin error adjustment'!N$7:N$6003,UsefulSeries!$K1988)</f>
        <v>2.3196767098477497E-3</v>
      </c>
      <c r="AY1997" s="12"/>
      <c r="AZ1997" s="12"/>
      <c r="BA1997" s="12"/>
      <c r="BB1997" s="12">
        <f t="shared" si="296"/>
        <v>2.3196767098477497E-3</v>
      </c>
      <c r="BC1997" s="12"/>
      <c r="BD1997" s="38">
        <f ca="1"/>
        <v>-4.8150196360372932E-2</v>
      </c>
    </row>
    <row r="1998" spans="1:56" x14ac:dyDescent="0.35">
      <c r="A1998" s="12"/>
      <c r="B1998" s="12"/>
      <c r="C1998" s="12"/>
      <c r="D1998" s="12"/>
      <c r="E1998" s="12"/>
      <c r="F1998" s="12"/>
      <c r="G1998" s="12"/>
      <c r="H1998" s="12"/>
      <c r="I1998" s="12"/>
      <c r="J1998" s="12"/>
      <c r="K1998" s="12"/>
      <c r="L1998" s="12"/>
      <c r="M1998" s="12"/>
      <c r="N1998" s="12"/>
      <c r="O1998" s="12"/>
      <c r="P1998" s="12"/>
      <c r="Q1998" s="12"/>
      <c r="R1998" s="12"/>
      <c r="S1998" s="12"/>
      <c r="T1998" s="12"/>
      <c r="U1998" s="12"/>
      <c r="V1998" s="12"/>
      <c r="W1998" s="12">
        <f ca="1">INDEX(P$6:P$6003,UsefulSeries!$I1996)</f>
        <v>43.041911085766642</v>
      </c>
      <c r="X1998" s="12">
        <f ca="1">INDEX(Q$6:Q$6003,UsefulSeries!$I1996)</f>
        <v>0.59789639517288884</v>
      </c>
      <c r="Y1998" s="12">
        <f ca="1">INDEX(R$6:R$6003,UsefulSeries!$I1996)</f>
        <v>0</v>
      </c>
      <c r="Z1998" s="12">
        <f ca="1">INDEX(S$6:S$6003,UsefulSeries!$I1996)</f>
        <v>0</v>
      </c>
      <c r="AA1998" s="12">
        <f ca="1">INDEX(T$6:T$6003,UsefulSeries!$I1996)</f>
        <v>0</v>
      </c>
      <c r="AB1998" s="12">
        <f ca="1">INDEX(U$6:U$6003,UsefulSeries!$I1996)</f>
        <v>0</v>
      </c>
      <c r="AC1998" s="12">
        <f>INDEX( K$6:K$6003,UsefulSeries!$I1996)</f>
        <v>-0.58246863414531969</v>
      </c>
      <c r="AD1998" s="12">
        <f>INDEX(L$6:L$6003,UsefulSeries!$I1996)</f>
        <v>0.58246863414531969</v>
      </c>
      <c r="AE1998" s="12"/>
      <c r="AF1998" s="12"/>
      <c r="AG1998" s="12"/>
      <c r="AH1998" s="12"/>
      <c r="AI1998" s="12"/>
      <c r="AJ1998" s="12"/>
      <c r="AK1998" s="12"/>
      <c r="AL1998" s="12"/>
      <c r="AM1998" s="12"/>
      <c r="AN1998" s="12">
        <f t="shared" ca="1" si="288"/>
        <v>43.041911085766642</v>
      </c>
      <c r="AO1998" s="12">
        <f t="shared" ca="1" si="289"/>
        <v>0.59789639517288884</v>
      </c>
      <c r="AP1998" s="12">
        <f t="shared" ca="1" si="290"/>
        <v>0</v>
      </c>
      <c r="AQ1998" s="12">
        <f t="shared" ca="1" si="291"/>
        <v>0</v>
      </c>
      <c r="AR1998" s="12">
        <f t="shared" ca="1" si="292"/>
        <v>0</v>
      </c>
      <c r="AS1998" s="12">
        <f t="shared" ca="1" si="293"/>
        <v>0</v>
      </c>
      <c r="AT1998" s="12">
        <f t="shared" si="294"/>
        <v>-0.58246863414531969</v>
      </c>
      <c r="AU1998" s="12">
        <f t="shared" si="295"/>
        <v>0.58246863414531969</v>
      </c>
      <c r="AV1998" s="12"/>
      <c r="AW1998" s="12">
        <f ca="1">INDEX(I$6:I$6003,UsefulSeries!$I1996)</f>
        <v>1.372322195229104E-2</v>
      </c>
      <c r="AX1998" s="12"/>
      <c r="AY1998" s="12"/>
      <c r="AZ1998" s="12">
        <f t="array" aca="1" ref="AZ1998:AZ2003" ca="1">MMULT(W1998:AB2003,AW1998:AW2003)</f>
        <v>0.59789639517288873</v>
      </c>
      <c r="BA1998" s="12"/>
      <c r="BB1998" s="12">
        <f t="shared" ca="1" si="296"/>
        <v>0.59789639517288873</v>
      </c>
      <c r="BC1998" s="12"/>
      <c r="BD1998" s="38">
        <f t="array" aca="1" ref="BD1998:BD2005" ca="1">MMULT(MINVERSE(AN1998:AU2005),BB1998:BB2005)</f>
        <v>1.3067922633152953E-2</v>
      </c>
    </row>
    <row r="1999" spans="1:56" x14ac:dyDescent="0.35">
      <c r="A1999" s="12"/>
      <c r="B1999" s="12"/>
      <c r="C1999" s="12"/>
      <c r="D1999" s="12"/>
      <c r="E1999" s="12"/>
      <c r="F1999" s="12"/>
      <c r="G1999" s="12"/>
      <c r="H1999" s="12"/>
      <c r="I1999" s="12"/>
      <c r="J1999" s="12"/>
      <c r="K1999" s="12"/>
      <c r="L1999" s="12"/>
      <c r="M1999" s="12"/>
      <c r="N1999" s="12"/>
      <c r="O1999" s="12"/>
      <c r="P1999" s="12"/>
      <c r="Q1999" s="12"/>
      <c r="R1999" s="12"/>
      <c r="S1999" s="12"/>
      <c r="T1999" s="12"/>
      <c r="U1999" s="12"/>
      <c r="V1999" s="12"/>
      <c r="W1999" s="12">
        <f ca="1">INDEX(P$7:P$6003,UsefulSeries!$I1996)</f>
        <v>0.59789639517288884</v>
      </c>
      <c r="X1999" s="12">
        <f ca="1">INDEX(Q$7:Q$6003,UsefulSeries!$I1996)</f>
        <v>48.81477998188462</v>
      </c>
      <c r="Y1999" s="12">
        <f ca="1">INDEX(R$7:R$6003,UsefulSeries!$I1996)</f>
        <v>0</v>
      </c>
      <c r="Z1999" s="12">
        <f ca="1">INDEX(S$7:S$6003,UsefulSeries!$I1996)</f>
        <v>0</v>
      </c>
      <c r="AA1999" s="12">
        <f ca="1">INDEX(T$7:T$6003,UsefulSeries!$I1996)</f>
        <v>0</v>
      </c>
      <c r="AB1999" s="12">
        <f ca="1">INDEX(U$7:U$6003,UsefulSeries!$I1996)</f>
        <v>0</v>
      </c>
      <c r="AC1999" s="12">
        <f>INDEX( K$7:K$6003,UsefulSeries!$I1996,1)</f>
        <v>-0.58246863414531969</v>
      </c>
      <c r="AD1999" s="12">
        <f>INDEX(L$7:L$6003,UsefulSeries!$I1996,1)</f>
        <v>0</v>
      </c>
      <c r="AE1999" s="12"/>
      <c r="AF1999" s="12"/>
      <c r="AG1999" s="12"/>
      <c r="AH1999" s="12"/>
      <c r="AI1999" s="12"/>
      <c r="AJ1999" s="12"/>
      <c r="AK1999" s="12"/>
      <c r="AL1999" s="12"/>
      <c r="AM1999" s="12"/>
      <c r="AN1999" s="12">
        <f t="shared" ca="1" si="288"/>
        <v>0.59789639517288884</v>
      </c>
      <c r="AO1999" s="12">
        <f t="shared" ca="1" si="289"/>
        <v>48.81477998188462</v>
      </c>
      <c r="AP1999" s="12">
        <f t="shared" ca="1" si="290"/>
        <v>0</v>
      </c>
      <c r="AQ1999" s="12">
        <f t="shared" ca="1" si="291"/>
        <v>0</v>
      </c>
      <c r="AR1999" s="12">
        <f t="shared" ca="1" si="292"/>
        <v>0</v>
      </c>
      <c r="AS1999" s="12">
        <f t="shared" ca="1" si="293"/>
        <v>0</v>
      </c>
      <c r="AT1999" s="12">
        <f t="shared" si="294"/>
        <v>-0.58246863414531969</v>
      </c>
      <c r="AU1999" s="12">
        <f t="shared" si="295"/>
        <v>0</v>
      </c>
      <c r="AV1999" s="12"/>
      <c r="AW1999" s="12">
        <f ca="1">INDEX(I$7:I$6003,UsefulSeries!$I1996)</f>
        <v>1.2080180028595717E-2</v>
      </c>
      <c r="AX1999" s="12"/>
      <c r="AY1999" s="12"/>
      <c r="AZ1999" s="12">
        <f ca="1"/>
        <v>0.59789639517288884</v>
      </c>
      <c r="BA1999" s="12"/>
      <c r="BB1999" s="12">
        <f t="shared" ca="1" si="296"/>
        <v>0.59789639517288884</v>
      </c>
      <c r="BC1999" s="12"/>
      <c r="BD1999" s="38">
        <f ca="1"/>
        <v>1.2664035546932829E-2</v>
      </c>
    </row>
    <row r="2000" spans="1:56" x14ac:dyDescent="0.35">
      <c r="A2000" s="12"/>
      <c r="B2000" s="12"/>
      <c r="C2000" s="12"/>
      <c r="D2000" s="12"/>
      <c r="E2000" s="12"/>
      <c r="F2000" s="12"/>
      <c r="G2000" s="12"/>
      <c r="H2000" s="12"/>
      <c r="I2000" s="12"/>
      <c r="J2000" s="12"/>
      <c r="K2000" s="12"/>
      <c r="L2000" s="12"/>
      <c r="M2000" s="12"/>
      <c r="N2000" s="12"/>
      <c r="O2000" s="12"/>
      <c r="P2000" s="12"/>
      <c r="Q2000" s="12"/>
      <c r="R2000" s="12"/>
      <c r="S2000" s="12"/>
      <c r="T2000" s="12"/>
      <c r="U2000" s="12"/>
      <c r="V2000" s="12"/>
      <c r="W2000" s="12">
        <f ca="1">INDEX(P$8:P$6003,UsefulSeries!$I1996)</f>
        <v>0</v>
      </c>
      <c r="X2000" s="12">
        <f ca="1">INDEX(Q$8:Q$6003,UsefulSeries!$I1996)</f>
        <v>0</v>
      </c>
      <c r="Y2000" s="12">
        <f ca="1">INDEX(R$8:R$6003,UsefulSeries!$I1996)</f>
        <v>0.52750277127841516</v>
      </c>
      <c r="Z2000" s="12">
        <f ca="1">INDEX(S$8:S$6003,UsefulSeries!$I1996)</f>
        <v>8.6954151433346061E-2</v>
      </c>
      <c r="AA2000" s="12">
        <f ca="1">INDEX(T$8:T$6003,UsefulSeries!$I1996)</f>
        <v>0</v>
      </c>
      <c r="AB2000" s="12">
        <f ca="1">INDEX(U$8:U$6003,UsefulSeries!$I1996)</f>
        <v>0</v>
      </c>
      <c r="AC2000" s="12">
        <f>INDEX( K$8:K$6003,UsefulSeries!$I1996)</f>
        <v>6.3175753513604091E-2</v>
      </c>
      <c r="AD2000" s="12">
        <f>INDEX(L$8:L$6003,UsefulSeries!$I1996)</f>
        <v>-6.3175753513604091E-2</v>
      </c>
      <c r="AE2000" s="12"/>
      <c r="AF2000" s="12"/>
      <c r="AG2000" s="12"/>
      <c r="AH2000" s="12"/>
      <c r="AI2000" s="12"/>
      <c r="AJ2000" s="12"/>
      <c r="AK2000" s="12"/>
      <c r="AL2000" s="12"/>
      <c r="AM2000" s="12"/>
      <c r="AN2000" s="12">
        <f t="shared" ca="1" si="288"/>
        <v>0</v>
      </c>
      <c r="AO2000" s="12">
        <f t="shared" ca="1" si="289"/>
        <v>0</v>
      </c>
      <c r="AP2000" s="12">
        <f t="shared" ca="1" si="290"/>
        <v>0.52750277127841516</v>
      </c>
      <c r="AQ2000" s="12">
        <f t="shared" ca="1" si="291"/>
        <v>8.6954151433346061E-2</v>
      </c>
      <c r="AR2000" s="12">
        <f t="shared" ca="1" si="292"/>
        <v>0</v>
      </c>
      <c r="AS2000" s="12">
        <f t="shared" ca="1" si="293"/>
        <v>0</v>
      </c>
      <c r="AT2000" s="12">
        <f t="shared" si="294"/>
        <v>6.3175753513604091E-2</v>
      </c>
      <c r="AU2000" s="12">
        <f t="shared" si="295"/>
        <v>-6.3175753513604091E-2</v>
      </c>
      <c r="AV2000" s="12"/>
      <c r="AW2000" s="12">
        <f ca="1">INDEX(I$8:I$6003,UsefulSeries!$I1996)</f>
        <v>0.14340245472979021</v>
      </c>
      <c r="AX2000" s="12"/>
      <c r="AY2000" s="12"/>
      <c r="AZ2000" s="12">
        <f ca="1"/>
        <v>8.6954151433346047E-2</v>
      </c>
      <c r="BA2000" s="12"/>
      <c r="BB2000" s="12">
        <f t="shared" ca="1" si="296"/>
        <v>8.6954151433346047E-2</v>
      </c>
      <c r="BC2000" s="12"/>
      <c r="BD2000" s="38">
        <f ca="1"/>
        <v>0.14748513922362455</v>
      </c>
    </row>
    <row r="2001" spans="1:56" x14ac:dyDescent="0.35">
      <c r="A2001" s="12"/>
      <c r="B2001" s="12"/>
      <c r="C2001" s="12"/>
      <c r="D2001" s="12"/>
      <c r="E2001" s="12"/>
      <c r="F2001" s="12"/>
      <c r="G2001" s="12"/>
      <c r="H2001" s="12"/>
      <c r="I2001" s="12"/>
      <c r="J2001" s="12"/>
      <c r="K2001" s="12"/>
      <c r="L2001" s="12"/>
      <c r="M2001" s="12"/>
      <c r="N2001" s="12"/>
      <c r="O2001" s="12"/>
      <c r="P2001" s="12"/>
      <c r="Q2001" s="12"/>
      <c r="R2001" s="12"/>
      <c r="S2001" s="12"/>
      <c r="T2001" s="12"/>
      <c r="U2001" s="12"/>
      <c r="V2001" s="12"/>
      <c r="W2001" s="12">
        <f ca="1">INDEX(P$9:P$6003,UsefulSeries!$I1996)</f>
        <v>0</v>
      </c>
      <c r="X2001" s="12">
        <f ca="1">INDEX(Q$9:Q$6003,UsefulSeries!$I1996)</f>
        <v>0</v>
      </c>
      <c r="Y2001" s="12">
        <f ca="1">INDEX(R$9:R$6003,UsefulSeries!$I1996)</f>
        <v>8.6954151433346047E-2</v>
      </c>
      <c r="Z2001" s="12">
        <f ca="1">INDEX(S$9:S$6003,UsefulSeries!$I1996)</f>
        <v>0.57271008728226069</v>
      </c>
      <c r="AA2001" s="12">
        <f ca="1">INDEX(T$9:T$6003,UsefulSeries!$I1996)</f>
        <v>0</v>
      </c>
      <c r="AB2001" s="12">
        <f ca="1">INDEX(U$9:U$6003,UsefulSeries!$I1996)</f>
        <v>0</v>
      </c>
      <c r="AC2001" s="12">
        <f>INDEX( K$9:K$6003,UsefulSeries!$I1996)</f>
        <v>0</v>
      </c>
      <c r="AD2001" s="12">
        <f>INDEX(L$9:L$6003,UsefulSeries!$I1996)</f>
        <v>-6.3175753513604091E-2</v>
      </c>
      <c r="AE2001" s="12"/>
      <c r="AF2001" s="12"/>
      <c r="AG2001" s="12"/>
      <c r="AH2001" s="12"/>
      <c r="AI2001" s="12"/>
      <c r="AJ2001" s="12"/>
      <c r="AK2001" s="12"/>
      <c r="AL2001" s="12"/>
      <c r="AM2001" s="12"/>
      <c r="AN2001" s="12">
        <f t="shared" ca="1" si="288"/>
        <v>0</v>
      </c>
      <c r="AO2001" s="12">
        <f t="shared" ca="1" si="289"/>
        <v>0</v>
      </c>
      <c r="AP2001" s="12">
        <f t="shared" ca="1" si="290"/>
        <v>8.6954151433346047E-2</v>
      </c>
      <c r="AQ2001" s="12">
        <f t="shared" ca="1" si="291"/>
        <v>0.57271008728226069</v>
      </c>
      <c r="AR2001" s="12">
        <f t="shared" ca="1" si="292"/>
        <v>0</v>
      </c>
      <c r="AS2001" s="12">
        <f t="shared" ca="1" si="293"/>
        <v>0</v>
      </c>
      <c r="AT2001" s="12">
        <f t="shared" si="294"/>
        <v>0</v>
      </c>
      <c r="AU2001" s="12">
        <f t="shared" si="295"/>
        <v>-6.3175753513604091E-2</v>
      </c>
      <c r="AV2001" s="12"/>
      <c r="AW2001" s="12">
        <f ca="1">INDEX(I$9:I$6003,UsefulSeries!$I1996)</f>
        <v>0.13005657543473381</v>
      </c>
      <c r="AX2001" s="12"/>
      <c r="AY2001" s="12"/>
      <c r="AZ2001" s="12">
        <f ca="1"/>
        <v>8.6954151433346061E-2</v>
      </c>
      <c r="BA2001" s="12"/>
      <c r="BB2001" s="12">
        <f t="shared" ca="1" si="296"/>
        <v>8.6954151433346061E-2</v>
      </c>
      <c r="BC2001" s="12"/>
      <c r="BD2001" s="38">
        <f ca="1"/>
        <v>0.14003561746296747</v>
      </c>
    </row>
    <row r="2002" spans="1:56" x14ac:dyDescent="0.35">
      <c r="A2002" s="12"/>
      <c r="B2002" s="12"/>
      <c r="C2002" s="12"/>
      <c r="D2002" s="12"/>
      <c r="E2002" s="12"/>
      <c r="F2002" s="12"/>
      <c r="G2002" s="12"/>
      <c r="H2002" s="12"/>
      <c r="I2002" s="12"/>
      <c r="J2002" s="12"/>
      <c r="K2002" s="12"/>
      <c r="L2002" s="12"/>
      <c r="M2002" s="12"/>
      <c r="N2002" s="12"/>
      <c r="O2002" s="12"/>
      <c r="P2002" s="12"/>
      <c r="Q2002" s="12"/>
      <c r="R2002" s="12"/>
      <c r="S2002" s="12"/>
      <c r="T2002" s="12"/>
      <c r="U2002" s="12"/>
      <c r="V2002" s="12"/>
      <c r="W2002" s="12">
        <f ca="1">INDEX(P$10:P$6003,UsefulSeries!$I1996)</f>
        <v>0</v>
      </c>
      <c r="X2002" s="12">
        <f ca="1">INDEX(Q$10:Q$6003,UsefulSeries!$I1996)</f>
        <v>0</v>
      </c>
      <c r="Y2002" s="12">
        <f ca="1">INDEX(R$10:R$6003,UsefulSeries!$I1996)</f>
        <v>0</v>
      </c>
      <c r="Z2002" s="12">
        <f ca="1">INDEX(S$10:S$6003,UsefulSeries!$I1996)</f>
        <v>0</v>
      </c>
      <c r="AA2002" s="12">
        <f ca="1">INDEX(T$10:T$6003,UsefulSeries!$I1996)</f>
        <v>19.335041009337356</v>
      </c>
      <c r="AB2002" s="12">
        <f ca="1">INDEX(U$10:U$6003,UsefulSeries!$I1996)</f>
        <v>0.36982417870113243</v>
      </c>
      <c r="AC2002" s="12">
        <f>INDEX( K$10:K$6003,UsefulSeries!$I1996)</f>
        <v>0.35435561234107615</v>
      </c>
      <c r="AD2002" s="12">
        <f>INDEX(L$10:L$6003,UsefulSeries!$I1996)</f>
        <v>0</v>
      </c>
      <c r="AE2002" s="12"/>
      <c r="AF2002" s="12"/>
      <c r="AG2002" s="12"/>
      <c r="AH2002" s="12"/>
      <c r="AI2002" s="12"/>
      <c r="AJ2002" s="12"/>
      <c r="AK2002" s="12"/>
      <c r="AL2002" s="12"/>
      <c r="AM2002" s="12"/>
      <c r="AN2002" s="12">
        <f t="shared" ca="1" si="288"/>
        <v>0</v>
      </c>
      <c r="AO2002" s="12">
        <f t="shared" ca="1" si="289"/>
        <v>0</v>
      </c>
      <c r="AP2002" s="12">
        <f t="shared" ca="1" si="290"/>
        <v>0</v>
      </c>
      <c r="AQ2002" s="12">
        <f t="shared" ca="1" si="291"/>
        <v>0</v>
      </c>
      <c r="AR2002" s="12">
        <f t="shared" ca="1" si="292"/>
        <v>19.335041009337356</v>
      </c>
      <c r="AS2002" s="12">
        <f t="shared" ca="1" si="293"/>
        <v>0.36982417870113243</v>
      </c>
      <c r="AT2002" s="12">
        <f t="shared" si="294"/>
        <v>0.35435561234107615</v>
      </c>
      <c r="AU2002" s="12">
        <f t="shared" si="295"/>
        <v>0</v>
      </c>
      <c r="AV2002" s="12"/>
      <c r="AW2002" s="12">
        <f ca="1">INDEX(I$10:I$6003,UsefulSeries!$I1996)</f>
        <v>1.8684500973838253E-2</v>
      </c>
      <c r="AX2002" s="12"/>
      <c r="AY2002" s="12"/>
      <c r="AZ2002" s="12">
        <f ca="1"/>
        <v>0.36982417870113238</v>
      </c>
      <c r="BA2002" s="12"/>
      <c r="BB2002" s="12">
        <f t="shared" ca="1" si="296"/>
        <v>0.36982417870113238</v>
      </c>
      <c r="BC2002" s="12"/>
      <c r="BD2002" s="38">
        <f ca="1"/>
        <v>1.7841211665943782E-2</v>
      </c>
    </row>
    <row r="2003" spans="1:56" x14ac:dyDescent="0.35">
      <c r="A2003" s="12"/>
      <c r="B2003" s="12"/>
      <c r="C2003" s="12"/>
      <c r="D2003" s="12"/>
      <c r="E2003" s="12"/>
      <c r="F2003" s="12"/>
      <c r="G2003" s="12"/>
      <c r="H2003" s="12"/>
      <c r="I2003" s="12"/>
      <c r="J2003" s="12"/>
      <c r="K2003" s="12"/>
      <c r="L2003" s="12"/>
      <c r="M2003" s="12"/>
      <c r="N2003" s="12"/>
      <c r="O2003" s="12"/>
      <c r="P2003" s="12"/>
      <c r="Q2003" s="12"/>
      <c r="R2003" s="12"/>
      <c r="S2003" s="12"/>
      <c r="T2003" s="12"/>
      <c r="U2003" s="12"/>
      <c r="V2003" s="12"/>
      <c r="W2003" s="12">
        <f ca="1">INDEX(P$11:P$6003,UsefulSeries!$I1996)</f>
        <v>0</v>
      </c>
      <c r="X2003" s="12">
        <f ca="1">INDEX(Q$11:Q$6003,UsefulSeries!$I1996)</f>
        <v>0</v>
      </c>
      <c r="Y2003" s="12">
        <f ca="1">INDEX(R$11:R$6003,UsefulSeries!$I1996)</f>
        <v>0</v>
      </c>
      <c r="Z2003" s="12">
        <f ca="1">INDEX(S$11:S$6003,UsefulSeries!$I1996)</f>
        <v>0</v>
      </c>
      <c r="AA2003" s="12">
        <f ca="1">INDEX(T$11:T$6003,UsefulSeries!$I1996)</f>
        <v>0.36982417870113238</v>
      </c>
      <c r="AB2003" s="12">
        <f ca="1">INDEX(U$11:U$6003,UsefulSeries!$I1996)</f>
        <v>15.681847831462992</v>
      </c>
      <c r="AC2003" s="12">
        <f>INDEX( K$11:K$6003,UsefulSeries!$I1996)</f>
        <v>0</v>
      </c>
      <c r="AD2003" s="12">
        <f>INDEX(L$11:L$6003,UsefulSeries!$I1996)</f>
        <v>0.35435561234107615</v>
      </c>
      <c r="AE2003" s="12"/>
      <c r="AF2003" s="12"/>
      <c r="AG2003" s="12"/>
      <c r="AH2003" s="12"/>
      <c r="AI2003" s="12"/>
      <c r="AJ2003" s="12"/>
      <c r="AK2003" s="12"/>
      <c r="AL2003" s="12"/>
      <c r="AM2003" s="12"/>
      <c r="AN2003" s="12">
        <f t="shared" ca="1" si="288"/>
        <v>0</v>
      </c>
      <c r="AO2003" s="12">
        <f t="shared" ca="1" si="289"/>
        <v>0</v>
      </c>
      <c r="AP2003" s="12">
        <f t="shared" ca="1" si="290"/>
        <v>0</v>
      </c>
      <c r="AQ2003" s="12">
        <f t="shared" ca="1" si="291"/>
        <v>0</v>
      </c>
      <c r="AR2003" s="12">
        <f t="shared" ca="1" si="292"/>
        <v>0.36982417870113238</v>
      </c>
      <c r="AS2003" s="12">
        <f t="shared" ca="1" si="293"/>
        <v>15.681847831462992</v>
      </c>
      <c r="AT2003" s="12">
        <f t="shared" si="294"/>
        <v>0</v>
      </c>
      <c r="AU2003" s="12">
        <f t="shared" si="295"/>
        <v>0.35435561234107615</v>
      </c>
      <c r="AV2003" s="12"/>
      <c r="AW2003" s="12">
        <f ca="1">INDEX(I$11:I$6003,UsefulSeries!$I1996)</f>
        <v>2.3142310930087961E-2</v>
      </c>
      <c r="AX2003" s="12"/>
      <c r="AY2003" s="12"/>
      <c r="AZ2003" s="12">
        <f ca="1"/>
        <v>0.36982417870113238</v>
      </c>
      <c r="BA2003" s="12"/>
      <c r="BB2003" s="12">
        <f t="shared" ca="1" si="296"/>
        <v>0.36982417870113238</v>
      </c>
      <c r="BC2003" s="12"/>
      <c r="BD2003" s="38">
        <f ca="1"/>
        <v>2.0991058269966389E-2</v>
      </c>
    </row>
    <row r="2004" spans="1:56" x14ac:dyDescent="0.35">
      <c r="A2004" s="12"/>
      <c r="B2004" s="12"/>
      <c r="C2004" s="12"/>
      <c r="D2004" s="12"/>
      <c r="E2004" s="12"/>
      <c r="F2004" s="12"/>
      <c r="G2004" s="12"/>
      <c r="H2004" s="12"/>
      <c r="I2004" s="12"/>
      <c r="J2004" s="12"/>
      <c r="K2004" s="12"/>
      <c r="L2004" s="12"/>
      <c r="M2004" s="12"/>
      <c r="N2004" s="12"/>
      <c r="O2004" s="12"/>
      <c r="P2004" s="12"/>
      <c r="Q2004" s="12"/>
      <c r="R2004" s="12"/>
      <c r="S2004" s="12"/>
      <c r="T2004" s="12"/>
      <c r="U2004" s="12"/>
      <c r="V2004" s="12"/>
      <c r="W2004" s="12"/>
      <c r="X2004" s="12"/>
      <c r="Y2004" s="12"/>
      <c r="Z2004" s="12"/>
      <c r="AA2004" s="12"/>
      <c r="AB2004" s="12"/>
      <c r="AC2004" s="12"/>
      <c r="AD2004" s="12"/>
      <c r="AE2004" s="12">
        <f t="array" ref="AE2004:AJ2005">TRANSPOSE(AC1998:AD2003)</f>
        <v>-0.58246863414531969</v>
      </c>
      <c r="AF2004" s="12">
        <v>-0.58246863414531969</v>
      </c>
      <c r="AG2004" s="12">
        <v>6.3175753513604091E-2</v>
      </c>
      <c r="AH2004" s="12">
        <v>0</v>
      </c>
      <c r="AI2004" s="12">
        <v>0.35435561234107615</v>
      </c>
      <c r="AJ2004" s="12">
        <v>0</v>
      </c>
      <c r="AK2004" s="12"/>
      <c r="AL2004" s="12"/>
      <c r="AM2004" s="12"/>
      <c r="AN2004" s="12">
        <f t="shared" si="288"/>
        <v>-0.58246863414531969</v>
      </c>
      <c r="AO2004" s="12">
        <f t="shared" si="289"/>
        <v>-0.58246863414531969</v>
      </c>
      <c r="AP2004" s="12">
        <f t="shared" si="290"/>
        <v>6.3175753513604091E-2</v>
      </c>
      <c r="AQ2004" s="12">
        <f t="shared" si="291"/>
        <v>0</v>
      </c>
      <c r="AR2004" s="12">
        <f t="shared" si="292"/>
        <v>0.35435561234107615</v>
      </c>
      <c r="AS2004" s="12">
        <f t="shared" si="293"/>
        <v>0</v>
      </c>
      <c r="AT2004" s="12">
        <f t="shared" si="294"/>
        <v>0</v>
      </c>
      <c r="AU2004" s="12">
        <f t="shared" si="295"/>
        <v>0</v>
      </c>
      <c r="AV2004" s="12"/>
      <c r="AW2004" s="12"/>
      <c r="AX2004" s="12">
        <f>INDEX($N$6:$N$6003,UsefulSeries!$K1996)</f>
        <v>6.5155975226449669E-4</v>
      </c>
      <c r="AY2004" s="12"/>
      <c r="AZ2004" s="12"/>
      <c r="BA2004" s="12"/>
      <c r="BB2004" s="12">
        <f t="shared" si="296"/>
        <v>6.5155975226449669E-4</v>
      </c>
      <c r="BC2004" s="12"/>
      <c r="BD2004" s="38">
        <f ca="1"/>
        <v>4.8258354047525473E-2</v>
      </c>
    </row>
    <row r="2005" spans="1:56" x14ac:dyDescent="0.35">
      <c r="A2005" s="12"/>
      <c r="B2005" s="12"/>
      <c r="C2005" s="12"/>
      <c r="D2005" s="12"/>
      <c r="E2005" s="12"/>
      <c r="F2005" s="12"/>
      <c r="G2005" s="12"/>
      <c r="H2005" s="12"/>
      <c r="I2005" s="12"/>
      <c r="J2005" s="12"/>
      <c r="K2005" s="12"/>
      <c r="L2005" s="12"/>
      <c r="M2005" s="12"/>
      <c r="N2005" s="12"/>
      <c r="O2005" s="12"/>
      <c r="P2005" s="12"/>
      <c r="Q2005" s="12"/>
      <c r="R2005" s="12"/>
      <c r="S2005" s="12"/>
      <c r="T2005" s="12"/>
      <c r="U2005" s="12"/>
      <c r="V2005" s="12"/>
      <c r="W2005" s="12"/>
      <c r="X2005" s="12"/>
      <c r="Y2005" s="12"/>
      <c r="Z2005" s="12"/>
      <c r="AA2005" s="12"/>
      <c r="AB2005" s="12"/>
      <c r="AC2005" s="12"/>
      <c r="AD2005" s="12"/>
      <c r="AE2005" s="12">
        <v>0.58246863414531969</v>
      </c>
      <c r="AF2005" s="12">
        <v>0</v>
      </c>
      <c r="AG2005" s="12">
        <v>-6.3175753513604091E-2</v>
      </c>
      <c r="AH2005" s="12">
        <v>-6.3175753513604091E-2</v>
      </c>
      <c r="AI2005" s="12">
        <v>0</v>
      </c>
      <c r="AJ2005" s="12">
        <v>0.35435561234107615</v>
      </c>
      <c r="AK2005" s="12"/>
      <c r="AL2005" s="12"/>
      <c r="AM2005" s="12"/>
      <c r="AN2005" s="12">
        <f t="shared" si="288"/>
        <v>0.58246863414531969</v>
      </c>
      <c r="AO2005" s="12">
        <f t="shared" si="289"/>
        <v>0</v>
      </c>
      <c r="AP2005" s="12">
        <f t="shared" si="290"/>
        <v>-6.3175753513604091E-2</v>
      </c>
      <c r="AQ2005" s="12">
        <f t="shared" si="291"/>
        <v>-6.3175753513604091E-2</v>
      </c>
      <c r="AR2005" s="12">
        <f t="shared" si="292"/>
        <v>0</v>
      </c>
      <c r="AS2005" s="12">
        <f t="shared" si="293"/>
        <v>0.35435561234107615</v>
      </c>
      <c r="AT2005" s="12">
        <f t="shared" si="294"/>
        <v>0</v>
      </c>
      <c r="AU2005" s="12">
        <f t="shared" si="295"/>
        <v>0</v>
      </c>
      <c r="AV2005" s="12"/>
      <c r="AW2005" s="12"/>
      <c r="AX2005" s="12">
        <f>INDEX('Margin error adjustment'!N$7:N$6003,UsefulSeries!$K1996)</f>
        <v>-3.1143861002866091E-3</v>
      </c>
      <c r="AY2005" s="12"/>
      <c r="AZ2005" s="12"/>
      <c r="BA2005" s="12"/>
      <c r="BB2005" s="12">
        <f t="shared" si="296"/>
        <v>-3.1143861002866091E-3</v>
      </c>
      <c r="BC2005" s="12"/>
      <c r="BD2005" s="38">
        <f ca="1"/>
        <v>9.6082817522823188E-2</v>
      </c>
    </row>
    <row r="2006" spans="1:56" x14ac:dyDescent="0.35">
      <c r="A2006" s="12"/>
      <c r="B2006" s="12"/>
      <c r="C2006" s="12"/>
      <c r="D2006" s="12"/>
      <c r="E2006" s="12"/>
      <c r="F2006" s="12"/>
      <c r="G2006" s="12"/>
      <c r="H2006" s="12"/>
      <c r="I2006" s="12"/>
      <c r="J2006" s="12"/>
      <c r="K2006" s="12"/>
      <c r="L2006" s="12"/>
      <c r="M2006" s="12"/>
      <c r="N2006" s="12"/>
      <c r="O2006" s="12"/>
      <c r="P2006" s="12"/>
      <c r="Q2006" s="12"/>
      <c r="R2006" s="12"/>
      <c r="S2006" s="12"/>
      <c r="T2006" s="12"/>
      <c r="U2006" s="12"/>
      <c r="V2006" s="12"/>
      <c r="W2006" s="12">
        <f ca="1">INDEX(P$6:P$6003,UsefulSeries!$I2004)</f>
        <v>43.651254280505384</v>
      </c>
      <c r="X2006" s="12">
        <f ca="1">INDEX(Q$6:Q$6003,UsefulSeries!$I2004)</f>
        <v>0.59813442139232087</v>
      </c>
      <c r="Y2006" s="12">
        <f ca="1">INDEX(R$6:R$6003,UsefulSeries!$I2004)</f>
        <v>0</v>
      </c>
      <c r="Z2006" s="12">
        <f ca="1">INDEX(S$6:S$6003,UsefulSeries!$I2004)</f>
        <v>0</v>
      </c>
      <c r="AA2006" s="12">
        <f ca="1">INDEX(T$6:T$6003,UsefulSeries!$I2004)</f>
        <v>0</v>
      </c>
      <c r="AB2006" s="12">
        <f ca="1">INDEX(U$6:U$6003,UsefulSeries!$I2004)</f>
        <v>0</v>
      </c>
      <c r="AC2006" s="12">
        <f>INDEX( K$6:K$6003,UsefulSeries!$I2004)</f>
        <v>-0.58312019389758418</v>
      </c>
      <c r="AD2006" s="12">
        <f>INDEX(L$6:L$6003,UsefulSeries!$I2004)</f>
        <v>0.58312019389758418</v>
      </c>
      <c r="AE2006" s="12"/>
      <c r="AF2006" s="12"/>
      <c r="AG2006" s="12"/>
      <c r="AH2006" s="12"/>
      <c r="AI2006" s="12"/>
      <c r="AJ2006" s="12"/>
      <c r="AK2006" s="12"/>
      <c r="AL2006" s="12"/>
      <c r="AM2006" s="12"/>
      <c r="AN2006" s="12">
        <f t="shared" ca="1" si="288"/>
        <v>43.651254280505384</v>
      </c>
      <c r="AO2006" s="12">
        <f t="shared" ca="1" si="289"/>
        <v>0.59813442139232087</v>
      </c>
      <c r="AP2006" s="12">
        <f t="shared" ca="1" si="290"/>
        <v>0</v>
      </c>
      <c r="AQ2006" s="12">
        <f t="shared" ca="1" si="291"/>
        <v>0</v>
      </c>
      <c r="AR2006" s="12">
        <f t="shared" ca="1" si="292"/>
        <v>0</v>
      </c>
      <c r="AS2006" s="12">
        <f t="shared" ca="1" si="293"/>
        <v>0</v>
      </c>
      <c r="AT2006" s="12">
        <f t="shared" si="294"/>
        <v>-0.58312019389758418</v>
      </c>
      <c r="AU2006" s="12">
        <f t="shared" si="295"/>
        <v>0.58312019389758418</v>
      </c>
      <c r="AV2006" s="12"/>
      <c r="AW2006" s="12">
        <f ca="1">INDEX(I$6:I$6003,UsefulSeries!$I2004)</f>
        <v>1.3544202970790165E-2</v>
      </c>
      <c r="AX2006" s="12"/>
      <c r="AY2006" s="12"/>
      <c r="AZ2006" s="12">
        <f t="array" aca="1" ref="AZ2006:AZ2011" ca="1">MMULT(W2006:AB2011,AW2006:AW2011)</f>
        <v>0.59813442139232098</v>
      </c>
      <c r="BA2006" s="12"/>
      <c r="BB2006" s="12">
        <f t="shared" ca="1" si="296"/>
        <v>0.59813442139232098</v>
      </c>
      <c r="BC2006" s="12"/>
      <c r="BD2006" s="38">
        <f t="array" aca="1" ref="BD2006:BD2013" ca="1">MMULT(MINVERSE(AN2006:AU2013),BB2006:BB2013)</f>
        <v>1.3096627862441637E-2</v>
      </c>
    </row>
    <row r="2007" spans="1:56" x14ac:dyDescent="0.35">
      <c r="A2007" s="12"/>
      <c r="B2007" s="12"/>
      <c r="C2007" s="12"/>
      <c r="D2007" s="12"/>
      <c r="E2007" s="12"/>
      <c r="F2007" s="12"/>
      <c r="G2007" s="12"/>
      <c r="H2007" s="12"/>
      <c r="I2007" s="12"/>
      <c r="J2007" s="12"/>
      <c r="K2007" s="12"/>
      <c r="L2007" s="12"/>
      <c r="M2007" s="12"/>
      <c r="N2007" s="12"/>
      <c r="O2007" s="12"/>
      <c r="P2007" s="12"/>
      <c r="Q2007" s="12"/>
      <c r="R2007" s="12"/>
      <c r="S2007" s="12"/>
      <c r="T2007" s="12"/>
      <c r="U2007" s="12"/>
      <c r="V2007" s="12"/>
      <c r="W2007" s="12">
        <f ca="1">INDEX(P$7:P$6003,UsefulSeries!$I2004)</f>
        <v>0.59813442139232087</v>
      </c>
      <c r="X2007" s="12">
        <f ca="1">INDEX(Q$7:Q$6003,UsefulSeries!$I2004)</f>
        <v>51.051714260168026</v>
      </c>
      <c r="Y2007" s="12">
        <f ca="1">INDEX(R$7:R$6003,UsefulSeries!$I2004)</f>
        <v>0</v>
      </c>
      <c r="Z2007" s="12">
        <f ca="1">INDEX(S$7:S$6003,UsefulSeries!$I2004)</f>
        <v>0</v>
      </c>
      <c r="AA2007" s="12">
        <f ca="1">INDEX(T$7:T$6003,UsefulSeries!$I2004)</f>
        <v>0</v>
      </c>
      <c r="AB2007" s="12">
        <f ca="1">INDEX(U$7:U$6003,UsefulSeries!$I2004)</f>
        <v>0</v>
      </c>
      <c r="AC2007" s="12">
        <f>INDEX( K$7:K$6003,UsefulSeries!$I2004,1)</f>
        <v>-0.58312019389758418</v>
      </c>
      <c r="AD2007" s="12">
        <f>INDEX(L$7:L$6003,UsefulSeries!$I2004,1)</f>
        <v>0</v>
      </c>
      <c r="AE2007" s="12"/>
      <c r="AF2007" s="12"/>
      <c r="AG2007" s="12"/>
      <c r="AH2007" s="12"/>
      <c r="AI2007" s="12"/>
      <c r="AJ2007" s="12"/>
      <c r="AK2007" s="12"/>
      <c r="AL2007" s="12"/>
      <c r="AM2007" s="12"/>
      <c r="AN2007" s="12">
        <f t="shared" ca="1" si="288"/>
        <v>0.59813442139232087</v>
      </c>
      <c r="AO2007" s="12">
        <f t="shared" ca="1" si="289"/>
        <v>51.051714260168026</v>
      </c>
      <c r="AP2007" s="12">
        <f t="shared" ca="1" si="290"/>
        <v>0</v>
      </c>
      <c r="AQ2007" s="12">
        <f t="shared" ca="1" si="291"/>
        <v>0</v>
      </c>
      <c r="AR2007" s="12">
        <f t="shared" ca="1" si="292"/>
        <v>0</v>
      </c>
      <c r="AS2007" s="12">
        <f t="shared" ca="1" si="293"/>
        <v>0</v>
      </c>
      <c r="AT2007" s="12">
        <f t="shared" si="294"/>
        <v>-0.58312019389758418</v>
      </c>
      <c r="AU2007" s="12">
        <f t="shared" si="295"/>
        <v>0</v>
      </c>
      <c r="AV2007" s="12"/>
      <c r="AW2007" s="12">
        <f ca="1">INDEX(I$7:I$6003,UsefulSeries!$I2004)</f>
        <v>1.1557558368721174E-2</v>
      </c>
      <c r="AX2007" s="12"/>
      <c r="AY2007" s="12"/>
      <c r="AZ2007" s="12">
        <f ca="1"/>
        <v>0.59813442139232087</v>
      </c>
      <c r="BA2007" s="12"/>
      <c r="BB2007" s="12">
        <f t="shared" ca="1" si="296"/>
        <v>0.59813442139232087</v>
      </c>
      <c r="BC2007" s="12"/>
      <c r="BD2007" s="38">
        <f ca="1"/>
        <v>1.2129446010043324E-2</v>
      </c>
    </row>
    <row r="2008" spans="1:56" x14ac:dyDescent="0.35">
      <c r="A2008" s="12"/>
      <c r="B2008" s="12"/>
      <c r="C2008" s="12"/>
      <c r="D2008" s="12"/>
      <c r="E2008" s="12"/>
      <c r="F2008" s="12"/>
      <c r="G2008" s="12"/>
      <c r="H2008" s="12"/>
      <c r="I2008" s="12"/>
      <c r="J2008" s="12"/>
      <c r="K2008" s="12"/>
      <c r="L2008" s="12"/>
      <c r="M2008" s="12"/>
      <c r="N2008" s="12"/>
      <c r="O2008" s="12"/>
      <c r="P2008" s="12"/>
      <c r="Q2008" s="12"/>
      <c r="R2008" s="12"/>
      <c r="S2008" s="12"/>
      <c r="T2008" s="12"/>
      <c r="U2008" s="12"/>
      <c r="V2008" s="12"/>
      <c r="W2008" s="12">
        <f ca="1">INDEX(P$8:P$6003,UsefulSeries!$I2004)</f>
        <v>0</v>
      </c>
      <c r="X2008" s="12">
        <f ca="1">INDEX(Q$8:Q$6003,UsefulSeries!$I2004)</f>
        <v>0</v>
      </c>
      <c r="Y2008" s="12">
        <f ca="1">INDEX(R$8:R$6003,UsefulSeries!$I2004)</f>
        <v>0.50479237911261288</v>
      </c>
      <c r="Z2008" s="12">
        <f ca="1">INDEX(S$8:S$6003,UsefulSeries!$I2004)</f>
        <v>8.2122640542992939E-2</v>
      </c>
      <c r="AA2008" s="12">
        <f ca="1">INDEX(T$8:T$6003,UsefulSeries!$I2004)</f>
        <v>0</v>
      </c>
      <c r="AB2008" s="12">
        <f ca="1">INDEX(U$8:U$6003,UsefulSeries!$I2004)</f>
        <v>0</v>
      </c>
      <c r="AC2008" s="12">
        <f>INDEX( K$8:K$6003,UsefulSeries!$I2004)</f>
        <v>6.0061367413317482E-2</v>
      </c>
      <c r="AD2008" s="12">
        <f>INDEX(L$8:L$6003,UsefulSeries!$I2004)</f>
        <v>-6.0061367413317482E-2</v>
      </c>
      <c r="AE2008" s="12"/>
      <c r="AF2008" s="12"/>
      <c r="AG2008" s="12"/>
      <c r="AH2008" s="12"/>
      <c r="AI2008" s="12"/>
      <c r="AJ2008" s="12"/>
      <c r="AK2008" s="12"/>
      <c r="AL2008" s="12"/>
      <c r="AM2008" s="12"/>
      <c r="AN2008" s="12">
        <f t="shared" ca="1" si="288"/>
        <v>0</v>
      </c>
      <c r="AO2008" s="12">
        <f t="shared" ca="1" si="289"/>
        <v>0</v>
      </c>
      <c r="AP2008" s="12">
        <f t="shared" ca="1" si="290"/>
        <v>0.50479237911261288</v>
      </c>
      <c r="AQ2008" s="12">
        <f t="shared" ca="1" si="291"/>
        <v>8.2122640542992939E-2</v>
      </c>
      <c r="AR2008" s="12">
        <f t="shared" ca="1" si="292"/>
        <v>0</v>
      </c>
      <c r="AS2008" s="12">
        <f t="shared" ca="1" si="293"/>
        <v>0</v>
      </c>
      <c r="AT2008" s="12">
        <f t="shared" si="294"/>
        <v>6.0061367413317482E-2</v>
      </c>
      <c r="AU2008" s="12">
        <f t="shared" si="295"/>
        <v>-6.0061367413317482E-2</v>
      </c>
      <c r="AV2008" s="12"/>
      <c r="AW2008" s="12">
        <f ca="1">INDEX(I$8:I$6003,UsefulSeries!$I2004)</f>
        <v>0.14209999423326233</v>
      </c>
      <c r="AX2008" s="12"/>
      <c r="AY2008" s="12"/>
      <c r="AZ2008" s="12">
        <f ca="1"/>
        <v>8.2122640542992939E-2</v>
      </c>
      <c r="BA2008" s="12"/>
      <c r="BB2008" s="12">
        <f t="shared" ca="1" si="296"/>
        <v>8.2122640542992939E-2</v>
      </c>
      <c r="BC2008" s="12"/>
      <c r="BD2008" s="38">
        <f ca="1"/>
        <v>0.144629020351358</v>
      </c>
    </row>
    <row r="2009" spans="1:56" x14ac:dyDescent="0.35">
      <c r="A2009" s="12"/>
      <c r="B2009" s="12"/>
      <c r="C2009" s="12"/>
      <c r="D2009" s="12"/>
      <c r="E2009" s="12"/>
      <c r="F2009" s="12"/>
      <c r="G2009" s="12"/>
      <c r="H2009" s="12"/>
      <c r="I2009" s="12"/>
      <c r="J2009" s="12"/>
      <c r="K2009" s="12"/>
      <c r="L2009" s="12"/>
      <c r="M2009" s="12"/>
      <c r="N2009" s="12"/>
      <c r="O2009" s="12"/>
      <c r="P2009" s="12"/>
      <c r="Q2009" s="12"/>
      <c r="R2009" s="12"/>
      <c r="S2009" s="12"/>
      <c r="T2009" s="12"/>
      <c r="U2009" s="12"/>
      <c r="V2009" s="12"/>
      <c r="W2009" s="12">
        <f ca="1">INDEX(P$9:P$6003,UsefulSeries!$I2004)</f>
        <v>0</v>
      </c>
      <c r="X2009" s="12">
        <f ca="1">INDEX(Q$9:Q$6003,UsefulSeries!$I2004)</f>
        <v>0</v>
      </c>
      <c r="Y2009" s="12">
        <f ca="1">INDEX(R$9:R$6003,UsefulSeries!$I2004)</f>
        <v>8.2122640542992939E-2</v>
      </c>
      <c r="Z2009" s="12">
        <f ca="1">INDEX(S$9:S$6003,UsefulSeries!$I2004)</f>
        <v>0.55677294187567672</v>
      </c>
      <c r="AA2009" s="12">
        <f ca="1">INDEX(T$9:T$6003,UsefulSeries!$I2004)</f>
        <v>0</v>
      </c>
      <c r="AB2009" s="12">
        <f ca="1">INDEX(U$9:U$6003,UsefulSeries!$I2004)</f>
        <v>0</v>
      </c>
      <c r="AC2009" s="12">
        <f>INDEX( K$9:K$6003,UsefulSeries!$I2004)</f>
        <v>0</v>
      </c>
      <c r="AD2009" s="12">
        <f>INDEX(L$9:L$6003,UsefulSeries!$I2004)</f>
        <v>-6.0061367413317482E-2</v>
      </c>
      <c r="AE2009" s="12"/>
      <c r="AF2009" s="12"/>
      <c r="AG2009" s="12"/>
      <c r="AH2009" s="12"/>
      <c r="AI2009" s="12"/>
      <c r="AJ2009" s="12"/>
      <c r="AK2009" s="12"/>
      <c r="AL2009" s="12"/>
      <c r="AM2009" s="12"/>
      <c r="AN2009" s="12">
        <f t="shared" ca="1" si="288"/>
        <v>0</v>
      </c>
      <c r="AO2009" s="12">
        <f t="shared" ca="1" si="289"/>
        <v>0</v>
      </c>
      <c r="AP2009" s="12">
        <f t="shared" ca="1" si="290"/>
        <v>8.2122640542992939E-2</v>
      </c>
      <c r="AQ2009" s="12">
        <f t="shared" ca="1" si="291"/>
        <v>0.55677294187567672</v>
      </c>
      <c r="AR2009" s="12">
        <f t="shared" ca="1" si="292"/>
        <v>0</v>
      </c>
      <c r="AS2009" s="12">
        <f t="shared" ca="1" si="293"/>
        <v>0</v>
      </c>
      <c r="AT2009" s="12">
        <f t="shared" si="294"/>
        <v>0</v>
      </c>
      <c r="AU2009" s="12">
        <f t="shared" si="295"/>
        <v>-6.0061367413317482E-2</v>
      </c>
      <c r="AV2009" s="12"/>
      <c r="AW2009" s="12">
        <f ca="1">INDEX(I$9:I$6003,UsefulSeries!$I2004)</f>
        <v>0.12653814238541963</v>
      </c>
      <c r="AX2009" s="12"/>
      <c r="AY2009" s="12"/>
      <c r="AZ2009" s="12">
        <f ca="1"/>
        <v>8.2122640542992925E-2</v>
      </c>
      <c r="BA2009" s="12"/>
      <c r="BB2009" s="12">
        <f t="shared" ca="1" si="296"/>
        <v>8.2122640542992925E-2</v>
      </c>
      <c r="BC2009" s="12"/>
      <c r="BD2009" s="38">
        <f ca="1"/>
        <v>0.13506766404474332</v>
      </c>
    </row>
    <row r="2010" spans="1:56" x14ac:dyDescent="0.35">
      <c r="A2010" s="12"/>
      <c r="B2010" s="12"/>
      <c r="C2010" s="12"/>
      <c r="D2010" s="12"/>
      <c r="E2010" s="12"/>
      <c r="F2010" s="12"/>
      <c r="G2010" s="12"/>
      <c r="H2010" s="12"/>
      <c r="I2010" s="12"/>
      <c r="J2010" s="12"/>
      <c r="K2010" s="12"/>
      <c r="L2010" s="12"/>
      <c r="M2010" s="12"/>
      <c r="N2010" s="12"/>
      <c r="O2010" s="12"/>
      <c r="P2010" s="12"/>
      <c r="Q2010" s="12"/>
      <c r="R2010" s="12"/>
      <c r="S2010" s="12"/>
      <c r="T2010" s="12"/>
      <c r="U2010" s="12"/>
      <c r="V2010" s="12"/>
      <c r="W2010" s="12">
        <f ca="1">INDEX(P$10:P$6003,UsefulSeries!$I2004)</f>
        <v>0</v>
      </c>
      <c r="X2010" s="12">
        <f ca="1">INDEX(Q$10:Q$6003,UsefulSeries!$I2004)</f>
        <v>0</v>
      </c>
      <c r="Y2010" s="12">
        <f ca="1">INDEX(R$10:R$6003,UsefulSeries!$I2004)</f>
        <v>0</v>
      </c>
      <c r="Z2010" s="12">
        <f ca="1">INDEX(S$10:S$6003,UsefulSeries!$I2004)</f>
        <v>0</v>
      </c>
      <c r="AA2010" s="12">
        <f ca="1">INDEX(T$10:T$6003,UsefulSeries!$I2004)</f>
        <v>19.75596107579798</v>
      </c>
      <c r="AB2010" s="12">
        <f ca="1">INDEX(U$10:U$6003,UsefulSeries!$I2004)</f>
        <v>0.3725302696146463</v>
      </c>
      <c r="AC2010" s="12">
        <f>INDEX( K$10:K$6003,UsefulSeries!$I2004)</f>
        <v>0.35681843868909829</v>
      </c>
      <c r="AD2010" s="12">
        <f>INDEX(L$10:L$6003,UsefulSeries!$I2004)</f>
        <v>0</v>
      </c>
      <c r="AE2010" s="12"/>
      <c r="AF2010" s="12"/>
      <c r="AG2010" s="12"/>
      <c r="AH2010" s="12"/>
      <c r="AI2010" s="12"/>
      <c r="AJ2010" s="12"/>
      <c r="AK2010" s="12"/>
      <c r="AL2010" s="12"/>
      <c r="AM2010" s="12"/>
      <c r="AN2010" s="12">
        <f t="shared" ca="1" si="288"/>
        <v>0</v>
      </c>
      <c r="AO2010" s="12">
        <f t="shared" ca="1" si="289"/>
        <v>0</v>
      </c>
      <c r="AP2010" s="12">
        <f t="shared" ca="1" si="290"/>
        <v>0</v>
      </c>
      <c r="AQ2010" s="12">
        <f t="shared" ca="1" si="291"/>
        <v>0</v>
      </c>
      <c r="AR2010" s="12">
        <f t="shared" ca="1" si="292"/>
        <v>19.75596107579798</v>
      </c>
      <c r="AS2010" s="12">
        <f t="shared" ca="1" si="293"/>
        <v>0.3725302696146463</v>
      </c>
      <c r="AT2010" s="12">
        <f t="shared" si="294"/>
        <v>0.35681843868909829</v>
      </c>
      <c r="AU2010" s="12">
        <f t="shared" si="295"/>
        <v>0</v>
      </c>
      <c r="AV2010" s="12"/>
      <c r="AW2010" s="12">
        <f ca="1">INDEX(I$10:I$6003,UsefulSeries!$I2004)</f>
        <v>1.8408425332798819E-2</v>
      </c>
      <c r="AX2010" s="12"/>
      <c r="AY2010" s="12"/>
      <c r="AZ2010" s="12">
        <f ca="1"/>
        <v>0.37253026961464641</v>
      </c>
      <c r="BA2010" s="12"/>
      <c r="BB2010" s="12">
        <f t="shared" ca="1" si="296"/>
        <v>0.37253026961464641</v>
      </c>
      <c r="BC2010" s="12"/>
      <c r="BD2010" s="38">
        <f ca="1"/>
        <v>1.7548116486239038E-2</v>
      </c>
    </row>
    <row r="2011" spans="1:56" x14ac:dyDescent="0.35">
      <c r="A2011" s="12"/>
      <c r="B2011" s="12"/>
      <c r="C2011" s="12"/>
      <c r="D2011" s="12"/>
      <c r="E2011" s="12"/>
      <c r="F2011" s="12"/>
      <c r="G2011" s="12"/>
      <c r="H2011" s="12"/>
      <c r="I2011" s="12"/>
      <c r="J2011" s="12"/>
      <c r="K2011" s="12"/>
      <c r="L2011" s="12"/>
      <c r="M2011" s="12"/>
      <c r="N2011" s="12"/>
      <c r="O2011" s="12"/>
      <c r="P2011" s="12"/>
      <c r="Q2011" s="12"/>
      <c r="R2011" s="12"/>
      <c r="S2011" s="12"/>
      <c r="T2011" s="12"/>
      <c r="U2011" s="12"/>
      <c r="V2011" s="12"/>
      <c r="W2011" s="12">
        <f ca="1">INDEX(P$11:P$6003,UsefulSeries!$I2004)</f>
        <v>0</v>
      </c>
      <c r="X2011" s="12">
        <f ca="1">INDEX(Q$11:Q$6003,UsefulSeries!$I2004)</f>
        <v>0</v>
      </c>
      <c r="Y2011" s="12">
        <f ca="1">INDEX(R$11:R$6003,UsefulSeries!$I2004)</f>
        <v>0</v>
      </c>
      <c r="Z2011" s="12">
        <f ca="1">INDEX(S$11:S$6003,UsefulSeries!$I2004)</f>
        <v>0</v>
      </c>
      <c r="AA2011" s="12">
        <f ca="1">INDEX(T$11:T$6003,UsefulSeries!$I2004)</f>
        <v>0.3725302696146463</v>
      </c>
      <c r="AB2011" s="12">
        <f ca="1">INDEX(U$11:U$6003,UsefulSeries!$I2004)</f>
        <v>15.38536495846113</v>
      </c>
      <c r="AC2011" s="12">
        <f>INDEX( K$11:K$6003,UsefulSeries!$I2004)</f>
        <v>0</v>
      </c>
      <c r="AD2011" s="12">
        <f>INDEX(L$11:L$6003,UsefulSeries!$I2004)</f>
        <v>0.35681843868909829</v>
      </c>
      <c r="AE2011" s="12"/>
      <c r="AF2011" s="12"/>
      <c r="AG2011" s="12"/>
      <c r="AH2011" s="12"/>
      <c r="AI2011" s="12"/>
      <c r="AJ2011" s="12"/>
      <c r="AK2011" s="12"/>
      <c r="AL2011" s="12"/>
      <c r="AM2011" s="12"/>
      <c r="AN2011" s="12">
        <f t="shared" ca="1" si="288"/>
        <v>0</v>
      </c>
      <c r="AO2011" s="12">
        <f t="shared" ca="1" si="289"/>
        <v>0</v>
      </c>
      <c r="AP2011" s="12">
        <f t="shared" ca="1" si="290"/>
        <v>0</v>
      </c>
      <c r="AQ2011" s="12">
        <f t="shared" ca="1" si="291"/>
        <v>0</v>
      </c>
      <c r="AR2011" s="12">
        <f t="shared" ca="1" si="292"/>
        <v>0.3725302696146463</v>
      </c>
      <c r="AS2011" s="12">
        <f t="shared" ca="1" si="293"/>
        <v>15.38536495846113</v>
      </c>
      <c r="AT2011" s="12">
        <f t="shared" si="294"/>
        <v>0</v>
      </c>
      <c r="AU2011" s="12">
        <f t="shared" si="295"/>
        <v>0.35681843868909829</v>
      </c>
      <c r="AV2011" s="12"/>
      <c r="AW2011" s="12">
        <f ca="1">INDEX(I$11:I$6003,UsefulSeries!$I2004)</f>
        <v>2.3767559297391723E-2</v>
      </c>
      <c r="AX2011" s="12"/>
      <c r="AY2011" s="12"/>
      <c r="AZ2011" s="12">
        <f ca="1"/>
        <v>0.37253026961464625</v>
      </c>
      <c r="BA2011" s="12"/>
      <c r="BB2011" s="12">
        <f t="shared" ca="1" si="296"/>
        <v>0.37253026961464625</v>
      </c>
      <c r="BC2011" s="12"/>
      <c r="BD2011" s="38">
        <f ca="1"/>
        <v>2.1874413457873065E-2</v>
      </c>
    </row>
    <row r="2012" spans="1:56" x14ac:dyDescent="0.35">
      <c r="A2012" s="12"/>
      <c r="B2012" s="12"/>
      <c r="C2012" s="12"/>
      <c r="D2012" s="12"/>
      <c r="E2012" s="12"/>
      <c r="F2012" s="12"/>
      <c r="G2012" s="12"/>
      <c r="H2012" s="12"/>
      <c r="I2012" s="12"/>
      <c r="J2012" s="12"/>
      <c r="K2012" s="12"/>
      <c r="L2012" s="12"/>
      <c r="M2012" s="12"/>
      <c r="N2012" s="12"/>
      <c r="O2012" s="12"/>
      <c r="P2012" s="12"/>
      <c r="Q2012" s="12"/>
      <c r="R2012" s="12"/>
      <c r="S2012" s="12"/>
      <c r="T2012" s="12"/>
      <c r="U2012" s="12"/>
      <c r="V2012" s="12"/>
      <c r="W2012" s="12"/>
      <c r="X2012" s="12"/>
      <c r="Y2012" s="12"/>
      <c r="Z2012" s="12"/>
      <c r="AA2012" s="12"/>
      <c r="AB2012" s="12"/>
      <c r="AC2012" s="12"/>
      <c r="AD2012" s="12"/>
      <c r="AE2012" s="12">
        <f t="array" ref="AE2012:AJ2013">TRANSPOSE(AC2006:AD2011)</f>
        <v>-0.58312019389758418</v>
      </c>
      <c r="AF2012" s="12">
        <v>-0.58312019389758418</v>
      </c>
      <c r="AG2012" s="12">
        <v>6.0061367413317482E-2</v>
      </c>
      <c r="AH2012" s="12">
        <v>0</v>
      </c>
      <c r="AI2012" s="12">
        <v>0.35681843868909829</v>
      </c>
      <c r="AJ2012" s="12">
        <v>0</v>
      </c>
      <c r="AK2012" s="12"/>
      <c r="AL2012" s="12"/>
      <c r="AM2012" s="12"/>
      <c r="AN2012" s="12">
        <f t="shared" si="288"/>
        <v>-0.58312019389758418</v>
      </c>
      <c r="AO2012" s="12">
        <f t="shared" si="289"/>
        <v>-0.58312019389758418</v>
      </c>
      <c r="AP2012" s="12">
        <f t="shared" si="290"/>
        <v>6.0061367413317482E-2</v>
      </c>
      <c r="AQ2012" s="12">
        <f t="shared" si="291"/>
        <v>0</v>
      </c>
      <c r="AR2012" s="12">
        <f t="shared" si="292"/>
        <v>0.35681843868909829</v>
      </c>
      <c r="AS2012" s="12">
        <f t="shared" si="293"/>
        <v>0</v>
      </c>
      <c r="AT2012" s="12">
        <f t="shared" si="294"/>
        <v>0</v>
      </c>
      <c r="AU2012" s="12">
        <f t="shared" si="295"/>
        <v>0</v>
      </c>
      <c r="AV2012" s="12"/>
      <c r="AW2012" s="12"/>
      <c r="AX2012" s="12">
        <f>INDEX($N$6:$N$6003,UsefulSeries!$K2004)</f>
        <v>2.3827516870711385E-4</v>
      </c>
      <c r="AY2012" s="12"/>
      <c r="AZ2012" s="12"/>
      <c r="BA2012" s="12"/>
      <c r="BB2012" s="12">
        <f t="shared" si="296"/>
        <v>2.3827516870711385E-4</v>
      </c>
      <c r="BC2012" s="12"/>
      <c r="BD2012" s="38">
        <f ca="1"/>
        <v>4.9609213808703971E-2</v>
      </c>
    </row>
    <row r="2013" spans="1:56" x14ac:dyDescent="0.35">
      <c r="A2013" s="12"/>
      <c r="B2013" s="12"/>
      <c r="C2013" s="12"/>
      <c r="D2013" s="12"/>
      <c r="E2013" s="12"/>
      <c r="F2013" s="12"/>
      <c r="G2013" s="12"/>
      <c r="H2013" s="12"/>
      <c r="I2013" s="12"/>
      <c r="J2013" s="12"/>
      <c r="K2013" s="12"/>
      <c r="L2013" s="12"/>
      <c r="M2013" s="12"/>
      <c r="N2013" s="12"/>
      <c r="O2013" s="12"/>
      <c r="P2013" s="12"/>
      <c r="Q2013" s="12"/>
      <c r="R2013" s="12"/>
      <c r="S2013" s="12"/>
      <c r="T2013" s="12"/>
      <c r="U2013" s="12"/>
      <c r="V2013" s="12"/>
      <c r="W2013" s="12"/>
      <c r="X2013" s="12"/>
      <c r="Y2013" s="12"/>
      <c r="Z2013" s="12"/>
      <c r="AA2013" s="12"/>
      <c r="AB2013" s="12"/>
      <c r="AC2013" s="12"/>
      <c r="AD2013" s="12"/>
      <c r="AE2013" s="12">
        <v>0.58312019389758418</v>
      </c>
      <c r="AF2013" s="12">
        <v>0</v>
      </c>
      <c r="AG2013" s="12">
        <v>-6.0061367413317482E-2</v>
      </c>
      <c r="AH2013" s="12">
        <v>-6.0061367413317482E-2</v>
      </c>
      <c r="AI2013" s="12">
        <v>0</v>
      </c>
      <c r="AJ2013" s="12">
        <v>0.35681843868909829</v>
      </c>
      <c r="AK2013" s="12"/>
      <c r="AL2013" s="12"/>
      <c r="AM2013" s="12"/>
      <c r="AN2013" s="12">
        <f t="shared" si="288"/>
        <v>0.58312019389758418</v>
      </c>
      <c r="AO2013" s="12">
        <f t="shared" si="289"/>
        <v>0</v>
      </c>
      <c r="AP2013" s="12">
        <f t="shared" si="290"/>
        <v>-6.0061367413317482E-2</v>
      </c>
      <c r="AQ2013" s="12">
        <f t="shared" si="291"/>
        <v>-6.0061367413317482E-2</v>
      </c>
      <c r="AR2013" s="12">
        <f t="shared" si="292"/>
        <v>0</v>
      </c>
      <c r="AS2013" s="12">
        <f t="shared" si="293"/>
        <v>0.35681843868909829</v>
      </c>
      <c r="AT2013" s="12">
        <f t="shared" si="294"/>
        <v>0</v>
      </c>
      <c r="AU2013" s="12">
        <f t="shared" si="295"/>
        <v>0</v>
      </c>
      <c r="AV2013" s="12"/>
      <c r="AW2013" s="12"/>
      <c r="AX2013" s="12">
        <f>INDEX('Margin error adjustment'!N$7:N$6003,UsefulSeries!$K2004)</f>
        <v>-1.3568630899714121E-3</v>
      </c>
      <c r="AY2013" s="12"/>
      <c r="AZ2013" s="12"/>
      <c r="BA2013" s="12"/>
      <c r="BB2013" s="12">
        <f t="shared" si="296"/>
        <v>-1.3568630899714121E-3</v>
      </c>
      <c r="BC2013" s="12"/>
      <c r="BD2013" s="38">
        <f ca="1"/>
        <v>8.2527211472962755E-2</v>
      </c>
    </row>
    <row r="2014" spans="1:56" x14ac:dyDescent="0.35">
      <c r="A2014" s="12"/>
      <c r="B2014" s="12"/>
      <c r="C2014" s="12"/>
      <c r="D2014" s="12"/>
      <c r="E2014" s="12"/>
      <c r="F2014" s="12"/>
      <c r="G2014" s="12"/>
      <c r="H2014" s="12"/>
      <c r="I2014" s="12"/>
      <c r="J2014" s="12"/>
      <c r="K2014" s="12"/>
      <c r="L2014" s="12"/>
      <c r="M2014" s="12"/>
      <c r="N2014" s="12"/>
      <c r="O2014" s="12"/>
      <c r="P2014" s="12"/>
      <c r="Q2014" s="12"/>
      <c r="R2014" s="12"/>
      <c r="S2014" s="12"/>
      <c r="T2014" s="12"/>
      <c r="U2014" s="12"/>
      <c r="V2014" s="12"/>
      <c r="W2014" s="12">
        <f ca="1">INDEX(P$6:P$6003,UsefulSeries!$I2012)</f>
        <v>42.706624017633985</v>
      </c>
      <c r="X2014" s="12">
        <f ca="1">INDEX(Q$6:Q$6003,UsefulSeries!$I2012)</f>
        <v>0.59837942086613205</v>
      </c>
      <c r="Y2014" s="12">
        <f ca="1">INDEX(R$6:R$6003,UsefulSeries!$I2012)</f>
        <v>0</v>
      </c>
      <c r="Z2014" s="12">
        <f ca="1">INDEX(S$6:S$6003,UsefulSeries!$I2012)</f>
        <v>0</v>
      </c>
      <c r="AA2014" s="12">
        <f ca="1">INDEX(T$6:T$6003,UsefulSeries!$I2012)</f>
        <v>0</v>
      </c>
      <c r="AB2014" s="12">
        <f ca="1">INDEX(U$6:U$6003,UsefulSeries!$I2012)</f>
        <v>0</v>
      </c>
      <c r="AC2014" s="12">
        <f>INDEX( K$6:K$6003,UsefulSeries!$I2012)</f>
        <v>-0.5833584690662913</v>
      </c>
      <c r="AD2014" s="12">
        <f>INDEX(L$6:L$6003,UsefulSeries!$I2012)</f>
        <v>0.5833584690662913</v>
      </c>
      <c r="AE2014" s="12"/>
      <c r="AF2014" s="12"/>
      <c r="AG2014" s="12"/>
      <c r="AH2014" s="12"/>
      <c r="AI2014" s="12"/>
      <c r="AJ2014" s="12"/>
      <c r="AK2014" s="12"/>
      <c r="AL2014" s="12"/>
      <c r="AM2014" s="12"/>
      <c r="AN2014" s="12">
        <f t="shared" ca="1" si="288"/>
        <v>42.706624017633985</v>
      </c>
      <c r="AO2014" s="12">
        <f t="shared" ca="1" si="289"/>
        <v>0.59837942086613205</v>
      </c>
      <c r="AP2014" s="12">
        <f t="shared" ca="1" si="290"/>
        <v>0</v>
      </c>
      <c r="AQ2014" s="12">
        <f t="shared" ca="1" si="291"/>
        <v>0</v>
      </c>
      <c r="AR2014" s="12">
        <f t="shared" ca="1" si="292"/>
        <v>0</v>
      </c>
      <c r="AS2014" s="12">
        <f t="shared" ca="1" si="293"/>
        <v>0</v>
      </c>
      <c r="AT2014" s="12">
        <f t="shared" si="294"/>
        <v>-0.5833584690662913</v>
      </c>
      <c r="AU2014" s="12">
        <f t="shared" si="295"/>
        <v>0.5833584690662913</v>
      </c>
      <c r="AV2014" s="12"/>
      <c r="AW2014" s="12">
        <f ca="1">INDEX(I$6:I$6003,UsefulSeries!$I2012)</f>
        <v>1.3853782665427682E-2</v>
      </c>
      <c r="AX2014" s="12"/>
      <c r="AY2014" s="12"/>
      <c r="AZ2014" s="12">
        <f t="array" aca="1" ref="AZ2014:AZ2019" ca="1">MMULT(W2014:AB2019,AW2014:AW2019)</f>
        <v>0.59837942086613205</v>
      </c>
      <c r="BA2014" s="12"/>
      <c r="BB2014" s="12">
        <f t="shared" ca="1" si="296"/>
        <v>0.59837942086613205</v>
      </c>
      <c r="BC2014" s="12"/>
      <c r="BD2014" s="38">
        <f t="array" aca="1" ref="BD2014:BD2021" ca="1">MMULT(MINVERSE(AN2014:AU2021),BB2014:BB2021)</f>
        <v>1.3137564481147586E-2</v>
      </c>
    </row>
    <row r="2015" spans="1:56" x14ac:dyDescent="0.35">
      <c r="A2015" s="12"/>
      <c r="B2015" s="12"/>
      <c r="C2015" s="12"/>
      <c r="D2015" s="12"/>
      <c r="E2015" s="12"/>
      <c r="F2015" s="12"/>
      <c r="G2015" s="12"/>
      <c r="H2015" s="12"/>
      <c r="I2015" s="12"/>
      <c r="J2015" s="12"/>
      <c r="K2015" s="12"/>
      <c r="L2015" s="12"/>
      <c r="M2015" s="12"/>
      <c r="N2015" s="12"/>
      <c r="O2015" s="12"/>
      <c r="P2015" s="12"/>
      <c r="Q2015" s="12"/>
      <c r="R2015" s="12"/>
      <c r="S2015" s="12"/>
      <c r="T2015" s="12"/>
      <c r="U2015" s="12"/>
      <c r="V2015" s="12"/>
      <c r="W2015" s="12">
        <f ca="1">INDEX(P$7:P$6003,UsefulSeries!$I2012)</f>
        <v>0.59837942086613216</v>
      </c>
      <c r="X2015" s="12">
        <f ca="1">INDEX(Q$7:Q$6003,UsefulSeries!$I2012)</f>
        <v>52.457358383040997</v>
      </c>
      <c r="Y2015" s="12">
        <f ca="1">INDEX(R$7:R$6003,UsefulSeries!$I2012)</f>
        <v>0</v>
      </c>
      <c r="Z2015" s="12">
        <f ca="1">INDEX(S$7:S$6003,UsefulSeries!$I2012)</f>
        <v>0</v>
      </c>
      <c r="AA2015" s="12">
        <f ca="1">INDEX(T$7:T$6003,UsefulSeries!$I2012)</f>
        <v>0</v>
      </c>
      <c r="AB2015" s="12">
        <f ca="1">INDEX(U$7:U$6003,UsefulSeries!$I2012)</f>
        <v>0</v>
      </c>
      <c r="AC2015" s="12">
        <f>INDEX( K$7:K$6003,UsefulSeries!$I2012,1)</f>
        <v>-0.5833584690662913</v>
      </c>
      <c r="AD2015" s="12">
        <f>INDEX(L$7:L$6003,UsefulSeries!$I2012,1)</f>
        <v>0</v>
      </c>
      <c r="AE2015" s="12"/>
      <c r="AF2015" s="12"/>
      <c r="AG2015" s="12"/>
      <c r="AH2015" s="12"/>
      <c r="AI2015" s="12"/>
      <c r="AJ2015" s="12"/>
      <c r="AK2015" s="12"/>
      <c r="AL2015" s="12"/>
      <c r="AM2015" s="12"/>
      <c r="AN2015" s="12">
        <f t="shared" ref="AN2015:AN2078" ca="1" si="297">W2015+AE2015</f>
        <v>0.59837942086613216</v>
      </c>
      <c r="AO2015" s="12">
        <f t="shared" ref="AO2015:AO2078" ca="1" si="298">X2015+AF2015</f>
        <v>52.457358383040997</v>
      </c>
      <c r="AP2015" s="12">
        <f t="shared" ref="AP2015:AP2078" ca="1" si="299">Y2015+AG2015</f>
        <v>0</v>
      </c>
      <c r="AQ2015" s="12">
        <f t="shared" ref="AQ2015:AQ2078" ca="1" si="300">Z2015+AH2015</f>
        <v>0</v>
      </c>
      <c r="AR2015" s="12">
        <f t="shared" ref="AR2015:AR2078" ca="1" si="301">AA2015+AI2015</f>
        <v>0</v>
      </c>
      <c r="AS2015" s="12">
        <f t="shared" ref="AS2015:AS2078" ca="1" si="302">AB2015+AJ2015</f>
        <v>0</v>
      </c>
      <c r="AT2015" s="12">
        <f t="shared" ref="AT2015:AT2078" si="303">AC2015+AK2015</f>
        <v>-0.5833584690662913</v>
      </c>
      <c r="AU2015" s="12">
        <f t="shared" ref="AU2015:AU2078" si="304">AD2015+AL2015</f>
        <v>0</v>
      </c>
      <c r="AV2015" s="12"/>
      <c r="AW2015" s="12">
        <f ca="1">INDEX(I$7:I$6003,UsefulSeries!$I2012)</f>
        <v>1.1248938578057697E-2</v>
      </c>
      <c r="AX2015" s="12"/>
      <c r="AY2015" s="12"/>
      <c r="AZ2015" s="12">
        <f ca="1"/>
        <v>0.59837942086613216</v>
      </c>
      <c r="BA2015" s="12"/>
      <c r="BB2015" s="12">
        <f t="shared" ca="1" si="296"/>
        <v>0.59837942086613216</v>
      </c>
      <c r="BC2015" s="12"/>
      <c r="BD2015" s="38">
        <f ca="1"/>
        <v>1.1727946222780727E-2</v>
      </c>
    </row>
    <row r="2016" spans="1:56" x14ac:dyDescent="0.35">
      <c r="A2016" s="12"/>
      <c r="B2016" s="12"/>
      <c r="C2016" s="12"/>
      <c r="D2016" s="12"/>
      <c r="E2016" s="12"/>
      <c r="F2016" s="12"/>
      <c r="G2016" s="12"/>
      <c r="H2016" s="12"/>
      <c r="I2016" s="12"/>
      <c r="J2016" s="12"/>
      <c r="K2016" s="12"/>
      <c r="L2016" s="12"/>
      <c r="M2016" s="12"/>
      <c r="N2016" s="12"/>
      <c r="O2016" s="12"/>
      <c r="P2016" s="12"/>
      <c r="Q2016" s="12"/>
      <c r="R2016" s="12"/>
      <c r="S2016" s="12"/>
      <c r="T2016" s="12"/>
      <c r="U2016" s="12"/>
      <c r="V2016" s="12"/>
      <c r="W2016" s="12">
        <f ca="1">INDEX(P$8:P$6003,UsefulSeries!$I2012)</f>
        <v>0</v>
      </c>
      <c r="X2016" s="12">
        <f ca="1">INDEX(Q$8:Q$6003,UsefulSeries!$I2012)</f>
        <v>0</v>
      </c>
      <c r="Y2016" s="12">
        <f ca="1">INDEX(R$8:R$6003,UsefulSeries!$I2012)</f>
        <v>0.49561086321002723</v>
      </c>
      <c r="Z2016" s="12">
        <f ca="1">INDEX(S$8:S$6003,UsefulSeries!$I2012)</f>
        <v>7.993276235897219E-2</v>
      </c>
      <c r="AA2016" s="12">
        <f ca="1">INDEX(T$8:T$6003,UsefulSeries!$I2012)</f>
        <v>0</v>
      </c>
      <c r="AB2016" s="12">
        <f ca="1">INDEX(U$8:U$6003,UsefulSeries!$I2012)</f>
        <v>0</v>
      </c>
      <c r="AC2016" s="12">
        <f>INDEX( K$8:K$6003,UsefulSeries!$I2012)</f>
        <v>5.870450432334607E-2</v>
      </c>
      <c r="AD2016" s="12">
        <f>INDEX(L$8:L$6003,UsefulSeries!$I2012)</f>
        <v>-5.870450432334607E-2</v>
      </c>
      <c r="AE2016" s="12"/>
      <c r="AF2016" s="12"/>
      <c r="AG2016" s="12"/>
      <c r="AH2016" s="12"/>
      <c r="AI2016" s="12"/>
      <c r="AJ2016" s="12"/>
      <c r="AK2016" s="12"/>
      <c r="AL2016" s="12"/>
      <c r="AM2016" s="12"/>
      <c r="AN2016" s="12">
        <f t="shared" ca="1" si="297"/>
        <v>0</v>
      </c>
      <c r="AO2016" s="12">
        <f t="shared" ca="1" si="298"/>
        <v>0</v>
      </c>
      <c r="AP2016" s="12">
        <f t="shared" ca="1" si="299"/>
        <v>0.49561086321002723</v>
      </c>
      <c r="AQ2016" s="12">
        <f t="shared" ca="1" si="300"/>
        <v>7.993276235897219E-2</v>
      </c>
      <c r="AR2016" s="12">
        <f t="shared" ca="1" si="301"/>
        <v>0</v>
      </c>
      <c r="AS2016" s="12">
        <f t="shared" ca="1" si="302"/>
        <v>0</v>
      </c>
      <c r="AT2016" s="12">
        <f t="shared" si="303"/>
        <v>5.870450432334607E-2</v>
      </c>
      <c r="AU2016" s="12">
        <f t="shared" si="304"/>
        <v>-5.870450432334607E-2</v>
      </c>
      <c r="AV2016" s="12"/>
      <c r="AW2016" s="12">
        <f ca="1">INDEX(I$8:I$6003,UsefulSeries!$I2012)</f>
        <v>0.14122587695419864</v>
      </c>
      <c r="AX2016" s="12"/>
      <c r="AY2016" s="12"/>
      <c r="AZ2016" s="12">
        <f ca="1"/>
        <v>7.9932762358972204E-2</v>
      </c>
      <c r="BA2016" s="12"/>
      <c r="BB2016" s="12">
        <f t="shared" ca="1" si="296"/>
        <v>7.9932762358972204E-2</v>
      </c>
      <c r="BC2016" s="12"/>
      <c r="BD2016" s="38">
        <f ca="1"/>
        <v>0.14586971045288824</v>
      </c>
    </row>
    <row r="2017" spans="1:56" x14ac:dyDescent="0.35">
      <c r="A2017" s="12"/>
      <c r="B2017" s="12"/>
      <c r="C2017" s="12"/>
      <c r="D2017" s="12"/>
      <c r="E2017" s="12"/>
      <c r="F2017" s="12"/>
      <c r="G2017" s="12"/>
      <c r="H2017" s="12"/>
      <c r="I2017" s="12"/>
      <c r="J2017" s="12"/>
      <c r="K2017" s="12"/>
      <c r="L2017" s="12"/>
      <c r="M2017" s="12"/>
      <c r="N2017" s="12"/>
      <c r="O2017" s="12"/>
      <c r="P2017" s="12"/>
      <c r="Q2017" s="12"/>
      <c r="R2017" s="12"/>
      <c r="S2017" s="12"/>
      <c r="T2017" s="12"/>
      <c r="U2017" s="12"/>
      <c r="V2017" s="12"/>
      <c r="W2017" s="12">
        <f ca="1">INDEX(P$9:P$6003,UsefulSeries!$I2012)</f>
        <v>0</v>
      </c>
      <c r="X2017" s="12">
        <f ca="1">INDEX(Q$9:Q$6003,UsefulSeries!$I2012)</f>
        <v>0</v>
      </c>
      <c r="Y2017" s="12">
        <f ca="1">INDEX(R$9:R$6003,UsefulSeries!$I2012)</f>
        <v>7.993276235897219E-2</v>
      </c>
      <c r="Z2017" s="12">
        <f ca="1">INDEX(S$9:S$6003,UsefulSeries!$I2012)</f>
        <v>0.55202155255972452</v>
      </c>
      <c r="AA2017" s="12">
        <f ca="1">INDEX(T$9:T$6003,UsefulSeries!$I2012)</f>
        <v>0</v>
      </c>
      <c r="AB2017" s="12">
        <f ca="1">INDEX(U$9:U$6003,UsefulSeries!$I2012)</f>
        <v>0</v>
      </c>
      <c r="AC2017" s="12">
        <f>INDEX( K$9:K$6003,UsefulSeries!$I2012)</f>
        <v>0</v>
      </c>
      <c r="AD2017" s="12">
        <f>INDEX(L$9:L$6003,UsefulSeries!$I2012)</f>
        <v>-5.870450432334607E-2</v>
      </c>
      <c r="AE2017" s="12"/>
      <c r="AF2017" s="12"/>
      <c r="AG2017" s="12"/>
      <c r="AH2017" s="12"/>
      <c r="AI2017" s="12"/>
      <c r="AJ2017" s="12"/>
      <c r="AK2017" s="12"/>
      <c r="AL2017" s="12"/>
      <c r="AM2017" s="12"/>
      <c r="AN2017" s="12">
        <f t="shared" ca="1" si="297"/>
        <v>0</v>
      </c>
      <c r="AO2017" s="12">
        <f t="shared" ca="1" si="298"/>
        <v>0</v>
      </c>
      <c r="AP2017" s="12">
        <f t="shared" ca="1" si="299"/>
        <v>7.993276235897219E-2</v>
      </c>
      <c r="AQ2017" s="12">
        <f t="shared" ca="1" si="300"/>
        <v>0.55202155255972452</v>
      </c>
      <c r="AR2017" s="12">
        <f t="shared" ca="1" si="301"/>
        <v>0</v>
      </c>
      <c r="AS2017" s="12">
        <f t="shared" ca="1" si="302"/>
        <v>0</v>
      </c>
      <c r="AT2017" s="12">
        <f t="shared" si="303"/>
        <v>0</v>
      </c>
      <c r="AU2017" s="12">
        <f t="shared" si="304"/>
        <v>-5.870450432334607E-2</v>
      </c>
      <c r="AV2017" s="12"/>
      <c r="AW2017" s="12">
        <f ca="1">INDEX(I$9:I$6003,UsefulSeries!$I2012)</f>
        <v>0.1243505576533228</v>
      </c>
      <c r="AX2017" s="12"/>
      <c r="AY2017" s="12"/>
      <c r="AZ2017" s="12">
        <f ca="1"/>
        <v>7.993276235897219E-2</v>
      </c>
      <c r="BA2017" s="12"/>
      <c r="BB2017" s="12">
        <f t="shared" ca="1" si="296"/>
        <v>7.993276235897219E-2</v>
      </c>
      <c r="BC2017" s="12"/>
      <c r="BD2017" s="38">
        <f ca="1"/>
        <v>0.13370438932991724</v>
      </c>
    </row>
    <row r="2018" spans="1:56" x14ac:dyDescent="0.35">
      <c r="A2018" s="12"/>
      <c r="B2018" s="12"/>
      <c r="C2018" s="12"/>
      <c r="D2018" s="12"/>
      <c r="E2018" s="12"/>
      <c r="F2018" s="12"/>
      <c r="G2018" s="12"/>
      <c r="H2018" s="12"/>
      <c r="I2018" s="12"/>
      <c r="J2018" s="12"/>
      <c r="K2018" s="12"/>
      <c r="L2018" s="12"/>
      <c r="M2018" s="12"/>
      <c r="N2018" s="12"/>
      <c r="O2018" s="12"/>
      <c r="P2018" s="12"/>
      <c r="Q2018" s="12"/>
      <c r="R2018" s="12"/>
      <c r="S2018" s="12"/>
      <c r="T2018" s="12"/>
      <c r="U2018" s="12"/>
      <c r="V2018" s="12"/>
      <c r="W2018" s="12">
        <f ca="1">INDEX(P$10:P$6003,UsefulSeries!$I2012)</f>
        <v>0</v>
      </c>
      <c r="X2018" s="12">
        <f ca="1">INDEX(Q$10:Q$6003,UsefulSeries!$I2012)</f>
        <v>0</v>
      </c>
      <c r="Y2018" s="12">
        <f ca="1">INDEX(R$10:R$6003,UsefulSeries!$I2012)</f>
        <v>0</v>
      </c>
      <c r="Z2018" s="12">
        <f ca="1">INDEX(S$10:S$6003,UsefulSeries!$I2012)</f>
        <v>0</v>
      </c>
      <c r="AA2018" s="12">
        <f ca="1">INDEX(T$10:T$6003,UsefulSeries!$I2012)</f>
        <v>20.270675875804489</v>
      </c>
      <c r="AB2018" s="12">
        <f ca="1">INDEX(U$10:U$6003,UsefulSeries!$I2012)</f>
        <v>0.3737421960697121</v>
      </c>
      <c r="AC2018" s="12">
        <f>INDEX( K$10:K$6003,UsefulSeries!$I2012)</f>
        <v>0.35793702661036264</v>
      </c>
      <c r="AD2018" s="12">
        <f>INDEX(L$10:L$6003,UsefulSeries!$I2012)</f>
        <v>0</v>
      </c>
      <c r="AE2018" s="12"/>
      <c r="AF2018" s="12"/>
      <c r="AG2018" s="12"/>
      <c r="AH2018" s="12"/>
      <c r="AI2018" s="12"/>
      <c r="AJ2018" s="12"/>
      <c r="AK2018" s="12"/>
      <c r="AL2018" s="12"/>
      <c r="AM2018" s="12"/>
      <c r="AN2018" s="12">
        <f t="shared" ca="1" si="297"/>
        <v>0</v>
      </c>
      <c r="AO2018" s="12">
        <f t="shared" ca="1" si="298"/>
        <v>0</v>
      </c>
      <c r="AP2018" s="12">
        <f t="shared" ca="1" si="299"/>
        <v>0</v>
      </c>
      <c r="AQ2018" s="12">
        <f t="shared" ca="1" si="300"/>
        <v>0</v>
      </c>
      <c r="AR2018" s="12">
        <f t="shared" ca="1" si="301"/>
        <v>20.270675875804489</v>
      </c>
      <c r="AS2018" s="12">
        <f t="shared" ca="1" si="302"/>
        <v>0.3737421960697121</v>
      </c>
      <c r="AT2018" s="12">
        <f t="shared" si="303"/>
        <v>0.35793702661036264</v>
      </c>
      <c r="AU2018" s="12">
        <f t="shared" si="304"/>
        <v>0</v>
      </c>
      <c r="AV2018" s="12"/>
      <c r="AW2018" s="12">
        <f ca="1">INDEX(I$10:I$6003,UsefulSeries!$I2012)</f>
        <v>1.798955720372758E-2</v>
      </c>
      <c r="AX2018" s="12"/>
      <c r="AY2018" s="12"/>
      <c r="AZ2018" s="12">
        <f ca="1"/>
        <v>0.37374219606971198</v>
      </c>
      <c r="BA2018" s="12"/>
      <c r="BB2018" s="12">
        <f t="shared" ca="1" si="296"/>
        <v>0.37374219606971198</v>
      </c>
      <c r="BC2018" s="12"/>
      <c r="BD2018" s="38">
        <f ca="1"/>
        <v>1.7282810015230195E-2</v>
      </c>
    </row>
    <row r="2019" spans="1:56" x14ac:dyDescent="0.35">
      <c r="A2019" s="12"/>
      <c r="B2019" s="12"/>
      <c r="C2019" s="12"/>
      <c r="D2019" s="12"/>
      <c r="E2019" s="12"/>
      <c r="F2019" s="12"/>
      <c r="G2019" s="12"/>
      <c r="H2019" s="12"/>
      <c r="I2019" s="12"/>
      <c r="J2019" s="12"/>
      <c r="K2019" s="12"/>
      <c r="L2019" s="12"/>
      <c r="M2019" s="12"/>
      <c r="N2019" s="12"/>
      <c r="O2019" s="12"/>
      <c r="P2019" s="12"/>
      <c r="Q2019" s="12"/>
      <c r="R2019" s="12"/>
      <c r="S2019" s="12"/>
      <c r="T2019" s="12"/>
      <c r="U2019" s="12"/>
      <c r="V2019" s="12"/>
      <c r="W2019" s="12">
        <f ca="1">INDEX(P$11:P$6003,UsefulSeries!$I2012)</f>
        <v>0</v>
      </c>
      <c r="X2019" s="12">
        <f ca="1">INDEX(Q$11:Q$6003,UsefulSeries!$I2012)</f>
        <v>0</v>
      </c>
      <c r="Y2019" s="12">
        <f ca="1">INDEX(R$11:R$6003,UsefulSeries!$I2012)</f>
        <v>0</v>
      </c>
      <c r="Z2019" s="12">
        <f ca="1">INDEX(S$11:S$6003,UsefulSeries!$I2012)</f>
        <v>0</v>
      </c>
      <c r="AA2019" s="12">
        <f ca="1">INDEX(T$11:T$6003,UsefulSeries!$I2012)</f>
        <v>0.3737421960697121</v>
      </c>
      <c r="AB2019" s="12">
        <f ca="1">INDEX(U$11:U$6003,UsefulSeries!$I2012)</f>
        <v>15.104021900159392</v>
      </c>
      <c r="AC2019" s="12">
        <f>INDEX( K$11:K$6003,UsefulSeries!$I2012)</f>
        <v>0</v>
      </c>
      <c r="AD2019" s="12">
        <f>INDEX(L$11:L$6003,UsefulSeries!$I2012)</f>
        <v>0.35793702661036264</v>
      </c>
      <c r="AE2019" s="12"/>
      <c r="AF2019" s="12"/>
      <c r="AG2019" s="12"/>
      <c r="AH2019" s="12"/>
      <c r="AI2019" s="12"/>
      <c r="AJ2019" s="12"/>
      <c r="AK2019" s="12"/>
      <c r="AL2019" s="12"/>
      <c r="AM2019" s="12"/>
      <c r="AN2019" s="12">
        <f t="shared" ca="1" si="297"/>
        <v>0</v>
      </c>
      <c r="AO2019" s="12">
        <f t="shared" ca="1" si="298"/>
        <v>0</v>
      </c>
      <c r="AP2019" s="12">
        <f t="shared" ca="1" si="299"/>
        <v>0</v>
      </c>
      <c r="AQ2019" s="12">
        <f t="shared" ca="1" si="300"/>
        <v>0</v>
      </c>
      <c r="AR2019" s="12">
        <f t="shared" ca="1" si="301"/>
        <v>0.3737421960697121</v>
      </c>
      <c r="AS2019" s="12">
        <f t="shared" ca="1" si="302"/>
        <v>15.104021900159392</v>
      </c>
      <c r="AT2019" s="12">
        <f t="shared" si="303"/>
        <v>0</v>
      </c>
      <c r="AU2019" s="12">
        <f t="shared" si="304"/>
        <v>0.35793702661036264</v>
      </c>
      <c r="AV2019" s="12"/>
      <c r="AW2019" s="12">
        <f ca="1">INDEX(I$11:I$6003,UsefulSeries!$I2012)</f>
        <v>2.4299404614223714E-2</v>
      </c>
      <c r="AX2019" s="12"/>
      <c r="AY2019" s="12"/>
      <c r="AZ2019" s="12">
        <f ca="1"/>
        <v>0.37374219606971198</v>
      </c>
      <c r="BA2019" s="12"/>
      <c r="BB2019" s="12">
        <f t="shared" ca="1" si="296"/>
        <v>0.37374219606971198</v>
      </c>
      <c r="BC2019" s="12"/>
      <c r="BD2019" s="38">
        <f ca="1"/>
        <v>2.2082612988135963E-2</v>
      </c>
    </row>
    <row r="2020" spans="1:56" x14ac:dyDescent="0.35">
      <c r="A2020" s="12"/>
      <c r="B2020" s="12"/>
      <c r="C2020" s="12"/>
      <c r="D2020" s="12"/>
      <c r="E2020" s="12"/>
      <c r="F2020" s="12"/>
      <c r="G2020" s="12"/>
      <c r="H2020" s="12"/>
      <c r="I2020" s="12"/>
      <c r="J2020" s="12"/>
      <c r="K2020" s="12"/>
      <c r="L2020" s="12"/>
      <c r="M2020" s="12"/>
      <c r="N2020" s="12"/>
      <c r="O2020" s="12"/>
      <c r="P2020" s="12"/>
      <c r="Q2020" s="12"/>
      <c r="R2020" s="12"/>
      <c r="S2020" s="12"/>
      <c r="T2020" s="12"/>
      <c r="U2020" s="12"/>
      <c r="V2020" s="12"/>
      <c r="W2020" s="12"/>
      <c r="X2020" s="12"/>
      <c r="Y2020" s="12"/>
      <c r="Z2020" s="12"/>
      <c r="AA2020" s="12"/>
      <c r="AB2020" s="12"/>
      <c r="AC2020" s="12"/>
      <c r="AD2020" s="12"/>
      <c r="AE2020" s="12">
        <f t="array" ref="AE2020:AJ2021">TRANSPOSE(AC2014:AD2019)</f>
        <v>-0.5833584690662913</v>
      </c>
      <c r="AF2020" s="12">
        <v>-0.5833584690662913</v>
      </c>
      <c r="AG2020" s="12">
        <v>5.870450432334607E-2</v>
      </c>
      <c r="AH2020" s="12">
        <v>0</v>
      </c>
      <c r="AI2020" s="12">
        <v>0.35793702661036264</v>
      </c>
      <c r="AJ2020" s="12">
        <v>0</v>
      </c>
      <c r="AK2020" s="12"/>
      <c r="AL2020" s="12"/>
      <c r="AM2020" s="12"/>
      <c r="AN2020" s="12">
        <f t="shared" si="297"/>
        <v>-0.5833584690662913</v>
      </c>
      <c r="AO2020" s="12">
        <f t="shared" si="298"/>
        <v>-0.5833584690662913</v>
      </c>
      <c r="AP2020" s="12">
        <f t="shared" si="299"/>
        <v>5.870450432334607E-2</v>
      </c>
      <c r="AQ2020" s="12">
        <f t="shared" si="300"/>
        <v>0</v>
      </c>
      <c r="AR2020" s="12">
        <f t="shared" si="301"/>
        <v>0.35793702661036264</v>
      </c>
      <c r="AS2020" s="12">
        <f t="shared" si="302"/>
        <v>0</v>
      </c>
      <c r="AT2020" s="12">
        <f t="shared" si="303"/>
        <v>0</v>
      </c>
      <c r="AU2020" s="12">
        <f t="shared" si="304"/>
        <v>0</v>
      </c>
      <c r="AV2020" s="12"/>
      <c r="AW2020" s="12"/>
      <c r="AX2020" s="12">
        <f>INDEX($N$6:$N$6003,UsefulSeries!$K2012)</f>
        <v>2.4386041945501091E-4</v>
      </c>
      <c r="AY2020" s="12"/>
      <c r="AZ2020" s="12"/>
      <c r="BA2020" s="12"/>
      <c r="BB2020" s="12">
        <f t="shared" si="296"/>
        <v>2.4386041945501091E-4</v>
      </c>
      <c r="BC2020" s="12"/>
      <c r="BD2020" s="38">
        <f ca="1"/>
        <v>4.2339156410399606E-2</v>
      </c>
    </row>
    <row r="2021" spans="1:56" x14ac:dyDescent="0.35">
      <c r="A2021" s="12"/>
      <c r="B2021" s="12"/>
      <c r="C2021" s="12"/>
      <c r="D2021" s="12"/>
      <c r="E2021" s="12"/>
      <c r="F2021" s="12"/>
      <c r="G2021" s="12"/>
      <c r="H2021" s="12"/>
      <c r="I2021" s="12"/>
      <c r="J2021" s="12"/>
      <c r="K2021" s="12"/>
      <c r="L2021" s="12"/>
      <c r="M2021" s="12"/>
      <c r="N2021" s="12"/>
      <c r="O2021" s="12"/>
      <c r="P2021" s="12"/>
      <c r="Q2021" s="12"/>
      <c r="R2021" s="12"/>
      <c r="S2021" s="12"/>
      <c r="T2021" s="12"/>
      <c r="U2021" s="12"/>
      <c r="V2021" s="12"/>
      <c r="W2021" s="12"/>
      <c r="X2021" s="12"/>
      <c r="Y2021" s="12"/>
      <c r="Z2021" s="12"/>
      <c r="AA2021" s="12"/>
      <c r="AB2021" s="12"/>
      <c r="AC2021" s="12"/>
      <c r="AD2021" s="12"/>
      <c r="AE2021" s="12">
        <v>0.5833584690662913</v>
      </c>
      <c r="AF2021" s="12">
        <v>0</v>
      </c>
      <c r="AG2021" s="12">
        <v>-5.870450432334607E-2</v>
      </c>
      <c r="AH2021" s="12">
        <v>-5.870450432334607E-2</v>
      </c>
      <c r="AI2021" s="12">
        <v>0</v>
      </c>
      <c r="AJ2021" s="12">
        <v>0.35793702661036264</v>
      </c>
      <c r="AK2021" s="12"/>
      <c r="AL2021" s="12"/>
      <c r="AM2021" s="12"/>
      <c r="AN2021" s="12">
        <f t="shared" si="297"/>
        <v>0.5833584690662913</v>
      </c>
      <c r="AO2021" s="12">
        <f t="shared" si="298"/>
        <v>0</v>
      </c>
      <c r="AP2021" s="12">
        <f t="shared" si="299"/>
        <v>-5.870450432334607E-2</v>
      </c>
      <c r="AQ2021" s="12">
        <f t="shared" si="300"/>
        <v>-5.870450432334607E-2</v>
      </c>
      <c r="AR2021" s="12">
        <f t="shared" si="301"/>
        <v>0</v>
      </c>
      <c r="AS2021" s="12">
        <f t="shared" si="302"/>
        <v>0.35793702661036264</v>
      </c>
      <c r="AT2021" s="12">
        <f t="shared" si="303"/>
        <v>0</v>
      </c>
      <c r="AU2021" s="12">
        <f t="shared" si="304"/>
        <v>0</v>
      </c>
      <c r="AV2021" s="12"/>
      <c r="AW2021" s="12"/>
      <c r="AX2021" s="12">
        <f>INDEX('Margin error adjustment'!N$7:N$6003,UsefulSeries!$K2012)</f>
        <v>-8.4416461365258155E-4</v>
      </c>
      <c r="AY2021" s="12"/>
      <c r="AZ2021" s="12"/>
      <c r="BA2021" s="12"/>
      <c r="BB2021" s="12">
        <f t="shared" si="296"/>
        <v>-8.4416461365258155E-4</v>
      </c>
      <c r="BC2021" s="12"/>
      <c r="BD2021" s="38">
        <f ca="1"/>
        <v>9.4280859497527431E-2</v>
      </c>
    </row>
    <row r="2022" spans="1:56" x14ac:dyDescent="0.35">
      <c r="A2022" s="12"/>
      <c r="B2022" s="12"/>
      <c r="C2022" s="12"/>
      <c r="D2022" s="12"/>
      <c r="E2022" s="12"/>
      <c r="F2022" s="12"/>
      <c r="G2022" s="12"/>
      <c r="H2022" s="12"/>
      <c r="I2022" s="12"/>
      <c r="J2022" s="12"/>
      <c r="K2022" s="12"/>
      <c r="L2022" s="12"/>
      <c r="M2022" s="12"/>
      <c r="N2022" s="12"/>
      <c r="O2022" s="12"/>
      <c r="P2022" s="12"/>
      <c r="Q2022" s="12"/>
      <c r="R2022" s="12"/>
      <c r="S2022" s="12"/>
      <c r="T2022" s="12"/>
      <c r="U2022" s="12"/>
      <c r="V2022" s="12"/>
      <c r="W2022" s="12">
        <f ca="1">INDEX(P$6:P$6003,UsefulSeries!$I2020)</f>
        <v>41.395687496890929</v>
      </c>
      <c r="X2022" s="12">
        <f ca="1">INDEX(Q$6:Q$6003,UsefulSeries!$I2020)</f>
        <v>0.59896551888436489</v>
      </c>
      <c r="Y2022" s="12">
        <f ca="1">INDEX(R$6:R$6003,UsefulSeries!$I2020)</f>
        <v>0</v>
      </c>
      <c r="Z2022" s="12">
        <f ca="1">INDEX(S$6:S$6003,UsefulSeries!$I2020)</f>
        <v>0</v>
      </c>
      <c r="AA2022" s="12">
        <f ca="1">INDEX(T$6:T$6003,UsefulSeries!$I2020)</f>
        <v>0</v>
      </c>
      <c r="AB2022" s="12">
        <f ca="1">INDEX(U$6:U$6003,UsefulSeries!$I2020)</f>
        <v>0</v>
      </c>
      <c r="AC2022" s="12">
        <f>INDEX( K$6:K$6003,UsefulSeries!$I2020)</f>
        <v>-0.58360232948574631</v>
      </c>
      <c r="AD2022" s="12">
        <f>INDEX(L$6:L$6003,UsefulSeries!$I2020)</f>
        <v>0.58360232948574631</v>
      </c>
      <c r="AE2022" s="12"/>
      <c r="AF2022" s="12"/>
      <c r="AG2022" s="12"/>
      <c r="AH2022" s="12"/>
      <c r="AI2022" s="12"/>
      <c r="AJ2022" s="12"/>
      <c r="AK2022" s="12"/>
      <c r="AL2022" s="12"/>
      <c r="AM2022" s="12"/>
      <c r="AN2022" s="12">
        <f t="shared" ca="1" si="297"/>
        <v>41.395687496890929</v>
      </c>
      <c r="AO2022" s="12">
        <f t="shared" ca="1" si="298"/>
        <v>0.59896551888436489</v>
      </c>
      <c r="AP2022" s="12">
        <f t="shared" ca="1" si="299"/>
        <v>0</v>
      </c>
      <c r="AQ2022" s="12">
        <f t="shared" ca="1" si="300"/>
        <v>0</v>
      </c>
      <c r="AR2022" s="12">
        <f t="shared" ca="1" si="301"/>
        <v>0</v>
      </c>
      <c r="AS2022" s="12">
        <f t="shared" ca="1" si="302"/>
        <v>0</v>
      </c>
      <c r="AT2022" s="12">
        <f t="shared" si="303"/>
        <v>-0.58360232948574631</v>
      </c>
      <c r="AU2022" s="12">
        <f t="shared" si="304"/>
        <v>0.58360232948574631</v>
      </c>
      <c r="AV2022" s="12"/>
      <c r="AW2022" s="12">
        <f ca="1">INDEX(I$6:I$6003,UsefulSeries!$I2020)</f>
        <v>1.4305127990439166E-2</v>
      </c>
      <c r="AX2022" s="12"/>
      <c r="AY2022" s="12"/>
      <c r="AZ2022" s="12">
        <f t="array" aca="1" ref="AZ2022:AZ2027" ca="1">MMULT(W2022:AB2027,AW2022:AW2027)</f>
        <v>0.59896551888436478</v>
      </c>
      <c r="BA2022" s="12"/>
      <c r="BB2022" s="12">
        <f t="shared" ca="1" si="296"/>
        <v>0.59896551888436478</v>
      </c>
      <c r="BC2022" s="12"/>
      <c r="BD2022" s="38">
        <f t="array" aca="1" ref="BD2022:BD2029" ca="1">MMULT(MINVERSE(AN2022:AU2029),BB2022:BB2029)</f>
        <v>1.3362650048345673E-2</v>
      </c>
    </row>
    <row r="2023" spans="1:56" x14ac:dyDescent="0.35">
      <c r="A2023" s="12"/>
      <c r="B2023" s="12"/>
      <c r="C2023" s="12"/>
      <c r="D2023" s="12"/>
      <c r="E2023" s="12"/>
      <c r="F2023" s="12"/>
      <c r="G2023" s="12"/>
      <c r="H2023" s="12"/>
      <c r="I2023" s="12"/>
      <c r="J2023" s="12"/>
      <c r="K2023" s="12"/>
      <c r="L2023" s="12"/>
      <c r="M2023" s="12"/>
      <c r="N2023" s="12"/>
      <c r="O2023" s="12"/>
      <c r="P2023" s="12"/>
      <c r="Q2023" s="12"/>
      <c r="R2023" s="12"/>
      <c r="S2023" s="12"/>
      <c r="T2023" s="12"/>
      <c r="U2023" s="12"/>
      <c r="V2023" s="12"/>
      <c r="W2023" s="12">
        <f ca="1">INDEX(P$7:P$6003,UsefulSeries!$I2020)</f>
        <v>0.59896551888436478</v>
      </c>
      <c r="X2023" s="12">
        <f ca="1">INDEX(Q$7:Q$6003,UsefulSeries!$I2020)</f>
        <v>52.043005427925024</v>
      </c>
      <c r="Y2023" s="12">
        <f ca="1">INDEX(R$7:R$6003,UsefulSeries!$I2020)</f>
        <v>0</v>
      </c>
      <c r="Z2023" s="12">
        <f ca="1">INDEX(S$7:S$6003,UsefulSeries!$I2020)</f>
        <v>0</v>
      </c>
      <c r="AA2023" s="12">
        <f ca="1">INDEX(T$7:T$6003,UsefulSeries!$I2020)</f>
        <v>0</v>
      </c>
      <c r="AB2023" s="12">
        <f ca="1">INDEX(U$7:U$6003,UsefulSeries!$I2020)</f>
        <v>0</v>
      </c>
      <c r="AC2023" s="12">
        <f>INDEX( K$7:K$6003,UsefulSeries!$I2020,1)</f>
        <v>-0.58360232948574631</v>
      </c>
      <c r="AD2023" s="12">
        <f>INDEX(L$7:L$6003,UsefulSeries!$I2020,1)</f>
        <v>0</v>
      </c>
      <c r="AE2023" s="12"/>
      <c r="AF2023" s="12"/>
      <c r="AG2023" s="12"/>
      <c r="AH2023" s="12"/>
      <c r="AI2023" s="12"/>
      <c r="AJ2023" s="12"/>
      <c r="AK2023" s="12"/>
      <c r="AL2023" s="12"/>
      <c r="AM2023" s="12"/>
      <c r="AN2023" s="12">
        <f t="shared" ca="1" si="297"/>
        <v>0.59896551888436478</v>
      </c>
      <c r="AO2023" s="12">
        <f t="shared" ca="1" si="298"/>
        <v>52.043005427925024</v>
      </c>
      <c r="AP2023" s="12">
        <f t="shared" ca="1" si="299"/>
        <v>0</v>
      </c>
      <c r="AQ2023" s="12">
        <f t="shared" ca="1" si="300"/>
        <v>0</v>
      </c>
      <c r="AR2023" s="12">
        <f t="shared" ca="1" si="301"/>
        <v>0</v>
      </c>
      <c r="AS2023" s="12">
        <f t="shared" ca="1" si="302"/>
        <v>0</v>
      </c>
      <c r="AT2023" s="12">
        <f t="shared" si="303"/>
        <v>-0.58360232948574631</v>
      </c>
      <c r="AU2023" s="12">
        <f t="shared" si="304"/>
        <v>0</v>
      </c>
      <c r="AV2023" s="12"/>
      <c r="AW2023" s="12">
        <f ca="1">INDEX(I$7:I$6003,UsefulSeries!$I2020)</f>
        <v>1.1344410946683552E-2</v>
      </c>
      <c r="AX2023" s="12"/>
      <c r="AY2023" s="12"/>
      <c r="AZ2023" s="12">
        <f ca="1"/>
        <v>0.59896551888436489</v>
      </c>
      <c r="BA2023" s="12"/>
      <c r="BB2023" s="12">
        <f t="shared" ca="1" si="296"/>
        <v>0.59896551888436489</v>
      </c>
      <c r="BC2023" s="12"/>
      <c r="BD2023" s="38">
        <f ca="1"/>
        <v>1.1387840514581238E-2</v>
      </c>
    </row>
    <row r="2024" spans="1:56" x14ac:dyDescent="0.35">
      <c r="A2024" s="12"/>
      <c r="B2024" s="12"/>
      <c r="C2024" s="12"/>
      <c r="D2024" s="12"/>
      <c r="E2024" s="12"/>
      <c r="F2024" s="12"/>
      <c r="G2024" s="12"/>
      <c r="H2024" s="12"/>
      <c r="I2024" s="12"/>
      <c r="J2024" s="12"/>
      <c r="K2024" s="12"/>
      <c r="L2024" s="12"/>
      <c r="M2024" s="12"/>
      <c r="N2024" s="12"/>
      <c r="O2024" s="12"/>
      <c r="P2024" s="12"/>
      <c r="Q2024" s="12"/>
      <c r="R2024" s="12"/>
      <c r="S2024" s="12"/>
      <c r="T2024" s="12"/>
      <c r="U2024" s="12"/>
      <c r="V2024" s="12"/>
      <c r="W2024" s="12">
        <f ca="1">INDEX(P$8:P$6003,UsefulSeries!$I2020)</f>
        <v>0</v>
      </c>
      <c r="X2024" s="12">
        <f ca="1">INDEX(Q$8:Q$6003,UsefulSeries!$I2020)</f>
        <v>0</v>
      </c>
      <c r="Y2024" s="12">
        <f ca="1">INDEX(R$8:R$6003,UsefulSeries!$I2020)</f>
        <v>0.48435005184809776</v>
      </c>
      <c r="Z2024" s="12">
        <f ca="1">INDEX(S$8:S$6003,UsefulSeries!$I2020)</f>
        <v>7.8895489079990333E-2</v>
      </c>
      <c r="AA2024" s="12">
        <f ca="1">INDEX(T$8:T$6003,UsefulSeries!$I2020)</f>
        <v>0</v>
      </c>
      <c r="AB2024" s="12">
        <f ca="1">INDEX(U$8:U$6003,UsefulSeries!$I2020)</f>
        <v>0</v>
      </c>
      <c r="AC2024" s="12">
        <f>INDEX( K$8:K$6003,UsefulSeries!$I2020)</f>
        <v>5.7860339709693488E-2</v>
      </c>
      <c r="AD2024" s="12">
        <f>INDEX(L$8:L$6003,UsefulSeries!$I2020)</f>
        <v>-5.7860339709693488E-2</v>
      </c>
      <c r="AE2024" s="12"/>
      <c r="AF2024" s="12"/>
      <c r="AG2024" s="12"/>
      <c r="AH2024" s="12"/>
      <c r="AI2024" s="12"/>
      <c r="AJ2024" s="12"/>
      <c r="AK2024" s="12"/>
      <c r="AL2024" s="12"/>
      <c r="AM2024" s="12"/>
      <c r="AN2024" s="12">
        <f t="shared" ca="1" si="297"/>
        <v>0</v>
      </c>
      <c r="AO2024" s="12">
        <f t="shared" ca="1" si="298"/>
        <v>0</v>
      </c>
      <c r="AP2024" s="12">
        <f t="shared" ca="1" si="299"/>
        <v>0.48435005184809776</v>
      </c>
      <c r="AQ2024" s="12">
        <f t="shared" ca="1" si="300"/>
        <v>7.8895489079990333E-2</v>
      </c>
      <c r="AR2024" s="12">
        <f t="shared" ca="1" si="301"/>
        <v>0</v>
      </c>
      <c r="AS2024" s="12">
        <f t="shared" ca="1" si="302"/>
        <v>0</v>
      </c>
      <c r="AT2024" s="12">
        <f t="shared" si="303"/>
        <v>5.7860339709693488E-2</v>
      </c>
      <c r="AU2024" s="12">
        <f t="shared" si="304"/>
        <v>-5.7860339709693488E-2</v>
      </c>
      <c r="AV2024" s="12"/>
      <c r="AW2024" s="12">
        <f ca="1">INDEX(I$8:I$6003,UsefulSeries!$I2020)</f>
        <v>0.14270486762973164</v>
      </c>
      <c r="AX2024" s="12"/>
      <c r="AY2024" s="12"/>
      <c r="AZ2024" s="12">
        <f ca="1"/>
        <v>7.8895489079990333E-2</v>
      </c>
      <c r="BA2024" s="12"/>
      <c r="BB2024" s="12">
        <f t="shared" ca="1" si="296"/>
        <v>7.8895489079990333E-2</v>
      </c>
      <c r="BC2024" s="12"/>
      <c r="BD2024" s="38">
        <f ca="1"/>
        <v>0.14964525876072207</v>
      </c>
    </row>
    <row r="2025" spans="1:56" x14ac:dyDescent="0.35">
      <c r="A2025" s="12"/>
      <c r="B2025" s="12"/>
      <c r="C2025" s="12"/>
      <c r="D2025" s="12"/>
      <c r="E2025" s="12"/>
      <c r="F2025" s="12"/>
      <c r="G2025" s="12"/>
      <c r="H2025" s="12"/>
      <c r="I2025" s="12"/>
      <c r="J2025" s="12"/>
      <c r="K2025" s="12"/>
      <c r="L2025" s="12"/>
      <c r="M2025" s="12"/>
      <c r="N2025" s="12"/>
      <c r="O2025" s="12"/>
      <c r="P2025" s="12"/>
      <c r="Q2025" s="12"/>
      <c r="R2025" s="12"/>
      <c r="S2025" s="12"/>
      <c r="T2025" s="12"/>
      <c r="U2025" s="12"/>
      <c r="V2025" s="12"/>
      <c r="W2025" s="12">
        <f ca="1">INDEX(P$9:P$6003,UsefulSeries!$I2020)</f>
        <v>0</v>
      </c>
      <c r="X2025" s="12">
        <f ca="1">INDEX(Q$9:Q$6003,UsefulSeries!$I2020)</f>
        <v>0</v>
      </c>
      <c r="Y2025" s="12">
        <f ca="1">INDEX(R$9:R$6003,UsefulSeries!$I2020)</f>
        <v>7.8895489079990319E-2</v>
      </c>
      <c r="Z2025" s="12">
        <f ca="1">INDEX(S$9:S$6003,UsefulSeries!$I2020)</f>
        <v>0.54582908268626773</v>
      </c>
      <c r="AA2025" s="12">
        <f ca="1">INDEX(T$9:T$6003,UsefulSeries!$I2020)</f>
        <v>0</v>
      </c>
      <c r="AB2025" s="12">
        <f ca="1">INDEX(U$9:U$6003,UsefulSeries!$I2020)</f>
        <v>0</v>
      </c>
      <c r="AC2025" s="12">
        <f>INDEX( K$9:K$6003,UsefulSeries!$I2020)</f>
        <v>0</v>
      </c>
      <c r="AD2025" s="12">
        <f>INDEX(L$9:L$6003,UsefulSeries!$I2020)</f>
        <v>-5.7860339709693488E-2</v>
      </c>
      <c r="AE2025" s="12"/>
      <c r="AF2025" s="12"/>
      <c r="AG2025" s="12"/>
      <c r="AH2025" s="12"/>
      <c r="AI2025" s="12"/>
      <c r="AJ2025" s="12"/>
      <c r="AK2025" s="12"/>
      <c r="AL2025" s="12"/>
      <c r="AM2025" s="12"/>
      <c r="AN2025" s="12">
        <f t="shared" ca="1" si="297"/>
        <v>0</v>
      </c>
      <c r="AO2025" s="12">
        <f t="shared" ca="1" si="298"/>
        <v>0</v>
      </c>
      <c r="AP2025" s="12">
        <f t="shared" ca="1" si="299"/>
        <v>7.8895489079990319E-2</v>
      </c>
      <c r="AQ2025" s="12">
        <f t="shared" ca="1" si="300"/>
        <v>0.54582908268626773</v>
      </c>
      <c r="AR2025" s="12">
        <f t="shared" ca="1" si="301"/>
        <v>0</v>
      </c>
      <c r="AS2025" s="12">
        <f t="shared" ca="1" si="302"/>
        <v>0</v>
      </c>
      <c r="AT2025" s="12">
        <f t="shared" si="303"/>
        <v>0</v>
      </c>
      <c r="AU2025" s="12">
        <f t="shared" si="304"/>
        <v>-5.7860339709693488E-2</v>
      </c>
      <c r="AV2025" s="12"/>
      <c r="AW2025" s="12">
        <f ca="1">INDEX(I$9:I$6003,UsefulSeries!$I2020)</f>
        <v>0.12391556423006447</v>
      </c>
      <c r="AX2025" s="12"/>
      <c r="AY2025" s="12"/>
      <c r="AZ2025" s="12">
        <f ca="1"/>
        <v>7.8895489079990347E-2</v>
      </c>
      <c r="BA2025" s="12"/>
      <c r="BB2025" s="12">
        <f t="shared" ca="1" si="296"/>
        <v>7.8895489079990347E-2</v>
      </c>
      <c r="BC2025" s="12"/>
      <c r="BD2025" s="38">
        <f ca="1"/>
        <v>0.13030219000665236</v>
      </c>
    </row>
    <row r="2026" spans="1:56" x14ac:dyDescent="0.35">
      <c r="A2026" s="12"/>
      <c r="B2026" s="12"/>
      <c r="C2026" s="12"/>
      <c r="D2026" s="12"/>
      <c r="E2026" s="12"/>
      <c r="F2026" s="12"/>
      <c r="G2026" s="12"/>
      <c r="H2026" s="12"/>
      <c r="I2026" s="12"/>
      <c r="J2026" s="12"/>
      <c r="K2026" s="12"/>
      <c r="L2026" s="12"/>
      <c r="M2026" s="12"/>
      <c r="N2026" s="12"/>
      <c r="O2026" s="12"/>
      <c r="P2026" s="12"/>
      <c r="Q2026" s="12"/>
      <c r="R2026" s="12"/>
      <c r="S2026" s="12"/>
      <c r="T2026" s="12"/>
      <c r="U2026" s="12"/>
      <c r="V2026" s="12"/>
      <c r="W2026" s="12">
        <f ca="1">INDEX(P$10:P$6003,UsefulSeries!$I2020)</f>
        <v>0</v>
      </c>
      <c r="X2026" s="12">
        <f ca="1">INDEX(Q$10:Q$6003,UsefulSeries!$I2020)</f>
        <v>0</v>
      </c>
      <c r="Y2026" s="12">
        <f ca="1">INDEX(R$10:R$6003,UsefulSeries!$I2020)</f>
        <v>0</v>
      </c>
      <c r="Z2026" s="12">
        <f ca="1">INDEX(S$10:S$6003,UsefulSeries!$I2020)</f>
        <v>0</v>
      </c>
      <c r="AA2026" s="12">
        <f ca="1">INDEX(T$10:T$6003,UsefulSeries!$I2020)</f>
        <v>20.281936845020109</v>
      </c>
      <c r="AB2026" s="12">
        <f ca="1">INDEX(U$10:U$6003,UsefulSeries!$I2020)</f>
        <v>0.37425578274182453</v>
      </c>
      <c r="AC2026" s="12">
        <f>INDEX( K$10:K$6003,UsefulSeries!$I2020)</f>
        <v>0.35853733080456018</v>
      </c>
      <c r="AD2026" s="12">
        <f>INDEX(L$10:L$6003,UsefulSeries!$I2020)</f>
        <v>0</v>
      </c>
      <c r="AE2026" s="12"/>
      <c r="AF2026" s="12"/>
      <c r="AG2026" s="12"/>
      <c r="AH2026" s="12"/>
      <c r="AI2026" s="12"/>
      <c r="AJ2026" s="12"/>
      <c r="AK2026" s="12"/>
      <c r="AL2026" s="12"/>
      <c r="AM2026" s="12"/>
      <c r="AN2026" s="12">
        <f t="shared" ca="1" si="297"/>
        <v>0</v>
      </c>
      <c r="AO2026" s="12">
        <f t="shared" ca="1" si="298"/>
        <v>0</v>
      </c>
      <c r="AP2026" s="12">
        <f t="shared" ca="1" si="299"/>
        <v>0</v>
      </c>
      <c r="AQ2026" s="12">
        <f t="shared" ca="1" si="300"/>
        <v>0</v>
      </c>
      <c r="AR2026" s="12">
        <f t="shared" ca="1" si="301"/>
        <v>20.281936845020109</v>
      </c>
      <c r="AS2026" s="12">
        <f t="shared" ca="1" si="302"/>
        <v>0.37425578274182453</v>
      </c>
      <c r="AT2026" s="12">
        <f t="shared" si="303"/>
        <v>0.35853733080456018</v>
      </c>
      <c r="AU2026" s="12">
        <f t="shared" si="304"/>
        <v>0</v>
      </c>
      <c r="AV2026" s="12"/>
      <c r="AW2026" s="12">
        <f ca="1">INDEX(I$10:I$6003,UsefulSeries!$I2020)</f>
        <v>1.8009999742457615E-2</v>
      </c>
      <c r="AX2026" s="12"/>
      <c r="AY2026" s="12"/>
      <c r="AZ2026" s="12">
        <f ca="1"/>
        <v>0.37425578274182447</v>
      </c>
      <c r="BA2026" s="12"/>
      <c r="BB2026" s="12">
        <f t="shared" ca="1" si="296"/>
        <v>0.37425578274182447</v>
      </c>
      <c r="BC2026" s="12"/>
      <c r="BD2026" s="38">
        <f ca="1"/>
        <v>1.7988731869381828E-2</v>
      </c>
    </row>
    <row r="2027" spans="1:56" x14ac:dyDescent="0.35">
      <c r="A2027" s="12"/>
      <c r="B2027" s="12"/>
      <c r="C2027" s="12"/>
      <c r="D2027" s="12"/>
      <c r="E2027" s="12"/>
      <c r="F2027" s="12"/>
      <c r="G2027" s="12"/>
      <c r="H2027" s="12"/>
      <c r="I2027" s="12"/>
      <c r="J2027" s="12"/>
      <c r="K2027" s="12"/>
      <c r="L2027" s="12"/>
      <c r="M2027" s="12"/>
      <c r="N2027" s="12"/>
      <c r="O2027" s="12"/>
      <c r="P2027" s="12"/>
      <c r="Q2027" s="12"/>
      <c r="R2027" s="12"/>
      <c r="S2027" s="12"/>
      <c r="T2027" s="12"/>
      <c r="U2027" s="12"/>
      <c r="V2027" s="12"/>
      <c r="W2027" s="12">
        <f ca="1">INDEX(P$11:P$6003,UsefulSeries!$I2020)</f>
        <v>0</v>
      </c>
      <c r="X2027" s="12">
        <f ca="1">INDEX(Q$11:Q$6003,UsefulSeries!$I2020)</f>
        <v>0</v>
      </c>
      <c r="Y2027" s="12">
        <f ca="1">INDEX(R$11:R$6003,UsefulSeries!$I2020)</f>
        <v>0</v>
      </c>
      <c r="Z2027" s="12">
        <f ca="1">INDEX(S$11:S$6003,UsefulSeries!$I2020)</f>
        <v>0</v>
      </c>
      <c r="AA2027" s="12">
        <f ca="1">INDEX(T$11:T$6003,UsefulSeries!$I2020)</f>
        <v>0.37425578274182453</v>
      </c>
      <c r="AB2027" s="12">
        <f ca="1">INDEX(U$11:U$6003,UsefulSeries!$I2020)</f>
        <v>15.320022579446031</v>
      </c>
      <c r="AC2027" s="12">
        <f>INDEX( K$11:K$6003,UsefulSeries!$I2020)</f>
        <v>0</v>
      </c>
      <c r="AD2027" s="12">
        <f>INDEX(L$11:L$6003,UsefulSeries!$I2020)</f>
        <v>0.35853733080456018</v>
      </c>
      <c r="AE2027" s="12"/>
      <c r="AF2027" s="12"/>
      <c r="AG2027" s="12"/>
      <c r="AH2027" s="12"/>
      <c r="AI2027" s="12"/>
      <c r="AJ2027" s="12"/>
      <c r="AK2027" s="12"/>
      <c r="AL2027" s="12"/>
      <c r="AM2027" s="12"/>
      <c r="AN2027" s="12">
        <f t="shared" ca="1" si="297"/>
        <v>0</v>
      </c>
      <c r="AO2027" s="12">
        <f t="shared" ca="1" si="298"/>
        <v>0</v>
      </c>
      <c r="AP2027" s="12">
        <f t="shared" ca="1" si="299"/>
        <v>0</v>
      </c>
      <c r="AQ2027" s="12">
        <f t="shared" ca="1" si="300"/>
        <v>0</v>
      </c>
      <c r="AR2027" s="12">
        <f t="shared" ca="1" si="301"/>
        <v>0.37425578274182453</v>
      </c>
      <c r="AS2027" s="12">
        <f t="shared" ca="1" si="302"/>
        <v>15.320022579446031</v>
      </c>
      <c r="AT2027" s="12">
        <f t="shared" si="303"/>
        <v>0</v>
      </c>
      <c r="AU2027" s="12">
        <f t="shared" si="304"/>
        <v>0.35853733080456018</v>
      </c>
      <c r="AV2027" s="12"/>
      <c r="AW2027" s="12">
        <f ca="1">INDEX(I$11:I$6003,UsefulSeries!$I2020)</f>
        <v>2.3989222880396059E-2</v>
      </c>
      <c r="AX2027" s="12"/>
      <c r="AY2027" s="12"/>
      <c r="AZ2027" s="12">
        <f ca="1"/>
        <v>0.37425578274182447</v>
      </c>
      <c r="BA2027" s="12"/>
      <c r="BB2027" s="12">
        <f t="shared" ca="1" si="296"/>
        <v>0.37425578274182447</v>
      </c>
      <c r="BC2027" s="12"/>
      <c r="BD2027" s="38">
        <f ca="1"/>
        <v>2.2358254859361788E-2</v>
      </c>
    </row>
    <row r="2028" spans="1:56" x14ac:dyDescent="0.35">
      <c r="A2028" s="12"/>
      <c r="B2028" s="12"/>
      <c r="C2028" s="12"/>
      <c r="D2028" s="12"/>
      <c r="E2028" s="12"/>
      <c r="F2028" s="12"/>
      <c r="G2028" s="12"/>
      <c r="H2028" s="12"/>
      <c r="I2028" s="12"/>
      <c r="J2028" s="12"/>
      <c r="K2028" s="12"/>
      <c r="L2028" s="12"/>
      <c r="M2028" s="12"/>
      <c r="N2028" s="12"/>
      <c r="O2028" s="12"/>
      <c r="P2028" s="12"/>
      <c r="Q2028" s="12"/>
      <c r="R2028" s="12"/>
      <c r="S2028" s="12"/>
      <c r="T2028" s="12"/>
      <c r="U2028" s="12"/>
      <c r="V2028" s="12"/>
      <c r="W2028" s="12"/>
      <c r="X2028" s="12"/>
      <c r="Y2028" s="12"/>
      <c r="Z2028" s="12"/>
      <c r="AA2028" s="12"/>
      <c r="AB2028" s="12"/>
      <c r="AC2028" s="12"/>
      <c r="AD2028" s="12"/>
      <c r="AE2028" s="12">
        <f t="array" ref="AE2028:AJ2029">TRANSPOSE(AC2022:AD2027)</f>
        <v>-0.58360232948574631</v>
      </c>
      <c r="AF2028" s="12">
        <v>-0.58360232948574631</v>
      </c>
      <c r="AG2028" s="12">
        <v>5.7860339709693488E-2</v>
      </c>
      <c r="AH2028" s="12">
        <v>0</v>
      </c>
      <c r="AI2028" s="12">
        <v>0.35853733080456018</v>
      </c>
      <c r="AJ2028" s="12">
        <v>0</v>
      </c>
      <c r="AK2028" s="12"/>
      <c r="AL2028" s="12"/>
      <c r="AM2028" s="12"/>
      <c r="AN2028" s="12">
        <f t="shared" si="297"/>
        <v>-0.58360232948574631</v>
      </c>
      <c r="AO2028" s="12">
        <f t="shared" si="298"/>
        <v>-0.58360232948574631</v>
      </c>
      <c r="AP2028" s="12">
        <f t="shared" si="299"/>
        <v>5.7860339709693488E-2</v>
      </c>
      <c r="AQ2028" s="12">
        <f t="shared" si="300"/>
        <v>0</v>
      </c>
      <c r="AR2028" s="12">
        <f t="shared" si="301"/>
        <v>0.35853733080456018</v>
      </c>
      <c r="AS2028" s="12">
        <f t="shared" si="302"/>
        <v>0</v>
      </c>
      <c r="AT2028" s="12">
        <f t="shared" si="303"/>
        <v>0</v>
      </c>
      <c r="AU2028" s="12">
        <f t="shared" si="304"/>
        <v>0</v>
      </c>
      <c r="AV2028" s="12"/>
      <c r="AW2028" s="12"/>
      <c r="AX2028" s="12">
        <f>INDEX($N$6:$N$6003,UsefulSeries!$K2020)</f>
        <v>6.6371346840832235E-4</v>
      </c>
      <c r="AY2028" s="12"/>
      <c r="AZ2028" s="12"/>
      <c r="BA2028" s="12"/>
      <c r="BB2028" s="12">
        <f t="shared" si="296"/>
        <v>6.6371346840832235E-4</v>
      </c>
      <c r="BC2028" s="12"/>
      <c r="BD2028" s="38">
        <f ca="1"/>
        <v>2.9055631935238219E-3</v>
      </c>
    </row>
    <row r="2029" spans="1:56" x14ac:dyDescent="0.35">
      <c r="A2029" s="12"/>
      <c r="B2029" s="12"/>
      <c r="C2029" s="12"/>
      <c r="D2029" s="12"/>
      <c r="E2029" s="12"/>
      <c r="F2029" s="12"/>
      <c r="G2029" s="12"/>
      <c r="H2029" s="12"/>
      <c r="I2029" s="12"/>
      <c r="J2029" s="12"/>
      <c r="K2029" s="12"/>
      <c r="L2029" s="12"/>
      <c r="M2029" s="12"/>
      <c r="N2029" s="12"/>
      <c r="O2029" s="12"/>
      <c r="P2029" s="12"/>
      <c r="Q2029" s="12"/>
      <c r="R2029" s="12"/>
      <c r="S2029" s="12"/>
      <c r="T2029" s="12"/>
      <c r="U2029" s="12"/>
      <c r="V2029" s="12"/>
      <c r="W2029" s="12"/>
      <c r="X2029" s="12"/>
      <c r="Y2029" s="12"/>
      <c r="Z2029" s="12"/>
      <c r="AA2029" s="12"/>
      <c r="AB2029" s="12"/>
      <c r="AC2029" s="12"/>
      <c r="AD2029" s="12"/>
      <c r="AE2029" s="12">
        <v>0.58360232948574631</v>
      </c>
      <c r="AF2029" s="12">
        <v>0</v>
      </c>
      <c r="AG2029" s="12">
        <v>-5.7860339709693488E-2</v>
      </c>
      <c r="AH2029" s="12">
        <v>-5.7860339709693488E-2</v>
      </c>
      <c r="AI2029" s="12">
        <v>0</v>
      </c>
      <c r="AJ2029" s="12">
        <v>0.35853733080456018</v>
      </c>
      <c r="AK2029" s="12"/>
      <c r="AL2029" s="12"/>
      <c r="AM2029" s="12"/>
      <c r="AN2029" s="12">
        <f t="shared" si="297"/>
        <v>0.58360232948574631</v>
      </c>
      <c r="AO2029" s="12">
        <f t="shared" si="298"/>
        <v>0</v>
      </c>
      <c r="AP2029" s="12">
        <f t="shared" si="299"/>
        <v>-5.7860339709693488E-2</v>
      </c>
      <c r="AQ2029" s="12">
        <f t="shared" si="300"/>
        <v>-5.7860339709693488E-2</v>
      </c>
      <c r="AR2029" s="12">
        <f t="shared" si="301"/>
        <v>0</v>
      </c>
      <c r="AS2029" s="12">
        <f t="shared" si="302"/>
        <v>0.35853733080456018</v>
      </c>
      <c r="AT2029" s="12">
        <f t="shared" si="303"/>
        <v>0</v>
      </c>
      <c r="AU2029" s="12">
        <f t="shared" si="304"/>
        <v>0</v>
      </c>
      <c r="AV2029" s="12"/>
      <c r="AW2029" s="12"/>
      <c r="AX2029" s="12">
        <f>INDEX('Margin error adjustment'!N$7:N$6003,UsefulSeries!$K2020)</f>
        <v>-3.8311177150127801E-4</v>
      </c>
      <c r="AY2029" s="12"/>
      <c r="AZ2029" s="12"/>
      <c r="BA2029" s="12"/>
      <c r="BB2029" s="12">
        <f t="shared" si="296"/>
        <v>-3.8311177150127801E-4</v>
      </c>
      <c r="BC2029" s="12"/>
      <c r="BD2029" s="38">
        <f ca="1"/>
        <v>6.9712201173018754E-2</v>
      </c>
    </row>
    <row r="2030" spans="1:56" x14ac:dyDescent="0.35">
      <c r="A2030" s="12"/>
      <c r="B2030" s="12"/>
      <c r="C2030" s="12"/>
      <c r="D2030" s="12"/>
      <c r="E2030" s="12"/>
      <c r="F2030" s="12"/>
      <c r="G2030" s="12"/>
      <c r="H2030" s="12"/>
      <c r="I2030" s="12"/>
      <c r="J2030" s="12"/>
      <c r="K2030" s="12"/>
      <c r="L2030" s="12"/>
      <c r="M2030" s="12"/>
      <c r="N2030" s="12"/>
      <c r="O2030" s="12"/>
      <c r="P2030" s="12"/>
      <c r="Q2030" s="12"/>
      <c r="R2030" s="12"/>
      <c r="S2030" s="12"/>
      <c r="T2030" s="12"/>
      <c r="U2030" s="12"/>
      <c r="V2030" s="12"/>
      <c r="W2030" s="12">
        <f ca="1">INDEX(P$6:P$6003,UsefulSeries!$I2028)</f>
        <v>41.453626369687271</v>
      </c>
      <c r="X2030" s="12">
        <f ca="1">INDEX(Q$6:Q$6003,UsefulSeries!$I2028)</f>
        <v>0.60014669824312139</v>
      </c>
      <c r="Y2030" s="12">
        <f ca="1">INDEX(R$6:R$6003,UsefulSeries!$I2028)</f>
        <v>0</v>
      </c>
      <c r="Z2030" s="12">
        <f ca="1">INDEX(S$6:S$6003,UsefulSeries!$I2028)</f>
        <v>0</v>
      </c>
      <c r="AA2030" s="12">
        <f ca="1">INDEX(T$6:T$6003,UsefulSeries!$I2028)</f>
        <v>0</v>
      </c>
      <c r="AB2030" s="12">
        <f ca="1">INDEX(U$6:U$6003,UsefulSeries!$I2028)</f>
        <v>0</v>
      </c>
      <c r="AC2030" s="12">
        <f>INDEX( K$6:K$6003,UsefulSeries!$I2028)</f>
        <v>-0.58426604295415463</v>
      </c>
      <c r="AD2030" s="12">
        <f>INDEX(L$6:L$6003,UsefulSeries!$I2028)</f>
        <v>0.58426604295415463</v>
      </c>
      <c r="AE2030" s="12"/>
      <c r="AF2030" s="12"/>
      <c r="AG2030" s="12"/>
      <c r="AH2030" s="12"/>
      <c r="AI2030" s="12"/>
      <c r="AJ2030" s="12"/>
      <c r="AK2030" s="12"/>
      <c r="AL2030" s="12"/>
      <c r="AM2030" s="12"/>
      <c r="AN2030" s="12">
        <f t="shared" ca="1" si="297"/>
        <v>41.453626369687271</v>
      </c>
      <c r="AO2030" s="12">
        <f t="shared" ca="1" si="298"/>
        <v>0.60014669824312139</v>
      </c>
      <c r="AP2030" s="12">
        <f t="shared" ca="1" si="299"/>
        <v>0</v>
      </c>
      <c r="AQ2030" s="12">
        <f t="shared" ca="1" si="300"/>
        <v>0</v>
      </c>
      <c r="AR2030" s="12">
        <f t="shared" ca="1" si="301"/>
        <v>0</v>
      </c>
      <c r="AS2030" s="12">
        <f t="shared" ca="1" si="302"/>
        <v>0</v>
      </c>
      <c r="AT2030" s="12">
        <f t="shared" si="303"/>
        <v>-0.58426604295415463</v>
      </c>
      <c r="AU2030" s="12">
        <f t="shared" si="304"/>
        <v>0.58426604295415463</v>
      </c>
      <c r="AV2030" s="12"/>
      <c r="AW2030" s="12">
        <f ca="1">INDEX(I$6:I$6003,UsefulSeries!$I2028)</f>
        <v>1.4301500084031913E-2</v>
      </c>
      <c r="AX2030" s="12"/>
      <c r="AY2030" s="12"/>
      <c r="AZ2030" s="12">
        <f t="array" aca="1" ref="AZ2030:AZ2035" ca="1">MMULT(W2030:AB2035,AW2030:AW2035)</f>
        <v>0.6001466982431215</v>
      </c>
      <c r="BA2030" s="12"/>
      <c r="BB2030" s="12">
        <f t="shared" ca="1" si="296"/>
        <v>0.6001466982431215</v>
      </c>
      <c r="BC2030" s="12"/>
      <c r="BD2030" s="38">
        <f t="array" aca="1" ref="BD2030:BD2037" ca="1">MMULT(MINVERSE(AN2030:AU2037),BB2030:BB2037)</f>
        <v>1.3788791451778947E-2</v>
      </c>
    </row>
    <row r="2031" spans="1:56" x14ac:dyDescent="0.35">
      <c r="A2031" s="12"/>
      <c r="B2031" s="12"/>
      <c r="C2031" s="12"/>
      <c r="D2031" s="12"/>
      <c r="E2031" s="12"/>
      <c r="F2031" s="12"/>
      <c r="G2031" s="12"/>
      <c r="H2031" s="12"/>
      <c r="I2031" s="12"/>
      <c r="J2031" s="12"/>
      <c r="K2031" s="12"/>
      <c r="L2031" s="12"/>
      <c r="M2031" s="12"/>
      <c r="N2031" s="12"/>
      <c r="O2031" s="12"/>
      <c r="P2031" s="12"/>
      <c r="Q2031" s="12"/>
      <c r="R2031" s="12"/>
      <c r="S2031" s="12"/>
      <c r="T2031" s="12"/>
      <c r="U2031" s="12"/>
      <c r="V2031" s="12"/>
      <c r="W2031" s="12">
        <f ca="1">INDEX(P$7:P$6003,UsefulSeries!$I2028)</f>
        <v>0.60014669824312139</v>
      </c>
      <c r="X2031" s="12">
        <f ca="1">INDEX(Q$7:Q$6003,UsefulSeries!$I2028)</f>
        <v>48.649174673894642</v>
      </c>
      <c r="Y2031" s="12">
        <f ca="1">INDEX(R$7:R$6003,UsefulSeries!$I2028)</f>
        <v>0</v>
      </c>
      <c r="Z2031" s="12">
        <f ca="1">INDEX(S$7:S$6003,UsefulSeries!$I2028)</f>
        <v>0</v>
      </c>
      <c r="AA2031" s="12">
        <f ca="1">INDEX(T$7:T$6003,UsefulSeries!$I2028)</f>
        <v>0</v>
      </c>
      <c r="AB2031" s="12">
        <f ca="1">INDEX(U$7:U$6003,UsefulSeries!$I2028)</f>
        <v>0</v>
      </c>
      <c r="AC2031" s="12">
        <f>INDEX( K$7:K$6003,UsefulSeries!$I2028,1)</f>
        <v>-0.58426604295415463</v>
      </c>
      <c r="AD2031" s="12">
        <f>INDEX(L$7:L$6003,UsefulSeries!$I2028,1)</f>
        <v>0</v>
      </c>
      <c r="AE2031" s="12"/>
      <c r="AF2031" s="12"/>
      <c r="AG2031" s="12"/>
      <c r="AH2031" s="12"/>
      <c r="AI2031" s="12"/>
      <c r="AJ2031" s="12"/>
      <c r="AK2031" s="12"/>
      <c r="AL2031" s="12"/>
      <c r="AM2031" s="12"/>
      <c r="AN2031" s="12">
        <f t="shared" ca="1" si="297"/>
        <v>0.60014669824312139</v>
      </c>
      <c r="AO2031" s="12">
        <f t="shared" ca="1" si="298"/>
        <v>48.649174673894642</v>
      </c>
      <c r="AP2031" s="12">
        <f t="shared" ca="1" si="299"/>
        <v>0</v>
      </c>
      <c r="AQ2031" s="12">
        <f t="shared" ca="1" si="300"/>
        <v>0</v>
      </c>
      <c r="AR2031" s="12">
        <f t="shared" ca="1" si="301"/>
        <v>0</v>
      </c>
      <c r="AS2031" s="12">
        <f t="shared" ca="1" si="302"/>
        <v>0</v>
      </c>
      <c r="AT2031" s="12">
        <f t="shared" si="303"/>
        <v>-0.58426604295415463</v>
      </c>
      <c r="AU2031" s="12">
        <f t="shared" si="304"/>
        <v>0</v>
      </c>
      <c r="AV2031" s="12"/>
      <c r="AW2031" s="12">
        <f ca="1">INDEX(I$7:I$6003,UsefulSeries!$I2028)</f>
        <v>1.2159789023208273E-2</v>
      </c>
      <c r="AX2031" s="12"/>
      <c r="AY2031" s="12"/>
      <c r="AZ2031" s="12">
        <f ca="1"/>
        <v>0.60014669824312139</v>
      </c>
      <c r="BA2031" s="12"/>
      <c r="BB2031" s="12">
        <f t="shared" ca="1" si="296"/>
        <v>0.60014669824312139</v>
      </c>
      <c r="BC2031" s="12"/>
      <c r="BD2031" s="38">
        <f ca="1"/>
        <v>1.2214012783784258E-2</v>
      </c>
    </row>
    <row r="2032" spans="1:56" x14ac:dyDescent="0.35">
      <c r="A2032" s="12"/>
      <c r="B2032" s="12"/>
      <c r="C2032" s="12"/>
      <c r="D2032" s="12"/>
      <c r="E2032" s="12"/>
      <c r="F2032" s="12"/>
      <c r="G2032" s="12"/>
      <c r="H2032" s="12"/>
      <c r="I2032" s="12"/>
      <c r="J2032" s="12"/>
      <c r="K2032" s="12"/>
      <c r="L2032" s="12"/>
      <c r="M2032" s="12"/>
      <c r="N2032" s="12"/>
      <c r="O2032" s="12"/>
      <c r="P2032" s="12"/>
      <c r="Q2032" s="12"/>
      <c r="R2032" s="12"/>
      <c r="S2032" s="12"/>
      <c r="T2032" s="12"/>
      <c r="U2032" s="12"/>
      <c r="V2032" s="12"/>
      <c r="W2032" s="12">
        <f ca="1">INDEX(P$8:P$6003,UsefulSeries!$I2028)</f>
        <v>0</v>
      </c>
      <c r="X2032" s="12">
        <f ca="1">INDEX(Q$8:Q$6003,UsefulSeries!$I2028)</f>
        <v>0</v>
      </c>
      <c r="Y2032" s="12">
        <f ca="1">INDEX(R$8:R$6003,UsefulSeries!$I2028)</f>
        <v>0.47930566879234565</v>
      </c>
      <c r="Z2032" s="12">
        <f ca="1">INDEX(S$8:S$6003,UsefulSeries!$I2028)</f>
        <v>7.8547355535644472E-2</v>
      </c>
      <c r="AA2032" s="12">
        <f ca="1">INDEX(T$8:T$6003,UsefulSeries!$I2028)</f>
        <v>0</v>
      </c>
      <c r="AB2032" s="12">
        <f ca="1">INDEX(U$8:U$6003,UsefulSeries!$I2028)</f>
        <v>0</v>
      </c>
      <c r="AC2032" s="12">
        <f>INDEX( K$8:K$6003,UsefulSeries!$I2028)</f>
        <v>5.747722793819221E-2</v>
      </c>
      <c r="AD2032" s="12">
        <f>INDEX(L$8:L$6003,UsefulSeries!$I2028)</f>
        <v>-5.747722793819221E-2</v>
      </c>
      <c r="AE2032" s="12"/>
      <c r="AF2032" s="12"/>
      <c r="AG2032" s="12"/>
      <c r="AH2032" s="12"/>
      <c r="AI2032" s="12"/>
      <c r="AJ2032" s="12"/>
      <c r="AK2032" s="12"/>
      <c r="AL2032" s="12"/>
      <c r="AM2032" s="12"/>
      <c r="AN2032" s="12">
        <f t="shared" ca="1" si="297"/>
        <v>0</v>
      </c>
      <c r="AO2032" s="12">
        <f t="shared" ca="1" si="298"/>
        <v>0</v>
      </c>
      <c r="AP2032" s="12">
        <f t="shared" ca="1" si="299"/>
        <v>0.47930566879234565</v>
      </c>
      <c r="AQ2032" s="12">
        <f t="shared" ca="1" si="300"/>
        <v>7.8547355535644472E-2</v>
      </c>
      <c r="AR2032" s="12">
        <f t="shared" ca="1" si="301"/>
        <v>0</v>
      </c>
      <c r="AS2032" s="12">
        <f t="shared" ca="1" si="302"/>
        <v>0</v>
      </c>
      <c r="AT2032" s="12">
        <f t="shared" si="303"/>
        <v>5.747722793819221E-2</v>
      </c>
      <c r="AU2032" s="12">
        <f t="shared" si="304"/>
        <v>-5.747722793819221E-2</v>
      </c>
      <c r="AV2032" s="12"/>
      <c r="AW2032" s="12">
        <f ca="1">INDEX(I$8:I$6003,UsefulSeries!$I2028)</f>
        <v>0.14342117440088095</v>
      </c>
      <c r="AX2032" s="12"/>
      <c r="AY2032" s="12"/>
      <c r="AZ2032" s="12">
        <f ca="1"/>
        <v>7.8547355535644459E-2</v>
      </c>
      <c r="BA2032" s="12"/>
      <c r="BB2032" s="12">
        <f t="shared" ca="1" si="296"/>
        <v>7.8547355535644459E-2</v>
      </c>
      <c r="BC2032" s="12"/>
      <c r="BD2032" s="38">
        <f ca="1"/>
        <v>0.1471616116420664</v>
      </c>
    </row>
    <row r="2033" spans="1:56" x14ac:dyDescent="0.35">
      <c r="A2033" s="12"/>
      <c r="B2033" s="12"/>
      <c r="C2033" s="12"/>
      <c r="D2033" s="12"/>
      <c r="E2033" s="12"/>
      <c r="F2033" s="12"/>
      <c r="G2033" s="12"/>
      <c r="H2033" s="12"/>
      <c r="I2033" s="12"/>
      <c r="J2033" s="12"/>
      <c r="K2033" s="12"/>
      <c r="L2033" s="12"/>
      <c r="M2033" s="12"/>
      <c r="N2033" s="12"/>
      <c r="O2033" s="12"/>
      <c r="P2033" s="12"/>
      <c r="Q2033" s="12"/>
      <c r="R2033" s="12"/>
      <c r="S2033" s="12"/>
      <c r="T2033" s="12"/>
      <c r="U2033" s="12"/>
      <c r="V2033" s="12"/>
      <c r="W2033" s="12">
        <f ca="1">INDEX(P$9:P$6003,UsefulSeries!$I2028)</f>
        <v>0</v>
      </c>
      <c r="X2033" s="12">
        <f ca="1">INDEX(Q$9:Q$6003,UsefulSeries!$I2028)</f>
        <v>0</v>
      </c>
      <c r="Y2033" s="12">
        <f ca="1">INDEX(R$9:R$6003,UsefulSeries!$I2028)</f>
        <v>7.8547355535644459E-2</v>
      </c>
      <c r="Z2033" s="12">
        <f ca="1">INDEX(S$9:S$6003,UsefulSeries!$I2028)</f>
        <v>0.53900513180185794</v>
      </c>
      <c r="AA2033" s="12">
        <f ca="1">INDEX(T$9:T$6003,UsefulSeries!$I2028)</f>
        <v>0</v>
      </c>
      <c r="AB2033" s="12">
        <f ca="1">INDEX(U$9:U$6003,UsefulSeries!$I2028)</f>
        <v>0</v>
      </c>
      <c r="AC2033" s="12">
        <f>INDEX( K$9:K$6003,UsefulSeries!$I2028)</f>
        <v>0</v>
      </c>
      <c r="AD2033" s="12">
        <f>INDEX(L$9:L$6003,UsefulSeries!$I2028)</f>
        <v>-5.747722793819221E-2</v>
      </c>
      <c r="AE2033" s="12"/>
      <c r="AF2033" s="12"/>
      <c r="AG2033" s="12"/>
      <c r="AH2033" s="12"/>
      <c r="AI2033" s="12"/>
      <c r="AJ2033" s="12"/>
      <c r="AK2033" s="12"/>
      <c r="AL2033" s="12"/>
      <c r="AM2033" s="12"/>
      <c r="AN2033" s="12">
        <f t="shared" ca="1" si="297"/>
        <v>0</v>
      </c>
      <c r="AO2033" s="12">
        <f t="shared" ca="1" si="298"/>
        <v>0</v>
      </c>
      <c r="AP2033" s="12">
        <f t="shared" ca="1" si="299"/>
        <v>7.8547355535644459E-2</v>
      </c>
      <c r="AQ2033" s="12">
        <f t="shared" ca="1" si="300"/>
        <v>0.53900513180185794</v>
      </c>
      <c r="AR2033" s="12">
        <f t="shared" ca="1" si="301"/>
        <v>0</v>
      </c>
      <c r="AS2033" s="12">
        <f t="shared" ca="1" si="302"/>
        <v>0</v>
      </c>
      <c r="AT2033" s="12">
        <f t="shared" si="303"/>
        <v>0</v>
      </c>
      <c r="AU2033" s="12">
        <f t="shared" si="304"/>
        <v>-5.747722793819221E-2</v>
      </c>
      <c r="AV2033" s="12"/>
      <c r="AW2033" s="12">
        <f ca="1">INDEX(I$9:I$6003,UsefulSeries!$I2028)</f>
        <v>0.12482627268078057</v>
      </c>
      <c r="AX2033" s="12"/>
      <c r="AY2033" s="12"/>
      <c r="AZ2033" s="12">
        <f ca="1"/>
        <v>7.8547355535644459E-2</v>
      </c>
      <c r="BA2033" s="12"/>
      <c r="BB2033" s="12">
        <f t="shared" ca="1" si="296"/>
        <v>7.8547355535644459E-2</v>
      </c>
      <c r="BC2033" s="12"/>
      <c r="BD2033" s="38">
        <f ca="1"/>
        <v>0.12857960050209052</v>
      </c>
    </row>
    <row r="2034" spans="1:56" x14ac:dyDescent="0.35">
      <c r="A2034" s="12"/>
      <c r="B2034" s="12"/>
      <c r="C2034" s="12"/>
      <c r="D2034" s="12"/>
      <c r="E2034" s="12"/>
      <c r="F2034" s="12"/>
      <c r="G2034" s="12"/>
      <c r="H2034" s="12"/>
      <c r="I2034" s="12"/>
      <c r="J2034" s="12"/>
      <c r="K2034" s="12"/>
      <c r="L2034" s="12"/>
      <c r="M2034" s="12"/>
      <c r="N2034" s="12"/>
      <c r="O2034" s="12"/>
      <c r="P2034" s="12"/>
      <c r="Q2034" s="12"/>
      <c r="R2034" s="12"/>
      <c r="S2034" s="12"/>
      <c r="T2034" s="12"/>
      <c r="U2034" s="12"/>
      <c r="V2034" s="12"/>
      <c r="W2034" s="12">
        <f ca="1">INDEX(P$10:P$6003,UsefulSeries!$I2028)</f>
        <v>0</v>
      </c>
      <c r="X2034" s="12">
        <f ca="1">INDEX(Q$10:Q$6003,UsefulSeries!$I2028)</f>
        <v>0</v>
      </c>
      <c r="Y2034" s="12">
        <f ca="1">INDEX(R$10:R$6003,UsefulSeries!$I2028)</f>
        <v>0</v>
      </c>
      <c r="Z2034" s="12">
        <f ca="1">INDEX(S$10:S$6003,UsefulSeries!$I2028)</f>
        <v>0</v>
      </c>
      <c r="AA2034" s="12">
        <f ca="1">INDEX(T$10:T$6003,UsefulSeries!$I2028)</f>
        <v>21.171780985746263</v>
      </c>
      <c r="AB2034" s="12">
        <f ca="1">INDEX(U$10:U$6003,UsefulSeries!$I2028)</f>
        <v>0.37413309048153476</v>
      </c>
      <c r="AC2034" s="12">
        <f>INDEX( K$10:K$6003,UsefulSeries!$I2028)</f>
        <v>0.35825672910765316</v>
      </c>
      <c r="AD2034" s="12">
        <f>INDEX(L$10:L$6003,UsefulSeries!$I2028)</f>
        <v>0</v>
      </c>
      <c r="AE2034" s="12"/>
      <c r="AF2034" s="12"/>
      <c r="AG2034" s="12"/>
      <c r="AH2034" s="12"/>
      <c r="AI2034" s="12"/>
      <c r="AJ2034" s="12"/>
      <c r="AK2034" s="12"/>
      <c r="AL2034" s="12"/>
      <c r="AM2034" s="12"/>
      <c r="AN2034" s="12">
        <f t="shared" ca="1" si="297"/>
        <v>0</v>
      </c>
      <c r="AO2034" s="12">
        <f t="shared" ca="1" si="298"/>
        <v>0</v>
      </c>
      <c r="AP2034" s="12">
        <f t="shared" ca="1" si="299"/>
        <v>0</v>
      </c>
      <c r="AQ2034" s="12">
        <f t="shared" ca="1" si="300"/>
        <v>0</v>
      </c>
      <c r="AR2034" s="12">
        <f t="shared" ca="1" si="301"/>
        <v>21.171780985746263</v>
      </c>
      <c r="AS2034" s="12">
        <f t="shared" ca="1" si="302"/>
        <v>0.37413309048153476</v>
      </c>
      <c r="AT2034" s="12">
        <f t="shared" si="303"/>
        <v>0.35825672910765316</v>
      </c>
      <c r="AU2034" s="12">
        <f t="shared" si="304"/>
        <v>0</v>
      </c>
      <c r="AV2034" s="12"/>
      <c r="AW2034" s="12">
        <f ca="1">INDEX(I$10:I$6003,UsefulSeries!$I2028)</f>
        <v>1.7225829137593109E-2</v>
      </c>
      <c r="AX2034" s="12"/>
      <c r="AY2034" s="12"/>
      <c r="AZ2034" s="12">
        <f ca="1"/>
        <v>0.37413309048153481</v>
      </c>
      <c r="BA2034" s="12"/>
      <c r="BB2034" s="12">
        <f t="shared" ca="1" si="296"/>
        <v>0.37413309048153481</v>
      </c>
      <c r="BC2034" s="12"/>
      <c r="BD2034" s="38">
        <f ca="1"/>
        <v>1.7175814738386072E-2</v>
      </c>
    </row>
    <row r="2035" spans="1:56" x14ac:dyDescent="0.35">
      <c r="A2035" s="12"/>
      <c r="B2035" s="12"/>
      <c r="C2035" s="12"/>
      <c r="D2035" s="12"/>
      <c r="E2035" s="12"/>
      <c r="F2035" s="12"/>
      <c r="G2035" s="12"/>
      <c r="H2035" s="12"/>
      <c r="I2035" s="12"/>
      <c r="J2035" s="12"/>
      <c r="K2035" s="12"/>
      <c r="L2035" s="12"/>
      <c r="M2035" s="12"/>
      <c r="N2035" s="12"/>
      <c r="O2035" s="12"/>
      <c r="P2035" s="12"/>
      <c r="Q2035" s="12"/>
      <c r="R2035" s="12"/>
      <c r="S2035" s="12"/>
      <c r="T2035" s="12"/>
      <c r="U2035" s="12"/>
      <c r="V2035" s="12"/>
      <c r="W2035" s="12">
        <f ca="1">INDEX(P$11:P$6003,UsefulSeries!$I2028)</f>
        <v>0</v>
      </c>
      <c r="X2035" s="12">
        <f ca="1">INDEX(Q$11:Q$6003,UsefulSeries!$I2028)</f>
        <v>0</v>
      </c>
      <c r="Y2035" s="12">
        <f ca="1">INDEX(R$11:R$6003,UsefulSeries!$I2028)</f>
        <v>0</v>
      </c>
      <c r="Z2035" s="12">
        <f ca="1">INDEX(S$11:S$6003,UsefulSeries!$I2028)</f>
        <v>0</v>
      </c>
      <c r="AA2035" s="12">
        <f ca="1">INDEX(T$11:T$6003,UsefulSeries!$I2028)</f>
        <v>0.37413309048153481</v>
      </c>
      <c r="AB2035" s="12">
        <f ca="1">INDEX(U$11:U$6003,UsefulSeries!$I2028)</f>
        <v>14.58546243614933</v>
      </c>
      <c r="AC2035" s="12">
        <f>INDEX( K$11:K$6003,UsefulSeries!$I2028)</f>
        <v>0</v>
      </c>
      <c r="AD2035" s="12">
        <f>INDEX(L$11:L$6003,UsefulSeries!$I2028)</f>
        <v>0.35825672910765316</v>
      </c>
      <c r="AE2035" s="12"/>
      <c r="AF2035" s="12"/>
      <c r="AG2035" s="12"/>
      <c r="AH2035" s="12"/>
      <c r="AI2035" s="12"/>
      <c r="AJ2035" s="12"/>
      <c r="AK2035" s="12"/>
      <c r="AL2035" s="12"/>
      <c r="AM2035" s="12"/>
      <c r="AN2035" s="12">
        <f t="shared" ca="1" si="297"/>
        <v>0</v>
      </c>
      <c r="AO2035" s="12">
        <f t="shared" ca="1" si="298"/>
        <v>0</v>
      </c>
      <c r="AP2035" s="12">
        <f t="shared" ca="1" si="299"/>
        <v>0</v>
      </c>
      <c r="AQ2035" s="12">
        <f t="shared" ca="1" si="300"/>
        <v>0</v>
      </c>
      <c r="AR2035" s="12">
        <f t="shared" ca="1" si="301"/>
        <v>0.37413309048153481</v>
      </c>
      <c r="AS2035" s="12">
        <f t="shared" ca="1" si="302"/>
        <v>14.58546243614933</v>
      </c>
      <c r="AT2035" s="12">
        <f t="shared" si="303"/>
        <v>0</v>
      </c>
      <c r="AU2035" s="12">
        <f t="shared" si="304"/>
        <v>0.35825672910765316</v>
      </c>
      <c r="AV2035" s="12"/>
      <c r="AW2035" s="12">
        <f ca="1">INDEX(I$11:I$6003,UsefulSeries!$I2028)</f>
        <v>2.5209234153514618E-2</v>
      </c>
      <c r="AX2035" s="12"/>
      <c r="AY2035" s="12"/>
      <c r="AZ2035" s="12">
        <f ca="1"/>
        <v>0.37413309048153481</v>
      </c>
      <c r="BA2035" s="12"/>
      <c r="BB2035" s="12">
        <f t="shared" ca="1" si="296"/>
        <v>0.37413309048153481</v>
      </c>
      <c r="BC2035" s="12"/>
      <c r="BD2035" s="38">
        <f ca="1"/>
        <v>2.4220417312768215E-2</v>
      </c>
    </row>
    <row r="2036" spans="1:56" x14ac:dyDescent="0.35">
      <c r="A2036" s="12"/>
      <c r="B2036" s="12"/>
      <c r="C2036" s="12"/>
      <c r="D2036" s="12"/>
      <c r="E2036" s="12"/>
      <c r="F2036" s="12"/>
      <c r="G2036" s="12"/>
      <c r="H2036" s="12"/>
      <c r="I2036" s="12"/>
      <c r="J2036" s="12"/>
      <c r="K2036" s="12"/>
      <c r="L2036" s="12"/>
      <c r="M2036" s="12"/>
      <c r="N2036" s="12"/>
      <c r="O2036" s="12"/>
      <c r="P2036" s="12"/>
      <c r="Q2036" s="12"/>
      <c r="R2036" s="12"/>
      <c r="S2036" s="12"/>
      <c r="T2036" s="12"/>
      <c r="U2036" s="12"/>
      <c r="V2036" s="12"/>
      <c r="W2036" s="12"/>
      <c r="X2036" s="12"/>
      <c r="Y2036" s="12"/>
      <c r="Z2036" s="12"/>
      <c r="AA2036" s="12"/>
      <c r="AB2036" s="12"/>
      <c r="AC2036" s="12"/>
      <c r="AD2036" s="12"/>
      <c r="AE2036" s="12">
        <f t="array" ref="AE2036:AJ2037">TRANSPOSE(AC2030:AD2035)</f>
        <v>-0.58426604295415463</v>
      </c>
      <c r="AF2036" s="12">
        <v>-0.58426604295415463</v>
      </c>
      <c r="AG2036" s="12">
        <v>5.747722793819221E-2</v>
      </c>
      <c r="AH2036" s="12">
        <v>0</v>
      </c>
      <c r="AI2036" s="12">
        <v>0.35825672910765316</v>
      </c>
      <c r="AJ2036" s="12">
        <v>0</v>
      </c>
      <c r="AK2036" s="12"/>
      <c r="AL2036" s="12"/>
      <c r="AM2036" s="12"/>
      <c r="AN2036" s="12">
        <f t="shared" si="297"/>
        <v>-0.58426604295415463</v>
      </c>
      <c r="AO2036" s="12">
        <f t="shared" si="298"/>
        <v>-0.58426604295415463</v>
      </c>
      <c r="AP2036" s="12">
        <f t="shared" si="299"/>
        <v>5.747722793819221E-2</v>
      </c>
      <c r="AQ2036" s="12">
        <f t="shared" si="300"/>
        <v>0</v>
      </c>
      <c r="AR2036" s="12">
        <f t="shared" si="301"/>
        <v>0.35825672910765316</v>
      </c>
      <c r="AS2036" s="12">
        <f t="shared" si="302"/>
        <v>0</v>
      </c>
      <c r="AT2036" s="12">
        <f t="shared" si="303"/>
        <v>0</v>
      </c>
      <c r="AU2036" s="12">
        <f t="shared" si="304"/>
        <v>0</v>
      </c>
      <c r="AV2036" s="12"/>
      <c r="AW2036" s="12"/>
      <c r="AX2036" s="12">
        <f>INDEX($N$6:$N$6003,UsefulSeries!$K2028)</f>
        <v>-5.8076283238805981E-4</v>
      </c>
      <c r="AY2036" s="12"/>
      <c r="AZ2036" s="12"/>
      <c r="BA2036" s="12"/>
      <c r="BB2036" s="12">
        <f t="shared" si="296"/>
        <v>-5.8076283238805981E-4</v>
      </c>
      <c r="BC2036" s="12"/>
      <c r="BD2036" s="38">
        <f ca="1"/>
        <v>3.9883214762015326E-3</v>
      </c>
    </row>
    <row r="2037" spans="1:56" x14ac:dyDescent="0.35">
      <c r="A2037" s="12"/>
      <c r="B2037" s="12"/>
      <c r="C2037" s="12"/>
      <c r="D2037" s="12"/>
      <c r="E2037" s="12"/>
      <c r="F2037" s="12"/>
      <c r="G2037" s="12"/>
      <c r="H2037" s="12"/>
      <c r="I2037" s="12"/>
      <c r="J2037" s="12"/>
      <c r="K2037" s="12"/>
      <c r="L2037" s="12"/>
      <c r="M2037" s="12"/>
      <c r="N2037" s="12"/>
      <c r="O2037" s="12"/>
      <c r="P2037" s="12"/>
      <c r="Q2037" s="12"/>
      <c r="R2037" s="12"/>
      <c r="S2037" s="12"/>
      <c r="T2037" s="12"/>
      <c r="U2037" s="12"/>
      <c r="V2037" s="12"/>
      <c r="W2037" s="12"/>
      <c r="X2037" s="12"/>
      <c r="Y2037" s="12"/>
      <c r="Z2037" s="12"/>
      <c r="AA2037" s="12"/>
      <c r="AB2037" s="12"/>
      <c r="AC2037" s="12"/>
      <c r="AD2037" s="12"/>
      <c r="AE2037" s="12">
        <v>0.58426604295415463</v>
      </c>
      <c r="AF2037" s="12">
        <v>0</v>
      </c>
      <c r="AG2037" s="12">
        <v>-5.747722793819221E-2</v>
      </c>
      <c r="AH2037" s="12">
        <v>-5.747722793819221E-2</v>
      </c>
      <c r="AI2037" s="12">
        <v>0</v>
      </c>
      <c r="AJ2037" s="12">
        <v>0.35825672910765316</v>
      </c>
      <c r="AK2037" s="12"/>
      <c r="AL2037" s="12"/>
      <c r="AM2037" s="12"/>
      <c r="AN2037" s="12">
        <f t="shared" si="297"/>
        <v>0.58426604295415463</v>
      </c>
      <c r="AO2037" s="12">
        <f t="shared" si="298"/>
        <v>0</v>
      </c>
      <c r="AP2037" s="12">
        <f t="shared" si="299"/>
        <v>-5.747722793819221E-2</v>
      </c>
      <c r="AQ2037" s="12">
        <f t="shared" si="300"/>
        <v>-5.747722793819221E-2</v>
      </c>
      <c r="AR2037" s="12">
        <f t="shared" si="301"/>
        <v>0</v>
      </c>
      <c r="AS2037" s="12">
        <f t="shared" si="302"/>
        <v>0.35825672910765316</v>
      </c>
      <c r="AT2037" s="12">
        <f t="shared" si="303"/>
        <v>0</v>
      </c>
      <c r="AU2037" s="12">
        <f t="shared" si="304"/>
        <v>0</v>
      </c>
      <c r="AV2037" s="12"/>
      <c r="AW2037" s="12"/>
      <c r="AX2037" s="12">
        <f>INDEX('Margin error adjustment'!N$7:N$6003,UsefulSeries!$K2028)</f>
        <v>8.8460960038255071E-4</v>
      </c>
      <c r="AY2037" s="12"/>
      <c r="AZ2037" s="12"/>
      <c r="BA2037" s="12"/>
      <c r="BB2037" s="12">
        <f t="shared" si="296"/>
        <v>8.8460960038255071E-4</v>
      </c>
      <c r="BC2037" s="12"/>
      <c r="BD2037" s="38">
        <f ca="1"/>
        <v>4.0309258013526701E-2</v>
      </c>
    </row>
    <row r="2038" spans="1:56" x14ac:dyDescent="0.35">
      <c r="A2038" s="12"/>
      <c r="B2038" s="12"/>
      <c r="C2038" s="12"/>
      <c r="D2038" s="12"/>
      <c r="E2038" s="12"/>
      <c r="F2038" s="12"/>
      <c r="G2038" s="12"/>
      <c r="H2038" s="12"/>
      <c r="I2038" s="12"/>
      <c r="J2038" s="12"/>
      <c r="K2038" s="12"/>
      <c r="L2038" s="12"/>
      <c r="M2038" s="12"/>
      <c r="N2038" s="12"/>
      <c r="O2038" s="12"/>
      <c r="P2038" s="12"/>
      <c r="Q2038" s="12"/>
      <c r="R2038" s="12"/>
      <c r="S2038" s="12"/>
      <c r="T2038" s="12"/>
      <c r="U2038" s="12"/>
      <c r="V2038" s="12"/>
      <c r="W2038" s="12">
        <f ca="1">INDEX(P$6:P$6003,UsefulSeries!$I2036)</f>
        <v>42.682583048361238</v>
      </c>
      <c r="X2038" s="12">
        <f ca="1">INDEX(Q$6:Q$6003,UsefulSeries!$I2036)</f>
        <v>0.59970535253203727</v>
      </c>
      <c r="Y2038" s="12">
        <f ca="1">INDEX(R$6:R$6003,UsefulSeries!$I2036)</f>
        <v>0</v>
      </c>
      <c r="Z2038" s="12">
        <f ca="1">INDEX(S$6:S$6003,UsefulSeries!$I2036)</f>
        <v>0</v>
      </c>
      <c r="AA2038" s="12">
        <f ca="1">INDEX(T$6:T$6003,UsefulSeries!$I2036)</f>
        <v>0</v>
      </c>
      <c r="AB2038" s="12">
        <f ca="1">INDEX(U$6:U$6003,UsefulSeries!$I2036)</f>
        <v>0</v>
      </c>
      <c r="AC2038" s="12">
        <f>INDEX( K$6:K$6003,UsefulSeries!$I2036)</f>
        <v>-0.58368528012176657</v>
      </c>
      <c r="AD2038" s="12">
        <f>INDEX(L$6:L$6003,UsefulSeries!$I2036)</f>
        <v>0.58368528012176657</v>
      </c>
      <c r="AE2038" s="12"/>
      <c r="AF2038" s="12"/>
      <c r="AG2038" s="12"/>
      <c r="AH2038" s="12"/>
      <c r="AI2038" s="12"/>
      <c r="AJ2038" s="12"/>
      <c r="AK2038" s="12"/>
      <c r="AL2038" s="12"/>
      <c r="AM2038" s="12"/>
      <c r="AN2038" s="12">
        <f t="shared" ca="1" si="297"/>
        <v>42.682583048361238</v>
      </c>
      <c r="AO2038" s="12">
        <f t="shared" ca="1" si="298"/>
        <v>0.59970535253203727</v>
      </c>
      <c r="AP2038" s="12">
        <f t="shared" ca="1" si="299"/>
        <v>0</v>
      </c>
      <c r="AQ2038" s="12">
        <f t="shared" ca="1" si="300"/>
        <v>0</v>
      </c>
      <c r="AR2038" s="12">
        <f t="shared" ca="1" si="301"/>
        <v>0</v>
      </c>
      <c r="AS2038" s="12">
        <f t="shared" ca="1" si="302"/>
        <v>0</v>
      </c>
      <c r="AT2038" s="12">
        <f t="shared" si="303"/>
        <v>-0.58368528012176657</v>
      </c>
      <c r="AU2038" s="12">
        <f t="shared" si="304"/>
        <v>0.58368528012176657</v>
      </c>
      <c r="AV2038" s="12"/>
      <c r="AW2038" s="12">
        <f ca="1">INDEX(I$6:I$6003,UsefulSeries!$I2036)</f>
        <v>1.3869899400430383E-2</v>
      </c>
      <c r="AX2038" s="12"/>
      <c r="AY2038" s="12"/>
      <c r="AZ2038" s="12">
        <f t="array" aca="1" ref="AZ2038:AZ2043" ca="1">MMULT(W2038:AB2043,AW2038:AW2043)</f>
        <v>0.59970535253203738</v>
      </c>
      <c r="BA2038" s="12"/>
      <c r="BB2038" s="12">
        <f t="shared" ca="1" si="296"/>
        <v>0.59970535253203738</v>
      </c>
      <c r="BC2038" s="12"/>
      <c r="BD2038" s="38">
        <f t="array" aca="1" ref="BD2038:BD2045" ca="1">MMULT(MINVERSE(AN2038:AU2045),BB2038:BB2045)</f>
        <v>1.3220221808167473E-2</v>
      </c>
    </row>
    <row r="2039" spans="1:56" x14ac:dyDescent="0.35">
      <c r="A2039" s="12"/>
      <c r="B2039" s="12"/>
      <c r="C2039" s="12"/>
      <c r="D2039" s="12"/>
      <c r="E2039" s="12"/>
      <c r="F2039" s="12"/>
      <c r="G2039" s="12"/>
      <c r="H2039" s="12"/>
      <c r="I2039" s="12"/>
      <c r="J2039" s="12"/>
      <c r="K2039" s="12"/>
      <c r="L2039" s="12"/>
      <c r="M2039" s="12"/>
      <c r="N2039" s="12"/>
      <c r="O2039" s="12"/>
      <c r="P2039" s="12"/>
      <c r="Q2039" s="12"/>
      <c r="R2039" s="12"/>
      <c r="S2039" s="12"/>
      <c r="T2039" s="12"/>
      <c r="U2039" s="12"/>
      <c r="V2039" s="12"/>
      <c r="W2039" s="12">
        <f ca="1">INDEX(P$7:P$6003,UsefulSeries!$I2036)</f>
        <v>0.59970535253203727</v>
      </c>
      <c r="X2039" s="12">
        <f ca="1">INDEX(Q$7:Q$6003,UsefulSeries!$I2036)</f>
        <v>46.04624016616863</v>
      </c>
      <c r="Y2039" s="12">
        <f ca="1">INDEX(R$7:R$6003,UsefulSeries!$I2036)</f>
        <v>0</v>
      </c>
      <c r="Z2039" s="12">
        <f ca="1">INDEX(S$7:S$6003,UsefulSeries!$I2036)</f>
        <v>0</v>
      </c>
      <c r="AA2039" s="12">
        <f ca="1">INDEX(T$7:T$6003,UsefulSeries!$I2036)</f>
        <v>0</v>
      </c>
      <c r="AB2039" s="12">
        <f ca="1">INDEX(U$7:U$6003,UsefulSeries!$I2036)</f>
        <v>0</v>
      </c>
      <c r="AC2039" s="12">
        <f>INDEX( K$7:K$6003,UsefulSeries!$I2036,1)</f>
        <v>-0.58368528012176657</v>
      </c>
      <c r="AD2039" s="12">
        <f>INDEX(L$7:L$6003,UsefulSeries!$I2036,1)</f>
        <v>0</v>
      </c>
      <c r="AE2039" s="12"/>
      <c r="AF2039" s="12"/>
      <c r="AG2039" s="12"/>
      <c r="AH2039" s="12"/>
      <c r="AI2039" s="12"/>
      <c r="AJ2039" s="12"/>
      <c r="AK2039" s="12"/>
      <c r="AL2039" s="12"/>
      <c r="AM2039" s="12"/>
      <c r="AN2039" s="12">
        <f t="shared" ca="1" si="297"/>
        <v>0.59970535253203727</v>
      </c>
      <c r="AO2039" s="12">
        <f t="shared" ca="1" si="298"/>
        <v>46.04624016616863</v>
      </c>
      <c r="AP2039" s="12">
        <f t="shared" ca="1" si="299"/>
        <v>0</v>
      </c>
      <c r="AQ2039" s="12">
        <f t="shared" ca="1" si="300"/>
        <v>0</v>
      </c>
      <c r="AR2039" s="12">
        <f t="shared" ca="1" si="301"/>
        <v>0</v>
      </c>
      <c r="AS2039" s="12">
        <f t="shared" ca="1" si="302"/>
        <v>0</v>
      </c>
      <c r="AT2039" s="12">
        <f t="shared" si="303"/>
        <v>-0.58368528012176657</v>
      </c>
      <c r="AU2039" s="12">
        <f t="shared" si="304"/>
        <v>0</v>
      </c>
      <c r="AV2039" s="12"/>
      <c r="AW2039" s="12">
        <f ca="1">INDEX(I$7:I$6003,UsefulSeries!$I2036)</f>
        <v>1.2843339597073684E-2</v>
      </c>
      <c r="AX2039" s="12"/>
      <c r="AY2039" s="12"/>
      <c r="AZ2039" s="12">
        <f ca="1"/>
        <v>0.59970535253203738</v>
      </c>
      <c r="BA2039" s="12"/>
      <c r="BB2039" s="12">
        <f t="shared" ca="1" si="296"/>
        <v>0.59970535253203738</v>
      </c>
      <c r="BC2039" s="12"/>
      <c r="BD2039" s="38">
        <f ca="1"/>
        <v>1.3117541303961547E-2</v>
      </c>
    </row>
    <row r="2040" spans="1:56" x14ac:dyDescent="0.35">
      <c r="A2040" s="12"/>
      <c r="B2040" s="12"/>
      <c r="C2040" s="12"/>
      <c r="D2040" s="12"/>
      <c r="E2040" s="12"/>
      <c r="F2040" s="12"/>
      <c r="G2040" s="12"/>
      <c r="H2040" s="12"/>
      <c r="I2040" s="12"/>
      <c r="J2040" s="12"/>
      <c r="K2040" s="12"/>
      <c r="L2040" s="12"/>
      <c r="M2040" s="12"/>
      <c r="N2040" s="12"/>
      <c r="O2040" s="12"/>
      <c r="P2040" s="12"/>
      <c r="Q2040" s="12"/>
      <c r="R2040" s="12"/>
      <c r="S2040" s="12"/>
      <c r="T2040" s="12"/>
      <c r="U2040" s="12"/>
      <c r="V2040" s="12"/>
      <c r="W2040" s="12">
        <f ca="1">INDEX(P$8:P$6003,UsefulSeries!$I2036)</f>
        <v>0</v>
      </c>
      <c r="X2040" s="12">
        <f ca="1">INDEX(Q$8:Q$6003,UsefulSeries!$I2036)</f>
        <v>0</v>
      </c>
      <c r="Y2040" s="12">
        <f ca="1">INDEX(R$8:R$6003,UsefulSeries!$I2036)</f>
        <v>0.48099523614921197</v>
      </c>
      <c r="Z2040" s="12">
        <f ca="1">INDEX(S$8:S$6003,UsefulSeries!$I2036)</f>
        <v>8.0210471886373119E-2</v>
      </c>
      <c r="AA2040" s="12">
        <f ca="1">INDEX(T$8:T$6003,UsefulSeries!$I2036)</f>
        <v>0</v>
      </c>
      <c r="AB2040" s="12">
        <f ca="1">INDEX(U$8:U$6003,UsefulSeries!$I2036)</f>
        <v>0</v>
      </c>
      <c r="AC2040" s="12">
        <f>INDEX( K$8:K$6003,UsefulSeries!$I2036)</f>
        <v>5.8361837538574761E-2</v>
      </c>
      <c r="AD2040" s="12">
        <f>INDEX(L$8:L$6003,UsefulSeries!$I2036)</f>
        <v>-5.8361837538574761E-2</v>
      </c>
      <c r="AE2040" s="12"/>
      <c r="AF2040" s="12"/>
      <c r="AG2040" s="12"/>
      <c r="AH2040" s="12"/>
      <c r="AI2040" s="12"/>
      <c r="AJ2040" s="12"/>
      <c r="AK2040" s="12"/>
      <c r="AL2040" s="12"/>
      <c r="AM2040" s="12"/>
      <c r="AN2040" s="12">
        <f t="shared" ca="1" si="297"/>
        <v>0</v>
      </c>
      <c r="AO2040" s="12">
        <f t="shared" ca="1" si="298"/>
        <v>0</v>
      </c>
      <c r="AP2040" s="12">
        <f t="shared" ca="1" si="299"/>
        <v>0.48099523614921197</v>
      </c>
      <c r="AQ2040" s="12">
        <f t="shared" ca="1" si="300"/>
        <v>8.0210471886373119E-2</v>
      </c>
      <c r="AR2040" s="12">
        <f t="shared" ca="1" si="301"/>
        <v>0</v>
      </c>
      <c r="AS2040" s="12">
        <f t="shared" ca="1" si="302"/>
        <v>0</v>
      </c>
      <c r="AT2040" s="12">
        <f t="shared" si="303"/>
        <v>5.8361837538574761E-2</v>
      </c>
      <c r="AU2040" s="12">
        <f t="shared" si="304"/>
        <v>-5.8361837538574761E-2</v>
      </c>
      <c r="AV2040" s="12"/>
      <c r="AW2040" s="12">
        <f ca="1">INDEX(I$8:I$6003,UsefulSeries!$I2036)</f>
        <v>0.14561890256961077</v>
      </c>
      <c r="AX2040" s="12"/>
      <c r="AY2040" s="12"/>
      <c r="AZ2040" s="12">
        <f ca="1"/>
        <v>8.0210471886373119E-2</v>
      </c>
      <c r="BA2040" s="12"/>
      <c r="BB2040" s="12">
        <f t="shared" ca="1" si="296"/>
        <v>8.0210471886373119E-2</v>
      </c>
      <c r="BC2040" s="12"/>
      <c r="BD2040" s="38">
        <f ca="1"/>
        <v>0.15023572721902911</v>
      </c>
    </row>
    <row r="2041" spans="1:56" x14ac:dyDescent="0.35">
      <c r="A2041" s="12"/>
      <c r="B2041" s="12"/>
      <c r="C2041" s="12"/>
      <c r="D2041" s="12"/>
      <c r="E2041" s="12"/>
      <c r="F2041" s="12"/>
      <c r="G2041" s="12"/>
      <c r="H2041" s="12"/>
      <c r="I2041" s="12"/>
      <c r="J2041" s="12"/>
      <c r="K2041" s="12"/>
      <c r="L2041" s="12"/>
      <c r="M2041" s="12"/>
      <c r="N2041" s="12"/>
      <c r="O2041" s="12"/>
      <c r="P2041" s="12"/>
      <c r="Q2041" s="12"/>
      <c r="R2041" s="12"/>
      <c r="S2041" s="12"/>
      <c r="T2041" s="12"/>
      <c r="U2041" s="12"/>
      <c r="V2041" s="12"/>
      <c r="W2041" s="12">
        <f ca="1">INDEX(P$9:P$6003,UsefulSeries!$I2036)</f>
        <v>0</v>
      </c>
      <c r="X2041" s="12">
        <f ca="1">INDEX(Q$9:Q$6003,UsefulSeries!$I2036)</f>
        <v>0</v>
      </c>
      <c r="Y2041" s="12">
        <f ca="1">INDEX(R$9:R$6003,UsefulSeries!$I2036)</f>
        <v>8.0210471886373119E-2</v>
      </c>
      <c r="Z2041" s="12">
        <f ca="1">INDEX(S$9:S$6003,UsefulSeries!$I2036)</f>
        <v>0.54057756128953538</v>
      </c>
      <c r="AA2041" s="12">
        <f ca="1">INDEX(T$9:T$6003,UsefulSeries!$I2036)</f>
        <v>0</v>
      </c>
      <c r="AB2041" s="12">
        <f ca="1">INDEX(U$9:U$6003,UsefulSeries!$I2036)</f>
        <v>0</v>
      </c>
      <c r="AC2041" s="12">
        <f>INDEX( K$9:K$6003,UsefulSeries!$I2036)</f>
        <v>0</v>
      </c>
      <c r="AD2041" s="12">
        <f>INDEX(L$9:L$6003,UsefulSeries!$I2036)</f>
        <v>-5.8361837538574761E-2</v>
      </c>
      <c r="AE2041" s="12"/>
      <c r="AF2041" s="12"/>
      <c r="AG2041" s="12"/>
      <c r="AH2041" s="12"/>
      <c r="AI2041" s="12"/>
      <c r="AJ2041" s="12"/>
      <c r="AK2041" s="12"/>
      <c r="AL2041" s="12"/>
      <c r="AM2041" s="12"/>
      <c r="AN2041" s="12">
        <f t="shared" ca="1" si="297"/>
        <v>0</v>
      </c>
      <c r="AO2041" s="12">
        <f t="shared" ca="1" si="298"/>
        <v>0</v>
      </c>
      <c r="AP2041" s="12">
        <f t="shared" ca="1" si="299"/>
        <v>8.0210471886373119E-2</v>
      </c>
      <c r="AQ2041" s="12">
        <f t="shared" ca="1" si="300"/>
        <v>0.54057756128953538</v>
      </c>
      <c r="AR2041" s="12">
        <f t="shared" ca="1" si="301"/>
        <v>0</v>
      </c>
      <c r="AS2041" s="12">
        <f t="shared" ca="1" si="302"/>
        <v>0</v>
      </c>
      <c r="AT2041" s="12">
        <f t="shared" si="303"/>
        <v>0</v>
      </c>
      <c r="AU2041" s="12">
        <f t="shared" si="304"/>
        <v>-5.8361837538574761E-2</v>
      </c>
      <c r="AV2041" s="12"/>
      <c r="AW2041" s="12">
        <f ca="1">INDEX(I$9:I$6003,UsefulSeries!$I2036)</f>
        <v>0.1267723929054905</v>
      </c>
      <c r="AX2041" s="12"/>
      <c r="AY2041" s="12"/>
      <c r="AZ2041" s="12">
        <f ca="1"/>
        <v>8.0210471886373119E-2</v>
      </c>
      <c r="BA2041" s="12"/>
      <c r="BB2041" s="12">
        <f t="shared" ca="1" si="296"/>
        <v>8.0210471886373119E-2</v>
      </c>
      <c r="BC2041" s="12"/>
      <c r="BD2041" s="38">
        <f ca="1"/>
        <v>0.13344934059097502</v>
      </c>
    </row>
    <row r="2042" spans="1:56" x14ac:dyDescent="0.35">
      <c r="A2042" s="12"/>
      <c r="B2042" s="12"/>
      <c r="C2042" s="12"/>
      <c r="D2042" s="12"/>
      <c r="E2042" s="12"/>
      <c r="F2042" s="12"/>
      <c r="G2042" s="12"/>
      <c r="H2042" s="12"/>
      <c r="I2042" s="12"/>
      <c r="J2042" s="12"/>
      <c r="K2042" s="12"/>
      <c r="L2042" s="12"/>
      <c r="M2042" s="12"/>
      <c r="N2042" s="12"/>
      <c r="O2042" s="12"/>
      <c r="P2042" s="12"/>
      <c r="Q2042" s="12"/>
      <c r="R2042" s="12"/>
      <c r="S2042" s="12"/>
      <c r="T2042" s="12"/>
      <c r="U2042" s="12"/>
      <c r="V2042" s="12"/>
      <c r="W2042" s="12">
        <f ca="1">INDEX(P$10:P$6003,UsefulSeries!$I2036)</f>
        <v>0</v>
      </c>
      <c r="X2042" s="12">
        <f ca="1">INDEX(Q$10:Q$6003,UsefulSeries!$I2036)</f>
        <v>0</v>
      </c>
      <c r="Y2042" s="12">
        <f ca="1">INDEX(R$10:R$6003,UsefulSeries!$I2036)</f>
        <v>0</v>
      </c>
      <c r="Z2042" s="12">
        <f ca="1">INDEX(S$10:S$6003,UsefulSeries!$I2036)</f>
        <v>0</v>
      </c>
      <c r="AA2042" s="12">
        <f ca="1">INDEX(T$10:T$6003,UsefulSeries!$I2036)</f>
        <v>20.151246695281678</v>
      </c>
      <c r="AB2042" s="12">
        <f ca="1">INDEX(U$10:U$6003,UsefulSeries!$I2036)</f>
        <v>0.37409364119003374</v>
      </c>
      <c r="AC2042" s="12">
        <f>INDEX( K$10:K$6003,UsefulSeries!$I2036)</f>
        <v>0.35795288233965861</v>
      </c>
      <c r="AD2042" s="12">
        <f>INDEX(L$10:L$6003,UsefulSeries!$I2036)</f>
        <v>0</v>
      </c>
      <c r="AE2042" s="12"/>
      <c r="AF2042" s="12"/>
      <c r="AG2042" s="12"/>
      <c r="AH2042" s="12"/>
      <c r="AI2042" s="12"/>
      <c r="AJ2042" s="12"/>
      <c r="AK2042" s="12"/>
      <c r="AL2042" s="12"/>
      <c r="AM2042" s="12"/>
      <c r="AN2042" s="12">
        <f t="shared" ca="1" si="297"/>
        <v>0</v>
      </c>
      <c r="AO2042" s="12">
        <f t="shared" ca="1" si="298"/>
        <v>0</v>
      </c>
      <c r="AP2042" s="12">
        <f t="shared" ca="1" si="299"/>
        <v>0</v>
      </c>
      <c r="AQ2042" s="12">
        <f t="shared" ca="1" si="300"/>
        <v>0</v>
      </c>
      <c r="AR2042" s="12">
        <f t="shared" ca="1" si="301"/>
        <v>20.151246695281678</v>
      </c>
      <c r="AS2042" s="12">
        <f t="shared" ca="1" si="302"/>
        <v>0.37409364119003374</v>
      </c>
      <c r="AT2042" s="12">
        <f t="shared" si="303"/>
        <v>0.35795288233965861</v>
      </c>
      <c r="AU2042" s="12">
        <f t="shared" si="304"/>
        <v>0</v>
      </c>
      <c r="AV2042" s="12"/>
      <c r="AW2042" s="12">
        <f ca="1">INDEX(I$10:I$6003,UsefulSeries!$I2036)</f>
        <v>1.8099312947654142E-2</v>
      </c>
      <c r="AX2042" s="12"/>
      <c r="AY2042" s="12"/>
      <c r="AZ2042" s="12">
        <f ca="1"/>
        <v>0.3740936411900338</v>
      </c>
      <c r="BA2042" s="12"/>
      <c r="BB2042" s="12">
        <f t="shared" ca="1" si="296"/>
        <v>0.3740936411900338</v>
      </c>
      <c r="BC2042" s="12"/>
      <c r="BD2042" s="38">
        <f ca="1"/>
        <v>1.7757660584241795E-2</v>
      </c>
    </row>
    <row r="2043" spans="1:56" x14ac:dyDescent="0.35">
      <c r="A2043" s="12"/>
      <c r="B2043" s="12"/>
      <c r="C2043" s="12"/>
      <c r="D2043" s="12"/>
      <c r="E2043" s="12"/>
      <c r="F2043" s="12"/>
      <c r="G2043" s="12"/>
      <c r="H2043" s="12"/>
      <c r="I2043" s="12"/>
      <c r="J2043" s="12"/>
      <c r="K2043" s="12"/>
      <c r="L2043" s="12"/>
      <c r="M2043" s="12"/>
      <c r="N2043" s="12"/>
      <c r="O2043" s="12"/>
      <c r="P2043" s="12"/>
      <c r="Q2043" s="12"/>
      <c r="R2043" s="12"/>
      <c r="S2043" s="12"/>
      <c r="T2043" s="12"/>
      <c r="U2043" s="12"/>
      <c r="V2043" s="12"/>
      <c r="W2043" s="12">
        <f ca="1">INDEX(P$11:P$6003,UsefulSeries!$I2036)</f>
        <v>0</v>
      </c>
      <c r="X2043" s="12">
        <f ca="1">INDEX(Q$11:Q$6003,UsefulSeries!$I2036)</f>
        <v>0</v>
      </c>
      <c r="Y2043" s="12">
        <f ca="1">INDEX(R$11:R$6003,UsefulSeries!$I2036)</f>
        <v>0</v>
      </c>
      <c r="Z2043" s="12">
        <f ca="1">INDEX(S$11:S$6003,UsefulSeries!$I2036)</f>
        <v>0</v>
      </c>
      <c r="AA2043" s="12">
        <f ca="1">INDEX(T$11:T$6003,UsefulSeries!$I2036)</f>
        <v>0.3740936411900338</v>
      </c>
      <c r="AB2043" s="12">
        <f ca="1">INDEX(U$11:U$6003,UsefulSeries!$I2036)</f>
        <v>14.665345147377117</v>
      </c>
      <c r="AC2043" s="12">
        <f>INDEX( K$11:K$6003,UsefulSeries!$I2036)</f>
        <v>0</v>
      </c>
      <c r="AD2043" s="12">
        <f>INDEX(L$11:L$6003,UsefulSeries!$I2036)</f>
        <v>0.35795288233965861</v>
      </c>
      <c r="AE2043" s="12"/>
      <c r="AF2043" s="12"/>
      <c r="AG2043" s="12"/>
      <c r="AH2043" s="12"/>
      <c r="AI2043" s="12"/>
      <c r="AJ2043" s="12"/>
      <c r="AK2043" s="12"/>
      <c r="AL2043" s="12"/>
      <c r="AM2043" s="12"/>
      <c r="AN2043" s="12">
        <f t="shared" ca="1" si="297"/>
        <v>0</v>
      </c>
      <c r="AO2043" s="12">
        <f t="shared" ca="1" si="298"/>
        <v>0</v>
      </c>
      <c r="AP2043" s="12">
        <f t="shared" ca="1" si="299"/>
        <v>0</v>
      </c>
      <c r="AQ2043" s="12">
        <f t="shared" ca="1" si="300"/>
        <v>0</v>
      </c>
      <c r="AR2043" s="12">
        <f t="shared" ca="1" si="301"/>
        <v>0.3740936411900338</v>
      </c>
      <c r="AS2043" s="12">
        <f t="shared" ca="1" si="302"/>
        <v>14.665345147377117</v>
      </c>
      <c r="AT2043" s="12">
        <f t="shared" si="303"/>
        <v>0</v>
      </c>
      <c r="AU2043" s="12">
        <f t="shared" si="304"/>
        <v>0.35795288233965861</v>
      </c>
      <c r="AV2043" s="12"/>
      <c r="AW2043" s="12">
        <f ca="1">INDEX(I$11:I$6003,UsefulSeries!$I2036)</f>
        <v>2.5046993413046493E-2</v>
      </c>
      <c r="AX2043" s="12"/>
      <c r="AY2043" s="12"/>
      <c r="AZ2043" s="12">
        <f ca="1"/>
        <v>0.37409364119003385</v>
      </c>
      <c r="BA2043" s="12"/>
      <c r="BB2043" s="12">
        <f t="shared" ca="1" si="296"/>
        <v>0.37409364119003385</v>
      </c>
      <c r="BC2043" s="12"/>
      <c r="BD2043" s="38">
        <f ca="1"/>
        <v>2.3391308287643801E-2</v>
      </c>
    </row>
    <row r="2044" spans="1:56" x14ac:dyDescent="0.35">
      <c r="A2044" s="12"/>
      <c r="B2044" s="12"/>
      <c r="C2044" s="12"/>
      <c r="D2044" s="12"/>
      <c r="E2044" s="12"/>
      <c r="F2044" s="12"/>
      <c r="G2044" s="12"/>
      <c r="H2044" s="12"/>
      <c r="I2044" s="12"/>
      <c r="J2044" s="12"/>
      <c r="K2044" s="12"/>
      <c r="L2044" s="12"/>
      <c r="M2044" s="12"/>
      <c r="N2044" s="12"/>
      <c r="O2044" s="12"/>
      <c r="P2044" s="12"/>
      <c r="Q2044" s="12"/>
      <c r="R2044" s="12"/>
      <c r="S2044" s="12"/>
      <c r="T2044" s="12"/>
      <c r="U2044" s="12"/>
      <c r="V2044" s="12"/>
      <c r="W2044" s="12"/>
      <c r="X2044" s="12"/>
      <c r="Y2044" s="12"/>
      <c r="Z2044" s="12"/>
      <c r="AA2044" s="12"/>
      <c r="AB2044" s="12"/>
      <c r="AC2044" s="12"/>
      <c r="AD2044" s="12"/>
      <c r="AE2044" s="12">
        <f t="array" ref="AE2044:AJ2045">TRANSPOSE(AC2038:AD2043)</f>
        <v>-0.58368528012176657</v>
      </c>
      <c r="AF2044" s="12">
        <v>-0.58368528012176657</v>
      </c>
      <c r="AG2044" s="12">
        <v>5.8361837538574761E-2</v>
      </c>
      <c r="AH2044" s="12">
        <v>0</v>
      </c>
      <c r="AI2044" s="12">
        <v>0.35795288233965861</v>
      </c>
      <c r="AJ2044" s="12">
        <v>0</v>
      </c>
      <c r="AK2044" s="12"/>
      <c r="AL2044" s="12"/>
      <c r="AM2044" s="12"/>
      <c r="AN2044" s="12">
        <f t="shared" si="297"/>
        <v>-0.58368528012176657</v>
      </c>
      <c r="AO2044" s="12">
        <f t="shared" si="298"/>
        <v>-0.58368528012176657</v>
      </c>
      <c r="AP2044" s="12">
        <f t="shared" si="299"/>
        <v>5.8361837538574761E-2</v>
      </c>
      <c r="AQ2044" s="12">
        <f t="shared" si="300"/>
        <v>0</v>
      </c>
      <c r="AR2044" s="12">
        <f t="shared" si="301"/>
        <v>0.35795288233965861</v>
      </c>
      <c r="AS2044" s="12">
        <f t="shared" si="302"/>
        <v>0</v>
      </c>
      <c r="AT2044" s="12">
        <f t="shared" si="303"/>
        <v>0</v>
      </c>
      <c r="AU2044" s="12">
        <f t="shared" si="304"/>
        <v>0</v>
      </c>
      <c r="AV2044" s="12"/>
      <c r="AW2044" s="12"/>
      <c r="AX2044" s="12">
        <f>INDEX($N$6:$N$6003,UsefulSeries!$K2036)</f>
        <v>-2.4852574569844688E-4</v>
      </c>
      <c r="AY2044" s="12"/>
      <c r="AZ2044" s="12"/>
      <c r="BA2044" s="12"/>
      <c r="BB2044" s="12">
        <f t="shared" si="296"/>
        <v>-2.4852574569844688E-4</v>
      </c>
      <c r="BC2044" s="12"/>
      <c r="BD2044" s="38">
        <f ca="1"/>
        <v>2.0963938849509652E-2</v>
      </c>
    </row>
    <row r="2045" spans="1:56" x14ac:dyDescent="0.35">
      <c r="A2045" s="12"/>
      <c r="B2045" s="12"/>
      <c r="C2045" s="12"/>
      <c r="D2045" s="12"/>
      <c r="E2045" s="12"/>
      <c r="F2045" s="12"/>
      <c r="G2045" s="12"/>
      <c r="H2045" s="12"/>
      <c r="I2045" s="12"/>
      <c r="J2045" s="12"/>
      <c r="K2045" s="12"/>
      <c r="L2045" s="12"/>
      <c r="M2045" s="12"/>
      <c r="N2045" s="12"/>
      <c r="O2045" s="12"/>
      <c r="P2045" s="12"/>
      <c r="Q2045" s="12"/>
      <c r="R2045" s="12"/>
      <c r="S2045" s="12"/>
      <c r="T2045" s="12"/>
      <c r="U2045" s="12"/>
      <c r="V2045" s="12"/>
      <c r="W2045" s="12"/>
      <c r="X2045" s="12"/>
      <c r="Y2045" s="12"/>
      <c r="Z2045" s="12"/>
      <c r="AA2045" s="12"/>
      <c r="AB2045" s="12"/>
      <c r="AC2045" s="12"/>
      <c r="AD2045" s="12"/>
      <c r="AE2045" s="12">
        <v>0.58368528012176657</v>
      </c>
      <c r="AF2045" s="12">
        <v>0</v>
      </c>
      <c r="AG2045" s="12">
        <v>-5.8361837538574761E-2</v>
      </c>
      <c r="AH2045" s="12">
        <v>-5.8361837538574761E-2</v>
      </c>
      <c r="AI2045" s="12">
        <v>0</v>
      </c>
      <c r="AJ2045" s="12">
        <v>0.35795288233965861</v>
      </c>
      <c r="AK2045" s="12"/>
      <c r="AL2045" s="12"/>
      <c r="AM2045" s="12"/>
      <c r="AN2045" s="12">
        <f t="shared" si="297"/>
        <v>0.58368528012176657</v>
      </c>
      <c r="AO2045" s="12">
        <f t="shared" si="298"/>
        <v>0</v>
      </c>
      <c r="AP2045" s="12">
        <f t="shared" si="299"/>
        <v>-5.8361837538574761E-2</v>
      </c>
      <c r="AQ2045" s="12">
        <f t="shared" si="300"/>
        <v>-5.8361837538574761E-2</v>
      </c>
      <c r="AR2045" s="12">
        <f t="shared" si="301"/>
        <v>0</v>
      </c>
      <c r="AS2045" s="12">
        <f t="shared" si="302"/>
        <v>0.35795288233965861</v>
      </c>
      <c r="AT2045" s="12">
        <f t="shared" si="303"/>
        <v>0</v>
      </c>
      <c r="AU2045" s="12">
        <f t="shared" si="304"/>
        <v>0</v>
      </c>
      <c r="AV2045" s="12"/>
      <c r="AW2045" s="12"/>
      <c r="AX2045" s="12">
        <f>INDEX('Margin error adjustment'!N$7:N$6003,UsefulSeries!$K2036)</f>
        <v>-4.6694674701726335E-4</v>
      </c>
      <c r="AY2045" s="12"/>
      <c r="AZ2045" s="12"/>
      <c r="BA2045" s="12"/>
      <c r="BB2045" s="12">
        <f t="shared" si="296"/>
        <v>-4.6694674701726335E-4</v>
      </c>
      <c r="BC2045" s="12"/>
      <c r="BD2045" s="38">
        <f ca="1"/>
        <v>6.8190549651441015E-2</v>
      </c>
    </row>
    <row r="2046" spans="1:56" x14ac:dyDescent="0.35">
      <c r="A2046" s="12"/>
      <c r="B2046" s="12"/>
      <c r="C2046" s="12"/>
      <c r="D2046" s="12"/>
      <c r="E2046" s="12"/>
      <c r="F2046" s="12"/>
      <c r="G2046" s="12"/>
      <c r="H2046" s="12"/>
      <c r="I2046" s="12"/>
      <c r="J2046" s="12"/>
      <c r="K2046" s="12"/>
      <c r="L2046" s="12"/>
      <c r="M2046" s="12"/>
      <c r="N2046" s="12"/>
      <c r="O2046" s="12"/>
      <c r="P2046" s="12"/>
      <c r="Q2046" s="12"/>
      <c r="R2046" s="12"/>
      <c r="S2046" s="12"/>
      <c r="T2046" s="12"/>
      <c r="U2046" s="12"/>
      <c r="V2046" s="12"/>
      <c r="W2046" s="12">
        <f ca="1">INDEX(P$6:P$6003,UsefulSeries!$I2044)</f>
        <v>44.333490013461883</v>
      </c>
      <c r="X2046" s="12">
        <f ca="1">INDEX(Q$6:Q$6003,UsefulSeries!$I2044)</f>
        <v>0.59879070752395158</v>
      </c>
      <c r="Y2046" s="12">
        <f ca="1">INDEX(R$6:R$6003,UsefulSeries!$I2044)</f>
        <v>0</v>
      </c>
      <c r="Z2046" s="12">
        <f ca="1">INDEX(S$6:S$6003,UsefulSeries!$I2044)</f>
        <v>0</v>
      </c>
      <c r="AA2046" s="12">
        <f ca="1">INDEX(T$6:T$6003,UsefulSeries!$I2044)</f>
        <v>0</v>
      </c>
      <c r="AB2046" s="12">
        <f ca="1">INDEX(U$6:U$6003,UsefulSeries!$I2044)</f>
        <v>0</v>
      </c>
      <c r="AC2046" s="12">
        <f>INDEX( K$6:K$6003,UsefulSeries!$I2044)</f>
        <v>-0.58343675437606812</v>
      </c>
      <c r="AD2046" s="12">
        <f>INDEX(L$6:L$6003,UsefulSeries!$I2044)</f>
        <v>0.58343675437606812</v>
      </c>
      <c r="AE2046" s="12"/>
      <c r="AF2046" s="12"/>
      <c r="AG2046" s="12"/>
      <c r="AH2046" s="12"/>
      <c r="AI2046" s="12"/>
      <c r="AJ2046" s="12"/>
      <c r="AK2046" s="12"/>
      <c r="AL2046" s="12"/>
      <c r="AM2046" s="12"/>
      <c r="AN2046" s="12">
        <f t="shared" ca="1" si="297"/>
        <v>44.333490013461883</v>
      </c>
      <c r="AO2046" s="12">
        <f t="shared" ca="1" si="298"/>
        <v>0.59879070752395158</v>
      </c>
      <c r="AP2046" s="12">
        <f t="shared" ca="1" si="299"/>
        <v>0</v>
      </c>
      <c r="AQ2046" s="12">
        <f t="shared" ca="1" si="300"/>
        <v>0</v>
      </c>
      <c r="AR2046" s="12">
        <f t="shared" ca="1" si="301"/>
        <v>0</v>
      </c>
      <c r="AS2046" s="12">
        <f t="shared" ca="1" si="302"/>
        <v>0</v>
      </c>
      <c r="AT2046" s="12">
        <f t="shared" si="303"/>
        <v>-0.58343675437606812</v>
      </c>
      <c r="AU2046" s="12">
        <f t="shared" si="304"/>
        <v>0.58343675437606812</v>
      </c>
      <c r="AV2046" s="12"/>
      <c r="AW2046" s="12">
        <f ca="1">INDEX(I$6:I$6003,UsefulSeries!$I2044)</f>
        <v>1.3340362769954017E-2</v>
      </c>
      <c r="AX2046" s="12"/>
      <c r="AY2046" s="12"/>
      <c r="AZ2046" s="12">
        <f t="array" aca="1" ref="AZ2046:AZ2051" ca="1">MMULT(W2046:AB2051,AW2046:AW2051)</f>
        <v>0.59879070752395158</v>
      </c>
      <c r="BA2046" s="12"/>
      <c r="BB2046" s="12">
        <f t="shared" ca="1" si="296"/>
        <v>0.59879070752395158</v>
      </c>
      <c r="BC2046" s="12"/>
      <c r="BD2046" s="38">
        <f t="array" aca="1" ref="BD2046:BD2053" ca="1">MMULT(MINVERSE(AN2046:AU2053),BB2046:BB2053)</f>
        <v>1.3421505084151533E-2</v>
      </c>
    </row>
    <row r="2047" spans="1:56" x14ac:dyDescent="0.35">
      <c r="A2047" s="12"/>
      <c r="B2047" s="12"/>
      <c r="C2047" s="12"/>
      <c r="D2047" s="12"/>
      <c r="E2047" s="12"/>
      <c r="F2047" s="12"/>
      <c r="G2047" s="12"/>
      <c r="H2047" s="12"/>
      <c r="I2047" s="12"/>
      <c r="J2047" s="12"/>
      <c r="K2047" s="12"/>
      <c r="L2047" s="12"/>
      <c r="M2047" s="12"/>
      <c r="N2047" s="12"/>
      <c r="O2047" s="12"/>
      <c r="P2047" s="12"/>
      <c r="Q2047" s="12"/>
      <c r="R2047" s="12"/>
      <c r="S2047" s="12"/>
      <c r="T2047" s="12"/>
      <c r="U2047" s="12"/>
      <c r="V2047" s="12"/>
      <c r="W2047" s="12">
        <f ca="1">INDEX(P$7:P$6003,UsefulSeries!$I2044)</f>
        <v>0.59879070752395158</v>
      </c>
      <c r="X2047" s="12">
        <f ca="1">INDEX(Q$7:Q$6003,UsefulSeries!$I2044)</f>
        <v>48.027893746571678</v>
      </c>
      <c r="Y2047" s="12">
        <f ca="1">INDEX(R$7:R$6003,UsefulSeries!$I2044)</f>
        <v>0</v>
      </c>
      <c r="Z2047" s="12">
        <f ca="1">INDEX(S$7:S$6003,UsefulSeries!$I2044)</f>
        <v>0</v>
      </c>
      <c r="AA2047" s="12">
        <f ca="1">INDEX(T$7:T$6003,UsefulSeries!$I2044)</f>
        <v>0</v>
      </c>
      <c r="AB2047" s="12">
        <f ca="1">INDEX(U$7:U$6003,UsefulSeries!$I2044)</f>
        <v>0</v>
      </c>
      <c r="AC2047" s="12">
        <f>INDEX( K$7:K$6003,UsefulSeries!$I2044,1)</f>
        <v>-0.58343675437606812</v>
      </c>
      <c r="AD2047" s="12">
        <f>INDEX(L$7:L$6003,UsefulSeries!$I2044,1)</f>
        <v>0</v>
      </c>
      <c r="AE2047" s="12"/>
      <c r="AF2047" s="12"/>
      <c r="AG2047" s="12"/>
      <c r="AH2047" s="12"/>
      <c r="AI2047" s="12"/>
      <c r="AJ2047" s="12"/>
      <c r="AK2047" s="12"/>
      <c r="AL2047" s="12"/>
      <c r="AM2047" s="12"/>
      <c r="AN2047" s="12">
        <f t="shared" ca="1" si="297"/>
        <v>0.59879070752395158</v>
      </c>
      <c r="AO2047" s="12">
        <f t="shared" ca="1" si="298"/>
        <v>48.027893746571678</v>
      </c>
      <c r="AP2047" s="12">
        <f t="shared" ca="1" si="299"/>
        <v>0</v>
      </c>
      <c r="AQ2047" s="12">
        <f t="shared" ca="1" si="300"/>
        <v>0</v>
      </c>
      <c r="AR2047" s="12">
        <f t="shared" ca="1" si="301"/>
        <v>0</v>
      </c>
      <c r="AS2047" s="12">
        <f t="shared" ca="1" si="302"/>
        <v>0</v>
      </c>
      <c r="AT2047" s="12">
        <f t="shared" si="303"/>
        <v>-0.58343675437606812</v>
      </c>
      <c r="AU2047" s="12">
        <f t="shared" si="304"/>
        <v>0</v>
      </c>
      <c r="AV2047" s="12"/>
      <c r="AW2047" s="12">
        <f ca="1">INDEX(I$7:I$6003,UsefulSeries!$I2044)</f>
        <v>1.2301239470958004E-2</v>
      </c>
      <c r="AX2047" s="12"/>
      <c r="AY2047" s="12"/>
      <c r="AZ2047" s="12">
        <f ca="1"/>
        <v>0.59879070752395158</v>
      </c>
      <c r="BA2047" s="12"/>
      <c r="BB2047" s="12">
        <f t="shared" ca="1" si="296"/>
        <v>0.59879070752395158</v>
      </c>
      <c r="BC2047" s="12"/>
      <c r="BD2047" s="38">
        <f ca="1"/>
        <v>1.3361287088195919E-2</v>
      </c>
    </row>
    <row r="2048" spans="1:56" x14ac:dyDescent="0.35">
      <c r="A2048" s="12"/>
      <c r="B2048" s="12"/>
      <c r="C2048" s="12"/>
      <c r="D2048" s="12"/>
      <c r="E2048" s="12"/>
      <c r="F2048" s="12"/>
      <c r="G2048" s="12"/>
      <c r="H2048" s="12"/>
      <c r="I2048" s="12"/>
      <c r="J2048" s="12"/>
      <c r="K2048" s="12"/>
      <c r="L2048" s="12"/>
      <c r="M2048" s="12"/>
      <c r="N2048" s="12"/>
      <c r="O2048" s="12"/>
      <c r="P2048" s="12"/>
      <c r="Q2048" s="12"/>
      <c r="R2048" s="12"/>
      <c r="S2048" s="12"/>
      <c r="T2048" s="12"/>
      <c r="U2048" s="12"/>
      <c r="V2048" s="12"/>
      <c r="W2048" s="12">
        <f ca="1">INDEX(P$8:P$6003,UsefulSeries!$I2044)</f>
        <v>0</v>
      </c>
      <c r="X2048" s="12">
        <f ca="1">INDEX(Q$8:Q$6003,UsefulSeries!$I2044)</f>
        <v>0</v>
      </c>
      <c r="Y2048" s="12">
        <f ca="1">INDEX(R$8:R$6003,UsefulSeries!$I2044)</f>
        <v>0.47366980038363976</v>
      </c>
      <c r="Z2048" s="12">
        <f ca="1">INDEX(S$8:S$6003,UsefulSeries!$I2044)</f>
        <v>7.9338510637941867E-2</v>
      </c>
      <c r="AA2048" s="12">
        <f ca="1">INDEX(T$8:T$6003,UsefulSeries!$I2044)</f>
        <v>0</v>
      </c>
      <c r="AB2048" s="12">
        <f ca="1">INDEX(U$8:U$6003,UsefulSeries!$I2044)</f>
        <v>0</v>
      </c>
      <c r="AC2048" s="12">
        <f>INDEX( K$8:K$6003,UsefulSeries!$I2044)</f>
        <v>5.7894890791557498E-2</v>
      </c>
      <c r="AD2048" s="12">
        <f>INDEX(L$8:L$6003,UsefulSeries!$I2044)</f>
        <v>-5.7894890791557498E-2</v>
      </c>
      <c r="AE2048" s="12"/>
      <c r="AF2048" s="12"/>
      <c r="AG2048" s="12"/>
      <c r="AH2048" s="12"/>
      <c r="AI2048" s="12"/>
      <c r="AJ2048" s="12"/>
      <c r="AK2048" s="12"/>
      <c r="AL2048" s="12"/>
      <c r="AM2048" s="12"/>
      <c r="AN2048" s="12">
        <f t="shared" ca="1" si="297"/>
        <v>0</v>
      </c>
      <c r="AO2048" s="12">
        <f t="shared" ca="1" si="298"/>
        <v>0</v>
      </c>
      <c r="AP2048" s="12">
        <f t="shared" ca="1" si="299"/>
        <v>0.47366980038363976</v>
      </c>
      <c r="AQ2048" s="12">
        <f t="shared" ca="1" si="300"/>
        <v>7.9338510637941867E-2</v>
      </c>
      <c r="AR2048" s="12">
        <f t="shared" ca="1" si="301"/>
        <v>0</v>
      </c>
      <c r="AS2048" s="12">
        <f t="shared" ca="1" si="302"/>
        <v>0</v>
      </c>
      <c r="AT2048" s="12">
        <f t="shared" si="303"/>
        <v>5.7894890791557498E-2</v>
      </c>
      <c r="AU2048" s="12">
        <f t="shared" si="304"/>
        <v>-5.7894890791557498E-2</v>
      </c>
      <c r="AV2048" s="12"/>
      <c r="AW2048" s="12">
        <f ca="1">INDEX(I$8:I$6003,UsefulSeries!$I2044)</f>
        <v>0.14681789727843711</v>
      </c>
      <c r="AX2048" s="12"/>
      <c r="AY2048" s="12"/>
      <c r="AZ2048" s="12">
        <f ca="1"/>
        <v>7.9338510637941867E-2</v>
      </c>
      <c r="BA2048" s="12"/>
      <c r="BB2048" s="12">
        <f t="shared" ca="1" si="296"/>
        <v>7.9338510637941867E-2</v>
      </c>
      <c r="BC2048" s="12"/>
      <c r="BD2048" s="38">
        <f ca="1"/>
        <v>0.14445750595977461</v>
      </c>
    </row>
    <row r="2049" spans="1:56" x14ac:dyDescent="0.35">
      <c r="A2049" s="12"/>
      <c r="B2049" s="12"/>
      <c r="C2049" s="12"/>
      <c r="D2049" s="12"/>
      <c r="E2049" s="12"/>
      <c r="F2049" s="12"/>
      <c r="G2049" s="12"/>
      <c r="H2049" s="12"/>
      <c r="I2049" s="12"/>
      <c r="J2049" s="12"/>
      <c r="K2049" s="12"/>
      <c r="L2049" s="12"/>
      <c r="M2049" s="12"/>
      <c r="N2049" s="12"/>
      <c r="O2049" s="12"/>
      <c r="P2049" s="12"/>
      <c r="Q2049" s="12"/>
      <c r="R2049" s="12"/>
      <c r="S2049" s="12"/>
      <c r="T2049" s="12"/>
      <c r="U2049" s="12"/>
      <c r="V2049" s="12"/>
      <c r="W2049" s="12">
        <f ca="1">INDEX(P$9:P$6003,UsefulSeries!$I2044)</f>
        <v>0</v>
      </c>
      <c r="X2049" s="12">
        <f ca="1">INDEX(Q$9:Q$6003,UsefulSeries!$I2044)</f>
        <v>0</v>
      </c>
      <c r="Y2049" s="12">
        <f ca="1">INDEX(R$9:R$6003,UsefulSeries!$I2044)</f>
        <v>7.9338510637941867E-2</v>
      </c>
      <c r="Z2049" s="12">
        <f ca="1">INDEX(S$9:S$6003,UsefulSeries!$I2044)</f>
        <v>0.54826660283933493</v>
      </c>
      <c r="AA2049" s="12">
        <f ca="1">INDEX(T$9:T$6003,UsefulSeries!$I2044)</f>
        <v>0</v>
      </c>
      <c r="AB2049" s="12">
        <f ca="1">INDEX(U$9:U$6003,UsefulSeries!$I2044)</f>
        <v>0</v>
      </c>
      <c r="AC2049" s="12">
        <f>INDEX( K$9:K$6003,UsefulSeries!$I2044)</f>
        <v>0</v>
      </c>
      <c r="AD2049" s="12">
        <f>INDEX(L$9:L$6003,UsefulSeries!$I2044)</f>
        <v>-5.7894890791557498E-2</v>
      </c>
      <c r="AE2049" s="12"/>
      <c r="AF2049" s="12"/>
      <c r="AG2049" s="12"/>
      <c r="AH2049" s="12"/>
      <c r="AI2049" s="12"/>
      <c r="AJ2049" s="12"/>
      <c r="AK2049" s="12"/>
      <c r="AL2049" s="12"/>
      <c r="AM2049" s="12"/>
      <c r="AN2049" s="12">
        <f t="shared" ca="1" si="297"/>
        <v>0</v>
      </c>
      <c r="AO2049" s="12">
        <f t="shared" ca="1" si="298"/>
        <v>0</v>
      </c>
      <c r="AP2049" s="12">
        <f t="shared" ca="1" si="299"/>
        <v>7.9338510637941867E-2</v>
      </c>
      <c r="AQ2049" s="12">
        <f t="shared" ca="1" si="300"/>
        <v>0.54826660283933493</v>
      </c>
      <c r="AR2049" s="12">
        <f t="shared" ca="1" si="301"/>
        <v>0</v>
      </c>
      <c r="AS2049" s="12">
        <f t="shared" ca="1" si="302"/>
        <v>0</v>
      </c>
      <c r="AT2049" s="12">
        <f t="shared" si="303"/>
        <v>0</v>
      </c>
      <c r="AU2049" s="12">
        <f t="shared" si="304"/>
        <v>-5.7894890791557498E-2</v>
      </c>
      <c r="AV2049" s="12"/>
      <c r="AW2049" s="12">
        <f ca="1">INDEX(I$9:I$6003,UsefulSeries!$I2044)</f>
        <v>0.12346219336053996</v>
      </c>
      <c r="AX2049" s="12"/>
      <c r="AY2049" s="12"/>
      <c r="AZ2049" s="12">
        <f ca="1"/>
        <v>7.9338510637941867E-2</v>
      </c>
      <c r="BA2049" s="12"/>
      <c r="BB2049" s="12">
        <f t="shared" ca="1" si="296"/>
        <v>7.9338510637941867E-2</v>
      </c>
      <c r="BC2049" s="12"/>
      <c r="BD2049" s="38">
        <f ca="1"/>
        <v>0.1322611304642049</v>
      </c>
    </row>
    <row r="2050" spans="1:56" x14ac:dyDescent="0.35">
      <c r="A2050" s="12"/>
      <c r="B2050" s="12"/>
      <c r="C2050" s="12"/>
      <c r="D2050" s="12"/>
      <c r="E2050" s="12"/>
      <c r="F2050" s="12"/>
      <c r="G2050" s="12"/>
      <c r="H2050" s="12"/>
      <c r="I2050" s="12"/>
      <c r="J2050" s="12"/>
      <c r="K2050" s="12"/>
      <c r="L2050" s="12"/>
      <c r="M2050" s="12"/>
      <c r="N2050" s="12"/>
      <c r="O2050" s="12"/>
      <c r="P2050" s="12"/>
      <c r="Q2050" s="12"/>
      <c r="R2050" s="12"/>
      <c r="S2050" s="12"/>
      <c r="T2050" s="12"/>
      <c r="U2050" s="12"/>
      <c r="V2050" s="12"/>
      <c r="W2050" s="12">
        <f ca="1">INDEX(P$10:P$6003,UsefulSeries!$I2044)</f>
        <v>0</v>
      </c>
      <c r="X2050" s="12">
        <f ca="1">INDEX(Q$10:Q$6003,UsefulSeries!$I2044)</f>
        <v>0</v>
      </c>
      <c r="Y2050" s="12">
        <f ca="1">INDEX(R$10:R$6003,UsefulSeries!$I2044)</f>
        <v>0</v>
      </c>
      <c r="Z2050" s="12">
        <f ca="1">INDEX(S$10:S$6003,UsefulSeries!$I2044)</f>
        <v>0</v>
      </c>
      <c r="AA2050" s="12">
        <f ca="1">INDEX(T$10:T$6003,UsefulSeries!$I2044)</f>
        <v>20.59558717024057</v>
      </c>
      <c r="AB2050" s="12">
        <f ca="1">INDEX(U$10:U$6003,UsefulSeries!$I2044)</f>
        <v>0.37505154170043065</v>
      </c>
      <c r="AC2050" s="12">
        <f>INDEX( K$10:K$6003,UsefulSeries!$I2044)</f>
        <v>0.35866835483237436</v>
      </c>
      <c r="AD2050" s="12">
        <f>INDEX(L$10:L$6003,UsefulSeries!$I2044)</f>
        <v>0</v>
      </c>
      <c r="AE2050" s="12"/>
      <c r="AF2050" s="12"/>
      <c r="AG2050" s="12"/>
      <c r="AH2050" s="12"/>
      <c r="AI2050" s="12"/>
      <c r="AJ2050" s="12"/>
      <c r="AK2050" s="12"/>
      <c r="AL2050" s="12"/>
      <c r="AM2050" s="12"/>
      <c r="AN2050" s="12">
        <f t="shared" ca="1" si="297"/>
        <v>0</v>
      </c>
      <c r="AO2050" s="12">
        <f t="shared" ca="1" si="298"/>
        <v>0</v>
      </c>
      <c r="AP2050" s="12">
        <f t="shared" ca="1" si="299"/>
        <v>0</v>
      </c>
      <c r="AQ2050" s="12">
        <f t="shared" ca="1" si="300"/>
        <v>0</v>
      </c>
      <c r="AR2050" s="12">
        <f t="shared" ca="1" si="301"/>
        <v>20.59558717024057</v>
      </c>
      <c r="AS2050" s="12">
        <f t="shared" ca="1" si="302"/>
        <v>0.37505154170043065</v>
      </c>
      <c r="AT2050" s="12">
        <f t="shared" si="303"/>
        <v>0.35866835483237436</v>
      </c>
      <c r="AU2050" s="12">
        <f t="shared" si="304"/>
        <v>0</v>
      </c>
      <c r="AV2050" s="12"/>
      <c r="AW2050" s="12">
        <f ca="1">INDEX(I$10:I$6003,UsefulSeries!$I2044)</f>
        <v>1.7737826604658995E-2</v>
      </c>
      <c r="AX2050" s="12"/>
      <c r="AY2050" s="12"/>
      <c r="AZ2050" s="12">
        <f ca="1"/>
        <v>0.37505154170043076</v>
      </c>
      <c r="BA2050" s="12"/>
      <c r="BB2050" s="12">
        <f t="shared" ca="1" si="296"/>
        <v>0.37505154170043076</v>
      </c>
      <c r="BC2050" s="12"/>
      <c r="BD2050" s="38">
        <f ca="1"/>
        <v>1.6252851121482621E-2</v>
      </c>
    </row>
    <row r="2051" spans="1:56" x14ac:dyDescent="0.35">
      <c r="A2051" s="12"/>
      <c r="B2051" s="12"/>
      <c r="C2051" s="12"/>
      <c r="D2051" s="12"/>
      <c r="E2051" s="12"/>
      <c r="F2051" s="12"/>
      <c r="G2051" s="12"/>
      <c r="H2051" s="12"/>
      <c r="I2051" s="12"/>
      <c r="J2051" s="12"/>
      <c r="K2051" s="12"/>
      <c r="L2051" s="12"/>
      <c r="M2051" s="12"/>
      <c r="N2051" s="12"/>
      <c r="O2051" s="12"/>
      <c r="P2051" s="12"/>
      <c r="Q2051" s="12"/>
      <c r="R2051" s="12"/>
      <c r="S2051" s="12"/>
      <c r="T2051" s="12"/>
      <c r="U2051" s="12"/>
      <c r="V2051" s="12"/>
      <c r="W2051" s="12">
        <f ca="1">INDEX(P$11:P$6003,UsefulSeries!$I2044)</f>
        <v>0</v>
      </c>
      <c r="X2051" s="12">
        <f ca="1">INDEX(Q$11:Q$6003,UsefulSeries!$I2044)</f>
        <v>0</v>
      </c>
      <c r="Y2051" s="12">
        <f ca="1">INDEX(R$11:R$6003,UsefulSeries!$I2044)</f>
        <v>0</v>
      </c>
      <c r="Z2051" s="12">
        <f ca="1">INDEX(S$11:S$6003,UsefulSeries!$I2044)</f>
        <v>0</v>
      </c>
      <c r="AA2051" s="12">
        <f ca="1">INDEX(T$11:T$6003,UsefulSeries!$I2044)</f>
        <v>0.37505154170043065</v>
      </c>
      <c r="AB2051" s="12">
        <f ca="1">INDEX(U$11:U$6003,UsefulSeries!$I2044)</f>
        <v>14.199408736588595</v>
      </c>
      <c r="AC2051" s="12">
        <f>INDEX( K$11:K$6003,UsefulSeries!$I2044)</f>
        <v>0</v>
      </c>
      <c r="AD2051" s="12">
        <f>INDEX(L$11:L$6003,UsefulSeries!$I2044)</f>
        <v>0.35866835483237436</v>
      </c>
      <c r="AE2051" s="12"/>
      <c r="AF2051" s="12"/>
      <c r="AG2051" s="12"/>
      <c r="AH2051" s="12"/>
      <c r="AI2051" s="12"/>
      <c r="AJ2051" s="12"/>
      <c r="AK2051" s="12"/>
      <c r="AL2051" s="12"/>
      <c r="AM2051" s="12"/>
      <c r="AN2051" s="12">
        <f t="shared" ca="1" si="297"/>
        <v>0</v>
      </c>
      <c r="AO2051" s="12">
        <f t="shared" ca="1" si="298"/>
        <v>0</v>
      </c>
      <c r="AP2051" s="12">
        <f t="shared" ca="1" si="299"/>
        <v>0</v>
      </c>
      <c r="AQ2051" s="12">
        <f t="shared" ca="1" si="300"/>
        <v>0</v>
      </c>
      <c r="AR2051" s="12">
        <f t="shared" ca="1" si="301"/>
        <v>0.37505154170043065</v>
      </c>
      <c r="AS2051" s="12">
        <f t="shared" ca="1" si="302"/>
        <v>14.199408736588595</v>
      </c>
      <c r="AT2051" s="12">
        <f t="shared" si="303"/>
        <v>0</v>
      </c>
      <c r="AU2051" s="12">
        <f t="shared" si="304"/>
        <v>0.35866835483237436</v>
      </c>
      <c r="AV2051" s="12"/>
      <c r="AW2051" s="12">
        <f ca="1">INDEX(I$11:I$6003,UsefulSeries!$I2044)</f>
        <v>2.594466779005097E-2</v>
      </c>
      <c r="AX2051" s="12"/>
      <c r="AY2051" s="12"/>
      <c r="AZ2051" s="12">
        <f ca="1"/>
        <v>0.37505154170043076</v>
      </c>
      <c r="BA2051" s="12"/>
      <c r="BB2051" s="12">
        <f t="shared" ca="1" si="296"/>
        <v>0.37505154170043076</v>
      </c>
      <c r="BC2051" s="12"/>
      <c r="BD2051" s="38">
        <f ca="1"/>
        <v>2.3960826468724442E-2</v>
      </c>
    </row>
    <row r="2052" spans="1:56" x14ac:dyDescent="0.35">
      <c r="A2052" s="12"/>
      <c r="B2052" s="12"/>
      <c r="C2052" s="12"/>
      <c r="D2052" s="12"/>
      <c r="E2052" s="12"/>
      <c r="F2052" s="12"/>
      <c r="G2052" s="12"/>
      <c r="H2052" s="12"/>
      <c r="I2052" s="12"/>
      <c r="J2052" s="12"/>
      <c r="K2052" s="12"/>
      <c r="L2052" s="12"/>
      <c r="M2052" s="12"/>
      <c r="N2052" s="12"/>
      <c r="O2052" s="12"/>
      <c r="P2052" s="12"/>
      <c r="Q2052" s="12"/>
      <c r="R2052" s="12"/>
      <c r="S2052" s="12"/>
      <c r="T2052" s="12"/>
      <c r="U2052" s="12"/>
      <c r="V2052" s="12"/>
      <c r="W2052" s="12"/>
      <c r="X2052" s="12"/>
      <c r="Y2052" s="12"/>
      <c r="Z2052" s="12"/>
      <c r="AA2052" s="12"/>
      <c r="AB2052" s="12"/>
      <c r="AC2052" s="12"/>
      <c r="AD2052" s="12"/>
      <c r="AE2052" s="12">
        <f t="array" ref="AE2052:AJ2053">TRANSPOSE(AC2046:AD2051)</f>
        <v>-0.58343675437606812</v>
      </c>
      <c r="AF2052" s="12">
        <v>-0.58343675437606812</v>
      </c>
      <c r="AG2052" s="12">
        <v>5.7894890791557498E-2</v>
      </c>
      <c r="AH2052" s="12">
        <v>0</v>
      </c>
      <c r="AI2052" s="12">
        <v>0.35866835483237436</v>
      </c>
      <c r="AJ2052" s="12">
        <v>0</v>
      </c>
      <c r="AK2052" s="12"/>
      <c r="AL2052" s="12"/>
      <c r="AM2052" s="12"/>
      <c r="AN2052" s="12">
        <f t="shared" si="297"/>
        <v>-0.58343675437606812</v>
      </c>
      <c r="AO2052" s="12">
        <f t="shared" si="298"/>
        <v>-0.58343675437606812</v>
      </c>
      <c r="AP2052" s="12">
        <f t="shared" si="299"/>
        <v>5.7894890791557498E-2</v>
      </c>
      <c r="AQ2052" s="12">
        <f t="shared" si="300"/>
        <v>0</v>
      </c>
      <c r="AR2052" s="12">
        <f t="shared" si="301"/>
        <v>0.35866835483237436</v>
      </c>
      <c r="AS2052" s="12">
        <f t="shared" si="302"/>
        <v>0</v>
      </c>
      <c r="AT2052" s="12">
        <f t="shared" si="303"/>
        <v>0</v>
      </c>
      <c r="AU2052" s="12">
        <f t="shared" si="304"/>
        <v>0</v>
      </c>
      <c r="AV2052" s="12"/>
      <c r="AW2052" s="12"/>
      <c r="AX2052" s="12">
        <f>INDEX($N$6:$N$6003,UsefulSeries!$K2044)</f>
        <v>-1.4333304335235608E-3</v>
      </c>
      <c r="AY2052" s="12"/>
      <c r="AZ2052" s="12"/>
      <c r="BA2052" s="12"/>
      <c r="BB2052" s="12">
        <f t="shared" si="296"/>
        <v>-1.4333304335235608E-3</v>
      </c>
      <c r="BC2052" s="12"/>
      <c r="BD2052" s="38">
        <f ca="1"/>
        <v>8.7345271288633397E-2</v>
      </c>
    </row>
    <row r="2053" spans="1:56" x14ac:dyDescent="0.35">
      <c r="A2053" s="12"/>
      <c r="B2053" s="12"/>
      <c r="C2053" s="12"/>
      <c r="D2053" s="12"/>
      <c r="E2053" s="12"/>
      <c r="F2053" s="12"/>
      <c r="G2053" s="12"/>
      <c r="H2053" s="12"/>
      <c r="I2053" s="12"/>
      <c r="J2053" s="12"/>
      <c r="K2053" s="12"/>
      <c r="L2053" s="12"/>
      <c r="M2053" s="12"/>
      <c r="N2053" s="12"/>
      <c r="O2053" s="12"/>
      <c r="P2053" s="12"/>
      <c r="Q2053" s="12"/>
      <c r="R2053" s="12"/>
      <c r="S2053" s="12"/>
      <c r="T2053" s="12"/>
      <c r="U2053" s="12"/>
      <c r="V2053" s="12"/>
      <c r="W2053" s="12"/>
      <c r="X2053" s="12"/>
      <c r="Y2053" s="12"/>
      <c r="Z2053" s="12"/>
      <c r="AA2053" s="12"/>
      <c r="AB2053" s="12"/>
      <c r="AC2053" s="12"/>
      <c r="AD2053" s="12"/>
      <c r="AE2053" s="12">
        <v>0.58343675437606812</v>
      </c>
      <c r="AF2053" s="12">
        <v>0</v>
      </c>
      <c r="AG2053" s="12">
        <v>-5.7894890791557498E-2</v>
      </c>
      <c r="AH2053" s="12">
        <v>-5.7894890791557498E-2</v>
      </c>
      <c r="AI2053" s="12">
        <v>0</v>
      </c>
      <c r="AJ2053" s="12">
        <v>0.35866835483237436</v>
      </c>
      <c r="AK2053" s="12"/>
      <c r="AL2053" s="12"/>
      <c r="AM2053" s="12"/>
      <c r="AN2053" s="12">
        <f t="shared" si="297"/>
        <v>0.58343675437606812</v>
      </c>
      <c r="AO2053" s="12">
        <f t="shared" si="298"/>
        <v>0</v>
      </c>
      <c r="AP2053" s="12">
        <f t="shared" si="299"/>
        <v>-5.7894890791557498E-2</v>
      </c>
      <c r="AQ2053" s="12">
        <f t="shared" si="300"/>
        <v>-5.7894890791557498E-2</v>
      </c>
      <c r="AR2053" s="12">
        <f t="shared" si="301"/>
        <v>0</v>
      </c>
      <c r="AS2053" s="12">
        <f t="shared" si="302"/>
        <v>0.35866835483237436</v>
      </c>
      <c r="AT2053" s="12">
        <f t="shared" si="303"/>
        <v>0</v>
      </c>
      <c r="AU2053" s="12">
        <f t="shared" si="304"/>
        <v>0</v>
      </c>
      <c r="AV2053" s="12"/>
      <c r="AW2053" s="12"/>
      <c r="AX2053" s="12">
        <f>INDEX('Margin error adjustment'!N$7:N$6003,UsefulSeries!$K2044)</f>
        <v>4.0399433934567436E-4</v>
      </c>
      <c r="AY2053" s="12"/>
      <c r="AZ2053" s="12"/>
      <c r="BA2053" s="12"/>
      <c r="BB2053" s="12">
        <f t="shared" si="296"/>
        <v>4.0399433934567436E-4</v>
      </c>
      <c r="BC2053" s="12"/>
      <c r="BD2053" s="38">
        <f ca="1"/>
        <v>8.0091582508937623E-2</v>
      </c>
    </row>
    <row r="2054" spans="1:56" x14ac:dyDescent="0.35">
      <c r="A2054" s="12"/>
      <c r="B2054" s="12"/>
      <c r="C2054" s="12"/>
      <c r="D2054" s="12"/>
      <c r="E2054" s="12"/>
      <c r="F2054" s="12"/>
      <c r="G2054" s="12"/>
      <c r="H2054" s="12"/>
      <c r="I2054" s="12"/>
      <c r="J2054" s="12"/>
      <c r="K2054" s="12"/>
      <c r="L2054" s="12"/>
      <c r="M2054" s="12"/>
      <c r="N2054" s="12"/>
      <c r="O2054" s="12"/>
      <c r="P2054" s="12"/>
      <c r="Q2054" s="12"/>
      <c r="R2054" s="12"/>
      <c r="S2054" s="12"/>
      <c r="T2054" s="12"/>
      <c r="U2054" s="12"/>
      <c r="V2054" s="12"/>
      <c r="W2054" s="12">
        <f ca="1">INDEX(P$6:P$6003,UsefulSeries!$I2052)</f>
        <v>41.922944068950926</v>
      </c>
      <c r="X2054" s="12">
        <f ca="1">INDEX(Q$6:Q$6003,UsefulSeries!$I2052)</f>
        <v>0.59722161120153838</v>
      </c>
      <c r="Y2054" s="12">
        <f ca="1">INDEX(R$6:R$6003,UsefulSeries!$I2052)</f>
        <v>0</v>
      </c>
      <c r="Z2054" s="12">
        <f ca="1">INDEX(S$6:S$6003,UsefulSeries!$I2052)</f>
        <v>0</v>
      </c>
      <c r="AA2054" s="12">
        <f ca="1">INDEX(T$6:T$6003,UsefulSeries!$I2052)</f>
        <v>0</v>
      </c>
      <c r="AB2054" s="12">
        <f ca="1">INDEX(U$6:U$6003,UsefulSeries!$I2052)</f>
        <v>0</v>
      </c>
      <c r="AC2054" s="12">
        <f>INDEX( K$6:K$6003,UsefulSeries!$I2052)</f>
        <v>-0.58200342394254456</v>
      </c>
      <c r="AD2054" s="12">
        <f>INDEX(L$6:L$6003,UsefulSeries!$I2052)</f>
        <v>0.58200342394254456</v>
      </c>
      <c r="AE2054" s="12"/>
      <c r="AF2054" s="12"/>
      <c r="AG2054" s="12"/>
      <c r="AH2054" s="12"/>
      <c r="AI2054" s="12"/>
      <c r="AJ2054" s="12"/>
      <c r="AK2054" s="12"/>
      <c r="AL2054" s="12"/>
      <c r="AM2054" s="12"/>
      <c r="AN2054" s="12">
        <f t="shared" ca="1" si="297"/>
        <v>41.922944068950926</v>
      </c>
      <c r="AO2054" s="12">
        <f t="shared" ca="1" si="298"/>
        <v>0.59722161120153838</v>
      </c>
      <c r="AP2054" s="12">
        <f t="shared" ca="1" si="299"/>
        <v>0</v>
      </c>
      <c r="AQ2054" s="12">
        <f t="shared" ca="1" si="300"/>
        <v>0</v>
      </c>
      <c r="AR2054" s="12">
        <f t="shared" ca="1" si="301"/>
        <v>0</v>
      </c>
      <c r="AS2054" s="12">
        <f t="shared" ca="1" si="302"/>
        <v>0</v>
      </c>
      <c r="AT2054" s="12">
        <f t="shared" si="303"/>
        <v>-0.58200342394254456</v>
      </c>
      <c r="AU2054" s="12">
        <f t="shared" si="304"/>
        <v>0.58200342394254456</v>
      </c>
      <c r="AV2054" s="12"/>
      <c r="AW2054" s="12">
        <f ca="1">INDEX(I$6:I$6003,UsefulSeries!$I2052)</f>
        <v>1.4083321218100266E-2</v>
      </c>
      <c r="AX2054" s="12"/>
      <c r="AY2054" s="12"/>
      <c r="AZ2054" s="12">
        <f t="array" aca="1" ref="AZ2054:AZ2059" ca="1">MMULT(W2054:AB2059,AW2054:AW2059)</f>
        <v>0.59722161120153838</v>
      </c>
      <c r="BA2054" s="12"/>
      <c r="BB2054" s="12">
        <f t="shared" ca="1" si="296"/>
        <v>0.59722161120153838</v>
      </c>
      <c r="BC2054" s="12"/>
      <c r="BD2054" s="38">
        <f t="array" aca="1" ref="BD2054:BD2061" ca="1">MMULT(MINVERSE(AN2054:AU2061),BB2054:BB2061)</f>
        <v>1.3537256560468228E-2</v>
      </c>
    </row>
    <row r="2055" spans="1:56" x14ac:dyDescent="0.35">
      <c r="A2055" s="12"/>
      <c r="B2055" s="12"/>
      <c r="C2055" s="12"/>
      <c r="D2055" s="12"/>
      <c r="E2055" s="12"/>
      <c r="F2055" s="12"/>
      <c r="G2055" s="12"/>
      <c r="H2055" s="12"/>
      <c r="I2055" s="12"/>
      <c r="J2055" s="12"/>
      <c r="K2055" s="12"/>
      <c r="L2055" s="12"/>
      <c r="M2055" s="12"/>
      <c r="N2055" s="12"/>
      <c r="O2055" s="12"/>
      <c r="P2055" s="12"/>
      <c r="Q2055" s="12"/>
      <c r="R2055" s="12"/>
      <c r="S2055" s="12"/>
      <c r="T2055" s="12"/>
      <c r="U2055" s="12"/>
      <c r="V2055" s="12"/>
      <c r="W2055" s="12">
        <f ca="1">INDEX(P$7:P$6003,UsefulSeries!$I2052)</f>
        <v>0.59722161120153838</v>
      </c>
      <c r="X2055" s="12">
        <f ca="1">INDEX(Q$7:Q$6003,UsefulSeries!$I2052)</f>
        <v>51.657674974551497</v>
      </c>
      <c r="Y2055" s="12">
        <f ca="1">INDEX(R$7:R$6003,UsefulSeries!$I2052)</f>
        <v>0</v>
      </c>
      <c r="Z2055" s="12">
        <f ca="1">INDEX(S$7:S$6003,UsefulSeries!$I2052)</f>
        <v>0</v>
      </c>
      <c r="AA2055" s="12">
        <f ca="1">INDEX(T$7:T$6003,UsefulSeries!$I2052)</f>
        <v>0</v>
      </c>
      <c r="AB2055" s="12">
        <f ca="1">INDEX(U$7:U$6003,UsefulSeries!$I2052)</f>
        <v>0</v>
      </c>
      <c r="AC2055" s="12">
        <f>INDEX( K$7:K$6003,UsefulSeries!$I2052,1)</f>
        <v>-0.58200342394254456</v>
      </c>
      <c r="AD2055" s="12">
        <f>INDEX(L$7:L$6003,UsefulSeries!$I2052,1)</f>
        <v>0</v>
      </c>
      <c r="AE2055" s="12"/>
      <c r="AF2055" s="12"/>
      <c r="AG2055" s="12"/>
      <c r="AH2055" s="12"/>
      <c r="AI2055" s="12"/>
      <c r="AJ2055" s="12"/>
      <c r="AK2055" s="12"/>
      <c r="AL2055" s="12"/>
      <c r="AM2055" s="12"/>
      <c r="AN2055" s="12">
        <f t="shared" ca="1" si="297"/>
        <v>0.59722161120153838</v>
      </c>
      <c r="AO2055" s="12">
        <f t="shared" ca="1" si="298"/>
        <v>51.657674974551497</v>
      </c>
      <c r="AP2055" s="12">
        <f t="shared" ca="1" si="299"/>
        <v>0</v>
      </c>
      <c r="AQ2055" s="12">
        <f t="shared" ca="1" si="300"/>
        <v>0</v>
      </c>
      <c r="AR2055" s="12">
        <f t="shared" ca="1" si="301"/>
        <v>0</v>
      </c>
      <c r="AS2055" s="12">
        <f t="shared" ca="1" si="302"/>
        <v>0</v>
      </c>
      <c r="AT2055" s="12">
        <f t="shared" si="303"/>
        <v>-0.58200342394254456</v>
      </c>
      <c r="AU2055" s="12">
        <f t="shared" si="304"/>
        <v>0</v>
      </c>
      <c r="AV2055" s="12"/>
      <c r="AW2055" s="12">
        <f ca="1">INDEX(I$7:I$6003,UsefulSeries!$I2052)</f>
        <v>1.1398320727804065E-2</v>
      </c>
      <c r="AX2055" s="12"/>
      <c r="AY2055" s="12"/>
      <c r="AZ2055" s="12">
        <f ca="1"/>
        <v>0.59722161120153827</v>
      </c>
      <c r="BA2055" s="12"/>
      <c r="BB2055" s="12">
        <f t="shared" ref="BB2055:BB2118" ca="1" si="305">AZ2055+AX2055</f>
        <v>0.59722161120153827</v>
      </c>
      <c r="BC2055" s="12"/>
      <c r="BD2055" s="38">
        <f ca="1"/>
        <v>1.230313796005547E-2</v>
      </c>
    </row>
    <row r="2056" spans="1:56" x14ac:dyDescent="0.35">
      <c r="A2056" s="12"/>
      <c r="B2056" s="12"/>
      <c r="C2056" s="12"/>
      <c r="D2056" s="12"/>
      <c r="E2056" s="12"/>
      <c r="F2056" s="12"/>
      <c r="G2056" s="12"/>
      <c r="H2056" s="12"/>
      <c r="I2056" s="12"/>
      <c r="J2056" s="12"/>
      <c r="K2056" s="12"/>
      <c r="L2056" s="12"/>
      <c r="M2056" s="12"/>
      <c r="N2056" s="12"/>
      <c r="O2056" s="12"/>
      <c r="P2056" s="12"/>
      <c r="Q2056" s="12"/>
      <c r="R2056" s="12"/>
      <c r="S2056" s="12"/>
      <c r="T2056" s="12"/>
      <c r="U2056" s="12"/>
      <c r="V2056" s="12"/>
      <c r="W2056" s="12">
        <f ca="1">INDEX(P$8:P$6003,UsefulSeries!$I2052)</f>
        <v>0</v>
      </c>
      <c r="X2056" s="12">
        <f ca="1">INDEX(Q$8:Q$6003,UsefulSeries!$I2052)</f>
        <v>0</v>
      </c>
      <c r="Y2056" s="12">
        <f ca="1">INDEX(R$8:R$6003,UsefulSeries!$I2052)</f>
        <v>0.47815939654204953</v>
      </c>
      <c r="Z2056" s="12">
        <f ca="1">INDEX(S$8:S$6003,UsefulSeries!$I2052)</f>
        <v>8.0444454428474518E-2</v>
      </c>
      <c r="AA2056" s="12">
        <f ca="1">INDEX(T$8:T$6003,UsefulSeries!$I2052)</f>
        <v>0</v>
      </c>
      <c r="AB2056" s="12">
        <f ca="1">INDEX(U$8:U$6003,UsefulSeries!$I2052)</f>
        <v>0</v>
      </c>
      <c r="AC2056" s="12">
        <f>INDEX( K$8:K$6003,UsefulSeries!$I2052)</f>
        <v>5.8298885130903172E-2</v>
      </c>
      <c r="AD2056" s="12">
        <f>INDEX(L$8:L$6003,UsefulSeries!$I2052)</f>
        <v>-5.8298885130903172E-2</v>
      </c>
      <c r="AE2056" s="12"/>
      <c r="AF2056" s="12"/>
      <c r="AG2056" s="12"/>
      <c r="AH2056" s="12"/>
      <c r="AI2056" s="12"/>
      <c r="AJ2056" s="12"/>
      <c r="AK2056" s="12"/>
      <c r="AL2056" s="12"/>
      <c r="AM2056" s="12"/>
      <c r="AN2056" s="12">
        <f t="shared" ca="1" si="297"/>
        <v>0</v>
      </c>
      <c r="AO2056" s="12">
        <f t="shared" ca="1" si="298"/>
        <v>0</v>
      </c>
      <c r="AP2056" s="12">
        <f t="shared" ca="1" si="299"/>
        <v>0.47815939654204953</v>
      </c>
      <c r="AQ2056" s="12">
        <f t="shared" ca="1" si="300"/>
        <v>8.0444454428474518E-2</v>
      </c>
      <c r="AR2056" s="12">
        <f t="shared" ca="1" si="301"/>
        <v>0</v>
      </c>
      <c r="AS2056" s="12">
        <f t="shared" ca="1" si="302"/>
        <v>0</v>
      </c>
      <c r="AT2056" s="12">
        <f t="shared" si="303"/>
        <v>5.8298885130903172E-2</v>
      </c>
      <c r="AU2056" s="12">
        <f t="shared" si="304"/>
        <v>-5.8298885130903172E-2</v>
      </c>
      <c r="AV2056" s="12"/>
      <c r="AW2056" s="12">
        <f ca="1">INDEX(I$8:I$6003,UsefulSeries!$I2052)</f>
        <v>0.14658459855967604</v>
      </c>
      <c r="AX2056" s="12"/>
      <c r="AY2056" s="12"/>
      <c r="AZ2056" s="12">
        <f ca="1"/>
        <v>8.0444454428474518E-2</v>
      </c>
      <c r="BA2056" s="12"/>
      <c r="BB2056" s="12">
        <f t="shared" ca="1" si="305"/>
        <v>8.0444454428474518E-2</v>
      </c>
      <c r="BC2056" s="12"/>
      <c r="BD2056" s="38">
        <f ca="1"/>
        <v>0.14915990868103599</v>
      </c>
    </row>
    <row r="2057" spans="1:56" x14ac:dyDescent="0.35">
      <c r="A2057" s="12"/>
      <c r="B2057" s="12"/>
      <c r="C2057" s="12"/>
      <c r="D2057" s="12"/>
      <c r="E2057" s="12"/>
      <c r="F2057" s="12"/>
      <c r="G2057" s="12"/>
      <c r="H2057" s="12"/>
      <c r="I2057" s="12"/>
      <c r="J2057" s="12"/>
      <c r="K2057" s="12"/>
      <c r="L2057" s="12"/>
      <c r="M2057" s="12"/>
      <c r="N2057" s="12"/>
      <c r="O2057" s="12"/>
      <c r="P2057" s="12"/>
      <c r="Q2057" s="12"/>
      <c r="R2057" s="12"/>
      <c r="S2057" s="12"/>
      <c r="T2057" s="12"/>
      <c r="U2057" s="12"/>
      <c r="V2057" s="12"/>
      <c r="W2057" s="12">
        <f ca="1">INDEX(P$9:P$6003,UsefulSeries!$I2052)</f>
        <v>0</v>
      </c>
      <c r="X2057" s="12">
        <f ca="1">INDEX(Q$9:Q$6003,UsefulSeries!$I2052)</f>
        <v>0</v>
      </c>
      <c r="Y2057" s="12">
        <f ca="1">INDEX(R$9:R$6003,UsefulSeries!$I2052)</f>
        <v>8.0444454428474518E-2</v>
      </c>
      <c r="Z2057" s="12">
        <f ca="1">INDEX(S$9:S$6003,UsefulSeries!$I2052)</f>
        <v>0.53340755893784964</v>
      </c>
      <c r="AA2057" s="12">
        <f ca="1">INDEX(T$9:T$6003,UsefulSeries!$I2052)</f>
        <v>0</v>
      </c>
      <c r="AB2057" s="12">
        <f ca="1">INDEX(U$9:U$6003,UsefulSeries!$I2052)</f>
        <v>0</v>
      </c>
      <c r="AC2057" s="12">
        <f>INDEX( K$9:K$6003,UsefulSeries!$I2052)</f>
        <v>0</v>
      </c>
      <c r="AD2057" s="12">
        <f>INDEX(L$9:L$6003,UsefulSeries!$I2052)</f>
        <v>-5.8298885130903172E-2</v>
      </c>
      <c r="AE2057" s="12"/>
      <c r="AF2057" s="12"/>
      <c r="AG2057" s="12"/>
      <c r="AH2057" s="12"/>
      <c r="AI2057" s="12"/>
      <c r="AJ2057" s="12"/>
      <c r="AK2057" s="12"/>
      <c r="AL2057" s="12"/>
      <c r="AM2057" s="12"/>
      <c r="AN2057" s="12">
        <f t="shared" ca="1" si="297"/>
        <v>0</v>
      </c>
      <c r="AO2057" s="12">
        <f t="shared" ca="1" si="298"/>
        <v>0</v>
      </c>
      <c r="AP2057" s="12">
        <f t="shared" ca="1" si="299"/>
        <v>8.0444454428474518E-2</v>
      </c>
      <c r="AQ2057" s="12">
        <f t="shared" ca="1" si="300"/>
        <v>0.53340755893784964</v>
      </c>
      <c r="AR2057" s="12">
        <f t="shared" ca="1" si="301"/>
        <v>0</v>
      </c>
      <c r="AS2057" s="12">
        <f t="shared" ca="1" si="302"/>
        <v>0</v>
      </c>
      <c r="AT2057" s="12">
        <f t="shared" si="303"/>
        <v>0</v>
      </c>
      <c r="AU2057" s="12">
        <f t="shared" si="304"/>
        <v>-5.8298885130903172E-2</v>
      </c>
      <c r="AV2057" s="12"/>
      <c r="AW2057" s="12">
        <f ca="1">INDEX(I$9:I$6003,UsefulSeries!$I2052)</f>
        <v>0.12870559334860029</v>
      </c>
      <c r="AX2057" s="12"/>
      <c r="AY2057" s="12"/>
      <c r="AZ2057" s="12">
        <f ca="1"/>
        <v>8.0444454428474504E-2</v>
      </c>
      <c r="BA2057" s="12"/>
      <c r="BB2057" s="12">
        <f t="shared" ca="1" si="305"/>
        <v>8.0444454428474504E-2</v>
      </c>
      <c r="BC2057" s="12"/>
      <c r="BD2057" s="38">
        <f ca="1"/>
        <v>0.14123103152868369</v>
      </c>
    </row>
    <row r="2058" spans="1:56" x14ac:dyDescent="0.35">
      <c r="A2058" s="12"/>
      <c r="B2058" s="12"/>
      <c r="C2058" s="12"/>
      <c r="D2058" s="12"/>
      <c r="E2058" s="12"/>
      <c r="F2058" s="12"/>
      <c r="G2058" s="12"/>
      <c r="H2058" s="12"/>
      <c r="I2058" s="12"/>
      <c r="J2058" s="12"/>
      <c r="K2058" s="12"/>
      <c r="L2058" s="12"/>
      <c r="M2058" s="12"/>
      <c r="N2058" s="12"/>
      <c r="O2058" s="12"/>
      <c r="P2058" s="12"/>
      <c r="Q2058" s="12"/>
      <c r="R2058" s="12"/>
      <c r="S2058" s="12"/>
      <c r="T2058" s="12"/>
      <c r="U2058" s="12"/>
      <c r="V2058" s="12"/>
      <c r="W2058" s="12">
        <f ca="1">INDEX(P$10:P$6003,UsefulSeries!$I2052)</f>
        <v>0</v>
      </c>
      <c r="X2058" s="12">
        <f ca="1">INDEX(Q$10:Q$6003,UsefulSeries!$I2052)</f>
        <v>0</v>
      </c>
      <c r="Y2058" s="12">
        <f ca="1">INDEX(R$10:R$6003,UsefulSeries!$I2052)</f>
        <v>0</v>
      </c>
      <c r="Z2058" s="12">
        <f ca="1">INDEX(S$10:S$6003,UsefulSeries!$I2052)</f>
        <v>0</v>
      </c>
      <c r="AA2058" s="12">
        <f ca="1">INDEX(T$10:T$6003,UsefulSeries!$I2052)</f>
        <v>18.812863494728742</v>
      </c>
      <c r="AB2058" s="12">
        <f ca="1">INDEX(U$10:U$6003,UsefulSeries!$I2052)</f>
        <v>0.37670788554688617</v>
      </c>
      <c r="AC2058" s="12">
        <f>INDEX( K$10:K$6003,UsefulSeries!$I2052)</f>
        <v>0.35969769092655224</v>
      </c>
      <c r="AD2058" s="12">
        <f>INDEX(L$10:L$6003,UsefulSeries!$I2052)</f>
        <v>0</v>
      </c>
      <c r="AE2058" s="12"/>
      <c r="AF2058" s="12"/>
      <c r="AG2058" s="12"/>
      <c r="AH2058" s="12"/>
      <c r="AI2058" s="12"/>
      <c r="AJ2058" s="12"/>
      <c r="AK2058" s="12"/>
      <c r="AL2058" s="12"/>
      <c r="AM2058" s="12"/>
      <c r="AN2058" s="12">
        <f t="shared" ca="1" si="297"/>
        <v>0</v>
      </c>
      <c r="AO2058" s="12">
        <f t="shared" ca="1" si="298"/>
        <v>0</v>
      </c>
      <c r="AP2058" s="12">
        <f t="shared" ca="1" si="299"/>
        <v>0</v>
      </c>
      <c r="AQ2058" s="12">
        <f t="shared" ca="1" si="300"/>
        <v>0</v>
      </c>
      <c r="AR2058" s="12">
        <f t="shared" ca="1" si="301"/>
        <v>18.812863494728742</v>
      </c>
      <c r="AS2058" s="12">
        <f t="shared" ca="1" si="302"/>
        <v>0.37670788554688617</v>
      </c>
      <c r="AT2058" s="12">
        <f t="shared" si="303"/>
        <v>0.35969769092655224</v>
      </c>
      <c r="AU2058" s="12">
        <f t="shared" si="304"/>
        <v>0</v>
      </c>
      <c r="AV2058" s="12"/>
      <c r="AW2058" s="12">
        <f ca="1">INDEX(I$10:I$6003,UsefulSeries!$I2052)</f>
        <v>1.9510449930646614E-2</v>
      </c>
      <c r="AX2058" s="12"/>
      <c r="AY2058" s="12"/>
      <c r="AZ2058" s="12">
        <f ca="1"/>
        <v>0.37670788554688611</v>
      </c>
      <c r="BA2058" s="12"/>
      <c r="BB2058" s="12">
        <f t="shared" ca="1" si="305"/>
        <v>0.37670788554688611</v>
      </c>
      <c r="BC2058" s="12"/>
      <c r="BD2058" s="38">
        <f ca="1"/>
        <v>1.8043970823342057E-2</v>
      </c>
    </row>
    <row r="2059" spans="1:56" x14ac:dyDescent="0.35">
      <c r="A2059" s="12"/>
      <c r="B2059" s="12"/>
      <c r="C2059" s="12"/>
      <c r="D2059" s="12"/>
      <c r="E2059" s="12"/>
      <c r="F2059" s="12"/>
      <c r="G2059" s="12"/>
      <c r="H2059" s="12"/>
      <c r="I2059" s="12"/>
      <c r="J2059" s="12"/>
      <c r="K2059" s="12"/>
      <c r="L2059" s="12"/>
      <c r="M2059" s="12"/>
      <c r="N2059" s="12"/>
      <c r="O2059" s="12"/>
      <c r="P2059" s="12"/>
      <c r="Q2059" s="12"/>
      <c r="R2059" s="12"/>
      <c r="S2059" s="12"/>
      <c r="T2059" s="12"/>
      <c r="U2059" s="12"/>
      <c r="V2059" s="12"/>
      <c r="W2059" s="12">
        <f ca="1">INDEX(P$11:P$6003,UsefulSeries!$I2052)</f>
        <v>0</v>
      </c>
      <c r="X2059" s="12">
        <f ca="1">INDEX(Q$11:Q$6003,UsefulSeries!$I2052)</f>
        <v>0</v>
      </c>
      <c r="Y2059" s="12">
        <f ca="1">INDEX(R$11:R$6003,UsefulSeries!$I2052)</f>
        <v>0</v>
      </c>
      <c r="Z2059" s="12">
        <f ca="1">INDEX(S$11:S$6003,UsefulSeries!$I2052)</f>
        <v>0</v>
      </c>
      <c r="AA2059" s="12">
        <f ca="1">INDEX(T$11:T$6003,UsefulSeries!$I2052)</f>
        <v>0.37670788554688617</v>
      </c>
      <c r="AB2059" s="12">
        <f ca="1">INDEX(U$11:U$6003,UsefulSeries!$I2052)</f>
        <v>14.403062407306892</v>
      </c>
      <c r="AC2059" s="12">
        <f>INDEX( K$11:K$6003,UsefulSeries!$I2052)</f>
        <v>0</v>
      </c>
      <c r="AD2059" s="12">
        <f>INDEX(L$11:L$6003,UsefulSeries!$I2052)</f>
        <v>0.35969769092655224</v>
      </c>
      <c r="AE2059" s="12"/>
      <c r="AF2059" s="12"/>
      <c r="AG2059" s="12"/>
      <c r="AH2059" s="12"/>
      <c r="AI2059" s="12"/>
      <c r="AJ2059" s="12"/>
      <c r="AK2059" s="12"/>
      <c r="AL2059" s="12"/>
      <c r="AM2059" s="12"/>
      <c r="AN2059" s="12">
        <f t="shared" ca="1" si="297"/>
        <v>0</v>
      </c>
      <c r="AO2059" s="12">
        <f t="shared" ca="1" si="298"/>
        <v>0</v>
      </c>
      <c r="AP2059" s="12">
        <f t="shared" ca="1" si="299"/>
        <v>0</v>
      </c>
      <c r="AQ2059" s="12">
        <f t="shared" ca="1" si="300"/>
        <v>0</v>
      </c>
      <c r="AR2059" s="12">
        <f t="shared" ca="1" si="301"/>
        <v>0.37670788554688617</v>
      </c>
      <c r="AS2059" s="12">
        <f t="shared" ca="1" si="302"/>
        <v>14.403062407306892</v>
      </c>
      <c r="AT2059" s="12">
        <f t="shared" si="303"/>
        <v>0</v>
      </c>
      <c r="AU2059" s="12">
        <f t="shared" si="304"/>
        <v>0.35969769092655224</v>
      </c>
      <c r="AV2059" s="12"/>
      <c r="AW2059" s="12">
        <f ca="1">INDEX(I$11:I$6003,UsefulSeries!$I2052)</f>
        <v>2.5644417469167027E-2</v>
      </c>
      <c r="AX2059" s="12"/>
      <c r="AY2059" s="12"/>
      <c r="AZ2059" s="12">
        <f ca="1"/>
        <v>0.37670788554688606</v>
      </c>
      <c r="BA2059" s="12"/>
      <c r="BB2059" s="12">
        <f t="shared" ca="1" si="305"/>
        <v>0.37670788554688606</v>
      </c>
      <c r="BC2059" s="12"/>
      <c r="BD2059" s="38">
        <f ca="1"/>
        <v>2.2731993826008535E-2</v>
      </c>
    </row>
    <row r="2060" spans="1:56" x14ac:dyDescent="0.35">
      <c r="A2060" s="12"/>
      <c r="B2060" s="12"/>
      <c r="C2060" s="12"/>
      <c r="D2060" s="12"/>
      <c r="E2060" s="12"/>
      <c r="F2060" s="12"/>
      <c r="G2060" s="12"/>
      <c r="H2060" s="12"/>
      <c r="I2060" s="12"/>
      <c r="J2060" s="12"/>
      <c r="K2060" s="12"/>
      <c r="L2060" s="12"/>
      <c r="M2060" s="12"/>
      <c r="N2060" s="12"/>
      <c r="O2060" s="12"/>
      <c r="P2060" s="12"/>
      <c r="Q2060" s="12"/>
      <c r="R2060" s="12"/>
      <c r="S2060" s="12"/>
      <c r="T2060" s="12"/>
      <c r="U2060" s="12"/>
      <c r="V2060" s="12"/>
      <c r="W2060" s="12"/>
      <c r="X2060" s="12"/>
      <c r="Y2060" s="12"/>
      <c r="Z2060" s="12"/>
      <c r="AA2060" s="12"/>
      <c r="AB2060" s="12"/>
      <c r="AC2060" s="12"/>
      <c r="AD2060" s="12"/>
      <c r="AE2060" s="12">
        <f t="array" ref="AE2060:AJ2061">TRANSPOSE(AC2054:AD2059)</f>
        <v>-0.58200342394254456</v>
      </c>
      <c r="AF2060" s="12">
        <v>-0.58200342394254456</v>
      </c>
      <c r="AG2060" s="12">
        <v>5.8298885130903172E-2</v>
      </c>
      <c r="AH2060" s="12">
        <v>0</v>
      </c>
      <c r="AI2060" s="12">
        <v>0.35969769092655224</v>
      </c>
      <c r="AJ2060" s="12">
        <v>0</v>
      </c>
      <c r="AK2060" s="12"/>
      <c r="AL2060" s="12"/>
      <c r="AM2060" s="12"/>
      <c r="AN2060" s="12">
        <f t="shared" si="297"/>
        <v>-0.58200342394254456</v>
      </c>
      <c r="AO2060" s="12">
        <f t="shared" si="298"/>
        <v>-0.58200342394254456</v>
      </c>
      <c r="AP2060" s="12">
        <f t="shared" si="299"/>
        <v>5.8298885130903172E-2</v>
      </c>
      <c r="AQ2060" s="12">
        <f t="shared" si="300"/>
        <v>0</v>
      </c>
      <c r="AR2060" s="12">
        <f t="shared" si="301"/>
        <v>0.35969769092655224</v>
      </c>
      <c r="AS2060" s="12">
        <f t="shared" si="302"/>
        <v>0</v>
      </c>
      <c r="AT2060" s="12">
        <f t="shared" si="303"/>
        <v>0</v>
      </c>
      <c r="AU2060" s="12">
        <f t="shared" si="304"/>
        <v>0</v>
      </c>
      <c r="AV2060" s="12"/>
      <c r="AW2060" s="12"/>
      <c r="AX2060" s="12">
        <f>INDEX($N$6:$N$6003,UsefulSeries!$K2052)</f>
        <v>1.4703293566298292E-4</v>
      </c>
      <c r="AY2060" s="12"/>
      <c r="AZ2060" s="12"/>
      <c r="BA2060" s="12"/>
      <c r="BB2060" s="12">
        <f t="shared" si="305"/>
        <v>1.4703293566298292E-4</v>
      </c>
      <c r="BC2060" s="12"/>
      <c r="BD2060" s="38">
        <f ca="1"/>
        <v>7.9749759143938212E-2</v>
      </c>
    </row>
    <row r="2061" spans="1:56" x14ac:dyDescent="0.35">
      <c r="A2061" s="12"/>
      <c r="B2061" s="12"/>
      <c r="C2061" s="12"/>
      <c r="D2061" s="12"/>
      <c r="E2061" s="12"/>
      <c r="F2061" s="12"/>
      <c r="G2061" s="12"/>
      <c r="H2061" s="12"/>
      <c r="I2061" s="12"/>
      <c r="J2061" s="12"/>
      <c r="K2061" s="12"/>
      <c r="L2061" s="12"/>
      <c r="M2061" s="12"/>
      <c r="N2061" s="12"/>
      <c r="O2061" s="12"/>
      <c r="P2061" s="12"/>
      <c r="Q2061" s="12"/>
      <c r="R2061" s="12"/>
      <c r="S2061" s="12"/>
      <c r="T2061" s="12"/>
      <c r="U2061" s="12"/>
      <c r="V2061" s="12"/>
      <c r="W2061" s="12"/>
      <c r="X2061" s="12"/>
      <c r="Y2061" s="12"/>
      <c r="Z2061" s="12"/>
      <c r="AA2061" s="12"/>
      <c r="AB2061" s="12"/>
      <c r="AC2061" s="12"/>
      <c r="AD2061" s="12"/>
      <c r="AE2061" s="12">
        <v>0.58200342394254456</v>
      </c>
      <c r="AF2061" s="12">
        <v>0</v>
      </c>
      <c r="AG2061" s="12">
        <v>-5.8298885130903172E-2</v>
      </c>
      <c r="AH2061" s="12">
        <v>-5.8298885130903172E-2</v>
      </c>
      <c r="AI2061" s="12">
        <v>0</v>
      </c>
      <c r="AJ2061" s="12">
        <v>0.35969769092655224</v>
      </c>
      <c r="AK2061" s="12"/>
      <c r="AL2061" s="12"/>
      <c r="AM2061" s="12"/>
      <c r="AN2061" s="12">
        <f t="shared" si="297"/>
        <v>0.58200342394254456</v>
      </c>
      <c r="AO2061" s="12">
        <f t="shared" si="298"/>
        <v>0</v>
      </c>
      <c r="AP2061" s="12">
        <f t="shared" si="299"/>
        <v>-5.8298885130903172E-2</v>
      </c>
      <c r="AQ2061" s="12">
        <f t="shared" si="300"/>
        <v>-5.8298885130903172E-2</v>
      </c>
      <c r="AR2061" s="12">
        <f t="shared" si="301"/>
        <v>0</v>
      </c>
      <c r="AS2061" s="12">
        <f t="shared" si="302"/>
        <v>0.35969769092655224</v>
      </c>
      <c r="AT2061" s="12">
        <f t="shared" si="303"/>
        <v>0</v>
      </c>
      <c r="AU2061" s="12">
        <f t="shared" si="304"/>
        <v>0</v>
      </c>
      <c r="AV2061" s="12"/>
      <c r="AW2061" s="12"/>
      <c r="AX2061" s="12">
        <f>INDEX('Margin error adjustment'!N$7:N$6003,UsefulSeries!$K2052)</f>
        <v>-8.7409270798832761E-4</v>
      </c>
      <c r="AY2061" s="12"/>
      <c r="AZ2061" s="12"/>
      <c r="BA2061" s="12"/>
      <c r="BB2061" s="12">
        <f t="shared" si="305"/>
        <v>-8.7409270798832761E-4</v>
      </c>
      <c r="BC2061" s="12"/>
      <c r="BD2061" s="38">
        <f ca="1"/>
        <v>0.11815548112961745</v>
      </c>
    </row>
    <row r="2062" spans="1:56" x14ac:dyDescent="0.35">
      <c r="A2062" s="12"/>
      <c r="B2062" s="12"/>
      <c r="C2062" s="12"/>
      <c r="D2062" s="12"/>
      <c r="E2062" s="12"/>
      <c r="F2062" s="12"/>
      <c r="G2062" s="12"/>
      <c r="H2062" s="12"/>
      <c r="I2062" s="12"/>
      <c r="J2062" s="12"/>
      <c r="K2062" s="12"/>
      <c r="L2062" s="12"/>
      <c r="M2062" s="12"/>
      <c r="N2062" s="12"/>
      <c r="O2062" s="12"/>
      <c r="P2062" s="12"/>
      <c r="Q2062" s="12"/>
      <c r="R2062" s="12"/>
      <c r="S2062" s="12"/>
      <c r="T2062" s="12"/>
      <c r="U2062" s="12"/>
      <c r="V2062" s="12"/>
      <c r="W2062" s="12">
        <f ca="1">INDEX(P$6:P$6003,UsefulSeries!$I2060)</f>
        <v>41.888703852405108</v>
      </c>
      <c r="X2062" s="12">
        <f ca="1">INDEX(Q$6:Q$6003,UsefulSeries!$I2060)</f>
        <v>0.59727905638880963</v>
      </c>
      <c r="Y2062" s="12">
        <f ca="1">INDEX(R$6:R$6003,UsefulSeries!$I2060)</f>
        <v>0</v>
      </c>
      <c r="Z2062" s="12">
        <f ca="1">INDEX(S$6:S$6003,UsefulSeries!$I2060)</f>
        <v>0</v>
      </c>
      <c r="AA2062" s="12">
        <f ca="1">INDEX(T$6:T$6003,UsefulSeries!$I2060)</f>
        <v>0</v>
      </c>
      <c r="AB2062" s="12">
        <f ca="1">INDEX(U$6:U$6003,UsefulSeries!$I2060)</f>
        <v>0</v>
      </c>
      <c r="AC2062" s="12">
        <f>INDEX( K$6:K$6003,UsefulSeries!$I2060)</f>
        <v>-0.58215045687820755</v>
      </c>
      <c r="AD2062" s="12">
        <f>INDEX(L$6:L$6003,UsefulSeries!$I2060)</f>
        <v>0.58215045687820755</v>
      </c>
      <c r="AE2062" s="12"/>
      <c r="AF2062" s="12"/>
      <c r="AG2062" s="12"/>
      <c r="AH2062" s="12"/>
      <c r="AI2062" s="12"/>
      <c r="AJ2062" s="12"/>
      <c r="AK2062" s="12"/>
      <c r="AL2062" s="12"/>
      <c r="AM2062" s="12"/>
      <c r="AN2062" s="12">
        <f t="shared" ca="1" si="297"/>
        <v>41.888703852405108</v>
      </c>
      <c r="AO2062" s="12">
        <f t="shared" ca="1" si="298"/>
        <v>0.59727905638880963</v>
      </c>
      <c r="AP2062" s="12">
        <f t="shared" ca="1" si="299"/>
        <v>0</v>
      </c>
      <c r="AQ2062" s="12">
        <f t="shared" ca="1" si="300"/>
        <v>0</v>
      </c>
      <c r="AR2062" s="12">
        <f t="shared" ca="1" si="301"/>
        <v>0</v>
      </c>
      <c r="AS2062" s="12">
        <f t="shared" ca="1" si="302"/>
        <v>0</v>
      </c>
      <c r="AT2062" s="12">
        <f t="shared" si="303"/>
        <v>-0.58215045687820755</v>
      </c>
      <c r="AU2062" s="12">
        <f t="shared" si="304"/>
        <v>0.58215045687820755</v>
      </c>
      <c r="AV2062" s="12"/>
      <c r="AW2062" s="12">
        <f ca="1">INDEX(I$6:I$6003,UsefulSeries!$I2060)</f>
        <v>1.409858002609714E-2</v>
      </c>
      <c r="AX2062" s="12"/>
      <c r="AY2062" s="12"/>
      <c r="AZ2062" s="12">
        <f t="array" aca="1" ref="AZ2062:AZ2067" ca="1">MMULT(W2062:AB2067,AW2062:AW2067)</f>
        <v>0.59727905638880974</v>
      </c>
      <c r="BA2062" s="12"/>
      <c r="BB2062" s="12">
        <f t="shared" ca="1" si="305"/>
        <v>0.59727905638880974</v>
      </c>
      <c r="BC2062" s="12"/>
      <c r="BD2062" s="38">
        <f t="array" aca="1" ref="BD2062:BD2069" ca="1">MMULT(MINVERSE(AN2062:AU2069),BB2062:BB2069)</f>
        <v>1.3507609168457441E-2</v>
      </c>
    </row>
    <row r="2063" spans="1:56" x14ac:dyDescent="0.35">
      <c r="A2063" s="12"/>
      <c r="B2063" s="12"/>
      <c r="C2063" s="12"/>
      <c r="D2063" s="12"/>
      <c r="E2063" s="12"/>
      <c r="F2063" s="12"/>
      <c r="G2063" s="12"/>
      <c r="H2063" s="12"/>
      <c r="I2063" s="12"/>
      <c r="J2063" s="12"/>
      <c r="K2063" s="12"/>
      <c r="L2063" s="12"/>
      <c r="M2063" s="12"/>
      <c r="N2063" s="12"/>
      <c r="O2063" s="12"/>
      <c r="P2063" s="12"/>
      <c r="Q2063" s="12"/>
      <c r="R2063" s="12"/>
      <c r="S2063" s="12"/>
      <c r="T2063" s="12"/>
      <c r="U2063" s="12"/>
      <c r="V2063" s="12"/>
      <c r="W2063" s="12">
        <f ca="1">INDEX(P$7:P$6003,UsefulSeries!$I2060)</f>
        <v>0.59727905638880974</v>
      </c>
      <c r="X2063" s="12">
        <f ca="1">INDEX(Q$7:Q$6003,UsefulSeries!$I2060)</f>
        <v>52.433291608921373</v>
      </c>
      <c r="Y2063" s="12">
        <f ca="1">INDEX(R$7:R$6003,UsefulSeries!$I2060)</f>
        <v>0</v>
      </c>
      <c r="Z2063" s="12">
        <f ca="1">INDEX(S$7:S$6003,UsefulSeries!$I2060)</f>
        <v>0</v>
      </c>
      <c r="AA2063" s="12">
        <f ca="1">INDEX(T$7:T$6003,UsefulSeries!$I2060)</f>
        <v>0</v>
      </c>
      <c r="AB2063" s="12">
        <f ca="1">INDEX(U$7:U$6003,UsefulSeries!$I2060)</f>
        <v>0</v>
      </c>
      <c r="AC2063" s="12">
        <f>INDEX( K$7:K$6003,UsefulSeries!$I2060,1)</f>
        <v>-0.58215045687820755</v>
      </c>
      <c r="AD2063" s="12">
        <f>INDEX(L$7:L$6003,UsefulSeries!$I2060,1)</f>
        <v>0</v>
      </c>
      <c r="AE2063" s="12"/>
      <c r="AF2063" s="12"/>
      <c r="AG2063" s="12"/>
      <c r="AH2063" s="12"/>
      <c r="AI2063" s="12"/>
      <c r="AJ2063" s="12"/>
      <c r="AK2063" s="12"/>
      <c r="AL2063" s="12"/>
      <c r="AM2063" s="12"/>
      <c r="AN2063" s="12">
        <f t="shared" ca="1" si="297"/>
        <v>0.59727905638880974</v>
      </c>
      <c r="AO2063" s="12">
        <f t="shared" ca="1" si="298"/>
        <v>52.433291608921373</v>
      </c>
      <c r="AP2063" s="12">
        <f t="shared" ca="1" si="299"/>
        <v>0</v>
      </c>
      <c r="AQ2063" s="12">
        <f t="shared" ca="1" si="300"/>
        <v>0</v>
      </c>
      <c r="AR2063" s="12">
        <f t="shared" ca="1" si="301"/>
        <v>0</v>
      </c>
      <c r="AS2063" s="12">
        <f t="shared" ca="1" si="302"/>
        <v>0</v>
      </c>
      <c r="AT2063" s="12">
        <f t="shared" si="303"/>
        <v>-0.58215045687820755</v>
      </c>
      <c r="AU2063" s="12">
        <f t="shared" si="304"/>
        <v>0</v>
      </c>
      <c r="AV2063" s="12"/>
      <c r="AW2063" s="12">
        <f ca="1">INDEX(I$7:I$6003,UsefulSeries!$I2060)</f>
        <v>1.1230618024259377E-2</v>
      </c>
      <c r="AX2063" s="12"/>
      <c r="AY2063" s="12"/>
      <c r="AZ2063" s="12">
        <f ca="1"/>
        <v>0.59727905638880974</v>
      </c>
      <c r="BA2063" s="12"/>
      <c r="BB2063" s="12">
        <f t="shared" ca="1" si="305"/>
        <v>0.59727905638880974</v>
      </c>
      <c r="BC2063" s="12"/>
      <c r="BD2063" s="38">
        <f ca="1"/>
        <v>1.1198411871353283E-2</v>
      </c>
    </row>
    <row r="2064" spans="1:56" x14ac:dyDescent="0.35">
      <c r="A2064" s="12"/>
      <c r="B2064" s="12"/>
      <c r="C2064" s="12"/>
      <c r="D2064" s="12"/>
      <c r="E2064" s="12"/>
      <c r="F2064" s="12"/>
      <c r="G2064" s="12"/>
      <c r="H2064" s="12"/>
      <c r="I2064" s="12"/>
      <c r="J2064" s="12"/>
      <c r="K2064" s="12"/>
      <c r="L2064" s="12"/>
      <c r="M2064" s="12"/>
      <c r="N2064" s="12"/>
      <c r="O2064" s="12"/>
      <c r="P2064" s="12"/>
      <c r="Q2064" s="12"/>
      <c r="R2064" s="12"/>
      <c r="S2064" s="12"/>
      <c r="T2064" s="12"/>
      <c r="U2064" s="12"/>
      <c r="V2064" s="12"/>
      <c r="W2064" s="12">
        <f ca="1">INDEX(P$8:P$6003,UsefulSeries!$I2060)</f>
        <v>0</v>
      </c>
      <c r="X2064" s="12">
        <f ca="1">INDEX(Q$8:Q$6003,UsefulSeries!$I2060)</f>
        <v>0</v>
      </c>
      <c r="Y2064" s="12">
        <f ca="1">INDEX(R$8:R$6003,UsefulSeries!$I2060)</f>
        <v>0.46156629060520288</v>
      </c>
      <c r="Z2064" s="12">
        <f ca="1">INDEX(S$8:S$6003,UsefulSeries!$I2060)</f>
        <v>7.8911651747896688E-2</v>
      </c>
      <c r="AA2064" s="12">
        <f ca="1">INDEX(T$8:T$6003,UsefulSeries!$I2060)</f>
        <v>0</v>
      </c>
      <c r="AB2064" s="12">
        <f ca="1">INDEX(U$8:U$6003,UsefulSeries!$I2060)</f>
        <v>0</v>
      </c>
      <c r="AC2064" s="12">
        <f>INDEX( K$8:K$6003,UsefulSeries!$I2060)</f>
        <v>5.7424792422914844E-2</v>
      </c>
      <c r="AD2064" s="12">
        <f>INDEX(L$8:L$6003,UsefulSeries!$I2060)</f>
        <v>-5.7424792422914844E-2</v>
      </c>
      <c r="AE2064" s="12"/>
      <c r="AF2064" s="12"/>
      <c r="AG2064" s="12"/>
      <c r="AH2064" s="12"/>
      <c r="AI2064" s="12"/>
      <c r="AJ2064" s="12"/>
      <c r="AK2064" s="12"/>
      <c r="AL2064" s="12"/>
      <c r="AM2064" s="12"/>
      <c r="AN2064" s="12">
        <f t="shared" ca="1" si="297"/>
        <v>0</v>
      </c>
      <c r="AO2064" s="12">
        <f t="shared" ca="1" si="298"/>
        <v>0</v>
      </c>
      <c r="AP2064" s="12">
        <f t="shared" ca="1" si="299"/>
        <v>0.46156629060520288</v>
      </c>
      <c r="AQ2064" s="12">
        <f t="shared" ca="1" si="300"/>
        <v>7.8911651747896688E-2</v>
      </c>
      <c r="AR2064" s="12">
        <f t="shared" ca="1" si="301"/>
        <v>0</v>
      </c>
      <c r="AS2064" s="12">
        <f t="shared" ca="1" si="302"/>
        <v>0</v>
      </c>
      <c r="AT2064" s="12">
        <f t="shared" si="303"/>
        <v>5.7424792422914844E-2</v>
      </c>
      <c r="AU2064" s="12">
        <f t="shared" si="304"/>
        <v>-5.7424792422914844E-2</v>
      </c>
      <c r="AV2064" s="12"/>
      <c r="AW2064" s="12">
        <f ca="1">INDEX(I$8:I$6003,UsefulSeries!$I2060)</f>
        <v>0.15006950547992395</v>
      </c>
      <c r="AX2064" s="12"/>
      <c r="AY2064" s="12"/>
      <c r="AZ2064" s="12">
        <f ca="1"/>
        <v>7.8911651747896674E-2</v>
      </c>
      <c r="BA2064" s="12"/>
      <c r="BB2064" s="12">
        <f t="shared" ca="1" si="305"/>
        <v>7.8911651747896674E-2</v>
      </c>
      <c r="BC2064" s="12"/>
      <c r="BD2064" s="38">
        <f ca="1"/>
        <v>0.15478129278555702</v>
      </c>
    </row>
    <row r="2065" spans="1:56" x14ac:dyDescent="0.35">
      <c r="A2065" s="12"/>
      <c r="B2065" s="12"/>
      <c r="C2065" s="12"/>
      <c r="D2065" s="12"/>
      <c r="E2065" s="12"/>
      <c r="F2065" s="12"/>
      <c r="G2065" s="12"/>
      <c r="H2065" s="12"/>
      <c r="I2065" s="12"/>
      <c r="J2065" s="12"/>
      <c r="K2065" s="12"/>
      <c r="L2065" s="12"/>
      <c r="M2065" s="12"/>
      <c r="N2065" s="12"/>
      <c r="O2065" s="12"/>
      <c r="P2065" s="12"/>
      <c r="Q2065" s="12"/>
      <c r="R2065" s="12"/>
      <c r="S2065" s="12"/>
      <c r="T2065" s="12"/>
      <c r="U2065" s="12"/>
      <c r="V2065" s="12"/>
      <c r="W2065" s="12">
        <f ca="1">INDEX(P$9:P$6003,UsefulSeries!$I2060)</f>
        <v>0</v>
      </c>
      <c r="X2065" s="12">
        <f ca="1">INDEX(Q$9:Q$6003,UsefulSeries!$I2060)</f>
        <v>0</v>
      </c>
      <c r="Y2065" s="12">
        <f ca="1">INDEX(R$9:R$6003,UsefulSeries!$I2060)</f>
        <v>7.8911651747896702E-2</v>
      </c>
      <c r="Z2065" s="12">
        <f ca="1">INDEX(S$9:S$6003,UsefulSeries!$I2060)</f>
        <v>0.54875722785659486</v>
      </c>
      <c r="AA2065" s="12">
        <f ca="1">INDEX(T$9:T$6003,UsefulSeries!$I2060)</f>
        <v>0</v>
      </c>
      <c r="AB2065" s="12">
        <f ca="1">INDEX(U$9:U$6003,UsefulSeries!$I2060)</f>
        <v>0</v>
      </c>
      <c r="AC2065" s="12">
        <f>INDEX( K$9:K$6003,UsefulSeries!$I2060)</f>
        <v>0</v>
      </c>
      <c r="AD2065" s="12">
        <f>INDEX(L$9:L$6003,UsefulSeries!$I2060)</f>
        <v>-5.7424792422914844E-2</v>
      </c>
      <c r="AE2065" s="12"/>
      <c r="AF2065" s="12"/>
      <c r="AG2065" s="12"/>
      <c r="AH2065" s="12"/>
      <c r="AI2065" s="12"/>
      <c r="AJ2065" s="12"/>
      <c r="AK2065" s="12"/>
      <c r="AL2065" s="12"/>
      <c r="AM2065" s="12"/>
      <c r="AN2065" s="12">
        <f t="shared" ca="1" si="297"/>
        <v>0</v>
      </c>
      <c r="AO2065" s="12">
        <f t="shared" ca="1" si="298"/>
        <v>0</v>
      </c>
      <c r="AP2065" s="12">
        <f t="shared" ca="1" si="299"/>
        <v>7.8911651747896702E-2</v>
      </c>
      <c r="AQ2065" s="12">
        <f t="shared" ca="1" si="300"/>
        <v>0.54875722785659486</v>
      </c>
      <c r="AR2065" s="12">
        <f t="shared" ca="1" si="301"/>
        <v>0</v>
      </c>
      <c r="AS2065" s="12">
        <f t="shared" ca="1" si="302"/>
        <v>0</v>
      </c>
      <c r="AT2065" s="12">
        <f t="shared" si="303"/>
        <v>0</v>
      </c>
      <c r="AU2065" s="12">
        <f t="shared" si="304"/>
        <v>-5.7424792422914844E-2</v>
      </c>
      <c r="AV2065" s="12"/>
      <c r="AW2065" s="12">
        <f ca="1">INDEX(I$9:I$6003,UsefulSeries!$I2060)</f>
        <v>0.12222056637951549</v>
      </c>
      <c r="AX2065" s="12"/>
      <c r="AY2065" s="12"/>
      <c r="AZ2065" s="12">
        <f ca="1"/>
        <v>7.8911651747896688E-2</v>
      </c>
      <c r="BA2065" s="12"/>
      <c r="BB2065" s="12">
        <f t="shared" ca="1" si="305"/>
        <v>7.8911651747896688E-2</v>
      </c>
      <c r="BC2065" s="12"/>
      <c r="BD2065" s="38">
        <f ca="1"/>
        <v>0.12562933283721275</v>
      </c>
    </row>
    <row r="2066" spans="1:56" x14ac:dyDescent="0.35">
      <c r="A2066" s="12"/>
      <c r="B2066" s="12"/>
      <c r="C2066" s="12"/>
      <c r="D2066" s="12"/>
      <c r="E2066" s="12"/>
      <c r="F2066" s="12"/>
      <c r="G2066" s="12"/>
      <c r="H2066" s="12"/>
      <c r="I2066" s="12"/>
      <c r="J2066" s="12"/>
      <c r="K2066" s="12"/>
      <c r="L2066" s="12"/>
      <c r="M2066" s="12"/>
      <c r="N2066" s="12"/>
      <c r="O2066" s="12"/>
      <c r="P2066" s="12"/>
      <c r="Q2066" s="12"/>
      <c r="R2066" s="12"/>
      <c r="S2066" s="12"/>
      <c r="T2066" s="12"/>
      <c r="U2066" s="12"/>
      <c r="V2066" s="12"/>
      <c r="W2066" s="12">
        <f ca="1">INDEX(P$10:P$6003,UsefulSeries!$I2060)</f>
        <v>0</v>
      </c>
      <c r="X2066" s="12">
        <f ca="1">INDEX(Q$10:Q$6003,UsefulSeries!$I2060)</f>
        <v>0</v>
      </c>
      <c r="Y2066" s="12">
        <f ca="1">INDEX(R$10:R$6003,UsefulSeries!$I2060)</f>
        <v>0</v>
      </c>
      <c r="Z2066" s="12">
        <f ca="1">INDEX(S$10:S$6003,UsefulSeries!$I2060)</f>
        <v>0</v>
      </c>
      <c r="AA2066" s="12">
        <f ca="1">INDEX(T$10:T$6003,UsefulSeries!$I2060)</f>
        <v>19.708914177843525</v>
      </c>
      <c r="AB2066" s="12">
        <f ca="1">INDEX(U$10:U$6003,UsefulSeries!$I2060)</f>
        <v>0.37659287094306299</v>
      </c>
      <c r="AC2066" s="12">
        <f>INDEX( K$10:K$6003,UsefulSeries!$I2060)</f>
        <v>0.36042475069887764</v>
      </c>
      <c r="AD2066" s="12">
        <f>INDEX(L$10:L$6003,UsefulSeries!$I2060)</f>
        <v>0</v>
      </c>
      <c r="AE2066" s="12"/>
      <c r="AF2066" s="12"/>
      <c r="AG2066" s="12"/>
      <c r="AH2066" s="12"/>
      <c r="AI2066" s="12"/>
      <c r="AJ2066" s="12"/>
      <c r="AK2066" s="12"/>
      <c r="AL2066" s="12"/>
      <c r="AM2066" s="12"/>
      <c r="AN2066" s="12">
        <f t="shared" ca="1" si="297"/>
        <v>0</v>
      </c>
      <c r="AO2066" s="12">
        <f t="shared" ca="1" si="298"/>
        <v>0</v>
      </c>
      <c r="AP2066" s="12">
        <f t="shared" ca="1" si="299"/>
        <v>0</v>
      </c>
      <c r="AQ2066" s="12">
        <f t="shared" ca="1" si="300"/>
        <v>0</v>
      </c>
      <c r="AR2066" s="12">
        <f t="shared" ca="1" si="301"/>
        <v>19.708914177843525</v>
      </c>
      <c r="AS2066" s="12">
        <f t="shared" ca="1" si="302"/>
        <v>0.37659287094306299</v>
      </c>
      <c r="AT2066" s="12">
        <f t="shared" si="303"/>
        <v>0.36042475069887764</v>
      </c>
      <c r="AU2066" s="12">
        <f t="shared" si="304"/>
        <v>0</v>
      </c>
      <c r="AV2066" s="12"/>
      <c r="AW2066" s="12">
        <f ca="1">INDEX(I$10:I$6003,UsefulSeries!$I2060)</f>
        <v>1.8643635442280173E-2</v>
      </c>
      <c r="AX2066" s="12"/>
      <c r="AY2066" s="12"/>
      <c r="AZ2066" s="12">
        <f ca="1"/>
        <v>0.37659287094306299</v>
      </c>
      <c r="BA2066" s="12"/>
      <c r="BB2066" s="12">
        <f t="shared" ca="1" si="305"/>
        <v>0.37659287094306299</v>
      </c>
      <c r="BC2066" s="12"/>
      <c r="BD2066" s="38">
        <f ca="1"/>
        <v>1.8725484091853092E-2</v>
      </c>
    </row>
    <row r="2067" spans="1:56" x14ac:dyDescent="0.35">
      <c r="A2067" s="12"/>
      <c r="B2067" s="12"/>
      <c r="C2067" s="12"/>
      <c r="D2067" s="12"/>
      <c r="E2067" s="12"/>
      <c r="F2067" s="12"/>
      <c r="G2067" s="12"/>
      <c r="H2067" s="12"/>
      <c r="I2067" s="12"/>
      <c r="J2067" s="12"/>
      <c r="K2067" s="12"/>
      <c r="L2067" s="12"/>
      <c r="M2067" s="12"/>
      <c r="N2067" s="12"/>
      <c r="O2067" s="12"/>
      <c r="P2067" s="12"/>
      <c r="Q2067" s="12"/>
      <c r="R2067" s="12"/>
      <c r="S2067" s="12"/>
      <c r="T2067" s="12"/>
      <c r="U2067" s="12"/>
      <c r="V2067" s="12"/>
      <c r="W2067" s="12">
        <f ca="1">INDEX(P$11:P$6003,UsefulSeries!$I2060)</f>
        <v>0</v>
      </c>
      <c r="X2067" s="12">
        <f ca="1">INDEX(Q$11:Q$6003,UsefulSeries!$I2060)</f>
        <v>0</v>
      </c>
      <c r="Y2067" s="12">
        <f ca="1">INDEX(R$11:R$6003,UsefulSeries!$I2060)</f>
        <v>0</v>
      </c>
      <c r="Z2067" s="12">
        <f ca="1">INDEX(S$11:S$6003,UsefulSeries!$I2060)</f>
        <v>0</v>
      </c>
      <c r="AA2067" s="12">
        <f ca="1">INDEX(T$11:T$6003,UsefulSeries!$I2060)</f>
        <v>0.37659287094306304</v>
      </c>
      <c r="AB2067" s="12">
        <f ca="1">INDEX(U$11:U$6003,UsefulSeries!$I2060)</f>
        <v>15.215611190486456</v>
      </c>
      <c r="AC2067" s="12">
        <f>INDEX( K$11:K$6003,UsefulSeries!$I2060)</f>
        <v>0</v>
      </c>
      <c r="AD2067" s="12">
        <f>INDEX(L$11:L$6003,UsefulSeries!$I2060)</f>
        <v>0.36042475069887764</v>
      </c>
      <c r="AE2067" s="12"/>
      <c r="AF2067" s="12"/>
      <c r="AG2067" s="12"/>
      <c r="AH2067" s="12"/>
      <c r="AI2067" s="12"/>
      <c r="AJ2067" s="12"/>
      <c r="AK2067" s="12"/>
      <c r="AL2067" s="12"/>
      <c r="AM2067" s="12"/>
      <c r="AN2067" s="12">
        <f t="shared" ca="1" si="297"/>
        <v>0</v>
      </c>
      <c r="AO2067" s="12">
        <f t="shared" ca="1" si="298"/>
        <v>0</v>
      </c>
      <c r="AP2067" s="12">
        <f t="shared" ca="1" si="299"/>
        <v>0</v>
      </c>
      <c r="AQ2067" s="12">
        <f t="shared" ca="1" si="300"/>
        <v>0</v>
      </c>
      <c r="AR2067" s="12">
        <f t="shared" ca="1" si="301"/>
        <v>0.37659287094306304</v>
      </c>
      <c r="AS2067" s="12">
        <f t="shared" ca="1" si="302"/>
        <v>15.215611190486456</v>
      </c>
      <c r="AT2067" s="12">
        <f t="shared" si="303"/>
        <v>0</v>
      </c>
      <c r="AU2067" s="12">
        <f t="shared" si="304"/>
        <v>0.36042475069887764</v>
      </c>
      <c r="AV2067" s="12"/>
      <c r="AW2067" s="12">
        <f ca="1">INDEX(I$11:I$6003,UsefulSeries!$I2060)</f>
        <v>2.4288988862840637E-2</v>
      </c>
      <c r="AX2067" s="12"/>
      <c r="AY2067" s="12"/>
      <c r="AZ2067" s="12">
        <f ca="1"/>
        <v>0.37659287094306299</v>
      </c>
      <c r="BA2067" s="12"/>
      <c r="BB2067" s="12">
        <f t="shared" ca="1" si="305"/>
        <v>0.37659287094306299</v>
      </c>
      <c r="BC2067" s="12"/>
      <c r="BD2067" s="38">
        <f ca="1"/>
        <v>2.3361969140016824E-2</v>
      </c>
    </row>
    <row r="2068" spans="1:56" x14ac:dyDescent="0.35">
      <c r="A2068" s="12"/>
      <c r="B2068" s="12"/>
      <c r="C2068" s="12"/>
      <c r="D2068" s="12"/>
      <c r="E2068" s="12"/>
      <c r="F2068" s="12"/>
      <c r="G2068" s="12"/>
      <c r="H2068" s="12"/>
      <c r="I2068" s="12"/>
      <c r="J2068" s="12"/>
      <c r="K2068" s="12"/>
      <c r="L2068" s="12"/>
      <c r="M2068" s="12"/>
      <c r="N2068" s="12"/>
      <c r="O2068" s="12"/>
      <c r="P2068" s="12"/>
      <c r="Q2068" s="12"/>
      <c r="R2068" s="12"/>
      <c r="S2068" s="12"/>
      <c r="T2068" s="12"/>
      <c r="U2068" s="12"/>
      <c r="V2068" s="12"/>
      <c r="W2068" s="12"/>
      <c r="X2068" s="12"/>
      <c r="Y2068" s="12"/>
      <c r="Z2068" s="12"/>
      <c r="AA2068" s="12"/>
      <c r="AB2068" s="12"/>
      <c r="AC2068" s="12"/>
      <c r="AD2068" s="12"/>
      <c r="AE2068" s="12">
        <f t="array" ref="AE2068:AJ2069">TRANSPOSE(AC2062:AD2067)</f>
        <v>-0.58215045687820755</v>
      </c>
      <c r="AF2068" s="12">
        <v>-0.58215045687820755</v>
      </c>
      <c r="AG2068" s="12">
        <v>5.7424792422914844E-2</v>
      </c>
      <c r="AH2068" s="12">
        <v>0</v>
      </c>
      <c r="AI2068" s="12">
        <v>0.36042475069887764</v>
      </c>
      <c r="AJ2068" s="12">
        <v>0</v>
      </c>
      <c r="AK2068" s="12"/>
      <c r="AL2068" s="12"/>
      <c r="AM2068" s="12"/>
      <c r="AN2068" s="12">
        <f t="shared" si="297"/>
        <v>-0.58215045687820755</v>
      </c>
      <c r="AO2068" s="12">
        <f t="shared" si="298"/>
        <v>-0.58215045687820755</v>
      </c>
      <c r="AP2068" s="12">
        <f t="shared" si="299"/>
        <v>5.7424792422914844E-2</v>
      </c>
      <c r="AQ2068" s="12">
        <f t="shared" si="300"/>
        <v>0</v>
      </c>
      <c r="AR2068" s="12">
        <f t="shared" si="301"/>
        <v>0.36042475069887764</v>
      </c>
      <c r="AS2068" s="12">
        <f t="shared" si="302"/>
        <v>0</v>
      </c>
      <c r="AT2068" s="12">
        <f t="shared" si="303"/>
        <v>0</v>
      </c>
      <c r="AU2068" s="12">
        <f t="shared" si="304"/>
        <v>0</v>
      </c>
      <c r="AV2068" s="12"/>
      <c r="AW2068" s="12"/>
      <c r="AX2068" s="12">
        <f>INDEX($N$6:$N$6003,UsefulSeries!$K2060)</f>
        <v>1.254790108714543E-3</v>
      </c>
      <c r="AY2068" s="12"/>
      <c r="AZ2068" s="12"/>
      <c r="BA2068" s="12"/>
      <c r="BB2068" s="12">
        <f t="shared" si="305"/>
        <v>1.254790108714543E-3</v>
      </c>
      <c r="BC2068" s="12"/>
      <c r="BD2068" s="38">
        <f ca="1"/>
        <v>-3.5070815439697863E-3</v>
      </c>
    </row>
    <row r="2069" spans="1:56" x14ac:dyDescent="0.35">
      <c r="A2069" s="12"/>
      <c r="B2069" s="12"/>
      <c r="C2069" s="12"/>
      <c r="D2069" s="12"/>
      <c r="E2069" s="12"/>
      <c r="F2069" s="12"/>
      <c r="G2069" s="12"/>
      <c r="H2069" s="12"/>
      <c r="I2069" s="12"/>
      <c r="J2069" s="12"/>
      <c r="K2069" s="12"/>
      <c r="L2069" s="12"/>
      <c r="M2069" s="12"/>
      <c r="N2069" s="12"/>
      <c r="O2069" s="12"/>
      <c r="P2069" s="12"/>
      <c r="Q2069" s="12"/>
      <c r="R2069" s="12"/>
      <c r="S2069" s="12"/>
      <c r="T2069" s="12"/>
      <c r="U2069" s="12"/>
      <c r="V2069" s="12"/>
      <c r="W2069" s="12"/>
      <c r="X2069" s="12"/>
      <c r="Y2069" s="12"/>
      <c r="Z2069" s="12"/>
      <c r="AA2069" s="12"/>
      <c r="AB2069" s="12"/>
      <c r="AC2069" s="12"/>
      <c r="AD2069" s="12"/>
      <c r="AE2069" s="12">
        <v>0.58215045687820755</v>
      </c>
      <c r="AF2069" s="12">
        <v>0</v>
      </c>
      <c r="AG2069" s="12">
        <v>-5.7424792422914844E-2</v>
      </c>
      <c r="AH2069" s="12">
        <v>-5.7424792422914844E-2</v>
      </c>
      <c r="AI2069" s="12">
        <v>0</v>
      </c>
      <c r="AJ2069" s="12">
        <v>0.36042475069887764</v>
      </c>
      <c r="AK2069" s="12"/>
      <c r="AL2069" s="12"/>
      <c r="AM2069" s="12"/>
      <c r="AN2069" s="12">
        <f t="shared" si="297"/>
        <v>0.58215045687820755</v>
      </c>
      <c r="AO2069" s="12">
        <f t="shared" si="298"/>
        <v>0</v>
      </c>
      <c r="AP2069" s="12">
        <f t="shared" si="299"/>
        <v>-5.7424792422914844E-2</v>
      </c>
      <c r="AQ2069" s="12">
        <f t="shared" si="300"/>
        <v>-5.7424792422914844E-2</v>
      </c>
      <c r="AR2069" s="12">
        <f t="shared" si="301"/>
        <v>0</v>
      </c>
      <c r="AS2069" s="12">
        <f t="shared" si="302"/>
        <v>0.36042475069887764</v>
      </c>
      <c r="AT2069" s="12">
        <f t="shared" si="303"/>
        <v>0</v>
      </c>
      <c r="AU2069" s="12">
        <f t="shared" si="304"/>
        <v>0</v>
      </c>
      <c r="AV2069" s="12"/>
      <c r="AW2069" s="12"/>
      <c r="AX2069" s="12">
        <f>INDEX('Margin error adjustment'!N$7:N$6003,UsefulSeries!$K2060)</f>
        <v>1.811707823079628E-4</v>
      </c>
      <c r="AY2069" s="12"/>
      <c r="AZ2069" s="12"/>
      <c r="BA2069" s="12"/>
      <c r="BB2069" s="12">
        <f t="shared" si="305"/>
        <v>1.811707823079628E-4</v>
      </c>
      <c r="BC2069" s="12"/>
      <c r="BD2069" s="38">
        <f ca="1"/>
        <v>3.9049338379740693E-2</v>
      </c>
    </row>
    <row r="2070" spans="1:56" x14ac:dyDescent="0.35">
      <c r="A2070" s="12"/>
      <c r="B2070" s="12"/>
      <c r="C2070" s="12"/>
      <c r="D2070" s="12"/>
      <c r="E2070" s="12"/>
      <c r="F2070" s="12"/>
      <c r="G2070" s="12"/>
      <c r="H2070" s="12"/>
      <c r="I2070" s="12"/>
      <c r="J2070" s="12"/>
      <c r="K2070" s="12"/>
      <c r="L2070" s="12"/>
      <c r="M2070" s="12"/>
      <c r="N2070" s="12"/>
      <c r="O2070" s="12"/>
      <c r="P2070" s="12"/>
      <c r="Q2070" s="12"/>
      <c r="R2070" s="12"/>
      <c r="S2070" s="12"/>
      <c r="T2070" s="12"/>
      <c r="U2070" s="12"/>
      <c r="V2070" s="12"/>
      <c r="W2070" s="12">
        <f ca="1">INDEX(P$6:P$6003,UsefulSeries!$I2068)</f>
        <v>41.058244727253729</v>
      </c>
      <c r="X2070" s="12">
        <f ca="1">INDEX(Q$6:Q$6003,UsefulSeries!$I2068)</f>
        <v>0.59897963319387282</v>
      </c>
      <c r="Y2070" s="12">
        <f ca="1">INDEX(R$6:R$6003,UsefulSeries!$I2068)</f>
        <v>0</v>
      </c>
      <c r="Z2070" s="12">
        <f ca="1">INDEX(S$6:S$6003,UsefulSeries!$I2068)</f>
        <v>0</v>
      </c>
      <c r="AA2070" s="12">
        <f ca="1">INDEX(T$6:T$6003,UsefulSeries!$I2068)</f>
        <v>0</v>
      </c>
      <c r="AB2070" s="12">
        <f ca="1">INDEX(U$6:U$6003,UsefulSeries!$I2068)</f>
        <v>0</v>
      </c>
      <c r="AC2070" s="12">
        <f>INDEX( K$6:K$6003,UsefulSeries!$I2068)</f>
        <v>-0.58340524698692209</v>
      </c>
      <c r="AD2070" s="12">
        <f>INDEX(L$6:L$6003,UsefulSeries!$I2068)</f>
        <v>0.58340524698692209</v>
      </c>
      <c r="AE2070" s="12"/>
      <c r="AF2070" s="12"/>
      <c r="AG2070" s="12"/>
      <c r="AH2070" s="12"/>
      <c r="AI2070" s="12"/>
      <c r="AJ2070" s="12"/>
      <c r="AK2070" s="12"/>
      <c r="AL2070" s="12"/>
      <c r="AM2070" s="12"/>
      <c r="AN2070" s="12">
        <f t="shared" ca="1" si="297"/>
        <v>41.058244727253729</v>
      </c>
      <c r="AO2070" s="12">
        <f t="shared" ca="1" si="298"/>
        <v>0.59897963319387282</v>
      </c>
      <c r="AP2070" s="12">
        <f t="shared" ca="1" si="299"/>
        <v>0</v>
      </c>
      <c r="AQ2070" s="12">
        <f t="shared" ca="1" si="300"/>
        <v>0</v>
      </c>
      <c r="AR2070" s="12">
        <f t="shared" ca="1" si="301"/>
        <v>0</v>
      </c>
      <c r="AS2070" s="12">
        <f t="shared" ca="1" si="302"/>
        <v>0</v>
      </c>
      <c r="AT2070" s="12">
        <f t="shared" si="303"/>
        <v>-0.58340524698692209</v>
      </c>
      <c r="AU2070" s="12">
        <f t="shared" si="304"/>
        <v>0.58340524698692209</v>
      </c>
      <c r="AV2070" s="12"/>
      <c r="AW2070" s="12">
        <f ca="1">INDEX(I$6:I$6003,UsefulSeries!$I2068)</f>
        <v>1.4419571033497997E-2</v>
      </c>
      <c r="AX2070" s="12"/>
      <c r="AY2070" s="12"/>
      <c r="AZ2070" s="12">
        <f t="array" aca="1" ref="AZ2070:AZ2075" ca="1">MMULT(W2070:AB2075,AW2070:AW2075)</f>
        <v>0.59897963319387271</v>
      </c>
      <c r="BA2070" s="12"/>
      <c r="BB2070" s="12">
        <f t="shared" ca="1" si="305"/>
        <v>0.59897963319387271</v>
      </c>
      <c r="BC2070" s="12"/>
      <c r="BD2070" s="38">
        <f t="array" aca="1" ref="BD2070:BD2077" ca="1">MMULT(MINVERSE(AN2070:AU2077),BB2070:BB2077)</f>
        <v>1.4424593897182808E-2</v>
      </c>
    </row>
    <row r="2071" spans="1:56" x14ac:dyDescent="0.35">
      <c r="A2071" s="12"/>
      <c r="B2071" s="12"/>
      <c r="C2071" s="12"/>
      <c r="D2071" s="12"/>
      <c r="E2071" s="12"/>
      <c r="F2071" s="12"/>
      <c r="G2071" s="12"/>
      <c r="H2071" s="12"/>
      <c r="I2071" s="12"/>
      <c r="J2071" s="12"/>
      <c r="K2071" s="12"/>
      <c r="L2071" s="12"/>
      <c r="M2071" s="12"/>
      <c r="N2071" s="12"/>
      <c r="O2071" s="12"/>
      <c r="P2071" s="12"/>
      <c r="Q2071" s="12"/>
      <c r="R2071" s="12"/>
      <c r="S2071" s="12"/>
      <c r="T2071" s="12"/>
      <c r="U2071" s="12"/>
      <c r="V2071" s="12"/>
      <c r="W2071" s="12">
        <f ca="1">INDEX(P$7:P$6003,UsefulSeries!$I2068)</f>
        <v>0.59897963319387282</v>
      </c>
      <c r="X2071" s="12">
        <f ca="1">INDEX(Q$7:Q$6003,UsefulSeries!$I2068)</f>
        <v>50.970881926678743</v>
      </c>
      <c r="Y2071" s="12">
        <f ca="1">INDEX(R$7:R$6003,UsefulSeries!$I2068)</f>
        <v>0</v>
      </c>
      <c r="Z2071" s="12">
        <f ca="1">INDEX(S$7:S$6003,UsefulSeries!$I2068)</f>
        <v>0</v>
      </c>
      <c r="AA2071" s="12">
        <f ca="1">INDEX(T$7:T$6003,UsefulSeries!$I2068)</f>
        <v>0</v>
      </c>
      <c r="AB2071" s="12">
        <f ca="1">INDEX(U$7:U$6003,UsefulSeries!$I2068)</f>
        <v>0</v>
      </c>
      <c r="AC2071" s="12">
        <f>INDEX( K$7:K$6003,UsefulSeries!$I2068,1)</f>
        <v>-0.58340524698692209</v>
      </c>
      <c r="AD2071" s="12">
        <f>INDEX(L$7:L$6003,UsefulSeries!$I2068,1)</f>
        <v>0</v>
      </c>
      <c r="AE2071" s="12"/>
      <c r="AF2071" s="12"/>
      <c r="AG2071" s="12"/>
      <c r="AH2071" s="12"/>
      <c r="AI2071" s="12"/>
      <c r="AJ2071" s="12"/>
      <c r="AK2071" s="12"/>
      <c r="AL2071" s="12"/>
      <c r="AM2071" s="12"/>
      <c r="AN2071" s="12">
        <f t="shared" ca="1" si="297"/>
        <v>0.59897963319387282</v>
      </c>
      <c r="AO2071" s="12">
        <f t="shared" ca="1" si="298"/>
        <v>50.970881926678743</v>
      </c>
      <c r="AP2071" s="12">
        <f t="shared" ca="1" si="299"/>
        <v>0</v>
      </c>
      <c r="AQ2071" s="12">
        <f t="shared" ca="1" si="300"/>
        <v>0</v>
      </c>
      <c r="AR2071" s="12">
        <f t="shared" ca="1" si="301"/>
        <v>0</v>
      </c>
      <c r="AS2071" s="12">
        <f t="shared" ca="1" si="302"/>
        <v>0</v>
      </c>
      <c r="AT2071" s="12">
        <f t="shared" si="303"/>
        <v>-0.58340524698692209</v>
      </c>
      <c r="AU2071" s="12">
        <f t="shared" si="304"/>
        <v>0</v>
      </c>
      <c r="AV2071" s="12"/>
      <c r="AW2071" s="12">
        <f ca="1">INDEX(I$7:I$6003,UsefulSeries!$I2068)</f>
        <v>1.1581957806314177E-2</v>
      </c>
      <c r="AX2071" s="12"/>
      <c r="AY2071" s="12"/>
      <c r="AZ2071" s="12">
        <f ca="1"/>
        <v>0.59897963319387271</v>
      </c>
      <c r="BA2071" s="12"/>
      <c r="BB2071" s="12">
        <f t="shared" ca="1" si="305"/>
        <v>0.59897963319387271</v>
      </c>
      <c r="BC2071" s="12"/>
      <c r="BD2071" s="38">
        <f ca="1"/>
        <v>1.1728315676138636E-2</v>
      </c>
    </row>
    <row r="2072" spans="1:56" x14ac:dyDescent="0.35">
      <c r="A2072" s="12"/>
      <c r="B2072" s="12"/>
      <c r="C2072" s="12"/>
      <c r="D2072" s="12"/>
      <c r="E2072" s="12"/>
      <c r="F2072" s="12"/>
      <c r="G2072" s="12"/>
      <c r="H2072" s="12"/>
      <c r="I2072" s="12"/>
      <c r="J2072" s="12"/>
      <c r="K2072" s="12"/>
      <c r="L2072" s="12"/>
      <c r="M2072" s="12"/>
      <c r="N2072" s="12"/>
      <c r="O2072" s="12"/>
      <c r="P2072" s="12"/>
      <c r="Q2072" s="12"/>
      <c r="R2072" s="12"/>
      <c r="S2072" s="12"/>
      <c r="T2072" s="12"/>
      <c r="U2072" s="12"/>
      <c r="V2072" s="12"/>
      <c r="W2072" s="12">
        <f ca="1">INDEX(P$8:P$6003,UsefulSeries!$I2068)</f>
        <v>0</v>
      </c>
      <c r="X2072" s="12">
        <f ca="1">INDEX(Q$8:Q$6003,UsefulSeries!$I2068)</f>
        <v>0</v>
      </c>
      <c r="Y2072" s="12">
        <f ca="1">INDEX(R$8:R$6003,UsefulSeries!$I2068)</f>
        <v>0.45366740244634246</v>
      </c>
      <c r="Z2072" s="12">
        <f ca="1">INDEX(S$8:S$6003,UsefulSeries!$I2068)</f>
        <v>7.9744860805337547E-2</v>
      </c>
      <c r="AA2072" s="12">
        <f ca="1">INDEX(T$8:T$6003,UsefulSeries!$I2068)</f>
        <v>0</v>
      </c>
      <c r="AB2072" s="12">
        <f ca="1">INDEX(U$8:U$6003,UsefulSeries!$I2068)</f>
        <v>0</v>
      </c>
      <c r="AC2072" s="12">
        <f>INDEX( K$8:K$6003,UsefulSeries!$I2068)</f>
        <v>5.7605963205222807E-2</v>
      </c>
      <c r="AD2072" s="12">
        <f>INDEX(L$8:L$6003,UsefulSeries!$I2068)</f>
        <v>-5.7605963205222807E-2</v>
      </c>
      <c r="AE2072" s="12"/>
      <c r="AF2072" s="12"/>
      <c r="AG2072" s="12"/>
      <c r="AH2072" s="12"/>
      <c r="AI2072" s="12"/>
      <c r="AJ2072" s="12"/>
      <c r="AK2072" s="12"/>
      <c r="AL2072" s="12"/>
      <c r="AM2072" s="12"/>
      <c r="AN2072" s="12">
        <f t="shared" ca="1" si="297"/>
        <v>0</v>
      </c>
      <c r="AO2072" s="12">
        <f t="shared" ca="1" si="298"/>
        <v>0</v>
      </c>
      <c r="AP2072" s="12">
        <f t="shared" ca="1" si="299"/>
        <v>0.45366740244634246</v>
      </c>
      <c r="AQ2072" s="12">
        <f t="shared" ca="1" si="300"/>
        <v>7.9744860805337547E-2</v>
      </c>
      <c r="AR2072" s="12">
        <f t="shared" ca="1" si="301"/>
        <v>0</v>
      </c>
      <c r="AS2072" s="12">
        <f t="shared" ca="1" si="302"/>
        <v>0</v>
      </c>
      <c r="AT2072" s="12">
        <f t="shared" si="303"/>
        <v>5.7605963205222807E-2</v>
      </c>
      <c r="AU2072" s="12">
        <f t="shared" si="304"/>
        <v>-5.7605963205222807E-2</v>
      </c>
      <c r="AV2072" s="12"/>
      <c r="AW2072" s="12">
        <f ca="1">INDEX(I$8:I$6003,UsefulSeries!$I2068)</f>
        <v>0.15405854632997512</v>
      </c>
      <c r="AX2072" s="12"/>
      <c r="AY2072" s="12"/>
      <c r="AZ2072" s="12">
        <f ca="1"/>
        <v>7.9744860805337547E-2</v>
      </c>
      <c r="BA2072" s="12"/>
      <c r="BB2072" s="12">
        <f t="shared" ca="1" si="305"/>
        <v>7.9744860805337547E-2</v>
      </c>
      <c r="BC2072" s="12"/>
      <c r="BD2072" s="38">
        <f ca="1"/>
        <v>0.15375897336925373</v>
      </c>
    </row>
    <row r="2073" spans="1:56" x14ac:dyDescent="0.35">
      <c r="A2073" s="12"/>
      <c r="B2073" s="12"/>
      <c r="C2073" s="12"/>
      <c r="D2073" s="12"/>
      <c r="E2073" s="12"/>
      <c r="F2073" s="12"/>
      <c r="G2073" s="12"/>
      <c r="H2073" s="12"/>
      <c r="I2073" s="12"/>
      <c r="J2073" s="12"/>
      <c r="K2073" s="12"/>
      <c r="L2073" s="12"/>
      <c r="M2073" s="12"/>
      <c r="N2073" s="12"/>
      <c r="O2073" s="12"/>
      <c r="P2073" s="12"/>
      <c r="Q2073" s="12"/>
      <c r="R2073" s="12"/>
      <c r="S2073" s="12"/>
      <c r="T2073" s="12"/>
      <c r="U2073" s="12"/>
      <c r="V2073" s="12"/>
      <c r="W2073" s="12">
        <f ca="1">INDEX(P$9:P$6003,UsefulSeries!$I2068)</f>
        <v>0</v>
      </c>
      <c r="X2073" s="12">
        <f ca="1">INDEX(Q$9:Q$6003,UsefulSeries!$I2068)</f>
        <v>0</v>
      </c>
      <c r="Y2073" s="12">
        <f ca="1">INDEX(R$9:R$6003,UsefulSeries!$I2068)</f>
        <v>7.9744860805337547E-2</v>
      </c>
      <c r="Z2073" s="12">
        <f ca="1">INDEX(S$9:S$6003,UsefulSeries!$I2068)</f>
        <v>0.54595179932140792</v>
      </c>
      <c r="AA2073" s="12">
        <f ca="1">INDEX(T$9:T$6003,UsefulSeries!$I2068)</f>
        <v>0</v>
      </c>
      <c r="AB2073" s="12">
        <f ca="1">INDEX(U$9:U$6003,UsefulSeries!$I2068)</f>
        <v>0</v>
      </c>
      <c r="AC2073" s="12">
        <f>INDEX( K$9:K$6003,UsefulSeries!$I2068)</f>
        <v>0</v>
      </c>
      <c r="AD2073" s="12">
        <f>INDEX(L$9:L$6003,UsefulSeries!$I2068)</f>
        <v>-5.7605963205222807E-2</v>
      </c>
      <c r="AE2073" s="12"/>
      <c r="AF2073" s="12"/>
      <c r="AG2073" s="12"/>
      <c r="AH2073" s="12"/>
      <c r="AI2073" s="12"/>
      <c r="AJ2073" s="12"/>
      <c r="AK2073" s="12"/>
      <c r="AL2073" s="12"/>
      <c r="AM2073" s="12"/>
      <c r="AN2073" s="12">
        <f t="shared" ca="1" si="297"/>
        <v>0</v>
      </c>
      <c r="AO2073" s="12">
        <f t="shared" ca="1" si="298"/>
        <v>0</v>
      </c>
      <c r="AP2073" s="12">
        <f t="shared" ca="1" si="299"/>
        <v>7.9744860805337547E-2</v>
      </c>
      <c r="AQ2073" s="12">
        <f t="shared" ca="1" si="300"/>
        <v>0.54595179932140792</v>
      </c>
      <c r="AR2073" s="12">
        <f t="shared" ca="1" si="301"/>
        <v>0</v>
      </c>
      <c r="AS2073" s="12">
        <f t="shared" ca="1" si="302"/>
        <v>0</v>
      </c>
      <c r="AT2073" s="12">
        <f t="shared" si="303"/>
        <v>0</v>
      </c>
      <c r="AU2073" s="12">
        <f t="shared" si="304"/>
        <v>-5.7605963205222807E-2</v>
      </c>
      <c r="AV2073" s="12"/>
      <c r="AW2073" s="12">
        <f ca="1">INDEX(I$9:I$6003,UsefulSeries!$I2068)</f>
        <v>0.12356307563457058</v>
      </c>
      <c r="AX2073" s="12"/>
      <c r="AY2073" s="12"/>
      <c r="AZ2073" s="12">
        <f ca="1"/>
        <v>7.9744860805337534E-2</v>
      </c>
      <c r="BA2073" s="12"/>
      <c r="BB2073" s="12">
        <f t="shared" ca="1" si="305"/>
        <v>7.9744860805337534E-2</v>
      </c>
      <c r="BC2073" s="12"/>
      <c r="BD2073" s="38">
        <f ca="1"/>
        <v>0.12490343779068459</v>
      </c>
    </row>
    <row r="2074" spans="1:56" x14ac:dyDescent="0.35">
      <c r="A2074" s="12"/>
      <c r="B2074" s="12"/>
      <c r="C2074" s="12"/>
      <c r="D2074" s="12"/>
      <c r="E2074" s="12"/>
      <c r="F2074" s="12"/>
      <c r="G2074" s="12"/>
      <c r="H2074" s="12"/>
      <c r="I2074" s="12"/>
      <c r="J2074" s="12"/>
      <c r="K2074" s="12"/>
      <c r="L2074" s="12"/>
      <c r="M2074" s="12"/>
      <c r="N2074" s="12"/>
      <c r="O2074" s="12"/>
      <c r="P2074" s="12"/>
      <c r="Q2074" s="12"/>
      <c r="R2074" s="12"/>
      <c r="S2074" s="12"/>
      <c r="T2074" s="12"/>
      <c r="U2074" s="12"/>
      <c r="V2074" s="12"/>
      <c r="W2074" s="12">
        <f ca="1">INDEX(P$10:P$6003,UsefulSeries!$I2068)</f>
        <v>0</v>
      </c>
      <c r="X2074" s="12">
        <f ca="1">INDEX(Q$10:Q$6003,UsefulSeries!$I2068)</f>
        <v>0</v>
      </c>
      <c r="Y2074" s="12">
        <f ca="1">INDEX(R$10:R$6003,UsefulSeries!$I2068)</f>
        <v>0</v>
      </c>
      <c r="Z2074" s="12">
        <f ca="1">INDEX(S$10:S$6003,UsefulSeries!$I2068)</f>
        <v>0</v>
      </c>
      <c r="AA2074" s="12">
        <f ca="1">INDEX(T$10:T$6003,UsefulSeries!$I2068)</f>
        <v>18.774725841365495</v>
      </c>
      <c r="AB2074" s="12">
        <f ca="1">INDEX(U$10:U$6003,UsefulSeries!$I2068)</f>
        <v>0.37489519094170659</v>
      </c>
      <c r="AC2074" s="12">
        <f>INDEX( K$10:K$6003,UsefulSeries!$I2068)</f>
        <v>0.35898878980785504</v>
      </c>
      <c r="AD2074" s="12">
        <f>INDEX(L$10:L$6003,UsefulSeries!$I2068)</f>
        <v>0</v>
      </c>
      <c r="AE2074" s="12"/>
      <c r="AF2074" s="12"/>
      <c r="AG2074" s="12"/>
      <c r="AH2074" s="12"/>
      <c r="AI2074" s="12"/>
      <c r="AJ2074" s="12"/>
      <c r="AK2074" s="12"/>
      <c r="AL2074" s="12"/>
      <c r="AM2074" s="12"/>
      <c r="AN2074" s="12">
        <f t="shared" ca="1" si="297"/>
        <v>0</v>
      </c>
      <c r="AO2074" s="12">
        <f t="shared" ca="1" si="298"/>
        <v>0</v>
      </c>
      <c r="AP2074" s="12">
        <f t="shared" ca="1" si="299"/>
        <v>0</v>
      </c>
      <c r="AQ2074" s="12">
        <f t="shared" ca="1" si="300"/>
        <v>0</v>
      </c>
      <c r="AR2074" s="12">
        <f t="shared" ca="1" si="301"/>
        <v>18.774725841365495</v>
      </c>
      <c r="AS2074" s="12">
        <f t="shared" ca="1" si="302"/>
        <v>0.37489519094170659</v>
      </c>
      <c r="AT2074" s="12">
        <f t="shared" si="303"/>
        <v>0.35898878980785504</v>
      </c>
      <c r="AU2074" s="12">
        <f t="shared" si="304"/>
        <v>0</v>
      </c>
      <c r="AV2074" s="12"/>
      <c r="AW2074" s="12">
        <f ca="1">INDEX(I$10:I$6003,UsefulSeries!$I2068)</f>
        <v>1.9510439885466378E-2</v>
      </c>
      <c r="AX2074" s="12"/>
      <c r="AY2074" s="12"/>
      <c r="AZ2074" s="12">
        <f ca="1"/>
        <v>0.37489519094170659</v>
      </c>
      <c r="BA2074" s="12"/>
      <c r="BB2074" s="12">
        <f t="shared" ca="1" si="305"/>
        <v>0.37489519094170659</v>
      </c>
      <c r="BC2074" s="12"/>
      <c r="BD2074" s="38">
        <f ca="1"/>
        <v>1.9271223880915754E-2</v>
      </c>
    </row>
    <row r="2075" spans="1:56" x14ac:dyDescent="0.35">
      <c r="A2075" s="12"/>
      <c r="B2075" s="12"/>
      <c r="C2075" s="12"/>
      <c r="D2075" s="12"/>
      <c r="E2075" s="12"/>
      <c r="F2075" s="12"/>
      <c r="G2075" s="12"/>
      <c r="H2075" s="12"/>
      <c r="I2075" s="12"/>
      <c r="J2075" s="12"/>
      <c r="K2075" s="12"/>
      <c r="L2075" s="12"/>
      <c r="M2075" s="12"/>
      <c r="N2075" s="12"/>
      <c r="O2075" s="12"/>
      <c r="P2075" s="12"/>
      <c r="Q2075" s="12"/>
      <c r="R2075" s="12"/>
      <c r="S2075" s="12"/>
      <c r="T2075" s="12"/>
      <c r="U2075" s="12"/>
      <c r="V2075" s="12"/>
      <c r="W2075" s="12">
        <f ca="1">INDEX(P$11:P$6003,UsefulSeries!$I2068)</f>
        <v>0</v>
      </c>
      <c r="X2075" s="12">
        <f ca="1">INDEX(Q$11:Q$6003,UsefulSeries!$I2068)</f>
        <v>0</v>
      </c>
      <c r="Y2075" s="12">
        <f ca="1">INDEX(R$11:R$6003,UsefulSeries!$I2068)</f>
        <v>0</v>
      </c>
      <c r="Z2075" s="12">
        <f ca="1">INDEX(S$11:S$6003,UsefulSeries!$I2068)</f>
        <v>0</v>
      </c>
      <c r="AA2075" s="12">
        <f ca="1">INDEX(T$11:T$6003,UsefulSeries!$I2068)</f>
        <v>0.37489519094170665</v>
      </c>
      <c r="AB2075" s="12">
        <f ca="1">INDEX(U$11:U$6003,UsefulSeries!$I2068)</f>
        <v>16.038615463231039</v>
      </c>
      <c r="AC2075" s="12">
        <f>INDEX( K$11:K$6003,UsefulSeries!$I2068)</f>
        <v>0</v>
      </c>
      <c r="AD2075" s="12">
        <f>INDEX(L$11:L$6003,UsefulSeries!$I2068)</f>
        <v>0.35898878980785504</v>
      </c>
      <c r="AE2075" s="12"/>
      <c r="AF2075" s="12"/>
      <c r="AG2075" s="12"/>
      <c r="AH2075" s="12"/>
      <c r="AI2075" s="12"/>
      <c r="AJ2075" s="12"/>
      <c r="AK2075" s="12"/>
      <c r="AL2075" s="12"/>
      <c r="AM2075" s="12"/>
      <c r="AN2075" s="12">
        <f t="shared" ca="1" si="297"/>
        <v>0</v>
      </c>
      <c r="AO2075" s="12">
        <f t="shared" ca="1" si="298"/>
        <v>0</v>
      </c>
      <c r="AP2075" s="12">
        <f t="shared" ca="1" si="299"/>
        <v>0</v>
      </c>
      <c r="AQ2075" s="12">
        <f t="shared" ca="1" si="300"/>
        <v>0</v>
      </c>
      <c r="AR2075" s="12">
        <f t="shared" ca="1" si="301"/>
        <v>0.37489519094170665</v>
      </c>
      <c r="AS2075" s="12">
        <f t="shared" ca="1" si="302"/>
        <v>16.038615463231039</v>
      </c>
      <c r="AT2075" s="12">
        <f t="shared" si="303"/>
        <v>0</v>
      </c>
      <c r="AU2075" s="12">
        <f t="shared" si="304"/>
        <v>0.35898878980785504</v>
      </c>
      <c r="AV2075" s="12"/>
      <c r="AW2075" s="12">
        <f ca="1">INDEX(I$11:I$6003,UsefulSeries!$I2068)</f>
        <v>2.2918488300824779E-2</v>
      </c>
      <c r="AX2075" s="12"/>
      <c r="AY2075" s="12"/>
      <c r="AZ2075" s="12">
        <f ca="1"/>
        <v>0.37489519094170659</v>
      </c>
      <c r="BA2075" s="12"/>
      <c r="BB2075" s="12">
        <f t="shared" ca="1" si="305"/>
        <v>0.37489519094170659</v>
      </c>
      <c r="BC2075" s="12"/>
      <c r="BD2075" s="38">
        <f ca="1"/>
        <v>2.2649031859665315E-2</v>
      </c>
    </row>
    <row r="2076" spans="1:56" x14ac:dyDescent="0.35">
      <c r="A2076" s="12"/>
      <c r="B2076" s="12"/>
      <c r="C2076" s="12"/>
      <c r="D2076" s="12"/>
      <c r="E2076" s="12"/>
      <c r="F2076" s="12"/>
      <c r="G2076" s="12"/>
      <c r="H2076" s="12"/>
      <c r="I2076" s="12"/>
      <c r="J2076" s="12"/>
      <c r="K2076" s="12"/>
      <c r="L2076" s="12"/>
      <c r="M2076" s="12"/>
      <c r="N2076" s="12"/>
      <c r="O2076" s="12"/>
      <c r="P2076" s="12"/>
      <c r="Q2076" s="12"/>
      <c r="R2076" s="12"/>
      <c r="S2076" s="12"/>
      <c r="T2076" s="12"/>
      <c r="U2076" s="12"/>
      <c r="V2076" s="12"/>
      <c r="W2076" s="12"/>
      <c r="X2076" s="12"/>
      <c r="Y2076" s="12"/>
      <c r="Z2076" s="12"/>
      <c r="AA2076" s="12"/>
      <c r="AB2076" s="12"/>
      <c r="AC2076" s="12"/>
      <c r="AD2076" s="12"/>
      <c r="AE2076" s="12">
        <f t="array" ref="AE2076:AJ2077">TRANSPOSE(AC2070:AD2075)</f>
        <v>-0.58340524698692209</v>
      </c>
      <c r="AF2076" s="12">
        <v>-0.58340524698692209</v>
      </c>
      <c r="AG2076" s="12">
        <v>5.7605963205222807E-2</v>
      </c>
      <c r="AH2076" s="12">
        <v>0</v>
      </c>
      <c r="AI2076" s="12">
        <v>0.35898878980785504</v>
      </c>
      <c r="AJ2076" s="12">
        <v>0</v>
      </c>
      <c r="AK2076" s="12"/>
      <c r="AL2076" s="12"/>
      <c r="AM2076" s="12"/>
      <c r="AN2076" s="12">
        <f t="shared" si="297"/>
        <v>-0.58340524698692209</v>
      </c>
      <c r="AO2076" s="12">
        <f t="shared" si="298"/>
        <v>-0.58340524698692209</v>
      </c>
      <c r="AP2076" s="12">
        <f t="shared" si="299"/>
        <v>5.7605963205222807E-2</v>
      </c>
      <c r="AQ2076" s="12">
        <f t="shared" si="300"/>
        <v>0</v>
      </c>
      <c r="AR2076" s="12">
        <f t="shared" si="301"/>
        <v>0.35898878980785504</v>
      </c>
      <c r="AS2076" s="12">
        <f t="shared" si="302"/>
        <v>0</v>
      </c>
      <c r="AT2076" s="12">
        <f t="shared" si="303"/>
        <v>0</v>
      </c>
      <c r="AU2076" s="12">
        <f t="shared" si="304"/>
        <v>0</v>
      </c>
      <c r="AV2076" s="12"/>
      <c r="AW2076" s="12"/>
      <c r="AX2076" s="12">
        <f>INDEX($N$6:$N$6003,UsefulSeries!$K2068)</f>
        <v>5.1784243245800443E-4</v>
      </c>
      <c r="AY2076" s="12"/>
      <c r="AZ2076" s="12"/>
      <c r="BA2076" s="12"/>
      <c r="BB2076" s="12">
        <f t="shared" si="305"/>
        <v>5.1784243245800443E-4</v>
      </c>
      <c r="BC2076" s="12"/>
      <c r="BD2076" s="38">
        <f ca="1"/>
        <v>1.279213434135869E-2</v>
      </c>
    </row>
    <row r="2077" spans="1:56" x14ac:dyDescent="0.35">
      <c r="A2077" s="12"/>
      <c r="B2077" s="12"/>
      <c r="C2077" s="12"/>
      <c r="D2077" s="12"/>
      <c r="E2077" s="12"/>
      <c r="F2077" s="12"/>
      <c r="G2077" s="12"/>
      <c r="H2077" s="12"/>
      <c r="I2077" s="12"/>
      <c r="J2077" s="12"/>
      <c r="K2077" s="12"/>
      <c r="L2077" s="12"/>
      <c r="M2077" s="12"/>
      <c r="N2077" s="12"/>
      <c r="O2077" s="12"/>
      <c r="P2077" s="12"/>
      <c r="Q2077" s="12"/>
      <c r="R2077" s="12"/>
      <c r="S2077" s="12"/>
      <c r="T2077" s="12"/>
      <c r="U2077" s="12"/>
      <c r="V2077" s="12"/>
      <c r="W2077" s="12"/>
      <c r="X2077" s="12"/>
      <c r="Y2077" s="12"/>
      <c r="Z2077" s="12"/>
      <c r="AA2077" s="12"/>
      <c r="AB2077" s="12"/>
      <c r="AC2077" s="12"/>
      <c r="AD2077" s="12"/>
      <c r="AE2077" s="12">
        <v>0.58340524698692209</v>
      </c>
      <c r="AF2077" s="12">
        <v>0</v>
      </c>
      <c r="AG2077" s="12">
        <v>-5.7605963205222807E-2</v>
      </c>
      <c r="AH2077" s="12">
        <v>-5.7605963205222807E-2</v>
      </c>
      <c r="AI2077" s="12">
        <v>0</v>
      </c>
      <c r="AJ2077" s="12">
        <v>0.35898878980785504</v>
      </c>
      <c r="AK2077" s="12"/>
      <c r="AL2077" s="12"/>
      <c r="AM2077" s="12"/>
      <c r="AN2077" s="12">
        <f t="shared" si="297"/>
        <v>0.58340524698692209</v>
      </c>
      <c r="AO2077" s="12">
        <f t="shared" si="298"/>
        <v>0</v>
      </c>
      <c r="AP2077" s="12">
        <f t="shared" si="299"/>
        <v>-5.7605963205222807E-2</v>
      </c>
      <c r="AQ2077" s="12">
        <f t="shared" si="300"/>
        <v>-5.7605963205222807E-2</v>
      </c>
      <c r="AR2077" s="12">
        <f t="shared" si="301"/>
        <v>0</v>
      </c>
      <c r="AS2077" s="12">
        <f t="shared" si="302"/>
        <v>0.35898878980785504</v>
      </c>
      <c r="AT2077" s="12">
        <f t="shared" si="303"/>
        <v>0</v>
      </c>
      <c r="AU2077" s="12">
        <f t="shared" si="304"/>
        <v>0</v>
      </c>
      <c r="AV2077" s="12"/>
      <c r="AW2077" s="12"/>
      <c r="AX2077" s="12">
        <f>INDEX('Margin error adjustment'!N$7:N$6003,UsefulSeries!$K2068)</f>
        <v>4.9351569893471559E-4</v>
      </c>
      <c r="AY2077" s="12"/>
      <c r="AZ2077" s="12"/>
      <c r="BA2077" s="12"/>
      <c r="BB2077" s="12">
        <f t="shared" si="305"/>
        <v>4.9351569893471559E-4</v>
      </c>
      <c r="BC2077" s="12"/>
      <c r="BD2077" s="38">
        <f ca="1"/>
        <v>1.2288375845693675E-2</v>
      </c>
    </row>
    <row r="2078" spans="1:56" x14ac:dyDescent="0.35">
      <c r="A2078" s="12"/>
      <c r="B2078" s="12"/>
      <c r="C2078" s="12"/>
      <c r="D2078" s="12"/>
      <c r="E2078" s="12"/>
      <c r="F2078" s="12"/>
      <c r="G2078" s="12"/>
      <c r="H2078" s="12"/>
      <c r="I2078" s="12"/>
      <c r="J2078" s="12"/>
      <c r="K2078" s="12"/>
      <c r="L2078" s="12"/>
      <c r="M2078" s="12"/>
      <c r="N2078" s="12"/>
      <c r="O2078" s="12"/>
      <c r="P2078" s="12"/>
      <c r="Q2078" s="12"/>
      <c r="R2078" s="12"/>
      <c r="S2078" s="12"/>
      <c r="T2078" s="12"/>
      <c r="U2078" s="12"/>
      <c r="V2078" s="12"/>
      <c r="W2078" s="12">
        <f ca="1">INDEX(P$6:P$6003,UsefulSeries!$I2076)</f>
        <v>43.67893314416596</v>
      </c>
      <c r="X2078" s="12">
        <f ca="1">INDEX(Q$6:Q$6003,UsefulSeries!$I2076)</f>
        <v>0.59966275711973382</v>
      </c>
      <c r="Y2078" s="12">
        <f ca="1">INDEX(R$6:R$6003,UsefulSeries!$I2076)</f>
        <v>0</v>
      </c>
      <c r="Z2078" s="12">
        <f ca="1">INDEX(S$6:S$6003,UsefulSeries!$I2076)</f>
        <v>0</v>
      </c>
      <c r="AA2078" s="12">
        <f ca="1">INDEX(T$6:T$6003,UsefulSeries!$I2076)</f>
        <v>0</v>
      </c>
      <c r="AB2078" s="12">
        <f ca="1">INDEX(U$6:U$6003,UsefulSeries!$I2076)</f>
        <v>0</v>
      </c>
      <c r="AC2078" s="12">
        <f>INDEX( K$6:K$6003,UsefulSeries!$I2076)</f>
        <v>-0.58392308941938009</v>
      </c>
      <c r="AD2078" s="12">
        <f>INDEX(L$6:L$6003,UsefulSeries!$I2076)</f>
        <v>0.58392308941938009</v>
      </c>
      <c r="AE2078" s="12"/>
      <c r="AF2078" s="12"/>
      <c r="AG2078" s="12"/>
      <c r="AH2078" s="12"/>
      <c r="AI2078" s="12"/>
      <c r="AJ2078" s="12"/>
      <c r="AK2078" s="12"/>
      <c r="AL2078" s="12"/>
      <c r="AM2078" s="12"/>
      <c r="AN2078" s="12">
        <f t="shared" ca="1" si="297"/>
        <v>43.67893314416596</v>
      </c>
      <c r="AO2078" s="12">
        <f t="shared" ca="1" si="298"/>
        <v>0.59966275711973382</v>
      </c>
      <c r="AP2078" s="12">
        <f t="shared" ca="1" si="299"/>
        <v>0</v>
      </c>
      <c r="AQ2078" s="12">
        <f t="shared" ca="1" si="300"/>
        <v>0</v>
      </c>
      <c r="AR2078" s="12">
        <f t="shared" ca="1" si="301"/>
        <v>0</v>
      </c>
      <c r="AS2078" s="12">
        <f t="shared" ca="1" si="302"/>
        <v>0</v>
      </c>
      <c r="AT2078" s="12">
        <f t="shared" si="303"/>
        <v>-0.58392308941938009</v>
      </c>
      <c r="AU2078" s="12">
        <f t="shared" si="304"/>
        <v>0.58392308941938009</v>
      </c>
      <c r="AV2078" s="12"/>
      <c r="AW2078" s="12">
        <f ca="1">INDEX(I$6:I$6003,UsefulSeries!$I2076)</f>
        <v>1.3554618826482344E-2</v>
      </c>
      <c r="AX2078" s="12"/>
      <c r="AY2078" s="12"/>
      <c r="AZ2078" s="12">
        <f t="array" aca="1" ref="AZ2078:AZ2083" ca="1">MMULT(W2078:AB2083,AW2078:AW2083)</f>
        <v>0.59966275711973382</v>
      </c>
      <c r="BA2078" s="12"/>
      <c r="BB2078" s="12">
        <f t="shared" ca="1" si="305"/>
        <v>0.59966275711973382</v>
      </c>
      <c r="BC2078" s="12"/>
      <c r="BD2078" s="38">
        <f t="array" aca="1" ref="BD2078:BD2085" ca="1">MMULT(MINVERSE(AN2078:AU2085),BB2078:BB2085)</f>
        <v>1.3219778763501474E-2</v>
      </c>
    </row>
    <row r="2079" spans="1:56" x14ac:dyDescent="0.35">
      <c r="A2079" s="12"/>
      <c r="B2079" s="12"/>
      <c r="C2079" s="12"/>
      <c r="D2079" s="12"/>
      <c r="E2079" s="12"/>
      <c r="F2079" s="12"/>
      <c r="G2079" s="12"/>
      <c r="H2079" s="12"/>
      <c r="I2079" s="12"/>
      <c r="J2079" s="12"/>
      <c r="K2079" s="12"/>
      <c r="L2079" s="12"/>
      <c r="M2079" s="12"/>
      <c r="N2079" s="12"/>
      <c r="O2079" s="12"/>
      <c r="P2079" s="12"/>
      <c r="Q2079" s="12"/>
      <c r="R2079" s="12"/>
      <c r="S2079" s="12"/>
      <c r="T2079" s="12"/>
      <c r="U2079" s="12"/>
      <c r="V2079" s="12"/>
      <c r="W2079" s="12">
        <f ca="1">INDEX(P$7:P$6003,UsefulSeries!$I2076)</f>
        <v>0.59966275711973371</v>
      </c>
      <c r="X2079" s="12">
        <f ca="1">INDEX(Q$7:Q$6003,UsefulSeries!$I2076)</f>
        <v>46.603527977778384</v>
      </c>
      <c r="Y2079" s="12">
        <f ca="1">INDEX(R$7:R$6003,UsefulSeries!$I2076)</f>
        <v>0</v>
      </c>
      <c r="Z2079" s="12">
        <f ca="1">INDEX(S$7:S$6003,UsefulSeries!$I2076)</f>
        <v>0</v>
      </c>
      <c r="AA2079" s="12">
        <f ca="1">INDEX(T$7:T$6003,UsefulSeries!$I2076)</f>
        <v>0</v>
      </c>
      <c r="AB2079" s="12">
        <f ca="1">INDEX(U$7:U$6003,UsefulSeries!$I2076)</f>
        <v>0</v>
      </c>
      <c r="AC2079" s="12">
        <f>INDEX( K$7:K$6003,UsefulSeries!$I2076,1)</f>
        <v>-0.58392308941938009</v>
      </c>
      <c r="AD2079" s="12">
        <f>INDEX(L$7:L$6003,UsefulSeries!$I2076,1)</f>
        <v>0</v>
      </c>
      <c r="AE2079" s="12"/>
      <c r="AF2079" s="12"/>
      <c r="AG2079" s="12"/>
      <c r="AH2079" s="12"/>
      <c r="AI2079" s="12"/>
      <c r="AJ2079" s="12"/>
      <c r="AK2079" s="12"/>
      <c r="AL2079" s="12"/>
      <c r="AM2079" s="12"/>
      <c r="AN2079" s="12">
        <f t="shared" ref="AN2079:AN2142" ca="1" si="306">W2079+AE2079</f>
        <v>0.59966275711973371</v>
      </c>
      <c r="AO2079" s="12">
        <f t="shared" ref="AO2079:AO2142" ca="1" si="307">X2079+AF2079</f>
        <v>46.603527977778384</v>
      </c>
      <c r="AP2079" s="12">
        <f t="shared" ref="AP2079:AP2142" ca="1" si="308">Y2079+AG2079</f>
        <v>0</v>
      </c>
      <c r="AQ2079" s="12">
        <f t="shared" ref="AQ2079:AQ2142" ca="1" si="309">Z2079+AH2079</f>
        <v>0</v>
      </c>
      <c r="AR2079" s="12">
        <f t="shared" ref="AR2079:AR2142" ca="1" si="310">AA2079+AI2079</f>
        <v>0</v>
      </c>
      <c r="AS2079" s="12">
        <f t="shared" ref="AS2079:AS2142" ca="1" si="311">AB2079+AJ2079</f>
        <v>0</v>
      </c>
      <c r="AT2079" s="12">
        <f t="shared" ref="AT2079:AT2142" si="312">AC2079+AK2079</f>
        <v>-0.58392308941938009</v>
      </c>
      <c r="AU2079" s="12">
        <f t="shared" ref="AU2079:AU2142" si="313">AD2079+AL2079</f>
        <v>0</v>
      </c>
      <c r="AV2079" s="12"/>
      <c r="AW2079" s="12">
        <f ca="1">INDEX(I$7:I$6003,UsefulSeries!$I2076)</f>
        <v>1.2692913663201537E-2</v>
      </c>
      <c r="AX2079" s="12"/>
      <c r="AY2079" s="12"/>
      <c r="AZ2079" s="12">
        <f ca="1"/>
        <v>0.59966275711973382</v>
      </c>
      <c r="BA2079" s="12"/>
      <c r="BB2079" s="12">
        <f t="shared" ca="1" si="305"/>
        <v>0.59966275711973382</v>
      </c>
      <c r="BC2079" s="12"/>
      <c r="BD2079" s="38">
        <f ca="1"/>
        <v>1.3240312419846856E-2</v>
      </c>
    </row>
    <row r="2080" spans="1:56" x14ac:dyDescent="0.35">
      <c r="A2080" s="12"/>
      <c r="B2080" s="12"/>
      <c r="C2080" s="12"/>
      <c r="D2080" s="12"/>
      <c r="E2080" s="12"/>
      <c r="F2080" s="12"/>
      <c r="G2080" s="12"/>
      <c r="H2080" s="12"/>
      <c r="I2080" s="12"/>
      <c r="J2080" s="12"/>
      <c r="K2080" s="12"/>
      <c r="L2080" s="12"/>
      <c r="M2080" s="12"/>
      <c r="N2080" s="12"/>
      <c r="O2080" s="12"/>
      <c r="P2080" s="12"/>
      <c r="Q2080" s="12"/>
      <c r="R2080" s="12"/>
      <c r="S2080" s="12"/>
      <c r="T2080" s="12"/>
      <c r="U2080" s="12"/>
      <c r="V2080" s="12"/>
      <c r="W2080" s="12">
        <f ca="1">INDEX(P$8:P$6003,UsefulSeries!$I2076)</f>
        <v>0</v>
      </c>
      <c r="X2080" s="12">
        <f ca="1">INDEX(Q$8:Q$6003,UsefulSeries!$I2076)</f>
        <v>0</v>
      </c>
      <c r="Y2080" s="12">
        <f ca="1">INDEX(R$8:R$6003,UsefulSeries!$I2076)</f>
        <v>0.44614298072084635</v>
      </c>
      <c r="Z2080" s="12">
        <f ca="1">INDEX(S$8:S$6003,UsefulSeries!$I2076)</f>
        <v>8.0418738707653301E-2</v>
      </c>
      <c r="AA2080" s="12">
        <f ca="1">INDEX(T$8:T$6003,UsefulSeries!$I2076)</f>
        <v>0</v>
      </c>
      <c r="AB2080" s="12">
        <f ca="1">INDEX(U$8:U$6003,UsefulSeries!$I2076)</f>
        <v>0</v>
      </c>
      <c r="AC2080" s="12">
        <f>INDEX( K$8:K$6003,UsefulSeries!$I2076)</f>
        <v>5.8099478904157523E-2</v>
      </c>
      <c r="AD2080" s="12">
        <f>INDEX(L$8:L$6003,UsefulSeries!$I2076)</f>
        <v>-5.8099478904157523E-2</v>
      </c>
      <c r="AE2080" s="12"/>
      <c r="AF2080" s="12"/>
      <c r="AG2080" s="12"/>
      <c r="AH2080" s="12"/>
      <c r="AI2080" s="12"/>
      <c r="AJ2080" s="12"/>
      <c r="AK2080" s="12"/>
      <c r="AL2080" s="12"/>
      <c r="AM2080" s="12"/>
      <c r="AN2080" s="12">
        <f t="shared" ca="1" si="306"/>
        <v>0</v>
      </c>
      <c r="AO2080" s="12">
        <f t="shared" ca="1" si="307"/>
        <v>0</v>
      </c>
      <c r="AP2080" s="12">
        <f t="shared" ca="1" si="308"/>
        <v>0.44614298072084635</v>
      </c>
      <c r="AQ2080" s="12">
        <f t="shared" ca="1" si="309"/>
        <v>8.0418738707653301E-2</v>
      </c>
      <c r="AR2080" s="12">
        <f t="shared" ca="1" si="310"/>
        <v>0</v>
      </c>
      <c r="AS2080" s="12">
        <f t="shared" ca="1" si="311"/>
        <v>0</v>
      </c>
      <c r="AT2080" s="12">
        <f t="shared" si="312"/>
        <v>5.8099478904157523E-2</v>
      </c>
      <c r="AU2080" s="12">
        <f t="shared" si="313"/>
        <v>-5.8099478904157523E-2</v>
      </c>
      <c r="AV2080" s="12"/>
      <c r="AW2080" s="12">
        <f ca="1">INDEX(I$8:I$6003,UsefulSeries!$I2076)</f>
        <v>0.15886143774429276</v>
      </c>
      <c r="AX2080" s="12"/>
      <c r="AY2080" s="12"/>
      <c r="AZ2080" s="12">
        <f ca="1"/>
        <v>8.0418738707653301E-2</v>
      </c>
      <c r="BA2080" s="12"/>
      <c r="BB2080" s="12">
        <f t="shared" ca="1" si="305"/>
        <v>8.0418738707653301E-2</v>
      </c>
      <c r="BC2080" s="12"/>
      <c r="BD2080" s="38">
        <f ca="1"/>
        <v>0.16085440170402221</v>
      </c>
    </row>
    <row r="2081" spans="1:56" x14ac:dyDescent="0.35">
      <c r="A2081" s="12"/>
      <c r="B2081" s="12"/>
      <c r="C2081" s="12"/>
      <c r="D2081" s="12"/>
      <c r="E2081" s="12"/>
      <c r="F2081" s="12"/>
      <c r="G2081" s="12"/>
      <c r="H2081" s="12"/>
      <c r="I2081" s="12"/>
      <c r="J2081" s="12"/>
      <c r="K2081" s="12"/>
      <c r="L2081" s="12"/>
      <c r="M2081" s="12"/>
      <c r="N2081" s="12"/>
      <c r="O2081" s="12"/>
      <c r="P2081" s="12"/>
      <c r="Q2081" s="12"/>
      <c r="R2081" s="12"/>
      <c r="S2081" s="12"/>
      <c r="T2081" s="12"/>
      <c r="U2081" s="12"/>
      <c r="V2081" s="12"/>
      <c r="W2081" s="12">
        <f ca="1">INDEX(P$9:P$6003,UsefulSeries!$I2076)</f>
        <v>0</v>
      </c>
      <c r="X2081" s="12">
        <f ca="1">INDEX(Q$9:Q$6003,UsefulSeries!$I2076)</f>
        <v>0</v>
      </c>
      <c r="Y2081" s="12">
        <f ca="1">INDEX(R$9:R$6003,UsefulSeries!$I2076)</f>
        <v>8.0418738707653287E-2</v>
      </c>
      <c r="Z2081" s="12">
        <f ca="1">INDEX(S$9:S$6003,UsefulSeries!$I2076)</f>
        <v>0.56998006453050465</v>
      </c>
      <c r="AA2081" s="12">
        <f ca="1">INDEX(T$9:T$6003,UsefulSeries!$I2076)</f>
        <v>0</v>
      </c>
      <c r="AB2081" s="12">
        <f ca="1">INDEX(U$9:U$6003,UsefulSeries!$I2076)</f>
        <v>0</v>
      </c>
      <c r="AC2081" s="12">
        <f>INDEX( K$9:K$6003,UsefulSeries!$I2076)</f>
        <v>0</v>
      </c>
      <c r="AD2081" s="12">
        <f>INDEX(L$9:L$6003,UsefulSeries!$I2076)</f>
        <v>-5.8099478904157523E-2</v>
      </c>
      <c r="AE2081" s="12"/>
      <c r="AF2081" s="12"/>
      <c r="AG2081" s="12"/>
      <c r="AH2081" s="12"/>
      <c r="AI2081" s="12"/>
      <c r="AJ2081" s="12"/>
      <c r="AK2081" s="12"/>
      <c r="AL2081" s="12"/>
      <c r="AM2081" s="12"/>
      <c r="AN2081" s="12">
        <f t="shared" ca="1" si="306"/>
        <v>0</v>
      </c>
      <c r="AO2081" s="12">
        <f t="shared" ca="1" si="307"/>
        <v>0</v>
      </c>
      <c r="AP2081" s="12">
        <f t="shared" ca="1" si="308"/>
        <v>8.0418738707653287E-2</v>
      </c>
      <c r="AQ2081" s="12">
        <f t="shared" ca="1" si="309"/>
        <v>0.56998006453050465</v>
      </c>
      <c r="AR2081" s="12">
        <f t="shared" ca="1" si="310"/>
        <v>0</v>
      </c>
      <c r="AS2081" s="12">
        <f t="shared" ca="1" si="311"/>
        <v>0</v>
      </c>
      <c r="AT2081" s="12">
        <f t="shared" si="312"/>
        <v>0</v>
      </c>
      <c r="AU2081" s="12">
        <f t="shared" si="313"/>
        <v>-5.8099478904157523E-2</v>
      </c>
      <c r="AV2081" s="12"/>
      <c r="AW2081" s="12">
        <f ca="1">INDEX(I$9:I$6003,UsefulSeries!$I2076)</f>
        <v>0.11867661075250237</v>
      </c>
      <c r="AX2081" s="12"/>
      <c r="AY2081" s="12"/>
      <c r="AZ2081" s="12">
        <f ca="1"/>
        <v>8.0418738707653287E-2</v>
      </c>
      <c r="BA2081" s="12"/>
      <c r="BB2081" s="12">
        <f t="shared" ca="1" si="305"/>
        <v>8.0418738707653287E-2</v>
      </c>
      <c r="BC2081" s="12"/>
      <c r="BD2081" s="38">
        <f ca="1"/>
        <v>0.12530943624784474</v>
      </c>
    </row>
    <row r="2082" spans="1:56" x14ac:dyDescent="0.35">
      <c r="A2082" s="12"/>
      <c r="B2082" s="12"/>
      <c r="C2082" s="12"/>
      <c r="D2082" s="12"/>
      <c r="E2082" s="12"/>
      <c r="F2082" s="12"/>
      <c r="G2082" s="12"/>
      <c r="H2082" s="12"/>
      <c r="I2082" s="12"/>
      <c r="J2082" s="12"/>
      <c r="K2082" s="12"/>
      <c r="L2082" s="12"/>
      <c r="M2082" s="12"/>
      <c r="N2082" s="12"/>
      <c r="O2082" s="12"/>
      <c r="P2082" s="12"/>
      <c r="Q2082" s="12"/>
      <c r="R2082" s="12"/>
      <c r="S2082" s="12"/>
      <c r="T2082" s="12"/>
      <c r="U2082" s="12"/>
      <c r="V2082" s="12"/>
      <c r="W2082" s="12">
        <f ca="1">INDEX(P$10:P$6003,UsefulSeries!$I2076)</f>
        <v>0</v>
      </c>
      <c r="X2082" s="12">
        <f ca="1">INDEX(Q$10:Q$6003,UsefulSeries!$I2076)</f>
        <v>0</v>
      </c>
      <c r="Y2082" s="12">
        <f ca="1">INDEX(R$10:R$6003,UsefulSeries!$I2076)</f>
        <v>0</v>
      </c>
      <c r="Z2082" s="12">
        <f ca="1">INDEX(S$10:S$6003,UsefulSeries!$I2076)</f>
        <v>0</v>
      </c>
      <c r="AA2082" s="12">
        <f ca="1">INDEX(T$10:T$6003,UsefulSeries!$I2076)</f>
        <v>19.60022010689266</v>
      </c>
      <c r="AB2082" s="12">
        <f ca="1">INDEX(U$10:U$6003,UsefulSeries!$I2076)</f>
        <v>0.3731634218752482</v>
      </c>
      <c r="AC2082" s="12">
        <f>INDEX( K$10:K$6003,UsefulSeries!$I2076)</f>
        <v>0.3579774316764624</v>
      </c>
      <c r="AD2082" s="12">
        <f>INDEX(L$10:L$6003,UsefulSeries!$I2076)</f>
        <v>0</v>
      </c>
      <c r="AE2082" s="12"/>
      <c r="AF2082" s="12"/>
      <c r="AG2082" s="12"/>
      <c r="AH2082" s="12"/>
      <c r="AI2082" s="12"/>
      <c r="AJ2082" s="12"/>
      <c r="AK2082" s="12"/>
      <c r="AL2082" s="12"/>
      <c r="AM2082" s="12"/>
      <c r="AN2082" s="12">
        <f t="shared" ca="1" si="306"/>
        <v>0</v>
      </c>
      <c r="AO2082" s="12">
        <f t="shared" ca="1" si="307"/>
        <v>0</v>
      </c>
      <c r="AP2082" s="12">
        <f t="shared" ca="1" si="308"/>
        <v>0</v>
      </c>
      <c r="AQ2082" s="12">
        <f t="shared" ca="1" si="309"/>
        <v>0</v>
      </c>
      <c r="AR2082" s="12">
        <f t="shared" ca="1" si="310"/>
        <v>19.60022010689266</v>
      </c>
      <c r="AS2082" s="12">
        <f t="shared" ca="1" si="311"/>
        <v>0.3731634218752482</v>
      </c>
      <c r="AT2082" s="12">
        <f t="shared" si="312"/>
        <v>0.3579774316764624</v>
      </c>
      <c r="AU2082" s="12">
        <f t="shared" si="313"/>
        <v>0</v>
      </c>
      <c r="AV2082" s="12"/>
      <c r="AW2082" s="12">
        <f ca="1">INDEX(I$10:I$6003,UsefulSeries!$I2076)</f>
        <v>1.8618420777602146E-2</v>
      </c>
      <c r="AX2082" s="12"/>
      <c r="AY2082" s="12"/>
      <c r="AZ2082" s="12">
        <f ca="1"/>
        <v>0.37316342187524815</v>
      </c>
      <c r="BA2082" s="12"/>
      <c r="BB2082" s="12">
        <f t="shared" ca="1" si="305"/>
        <v>0.37316342187524815</v>
      </c>
      <c r="BC2082" s="12"/>
      <c r="BD2082" s="38">
        <f ca="1"/>
        <v>1.7854318019633802E-2</v>
      </c>
    </row>
    <row r="2083" spans="1:56" x14ac:dyDescent="0.35">
      <c r="A2083" s="12"/>
      <c r="B2083" s="12"/>
      <c r="C2083" s="12"/>
      <c r="D2083" s="12"/>
      <c r="E2083" s="12"/>
      <c r="F2083" s="12"/>
      <c r="G2083" s="12"/>
      <c r="H2083" s="12"/>
      <c r="I2083" s="12"/>
      <c r="J2083" s="12"/>
      <c r="K2083" s="12"/>
      <c r="L2083" s="12"/>
      <c r="M2083" s="12"/>
      <c r="N2083" s="12"/>
      <c r="O2083" s="12"/>
      <c r="P2083" s="12"/>
      <c r="Q2083" s="12"/>
      <c r="R2083" s="12"/>
      <c r="S2083" s="12"/>
      <c r="T2083" s="12"/>
      <c r="U2083" s="12"/>
      <c r="V2083" s="12"/>
      <c r="W2083" s="12">
        <f ca="1">INDEX(P$11:P$6003,UsefulSeries!$I2076)</f>
        <v>0</v>
      </c>
      <c r="X2083" s="12">
        <f ca="1">INDEX(Q$11:Q$6003,UsefulSeries!$I2076)</f>
        <v>0</v>
      </c>
      <c r="Y2083" s="12">
        <f ca="1">INDEX(R$11:R$6003,UsefulSeries!$I2076)</f>
        <v>0</v>
      </c>
      <c r="Z2083" s="12">
        <f ca="1">INDEX(S$11:S$6003,UsefulSeries!$I2076)</f>
        <v>0</v>
      </c>
      <c r="AA2083" s="12">
        <f ca="1">INDEX(T$11:T$6003,UsefulSeries!$I2076)</f>
        <v>0.3731634218752482</v>
      </c>
      <c r="AB2083" s="12">
        <f ca="1">INDEX(U$11:U$6003,UsefulSeries!$I2076)</f>
        <v>16.588215426354985</v>
      </c>
      <c r="AC2083" s="12">
        <f>INDEX( K$11:K$6003,UsefulSeries!$I2076)</f>
        <v>0</v>
      </c>
      <c r="AD2083" s="12">
        <f>INDEX(L$11:L$6003,UsefulSeries!$I2076)</f>
        <v>0.3579774316764624</v>
      </c>
      <c r="AE2083" s="12"/>
      <c r="AF2083" s="12"/>
      <c r="AG2083" s="12"/>
      <c r="AH2083" s="12"/>
      <c r="AI2083" s="12"/>
      <c r="AJ2083" s="12"/>
      <c r="AK2083" s="12"/>
      <c r="AL2083" s="12"/>
      <c r="AM2083" s="12"/>
      <c r="AN2083" s="12">
        <f t="shared" ca="1" si="306"/>
        <v>0</v>
      </c>
      <c r="AO2083" s="12">
        <f t="shared" ca="1" si="307"/>
        <v>0</v>
      </c>
      <c r="AP2083" s="12">
        <f t="shared" ca="1" si="308"/>
        <v>0</v>
      </c>
      <c r="AQ2083" s="12">
        <f t="shared" ca="1" si="309"/>
        <v>0</v>
      </c>
      <c r="AR2083" s="12">
        <f t="shared" ca="1" si="310"/>
        <v>0.3731634218752482</v>
      </c>
      <c r="AS2083" s="12">
        <f t="shared" ca="1" si="311"/>
        <v>16.588215426354985</v>
      </c>
      <c r="AT2083" s="12">
        <f t="shared" si="312"/>
        <v>0</v>
      </c>
      <c r="AU2083" s="12">
        <f t="shared" si="313"/>
        <v>0.3579774316764624</v>
      </c>
      <c r="AV2083" s="12"/>
      <c r="AW2083" s="12">
        <f ca="1">INDEX(I$11:I$6003,UsefulSeries!$I2076)</f>
        <v>2.2076859918646198E-2</v>
      </c>
      <c r="AX2083" s="12"/>
      <c r="AY2083" s="12"/>
      <c r="AZ2083" s="12">
        <f ca="1"/>
        <v>0.37316342187524815</v>
      </c>
      <c r="BA2083" s="12"/>
      <c r="BB2083" s="12">
        <f t="shared" ca="1" si="305"/>
        <v>0.37316342187524815</v>
      </c>
      <c r="BC2083" s="12"/>
      <c r="BD2083" s="38">
        <f ca="1"/>
        <v>2.0630276240231161E-2</v>
      </c>
    </row>
    <row r="2084" spans="1:56" x14ac:dyDescent="0.35">
      <c r="A2084" s="12"/>
      <c r="B2084" s="12"/>
      <c r="C2084" s="12"/>
      <c r="D2084" s="12"/>
      <c r="E2084" s="12"/>
      <c r="F2084" s="12"/>
      <c r="G2084" s="12"/>
      <c r="H2084" s="12"/>
      <c r="I2084" s="12"/>
      <c r="J2084" s="12"/>
      <c r="K2084" s="12"/>
      <c r="L2084" s="12"/>
      <c r="M2084" s="12"/>
      <c r="N2084" s="12"/>
      <c r="O2084" s="12"/>
      <c r="P2084" s="12"/>
      <c r="Q2084" s="12"/>
      <c r="R2084" s="12"/>
      <c r="S2084" s="12"/>
      <c r="T2084" s="12"/>
      <c r="U2084" s="12"/>
      <c r="V2084" s="12"/>
      <c r="W2084" s="12"/>
      <c r="X2084" s="12"/>
      <c r="Y2084" s="12"/>
      <c r="Z2084" s="12"/>
      <c r="AA2084" s="12"/>
      <c r="AB2084" s="12"/>
      <c r="AC2084" s="12"/>
      <c r="AD2084" s="12"/>
      <c r="AE2084" s="12">
        <f t="array" ref="AE2084:AJ2085">TRANSPOSE(AC2078:AD2083)</f>
        <v>-0.58392308941938009</v>
      </c>
      <c r="AF2084" s="12">
        <v>-0.58392308941938009</v>
      </c>
      <c r="AG2084" s="12">
        <v>5.8099478904157523E-2</v>
      </c>
      <c r="AH2084" s="12">
        <v>0</v>
      </c>
      <c r="AI2084" s="12">
        <v>0.3579774316764624</v>
      </c>
      <c r="AJ2084" s="12">
        <v>0</v>
      </c>
      <c r="AK2084" s="12"/>
      <c r="AL2084" s="12"/>
      <c r="AM2084" s="12"/>
      <c r="AN2084" s="12">
        <f t="shared" si="306"/>
        <v>-0.58392308941938009</v>
      </c>
      <c r="AO2084" s="12">
        <f t="shared" si="307"/>
        <v>-0.58392308941938009</v>
      </c>
      <c r="AP2084" s="12">
        <f t="shared" si="308"/>
        <v>5.8099478904157523E-2</v>
      </c>
      <c r="AQ2084" s="12">
        <f t="shared" si="309"/>
        <v>0</v>
      </c>
      <c r="AR2084" s="12">
        <f t="shared" si="310"/>
        <v>0.3579774316764624</v>
      </c>
      <c r="AS2084" s="12">
        <f t="shared" si="311"/>
        <v>0</v>
      </c>
      <c r="AT2084" s="12">
        <f t="shared" si="312"/>
        <v>0</v>
      </c>
      <c r="AU2084" s="12">
        <f t="shared" si="313"/>
        <v>0</v>
      </c>
      <c r="AV2084" s="12"/>
      <c r="AW2084" s="12"/>
      <c r="AX2084" s="12">
        <f>INDEX($N$6:$N$6003,UsefulSeries!$K2076)</f>
        <v>2.8634163734775342E-4</v>
      </c>
      <c r="AY2084" s="12"/>
      <c r="AZ2084" s="12"/>
      <c r="BA2084" s="12"/>
      <c r="BB2084" s="12">
        <f t="shared" si="305"/>
        <v>2.8634163734775342E-4</v>
      </c>
      <c r="BC2084" s="12"/>
      <c r="BD2084" s="38">
        <f ca="1"/>
        <v>4.3344616120809011E-2</v>
      </c>
    </row>
    <row r="2085" spans="1:56" x14ac:dyDescent="0.35">
      <c r="A2085" s="12"/>
      <c r="B2085" s="12"/>
      <c r="C2085" s="12"/>
      <c r="D2085" s="12"/>
      <c r="E2085" s="12"/>
      <c r="F2085" s="12"/>
      <c r="G2085" s="12"/>
      <c r="H2085" s="12"/>
      <c r="I2085" s="12"/>
      <c r="J2085" s="12"/>
      <c r="K2085" s="12"/>
      <c r="L2085" s="12"/>
      <c r="M2085" s="12"/>
      <c r="N2085" s="12"/>
      <c r="O2085" s="12"/>
      <c r="P2085" s="12"/>
      <c r="Q2085" s="12"/>
      <c r="R2085" s="12"/>
      <c r="S2085" s="12"/>
      <c r="T2085" s="12"/>
      <c r="U2085" s="12"/>
      <c r="V2085" s="12"/>
      <c r="W2085" s="12"/>
      <c r="X2085" s="12"/>
      <c r="Y2085" s="12"/>
      <c r="Z2085" s="12"/>
      <c r="AA2085" s="12"/>
      <c r="AB2085" s="12"/>
      <c r="AC2085" s="12"/>
      <c r="AD2085" s="12"/>
      <c r="AE2085" s="12">
        <v>0.58392308941938009</v>
      </c>
      <c r="AF2085" s="12">
        <v>0</v>
      </c>
      <c r="AG2085" s="12">
        <v>-5.8099478904157523E-2</v>
      </c>
      <c r="AH2085" s="12">
        <v>-5.8099478904157523E-2</v>
      </c>
      <c r="AI2085" s="12">
        <v>0</v>
      </c>
      <c r="AJ2085" s="12">
        <v>0.3579774316764624</v>
      </c>
      <c r="AK2085" s="12"/>
      <c r="AL2085" s="12"/>
      <c r="AM2085" s="12"/>
      <c r="AN2085" s="12">
        <f t="shared" si="306"/>
        <v>0.58392308941938009</v>
      </c>
      <c r="AO2085" s="12">
        <f t="shared" si="307"/>
        <v>0</v>
      </c>
      <c r="AP2085" s="12">
        <f t="shared" si="308"/>
        <v>-5.8099478904157523E-2</v>
      </c>
      <c r="AQ2085" s="12">
        <f t="shared" si="309"/>
        <v>-5.8099478904157523E-2</v>
      </c>
      <c r="AR2085" s="12">
        <f t="shared" si="310"/>
        <v>0</v>
      </c>
      <c r="AS2085" s="12">
        <f t="shared" si="311"/>
        <v>0.3579774316764624</v>
      </c>
      <c r="AT2085" s="12">
        <f t="shared" si="312"/>
        <v>0</v>
      </c>
      <c r="AU2085" s="12">
        <f t="shared" si="313"/>
        <v>0</v>
      </c>
      <c r="AV2085" s="12"/>
      <c r="AW2085" s="12"/>
      <c r="AX2085" s="12">
        <f>INDEX('Margin error adjustment'!N$7:N$6003,UsefulSeries!$K2076)</f>
        <v>-1.5214625059388545E-3</v>
      </c>
      <c r="AY2085" s="12"/>
      <c r="AZ2085" s="12"/>
      <c r="BA2085" s="12"/>
      <c r="BB2085" s="12">
        <f t="shared" si="305"/>
        <v>-1.5214625059388545E-3</v>
      </c>
      <c r="BC2085" s="12"/>
      <c r="BD2085" s="38">
        <f ca="1"/>
        <v>6.7829351073647348E-2</v>
      </c>
    </row>
    <row r="2086" spans="1:56" x14ac:dyDescent="0.35">
      <c r="A2086" s="12"/>
      <c r="B2086" s="12"/>
      <c r="C2086" s="12"/>
      <c r="D2086" s="12"/>
      <c r="E2086" s="12"/>
      <c r="F2086" s="12"/>
      <c r="G2086" s="12"/>
      <c r="H2086" s="12"/>
      <c r="I2086" s="12"/>
      <c r="J2086" s="12"/>
      <c r="K2086" s="12"/>
      <c r="L2086" s="12"/>
      <c r="M2086" s="12"/>
      <c r="N2086" s="12"/>
      <c r="O2086" s="12"/>
      <c r="P2086" s="12"/>
      <c r="Q2086" s="12"/>
      <c r="R2086" s="12"/>
      <c r="S2086" s="12"/>
      <c r="T2086" s="12"/>
      <c r="U2086" s="12"/>
      <c r="V2086" s="12"/>
      <c r="W2086" s="12">
        <f ca="1">INDEX(P$6:P$6003,UsefulSeries!$I2084)</f>
        <v>45.148577364141374</v>
      </c>
      <c r="X2086" s="12">
        <f ca="1">INDEX(Q$6:Q$6003,UsefulSeries!$I2084)</f>
        <v>0.59995010029351103</v>
      </c>
      <c r="Y2086" s="12">
        <f ca="1">INDEX(R$6:R$6003,UsefulSeries!$I2084)</f>
        <v>0</v>
      </c>
      <c r="Z2086" s="12">
        <f ca="1">INDEX(S$6:S$6003,UsefulSeries!$I2084)</f>
        <v>0</v>
      </c>
      <c r="AA2086" s="12">
        <f ca="1">INDEX(T$6:T$6003,UsefulSeries!$I2084)</f>
        <v>0</v>
      </c>
      <c r="AB2086" s="12">
        <f ca="1">INDEX(U$6:U$6003,UsefulSeries!$I2084)</f>
        <v>0</v>
      </c>
      <c r="AC2086" s="12">
        <f>INDEX( K$6:K$6003,UsefulSeries!$I2084)</f>
        <v>-0.58420943105672785</v>
      </c>
      <c r="AD2086" s="12">
        <f>INDEX(L$6:L$6003,UsefulSeries!$I2084)</f>
        <v>0.58420943105672785</v>
      </c>
      <c r="AE2086" s="12"/>
      <c r="AF2086" s="12"/>
      <c r="AG2086" s="12"/>
      <c r="AH2086" s="12"/>
      <c r="AI2086" s="12"/>
      <c r="AJ2086" s="12"/>
      <c r="AK2086" s="12"/>
      <c r="AL2086" s="12"/>
      <c r="AM2086" s="12"/>
      <c r="AN2086" s="12">
        <f t="shared" ca="1" si="306"/>
        <v>45.148577364141374</v>
      </c>
      <c r="AO2086" s="12">
        <f t="shared" ca="1" si="307"/>
        <v>0.59995010029351103</v>
      </c>
      <c r="AP2086" s="12">
        <f t="shared" ca="1" si="308"/>
        <v>0</v>
      </c>
      <c r="AQ2086" s="12">
        <f t="shared" ca="1" si="309"/>
        <v>0</v>
      </c>
      <c r="AR2086" s="12">
        <f t="shared" ca="1" si="310"/>
        <v>0</v>
      </c>
      <c r="AS2086" s="12">
        <f t="shared" ca="1" si="311"/>
        <v>0</v>
      </c>
      <c r="AT2086" s="12">
        <f t="shared" si="312"/>
        <v>-0.58420943105672785</v>
      </c>
      <c r="AU2086" s="12">
        <f t="shared" si="313"/>
        <v>0.58420943105672785</v>
      </c>
      <c r="AV2086" s="12"/>
      <c r="AW2086" s="12">
        <f ca="1">INDEX(I$6:I$6003,UsefulSeries!$I2084)</f>
        <v>1.3113971561831399E-2</v>
      </c>
      <c r="AX2086" s="12"/>
      <c r="AY2086" s="12"/>
      <c r="AZ2086" s="12">
        <f t="array" aca="1" ref="AZ2086:AZ2091" ca="1">MMULT(W2086:AB2091,AW2086:AW2091)</f>
        <v>0.59995010029351092</v>
      </c>
      <c r="BA2086" s="12"/>
      <c r="BB2086" s="12">
        <f t="shared" ca="1" si="305"/>
        <v>0.59995010029351092</v>
      </c>
      <c r="BC2086" s="12"/>
      <c r="BD2086" s="38">
        <f t="array" aca="1" ref="BD2086:BD2093" ca="1">MMULT(MINVERSE(AN2086:AU2093),BB2086:BB2093)</f>
        <v>1.2428067964300783E-2</v>
      </c>
    </row>
    <row r="2087" spans="1:56" x14ac:dyDescent="0.35">
      <c r="A2087" s="12"/>
      <c r="B2087" s="12"/>
      <c r="C2087" s="12"/>
      <c r="D2087" s="12"/>
      <c r="E2087" s="12"/>
      <c r="F2087" s="12"/>
      <c r="G2087" s="12"/>
      <c r="H2087" s="12"/>
      <c r="I2087" s="12"/>
      <c r="J2087" s="12"/>
      <c r="K2087" s="12"/>
      <c r="L2087" s="12"/>
      <c r="M2087" s="12"/>
      <c r="N2087" s="12"/>
      <c r="O2087" s="12"/>
      <c r="P2087" s="12"/>
      <c r="Q2087" s="12"/>
      <c r="R2087" s="12"/>
      <c r="S2087" s="12"/>
      <c r="T2087" s="12"/>
      <c r="U2087" s="12"/>
      <c r="V2087" s="12"/>
      <c r="W2087" s="12">
        <f ca="1">INDEX(P$7:P$6003,UsefulSeries!$I2084)</f>
        <v>0.59995010029351103</v>
      </c>
      <c r="X2087" s="12">
        <f ca="1">INDEX(Q$7:Q$6003,UsefulSeries!$I2084)</f>
        <v>45.119084800622872</v>
      </c>
      <c r="Y2087" s="12">
        <f ca="1">INDEX(R$7:R$6003,UsefulSeries!$I2084)</f>
        <v>0</v>
      </c>
      <c r="Z2087" s="12">
        <f ca="1">INDEX(S$7:S$6003,UsefulSeries!$I2084)</f>
        <v>0</v>
      </c>
      <c r="AA2087" s="12">
        <f ca="1">INDEX(T$7:T$6003,UsefulSeries!$I2084)</f>
        <v>0</v>
      </c>
      <c r="AB2087" s="12">
        <f ca="1">INDEX(U$7:U$6003,UsefulSeries!$I2084)</f>
        <v>0</v>
      </c>
      <c r="AC2087" s="12">
        <f>INDEX( K$7:K$6003,UsefulSeries!$I2084,1)</f>
        <v>-0.58420943105672785</v>
      </c>
      <c r="AD2087" s="12">
        <f>INDEX(L$7:L$6003,UsefulSeries!$I2084,1)</f>
        <v>0</v>
      </c>
      <c r="AE2087" s="12"/>
      <c r="AF2087" s="12"/>
      <c r="AG2087" s="12"/>
      <c r="AH2087" s="12"/>
      <c r="AI2087" s="12"/>
      <c r="AJ2087" s="12"/>
      <c r="AK2087" s="12"/>
      <c r="AL2087" s="12"/>
      <c r="AM2087" s="12"/>
      <c r="AN2087" s="12">
        <f t="shared" ca="1" si="306"/>
        <v>0.59995010029351103</v>
      </c>
      <c r="AO2087" s="12">
        <f t="shared" ca="1" si="307"/>
        <v>45.119084800622872</v>
      </c>
      <c r="AP2087" s="12">
        <f t="shared" ca="1" si="308"/>
        <v>0</v>
      </c>
      <c r="AQ2087" s="12">
        <f t="shared" ca="1" si="309"/>
        <v>0</v>
      </c>
      <c r="AR2087" s="12">
        <f t="shared" ca="1" si="310"/>
        <v>0</v>
      </c>
      <c r="AS2087" s="12">
        <f t="shared" ca="1" si="311"/>
        <v>0</v>
      </c>
      <c r="AT2087" s="12">
        <f t="shared" si="312"/>
        <v>-0.58420943105672785</v>
      </c>
      <c r="AU2087" s="12">
        <f t="shared" si="313"/>
        <v>0</v>
      </c>
      <c r="AV2087" s="12"/>
      <c r="AW2087" s="12">
        <f ca="1">INDEX(I$7:I$6003,UsefulSeries!$I2084)</f>
        <v>1.3122659166428177E-2</v>
      </c>
      <c r="AX2087" s="12"/>
      <c r="AY2087" s="12"/>
      <c r="AZ2087" s="12">
        <f ca="1"/>
        <v>0.59995010029351103</v>
      </c>
      <c r="BA2087" s="12"/>
      <c r="BB2087" s="12">
        <f t="shared" ca="1" si="305"/>
        <v>0.59995010029351103</v>
      </c>
      <c r="BC2087" s="12"/>
      <c r="BD2087" s="38">
        <f ca="1"/>
        <v>1.265463235506805E-2</v>
      </c>
    </row>
    <row r="2088" spans="1:56" x14ac:dyDescent="0.35">
      <c r="A2088" s="12"/>
      <c r="B2088" s="12"/>
      <c r="C2088" s="12"/>
      <c r="D2088" s="12"/>
      <c r="E2088" s="12"/>
      <c r="F2088" s="12"/>
      <c r="G2088" s="12"/>
      <c r="H2088" s="12"/>
      <c r="I2088" s="12"/>
      <c r="J2088" s="12"/>
      <c r="K2088" s="12"/>
      <c r="L2088" s="12"/>
      <c r="M2088" s="12"/>
      <c r="N2088" s="12"/>
      <c r="O2088" s="12"/>
      <c r="P2088" s="12"/>
      <c r="Q2088" s="12"/>
      <c r="R2088" s="12"/>
      <c r="S2088" s="12"/>
      <c r="T2088" s="12"/>
      <c r="U2088" s="12"/>
      <c r="V2088" s="12"/>
      <c r="W2088" s="12">
        <f ca="1">INDEX(P$8:P$6003,UsefulSeries!$I2084)</f>
        <v>0</v>
      </c>
      <c r="X2088" s="12">
        <f ca="1">INDEX(Q$8:Q$6003,UsefulSeries!$I2084)</f>
        <v>0</v>
      </c>
      <c r="Y2088" s="12">
        <f ca="1">INDEX(R$8:R$6003,UsefulSeries!$I2084)</f>
        <v>0.4332538427671343</v>
      </c>
      <c r="Z2088" s="12">
        <f ca="1">INDEX(S$8:S$6003,UsefulSeries!$I2084)</f>
        <v>7.9440684647415397E-2</v>
      </c>
      <c r="AA2088" s="12">
        <f ca="1">INDEX(T$8:T$6003,UsefulSeries!$I2084)</f>
        <v>0</v>
      </c>
      <c r="AB2088" s="12">
        <f ca="1">INDEX(U$8:U$6003,UsefulSeries!$I2084)</f>
        <v>0</v>
      </c>
      <c r="AC2088" s="12">
        <f>INDEX( K$8:K$6003,UsefulSeries!$I2084)</f>
        <v>5.6578016398218668E-2</v>
      </c>
      <c r="AD2088" s="12">
        <f>INDEX(L$8:L$6003,UsefulSeries!$I2084)</f>
        <v>-5.6578016398218668E-2</v>
      </c>
      <c r="AE2088" s="12"/>
      <c r="AF2088" s="12"/>
      <c r="AG2088" s="12"/>
      <c r="AH2088" s="12"/>
      <c r="AI2088" s="12"/>
      <c r="AJ2088" s="12"/>
      <c r="AK2088" s="12"/>
      <c r="AL2088" s="12"/>
      <c r="AM2088" s="12"/>
      <c r="AN2088" s="12">
        <f t="shared" ca="1" si="306"/>
        <v>0</v>
      </c>
      <c r="AO2088" s="12">
        <f t="shared" ca="1" si="307"/>
        <v>0</v>
      </c>
      <c r="AP2088" s="12">
        <f t="shared" ca="1" si="308"/>
        <v>0.4332538427671343</v>
      </c>
      <c r="AQ2088" s="12">
        <f t="shared" ca="1" si="309"/>
        <v>7.9440684647415397E-2</v>
      </c>
      <c r="AR2088" s="12">
        <f t="shared" ca="1" si="310"/>
        <v>0</v>
      </c>
      <c r="AS2088" s="12">
        <f t="shared" ca="1" si="311"/>
        <v>0</v>
      </c>
      <c r="AT2088" s="12">
        <f t="shared" si="312"/>
        <v>5.6578016398218668E-2</v>
      </c>
      <c r="AU2088" s="12">
        <f t="shared" si="313"/>
        <v>-5.6578016398218668E-2</v>
      </c>
      <c r="AV2088" s="12"/>
      <c r="AW2088" s="12">
        <f ca="1">INDEX(I$8:I$6003,UsefulSeries!$I2084)</f>
        <v>0.15990930551846375</v>
      </c>
      <c r="AX2088" s="12"/>
      <c r="AY2088" s="12"/>
      <c r="AZ2088" s="12">
        <f ca="1"/>
        <v>7.9440684647415397E-2</v>
      </c>
      <c r="BA2088" s="12"/>
      <c r="BB2088" s="12">
        <f t="shared" ca="1" si="305"/>
        <v>7.9440684647415397E-2</v>
      </c>
      <c r="BC2088" s="12"/>
      <c r="BD2088" s="38">
        <f ca="1"/>
        <v>0.16675458817797092</v>
      </c>
    </row>
    <row r="2089" spans="1:56" x14ac:dyDescent="0.35">
      <c r="A2089" s="12"/>
      <c r="B2089" s="12"/>
      <c r="C2089" s="12"/>
      <c r="D2089" s="12"/>
      <c r="E2089" s="12"/>
      <c r="F2089" s="12"/>
      <c r="G2089" s="12"/>
      <c r="H2089" s="12"/>
      <c r="I2089" s="12"/>
      <c r="J2089" s="12"/>
      <c r="K2089" s="12"/>
      <c r="L2089" s="12"/>
      <c r="M2089" s="12"/>
      <c r="N2089" s="12"/>
      <c r="O2089" s="12"/>
      <c r="P2089" s="12"/>
      <c r="Q2089" s="12"/>
      <c r="R2089" s="12"/>
      <c r="S2089" s="12"/>
      <c r="T2089" s="12"/>
      <c r="U2089" s="12"/>
      <c r="V2089" s="12"/>
      <c r="W2089" s="12">
        <f ca="1">INDEX(P$9:P$6003,UsefulSeries!$I2084)</f>
        <v>0</v>
      </c>
      <c r="X2089" s="12">
        <f ca="1">INDEX(Q$9:Q$6003,UsefulSeries!$I2084)</f>
        <v>0</v>
      </c>
      <c r="Y2089" s="12">
        <f ca="1">INDEX(R$9:R$6003,UsefulSeries!$I2084)</f>
        <v>7.9440684647415397E-2</v>
      </c>
      <c r="Z2089" s="12">
        <f ca="1">INDEX(S$9:S$6003,UsefulSeries!$I2084)</f>
        <v>0.5218499302815226</v>
      </c>
      <c r="AA2089" s="12">
        <f ca="1">INDEX(T$9:T$6003,UsefulSeries!$I2084)</f>
        <v>0</v>
      </c>
      <c r="AB2089" s="12">
        <f ca="1">INDEX(U$9:U$6003,UsefulSeries!$I2084)</f>
        <v>0</v>
      </c>
      <c r="AC2089" s="12">
        <f>INDEX( K$9:K$6003,UsefulSeries!$I2084)</f>
        <v>0</v>
      </c>
      <c r="AD2089" s="12">
        <f>INDEX(L$9:L$6003,UsefulSeries!$I2084)</f>
        <v>-5.6578016398218668E-2</v>
      </c>
      <c r="AE2089" s="12"/>
      <c r="AF2089" s="12"/>
      <c r="AG2089" s="12"/>
      <c r="AH2089" s="12"/>
      <c r="AI2089" s="12"/>
      <c r="AJ2089" s="12"/>
      <c r="AK2089" s="12"/>
      <c r="AL2089" s="12"/>
      <c r="AM2089" s="12"/>
      <c r="AN2089" s="12">
        <f t="shared" ca="1" si="306"/>
        <v>0</v>
      </c>
      <c r="AO2089" s="12">
        <f t="shared" ca="1" si="307"/>
        <v>0</v>
      </c>
      <c r="AP2089" s="12">
        <f t="shared" ca="1" si="308"/>
        <v>7.9440684647415397E-2</v>
      </c>
      <c r="AQ2089" s="12">
        <f t="shared" ca="1" si="309"/>
        <v>0.5218499302815226</v>
      </c>
      <c r="AR2089" s="12">
        <f t="shared" ca="1" si="310"/>
        <v>0</v>
      </c>
      <c r="AS2089" s="12">
        <f t="shared" ca="1" si="311"/>
        <v>0</v>
      </c>
      <c r="AT2089" s="12">
        <f t="shared" si="312"/>
        <v>0</v>
      </c>
      <c r="AU2089" s="12">
        <f t="shared" si="313"/>
        <v>-5.6578016398218668E-2</v>
      </c>
      <c r="AV2089" s="12"/>
      <c r="AW2089" s="12">
        <f ca="1">INDEX(I$9:I$6003,UsefulSeries!$I2084)</f>
        <v>0.12788615282468868</v>
      </c>
      <c r="AX2089" s="12"/>
      <c r="AY2089" s="12"/>
      <c r="AZ2089" s="12">
        <f ca="1"/>
        <v>7.9440684647415424E-2</v>
      </c>
      <c r="BA2089" s="12"/>
      <c r="BB2089" s="12">
        <f t="shared" ca="1" si="305"/>
        <v>7.9440684647415424E-2</v>
      </c>
      <c r="BC2089" s="12"/>
      <c r="BD2089" s="38">
        <f ca="1"/>
        <v>0.12864793400996194</v>
      </c>
    </row>
    <row r="2090" spans="1:56" x14ac:dyDescent="0.35">
      <c r="A2090" s="12"/>
      <c r="B2090" s="12"/>
      <c r="C2090" s="12"/>
      <c r="D2090" s="12"/>
      <c r="E2090" s="12"/>
      <c r="F2090" s="12"/>
      <c r="G2090" s="12"/>
      <c r="H2090" s="12"/>
      <c r="I2090" s="12"/>
      <c r="J2090" s="12"/>
      <c r="K2090" s="12"/>
      <c r="L2090" s="12"/>
      <c r="M2090" s="12"/>
      <c r="N2090" s="12"/>
      <c r="O2090" s="12"/>
      <c r="P2090" s="12"/>
      <c r="Q2090" s="12"/>
      <c r="R2090" s="12"/>
      <c r="S2090" s="12"/>
      <c r="T2090" s="12"/>
      <c r="U2090" s="12"/>
      <c r="V2090" s="12"/>
      <c r="W2090" s="12">
        <f ca="1">INDEX(P$10:P$6003,UsefulSeries!$I2084)</f>
        <v>0</v>
      </c>
      <c r="X2090" s="12">
        <f ca="1">INDEX(Q$10:Q$6003,UsefulSeries!$I2084)</f>
        <v>0</v>
      </c>
      <c r="Y2090" s="12">
        <f ca="1">INDEX(R$10:R$6003,UsefulSeries!$I2084)</f>
        <v>0</v>
      </c>
      <c r="Z2090" s="12">
        <f ca="1">INDEX(S$10:S$6003,UsefulSeries!$I2084)</f>
        <v>0</v>
      </c>
      <c r="AA2090" s="12">
        <f ca="1">INDEX(T$10:T$6003,UsefulSeries!$I2084)</f>
        <v>20.305962377344514</v>
      </c>
      <c r="AB2090" s="12">
        <f ca="1">INDEX(U$10:U$6003,UsefulSeries!$I2084)</f>
        <v>0.37466293352452085</v>
      </c>
      <c r="AC2090" s="12">
        <f>INDEX( K$10:K$6003,UsefulSeries!$I2084)</f>
        <v>0.35921255254505347</v>
      </c>
      <c r="AD2090" s="12">
        <f>INDEX(L$10:L$6003,UsefulSeries!$I2084)</f>
        <v>0</v>
      </c>
      <c r="AE2090" s="12"/>
      <c r="AF2090" s="12"/>
      <c r="AG2090" s="12"/>
      <c r="AH2090" s="12"/>
      <c r="AI2090" s="12"/>
      <c r="AJ2090" s="12"/>
      <c r="AK2090" s="12"/>
      <c r="AL2090" s="12"/>
      <c r="AM2090" s="12"/>
      <c r="AN2090" s="12">
        <f t="shared" ca="1" si="306"/>
        <v>0</v>
      </c>
      <c r="AO2090" s="12">
        <f t="shared" ca="1" si="307"/>
        <v>0</v>
      </c>
      <c r="AP2090" s="12">
        <f t="shared" ca="1" si="308"/>
        <v>0</v>
      </c>
      <c r="AQ2090" s="12">
        <f t="shared" ca="1" si="309"/>
        <v>0</v>
      </c>
      <c r="AR2090" s="12">
        <f t="shared" ca="1" si="310"/>
        <v>20.305962377344514</v>
      </c>
      <c r="AS2090" s="12">
        <f t="shared" ca="1" si="311"/>
        <v>0.37466293352452085</v>
      </c>
      <c r="AT2090" s="12">
        <f t="shared" si="312"/>
        <v>0.35921255254505347</v>
      </c>
      <c r="AU2090" s="12">
        <f t="shared" si="313"/>
        <v>0</v>
      </c>
      <c r="AV2090" s="12"/>
      <c r="AW2090" s="12">
        <f ca="1">INDEX(I$10:I$6003,UsefulSeries!$I2084)</f>
        <v>1.8022535538014452E-2</v>
      </c>
      <c r="AX2090" s="12"/>
      <c r="AY2090" s="12"/>
      <c r="AZ2090" s="12">
        <f ca="1"/>
        <v>0.37466293352452085</v>
      </c>
      <c r="BA2090" s="12"/>
      <c r="BB2090" s="12">
        <f t="shared" ca="1" si="305"/>
        <v>0.37466293352452085</v>
      </c>
      <c r="BC2090" s="12"/>
      <c r="BD2090" s="38">
        <f ca="1"/>
        <v>1.8681667983072137E-2</v>
      </c>
    </row>
    <row r="2091" spans="1:56" x14ac:dyDescent="0.35">
      <c r="A2091" s="12"/>
      <c r="B2091" s="12"/>
      <c r="C2091" s="12"/>
      <c r="D2091" s="12"/>
      <c r="E2091" s="12"/>
      <c r="F2091" s="12"/>
      <c r="G2091" s="12"/>
      <c r="H2091" s="12"/>
      <c r="I2091" s="12"/>
      <c r="J2091" s="12"/>
      <c r="K2091" s="12"/>
      <c r="L2091" s="12"/>
      <c r="M2091" s="12"/>
      <c r="N2091" s="12"/>
      <c r="O2091" s="12"/>
      <c r="P2091" s="12"/>
      <c r="Q2091" s="12"/>
      <c r="R2091" s="12"/>
      <c r="S2091" s="12"/>
      <c r="T2091" s="12"/>
      <c r="U2091" s="12"/>
      <c r="V2091" s="12"/>
      <c r="W2091" s="12">
        <f ca="1">INDEX(P$11:P$6003,UsefulSeries!$I2084)</f>
        <v>0</v>
      </c>
      <c r="X2091" s="12">
        <f ca="1">INDEX(Q$11:Q$6003,UsefulSeries!$I2084)</f>
        <v>0</v>
      </c>
      <c r="Y2091" s="12">
        <f ca="1">INDEX(R$11:R$6003,UsefulSeries!$I2084)</f>
        <v>0</v>
      </c>
      <c r="Z2091" s="12">
        <f ca="1">INDEX(S$11:S$6003,UsefulSeries!$I2084)</f>
        <v>0</v>
      </c>
      <c r="AA2091" s="12">
        <f ca="1">INDEX(T$11:T$6003,UsefulSeries!$I2084)</f>
        <v>0.37466293352452085</v>
      </c>
      <c r="AB2091" s="12">
        <f ca="1">INDEX(U$11:U$6003,UsefulSeries!$I2084)</f>
        <v>15.847593742667859</v>
      </c>
      <c r="AC2091" s="12">
        <f>INDEX( K$11:K$6003,UsefulSeries!$I2084)</f>
        <v>0</v>
      </c>
      <c r="AD2091" s="12">
        <f>INDEX(L$11:L$6003,UsefulSeries!$I2084)</f>
        <v>0.35921255254505347</v>
      </c>
      <c r="AE2091" s="12"/>
      <c r="AF2091" s="12"/>
      <c r="AG2091" s="12"/>
      <c r="AH2091" s="12"/>
      <c r="AI2091" s="12"/>
      <c r="AJ2091" s="12"/>
      <c r="AK2091" s="12"/>
      <c r="AL2091" s="12"/>
      <c r="AM2091" s="12"/>
      <c r="AN2091" s="12">
        <f t="shared" ca="1" si="306"/>
        <v>0</v>
      </c>
      <c r="AO2091" s="12">
        <f t="shared" ca="1" si="307"/>
        <v>0</v>
      </c>
      <c r="AP2091" s="12">
        <f t="shared" ca="1" si="308"/>
        <v>0</v>
      </c>
      <c r="AQ2091" s="12">
        <f t="shared" ca="1" si="309"/>
        <v>0</v>
      </c>
      <c r="AR2091" s="12">
        <f t="shared" ca="1" si="310"/>
        <v>0.37466293352452085</v>
      </c>
      <c r="AS2091" s="12">
        <f t="shared" ca="1" si="311"/>
        <v>15.847593742667859</v>
      </c>
      <c r="AT2091" s="12">
        <f t="shared" si="312"/>
        <v>0</v>
      </c>
      <c r="AU2091" s="12">
        <f t="shared" si="313"/>
        <v>0.35921255254505347</v>
      </c>
      <c r="AV2091" s="12"/>
      <c r="AW2091" s="12">
        <f ca="1">INDEX(I$11:I$6003,UsefulSeries!$I2084)</f>
        <v>2.3215547007602845E-2</v>
      </c>
      <c r="AX2091" s="12"/>
      <c r="AY2091" s="12"/>
      <c r="AZ2091" s="12">
        <f ca="1"/>
        <v>0.37466293352452079</v>
      </c>
      <c r="BA2091" s="12"/>
      <c r="BB2091" s="12">
        <f t="shared" ca="1" si="305"/>
        <v>0.37466293352452079</v>
      </c>
      <c r="BC2091" s="12"/>
      <c r="BD2091" s="38">
        <f ca="1"/>
        <v>2.28228418585011E-2</v>
      </c>
    </row>
    <row r="2092" spans="1:56" x14ac:dyDescent="0.35">
      <c r="A2092" s="12"/>
      <c r="B2092" s="12"/>
      <c r="C2092" s="12"/>
      <c r="D2092" s="12"/>
      <c r="E2092" s="12"/>
      <c r="F2092" s="12"/>
      <c r="G2092" s="12"/>
      <c r="H2092" s="12"/>
      <c r="I2092" s="12"/>
      <c r="J2092" s="12"/>
      <c r="K2092" s="12"/>
      <c r="L2092" s="12"/>
      <c r="M2092" s="12"/>
      <c r="N2092" s="12"/>
      <c r="O2092" s="12"/>
      <c r="P2092" s="12"/>
      <c r="Q2092" s="12"/>
      <c r="R2092" s="12"/>
      <c r="S2092" s="12"/>
      <c r="T2092" s="12"/>
      <c r="U2092" s="12"/>
      <c r="V2092" s="12"/>
      <c r="W2092" s="12"/>
      <c r="X2092" s="12"/>
      <c r="Y2092" s="12"/>
      <c r="Z2092" s="12"/>
      <c r="AA2092" s="12"/>
      <c r="AB2092" s="12"/>
      <c r="AC2092" s="12"/>
      <c r="AD2092" s="12"/>
      <c r="AE2092" s="12">
        <f t="array" ref="AE2092:AJ2093">TRANSPOSE(AC2086:AD2091)</f>
        <v>-0.58420943105672785</v>
      </c>
      <c r="AF2092" s="12">
        <v>-0.58420943105672785</v>
      </c>
      <c r="AG2092" s="12">
        <v>5.6578016398218668E-2</v>
      </c>
      <c r="AH2092" s="12">
        <v>0</v>
      </c>
      <c r="AI2092" s="12">
        <v>0.35921255254505347</v>
      </c>
      <c r="AJ2092" s="12">
        <v>0</v>
      </c>
      <c r="AK2092" s="12"/>
      <c r="AL2092" s="12"/>
      <c r="AM2092" s="12"/>
      <c r="AN2092" s="12">
        <f t="shared" si="306"/>
        <v>-0.58420943105672785</v>
      </c>
      <c r="AO2092" s="12">
        <f t="shared" si="307"/>
        <v>-0.58420943105672785</v>
      </c>
      <c r="AP2092" s="12">
        <f t="shared" si="308"/>
        <v>5.6578016398218668E-2</v>
      </c>
      <c r="AQ2092" s="12">
        <f t="shared" si="309"/>
        <v>0</v>
      </c>
      <c r="AR2092" s="12">
        <f t="shared" si="310"/>
        <v>0.35921255254505347</v>
      </c>
      <c r="AS2092" s="12">
        <f t="shared" si="311"/>
        <v>0</v>
      </c>
      <c r="AT2092" s="12">
        <f t="shared" si="312"/>
        <v>0</v>
      </c>
      <c r="AU2092" s="12">
        <f t="shared" si="313"/>
        <v>0</v>
      </c>
      <c r="AV2092" s="12"/>
      <c r="AW2092" s="12"/>
      <c r="AX2092" s="12">
        <f>INDEX($N$6:$N$6003,UsefulSeries!$K2084)</f>
        <v>1.4917833834651173E-3</v>
      </c>
      <c r="AY2092" s="12"/>
      <c r="AZ2092" s="12"/>
      <c r="BA2092" s="12"/>
      <c r="BB2092" s="12">
        <f t="shared" si="305"/>
        <v>1.4917833834651173E-3</v>
      </c>
      <c r="BC2092" s="12"/>
      <c r="BD2092" s="38">
        <f ca="1"/>
        <v>-3.6850567927176052E-2</v>
      </c>
    </row>
    <row r="2093" spans="1:56" x14ac:dyDescent="0.35">
      <c r="A2093" s="12"/>
      <c r="B2093" s="12"/>
      <c r="C2093" s="12"/>
      <c r="D2093" s="12"/>
      <c r="E2093" s="12"/>
      <c r="F2093" s="12"/>
      <c r="G2093" s="12"/>
      <c r="H2093" s="12"/>
      <c r="I2093" s="12"/>
      <c r="J2093" s="12"/>
      <c r="K2093" s="12"/>
      <c r="L2093" s="12"/>
      <c r="M2093" s="12"/>
      <c r="N2093" s="12"/>
      <c r="O2093" s="12"/>
      <c r="P2093" s="12"/>
      <c r="Q2093" s="12"/>
      <c r="R2093" s="12"/>
      <c r="S2093" s="12"/>
      <c r="T2093" s="12"/>
      <c r="U2093" s="12"/>
      <c r="V2093" s="12"/>
      <c r="W2093" s="12"/>
      <c r="X2093" s="12"/>
      <c r="Y2093" s="12"/>
      <c r="Z2093" s="12"/>
      <c r="AA2093" s="12"/>
      <c r="AB2093" s="12"/>
      <c r="AC2093" s="12"/>
      <c r="AD2093" s="12"/>
      <c r="AE2093" s="12">
        <v>0.58420943105672785</v>
      </c>
      <c r="AF2093" s="12">
        <v>0</v>
      </c>
      <c r="AG2093" s="12">
        <v>-5.6578016398218668E-2</v>
      </c>
      <c r="AH2093" s="12">
        <v>-5.6578016398218668E-2</v>
      </c>
      <c r="AI2093" s="12">
        <v>0</v>
      </c>
      <c r="AJ2093" s="12">
        <v>0.35921255254505347</v>
      </c>
      <c r="AK2093" s="12"/>
      <c r="AL2093" s="12"/>
      <c r="AM2093" s="12"/>
      <c r="AN2093" s="12">
        <f t="shared" si="306"/>
        <v>0.58420943105672785</v>
      </c>
      <c r="AO2093" s="12">
        <f t="shared" si="307"/>
        <v>0</v>
      </c>
      <c r="AP2093" s="12">
        <f t="shared" si="308"/>
        <v>-5.6578016398218668E-2</v>
      </c>
      <c r="AQ2093" s="12">
        <f t="shared" si="309"/>
        <v>-5.6578016398218668E-2</v>
      </c>
      <c r="AR2093" s="12">
        <f t="shared" si="310"/>
        <v>0</v>
      </c>
      <c r="AS2093" s="12">
        <f t="shared" si="311"/>
        <v>0.35921255254505347</v>
      </c>
      <c r="AT2093" s="12">
        <f t="shared" si="312"/>
        <v>0</v>
      </c>
      <c r="AU2093" s="12">
        <f t="shared" si="313"/>
        <v>0</v>
      </c>
      <c r="AV2093" s="12"/>
      <c r="AW2093" s="12"/>
      <c r="AX2093" s="12">
        <f>INDEX('Margin error adjustment'!N$7:N$6003,UsefulSeries!$K2084)</f>
        <v>-1.2544429495412457E-3</v>
      </c>
      <c r="AY2093" s="12"/>
      <c r="AZ2093" s="12"/>
      <c r="BA2093" s="12"/>
      <c r="BB2093" s="12">
        <f t="shared" si="305"/>
        <v>-1.2544429495412457E-3</v>
      </c>
      <c r="BC2093" s="12"/>
      <c r="BD2093" s="38">
        <f ca="1"/>
        <v>1.6637723614689487E-2</v>
      </c>
    </row>
    <row r="2094" spans="1:56" x14ac:dyDescent="0.35">
      <c r="A2094" s="12"/>
      <c r="B2094" s="12"/>
      <c r="C2094" s="12"/>
      <c r="D2094" s="12"/>
      <c r="E2094" s="12"/>
      <c r="F2094" s="12"/>
      <c r="G2094" s="12"/>
      <c r="H2094" s="12"/>
      <c r="I2094" s="12"/>
      <c r="J2094" s="12"/>
      <c r="K2094" s="12"/>
      <c r="L2094" s="12"/>
      <c r="M2094" s="12"/>
      <c r="N2094" s="12"/>
      <c r="O2094" s="12"/>
      <c r="P2094" s="12"/>
      <c r="Q2094" s="12"/>
      <c r="R2094" s="12"/>
      <c r="S2094" s="12"/>
      <c r="T2094" s="12"/>
      <c r="U2094" s="12"/>
      <c r="V2094" s="12"/>
      <c r="W2094" s="12">
        <f ca="1">INDEX(P$6:P$6003,UsefulSeries!$I2092)</f>
        <v>46.649414448110171</v>
      </c>
      <c r="X2094" s="12">
        <f ca="1">INDEX(Q$6:Q$6003,UsefulSeries!$I2092)</f>
        <v>0.60100803279381587</v>
      </c>
      <c r="Y2094" s="12">
        <f ca="1">INDEX(R$6:R$6003,UsefulSeries!$I2092)</f>
        <v>0</v>
      </c>
      <c r="Z2094" s="12">
        <f ca="1">INDEX(S$6:S$6003,UsefulSeries!$I2092)</f>
        <v>0</v>
      </c>
      <c r="AA2094" s="12">
        <f ca="1">INDEX(T$6:T$6003,UsefulSeries!$I2092)</f>
        <v>0</v>
      </c>
      <c r="AB2094" s="12">
        <f ca="1">INDEX(U$6:U$6003,UsefulSeries!$I2092)</f>
        <v>0</v>
      </c>
      <c r="AC2094" s="12">
        <f>INDEX( K$6:K$6003,UsefulSeries!$I2092)</f>
        <v>-0.58570121444019296</v>
      </c>
      <c r="AD2094" s="12">
        <f>INDEX(L$6:L$6003,UsefulSeries!$I2092)</f>
        <v>0.58570121444019296</v>
      </c>
      <c r="AE2094" s="12"/>
      <c r="AF2094" s="12"/>
      <c r="AG2094" s="12"/>
      <c r="AH2094" s="12"/>
      <c r="AI2094" s="12"/>
      <c r="AJ2094" s="12"/>
      <c r="AK2094" s="12"/>
      <c r="AL2094" s="12"/>
      <c r="AM2094" s="12"/>
      <c r="AN2094" s="12">
        <f t="shared" ca="1" si="306"/>
        <v>46.649414448110171</v>
      </c>
      <c r="AO2094" s="12">
        <f t="shared" ca="1" si="307"/>
        <v>0.60100803279381587</v>
      </c>
      <c r="AP2094" s="12">
        <f t="shared" ca="1" si="308"/>
        <v>0</v>
      </c>
      <c r="AQ2094" s="12">
        <f t="shared" ca="1" si="309"/>
        <v>0</v>
      </c>
      <c r="AR2094" s="12">
        <f t="shared" ca="1" si="310"/>
        <v>0</v>
      </c>
      <c r="AS2094" s="12">
        <f t="shared" ca="1" si="311"/>
        <v>0</v>
      </c>
      <c r="AT2094" s="12">
        <f t="shared" si="312"/>
        <v>-0.58570121444019296</v>
      </c>
      <c r="AU2094" s="12">
        <f t="shared" si="313"/>
        <v>0.58570121444019296</v>
      </c>
      <c r="AV2094" s="12"/>
      <c r="AW2094" s="12">
        <f ca="1">INDEX(I$6:I$6003,UsefulSeries!$I2092)</f>
        <v>1.2719250459129468E-2</v>
      </c>
      <c r="AX2094" s="12"/>
      <c r="AY2094" s="12"/>
      <c r="AZ2094" s="12">
        <f t="array" aca="1" ref="AZ2094:AZ2099" ca="1">MMULT(W2094:AB2099,AW2094:AW2099)</f>
        <v>0.60100803279381598</v>
      </c>
      <c r="BA2094" s="12"/>
      <c r="BB2094" s="12">
        <f t="shared" ca="1" si="305"/>
        <v>0.60100803279381598</v>
      </c>
      <c r="BC2094" s="12"/>
      <c r="BD2094" s="38">
        <f t="array" aca="1" ref="BD2094:BD2101" ca="1">MMULT(MINVERSE(AN2094:AU2101),BB2094:BB2101)</f>
        <v>1.2367310786639558E-2</v>
      </c>
    </row>
    <row r="2095" spans="1:56" x14ac:dyDescent="0.35">
      <c r="A2095" s="12"/>
      <c r="B2095" s="12"/>
      <c r="C2095" s="12"/>
      <c r="D2095" s="12"/>
      <c r="E2095" s="12"/>
      <c r="F2095" s="12"/>
      <c r="G2095" s="12"/>
      <c r="H2095" s="12"/>
      <c r="I2095" s="12"/>
      <c r="J2095" s="12"/>
      <c r="K2095" s="12"/>
      <c r="L2095" s="12"/>
      <c r="M2095" s="12"/>
      <c r="N2095" s="12"/>
      <c r="O2095" s="12"/>
      <c r="P2095" s="12"/>
      <c r="Q2095" s="12"/>
      <c r="R2095" s="12"/>
      <c r="S2095" s="12"/>
      <c r="T2095" s="12"/>
      <c r="U2095" s="12"/>
      <c r="V2095" s="12"/>
      <c r="W2095" s="12">
        <f ca="1">INDEX(P$7:P$6003,UsefulSeries!$I2092)</f>
        <v>0.60100803279381598</v>
      </c>
      <c r="X2095" s="12">
        <f ca="1">INDEX(Q$7:Q$6003,UsefulSeries!$I2092)</f>
        <v>46.540790777491424</v>
      </c>
      <c r="Y2095" s="12">
        <f ca="1">INDEX(R$7:R$6003,UsefulSeries!$I2092)</f>
        <v>0</v>
      </c>
      <c r="Z2095" s="12">
        <f ca="1">INDEX(S$7:S$6003,UsefulSeries!$I2092)</f>
        <v>0</v>
      </c>
      <c r="AA2095" s="12">
        <f ca="1">INDEX(T$7:T$6003,UsefulSeries!$I2092)</f>
        <v>0</v>
      </c>
      <c r="AB2095" s="12">
        <f ca="1">INDEX(U$7:U$6003,UsefulSeries!$I2092)</f>
        <v>0</v>
      </c>
      <c r="AC2095" s="12">
        <f>INDEX( K$7:K$6003,UsefulSeries!$I2092,1)</f>
        <v>-0.58570121444019296</v>
      </c>
      <c r="AD2095" s="12">
        <f>INDEX(L$7:L$6003,UsefulSeries!$I2092,1)</f>
        <v>0</v>
      </c>
      <c r="AE2095" s="12"/>
      <c r="AF2095" s="12"/>
      <c r="AG2095" s="12"/>
      <c r="AH2095" s="12"/>
      <c r="AI2095" s="12"/>
      <c r="AJ2095" s="12"/>
      <c r="AK2095" s="12"/>
      <c r="AL2095" s="12"/>
      <c r="AM2095" s="12"/>
      <c r="AN2095" s="12">
        <f t="shared" ca="1" si="306"/>
        <v>0.60100803279381598</v>
      </c>
      <c r="AO2095" s="12">
        <f t="shared" ca="1" si="307"/>
        <v>46.540790777491424</v>
      </c>
      <c r="AP2095" s="12">
        <f t="shared" ca="1" si="308"/>
        <v>0</v>
      </c>
      <c r="AQ2095" s="12">
        <f t="shared" ca="1" si="309"/>
        <v>0</v>
      </c>
      <c r="AR2095" s="12">
        <f t="shared" ca="1" si="310"/>
        <v>0</v>
      </c>
      <c r="AS2095" s="12">
        <f t="shared" ca="1" si="311"/>
        <v>0</v>
      </c>
      <c r="AT2095" s="12">
        <f t="shared" si="312"/>
        <v>-0.58570121444019296</v>
      </c>
      <c r="AU2095" s="12">
        <f t="shared" si="313"/>
        <v>0</v>
      </c>
      <c r="AV2095" s="12"/>
      <c r="AW2095" s="12">
        <f ca="1">INDEX(I$7:I$6003,UsefulSeries!$I2092)</f>
        <v>1.2749324865011359E-2</v>
      </c>
      <c r="AX2095" s="12"/>
      <c r="AY2095" s="12"/>
      <c r="AZ2095" s="12">
        <f ca="1"/>
        <v>0.60100803279381598</v>
      </c>
      <c r="BA2095" s="12"/>
      <c r="BB2095" s="12">
        <f t="shared" ca="1" si="305"/>
        <v>0.60100803279381598</v>
      </c>
      <c r="BC2095" s="12"/>
      <c r="BD2095" s="38">
        <f ca="1"/>
        <v>1.3081389915404988E-2</v>
      </c>
    </row>
    <row r="2096" spans="1:56" x14ac:dyDescent="0.35">
      <c r="A2096" s="12"/>
      <c r="B2096" s="12"/>
      <c r="C2096" s="12"/>
      <c r="D2096" s="12"/>
      <c r="E2096" s="12"/>
      <c r="F2096" s="12"/>
      <c r="G2096" s="12"/>
      <c r="H2096" s="12"/>
      <c r="I2096" s="12"/>
      <c r="J2096" s="12"/>
      <c r="K2096" s="12"/>
      <c r="L2096" s="12"/>
      <c r="M2096" s="12"/>
      <c r="N2096" s="12"/>
      <c r="O2096" s="12"/>
      <c r="P2096" s="12"/>
      <c r="Q2096" s="12"/>
      <c r="R2096" s="12"/>
      <c r="S2096" s="12"/>
      <c r="T2096" s="12"/>
      <c r="U2096" s="12"/>
      <c r="V2096" s="12"/>
      <c r="W2096" s="12">
        <f ca="1">INDEX(P$8:P$6003,UsefulSeries!$I2092)</f>
        <v>0</v>
      </c>
      <c r="X2096" s="12">
        <f ca="1">INDEX(Q$8:Q$6003,UsefulSeries!$I2092)</f>
        <v>0</v>
      </c>
      <c r="Y2096" s="12">
        <f ca="1">INDEX(R$8:R$6003,UsefulSeries!$I2092)</f>
        <v>0.42542198825077127</v>
      </c>
      <c r="Z2096" s="12">
        <f ca="1">INDEX(S$8:S$6003,UsefulSeries!$I2092)</f>
        <v>7.7914503149242295E-2</v>
      </c>
      <c r="AA2096" s="12">
        <f ca="1">INDEX(T$8:T$6003,UsefulSeries!$I2092)</f>
        <v>0</v>
      </c>
      <c r="AB2096" s="12">
        <f ca="1">INDEX(U$8:U$6003,UsefulSeries!$I2092)</f>
        <v>0</v>
      </c>
      <c r="AC2096" s="12">
        <f>INDEX( K$8:K$6003,UsefulSeries!$I2092)</f>
        <v>5.5323573448677422E-2</v>
      </c>
      <c r="AD2096" s="12">
        <f>INDEX(L$8:L$6003,UsefulSeries!$I2092)</f>
        <v>-5.5323573448677422E-2</v>
      </c>
      <c r="AE2096" s="12"/>
      <c r="AF2096" s="12"/>
      <c r="AG2096" s="12"/>
      <c r="AH2096" s="12"/>
      <c r="AI2096" s="12"/>
      <c r="AJ2096" s="12"/>
      <c r="AK2096" s="12"/>
      <c r="AL2096" s="12"/>
      <c r="AM2096" s="12"/>
      <c r="AN2096" s="12">
        <f t="shared" ca="1" si="306"/>
        <v>0</v>
      </c>
      <c r="AO2096" s="12">
        <f t="shared" ca="1" si="307"/>
        <v>0</v>
      </c>
      <c r="AP2096" s="12">
        <f t="shared" ca="1" si="308"/>
        <v>0.42542198825077127</v>
      </c>
      <c r="AQ2096" s="12">
        <f t="shared" ca="1" si="309"/>
        <v>7.7914503149242295E-2</v>
      </c>
      <c r="AR2096" s="12">
        <f t="shared" ca="1" si="310"/>
        <v>0</v>
      </c>
      <c r="AS2096" s="12">
        <f t="shared" ca="1" si="311"/>
        <v>0</v>
      </c>
      <c r="AT2096" s="12">
        <f t="shared" si="312"/>
        <v>5.5323573448677422E-2</v>
      </c>
      <c r="AU2096" s="12">
        <f t="shared" si="313"/>
        <v>-5.5323573448677422E-2</v>
      </c>
      <c r="AV2096" s="12"/>
      <c r="AW2096" s="12">
        <f ca="1">INDEX(I$8:I$6003,UsefulSeries!$I2092)</f>
        <v>0.15920109874040236</v>
      </c>
      <c r="AX2096" s="12"/>
      <c r="AY2096" s="12"/>
      <c r="AZ2096" s="12">
        <f ca="1"/>
        <v>7.7914503149242281E-2</v>
      </c>
      <c r="BA2096" s="12"/>
      <c r="BB2096" s="12">
        <f t="shared" ca="1" si="305"/>
        <v>7.7914503149242281E-2</v>
      </c>
      <c r="BC2096" s="12"/>
      <c r="BD2096" s="38">
        <f ca="1"/>
        <v>0.16178953919730746</v>
      </c>
    </row>
    <row r="2097" spans="1:56" x14ac:dyDescent="0.35">
      <c r="A2097" s="12"/>
      <c r="B2097" s="12"/>
      <c r="C2097" s="12"/>
      <c r="D2097" s="12"/>
      <c r="E2097" s="12"/>
      <c r="F2097" s="12"/>
      <c r="G2097" s="12"/>
      <c r="H2097" s="12"/>
      <c r="I2097" s="12"/>
      <c r="J2097" s="12"/>
      <c r="K2097" s="12"/>
      <c r="L2097" s="12"/>
      <c r="M2097" s="12"/>
      <c r="N2097" s="12"/>
      <c r="O2097" s="12"/>
      <c r="P2097" s="12"/>
      <c r="Q2097" s="12"/>
      <c r="R2097" s="12"/>
      <c r="S2097" s="12"/>
      <c r="T2097" s="12"/>
      <c r="U2097" s="12"/>
      <c r="V2097" s="12"/>
      <c r="W2097" s="12">
        <f ca="1">INDEX(P$9:P$6003,UsefulSeries!$I2092)</f>
        <v>0</v>
      </c>
      <c r="X2097" s="12">
        <f ca="1">INDEX(Q$9:Q$6003,UsefulSeries!$I2092)</f>
        <v>0</v>
      </c>
      <c r="Y2097" s="12">
        <f ca="1">INDEX(R$9:R$6003,UsefulSeries!$I2092)</f>
        <v>7.7914503149242295E-2</v>
      </c>
      <c r="Z2097" s="12">
        <f ca="1">INDEX(S$9:S$6003,UsefulSeries!$I2092)</f>
        <v>0.50105870778428352</v>
      </c>
      <c r="AA2097" s="12">
        <f ca="1">INDEX(T$9:T$6003,UsefulSeries!$I2092)</f>
        <v>0</v>
      </c>
      <c r="AB2097" s="12">
        <f ca="1">INDEX(U$9:U$6003,UsefulSeries!$I2092)</f>
        <v>0</v>
      </c>
      <c r="AC2097" s="12">
        <f>INDEX( K$9:K$6003,UsefulSeries!$I2092)</f>
        <v>0</v>
      </c>
      <c r="AD2097" s="12">
        <f>INDEX(L$9:L$6003,UsefulSeries!$I2092)</f>
        <v>-5.5323573448677422E-2</v>
      </c>
      <c r="AE2097" s="12"/>
      <c r="AF2097" s="12"/>
      <c r="AG2097" s="12"/>
      <c r="AH2097" s="12"/>
      <c r="AI2097" s="12"/>
      <c r="AJ2097" s="12"/>
      <c r="AK2097" s="12"/>
      <c r="AL2097" s="12"/>
      <c r="AM2097" s="12"/>
      <c r="AN2097" s="12">
        <f t="shared" ca="1" si="306"/>
        <v>0</v>
      </c>
      <c r="AO2097" s="12">
        <f t="shared" ca="1" si="307"/>
        <v>0</v>
      </c>
      <c r="AP2097" s="12">
        <f t="shared" ca="1" si="308"/>
        <v>7.7914503149242295E-2</v>
      </c>
      <c r="AQ2097" s="12">
        <f t="shared" ca="1" si="309"/>
        <v>0.50105870778428352</v>
      </c>
      <c r="AR2097" s="12">
        <f t="shared" ca="1" si="310"/>
        <v>0</v>
      </c>
      <c r="AS2097" s="12">
        <f t="shared" ca="1" si="311"/>
        <v>0</v>
      </c>
      <c r="AT2097" s="12">
        <f t="shared" si="312"/>
        <v>0</v>
      </c>
      <c r="AU2097" s="12">
        <f t="shared" si="313"/>
        <v>-5.5323573448677422E-2</v>
      </c>
      <c r="AV2097" s="12"/>
      <c r="AW2097" s="12">
        <f ca="1">INDEX(I$9:I$6003,UsefulSeries!$I2092)</f>
        <v>0.13074401786122439</v>
      </c>
      <c r="AX2097" s="12"/>
      <c r="AY2097" s="12"/>
      <c r="AZ2097" s="12">
        <f ca="1"/>
        <v>7.7914503149242295E-2</v>
      </c>
      <c r="BA2097" s="12"/>
      <c r="BB2097" s="12">
        <f t="shared" ca="1" si="305"/>
        <v>7.7914503149242295E-2</v>
      </c>
      <c r="BC2097" s="12"/>
      <c r="BD2097" s="38">
        <f ca="1"/>
        <v>0.13627242912073154</v>
      </c>
    </row>
    <row r="2098" spans="1:56" x14ac:dyDescent="0.35">
      <c r="A2098" s="12"/>
      <c r="B2098" s="12"/>
      <c r="C2098" s="12"/>
      <c r="D2098" s="12"/>
      <c r="E2098" s="12"/>
      <c r="F2098" s="12"/>
      <c r="G2098" s="12"/>
      <c r="H2098" s="12"/>
      <c r="I2098" s="12"/>
      <c r="J2098" s="12"/>
      <c r="K2098" s="12"/>
      <c r="L2098" s="12"/>
      <c r="M2098" s="12"/>
      <c r="N2098" s="12"/>
      <c r="O2098" s="12"/>
      <c r="P2098" s="12"/>
      <c r="Q2098" s="12"/>
      <c r="R2098" s="12"/>
      <c r="S2098" s="12"/>
      <c r="T2098" s="12"/>
      <c r="U2098" s="12"/>
      <c r="V2098" s="12"/>
      <c r="W2098" s="12">
        <f ca="1">INDEX(P$10:P$6003,UsefulSeries!$I2092)</f>
        <v>0</v>
      </c>
      <c r="X2098" s="12">
        <f ca="1">INDEX(Q$10:Q$6003,UsefulSeries!$I2092)</f>
        <v>0</v>
      </c>
      <c r="Y2098" s="12">
        <f ca="1">INDEX(R$10:R$6003,UsefulSeries!$I2092)</f>
        <v>0</v>
      </c>
      <c r="Z2098" s="12">
        <f ca="1">INDEX(S$10:S$6003,UsefulSeries!$I2092)</f>
        <v>0</v>
      </c>
      <c r="AA2098" s="12">
        <f ca="1">INDEX(T$10:T$6003,UsefulSeries!$I2092)</f>
        <v>21.614054799930724</v>
      </c>
      <c r="AB2098" s="12">
        <f ca="1">INDEX(U$10:U$6003,UsefulSeries!$I2092)</f>
        <v>0.37448663251842657</v>
      </c>
      <c r="AC2098" s="12">
        <f>INDEX( K$10:K$6003,UsefulSeries!$I2092)</f>
        <v>0.35897521211112959</v>
      </c>
      <c r="AD2098" s="12">
        <f>INDEX(L$10:L$6003,UsefulSeries!$I2092)</f>
        <v>0</v>
      </c>
      <c r="AE2098" s="12"/>
      <c r="AF2098" s="12"/>
      <c r="AG2098" s="12"/>
      <c r="AH2098" s="12"/>
      <c r="AI2098" s="12"/>
      <c r="AJ2098" s="12"/>
      <c r="AK2098" s="12"/>
      <c r="AL2098" s="12"/>
      <c r="AM2098" s="12"/>
      <c r="AN2098" s="12">
        <f t="shared" ca="1" si="306"/>
        <v>0</v>
      </c>
      <c r="AO2098" s="12">
        <f t="shared" ca="1" si="307"/>
        <v>0</v>
      </c>
      <c r="AP2098" s="12">
        <f t="shared" ca="1" si="308"/>
        <v>0</v>
      </c>
      <c r="AQ2098" s="12">
        <f t="shared" ca="1" si="309"/>
        <v>0</v>
      </c>
      <c r="AR2098" s="12">
        <f t="shared" ca="1" si="310"/>
        <v>21.614054799930724</v>
      </c>
      <c r="AS2098" s="12">
        <f t="shared" ca="1" si="311"/>
        <v>0.37448663251842657</v>
      </c>
      <c r="AT2098" s="12">
        <f t="shared" si="312"/>
        <v>0.35897521211112959</v>
      </c>
      <c r="AU2098" s="12">
        <f t="shared" si="313"/>
        <v>0</v>
      </c>
      <c r="AV2098" s="12"/>
      <c r="AW2098" s="12">
        <f ca="1">INDEX(I$10:I$6003,UsefulSeries!$I2092)</f>
        <v>1.6901248145991143E-2</v>
      </c>
      <c r="AX2098" s="12"/>
      <c r="AY2098" s="12"/>
      <c r="AZ2098" s="12">
        <f ca="1"/>
        <v>0.37448663251842651</v>
      </c>
      <c r="BA2098" s="12"/>
      <c r="BB2098" s="12">
        <f t="shared" ca="1" si="305"/>
        <v>0.37448663251842651</v>
      </c>
      <c r="BC2098" s="12"/>
      <c r="BD2098" s="38">
        <f ca="1"/>
        <v>1.649108226226732E-2</v>
      </c>
    </row>
    <row r="2099" spans="1:56" x14ac:dyDescent="0.35">
      <c r="A2099" s="12"/>
      <c r="B2099" s="12"/>
      <c r="C2099" s="12"/>
      <c r="D2099" s="12"/>
      <c r="E2099" s="12"/>
      <c r="F2099" s="12"/>
      <c r="G2099" s="12"/>
      <c r="H2099" s="12"/>
      <c r="I2099" s="12"/>
      <c r="J2099" s="12"/>
      <c r="K2099" s="12"/>
      <c r="L2099" s="12"/>
      <c r="M2099" s="12"/>
      <c r="N2099" s="12"/>
      <c r="O2099" s="12"/>
      <c r="P2099" s="12"/>
      <c r="Q2099" s="12"/>
      <c r="R2099" s="12"/>
      <c r="S2099" s="12"/>
      <c r="T2099" s="12"/>
      <c r="U2099" s="12"/>
      <c r="V2099" s="12"/>
      <c r="W2099" s="12">
        <f ca="1">INDEX(P$11:P$6003,UsefulSeries!$I2092)</f>
        <v>0</v>
      </c>
      <c r="X2099" s="12">
        <f ca="1">INDEX(Q$11:Q$6003,UsefulSeries!$I2092)</f>
        <v>0</v>
      </c>
      <c r="Y2099" s="12">
        <f ca="1">INDEX(R$11:R$6003,UsefulSeries!$I2092)</f>
        <v>0</v>
      </c>
      <c r="Z2099" s="12">
        <f ca="1">INDEX(S$11:S$6003,UsefulSeries!$I2092)</f>
        <v>0</v>
      </c>
      <c r="AA2099" s="12">
        <f ca="1">INDEX(T$11:T$6003,UsefulSeries!$I2092)</f>
        <v>0.37448663251842651</v>
      </c>
      <c r="AB2099" s="12">
        <f ca="1">INDEX(U$11:U$6003,UsefulSeries!$I2092)</f>
        <v>15.01503674353199</v>
      </c>
      <c r="AC2099" s="12">
        <f>INDEX( K$11:K$6003,UsefulSeries!$I2092)</f>
        <v>0</v>
      </c>
      <c r="AD2099" s="12">
        <f>INDEX(L$11:L$6003,UsefulSeries!$I2092)</f>
        <v>0.35897521211112959</v>
      </c>
      <c r="AE2099" s="12"/>
      <c r="AF2099" s="12"/>
      <c r="AG2099" s="12"/>
      <c r="AH2099" s="12"/>
      <c r="AI2099" s="12"/>
      <c r="AJ2099" s="12"/>
      <c r="AK2099" s="12"/>
      <c r="AL2099" s="12"/>
      <c r="AM2099" s="12"/>
      <c r="AN2099" s="12">
        <f t="shared" ca="1" si="306"/>
        <v>0</v>
      </c>
      <c r="AO2099" s="12">
        <f t="shared" ca="1" si="307"/>
        <v>0</v>
      </c>
      <c r="AP2099" s="12">
        <f t="shared" ca="1" si="308"/>
        <v>0</v>
      </c>
      <c r="AQ2099" s="12">
        <f t="shared" ca="1" si="309"/>
        <v>0</v>
      </c>
      <c r="AR2099" s="12">
        <f t="shared" ca="1" si="310"/>
        <v>0.37448663251842651</v>
      </c>
      <c r="AS2099" s="12">
        <f t="shared" ca="1" si="311"/>
        <v>15.01503674353199</v>
      </c>
      <c r="AT2099" s="12">
        <f t="shared" si="312"/>
        <v>0</v>
      </c>
      <c r="AU2099" s="12">
        <f t="shared" si="313"/>
        <v>0.35897521211112959</v>
      </c>
      <c r="AV2099" s="12"/>
      <c r="AW2099" s="12">
        <f ca="1">INDEX(I$11:I$6003,UsefulSeries!$I2092)</f>
        <v>2.4519243429322057E-2</v>
      </c>
      <c r="AX2099" s="12"/>
      <c r="AY2099" s="12"/>
      <c r="AZ2099" s="12">
        <f ca="1"/>
        <v>0.37448663251842657</v>
      </c>
      <c r="BA2099" s="12"/>
      <c r="BB2099" s="12">
        <f t="shared" ca="1" si="305"/>
        <v>0.37448663251842657</v>
      </c>
      <c r="BC2099" s="12"/>
      <c r="BD2099" s="38">
        <f ca="1"/>
        <v>2.3245257474106714E-2</v>
      </c>
    </row>
    <row r="2100" spans="1:56" x14ac:dyDescent="0.35">
      <c r="A2100" s="12"/>
      <c r="B2100" s="12"/>
      <c r="C2100" s="12"/>
      <c r="D2100" s="12"/>
      <c r="E2100" s="12"/>
      <c r="F2100" s="12"/>
      <c r="G2100" s="12"/>
      <c r="H2100" s="12"/>
      <c r="I2100" s="12"/>
      <c r="J2100" s="12"/>
      <c r="K2100" s="12"/>
      <c r="L2100" s="12"/>
      <c r="M2100" s="12"/>
      <c r="N2100" s="12"/>
      <c r="O2100" s="12"/>
      <c r="P2100" s="12"/>
      <c r="Q2100" s="12"/>
      <c r="R2100" s="12"/>
      <c r="S2100" s="12"/>
      <c r="T2100" s="12"/>
      <c r="U2100" s="12"/>
      <c r="V2100" s="12"/>
      <c r="W2100" s="12"/>
      <c r="X2100" s="12"/>
      <c r="Y2100" s="12"/>
      <c r="Z2100" s="12"/>
      <c r="AA2100" s="12"/>
      <c r="AB2100" s="12"/>
      <c r="AC2100" s="12"/>
      <c r="AD2100" s="12"/>
      <c r="AE2100" s="12">
        <f t="array" ref="AE2100:AJ2101">TRANSPOSE(AC2094:AD2099)</f>
        <v>-0.58570121444019296</v>
      </c>
      <c r="AF2100" s="12">
        <v>-0.58570121444019296</v>
      </c>
      <c r="AG2100" s="12">
        <v>5.5323573448677422E-2</v>
      </c>
      <c r="AH2100" s="12">
        <v>0</v>
      </c>
      <c r="AI2100" s="12">
        <v>0.35897521211112959</v>
      </c>
      <c r="AJ2100" s="12">
        <v>0</v>
      </c>
      <c r="AK2100" s="12"/>
      <c r="AL2100" s="12"/>
      <c r="AM2100" s="12"/>
      <c r="AN2100" s="12">
        <f t="shared" si="306"/>
        <v>-0.58570121444019296</v>
      </c>
      <c r="AO2100" s="12">
        <f t="shared" si="307"/>
        <v>-0.58570121444019296</v>
      </c>
      <c r="AP2100" s="12">
        <f t="shared" si="308"/>
        <v>5.5323573448677422E-2</v>
      </c>
      <c r="AQ2100" s="12">
        <f t="shared" si="309"/>
        <v>0</v>
      </c>
      <c r="AR2100" s="12">
        <f t="shared" si="310"/>
        <v>0.35897521211112959</v>
      </c>
      <c r="AS2100" s="12">
        <f t="shared" si="311"/>
        <v>0</v>
      </c>
      <c r="AT2100" s="12">
        <f t="shared" si="312"/>
        <v>0</v>
      </c>
      <c r="AU2100" s="12">
        <f t="shared" si="313"/>
        <v>0</v>
      </c>
      <c r="AV2100" s="12"/>
      <c r="AW2100" s="12"/>
      <c r="AX2100" s="12">
        <f>INDEX($N$6:$N$6003,UsefulSeries!$K2092)</f>
        <v>-3.4669699063072379E-5</v>
      </c>
      <c r="AY2100" s="12"/>
      <c r="AZ2100" s="12"/>
      <c r="BA2100" s="12"/>
      <c r="BB2100" s="12">
        <f t="shared" si="305"/>
        <v>-3.4669699063072379E-5</v>
      </c>
      <c r="BC2100" s="12"/>
      <c r="BD2100" s="38">
        <f ca="1"/>
        <v>2.6025302814560326E-2</v>
      </c>
    </row>
    <row r="2101" spans="1:56" x14ac:dyDescent="0.35">
      <c r="A2101" s="12"/>
      <c r="B2101" s="12"/>
      <c r="C2101" s="12"/>
      <c r="D2101" s="12"/>
      <c r="E2101" s="12"/>
      <c r="F2101" s="12"/>
      <c r="G2101" s="12"/>
      <c r="H2101" s="12"/>
      <c r="I2101" s="12"/>
      <c r="J2101" s="12"/>
      <c r="K2101" s="12"/>
      <c r="L2101" s="12"/>
      <c r="M2101" s="12"/>
      <c r="N2101" s="12"/>
      <c r="O2101" s="12"/>
      <c r="P2101" s="12"/>
      <c r="Q2101" s="12"/>
      <c r="R2101" s="12"/>
      <c r="S2101" s="12"/>
      <c r="T2101" s="12"/>
      <c r="U2101" s="12"/>
      <c r="V2101" s="12"/>
      <c r="W2101" s="12"/>
      <c r="X2101" s="12"/>
      <c r="Y2101" s="12"/>
      <c r="Z2101" s="12"/>
      <c r="AA2101" s="12"/>
      <c r="AB2101" s="12"/>
      <c r="AC2101" s="12"/>
      <c r="AD2101" s="12"/>
      <c r="AE2101" s="12">
        <v>0.58570121444019296</v>
      </c>
      <c r="AF2101" s="12">
        <v>0</v>
      </c>
      <c r="AG2101" s="12">
        <v>-5.5323573448677422E-2</v>
      </c>
      <c r="AH2101" s="12">
        <v>-5.5323573448677422E-2</v>
      </c>
      <c r="AI2101" s="12">
        <v>0</v>
      </c>
      <c r="AJ2101" s="12">
        <v>0.35897521211112959</v>
      </c>
      <c r="AK2101" s="12"/>
      <c r="AL2101" s="12"/>
      <c r="AM2101" s="12"/>
      <c r="AN2101" s="12">
        <f t="shared" si="306"/>
        <v>0.58570121444019296</v>
      </c>
      <c r="AO2101" s="12">
        <f t="shared" si="307"/>
        <v>0</v>
      </c>
      <c r="AP2101" s="12">
        <f t="shared" si="308"/>
        <v>-5.5323573448677422E-2</v>
      </c>
      <c r="AQ2101" s="12">
        <f t="shared" si="309"/>
        <v>-5.5323573448677422E-2</v>
      </c>
      <c r="AR2101" s="12">
        <f t="shared" si="310"/>
        <v>0</v>
      </c>
      <c r="AS2101" s="12">
        <f t="shared" si="311"/>
        <v>0.35897521211112959</v>
      </c>
      <c r="AT2101" s="12">
        <f t="shared" si="312"/>
        <v>0</v>
      </c>
      <c r="AU2101" s="12">
        <f t="shared" si="313"/>
        <v>0</v>
      </c>
      <c r="AV2101" s="12"/>
      <c r="AW2101" s="12"/>
      <c r="AX2101" s="12">
        <f>INDEX('Margin error adjustment'!N$7:N$6003,UsefulSeries!$K2092)</f>
        <v>-9.0183301706102392E-4</v>
      </c>
      <c r="AY2101" s="12"/>
      <c r="AZ2101" s="12"/>
      <c r="BA2101" s="12"/>
      <c r="BB2101" s="12">
        <f t="shared" si="305"/>
        <v>-9.0183301706102392E-4</v>
      </c>
      <c r="BC2101" s="12"/>
      <c r="BD2101" s="38">
        <f ca="1"/>
        <v>5.3715540567470743E-2</v>
      </c>
    </row>
    <row r="2102" spans="1:56" x14ac:dyDescent="0.35">
      <c r="A2102" s="12"/>
      <c r="B2102" s="12"/>
      <c r="C2102" s="12"/>
      <c r="D2102" s="12"/>
      <c r="E2102" s="12"/>
      <c r="F2102" s="12"/>
      <c r="G2102" s="12"/>
      <c r="H2102" s="12"/>
      <c r="I2102" s="12"/>
      <c r="J2102" s="12"/>
      <c r="K2102" s="12"/>
      <c r="L2102" s="12"/>
      <c r="M2102" s="12"/>
      <c r="N2102" s="12"/>
      <c r="O2102" s="12"/>
      <c r="P2102" s="12"/>
      <c r="Q2102" s="12"/>
      <c r="R2102" s="12"/>
      <c r="S2102" s="12"/>
      <c r="T2102" s="12"/>
      <c r="U2102" s="12"/>
      <c r="V2102" s="12"/>
      <c r="W2102" s="12">
        <f ca="1">INDEX(P$6:P$6003,UsefulSeries!$I2100)</f>
        <v>46.562607653782443</v>
      </c>
      <c r="X2102" s="12">
        <f ca="1">INDEX(Q$6:Q$6003,UsefulSeries!$I2100)</f>
        <v>0.60052194525750335</v>
      </c>
      <c r="Y2102" s="12">
        <f ca="1">INDEX(R$6:R$6003,UsefulSeries!$I2100)</f>
        <v>0</v>
      </c>
      <c r="Z2102" s="12">
        <f ca="1">INDEX(S$6:S$6003,UsefulSeries!$I2100)</f>
        <v>0</v>
      </c>
      <c r="AA2102" s="12">
        <f ca="1">INDEX(T$6:T$6003,UsefulSeries!$I2100)</f>
        <v>0</v>
      </c>
      <c r="AB2102" s="12">
        <f ca="1">INDEX(U$6:U$6003,UsefulSeries!$I2100)</f>
        <v>0</v>
      </c>
      <c r="AC2102" s="12">
        <f>INDEX( K$6:K$6003,UsefulSeries!$I2100)</f>
        <v>-0.58566654474112989</v>
      </c>
      <c r="AD2102" s="12">
        <f>INDEX(L$6:L$6003,UsefulSeries!$I2100)</f>
        <v>0.58566654474112989</v>
      </c>
      <c r="AE2102" s="12"/>
      <c r="AF2102" s="12"/>
      <c r="AG2102" s="12"/>
      <c r="AH2102" s="12"/>
      <c r="AI2102" s="12"/>
      <c r="AJ2102" s="12"/>
      <c r="AK2102" s="12"/>
      <c r="AL2102" s="12"/>
      <c r="AM2102" s="12"/>
      <c r="AN2102" s="12">
        <f t="shared" ca="1" si="306"/>
        <v>46.562607653782443</v>
      </c>
      <c r="AO2102" s="12">
        <f t="shared" ca="1" si="307"/>
        <v>0.60052194525750335</v>
      </c>
      <c r="AP2102" s="12">
        <f t="shared" ca="1" si="308"/>
        <v>0</v>
      </c>
      <c r="AQ2102" s="12">
        <f t="shared" ca="1" si="309"/>
        <v>0</v>
      </c>
      <c r="AR2102" s="12">
        <f t="shared" ca="1" si="310"/>
        <v>0</v>
      </c>
      <c r="AS2102" s="12">
        <f t="shared" ca="1" si="311"/>
        <v>0</v>
      </c>
      <c r="AT2102" s="12">
        <f t="shared" si="312"/>
        <v>-0.58566654474112989</v>
      </c>
      <c r="AU2102" s="12">
        <f t="shared" si="313"/>
        <v>0.58566654474112989</v>
      </c>
      <c r="AV2102" s="12"/>
      <c r="AW2102" s="12">
        <f ca="1">INDEX(I$6:I$6003,UsefulSeries!$I2100)</f>
        <v>1.2742383982642064E-2</v>
      </c>
      <c r="AX2102" s="12"/>
      <c r="AY2102" s="12"/>
      <c r="AZ2102" s="12">
        <f t="array" aca="1" ref="AZ2102:AZ2107" ca="1">MMULT(W2102:AB2107,AW2102:AW2107)</f>
        <v>0.60052194525750335</v>
      </c>
      <c r="BA2102" s="12"/>
      <c r="BB2102" s="12">
        <f t="shared" ca="1" si="305"/>
        <v>0.60052194525750335</v>
      </c>
      <c r="BC2102" s="12"/>
      <c r="BD2102" s="38">
        <f t="array" aca="1" ref="BD2102:BD2109" ca="1">MMULT(MINVERSE(AN2102:AU2109),BB2102:BB2109)</f>
        <v>1.2461402858178084E-2</v>
      </c>
    </row>
    <row r="2103" spans="1:56" x14ac:dyDescent="0.35">
      <c r="A2103" s="12"/>
      <c r="B2103" s="12"/>
      <c r="C2103" s="12"/>
      <c r="D2103" s="12"/>
      <c r="E2103" s="12"/>
      <c r="F2103" s="12"/>
      <c r="G2103" s="12"/>
      <c r="H2103" s="12"/>
      <c r="I2103" s="12"/>
      <c r="J2103" s="12"/>
      <c r="K2103" s="12"/>
      <c r="L2103" s="12"/>
      <c r="M2103" s="12"/>
      <c r="N2103" s="12"/>
      <c r="O2103" s="12"/>
      <c r="P2103" s="12"/>
      <c r="Q2103" s="12"/>
      <c r="R2103" s="12"/>
      <c r="S2103" s="12"/>
      <c r="T2103" s="12"/>
      <c r="U2103" s="12"/>
      <c r="V2103" s="12"/>
      <c r="W2103" s="12">
        <f ca="1">INDEX(P$7:P$6003,UsefulSeries!$I2100)</f>
        <v>0.60052194525750335</v>
      </c>
      <c r="X2103" s="12">
        <f ca="1">INDEX(Q$7:Q$6003,UsefulSeries!$I2100)</f>
        <v>49.426014482442213</v>
      </c>
      <c r="Y2103" s="12">
        <f ca="1">INDEX(R$7:R$6003,UsefulSeries!$I2100)</f>
        <v>0</v>
      </c>
      <c r="Z2103" s="12">
        <f ca="1">INDEX(S$7:S$6003,UsefulSeries!$I2100)</f>
        <v>0</v>
      </c>
      <c r="AA2103" s="12">
        <f ca="1">INDEX(T$7:T$6003,UsefulSeries!$I2100)</f>
        <v>0</v>
      </c>
      <c r="AB2103" s="12">
        <f ca="1">INDEX(U$7:U$6003,UsefulSeries!$I2100)</f>
        <v>0</v>
      </c>
      <c r="AC2103" s="12">
        <f>INDEX( K$7:K$6003,UsefulSeries!$I2100,1)</f>
        <v>-0.58566654474112989</v>
      </c>
      <c r="AD2103" s="12">
        <f>INDEX(L$7:L$6003,UsefulSeries!$I2100,1)</f>
        <v>0</v>
      </c>
      <c r="AE2103" s="12"/>
      <c r="AF2103" s="12"/>
      <c r="AG2103" s="12"/>
      <c r="AH2103" s="12"/>
      <c r="AI2103" s="12"/>
      <c r="AJ2103" s="12"/>
      <c r="AK2103" s="12"/>
      <c r="AL2103" s="12"/>
      <c r="AM2103" s="12"/>
      <c r="AN2103" s="12">
        <f t="shared" ca="1" si="306"/>
        <v>0.60052194525750335</v>
      </c>
      <c r="AO2103" s="12">
        <f t="shared" ca="1" si="307"/>
        <v>49.426014482442213</v>
      </c>
      <c r="AP2103" s="12">
        <f t="shared" ca="1" si="308"/>
        <v>0</v>
      </c>
      <c r="AQ2103" s="12">
        <f t="shared" ca="1" si="309"/>
        <v>0</v>
      </c>
      <c r="AR2103" s="12">
        <f t="shared" ca="1" si="310"/>
        <v>0</v>
      </c>
      <c r="AS2103" s="12">
        <f t="shared" ca="1" si="311"/>
        <v>0</v>
      </c>
      <c r="AT2103" s="12">
        <f t="shared" si="312"/>
        <v>-0.58566654474112989</v>
      </c>
      <c r="AU2103" s="12">
        <f t="shared" si="313"/>
        <v>0</v>
      </c>
      <c r="AV2103" s="12"/>
      <c r="AW2103" s="12">
        <f ca="1">INDEX(I$7:I$6003,UsefulSeries!$I2100)</f>
        <v>1.1995097526053541E-2</v>
      </c>
      <c r="AX2103" s="12"/>
      <c r="AY2103" s="12"/>
      <c r="AZ2103" s="12">
        <f ca="1"/>
        <v>0.60052194525750335</v>
      </c>
      <c r="BA2103" s="12"/>
      <c r="BB2103" s="12">
        <f t="shared" ca="1" si="305"/>
        <v>0.60052194525750335</v>
      </c>
      <c r="BC2103" s="12"/>
      <c r="BD2103" s="38">
        <f ca="1"/>
        <v>1.3386460009246278E-2</v>
      </c>
    </row>
    <row r="2104" spans="1:56" x14ac:dyDescent="0.35">
      <c r="A2104" s="12"/>
      <c r="B2104" s="12"/>
      <c r="C2104" s="12"/>
      <c r="D2104" s="12"/>
      <c r="E2104" s="12"/>
      <c r="F2104" s="12"/>
      <c r="G2104" s="12"/>
      <c r="H2104" s="12"/>
      <c r="I2104" s="12"/>
      <c r="J2104" s="12"/>
      <c r="K2104" s="12"/>
      <c r="L2104" s="12"/>
      <c r="M2104" s="12"/>
      <c r="N2104" s="12"/>
      <c r="O2104" s="12"/>
      <c r="P2104" s="12"/>
      <c r="Q2104" s="12"/>
      <c r="R2104" s="12"/>
      <c r="S2104" s="12"/>
      <c r="T2104" s="12"/>
      <c r="U2104" s="12"/>
      <c r="V2104" s="12"/>
      <c r="W2104" s="12">
        <f ca="1">INDEX(P$8:P$6003,UsefulSeries!$I2100)</f>
        <v>0</v>
      </c>
      <c r="X2104" s="12">
        <f ca="1">INDEX(Q$8:Q$6003,UsefulSeries!$I2100)</f>
        <v>0</v>
      </c>
      <c r="Y2104" s="12">
        <f ca="1">INDEX(R$8:R$6003,UsefulSeries!$I2100)</f>
        <v>0.42087311962120028</v>
      </c>
      <c r="Z2104" s="12">
        <f ca="1">INDEX(S$8:S$6003,UsefulSeries!$I2100)</f>
        <v>7.689739638966947E-2</v>
      </c>
      <c r="AA2104" s="12">
        <f ca="1">INDEX(T$8:T$6003,UsefulSeries!$I2100)</f>
        <v>0</v>
      </c>
      <c r="AB2104" s="12">
        <f ca="1">INDEX(U$8:U$6003,UsefulSeries!$I2100)</f>
        <v>0</v>
      </c>
      <c r="AC2104" s="12">
        <f>INDEX( K$8:K$6003,UsefulSeries!$I2100)</f>
        <v>5.4421740431616399E-2</v>
      </c>
      <c r="AD2104" s="12">
        <f>INDEX(L$8:L$6003,UsefulSeries!$I2100)</f>
        <v>-5.4421740431616399E-2</v>
      </c>
      <c r="AE2104" s="12"/>
      <c r="AF2104" s="12"/>
      <c r="AG2104" s="12"/>
      <c r="AH2104" s="12"/>
      <c r="AI2104" s="12"/>
      <c r="AJ2104" s="12"/>
      <c r="AK2104" s="12"/>
      <c r="AL2104" s="12"/>
      <c r="AM2104" s="12"/>
      <c r="AN2104" s="12">
        <f t="shared" ca="1" si="306"/>
        <v>0</v>
      </c>
      <c r="AO2104" s="12">
        <f t="shared" ca="1" si="307"/>
        <v>0</v>
      </c>
      <c r="AP2104" s="12">
        <f t="shared" ca="1" si="308"/>
        <v>0.42087311962120028</v>
      </c>
      <c r="AQ2104" s="12">
        <f t="shared" ca="1" si="309"/>
        <v>7.689739638966947E-2</v>
      </c>
      <c r="AR2104" s="12">
        <f t="shared" ca="1" si="310"/>
        <v>0</v>
      </c>
      <c r="AS2104" s="12">
        <f t="shared" ca="1" si="311"/>
        <v>0</v>
      </c>
      <c r="AT2104" s="12">
        <f t="shared" si="312"/>
        <v>5.4421740431616399E-2</v>
      </c>
      <c r="AU2104" s="12">
        <f t="shared" si="313"/>
        <v>-5.4421740431616399E-2</v>
      </c>
      <c r="AV2104" s="12"/>
      <c r="AW2104" s="12">
        <f ca="1">INDEX(I$8:I$6003,UsefulSeries!$I2100)</f>
        <v>0.15821389928435448</v>
      </c>
      <c r="AX2104" s="12"/>
      <c r="AY2104" s="12"/>
      <c r="AZ2104" s="12">
        <f ca="1"/>
        <v>7.689739638966947E-2</v>
      </c>
      <c r="BA2104" s="12"/>
      <c r="BB2104" s="12">
        <f t="shared" ca="1" si="305"/>
        <v>7.689739638966947E-2</v>
      </c>
      <c r="BC2104" s="12"/>
      <c r="BD2104" s="38">
        <f ca="1"/>
        <v>0.15807093795534485</v>
      </c>
    </row>
    <row r="2105" spans="1:56" x14ac:dyDescent="0.35">
      <c r="A2105" s="12"/>
      <c r="B2105" s="12"/>
      <c r="C2105" s="12"/>
      <c r="D2105" s="12"/>
      <c r="E2105" s="12"/>
      <c r="F2105" s="12"/>
      <c r="G2105" s="12"/>
      <c r="H2105" s="12"/>
      <c r="I2105" s="12"/>
      <c r="J2105" s="12"/>
      <c r="K2105" s="12"/>
      <c r="L2105" s="12"/>
      <c r="M2105" s="12"/>
      <c r="N2105" s="12"/>
      <c r="O2105" s="12"/>
      <c r="P2105" s="12"/>
      <c r="Q2105" s="12"/>
      <c r="R2105" s="12"/>
      <c r="S2105" s="12"/>
      <c r="T2105" s="12"/>
      <c r="U2105" s="12"/>
      <c r="V2105" s="12"/>
      <c r="W2105" s="12">
        <f ca="1">INDEX(P$9:P$6003,UsefulSeries!$I2100)</f>
        <v>0</v>
      </c>
      <c r="X2105" s="12">
        <f ca="1">INDEX(Q$9:Q$6003,UsefulSeries!$I2100)</f>
        <v>0</v>
      </c>
      <c r="Y2105" s="12">
        <f ca="1">INDEX(R$9:R$6003,UsefulSeries!$I2100)</f>
        <v>7.689739638966947E-2</v>
      </c>
      <c r="Z2105" s="12">
        <f ca="1">INDEX(S$9:S$6003,UsefulSeries!$I2100)</f>
        <v>0.48282620128486059</v>
      </c>
      <c r="AA2105" s="12">
        <f ca="1">INDEX(T$9:T$6003,UsefulSeries!$I2100)</f>
        <v>0</v>
      </c>
      <c r="AB2105" s="12">
        <f ca="1">INDEX(U$9:U$6003,UsefulSeries!$I2100)</f>
        <v>0</v>
      </c>
      <c r="AC2105" s="12">
        <f>INDEX( K$9:K$6003,UsefulSeries!$I2100)</f>
        <v>0</v>
      </c>
      <c r="AD2105" s="12">
        <f>INDEX(L$9:L$6003,UsefulSeries!$I2100)</f>
        <v>-5.4421740431616399E-2</v>
      </c>
      <c r="AE2105" s="12"/>
      <c r="AF2105" s="12"/>
      <c r="AG2105" s="12"/>
      <c r="AH2105" s="12"/>
      <c r="AI2105" s="12"/>
      <c r="AJ2105" s="12"/>
      <c r="AK2105" s="12"/>
      <c r="AL2105" s="12"/>
      <c r="AM2105" s="12"/>
      <c r="AN2105" s="12">
        <f t="shared" ca="1" si="306"/>
        <v>0</v>
      </c>
      <c r="AO2105" s="12">
        <f t="shared" ca="1" si="307"/>
        <v>0</v>
      </c>
      <c r="AP2105" s="12">
        <f t="shared" ca="1" si="308"/>
        <v>7.689739638966947E-2</v>
      </c>
      <c r="AQ2105" s="12">
        <f t="shared" ca="1" si="309"/>
        <v>0.48282620128486059</v>
      </c>
      <c r="AR2105" s="12">
        <f t="shared" ca="1" si="310"/>
        <v>0</v>
      </c>
      <c r="AS2105" s="12">
        <f t="shared" ca="1" si="311"/>
        <v>0</v>
      </c>
      <c r="AT2105" s="12">
        <f t="shared" si="312"/>
        <v>0</v>
      </c>
      <c r="AU2105" s="12">
        <f t="shared" si="313"/>
        <v>-5.4421740431616399E-2</v>
      </c>
      <c r="AV2105" s="12"/>
      <c r="AW2105" s="12">
        <f ca="1">INDEX(I$9:I$6003,UsefulSeries!$I2100)</f>
        <v>0.13406720532106076</v>
      </c>
      <c r="AX2105" s="12"/>
      <c r="AY2105" s="12"/>
      <c r="AZ2105" s="12">
        <f ca="1"/>
        <v>7.689739638966947E-2</v>
      </c>
      <c r="BA2105" s="12"/>
      <c r="BB2105" s="12">
        <f t="shared" ca="1" si="305"/>
        <v>7.689739638966947E-2</v>
      </c>
      <c r="BC2105" s="12"/>
      <c r="BD2105" s="38">
        <f ca="1"/>
        <v>0.1496497310446625</v>
      </c>
    </row>
    <row r="2106" spans="1:56" x14ac:dyDescent="0.35">
      <c r="A2106" s="12"/>
      <c r="B2106" s="12"/>
      <c r="C2106" s="12"/>
      <c r="D2106" s="12"/>
      <c r="E2106" s="12"/>
      <c r="F2106" s="12"/>
      <c r="G2106" s="12"/>
      <c r="H2106" s="12"/>
      <c r="I2106" s="12"/>
      <c r="J2106" s="12"/>
      <c r="K2106" s="12"/>
      <c r="L2106" s="12"/>
      <c r="M2106" s="12"/>
      <c r="N2106" s="12"/>
      <c r="O2106" s="12"/>
      <c r="P2106" s="12"/>
      <c r="Q2106" s="12"/>
      <c r="R2106" s="12"/>
      <c r="S2106" s="12"/>
      <c r="T2106" s="12"/>
      <c r="U2106" s="12"/>
      <c r="V2106" s="12"/>
      <c r="W2106" s="12">
        <f ca="1">INDEX(P$10:P$6003,UsefulSeries!$I2100)</f>
        <v>0</v>
      </c>
      <c r="X2106" s="12">
        <f ca="1">INDEX(Q$10:Q$6003,UsefulSeries!$I2100)</f>
        <v>0</v>
      </c>
      <c r="Y2106" s="12">
        <f ca="1">INDEX(R$10:R$6003,UsefulSeries!$I2100)</f>
        <v>0</v>
      </c>
      <c r="Z2106" s="12">
        <f ca="1">INDEX(S$10:S$6003,UsefulSeries!$I2100)</f>
        <v>0</v>
      </c>
      <c r="AA2106" s="12">
        <f ca="1">INDEX(T$10:T$6003,UsefulSeries!$I2100)</f>
        <v>21.974200070408706</v>
      </c>
      <c r="AB2106" s="12">
        <f ca="1">INDEX(U$10:U$6003,UsefulSeries!$I2100)</f>
        <v>0.37539695923753841</v>
      </c>
      <c r="AC2106" s="12">
        <f>INDEX( K$10:K$6003,UsefulSeries!$I2100)</f>
        <v>0.3599117148272537</v>
      </c>
      <c r="AD2106" s="12">
        <f>INDEX(L$10:L$6003,UsefulSeries!$I2100)</f>
        <v>0</v>
      </c>
      <c r="AE2106" s="12"/>
      <c r="AF2106" s="12"/>
      <c r="AG2106" s="12"/>
      <c r="AH2106" s="12"/>
      <c r="AI2106" s="12"/>
      <c r="AJ2106" s="12"/>
      <c r="AK2106" s="12"/>
      <c r="AL2106" s="12"/>
      <c r="AM2106" s="12"/>
      <c r="AN2106" s="12">
        <f t="shared" ca="1" si="306"/>
        <v>0</v>
      </c>
      <c r="AO2106" s="12">
        <f t="shared" ca="1" si="307"/>
        <v>0</v>
      </c>
      <c r="AP2106" s="12">
        <f t="shared" ca="1" si="308"/>
        <v>0</v>
      </c>
      <c r="AQ2106" s="12">
        <f t="shared" ca="1" si="309"/>
        <v>0</v>
      </c>
      <c r="AR2106" s="12">
        <f t="shared" ca="1" si="310"/>
        <v>21.974200070408706</v>
      </c>
      <c r="AS2106" s="12">
        <f t="shared" ca="1" si="311"/>
        <v>0.37539695923753841</v>
      </c>
      <c r="AT2106" s="12">
        <f t="shared" si="312"/>
        <v>0.3599117148272537</v>
      </c>
      <c r="AU2106" s="12">
        <f t="shared" si="313"/>
        <v>0</v>
      </c>
      <c r="AV2106" s="12"/>
      <c r="AW2106" s="12">
        <f ca="1">INDEX(I$10:I$6003,UsefulSeries!$I2100)</f>
        <v>1.6663502740163552E-2</v>
      </c>
      <c r="AX2106" s="12"/>
      <c r="AY2106" s="12"/>
      <c r="AZ2106" s="12">
        <f ca="1"/>
        <v>0.37539695923753841</v>
      </c>
      <c r="BA2106" s="12"/>
      <c r="BB2106" s="12">
        <f t="shared" ca="1" si="305"/>
        <v>0.37539695923753841</v>
      </c>
      <c r="BC2106" s="12"/>
      <c r="BD2106" s="38">
        <f ca="1"/>
        <v>1.4800741861330863E-2</v>
      </c>
    </row>
    <row r="2107" spans="1:56" x14ac:dyDescent="0.35">
      <c r="A2107" s="12"/>
      <c r="B2107" s="12"/>
      <c r="C2107" s="12"/>
      <c r="D2107" s="12"/>
      <c r="E2107" s="12"/>
      <c r="F2107" s="12"/>
      <c r="G2107" s="12"/>
      <c r="H2107" s="12"/>
      <c r="I2107" s="12"/>
      <c r="J2107" s="12"/>
      <c r="K2107" s="12"/>
      <c r="L2107" s="12"/>
      <c r="M2107" s="12"/>
      <c r="N2107" s="12"/>
      <c r="O2107" s="12"/>
      <c r="P2107" s="12"/>
      <c r="Q2107" s="12"/>
      <c r="R2107" s="12"/>
      <c r="S2107" s="12"/>
      <c r="T2107" s="12"/>
      <c r="U2107" s="12"/>
      <c r="V2107" s="12"/>
      <c r="W2107" s="12">
        <f ca="1">INDEX(P$11:P$6003,UsefulSeries!$I2100)</f>
        <v>0</v>
      </c>
      <c r="X2107" s="12">
        <f ca="1">INDEX(Q$11:Q$6003,UsefulSeries!$I2100)</f>
        <v>0</v>
      </c>
      <c r="Y2107" s="12">
        <f ca="1">INDEX(R$11:R$6003,UsefulSeries!$I2100)</f>
        <v>0</v>
      </c>
      <c r="Z2107" s="12">
        <f ca="1">INDEX(S$11:S$6003,UsefulSeries!$I2100)</f>
        <v>0</v>
      </c>
      <c r="AA2107" s="12">
        <f ca="1">INDEX(T$11:T$6003,UsefulSeries!$I2100)</f>
        <v>0.37539695923753835</v>
      </c>
      <c r="AB2107" s="12">
        <f ca="1">INDEX(U$11:U$6003,UsefulSeries!$I2100)</f>
        <v>15.01379940671273</v>
      </c>
      <c r="AC2107" s="12">
        <f>INDEX( K$11:K$6003,UsefulSeries!$I2100)</f>
        <v>0</v>
      </c>
      <c r="AD2107" s="12">
        <f>INDEX(L$11:L$6003,UsefulSeries!$I2100)</f>
        <v>0.3599117148272537</v>
      </c>
      <c r="AE2107" s="12"/>
      <c r="AF2107" s="12"/>
      <c r="AG2107" s="12"/>
      <c r="AH2107" s="12"/>
      <c r="AI2107" s="12"/>
      <c r="AJ2107" s="12"/>
      <c r="AK2107" s="12"/>
      <c r="AL2107" s="12"/>
      <c r="AM2107" s="12"/>
      <c r="AN2107" s="12">
        <f t="shared" ca="1" si="306"/>
        <v>0</v>
      </c>
      <c r="AO2107" s="12">
        <f t="shared" ca="1" si="307"/>
        <v>0</v>
      </c>
      <c r="AP2107" s="12">
        <f t="shared" ca="1" si="308"/>
        <v>0</v>
      </c>
      <c r="AQ2107" s="12">
        <f t="shared" ca="1" si="309"/>
        <v>0</v>
      </c>
      <c r="AR2107" s="12">
        <f t="shared" ca="1" si="310"/>
        <v>0.37539695923753835</v>
      </c>
      <c r="AS2107" s="12">
        <f t="shared" ca="1" si="311"/>
        <v>15.01379940671273</v>
      </c>
      <c r="AT2107" s="12">
        <f t="shared" si="312"/>
        <v>0</v>
      </c>
      <c r="AU2107" s="12">
        <f t="shared" si="313"/>
        <v>0.3599117148272537</v>
      </c>
      <c r="AV2107" s="12"/>
      <c r="AW2107" s="12">
        <f ca="1">INDEX(I$11:I$6003,UsefulSeries!$I2100)</f>
        <v>2.4586816499865445E-2</v>
      </c>
      <c r="AX2107" s="12"/>
      <c r="AY2107" s="12"/>
      <c r="AZ2107" s="12">
        <f ca="1"/>
        <v>0.37539695923753835</v>
      </c>
      <c r="BA2107" s="12"/>
      <c r="BB2107" s="12">
        <f t="shared" ca="1" si="305"/>
        <v>0.37539695923753835</v>
      </c>
      <c r="BC2107" s="12"/>
      <c r="BD2107" s="38">
        <f ca="1"/>
        <v>2.1324164765181949E-2</v>
      </c>
    </row>
    <row r="2108" spans="1:56" x14ac:dyDescent="0.35">
      <c r="A2108" s="12"/>
      <c r="B2108" s="12"/>
      <c r="C2108" s="12"/>
      <c r="D2108" s="12"/>
      <c r="E2108" s="12"/>
      <c r="F2108" s="12"/>
      <c r="G2108" s="12"/>
      <c r="H2108" s="12"/>
      <c r="I2108" s="12"/>
      <c r="J2108" s="12"/>
      <c r="K2108" s="12"/>
      <c r="L2108" s="12"/>
      <c r="M2108" s="12"/>
      <c r="N2108" s="12"/>
      <c r="O2108" s="12"/>
      <c r="P2108" s="12"/>
      <c r="Q2108" s="12"/>
      <c r="R2108" s="12"/>
      <c r="S2108" s="12"/>
      <c r="T2108" s="12"/>
      <c r="U2108" s="12"/>
      <c r="V2108" s="12"/>
      <c r="W2108" s="12"/>
      <c r="X2108" s="12"/>
      <c r="Y2108" s="12"/>
      <c r="Z2108" s="12"/>
      <c r="AA2108" s="12"/>
      <c r="AB2108" s="12"/>
      <c r="AC2108" s="12"/>
      <c r="AD2108" s="12"/>
      <c r="AE2108" s="12">
        <f t="array" ref="AE2108:AJ2109">TRANSPOSE(AC2102:AD2107)</f>
        <v>-0.58566654474112989</v>
      </c>
      <c r="AF2108" s="12">
        <v>-0.58566654474112989</v>
      </c>
      <c r="AG2108" s="12">
        <v>5.4421740431616399E-2</v>
      </c>
      <c r="AH2108" s="12">
        <v>0</v>
      </c>
      <c r="AI2108" s="12">
        <v>0.3599117148272537</v>
      </c>
      <c r="AJ2108" s="12">
        <v>0</v>
      </c>
      <c r="AK2108" s="12"/>
      <c r="AL2108" s="12"/>
      <c r="AM2108" s="12"/>
      <c r="AN2108" s="12">
        <f t="shared" si="306"/>
        <v>-0.58566654474112989</v>
      </c>
      <c r="AO2108" s="12">
        <f t="shared" si="307"/>
        <v>-0.58566654474112989</v>
      </c>
      <c r="AP2108" s="12">
        <f t="shared" si="308"/>
        <v>5.4421740431616399E-2</v>
      </c>
      <c r="AQ2108" s="12">
        <f t="shared" si="309"/>
        <v>0</v>
      </c>
      <c r="AR2108" s="12">
        <f t="shared" si="310"/>
        <v>0.3599117148272537</v>
      </c>
      <c r="AS2108" s="12">
        <f t="shared" si="311"/>
        <v>0</v>
      </c>
      <c r="AT2108" s="12">
        <f t="shared" si="312"/>
        <v>0</v>
      </c>
      <c r="AU2108" s="12">
        <f t="shared" si="313"/>
        <v>0</v>
      </c>
      <c r="AV2108" s="12"/>
      <c r="AW2108" s="12"/>
      <c r="AX2108" s="12">
        <f>INDEX($N$6:$N$6003,UsefulSeries!$K2100)</f>
        <v>-1.2087725952919515E-3</v>
      </c>
      <c r="AY2108" s="12"/>
      <c r="AZ2108" s="12"/>
      <c r="BA2108" s="12"/>
      <c r="BB2108" s="12">
        <f t="shared" si="305"/>
        <v>-1.2087725952919515E-3</v>
      </c>
      <c r="BC2108" s="12"/>
      <c r="BD2108" s="38">
        <f ca="1"/>
        <v>0.11713280795898889</v>
      </c>
    </row>
    <row r="2109" spans="1:56" x14ac:dyDescent="0.35">
      <c r="A2109" s="12"/>
      <c r="B2109" s="12"/>
      <c r="C2109" s="12"/>
      <c r="D2109" s="12"/>
      <c r="E2109" s="12"/>
      <c r="F2109" s="12"/>
      <c r="G2109" s="12"/>
      <c r="H2109" s="12"/>
      <c r="I2109" s="12"/>
      <c r="J2109" s="12"/>
      <c r="K2109" s="12"/>
      <c r="L2109" s="12"/>
      <c r="M2109" s="12"/>
      <c r="N2109" s="12"/>
      <c r="O2109" s="12"/>
      <c r="P2109" s="12"/>
      <c r="Q2109" s="12"/>
      <c r="R2109" s="12"/>
      <c r="S2109" s="12"/>
      <c r="T2109" s="12"/>
      <c r="U2109" s="12"/>
      <c r="V2109" s="12"/>
      <c r="W2109" s="12"/>
      <c r="X2109" s="12"/>
      <c r="Y2109" s="12"/>
      <c r="Z2109" s="12"/>
      <c r="AA2109" s="12"/>
      <c r="AB2109" s="12"/>
      <c r="AC2109" s="12"/>
      <c r="AD2109" s="12"/>
      <c r="AE2109" s="12">
        <v>0.58566654474112989</v>
      </c>
      <c r="AF2109" s="12">
        <v>0</v>
      </c>
      <c r="AG2109" s="12">
        <v>-5.4421740431616399E-2</v>
      </c>
      <c r="AH2109" s="12">
        <v>-5.4421740431616399E-2</v>
      </c>
      <c r="AI2109" s="12">
        <v>0</v>
      </c>
      <c r="AJ2109" s="12">
        <v>0.3599117148272537</v>
      </c>
      <c r="AK2109" s="12"/>
      <c r="AL2109" s="12"/>
      <c r="AM2109" s="12"/>
      <c r="AN2109" s="12">
        <f t="shared" si="306"/>
        <v>0.58566654474112989</v>
      </c>
      <c r="AO2109" s="12">
        <f t="shared" si="307"/>
        <v>0</v>
      </c>
      <c r="AP2109" s="12">
        <f t="shared" si="308"/>
        <v>-5.4421740431616399E-2</v>
      </c>
      <c r="AQ2109" s="12">
        <f t="shared" si="309"/>
        <v>-5.4421740431616399E-2</v>
      </c>
      <c r="AR2109" s="12">
        <f t="shared" si="310"/>
        <v>0</v>
      </c>
      <c r="AS2109" s="12">
        <f t="shared" si="311"/>
        <v>0.3599117148272537</v>
      </c>
      <c r="AT2109" s="12">
        <f t="shared" si="312"/>
        <v>0</v>
      </c>
      <c r="AU2109" s="12">
        <f t="shared" si="313"/>
        <v>0</v>
      </c>
      <c r="AV2109" s="12"/>
      <c r="AW2109" s="12"/>
      <c r="AX2109" s="12">
        <f>INDEX('Margin error adjustment'!N$7:N$6003,UsefulSeries!$K2100)</f>
        <v>-1.7736509112898161E-3</v>
      </c>
      <c r="AY2109" s="12"/>
      <c r="AZ2109" s="12"/>
      <c r="BA2109" s="12"/>
      <c r="BB2109" s="12">
        <f t="shared" si="305"/>
        <v>-1.7736509112898161E-3</v>
      </c>
      <c r="BC2109" s="12"/>
      <c r="BD2109" s="38">
        <f ca="1"/>
        <v>0.138045168860504</v>
      </c>
    </row>
    <row r="2110" spans="1:56" x14ac:dyDescent="0.35">
      <c r="A2110" s="12"/>
      <c r="B2110" s="12"/>
      <c r="C2110" s="12"/>
      <c r="D2110" s="12"/>
      <c r="E2110" s="12"/>
      <c r="F2110" s="12"/>
      <c r="G2110" s="12"/>
      <c r="H2110" s="12"/>
      <c r="I2110" s="12"/>
      <c r="J2110" s="12"/>
      <c r="K2110" s="12"/>
      <c r="L2110" s="12"/>
      <c r="M2110" s="12"/>
      <c r="N2110" s="12"/>
      <c r="O2110" s="12"/>
      <c r="P2110" s="12"/>
      <c r="Q2110" s="12"/>
      <c r="R2110" s="12"/>
      <c r="S2110" s="12"/>
      <c r="T2110" s="12"/>
      <c r="U2110" s="12"/>
      <c r="V2110" s="12"/>
      <c r="W2110" s="12">
        <f ca="1">INDEX(P$6:P$6003,UsefulSeries!$I2108)</f>
        <v>46.21032068913312</v>
      </c>
      <c r="X2110" s="12">
        <f ca="1">INDEX(Q$6:Q$6003,UsefulSeries!$I2108)</f>
        <v>0.59929437195610469</v>
      </c>
      <c r="Y2110" s="12">
        <f ca="1">INDEX(R$6:R$6003,UsefulSeries!$I2108)</f>
        <v>0</v>
      </c>
      <c r="Z2110" s="12">
        <f ca="1">INDEX(S$6:S$6003,UsefulSeries!$I2108)</f>
        <v>0</v>
      </c>
      <c r="AA2110" s="12">
        <f ca="1">INDEX(T$6:T$6003,UsefulSeries!$I2108)</f>
        <v>0</v>
      </c>
      <c r="AB2110" s="12">
        <f ca="1">INDEX(U$6:U$6003,UsefulSeries!$I2108)</f>
        <v>0</v>
      </c>
      <c r="AC2110" s="12">
        <f>INDEX( K$6:K$6003,UsefulSeries!$I2108)</f>
        <v>-0.58445777214583794</v>
      </c>
      <c r="AD2110" s="12">
        <f>INDEX(L$6:L$6003,UsefulSeries!$I2108)</f>
        <v>0.58445777214583794</v>
      </c>
      <c r="AE2110" s="12"/>
      <c r="AF2110" s="12"/>
      <c r="AG2110" s="12"/>
      <c r="AH2110" s="12"/>
      <c r="AI2110" s="12"/>
      <c r="AJ2110" s="12"/>
      <c r="AK2110" s="12"/>
      <c r="AL2110" s="12"/>
      <c r="AM2110" s="12"/>
      <c r="AN2110" s="12">
        <f t="shared" ca="1" si="306"/>
        <v>46.21032068913312</v>
      </c>
      <c r="AO2110" s="12">
        <f t="shared" ca="1" si="307"/>
        <v>0.59929437195610469</v>
      </c>
      <c r="AP2110" s="12">
        <f t="shared" ca="1" si="308"/>
        <v>0</v>
      </c>
      <c r="AQ2110" s="12">
        <f t="shared" ca="1" si="309"/>
        <v>0</v>
      </c>
      <c r="AR2110" s="12">
        <f t="shared" ca="1" si="310"/>
        <v>0</v>
      </c>
      <c r="AS2110" s="12">
        <f t="shared" ca="1" si="311"/>
        <v>0</v>
      </c>
      <c r="AT2110" s="12">
        <f t="shared" si="312"/>
        <v>-0.58445777214583794</v>
      </c>
      <c r="AU2110" s="12">
        <f t="shared" si="313"/>
        <v>0.58445777214583794</v>
      </c>
      <c r="AV2110" s="12"/>
      <c r="AW2110" s="12">
        <f ca="1">INDEX(I$6:I$6003,UsefulSeries!$I2108)</f>
        <v>1.2813957925032097E-2</v>
      </c>
      <c r="AX2110" s="12"/>
      <c r="AY2110" s="12"/>
      <c r="AZ2110" s="12">
        <f t="array" aca="1" ref="AZ2110:AZ2115" ca="1">MMULT(W2110:AB2115,AW2110:AW2115)</f>
        <v>0.59929437195610469</v>
      </c>
      <c r="BA2110" s="12"/>
      <c r="BB2110" s="12">
        <f t="shared" ca="1" si="305"/>
        <v>0.59929437195610469</v>
      </c>
      <c r="BC2110" s="12"/>
      <c r="BD2110" s="38">
        <f t="array" aca="1" ref="BD2110:BD2117" ca="1">MMULT(MINVERSE(AN2110:AU2117),BB2110:BB2117)</f>
        <v>1.224165171306967E-2</v>
      </c>
    </row>
    <row r="2111" spans="1:56" x14ac:dyDescent="0.35">
      <c r="A2111" s="12"/>
      <c r="B2111" s="12"/>
      <c r="C2111" s="12"/>
      <c r="D2111" s="12"/>
      <c r="E2111" s="12"/>
      <c r="F2111" s="12"/>
      <c r="G2111" s="12"/>
      <c r="H2111" s="12"/>
      <c r="I2111" s="12"/>
      <c r="J2111" s="12"/>
      <c r="K2111" s="12"/>
      <c r="L2111" s="12"/>
      <c r="M2111" s="12"/>
      <c r="N2111" s="12"/>
      <c r="O2111" s="12"/>
      <c r="P2111" s="12"/>
      <c r="Q2111" s="12"/>
      <c r="R2111" s="12"/>
      <c r="S2111" s="12"/>
      <c r="T2111" s="12"/>
      <c r="U2111" s="12"/>
      <c r="V2111" s="12"/>
      <c r="W2111" s="12">
        <f ca="1">INDEX(P$7:P$6003,UsefulSeries!$I2108)</f>
        <v>0.5992943719561048</v>
      </c>
      <c r="X2111" s="12">
        <f ca="1">INDEX(Q$7:Q$6003,UsefulSeries!$I2108)</f>
        <v>49.537283728392055</v>
      </c>
      <c r="Y2111" s="12">
        <f ca="1">INDEX(R$7:R$6003,UsefulSeries!$I2108)</f>
        <v>0</v>
      </c>
      <c r="Z2111" s="12">
        <f ca="1">INDEX(S$7:S$6003,UsefulSeries!$I2108)</f>
        <v>0</v>
      </c>
      <c r="AA2111" s="12">
        <f ca="1">INDEX(T$7:T$6003,UsefulSeries!$I2108)</f>
        <v>0</v>
      </c>
      <c r="AB2111" s="12">
        <f ca="1">INDEX(U$7:U$6003,UsefulSeries!$I2108)</f>
        <v>0</v>
      </c>
      <c r="AC2111" s="12">
        <f>INDEX( K$7:K$6003,UsefulSeries!$I2108,1)</f>
        <v>-0.58445777214583794</v>
      </c>
      <c r="AD2111" s="12">
        <f>INDEX(L$7:L$6003,UsefulSeries!$I2108,1)</f>
        <v>0</v>
      </c>
      <c r="AE2111" s="12"/>
      <c r="AF2111" s="12"/>
      <c r="AG2111" s="12"/>
      <c r="AH2111" s="12"/>
      <c r="AI2111" s="12"/>
      <c r="AJ2111" s="12"/>
      <c r="AK2111" s="12"/>
      <c r="AL2111" s="12"/>
      <c r="AM2111" s="12"/>
      <c r="AN2111" s="12">
        <f t="shared" ca="1" si="306"/>
        <v>0.5992943719561048</v>
      </c>
      <c r="AO2111" s="12">
        <f t="shared" ca="1" si="307"/>
        <v>49.537283728392055</v>
      </c>
      <c r="AP2111" s="12">
        <f t="shared" ca="1" si="308"/>
        <v>0</v>
      </c>
      <c r="AQ2111" s="12">
        <f t="shared" ca="1" si="309"/>
        <v>0</v>
      </c>
      <c r="AR2111" s="12">
        <f t="shared" ca="1" si="310"/>
        <v>0</v>
      </c>
      <c r="AS2111" s="12">
        <f t="shared" ca="1" si="311"/>
        <v>0</v>
      </c>
      <c r="AT2111" s="12">
        <f t="shared" si="312"/>
        <v>-0.58445777214583794</v>
      </c>
      <c r="AU2111" s="12">
        <f t="shared" si="313"/>
        <v>0</v>
      </c>
      <c r="AV2111" s="12"/>
      <c r="AW2111" s="12">
        <f ca="1">INDEX(I$7:I$6003,UsefulSeries!$I2108)</f>
        <v>1.194282355756356E-2</v>
      </c>
      <c r="AX2111" s="12"/>
      <c r="AY2111" s="12"/>
      <c r="AZ2111" s="12">
        <f ca="1"/>
        <v>0.59929437195610469</v>
      </c>
      <c r="BA2111" s="12"/>
      <c r="BB2111" s="12">
        <f t="shared" ca="1" si="305"/>
        <v>0.59929437195610469</v>
      </c>
      <c r="BC2111" s="12"/>
      <c r="BD2111" s="38">
        <f ca="1"/>
        <v>1.1759270299944563E-2</v>
      </c>
    </row>
    <row r="2112" spans="1:56" x14ac:dyDescent="0.35">
      <c r="A2112" s="12"/>
      <c r="B2112" s="12"/>
      <c r="C2112" s="12"/>
      <c r="D2112" s="12"/>
      <c r="E2112" s="12"/>
      <c r="F2112" s="12"/>
      <c r="G2112" s="12"/>
      <c r="H2112" s="12"/>
      <c r="I2112" s="12"/>
      <c r="J2112" s="12"/>
      <c r="K2112" s="12"/>
      <c r="L2112" s="12"/>
      <c r="M2112" s="12"/>
      <c r="N2112" s="12"/>
      <c r="O2112" s="12"/>
      <c r="P2112" s="12"/>
      <c r="Q2112" s="12"/>
      <c r="R2112" s="12"/>
      <c r="S2112" s="12"/>
      <c r="T2112" s="12"/>
      <c r="U2112" s="12"/>
      <c r="V2112" s="12"/>
      <c r="W2112" s="12">
        <f ca="1">INDEX(P$8:P$6003,UsefulSeries!$I2108)</f>
        <v>0</v>
      </c>
      <c r="X2112" s="12">
        <f ca="1">INDEX(Q$8:Q$6003,UsefulSeries!$I2108)</f>
        <v>0</v>
      </c>
      <c r="Y2112" s="12">
        <f ca="1">INDEX(R$8:R$6003,UsefulSeries!$I2108)</f>
        <v>0.41179755442972948</v>
      </c>
      <c r="Z2112" s="12">
        <f ca="1">INDEX(S$8:S$6003,UsefulSeries!$I2108)</f>
        <v>7.3830622707327653E-2</v>
      </c>
      <c r="AA2112" s="12">
        <f ca="1">INDEX(T$8:T$6003,UsefulSeries!$I2108)</f>
        <v>0</v>
      </c>
      <c r="AB2112" s="12">
        <f ca="1">INDEX(U$8:U$6003,UsefulSeries!$I2108)</f>
        <v>0</v>
      </c>
      <c r="AC2112" s="12">
        <f>INDEX( K$8:K$6003,UsefulSeries!$I2108)</f>
        <v>5.2648089520326583E-2</v>
      </c>
      <c r="AD2112" s="12">
        <f>INDEX(L$8:L$6003,UsefulSeries!$I2108)</f>
        <v>-5.2648089520326583E-2</v>
      </c>
      <c r="AE2112" s="12"/>
      <c r="AF2112" s="12"/>
      <c r="AG2112" s="12"/>
      <c r="AH2112" s="12"/>
      <c r="AI2112" s="12"/>
      <c r="AJ2112" s="12"/>
      <c r="AK2112" s="12"/>
      <c r="AL2112" s="12"/>
      <c r="AM2112" s="12"/>
      <c r="AN2112" s="12">
        <f t="shared" ca="1" si="306"/>
        <v>0</v>
      </c>
      <c r="AO2112" s="12">
        <f t="shared" ca="1" si="307"/>
        <v>0</v>
      </c>
      <c r="AP2112" s="12">
        <f t="shared" ca="1" si="308"/>
        <v>0.41179755442972948</v>
      </c>
      <c r="AQ2112" s="12">
        <f t="shared" ca="1" si="309"/>
        <v>7.3830622707327653E-2</v>
      </c>
      <c r="AR2112" s="12">
        <f t="shared" ca="1" si="310"/>
        <v>0</v>
      </c>
      <c r="AS2112" s="12">
        <f t="shared" ca="1" si="311"/>
        <v>0</v>
      </c>
      <c r="AT2112" s="12">
        <f t="shared" si="312"/>
        <v>5.2648089520326583E-2</v>
      </c>
      <c r="AU2112" s="12">
        <f t="shared" si="313"/>
        <v>-5.2648089520326583E-2</v>
      </c>
      <c r="AV2112" s="12"/>
      <c r="AW2112" s="12">
        <f ca="1">INDEX(I$8:I$6003,UsefulSeries!$I2108)</f>
        <v>0.15577881910520908</v>
      </c>
      <c r="AX2112" s="12"/>
      <c r="AY2112" s="12"/>
      <c r="AZ2112" s="12">
        <f ca="1"/>
        <v>7.3830622707327667E-2</v>
      </c>
      <c r="BA2112" s="12"/>
      <c r="BB2112" s="12">
        <f t="shared" ca="1" si="305"/>
        <v>7.3830622707327667E-2</v>
      </c>
      <c r="BC2112" s="12"/>
      <c r="BD2112" s="38">
        <f ca="1"/>
        <v>0.16115604421811786</v>
      </c>
    </row>
    <row r="2113" spans="1:56" x14ac:dyDescent="0.35">
      <c r="A2113" s="12"/>
      <c r="B2113" s="12"/>
      <c r="C2113" s="12"/>
      <c r="D2113" s="12"/>
      <c r="E2113" s="12"/>
      <c r="F2113" s="12"/>
      <c r="G2113" s="12"/>
      <c r="H2113" s="12"/>
      <c r="I2113" s="12"/>
      <c r="J2113" s="12"/>
      <c r="K2113" s="12"/>
      <c r="L2113" s="12"/>
      <c r="M2113" s="12"/>
      <c r="N2113" s="12"/>
      <c r="O2113" s="12"/>
      <c r="P2113" s="12"/>
      <c r="Q2113" s="12"/>
      <c r="R2113" s="12"/>
      <c r="S2113" s="12"/>
      <c r="T2113" s="12"/>
      <c r="U2113" s="12"/>
      <c r="V2113" s="12"/>
      <c r="W2113" s="12">
        <f ca="1">INDEX(P$9:P$6003,UsefulSeries!$I2108)</f>
        <v>0</v>
      </c>
      <c r="X2113" s="12">
        <f ca="1">INDEX(Q$9:Q$6003,UsefulSeries!$I2108)</f>
        <v>0</v>
      </c>
      <c r="Y2113" s="12">
        <f ca="1">INDEX(R$9:R$6003,UsefulSeries!$I2108)</f>
        <v>7.3830622707327653E-2</v>
      </c>
      <c r="Z2113" s="12">
        <f ca="1">INDEX(S$9:S$6003,UsefulSeries!$I2108)</f>
        <v>0.47533113065064653</v>
      </c>
      <c r="AA2113" s="12">
        <f ca="1">INDEX(T$9:T$6003,UsefulSeries!$I2108)</f>
        <v>0</v>
      </c>
      <c r="AB2113" s="12">
        <f ca="1">INDEX(U$9:U$6003,UsefulSeries!$I2108)</f>
        <v>0</v>
      </c>
      <c r="AC2113" s="12">
        <f>INDEX( K$9:K$6003,UsefulSeries!$I2108)</f>
        <v>0</v>
      </c>
      <c r="AD2113" s="12">
        <f>INDEX(L$9:L$6003,UsefulSeries!$I2108)</f>
        <v>-5.2648089520326583E-2</v>
      </c>
      <c r="AE2113" s="12"/>
      <c r="AF2113" s="12"/>
      <c r="AG2113" s="12"/>
      <c r="AH2113" s="12"/>
      <c r="AI2113" s="12"/>
      <c r="AJ2113" s="12"/>
      <c r="AK2113" s="12"/>
      <c r="AL2113" s="12"/>
      <c r="AM2113" s="12"/>
      <c r="AN2113" s="12">
        <f t="shared" ca="1" si="306"/>
        <v>0</v>
      </c>
      <c r="AO2113" s="12">
        <f t="shared" ca="1" si="307"/>
        <v>0</v>
      </c>
      <c r="AP2113" s="12">
        <f t="shared" ca="1" si="308"/>
        <v>7.3830622707327653E-2</v>
      </c>
      <c r="AQ2113" s="12">
        <f t="shared" ca="1" si="309"/>
        <v>0.47533113065064653</v>
      </c>
      <c r="AR2113" s="12">
        <f t="shared" ca="1" si="310"/>
        <v>0</v>
      </c>
      <c r="AS2113" s="12">
        <f t="shared" ca="1" si="311"/>
        <v>0</v>
      </c>
      <c r="AT2113" s="12">
        <f t="shared" si="312"/>
        <v>0</v>
      </c>
      <c r="AU2113" s="12">
        <f t="shared" si="313"/>
        <v>-5.2648089520326583E-2</v>
      </c>
      <c r="AV2113" s="12"/>
      <c r="AW2113" s="12">
        <f ca="1">INDEX(I$9:I$6003,UsefulSeries!$I2108)</f>
        <v>0.13112832606368477</v>
      </c>
      <c r="AX2113" s="12"/>
      <c r="AY2113" s="12"/>
      <c r="AZ2113" s="12">
        <f ca="1"/>
        <v>7.3830622707327653E-2</v>
      </c>
      <c r="BA2113" s="12"/>
      <c r="BB2113" s="12">
        <f t="shared" ca="1" si="305"/>
        <v>7.3830622707327653E-2</v>
      </c>
      <c r="BC2113" s="12"/>
      <c r="BD2113" s="38">
        <f ca="1"/>
        <v>0.13353767143308234</v>
      </c>
    </row>
    <row r="2114" spans="1:56" x14ac:dyDescent="0.35">
      <c r="A2114" s="12"/>
      <c r="B2114" s="12"/>
      <c r="C2114" s="12"/>
      <c r="D2114" s="12"/>
      <c r="E2114" s="12"/>
      <c r="F2114" s="12"/>
      <c r="G2114" s="12"/>
      <c r="H2114" s="12"/>
      <c r="I2114" s="12"/>
      <c r="J2114" s="12"/>
      <c r="K2114" s="12"/>
      <c r="L2114" s="12"/>
      <c r="M2114" s="12"/>
      <c r="N2114" s="12"/>
      <c r="O2114" s="12"/>
      <c r="P2114" s="12"/>
      <c r="Q2114" s="12"/>
      <c r="R2114" s="12"/>
      <c r="S2114" s="12"/>
      <c r="T2114" s="12"/>
      <c r="U2114" s="12"/>
      <c r="V2114" s="12"/>
      <c r="W2114" s="12">
        <f ca="1">INDEX(P$10:P$6003,UsefulSeries!$I2108)</f>
        <v>0</v>
      </c>
      <c r="X2114" s="12">
        <f ca="1">INDEX(Q$10:Q$6003,UsefulSeries!$I2108)</f>
        <v>0</v>
      </c>
      <c r="Y2114" s="12">
        <f ca="1">INDEX(R$10:R$6003,UsefulSeries!$I2108)</f>
        <v>0</v>
      </c>
      <c r="Z2114" s="12">
        <f ca="1">INDEX(S$10:S$6003,UsefulSeries!$I2108)</f>
        <v>0</v>
      </c>
      <c r="AA2114" s="12">
        <f ca="1">INDEX(T$10:T$6003,UsefulSeries!$I2108)</f>
        <v>21.622480684184513</v>
      </c>
      <c r="AB2114" s="12">
        <f ca="1">INDEX(U$10:U$6003,UsefulSeries!$I2108)</f>
        <v>0.37858252829877259</v>
      </c>
      <c r="AC2114" s="12">
        <f>INDEX( K$10:K$6003,UsefulSeries!$I2108)</f>
        <v>0.36289413833383555</v>
      </c>
      <c r="AD2114" s="12">
        <f>INDEX(L$10:L$6003,UsefulSeries!$I2108)</f>
        <v>0</v>
      </c>
      <c r="AE2114" s="12"/>
      <c r="AF2114" s="12"/>
      <c r="AG2114" s="12"/>
      <c r="AH2114" s="12"/>
      <c r="AI2114" s="12"/>
      <c r="AJ2114" s="12"/>
      <c r="AK2114" s="12"/>
      <c r="AL2114" s="12"/>
      <c r="AM2114" s="12"/>
      <c r="AN2114" s="12">
        <f t="shared" ca="1" si="306"/>
        <v>0</v>
      </c>
      <c r="AO2114" s="12">
        <f t="shared" ca="1" si="307"/>
        <v>0</v>
      </c>
      <c r="AP2114" s="12">
        <f t="shared" ca="1" si="308"/>
        <v>0</v>
      </c>
      <c r="AQ2114" s="12">
        <f t="shared" ca="1" si="309"/>
        <v>0</v>
      </c>
      <c r="AR2114" s="12">
        <f t="shared" ca="1" si="310"/>
        <v>21.622480684184513</v>
      </c>
      <c r="AS2114" s="12">
        <f t="shared" ca="1" si="311"/>
        <v>0.37858252829877259</v>
      </c>
      <c r="AT2114" s="12">
        <f t="shared" si="312"/>
        <v>0.36289413833383555</v>
      </c>
      <c r="AU2114" s="12">
        <f t="shared" si="313"/>
        <v>0</v>
      </c>
      <c r="AV2114" s="12"/>
      <c r="AW2114" s="12">
        <f ca="1">INDEX(I$10:I$6003,UsefulSeries!$I2108)</f>
        <v>1.7082276316283965E-2</v>
      </c>
      <c r="AX2114" s="12"/>
      <c r="AY2114" s="12"/>
      <c r="AZ2114" s="12">
        <f ca="1"/>
        <v>0.37858252829877259</v>
      </c>
      <c r="BA2114" s="12"/>
      <c r="BB2114" s="12">
        <f t="shared" ca="1" si="305"/>
        <v>0.37858252829877259</v>
      </c>
      <c r="BC2114" s="12"/>
      <c r="BD2114" s="38">
        <f ca="1"/>
        <v>1.7365536573339516E-2</v>
      </c>
    </row>
    <row r="2115" spans="1:56" x14ac:dyDescent="0.35">
      <c r="A2115" s="12"/>
      <c r="B2115" s="12"/>
      <c r="C2115" s="12"/>
      <c r="D2115" s="12"/>
      <c r="E2115" s="12"/>
      <c r="F2115" s="12"/>
      <c r="G2115" s="12"/>
      <c r="H2115" s="12"/>
      <c r="I2115" s="12"/>
      <c r="J2115" s="12"/>
      <c r="K2115" s="12"/>
      <c r="L2115" s="12"/>
      <c r="M2115" s="12"/>
      <c r="N2115" s="12"/>
      <c r="O2115" s="12"/>
      <c r="P2115" s="12"/>
      <c r="Q2115" s="12"/>
      <c r="R2115" s="12"/>
      <c r="S2115" s="12"/>
      <c r="T2115" s="12"/>
      <c r="U2115" s="12"/>
      <c r="V2115" s="12"/>
      <c r="W2115" s="12">
        <f ca="1">INDEX(P$11:P$6003,UsefulSeries!$I2108)</f>
        <v>0</v>
      </c>
      <c r="X2115" s="12">
        <f ca="1">INDEX(Q$11:Q$6003,UsefulSeries!$I2108)</f>
        <v>0</v>
      </c>
      <c r="Y2115" s="12">
        <f ca="1">INDEX(R$11:R$6003,UsefulSeries!$I2108)</f>
        <v>0</v>
      </c>
      <c r="Z2115" s="12">
        <f ca="1">INDEX(S$11:S$6003,UsefulSeries!$I2108)</f>
        <v>0</v>
      </c>
      <c r="AA2115" s="12">
        <f ca="1">INDEX(T$11:T$6003,UsefulSeries!$I2108)</f>
        <v>0.37858252829877254</v>
      </c>
      <c r="AB2115" s="12">
        <f ca="1">INDEX(U$11:U$6003,UsefulSeries!$I2108)</f>
        <v>15.277219942582743</v>
      </c>
      <c r="AC2115" s="12">
        <f>INDEX( K$11:K$6003,UsefulSeries!$I2108)</f>
        <v>0</v>
      </c>
      <c r="AD2115" s="12">
        <f>INDEX(L$11:L$6003,UsefulSeries!$I2108)</f>
        <v>0.36289413833383555</v>
      </c>
      <c r="AE2115" s="12"/>
      <c r="AF2115" s="12"/>
      <c r="AG2115" s="12"/>
      <c r="AH2115" s="12"/>
      <c r="AI2115" s="12"/>
      <c r="AJ2115" s="12"/>
      <c r="AK2115" s="12"/>
      <c r="AL2115" s="12"/>
      <c r="AM2115" s="12"/>
      <c r="AN2115" s="12">
        <f t="shared" ca="1" si="306"/>
        <v>0</v>
      </c>
      <c r="AO2115" s="12">
        <f t="shared" ca="1" si="307"/>
        <v>0</v>
      </c>
      <c r="AP2115" s="12">
        <f t="shared" ca="1" si="308"/>
        <v>0</v>
      </c>
      <c r="AQ2115" s="12">
        <f t="shared" ca="1" si="309"/>
        <v>0</v>
      </c>
      <c r="AR2115" s="12">
        <f t="shared" ca="1" si="310"/>
        <v>0.37858252829877254</v>
      </c>
      <c r="AS2115" s="12">
        <f t="shared" ca="1" si="311"/>
        <v>15.277219942582743</v>
      </c>
      <c r="AT2115" s="12">
        <f t="shared" si="312"/>
        <v>0</v>
      </c>
      <c r="AU2115" s="12">
        <f t="shared" si="313"/>
        <v>0.36289413833383555</v>
      </c>
      <c r="AV2115" s="12"/>
      <c r="AW2115" s="12">
        <f ca="1">INDEX(I$11:I$6003,UsefulSeries!$I2108)</f>
        <v>2.4357538762968561E-2</v>
      </c>
      <c r="AX2115" s="12"/>
      <c r="AY2115" s="12"/>
      <c r="AZ2115" s="12">
        <f ca="1"/>
        <v>0.37858252829877254</v>
      </c>
      <c r="BA2115" s="12"/>
      <c r="BB2115" s="12">
        <f t="shared" ca="1" si="305"/>
        <v>0.37858252829877254</v>
      </c>
      <c r="BC2115" s="12"/>
      <c r="BD2115" s="38">
        <f ca="1"/>
        <v>2.3654686084020399E-2</v>
      </c>
    </row>
    <row r="2116" spans="1:56" x14ac:dyDescent="0.35">
      <c r="A2116" s="12"/>
      <c r="B2116" s="12"/>
      <c r="C2116" s="12"/>
      <c r="D2116" s="12"/>
      <c r="E2116" s="12"/>
      <c r="F2116" s="12"/>
      <c r="G2116" s="12"/>
      <c r="H2116" s="12"/>
      <c r="I2116" s="12"/>
      <c r="J2116" s="12"/>
      <c r="K2116" s="12"/>
      <c r="L2116" s="12"/>
      <c r="M2116" s="12"/>
      <c r="N2116" s="12"/>
      <c r="O2116" s="12"/>
      <c r="P2116" s="12"/>
      <c r="Q2116" s="12"/>
      <c r="R2116" s="12"/>
      <c r="S2116" s="12"/>
      <c r="T2116" s="12"/>
      <c r="U2116" s="12"/>
      <c r="V2116" s="12"/>
      <c r="W2116" s="12"/>
      <c r="X2116" s="12"/>
      <c r="Y2116" s="12"/>
      <c r="Z2116" s="12"/>
      <c r="AA2116" s="12"/>
      <c r="AB2116" s="12"/>
      <c r="AC2116" s="12"/>
      <c r="AD2116" s="12"/>
      <c r="AE2116" s="12">
        <f t="array" ref="AE2116:AJ2117">TRANSPOSE(AC2110:AD2115)</f>
        <v>-0.58445777214583794</v>
      </c>
      <c r="AF2116" s="12">
        <v>-0.58445777214583794</v>
      </c>
      <c r="AG2116" s="12">
        <v>5.2648089520326583E-2</v>
      </c>
      <c r="AH2116" s="12">
        <v>0</v>
      </c>
      <c r="AI2116" s="12">
        <v>0.36289413833383555</v>
      </c>
      <c r="AJ2116" s="12">
        <v>0</v>
      </c>
      <c r="AK2116" s="12"/>
      <c r="AL2116" s="12"/>
      <c r="AM2116" s="12"/>
      <c r="AN2116" s="12">
        <f t="shared" si="306"/>
        <v>-0.58445777214583794</v>
      </c>
      <c r="AO2116" s="12">
        <f t="shared" si="307"/>
        <v>-0.58445777214583794</v>
      </c>
      <c r="AP2116" s="12">
        <f t="shared" si="308"/>
        <v>5.2648089520326583E-2</v>
      </c>
      <c r="AQ2116" s="12">
        <f t="shared" si="309"/>
        <v>0</v>
      </c>
      <c r="AR2116" s="12">
        <f t="shared" si="310"/>
        <v>0.36289413833383555</v>
      </c>
      <c r="AS2116" s="12">
        <f t="shared" si="311"/>
        <v>0</v>
      </c>
      <c r="AT2116" s="12">
        <f t="shared" si="312"/>
        <v>0</v>
      </c>
      <c r="AU2116" s="12">
        <f t="shared" si="313"/>
        <v>0</v>
      </c>
      <c r="AV2116" s="12"/>
      <c r="AW2116" s="12"/>
      <c r="AX2116" s="12">
        <f>INDEX($N$6:$N$6003,UsefulSeries!$K2108)</f>
        <v>7.5888386505162941E-4</v>
      </c>
      <c r="AY2116" s="12"/>
      <c r="AZ2116" s="12"/>
      <c r="BA2116" s="12"/>
      <c r="BB2116" s="12">
        <f t="shared" si="305"/>
        <v>7.5888386505162941E-4</v>
      </c>
      <c r="BC2116" s="12"/>
      <c r="BD2116" s="38">
        <f ca="1"/>
        <v>-1.6144382269336892E-2</v>
      </c>
    </row>
    <row r="2117" spans="1:56" x14ac:dyDescent="0.35">
      <c r="A2117" s="12"/>
      <c r="B2117" s="12"/>
      <c r="C2117" s="12"/>
      <c r="D2117" s="12"/>
      <c r="E2117" s="12"/>
      <c r="F2117" s="12"/>
      <c r="G2117" s="12"/>
      <c r="H2117" s="12"/>
      <c r="I2117" s="12"/>
      <c r="J2117" s="12"/>
      <c r="K2117" s="12"/>
      <c r="L2117" s="12"/>
      <c r="M2117" s="12"/>
      <c r="N2117" s="12"/>
      <c r="O2117" s="12"/>
      <c r="P2117" s="12"/>
      <c r="Q2117" s="12"/>
      <c r="R2117" s="12"/>
      <c r="S2117" s="12"/>
      <c r="T2117" s="12"/>
      <c r="U2117" s="12"/>
      <c r="V2117" s="12"/>
      <c r="W2117" s="12"/>
      <c r="X2117" s="12"/>
      <c r="Y2117" s="12"/>
      <c r="Z2117" s="12"/>
      <c r="AA2117" s="12"/>
      <c r="AB2117" s="12"/>
      <c r="AC2117" s="12"/>
      <c r="AD2117" s="12"/>
      <c r="AE2117" s="12">
        <v>0.58445777214583794</v>
      </c>
      <c r="AF2117" s="12">
        <v>0</v>
      </c>
      <c r="AG2117" s="12">
        <v>-5.2648089520326583E-2</v>
      </c>
      <c r="AH2117" s="12">
        <v>-5.2648089520326583E-2</v>
      </c>
      <c r="AI2117" s="12">
        <v>0</v>
      </c>
      <c r="AJ2117" s="12">
        <v>0.36289413833383555</v>
      </c>
      <c r="AK2117" s="12"/>
      <c r="AL2117" s="12"/>
      <c r="AM2117" s="12"/>
      <c r="AN2117" s="12">
        <f t="shared" si="306"/>
        <v>0.58445777214583794</v>
      </c>
      <c r="AO2117" s="12">
        <f t="shared" si="307"/>
        <v>0</v>
      </c>
      <c r="AP2117" s="12">
        <f t="shared" si="308"/>
        <v>-5.2648089520326583E-2</v>
      </c>
      <c r="AQ2117" s="12">
        <f t="shared" si="309"/>
        <v>-5.2648089520326583E-2</v>
      </c>
      <c r="AR2117" s="12">
        <f t="shared" si="310"/>
        <v>0</v>
      </c>
      <c r="AS2117" s="12">
        <f t="shared" si="311"/>
        <v>0.36289413833383555</v>
      </c>
      <c r="AT2117" s="12">
        <f t="shared" si="312"/>
        <v>0</v>
      </c>
      <c r="AU2117" s="12">
        <f t="shared" si="313"/>
        <v>0</v>
      </c>
      <c r="AV2117" s="12"/>
      <c r="AW2117" s="12"/>
      <c r="AX2117" s="12">
        <f>INDEX('Margin error adjustment'!N$7:N$6003,UsefulSeries!$K2108)</f>
        <v>2.238142889418801E-4</v>
      </c>
      <c r="AY2117" s="12"/>
      <c r="AZ2117" s="12"/>
      <c r="BA2117" s="12"/>
      <c r="BB2117" s="12">
        <f t="shared" si="305"/>
        <v>2.238142889418801E-4</v>
      </c>
      <c r="BC2117" s="12"/>
      <c r="BD2117" s="38">
        <f ca="1"/>
        <v>2.92933846439337E-2</v>
      </c>
    </row>
    <row r="2118" spans="1:56" x14ac:dyDescent="0.35">
      <c r="A2118" s="12"/>
      <c r="B2118" s="12"/>
      <c r="C2118" s="12"/>
      <c r="D2118" s="12"/>
      <c r="E2118" s="12"/>
      <c r="F2118" s="12"/>
      <c r="G2118" s="12"/>
      <c r="H2118" s="12"/>
      <c r="I2118" s="12"/>
      <c r="J2118" s="12"/>
      <c r="K2118" s="12"/>
      <c r="L2118" s="12"/>
      <c r="M2118" s="12"/>
      <c r="N2118" s="12"/>
      <c r="O2118" s="12"/>
      <c r="P2118" s="12"/>
      <c r="Q2118" s="12"/>
      <c r="R2118" s="12"/>
      <c r="S2118" s="12"/>
      <c r="T2118" s="12"/>
      <c r="U2118" s="12"/>
      <c r="V2118" s="12"/>
      <c r="W2118" s="12">
        <f ca="1">INDEX(P$6:P$6003,UsefulSeries!$I2116)</f>
        <v>46.727833832831628</v>
      </c>
      <c r="X2118" s="12">
        <f ca="1">INDEX(Q$6:Q$6003,UsefulSeries!$I2116)</f>
        <v>0.60020308358507091</v>
      </c>
      <c r="Y2118" s="12">
        <f ca="1">INDEX(R$6:R$6003,UsefulSeries!$I2116)</f>
        <v>0</v>
      </c>
      <c r="Z2118" s="12">
        <f ca="1">INDEX(S$6:S$6003,UsefulSeries!$I2116)</f>
        <v>0</v>
      </c>
      <c r="AA2118" s="12">
        <f ca="1">INDEX(T$6:T$6003,UsefulSeries!$I2116)</f>
        <v>0</v>
      </c>
      <c r="AB2118" s="12">
        <f ca="1">INDEX(U$6:U$6003,UsefulSeries!$I2116)</f>
        <v>0</v>
      </c>
      <c r="AC2118" s="12">
        <f>INDEX( K$6:K$6003,UsefulSeries!$I2116)</f>
        <v>-0.58521665601088957</v>
      </c>
      <c r="AD2118" s="12">
        <f>INDEX(L$6:L$6003,UsefulSeries!$I2116)</f>
        <v>0.58521665601088957</v>
      </c>
      <c r="AE2118" s="12"/>
      <c r="AF2118" s="12"/>
      <c r="AG2118" s="12"/>
      <c r="AH2118" s="12"/>
      <c r="AI2118" s="12"/>
      <c r="AJ2118" s="12"/>
      <c r="AK2118" s="12"/>
      <c r="AL2118" s="12"/>
      <c r="AM2118" s="12"/>
      <c r="AN2118" s="12">
        <f t="shared" ca="1" si="306"/>
        <v>46.727833832831628</v>
      </c>
      <c r="AO2118" s="12">
        <f t="shared" ca="1" si="307"/>
        <v>0.60020308358507091</v>
      </c>
      <c r="AP2118" s="12">
        <f t="shared" ca="1" si="308"/>
        <v>0</v>
      </c>
      <c r="AQ2118" s="12">
        <f t="shared" ca="1" si="309"/>
        <v>0</v>
      </c>
      <c r="AR2118" s="12">
        <f t="shared" ca="1" si="310"/>
        <v>0</v>
      </c>
      <c r="AS2118" s="12">
        <f t="shared" ca="1" si="311"/>
        <v>0</v>
      </c>
      <c r="AT2118" s="12">
        <f t="shared" si="312"/>
        <v>-0.58521665601088957</v>
      </c>
      <c r="AU2118" s="12">
        <f t="shared" si="313"/>
        <v>0.58521665601088957</v>
      </c>
      <c r="AV2118" s="12"/>
      <c r="AW2118" s="12">
        <f ca="1">INDEX(I$6:I$6003,UsefulSeries!$I2116)</f>
        <v>1.2686900378477568E-2</v>
      </c>
      <c r="AX2118" s="12"/>
      <c r="AY2118" s="12"/>
      <c r="AZ2118" s="12">
        <f t="array" aca="1" ref="AZ2118:AZ2123" ca="1">MMULT(W2118:AB2123,AW2118:AW2123)</f>
        <v>0.60020308358507102</v>
      </c>
      <c r="BA2118" s="12"/>
      <c r="BB2118" s="12">
        <f t="shared" ca="1" si="305"/>
        <v>0.60020308358507102</v>
      </c>
      <c r="BC2118" s="12"/>
      <c r="BD2118" s="38">
        <f t="array" aca="1" ref="BD2118:BD2125" ca="1">MMULT(MINVERSE(AN2118:AU2125),BB2118:BB2125)</f>
        <v>1.2102261183737953E-2</v>
      </c>
    </row>
    <row r="2119" spans="1:56" x14ac:dyDescent="0.35">
      <c r="A2119" s="12"/>
      <c r="B2119" s="12"/>
      <c r="C2119" s="12"/>
      <c r="D2119" s="12"/>
      <c r="E2119" s="12"/>
      <c r="F2119" s="12"/>
      <c r="G2119" s="12"/>
      <c r="H2119" s="12"/>
      <c r="I2119" s="12"/>
      <c r="J2119" s="12"/>
      <c r="K2119" s="12"/>
      <c r="L2119" s="12"/>
      <c r="M2119" s="12"/>
      <c r="N2119" s="12"/>
      <c r="O2119" s="12"/>
      <c r="P2119" s="12"/>
      <c r="Q2119" s="12"/>
      <c r="R2119" s="12"/>
      <c r="S2119" s="12"/>
      <c r="T2119" s="12"/>
      <c r="U2119" s="12"/>
      <c r="V2119" s="12"/>
      <c r="W2119" s="12">
        <f ca="1">INDEX(P$7:P$6003,UsefulSeries!$I2116)</f>
        <v>0.60020308358507091</v>
      </c>
      <c r="X2119" s="12">
        <f ca="1">INDEX(Q$7:Q$6003,UsefulSeries!$I2116)</f>
        <v>48.248415126420539</v>
      </c>
      <c r="Y2119" s="12">
        <f ca="1">INDEX(R$7:R$6003,UsefulSeries!$I2116)</f>
        <v>0</v>
      </c>
      <c r="Z2119" s="12">
        <f ca="1">INDEX(S$7:S$6003,UsefulSeries!$I2116)</f>
        <v>0</v>
      </c>
      <c r="AA2119" s="12">
        <f ca="1">INDEX(T$7:T$6003,UsefulSeries!$I2116)</f>
        <v>0</v>
      </c>
      <c r="AB2119" s="12">
        <f ca="1">INDEX(U$7:U$6003,UsefulSeries!$I2116)</f>
        <v>0</v>
      </c>
      <c r="AC2119" s="12">
        <f>INDEX( K$7:K$6003,UsefulSeries!$I2116,1)</f>
        <v>-0.58521665601088957</v>
      </c>
      <c r="AD2119" s="12">
        <f>INDEX(L$7:L$6003,UsefulSeries!$I2116,1)</f>
        <v>0</v>
      </c>
      <c r="AE2119" s="12"/>
      <c r="AF2119" s="12"/>
      <c r="AG2119" s="12"/>
      <c r="AH2119" s="12"/>
      <c r="AI2119" s="12"/>
      <c r="AJ2119" s="12"/>
      <c r="AK2119" s="12"/>
      <c r="AL2119" s="12"/>
      <c r="AM2119" s="12"/>
      <c r="AN2119" s="12">
        <f t="shared" ca="1" si="306"/>
        <v>0.60020308358507091</v>
      </c>
      <c r="AO2119" s="12">
        <f t="shared" ca="1" si="307"/>
        <v>48.248415126420539</v>
      </c>
      <c r="AP2119" s="12">
        <f t="shared" ca="1" si="308"/>
        <v>0</v>
      </c>
      <c r="AQ2119" s="12">
        <f t="shared" ca="1" si="309"/>
        <v>0</v>
      </c>
      <c r="AR2119" s="12">
        <f t="shared" ca="1" si="310"/>
        <v>0</v>
      </c>
      <c r="AS2119" s="12">
        <f t="shared" ca="1" si="311"/>
        <v>0</v>
      </c>
      <c r="AT2119" s="12">
        <f t="shared" si="312"/>
        <v>-0.58521665601088957</v>
      </c>
      <c r="AU2119" s="12">
        <f t="shared" si="313"/>
        <v>0</v>
      </c>
      <c r="AV2119" s="12"/>
      <c r="AW2119" s="12">
        <f ca="1">INDEX(I$7:I$6003,UsefulSeries!$I2116)</f>
        <v>1.2282027612804928E-2</v>
      </c>
      <c r="AX2119" s="12"/>
      <c r="AY2119" s="12"/>
      <c r="AZ2119" s="12">
        <f ca="1"/>
        <v>0.6002030835850708</v>
      </c>
      <c r="BA2119" s="12"/>
      <c r="BB2119" s="12">
        <f t="shared" ref="BB2119:BB2182" ca="1" si="314">AZ2119+AX2119</f>
        <v>0.6002030835850708</v>
      </c>
      <c r="BC2119" s="12"/>
      <c r="BD2119" s="38">
        <f ca="1"/>
        <v>1.2486739428316263E-2</v>
      </c>
    </row>
    <row r="2120" spans="1:56" x14ac:dyDescent="0.35">
      <c r="A2120" s="12"/>
      <c r="B2120" s="12"/>
      <c r="C2120" s="12"/>
      <c r="D2120" s="12"/>
      <c r="E2120" s="12"/>
      <c r="F2120" s="12"/>
      <c r="G2120" s="12"/>
      <c r="H2120" s="12"/>
      <c r="I2120" s="12"/>
      <c r="J2120" s="12"/>
      <c r="K2120" s="12"/>
      <c r="L2120" s="12"/>
      <c r="M2120" s="12"/>
      <c r="N2120" s="12"/>
      <c r="O2120" s="12"/>
      <c r="P2120" s="12"/>
      <c r="Q2120" s="12"/>
      <c r="R2120" s="12"/>
      <c r="S2120" s="12"/>
      <c r="T2120" s="12"/>
      <c r="U2120" s="12"/>
      <c r="V2120" s="12"/>
      <c r="W2120" s="12">
        <f ca="1">INDEX(P$8:P$6003,UsefulSeries!$I2116)</f>
        <v>0</v>
      </c>
      <c r="X2120" s="12">
        <f ca="1">INDEX(Q$8:Q$6003,UsefulSeries!$I2116)</f>
        <v>0</v>
      </c>
      <c r="Y2120" s="12">
        <f ca="1">INDEX(R$8:R$6003,UsefulSeries!$I2116)</f>
        <v>0.41701376992089551</v>
      </c>
      <c r="Z2120" s="12">
        <f ca="1">INDEX(S$8:S$6003,UsefulSeries!$I2116)</f>
        <v>7.4173029997132031E-2</v>
      </c>
      <c r="AA2120" s="12">
        <f ca="1">INDEX(T$8:T$6003,UsefulSeries!$I2116)</f>
        <v>0</v>
      </c>
      <c r="AB2120" s="12">
        <f ca="1">INDEX(U$8:U$6003,UsefulSeries!$I2116)</f>
        <v>0</v>
      </c>
      <c r="AC2120" s="12">
        <f>INDEX( K$8:K$6003,UsefulSeries!$I2116)</f>
        <v>5.2871903809268463E-2</v>
      </c>
      <c r="AD2120" s="12">
        <f>INDEX(L$8:L$6003,UsefulSeries!$I2116)</f>
        <v>-5.2871903809268463E-2</v>
      </c>
      <c r="AE2120" s="12"/>
      <c r="AF2120" s="12"/>
      <c r="AG2120" s="12"/>
      <c r="AH2120" s="12"/>
      <c r="AI2120" s="12"/>
      <c r="AJ2120" s="12"/>
      <c r="AK2120" s="12"/>
      <c r="AL2120" s="12"/>
      <c r="AM2120" s="12"/>
      <c r="AN2120" s="12">
        <f t="shared" ca="1" si="306"/>
        <v>0</v>
      </c>
      <c r="AO2120" s="12">
        <f t="shared" ca="1" si="307"/>
        <v>0</v>
      </c>
      <c r="AP2120" s="12">
        <f t="shared" ca="1" si="308"/>
        <v>0.41701376992089551</v>
      </c>
      <c r="AQ2120" s="12">
        <f t="shared" ca="1" si="309"/>
        <v>7.4173029997132031E-2</v>
      </c>
      <c r="AR2120" s="12">
        <f t="shared" ca="1" si="310"/>
        <v>0</v>
      </c>
      <c r="AS2120" s="12">
        <f t="shared" ca="1" si="311"/>
        <v>0</v>
      </c>
      <c r="AT2120" s="12">
        <f t="shared" si="312"/>
        <v>5.2871903809268463E-2</v>
      </c>
      <c r="AU2120" s="12">
        <f t="shared" si="313"/>
        <v>-5.2871903809268463E-2</v>
      </c>
      <c r="AV2120" s="12"/>
      <c r="AW2120" s="12">
        <f ca="1">INDEX(I$8:I$6003,UsefulSeries!$I2116)</f>
        <v>0.15421709748096285</v>
      </c>
      <c r="AX2120" s="12"/>
      <c r="AY2120" s="12"/>
      <c r="AZ2120" s="12">
        <f ca="1"/>
        <v>7.4173029997132017E-2</v>
      </c>
      <c r="BA2120" s="12"/>
      <c r="BB2120" s="12">
        <f t="shared" ca="1" si="314"/>
        <v>7.4173029997132017E-2</v>
      </c>
      <c r="BC2120" s="12"/>
      <c r="BD2120" s="38">
        <f ca="1"/>
        <v>0.15899189767002969</v>
      </c>
    </row>
    <row r="2121" spans="1:56" x14ac:dyDescent="0.35">
      <c r="A2121" s="12"/>
      <c r="B2121" s="12"/>
      <c r="C2121" s="12"/>
      <c r="D2121" s="12"/>
      <c r="E2121" s="12"/>
      <c r="F2121" s="12"/>
      <c r="G2121" s="12"/>
      <c r="H2121" s="12"/>
      <c r="I2121" s="12"/>
      <c r="J2121" s="12"/>
      <c r="K2121" s="12"/>
      <c r="L2121" s="12"/>
      <c r="M2121" s="12"/>
      <c r="N2121" s="12"/>
      <c r="O2121" s="12"/>
      <c r="P2121" s="12"/>
      <c r="Q2121" s="12"/>
      <c r="R2121" s="12"/>
      <c r="S2121" s="12"/>
      <c r="T2121" s="12"/>
      <c r="U2121" s="12"/>
      <c r="V2121" s="12"/>
      <c r="W2121" s="12">
        <f ca="1">INDEX(P$9:P$6003,UsefulSeries!$I2116)</f>
        <v>0</v>
      </c>
      <c r="X2121" s="12">
        <f ca="1">INDEX(Q$9:Q$6003,UsefulSeries!$I2116)</f>
        <v>0</v>
      </c>
      <c r="Y2121" s="12">
        <f ca="1">INDEX(R$9:R$6003,UsefulSeries!$I2116)</f>
        <v>7.4173029997132045E-2</v>
      </c>
      <c r="Z2121" s="12">
        <f ca="1">INDEX(S$9:S$6003,UsefulSeries!$I2116)</f>
        <v>0.47181240137995623</v>
      </c>
      <c r="AA2121" s="12">
        <f ca="1">INDEX(T$9:T$6003,UsefulSeries!$I2116)</f>
        <v>0</v>
      </c>
      <c r="AB2121" s="12">
        <f ca="1">INDEX(U$9:U$6003,UsefulSeries!$I2116)</f>
        <v>0</v>
      </c>
      <c r="AC2121" s="12">
        <f>INDEX( K$9:K$6003,UsefulSeries!$I2116)</f>
        <v>0</v>
      </c>
      <c r="AD2121" s="12">
        <f>INDEX(L$9:L$6003,UsefulSeries!$I2116)</f>
        <v>-5.2871903809268463E-2</v>
      </c>
      <c r="AE2121" s="12"/>
      <c r="AF2121" s="12"/>
      <c r="AG2121" s="12"/>
      <c r="AH2121" s="12"/>
      <c r="AI2121" s="12"/>
      <c r="AJ2121" s="12"/>
      <c r="AK2121" s="12"/>
      <c r="AL2121" s="12"/>
      <c r="AM2121" s="12"/>
      <c r="AN2121" s="12">
        <f t="shared" ca="1" si="306"/>
        <v>0</v>
      </c>
      <c r="AO2121" s="12">
        <f t="shared" ca="1" si="307"/>
        <v>0</v>
      </c>
      <c r="AP2121" s="12">
        <f t="shared" ca="1" si="308"/>
        <v>7.4173029997132045E-2</v>
      </c>
      <c r="AQ2121" s="12">
        <f t="shared" ca="1" si="309"/>
        <v>0.47181240137995623</v>
      </c>
      <c r="AR2121" s="12">
        <f t="shared" ca="1" si="310"/>
        <v>0</v>
      </c>
      <c r="AS2121" s="12">
        <f t="shared" ca="1" si="311"/>
        <v>0</v>
      </c>
      <c r="AT2121" s="12">
        <f t="shared" si="312"/>
        <v>0</v>
      </c>
      <c r="AU2121" s="12">
        <f t="shared" si="313"/>
        <v>-5.2871903809268463E-2</v>
      </c>
      <c r="AV2121" s="12"/>
      <c r="AW2121" s="12">
        <f ca="1">INDEX(I$9:I$6003,UsefulSeries!$I2116)</f>
        <v>0.13296445878938495</v>
      </c>
      <c r="AX2121" s="12"/>
      <c r="AY2121" s="12"/>
      <c r="AZ2121" s="12">
        <f ca="1"/>
        <v>7.4173029997132031E-2</v>
      </c>
      <c r="BA2121" s="12"/>
      <c r="BB2121" s="12">
        <f t="shared" ca="1" si="314"/>
        <v>7.4173029997132031E-2</v>
      </c>
      <c r="BC2121" s="12"/>
      <c r="BD2121" s="38">
        <f ca="1"/>
        <v>0.13924563112265295</v>
      </c>
    </row>
    <row r="2122" spans="1:56" x14ac:dyDescent="0.35">
      <c r="A2122" s="12"/>
      <c r="B2122" s="12"/>
      <c r="C2122" s="12"/>
      <c r="D2122" s="12"/>
      <c r="E2122" s="12"/>
      <c r="F2122" s="12"/>
      <c r="G2122" s="12"/>
      <c r="H2122" s="12"/>
      <c r="I2122" s="12"/>
      <c r="J2122" s="12"/>
      <c r="K2122" s="12"/>
      <c r="L2122" s="12"/>
      <c r="M2122" s="12"/>
      <c r="N2122" s="12"/>
      <c r="O2122" s="12"/>
      <c r="P2122" s="12"/>
      <c r="Q2122" s="12"/>
      <c r="R2122" s="12"/>
      <c r="S2122" s="12"/>
      <c r="T2122" s="12"/>
      <c r="U2122" s="12"/>
      <c r="V2122" s="12"/>
      <c r="W2122" s="12">
        <f ca="1">INDEX(P$10:P$6003,UsefulSeries!$I2116)</f>
        <v>0</v>
      </c>
      <c r="X2122" s="12">
        <f ca="1">INDEX(Q$10:Q$6003,UsefulSeries!$I2116)</f>
        <v>0</v>
      </c>
      <c r="Y2122" s="12">
        <f ca="1">INDEX(R$10:R$6003,UsefulSeries!$I2116)</f>
        <v>0</v>
      </c>
      <c r="Z2122" s="12">
        <f ca="1">INDEX(S$10:S$6003,UsefulSeries!$I2116)</f>
        <v>0</v>
      </c>
      <c r="AA2122" s="12">
        <f ca="1">INDEX(T$10:T$6003,UsefulSeries!$I2116)</f>
        <v>20.910673143246512</v>
      </c>
      <c r="AB2122" s="12">
        <f ca="1">INDEX(U$10:U$6003,UsefulSeries!$I2116)</f>
        <v>0.37772361169885871</v>
      </c>
      <c r="AC2122" s="12">
        <f>INDEX( K$10:K$6003,UsefulSeries!$I2116)</f>
        <v>0.361911440179842</v>
      </c>
      <c r="AD2122" s="12">
        <f>INDEX(L$10:L$6003,UsefulSeries!$I2116)</f>
        <v>0</v>
      </c>
      <c r="AE2122" s="12"/>
      <c r="AF2122" s="12"/>
      <c r="AG2122" s="12"/>
      <c r="AH2122" s="12"/>
      <c r="AI2122" s="12"/>
      <c r="AJ2122" s="12"/>
      <c r="AK2122" s="12"/>
      <c r="AL2122" s="12"/>
      <c r="AM2122" s="12"/>
      <c r="AN2122" s="12">
        <f t="shared" ca="1" si="306"/>
        <v>0</v>
      </c>
      <c r="AO2122" s="12">
        <f t="shared" ca="1" si="307"/>
        <v>0</v>
      </c>
      <c r="AP2122" s="12">
        <f t="shared" ca="1" si="308"/>
        <v>0</v>
      </c>
      <c r="AQ2122" s="12">
        <f t="shared" ca="1" si="309"/>
        <v>0</v>
      </c>
      <c r="AR2122" s="12">
        <f t="shared" ca="1" si="310"/>
        <v>20.910673143246512</v>
      </c>
      <c r="AS2122" s="12">
        <f t="shared" ca="1" si="311"/>
        <v>0.37772361169885871</v>
      </c>
      <c r="AT2122" s="12">
        <f t="shared" si="312"/>
        <v>0.361911440179842</v>
      </c>
      <c r="AU2122" s="12">
        <f t="shared" si="313"/>
        <v>0</v>
      </c>
      <c r="AV2122" s="12"/>
      <c r="AW2122" s="12">
        <f ca="1">INDEX(I$10:I$6003,UsefulSeries!$I2116)</f>
        <v>1.762588660843814E-2</v>
      </c>
      <c r="AX2122" s="12"/>
      <c r="AY2122" s="12"/>
      <c r="AZ2122" s="12">
        <f ca="1"/>
        <v>0.37772361169885876</v>
      </c>
      <c r="BA2122" s="12"/>
      <c r="BB2122" s="12">
        <f t="shared" ca="1" si="314"/>
        <v>0.37772361169885876</v>
      </c>
      <c r="BC2122" s="12"/>
      <c r="BD2122" s="38">
        <f ca="1"/>
        <v>1.7370836007292965E-2</v>
      </c>
    </row>
    <row r="2123" spans="1:56" x14ac:dyDescent="0.35">
      <c r="A2123" s="12"/>
      <c r="B2123" s="12"/>
      <c r="C2123" s="12"/>
      <c r="D2123" s="12"/>
      <c r="E2123" s="12"/>
      <c r="F2123" s="12"/>
      <c r="G2123" s="12"/>
      <c r="H2123" s="12"/>
      <c r="I2123" s="12"/>
      <c r="J2123" s="12"/>
      <c r="K2123" s="12"/>
      <c r="L2123" s="12"/>
      <c r="M2123" s="12"/>
      <c r="N2123" s="12"/>
      <c r="O2123" s="12"/>
      <c r="P2123" s="12"/>
      <c r="Q2123" s="12"/>
      <c r="R2123" s="12"/>
      <c r="S2123" s="12"/>
      <c r="T2123" s="12"/>
      <c r="U2123" s="12"/>
      <c r="V2123" s="12"/>
      <c r="W2123" s="12">
        <f ca="1">INDEX(P$11:P$6003,UsefulSeries!$I2116)</f>
        <v>0</v>
      </c>
      <c r="X2123" s="12">
        <f ca="1">INDEX(Q$11:Q$6003,UsefulSeries!$I2116)</f>
        <v>0</v>
      </c>
      <c r="Y2123" s="12">
        <f ca="1">INDEX(R$11:R$6003,UsefulSeries!$I2116)</f>
        <v>0</v>
      </c>
      <c r="Z2123" s="12">
        <f ca="1">INDEX(S$11:S$6003,UsefulSeries!$I2116)</f>
        <v>0</v>
      </c>
      <c r="AA2123" s="12">
        <f ca="1">INDEX(T$11:T$6003,UsefulSeries!$I2116)</f>
        <v>0.37772361169885871</v>
      </c>
      <c r="AB2123" s="12">
        <f ca="1">INDEX(U$11:U$6003,UsefulSeries!$I2116)</f>
        <v>15.310611691976217</v>
      </c>
      <c r="AC2123" s="12">
        <f>INDEX( K$11:K$6003,UsefulSeries!$I2116)</f>
        <v>0</v>
      </c>
      <c r="AD2123" s="12">
        <f>INDEX(L$11:L$6003,UsefulSeries!$I2116)</f>
        <v>0.361911440179842</v>
      </c>
      <c r="AE2123" s="12"/>
      <c r="AF2123" s="12"/>
      <c r="AG2123" s="12"/>
      <c r="AH2123" s="12"/>
      <c r="AI2123" s="12"/>
      <c r="AJ2123" s="12"/>
      <c r="AK2123" s="12"/>
      <c r="AL2123" s="12"/>
      <c r="AM2123" s="12"/>
      <c r="AN2123" s="12">
        <f t="shared" ca="1" si="306"/>
        <v>0</v>
      </c>
      <c r="AO2123" s="12">
        <f t="shared" ca="1" si="307"/>
        <v>0</v>
      </c>
      <c r="AP2123" s="12">
        <f t="shared" ca="1" si="308"/>
        <v>0</v>
      </c>
      <c r="AQ2123" s="12">
        <f t="shared" ca="1" si="309"/>
        <v>0</v>
      </c>
      <c r="AR2123" s="12">
        <f t="shared" ca="1" si="310"/>
        <v>0.37772361169885871</v>
      </c>
      <c r="AS2123" s="12">
        <f t="shared" ca="1" si="311"/>
        <v>15.310611691976217</v>
      </c>
      <c r="AT2123" s="12">
        <f t="shared" si="312"/>
        <v>0</v>
      </c>
      <c r="AU2123" s="12">
        <f t="shared" si="313"/>
        <v>0.361911440179842</v>
      </c>
      <c r="AV2123" s="12"/>
      <c r="AW2123" s="12">
        <f ca="1">INDEX(I$11:I$6003,UsefulSeries!$I2116)</f>
        <v>2.4235863701264675E-2</v>
      </c>
      <c r="AX2123" s="12"/>
      <c r="AY2123" s="12"/>
      <c r="AZ2123" s="12">
        <f ca="1"/>
        <v>0.37772361169885871</v>
      </c>
      <c r="BA2123" s="12"/>
      <c r="BB2123" s="12">
        <f t="shared" ca="1" si="314"/>
        <v>0.37772361169885871</v>
      </c>
      <c r="BC2123" s="12"/>
      <c r="BD2123" s="38">
        <f ca="1"/>
        <v>2.2758881713010163E-2</v>
      </c>
    </row>
    <row r="2124" spans="1:56" x14ac:dyDescent="0.35">
      <c r="A2124" s="12"/>
      <c r="B2124" s="12"/>
      <c r="C2124" s="12"/>
      <c r="D2124" s="12"/>
      <c r="E2124" s="12"/>
      <c r="F2124" s="12"/>
      <c r="G2124" s="12"/>
      <c r="H2124" s="12"/>
      <c r="I2124" s="12"/>
      <c r="J2124" s="12"/>
      <c r="K2124" s="12"/>
      <c r="L2124" s="12"/>
      <c r="M2124" s="12"/>
      <c r="N2124" s="12"/>
      <c r="O2124" s="12"/>
      <c r="P2124" s="12"/>
      <c r="Q2124" s="12"/>
      <c r="R2124" s="12"/>
      <c r="S2124" s="12"/>
      <c r="T2124" s="12"/>
      <c r="U2124" s="12"/>
      <c r="V2124" s="12"/>
      <c r="W2124" s="12"/>
      <c r="X2124" s="12"/>
      <c r="Y2124" s="12"/>
      <c r="Z2124" s="12"/>
      <c r="AA2124" s="12"/>
      <c r="AB2124" s="12"/>
      <c r="AC2124" s="12"/>
      <c r="AD2124" s="12"/>
      <c r="AE2124" s="12">
        <f t="array" ref="AE2124:AJ2125">TRANSPOSE(AC2118:AD2123)</f>
        <v>-0.58521665601088957</v>
      </c>
      <c r="AF2124" s="12">
        <v>-0.58521665601088957</v>
      </c>
      <c r="AG2124" s="12">
        <v>5.2871903809268463E-2</v>
      </c>
      <c r="AH2124" s="12">
        <v>0</v>
      </c>
      <c r="AI2124" s="12">
        <v>0.361911440179842</v>
      </c>
      <c r="AJ2124" s="12">
        <v>0</v>
      </c>
      <c r="AK2124" s="12"/>
      <c r="AL2124" s="12"/>
      <c r="AM2124" s="12"/>
      <c r="AN2124" s="12">
        <f t="shared" si="306"/>
        <v>-0.58521665601088957</v>
      </c>
      <c r="AO2124" s="12">
        <f t="shared" si="307"/>
        <v>-0.58521665601088957</v>
      </c>
      <c r="AP2124" s="12">
        <f t="shared" si="308"/>
        <v>5.2871903809268463E-2</v>
      </c>
      <c r="AQ2124" s="12">
        <f t="shared" si="309"/>
        <v>0</v>
      </c>
      <c r="AR2124" s="12">
        <f t="shared" si="310"/>
        <v>0.361911440179842</v>
      </c>
      <c r="AS2124" s="12">
        <f t="shared" si="311"/>
        <v>0</v>
      </c>
      <c r="AT2124" s="12">
        <f t="shared" si="312"/>
        <v>0</v>
      </c>
      <c r="AU2124" s="12">
        <f t="shared" si="313"/>
        <v>0</v>
      </c>
      <c r="AV2124" s="12"/>
      <c r="AW2124" s="12"/>
      <c r="AX2124" s="12">
        <f>INDEX($N$6:$N$6003,UsefulSeries!$K2116)</f>
        <v>3.0301588375403199E-4</v>
      </c>
      <c r="AY2124" s="12"/>
      <c r="AZ2124" s="12"/>
      <c r="BA2124" s="12"/>
      <c r="BB2124" s="12">
        <f t="shared" si="314"/>
        <v>3.0301588375403199E-4</v>
      </c>
      <c r="BC2124" s="12"/>
      <c r="BD2124" s="38">
        <f ca="1"/>
        <v>1.6277934523499703E-2</v>
      </c>
    </row>
    <row r="2125" spans="1:56" x14ac:dyDescent="0.35">
      <c r="A2125" s="12"/>
      <c r="B2125" s="12"/>
      <c r="C2125" s="12"/>
      <c r="D2125" s="12"/>
      <c r="E2125" s="12"/>
      <c r="F2125" s="12"/>
      <c r="G2125" s="12"/>
      <c r="H2125" s="12"/>
      <c r="I2125" s="12"/>
      <c r="J2125" s="12"/>
      <c r="K2125" s="12"/>
      <c r="L2125" s="12"/>
      <c r="M2125" s="12"/>
      <c r="N2125" s="12"/>
      <c r="O2125" s="12"/>
      <c r="P2125" s="12"/>
      <c r="Q2125" s="12"/>
      <c r="R2125" s="12"/>
      <c r="S2125" s="12"/>
      <c r="T2125" s="12"/>
      <c r="U2125" s="12"/>
      <c r="V2125" s="12"/>
      <c r="W2125" s="12"/>
      <c r="X2125" s="12"/>
      <c r="Y2125" s="12"/>
      <c r="Z2125" s="12"/>
      <c r="AA2125" s="12"/>
      <c r="AB2125" s="12"/>
      <c r="AC2125" s="12"/>
      <c r="AD2125" s="12"/>
      <c r="AE2125" s="12">
        <v>0.58521665601088957</v>
      </c>
      <c r="AF2125" s="12">
        <v>0</v>
      </c>
      <c r="AG2125" s="12">
        <v>-5.2871903809268463E-2</v>
      </c>
      <c r="AH2125" s="12">
        <v>-5.2871903809268463E-2</v>
      </c>
      <c r="AI2125" s="12">
        <v>0</v>
      </c>
      <c r="AJ2125" s="12">
        <v>0.361911440179842</v>
      </c>
      <c r="AK2125" s="12"/>
      <c r="AL2125" s="12"/>
      <c r="AM2125" s="12"/>
      <c r="AN2125" s="12">
        <f t="shared" si="306"/>
        <v>0.58521665601088957</v>
      </c>
      <c r="AO2125" s="12">
        <f t="shared" si="307"/>
        <v>0</v>
      </c>
      <c r="AP2125" s="12">
        <f t="shared" si="308"/>
        <v>-5.2871903809268463E-2</v>
      </c>
      <c r="AQ2125" s="12">
        <f t="shared" si="309"/>
        <v>-5.2871903809268463E-2</v>
      </c>
      <c r="AR2125" s="12">
        <f t="shared" si="310"/>
        <v>0</v>
      </c>
      <c r="AS2125" s="12">
        <f t="shared" si="311"/>
        <v>0.361911440179842</v>
      </c>
      <c r="AT2125" s="12">
        <f t="shared" si="312"/>
        <v>0</v>
      </c>
      <c r="AU2125" s="12">
        <f t="shared" si="313"/>
        <v>0</v>
      </c>
      <c r="AV2125" s="12"/>
      <c r="AW2125" s="12"/>
      <c r="AX2125" s="12">
        <f>INDEX('Margin error adjustment'!N$7:N$6003,UsefulSeries!$K2116)</f>
        <v>-4.4924145688495648E-4</v>
      </c>
      <c r="AY2125" s="12"/>
      <c r="AZ2125" s="12"/>
      <c r="BA2125" s="12"/>
      <c r="BB2125" s="12">
        <f t="shared" si="314"/>
        <v>-4.4924145688495648E-4</v>
      </c>
      <c r="BC2125" s="12"/>
      <c r="BD2125" s="38">
        <f ca="1"/>
        <v>6.2749705621776591E-2</v>
      </c>
    </row>
    <row r="2126" spans="1:56" x14ac:dyDescent="0.35">
      <c r="A2126" s="12"/>
      <c r="B2126" s="12"/>
      <c r="C2126" s="12"/>
      <c r="D2126" s="12"/>
      <c r="E2126" s="12"/>
      <c r="F2126" s="12"/>
      <c r="G2126" s="12"/>
      <c r="H2126" s="12"/>
      <c r="I2126" s="12"/>
      <c r="J2126" s="12"/>
      <c r="K2126" s="12"/>
      <c r="L2126" s="12"/>
      <c r="M2126" s="12"/>
      <c r="N2126" s="12"/>
      <c r="O2126" s="12"/>
      <c r="P2126" s="12"/>
      <c r="Q2126" s="12"/>
      <c r="R2126" s="12"/>
      <c r="S2126" s="12"/>
      <c r="T2126" s="12"/>
      <c r="U2126" s="12"/>
      <c r="V2126" s="12"/>
      <c r="W2126" s="12">
        <f ca="1">INDEX(P$6:P$6003,UsefulSeries!$I2124)</f>
        <v>47.526073652607565</v>
      </c>
      <c r="X2126" s="12">
        <f ca="1">INDEX(Q$6:Q$6003,UsefulSeries!$I2124)</f>
        <v>0.60043313591013481</v>
      </c>
      <c r="Y2126" s="12">
        <f ca="1">INDEX(R$6:R$6003,UsefulSeries!$I2124)</f>
        <v>0</v>
      </c>
      <c r="Z2126" s="12">
        <f ca="1">INDEX(S$6:S$6003,UsefulSeries!$I2124)</f>
        <v>0</v>
      </c>
      <c r="AA2126" s="12">
        <f ca="1">INDEX(T$6:T$6003,UsefulSeries!$I2124)</f>
        <v>0</v>
      </c>
      <c r="AB2126" s="12">
        <f ca="1">INDEX(U$6:U$6003,UsefulSeries!$I2124)</f>
        <v>0</v>
      </c>
      <c r="AC2126" s="12">
        <f>INDEX( K$6:K$6003,UsefulSeries!$I2124)</f>
        <v>-0.5855196718946436</v>
      </c>
      <c r="AD2126" s="12">
        <f>INDEX(L$6:L$6003,UsefulSeries!$I2124)</f>
        <v>0.5855196718946436</v>
      </c>
      <c r="AE2126" s="12"/>
      <c r="AF2126" s="12"/>
      <c r="AG2126" s="12"/>
      <c r="AH2126" s="12"/>
      <c r="AI2126" s="12"/>
      <c r="AJ2126" s="12"/>
      <c r="AK2126" s="12"/>
      <c r="AL2126" s="12"/>
      <c r="AM2126" s="12"/>
      <c r="AN2126" s="12">
        <f t="shared" ca="1" si="306"/>
        <v>47.526073652607565</v>
      </c>
      <c r="AO2126" s="12">
        <f t="shared" ca="1" si="307"/>
        <v>0.60043313591013481</v>
      </c>
      <c r="AP2126" s="12">
        <f t="shared" ca="1" si="308"/>
        <v>0</v>
      </c>
      <c r="AQ2126" s="12">
        <f t="shared" ca="1" si="309"/>
        <v>0</v>
      </c>
      <c r="AR2126" s="12">
        <f t="shared" ca="1" si="310"/>
        <v>0</v>
      </c>
      <c r="AS2126" s="12">
        <f t="shared" ca="1" si="311"/>
        <v>0</v>
      </c>
      <c r="AT2126" s="12">
        <f t="shared" si="312"/>
        <v>-0.5855196718946436</v>
      </c>
      <c r="AU2126" s="12">
        <f t="shared" si="313"/>
        <v>0.5855196718946436</v>
      </c>
      <c r="AV2126" s="12"/>
      <c r="AW2126" s="12">
        <f ca="1">INDEX(I$6:I$6003,UsefulSeries!$I2124)</f>
        <v>1.2477606388479657E-2</v>
      </c>
      <c r="AX2126" s="12"/>
      <c r="AY2126" s="12"/>
      <c r="AZ2126" s="12">
        <f t="array" aca="1" ref="AZ2126:AZ2131" ca="1">MMULT(W2126:AB2131,AW2126:AW2131)</f>
        <v>0.60043313591013481</v>
      </c>
      <c r="BA2126" s="12"/>
      <c r="BB2126" s="12">
        <f t="shared" ca="1" si="314"/>
        <v>0.60043313591013481</v>
      </c>
      <c r="BC2126" s="12"/>
      <c r="BD2126" s="38">
        <f t="array" aca="1" ref="BD2126:BD2133" ca="1">MMULT(MINVERSE(AN2126:AU2133),BB2126:BB2133)</f>
        <v>1.2231009206399008E-2</v>
      </c>
    </row>
    <row r="2127" spans="1:56" x14ac:dyDescent="0.35">
      <c r="A2127" s="12"/>
      <c r="B2127" s="12"/>
      <c r="C2127" s="12"/>
      <c r="D2127" s="12"/>
      <c r="E2127" s="12"/>
      <c r="F2127" s="12"/>
      <c r="G2127" s="12"/>
      <c r="H2127" s="12"/>
      <c r="I2127" s="12"/>
      <c r="J2127" s="12"/>
      <c r="K2127" s="12"/>
      <c r="L2127" s="12"/>
      <c r="M2127" s="12"/>
      <c r="N2127" s="12"/>
      <c r="O2127" s="12"/>
      <c r="P2127" s="12"/>
      <c r="Q2127" s="12"/>
      <c r="R2127" s="12"/>
      <c r="S2127" s="12"/>
      <c r="T2127" s="12"/>
      <c r="U2127" s="12"/>
      <c r="V2127" s="12"/>
      <c r="W2127" s="12">
        <f ca="1">INDEX(P$7:P$6003,UsefulSeries!$I2124)</f>
        <v>0.60043313591013481</v>
      </c>
      <c r="X2127" s="12">
        <f ca="1">INDEX(Q$7:Q$6003,UsefulSeries!$I2124)</f>
        <v>47.971667688791044</v>
      </c>
      <c r="Y2127" s="12">
        <f ca="1">INDEX(R$7:R$6003,UsefulSeries!$I2124)</f>
        <v>0</v>
      </c>
      <c r="Z2127" s="12">
        <f ca="1">INDEX(S$7:S$6003,UsefulSeries!$I2124)</f>
        <v>0</v>
      </c>
      <c r="AA2127" s="12">
        <f ca="1">INDEX(T$7:T$6003,UsefulSeries!$I2124)</f>
        <v>0</v>
      </c>
      <c r="AB2127" s="12">
        <f ca="1">INDEX(U$7:U$6003,UsefulSeries!$I2124)</f>
        <v>0</v>
      </c>
      <c r="AC2127" s="12">
        <f>INDEX( K$7:K$6003,UsefulSeries!$I2124,1)</f>
        <v>-0.5855196718946436</v>
      </c>
      <c r="AD2127" s="12">
        <f>INDEX(L$7:L$6003,UsefulSeries!$I2124,1)</f>
        <v>0</v>
      </c>
      <c r="AE2127" s="12"/>
      <c r="AF2127" s="12"/>
      <c r="AG2127" s="12"/>
      <c r="AH2127" s="12"/>
      <c r="AI2127" s="12"/>
      <c r="AJ2127" s="12"/>
      <c r="AK2127" s="12"/>
      <c r="AL2127" s="12"/>
      <c r="AM2127" s="12"/>
      <c r="AN2127" s="12">
        <f t="shared" ca="1" si="306"/>
        <v>0.60043313591013481</v>
      </c>
      <c r="AO2127" s="12">
        <f t="shared" ca="1" si="307"/>
        <v>47.971667688791044</v>
      </c>
      <c r="AP2127" s="12">
        <f t="shared" ca="1" si="308"/>
        <v>0</v>
      </c>
      <c r="AQ2127" s="12">
        <f t="shared" ca="1" si="309"/>
        <v>0</v>
      </c>
      <c r="AR2127" s="12">
        <f t="shared" ca="1" si="310"/>
        <v>0</v>
      </c>
      <c r="AS2127" s="12">
        <f t="shared" ca="1" si="311"/>
        <v>0</v>
      </c>
      <c r="AT2127" s="12">
        <f t="shared" si="312"/>
        <v>-0.5855196718946436</v>
      </c>
      <c r="AU2127" s="12">
        <f t="shared" si="313"/>
        <v>0</v>
      </c>
      <c r="AV2127" s="12"/>
      <c r="AW2127" s="12">
        <f ca="1">INDEX(I$7:I$6003,UsefulSeries!$I2124)</f>
        <v>1.2360236701051628E-2</v>
      </c>
      <c r="AX2127" s="12"/>
      <c r="AY2127" s="12"/>
      <c r="AZ2127" s="12">
        <f ca="1"/>
        <v>0.60043313591013481</v>
      </c>
      <c r="BA2127" s="12"/>
      <c r="BB2127" s="12">
        <f t="shared" ca="1" si="314"/>
        <v>0.60043313591013481</v>
      </c>
      <c r="BC2127" s="12"/>
      <c r="BD2127" s="38">
        <f ca="1"/>
        <v>1.3343656602183118E-2</v>
      </c>
    </row>
    <row r="2128" spans="1:56" x14ac:dyDescent="0.35">
      <c r="A2128" s="12"/>
      <c r="B2128" s="12"/>
      <c r="C2128" s="12"/>
      <c r="D2128" s="12"/>
      <c r="E2128" s="12"/>
      <c r="F2128" s="12"/>
      <c r="G2128" s="12"/>
      <c r="H2128" s="12"/>
      <c r="I2128" s="12"/>
      <c r="J2128" s="12"/>
      <c r="K2128" s="12"/>
      <c r="L2128" s="12"/>
      <c r="M2128" s="12"/>
      <c r="N2128" s="12"/>
      <c r="O2128" s="12"/>
      <c r="P2128" s="12"/>
      <c r="Q2128" s="12"/>
      <c r="R2128" s="12"/>
      <c r="S2128" s="12"/>
      <c r="T2128" s="12"/>
      <c r="U2128" s="12"/>
      <c r="V2128" s="12"/>
      <c r="W2128" s="12">
        <f ca="1">INDEX(P$8:P$6003,UsefulSeries!$I2124)</f>
        <v>0</v>
      </c>
      <c r="X2128" s="12">
        <f ca="1">INDEX(Q$8:Q$6003,UsefulSeries!$I2124)</f>
        <v>0</v>
      </c>
      <c r="Y2128" s="12">
        <f ca="1">INDEX(R$8:R$6003,UsefulSeries!$I2124)</f>
        <v>0.4190945829254567</v>
      </c>
      <c r="Z2128" s="12">
        <f ca="1">INDEX(S$8:S$6003,UsefulSeries!$I2124)</f>
        <v>7.3214271353016586E-2</v>
      </c>
      <c r="AA2128" s="12">
        <f ca="1">INDEX(T$8:T$6003,UsefulSeries!$I2124)</f>
        <v>0</v>
      </c>
      <c r="AB2128" s="12">
        <f ca="1">INDEX(U$8:U$6003,UsefulSeries!$I2124)</f>
        <v>0</v>
      </c>
      <c r="AC2128" s="12">
        <f>INDEX( K$8:K$6003,UsefulSeries!$I2124)</f>
        <v>5.2422662352383506E-2</v>
      </c>
      <c r="AD2128" s="12">
        <f>INDEX(L$8:L$6003,UsefulSeries!$I2124)</f>
        <v>-5.2422662352383506E-2</v>
      </c>
      <c r="AE2128" s="12"/>
      <c r="AF2128" s="12"/>
      <c r="AG2128" s="12"/>
      <c r="AH2128" s="12"/>
      <c r="AI2128" s="12"/>
      <c r="AJ2128" s="12"/>
      <c r="AK2128" s="12"/>
      <c r="AL2128" s="12"/>
      <c r="AM2128" s="12"/>
      <c r="AN2128" s="12">
        <f t="shared" ca="1" si="306"/>
        <v>0</v>
      </c>
      <c r="AO2128" s="12">
        <f t="shared" ca="1" si="307"/>
        <v>0</v>
      </c>
      <c r="AP2128" s="12">
        <f t="shared" ca="1" si="308"/>
        <v>0.4190945829254567</v>
      </c>
      <c r="AQ2128" s="12">
        <f t="shared" ca="1" si="309"/>
        <v>7.3214271353016586E-2</v>
      </c>
      <c r="AR2128" s="12">
        <f t="shared" ca="1" si="310"/>
        <v>0</v>
      </c>
      <c r="AS2128" s="12">
        <f t="shared" ca="1" si="311"/>
        <v>0</v>
      </c>
      <c r="AT2128" s="12">
        <f t="shared" si="312"/>
        <v>5.2422662352383506E-2</v>
      </c>
      <c r="AU2128" s="12">
        <f t="shared" si="313"/>
        <v>-5.2422662352383506E-2</v>
      </c>
      <c r="AV2128" s="12"/>
      <c r="AW2128" s="12">
        <f ca="1">INDEX(I$8:I$6003,UsefulSeries!$I2124)</f>
        <v>0.15156301355824431</v>
      </c>
      <c r="AX2128" s="12"/>
      <c r="AY2128" s="12"/>
      <c r="AZ2128" s="12">
        <f ca="1"/>
        <v>7.3214271353016572E-2</v>
      </c>
      <c r="BA2128" s="12"/>
      <c r="BB2128" s="12">
        <f t="shared" ca="1" si="314"/>
        <v>7.3214271353016572E-2</v>
      </c>
      <c r="BC2128" s="12"/>
      <c r="BD2128" s="38">
        <f ca="1"/>
        <v>0.15201375357981056</v>
      </c>
    </row>
    <row r="2129" spans="1:56" x14ac:dyDescent="0.35">
      <c r="A2129" s="12"/>
      <c r="B2129" s="12"/>
      <c r="C2129" s="12"/>
      <c r="D2129" s="12"/>
      <c r="E2129" s="12"/>
      <c r="F2129" s="12"/>
      <c r="G2129" s="12"/>
      <c r="H2129" s="12"/>
      <c r="I2129" s="12"/>
      <c r="J2129" s="12"/>
      <c r="K2129" s="12"/>
      <c r="L2129" s="12"/>
      <c r="M2129" s="12"/>
      <c r="N2129" s="12"/>
      <c r="O2129" s="12"/>
      <c r="P2129" s="12"/>
      <c r="Q2129" s="12"/>
      <c r="R2129" s="12"/>
      <c r="S2129" s="12"/>
      <c r="T2129" s="12"/>
      <c r="U2129" s="12"/>
      <c r="V2129" s="12"/>
      <c r="W2129" s="12">
        <f ca="1">INDEX(P$9:P$6003,UsefulSeries!$I2124)</f>
        <v>0</v>
      </c>
      <c r="X2129" s="12">
        <f ca="1">INDEX(Q$9:Q$6003,UsefulSeries!$I2124)</f>
        <v>0</v>
      </c>
      <c r="Y2129" s="12">
        <f ca="1">INDEX(R$9:R$6003,UsefulSeries!$I2124)</f>
        <v>7.3214271353016572E-2</v>
      </c>
      <c r="Z2129" s="12">
        <f ca="1">INDEX(S$9:S$6003,UsefulSeries!$I2124)</f>
        <v>0.46909604592750148</v>
      </c>
      <c r="AA2129" s="12">
        <f ca="1">INDEX(T$9:T$6003,UsefulSeries!$I2124)</f>
        <v>0</v>
      </c>
      <c r="AB2129" s="12">
        <f ca="1">INDEX(U$9:U$6003,UsefulSeries!$I2124)</f>
        <v>0</v>
      </c>
      <c r="AC2129" s="12">
        <f>INDEX( K$9:K$6003,UsefulSeries!$I2124)</f>
        <v>0</v>
      </c>
      <c r="AD2129" s="12">
        <f>INDEX(L$9:L$6003,UsefulSeries!$I2124)</f>
        <v>-5.2422662352383506E-2</v>
      </c>
      <c r="AE2129" s="12"/>
      <c r="AF2129" s="12"/>
      <c r="AG2129" s="12"/>
      <c r="AH2129" s="12"/>
      <c r="AI2129" s="12"/>
      <c r="AJ2129" s="12"/>
      <c r="AK2129" s="12"/>
      <c r="AL2129" s="12"/>
      <c r="AM2129" s="12"/>
      <c r="AN2129" s="12">
        <f t="shared" ca="1" si="306"/>
        <v>0</v>
      </c>
      <c r="AO2129" s="12">
        <f t="shared" ca="1" si="307"/>
        <v>0</v>
      </c>
      <c r="AP2129" s="12">
        <f t="shared" ca="1" si="308"/>
        <v>7.3214271353016572E-2</v>
      </c>
      <c r="AQ2129" s="12">
        <f t="shared" ca="1" si="309"/>
        <v>0.46909604592750148</v>
      </c>
      <c r="AR2129" s="12">
        <f t="shared" ca="1" si="310"/>
        <v>0</v>
      </c>
      <c r="AS2129" s="12">
        <f t="shared" ca="1" si="311"/>
        <v>0</v>
      </c>
      <c r="AT2129" s="12">
        <f t="shared" si="312"/>
        <v>0</v>
      </c>
      <c r="AU2129" s="12">
        <f t="shared" si="313"/>
        <v>-5.2422662352383506E-2</v>
      </c>
      <c r="AV2129" s="12"/>
      <c r="AW2129" s="12">
        <f ca="1">INDEX(I$9:I$6003,UsefulSeries!$I2124)</f>
        <v>0.13241999434990465</v>
      </c>
      <c r="AX2129" s="12"/>
      <c r="AY2129" s="12"/>
      <c r="AZ2129" s="12">
        <f ca="1"/>
        <v>7.3214271353016586E-2</v>
      </c>
      <c r="BA2129" s="12"/>
      <c r="BB2129" s="12">
        <f t="shared" ca="1" si="314"/>
        <v>7.3214271353016586E-2</v>
      </c>
      <c r="BC2129" s="12"/>
      <c r="BD2129" s="38">
        <f ca="1"/>
        <v>0.14344961690615113</v>
      </c>
    </row>
    <row r="2130" spans="1:56" x14ac:dyDescent="0.35">
      <c r="A2130" s="12"/>
      <c r="B2130" s="12"/>
      <c r="C2130" s="12"/>
      <c r="D2130" s="12"/>
      <c r="E2130" s="12"/>
      <c r="F2130" s="12"/>
      <c r="G2130" s="12"/>
      <c r="H2130" s="12"/>
      <c r="I2130" s="12"/>
      <c r="J2130" s="12"/>
      <c r="K2130" s="12"/>
      <c r="L2130" s="12"/>
      <c r="M2130" s="12"/>
      <c r="N2130" s="12"/>
      <c r="O2130" s="12"/>
      <c r="P2130" s="12"/>
      <c r="Q2130" s="12"/>
      <c r="R2130" s="12"/>
      <c r="S2130" s="12"/>
      <c r="T2130" s="12"/>
      <c r="U2130" s="12"/>
      <c r="V2130" s="12"/>
      <c r="W2130" s="12">
        <f ca="1">INDEX(P$10:P$6003,UsefulSeries!$I2124)</f>
        <v>0</v>
      </c>
      <c r="X2130" s="12">
        <f ca="1">INDEX(Q$10:Q$6003,UsefulSeries!$I2124)</f>
        <v>0</v>
      </c>
      <c r="Y2130" s="12">
        <f ca="1">INDEX(R$10:R$6003,UsefulSeries!$I2124)</f>
        <v>0</v>
      </c>
      <c r="Z2130" s="12">
        <f ca="1">INDEX(S$10:S$6003,UsefulSeries!$I2124)</f>
        <v>0</v>
      </c>
      <c r="AA2130" s="12">
        <f ca="1">INDEX(T$10:T$6003,UsefulSeries!$I2124)</f>
        <v>20.482028757918812</v>
      </c>
      <c r="AB2130" s="12">
        <f ca="1">INDEX(U$10:U$6003,UsefulSeries!$I2124)</f>
        <v>0.3780691383706416</v>
      </c>
      <c r="AC2130" s="12">
        <f>INDEX( K$10:K$6003,UsefulSeries!$I2124)</f>
        <v>0.36205766575297293</v>
      </c>
      <c r="AD2130" s="12">
        <f>INDEX(L$10:L$6003,UsefulSeries!$I2124)</f>
        <v>0</v>
      </c>
      <c r="AE2130" s="12"/>
      <c r="AF2130" s="12"/>
      <c r="AG2130" s="12"/>
      <c r="AH2130" s="12"/>
      <c r="AI2130" s="12"/>
      <c r="AJ2130" s="12"/>
      <c r="AK2130" s="12"/>
      <c r="AL2130" s="12"/>
      <c r="AM2130" s="12"/>
      <c r="AN2130" s="12">
        <f t="shared" ca="1" si="306"/>
        <v>0</v>
      </c>
      <c r="AO2130" s="12">
        <f t="shared" ca="1" si="307"/>
        <v>0</v>
      </c>
      <c r="AP2130" s="12">
        <f t="shared" ca="1" si="308"/>
        <v>0</v>
      </c>
      <c r="AQ2130" s="12">
        <f t="shared" ca="1" si="309"/>
        <v>0</v>
      </c>
      <c r="AR2130" s="12">
        <f t="shared" ca="1" si="310"/>
        <v>20.482028757918812</v>
      </c>
      <c r="AS2130" s="12">
        <f t="shared" ca="1" si="311"/>
        <v>0.3780691383706416</v>
      </c>
      <c r="AT2130" s="12">
        <f t="shared" si="312"/>
        <v>0.36205766575297293</v>
      </c>
      <c r="AU2130" s="12">
        <f t="shared" si="313"/>
        <v>0</v>
      </c>
      <c r="AV2130" s="12"/>
      <c r="AW2130" s="12">
        <f ca="1">INDEX(I$10:I$6003,UsefulSeries!$I2124)</f>
        <v>1.8009271437300575E-2</v>
      </c>
      <c r="AX2130" s="12"/>
      <c r="AY2130" s="12"/>
      <c r="AZ2130" s="12">
        <f ca="1"/>
        <v>0.3780691383706416</v>
      </c>
      <c r="BA2130" s="12"/>
      <c r="BB2130" s="12">
        <f t="shared" ca="1" si="314"/>
        <v>0.3780691383706416</v>
      </c>
      <c r="BC2130" s="12"/>
      <c r="BD2130" s="38">
        <f ca="1"/>
        <v>1.6632380516170182E-2</v>
      </c>
    </row>
    <row r="2131" spans="1:56" x14ac:dyDescent="0.35">
      <c r="A2131" s="12"/>
      <c r="B2131" s="12"/>
      <c r="C2131" s="12"/>
      <c r="D2131" s="12"/>
      <c r="E2131" s="12"/>
      <c r="F2131" s="12"/>
      <c r="G2131" s="12"/>
      <c r="H2131" s="12"/>
      <c r="I2131" s="12"/>
      <c r="J2131" s="12"/>
      <c r="K2131" s="12"/>
      <c r="L2131" s="12"/>
      <c r="M2131" s="12"/>
      <c r="N2131" s="12"/>
      <c r="O2131" s="12"/>
      <c r="P2131" s="12"/>
      <c r="Q2131" s="12"/>
      <c r="R2131" s="12"/>
      <c r="S2131" s="12"/>
      <c r="T2131" s="12"/>
      <c r="U2131" s="12"/>
      <c r="V2131" s="12"/>
      <c r="W2131" s="12">
        <f ca="1">INDEX(P$11:P$6003,UsefulSeries!$I2124)</f>
        <v>0</v>
      </c>
      <c r="X2131" s="12">
        <f ca="1">INDEX(Q$11:Q$6003,UsefulSeries!$I2124)</f>
        <v>0</v>
      </c>
      <c r="Y2131" s="12">
        <f ca="1">INDEX(R$11:R$6003,UsefulSeries!$I2124)</f>
        <v>0</v>
      </c>
      <c r="Z2131" s="12">
        <f ca="1">INDEX(S$11:S$6003,UsefulSeries!$I2124)</f>
        <v>0</v>
      </c>
      <c r="AA2131" s="12">
        <f ca="1">INDEX(T$11:T$6003,UsefulSeries!$I2124)</f>
        <v>0.37806913837064166</v>
      </c>
      <c r="AB2131" s="12">
        <f ca="1">INDEX(U$11:U$6003,UsefulSeries!$I2124)</f>
        <v>15.252235347292677</v>
      </c>
      <c r="AC2131" s="12">
        <f>INDEX( K$11:K$6003,UsefulSeries!$I2124)</f>
        <v>0</v>
      </c>
      <c r="AD2131" s="12">
        <f>INDEX(L$11:L$6003,UsefulSeries!$I2124)</f>
        <v>0.36205766575297293</v>
      </c>
      <c r="AE2131" s="12"/>
      <c r="AF2131" s="12"/>
      <c r="AG2131" s="12"/>
      <c r="AH2131" s="12"/>
      <c r="AI2131" s="12"/>
      <c r="AJ2131" s="12"/>
      <c r="AK2131" s="12"/>
      <c r="AL2131" s="12"/>
      <c r="AM2131" s="12"/>
      <c r="AN2131" s="12">
        <f t="shared" ca="1" si="306"/>
        <v>0</v>
      </c>
      <c r="AO2131" s="12">
        <f t="shared" ca="1" si="307"/>
        <v>0</v>
      </c>
      <c r="AP2131" s="12">
        <f t="shared" ca="1" si="308"/>
        <v>0</v>
      </c>
      <c r="AQ2131" s="12">
        <f t="shared" ca="1" si="309"/>
        <v>0</v>
      </c>
      <c r="AR2131" s="12">
        <f t="shared" ca="1" si="310"/>
        <v>0.37806913837064166</v>
      </c>
      <c r="AS2131" s="12">
        <f t="shared" ca="1" si="311"/>
        <v>15.252235347292677</v>
      </c>
      <c r="AT2131" s="12">
        <f t="shared" si="312"/>
        <v>0</v>
      </c>
      <c r="AU2131" s="12">
        <f t="shared" si="313"/>
        <v>0.36205766575297293</v>
      </c>
      <c r="AV2131" s="12"/>
      <c r="AW2131" s="12">
        <f ca="1">INDEX(I$11:I$6003,UsefulSeries!$I2124)</f>
        <v>2.434137555460409E-2</v>
      </c>
      <c r="AX2131" s="12"/>
      <c r="AY2131" s="12"/>
      <c r="AZ2131" s="12">
        <f ca="1"/>
        <v>0.37806913837064166</v>
      </c>
      <c r="BA2131" s="12"/>
      <c r="BB2131" s="12">
        <f t="shared" ca="1" si="314"/>
        <v>0.37806913837064166</v>
      </c>
      <c r="BC2131" s="12"/>
      <c r="BD2131" s="38">
        <f ca="1"/>
        <v>2.201769551018723E-2</v>
      </c>
    </row>
    <row r="2132" spans="1:56" x14ac:dyDescent="0.35">
      <c r="A2132" s="12"/>
      <c r="B2132" s="12"/>
      <c r="C2132" s="12"/>
      <c r="D2132" s="12"/>
      <c r="E2132" s="12"/>
      <c r="F2132" s="12"/>
      <c r="G2132" s="12"/>
      <c r="H2132" s="12"/>
      <c r="I2132" s="12"/>
      <c r="J2132" s="12"/>
      <c r="K2132" s="12"/>
      <c r="L2132" s="12"/>
      <c r="M2132" s="12"/>
      <c r="N2132" s="12"/>
      <c r="O2132" s="12"/>
      <c r="P2132" s="12"/>
      <c r="Q2132" s="12"/>
      <c r="R2132" s="12"/>
      <c r="S2132" s="12"/>
      <c r="T2132" s="12"/>
      <c r="U2132" s="12"/>
      <c r="V2132" s="12"/>
      <c r="W2132" s="12"/>
      <c r="X2132" s="12"/>
      <c r="Y2132" s="12"/>
      <c r="Z2132" s="12"/>
      <c r="AA2132" s="12"/>
      <c r="AB2132" s="12"/>
      <c r="AC2132" s="12"/>
      <c r="AD2132" s="12"/>
      <c r="AE2132" s="12">
        <f t="array" ref="AE2132:AJ2133">TRANSPOSE(AC2126:AD2131)</f>
        <v>-0.5855196718946436</v>
      </c>
      <c r="AF2132" s="12">
        <v>-0.5855196718946436</v>
      </c>
      <c r="AG2132" s="12">
        <v>5.2422662352383506E-2</v>
      </c>
      <c r="AH2132" s="12">
        <v>0</v>
      </c>
      <c r="AI2132" s="12">
        <v>0.36205766575297293</v>
      </c>
      <c r="AJ2132" s="12">
        <v>0</v>
      </c>
      <c r="AK2132" s="12"/>
      <c r="AL2132" s="12"/>
      <c r="AM2132" s="12"/>
      <c r="AN2132" s="12">
        <f t="shared" si="306"/>
        <v>-0.5855196718946436</v>
      </c>
      <c r="AO2132" s="12">
        <f t="shared" si="307"/>
        <v>-0.5855196718946436</v>
      </c>
      <c r="AP2132" s="12">
        <f t="shared" si="308"/>
        <v>5.2422662352383506E-2</v>
      </c>
      <c r="AQ2132" s="12">
        <f t="shared" si="309"/>
        <v>0</v>
      </c>
      <c r="AR2132" s="12">
        <f t="shared" si="310"/>
        <v>0.36205766575297293</v>
      </c>
      <c r="AS2132" s="12">
        <f t="shared" si="311"/>
        <v>0</v>
      </c>
      <c r="AT2132" s="12">
        <f t="shared" si="312"/>
        <v>0</v>
      </c>
      <c r="AU2132" s="12">
        <f t="shared" si="313"/>
        <v>0</v>
      </c>
      <c r="AV2132" s="12"/>
      <c r="AW2132" s="12"/>
      <c r="AX2132" s="12">
        <f>INDEX($N$6:$N$6003,UsefulSeries!$K2124)</f>
        <v>-9.8362339062352255E-4</v>
      </c>
      <c r="AY2132" s="12"/>
      <c r="AZ2132" s="12"/>
      <c r="BA2132" s="12"/>
      <c r="BB2132" s="12">
        <f t="shared" si="314"/>
        <v>-9.8362339062352255E-4</v>
      </c>
      <c r="BC2132" s="12"/>
      <c r="BD2132" s="38">
        <f ca="1"/>
        <v>8.0318783182988171E-2</v>
      </c>
    </row>
    <row r="2133" spans="1:56" x14ac:dyDescent="0.35">
      <c r="A2133" s="12"/>
      <c r="B2133" s="12"/>
      <c r="C2133" s="12"/>
      <c r="D2133" s="12"/>
      <c r="E2133" s="12"/>
      <c r="F2133" s="12"/>
      <c r="G2133" s="12"/>
      <c r="H2133" s="12"/>
      <c r="I2133" s="12"/>
      <c r="J2133" s="12"/>
      <c r="K2133" s="12"/>
      <c r="L2133" s="12"/>
      <c r="M2133" s="12"/>
      <c r="N2133" s="12"/>
      <c r="O2133" s="12"/>
      <c r="P2133" s="12"/>
      <c r="Q2133" s="12"/>
      <c r="R2133" s="12"/>
      <c r="S2133" s="12"/>
      <c r="T2133" s="12"/>
      <c r="U2133" s="12"/>
      <c r="V2133" s="12"/>
      <c r="W2133" s="12"/>
      <c r="X2133" s="12"/>
      <c r="Y2133" s="12"/>
      <c r="Z2133" s="12"/>
      <c r="AA2133" s="12"/>
      <c r="AB2133" s="12"/>
      <c r="AC2133" s="12"/>
      <c r="AD2133" s="12"/>
      <c r="AE2133" s="12">
        <v>0.5855196718946436</v>
      </c>
      <c r="AF2133" s="12">
        <v>0</v>
      </c>
      <c r="AG2133" s="12">
        <v>-5.2422662352383506E-2</v>
      </c>
      <c r="AH2133" s="12">
        <v>-5.2422662352383506E-2</v>
      </c>
      <c r="AI2133" s="12">
        <v>0</v>
      </c>
      <c r="AJ2133" s="12">
        <v>0.36205766575297293</v>
      </c>
      <c r="AK2133" s="12"/>
      <c r="AL2133" s="12"/>
      <c r="AM2133" s="12"/>
      <c r="AN2133" s="12">
        <f t="shared" si="306"/>
        <v>0.5855196718946436</v>
      </c>
      <c r="AO2133" s="12">
        <f t="shared" si="307"/>
        <v>0</v>
      </c>
      <c r="AP2133" s="12">
        <f t="shared" si="308"/>
        <v>-5.2422662352383506E-2</v>
      </c>
      <c r="AQ2133" s="12">
        <f t="shared" si="309"/>
        <v>-5.2422662352383506E-2</v>
      </c>
      <c r="AR2133" s="12">
        <f t="shared" si="310"/>
        <v>0</v>
      </c>
      <c r="AS2133" s="12">
        <f t="shared" si="311"/>
        <v>0.36205766575297293</v>
      </c>
      <c r="AT2133" s="12">
        <f t="shared" si="312"/>
        <v>0</v>
      </c>
      <c r="AU2133" s="12">
        <f t="shared" si="313"/>
        <v>0</v>
      </c>
      <c r="AV2133" s="12"/>
      <c r="AW2133" s="12"/>
      <c r="AX2133" s="12">
        <f>INDEX('Margin error adjustment'!N$7:N$6003,UsefulSeries!$K2124)</f>
        <v>-3.5580456933355376E-4</v>
      </c>
      <c r="AY2133" s="12"/>
      <c r="AZ2133" s="12"/>
      <c r="BA2133" s="12"/>
      <c r="BB2133" s="12">
        <f t="shared" si="314"/>
        <v>-3.5580456933355376E-4</v>
      </c>
      <c r="BC2133" s="12"/>
      <c r="BD2133" s="38">
        <f ca="1"/>
        <v>9.9326373324110151E-2</v>
      </c>
    </row>
    <row r="2134" spans="1:56" x14ac:dyDescent="0.35">
      <c r="A2134" s="12"/>
      <c r="B2134" s="12"/>
      <c r="C2134" s="12"/>
      <c r="D2134" s="12"/>
      <c r="E2134" s="12"/>
      <c r="F2134" s="12"/>
      <c r="G2134" s="12"/>
      <c r="H2134" s="12"/>
      <c r="I2134" s="12"/>
      <c r="J2134" s="12"/>
      <c r="K2134" s="12"/>
      <c r="L2134" s="12"/>
      <c r="M2134" s="12"/>
      <c r="N2134" s="12"/>
      <c r="O2134" s="12"/>
      <c r="P2134" s="12"/>
      <c r="Q2134" s="12"/>
      <c r="R2134" s="12"/>
      <c r="S2134" s="12"/>
      <c r="T2134" s="12"/>
      <c r="U2134" s="12"/>
      <c r="V2134" s="12"/>
      <c r="W2134" s="12">
        <f ca="1">INDEX(P$6:P$6003,UsefulSeries!$I2132)</f>
        <v>46.249822573029938</v>
      </c>
      <c r="X2134" s="12">
        <f ca="1">INDEX(Q$6:Q$6003,UsefulSeries!$I2132)</f>
        <v>0.59949949525961332</v>
      </c>
      <c r="Y2134" s="12">
        <f ca="1">INDEX(R$6:R$6003,UsefulSeries!$I2132)</f>
        <v>0</v>
      </c>
      <c r="Z2134" s="12">
        <f ca="1">INDEX(S$6:S$6003,UsefulSeries!$I2132)</f>
        <v>0</v>
      </c>
      <c r="AA2134" s="12">
        <f ca="1">INDEX(T$6:T$6003,UsefulSeries!$I2132)</f>
        <v>0</v>
      </c>
      <c r="AB2134" s="12">
        <f ca="1">INDEX(U$6:U$6003,UsefulSeries!$I2132)</f>
        <v>0</v>
      </c>
      <c r="AC2134" s="12">
        <f>INDEX( K$6:K$6003,UsefulSeries!$I2132)</f>
        <v>-0.58453604850402008</v>
      </c>
      <c r="AD2134" s="12">
        <f>INDEX(L$6:L$6003,UsefulSeries!$I2132)</f>
        <v>0.58453604850402008</v>
      </c>
      <c r="AE2134" s="12"/>
      <c r="AF2134" s="12"/>
      <c r="AG2134" s="12"/>
      <c r="AH2134" s="12"/>
      <c r="AI2134" s="12"/>
      <c r="AJ2134" s="12"/>
      <c r="AK2134" s="12"/>
      <c r="AL2134" s="12"/>
      <c r="AM2134" s="12"/>
      <c r="AN2134" s="12">
        <f t="shared" ca="1" si="306"/>
        <v>46.249822573029938</v>
      </c>
      <c r="AO2134" s="12">
        <f t="shared" ca="1" si="307"/>
        <v>0.59949949525961332</v>
      </c>
      <c r="AP2134" s="12">
        <f t="shared" ca="1" si="308"/>
        <v>0</v>
      </c>
      <c r="AQ2134" s="12">
        <f t="shared" ca="1" si="309"/>
        <v>0</v>
      </c>
      <c r="AR2134" s="12">
        <f t="shared" ca="1" si="310"/>
        <v>0</v>
      </c>
      <c r="AS2134" s="12">
        <f t="shared" ca="1" si="311"/>
        <v>0</v>
      </c>
      <c r="AT2134" s="12">
        <f t="shared" si="312"/>
        <v>-0.58453604850402008</v>
      </c>
      <c r="AU2134" s="12">
        <f t="shared" si="313"/>
        <v>0.58453604850402008</v>
      </c>
      <c r="AV2134" s="12"/>
      <c r="AW2134" s="12">
        <f ca="1">INDEX(I$6:I$6003,UsefulSeries!$I2132)</f>
        <v>1.2804642094387786E-2</v>
      </c>
      <c r="AX2134" s="12"/>
      <c r="AY2134" s="12"/>
      <c r="AZ2134" s="12">
        <f t="array" aca="1" ref="AZ2134:AZ2139" ca="1">MMULT(W2134:AB2139,AW2134:AW2139)</f>
        <v>0.5994994952596131</v>
      </c>
      <c r="BA2134" s="12"/>
      <c r="BB2134" s="12">
        <f t="shared" ca="1" si="314"/>
        <v>0.5994994952596131</v>
      </c>
      <c r="BC2134" s="12"/>
      <c r="BD2134" s="38">
        <f t="array" aca="1" ref="BD2134:BD2141" ca="1">MMULT(MINVERSE(AN2134:AU2141),BB2134:BB2141)</f>
        <v>1.2153524770999064E-2</v>
      </c>
    </row>
    <row r="2135" spans="1:56" x14ac:dyDescent="0.35">
      <c r="A2135" s="12"/>
      <c r="B2135" s="12"/>
      <c r="C2135" s="12"/>
      <c r="D2135" s="12"/>
      <c r="E2135" s="12"/>
      <c r="F2135" s="12"/>
      <c r="G2135" s="12"/>
      <c r="H2135" s="12"/>
      <c r="I2135" s="12"/>
      <c r="J2135" s="12"/>
      <c r="K2135" s="12"/>
      <c r="L2135" s="12"/>
      <c r="M2135" s="12"/>
      <c r="N2135" s="12"/>
      <c r="O2135" s="12"/>
      <c r="P2135" s="12"/>
      <c r="Q2135" s="12"/>
      <c r="R2135" s="12"/>
      <c r="S2135" s="12"/>
      <c r="T2135" s="12"/>
      <c r="U2135" s="12"/>
      <c r="V2135" s="12"/>
      <c r="W2135" s="12">
        <f ca="1">INDEX(P$7:P$6003,UsefulSeries!$I2132)</f>
        <v>0.59949949525961332</v>
      </c>
      <c r="X2135" s="12">
        <f ca="1">INDEX(Q$7:Q$6003,UsefulSeries!$I2132)</f>
        <v>48.688656375686662</v>
      </c>
      <c r="Y2135" s="12">
        <f ca="1">INDEX(R$7:R$6003,UsefulSeries!$I2132)</f>
        <v>0</v>
      </c>
      <c r="Z2135" s="12">
        <f ca="1">INDEX(S$7:S$6003,UsefulSeries!$I2132)</f>
        <v>0</v>
      </c>
      <c r="AA2135" s="12">
        <f ca="1">INDEX(T$7:T$6003,UsefulSeries!$I2132)</f>
        <v>0</v>
      </c>
      <c r="AB2135" s="12">
        <f ca="1">INDEX(U$7:U$6003,UsefulSeries!$I2132)</f>
        <v>0</v>
      </c>
      <c r="AC2135" s="12">
        <f>INDEX( K$7:K$6003,UsefulSeries!$I2132,1)</f>
        <v>-0.58453604850402008</v>
      </c>
      <c r="AD2135" s="12">
        <f>INDEX(L$7:L$6003,UsefulSeries!$I2132,1)</f>
        <v>0</v>
      </c>
      <c r="AE2135" s="12"/>
      <c r="AF2135" s="12"/>
      <c r="AG2135" s="12"/>
      <c r="AH2135" s="12"/>
      <c r="AI2135" s="12"/>
      <c r="AJ2135" s="12"/>
      <c r="AK2135" s="12"/>
      <c r="AL2135" s="12"/>
      <c r="AM2135" s="12"/>
      <c r="AN2135" s="12">
        <f t="shared" ca="1" si="306"/>
        <v>0.59949949525961332</v>
      </c>
      <c r="AO2135" s="12">
        <f t="shared" ca="1" si="307"/>
        <v>48.688656375686662</v>
      </c>
      <c r="AP2135" s="12">
        <f t="shared" ca="1" si="308"/>
        <v>0</v>
      </c>
      <c r="AQ2135" s="12">
        <f t="shared" ca="1" si="309"/>
        <v>0</v>
      </c>
      <c r="AR2135" s="12">
        <f t="shared" ca="1" si="310"/>
        <v>0</v>
      </c>
      <c r="AS2135" s="12">
        <f t="shared" ca="1" si="311"/>
        <v>0</v>
      </c>
      <c r="AT2135" s="12">
        <f t="shared" si="312"/>
        <v>-0.58453604850402008</v>
      </c>
      <c r="AU2135" s="12">
        <f t="shared" si="313"/>
        <v>0</v>
      </c>
      <c r="AV2135" s="12"/>
      <c r="AW2135" s="12">
        <f ca="1">INDEX(I$7:I$6003,UsefulSeries!$I2132)</f>
        <v>1.2155256744414549E-2</v>
      </c>
      <c r="AX2135" s="12"/>
      <c r="AY2135" s="12"/>
      <c r="AZ2135" s="12">
        <f ca="1"/>
        <v>0.59949949525961321</v>
      </c>
      <c r="BA2135" s="12"/>
      <c r="BB2135" s="12">
        <f t="shared" ca="1" si="314"/>
        <v>0.59949949525961321</v>
      </c>
      <c r="BC2135" s="12"/>
      <c r="BD2135" s="38">
        <f ca="1"/>
        <v>1.2188267873305934E-2</v>
      </c>
    </row>
    <row r="2136" spans="1:56" x14ac:dyDescent="0.35">
      <c r="A2136" s="12"/>
      <c r="B2136" s="12"/>
      <c r="C2136" s="12"/>
      <c r="D2136" s="12"/>
      <c r="E2136" s="12"/>
      <c r="F2136" s="12"/>
      <c r="G2136" s="12"/>
      <c r="H2136" s="12"/>
      <c r="I2136" s="12"/>
      <c r="J2136" s="12"/>
      <c r="K2136" s="12"/>
      <c r="L2136" s="12"/>
      <c r="M2136" s="12"/>
      <c r="N2136" s="12"/>
      <c r="O2136" s="12"/>
      <c r="P2136" s="12"/>
      <c r="Q2136" s="12"/>
      <c r="R2136" s="12"/>
      <c r="S2136" s="12"/>
      <c r="T2136" s="12"/>
      <c r="U2136" s="12"/>
      <c r="V2136" s="12"/>
      <c r="W2136" s="12">
        <f ca="1">INDEX(P$8:P$6003,UsefulSeries!$I2132)</f>
        <v>0</v>
      </c>
      <c r="X2136" s="12">
        <f ca="1">INDEX(Q$8:Q$6003,UsefulSeries!$I2132)</f>
        <v>0</v>
      </c>
      <c r="Y2136" s="12">
        <f ca="1">INDEX(R$8:R$6003,UsefulSeries!$I2132)</f>
        <v>0.41399628191178028</v>
      </c>
      <c r="Z2136" s="12">
        <f ca="1">INDEX(S$8:S$6003,UsefulSeries!$I2132)</f>
        <v>7.2786303353748222E-2</v>
      </c>
      <c r="AA2136" s="12">
        <f ca="1">INDEX(T$8:T$6003,UsefulSeries!$I2132)</f>
        <v>0</v>
      </c>
      <c r="AB2136" s="12">
        <f ca="1">INDEX(U$8:U$6003,UsefulSeries!$I2132)</f>
        <v>0</v>
      </c>
      <c r="AC2136" s="12">
        <f>INDEX( K$8:K$6003,UsefulSeries!$I2132)</f>
        <v>5.2066857783049952E-2</v>
      </c>
      <c r="AD2136" s="12">
        <f>INDEX(L$8:L$6003,UsefulSeries!$I2132)</f>
        <v>-5.2066857783049952E-2</v>
      </c>
      <c r="AE2136" s="12"/>
      <c r="AF2136" s="12"/>
      <c r="AG2136" s="12"/>
      <c r="AH2136" s="12"/>
      <c r="AI2136" s="12"/>
      <c r="AJ2136" s="12"/>
      <c r="AK2136" s="12"/>
      <c r="AL2136" s="12"/>
      <c r="AM2136" s="12"/>
      <c r="AN2136" s="12">
        <f t="shared" ca="1" si="306"/>
        <v>0</v>
      </c>
      <c r="AO2136" s="12">
        <f t="shared" ca="1" si="307"/>
        <v>0</v>
      </c>
      <c r="AP2136" s="12">
        <f t="shared" ca="1" si="308"/>
        <v>0.41399628191178028</v>
      </c>
      <c r="AQ2136" s="12">
        <f t="shared" ca="1" si="309"/>
        <v>7.2786303353748222E-2</v>
      </c>
      <c r="AR2136" s="12">
        <f t="shared" ca="1" si="310"/>
        <v>0</v>
      </c>
      <c r="AS2136" s="12">
        <f t="shared" ca="1" si="311"/>
        <v>0</v>
      </c>
      <c r="AT2136" s="12">
        <f t="shared" si="312"/>
        <v>5.2066857783049952E-2</v>
      </c>
      <c r="AU2136" s="12">
        <f t="shared" si="313"/>
        <v>-5.2066857783049952E-2</v>
      </c>
      <c r="AV2136" s="12"/>
      <c r="AW2136" s="12">
        <f ca="1">INDEX(I$8:I$6003,UsefulSeries!$I2132)</f>
        <v>0.15259476877870548</v>
      </c>
      <c r="AX2136" s="12"/>
      <c r="AY2136" s="12"/>
      <c r="AZ2136" s="12">
        <f ca="1"/>
        <v>7.2786303353748236E-2</v>
      </c>
      <c r="BA2136" s="12"/>
      <c r="BB2136" s="12">
        <f t="shared" ca="1" si="314"/>
        <v>7.2786303353748236E-2</v>
      </c>
      <c r="BC2136" s="12"/>
      <c r="BD2136" s="38">
        <f ca="1"/>
        <v>0.15817265270615602</v>
      </c>
    </row>
    <row r="2137" spans="1:56" x14ac:dyDescent="0.35">
      <c r="A2137" s="12"/>
      <c r="B2137" s="12"/>
      <c r="C2137" s="12"/>
      <c r="D2137" s="12"/>
      <c r="E2137" s="12"/>
      <c r="F2137" s="12"/>
      <c r="G2137" s="12"/>
      <c r="H2137" s="12"/>
      <c r="I2137" s="12"/>
      <c r="J2137" s="12"/>
      <c r="K2137" s="12"/>
      <c r="L2137" s="12"/>
      <c r="M2137" s="12"/>
      <c r="N2137" s="12"/>
      <c r="O2137" s="12"/>
      <c r="P2137" s="12"/>
      <c r="Q2137" s="12"/>
      <c r="R2137" s="12"/>
      <c r="S2137" s="12"/>
      <c r="T2137" s="12"/>
      <c r="U2137" s="12"/>
      <c r="V2137" s="12"/>
      <c r="W2137" s="12">
        <f ca="1">INDEX(P$9:P$6003,UsefulSeries!$I2132)</f>
        <v>0</v>
      </c>
      <c r="X2137" s="12">
        <f ca="1">INDEX(Q$9:Q$6003,UsefulSeries!$I2132)</f>
        <v>0</v>
      </c>
      <c r="Y2137" s="12">
        <f ca="1">INDEX(R$9:R$6003,UsefulSeries!$I2132)</f>
        <v>7.2786303353748236E-2</v>
      </c>
      <c r="Z2137" s="12">
        <f ca="1">INDEX(S$9:S$6003,UsefulSeries!$I2132)</f>
        <v>0.46703341015518024</v>
      </c>
      <c r="AA2137" s="12">
        <f ca="1">INDEX(T$9:T$6003,UsefulSeries!$I2132)</f>
        <v>0</v>
      </c>
      <c r="AB2137" s="12">
        <f ca="1">INDEX(U$9:U$6003,UsefulSeries!$I2132)</f>
        <v>0</v>
      </c>
      <c r="AC2137" s="12">
        <f>INDEX( K$9:K$6003,UsefulSeries!$I2132)</f>
        <v>0</v>
      </c>
      <c r="AD2137" s="12">
        <f>INDEX(L$9:L$6003,UsefulSeries!$I2132)</f>
        <v>-5.2066857783049952E-2</v>
      </c>
      <c r="AE2137" s="12"/>
      <c r="AF2137" s="12"/>
      <c r="AG2137" s="12"/>
      <c r="AH2137" s="12"/>
      <c r="AI2137" s="12"/>
      <c r="AJ2137" s="12"/>
      <c r="AK2137" s="12"/>
      <c r="AL2137" s="12"/>
      <c r="AM2137" s="12"/>
      <c r="AN2137" s="12">
        <f t="shared" ca="1" si="306"/>
        <v>0</v>
      </c>
      <c r="AO2137" s="12">
        <f t="shared" ca="1" si="307"/>
        <v>0</v>
      </c>
      <c r="AP2137" s="12">
        <f t="shared" ca="1" si="308"/>
        <v>7.2786303353748236E-2</v>
      </c>
      <c r="AQ2137" s="12">
        <f t="shared" ca="1" si="309"/>
        <v>0.46703341015518024</v>
      </c>
      <c r="AR2137" s="12">
        <f t="shared" ca="1" si="310"/>
        <v>0</v>
      </c>
      <c r="AS2137" s="12">
        <f t="shared" ca="1" si="311"/>
        <v>0</v>
      </c>
      <c r="AT2137" s="12">
        <f t="shared" si="312"/>
        <v>0</v>
      </c>
      <c r="AU2137" s="12">
        <f t="shared" si="313"/>
        <v>-5.2066857783049952E-2</v>
      </c>
      <c r="AV2137" s="12"/>
      <c r="AW2137" s="12">
        <f ca="1">INDEX(I$9:I$6003,UsefulSeries!$I2132)</f>
        <v>0.13206655644342913</v>
      </c>
      <c r="AX2137" s="12"/>
      <c r="AY2137" s="12"/>
      <c r="AZ2137" s="12">
        <f ca="1"/>
        <v>7.2786303353748222E-2</v>
      </c>
      <c r="BA2137" s="12"/>
      <c r="BB2137" s="12">
        <f t="shared" ca="1" si="314"/>
        <v>7.2786303353748222E-2</v>
      </c>
      <c r="BC2137" s="12"/>
      <c r="BD2137" s="38">
        <f ca="1"/>
        <v>0.13716900513406377</v>
      </c>
    </row>
    <row r="2138" spans="1:56" x14ac:dyDescent="0.35">
      <c r="A2138" s="12"/>
      <c r="B2138" s="12"/>
      <c r="C2138" s="12"/>
      <c r="D2138" s="12"/>
      <c r="E2138" s="12"/>
      <c r="F2138" s="12"/>
      <c r="G2138" s="12"/>
      <c r="H2138" s="12"/>
      <c r="I2138" s="12"/>
      <c r="J2138" s="12"/>
      <c r="K2138" s="12"/>
      <c r="L2138" s="12"/>
      <c r="M2138" s="12"/>
      <c r="N2138" s="12"/>
      <c r="O2138" s="12"/>
      <c r="P2138" s="12"/>
      <c r="Q2138" s="12"/>
      <c r="R2138" s="12"/>
      <c r="S2138" s="12"/>
      <c r="T2138" s="12"/>
      <c r="U2138" s="12"/>
      <c r="V2138" s="12"/>
      <c r="W2138" s="12">
        <f ca="1">INDEX(P$10:P$6003,UsefulSeries!$I2132)</f>
        <v>0</v>
      </c>
      <c r="X2138" s="12">
        <f ca="1">INDEX(Q$10:Q$6003,UsefulSeries!$I2132)</f>
        <v>0</v>
      </c>
      <c r="Y2138" s="12">
        <f ca="1">INDEX(R$10:R$6003,UsefulSeries!$I2132)</f>
        <v>0</v>
      </c>
      <c r="Z2138" s="12">
        <f ca="1">INDEX(S$10:S$6003,UsefulSeries!$I2132)</f>
        <v>0</v>
      </c>
      <c r="AA2138" s="12">
        <f ca="1">INDEX(T$10:T$6003,UsefulSeries!$I2132)</f>
        <v>19.949202262223178</v>
      </c>
      <c r="AB2138" s="12">
        <f ca="1">INDEX(U$10:U$6003,UsefulSeries!$I2132)</f>
        <v>0.37958472014523603</v>
      </c>
      <c r="AC2138" s="12">
        <f>INDEX( K$10:K$6003,UsefulSeries!$I2132)</f>
        <v>0.36339709371293</v>
      </c>
      <c r="AD2138" s="12">
        <f>INDEX(L$10:L$6003,UsefulSeries!$I2132)</f>
        <v>0</v>
      </c>
      <c r="AE2138" s="12"/>
      <c r="AF2138" s="12"/>
      <c r="AG2138" s="12"/>
      <c r="AH2138" s="12"/>
      <c r="AI2138" s="12"/>
      <c r="AJ2138" s="12"/>
      <c r="AK2138" s="12"/>
      <c r="AL2138" s="12"/>
      <c r="AM2138" s="12"/>
      <c r="AN2138" s="12">
        <f t="shared" ca="1" si="306"/>
        <v>0</v>
      </c>
      <c r="AO2138" s="12">
        <f t="shared" ca="1" si="307"/>
        <v>0</v>
      </c>
      <c r="AP2138" s="12">
        <f t="shared" ca="1" si="308"/>
        <v>0</v>
      </c>
      <c r="AQ2138" s="12">
        <f t="shared" ca="1" si="309"/>
        <v>0</v>
      </c>
      <c r="AR2138" s="12">
        <f t="shared" ca="1" si="310"/>
        <v>19.949202262223178</v>
      </c>
      <c r="AS2138" s="12">
        <f t="shared" ca="1" si="311"/>
        <v>0.37958472014523603</v>
      </c>
      <c r="AT2138" s="12">
        <f t="shared" si="312"/>
        <v>0.36339709371293</v>
      </c>
      <c r="AU2138" s="12">
        <f t="shared" si="313"/>
        <v>0</v>
      </c>
      <c r="AV2138" s="12"/>
      <c r="AW2138" s="12">
        <f ca="1">INDEX(I$10:I$6003,UsefulSeries!$I2132)</f>
        <v>1.8569453027457768E-2</v>
      </c>
      <c r="AX2138" s="12"/>
      <c r="AY2138" s="12"/>
      <c r="AZ2138" s="12">
        <f ca="1"/>
        <v>0.37958472014523587</v>
      </c>
      <c r="BA2138" s="12"/>
      <c r="BB2138" s="12">
        <f t="shared" ca="1" si="314"/>
        <v>0.37958472014523587</v>
      </c>
      <c r="BC2138" s="12"/>
      <c r="BD2138" s="38">
        <f ca="1"/>
        <v>1.8555460184838397E-2</v>
      </c>
    </row>
    <row r="2139" spans="1:56" x14ac:dyDescent="0.35">
      <c r="A2139" s="12"/>
      <c r="B2139" s="12"/>
      <c r="C2139" s="12"/>
      <c r="D2139" s="12"/>
      <c r="E2139" s="12"/>
      <c r="F2139" s="12"/>
      <c r="G2139" s="12"/>
      <c r="H2139" s="12"/>
      <c r="I2139" s="12"/>
      <c r="J2139" s="12"/>
      <c r="K2139" s="12"/>
      <c r="L2139" s="12"/>
      <c r="M2139" s="12"/>
      <c r="N2139" s="12"/>
      <c r="O2139" s="12"/>
      <c r="P2139" s="12"/>
      <c r="Q2139" s="12"/>
      <c r="R2139" s="12"/>
      <c r="S2139" s="12"/>
      <c r="T2139" s="12"/>
      <c r="U2139" s="12"/>
      <c r="V2139" s="12"/>
      <c r="W2139" s="12">
        <f ca="1">INDEX(P$11:P$6003,UsefulSeries!$I2132)</f>
        <v>0</v>
      </c>
      <c r="X2139" s="12">
        <f ca="1">INDEX(Q$11:Q$6003,UsefulSeries!$I2132)</f>
        <v>0</v>
      </c>
      <c r="Y2139" s="12">
        <f ca="1">INDEX(R$11:R$6003,UsefulSeries!$I2132)</f>
        <v>0</v>
      </c>
      <c r="Z2139" s="12">
        <f ca="1">INDEX(S$11:S$6003,UsefulSeries!$I2132)</f>
        <v>0</v>
      </c>
      <c r="AA2139" s="12">
        <f ca="1">INDEX(T$11:T$6003,UsefulSeries!$I2132)</f>
        <v>0.37958472014523598</v>
      </c>
      <c r="AB2139" s="12">
        <f ca="1">INDEX(U$11:U$6003,UsefulSeries!$I2132)</f>
        <v>15.473227588017041</v>
      </c>
      <c r="AC2139" s="12">
        <f>INDEX( K$11:K$6003,UsefulSeries!$I2132)</f>
        <v>0</v>
      </c>
      <c r="AD2139" s="12">
        <f>INDEX(L$11:L$6003,UsefulSeries!$I2132)</f>
        <v>0.36339709371293</v>
      </c>
      <c r="AE2139" s="12"/>
      <c r="AF2139" s="12"/>
      <c r="AG2139" s="12"/>
      <c r="AH2139" s="12"/>
      <c r="AI2139" s="12"/>
      <c r="AJ2139" s="12"/>
      <c r="AK2139" s="12"/>
      <c r="AL2139" s="12"/>
      <c r="AM2139" s="12"/>
      <c r="AN2139" s="12">
        <f t="shared" ca="1" si="306"/>
        <v>0</v>
      </c>
      <c r="AO2139" s="12">
        <f t="shared" ca="1" si="307"/>
        <v>0</v>
      </c>
      <c r="AP2139" s="12">
        <f t="shared" ca="1" si="308"/>
        <v>0</v>
      </c>
      <c r="AQ2139" s="12">
        <f t="shared" ca="1" si="309"/>
        <v>0</v>
      </c>
      <c r="AR2139" s="12">
        <f t="shared" ca="1" si="310"/>
        <v>0.37958472014523598</v>
      </c>
      <c r="AS2139" s="12">
        <f t="shared" ca="1" si="311"/>
        <v>15.473227588017041</v>
      </c>
      <c r="AT2139" s="12">
        <f t="shared" si="312"/>
        <v>0</v>
      </c>
      <c r="AU2139" s="12">
        <f t="shared" si="313"/>
        <v>0.36339709371293</v>
      </c>
      <c r="AV2139" s="12"/>
      <c r="AW2139" s="12">
        <f ca="1">INDEX(I$11:I$6003,UsefulSeries!$I2132)</f>
        <v>2.4076168814518191E-2</v>
      </c>
      <c r="AX2139" s="12"/>
      <c r="AY2139" s="12"/>
      <c r="AZ2139" s="12">
        <f ca="1"/>
        <v>0.37958472014523603</v>
      </c>
      <c r="BA2139" s="12"/>
      <c r="BB2139" s="12">
        <f t="shared" ca="1" si="314"/>
        <v>0.37958472014523603</v>
      </c>
      <c r="BC2139" s="12"/>
      <c r="BD2139" s="38">
        <f ca="1"/>
        <v>2.2818488277079697E-2</v>
      </c>
    </row>
    <row r="2140" spans="1:56" x14ac:dyDescent="0.35">
      <c r="A2140" s="12"/>
      <c r="B2140" s="12"/>
      <c r="C2140" s="12"/>
      <c r="D2140" s="12"/>
      <c r="E2140" s="12"/>
      <c r="F2140" s="12"/>
      <c r="G2140" s="12"/>
      <c r="H2140" s="12"/>
      <c r="I2140" s="12"/>
      <c r="J2140" s="12"/>
      <c r="K2140" s="12"/>
      <c r="L2140" s="12"/>
      <c r="M2140" s="12"/>
      <c r="N2140" s="12"/>
      <c r="O2140" s="12"/>
      <c r="P2140" s="12"/>
      <c r="Q2140" s="12"/>
      <c r="R2140" s="12"/>
      <c r="S2140" s="12"/>
      <c r="T2140" s="12"/>
      <c r="U2140" s="12"/>
      <c r="V2140" s="12"/>
      <c r="W2140" s="12"/>
      <c r="X2140" s="12"/>
      <c r="Y2140" s="12"/>
      <c r="Z2140" s="12"/>
      <c r="AA2140" s="12"/>
      <c r="AB2140" s="12"/>
      <c r="AC2140" s="12"/>
      <c r="AD2140" s="12"/>
      <c r="AE2140" s="12">
        <f t="array" ref="AE2140:AJ2141">TRANSPOSE(AC2134:AD2139)</f>
        <v>-0.58453604850402008</v>
      </c>
      <c r="AF2140" s="12">
        <v>-0.58453604850402008</v>
      </c>
      <c r="AG2140" s="12">
        <v>5.2066857783049952E-2</v>
      </c>
      <c r="AH2140" s="12">
        <v>0</v>
      </c>
      <c r="AI2140" s="12">
        <v>0.36339709371293</v>
      </c>
      <c r="AJ2140" s="12">
        <v>0</v>
      </c>
      <c r="AK2140" s="12"/>
      <c r="AL2140" s="12"/>
      <c r="AM2140" s="12"/>
      <c r="AN2140" s="12">
        <f t="shared" si="306"/>
        <v>-0.58453604850402008</v>
      </c>
      <c r="AO2140" s="12">
        <f t="shared" si="307"/>
        <v>-0.58453604850402008</v>
      </c>
      <c r="AP2140" s="12">
        <f t="shared" si="308"/>
        <v>5.2066857783049952E-2</v>
      </c>
      <c r="AQ2140" s="12">
        <f t="shared" si="309"/>
        <v>0</v>
      </c>
      <c r="AR2140" s="12">
        <f t="shared" si="310"/>
        <v>0.36339709371293</v>
      </c>
      <c r="AS2140" s="12">
        <f t="shared" si="311"/>
        <v>0</v>
      </c>
      <c r="AT2140" s="12">
        <f t="shared" si="312"/>
        <v>0</v>
      </c>
      <c r="AU2140" s="12">
        <f t="shared" si="313"/>
        <v>0</v>
      </c>
      <c r="AV2140" s="12"/>
      <c r="AW2140" s="12"/>
      <c r="AX2140" s="12">
        <f>INDEX($N$6:$N$6003,UsefulSeries!$K2132)</f>
        <v>7.4989803148917122E-4</v>
      </c>
      <c r="AY2140" s="12"/>
      <c r="AZ2140" s="12"/>
      <c r="BA2140" s="12"/>
      <c r="BB2140" s="12">
        <f t="shared" si="314"/>
        <v>7.4989803148917122E-4</v>
      </c>
      <c r="BC2140" s="12"/>
      <c r="BD2140" s="38">
        <f ca="1"/>
        <v>2.0818613455136819E-3</v>
      </c>
    </row>
    <row r="2141" spans="1:56" x14ac:dyDescent="0.35">
      <c r="A2141" s="12"/>
      <c r="B2141" s="12"/>
      <c r="C2141" s="12"/>
      <c r="D2141" s="12"/>
      <c r="E2141" s="12"/>
      <c r="F2141" s="12"/>
      <c r="G2141" s="12"/>
      <c r="H2141" s="12"/>
      <c r="I2141" s="12"/>
      <c r="J2141" s="12"/>
      <c r="K2141" s="12"/>
      <c r="L2141" s="12"/>
      <c r="M2141" s="12"/>
      <c r="N2141" s="12"/>
      <c r="O2141" s="12"/>
      <c r="P2141" s="12"/>
      <c r="Q2141" s="12"/>
      <c r="R2141" s="12"/>
      <c r="S2141" s="12"/>
      <c r="T2141" s="12"/>
      <c r="U2141" s="12"/>
      <c r="V2141" s="12"/>
      <c r="W2141" s="12"/>
      <c r="X2141" s="12"/>
      <c r="Y2141" s="12"/>
      <c r="Z2141" s="12"/>
      <c r="AA2141" s="12"/>
      <c r="AB2141" s="12"/>
      <c r="AC2141" s="12"/>
      <c r="AD2141" s="12"/>
      <c r="AE2141" s="12">
        <v>0.58453604850402008</v>
      </c>
      <c r="AF2141" s="12">
        <v>0</v>
      </c>
      <c r="AG2141" s="12">
        <v>-5.2066857783049952E-2</v>
      </c>
      <c r="AH2141" s="12">
        <v>-5.2066857783049952E-2</v>
      </c>
      <c r="AI2141" s="12">
        <v>0</v>
      </c>
      <c r="AJ2141" s="12">
        <v>0.36339709371293</v>
      </c>
      <c r="AK2141" s="12"/>
      <c r="AL2141" s="12"/>
      <c r="AM2141" s="12"/>
      <c r="AN2141" s="12">
        <f t="shared" si="306"/>
        <v>0.58453604850402008</v>
      </c>
      <c r="AO2141" s="12">
        <f t="shared" si="307"/>
        <v>0</v>
      </c>
      <c r="AP2141" s="12">
        <f t="shared" si="308"/>
        <v>-5.2066857783049952E-2</v>
      </c>
      <c r="AQ2141" s="12">
        <f t="shared" si="309"/>
        <v>-5.2066857783049952E-2</v>
      </c>
      <c r="AR2141" s="12">
        <f t="shared" si="310"/>
        <v>0</v>
      </c>
      <c r="AS2141" s="12">
        <f t="shared" si="311"/>
        <v>0.36339709371293</v>
      </c>
      <c r="AT2141" s="12">
        <f t="shared" si="312"/>
        <v>0</v>
      </c>
      <c r="AU2141" s="12">
        <f t="shared" si="313"/>
        <v>0</v>
      </c>
      <c r="AV2141" s="12"/>
      <c r="AW2141" s="12"/>
      <c r="AX2141" s="12">
        <f>INDEX('Margin error adjustment'!N$7:N$6003,UsefulSeries!$K2132)</f>
        <v>1.8833571671920957E-5</v>
      </c>
      <c r="AY2141" s="12"/>
      <c r="AZ2141" s="12"/>
      <c r="BA2141" s="12"/>
      <c r="BB2141" s="12">
        <f t="shared" si="314"/>
        <v>1.8833571671920957E-5</v>
      </c>
      <c r="BC2141" s="12"/>
      <c r="BD2141" s="38">
        <f ca="1"/>
        <v>5.3565889752085351E-2</v>
      </c>
    </row>
    <row r="2142" spans="1:56" x14ac:dyDescent="0.35">
      <c r="A2142" s="12"/>
      <c r="B2142" s="12"/>
      <c r="C2142" s="12"/>
      <c r="D2142" s="12"/>
      <c r="E2142" s="12"/>
      <c r="F2142" s="12"/>
      <c r="G2142" s="12"/>
      <c r="H2142" s="12"/>
      <c r="I2142" s="12"/>
      <c r="J2142" s="12"/>
      <c r="K2142" s="12"/>
      <c r="L2142" s="12"/>
      <c r="M2142" s="12"/>
      <c r="N2142" s="12"/>
      <c r="O2142" s="12"/>
      <c r="P2142" s="12"/>
      <c r="Q2142" s="12"/>
      <c r="R2142" s="12"/>
      <c r="S2142" s="12"/>
      <c r="T2142" s="12"/>
      <c r="U2142" s="12"/>
      <c r="V2142" s="12"/>
      <c r="W2142" s="12">
        <f ca="1">INDEX(P$6:P$6003,UsefulSeries!$I2140)</f>
        <v>45.264231365414695</v>
      </c>
      <c r="X2142" s="12">
        <f ca="1">INDEX(Q$6:Q$6003,UsefulSeries!$I2140)</f>
        <v>0.60097125441902244</v>
      </c>
      <c r="Y2142" s="12">
        <f ca="1">INDEX(R$6:R$6003,UsefulSeries!$I2140)</f>
        <v>0</v>
      </c>
      <c r="Z2142" s="12">
        <f ca="1">INDEX(S$6:S$6003,UsefulSeries!$I2140)</f>
        <v>0</v>
      </c>
      <c r="AA2142" s="12">
        <f ca="1">INDEX(T$6:T$6003,UsefulSeries!$I2140)</f>
        <v>0</v>
      </c>
      <c r="AB2142" s="12">
        <f ca="1">INDEX(U$6:U$6003,UsefulSeries!$I2140)</f>
        <v>0</v>
      </c>
      <c r="AC2142" s="12">
        <f>INDEX( K$6:K$6003,UsefulSeries!$I2140)</f>
        <v>-0.58528594653550925</v>
      </c>
      <c r="AD2142" s="12">
        <f>INDEX(L$6:L$6003,UsefulSeries!$I2140)</f>
        <v>0.58528594653550925</v>
      </c>
      <c r="AE2142" s="12"/>
      <c r="AF2142" s="12"/>
      <c r="AG2142" s="12"/>
      <c r="AH2142" s="12"/>
      <c r="AI2142" s="12"/>
      <c r="AJ2142" s="12"/>
      <c r="AK2142" s="12"/>
      <c r="AL2142" s="12"/>
      <c r="AM2142" s="12"/>
      <c r="AN2142" s="12">
        <f t="shared" ca="1" si="306"/>
        <v>45.264231365414695</v>
      </c>
      <c r="AO2142" s="12">
        <f t="shared" ca="1" si="307"/>
        <v>0.60097125441902244</v>
      </c>
      <c r="AP2142" s="12">
        <f t="shared" ca="1" si="308"/>
        <v>0</v>
      </c>
      <c r="AQ2142" s="12">
        <f t="shared" ca="1" si="309"/>
        <v>0</v>
      </c>
      <c r="AR2142" s="12">
        <f t="shared" ca="1" si="310"/>
        <v>0</v>
      </c>
      <c r="AS2142" s="12">
        <f t="shared" ca="1" si="311"/>
        <v>0</v>
      </c>
      <c r="AT2142" s="12">
        <f t="shared" si="312"/>
        <v>-0.58528594653550925</v>
      </c>
      <c r="AU2142" s="12">
        <f t="shared" si="313"/>
        <v>0.58528594653550925</v>
      </c>
      <c r="AV2142" s="12"/>
      <c r="AW2142" s="12">
        <f ca="1">INDEX(I$6:I$6003,UsefulSeries!$I2140)</f>
        <v>1.3104416137133201E-2</v>
      </c>
      <c r="AX2142" s="12"/>
      <c r="AY2142" s="12"/>
      <c r="AZ2142" s="12">
        <f t="array" aca="1" ref="AZ2142:AZ2147" ca="1">MMULT(W2142:AB2147,AW2142:AW2147)</f>
        <v>0.60097125441902233</v>
      </c>
      <c r="BA2142" s="12"/>
      <c r="BB2142" s="12">
        <f t="shared" ca="1" si="314"/>
        <v>0.60097125441902233</v>
      </c>
      <c r="BC2142" s="12"/>
      <c r="BD2142" s="38">
        <f t="array" aca="1" ref="BD2142:BD2149" ca="1">MMULT(MINVERSE(AN2142:AU2149),BB2142:BB2149)</f>
        <v>1.2600824177284321E-2</v>
      </c>
    </row>
    <row r="2143" spans="1:56" x14ac:dyDescent="0.35">
      <c r="A2143" s="12"/>
      <c r="B2143" s="12"/>
      <c r="C2143" s="12"/>
      <c r="D2143" s="12"/>
      <c r="E2143" s="12"/>
      <c r="F2143" s="12"/>
      <c r="G2143" s="12"/>
      <c r="H2143" s="12"/>
      <c r="I2143" s="12"/>
      <c r="J2143" s="12"/>
      <c r="K2143" s="12"/>
      <c r="L2143" s="12"/>
      <c r="M2143" s="12"/>
      <c r="N2143" s="12"/>
      <c r="O2143" s="12"/>
      <c r="P2143" s="12"/>
      <c r="Q2143" s="12"/>
      <c r="R2143" s="12"/>
      <c r="S2143" s="12"/>
      <c r="T2143" s="12"/>
      <c r="U2143" s="12"/>
      <c r="V2143" s="12"/>
      <c r="W2143" s="12">
        <f ca="1">INDEX(P$7:P$6003,UsefulSeries!$I2140)</f>
        <v>0.60097125441902233</v>
      </c>
      <c r="X2143" s="12">
        <f ca="1">INDEX(Q$7:Q$6003,UsefulSeries!$I2140)</f>
        <v>45.638507814090616</v>
      </c>
      <c r="Y2143" s="12">
        <f ca="1">INDEX(R$7:R$6003,UsefulSeries!$I2140)</f>
        <v>0</v>
      </c>
      <c r="Z2143" s="12">
        <f ca="1">INDEX(S$7:S$6003,UsefulSeries!$I2140)</f>
        <v>0</v>
      </c>
      <c r="AA2143" s="12">
        <f ca="1">INDEX(T$7:T$6003,UsefulSeries!$I2140)</f>
        <v>0</v>
      </c>
      <c r="AB2143" s="12">
        <f ca="1">INDEX(U$7:U$6003,UsefulSeries!$I2140)</f>
        <v>0</v>
      </c>
      <c r="AC2143" s="12">
        <f>INDEX( K$7:K$6003,UsefulSeries!$I2140,1)</f>
        <v>-0.58528594653550925</v>
      </c>
      <c r="AD2143" s="12">
        <f>INDEX(L$7:L$6003,UsefulSeries!$I2140,1)</f>
        <v>0</v>
      </c>
      <c r="AE2143" s="12"/>
      <c r="AF2143" s="12"/>
      <c r="AG2143" s="12"/>
      <c r="AH2143" s="12"/>
      <c r="AI2143" s="12"/>
      <c r="AJ2143" s="12"/>
      <c r="AK2143" s="12"/>
      <c r="AL2143" s="12"/>
      <c r="AM2143" s="12"/>
      <c r="AN2143" s="12">
        <f t="shared" ref="AN2143:AN2206" ca="1" si="315">W2143+AE2143</f>
        <v>0.60097125441902233</v>
      </c>
      <c r="AO2143" s="12">
        <f t="shared" ref="AO2143:AO2206" ca="1" si="316">X2143+AF2143</f>
        <v>45.638507814090616</v>
      </c>
      <c r="AP2143" s="12">
        <f t="shared" ref="AP2143:AP2206" ca="1" si="317">Y2143+AG2143</f>
        <v>0</v>
      </c>
      <c r="AQ2143" s="12">
        <f t="shared" ref="AQ2143:AQ2206" ca="1" si="318">Z2143+AH2143</f>
        <v>0</v>
      </c>
      <c r="AR2143" s="12">
        <f t="shared" ref="AR2143:AR2206" ca="1" si="319">AA2143+AI2143</f>
        <v>0</v>
      </c>
      <c r="AS2143" s="12">
        <f t="shared" ref="AS2143:AS2206" ca="1" si="320">AB2143+AJ2143</f>
        <v>0</v>
      </c>
      <c r="AT2143" s="12">
        <f t="shared" ref="AT2143:AT2206" si="321">AC2143+AK2143</f>
        <v>-0.58528594653550925</v>
      </c>
      <c r="AU2143" s="12">
        <f t="shared" ref="AU2143:AU2206" si="322">AD2143+AL2143</f>
        <v>0</v>
      </c>
      <c r="AV2143" s="12"/>
      <c r="AW2143" s="12">
        <f ca="1">INDEX(I$7:I$6003,UsefulSeries!$I2140)</f>
        <v>1.2995514214238743E-2</v>
      </c>
      <c r="AX2143" s="12"/>
      <c r="AY2143" s="12"/>
      <c r="AZ2143" s="12">
        <f ca="1"/>
        <v>0.60097125441902233</v>
      </c>
      <c r="BA2143" s="12"/>
      <c r="BB2143" s="12">
        <f t="shared" ca="1" si="314"/>
        <v>0.60097125441902233</v>
      </c>
      <c r="BC2143" s="12"/>
      <c r="BD2143" s="38">
        <f ca="1"/>
        <v>1.2931248475537116E-2</v>
      </c>
    </row>
    <row r="2144" spans="1:56" x14ac:dyDescent="0.35">
      <c r="A2144" s="12"/>
      <c r="B2144" s="12"/>
      <c r="C2144" s="12"/>
      <c r="D2144" s="12"/>
      <c r="E2144" s="12"/>
      <c r="F2144" s="12"/>
      <c r="G2144" s="12"/>
      <c r="H2144" s="12"/>
      <c r="I2144" s="12"/>
      <c r="J2144" s="12"/>
      <c r="K2144" s="12"/>
      <c r="L2144" s="12"/>
      <c r="M2144" s="12"/>
      <c r="N2144" s="12"/>
      <c r="O2144" s="12"/>
      <c r="P2144" s="12"/>
      <c r="Q2144" s="12"/>
      <c r="R2144" s="12"/>
      <c r="S2144" s="12"/>
      <c r="T2144" s="12"/>
      <c r="U2144" s="12"/>
      <c r="V2144" s="12"/>
      <c r="W2144" s="12">
        <f ca="1">INDEX(P$8:P$6003,UsefulSeries!$I2140)</f>
        <v>0</v>
      </c>
      <c r="X2144" s="12">
        <f ca="1">INDEX(Q$8:Q$6003,UsefulSeries!$I2140)</f>
        <v>0</v>
      </c>
      <c r="Y2144" s="12">
        <f ca="1">INDEX(R$8:R$6003,UsefulSeries!$I2140)</f>
        <v>0.41608418726989144</v>
      </c>
      <c r="Z2144" s="12">
        <f ca="1">INDEX(S$8:S$6003,UsefulSeries!$I2140)</f>
        <v>7.3291062118486613E-2</v>
      </c>
      <c r="AA2144" s="12">
        <f ca="1">INDEX(T$8:T$6003,UsefulSeries!$I2140)</f>
        <v>0</v>
      </c>
      <c r="AB2144" s="12">
        <f ca="1">INDEX(U$8:U$6003,UsefulSeries!$I2140)</f>
        <v>0</v>
      </c>
      <c r="AC2144" s="12">
        <f>INDEX( K$8:K$6003,UsefulSeries!$I2140)</f>
        <v>5.2085691354721873E-2</v>
      </c>
      <c r="AD2144" s="12">
        <f>INDEX(L$8:L$6003,UsefulSeries!$I2140)</f>
        <v>-5.2085691354721873E-2</v>
      </c>
      <c r="AE2144" s="12"/>
      <c r="AF2144" s="12"/>
      <c r="AG2144" s="12"/>
      <c r="AH2144" s="12"/>
      <c r="AI2144" s="12"/>
      <c r="AJ2144" s="12"/>
      <c r="AK2144" s="12"/>
      <c r="AL2144" s="12"/>
      <c r="AM2144" s="12"/>
      <c r="AN2144" s="12">
        <f t="shared" ca="1" si="315"/>
        <v>0</v>
      </c>
      <c r="AO2144" s="12">
        <f t="shared" ca="1" si="316"/>
        <v>0</v>
      </c>
      <c r="AP2144" s="12">
        <f t="shared" ca="1" si="317"/>
        <v>0.41608418726989144</v>
      </c>
      <c r="AQ2144" s="12">
        <f t="shared" ca="1" si="318"/>
        <v>7.3291062118486613E-2</v>
      </c>
      <c r="AR2144" s="12">
        <f t="shared" ca="1" si="319"/>
        <v>0</v>
      </c>
      <c r="AS2144" s="12">
        <f t="shared" ca="1" si="320"/>
        <v>0</v>
      </c>
      <c r="AT2144" s="12">
        <f t="shared" si="321"/>
        <v>5.2085691354721873E-2</v>
      </c>
      <c r="AU2144" s="12">
        <f t="shared" si="322"/>
        <v>-5.2085691354721873E-2</v>
      </c>
      <c r="AV2144" s="12"/>
      <c r="AW2144" s="12">
        <f ca="1">INDEX(I$8:I$6003,UsefulSeries!$I2140)</f>
        <v>0.15194497069250346</v>
      </c>
      <c r="AX2144" s="12"/>
      <c r="AY2144" s="12"/>
      <c r="AZ2144" s="12">
        <f ca="1"/>
        <v>7.3291062118486627E-2</v>
      </c>
      <c r="BA2144" s="12"/>
      <c r="BB2144" s="12">
        <f t="shared" ca="1" si="314"/>
        <v>7.3291062118486627E-2</v>
      </c>
      <c r="BC2144" s="12"/>
      <c r="BD2144" s="38">
        <f ca="1"/>
        <v>0.15627301900362026</v>
      </c>
    </row>
    <row r="2145" spans="1:56" x14ac:dyDescent="0.35">
      <c r="A2145" s="12"/>
      <c r="B2145" s="12"/>
      <c r="C2145" s="12"/>
      <c r="D2145" s="12"/>
      <c r="E2145" s="12"/>
      <c r="F2145" s="12"/>
      <c r="G2145" s="12"/>
      <c r="H2145" s="12"/>
      <c r="I2145" s="12"/>
      <c r="J2145" s="12"/>
      <c r="K2145" s="12"/>
      <c r="L2145" s="12"/>
      <c r="M2145" s="12"/>
      <c r="N2145" s="12"/>
      <c r="O2145" s="12"/>
      <c r="P2145" s="12"/>
      <c r="Q2145" s="12"/>
      <c r="R2145" s="12"/>
      <c r="S2145" s="12"/>
      <c r="T2145" s="12"/>
      <c r="U2145" s="12"/>
      <c r="V2145" s="12"/>
      <c r="W2145" s="12">
        <f ca="1">INDEX(P$9:P$6003,UsefulSeries!$I2140)</f>
        <v>0</v>
      </c>
      <c r="X2145" s="12">
        <f ca="1">INDEX(Q$9:Q$6003,UsefulSeries!$I2140)</f>
        <v>0</v>
      </c>
      <c r="Y2145" s="12">
        <f ca="1">INDEX(R$9:R$6003,UsefulSeries!$I2140)</f>
        <v>7.3291062118486613E-2</v>
      </c>
      <c r="Z2145" s="12">
        <f ca="1">INDEX(S$9:S$6003,UsefulSeries!$I2140)</f>
        <v>0.45241054190118346</v>
      </c>
      <c r="AA2145" s="12">
        <f ca="1">INDEX(T$9:T$6003,UsefulSeries!$I2140)</f>
        <v>0</v>
      </c>
      <c r="AB2145" s="12">
        <f ca="1">INDEX(U$9:U$6003,UsefulSeries!$I2140)</f>
        <v>0</v>
      </c>
      <c r="AC2145" s="12">
        <f>INDEX( K$9:K$6003,UsefulSeries!$I2140)</f>
        <v>0</v>
      </c>
      <c r="AD2145" s="12">
        <f>INDEX(L$9:L$6003,UsefulSeries!$I2140)</f>
        <v>-5.2085691354721873E-2</v>
      </c>
      <c r="AE2145" s="12"/>
      <c r="AF2145" s="12"/>
      <c r="AG2145" s="12"/>
      <c r="AH2145" s="12"/>
      <c r="AI2145" s="12"/>
      <c r="AJ2145" s="12"/>
      <c r="AK2145" s="12"/>
      <c r="AL2145" s="12"/>
      <c r="AM2145" s="12"/>
      <c r="AN2145" s="12">
        <f t="shared" ca="1" si="315"/>
        <v>0</v>
      </c>
      <c r="AO2145" s="12">
        <f t="shared" ca="1" si="316"/>
        <v>0</v>
      </c>
      <c r="AP2145" s="12">
        <f t="shared" ca="1" si="317"/>
        <v>7.3291062118486613E-2</v>
      </c>
      <c r="AQ2145" s="12">
        <f t="shared" ca="1" si="318"/>
        <v>0.45241054190118346</v>
      </c>
      <c r="AR2145" s="12">
        <f t="shared" ca="1" si="319"/>
        <v>0</v>
      </c>
      <c r="AS2145" s="12">
        <f t="shared" ca="1" si="320"/>
        <v>0</v>
      </c>
      <c r="AT2145" s="12">
        <f t="shared" si="321"/>
        <v>0</v>
      </c>
      <c r="AU2145" s="12">
        <f t="shared" si="322"/>
        <v>-5.2085691354721873E-2</v>
      </c>
      <c r="AV2145" s="12"/>
      <c r="AW2145" s="12">
        <f ca="1">INDEX(I$9:I$6003,UsefulSeries!$I2140)</f>
        <v>0.13738595385437929</v>
      </c>
      <c r="AX2145" s="12"/>
      <c r="AY2145" s="12"/>
      <c r="AZ2145" s="12">
        <f ca="1"/>
        <v>7.3291062118486613E-2</v>
      </c>
      <c r="BA2145" s="12"/>
      <c r="BB2145" s="12">
        <f t="shared" ca="1" si="314"/>
        <v>7.3291062118486613E-2</v>
      </c>
      <c r="BC2145" s="12"/>
      <c r="BD2145" s="38">
        <f ca="1"/>
        <v>0.14053978768777214</v>
      </c>
    </row>
    <row r="2146" spans="1:56" x14ac:dyDescent="0.35">
      <c r="A2146" s="12"/>
      <c r="B2146" s="12"/>
      <c r="C2146" s="12"/>
      <c r="D2146" s="12"/>
      <c r="E2146" s="12"/>
      <c r="F2146" s="12"/>
      <c r="G2146" s="12"/>
      <c r="H2146" s="12"/>
      <c r="I2146" s="12"/>
      <c r="J2146" s="12"/>
      <c r="K2146" s="12"/>
      <c r="L2146" s="12"/>
      <c r="M2146" s="12"/>
      <c r="N2146" s="12"/>
      <c r="O2146" s="12"/>
      <c r="P2146" s="12"/>
      <c r="Q2146" s="12"/>
      <c r="R2146" s="12"/>
      <c r="S2146" s="12"/>
      <c r="T2146" s="12"/>
      <c r="U2146" s="12"/>
      <c r="V2146" s="12"/>
      <c r="W2146" s="12">
        <f ca="1">INDEX(P$10:P$6003,UsefulSeries!$I2140)</f>
        <v>0</v>
      </c>
      <c r="X2146" s="12">
        <f ca="1">INDEX(Q$10:Q$6003,UsefulSeries!$I2140)</f>
        <v>0</v>
      </c>
      <c r="Y2146" s="12">
        <f ca="1">INDEX(R$10:R$6003,UsefulSeries!$I2140)</f>
        <v>0</v>
      </c>
      <c r="Z2146" s="12">
        <f ca="1">INDEX(S$10:S$6003,UsefulSeries!$I2140)</f>
        <v>0</v>
      </c>
      <c r="AA2146" s="12">
        <f ca="1">INDEX(T$10:T$6003,UsefulSeries!$I2140)</f>
        <v>19.016823760175939</v>
      </c>
      <c r="AB2146" s="12">
        <f ca="1">INDEX(U$10:U$6003,UsefulSeries!$I2140)</f>
        <v>0.37887593087439131</v>
      </c>
      <c r="AC2146" s="12">
        <f>INDEX( K$10:K$6003,UsefulSeries!$I2140)</f>
        <v>0.3626283621097689</v>
      </c>
      <c r="AD2146" s="12">
        <f>INDEX(L$10:L$6003,UsefulSeries!$I2140)</f>
        <v>0</v>
      </c>
      <c r="AE2146" s="12"/>
      <c r="AF2146" s="12"/>
      <c r="AG2146" s="12"/>
      <c r="AH2146" s="12"/>
      <c r="AI2146" s="12"/>
      <c r="AJ2146" s="12"/>
      <c r="AK2146" s="12"/>
      <c r="AL2146" s="12"/>
      <c r="AM2146" s="12"/>
      <c r="AN2146" s="12">
        <f t="shared" ca="1" si="315"/>
        <v>0</v>
      </c>
      <c r="AO2146" s="12">
        <f t="shared" ca="1" si="316"/>
        <v>0</v>
      </c>
      <c r="AP2146" s="12">
        <f t="shared" ca="1" si="317"/>
        <v>0</v>
      </c>
      <c r="AQ2146" s="12">
        <f t="shared" ca="1" si="318"/>
        <v>0</v>
      </c>
      <c r="AR2146" s="12">
        <f t="shared" ca="1" si="319"/>
        <v>19.016823760175939</v>
      </c>
      <c r="AS2146" s="12">
        <f t="shared" ca="1" si="320"/>
        <v>0.37887593087439131</v>
      </c>
      <c r="AT2146" s="12">
        <f t="shared" si="321"/>
        <v>0.3626283621097689</v>
      </c>
      <c r="AU2146" s="12">
        <f t="shared" si="322"/>
        <v>0</v>
      </c>
      <c r="AV2146" s="12"/>
      <c r="AW2146" s="12">
        <f ca="1">INDEX(I$10:I$6003,UsefulSeries!$I2140)</f>
        <v>1.9456453330106694E-2</v>
      </c>
      <c r="AX2146" s="12"/>
      <c r="AY2146" s="12"/>
      <c r="AZ2146" s="12">
        <f ca="1"/>
        <v>0.37887593087439136</v>
      </c>
      <c r="BA2146" s="12"/>
      <c r="BB2146" s="12">
        <f t="shared" ca="1" si="314"/>
        <v>0.37887593087439136</v>
      </c>
      <c r="BC2146" s="12"/>
      <c r="BD2146" s="38">
        <f ca="1"/>
        <v>1.9577183999290201E-2</v>
      </c>
    </row>
    <row r="2147" spans="1:56" x14ac:dyDescent="0.35">
      <c r="A2147" s="12"/>
      <c r="B2147" s="12"/>
      <c r="C2147" s="12"/>
      <c r="D2147" s="12"/>
      <c r="E2147" s="12"/>
      <c r="F2147" s="12"/>
      <c r="G2147" s="12"/>
      <c r="H2147" s="12"/>
      <c r="I2147" s="12"/>
      <c r="J2147" s="12"/>
      <c r="K2147" s="12"/>
      <c r="L2147" s="12"/>
      <c r="M2147" s="12"/>
      <c r="N2147" s="12"/>
      <c r="O2147" s="12"/>
      <c r="P2147" s="12"/>
      <c r="Q2147" s="12"/>
      <c r="R2147" s="12"/>
      <c r="S2147" s="12"/>
      <c r="T2147" s="12"/>
      <c r="U2147" s="12"/>
      <c r="V2147" s="12"/>
      <c r="W2147" s="12">
        <f ca="1">INDEX(P$11:P$6003,UsefulSeries!$I2140)</f>
        <v>0</v>
      </c>
      <c r="X2147" s="12">
        <f ca="1">INDEX(Q$11:Q$6003,UsefulSeries!$I2140)</f>
        <v>0</v>
      </c>
      <c r="Y2147" s="12">
        <f ca="1">INDEX(R$11:R$6003,UsefulSeries!$I2140)</f>
        <v>0</v>
      </c>
      <c r="Z2147" s="12">
        <f ca="1">INDEX(S$11:S$6003,UsefulSeries!$I2140)</f>
        <v>0</v>
      </c>
      <c r="AA2147" s="12">
        <f ca="1">INDEX(T$11:T$6003,UsefulSeries!$I2140)</f>
        <v>0.37887593087439136</v>
      </c>
      <c r="AB2147" s="12">
        <f ca="1">INDEX(U$11:U$6003,UsefulSeries!$I2140)</f>
        <v>15.857848561168765</v>
      </c>
      <c r="AC2147" s="12">
        <f>INDEX( K$11:K$6003,UsefulSeries!$I2140)</f>
        <v>0</v>
      </c>
      <c r="AD2147" s="12">
        <f>INDEX(L$11:L$6003,UsefulSeries!$I2140)</f>
        <v>0.3626283621097689</v>
      </c>
      <c r="AE2147" s="12"/>
      <c r="AF2147" s="12"/>
      <c r="AG2147" s="12"/>
      <c r="AH2147" s="12"/>
      <c r="AI2147" s="12"/>
      <c r="AJ2147" s="12"/>
      <c r="AK2147" s="12"/>
      <c r="AL2147" s="12"/>
      <c r="AM2147" s="12"/>
      <c r="AN2147" s="12">
        <f t="shared" ca="1" si="315"/>
        <v>0</v>
      </c>
      <c r="AO2147" s="12">
        <f t="shared" ca="1" si="316"/>
        <v>0</v>
      </c>
      <c r="AP2147" s="12">
        <f t="shared" ca="1" si="317"/>
        <v>0</v>
      </c>
      <c r="AQ2147" s="12">
        <f t="shared" ca="1" si="318"/>
        <v>0</v>
      </c>
      <c r="AR2147" s="12">
        <f t="shared" ca="1" si="319"/>
        <v>0.37887593087439136</v>
      </c>
      <c r="AS2147" s="12">
        <f t="shared" ca="1" si="320"/>
        <v>15.857848561168765</v>
      </c>
      <c r="AT2147" s="12">
        <f t="shared" si="321"/>
        <v>0</v>
      </c>
      <c r="AU2147" s="12">
        <f t="shared" si="322"/>
        <v>0.3626283621097689</v>
      </c>
      <c r="AV2147" s="12"/>
      <c r="AW2147" s="12">
        <f ca="1">INDEX(I$11:I$6003,UsefulSeries!$I2140)</f>
        <v>2.3427159590686124E-2</v>
      </c>
      <c r="AX2147" s="12"/>
      <c r="AY2147" s="12"/>
      <c r="AZ2147" s="12">
        <f ca="1"/>
        <v>0.37887593087439131</v>
      </c>
      <c r="BA2147" s="12"/>
      <c r="BB2147" s="12">
        <f t="shared" ca="1" si="314"/>
        <v>0.37887593087439131</v>
      </c>
      <c r="BC2147" s="12"/>
      <c r="BD2147" s="38">
        <f ca="1"/>
        <v>2.2658582847294967E-2</v>
      </c>
    </row>
    <row r="2148" spans="1:56" x14ac:dyDescent="0.35">
      <c r="A2148" s="12"/>
      <c r="B2148" s="12"/>
      <c r="C2148" s="12"/>
      <c r="D2148" s="12"/>
      <c r="E2148" s="12"/>
      <c r="F2148" s="12"/>
      <c r="G2148" s="12"/>
      <c r="H2148" s="12"/>
      <c r="I2148" s="12"/>
      <c r="J2148" s="12"/>
      <c r="K2148" s="12"/>
      <c r="L2148" s="12"/>
      <c r="M2148" s="12"/>
      <c r="N2148" s="12"/>
      <c r="O2148" s="12"/>
      <c r="P2148" s="12"/>
      <c r="Q2148" s="12"/>
      <c r="R2148" s="12"/>
      <c r="S2148" s="12"/>
      <c r="T2148" s="12"/>
      <c r="U2148" s="12"/>
      <c r="V2148" s="12"/>
      <c r="W2148" s="12"/>
      <c r="X2148" s="12"/>
      <c r="Y2148" s="12"/>
      <c r="Z2148" s="12"/>
      <c r="AA2148" s="12"/>
      <c r="AB2148" s="12"/>
      <c r="AC2148" s="12"/>
      <c r="AD2148" s="12"/>
      <c r="AE2148" s="12">
        <f t="array" ref="AE2148:AJ2149">TRANSPOSE(AC2142:AD2147)</f>
        <v>-0.58528594653550925</v>
      </c>
      <c r="AF2148" s="12">
        <v>-0.58528594653550925</v>
      </c>
      <c r="AG2148" s="12">
        <v>5.2085691354721873E-2</v>
      </c>
      <c r="AH2148" s="12">
        <v>0</v>
      </c>
      <c r="AI2148" s="12">
        <v>0.3626283621097689</v>
      </c>
      <c r="AJ2148" s="12">
        <v>0</v>
      </c>
      <c r="AK2148" s="12"/>
      <c r="AL2148" s="12"/>
      <c r="AM2148" s="12"/>
      <c r="AN2148" s="12">
        <f t="shared" si="315"/>
        <v>-0.58528594653550925</v>
      </c>
      <c r="AO2148" s="12">
        <f t="shared" si="316"/>
        <v>-0.58528594653550925</v>
      </c>
      <c r="AP2148" s="12">
        <f t="shared" si="317"/>
        <v>5.2085691354721873E-2</v>
      </c>
      <c r="AQ2148" s="12">
        <f t="shared" si="318"/>
        <v>0</v>
      </c>
      <c r="AR2148" s="12">
        <f t="shared" si="319"/>
        <v>0.3626283621097689</v>
      </c>
      <c r="AS2148" s="12">
        <f t="shared" si="320"/>
        <v>0</v>
      </c>
      <c r="AT2148" s="12">
        <f t="shared" si="321"/>
        <v>0</v>
      </c>
      <c r="AU2148" s="12">
        <f t="shared" si="322"/>
        <v>0</v>
      </c>
      <c r="AV2148" s="12"/>
      <c r="AW2148" s="12"/>
      <c r="AX2148" s="12">
        <f>INDEX($N$6:$N$6003,UsefulSeries!$K2140)</f>
        <v>2.952670936573476E-4</v>
      </c>
      <c r="AY2148" s="12"/>
      <c r="AZ2148" s="12"/>
      <c r="BA2148" s="12"/>
      <c r="BB2148" s="12">
        <f t="shared" si="314"/>
        <v>2.952670936573476E-4</v>
      </c>
      <c r="BC2148" s="12"/>
      <c r="BD2148" s="38">
        <f ca="1"/>
        <v>-5.5283007030853416E-3</v>
      </c>
    </row>
    <row r="2149" spans="1:56" x14ac:dyDescent="0.35">
      <c r="A2149" s="12"/>
      <c r="B2149" s="12"/>
      <c r="C2149" s="12"/>
      <c r="D2149" s="12"/>
      <c r="E2149" s="12"/>
      <c r="F2149" s="12"/>
      <c r="G2149" s="12"/>
      <c r="H2149" s="12"/>
      <c r="I2149" s="12"/>
      <c r="J2149" s="12"/>
      <c r="K2149" s="12"/>
      <c r="L2149" s="12"/>
      <c r="M2149" s="12"/>
      <c r="N2149" s="12"/>
      <c r="O2149" s="12"/>
      <c r="P2149" s="12"/>
      <c r="Q2149" s="12"/>
      <c r="R2149" s="12"/>
      <c r="S2149" s="12"/>
      <c r="T2149" s="12"/>
      <c r="U2149" s="12"/>
      <c r="V2149" s="12"/>
      <c r="W2149" s="12"/>
      <c r="X2149" s="12"/>
      <c r="Y2149" s="12"/>
      <c r="Z2149" s="12"/>
      <c r="AA2149" s="12"/>
      <c r="AB2149" s="12"/>
      <c r="AC2149" s="12"/>
      <c r="AD2149" s="12"/>
      <c r="AE2149" s="12">
        <v>0.58528594653550925</v>
      </c>
      <c r="AF2149" s="12">
        <v>0</v>
      </c>
      <c r="AG2149" s="12">
        <v>-5.2085691354721873E-2</v>
      </c>
      <c r="AH2149" s="12">
        <v>-5.2085691354721873E-2</v>
      </c>
      <c r="AI2149" s="12">
        <v>0</v>
      </c>
      <c r="AJ2149" s="12">
        <v>0.3626283621097689</v>
      </c>
      <c r="AK2149" s="12"/>
      <c r="AL2149" s="12"/>
      <c r="AM2149" s="12"/>
      <c r="AN2149" s="12">
        <f t="shared" si="315"/>
        <v>0.58528594653550925</v>
      </c>
      <c r="AO2149" s="12">
        <f t="shared" si="316"/>
        <v>0</v>
      </c>
      <c r="AP2149" s="12">
        <f t="shared" si="317"/>
        <v>-5.2085691354721873E-2</v>
      </c>
      <c r="AQ2149" s="12">
        <f t="shared" si="318"/>
        <v>-5.2085691354721873E-2</v>
      </c>
      <c r="AR2149" s="12">
        <f t="shared" si="319"/>
        <v>0</v>
      </c>
      <c r="AS2149" s="12">
        <f t="shared" si="320"/>
        <v>0.3626283621097689</v>
      </c>
      <c r="AT2149" s="12">
        <f t="shared" si="321"/>
        <v>0</v>
      </c>
      <c r="AU2149" s="12">
        <f t="shared" si="322"/>
        <v>0</v>
      </c>
      <c r="AV2149" s="12"/>
      <c r="AW2149" s="12"/>
      <c r="AX2149" s="12">
        <f>INDEX('Margin error adjustment'!N$7:N$6003,UsefulSeries!$K2140)</f>
        <v>1.3202985191586997E-4</v>
      </c>
      <c r="AY2149" s="12"/>
      <c r="AZ2149" s="12"/>
      <c r="BA2149" s="12"/>
      <c r="BB2149" s="12">
        <f t="shared" si="314"/>
        <v>1.3202985191586997E-4</v>
      </c>
      <c r="BC2149" s="12"/>
      <c r="BD2149" s="38">
        <f ca="1"/>
        <v>3.3483954727142475E-2</v>
      </c>
    </row>
    <row r="2150" spans="1:56" x14ac:dyDescent="0.35">
      <c r="A2150" s="12"/>
      <c r="B2150" s="12"/>
      <c r="C2150" s="12"/>
      <c r="D2150" s="12"/>
      <c r="E2150" s="12"/>
      <c r="F2150" s="12"/>
      <c r="G2150" s="12"/>
      <c r="H2150" s="12"/>
      <c r="I2150" s="12"/>
      <c r="J2150" s="12"/>
      <c r="K2150" s="12"/>
      <c r="L2150" s="12"/>
      <c r="M2150" s="12"/>
      <c r="N2150" s="12"/>
      <c r="O2150" s="12"/>
      <c r="P2150" s="12"/>
      <c r="Q2150" s="12"/>
      <c r="R2150" s="12"/>
      <c r="S2150" s="12"/>
      <c r="T2150" s="12"/>
      <c r="U2150" s="12"/>
      <c r="V2150" s="12"/>
      <c r="W2150" s="12">
        <f ca="1">INDEX(P$6:P$6003,UsefulSeries!$I2148)</f>
        <v>46.009114012572283</v>
      </c>
      <c r="X2150" s="12">
        <f ca="1">INDEX(Q$6:Q$6003,UsefulSeries!$I2148)</f>
        <v>0.60084844424811701</v>
      </c>
      <c r="Y2150" s="12">
        <f ca="1">INDEX(R$6:R$6003,UsefulSeries!$I2148)</f>
        <v>0</v>
      </c>
      <c r="Z2150" s="12">
        <f ca="1">INDEX(S$6:S$6003,UsefulSeries!$I2148)</f>
        <v>0</v>
      </c>
      <c r="AA2150" s="12">
        <f ca="1">INDEX(T$6:T$6003,UsefulSeries!$I2148)</f>
        <v>0</v>
      </c>
      <c r="AB2150" s="12">
        <f ca="1">INDEX(U$6:U$6003,UsefulSeries!$I2148)</f>
        <v>0</v>
      </c>
      <c r="AC2150" s="12">
        <f>INDEX( K$6:K$6003,UsefulSeries!$I2148)</f>
        <v>-0.5855812136291666</v>
      </c>
      <c r="AD2150" s="12">
        <f>INDEX(L$6:L$6003,UsefulSeries!$I2148)</f>
        <v>0.5855812136291666</v>
      </c>
      <c r="AE2150" s="12"/>
      <c r="AF2150" s="12"/>
      <c r="AG2150" s="12"/>
      <c r="AH2150" s="12"/>
      <c r="AI2150" s="12"/>
      <c r="AJ2150" s="12"/>
      <c r="AK2150" s="12"/>
      <c r="AL2150" s="12"/>
      <c r="AM2150" s="12"/>
      <c r="AN2150" s="12">
        <f t="shared" ca="1" si="315"/>
        <v>46.009114012572283</v>
      </c>
      <c r="AO2150" s="12">
        <f t="shared" ca="1" si="316"/>
        <v>0.60084844424811701</v>
      </c>
      <c r="AP2150" s="12">
        <f t="shared" ca="1" si="317"/>
        <v>0</v>
      </c>
      <c r="AQ2150" s="12">
        <f t="shared" ca="1" si="318"/>
        <v>0</v>
      </c>
      <c r="AR2150" s="12">
        <f t="shared" ca="1" si="319"/>
        <v>0</v>
      </c>
      <c r="AS2150" s="12">
        <f t="shared" ca="1" si="320"/>
        <v>0</v>
      </c>
      <c r="AT2150" s="12">
        <f t="shared" si="321"/>
        <v>-0.5855812136291666</v>
      </c>
      <c r="AU2150" s="12">
        <f t="shared" si="322"/>
        <v>0.5855812136291666</v>
      </c>
      <c r="AV2150" s="12"/>
      <c r="AW2150" s="12">
        <f ca="1">INDEX(I$6:I$6003,UsefulSeries!$I2148)</f>
        <v>1.2895916774184293E-2</v>
      </c>
      <c r="AX2150" s="12"/>
      <c r="AY2150" s="12"/>
      <c r="AZ2150" s="12">
        <f t="array" aca="1" ref="AZ2150:AZ2155" ca="1">MMULT(W2150:AB2155,AW2150:AW2155)</f>
        <v>0.60084844424811701</v>
      </c>
      <c r="BA2150" s="12"/>
      <c r="BB2150" s="12">
        <f t="shared" ca="1" si="314"/>
        <v>0.60084844424811701</v>
      </c>
      <c r="BC2150" s="12"/>
      <c r="BD2150" s="38">
        <f t="array" aca="1" ref="BD2150:BD2157" ca="1">MMULT(MINVERSE(AN2150:AU2157),BB2150:BB2157)</f>
        <v>1.3101462863006058E-2</v>
      </c>
    </row>
    <row r="2151" spans="1:56" x14ac:dyDescent="0.35">
      <c r="A2151" s="12"/>
      <c r="B2151" s="12"/>
      <c r="C2151" s="12"/>
      <c r="D2151" s="12"/>
      <c r="E2151" s="12"/>
      <c r="F2151" s="12"/>
      <c r="G2151" s="12"/>
      <c r="H2151" s="12"/>
      <c r="I2151" s="12"/>
      <c r="J2151" s="12"/>
      <c r="K2151" s="12"/>
      <c r="L2151" s="12"/>
      <c r="M2151" s="12"/>
      <c r="N2151" s="12"/>
      <c r="O2151" s="12"/>
      <c r="P2151" s="12"/>
      <c r="Q2151" s="12"/>
      <c r="R2151" s="12"/>
      <c r="S2151" s="12"/>
      <c r="T2151" s="12"/>
      <c r="U2151" s="12"/>
      <c r="V2151" s="12"/>
      <c r="W2151" s="12">
        <f ca="1">INDEX(P$7:P$6003,UsefulSeries!$I2148)</f>
        <v>0.60084844424811701</v>
      </c>
      <c r="X2151" s="12">
        <f ca="1">INDEX(Q$7:Q$6003,UsefulSeries!$I2148)</f>
        <v>47.396668470804052</v>
      </c>
      <c r="Y2151" s="12">
        <f ca="1">INDEX(R$7:R$6003,UsefulSeries!$I2148)</f>
        <v>0</v>
      </c>
      <c r="Z2151" s="12">
        <f ca="1">INDEX(S$7:S$6003,UsefulSeries!$I2148)</f>
        <v>0</v>
      </c>
      <c r="AA2151" s="12">
        <f ca="1">INDEX(T$7:T$6003,UsefulSeries!$I2148)</f>
        <v>0</v>
      </c>
      <c r="AB2151" s="12">
        <f ca="1">INDEX(U$7:U$6003,UsefulSeries!$I2148)</f>
        <v>0</v>
      </c>
      <c r="AC2151" s="12">
        <f>INDEX( K$7:K$6003,UsefulSeries!$I2148,1)</f>
        <v>-0.5855812136291666</v>
      </c>
      <c r="AD2151" s="12">
        <f>INDEX(L$7:L$6003,UsefulSeries!$I2148,1)</f>
        <v>0</v>
      </c>
      <c r="AE2151" s="12"/>
      <c r="AF2151" s="12"/>
      <c r="AG2151" s="12"/>
      <c r="AH2151" s="12"/>
      <c r="AI2151" s="12"/>
      <c r="AJ2151" s="12"/>
      <c r="AK2151" s="12"/>
      <c r="AL2151" s="12"/>
      <c r="AM2151" s="12"/>
      <c r="AN2151" s="12">
        <f t="shared" ca="1" si="315"/>
        <v>0.60084844424811701</v>
      </c>
      <c r="AO2151" s="12">
        <f t="shared" ca="1" si="316"/>
        <v>47.396668470804052</v>
      </c>
      <c r="AP2151" s="12">
        <f t="shared" ca="1" si="317"/>
        <v>0</v>
      </c>
      <c r="AQ2151" s="12">
        <f t="shared" ca="1" si="318"/>
        <v>0</v>
      </c>
      <c r="AR2151" s="12">
        <f t="shared" ca="1" si="319"/>
        <v>0</v>
      </c>
      <c r="AS2151" s="12">
        <f t="shared" ca="1" si="320"/>
        <v>0</v>
      </c>
      <c r="AT2151" s="12">
        <f t="shared" si="321"/>
        <v>-0.5855812136291666</v>
      </c>
      <c r="AU2151" s="12">
        <f t="shared" si="322"/>
        <v>0</v>
      </c>
      <c r="AV2151" s="12"/>
      <c r="AW2151" s="12">
        <f ca="1">INDEX(I$7:I$6003,UsefulSeries!$I2148)</f>
        <v>1.2513536749582721E-2</v>
      </c>
      <c r="AX2151" s="12"/>
      <c r="AY2151" s="12"/>
      <c r="AZ2151" s="12">
        <f ca="1"/>
        <v>0.60084844424811701</v>
      </c>
      <c r="BA2151" s="12"/>
      <c r="BB2151" s="12">
        <f t="shared" ca="1" si="314"/>
        <v>0.60084844424811701</v>
      </c>
      <c r="BC2151" s="12"/>
      <c r="BD2151" s="38">
        <f ca="1"/>
        <v>1.3490191649663806E-2</v>
      </c>
    </row>
    <row r="2152" spans="1:56" x14ac:dyDescent="0.35">
      <c r="A2152" s="12"/>
      <c r="B2152" s="12"/>
      <c r="C2152" s="12"/>
      <c r="D2152" s="12"/>
      <c r="E2152" s="12"/>
      <c r="F2152" s="12"/>
      <c r="G2152" s="12"/>
      <c r="H2152" s="12"/>
      <c r="I2152" s="12"/>
      <c r="J2152" s="12"/>
      <c r="K2152" s="12"/>
      <c r="L2152" s="12"/>
      <c r="M2152" s="12"/>
      <c r="N2152" s="12"/>
      <c r="O2152" s="12"/>
      <c r="P2152" s="12"/>
      <c r="Q2152" s="12"/>
      <c r="R2152" s="12"/>
      <c r="S2152" s="12"/>
      <c r="T2152" s="12"/>
      <c r="U2152" s="12"/>
      <c r="V2152" s="12"/>
      <c r="W2152" s="12">
        <f ca="1">INDEX(P$8:P$6003,UsefulSeries!$I2148)</f>
        <v>0</v>
      </c>
      <c r="X2152" s="12">
        <f ca="1">INDEX(Q$8:Q$6003,UsefulSeries!$I2148)</f>
        <v>0</v>
      </c>
      <c r="Y2152" s="12">
        <f ca="1">INDEX(R$8:R$6003,UsefulSeries!$I2148)</f>
        <v>0.40814147705040377</v>
      </c>
      <c r="Z2152" s="12">
        <f ca="1">INDEX(S$8:S$6003,UsefulSeries!$I2148)</f>
        <v>7.4575777103274579E-2</v>
      </c>
      <c r="AA2152" s="12">
        <f ca="1">INDEX(T$8:T$6003,UsefulSeries!$I2148)</f>
        <v>0</v>
      </c>
      <c r="AB2152" s="12">
        <f ca="1">INDEX(U$8:U$6003,UsefulSeries!$I2148)</f>
        <v>0</v>
      </c>
      <c r="AC2152" s="12">
        <f>INDEX( K$8:K$6003,UsefulSeries!$I2148)</f>
        <v>5.2217721206637743E-2</v>
      </c>
      <c r="AD2152" s="12">
        <f>INDEX(L$8:L$6003,UsefulSeries!$I2148)</f>
        <v>-5.2217721206637743E-2</v>
      </c>
      <c r="AE2152" s="12"/>
      <c r="AF2152" s="12"/>
      <c r="AG2152" s="12"/>
      <c r="AH2152" s="12"/>
      <c r="AI2152" s="12"/>
      <c r="AJ2152" s="12"/>
      <c r="AK2152" s="12"/>
      <c r="AL2152" s="12"/>
      <c r="AM2152" s="12"/>
      <c r="AN2152" s="12">
        <f t="shared" ca="1" si="315"/>
        <v>0</v>
      </c>
      <c r="AO2152" s="12">
        <f t="shared" ca="1" si="316"/>
        <v>0</v>
      </c>
      <c r="AP2152" s="12">
        <f t="shared" ca="1" si="317"/>
        <v>0.40814147705040377</v>
      </c>
      <c r="AQ2152" s="12">
        <f t="shared" ca="1" si="318"/>
        <v>7.4575777103274579E-2</v>
      </c>
      <c r="AR2152" s="12">
        <f t="shared" ca="1" si="319"/>
        <v>0</v>
      </c>
      <c r="AS2152" s="12">
        <f t="shared" ca="1" si="320"/>
        <v>0</v>
      </c>
      <c r="AT2152" s="12">
        <f t="shared" si="321"/>
        <v>5.2217721206637743E-2</v>
      </c>
      <c r="AU2152" s="12">
        <f t="shared" si="322"/>
        <v>-5.2217721206637743E-2</v>
      </c>
      <c r="AV2152" s="12"/>
      <c r="AW2152" s="12">
        <f ca="1">INDEX(I$8:I$6003,UsefulSeries!$I2148)</f>
        <v>0.15654403679669207</v>
      </c>
      <c r="AX2152" s="12"/>
      <c r="AY2152" s="12"/>
      <c r="AZ2152" s="12">
        <f ca="1"/>
        <v>7.4575777103274565E-2</v>
      </c>
      <c r="BA2152" s="12"/>
      <c r="BB2152" s="12">
        <f t="shared" ca="1" si="314"/>
        <v>7.4575777103274565E-2</v>
      </c>
      <c r="BC2152" s="12"/>
      <c r="BD2152" s="38">
        <f ca="1"/>
        <v>0.15288645803916381</v>
      </c>
    </row>
    <row r="2153" spans="1:56" x14ac:dyDescent="0.35">
      <c r="A2153" s="12"/>
      <c r="B2153" s="12"/>
      <c r="C2153" s="12"/>
      <c r="D2153" s="12"/>
      <c r="E2153" s="12"/>
      <c r="F2153" s="12"/>
      <c r="G2153" s="12"/>
      <c r="H2153" s="12"/>
      <c r="I2153" s="12"/>
      <c r="J2153" s="12"/>
      <c r="K2153" s="12"/>
      <c r="L2153" s="12"/>
      <c r="M2153" s="12"/>
      <c r="N2153" s="12"/>
      <c r="O2153" s="12"/>
      <c r="P2153" s="12"/>
      <c r="Q2153" s="12"/>
      <c r="R2153" s="12"/>
      <c r="S2153" s="12"/>
      <c r="T2153" s="12"/>
      <c r="U2153" s="12"/>
      <c r="V2153" s="12"/>
      <c r="W2153" s="12">
        <f ca="1">INDEX(P$9:P$6003,UsefulSeries!$I2148)</f>
        <v>0</v>
      </c>
      <c r="X2153" s="12">
        <f ca="1">INDEX(Q$9:Q$6003,UsefulSeries!$I2148)</f>
        <v>0</v>
      </c>
      <c r="Y2153" s="12">
        <f ca="1">INDEX(R$9:R$6003,UsefulSeries!$I2148)</f>
        <v>7.4575777103274579E-2</v>
      </c>
      <c r="Z2153" s="12">
        <f ca="1">INDEX(S$9:S$6003,UsefulSeries!$I2148)</f>
        <v>0.43907410003791836</v>
      </c>
      <c r="AA2153" s="12">
        <f ca="1">INDEX(T$9:T$6003,UsefulSeries!$I2148)</f>
        <v>0</v>
      </c>
      <c r="AB2153" s="12">
        <f ca="1">INDEX(U$9:U$6003,UsefulSeries!$I2148)</f>
        <v>0</v>
      </c>
      <c r="AC2153" s="12">
        <f>INDEX( K$9:K$6003,UsefulSeries!$I2148)</f>
        <v>0</v>
      </c>
      <c r="AD2153" s="12">
        <f>INDEX(L$9:L$6003,UsefulSeries!$I2148)</f>
        <v>-5.2217721206637743E-2</v>
      </c>
      <c r="AE2153" s="12"/>
      <c r="AF2153" s="12"/>
      <c r="AG2153" s="12"/>
      <c r="AH2153" s="12"/>
      <c r="AI2153" s="12"/>
      <c r="AJ2153" s="12"/>
      <c r="AK2153" s="12"/>
      <c r="AL2153" s="12"/>
      <c r="AM2153" s="12"/>
      <c r="AN2153" s="12">
        <f t="shared" ca="1" si="315"/>
        <v>0</v>
      </c>
      <c r="AO2153" s="12">
        <f t="shared" ca="1" si="316"/>
        <v>0</v>
      </c>
      <c r="AP2153" s="12">
        <f t="shared" ca="1" si="317"/>
        <v>7.4575777103274579E-2</v>
      </c>
      <c r="AQ2153" s="12">
        <f t="shared" ca="1" si="318"/>
        <v>0.43907410003791836</v>
      </c>
      <c r="AR2153" s="12">
        <f t="shared" ca="1" si="319"/>
        <v>0</v>
      </c>
      <c r="AS2153" s="12">
        <f t="shared" ca="1" si="320"/>
        <v>0</v>
      </c>
      <c r="AT2153" s="12">
        <f t="shared" si="321"/>
        <v>0</v>
      </c>
      <c r="AU2153" s="12">
        <f t="shared" si="322"/>
        <v>-5.2217721206637743E-2</v>
      </c>
      <c r="AV2153" s="12"/>
      <c r="AW2153" s="12">
        <f ca="1">INDEX(I$9:I$6003,UsefulSeries!$I2148)</f>
        <v>0.14325915352976981</v>
      </c>
      <c r="AX2153" s="12"/>
      <c r="AY2153" s="12"/>
      <c r="AZ2153" s="12">
        <f ca="1"/>
        <v>7.4575777103274579E-2</v>
      </c>
      <c r="BA2153" s="12"/>
      <c r="BB2153" s="12">
        <f t="shared" ca="1" si="314"/>
        <v>7.4575777103274579E-2</v>
      </c>
      <c r="BC2153" s="12"/>
      <c r="BD2153" s="38">
        <f ca="1"/>
        <v>0.15126681849939641</v>
      </c>
    </row>
    <row r="2154" spans="1:56" x14ac:dyDescent="0.35">
      <c r="A2154" s="12"/>
      <c r="B2154" s="12"/>
      <c r="C2154" s="12"/>
      <c r="D2154" s="12"/>
      <c r="E2154" s="12"/>
      <c r="F2154" s="12"/>
      <c r="G2154" s="12"/>
      <c r="H2154" s="12"/>
      <c r="I2154" s="12"/>
      <c r="J2154" s="12"/>
      <c r="K2154" s="12"/>
      <c r="L2154" s="12"/>
      <c r="M2154" s="12"/>
      <c r="N2154" s="12"/>
      <c r="O2154" s="12"/>
      <c r="P2154" s="12"/>
      <c r="Q2154" s="12"/>
      <c r="R2154" s="12"/>
      <c r="S2154" s="12"/>
      <c r="T2154" s="12"/>
      <c r="U2154" s="12"/>
      <c r="V2154" s="12"/>
      <c r="W2154" s="12">
        <f ca="1">INDEX(P$10:P$6003,UsefulSeries!$I2148)</f>
        <v>0</v>
      </c>
      <c r="X2154" s="12">
        <f ca="1">INDEX(Q$10:Q$6003,UsefulSeries!$I2148)</f>
        <v>0</v>
      </c>
      <c r="Y2154" s="12">
        <f ca="1">INDEX(R$10:R$6003,UsefulSeries!$I2148)</f>
        <v>0</v>
      </c>
      <c r="Z2154" s="12">
        <f ca="1">INDEX(S$10:S$6003,UsefulSeries!$I2148)</f>
        <v>0</v>
      </c>
      <c r="AA2154" s="12">
        <f ca="1">INDEX(T$10:T$6003,UsefulSeries!$I2148)</f>
        <v>18.537945938131138</v>
      </c>
      <c r="AB2154" s="12">
        <f ca="1">INDEX(U$10:U$6003,UsefulSeries!$I2148)</f>
        <v>0.37866899729837827</v>
      </c>
      <c r="AC2154" s="12">
        <f>INDEX( K$10:K$6003,UsefulSeries!$I2148)</f>
        <v>0.3622010651641957</v>
      </c>
      <c r="AD2154" s="12">
        <f>INDEX(L$10:L$6003,UsefulSeries!$I2148)</f>
        <v>0</v>
      </c>
      <c r="AE2154" s="12"/>
      <c r="AF2154" s="12"/>
      <c r="AG2154" s="12"/>
      <c r="AH2154" s="12"/>
      <c r="AI2154" s="12"/>
      <c r="AJ2154" s="12"/>
      <c r="AK2154" s="12"/>
      <c r="AL2154" s="12"/>
      <c r="AM2154" s="12"/>
      <c r="AN2154" s="12">
        <f t="shared" ca="1" si="315"/>
        <v>0</v>
      </c>
      <c r="AO2154" s="12">
        <f t="shared" ca="1" si="316"/>
        <v>0</v>
      </c>
      <c r="AP2154" s="12">
        <f t="shared" ca="1" si="317"/>
        <v>0</v>
      </c>
      <c r="AQ2154" s="12">
        <f t="shared" ca="1" si="318"/>
        <v>0</v>
      </c>
      <c r="AR2154" s="12">
        <f t="shared" ca="1" si="319"/>
        <v>18.537945938131138</v>
      </c>
      <c r="AS2154" s="12">
        <f t="shared" ca="1" si="320"/>
        <v>0.37866899729837827</v>
      </c>
      <c r="AT2154" s="12">
        <f t="shared" si="321"/>
        <v>0.3622010651641957</v>
      </c>
      <c r="AU2154" s="12">
        <f t="shared" si="322"/>
        <v>0</v>
      </c>
      <c r="AV2154" s="12"/>
      <c r="AW2154" s="12">
        <f ca="1">INDEX(I$10:I$6003,UsefulSeries!$I2148)</f>
        <v>1.9945786737232591E-2</v>
      </c>
      <c r="AX2154" s="12"/>
      <c r="AY2154" s="12"/>
      <c r="AZ2154" s="12">
        <f ca="1"/>
        <v>0.37866899729837816</v>
      </c>
      <c r="BA2154" s="12"/>
      <c r="BB2154" s="12">
        <f t="shared" ca="1" si="314"/>
        <v>0.37866899729837816</v>
      </c>
      <c r="BC2154" s="12"/>
      <c r="BD2154" s="38">
        <f ca="1"/>
        <v>1.8425564190356569E-2</v>
      </c>
    </row>
    <row r="2155" spans="1:56" x14ac:dyDescent="0.35">
      <c r="A2155" s="12"/>
      <c r="B2155" s="12"/>
      <c r="C2155" s="12"/>
      <c r="D2155" s="12"/>
      <c r="E2155" s="12"/>
      <c r="F2155" s="12"/>
      <c r="G2155" s="12"/>
      <c r="H2155" s="12"/>
      <c r="I2155" s="12"/>
      <c r="J2155" s="12"/>
      <c r="K2155" s="12"/>
      <c r="L2155" s="12"/>
      <c r="M2155" s="12"/>
      <c r="N2155" s="12"/>
      <c r="O2155" s="12"/>
      <c r="P2155" s="12"/>
      <c r="Q2155" s="12"/>
      <c r="R2155" s="12"/>
      <c r="S2155" s="12"/>
      <c r="T2155" s="12"/>
      <c r="U2155" s="12"/>
      <c r="V2155" s="12"/>
      <c r="W2155" s="12">
        <f ca="1">INDEX(P$11:P$6003,UsefulSeries!$I2148)</f>
        <v>0</v>
      </c>
      <c r="X2155" s="12">
        <f ca="1">INDEX(Q$11:Q$6003,UsefulSeries!$I2148)</f>
        <v>0</v>
      </c>
      <c r="Y2155" s="12">
        <f ca="1">INDEX(R$11:R$6003,UsefulSeries!$I2148)</f>
        <v>0</v>
      </c>
      <c r="Z2155" s="12">
        <f ca="1">INDEX(S$11:S$6003,UsefulSeries!$I2148)</f>
        <v>0</v>
      </c>
      <c r="AA2155" s="12">
        <f ca="1">INDEX(T$11:T$6003,UsefulSeries!$I2148)</f>
        <v>0.37866899729837822</v>
      </c>
      <c r="AB2155" s="12">
        <f ca="1">INDEX(U$11:U$6003,UsefulSeries!$I2148)</f>
        <v>15.763196977266004</v>
      </c>
      <c r="AC2155" s="12">
        <f>INDEX( K$11:K$6003,UsefulSeries!$I2148)</f>
        <v>0</v>
      </c>
      <c r="AD2155" s="12">
        <f>INDEX(L$11:L$6003,UsefulSeries!$I2148)</f>
        <v>0.3622010651641957</v>
      </c>
      <c r="AE2155" s="12"/>
      <c r="AF2155" s="12"/>
      <c r="AG2155" s="12"/>
      <c r="AH2155" s="12"/>
      <c r="AI2155" s="12"/>
      <c r="AJ2155" s="12"/>
      <c r="AK2155" s="12"/>
      <c r="AL2155" s="12"/>
      <c r="AM2155" s="12"/>
      <c r="AN2155" s="12">
        <f t="shared" ca="1" si="315"/>
        <v>0</v>
      </c>
      <c r="AO2155" s="12">
        <f t="shared" ca="1" si="316"/>
        <v>0</v>
      </c>
      <c r="AP2155" s="12">
        <f t="shared" ca="1" si="317"/>
        <v>0</v>
      </c>
      <c r="AQ2155" s="12">
        <f t="shared" ca="1" si="318"/>
        <v>0</v>
      </c>
      <c r="AR2155" s="12">
        <f t="shared" ca="1" si="319"/>
        <v>0.37866899729837822</v>
      </c>
      <c r="AS2155" s="12">
        <f t="shared" ca="1" si="320"/>
        <v>15.763196977266004</v>
      </c>
      <c r="AT2155" s="12">
        <f t="shared" si="321"/>
        <v>0</v>
      </c>
      <c r="AU2155" s="12">
        <f t="shared" si="322"/>
        <v>0.3622010651641957</v>
      </c>
      <c r="AV2155" s="12"/>
      <c r="AW2155" s="12">
        <f ca="1">INDEX(I$11:I$6003,UsefulSeries!$I2148)</f>
        <v>2.3543202991721423E-2</v>
      </c>
      <c r="AX2155" s="12"/>
      <c r="AY2155" s="12"/>
      <c r="AZ2155" s="12">
        <f ca="1"/>
        <v>0.37866899729837822</v>
      </c>
      <c r="BA2155" s="12"/>
      <c r="BB2155" s="12">
        <f t="shared" ca="1" si="314"/>
        <v>0.37866899729837822</v>
      </c>
      <c r="BC2155" s="12"/>
      <c r="BD2155" s="38">
        <f ca="1"/>
        <v>2.2152603595536943E-2</v>
      </c>
    </row>
    <row r="2156" spans="1:56" x14ac:dyDescent="0.35">
      <c r="A2156" s="12"/>
      <c r="B2156" s="12"/>
      <c r="C2156" s="12"/>
      <c r="D2156" s="12"/>
      <c r="E2156" s="12"/>
      <c r="F2156" s="12"/>
      <c r="G2156" s="12"/>
      <c r="H2156" s="12"/>
      <c r="I2156" s="12"/>
      <c r="J2156" s="12"/>
      <c r="K2156" s="12"/>
      <c r="L2156" s="12"/>
      <c r="M2156" s="12"/>
      <c r="N2156" s="12"/>
      <c r="O2156" s="12"/>
      <c r="P2156" s="12"/>
      <c r="Q2156" s="12"/>
      <c r="R2156" s="12"/>
      <c r="S2156" s="12"/>
      <c r="T2156" s="12"/>
      <c r="U2156" s="12"/>
      <c r="V2156" s="12"/>
      <c r="W2156" s="12"/>
      <c r="X2156" s="12"/>
      <c r="Y2156" s="12"/>
      <c r="Z2156" s="12"/>
      <c r="AA2156" s="12"/>
      <c r="AB2156" s="12"/>
      <c r="AC2156" s="12"/>
      <c r="AD2156" s="12"/>
      <c r="AE2156" s="12">
        <f t="array" ref="AE2156:AJ2157">TRANSPOSE(AC2150:AD2155)</f>
        <v>-0.5855812136291666</v>
      </c>
      <c r="AF2156" s="12">
        <v>-0.5855812136291666</v>
      </c>
      <c r="AG2156" s="12">
        <v>5.2217721206637743E-2</v>
      </c>
      <c r="AH2156" s="12">
        <v>0</v>
      </c>
      <c r="AI2156" s="12">
        <v>0.3622010651641957</v>
      </c>
      <c r="AJ2156" s="12">
        <v>0</v>
      </c>
      <c r="AK2156" s="12"/>
      <c r="AL2156" s="12"/>
      <c r="AM2156" s="12"/>
      <c r="AN2156" s="12">
        <f t="shared" si="315"/>
        <v>-0.5855812136291666</v>
      </c>
      <c r="AO2156" s="12">
        <f t="shared" si="316"/>
        <v>-0.5855812136291666</v>
      </c>
      <c r="AP2156" s="12">
        <f t="shared" si="317"/>
        <v>5.2217721206637743E-2</v>
      </c>
      <c r="AQ2156" s="12">
        <f t="shared" si="318"/>
        <v>0</v>
      </c>
      <c r="AR2156" s="12">
        <f t="shared" si="319"/>
        <v>0.3622010651641957</v>
      </c>
      <c r="AS2156" s="12">
        <f t="shared" si="320"/>
        <v>0</v>
      </c>
      <c r="AT2156" s="12">
        <f t="shared" si="321"/>
        <v>0</v>
      </c>
      <c r="AU2156" s="12">
        <f t="shared" si="322"/>
        <v>0</v>
      </c>
      <c r="AV2156" s="12"/>
      <c r="AW2156" s="12"/>
      <c r="AX2156" s="12">
        <f>INDEX($N$6:$N$6003,UsefulSeries!$K2148)</f>
        <v>-9.1443190377893391E-4</v>
      </c>
      <c r="AY2156" s="12"/>
      <c r="AZ2156" s="12"/>
      <c r="BA2156" s="12"/>
      <c r="BB2156" s="12">
        <f t="shared" si="314"/>
        <v>-9.1443190377893391E-4</v>
      </c>
      <c r="BC2156" s="12"/>
      <c r="BD2156" s="38">
        <f ca="1"/>
        <v>7.9260894094549866E-2</v>
      </c>
    </row>
    <row r="2157" spans="1:56" x14ac:dyDescent="0.35">
      <c r="A2157" s="12"/>
      <c r="B2157" s="12"/>
      <c r="C2157" s="12"/>
      <c r="D2157" s="12"/>
      <c r="E2157" s="12"/>
      <c r="F2157" s="12"/>
      <c r="G2157" s="12"/>
      <c r="H2157" s="12"/>
      <c r="I2157" s="12"/>
      <c r="J2157" s="12"/>
      <c r="K2157" s="12"/>
      <c r="L2157" s="12"/>
      <c r="M2157" s="12"/>
      <c r="N2157" s="12"/>
      <c r="O2157" s="12"/>
      <c r="P2157" s="12"/>
      <c r="Q2157" s="12"/>
      <c r="R2157" s="12"/>
      <c r="S2157" s="12"/>
      <c r="T2157" s="12"/>
      <c r="U2157" s="12"/>
      <c r="V2157" s="12"/>
      <c r="W2157" s="12"/>
      <c r="X2157" s="12"/>
      <c r="Y2157" s="12"/>
      <c r="Z2157" s="12"/>
      <c r="AA2157" s="12"/>
      <c r="AB2157" s="12"/>
      <c r="AC2157" s="12"/>
      <c r="AD2157" s="12"/>
      <c r="AE2157" s="12">
        <v>0.5855812136291666</v>
      </c>
      <c r="AF2157" s="12">
        <v>0</v>
      </c>
      <c r="AG2157" s="12">
        <v>-5.2217721206637743E-2</v>
      </c>
      <c r="AH2157" s="12">
        <v>-5.2217721206637743E-2</v>
      </c>
      <c r="AI2157" s="12">
        <v>0</v>
      </c>
      <c r="AJ2157" s="12">
        <v>0.3622010651641957</v>
      </c>
      <c r="AK2157" s="12"/>
      <c r="AL2157" s="12"/>
      <c r="AM2157" s="12"/>
      <c r="AN2157" s="12">
        <f t="shared" si="315"/>
        <v>0.5855812136291666</v>
      </c>
      <c r="AO2157" s="12">
        <f t="shared" si="316"/>
        <v>0</v>
      </c>
      <c r="AP2157" s="12">
        <f t="shared" si="317"/>
        <v>-5.2217721206637743E-2</v>
      </c>
      <c r="AQ2157" s="12">
        <f t="shared" si="318"/>
        <v>-5.2217721206637743E-2</v>
      </c>
      <c r="AR2157" s="12">
        <f t="shared" si="319"/>
        <v>0</v>
      </c>
      <c r="AS2157" s="12">
        <f t="shared" si="320"/>
        <v>0.3622010651641957</v>
      </c>
      <c r="AT2157" s="12">
        <f t="shared" si="321"/>
        <v>0</v>
      </c>
      <c r="AU2157" s="12">
        <f t="shared" si="322"/>
        <v>0</v>
      </c>
      <c r="AV2157" s="12"/>
      <c r="AW2157" s="12"/>
      <c r="AX2157" s="12">
        <f>INDEX('Margin error adjustment'!N$7:N$6003,UsefulSeries!$K2148)</f>
        <v>-1.8652385627571794E-4</v>
      </c>
      <c r="AY2157" s="12"/>
      <c r="AZ2157" s="12"/>
      <c r="BA2157" s="12"/>
      <c r="BB2157" s="12">
        <f t="shared" si="314"/>
        <v>-1.8652385627571794E-4</v>
      </c>
      <c r="BC2157" s="12"/>
      <c r="BD2157" s="38">
        <f ca="1"/>
        <v>6.2109020402303539E-2</v>
      </c>
    </row>
    <row r="2158" spans="1:56" x14ac:dyDescent="0.35">
      <c r="A2158" s="12"/>
      <c r="B2158" s="12"/>
      <c r="C2158" s="12"/>
      <c r="D2158" s="12"/>
      <c r="E2158" s="12"/>
      <c r="F2158" s="12"/>
      <c r="G2158" s="12"/>
      <c r="H2158" s="12"/>
      <c r="I2158" s="12"/>
      <c r="J2158" s="12"/>
      <c r="K2158" s="12"/>
      <c r="L2158" s="12"/>
      <c r="M2158" s="12"/>
      <c r="N2158" s="12"/>
      <c r="O2158" s="12"/>
      <c r="P2158" s="12"/>
      <c r="Q2158" s="12"/>
      <c r="R2158" s="12"/>
      <c r="S2158" s="12"/>
      <c r="T2158" s="12"/>
      <c r="U2158" s="12"/>
      <c r="V2158" s="12"/>
      <c r="W2158" s="12">
        <f ca="1">INDEX(P$6:P$6003,UsefulSeries!$I2156)</f>
        <v>47.338472875237329</v>
      </c>
      <c r="X2158" s="12">
        <f ca="1">INDEX(Q$6:Q$6003,UsefulSeries!$I2156)</f>
        <v>0.59941557550608482</v>
      </c>
      <c r="Y2158" s="12">
        <f ca="1">INDEX(R$6:R$6003,UsefulSeries!$I2156)</f>
        <v>0</v>
      </c>
      <c r="Z2158" s="12">
        <f ca="1">INDEX(S$6:S$6003,UsefulSeries!$I2156)</f>
        <v>0</v>
      </c>
      <c r="AA2158" s="12">
        <f ca="1">INDEX(T$6:T$6003,UsefulSeries!$I2156)</f>
        <v>0</v>
      </c>
      <c r="AB2158" s="12">
        <f ca="1">INDEX(U$6:U$6003,UsefulSeries!$I2156)</f>
        <v>0</v>
      </c>
      <c r="AC2158" s="12">
        <f>INDEX( K$6:K$6003,UsefulSeries!$I2156)</f>
        <v>-0.58466678172538766</v>
      </c>
      <c r="AD2158" s="12">
        <f>INDEX(L$6:L$6003,UsefulSeries!$I2156)</f>
        <v>0.58466678172538766</v>
      </c>
      <c r="AE2158" s="12"/>
      <c r="AF2158" s="12"/>
      <c r="AG2158" s="12"/>
      <c r="AH2158" s="12"/>
      <c r="AI2158" s="12"/>
      <c r="AJ2158" s="12"/>
      <c r="AK2158" s="12"/>
      <c r="AL2158" s="12"/>
      <c r="AM2158" s="12"/>
      <c r="AN2158" s="12">
        <f t="shared" ca="1" si="315"/>
        <v>47.338472875237329</v>
      </c>
      <c r="AO2158" s="12">
        <f t="shared" ca="1" si="316"/>
        <v>0.59941557550608482</v>
      </c>
      <c r="AP2158" s="12">
        <f t="shared" ca="1" si="317"/>
        <v>0</v>
      </c>
      <c r="AQ2158" s="12">
        <f t="shared" ca="1" si="318"/>
        <v>0</v>
      </c>
      <c r="AR2158" s="12">
        <f t="shared" ca="1" si="319"/>
        <v>0</v>
      </c>
      <c r="AS2158" s="12">
        <f t="shared" ca="1" si="320"/>
        <v>0</v>
      </c>
      <c r="AT2158" s="12">
        <f t="shared" si="321"/>
        <v>-0.58466678172538766</v>
      </c>
      <c r="AU2158" s="12">
        <f t="shared" si="322"/>
        <v>0.58466678172538766</v>
      </c>
      <c r="AV2158" s="12"/>
      <c r="AW2158" s="12">
        <f ca="1">INDEX(I$6:I$6003,UsefulSeries!$I2156)</f>
        <v>1.2509169322265078E-2</v>
      </c>
      <c r="AX2158" s="12"/>
      <c r="AY2158" s="12"/>
      <c r="AZ2158" s="12">
        <f t="array" aca="1" ref="AZ2158:AZ2163" ca="1">MMULT(W2158:AB2163,AW2158:AW2163)</f>
        <v>0.59941557550608482</v>
      </c>
      <c r="BA2158" s="12"/>
      <c r="BB2158" s="12">
        <f t="shared" ca="1" si="314"/>
        <v>0.59941557550608482</v>
      </c>
      <c r="BC2158" s="12"/>
      <c r="BD2158" s="38">
        <f t="array" aca="1" ref="BD2158:BD2165" ca="1">MMULT(MINVERSE(AN2158:AU2165),BB2158:BB2165)</f>
        <v>1.2639954502450593E-2</v>
      </c>
    </row>
    <row r="2159" spans="1:56" x14ac:dyDescent="0.35">
      <c r="A2159" s="12"/>
      <c r="B2159" s="12"/>
      <c r="C2159" s="12"/>
      <c r="D2159" s="12"/>
      <c r="E2159" s="12"/>
      <c r="F2159" s="12"/>
      <c r="G2159" s="12"/>
      <c r="H2159" s="12"/>
      <c r="I2159" s="12"/>
      <c r="J2159" s="12"/>
      <c r="K2159" s="12"/>
      <c r="L2159" s="12"/>
      <c r="M2159" s="12"/>
      <c r="N2159" s="12"/>
      <c r="O2159" s="12"/>
      <c r="P2159" s="12"/>
      <c r="Q2159" s="12"/>
      <c r="R2159" s="12"/>
      <c r="S2159" s="12"/>
      <c r="T2159" s="12"/>
      <c r="U2159" s="12"/>
      <c r="V2159" s="12"/>
      <c r="W2159" s="12">
        <f ca="1">INDEX(P$7:P$6003,UsefulSeries!$I2156)</f>
        <v>0.59941557550608482</v>
      </c>
      <c r="X2159" s="12">
        <f ca="1">INDEX(Q$7:Q$6003,UsefulSeries!$I2156)</f>
        <v>48.934482684663799</v>
      </c>
      <c r="Y2159" s="12">
        <f ca="1">INDEX(R$7:R$6003,UsefulSeries!$I2156)</f>
        <v>0</v>
      </c>
      <c r="Z2159" s="12">
        <f ca="1">INDEX(S$7:S$6003,UsefulSeries!$I2156)</f>
        <v>0</v>
      </c>
      <c r="AA2159" s="12">
        <f ca="1">INDEX(T$7:T$6003,UsefulSeries!$I2156)</f>
        <v>0</v>
      </c>
      <c r="AB2159" s="12">
        <f ca="1">INDEX(U$7:U$6003,UsefulSeries!$I2156)</f>
        <v>0</v>
      </c>
      <c r="AC2159" s="12">
        <f>INDEX( K$7:K$6003,UsefulSeries!$I2156,1)</f>
        <v>-0.58466678172538766</v>
      </c>
      <c r="AD2159" s="12">
        <f>INDEX(L$7:L$6003,UsefulSeries!$I2156,1)</f>
        <v>0</v>
      </c>
      <c r="AE2159" s="12"/>
      <c r="AF2159" s="12"/>
      <c r="AG2159" s="12"/>
      <c r="AH2159" s="12"/>
      <c r="AI2159" s="12"/>
      <c r="AJ2159" s="12"/>
      <c r="AK2159" s="12"/>
      <c r="AL2159" s="12"/>
      <c r="AM2159" s="12"/>
      <c r="AN2159" s="12">
        <f t="shared" ca="1" si="315"/>
        <v>0.59941557550608482</v>
      </c>
      <c r="AO2159" s="12">
        <f t="shared" ca="1" si="316"/>
        <v>48.934482684663799</v>
      </c>
      <c r="AP2159" s="12">
        <f t="shared" ca="1" si="317"/>
        <v>0</v>
      </c>
      <c r="AQ2159" s="12">
        <f t="shared" ca="1" si="318"/>
        <v>0</v>
      </c>
      <c r="AR2159" s="12">
        <f t="shared" ca="1" si="319"/>
        <v>0</v>
      </c>
      <c r="AS2159" s="12">
        <f t="shared" ca="1" si="320"/>
        <v>0</v>
      </c>
      <c r="AT2159" s="12">
        <f t="shared" si="321"/>
        <v>-0.58466678172538766</v>
      </c>
      <c r="AU2159" s="12">
        <f t="shared" si="322"/>
        <v>0</v>
      </c>
      <c r="AV2159" s="12"/>
      <c r="AW2159" s="12">
        <f ca="1">INDEX(I$7:I$6003,UsefulSeries!$I2156)</f>
        <v>1.2096120202026469E-2</v>
      </c>
      <c r="AX2159" s="12"/>
      <c r="AY2159" s="12"/>
      <c r="AZ2159" s="12">
        <f ca="1"/>
        <v>0.59941557550608471</v>
      </c>
      <c r="BA2159" s="12"/>
      <c r="BB2159" s="12">
        <f t="shared" ca="1" si="314"/>
        <v>0.59941557550608471</v>
      </c>
      <c r="BC2159" s="12"/>
      <c r="BD2159" s="38">
        <f ca="1"/>
        <v>1.3305491485233247E-2</v>
      </c>
    </row>
    <row r="2160" spans="1:56" x14ac:dyDescent="0.35">
      <c r="A2160" s="12"/>
      <c r="B2160" s="12"/>
      <c r="C2160" s="12"/>
      <c r="D2160" s="12"/>
      <c r="E2160" s="12"/>
      <c r="F2160" s="12"/>
      <c r="G2160" s="12"/>
      <c r="H2160" s="12"/>
      <c r="I2160" s="12"/>
      <c r="J2160" s="12"/>
      <c r="K2160" s="12"/>
      <c r="L2160" s="12"/>
      <c r="M2160" s="12"/>
      <c r="N2160" s="12"/>
      <c r="O2160" s="12"/>
      <c r="P2160" s="12"/>
      <c r="Q2160" s="12"/>
      <c r="R2160" s="12"/>
      <c r="S2160" s="12"/>
      <c r="T2160" s="12"/>
      <c r="U2160" s="12"/>
      <c r="V2160" s="12"/>
      <c r="W2160" s="12">
        <f ca="1">INDEX(P$8:P$6003,UsefulSeries!$I2156)</f>
        <v>0</v>
      </c>
      <c r="X2160" s="12">
        <f ca="1">INDEX(Q$8:Q$6003,UsefulSeries!$I2156)</f>
        <v>0</v>
      </c>
      <c r="Y2160" s="12">
        <f ca="1">INDEX(R$8:R$6003,UsefulSeries!$I2156)</f>
        <v>0.39755664941936925</v>
      </c>
      <c r="Z2160" s="12">
        <f ca="1">INDEX(S$8:S$6003,UsefulSeries!$I2156)</f>
        <v>7.5449957705174167E-2</v>
      </c>
      <c r="AA2160" s="12">
        <f ca="1">INDEX(T$8:T$6003,UsefulSeries!$I2156)</f>
        <v>0</v>
      </c>
      <c r="AB2160" s="12">
        <f ca="1">INDEX(U$8:U$6003,UsefulSeries!$I2156)</f>
        <v>0</v>
      </c>
      <c r="AC2160" s="12">
        <f>INDEX( K$8:K$6003,UsefulSeries!$I2156)</f>
        <v>5.2031197350362025E-2</v>
      </c>
      <c r="AD2160" s="12">
        <f>INDEX(L$8:L$6003,UsefulSeries!$I2156)</f>
        <v>-5.2031197350362025E-2</v>
      </c>
      <c r="AE2160" s="12"/>
      <c r="AF2160" s="12"/>
      <c r="AG2160" s="12"/>
      <c r="AH2160" s="12"/>
      <c r="AI2160" s="12"/>
      <c r="AJ2160" s="12"/>
      <c r="AK2160" s="12"/>
      <c r="AL2160" s="12"/>
      <c r="AM2160" s="12"/>
      <c r="AN2160" s="12">
        <f t="shared" ca="1" si="315"/>
        <v>0</v>
      </c>
      <c r="AO2160" s="12">
        <f t="shared" ca="1" si="316"/>
        <v>0</v>
      </c>
      <c r="AP2160" s="12">
        <f t="shared" ca="1" si="317"/>
        <v>0.39755664941936925</v>
      </c>
      <c r="AQ2160" s="12">
        <f t="shared" ca="1" si="318"/>
        <v>7.5449957705174167E-2</v>
      </c>
      <c r="AR2160" s="12">
        <f t="shared" ca="1" si="319"/>
        <v>0</v>
      </c>
      <c r="AS2160" s="12">
        <f t="shared" ca="1" si="320"/>
        <v>0</v>
      </c>
      <c r="AT2160" s="12">
        <f t="shared" si="321"/>
        <v>5.2031197350362025E-2</v>
      </c>
      <c r="AU2160" s="12">
        <f t="shared" si="322"/>
        <v>-5.2031197350362025E-2</v>
      </c>
      <c r="AV2160" s="12"/>
      <c r="AW2160" s="12">
        <f ca="1">INDEX(I$8:I$6003,UsefulSeries!$I2156)</f>
        <v>0.16153404660257495</v>
      </c>
      <c r="AX2160" s="12"/>
      <c r="AY2160" s="12"/>
      <c r="AZ2160" s="12">
        <f ca="1"/>
        <v>7.5449957705174181E-2</v>
      </c>
      <c r="BA2160" s="12"/>
      <c r="BB2160" s="12">
        <f t="shared" ca="1" si="314"/>
        <v>7.5449957705174181E-2</v>
      </c>
      <c r="BC2160" s="12"/>
      <c r="BD2160" s="38">
        <f ca="1"/>
        <v>0.15777927711085532</v>
      </c>
    </row>
    <row r="2161" spans="1:56" x14ac:dyDescent="0.35">
      <c r="A2161" s="12"/>
      <c r="B2161" s="12"/>
      <c r="C2161" s="12"/>
      <c r="D2161" s="12"/>
      <c r="E2161" s="12"/>
      <c r="F2161" s="12"/>
      <c r="G2161" s="12"/>
      <c r="H2161" s="12"/>
      <c r="I2161" s="12"/>
      <c r="J2161" s="12"/>
      <c r="K2161" s="12"/>
      <c r="L2161" s="12"/>
      <c r="M2161" s="12"/>
      <c r="N2161" s="12"/>
      <c r="O2161" s="12"/>
      <c r="P2161" s="12"/>
      <c r="Q2161" s="12"/>
      <c r="R2161" s="12"/>
      <c r="S2161" s="12"/>
      <c r="T2161" s="12"/>
      <c r="U2161" s="12"/>
      <c r="V2161" s="12"/>
      <c r="W2161" s="12">
        <f ca="1">INDEX(P$9:P$6003,UsefulSeries!$I2156)</f>
        <v>0</v>
      </c>
      <c r="X2161" s="12">
        <f ca="1">INDEX(Q$9:Q$6003,UsefulSeries!$I2156)</f>
        <v>0</v>
      </c>
      <c r="Y2161" s="12">
        <f ca="1">INDEX(R$9:R$6003,UsefulSeries!$I2156)</f>
        <v>7.5449957705174167E-2</v>
      </c>
      <c r="Z2161" s="12">
        <f ca="1">INDEX(S$9:S$6003,UsefulSeries!$I2156)</f>
        <v>0.42499527604858373</v>
      </c>
      <c r="AA2161" s="12">
        <f ca="1">INDEX(T$9:T$6003,UsefulSeries!$I2156)</f>
        <v>0</v>
      </c>
      <c r="AB2161" s="12">
        <f ca="1">INDEX(U$9:U$6003,UsefulSeries!$I2156)</f>
        <v>0</v>
      </c>
      <c r="AC2161" s="12">
        <f>INDEX( K$9:K$6003,UsefulSeries!$I2156)</f>
        <v>0</v>
      </c>
      <c r="AD2161" s="12">
        <f>INDEX(L$9:L$6003,UsefulSeries!$I2156)</f>
        <v>-5.2031197350362025E-2</v>
      </c>
      <c r="AE2161" s="12"/>
      <c r="AF2161" s="12"/>
      <c r="AG2161" s="12"/>
      <c r="AH2161" s="12"/>
      <c r="AI2161" s="12"/>
      <c r="AJ2161" s="12"/>
      <c r="AK2161" s="12"/>
      <c r="AL2161" s="12"/>
      <c r="AM2161" s="12"/>
      <c r="AN2161" s="12">
        <f t="shared" ca="1" si="315"/>
        <v>0</v>
      </c>
      <c r="AO2161" s="12">
        <f t="shared" ca="1" si="316"/>
        <v>0</v>
      </c>
      <c r="AP2161" s="12">
        <f t="shared" ca="1" si="317"/>
        <v>7.5449957705174167E-2</v>
      </c>
      <c r="AQ2161" s="12">
        <f t="shared" ca="1" si="318"/>
        <v>0.42499527604858373</v>
      </c>
      <c r="AR2161" s="12">
        <f t="shared" ca="1" si="319"/>
        <v>0</v>
      </c>
      <c r="AS2161" s="12">
        <f t="shared" ca="1" si="320"/>
        <v>0</v>
      </c>
      <c r="AT2161" s="12">
        <f t="shared" si="321"/>
        <v>0</v>
      </c>
      <c r="AU2161" s="12">
        <f t="shared" si="322"/>
        <v>-5.2031197350362025E-2</v>
      </c>
      <c r="AV2161" s="12"/>
      <c r="AW2161" s="12">
        <f ca="1">INDEX(I$9:I$6003,UsefulSeries!$I2156)</f>
        <v>0.14885393858785473</v>
      </c>
      <c r="AX2161" s="12"/>
      <c r="AY2161" s="12"/>
      <c r="AZ2161" s="12">
        <f ca="1"/>
        <v>7.5449957705174153E-2</v>
      </c>
      <c r="BA2161" s="12"/>
      <c r="BB2161" s="12">
        <f t="shared" ca="1" si="314"/>
        <v>7.5449957705174153E-2</v>
      </c>
      <c r="BC2161" s="12"/>
      <c r="BD2161" s="38">
        <f ca="1"/>
        <v>0.16048086239279655</v>
      </c>
    </row>
    <row r="2162" spans="1:56" x14ac:dyDescent="0.35">
      <c r="A2162" s="12"/>
      <c r="B2162" s="12"/>
      <c r="C2162" s="12"/>
      <c r="D2162" s="12"/>
      <c r="E2162" s="12"/>
      <c r="F2162" s="12"/>
      <c r="G2162" s="12"/>
      <c r="H2162" s="12"/>
      <c r="I2162" s="12"/>
      <c r="J2162" s="12"/>
      <c r="K2162" s="12"/>
      <c r="L2162" s="12"/>
      <c r="M2162" s="12"/>
      <c r="N2162" s="12"/>
      <c r="O2162" s="12"/>
      <c r="P2162" s="12"/>
      <c r="Q2162" s="12"/>
      <c r="R2162" s="12"/>
      <c r="S2162" s="12"/>
      <c r="T2162" s="12"/>
      <c r="U2162" s="12"/>
      <c r="V2162" s="12"/>
      <c r="W2162" s="12">
        <f ca="1">INDEX(P$10:P$6003,UsefulSeries!$I2156)</f>
        <v>0</v>
      </c>
      <c r="X2162" s="12">
        <f ca="1">INDEX(Q$10:Q$6003,UsefulSeries!$I2156)</f>
        <v>0</v>
      </c>
      <c r="Y2162" s="12">
        <f ca="1">INDEX(R$10:R$6003,UsefulSeries!$I2156)</f>
        <v>0</v>
      </c>
      <c r="Z2162" s="12">
        <f ca="1">INDEX(S$10:S$6003,UsefulSeries!$I2156)</f>
        <v>0</v>
      </c>
      <c r="AA2162" s="12">
        <f ca="1">INDEX(T$10:T$6003,UsefulSeries!$I2156)</f>
        <v>18.881691484980021</v>
      </c>
      <c r="AB2162" s="12">
        <f ca="1">INDEX(U$10:U$6003,UsefulSeries!$I2156)</f>
        <v>0.38033432323647592</v>
      </c>
      <c r="AC2162" s="12">
        <f>INDEX( K$10:K$6003,UsefulSeries!$I2156)</f>
        <v>0.36330202092425029</v>
      </c>
      <c r="AD2162" s="12">
        <f>INDEX(L$10:L$6003,UsefulSeries!$I2156)</f>
        <v>0</v>
      </c>
      <c r="AE2162" s="12"/>
      <c r="AF2162" s="12"/>
      <c r="AG2162" s="12"/>
      <c r="AH2162" s="12"/>
      <c r="AI2162" s="12"/>
      <c r="AJ2162" s="12"/>
      <c r="AK2162" s="12"/>
      <c r="AL2162" s="12"/>
      <c r="AM2162" s="12"/>
      <c r="AN2162" s="12">
        <f t="shared" ca="1" si="315"/>
        <v>0</v>
      </c>
      <c r="AO2162" s="12">
        <f t="shared" ca="1" si="316"/>
        <v>0</v>
      </c>
      <c r="AP2162" s="12">
        <f t="shared" ca="1" si="317"/>
        <v>0</v>
      </c>
      <c r="AQ2162" s="12">
        <f t="shared" ca="1" si="318"/>
        <v>0</v>
      </c>
      <c r="AR2162" s="12">
        <f t="shared" ca="1" si="319"/>
        <v>18.881691484980021</v>
      </c>
      <c r="AS2162" s="12">
        <f t="shared" ca="1" si="320"/>
        <v>0.38033432323647592</v>
      </c>
      <c r="AT2162" s="12">
        <f t="shared" si="321"/>
        <v>0.36330202092425029</v>
      </c>
      <c r="AU2162" s="12">
        <f t="shared" si="322"/>
        <v>0</v>
      </c>
      <c r="AV2162" s="12"/>
      <c r="AW2162" s="12">
        <f ca="1">INDEX(I$10:I$6003,UsefulSeries!$I2156)</f>
        <v>1.9636506541015997E-2</v>
      </c>
      <c r="AX2162" s="12"/>
      <c r="AY2162" s="12"/>
      <c r="AZ2162" s="12">
        <f ca="1"/>
        <v>0.38033432323647587</v>
      </c>
      <c r="BA2162" s="12"/>
      <c r="BB2162" s="12">
        <f t="shared" ca="1" si="314"/>
        <v>0.38033432323647587</v>
      </c>
      <c r="BC2162" s="12"/>
      <c r="BD2162" s="38">
        <f ca="1"/>
        <v>1.7729553702562021E-2</v>
      </c>
    </row>
    <row r="2163" spans="1:56" x14ac:dyDescent="0.35">
      <c r="A2163" s="12"/>
      <c r="B2163" s="12"/>
      <c r="C2163" s="12"/>
      <c r="D2163" s="12"/>
      <c r="E2163" s="12"/>
      <c r="F2163" s="12"/>
      <c r="G2163" s="12"/>
      <c r="H2163" s="12"/>
      <c r="I2163" s="12"/>
      <c r="J2163" s="12"/>
      <c r="K2163" s="12"/>
      <c r="L2163" s="12"/>
      <c r="M2163" s="12"/>
      <c r="N2163" s="12"/>
      <c r="O2163" s="12"/>
      <c r="P2163" s="12"/>
      <c r="Q2163" s="12"/>
      <c r="R2163" s="12"/>
      <c r="S2163" s="12"/>
      <c r="T2163" s="12"/>
      <c r="U2163" s="12"/>
      <c r="V2163" s="12"/>
      <c r="W2163" s="12">
        <f ca="1">INDEX(P$11:P$6003,UsefulSeries!$I2156)</f>
        <v>0</v>
      </c>
      <c r="X2163" s="12">
        <f ca="1">INDEX(Q$11:Q$6003,UsefulSeries!$I2156)</f>
        <v>0</v>
      </c>
      <c r="Y2163" s="12">
        <f ca="1">INDEX(R$11:R$6003,UsefulSeries!$I2156)</f>
        <v>0</v>
      </c>
      <c r="Z2163" s="12">
        <f ca="1">INDEX(S$11:S$6003,UsefulSeries!$I2156)</f>
        <v>0</v>
      </c>
      <c r="AA2163" s="12">
        <f ca="1">INDEX(T$11:T$6003,UsefulSeries!$I2156)</f>
        <v>0.38033432323647598</v>
      </c>
      <c r="AB2163" s="12">
        <f ca="1">INDEX(U$11:U$6003,UsefulSeries!$I2156)</f>
        <v>14.828073799121771</v>
      </c>
      <c r="AC2163" s="12">
        <f>INDEX( K$11:K$6003,UsefulSeries!$I2156)</f>
        <v>0</v>
      </c>
      <c r="AD2163" s="12">
        <f>INDEX(L$11:L$6003,UsefulSeries!$I2156)</f>
        <v>0.36330202092425029</v>
      </c>
      <c r="AE2163" s="12"/>
      <c r="AF2163" s="12"/>
      <c r="AG2163" s="12"/>
      <c r="AH2163" s="12"/>
      <c r="AI2163" s="12"/>
      <c r="AJ2163" s="12"/>
      <c r="AK2163" s="12"/>
      <c r="AL2163" s="12"/>
      <c r="AM2163" s="12"/>
      <c r="AN2163" s="12">
        <f t="shared" ca="1" si="315"/>
        <v>0</v>
      </c>
      <c r="AO2163" s="12">
        <f t="shared" ca="1" si="316"/>
        <v>0</v>
      </c>
      <c r="AP2163" s="12">
        <f t="shared" ca="1" si="317"/>
        <v>0</v>
      </c>
      <c r="AQ2163" s="12">
        <f t="shared" ca="1" si="318"/>
        <v>0</v>
      </c>
      <c r="AR2163" s="12">
        <f t="shared" ca="1" si="319"/>
        <v>0.38033432323647598</v>
      </c>
      <c r="AS2163" s="12">
        <f t="shared" ca="1" si="320"/>
        <v>14.828073799121771</v>
      </c>
      <c r="AT2163" s="12">
        <f t="shared" si="321"/>
        <v>0</v>
      </c>
      <c r="AU2163" s="12">
        <f t="shared" si="322"/>
        <v>0.36330202092425029</v>
      </c>
      <c r="AV2163" s="12"/>
      <c r="AW2163" s="12">
        <f ca="1">INDEX(I$11:I$6003,UsefulSeries!$I2156)</f>
        <v>2.5145942140681405E-2</v>
      </c>
      <c r="AX2163" s="12"/>
      <c r="AY2163" s="12"/>
      <c r="AZ2163" s="12">
        <f ca="1"/>
        <v>0.38033432323647592</v>
      </c>
      <c r="BA2163" s="12"/>
      <c r="BB2163" s="12">
        <f t="shared" ca="1" si="314"/>
        <v>0.38033432323647592</v>
      </c>
      <c r="BC2163" s="12"/>
      <c r="BD2163" s="38">
        <f ca="1"/>
        <v>2.3001407582145528E-2</v>
      </c>
    </row>
    <row r="2164" spans="1:56" x14ac:dyDescent="0.35">
      <c r="A2164" s="12"/>
      <c r="B2164" s="12"/>
      <c r="C2164" s="12"/>
      <c r="D2164" s="12"/>
      <c r="E2164" s="12"/>
      <c r="F2164" s="12"/>
      <c r="G2164" s="12"/>
      <c r="H2164" s="12"/>
      <c r="I2164" s="12"/>
      <c r="J2164" s="12"/>
      <c r="K2164" s="12"/>
      <c r="L2164" s="12"/>
      <c r="M2164" s="12"/>
      <c r="N2164" s="12"/>
      <c r="O2164" s="12"/>
      <c r="P2164" s="12"/>
      <c r="Q2164" s="12"/>
      <c r="R2164" s="12"/>
      <c r="S2164" s="12"/>
      <c r="T2164" s="12"/>
      <c r="U2164" s="12"/>
      <c r="V2164" s="12"/>
      <c r="W2164" s="12"/>
      <c r="X2164" s="12"/>
      <c r="Y2164" s="12"/>
      <c r="Z2164" s="12"/>
      <c r="AA2164" s="12"/>
      <c r="AB2164" s="12"/>
      <c r="AC2164" s="12"/>
      <c r="AD2164" s="12"/>
      <c r="AE2164" s="12">
        <f t="array" ref="AE2164:AJ2165">TRANSPOSE(AC2158:AD2163)</f>
        <v>-0.58466678172538766</v>
      </c>
      <c r="AF2164" s="12">
        <v>-0.58466678172538766</v>
      </c>
      <c r="AG2164" s="12">
        <v>5.2031197350362025E-2</v>
      </c>
      <c r="AH2164" s="12">
        <v>0</v>
      </c>
      <c r="AI2164" s="12">
        <v>0.36330202092425029</v>
      </c>
      <c r="AJ2164" s="12">
        <v>0</v>
      </c>
      <c r="AK2164" s="12"/>
      <c r="AL2164" s="12"/>
      <c r="AM2164" s="12"/>
      <c r="AN2164" s="12">
        <f t="shared" si="315"/>
        <v>-0.58466678172538766</v>
      </c>
      <c r="AO2164" s="12">
        <f t="shared" si="316"/>
        <v>-0.58466678172538766</v>
      </c>
      <c r="AP2164" s="12">
        <f t="shared" si="317"/>
        <v>5.2031197350362025E-2</v>
      </c>
      <c r="AQ2164" s="12">
        <f t="shared" si="318"/>
        <v>0</v>
      </c>
      <c r="AR2164" s="12">
        <f t="shared" si="319"/>
        <v>0.36330202092425029</v>
      </c>
      <c r="AS2164" s="12">
        <f t="shared" si="320"/>
        <v>0</v>
      </c>
      <c r="AT2164" s="12">
        <f t="shared" si="321"/>
        <v>0</v>
      </c>
      <c r="AU2164" s="12">
        <f t="shared" si="322"/>
        <v>0</v>
      </c>
      <c r="AV2164" s="12"/>
      <c r="AW2164" s="12"/>
      <c r="AX2164" s="12">
        <f>INDEX($N$6:$N$6003,UsefulSeries!$K2156)</f>
        <v>-5.1881301067080443E-4</v>
      </c>
      <c r="AY2164" s="12"/>
      <c r="AZ2164" s="12"/>
      <c r="BA2164" s="12"/>
      <c r="BB2164" s="12">
        <f t="shared" si="314"/>
        <v>-5.1881301067080443E-4</v>
      </c>
      <c r="BC2164" s="12"/>
      <c r="BD2164" s="38">
        <f ca="1"/>
        <v>0.10135406122541341</v>
      </c>
    </row>
    <row r="2165" spans="1:56" x14ac:dyDescent="0.35">
      <c r="A2165" s="12"/>
      <c r="B2165" s="12"/>
      <c r="C2165" s="12"/>
      <c r="D2165" s="12"/>
      <c r="E2165" s="12"/>
      <c r="F2165" s="12"/>
      <c r="G2165" s="12"/>
      <c r="H2165" s="12"/>
      <c r="I2165" s="12"/>
      <c r="J2165" s="12"/>
      <c r="K2165" s="12"/>
      <c r="L2165" s="12"/>
      <c r="M2165" s="12"/>
      <c r="N2165" s="12"/>
      <c r="O2165" s="12"/>
      <c r="P2165" s="12"/>
      <c r="Q2165" s="12"/>
      <c r="R2165" s="12"/>
      <c r="S2165" s="12"/>
      <c r="T2165" s="12"/>
      <c r="U2165" s="12"/>
      <c r="V2165" s="12"/>
      <c r="W2165" s="12"/>
      <c r="X2165" s="12"/>
      <c r="Y2165" s="12"/>
      <c r="Z2165" s="12"/>
      <c r="AA2165" s="12"/>
      <c r="AB2165" s="12"/>
      <c r="AC2165" s="12"/>
      <c r="AD2165" s="12"/>
      <c r="AE2165" s="12">
        <v>0.58466678172538766</v>
      </c>
      <c r="AF2165" s="12">
        <v>0</v>
      </c>
      <c r="AG2165" s="12">
        <v>-5.2031197350362025E-2</v>
      </c>
      <c r="AH2165" s="12">
        <v>-5.2031197350362025E-2</v>
      </c>
      <c r="AI2165" s="12">
        <v>0</v>
      </c>
      <c r="AJ2165" s="12">
        <v>0.36330202092425029</v>
      </c>
      <c r="AK2165" s="12"/>
      <c r="AL2165" s="12"/>
      <c r="AM2165" s="12"/>
      <c r="AN2165" s="12">
        <f t="shared" si="315"/>
        <v>0.58466678172538766</v>
      </c>
      <c r="AO2165" s="12">
        <f t="shared" si="316"/>
        <v>0</v>
      </c>
      <c r="AP2165" s="12">
        <f t="shared" si="317"/>
        <v>-5.2031197350362025E-2</v>
      </c>
      <c r="AQ2165" s="12">
        <f t="shared" si="318"/>
        <v>-5.2031197350362025E-2</v>
      </c>
      <c r="AR2165" s="12">
        <f t="shared" si="319"/>
        <v>0</v>
      </c>
      <c r="AS2165" s="12">
        <f t="shared" si="320"/>
        <v>0.36330202092425029</v>
      </c>
      <c r="AT2165" s="12">
        <f t="shared" si="321"/>
        <v>0</v>
      </c>
      <c r="AU2165" s="12">
        <f t="shared" si="322"/>
        <v>0</v>
      </c>
      <c r="AV2165" s="12"/>
      <c r="AW2165" s="12"/>
      <c r="AX2165" s="12">
        <f>INDEX('Margin error adjustment'!N$7:N$6003,UsefulSeries!$K2156)</f>
        <v>-8.128367484693047E-4</v>
      </c>
      <c r="AY2165" s="12"/>
      <c r="AZ2165" s="12"/>
      <c r="BA2165" s="12"/>
      <c r="BB2165" s="12">
        <f t="shared" si="314"/>
        <v>-8.128367484693047E-4</v>
      </c>
      <c r="BC2165" s="12"/>
      <c r="BD2165" s="38">
        <f ca="1"/>
        <v>8.9524952911769942E-2</v>
      </c>
    </row>
    <row r="2166" spans="1:56" x14ac:dyDescent="0.35">
      <c r="A2166" s="12"/>
      <c r="B2166" s="12"/>
      <c r="C2166" s="12"/>
      <c r="D2166" s="12"/>
      <c r="E2166" s="12"/>
      <c r="F2166" s="12"/>
      <c r="G2166" s="12"/>
      <c r="H2166" s="12"/>
      <c r="I2166" s="12"/>
      <c r="J2166" s="12"/>
      <c r="K2166" s="12"/>
      <c r="L2166" s="12"/>
      <c r="M2166" s="12"/>
      <c r="N2166" s="12"/>
      <c r="O2166" s="12"/>
      <c r="P2166" s="12"/>
      <c r="Q2166" s="12"/>
      <c r="R2166" s="12"/>
      <c r="S2166" s="12"/>
      <c r="T2166" s="12"/>
      <c r="U2166" s="12"/>
      <c r="V2166" s="12"/>
      <c r="W2166" s="12">
        <f ca="1">INDEX(P$6:P$6003,UsefulSeries!$I2164)</f>
        <v>48.386683348601217</v>
      </c>
      <c r="X2166" s="12">
        <f ca="1">INDEX(Q$6:Q$6003,UsefulSeries!$I2164)</f>
        <v>0.5986698669393461</v>
      </c>
      <c r="Y2166" s="12">
        <f ca="1">INDEX(R$6:R$6003,UsefulSeries!$I2164)</f>
        <v>0</v>
      </c>
      <c r="Z2166" s="12">
        <f ca="1">INDEX(S$6:S$6003,UsefulSeries!$I2164)</f>
        <v>0</v>
      </c>
      <c r="AA2166" s="12">
        <f ca="1">INDEX(T$6:T$6003,UsefulSeries!$I2164)</f>
        <v>0</v>
      </c>
      <c r="AB2166" s="12">
        <f ca="1">INDEX(U$6:U$6003,UsefulSeries!$I2164)</f>
        <v>0</v>
      </c>
      <c r="AC2166" s="12">
        <f>INDEX( K$6:K$6003,UsefulSeries!$I2164)</f>
        <v>-0.58414796871471686</v>
      </c>
      <c r="AD2166" s="12">
        <f>INDEX(L$6:L$6003,UsefulSeries!$I2164)</f>
        <v>0.58414796871471686</v>
      </c>
      <c r="AE2166" s="12"/>
      <c r="AF2166" s="12"/>
      <c r="AG2166" s="12"/>
      <c r="AH2166" s="12"/>
      <c r="AI2166" s="12"/>
      <c r="AJ2166" s="12"/>
      <c r="AK2166" s="12"/>
      <c r="AL2166" s="12"/>
      <c r="AM2166" s="12"/>
      <c r="AN2166" s="12">
        <f t="shared" ca="1" si="315"/>
        <v>48.386683348601217</v>
      </c>
      <c r="AO2166" s="12">
        <f t="shared" ca="1" si="316"/>
        <v>0.5986698669393461</v>
      </c>
      <c r="AP2166" s="12">
        <f t="shared" ca="1" si="317"/>
        <v>0</v>
      </c>
      <c r="AQ2166" s="12">
        <f t="shared" ca="1" si="318"/>
        <v>0</v>
      </c>
      <c r="AR2166" s="12">
        <f t="shared" ca="1" si="319"/>
        <v>0</v>
      </c>
      <c r="AS2166" s="12">
        <f t="shared" ca="1" si="320"/>
        <v>0</v>
      </c>
      <c r="AT2166" s="12">
        <f t="shared" si="321"/>
        <v>-0.58414796871471686</v>
      </c>
      <c r="AU2166" s="12">
        <f t="shared" si="322"/>
        <v>0.58414796871471686</v>
      </c>
      <c r="AV2166" s="12"/>
      <c r="AW2166" s="12">
        <f ca="1">INDEX(I$6:I$6003,UsefulSeries!$I2164)</f>
        <v>1.222373407379399E-2</v>
      </c>
      <c r="AX2166" s="12"/>
      <c r="AY2166" s="12"/>
      <c r="AZ2166" s="12">
        <f t="array" aca="1" ref="AZ2166:AZ2171" ca="1">MMULT(W2166:AB2171,AW2166:AW2171)</f>
        <v>0.59866986693934621</v>
      </c>
      <c r="BA2166" s="12"/>
      <c r="BB2166" s="12">
        <f t="shared" ca="1" si="314"/>
        <v>0.59866986693934621</v>
      </c>
      <c r="BC2166" s="12"/>
      <c r="BD2166" s="38">
        <f t="array" aca="1" ref="BD2166:BD2173" ca="1">MMULT(MINVERSE(AN2166:AU2173),BB2166:BB2173)</f>
        <v>1.1260054044301575E-2</v>
      </c>
    </row>
    <row r="2167" spans="1:56" x14ac:dyDescent="0.35">
      <c r="A2167" s="12"/>
      <c r="B2167" s="12"/>
      <c r="C2167" s="12"/>
      <c r="D2167" s="12"/>
      <c r="E2167" s="12"/>
      <c r="F2167" s="12"/>
      <c r="G2167" s="12"/>
      <c r="H2167" s="12"/>
      <c r="I2167" s="12"/>
      <c r="J2167" s="12"/>
      <c r="K2167" s="12"/>
      <c r="L2167" s="12"/>
      <c r="M2167" s="12"/>
      <c r="N2167" s="12"/>
      <c r="O2167" s="12"/>
      <c r="P2167" s="12"/>
      <c r="Q2167" s="12"/>
      <c r="R2167" s="12"/>
      <c r="S2167" s="12"/>
      <c r="T2167" s="12"/>
      <c r="U2167" s="12"/>
      <c r="V2167" s="12"/>
      <c r="W2167" s="12">
        <f ca="1">INDEX(P$7:P$6003,UsefulSeries!$I2164)</f>
        <v>0.59866986693934598</v>
      </c>
      <c r="X2167" s="12">
        <f ca="1">INDEX(Q$7:Q$6003,UsefulSeries!$I2164)</f>
        <v>49.143341884373818</v>
      </c>
      <c r="Y2167" s="12">
        <f ca="1">INDEX(R$7:R$6003,UsefulSeries!$I2164)</f>
        <v>0</v>
      </c>
      <c r="Z2167" s="12">
        <f ca="1">INDEX(S$7:S$6003,UsefulSeries!$I2164)</f>
        <v>0</v>
      </c>
      <c r="AA2167" s="12">
        <f ca="1">INDEX(T$7:T$6003,UsefulSeries!$I2164)</f>
        <v>0</v>
      </c>
      <c r="AB2167" s="12">
        <f ca="1">INDEX(U$7:U$6003,UsefulSeries!$I2164)</f>
        <v>0</v>
      </c>
      <c r="AC2167" s="12">
        <f>INDEX( K$7:K$6003,UsefulSeries!$I2164,1)</f>
        <v>-0.58414796871471686</v>
      </c>
      <c r="AD2167" s="12">
        <f>INDEX(L$7:L$6003,UsefulSeries!$I2164,1)</f>
        <v>0</v>
      </c>
      <c r="AE2167" s="12"/>
      <c r="AF2167" s="12"/>
      <c r="AG2167" s="12"/>
      <c r="AH2167" s="12"/>
      <c r="AI2167" s="12"/>
      <c r="AJ2167" s="12"/>
      <c r="AK2167" s="12"/>
      <c r="AL2167" s="12"/>
      <c r="AM2167" s="12"/>
      <c r="AN2167" s="12">
        <f t="shared" ca="1" si="315"/>
        <v>0.59866986693934598</v>
      </c>
      <c r="AO2167" s="12">
        <f t="shared" ca="1" si="316"/>
        <v>49.143341884373818</v>
      </c>
      <c r="AP2167" s="12">
        <f t="shared" ca="1" si="317"/>
        <v>0</v>
      </c>
      <c r="AQ2167" s="12">
        <f t="shared" ca="1" si="318"/>
        <v>0</v>
      </c>
      <c r="AR2167" s="12">
        <f t="shared" ca="1" si="319"/>
        <v>0</v>
      </c>
      <c r="AS2167" s="12">
        <f t="shared" ca="1" si="320"/>
        <v>0</v>
      </c>
      <c r="AT2167" s="12">
        <f t="shared" si="321"/>
        <v>-0.58414796871471686</v>
      </c>
      <c r="AU2167" s="12">
        <f t="shared" si="322"/>
        <v>0</v>
      </c>
      <c r="AV2167" s="12"/>
      <c r="AW2167" s="12">
        <f ca="1">INDEX(I$7:I$6003,UsefulSeries!$I2164)</f>
        <v>1.2033204560634878E-2</v>
      </c>
      <c r="AX2167" s="12"/>
      <c r="AY2167" s="12"/>
      <c r="AZ2167" s="12">
        <f ca="1"/>
        <v>0.59866986693934621</v>
      </c>
      <c r="BA2167" s="12"/>
      <c r="BB2167" s="12">
        <f t="shared" ca="1" si="314"/>
        <v>0.59866986693934621</v>
      </c>
      <c r="BC2167" s="12"/>
      <c r="BD2167" s="38">
        <f ca="1"/>
        <v>1.1740766447025921E-2</v>
      </c>
    </row>
    <row r="2168" spans="1:56" x14ac:dyDescent="0.35">
      <c r="A2168" s="12"/>
      <c r="B2168" s="12"/>
      <c r="C2168" s="12"/>
      <c r="D2168" s="12"/>
      <c r="E2168" s="12"/>
      <c r="F2168" s="12"/>
      <c r="G2168" s="12"/>
      <c r="H2168" s="12"/>
      <c r="I2168" s="12"/>
      <c r="J2168" s="12"/>
      <c r="K2168" s="12"/>
      <c r="L2168" s="12"/>
      <c r="M2168" s="12"/>
      <c r="N2168" s="12"/>
      <c r="O2168" s="12"/>
      <c r="P2168" s="12"/>
      <c r="Q2168" s="12"/>
      <c r="R2168" s="12"/>
      <c r="S2168" s="12"/>
      <c r="T2168" s="12"/>
      <c r="U2168" s="12"/>
      <c r="V2168" s="12"/>
      <c r="W2168" s="12">
        <f ca="1">INDEX(P$8:P$6003,UsefulSeries!$I2164)</f>
        <v>0</v>
      </c>
      <c r="X2168" s="12">
        <f ca="1">INDEX(Q$8:Q$6003,UsefulSeries!$I2164)</f>
        <v>0</v>
      </c>
      <c r="Y2168" s="12">
        <f ca="1">INDEX(R$8:R$6003,UsefulSeries!$I2164)</f>
        <v>0.38857501058304389</v>
      </c>
      <c r="Z2168" s="12">
        <f ca="1">INDEX(S$8:S$6003,UsefulSeries!$I2164)</f>
        <v>7.4678908370314059E-2</v>
      </c>
      <c r="AA2168" s="12">
        <f ca="1">INDEX(T$8:T$6003,UsefulSeries!$I2164)</f>
        <v>0</v>
      </c>
      <c r="AB2168" s="12">
        <f ca="1">INDEX(U$8:U$6003,UsefulSeries!$I2164)</f>
        <v>0</v>
      </c>
      <c r="AC2168" s="12">
        <f>INDEX( K$8:K$6003,UsefulSeries!$I2164)</f>
        <v>5.1218360601892721E-2</v>
      </c>
      <c r="AD2168" s="12">
        <f>INDEX(L$8:L$6003,UsefulSeries!$I2164)</f>
        <v>-5.1218360601892721E-2</v>
      </c>
      <c r="AE2168" s="12"/>
      <c r="AF2168" s="12"/>
      <c r="AG2168" s="12"/>
      <c r="AH2168" s="12"/>
      <c r="AI2168" s="12"/>
      <c r="AJ2168" s="12"/>
      <c r="AK2168" s="12"/>
      <c r="AL2168" s="12"/>
      <c r="AM2168" s="12"/>
      <c r="AN2168" s="12">
        <f t="shared" ca="1" si="315"/>
        <v>0</v>
      </c>
      <c r="AO2168" s="12">
        <f t="shared" ca="1" si="316"/>
        <v>0</v>
      </c>
      <c r="AP2168" s="12">
        <f t="shared" ca="1" si="317"/>
        <v>0.38857501058304389</v>
      </c>
      <c r="AQ2168" s="12">
        <f t="shared" ca="1" si="318"/>
        <v>7.4678908370314059E-2</v>
      </c>
      <c r="AR2168" s="12">
        <f t="shared" ca="1" si="319"/>
        <v>0</v>
      </c>
      <c r="AS2168" s="12">
        <f t="shared" ca="1" si="320"/>
        <v>0</v>
      </c>
      <c r="AT2168" s="12">
        <f t="shared" si="321"/>
        <v>5.1218360601892721E-2</v>
      </c>
      <c r="AU2168" s="12">
        <f t="shared" si="322"/>
        <v>-5.1218360601892721E-2</v>
      </c>
      <c r="AV2168" s="12"/>
      <c r="AW2168" s="12">
        <f ca="1">INDEX(I$8:I$6003,UsefulSeries!$I2164)</f>
        <v>0.16316978847727659</v>
      </c>
      <c r="AX2168" s="12"/>
      <c r="AY2168" s="12"/>
      <c r="AZ2168" s="12">
        <f ca="1"/>
        <v>7.4678908370314059E-2</v>
      </c>
      <c r="BA2168" s="12"/>
      <c r="BB2168" s="12">
        <f t="shared" ca="1" si="314"/>
        <v>7.4678908370314059E-2</v>
      </c>
      <c r="BC2168" s="12"/>
      <c r="BD2168" s="38">
        <f ca="1"/>
        <v>0.17276687965207829</v>
      </c>
    </row>
    <row r="2169" spans="1:56" x14ac:dyDescent="0.35">
      <c r="A2169" s="12"/>
      <c r="B2169" s="12"/>
      <c r="C2169" s="12"/>
      <c r="D2169" s="12"/>
      <c r="E2169" s="12"/>
      <c r="F2169" s="12"/>
      <c r="G2169" s="12"/>
      <c r="H2169" s="12"/>
      <c r="I2169" s="12"/>
      <c r="J2169" s="12"/>
      <c r="K2169" s="12"/>
      <c r="L2169" s="12"/>
      <c r="M2169" s="12"/>
      <c r="N2169" s="12"/>
      <c r="O2169" s="12"/>
      <c r="P2169" s="12"/>
      <c r="Q2169" s="12"/>
      <c r="R2169" s="12"/>
      <c r="S2169" s="12"/>
      <c r="T2169" s="12"/>
      <c r="U2169" s="12"/>
      <c r="V2169" s="12"/>
      <c r="W2169" s="12">
        <f ca="1">INDEX(P$9:P$6003,UsefulSeries!$I2164)</f>
        <v>0</v>
      </c>
      <c r="X2169" s="12">
        <f ca="1">INDEX(Q$9:Q$6003,UsefulSeries!$I2164)</f>
        <v>0</v>
      </c>
      <c r="Y2169" s="12">
        <f ca="1">INDEX(R$9:R$6003,UsefulSeries!$I2164)</f>
        <v>7.4678908370314059E-2</v>
      </c>
      <c r="Z2169" s="12">
        <f ca="1">INDEX(S$9:S$6003,UsefulSeries!$I2164)</f>
        <v>0.41391273071629764</v>
      </c>
      <c r="AA2169" s="12">
        <f ca="1">INDEX(T$9:T$6003,UsefulSeries!$I2164)</f>
        <v>0</v>
      </c>
      <c r="AB2169" s="12">
        <f ca="1">INDEX(U$9:U$6003,UsefulSeries!$I2164)</f>
        <v>0</v>
      </c>
      <c r="AC2169" s="12">
        <f>INDEX( K$9:K$6003,UsefulSeries!$I2164)</f>
        <v>0</v>
      </c>
      <c r="AD2169" s="12">
        <f>INDEX(L$9:L$6003,UsefulSeries!$I2164)</f>
        <v>-5.1218360601892721E-2</v>
      </c>
      <c r="AE2169" s="12"/>
      <c r="AF2169" s="12"/>
      <c r="AG2169" s="12"/>
      <c r="AH2169" s="12"/>
      <c r="AI2169" s="12"/>
      <c r="AJ2169" s="12"/>
      <c r="AK2169" s="12"/>
      <c r="AL2169" s="12"/>
      <c r="AM2169" s="12"/>
      <c r="AN2169" s="12">
        <f t="shared" ca="1" si="315"/>
        <v>0</v>
      </c>
      <c r="AO2169" s="12">
        <f t="shared" ca="1" si="316"/>
        <v>0</v>
      </c>
      <c r="AP2169" s="12">
        <f t="shared" ca="1" si="317"/>
        <v>7.4678908370314059E-2</v>
      </c>
      <c r="AQ2169" s="12">
        <f t="shared" ca="1" si="318"/>
        <v>0.41391273071629764</v>
      </c>
      <c r="AR2169" s="12">
        <f t="shared" ca="1" si="319"/>
        <v>0</v>
      </c>
      <c r="AS2169" s="12">
        <f t="shared" ca="1" si="320"/>
        <v>0</v>
      </c>
      <c r="AT2169" s="12">
        <f t="shared" si="321"/>
        <v>0</v>
      </c>
      <c r="AU2169" s="12">
        <f t="shared" si="322"/>
        <v>-5.1218360601892721E-2</v>
      </c>
      <c r="AV2169" s="12"/>
      <c r="AW2169" s="12">
        <f ca="1">INDEX(I$9:I$6003,UsefulSeries!$I2164)</f>
        <v>0.15098247057940839</v>
      </c>
      <c r="AX2169" s="12"/>
      <c r="AY2169" s="12"/>
      <c r="AZ2169" s="12">
        <f ca="1"/>
        <v>7.4678908370314059E-2</v>
      </c>
      <c r="BA2169" s="12"/>
      <c r="BB2169" s="12">
        <f t="shared" ca="1" si="314"/>
        <v>7.4678908370314059E-2</v>
      </c>
      <c r="BC2169" s="12"/>
      <c r="BD2169" s="38">
        <f ca="1"/>
        <v>0.1559991126261068</v>
      </c>
    </row>
    <row r="2170" spans="1:56" x14ac:dyDescent="0.35">
      <c r="A2170" s="12"/>
      <c r="B2170" s="12"/>
      <c r="C2170" s="12"/>
      <c r="D2170" s="12"/>
      <c r="E2170" s="12"/>
      <c r="F2170" s="12"/>
      <c r="G2170" s="12"/>
      <c r="H2170" s="12"/>
      <c r="I2170" s="12"/>
      <c r="J2170" s="12"/>
      <c r="K2170" s="12"/>
      <c r="L2170" s="12"/>
      <c r="M2170" s="12"/>
      <c r="N2170" s="12"/>
      <c r="O2170" s="12"/>
      <c r="P2170" s="12"/>
      <c r="Q2170" s="12"/>
      <c r="R2170" s="12"/>
      <c r="S2170" s="12"/>
      <c r="T2170" s="12"/>
      <c r="U2170" s="12"/>
      <c r="V2170" s="12"/>
      <c r="W2170" s="12">
        <f ca="1">INDEX(P$10:P$6003,UsefulSeries!$I2164)</f>
        <v>0</v>
      </c>
      <c r="X2170" s="12">
        <f ca="1">INDEX(Q$10:Q$6003,UsefulSeries!$I2164)</f>
        <v>0</v>
      </c>
      <c r="Y2170" s="12">
        <f ca="1">INDEX(R$10:R$6003,UsefulSeries!$I2164)</f>
        <v>0</v>
      </c>
      <c r="Z2170" s="12">
        <f ca="1">INDEX(S$10:S$6003,UsefulSeries!$I2164)</f>
        <v>0</v>
      </c>
      <c r="AA2170" s="12">
        <f ca="1">INDEX(T$10:T$6003,UsefulSeries!$I2164)</f>
        <v>19.429309868666479</v>
      </c>
      <c r="AB2170" s="12">
        <f ca="1">INDEX(U$10:U$6003,UsefulSeries!$I2164)</f>
        <v>0.38172358361553971</v>
      </c>
      <c r="AC2170" s="12">
        <f>INDEX( K$10:K$6003,UsefulSeries!$I2164)</f>
        <v>0.36463367068339048</v>
      </c>
      <c r="AD2170" s="12">
        <f>INDEX(L$10:L$6003,UsefulSeries!$I2164)</f>
        <v>0</v>
      </c>
      <c r="AE2170" s="12"/>
      <c r="AF2170" s="12"/>
      <c r="AG2170" s="12"/>
      <c r="AH2170" s="12"/>
      <c r="AI2170" s="12"/>
      <c r="AJ2170" s="12"/>
      <c r="AK2170" s="12"/>
      <c r="AL2170" s="12"/>
      <c r="AM2170" s="12"/>
      <c r="AN2170" s="12">
        <f t="shared" ca="1" si="315"/>
        <v>0</v>
      </c>
      <c r="AO2170" s="12">
        <f t="shared" ca="1" si="316"/>
        <v>0</v>
      </c>
      <c r="AP2170" s="12">
        <f t="shared" ca="1" si="317"/>
        <v>0</v>
      </c>
      <c r="AQ2170" s="12">
        <f t="shared" ca="1" si="318"/>
        <v>0</v>
      </c>
      <c r="AR2170" s="12">
        <f t="shared" ca="1" si="319"/>
        <v>19.429309868666479</v>
      </c>
      <c r="AS2170" s="12">
        <f t="shared" ca="1" si="320"/>
        <v>0.38172358361553971</v>
      </c>
      <c r="AT2170" s="12">
        <f t="shared" si="321"/>
        <v>0.36463367068339048</v>
      </c>
      <c r="AU2170" s="12">
        <f t="shared" si="322"/>
        <v>0</v>
      </c>
      <c r="AV2170" s="12"/>
      <c r="AW2170" s="12">
        <f ca="1">INDEX(I$10:I$6003,UsefulSeries!$I2164)</f>
        <v>1.914330063802178E-2</v>
      </c>
      <c r="AX2170" s="12"/>
      <c r="AY2170" s="12"/>
      <c r="AZ2170" s="12">
        <f ca="1"/>
        <v>0.38172358361553982</v>
      </c>
      <c r="BA2170" s="12"/>
      <c r="BB2170" s="12">
        <f t="shared" ca="1" si="314"/>
        <v>0.38172358361553982</v>
      </c>
      <c r="BC2170" s="12"/>
      <c r="BD2170" s="38">
        <f ca="1"/>
        <v>1.9650552511873223E-2</v>
      </c>
    </row>
    <row r="2171" spans="1:56" x14ac:dyDescent="0.35">
      <c r="A2171" s="12"/>
      <c r="B2171" s="12"/>
      <c r="C2171" s="12"/>
      <c r="D2171" s="12"/>
      <c r="E2171" s="12"/>
      <c r="F2171" s="12"/>
      <c r="G2171" s="12"/>
      <c r="H2171" s="12"/>
      <c r="I2171" s="12"/>
      <c r="J2171" s="12"/>
      <c r="K2171" s="12"/>
      <c r="L2171" s="12"/>
      <c r="M2171" s="12"/>
      <c r="N2171" s="12"/>
      <c r="O2171" s="12"/>
      <c r="P2171" s="12"/>
      <c r="Q2171" s="12"/>
      <c r="R2171" s="12"/>
      <c r="S2171" s="12"/>
      <c r="T2171" s="12"/>
      <c r="U2171" s="12"/>
      <c r="V2171" s="12"/>
      <c r="W2171" s="12">
        <f ca="1">INDEX(P$11:P$6003,UsefulSeries!$I2164)</f>
        <v>0</v>
      </c>
      <c r="X2171" s="12">
        <f ca="1">INDEX(Q$11:Q$6003,UsefulSeries!$I2164)</f>
        <v>0</v>
      </c>
      <c r="Y2171" s="12">
        <f ca="1">INDEX(R$11:R$6003,UsefulSeries!$I2164)</f>
        <v>0</v>
      </c>
      <c r="Z2171" s="12">
        <f ca="1">INDEX(S$11:S$6003,UsefulSeries!$I2164)</f>
        <v>0</v>
      </c>
      <c r="AA2171" s="12">
        <f ca="1">INDEX(T$11:T$6003,UsefulSeries!$I2164)</f>
        <v>0.38172358361553976</v>
      </c>
      <c r="AB2171" s="12">
        <f ca="1">INDEX(U$11:U$6003,UsefulSeries!$I2164)</f>
        <v>14.610171245056124</v>
      </c>
      <c r="AC2171" s="12">
        <f>INDEX( K$11:K$6003,UsefulSeries!$I2164)</f>
        <v>0</v>
      </c>
      <c r="AD2171" s="12">
        <f>INDEX(L$11:L$6003,UsefulSeries!$I2164)</f>
        <v>0.36463367068339048</v>
      </c>
      <c r="AE2171" s="12"/>
      <c r="AF2171" s="12"/>
      <c r="AG2171" s="12"/>
      <c r="AH2171" s="12"/>
      <c r="AI2171" s="12"/>
      <c r="AJ2171" s="12"/>
      <c r="AK2171" s="12"/>
      <c r="AL2171" s="12"/>
      <c r="AM2171" s="12"/>
      <c r="AN2171" s="12">
        <f t="shared" ca="1" si="315"/>
        <v>0</v>
      </c>
      <c r="AO2171" s="12">
        <f t="shared" ca="1" si="316"/>
        <v>0</v>
      </c>
      <c r="AP2171" s="12">
        <f t="shared" ca="1" si="317"/>
        <v>0</v>
      </c>
      <c r="AQ2171" s="12">
        <f t="shared" ca="1" si="318"/>
        <v>0</v>
      </c>
      <c r="AR2171" s="12">
        <f t="shared" ca="1" si="319"/>
        <v>0.38172358361553976</v>
      </c>
      <c r="AS2171" s="12">
        <f t="shared" ca="1" si="320"/>
        <v>14.610171245056124</v>
      </c>
      <c r="AT2171" s="12">
        <f t="shared" si="321"/>
        <v>0</v>
      </c>
      <c r="AU2171" s="12">
        <f t="shared" si="322"/>
        <v>0.36463367068339048</v>
      </c>
      <c r="AV2171" s="12"/>
      <c r="AW2171" s="12">
        <f ca="1">INDEX(I$11:I$6003,UsefulSeries!$I2164)</f>
        <v>2.5627087322502226E-2</v>
      </c>
      <c r="AX2171" s="12"/>
      <c r="AY2171" s="12"/>
      <c r="AZ2171" s="12">
        <f ca="1"/>
        <v>0.38172358361553971</v>
      </c>
      <c r="BA2171" s="12"/>
      <c r="BB2171" s="12">
        <f t="shared" ca="1" si="314"/>
        <v>0.38172358361553971</v>
      </c>
      <c r="BC2171" s="12"/>
      <c r="BD2171" s="38">
        <f ca="1"/>
        <v>2.4252795738244536E-2</v>
      </c>
    </row>
    <row r="2172" spans="1:56" x14ac:dyDescent="0.35">
      <c r="A2172" s="12"/>
      <c r="B2172" s="12"/>
      <c r="C2172" s="12"/>
      <c r="D2172" s="12"/>
      <c r="E2172" s="12"/>
      <c r="F2172" s="12"/>
      <c r="G2172" s="12"/>
      <c r="H2172" s="12"/>
      <c r="I2172" s="12"/>
      <c r="J2172" s="12"/>
      <c r="K2172" s="12"/>
      <c r="L2172" s="12"/>
      <c r="M2172" s="12"/>
      <c r="N2172" s="12"/>
      <c r="O2172" s="12"/>
      <c r="P2172" s="12"/>
      <c r="Q2172" s="12"/>
      <c r="R2172" s="12"/>
      <c r="S2172" s="12"/>
      <c r="T2172" s="12"/>
      <c r="U2172" s="12"/>
      <c r="V2172" s="12"/>
      <c r="W2172" s="12"/>
      <c r="X2172" s="12"/>
      <c r="Y2172" s="12"/>
      <c r="Z2172" s="12"/>
      <c r="AA2172" s="12"/>
      <c r="AB2172" s="12"/>
      <c r="AC2172" s="12"/>
      <c r="AD2172" s="12"/>
      <c r="AE2172" s="12">
        <f t="array" ref="AE2172:AJ2173">TRANSPOSE(AC2166:AD2171)</f>
        <v>-0.58414796871471686</v>
      </c>
      <c r="AF2172" s="12">
        <v>-0.58414796871471686</v>
      </c>
      <c r="AG2172" s="12">
        <v>5.1218360601892721E-2</v>
      </c>
      <c r="AH2172" s="12">
        <v>0</v>
      </c>
      <c r="AI2172" s="12">
        <v>0.36463367068339048</v>
      </c>
      <c r="AJ2172" s="12">
        <v>0</v>
      </c>
      <c r="AK2172" s="12"/>
      <c r="AL2172" s="12"/>
      <c r="AM2172" s="12"/>
      <c r="AN2172" s="12">
        <f t="shared" si="315"/>
        <v>-0.58414796871471686</v>
      </c>
      <c r="AO2172" s="12">
        <f t="shared" si="316"/>
        <v>-0.58414796871471686</v>
      </c>
      <c r="AP2172" s="12">
        <f t="shared" si="317"/>
        <v>5.1218360601892721E-2</v>
      </c>
      <c r="AQ2172" s="12">
        <f t="shared" si="318"/>
        <v>0</v>
      </c>
      <c r="AR2172" s="12">
        <f t="shared" si="319"/>
        <v>0.36463367068339048</v>
      </c>
      <c r="AS2172" s="12">
        <f t="shared" si="320"/>
        <v>0</v>
      </c>
      <c r="AT2172" s="12">
        <f t="shared" si="321"/>
        <v>0</v>
      </c>
      <c r="AU2172" s="12">
        <f t="shared" si="322"/>
        <v>0</v>
      </c>
      <c r="AV2172" s="12"/>
      <c r="AW2172" s="12"/>
      <c r="AX2172" s="12">
        <f>INDEX($N$6:$N$6003,UsefulSeries!$K2164)</f>
        <v>2.5782068666642122E-3</v>
      </c>
      <c r="AY2172" s="12"/>
      <c r="AZ2172" s="12"/>
      <c r="BA2172" s="12"/>
      <c r="BB2172" s="12">
        <f t="shared" si="314"/>
        <v>2.5782068666642122E-3</v>
      </c>
      <c r="BC2172" s="12"/>
      <c r="BD2172" s="38">
        <f ca="1"/>
        <v>-2.5589941577687861E-2</v>
      </c>
    </row>
    <row r="2173" spans="1:56" x14ac:dyDescent="0.35">
      <c r="A2173" s="12"/>
      <c r="B2173" s="12"/>
      <c r="C2173" s="12"/>
      <c r="D2173" s="12"/>
      <c r="E2173" s="12"/>
      <c r="F2173" s="12"/>
      <c r="G2173" s="12"/>
      <c r="H2173" s="12"/>
      <c r="I2173" s="12"/>
      <c r="J2173" s="12"/>
      <c r="K2173" s="12"/>
      <c r="L2173" s="12"/>
      <c r="M2173" s="12"/>
      <c r="N2173" s="12"/>
      <c r="O2173" s="12"/>
      <c r="P2173" s="12"/>
      <c r="Q2173" s="12"/>
      <c r="R2173" s="12"/>
      <c r="S2173" s="12"/>
      <c r="T2173" s="12"/>
      <c r="U2173" s="12"/>
      <c r="V2173" s="12"/>
      <c r="W2173" s="12"/>
      <c r="X2173" s="12"/>
      <c r="Y2173" s="12"/>
      <c r="Z2173" s="12"/>
      <c r="AA2173" s="12"/>
      <c r="AB2173" s="12"/>
      <c r="AC2173" s="12"/>
      <c r="AD2173" s="12"/>
      <c r="AE2173" s="12">
        <v>0.58414796871471686</v>
      </c>
      <c r="AF2173" s="12">
        <v>0</v>
      </c>
      <c r="AG2173" s="12">
        <v>-5.1218360601892721E-2</v>
      </c>
      <c r="AH2173" s="12">
        <v>-5.1218360601892721E-2</v>
      </c>
      <c r="AI2173" s="12">
        <v>0</v>
      </c>
      <c r="AJ2173" s="12">
        <v>0.36463367068339048</v>
      </c>
      <c r="AK2173" s="12"/>
      <c r="AL2173" s="12"/>
      <c r="AM2173" s="12"/>
      <c r="AN2173" s="12">
        <f t="shared" si="315"/>
        <v>0.58414796871471686</v>
      </c>
      <c r="AO2173" s="12">
        <f t="shared" si="316"/>
        <v>0</v>
      </c>
      <c r="AP2173" s="12">
        <f t="shared" si="317"/>
        <v>-5.1218360601892721E-2</v>
      </c>
      <c r="AQ2173" s="12">
        <f t="shared" si="318"/>
        <v>-5.1218360601892721E-2</v>
      </c>
      <c r="AR2173" s="12">
        <f t="shared" si="319"/>
        <v>0</v>
      </c>
      <c r="AS2173" s="12">
        <f t="shared" si="320"/>
        <v>0.36463367068339048</v>
      </c>
      <c r="AT2173" s="12">
        <f t="shared" si="321"/>
        <v>0</v>
      </c>
      <c r="AU2173" s="12">
        <f t="shared" si="322"/>
        <v>0</v>
      </c>
      <c r="AV2173" s="12"/>
      <c r="AW2173" s="12"/>
      <c r="AX2173" s="12">
        <f>INDEX('Margin error adjustment'!N$7:N$6003,UsefulSeries!$K2164)</f>
        <v>-1.4179315141758728E-3</v>
      </c>
      <c r="AY2173" s="12"/>
      <c r="AZ2173" s="12"/>
      <c r="BA2173" s="12"/>
      <c r="BB2173" s="12">
        <f t="shared" si="314"/>
        <v>-1.4179315141758728E-3</v>
      </c>
      <c r="BC2173" s="12"/>
      <c r="BD2173" s="38">
        <f ca="1"/>
        <v>5.4534199615449641E-2</v>
      </c>
    </row>
    <row r="2174" spans="1:56" x14ac:dyDescent="0.35">
      <c r="A2174" s="12"/>
      <c r="B2174" s="12"/>
      <c r="C2174" s="12"/>
      <c r="D2174" s="12"/>
      <c r="E2174" s="12"/>
      <c r="F2174" s="12"/>
      <c r="G2174" s="12"/>
      <c r="H2174" s="12"/>
      <c r="I2174" s="12"/>
      <c r="J2174" s="12"/>
      <c r="K2174" s="12"/>
      <c r="L2174" s="12"/>
      <c r="M2174" s="12"/>
      <c r="N2174" s="12"/>
      <c r="O2174" s="12"/>
      <c r="P2174" s="12"/>
      <c r="Q2174" s="12"/>
      <c r="R2174" s="12"/>
      <c r="S2174" s="12"/>
      <c r="T2174" s="12"/>
      <c r="U2174" s="12"/>
      <c r="V2174" s="12"/>
      <c r="W2174" s="12">
        <f ca="1">INDEX(P$6:P$6003,UsefulSeries!$I2172)</f>
        <v>46.172891167671935</v>
      </c>
      <c r="X2174" s="12">
        <f ca="1">INDEX(Q$6:Q$6003,UsefulSeries!$I2172)</f>
        <v>0.60206390989282699</v>
      </c>
      <c r="Y2174" s="12">
        <f ca="1">INDEX(R$6:R$6003,UsefulSeries!$I2172)</f>
        <v>0</v>
      </c>
      <c r="Z2174" s="12">
        <f ca="1">INDEX(S$6:S$6003,UsefulSeries!$I2172)</f>
        <v>0</v>
      </c>
      <c r="AA2174" s="12">
        <f ca="1">INDEX(T$6:T$6003,UsefulSeries!$I2172)</f>
        <v>0</v>
      </c>
      <c r="AB2174" s="12">
        <f ca="1">INDEX(U$6:U$6003,UsefulSeries!$I2172)</f>
        <v>0</v>
      </c>
      <c r="AC2174" s="12">
        <f>INDEX( K$6:K$6003,UsefulSeries!$I2172)</f>
        <v>-0.58672617558138107</v>
      </c>
      <c r="AD2174" s="12">
        <f>INDEX(L$6:L$6003,UsefulSeries!$I2172)</f>
        <v>0.58672617558138107</v>
      </c>
      <c r="AE2174" s="12"/>
      <c r="AF2174" s="12"/>
      <c r="AG2174" s="12"/>
      <c r="AH2174" s="12"/>
      <c r="AI2174" s="12"/>
      <c r="AJ2174" s="12"/>
      <c r="AK2174" s="12"/>
      <c r="AL2174" s="12"/>
      <c r="AM2174" s="12"/>
      <c r="AN2174" s="12">
        <f t="shared" ca="1" si="315"/>
        <v>46.172891167671935</v>
      </c>
      <c r="AO2174" s="12">
        <f t="shared" ca="1" si="316"/>
        <v>0.60206390989282699</v>
      </c>
      <c r="AP2174" s="12">
        <f t="shared" ca="1" si="317"/>
        <v>0</v>
      </c>
      <c r="AQ2174" s="12">
        <f t="shared" ca="1" si="318"/>
        <v>0</v>
      </c>
      <c r="AR2174" s="12">
        <f t="shared" ca="1" si="319"/>
        <v>0</v>
      </c>
      <c r="AS2174" s="12">
        <f t="shared" ca="1" si="320"/>
        <v>0</v>
      </c>
      <c r="AT2174" s="12">
        <f t="shared" si="321"/>
        <v>-0.58672617558138107</v>
      </c>
      <c r="AU2174" s="12">
        <f t="shared" si="322"/>
        <v>0.58672617558138107</v>
      </c>
      <c r="AV2174" s="12"/>
      <c r="AW2174" s="12">
        <f ca="1">INDEX(I$6:I$6003,UsefulSeries!$I2172)</f>
        <v>1.2875038942402009E-2</v>
      </c>
      <c r="AX2174" s="12"/>
      <c r="AY2174" s="12"/>
      <c r="AZ2174" s="12">
        <f t="array" aca="1" ref="AZ2174:AZ2179" ca="1">MMULT(W2174:AB2179,AW2174:AW2179)</f>
        <v>0.6020639098928271</v>
      </c>
      <c r="BA2174" s="12"/>
      <c r="BB2174" s="12">
        <f t="shared" ca="1" si="314"/>
        <v>0.6020639098928271</v>
      </c>
      <c r="BC2174" s="12"/>
      <c r="BD2174" s="38">
        <f t="array" aca="1" ref="BD2174:BD2181" ca="1">MMULT(MINVERSE(AN2174:AU2181),BB2174:BB2181)</f>
        <v>1.2011719818653616E-2</v>
      </c>
    </row>
    <row r="2175" spans="1:56" x14ac:dyDescent="0.35">
      <c r="A2175" s="12"/>
      <c r="B2175" s="12"/>
      <c r="C2175" s="12"/>
      <c r="D2175" s="12"/>
      <c r="E2175" s="12"/>
      <c r="F2175" s="12"/>
      <c r="G2175" s="12"/>
      <c r="H2175" s="12"/>
      <c r="I2175" s="12"/>
      <c r="J2175" s="12"/>
      <c r="K2175" s="12"/>
      <c r="L2175" s="12"/>
      <c r="M2175" s="12"/>
      <c r="N2175" s="12"/>
      <c r="O2175" s="12"/>
      <c r="P2175" s="12"/>
      <c r="Q2175" s="12"/>
      <c r="R2175" s="12"/>
      <c r="S2175" s="12"/>
      <c r="T2175" s="12"/>
      <c r="U2175" s="12"/>
      <c r="V2175" s="12"/>
      <c r="W2175" s="12">
        <f ca="1">INDEX(P$7:P$6003,UsefulSeries!$I2172)</f>
        <v>0.60206390989282699</v>
      </c>
      <c r="X2175" s="12">
        <f ca="1">INDEX(Q$7:Q$6003,UsefulSeries!$I2172)</f>
        <v>47.166818480325354</v>
      </c>
      <c r="Y2175" s="12">
        <f ca="1">INDEX(R$7:R$6003,UsefulSeries!$I2172)</f>
        <v>0</v>
      </c>
      <c r="Z2175" s="12">
        <f ca="1">INDEX(S$7:S$6003,UsefulSeries!$I2172)</f>
        <v>0</v>
      </c>
      <c r="AA2175" s="12">
        <f ca="1">INDEX(T$7:T$6003,UsefulSeries!$I2172)</f>
        <v>0</v>
      </c>
      <c r="AB2175" s="12">
        <f ca="1">INDEX(U$7:U$6003,UsefulSeries!$I2172)</f>
        <v>0</v>
      </c>
      <c r="AC2175" s="12">
        <f>INDEX( K$7:K$6003,UsefulSeries!$I2172,1)</f>
        <v>-0.58672617558138107</v>
      </c>
      <c r="AD2175" s="12">
        <f>INDEX(L$7:L$6003,UsefulSeries!$I2172,1)</f>
        <v>0</v>
      </c>
      <c r="AE2175" s="12"/>
      <c r="AF2175" s="12"/>
      <c r="AG2175" s="12"/>
      <c r="AH2175" s="12"/>
      <c r="AI2175" s="12"/>
      <c r="AJ2175" s="12"/>
      <c r="AK2175" s="12"/>
      <c r="AL2175" s="12"/>
      <c r="AM2175" s="12"/>
      <c r="AN2175" s="12">
        <f t="shared" ca="1" si="315"/>
        <v>0.60206390989282699</v>
      </c>
      <c r="AO2175" s="12">
        <f t="shared" ca="1" si="316"/>
        <v>47.166818480325354</v>
      </c>
      <c r="AP2175" s="12">
        <f t="shared" ca="1" si="317"/>
        <v>0</v>
      </c>
      <c r="AQ2175" s="12">
        <f t="shared" ca="1" si="318"/>
        <v>0</v>
      </c>
      <c r="AR2175" s="12">
        <f t="shared" ca="1" si="319"/>
        <v>0</v>
      </c>
      <c r="AS2175" s="12">
        <f t="shared" ca="1" si="320"/>
        <v>0</v>
      </c>
      <c r="AT2175" s="12">
        <f t="shared" si="321"/>
        <v>-0.58672617558138107</v>
      </c>
      <c r="AU2175" s="12">
        <f t="shared" si="322"/>
        <v>0</v>
      </c>
      <c r="AV2175" s="12"/>
      <c r="AW2175" s="12">
        <f ca="1">INDEX(I$7:I$6003,UsefulSeries!$I2172)</f>
        <v>1.2600220509997871E-2</v>
      </c>
      <c r="AX2175" s="12"/>
      <c r="AY2175" s="12"/>
      <c r="AZ2175" s="12">
        <f ca="1"/>
        <v>0.6020639098928271</v>
      </c>
      <c r="BA2175" s="12"/>
      <c r="BB2175" s="12">
        <f t="shared" ca="1" si="314"/>
        <v>0.6020639098928271</v>
      </c>
      <c r="BC2175" s="12"/>
      <c r="BD2175" s="38">
        <f ca="1"/>
        <v>1.2395085695520291E-2</v>
      </c>
    </row>
    <row r="2176" spans="1:56" x14ac:dyDescent="0.35">
      <c r="A2176" s="12"/>
      <c r="B2176" s="12"/>
      <c r="C2176" s="12"/>
      <c r="D2176" s="12"/>
      <c r="E2176" s="12"/>
      <c r="F2176" s="12"/>
      <c r="G2176" s="12"/>
      <c r="H2176" s="12"/>
      <c r="I2176" s="12"/>
      <c r="J2176" s="12"/>
      <c r="K2176" s="12"/>
      <c r="L2176" s="12"/>
      <c r="M2176" s="12"/>
      <c r="N2176" s="12"/>
      <c r="O2176" s="12"/>
      <c r="P2176" s="12"/>
      <c r="Q2176" s="12"/>
      <c r="R2176" s="12"/>
      <c r="S2176" s="12"/>
      <c r="T2176" s="12"/>
      <c r="U2176" s="12"/>
      <c r="V2176" s="12"/>
      <c r="W2176" s="12">
        <f ca="1">INDEX(P$8:P$6003,UsefulSeries!$I2172)</f>
        <v>0</v>
      </c>
      <c r="X2176" s="12">
        <f ca="1">INDEX(Q$8:Q$6003,UsefulSeries!$I2172)</f>
        <v>0</v>
      </c>
      <c r="Y2176" s="12">
        <f ca="1">INDEX(R$8:R$6003,UsefulSeries!$I2172)</f>
        <v>0.38598086260055703</v>
      </c>
      <c r="Z2176" s="12">
        <f ca="1">INDEX(S$8:S$6003,UsefulSeries!$I2172)</f>
        <v>7.1977223213301994E-2</v>
      </c>
      <c r="AA2176" s="12">
        <f ca="1">INDEX(T$8:T$6003,UsefulSeries!$I2172)</f>
        <v>0</v>
      </c>
      <c r="AB2176" s="12">
        <f ca="1">INDEX(U$8:U$6003,UsefulSeries!$I2172)</f>
        <v>0</v>
      </c>
      <c r="AC2176" s="12">
        <f>INDEX( K$8:K$6003,UsefulSeries!$I2172)</f>
        <v>4.9800429087716848E-2</v>
      </c>
      <c r="AD2176" s="12">
        <f>INDEX(L$8:L$6003,UsefulSeries!$I2172)</f>
        <v>-4.9800429087716848E-2</v>
      </c>
      <c r="AE2176" s="12"/>
      <c r="AF2176" s="12"/>
      <c r="AG2176" s="12"/>
      <c r="AH2176" s="12"/>
      <c r="AI2176" s="12"/>
      <c r="AJ2176" s="12"/>
      <c r="AK2176" s="12"/>
      <c r="AL2176" s="12"/>
      <c r="AM2176" s="12"/>
      <c r="AN2176" s="12">
        <f t="shared" ca="1" si="315"/>
        <v>0</v>
      </c>
      <c r="AO2176" s="12">
        <f t="shared" ca="1" si="316"/>
        <v>0</v>
      </c>
      <c r="AP2176" s="12">
        <f t="shared" ca="1" si="317"/>
        <v>0.38598086260055703</v>
      </c>
      <c r="AQ2176" s="12">
        <f t="shared" ca="1" si="318"/>
        <v>7.1977223213301994E-2</v>
      </c>
      <c r="AR2176" s="12">
        <f t="shared" ca="1" si="319"/>
        <v>0</v>
      </c>
      <c r="AS2176" s="12">
        <f t="shared" ca="1" si="320"/>
        <v>0</v>
      </c>
      <c r="AT2176" s="12">
        <f t="shared" si="321"/>
        <v>4.9800429087716848E-2</v>
      </c>
      <c r="AU2176" s="12">
        <f t="shared" si="322"/>
        <v>-4.9800429087716848E-2</v>
      </c>
      <c r="AV2176" s="12"/>
      <c r="AW2176" s="12">
        <f ca="1">INDEX(I$8:I$6003,UsefulSeries!$I2172)</f>
        <v>0.15859825441799696</v>
      </c>
      <c r="AX2176" s="12"/>
      <c r="AY2176" s="12"/>
      <c r="AZ2176" s="12">
        <f ca="1"/>
        <v>7.1977223213301994E-2</v>
      </c>
      <c r="BA2176" s="12"/>
      <c r="BB2176" s="12">
        <f t="shared" ca="1" si="314"/>
        <v>7.1977223213301994E-2</v>
      </c>
      <c r="BC2176" s="12"/>
      <c r="BD2176" s="38">
        <f ca="1"/>
        <v>0.16648859003777619</v>
      </c>
    </row>
    <row r="2177" spans="1:56" x14ac:dyDescent="0.35">
      <c r="A2177" s="12"/>
      <c r="B2177" s="12"/>
      <c r="C2177" s="12"/>
      <c r="D2177" s="12"/>
      <c r="E2177" s="12"/>
      <c r="F2177" s="12"/>
      <c r="G2177" s="12"/>
      <c r="H2177" s="12"/>
      <c r="I2177" s="12"/>
      <c r="J2177" s="12"/>
      <c r="K2177" s="12"/>
      <c r="L2177" s="12"/>
      <c r="M2177" s="12"/>
      <c r="N2177" s="12"/>
      <c r="O2177" s="12"/>
      <c r="P2177" s="12"/>
      <c r="Q2177" s="12"/>
      <c r="R2177" s="12"/>
      <c r="S2177" s="12"/>
      <c r="T2177" s="12"/>
      <c r="U2177" s="12"/>
      <c r="V2177" s="12"/>
      <c r="W2177" s="12">
        <f ca="1">INDEX(P$9:P$6003,UsefulSeries!$I2172)</f>
        <v>0</v>
      </c>
      <c r="X2177" s="12">
        <f ca="1">INDEX(Q$9:Q$6003,UsefulSeries!$I2172)</f>
        <v>0</v>
      </c>
      <c r="Y2177" s="12">
        <f ca="1">INDEX(R$9:R$6003,UsefulSeries!$I2172)</f>
        <v>7.1977223213301994E-2</v>
      </c>
      <c r="Z2177" s="12">
        <f ca="1">INDEX(S$9:S$6003,UsefulSeries!$I2172)</f>
        <v>0.40506763852975058</v>
      </c>
      <c r="AA2177" s="12">
        <f ca="1">INDEX(T$9:T$6003,UsefulSeries!$I2172)</f>
        <v>0</v>
      </c>
      <c r="AB2177" s="12">
        <f ca="1">INDEX(U$9:U$6003,UsefulSeries!$I2172)</f>
        <v>0</v>
      </c>
      <c r="AC2177" s="12">
        <f>INDEX( K$9:K$6003,UsefulSeries!$I2172)</f>
        <v>0</v>
      </c>
      <c r="AD2177" s="12">
        <f>INDEX(L$9:L$6003,UsefulSeries!$I2172)</f>
        <v>-4.9800429087716848E-2</v>
      </c>
      <c r="AE2177" s="12"/>
      <c r="AF2177" s="12"/>
      <c r="AG2177" s="12"/>
      <c r="AH2177" s="12"/>
      <c r="AI2177" s="12"/>
      <c r="AJ2177" s="12"/>
      <c r="AK2177" s="12"/>
      <c r="AL2177" s="12"/>
      <c r="AM2177" s="12"/>
      <c r="AN2177" s="12">
        <f t="shared" ca="1" si="315"/>
        <v>0</v>
      </c>
      <c r="AO2177" s="12">
        <f t="shared" ca="1" si="316"/>
        <v>0</v>
      </c>
      <c r="AP2177" s="12">
        <f t="shared" ca="1" si="317"/>
        <v>7.1977223213301994E-2</v>
      </c>
      <c r="AQ2177" s="12">
        <f t="shared" ca="1" si="318"/>
        <v>0.40506763852975058</v>
      </c>
      <c r="AR2177" s="12">
        <f t="shared" ca="1" si="319"/>
        <v>0</v>
      </c>
      <c r="AS2177" s="12">
        <f t="shared" ca="1" si="320"/>
        <v>0</v>
      </c>
      <c r="AT2177" s="12">
        <f t="shared" si="321"/>
        <v>0</v>
      </c>
      <c r="AU2177" s="12">
        <f t="shared" si="322"/>
        <v>-4.9800429087716848E-2</v>
      </c>
      <c r="AV2177" s="12"/>
      <c r="AW2177" s="12">
        <f ca="1">INDEX(I$9:I$6003,UsefulSeries!$I2172)</f>
        <v>0.14951024345868535</v>
      </c>
      <c r="AX2177" s="12"/>
      <c r="AY2177" s="12"/>
      <c r="AZ2177" s="12">
        <f ca="1"/>
        <v>7.1977223213301994E-2</v>
      </c>
      <c r="BA2177" s="12"/>
      <c r="BB2177" s="12">
        <f t="shared" ca="1" si="314"/>
        <v>7.1977223213301994E-2</v>
      </c>
      <c r="BC2177" s="12"/>
      <c r="BD2177" s="38">
        <f ca="1"/>
        <v>0.1543504606240963</v>
      </c>
    </row>
    <row r="2178" spans="1:56" x14ac:dyDescent="0.35">
      <c r="A2178" s="12"/>
      <c r="B2178" s="12"/>
      <c r="C2178" s="12"/>
      <c r="D2178" s="12"/>
      <c r="E2178" s="12"/>
      <c r="F2178" s="12"/>
      <c r="G2178" s="12"/>
      <c r="H2178" s="12"/>
      <c r="I2178" s="12"/>
      <c r="J2178" s="12"/>
      <c r="K2178" s="12"/>
      <c r="L2178" s="12"/>
      <c r="M2178" s="12"/>
      <c r="N2178" s="12"/>
      <c r="O2178" s="12"/>
      <c r="P2178" s="12"/>
      <c r="Q2178" s="12"/>
      <c r="R2178" s="12"/>
      <c r="S2178" s="12"/>
      <c r="T2178" s="12"/>
      <c r="U2178" s="12"/>
      <c r="V2178" s="12"/>
      <c r="W2178" s="12">
        <f ca="1">INDEX(P$10:P$6003,UsefulSeries!$I2172)</f>
        <v>0</v>
      </c>
      <c r="X2178" s="12">
        <f ca="1">INDEX(Q$10:Q$6003,UsefulSeries!$I2172)</f>
        <v>0</v>
      </c>
      <c r="Y2178" s="12">
        <f ca="1">INDEX(R$10:R$6003,UsefulSeries!$I2172)</f>
        <v>0</v>
      </c>
      <c r="Z2178" s="12">
        <f ca="1">INDEX(S$10:S$6003,UsefulSeries!$I2172)</f>
        <v>0</v>
      </c>
      <c r="AA2178" s="12">
        <f ca="1">INDEX(T$10:T$6003,UsefulSeries!$I2172)</f>
        <v>19.416772649601015</v>
      </c>
      <c r="AB2178" s="12">
        <f ca="1">INDEX(U$10:U$6003,UsefulSeries!$I2172)</f>
        <v>0.38050798924993295</v>
      </c>
      <c r="AC2178" s="12">
        <f>INDEX( K$10:K$6003,UsefulSeries!$I2172)</f>
        <v>0.36347339533090212</v>
      </c>
      <c r="AD2178" s="12">
        <f>INDEX(L$10:L$6003,UsefulSeries!$I2172)</f>
        <v>0</v>
      </c>
      <c r="AE2178" s="12"/>
      <c r="AF2178" s="12"/>
      <c r="AG2178" s="12"/>
      <c r="AH2178" s="12"/>
      <c r="AI2178" s="12"/>
      <c r="AJ2178" s="12"/>
      <c r="AK2178" s="12"/>
      <c r="AL2178" s="12"/>
      <c r="AM2178" s="12"/>
      <c r="AN2178" s="12">
        <f t="shared" ca="1" si="315"/>
        <v>0</v>
      </c>
      <c r="AO2178" s="12">
        <f t="shared" ca="1" si="316"/>
        <v>0</v>
      </c>
      <c r="AP2178" s="12">
        <f t="shared" ca="1" si="317"/>
        <v>0</v>
      </c>
      <c r="AQ2178" s="12">
        <f t="shared" ca="1" si="318"/>
        <v>0</v>
      </c>
      <c r="AR2178" s="12">
        <f t="shared" ca="1" si="319"/>
        <v>19.416772649601015</v>
      </c>
      <c r="AS2178" s="12">
        <f t="shared" ca="1" si="320"/>
        <v>0.38050798924993295</v>
      </c>
      <c r="AT2178" s="12">
        <f t="shared" si="321"/>
        <v>0.36347339533090212</v>
      </c>
      <c r="AU2178" s="12">
        <f t="shared" si="322"/>
        <v>0</v>
      </c>
      <c r="AV2178" s="12"/>
      <c r="AW2178" s="12">
        <f ca="1">INDEX(I$10:I$6003,UsefulSeries!$I2172)</f>
        <v>1.9093735132184209E-2</v>
      </c>
      <c r="AX2178" s="12"/>
      <c r="AY2178" s="12"/>
      <c r="AZ2178" s="12">
        <f ca="1"/>
        <v>0.38050798924993301</v>
      </c>
      <c r="BA2178" s="12"/>
      <c r="BB2178" s="12">
        <f t="shared" ca="1" si="314"/>
        <v>0.38050798924993301</v>
      </c>
      <c r="BC2178" s="12"/>
      <c r="BD2178" s="38">
        <f ca="1"/>
        <v>1.9444075162229301E-2</v>
      </c>
    </row>
    <row r="2179" spans="1:56" x14ac:dyDescent="0.35">
      <c r="A2179" s="12"/>
      <c r="B2179" s="12"/>
      <c r="C2179" s="12"/>
      <c r="D2179" s="12"/>
      <c r="E2179" s="12"/>
      <c r="F2179" s="12"/>
      <c r="G2179" s="12"/>
      <c r="H2179" s="12"/>
      <c r="I2179" s="12"/>
      <c r="J2179" s="12"/>
      <c r="K2179" s="12"/>
      <c r="L2179" s="12"/>
      <c r="M2179" s="12"/>
      <c r="N2179" s="12"/>
      <c r="O2179" s="12"/>
      <c r="P2179" s="12"/>
      <c r="Q2179" s="12"/>
      <c r="R2179" s="12"/>
      <c r="S2179" s="12"/>
      <c r="T2179" s="12"/>
      <c r="U2179" s="12"/>
      <c r="V2179" s="12"/>
      <c r="W2179" s="12">
        <f ca="1">INDEX(P$11:P$6003,UsefulSeries!$I2172)</f>
        <v>0</v>
      </c>
      <c r="X2179" s="12">
        <f ca="1">INDEX(Q$11:Q$6003,UsefulSeries!$I2172)</f>
        <v>0</v>
      </c>
      <c r="Y2179" s="12">
        <f ca="1">INDEX(R$11:R$6003,UsefulSeries!$I2172)</f>
        <v>0</v>
      </c>
      <c r="Z2179" s="12">
        <f ca="1">INDEX(S$11:S$6003,UsefulSeries!$I2172)</f>
        <v>0</v>
      </c>
      <c r="AA2179" s="12">
        <f ca="1">INDEX(T$11:T$6003,UsefulSeries!$I2172)</f>
        <v>0.38050798924993295</v>
      </c>
      <c r="AB2179" s="12">
        <f ca="1">INDEX(U$11:U$6003,UsefulSeries!$I2172)</f>
        <v>14.537600361614071</v>
      </c>
      <c r="AC2179" s="12">
        <f>INDEX( K$11:K$6003,UsefulSeries!$I2172)</f>
        <v>0</v>
      </c>
      <c r="AD2179" s="12">
        <f>INDEX(L$11:L$6003,UsefulSeries!$I2172)</f>
        <v>0.36347339533090212</v>
      </c>
      <c r="AE2179" s="12"/>
      <c r="AF2179" s="12"/>
      <c r="AG2179" s="12"/>
      <c r="AH2179" s="12"/>
      <c r="AI2179" s="12"/>
      <c r="AJ2179" s="12"/>
      <c r="AK2179" s="12"/>
      <c r="AL2179" s="12"/>
      <c r="AM2179" s="12"/>
      <c r="AN2179" s="12">
        <f t="shared" ca="1" si="315"/>
        <v>0</v>
      </c>
      <c r="AO2179" s="12">
        <f t="shared" ca="1" si="316"/>
        <v>0</v>
      </c>
      <c r="AP2179" s="12">
        <f t="shared" ca="1" si="317"/>
        <v>0</v>
      </c>
      <c r="AQ2179" s="12">
        <f t="shared" ca="1" si="318"/>
        <v>0</v>
      </c>
      <c r="AR2179" s="12">
        <f t="shared" ca="1" si="319"/>
        <v>0.38050798924993295</v>
      </c>
      <c r="AS2179" s="12">
        <f t="shared" ca="1" si="320"/>
        <v>14.537600361614071</v>
      </c>
      <c r="AT2179" s="12">
        <f t="shared" si="321"/>
        <v>0</v>
      </c>
      <c r="AU2179" s="12">
        <f t="shared" si="322"/>
        <v>0.36347339533090212</v>
      </c>
      <c r="AV2179" s="12"/>
      <c r="AW2179" s="12">
        <f ca="1">INDEX(I$11:I$6003,UsefulSeries!$I2172)</f>
        <v>2.5674297078150977E-2</v>
      </c>
      <c r="AX2179" s="12"/>
      <c r="AY2179" s="12"/>
      <c r="AZ2179" s="12">
        <f ca="1"/>
        <v>0.38050798924993295</v>
      </c>
      <c r="BA2179" s="12"/>
      <c r="BB2179" s="12">
        <f t="shared" ca="1" si="314"/>
        <v>0.38050798924993295</v>
      </c>
      <c r="BC2179" s="12"/>
      <c r="BD2179" s="38">
        <f ca="1"/>
        <v>2.4395674309478067E-2</v>
      </c>
    </row>
    <row r="2180" spans="1:56" x14ac:dyDescent="0.35">
      <c r="A2180" s="12"/>
      <c r="B2180" s="12"/>
      <c r="C2180" s="12"/>
      <c r="D2180" s="12"/>
      <c r="E2180" s="12"/>
      <c r="F2180" s="12"/>
      <c r="G2180" s="12"/>
      <c r="H2180" s="12"/>
      <c r="I2180" s="12"/>
      <c r="J2180" s="12"/>
      <c r="K2180" s="12"/>
      <c r="L2180" s="12"/>
      <c r="M2180" s="12"/>
      <c r="N2180" s="12"/>
      <c r="O2180" s="12"/>
      <c r="P2180" s="12"/>
      <c r="Q2180" s="12"/>
      <c r="R2180" s="12"/>
      <c r="S2180" s="12"/>
      <c r="T2180" s="12"/>
      <c r="U2180" s="12"/>
      <c r="V2180" s="12"/>
      <c r="W2180" s="12"/>
      <c r="X2180" s="12"/>
      <c r="Y2180" s="12"/>
      <c r="Z2180" s="12"/>
      <c r="AA2180" s="12"/>
      <c r="AB2180" s="12"/>
      <c r="AC2180" s="12"/>
      <c r="AD2180" s="12"/>
      <c r="AE2180" s="12">
        <f t="array" ref="AE2180:AJ2181">TRANSPOSE(AC2174:AD2179)</f>
        <v>-0.58672617558138107</v>
      </c>
      <c r="AF2180" s="12">
        <v>-0.58672617558138107</v>
      </c>
      <c r="AG2180" s="12">
        <v>4.9800429087716848E-2</v>
      </c>
      <c r="AH2180" s="12">
        <v>0</v>
      </c>
      <c r="AI2180" s="12">
        <v>0.36347339533090212</v>
      </c>
      <c r="AJ2180" s="12">
        <v>0</v>
      </c>
      <c r="AK2180" s="12"/>
      <c r="AL2180" s="12"/>
      <c r="AM2180" s="12"/>
      <c r="AN2180" s="12">
        <f t="shared" si="315"/>
        <v>-0.58672617558138107</v>
      </c>
      <c r="AO2180" s="12">
        <f t="shared" si="316"/>
        <v>-0.58672617558138107</v>
      </c>
      <c r="AP2180" s="12">
        <f t="shared" si="317"/>
        <v>4.9800429087716848E-2</v>
      </c>
      <c r="AQ2180" s="12">
        <f t="shared" si="318"/>
        <v>0</v>
      </c>
      <c r="AR2180" s="12">
        <f t="shared" si="319"/>
        <v>0.36347339533090212</v>
      </c>
      <c r="AS2180" s="12">
        <f t="shared" si="320"/>
        <v>0</v>
      </c>
      <c r="AT2180" s="12">
        <f t="shared" si="321"/>
        <v>0</v>
      </c>
      <c r="AU2180" s="12">
        <f t="shared" si="322"/>
        <v>0</v>
      </c>
      <c r="AV2180" s="12"/>
      <c r="AW2180" s="12"/>
      <c r="AX2180" s="12">
        <f>INDEX($N$6:$N$6003,UsefulSeries!$K2172)</f>
        <v>1.0384955828851572E-3</v>
      </c>
      <c r="AY2180" s="12"/>
      <c r="AZ2180" s="12"/>
      <c r="BA2180" s="12"/>
      <c r="BB2180" s="12">
        <f t="shared" si="314"/>
        <v>1.0384955828851572E-3</v>
      </c>
      <c r="BC2180" s="12"/>
      <c r="BD2180" s="38">
        <f ca="1"/>
        <v>-1.7376640535060418E-2</v>
      </c>
    </row>
    <row r="2181" spans="1:56" x14ac:dyDescent="0.35">
      <c r="A2181" s="12"/>
      <c r="B2181" s="12"/>
      <c r="C2181" s="12"/>
      <c r="D2181" s="12"/>
      <c r="E2181" s="12"/>
      <c r="F2181" s="12"/>
      <c r="G2181" s="12"/>
      <c r="H2181" s="12"/>
      <c r="I2181" s="12"/>
      <c r="J2181" s="12"/>
      <c r="K2181" s="12"/>
      <c r="L2181" s="12"/>
      <c r="M2181" s="12"/>
      <c r="N2181" s="12"/>
      <c r="O2181" s="12"/>
      <c r="P2181" s="12"/>
      <c r="Q2181" s="12"/>
      <c r="R2181" s="12"/>
      <c r="S2181" s="12"/>
      <c r="T2181" s="12"/>
      <c r="U2181" s="12"/>
      <c r="V2181" s="12"/>
      <c r="W2181" s="12"/>
      <c r="X2181" s="12"/>
      <c r="Y2181" s="12"/>
      <c r="Z2181" s="12"/>
      <c r="AA2181" s="12"/>
      <c r="AB2181" s="12"/>
      <c r="AC2181" s="12"/>
      <c r="AD2181" s="12"/>
      <c r="AE2181" s="12">
        <v>0.58672617558138107</v>
      </c>
      <c r="AF2181" s="12">
        <v>0</v>
      </c>
      <c r="AG2181" s="12">
        <v>-4.9800429087716848E-2</v>
      </c>
      <c r="AH2181" s="12">
        <v>-4.9800429087716848E-2</v>
      </c>
      <c r="AI2181" s="12">
        <v>0</v>
      </c>
      <c r="AJ2181" s="12">
        <v>0.36347339533090212</v>
      </c>
      <c r="AK2181" s="12"/>
      <c r="AL2181" s="12"/>
      <c r="AM2181" s="12"/>
      <c r="AN2181" s="12">
        <f t="shared" si="315"/>
        <v>0.58672617558138107</v>
      </c>
      <c r="AO2181" s="12">
        <f t="shared" si="316"/>
        <v>0</v>
      </c>
      <c r="AP2181" s="12">
        <f t="shared" si="317"/>
        <v>-4.9800429087716848E-2</v>
      </c>
      <c r="AQ2181" s="12">
        <f t="shared" si="318"/>
        <v>-4.9800429087716848E-2</v>
      </c>
      <c r="AR2181" s="12">
        <f t="shared" si="319"/>
        <v>0</v>
      </c>
      <c r="AS2181" s="12">
        <f t="shared" si="320"/>
        <v>0.36347339533090212</v>
      </c>
      <c r="AT2181" s="12">
        <f t="shared" si="321"/>
        <v>0</v>
      </c>
      <c r="AU2181" s="12">
        <f t="shared" si="322"/>
        <v>0</v>
      </c>
      <c r="AV2181" s="12"/>
      <c r="AW2181" s="12"/>
      <c r="AX2181" s="12">
        <f>INDEX('Margin error adjustment'!N$7:N$6003,UsefulSeries!$K2172)</f>
        <v>-6.3153387050401966E-5</v>
      </c>
      <c r="AY2181" s="12"/>
      <c r="AZ2181" s="12"/>
      <c r="BA2181" s="12"/>
      <c r="BB2181" s="12">
        <f t="shared" si="314"/>
        <v>-6.3153387050401966E-5</v>
      </c>
      <c r="BC2181" s="12"/>
      <c r="BD2181" s="38">
        <f ca="1"/>
        <v>5.0773453795813606E-2</v>
      </c>
    </row>
    <row r="2182" spans="1:56" x14ac:dyDescent="0.35">
      <c r="A2182" s="12"/>
      <c r="B2182" s="12"/>
      <c r="C2182" s="12"/>
      <c r="D2182" s="12"/>
      <c r="E2182" s="12"/>
      <c r="F2182" s="12"/>
      <c r="G2182" s="12"/>
      <c r="H2182" s="12"/>
      <c r="I2182" s="12"/>
      <c r="J2182" s="12"/>
      <c r="K2182" s="12"/>
      <c r="L2182" s="12"/>
      <c r="M2182" s="12"/>
      <c r="N2182" s="12"/>
      <c r="O2182" s="12"/>
      <c r="P2182" s="12"/>
      <c r="Q2182" s="12"/>
      <c r="R2182" s="12"/>
      <c r="S2182" s="12"/>
      <c r="T2182" s="12"/>
      <c r="U2182" s="12"/>
      <c r="V2182" s="12"/>
      <c r="W2182" s="12">
        <f ca="1">INDEX(P$6:P$6003,UsefulSeries!$I2180)</f>
        <v>44.99521333395424</v>
      </c>
      <c r="X2182" s="12">
        <f ca="1">INDEX(Q$6:Q$6003,UsefulSeries!$I2180)</f>
        <v>0.60326713782492947</v>
      </c>
      <c r="Y2182" s="12">
        <f ca="1">INDEX(R$6:R$6003,UsefulSeries!$I2180)</f>
        <v>0</v>
      </c>
      <c r="Z2182" s="12">
        <f ca="1">INDEX(S$6:S$6003,UsefulSeries!$I2180)</f>
        <v>0</v>
      </c>
      <c r="AA2182" s="12">
        <f ca="1">INDEX(T$6:T$6003,UsefulSeries!$I2180)</f>
        <v>0</v>
      </c>
      <c r="AB2182" s="12">
        <f ca="1">INDEX(U$6:U$6003,UsefulSeries!$I2180)</f>
        <v>0</v>
      </c>
      <c r="AC2182" s="12">
        <f>INDEX( K$6:K$6003,UsefulSeries!$I2180)</f>
        <v>-0.58776467116426623</v>
      </c>
      <c r="AD2182" s="12">
        <f>INDEX(L$6:L$6003,UsefulSeries!$I2180)</f>
        <v>0.58776467116426623</v>
      </c>
      <c r="AE2182" s="12"/>
      <c r="AF2182" s="12"/>
      <c r="AG2182" s="12"/>
      <c r="AH2182" s="12"/>
      <c r="AI2182" s="12"/>
      <c r="AJ2182" s="12"/>
      <c r="AK2182" s="12"/>
      <c r="AL2182" s="12"/>
      <c r="AM2182" s="12"/>
      <c r="AN2182" s="12">
        <f t="shared" ca="1" si="315"/>
        <v>44.99521333395424</v>
      </c>
      <c r="AO2182" s="12">
        <f t="shared" ca="1" si="316"/>
        <v>0.60326713782492947</v>
      </c>
      <c r="AP2182" s="12">
        <f t="shared" ca="1" si="317"/>
        <v>0</v>
      </c>
      <c r="AQ2182" s="12">
        <f t="shared" ca="1" si="318"/>
        <v>0</v>
      </c>
      <c r="AR2182" s="12">
        <f t="shared" ca="1" si="319"/>
        <v>0</v>
      </c>
      <c r="AS2182" s="12">
        <f t="shared" ca="1" si="320"/>
        <v>0</v>
      </c>
      <c r="AT2182" s="12">
        <f t="shared" si="321"/>
        <v>-0.58776467116426623</v>
      </c>
      <c r="AU2182" s="12">
        <f t="shared" si="322"/>
        <v>0.58776467116426623</v>
      </c>
      <c r="AV2182" s="12"/>
      <c r="AW2182" s="12">
        <f ca="1">INDEX(I$6:I$6003,UsefulSeries!$I2180)</f>
        <v>1.324034473657556E-2</v>
      </c>
      <c r="AX2182" s="12"/>
      <c r="AY2182" s="12"/>
      <c r="AZ2182" s="12">
        <f t="array" aca="1" ref="AZ2182:AZ2187" ca="1">MMULT(W2182:AB2187,AW2182:AW2187)</f>
        <v>0.60326713782492947</v>
      </c>
      <c r="BA2182" s="12"/>
      <c r="BB2182" s="12">
        <f t="shared" ca="1" si="314"/>
        <v>0.60326713782492947</v>
      </c>
      <c r="BC2182" s="12"/>
      <c r="BD2182" s="38">
        <f t="array" aca="1" ref="BD2182:BD2189" ca="1">MMULT(MINVERSE(AN2182:AU2189),BB2182:BB2189)</f>
        <v>1.2452638577326935E-2</v>
      </c>
    </row>
    <row r="2183" spans="1:56" x14ac:dyDescent="0.35">
      <c r="A2183" s="12"/>
      <c r="B2183" s="12"/>
      <c r="C2183" s="12"/>
      <c r="D2183" s="12"/>
      <c r="E2183" s="12"/>
      <c r="F2183" s="12"/>
      <c r="G2183" s="12"/>
      <c r="H2183" s="12"/>
      <c r="I2183" s="12"/>
      <c r="J2183" s="12"/>
      <c r="K2183" s="12"/>
      <c r="L2183" s="12"/>
      <c r="M2183" s="12"/>
      <c r="N2183" s="12"/>
      <c r="O2183" s="12"/>
      <c r="P2183" s="12"/>
      <c r="Q2183" s="12"/>
      <c r="R2183" s="12"/>
      <c r="S2183" s="12"/>
      <c r="T2183" s="12"/>
      <c r="U2183" s="12"/>
      <c r="V2183" s="12"/>
      <c r="W2183" s="12">
        <f ca="1">INDEX(P$7:P$6003,UsefulSeries!$I2180)</f>
        <v>0.60326713782492958</v>
      </c>
      <c r="X2183" s="12">
        <f ca="1">INDEX(Q$7:Q$6003,UsefulSeries!$I2180)</f>
        <v>47.786105001188268</v>
      </c>
      <c r="Y2183" s="12">
        <f ca="1">INDEX(R$7:R$6003,UsefulSeries!$I2180)</f>
        <v>0</v>
      </c>
      <c r="Z2183" s="12">
        <f ca="1">INDEX(S$7:S$6003,UsefulSeries!$I2180)</f>
        <v>0</v>
      </c>
      <c r="AA2183" s="12">
        <f ca="1">INDEX(T$7:T$6003,UsefulSeries!$I2180)</f>
        <v>0</v>
      </c>
      <c r="AB2183" s="12">
        <f ca="1">INDEX(U$7:U$6003,UsefulSeries!$I2180)</f>
        <v>0</v>
      </c>
      <c r="AC2183" s="12">
        <f>INDEX( K$7:K$6003,UsefulSeries!$I2180,1)</f>
        <v>-0.58776467116426623</v>
      </c>
      <c r="AD2183" s="12">
        <f>INDEX(L$7:L$6003,UsefulSeries!$I2180,1)</f>
        <v>0</v>
      </c>
      <c r="AE2183" s="12"/>
      <c r="AF2183" s="12"/>
      <c r="AG2183" s="12"/>
      <c r="AH2183" s="12"/>
      <c r="AI2183" s="12"/>
      <c r="AJ2183" s="12"/>
      <c r="AK2183" s="12"/>
      <c r="AL2183" s="12"/>
      <c r="AM2183" s="12"/>
      <c r="AN2183" s="12">
        <f t="shared" ca="1" si="315"/>
        <v>0.60326713782492958</v>
      </c>
      <c r="AO2183" s="12">
        <f t="shared" ca="1" si="316"/>
        <v>47.786105001188268</v>
      </c>
      <c r="AP2183" s="12">
        <f t="shared" ca="1" si="317"/>
        <v>0</v>
      </c>
      <c r="AQ2183" s="12">
        <f t="shared" ca="1" si="318"/>
        <v>0</v>
      </c>
      <c r="AR2183" s="12">
        <f t="shared" ca="1" si="319"/>
        <v>0</v>
      </c>
      <c r="AS2183" s="12">
        <f t="shared" ca="1" si="320"/>
        <v>0</v>
      </c>
      <c r="AT2183" s="12">
        <f t="shared" si="321"/>
        <v>-0.58776467116426623</v>
      </c>
      <c r="AU2183" s="12">
        <f t="shared" si="322"/>
        <v>0</v>
      </c>
      <c r="AV2183" s="12"/>
      <c r="AW2183" s="12">
        <f ca="1">INDEX(I$7:I$6003,UsefulSeries!$I2180)</f>
        <v>1.2457170822712541E-2</v>
      </c>
      <c r="AX2183" s="12"/>
      <c r="AY2183" s="12"/>
      <c r="AZ2183" s="12">
        <f ca="1"/>
        <v>0.60326713782492969</v>
      </c>
      <c r="BA2183" s="12"/>
      <c r="BB2183" s="12">
        <f t="shared" ref="BB2183:BB2246" ca="1" si="323">AZ2183+AX2183</f>
        <v>0.60326713782492969</v>
      </c>
      <c r="BC2183" s="12"/>
      <c r="BD2183" s="38">
        <f ca="1"/>
        <v>1.3090987346969854E-2</v>
      </c>
    </row>
    <row r="2184" spans="1:56" x14ac:dyDescent="0.35">
      <c r="A2184" s="12"/>
      <c r="B2184" s="12"/>
      <c r="C2184" s="12"/>
      <c r="D2184" s="12"/>
      <c r="E2184" s="12"/>
      <c r="F2184" s="12"/>
      <c r="G2184" s="12"/>
      <c r="H2184" s="12"/>
      <c r="I2184" s="12"/>
      <c r="J2184" s="12"/>
      <c r="K2184" s="12"/>
      <c r="L2184" s="12"/>
      <c r="M2184" s="12"/>
      <c r="N2184" s="12"/>
      <c r="O2184" s="12"/>
      <c r="P2184" s="12"/>
      <c r="Q2184" s="12"/>
      <c r="R2184" s="12"/>
      <c r="S2184" s="12"/>
      <c r="T2184" s="12"/>
      <c r="U2184" s="12"/>
      <c r="V2184" s="12"/>
      <c r="W2184" s="12">
        <f ca="1">INDEX(P$8:P$6003,UsefulSeries!$I2180)</f>
        <v>0</v>
      </c>
      <c r="X2184" s="12">
        <f ca="1">INDEX(Q$8:Q$6003,UsefulSeries!$I2180)</f>
        <v>0</v>
      </c>
      <c r="Y2184" s="12">
        <f ca="1">INDEX(R$8:R$6003,UsefulSeries!$I2180)</f>
        <v>0.39123010176947498</v>
      </c>
      <c r="Z2184" s="12">
        <f ca="1">INDEX(S$8:S$6003,UsefulSeries!$I2180)</f>
        <v>7.0798088174457929E-2</v>
      </c>
      <c r="AA2184" s="12">
        <f ca="1">INDEX(T$8:T$6003,UsefulSeries!$I2180)</f>
        <v>0</v>
      </c>
      <c r="AB2184" s="12">
        <f ca="1">INDEX(U$8:U$6003,UsefulSeries!$I2180)</f>
        <v>0</v>
      </c>
      <c r="AC2184" s="12">
        <f>INDEX( K$8:K$6003,UsefulSeries!$I2180)</f>
        <v>4.9737275700666446E-2</v>
      </c>
      <c r="AD2184" s="12">
        <f>INDEX(L$8:L$6003,UsefulSeries!$I2180)</f>
        <v>-4.9737275700666446E-2</v>
      </c>
      <c r="AE2184" s="12"/>
      <c r="AF2184" s="12"/>
      <c r="AG2184" s="12"/>
      <c r="AH2184" s="12"/>
      <c r="AI2184" s="12"/>
      <c r="AJ2184" s="12"/>
      <c r="AK2184" s="12"/>
      <c r="AL2184" s="12"/>
      <c r="AM2184" s="12"/>
      <c r="AN2184" s="12">
        <f t="shared" ca="1" si="315"/>
        <v>0</v>
      </c>
      <c r="AO2184" s="12">
        <f t="shared" ca="1" si="316"/>
        <v>0</v>
      </c>
      <c r="AP2184" s="12">
        <f t="shared" ca="1" si="317"/>
        <v>0.39123010176947498</v>
      </c>
      <c r="AQ2184" s="12">
        <f t="shared" ca="1" si="318"/>
        <v>7.0798088174457929E-2</v>
      </c>
      <c r="AR2184" s="12">
        <f t="shared" ca="1" si="319"/>
        <v>0</v>
      </c>
      <c r="AS2184" s="12">
        <f t="shared" ca="1" si="320"/>
        <v>0</v>
      </c>
      <c r="AT2184" s="12">
        <f t="shared" si="321"/>
        <v>4.9737275700666446E-2</v>
      </c>
      <c r="AU2184" s="12">
        <f t="shared" si="322"/>
        <v>-4.9737275700666446E-2</v>
      </c>
      <c r="AV2184" s="12"/>
      <c r="AW2184" s="12">
        <f ca="1">INDEX(I$8:I$6003,UsefulSeries!$I2180)</f>
        <v>0.15521943373463198</v>
      </c>
      <c r="AX2184" s="12"/>
      <c r="AY2184" s="12"/>
      <c r="AZ2184" s="12">
        <f ca="1"/>
        <v>7.0798088174457929E-2</v>
      </c>
      <c r="BA2184" s="12"/>
      <c r="BB2184" s="12">
        <f t="shared" ca="1" si="323"/>
        <v>7.0798088174457929E-2</v>
      </c>
      <c r="BC2184" s="12"/>
      <c r="BD2184" s="38">
        <f ca="1"/>
        <v>0.16060407560259304</v>
      </c>
    </row>
    <row r="2185" spans="1:56" x14ac:dyDescent="0.35">
      <c r="A2185" s="12"/>
      <c r="B2185" s="12"/>
      <c r="C2185" s="12"/>
      <c r="D2185" s="12"/>
      <c r="E2185" s="12"/>
      <c r="F2185" s="12"/>
      <c r="G2185" s="12"/>
      <c r="H2185" s="12"/>
      <c r="I2185" s="12"/>
      <c r="J2185" s="12"/>
      <c r="K2185" s="12"/>
      <c r="L2185" s="12"/>
      <c r="M2185" s="12"/>
      <c r="N2185" s="12"/>
      <c r="O2185" s="12"/>
      <c r="P2185" s="12"/>
      <c r="Q2185" s="12"/>
      <c r="R2185" s="12"/>
      <c r="S2185" s="12"/>
      <c r="T2185" s="12"/>
      <c r="U2185" s="12"/>
      <c r="V2185" s="12"/>
      <c r="W2185" s="12">
        <f ca="1">INDEX(P$9:P$6003,UsefulSeries!$I2180)</f>
        <v>0</v>
      </c>
      <c r="X2185" s="12">
        <f ca="1">INDEX(Q$9:Q$6003,UsefulSeries!$I2180)</f>
        <v>0</v>
      </c>
      <c r="Y2185" s="12">
        <f ca="1">INDEX(R$9:R$6003,UsefulSeries!$I2180)</f>
        <v>7.0798088174457915E-2</v>
      </c>
      <c r="Z2185" s="12">
        <f ca="1">INDEX(S$9:S$6003,UsefulSeries!$I2180)</f>
        <v>0.42042608764198852</v>
      </c>
      <c r="AA2185" s="12">
        <f ca="1">INDEX(T$9:T$6003,UsefulSeries!$I2180)</f>
        <v>0</v>
      </c>
      <c r="AB2185" s="12">
        <f ca="1">INDEX(U$9:U$6003,UsefulSeries!$I2180)</f>
        <v>0</v>
      </c>
      <c r="AC2185" s="12">
        <f>INDEX( K$9:K$6003,UsefulSeries!$I2180)</f>
        <v>0</v>
      </c>
      <c r="AD2185" s="12">
        <f>INDEX(L$9:L$6003,UsefulSeries!$I2180)</f>
        <v>-4.9737275700666446E-2</v>
      </c>
      <c r="AE2185" s="12"/>
      <c r="AF2185" s="12"/>
      <c r="AG2185" s="12"/>
      <c r="AH2185" s="12"/>
      <c r="AI2185" s="12"/>
      <c r="AJ2185" s="12"/>
      <c r="AK2185" s="12"/>
      <c r="AL2185" s="12"/>
      <c r="AM2185" s="12"/>
      <c r="AN2185" s="12">
        <f t="shared" ca="1" si="315"/>
        <v>0</v>
      </c>
      <c r="AO2185" s="12">
        <f t="shared" ca="1" si="316"/>
        <v>0</v>
      </c>
      <c r="AP2185" s="12">
        <f t="shared" ca="1" si="317"/>
        <v>7.0798088174457915E-2</v>
      </c>
      <c r="AQ2185" s="12">
        <f t="shared" ca="1" si="318"/>
        <v>0.42042608764198852</v>
      </c>
      <c r="AR2185" s="12">
        <f t="shared" ca="1" si="319"/>
        <v>0</v>
      </c>
      <c r="AS2185" s="12">
        <f t="shared" ca="1" si="320"/>
        <v>0</v>
      </c>
      <c r="AT2185" s="12">
        <f t="shared" si="321"/>
        <v>0</v>
      </c>
      <c r="AU2185" s="12">
        <f t="shared" si="322"/>
        <v>-4.9737275700666446E-2</v>
      </c>
      <c r="AV2185" s="12"/>
      <c r="AW2185" s="12">
        <f ca="1">INDEX(I$9:I$6003,UsefulSeries!$I2180)</f>
        <v>0.14225770183284611</v>
      </c>
      <c r="AX2185" s="12"/>
      <c r="AY2185" s="12"/>
      <c r="AZ2185" s="12">
        <f ca="1"/>
        <v>7.0798088174457929E-2</v>
      </c>
      <c r="BA2185" s="12"/>
      <c r="BB2185" s="12">
        <f t="shared" ca="1" si="323"/>
        <v>7.0798088174457929E-2</v>
      </c>
      <c r="BC2185" s="12"/>
      <c r="BD2185" s="38">
        <f ca="1"/>
        <v>0.15440824762505631</v>
      </c>
    </row>
    <row r="2186" spans="1:56" x14ac:dyDescent="0.35">
      <c r="A2186" s="12"/>
      <c r="B2186" s="12"/>
      <c r="C2186" s="12"/>
      <c r="D2186" s="12"/>
      <c r="E2186" s="12"/>
      <c r="F2186" s="12"/>
      <c r="G2186" s="12"/>
      <c r="H2186" s="12"/>
      <c r="I2186" s="12"/>
      <c r="J2186" s="12"/>
      <c r="K2186" s="12"/>
      <c r="L2186" s="12"/>
      <c r="M2186" s="12"/>
      <c r="N2186" s="12"/>
      <c r="O2186" s="12"/>
      <c r="P2186" s="12"/>
      <c r="Q2186" s="12"/>
      <c r="R2186" s="12"/>
      <c r="S2186" s="12"/>
      <c r="T2186" s="12"/>
      <c r="U2186" s="12"/>
      <c r="V2186" s="12"/>
      <c r="W2186" s="12">
        <f ca="1">INDEX(P$10:P$6003,UsefulSeries!$I2180)</f>
        <v>0</v>
      </c>
      <c r="X2186" s="12">
        <f ca="1">INDEX(Q$10:Q$6003,UsefulSeries!$I2180)</f>
        <v>0</v>
      </c>
      <c r="Y2186" s="12">
        <f ca="1">INDEX(R$10:R$6003,UsefulSeries!$I2180)</f>
        <v>0</v>
      </c>
      <c r="Z2186" s="12">
        <f ca="1">INDEX(S$10:S$6003,UsefulSeries!$I2180)</f>
        <v>0</v>
      </c>
      <c r="AA2186" s="12">
        <f ca="1">INDEX(T$10:T$6003,UsefulSeries!$I2180)</f>
        <v>20.184722010550328</v>
      </c>
      <c r="AB2186" s="12">
        <f ca="1">INDEX(U$10:U$6003,UsefulSeries!$I2180)</f>
        <v>0.37854743139339425</v>
      </c>
      <c r="AC2186" s="12">
        <f>INDEX( K$10:K$6003,UsefulSeries!$I2180)</f>
        <v>0.36249805313506733</v>
      </c>
      <c r="AD2186" s="12">
        <f>INDEX(L$10:L$6003,UsefulSeries!$I2180)</f>
        <v>0</v>
      </c>
      <c r="AE2186" s="12"/>
      <c r="AF2186" s="12"/>
      <c r="AG2186" s="12"/>
      <c r="AH2186" s="12"/>
      <c r="AI2186" s="12"/>
      <c r="AJ2186" s="12"/>
      <c r="AK2186" s="12"/>
      <c r="AL2186" s="12"/>
      <c r="AM2186" s="12"/>
      <c r="AN2186" s="12">
        <f t="shared" ca="1" si="315"/>
        <v>0</v>
      </c>
      <c r="AO2186" s="12">
        <f t="shared" ca="1" si="316"/>
        <v>0</v>
      </c>
      <c r="AP2186" s="12">
        <f t="shared" ca="1" si="317"/>
        <v>0</v>
      </c>
      <c r="AQ2186" s="12">
        <f t="shared" ca="1" si="318"/>
        <v>0</v>
      </c>
      <c r="AR2186" s="12">
        <f t="shared" ca="1" si="319"/>
        <v>20.184722010550328</v>
      </c>
      <c r="AS2186" s="12">
        <f t="shared" ca="1" si="320"/>
        <v>0.37854743139339425</v>
      </c>
      <c r="AT2186" s="12">
        <f t="shared" si="321"/>
        <v>0.36249805313506733</v>
      </c>
      <c r="AU2186" s="12">
        <f t="shared" si="322"/>
        <v>0</v>
      </c>
      <c r="AV2186" s="12"/>
      <c r="AW2186" s="12">
        <f ca="1">INDEX(I$10:I$6003,UsefulSeries!$I2180)</f>
        <v>1.830227496411866E-2</v>
      </c>
      <c r="AX2186" s="12"/>
      <c r="AY2186" s="12"/>
      <c r="AZ2186" s="12">
        <f ca="1"/>
        <v>0.37854743139339425</v>
      </c>
      <c r="BA2186" s="12"/>
      <c r="BB2186" s="12">
        <f t="shared" ca="1" si="323"/>
        <v>0.37854743139339425</v>
      </c>
      <c r="BC2186" s="12"/>
      <c r="BD2186" s="38">
        <f ca="1"/>
        <v>1.7439616343357622E-2</v>
      </c>
    </row>
    <row r="2187" spans="1:56" x14ac:dyDescent="0.35">
      <c r="A2187" s="12"/>
      <c r="B2187" s="12"/>
      <c r="C2187" s="12"/>
      <c r="D2187" s="12"/>
      <c r="E2187" s="12"/>
      <c r="F2187" s="12"/>
      <c r="G2187" s="12"/>
      <c r="H2187" s="12"/>
      <c r="I2187" s="12"/>
      <c r="J2187" s="12"/>
      <c r="K2187" s="12"/>
      <c r="L2187" s="12"/>
      <c r="M2187" s="12"/>
      <c r="N2187" s="12"/>
      <c r="O2187" s="12"/>
      <c r="P2187" s="12"/>
      <c r="Q2187" s="12"/>
      <c r="R2187" s="12"/>
      <c r="S2187" s="12"/>
      <c r="T2187" s="12"/>
      <c r="U2187" s="12"/>
      <c r="V2187" s="12"/>
      <c r="W2187" s="12">
        <f ca="1">INDEX(P$11:P$6003,UsefulSeries!$I2180)</f>
        <v>0</v>
      </c>
      <c r="X2187" s="12">
        <f ca="1">INDEX(Q$11:Q$6003,UsefulSeries!$I2180)</f>
        <v>0</v>
      </c>
      <c r="Y2187" s="12">
        <f ca="1">INDEX(R$11:R$6003,UsefulSeries!$I2180)</f>
        <v>0</v>
      </c>
      <c r="Z2187" s="12">
        <f ca="1">INDEX(S$11:S$6003,UsefulSeries!$I2180)</f>
        <v>0</v>
      </c>
      <c r="AA2187" s="12">
        <f ca="1">INDEX(T$11:T$6003,UsefulSeries!$I2180)</f>
        <v>0.37854743139339425</v>
      </c>
      <c r="AB2187" s="12">
        <f ca="1">INDEX(U$11:U$6003,UsefulSeries!$I2180)</f>
        <v>15.423083804222141</v>
      </c>
      <c r="AC2187" s="12">
        <f>INDEX( K$11:K$6003,UsefulSeries!$I2180)</f>
        <v>0</v>
      </c>
      <c r="AD2187" s="12">
        <f>INDEX(L$11:L$6003,UsefulSeries!$I2180)</f>
        <v>0.36249805313506733</v>
      </c>
      <c r="AE2187" s="12"/>
      <c r="AF2187" s="12"/>
      <c r="AG2187" s="12"/>
      <c r="AH2187" s="12"/>
      <c r="AI2187" s="12"/>
      <c r="AJ2187" s="12"/>
      <c r="AK2187" s="12"/>
      <c r="AL2187" s="12"/>
      <c r="AM2187" s="12"/>
      <c r="AN2187" s="12">
        <f t="shared" ca="1" si="315"/>
        <v>0</v>
      </c>
      <c r="AO2187" s="12">
        <f t="shared" ca="1" si="316"/>
        <v>0</v>
      </c>
      <c r="AP2187" s="12">
        <f t="shared" ca="1" si="317"/>
        <v>0</v>
      </c>
      <c r="AQ2187" s="12">
        <f t="shared" ca="1" si="318"/>
        <v>0</v>
      </c>
      <c r="AR2187" s="12">
        <f t="shared" ca="1" si="319"/>
        <v>0.37854743139339425</v>
      </c>
      <c r="AS2187" s="12">
        <f t="shared" ca="1" si="320"/>
        <v>15.423083804222141</v>
      </c>
      <c r="AT2187" s="12">
        <f t="shared" si="321"/>
        <v>0</v>
      </c>
      <c r="AU2187" s="12">
        <f t="shared" si="322"/>
        <v>0.36249805313506733</v>
      </c>
      <c r="AV2187" s="12"/>
      <c r="AW2187" s="12">
        <f ca="1">INDEX(I$11:I$6003,UsefulSeries!$I2180)</f>
        <v>2.4094996625469867E-2</v>
      </c>
      <c r="AX2187" s="12"/>
      <c r="AY2187" s="12"/>
      <c r="AZ2187" s="12">
        <f ca="1"/>
        <v>0.37854743139339425</v>
      </c>
      <c r="BA2187" s="12"/>
      <c r="BB2187" s="12">
        <f t="shared" ca="1" si="323"/>
        <v>0.37854743139339425</v>
      </c>
      <c r="BC2187" s="12"/>
      <c r="BD2187" s="38">
        <f ca="1"/>
        <v>2.1522017753574926E-2</v>
      </c>
    </row>
    <row r="2188" spans="1:56" x14ac:dyDescent="0.35">
      <c r="A2188" s="12"/>
      <c r="B2188" s="12"/>
      <c r="C2188" s="12"/>
      <c r="D2188" s="12"/>
      <c r="E2188" s="12"/>
      <c r="F2188" s="12"/>
      <c r="G2188" s="12"/>
      <c r="H2188" s="12"/>
      <c r="I2188" s="12"/>
      <c r="J2188" s="12"/>
      <c r="K2188" s="12"/>
      <c r="L2188" s="12"/>
      <c r="M2188" s="12"/>
      <c r="N2188" s="12"/>
      <c r="O2188" s="12"/>
      <c r="P2188" s="12"/>
      <c r="Q2188" s="12"/>
      <c r="R2188" s="12"/>
      <c r="S2188" s="12"/>
      <c r="T2188" s="12"/>
      <c r="U2188" s="12"/>
      <c r="V2188" s="12"/>
      <c r="W2188" s="12"/>
      <c r="X2188" s="12"/>
      <c r="Y2188" s="12"/>
      <c r="Z2188" s="12"/>
      <c r="AA2188" s="12"/>
      <c r="AB2188" s="12"/>
      <c r="AC2188" s="12"/>
      <c r="AD2188" s="12"/>
      <c r="AE2188" s="12">
        <f t="array" ref="AE2188:AJ2189">TRANSPOSE(AC2182:AD2187)</f>
        <v>-0.58776467116426623</v>
      </c>
      <c r="AF2188" s="12">
        <v>-0.58776467116426623</v>
      </c>
      <c r="AG2188" s="12">
        <v>4.9737275700666446E-2</v>
      </c>
      <c r="AH2188" s="12">
        <v>0</v>
      </c>
      <c r="AI2188" s="12">
        <v>0.36249805313506733</v>
      </c>
      <c r="AJ2188" s="12">
        <v>0</v>
      </c>
      <c r="AK2188" s="12"/>
      <c r="AL2188" s="12"/>
      <c r="AM2188" s="12"/>
      <c r="AN2188" s="12">
        <f t="shared" si="315"/>
        <v>-0.58776467116426623</v>
      </c>
      <c r="AO2188" s="12">
        <f t="shared" si="316"/>
        <v>-0.58776467116426623</v>
      </c>
      <c r="AP2188" s="12">
        <f t="shared" si="317"/>
        <v>4.9737275700666446E-2</v>
      </c>
      <c r="AQ2188" s="12">
        <f t="shared" si="318"/>
        <v>0</v>
      </c>
      <c r="AR2188" s="12">
        <f t="shared" si="319"/>
        <v>0.36249805313506733</v>
      </c>
      <c r="AS2188" s="12">
        <f t="shared" si="320"/>
        <v>0</v>
      </c>
      <c r="AT2188" s="12">
        <f t="shared" si="321"/>
        <v>0</v>
      </c>
      <c r="AU2188" s="12">
        <f t="shared" si="322"/>
        <v>0</v>
      </c>
      <c r="AV2188" s="12"/>
      <c r="AW2188" s="12"/>
      <c r="AX2188" s="12">
        <f>INDEX($N$6:$N$6003,UsefulSeries!$K2180)</f>
        <v>-7.0380473295084123E-4</v>
      </c>
      <c r="AY2188" s="12"/>
      <c r="AZ2188" s="12"/>
      <c r="BA2188" s="12"/>
      <c r="BB2188" s="12">
        <f t="shared" si="323"/>
        <v>-7.0380473295084123E-4</v>
      </c>
      <c r="BC2188" s="12"/>
      <c r="BD2188" s="38">
        <f ca="1"/>
        <v>5.0721704114092853E-2</v>
      </c>
    </row>
    <row r="2189" spans="1:56" x14ac:dyDescent="0.35">
      <c r="A2189" s="12"/>
      <c r="B2189" s="12"/>
      <c r="C2189" s="12"/>
      <c r="D2189" s="12"/>
      <c r="E2189" s="12"/>
      <c r="F2189" s="12"/>
      <c r="G2189" s="12"/>
      <c r="H2189" s="12"/>
      <c r="I2189" s="12"/>
      <c r="J2189" s="12"/>
      <c r="K2189" s="12"/>
      <c r="L2189" s="12"/>
      <c r="M2189" s="12"/>
      <c r="N2189" s="12"/>
      <c r="O2189" s="12"/>
      <c r="P2189" s="12"/>
      <c r="Q2189" s="12"/>
      <c r="R2189" s="12"/>
      <c r="S2189" s="12"/>
      <c r="T2189" s="12"/>
      <c r="U2189" s="12"/>
      <c r="V2189" s="12"/>
      <c r="W2189" s="12"/>
      <c r="X2189" s="12"/>
      <c r="Y2189" s="12"/>
      <c r="Z2189" s="12"/>
      <c r="AA2189" s="12"/>
      <c r="AB2189" s="12"/>
      <c r="AC2189" s="12"/>
      <c r="AD2189" s="12"/>
      <c r="AE2189" s="12">
        <v>0.58776467116426623</v>
      </c>
      <c r="AF2189" s="12">
        <v>0</v>
      </c>
      <c r="AG2189" s="12">
        <v>-4.9737275700666446E-2</v>
      </c>
      <c r="AH2189" s="12">
        <v>-4.9737275700666446E-2</v>
      </c>
      <c r="AI2189" s="12">
        <v>0</v>
      </c>
      <c r="AJ2189" s="12">
        <v>0.36249805313506733</v>
      </c>
      <c r="AK2189" s="12"/>
      <c r="AL2189" s="12"/>
      <c r="AM2189" s="12"/>
      <c r="AN2189" s="12">
        <f t="shared" si="315"/>
        <v>0.58776467116426623</v>
      </c>
      <c r="AO2189" s="12">
        <f t="shared" si="316"/>
        <v>0</v>
      </c>
      <c r="AP2189" s="12">
        <f t="shared" si="317"/>
        <v>-4.9737275700666446E-2</v>
      </c>
      <c r="AQ2189" s="12">
        <f t="shared" si="318"/>
        <v>-4.9737275700666446E-2</v>
      </c>
      <c r="AR2189" s="12">
        <f t="shared" si="319"/>
        <v>0</v>
      </c>
      <c r="AS2189" s="12">
        <f t="shared" si="320"/>
        <v>0.36249805313506733</v>
      </c>
      <c r="AT2189" s="12">
        <f t="shared" si="321"/>
        <v>0</v>
      </c>
      <c r="AU2189" s="12">
        <f t="shared" si="322"/>
        <v>0</v>
      </c>
      <c r="AV2189" s="12"/>
      <c r="AW2189" s="12"/>
      <c r="AX2189" s="12">
        <f>INDEX('Margin error adjustment'!N$7:N$6003,UsefulSeries!$K2180)</f>
        <v>-5.4694421574175839E-4</v>
      </c>
      <c r="AY2189" s="12"/>
      <c r="AZ2189" s="12"/>
      <c r="BA2189" s="12"/>
      <c r="BB2189" s="12">
        <f t="shared" si="323"/>
        <v>-5.4694421574175839E-4</v>
      </c>
      <c r="BC2189" s="12"/>
      <c r="BD2189" s="38">
        <f ca="1"/>
        <v>0.11037252649155424</v>
      </c>
    </row>
    <row r="2190" spans="1:56" x14ac:dyDescent="0.35">
      <c r="A2190" s="12"/>
      <c r="B2190" s="12"/>
      <c r="C2190" s="12"/>
      <c r="D2190" s="12"/>
      <c r="E2190" s="12"/>
      <c r="F2190" s="12"/>
      <c r="G2190" s="12"/>
      <c r="H2190" s="12"/>
      <c r="I2190" s="12"/>
      <c r="J2190" s="12"/>
      <c r="K2190" s="12"/>
      <c r="L2190" s="12"/>
      <c r="M2190" s="12"/>
      <c r="N2190" s="12"/>
      <c r="O2190" s="12"/>
      <c r="P2190" s="12"/>
      <c r="Q2190" s="12"/>
      <c r="R2190" s="12"/>
      <c r="S2190" s="12"/>
      <c r="T2190" s="12"/>
      <c r="U2190" s="12"/>
      <c r="V2190" s="12"/>
      <c r="W2190" s="12">
        <f ca="1">INDEX(P$6:P$6003,UsefulSeries!$I2188)</f>
        <v>46.023207991749686</v>
      </c>
      <c r="X2190" s="12">
        <f ca="1">INDEX(Q$6:Q$6003,UsefulSeries!$I2188)</f>
        <v>0.60243568265769398</v>
      </c>
      <c r="Y2190" s="12">
        <f ca="1">INDEX(R$6:R$6003,UsefulSeries!$I2188)</f>
        <v>0</v>
      </c>
      <c r="Z2190" s="12">
        <f ca="1">INDEX(S$6:S$6003,UsefulSeries!$I2188)</f>
        <v>0</v>
      </c>
      <c r="AA2190" s="12">
        <f ca="1">INDEX(T$6:T$6003,UsefulSeries!$I2188)</f>
        <v>0</v>
      </c>
      <c r="AB2190" s="12">
        <f ca="1">INDEX(U$6:U$6003,UsefulSeries!$I2188)</f>
        <v>0</v>
      </c>
      <c r="AC2190" s="12">
        <f>INDEX( K$6:K$6003,UsefulSeries!$I2188)</f>
        <v>-0.58706086643131539</v>
      </c>
      <c r="AD2190" s="12">
        <f>INDEX(L$6:L$6003,UsefulSeries!$I2188)</f>
        <v>0.58706086643131539</v>
      </c>
      <c r="AE2190" s="12"/>
      <c r="AF2190" s="12"/>
      <c r="AG2190" s="12"/>
      <c r="AH2190" s="12"/>
      <c r="AI2190" s="12"/>
      <c r="AJ2190" s="12"/>
      <c r="AK2190" s="12"/>
      <c r="AL2190" s="12"/>
      <c r="AM2190" s="12"/>
      <c r="AN2190" s="12">
        <f t="shared" ca="1" si="315"/>
        <v>46.023207991749686</v>
      </c>
      <c r="AO2190" s="12">
        <f t="shared" ca="1" si="316"/>
        <v>0.60243568265769398</v>
      </c>
      <c r="AP2190" s="12">
        <f t="shared" ca="1" si="317"/>
        <v>0</v>
      </c>
      <c r="AQ2190" s="12">
        <f t="shared" ca="1" si="318"/>
        <v>0</v>
      </c>
      <c r="AR2190" s="12">
        <f t="shared" ca="1" si="319"/>
        <v>0</v>
      </c>
      <c r="AS2190" s="12">
        <f t="shared" ca="1" si="320"/>
        <v>0</v>
      </c>
      <c r="AT2190" s="12">
        <f t="shared" si="321"/>
        <v>-0.58706086643131539</v>
      </c>
      <c r="AU2190" s="12">
        <f t="shared" si="322"/>
        <v>0.58706086643131539</v>
      </c>
      <c r="AV2190" s="12"/>
      <c r="AW2190" s="12">
        <f ca="1">INDEX(I$6:I$6003,UsefulSeries!$I2188)</f>
        <v>1.2924942412610671E-2</v>
      </c>
      <c r="AX2190" s="12"/>
      <c r="AY2190" s="12"/>
      <c r="AZ2190" s="12">
        <f t="array" aca="1" ref="AZ2190:AZ2195" ca="1">MMULT(W2190:AB2195,AW2190:AW2195)</f>
        <v>0.60243568265769398</v>
      </c>
      <c r="BA2190" s="12"/>
      <c r="BB2190" s="12">
        <f t="shared" ca="1" si="323"/>
        <v>0.60243568265769398</v>
      </c>
      <c r="BC2190" s="12"/>
      <c r="BD2190" s="38">
        <f t="array" aca="1" ref="BD2190:BD2197" ca="1">MMULT(MINVERSE(AN2190:AU2197),BB2190:BB2197)</f>
        <v>1.2774942212413015E-2</v>
      </c>
    </row>
    <row r="2191" spans="1:56" x14ac:dyDescent="0.35">
      <c r="A2191" s="12"/>
      <c r="B2191" s="12"/>
      <c r="C2191" s="12"/>
      <c r="D2191" s="12"/>
      <c r="E2191" s="12"/>
      <c r="F2191" s="12"/>
      <c r="G2191" s="12"/>
      <c r="H2191" s="12"/>
      <c r="I2191" s="12"/>
      <c r="J2191" s="12"/>
      <c r="K2191" s="12"/>
      <c r="L2191" s="12"/>
      <c r="M2191" s="12"/>
      <c r="N2191" s="12"/>
      <c r="O2191" s="12"/>
      <c r="P2191" s="12"/>
      <c r="Q2191" s="12"/>
      <c r="R2191" s="12"/>
      <c r="S2191" s="12"/>
      <c r="T2191" s="12"/>
      <c r="U2191" s="12"/>
      <c r="V2191" s="12"/>
      <c r="W2191" s="12">
        <f ca="1">INDEX(P$7:P$6003,UsefulSeries!$I2188)</f>
        <v>0.60243568265769398</v>
      </c>
      <c r="X2191" s="12">
        <f ca="1">INDEX(Q$7:Q$6003,UsefulSeries!$I2188)</f>
        <v>47.208811867017943</v>
      </c>
      <c r="Y2191" s="12">
        <f ca="1">INDEX(R$7:R$6003,UsefulSeries!$I2188)</f>
        <v>0</v>
      </c>
      <c r="Z2191" s="12">
        <f ca="1">INDEX(S$7:S$6003,UsefulSeries!$I2188)</f>
        <v>0</v>
      </c>
      <c r="AA2191" s="12">
        <f ca="1">INDEX(T$7:T$6003,UsefulSeries!$I2188)</f>
        <v>0</v>
      </c>
      <c r="AB2191" s="12">
        <f ca="1">INDEX(U$7:U$6003,UsefulSeries!$I2188)</f>
        <v>0</v>
      </c>
      <c r="AC2191" s="12">
        <f>INDEX( K$7:K$6003,UsefulSeries!$I2188,1)</f>
        <v>-0.58706086643131539</v>
      </c>
      <c r="AD2191" s="12">
        <f>INDEX(L$7:L$6003,UsefulSeries!$I2188,1)</f>
        <v>0</v>
      </c>
      <c r="AE2191" s="12"/>
      <c r="AF2191" s="12"/>
      <c r="AG2191" s="12"/>
      <c r="AH2191" s="12"/>
      <c r="AI2191" s="12"/>
      <c r="AJ2191" s="12"/>
      <c r="AK2191" s="12"/>
      <c r="AL2191" s="12"/>
      <c r="AM2191" s="12"/>
      <c r="AN2191" s="12">
        <f t="shared" ca="1" si="315"/>
        <v>0.60243568265769398</v>
      </c>
      <c r="AO2191" s="12">
        <f t="shared" ca="1" si="316"/>
        <v>47.208811867017943</v>
      </c>
      <c r="AP2191" s="12">
        <f t="shared" ca="1" si="317"/>
        <v>0</v>
      </c>
      <c r="AQ2191" s="12">
        <f t="shared" ca="1" si="318"/>
        <v>0</v>
      </c>
      <c r="AR2191" s="12">
        <f t="shared" ca="1" si="319"/>
        <v>0</v>
      </c>
      <c r="AS2191" s="12">
        <f t="shared" ca="1" si="320"/>
        <v>0</v>
      </c>
      <c r="AT2191" s="12">
        <f t="shared" si="321"/>
        <v>-0.58706086643131539</v>
      </c>
      <c r="AU2191" s="12">
        <f t="shared" si="322"/>
        <v>0</v>
      </c>
      <c r="AV2191" s="12"/>
      <c r="AW2191" s="12">
        <f ca="1">INDEX(I$7:I$6003,UsefulSeries!$I2188)</f>
        <v>1.2596149164420898E-2</v>
      </c>
      <c r="AX2191" s="12"/>
      <c r="AY2191" s="12"/>
      <c r="AZ2191" s="12">
        <f ca="1"/>
        <v>0.60243568265769398</v>
      </c>
      <c r="BA2191" s="12"/>
      <c r="BB2191" s="12">
        <f t="shared" ca="1" si="323"/>
        <v>0.60243568265769398</v>
      </c>
      <c r="BC2191" s="12"/>
      <c r="BD2191" s="38">
        <f ca="1"/>
        <v>1.2659272590868341E-2</v>
      </c>
    </row>
    <row r="2192" spans="1:56" x14ac:dyDescent="0.35">
      <c r="A2192" s="12"/>
      <c r="B2192" s="12"/>
      <c r="C2192" s="12"/>
      <c r="D2192" s="12"/>
      <c r="E2192" s="12"/>
      <c r="F2192" s="12"/>
      <c r="G2192" s="12"/>
      <c r="H2192" s="12"/>
      <c r="I2192" s="12"/>
      <c r="J2192" s="12"/>
      <c r="K2192" s="12"/>
      <c r="L2192" s="12"/>
      <c r="M2192" s="12"/>
      <c r="N2192" s="12"/>
      <c r="O2192" s="12"/>
      <c r="P2192" s="12"/>
      <c r="Q2192" s="12"/>
      <c r="R2192" s="12"/>
      <c r="S2192" s="12"/>
      <c r="T2192" s="12"/>
      <c r="U2192" s="12"/>
      <c r="V2192" s="12"/>
      <c r="W2192" s="12">
        <f ca="1">INDEX(P$8:P$6003,UsefulSeries!$I2188)</f>
        <v>0</v>
      </c>
      <c r="X2192" s="12">
        <f ca="1">INDEX(Q$8:Q$6003,UsefulSeries!$I2188)</f>
        <v>0</v>
      </c>
      <c r="Y2192" s="12">
        <f ca="1">INDEX(R$8:R$6003,UsefulSeries!$I2188)</f>
        <v>0.3823952115564343</v>
      </c>
      <c r="Z2192" s="12">
        <f ca="1">INDEX(S$8:S$6003,UsefulSeries!$I2188)</f>
        <v>6.9975346064513819E-2</v>
      </c>
      <c r="AA2192" s="12">
        <f ca="1">INDEX(T$8:T$6003,UsefulSeries!$I2188)</f>
        <v>0</v>
      </c>
      <c r="AB2192" s="12">
        <f ca="1">INDEX(U$8:U$6003,UsefulSeries!$I2188)</f>
        <v>0</v>
      </c>
      <c r="AC2192" s="12">
        <f>INDEX( K$8:K$6003,UsefulSeries!$I2188)</f>
        <v>4.9190331484924688E-2</v>
      </c>
      <c r="AD2192" s="12">
        <f>INDEX(L$8:L$6003,UsefulSeries!$I2188)</f>
        <v>-4.9190331484924688E-2</v>
      </c>
      <c r="AE2192" s="12"/>
      <c r="AF2192" s="12"/>
      <c r="AG2192" s="12"/>
      <c r="AH2192" s="12"/>
      <c r="AI2192" s="12"/>
      <c r="AJ2192" s="12"/>
      <c r="AK2192" s="12"/>
      <c r="AL2192" s="12"/>
      <c r="AM2192" s="12"/>
      <c r="AN2192" s="12">
        <f t="shared" ca="1" si="315"/>
        <v>0</v>
      </c>
      <c r="AO2192" s="12">
        <f t="shared" ca="1" si="316"/>
        <v>0</v>
      </c>
      <c r="AP2192" s="12">
        <f t="shared" ca="1" si="317"/>
        <v>0.3823952115564343</v>
      </c>
      <c r="AQ2192" s="12">
        <f t="shared" ca="1" si="318"/>
        <v>6.9975346064513819E-2</v>
      </c>
      <c r="AR2192" s="12">
        <f t="shared" ca="1" si="319"/>
        <v>0</v>
      </c>
      <c r="AS2192" s="12">
        <f t="shared" ca="1" si="320"/>
        <v>0</v>
      </c>
      <c r="AT2192" s="12">
        <f t="shared" si="321"/>
        <v>4.9190331484924688E-2</v>
      </c>
      <c r="AU2192" s="12">
        <f t="shared" si="322"/>
        <v>-4.9190331484924688E-2</v>
      </c>
      <c r="AV2192" s="12"/>
      <c r="AW2192" s="12">
        <f ca="1">INDEX(I$8:I$6003,UsefulSeries!$I2188)</f>
        <v>0.15744943557757468</v>
      </c>
      <c r="AX2192" s="12"/>
      <c r="AY2192" s="12"/>
      <c r="AZ2192" s="12">
        <f ca="1"/>
        <v>6.9975346064513819E-2</v>
      </c>
      <c r="BA2192" s="12"/>
      <c r="BB2192" s="12">
        <f t="shared" ca="1" si="323"/>
        <v>6.9975346064513819E-2</v>
      </c>
      <c r="BC2192" s="12"/>
      <c r="BD2192" s="38">
        <f ca="1"/>
        <v>0.15863564092274707</v>
      </c>
    </row>
    <row r="2193" spans="1:56" x14ac:dyDescent="0.35">
      <c r="A2193" s="12"/>
      <c r="B2193" s="12"/>
      <c r="C2193" s="12"/>
      <c r="D2193" s="12"/>
      <c r="E2193" s="12"/>
      <c r="F2193" s="12"/>
      <c r="G2193" s="12"/>
      <c r="H2193" s="12"/>
      <c r="I2193" s="12"/>
      <c r="J2193" s="12"/>
      <c r="K2193" s="12"/>
      <c r="L2193" s="12"/>
      <c r="M2193" s="12"/>
      <c r="N2193" s="12"/>
      <c r="O2193" s="12"/>
      <c r="P2193" s="12"/>
      <c r="Q2193" s="12"/>
      <c r="R2193" s="12"/>
      <c r="S2193" s="12"/>
      <c r="T2193" s="12"/>
      <c r="U2193" s="12"/>
      <c r="V2193" s="12"/>
      <c r="W2193" s="12">
        <f ca="1">INDEX(P$9:P$6003,UsefulSeries!$I2188)</f>
        <v>0</v>
      </c>
      <c r="X2193" s="12">
        <f ca="1">INDEX(Q$9:Q$6003,UsefulSeries!$I2188)</f>
        <v>0</v>
      </c>
      <c r="Y2193" s="12">
        <f ca="1">INDEX(R$9:R$6003,UsefulSeries!$I2188)</f>
        <v>6.9975346064513819E-2</v>
      </c>
      <c r="Z2193" s="12">
        <f ca="1">INDEX(S$9:S$6003,UsefulSeries!$I2188)</f>
        <v>0.42238211136013881</v>
      </c>
      <c r="AA2193" s="12">
        <f ca="1">INDEX(T$9:T$6003,UsefulSeries!$I2188)</f>
        <v>0</v>
      </c>
      <c r="AB2193" s="12">
        <f ca="1">INDEX(U$9:U$6003,UsefulSeries!$I2188)</f>
        <v>0</v>
      </c>
      <c r="AC2193" s="12">
        <f>INDEX( K$9:K$6003,UsefulSeries!$I2188)</f>
        <v>0</v>
      </c>
      <c r="AD2193" s="12">
        <f>INDEX(L$9:L$6003,UsefulSeries!$I2188)</f>
        <v>-4.9190331484924688E-2</v>
      </c>
      <c r="AE2193" s="12"/>
      <c r="AF2193" s="12"/>
      <c r="AG2193" s="12"/>
      <c r="AH2193" s="12"/>
      <c r="AI2193" s="12"/>
      <c r="AJ2193" s="12"/>
      <c r="AK2193" s="12"/>
      <c r="AL2193" s="12"/>
      <c r="AM2193" s="12"/>
      <c r="AN2193" s="12">
        <f t="shared" ca="1" si="315"/>
        <v>0</v>
      </c>
      <c r="AO2193" s="12">
        <f t="shared" ca="1" si="316"/>
        <v>0</v>
      </c>
      <c r="AP2193" s="12">
        <f t="shared" ca="1" si="317"/>
        <v>6.9975346064513819E-2</v>
      </c>
      <c r="AQ2193" s="12">
        <f t="shared" ca="1" si="318"/>
        <v>0.42238211136013881</v>
      </c>
      <c r="AR2193" s="12">
        <f t="shared" ca="1" si="319"/>
        <v>0</v>
      </c>
      <c r="AS2193" s="12">
        <f t="shared" ca="1" si="320"/>
        <v>0</v>
      </c>
      <c r="AT2193" s="12">
        <f t="shared" si="321"/>
        <v>0</v>
      </c>
      <c r="AU2193" s="12">
        <f t="shared" si="322"/>
        <v>-4.9190331484924688E-2</v>
      </c>
      <c r="AV2193" s="12"/>
      <c r="AW2193" s="12">
        <f ca="1">INDEX(I$9:I$6003,UsefulSeries!$I2188)</f>
        <v>0.13958395901866463</v>
      </c>
      <c r="AX2193" s="12"/>
      <c r="AY2193" s="12"/>
      <c r="AZ2193" s="12">
        <f ca="1"/>
        <v>6.9975346064513819E-2</v>
      </c>
      <c r="BA2193" s="12"/>
      <c r="BB2193" s="12">
        <f t="shared" ca="1" si="323"/>
        <v>6.9975346064513819E-2</v>
      </c>
      <c r="BC2193" s="12"/>
      <c r="BD2193" s="38">
        <f ca="1"/>
        <v>0.14132262469955548</v>
      </c>
    </row>
    <row r="2194" spans="1:56" x14ac:dyDescent="0.35">
      <c r="A2194" s="12"/>
      <c r="B2194" s="12"/>
      <c r="C2194" s="12"/>
      <c r="D2194" s="12"/>
      <c r="E2194" s="12"/>
      <c r="F2194" s="12"/>
      <c r="G2194" s="12"/>
      <c r="H2194" s="12"/>
      <c r="I2194" s="12"/>
      <c r="J2194" s="12"/>
      <c r="K2194" s="12"/>
      <c r="L2194" s="12"/>
      <c r="M2194" s="12"/>
      <c r="N2194" s="12"/>
      <c r="O2194" s="12"/>
      <c r="P2194" s="12"/>
      <c r="Q2194" s="12"/>
      <c r="R2194" s="12"/>
      <c r="S2194" s="12"/>
      <c r="T2194" s="12"/>
      <c r="U2194" s="12"/>
      <c r="V2194" s="12"/>
      <c r="W2194" s="12">
        <f ca="1">INDEX(P$10:P$6003,UsefulSeries!$I2188)</f>
        <v>0</v>
      </c>
      <c r="X2194" s="12">
        <f ca="1">INDEX(Q$10:Q$6003,UsefulSeries!$I2188)</f>
        <v>0</v>
      </c>
      <c r="Y2194" s="12">
        <f ca="1">INDEX(R$10:R$6003,UsefulSeries!$I2188)</f>
        <v>0</v>
      </c>
      <c r="Z2194" s="12">
        <f ca="1">INDEX(S$10:S$6003,UsefulSeries!$I2188)</f>
        <v>0</v>
      </c>
      <c r="AA2194" s="12">
        <f ca="1">INDEX(T$10:T$6003,UsefulSeries!$I2188)</f>
        <v>20.604765729714295</v>
      </c>
      <c r="AB2194" s="12">
        <f ca="1">INDEX(U$10:U$6003,UsefulSeries!$I2188)</f>
        <v>0.37947918181439855</v>
      </c>
      <c r="AC2194" s="12">
        <f>INDEX( K$10:K$6003,UsefulSeries!$I2188)</f>
        <v>0.36374880208375993</v>
      </c>
      <c r="AD2194" s="12">
        <f>INDEX(L$10:L$6003,UsefulSeries!$I2188)</f>
        <v>0</v>
      </c>
      <c r="AE2194" s="12"/>
      <c r="AF2194" s="12"/>
      <c r="AG2194" s="12"/>
      <c r="AH2194" s="12"/>
      <c r="AI2194" s="12"/>
      <c r="AJ2194" s="12"/>
      <c r="AK2194" s="12"/>
      <c r="AL2194" s="12"/>
      <c r="AM2194" s="12"/>
      <c r="AN2194" s="12">
        <f t="shared" ca="1" si="315"/>
        <v>0</v>
      </c>
      <c r="AO2194" s="12">
        <f t="shared" ca="1" si="316"/>
        <v>0</v>
      </c>
      <c r="AP2194" s="12">
        <f t="shared" ca="1" si="317"/>
        <v>0</v>
      </c>
      <c r="AQ2194" s="12">
        <f t="shared" ca="1" si="318"/>
        <v>0</v>
      </c>
      <c r="AR2194" s="12">
        <f t="shared" ca="1" si="319"/>
        <v>20.604765729714295</v>
      </c>
      <c r="AS2194" s="12">
        <f t="shared" ca="1" si="320"/>
        <v>0.37947918181439855</v>
      </c>
      <c r="AT2194" s="12">
        <f t="shared" si="321"/>
        <v>0.36374880208375993</v>
      </c>
      <c r="AU2194" s="12">
        <f t="shared" si="322"/>
        <v>0</v>
      </c>
      <c r="AV2194" s="12"/>
      <c r="AW2194" s="12">
        <f ca="1">INDEX(I$10:I$6003,UsefulSeries!$I2188)</f>
        <v>1.7984852833718191E-2</v>
      </c>
      <c r="AX2194" s="12"/>
      <c r="AY2194" s="12"/>
      <c r="AZ2194" s="12">
        <f ca="1"/>
        <v>0.37947918181439849</v>
      </c>
      <c r="BA2194" s="12"/>
      <c r="BB2194" s="12">
        <f t="shared" ca="1" si="323"/>
        <v>0.37947918181439849</v>
      </c>
      <c r="BC2194" s="12"/>
      <c r="BD2194" s="38">
        <f ca="1"/>
        <v>1.7904933679519213E-2</v>
      </c>
    </row>
    <row r="2195" spans="1:56" x14ac:dyDescent="0.35">
      <c r="A2195" s="12"/>
      <c r="B2195" s="12"/>
      <c r="C2195" s="12"/>
      <c r="D2195" s="12"/>
      <c r="E2195" s="12"/>
      <c r="F2195" s="12"/>
      <c r="G2195" s="12"/>
      <c r="H2195" s="12"/>
      <c r="I2195" s="12"/>
      <c r="J2195" s="12"/>
      <c r="K2195" s="12"/>
      <c r="L2195" s="12"/>
      <c r="M2195" s="12"/>
      <c r="N2195" s="12"/>
      <c r="O2195" s="12"/>
      <c r="P2195" s="12"/>
      <c r="Q2195" s="12"/>
      <c r="R2195" s="12"/>
      <c r="S2195" s="12"/>
      <c r="T2195" s="12"/>
      <c r="U2195" s="12"/>
      <c r="V2195" s="12"/>
      <c r="W2195" s="12">
        <f ca="1">INDEX(P$11:P$6003,UsefulSeries!$I2188)</f>
        <v>0</v>
      </c>
      <c r="X2195" s="12">
        <f ca="1">INDEX(Q$11:Q$6003,UsefulSeries!$I2188)</f>
        <v>0</v>
      </c>
      <c r="Y2195" s="12">
        <f ca="1">INDEX(R$11:R$6003,UsefulSeries!$I2188)</f>
        <v>0</v>
      </c>
      <c r="Z2195" s="12">
        <f ca="1">INDEX(S$11:S$6003,UsefulSeries!$I2188)</f>
        <v>0</v>
      </c>
      <c r="AA2195" s="12">
        <f ca="1">INDEX(T$11:T$6003,UsefulSeries!$I2188)</f>
        <v>0.37947918181439855</v>
      </c>
      <c r="AB2195" s="12">
        <f ca="1">INDEX(U$11:U$6003,UsefulSeries!$I2188)</f>
        <v>15.879457753589064</v>
      </c>
      <c r="AC2195" s="12">
        <f>INDEX( K$11:K$6003,UsefulSeries!$I2188)</f>
        <v>0</v>
      </c>
      <c r="AD2195" s="12">
        <f>INDEX(L$11:L$6003,UsefulSeries!$I2188)</f>
        <v>0.36374880208375993</v>
      </c>
      <c r="AE2195" s="12"/>
      <c r="AF2195" s="12"/>
      <c r="AG2195" s="12"/>
      <c r="AH2195" s="12"/>
      <c r="AI2195" s="12"/>
      <c r="AJ2195" s="12"/>
      <c r="AK2195" s="12"/>
      <c r="AL2195" s="12"/>
      <c r="AM2195" s="12"/>
      <c r="AN2195" s="12">
        <f t="shared" ca="1" si="315"/>
        <v>0</v>
      </c>
      <c r="AO2195" s="12">
        <f t="shared" ca="1" si="316"/>
        <v>0</v>
      </c>
      <c r="AP2195" s="12">
        <f t="shared" ca="1" si="317"/>
        <v>0</v>
      </c>
      <c r="AQ2195" s="12">
        <f t="shared" ca="1" si="318"/>
        <v>0</v>
      </c>
      <c r="AR2195" s="12">
        <f t="shared" ca="1" si="319"/>
        <v>0.37947918181439855</v>
      </c>
      <c r="AS2195" s="12">
        <f t="shared" ca="1" si="320"/>
        <v>15.879457753589064</v>
      </c>
      <c r="AT2195" s="12">
        <f t="shared" si="321"/>
        <v>0</v>
      </c>
      <c r="AU2195" s="12">
        <f t="shared" si="322"/>
        <v>0.36374880208375993</v>
      </c>
      <c r="AV2195" s="12"/>
      <c r="AW2195" s="12">
        <f ca="1">INDEX(I$11:I$6003,UsefulSeries!$I2188)</f>
        <v>2.3467697093862021E-2</v>
      </c>
      <c r="AX2195" s="12"/>
      <c r="AY2195" s="12"/>
      <c r="AZ2195" s="12">
        <f ca="1"/>
        <v>0.37947918181439855</v>
      </c>
      <c r="BA2195" s="12"/>
      <c r="BB2195" s="12">
        <f t="shared" ca="1" si="323"/>
        <v>0.37947918181439855</v>
      </c>
      <c r="BC2195" s="12"/>
      <c r="BD2195" s="38">
        <f ca="1"/>
        <v>2.3088967712294236E-2</v>
      </c>
    </row>
    <row r="2196" spans="1:56" x14ac:dyDescent="0.35">
      <c r="A2196" s="12"/>
      <c r="B2196" s="12"/>
      <c r="C2196" s="12"/>
      <c r="D2196" s="12"/>
      <c r="E2196" s="12"/>
      <c r="F2196" s="12"/>
      <c r="G2196" s="12"/>
      <c r="H2196" s="12"/>
      <c r="I2196" s="12"/>
      <c r="J2196" s="12"/>
      <c r="K2196" s="12"/>
      <c r="L2196" s="12"/>
      <c r="M2196" s="12"/>
      <c r="N2196" s="12"/>
      <c r="O2196" s="12"/>
      <c r="P2196" s="12"/>
      <c r="Q2196" s="12"/>
      <c r="R2196" s="12"/>
      <c r="S2196" s="12"/>
      <c r="T2196" s="12"/>
      <c r="U2196" s="12"/>
      <c r="V2196" s="12"/>
      <c r="W2196" s="12"/>
      <c r="X2196" s="12"/>
      <c r="Y2196" s="12"/>
      <c r="Z2196" s="12"/>
      <c r="AA2196" s="12"/>
      <c r="AB2196" s="12"/>
      <c r="AC2196" s="12"/>
      <c r="AD2196" s="12"/>
      <c r="AE2196" s="12">
        <f t="array" ref="AE2196:AJ2197">TRANSPOSE(AC2190:AD2195)</f>
        <v>-0.58706086643131539</v>
      </c>
      <c r="AF2196" s="12">
        <v>-0.58706086643131539</v>
      </c>
      <c r="AG2196" s="12">
        <v>4.9190331484924688E-2</v>
      </c>
      <c r="AH2196" s="12">
        <v>0</v>
      </c>
      <c r="AI2196" s="12">
        <v>0.36374880208375993</v>
      </c>
      <c r="AJ2196" s="12">
        <v>0</v>
      </c>
      <c r="AK2196" s="12"/>
      <c r="AL2196" s="12"/>
      <c r="AM2196" s="12"/>
      <c r="AN2196" s="12">
        <f t="shared" si="315"/>
        <v>-0.58706086643131539</v>
      </c>
      <c r="AO2196" s="12">
        <f t="shared" si="316"/>
        <v>-0.58706086643131539</v>
      </c>
      <c r="AP2196" s="12">
        <f t="shared" si="317"/>
        <v>4.9190331484924688E-2</v>
      </c>
      <c r="AQ2196" s="12">
        <f t="shared" si="318"/>
        <v>0</v>
      </c>
      <c r="AR2196" s="12">
        <f t="shared" si="319"/>
        <v>0.36374880208375993</v>
      </c>
      <c r="AS2196" s="12">
        <f t="shared" si="320"/>
        <v>0</v>
      </c>
      <c r="AT2196" s="12">
        <f t="shared" si="321"/>
        <v>0</v>
      </c>
      <c r="AU2196" s="12">
        <f t="shared" si="322"/>
        <v>0</v>
      </c>
      <c r="AV2196" s="12"/>
      <c r="AW2196" s="12"/>
      <c r="AX2196" s="12">
        <f>INDEX($N$6:$N$6003,UsefulSeries!$K2188)</f>
        <v>-6.1519423978684262E-4</v>
      </c>
      <c r="AY2196" s="12"/>
      <c r="AZ2196" s="12"/>
      <c r="BA2196" s="12"/>
      <c r="BB2196" s="12">
        <f t="shared" si="323"/>
        <v>-6.1519423978684262E-4</v>
      </c>
      <c r="BC2196" s="12"/>
      <c r="BD2196" s="38">
        <f ca="1"/>
        <v>4.9221752901358745E-3</v>
      </c>
    </row>
    <row r="2197" spans="1:56" x14ac:dyDescent="0.35">
      <c r="A2197" s="12"/>
      <c r="B2197" s="12"/>
      <c r="C2197" s="12"/>
      <c r="D2197" s="12"/>
      <c r="E2197" s="12"/>
      <c r="F2197" s="12"/>
      <c r="G2197" s="12"/>
      <c r="H2197" s="12"/>
      <c r="I2197" s="12"/>
      <c r="J2197" s="12"/>
      <c r="K2197" s="12"/>
      <c r="L2197" s="12"/>
      <c r="M2197" s="12"/>
      <c r="N2197" s="12"/>
      <c r="O2197" s="12"/>
      <c r="P2197" s="12"/>
      <c r="Q2197" s="12"/>
      <c r="R2197" s="12"/>
      <c r="S2197" s="12"/>
      <c r="T2197" s="12"/>
      <c r="U2197" s="12"/>
      <c r="V2197" s="12"/>
      <c r="W2197" s="12"/>
      <c r="X2197" s="12"/>
      <c r="Y2197" s="12"/>
      <c r="Z2197" s="12"/>
      <c r="AA2197" s="12"/>
      <c r="AB2197" s="12"/>
      <c r="AC2197" s="12"/>
      <c r="AD2197" s="12"/>
      <c r="AE2197" s="12">
        <v>0.58706086643131539</v>
      </c>
      <c r="AF2197" s="12">
        <v>0</v>
      </c>
      <c r="AG2197" s="12">
        <v>-4.9190331484924688E-2</v>
      </c>
      <c r="AH2197" s="12">
        <v>-4.9190331484924688E-2</v>
      </c>
      <c r="AI2197" s="12">
        <v>0</v>
      </c>
      <c r="AJ2197" s="12">
        <v>0.36374880208375993</v>
      </c>
      <c r="AK2197" s="12"/>
      <c r="AL2197" s="12"/>
      <c r="AM2197" s="12"/>
      <c r="AN2197" s="12">
        <f t="shared" si="315"/>
        <v>0.58706086643131539</v>
      </c>
      <c r="AO2197" s="12">
        <f t="shared" si="316"/>
        <v>0</v>
      </c>
      <c r="AP2197" s="12">
        <f t="shared" si="317"/>
        <v>-4.9190331484924688E-2</v>
      </c>
      <c r="AQ2197" s="12">
        <f t="shared" si="318"/>
        <v>-4.9190331484924688E-2</v>
      </c>
      <c r="AR2197" s="12">
        <f t="shared" si="319"/>
        <v>0</v>
      </c>
      <c r="AS2197" s="12">
        <f t="shared" si="320"/>
        <v>0.36374880208375993</v>
      </c>
      <c r="AT2197" s="12">
        <f t="shared" si="321"/>
        <v>0</v>
      </c>
      <c r="AU2197" s="12">
        <f t="shared" si="322"/>
        <v>0</v>
      </c>
      <c r="AV2197" s="12"/>
      <c r="AW2197" s="12"/>
      <c r="AX2197" s="12">
        <f>INDEX('Margin error adjustment'!N$7:N$6003,UsefulSeries!$K2188)</f>
        <v>1.1432064729226601E-3</v>
      </c>
      <c r="AY2197" s="12"/>
      <c r="AZ2197" s="12"/>
      <c r="BA2197" s="12"/>
      <c r="BB2197" s="12">
        <f t="shared" si="323"/>
        <v>1.1432064729226601E-3</v>
      </c>
      <c r="BC2197" s="12"/>
      <c r="BD2197" s="38">
        <f ca="1"/>
        <v>1.6616810379222531E-2</v>
      </c>
    </row>
    <row r="2198" spans="1:56" x14ac:dyDescent="0.35">
      <c r="A2198" s="12"/>
      <c r="B2198" s="12"/>
      <c r="C2198" s="12"/>
      <c r="D2198" s="12"/>
      <c r="E2198" s="12"/>
      <c r="F2198" s="12"/>
      <c r="G2198" s="12"/>
      <c r="H2198" s="12"/>
      <c r="I2198" s="12"/>
      <c r="J2198" s="12"/>
      <c r="K2198" s="12"/>
      <c r="L2198" s="12"/>
      <c r="M2198" s="12"/>
      <c r="N2198" s="12"/>
      <c r="O2198" s="12"/>
      <c r="P2198" s="12"/>
      <c r="Q2198" s="12"/>
      <c r="R2198" s="12"/>
      <c r="S2198" s="12"/>
      <c r="T2198" s="12"/>
      <c r="U2198" s="12"/>
      <c r="V2198" s="12"/>
      <c r="W2198" s="12">
        <f ca="1">INDEX(P$6:P$6003,UsefulSeries!$I2196)</f>
        <v>48.847650631237101</v>
      </c>
      <c r="X2198" s="12">
        <f ca="1">INDEX(Q$6:Q$6003,UsefulSeries!$I2196)</f>
        <v>0.6018354283248365</v>
      </c>
      <c r="Y2198" s="12">
        <f ca="1">INDEX(R$6:R$6003,UsefulSeries!$I2196)</f>
        <v>0</v>
      </c>
      <c r="Z2198" s="12">
        <f ca="1">INDEX(S$6:S$6003,UsefulSeries!$I2196)</f>
        <v>0</v>
      </c>
      <c r="AA2198" s="12">
        <f ca="1">INDEX(T$6:T$6003,UsefulSeries!$I2196)</f>
        <v>0</v>
      </c>
      <c r="AB2198" s="12">
        <f ca="1">INDEX(U$6:U$6003,UsefulSeries!$I2196)</f>
        <v>0</v>
      </c>
      <c r="AC2198" s="12">
        <f>INDEX( K$6:K$6003,UsefulSeries!$I2196)</f>
        <v>-0.58644567219152854</v>
      </c>
      <c r="AD2198" s="12">
        <f>INDEX(L$6:L$6003,UsefulSeries!$I2196)</f>
        <v>0.58644567219152854</v>
      </c>
      <c r="AE2198" s="12"/>
      <c r="AF2198" s="12"/>
      <c r="AG2198" s="12"/>
      <c r="AH2198" s="12"/>
      <c r="AI2198" s="12"/>
      <c r="AJ2198" s="12"/>
      <c r="AK2198" s="12"/>
      <c r="AL2198" s="12"/>
      <c r="AM2198" s="12"/>
      <c r="AN2198" s="12">
        <f t="shared" ca="1" si="315"/>
        <v>48.847650631237101</v>
      </c>
      <c r="AO2198" s="12">
        <f t="shared" ca="1" si="316"/>
        <v>0.6018354283248365</v>
      </c>
      <c r="AP2198" s="12">
        <f t="shared" ca="1" si="317"/>
        <v>0</v>
      </c>
      <c r="AQ2198" s="12">
        <f t="shared" ca="1" si="318"/>
        <v>0</v>
      </c>
      <c r="AR2198" s="12">
        <f t="shared" ca="1" si="319"/>
        <v>0</v>
      </c>
      <c r="AS2198" s="12">
        <f t="shared" ca="1" si="320"/>
        <v>0</v>
      </c>
      <c r="AT2198" s="12">
        <f t="shared" si="321"/>
        <v>-0.58644567219152854</v>
      </c>
      <c r="AU2198" s="12">
        <f t="shared" si="322"/>
        <v>0.58644567219152854</v>
      </c>
      <c r="AV2198" s="12"/>
      <c r="AW2198" s="12">
        <f ca="1">INDEX(I$6:I$6003,UsefulSeries!$I2196)</f>
        <v>1.2155368703483509E-2</v>
      </c>
      <c r="AX2198" s="12"/>
      <c r="AY2198" s="12"/>
      <c r="AZ2198" s="12">
        <f t="array" aca="1" ref="AZ2198:AZ2203" ca="1">MMULT(W2198:AB2203,AW2198:AW2203)</f>
        <v>0.60183542832483661</v>
      </c>
      <c r="BA2198" s="12"/>
      <c r="BB2198" s="12">
        <f t="shared" ca="1" si="323"/>
        <v>0.60183542832483661</v>
      </c>
      <c r="BC2198" s="12"/>
      <c r="BD2198" s="38">
        <f t="array" aca="1" ref="BD2198:BD2205" ca="1">MMULT(MINVERSE(AN2198:AU2205),BB2198:BB2205)</f>
        <v>1.2371568849422932E-2</v>
      </c>
    </row>
    <row r="2199" spans="1:56" x14ac:dyDescent="0.35">
      <c r="A2199" s="12"/>
      <c r="B2199" s="12"/>
      <c r="C2199" s="12"/>
      <c r="D2199" s="12"/>
      <c r="E2199" s="12"/>
      <c r="F2199" s="12"/>
      <c r="G2199" s="12"/>
      <c r="H2199" s="12"/>
      <c r="I2199" s="12"/>
      <c r="J2199" s="12"/>
      <c r="K2199" s="12"/>
      <c r="L2199" s="12"/>
      <c r="M2199" s="12"/>
      <c r="N2199" s="12"/>
      <c r="O2199" s="12"/>
      <c r="P2199" s="12"/>
      <c r="Q2199" s="12"/>
      <c r="R2199" s="12"/>
      <c r="S2199" s="12"/>
      <c r="T2199" s="12"/>
      <c r="U2199" s="12"/>
      <c r="V2199" s="12"/>
      <c r="W2199" s="12">
        <f ca="1">INDEX(P$7:P$6003,UsefulSeries!$I2196)</f>
        <v>0.6018354283248365</v>
      </c>
      <c r="X2199" s="12">
        <f ca="1">INDEX(Q$7:Q$6003,UsefulSeries!$I2196)</f>
        <v>44.314241220545483</v>
      </c>
      <c r="Y2199" s="12">
        <f ca="1">INDEX(R$7:R$6003,UsefulSeries!$I2196)</f>
        <v>0</v>
      </c>
      <c r="Z2199" s="12">
        <f ca="1">INDEX(S$7:S$6003,UsefulSeries!$I2196)</f>
        <v>0</v>
      </c>
      <c r="AA2199" s="12">
        <f ca="1">INDEX(T$7:T$6003,UsefulSeries!$I2196)</f>
        <v>0</v>
      </c>
      <c r="AB2199" s="12">
        <f ca="1">INDEX(U$7:U$6003,UsefulSeries!$I2196)</f>
        <v>0</v>
      </c>
      <c r="AC2199" s="12">
        <f>INDEX( K$7:K$6003,UsefulSeries!$I2196,1)</f>
        <v>-0.58644567219152854</v>
      </c>
      <c r="AD2199" s="12">
        <f>INDEX(L$7:L$6003,UsefulSeries!$I2196,1)</f>
        <v>0</v>
      </c>
      <c r="AE2199" s="12"/>
      <c r="AF2199" s="12"/>
      <c r="AG2199" s="12"/>
      <c r="AH2199" s="12"/>
      <c r="AI2199" s="12"/>
      <c r="AJ2199" s="12"/>
      <c r="AK2199" s="12"/>
      <c r="AL2199" s="12"/>
      <c r="AM2199" s="12"/>
      <c r="AN2199" s="12">
        <f t="shared" ca="1" si="315"/>
        <v>0.6018354283248365</v>
      </c>
      <c r="AO2199" s="12">
        <f t="shared" ca="1" si="316"/>
        <v>44.314241220545483</v>
      </c>
      <c r="AP2199" s="12">
        <f t="shared" ca="1" si="317"/>
        <v>0</v>
      </c>
      <c r="AQ2199" s="12">
        <f t="shared" ca="1" si="318"/>
        <v>0</v>
      </c>
      <c r="AR2199" s="12">
        <f t="shared" ca="1" si="319"/>
        <v>0</v>
      </c>
      <c r="AS2199" s="12">
        <f t="shared" ca="1" si="320"/>
        <v>0</v>
      </c>
      <c r="AT2199" s="12">
        <f t="shared" si="321"/>
        <v>-0.58644567219152854</v>
      </c>
      <c r="AU2199" s="12">
        <f t="shared" si="322"/>
        <v>0</v>
      </c>
      <c r="AV2199" s="12"/>
      <c r="AW2199" s="12">
        <f ca="1">INDEX(I$7:I$6003,UsefulSeries!$I2196)</f>
        <v>1.3416000825465808E-2</v>
      </c>
      <c r="AX2199" s="12"/>
      <c r="AY2199" s="12"/>
      <c r="AZ2199" s="12">
        <f ca="1"/>
        <v>0.6018354283248365</v>
      </c>
      <c r="BA2199" s="12"/>
      <c r="BB2199" s="12">
        <f t="shared" ca="1" si="323"/>
        <v>0.6018354283248365</v>
      </c>
      <c r="BC2199" s="12"/>
      <c r="BD2199" s="38">
        <f ca="1"/>
        <v>1.368044806811745E-2</v>
      </c>
    </row>
    <row r="2200" spans="1:56" x14ac:dyDescent="0.35">
      <c r="A2200" s="12"/>
      <c r="B2200" s="12"/>
      <c r="C2200" s="12"/>
      <c r="D2200" s="12"/>
      <c r="E2200" s="12"/>
      <c r="F2200" s="12"/>
      <c r="G2200" s="12"/>
      <c r="H2200" s="12"/>
      <c r="I2200" s="12"/>
      <c r="J2200" s="12"/>
      <c r="K2200" s="12"/>
      <c r="L2200" s="12"/>
      <c r="M2200" s="12"/>
      <c r="N2200" s="12"/>
      <c r="O2200" s="12"/>
      <c r="P2200" s="12"/>
      <c r="Q2200" s="12"/>
      <c r="R2200" s="12"/>
      <c r="S2200" s="12"/>
      <c r="T2200" s="12"/>
      <c r="U2200" s="12"/>
      <c r="V2200" s="12"/>
      <c r="W2200" s="12">
        <f ca="1">INDEX(P$8:P$6003,UsefulSeries!$I2196)</f>
        <v>0</v>
      </c>
      <c r="X2200" s="12">
        <f ca="1">INDEX(Q$8:Q$6003,UsefulSeries!$I2196)</f>
        <v>0</v>
      </c>
      <c r="Y2200" s="12">
        <f ca="1">INDEX(R$8:R$6003,UsefulSeries!$I2196)</f>
        <v>0.39029184029186592</v>
      </c>
      <c r="Z2200" s="12">
        <f ca="1">INDEX(S$8:S$6003,UsefulSeries!$I2196)</f>
        <v>7.1662260729277602E-2</v>
      </c>
      <c r="AA2200" s="12">
        <f ca="1">INDEX(T$8:T$6003,UsefulSeries!$I2196)</f>
        <v>0</v>
      </c>
      <c r="AB2200" s="12">
        <f ca="1">INDEX(U$8:U$6003,UsefulSeries!$I2196)</f>
        <v>0</v>
      </c>
      <c r="AC2200" s="12">
        <f>INDEX( K$8:K$6003,UsefulSeries!$I2196)</f>
        <v>5.0333537957847348E-2</v>
      </c>
      <c r="AD2200" s="12">
        <f>INDEX(L$8:L$6003,UsefulSeries!$I2196)</f>
        <v>-5.0333537957847348E-2</v>
      </c>
      <c r="AE2200" s="12"/>
      <c r="AF2200" s="12"/>
      <c r="AG2200" s="12"/>
      <c r="AH2200" s="12"/>
      <c r="AI2200" s="12"/>
      <c r="AJ2200" s="12"/>
      <c r="AK2200" s="12"/>
      <c r="AL2200" s="12"/>
      <c r="AM2200" s="12"/>
      <c r="AN2200" s="12">
        <f t="shared" ca="1" si="315"/>
        <v>0</v>
      </c>
      <c r="AO2200" s="12">
        <f t="shared" ca="1" si="316"/>
        <v>0</v>
      </c>
      <c r="AP2200" s="12">
        <f t="shared" ca="1" si="317"/>
        <v>0.39029184029186592</v>
      </c>
      <c r="AQ2200" s="12">
        <f t="shared" ca="1" si="318"/>
        <v>7.1662260729277602E-2</v>
      </c>
      <c r="AR2200" s="12">
        <f t="shared" ca="1" si="319"/>
        <v>0</v>
      </c>
      <c r="AS2200" s="12">
        <f t="shared" ca="1" si="320"/>
        <v>0</v>
      </c>
      <c r="AT2200" s="12">
        <f t="shared" si="321"/>
        <v>5.0333537957847348E-2</v>
      </c>
      <c r="AU2200" s="12">
        <f t="shared" si="322"/>
        <v>-5.0333537957847348E-2</v>
      </c>
      <c r="AV2200" s="12"/>
      <c r="AW2200" s="12">
        <f ca="1">INDEX(I$8:I$6003,UsefulSeries!$I2196)</f>
        <v>0.15796881766892065</v>
      </c>
      <c r="AX2200" s="12"/>
      <c r="AY2200" s="12"/>
      <c r="AZ2200" s="12">
        <f ca="1"/>
        <v>7.1662260729277616E-2</v>
      </c>
      <c r="BA2200" s="12"/>
      <c r="BB2200" s="12">
        <f t="shared" ca="1" si="323"/>
        <v>7.1662260729277616E-2</v>
      </c>
      <c r="BC2200" s="12"/>
      <c r="BD2200" s="38">
        <f ca="1"/>
        <v>0.15549488800379122</v>
      </c>
    </row>
    <row r="2201" spans="1:56" x14ac:dyDescent="0.35">
      <c r="A2201" s="12"/>
      <c r="B2201" s="12"/>
      <c r="C2201" s="12"/>
      <c r="D2201" s="12"/>
      <c r="E2201" s="12"/>
      <c r="F2201" s="12"/>
      <c r="G2201" s="12"/>
      <c r="H2201" s="12"/>
      <c r="I2201" s="12"/>
      <c r="J2201" s="12"/>
      <c r="K2201" s="12"/>
      <c r="L2201" s="12"/>
      <c r="M2201" s="12"/>
      <c r="N2201" s="12"/>
      <c r="O2201" s="12"/>
      <c r="P2201" s="12"/>
      <c r="Q2201" s="12"/>
      <c r="R2201" s="12"/>
      <c r="S2201" s="12"/>
      <c r="T2201" s="12"/>
      <c r="U2201" s="12"/>
      <c r="V2201" s="12"/>
      <c r="W2201" s="12">
        <f ca="1">INDEX(P$9:P$6003,UsefulSeries!$I2196)</f>
        <v>0</v>
      </c>
      <c r="X2201" s="12">
        <f ca="1">INDEX(Q$9:Q$6003,UsefulSeries!$I2196)</f>
        <v>0</v>
      </c>
      <c r="Y2201" s="12">
        <f ca="1">INDEX(R$9:R$6003,UsefulSeries!$I2196)</f>
        <v>7.1662260729277616E-2</v>
      </c>
      <c r="Z2201" s="12">
        <f ca="1">INDEX(S$9:S$6003,UsefulSeries!$I2196)</f>
        <v>0.43206391239279174</v>
      </c>
      <c r="AA2201" s="12">
        <f ca="1">INDEX(T$9:T$6003,UsefulSeries!$I2196)</f>
        <v>0</v>
      </c>
      <c r="AB2201" s="12">
        <f ca="1">INDEX(U$9:U$6003,UsefulSeries!$I2196)</f>
        <v>0</v>
      </c>
      <c r="AC2201" s="12">
        <f>INDEX( K$9:K$6003,UsefulSeries!$I2196)</f>
        <v>0</v>
      </c>
      <c r="AD2201" s="12">
        <f>INDEX(L$9:L$6003,UsefulSeries!$I2196)</f>
        <v>-5.0333537957847348E-2</v>
      </c>
      <c r="AE2201" s="12"/>
      <c r="AF2201" s="12"/>
      <c r="AG2201" s="12"/>
      <c r="AH2201" s="12"/>
      <c r="AI2201" s="12"/>
      <c r="AJ2201" s="12"/>
      <c r="AK2201" s="12"/>
      <c r="AL2201" s="12"/>
      <c r="AM2201" s="12"/>
      <c r="AN2201" s="12">
        <f t="shared" ca="1" si="315"/>
        <v>0</v>
      </c>
      <c r="AO2201" s="12">
        <f t="shared" ca="1" si="316"/>
        <v>0</v>
      </c>
      <c r="AP2201" s="12">
        <f t="shared" ca="1" si="317"/>
        <v>7.1662260729277616E-2</v>
      </c>
      <c r="AQ2201" s="12">
        <f t="shared" ca="1" si="318"/>
        <v>0.43206391239279174</v>
      </c>
      <c r="AR2201" s="12">
        <f t="shared" ca="1" si="319"/>
        <v>0</v>
      </c>
      <c r="AS2201" s="12">
        <f t="shared" ca="1" si="320"/>
        <v>0</v>
      </c>
      <c r="AT2201" s="12">
        <f t="shared" si="321"/>
        <v>0</v>
      </c>
      <c r="AU2201" s="12">
        <f t="shared" si="322"/>
        <v>-5.0333537957847348E-2</v>
      </c>
      <c r="AV2201" s="12"/>
      <c r="AW2201" s="12">
        <f ca="1">INDEX(I$9:I$6003,UsefulSeries!$I2196)</f>
        <v>0.13965956516991995</v>
      </c>
      <c r="AX2201" s="12"/>
      <c r="AY2201" s="12"/>
      <c r="AZ2201" s="12">
        <f ca="1"/>
        <v>7.1662260729277588E-2</v>
      </c>
      <c r="BA2201" s="12"/>
      <c r="BB2201" s="12">
        <f t="shared" ca="1" si="323"/>
        <v>7.1662260729277588E-2</v>
      </c>
      <c r="BC2201" s="12"/>
      <c r="BD2201" s="38">
        <f ca="1"/>
        <v>0.14029413898927842</v>
      </c>
    </row>
    <row r="2202" spans="1:56" x14ac:dyDescent="0.35">
      <c r="A2202" s="12"/>
      <c r="B2202" s="12"/>
      <c r="C2202" s="12"/>
      <c r="D2202" s="12"/>
      <c r="E2202" s="12"/>
      <c r="F2202" s="12"/>
      <c r="G2202" s="12"/>
      <c r="H2202" s="12"/>
      <c r="I2202" s="12"/>
      <c r="J2202" s="12"/>
      <c r="K2202" s="12"/>
      <c r="L2202" s="12"/>
      <c r="M2202" s="12"/>
      <c r="N2202" s="12"/>
      <c r="O2202" s="12"/>
      <c r="P2202" s="12"/>
      <c r="Q2202" s="12"/>
      <c r="R2202" s="12"/>
      <c r="S2202" s="12"/>
      <c r="T2202" s="12"/>
      <c r="U2202" s="12"/>
      <c r="V2202" s="12"/>
      <c r="W2202" s="12">
        <f ca="1">INDEX(P$10:P$6003,UsefulSeries!$I2196)</f>
        <v>0</v>
      </c>
      <c r="X2202" s="12">
        <f ca="1">INDEX(Q$10:Q$6003,UsefulSeries!$I2196)</f>
        <v>0</v>
      </c>
      <c r="Y2202" s="12">
        <f ca="1">INDEX(R$10:R$6003,UsefulSeries!$I2196)</f>
        <v>0</v>
      </c>
      <c r="Z2202" s="12">
        <f ca="1">INDEX(S$10:S$6003,UsefulSeries!$I2196)</f>
        <v>0</v>
      </c>
      <c r="AA2202" s="12">
        <f ca="1">INDEX(T$10:T$6003,UsefulSeries!$I2196)</f>
        <v>20.270676659304101</v>
      </c>
      <c r="AB2202" s="12">
        <f ca="1">INDEX(U$10:U$6003,UsefulSeries!$I2196)</f>
        <v>0.37853559140890142</v>
      </c>
      <c r="AC2202" s="12">
        <f>INDEX( K$10:K$6003,UsefulSeries!$I2196)</f>
        <v>0.36322078985062412</v>
      </c>
      <c r="AD2202" s="12">
        <f>INDEX(L$10:L$6003,UsefulSeries!$I2196)</f>
        <v>0</v>
      </c>
      <c r="AE2202" s="12"/>
      <c r="AF2202" s="12"/>
      <c r="AG2202" s="12"/>
      <c r="AH2202" s="12"/>
      <c r="AI2202" s="12"/>
      <c r="AJ2202" s="12"/>
      <c r="AK2202" s="12"/>
      <c r="AL2202" s="12"/>
      <c r="AM2202" s="12"/>
      <c r="AN2202" s="12">
        <f t="shared" ca="1" si="315"/>
        <v>0</v>
      </c>
      <c r="AO2202" s="12">
        <f t="shared" ca="1" si="316"/>
        <v>0</v>
      </c>
      <c r="AP2202" s="12">
        <f t="shared" ca="1" si="317"/>
        <v>0</v>
      </c>
      <c r="AQ2202" s="12">
        <f t="shared" ca="1" si="318"/>
        <v>0</v>
      </c>
      <c r="AR2202" s="12">
        <f t="shared" ca="1" si="319"/>
        <v>20.270676659304101</v>
      </c>
      <c r="AS2202" s="12">
        <f t="shared" ca="1" si="320"/>
        <v>0.37853559140890142</v>
      </c>
      <c r="AT2202" s="12">
        <f t="shared" si="321"/>
        <v>0.36322078985062412</v>
      </c>
      <c r="AU2202" s="12">
        <f t="shared" si="322"/>
        <v>0</v>
      </c>
      <c r="AV2202" s="12"/>
      <c r="AW2202" s="12">
        <f ca="1">INDEX(I$10:I$6003,UsefulSeries!$I2196)</f>
        <v>1.8259512066141643E-2</v>
      </c>
      <c r="AX2202" s="12"/>
      <c r="AY2202" s="12"/>
      <c r="AZ2202" s="12">
        <f ca="1"/>
        <v>0.37853559140890136</v>
      </c>
      <c r="BA2202" s="12"/>
      <c r="BB2202" s="12">
        <f t="shared" ca="1" si="323"/>
        <v>0.37853559140890136</v>
      </c>
      <c r="BC2202" s="12"/>
      <c r="BD2202" s="38">
        <f ca="1"/>
        <v>1.7898102718705289E-2</v>
      </c>
    </row>
    <row r="2203" spans="1:56" x14ac:dyDescent="0.35">
      <c r="A2203" s="12"/>
      <c r="B2203" s="12"/>
      <c r="C2203" s="12"/>
      <c r="D2203" s="12"/>
      <c r="E2203" s="12"/>
      <c r="F2203" s="12"/>
      <c r="G2203" s="12"/>
      <c r="H2203" s="12"/>
      <c r="I2203" s="12"/>
      <c r="J2203" s="12"/>
      <c r="K2203" s="12"/>
      <c r="L2203" s="12"/>
      <c r="M2203" s="12"/>
      <c r="N2203" s="12"/>
      <c r="O2203" s="12"/>
      <c r="P2203" s="12"/>
      <c r="Q2203" s="12"/>
      <c r="R2203" s="12"/>
      <c r="S2203" s="12"/>
      <c r="T2203" s="12"/>
      <c r="U2203" s="12"/>
      <c r="V2203" s="12"/>
      <c r="W2203" s="12">
        <f ca="1">INDEX(P$11:P$6003,UsefulSeries!$I2196)</f>
        <v>0</v>
      </c>
      <c r="X2203" s="12">
        <f ca="1">INDEX(Q$11:Q$6003,UsefulSeries!$I2196)</f>
        <v>0</v>
      </c>
      <c r="Y2203" s="12">
        <f ca="1">INDEX(R$11:R$6003,UsefulSeries!$I2196)</f>
        <v>0</v>
      </c>
      <c r="Z2203" s="12">
        <f ca="1">INDEX(S$11:S$6003,UsefulSeries!$I2196)</f>
        <v>0</v>
      </c>
      <c r="AA2203" s="12">
        <f ca="1">INDEX(T$11:T$6003,UsefulSeries!$I2196)</f>
        <v>0.37853559140890136</v>
      </c>
      <c r="AB2203" s="12">
        <f ca="1">INDEX(U$11:U$6003,UsefulSeries!$I2196)</f>
        <v>16.740930144939618</v>
      </c>
      <c r="AC2203" s="12">
        <f>INDEX( K$11:K$6003,UsefulSeries!$I2196)</f>
        <v>0</v>
      </c>
      <c r="AD2203" s="12">
        <f>INDEX(L$11:L$6003,UsefulSeries!$I2196)</f>
        <v>0.36322078985062412</v>
      </c>
      <c r="AE2203" s="12"/>
      <c r="AF2203" s="12"/>
      <c r="AG2203" s="12"/>
      <c r="AH2203" s="12"/>
      <c r="AI2203" s="12"/>
      <c r="AJ2203" s="12"/>
      <c r="AK2203" s="12"/>
      <c r="AL2203" s="12"/>
      <c r="AM2203" s="12"/>
      <c r="AN2203" s="12">
        <f t="shared" ca="1" si="315"/>
        <v>0</v>
      </c>
      <c r="AO2203" s="12">
        <f t="shared" ca="1" si="316"/>
        <v>0</v>
      </c>
      <c r="AP2203" s="12">
        <f t="shared" ca="1" si="317"/>
        <v>0</v>
      </c>
      <c r="AQ2203" s="12">
        <f t="shared" ca="1" si="318"/>
        <v>0</v>
      </c>
      <c r="AR2203" s="12">
        <f t="shared" ca="1" si="319"/>
        <v>0.37853559140890136</v>
      </c>
      <c r="AS2203" s="12">
        <f t="shared" ca="1" si="320"/>
        <v>16.740930144939618</v>
      </c>
      <c r="AT2203" s="12">
        <f t="shared" si="321"/>
        <v>0</v>
      </c>
      <c r="AU2203" s="12">
        <f t="shared" si="322"/>
        <v>0.36322078985062412</v>
      </c>
      <c r="AV2203" s="12"/>
      <c r="AW2203" s="12">
        <f ca="1">INDEX(I$11:I$6003,UsefulSeries!$I2196)</f>
        <v>2.2198510655779748E-2</v>
      </c>
      <c r="AX2203" s="12"/>
      <c r="AY2203" s="12"/>
      <c r="AZ2203" s="12">
        <f ca="1"/>
        <v>0.37853559140890142</v>
      </c>
      <c r="BA2203" s="12"/>
      <c r="BB2203" s="12">
        <f t="shared" ca="1" si="323"/>
        <v>0.37853559140890142</v>
      </c>
      <c r="BC2203" s="12"/>
      <c r="BD2203" s="38">
        <f ca="1"/>
        <v>2.2164918016588712E-2</v>
      </c>
    </row>
    <row r="2204" spans="1:56" x14ac:dyDescent="0.35">
      <c r="A2204" s="12"/>
      <c r="B2204" s="12"/>
      <c r="C2204" s="12"/>
      <c r="D2204" s="12"/>
      <c r="E2204" s="12"/>
      <c r="F2204" s="12"/>
      <c r="G2204" s="12"/>
      <c r="H2204" s="12"/>
      <c r="I2204" s="12"/>
      <c r="J2204" s="12"/>
      <c r="K2204" s="12"/>
      <c r="L2204" s="12"/>
      <c r="M2204" s="12"/>
      <c r="N2204" s="12"/>
      <c r="O2204" s="12"/>
      <c r="P2204" s="12"/>
      <c r="Q2204" s="12"/>
      <c r="R2204" s="12"/>
      <c r="S2204" s="12"/>
      <c r="T2204" s="12"/>
      <c r="U2204" s="12"/>
      <c r="V2204" s="12"/>
      <c r="W2204" s="12"/>
      <c r="X2204" s="12"/>
      <c r="Y2204" s="12"/>
      <c r="Z2204" s="12"/>
      <c r="AA2204" s="12"/>
      <c r="AB2204" s="12"/>
      <c r="AC2204" s="12"/>
      <c r="AD2204" s="12"/>
      <c r="AE2204" s="12">
        <f t="array" ref="AE2204:AJ2205">TRANSPOSE(AC2198:AD2203)</f>
        <v>-0.58644567219152854</v>
      </c>
      <c r="AF2204" s="12">
        <v>-0.58644567219152854</v>
      </c>
      <c r="AG2204" s="12">
        <v>5.0333537957847348E-2</v>
      </c>
      <c r="AH2204" s="12">
        <v>0</v>
      </c>
      <c r="AI2204" s="12">
        <v>0.36322078985062412</v>
      </c>
      <c r="AJ2204" s="12">
        <v>0</v>
      </c>
      <c r="AK2204" s="12"/>
      <c r="AL2204" s="12"/>
      <c r="AM2204" s="12"/>
      <c r="AN2204" s="12">
        <f t="shared" si="315"/>
        <v>-0.58644567219152854</v>
      </c>
      <c r="AO2204" s="12">
        <f t="shared" si="316"/>
        <v>-0.58644567219152854</v>
      </c>
      <c r="AP2204" s="12">
        <f t="shared" si="317"/>
        <v>5.0333537957847348E-2</v>
      </c>
      <c r="AQ2204" s="12">
        <f t="shared" si="318"/>
        <v>0</v>
      </c>
      <c r="AR2204" s="12">
        <f t="shared" si="319"/>
        <v>0.36322078985062412</v>
      </c>
      <c r="AS2204" s="12">
        <f t="shared" si="320"/>
        <v>0</v>
      </c>
      <c r="AT2204" s="12">
        <f t="shared" si="321"/>
        <v>0</v>
      </c>
      <c r="AU2204" s="12">
        <f t="shared" si="322"/>
        <v>0</v>
      </c>
      <c r="AV2204" s="12"/>
      <c r="AW2204" s="12"/>
      <c r="AX2204" s="12">
        <f>INDEX($N$6:$N$6003,UsefulSeries!$K2196)</f>
        <v>-9.5052171924625561E-4</v>
      </c>
      <c r="AY2204" s="12"/>
      <c r="AZ2204" s="12"/>
      <c r="BA2204" s="12"/>
      <c r="BB2204" s="12">
        <f t="shared" si="323"/>
        <v>-9.5052171924625561E-4</v>
      </c>
      <c r="BC2204" s="12"/>
      <c r="BD2204" s="38">
        <f ca="1"/>
        <v>2.0204592463150612E-2</v>
      </c>
    </row>
    <row r="2205" spans="1:56" x14ac:dyDescent="0.35">
      <c r="A2205" s="12"/>
      <c r="B2205" s="12"/>
      <c r="C2205" s="12"/>
      <c r="D2205" s="12"/>
      <c r="E2205" s="12"/>
      <c r="F2205" s="12"/>
      <c r="G2205" s="12"/>
      <c r="H2205" s="12"/>
      <c r="I2205" s="12"/>
      <c r="J2205" s="12"/>
      <c r="K2205" s="12"/>
      <c r="L2205" s="12"/>
      <c r="M2205" s="12"/>
      <c r="N2205" s="12"/>
      <c r="O2205" s="12"/>
      <c r="P2205" s="12"/>
      <c r="Q2205" s="12"/>
      <c r="R2205" s="12"/>
      <c r="S2205" s="12"/>
      <c r="T2205" s="12"/>
      <c r="U2205" s="12"/>
      <c r="V2205" s="12"/>
      <c r="W2205" s="12"/>
      <c r="X2205" s="12"/>
      <c r="Y2205" s="12"/>
      <c r="Z2205" s="12"/>
      <c r="AA2205" s="12"/>
      <c r="AB2205" s="12"/>
      <c r="AC2205" s="12"/>
      <c r="AD2205" s="12"/>
      <c r="AE2205" s="12">
        <v>0.58644567219152854</v>
      </c>
      <c r="AF2205" s="12">
        <v>0</v>
      </c>
      <c r="AG2205" s="12">
        <v>-5.0333537957847348E-2</v>
      </c>
      <c r="AH2205" s="12">
        <v>-5.0333537957847348E-2</v>
      </c>
      <c r="AI2205" s="12">
        <v>0</v>
      </c>
      <c r="AJ2205" s="12">
        <v>0.36322078985062412</v>
      </c>
      <c r="AK2205" s="12"/>
      <c r="AL2205" s="12"/>
      <c r="AM2205" s="12"/>
      <c r="AN2205" s="12">
        <f t="shared" si="315"/>
        <v>0.58644567219152854</v>
      </c>
      <c r="AO2205" s="12">
        <f t="shared" si="316"/>
        <v>0</v>
      </c>
      <c r="AP2205" s="12">
        <f t="shared" si="317"/>
        <v>-5.0333537957847348E-2</v>
      </c>
      <c r="AQ2205" s="12">
        <f t="shared" si="318"/>
        <v>-5.0333537957847348E-2</v>
      </c>
      <c r="AR2205" s="12">
        <f t="shared" si="319"/>
        <v>0</v>
      </c>
      <c r="AS2205" s="12">
        <f t="shared" si="320"/>
        <v>0.36322078985062412</v>
      </c>
      <c r="AT2205" s="12">
        <f t="shared" si="321"/>
        <v>0</v>
      </c>
      <c r="AU2205" s="12">
        <f t="shared" si="322"/>
        <v>0</v>
      </c>
      <c r="AV2205" s="12"/>
      <c r="AW2205" s="12"/>
      <c r="AX2205" s="12">
        <f>INDEX('Margin error adjustment'!N$7:N$6003,UsefulSeries!$K2196)</f>
        <v>4.1790382125288239E-4</v>
      </c>
      <c r="AY2205" s="12"/>
      <c r="AZ2205" s="12"/>
      <c r="BA2205" s="12"/>
      <c r="BB2205" s="12">
        <f t="shared" si="323"/>
        <v>4.1790382125288239E-4</v>
      </c>
      <c r="BC2205" s="12"/>
      <c r="BD2205" s="38">
        <f ca="1"/>
        <v>1.9249402751461038E-3</v>
      </c>
    </row>
    <row r="2206" spans="1:56" x14ac:dyDescent="0.35">
      <c r="A2206" s="12"/>
      <c r="B2206" s="12"/>
      <c r="C2206" s="12"/>
      <c r="D2206" s="12"/>
      <c r="E2206" s="12"/>
      <c r="F2206" s="12"/>
      <c r="G2206" s="12"/>
      <c r="H2206" s="12"/>
      <c r="I2206" s="12"/>
      <c r="J2206" s="12"/>
      <c r="K2206" s="12"/>
      <c r="L2206" s="12"/>
      <c r="M2206" s="12"/>
      <c r="N2206" s="12"/>
      <c r="O2206" s="12"/>
      <c r="P2206" s="12"/>
      <c r="Q2206" s="12"/>
      <c r="R2206" s="12"/>
      <c r="S2206" s="12"/>
      <c r="T2206" s="12"/>
      <c r="U2206" s="12"/>
      <c r="V2206" s="12"/>
      <c r="W2206" s="12">
        <f ca="1">INDEX(P$6:P$6003,UsefulSeries!$I2204)</f>
        <v>49.7226106026107</v>
      </c>
      <c r="X2206" s="12">
        <f ca="1">INDEX(Q$6:Q$6003,UsefulSeries!$I2204)</f>
        <v>0.60105094086124133</v>
      </c>
      <c r="Y2206" s="12">
        <f ca="1">INDEX(R$6:R$6003,UsefulSeries!$I2204)</f>
        <v>0</v>
      </c>
      <c r="Z2206" s="12">
        <f ca="1">INDEX(S$6:S$6003,UsefulSeries!$I2204)</f>
        <v>0</v>
      </c>
      <c r="AA2206" s="12">
        <f ca="1">INDEX(T$6:T$6003,UsefulSeries!$I2204)</f>
        <v>0</v>
      </c>
      <c r="AB2206" s="12">
        <f ca="1">INDEX(U$6:U$6003,UsefulSeries!$I2204)</f>
        <v>0</v>
      </c>
      <c r="AC2206" s="12">
        <f>INDEX( K$6:K$6003,UsefulSeries!$I2204)</f>
        <v>-0.58549515047228229</v>
      </c>
      <c r="AD2206" s="12">
        <f>INDEX(L$6:L$6003,UsefulSeries!$I2204)</f>
        <v>0.58549515047228229</v>
      </c>
      <c r="AE2206" s="12"/>
      <c r="AF2206" s="12"/>
      <c r="AG2206" s="12"/>
      <c r="AH2206" s="12"/>
      <c r="AI2206" s="12"/>
      <c r="AJ2206" s="12"/>
      <c r="AK2206" s="12"/>
      <c r="AL2206" s="12"/>
      <c r="AM2206" s="12"/>
      <c r="AN2206" s="12">
        <f t="shared" ca="1" si="315"/>
        <v>49.7226106026107</v>
      </c>
      <c r="AO2206" s="12">
        <f t="shared" ca="1" si="316"/>
        <v>0.60105094086124133</v>
      </c>
      <c r="AP2206" s="12">
        <f t="shared" ca="1" si="317"/>
        <v>0</v>
      </c>
      <c r="AQ2206" s="12">
        <f t="shared" ca="1" si="318"/>
        <v>0</v>
      </c>
      <c r="AR2206" s="12">
        <f t="shared" ca="1" si="319"/>
        <v>0</v>
      </c>
      <c r="AS2206" s="12">
        <f t="shared" ca="1" si="320"/>
        <v>0</v>
      </c>
      <c r="AT2206" s="12">
        <f t="shared" si="321"/>
        <v>-0.58549515047228229</v>
      </c>
      <c r="AU2206" s="12">
        <f t="shared" si="322"/>
        <v>0.58549515047228229</v>
      </c>
      <c r="AV2206" s="12"/>
      <c r="AW2206" s="12">
        <f ca="1">INDEX(I$6:I$6003,UsefulSeries!$I2204)</f>
        <v>1.1919311082628397E-2</v>
      </c>
      <c r="AX2206" s="12"/>
      <c r="AY2206" s="12"/>
      <c r="AZ2206" s="12">
        <f t="array" aca="1" ref="AZ2206:AZ2211" ca="1">MMULT(W2206:AB2211,AW2206:AW2211)</f>
        <v>0.60105094086124122</v>
      </c>
      <c r="BA2206" s="12"/>
      <c r="BB2206" s="12">
        <f t="shared" ca="1" si="323"/>
        <v>0.60105094086124122</v>
      </c>
      <c r="BC2206" s="12"/>
      <c r="BD2206" s="38">
        <f t="array" aca="1" ref="BD2206:BD2213" ca="1">MMULT(MINVERSE(AN2206:AU2213),BB2206:BB2213)</f>
        <v>1.1418017698857679E-2</v>
      </c>
    </row>
    <row r="2207" spans="1:56" x14ac:dyDescent="0.35">
      <c r="A2207" s="12"/>
      <c r="B2207" s="12"/>
      <c r="C2207" s="12"/>
      <c r="D2207" s="12"/>
      <c r="E2207" s="12"/>
      <c r="F2207" s="12"/>
      <c r="G2207" s="12"/>
      <c r="H2207" s="12"/>
      <c r="I2207" s="12"/>
      <c r="J2207" s="12"/>
      <c r="K2207" s="12"/>
      <c r="L2207" s="12"/>
      <c r="M2207" s="12"/>
      <c r="N2207" s="12"/>
      <c r="O2207" s="12"/>
      <c r="P2207" s="12"/>
      <c r="Q2207" s="12"/>
      <c r="R2207" s="12"/>
      <c r="S2207" s="12"/>
      <c r="T2207" s="12"/>
      <c r="U2207" s="12"/>
      <c r="V2207" s="12"/>
      <c r="W2207" s="12">
        <f ca="1">INDEX(P$7:P$6003,UsefulSeries!$I2204)</f>
        <v>0.60105094086124122</v>
      </c>
      <c r="X2207" s="12">
        <f ca="1">INDEX(Q$7:Q$6003,UsefulSeries!$I2204)</f>
        <v>42.536935823851543</v>
      </c>
      <c r="Y2207" s="12">
        <f ca="1">INDEX(R$7:R$6003,UsefulSeries!$I2204)</f>
        <v>0</v>
      </c>
      <c r="Z2207" s="12">
        <f ca="1">INDEX(S$7:S$6003,UsefulSeries!$I2204)</f>
        <v>0</v>
      </c>
      <c r="AA2207" s="12">
        <f ca="1">INDEX(T$7:T$6003,UsefulSeries!$I2204)</f>
        <v>0</v>
      </c>
      <c r="AB2207" s="12">
        <f ca="1">INDEX(U$7:U$6003,UsefulSeries!$I2204)</f>
        <v>0</v>
      </c>
      <c r="AC2207" s="12">
        <f>INDEX( K$7:K$6003,UsefulSeries!$I2204,1)</f>
        <v>-0.58549515047228229</v>
      </c>
      <c r="AD2207" s="12">
        <f>INDEX(L$7:L$6003,UsefulSeries!$I2204,1)</f>
        <v>0</v>
      </c>
      <c r="AE2207" s="12"/>
      <c r="AF2207" s="12"/>
      <c r="AG2207" s="12"/>
      <c r="AH2207" s="12"/>
      <c r="AI2207" s="12"/>
      <c r="AJ2207" s="12"/>
      <c r="AK2207" s="12"/>
      <c r="AL2207" s="12"/>
      <c r="AM2207" s="12"/>
      <c r="AN2207" s="12">
        <f t="shared" ref="AN2207:AN2270" ca="1" si="324">W2207+AE2207</f>
        <v>0.60105094086124122</v>
      </c>
      <c r="AO2207" s="12">
        <f t="shared" ref="AO2207:AO2270" ca="1" si="325">X2207+AF2207</f>
        <v>42.536935823851543</v>
      </c>
      <c r="AP2207" s="12">
        <f t="shared" ref="AP2207:AP2270" ca="1" si="326">Y2207+AG2207</f>
        <v>0</v>
      </c>
      <c r="AQ2207" s="12">
        <f t="shared" ref="AQ2207:AQ2270" ca="1" si="327">Z2207+AH2207</f>
        <v>0</v>
      </c>
      <c r="AR2207" s="12">
        <f t="shared" ref="AR2207:AR2270" ca="1" si="328">AA2207+AI2207</f>
        <v>0</v>
      </c>
      <c r="AS2207" s="12">
        <f t="shared" ref="AS2207:AS2270" ca="1" si="329">AB2207+AJ2207</f>
        <v>0</v>
      </c>
      <c r="AT2207" s="12">
        <f t="shared" ref="AT2207:AT2270" si="330">AC2207+AK2207</f>
        <v>-0.58549515047228229</v>
      </c>
      <c r="AU2207" s="12">
        <f t="shared" ref="AU2207:AU2270" si="331">AD2207+AL2207</f>
        <v>0</v>
      </c>
      <c r="AV2207" s="12"/>
      <c r="AW2207" s="12">
        <f ca="1">INDEX(I$7:I$6003,UsefulSeries!$I2204)</f>
        <v>1.3961673924514377E-2</v>
      </c>
      <c r="AX2207" s="12"/>
      <c r="AY2207" s="12"/>
      <c r="AZ2207" s="12">
        <f ca="1"/>
        <v>0.60105094086124122</v>
      </c>
      <c r="BA2207" s="12"/>
      <c r="BB2207" s="12">
        <f t="shared" ca="1" si="323"/>
        <v>0.60105094086124122</v>
      </c>
      <c r="BC2207" s="12"/>
      <c r="BD2207" s="38">
        <f ca="1"/>
        <v>1.4573681971635187E-2</v>
      </c>
    </row>
    <row r="2208" spans="1:56" x14ac:dyDescent="0.35">
      <c r="A2208" s="12"/>
      <c r="B2208" s="12"/>
      <c r="C2208" s="12"/>
      <c r="D2208" s="12"/>
      <c r="E2208" s="12"/>
      <c r="F2208" s="12"/>
      <c r="G2208" s="12"/>
      <c r="H2208" s="12"/>
      <c r="I2208" s="12"/>
      <c r="J2208" s="12"/>
      <c r="K2208" s="12"/>
      <c r="L2208" s="12"/>
      <c r="M2208" s="12"/>
      <c r="N2208" s="12"/>
      <c r="O2208" s="12"/>
      <c r="P2208" s="12"/>
      <c r="Q2208" s="12"/>
      <c r="R2208" s="12"/>
      <c r="S2208" s="12"/>
      <c r="T2208" s="12"/>
      <c r="U2208" s="12"/>
      <c r="V2208" s="12"/>
      <c r="W2208" s="12">
        <f ca="1">INDEX(P$8:P$6003,UsefulSeries!$I2204)</f>
        <v>0</v>
      </c>
      <c r="X2208" s="12">
        <f ca="1">INDEX(Q$8:Q$6003,UsefulSeries!$I2204)</f>
        <v>0</v>
      </c>
      <c r="Y2208" s="12">
        <f ca="1">INDEX(R$8:R$6003,UsefulSeries!$I2204)</f>
        <v>0.39201178639212414</v>
      </c>
      <c r="Z2208" s="12">
        <f ca="1">INDEX(S$8:S$6003,UsefulSeries!$I2204)</f>
        <v>7.2405804551405384E-2</v>
      </c>
      <c r="AA2208" s="12">
        <f ca="1">INDEX(T$8:T$6003,UsefulSeries!$I2204)</f>
        <v>0</v>
      </c>
      <c r="AB2208" s="12">
        <f ca="1">INDEX(U$8:U$6003,UsefulSeries!$I2204)</f>
        <v>0</v>
      </c>
      <c r="AC2208" s="12">
        <f>INDEX( K$8:K$6003,UsefulSeries!$I2204)</f>
        <v>5.075144177910023E-2</v>
      </c>
      <c r="AD2208" s="12">
        <f>INDEX(L$8:L$6003,UsefulSeries!$I2204)</f>
        <v>-5.075144177910023E-2</v>
      </c>
      <c r="AE2208" s="12"/>
      <c r="AF2208" s="12"/>
      <c r="AG2208" s="12"/>
      <c r="AH2208" s="12"/>
      <c r="AI2208" s="12"/>
      <c r="AJ2208" s="12"/>
      <c r="AK2208" s="12"/>
      <c r="AL2208" s="12"/>
      <c r="AM2208" s="12"/>
      <c r="AN2208" s="12">
        <f t="shared" ca="1" si="324"/>
        <v>0</v>
      </c>
      <c r="AO2208" s="12">
        <f t="shared" ca="1" si="325"/>
        <v>0</v>
      </c>
      <c r="AP2208" s="12">
        <f t="shared" ca="1" si="326"/>
        <v>0.39201178639212414</v>
      </c>
      <c r="AQ2208" s="12">
        <f t="shared" ca="1" si="327"/>
        <v>7.2405804551405384E-2</v>
      </c>
      <c r="AR2208" s="12">
        <f t="shared" ca="1" si="328"/>
        <v>0</v>
      </c>
      <c r="AS2208" s="12">
        <f t="shared" ca="1" si="329"/>
        <v>0</v>
      </c>
      <c r="AT2208" s="12">
        <f t="shared" si="330"/>
        <v>5.075144177910023E-2</v>
      </c>
      <c r="AU2208" s="12">
        <f t="shared" si="331"/>
        <v>-5.075144177910023E-2</v>
      </c>
      <c r="AV2208" s="12"/>
      <c r="AW2208" s="12">
        <f ca="1">INDEX(I$8:I$6003,UsefulSeries!$I2204)</f>
        <v>0.1587937794117793</v>
      </c>
      <c r="AX2208" s="12"/>
      <c r="AY2208" s="12"/>
      <c r="AZ2208" s="12">
        <f ca="1"/>
        <v>7.2405804551405384E-2</v>
      </c>
      <c r="BA2208" s="12"/>
      <c r="BB2208" s="12">
        <f t="shared" ca="1" si="323"/>
        <v>7.2405804551405384E-2</v>
      </c>
      <c r="BC2208" s="12"/>
      <c r="BD2208" s="38">
        <f ca="1"/>
        <v>0.16248329513960558</v>
      </c>
    </row>
    <row r="2209" spans="1:56" x14ac:dyDescent="0.35">
      <c r="A2209" s="12"/>
      <c r="B2209" s="12"/>
      <c r="C2209" s="12"/>
      <c r="D2209" s="12"/>
      <c r="E2209" s="12"/>
      <c r="F2209" s="12"/>
      <c r="G2209" s="12"/>
      <c r="H2209" s="12"/>
      <c r="I2209" s="12"/>
      <c r="J2209" s="12"/>
      <c r="K2209" s="12"/>
      <c r="L2209" s="12"/>
      <c r="M2209" s="12"/>
      <c r="N2209" s="12"/>
      <c r="O2209" s="12"/>
      <c r="P2209" s="12"/>
      <c r="Q2209" s="12"/>
      <c r="R2209" s="12"/>
      <c r="S2209" s="12"/>
      <c r="T2209" s="12"/>
      <c r="U2209" s="12"/>
      <c r="V2209" s="12"/>
      <c r="W2209" s="12">
        <f ca="1">INDEX(P$9:P$6003,UsefulSeries!$I2204)</f>
        <v>0</v>
      </c>
      <c r="X2209" s="12">
        <f ca="1">INDEX(Q$9:Q$6003,UsefulSeries!$I2204)</f>
        <v>0</v>
      </c>
      <c r="Y2209" s="12">
        <f ca="1">INDEX(R$9:R$6003,UsefulSeries!$I2204)</f>
        <v>7.2405804551405384E-2</v>
      </c>
      <c r="Z2209" s="12">
        <f ca="1">INDEX(S$9:S$6003,UsefulSeries!$I2204)</f>
        <v>0.43420374442480764</v>
      </c>
      <c r="AA2209" s="12">
        <f ca="1">INDEX(T$9:T$6003,UsefulSeries!$I2204)</f>
        <v>0</v>
      </c>
      <c r="AB2209" s="12">
        <f ca="1">INDEX(U$9:U$6003,UsefulSeries!$I2204)</f>
        <v>0</v>
      </c>
      <c r="AC2209" s="12">
        <f>INDEX( K$9:K$6003,UsefulSeries!$I2204)</f>
        <v>0</v>
      </c>
      <c r="AD2209" s="12">
        <f>INDEX(L$9:L$6003,UsefulSeries!$I2204)</f>
        <v>-5.075144177910023E-2</v>
      </c>
      <c r="AE2209" s="12"/>
      <c r="AF2209" s="12"/>
      <c r="AG2209" s="12"/>
      <c r="AH2209" s="12"/>
      <c r="AI2209" s="12"/>
      <c r="AJ2209" s="12"/>
      <c r="AK2209" s="12"/>
      <c r="AL2209" s="12"/>
      <c r="AM2209" s="12"/>
      <c r="AN2209" s="12">
        <f t="shared" ca="1" si="324"/>
        <v>0</v>
      </c>
      <c r="AO2209" s="12">
        <f t="shared" ca="1" si="325"/>
        <v>0</v>
      </c>
      <c r="AP2209" s="12">
        <f t="shared" ca="1" si="326"/>
        <v>7.2405804551405384E-2</v>
      </c>
      <c r="AQ2209" s="12">
        <f t="shared" ca="1" si="327"/>
        <v>0.43420374442480764</v>
      </c>
      <c r="AR2209" s="12">
        <f t="shared" ca="1" si="328"/>
        <v>0</v>
      </c>
      <c r="AS2209" s="12">
        <f t="shared" ca="1" si="329"/>
        <v>0</v>
      </c>
      <c r="AT2209" s="12">
        <f t="shared" si="330"/>
        <v>0</v>
      </c>
      <c r="AU2209" s="12">
        <f t="shared" si="331"/>
        <v>-5.075144177910023E-2</v>
      </c>
      <c r="AV2209" s="12"/>
      <c r="AW2209" s="12">
        <f ca="1">INDEX(I$9:I$6003,UsefulSeries!$I2204)</f>
        <v>0.14027565164372913</v>
      </c>
      <c r="AX2209" s="12"/>
      <c r="AY2209" s="12"/>
      <c r="AZ2209" s="12">
        <f ca="1"/>
        <v>7.2405804551405384E-2</v>
      </c>
      <c r="BA2209" s="12"/>
      <c r="BB2209" s="12">
        <f t="shared" ca="1" si="323"/>
        <v>7.2405804551405384E-2</v>
      </c>
      <c r="BC2209" s="12"/>
      <c r="BD2209" s="38">
        <f ca="1"/>
        <v>0.14969981240832539</v>
      </c>
    </row>
    <row r="2210" spans="1:56" x14ac:dyDescent="0.35">
      <c r="A2210" s="12"/>
      <c r="B2210" s="12"/>
      <c r="C2210" s="12"/>
      <c r="D2210" s="12"/>
      <c r="E2210" s="12"/>
      <c r="F2210" s="12"/>
      <c r="G2210" s="12"/>
      <c r="H2210" s="12"/>
      <c r="I2210" s="12"/>
      <c r="J2210" s="12"/>
      <c r="K2210" s="12"/>
      <c r="L2210" s="12"/>
      <c r="M2210" s="12"/>
      <c r="N2210" s="12"/>
      <c r="O2210" s="12"/>
      <c r="P2210" s="12"/>
      <c r="Q2210" s="12"/>
      <c r="R2210" s="12"/>
      <c r="S2210" s="12"/>
      <c r="T2210" s="12"/>
      <c r="U2210" s="12"/>
      <c r="V2210" s="12"/>
      <c r="W2210" s="12">
        <f ca="1">INDEX(P$10:P$6003,UsefulSeries!$I2204)</f>
        <v>0</v>
      </c>
      <c r="X2210" s="12">
        <f ca="1">INDEX(Q$10:Q$6003,UsefulSeries!$I2204)</f>
        <v>0</v>
      </c>
      <c r="Y2210" s="12">
        <f ca="1">INDEX(R$10:R$6003,UsefulSeries!$I2204)</f>
        <v>0</v>
      </c>
      <c r="Z2210" s="12">
        <f ca="1">INDEX(S$10:S$6003,UsefulSeries!$I2204)</f>
        <v>0</v>
      </c>
      <c r="AA2210" s="12">
        <f ca="1">INDEX(T$10:T$6003,UsefulSeries!$I2204)</f>
        <v>18.428839245962052</v>
      </c>
      <c r="AB2210" s="12">
        <f ca="1">INDEX(U$10:U$6003,UsefulSeries!$I2204)</f>
        <v>0.37963831969469308</v>
      </c>
      <c r="AC2210" s="12">
        <f>INDEX( K$10:K$6003,UsefulSeries!$I2204)</f>
        <v>0.36375340774861747</v>
      </c>
      <c r="AD2210" s="12">
        <f>INDEX(L$10:L$6003,UsefulSeries!$I2204)</f>
        <v>0</v>
      </c>
      <c r="AE2210" s="12"/>
      <c r="AF2210" s="12"/>
      <c r="AG2210" s="12"/>
      <c r="AH2210" s="12"/>
      <c r="AI2210" s="12"/>
      <c r="AJ2210" s="12"/>
      <c r="AK2210" s="12"/>
      <c r="AL2210" s="12"/>
      <c r="AM2210" s="12"/>
      <c r="AN2210" s="12">
        <f t="shared" ca="1" si="324"/>
        <v>0</v>
      </c>
      <c r="AO2210" s="12">
        <f t="shared" ca="1" si="325"/>
        <v>0</v>
      </c>
      <c r="AP2210" s="12">
        <f t="shared" ca="1" si="326"/>
        <v>0</v>
      </c>
      <c r="AQ2210" s="12">
        <f t="shared" ca="1" si="327"/>
        <v>0</v>
      </c>
      <c r="AR2210" s="12">
        <f t="shared" ca="1" si="328"/>
        <v>18.428839245962052</v>
      </c>
      <c r="AS2210" s="12">
        <f t="shared" ca="1" si="329"/>
        <v>0.37963831969469308</v>
      </c>
      <c r="AT2210" s="12">
        <f t="shared" si="330"/>
        <v>0.36375340774861747</v>
      </c>
      <c r="AU2210" s="12">
        <f t="shared" si="331"/>
        <v>0</v>
      </c>
      <c r="AV2210" s="12"/>
      <c r="AW2210" s="12">
        <f ca="1">INDEX(I$10:I$6003,UsefulSeries!$I2204)</f>
        <v>2.0153435558426299E-2</v>
      </c>
      <c r="AX2210" s="12"/>
      <c r="AY2210" s="12"/>
      <c r="AZ2210" s="12">
        <f ca="1"/>
        <v>0.37963831969469314</v>
      </c>
      <c r="BA2210" s="12"/>
      <c r="BB2210" s="12">
        <f t="shared" ca="1" si="323"/>
        <v>0.37963831969469314</v>
      </c>
      <c r="BC2210" s="12"/>
      <c r="BD2210" s="38">
        <f ca="1"/>
        <v>1.9323115855883356E-2</v>
      </c>
    </row>
    <row r="2211" spans="1:56" x14ac:dyDescent="0.35">
      <c r="A2211" s="12"/>
      <c r="B2211" s="12"/>
      <c r="C2211" s="12"/>
      <c r="D2211" s="12"/>
      <c r="E2211" s="12"/>
      <c r="F2211" s="12"/>
      <c r="G2211" s="12"/>
      <c r="H2211" s="12"/>
      <c r="I2211" s="12"/>
      <c r="J2211" s="12"/>
      <c r="K2211" s="12"/>
      <c r="L2211" s="12"/>
      <c r="M2211" s="12"/>
      <c r="N2211" s="12"/>
      <c r="O2211" s="12"/>
      <c r="P2211" s="12"/>
      <c r="Q2211" s="12"/>
      <c r="R2211" s="12"/>
      <c r="S2211" s="12"/>
      <c r="T2211" s="12"/>
      <c r="U2211" s="12"/>
      <c r="V2211" s="12"/>
      <c r="W2211" s="12">
        <f ca="1">INDEX(P$11:P$6003,UsefulSeries!$I2204)</f>
        <v>0</v>
      </c>
      <c r="X2211" s="12">
        <f ca="1">INDEX(Q$11:Q$6003,UsefulSeries!$I2204)</f>
        <v>0</v>
      </c>
      <c r="Y2211" s="12">
        <f ca="1">INDEX(R$11:R$6003,UsefulSeries!$I2204)</f>
        <v>0</v>
      </c>
      <c r="Z2211" s="12">
        <f ca="1">INDEX(S$11:S$6003,UsefulSeries!$I2204)</f>
        <v>0</v>
      </c>
      <c r="AA2211" s="12">
        <f ca="1">INDEX(T$11:T$6003,UsefulSeries!$I2204)</f>
        <v>0.37963831969469308</v>
      </c>
      <c r="AB2211" s="12">
        <f ca="1">INDEX(U$11:U$6003,UsefulSeries!$I2204)</f>
        <v>17.151132677452807</v>
      </c>
      <c r="AC2211" s="12">
        <f>INDEX( K$11:K$6003,UsefulSeries!$I2204)</f>
        <v>0</v>
      </c>
      <c r="AD2211" s="12">
        <f>INDEX(L$11:L$6003,UsefulSeries!$I2204)</f>
        <v>0.36375340774861747</v>
      </c>
      <c r="AE2211" s="12"/>
      <c r="AF2211" s="12"/>
      <c r="AG2211" s="12"/>
      <c r="AH2211" s="12"/>
      <c r="AI2211" s="12"/>
      <c r="AJ2211" s="12"/>
      <c r="AK2211" s="12"/>
      <c r="AL2211" s="12"/>
      <c r="AM2211" s="12"/>
      <c r="AN2211" s="12">
        <f t="shared" ca="1" si="324"/>
        <v>0</v>
      </c>
      <c r="AO2211" s="12">
        <f t="shared" ca="1" si="325"/>
        <v>0</v>
      </c>
      <c r="AP2211" s="12">
        <f t="shared" ca="1" si="326"/>
        <v>0</v>
      </c>
      <c r="AQ2211" s="12">
        <f t="shared" ca="1" si="327"/>
        <v>0</v>
      </c>
      <c r="AR2211" s="12">
        <f t="shared" ca="1" si="328"/>
        <v>0.37963831969469308</v>
      </c>
      <c r="AS2211" s="12">
        <f t="shared" ca="1" si="329"/>
        <v>17.151132677452807</v>
      </c>
      <c r="AT2211" s="12">
        <f t="shared" si="330"/>
        <v>0</v>
      </c>
      <c r="AU2211" s="12">
        <f t="shared" si="331"/>
        <v>0.36375340774861747</v>
      </c>
      <c r="AV2211" s="12"/>
      <c r="AW2211" s="12">
        <f ca="1">INDEX(I$11:I$6003,UsefulSeries!$I2204)</f>
        <v>2.1688789322482367E-2</v>
      </c>
      <c r="AX2211" s="12"/>
      <c r="AY2211" s="12"/>
      <c r="AZ2211" s="12">
        <f ca="1"/>
        <v>0.37963831969469314</v>
      </c>
      <c r="BA2211" s="12"/>
      <c r="BB2211" s="12">
        <f t="shared" ca="1" si="323"/>
        <v>0.37963831969469314</v>
      </c>
      <c r="BC2211" s="12"/>
      <c r="BD2211" s="38">
        <f ca="1"/>
        <v>1.9885507529108198E-2</v>
      </c>
    </row>
    <row r="2212" spans="1:56" x14ac:dyDescent="0.35">
      <c r="A2212" s="12"/>
      <c r="B2212" s="12"/>
      <c r="C2212" s="12"/>
      <c r="D2212" s="12"/>
      <c r="E2212" s="12"/>
      <c r="F2212" s="12"/>
      <c r="G2212" s="12"/>
      <c r="H2212" s="12"/>
      <c r="I2212" s="12"/>
      <c r="J2212" s="12"/>
      <c r="K2212" s="12"/>
      <c r="L2212" s="12"/>
      <c r="M2212" s="12"/>
      <c r="N2212" s="12"/>
      <c r="O2212" s="12"/>
      <c r="P2212" s="12"/>
      <c r="Q2212" s="12"/>
      <c r="R2212" s="12"/>
      <c r="S2212" s="12"/>
      <c r="T2212" s="12"/>
      <c r="U2212" s="12"/>
      <c r="V2212" s="12"/>
      <c r="W2212" s="12"/>
      <c r="X2212" s="12"/>
      <c r="Y2212" s="12"/>
      <c r="Z2212" s="12"/>
      <c r="AA2212" s="12"/>
      <c r="AB2212" s="12"/>
      <c r="AC2212" s="12"/>
      <c r="AD2212" s="12"/>
      <c r="AE2212" s="12">
        <f t="array" ref="AE2212:AJ2213">TRANSPOSE(AC2206:AD2211)</f>
        <v>-0.58549515047228229</v>
      </c>
      <c r="AF2212" s="12">
        <v>-0.58549515047228229</v>
      </c>
      <c r="AG2212" s="12">
        <v>5.075144177910023E-2</v>
      </c>
      <c r="AH2212" s="12">
        <v>0</v>
      </c>
      <c r="AI2212" s="12">
        <v>0.36375340774861747</v>
      </c>
      <c r="AJ2212" s="12">
        <v>0</v>
      </c>
      <c r="AK2212" s="12"/>
      <c r="AL2212" s="12"/>
      <c r="AM2212" s="12"/>
      <c r="AN2212" s="12">
        <f t="shared" si="324"/>
        <v>-0.58549515047228229</v>
      </c>
      <c r="AO2212" s="12">
        <f t="shared" si="325"/>
        <v>-0.58549515047228229</v>
      </c>
      <c r="AP2212" s="12">
        <f t="shared" si="326"/>
        <v>5.075144177910023E-2</v>
      </c>
      <c r="AQ2212" s="12">
        <f t="shared" si="327"/>
        <v>0</v>
      </c>
      <c r="AR2212" s="12">
        <f t="shared" si="328"/>
        <v>0.36375340774861747</v>
      </c>
      <c r="AS2212" s="12">
        <f t="shared" si="329"/>
        <v>0</v>
      </c>
      <c r="AT2212" s="12">
        <f t="shared" si="330"/>
        <v>0</v>
      </c>
      <c r="AU2212" s="12">
        <f t="shared" si="331"/>
        <v>0</v>
      </c>
      <c r="AV2212" s="12"/>
      <c r="AW2212" s="12"/>
      <c r="AX2212" s="12">
        <f>INDEX($N$6:$N$6003,UsefulSeries!$K2204)</f>
        <v>5.7096624647368088E-5</v>
      </c>
      <c r="AY2212" s="12"/>
      <c r="AZ2212" s="12"/>
      <c r="BA2212" s="12"/>
      <c r="BB2212" s="12">
        <f t="shared" si="323"/>
        <v>5.7096624647368088E-5</v>
      </c>
      <c r="BC2212" s="12"/>
      <c r="BD2212" s="38">
        <f ca="1"/>
        <v>4.3948518007945414E-2</v>
      </c>
    </row>
    <row r="2213" spans="1:56" x14ac:dyDescent="0.35">
      <c r="A2213" s="12"/>
      <c r="B2213" s="12"/>
      <c r="C2213" s="12"/>
      <c r="D2213" s="12"/>
      <c r="E2213" s="12"/>
      <c r="F2213" s="12"/>
      <c r="G2213" s="12"/>
      <c r="H2213" s="12"/>
      <c r="I2213" s="12"/>
      <c r="J2213" s="12"/>
      <c r="K2213" s="12"/>
      <c r="L2213" s="12"/>
      <c r="M2213" s="12"/>
      <c r="N2213" s="12"/>
      <c r="O2213" s="12"/>
      <c r="P2213" s="12"/>
      <c r="Q2213" s="12"/>
      <c r="R2213" s="12"/>
      <c r="S2213" s="12"/>
      <c r="T2213" s="12"/>
      <c r="U2213" s="12"/>
      <c r="V2213" s="12"/>
      <c r="W2213" s="12"/>
      <c r="X2213" s="12"/>
      <c r="Y2213" s="12"/>
      <c r="Z2213" s="12"/>
      <c r="AA2213" s="12"/>
      <c r="AB2213" s="12"/>
      <c r="AC2213" s="12"/>
      <c r="AD2213" s="12"/>
      <c r="AE2213" s="12">
        <v>0.58549515047228229</v>
      </c>
      <c r="AF2213" s="12">
        <v>0</v>
      </c>
      <c r="AG2213" s="12">
        <v>-5.075144177910023E-2</v>
      </c>
      <c r="AH2213" s="12">
        <v>-5.075144177910023E-2</v>
      </c>
      <c r="AI2213" s="12">
        <v>0</v>
      </c>
      <c r="AJ2213" s="12">
        <v>0.36375340774861747</v>
      </c>
      <c r="AK2213" s="12"/>
      <c r="AL2213" s="12"/>
      <c r="AM2213" s="12"/>
      <c r="AN2213" s="12">
        <f t="shared" si="324"/>
        <v>0.58549515047228229</v>
      </c>
      <c r="AO2213" s="12">
        <f t="shared" si="325"/>
        <v>0</v>
      </c>
      <c r="AP2213" s="12">
        <f t="shared" si="326"/>
        <v>-5.075144177910023E-2</v>
      </c>
      <c r="AQ2213" s="12">
        <f t="shared" si="327"/>
        <v>-5.075144177910023E-2</v>
      </c>
      <c r="AR2213" s="12">
        <f t="shared" si="328"/>
        <v>0</v>
      </c>
      <c r="AS2213" s="12">
        <f t="shared" si="329"/>
        <v>0.36375340774861747</v>
      </c>
      <c r="AT2213" s="12">
        <f t="shared" si="330"/>
        <v>0</v>
      </c>
      <c r="AU2213" s="12">
        <f t="shared" si="331"/>
        <v>0</v>
      </c>
      <c r="AV2213" s="12"/>
      <c r="AW2213" s="12"/>
      <c r="AX2213" s="12">
        <f>INDEX('Margin error adjustment'!N$7:N$6003,UsefulSeries!$K2204)</f>
        <v>-1.9251276879256457E-3</v>
      </c>
      <c r="AY2213" s="12"/>
      <c r="AZ2213" s="12"/>
      <c r="BA2213" s="12"/>
      <c r="BB2213" s="12">
        <f t="shared" si="323"/>
        <v>-1.9251276879256457E-3</v>
      </c>
      <c r="BC2213" s="12"/>
      <c r="BD2213" s="38">
        <f ca="1"/>
        <v>8.5892106586861319E-2</v>
      </c>
    </row>
    <row r="2214" spans="1:56" x14ac:dyDescent="0.35">
      <c r="A2214" s="12"/>
      <c r="B2214" s="12"/>
      <c r="C2214" s="12"/>
      <c r="D2214" s="12"/>
      <c r="E2214" s="12"/>
      <c r="F2214" s="12"/>
      <c r="G2214" s="12"/>
      <c r="H2214" s="12"/>
      <c r="I2214" s="12"/>
      <c r="J2214" s="12"/>
      <c r="K2214" s="12"/>
      <c r="L2214" s="12"/>
      <c r="M2214" s="12"/>
      <c r="N2214" s="12"/>
      <c r="O2214" s="12"/>
      <c r="P2214" s="12"/>
      <c r="Q2214" s="12"/>
      <c r="R2214" s="12"/>
      <c r="S2214" s="12"/>
      <c r="T2214" s="12"/>
      <c r="U2214" s="12"/>
      <c r="V2214" s="12"/>
      <c r="W2214" s="12">
        <f ca="1">INDEX(P$6:P$6003,UsefulSeries!$I2212)</f>
        <v>48.845504194345175</v>
      </c>
      <c r="X2214" s="12">
        <f ca="1">INDEX(Q$6:Q$6003,UsefulSeries!$I2212)</f>
        <v>0.60090134602171952</v>
      </c>
      <c r="Y2214" s="12">
        <f ca="1">INDEX(R$6:R$6003,UsefulSeries!$I2212)</f>
        <v>0</v>
      </c>
      <c r="Z2214" s="12">
        <f ca="1">INDEX(S$6:S$6003,UsefulSeries!$I2212)</f>
        <v>0</v>
      </c>
      <c r="AA2214" s="12">
        <f ca="1">INDEX(T$6:T$6003,UsefulSeries!$I2212)</f>
        <v>0</v>
      </c>
      <c r="AB2214" s="12">
        <f ca="1">INDEX(U$6:U$6003,UsefulSeries!$I2212)</f>
        <v>0</v>
      </c>
      <c r="AC2214" s="12">
        <f>INDEX( K$6:K$6003,UsefulSeries!$I2212)</f>
        <v>-0.58555224709692966</v>
      </c>
      <c r="AD2214" s="12">
        <f>INDEX(L$6:L$6003,UsefulSeries!$I2212)</f>
        <v>0.58555224709692966</v>
      </c>
      <c r="AE2214" s="12"/>
      <c r="AF2214" s="12"/>
      <c r="AG2214" s="12"/>
      <c r="AH2214" s="12"/>
      <c r="AI2214" s="12"/>
      <c r="AJ2214" s="12"/>
      <c r="AK2214" s="12"/>
      <c r="AL2214" s="12"/>
      <c r="AM2214" s="12"/>
      <c r="AN2214" s="12">
        <f t="shared" ca="1" si="324"/>
        <v>48.845504194345175</v>
      </c>
      <c r="AO2214" s="12">
        <f t="shared" ca="1" si="325"/>
        <v>0.60090134602171952</v>
      </c>
      <c r="AP2214" s="12">
        <f t="shared" ca="1" si="326"/>
        <v>0</v>
      </c>
      <c r="AQ2214" s="12">
        <f t="shared" ca="1" si="327"/>
        <v>0</v>
      </c>
      <c r="AR2214" s="12">
        <f t="shared" ca="1" si="328"/>
        <v>0</v>
      </c>
      <c r="AS2214" s="12">
        <f t="shared" ca="1" si="329"/>
        <v>0</v>
      </c>
      <c r="AT2214" s="12">
        <f t="shared" si="330"/>
        <v>-0.58555224709692966</v>
      </c>
      <c r="AU2214" s="12">
        <f t="shared" si="331"/>
        <v>0.58555224709692966</v>
      </c>
      <c r="AV2214" s="12"/>
      <c r="AW2214" s="12">
        <f ca="1">INDEX(I$6:I$6003,UsefulSeries!$I2212)</f>
        <v>1.2137155506033524E-2</v>
      </c>
      <c r="AX2214" s="12"/>
      <c r="AY2214" s="12"/>
      <c r="AZ2214" s="12">
        <f t="array" aca="1" ref="AZ2214:AZ2219" ca="1">MMULT(W2214:AB2219,AW2214:AW2219)</f>
        <v>0.60090134602171952</v>
      </c>
      <c r="BA2214" s="12"/>
      <c r="BB2214" s="12">
        <f t="shared" ca="1" si="323"/>
        <v>0.60090134602171952</v>
      </c>
      <c r="BC2214" s="12"/>
      <c r="BD2214" s="38">
        <f t="array" aca="1" ref="BD2214:BD2221" ca="1">MMULT(MINVERSE(AN2214:AU2221),BB2214:BB2221)</f>
        <v>1.1747224910533118E-2</v>
      </c>
    </row>
    <row r="2215" spans="1:56" x14ac:dyDescent="0.35">
      <c r="A2215" s="12"/>
      <c r="B2215" s="12"/>
      <c r="C2215" s="12"/>
      <c r="D2215" s="12"/>
      <c r="E2215" s="12"/>
      <c r="F2215" s="12"/>
      <c r="G2215" s="12"/>
      <c r="H2215" s="12"/>
      <c r="I2215" s="12"/>
      <c r="J2215" s="12"/>
      <c r="K2215" s="12"/>
      <c r="L2215" s="12"/>
      <c r="M2215" s="12"/>
      <c r="N2215" s="12"/>
      <c r="O2215" s="12"/>
      <c r="P2215" s="12"/>
      <c r="Q2215" s="12"/>
      <c r="R2215" s="12"/>
      <c r="S2215" s="12"/>
      <c r="T2215" s="12"/>
      <c r="U2215" s="12"/>
      <c r="V2215" s="12"/>
      <c r="W2215" s="12">
        <f ca="1">INDEX(P$7:P$6003,UsefulSeries!$I2212)</f>
        <v>0.60090134602171941</v>
      </c>
      <c r="X2215" s="12">
        <f ca="1">INDEX(Q$7:Q$6003,UsefulSeries!$I2212)</f>
        <v>44.278283795709648</v>
      </c>
      <c r="Y2215" s="12">
        <f ca="1">INDEX(R$7:R$6003,UsefulSeries!$I2212)</f>
        <v>0</v>
      </c>
      <c r="Z2215" s="12">
        <f ca="1">INDEX(S$7:S$6003,UsefulSeries!$I2212)</f>
        <v>0</v>
      </c>
      <c r="AA2215" s="12">
        <f ca="1">INDEX(T$7:T$6003,UsefulSeries!$I2212)</f>
        <v>0</v>
      </c>
      <c r="AB2215" s="12">
        <f ca="1">INDEX(U$7:U$6003,UsefulSeries!$I2212)</f>
        <v>0</v>
      </c>
      <c r="AC2215" s="12">
        <f>INDEX( K$7:K$6003,UsefulSeries!$I2212,1)</f>
        <v>-0.58555224709692966</v>
      </c>
      <c r="AD2215" s="12">
        <f>INDEX(L$7:L$6003,UsefulSeries!$I2212,1)</f>
        <v>0</v>
      </c>
      <c r="AE2215" s="12"/>
      <c r="AF2215" s="12"/>
      <c r="AG2215" s="12"/>
      <c r="AH2215" s="12"/>
      <c r="AI2215" s="12"/>
      <c r="AJ2215" s="12"/>
      <c r="AK2215" s="12"/>
      <c r="AL2215" s="12"/>
      <c r="AM2215" s="12"/>
      <c r="AN2215" s="12">
        <f t="shared" ca="1" si="324"/>
        <v>0.60090134602171941</v>
      </c>
      <c r="AO2215" s="12">
        <f t="shared" ca="1" si="325"/>
        <v>44.278283795709648</v>
      </c>
      <c r="AP2215" s="12">
        <f t="shared" ca="1" si="326"/>
        <v>0</v>
      </c>
      <c r="AQ2215" s="12">
        <f t="shared" ca="1" si="327"/>
        <v>0</v>
      </c>
      <c r="AR2215" s="12">
        <f t="shared" ca="1" si="328"/>
        <v>0</v>
      </c>
      <c r="AS2215" s="12">
        <f t="shared" ca="1" si="329"/>
        <v>0</v>
      </c>
      <c r="AT2215" s="12">
        <f t="shared" si="330"/>
        <v>-0.58555224709692966</v>
      </c>
      <c r="AU2215" s="12">
        <f t="shared" si="331"/>
        <v>0</v>
      </c>
      <c r="AV2215" s="12"/>
      <c r="AW2215" s="12">
        <f ca="1">INDEX(I$7:I$6003,UsefulSeries!$I2212)</f>
        <v>1.3406303543291052E-2</v>
      </c>
      <c r="AX2215" s="12"/>
      <c r="AY2215" s="12"/>
      <c r="AZ2215" s="12">
        <f ca="1"/>
        <v>0.60090134602171952</v>
      </c>
      <c r="BA2215" s="12"/>
      <c r="BB2215" s="12">
        <f t="shared" ca="1" si="323"/>
        <v>0.60090134602171952</v>
      </c>
      <c r="BC2215" s="12"/>
      <c r="BD2215" s="38">
        <f ca="1"/>
        <v>1.4316054049934957E-2</v>
      </c>
    </row>
    <row r="2216" spans="1:56" x14ac:dyDescent="0.35">
      <c r="A2216" s="12"/>
      <c r="B2216" s="12"/>
      <c r="C2216" s="12"/>
      <c r="D2216" s="12"/>
      <c r="E2216" s="12"/>
      <c r="F2216" s="12"/>
      <c r="G2216" s="12"/>
      <c r="H2216" s="12"/>
      <c r="I2216" s="12"/>
      <c r="J2216" s="12"/>
      <c r="K2216" s="12"/>
      <c r="L2216" s="12"/>
      <c r="M2216" s="12"/>
      <c r="N2216" s="12"/>
      <c r="O2216" s="12"/>
      <c r="P2216" s="12"/>
      <c r="Q2216" s="12"/>
      <c r="R2216" s="12"/>
      <c r="S2216" s="12"/>
      <c r="T2216" s="12"/>
      <c r="U2216" s="12"/>
      <c r="V2216" s="12"/>
      <c r="W2216" s="12">
        <f ca="1">INDEX(P$8:P$6003,UsefulSeries!$I2212)</f>
        <v>0</v>
      </c>
      <c r="X2216" s="12">
        <f ca="1">INDEX(Q$8:Q$6003,UsefulSeries!$I2212)</f>
        <v>0</v>
      </c>
      <c r="Y2216" s="12">
        <f ca="1">INDEX(R$8:R$6003,UsefulSeries!$I2212)</f>
        <v>0.37404402995797015</v>
      </c>
      <c r="Z2216" s="12">
        <f ca="1">INDEX(S$8:S$6003,UsefulSeries!$I2212)</f>
        <v>6.9265341323621513E-2</v>
      </c>
      <c r="AA2216" s="12">
        <f ca="1">INDEX(T$8:T$6003,UsefulSeries!$I2212)</f>
        <v>0</v>
      </c>
      <c r="AB2216" s="12">
        <f ca="1">INDEX(U$8:U$6003,UsefulSeries!$I2212)</f>
        <v>0</v>
      </c>
      <c r="AC2216" s="12">
        <f>INDEX( K$8:K$6003,UsefulSeries!$I2212)</f>
        <v>4.8826314091174584E-2</v>
      </c>
      <c r="AD2216" s="12">
        <f>INDEX(L$8:L$6003,UsefulSeries!$I2212)</f>
        <v>-4.8826314091174584E-2</v>
      </c>
      <c r="AE2216" s="12"/>
      <c r="AF2216" s="12"/>
      <c r="AG2216" s="12"/>
      <c r="AH2216" s="12"/>
      <c r="AI2216" s="12"/>
      <c r="AJ2216" s="12"/>
      <c r="AK2216" s="12"/>
      <c r="AL2216" s="12"/>
      <c r="AM2216" s="12"/>
      <c r="AN2216" s="12">
        <f t="shared" ca="1" si="324"/>
        <v>0</v>
      </c>
      <c r="AO2216" s="12">
        <f t="shared" ca="1" si="325"/>
        <v>0</v>
      </c>
      <c r="AP2216" s="12">
        <f t="shared" ca="1" si="326"/>
        <v>0.37404402995797015</v>
      </c>
      <c r="AQ2216" s="12">
        <f t="shared" ca="1" si="327"/>
        <v>6.9265341323621513E-2</v>
      </c>
      <c r="AR2216" s="12">
        <f t="shared" ca="1" si="328"/>
        <v>0</v>
      </c>
      <c r="AS2216" s="12">
        <f t="shared" ca="1" si="329"/>
        <v>0</v>
      </c>
      <c r="AT2216" s="12">
        <f t="shared" si="330"/>
        <v>4.8826314091174584E-2</v>
      </c>
      <c r="AU2216" s="12">
        <f t="shared" si="331"/>
        <v>-4.8826314091174584E-2</v>
      </c>
      <c r="AV2216" s="12"/>
      <c r="AW2216" s="12">
        <f ca="1">INDEX(I$8:I$6003,UsefulSeries!$I2212)</f>
        <v>0.16020252042541222</v>
      </c>
      <c r="AX2216" s="12"/>
      <c r="AY2216" s="12"/>
      <c r="AZ2216" s="12">
        <f ca="1"/>
        <v>6.9265341323621513E-2</v>
      </c>
      <c r="BA2216" s="12"/>
      <c r="BB2216" s="12">
        <f t="shared" ca="1" si="323"/>
        <v>6.9265341323621513E-2</v>
      </c>
      <c r="BC2216" s="12"/>
      <c r="BD2216" s="38">
        <f ca="1"/>
        <v>0.16229250859231931</v>
      </c>
    </row>
    <row r="2217" spans="1:56" x14ac:dyDescent="0.35">
      <c r="A2217" s="12"/>
      <c r="B2217" s="12"/>
      <c r="C2217" s="12"/>
      <c r="D2217" s="12"/>
      <c r="E2217" s="12"/>
      <c r="F2217" s="12"/>
      <c r="G2217" s="12"/>
      <c r="H2217" s="12"/>
      <c r="I2217" s="12"/>
      <c r="J2217" s="12"/>
      <c r="K2217" s="12"/>
      <c r="L2217" s="12"/>
      <c r="M2217" s="12"/>
      <c r="N2217" s="12"/>
      <c r="O2217" s="12"/>
      <c r="P2217" s="12"/>
      <c r="Q2217" s="12"/>
      <c r="R2217" s="12"/>
      <c r="S2217" s="12"/>
      <c r="T2217" s="12"/>
      <c r="U2217" s="12"/>
      <c r="V2217" s="12"/>
      <c r="W2217" s="12">
        <f ca="1">INDEX(P$9:P$6003,UsefulSeries!$I2212)</f>
        <v>0</v>
      </c>
      <c r="X2217" s="12">
        <f ca="1">INDEX(Q$9:Q$6003,UsefulSeries!$I2212)</f>
        <v>0</v>
      </c>
      <c r="Y2217" s="12">
        <f ca="1">INDEX(R$9:R$6003,UsefulSeries!$I2212)</f>
        <v>6.9265341323621513E-2</v>
      </c>
      <c r="Z2217" s="12">
        <f ca="1">INDEX(S$9:S$6003,UsefulSeries!$I2212)</f>
        <v>0.43126213346232189</v>
      </c>
      <c r="AA2217" s="12">
        <f ca="1">INDEX(T$9:T$6003,UsefulSeries!$I2212)</f>
        <v>0</v>
      </c>
      <c r="AB2217" s="12">
        <f ca="1">INDEX(U$9:U$6003,UsefulSeries!$I2212)</f>
        <v>0</v>
      </c>
      <c r="AC2217" s="12">
        <f>INDEX( K$9:K$6003,UsefulSeries!$I2212)</f>
        <v>0</v>
      </c>
      <c r="AD2217" s="12">
        <f>INDEX(L$9:L$6003,UsefulSeries!$I2212)</f>
        <v>-4.8826314091174584E-2</v>
      </c>
      <c r="AE2217" s="12"/>
      <c r="AF2217" s="12"/>
      <c r="AG2217" s="12"/>
      <c r="AH2217" s="12"/>
      <c r="AI2217" s="12"/>
      <c r="AJ2217" s="12"/>
      <c r="AK2217" s="12"/>
      <c r="AL2217" s="12"/>
      <c r="AM2217" s="12"/>
      <c r="AN2217" s="12">
        <f t="shared" ca="1" si="324"/>
        <v>0</v>
      </c>
      <c r="AO2217" s="12">
        <f t="shared" ca="1" si="325"/>
        <v>0</v>
      </c>
      <c r="AP2217" s="12">
        <f t="shared" ca="1" si="326"/>
        <v>6.9265341323621513E-2</v>
      </c>
      <c r="AQ2217" s="12">
        <f t="shared" ca="1" si="327"/>
        <v>0.43126213346232189</v>
      </c>
      <c r="AR2217" s="12">
        <f t="shared" ca="1" si="328"/>
        <v>0</v>
      </c>
      <c r="AS2217" s="12">
        <f t="shared" ca="1" si="329"/>
        <v>0</v>
      </c>
      <c r="AT2217" s="12">
        <f t="shared" si="330"/>
        <v>0</v>
      </c>
      <c r="AU2217" s="12">
        <f t="shared" si="331"/>
        <v>-4.8826314091174584E-2</v>
      </c>
      <c r="AV2217" s="12"/>
      <c r="AW2217" s="12">
        <f ca="1">INDEX(I$9:I$6003,UsefulSeries!$I2212)</f>
        <v>0.13488051593691086</v>
      </c>
      <c r="AX2217" s="12"/>
      <c r="AY2217" s="12"/>
      <c r="AZ2217" s="12">
        <f ca="1"/>
        <v>6.9265341323621513E-2</v>
      </c>
      <c r="BA2217" s="12"/>
      <c r="BB2217" s="12">
        <f t="shared" ca="1" si="323"/>
        <v>6.9265341323621513E-2</v>
      </c>
      <c r="BC2217" s="12"/>
      <c r="BD2217" s="38">
        <f ca="1"/>
        <v>0.1458650861169043</v>
      </c>
    </row>
    <row r="2218" spans="1:56" x14ac:dyDescent="0.35">
      <c r="A2218" s="12"/>
      <c r="B2218" s="12"/>
      <c r="C2218" s="12"/>
      <c r="D2218" s="12"/>
      <c r="E2218" s="12"/>
      <c r="F2218" s="12"/>
      <c r="G2218" s="12"/>
      <c r="H2218" s="12"/>
      <c r="I2218" s="12"/>
      <c r="J2218" s="12"/>
      <c r="K2218" s="12"/>
      <c r="L2218" s="12"/>
      <c r="M2218" s="12"/>
      <c r="N2218" s="12"/>
      <c r="O2218" s="12"/>
      <c r="P2218" s="12"/>
      <c r="Q2218" s="12"/>
      <c r="R2218" s="12"/>
      <c r="S2218" s="12"/>
      <c r="T2218" s="12"/>
      <c r="U2218" s="12"/>
      <c r="V2218" s="12"/>
      <c r="W2218" s="12">
        <f ca="1">INDEX(P$10:P$6003,UsefulSeries!$I2212)</f>
        <v>0</v>
      </c>
      <c r="X2218" s="12">
        <f ca="1">INDEX(Q$10:Q$6003,UsefulSeries!$I2212)</f>
        <v>0</v>
      </c>
      <c r="Y2218" s="12">
        <f ca="1">INDEX(R$10:R$6003,UsefulSeries!$I2212)</f>
        <v>0</v>
      </c>
      <c r="Z2218" s="12">
        <f ca="1">INDEX(S$10:S$6003,UsefulSeries!$I2212)</f>
        <v>0</v>
      </c>
      <c r="AA2218" s="12">
        <f ca="1">INDEX(T$10:T$6003,UsefulSeries!$I2212)</f>
        <v>18.473066616314636</v>
      </c>
      <c r="AB2218" s="12">
        <f ca="1">INDEX(U$10:U$6003,UsefulSeries!$I2212)</f>
        <v>0.38143569471324523</v>
      </c>
      <c r="AC2218" s="12">
        <f>INDEX( K$10:K$6003,UsefulSeries!$I2212)</f>
        <v>0.36562143881189574</v>
      </c>
      <c r="AD2218" s="12">
        <f>INDEX(L$10:L$6003,UsefulSeries!$I2212)</f>
        <v>0</v>
      </c>
      <c r="AE2218" s="12"/>
      <c r="AF2218" s="12"/>
      <c r="AG2218" s="12"/>
      <c r="AH2218" s="12"/>
      <c r="AI2218" s="12"/>
      <c r="AJ2218" s="12"/>
      <c r="AK2218" s="12"/>
      <c r="AL2218" s="12"/>
      <c r="AM2218" s="12"/>
      <c r="AN2218" s="12">
        <f t="shared" ca="1" si="324"/>
        <v>0</v>
      </c>
      <c r="AO2218" s="12">
        <f t="shared" ca="1" si="325"/>
        <v>0</v>
      </c>
      <c r="AP2218" s="12">
        <f t="shared" ca="1" si="326"/>
        <v>0</v>
      </c>
      <c r="AQ2218" s="12">
        <f t="shared" ca="1" si="327"/>
        <v>0</v>
      </c>
      <c r="AR2218" s="12">
        <f t="shared" ca="1" si="328"/>
        <v>18.473066616314636</v>
      </c>
      <c r="AS2218" s="12">
        <f t="shared" ca="1" si="329"/>
        <v>0.38143569471324523</v>
      </c>
      <c r="AT2218" s="12">
        <f t="shared" si="330"/>
        <v>0.36562143881189574</v>
      </c>
      <c r="AU2218" s="12">
        <f t="shared" si="331"/>
        <v>0</v>
      </c>
      <c r="AV2218" s="12"/>
      <c r="AW2218" s="12">
        <f ca="1">INDEX(I$10:I$6003,UsefulSeries!$I2212)</f>
        <v>2.0209423926250015E-2</v>
      </c>
      <c r="AX2218" s="12"/>
      <c r="AY2218" s="12"/>
      <c r="AZ2218" s="12">
        <f ca="1"/>
        <v>0.38143569471324523</v>
      </c>
      <c r="BA2218" s="12"/>
      <c r="BB2218" s="12">
        <f t="shared" ca="1" si="323"/>
        <v>0.38143569471324523</v>
      </c>
      <c r="BC2218" s="12"/>
      <c r="BD2218" s="38">
        <f ca="1"/>
        <v>1.8898107152619664E-2</v>
      </c>
    </row>
    <row r="2219" spans="1:56" x14ac:dyDescent="0.35">
      <c r="A2219" s="12"/>
      <c r="B2219" s="12"/>
      <c r="C2219" s="12"/>
      <c r="D2219" s="12"/>
      <c r="E2219" s="12"/>
      <c r="F2219" s="12"/>
      <c r="G2219" s="12"/>
      <c r="H2219" s="12"/>
      <c r="I2219" s="12"/>
      <c r="J2219" s="12"/>
      <c r="K2219" s="12"/>
      <c r="L2219" s="12"/>
      <c r="M2219" s="12"/>
      <c r="N2219" s="12"/>
      <c r="O2219" s="12"/>
      <c r="P2219" s="12"/>
      <c r="Q2219" s="12"/>
      <c r="R2219" s="12"/>
      <c r="S2219" s="12"/>
      <c r="T2219" s="12"/>
      <c r="U2219" s="12"/>
      <c r="V2219" s="12"/>
      <c r="W2219" s="12">
        <f ca="1">INDEX(P$11:P$6003,UsefulSeries!$I2212)</f>
        <v>0</v>
      </c>
      <c r="X2219" s="12">
        <f ca="1">INDEX(Q$11:Q$6003,UsefulSeries!$I2212)</f>
        <v>0</v>
      </c>
      <c r="Y2219" s="12">
        <f ca="1">INDEX(R$11:R$6003,UsefulSeries!$I2212)</f>
        <v>0</v>
      </c>
      <c r="Z2219" s="12">
        <f ca="1">INDEX(S$11:S$6003,UsefulSeries!$I2212)</f>
        <v>0</v>
      </c>
      <c r="AA2219" s="12">
        <f ca="1">INDEX(T$11:T$6003,UsefulSeries!$I2212)</f>
        <v>0.38143569471324523</v>
      </c>
      <c r="AB2219" s="12">
        <f ca="1">INDEX(U$11:U$6003,UsefulSeries!$I2212)</f>
        <v>17.586828380543505</v>
      </c>
      <c r="AC2219" s="12">
        <f>INDEX( K$11:K$6003,UsefulSeries!$I2212)</f>
        <v>0</v>
      </c>
      <c r="AD2219" s="12">
        <f>INDEX(L$11:L$6003,UsefulSeries!$I2212)</f>
        <v>0.36562143881189574</v>
      </c>
      <c r="AE2219" s="12"/>
      <c r="AF2219" s="12"/>
      <c r="AG2219" s="12"/>
      <c r="AH2219" s="12"/>
      <c r="AI2219" s="12"/>
      <c r="AJ2219" s="12"/>
      <c r="AK2219" s="12"/>
      <c r="AL2219" s="12"/>
      <c r="AM2219" s="12"/>
      <c r="AN2219" s="12">
        <f t="shared" ca="1" si="324"/>
        <v>0</v>
      </c>
      <c r="AO2219" s="12">
        <f t="shared" ca="1" si="325"/>
        <v>0</v>
      </c>
      <c r="AP2219" s="12">
        <f t="shared" ca="1" si="326"/>
        <v>0</v>
      </c>
      <c r="AQ2219" s="12">
        <f t="shared" ca="1" si="327"/>
        <v>0</v>
      </c>
      <c r="AR2219" s="12">
        <f t="shared" ca="1" si="328"/>
        <v>0.38143569471324523</v>
      </c>
      <c r="AS2219" s="12">
        <f t="shared" ca="1" si="329"/>
        <v>17.586828380543505</v>
      </c>
      <c r="AT2219" s="12">
        <f t="shared" si="330"/>
        <v>0</v>
      </c>
      <c r="AU2219" s="12">
        <f t="shared" si="331"/>
        <v>0.36562143881189574</v>
      </c>
      <c r="AV2219" s="12"/>
      <c r="AW2219" s="12">
        <f ca="1">INDEX(I$11:I$6003,UsefulSeries!$I2212)</f>
        <v>2.1250397796093799E-2</v>
      </c>
      <c r="AX2219" s="12"/>
      <c r="AY2219" s="12"/>
      <c r="AZ2219" s="12">
        <f ca="1"/>
        <v>0.38143569471324523</v>
      </c>
      <c r="BA2219" s="12"/>
      <c r="BB2219" s="12">
        <f t="shared" ca="1" si="323"/>
        <v>0.38143569471324523</v>
      </c>
      <c r="BC2219" s="12"/>
      <c r="BD2219" s="38">
        <f ca="1"/>
        <v>1.9200160032936814E-2</v>
      </c>
    </row>
    <row r="2220" spans="1:56" x14ac:dyDescent="0.35">
      <c r="A2220" s="12"/>
      <c r="B2220" s="12"/>
      <c r="C2220" s="12"/>
      <c r="D2220" s="12"/>
      <c r="E2220" s="12"/>
      <c r="F2220" s="12"/>
      <c r="G2220" s="12"/>
      <c r="H2220" s="12"/>
      <c r="I2220" s="12"/>
      <c r="J2220" s="12"/>
      <c r="K2220" s="12"/>
      <c r="L2220" s="12"/>
      <c r="M2220" s="12"/>
      <c r="N2220" s="12"/>
      <c r="O2220" s="12"/>
      <c r="P2220" s="12"/>
      <c r="Q2220" s="12"/>
      <c r="R2220" s="12"/>
      <c r="S2220" s="12"/>
      <c r="T2220" s="12"/>
      <c r="U2220" s="12"/>
      <c r="V2220" s="12"/>
      <c r="W2220" s="12"/>
      <c r="X2220" s="12"/>
      <c r="Y2220" s="12"/>
      <c r="Z2220" s="12"/>
      <c r="AA2220" s="12"/>
      <c r="AB2220" s="12"/>
      <c r="AC2220" s="12"/>
      <c r="AD2220" s="12"/>
      <c r="AE2220" s="12">
        <f t="array" ref="AE2220:AJ2221">TRANSPOSE(AC2214:AD2219)</f>
        <v>-0.58555224709692966</v>
      </c>
      <c r="AF2220" s="12">
        <v>-0.58555224709692966</v>
      </c>
      <c r="AG2220" s="12">
        <v>4.8826314091174584E-2</v>
      </c>
      <c r="AH2220" s="12">
        <v>0</v>
      </c>
      <c r="AI2220" s="12">
        <v>0.36562143881189574</v>
      </c>
      <c r="AJ2220" s="12">
        <v>0</v>
      </c>
      <c r="AK2220" s="12"/>
      <c r="AL2220" s="12"/>
      <c r="AM2220" s="12"/>
      <c r="AN2220" s="12">
        <f t="shared" si="324"/>
        <v>-0.58555224709692966</v>
      </c>
      <c r="AO2220" s="12">
        <f t="shared" si="325"/>
        <v>-0.58555224709692966</v>
      </c>
      <c r="AP2220" s="12">
        <f t="shared" si="326"/>
        <v>4.8826314091174584E-2</v>
      </c>
      <c r="AQ2220" s="12">
        <f t="shared" si="327"/>
        <v>0</v>
      </c>
      <c r="AR2220" s="12">
        <f t="shared" si="328"/>
        <v>0.36562143881189574</v>
      </c>
      <c r="AS2220" s="12">
        <f t="shared" si="329"/>
        <v>0</v>
      </c>
      <c r="AT2220" s="12">
        <f t="shared" si="330"/>
        <v>0</v>
      </c>
      <c r="AU2220" s="12">
        <f t="shared" si="331"/>
        <v>0</v>
      </c>
      <c r="AV2220" s="12"/>
      <c r="AW2220" s="12"/>
      <c r="AX2220" s="12">
        <f>INDEX($N$6:$N$6003,UsefulSeries!$K2212)</f>
        <v>-4.2771343488079427E-4</v>
      </c>
      <c r="AY2220" s="12"/>
      <c r="AZ2220" s="12"/>
      <c r="BA2220" s="12"/>
      <c r="BB2220" s="12">
        <f t="shared" si="323"/>
        <v>-4.2771343488079427E-4</v>
      </c>
      <c r="BC2220" s="12"/>
      <c r="BD2220" s="38">
        <f ca="1"/>
        <v>6.8393352592068302E-2</v>
      </c>
    </row>
    <row r="2221" spans="1:56" x14ac:dyDescent="0.35">
      <c r="A2221" s="12"/>
      <c r="B2221" s="12"/>
      <c r="C2221" s="12"/>
      <c r="D2221" s="12"/>
      <c r="E2221" s="12"/>
      <c r="F2221" s="12"/>
      <c r="G2221" s="12"/>
      <c r="H2221" s="12"/>
      <c r="I2221" s="12"/>
      <c r="J2221" s="12"/>
      <c r="K2221" s="12"/>
      <c r="L2221" s="12"/>
      <c r="M2221" s="12"/>
      <c r="N2221" s="12"/>
      <c r="O2221" s="12"/>
      <c r="P2221" s="12"/>
      <c r="Q2221" s="12"/>
      <c r="R2221" s="12"/>
      <c r="S2221" s="12"/>
      <c r="T2221" s="12"/>
      <c r="U2221" s="12"/>
      <c r="V2221" s="12"/>
      <c r="W2221" s="12"/>
      <c r="X2221" s="12"/>
      <c r="Y2221" s="12"/>
      <c r="Z2221" s="12"/>
      <c r="AA2221" s="12"/>
      <c r="AB2221" s="12"/>
      <c r="AC2221" s="12"/>
      <c r="AD2221" s="12"/>
      <c r="AE2221" s="12">
        <v>0.58555224709692966</v>
      </c>
      <c r="AF2221" s="12">
        <v>0</v>
      </c>
      <c r="AG2221" s="12">
        <v>-4.8826314091174584E-2</v>
      </c>
      <c r="AH2221" s="12">
        <v>-4.8826314091174584E-2</v>
      </c>
      <c r="AI2221" s="12">
        <v>0</v>
      </c>
      <c r="AJ2221" s="12">
        <v>0.36562143881189574</v>
      </c>
      <c r="AK2221" s="12"/>
      <c r="AL2221" s="12"/>
      <c r="AM2221" s="12"/>
      <c r="AN2221" s="12">
        <f t="shared" si="324"/>
        <v>0.58555224709692966</v>
      </c>
      <c r="AO2221" s="12">
        <f t="shared" si="325"/>
        <v>0</v>
      </c>
      <c r="AP2221" s="12">
        <f t="shared" si="326"/>
        <v>-4.8826314091174584E-2</v>
      </c>
      <c r="AQ2221" s="12">
        <f t="shared" si="327"/>
        <v>-4.8826314091174584E-2</v>
      </c>
      <c r="AR2221" s="12">
        <f t="shared" si="328"/>
        <v>0</v>
      </c>
      <c r="AS2221" s="12">
        <f t="shared" si="329"/>
        <v>0.36562143881189574</v>
      </c>
      <c r="AT2221" s="12">
        <f t="shared" si="330"/>
        <v>0</v>
      </c>
      <c r="AU2221" s="12">
        <f t="shared" si="331"/>
        <v>0</v>
      </c>
      <c r="AV2221" s="12"/>
      <c r="AW2221" s="12"/>
      <c r="AX2221" s="12">
        <f>INDEX('Margin error adjustment'!N$7:N$6003,UsefulSeries!$K2212)</f>
        <v>-1.1475954286767273E-3</v>
      </c>
      <c r="AY2221" s="12"/>
      <c r="AZ2221" s="12"/>
      <c r="BA2221" s="12"/>
      <c r="BB2221" s="12">
        <f t="shared" si="323"/>
        <v>-1.1475954286767273E-3</v>
      </c>
      <c r="BC2221" s="12"/>
      <c r="BD2221" s="38">
        <f ca="1"/>
        <v>9.9986923150034587E-2</v>
      </c>
    </row>
    <row r="2222" spans="1:56" x14ac:dyDescent="0.35">
      <c r="A2222" s="12"/>
      <c r="B2222" s="12"/>
      <c r="C2222" s="12"/>
      <c r="D2222" s="12"/>
      <c r="E2222" s="12"/>
      <c r="F2222" s="12"/>
      <c r="G2222" s="12"/>
      <c r="H2222" s="12"/>
      <c r="I2222" s="12"/>
      <c r="J2222" s="12"/>
      <c r="K2222" s="12"/>
      <c r="L2222" s="12"/>
      <c r="M2222" s="12"/>
      <c r="N2222" s="12"/>
      <c r="O2222" s="12"/>
      <c r="P2222" s="12"/>
      <c r="Q2222" s="12"/>
      <c r="R2222" s="12"/>
      <c r="S2222" s="12"/>
      <c r="T2222" s="12"/>
      <c r="U2222" s="12"/>
      <c r="V2222" s="12"/>
      <c r="W2222" s="12">
        <f ca="1">INDEX(P$6:P$6003,UsefulSeries!$I2220)</f>
        <v>47.061256303069214</v>
      </c>
      <c r="X2222" s="12">
        <f ca="1">INDEX(Q$6:Q$6003,UsefulSeries!$I2220)</f>
        <v>0.60055610317002905</v>
      </c>
      <c r="Y2222" s="12">
        <f ca="1">INDEX(R$6:R$6003,UsefulSeries!$I2220)</f>
        <v>0</v>
      </c>
      <c r="Z2222" s="12">
        <f ca="1">INDEX(S$6:S$6003,UsefulSeries!$I2220)</f>
        <v>0</v>
      </c>
      <c r="AA2222" s="12">
        <f ca="1">INDEX(T$6:T$6003,UsefulSeries!$I2220)</f>
        <v>0</v>
      </c>
      <c r="AB2222" s="12">
        <f ca="1">INDEX(U$6:U$6003,UsefulSeries!$I2220)</f>
        <v>0</v>
      </c>
      <c r="AC2222" s="12">
        <f>INDEX( K$6:K$6003,UsefulSeries!$I2220)</f>
        <v>-0.58512453366204886</v>
      </c>
      <c r="AD2222" s="12">
        <f>INDEX(L$6:L$6003,UsefulSeries!$I2220)</f>
        <v>0.58512453366204886</v>
      </c>
      <c r="AE2222" s="12"/>
      <c r="AF2222" s="12"/>
      <c r="AG2222" s="12"/>
      <c r="AH2222" s="12"/>
      <c r="AI2222" s="12"/>
      <c r="AJ2222" s="12"/>
      <c r="AK2222" s="12"/>
      <c r="AL2222" s="12"/>
      <c r="AM2222" s="12"/>
      <c r="AN2222" s="12">
        <f t="shared" ca="1" si="324"/>
        <v>47.061256303069214</v>
      </c>
      <c r="AO2222" s="12">
        <f t="shared" ca="1" si="325"/>
        <v>0.60055610317002905</v>
      </c>
      <c r="AP2222" s="12">
        <f t="shared" ca="1" si="326"/>
        <v>0</v>
      </c>
      <c r="AQ2222" s="12">
        <f t="shared" ca="1" si="327"/>
        <v>0</v>
      </c>
      <c r="AR2222" s="12">
        <f t="shared" ca="1" si="328"/>
        <v>0</v>
      </c>
      <c r="AS2222" s="12">
        <f t="shared" ca="1" si="329"/>
        <v>0</v>
      </c>
      <c r="AT2222" s="12">
        <f t="shared" si="330"/>
        <v>-0.58512453366204886</v>
      </c>
      <c r="AU2222" s="12">
        <f t="shared" si="331"/>
        <v>0.58512453366204886</v>
      </c>
      <c r="AV2222" s="12"/>
      <c r="AW2222" s="12">
        <f ca="1">INDEX(I$6:I$6003,UsefulSeries!$I2220)</f>
        <v>1.2593967183975383E-2</v>
      </c>
      <c r="AX2222" s="12"/>
      <c r="AY2222" s="12"/>
      <c r="AZ2222" s="12">
        <f t="array" aca="1" ref="AZ2222:AZ2227" ca="1">MMULT(W2222:AB2227,AW2222:AW2227)</f>
        <v>0.60055610317002917</v>
      </c>
      <c r="BA2222" s="12"/>
      <c r="BB2222" s="12">
        <f t="shared" ca="1" si="323"/>
        <v>0.60055610317002917</v>
      </c>
      <c r="BC2222" s="12"/>
      <c r="BD2222" s="38">
        <f t="array" aca="1" ref="BD2222:BD2229" ca="1">MMULT(MINVERSE(AN2222:AU2229),BB2222:BB2229)</f>
        <v>1.2143698773245122E-2</v>
      </c>
    </row>
    <row r="2223" spans="1:56" x14ac:dyDescent="0.35">
      <c r="A2223" s="12"/>
      <c r="B2223" s="12"/>
      <c r="C2223" s="12"/>
      <c r="D2223" s="12"/>
      <c r="E2223" s="12"/>
      <c r="F2223" s="12"/>
      <c r="G2223" s="12"/>
      <c r="H2223" s="12"/>
      <c r="I2223" s="12"/>
      <c r="J2223" s="12"/>
      <c r="K2223" s="12"/>
      <c r="L2223" s="12"/>
      <c r="M2223" s="12"/>
      <c r="N2223" s="12"/>
      <c r="O2223" s="12"/>
      <c r="P2223" s="12"/>
      <c r="Q2223" s="12"/>
      <c r="R2223" s="12"/>
      <c r="S2223" s="12"/>
      <c r="T2223" s="12"/>
      <c r="U2223" s="12"/>
      <c r="V2223" s="12"/>
      <c r="W2223" s="12">
        <f ca="1">INDEX(P$7:P$6003,UsefulSeries!$I2220)</f>
        <v>0.60055610317002905</v>
      </c>
      <c r="X2223" s="12">
        <f ca="1">INDEX(Q$7:Q$6003,UsefulSeries!$I2220)</f>
        <v>45.261437953699577</v>
      </c>
      <c r="Y2223" s="12">
        <f ca="1">INDEX(R$7:R$6003,UsefulSeries!$I2220)</f>
        <v>0</v>
      </c>
      <c r="Z2223" s="12">
        <f ca="1">INDEX(S$7:S$6003,UsefulSeries!$I2220)</f>
        <v>0</v>
      </c>
      <c r="AA2223" s="12">
        <f ca="1">INDEX(T$7:T$6003,UsefulSeries!$I2220)</f>
        <v>0</v>
      </c>
      <c r="AB2223" s="12">
        <f ca="1">INDEX(U$7:U$6003,UsefulSeries!$I2220)</f>
        <v>0</v>
      </c>
      <c r="AC2223" s="12">
        <f>INDEX( K$7:K$6003,UsefulSeries!$I2220,1)</f>
        <v>-0.58512453366204886</v>
      </c>
      <c r="AD2223" s="12">
        <f>INDEX(L$7:L$6003,UsefulSeries!$I2220,1)</f>
        <v>0</v>
      </c>
      <c r="AE2223" s="12"/>
      <c r="AF2223" s="12"/>
      <c r="AG2223" s="12"/>
      <c r="AH2223" s="12"/>
      <c r="AI2223" s="12"/>
      <c r="AJ2223" s="12"/>
      <c r="AK2223" s="12"/>
      <c r="AL2223" s="12"/>
      <c r="AM2223" s="12"/>
      <c r="AN2223" s="12">
        <f t="shared" ca="1" si="324"/>
        <v>0.60055610317002905</v>
      </c>
      <c r="AO2223" s="12">
        <f t="shared" ca="1" si="325"/>
        <v>45.261437953699577</v>
      </c>
      <c r="AP2223" s="12">
        <f t="shared" ca="1" si="326"/>
        <v>0</v>
      </c>
      <c r="AQ2223" s="12">
        <f t="shared" ca="1" si="327"/>
        <v>0</v>
      </c>
      <c r="AR2223" s="12">
        <f t="shared" ca="1" si="328"/>
        <v>0</v>
      </c>
      <c r="AS2223" s="12">
        <f t="shared" ca="1" si="329"/>
        <v>0</v>
      </c>
      <c r="AT2223" s="12">
        <f t="shared" si="330"/>
        <v>-0.58512453366204886</v>
      </c>
      <c r="AU2223" s="12">
        <f t="shared" si="331"/>
        <v>0</v>
      </c>
      <c r="AV2223" s="12"/>
      <c r="AW2223" s="12">
        <f ca="1">INDEX(I$7:I$6003,UsefulSeries!$I2220)</f>
        <v>1.3101499778269849E-2</v>
      </c>
      <c r="AX2223" s="12"/>
      <c r="AY2223" s="12"/>
      <c r="AZ2223" s="12">
        <f ca="1"/>
        <v>0.60055610317002905</v>
      </c>
      <c r="BA2223" s="12"/>
      <c r="BB2223" s="12">
        <f t="shared" ca="1" si="323"/>
        <v>0.60055610317002905</v>
      </c>
      <c r="BC2223" s="12"/>
      <c r="BD2223" s="38">
        <f ca="1"/>
        <v>1.3251543115872812E-2</v>
      </c>
    </row>
    <row r="2224" spans="1:56" x14ac:dyDescent="0.35">
      <c r="A2224" s="12"/>
      <c r="B2224" s="12"/>
      <c r="C2224" s="12"/>
      <c r="D2224" s="12"/>
      <c r="E2224" s="12"/>
      <c r="F2224" s="12"/>
      <c r="G2224" s="12"/>
      <c r="H2224" s="12"/>
      <c r="I2224" s="12"/>
      <c r="J2224" s="12"/>
      <c r="K2224" s="12"/>
      <c r="L2224" s="12"/>
      <c r="M2224" s="12"/>
      <c r="N2224" s="12"/>
      <c r="O2224" s="12"/>
      <c r="P2224" s="12"/>
      <c r="Q2224" s="12"/>
      <c r="R2224" s="12"/>
      <c r="S2224" s="12"/>
      <c r="T2224" s="12"/>
      <c r="U2224" s="12"/>
      <c r="V2224" s="12"/>
      <c r="W2224" s="12">
        <f ca="1">INDEX(P$8:P$6003,UsefulSeries!$I2220)</f>
        <v>0</v>
      </c>
      <c r="X2224" s="12">
        <f ca="1">INDEX(Q$8:Q$6003,UsefulSeries!$I2220)</f>
        <v>0</v>
      </c>
      <c r="Y2224" s="12">
        <f ca="1">INDEX(R$8:R$6003,UsefulSeries!$I2220)</f>
        <v>0.35425672038231532</v>
      </c>
      <c r="Z2224" s="12">
        <f ca="1">INDEX(S$8:S$6003,UsefulSeries!$I2220)</f>
        <v>6.7704111333406314E-2</v>
      </c>
      <c r="AA2224" s="12">
        <f ca="1">INDEX(T$8:T$6003,UsefulSeries!$I2220)</f>
        <v>0</v>
      </c>
      <c r="AB2224" s="12">
        <f ca="1">INDEX(U$8:U$6003,UsefulSeries!$I2220)</f>
        <v>0</v>
      </c>
      <c r="AC2224" s="12">
        <f>INDEX( K$8:K$6003,UsefulSeries!$I2220)</f>
        <v>4.7678718662497857E-2</v>
      </c>
      <c r="AD2224" s="12">
        <f>INDEX(L$8:L$6003,UsefulSeries!$I2220)</f>
        <v>-4.7678718662497857E-2</v>
      </c>
      <c r="AE2224" s="12"/>
      <c r="AF2224" s="12"/>
      <c r="AG2224" s="12"/>
      <c r="AH2224" s="12"/>
      <c r="AI2224" s="12"/>
      <c r="AJ2224" s="12"/>
      <c r="AK2224" s="12"/>
      <c r="AL2224" s="12"/>
      <c r="AM2224" s="12"/>
      <c r="AN2224" s="12">
        <f t="shared" ca="1" si="324"/>
        <v>0</v>
      </c>
      <c r="AO2224" s="12">
        <f t="shared" ca="1" si="325"/>
        <v>0</v>
      </c>
      <c r="AP2224" s="12">
        <f t="shared" ca="1" si="326"/>
        <v>0.35425672038231532</v>
      </c>
      <c r="AQ2224" s="12">
        <f t="shared" ca="1" si="327"/>
        <v>6.7704111333406314E-2</v>
      </c>
      <c r="AR2224" s="12">
        <f t="shared" ca="1" si="328"/>
        <v>0</v>
      </c>
      <c r="AS2224" s="12">
        <f t="shared" ca="1" si="329"/>
        <v>0</v>
      </c>
      <c r="AT2224" s="12">
        <f t="shared" si="330"/>
        <v>4.7678718662497857E-2</v>
      </c>
      <c r="AU2224" s="12">
        <f t="shared" si="331"/>
        <v>-4.7678718662497857E-2</v>
      </c>
      <c r="AV2224" s="12"/>
      <c r="AW2224" s="12">
        <f ca="1">INDEX(I$8:I$6003,UsefulSeries!$I2220)</f>
        <v>0.16638731303388696</v>
      </c>
      <c r="AX2224" s="12"/>
      <c r="AY2224" s="12"/>
      <c r="AZ2224" s="12">
        <f ca="1"/>
        <v>6.77041113334063E-2</v>
      </c>
      <c r="BA2224" s="12"/>
      <c r="BB2224" s="12">
        <f t="shared" ca="1" si="323"/>
        <v>6.77041113334063E-2</v>
      </c>
      <c r="BC2224" s="12"/>
      <c r="BD2224" s="38">
        <f ca="1"/>
        <v>0.17037276819335861</v>
      </c>
    </row>
    <row r="2225" spans="1:56" x14ac:dyDescent="0.35">
      <c r="A2225" s="12"/>
      <c r="B2225" s="12"/>
      <c r="C2225" s="12"/>
      <c r="D2225" s="12"/>
      <c r="E2225" s="12"/>
      <c r="F2225" s="12"/>
      <c r="G2225" s="12"/>
      <c r="H2225" s="12"/>
      <c r="I2225" s="12"/>
      <c r="J2225" s="12"/>
      <c r="K2225" s="12"/>
      <c r="L2225" s="12"/>
      <c r="M2225" s="12"/>
      <c r="N2225" s="12"/>
      <c r="O2225" s="12"/>
      <c r="P2225" s="12"/>
      <c r="Q2225" s="12"/>
      <c r="R2225" s="12"/>
      <c r="S2225" s="12"/>
      <c r="T2225" s="12"/>
      <c r="U2225" s="12"/>
      <c r="V2225" s="12"/>
      <c r="W2225" s="12">
        <f ca="1">INDEX(P$9:P$6003,UsefulSeries!$I2220)</f>
        <v>0</v>
      </c>
      <c r="X2225" s="12">
        <f ca="1">INDEX(Q$9:Q$6003,UsefulSeries!$I2220)</f>
        <v>0</v>
      </c>
      <c r="Y2225" s="12">
        <f ca="1">INDEX(R$9:R$6003,UsefulSeries!$I2220)</f>
        <v>6.77041113334063E-2</v>
      </c>
      <c r="Z2225" s="12">
        <f ca="1">INDEX(S$9:S$6003,UsefulSeries!$I2220)</f>
        <v>0.43619033679035757</v>
      </c>
      <c r="AA2225" s="12">
        <f ca="1">INDEX(T$9:T$6003,UsefulSeries!$I2220)</f>
        <v>0</v>
      </c>
      <c r="AB2225" s="12">
        <f ca="1">INDEX(U$9:U$6003,UsefulSeries!$I2220)</f>
        <v>0</v>
      </c>
      <c r="AC2225" s="12">
        <f>INDEX( K$9:K$6003,UsefulSeries!$I2220)</f>
        <v>0</v>
      </c>
      <c r="AD2225" s="12">
        <f>INDEX(L$9:L$6003,UsefulSeries!$I2220)</f>
        <v>-4.7678718662497857E-2</v>
      </c>
      <c r="AE2225" s="12"/>
      <c r="AF2225" s="12"/>
      <c r="AG2225" s="12"/>
      <c r="AH2225" s="12"/>
      <c r="AI2225" s="12"/>
      <c r="AJ2225" s="12"/>
      <c r="AK2225" s="12"/>
      <c r="AL2225" s="12"/>
      <c r="AM2225" s="12"/>
      <c r="AN2225" s="12">
        <f t="shared" ca="1" si="324"/>
        <v>0</v>
      </c>
      <c r="AO2225" s="12">
        <f t="shared" ca="1" si="325"/>
        <v>0</v>
      </c>
      <c r="AP2225" s="12">
        <f t="shared" ca="1" si="326"/>
        <v>6.77041113334063E-2</v>
      </c>
      <c r="AQ2225" s="12">
        <f t="shared" ca="1" si="327"/>
        <v>0.43619033679035757</v>
      </c>
      <c r="AR2225" s="12">
        <f t="shared" ca="1" si="328"/>
        <v>0</v>
      </c>
      <c r="AS2225" s="12">
        <f t="shared" ca="1" si="329"/>
        <v>0</v>
      </c>
      <c r="AT2225" s="12">
        <f t="shared" si="330"/>
        <v>0</v>
      </c>
      <c r="AU2225" s="12">
        <f t="shared" si="331"/>
        <v>-4.7678718662497857E-2</v>
      </c>
      <c r="AV2225" s="12"/>
      <c r="AW2225" s="12">
        <f ca="1">INDEX(I$9:I$6003,UsefulSeries!$I2220)</f>
        <v>0.12939077601441568</v>
      </c>
      <c r="AX2225" s="12"/>
      <c r="AY2225" s="12"/>
      <c r="AZ2225" s="12">
        <f ca="1"/>
        <v>6.77041113334063E-2</v>
      </c>
      <c r="BA2225" s="12"/>
      <c r="BB2225" s="12">
        <f t="shared" ca="1" si="323"/>
        <v>6.77041113334063E-2</v>
      </c>
      <c r="BC2225" s="12"/>
      <c r="BD2225" s="38">
        <f ca="1"/>
        <v>0.13393201892070042</v>
      </c>
    </row>
    <row r="2226" spans="1:56" x14ac:dyDescent="0.35">
      <c r="A2226" s="12"/>
      <c r="B2226" s="12"/>
      <c r="C2226" s="12"/>
      <c r="D2226" s="12"/>
      <c r="E2226" s="12"/>
      <c r="F2226" s="12"/>
      <c r="G2226" s="12"/>
      <c r="H2226" s="12"/>
      <c r="I2226" s="12"/>
      <c r="J2226" s="12"/>
      <c r="K2226" s="12"/>
      <c r="L2226" s="12"/>
      <c r="M2226" s="12"/>
      <c r="N2226" s="12"/>
      <c r="O2226" s="12"/>
      <c r="P2226" s="12"/>
      <c r="Q2226" s="12"/>
      <c r="R2226" s="12"/>
      <c r="S2226" s="12"/>
      <c r="T2226" s="12"/>
      <c r="U2226" s="12"/>
      <c r="V2226" s="12"/>
      <c r="W2226" s="12">
        <f ca="1">INDEX(P$10:P$6003,UsefulSeries!$I2220)</f>
        <v>0</v>
      </c>
      <c r="X2226" s="12">
        <f ca="1">INDEX(Q$10:Q$6003,UsefulSeries!$I2220)</f>
        <v>0</v>
      </c>
      <c r="Y2226" s="12">
        <f ca="1">INDEX(R$10:R$6003,UsefulSeries!$I2220)</f>
        <v>0</v>
      </c>
      <c r="Z2226" s="12">
        <f ca="1">INDEX(S$10:S$6003,UsefulSeries!$I2220)</f>
        <v>0</v>
      </c>
      <c r="AA2226" s="12">
        <f ca="1">INDEX(T$10:T$6003,UsefulSeries!$I2220)</f>
        <v>18.410446985917485</v>
      </c>
      <c r="AB2226" s="12">
        <f ca="1">INDEX(U$10:U$6003,UsefulSeries!$I2220)</f>
        <v>0.38334445412563822</v>
      </c>
      <c r="AC2226" s="12">
        <f>INDEX( K$10:K$6003,UsefulSeries!$I2220)</f>
        <v>0.36719674767545329</v>
      </c>
      <c r="AD2226" s="12">
        <f>INDEX(L$10:L$6003,UsefulSeries!$I2220)</f>
        <v>0</v>
      </c>
      <c r="AE2226" s="12"/>
      <c r="AF2226" s="12"/>
      <c r="AG2226" s="12"/>
      <c r="AH2226" s="12"/>
      <c r="AI2226" s="12"/>
      <c r="AJ2226" s="12"/>
      <c r="AK2226" s="12"/>
      <c r="AL2226" s="12"/>
      <c r="AM2226" s="12"/>
      <c r="AN2226" s="12">
        <f t="shared" ca="1" si="324"/>
        <v>0</v>
      </c>
      <c r="AO2226" s="12">
        <f t="shared" ca="1" si="325"/>
        <v>0</v>
      </c>
      <c r="AP2226" s="12">
        <f t="shared" ca="1" si="326"/>
        <v>0</v>
      </c>
      <c r="AQ2226" s="12">
        <f t="shared" ca="1" si="327"/>
        <v>0</v>
      </c>
      <c r="AR2226" s="12">
        <f t="shared" ca="1" si="328"/>
        <v>18.410446985917485</v>
      </c>
      <c r="AS2226" s="12">
        <f t="shared" ca="1" si="329"/>
        <v>0.38334445412563822</v>
      </c>
      <c r="AT2226" s="12">
        <f t="shared" si="330"/>
        <v>0.36719674767545329</v>
      </c>
      <c r="AU2226" s="12">
        <f t="shared" si="331"/>
        <v>0</v>
      </c>
      <c r="AV2226" s="12"/>
      <c r="AW2226" s="12">
        <f ca="1">INDEX(I$10:I$6003,UsefulSeries!$I2220)</f>
        <v>2.0369149563990128E-2</v>
      </c>
      <c r="AX2226" s="12"/>
      <c r="AY2226" s="12"/>
      <c r="AZ2226" s="12">
        <f ca="1"/>
        <v>0.38334445412563822</v>
      </c>
      <c r="BA2226" s="12"/>
      <c r="BB2226" s="12">
        <f t="shared" ca="1" si="323"/>
        <v>0.38334445412563822</v>
      </c>
      <c r="BC2226" s="12"/>
      <c r="BD2226" s="38">
        <f ca="1"/>
        <v>2.0167691871680094E-2</v>
      </c>
    </row>
    <row r="2227" spans="1:56" x14ac:dyDescent="0.35">
      <c r="A2227" s="12"/>
      <c r="B2227" s="12"/>
      <c r="C2227" s="12"/>
      <c r="D2227" s="12"/>
      <c r="E2227" s="12"/>
      <c r="F2227" s="12"/>
      <c r="G2227" s="12"/>
      <c r="H2227" s="12"/>
      <c r="I2227" s="12"/>
      <c r="J2227" s="12"/>
      <c r="K2227" s="12"/>
      <c r="L2227" s="12"/>
      <c r="M2227" s="12"/>
      <c r="N2227" s="12"/>
      <c r="O2227" s="12"/>
      <c r="P2227" s="12"/>
      <c r="Q2227" s="12"/>
      <c r="R2227" s="12"/>
      <c r="S2227" s="12"/>
      <c r="T2227" s="12"/>
      <c r="U2227" s="12"/>
      <c r="V2227" s="12"/>
      <c r="W2227" s="12">
        <f ca="1">INDEX(P$11:P$6003,UsefulSeries!$I2220)</f>
        <v>0</v>
      </c>
      <c r="X2227" s="12">
        <f ca="1">INDEX(Q$11:Q$6003,UsefulSeries!$I2220)</f>
        <v>0</v>
      </c>
      <c r="Y2227" s="12">
        <f ca="1">INDEX(R$11:R$6003,UsefulSeries!$I2220)</f>
        <v>0</v>
      </c>
      <c r="Z2227" s="12">
        <f ca="1">INDEX(S$11:S$6003,UsefulSeries!$I2220)</f>
        <v>0</v>
      </c>
      <c r="AA2227" s="12">
        <f ca="1">INDEX(T$11:T$6003,UsefulSeries!$I2220)</f>
        <v>0.38334445412563822</v>
      </c>
      <c r="AB2227" s="12">
        <f ca="1">INDEX(U$11:U$6003,UsefulSeries!$I2220)</f>
        <v>17.262787177910198</v>
      </c>
      <c r="AC2227" s="12">
        <f>INDEX( K$11:K$6003,UsefulSeries!$I2220)</f>
        <v>0</v>
      </c>
      <c r="AD2227" s="12">
        <f>INDEX(L$11:L$6003,UsefulSeries!$I2220)</f>
        <v>0.36719674767545329</v>
      </c>
      <c r="AE2227" s="12"/>
      <c r="AF2227" s="12"/>
      <c r="AG2227" s="12"/>
      <c r="AH2227" s="12"/>
      <c r="AI2227" s="12"/>
      <c r="AJ2227" s="12"/>
      <c r="AK2227" s="12"/>
      <c r="AL2227" s="12"/>
      <c r="AM2227" s="12"/>
      <c r="AN2227" s="12">
        <f t="shared" ca="1" si="324"/>
        <v>0</v>
      </c>
      <c r="AO2227" s="12">
        <f t="shared" ca="1" si="325"/>
        <v>0</v>
      </c>
      <c r="AP2227" s="12">
        <f t="shared" ca="1" si="326"/>
        <v>0</v>
      </c>
      <c r="AQ2227" s="12">
        <f t="shared" ca="1" si="327"/>
        <v>0</v>
      </c>
      <c r="AR2227" s="12">
        <f t="shared" ca="1" si="328"/>
        <v>0.38334445412563822</v>
      </c>
      <c r="AS2227" s="12">
        <f t="shared" ca="1" si="329"/>
        <v>17.262787177910198</v>
      </c>
      <c r="AT2227" s="12">
        <f t="shared" si="330"/>
        <v>0</v>
      </c>
      <c r="AU2227" s="12">
        <f t="shared" si="331"/>
        <v>0.36719674767545329</v>
      </c>
      <c r="AV2227" s="12"/>
      <c r="AW2227" s="12">
        <f ca="1">INDEX(I$11:I$6003,UsefulSeries!$I2220)</f>
        <v>2.17540800181775E-2</v>
      </c>
      <c r="AX2227" s="12"/>
      <c r="AY2227" s="12"/>
      <c r="AZ2227" s="12">
        <f ca="1"/>
        <v>0.38334445412563828</v>
      </c>
      <c r="BA2227" s="12"/>
      <c r="BB2227" s="12">
        <f t="shared" ca="1" si="323"/>
        <v>0.38334445412563828</v>
      </c>
      <c r="BC2227" s="12"/>
      <c r="BD2227" s="38">
        <f ca="1"/>
        <v>2.0754454299542206E-2</v>
      </c>
    </row>
    <row r="2228" spans="1:56" x14ac:dyDescent="0.35">
      <c r="A2228" s="12"/>
      <c r="B2228" s="12"/>
      <c r="C2228" s="12"/>
      <c r="D2228" s="12"/>
      <c r="E2228" s="12"/>
      <c r="F2228" s="12"/>
      <c r="G2228" s="12"/>
      <c r="H2228" s="12"/>
      <c r="I2228" s="12"/>
      <c r="J2228" s="12"/>
      <c r="K2228" s="12"/>
      <c r="L2228" s="12"/>
      <c r="M2228" s="12"/>
      <c r="N2228" s="12"/>
      <c r="O2228" s="12"/>
      <c r="P2228" s="12"/>
      <c r="Q2228" s="12"/>
      <c r="R2228" s="12"/>
      <c r="S2228" s="12"/>
      <c r="T2228" s="12"/>
      <c r="U2228" s="12"/>
      <c r="V2228" s="12"/>
      <c r="W2228" s="12"/>
      <c r="X2228" s="12"/>
      <c r="Y2228" s="12"/>
      <c r="Z2228" s="12"/>
      <c r="AA2228" s="12"/>
      <c r="AB2228" s="12"/>
      <c r="AC2228" s="12"/>
      <c r="AD2228" s="12"/>
      <c r="AE2228" s="12">
        <f t="array" ref="AE2228:AJ2229">TRANSPOSE(AC2222:AD2227)</f>
        <v>-0.58512453366204886</v>
      </c>
      <c r="AF2228" s="12">
        <v>-0.58512453366204886</v>
      </c>
      <c r="AG2228" s="12">
        <v>4.7678718662497857E-2</v>
      </c>
      <c r="AH2228" s="12">
        <v>0</v>
      </c>
      <c r="AI2228" s="12">
        <v>0.36719674767545329</v>
      </c>
      <c r="AJ2228" s="12">
        <v>0</v>
      </c>
      <c r="AK2228" s="12"/>
      <c r="AL2228" s="12"/>
      <c r="AM2228" s="12"/>
      <c r="AN2228" s="12">
        <f t="shared" si="324"/>
        <v>-0.58512453366204886</v>
      </c>
      <c r="AO2228" s="12">
        <f t="shared" si="325"/>
        <v>-0.58512453366204886</v>
      </c>
      <c r="AP2228" s="12">
        <f t="shared" si="326"/>
        <v>4.7678718662497857E-2</v>
      </c>
      <c r="AQ2228" s="12">
        <f t="shared" si="327"/>
        <v>0</v>
      </c>
      <c r="AR2228" s="12">
        <f t="shared" si="328"/>
        <v>0.36719674767545329</v>
      </c>
      <c r="AS2228" s="12">
        <f t="shared" si="329"/>
        <v>0</v>
      </c>
      <c r="AT2228" s="12">
        <f t="shared" si="330"/>
        <v>0</v>
      </c>
      <c r="AU2228" s="12">
        <f t="shared" si="331"/>
        <v>0</v>
      </c>
      <c r="AV2228" s="12"/>
      <c r="AW2228" s="12"/>
      <c r="AX2228" s="12">
        <f>INDEX($N$6:$N$6003,UsefulSeries!$K2220)</f>
        <v>6.6928707823865619E-4</v>
      </c>
      <c r="AY2228" s="12"/>
      <c r="AZ2228" s="12"/>
      <c r="BA2228" s="12"/>
      <c r="BB2228" s="12">
        <f t="shared" si="323"/>
        <v>6.6928707823865619E-4</v>
      </c>
      <c r="BC2228" s="12"/>
      <c r="BD2228" s="38">
        <f ca="1"/>
        <v>1.114423579599908E-2</v>
      </c>
    </row>
    <row r="2229" spans="1:56" x14ac:dyDescent="0.35">
      <c r="A2229" s="12"/>
      <c r="B2229" s="12"/>
      <c r="C2229" s="12"/>
      <c r="D2229" s="12"/>
      <c r="E2229" s="12"/>
      <c r="F2229" s="12"/>
      <c r="G2229" s="12"/>
      <c r="H2229" s="12"/>
      <c r="I2229" s="12"/>
      <c r="J2229" s="12"/>
      <c r="K2229" s="12"/>
      <c r="L2229" s="12"/>
      <c r="M2229" s="12"/>
      <c r="N2229" s="12"/>
      <c r="O2229" s="12"/>
      <c r="P2229" s="12"/>
      <c r="Q2229" s="12"/>
      <c r="R2229" s="12"/>
      <c r="S2229" s="12"/>
      <c r="T2229" s="12"/>
      <c r="U2229" s="12"/>
      <c r="V2229" s="12"/>
      <c r="W2229" s="12"/>
      <c r="X2229" s="12"/>
      <c r="Y2229" s="12"/>
      <c r="Z2229" s="12"/>
      <c r="AA2229" s="12"/>
      <c r="AB2229" s="12"/>
      <c r="AC2229" s="12"/>
      <c r="AD2229" s="12"/>
      <c r="AE2229" s="12">
        <v>0.58512453366204886</v>
      </c>
      <c r="AF2229" s="12">
        <v>0</v>
      </c>
      <c r="AG2229" s="12">
        <v>-4.7678718662497857E-2</v>
      </c>
      <c r="AH2229" s="12">
        <v>-4.7678718662497857E-2</v>
      </c>
      <c r="AI2229" s="12">
        <v>0</v>
      </c>
      <c r="AJ2229" s="12">
        <v>0.36719674767545329</v>
      </c>
      <c r="AK2229" s="12"/>
      <c r="AL2229" s="12"/>
      <c r="AM2229" s="12"/>
      <c r="AN2229" s="12">
        <f t="shared" si="324"/>
        <v>0.58512453366204886</v>
      </c>
      <c r="AO2229" s="12">
        <f t="shared" si="325"/>
        <v>0</v>
      </c>
      <c r="AP2229" s="12">
        <f t="shared" si="326"/>
        <v>-4.7678718662497857E-2</v>
      </c>
      <c r="AQ2229" s="12">
        <f t="shared" si="327"/>
        <v>-4.7678718662497857E-2</v>
      </c>
      <c r="AR2229" s="12">
        <f t="shared" si="328"/>
        <v>0</v>
      </c>
      <c r="AS2229" s="12">
        <f t="shared" si="329"/>
        <v>0.36719674767545329</v>
      </c>
      <c r="AT2229" s="12">
        <f t="shared" si="330"/>
        <v>0</v>
      </c>
      <c r="AU2229" s="12">
        <f t="shared" si="331"/>
        <v>0</v>
      </c>
      <c r="AV2229" s="12"/>
      <c r="AW2229" s="12"/>
      <c r="AX2229" s="12">
        <f>INDEX('Margin error adjustment'!N$7:N$6003,UsefulSeries!$K2220)</f>
        <v>2.1768186773565151E-4</v>
      </c>
      <c r="AY2229" s="12"/>
      <c r="AZ2229" s="12"/>
      <c r="BA2229" s="12"/>
      <c r="BB2229" s="12">
        <f t="shared" si="323"/>
        <v>2.1768186773565151E-4</v>
      </c>
      <c r="BC2229" s="12"/>
      <c r="BD2229" s="38">
        <f ca="1"/>
        <v>4.7205085113593996E-2</v>
      </c>
    </row>
    <row r="2230" spans="1:56" x14ac:dyDescent="0.35">
      <c r="A2230" s="12"/>
      <c r="B2230" s="12"/>
      <c r="C2230" s="12"/>
      <c r="D2230" s="12"/>
      <c r="E2230" s="12"/>
      <c r="F2230" s="12"/>
      <c r="G2230" s="12"/>
      <c r="H2230" s="12"/>
      <c r="I2230" s="12"/>
      <c r="J2230" s="12"/>
      <c r="K2230" s="12"/>
      <c r="L2230" s="12"/>
      <c r="M2230" s="12"/>
      <c r="N2230" s="12"/>
      <c r="O2230" s="12"/>
      <c r="P2230" s="12"/>
      <c r="Q2230" s="12"/>
      <c r="R2230" s="12"/>
      <c r="S2230" s="12"/>
      <c r="T2230" s="12"/>
      <c r="U2230" s="12"/>
      <c r="V2230" s="12"/>
      <c r="W2230" s="12">
        <f ca="1">INDEX(P$6:P$6003,UsefulSeries!$I2228)</f>
        <v>48.231901126763532</v>
      </c>
      <c r="X2230" s="12">
        <f ca="1">INDEX(Q$6:Q$6003,UsefulSeries!$I2228)</f>
        <v>0.60100167736236065</v>
      </c>
      <c r="Y2230" s="12">
        <f ca="1">INDEX(R$6:R$6003,UsefulSeries!$I2228)</f>
        <v>0</v>
      </c>
      <c r="Z2230" s="12">
        <f ca="1">INDEX(S$6:S$6003,UsefulSeries!$I2228)</f>
        <v>0</v>
      </c>
      <c r="AA2230" s="12">
        <f ca="1">INDEX(T$6:T$6003,UsefulSeries!$I2228)</f>
        <v>0</v>
      </c>
      <c r="AB2230" s="12">
        <f ca="1">INDEX(U$6:U$6003,UsefulSeries!$I2228)</f>
        <v>0</v>
      </c>
      <c r="AC2230" s="12">
        <f>INDEX( K$6:K$6003,UsefulSeries!$I2228)</f>
        <v>-0.58579382074028752</v>
      </c>
      <c r="AD2230" s="12">
        <f>INDEX(L$6:L$6003,UsefulSeries!$I2228)</f>
        <v>0.58579382074028752</v>
      </c>
      <c r="AE2230" s="12"/>
      <c r="AF2230" s="12"/>
      <c r="AG2230" s="12"/>
      <c r="AH2230" s="12"/>
      <c r="AI2230" s="12"/>
      <c r="AJ2230" s="12"/>
      <c r="AK2230" s="12"/>
      <c r="AL2230" s="12"/>
      <c r="AM2230" s="12"/>
      <c r="AN2230" s="12">
        <f t="shared" ca="1" si="324"/>
        <v>48.231901126763532</v>
      </c>
      <c r="AO2230" s="12">
        <f t="shared" ca="1" si="325"/>
        <v>0.60100167736236065</v>
      </c>
      <c r="AP2230" s="12">
        <f t="shared" ca="1" si="326"/>
        <v>0</v>
      </c>
      <c r="AQ2230" s="12">
        <f t="shared" ca="1" si="327"/>
        <v>0</v>
      </c>
      <c r="AR2230" s="12">
        <f t="shared" ca="1" si="328"/>
        <v>0</v>
      </c>
      <c r="AS2230" s="12">
        <f t="shared" ca="1" si="329"/>
        <v>0</v>
      </c>
      <c r="AT2230" s="12">
        <f t="shared" si="330"/>
        <v>-0.58579382074028752</v>
      </c>
      <c r="AU2230" s="12">
        <f t="shared" si="331"/>
        <v>0.58579382074028752</v>
      </c>
      <c r="AV2230" s="12"/>
      <c r="AW2230" s="12">
        <f ca="1">INDEX(I$6:I$6003,UsefulSeries!$I2228)</f>
        <v>1.2298609253906339E-2</v>
      </c>
      <c r="AX2230" s="12"/>
      <c r="AY2230" s="12"/>
      <c r="AZ2230" s="12">
        <f t="array" aca="1" ref="AZ2230:AZ2235" ca="1">MMULT(W2230:AB2235,AW2230:AW2235)</f>
        <v>0.60100167736236054</v>
      </c>
      <c r="BA2230" s="12"/>
      <c r="BB2230" s="12">
        <f t="shared" ca="1" si="323"/>
        <v>0.60100167736236054</v>
      </c>
      <c r="BC2230" s="12"/>
      <c r="BD2230" s="38">
        <f t="array" aca="1" ref="BD2230:BD2237" ca="1">MMULT(MINVERSE(AN2230:AU2237),BB2230:BB2237)</f>
        <v>1.1994366472360064E-2</v>
      </c>
    </row>
    <row r="2231" spans="1:56" x14ac:dyDescent="0.35">
      <c r="A2231" s="12"/>
      <c r="B2231" s="12"/>
      <c r="C2231" s="12"/>
      <c r="D2231" s="12"/>
      <c r="E2231" s="12"/>
      <c r="F2231" s="12"/>
      <c r="G2231" s="12"/>
      <c r="H2231" s="12"/>
      <c r="I2231" s="12"/>
      <c r="J2231" s="12"/>
      <c r="K2231" s="12"/>
      <c r="L2231" s="12"/>
      <c r="M2231" s="12"/>
      <c r="N2231" s="12"/>
      <c r="O2231" s="12"/>
      <c r="P2231" s="12"/>
      <c r="Q2231" s="12"/>
      <c r="R2231" s="12"/>
      <c r="S2231" s="12"/>
      <c r="T2231" s="12"/>
      <c r="U2231" s="12"/>
      <c r="V2231" s="12"/>
      <c r="W2231" s="12">
        <f ca="1">INDEX(P$7:P$6003,UsefulSeries!$I2228)</f>
        <v>0.60100167736236065</v>
      </c>
      <c r="X2231" s="12">
        <f ca="1">INDEX(Q$7:Q$6003,UsefulSeries!$I2228)</f>
        <v>45.642752051342718</v>
      </c>
      <c r="Y2231" s="12">
        <f ca="1">INDEX(R$7:R$6003,UsefulSeries!$I2228)</f>
        <v>0</v>
      </c>
      <c r="Z2231" s="12">
        <f ca="1">INDEX(S$7:S$6003,UsefulSeries!$I2228)</f>
        <v>0</v>
      </c>
      <c r="AA2231" s="12">
        <f ca="1">INDEX(T$7:T$6003,UsefulSeries!$I2228)</f>
        <v>0</v>
      </c>
      <c r="AB2231" s="12">
        <f ca="1">INDEX(U$7:U$6003,UsefulSeries!$I2228)</f>
        <v>0</v>
      </c>
      <c r="AC2231" s="12">
        <f>INDEX( K$7:K$6003,UsefulSeries!$I2228,1)</f>
        <v>-0.58579382074028752</v>
      </c>
      <c r="AD2231" s="12">
        <f>INDEX(L$7:L$6003,UsefulSeries!$I2228,1)</f>
        <v>0</v>
      </c>
      <c r="AE2231" s="12"/>
      <c r="AF2231" s="12"/>
      <c r="AG2231" s="12"/>
      <c r="AH2231" s="12"/>
      <c r="AI2231" s="12"/>
      <c r="AJ2231" s="12"/>
      <c r="AK2231" s="12"/>
      <c r="AL2231" s="12"/>
      <c r="AM2231" s="12"/>
      <c r="AN2231" s="12">
        <f t="shared" ca="1" si="324"/>
        <v>0.60100167736236065</v>
      </c>
      <c r="AO2231" s="12">
        <f t="shared" ca="1" si="325"/>
        <v>45.642752051342718</v>
      </c>
      <c r="AP2231" s="12">
        <f t="shared" ca="1" si="326"/>
        <v>0</v>
      </c>
      <c r="AQ2231" s="12">
        <f t="shared" ca="1" si="327"/>
        <v>0</v>
      </c>
      <c r="AR2231" s="12">
        <f t="shared" ca="1" si="328"/>
        <v>0</v>
      </c>
      <c r="AS2231" s="12">
        <f t="shared" ca="1" si="329"/>
        <v>0</v>
      </c>
      <c r="AT2231" s="12">
        <f t="shared" si="330"/>
        <v>-0.58579382074028752</v>
      </c>
      <c r="AU2231" s="12">
        <f t="shared" si="331"/>
        <v>0</v>
      </c>
      <c r="AV2231" s="12"/>
      <c r="AW2231" s="12">
        <f ca="1">INDEX(I$7:I$6003,UsefulSeries!$I2228)</f>
        <v>1.300557407020061E-2</v>
      </c>
      <c r="AX2231" s="12"/>
      <c r="AY2231" s="12"/>
      <c r="AZ2231" s="12">
        <f ca="1"/>
        <v>0.60100167736236054</v>
      </c>
      <c r="BA2231" s="12"/>
      <c r="BB2231" s="12">
        <f t="shared" ca="1" si="323"/>
        <v>0.60100167736236054</v>
      </c>
      <c r="BC2231" s="12"/>
      <c r="BD2231" s="38">
        <f ca="1"/>
        <v>1.3408559700235211E-2</v>
      </c>
    </row>
    <row r="2232" spans="1:56" x14ac:dyDescent="0.35">
      <c r="A2232" s="12"/>
      <c r="B2232" s="12"/>
      <c r="C2232" s="12"/>
      <c r="D2232" s="12"/>
      <c r="E2232" s="12"/>
      <c r="F2232" s="12"/>
      <c r="G2232" s="12"/>
      <c r="H2232" s="12"/>
      <c r="I2232" s="12"/>
      <c r="J2232" s="12"/>
      <c r="K2232" s="12"/>
      <c r="L2232" s="12"/>
      <c r="M2232" s="12"/>
      <c r="N2232" s="12"/>
      <c r="O2232" s="12"/>
      <c r="P2232" s="12"/>
      <c r="Q2232" s="12"/>
      <c r="R2232" s="12"/>
      <c r="S2232" s="12"/>
      <c r="T2232" s="12"/>
      <c r="U2232" s="12"/>
      <c r="V2232" s="12"/>
      <c r="W2232" s="12">
        <f ca="1">INDEX(P$8:P$6003,UsefulSeries!$I2228)</f>
        <v>0</v>
      </c>
      <c r="X2232" s="12">
        <f ca="1">INDEX(Q$8:Q$6003,UsefulSeries!$I2228)</f>
        <v>0</v>
      </c>
      <c r="Y2232" s="12">
        <f ca="1">INDEX(R$8:R$6003,UsefulSeries!$I2228)</f>
        <v>0.34903999189784735</v>
      </c>
      <c r="Z2232" s="12">
        <f ca="1">INDEX(S$8:S$6003,UsefulSeries!$I2228)</f>
        <v>6.8971611546780387E-2</v>
      </c>
      <c r="AA2232" s="12">
        <f ca="1">INDEX(T$8:T$6003,UsefulSeries!$I2228)</f>
        <v>0</v>
      </c>
      <c r="AB2232" s="12">
        <f ca="1">INDEX(U$8:U$6003,UsefulSeries!$I2228)</f>
        <v>0</v>
      </c>
      <c r="AC2232" s="12">
        <f>INDEX( K$8:K$6003,UsefulSeries!$I2228)</f>
        <v>4.7896400530233509E-2</v>
      </c>
      <c r="AD2232" s="12">
        <f>INDEX(L$8:L$6003,UsefulSeries!$I2228)</f>
        <v>-4.7896400530233509E-2</v>
      </c>
      <c r="AE2232" s="12"/>
      <c r="AF2232" s="12"/>
      <c r="AG2232" s="12"/>
      <c r="AH2232" s="12"/>
      <c r="AI2232" s="12"/>
      <c r="AJ2232" s="12"/>
      <c r="AK2232" s="12"/>
      <c r="AL2232" s="12"/>
      <c r="AM2232" s="12"/>
      <c r="AN2232" s="12">
        <f t="shared" ca="1" si="324"/>
        <v>0</v>
      </c>
      <c r="AO2232" s="12">
        <f t="shared" ca="1" si="325"/>
        <v>0</v>
      </c>
      <c r="AP2232" s="12">
        <f t="shared" ca="1" si="326"/>
        <v>0.34903999189784735</v>
      </c>
      <c r="AQ2232" s="12">
        <f t="shared" ca="1" si="327"/>
        <v>6.8971611546780387E-2</v>
      </c>
      <c r="AR2232" s="12">
        <f t="shared" ca="1" si="328"/>
        <v>0</v>
      </c>
      <c r="AS2232" s="12">
        <f t="shared" ca="1" si="329"/>
        <v>0</v>
      </c>
      <c r="AT2232" s="12">
        <f t="shared" si="330"/>
        <v>4.7896400530233509E-2</v>
      </c>
      <c r="AU2232" s="12">
        <f t="shared" si="331"/>
        <v>-4.7896400530233509E-2</v>
      </c>
      <c r="AV2232" s="12"/>
      <c r="AW2232" s="12">
        <f ca="1">INDEX(I$8:I$6003,UsefulSeries!$I2228)</f>
        <v>0.17101680836014102</v>
      </c>
      <c r="AX2232" s="12"/>
      <c r="AY2232" s="12"/>
      <c r="AZ2232" s="12">
        <f ca="1"/>
        <v>6.8971611546780373E-2</v>
      </c>
      <c r="BA2232" s="12"/>
      <c r="BB2232" s="12">
        <f t="shared" ca="1" si="323"/>
        <v>6.8971611546780373E-2</v>
      </c>
      <c r="BC2232" s="12"/>
      <c r="BD2232" s="38">
        <f ca="1"/>
        <v>0.1732273652000994</v>
      </c>
    </row>
    <row r="2233" spans="1:56" x14ac:dyDescent="0.35">
      <c r="A2233" s="12"/>
      <c r="B2233" s="12"/>
      <c r="C2233" s="12"/>
      <c r="D2233" s="12"/>
      <c r="E2233" s="12"/>
      <c r="F2233" s="12"/>
      <c r="G2233" s="12"/>
      <c r="H2233" s="12"/>
      <c r="I2233" s="12"/>
      <c r="J2233" s="12"/>
      <c r="K2233" s="12"/>
      <c r="L2233" s="12"/>
      <c r="M2233" s="12"/>
      <c r="N2233" s="12"/>
      <c r="O2233" s="12"/>
      <c r="P2233" s="12"/>
      <c r="Q2233" s="12"/>
      <c r="R2233" s="12"/>
      <c r="S2233" s="12"/>
      <c r="T2233" s="12"/>
      <c r="U2233" s="12"/>
      <c r="V2233" s="12"/>
      <c r="W2233" s="12">
        <f ca="1">INDEX(P$9:P$6003,UsefulSeries!$I2228)</f>
        <v>0</v>
      </c>
      <c r="X2233" s="12">
        <f ca="1">INDEX(Q$9:Q$6003,UsefulSeries!$I2228)</f>
        <v>0</v>
      </c>
      <c r="Y2233" s="12">
        <f ca="1">INDEX(R$9:R$6003,UsefulSeries!$I2228)</f>
        <v>6.8971611546780387E-2</v>
      </c>
      <c r="Z2233" s="12">
        <f ca="1">INDEX(S$9:S$6003,UsefulSeries!$I2228)</f>
        <v>0.42495494598811129</v>
      </c>
      <c r="AA2233" s="12">
        <f ca="1">INDEX(T$9:T$6003,UsefulSeries!$I2228)</f>
        <v>0</v>
      </c>
      <c r="AB2233" s="12">
        <f ca="1">INDEX(U$9:U$6003,UsefulSeries!$I2228)</f>
        <v>0</v>
      </c>
      <c r="AC2233" s="12">
        <f>INDEX( K$9:K$6003,UsefulSeries!$I2228)</f>
        <v>0</v>
      </c>
      <c r="AD2233" s="12">
        <f>INDEX(L$9:L$6003,UsefulSeries!$I2228)</f>
        <v>-4.7896400530233509E-2</v>
      </c>
      <c r="AE2233" s="12"/>
      <c r="AF2233" s="12"/>
      <c r="AG2233" s="12"/>
      <c r="AH2233" s="12"/>
      <c r="AI2233" s="12"/>
      <c r="AJ2233" s="12"/>
      <c r="AK2233" s="12"/>
      <c r="AL2233" s="12"/>
      <c r="AM2233" s="12"/>
      <c r="AN2233" s="12">
        <f t="shared" ca="1" si="324"/>
        <v>0</v>
      </c>
      <c r="AO2233" s="12">
        <f t="shared" ca="1" si="325"/>
        <v>0</v>
      </c>
      <c r="AP2233" s="12">
        <f t="shared" ca="1" si="326"/>
        <v>6.8971611546780387E-2</v>
      </c>
      <c r="AQ2233" s="12">
        <f t="shared" ca="1" si="327"/>
        <v>0.42495494598811129</v>
      </c>
      <c r="AR2233" s="12">
        <f t="shared" ca="1" si="328"/>
        <v>0</v>
      </c>
      <c r="AS2233" s="12">
        <f t="shared" ca="1" si="329"/>
        <v>0</v>
      </c>
      <c r="AT2233" s="12">
        <f t="shared" si="330"/>
        <v>0</v>
      </c>
      <c r="AU2233" s="12">
        <f t="shared" si="331"/>
        <v>-4.7896400530233509E-2</v>
      </c>
      <c r="AV2233" s="12"/>
      <c r="AW2233" s="12">
        <f ca="1">INDEX(I$9:I$6003,UsefulSeries!$I2228)</f>
        <v>0.13454674951399234</v>
      </c>
      <c r="AX2233" s="12"/>
      <c r="AY2233" s="12"/>
      <c r="AZ2233" s="12">
        <f ca="1"/>
        <v>6.8971611546780387E-2</v>
      </c>
      <c r="BA2233" s="12"/>
      <c r="BB2233" s="12">
        <f t="shared" ca="1" si="323"/>
        <v>6.8971611546780387E-2</v>
      </c>
      <c r="BC2233" s="12"/>
      <c r="BD2233" s="38">
        <f ca="1"/>
        <v>0.14046853912220558</v>
      </c>
    </row>
    <row r="2234" spans="1:56" x14ac:dyDescent="0.35">
      <c r="A2234" s="12"/>
      <c r="B2234" s="12"/>
      <c r="C2234" s="12"/>
      <c r="D2234" s="12"/>
      <c r="E2234" s="12"/>
      <c r="F2234" s="12"/>
      <c r="G2234" s="12"/>
      <c r="H2234" s="12"/>
      <c r="I2234" s="12"/>
      <c r="J2234" s="12"/>
      <c r="K2234" s="12"/>
      <c r="L2234" s="12"/>
      <c r="M2234" s="12"/>
      <c r="N2234" s="12"/>
      <c r="O2234" s="12"/>
      <c r="P2234" s="12"/>
      <c r="Q2234" s="12"/>
      <c r="R2234" s="12"/>
      <c r="S2234" s="12"/>
      <c r="T2234" s="12"/>
      <c r="U2234" s="12"/>
      <c r="V2234" s="12"/>
      <c r="W2234" s="12">
        <f ca="1">INDEX(P$10:P$6003,UsefulSeries!$I2228)</f>
        <v>0</v>
      </c>
      <c r="X2234" s="12">
        <f ca="1">INDEX(Q$10:Q$6003,UsefulSeries!$I2228)</f>
        <v>0</v>
      </c>
      <c r="Y2234" s="12">
        <f ca="1">INDEX(R$10:R$6003,UsefulSeries!$I2228)</f>
        <v>0</v>
      </c>
      <c r="Z2234" s="12">
        <f ca="1">INDEX(S$10:S$6003,UsefulSeries!$I2228)</f>
        <v>0</v>
      </c>
      <c r="AA2234" s="12">
        <f ca="1">INDEX(T$10:T$6003,UsefulSeries!$I2228)</f>
        <v>18.90642194641346</v>
      </c>
      <c r="AB2234" s="12">
        <f ca="1">INDEX(U$10:U$6003,UsefulSeries!$I2228)</f>
        <v>0.38218934522988079</v>
      </c>
      <c r="AC2234" s="12">
        <f>INDEX( K$10:K$6003,UsefulSeries!$I2228)</f>
        <v>0.36630977872947895</v>
      </c>
      <c r="AD2234" s="12">
        <f>INDEX(L$10:L$6003,UsefulSeries!$I2228)</f>
        <v>0</v>
      </c>
      <c r="AE2234" s="12"/>
      <c r="AF2234" s="12"/>
      <c r="AG2234" s="12"/>
      <c r="AH2234" s="12"/>
      <c r="AI2234" s="12"/>
      <c r="AJ2234" s="12"/>
      <c r="AK2234" s="12"/>
      <c r="AL2234" s="12"/>
      <c r="AM2234" s="12"/>
      <c r="AN2234" s="12">
        <f t="shared" ca="1" si="324"/>
        <v>0</v>
      </c>
      <c r="AO2234" s="12">
        <f t="shared" ca="1" si="325"/>
        <v>0</v>
      </c>
      <c r="AP2234" s="12">
        <f t="shared" ca="1" si="326"/>
        <v>0</v>
      </c>
      <c r="AQ2234" s="12">
        <f t="shared" ca="1" si="327"/>
        <v>0</v>
      </c>
      <c r="AR2234" s="12">
        <f t="shared" ca="1" si="328"/>
        <v>18.90642194641346</v>
      </c>
      <c r="AS2234" s="12">
        <f t="shared" ca="1" si="329"/>
        <v>0.38218934522988079</v>
      </c>
      <c r="AT2234" s="12">
        <f t="shared" si="330"/>
        <v>0.36630977872947895</v>
      </c>
      <c r="AU2234" s="12">
        <f t="shared" si="331"/>
        <v>0</v>
      </c>
      <c r="AV2234" s="12"/>
      <c r="AW2234" s="12">
        <f ca="1">INDEX(I$10:I$6003,UsefulSeries!$I2228)</f>
        <v>1.9774626383501259E-2</v>
      </c>
      <c r="AX2234" s="12"/>
      <c r="AY2234" s="12"/>
      <c r="AZ2234" s="12">
        <f ca="1"/>
        <v>0.38218934522988085</v>
      </c>
      <c r="BA2234" s="12"/>
      <c r="BB2234" s="12">
        <f t="shared" ca="1" si="323"/>
        <v>0.38218934522988085</v>
      </c>
      <c r="BC2234" s="12"/>
      <c r="BD2234" s="38">
        <f ca="1"/>
        <v>1.9196043766329381E-2</v>
      </c>
    </row>
    <row r="2235" spans="1:56" x14ac:dyDescent="0.35">
      <c r="A2235" s="12"/>
      <c r="B2235" s="12"/>
      <c r="C2235" s="12"/>
      <c r="D2235" s="12"/>
      <c r="E2235" s="12"/>
      <c r="F2235" s="12"/>
      <c r="G2235" s="12"/>
      <c r="H2235" s="12"/>
      <c r="I2235" s="12"/>
      <c r="J2235" s="12"/>
      <c r="K2235" s="12"/>
      <c r="L2235" s="12"/>
      <c r="M2235" s="12"/>
      <c r="N2235" s="12"/>
      <c r="O2235" s="12"/>
      <c r="P2235" s="12"/>
      <c r="Q2235" s="12"/>
      <c r="R2235" s="12"/>
      <c r="S2235" s="12"/>
      <c r="T2235" s="12"/>
      <c r="U2235" s="12"/>
      <c r="V2235" s="12"/>
      <c r="W2235" s="12">
        <f ca="1">INDEX(P$11:P$6003,UsefulSeries!$I2228)</f>
        <v>0</v>
      </c>
      <c r="X2235" s="12">
        <f ca="1">INDEX(Q$11:Q$6003,UsefulSeries!$I2228)</f>
        <v>0</v>
      </c>
      <c r="Y2235" s="12">
        <f ca="1">INDEX(R$11:R$6003,UsefulSeries!$I2228)</f>
        <v>0</v>
      </c>
      <c r="Z2235" s="12">
        <f ca="1">INDEX(S$11:S$6003,UsefulSeries!$I2228)</f>
        <v>0</v>
      </c>
      <c r="AA2235" s="12">
        <f ca="1">INDEX(T$11:T$6003,UsefulSeries!$I2228)</f>
        <v>0.38218934522988085</v>
      </c>
      <c r="AB2235" s="12">
        <f ca="1">INDEX(U$11:U$6003,UsefulSeries!$I2228)</f>
        <v>17.205203596149001</v>
      </c>
      <c r="AC2235" s="12">
        <f>INDEX( K$11:K$6003,UsefulSeries!$I2228)</f>
        <v>0</v>
      </c>
      <c r="AD2235" s="12">
        <f>INDEX(L$11:L$6003,UsefulSeries!$I2228)</f>
        <v>0.36630977872947895</v>
      </c>
      <c r="AE2235" s="12"/>
      <c r="AF2235" s="12"/>
      <c r="AG2235" s="12"/>
      <c r="AH2235" s="12"/>
      <c r="AI2235" s="12"/>
      <c r="AJ2235" s="12"/>
      <c r="AK2235" s="12"/>
      <c r="AL2235" s="12"/>
      <c r="AM2235" s="12"/>
      <c r="AN2235" s="12">
        <f t="shared" ca="1" si="324"/>
        <v>0</v>
      </c>
      <c r="AO2235" s="12">
        <f t="shared" ca="1" si="325"/>
        <v>0</v>
      </c>
      <c r="AP2235" s="12">
        <f t="shared" ca="1" si="326"/>
        <v>0</v>
      </c>
      <c r="AQ2235" s="12">
        <f t="shared" ca="1" si="327"/>
        <v>0</v>
      </c>
      <c r="AR2235" s="12">
        <f t="shared" ca="1" si="328"/>
        <v>0.38218934522988085</v>
      </c>
      <c r="AS2235" s="12">
        <f t="shared" ca="1" si="329"/>
        <v>17.205203596149001</v>
      </c>
      <c r="AT2235" s="12">
        <f t="shared" si="330"/>
        <v>0</v>
      </c>
      <c r="AU2235" s="12">
        <f t="shared" si="331"/>
        <v>0.36630977872947895</v>
      </c>
      <c r="AV2235" s="12"/>
      <c r="AW2235" s="12">
        <f ca="1">INDEX(I$11:I$6003,UsefulSeries!$I2228)</f>
        <v>2.177432493760538E-2</v>
      </c>
      <c r="AX2235" s="12"/>
      <c r="AY2235" s="12"/>
      <c r="AZ2235" s="12">
        <f ca="1"/>
        <v>0.38218934522988079</v>
      </c>
      <c r="BA2235" s="12"/>
      <c r="BB2235" s="12">
        <f t="shared" ca="1" si="323"/>
        <v>0.38218934522988079</v>
      </c>
      <c r="BC2235" s="12"/>
      <c r="BD2235" s="38">
        <f ca="1"/>
        <v>2.0600786467294761E-2</v>
      </c>
    </row>
    <row r="2236" spans="1:56" x14ac:dyDescent="0.35">
      <c r="A2236" s="12"/>
      <c r="B2236" s="12"/>
      <c r="C2236" s="12"/>
      <c r="D2236" s="12"/>
      <c r="E2236" s="12"/>
      <c r="F2236" s="12"/>
      <c r="G2236" s="12"/>
      <c r="H2236" s="12"/>
      <c r="I2236" s="12"/>
      <c r="J2236" s="12"/>
      <c r="K2236" s="12"/>
      <c r="L2236" s="12"/>
      <c r="M2236" s="12"/>
      <c r="N2236" s="12"/>
      <c r="O2236" s="12"/>
      <c r="P2236" s="12"/>
      <c r="Q2236" s="12"/>
      <c r="R2236" s="12"/>
      <c r="S2236" s="12"/>
      <c r="T2236" s="12"/>
      <c r="U2236" s="12"/>
      <c r="V2236" s="12"/>
      <c r="W2236" s="12"/>
      <c r="X2236" s="12"/>
      <c r="Y2236" s="12"/>
      <c r="Z2236" s="12"/>
      <c r="AA2236" s="12"/>
      <c r="AB2236" s="12"/>
      <c r="AC2236" s="12"/>
      <c r="AD2236" s="12"/>
      <c r="AE2236" s="12">
        <f t="array" ref="AE2236:AJ2237">TRANSPOSE(AC2230:AD2235)</f>
        <v>-0.58579382074028752</v>
      </c>
      <c r="AF2236" s="12">
        <v>-0.58579382074028752</v>
      </c>
      <c r="AG2236" s="12">
        <v>4.7896400530233509E-2</v>
      </c>
      <c r="AH2236" s="12">
        <v>0</v>
      </c>
      <c r="AI2236" s="12">
        <v>0.36630977872947895</v>
      </c>
      <c r="AJ2236" s="12">
        <v>0</v>
      </c>
      <c r="AK2236" s="12"/>
      <c r="AL2236" s="12"/>
      <c r="AM2236" s="12"/>
      <c r="AN2236" s="12">
        <f t="shared" si="324"/>
        <v>-0.58579382074028752</v>
      </c>
      <c r="AO2236" s="12">
        <f t="shared" si="325"/>
        <v>-0.58579382074028752</v>
      </c>
      <c r="AP2236" s="12">
        <f t="shared" si="326"/>
        <v>4.7896400530233509E-2</v>
      </c>
      <c r="AQ2236" s="12">
        <f t="shared" si="327"/>
        <v>0</v>
      </c>
      <c r="AR2236" s="12">
        <f t="shared" si="328"/>
        <v>0.36630977872947895</v>
      </c>
      <c r="AS2236" s="12">
        <f t="shared" si="329"/>
        <v>0</v>
      </c>
      <c r="AT2236" s="12">
        <f t="shared" si="330"/>
        <v>0</v>
      </c>
      <c r="AU2236" s="12">
        <f t="shared" si="331"/>
        <v>0</v>
      </c>
      <c r="AV2236" s="12"/>
      <c r="AW2236" s="12"/>
      <c r="AX2236" s="12">
        <f>INDEX($N$6:$N$6003,UsefulSeries!$K2228)</f>
        <v>4.4778863031846861E-4</v>
      </c>
      <c r="AY2236" s="12"/>
      <c r="AZ2236" s="12"/>
      <c r="BA2236" s="12"/>
      <c r="BB2236" s="12">
        <f t="shared" si="323"/>
        <v>4.4778863031846861E-4</v>
      </c>
      <c r="BC2236" s="12"/>
      <c r="BD2236" s="38">
        <f ca="1"/>
        <v>3.1086915097321116E-2</v>
      </c>
    </row>
    <row r="2237" spans="1:56" x14ac:dyDescent="0.35">
      <c r="A2237" s="12"/>
      <c r="B2237" s="12"/>
      <c r="C2237" s="12"/>
      <c r="D2237" s="12"/>
      <c r="E2237" s="12"/>
      <c r="F2237" s="12"/>
      <c r="G2237" s="12"/>
      <c r="H2237" s="12"/>
      <c r="I2237" s="12"/>
      <c r="J2237" s="12"/>
      <c r="K2237" s="12"/>
      <c r="L2237" s="12"/>
      <c r="M2237" s="12"/>
      <c r="N2237" s="12"/>
      <c r="O2237" s="12"/>
      <c r="P2237" s="12"/>
      <c r="Q2237" s="12"/>
      <c r="R2237" s="12"/>
      <c r="S2237" s="12"/>
      <c r="T2237" s="12"/>
      <c r="U2237" s="12"/>
      <c r="V2237" s="12"/>
      <c r="W2237" s="12"/>
      <c r="X2237" s="12"/>
      <c r="Y2237" s="12"/>
      <c r="Z2237" s="12"/>
      <c r="AA2237" s="12"/>
      <c r="AB2237" s="12"/>
      <c r="AC2237" s="12"/>
      <c r="AD2237" s="12"/>
      <c r="AE2237" s="12">
        <v>0.58579382074028752</v>
      </c>
      <c r="AF2237" s="12">
        <v>0</v>
      </c>
      <c r="AG2237" s="12">
        <v>-4.7896400530233509E-2</v>
      </c>
      <c r="AH2237" s="12">
        <v>-4.7896400530233509E-2</v>
      </c>
      <c r="AI2237" s="12">
        <v>0</v>
      </c>
      <c r="AJ2237" s="12">
        <v>0.36630977872947895</v>
      </c>
      <c r="AK2237" s="12"/>
      <c r="AL2237" s="12"/>
      <c r="AM2237" s="12"/>
      <c r="AN2237" s="12">
        <f t="shared" si="324"/>
        <v>0.58579382074028752</v>
      </c>
      <c r="AO2237" s="12">
        <f t="shared" si="325"/>
        <v>0</v>
      </c>
      <c r="AP2237" s="12">
        <f t="shared" si="326"/>
        <v>-4.7896400530233509E-2</v>
      </c>
      <c r="AQ2237" s="12">
        <f t="shared" si="327"/>
        <v>-4.7896400530233509E-2</v>
      </c>
      <c r="AR2237" s="12">
        <f t="shared" si="328"/>
        <v>0</v>
      </c>
      <c r="AS2237" s="12">
        <f t="shared" si="329"/>
        <v>0.36630977872947895</v>
      </c>
      <c r="AT2237" s="12">
        <f t="shared" si="330"/>
        <v>0</v>
      </c>
      <c r="AU2237" s="12">
        <f t="shared" si="331"/>
        <v>0</v>
      </c>
      <c r="AV2237" s="12"/>
      <c r="AW2237" s="12"/>
      <c r="AX2237" s="12">
        <f>INDEX('Margin error adjustment'!N$7:N$6003,UsefulSeries!$K2228)</f>
        <v>-4.5240938242393364E-4</v>
      </c>
      <c r="AY2237" s="12"/>
      <c r="AZ2237" s="12"/>
      <c r="BA2237" s="12"/>
      <c r="BB2237" s="12">
        <f t="shared" si="323"/>
        <v>-4.5240938242393364E-4</v>
      </c>
      <c r="BC2237" s="12"/>
      <c r="BD2237" s="38">
        <f ca="1"/>
        <v>5.5723591360360966E-2</v>
      </c>
    </row>
    <row r="2238" spans="1:56" x14ac:dyDescent="0.35">
      <c r="A2238" s="12"/>
      <c r="B2238" s="12"/>
      <c r="C2238" s="12"/>
      <c r="D2238" s="12"/>
      <c r="E2238" s="12"/>
      <c r="F2238" s="12"/>
      <c r="G2238" s="12"/>
      <c r="H2238" s="12"/>
      <c r="I2238" s="12"/>
      <c r="J2238" s="12"/>
      <c r="K2238" s="12"/>
      <c r="L2238" s="12"/>
      <c r="M2238" s="12"/>
      <c r="N2238" s="12"/>
      <c r="O2238" s="12"/>
      <c r="P2238" s="12"/>
      <c r="Q2238" s="12"/>
      <c r="R2238" s="12"/>
      <c r="S2238" s="12"/>
      <c r="T2238" s="12"/>
      <c r="U2238" s="12"/>
      <c r="V2238" s="12"/>
      <c r="W2238" s="12">
        <f ca="1">INDEX(P$6:P$6003,UsefulSeries!$I2236)</f>
        <v>47.835428910922253</v>
      </c>
      <c r="X2238" s="12">
        <f ca="1">INDEX(Q$6:Q$6003,UsefulSeries!$I2236)</f>
        <v>0.60169271922471612</v>
      </c>
      <c r="Y2238" s="12">
        <f ca="1">INDEX(R$6:R$6003,UsefulSeries!$I2236)</f>
        <v>0</v>
      </c>
      <c r="Z2238" s="12">
        <f ca="1">INDEX(S$6:S$6003,UsefulSeries!$I2236)</f>
        <v>0</v>
      </c>
      <c r="AA2238" s="12">
        <f ca="1">INDEX(T$6:T$6003,UsefulSeries!$I2236)</f>
        <v>0</v>
      </c>
      <c r="AB2238" s="12">
        <f ca="1">INDEX(U$6:U$6003,UsefulSeries!$I2236)</f>
        <v>0</v>
      </c>
      <c r="AC2238" s="12">
        <f>INDEX( K$6:K$6003,UsefulSeries!$I2236)</f>
        <v>-0.58624160937060599</v>
      </c>
      <c r="AD2238" s="12">
        <f>INDEX(L$6:L$6003,UsefulSeries!$I2236)</f>
        <v>0.58624160937060599</v>
      </c>
      <c r="AE2238" s="12"/>
      <c r="AF2238" s="12"/>
      <c r="AG2238" s="12"/>
      <c r="AH2238" s="12"/>
      <c r="AI2238" s="12"/>
      <c r="AJ2238" s="12"/>
      <c r="AK2238" s="12"/>
      <c r="AL2238" s="12"/>
      <c r="AM2238" s="12"/>
      <c r="AN2238" s="12">
        <f t="shared" ca="1" si="324"/>
        <v>47.835428910922253</v>
      </c>
      <c r="AO2238" s="12">
        <f t="shared" ca="1" si="325"/>
        <v>0.60169271922471612</v>
      </c>
      <c r="AP2238" s="12">
        <f t="shared" ca="1" si="326"/>
        <v>0</v>
      </c>
      <c r="AQ2238" s="12">
        <f t="shared" ca="1" si="327"/>
        <v>0</v>
      </c>
      <c r="AR2238" s="12">
        <f t="shared" ca="1" si="328"/>
        <v>0</v>
      </c>
      <c r="AS2238" s="12">
        <f t="shared" ca="1" si="329"/>
        <v>0</v>
      </c>
      <c r="AT2238" s="12">
        <f t="shared" si="330"/>
        <v>-0.58624160937060599</v>
      </c>
      <c r="AU2238" s="12">
        <f t="shared" si="331"/>
        <v>0.58624160937060599</v>
      </c>
      <c r="AV2238" s="12"/>
      <c r="AW2238" s="12">
        <f ca="1">INDEX(I$6:I$6003,UsefulSeries!$I2236)</f>
        <v>1.2411501961042242E-2</v>
      </c>
      <c r="AX2238" s="12"/>
      <c r="AY2238" s="12"/>
      <c r="AZ2238" s="12">
        <f t="array" aca="1" ref="AZ2238:AZ2243" ca="1">MMULT(W2238:AB2243,AW2238:AW2243)</f>
        <v>0.60169271922471623</v>
      </c>
      <c r="BA2238" s="12"/>
      <c r="BB2238" s="12">
        <f t="shared" ca="1" si="323"/>
        <v>0.60169271922471623</v>
      </c>
      <c r="BC2238" s="12"/>
      <c r="BD2238" s="38">
        <f t="array" aca="1" ref="BD2238:BD2245" ca="1">MMULT(MINVERSE(AN2238:AU2245),BB2238:BB2245)</f>
        <v>1.2414123520125811E-2</v>
      </c>
    </row>
    <row r="2239" spans="1:56" x14ac:dyDescent="0.35">
      <c r="A2239" s="12"/>
      <c r="B2239" s="12"/>
      <c r="C2239" s="12"/>
      <c r="D2239" s="12"/>
      <c r="E2239" s="12"/>
      <c r="F2239" s="12"/>
      <c r="G2239" s="12"/>
      <c r="H2239" s="12"/>
      <c r="I2239" s="12"/>
      <c r="J2239" s="12"/>
      <c r="K2239" s="12"/>
      <c r="L2239" s="12"/>
      <c r="M2239" s="12"/>
      <c r="N2239" s="12"/>
      <c r="O2239" s="12"/>
      <c r="P2239" s="12"/>
      <c r="Q2239" s="12"/>
      <c r="R2239" s="12"/>
      <c r="S2239" s="12"/>
      <c r="T2239" s="12"/>
      <c r="U2239" s="12"/>
      <c r="V2239" s="12"/>
      <c r="W2239" s="12">
        <f ca="1">INDEX(P$7:P$6003,UsefulSeries!$I2236)</f>
        <v>0.60169271922471623</v>
      </c>
      <c r="X2239" s="12">
        <f ca="1">INDEX(Q$7:Q$6003,UsefulSeries!$I2236)</f>
        <v>44.786647451781349</v>
      </c>
      <c r="Y2239" s="12">
        <f ca="1">INDEX(R$7:R$6003,UsefulSeries!$I2236)</f>
        <v>0</v>
      </c>
      <c r="Z2239" s="12">
        <f ca="1">INDEX(S$7:S$6003,UsefulSeries!$I2236)</f>
        <v>0</v>
      </c>
      <c r="AA2239" s="12">
        <f ca="1">INDEX(T$7:T$6003,UsefulSeries!$I2236)</f>
        <v>0</v>
      </c>
      <c r="AB2239" s="12">
        <f ca="1">INDEX(U$7:U$6003,UsefulSeries!$I2236)</f>
        <v>0</v>
      </c>
      <c r="AC2239" s="12">
        <f>INDEX( K$7:K$6003,UsefulSeries!$I2236,1)</f>
        <v>-0.58624160937060599</v>
      </c>
      <c r="AD2239" s="12">
        <f>INDEX(L$7:L$6003,UsefulSeries!$I2236,1)</f>
        <v>0</v>
      </c>
      <c r="AE2239" s="12"/>
      <c r="AF2239" s="12"/>
      <c r="AG2239" s="12"/>
      <c r="AH2239" s="12"/>
      <c r="AI2239" s="12"/>
      <c r="AJ2239" s="12"/>
      <c r="AK2239" s="12"/>
      <c r="AL2239" s="12"/>
      <c r="AM2239" s="12"/>
      <c r="AN2239" s="12">
        <f t="shared" ca="1" si="324"/>
        <v>0.60169271922471623</v>
      </c>
      <c r="AO2239" s="12">
        <f t="shared" ca="1" si="325"/>
        <v>44.786647451781349</v>
      </c>
      <c r="AP2239" s="12">
        <f t="shared" ca="1" si="326"/>
        <v>0</v>
      </c>
      <c r="AQ2239" s="12">
        <f t="shared" ca="1" si="327"/>
        <v>0</v>
      </c>
      <c r="AR2239" s="12">
        <f t="shared" ca="1" si="328"/>
        <v>0</v>
      </c>
      <c r="AS2239" s="12">
        <f t="shared" ca="1" si="329"/>
        <v>0</v>
      </c>
      <c r="AT2239" s="12">
        <f t="shared" si="330"/>
        <v>-0.58624160937060599</v>
      </c>
      <c r="AU2239" s="12">
        <f t="shared" si="331"/>
        <v>0</v>
      </c>
      <c r="AV2239" s="12"/>
      <c r="AW2239" s="12">
        <f ca="1">INDEX(I$7:I$6003,UsefulSeries!$I2236)</f>
        <v>1.3267901097081983E-2</v>
      </c>
      <c r="AX2239" s="12"/>
      <c r="AY2239" s="12"/>
      <c r="AZ2239" s="12">
        <f ca="1"/>
        <v>0.60169271922471612</v>
      </c>
      <c r="BA2239" s="12"/>
      <c r="BB2239" s="12">
        <f t="shared" ca="1" si="323"/>
        <v>0.60169271922471612</v>
      </c>
      <c r="BC2239" s="12"/>
      <c r="BD2239" s="38">
        <f ca="1"/>
        <v>1.3401344348688905E-2</v>
      </c>
    </row>
    <row r="2240" spans="1:56" x14ac:dyDescent="0.35">
      <c r="A2240" s="12"/>
      <c r="B2240" s="12"/>
      <c r="C2240" s="12"/>
      <c r="D2240" s="12"/>
      <c r="E2240" s="12"/>
      <c r="F2240" s="12"/>
      <c r="G2240" s="12"/>
      <c r="H2240" s="12"/>
      <c r="I2240" s="12"/>
      <c r="J2240" s="12"/>
      <c r="K2240" s="12"/>
      <c r="L2240" s="12"/>
      <c r="M2240" s="12"/>
      <c r="N2240" s="12"/>
      <c r="O2240" s="12"/>
      <c r="P2240" s="12"/>
      <c r="Q2240" s="12"/>
      <c r="R2240" s="12"/>
      <c r="S2240" s="12"/>
      <c r="T2240" s="12"/>
      <c r="U2240" s="12"/>
      <c r="V2240" s="12"/>
      <c r="W2240" s="12">
        <f ca="1">INDEX(P$8:P$6003,UsefulSeries!$I2236)</f>
        <v>0</v>
      </c>
      <c r="X2240" s="12">
        <f ca="1">INDEX(Q$8:Q$6003,UsefulSeries!$I2236)</f>
        <v>0</v>
      </c>
      <c r="Y2240" s="12">
        <f ca="1">INDEX(R$8:R$6003,UsefulSeries!$I2236)</f>
        <v>0.34709673925404472</v>
      </c>
      <c r="Z2240" s="12">
        <f ca="1">INDEX(S$8:S$6003,UsefulSeries!$I2236)</f>
        <v>6.8925283875899745E-2</v>
      </c>
      <c r="AA2240" s="12">
        <f ca="1">INDEX(T$8:T$6003,UsefulSeries!$I2236)</f>
        <v>0</v>
      </c>
      <c r="AB2240" s="12">
        <f ca="1">INDEX(U$8:U$6003,UsefulSeries!$I2236)</f>
        <v>0</v>
      </c>
      <c r="AC2240" s="12">
        <f>INDEX( K$8:K$6003,UsefulSeries!$I2236)</f>
        <v>4.7443991147809575E-2</v>
      </c>
      <c r="AD2240" s="12">
        <f>INDEX(L$8:L$6003,UsefulSeries!$I2236)</f>
        <v>-4.7443991147809575E-2</v>
      </c>
      <c r="AE2240" s="12"/>
      <c r="AF2240" s="12"/>
      <c r="AG2240" s="12"/>
      <c r="AH2240" s="12"/>
      <c r="AI2240" s="12"/>
      <c r="AJ2240" s="12"/>
      <c r="AK2240" s="12"/>
      <c r="AL2240" s="12"/>
      <c r="AM2240" s="12"/>
      <c r="AN2240" s="12">
        <f t="shared" ca="1" si="324"/>
        <v>0</v>
      </c>
      <c r="AO2240" s="12">
        <f t="shared" ca="1" si="325"/>
        <v>0</v>
      </c>
      <c r="AP2240" s="12">
        <f t="shared" ca="1" si="326"/>
        <v>0.34709673925404472</v>
      </c>
      <c r="AQ2240" s="12">
        <f t="shared" ca="1" si="327"/>
        <v>6.8925283875899745E-2</v>
      </c>
      <c r="AR2240" s="12">
        <f t="shared" ca="1" si="328"/>
        <v>0</v>
      </c>
      <c r="AS2240" s="12">
        <f t="shared" ca="1" si="329"/>
        <v>0</v>
      </c>
      <c r="AT2240" s="12">
        <f t="shared" si="330"/>
        <v>4.7443991147809575E-2</v>
      </c>
      <c r="AU2240" s="12">
        <f t="shared" si="331"/>
        <v>-4.7443991147809575E-2</v>
      </c>
      <c r="AV2240" s="12"/>
      <c r="AW2240" s="12">
        <f ca="1">INDEX(I$8:I$6003,UsefulSeries!$I2236)</f>
        <v>0.17055664853647343</v>
      </c>
      <c r="AX2240" s="12"/>
      <c r="AY2240" s="12"/>
      <c r="AZ2240" s="12">
        <f ca="1"/>
        <v>6.8925283875899745E-2</v>
      </c>
      <c r="BA2240" s="12"/>
      <c r="BB2240" s="12">
        <f t="shared" ca="1" si="323"/>
        <v>6.8925283875899745E-2</v>
      </c>
      <c r="BC2240" s="12"/>
      <c r="BD2240" s="38">
        <f ca="1"/>
        <v>0.17027004675861002</v>
      </c>
    </row>
    <row r="2241" spans="1:56" x14ac:dyDescent="0.35">
      <c r="A2241" s="12"/>
      <c r="B2241" s="12"/>
      <c r="C2241" s="12"/>
      <c r="D2241" s="12"/>
      <c r="E2241" s="12"/>
      <c r="F2241" s="12"/>
      <c r="G2241" s="12"/>
      <c r="H2241" s="12"/>
      <c r="I2241" s="12"/>
      <c r="J2241" s="12"/>
      <c r="K2241" s="12"/>
      <c r="L2241" s="12"/>
      <c r="M2241" s="12"/>
      <c r="N2241" s="12"/>
      <c r="O2241" s="12"/>
      <c r="P2241" s="12"/>
      <c r="Q2241" s="12"/>
      <c r="R2241" s="12"/>
      <c r="S2241" s="12"/>
      <c r="T2241" s="12"/>
      <c r="U2241" s="12"/>
      <c r="V2241" s="12"/>
      <c r="W2241" s="12">
        <f ca="1">INDEX(P$9:P$6003,UsefulSeries!$I2236)</f>
        <v>0</v>
      </c>
      <c r="X2241" s="12">
        <f ca="1">INDEX(Q$9:Q$6003,UsefulSeries!$I2236)</f>
        <v>0</v>
      </c>
      <c r="Y2241" s="12">
        <f ca="1">INDEX(R$9:R$6003,UsefulSeries!$I2236)</f>
        <v>6.8925283875899745E-2</v>
      </c>
      <c r="Z2241" s="12">
        <f ca="1">INDEX(S$9:S$6003,UsefulSeries!$I2236)</f>
        <v>0.40515969360286064</v>
      </c>
      <c r="AA2241" s="12">
        <f ca="1">INDEX(T$9:T$6003,UsefulSeries!$I2236)</f>
        <v>0</v>
      </c>
      <c r="AB2241" s="12">
        <f ca="1">INDEX(U$9:U$6003,UsefulSeries!$I2236)</f>
        <v>0</v>
      </c>
      <c r="AC2241" s="12">
        <f>INDEX( K$9:K$6003,UsefulSeries!$I2236)</f>
        <v>0</v>
      </c>
      <c r="AD2241" s="12">
        <f>INDEX(L$9:L$6003,UsefulSeries!$I2236)</f>
        <v>-4.7443991147809575E-2</v>
      </c>
      <c r="AE2241" s="12"/>
      <c r="AF2241" s="12"/>
      <c r="AG2241" s="12"/>
      <c r="AH2241" s="12"/>
      <c r="AI2241" s="12"/>
      <c r="AJ2241" s="12"/>
      <c r="AK2241" s="12"/>
      <c r="AL2241" s="12"/>
      <c r="AM2241" s="12"/>
      <c r="AN2241" s="12">
        <f t="shared" ca="1" si="324"/>
        <v>0</v>
      </c>
      <c r="AO2241" s="12">
        <f t="shared" ca="1" si="325"/>
        <v>0</v>
      </c>
      <c r="AP2241" s="12">
        <f t="shared" ca="1" si="326"/>
        <v>6.8925283875899745E-2</v>
      </c>
      <c r="AQ2241" s="12">
        <f t="shared" ca="1" si="327"/>
        <v>0.40515969360286064</v>
      </c>
      <c r="AR2241" s="12">
        <f t="shared" ca="1" si="328"/>
        <v>0</v>
      </c>
      <c r="AS2241" s="12">
        <f t="shared" ca="1" si="329"/>
        <v>0</v>
      </c>
      <c r="AT2241" s="12">
        <f t="shared" si="330"/>
        <v>0</v>
      </c>
      <c r="AU2241" s="12">
        <f t="shared" si="331"/>
        <v>-4.7443991147809575E-2</v>
      </c>
      <c r="AV2241" s="12"/>
      <c r="AW2241" s="12">
        <f ca="1">INDEX(I$9:I$6003,UsefulSeries!$I2236)</f>
        <v>0.14110391374379699</v>
      </c>
      <c r="AX2241" s="12"/>
      <c r="AY2241" s="12"/>
      <c r="AZ2241" s="12">
        <f ca="1"/>
        <v>6.8925283875899759E-2</v>
      </c>
      <c r="BA2241" s="12"/>
      <c r="BB2241" s="12">
        <f t="shared" ca="1" si="323"/>
        <v>6.8925283875899759E-2</v>
      </c>
      <c r="BC2241" s="12"/>
      <c r="BD2241" s="38">
        <f ca="1"/>
        <v>0.14230567618454826</v>
      </c>
    </row>
    <row r="2242" spans="1:56" x14ac:dyDescent="0.35">
      <c r="A2242" s="12"/>
      <c r="B2242" s="12"/>
      <c r="C2242" s="12"/>
      <c r="D2242" s="12"/>
      <c r="E2242" s="12"/>
      <c r="F2242" s="12"/>
      <c r="G2242" s="12"/>
      <c r="H2242" s="12"/>
      <c r="I2242" s="12"/>
      <c r="J2242" s="12"/>
      <c r="K2242" s="12"/>
      <c r="L2242" s="12"/>
      <c r="M2242" s="12"/>
      <c r="N2242" s="12"/>
      <c r="O2242" s="12"/>
      <c r="P2242" s="12"/>
      <c r="Q2242" s="12"/>
      <c r="R2242" s="12"/>
      <c r="S2242" s="12"/>
      <c r="T2242" s="12"/>
      <c r="U2242" s="12"/>
      <c r="V2242" s="12"/>
      <c r="W2242" s="12">
        <f ca="1">INDEX(P$10:P$6003,UsefulSeries!$I2236)</f>
        <v>0</v>
      </c>
      <c r="X2242" s="12">
        <f ca="1">INDEX(Q$10:Q$6003,UsefulSeries!$I2236)</f>
        <v>0</v>
      </c>
      <c r="Y2242" s="12">
        <f ca="1">INDEX(R$10:R$6003,UsefulSeries!$I2236)</f>
        <v>0</v>
      </c>
      <c r="Z2242" s="12">
        <f ca="1">INDEX(S$10:S$6003,UsefulSeries!$I2236)</f>
        <v>0</v>
      </c>
      <c r="AA2242" s="12">
        <f ca="1">INDEX(T$10:T$6003,UsefulSeries!$I2236)</f>
        <v>18.683967618197276</v>
      </c>
      <c r="AB2242" s="12">
        <f ca="1">INDEX(U$10:U$6003,UsefulSeries!$I2236)</f>
        <v>0.38235451973272822</v>
      </c>
      <c r="AC2242" s="12">
        <f>INDEX( K$10:K$6003,UsefulSeries!$I2236)</f>
        <v>0.36631439948158445</v>
      </c>
      <c r="AD2242" s="12">
        <f>INDEX(L$10:L$6003,UsefulSeries!$I2236)</f>
        <v>0</v>
      </c>
      <c r="AE2242" s="12"/>
      <c r="AF2242" s="12"/>
      <c r="AG2242" s="12"/>
      <c r="AH2242" s="12"/>
      <c r="AI2242" s="12"/>
      <c r="AJ2242" s="12"/>
      <c r="AK2242" s="12"/>
      <c r="AL2242" s="12"/>
      <c r="AM2242" s="12"/>
      <c r="AN2242" s="12">
        <f t="shared" ca="1" si="324"/>
        <v>0</v>
      </c>
      <c r="AO2242" s="12">
        <f t="shared" ca="1" si="325"/>
        <v>0</v>
      </c>
      <c r="AP2242" s="12">
        <f t="shared" ca="1" si="326"/>
        <v>0</v>
      </c>
      <c r="AQ2242" s="12">
        <f t="shared" ca="1" si="327"/>
        <v>0</v>
      </c>
      <c r="AR2242" s="12">
        <f t="shared" ca="1" si="328"/>
        <v>18.683967618197276</v>
      </c>
      <c r="AS2242" s="12">
        <f t="shared" ca="1" si="329"/>
        <v>0.38235451973272822</v>
      </c>
      <c r="AT2242" s="12">
        <f t="shared" si="330"/>
        <v>0.36631439948158445</v>
      </c>
      <c r="AU2242" s="12">
        <f t="shared" si="331"/>
        <v>0</v>
      </c>
      <c r="AV2242" s="12"/>
      <c r="AW2242" s="12">
        <f ca="1">INDEX(I$10:I$6003,UsefulSeries!$I2236)</f>
        <v>2.0015415991518102E-2</v>
      </c>
      <c r="AX2242" s="12"/>
      <c r="AY2242" s="12"/>
      <c r="AZ2242" s="12">
        <f ca="1"/>
        <v>0.38235451973272816</v>
      </c>
      <c r="BA2242" s="12"/>
      <c r="BB2242" s="12">
        <f t="shared" ca="1" si="323"/>
        <v>0.38235451973272816</v>
      </c>
      <c r="BC2242" s="12"/>
      <c r="BD2242" s="38">
        <f ca="1"/>
        <v>1.9819721982426902E-2</v>
      </c>
    </row>
    <row r="2243" spans="1:56" x14ac:dyDescent="0.35">
      <c r="A2243" s="12"/>
      <c r="B2243" s="12"/>
      <c r="C2243" s="12"/>
      <c r="D2243" s="12"/>
      <c r="E2243" s="12"/>
      <c r="F2243" s="12"/>
      <c r="G2243" s="12"/>
      <c r="H2243" s="12"/>
      <c r="I2243" s="12"/>
      <c r="J2243" s="12"/>
      <c r="K2243" s="12"/>
      <c r="L2243" s="12"/>
      <c r="M2243" s="12"/>
      <c r="N2243" s="12"/>
      <c r="O2243" s="12"/>
      <c r="P2243" s="12"/>
      <c r="Q2243" s="12"/>
      <c r="R2243" s="12"/>
      <c r="S2243" s="12"/>
      <c r="T2243" s="12"/>
      <c r="U2243" s="12"/>
      <c r="V2243" s="12"/>
      <c r="W2243" s="12">
        <f ca="1">INDEX(P$11:P$6003,UsefulSeries!$I2236)</f>
        <v>0</v>
      </c>
      <c r="X2243" s="12">
        <f ca="1">INDEX(Q$11:Q$6003,UsefulSeries!$I2236)</f>
        <v>0</v>
      </c>
      <c r="Y2243" s="12">
        <f ca="1">INDEX(R$11:R$6003,UsefulSeries!$I2236)</f>
        <v>0</v>
      </c>
      <c r="Z2243" s="12">
        <f ca="1">INDEX(S$11:S$6003,UsefulSeries!$I2236)</f>
        <v>0</v>
      </c>
      <c r="AA2243" s="12">
        <f ca="1">INDEX(T$11:T$6003,UsefulSeries!$I2236)</f>
        <v>0.38235451973272822</v>
      </c>
      <c r="AB2243" s="12">
        <f ca="1">INDEX(U$11:U$6003,UsefulSeries!$I2236)</f>
        <v>17.081973427516235</v>
      </c>
      <c r="AC2243" s="12">
        <f>INDEX( K$11:K$6003,UsefulSeries!$I2236)</f>
        <v>0</v>
      </c>
      <c r="AD2243" s="12">
        <f>INDEX(L$11:L$6003,UsefulSeries!$I2236)</f>
        <v>0.36631439948158445</v>
      </c>
      <c r="AE2243" s="12"/>
      <c r="AF2243" s="12"/>
      <c r="AG2243" s="12"/>
      <c r="AH2243" s="12"/>
      <c r="AI2243" s="12"/>
      <c r="AJ2243" s="12"/>
      <c r="AK2243" s="12"/>
      <c r="AL2243" s="12"/>
      <c r="AM2243" s="12"/>
      <c r="AN2243" s="12">
        <f t="shared" ca="1" si="324"/>
        <v>0</v>
      </c>
      <c r="AO2243" s="12">
        <f t="shared" ca="1" si="325"/>
        <v>0</v>
      </c>
      <c r="AP2243" s="12">
        <f t="shared" ca="1" si="326"/>
        <v>0</v>
      </c>
      <c r="AQ2243" s="12">
        <f t="shared" ca="1" si="327"/>
        <v>0</v>
      </c>
      <c r="AR2243" s="12">
        <f t="shared" ca="1" si="328"/>
        <v>0.38235451973272822</v>
      </c>
      <c r="AS2243" s="12">
        <f t="shared" ca="1" si="329"/>
        <v>17.081973427516235</v>
      </c>
      <c r="AT2243" s="12">
        <f t="shared" si="330"/>
        <v>0</v>
      </c>
      <c r="AU2243" s="12">
        <f t="shared" si="331"/>
        <v>0.36631439948158445</v>
      </c>
      <c r="AV2243" s="12"/>
      <c r="AW2243" s="12">
        <f ca="1">INDEX(I$11:I$6003,UsefulSeries!$I2236)</f>
        <v>2.1935494546576118E-2</v>
      </c>
      <c r="AX2243" s="12"/>
      <c r="AY2243" s="12"/>
      <c r="AZ2243" s="12">
        <f ca="1"/>
        <v>0.38235451973272822</v>
      </c>
      <c r="BA2243" s="12"/>
      <c r="BB2243" s="12">
        <f t="shared" ca="1" si="323"/>
        <v>0.38235451973272822</v>
      </c>
      <c r="BC2243" s="12"/>
      <c r="BD2243" s="38">
        <f ca="1"/>
        <v>2.172872414515236E-2</v>
      </c>
    </row>
    <row r="2244" spans="1:56" x14ac:dyDescent="0.35">
      <c r="A2244" s="12"/>
      <c r="B2244" s="12"/>
      <c r="C2244" s="12"/>
      <c r="D2244" s="12"/>
      <c r="E2244" s="12"/>
      <c r="F2244" s="12"/>
      <c r="G2244" s="12"/>
      <c r="H2244" s="12"/>
      <c r="I2244" s="12"/>
      <c r="J2244" s="12"/>
      <c r="K2244" s="12"/>
      <c r="L2244" s="12"/>
      <c r="M2244" s="12"/>
      <c r="N2244" s="12"/>
      <c r="O2244" s="12"/>
      <c r="P2244" s="12"/>
      <c r="Q2244" s="12"/>
      <c r="R2244" s="12"/>
      <c r="S2244" s="12"/>
      <c r="T2244" s="12"/>
      <c r="U2244" s="12"/>
      <c r="V2244" s="12"/>
      <c r="W2244" s="12"/>
      <c r="X2244" s="12"/>
      <c r="Y2244" s="12"/>
      <c r="Z2244" s="12"/>
      <c r="AA2244" s="12"/>
      <c r="AB2244" s="12"/>
      <c r="AC2244" s="12"/>
      <c r="AD2244" s="12"/>
      <c r="AE2244" s="12">
        <f t="array" ref="AE2244:AJ2245">TRANSPOSE(AC2238:AD2243)</f>
        <v>-0.58624160937060599</v>
      </c>
      <c r="AF2244" s="12">
        <v>-0.58624160937060599</v>
      </c>
      <c r="AG2244" s="12">
        <v>4.7443991147809575E-2</v>
      </c>
      <c r="AH2244" s="12">
        <v>0</v>
      </c>
      <c r="AI2244" s="12">
        <v>0.36631439948158445</v>
      </c>
      <c r="AJ2244" s="12">
        <v>0</v>
      </c>
      <c r="AK2244" s="12"/>
      <c r="AL2244" s="12"/>
      <c r="AM2244" s="12"/>
      <c r="AN2244" s="12">
        <f t="shared" si="324"/>
        <v>-0.58624160937060599</v>
      </c>
      <c r="AO2244" s="12">
        <f t="shared" si="325"/>
        <v>-0.58624160937060599</v>
      </c>
      <c r="AP2244" s="12">
        <f t="shared" si="326"/>
        <v>4.7443991147809575E-2</v>
      </c>
      <c r="AQ2244" s="12">
        <f t="shared" si="327"/>
        <v>0</v>
      </c>
      <c r="AR2244" s="12">
        <f t="shared" si="328"/>
        <v>0.36631439948158445</v>
      </c>
      <c r="AS2244" s="12">
        <f t="shared" si="329"/>
        <v>0</v>
      </c>
      <c r="AT2244" s="12">
        <f t="shared" si="330"/>
        <v>0</v>
      </c>
      <c r="AU2244" s="12">
        <f t="shared" si="331"/>
        <v>0</v>
      </c>
      <c r="AV2244" s="12"/>
      <c r="AW2244" s="12"/>
      <c r="AX2244" s="12">
        <f>INDEX($N$6:$N$6003,UsefulSeries!$K2236)</f>
        <v>2.044387169681805E-4</v>
      </c>
      <c r="AY2244" s="12"/>
      <c r="AZ2244" s="12"/>
      <c r="BA2244" s="12"/>
      <c r="BB2244" s="12">
        <f t="shared" si="323"/>
        <v>2.044387169681805E-4</v>
      </c>
      <c r="BC2244" s="12"/>
      <c r="BD2244" s="38">
        <f ca="1"/>
        <v>1.0197251682579034E-2</v>
      </c>
    </row>
    <row r="2245" spans="1:56" x14ac:dyDescent="0.35">
      <c r="A2245" s="12"/>
      <c r="B2245" s="12"/>
      <c r="C2245" s="12"/>
      <c r="D2245" s="12"/>
      <c r="E2245" s="12"/>
      <c r="F2245" s="12"/>
      <c r="G2245" s="12"/>
      <c r="H2245" s="12"/>
      <c r="I2245" s="12"/>
      <c r="J2245" s="12"/>
      <c r="K2245" s="12"/>
      <c r="L2245" s="12"/>
      <c r="M2245" s="12"/>
      <c r="N2245" s="12"/>
      <c r="O2245" s="12"/>
      <c r="P2245" s="12"/>
      <c r="Q2245" s="12"/>
      <c r="R2245" s="12"/>
      <c r="S2245" s="12"/>
      <c r="T2245" s="12"/>
      <c r="U2245" s="12"/>
      <c r="V2245" s="12"/>
      <c r="W2245" s="12"/>
      <c r="X2245" s="12"/>
      <c r="Y2245" s="12"/>
      <c r="Z2245" s="12"/>
      <c r="AA2245" s="12"/>
      <c r="AB2245" s="12"/>
      <c r="AC2245" s="12"/>
      <c r="AD2245" s="12"/>
      <c r="AE2245" s="12">
        <v>0.58624160937060599</v>
      </c>
      <c r="AF2245" s="12">
        <v>0</v>
      </c>
      <c r="AG2245" s="12">
        <v>-4.7443991147809575E-2</v>
      </c>
      <c r="AH2245" s="12">
        <v>-4.7443991147809575E-2</v>
      </c>
      <c r="AI2245" s="12">
        <v>0</v>
      </c>
      <c r="AJ2245" s="12">
        <v>0.36631439948158445</v>
      </c>
      <c r="AK2245" s="12"/>
      <c r="AL2245" s="12"/>
      <c r="AM2245" s="12"/>
      <c r="AN2245" s="12">
        <f t="shared" si="324"/>
        <v>0.58624160937060599</v>
      </c>
      <c r="AO2245" s="12">
        <f t="shared" si="325"/>
        <v>0</v>
      </c>
      <c r="AP2245" s="12">
        <f t="shared" si="326"/>
        <v>-4.7443991147809575E-2</v>
      </c>
      <c r="AQ2245" s="12">
        <f t="shared" si="327"/>
        <v>-4.7443991147809575E-2</v>
      </c>
      <c r="AR2245" s="12">
        <f t="shared" si="328"/>
        <v>0</v>
      </c>
      <c r="AS2245" s="12">
        <f t="shared" si="329"/>
        <v>0.36631439948158445</v>
      </c>
      <c r="AT2245" s="12">
        <f t="shared" si="330"/>
        <v>0</v>
      </c>
      <c r="AU2245" s="12">
        <f t="shared" si="331"/>
        <v>0</v>
      </c>
      <c r="AV2245" s="12"/>
      <c r="AW2245" s="12"/>
      <c r="AX2245" s="12">
        <f>INDEX('Margin error adjustment'!N$7:N$6003,UsefulSeries!$K2236)</f>
        <v>4.0738045576115683E-4</v>
      </c>
      <c r="AY2245" s="12"/>
      <c r="AZ2245" s="12"/>
      <c r="BA2245" s="12"/>
      <c r="BB2245" s="12">
        <f t="shared" si="323"/>
        <v>4.0738045576115683E-4</v>
      </c>
      <c r="BC2245" s="12"/>
      <c r="BD2245" s="38">
        <f ca="1"/>
        <v>9.8463805864108384E-3</v>
      </c>
    </row>
    <row r="2246" spans="1:56" x14ac:dyDescent="0.35">
      <c r="A2246" s="12"/>
      <c r="B2246" s="12"/>
      <c r="C2246" s="12"/>
      <c r="D2246" s="12"/>
      <c r="E2246" s="12"/>
      <c r="F2246" s="12"/>
      <c r="G2246" s="12"/>
      <c r="H2246" s="12"/>
      <c r="I2246" s="12"/>
      <c r="J2246" s="12"/>
      <c r="K2246" s="12"/>
      <c r="L2246" s="12"/>
      <c r="M2246" s="12"/>
      <c r="N2246" s="12"/>
      <c r="O2246" s="12"/>
      <c r="P2246" s="12"/>
      <c r="Q2246" s="12"/>
      <c r="R2246" s="12"/>
      <c r="S2246" s="12"/>
      <c r="T2246" s="12"/>
      <c r="U2246" s="12"/>
      <c r="V2246" s="12"/>
      <c r="W2246" s="12">
        <f ca="1">INDEX(P$6:P$6003,UsefulSeries!$I2244)</f>
        <v>49.657899538696256</v>
      </c>
      <c r="X2246" s="12">
        <f ca="1">INDEX(Q$6:Q$6003,UsefulSeries!$I2244)</f>
        <v>0.60154393100434411</v>
      </c>
      <c r="Y2246" s="12">
        <f ca="1">INDEX(R$6:R$6003,UsefulSeries!$I2244)</f>
        <v>0</v>
      </c>
      <c r="Z2246" s="12">
        <f ca="1">INDEX(S$6:S$6003,UsefulSeries!$I2244)</f>
        <v>0</v>
      </c>
      <c r="AA2246" s="12">
        <f ca="1">INDEX(T$6:T$6003,UsefulSeries!$I2244)</f>
        <v>0</v>
      </c>
      <c r="AB2246" s="12">
        <f ca="1">INDEX(U$6:U$6003,UsefulSeries!$I2244)</f>
        <v>0</v>
      </c>
      <c r="AC2246" s="12">
        <f>INDEX( K$6:K$6003,UsefulSeries!$I2244)</f>
        <v>-0.58644604808757417</v>
      </c>
      <c r="AD2246" s="12">
        <f>INDEX(L$6:L$6003,UsefulSeries!$I2244)</f>
        <v>0.58644604808757417</v>
      </c>
      <c r="AE2246" s="12"/>
      <c r="AF2246" s="12"/>
      <c r="AG2246" s="12"/>
      <c r="AH2246" s="12"/>
      <c r="AI2246" s="12"/>
      <c r="AJ2246" s="12"/>
      <c r="AK2246" s="12"/>
      <c r="AL2246" s="12"/>
      <c r="AM2246" s="12"/>
      <c r="AN2246" s="12">
        <f t="shared" ca="1" si="324"/>
        <v>49.657899538696256</v>
      </c>
      <c r="AO2246" s="12">
        <f t="shared" ca="1" si="325"/>
        <v>0.60154393100434411</v>
      </c>
      <c r="AP2246" s="12">
        <f t="shared" ca="1" si="326"/>
        <v>0</v>
      </c>
      <c r="AQ2246" s="12">
        <f t="shared" ca="1" si="327"/>
        <v>0</v>
      </c>
      <c r="AR2246" s="12">
        <f t="shared" ca="1" si="328"/>
        <v>0</v>
      </c>
      <c r="AS2246" s="12">
        <f t="shared" ca="1" si="329"/>
        <v>0</v>
      </c>
      <c r="AT2246" s="12">
        <f t="shared" si="330"/>
        <v>-0.58644604808757417</v>
      </c>
      <c r="AU2246" s="12">
        <f t="shared" si="331"/>
        <v>0.58644604808757417</v>
      </c>
      <c r="AV2246" s="12"/>
      <c r="AW2246" s="12">
        <f ca="1">INDEX(I$6:I$6003,UsefulSeries!$I2244)</f>
        <v>1.1954537609304611E-2</v>
      </c>
      <c r="AX2246" s="12"/>
      <c r="AY2246" s="12"/>
      <c r="AZ2246" s="12">
        <f t="array" aca="1" ref="AZ2246:AZ2251" ca="1">MMULT(W2246:AB2251,AW2246:AW2251)</f>
        <v>0.60154393100434422</v>
      </c>
      <c r="BA2246" s="12"/>
      <c r="BB2246" s="12">
        <f t="shared" ca="1" si="323"/>
        <v>0.60154393100434422</v>
      </c>
      <c r="BC2246" s="12"/>
      <c r="BD2246" s="38">
        <f t="array" aca="1" ref="BD2246:BD2253" ca="1">MMULT(MINVERSE(AN2246:AU2253),BB2246:BB2253)</f>
        <v>1.1322838972672108E-2</v>
      </c>
    </row>
    <row r="2247" spans="1:56" x14ac:dyDescent="0.35">
      <c r="A2247" s="12"/>
      <c r="B2247" s="12"/>
      <c r="C2247" s="12"/>
      <c r="D2247" s="12"/>
      <c r="E2247" s="12"/>
      <c r="F2247" s="12"/>
      <c r="G2247" s="12"/>
      <c r="H2247" s="12"/>
      <c r="I2247" s="12"/>
      <c r="J2247" s="12"/>
      <c r="K2247" s="12"/>
      <c r="L2247" s="12"/>
      <c r="M2247" s="12"/>
      <c r="N2247" s="12"/>
      <c r="O2247" s="12"/>
      <c r="P2247" s="12"/>
      <c r="Q2247" s="12"/>
      <c r="R2247" s="12"/>
      <c r="S2247" s="12"/>
      <c r="T2247" s="12"/>
      <c r="U2247" s="12"/>
      <c r="V2247" s="12"/>
      <c r="W2247" s="12">
        <f ca="1">INDEX(P$7:P$6003,UsefulSeries!$I2244)</f>
        <v>0.60154393100434422</v>
      </c>
      <c r="X2247" s="12">
        <f ca="1">INDEX(Q$7:Q$6003,UsefulSeries!$I2244)</f>
        <v>45.218503058395598</v>
      </c>
      <c r="Y2247" s="12">
        <f ca="1">INDEX(R$7:R$6003,UsefulSeries!$I2244)</f>
        <v>0</v>
      </c>
      <c r="Z2247" s="12">
        <f ca="1">INDEX(S$7:S$6003,UsefulSeries!$I2244)</f>
        <v>0</v>
      </c>
      <c r="AA2247" s="12">
        <f ca="1">INDEX(T$7:T$6003,UsefulSeries!$I2244)</f>
        <v>0</v>
      </c>
      <c r="AB2247" s="12">
        <f ca="1">INDEX(U$7:U$6003,UsefulSeries!$I2244)</f>
        <v>0</v>
      </c>
      <c r="AC2247" s="12">
        <f>INDEX( K$7:K$6003,UsefulSeries!$I2244,1)</f>
        <v>-0.58644604808757417</v>
      </c>
      <c r="AD2247" s="12">
        <f>INDEX(L$7:L$6003,UsefulSeries!$I2244,1)</f>
        <v>0</v>
      </c>
      <c r="AE2247" s="12"/>
      <c r="AF2247" s="12"/>
      <c r="AG2247" s="12"/>
      <c r="AH2247" s="12"/>
      <c r="AI2247" s="12"/>
      <c r="AJ2247" s="12"/>
      <c r="AK2247" s="12"/>
      <c r="AL2247" s="12"/>
      <c r="AM2247" s="12"/>
      <c r="AN2247" s="12">
        <f t="shared" ca="1" si="324"/>
        <v>0.60154393100434422</v>
      </c>
      <c r="AO2247" s="12">
        <f t="shared" ca="1" si="325"/>
        <v>45.218503058395598</v>
      </c>
      <c r="AP2247" s="12">
        <f t="shared" ca="1" si="326"/>
        <v>0</v>
      </c>
      <c r="AQ2247" s="12">
        <f t="shared" ca="1" si="327"/>
        <v>0</v>
      </c>
      <c r="AR2247" s="12">
        <f t="shared" ca="1" si="328"/>
        <v>0</v>
      </c>
      <c r="AS2247" s="12">
        <f t="shared" ca="1" si="329"/>
        <v>0</v>
      </c>
      <c r="AT2247" s="12">
        <f t="shared" si="330"/>
        <v>-0.58644604808757417</v>
      </c>
      <c r="AU2247" s="12">
        <f t="shared" si="331"/>
        <v>0</v>
      </c>
      <c r="AV2247" s="12"/>
      <c r="AW2247" s="12">
        <f ca="1">INDEX(I$7:I$6003,UsefulSeries!$I2244)</f>
        <v>1.3144016525490708E-2</v>
      </c>
      <c r="AX2247" s="12"/>
      <c r="AY2247" s="12"/>
      <c r="AZ2247" s="12">
        <f ca="1"/>
        <v>0.60154393100434422</v>
      </c>
      <c r="BA2247" s="12"/>
      <c r="BB2247" s="12">
        <f t="shared" ref="BB2247:BB2310" ca="1" si="332">AZ2247+AX2247</f>
        <v>0.60154393100434422</v>
      </c>
      <c r="BC2247" s="12"/>
      <c r="BD2247" s="38">
        <f ca="1"/>
        <v>1.3530127618986639E-2</v>
      </c>
    </row>
    <row r="2248" spans="1:56" x14ac:dyDescent="0.35">
      <c r="A2248" s="12"/>
      <c r="B2248" s="12"/>
      <c r="C2248" s="12"/>
      <c r="D2248" s="12"/>
      <c r="E2248" s="12"/>
      <c r="F2248" s="12"/>
      <c r="G2248" s="12"/>
      <c r="H2248" s="12"/>
      <c r="I2248" s="12"/>
      <c r="J2248" s="12"/>
      <c r="K2248" s="12"/>
      <c r="L2248" s="12"/>
      <c r="M2248" s="12"/>
      <c r="N2248" s="12"/>
      <c r="O2248" s="12"/>
      <c r="P2248" s="12"/>
      <c r="Q2248" s="12"/>
      <c r="R2248" s="12"/>
      <c r="S2248" s="12"/>
      <c r="T2248" s="12"/>
      <c r="U2248" s="12"/>
      <c r="V2248" s="12"/>
      <c r="W2248" s="12">
        <f ca="1">INDEX(P$8:P$6003,UsefulSeries!$I2244)</f>
        <v>0</v>
      </c>
      <c r="X2248" s="12">
        <f ca="1">INDEX(Q$8:Q$6003,UsefulSeries!$I2244)</f>
        <v>0</v>
      </c>
      <c r="Y2248" s="12">
        <f ca="1">INDEX(R$8:R$6003,UsefulSeries!$I2244)</f>
        <v>0.35671609427379408</v>
      </c>
      <c r="Z2248" s="12">
        <f ca="1">INDEX(S$8:S$6003,UsefulSeries!$I2244)</f>
        <v>6.9289899833712268E-2</v>
      </c>
      <c r="AA2248" s="12">
        <f ca="1">INDEX(T$8:T$6003,UsefulSeries!$I2244)</f>
        <v>0</v>
      </c>
      <c r="AB2248" s="12">
        <f ca="1">INDEX(U$8:U$6003,UsefulSeries!$I2244)</f>
        <v>0</v>
      </c>
      <c r="AC2248" s="12">
        <f>INDEX( K$8:K$6003,UsefulSeries!$I2244)</f>
        <v>4.7851371603570732E-2</v>
      </c>
      <c r="AD2248" s="12">
        <f>INDEX(L$8:L$6003,UsefulSeries!$I2244)</f>
        <v>-4.7851371603570732E-2</v>
      </c>
      <c r="AE2248" s="12"/>
      <c r="AF2248" s="12"/>
      <c r="AG2248" s="12"/>
      <c r="AH2248" s="12"/>
      <c r="AI2248" s="12"/>
      <c r="AJ2248" s="12"/>
      <c r="AK2248" s="12"/>
      <c r="AL2248" s="12"/>
      <c r="AM2248" s="12"/>
      <c r="AN2248" s="12">
        <f t="shared" ca="1" si="324"/>
        <v>0</v>
      </c>
      <c r="AO2248" s="12">
        <f t="shared" ca="1" si="325"/>
        <v>0</v>
      </c>
      <c r="AP2248" s="12">
        <f t="shared" ca="1" si="326"/>
        <v>0.35671609427379408</v>
      </c>
      <c r="AQ2248" s="12">
        <f t="shared" ca="1" si="327"/>
        <v>6.9289899833712268E-2</v>
      </c>
      <c r="AR2248" s="12">
        <f t="shared" ca="1" si="328"/>
        <v>0</v>
      </c>
      <c r="AS2248" s="12">
        <f t="shared" ca="1" si="329"/>
        <v>0</v>
      </c>
      <c r="AT2248" s="12">
        <f t="shared" si="330"/>
        <v>4.7851371603570732E-2</v>
      </c>
      <c r="AU2248" s="12">
        <f t="shared" si="331"/>
        <v>-4.7851371603570732E-2</v>
      </c>
      <c r="AV2248" s="12"/>
      <c r="AW2248" s="12">
        <f ca="1">INDEX(I$8:I$6003,UsefulSeries!$I2244)</f>
        <v>0.16648229190379532</v>
      </c>
      <c r="AX2248" s="12"/>
      <c r="AY2248" s="12"/>
      <c r="AZ2248" s="12">
        <f ca="1"/>
        <v>6.9289899833712282E-2</v>
      </c>
      <c r="BA2248" s="12"/>
      <c r="BB2248" s="12">
        <f t="shared" ca="1" si="332"/>
        <v>6.9289899833712282E-2</v>
      </c>
      <c r="BC2248" s="12"/>
      <c r="BD2248" s="38">
        <f ca="1"/>
        <v>0.1718936216251945</v>
      </c>
    </row>
    <row r="2249" spans="1:56" x14ac:dyDescent="0.35">
      <c r="A2249" s="12"/>
      <c r="B2249" s="12"/>
      <c r="C2249" s="12"/>
      <c r="D2249" s="12"/>
      <c r="E2249" s="12"/>
      <c r="F2249" s="12"/>
      <c r="G2249" s="12"/>
      <c r="H2249" s="12"/>
      <c r="I2249" s="12"/>
      <c r="J2249" s="12"/>
      <c r="K2249" s="12"/>
      <c r="L2249" s="12"/>
      <c r="M2249" s="12"/>
      <c r="N2249" s="12"/>
      <c r="O2249" s="12"/>
      <c r="P2249" s="12"/>
      <c r="Q2249" s="12"/>
      <c r="R2249" s="12"/>
      <c r="S2249" s="12"/>
      <c r="T2249" s="12"/>
      <c r="U2249" s="12"/>
      <c r="V2249" s="12"/>
      <c r="W2249" s="12">
        <f ca="1">INDEX(P$9:P$6003,UsefulSeries!$I2244)</f>
        <v>0</v>
      </c>
      <c r="X2249" s="12">
        <f ca="1">INDEX(Q$9:Q$6003,UsefulSeries!$I2244)</f>
        <v>0</v>
      </c>
      <c r="Y2249" s="12">
        <f ca="1">INDEX(R$9:R$6003,UsefulSeries!$I2244)</f>
        <v>6.9289899833712268E-2</v>
      </c>
      <c r="Z2249" s="12">
        <f ca="1">INDEX(S$9:S$6003,UsefulSeries!$I2244)</f>
        <v>0.4040996677132927</v>
      </c>
      <c r="AA2249" s="12">
        <f ca="1">INDEX(T$9:T$6003,UsefulSeries!$I2244)</f>
        <v>0</v>
      </c>
      <c r="AB2249" s="12">
        <f ca="1">INDEX(U$9:U$6003,UsefulSeries!$I2244)</f>
        <v>0</v>
      </c>
      <c r="AC2249" s="12">
        <f>INDEX( K$9:K$6003,UsefulSeries!$I2244)</f>
        <v>0</v>
      </c>
      <c r="AD2249" s="12">
        <f>INDEX(L$9:L$6003,UsefulSeries!$I2244)</f>
        <v>-4.7851371603570732E-2</v>
      </c>
      <c r="AE2249" s="12"/>
      <c r="AF2249" s="12"/>
      <c r="AG2249" s="12"/>
      <c r="AH2249" s="12"/>
      <c r="AI2249" s="12"/>
      <c r="AJ2249" s="12"/>
      <c r="AK2249" s="12"/>
      <c r="AL2249" s="12"/>
      <c r="AM2249" s="12"/>
      <c r="AN2249" s="12">
        <f t="shared" ca="1" si="324"/>
        <v>0</v>
      </c>
      <c r="AO2249" s="12">
        <f t="shared" ca="1" si="325"/>
        <v>0</v>
      </c>
      <c r="AP2249" s="12">
        <f t="shared" ca="1" si="326"/>
        <v>6.9289899833712268E-2</v>
      </c>
      <c r="AQ2249" s="12">
        <f t="shared" ca="1" si="327"/>
        <v>0.4040996677132927</v>
      </c>
      <c r="AR2249" s="12">
        <f t="shared" ca="1" si="328"/>
        <v>0</v>
      </c>
      <c r="AS2249" s="12">
        <f t="shared" ca="1" si="329"/>
        <v>0</v>
      </c>
      <c r="AT2249" s="12">
        <f t="shared" si="330"/>
        <v>0</v>
      </c>
      <c r="AU2249" s="12">
        <f t="shared" si="331"/>
        <v>-4.7851371603570732E-2</v>
      </c>
      <c r="AV2249" s="12"/>
      <c r="AW2249" s="12">
        <f ca="1">INDEX(I$9:I$6003,UsefulSeries!$I2244)</f>
        <v>0.14292107397768997</v>
      </c>
      <c r="AX2249" s="12"/>
      <c r="AY2249" s="12"/>
      <c r="AZ2249" s="12">
        <f ca="1"/>
        <v>6.9289899833712254E-2</v>
      </c>
      <c r="BA2249" s="12"/>
      <c r="BB2249" s="12">
        <f t="shared" ca="1" si="332"/>
        <v>6.9289899833712254E-2</v>
      </c>
      <c r="BC2249" s="12"/>
      <c r="BD2249" s="38">
        <f ca="1"/>
        <v>0.15172893564700646</v>
      </c>
    </row>
    <row r="2250" spans="1:56" x14ac:dyDescent="0.35">
      <c r="A2250" s="12"/>
      <c r="B2250" s="12"/>
      <c r="C2250" s="12"/>
      <c r="D2250" s="12"/>
      <c r="E2250" s="12"/>
      <c r="F2250" s="12"/>
      <c r="G2250" s="12"/>
      <c r="H2250" s="12"/>
      <c r="I2250" s="12"/>
      <c r="J2250" s="12"/>
      <c r="K2250" s="12"/>
      <c r="L2250" s="12"/>
      <c r="M2250" s="12"/>
      <c r="N2250" s="12"/>
      <c r="O2250" s="12"/>
      <c r="P2250" s="12"/>
      <c r="Q2250" s="12"/>
      <c r="R2250" s="12"/>
      <c r="S2250" s="12"/>
      <c r="T2250" s="12"/>
      <c r="U2250" s="12"/>
      <c r="V2250" s="12"/>
      <c r="W2250" s="12">
        <f ca="1">INDEX(P$10:P$6003,UsefulSeries!$I2244)</f>
        <v>0</v>
      </c>
      <c r="X2250" s="12">
        <f ca="1">INDEX(Q$10:Q$6003,UsefulSeries!$I2244)</f>
        <v>0</v>
      </c>
      <c r="Y2250" s="12">
        <f ca="1">INDEX(R$10:R$6003,UsefulSeries!$I2244)</f>
        <v>0</v>
      </c>
      <c r="Z2250" s="12">
        <f ca="1">INDEX(S$10:S$6003,UsefulSeries!$I2244)</f>
        <v>0</v>
      </c>
      <c r="AA2250" s="12">
        <f ca="1">INDEX(T$10:T$6003,UsefulSeries!$I2244)</f>
        <v>18.787873693494411</v>
      </c>
      <c r="AB2250" s="12">
        <f ca="1">INDEX(U$10:U$6003,UsefulSeries!$I2244)</f>
        <v>0.3814749400929518</v>
      </c>
      <c r="AC2250" s="12">
        <f>INDEX( K$10:K$6003,UsefulSeries!$I2244)</f>
        <v>0.36570258030885516</v>
      </c>
      <c r="AD2250" s="12">
        <f>INDEX(L$10:L$6003,UsefulSeries!$I2244)</f>
        <v>0</v>
      </c>
      <c r="AE2250" s="12"/>
      <c r="AF2250" s="12"/>
      <c r="AG2250" s="12"/>
      <c r="AH2250" s="12"/>
      <c r="AI2250" s="12"/>
      <c r="AJ2250" s="12"/>
      <c r="AK2250" s="12"/>
      <c r="AL2250" s="12"/>
      <c r="AM2250" s="12"/>
      <c r="AN2250" s="12">
        <f t="shared" ca="1" si="324"/>
        <v>0</v>
      </c>
      <c r="AO2250" s="12">
        <f t="shared" ca="1" si="325"/>
        <v>0</v>
      </c>
      <c r="AP2250" s="12">
        <f t="shared" ca="1" si="326"/>
        <v>0</v>
      </c>
      <c r="AQ2250" s="12">
        <f t="shared" ca="1" si="327"/>
        <v>0</v>
      </c>
      <c r="AR2250" s="12">
        <f t="shared" ca="1" si="328"/>
        <v>18.787873693494411</v>
      </c>
      <c r="AS2250" s="12">
        <f t="shared" ca="1" si="329"/>
        <v>0.3814749400929518</v>
      </c>
      <c r="AT2250" s="12">
        <f t="shared" si="330"/>
        <v>0.36570258030885516</v>
      </c>
      <c r="AU2250" s="12">
        <f t="shared" si="331"/>
        <v>0</v>
      </c>
      <c r="AV2250" s="12"/>
      <c r="AW2250" s="12">
        <f ca="1">INDEX(I$10:I$6003,UsefulSeries!$I2244)</f>
        <v>1.9868230891242331E-2</v>
      </c>
      <c r="AX2250" s="12"/>
      <c r="AY2250" s="12"/>
      <c r="AZ2250" s="12">
        <f ca="1"/>
        <v>0.3814749400929518</v>
      </c>
      <c r="BA2250" s="12"/>
      <c r="BB2250" s="12">
        <f t="shared" ca="1" si="332"/>
        <v>0.3814749400929518</v>
      </c>
      <c r="BC2250" s="12"/>
      <c r="BD2250" s="38">
        <f ca="1"/>
        <v>1.9336178253484427E-2</v>
      </c>
    </row>
    <row r="2251" spans="1:56" x14ac:dyDescent="0.35">
      <c r="A2251" s="12"/>
      <c r="B2251" s="12"/>
      <c r="C2251" s="12"/>
      <c r="D2251" s="12"/>
      <c r="E2251" s="12"/>
      <c r="F2251" s="12"/>
      <c r="G2251" s="12"/>
      <c r="H2251" s="12"/>
      <c r="I2251" s="12"/>
      <c r="J2251" s="12"/>
      <c r="K2251" s="12"/>
      <c r="L2251" s="12"/>
      <c r="M2251" s="12"/>
      <c r="N2251" s="12"/>
      <c r="O2251" s="12"/>
      <c r="P2251" s="12"/>
      <c r="Q2251" s="12"/>
      <c r="R2251" s="12"/>
      <c r="S2251" s="12"/>
      <c r="T2251" s="12"/>
      <c r="U2251" s="12"/>
      <c r="V2251" s="12"/>
      <c r="W2251" s="12">
        <f ca="1">INDEX(P$11:P$6003,UsefulSeries!$I2244)</f>
        <v>0</v>
      </c>
      <c r="X2251" s="12">
        <f ca="1">INDEX(Q$11:Q$6003,UsefulSeries!$I2244)</f>
        <v>0</v>
      </c>
      <c r="Y2251" s="12">
        <f ca="1">INDEX(R$11:R$6003,UsefulSeries!$I2244)</f>
        <v>0</v>
      </c>
      <c r="Z2251" s="12">
        <f ca="1">INDEX(S$11:S$6003,UsefulSeries!$I2244)</f>
        <v>0</v>
      </c>
      <c r="AA2251" s="12">
        <f ca="1">INDEX(T$11:T$6003,UsefulSeries!$I2244)</f>
        <v>0.38147494009295174</v>
      </c>
      <c r="AB2251" s="12">
        <f ca="1">INDEX(U$11:U$6003,UsefulSeries!$I2244)</f>
        <v>17.408717381486547</v>
      </c>
      <c r="AC2251" s="12">
        <f>INDEX( K$11:K$6003,UsefulSeries!$I2244)</f>
        <v>0</v>
      </c>
      <c r="AD2251" s="12">
        <f>INDEX(L$11:L$6003,UsefulSeries!$I2244)</f>
        <v>0.36570258030885516</v>
      </c>
      <c r="AE2251" s="12"/>
      <c r="AF2251" s="12"/>
      <c r="AG2251" s="12"/>
      <c r="AH2251" s="12"/>
      <c r="AI2251" s="12"/>
      <c r="AJ2251" s="12"/>
      <c r="AK2251" s="12"/>
      <c r="AL2251" s="12"/>
      <c r="AM2251" s="12"/>
      <c r="AN2251" s="12">
        <f t="shared" ca="1" si="324"/>
        <v>0</v>
      </c>
      <c r="AO2251" s="12">
        <f t="shared" ca="1" si="325"/>
        <v>0</v>
      </c>
      <c r="AP2251" s="12">
        <f t="shared" ca="1" si="326"/>
        <v>0</v>
      </c>
      <c r="AQ2251" s="12">
        <f t="shared" ca="1" si="327"/>
        <v>0</v>
      </c>
      <c r="AR2251" s="12">
        <f t="shared" ca="1" si="328"/>
        <v>0.38147494009295174</v>
      </c>
      <c r="AS2251" s="12">
        <f t="shared" ca="1" si="329"/>
        <v>17.408717381486547</v>
      </c>
      <c r="AT2251" s="12">
        <f t="shared" si="330"/>
        <v>0</v>
      </c>
      <c r="AU2251" s="12">
        <f t="shared" si="331"/>
        <v>0.36570258030885516</v>
      </c>
      <c r="AV2251" s="12"/>
      <c r="AW2251" s="12">
        <f ca="1">INDEX(I$11:I$6003,UsefulSeries!$I2244)</f>
        <v>2.1477498870857932E-2</v>
      </c>
      <c r="AX2251" s="12"/>
      <c r="AY2251" s="12"/>
      <c r="AZ2251" s="12">
        <f ca="1"/>
        <v>0.38147494009295174</v>
      </c>
      <c r="BA2251" s="12"/>
      <c r="BB2251" s="12">
        <f t="shared" ca="1" si="332"/>
        <v>0.38147494009295174</v>
      </c>
      <c r="BC2251" s="12"/>
      <c r="BD2251" s="38">
        <f ca="1"/>
        <v>1.9762032608413263E-2</v>
      </c>
    </row>
    <row r="2252" spans="1:56" x14ac:dyDescent="0.35">
      <c r="A2252" s="12"/>
      <c r="B2252" s="12"/>
      <c r="C2252" s="12"/>
      <c r="D2252" s="12"/>
      <c r="E2252" s="12"/>
      <c r="F2252" s="12"/>
      <c r="G2252" s="12"/>
      <c r="H2252" s="12"/>
      <c r="I2252" s="12"/>
      <c r="J2252" s="12"/>
      <c r="K2252" s="12"/>
      <c r="L2252" s="12"/>
      <c r="M2252" s="12"/>
      <c r="N2252" s="12"/>
      <c r="O2252" s="12"/>
      <c r="P2252" s="12"/>
      <c r="Q2252" s="12"/>
      <c r="R2252" s="12"/>
      <c r="S2252" s="12"/>
      <c r="T2252" s="12"/>
      <c r="U2252" s="12"/>
      <c r="V2252" s="12"/>
      <c r="W2252" s="12"/>
      <c r="X2252" s="12"/>
      <c r="Y2252" s="12"/>
      <c r="Z2252" s="12"/>
      <c r="AA2252" s="12"/>
      <c r="AB2252" s="12"/>
      <c r="AC2252" s="12"/>
      <c r="AD2252" s="12"/>
      <c r="AE2252" s="12">
        <f t="array" ref="AE2252:AJ2253">TRANSPOSE(AC2246:AD2251)</f>
        <v>-0.58644604808757417</v>
      </c>
      <c r="AF2252" s="12">
        <v>-0.58644604808757417</v>
      </c>
      <c r="AG2252" s="12">
        <v>4.7851371603570732E-2</v>
      </c>
      <c r="AH2252" s="12">
        <v>0</v>
      </c>
      <c r="AI2252" s="12">
        <v>0.36570258030885516</v>
      </c>
      <c r="AJ2252" s="12">
        <v>0</v>
      </c>
      <c r="AK2252" s="12"/>
      <c r="AL2252" s="12"/>
      <c r="AM2252" s="12"/>
      <c r="AN2252" s="12">
        <f t="shared" si="324"/>
        <v>-0.58644604808757417</v>
      </c>
      <c r="AO2252" s="12">
        <f t="shared" si="325"/>
        <v>-0.58644604808757417</v>
      </c>
      <c r="AP2252" s="12">
        <f t="shared" si="326"/>
        <v>4.7851371603570732E-2</v>
      </c>
      <c r="AQ2252" s="12">
        <f t="shared" si="327"/>
        <v>0</v>
      </c>
      <c r="AR2252" s="12">
        <f t="shared" si="328"/>
        <v>0.36570258030885516</v>
      </c>
      <c r="AS2252" s="12">
        <f t="shared" si="329"/>
        <v>0</v>
      </c>
      <c r="AT2252" s="12">
        <f t="shared" si="330"/>
        <v>0</v>
      </c>
      <c r="AU2252" s="12">
        <f t="shared" si="331"/>
        <v>0</v>
      </c>
      <c r="AV2252" s="12"/>
      <c r="AW2252" s="12"/>
      <c r="AX2252" s="12">
        <f>INDEX($N$6:$N$6003,UsefulSeries!$K2244)</f>
        <v>7.2171180435121052E-4</v>
      </c>
      <c r="AY2252" s="12"/>
      <c r="AZ2252" s="12"/>
      <c r="BA2252" s="12"/>
      <c r="BB2252" s="12">
        <f t="shared" si="332"/>
        <v>7.2171180435121052E-4</v>
      </c>
      <c r="BC2252" s="12"/>
      <c r="BD2252" s="38">
        <f ca="1"/>
        <v>2.9123516539556735E-2</v>
      </c>
    </row>
    <row r="2253" spans="1:56" x14ac:dyDescent="0.35">
      <c r="A2253" s="12"/>
      <c r="B2253" s="12"/>
      <c r="C2253" s="12"/>
      <c r="D2253" s="12"/>
      <c r="E2253" s="12"/>
      <c r="F2253" s="12"/>
      <c r="G2253" s="12"/>
      <c r="H2253" s="12"/>
      <c r="I2253" s="12"/>
      <c r="J2253" s="12"/>
      <c r="K2253" s="12"/>
      <c r="L2253" s="12"/>
      <c r="M2253" s="12"/>
      <c r="N2253" s="12"/>
      <c r="O2253" s="12"/>
      <c r="P2253" s="12"/>
      <c r="Q2253" s="12"/>
      <c r="R2253" s="12"/>
      <c r="S2253" s="12"/>
      <c r="T2253" s="12"/>
      <c r="U2253" s="12"/>
      <c r="V2253" s="12"/>
      <c r="W2253" s="12"/>
      <c r="X2253" s="12"/>
      <c r="Y2253" s="12"/>
      <c r="Z2253" s="12"/>
      <c r="AA2253" s="12"/>
      <c r="AB2253" s="12"/>
      <c r="AC2253" s="12"/>
      <c r="AD2253" s="12"/>
      <c r="AE2253" s="12">
        <v>0.58644604808757417</v>
      </c>
      <c r="AF2253" s="12">
        <v>0</v>
      </c>
      <c r="AG2253" s="12">
        <v>-4.7851371603570732E-2</v>
      </c>
      <c r="AH2253" s="12">
        <v>-4.7851371603570732E-2</v>
      </c>
      <c r="AI2253" s="12">
        <v>0</v>
      </c>
      <c r="AJ2253" s="12">
        <v>0.36570258030885516</v>
      </c>
      <c r="AK2253" s="12"/>
      <c r="AL2253" s="12"/>
      <c r="AM2253" s="12"/>
      <c r="AN2253" s="12">
        <f t="shared" si="324"/>
        <v>0.58644604808757417</v>
      </c>
      <c r="AO2253" s="12">
        <f t="shared" si="325"/>
        <v>0</v>
      </c>
      <c r="AP2253" s="12">
        <f t="shared" si="326"/>
        <v>-4.7851371603570732E-2</v>
      </c>
      <c r="AQ2253" s="12">
        <f t="shared" si="327"/>
        <v>-4.7851371603570732E-2</v>
      </c>
      <c r="AR2253" s="12">
        <f t="shared" si="328"/>
        <v>0</v>
      </c>
      <c r="AS2253" s="12">
        <f t="shared" si="329"/>
        <v>0.36570258030885516</v>
      </c>
      <c r="AT2253" s="12">
        <f t="shared" si="330"/>
        <v>0</v>
      </c>
      <c r="AU2253" s="12">
        <f t="shared" si="331"/>
        <v>0</v>
      </c>
      <c r="AV2253" s="12"/>
      <c r="AW2253" s="12"/>
      <c r="AX2253" s="12">
        <f>INDEX('Margin error adjustment'!N$7:N$6003,UsefulSeries!$K2244)</f>
        <v>-1.6185227616299439E-3</v>
      </c>
      <c r="AY2253" s="12"/>
      <c r="AZ2253" s="12"/>
      <c r="BA2253" s="12"/>
      <c r="BB2253" s="12">
        <f t="shared" si="332"/>
        <v>-1.6185227616299439E-3</v>
      </c>
      <c r="BC2253" s="12"/>
      <c r="BD2253" s="38">
        <f ca="1"/>
        <v>8.2217172389366266E-2</v>
      </c>
    </row>
    <row r="2254" spans="1:56" x14ac:dyDescent="0.35">
      <c r="A2254" s="12"/>
      <c r="B2254" s="12"/>
      <c r="C2254" s="12"/>
      <c r="D2254" s="12"/>
      <c r="E2254" s="12"/>
      <c r="F2254" s="12"/>
      <c r="G2254" s="12"/>
      <c r="H2254" s="12"/>
      <c r="I2254" s="12"/>
      <c r="J2254" s="12"/>
      <c r="K2254" s="12"/>
      <c r="L2254" s="12"/>
      <c r="M2254" s="12"/>
      <c r="N2254" s="12"/>
      <c r="O2254" s="12"/>
      <c r="P2254" s="12"/>
      <c r="Q2254" s="12"/>
      <c r="R2254" s="12"/>
      <c r="S2254" s="12"/>
      <c r="T2254" s="12"/>
      <c r="U2254" s="12"/>
      <c r="V2254" s="12"/>
      <c r="W2254" s="12">
        <f ca="1">INDEX(P$6:P$6003,UsefulSeries!$I2252)</f>
        <v>46.894868609616537</v>
      </c>
      <c r="X2254" s="12">
        <f ca="1">INDEX(Q$6:Q$6003,UsefulSeries!$I2252)</f>
        <v>0.60347275235490139</v>
      </c>
      <c r="Y2254" s="12">
        <f ca="1">INDEX(R$6:R$6003,UsefulSeries!$I2252)</f>
        <v>0</v>
      </c>
      <c r="Z2254" s="12">
        <f ca="1">INDEX(S$6:S$6003,UsefulSeries!$I2252)</f>
        <v>0</v>
      </c>
      <c r="AA2254" s="12">
        <f ca="1">INDEX(T$6:T$6003,UsefulSeries!$I2252)</f>
        <v>0</v>
      </c>
      <c r="AB2254" s="12">
        <f ca="1">INDEX(U$6:U$6003,UsefulSeries!$I2252)</f>
        <v>0</v>
      </c>
      <c r="AC2254" s="12">
        <f>INDEX( K$6:K$6003,UsefulSeries!$I2252)</f>
        <v>-0.58716775989192538</v>
      </c>
      <c r="AD2254" s="12">
        <f>INDEX(L$6:L$6003,UsefulSeries!$I2252)</f>
        <v>0.58716775989192538</v>
      </c>
      <c r="AE2254" s="12"/>
      <c r="AF2254" s="12"/>
      <c r="AG2254" s="12"/>
      <c r="AH2254" s="12"/>
      <c r="AI2254" s="12"/>
      <c r="AJ2254" s="12"/>
      <c r="AK2254" s="12"/>
      <c r="AL2254" s="12"/>
      <c r="AM2254" s="12"/>
      <c r="AN2254" s="12">
        <f t="shared" ca="1" si="324"/>
        <v>46.894868609616537</v>
      </c>
      <c r="AO2254" s="12">
        <f t="shared" ca="1" si="325"/>
        <v>0.60347275235490139</v>
      </c>
      <c r="AP2254" s="12">
        <f t="shared" ca="1" si="326"/>
        <v>0</v>
      </c>
      <c r="AQ2254" s="12">
        <f t="shared" ca="1" si="327"/>
        <v>0</v>
      </c>
      <c r="AR2254" s="12">
        <f t="shared" ca="1" si="328"/>
        <v>0</v>
      </c>
      <c r="AS2254" s="12">
        <f t="shared" ca="1" si="329"/>
        <v>0</v>
      </c>
      <c r="AT2254" s="12">
        <f t="shared" si="330"/>
        <v>-0.58716775989192538</v>
      </c>
      <c r="AU2254" s="12">
        <f t="shared" si="331"/>
        <v>0.58716775989192538</v>
      </c>
      <c r="AV2254" s="12"/>
      <c r="AW2254" s="12">
        <f ca="1">INDEX(I$6:I$6003,UsefulSeries!$I2252)</f>
        <v>1.2684166226104791E-2</v>
      </c>
      <c r="AX2254" s="12"/>
      <c r="AY2254" s="12"/>
      <c r="AZ2254" s="12">
        <f t="array" aca="1" ref="AZ2254:AZ2259" ca="1">MMULT(W2254:AB2259,AW2254:AW2259)</f>
        <v>0.60347275235490139</v>
      </c>
      <c r="BA2254" s="12"/>
      <c r="BB2254" s="12">
        <f t="shared" ca="1" si="332"/>
        <v>0.60347275235490139</v>
      </c>
      <c r="BC2254" s="12"/>
      <c r="BD2254" s="38">
        <f t="array" aca="1" ref="BD2254:BD2261" ca="1">MMULT(MINVERSE(AN2254:AU2261),BB2254:BB2261)</f>
        <v>1.2043280633079032E-2</v>
      </c>
    </row>
    <row r="2255" spans="1:56" x14ac:dyDescent="0.35">
      <c r="A2255" s="12"/>
      <c r="B2255" s="12"/>
      <c r="C2255" s="12"/>
      <c r="D2255" s="12"/>
      <c r="E2255" s="12"/>
      <c r="F2255" s="12"/>
      <c r="G2255" s="12"/>
      <c r="H2255" s="12"/>
      <c r="I2255" s="12"/>
      <c r="J2255" s="12"/>
      <c r="K2255" s="12"/>
      <c r="L2255" s="12"/>
      <c r="M2255" s="12"/>
      <c r="N2255" s="12"/>
      <c r="O2255" s="12"/>
      <c r="P2255" s="12"/>
      <c r="Q2255" s="12"/>
      <c r="R2255" s="12"/>
      <c r="S2255" s="12"/>
      <c r="T2255" s="12"/>
      <c r="U2255" s="12"/>
      <c r="V2255" s="12"/>
      <c r="W2255" s="12">
        <f ca="1">INDEX(P$7:P$6003,UsefulSeries!$I2252)</f>
        <v>0.60347275235490139</v>
      </c>
      <c r="X2255" s="12">
        <f ca="1">INDEX(Q$7:Q$6003,UsefulSeries!$I2252)</f>
        <v>41.565503605390433</v>
      </c>
      <c r="Y2255" s="12">
        <f ca="1">INDEX(R$7:R$6003,UsefulSeries!$I2252)</f>
        <v>0</v>
      </c>
      <c r="Z2255" s="12">
        <f ca="1">INDEX(S$7:S$6003,UsefulSeries!$I2252)</f>
        <v>0</v>
      </c>
      <c r="AA2255" s="12">
        <f ca="1">INDEX(T$7:T$6003,UsefulSeries!$I2252)</f>
        <v>0</v>
      </c>
      <c r="AB2255" s="12">
        <f ca="1">INDEX(U$7:U$6003,UsefulSeries!$I2252)</f>
        <v>0</v>
      </c>
      <c r="AC2255" s="12">
        <f>INDEX( K$7:K$6003,UsefulSeries!$I2252,1)</f>
        <v>-0.58716775989192538</v>
      </c>
      <c r="AD2255" s="12">
        <f>INDEX(L$7:L$6003,UsefulSeries!$I2252,1)</f>
        <v>0</v>
      </c>
      <c r="AE2255" s="12"/>
      <c r="AF2255" s="12"/>
      <c r="AG2255" s="12"/>
      <c r="AH2255" s="12"/>
      <c r="AI2255" s="12"/>
      <c r="AJ2255" s="12"/>
      <c r="AK2255" s="12"/>
      <c r="AL2255" s="12"/>
      <c r="AM2255" s="12"/>
      <c r="AN2255" s="12">
        <f t="shared" ca="1" si="324"/>
        <v>0.60347275235490139</v>
      </c>
      <c r="AO2255" s="12">
        <f t="shared" ca="1" si="325"/>
        <v>41.565503605390433</v>
      </c>
      <c r="AP2255" s="12">
        <f t="shared" ca="1" si="326"/>
        <v>0</v>
      </c>
      <c r="AQ2255" s="12">
        <f t="shared" ca="1" si="327"/>
        <v>0</v>
      </c>
      <c r="AR2255" s="12">
        <f t="shared" ca="1" si="328"/>
        <v>0</v>
      </c>
      <c r="AS2255" s="12">
        <f t="shared" ca="1" si="329"/>
        <v>0</v>
      </c>
      <c r="AT2255" s="12">
        <f t="shared" si="330"/>
        <v>-0.58716775989192538</v>
      </c>
      <c r="AU2255" s="12">
        <f t="shared" si="331"/>
        <v>0</v>
      </c>
      <c r="AV2255" s="12"/>
      <c r="AW2255" s="12">
        <f ca="1">INDEX(I$7:I$6003,UsefulSeries!$I2252)</f>
        <v>1.4334439666787487E-2</v>
      </c>
      <c r="AX2255" s="12"/>
      <c r="AY2255" s="12"/>
      <c r="AZ2255" s="12">
        <f ca="1"/>
        <v>0.6034727523549015</v>
      </c>
      <c r="BA2255" s="12"/>
      <c r="BB2255" s="12">
        <f t="shared" ca="1" si="332"/>
        <v>0.6034727523549015</v>
      </c>
      <c r="BC2255" s="12"/>
      <c r="BD2255" s="38">
        <f ca="1"/>
        <v>1.4126967241111701E-2</v>
      </c>
    </row>
    <row r="2256" spans="1:56" x14ac:dyDescent="0.35">
      <c r="A2256" s="12"/>
      <c r="B2256" s="12"/>
      <c r="C2256" s="12"/>
      <c r="D2256" s="12"/>
      <c r="E2256" s="12"/>
      <c r="F2256" s="12"/>
      <c r="G2256" s="12"/>
      <c r="H2256" s="12"/>
      <c r="I2256" s="12"/>
      <c r="J2256" s="12"/>
      <c r="K2256" s="12"/>
      <c r="L2256" s="12"/>
      <c r="M2256" s="12"/>
      <c r="N2256" s="12"/>
      <c r="O2256" s="12"/>
      <c r="P2256" s="12"/>
      <c r="Q2256" s="12"/>
      <c r="R2256" s="12"/>
      <c r="S2256" s="12"/>
      <c r="T2256" s="12"/>
      <c r="U2256" s="12"/>
      <c r="V2256" s="12"/>
      <c r="W2256" s="12">
        <f ca="1">INDEX(P$8:P$6003,UsefulSeries!$I2252)</f>
        <v>0</v>
      </c>
      <c r="X2256" s="12">
        <f ca="1">INDEX(Q$8:Q$6003,UsefulSeries!$I2252)</f>
        <v>0</v>
      </c>
      <c r="Y2256" s="12">
        <f ca="1">INDEX(R$8:R$6003,UsefulSeries!$I2252)</f>
        <v>0.35658511673855192</v>
      </c>
      <c r="Z2256" s="12">
        <f ca="1">INDEX(S$8:S$6003,UsefulSeries!$I2252)</f>
        <v>6.6991725573551875E-2</v>
      </c>
      <c r="AA2256" s="12">
        <f ca="1">INDEX(T$8:T$6003,UsefulSeries!$I2252)</f>
        <v>0</v>
      </c>
      <c r="AB2256" s="12">
        <f ca="1">INDEX(U$8:U$6003,UsefulSeries!$I2252)</f>
        <v>0</v>
      </c>
      <c r="AC2256" s="12">
        <f>INDEX( K$8:K$6003,UsefulSeries!$I2252)</f>
        <v>4.6232848841940788E-2</v>
      </c>
      <c r="AD2256" s="12">
        <f>INDEX(L$8:L$6003,UsefulSeries!$I2252)</f>
        <v>-4.6232848841940788E-2</v>
      </c>
      <c r="AE2256" s="12"/>
      <c r="AF2256" s="12"/>
      <c r="AG2256" s="12"/>
      <c r="AH2256" s="12"/>
      <c r="AI2256" s="12"/>
      <c r="AJ2256" s="12"/>
      <c r="AK2256" s="12"/>
      <c r="AL2256" s="12"/>
      <c r="AM2256" s="12"/>
      <c r="AN2256" s="12">
        <f t="shared" ca="1" si="324"/>
        <v>0</v>
      </c>
      <c r="AO2256" s="12">
        <f t="shared" ca="1" si="325"/>
        <v>0</v>
      </c>
      <c r="AP2256" s="12">
        <f t="shared" ca="1" si="326"/>
        <v>0.35658511673855192</v>
      </c>
      <c r="AQ2256" s="12">
        <f t="shared" ca="1" si="327"/>
        <v>6.6991725573551875E-2</v>
      </c>
      <c r="AR2256" s="12">
        <f t="shared" ca="1" si="328"/>
        <v>0</v>
      </c>
      <c r="AS2256" s="12">
        <f t="shared" ca="1" si="329"/>
        <v>0</v>
      </c>
      <c r="AT2256" s="12">
        <f t="shared" si="330"/>
        <v>4.6232848841940788E-2</v>
      </c>
      <c r="AU2256" s="12">
        <f t="shared" si="331"/>
        <v>-4.6232848841940788E-2</v>
      </c>
      <c r="AV2256" s="12"/>
      <c r="AW2256" s="12">
        <f ca="1">INDEX(I$8:I$6003,UsefulSeries!$I2252)</f>
        <v>0.15964745830680557</v>
      </c>
      <c r="AX2256" s="12"/>
      <c r="AY2256" s="12"/>
      <c r="AZ2256" s="12">
        <f ca="1"/>
        <v>6.6991725573551875E-2</v>
      </c>
      <c r="BA2256" s="12"/>
      <c r="BB2256" s="12">
        <f t="shared" ca="1" si="332"/>
        <v>6.6991725573551875E-2</v>
      </c>
      <c r="BC2256" s="12"/>
      <c r="BD2256" s="38">
        <f ca="1"/>
        <v>0.16567841482706072</v>
      </c>
    </row>
    <row r="2257" spans="1:56" x14ac:dyDescent="0.35">
      <c r="A2257" s="12"/>
      <c r="B2257" s="12"/>
      <c r="C2257" s="12"/>
      <c r="D2257" s="12"/>
      <c r="E2257" s="12"/>
      <c r="F2257" s="12"/>
      <c r="G2257" s="12"/>
      <c r="H2257" s="12"/>
      <c r="I2257" s="12"/>
      <c r="J2257" s="12"/>
      <c r="K2257" s="12"/>
      <c r="L2257" s="12"/>
      <c r="M2257" s="12"/>
      <c r="N2257" s="12"/>
      <c r="O2257" s="12"/>
      <c r="P2257" s="12"/>
      <c r="Q2257" s="12"/>
      <c r="R2257" s="12"/>
      <c r="S2257" s="12"/>
      <c r="T2257" s="12"/>
      <c r="U2257" s="12"/>
      <c r="V2257" s="12"/>
      <c r="W2257" s="12">
        <f ca="1">INDEX(P$9:P$6003,UsefulSeries!$I2252)</f>
        <v>0</v>
      </c>
      <c r="X2257" s="12">
        <f ca="1">INDEX(Q$9:Q$6003,UsefulSeries!$I2252)</f>
        <v>0</v>
      </c>
      <c r="Y2257" s="12">
        <f ca="1">INDEX(R$9:R$6003,UsefulSeries!$I2252)</f>
        <v>6.6991725573551875E-2</v>
      </c>
      <c r="Z2257" s="12">
        <f ca="1">INDEX(S$9:S$6003,UsefulSeries!$I2252)</f>
        <v>0.37474950866493145</v>
      </c>
      <c r="AA2257" s="12">
        <f ca="1">INDEX(T$9:T$6003,UsefulSeries!$I2252)</f>
        <v>0</v>
      </c>
      <c r="AB2257" s="12">
        <f ca="1">INDEX(U$9:U$6003,UsefulSeries!$I2252)</f>
        <v>0</v>
      </c>
      <c r="AC2257" s="12">
        <f>INDEX( K$9:K$6003,UsefulSeries!$I2252)</f>
        <v>0</v>
      </c>
      <c r="AD2257" s="12">
        <f>INDEX(L$9:L$6003,UsefulSeries!$I2252)</f>
        <v>-4.6232848841940788E-2</v>
      </c>
      <c r="AE2257" s="12"/>
      <c r="AF2257" s="12"/>
      <c r="AG2257" s="12"/>
      <c r="AH2257" s="12"/>
      <c r="AI2257" s="12"/>
      <c r="AJ2257" s="12"/>
      <c r="AK2257" s="12"/>
      <c r="AL2257" s="12"/>
      <c r="AM2257" s="12"/>
      <c r="AN2257" s="12">
        <f t="shared" ca="1" si="324"/>
        <v>0</v>
      </c>
      <c r="AO2257" s="12">
        <f t="shared" ca="1" si="325"/>
        <v>0</v>
      </c>
      <c r="AP2257" s="12">
        <f t="shared" ca="1" si="326"/>
        <v>6.6991725573551875E-2</v>
      </c>
      <c r="AQ2257" s="12">
        <f t="shared" ca="1" si="327"/>
        <v>0.37474950866493145</v>
      </c>
      <c r="AR2257" s="12">
        <f t="shared" ca="1" si="328"/>
        <v>0</v>
      </c>
      <c r="AS2257" s="12">
        <f t="shared" ca="1" si="329"/>
        <v>0</v>
      </c>
      <c r="AT2257" s="12">
        <f t="shared" si="330"/>
        <v>0</v>
      </c>
      <c r="AU2257" s="12">
        <f t="shared" si="331"/>
        <v>-4.6232848841940788E-2</v>
      </c>
      <c r="AV2257" s="12"/>
      <c r="AW2257" s="12">
        <f ca="1">INDEX(I$9:I$6003,UsefulSeries!$I2252)</f>
        <v>0.15022479164471139</v>
      </c>
      <c r="AX2257" s="12"/>
      <c r="AY2257" s="12"/>
      <c r="AZ2257" s="12">
        <f ca="1"/>
        <v>6.6991725573551875E-2</v>
      </c>
      <c r="BA2257" s="12"/>
      <c r="BB2257" s="12">
        <f t="shared" ca="1" si="332"/>
        <v>6.6991725573551875E-2</v>
      </c>
      <c r="BC2257" s="12"/>
      <c r="BD2257" s="38">
        <f ca="1"/>
        <v>0.15359449832560049</v>
      </c>
    </row>
    <row r="2258" spans="1:56" x14ac:dyDescent="0.35">
      <c r="A2258" s="12"/>
      <c r="B2258" s="12"/>
      <c r="C2258" s="12"/>
      <c r="D2258" s="12"/>
      <c r="E2258" s="12"/>
      <c r="F2258" s="12"/>
      <c r="G2258" s="12"/>
      <c r="H2258" s="12"/>
      <c r="I2258" s="12"/>
      <c r="J2258" s="12"/>
      <c r="K2258" s="12"/>
      <c r="L2258" s="12"/>
      <c r="M2258" s="12"/>
      <c r="N2258" s="12"/>
      <c r="O2258" s="12"/>
      <c r="P2258" s="12"/>
      <c r="Q2258" s="12"/>
      <c r="R2258" s="12"/>
      <c r="S2258" s="12"/>
      <c r="T2258" s="12"/>
      <c r="U2258" s="12"/>
      <c r="V2258" s="12"/>
      <c r="W2258" s="12">
        <f ca="1">INDEX(P$10:P$6003,UsefulSeries!$I2252)</f>
        <v>0</v>
      </c>
      <c r="X2258" s="12">
        <f ca="1">INDEX(Q$10:Q$6003,UsefulSeries!$I2252)</f>
        <v>0</v>
      </c>
      <c r="Y2258" s="12">
        <f ca="1">INDEX(R$10:R$6003,UsefulSeries!$I2252)</f>
        <v>0</v>
      </c>
      <c r="Z2258" s="12">
        <f ca="1">INDEX(S$10:S$6003,UsefulSeries!$I2252)</f>
        <v>0</v>
      </c>
      <c r="AA2258" s="12">
        <f ca="1">INDEX(T$10:T$6003,UsefulSeries!$I2252)</f>
        <v>19.456994305754847</v>
      </c>
      <c r="AB2258" s="12">
        <f ca="1">INDEX(U$10:U$6003,UsefulSeries!$I2252)</f>
        <v>0.38185972846275895</v>
      </c>
      <c r="AC2258" s="12">
        <f>INDEX( K$10:K$6003,UsefulSeries!$I2252)</f>
        <v>0.36659939126613389</v>
      </c>
      <c r="AD2258" s="12">
        <f>INDEX(L$10:L$6003,UsefulSeries!$I2252)</f>
        <v>0</v>
      </c>
      <c r="AE2258" s="12"/>
      <c r="AF2258" s="12"/>
      <c r="AG2258" s="12"/>
      <c r="AH2258" s="12"/>
      <c r="AI2258" s="12"/>
      <c r="AJ2258" s="12"/>
      <c r="AK2258" s="12"/>
      <c r="AL2258" s="12"/>
      <c r="AM2258" s="12"/>
      <c r="AN2258" s="12">
        <f t="shared" ca="1" si="324"/>
        <v>0</v>
      </c>
      <c r="AO2258" s="12">
        <f t="shared" ca="1" si="325"/>
        <v>0</v>
      </c>
      <c r="AP2258" s="12">
        <f t="shared" ca="1" si="326"/>
        <v>0</v>
      </c>
      <c r="AQ2258" s="12">
        <f t="shared" ca="1" si="327"/>
        <v>0</v>
      </c>
      <c r="AR2258" s="12">
        <f t="shared" ca="1" si="328"/>
        <v>19.456994305754847</v>
      </c>
      <c r="AS2258" s="12">
        <f t="shared" ca="1" si="329"/>
        <v>0.38185972846275895</v>
      </c>
      <c r="AT2258" s="12">
        <f t="shared" si="330"/>
        <v>0.36659939126613389</v>
      </c>
      <c r="AU2258" s="12">
        <f t="shared" si="331"/>
        <v>0</v>
      </c>
      <c r="AV2258" s="12"/>
      <c r="AW2258" s="12">
        <f ca="1">INDEX(I$10:I$6003,UsefulSeries!$I2252)</f>
        <v>1.9218705366438178E-2</v>
      </c>
      <c r="AX2258" s="12"/>
      <c r="AY2258" s="12"/>
      <c r="AZ2258" s="12">
        <f ca="1"/>
        <v>0.38185972846275895</v>
      </c>
      <c r="BA2258" s="12"/>
      <c r="BB2258" s="12">
        <f t="shared" ca="1" si="332"/>
        <v>0.38185972846275895</v>
      </c>
      <c r="BC2258" s="12"/>
      <c r="BD2258" s="38">
        <f ca="1"/>
        <v>1.9522333848190243E-2</v>
      </c>
    </row>
    <row r="2259" spans="1:56" x14ac:dyDescent="0.35">
      <c r="A2259" s="12"/>
      <c r="B2259" s="12"/>
      <c r="C2259" s="12"/>
      <c r="D2259" s="12"/>
      <c r="E2259" s="12"/>
      <c r="F2259" s="12"/>
      <c r="G2259" s="12"/>
      <c r="H2259" s="12"/>
      <c r="I2259" s="12"/>
      <c r="J2259" s="12"/>
      <c r="K2259" s="12"/>
      <c r="L2259" s="12"/>
      <c r="M2259" s="12"/>
      <c r="N2259" s="12"/>
      <c r="O2259" s="12"/>
      <c r="P2259" s="12"/>
      <c r="Q2259" s="12"/>
      <c r="R2259" s="12"/>
      <c r="S2259" s="12"/>
      <c r="T2259" s="12"/>
      <c r="U2259" s="12"/>
      <c r="V2259" s="12"/>
      <c r="W2259" s="12">
        <f ca="1">INDEX(P$11:P$6003,UsefulSeries!$I2252)</f>
        <v>0</v>
      </c>
      <c r="X2259" s="12">
        <f ca="1">INDEX(Q$11:Q$6003,UsefulSeries!$I2252)</f>
        <v>0</v>
      </c>
      <c r="Y2259" s="12">
        <f ca="1">INDEX(R$11:R$6003,UsefulSeries!$I2252)</f>
        <v>0</v>
      </c>
      <c r="Z2259" s="12">
        <f ca="1">INDEX(S$11:S$6003,UsefulSeries!$I2252)</f>
        <v>0</v>
      </c>
      <c r="AA2259" s="12">
        <f ca="1">INDEX(T$11:T$6003,UsefulSeries!$I2252)</f>
        <v>0.3818597284627589</v>
      </c>
      <c r="AB2259" s="12">
        <f ca="1">INDEX(U$11:U$6003,UsefulSeries!$I2252)</f>
        <v>18.053987913881965</v>
      </c>
      <c r="AC2259" s="12">
        <f>INDEX( K$11:K$6003,UsefulSeries!$I2252)</f>
        <v>0</v>
      </c>
      <c r="AD2259" s="12">
        <f>INDEX(L$11:L$6003,UsefulSeries!$I2252)</f>
        <v>0.36659939126613389</v>
      </c>
      <c r="AE2259" s="12"/>
      <c r="AF2259" s="12"/>
      <c r="AG2259" s="12"/>
      <c r="AH2259" s="12"/>
      <c r="AI2259" s="12"/>
      <c r="AJ2259" s="12"/>
      <c r="AK2259" s="12"/>
      <c r="AL2259" s="12"/>
      <c r="AM2259" s="12"/>
      <c r="AN2259" s="12">
        <f t="shared" ca="1" si="324"/>
        <v>0</v>
      </c>
      <c r="AO2259" s="12">
        <f t="shared" ca="1" si="325"/>
        <v>0</v>
      </c>
      <c r="AP2259" s="12">
        <f t="shared" ca="1" si="326"/>
        <v>0</v>
      </c>
      <c r="AQ2259" s="12">
        <f t="shared" ca="1" si="327"/>
        <v>0</v>
      </c>
      <c r="AR2259" s="12">
        <f t="shared" ca="1" si="328"/>
        <v>0.3818597284627589</v>
      </c>
      <c r="AS2259" s="12">
        <f t="shared" ca="1" si="329"/>
        <v>18.053987913881965</v>
      </c>
      <c r="AT2259" s="12">
        <f t="shared" si="330"/>
        <v>0</v>
      </c>
      <c r="AU2259" s="12">
        <f t="shared" si="331"/>
        <v>0.36659939126613389</v>
      </c>
      <c r="AV2259" s="12"/>
      <c r="AW2259" s="12">
        <f ca="1">INDEX(I$11:I$6003,UsefulSeries!$I2252)</f>
        <v>2.0744495932787828E-2</v>
      </c>
      <c r="AX2259" s="12"/>
      <c r="AY2259" s="12"/>
      <c r="AZ2259" s="12">
        <f ca="1"/>
        <v>0.3818597284627589</v>
      </c>
      <c r="BA2259" s="12"/>
      <c r="BB2259" s="12">
        <f t="shared" ca="1" si="332"/>
        <v>0.3818597284627589</v>
      </c>
      <c r="BC2259" s="12"/>
      <c r="BD2259" s="38">
        <f ca="1"/>
        <v>2.0005997049751909E-2</v>
      </c>
    </row>
    <row r="2260" spans="1:56" x14ac:dyDescent="0.35">
      <c r="A2260" s="12"/>
      <c r="B2260" s="12"/>
      <c r="C2260" s="12"/>
      <c r="D2260" s="12"/>
      <c r="E2260" s="12"/>
      <c r="F2260" s="12"/>
      <c r="G2260" s="12"/>
      <c r="H2260" s="12"/>
      <c r="I2260" s="12"/>
      <c r="J2260" s="12"/>
      <c r="K2260" s="12"/>
      <c r="L2260" s="12"/>
      <c r="M2260" s="12"/>
      <c r="N2260" s="12"/>
      <c r="O2260" s="12"/>
      <c r="P2260" s="12"/>
      <c r="Q2260" s="12"/>
      <c r="R2260" s="12"/>
      <c r="S2260" s="12"/>
      <c r="T2260" s="12"/>
      <c r="U2260" s="12"/>
      <c r="V2260" s="12"/>
      <c r="W2260" s="12"/>
      <c r="X2260" s="12"/>
      <c r="Y2260" s="12"/>
      <c r="Z2260" s="12"/>
      <c r="AA2260" s="12"/>
      <c r="AB2260" s="12"/>
      <c r="AC2260" s="12"/>
      <c r="AD2260" s="12"/>
      <c r="AE2260" s="12">
        <f t="array" ref="AE2260:AJ2261">TRANSPOSE(AC2254:AD2259)</f>
        <v>-0.58716775989192538</v>
      </c>
      <c r="AF2260" s="12">
        <v>-0.58716775989192538</v>
      </c>
      <c r="AG2260" s="12">
        <v>4.6232848841940788E-2</v>
      </c>
      <c r="AH2260" s="12">
        <v>0</v>
      </c>
      <c r="AI2260" s="12">
        <v>0.36659939126613389</v>
      </c>
      <c r="AJ2260" s="12">
        <v>0</v>
      </c>
      <c r="AK2260" s="12"/>
      <c r="AL2260" s="12"/>
      <c r="AM2260" s="12"/>
      <c r="AN2260" s="12">
        <f t="shared" si="324"/>
        <v>-0.58716775989192538</v>
      </c>
      <c r="AO2260" s="12">
        <f t="shared" si="325"/>
        <v>-0.58716775989192538</v>
      </c>
      <c r="AP2260" s="12">
        <f t="shared" si="326"/>
        <v>4.6232848841940788E-2</v>
      </c>
      <c r="AQ2260" s="12">
        <f t="shared" si="327"/>
        <v>0</v>
      </c>
      <c r="AR2260" s="12">
        <f t="shared" si="328"/>
        <v>0.36659939126613389</v>
      </c>
      <c r="AS2260" s="12">
        <f t="shared" si="329"/>
        <v>0</v>
      </c>
      <c r="AT2260" s="12">
        <f t="shared" si="330"/>
        <v>0</v>
      </c>
      <c r="AU2260" s="12">
        <f t="shared" si="331"/>
        <v>0</v>
      </c>
      <c r="AV2260" s="12"/>
      <c r="AW2260" s="12"/>
      <c r="AX2260" s="12">
        <f>INDEX($N$6:$N$6003,UsefulSeries!$K2252)</f>
        <v>-5.4966500619235692E-4</v>
      </c>
      <c r="AY2260" s="12"/>
      <c r="AZ2260" s="12"/>
      <c r="BA2260" s="12"/>
      <c r="BB2260" s="12">
        <f t="shared" si="332"/>
        <v>-5.4966500619235692E-4</v>
      </c>
      <c r="BC2260" s="12"/>
      <c r="BD2260" s="38">
        <f ca="1"/>
        <v>-1.5345619200673288E-2</v>
      </c>
    </row>
    <row r="2261" spans="1:56" x14ac:dyDescent="0.35">
      <c r="A2261" s="12"/>
      <c r="B2261" s="12"/>
      <c r="C2261" s="12"/>
      <c r="D2261" s="12"/>
      <c r="E2261" s="12"/>
      <c r="F2261" s="12"/>
      <c r="G2261" s="12"/>
      <c r="H2261" s="12"/>
      <c r="I2261" s="12"/>
      <c r="J2261" s="12"/>
      <c r="K2261" s="12"/>
      <c r="L2261" s="12"/>
      <c r="M2261" s="12"/>
      <c r="N2261" s="12"/>
      <c r="O2261" s="12"/>
      <c r="P2261" s="12"/>
      <c r="Q2261" s="12"/>
      <c r="R2261" s="12"/>
      <c r="S2261" s="12"/>
      <c r="T2261" s="12"/>
      <c r="U2261" s="12"/>
      <c r="V2261" s="12"/>
      <c r="W2261" s="12"/>
      <c r="X2261" s="12"/>
      <c r="Y2261" s="12"/>
      <c r="Z2261" s="12"/>
      <c r="AA2261" s="12"/>
      <c r="AB2261" s="12"/>
      <c r="AC2261" s="12"/>
      <c r="AD2261" s="12"/>
      <c r="AE2261" s="12">
        <v>0.58716775989192538</v>
      </c>
      <c r="AF2261" s="12">
        <v>0</v>
      </c>
      <c r="AG2261" s="12">
        <v>-4.6232848841940788E-2</v>
      </c>
      <c r="AH2261" s="12">
        <v>-4.6232848841940788E-2</v>
      </c>
      <c r="AI2261" s="12">
        <v>0</v>
      </c>
      <c r="AJ2261" s="12">
        <v>0.36659939126613389</v>
      </c>
      <c r="AK2261" s="12"/>
      <c r="AL2261" s="12"/>
      <c r="AM2261" s="12"/>
      <c r="AN2261" s="12">
        <f t="shared" si="324"/>
        <v>0.58716775989192538</v>
      </c>
      <c r="AO2261" s="12">
        <f t="shared" si="325"/>
        <v>0</v>
      </c>
      <c r="AP2261" s="12">
        <f t="shared" si="326"/>
        <v>-4.6232848841940788E-2</v>
      </c>
      <c r="AQ2261" s="12">
        <f t="shared" si="327"/>
        <v>-4.6232848841940788E-2</v>
      </c>
      <c r="AR2261" s="12">
        <f t="shared" si="328"/>
        <v>0</v>
      </c>
      <c r="AS2261" s="12">
        <f t="shared" si="329"/>
        <v>0.36659939126613389</v>
      </c>
      <c r="AT2261" s="12">
        <f t="shared" si="330"/>
        <v>0</v>
      </c>
      <c r="AU2261" s="12">
        <f t="shared" si="331"/>
        <v>0</v>
      </c>
      <c r="AV2261" s="12"/>
      <c r="AW2261" s="12"/>
      <c r="AX2261" s="12">
        <f>INDEX('Margin error adjustment'!N$7:N$6003,UsefulSeries!$K2252)</f>
        <v>-3.5528388192712645E-4</v>
      </c>
      <c r="AY2261" s="12"/>
      <c r="AZ2261" s="12"/>
      <c r="BA2261" s="12"/>
      <c r="BB2261" s="12">
        <f t="shared" si="332"/>
        <v>-3.5528388192712645E-4</v>
      </c>
      <c r="BC2261" s="12"/>
      <c r="BD2261" s="38">
        <f ca="1"/>
        <v>3.6052723310595183E-2</v>
      </c>
    </row>
    <row r="2262" spans="1:56" x14ac:dyDescent="0.35">
      <c r="A2262" s="12"/>
      <c r="B2262" s="12"/>
      <c r="C2262" s="12"/>
      <c r="D2262" s="12"/>
      <c r="E2262" s="12"/>
      <c r="F2262" s="12"/>
      <c r="G2262" s="12"/>
      <c r="H2262" s="12"/>
      <c r="I2262" s="12"/>
      <c r="J2262" s="12"/>
      <c r="K2262" s="12"/>
      <c r="L2262" s="12"/>
      <c r="M2262" s="12"/>
      <c r="N2262" s="12"/>
      <c r="O2262" s="12"/>
      <c r="P2262" s="12"/>
      <c r="Q2262" s="12"/>
      <c r="R2262" s="12"/>
      <c r="S2262" s="12"/>
      <c r="T2262" s="12"/>
      <c r="U2262" s="12"/>
      <c r="V2262" s="12"/>
      <c r="W2262" s="12">
        <f ca="1">INDEX(P$6:P$6003,UsefulSeries!$I2260)</f>
        <v>51.021991059543986</v>
      </c>
      <c r="X2262" s="12">
        <f ca="1">INDEX(Q$6:Q$6003,UsefulSeries!$I2260)</f>
        <v>0.60148952720950488</v>
      </c>
      <c r="Y2262" s="12">
        <f ca="1">INDEX(R$6:R$6003,UsefulSeries!$I2260)</f>
        <v>0</v>
      </c>
      <c r="Z2262" s="12">
        <f ca="1">INDEX(S$6:S$6003,UsefulSeries!$I2260)</f>
        <v>0</v>
      </c>
      <c r="AA2262" s="12">
        <f ca="1">INDEX(T$6:T$6003,UsefulSeries!$I2260)</f>
        <v>0</v>
      </c>
      <c r="AB2262" s="12">
        <f ca="1">INDEX(U$6:U$6003,UsefulSeries!$I2260)</f>
        <v>0</v>
      </c>
      <c r="AC2262" s="12">
        <f>INDEX( K$6:K$6003,UsefulSeries!$I2260)</f>
        <v>-0.58661809488573302</v>
      </c>
      <c r="AD2262" s="12">
        <f>INDEX(L$6:L$6003,UsefulSeries!$I2260)</f>
        <v>0.58661809488573302</v>
      </c>
      <c r="AE2262" s="12"/>
      <c r="AF2262" s="12"/>
      <c r="AG2262" s="12"/>
      <c r="AH2262" s="12"/>
      <c r="AI2262" s="12"/>
      <c r="AJ2262" s="12"/>
      <c r="AK2262" s="12"/>
      <c r="AL2262" s="12"/>
      <c r="AM2262" s="12"/>
      <c r="AN2262" s="12">
        <f t="shared" ca="1" si="324"/>
        <v>51.021991059543986</v>
      </c>
      <c r="AO2262" s="12">
        <f t="shared" ca="1" si="325"/>
        <v>0.60148952720950488</v>
      </c>
      <c r="AP2262" s="12">
        <f t="shared" ca="1" si="326"/>
        <v>0</v>
      </c>
      <c r="AQ2262" s="12">
        <f t="shared" ca="1" si="327"/>
        <v>0</v>
      </c>
      <c r="AR2262" s="12">
        <f t="shared" ca="1" si="328"/>
        <v>0</v>
      </c>
      <c r="AS2262" s="12">
        <f t="shared" ca="1" si="329"/>
        <v>0</v>
      </c>
      <c r="AT2262" s="12">
        <f t="shared" si="330"/>
        <v>-0.58661809488573302</v>
      </c>
      <c r="AU2262" s="12">
        <f t="shared" si="331"/>
        <v>0.58661809488573302</v>
      </c>
      <c r="AV2262" s="12"/>
      <c r="AW2262" s="12">
        <f ca="1">INDEX(I$6:I$6003,UsefulSeries!$I2260)</f>
        <v>1.1634515267753475E-2</v>
      </c>
      <c r="AX2262" s="12"/>
      <c r="AY2262" s="12"/>
      <c r="AZ2262" s="12">
        <f t="array" aca="1" ref="AZ2262:AZ2267" ca="1">MMULT(W2262:AB2267,AW2262:AW2267)</f>
        <v>0.60148952720950477</v>
      </c>
      <c r="BA2262" s="12"/>
      <c r="BB2262" s="12">
        <f t="shared" ca="1" si="332"/>
        <v>0.60148952720950477</v>
      </c>
      <c r="BC2262" s="12"/>
      <c r="BD2262" s="38">
        <f t="array" aca="1" ref="BD2262:BD2269" ca="1">MMULT(MINVERSE(AN2262:AU2269),BB2262:BB2269)</f>
        <v>1.1461704406345911E-2</v>
      </c>
    </row>
    <row r="2263" spans="1:56" x14ac:dyDescent="0.35">
      <c r="A2263" s="12"/>
      <c r="B2263" s="12"/>
      <c r="C2263" s="12"/>
      <c r="D2263" s="12"/>
      <c r="E2263" s="12"/>
      <c r="F2263" s="12"/>
      <c r="G2263" s="12"/>
      <c r="H2263" s="12"/>
      <c r="I2263" s="12"/>
      <c r="J2263" s="12"/>
      <c r="K2263" s="12"/>
      <c r="L2263" s="12"/>
      <c r="M2263" s="12"/>
      <c r="N2263" s="12"/>
      <c r="O2263" s="12"/>
      <c r="P2263" s="12"/>
      <c r="Q2263" s="12"/>
      <c r="R2263" s="12"/>
      <c r="S2263" s="12"/>
      <c r="T2263" s="12"/>
      <c r="U2263" s="12"/>
      <c r="V2263" s="12"/>
      <c r="W2263" s="12">
        <f ca="1">INDEX(P$7:P$6003,UsefulSeries!$I2260)</f>
        <v>0.60148952720950488</v>
      </c>
      <c r="X2263" s="12">
        <f ca="1">INDEX(Q$7:Q$6003,UsefulSeries!$I2260)</f>
        <v>45.416301891640046</v>
      </c>
      <c r="Y2263" s="12">
        <f ca="1">INDEX(R$7:R$6003,UsefulSeries!$I2260)</f>
        <v>0</v>
      </c>
      <c r="Z2263" s="12">
        <f ca="1">INDEX(S$7:S$6003,UsefulSeries!$I2260)</f>
        <v>0</v>
      </c>
      <c r="AA2263" s="12">
        <f ca="1">INDEX(T$7:T$6003,UsefulSeries!$I2260)</f>
        <v>0</v>
      </c>
      <c r="AB2263" s="12">
        <f ca="1">INDEX(U$7:U$6003,UsefulSeries!$I2260)</f>
        <v>0</v>
      </c>
      <c r="AC2263" s="12">
        <f>INDEX( K$7:K$6003,UsefulSeries!$I2260,1)</f>
        <v>-0.58661809488573302</v>
      </c>
      <c r="AD2263" s="12">
        <f>INDEX(L$7:L$6003,UsefulSeries!$I2260,1)</f>
        <v>0</v>
      </c>
      <c r="AE2263" s="12"/>
      <c r="AF2263" s="12"/>
      <c r="AG2263" s="12"/>
      <c r="AH2263" s="12"/>
      <c r="AI2263" s="12"/>
      <c r="AJ2263" s="12"/>
      <c r="AK2263" s="12"/>
      <c r="AL2263" s="12"/>
      <c r="AM2263" s="12"/>
      <c r="AN2263" s="12">
        <f t="shared" ca="1" si="324"/>
        <v>0.60148952720950488</v>
      </c>
      <c r="AO2263" s="12">
        <f t="shared" ca="1" si="325"/>
        <v>45.416301891640046</v>
      </c>
      <c r="AP2263" s="12">
        <f t="shared" ca="1" si="326"/>
        <v>0</v>
      </c>
      <c r="AQ2263" s="12">
        <f t="shared" ca="1" si="327"/>
        <v>0</v>
      </c>
      <c r="AR2263" s="12">
        <f t="shared" ca="1" si="328"/>
        <v>0</v>
      </c>
      <c r="AS2263" s="12">
        <f t="shared" ca="1" si="329"/>
        <v>0</v>
      </c>
      <c r="AT2263" s="12">
        <f t="shared" si="330"/>
        <v>-0.58661809488573302</v>
      </c>
      <c r="AU2263" s="12">
        <f t="shared" si="331"/>
        <v>0</v>
      </c>
      <c r="AV2263" s="12"/>
      <c r="AW2263" s="12">
        <f ca="1">INDEX(I$7:I$6003,UsefulSeries!$I2260)</f>
        <v>1.3089825973506275E-2</v>
      </c>
      <c r="AX2263" s="12"/>
      <c r="AY2263" s="12"/>
      <c r="AZ2263" s="12">
        <f ca="1"/>
        <v>0.60148952720950488</v>
      </c>
      <c r="BA2263" s="12"/>
      <c r="BB2263" s="12">
        <f t="shared" ca="1" si="332"/>
        <v>0.60148952720950488</v>
      </c>
      <c r="BC2263" s="12"/>
      <c r="BD2263" s="38">
        <f ca="1"/>
        <v>1.3023605975011478E-2</v>
      </c>
    </row>
    <row r="2264" spans="1:56" x14ac:dyDescent="0.35">
      <c r="A2264" s="12"/>
      <c r="B2264" s="12"/>
      <c r="C2264" s="12"/>
      <c r="D2264" s="12"/>
      <c r="E2264" s="12"/>
      <c r="F2264" s="12"/>
      <c r="G2264" s="12"/>
      <c r="H2264" s="12"/>
      <c r="I2264" s="12"/>
      <c r="J2264" s="12"/>
      <c r="K2264" s="12"/>
      <c r="L2264" s="12"/>
      <c r="M2264" s="12"/>
      <c r="N2264" s="12"/>
      <c r="O2264" s="12"/>
      <c r="P2264" s="12"/>
      <c r="Q2264" s="12"/>
      <c r="R2264" s="12"/>
      <c r="S2264" s="12"/>
      <c r="T2264" s="12"/>
      <c r="U2264" s="12"/>
      <c r="V2264" s="12"/>
      <c r="W2264" s="12">
        <f ca="1">INDEX(P$8:P$6003,UsefulSeries!$I2260)</f>
        <v>0</v>
      </c>
      <c r="X2264" s="12">
        <f ca="1">INDEX(Q$8:Q$6003,UsefulSeries!$I2260)</f>
        <v>0</v>
      </c>
      <c r="Y2264" s="12">
        <f ca="1">INDEX(R$8:R$6003,UsefulSeries!$I2260)</f>
        <v>0.35045020779875008</v>
      </c>
      <c r="Z2264" s="12">
        <f ca="1">INDEX(S$8:S$6003,UsefulSeries!$I2260)</f>
        <v>6.6072043574208872E-2</v>
      </c>
      <c r="AA2264" s="12">
        <f ca="1">INDEX(T$8:T$6003,UsefulSeries!$I2260)</f>
        <v>0</v>
      </c>
      <c r="AB2264" s="12">
        <f ca="1">INDEX(U$8:U$6003,UsefulSeries!$I2260)</f>
        <v>0</v>
      </c>
      <c r="AC2264" s="12">
        <f>INDEX( K$8:K$6003,UsefulSeries!$I2260)</f>
        <v>4.5877564960013661E-2</v>
      </c>
      <c r="AD2264" s="12">
        <f>INDEX(L$8:L$6003,UsefulSeries!$I2260)</f>
        <v>-4.5877564960013661E-2</v>
      </c>
      <c r="AE2264" s="12"/>
      <c r="AF2264" s="12"/>
      <c r="AG2264" s="12"/>
      <c r="AH2264" s="12"/>
      <c r="AI2264" s="12"/>
      <c r="AJ2264" s="12"/>
      <c r="AK2264" s="12"/>
      <c r="AL2264" s="12"/>
      <c r="AM2264" s="12"/>
      <c r="AN2264" s="12">
        <f t="shared" ca="1" si="324"/>
        <v>0</v>
      </c>
      <c r="AO2264" s="12">
        <f t="shared" ca="1" si="325"/>
        <v>0</v>
      </c>
      <c r="AP2264" s="12">
        <f t="shared" ca="1" si="326"/>
        <v>0.35045020779875008</v>
      </c>
      <c r="AQ2264" s="12">
        <f t="shared" ca="1" si="327"/>
        <v>6.6072043574208872E-2</v>
      </c>
      <c r="AR2264" s="12">
        <f t="shared" ca="1" si="328"/>
        <v>0</v>
      </c>
      <c r="AS2264" s="12">
        <f t="shared" ca="1" si="329"/>
        <v>0</v>
      </c>
      <c r="AT2264" s="12">
        <f t="shared" si="330"/>
        <v>4.5877564960013661E-2</v>
      </c>
      <c r="AU2264" s="12">
        <f t="shared" si="331"/>
        <v>-4.5877564960013661E-2</v>
      </c>
      <c r="AV2264" s="12"/>
      <c r="AW2264" s="12">
        <f ca="1">INDEX(I$8:I$6003,UsefulSeries!$I2260)</f>
        <v>0.16132590589405926</v>
      </c>
      <c r="AX2264" s="12"/>
      <c r="AY2264" s="12"/>
      <c r="AZ2264" s="12">
        <f ca="1"/>
        <v>6.6072043574208872E-2</v>
      </c>
      <c r="BA2264" s="12"/>
      <c r="BB2264" s="12">
        <f t="shared" ca="1" si="332"/>
        <v>6.6072043574208872E-2</v>
      </c>
      <c r="BC2264" s="12"/>
      <c r="BD2264" s="38">
        <f ca="1"/>
        <v>0.16314068040008697</v>
      </c>
    </row>
    <row r="2265" spans="1:56" x14ac:dyDescent="0.35">
      <c r="A2265" s="12"/>
      <c r="B2265" s="12"/>
      <c r="C2265" s="12"/>
      <c r="D2265" s="12"/>
      <c r="E2265" s="12"/>
      <c r="F2265" s="12"/>
      <c r="G2265" s="12"/>
      <c r="H2265" s="12"/>
      <c r="I2265" s="12"/>
      <c r="J2265" s="12"/>
      <c r="K2265" s="12"/>
      <c r="L2265" s="12"/>
      <c r="M2265" s="12"/>
      <c r="N2265" s="12"/>
      <c r="O2265" s="12"/>
      <c r="P2265" s="12"/>
      <c r="Q2265" s="12"/>
      <c r="R2265" s="12"/>
      <c r="S2265" s="12"/>
      <c r="T2265" s="12"/>
      <c r="U2265" s="12"/>
      <c r="V2265" s="12"/>
      <c r="W2265" s="12">
        <f ca="1">INDEX(P$9:P$6003,UsefulSeries!$I2260)</f>
        <v>0</v>
      </c>
      <c r="X2265" s="12">
        <f ca="1">INDEX(Q$9:Q$6003,UsefulSeries!$I2260)</f>
        <v>0</v>
      </c>
      <c r="Y2265" s="12">
        <f ca="1">INDEX(R$9:R$6003,UsefulSeries!$I2260)</f>
        <v>6.6072043574208872E-2</v>
      </c>
      <c r="Z2265" s="12">
        <f ca="1">INDEX(S$9:S$6003,UsefulSeries!$I2260)</f>
        <v>0.3839655281013451</v>
      </c>
      <c r="AA2265" s="12">
        <f ca="1">INDEX(T$9:T$6003,UsefulSeries!$I2260)</f>
        <v>0</v>
      </c>
      <c r="AB2265" s="12">
        <f ca="1">INDEX(U$9:U$6003,UsefulSeries!$I2260)</f>
        <v>0</v>
      </c>
      <c r="AC2265" s="12">
        <f>INDEX( K$9:K$6003,UsefulSeries!$I2260)</f>
        <v>0</v>
      </c>
      <c r="AD2265" s="12">
        <f>INDEX(L$9:L$6003,UsefulSeries!$I2260)</f>
        <v>-4.5877564960013661E-2</v>
      </c>
      <c r="AE2265" s="12"/>
      <c r="AF2265" s="12"/>
      <c r="AG2265" s="12"/>
      <c r="AH2265" s="12"/>
      <c r="AI2265" s="12"/>
      <c r="AJ2265" s="12"/>
      <c r="AK2265" s="12"/>
      <c r="AL2265" s="12"/>
      <c r="AM2265" s="12"/>
      <c r="AN2265" s="12">
        <f t="shared" ca="1" si="324"/>
        <v>0</v>
      </c>
      <c r="AO2265" s="12">
        <f t="shared" ca="1" si="325"/>
        <v>0</v>
      </c>
      <c r="AP2265" s="12">
        <f t="shared" ca="1" si="326"/>
        <v>6.6072043574208872E-2</v>
      </c>
      <c r="AQ2265" s="12">
        <f t="shared" ca="1" si="327"/>
        <v>0.3839655281013451</v>
      </c>
      <c r="AR2265" s="12">
        <f t="shared" ca="1" si="328"/>
        <v>0</v>
      </c>
      <c r="AS2265" s="12">
        <f t="shared" ca="1" si="329"/>
        <v>0</v>
      </c>
      <c r="AT2265" s="12">
        <f t="shared" si="330"/>
        <v>0</v>
      </c>
      <c r="AU2265" s="12">
        <f t="shared" si="331"/>
        <v>-4.5877564960013661E-2</v>
      </c>
      <c r="AV2265" s="12"/>
      <c r="AW2265" s="12">
        <f ca="1">INDEX(I$9:I$6003,UsefulSeries!$I2260)</f>
        <v>0.14431741194147513</v>
      </c>
      <c r="AX2265" s="12"/>
      <c r="AY2265" s="12"/>
      <c r="AZ2265" s="12">
        <f ca="1"/>
        <v>6.6072043574208872E-2</v>
      </c>
      <c r="BA2265" s="12"/>
      <c r="BB2265" s="12">
        <f t="shared" ca="1" si="332"/>
        <v>6.6072043574208872E-2</v>
      </c>
      <c r="BC2265" s="12"/>
      <c r="BD2265" s="38">
        <f ca="1"/>
        <v>0.14517539901015145</v>
      </c>
    </row>
    <row r="2266" spans="1:56" x14ac:dyDescent="0.35">
      <c r="A2266" s="12"/>
      <c r="B2266" s="12"/>
      <c r="C2266" s="12"/>
      <c r="D2266" s="12"/>
      <c r="E2266" s="12"/>
      <c r="F2266" s="12"/>
      <c r="G2266" s="12"/>
      <c r="H2266" s="12"/>
      <c r="I2266" s="12"/>
      <c r="J2266" s="12"/>
      <c r="K2266" s="12"/>
      <c r="L2266" s="12"/>
      <c r="M2266" s="12"/>
      <c r="N2266" s="12"/>
      <c r="O2266" s="12"/>
      <c r="P2266" s="12"/>
      <c r="Q2266" s="12"/>
      <c r="R2266" s="12"/>
      <c r="S2266" s="12"/>
      <c r="T2266" s="12"/>
      <c r="U2266" s="12"/>
      <c r="V2266" s="12"/>
      <c r="W2266" s="12">
        <f ca="1">INDEX(P$10:P$6003,UsefulSeries!$I2260)</f>
        <v>0</v>
      </c>
      <c r="X2266" s="12">
        <f ca="1">INDEX(Q$10:Q$6003,UsefulSeries!$I2260)</f>
        <v>0</v>
      </c>
      <c r="Y2266" s="12">
        <f ca="1">INDEX(R$10:R$6003,UsefulSeries!$I2260)</f>
        <v>0</v>
      </c>
      <c r="Z2266" s="12">
        <f ca="1">INDEX(S$10:S$6003,UsefulSeries!$I2260)</f>
        <v>0</v>
      </c>
      <c r="AA2266" s="12">
        <f ca="1">INDEX(T$10:T$6003,UsefulSeries!$I2260)</f>
        <v>19.662303894754572</v>
      </c>
      <c r="AB2266" s="12">
        <f ca="1">INDEX(U$10:U$6003,UsefulSeries!$I2260)</f>
        <v>0.38263634312166639</v>
      </c>
      <c r="AC2266" s="12">
        <f>INDEX( K$10:K$6003,UsefulSeries!$I2260)</f>
        <v>0.36750434015425337</v>
      </c>
      <c r="AD2266" s="12">
        <f>INDEX(L$10:L$6003,UsefulSeries!$I2260)</f>
        <v>0</v>
      </c>
      <c r="AE2266" s="12"/>
      <c r="AF2266" s="12"/>
      <c r="AG2266" s="12"/>
      <c r="AH2266" s="12"/>
      <c r="AI2266" s="12"/>
      <c r="AJ2266" s="12"/>
      <c r="AK2266" s="12"/>
      <c r="AL2266" s="12"/>
      <c r="AM2266" s="12"/>
      <c r="AN2266" s="12">
        <f t="shared" ca="1" si="324"/>
        <v>0</v>
      </c>
      <c r="AO2266" s="12">
        <f t="shared" ca="1" si="325"/>
        <v>0</v>
      </c>
      <c r="AP2266" s="12">
        <f t="shared" ca="1" si="326"/>
        <v>0</v>
      </c>
      <c r="AQ2266" s="12">
        <f t="shared" ca="1" si="327"/>
        <v>0</v>
      </c>
      <c r="AR2266" s="12">
        <f t="shared" ca="1" si="328"/>
        <v>19.662303894754572</v>
      </c>
      <c r="AS2266" s="12">
        <f t="shared" ca="1" si="329"/>
        <v>0.38263634312166639</v>
      </c>
      <c r="AT2266" s="12">
        <f t="shared" si="330"/>
        <v>0.36750434015425337</v>
      </c>
      <c r="AU2266" s="12">
        <f t="shared" si="331"/>
        <v>0</v>
      </c>
      <c r="AV2266" s="12"/>
      <c r="AW2266" s="12">
        <f ca="1">INDEX(I$10:I$6003,UsefulSeries!$I2260)</f>
        <v>1.90617571164046E-2</v>
      </c>
      <c r="AX2266" s="12"/>
      <c r="AY2266" s="12"/>
      <c r="AZ2266" s="12">
        <f ca="1"/>
        <v>0.38263634312166639</v>
      </c>
      <c r="BA2266" s="12"/>
      <c r="BB2266" s="12">
        <f t="shared" ca="1" si="332"/>
        <v>0.38263634312166639</v>
      </c>
      <c r="BC2266" s="12"/>
      <c r="BD2266" s="38">
        <f ca="1"/>
        <v>1.916475762129782E-2</v>
      </c>
    </row>
    <row r="2267" spans="1:56" x14ac:dyDescent="0.35">
      <c r="A2267" s="12"/>
      <c r="B2267" s="12"/>
      <c r="C2267" s="12"/>
      <c r="D2267" s="12"/>
      <c r="E2267" s="12"/>
      <c r="F2267" s="12"/>
      <c r="G2267" s="12"/>
      <c r="H2267" s="12"/>
      <c r="I2267" s="12"/>
      <c r="J2267" s="12"/>
      <c r="K2267" s="12"/>
      <c r="L2267" s="12"/>
      <c r="M2267" s="12"/>
      <c r="N2267" s="12"/>
      <c r="O2267" s="12"/>
      <c r="P2267" s="12"/>
      <c r="Q2267" s="12"/>
      <c r="R2267" s="12"/>
      <c r="S2267" s="12"/>
      <c r="T2267" s="12"/>
      <c r="U2267" s="12"/>
      <c r="V2267" s="12"/>
      <c r="W2267" s="12">
        <f ca="1">INDEX(P$11:P$6003,UsefulSeries!$I2260)</f>
        <v>0</v>
      </c>
      <c r="X2267" s="12">
        <f ca="1">INDEX(Q$11:Q$6003,UsefulSeries!$I2260)</f>
        <v>0</v>
      </c>
      <c r="Y2267" s="12">
        <f ca="1">INDEX(R$11:R$6003,UsefulSeries!$I2260)</f>
        <v>0</v>
      </c>
      <c r="Z2267" s="12">
        <f ca="1">INDEX(S$11:S$6003,UsefulSeries!$I2260)</f>
        <v>0</v>
      </c>
      <c r="AA2267" s="12">
        <f ca="1">INDEX(T$11:T$6003,UsefulSeries!$I2260)</f>
        <v>0.38263634312166639</v>
      </c>
      <c r="AB2267" s="12">
        <f ca="1">INDEX(U$11:U$6003,UsefulSeries!$I2260)</f>
        <v>18.322858197515426</v>
      </c>
      <c r="AC2267" s="12">
        <f>INDEX( K$11:K$6003,UsefulSeries!$I2260)</f>
        <v>0</v>
      </c>
      <c r="AD2267" s="12">
        <f>INDEX(L$11:L$6003,UsefulSeries!$I2260)</f>
        <v>0.36750434015425337</v>
      </c>
      <c r="AE2267" s="12"/>
      <c r="AF2267" s="12"/>
      <c r="AG2267" s="12"/>
      <c r="AH2267" s="12"/>
      <c r="AI2267" s="12"/>
      <c r="AJ2267" s="12"/>
      <c r="AK2267" s="12"/>
      <c r="AL2267" s="12"/>
      <c r="AM2267" s="12"/>
      <c r="AN2267" s="12">
        <f t="shared" ca="1" si="324"/>
        <v>0</v>
      </c>
      <c r="AO2267" s="12">
        <f t="shared" ca="1" si="325"/>
        <v>0</v>
      </c>
      <c r="AP2267" s="12">
        <f t="shared" ca="1" si="326"/>
        <v>0</v>
      </c>
      <c r="AQ2267" s="12">
        <f t="shared" ca="1" si="327"/>
        <v>0</v>
      </c>
      <c r="AR2267" s="12">
        <f t="shared" ca="1" si="328"/>
        <v>0.38263634312166639</v>
      </c>
      <c r="AS2267" s="12">
        <f t="shared" ca="1" si="329"/>
        <v>18.322858197515426</v>
      </c>
      <c r="AT2267" s="12">
        <f t="shared" si="330"/>
        <v>0</v>
      </c>
      <c r="AU2267" s="12">
        <f t="shared" si="331"/>
        <v>0.36750434015425337</v>
      </c>
      <c r="AV2267" s="12"/>
      <c r="AW2267" s="12">
        <f ca="1">INDEX(I$11:I$6003,UsefulSeries!$I2260)</f>
        <v>2.0484938432589531E-2</v>
      </c>
      <c r="AX2267" s="12"/>
      <c r="AY2267" s="12"/>
      <c r="AZ2267" s="12">
        <f ca="1"/>
        <v>0.38263634312166633</v>
      </c>
      <c r="BA2267" s="12"/>
      <c r="BB2267" s="12">
        <f t="shared" ca="1" si="332"/>
        <v>0.38263634312166633</v>
      </c>
      <c r="BC2267" s="12"/>
      <c r="BD2267" s="38">
        <f ca="1"/>
        <v>2.0286339667325199E-2</v>
      </c>
    </row>
    <row r="2268" spans="1:56" x14ac:dyDescent="0.35">
      <c r="A2268" s="12"/>
      <c r="B2268" s="12"/>
      <c r="C2268" s="12"/>
      <c r="D2268" s="12"/>
      <c r="E2268" s="12"/>
      <c r="F2268" s="12"/>
      <c r="G2268" s="12"/>
      <c r="H2268" s="12"/>
      <c r="I2268" s="12"/>
      <c r="J2268" s="12"/>
      <c r="K2268" s="12"/>
      <c r="L2268" s="12"/>
      <c r="M2268" s="12"/>
      <c r="N2268" s="12"/>
      <c r="O2268" s="12"/>
      <c r="P2268" s="12"/>
      <c r="Q2268" s="12"/>
      <c r="R2268" s="12"/>
      <c r="S2268" s="12"/>
      <c r="T2268" s="12"/>
      <c r="U2268" s="12"/>
      <c r="V2268" s="12"/>
      <c r="W2268" s="12"/>
      <c r="X2268" s="12"/>
      <c r="Y2268" s="12"/>
      <c r="Z2268" s="12"/>
      <c r="AA2268" s="12"/>
      <c r="AB2268" s="12"/>
      <c r="AC2268" s="12"/>
      <c r="AD2268" s="12"/>
      <c r="AE2268" s="12">
        <f t="array" ref="AE2268:AJ2269">TRANSPOSE(AC2262:AD2267)</f>
        <v>-0.58661809488573302</v>
      </c>
      <c r="AF2268" s="12">
        <v>-0.58661809488573302</v>
      </c>
      <c r="AG2268" s="12">
        <v>4.5877564960013661E-2</v>
      </c>
      <c r="AH2268" s="12">
        <v>0</v>
      </c>
      <c r="AI2268" s="12">
        <v>0.36750434015425337</v>
      </c>
      <c r="AJ2268" s="12">
        <v>0</v>
      </c>
      <c r="AK2268" s="12"/>
      <c r="AL2268" s="12"/>
      <c r="AM2268" s="12"/>
      <c r="AN2268" s="12">
        <f t="shared" si="324"/>
        <v>-0.58661809488573302</v>
      </c>
      <c r="AO2268" s="12">
        <f t="shared" si="325"/>
        <v>-0.58661809488573302</v>
      </c>
      <c r="AP2268" s="12">
        <f t="shared" si="326"/>
        <v>4.5877564960013661E-2</v>
      </c>
      <c r="AQ2268" s="12">
        <f t="shared" si="327"/>
        <v>0</v>
      </c>
      <c r="AR2268" s="12">
        <f t="shared" si="328"/>
        <v>0.36750434015425337</v>
      </c>
      <c r="AS2268" s="12">
        <f t="shared" si="329"/>
        <v>0</v>
      </c>
      <c r="AT2268" s="12">
        <f t="shared" si="330"/>
        <v>0</v>
      </c>
      <c r="AU2268" s="12">
        <f t="shared" si="331"/>
        <v>0</v>
      </c>
      <c r="AV2268" s="12"/>
      <c r="AW2268" s="12"/>
      <c r="AX2268" s="12">
        <f>INDEX($N$6:$N$6003,UsefulSeries!$K2260)</f>
        <v>1.6410263790933577E-4</v>
      </c>
      <c r="AY2268" s="12"/>
      <c r="AZ2268" s="12"/>
      <c r="BA2268" s="12"/>
      <c r="BB2268" s="12">
        <f t="shared" si="332"/>
        <v>1.6410263790933577E-4</v>
      </c>
      <c r="BC2268" s="12"/>
      <c r="BD2268" s="38">
        <f ca="1"/>
        <v>-5.3039812330277231E-3</v>
      </c>
    </row>
    <row r="2269" spans="1:56" x14ac:dyDescent="0.35">
      <c r="A2269" s="12"/>
      <c r="B2269" s="12"/>
      <c r="C2269" s="12"/>
      <c r="D2269" s="12"/>
      <c r="E2269" s="12"/>
      <c r="F2269" s="12"/>
      <c r="G2269" s="12"/>
      <c r="H2269" s="12"/>
      <c r="I2269" s="12"/>
      <c r="J2269" s="12"/>
      <c r="K2269" s="12"/>
      <c r="L2269" s="12"/>
      <c r="M2269" s="12"/>
      <c r="N2269" s="12"/>
      <c r="O2269" s="12"/>
      <c r="P2269" s="12"/>
      <c r="Q2269" s="12"/>
      <c r="R2269" s="12"/>
      <c r="S2269" s="12"/>
      <c r="T2269" s="12"/>
      <c r="U2269" s="12"/>
      <c r="V2269" s="12"/>
      <c r="W2269" s="12"/>
      <c r="X2269" s="12"/>
      <c r="Y2269" s="12"/>
      <c r="Z2269" s="12"/>
      <c r="AA2269" s="12"/>
      <c r="AB2269" s="12"/>
      <c r="AC2269" s="12"/>
      <c r="AD2269" s="12"/>
      <c r="AE2269" s="12">
        <v>0.58661809488573302</v>
      </c>
      <c r="AF2269" s="12">
        <v>0</v>
      </c>
      <c r="AG2269" s="12">
        <v>-4.5877564960013661E-2</v>
      </c>
      <c r="AH2269" s="12">
        <v>-4.5877564960013661E-2</v>
      </c>
      <c r="AI2269" s="12">
        <v>0</v>
      </c>
      <c r="AJ2269" s="12">
        <v>0.36750434015425337</v>
      </c>
      <c r="AK2269" s="12"/>
      <c r="AL2269" s="12"/>
      <c r="AM2269" s="12"/>
      <c r="AN2269" s="12">
        <f t="shared" si="324"/>
        <v>0.58661809488573302</v>
      </c>
      <c r="AO2269" s="12">
        <f t="shared" si="325"/>
        <v>0</v>
      </c>
      <c r="AP2269" s="12">
        <f t="shared" si="326"/>
        <v>-4.5877564960013661E-2</v>
      </c>
      <c r="AQ2269" s="12">
        <f t="shared" si="327"/>
        <v>-4.5877564960013661E-2</v>
      </c>
      <c r="AR2269" s="12">
        <f t="shared" si="328"/>
        <v>0</v>
      </c>
      <c r="AS2269" s="12">
        <f t="shared" si="329"/>
        <v>0.36750434015425337</v>
      </c>
      <c r="AT2269" s="12">
        <f t="shared" si="330"/>
        <v>0</v>
      </c>
      <c r="AU2269" s="12">
        <f t="shared" si="331"/>
        <v>0</v>
      </c>
      <c r="AV2269" s="12"/>
      <c r="AW2269" s="12"/>
      <c r="AX2269" s="12">
        <f>INDEX('Margin error adjustment'!N$7:N$6003,UsefulSeries!$K2260)</f>
        <v>3.4170115219514519E-5</v>
      </c>
      <c r="AY2269" s="12"/>
      <c r="AZ2269" s="12"/>
      <c r="BA2269" s="12"/>
      <c r="BB2269" s="12">
        <f t="shared" si="332"/>
        <v>3.4170115219514519E-5</v>
      </c>
      <c r="BC2269" s="12"/>
      <c r="BD2269" s="38">
        <f ca="1"/>
        <v>9.794402090862667E-3</v>
      </c>
    </row>
    <row r="2270" spans="1:56" x14ac:dyDescent="0.35">
      <c r="A2270" s="12"/>
      <c r="B2270" s="12"/>
      <c r="C2270" s="12"/>
      <c r="D2270" s="12"/>
      <c r="E2270" s="12"/>
      <c r="F2270" s="12"/>
      <c r="G2270" s="12"/>
      <c r="H2270" s="12"/>
      <c r="I2270" s="12"/>
      <c r="J2270" s="12"/>
      <c r="K2270" s="12"/>
      <c r="L2270" s="12"/>
      <c r="M2270" s="12"/>
      <c r="N2270" s="12"/>
      <c r="O2270" s="12"/>
      <c r="P2270" s="12"/>
      <c r="Q2270" s="12"/>
      <c r="R2270" s="12"/>
      <c r="S2270" s="12"/>
      <c r="T2270" s="12"/>
      <c r="U2270" s="12"/>
      <c r="V2270" s="12"/>
      <c r="W2270" s="12">
        <f ca="1">INDEX(P$6:P$6003,UsefulSeries!$I2268)</f>
        <v>52.649606524694029</v>
      </c>
      <c r="X2270" s="12">
        <f ca="1">INDEX(Q$6:Q$6003,UsefulSeries!$I2268)</f>
        <v>0.60155072290171074</v>
      </c>
      <c r="Y2270" s="12">
        <f ca="1">INDEX(R$6:R$6003,UsefulSeries!$I2268)</f>
        <v>0</v>
      </c>
      <c r="Z2270" s="12">
        <f ca="1">INDEX(S$6:S$6003,UsefulSeries!$I2268)</f>
        <v>0</v>
      </c>
      <c r="AA2270" s="12">
        <f ca="1">INDEX(T$6:T$6003,UsefulSeries!$I2268)</f>
        <v>0</v>
      </c>
      <c r="AB2270" s="12">
        <f ca="1">INDEX(U$6:U$6003,UsefulSeries!$I2268)</f>
        <v>0</v>
      </c>
      <c r="AC2270" s="12">
        <f>INDEX( K$6:K$6003,UsefulSeries!$I2268)</f>
        <v>-0.58678219752364236</v>
      </c>
      <c r="AD2270" s="12">
        <f>INDEX(L$6:L$6003,UsefulSeries!$I2268)</f>
        <v>0.58678219752364236</v>
      </c>
      <c r="AE2270" s="12"/>
      <c r="AF2270" s="12"/>
      <c r="AG2270" s="12"/>
      <c r="AH2270" s="12"/>
      <c r="AI2270" s="12"/>
      <c r="AJ2270" s="12"/>
      <c r="AK2270" s="12"/>
      <c r="AL2270" s="12"/>
      <c r="AM2270" s="12"/>
      <c r="AN2270" s="12">
        <f t="shared" ca="1" si="324"/>
        <v>52.649606524694029</v>
      </c>
      <c r="AO2270" s="12">
        <f t="shared" ca="1" si="325"/>
        <v>0.60155072290171074</v>
      </c>
      <c r="AP2270" s="12">
        <f t="shared" ca="1" si="326"/>
        <v>0</v>
      </c>
      <c r="AQ2270" s="12">
        <f t="shared" ca="1" si="327"/>
        <v>0</v>
      </c>
      <c r="AR2270" s="12">
        <f t="shared" ca="1" si="328"/>
        <v>0</v>
      </c>
      <c r="AS2270" s="12">
        <f t="shared" ca="1" si="329"/>
        <v>0</v>
      </c>
      <c r="AT2270" s="12">
        <f t="shared" si="330"/>
        <v>-0.58678219752364236</v>
      </c>
      <c r="AU2270" s="12">
        <f t="shared" si="331"/>
        <v>0.58678219752364236</v>
      </c>
      <c r="AV2270" s="12"/>
      <c r="AW2270" s="12">
        <f ca="1">INDEX(I$6:I$6003,UsefulSeries!$I2268)</f>
        <v>1.1273854296464153E-2</v>
      </c>
      <c r="AX2270" s="12"/>
      <c r="AY2270" s="12"/>
      <c r="AZ2270" s="12">
        <f t="array" aca="1" ref="AZ2270:AZ2275" ca="1">MMULT(W2270:AB2275,AW2270:AW2275)</f>
        <v>0.60155072290171074</v>
      </c>
      <c r="BA2270" s="12"/>
      <c r="BB2270" s="12">
        <f t="shared" ca="1" si="332"/>
        <v>0.60155072290171074</v>
      </c>
      <c r="BC2270" s="12"/>
      <c r="BD2270" s="38">
        <f t="array" aca="1" ref="BD2270:BD2277" ca="1">MMULT(MINVERSE(AN2270:AU2277),BB2270:BB2277)</f>
        <v>1.2320993502490161E-2</v>
      </c>
    </row>
    <row r="2271" spans="1:56" x14ac:dyDescent="0.35">
      <c r="A2271" s="12"/>
      <c r="B2271" s="12"/>
      <c r="C2271" s="12"/>
      <c r="D2271" s="12"/>
      <c r="E2271" s="12"/>
      <c r="F2271" s="12"/>
      <c r="G2271" s="12"/>
      <c r="H2271" s="12"/>
      <c r="I2271" s="12"/>
      <c r="J2271" s="12"/>
      <c r="K2271" s="12"/>
      <c r="L2271" s="12"/>
      <c r="M2271" s="12"/>
      <c r="N2271" s="12"/>
      <c r="O2271" s="12"/>
      <c r="P2271" s="12"/>
      <c r="Q2271" s="12"/>
      <c r="R2271" s="12"/>
      <c r="S2271" s="12"/>
      <c r="T2271" s="12"/>
      <c r="U2271" s="12"/>
      <c r="V2271" s="12"/>
      <c r="W2271" s="12">
        <f ca="1">INDEX(P$7:P$6003,UsefulSeries!$I2268)</f>
        <v>0.60155072290171063</v>
      </c>
      <c r="X2271" s="12">
        <f ca="1">INDEX(Q$7:Q$6003,UsefulSeries!$I2268)</f>
        <v>44.79726628127009</v>
      </c>
      <c r="Y2271" s="12">
        <f ca="1">INDEX(R$7:R$6003,UsefulSeries!$I2268)</f>
        <v>0</v>
      </c>
      <c r="Z2271" s="12">
        <f ca="1">INDEX(S$7:S$6003,UsefulSeries!$I2268)</f>
        <v>0</v>
      </c>
      <c r="AA2271" s="12">
        <f ca="1">INDEX(T$7:T$6003,UsefulSeries!$I2268)</f>
        <v>0</v>
      </c>
      <c r="AB2271" s="12">
        <f ca="1">INDEX(U$7:U$6003,UsefulSeries!$I2268)</f>
        <v>0</v>
      </c>
      <c r="AC2271" s="12">
        <f>INDEX( K$7:K$6003,UsefulSeries!$I2268,1)</f>
        <v>-0.58678219752364236</v>
      </c>
      <c r="AD2271" s="12">
        <f>INDEX(L$7:L$6003,UsefulSeries!$I2268,1)</f>
        <v>0</v>
      </c>
      <c r="AE2271" s="12"/>
      <c r="AF2271" s="12"/>
      <c r="AG2271" s="12"/>
      <c r="AH2271" s="12"/>
      <c r="AI2271" s="12"/>
      <c r="AJ2271" s="12"/>
      <c r="AK2271" s="12"/>
      <c r="AL2271" s="12"/>
      <c r="AM2271" s="12"/>
      <c r="AN2271" s="12">
        <f t="shared" ref="AN2271:AN2334" ca="1" si="333">W2271+AE2271</f>
        <v>0.60155072290171063</v>
      </c>
      <c r="AO2271" s="12">
        <f t="shared" ref="AO2271:AO2334" ca="1" si="334">X2271+AF2271</f>
        <v>44.79726628127009</v>
      </c>
      <c r="AP2271" s="12">
        <f t="shared" ref="AP2271:AP2334" ca="1" si="335">Y2271+AG2271</f>
        <v>0</v>
      </c>
      <c r="AQ2271" s="12">
        <f t="shared" ref="AQ2271:AQ2334" ca="1" si="336">Z2271+AH2271</f>
        <v>0</v>
      </c>
      <c r="AR2271" s="12">
        <f t="shared" ref="AR2271:AR2334" ca="1" si="337">AA2271+AI2271</f>
        <v>0</v>
      </c>
      <c r="AS2271" s="12">
        <f t="shared" ref="AS2271:AS2334" ca="1" si="338">AB2271+AJ2271</f>
        <v>0</v>
      </c>
      <c r="AT2271" s="12">
        <f t="shared" ref="AT2271:AT2334" si="339">AC2271+AK2271</f>
        <v>-0.58678219752364236</v>
      </c>
      <c r="AU2271" s="12">
        <f t="shared" ref="AU2271:AU2334" si="340">AD2271+AL2271</f>
        <v>0</v>
      </c>
      <c r="AV2271" s="12"/>
      <c r="AW2271" s="12">
        <f ca="1">INDEX(I$7:I$6003,UsefulSeries!$I2268)</f>
        <v>1.3276902299470433E-2</v>
      </c>
      <c r="AX2271" s="12"/>
      <c r="AY2271" s="12"/>
      <c r="AZ2271" s="12">
        <f ca="1"/>
        <v>0.60155072290171074</v>
      </c>
      <c r="BA2271" s="12"/>
      <c r="BB2271" s="12">
        <f t="shared" ca="1" si="332"/>
        <v>0.60155072290171074</v>
      </c>
      <c r="BC2271" s="12"/>
      <c r="BD2271" s="38">
        <f ca="1"/>
        <v>1.5860644749132201E-2</v>
      </c>
    </row>
    <row r="2272" spans="1:56" x14ac:dyDescent="0.35">
      <c r="A2272" s="12"/>
      <c r="B2272" s="12"/>
      <c r="C2272" s="12"/>
      <c r="D2272" s="12"/>
      <c r="E2272" s="12"/>
      <c r="F2272" s="12"/>
      <c r="G2272" s="12"/>
      <c r="H2272" s="12"/>
      <c r="I2272" s="12"/>
      <c r="J2272" s="12"/>
      <c r="K2272" s="12"/>
      <c r="L2272" s="12"/>
      <c r="M2272" s="12"/>
      <c r="N2272" s="12"/>
      <c r="O2272" s="12"/>
      <c r="P2272" s="12"/>
      <c r="Q2272" s="12"/>
      <c r="R2272" s="12"/>
      <c r="S2272" s="12"/>
      <c r="T2272" s="12"/>
      <c r="U2272" s="12"/>
      <c r="V2272" s="12"/>
      <c r="W2272" s="12">
        <f ca="1">INDEX(P$8:P$6003,UsefulSeries!$I2268)</f>
        <v>0</v>
      </c>
      <c r="X2272" s="12">
        <f ca="1">INDEX(Q$8:Q$6003,UsefulSeries!$I2268)</f>
        <v>0</v>
      </c>
      <c r="Y2272" s="12">
        <f ca="1">INDEX(R$8:R$6003,UsefulSeries!$I2268)</f>
        <v>0.34306521819158153</v>
      </c>
      <c r="Z2272" s="12">
        <f ca="1">INDEX(S$8:S$6003,UsefulSeries!$I2268)</f>
        <v>6.7333436196748281E-2</v>
      </c>
      <c r="AA2272" s="12">
        <f ca="1">INDEX(T$8:T$6003,UsefulSeries!$I2268)</f>
        <v>0</v>
      </c>
      <c r="AB2272" s="12">
        <f ca="1">INDEX(U$8:U$6003,UsefulSeries!$I2268)</f>
        <v>0</v>
      </c>
      <c r="AC2272" s="12">
        <f>INDEX( K$8:K$6003,UsefulSeries!$I2268)</f>
        <v>4.5911735075233176E-2</v>
      </c>
      <c r="AD2272" s="12">
        <f>INDEX(L$8:L$6003,UsefulSeries!$I2268)</f>
        <v>-4.5911735075233176E-2</v>
      </c>
      <c r="AE2272" s="12"/>
      <c r="AF2272" s="12"/>
      <c r="AG2272" s="12"/>
      <c r="AH2272" s="12"/>
      <c r="AI2272" s="12"/>
      <c r="AJ2272" s="12"/>
      <c r="AK2272" s="12"/>
      <c r="AL2272" s="12"/>
      <c r="AM2272" s="12"/>
      <c r="AN2272" s="12">
        <f t="shared" ca="1" si="333"/>
        <v>0</v>
      </c>
      <c r="AO2272" s="12">
        <f t="shared" ca="1" si="334"/>
        <v>0</v>
      </c>
      <c r="AP2272" s="12">
        <f t="shared" ca="1" si="335"/>
        <v>0.34306521819158153</v>
      </c>
      <c r="AQ2272" s="12">
        <f t="shared" ca="1" si="336"/>
        <v>6.7333436196748281E-2</v>
      </c>
      <c r="AR2272" s="12">
        <f t="shared" ca="1" si="337"/>
        <v>0</v>
      </c>
      <c r="AS2272" s="12">
        <f t="shared" ca="1" si="338"/>
        <v>0</v>
      </c>
      <c r="AT2272" s="12">
        <f t="shared" si="339"/>
        <v>4.5911735075233176E-2</v>
      </c>
      <c r="AU2272" s="12">
        <f t="shared" si="340"/>
        <v>-4.5911735075233176E-2</v>
      </c>
      <c r="AV2272" s="12"/>
      <c r="AW2272" s="12">
        <f ca="1">INDEX(I$8:I$6003,UsefulSeries!$I2268)</f>
        <v>0.16650868007697961</v>
      </c>
      <c r="AX2272" s="12"/>
      <c r="AY2272" s="12"/>
      <c r="AZ2272" s="12">
        <f ca="1"/>
        <v>6.7333436196748281E-2</v>
      </c>
      <c r="BA2272" s="12"/>
      <c r="BB2272" s="12">
        <f t="shared" ca="1" si="332"/>
        <v>6.7333436196748281E-2</v>
      </c>
      <c r="BC2272" s="12"/>
      <c r="BD2272" s="38">
        <f ca="1"/>
        <v>0.15053324856603545</v>
      </c>
    </row>
    <row r="2273" spans="1:56" x14ac:dyDescent="0.35">
      <c r="A2273" s="12"/>
      <c r="B2273" s="12"/>
      <c r="C2273" s="12"/>
      <c r="D2273" s="12"/>
      <c r="E2273" s="12"/>
      <c r="F2273" s="12"/>
      <c r="G2273" s="12"/>
      <c r="H2273" s="12"/>
      <c r="I2273" s="12"/>
      <c r="J2273" s="12"/>
      <c r="K2273" s="12"/>
      <c r="L2273" s="12"/>
      <c r="M2273" s="12"/>
      <c r="N2273" s="12"/>
      <c r="O2273" s="12"/>
      <c r="P2273" s="12"/>
      <c r="Q2273" s="12"/>
      <c r="R2273" s="12"/>
      <c r="S2273" s="12"/>
      <c r="T2273" s="12"/>
      <c r="U2273" s="12"/>
      <c r="V2273" s="12"/>
      <c r="W2273" s="12">
        <f ca="1">INDEX(P$9:P$6003,UsefulSeries!$I2268)</f>
        <v>0</v>
      </c>
      <c r="X2273" s="12">
        <f ca="1">INDEX(Q$9:Q$6003,UsefulSeries!$I2268)</f>
        <v>0</v>
      </c>
      <c r="Y2273" s="12">
        <f ca="1">INDEX(R$9:R$6003,UsefulSeries!$I2268)</f>
        <v>6.7333436196748281E-2</v>
      </c>
      <c r="Z2273" s="12">
        <f ca="1">INDEX(S$9:S$6003,UsefulSeries!$I2268)</f>
        <v>0.37011157010895135</v>
      </c>
      <c r="AA2273" s="12">
        <f ca="1">INDEX(T$9:T$6003,UsefulSeries!$I2268)</f>
        <v>0</v>
      </c>
      <c r="AB2273" s="12">
        <f ca="1">INDEX(U$9:U$6003,UsefulSeries!$I2268)</f>
        <v>0</v>
      </c>
      <c r="AC2273" s="12">
        <f>INDEX( K$9:K$6003,UsefulSeries!$I2268)</f>
        <v>0</v>
      </c>
      <c r="AD2273" s="12">
        <f>INDEX(L$9:L$6003,UsefulSeries!$I2268)</f>
        <v>-4.5911735075233176E-2</v>
      </c>
      <c r="AE2273" s="12"/>
      <c r="AF2273" s="12"/>
      <c r="AG2273" s="12"/>
      <c r="AH2273" s="12"/>
      <c r="AI2273" s="12"/>
      <c r="AJ2273" s="12"/>
      <c r="AK2273" s="12"/>
      <c r="AL2273" s="12"/>
      <c r="AM2273" s="12"/>
      <c r="AN2273" s="12">
        <f t="shared" ca="1" si="333"/>
        <v>0</v>
      </c>
      <c r="AO2273" s="12">
        <f t="shared" ca="1" si="334"/>
        <v>0</v>
      </c>
      <c r="AP2273" s="12">
        <f t="shared" ca="1" si="335"/>
        <v>6.7333436196748281E-2</v>
      </c>
      <c r="AQ2273" s="12">
        <f t="shared" ca="1" si="336"/>
        <v>0.37011157010895135</v>
      </c>
      <c r="AR2273" s="12">
        <f t="shared" ca="1" si="337"/>
        <v>0</v>
      </c>
      <c r="AS2273" s="12">
        <f t="shared" ca="1" si="338"/>
        <v>0</v>
      </c>
      <c r="AT2273" s="12">
        <f t="shared" si="339"/>
        <v>0</v>
      </c>
      <c r="AU2273" s="12">
        <f t="shared" si="340"/>
        <v>-4.5911735075233176E-2</v>
      </c>
      <c r="AV2273" s="12"/>
      <c r="AW2273" s="12">
        <f ca="1">INDEX(I$9:I$6003,UsefulSeries!$I2268)</f>
        <v>0.15163490996528256</v>
      </c>
      <c r="AX2273" s="12"/>
      <c r="AY2273" s="12"/>
      <c r="AZ2273" s="12">
        <f ca="1"/>
        <v>6.7333436196748281E-2</v>
      </c>
      <c r="BA2273" s="12"/>
      <c r="BB2273" s="12">
        <f t="shared" ca="1" si="332"/>
        <v>6.7333436196748281E-2</v>
      </c>
      <c r="BC2273" s="12"/>
      <c r="BD2273" s="38">
        <f ca="1"/>
        <v>0.16715975350357312</v>
      </c>
    </row>
    <row r="2274" spans="1:56" x14ac:dyDescent="0.35">
      <c r="A2274" s="12"/>
      <c r="B2274" s="12"/>
      <c r="C2274" s="12"/>
      <c r="D2274" s="12"/>
      <c r="E2274" s="12"/>
      <c r="F2274" s="12"/>
      <c r="G2274" s="12"/>
      <c r="H2274" s="12"/>
      <c r="I2274" s="12"/>
      <c r="J2274" s="12"/>
      <c r="K2274" s="12"/>
      <c r="L2274" s="12"/>
      <c r="M2274" s="12"/>
      <c r="N2274" s="12"/>
      <c r="O2274" s="12"/>
      <c r="P2274" s="12"/>
      <c r="Q2274" s="12"/>
      <c r="R2274" s="12"/>
      <c r="S2274" s="12"/>
      <c r="T2274" s="12"/>
      <c r="U2274" s="12"/>
      <c r="V2274" s="12"/>
      <c r="W2274" s="12">
        <f ca="1">INDEX(P$10:P$6003,UsefulSeries!$I2268)</f>
        <v>0</v>
      </c>
      <c r="X2274" s="12">
        <f ca="1">INDEX(Q$10:Q$6003,UsefulSeries!$I2268)</f>
        <v>0</v>
      </c>
      <c r="Y2274" s="12">
        <f ca="1">INDEX(R$10:R$6003,UsefulSeries!$I2268)</f>
        <v>0</v>
      </c>
      <c r="Z2274" s="12">
        <f ca="1">INDEX(S$10:S$6003,UsefulSeries!$I2268)</f>
        <v>0</v>
      </c>
      <c r="AA2274" s="12">
        <f ca="1">INDEX(T$10:T$6003,UsefulSeries!$I2268)</f>
        <v>20.462158604549749</v>
      </c>
      <c r="AB2274" s="12">
        <f ca="1">INDEX(U$10:U$6003,UsefulSeries!$I2268)</f>
        <v>0.38204019628080627</v>
      </c>
      <c r="AC2274" s="12">
        <f>INDEX( K$10:K$6003,UsefulSeries!$I2268)</f>
        <v>0.36730606740112443</v>
      </c>
      <c r="AD2274" s="12">
        <f>INDEX(L$10:L$6003,UsefulSeries!$I2268)</f>
        <v>0</v>
      </c>
      <c r="AE2274" s="12"/>
      <c r="AF2274" s="12"/>
      <c r="AG2274" s="12"/>
      <c r="AH2274" s="12"/>
      <c r="AI2274" s="12"/>
      <c r="AJ2274" s="12"/>
      <c r="AK2274" s="12"/>
      <c r="AL2274" s="12"/>
      <c r="AM2274" s="12"/>
      <c r="AN2274" s="12">
        <f t="shared" ca="1" si="333"/>
        <v>0</v>
      </c>
      <c r="AO2274" s="12">
        <f t="shared" ca="1" si="334"/>
        <v>0</v>
      </c>
      <c r="AP2274" s="12">
        <f t="shared" ca="1" si="335"/>
        <v>0</v>
      </c>
      <c r="AQ2274" s="12">
        <f t="shared" ca="1" si="336"/>
        <v>0</v>
      </c>
      <c r="AR2274" s="12">
        <f t="shared" ca="1" si="337"/>
        <v>20.462158604549749</v>
      </c>
      <c r="AS2274" s="12">
        <f t="shared" ca="1" si="338"/>
        <v>0.38204019628080627</v>
      </c>
      <c r="AT2274" s="12">
        <f t="shared" si="339"/>
        <v>0.36730606740112443</v>
      </c>
      <c r="AU2274" s="12">
        <f t="shared" si="340"/>
        <v>0</v>
      </c>
      <c r="AV2274" s="12"/>
      <c r="AW2274" s="12">
        <f ca="1">INDEX(I$10:I$6003,UsefulSeries!$I2268)</f>
        <v>1.8292026965830478E-2</v>
      </c>
      <c r="AX2274" s="12"/>
      <c r="AY2274" s="12"/>
      <c r="AZ2274" s="12">
        <f ca="1"/>
        <v>0.38204019628080615</v>
      </c>
      <c r="BA2274" s="12"/>
      <c r="BB2274" s="12">
        <f t="shared" ca="1" si="332"/>
        <v>0.38204019628080615</v>
      </c>
      <c r="BC2274" s="12"/>
      <c r="BD2274" s="38">
        <f ca="1"/>
        <v>1.4768317240731816E-2</v>
      </c>
    </row>
    <row r="2275" spans="1:56" x14ac:dyDescent="0.35">
      <c r="A2275" s="12"/>
      <c r="B2275" s="12"/>
      <c r="C2275" s="12"/>
      <c r="D2275" s="12"/>
      <c r="E2275" s="12"/>
      <c r="F2275" s="12"/>
      <c r="G2275" s="12"/>
      <c r="H2275" s="12"/>
      <c r="I2275" s="12"/>
      <c r="J2275" s="12"/>
      <c r="K2275" s="12"/>
      <c r="L2275" s="12"/>
      <c r="M2275" s="12"/>
      <c r="N2275" s="12"/>
      <c r="O2275" s="12"/>
      <c r="P2275" s="12"/>
      <c r="Q2275" s="12"/>
      <c r="R2275" s="12"/>
      <c r="S2275" s="12"/>
      <c r="T2275" s="12"/>
      <c r="U2275" s="12"/>
      <c r="V2275" s="12"/>
      <c r="W2275" s="12">
        <f ca="1">INDEX(P$11:P$6003,UsefulSeries!$I2268)</f>
        <v>0</v>
      </c>
      <c r="X2275" s="12">
        <f ca="1">INDEX(Q$11:Q$6003,UsefulSeries!$I2268)</f>
        <v>0</v>
      </c>
      <c r="Y2275" s="12">
        <f ca="1">INDEX(R$11:R$6003,UsefulSeries!$I2268)</f>
        <v>0</v>
      </c>
      <c r="Z2275" s="12">
        <f ca="1">INDEX(S$11:S$6003,UsefulSeries!$I2268)</f>
        <v>0</v>
      </c>
      <c r="AA2275" s="12">
        <f ca="1">INDEX(T$11:T$6003,UsefulSeries!$I2268)</f>
        <v>0.38204019628080621</v>
      </c>
      <c r="AB2275" s="12">
        <f ca="1">INDEX(U$11:U$6003,UsefulSeries!$I2268)</f>
        <v>18.498305783295208</v>
      </c>
      <c r="AC2275" s="12">
        <f>INDEX( K$11:K$6003,UsefulSeries!$I2268)</f>
        <v>0</v>
      </c>
      <c r="AD2275" s="12">
        <f>INDEX(L$11:L$6003,UsefulSeries!$I2268)</f>
        <v>0.36730606740112443</v>
      </c>
      <c r="AE2275" s="12"/>
      <c r="AF2275" s="12"/>
      <c r="AG2275" s="12"/>
      <c r="AH2275" s="12"/>
      <c r="AI2275" s="12"/>
      <c r="AJ2275" s="12"/>
      <c r="AK2275" s="12"/>
      <c r="AL2275" s="12"/>
      <c r="AM2275" s="12"/>
      <c r="AN2275" s="12">
        <f t="shared" ca="1" si="333"/>
        <v>0</v>
      </c>
      <c r="AO2275" s="12">
        <f t="shared" ca="1" si="334"/>
        <v>0</v>
      </c>
      <c r="AP2275" s="12">
        <f t="shared" ca="1" si="335"/>
        <v>0</v>
      </c>
      <c r="AQ2275" s="12">
        <f t="shared" ca="1" si="336"/>
        <v>0</v>
      </c>
      <c r="AR2275" s="12">
        <f t="shared" ca="1" si="337"/>
        <v>0.38204019628080621</v>
      </c>
      <c r="AS2275" s="12">
        <f t="shared" ca="1" si="338"/>
        <v>18.498305783295208</v>
      </c>
      <c r="AT2275" s="12">
        <f t="shared" si="339"/>
        <v>0</v>
      </c>
      <c r="AU2275" s="12">
        <f t="shared" si="340"/>
        <v>0.36730606740112443</v>
      </c>
      <c r="AV2275" s="12"/>
      <c r="AW2275" s="12">
        <f ca="1">INDEX(I$11:I$6003,UsefulSeries!$I2268)</f>
        <v>2.0274932802067474E-2</v>
      </c>
      <c r="AX2275" s="12"/>
      <c r="AY2275" s="12"/>
      <c r="AZ2275" s="12">
        <f ca="1"/>
        <v>0.38204019628080615</v>
      </c>
      <c r="BA2275" s="12"/>
      <c r="BB2275" s="12">
        <f t="shared" ca="1" si="332"/>
        <v>0.38204019628080615</v>
      </c>
      <c r="BC2275" s="12"/>
      <c r="BD2275" s="38">
        <f ca="1"/>
        <v>1.8327890219382949E-2</v>
      </c>
    </row>
    <row r="2276" spans="1:56" x14ac:dyDescent="0.35">
      <c r="A2276" s="12"/>
      <c r="B2276" s="12"/>
      <c r="C2276" s="12"/>
      <c r="D2276" s="12"/>
      <c r="E2276" s="12"/>
      <c r="F2276" s="12"/>
      <c r="G2276" s="12"/>
      <c r="H2276" s="12"/>
      <c r="I2276" s="12"/>
      <c r="J2276" s="12"/>
      <c r="K2276" s="12"/>
      <c r="L2276" s="12"/>
      <c r="M2276" s="12"/>
      <c r="N2276" s="12"/>
      <c r="O2276" s="12"/>
      <c r="P2276" s="12"/>
      <c r="Q2276" s="12"/>
      <c r="R2276" s="12"/>
      <c r="S2276" s="12"/>
      <c r="T2276" s="12"/>
      <c r="U2276" s="12"/>
      <c r="V2276" s="12"/>
      <c r="W2276" s="12"/>
      <c r="X2276" s="12"/>
      <c r="Y2276" s="12"/>
      <c r="Z2276" s="12"/>
      <c r="AA2276" s="12"/>
      <c r="AB2276" s="12"/>
      <c r="AC2276" s="12"/>
      <c r="AD2276" s="12"/>
      <c r="AE2276" s="12">
        <f t="array" ref="AE2276:AJ2277">TRANSPOSE(AC2270:AD2275)</f>
        <v>-0.58678219752364236</v>
      </c>
      <c r="AF2276" s="12">
        <v>-0.58678219752364236</v>
      </c>
      <c r="AG2276" s="12">
        <v>4.5911735075233176E-2</v>
      </c>
      <c r="AH2276" s="12">
        <v>0</v>
      </c>
      <c r="AI2276" s="12">
        <v>0.36730606740112443</v>
      </c>
      <c r="AJ2276" s="12">
        <v>0</v>
      </c>
      <c r="AK2276" s="12"/>
      <c r="AL2276" s="12"/>
      <c r="AM2276" s="12"/>
      <c r="AN2276" s="12">
        <f t="shared" si="333"/>
        <v>-0.58678219752364236</v>
      </c>
      <c r="AO2276" s="12">
        <f t="shared" si="334"/>
        <v>-0.58678219752364236</v>
      </c>
      <c r="AP2276" s="12">
        <f t="shared" si="335"/>
        <v>4.5911735075233176E-2</v>
      </c>
      <c r="AQ2276" s="12">
        <f t="shared" si="336"/>
        <v>0</v>
      </c>
      <c r="AR2276" s="12">
        <f t="shared" si="337"/>
        <v>0.36730606740112443</v>
      </c>
      <c r="AS2276" s="12">
        <f t="shared" si="338"/>
        <v>0</v>
      </c>
      <c r="AT2276" s="12">
        <f t="shared" si="339"/>
        <v>0</v>
      </c>
      <c r="AU2276" s="12">
        <f t="shared" si="340"/>
        <v>0</v>
      </c>
      <c r="AV2276" s="12"/>
      <c r="AW2276" s="12"/>
      <c r="AX2276" s="12">
        <f>INDEX($N$6:$N$6003,UsefulSeries!$K2268)</f>
        <v>-4.2007484670998352E-3</v>
      </c>
      <c r="AY2276" s="12"/>
      <c r="AZ2276" s="12"/>
      <c r="BA2276" s="12"/>
      <c r="BB2276" s="12">
        <f t="shared" si="332"/>
        <v>-4.2007484670998352E-3</v>
      </c>
      <c r="BC2276" s="12"/>
      <c r="BD2276" s="38">
        <f ca="1"/>
        <v>0.19832657902235362</v>
      </c>
    </row>
    <row r="2277" spans="1:56" x14ac:dyDescent="0.35">
      <c r="A2277" s="12"/>
      <c r="B2277" s="12"/>
      <c r="C2277" s="12"/>
      <c r="D2277" s="12"/>
      <c r="E2277" s="12"/>
      <c r="F2277" s="12"/>
      <c r="G2277" s="12"/>
      <c r="H2277" s="12"/>
      <c r="I2277" s="12"/>
      <c r="J2277" s="12"/>
      <c r="K2277" s="12"/>
      <c r="L2277" s="12"/>
      <c r="M2277" s="12"/>
      <c r="N2277" s="12"/>
      <c r="O2277" s="12"/>
      <c r="P2277" s="12"/>
      <c r="Q2277" s="12"/>
      <c r="R2277" s="12"/>
      <c r="S2277" s="12"/>
      <c r="T2277" s="12"/>
      <c r="U2277" s="12"/>
      <c r="V2277" s="12"/>
      <c r="W2277" s="12"/>
      <c r="X2277" s="12"/>
      <c r="Y2277" s="12"/>
      <c r="Z2277" s="12"/>
      <c r="AA2277" s="12"/>
      <c r="AB2277" s="12"/>
      <c r="AC2277" s="12"/>
      <c r="AD2277" s="12"/>
      <c r="AE2277" s="12">
        <v>0.58678219752364236</v>
      </c>
      <c r="AF2277" s="12">
        <v>0</v>
      </c>
      <c r="AG2277" s="12">
        <v>-4.5911735075233176E-2</v>
      </c>
      <c r="AH2277" s="12">
        <v>-4.5911735075233176E-2</v>
      </c>
      <c r="AI2277" s="12">
        <v>0</v>
      </c>
      <c r="AJ2277" s="12">
        <v>0.36730606740112443</v>
      </c>
      <c r="AK2277" s="12"/>
      <c r="AL2277" s="12"/>
      <c r="AM2277" s="12"/>
      <c r="AN2277" s="12">
        <f t="shared" si="333"/>
        <v>0.58678219752364236</v>
      </c>
      <c r="AO2277" s="12">
        <f t="shared" si="334"/>
        <v>0</v>
      </c>
      <c r="AP2277" s="12">
        <f t="shared" si="335"/>
        <v>-4.5911735075233176E-2</v>
      </c>
      <c r="AQ2277" s="12">
        <f t="shared" si="336"/>
        <v>-4.5911735075233176E-2</v>
      </c>
      <c r="AR2277" s="12">
        <f t="shared" si="337"/>
        <v>0</v>
      </c>
      <c r="AS2277" s="12">
        <f t="shared" si="338"/>
        <v>0.36730606740112443</v>
      </c>
      <c r="AT2277" s="12">
        <f t="shared" si="339"/>
        <v>0</v>
      </c>
      <c r="AU2277" s="12">
        <f t="shared" si="340"/>
        <v>0</v>
      </c>
      <c r="AV2277" s="12"/>
      <c r="AW2277" s="12"/>
      <c r="AX2277" s="12">
        <f>INDEX('Margin error adjustment'!N$7:N$6003,UsefulSeries!$K2268)</f>
        <v>-6.2415202296859512E-4</v>
      </c>
      <c r="AY2277" s="12"/>
      <c r="AZ2277" s="12"/>
      <c r="BA2277" s="12"/>
      <c r="BB2277" s="12">
        <f t="shared" si="332"/>
        <v>-6.2415202296859512E-4</v>
      </c>
      <c r="BC2277" s="12"/>
      <c r="BD2277" s="38">
        <f ca="1"/>
        <v>0.10172221789575064</v>
      </c>
    </row>
    <row r="2278" spans="1:56" x14ac:dyDescent="0.35">
      <c r="A2278" s="12"/>
      <c r="B2278" s="12"/>
      <c r="C2278" s="12"/>
      <c r="D2278" s="12"/>
      <c r="E2278" s="12"/>
      <c r="F2278" s="12"/>
      <c r="G2278" s="12"/>
      <c r="H2278" s="12"/>
      <c r="I2278" s="12"/>
      <c r="J2278" s="12"/>
      <c r="K2278" s="12"/>
      <c r="L2278" s="12"/>
      <c r="M2278" s="12"/>
      <c r="N2278" s="12"/>
      <c r="O2278" s="12"/>
      <c r="P2278" s="12"/>
      <c r="Q2278" s="12"/>
      <c r="R2278" s="12"/>
      <c r="S2278" s="12"/>
      <c r="T2278" s="12"/>
      <c r="U2278" s="12"/>
      <c r="V2278" s="12"/>
      <c r="W2278" s="12">
        <f ca="1">INDEX(P$6:P$6003,UsefulSeries!$I2276)</f>
        <v>54.893939900412668</v>
      </c>
      <c r="X2278" s="12">
        <f ca="1">INDEX(Q$6:Q$6003,UsefulSeries!$I2276)</f>
        <v>0.5964149444342175</v>
      </c>
      <c r="Y2278" s="12">
        <f ca="1">INDEX(R$6:R$6003,UsefulSeries!$I2276)</f>
        <v>0</v>
      </c>
      <c r="Z2278" s="12">
        <f ca="1">INDEX(S$6:S$6003,UsefulSeries!$I2276)</f>
        <v>0</v>
      </c>
      <c r="AA2278" s="12">
        <f ca="1">INDEX(T$6:T$6003,UsefulSeries!$I2276)</f>
        <v>0</v>
      </c>
      <c r="AB2278" s="12">
        <f ca="1">INDEX(U$6:U$6003,UsefulSeries!$I2276)</f>
        <v>0</v>
      </c>
      <c r="AC2278" s="12">
        <f>INDEX( K$6:K$6003,UsefulSeries!$I2276)</f>
        <v>-0.58258144905654252</v>
      </c>
      <c r="AD2278" s="12">
        <f>INDEX(L$6:L$6003,UsefulSeries!$I2276)</f>
        <v>0.58258144905654252</v>
      </c>
      <c r="AE2278" s="12"/>
      <c r="AF2278" s="12"/>
      <c r="AG2278" s="12"/>
      <c r="AH2278" s="12"/>
      <c r="AI2278" s="12"/>
      <c r="AJ2278" s="12"/>
      <c r="AK2278" s="12"/>
      <c r="AL2278" s="12"/>
      <c r="AM2278" s="12"/>
      <c r="AN2278" s="12">
        <f t="shared" ca="1" si="333"/>
        <v>54.893939900412668</v>
      </c>
      <c r="AO2278" s="12">
        <f t="shared" ca="1" si="334"/>
        <v>0.5964149444342175</v>
      </c>
      <c r="AP2278" s="12">
        <f t="shared" ca="1" si="335"/>
        <v>0</v>
      </c>
      <c r="AQ2278" s="12">
        <f t="shared" ca="1" si="336"/>
        <v>0</v>
      </c>
      <c r="AR2278" s="12">
        <f t="shared" ca="1" si="337"/>
        <v>0</v>
      </c>
      <c r="AS2278" s="12">
        <f t="shared" ca="1" si="338"/>
        <v>0</v>
      </c>
      <c r="AT2278" s="12">
        <f t="shared" si="339"/>
        <v>-0.58258144905654252</v>
      </c>
      <c r="AU2278" s="12">
        <f t="shared" si="340"/>
        <v>0.58258144905654252</v>
      </c>
      <c r="AV2278" s="12"/>
      <c r="AW2278" s="12">
        <f ca="1">INDEX(I$6:I$6003,UsefulSeries!$I2276)</f>
        <v>1.0729429187221123E-2</v>
      </c>
      <c r="AX2278" s="12"/>
      <c r="AY2278" s="12"/>
      <c r="AZ2278" s="12">
        <f t="array" aca="1" ref="AZ2278:AZ2283" ca="1">MMULT(W2278:AB2283,AW2278:AW2283)</f>
        <v>0.5964149444342175</v>
      </c>
      <c r="BA2278" s="12"/>
      <c r="BB2278" s="12">
        <f t="shared" ca="1" si="332"/>
        <v>0.5964149444342175</v>
      </c>
      <c r="BC2278" s="12"/>
      <c r="BD2278" s="38">
        <f t="array" aca="1" ref="BD2278:BD2285" ca="1">MMULT(MINVERSE(AN2278:AU2285),BB2278:BB2285)</f>
        <v>1.0118620797359704E-2</v>
      </c>
    </row>
    <row r="2279" spans="1:56" x14ac:dyDescent="0.35">
      <c r="A2279" s="12"/>
      <c r="B2279" s="12"/>
      <c r="C2279" s="12"/>
      <c r="D2279" s="12"/>
      <c r="E2279" s="12"/>
      <c r="F2279" s="12"/>
      <c r="G2279" s="12"/>
      <c r="H2279" s="12"/>
      <c r="I2279" s="12"/>
      <c r="J2279" s="12"/>
      <c r="K2279" s="12"/>
      <c r="L2279" s="12"/>
      <c r="M2279" s="12"/>
      <c r="N2279" s="12"/>
      <c r="O2279" s="12"/>
      <c r="P2279" s="12"/>
      <c r="Q2279" s="12"/>
      <c r="R2279" s="12"/>
      <c r="S2279" s="12"/>
      <c r="T2279" s="12"/>
      <c r="U2279" s="12"/>
      <c r="V2279" s="12"/>
      <c r="W2279" s="12">
        <f ca="1">INDEX(P$7:P$6003,UsefulSeries!$I2276)</f>
        <v>0.5964149444342175</v>
      </c>
      <c r="X2279" s="12">
        <f ca="1">INDEX(Q$7:Q$6003,UsefulSeries!$I2276)</f>
        <v>47.33385096590397</v>
      </c>
      <c r="Y2279" s="12">
        <f ca="1">INDEX(R$7:R$6003,UsefulSeries!$I2276)</f>
        <v>0</v>
      </c>
      <c r="Z2279" s="12">
        <f ca="1">INDEX(S$7:S$6003,UsefulSeries!$I2276)</f>
        <v>0</v>
      </c>
      <c r="AA2279" s="12">
        <f ca="1">INDEX(T$7:T$6003,UsefulSeries!$I2276)</f>
        <v>0</v>
      </c>
      <c r="AB2279" s="12">
        <f ca="1">INDEX(U$7:U$6003,UsefulSeries!$I2276)</f>
        <v>0</v>
      </c>
      <c r="AC2279" s="12">
        <f>INDEX( K$7:K$6003,UsefulSeries!$I2276,1)</f>
        <v>-0.58258144905654252</v>
      </c>
      <c r="AD2279" s="12">
        <f>INDEX(L$7:L$6003,UsefulSeries!$I2276,1)</f>
        <v>0</v>
      </c>
      <c r="AE2279" s="12"/>
      <c r="AF2279" s="12"/>
      <c r="AG2279" s="12"/>
      <c r="AH2279" s="12"/>
      <c r="AI2279" s="12"/>
      <c r="AJ2279" s="12"/>
      <c r="AK2279" s="12"/>
      <c r="AL2279" s="12"/>
      <c r="AM2279" s="12"/>
      <c r="AN2279" s="12">
        <f t="shared" ca="1" si="333"/>
        <v>0.5964149444342175</v>
      </c>
      <c r="AO2279" s="12">
        <f t="shared" ca="1" si="334"/>
        <v>47.33385096590397</v>
      </c>
      <c r="AP2279" s="12">
        <f t="shared" ca="1" si="335"/>
        <v>0</v>
      </c>
      <c r="AQ2279" s="12">
        <f t="shared" ca="1" si="336"/>
        <v>0</v>
      </c>
      <c r="AR2279" s="12">
        <f t="shared" ca="1" si="337"/>
        <v>0</v>
      </c>
      <c r="AS2279" s="12">
        <f t="shared" ca="1" si="338"/>
        <v>0</v>
      </c>
      <c r="AT2279" s="12">
        <f t="shared" si="339"/>
        <v>-0.58258144905654252</v>
      </c>
      <c r="AU2279" s="12">
        <f t="shared" si="340"/>
        <v>0</v>
      </c>
      <c r="AV2279" s="12"/>
      <c r="AW2279" s="12">
        <f ca="1">INDEX(I$7:I$6003,UsefulSeries!$I2276)</f>
        <v>1.2464985216324711E-2</v>
      </c>
      <c r="AX2279" s="12"/>
      <c r="AY2279" s="12"/>
      <c r="AZ2279" s="12">
        <f ca="1"/>
        <v>0.5964149444342175</v>
      </c>
      <c r="BA2279" s="12"/>
      <c r="BB2279" s="12">
        <f t="shared" ca="1" si="332"/>
        <v>0.5964149444342175</v>
      </c>
      <c r="BC2279" s="12"/>
      <c r="BD2279" s="38">
        <f ca="1"/>
        <v>1.172369730978785E-2</v>
      </c>
    </row>
    <row r="2280" spans="1:56" x14ac:dyDescent="0.35">
      <c r="A2280" s="12"/>
      <c r="B2280" s="12"/>
      <c r="C2280" s="12"/>
      <c r="D2280" s="12"/>
      <c r="E2280" s="12"/>
      <c r="F2280" s="12"/>
      <c r="G2280" s="12"/>
      <c r="H2280" s="12"/>
      <c r="I2280" s="12"/>
      <c r="J2280" s="12"/>
      <c r="K2280" s="12"/>
      <c r="L2280" s="12"/>
      <c r="M2280" s="12"/>
      <c r="N2280" s="12"/>
      <c r="O2280" s="12"/>
      <c r="P2280" s="12"/>
      <c r="Q2280" s="12"/>
      <c r="R2280" s="12"/>
      <c r="S2280" s="12"/>
      <c r="T2280" s="12"/>
      <c r="U2280" s="12"/>
      <c r="V2280" s="12"/>
      <c r="W2280" s="12">
        <f ca="1">INDEX(P$8:P$6003,UsefulSeries!$I2276)</f>
        <v>0</v>
      </c>
      <c r="X2280" s="12">
        <f ca="1">INDEX(Q$8:Q$6003,UsefulSeries!$I2276)</f>
        <v>0</v>
      </c>
      <c r="Y2280" s="12">
        <f ca="1">INDEX(R$8:R$6003,UsefulSeries!$I2276)</f>
        <v>0.32315434612786964</v>
      </c>
      <c r="Z2280" s="12">
        <f ca="1">INDEX(S$8:S$6003,UsefulSeries!$I2276)</f>
        <v>6.7255635538751524E-2</v>
      </c>
      <c r="AA2280" s="12">
        <f ca="1">INDEX(T$8:T$6003,UsefulSeries!$I2276)</f>
        <v>0</v>
      </c>
      <c r="AB2280" s="12">
        <f ca="1">INDEX(U$8:U$6003,UsefulSeries!$I2276)</f>
        <v>0</v>
      </c>
      <c r="AC2280" s="12">
        <f>INDEX( K$8:K$6003,UsefulSeries!$I2276)</f>
        <v>4.5287583052264581E-2</v>
      </c>
      <c r="AD2280" s="12">
        <f>INDEX(L$8:L$6003,UsefulSeries!$I2276)</f>
        <v>-4.5287583052264581E-2</v>
      </c>
      <c r="AE2280" s="12"/>
      <c r="AF2280" s="12"/>
      <c r="AG2280" s="12"/>
      <c r="AH2280" s="12"/>
      <c r="AI2280" s="12"/>
      <c r="AJ2280" s="12"/>
      <c r="AK2280" s="12"/>
      <c r="AL2280" s="12"/>
      <c r="AM2280" s="12"/>
      <c r="AN2280" s="12">
        <f t="shared" ca="1" si="333"/>
        <v>0</v>
      </c>
      <c r="AO2280" s="12">
        <f t="shared" ca="1" si="334"/>
        <v>0</v>
      </c>
      <c r="AP2280" s="12">
        <f t="shared" ca="1" si="335"/>
        <v>0.32315434612786964</v>
      </c>
      <c r="AQ2280" s="12">
        <f t="shared" ca="1" si="336"/>
        <v>6.7255635538751524E-2</v>
      </c>
      <c r="AR2280" s="12">
        <f t="shared" ca="1" si="337"/>
        <v>0</v>
      </c>
      <c r="AS2280" s="12">
        <f t="shared" ca="1" si="338"/>
        <v>0</v>
      </c>
      <c r="AT2280" s="12">
        <f t="shared" si="339"/>
        <v>4.5287583052264581E-2</v>
      </c>
      <c r="AU2280" s="12">
        <f t="shared" si="340"/>
        <v>-4.5287583052264581E-2</v>
      </c>
      <c r="AV2280" s="12"/>
      <c r="AW2280" s="12">
        <f ca="1">INDEX(I$8:I$6003,UsefulSeries!$I2276)</f>
        <v>0.1769746433970128</v>
      </c>
      <c r="AX2280" s="12"/>
      <c r="AY2280" s="12"/>
      <c r="AZ2280" s="12">
        <f ca="1"/>
        <v>6.725563553875151E-2</v>
      </c>
      <c r="BA2280" s="12"/>
      <c r="BB2280" s="12">
        <f t="shared" ca="1" si="332"/>
        <v>6.725563553875151E-2</v>
      </c>
      <c r="BC2280" s="12"/>
      <c r="BD2280" s="38">
        <f ca="1"/>
        <v>0.18553544079939771</v>
      </c>
    </row>
    <row r="2281" spans="1:56" x14ac:dyDescent="0.35">
      <c r="A2281" s="12"/>
      <c r="B2281" s="12"/>
      <c r="C2281" s="12"/>
      <c r="D2281" s="12"/>
      <c r="E2281" s="12"/>
      <c r="F2281" s="12"/>
      <c r="G2281" s="12"/>
      <c r="H2281" s="12"/>
      <c r="I2281" s="12"/>
      <c r="J2281" s="12"/>
      <c r="K2281" s="12"/>
      <c r="L2281" s="12"/>
      <c r="M2281" s="12"/>
      <c r="N2281" s="12"/>
      <c r="O2281" s="12"/>
      <c r="P2281" s="12"/>
      <c r="Q2281" s="12"/>
      <c r="R2281" s="12"/>
      <c r="S2281" s="12"/>
      <c r="T2281" s="12"/>
      <c r="U2281" s="12"/>
      <c r="V2281" s="12"/>
      <c r="W2281" s="12">
        <f ca="1">INDEX(P$9:P$6003,UsefulSeries!$I2276)</f>
        <v>0</v>
      </c>
      <c r="X2281" s="12">
        <f ca="1">INDEX(Q$9:Q$6003,UsefulSeries!$I2276)</f>
        <v>0</v>
      </c>
      <c r="Y2281" s="12">
        <f ca="1">INDEX(R$9:R$6003,UsefulSeries!$I2276)</f>
        <v>6.725563553875151E-2</v>
      </c>
      <c r="Z2281" s="12">
        <f ca="1">INDEX(S$9:S$6003,UsefulSeries!$I2276)</f>
        <v>0.36985779559389681</v>
      </c>
      <c r="AA2281" s="12">
        <f ca="1">INDEX(T$9:T$6003,UsefulSeries!$I2276)</f>
        <v>0</v>
      </c>
      <c r="AB2281" s="12">
        <f ca="1">INDEX(U$9:U$6003,UsefulSeries!$I2276)</f>
        <v>0</v>
      </c>
      <c r="AC2281" s="12">
        <f>INDEX( K$9:K$6003,UsefulSeries!$I2276)</f>
        <v>0</v>
      </c>
      <c r="AD2281" s="12">
        <f>INDEX(L$9:L$6003,UsefulSeries!$I2276)</f>
        <v>-4.5287583052264581E-2</v>
      </c>
      <c r="AE2281" s="12"/>
      <c r="AF2281" s="12"/>
      <c r="AG2281" s="12"/>
      <c r="AH2281" s="12"/>
      <c r="AI2281" s="12"/>
      <c r="AJ2281" s="12"/>
      <c r="AK2281" s="12"/>
      <c r="AL2281" s="12"/>
      <c r="AM2281" s="12"/>
      <c r="AN2281" s="12">
        <f t="shared" ca="1" si="333"/>
        <v>0</v>
      </c>
      <c r="AO2281" s="12">
        <f t="shared" ca="1" si="334"/>
        <v>0</v>
      </c>
      <c r="AP2281" s="12">
        <f t="shared" ca="1" si="335"/>
        <v>6.725563553875151E-2</v>
      </c>
      <c r="AQ2281" s="12">
        <f t="shared" ca="1" si="336"/>
        <v>0.36985779559389681</v>
      </c>
      <c r="AR2281" s="12">
        <f t="shared" ca="1" si="337"/>
        <v>0</v>
      </c>
      <c r="AS2281" s="12">
        <f t="shared" ca="1" si="338"/>
        <v>0</v>
      </c>
      <c r="AT2281" s="12">
        <f t="shared" si="339"/>
        <v>0</v>
      </c>
      <c r="AU2281" s="12">
        <f t="shared" si="340"/>
        <v>-4.5287583052264581E-2</v>
      </c>
      <c r="AV2281" s="12"/>
      <c r="AW2281" s="12">
        <f ca="1">INDEX(I$9:I$6003,UsefulSeries!$I2276)</f>
        <v>0.14966047514007008</v>
      </c>
      <c r="AX2281" s="12"/>
      <c r="AY2281" s="12"/>
      <c r="AZ2281" s="12">
        <f ca="1"/>
        <v>6.7255635538751524E-2</v>
      </c>
      <c r="BA2281" s="12"/>
      <c r="BB2281" s="12">
        <f t="shared" ca="1" si="332"/>
        <v>6.7255635538751524E-2</v>
      </c>
      <c r="BC2281" s="12"/>
      <c r="BD2281" s="38">
        <f ca="1"/>
        <v>0.14779259223056776</v>
      </c>
    </row>
    <row r="2282" spans="1:56" x14ac:dyDescent="0.35">
      <c r="A2282" s="12"/>
      <c r="B2282" s="12"/>
      <c r="C2282" s="12"/>
      <c r="D2282" s="12"/>
      <c r="E2282" s="12"/>
      <c r="F2282" s="12"/>
      <c r="G2282" s="12"/>
      <c r="H2282" s="12"/>
      <c r="I2282" s="12"/>
      <c r="J2282" s="12"/>
      <c r="K2282" s="12"/>
      <c r="L2282" s="12"/>
      <c r="M2282" s="12"/>
      <c r="N2282" s="12"/>
      <c r="O2282" s="12"/>
      <c r="P2282" s="12"/>
      <c r="Q2282" s="12"/>
      <c r="R2282" s="12"/>
      <c r="S2282" s="12"/>
      <c r="T2282" s="12"/>
      <c r="U2282" s="12"/>
      <c r="V2282" s="12"/>
      <c r="W2282" s="12">
        <f ca="1">INDEX(P$10:P$6003,UsefulSeries!$I2276)</f>
        <v>0</v>
      </c>
      <c r="X2282" s="12">
        <f ca="1">INDEX(Q$10:Q$6003,UsefulSeries!$I2276)</f>
        <v>0</v>
      </c>
      <c r="Y2282" s="12">
        <f ca="1">INDEX(R$10:R$6003,UsefulSeries!$I2276)</f>
        <v>0</v>
      </c>
      <c r="Z2282" s="12">
        <f ca="1">INDEX(S$10:S$6003,UsefulSeries!$I2276)</f>
        <v>0</v>
      </c>
      <c r="AA2282" s="12">
        <f ca="1">INDEX(T$10:T$6003,UsefulSeries!$I2276)</f>
        <v>18.697076277656887</v>
      </c>
      <c r="AB2282" s="12">
        <f ca="1">INDEX(U$10:U$6003,UsefulSeries!$I2276)</f>
        <v>0.38803532149128389</v>
      </c>
      <c r="AC2282" s="12">
        <f>INDEX( K$10:K$6003,UsefulSeries!$I2276)</f>
        <v>0.37213096789119293</v>
      </c>
      <c r="AD2282" s="12">
        <f>INDEX(L$10:L$6003,UsefulSeries!$I2276)</f>
        <v>0</v>
      </c>
      <c r="AE2282" s="12"/>
      <c r="AF2282" s="12"/>
      <c r="AG2282" s="12"/>
      <c r="AH2282" s="12"/>
      <c r="AI2282" s="12"/>
      <c r="AJ2282" s="12"/>
      <c r="AK2282" s="12"/>
      <c r="AL2282" s="12"/>
      <c r="AM2282" s="12"/>
      <c r="AN2282" s="12">
        <f t="shared" ca="1" si="333"/>
        <v>0</v>
      </c>
      <c r="AO2282" s="12">
        <f t="shared" ca="1" si="334"/>
        <v>0</v>
      </c>
      <c r="AP2282" s="12">
        <f t="shared" ca="1" si="335"/>
        <v>0</v>
      </c>
      <c r="AQ2282" s="12">
        <f t="shared" ca="1" si="336"/>
        <v>0</v>
      </c>
      <c r="AR2282" s="12">
        <f t="shared" ca="1" si="337"/>
        <v>18.697076277656887</v>
      </c>
      <c r="AS2282" s="12">
        <f t="shared" ca="1" si="338"/>
        <v>0.38803532149128389</v>
      </c>
      <c r="AT2282" s="12">
        <f t="shared" si="339"/>
        <v>0.37213096789119293</v>
      </c>
      <c r="AU2282" s="12">
        <f t="shared" si="340"/>
        <v>0</v>
      </c>
      <c r="AV2282" s="12"/>
      <c r="AW2282" s="12">
        <f ca="1">INDEX(I$10:I$6003,UsefulSeries!$I2276)</f>
        <v>2.0324984185797954E-2</v>
      </c>
      <c r="AX2282" s="12"/>
      <c r="AY2282" s="12"/>
      <c r="AZ2282" s="12">
        <f ca="1"/>
        <v>0.388035321491284</v>
      </c>
      <c r="BA2282" s="12"/>
      <c r="BB2282" s="12">
        <f t="shared" ca="1" si="332"/>
        <v>0.388035321491284</v>
      </c>
      <c r="BC2282" s="12"/>
      <c r="BD2282" s="38">
        <f ca="1"/>
        <v>2.1535630871572009E-2</v>
      </c>
    </row>
    <row r="2283" spans="1:56" x14ac:dyDescent="0.35">
      <c r="A2283" s="12"/>
      <c r="B2283" s="12"/>
      <c r="C2283" s="12"/>
      <c r="D2283" s="12"/>
      <c r="E2283" s="12"/>
      <c r="F2283" s="12"/>
      <c r="G2283" s="12"/>
      <c r="H2283" s="12"/>
      <c r="I2283" s="12"/>
      <c r="J2283" s="12"/>
      <c r="K2283" s="12"/>
      <c r="L2283" s="12"/>
      <c r="M2283" s="12"/>
      <c r="N2283" s="12"/>
      <c r="O2283" s="12"/>
      <c r="P2283" s="12"/>
      <c r="Q2283" s="12"/>
      <c r="R2283" s="12"/>
      <c r="S2283" s="12"/>
      <c r="T2283" s="12"/>
      <c r="U2283" s="12"/>
      <c r="V2283" s="12"/>
      <c r="W2283" s="12">
        <f ca="1">INDEX(P$11:P$6003,UsefulSeries!$I2276)</f>
        <v>0</v>
      </c>
      <c r="X2283" s="12">
        <f ca="1">INDEX(Q$11:Q$6003,UsefulSeries!$I2276)</f>
        <v>0</v>
      </c>
      <c r="Y2283" s="12">
        <f ca="1">INDEX(R$11:R$6003,UsefulSeries!$I2276)</f>
        <v>0</v>
      </c>
      <c r="Z2283" s="12">
        <f ca="1">INDEX(S$11:S$6003,UsefulSeries!$I2276)</f>
        <v>0</v>
      </c>
      <c r="AA2283" s="12">
        <f ca="1">INDEX(T$11:T$6003,UsefulSeries!$I2276)</f>
        <v>0.38803532149128395</v>
      </c>
      <c r="AB2283" s="12">
        <f ca="1">INDEX(U$11:U$6003,UsefulSeries!$I2276)</f>
        <v>18.39853815064296</v>
      </c>
      <c r="AC2283" s="12">
        <f>INDEX( K$11:K$6003,UsefulSeries!$I2276)</f>
        <v>0</v>
      </c>
      <c r="AD2283" s="12">
        <f>INDEX(L$11:L$6003,UsefulSeries!$I2276)</f>
        <v>0.37213096789119293</v>
      </c>
      <c r="AE2283" s="12"/>
      <c r="AF2283" s="12"/>
      <c r="AG2283" s="12"/>
      <c r="AH2283" s="12"/>
      <c r="AI2283" s="12"/>
      <c r="AJ2283" s="12"/>
      <c r="AK2283" s="12"/>
      <c r="AL2283" s="12"/>
      <c r="AM2283" s="12"/>
      <c r="AN2283" s="12">
        <f t="shared" ca="1" si="333"/>
        <v>0</v>
      </c>
      <c r="AO2283" s="12">
        <f t="shared" ca="1" si="334"/>
        <v>0</v>
      </c>
      <c r="AP2283" s="12">
        <f t="shared" ca="1" si="335"/>
        <v>0</v>
      </c>
      <c r="AQ2283" s="12">
        <f t="shared" ca="1" si="336"/>
        <v>0</v>
      </c>
      <c r="AR2283" s="12">
        <f t="shared" ca="1" si="337"/>
        <v>0.38803532149128395</v>
      </c>
      <c r="AS2283" s="12">
        <f t="shared" ca="1" si="338"/>
        <v>18.39853815064296</v>
      </c>
      <c r="AT2283" s="12">
        <f t="shared" si="339"/>
        <v>0</v>
      </c>
      <c r="AU2283" s="12">
        <f t="shared" si="340"/>
        <v>0.37213096789119293</v>
      </c>
      <c r="AV2283" s="12"/>
      <c r="AW2283" s="12">
        <f ca="1">INDEX(I$11:I$6003,UsefulSeries!$I2276)</f>
        <v>2.0661886645877776E-2</v>
      </c>
      <c r="AX2283" s="12"/>
      <c r="AY2283" s="12"/>
      <c r="AZ2283" s="12">
        <f ca="1"/>
        <v>0.38803532149128395</v>
      </c>
      <c r="BA2283" s="12"/>
      <c r="BB2283" s="12">
        <f t="shared" ca="1" si="332"/>
        <v>0.38803532149128395</v>
      </c>
      <c r="BC2283" s="12"/>
      <c r="BD2283" s="38">
        <f ca="1"/>
        <v>2.0687754001235306E-2</v>
      </c>
    </row>
    <row r="2284" spans="1:56" x14ac:dyDescent="0.35">
      <c r="A2284" s="12"/>
      <c r="B2284" s="12"/>
      <c r="C2284" s="12"/>
      <c r="D2284" s="12"/>
      <c r="E2284" s="12"/>
      <c r="F2284" s="12"/>
      <c r="G2284" s="12"/>
      <c r="H2284" s="12"/>
      <c r="I2284" s="12"/>
      <c r="J2284" s="12"/>
      <c r="K2284" s="12"/>
      <c r="L2284" s="12"/>
      <c r="M2284" s="12"/>
      <c r="N2284" s="12"/>
      <c r="O2284" s="12"/>
      <c r="P2284" s="12"/>
      <c r="Q2284" s="12"/>
      <c r="R2284" s="12"/>
      <c r="S2284" s="12"/>
      <c r="T2284" s="12"/>
      <c r="U2284" s="12"/>
      <c r="V2284" s="12"/>
      <c r="W2284" s="12"/>
      <c r="X2284" s="12"/>
      <c r="Y2284" s="12"/>
      <c r="Z2284" s="12"/>
      <c r="AA2284" s="12"/>
      <c r="AB2284" s="12"/>
      <c r="AC2284" s="12"/>
      <c r="AD2284" s="12"/>
      <c r="AE2284" s="12">
        <f t="array" ref="AE2284:AJ2285">TRANSPOSE(AC2278:AD2283)</f>
        <v>-0.58258144905654252</v>
      </c>
      <c r="AF2284" s="12">
        <v>-0.58258144905654252</v>
      </c>
      <c r="AG2284" s="12">
        <v>4.5287583052264581E-2</v>
      </c>
      <c r="AH2284" s="12">
        <v>0</v>
      </c>
      <c r="AI2284" s="12">
        <v>0.37213096789119293</v>
      </c>
      <c r="AJ2284" s="12">
        <v>0</v>
      </c>
      <c r="AK2284" s="12"/>
      <c r="AL2284" s="12"/>
      <c r="AM2284" s="12"/>
      <c r="AN2284" s="12">
        <f t="shared" si="333"/>
        <v>-0.58258144905654252</v>
      </c>
      <c r="AO2284" s="12">
        <f t="shared" si="334"/>
        <v>-0.58258144905654252</v>
      </c>
      <c r="AP2284" s="12">
        <f t="shared" si="335"/>
        <v>4.5287583052264581E-2</v>
      </c>
      <c r="AQ2284" s="12">
        <f t="shared" si="336"/>
        <v>0</v>
      </c>
      <c r="AR2284" s="12">
        <f t="shared" si="337"/>
        <v>0.37213096789119293</v>
      </c>
      <c r="AS2284" s="12">
        <f t="shared" si="338"/>
        <v>0</v>
      </c>
      <c r="AT2284" s="12">
        <f t="shared" si="339"/>
        <v>0</v>
      </c>
      <c r="AU2284" s="12">
        <f t="shared" si="340"/>
        <v>0</v>
      </c>
      <c r="AV2284" s="12"/>
      <c r="AW2284" s="12"/>
      <c r="AX2284" s="12">
        <f>INDEX($N$6:$N$6003,UsefulSeries!$K2276)</f>
        <v>3.6915975111108112E-3</v>
      </c>
      <c r="AY2284" s="12"/>
      <c r="AZ2284" s="12"/>
      <c r="BA2284" s="12"/>
      <c r="BB2284" s="12">
        <f t="shared" si="332"/>
        <v>3.6915975111108112E-3</v>
      </c>
      <c r="BC2284" s="12"/>
      <c r="BD2284" s="38">
        <f ca="1"/>
        <v>-6.0853819839534543E-2</v>
      </c>
    </row>
    <row r="2285" spans="1:56" x14ac:dyDescent="0.35">
      <c r="A2285" s="12"/>
      <c r="B2285" s="12"/>
      <c r="C2285" s="12"/>
      <c r="D2285" s="12"/>
      <c r="E2285" s="12"/>
      <c r="F2285" s="12"/>
      <c r="G2285" s="12"/>
      <c r="H2285" s="12"/>
      <c r="I2285" s="12"/>
      <c r="J2285" s="12"/>
      <c r="K2285" s="12"/>
      <c r="L2285" s="12"/>
      <c r="M2285" s="12"/>
      <c r="N2285" s="12"/>
      <c r="O2285" s="12"/>
      <c r="P2285" s="12"/>
      <c r="Q2285" s="12"/>
      <c r="R2285" s="12"/>
      <c r="S2285" s="12"/>
      <c r="T2285" s="12"/>
      <c r="U2285" s="12"/>
      <c r="V2285" s="12"/>
      <c r="W2285" s="12"/>
      <c r="X2285" s="12"/>
      <c r="Y2285" s="12"/>
      <c r="Z2285" s="12"/>
      <c r="AA2285" s="12"/>
      <c r="AB2285" s="12"/>
      <c r="AC2285" s="12"/>
      <c r="AD2285" s="12"/>
      <c r="AE2285" s="12">
        <v>0.58258144905654252</v>
      </c>
      <c r="AF2285" s="12">
        <v>0</v>
      </c>
      <c r="AG2285" s="12">
        <v>-4.5287583052264581E-2</v>
      </c>
      <c r="AH2285" s="12">
        <v>-4.5287583052264581E-2</v>
      </c>
      <c r="AI2285" s="12">
        <v>0</v>
      </c>
      <c r="AJ2285" s="12">
        <v>0.37213096789119293</v>
      </c>
      <c r="AK2285" s="12"/>
      <c r="AL2285" s="12"/>
      <c r="AM2285" s="12"/>
      <c r="AN2285" s="12">
        <f t="shared" si="333"/>
        <v>0.58258144905654252</v>
      </c>
      <c r="AO2285" s="12">
        <f t="shared" si="334"/>
        <v>0</v>
      </c>
      <c r="AP2285" s="12">
        <f t="shared" si="335"/>
        <v>-4.5287583052264581E-2</v>
      </c>
      <c r="AQ2285" s="12">
        <f t="shared" si="336"/>
        <v>-4.5287583052264581E-2</v>
      </c>
      <c r="AR2285" s="12">
        <f t="shared" si="337"/>
        <v>0</v>
      </c>
      <c r="AS2285" s="12">
        <f t="shared" si="338"/>
        <v>0.37213096789119293</v>
      </c>
      <c r="AT2285" s="12">
        <f t="shared" si="339"/>
        <v>0</v>
      </c>
      <c r="AU2285" s="12">
        <f t="shared" si="340"/>
        <v>0</v>
      </c>
      <c r="AV2285" s="12"/>
      <c r="AW2285" s="12"/>
      <c r="AX2285" s="12">
        <f>INDEX('Margin error adjustment'!N$7:N$6003,UsefulSeries!$K2276)</f>
        <v>-1.5021462929384749E-3</v>
      </c>
      <c r="AY2285" s="12"/>
      <c r="AZ2285" s="12"/>
      <c r="BA2285" s="12"/>
      <c r="BB2285" s="12">
        <f t="shared" si="332"/>
        <v>-1.5021462929384749E-3</v>
      </c>
      <c r="BC2285" s="12"/>
      <c r="BD2285" s="38">
        <f ca="1"/>
        <v>-2.5412966990828456E-3</v>
      </c>
    </row>
    <row r="2286" spans="1:56" x14ac:dyDescent="0.35">
      <c r="A2286" s="12"/>
      <c r="B2286" s="12"/>
      <c r="C2286" s="12"/>
      <c r="D2286" s="12"/>
      <c r="E2286" s="12"/>
      <c r="F2286" s="12"/>
      <c r="G2286" s="12"/>
      <c r="H2286" s="12"/>
      <c r="I2286" s="12"/>
      <c r="J2286" s="12"/>
      <c r="K2286" s="12"/>
      <c r="L2286" s="12"/>
      <c r="M2286" s="12"/>
      <c r="N2286" s="12"/>
      <c r="O2286" s="12"/>
      <c r="P2286" s="12"/>
      <c r="Q2286" s="12"/>
      <c r="R2286" s="12"/>
      <c r="S2286" s="12"/>
      <c r="T2286" s="12"/>
      <c r="U2286" s="12"/>
      <c r="V2286" s="12"/>
      <c r="W2286" s="12">
        <f ca="1">INDEX(P$6:P$6003,UsefulSeries!$I2284)</f>
        <v>50.025652504364068</v>
      </c>
      <c r="X2286" s="12">
        <f ca="1">INDEX(Q$6:Q$6003,UsefulSeries!$I2284)</f>
        <v>0.60169777185641349</v>
      </c>
      <c r="Y2286" s="12">
        <f ca="1">INDEX(R$6:R$6003,UsefulSeries!$I2284)</f>
        <v>0</v>
      </c>
      <c r="Z2286" s="12">
        <f ca="1">INDEX(S$6:S$6003,UsefulSeries!$I2284)</f>
        <v>0</v>
      </c>
      <c r="AA2286" s="12">
        <f ca="1">INDEX(T$6:T$6003,UsefulSeries!$I2284)</f>
        <v>0</v>
      </c>
      <c r="AB2286" s="12">
        <f ca="1">INDEX(U$6:U$6003,UsefulSeries!$I2284)</f>
        <v>0</v>
      </c>
      <c r="AC2286" s="12">
        <f>INDEX( K$6:K$6003,UsefulSeries!$I2284)</f>
        <v>-0.58627304656765333</v>
      </c>
      <c r="AD2286" s="12">
        <f>INDEX(L$6:L$6003,UsefulSeries!$I2284)</f>
        <v>0.58627304656765333</v>
      </c>
      <c r="AE2286" s="12"/>
      <c r="AF2286" s="12"/>
      <c r="AG2286" s="12"/>
      <c r="AH2286" s="12"/>
      <c r="AI2286" s="12"/>
      <c r="AJ2286" s="12"/>
      <c r="AK2286" s="12"/>
      <c r="AL2286" s="12"/>
      <c r="AM2286" s="12"/>
      <c r="AN2286" s="12">
        <f t="shared" ca="1" si="333"/>
        <v>50.025652504364068</v>
      </c>
      <c r="AO2286" s="12">
        <f t="shared" ca="1" si="334"/>
        <v>0.60169777185641349</v>
      </c>
      <c r="AP2286" s="12">
        <f t="shared" ca="1" si="335"/>
        <v>0</v>
      </c>
      <c r="AQ2286" s="12">
        <f t="shared" ca="1" si="336"/>
        <v>0</v>
      </c>
      <c r="AR2286" s="12">
        <f t="shared" ca="1" si="337"/>
        <v>0</v>
      </c>
      <c r="AS2286" s="12">
        <f t="shared" ca="1" si="338"/>
        <v>0</v>
      </c>
      <c r="AT2286" s="12">
        <f t="shared" si="339"/>
        <v>-0.58627304656765333</v>
      </c>
      <c r="AU2286" s="12">
        <f t="shared" si="340"/>
        <v>0.58627304656765333</v>
      </c>
      <c r="AV2286" s="12"/>
      <c r="AW2286" s="12">
        <f ca="1">INDEX(I$6:I$6003,UsefulSeries!$I2284)</f>
        <v>1.1862123331503528E-2</v>
      </c>
      <c r="AX2286" s="12"/>
      <c r="AY2286" s="12"/>
      <c r="AZ2286" s="12">
        <f t="array" aca="1" ref="AZ2286:AZ2291" ca="1">MMULT(W2286:AB2291,AW2286:AW2291)</f>
        <v>0.60169777185641349</v>
      </c>
      <c r="BA2286" s="12"/>
      <c r="BB2286" s="12">
        <f t="shared" ca="1" si="332"/>
        <v>0.60169777185641349</v>
      </c>
      <c r="BC2286" s="12"/>
      <c r="BD2286" s="38">
        <f t="array" aca="1" ref="BD2286:BD2293" ca="1">MMULT(MINVERSE(AN2286:AU2293),BB2286:BB2293)</f>
        <v>1.142321982265578E-2</v>
      </c>
    </row>
    <row r="2287" spans="1:56" x14ac:dyDescent="0.35">
      <c r="A2287" s="12"/>
      <c r="B2287" s="12"/>
      <c r="C2287" s="12"/>
      <c r="D2287" s="12"/>
      <c r="E2287" s="12"/>
      <c r="F2287" s="12"/>
      <c r="G2287" s="12"/>
      <c r="H2287" s="12"/>
      <c r="I2287" s="12"/>
      <c r="J2287" s="12"/>
      <c r="K2287" s="12"/>
      <c r="L2287" s="12"/>
      <c r="M2287" s="12"/>
      <c r="N2287" s="12"/>
      <c r="O2287" s="12"/>
      <c r="P2287" s="12"/>
      <c r="Q2287" s="12"/>
      <c r="R2287" s="12"/>
      <c r="S2287" s="12"/>
      <c r="T2287" s="12"/>
      <c r="U2287" s="12"/>
      <c r="V2287" s="12"/>
      <c r="W2287" s="12">
        <f ca="1">INDEX(P$7:P$6003,UsefulSeries!$I2284)</f>
        <v>0.6016977718564136</v>
      </c>
      <c r="X2287" s="12">
        <f ca="1">INDEX(Q$7:Q$6003,UsefulSeries!$I2284)</f>
        <v>43.167873765566746</v>
      </c>
      <c r="Y2287" s="12">
        <f ca="1">INDEX(R$7:R$6003,UsefulSeries!$I2284)</f>
        <v>0</v>
      </c>
      <c r="Z2287" s="12">
        <f ca="1">INDEX(S$7:S$6003,UsefulSeries!$I2284)</f>
        <v>0</v>
      </c>
      <c r="AA2287" s="12">
        <f ca="1">INDEX(T$7:T$6003,UsefulSeries!$I2284)</f>
        <v>0</v>
      </c>
      <c r="AB2287" s="12">
        <f ca="1">INDEX(U$7:U$6003,UsefulSeries!$I2284)</f>
        <v>0</v>
      </c>
      <c r="AC2287" s="12">
        <f>INDEX( K$7:K$6003,UsefulSeries!$I2284,1)</f>
        <v>-0.58627304656765333</v>
      </c>
      <c r="AD2287" s="12">
        <f>INDEX(L$7:L$6003,UsefulSeries!$I2284,1)</f>
        <v>0</v>
      </c>
      <c r="AE2287" s="12"/>
      <c r="AF2287" s="12"/>
      <c r="AG2287" s="12"/>
      <c r="AH2287" s="12"/>
      <c r="AI2287" s="12"/>
      <c r="AJ2287" s="12"/>
      <c r="AK2287" s="12"/>
      <c r="AL2287" s="12"/>
      <c r="AM2287" s="12"/>
      <c r="AN2287" s="12">
        <f t="shared" ca="1" si="333"/>
        <v>0.6016977718564136</v>
      </c>
      <c r="AO2287" s="12">
        <f t="shared" ca="1" si="334"/>
        <v>43.167873765566746</v>
      </c>
      <c r="AP2287" s="12">
        <f t="shared" ca="1" si="335"/>
        <v>0</v>
      </c>
      <c r="AQ2287" s="12">
        <f t="shared" ca="1" si="336"/>
        <v>0</v>
      </c>
      <c r="AR2287" s="12">
        <f t="shared" ca="1" si="337"/>
        <v>0</v>
      </c>
      <c r="AS2287" s="12">
        <f t="shared" ca="1" si="338"/>
        <v>0</v>
      </c>
      <c r="AT2287" s="12">
        <f t="shared" si="339"/>
        <v>-0.58627304656765333</v>
      </c>
      <c r="AU2287" s="12">
        <f t="shared" si="340"/>
        <v>0</v>
      </c>
      <c r="AV2287" s="12"/>
      <c r="AW2287" s="12">
        <f ca="1">INDEX(I$7:I$6003,UsefulSeries!$I2284)</f>
        <v>1.3773213892981185E-2</v>
      </c>
      <c r="AX2287" s="12"/>
      <c r="AY2287" s="12"/>
      <c r="AZ2287" s="12">
        <f ca="1"/>
        <v>0.60169777185641349</v>
      </c>
      <c r="BA2287" s="12"/>
      <c r="BB2287" s="12">
        <f t="shared" ca="1" si="332"/>
        <v>0.60169777185641349</v>
      </c>
      <c r="BC2287" s="12"/>
      <c r="BD2287" s="38">
        <f ca="1"/>
        <v>1.4609841626118001E-2</v>
      </c>
    </row>
    <row r="2288" spans="1:56" x14ac:dyDescent="0.35">
      <c r="A2288" s="12"/>
      <c r="B2288" s="12"/>
      <c r="C2288" s="12"/>
      <c r="D2288" s="12"/>
      <c r="E2288" s="12"/>
      <c r="F2288" s="12"/>
      <c r="G2288" s="12"/>
      <c r="H2288" s="12"/>
      <c r="I2288" s="12"/>
      <c r="J2288" s="12"/>
      <c r="K2288" s="12"/>
      <c r="L2288" s="12"/>
      <c r="M2288" s="12"/>
      <c r="N2288" s="12"/>
      <c r="O2288" s="12"/>
      <c r="P2288" s="12"/>
      <c r="Q2288" s="12"/>
      <c r="R2288" s="12"/>
      <c r="S2288" s="12"/>
      <c r="T2288" s="12"/>
      <c r="U2288" s="12"/>
      <c r="V2288" s="12"/>
      <c r="W2288" s="12">
        <f ca="1">INDEX(P$8:P$6003,UsefulSeries!$I2284)</f>
        <v>0</v>
      </c>
      <c r="X2288" s="12">
        <f ca="1">INDEX(Q$8:Q$6003,UsefulSeries!$I2284)</f>
        <v>0</v>
      </c>
      <c r="Y2288" s="12">
        <f ca="1">INDEX(R$8:R$6003,UsefulSeries!$I2284)</f>
        <v>0.30212633537341704</v>
      </c>
      <c r="Z2288" s="12">
        <f ca="1">INDEX(S$8:S$6003,UsefulSeries!$I2284)</f>
        <v>6.5632916532437705E-2</v>
      </c>
      <c r="AA2288" s="12">
        <f ca="1">INDEX(T$8:T$6003,UsefulSeries!$I2284)</f>
        <v>0</v>
      </c>
      <c r="AB2288" s="12">
        <f ca="1">INDEX(U$8:U$6003,UsefulSeries!$I2284)</f>
        <v>0</v>
      </c>
      <c r="AC2288" s="12">
        <f>INDEX( K$8:K$6003,UsefulSeries!$I2284)</f>
        <v>4.3785436759326106E-2</v>
      </c>
      <c r="AD2288" s="12">
        <f>INDEX(L$8:L$6003,UsefulSeries!$I2284)</f>
        <v>-4.3785436759326106E-2</v>
      </c>
      <c r="AE2288" s="12"/>
      <c r="AF2288" s="12"/>
      <c r="AG2288" s="12"/>
      <c r="AH2288" s="12"/>
      <c r="AI2288" s="12"/>
      <c r="AJ2288" s="12"/>
      <c r="AK2288" s="12"/>
      <c r="AL2288" s="12"/>
      <c r="AM2288" s="12"/>
      <c r="AN2288" s="12">
        <f t="shared" ca="1" si="333"/>
        <v>0</v>
      </c>
      <c r="AO2288" s="12">
        <f t="shared" ca="1" si="334"/>
        <v>0</v>
      </c>
      <c r="AP2288" s="12">
        <f t="shared" ca="1" si="335"/>
        <v>0.30212633537341704</v>
      </c>
      <c r="AQ2288" s="12">
        <f t="shared" ca="1" si="336"/>
        <v>6.5632916532437705E-2</v>
      </c>
      <c r="AR2288" s="12">
        <f t="shared" ca="1" si="337"/>
        <v>0</v>
      </c>
      <c r="AS2288" s="12">
        <f t="shared" ca="1" si="338"/>
        <v>0</v>
      </c>
      <c r="AT2288" s="12">
        <f t="shared" si="339"/>
        <v>4.3785436759326106E-2</v>
      </c>
      <c r="AU2288" s="12">
        <f t="shared" si="340"/>
        <v>-4.3785436759326106E-2</v>
      </c>
      <c r="AV2288" s="12"/>
      <c r="AW2288" s="12">
        <f ca="1">INDEX(I$8:I$6003,UsefulSeries!$I2284)</f>
        <v>0.18514441955261302</v>
      </c>
      <c r="AX2288" s="12"/>
      <c r="AY2288" s="12"/>
      <c r="AZ2288" s="12">
        <f ca="1"/>
        <v>6.5632916532437718E-2</v>
      </c>
      <c r="BA2288" s="12"/>
      <c r="BB2288" s="12">
        <f t="shared" ca="1" si="332"/>
        <v>6.5632916532437718E-2</v>
      </c>
      <c r="BC2288" s="12"/>
      <c r="BD2288" s="38">
        <f ca="1"/>
        <v>0.18799153157725962</v>
      </c>
    </row>
    <row r="2289" spans="1:56" x14ac:dyDescent="0.35">
      <c r="A2289" s="12"/>
      <c r="B2289" s="12"/>
      <c r="C2289" s="12"/>
      <c r="D2289" s="12"/>
      <c r="E2289" s="12"/>
      <c r="F2289" s="12"/>
      <c r="G2289" s="12"/>
      <c r="H2289" s="12"/>
      <c r="I2289" s="12"/>
      <c r="J2289" s="12"/>
      <c r="K2289" s="12"/>
      <c r="L2289" s="12"/>
      <c r="M2289" s="12"/>
      <c r="N2289" s="12"/>
      <c r="O2289" s="12"/>
      <c r="P2289" s="12"/>
      <c r="Q2289" s="12"/>
      <c r="R2289" s="12"/>
      <c r="S2289" s="12"/>
      <c r="T2289" s="12"/>
      <c r="U2289" s="12"/>
      <c r="V2289" s="12"/>
      <c r="W2289" s="12">
        <f ca="1">INDEX(P$9:P$6003,UsefulSeries!$I2284)</f>
        <v>0</v>
      </c>
      <c r="X2289" s="12">
        <f ca="1">INDEX(Q$9:Q$6003,UsefulSeries!$I2284)</f>
        <v>0</v>
      </c>
      <c r="Y2289" s="12">
        <f ca="1">INDEX(R$9:R$6003,UsefulSeries!$I2284)</f>
        <v>6.5632916532437705E-2</v>
      </c>
      <c r="Z2289" s="12">
        <f ca="1">INDEX(S$9:S$6003,UsefulSeries!$I2284)</f>
        <v>0.36202236943209459</v>
      </c>
      <c r="AA2289" s="12">
        <f ca="1">INDEX(T$9:T$6003,UsefulSeries!$I2284)</f>
        <v>0</v>
      </c>
      <c r="AB2289" s="12">
        <f ca="1">INDEX(U$9:U$6003,UsefulSeries!$I2284)</f>
        <v>0</v>
      </c>
      <c r="AC2289" s="12">
        <f>INDEX( K$9:K$6003,UsefulSeries!$I2284)</f>
        <v>0</v>
      </c>
      <c r="AD2289" s="12">
        <f>INDEX(L$9:L$6003,UsefulSeries!$I2284)</f>
        <v>-4.3785436759326106E-2</v>
      </c>
      <c r="AE2289" s="12"/>
      <c r="AF2289" s="12"/>
      <c r="AG2289" s="12"/>
      <c r="AH2289" s="12"/>
      <c r="AI2289" s="12"/>
      <c r="AJ2289" s="12"/>
      <c r="AK2289" s="12"/>
      <c r="AL2289" s="12"/>
      <c r="AM2289" s="12"/>
      <c r="AN2289" s="12">
        <f t="shared" ca="1" si="333"/>
        <v>0</v>
      </c>
      <c r="AO2289" s="12">
        <f t="shared" ca="1" si="334"/>
        <v>0</v>
      </c>
      <c r="AP2289" s="12">
        <f t="shared" ca="1" si="335"/>
        <v>6.5632916532437705E-2</v>
      </c>
      <c r="AQ2289" s="12">
        <f t="shared" ca="1" si="336"/>
        <v>0.36202236943209459</v>
      </c>
      <c r="AR2289" s="12">
        <f t="shared" ca="1" si="337"/>
        <v>0</v>
      </c>
      <c r="AS2289" s="12">
        <f t="shared" ca="1" si="338"/>
        <v>0</v>
      </c>
      <c r="AT2289" s="12">
        <f t="shared" si="339"/>
        <v>0</v>
      </c>
      <c r="AU2289" s="12">
        <f t="shared" si="340"/>
        <v>-4.3785436759326106E-2</v>
      </c>
      <c r="AV2289" s="12"/>
      <c r="AW2289" s="12">
        <f ca="1">INDEX(I$9:I$6003,UsefulSeries!$I2284)</f>
        <v>0.14772940241618426</v>
      </c>
      <c r="AX2289" s="12"/>
      <c r="AY2289" s="12"/>
      <c r="AZ2289" s="12">
        <f ca="1"/>
        <v>6.5632916532437705E-2</v>
      </c>
      <c r="BA2289" s="12"/>
      <c r="BB2289" s="12">
        <f t="shared" ca="1" si="332"/>
        <v>6.5632916532437705E-2</v>
      </c>
      <c r="BC2289" s="12"/>
      <c r="BD2289" s="38">
        <f ca="1"/>
        <v>0.15903499769382681</v>
      </c>
    </row>
    <row r="2290" spans="1:56" x14ac:dyDescent="0.35">
      <c r="A2290" s="12"/>
      <c r="B2290" s="12"/>
      <c r="C2290" s="12"/>
      <c r="D2290" s="12"/>
      <c r="E2290" s="12"/>
      <c r="F2290" s="12"/>
      <c r="G2290" s="12"/>
      <c r="H2290" s="12"/>
      <c r="I2290" s="12"/>
      <c r="J2290" s="12"/>
      <c r="K2290" s="12"/>
      <c r="L2290" s="12"/>
      <c r="M2290" s="12"/>
      <c r="N2290" s="12"/>
      <c r="O2290" s="12"/>
      <c r="P2290" s="12"/>
      <c r="Q2290" s="12"/>
      <c r="R2290" s="12"/>
      <c r="S2290" s="12"/>
      <c r="T2290" s="12"/>
      <c r="U2290" s="12"/>
      <c r="V2290" s="12"/>
      <c r="W2290" s="12">
        <f ca="1">INDEX(P$10:P$6003,UsefulSeries!$I2284)</f>
        <v>0</v>
      </c>
      <c r="X2290" s="12">
        <f ca="1">INDEX(Q$10:Q$6003,UsefulSeries!$I2284)</f>
        <v>0</v>
      </c>
      <c r="Y2290" s="12">
        <f ca="1">INDEX(R$10:R$6003,UsefulSeries!$I2284)</f>
        <v>0</v>
      </c>
      <c r="Z2290" s="12">
        <f ca="1">INDEX(S$10:S$6003,UsefulSeries!$I2284)</f>
        <v>0</v>
      </c>
      <c r="AA2290" s="12">
        <f ca="1">INDEX(T$10:T$6003,UsefulSeries!$I2284)</f>
        <v>18.478207158347296</v>
      </c>
      <c r="AB2290" s="12">
        <f ca="1">INDEX(U$10:U$6003,UsefulSeries!$I2284)</f>
        <v>0.38572376486408883</v>
      </c>
      <c r="AC2290" s="12">
        <f>INDEX( K$10:K$6003,UsefulSeries!$I2284)</f>
        <v>0.36994151667302061</v>
      </c>
      <c r="AD2290" s="12">
        <f>INDEX(L$10:L$6003,UsefulSeries!$I2284)</f>
        <v>0</v>
      </c>
      <c r="AE2290" s="12"/>
      <c r="AF2290" s="12"/>
      <c r="AG2290" s="12"/>
      <c r="AH2290" s="12"/>
      <c r="AI2290" s="12"/>
      <c r="AJ2290" s="12"/>
      <c r="AK2290" s="12"/>
      <c r="AL2290" s="12"/>
      <c r="AM2290" s="12"/>
      <c r="AN2290" s="12">
        <f t="shared" ca="1" si="333"/>
        <v>0</v>
      </c>
      <c r="AO2290" s="12">
        <f t="shared" ca="1" si="334"/>
        <v>0</v>
      </c>
      <c r="AP2290" s="12">
        <f t="shared" ca="1" si="335"/>
        <v>0</v>
      </c>
      <c r="AQ2290" s="12">
        <f t="shared" ca="1" si="336"/>
        <v>0</v>
      </c>
      <c r="AR2290" s="12">
        <f t="shared" ca="1" si="337"/>
        <v>18.478207158347296</v>
      </c>
      <c r="AS2290" s="12">
        <f t="shared" ca="1" si="338"/>
        <v>0.38572376486408883</v>
      </c>
      <c r="AT2290" s="12">
        <f t="shared" si="339"/>
        <v>0.36994151667302061</v>
      </c>
      <c r="AU2290" s="12">
        <f t="shared" si="340"/>
        <v>0</v>
      </c>
      <c r="AV2290" s="12"/>
      <c r="AW2290" s="12">
        <f ca="1">INDEX(I$10:I$6003,UsefulSeries!$I2284)</f>
        <v>2.044724920440005E-2</v>
      </c>
      <c r="AX2290" s="12"/>
      <c r="AY2290" s="12"/>
      <c r="AZ2290" s="12">
        <f ca="1"/>
        <v>0.38572376486408877</v>
      </c>
      <c r="BA2290" s="12"/>
      <c r="BB2290" s="12">
        <f t="shared" ca="1" si="332"/>
        <v>0.38572376486408877</v>
      </c>
      <c r="BC2290" s="12"/>
      <c r="BD2290" s="38">
        <f ca="1"/>
        <v>1.9263348709814838E-2</v>
      </c>
    </row>
    <row r="2291" spans="1:56" x14ac:dyDescent="0.35">
      <c r="A2291" s="12"/>
      <c r="B2291" s="12"/>
      <c r="C2291" s="12"/>
      <c r="D2291" s="12"/>
      <c r="E2291" s="12"/>
      <c r="F2291" s="12"/>
      <c r="G2291" s="12"/>
      <c r="H2291" s="12"/>
      <c r="I2291" s="12"/>
      <c r="J2291" s="12"/>
      <c r="K2291" s="12"/>
      <c r="L2291" s="12"/>
      <c r="M2291" s="12"/>
      <c r="N2291" s="12"/>
      <c r="O2291" s="12"/>
      <c r="P2291" s="12"/>
      <c r="Q2291" s="12"/>
      <c r="R2291" s="12"/>
      <c r="S2291" s="12"/>
      <c r="T2291" s="12"/>
      <c r="U2291" s="12"/>
      <c r="V2291" s="12"/>
      <c r="W2291" s="12">
        <f ca="1">INDEX(P$11:P$6003,UsefulSeries!$I2284)</f>
        <v>0</v>
      </c>
      <c r="X2291" s="12">
        <f ca="1">INDEX(Q$11:Q$6003,UsefulSeries!$I2284)</f>
        <v>0</v>
      </c>
      <c r="Y2291" s="12">
        <f ca="1">INDEX(R$11:R$6003,UsefulSeries!$I2284)</f>
        <v>0</v>
      </c>
      <c r="Z2291" s="12">
        <f ca="1">INDEX(S$11:S$6003,UsefulSeries!$I2284)</f>
        <v>0</v>
      </c>
      <c r="AA2291" s="12">
        <f ca="1">INDEX(T$11:T$6003,UsefulSeries!$I2284)</f>
        <v>0.38572376486408883</v>
      </c>
      <c r="AB2291" s="12">
        <f ca="1">INDEX(U$11:U$6003,UsefulSeries!$I2284)</f>
        <v>18.45925982024163</v>
      </c>
      <c r="AC2291" s="12">
        <f>INDEX( K$11:K$6003,UsefulSeries!$I2284)</f>
        <v>0</v>
      </c>
      <c r="AD2291" s="12">
        <f>INDEX(L$11:L$6003,UsefulSeries!$I2284)</f>
        <v>0.36994151667302061</v>
      </c>
      <c r="AE2291" s="12"/>
      <c r="AF2291" s="12"/>
      <c r="AG2291" s="12"/>
      <c r="AH2291" s="12"/>
      <c r="AI2291" s="12"/>
      <c r="AJ2291" s="12"/>
      <c r="AK2291" s="12"/>
      <c r="AL2291" s="12"/>
      <c r="AM2291" s="12"/>
      <c r="AN2291" s="12">
        <f t="shared" ca="1" si="333"/>
        <v>0</v>
      </c>
      <c r="AO2291" s="12">
        <f t="shared" ca="1" si="334"/>
        <v>0</v>
      </c>
      <c r="AP2291" s="12">
        <f t="shared" ca="1" si="335"/>
        <v>0</v>
      </c>
      <c r="AQ2291" s="12">
        <f t="shared" ca="1" si="336"/>
        <v>0</v>
      </c>
      <c r="AR2291" s="12">
        <f t="shared" ca="1" si="337"/>
        <v>0.38572376486408883</v>
      </c>
      <c r="AS2291" s="12">
        <f t="shared" ca="1" si="338"/>
        <v>18.45925982024163</v>
      </c>
      <c r="AT2291" s="12">
        <f t="shared" si="339"/>
        <v>0</v>
      </c>
      <c r="AU2291" s="12">
        <f t="shared" si="340"/>
        <v>0.36994151667302061</v>
      </c>
      <c r="AV2291" s="12"/>
      <c r="AW2291" s="12">
        <f ca="1">INDEX(I$11:I$6003,UsefulSeries!$I2284)</f>
        <v>2.0468685017669765E-2</v>
      </c>
      <c r="AX2291" s="12"/>
      <c r="AY2291" s="12"/>
      <c r="AZ2291" s="12">
        <f ca="1"/>
        <v>0.38572376486408877</v>
      </c>
      <c r="BA2291" s="12"/>
      <c r="BB2291" s="12">
        <f t="shared" ca="1" si="332"/>
        <v>0.38572376486408877</v>
      </c>
      <c r="BC2291" s="12"/>
      <c r="BD2291" s="38">
        <f ca="1"/>
        <v>1.8534548582087574E-2</v>
      </c>
    </row>
    <row r="2292" spans="1:56" x14ac:dyDescent="0.35">
      <c r="A2292" s="12"/>
      <c r="B2292" s="12"/>
      <c r="C2292" s="12"/>
      <c r="D2292" s="12"/>
      <c r="E2292" s="12"/>
      <c r="F2292" s="12"/>
      <c r="G2292" s="12"/>
      <c r="H2292" s="12"/>
      <c r="I2292" s="12"/>
      <c r="J2292" s="12"/>
      <c r="K2292" s="12"/>
      <c r="L2292" s="12"/>
      <c r="M2292" s="12"/>
      <c r="N2292" s="12"/>
      <c r="O2292" s="12"/>
      <c r="P2292" s="12"/>
      <c r="Q2292" s="12"/>
      <c r="R2292" s="12"/>
      <c r="S2292" s="12"/>
      <c r="T2292" s="12"/>
      <c r="U2292" s="12"/>
      <c r="V2292" s="12"/>
      <c r="W2292" s="12"/>
      <c r="X2292" s="12"/>
      <c r="Y2292" s="12"/>
      <c r="Z2292" s="12"/>
      <c r="AA2292" s="12"/>
      <c r="AB2292" s="12"/>
      <c r="AC2292" s="12"/>
      <c r="AD2292" s="12"/>
      <c r="AE2292" s="12">
        <f t="array" ref="AE2292:AJ2293">TRANSPOSE(AC2286:AD2291)</f>
        <v>-0.58627304656765333</v>
      </c>
      <c r="AF2292" s="12">
        <v>-0.58627304656765333</v>
      </c>
      <c r="AG2292" s="12">
        <v>4.3785436759326106E-2</v>
      </c>
      <c r="AH2292" s="12">
        <v>0</v>
      </c>
      <c r="AI2292" s="12">
        <v>0.36994151667302061</v>
      </c>
      <c r="AJ2292" s="12">
        <v>0</v>
      </c>
      <c r="AK2292" s="12"/>
      <c r="AL2292" s="12"/>
      <c r="AM2292" s="12"/>
      <c r="AN2292" s="12">
        <f t="shared" si="333"/>
        <v>-0.58627304656765333</v>
      </c>
      <c r="AO2292" s="12">
        <f t="shared" si="334"/>
        <v>-0.58627304656765333</v>
      </c>
      <c r="AP2292" s="12">
        <f t="shared" si="335"/>
        <v>4.3785436759326106E-2</v>
      </c>
      <c r="AQ2292" s="12">
        <f t="shared" si="336"/>
        <v>0</v>
      </c>
      <c r="AR2292" s="12">
        <f t="shared" si="337"/>
        <v>0.36994151667302061</v>
      </c>
      <c r="AS2292" s="12">
        <f t="shared" si="338"/>
        <v>0</v>
      </c>
      <c r="AT2292" s="12">
        <f t="shared" si="339"/>
        <v>0</v>
      </c>
      <c r="AU2292" s="12">
        <f t="shared" si="340"/>
        <v>0</v>
      </c>
      <c r="AV2292" s="12"/>
      <c r="AW2292" s="12"/>
      <c r="AX2292" s="12">
        <f>INDEX($N$6:$N$6003,UsefulSeries!$K2284)</f>
        <v>9.5121508019602174E-5</v>
      </c>
      <c r="AY2292" s="12"/>
      <c r="AZ2292" s="12"/>
      <c r="BA2292" s="12"/>
      <c r="BB2292" s="12">
        <f t="shared" si="332"/>
        <v>9.5121508019602174E-5</v>
      </c>
      <c r="BC2292" s="12"/>
      <c r="BD2292" s="38">
        <f ca="1"/>
        <v>6.1151290033510983E-2</v>
      </c>
    </row>
    <row r="2293" spans="1:56" x14ac:dyDescent="0.35">
      <c r="A2293" s="12"/>
      <c r="B2293" s="12"/>
      <c r="C2293" s="12"/>
      <c r="D2293" s="12"/>
      <c r="E2293" s="12"/>
      <c r="F2293" s="12"/>
      <c r="G2293" s="12"/>
      <c r="H2293" s="12"/>
      <c r="I2293" s="12"/>
      <c r="J2293" s="12"/>
      <c r="K2293" s="12"/>
      <c r="L2293" s="12"/>
      <c r="M2293" s="12"/>
      <c r="N2293" s="12"/>
      <c r="O2293" s="12"/>
      <c r="P2293" s="12"/>
      <c r="Q2293" s="12"/>
      <c r="R2293" s="12"/>
      <c r="S2293" s="12"/>
      <c r="T2293" s="12"/>
      <c r="U2293" s="12"/>
      <c r="V2293" s="12"/>
      <c r="W2293" s="12"/>
      <c r="X2293" s="12"/>
      <c r="Y2293" s="12"/>
      <c r="Z2293" s="12"/>
      <c r="AA2293" s="12"/>
      <c r="AB2293" s="12"/>
      <c r="AC2293" s="12"/>
      <c r="AD2293" s="12"/>
      <c r="AE2293" s="12">
        <v>0.58627304656765333</v>
      </c>
      <c r="AF2293" s="12">
        <v>0</v>
      </c>
      <c r="AG2293" s="12">
        <v>-4.3785436759326106E-2</v>
      </c>
      <c r="AH2293" s="12">
        <v>-4.3785436759326106E-2</v>
      </c>
      <c r="AI2293" s="12">
        <v>0</v>
      </c>
      <c r="AJ2293" s="12">
        <v>0.36994151667302061</v>
      </c>
      <c r="AK2293" s="12"/>
      <c r="AL2293" s="12"/>
      <c r="AM2293" s="12"/>
      <c r="AN2293" s="12">
        <f t="shared" si="333"/>
        <v>0.58627304656765333</v>
      </c>
      <c r="AO2293" s="12">
        <f t="shared" si="334"/>
        <v>0</v>
      </c>
      <c r="AP2293" s="12">
        <f t="shared" si="335"/>
        <v>-4.3785436759326106E-2</v>
      </c>
      <c r="AQ2293" s="12">
        <f t="shared" si="336"/>
        <v>-4.3785436759326106E-2</v>
      </c>
      <c r="AR2293" s="12">
        <f t="shared" si="337"/>
        <v>0</v>
      </c>
      <c r="AS2293" s="12">
        <f t="shared" si="338"/>
        <v>0.36994151667302061</v>
      </c>
      <c r="AT2293" s="12">
        <f t="shared" si="339"/>
        <v>0</v>
      </c>
      <c r="AU2293" s="12">
        <f t="shared" si="340"/>
        <v>0</v>
      </c>
      <c r="AV2293" s="12"/>
      <c r="AW2293" s="12"/>
      <c r="AX2293" s="12">
        <f>INDEX('Margin error adjustment'!N$7:N$6003,UsefulSeries!$K2284)</f>
        <v>-1.6408832508599119E-3</v>
      </c>
      <c r="AY2293" s="12"/>
      <c r="AZ2293" s="12"/>
      <c r="BA2293" s="12"/>
      <c r="BB2293" s="12">
        <f t="shared" si="332"/>
        <v>-1.6408832508599119E-3</v>
      </c>
      <c r="BC2293" s="12"/>
      <c r="BD2293" s="38">
        <f ca="1"/>
        <v>9.7743518687478617E-2</v>
      </c>
    </row>
    <row r="2294" spans="1:56" x14ac:dyDescent="0.35">
      <c r="A2294" s="12"/>
      <c r="B2294" s="12"/>
      <c r="C2294" s="12"/>
      <c r="D2294" s="12"/>
      <c r="E2294" s="12"/>
      <c r="F2294" s="12"/>
      <c r="G2294" s="12"/>
      <c r="H2294" s="12"/>
      <c r="I2294" s="12"/>
      <c r="J2294" s="12"/>
      <c r="K2294" s="12"/>
      <c r="L2294" s="12"/>
      <c r="M2294" s="12"/>
      <c r="N2294" s="12"/>
      <c r="O2294" s="12"/>
      <c r="P2294" s="12"/>
      <c r="Q2294" s="12"/>
      <c r="R2294" s="12"/>
      <c r="S2294" s="12"/>
      <c r="T2294" s="12"/>
      <c r="U2294" s="12"/>
      <c r="V2294" s="12"/>
      <c r="W2294" s="12">
        <f ca="1">INDEX(P$6:P$6003,UsefulSeries!$I2292)</f>
        <v>48.605104108946229</v>
      </c>
      <c r="X2294" s="12">
        <f ca="1">INDEX(Q$6:Q$6003,UsefulSeries!$I2292)</f>
        <v>0.60191315631470488</v>
      </c>
      <c r="Y2294" s="12">
        <f ca="1">INDEX(R$6:R$6003,UsefulSeries!$I2292)</f>
        <v>0</v>
      </c>
      <c r="Z2294" s="12">
        <f ca="1">INDEX(S$6:S$6003,UsefulSeries!$I2292)</f>
        <v>0</v>
      </c>
      <c r="AA2294" s="12">
        <f ca="1">INDEX(T$6:T$6003,UsefulSeries!$I2292)</f>
        <v>0</v>
      </c>
      <c r="AB2294" s="12">
        <f ca="1">INDEX(U$6:U$6003,UsefulSeries!$I2292)</f>
        <v>0</v>
      </c>
      <c r="AC2294" s="12">
        <f>INDEX( K$6:K$6003,UsefulSeries!$I2292)</f>
        <v>-0.58636816807567294</v>
      </c>
      <c r="AD2294" s="12">
        <f>INDEX(L$6:L$6003,UsefulSeries!$I2292)</f>
        <v>0.58636816807567294</v>
      </c>
      <c r="AE2294" s="12"/>
      <c r="AF2294" s="12"/>
      <c r="AG2294" s="12"/>
      <c r="AH2294" s="12"/>
      <c r="AI2294" s="12"/>
      <c r="AJ2294" s="12"/>
      <c r="AK2294" s="12"/>
      <c r="AL2294" s="12"/>
      <c r="AM2294" s="12"/>
      <c r="AN2294" s="12">
        <f t="shared" ca="1" si="333"/>
        <v>48.605104108946229</v>
      </c>
      <c r="AO2294" s="12">
        <f t="shared" ca="1" si="334"/>
        <v>0.60191315631470488</v>
      </c>
      <c r="AP2294" s="12">
        <f t="shared" ca="1" si="335"/>
        <v>0</v>
      </c>
      <c r="AQ2294" s="12">
        <f t="shared" ca="1" si="336"/>
        <v>0</v>
      </c>
      <c r="AR2294" s="12">
        <f t="shared" ca="1" si="337"/>
        <v>0</v>
      </c>
      <c r="AS2294" s="12">
        <f t="shared" ca="1" si="338"/>
        <v>0</v>
      </c>
      <c r="AT2294" s="12">
        <f t="shared" si="339"/>
        <v>-0.58636816807567294</v>
      </c>
      <c r="AU2294" s="12">
        <f t="shared" si="340"/>
        <v>0.58636816807567294</v>
      </c>
      <c r="AV2294" s="12"/>
      <c r="AW2294" s="12">
        <f ca="1">INDEX(I$6:I$6003,UsefulSeries!$I2292)</f>
        <v>1.2215191457882205E-2</v>
      </c>
      <c r="AX2294" s="12"/>
      <c r="AY2294" s="12"/>
      <c r="AZ2294" s="12">
        <f t="array" aca="1" ref="AZ2294:AZ2299" ca="1">MMULT(W2294:AB2299,AW2294:AW2299)</f>
        <v>0.60191315631470466</v>
      </c>
      <c r="BA2294" s="12"/>
      <c r="BB2294" s="12">
        <f t="shared" ca="1" si="332"/>
        <v>0.60191315631470466</v>
      </c>
      <c r="BC2294" s="12"/>
      <c r="BD2294" s="38">
        <f t="array" aca="1" ref="BD2294:BD2301" ca="1">MMULT(MINVERSE(AN2294:AU2301),BB2294:BB2301)</f>
        <v>1.1490719431970846E-2</v>
      </c>
    </row>
    <row r="2295" spans="1:56" x14ac:dyDescent="0.35">
      <c r="A2295" s="12"/>
      <c r="B2295" s="12"/>
      <c r="C2295" s="12"/>
      <c r="D2295" s="12"/>
      <c r="E2295" s="12"/>
      <c r="F2295" s="12"/>
      <c r="G2295" s="12"/>
      <c r="H2295" s="12"/>
      <c r="I2295" s="12"/>
      <c r="J2295" s="12"/>
      <c r="K2295" s="12"/>
      <c r="L2295" s="12"/>
      <c r="M2295" s="12"/>
      <c r="N2295" s="12"/>
      <c r="O2295" s="12"/>
      <c r="P2295" s="12"/>
      <c r="Q2295" s="12"/>
      <c r="R2295" s="12"/>
      <c r="S2295" s="12"/>
      <c r="T2295" s="12"/>
      <c r="U2295" s="12"/>
      <c r="V2295" s="12"/>
      <c r="W2295" s="12">
        <f ca="1">INDEX(P$7:P$6003,UsefulSeries!$I2292)</f>
        <v>0.60191315631470488</v>
      </c>
      <c r="X2295" s="12">
        <f ca="1">INDEX(Q$7:Q$6003,UsefulSeries!$I2292)</f>
        <v>43.683091230757491</v>
      </c>
      <c r="Y2295" s="12">
        <f ca="1">INDEX(R$7:R$6003,UsefulSeries!$I2292)</f>
        <v>0</v>
      </c>
      <c r="Z2295" s="12">
        <f ca="1">INDEX(S$7:S$6003,UsefulSeries!$I2292)</f>
        <v>0</v>
      </c>
      <c r="AA2295" s="12">
        <f ca="1">INDEX(T$7:T$6003,UsefulSeries!$I2292)</f>
        <v>0</v>
      </c>
      <c r="AB2295" s="12">
        <f ca="1">INDEX(U$7:U$6003,UsefulSeries!$I2292)</f>
        <v>0</v>
      </c>
      <c r="AC2295" s="12">
        <f>INDEX( K$7:K$6003,UsefulSeries!$I2292,1)</f>
        <v>-0.58636816807567294</v>
      </c>
      <c r="AD2295" s="12">
        <f>INDEX(L$7:L$6003,UsefulSeries!$I2292,1)</f>
        <v>0</v>
      </c>
      <c r="AE2295" s="12"/>
      <c r="AF2295" s="12"/>
      <c r="AG2295" s="12"/>
      <c r="AH2295" s="12"/>
      <c r="AI2295" s="12"/>
      <c r="AJ2295" s="12"/>
      <c r="AK2295" s="12"/>
      <c r="AL2295" s="12"/>
      <c r="AM2295" s="12"/>
      <c r="AN2295" s="12">
        <f t="shared" ca="1" si="333"/>
        <v>0.60191315631470488</v>
      </c>
      <c r="AO2295" s="12">
        <f t="shared" ca="1" si="334"/>
        <v>43.683091230757491</v>
      </c>
      <c r="AP2295" s="12">
        <f t="shared" ca="1" si="335"/>
        <v>0</v>
      </c>
      <c r="AQ2295" s="12">
        <f t="shared" ca="1" si="336"/>
        <v>0</v>
      </c>
      <c r="AR2295" s="12">
        <f t="shared" ca="1" si="337"/>
        <v>0</v>
      </c>
      <c r="AS2295" s="12">
        <f t="shared" ca="1" si="338"/>
        <v>0</v>
      </c>
      <c r="AT2295" s="12">
        <f t="shared" si="339"/>
        <v>-0.58636816807567294</v>
      </c>
      <c r="AU2295" s="12">
        <f t="shared" si="340"/>
        <v>0</v>
      </c>
      <c r="AV2295" s="12"/>
      <c r="AW2295" s="12">
        <f ca="1">INDEX(I$7:I$6003,UsefulSeries!$I2292)</f>
        <v>1.3610773759771589E-2</v>
      </c>
      <c r="AX2295" s="12"/>
      <c r="AY2295" s="12"/>
      <c r="AZ2295" s="12">
        <f ca="1"/>
        <v>0.60191315631470477</v>
      </c>
      <c r="BA2295" s="12"/>
      <c r="BB2295" s="12">
        <f t="shared" ca="1" si="332"/>
        <v>0.60191315631470477</v>
      </c>
      <c r="BC2295" s="12"/>
      <c r="BD2295" s="38">
        <f ca="1"/>
        <v>1.4099219532803251E-2</v>
      </c>
    </row>
    <row r="2296" spans="1:56" x14ac:dyDescent="0.35">
      <c r="A2296" s="12"/>
      <c r="B2296" s="12"/>
      <c r="C2296" s="12"/>
      <c r="D2296" s="12"/>
      <c r="E2296" s="12"/>
      <c r="F2296" s="12"/>
      <c r="G2296" s="12"/>
      <c r="H2296" s="12"/>
      <c r="I2296" s="12"/>
      <c r="J2296" s="12"/>
      <c r="K2296" s="12"/>
      <c r="L2296" s="12"/>
      <c r="M2296" s="12"/>
      <c r="N2296" s="12"/>
      <c r="O2296" s="12"/>
      <c r="P2296" s="12"/>
      <c r="Q2296" s="12"/>
      <c r="R2296" s="12"/>
      <c r="S2296" s="12"/>
      <c r="T2296" s="12"/>
      <c r="U2296" s="12"/>
      <c r="V2296" s="12"/>
      <c r="W2296" s="12">
        <f ca="1">INDEX(P$8:P$6003,UsefulSeries!$I2292)</f>
        <v>0</v>
      </c>
      <c r="X2296" s="12">
        <f ca="1">INDEX(Q$8:Q$6003,UsefulSeries!$I2292)</f>
        <v>0</v>
      </c>
      <c r="Y2296" s="12">
        <f ca="1">INDEX(R$8:R$6003,UsefulSeries!$I2292)</f>
        <v>0.28340231572133057</v>
      </c>
      <c r="Z2296" s="12">
        <f ca="1">INDEX(S$8:S$6003,UsefulSeries!$I2292)</f>
        <v>6.3237716644411898E-2</v>
      </c>
      <c r="AA2296" s="12">
        <f ca="1">INDEX(T$8:T$6003,UsefulSeries!$I2292)</f>
        <v>0</v>
      </c>
      <c r="AB2296" s="12">
        <f ca="1">INDEX(U$8:U$6003,UsefulSeries!$I2292)</f>
        <v>0</v>
      </c>
      <c r="AC2296" s="12">
        <f>INDEX( K$8:K$6003,UsefulSeries!$I2292)</f>
        <v>4.2144553508466194E-2</v>
      </c>
      <c r="AD2296" s="12">
        <f>INDEX(L$8:L$6003,UsefulSeries!$I2292)</f>
        <v>-4.2144553508466194E-2</v>
      </c>
      <c r="AE2296" s="12"/>
      <c r="AF2296" s="12"/>
      <c r="AG2296" s="12"/>
      <c r="AH2296" s="12"/>
      <c r="AI2296" s="12"/>
      <c r="AJ2296" s="12"/>
      <c r="AK2296" s="12"/>
      <c r="AL2296" s="12"/>
      <c r="AM2296" s="12"/>
      <c r="AN2296" s="12">
        <f t="shared" ca="1" si="333"/>
        <v>0</v>
      </c>
      <c r="AO2296" s="12">
        <f t="shared" ca="1" si="334"/>
        <v>0</v>
      </c>
      <c r="AP2296" s="12">
        <f t="shared" ca="1" si="335"/>
        <v>0.28340231572133057</v>
      </c>
      <c r="AQ2296" s="12">
        <f t="shared" ca="1" si="336"/>
        <v>6.3237716644411898E-2</v>
      </c>
      <c r="AR2296" s="12">
        <f t="shared" ca="1" si="337"/>
        <v>0</v>
      </c>
      <c r="AS2296" s="12">
        <f t="shared" ca="1" si="338"/>
        <v>0</v>
      </c>
      <c r="AT2296" s="12">
        <f t="shared" si="339"/>
        <v>4.2144553508466194E-2</v>
      </c>
      <c r="AU2296" s="12">
        <f t="shared" si="340"/>
        <v>-4.2144553508466194E-2</v>
      </c>
      <c r="AV2296" s="12"/>
      <c r="AW2296" s="12">
        <f ca="1">INDEX(I$8:I$6003,UsefulSeries!$I2292)</f>
        <v>0.19142293395561832</v>
      </c>
      <c r="AX2296" s="12"/>
      <c r="AY2296" s="12"/>
      <c r="AZ2296" s="12">
        <f ca="1"/>
        <v>6.3237716644411884E-2</v>
      </c>
      <c r="BA2296" s="12"/>
      <c r="BB2296" s="12">
        <f t="shared" ca="1" si="332"/>
        <v>6.3237716644411884E-2</v>
      </c>
      <c r="BC2296" s="12"/>
      <c r="BD2296" s="38">
        <f ca="1"/>
        <v>0.19805031147573626</v>
      </c>
    </row>
    <row r="2297" spans="1:56" x14ac:dyDescent="0.35">
      <c r="A2297" s="12"/>
      <c r="B2297" s="12"/>
      <c r="C2297" s="12"/>
      <c r="D2297" s="12"/>
      <c r="E2297" s="12"/>
      <c r="F2297" s="12"/>
      <c r="G2297" s="12"/>
      <c r="H2297" s="12"/>
      <c r="I2297" s="12"/>
      <c r="J2297" s="12"/>
      <c r="K2297" s="12"/>
      <c r="L2297" s="12"/>
      <c r="M2297" s="12"/>
      <c r="N2297" s="12"/>
      <c r="O2297" s="12"/>
      <c r="P2297" s="12"/>
      <c r="Q2297" s="12"/>
      <c r="R2297" s="12"/>
      <c r="S2297" s="12"/>
      <c r="T2297" s="12"/>
      <c r="U2297" s="12"/>
      <c r="V2297" s="12"/>
      <c r="W2297" s="12">
        <f ca="1">INDEX(P$9:P$6003,UsefulSeries!$I2292)</f>
        <v>0</v>
      </c>
      <c r="X2297" s="12">
        <f ca="1">INDEX(Q$9:Q$6003,UsefulSeries!$I2292)</f>
        <v>0</v>
      </c>
      <c r="Y2297" s="12">
        <f ca="1">INDEX(R$9:R$6003,UsefulSeries!$I2292)</f>
        <v>6.3237716644411898E-2</v>
      </c>
      <c r="Z2297" s="12">
        <f ca="1">INDEX(S$9:S$6003,UsefulSeries!$I2292)</f>
        <v>0.35975765627599393</v>
      </c>
      <c r="AA2297" s="12">
        <f ca="1">INDEX(T$9:T$6003,UsefulSeries!$I2292)</f>
        <v>0</v>
      </c>
      <c r="AB2297" s="12">
        <f ca="1">INDEX(U$9:U$6003,UsefulSeries!$I2292)</f>
        <v>0</v>
      </c>
      <c r="AC2297" s="12">
        <f>INDEX( K$9:K$6003,UsefulSeries!$I2292)</f>
        <v>0</v>
      </c>
      <c r="AD2297" s="12">
        <f>INDEX(L$9:L$6003,UsefulSeries!$I2292)</f>
        <v>-4.2144553508466194E-2</v>
      </c>
      <c r="AE2297" s="12"/>
      <c r="AF2297" s="12"/>
      <c r="AG2297" s="12"/>
      <c r="AH2297" s="12"/>
      <c r="AI2297" s="12"/>
      <c r="AJ2297" s="12"/>
      <c r="AK2297" s="12"/>
      <c r="AL2297" s="12"/>
      <c r="AM2297" s="12"/>
      <c r="AN2297" s="12">
        <f t="shared" ca="1" si="333"/>
        <v>0</v>
      </c>
      <c r="AO2297" s="12">
        <f t="shared" ca="1" si="334"/>
        <v>0</v>
      </c>
      <c r="AP2297" s="12">
        <f t="shared" ca="1" si="335"/>
        <v>6.3237716644411898E-2</v>
      </c>
      <c r="AQ2297" s="12">
        <f t="shared" ca="1" si="336"/>
        <v>0.35975765627599393</v>
      </c>
      <c r="AR2297" s="12">
        <f t="shared" ca="1" si="337"/>
        <v>0</v>
      </c>
      <c r="AS2297" s="12">
        <f t="shared" ca="1" si="338"/>
        <v>0</v>
      </c>
      <c r="AT2297" s="12">
        <f t="shared" si="339"/>
        <v>0</v>
      </c>
      <c r="AU2297" s="12">
        <f t="shared" si="340"/>
        <v>-4.2144553508466194E-2</v>
      </c>
      <c r="AV2297" s="12"/>
      <c r="AW2297" s="12">
        <f ca="1">INDEX(I$9:I$6003,UsefulSeries!$I2292)</f>
        <v>0.14213058845496079</v>
      </c>
      <c r="AX2297" s="12"/>
      <c r="AY2297" s="12"/>
      <c r="AZ2297" s="12">
        <f ca="1"/>
        <v>6.3237716644411898E-2</v>
      </c>
      <c r="BA2297" s="12"/>
      <c r="BB2297" s="12">
        <f t="shared" ca="1" si="332"/>
        <v>6.3237716644411898E-2</v>
      </c>
      <c r="BC2297" s="12"/>
      <c r="BD2297" s="38">
        <f ca="1"/>
        <v>0.15211754580902917</v>
      </c>
    </row>
    <row r="2298" spans="1:56" x14ac:dyDescent="0.35">
      <c r="A2298" s="12"/>
      <c r="B2298" s="12"/>
      <c r="C2298" s="12"/>
      <c r="D2298" s="12"/>
      <c r="E2298" s="12"/>
      <c r="F2298" s="12"/>
      <c r="G2298" s="12"/>
      <c r="H2298" s="12"/>
      <c r="I2298" s="12"/>
      <c r="J2298" s="12"/>
      <c r="K2298" s="12"/>
      <c r="L2298" s="12"/>
      <c r="M2298" s="12"/>
      <c r="N2298" s="12"/>
      <c r="O2298" s="12"/>
      <c r="P2298" s="12"/>
      <c r="Q2298" s="12"/>
      <c r="R2298" s="12"/>
      <c r="S2298" s="12"/>
      <c r="T2298" s="12"/>
      <c r="U2298" s="12"/>
      <c r="V2298" s="12"/>
      <c r="W2298" s="12">
        <f ca="1">INDEX(P$10:P$6003,UsefulSeries!$I2292)</f>
        <v>0</v>
      </c>
      <c r="X2298" s="12">
        <f ca="1">INDEX(Q$10:Q$6003,UsefulSeries!$I2292)</f>
        <v>0</v>
      </c>
      <c r="Y2298" s="12">
        <f ca="1">INDEX(R$10:R$6003,UsefulSeries!$I2292)</f>
        <v>0</v>
      </c>
      <c r="Z2298" s="12">
        <f ca="1">INDEX(S$10:S$6003,UsefulSeries!$I2292)</f>
        <v>0</v>
      </c>
      <c r="AA2298" s="12">
        <f ca="1">INDEX(T$10:T$6003,UsefulSeries!$I2292)</f>
        <v>17.258078164966609</v>
      </c>
      <c r="AB2298" s="12">
        <f ca="1">INDEX(U$10:U$6003,UsefulSeries!$I2292)</f>
        <v>0.38827453406978257</v>
      </c>
      <c r="AC2298" s="12">
        <f>INDEX( K$10:K$6003,UsefulSeries!$I2292)</f>
        <v>0.37148727841586082</v>
      </c>
      <c r="AD2298" s="12">
        <f>INDEX(L$10:L$6003,UsefulSeries!$I2292)</f>
        <v>0</v>
      </c>
      <c r="AE2298" s="12"/>
      <c r="AF2298" s="12"/>
      <c r="AG2298" s="12"/>
      <c r="AH2298" s="12"/>
      <c r="AI2298" s="12"/>
      <c r="AJ2298" s="12"/>
      <c r="AK2298" s="12"/>
      <c r="AL2298" s="12"/>
      <c r="AM2298" s="12"/>
      <c r="AN2298" s="12">
        <f t="shared" ca="1" si="333"/>
        <v>0</v>
      </c>
      <c r="AO2298" s="12">
        <f t="shared" ca="1" si="334"/>
        <v>0</v>
      </c>
      <c r="AP2298" s="12">
        <f t="shared" ca="1" si="335"/>
        <v>0</v>
      </c>
      <c r="AQ2298" s="12">
        <f t="shared" ca="1" si="336"/>
        <v>0</v>
      </c>
      <c r="AR2298" s="12">
        <f t="shared" ca="1" si="337"/>
        <v>17.258078164966609</v>
      </c>
      <c r="AS2298" s="12">
        <f t="shared" ca="1" si="338"/>
        <v>0.38827453406978257</v>
      </c>
      <c r="AT2298" s="12">
        <f t="shared" si="339"/>
        <v>0.37148727841586082</v>
      </c>
      <c r="AU2298" s="12">
        <f t="shared" si="340"/>
        <v>0</v>
      </c>
      <c r="AV2298" s="12"/>
      <c r="AW2298" s="12">
        <f ca="1">INDEX(I$10:I$6003,UsefulSeries!$I2292)</f>
        <v>2.2020841886712113E-2</v>
      </c>
      <c r="AX2298" s="12"/>
      <c r="AY2298" s="12"/>
      <c r="AZ2298" s="12">
        <f ca="1"/>
        <v>0.38827453406978263</v>
      </c>
      <c r="BA2298" s="12"/>
      <c r="BB2298" s="12">
        <f t="shared" ca="1" si="332"/>
        <v>0.38827453406978263</v>
      </c>
      <c r="BC2298" s="12"/>
      <c r="BD2298" s="38">
        <f ca="1"/>
        <v>2.1297678574429425E-2</v>
      </c>
    </row>
    <row r="2299" spans="1:56" x14ac:dyDescent="0.35">
      <c r="A2299" s="12"/>
      <c r="B2299" s="12"/>
      <c r="C2299" s="12"/>
      <c r="D2299" s="12"/>
      <c r="E2299" s="12"/>
      <c r="F2299" s="12"/>
      <c r="G2299" s="12"/>
      <c r="H2299" s="12"/>
      <c r="I2299" s="12"/>
      <c r="J2299" s="12"/>
      <c r="K2299" s="12"/>
      <c r="L2299" s="12"/>
      <c r="M2299" s="12"/>
      <c r="N2299" s="12"/>
      <c r="O2299" s="12"/>
      <c r="P2299" s="12"/>
      <c r="Q2299" s="12"/>
      <c r="R2299" s="12"/>
      <c r="S2299" s="12"/>
      <c r="T2299" s="12"/>
      <c r="U2299" s="12"/>
      <c r="V2299" s="12"/>
      <c r="W2299" s="12">
        <f ca="1">INDEX(P$11:P$6003,UsefulSeries!$I2292)</f>
        <v>0</v>
      </c>
      <c r="X2299" s="12">
        <f ca="1">INDEX(Q$11:Q$6003,UsefulSeries!$I2292)</f>
        <v>0</v>
      </c>
      <c r="Y2299" s="12">
        <f ca="1">INDEX(R$11:R$6003,UsefulSeries!$I2292)</f>
        <v>0</v>
      </c>
      <c r="Z2299" s="12">
        <f ca="1">INDEX(S$11:S$6003,UsefulSeries!$I2292)</f>
        <v>0</v>
      </c>
      <c r="AA2299" s="12">
        <f ca="1">INDEX(T$11:T$6003,UsefulSeries!$I2292)</f>
        <v>0.38827453406978263</v>
      </c>
      <c r="AB2299" s="12">
        <f ca="1">INDEX(U$11:U$6003,UsefulSeries!$I2292)</f>
        <v>17.899126399419355</v>
      </c>
      <c r="AC2299" s="12">
        <f>INDEX( K$11:K$6003,UsefulSeries!$I2292)</f>
        <v>0</v>
      </c>
      <c r="AD2299" s="12">
        <f>INDEX(L$11:L$6003,UsefulSeries!$I2292)</f>
        <v>0.37148727841586082</v>
      </c>
      <c r="AE2299" s="12"/>
      <c r="AF2299" s="12"/>
      <c r="AG2299" s="12"/>
      <c r="AH2299" s="12"/>
      <c r="AI2299" s="12"/>
      <c r="AJ2299" s="12"/>
      <c r="AK2299" s="12"/>
      <c r="AL2299" s="12"/>
      <c r="AM2299" s="12"/>
      <c r="AN2299" s="12">
        <f t="shared" ca="1" si="333"/>
        <v>0</v>
      </c>
      <c r="AO2299" s="12">
        <f t="shared" ca="1" si="334"/>
        <v>0</v>
      </c>
      <c r="AP2299" s="12">
        <f t="shared" ca="1" si="335"/>
        <v>0</v>
      </c>
      <c r="AQ2299" s="12">
        <f t="shared" ca="1" si="336"/>
        <v>0</v>
      </c>
      <c r="AR2299" s="12">
        <f t="shared" ca="1" si="337"/>
        <v>0.38827453406978263</v>
      </c>
      <c r="AS2299" s="12">
        <f t="shared" ca="1" si="338"/>
        <v>17.899126399419355</v>
      </c>
      <c r="AT2299" s="12">
        <f t="shared" si="339"/>
        <v>0</v>
      </c>
      <c r="AU2299" s="12">
        <f t="shared" si="340"/>
        <v>0.37148727841586082</v>
      </c>
      <c r="AV2299" s="12"/>
      <c r="AW2299" s="12">
        <f ca="1">INDEX(I$11:I$6003,UsefulSeries!$I2292)</f>
        <v>2.121468911235317E-2</v>
      </c>
      <c r="AX2299" s="12"/>
      <c r="AY2299" s="12"/>
      <c r="AZ2299" s="12">
        <f ca="1"/>
        <v>0.38827453406978252</v>
      </c>
      <c r="BA2299" s="12"/>
      <c r="BB2299" s="12">
        <f t="shared" ca="1" si="332"/>
        <v>0.38827453406978252</v>
      </c>
      <c r="BC2299" s="12"/>
      <c r="BD2299" s="38">
        <f ca="1"/>
        <v>1.9254635704677676E-2</v>
      </c>
    </row>
    <row r="2300" spans="1:56" x14ac:dyDescent="0.35">
      <c r="A2300" s="12"/>
      <c r="B2300" s="12"/>
      <c r="C2300" s="12"/>
      <c r="D2300" s="12"/>
      <c r="E2300" s="12"/>
      <c r="F2300" s="12"/>
      <c r="G2300" s="12"/>
      <c r="H2300" s="12"/>
      <c r="I2300" s="12"/>
      <c r="J2300" s="12"/>
      <c r="K2300" s="12"/>
      <c r="L2300" s="12"/>
      <c r="M2300" s="12"/>
      <c r="N2300" s="12"/>
      <c r="O2300" s="12"/>
      <c r="P2300" s="12"/>
      <c r="Q2300" s="12"/>
      <c r="R2300" s="12"/>
      <c r="S2300" s="12"/>
      <c r="T2300" s="12"/>
      <c r="U2300" s="12"/>
      <c r="V2300" s="12"/>
      <c r="W2300" s="12"/>
      <c r="X2300" s="12"/>
      <c r="Y2300" s="12"/>
      <c r="Z2300" s="12"/>
      <c r="AA2300" s="12"/>
      <c r="AB2300" s="12"/>
      <c r="AC2300" s="12"/>
      <c r="AD2300" s="12"/>
      <c r="AE2300" s="12">
        <f t="array" ref="AE2300:AJ2301">TRANSPOSE(AC2294:AD2299)</f>
        <v>-0.58636816807567294</v>
      </c>
      <c r="AF2300" s="12">
        <v>-0.58636816807567294</v>
      </c>
      <c r="AG2300" s="12">
        <v>4.2144553508466194E-2</v>
      </c>
      <c r="AH2300" s="12">
        <v>0</v>
      </c>
      <c r="AI2300" s="12">
        <v>0.37148727841586082</v>
      </c>
      <c r="AJ2300" s="12">
        <v>0</v>
      </c>
      <c r="AK2300" s="12"/>
      <c r="AL2300" s="12"/>
      <c r="AM2300" s="12"/>
      <c r="AN2300" s="12">
        <f t="shared" si="333"/>
        <v>-0.58636816807567294</v>
      </c>
      <c r="AO2300" s="12">
        <f t="shared" si="334"/>
        <v>-0.58636816807567294</v>
      </c>
      <c r="AP2300" s="12">
        <f t="shared" si="335"/>
        <v>4.2144553508466194E-2</v>
      </c>
      <c r="AQ2300" s="12">
        <f t="shared" si="336"/>
        <v>0</v>
      </c>
      <c r="AR2300" s="12">
        <f t="shared" si="337"/>
        <v>0.37148727841586082</v>
      </c>
      <c r="AS2300" s="12">
        <f t="shared" si="338"/>
        <v>0</v>
      </c>
      <c r="AT2300" s="12">
        <f t="shared" si="339"/>
        <v>0</v>
      </c>
      <c r="AU2300" s="12">
        <f t="shared" si="340"/>
        <v>0</v>
      </c>
      <c r="AV2300" s="12"/>
      <c r="AW2300" s="12"/>
      <c r="AX2300" s="12">
        <f>INDEX($N$6:$N$6003,UsefulSeries!$K2292)</f>
        <v>1.2534329676052725E-3</v>
      </c>
      <c r="AY2300" s="12"/>
      <c r="AZ2300" s="12"/>
      <c r="BA2300" s="12"/>
      <c r="BB2300" s="12">
        <f t="shared" si="332"/>
        <v>1.2534329676052725E-3</v>
      </c>
      <c r="BC2300" s="12"/>
      <c r="BD2300" s="38">
        <f ca="1"/>
        <v>3.5644417890953108E-2</v>
      </c>
    </row>
    <row r="2301" spans="1:56" x14ac:dyDescent="0.35">
      <c r="A2301" s="12"/>
      <c r="B2301" s="12"/>
      <c r="C2301" s="12"/>
      <c r="D2301" s="12"/>
      <c r="E2301" s="12"/>
      <c r="F2301" s="12"/>
      <c r="G2301" s="12"/>
      <c r="H2301" s="12"/>
      <c r="I2301" s="12"/>
      <c r="J2301" s="12"/>
      <c r="K2301" s="12"/>
      <c r="L2301" s="12"/>
      <c r="M2301" s="12"/>
      <c r="N2301" s="12"/>
      <c r="O2301" s="12"/>
      <c r="P2301" s="12"/>
      <c r="Q2301" s="12"/>
      <c r="R2301" s="12"/>
      <c r="S2301" s="12"/>
      <c r="T2301" s="12"/>
      <c r="U2301" s="12"/>
      <c r="V2301" s="12"/>
      <c r="W2301" s="12"/>
      <c r="X2301" s="12"/>
      <c r="Y2301" s="12"/>
      <c r="Z2301" s="12"/>
      <c r="AA2301" s="12"/>
      <c r="AB2301" s="12"/>
      <c r="AC2301" s="12"/>
      <c r="AD2301" s="12"/>
      <c r="AE2301" s="12">
        <v>0.58636816807567294</v>
      </c>
      <c r="AF2301" s="12">
        <v>0</v>
      </c>
      <c r="AG2301" s="12">
        <v>-4.2144553508466194E-2</v>
      </c>
      <c r="AH2301" s="12">
        <v>-4.2144553508466194E-2</v>
      </c>
      <c r="AI2301" s="12">
        <v>0</v>
      </c>
      <c r="AJ2301" s="12">
        <v>0.37148727841586082</v>
      </c>
      <c r="AK2301" s="12"/>
      <c r="AL2301" s="12"/>
      <c r="AM2301" s="12"/>
      <c r="AN2301" s="12">
        <f t="shared" si="333"/>
        <v>0.58636816807567294</v>
      </c>
      <c r="AO2301" s="12">
        <f t="shared" si="334"/>
        <v>0</v>
      </c>
      <c r="AP2301" s="12">
        <f t="shared" si="335"/>
        <v>-4.2144553508466194E-2</v>
      </c>
      <c r="AQ2301" s="12">
        <f t="shared" si="336"/>
        <v>-4.2144553508466194E-2</v>
      </c>
      <c r="AR2301" s="12">
        <f t="shared" si="337"/>
        <v>0</v>
      </c>
      <c r="AS2301" s="12">
        <f t="shared" si="338"/>
        <v>0.37148727841586082</v>
      </c>
      <c r="AT2301" s="12">
        <f t="shared" si="339"/>
        <v>0</v>
      </c>
      <c r="AU2301" s="12">
        <f t="shared" si="340"/>
        <v>0</v>
      </c>
      <c r="AV2301" s="12"/>
      <c r="AW2301" s="12"/>
      <c r="AX2301" s="12">
        <f>INDEX('Margin error adjustment'!N$7:N$6003,UsefulSeries!$K2292)</f>
        <v>-8.6702368026689985E-4</v>
      </c>
      <c r="AY2301" s="12"/>
      <c r="AZ2301" s="12"/>
      <c r="BA2301" s="12"/>
      <c r="BB2301" s="12">
        <f t="shared" si="332"/>
        <v>-8.6702368026689985E-4</v>
      </c>
      <c r="BC2301" s="12"/>
      <c r="BD2301" s="38">
        <f ca="1"/>
        <v>9.519580251181875E-2</v>
      </c>
    </row>
    <row r="2302" spans="1:56" x14ac:dyDescent="0.35">
      <c r="A2302" s="12"/>
      <c r="B2302" s="12"/>
      <c r="C2302" s="12"/>
      <c r="D2302" s="12"/>
      <c r="E2302" s="12"/>
      <c r="F2302" s="12"/>
      <c r="G2302" s="12"/>
      <c r="H2302" s="12"/>
      <c r="I2302" s="12"/>
      <c r="J2302" s="12"/>
      <c r="K2302" s="12"/>
      <c r="L2302" s="12"/>
      <c r="M2302" s="12"/>
      <c r="N2302" s="12"/>
      <c r="O2302" s="12"/>
      <c r="P2302" s="12"/>
      <c r="Q2302" s="12"/>
      <c r="R2302" s="12"/>
      <c r="S2302" s="12"/>
      <c r="T2302" s="12"/>
      <c r="U2302" s="12"/>
      <c r="V2302" s="12"/>
      <c r="W2302" s="12">
        <f ca="1">INDEX(P$6:P$6003,UsefulSeries!$I2300)</f>
        <v>50.49114957825546</v>
      </c>
      <c r="X2302" s="12">
        <f ca="1">INDEX(Q$6:Q$6003,UsefulSeries!$I2300)</f>
        <v>0.60292398556035032</v>
      </c>
      <c r="Y2302" s="12">
        <f ca="1">INDEX(R$6:R$6003,UsefulSeries!$I2300)</f>
        <v>0</v>
      </c>
      <c r="Z2302" s="12">
        <f ca="1">INDEX(S$6:S$6003,UsefulSeries!$I2300)</f>
        <v>0</v>
      </c>
      <c r="AA2302" s="12">
        <f ca="1">INDEX(T$6:T$6003,UsefulSeries!$I2300)</f>
        <v>0</v>
      </c>
      <c r="AB2302" s="12">
        <f ca="1">INDEX(U$6:U$6003,UsefulSeries!$I2300)</f>
        <v>0</v>
      </c>
      <c r="AC2302" s="12">
        <f>INDEX( K$6:K$6003,UsefulSeries!$I2300)</f>
        <v>-0.58762160104327821</v>
      </c>
      <c r="AD2302" s="12">
        <f>INDEX(L$6:L$6003,UsefulSeries!$I2300)</f>
        <v>0.58762160104327821</v>
      </c>
      <c r="AE2302" s="12"/>
      <c r="AF2302" s="12"/>
      <c r="AG2302" s="12"/>
      <c r="AH2302" s="12"/>
      <c r="AI2302" s="12"/>
      <c r="AJ2302" s="12"/>
      <c r="AK2302" s="12"/>
      <c r="AL2302" s="12"/>
      <c r="AM2302" s="12"/>
      <c r="AN2302" s="12">
        <f t="shared" ca="1" si="333"/>
        <v>50.49114957825546</v>
      </c>
      <c r="AO2302" s="12">
        <f t="shared" ca="1" si="334"/>
        <v>0.60292398556035032</v>
      </c>
      <c r="AP2302" s="12">
        <f t="shared" ca="1" si="335"/>
        <v>0</v>
      </c>
      <c r="AQ2302" s="12">
        <f t="shared" ca="1" si="336"/>
        <v>0</v>
      </c>
      <c r="AR2302" s="12">
        <f t="shared" ca="1" si="337"/>
        <v>0</v>
      </c>
      <c r="AS2302" s="12">
        <f t="shared" ca="1" si="338"/>
        <v>0</v>
      </c>
      <c r="AT2302" s="12">
        <f t="shared" si="339"/>
        <v>-0.58762160104327821</v>
      </c>
      <c r="AU2302" s="12">
        <f t="shared" si="340"/>
        <v>0.58762160104327821</v>
      </c>
      <c r="AV2302" s="12"/>
      <c r="AW2302" s="12">
        <f ca="1">INDEX(I$6:I$6003,UsefulSeries!$I2300)</f>
        <v>1.1778763306613193E-2</v>
      </c>
      <c r="AX2302" s="12"/>
      <c r="AY2302" s="12"/>
      <c r="AZ2302" s="12">
        <f t="array" aca="1" ref="AZ2302:AZ2307" ca="1">MMULT(W2302:AB2307,AW2302:AW2307)</f>
        <v>0.60292398556035032</v>
      </c>
      <c r="BA2302" s="12"/>
      <c r="BB2302" s="12">
        <f t="shared" ca="1" si="332"/>
        <v>0.60292398556035032</v>
      </c>
      <c r="BC2302" s="12"/>
      <c r="BD2302" s="38">
        <f t="array" aca="1" ref="BD2302:BD2309" ca="1">MMULT(MINVERSE(AN2302:AU2309),BB2302:BB2309)</f>
        <v>1.1933174826096914E-2</v>
      </c>
    </row>
    <row r="2303" spans="1:56" x14ac:dyDescent="0.35">
      <c r="A2303" s="12"/>
      <c r="B2303" s="12"/>
      <c r="C2303" s="12"/>
      <c r="D2303" s="12"/>
      <c r="E2303" s="12"/>
      <c r="F2303" s="12"/>
      <c r="G2303" s="12"/>
      <c r="H2303" s="12"/>
      <c r="I2303" s="12"/>
      <c r="J2303" s="12"/>
      <c r="K2303" s="12"/>
      <c r="L2303" s="12"/>
      <c r="M2303" s="12"/>
      <c r="N2303" s="12"/>
      <c r="O2303" s="12"/>
      <c r="P2303" s="12"/>
      <c r="Q2303" s="12"/>
      <c r="R2303" s="12"/>
      <c r="S2303" s="12"/>
      <c r="T2303" s="12"/>
      <c r="U2303" s="12"/>
      <c r="V2303" s="12"/>
      <c r="W2303" s="12">
        <f ca="1">INDEX(P$7:P$6003,UsefulSeries!$I2300)</f>
        <v>0.60292398556035043</v>
      </c>
      <c r="X2303" s="12">
        <f ca="1">INDEX(Q$7:Q$6003,UsefulSeries!$I2300)</f>
        <v>43.805550572489885</v>
      </c>
      <c r="Y2303" s="12">
        <f ca="1">INDEX(R$7:R$6003,UsefulSeries!$I2300)</f>
        <v>0</v>
      </c>
      <c r="Z2303" s="12">
        <f ca="1">INDEX(S$7:S$6003,UsefulSeries!$I2300)</f>
        <v>0</v>
      </c>
      <c r="AA2303" s="12">
        <f ca="1">INDEX(T$7:T$6003,UsefulSeries!$I2300)</f>
        <v>0</v>
      </c>
      <c r="AB2303" s="12">
        <f ca="1">INDEX(U$7:U$6003,UsefulSeries!$I2300)</f>
        <v>0</v>
      </c>
      <c r="AC2303" s="12">
        <f>INDEX( K$7:K$6003,UsefulSeries!$I2300,1)</f>
        <v>-0.58762160104327821</v>
      </c>
      <c r="AD2303" s="12">
        <f>INDEX(L$7:L$6003,UsefulSeries!$I2300,1)</f>
        <v>0</v>
      </c>
      <c r="AE2303" s="12"/>
      <c r="AF2303" s="12"/>
      <c r="AG2303" s="12"/>
      <c r="AH2303" s="12"/>
      <c r="AI2303" s="12"/>
      <c r="AJ2303" s="12"/>
      <c r="AK2303" s="12"/>
      <c r="AL2303" s="12"/>
      <c r="AM2303" s="12"/>
      <c r="AN2303" s="12">
        <f t="shared" ca="1" si="333"/>
        <v>0.60292398556035043</v>
      </c>
      <c r="AO2303" s="12">
        <f t="shared" ca="1" si="334"/>
        <v>43.805550572489885</v>
      </c>
      <c r="AP2303" s="12">
        <f t="shared" ca="1" si="335"/>
        <v>0</v>
      </c>
      <c r="AQ2303" s="12">
        <f t="shared" ca="1" si="336"/>
        <v>0</v>
      </c>
      <c r="AR2303" s="12">
        <f t="shared" ca="1" si="337"/>
        <v>0</v>
      </c>
      <c r="AS2303" s="12">
        <f t="shared" ca="1" si="338"/>
        <v>0</v>
      </c>
      <c r="AT2303" s="12">
        <f t="shared" si="339"/>
        <v>-0.58762160104327821</v>
      </c>
      <c r="AU2303" s="12">
        <f t="shared" si="340"/>
        <v>0</v>
      </c>
      <c r="AV2303" s="12"/>
      <c r="AW2303" s="12">
        <f ca="1">INDEX(I$7:I$6003,UsefulSeries!$I2300)</f>
        <v>1.3601524894809439E-2</v>
      </c>
      <c r="AX2303" s="12"/>
      <c r="AY2303" s="12"/>
      <c r="AZ2303" s="12">
        <f ca="1"/>
        <v>0.60292398556035021</v>
      </c>
      <c r="BA2303" s="12"/>
      <c r="BB2303" s="12">
        <f t="shared" ca="1" si="332"/>
        <v>0.60292398556035021</v>
      </c>
      <c r="BC2303" s="12"/>
      <c r="BD2303" s="38">
        <f ca="1"/>
        <v>1.3734889120348081E-2</v>
      </c>
    </row>
    <row r="2304" spans="1:56" x14ac:dyDescent="0.35">
      <c r="A2304" s="12"/>
      <c r="B2304" s="12"/>
      <c r="C2304" s="12"/>
      <c r="D2304" s="12"/>
      <c r="E2304" s="12"/>
      <c r="F2304" s="12"/>
      <c r="G2304" s="12"/>
      <c r="H2304" s="12"/>
      <c r="I2304" s="12"/>
      <c r="J2304" s="12"/>
      <c r="K2304" s="12"/>
      <c r="L2304" s="12"/>
      <c r="M2304" s="12"/>
      <c r="N2304" s="12"/>
      <c r="O2304" s="12"/>
      <c r="P2304" s="12"/>
      <c r="Q2304" s="12"/>
      <c r="R2304" s="12"/>
      <c r="S2304" s="12"/>
      <c r="T2304" s="12"/>
      <c r="U2304" s="12"/>
      <c r="V2304" s="12"/>
      <c r="W2304" s="12">
        <f ca="1">INDEX(P$8:P$6003,UsefulSeries!$I2300)</f>
        <v>0</v>
      </c>
      <c r="X2304" s="12">
        <f ca="1">INDEX(Q$8:Q$6003,UsefulSeries!$I2300)</f>
        <v>0</v>
      </c>
      <c r="Y2304" s="12">
        <f ca="1">INDEX(R$8:R$6003,UsefulSeries!$I2300)</f>
        <v>0.27702056237219819</v>
      </c>
      <c r="Z2304" s="12">
        <f ca="1">INDEX(S$8:S$6003,UsefulSeries!$I2300)</f>
        <v>6.2314717196212947E-2</v>
      </c>
      <c r="AA2304" s="12">
        <f ca="1">INDEX(T$8:T$6003,UsefulSeries!$I2300)</f>
        <v>0</v>
      </c>
      <c r="AB2304" s="12">
        <f ca="1">INDEX(U$8:U$6003,UsefulSeries!$I2300)</f>
        <v>0</v>
      </c>
      <c r="AC2304" s="12">
        <f>INDEX( K$8:K$6003,UsefulSeries!$I2300)</f>
        <v>4.1277529828199294E-2</v>
      </c>
      <c r="AD2304" s="12">
        <f>INDEX(L$8:L$6003,UsefulSeries!$I2300)</f>
        <v>-4.1277529828199294E-2</v>
      </c>
      <c r="AE2304" s="12"/>
      <c r="AF2304" s="12"/>
      <c r="AG2304" s="12"/>
      <c r="AH2304" s="12"/>
      <c r="AI2304" s="12"/>
      <c r="AJ2304" s="12"/>
      <c r="AK2304" s="12"/>
      <c r="AL2304" s="12"/>
      <c r="AM2304" s="12"/>
      <c r="AN2304" s="12">
        <f t="shared" ca="1" si="333"/>
        <v>0</v>
      </c>
      <c r="AO2304" s="12">
        <f t="shared" ca="1" si="334"/>
        <v>0</v>
      </c>
      <c r="AP2304" s="12">
        <f t="shared" ca="1" si="335"/>
        <v>0.27702056237219819</v>
      </c>
      <c r="AQ2304" s="12">
        <f t="shared" ca="1" si="336"/>
        <v>6.2314717196212947E-2</v>
      </c>
      <c r="AR2304" s="12">
        <f t="shared" ca="1" si="337"/>
        <v>0</v>
      </c>
      <c r="AS2304" s="12">
        <f t="shared" ca="1" si="338"/>
        <v>0</v>
      </c>
      <c r="AT2304" s="12">
        <f t="shared" si="339"/>
        <v>4.1277529828199294E-2</v>
      </c>
      <c r="AU2304" s="12">
        <f t="shared" si="340"/>
        <v>-4.1277529828199294E-2</v>
      </c>
      <c r="AV2304" s="12"/>
      <c r="AW2304" s="12">
        <f ca="1">INDEX(I$8:I$6003,UsefulSeries!$I2300)</f>
        <v>0.19225154207779419</v>
      </c>
      <c r="AX2304" s="12"/>
      <c r="AY2304" s="12"/>
      <c r="AZ2304" s="12">
        <f ca="1"/>
        <v>6.231471719621294E-2</v>
      </c>
      <c r="BA2304" s="12"/>
      <c r="BB2304" s="12">
        <f t="shared" ca="1" si="332"/>
        <v>6.231471719621294E-2</v>
      </c>
      <c r="BC2304" s="12"/>
      <c r="BD2304" s="38">
        <f ca="1"/>
        <v>0.19026226094359275</v>
      </c>
    </row>
    <row r="2305" spans="1:56" x14ac:dyDescent="0.35">
      <c r="A2305" s="12"/>
      <c r="B2305" s="12"/>
      <c r="C2305" s="12"/>
      <c r="D2305" s="12"/>
      <c r="E2305" s="12"/>
      <c r="F2305" s="12"/>
      <c r="G2305" s="12"/>
      <c r="H2305" s="12"/>
      <c r="I2305" s="12"/>
      <c r="J2305" s="12"/>
      <c r="K2305" s="12"/>
      <c r="L2305" s="12"/>
      <c r="M2305" s="12"/>
      <c r="N2305" s="12"/>
      <c r="O2305" s="12"/>
      <c r="P2305" s="12"/>
      <c r="Q2305" s="12"/>
      <c r="R2305" s="12"/>
      <c r="S2305" s="12"/>
      <c r="T2305" s="12"/>
      <c r="U2305" s="12"/>
      <c r="V2305" s="12"/>
      <c r="W2305" s="12">
        <f ca="1">INDEX(P$9:P$6003,UsefulSeries!$I2300)</f>
        <v>0</v>
      </c>
      <c r="X2305" s="12">
        <f ca="1">INDEX(Q$9:Q$6003,UsefulSeries!$I2300)</f>
        <v>0</v>
      </c>
      <c r="Y2305" s="12">
        <f ca="1">INDEX(R$9:R$6003,UsefulSeries!$I2300)</f>
        <v>6.231471719621294E-2</v>
      </c>
      <c r="Z2305" s="12">
        <f ca="1">INDEX(S$9:S$6003,UsefulSeries!$I2300)</f>
        <v>0.34631305222586262</v>
      </c>
      <c r="AA2305" s="12">
        <f ca="1">INDEX(T$9:T$6003,UsefulSeries!$I2300)</f>
        <v>0</v>
      </c>
      <c r="AB2305" s="12">
        <f ca="1">INDEX(U$9:U$6003,UsefulSeries!$I2300)</f>
        <v>0</v>
      </c>
      <c r="AC2305" s="12">
        <f>INDEX( K$9:K$6003,UsefulSeries!$I2300)</f>
        <v>0</v>
      </c>
      <c r="AD2305" s="12">
        <f>INDEX(L$9:L$6003,UsefulSeries!$I2300)</f>
        <v>-4.1277529828199294E-2</v>
      </c>
      <c r="AE2305" s="12"/>
      <c r="AF2305" s="12"/>
      <c r="AG2305" s="12"/>
      <c r="AH2305" s="12"/>
      <c r="AI2305" s="12"/>
      <c r="AJ2305" s="12"/>
      <c r="AK2305" s="12"/>
      <c r="AL2305" s="12"/>
      <c r="AM2305" s="12"/>
      <c r="AN2305" s="12">
        <f t="shared" ca="1" si="333"/>
        <v>0</v>
      </c>
      <c r="AO2305" s="12">
        <f t="shared" ca="1" si="334"/>
        <v>0</v>
      </c>
      <c r="AP2305" s="12">
        <f t="shared" ca="1" si="335"/>
        <v>6.231471719621294E-2</v>
      </c>
      <c r="AQ2305" s="12">
        <f t="shared" ca="1" si="336"/>
        <v>0.34631305222586262</v>
      </c>
      <c r="AR2305" s="12">
        <f t="shared" ca="1" si="337"/>
        <v>0</v>
      </c>
      <c r="AS2305" s="12">
        <f t="shared" ca="1" si="338"/>
        <v>0</v>
      </c>
      <c r="AT2305" s="12">
        <f t="shared" si="339"/>
        <v>0</v>
      </c>
      <c r="AU2305" s="12">
        <f t="shared" si="340"/>
        <v>-4.1277529828199294E-2</v>
      </c>
      <c r="AV2305" s="12"/>
      <c r="AW2305" s="12">
        <f ca="1">INDEX(I$9:I$6003,UsefulSeries!$I2300)</f>
        <v>0.14534426697920566</v>
      </c>
      <c r="AX2305" s="12"/>
      <c r="AY2305" s="12"/>
      <c r="AZ2305" s="12">
        <f ca="1"/>
        <v>6.231471719621294E-2</v>
      </c>
      <c r="BA2305" s="12"/>
      <c r="BB2305" s="12">
        <f t="shared" ca="1" si="332"/>
        <v>6.231471719621294E-2</v>
      </c>
      <c r="BC2305" s="12"/>
      <c r="BD2305" s="38">
        <f ca="1"/>
        <v>0.14530837862062854</v>
      </c>
    </row>
    <row r="2306" spans="1:56" x14ac:dyDescent="0.35">
      <c r="A2306" s="12"/>
      <c r="B2306" s="12"/>
      <c r="C2306" s="12"/>
      <c r="D2306" s="12"/>
      <c r="E2306" s="12"/>
      <c r="F2306" s="12"/>
      <c r="G2306" s="12"/>
      <c r="H2306" s="12"/>
      <c r="I2306" s="12"/>
      <c r="J2306" s="12"/>
      <c r="K2306" s="12"/>
      <c r="L2306" s="12"/>
      <c r="M2306" s="12"/>
      <c r="N2306" s="12"/>
      <c r="O2306" s="12"/>
      <c r="P2306" s="12"/>
      <c r="Q2306" s="12"/>
      <c r="R2306" s="12"/>
      <c r="S2306" s="12"/>
      <c r="T2306" s="12"/>
      <c r="U2306" s="12"/>
      <c r="V2306" s="12"/>
      <c r="W2306" s="12">
        <f ca="1">INDEX(P$10:P$6003,UsefulSeries!$I2300)</f>
        <v>0</v>
      </c>
      <c r="X2306" s="12">
        <f ca="1">INDEX(Q$10:Q$6003,UsefulSeries!$I2300)</f>
        <v>0</v>
      </c>
      <c r="Y2306" s="12">
        <f ca="1">INDEX(R$10:R$6003,UsefulSeries!$I2300)</f>
        <v>0</v>
      </c>
      <c r="Z2306" s="12">
        <f ca="1">INDEX(S$10:S$6003,UsefulSeries!$I2300)</f>
        <v>0</v>
      </c>
      <c r="AA2306" s="12">
        <f ca="1">INDEX(T$10:T$6003,UsefulSeries!$I2300)</f>
        <v>19.331210653894701</v>
      </c>
      <c r="AB2306" s="12">
        <f ca="1">INDEX(U$10:U$6003,UsefulSeries!$I2300)</f>
        <v>0.38650992971832909</v>
      </c>
      <c r="AC2306" s="12">
        <f>INDEX( K$10:K$6003,UsefulSeries!$I2300)</f>
        <v>0.37110086912852247</v>
      </c>
      <c r="AD2306" s="12">
        <f>INDEX(L$10:L$6003,UsefulSeries!$I2300)</f>
        <v>0</v>
      </c>
      <c r="AE2306" s="12"/>
      <c r="AF2306" s="12"/>
      <c r="AG2306" s="12"/>
      <c r="AH2306" s="12"/>
      <c r="AI2306" s="12"/>
      <c r="AJ2306" s="12"/>
      <c r="AK2306" s="12"/>
      <c r="AL2306" s="12"/>
      <c r="AM2306" s="12"/>
      <c r="AN2306" s="12">
        <f t="shared" ca="1" si="333"/>
        <v>0</v>
      </c>
      <c r="AO2306" s="12">
        <f t="shared" ca="1" si="334"/>
        <v>0</v>
      </c>
      <c r="AP2306" s="12">
        <f t="shared" ca="1" si="335"/>
        <v>0</v>
      </c>
      <c r="AQ2306" s="12">
        <f t="shared" ca="1" si="336"/>
        <v>0</v>
      </c>
      <c r="AR2306" s="12">
        <f t="shared" ca="1" si="337"/>
        <v>19.331210653894701</v>
      </c>
      <c r="AS2306" s="12">
        <f t="shared" ca="1" si="338"/>
        <v>0.38650992971832909</v>
      </c>
      <c r="AT2306" s="12">
        <f t="shared" si="339"/>
        <v>0.37110086912852247</v>
      </c>
      <c r="AU2306" s="12">
        <f t="shared" si="340"/>
        <v>0</v>
      </c>
      <c r="AV2306" s="12"/>
      <c r="AW2306" s="12">
        <f ca="1">INDEX(I$10:I$6003,UsefulSeries!$I2300)</f>
        <v>1.9588637188390118E-2</v>
      </c>
      <c r="AX2306" s="12"/>
      <c r="AY2306" s="12"/>
      <c r="AZ2306" s="12">
        <f ca="1"/>
        <v>0.38650992971832909</v>
      </c>
      <c r="BA2306" s="12"/>
      <c r="BB2306" s="12">
        <f t="shared" ca="1" si="332"/>
        <v>0.38650992971832909</v>
      </c>
      <c r="BC2306" s="12"/>
      <c r="BD2306" s="38">
        <f ca="1"/>
        <v>1.9393347958937917E-2</v>
      </c>
    </row>
    <row r="2307" spans="1:56" x14ac:dyDescent="0.35">
      <c r="A2307" s="12"/>
      <c r="B2307" s="12"/>
      <c r="C2307" s="12"/>
      <c r="D2307" s="12"/>
      <c r="E2307" s="12"/>
      <c r="F2307" s="12"/>
      <c r="G2307" s="12"/>
      <c r="H2307" s="12"/>
      <c r="I2307" s="12"/>
      <c r="J2307" s="12"/>
      <c r="K2307" s="12"/>
      <c r="L2307" s="12"/>
      <c r="M2307" s="12"/>
      <c r="N2307" s="12"/>
      <c r="O2307" s="12"/>
      <c r="P2307" s="12"/>
      <c r="Q2307" s="12"/>
      <c r="R2307" s="12"/>
      <c r="S2307" s="12"/>
      <c r="T2307" s="12"/>
      <c r="U2307" s="12"/>
      <c r="V2307" s="12"/>
      <c r="W2307" s="12">
        <f ca="1">INDEX(P$11:P$6003,UsefulSeries!$I2300)</f>
        <v>0</v>
      </c>
      <c r="X2307" s="12">
        <f ca="1">INDEX(Q$11:Q$6003,UsefulSeries!$I2300)</f>
        <v>0</v>
      </c>
      <c r="Y2307" s="12">
        <f ca="1">INDEX(R$11:R$6003,UsefulSeries!$I2300)</f>
        <v>0</v>
      </c>
      <c r="Z2307" s="12">
        <f ca="1">INDEX(S$11:S$6003,UsefulSeries!$I2300)</f>
        <v>0</v>
      </c>
      <c r="AA2307" s="12">
        <f ca="1">INDEX(T$11:T$6003,UsefulSeries!$I2300)</f>
        <v>0.38650992971832909</v>
      </c>
      <c r="AB2307" s="12">
        <f ca="1">INDEX(U$11:U$6003,UsefulSeries!$I2300)</f>
        <v>18.68668510258609</v>
      </c>
      <c r="AC2307" s="12">
        <f>INDEX( K$11:K$6003,UsefulSeries!$I2300)</f>
        <v>0</v>
      </c>
      <c r="AD2307" s="12">
        <f>INDEX(L$11:L$6003,UsefulSeries!$I2300)</f>
        <v>0.37110086912852247</v>
      </c>
      <c r="AE2307" s="12"/>
      <c r="AF2307" s="12"/>
      <c r="AG2307" s="12"/>
      <c r="AH2307" s="12"/>
      <c r="AI2307" s="12"/>
      <c r="AJ2307" s="12"/>
      <c r="AK2307" s="12"/>
      <c r="AL2307" s="12"/>
      <c r="AM2307" s="12"/>
      <c r="AN2307" s="12">
        <f t="shared" ca="1" si="333"/>
        <v>0</v>
      </c>
      <c r="AO2307" s="12">
        <f t="shared" ca="1" si="334"/>
        <v>0</v>
      </c>
      <c r="AP2307" s="12">
        <f t="shared" ca="1" si="335"/>
        <v>0</v>
      </c>
      <c r="AQ2307" s="12">
        <f t="shared" ca="1" si="336"/>
        <v>0</v>
      </c>
      <c r="AR2307" s="12">
        <f t="shared" ca="1" si="337"/>
        <v>0.38650992971832909</v>
      </c>
      <c r="AS2307" s="12">
        <f t="shared" ca="1" si="338"/>
        <v>18.68668510258609</v>
      </c>
      <c r="AT2307" s="12">
        <f t="shared" si="339"/>
        <v>0</v>
      </c>
      <c r="AU2307" s="12">
        <f t="shared" si="340"/>
        <v>0.37110086912852247</v>
      </c>
      <c r="AV2307" s="12"/>
      <c r="AW2307" s="12">
        <f ca="1">INDEX(I$11:I$6003,UsefulSeries!$I2300)</f>
        <v>2.0278541905911628E-2</v>
      </c>
      <c r="AX2307" s="12"/>
      <c r="AY2307" s="12"/>
      <c r="AZ2307" s="12">
        <f ca="1"/>
        <v>0.38650992971832909</v>
      </c>
      <c r="BA2307" s="12"/>
      <c r="BB2307" s="12">
        <f t="shared" ca="1" si="332"/>
        <v>0.38650992971832909</v>
      </c>
      <c r="BC2307" s="12"/>
      <c r="BD2307" s="38">
        <f ca="1"/>
        <v>2.0348200096256746E-2</v>
      </c>
    </row>
    <row r="2308" spans="1:56" x14ac:dyDescent="0.35">
      <c r="A2308" s="12"/>
      <c r="B2308" s="12"/>
      <c r="C2308" s="12"/>
      <c r="D2308" s="12"/>
      <c r="E2308" s="12"/>
      <c r="F2308" s="12"/>
      <c r="G2308" s="12"/>
      <c r="H2308" s="12"/>
      <c r="I2308" s="12"/>
      <c r="J2308" s="12"/>
      <c r="K2308" s="12"/>
      <c r="L2308" s="12"/>
      <c r="M2308" s="12"/>
      <c r="N2308" s="12"/>
      <c r="O2308" s="12"/>
      <c r="P2308" s="12"/>
      <c r="Q2308" s="12"/>
      <c r="R2308" s="12"/>
      <c r="S2308" s="12"/>
      <c r="T2308" s="12"/>
      <c r="U2308" s="12"/>
      <c r="V2308" s="12"/>
      <c r="W2308" s="12"/>
      <c r="X2308" s="12"/>
      <c r="Y2308" s="12"/>
      <c r="Z2308" s="12"/>
      <c r="AA2308" s="12"/>
      <c r="AB2308" s="12"/>
      <c r="AC2308" s="12"/>
      <c r="AD2308" s="12"/>
      <c r="AE2308" s="12">
        <f t="array" ref="AE2308:AJ2309">TRANSPOSE(AC2302:AD2307)</f>
        <v>-0.58762160104327821</v>
      </c>
      <c r="AF2308" s="12">
        <v>-0.58762160104327821</v>
      </c>
      <c r="AG2308" s="12">
        <v>4.1277529828199294E-2</v>
      </c>
      <c r="AH2308" s="12">
        <v>0</v>
      </c>
      <c r="AI2308" s="12">
        <v>0.37110086912852247</v>
      </c>
      <c r="AJ2308" s="12">
        <v>0</v>
      </c>
      <c r="AK2308" s="12"/>
      <c r="AL2308" s="12"/>
      <c r="AM2308" s="12"/>
      <c r="AN2308" s="12">
        <f t="shared" si="333"/>
        <v>-0.58762160104327821</v>
      </c>
      <c r="AO2308" s="12">
        <f t="shared" si="334"/>
        <v>-0.58762160104327821</v>
      </c>
      <c r="AP2308" s="12">
        <f t="shared" si="335"/>
        <v>4.1277529828199294E-2</v>
      </c>
      <c r="AQ2308" s="12">
        <f t="shared" si="336"/>
        <v>0</v>
      </c>
      <c r="AR2308" s="12">
        <f t="shared" si="337"/>
        <v>0.37110086912852247</v>
      </c>
      <c r="AS2308" s="12">
        <f t="shared" si="338"/>
        <v>0</v>
      </c>
      <c r="AT2308" s="12">
        <f t="shared" si="339"/>
        <v>0</v>
      </c>
      <c r="AU2308" s="12">
        <f t="shared" si="340"/>
        <v>0</v>
      </c>
      <c r="AV2308" s="12"/>
      <c r="AW2308" s="12"/>
      <c r="AX2308" s="12">
        <f>INDEX($N$6:$N$6003,UsefulSeries!$K2300)</f>
        <v>-3.2664397737747208E-5</v>
      </c>
      <c r="AY2308" s="12"/>
      <c r="AZ2308" s="12"/>
      <c r="BA2308" s="12"/>
      <c r="BB2308" s="12">
        <f t="shared" si="332"/>
        <v>-3.2664397737747208E-5</v>
      </c>
      <c r="BC2308" s="12"/>
      <c r="BD2308" s="38">
        <f ca="1"/>
        <v>1.0100363438988739E-2</v>
      </c>
    </row>
    <row r="2309" spans="1:56" x14ac:dyDescent="0.35">
      <c r="A2309" s="12"/>
      <c r="B2309" s="12"/>
      <c r="C2309" s="12"/>
      <c r="D2309" s="12"/>
      <c r="E2309" s="12"/>
      <c r="F2309" s="12"/>
      <c r="G2309" s="12"/>
      <c r="H2309" s="12"/>
      <c r="I2309" s="12"/>
      <c r="J2309" s="12"/>
      <c r="K2309" s="12"/>
      <c r="L2309" s="12"/>
      <c r="M2309" s="12"/>
      <c r="N2309" s="12"/>
      <c r="O2309" s="12"/>
      <c r="P2309" s="12"/>
      <c r="Q2309" s="12"/>
      <c r="R2309" s="12"/>
      <c r="S2309" s="12"/>
      <c r="T2309" s="12"/>
      <c r="U2309" s="12"/>
      <c r="V2309" s="12"/>
      <c r="W2309" s="12"/>
      <c r="X2309" s="12"/>
      <c r="Y2309" s="12"/>
      <c r="Z2309" s="12"/>
      <c r="AA2309" s="12"/>
      <c r="AB2309" s="12"/>
      <c r="AC2309" s="12"/>
      <c r="AD2309" s="12"/>
      <c r="AE2309" s="12">
        <v>0.58762160104327821</v>
      </c>
      <c r="AF2309" s="12">
        <v>0</v>
      </c>
      <c r="AG2309" s="12">
        <v>-4.1277529828199294E-2</v>
      </c>
      <c r="AH2309" s="12">
        <v>-4.1277529828199294E-2</v>
      </c>
      <c r="AI2309" s="12">
        <v>0</v>
      </c>
      <c r="AJ2309" s="12">
        <v>0.37110086912852247</v>
      </c>
      <c r="AK2309" s="12"/>
      <c r="AL2309" s="12"/>
      <c r="AM2309" s="12"/>
      <c r="AN2309" s="12">
        <f t="shared" si="333"/>
        <v>0.58762160104327821</v>
      </c>
      <c r="AO2309" s="12">
        <f t="shared" si="334"/>
        <v>0</v>
      </c>
      <c r="AP2309" s="12">
        <f t="shared" si="335"/>
        <v>-4.1277529828199294E-2</v>
      </c>
      <c r="AQ2309" s="12">
        <f t="shared" si="336"/>
        <v>-4.1277529828199294E-2</v>
      </c>
      <c r="AR2309" s="12">
        <f t="shared" si="337"/>
        <v>0</v>
      </c>
      <c r="AS2309" s="12">
        <f t="shared" si="338"/>
        <v>0.37110086912852247</v>
      </c>
      <c r="AT2309" s="12">
        <f t="shared" si="339"/>
        <v>0</v>
      </c>
      <c r="AU2309" s="12">
        <f t="shared" si="340"/>
        <v>0</v>
      </c>
      <c r="AV2309" s="12"/>
      <c r="AW2309" s="12"/>
      <c r="AX2309" s="12">
        <f>INDEX('Margin error adjustment'!N$7:N$6003,UsefulSeries!$K2300)</f>
        <v>7.1189895368231615E-4</v>
      </c>
      <c r="AY2309" s="12"/>
      <c r="AZ2309" s="12"/>
      <c r="BA2309" s="12"/>
      <c r="BB2309" s="12">
        <f t="shared" si="332"/>
        <v>7.1189895368231615E-4</v>
      </c>
      <c r="BC2309" s="12"/>
      <c r="BD2309" s="38">
        <f ca="1"/>
        <v>-3.3042214218585858E-3</v>
      </c>
    </row>
    <row r="2310" spans="1:56" x14ac:dyDescent="0.35">
      <c r="A2310" s="12"/>
      <c r="B2310" s="12"/>
      <c r="C2310" s="12"/>
      <c r="D2310" s="12"/>
      <c r="E2310" s="12"/>
      <c r="F2310" s="12"/>
      <c r="G2310" s="12"/>
      <c r="H2310" s="12"/>
      <c r="I2310" s="12"/>
      <c r="J2310" s="12"/>
      <c r="K2310" s="12"/>
      <c r="L2310" s="12"/>
      <c r="M2310" s="12"/>
      <c r="N2310" s="12"/>
      <c r="O2310" s="12"/>
      <c r="P2310" s="12"/>
      <c r="Q2310" s="12"/>
      <c r="R2310" s="12"/>
      <c r="S2310" s="12"/>
      <c r="T2310" s="12"/>
      <c r="U2310" s="12"/>
      <c r="V2310" s="12"/>
      <c r="W2310" s="12">
        <f ca="1">INDEX(P$6:P$6003,UsefulSeries!$I2308)</f>
        <v>51.428210421575194</v>
      </c>
      <c r="X2310" s="12">
        <f ca="1">INDEX(Q$6:Q$6003,UsefulSeries!$I2308)</f>
        <v>0.60270117587368621</v>
      </c>
      <c r="Y2310" s="12">
        <f ca="1">INDEX(R$6:R$6003,UsefulSeries!$I2308)</f>
        <v>0</v>
      </c>
      <c r="Z2310" s="12">
        <f ca="1">INDEX(S$6:S$6003,UsefulSeries!$I2308)</f>
        <v>0</v>
      </c>
      <c r="AA2310" s="12">
        <f ca="1">INDEX(T$6:T$6003,UsefulSeries!$I2308)</f>
        <v>0</v>
      </c>
      <c r="AB2310" s="12">
        <f ca="1">INDEX(U$6:U$6003,UsefulSeries!$I2308)</f>
        <v>0</v>
      </c>
      <c r="AC2310" s="12">
        <f>INDEX( K$6:K$6003,UsefulSeries!$I2308)</f>
        <v>-0.58758893664554046</v>
      </c>
      <c r="AD2310" s="12">
        <f>INDEX(L$6:L$6003,UsefulSeries!$I2308)</f>
        <v>0.58758893664554046</v>
      </c>
      <c r="AE2310" s="12"/>
      <c r="AF2310" s="12"/>
      <c r="AG2310" s="12"/>
      <c r="AH2310" s="12"/>
      <c r="AI2310" s="12"/>
      <c r="AJ2310" s="12"/>
      <c r="AK2310" s="12"/>
      <c r="AL2310" s="12"/>
      <c r="AM2310" s="12"/>
      <c r="AN2310" s="12">
        <f t="shared" ca="1" si="333"/>
        <v>51.428210421575194</v>
      </c>
      <c r="AO2310" s="12">
        <f t="shared" ca="1" si="334"/>
        <v>0.60270117587368621</v>
      </c>
      <c r="AP2310" s="12">
        <f t="shared" ca="1" si="335"/>
        <v>0</v>
      </c>
      <c r="AQ2310" s="12">
        <f t="shared" ca="1" si="336"/>
        <v>0</v>
      </c>
      <c r="AR2310" s="12">
        <f t="shared" ca="1" si="337"/>
        <v>0</v>
      </c>
      <c r="AS2310" s="12">
        <f t="shared" ca="1" si="338"/>
        <v>0</v>
      </c>
      <c r="AT2310" s="12">
        <f t="shared" si="339"/>
        <v>-0.58758893664554046</v>
      </c>
      <c r="AU2310" s="12">
        <f t="shared" si="340"/>
        <v>0.58758893664554046</v>
      </c>
      <c r="AV2310" s="12"/>
      <c r="AW2310" s="12">
        <f ca="1">INDEX(I$6:I$6003,UsefulSeries!$I2308)</f>
        <v>1.1560906036474881E-2</v>
      </c>
      <c r="AX2310" s="12"/>
      <c r="AY2310" s="12"/>
      <c r="AZ2310" s="12">
        <f t="array" aca="1" ref="AZ2310:AZ2315" ca="1">MMULT(W2310:AB2315,AW2310:AW2315)</f>
        <v>0.6027011758736861</v>
      </c>
      <c r="BA2310" s="12"/>
      <c r="BB2310" s="12">
        <f t="shared" ca="1" si="332"/>
        <v>0.6027011758736861</v>
      </c>
      <c r="BC2310" s="12"/>
      <c r="BD2310" s="38">
        <f t="array" aca="1" ref="BD2310:BD2317" ca="1">MMULT(MINVERSE(AN2310:AU2317),BB2310:BB2317)</f>
        <v>1.1376236647769381E-2</v>
      </c>
    </row>
    <row r="2311" spans="1:56" x14ac:dyDescent="0.35">
      <c r="A2311" s="12"/>
      <c r="B2311" s="12"/>
      <c r="C2311" s="12"/>
      <c r="D2311" s="12"/>
      <c r="E2311" s="12"/>
      <c r="F2311" s="12"/>
      <c r="G2311" s="12"/>
      <c r="H2311" s="12"/>
      <c r="I2311" s="12"/>
      <c r="J2311" s="12"/>
      <c r="K2311" s="12"/>
      <c r="L2311" s="12"/>
      <c r="M2311" s="12"/>
      <c r="N2311" s="12"/>
      <c r="O2311" s="12"/>
      <c r="P2311" s="12"/>
      <c r="Q2311" s="12"/>
      <c r="R2311" s="12"/>
      <c r="S2311" s="12"/>
      <c r="T2311" s="12"/>
      <c r="U2311" s="12"/>
      <c r="V2311" s="12"/>
      <c r="W2311" s="12">
        <f ca="1">INDEX(P$7:P$6003,UsefulSeries!$I2308)</f>
        <v>0.60270117587368621</v>
      </c>
      <c r="X2311" s="12">
        <f ca="1">INDEX(Q$7:Q$6003,UsefulSeries!$I2308)</f>
        <v>44.085045501715292</v>
      </c>
      <c r="Y2311" s="12">
        <f ca="1">INDEX(R$7:R$6003,UsefulSeries!$I2308)</f>
        <v>0</v>
      </c>
      <c r="Z2311" s="12">
        <f ca="1">INDEX(S$7:S$6003,UsefulSeries!$I2308)</f>
        <v>0</v>
      </c>
      <c r="AA2311" s="12">
        <f ca="1">INDEX(T$7:T$6003,UsefulSeries!$I2308)</f>
        <v>0</v>
      </c>
      <c r="AB2311" s="12">
        <f ca="1">INDEX(U$7:U$6003,UsefulSeries!$I2308)</f>
        <v>0</v>
      </c>
      <c r="AC2311" s="12">
        <f>INDEX( K$7:K$6003,UsefulSeries!$I2308,1)</f>
        <v>-0.58758893664554046</v>
      </c>
      <c r="AD2311" s="12">
        <f>INDEX(L$7:L$6003,UsefulSeries!$I2308,1)</f>
        <v>0</v>
      </c>
      <c r="AE2311" s="12"/>
      <c r="AF2311" s="12"/>
      <c r="AG2311" s="12"/>
      <c r="AH2311" s="12"/>
      <c r="AI2311" s="12"/>
      <c r="AJ2311" s="12"/>
      <c r="AK2311" s="12"/>
      <c r="AL2311" s="12"/>
      <c r="AM2311" s="12"/>
      <c r="AN2311" s="12">
        <f t="shared" ca="1" si="333"/>
        <v>0.60270117587368621</v>
      </c>
      <c r="AO2311" s="12">
        <f t="shared" ca="1" si="334"/>
        <v>44.085045501715292</v>
      </c>
      <c r="AP2311" s="12">
        <f t="shared" ca="1" si="335"/>
        <v>0</v>
      </c>
      <c r="AQ2311" s="12">
        <f t="shared" ca="1" si="336"/>
        <v>0</v>
      </c>
      <c r="AR2311" s="12">
        <f t="shared" ca="1" si="337"/>
        <v>0</v>
      </c>
      <c r="AS2311" s="12">
        <f t="shared" ca="1" si="338"/>
        <v>0</v>
      </c>
      <c r="AT2311" s="12">
        <f t="shared" si="339"/>
        <v>-0.58758893664554046</v>
      </c>
      <c r="AU2311" s="12">
        <f t="shared" si="340"/>
        <v>0</v>
      </c>
      <c r="AV2311" s="12"/>
      <c r="AW2311" s="12">
        <f ca="1">INDEX(I$7:I$6003,UsefulSeries!$I2308)</f>
        <v>1.3513276382762455E-2</v>
      </c>
      <c r="AX2311" s="12"/>
      <c r="AY2311" s="12"/>
      <c r="AZ2311" s="12">
        <f ca="1"/>
        <v>0.6027011758736861</v>
      </c>
      <c r="BA2311" s="12"/>
      <c r="BB2311" s="12">
        <f t="shared" ref="BB2311:BB2374" ca="1" si="341">AZ2311+AX2311</f>
        <v>0.6027011758736861</v>
      </c>
      <c r="BC2311" s="12"/>
      <c r="BD2311" s="38">
        <f ca="1"/>
        <v>1.259532870595045E-2</v>
      </c>
    </row>
    <row r="2312" spans="1:56" x14ac:dyDescent="0.35">
      <c r="A2312" s="12"/>
      <c r="B2312" s="12"/>
      <c r="C2312" s="12"/>
      <c r="D2312" s="12"/>
      <c r="E2312" s="12"/>
      <c r="F2312" s="12"/>
      <c r="G2312" s="12"/>
      <c r="H2312" s="12"/>
      <c r="I2312" s="12"/>
      <c r="J2312" s="12"/>
      <c r="K2312" s="12"/>
      <c r="L2312" s="12"/>
      <c r="M2312" s="12"/>
      <c r="N2312" s="12"/>
      <c r="O2312" s="12"/>
      <c r="P2312" s="12"/>
      <c r="Q2312" s="12"/>
      <c r="R2312" s="12"/>
      <c r="S2312" s="12"/>
      <c r="T2312" s="12"/>
      <c r="U2312" s="12"/>
      <c r="V2312" s="12"/>
      <c r="W2312" s="12">
        <f ca="1">INDEX(P$8:P$6003,UsefulSeries!$I2308)</f>
        <v>0</v>
      </c>
      <c r="X2312" s="12">
        <f ca="1">INDEX(Q$8:Q$6003,UsefulSeries!$I2308)</f>
        <v>0</v>
      </c>
      <c r="Y2312" s="12">
        <f ca="1">INDEX(R$8:R$6003,UsefulSeries!$I2308)</f>
        <v>0.28700622094796896</v>
      </c>
      <c r="Z2312" s="12">
        <f ca="1">INDEX(S$8:S$6003,UsefulSeries!$I2308)</f>
        <v>6.409972865530851E-2</v>
      </c>
      <c r="AA2312" s="12">
        <f ca="1">INDEX(T$8:T$6003,UsefulSeries!$I2308)</f>
        <v>0</v>
      </c>
      <c r="AB2312" s="12">
        <f ca="1">INDEX(U$8:U$6003,UsefulSeries!$I2308)</f>
        <v>0</v>
      </c>
      <c r="AC2312" s="12">
        <f>INDEX( K$8:K$6003,UsefulSeries!$I2308)</f>
        <v>4.198942878188161E-2</v>
      </c>
      <c r="AD2312" s="12">
        <f>INDEX(L$8:L$6003,UsefulSeries!$I2308)</f>
        <v>-4.198942878188161E-2</v>
      </c>
      <c r="AE2312" s="12"/>
      <c r="AF2312" s="12"/>
      <c r="AG2312" s="12"/>
      <c r="AH2312" s="12"/>
      <c r="AI2312" s="12"/>
      <c r="AJ2312" s="12"/>
      <c r="AK2312" s="12"/>
      <c r="AL2312" s="12"/>
      <c r="AM2312" s="12"/>
      <c r="AN2312" s="12">
        <f t="shared" ca="1" si="333"/>
        <v>0</v>
      </c>
      <c r="AO2312" s="12">
        <f t="shared" ca="1" si="334"/>
        <v>0</v>
      </c>
      <c r="AP2312" s="12">
        <f t="shared" ca="1" si="335"/>
        <v>0.28700622094796896</v>
      </c>
      <c r="AQ2312" s="12">
        <f t="shared" ca="1" si="336"/>
        <v>6.409972865530851E-2</v>
      </c>
      <c r="AR2312" s="12">
        <f t="shared" ca="1" si="337"/>
        <v>0</v>
      </c>
      <c r="AS2312" s="12">
        <f t="shared" ca="1" si="338"/>
        <v>0</v>
      </c>
      <c r="AT2312" s="12">
        <f t="shared" si="339"/>
        <v>4.198942878188161E-2</v>
      </c>
      <c r="AU2312" s="12">
        <f t="shared" si="340"/>
        <v>-4.198942878188161E-2</v>
      </c>
      <c r="AV2312" s="12"/>
      <c r="AW2312" s="12">
        <f ca="1">INDEX(I$8:I$6003,UsefulSeries!$I2308)</f>
        <v>0.18837239036874917</v>
      </c>
      <c r="AX2312" s="12"/>
      <c r="AY2312" s="12"/>
      <c r="AZ2312" s="12">
        <f ca="1"/>
        <v>6.409972865530851E-2</v>
      </c>
      <c r="BA2312" s="12"/>
      <c r="BB2312" s="12">
        <f t="shared" ca="1" si="341"/>
        <v>6.409972865530851E-2</v>
      </c>
      <c r="BC2312" s="12"/>
      <c r="BD2312" s="38">
        <f ca="1"/>
        <v>0.19251977078316235</v>
      </c>
    </row>
    <row r="2313" spans="1:56" x14ac:dyDescent="0.35">
      <c r="A2313" s="12"/>
      <c r="B2313" s="12"/>
      <c r="C2313" s="12"/>
      <c r="D2313" s="12"/>
      <c r="E2313" s="12"/>
      <c r="F2313" s="12"/>
      <c r="G2313" s="12"/>
      <c r="H2313" s="12"/>
      <c r="I2313" s="12"/>
      <c r="J2313" s="12"/>
      <c r="K2313" s="12"/>
      <c r="L2313" s="12"/>
      <c r="M2313" s="12"/>
      <c r="N2313" s="12"/>
      <c r="O2313" s="12"/>
      <c r="P2313" s="12"/>
      <c r="Q2313" s="12"/>
      <c r="R2313" s="12"/>
      <c r="S2313" s="12"/>
      <c r="T2313" s="12"/>
      <c r="U2313" s="12"/>
      <c r="V2313" s="12"/>
      <c r="W2313" s="12">
        <f ca="1">INDEX(P$9:P$6003,UsefulSeries!$I2308)</f>
        <v>0</v>
      </c>
      <c r="X2313" s="12">
        <f ca="1">INDEX(Q$9:Q$6003,UsefulSeries!$I2308)</f>
        <v>0</v>
      </c>
      <c r="Y2313" s="12">
        <f ca="1">INDEX(R$9:R$6003,UsefulSeries!$I2308)</f>
        <v>6.409972865530851E-2</v>
      </c>
      <c r="Z2313" s="12">
        <f ca="1">INDEX(S$9:S$6003,UsefulSeries!$I2308)</f>
        <v>0.33229389050966257</v>
      </c>
      <c r="AA2313" s="12">
        <f ca="1">INDEX(T$9:T$6003,UsefulSeries!$I2308)</f>
        <v>0</v>
      </c>
      <c r="AB2313" s="12">
        <f ca="1">INDEX(U$9:U$6003,UsefulSeries!$I2308)</f>
        <v>0</v>
      </c>
      <c r="AC2313" s="12">
        <f>INDEX( K$9:K$6003,UsefulSeries!$I2308)</f>
        <v>0</v>
      </c>
      <c r="AD2313" s="12">
        <f>INDEX(L$9:L$6003,UsefulSeries!$I2308)</f>
        <v>-4.198942878188161E-2</v>
      </c>
      <c r="AE2313" s="12"/>
      <c r="AF2313" s="12"/>
      <c r="AG2313" s="12"/>
      <c r="AH2313" s="12"/>
      <c r="AI2313" s="12"/>
      <c r="AJ2313" s="12"/>
      <c r="AK2313" s="12"/>
      <c r="AL2313" s="12"/>
      <c r="AM2313" s="12"/>
      <c r="AN2313" s="12">
        <f t="shared" ca="1" si="333"/>
        <v>0</v>
      </c>
      <c r="AO2313" s="12">
        <f t="shared" ca="1" si="334"/>
        <v>0</v>
      </c>
      <c r="AP2313" s="12">
        <f t="shared" ca="1" si="335"/>
        <v>6.409972865530851E-2</v>
      </c>
      <c r="AQ2313" s="12">
        <f t="shared" ca="1" si="336"/>
        <v>0.33229389050966257</v>
      </c>
      <c r="AR2313" s="12">
        <f t="shared" ca="1" si="337"/>
        <v>0</v>
      </c>
      <c r="AS2313" s="12">
        <f t="shared" ca="1" si="338"/>
        <v>0</v>
      </c>
      <c r="AT2313" s="12">
        <f t="shared" si="339"/>
        <v>0</v>
      </c>
      <c r="AU2313" s="12">
        <f t="shared" si="340"/>
        <v>-4.198942878188161E-2</v>
      </c>
      <c r="AV2313" s="12"/>
      <c r="AW2313" s="12">
        <f ca="1">INDEX(I$9:I$6003,UsefulSeries!$I2308)</f>
        <v>0.15656354520007953</v>
      </c>
      <c r="AX2313" s="12"/>
      <c r="AY2313" s="12"/>
      <c r="AZ2313" s="12">
        <f ca="1"/>
        <v>6.409972865530851E-2</v>
      </c>
      <c r="BA2313" s="12"/>
      <c r="BB2313" s="12">
        <f t="shared" ca="1" si="341"/>
        <v>6.409972865530851E-2</v>
      </c>
      <c r="BC2313" s="12"/>
      <c r="BD2313" s="38">
        <f ca="1"/>
        <v>0.14919826803401118</v>
      </c>
    </row>
    <row r="2314" spans="1:56" x14ac:dyDescent="0.35">
      <c r="A2314" s="12"/>
      <c r="B2314" s="12"/>
      <c r="C2314" s="12"/>
      <c r="D2314" s="12"/>
      <c r="E2314" s="12"/>
      <c r="F2314" s="12"/>
      <c r="G2314" s="12"/>
      <c r="H2314" s="12"/>
      <c r="I2314" s="12"/>
      <c r="J2314" s="12"/>
      <c r="K2314" s="12"/>
      <c r="L2314" s="12"/>
      <c r="M2314" s="12"/>
      <c r="N2314" s="12"/>
      <c r="O2314" s="12"/>
      <c r="P2314" s="12"/>
      <c r="Q2314" s="12"/>
      <c r="R2314" s="12"/>
      <c r="S2314" s="12"/>
      <c r="T2314" s="12"/>
      <c r="U2314" s="12"/>
      <c r="V2314" s="12"/>
      <c r="W2314" s="12">
        <f ca="1">INDEX(P$10:P$6003,UsefulSeries!$I2308)</f>
        <v>0</v>
      </c>
      <c r="X2314" s="12">
        <f ca="1">INDEX(Q$10:Q$6003,UsefulSeries!$I2308)</f>
        <v>0</v>
      </c>
      <c r="Y2314" s="12">
        <f ca="1">INDEX(R$10:R$6003,UsefulSeries!$I2308)</f>
        <v>0</v>
      </c>
      <c r="Z2314" s="12">
        <f ca="1">INDEX(S$10:S$6003,UsefulSeries!$I2308)</f>
        <v>0</v>
      </c>
      <c r="AA2314" s="12">
        <f ca="1">INDEX(T$10:T$6003,UsefulSeries!$I2308)</f>
        <v>18.756149175721003</v>
      </c>
      <c r="AB2314" s="12">
        <f ca="1">INDEX(U$10:U$6003,UsefulSeries!$I2308)</f>
        <v>0.38594388414306868</v>
      </c>
      <c r="AC2314" s="12">
        <f>INDEX( K$10:K$6003,UsefulSeries!$I2308)</f>
        <v>0.37042163457257798</v>
      </c>
      <c r="AD2314" s="12">
        <f>INDEX(L$10:L$6003,UsefulSeries!$I2308)</f>
        <v>0</v>
      </c>
      <c r="AE2314" s="12"/>
      <c r="AF2314" s="12"/>
      <c r="AG2314" s="12"/>
      <c r="AH2314" s="12"/>
      <c r="AI2314" s="12"/>
      <c r="AJ2314" s="12"/>
      <c r="AK2314" s="12"/>
      <c r="AL2314" s="12"/>
      <c r="AM2314" s="12"/>
      <c r="AN2314" s="12">
        <f t="shared" ca="1" si="333"/>
        <v>0</v>
      </c>
      <c r="AO2314" s="12">
        <f t="shared" ca="1" si="334"/>
        <v>0</v>
      </c>
      <c r="AP2314" s="12">
        <f t="shared" ca="1" si="335"/>
        <v>0</v>
      </c>
      <c r="AQ2314" s="12">
        <f t="shared" ca="1" si="336"/>
        <v>0</v>
      </c>
      <c r="AR2314" s="12">
        <f t="shared" ca="1" si="337"/>
        <v>18.756149175721003</v>
      </c>
      <c r="AS2314" s="12">
        <f t="shared" ca="1" si="338"/>
        <v>0.38594388414306868</v>
      </c>
      <c r="AT2314" s="12">
        <f t="shared" si="339"/>
        <v>0.37042163457257798</v>
      </c>
      <c r="AU2314" s="12">
        <f t="shared" si="340"/>
        <v>0</v>
      </c>
      <c r="AV2314" s="12"/>
      <c r="AW2314" s="12">
        <f ca="1">INDEX(I$10:I$6003,UsefulSeries!$I2308)</f>
        <v>2.0164262113194931E-2</v>
      </c>
      <c r="AX2314" s="12"/>
      <c r="AY2314" s="12"/>
      <c r="AZ2314" s="12">
        <f ca="1"/>
        <v>0.38594388414306868</v>
      </c>
      <c r="BA2314" s="12"/>
      <c r="BB2314" s="12">
        <f t="shared" ca="1" si="341"/>
        <v>0.38594388414306868</v>
      </c>
      <c r="BC2314" s="12"/>
      <c r="BD2314" s="38">
        <f ca="1"/>
        <v>2.1507722027689406E-2</v>
      </c>
    </row>
    <row r="2315" spans="1:56" x14ac:dyDescent="0.35">
      <c r="A2315" s="12"/>
      <c r="B2315" s="12"/>
      <c r="C2315" s="12"/>
      <c r="D2315" s="12"/>
      <c r="E2315" s="12"/>
      <c r="F2315" s="12"/>
      <c r="G2315" s="12"/>
      <c r="H2315" s="12"/>
      <c r="I2315" s="12"/>
      <c r="J2315" s="12"/>
      <c r="K2315" s="12"/>
      <c r="L2315" s="12"/>
      <c r="M2315" s="12"/>
      <c r="N2315" s="12"/>
      <c r="O2315" s="12"/>
      <c r="P2315" s="12"/>
      <c r="Q2315" s="12"/>
      <c r="R2315" s="12"/>
      <c r="S2315" s="12"/>
      <c r="T2315" s="12"/>
      <c r="U2315" s="12"/>
      <c r="V2315" s="12"/>
      <c r="W2315" s="12">
        <f ca="1">INDEX(P$11:P$6003,UsefulSeries!$I2308)</f>
        <v>0</v>
      </c>
      <c r="X2315" s="12">
        <f ca="1">INDEX(Q$11:Q$6003,UsefulSeries!$I2308)</f>
        <v>0</v>
      </c>
      <c r="Y2315" s="12">
        <f ca="1">INDEX(R$11:R$6003,UsefulSeries!$I2308)</f>
        <v>0</v>
      </c>
      <c r="Z2315" s="12">
        <f ca="1">INDEX(S$11:S$6003,UsefulSeries!$I2308)</f>
        <v>0</v>
      </c>
      <c r="AA2315" s="12">
        <f ca="1">INDEX(T$11:T$6003,UsefulSeries!$I2308)</f>
        <v>0.38594388414306874</v>
      </c>
      <c r="AB2315" s="12">
        <f ca="1">INDEX(U$11:U$6003,UsefulSeries!$I2308)</f>
        <v>18.856539363645535</v>
      </c>
      <c r="AC2315" s="12">
        <f>INDEX( K$11:K$6003,UsefulSeries!$I2308)</f>
        <v>0</v>
      </c>
      <c r="AD2315" s="12">
        <f>INDEX(L$11:L$6003,UsefulSeries!$I2308)</f>
        <v>0.37042163457257798</v>
      </c>
      <c r="AE2315" s="12"/>
      <c r="AF2315" s="12"/>
      <c r="AG2315" s="12"/>
      <c r="AH2315" s="12"/>
      <c r="AI2315" s="12"/>
      <c r="AJ2315" s="12"/>
      <c r="AK2315" s="12"/>
      <c r="AL2315" s="12"/>
      <c r="AM2315" s="12"/>
      <c r="AN2315" s="12">
        <f t="shared" ca="1" si="333"/>
        <v>0</v>
      </c>
      <c r="AO2315" s="12">
        <f t="shared" ca="1" si="334"/>
        <v>0</v>
      </c>
      <c r="AP2315" s="12">
        <f t="shared" ca="1" si="335"/>
        <v>0</v>
      </c>
      <c r="AQ2315" s="12">
        <f t="shared" ca="1" si="336"/>
        <v>0</v>
      </c>
      <c r="AR2315" s="12">
        <f t="shared" ca="1" si="337"/>
        <v>0.38594388414306874</v>
      </c>
      <c r="AS2315" s="12">
        <f t="shared" ca="1" si="338"/>
        <v>18.856539363645535</v>
      </c>
      <c r="AT2315" s="12">
        <f t="shared" si="339"/>
        <v>0</v>
      </c>
      <c r="AU2315" s="12">
        <f t="shared" si="340"/>
        <v>0.37042163457257798</v>
      </c>
      <c r="AV2315" s="12"/>
      <c r="AW2315" s="12">
        <f ca="1">INDEX(I$11:I$6003,UsefulSeries!$I2308)</f>
        <v>2.0054666617741111E-2</v>
      </c>
      <c r="AX2315" s="12"/>
      <c r="AY2315" s="12"/>
      <c r="AZ2315" s="12">
        <f ca="1"/>
        <v>0.38594388414306868</v>
      </c>
      <c r="BA2315" s="12"/>
      <c r="BB2315" s="12">
        <f t="shared" ca="1" si="341"/>
        <v>0.38594388414306868</v>
      </c>
      <c r="BC2315" s="12"/>
      <c r="BD2315" s="38">
        <f ca="1"/>
        <v>2.1047797915876659E-2</v>
      </c>
    </row>
    <row r="2316" spans="1:56" x14ac:dyDescent="0.35">
      <c r="A2316" s="12"/>
      <c r="B2316" s="12"/>
      <c r="C2316" s="12"/>
      <c r="D2316" s="12"/>
      <c r="E2316" s="12"/>
      <c r="F2316" s="12"/>
      <c r="G2316" s="12"/>
      <c r="H2316" s="12"/>
      <c r="I2316" s="12"/>
      <c r="J2316" s="12"/>
      <c r="K2316" s="12"/>
      <c r="L2316" s="12"/>
      <c r="M2316" s="12"/>
      <c r="N2316" s="12"/>
      <c r="O2316" s="12"/>
      <c r="P2316" s="12"/>
      <c r="Q2316" s="12"/>
      <c r="R2316" s="12"/>
      <c r="S2316" s="12"/>
      <c r="T2316" s="12"/>
      <c r="U2316" s="12"/>
      <c r="V2316" s="12"/>
      <c r="W2316" s="12"/>
      <c r="X2316" s="12"/>
      <c r="Y2316" s="12"/>
      <c r="Z2316" s="12"/>
      <c r="AA2316" s="12"/>
      <c r="AB2316" s="12"/>
      <c r="AC2316" s="12"/>
      <c r="AD2316" s="12"/>
      <c r="AE2316" s="12">
        <f t="array" ref="AE2316:AJ2317">TRANSPOSE(AC2310:AD2315)</f>
        <v>-0.58758893664554046</v>
      </c>
      <c r="AF2316" s="12">
        <v>-0.58758893664554046</v>
      </c>
      <c r="AG2316" s="12">
        <v>4.198942878188161E-2</v>
      </c>
      <c r="AH2316" s="12">
        <v>0</v>
      </c>
      <c r="AI2316" s="12">
        <v>0.37042163457257798</v>
      </c>
      <c r="AJ2316" s="12">
        <v>0</v>
      </c>
      <c r="AK2316" s="12"/>
      <c r="AL2316" s="12"/>
      <c r="AM2316" s="12"/>
      <c r="AN2316" s="12">
        <f t="shared" si="333"/>
        <v>-0.58758893664554046</v>
      </c>
      <c r="AO2316" s="12">
        <f t="shared" si="334"/>
        <v>-0.58758893664554046</v>
      </c>
      <c r="AP2316" s="12">
        <f t="shared" si="335"/>
        <v>4.198942878188161E-2</v>
      </c>
      <c r="AQ2316" s="12">
        <f t="shared" si="336"/>
        <v>0</v>
      </c>
      <c r="AR2316" s="12">
        <f t="shared" si="337"/>
        <v>0.37042163457257798</v>
      </c>
      <c r="AS2316" s="12">
        <f t="shared" si="338"/>
        <v>0</v>
      </c>
      <c r="AT2316" s="12">
        <f t="shared" si="339"/>
        <v>0</v>
      </c>
      <c r="AU2316" s="12">
        <f t="shared" si="340"/>
        <v>0</v>
      </c>
      <c r="AV2316" s="12"/>
      <c r="AW2316" s="12"/>
      <c r="AX2316" s="12">
        <f>INDEX($N$6:$N$6003,UsefulSeries!$K2308)</f>
        <v>1.9652941579118011E-3</v>
      </c>
      <c r="AY2316" s="12"/>
      <c r="AZ2316" s="12"/>
      <c r="BA2316" s="12"/>
      <c r="BB2316" s="12">
        <f t="shared" si="341"/>
        <v>1.9652941579118011E-3</v>
      </c>
      <c r="BC2316" s="12"/>
      <c r="BD2316" s="38">
        <f ca="1"/>
        <v>-6.9060295433456806E-2</v>
      </c>
    </row>
    <row r="2317" spans="1:56" x14ac:dyDescent="0.35">
      <c r="A2317" s="12"/>
      <c r="B2317" s="12"/>
      <c r="C2317" s="12"/>
      <c r="D2317" s="12"/>
      <c r="E2317" s="12"/>
      <c r="F2317" s="12"/>
      <c r="G2317" s="12"/>
      <c r="H2317" s="12"/>
      <c r="I2317" s="12"/>
      <c r="J2317" s="12"/>
      <c r="K2317" s="12"/>
      <c r="L2317" s="12"/>
      <c r="M2317" s="12"/>
      <c r="N2317" s="12"/>
      <c r="O2317" s="12"/>
      <c r="P2317" s="12"/>
      <c r="Q2317" s="12"/>
      <c r="R2317" s="12"/>
      <c r="S2317" s="12"/>
      <c r="T2317" s="12"/>
      <c r="U2317" s="12"/>
      <c r="V2317" s="12"/>
      <c r="W2317" s="12"/>
      <c r="X2317" s="12"/>
      <c r="Y2317" s="12"/>
      <c r="Z2317" s="12"/>
      <c r="AA2317" s="12"/>
      <c r="AB2317" s="12"/>
      <c r="AC2317" s="12"/>
      <c r="AD2317" s="12"/>
      <c r="AE2317" s="12">
        <v>0.58758893664554046</v>
      </c>
      <c r="AF2317" s="12">
        <v>0</v>
      </c>
      <c r="AG2317" s="12">
        <v>-4.198942878188161E-2</v>
      </c>
      <c r="AH2317" s="12">
        <v>-4.198942878188161E-2</v>
      </c>
      <c r="AI2317" s="12">
        <v>0</v>
      </c>
      <c r="AJ2317" s="12">
        <v>0.37042163457257798</v>
      </c>
      <c r="AK2317" s="12"/>
      <c r="AL2317" s="12"/>
      <c r="AM2317" s="12"/>
      <c r="AN2317" s="12">
        <f t="shared" si="333"/>
        <v>0.58758893664554046</v>
      </c>
      <c r="AO2317" s="12">
        <f t="shared" si="334"/>
        <v>0</v>
      </c>
      <c r="AP2317" s="12">
        <f t="shared" si="335"/>
        <v>-4.198942878188161E-2</v>
      </c>
      <c r="AQ2317" s="12">
        <f t="shared" si="336"/>
        <v>-4.198942878188161E-2</v>
      </c>
      <c r="AR2317" s="12">
        <f t="shared" si="337"/>
        <v>0</v>
      </c>
      <c r="AS2317" s="12">
        <f t="shared" si="338"/>
        <v>0.37042163457257798</v>
      </c>
      <c r="AT2317" s="12">
        <f t="shared" si="339"/>
        <v>0</v>
      </c>
      <c r="AU2317" s="12">
        <f t="shared" si="340"/>
        <v>0</v>
      </c>
      <c r="AV2317" s="12"/>
      <c r="AW2317" s="12"/>
      <c r="AX2317" s="12">
        <f>INDEX('Margin error adjustment'!N$7:N$6003,UsefulSeries!$K2308)</f>
        <v>1.3256524864520974E-4</v>
      </c>
      <c r="AY2317" s="12"/>
      <c r="AZ2317" s="12"/>
      <c r="BA2317" s="12"/>
      <c r="BB2317" s="12">
        <f t="shared" si="341"/>
        <v>1.3256524864520974E-4</v>
      </c>
      <c r="BC2317" s="12"/>
      <c r="BD2317" s="38">
        <f ca="1"/>
        <v>-5.1955711432349033E-2</v>
      </c>
    </row>
    <row r="2318" spans="1:56" x14ac:dyDescent="0.35">
      <c r="A2318" s="12"/>
      <c r="B2318" s="12"/>
      <c r="C2318" s="12"/>
      <c r="D2318" s="12"/>
      <c r="E2318" s="12"/>
      <c r="F2318" s="12"/>
      <c r="G2318" s="12"/>
      <c r="H2318" s="12"/>
      <c r="I2318" s="12"/>
      <c r="J2318" s="12"/>
      <c r="K2318" s="12"/>
      <c r="L2318" s="12"/>
      <c r="M2318" s="12"/>
      <c r="N2318" s="12"/>
      <c r="O2318" s="12"/>
      <c r="P2318" s="12"/>
      <c r="Q2318" s="12"/>
      <c r="R2318" s="12"/>
      <c r="S2318" s="12"/>
      <c r="T2318" s="12"/>
      <c r="U2318" s="12"/>
      <c r="V2318" s="12"/>
      <c r="W2318" s="12">
        <f ca="1">INDEX(P$6:P$6003,UsefulSeries!$I2316)</f>
        <v>52.012491521838705</v>
      </c>
      <c r="X2318" s="12">
        <f ca="1">INDEX(Q$6:Q$6003,UsefulSeries!$I2316)</f>
        <v>0.60451645730610648</v>
      </c>
      <c r="Y2318" s="12">
        <f ca="1">INDEX(R$6:R$6003,UsefulSeries!$I2316)</f>
        <v>0</v>
      </c>
      <c r="Z2318" s="12">
        <f ca="1">INDEX(S$6:S$6003,UsefulSeries!$I2316)</f>
        <v>0</v>
      </c>
      <c r="AA2318" s="12">
        <f ca="1">INDEX(T$6:T$6003,UsefulSeries!$I2316)</f>
        <v>0</v>
      </c>
      <c r="AB2318" s="12">
        <f ca="1">INDEX(U$6:U$6003,UsefulSeries!$I2316)</f>
        <v>0</v>
      </c>
      <c r="AC2318" s="12">
        <f>INDEX( K$6:K$6003,UsefulSeries!$I2316)</f>
        <v>-0.58955423080345226</v>
      </c>
      <c r="AD2318" s="12">
        <f>INDEX(L$6:L$6003,UsefulSeries!$I2316)</f>
        <v>0.58955423080345226</v>
      </c>
      <c r="AE2318" s="12"/>
      <c r="AF2318" s="12"/>
      <c r="AG2318" s="12"/>
      <c r="AH2318" s="12"/>
      <c r="AI2318" s="12"/>
      <c r="AJ2318" s="12"/>
      <c r="AK2318" s="12"/>
      <c r="AL2318" s="12"/>
      <c r="AM2318" s="12"/>
      <c r="AN2318" s="12">
        <f t="shared" ca="1" si="333"/>
        <v>52.012491521838705</v>
      </c>
      <c r="AO2318" s="12">
        <f t="shared" ca="1" si="334"/>
        <v>0.60451645730610648</v>
      </c>
      <c r="AP2318" s="12">
        <f t="shared" ca="1" si="335"/>
        <v>0</v>
      </c>
      <c r="AQ2318" s="12">
        <f t="shared" ca="1" si="336"/>
        <v>0</v>
      </c>
      <c r="AR2318" s="12">
        <f t="shared" ca="1" si="337"/>
        <v>0</v>
      </c>
      <c r="AS2318" s="12">
        <f t="shared" ca="1" si="338"/>
        <v>0</v>
      </c>
      <c r="AT2318" s="12">
        <f t="shared" si="339"/>
        <v>-0.58955423080345226</v>
      </c>
      <c r="AU2318" s="12">
        <f t="shared" si="340"/>
        <v>0.58955423080345226</v>
      </c>
      <c r="AV2318" s="12"/>
      <c r="AW2318" s="12">
        <f ca="1">INDEX(I$6:I$6003,UsefulSeries!$I2316)</f>
        <v>1.1468147307171364E-2</v>
      </c>
      <c r="AX2318" s="12"/>
      <c r="AY2318" s="12"/>
      <c r="AZ2318" s="12">
        <f t="array" aca="1" ref="AZ2318:AZ2323" ca="1">MMULT(W2318:AB2323,AW2318:AW2323)</f>
        <v>0.60451645730610637</v>
      </c>
      <c r="BA2318" s="12"/>
      <c r="BB2318" s="12">
        <f t="shared" ca="1" si="341"/>
        <v>0.60451645730610637</v>
      </c>
      <c r="BC2318" s="12"/>
      <c r="BD2318" s="38">
        <f t="array" aca="1" ref="BD2318:BD2325" ca="1">MMULT(MINVERSE(AN2318:AU2325),BB2318:BB2325)</f>
        <v>1.1171227521619462E-2</v>
      </c>
    </row>
    <row r="2319" spans="1:56" x14ac:dyDescent="0.35">
      <c r="A2319" s="12"/>
      <c r="B2319" s="12"/>
      <c r="C2319" s="12"/>
      <c r="D2319" s="12"/>
      <c r="E2319" s="12"/>
      <c r="F2319" s="12"/>
      <c r="G2319" s="12"/>
      <c r="H2319" s="12"/>
      <c r="I2319" s="12"/>
      <c r="J2319" s="12"/>
      <c r="K2319" s="12"/>
      <c r="L2319" s="12"/>
      <c r="M2319" s="12"/>
      <c r="N2319" s="12"/>
      <c r="O2319" s="12"/>
      <c r="P2319" s="12"/>
      <c r="Q2319" s="12"/>
      <c r="R2319" s="12"/>
      <c r="S2319" s="12"/>
      <c r="T2319" s="12"/>
      <c r="U2319" s="12"/>
      <c r="V2319" s="12"/>
      <c r="W2319" s="12">
        <f ca="1">INDEX(P$7:P$6003,UsefulSeries!$I2316)</f>
        <v>0.60451645730610648</v>
      </c>
      <c r="X2319" s="12">
        <f ca="1">INDEX(Q$7:Q$6003,UsefulSeries!$I2316)</f>
        <v>44.990012293600152</v>
      </c>
      <c r="Y2319" s="12">
        <f ca="1">INDEX(R$7:R$6003,UsefulSeries!$I2316)</f>
        <v>0</v>
      </c>
      <c r="Z2319" s="12">
        <f ca="1">INDEX(S$7:S$6003,UsefulSeries!$I2316)</f>
        <v>0</v>
      </c>
      <c r="AA2319" s="12">
        <f ca="1">INDEX(T$7:T$6003,UsefulSeries!$I2316)</f>
        <v>0</v>
      </c>
      <c r="AB2319" s="12">
        <f ca="1">INDEX(U$7:U$6003,UsefulSeries!$I2316)</f>
        <v>0</v>
      </c>
      <c r="AC2319" s="12">
        <f>INDEX( K$7:K$6003,UsefulSeries!$I2316,1)</f>
        <v>-0.58955423080345226</v>
      </c>
      <c r="AD2319" s="12">
        <f>INDEX(L$7:L$6003,UsefulSeries!$I2316,1)</f>
        <v>0</v>
      </c>
      <c r="AE2319" s="12"/>
      <c r="AF2319" s="12"/>
      <c r="AG2319" s="12"/>
      <c r="AH2319" s="12"/>
      <c r="AI2319" s="12"/>
      <c r="AJ2319" s="12"/>
      <c r="AK2319" s="12"/>
      <c r="AL2319" s="12"/>
      <c r="AM2319" s="12"/>
      <c r="AN2319" s="12">
        <f t="shared" ca="1" si="333"/>
        <v>0.60451645730610648</v>
      </c>
      <c r="AO2319" s="12">
        <f t="shared" ca="1" si="334"/>
        <v>44.990012293600152</v>
      </c>
      <c r="AP2319" s="12">
        <f t="shared" ca="1" si="335"/>
        <v>0</v>
      </c>
      <c r="AQ2319" s="12">
        <f t="shared" ca="1" si="336"/>
        <v>0</v>
      </c>
      <c r="AR2319" s="12">
        <f t="shared" ca="1" si="337"/>
        <v>0</v>
      </c>
      <c r="AS2319" s="12">
        <f t="shared" ca="1" si="338"/>
        <v>0</v>
      </c>
      <c r="AT2319" s="12">
        <f t="shared" si="339"/>
        <v>-0.58955423080345226</v>
      </c>
      <c r="AU2319" s="12">
        <f t="shared" si="340"/>
        <v>0</v>
      </c>
      <c r="AV2319" s="12"/>
      <c r="AW2319" s="12">
        <f ca="1">INDEX(I$7:I$6003,UsefulSeries!$I2316)</f>
        <v>1.3282587469066267E-2</v>
      </c>
      <c r="AX2319" s="12"/>
      <c r="AY2319" s="12"/>
      <c r="AZ2319" s="12">
        <f ca="1"/>
        <v>0.60451645730610648</v>
      </c>
      <c r="BA2319" s="12"/>
      <c r="BB2319" s="12">
        <f t="shared" ca="1" si="341"/>
        <v>0.60451645730610648</v>
      </c>
      <c r="BC2319" s="12"/>
      <c r="BD2319" s="38">
        <f ca="1"/>
        <v>1.4690171639211297E-2</v>
      </c>
    </row>
    <row r="2320" spans="1:56" x14ac:dyDescent="0.35">
      <c r="A2320" s="12"/>
      <c r="B2320" s="12"/>
      <c r="C2320" s="12"/>
      <c r="D2320" s="12"/>
      <c r="E2320" s="12"/>
      <c r="F2320" s="12"/>
      <c r="G2320" s="12"/>
      <c r="H2320" s="12"/>
      <c r="I2320" s="12"/>
      <c r="J2320" s="12"/>
      <c r="K2320" s="12"/>
      <c r="L2320" s="12"/>
      <c r="M2320" s="12"/>
      <c r="N2320" s="12"/>
      <c r="O2320" s="12"/>
      <c r="P2320" s="12"/>
      <c r="Q2320" s="12"/>
      <c r="R2320" s="12"/>
      <c r="S2320" s="12"/>
      <c r="T2320" s="12"/>
      <c r="U2320" s="12"/>
      <c r="V2320" s="12"/>
      <c r="W2320" s="12">
        <f ca="1">INDEX(P$8:P$6003,UsefulSeries!$I2316)</f>
        <v>0</v>
      </c>
      <c r="X2320" s="12">
        <f ca="1">INDEX(Q$8:Q$6003,UsefulSeries!$I2316)</f>
        <v>0</v>
      </c>
      <c r="Y2320" s="12">
        <f ca="1">INDEX(R$8:R$6003,UsefulSeries!$I2316)</f>
        <v>0.2883897941201583</v>
      </c>
      <c r="Z2320" s="12">
        <f ca="1">INDEX(S$8:S$6003,UsefulSeries!$I2316)</f>
        <v>6.5012925661546525E-2</v>
      </c>
      <c r="AA2320" s="12">
        <f ca="1">INDEX(T$8:T$6003,UsefulSeries!$I2316)</f>
        <v>0</v>
      </c>
      <c r="AB2320" s="12">
        <f ca="1">INDEX(U$8:U$6003,UsefulSeries!$I2316)</f>
        <v>0</v>
      </c>
      <c r="AC2320" s="12">
        <f>INDEX( K$8:K$6003,UsefulSeries!$I2316)</f>
        <v>4.212199403052682E-2</v>
      </c>
      <c r="AD2320" s="12">
        <f>INDEX(L$8:L$6003,UsefulSeries!$I2316)</f>
        <v>-4.212199403052682E-2</v>
      </c>
      <c r="AE2320" s="12"/>
      <c r="AF2320" s="12"/>
      <c r="AG2320" s="12"/>
      <c r="AH2320" s="12"/>
      <c r="AI2320" s="12"/>
      <c r="AJ2320" s="12"/>
      <c r="AK2320" s="12"/>
      <c r="AL2320" s="12"/>
      <c r="AM2320" s="12"/>
      <c r="AN2320" s="12">
        <f t="shared" ca="1" si="333"/>
        <v>0</v>
      </c>
      <c r="AO2320" s="12">
        <f t="shared" ca="1" si="334"/>
        <v>0</v>
      </c>
      <c r="AP2320" s="12">
        <f t="shared" ca="1" si="335"/>
        <v>0.2883897941201583</v>
      </c>
      <c r="AQ2320" s="12">
        <f t="shared" ca="1" si="336"/>
        <v>6.5012925661546525E-2</v>
      </c>
      <c r="AR2320" s="12">
        <f t="shared" ca="1" si="337"/>
        <v>0</v>
      </c>
      <c r="AS2320" s="12">
        <f t="shared" ca="1" si="338"/>
        <v>0</v>
      </c>
      <c r="AT2320" s="12">
        <f t="shared" si="339"/>
        <v>4.212199403052682E-2</v>
      </c>
      <c r="AU2320" s="12">
        <f t="shared" si="340"/>
        <v>-4.212199403052682E-2</v>
      </c>
      <c r="AV2320" s="12"/>
      <c r="AW2320" s="12">
        <f ca="1">INDEX(I$8:I$6003,UsefulSeries!$I2316)</f>
        <v>0.18856918498851352</v>
      </c>
      <c r="AX2320" s="12"/>
      <c r="AY2320" s="12"/>
      <c r="AZ2320" s="12">
        <f ca="1"/>
        <v>6.5012925661546511E-2</v>
      </c>
      <c r="BA2320" s="12"/>
      <c r="BB2320" s="12">
        <f t="shared" ca="1" si="341"/>
        <v>6.5012925661546511E-2</v>
      </c>
      <c r="BC2320" s="12"/>
      <c r="BD2320" s="38">
        <f ca="1"/>
        <v>0.1882903096585076</v>
      </c>
    </row>
    <row r="2321" spans="1:56" x14ac:dyDescent="0.35">
      <c r="A2321" s="12"/>
      <c r="B2321" s="12"/>
      <c r="C2321" s="12"/>
      <c r="D2321" s="12"/>
      <c r="E2321" s="12"/>
      <c r="F2321" s="12"/>
      <c r="G2321" s="12"/>
      <c r="H2321" s="12"/>
      <c r="I2321" s="12"/>
      <c r="J2321" s="12"/>
      <c r="K2321" s="12"/>
      <c r="L2321" s="12"/>
      <c r="M2321" s="12"/>
      <c r="N2321" s="12"/>
      <c r="O2321" s="12"/>
      <c r="P2321" s="12"/>
      <c r="Q2321" s="12"/>
      <c r="R2321" s="12"/>
      <c r="S2321" s="12"/>
      <c r="T2321" s="12"/>
      <c r="U2321" s="12"/>
      <c r="V2321" s="12"/>
      <c r="W2321" s="12">
        <f ca="1">INDEX(P$9:P$6003,UsefulSeries!$I2316)</f>
        <v>0</v>
      </c>
      <c r="X2321" s="12">
        <f ca="1">INDEX(Q$9:Q$6003,UsefulSeries!$I2316)</f>
        <v>0</v>
      </c>
      <c r="Y2321" s="12">
        <f ca="1">INDEX(R$9:R$6003,UsefulSeries!$I2316)</f>
        <v>6.5012925661546511E-2</v>
      </c>
      <c r="Z2321" s="12">
        <f ca="1">INDEX(S$9:S$6003,UsefulSeries!$I2316)</f>
        <v>0.32259414950884763</v>
      </c>
      <c r="AA2321" s="12">
        <f ca="1">INDEX(T$9:T$6003,UsefulSeries!$I2316)</f>
        <v>0</v>
      </c>
      <c r="AB2321" s="12">
        <f ca="1">INDEX(U$9:U$6003,UsefulSeries!$I2316)</f>
        <v>0</v>
      </c>
      <c r="AC2321" s="12">
        <f>INDEX( K$9:K$6003,UsefulSeries!$I2316)</f>
        <v>0</v>
      </c>
      <c r="AD2321" s="12">
        <f>INDEX(L$9:L$6003,UsefulSeries!$I2316)</f>
        <v>-4.212199403052682E-2</v>
      </c>
      <c r="AE2321" s="12"/>
      <c r="AF2321" s="12"/>
      <c r="AG2321" s="12"/>
      <c r="AH2321" s="12"/>
      <c r="AI2321" s="12"/>
      <c r="AJ2321" s="12"/>
      <c r="AK2321" s="12"/>
      <c r="AL2321" s="12"/>
      <c r="AM2321" s="12"/>
      <c r="AN2321" s="12">
        <f t="shared" ca="1" si="333"/>
        <v>0</v>
      </c>
      <c r="AO2321" s="12">
        <f t="shared" ca="1" si="334"/>
        <v>0</v>
      </c>
      <c r="AP2321" s="12">
        <f t="shared" ca="1" si="335"/>
        <v>6.5012925661546511E-2</v>
      </c>
      <c r="AQ2321" s="12">
        <f t="shared" ca="1" si="336"/>
        <v>0.32259414950884763</v>
      </c>
      <c r="AR2321" s="12">
        <f t="shared" ca="1" si="337"/>
        <v>0</v>
      </c>
      <c r="AS2321" s="12">
        <f t="shared" ca="1" si="338"/>
        <v>0</v>
      </c>
      <c r="AT2321" s="12">
        <f t="shared" si="339"/>
        <v>0</v>
      </c>
      <c r="AU2321" s="12">
        <f t="shared" si="340"/>
        <v>-4.212199403052682E-2</v>
      </c>
      <c r="AV2321" s="12"/>
      <c r="AW2321" s="12">
        <f ca="1">INDEX(I$9:I$6003,UsefulSeries!$I2316)</f>
        <v>0.16352897700143515</v>
      </c>
      <c r="AX2321" s="12"/>
      <c r="AY2321" s="12"/>
      <c r="AZ2321" s="12">
        <f ca="1"/>
        <v>6.5012925661546525E-2</v>
      </c>
      <c r="BA2321" s="12"/>
      <c r="BB2321" s="12">
        <f t="shared" ca="1" si="341"/>
        <v>6.5012925661546525E-2</v>
      </c>
      <c r="BC2321" s="12"/>
      <c r="BD2321" s="38">
        <f ca="1"/>
        <v>0.18080288399893815</v>
      </c>
    </row>
    <row r="2322" spans="1:56" x14ac:dyDescent="0.35">
      <c r="A2322" s="12"/>
      <c r="B2322" s="12"/>
      <c r="C2322" s="12"/>
      <c r="D2322" s="12"/>
      <c r="E2322" s="12"/>
      <c r="F2322" s="12"/>
      <c r="G2322" s="12"/>
      <c r="H2322" s="12"/>
      <c r="I2322" s="12"/>
      <c r="J2322" s="12"/>
      <c r="K2322" s="12"/>
      <c r="L2322" s="12"/>
      <c r="M2322" s="12"/>
      <c r="N2322" s="12"/>
      <c r="O2322" s="12"/>
      <c r="P2322" s="12"/>
      <c r="Q2322" s="12"/>
      <c r="R2322" s="12"/>
      <c r="S2322" s="12"/>
      <c r="T2322" s="12"/>
      <c r="U2322" s="12"/>
      <c r="V2322" s="12"/>
      <c r="W2322" s="12">
        <f ca="1">INDEX(P$10:P$6003,UsefulSeries!$I2316)</f>
        <v>0</v>
      </c>
      <c r="X2322" s="12">
        <f ca="1">INDEX(Q$10:Q$6003,UsefulSeries!$I2316)</f>
        <v>0</v>
      </c>
      <c r="Y2322" s="12">
        <f ca="1">INDEX(R$10:R$6003,UsefulSeries!$I2316)</f>
        <v>0</v>
      </c>
      <c r="Z2322" s="12">
        <f ca="1">INDEX(S$10:S$6003,UsefulSeries!$I2316)</f>
        <v>0</v>
      </c>
      <c r="AA2322" s="12">
        <f ca="1">INDEX(T$10:T$6003,UsefulSeries!$I2316)</f>
        <v>19.113307071076601</v>
      </c>
      <c r="AB2322" s="12">
        <f ca="1">INDEX(U$10:U$6003,UsefulSeries!$I2316)</f>
        <v>0.38304966684470676</v>
      </c>
      <c r="AC2322" s="12">
        <f>INDEX( K$10:K$6003,UsefulSeries!$I2316)</f>
        <v>0.36832377516602094</v>
      </c>
      <c r="AD2322" s="12">
        <f>INDEX(L$10:L$6003,UsefulSeries!$I2316)</f>
        <v>0</v>
      </c>
      <c r="AE2322" s="12"/>
      <c r="AF2322" s="12"/>
      <c r="AG2322" s="12"/>
      <c r="AH2322" s="12"/>
      <c r="AI2322" s="12"/>
      <c r="AJ2322" s="12"/>
      <c r="AK2322" s="12"/>
      <c r="AL2322" s="12"/>
      <c r="AM2322" s="12"/>
      <c r="AN2322" s="12">
        <f t="shared" ca="1" si="333"/>
        <v>0</v>
      </c>
      <c r="AO2322" s="12">
        <f t="shared" ca="1" si="334"/>
        <v>0</v>
      </c>
      <c r="AP2322" s="12">
        <f t="shared" ca="1" si="335"/>
        <v>0</v>
      </c>
      <c r="AQ2322" s="12">
        <f t="shared" ca="1" si="336"/>
        <v>0</v>
      </c>
      <c r="AR2322" s="12">
        <f t="shared" ca="1" si="337"/>
        <v>19.113307071076601</v>
      </c>
      <c r="AS2322" s="12">
        <f t="shared" ca="1" si="338"/>
        <v>0.38304966684470676</v>
      </c>
      <c r="AT2322" s="12">
        <f t="shared" si="339"/>
        <v>0.36832377516602094</v>
      </c>
      <c r="AU2322" s="12">
        <f t="shared" si="340"/>
        <v>0</v>
      </c>
      <c r="AV2322" s="12"/>
      <c r="AW2322" s="12">
        <f ca="1">INDEX(I$10:I$6003,UsefulSeries!$I2316)</f>
        <v>1.9664640331253661E-2</v>
      </c>
      <c r="AX2322" s="12"/>
      <c r="AY2322" s="12"/>
      <c r="AZ2322" s="12">
        <f ca="1"/>
        <v>0.38304966684470676</v>
      </c>
      <c r="BA2322" s="12"/>
      <c r="BB2322" s="12">
        <f t="shared" ca="1" si="341"/>
        <v>0.38304966684470676</v>
      </c>
      <c r="BC2322" s="12"/>
      <c r="BD2322" s="38">
        <f ca="1"/>
        <v>1.7648456002907643E-2</v>
      </c>
    </row>
    <row r="2323" spans="1:56" x14ac:dyDescent="0.35">
      <c r="A2323" s="12"/>
      <c r="B2323" s="12"/>
      <c r="C2323" s="12"/>
      <c r="D2323" s="12"/>
      <c r="E2323" s="12"/>
      <c r="F2323" s="12"/>
      <c r="G2323" s="12"/>
      <c r="H2323" s="12"/>
      <c r="I2323" s="12"/>
      <c r="J2323" s="12"/>
      <c r="K2323" s="12"/>
      <c r="L2323" s="12"/>
      <c r="M2323" s="12"/>
      <c r="N2323" s="12"/>
      <c r="O2323" s="12"/>
      <c r="P2323" s="12"/>
      <c r="Q2323" s="12"/>
      <c r="R2323" s="12"/>
      <c r="S2323" s="12"/>
      <c r="T2323" s="12"/>
      <c r="U2323" s="12"/>
      <c r="V2323" s="12"/>
      <c r="W2323" s="12">
        <f ca="1">INDEX(P$11:P$6003,UsefulSeries!$I2316)</f>
        <v>0</v>
      </c>
      <c r="X2323" s="12">
        <f ca="1">INDEX(Q$11:Q$6003,UsefulSeries!$I2316)</f>
        <v>0</v>
      </c>
      <c r="Y2323" s="12">
        <f ca="1">INDEX(R$11:R$6003,UsefulSeries!$I2316)</f>
        <v>0</v>
      </c>
      <c r="Z2323" s="12">
        <f ca="1">INDEX(S$11:S$6003,UsefulSeries!$I2316)</f>
        <v>0</v>
      </c>
      <c r="AA2323" s="12">
        <f ca="1">INDEX(T$11:T$6003,UsefulSeries!$I2316)</f>
        <v>0.38304966684470676</v>
      </c>
      <c r="AB2323" s="12">
        <f ca="1">INDEX(U$11:U$6003,UsefulSeries!$I2316)</f>
        <v>19.996463075238491</v>
      </c>
      <c r="AC2323" s="12">
        <f>INDEX( K$11:K$6003,UsefulSeries!$I2316)</f>
        <v>0</v>
      </c>
      <c r="AD2323" s="12">
        <f>INDEX(L$11:L$6003,UsefulSeries!$I2316)</f>
        <v>0.36832377516602094</v>
      </c>
      <c r="AE2323" s="12"/>
      <c r="AF2323" s="12"/>
      <c r="AG2323" s="12"/>
      <c r="AH2323" s="12"/>
      <c r="AI2323" s="12"/>
      <c r="AJ2323" s="12"/>
      <c r="AK2323" s="12"/>
      <c r="AL2323" s="12"/>
      <c r="AM2323" s="12"/>
      <c r="AN2323" s="12">
        <f t="shared" ca="1" si="333"/>
        <v>0</v>
      </c>
      <c r="AO2323" s="12">
        <f t="shared" ca="1" si="334"/>
        <v>0</v>
      </c>
      <c r="AP2323" s="12">
        <f t="shared" ca="1" si="335"/>
        <v>0</v>
      </c>
      <c r="AQ2323" s="12">
        <f t="shared" ca="1" si="336"/>
        <v>0</v>
      </c>
      <c r="AR2323" s="12">
        <f t="shared" ca="1" si="337"/>
        <v>0.38304966684470676</v>
      </c>
      <c r="AS2323" s="12">
        <f t="shared" ca="1" si="338"/>
        <v>19.996463075238491</v>
      </c>
      <c r="AT2323" s="12">
        <f t="shared" si="339"/>
        <v>0</v>
      </c>
      <c r="AU2323" s="12">
        <f t="shared" si="340"/>
        <v>0.36832377516602094</v>
      </c>
      <c r="AV2323" s="12"/>
      <c r="AW2323" s="12">
        <f ca="1">INDEX(I$11:I$6003,UsefulSeries!$I2316)</f>
        <v>1.8779177672785537E-2</v>
      </c>
      <c r="AX2323" s="12"/>
      <c r="AY2323" s="12"/>
      <c r="AZ2323" s="12">
        <f ca="1"/>
        <v>0.38304966684470676</v>
      </c>
      <c r="BA2323" s="12"/>
      <c r="BB2323" s="12">
        <f t="shared" ca="1" si="341"/>
        <v>0.38304966684470676</v>
      </c>
      <c r="BC2323" s="12"/>
      <c r="BD2323" s="38">
        <f ca="1"/>
        <v>1.6388956736985184E-2</v>
      </c>
    </row>
    <row r="2324" spans="1:56" x14ac:dyDescent="0.35">
      <c r="A2324" s="12"/>
      <c r="B2324" s="12"/>
      <c r="C2324" s="12"/>
      <c r="D2324" s="12"/>
      <c r="E2324" s="12"/>
      <c r="F2324" s="12"/>
      <c r="G2324" s="12"/>
      <c r="H2324" s="12"/>
      <c r="I2324" s="12"/>
      <c r="J2324" s="12"/>
      <c r="K2324" s="12"/>
      <c r="L2324" s="12"/>
      <c r="M2324" s="12"/>
      <c r="N2324" s="12"/>
      <c r="O2324" s="12"/>
      <c r="P2324" s="12"/>
      <c r="Q2324" s="12"/>
      <c r="R2324" s="12"/>
      <c r="S2324" s="12"/>
      <c r="T2324" s="12"/>
      <c r="U2324" s="12"/>
      <c r="V2324" s="12"/>
      <c r="W2324" s="12"/>
      <c r="X2324" s="12"/>
      <c r="Y2324" s="12"/>
      <c r="Z2324" s="12"/>
      <c r="AA2324" s="12"/>
      <c r="AB2324" s="12"/>
      <c r="AC2324" s="12"/>
      <c r="AD2324" s="12"/>
      <c r="AE2324" s="12">
        <f t="array" ref="AE2324:AJ2325">TRANSPOSE(AC2318:AD2323)</f>
        <v>-0.58955423080345226</v>
      </c>
      <c r="AF2324" s="12">
        <v>-0.58955423080345226</v>
      </c>
      <c r="AG2324" s="12">
        <v>4.212199403052682E-2</v>
      </c>
      <c r="AH2324" s="12">
        <v>0</v>
      </c>
      <c r="AI2324" s="12">
        <v>0.36832377516602094</v>
      </c>
      <c r="AJ2324" s="12">
        <v>0</v>
      </c>
      <c r="AK2324" s="12"/>
      <c r="AL2324" s="12"/>
      <c r="AM2324" s="12"/>
      <c r="AN2324" s="12">
        <f t="shared" si="333"/>
        <v>-0.58955423080345226</v>
      </c>
      <c r="AO2324" s="12">
        <f t="shared" si="334"/>
        <v>-0.58955423080345226</v>
      </c>
      <c r="AP2324" s="12">
        <f t="shared" si="335"/>
        <v>4.212199403052682E-2</v>
      </c>
      <c r="AQ2324" s="12">
        <f t="shared" si="336"/>
        <v>0</v>
      </c>
      <c r="AR2324" s="12">
        <f t="shared" si="337"/>
        <v>0.36832377516602094</v>
      </c>
      <c r="AS2324" s="12">
        <f t="shared" si="338"/>
        <v>0</v>
      </c>
      <c r="AT2324" s="12">
        <f t="shared" si="339"/>
        <v>0</v>
      </c>
      <c r="AU2324" s="12">
        <f t="shared" si="340"/>
        <v>0</v>
      </c>
      <c r="AV2324" s="12"/>
      <c r="AW2324" s="12"/>
      <c r="AX2324" s="12">
        <f>INDEX($N$6:$N$6003,UsefulSeries!$K2316)</f>
        <v>-8.1518804948055301E-4</v>
      </c>
      <c r="AY2324" s="12"/>
      <c r="AZ2324" s="12"/>
      <c r="BA2324" s="12"/>
      <c r="BB2324" s="12">
        <f t="shared" si="341"/>
        <v>-8.1518804948055301E-4</v>
      </c>
      <c r="BC2324" s="12"/>
      <c r="BD2324" s="38">
        <f ca="1"/>
        <v>0.10711098813789763</v>
      </c>
    </row>
    <row r="2325" spans="1:56" x14ac:dyDescent="0.35">
      <c r="A2325" s="12"/>
      <c r="B2325" s="12"/>
      <c r="C2325" s="12"/>
      <c r="D2325" s="12"/>
      <c r="E2325" s="12"/>
      <c r="F2325" s="12"/>
      <c r="G2325" s="12"/>
      <c r="H2325" s="12"/>
      <c r="I2325" s="12"/>
      <c r="J2325" s="12"/>
      <c r="K2325" s="12"/>
      <c r="L2325" s="12"/>
      <c r="M2325" s="12"/>
      <c r="N2325" s="12"/>
      <c r="O2325" s="12"/>
      <c r="P2325" s="12"/>
      <c r="Q2325" s="12"/>
      <c r="R2325" s="12"/>
      <c r="S2325" s="12"/>
      <c r="T2325" s="12"/>
      <c r="U2325" s="12"/>
      <c r="V2325" s="12"/>
      <c r="W2325" s="12"/>
      <c r="X2325" s="12"/>
      <c r="Y2325" s="12"/>
      <c r="Z2325" s="12"/>
      <c r="AA2325" s="12"/>
      <c r="AB2325" s="12"/>
      <c r="AC2325" s="12"/>
      <c r="AD2325" s="12"/>
      <c r="AE2325" s="12">
        <v>0.58955423080345226</v>
      </c>
      <c r="AF2325" s="12">
        <v>0</v>
      </c>
      <c r="AG2325" s="12">
        <v>-4.212199403052682E-2</v>
      </c>
      <c r="AH2325" s="12">
        <v>-4.212199403052682E-2</v>
      </c>
      <c r="AI2325" s="12">
        <v>0</v>
      </c>
      <c r="AJ2325" s="12">
        <v>0.36832377516602094</v>
      </c>
      <c r="AK2325" s="12"/>
      <c r="AL2325" s="12"/>
      <c r="AM2325" s="12"/>
      <c r="AN2325" s="12">
        <f t="shared" si="333"/>
        <v>0.58955423080345226</v>
      </c>
      <c r="AO2325" s="12">
        <f t="shared" si="334"/>
        <v>0</v>
      </c>
      <c r="AP2325" s="12">
        <f t="shared" si="335"/>
        <v>-4.212199403052682E-2</v>
      </c>
      <c r="AQ2325" s="12">
        <f t="shared" si="336"/>
        <v>-4.212199403052682E-2</v>
      </c>
      <c r="AR2325" s="12">
        <f t="shared" si="337"/>
        <v>0</v>
      </c>
      <c r="AS2325" s="12">
        <f t="shared" si="338"/>
        <v>0.36832377516602094</v>
      </c>
      <c r="AT2325" s="12">
        <f t="shared" si="339"/>
        <v>0</v>
      </c>
      <c r="AU2325" s="12">
        <f t="shared" si="340"/>
        <v>0</v>
      </c>
      <c r="AV2325" s="12"/>
      <c r="AW2325" s="12"/>
      <c r="AX2325" s="12">
        <f>INDEX('Margin error adjustment'!N$7:N$6003,UsefulSeries!$K2316)</f>
        <v>-2.9244544349093168E-3</v>
      </c>
      <c r="AY2325" s="12"/>
      <c r="AZ2325" s="12"/>
      <c r="BA2325" s="12"/>
      <c r="BB2325" s="12">
        <f t="shared" si="341"/>
        <v>-2.9244544349093168E-3</v>
      </c>
      <c r="BC2325" s="12"/>
      <c r="BD2325" s="38">
        <f ca="1"/>
        <v>0.13186296051014429</v>
      </c>
    </row>
    <row r="2326" spans="1:56" x14ac:dyDescent="0.35">
      <c r="A2326" s="12"/>
      <c r="B2326" s="12"/>
      <c r="C2326" s="12"/>
      <c r="D2326" s="12"/>
      <c r="E2326" s="12"/>
      <c r="F2326" s="12"/>
      <c r="G2326" s="12"/>
      <c r="H2326" s="12"/>
      <c r="I2326" s="12"/>
      <c r="J2326" s="12"/>
      <c r="K2326" s="12"/>
      <c r="L2326" s="12"/>
      <c r="M2326" s="12"/>
      <c r="N2326" s="12"/>
      <c r="O2326" s="12"/>
      <c r="P2326" s="12"/>
      <c r="Q2326" s="12"/>
      <c r="R2326" s="12"/>
      <c r="S2326" s="12"/>
      <c r="T2326" s="12"/>
      <c r="U2326" s="12"/>
      <c r="V2326" s="12"/>
      <c r="W2326" s="12">
        <f ca="1">INDEX(P$6:P$6003,UsefulSeries!$I2324)</f>
        <v>50.832418076724331</v>
      </c>
      <c r="X2326" s="12">
        <f ca="1">INDEX(Q$6:Q$6003,UsefulSeries!$I2324)</f>
        <v>0.60346600002908191</v>
      </c>
      <c r="Y2326" s="12">
        <f ca="1">INDEX(R$6:R$6003,UsefulSeries!$I2324)</f>
        <v>0</v>
      </c>
      <c r="Z2326" s="12">
        <f ca="1">INDEX(S$6:S$6003,UsefulSeries!$I2324)</f>
        <v>0</v>
      </c>
      <c r="AA2326" s="12">
        <f ca="1">INDEX(T$6:T$6003,UsefulSeries!$I2324)</f>
        <v>0</v>
      </c>
      <c r="AB2326" s="12">
        <f ca="1">INDEX(U$6:U$6003,UsefulSeries!$I2324)</f>
        <v>0</v>
      </c>
      <c r="AC2326" s="12">
        <f>INDEX( K$6:K$6003,UsefulSeries!$I2324)</f>
        <v>-0.58873904275397171</v>
      </c>
      <c r="AD2326" s="12">
        <f>INDEX(L$6:L$6003,UsefulSeries!$I2324)</f>
        <v>0.58873904275397171</v>
      </c>
      <c r="AE2326" s="12"/>
      <c r="AF2326" s="12"/>
      <c r="AG2326" s="12"/>
      <c r="AH2326" s="12"/>
      <c r="AI2326" s="12"/>
      <c r="AJ2326" s="12"/>
      <c r="AK2326" s="12"/>
      <c r="AL2326" s="12"/>
      <c r="AM2326" s="12"/>
      <c r="AN2326" s="12">
        <f t="shared" ca="1" si="333"/>
        <v>50.832418076724331</v>
      </c>
      <c r="AO2326" s="12">
        <f t="shared" ca="1" si="334"/>
        <v>0.60346600002908191</v>
      </c>
      <c r="AP2326" s="12">
        <f t="shared" ca="1" si="335"/>
        <v>0</v>
      </c>
      <c r="AQ2326" s="12">
        <f t="shared" ca="1" si="336"/>
        <v>0</v>
      </c>
      <c r="AR2326" s="12">
        <f t="shared" ca="1" si="337"/>
        <v>0</v>
      </c>
      <c r="AS2326" s="12">
        <f t="shared" ca="1" si="338"/>
        <v>0</v>
      </c>
      <c r="AT2326" s="12">
        <f t="shared" si="339"/>
        <v>-0.58873904275397171</v>
      </c>
      <c r="AU2326" s="12">
        <f t="shared" si="340"/>
        <v>0.58873904275397171</v>
      </c>
      <c r="AV2326" s="12"/>
      <c r="AW2326" s="12">
        <f ca="1">INDEX(I$6:I$6003,UsefulSeries!$I2324)</f>
        <v>1.1721109408275499E-2</v>
      </c>
      <c r="AX2326" s="12"/>
      <c r="AY2326" s="12"/>
      <c r="AZ2326" s="12">
        <f t="array" aca="1" ref="AZ2326:AZ2331" ca="1">MMULT(W2326:AB2331,AW2326:AW2331)</f>
        <v>0.60346600002908191</v>
      </c>
      <c r="BA2326" s="12"/>
      <c r="BB2326" s="12">
        <f t="shared" ca="1" si="341"/>
        <v>0.60346600002908191</v>
      </c>
      <c r="BC2326" s="12"/>
      <c r="BD2326" s="38">
        <f t="array" aca="1" ref="BD2326:BD2333" ca="1">MMULT(MINVERSE(AN2326:AU2333),BB2326:BB2333)</f>
        <v>1.1673932565750014E-2</v>
      </c>
    </row>
    <row r="2327" spans="1:56" x14ac:dyDescent="0.35">
      <c r="A2327" s="12"/>
      <c r="B2327" s="12"/>
      <c r="C2327" s="12"/>
      <c r="D2327" s="12"/>
      <c r="E2327" s="12"/>
      <c r="F2327" s="12"/>
      <c r="G2327" s="12"/>
      <c r="H2327" s="12"/>
      <c r="I2327" s="12"/>
      <c r="J2327" s="12"/>
      <c r="K2327" s="12"/>
      <c r="L2327" s="12"/>
      <c r="M2327" s="12"/>
      <c r="N2327" s="12"/>
      <c r="O2327" s="12"/>
      <c r="P2327" s="12"/>
      <c r="Q2327" s="12"/>
      <c r="R2327" s="12"/>
      <c r="S2327" s="12"/>
      <c r="T2327" s="12"/>
      <c r="U2327" s="12"/>
      <c r="V2327" s="12"/>
      <c r="W2327" s="12">
        <f ca="1">INDEX(P$7:P$6003,UsefulSeries!$I2324)</f>
        <v>0.60346600002908191</v>
      </c>
      <c r="X2327" s="12">
        <f ca="1">INDEX(Q$7:Q$6003,UsefulSeries!$I2324)</f>
        <v>47.023571464412726</v>
      </c>
      <c r="Y2327" s="12">
        <f ca="1">INDEX(R$7:R$6003,UsefulSeries!$I2324)</f>
        <v>0</v>
      </c>
      <c r="Z2327" s="12">
        <f ca="1">INDEX(S$7:S$6003,UsefulSeries!$I2324)</f>
        <v>0</v>
      </c>
      <c r="AA2327" s="12">
        <f ca="1">INDEX(T$7:T$6003,UsefulSeries!$I2324)</f>
        <v>0</v>
      </c>
      <c r="AB2327" s="12">
        <f ca="1">INDEX(U$7:U$6003,UsefulSeries!$I2324)</f>
        <v>0</v>
      </c>
      <c r="AC2327" s="12">
        <f>INDEX( K$7:K$6003,UsefulSeries!$I2324,1)</f>
        <v>-0.58873904275397171</v>
      </c>
      <c r="AD2327" s="12">
        <f>INDEX(L$7:L$6003,UsefulSeries!$I2324,1)</f>
        <v>0</v>
      </c>
      <c r="AE2327" s="12"/>
      <c r="AF2327" s="12"/>
      <c r="AG2327" s="12"/>
      <c r="AH2327" s="12"/>
      <c r="AI2327" s="12"/>
      <c r="AJ2327" s="12"/>
      <c r="AK2327" s="12"/>
      <c r="AL2327" s="12"/>
      <c r="AM2327" s="12"/>
      <c r="AN2327" s="12">
        <f t="shared" ca="1" si="333"/>
        <v>0.60346600002908191</v>
      </c>
      <c r="AO2327" s="12">
        <f t="shared" ca="1" si="334"/>
        <v>47.023571464412726</v>
      </c>
      <c r="AP2327" s="12">
        <f t="shared" ca="1" si="335"/>
        <v>0</v>
      </c>
      <c r="AQ2327" s="12">
        <f t="shared" ca="1" si="336"/>
        <v>0</v>
      </c>
      <c r="AR2327" s="12">
        <f t="shared" ca="1" si="337"/>
        <v>0</v>
      </c>
      <c r="AS2327" s="12">
        <f t="shared" ca="1" si="338"/>
        <v>0</v>
      </c>
      <c r="AT2327" s="12">
        <f t="shared" si="339"/>
        <v>-0.58873904275397171</v>
      </c>
      <c r="AU2327" s="12">
        <f t="shared" si="340"/>
        <v>0</v>
      </c>
      <c r="AV2327" s="12"/>
      <c r="AW2327" s="12">
        <f ca="1">INDEX(I$7:I$6003,UsefulSeries!$I2324)</f>
        <v>1.2682845867415974E-2</v>
      </c>
      <c r="AX2327" s="12"/>
      <c r="AY2327" s="12"/>
      <c r="AZ2327" s="12">
        <f ca="1"/>
        <v>0.60346600002908191</v>
      </c>
      <c r="BA2327" s="12"/>
      <c r="BB2327" s="12">
        <f t="shared" ca="1" si="341"/>
        <v>0.60346600002908191</v>
      </c>
      <c r="BC2327" s="12"/>
      <c r="BD2327" s="38">
        <f ca="1"/>
        <v>1.3397619935138536E-2</v>
      </c>
    </row>
    <row r="2328" spans="1:56" x14ac:dyDescent="0.35">
      <c r="A2328" s="12"/>
      <c r="B2328" s="12"/>
      <c r="C2328" s="12"/>
      <c r="D2328" s="12"/>
      <c r="E2328" s="12"/>
      <c r="F2328" s="12"/>
      <c r="G2328" s="12"/>
      <c r="H2328" s="12"/>
      <c r="I2328" s="12"/>
      <c r="J2328" s="12"/>
      <c r="K2328" s="12"/>
      <c r="L2328" s="12"/>
      <c r="M2328" s="12"/>
      <c r="N2328" s="12"/>
      <c r="O2328" s="12"/>
      <c r="P2328" s="12"/>
      <c r="Q2328" s="12"/>
      <c r="R2328" s="12"/>
      <c r="S2328" s="12"/>
      <c r="T2328" s="12"/>
      <c r="U2328" s="12"/>
      <c r="V2328" s="12"/>
      <c r="W2328" s="12">
        <f ca="1">INDEX(P$8:P$6003,UsefulSeries!$I2324)</f>
        <v>0</v>
      </c>
      <c r="X2328" s="12">
        <f ca="1">INDEX(Q$8:Q$6003,UsefulSeries!$I2324)</f>
        <v>0</v>
      </c>
      <c r="Y2328" s="12">
        <f ca="1">INDEX(R$8:R$6003,UsefulSeries!$I2324)</f>
        <v>0.26960427694979211</v>
      </c>
      <c r="Z2328" s="12">
        <f ca="1">INDEX(S$8:S$6003,UsefulSeries!$I2324)</f>
        <v>5.9875787432776259E-2</v>
      </c>
      <c r="AA2328" s="12">
        <f ca="1">INDEX(T$8:T$6003,UsefulSeries!$I2324)</f>
        <v>0</v>
      </c>
      <c r="AB2328" s="12">
        <f ca="1">INDEX(U$8:U$6003,UsefulSeries!$I2324)</f>
        <v>0</v>
      </c>
      <c r="AC2328" s="12">
        <f>INDEX( K$8:K$6003,UsefulSeries!$I2324)</f>
        <v>3.9197539595617503E-2</v>
      </c>
      <c r="AD2328" s="12">
        <f>INDEX(L$8:L$6003,UsefulSeries!$I2324)</f>
        <v>-3.9197539595617503E-2</v>
      </c>
      <c r="AE2328" s="12"/>
      <c r="AF2328" s="12"/>
      <c r="AG2328" s="12"/>
      <c r="AH2328" s="12"/>
      <c r="AI2328" s="12"/>
      <c r="AJ2328" s="12"/>
      <c r="AK2328" s="12"/>
      <c r="AL2328" s="12"/>
      <c r="AM2328" s="12"/>
      <c r="AN2328" s="12">
        <f t="shared" ca="1" si="333"/>
        <v>0</v>
      </c>
      <c r="AO2328" s="12">
        <f t="shared" ca="1" si="334"/>
        <v>0</v>
      </c>
      <c r="AP2328" s="12">
        <f t="shared" ca="1" si="335"/>
        <v>0.26960427694979211</v>
      </c>
      <c r="AQ2328" s="12">
        <f t="shared" ca="1" si="336"/>
        <v>5.9875787432776259E-2</v>
      </c>
      <c r="AR2328" s="12">
        <f t="shared" ca="1" si="337"/>
        <v>0</v>
      </c>
      <c r="AS2328" s="12">
        <f t="shared" ca="1" si="338"/>
        <v>0</v>
      </c>
      <c r="AT2328" s="12">
        <f t="shared" si="339"/>
        <v>3.9197539595617503E-2</v>
      </c>
      <c r="AU2328" s="12">
        <f t="shared" si="340"/>
        <v>-3.9197539595617503E-2</v>
      </c>
      <c r="AV2328" s="12"/>
      <c r="AW2328" s="12">
        <f ca="1">INDEX(I$8:I$6003,UsefulSeries!$I2324)</f>
        <v>0.18689659037685152</v>
      </c>
      <c r="AX2328" s="12"/>
      <c r="AY2328" s="12"/>
      <c r="AZ2328" s="12">
        <f ca="1"/>
        <v>5.9875787432776259E-2</v>
      </c>
      <c r="BA2328" s="12"/>
      <c r="BB2328" s="12">
        <f t="shared" ca="1" si="341"/>
        <v>5.9875787432776259E-2</v>
      </c>
      <c r="BC2328" s="12"/>
      <c r="BD2328" s="38">
        <f ca="1"/>
        <v>0.18561603778379379</v>
      </c>
    </row>
    <row r="2329" spans="1:56" x14ac:dyDescent="0.35">
      <c r="A2329" s="12"/>
      <c r="B2329" s="12"/>
      <c r="C2329" s="12"/>
      <c r="D2329" s="12"/>
      <c r="E2329" s="12"/>
      <c r="F2329" s="12"/>
      <c r="G2329" s="12"/>
      <c r="H2329" s="12"/>
      <c r="I2329" s="12"/>
      <c r="J2329" s="12"/>
      <c r="K2329" s="12"/>
      <c r="L2329" s="12"/>
      <c r="M2329" s="12"/>
      <c r="N2329" s="12"/>
      <c r="O2329" s="12"/>
      <c r="P2329" s="12"/>
      <c r="Q2329" s="12"/>
      <c r="R2329" s="12"/>
      <c r="S2329" s="12"/>
      <c r="T2329" s="12"/>
      <c r="U2329" s="12"/>
      <c r="V2329" s="12"/>
      <c r="W2329" s="12">
        <f ca="1">INDEX(P$9:P$6003,UsefulSeries!$I2324)</f>
        <v>0</v>
      </c>
      <c r="X2329" s="12">
        <f ca="1">INDEX(Q$9:Q$6003,UsefulSeries!$I2324)</f>
        <v>0</v>
      </c>
      <c r="Y2329" s="12">
        <f ca="1">INDEX(R$9:R$6003,UsefulSeries!$I2324)</f>
        <v>5.9875787432776252E-2</v>
      </c>
      <c r="Z2329" s="12">
        <f ca="1">INDEX(S$9:S$6003,UsefulSeries!$I2324)</f>
        <v>0.30724781994557721</v>
      </c>
      <c r="AA2329" s="12">
        <f ca="1">INDEX(T$9:T$6003,UsefulSeries!$I2324)</f>
        <v>0</v>
      </c>
      <c r="AB2329" s="12">
        <f ca="1">INDEX(U$9:U$6003,UsefulSeries!$I2324)</f>
        <v>0</v>
      </c>
      <c r="AC2329" s="12">
        <f>INDEX( K$9:K$6003,UsefulSeries!$I2324)</f>
        <v>0</v>
      </c>
      <c r="AD2329" s="12">
        <f>INDEX(L$9:L$6003,UsefulSeries!$I2324)</f>
        <v>-3.9197539595617503E-2</v>
      </c>
      <c r="AE2329" s="12"/>
      <c r="AF2329" s="12"/>
      <c r="AG2329" s="12"/>
      <c r="AH2329" s="12"/>
      <c r="AI2329" s="12"/>
      <c r="AJ2329" s="12"/>
      <c r="AK2329" s="12"/>
      <c r="AL2329" s="12"/>
      <c r="AM2329" s="12"/>
      <c r="AN2329" s="12">
        <f t="shared" ca="1" si="333"/>
        <v>0</v>
      </c>
      <c r="AO2329" s="12">
        <f t="shared" ca="1" si="334"/>
        <v>0</v>
      </c>
      <c r="AP2329" s="12">
        <f t="shared" ca="1" si="335"/>
        <v>5.9875787432776252E-2</v>
      </c>
      <c r="AQ2329" s="12">
        <f t="shared" ca="1" si="336"/>
        <v>0.30724781994557721</v>
      </c>
      <c r="AR2329" s="12">
        <f t="shared" ca="1" si="337"/>
        <v>0</v>
      </c>
      <c r="AS2329" s="12">
        <f t="shared" ca="1" si="338"/>
        <v>0</v>
      </c>
      <c r="AT2329" s="12">
        <f t="shared" si="339"/>
        <v>0</v>
      </c>
      <c r="AU2329" s="12">
        <f t="shared" si="340"/>
        <v>-3.9197539595617503E-2</v>
      </c>
      <c r="AV2329" s="12"/>
      <c r="AW2329" s="12">
        <f ca="1">INDEX(I$9:I$6003,UsefulSeries!$I2324)</f>
        <v>0.15845582541182829</v>
      </c>
      <c r="AX2329" s="12"/>
      <c r="AY2329" s="12"/>
      <c r="AZ2329" s="12">
        <f ca="1"/>
        <v>5.9875787432776252E-2</v>
      </c>
      <c r="BA2329" s="12"/>
      <c r="BB2329" s="12">
        <f t="shared" ca="1" si="341"/>
        <v>5.9875787432776252E-2</v>
      </c>
      <c r="BC2329" s="12"/>
      <c r="BD2329" s="38">
        <f ca="1"/>
        <v>0.16640875163592825</v>
      </c>
    </row>
    <row r="2330" spans="1:56" x14ac:dyDescent="0.35">
      <c r="A2330" s="12"/>
      <c r="B2330" s="12"/>
      <c r="C2330" s="12"/>
      <c r="D2330" s="12"/>
      <c r="E2330" s="12"/>
      <c r="F2330" s="12"/>
      <c r="G2330" s="12"/>
      <c r="H2330" s="12"/>
      <c r="I2330" s="12"/>
      <c r="J2330" s="12"/>
      <c r="K2330" s="12"/>
      <c r="L2330" s="12"/>
      <c r="M2330" s="12"/>
      <c r="N2330" s="12"/>
      <c r="O2330" s="12"/>
      <c r="P2330" s="12"/>
      <c r="Q2330" s="12"/>
      <c r="R2330" s="12"/>
      <c r="S2330" s="12"/>
      <c r="T2330" s="12"/>
      <c r="U2330" s="12"/>
      <c r="V2330" s="12"/>
      <c r="W2330" s="12">
        <f ca="1">INDEX(P$10:P$6003,UsefulSeries!$I2324)</f>
        <v>0</v>
      </c>
      <c r="X2330" s="12">
        <f ca="1">INDEX(Q$10:Q$6003,UsefulSeries!$I2324)</f>
        <v>0</v>
      </c>
      <c r="Y2330" s="12">
        <f ca="1">INDEX(R$10:R$6003,UsefulSeries!$I2324)</f>
        <v>0</v>
      </c>
      <c r="Z2330" s="12">
        <f ca="1">INDEX(S$10:S$6003,UsefulSeries!$I2324)</f>
        <v>0</v>
      </c>
      <c r="AA2330" s="12">
        <f ca="1">INDEX(T$10:T$6003,UsefulSeries!$I2324)</f>
        <v>17.804351846076568</v>
      </c>
      <c r="AB2330" s="12">
        <f ca="1">INDEX(U$10:U$6003,UsefulSeries!$I2324)</f>
        <v>0.38807949772145223</v>
      </c>
      <c r="AC2330" s="12">
        <f>INDEX( K$10:K$6003,UsefulSeries!$I2324)</f>
        <v>0.37206341765041079</v>
      </c>
      <c r="AD2330" s="12">
        <f>INDEX(L$10:L$6003,UsefulSeries!$I2324)</f>
        <v>0</v>
      </c>
      <c r="AE2330" s="12"/>
      <c r="AF2330" s="12"/>
      <c r="AG2330" s="12"/>
      <c r="AH2330" s="12"/>
      <c r="AI2330" s="12"/>
      <c r="AJ2330" s="12"/>
      <c r="AK2330" s="12"/>
      <c r="AL2330" s="12"/>
      <c r="AM2330" s="12"/>
      <c r="AN2330" s="12">
        <f t="shared" ca="1" si="333"/>
        <v>0</v>
      </c>
      <c r="AO2330" s="12">
        <f t="shared" ca="1" si="334"/>
        <v>0</v>
      </c>
      <c r="AP2330" s="12">
        <f t="shared" ca="1" si="335"/>
        <v>0</v>
      </c>
      <c r="AQ2330" s="12">
        <f t="shared" ca="1" si="336"/>
        <v>0</v>
      </c>
      <c r="AR2330" s="12">
        <f t="shared" ca="1" si="337"/>
        <v>17.804351846076568</v>
      </c>
      <c r="AS2330" s="12">
        <f t="shared" ca="1" si="338"/>
        <v>0.38807949772145223</v>
      </c>
      <c r="AT2330" s="12">
        <f t="shared" si="339"/>
        <v>0.37206341765041079</v>
      </c>
      <c r="AU2330" s="12">
        <f t="shared" si="340"/>
        <v>0</v>
      </c>
      <c r="AV2330" s="12"/>
      <c r="AW2330" s="12">
        <f ca="1">INDEX(I$10:I$6003,UsefulSeries!$I2324)</f>
        <v>2.1362976543344559E-2</v>
      </c>
      <c r="AX2330" s="12"/>
      <c r="AY2330" s="12"/>
      <c r="AZ2330" s="12">
        <f ca="1"/>
        <v>0.38807949772145223</v>
      </c>
      <c r="BA2330" s="12"/>
      <c r="BB2330" s="12">
        <f t="shared" ca="1" si="341"/>
        <v>0.38807949772145223</v>
      </c>
      <c r="BC2330" s="12"/>
      <c r="BD2330" s="38">
        <f ca="1"/>
        <v>2.0196104759453659E-2</v>
      </c>
    </row>
    <row r="2331" spans="1:56" x14ac:dyDescent="0.35">
      <c r="A2331" s="12"/>
      <c r="B2331" s="12"/>
      <c r="C2331" s="12"/>
      <c r="D2331" s="12"/>
      <c r="E2331" s="12"/>
      <c r="F2331" s="12"/>
      <c r="G2331" s="12"/>
      <c r="H2331" s="12"/>
      <c r="I2331" s="12"/>
      <c r="J2331" s="12"/>
      <c r="K2331" s="12"/>
      <c r="L2331" s="12"/>
      <c r="M2331" s="12"/>
      <c r="N2331" s="12"/>
      <c r="O2331" s="12"/>
      <c r="P2331" s="12"/>
      <c r="Q2331" s="12"/>
      <c r="R2331" s="12"/>
      <c r="S2331" s="12"/>
      <c r="T2331" s="12"/>
      <c r="U2331" s="12"/>
      <c r="V2331" s="12"/>
      <c r="W2331" s="12">
        <f ca="1">INDEX(P$11:P$6003,UsefulSeries!$I2324)</f>
        <v>0</v>
      </c>
      <c r="X2331" s="12">
        <f ca="1">INDEX(Q$11:Q$6003,UsefulSeries!$I2324)</f>
        <v>0</v>
      </c>
      <c r="Y2331" s="12">
        <f ca="1">INDEX(R$11:R$6003,UsefulSeries!$I2324)</f>
        <v>0</v>
      </c>
      <c r="Z2331" s="12">
        <f ca="1">INDEX(S$11:S$6003,UsefulSeries!$I2324)</f>
        <v>0</v>
      </c>
      <c r="AA2331" s="12">
        <f ca="1">INDEX(T$11:T$6003,UsefulSeries!$I2324)</f>
        <v>0.38807949772145223</v>
      </c>
      <c r="AB2331" s="12">
        <f ca="1">INDEX(U$11:U$6003,UsefulSeries!$I2324)</f>
        <v>19.078042393446232</v>
      </c>
      <c r="AC2331" s="12">
        <f>INDEX( K$11:K$6003,UsefulSeries!$I2324)</f>
        <v>0</v>
      </c>
      <c r="AD2331" s="12">
        <f>INDEX(L$11:L$6003,UsefulSeries!$I2324)</f>
        <v>0.37206341765041079</v>
      </c>
      <c r="AE2331" s="12"/>
      <c r="AF2331" s="12"/>
      <c r="AG2331" s="12"/>
      <c r="AH2331" s="12"/>
      <c r="AI2331" s="12"/>
      <c r="AJ2331" s="12"/>
      <c r="AK2331" s="12"/>
      <c r="AL2331" s="12"/>
      <c r="AM2331" s="12"/>
      <c r="AN2331" s="12">
        <f t="shared" ca="1" si="333"/>
        <v>0</v>
      </c>
      <c r="AO2331" s="12">
        <f t="shared" ca="1" si="334"/>
        <v>0</v>
      </c>
      <c r="AP2331" s="12">
        <f t="shared" ca="1" si="335"/>
        <v>0</v>
      </c>
      <c r="AQ2331" s="12">
        <f t="shared" ca="1" si="336"/>
        <v>0</v>
      </c>
      <c r="AR2331" s="12">
        <f t="shared" ca="1" si="337"/>
        <v>0.38807949772145223</v>
      </c>
      <c r="AS2331" s="12">
        <f t="shared" ca="1" si="338"/>
        <v>19.078042393446232</v>
      </c>
      <c r="AT2331" s="12">
        <f t="shared" si="339"/>
        <v>0</v>
      </c>
      <c r="AU2331" s="12">
        <f t="shared" si="340"/>
        <v>0.37206341765041079</v>
      </c>
      <c r="AV2331" s="12"/>
      <c r="AW2331" s="12">
        <f ca="1">INDEX(I$11:I$6003,UsefulSeries!$I2324)</f>
        <v>1.990712446708592E-2</v>
      </c>
      <c r="AX2331" s="12"/>
      <c r="AY2331" s="12"/>
      <c r="AZ2331" s="12">
        <f ca="1"/>
        <v>0.38807949772145223</v>
      </c>
      <c r="BA2331" s="12"/>
      <c r="BB2331" s="12">
        <f t="shared" ca="1" si="341"/>
        <v>0.38807949772145223</v>
      </c>
      <c r="BC2331" s="12"/>
      <c r="BD2331" s="38">
        <f ca="1"/>
        <v>1.8753270358694243E-2</v>
      </c>
    </row>
    <row r="2332" spans="1:56" x14ac:dyDescent="0.35">
      <c r="A2332" s="12"/>
      <c r="B2332" s="12"/>
      <c r="C2332" s="12"/>
      <c r="D2332" s="12"/>
      <c r="E2332" s="12"/>
      <c r="F2332" s="12"/>
      <c r="G2332" s="12"/>
      <c r="H2332" s="12"/>
      <c r="I2332" s="12"/>
      <c r="J2332" s="12"/>
      <c r="K2332" s="12"/>
      <c r="L2332" s="12"/>
      <c r="M2332" s="12"/>
      <c r="N2332" s="12"/>
      <c r="O2332" s="12"/>
      <c r="P2332" s="12"/>
      <c r="Q2332" s="12"/>
      <c r="R2332" s="12"/>
      <c r="S2332" s="12"/>
      <c r="T2332" s="12"/>
      <c r="U2332" s="12"/>
      <c r="V2332" s="12"/>
      <c r="W2332" s="12"/>
      <c r="X2332" s="12"/>
      <c r="Y2332" s="12"/>
      <c r="Z2332" s="12"/>
      <c r="AA2332" s="12"/>
      <c r="AB2332" s="12"/>
      <c r="AC2332" s="12"/>
      <c r="AD2332" s="12"/>
      <c r="AE2332" s="12">
        <f t="array" ref="AE2332:AJ2333">TRANSPOSE(AC2326:AD2331)</f>
        <v>-0.58873904275397171</v>
      </c>
      <c r="AF2332" s="12">
        <v>-0.58873904275397171</v>
      </c>
      <c r="AG2332" s="12">
        <v>3.9197539595617503E-2</v>
      </c>
      <c r="AH2332" s="12">
        <v>0</v>
      </c>
      <c r="AI2332" s="12">
        <v>0.37206341765041079</v>
      </c>
      <c r="AJ2332" s="12">
        <v>0</v>
      </c>
      <c r="AK2332" s="12"/>
      <c r="AL2332" s="12"/>
      <c r="AM2332" s="12"/>
      <c r="AN2332" s="12">
        <f t="shared" si="333"/>
        <v>-0.58873904275397171</v>
      </c>
      <c r="AO2332" s="12">
        <f t="shared" si="334"/>
        <v>-0.58873904275397171</v>
      </c>
      <c r="AP2332" s="12">
        <f t="shared" si="335"/>
        <v>3.9197539595617503E-2</v>
      </c>
      <c r="AQ2332" s="12">
        <f t="shared" si="336"/>
        <v>0</v>
      </c>
      <c r="AR2332" s="12">
        <f t="shared" si="337"/>
        <v>0.37206341765041079</v>
      </c>
      <c r="AS2332" s="12">
        <f t="shared" si="338"/>
        <v>0</v>
      </c>
      <c r="AT2332" s="12">
        <f t="shared" si="339"/>
        <v>0</v>
      </c>
      <c r="AU2332" s="12">
        <f t="shared" si="340"/>
        <v>0</v>
      </c>
      <c r="AV2332" s="12"/>
      <c r="AW2332" s="12"/>
      <c r="AX2332" s="12">
        <f>INDEX($N$6:$N$6003,UsefulSeries!$K2324)</f>
        <v>2.9321930910874983E-5</v>
      </c>
      <c r="AY2332" s="12"/>
      <c r="AZ2332" s="12"/>
      <c r="BA2332" s="12"/>
      <c r="BB2332" s="12">
        <f t="shared" si="341"/>
        <v>2.9321930910874983E-5</v>
      </c>
      <c r="BC2332" s="12"/>
      <c r="BD2332" s="38">
        <f ca="1"/>
        <v>5.704184264205802E-2</v>
      </c>
    </row>
    <row r="2333" spans="1:56" x14ac:dyDescent="0.35">
      <c r="A2333" s="12"/>
      <c r="B2333" s="12"/>
      <c r="C2333" s="12"/>
      <c r="D2333" s="12"/>
      <c r="E2333" s="12"/>
      <c r="F2333" s="12"/>
      <c r="G2333" s="12"/>
      <c r="H2333" s="12"/>
      <c r="I2333" s="12"/>
      <c r="J2333" s="12"/>
      <c r="K2333" s="12"/>
      <c r="L2333" s="12"/>
      <c r="M2333" s="12"/>
      <c r="N2333" s="12"/>
      <c r="O2333" s="12"/>
      <c r="P2333" s="12"/>
      <c r="Q2333" s="12"/>
      <c r="R2333" s="12"/>
      <c r="S2333" s="12"/>
      <c r="T2333" s="12"/>
      <c r="U2333" s="12"/>
      <c r="V2333" s="12"/>
      <c r="W2333" s="12"/>
      <c r="X2333" s="12"/>
      <c r="Y2333" s="12"/>
      <c r="Z2333" s="12"/>
      <c r="AA2333" s="12"/>
      <c r="AB2333" s="12"/>
      <c r="AC2333" s="12"/>
      <c r="AD2333" s="12"/>
      <c r="AE2333" s="12">
        <v>0.58873904275397171</v>
      </c>
      <c r="AF2333" s="12">
        <v>0</v>
      </c>
      <c r="AG2333" s="12">
        <v>-3.9197539595617503E-2</v>
      </c>
      <c r="AH2333" s="12">
        <v>-3.9197539595617503E-2</v>
      </c>
      <c r="AI2333" s="12">
        <v>0</v>
      </c>
      <c r="AJ2333" s="12">
        <v>0.37206341765041079</v>
      </c>
      <c r="AK2333" s="12"/>
      <c r="AL2333" s="12"/>
      <c r="AM2333" s="12"/>
      <c r="AN2333" s="12">
        <f t="shared" si="333"/>
        <v>0.58873904275397171</v>
      </c>
      <c r="AO2333" s="12">
        <f t="shared" si="334"/>
        <v>0</v>
      </c>
      <c r="AP2333" s="12">
        <f t="shared" si="335"/>
        <v>-3.9197539595617503E-2</v>
      </c>
      <c r="AQ2333" s="12">
        <f t="shared" si="336"/>
        <v>-3.9197539595617503E-2</v>
      </c>
      <c r="AR2333" s="12">
        <f t="shared" si="337"/>
        <v>0</v>
      </c>
      <c r="AS2333" s="12">
        <f t="shared" si="338"/>
        <v>0.37206341765041079</v>
      </c>
      <c r="AT2333" s="12">
        <f t="shared" si="339"/>
        <v>0</v>
      </c>
      <c r="AU2333" s="12">
        <f t="shared" si="340"/>
        <v>0</v>
      </c>
      <c r="AV2333" s="12"/>
      <c r="AW2333" s="12"/>
      <c r="AX2333" s="12">
        <f>INDEX('Margin error adjustment'!N$7:N$6003,UsefulSeries!$K2324)</f>
        <v>5.1800123793535602E-5</v>
      </c>
      <c r="AY2333" s="12"/>
      <c r="AZ2333" s="12"/>
      <c r="BA2333" s="12"/>
      <c r="BB2333" s="12">
        <f t="shared" si="341"/>
        <v>5.1800123793535602E-5</v>
      </c>
      <c r="BC2333" s="12"/>
      <c r="BD2333" s="38">
        <f ca="1"/>
        <v>6.038249273046057E-2</v>
      </c>
    </row>
    <row r="2334" spans="1:56" x14ac:dyDescent="0.35">
      <c r="A2334" s="12"/>
      <c r="B2334" s="12"/>
      <c r="C2334" s="12"/>
      <c r="D2334" s="12"/>
      <c r="E2334" s="12"/>
      <c r="F2334" s="12"/>
      <c r="G2334" s="12"/>
      <c r="H2334" s="12"/>
      <c r="I2334" s="12"/>
      <c r="J2334" s="12"/>
      <c r="K2334" s="12"/>
      <c r="L2334" s="12"/>
      <c r="M2334" s="12"/>
      <c r="N2334" s="12"/>
      <c r="O2334" s="12"/>
      <c r="P2334" s="12"/>
      <c r="Q2334" s="12"/>
      <c r="R2334" s="12"/>
      <c r="S2334" s="12"/>
      <c r="T2334" s="12"/>
      <c r="U2334" s="12"/>
      <c r="V2334" s="12"/>
      <c r="W2334" s="12">
        <f ca="1">INDEX(P$6:P$6003,UsefulSeries!$I2332)</f>
        <v>49.656677501771895</v>
      </c>
      <c r="X2334" s="12">
        <f ca="1">INDEX(Q$6:Q$6003,UsefulSeries!$I2332)</f>
        <v>0.60356873499531394</v>
      </c>
      <c r="Y2334" s="12">
        <f ca="1">INDEX(R$6:R$6003,UsefulSeries!$I2332)</f>
        <v>0</v>
      </c>
      <c r="Z2334" s="12">
        <f ca="1">INDEX(S$6:S$6003,UsefulSeries!$I2332)</f>
        <v>0</v>
      </c>
      <c r="AA2334" s="12">
        <f ca="1">INDEX(T$6:T$6003,UsefulSeries!$I2332)</f>
        <v>0</v>
      </c>
      <c r="AB2334" s="12">
        <f ca="1">INDEX(U$6:U$6003,UsefulSeries!$I2332)</f>
        <v>0</v>
      </c>
      <c r="AC2334" s="12">
        <f>INDEX( K$6:K$6003,UsefulSeries!$I2332)</f>
        <v>-0.58876836468488258</v>
      </c>
      <c r="AD2334" s="12">
        <f>INDEX(L$6:L$6003,UsefulSeries!$I2332)</f>
        <v>0.58876836468488258</v>
      </c>
      <c r="AE2334" s="12"/>
      <c r="AF2334" s="12"/>
      <c r="AG2334" s="12"/>
      <c r="AH2334" s="12"/>
      <c r="AI2334" s="12"/>
      <c r="AJ2334" s="12"/>
      <c r="AK2334" s="12"/>
      <c r="AL2334" s="12"/>
      <c r="AM2334" s="12"/>
      <c r="AN2334" s="12">
        <f t="shared" ca="1" si="333"/>
        <v>49.656677501771895</v>
      </c>
      <c r="AO2334" s="12">
        <f t="shared" ca="1" si="334"/>
        <v>0.60356873499531394</v>
      </c>
      <c r="AP2334" s="12">
        <f t="shared" ca="1" si="335"/>
        <v>0</v>
      </c>
      <c r="AQ2334" s="12">
        <f t="shared" ca="1" si="336"/>
        <v>0</v>
      </c>
      <c r="AR2334" s="12">
        <f t="shared" ca="1" si="337"/>
        <v>0</v>
      </c>
      <c r="AS2334" s="12">
        <f t="shared" ca="1" si="338"/>
        <v>0</v>
      </c>
      <c r="AT2334" s="12">
        <f t="shared" si="339"/>
        <v>-0.58876836468488258</v>
      </c>
      <c r="AU2334" s="12">
        <f t="shared" si="340"/>
        <v>0.58876836468488258</v>
      </c>
      <c r="AV2334" s="12"/>
      <c r="AW2334" s="12">
        <f ca="1">INDEX(I$6:I$6003,UsefulSeries!$I2332)</f>
        <v>1.200267178751477E-2</v>
      </c>
      <c r="AX2334" s="12"/>
      <c r="AY2334" s="12"/>
      <c r="AZ2334" s="12">
        <f t="array" aca="1" ref="AZ2334:AZ2339" ca="1">MMULT(W2334:AB2339,AW2334:AW2339)</f>
        <v>0.60356873499531405</v>
      </c>
      <c r="BA2334" s="12"/>
      <c r="BB2334" s="12">
        <f t="shared" ca="1" si="341"/>
        <v>0.60356873499531405</v>
      </c>
      <c r="BC2334" s="12"/>
      <c r="BD2334" s="38">
        <f t="array" aca="1" ref="BD2334:BD2341" ca="1">MMULT(MINVERSE(AN2334:AU2341),BB2334:BB2341)</f>
        <v>1.1252946656205737E-2</v>
      </c>
    </row>
    <row r="2335" spans="1:56" x14ac:dyDescent="0.35">
      <c r="A2335" s="12"/>
      <c r="B2335" s="12"/>
      <c r="C2335" s="12"/>
      <c r="D2335" s="12"/>
      <c r="E2335" s="12"/>
      <c r="F2335" s="12"/>
      <c r="G2335" s="12"/>
      <c r="H2335" s="12"/>
      <c r="I2335" s="12"/>
      <c r="J2335" s="12"/>
      <c r="K2335" s="12"/>
      <c r="L2335" s="12"/>
      <c r="M2335" s="12"/>
      <c r="N2335" s="12"/>
      <c r="O2335" s="12"/>
      <c r="P2335" s="12"/>
      <c r="Q2335" s="12"/>
      <c r="R2335" s="12"/>
      <c r="S2335" s="12"/>
      <c r="T2335" s="12"/>
      <c r="U2335" s="12"/>
      <c r="V2335" s="12"/>
      <c r="W2335" s="12">
        <f ca="1">INDEX(P$7:P$6003,UsefulSeries!$I2332)</f>
        <v>0.60356873499531405</v>
      </c>
      <c r="X2335" s="12">
        <f ca="1">INDEX(Q$7:Q$6003,UsefulSeries!$I2332)</f>
        <v>47.634449312827734</v>
      </c>
      <c r="Y2335" s="12">
        <f ca="1">INDEX(R$7:R$6003,UsefulSeries!$I2332)</f>
        <v>0</v>
      </c>
      <c r="Z2335" s="12">
        <f ca="1">INDEX(S$7:S$6003,UsefulSeries!$I2332)</f>
        <v>0</v>
      </c>
      <c r="AA2335" s="12">
        <f ca="1">INDEX(T$7:T$6003,UsefulSeries!$I2332)</f>
        <v>0</v>
      </c>
      <c r="AB2335" s="12">
        <f ca="1">INDEX(U$7:U$6003,UsefulSeries!$I2332)</f>
        <v>0</v>
      </c>
      <c r="AC2335" s="12">
        <f>INDEX( K$7:K$6003,UsefulSeries!$I2332,1)</f>
        <v>-0.58876836468488258</v>
      </c>
      <c r="AD2335" s="12">
        <f>INDEX(L$7:L$6003,UsefulSeries!$I2332,1)</f>
        <v>0</v>
      </c>
      <c r="AE2335" s="12"/>
      <c r="AF2335" s="12"/>
      <c r="AG2335" s="12"/>
      <c r="AH2335" s="12"/>
      <c r="AI2335" s="12"/>
      <c r="AJ2335" s="12"/>
      <c r="AK2335" s="12"/>
      <c r="AL2335" s="12"/>
      <c r="AM2335" s="12"/>
      <c r="AN2335" s="12">
        <f t="shared" ref="AN2335:AN2398" ca="1" si="342">W2335+AE2335</f>
        <v>0.60356873499531405</v>
      </c>
      <c r="AO2335" s="12">
        <f t="shared" ref="AO2335:AO2398" ca="1" si="343">X2335+AF2335</f>
        <v>47.634449312827734</v>
      </c>
      <c r="AP2335" s="12">
        <f t="shared" ref="AP2335:AP2398" ca="1" si="344">Y2335+AG2335</f>
        <v>0</v>
      </c>
      <c r="AQ2335" s="12">
        <f t="shared" ref="AQ2335:AQ2398" ca="1" si="345">Z2335+AH2335</f>
        <v>0</v>
      </c>
      <c r="AR2335" s="12">
        <f t="shared" ref="AR2335:AR2398" ca="1" si="346">AA2335+AI2335</f>
        <v>0</v>
      </c>
      <c r="AS2335" s="12">
        <f t="shared" ref="AS2335:AS2398" ca="1" si="347">AB2335+AJ2335</f>
        <v>0</v>
      </c>
      <c r="AT2335" s="12">
        <f t="shared" ref="AT2335:AT2398" si="348">AC2335+AK2335</f>
        <v>-0.58876836468488258</v>
      </c>
      <c r="AU2335" s="12">
        <f t="shared" ref="AU2335:AU2398" si="349">AD2335+AL2335</f>
        <v>0</v>
      </c>
      <c r="AV2335" s="12"/>
      <c r="AW2335" s="12">
        <f ca="1">INDEX(I$7:I$6003,UsefulSeries!$I2332)</f>
        <v>1.2518761236258742E-2</v>
      </c>
      <c r="AX2335" s="12"/>
      <c r="AY2335" s="12"/>
      <c r="AZ2335" s="12">
        <f ca="1"/>
        <v>0.60356873499531394</v>
      </c>
      <c r="BA2335" s="12"/>
      <c r="BB2335" s="12">
        <f t="shared" ca="1" si="341"/>
        <v>0.60356873499531394</v>
      </c>
      <c r="BC2335" s="12"/>
      <c r="BD2335" s="38">
        <f ca="1"/>
        <v>1.2786158218373853E-2</v>
      </c>
    </row>
    <row r="2336" spans="1:56" x14ac:dyDescent="0.35">
      <c r="A2336" s="12"/>
      <c r="B2336" s="12"/>
      <c r="C2336" s="12"/>
      <c r="D2336" s="12"/>
      <c r="E2336" s="12"/>
      <c r="F2336" s="12"/>
      <c r="G2336" s="12"/>
      <c r="H2336" s="12"/>
      <c r="I2336" s="12"/>
      <c r="J2336" s="12"/>
      <c r="K2336" s="12"/>
      <c r="L2336" s="12"/>
      <c r="M2336" s="12"/>
      <c r="N2336" s="12"/>
      <c r="O2336" s="12"/>
      <c r="P2336" s="12"/>
      <c r="Q2336" s="12"/>
      <c r="R2336" s="12"/>
      <c r="S2336" s="12"/>
      <c r="T2336" s="12"/>
      <c r="U2336" s="12"/>
      <c r="V2336" s="12"/>
      <c r="W2336" s="12">
        <f ca="1">INDEX(P$8:P$6003,UsefulSeries!$I2332)</f>
        <v>0</v>
      </c>
      <c r="X2336" s="12">
        <f ca="1">INDEX(Q$8:Q$6003,UsefulSeries!$I2332)</f>
        <v>0</v>
      </c>
      <c r="Y2336" s="12">
        <f ca="1">INDEX(R$8:R$6003,UsefulSeries!$I2332)</f>
        <v>0.26614158621893846</v>
      </c>
      <c r="Z2336" s="12">
        <f ca="1">INDEX(S$8:S$6003,UsefulSeries!$I2332)</f>
        <v>6.026028139365032E-2</v>
      </c>
      <c r="AA2336" s="12">
        <f ca="1">INDEX(T$8:T$6003,UsefulSeries!$I2332)</f>
        <v>0</v>
      </c>
      <c r="AB2336" s="12">
        <f ca="1">INDEX(U$8:U$6003,UsefulSeries!$I2332)</f>
        <v>0</v>
      </c>
      <c r="AC2336" s="12">
        <f>INDEX( K$8:K$6003,UsefulSeries!$I2332)</f>
        <v>3.9249339719411039E-2</v>
      </c>
      <c r="AD2336" s="12">
        <f>INDEX(L$8:L$6003,UsefulSeries!$I2332)</f>
        <v>-3.9249339719411039E-2</v>
      </c>
      <c r="AE2336" s="12"/>
      <c r="AF2336" s="12"/>
      <c r="AG2336" s="12"/>
      <c r="AH2336" s="12"/>
      <c r="AI2336" s="12"/>
      <c r="AJ2336" s="12"/>
      <c r="AK2336" s="12"/>
      <c r="AL2336" s="12"/>
      <c r="AM2336" s="12"/>
      <c r="AN2336" s="12">
        <f t="shared" ca="1" si="342"/>
        <v>0</v>
      </c>
      <c r="AO2336" s="12">
        <f t="shared" ca="1" si="343"/>
        <v>0</v>
      </c>
      <c r="AP2336" s="12">
        <f t="shared" ca="1" si="344"/>
        <v>0.26614158621893846</v>
      </c>
      <c r="AQ2336" s="12">
        <f t="shared" ca="1" si="345"/>
        <v>6.026028139365032E-2</v>
      </c>
      <c r="AR2336" s="12">
        <f t="shared" ca="1" si="346"/>
        <v>0</v>
      </c>
      <c r="AS2336" s="12">
        <f t="shared" ca="1" si="347"/>
        <v>0</v>
      </c>
      <c r="AT2336" s="12">
        <f t="shared" si="348"/>
        <v>3.9249339719411039E-2</v>
      </c>
      <c r="AU2336" s="12">
        <f t="shared" si="349"/>
        <v>-3.9249339719411039E-2</v>
      </c>
      <c r="AV2336" s="12"/>
      <c r="AW2336" s="12">
        <f ca="1">INDEX(I$8:I$6003,UsefulSeries!$I2332)</f>
        <v>0.19064062058824727</v>
      </c>
      <c r="AX2336" s="12"/>
      <c r="AY2336" s="12"/>
      <c r="AZ2336" s="12">
        <f ca="1"/>
        <v>6.026028139365032E-2</v>
      </c>
      <c r="BA2336" s="12"/>
      <c r="BB2336" s="12">
        <f t="shared" ca="1" si="341"/>
        <v>6.026028139365032E-2</v>
      </c>
      <c r="BC2336" s="12"/>
      <c r="BD2336" s="38">
        <f ca="1"/>
        <v>0.19782946721209194</v>
      </c>
    </row>
    <row r="2337" spans="1:56" x14ac:dyDescent="0.35">
      <c r="A2337" s="12"/>
      <c r="B2337" s="12"/>
      <c r="C2337" s="12"/>
      <c r="D2337" s="12"/>
      <c r="E2337" s="12"/>
      <c r="F2337" s="12"/>
      <c r="G2337" s="12"/>
      <c r="H2337" s="12"/>
      <c r="I2337" s="12"/>
      <c r="J2337" s="12"/>
      <c r="K2337" s="12"/>
      <c r="L2337" s="12"/>
      <c r="M2337" s="12"/>
      <c r="N2337" s="12"/>
      <c r="O2337" s="12"/>
      <c r="P2337" s="12"/>
      <c r="Q2337" s="12"/>
      <c r="R2337" s="12"/>
      <c r="S2337" s="12"/>
      <c r="T2337" s="12"/>
      <c r="U2337" s="12"/>
      <c r="V2337" s="12"/>
      <c r="W2337" s="12">
        <f ca="1">INDEX(P$9:P$6003,UsefulSeries!$I2332)</f>
        <v>0</v>
      </c>
      <c r="X2337" s="12">
        <f ca="1">INDEX(Q$9:Q$6003,UsefulSeries!$I2332)</f>
        <v>0</v>
      </c>
      <c r="Y2337" s="12">
        <f ca="1">INDEX(R$9:R$6003,UsefulSeries!$I2332)</f>
        <v>6.026028139365032E-2</v>
      </c>
      <c r="Z2337" s="12">
        <f ca="1">INDEX(S$9:S$6003,UsefulSeries!$I2332)</f>
        <v>0.30862791857724076</v>
      </c>
      <c r="AA2337" s="12">
        <f ca="1">INDEX(T$9:T$6003,UsefulSeries!$I2332)</f>
        <v>0</v>
      </c>
      <c r="AB2337" s="12">
        <f ca="1">INDEX(U$9:U$6003,UsefulSeries!$I2332)</f>
        <v>0</v>
      </c>
      <c r="AC2337" s="12">
        <f>INDEX( K$9:K$6003,UsefulSeries!$I2332)</f>
        <v>0</v>
      </c>
      <c r="AD2337" s="12">
        <f>INDEX(L$9:L$6003,UsefulSeries!$I2332)</f>
        <v>-3.9249339719411039E-2</v>
      </c>
      <c r="AE2337" s="12"/>
      <c r="AF2337" s="12"/>
      <c r="AG2337" s="12"/>
      <c r="AH2337" s="12"/>
      <c r="AI2337" s="12"/>
      <c r="AJ2337" s="12"/>
      <c r="AK2337" s="12"/>
      <c r="AL2337" s="12"/>
      <c r="AM2337" s="12"/>
      <c r="AN2337" s="12">
        <f t="shared" ca="1" si="342"/>
        <v>0</v>
      </c>
      <c r="AO2337" s="12">
        <f t="shared" ca="1" si="343"/>
        <v>0</v>
      </c>
      <c r="AP2337" s="12">
        <f t="shared" ca="1" si="344"/>
        <v>6.026028139365032E-2</v>
      </c>
      <c r="AQ2337" s="12">
        <f t="shared" ca="1" si="345"/>
        <v>0.30862791857724076</v>
      </c>
      <c r="AR2337" s="12">
        <f t="shared" ca="1" si="346"/>
        <v>0</v>
      </c>
      <c r="AS2337" s="12">
        <f t="shared" ca="1" si="347"/>
        <v>0</v>
      </c>
      <c r="AT2337" s="12">
        <f t="shared" si="348"/>
        <v>0</v>
      </c>
      <c r="AU2337" s="12">
        <f t="shared" si="349"/>
        <v>-3.9249339719411039E-2</v>
      </c>
      <c r="AV2337" s="12"/>
      <c r="AW2337" s="12">
        <f ca="1">INDEX(I$9:I$6003,UsefulSeries!$I2332)</f>
        <v>0.15802920285624167</v>
      </c>
      <c r="AX2337" s="12"/>
      <c r="AY2337" s="12"/>
      <c r="AZ2337" s="12">
        <f ca="1"/>
        <v>6.0260281393650326E-2</v>
      </c>
      <c r="BA2337" s="12"/>
      <c r="BB2337" s="12">
        <f t="shared" ca="1" si="341"/>
        <v>6.0260281393650326E-2</v>
      </c>
      <c r="BC2337" s="12"/>
      <c r="BD2337" s="38">
        <f ca="1"/>
        <v>0.16728562738939376</v>
      </c>
    </row>
    <row r="2338" spans="1:56" x14ac:dyDescent="0.35">
      <c r="A2338" s="12"/>
      <c r="B2338" s="12"/>
      <c r="C2338" s="12"/>
      <c r="D2338" s="12"/>
      <c r="E2338" s="12"/>
      <c r="F2338" s="12"/>
      <c r="G2338" s="12"/>
      <c r="H2338" s="12"/>
      <c r="I2338" s="12"/>
      <c r="J2338" s="12"/>
      <c r="K2338" s="12"/>
      <c r="L2338" s="12"/>
      <c r="M2338" s="12"/>
      <c r="N2338" s="12"/>
      <c r="O2338" s="12"/>
      <c r="P2338" s="12"/>
      <c r="Q2338" s="12"/>
      <c r="R2338" s="12"/>
      <c r="S2338" s="12"/>
      <c r="T2338" s="12"/>
      <c r="U2338" s="12"/>
      <c r="V2338" s="12"/>
      <c r="W2338" s="12">
        <f ca="1">INDEX(P$10:P$6003,UsefulSeries!$I2332)</f>
        <v>0</v>
      </c>
      <c r="X2338" s="12">
        <f ca="1">INDEX(Q$10:Q$6003,UsefulSeries!$I2332)</f>
        <v>0</v>
      </c>
      <c r="Y2338" s="12">
        <f ca="1">INDEX(R$10:R$6003,UsefulSeries!$I2332)</f>
        <v>0</v>
      </c>
      <c r="Z2338" s="12">
        <f ca="1">INDEX(S$10:S$6003,UsefulSeries!$I2332)</f>
        <v>0</v>
      </c>
      <c r="AA2338" s="12">
        <f ca="1">INDEX(T$10:T$6003,UsefulSeries!$I2332)</f>
        <v>18.169116114175171</v>
      </c>
      <c r="AB2338" s="12">
        <f ca="1">INDEX(U$10:U$6003,UsefulSeries!$I2332)</f>
        <v>0.38766200167030346</v>
      </c>
      <c r="AC2338" s="12">
        <f>INDEX( K$10:K$6003,UsefulSeries!$I2332)</f>
        <v>0.37198229559570634</v>
      </c>
      <c r="AD2338" s="12">
        <f>INDEX(L$10:L$6003,UsefulSeries!$I2332)</f>
        <v>0</v>
      </c>
      <c r="AE2338" s="12"/>
      <c r="AF2338" s="12"/>
      <c r="AG2338" s="12"/>
      <c r="AH2338" s="12"/>
      <c r="AI2338" s="12"/>
      <c r="AJ2338" s="12"/>
      <c r="AK2338" s="12"/>
      <c r="AL2338" s="12"/>
      <c r="AM2338" s="12"/>
      <c r="AN2338" s="12">
        <f t="shared" ca="1" si="342"/>
        <v>0</v>
      </c>
      <c r="AO2338" s="12">
        <f t="shared" ca="1" si="343"/>
        <v>0</v>
      </c>
      <c r="AP2338" s="12">
        <f t="shared" ca="1" si="344"/>
        <v>0</v>
      </c>
      <c r="AQ2338" s="12">
        <f t="shared" ca="1" si="345"/>
        <v>0</v>
      </c>
      <c r="AR2338" s="12">
        <f t="shared" ca="1" si="346"/>
        <v>18.169116114175171</v>
      </c>
      <c r="AS2338" s="12">
        <f t="shared" ca="1" si="347"/>
        <v>0.38766200167030346</v>
      </c>
      <c r="AT2338" s="12">
        <f t="shared" si="348"/>
        <v>0.37198229559570634</v>
      </c>
      <c r="AU2338" s="12">
        <f t="shared" si="349"/>
        <v>0</v>
      </c>
      <c r="AV2338" s="12"/>
      <c r="AW2338" s="12">
        <f ca="1">INDEX(I$10:I$6003,UsefulSeries!$I2332)</f>
        <v>2.091967806694215E-2</v>
      </c>
      <c r="AX2338" s="12"/>
      <c r="AY2338" s="12"/>
      <c r="AZ2338" s="12">
        <f ca="1"/>
        <v>0.38766200167030346</v>
      </c>
      <c r="BA2338" s="12"/>
      <c r="BB2338" s="12">
        <f t="shared" ca="1" si="341"/>
        <v>0.38766200167030346</v>
      </c>
      <c r="BC2338" s="12"/>
      <c r="BD2338" s="38">
        <f ca="1"/>
        <v>2.0526556962613303E-2</v>
      </c>
    </row>
    <row r="2339" spans="1:56" x14ac:dyDescent="0.35">
      <c r="A2339" s="12"/>
      <c r="B2339" s="12"/>
      <c r="C2339" s="12"/>
      <c r="D2339" s="12"/>
      <c r="E2339" s="12"/>
      <c r="F2339" s="12"/>
      <c r="G2339" s="12"/>
      <c r="H2339" s="12"/>
      <c r="I2339" s="12"/>
      <c r="J2339" s="12"/>
      <c r="K2339" s="12"/>
      <c r="L2339" s="12"/>
      <c r="M2339" s="12"/>
      <c r="N2339" s="12"/>
      <c r="O2339" s="12"/>
      <c r="P2339" s="12"/>
      <c r="Q2339" s="12"/>
      <c r="R2339" s="12"/>
      <c r="S2339" s="12"/>
      <c r="T2339" s="12"/>
      <c r="U2339" s="12"/>
      <c r="V2339" s="12"/>
      <c r="W2339" s="12">
        <f ca="1">INDEX(P$11:P$6003,UsefulSeries!$I2332)</f>
        <v>0</v>
      </c>
      <c r="X2339" s="12">
        <f ca="1">INDEX(Q$11:Q$6003,UsefulSeries!$I2332)</f>
        <v>0</v>
      </c>
      <c r="Y2339" s="12">
        <f ca="1">INDEX(R$11:R$6003,UsefulSeries!$I2332)</f>
        <v>0</v>
      </c>
      <c r="Z2339" s="12">
        <f ca="1">INDEX(S$11:S$6003,UsefulSeries!$I2332)</f>
        <v>0</v>
      </c>
      <c r="AA2339" s="12">
        <f ca="1">INDEX(T$11:T$6003,UsefulSeries!$I2332)</f>
        <v>0.3876620016703034</v>
      </c>
      <c r="AB2339" s="12">
        <f ca="1">INDEX(U$11:U$6003,UsefulSeries!$I2332)</f>
        <v>19.437134915717262</v>
      </c>
      <c r="AC2339" s="12">
        <f>INDEX( K$11:K$6003,UsefulSeries!$I2332)</f>
        <v>0</v>
      </c>
      <c r="AD2339" s="12">
        <f>INDEX(L$11:L$6003,UsefulSeries!$I2332)</f>
        <v>0.37198229559570634</v>
      </c>
      <c r="AE2339" s="12"/>
      <c r="AF2339" s="12"/>
      <c r="AG2339" s="12"/>
      <c r="AH2339" s="12"/>
      <c r="AI2339" s="12"/>
      <c r="AJ2339" s="12"/>
      <c r="AK2339" s="12"/>
      <c r="AL2339" s="12"/>
      <c r="AM2339" s="12"/>
      <c r="AN2339" s="12">
        <f t="shared" ca="1" si="342"/>
        <v>0</v>
      </c>
      <c r="AO2339" s="12">
        <f t="shared" ca="1" si="343"/>
        <v>0</v>
      </c>
      <c r="AP2339" s="12">
        <f t="shared" ca="1" si="344"/>
        <v>0</v>
      </c>
      <c r="AQ2339" s="12">
        <f t="shared" ca="1" si="345"/>
        <v>0</v>
      </c>
      <c r="AR2339" s="12">
        <f t="shared" ca="1" si="346"/>
        <v>0.3876620016703034</v>
      </c>
      <c r="AS2339" s="12">
        <f t="shared" ca="1" si="347"/>
        <v>19.437134915717262</v>
      </c>
      <c r="AT2339" s="12">
        <f t="shared" si="348"/>
        <v>0</v>
      </c>
      <c r="AU2339" s="12">
        <f t="shared" si="349"/>
        <v>0.37198229559570634</v>
      </c>
      <c r="AV2339" s="12"/>
      <c r="AW2339" s="12">
        <f ca="1">INDEX(I$11:I$6003,UsefulSeries!$I2332)</f>
        <v>1.9527169978619668E-2</v>
      </c>
      <c r="AX2339" s="12"/>
      <c r="AY2339" s="12"/>
      <c r="AZ2339" s="12">
        <f ca="1"/>
        <v>0.3876620016703034</v>
      </c>
      <c r="BA2339" s="12"/>
      <c r="BB2339" s="12">
        <f t="shared" ca="1" si="341"/>
        <v>0.3876620016703034</v>
      </c>
      <c r="BC2339" s="12"/>
      <c r="BD2339" s="38">
        <f ca="1"/>
        <v>1.7930832254456706E-2</v>
      </c>
    </row>
    <row r="2340" spans="1:56" x14ac:dyDescent="0.35">
      <c r="A2340" s="12"/>
      <c r="B2340" s="12"/>
      <c r="C2340" s="12"/>
      <c r="D2340" s="12"/>
      <c r="E2340" s="12"/>
      <c r="F2340" s="12"/>
      <c r="G2340" s="12"/>
      <c r="H2340" s="12"/>
      <c r="I2340" s="12"/>
      <c r="J2340" s="12"/>
      <c r="K2340" s="12"/>
      <c r="L2340" s="12"/>
      <c r="M2340" s="12"/>
      <c r="N2340" s="12"/>
      <c r="O2340" s="12"/>
      <c r="P2340" s="12"/>
      <c r="Q2340" s="12"/>
      <c r="R2340" s="12"/>
      <c r="S2340" s="12"/>
      <c r="T2340" s="12"/>
      <c r="U2340" s="12"/>
      <c r="V2340" s="12"/>
      <c r="W2340" s="12"/>
      <c r="X2340" s="12"/>
      <c r="Y2340" s="12"/>
      <c r="Z2340" s="12"/>
      <c r="AA2340" s="12"/>
      <c r="AB2340" s="12"/>
      <c r="AC2340" s="12"/>
      <c r="AD2340" s="12"/>
      <c r="AE2340" s="12">
        <f t="array" ref="AE2340:AJ2341">TRANSPOSE(AC2334:AD2339)</f>
        <v>-0.58876836468488258</v>
      </c>
      <c r="AF2340" s="12">
        <v>-0.58876836468488258</v>
      </c>
      <c r="AG2340" s="12">
        <v>3.9249339719411039E-2</v>
      </c>
      <c r="AH2340" s="12">
        <v>0</v>
      </c>
      <c r="AI2340" s="12">
        <v>0.37198229559570634</v>
      </c>
      <c r="AJ2340" s="12">
        <v>0</v>
      </c>
      <c r="AK2340" s="12"/>
      <c r="AL2340" s="12"/>
      <c r="AM2340" s="12"/>
      <c r="AN2340" s="12">
        <f t="shared" si="342"/>
        <v>-0.58876836468488258</v>
      </c>
      <c r="AO2340" s="12">
        <f t="shared" si="343"/>
        <v>-0.58876836468488258</v>
      </c>
      <c r="AP2340" s="12">
        <f t="shared" si="344"/>
        <v>3.9249339719411039E-2</v>
      </c>
      <c r="AQ2340" s="12">
        <f t="shared" si="345"/>
        <v>0</v>
      </c>
      <c r="AR2340" s="12">
        <f t="shared" si="346"/>
        <v>0.37198229559570634</v>
      </c>
      <c r="AS2340" s="12">
        <f t="shared" si="347"/>
        <v>0</v>
      </c>
      <c r="AT2340" s="12">
        <f t="shared" si="348"/>
        <v>0</v>
      </c>
      <c r="AU2340" s="12">
        <f t="shared" si="349"/>
        <v>0</v>
      </c>
      <c r="AV2340" s="12"/>
      <c r="AW2340" s="12"/>
      <c r="AX2340" s="12">
        <f>INDEX($N$6:$N$6003,UsefulSeries!$K2332)</f>
        <v>1.2467272792517914E-3</v>
      </c>
      <c r="AY2340" s="12"/>
      <c r="AZ2340" s="12"/>
      <c r="BA2340" s="12"/>
      <c r="BB2340" s="12">
        <f t="shared" si="341"/>
        <v>1.2467272792517914E-3</v>
      </c>
      <c r="BC2340" s="12"/>
      <c r="BD2340" s="38">
        <f ca="1"/>
        <v>2.0865246977802739E-2</v>
      </c>
    </row>
    <row r="2341" spans="1:56" x14ac:dyDescent="0.35">
      <c r="A2341" s="12"/>
      <c r="B2341" s="12"/>
      <c r="C2341" s="12"/>
      <c r="D2341" s="12"/>
      <c r="E2341" s="12"/>
      <c r="F2341" s="12"/>
      <c r="G2341" s="12"/>
      <c r="H2341" s="12"/>
      <c r="I2341" s="12"/>
      <c r="J2341" s="12"/>
      <c r="K2341" s="12"/>
      <c r="L2341" s="12"/>
      <c r="M2341" s="12"/>
      <c r="N2341" s="12"/>
      <c r="O2341" s="12"/>
      <c r="P2341" s="12"/>
      <c r="Q2341" s="12"/>
      <c r="R2341" s="12"/>
      <c r="S2341" s="12"/>
      <c r="T2341" s="12"/>
      <c r="U2341" s="12"/>
      <c r="V2341" s="12"/>
      <c r="W2341" s="12"/>
      <c r="X2341" s="12"/>
      <c r="Y2341" s="12"/>
      <c r="Z2341" s="12"/>
      <c r="AA2341" s="12"/>
      <c r="AB2341" s="12"/>
      <c r="AC2341" s="12"/>
      <c r="AD2341" s="12"/>
      <c r="AE2341" s="12">
        <v>0.58876836468488258</v>
      </c>
      <c r="AF2341" s="12">
        <v>0</v>
      </c>
      <c r="AG2341" s="12">
        <v>-3.9249339719411039E-2</v>
      </c>
      <c r="AH2341" s="12">
        <v>-3.9249339719411039E-2</v>
      </c>
      <c r="AI2341" s="12">
        <v>0</v>
      </c>
      <c r="AJ2341" s="12">
        <v>0.37198229559570634</v>
      </c>
      <c r="AK2341" s="12"/>
      <c r="AL2341" s="12"/>
      <c r="AM2341" s="12"/>
      <c r="AN2341" s="12">
        <f t="shared" si="342"/>
        <v>0.58876836468488258</v>
      </c>
      <c r="AO2341" s="12">
        <f t="shared" si="343"/>
        <v>0</v>
      </c>
      <c r="AP2341" s="12">
        <f t="shared" si="344"/>
        <v>-3.9249339719411039E-2</v>
      </c>
      <c r="AQ2341" s="12">
        <f t="shared" si="345"/>
        <v>-3.9249339719411039E-2</v>
      </c>
      <c r="AR2341" s="12">
        <f t="shared" si="346"/>
        <v>0</v>
      </c>
      <c r="AS2341" s="12">
        <f t="shared" si="347"/>
        <v>0.37198229559570634</v>
      </c>
      <c r="AT2341" s="12">
        <f t="shared" si="348"/>
        <v>0</v>
      </c>
      <c r="AU2341" s="12">
        <f t="shared" si="349"/>
        <v>0</v>
      </c>
      <c r="AV2341" s="12"/>
      <c r="AW2341" s="12"/>
      <c r="AX2341" s="12">
        <f>INDEX('Margin error adjustment'!N$7:N$6003,UsefulSeries!$K2332)</f>
        <v>-1.0351952400838027E-3</v>
      </c>
      <c r="AY2341" s="12"/>
      <c r="AZ2341" s="12"/>
      <c r="BA2341" s="12"/>
      <c r="BB2341" s="12">
        <f t="shared" si="341"/>
        <v>-1.0351952400838027E-3</v>
      </c>
      <c r="BC2341" s="12"/>
      <c r="BD2341" s="38">
        <f ca="1"/>
        <v>8.3822886731407004E-2</v>
      </c>
    </row>
    <row r="2342" spans="1:56" x14ac:dyDescent="0.35">
      <c r="A2342" s="12"/>
      <c r="B2342" s="12"/>
      <c r="C2342" s="12"/>
      <c r="D2342" s="12"/>
      <c r="E2342" s="12"/>
      <c r="F2342" s="12"/>
      <c r="G2342" s="12"/>
      <c r="H2342" s="12"/>
      <c r="I2342" s="12"/>
      <c r="J2342" s="12"/>
      <c r="K2342" s="12"/>
      <c r="L2342" s="12"/>
      <c r="M2342" s="12"/>
      <c r="N2342" s="12"/>
      <c r="O2342" s="12"/>
      <c r="P2342" s="12"/>
      <c r="Q2342" s="12"/>
      <c r="R2342" s="12"/>
      <c r="S2342" s="12"/>
      <c r="T2342" s="12"/>
      <c r="U2342" s="12"/>
      <c r="V2342" s="12"/>
      <c r="W2342" s="12">
        <f ca="1">INDEX(P$6:P$6003,UsefulSeries!$I2340)</f>
        <v>51.717165604003718</v>
      </c>
      <c r="X2342" s="12">
        <f ca="1">INDEX(Q$6:Q$6003,UsefulSeries!$I2340)</f>
        <v>0.60497565758016802</v>
      </c>
      <c r="Y2342" s="12">
        <f ca="1">INDEX(R$6:R$6003,UsefulSeries!$I2340)</f>
        <v>0</v>
      </c>
      <c r="Z2342" s="12">
        <f ca="1">INDEX(S$6:S$6003,UsefulSeries!$I2340)</f>
        <v>0</v>
      </c>
      <c r="AA2342" s="12">
        <f ca="1">INDEX(T$6:T$6003,UsefulSeries!$I2340)</f>
        <v>0</v>
      </c>
      <c r="AB2342" s="12">
        <f ca="1">INDEX(U$6:U$6003,UsefulSeries!$I2340)</f>
        <v>0</v>
      </c>
      <c r="AC2342" s="12">
        <f>INDEX( K$6:K$6003,UsefulSeries!$I2340)</f>
        <v>-0.59001509196413437</v>
      </c>
      <c r="AD2342" s="12">
        <f>INDEX(L$6:L$6003,UsefulSeries!$I2340)</f>
        <v>0.59001509196413437</v>
      </c>
      <c r="AE2342" s="12"/>
      <c r="AF2342" s="12"/>
      <c r="AG2342" s="12"/>
      <c r="AH2342" s="12"/>
      <c r="AI2342" s="12"/>
      <c r="AJ2342" s="12"/>
      <c r="AK2342" s="12"/>
      <c r="AL2342" s="12"/>
      <c r="AM2342" s="12"/>
      <c r="AN2342" s="12">
        <f t="shared" ca="1" si="342"/>
        <v>51.717165604003718</v>
      </c>
      <c r="AO2342" s="12">
        <f t="shared" ca="1" si="343"/>
        <v>0.60497565758016802</v>
      </c>
      <c r="AP2342" s="12">
        <f t="shared" ca="1" si="344"/>
        <v>0</v>
      </c>
      <c r="AQ2342" s="12">
        <f t="shared" ca="1" si="345"/>
        <v>0</v>
      </c>
      <c r="AR2342" s="12">
        <f t="shared" ca="1" si="346"/>
        <v>0</v>
      </c>
      <c r="AS2342" s="12">
        <f t="shared" ca="1" si="347"/>
        <v>0</v>
      </c>
      <c r="AT2342" s="12">
        <f t="shared" si="348"/>
        <v>-0.59001509196413437</v>
      </c>
      <c r="AU2342" s="12">
        <f t="shared" si="349"/>
        <v>0.59001509196413437</v>
      </c>
      <c r="AV2342" s="12"/>
      <c r="AW2342" s="12">
        <f ca="1">INDEX(I$6:I$6003,UsefulSeries!$I2340)</f>
        <v>1.1543529881670024E-2</v>
      </c>
      <c r="AX2342" s="12"/>
      <c r="AY2342" s="12"/>
      <c r="AZ2342" s="12">
        <f t="array" aca="1" ref="AZ2342:AZ2347" ca="1">MMULT(W2342:AB2347,AW2342:AW2347)</f>
        <v>0.60497565758016791</v>
      </c>
      <c r="BA2342" s="12"/>
      <c r="BB2342" s="12">
        <f t="shared" ca="1" si="341"/>
        <v>0.60497565758016791</v>
      </c>
      <c r="BC2342" s="12"/>
      <c r="BD2342" s="38">
        <f t="array" aca="1" ref="BD2342:BD2349" ca="1">MMULT(MINVERSE(AN2342:AU2349),BB2342:BB2349)</f>
        <v>1.1502345237756027E-2</v>
      </c>
    </row>
    <row r="2343" spans="1:56" x14ac:dyDescent="0.35">
      <c r="A2343" s="12"/>
      <c r="B2343" s="12"/>
      <c r="C2343" s="12"/>
      <c r="D2343" s="12"/>
      <c r="E2343" s="12"/>
      <c r="F2343" s="12"/>
      <c r="G2343" s="12"/>
      <c r="H2343" s="12"/>
      <c r="I2343" s="12"/>
      <c r="J2343" s="12"/>
      <c r="K2343" s="12"/>
      <c r="L2343" s="12"/>
      <c r="M2343" s="12"/>
      <c r="N2343" s="12"/>
      <c r="O2343" s="12"/>
      <c r="P2343" s="12"/>
      <c r="Q2343" s="12"/>
      <c r="R2343" s="12"/>
      <c r="S2343" s="12"/>
      <c r="T2343" s="12"/>
      <c r="U2343" s="12"/>
      <c r="V2343" s="12"/>
      <c r="W2343" s="12">
        <f ca="1">INDEX(P$7:P$6003,UsefulSeries!$I2340)</f>
        <v>0.60497565758016802</v>
      </c>
      <c r="X2343" s="12">
        <f ca="1">INDEX(Q$7:Q$6003,UsefulSeries!$I2340)</f>
        <v>45.351656673036537</v>
      </c>
      <c r="Y2343" s="12">
        <f ca="1">INDEX(R$7:R$6003,UsefulSeries!$I2340)</f>
        <v>0</v>
      </c>
      <c r="Z2343" s="12">
        <f ca="1">INDEX(S$7:S$6003,UsefulSeries!$I2340)</f>
        <v>0</v>
      </c>
      <c r="AA2343" s="12">
        <f ca="1">INDEX(T$7:T$6003,UsefulSeries!$I2340)</f>
        <v>0</v>
      </c>
      <c r="AB2343" s="12">
        <f ca="1">INDEX(U$7:U$6003,UsefulSeries!$I2340)</f>
        <v>0</v>
      </c>
      <c r="AC2343" s="12">
        <f>INDEX( K$7:K$6003,UsefulSeries!$I2340,1)</f>
        <v>-0.59001509196413437</v>
      </c>
      <c r="AD2343" s="12">
        <f>INDEX(L$7:L$6003,UsefulSeries!$I2340,1)</f>
        <v>0</v>
      </c>
      <c r="AE2343" s="12"/>
      <c r="AF2343" s="12"/>
      <c r="AG2343" s="12"/>
      <c r="AH2343" s="12"/>
      <c r="AI2343" s="12"/>
      <c r="AJ2343" s="12"/>
      <c r="AK2343" s="12"/>
      <c r="AL2343" s="12"/>
      <c r="AM2343" s="12"/>
      <c r="AN2343" s="12">
        <f t="shared" ca="1" si="342"/>
        <v>0.60497565758016802</v>
      </c>
      <c r="AO2343" s="12">
        <f t="shared" ca="1" si="343"/>
        <v>45.351656673036537</v>
      </c>
      <c r="AP2343" s="12">
        <f t="shared" ca="1" si="344"/>
        <v>0</v>
      </c>
      <c r="AQ2343" s="12">
        <f t="shared" ca="1" si="345"/>
        <v>0</v>
      </c>
      <c r="AR2343" s="12">
        <f t="shared" ca="1" si="346"/>
        <v>0</v>
      </c>
      <c r="AS2343" s="12">
        <f t="shared" ca="1" si="347"/>
        <v>0</v>
      </c>
      <c r="AT2343" s="12">
        <f t="shared" si="348"/>
        <v>-0.59001509196413437</v>
      </c>
      <c r="AU2343" s="12">
        <f t="shared" si="349"/>
        <v>0</v>
      </c>
      <c r="AV2343" s="12"/>
      <c r="AW2343" s="12">
        <f ca="1">INDEX(I$7:I$6003,UsefulSeries!$I2340)</f>
        <v>1.3185672737612245E-2</v>
      </c>
      <c r="AX2343" s="12"/>
      <c r="AY2343" s="12"/>
      <c r="AZ2343" s="12">
        <f ca="1"/>
        <v>0.60497565758016791</v>
      </c>
      <c r="BA2343" s="12"/>
      <c r="BB2343" s="12">
        <f t="shared" ca="1" si="341"/>
        <v>0.60497565758016791</v>
      </c>
      <c r="BC2343" s="12"/>
      <c r="BD2343" s="38">
        <f ca="1"/>
        <v>1.3266027193670291E-2</v>
      </c>
    </row>
    <row r="2344" spans="1:56" x14ac:dyDescent="0.35">
      <c r="A2344" s="12"/>
      <c r="B2344" s="12"/>
      <c r="C2344" s="12"/>
      <c r="D2344" s="12"/>
      <c r="E2344" s="12"/>
      <c r="F2344" s="12"/>
      <c r="G2344" s="12"/>
      <c r="H2344" s="12"/>
      <c r="I2344" s="12"/>
      <c r="J2344" s="12"/>
      <c r="K2344" s="12"/>
      <c r="L2344" s="12"/>
      <c r="M2344" s="12"/>
      <c r="N2344" s="12"/>
      <c r="O2344" s="12"/>
      <c r="P2344" s="12"/>
      <c r="Q2344" s="12"/>
      <c r="R2344" s="12"/>
      <c r="S2344" s="12"/>
      <c r="T2344" s="12"/>
      <c r="U2344" s="12"/>
      <c r="V2344" s="12"/>
      <c r="W2344" s="12">
        <f ca="1">INDEX(P$8:P$6003,UsefulSeries!$I2340)</f>
        <v>0</v>
      </c>
      <c r="X2344" s="12">
        <f ca="1">INDEX(Q$8:Q$6003,UsefulSeries!$I2340)</f>
        <v>0</v>
      </c>
      <c r="Y2344" s="12">
        <f ca="1">INDEX(R$8:R$6003,UsefulSeries!$I2340)</f>
        <v>0.25656631027654991</v>
      </c>
      <c r="Z2344" s="12">
        <f ca="1">INDEX(S$8:S$6003,UsefulSeries!$I2340)</f>
        <v>5.8538065062154795E-2</v>
      </c>
      <c r="AA2344" s="12">
        <f ca="1">INDEX(T$8:T$6003,UsefulSeries!$I2340)</f>
        <v>0</v>
      </c>
      <c r="AB2344" s="12">
        <f ca="1">INDEX(U$8:U$6003,UsefulSeries!$I2340)</f>
        <v>0</v>
      </c>
      <c r="AC2344" s="12">
        <f>INDEX( K$8:K$6003,UsefulSeries!$I2340)</f>
        <v>3.8214144479327236E-2</v>
      </c>
      <c r="AD2344" s="12">
        <f>INDEX(L$8:L$6003,UsefulSeries!$I2340)</f>
        <v>-3.8214144479327236E-2</v>
      </c>
      <c r="AE2344" s="12"/>
      <c r="AF2344" s="12"/>
      <c r="AG2344" s="12"/>
      <c r="AH2344" s="12"/>
      <c r="AI2344" s="12"/>
      <c r="AJ2344" s="12"/>
      <c r="AK2344" s="12"/>
      <c r="AL2344" s="12"/>
      <c r="AM2344" s="12"/>
      <c r="AN2344" s="12">
        <f t="shared" ca="1" si="342"/>
        <v>0</v>
      </c>
      <c r="AO2344" s="12">
        <f t="shared" ca="1" si="343"/>
        <v>0</v>
      </c>
      <c r="AP2344" s="12">
        <f t="shared" ca="1" si="344"/>
        <v>0.25656631027654991</v>
      </c>
      <c r="AQ2344" s="12">
        <f t="shared" ca="1" si="345"/>
        <v>5.8538065062154795E-2</v>
      </c>
      <c r="AR2344" s="12">
        <f t="shared" ca="1" si="346"/>
        <v>0</v>
      </c>
      <c r="AS2344" s="12">
        <f t="shared" ca="1" si="347"/>
        <v>0</v>
      </c>
      <c r="AT2344" s="12">
        <f t="shared" si="348"/>
        <v>3.8214144479327236E-2</v>
      </c>
      <c r="AU2344" s="12">
        <f t="shared" si="349"/>
        <v>-3.8214144479327236E-2</v>
      </c>
      <c r="AV2344" s="12"/>
      <c r="AW2344" s="12">
        <f ca="1">INDEX(I$8:I$6003,UsefulSeries!$I2340)</f>
        <v>0.19297320156503292</v>
      </c>
      <c r="AX2344" s="12"/>
      <c r="AY2344" s="12"/>
      <c r="AZ2344" s="12">
        <f ca="1"/>
        <v>5.8538065062154795E-2</v>
      </c>
      <c r="BA2344" s="12"/>
      <c r="BB2344" s="12">
        <f t="shared" ca="1" si="341"/>
        <v>5.8538065062154795E-2</v>
      </c>
      <c r="BC2344" s="12"/>
      <c r="BD2344" s="38">
        <f ca="1"/>
        <v>0.19323503515595619</v>
      </c>
    </row>
    <row r="2345" spans="1:56" x14ac:dyDescent="0.35">
      <c r="A2345" s="12"/>
      <c r="B2345" s="12"/>
      <c r="C2345" s="12"/>
      <c r="D2345" s="12"/>
      <c r="E2345" s="12"/>
      <c r="F2345" s="12"/>
      <c r="G2345" s="12"/>
      <c r="H2345" s="12"/>
      <c r="I2345" s="12"/>
      <c r="J2345" s="12"/>
      <c r="K2345" s="12"/>
      <c r="L2345" s="12"/>
      <c r="M2345" s="12"/>
      <c r="N2345" s="12"/>
      <c r="O2345" s="12"/>
      <c r="P2345" s="12"/>
      <c r="Q2345" s="12"/>
      <c r="R2345" s="12"/>
      <c r="S2345" s="12"/>
      <c r="T2345" s="12"/>
      <c r="U2345" s="12"/>
      <c r="V2345" s="12"/>
      <c r="W2345" s="12">
        <f ca="1">INDEX(P$9:P$6003,UsefulSeries!$I2340)</f>
        <v>0</v>
      </c>
      <c r="X2345" s="12">
        <f ca="1">INDEX(Q$9:Q$6003,UsefulSeries!$I2340)</f>
        <v>0</v>
      </c>
      <c r="Y2345" s="12">
        <f ca="1">INDEX(R$9:R$6003,UsefulSeries!$I2340)</f>
        <v>5.8538065062154795E-2</v>
      </c>
      <c r="Z2345" s="12">
        <f ca="1">INDEX(S$9:S$6003,UsefulSeries!$I2340)</f>
        <v>0.3063305549393967</v>
      </c>
      <c r="AA2345" s="12">
        <f ca="1">INDEX(T$9:T$6003,UsefulSeries!$I2340)</f>
        <v>0</v>
      </c>
      <c r="AB2345" s="12">
        <f ca="1">INDEX(U$9:U$6003,UsefulSeries!$I2340)</f>
        <v>0</v>
      </c>
      <c r="AC2345" s="12">
        <f>INDEX( K$9:K$6003,UsefulSeries!$I2340)</f>
        <v>0</v>
      </c>
      <c r="AD2345" s="12">
        <f>INDEX(L$9:L$6003,UsefulSeries!$I2340)</f>
        <v>-3.8214144479327236E-2</v>
      </c>
      <c r="AE2345" s="12"/>
      <c r="AF2345" s="12"/>
      <c r="AG2345" s="12"/>
      <c r="AH2345" s="12"/>
      <c r="AI2345" s="12"/>
      <c r="AJ2345" s="12"/>
      <c r="AK2345" s="12"/>
      <c r="AL2345" s="12"/>
      <c r="AM2345" s="12"/>
      <c r="AN2345" s="12">
        <f t="shared" ca="1" si="342"/>
        <v>0</v>
      </c>
      <c r="AO2345" s="12">
        <f t="shared" ca="1" si="343"/>
        <v>0</v>
      </c>
      <c r="AP2345" s="12">
        <f t="shared" ca="1" si="344"/>
        <v>5.8538065062154795E-2</v>
      </c>
      <c r="AQ2345" s="12">
        <f t="shared" ca="1" si="345"/>
        <v>0.3063305549393967</v>
      </c>
      <c r="AR2345" s="12">
        <f t="shared" ca="1" si="346"/>
        <v>0</v>
      </c>
      <c r="AS2345" s="12">
        <f t="shared" ca="1" si="347"/>
        <v>0</v>
      </c>
      <c r="AT2345" s="12">
        <f t="shared" si="348"/>
        <v>0</v>
      </c>
      <c r="AU2345" s="12">
        <f t="shared" si="349"/>
        <v>-3.8214144479327236E-2</v>
      </c>
      <c r="AV2345" s="12"/>
      <c r="AW2345" s="12">
        <f ca="1">INDEX(I$9:I$6003,UsefulSeries!$I2340)</f>
        <v>0.15421833203362534</v>
      </c>
      <c r="AX2345" s="12"/>
      <c r="AY2345" s="12"/>
      <c r="AZ2345" s="12">
        <f ca="1"/>
        <v>5.8538065062154795E-2</v>
      </c>
      <c r="BA2345" s="12"/>
      <c r="BB2345" s="12">
        <f t="shared" ca="1" si="341"/>
        <v>5.8538065062154795E-2</v>
      </c>
      <c r="BC2345" s="12"/>
      <c r="BD2345" s="38">
        <f ca="1"/>
        <v>0.15537359319199104</v>
      </c>
    </row>
    <row r="2346" spans="1:56" x14ac:dyDescent="0.35">
      <c r="A2346" s="12"/>
      <c r="B2346" s="12"/>
      <c r="C2346" s="12"/>
      <c r="D2346" s="12"/>
      <c r="E2346" s="12"/>
      <c r="F2346" s="12"/>
      <c r="G2346" s="12"/>
      <c r="H2346" s="12"/>
      <c r="I2346" s="12"/>
      <c r="J2346" s="12"/>
      <c r="K2346" s="12"/>
      <c r="L2346" s="12"/>
      <c r="M2346" s="12"/>
      <c r="N2346" s="12"/>
      <c r="O2346" s="12"/>
      <c r="P2346" s="12"/>
      <c r="Q2346" s="12"/>
      <c r="R2346" s="12"/>
      <c r="S2346" s="12"/>
      <c r="T2346" s="12"/>
      <c r="U2346" s="12"/>
      <c r="V2346" s="12"/>
      <c r="W2346" s="12">
        <f ca="1">INDEX(P$10:P$6003,UsefulSeries!$I2340)</f>
        <v>0</v>
      </c>
      <c r="X2346" s="12">
        <f ca="1">INDEX(Q$10:Q$6003,UsefulSeries!$I2340)</f>
        <v>0</v>
      </c>
      <c r="Y2346" s="12">
        <f ca="1">INDEX(R$10:R$6003,UsefulSeries!$I2340)</f>
        <v>0</v>
      </c>
      <c r="Z2346" s="12">
        <f ca="1">INDEX(S$10:S$6003,UsefulSeries!$I2340)</f>
        <v>0</v>
      </c>
      <c r="AA2346" s="12">
        <f ca="1">INDEX(T$10:T$6003,UsefulSeries!$I2340)</f>
        <v>18.38383575381819</v>
      </c>
      <c r="AB2346" s="12">
        <f ca="1">INDEX(U$10:U$6003,UsefulSeries!$I2340)</f>
        <v>0.38738085970455438</v>
      </c>
      <c r="AC2346" s="12">
        <f>INDEX( K$10:K$6003,UsefulSeries!$I2340)</f>
        <v>0.37177076355653838</v>
      </c>
      <c r="AD2346" s="12">
        <f>INDEX(L$10:L$6003,UsefulSeries!$I2340)</f>
        <v>0</v>
      </c>
      <c r="AE2346" s="12"/>
      <c r="AF2346" s="12"/>
      <c r="AG2346" s="12"/>
      <c r="AH2346" s="12"/>
      <c r="AI2346" s="12"/>
      <c r="AJ2346" s="12"/>
      <c r="AK2346" s="12"/>
      <c r="AL2346" s="12"/>
      <c r="AM2346" s="12"/>
      <c r="AN2346" s="12">
        <f t="shared" ca="1" si="342"/>
        <v>0</v>
      </c>
      <c r="AO2346" s="12">
        <f t="shared" ca="1" si="343"/>
        <v>0</v>
      </c>
      <c r="AP2346" s="12">
        <f t="shared" ca="1" si="344"/>
        <v>0</v>
      </c>
      <c r="AQ2346" s="12">
        <f t="shared" ca="1" si="345"/>
        <v>0</v>
      </c>
      <c r="AR2346" s="12">
        <f t="shared" ca="1" si="346"/>
        <v>18.38383575381819</v>
      </c>
      <c r="AS2346" s="12">
        <f t="shared" ca="1" si="347"/>
        <v>0.38738085970455438</v>
      </c>
      <c r="AT2346" s="12">
        <f t="shared" si="348"/>
        <v>0.37177076355653838</v>
      </c>
      <c r="AU2346" s="12">
        <f t="shared" si="349"/>
        <v>0</v>
      </c>
      <c r="AV2346" s="12"/>
      <c r="AW2346" s="12">
        <f ca="1">INDEX(I$10:I$6003,UsefulSeries!$I2340)</f>
        <v>2.0657999908534144E-2</v>
      </c>
      <c r="AX2346" s="12"/>
      <c r="AY2346" s="12"/>
      <c r="AZ2346" s="12">
        <f ca="1"/>
        <v>0.38738085970455438</v>
      </c>
      <c r="BA2346" s="12"/>
      <c r="BB2346" s="12">
        <f t="shared" ca="1" si="341"/>
        <v>0.38738085970455438</v>
      </c>
      <c r="BC2346" s="12"/>
      <c r="BD2346" s="38">
        <f ca="1"/>
        <v>2.0537816394036464E-2</v>
      </c>
    </row>
    <row r="2347" spans="1:56" x14ac:dyDescent="0.35">
      <c r="A2347" s="12"/>
      <c r="B2347" s="12"/>
      <c r="C2347" s="12"/>
      <c r="D2347" s="12"/>
      <c r="E2347" s="12"/>
      <c r="F2347" s="12"/>
      <c r="G2347" s="12"/>
      <c r="H2347" s="12"/>
      <c r="I2347" s="12"/>
      <c r="J2347" s="12"/>
      <c r="K2347" s="12"/>
      <c r="L2347" s="12"/>
      <c r="M2347" s="12"/>
      <c r="N2347" s="12"/>
      <c r="O2347" s="12"/>
      <c r="P2347" s="12"/>
      <c r="Q2347" s="12"/>
      <c r="R2347" s="12"/>
      <c r="S2347" s="12"/>
      <c r="T2347" s="12"/>
      <c r="U2347" s="12"/>
      <c r="V2347" s="12"/>
      <c r="W2347" s="12">
        <f ca="1">INDEX(P$11:P$6003,UsefulSeries!$I2340)</f>
        <v>0</v>
      </c>
      <c r="X2347" s="12">
        <f ca="1">INDEX(Q$11:Q$6003,UsefulSeries!$I2340)</f>
        <v>0</v>
      </c>
      <c r="Y2347" s="12">
        <f ca="1">INDEX(R$11:R$6003,UsefulSeries!$I2340)</f>
        <v>0</v>
      </c>
      <c r="Z2347" s="12">
        <f ca="1">INDEX(S$11:S$6003,UsefulSeries!$I2340)</f>
        <v>0</v>
      </c>
      <c r="AA2347" s="12">
        <f ca="1">INDEX(T$11:T$6003,UsefulSeries!$I2340)</f>
        <v>0.38738085970455433</v>
      </c>
      <c r="AB2347" s="12">
        <f ca="1">INDEX(U$11:U$6003,UsefulSeries!$I2340)</f>
        <v>19.318083247977182</v>
      </c>
      <c r="AC2347" s="12">
        <f>INDEX( K$11:K$6003,UsefulSeries!$I2340)</f>
        <v>0</v>
      </c>
      <c r="AD2347" s="12">
        <f>INDEX(L$11:L$6003,UsefulSeries!$I2340)</f>
        <v>0.37177076355653838</v>
      </c>
      <c r="AE2347" s="12"/>
      <c r="AF2347" s="12"/>
      <c r="AG2347" s="12"/>
      <c r="AH2347" s="12"/>
      <c r="AI2347" s="12"/>
      <c r="AJ2347" s="12"/>
      <c r="AK2347" s="12"/>
      <c r="AL2347" s="12"/>
      <c r="AM2347" s="12"/>
      <c r="AN2347" s="12">
        <f t="shared" ca="1" si="342"/>
        <v>0</v>
      </c>
      <c r="AO2347" s="12">
        <f t="shared" ca="1" si="343"/>
        <v>0</v>
      </c>
      <c r="AP2347" s="12">
        <f t="shared" ca="1" si="344"/>
        <v>0</v>
      </c>
      <c r="AQ2347" s="12">
        <f t="shared" ca="1" si="345"/>
        <v>0</v>
      </c>
      <c r="AR2347" s="12">
        <f t="shared" ca="1" si="346"/>
        <v>0.38738085970455433</v>
      </c>
      <c r="AS2347" s="12">
        <f t="shared" ca="1" si="347"/>
        <v>19.318083247977182</v>
      </c>
      <c r="AT2347" s="12">
        <f t="shared" si="348"/>
        <v>0</v>
      </c>
      <c r="AU2347" s="12">
        <f t="shared" si="349"/>
        <v>0.37177076355653838</v>
      </c>
      <c r="AV2347" s="12"/>
      <c r="AW2347" s="12">
        <f ca="1">INDEX(I$11:I$6003,UsefulSeries!$I2340)</f>
        <v>1.96385087003875E-2</v>
      </c>
      <c r="AX2347" s="12"/>
      <c r="AY2347" s="12"/>
      <c r="AZ2347" s="12">
        <f ca="1"/>
        <v>0.38738085970455449</v>
      </c>
      <c r="BA2347" s="12"/>
      <c r="BB2347" s="12">
        <f t="shared" ca="1" si="341"/>
        <v>0.38738085970455449</v>
      </c>
      <c r="BC2347" s="12"/>
      <c r="BD2347" s="38">
        <f ca="1"/>
        <v>1.9454979438518451E-2</v>
      </c>
    </row>
    <row r="2348" spans="1:56" x14ac:dyDescent="0.35">
      <c r="A2348" s="12"/>
      <c r="B2348" s="12"/>
      <c r="C2348" s="12"/>
      <c r="D2348" s="12"/>
      <c r="E2348" s="12"/>
      <c r="F2348" s="12"/>
      <c r="G2348" s="12"/>
      <c r="H2348" s="12"/>
      <c r="I2348" s="12"/>
      <c r="J2348" s="12"/>
      <c r="K2348" s="12"/>
      <c r="L2348" s="12"/>
      <c r="M2348" s="12"/>
      <c r="N2348" s="12"/>
      <c r="O2348" s="12"/>
      <c r="P2348" s="12"/>
      <c r="Q2348" s="12"/>
      <c r="R2348" s="12"/>
      <c r="S2348" s="12"/>
      <c r="T2348" s="12"/>
      <c r="U2348" s="12"/>
      <c r="V2348" s="12"/>
      <c r="W2348" s="12"/>
      <c r="X2348" s="12"/>
      <c r="Y2348" s="12"/>
      <c r="Z2348" s="12"/>
      <c r="AA2348" s="12"/>
      <c r="AB2348" s="12"/>
      <c r="AC2348" s="12"/>
      <c r="AD2348" s="12"/>
      <c r="AE2348" s="12">
        <f t="array" ref="AE2348:AJ2349">TRANSPOSE(AC2342:AD2347)</f>
        <v>-0.59001509196413437</v>
      </c>
      <c r="AF2348" s="12">
        <v>-0.59001509196413437</v>
      </c>
      <c r="AG2348" s="12">
        <v>3.8214144479327236E-2</v>
      </c>
      <c r="AH2348" s="12">
        <v>0</v>
      </c>
      <c r="AI2348" s="12">
        <v>0.37177076355653838</v>
      </c>
      <c r="AJ2348" s="12">
        <v>0</v>
      </c>
      <c r="AK2348" s="12"/>
      <c r="AL2348" s="12"/>
      <c r="AM2348" s="12"/>
      <c r="AN2348" s="12">
        <f t="shared" si="342"/>
        <v>-0.59001509196413437</v>
      </c>
      <c r="AO2348" s="12">
        <f t="shared" si="343"/>
        <v>-0.59001509196413437</v>
      </c>
      <c r="AP2348" s="12">
        <f t="shared" si="344"/>
        <v>3.8214144479327236E-2</v>
      </c>
      <c r="AQ2348" s="12">
        <f t="shared" si="345"/>
        <v>0</v>
      </c>
      <c r="AR2348" s="12">
        <f t="shared" si="346"/>
        <v>0.37177076355653838</v>
      </c>
      <c r="AS2348" s="12">
        <f t="shared" si="347"/>
        <v>0</v>
      </c>
      <c r="AT2348" s="12">
        <f t="shared" si="348"/>
        <v>0</v>
      </c>
      <c r="AU2348" s="12">
        <f t="shared" si="349"/>
        <v>0</v>
      </c>
      <c r="AV2348" s="12"/>
      <c r="AW2348" s="12"/>
      <c r="AX2348" s="12">
        <f>INDEX($N$6:$N$6003,UsefulSeries!$K2340)</f>
        <v>4.0595769658258174E-4</v>
      </c>
      <c r="AY2348" s="12"/>
      <c r="AZ2348" s="12"/>
      <c r="BA2348" s="12"/>
      <c r="BB2348" s="12">
        <f t="shared" si="341"/>
        <v>4.0595769658258174E-4</v>
      </c>
      <c r="BC2348" s="12"/>
      <c r="BD2348" s="38">
        <f ca="1"/>
        <v>6.1342363026861066E-3</v>
      </c>
    </row>
    <row r="2349" spans="1:56" x14ac:dyDescent="0.35">
      <c r="A2349" s="12"/>
      <c r="B2349" s="12"/>
      <c r="C2349" s="12"/>
      <c r="D2349" s="12"/>
      <c r="E2349" s="12"/>
      <c r="F2349" s="12"/>
      <c r="G2349" s="12"/>
      <c r="H2349" s="12"/>
      <c r="I2349" s="12"/>
      <c r="J2349" s="12"/>
      <c r="K2349" s="12"/>
      <c r="L2349" s="12"/>
      <c r="M2349" s="12"/>
      <c r="N2349" s="12"/>
      <c r="O2349" s="12"/>
      <c r="P2349" s="12"/>
      <c r="Q2349" s="12"/>
      <c r="R2349" s="12"/>
      <c r="S2349" s="12"/>
      <c r="T2349" s="12"/>
      <c r="U2349" s="12"/>
      <c r="V2349" s="12"/>
      <c r="W2349" s="12"/>
      <c r="X2349" s="12"/>
      <c r="Y2349" s="12"/>
      <c r="Z2349" s="12"/>
      <c r="AA2349" s="12"/>
      <c r="AB2349" s="12"/>
      <c r="AC2349" s="12"/>
      <c r="AD2349" s="12"/>
      <c r="AE2349" s="12">
        <v>0.59001509196413437</v>
      </c>
      <c r="AF2349" s="12">
        <v>0</v>
      </c>
      <c r="AG2349" s="12">
        <v>-3.8214144479327236E-2</v>
      </c>
      <c r="AH2349" s="12">
        <v>-3.8214144479327236E-2</v>
      </c>
      <c r="AI2349" s="12">
        <v>0</v>
      </c>
      <c r="AJ2349" s="12">
        <v>0.37177076355653838</v>
      </c>
      <c r="AK2349" s="12"/>
      <c r="AL2349" s="12"/>
      <c r="AM2349" s="12"/>
      <c r="AN2349" s="12">
        <f t="shared" si="342"/>
        <v>0.59001509196413437</v>
      </c>
      <c r="AO2349" s="12">
        <f t="shared" si="343"/>
        <v>0</v>
      </c>
      <c r="AP2349" s="12">
        <f t="shared" si="344"/>
        <v>-3.8214144479327236E-2</v>
      </c>
      <c r="AQ2349" s="12">
        <f t="shared" si="345"/>
        <v>-3.8214144479327236E-2</v>
      </c>
      <c r="AR2349" s="12">
        <f t="shared" si="346"/>
        <v>0</v>
      </c>
      <c r="AS2349" s="12">
        <f t="shared" si="347"/>
        <v>0.37177076355653838</v>
      </c>
      <c r="AT2349" s="12">
        <f t="shared" si="348"/>
        <v>0</v>
      </c>
      <c r="AU2349" s="12">
        <f t="shared" si="349"/>
        <v>0</v>
      </c>
      <c r="AV2349" s="12"/>
      <c r="AW2349" s="12"/>
      <c r="AX2349" s="12">
        <f>INDEX('Margin error adjustment'!N$7:N$6003,UsefulSeries!$K2340)</f>
        <v>6.9756935366405842E-4</v>
      </c>
      <c r="AY2349" s="12"/>
      <c r="AZ2349" s="12"/>
      <c r="BA2349" s="12"/>
      <c r="BB2349" s="12">
        <f t="shared" si="341"/>
        <v>6.9756935366405842E-4</v>
      </c>
      <c r="BC2349" s="12"/>
      <c r="BD2349" s="38">
        <f ca="1"/>
        <v>9.6618419319253884E-3</v>
      </c>
    </row>
    <row r="2350" spans="1:56" x14ac:dyDescent="0.35">
      <c r="A2350" s="12"/>
      <c r="B2350" s="12"/>
      <c r="C2350" s="12"/>
      <c r="D2350" s="12"/>
      <c r="E2350" s="12"/>
      <c r="F2350" s="12"/>
      <c r="G2350" s="12"/>
      <c r="H2350" s="12"/>
      <c r="I2350" s="12"/>
      <c r="J2350" s="12"/>
      <c r="K2350" s="12"/>
      <c r="L2350" s="12"/>
      <c r="M2350" s="12"/>
      <c r="N2350" s="12"/>
      <c r="O2350" s="12"/>
      <c r="P2350" s="12"/>
      <c r="Q2350" s="12"/>
      <c r="R2350" s="12"/>
      <c r="S2350" s="12"/>
      <c r="T2350" s="12"/>
      <c r="U2350" s="12"/>
      <c r="V2350" s="12"/>
      <c r="W2350" s="12">
        <f ca="1">INDEX(P$6:P$6003,UsefulSeries!$I2348)</f>
        <v>53.987928578321274</v>
      </c>
      <c r="X2350" s="12">
        <f ca="1">INDEX(Q$6:Q$6003,UsefulSeries!$I2348)</f>
        <v>0.60557795039219142</v>
      </c>
      <c r="Y2350" s="12">
        <f ca="1">INDEX(R$6:R$6003,UsefulSeries!$I2348)</f>
        <v>0</v>
      </c>
      <c r="Z2350" s="12">
        <f ca="1">INDEX(S$6:S$6003,UsefulSeries!$I2348)</f>
        <v>0</v>
      </c>
      <c r="AA2350" s="12">
        <f ca="1">INDEX(T$6:T$6003,UsefulSeries!$I2348)</f>
        <v>0</v>
      </c>
      <c r="AB2350" s="12">
        <f ca="1">INDEX(U$6:U$6003,UsefulSeries!$I2348)</f>
        <v>0</v>
      </c>
      <c r="AC2350" s="12">
        <f>INDEX( K$6:K$6003,UsefulSeries!$I2348)</f>
        <v>-0.59042104966071696</v>
      </c>
      <c r="AD2350" s="12">
        <f>INDEX(L$6:L$6003,UsefulSeries!$I2348)</f>
        <v>0.59042104966071696</v>
      </c>
      <c r="AE2350" s="12"/>
      <c r="AF2350" s="12"/>
      <c r="AG2350" s="12"/>
      <c r="AH2350" s="12"/>
      <c r="AI2350" s="12"/>
      <c r="AJ2350" s="12"/>
      <c r="AK2350" s="12"/>
      <c r="AL2350" s="12"/>
      <c r="AM2350" s="12"/>
      <c r="AN2350" s="12">
        <f t="shared" ca="1" si="342"/>
        <v>53.987928578321274</v>
      </c>
      <c r="AO2350" s="12">
        <f t="shared" ca="1" si="343"/>
        <v>0.60557795039219142</v>
      </c>
      <c r="AP2350" s="12">
        <f t="shared" ca="1" si="344"/>
        <v>0</v>
      </c>
      <c r="AQ2350" s="12">
        <f t="shared" ca="1" si="345"/>
        <v>0</v>
      </c>
      <c r="AR2350" s="12">
        <f t="shared" ca="1" si="346"/>
        <v>0</v>
      </c>
      <c r="AS2350" s="12">
        <f t="shared" ca="1" si="347"/>
        <v>0</v>
      </c>
      <c r="AT2350" s="12">
        <f t="shared" si="348"/>
        <v>-0.59042104966071696</v>
      </c>
      <c r="AU2350" s="12">
        <f t="shared" si="349"/>
        <v>0.59042104966071696</v>
      </c>
      <c r="AV2350" s="12"/>
      <c r="AW2350" s="12">
        <f ca="1">INDEX(I$6:I$6003,UsefulSeries!$I2348)</f>
        <v>1.1060229508736077E-2</v>
      </c>
      <c r="AX2350" s="12"/>
      <c r="AY2350" s="12"/>
      <c r="AZ2350" s="12">
        <f t="array" aca="1" ref="AZ2350:AZ2355" ca="1">MMULT(W2350:AB2355,AW2350:AW2355)</f>
        <v>0.60557795039219131</v>
      </c>
      <c r="BA2350" s="12"/>
      <c r="BB2350" s="12">
        <f t="shared" ca="1" si="341"/>
        <v>0.60557795039219131</v>
      </c>
      <c r="BC2350" s="12"/>
      <c r="BD2350" s="38">
        <f t="array" aca="1" ref="BD2350:BD2357" ca="1">MMULT(MINVERSE(AN2350:AU2357),BB2350:BB2357)</f>
        <v>1.1393715815321264E-2</v>
      </c>
    </row>
    <row r="2351" spans="1:56" x14ac:dyDescent="0.35">
      <c r="A2351" s="12"/>
      <c r="B2351" s="12"/>
      <c r="C2351" s="12"/>
      <c r="D2351" s="12"/>
      <c r="E2351" s="12"/>
      <c r="F2351" s="12"/>
      <c r="G2351" s="12"/>
      <c r="H2351" s="12"/>
      <c r="I2351" s="12"/>
      <c r="J2351" s="12"/>
      <c r="K2351" s="12"/>
      <c r="L2351" s="12"/>
      <c r="M2351" s="12"/>
      <c r="N2351" s="12"/>
      <c r="O2351" s="12"/>
      <c r="P2351" s="12"/>
      <c r="Q2351" s="12"/>
      <c r="R2351" s="12"/>
      <c r="S2351" s="12"/>
      <c r="T2351" s="12"/>
      <c r="U2351" s="12"/>
      <c r="V2351" s="12"/>
      <c r="W2351" s="12">
        <f ca="1">INDEX(P$7:P$6003,UsefulSeries!$I2348)</f>
        <v>0.60557795039219131</v>
      </c>
      <c r="X2351" s="12">
        <f ca="1">INDEX(Q$7:Q$6003,UsefulSeries!$I2348)</f>
        <v>42.873343249347577</v>
      </c>
      <c r="Y2351" s="12">
        <f ca="1">INDEX(R$7:R$6003,UsefulSeries!$I2348)</f>
        <v>0</v>
      </c>
      <c r="Z2351" s="12">
        <f ca="1">INDEX(S$7:S$6003,UsefulSeries!$I2348)</f>
        <v>0</v>
      </c>
      <c r="AA2351" s="12">
        <f ca="1">INDEX(T$7:T$6003,UsefulSeries!$I2348)</f>
        <v>0</v>
      </c>
      <c r="AB2351" s="12">
        <f ca="1">INDEX(U$7:U$6003,UsefulSeries!$I2348)</f>
        <v>0</v>
      </c>
      <c r="AC2351" s="12">
        <f>INDEX( K$7:K$6003,UsefulSeries!$I2348,1)</f>
        <v>-0.59042104966071696</v>
      </c>
      <c r="AD2351" s="12">
        <f>INDEX(L$7:L$6003,UsefulSeries!$I2348,1)</f>
        <v>0</v>
      </c>
      <c r="AE2351" s="12"/>
      <c r="AF2351" s="12"/>
      <c r="AG2351" s="12"/>
      <c r="AH2351" s="12"/>
      <c r="AI2351" s="12"/>
      <c r="AJ2351" s="12"/>
      <c r="AK2351" s="12"/>
      <c r="AL2351" s="12"/>
      <c r="AM2351" s="12"/>
      <c r="AN2351" s="12">
        <f t="shared" ca="1" si="342"/>
        <v>0.60557795039219131</v>
      </c>
      <c r="AO2351" s="12">
        <f t="shared" ca="1" si="343"/>
        <v>42.873343249347577</v>
      </c>
      <c r="AP2351" s="12">
        <f t="shared" ca="1" si="344"/>
        <v>0</v>
      </c>
      <c r="AQ2351" s="12">
        <f t="shared" ca="1" si="345"/>
        <v>0</v>
      </c>
      <c r="AR2351" s="12">
        <f t="shared" ca="1" si="346"/>
        <v>0</v>
      </c>
      <c r="AS2351" s="12">
        <f t="shared" ca="1" si="347"/>
        <v>0</v>
      </c>
      <c r="AT2351" s="12">
        <f t="shared" si="348"/>
        <v>-0.59042104966071696</v>
      </c>
      <c r="AU2351" s="12">
        <f t="shared" si="349"/>
        <v>0</v>
      </c>
      <c r="AV2351" s="12"/>
      <c r="AW2351" s="12">
        <f ca="1">INDEX(I$7:I$6003,UsefulSeries!$I2348)</f>
        <v>1.396858919521134E-2</v>
      </c>
      <c r="AX2351" s="12"/>
      <c r="AY2351" s="12"/>
      <c r="AZ2351" s="12">
        <f ca="1"/>
        <v>0.6055779503921912</v>
      </c>
      <c r="BA2351" s="12"/>
      <c r="BB2351" s="12">
        <f t="shared" ca="1" si="341"/>
        <v>0.6055779503921912</v>
      </c>
      <c r="BC2351" s="12"/>
      <c r="BD2351" s="38">
        <f ca="1"/>
        <v>1.4741375036214272E-2</v>
      </c>
    </row>
    <row r="2352" spans="1:56" x14ac:dyDescent="0.35">
      <c r="A2352" s="12"/>
      <c r="B2352" s="12"/>
      <c r="C2352" s="12"/>
      <c r="D2352" s="12"/>
      <c r="E2352" s="12"/>
      <c r="F2352" s="12"/>
      <c r="G2352" s="12"/>
      <c r="H2352" s="12"/>
      <c r="I2352" s="12"/>
      <c r="J2352" s="12"/>
      <c r="K2352" s="12"/>
      <c r="L2352" s="12"/>
      <c r="M2352" s="12"/>
      <c r="N2352" s="12"/>
      <c r="O2352" s="12"/>
      <c r="P2352" s="12"/>
      <c r="Q2352" s="12"/>
      <c r="R2352" s="12"/>
      <c r="S2352" s="12"/>
      <c r="T2352" s="12"/>
      <c r="U2352" s="12"/>
      <c r="V2352" s="12"/>
      <c r="W2352" s="12">
        <f ca="1">INDEX(P$8:P$6003,UsefulSeries!$I2348)</f>
        <v>0</v>
      </c>
      <c r="X2352" s="12">
        <f ca="1">INDEX(Q$8:Q$6003,UsefulSeries!$I2348)</f>
        <v>0</v>
      </c>
      <c r="Y2352" s="12">
        <f ca="1">INDEX(R$8:R$6003,UsefulSeries!$I2348)</f>
        <v>0.25205902961853666</v>
      </c>
      <c r="Z2352" s="12">
        <f ca="1">INDEX(S$8:S$6003,UsefulSeries!$I2348)</f>
        <v>6.0754305030467047E-2</v>
      </c>
      <c r="AA2352" s="12">
        <f ca="1">INDEX(T$8:T$6003,UsefulSeries!$I2348)</f>
        <v>0</v>
      </c>
      <c r="AB2352" s="12">
        <f ca="1">INDEX(U$8:U$6003,UsefulSeries!$I2348)</f>
        <v>0</v>
      </c>
      <c r="AC2352" s="12">
        <f>INDEX( K$8:K$6003,UsefulSeries!$I2348)</f>
        <v>3.8911713832991295E-2</v>
      </c>
      <c r="AD2352" s="12">
        <f>INDEX(L$8:L$6003,UsefulSeries!$I2348)</f>
        <v>-3.8911713832991295E-2</v>
      </c>
      <c r="AE2352" s="12"/>
      <c r="AF2352" s="12"/>
      <c r="AG2352" s="12"/>
      <c r="AH2352" s="12"/>
      <c r="AI2352" s="12"/>
      <c r="AJ2352" s="12"/>
      <c r="AK2352" s="12"/>
      <c r="AL2352" s="12"/>
      <c r="AM2352" s="12"/>
      <c r="AN2352" s="12">
        <f t="shared" ca="1" si="342"/>
        <v>0</v>
      </c>
      <c r="AO2352" s="12">
        <f t="shared" ca="1" si="343"/>
        <v>0</v>
      </c>
      <c r="AP2352" s="12">
        <f t="shared" ca="1" si="344"/>
        <v>0.25205902961853666</v>
      </c>
      <c r="AQ2352" s="12">
        <f t="shared" ca="1" si="345"/>
        <v>6.0754305030467047E-2</v>
      </c>
      <c r="AR2352" s="12">
        <f t="shared" ca="1" si="346"/>
        <v>0</v>
      </c>
      <c r="AS2352" s="12">
        <f t="shared" ca="1" si="347"/>
        <v>0</v>
      </c>
      <c r="AT2352" s="12">
        <f t="shared" si="348"/>
        <v>3.8911713832991295E-2</v>
      </c>
      <c r="AU2352" s="12">
        <f t="shared" si="349"/>
        <v>-3.8911713832991295E-2</v>
      </c>
      <c r="AV2352" s="12"/>
      <c r="AW2352" s="12">
        <f ca="1">INDEX(I$8:I$6003,UsefulSeries!$I2348)</f>
        <v>0.20340173990359439</v>
      </c>
      <c r="AX2352" s="12"/>
      <c r="AY2352" s="12"/>
      <c r="AZ2352" s="12">
        <f ca="1"/>
        <v>6.0754305030467047E-2</v>
      </c>
      <c r="BA2352" s="12"/>
      <c r="BB2352" s="12">
        <f t="shared" ca="1" si="341"/>
        <v>6.0754305030467047E-2</v>
      </c>
      <c r="BC2352" s="12"/>
      <c r="BD2352" s="38">
        <f ca="1"/>
        <v>0.19753307849227777</v>
      </c>
    </row>
    <row r="2353" spans="1:56" x14ac:dyDescent="0.35">
      <c r="A2353" s="12"/>
      <c r="B2353" s="12"/>
      <c r="C2353" s="12"/>
      <c r="D2353" s="12"/>
      <c r="E2353" s="12"/>
      <c r="F2353" s="12"/>
      <c r="G2353" s="12"/>
      <c r="H2353" s="12"/>
      <c r="I2353" s="12"/>
      <c r="J2353" s="12"/>
      <c r="K2353" s="12"/>
      <c r="L2353" s="12"/>
      <c r="M2353" s="12"/>
      <c r="N2353" s="12"/>
      <c r="O2353" s="12"/>
      <c r="P2353" s="12"/>
      <c r="Q2353" s="12"/>
      <c r="R2353" s="12"/>
      <c r="S2353" s="12"/>
      <c r="T2353" s="12"/>
      <c r="U2353" s="12"/>
      <c r="V2353" s="12"/>
      <c r="W2353" s="12">
        <f ca="1">INDEX(P$9:P$6003,UsefulSeries!$I2348)</f>
        <v>0</v>
      </c>
      <c r="X2353" s="12">
        <f ca="1">INDEX(Q$9:Q$6003,UsefulSeries!$I2348)</f>
        <v>0</v>
      </c>
      <c r="Y2353" s="12">
        <f ca="1">INDEX(R$9:R$6003,UsefulSeries!$I2348)</f>
        <v>6.0754305030467054E-2</v>
      </c>
      <c r="Z2353" s="12">
        <f ca="1">INDEX(S$9:S$6003,UsefulSeries!$I2348)</f>
        <v>0.30999407467248369</v>
      </c>
      <c r="AA2353" s="12">
        <f ca="1">INDEX(T$9:T$6003,UsefulSeries!$I2348)</f>
        <v>0</v>
      </c>
      <c r="AB2353" s="12">
        <f ca="1">INDEX(U$9:U$6003,UsefulSeries!$I2348)</f>
        <v>0</v>
      </c>
      <c r="AC2353" s="12">
        <f>INDEX( K$9:K$6003,UsefulSeries!$I2348)</f>
        <v>0</v>
      </c>
      <c r="AD2353" s="12">
        <f>INDEX(L$9:L$6003,UsefulSeries!$I2348)</f>
        <v>-3.8911713832991295E-2</v>
      </c>
      <c r="AE2353" s="12"/>
      <c r="AF2353" s="12"/>
      <c r="AG2353" s="12"/>
      <c r="AH2353" s="12"/>
      <c r="AI2353" s="12"/>
      <c r="AJ2353" s="12"/>
      <c r="AK2353" s="12"/>
      <c r="AL2353" s="12"/>
      <c r="AM2353" s="12"/>
      <c r="AN2353" s="12">
        <f t="shared" ca="1" si="342"/>
        <v>0</v>
      </c>
      <c r="AO2353" s="12">
        <f t="shared" ca="1" si="343"/>
        <v>0</v>
      </c>
      <c r="AP2353" s="12">
        <f t="shared" ca="1" si="344"/>
        <v>6.0754305030467054E-2</v>
      </c>
      <c r="AQ2353" s="12">
        <f t="shared" ca="1" si="345"/>
        <v>0.30999407467248369</v>
      </c>
      <c r="AR2353" s="12">
        <f t="shared" ca="1" si="346"/>
        <v>0</v>
      </c>
      <c r="AS2353" s="12">
        <f t="shared" ca="1" si="347"/>
        <v>0</v>
      </c>
      <c r="AT2353" s="12">
        <f t="shared" si="348"/>
        <v>0</v>
      </c>
      <c r="AU2353" s="12">
        <f t="shared" si="349"/>
        <v>-3.8911713832991295E-2</v>
      </c>
      <c r="AV2353" s="12"/>
      <c r="AW2353" s="12">
        <f ca="1">INDEX(I$9:I$6003,UsefulSeries!$I2348)</f>
        <v>0.15612160887839141</v>
      </c>
      <c r="AX2353" s="12"/>
      <c r="AY2353" s="12"/>
      <c r="AZ2353" s="12">
        <f ca="1"/>
        <v>6.0754305030467054E-2</v>
      </c>
      <c r="BA2353" s="12"/>
      <c r="BB2353" s="12">
        <f t="shared" ca="1" si="341"/>
        <v>6.0754305030467054E-2</v>
      </c>
      <c r="BC2353" s="12"/>
      <c r="BD2353" s="38">
        <f ca="1"/>
        <v>0.16043138060150319</v>
      </c>
    </row>
    <row r="2354" spans="1:56" x14ac:dyDescent="0.35">
      <c r="A2354" s="12"/>
      <c r="B2354" s="12"/>
      <c r="C2354" s="12"/>
      <c r="D2354" s="12"/>
      <c r="E2354" s="12"/>
      <c r="F2354" s="12"/>
      <c r="G2354" s="12"/>
      <c r="H2354" s="12"/>
      <c r="I2354" s="12"/>
      <c r="J2354" s="12"/>
      <c r="K2354" s="12"/>
      <c r="L2354" s="12"/>
      <c r="M2354" s="12"/>
      <c r="N2354" s="12"/>
      <c r="O2354" s="12"/>
      <c r="P2354" s="12"/>
      <c r="Q2354" s="12"/>
      <c r="R2354" s="12"/>
      <c r="S2354" s="12"/>
      <c r="T2354" s="12"/>
      <c r="U2354" s="12"/>
      <c r="V2354" s="12"/>
      <c r="W2354" s="12">
        <f ca="1">INDEX(P$10:P$6003,UsefulSeries!$I2348)</f>
        <v>0</v>
      </c>
      <c r="X2354" s="12">
        <f ca="1">INDEX(Q$10:Q$6003,UsefulSeries!$I2348)</f>
        <v>0</v>
      </c>
      <c r="Y2354" s="12">
        <f ca="1">INDEX(R$10:R$6003,UsefulSeries!$I2348)</f>
        <v>0</v>
      </c>
      <c r="Z2354" s="12">
        <f ca="1">INDEX(S$10:S$6003,UsefulSeries!$I2348)</f>
        <v>0</v>
      </c>
      <c r="AA2354" s="12">
        <f ca="1">INDEX(T$10:T$6003,UsefulSeries!$I2348)</f>
        <v>18.039105796377136</v>
      </c>
      <c r="AB2354" s="12">
        <f ca="1">INDEX(U$10:U$6003,UsefulSeries!$I2348)</f>
        <v>0.38628339489474034</v>
      </c>
      <c r="AC2354" s="12">
        <f>INDEX( K$10:K$6003,UsefulSeries!$I2348)</f>
        <v>0.37066723650629174</v>
      </c>
      <c r="AD2354" s="12">
        <f>INDEX(L$10:L$6003,UsefulSeries!$I2348)</f>
        <v>0</v>
      </c>
      <c r="AE2354" s="12"/>
      <c r="AF2354" s="12"/>
      <c r="AG2354" s="12"/>
      <c r="AH2354" s="12"/>
      <c r="AI2354" s="12"/>
      <c r="AJ2354" s="12"/>
      <c r="AK2354" s="12"/>
      <c r="AL2354" s="12"/>
      <c r="AM2354" s="12"/>
      <c r="AN2354" s="12">
        <f t="shared" ca="1" si="342"/>
        <v>0</v>
      </c>
      <c r="AO2354" s="12">
        <f t="shared" ca="1" si="343"/>
        <v>0</v>
      </c>
      <c r="AP2354" s="12">
        <f t="shared" ca="1" si="344"/>
        <v>0</v>
      </c>
      <c r="AQ2354" s="12">
        <f t="shared" ca="1" si="345"/>
        <v>0</v>
      </c>
      <c r="AR2354" s="12">
        <f t="shared" ca="1" si="346"/>
        <v>18.039105796377136</v>
      </c>
      <c r="AS2354" s="12">
        <f t="shared" ca="1" si="347"/>
        <v>0.38628339489474034</v>
      </c>
      <c r="AT2354" s="12">
        <f t="shared" si="348"/>
        <v>0.37066723650629174</v>
      </c>
      <c r="AU2354" s="12">
        <f t="shared" si="349"/>
        <v>0</v>
      </c>
      <c r="AV2354" s="12"/>
      <c r="AW2354" s="12">
        <f ca="1">INDEX(I$10:I$6003,UsefulSeries!$I2348)</f>
        <v>2.0997618855280897E-2</v>
      </c>
      <c r="AX2354" s="12"/>
      <c r="AY2354" s="12"/>
      <c r="AZ2354" s="12">
        <f ca="1"/>
        <v>0.38628339489474028</v>
      </c>
      <c r="BA2354" s="12"/>
      <c r="BB2354" s="12">
        <f t="shared" ca="1" si="341"/>
        <v>0.38628339489474028</v>
      </c>
      <c r="BC2354" s="12"/>
      <c r="BD2354" s="38">
        <f ca="1"/>
        <v>1.9847301022305624E-2</v>
      </c>
    </row>
    <row r="2355" spans="1:56" x14ac:dyDescent="0.35">
      <c r="A2355" s="12"/>
      <c r="B2355" s="12"/>
      <c r="C2355" s="12"/>
      <c r="D2355" s="12"/>
      <c r="E2355" s="12"/>
      <c r="F2355" s="12"/>
      <c r="G2355" s="12"/>
      <c r="H2355" s="12"/>
      <c r="I2355" s="12"/>
      <c r="J2355" s="12"/>
      <c r="K2355" s="12"/>
      <c r="L2355" s="12"/>
      <c r="M2355" s="12"/>
      <c r="N2355" s="12"/>
      <c r="O2355" s="12"/>
      <c r="P2355" s="12"/>
      <c r="Q2355" s="12"/>
      <c r="R2355" s="12"/>
      <c r="S2355" s="12"/>
      <c r="T2355" s="12"/>
      <c r="U2355" s="12"/>
      <c r="V2355" s="12"/>
      <c r="W2355" s="12">
        <f ca="1">INDEX(P$11:P$6003,UsefulSeries!$I2348)</f>
        <v>0</v>
      </c>
      <c r="X2355" s="12">
        <f ca="1">INDEX(Q$11:Q$6003,UsefulSeries!$I2348)</f>
        <v>0</v>
      </c>
      <c r="Y2355" s="12">
        <f ca="1">INDEX(R$11:R$6003,UsefulSeries!$I2348)</f>
        <v>0</v>
      </c>
      <c r="Z2355" s="12">
        <f ca="1">INDEX(S$11:S$6003,UsefulSeries!$I2348)</f>
        <v>0</v>
      </c>
      <c r="AA2355" s="12">
        <f ca="1">INDEX(T$11:T$6003,UsefulSeries!$I2348)</f>
        <v>0.38628339489474034</v>
      </c>
      <c r="AB2355" s="12">
        <f ca="1">INDEX(U$11:U$6003,UsefulSeries!$I2348)</f>
        <v>19.464255099854022</v>
      </c>
      <c r="AC2355" s="12">
        <f>INDEX( K$11:K$6003,UsefulSeries!$I2348)</f>
        <v>0</v>
      </c>
      <c r="AD2355" s="12">
        <f>INDEX(L$11:L$6003,UsefulSeries!$I2348)</f>
        <v>0.37066723650629174</v>
      </c>
      <c r="AE2355" s="12"/>
      <c r="AF2355" s="12"/>
      <c r="AG2355" s="12"/>
      <c r="AH2355" s="12"/>
      <c r="AI2355" s="12"/>
      <c r="AJ2355" s="12"/>
      <c r="AK2355" s="12"/>
      <c r="AL2355" s="12"/>
      <c r="AM2355" s="12"/>
      <c r="AN2355" s="12">
        <f t="shared" ca="1" si="342"/>
        <v>0</v>
      </c>
      <c r="AO2355" s="12">
        <f t="shared" ca="1" si="343"/>
        <v>0</v>
      </c>
      <c r="AP2355" s="12">
        <f t="shared" ca="1" si="344"/>
        <v>0</v>
      </c>
      <c r="AQ2355" s="12">
        <f t="shared" ca="1" si="345"/>
        <v>0</v>
      </c>
      <c r="AR2355" s="12">
        <f t="shared" ca="1" si="346"/>
        <v>0.38628339489474034</v>
      </c>
      <c r="AS2355" s="12">
        <f t="shared" ca="1" si="347"/>
        <v>19.464255099854022</v>
      </c>
      <c r="AT2355" s="12">
        <f t="shared" si="348"/>
        <v>0</v>
      </c>
      <c r="AU2355" s="12">
        <f t="shared" si="349"/>
        <v>0.37066723650629174</v>
      </c>
      <c r="AV2355" s="12"/>
      <c r="AW2355" s="12">
        <f ca="1">INDEX(I$11:I$6003,UsefulSeries!$I2348)</f>
        <v>1.9429069412548586E-2</v>
      </c>
      <c r="AX2355" s="12"/>
      <c r="AY2355" s="12"/>
      <c r="AZ2355" s="12">
        <f ca="1"/>
        <v>0.38628339489474028</v>
      </c>
      <c r="BA2355" s="12"/>
      <c r="BB2355" s="12">
        <f t="shared" ca="1" si="341"/>
        <v>0.38628339489474028</v>
      </c>
      <c r="BC2355" s="12"/>
      <c r="BD2355" s="38">
        <f ca="1"/>
        <v>1.8972549687727523E-2</v>
      </c>
    </row>
    <row r="2356" spans="1:56" x14ac:dyDescent="0.35">
      <c r="A2356" s="12"/>
      <c r="B2356" s="12"/>
      <c r="C2356" s="12"/>
      <c r="D2356" s="12"/>
      <c r="E2356" s="12"/>
      <c r="F2356" s="12"/>
      <c r="G2356" s="12"/>
      <c r="H2356" s="12"/>
      <c r="I2356" s="12"/>
      <c r="J2356" s="12"/>
      <c r="K2356" s="12"/>
      <c r="L2356" s="12"/>
      <c r="M2356" s="12"/>
      <c r="N2356" s="12"/>
      <c r="O2356" s="12"/>
      <c r="P2356" s="12"/>
      <c r="Q2356" s="12"/>
      <c r="R2356" s="12"/>
      <c r="S2356" s="12"/>
      <c r="T2356" s="12"/>
      <c r="U2356" s="12"/>
      <c r="V2356" s="12"/>
      <c r="W2356" s="12"/>
      <c r="X2356" s="12"/>
      <c r="Y2356" s="12"/>
      <c r="Z2356" s="12"/>
      <c r="AA2356" s="12"/>
      <c r="AB2356" s="12"/>
      <c r="AC2356" s="12"/>
      <c r="AD2356" s="12"/>
      <c r="AE2356" s="12">
        <f t="array" ref="AE2356:AJ2357">TRANSPOSE(AC2350:AD2355)</f>
        <v>-0.59042104966071696</v>
      </c>
      <c r="AF2356" s="12">
        <v>-0.59042104966071696</v>
      </c>
      <c r="AG2356" s="12">
        <v>3.8911713832991295E-2</v>
      </c>
      <c r="AH2356" s="12">
        <v>0</v>
      </c>
      <c r="AI2356" s="12">
        <v>0.37066723650629174</v>
      </c>
      <c r="AJ2356" s="12">
        <v>0</v>
      </c>
      <c r="AK2356" s="12"/>
      <c r="AL2356" s="12"/>
      <c r="AM2356" s="12"/>
      <c r="AN2356" s="12">
        <f t="shared" si="342"/>
        <v>-0.59042104966071696</v>
      </c>
      <c r="AO2356" s="12">
        <f t="shared" si="343"/>
        <v>-0.59042104966071696</v>
      </c>
      <c r="AP2356" s="12">
        <f t="shared" si="344"/>
        <v>3.8911713832991295E-2</v>
      </c>
      <c r="AQ2356" s="12">
        <f t="shared" si="345"/>
        <v>0</v>
      </c>
      <c r="AR2356" s="12">
        <f t="shared" si="346"/>
        <v>0.37066723650629174</v>
      </c>
      <c r="AS2356" s="12">
        <f t="shared" si="347"/>
        <v>0</v>
      </c>
      <c r="AT2356" s="12">
        <f t="shared" si="348"/>
        <v>0</v>
      </c>
      <c r="AU2356" s="12">
        <f t="shared" si="349"/>
        <v>0</v>
      </c>
      <c r="AV2356" s="12"/>
      <c r="AW2356" s="12"/>
      <c r="AX2356" s="12">
        <f>INDEX($N$6:$N$6003,UsefulSeries!$K2348)</f>
        <v>-3.8761292865396868E-4</v>
      </c>
      <c r="AY2356" s="12"/>
      <c r="AZ2356" s="12"/>
      <c r="BA2356" s="12"/>
      <c r="BB2356" s="12">
        <f t="shared" si="341"/>
        <v>-3.8761292865396868E-4</v>
      </c>
      <c r="BC2356" s="12"/>
      <c r="BD2356" s="38">
        <f ca="1"/>
        <v>5.6457784817691266E-2</v>
      </c>
    </row>
    <row r="2357" spans="1:56" x14ac:dyDescent="0.35">
      <c r="A2357" s="12"/>
      <c r="B2357" s="12"/>
      <c r="C2357" s="12"/>
      <c r="D2357" s="12"/>
      <c r="E2357" s="12"/>
      <c r="F2357" s="12"/>
      <c r="G2357" s="12"/>
      <c r="H2357" s="12"/>
      <c r="I2357" s="12"/>
      <c r="J2357" s="12"/>
      <c r="K2357" s="12"/>
      <c r="L2357" s="12"/>
      <c r="M2357" s="12"/>
      <c r="N2357" s="12"/>
      <c r="O2357" s="12"/>
      <c r="P2357" s="12"/>
      <c r="Q2357" s="12"/>
      <c r="R2357" s="12"/>
      <c r="S2357" s="12"/>
      <c r="T2357" s="12"/>
      <c r="U2357" s="12"/>
      <c r="V2357" s="12"/>
      <c r="W2357" s="12"/>
      <c r="X2357" s="12"/>
      <c r="Y2357" s="12"/>
      <c r="Z2357" s="12"/>
      <c r="AA2357" s="12"/>
      <c r="AB2357" s="12"/>
      <c r="AC2357" s="12"/>
      <c r="AD2357" s="12"/>
      <c r="AE2357" s="12">
        <v>0.59042104966071696</v>
      </c>
      <c r="AF2357" s="12">
        <v>0</v>
      </c>
      <c r="AG2357" s="12">
        <v>-3.8911713832991295E-2</v>
      </c>
      <c r="AH2357" s="12">
        <v>-3.8911713832991295E-2</v>
      </c>
      <c r="AI2357" s="12">
        <v>0</v>
      </c>
      <c r="AJ2357" s="12">
        <v>0.37066723650629174</v>
      </c>
      <c r="AK2357" s="12"/>
      <c r="AL2357" s="12"/>
      <c r="AM2357" s="12"/>
      <c r="AN2357" s="12">
        <f t="shared" si="342"/>
        <v>0.59042104966071696</v>
      </c>
      <c r="AO2357" s="12">
        <f t="shared" si="343"/>
        <v>0</v>
      </c>
      <c r="AP2357" s="12">
        <f t="shared" si="344"/>
        <v>-3.8911713832991295E-2</v>
      </c>
      <c r="AQ2357" s="12">
        <f t="shared" si="345"/>
        <v>-3.8911713832991295E-2</v>
      </c>
      <c r="AR2357" s="12">
        <f t="shared" si="346"/>
        <v>0</v>
      </c>
      <c r="AS2357" s="12">
        <f t="shared" si="347"/>
        <v>0.37066723650629174</v>
      </c>
      <c r="AT2357" s="12">
        <f t="shared" si="348"/>
        <v>0</v>
      </c>
      <c r="AU2357" s="12">
        <f t="shared" si="349"/>
        <v>0</v>
      </c>
      <c r="AV2357" s="12"/>
      <c r="AW2357" s="12"/>
      <c r="AX2357" s="12">
        <f>INDEX('Margin error adjustment'!N$7:N$6003,UsefulSeries!$K2348)</f>
        <v>-1.694183811925612E-4</v>
      </c>
      <c r="AY2357" s="12"/>
      <c r="AZ2357" s="12"/>
      <c r="BA2357" s="12"/>
      <c r="BB2357" s="12">
        <f t="shared" si="341"/>
        <v>-1.694183811925612E-4</v>
      </c>
      <c r="BC2357" s="12"/>
      <c r="BD2357" s="38">
        <f ca="1"/>
        <v>2.5171269917738198E-2</v>
      </c>
    </row>
    <row r="2358" spans="1:56" x14ac:dyDescent="0.35">
      <c r="A2358" s="12"/>
      <c r="B2358" s="12"/>
      <c r="C2358" s="12"/>
      <c r="D2358" s="12"/>
      <c r="E2358" s="12"/>
      <c r="F2358" s="12"/>
      <c r="G2358" s="12"/>
      <c r="H2358" s="12"/>
      <c r="I2358" s="12"/>
      <c r="J2358" s="12"/>
      <c r="K2358" s="12"/>
      <c r="L2358" s="12"/>
      <c r="M2358" s="12"/>
      <c r="N2358" s="12"/>
      <c r="O2358" s="12"/>
      <c r="P2358" s="12"/>
      <c r="Q2358" s="12"/>
      <c r="R2358" s="12"/>
      <c r="S2358" s="12"/>
      <c r="T2358" s="12"/>
      <c r="U2358" s="12"/>
      <c r="V2358" s="12"/>
      <c r="W2358" s="12">
        <f ca="1">INDEX(P$6:P$6003,UsefulSeries!$I2356)</f>
        <v>54.727079935283342</v>
      </c>
      <c r="X2358" s="12">
        <f ca="1">INDEX(Q$6:Q$6003,UsefulSeries!$I2356)</f>
        <v>0.60534548595884607</v>
      </c>
      <c r="Y2358" s="12">
        <f ca="1">INDEX(R$6:R$6003,UsefulSeries!$I2356)</f>
        <v>0</v>
      </c>
      <c r="Z2358" s="12">
        <f ca="1">INDEX(S$6:S$6003,UsefulSeries!$I2356)</f>
        <v>0</v>
      </c>
      <c r="AA2358" s="12">
        <f ca="1">INDEX(T$6:T$6003,UsefulSeries!$I2356)</f>
        <v>0</v>
      </c>
      <c r="AB2358" s="12">
        <f ca="1">INDEX(U$6:U$6003,UsefulSeries!$I2356)</f>
        <v>0</v>
      </c>
      <c r="AC2358" s="12">
        <f>INDEX( K$6:K$6003,UsefulSeries!$I2356)</f>
        <v>-0.59003343673206299</v>
      </c>
      <c r="AD2358" s="12">
        <f>INDEX(L$6:L$6003,UsefulSeries!$I2356)</f>
        <v>0.59003343673206299</v>
      </c>
      <c r="AE2358" s="12"/>
      <c r="AF2358" s="12"/>
      <c r="AG2358" s="12"/>
      <c r="AH2358" s="12"/>
      <c r="AI2358" s="12"/>
      <c r="AJ2358" s="12"/>
      <c r="AK2358" s="12"/>
      <c r="AL2358" s="12"/>
      <c r="AM2358" s="12"/>
      <c r="AN2358" s="12">
        <f t="shared" ca="1" si="342"/>
        <v>54.727079935283342</v>
      </c>
      <c r="AO2358" s="12">
        <f t="shared" ca="1" si="343"/>
        <v>0.60534548595884607</v>
      </c>
      <c r="AP2358" s="12">
        <f t="shared" ca="1" si="344"/>
        <v>0</v>
      </c>
      <c r="AQ2358" s="12">
        <f t="shared" ca="1" si="345"/>
        <v>0</v>
      </c>
      <c r="AR2358" s="12">
        <f t="shared" ca="1" si="346"/>
        <v>0</v>
      </c>
      <c r="AS2358" s="12">
        <f t="shared" ca="1" si="347"/>
        <v>0</v>
      </c>
      <c r="AT2358" s="12">
        <f t="shared" si="348"/>
        <v>-0.59003343673206299</v>
      </c>
      <c r="AU2358" s="12">
        <f t="shared" si="349"/>
        <v>0.59003343673206299</v>
      </c>
      <c r="AV2358" s="12"/>
      <c r="AW2358" s="12">
        <f ca="1">INDEX(I$6:I$6003,UsefulSeries!$I2356)</f>
        <v>1.0901968363274199E-2</v>
      </c>
      <c r="AX2358" s="12"/>
      <c r="AY2358" s="12"/>
      <c r="AZ2358" s="12">
        <f t="array" aca="1" ref="AZ2358:AZ2363" ca="1">MMULT(W2358:AB2363,AW2358:AW2363)</f>
        <v>0.60534548595884619</v>
      </c>
      <c r="BA2358" s="12"/>
      <c r="BB2358" s="12">
        <f t="shared" ca="1" si="341"/>
        <v>0.60534548595884619</v>
      </c>
      <c r="BC2358" s="12"/>
      <c r="BD2358" s="38">
        <f t="array" aca="1" ref="BD2358:BD2365" ca="1">MMULT(MINVERSE(AN2358:AU2365),BB2358:BB2365)</f>
        <v>1.0589502047740382E-2</v>
      </c>
    </row>
    <row r="2359" spans="1:56" x14ac:dyDescent="0.35">
      <c r="A2359" s="12"/>
      <c r="B2359" s="12"/>
      <c r="C2359" s="12"/>
      <c r="D2359" s="12"/>
      <c r="E2359" s="12"/>
      <c r="F2359" s="12"/>
      <c r="G2359" s="12"/>
      <c r="H2359" s="12"/>
      <c r="I2359" s="12"/>
      <c r="J2359" s="12"/>
      <c r="K2359" s="12"/>
      <c r="L2359" s="12"/>
      <c r="M2359" s="12"/>
      <c r="N2359" s="12"/>
      <c r="O2359" s="12"/>
      <c r="P2359" s="12"/>
      <c r="Q2359" s="12"/>
      <c r="R2359" s="12"/>
      <c r="S2359" s="12"/>
      <c r="T2359" s="12"/>
      <c r="U2359" s="12"/>
      <c r="V2359" s="12"/>
      <c r="W2359" s="12">
        <f ca="1">INDEX(P$7:P$6003,UsefulSeries!$I2356)</f>
        <v>0.60534548595884607</v>
      </c>
      <c r="X2359" s="12">
        <f ca="1">INDEX(Q$7:Q$6003,UsefulSeries!$I2356)</f>
        <v>41.600503069331758</v>
      </c>
      <c r="Y2359" s="12">
        <f ca="1">INDEX(R$7:R$6003,UsefulSeries!$I2356)</f>
        <v>0</v>
      </c>
      <c r="Z2359" s="12">
        <f ca="1">INDEX(S$7:S$6003,UsefulSeries!$I2356)</f>
        <v>0</v>
      </c>
      <c r="AA2359" s="12">
        <f ca="1">INDEX(T$7:T$6003,UsefulSeries!$I2356)</f>
        <v>0</v>
      </c>
      <c r="AB2359" s="12">
        <f ca="1">INDEX(U$7:U$6003,UsefulSeries!$I2356)</f>
        <v>0</v>
      </c>
      <c r="AC2359" s="12">
        <f>INDEX( K$7:K$6003,UsefulSeries!$I2356,1)</f>
        <v>-0.59003343673206299</v>
      </c>
      <c r="AD2359" s="12">
        <f>INDEX(L$7:L$6003,UsefulSeries!$I2356,1)</f>
        <v>0</v>
      </c>
      <c r="AE2359" s="12"/>
      <c r="AF2359" s="12"/>
      <c r="AG2359" s="12"/>
      <c r="AH2359" s="12"/>
      <c r="AI2359" s="12"/>
      <c r="AJ2359" s="12"/>
      <c r="AK2359" s="12"/>
      <c r="AL2359" s="12"/>
      <c r="AM2359" s="12"/>
      <c r="AN2359" s="12">
        <f t="shared" ca="1" si="342"/>
        <v>0.60534548595884607</v>
      </c>
      <c r="AO2359" s="12">
        <f t="shared" ca="1" si="343"/>
        <v>41.600503069331758</v>
      </c>
      <c r="AP2359" s="12">
        <f t="shared" ca="1" si="344"/>
        <v>0</v>
      </c>
      <c r="AQ2359" s="12">
        <f t="shared" ca="1" si="345"/>
        <v>0</v>
      </c>
      <c r="AR2359" s="12">
        <f t="shared" ca="1" si="346"/>
        <v>0</v>
      </c>
      <c r="AS2359" s="12">
        <f t="shared" ca="1" si="347"/>
        <v>0</v>
      </c>
      <c r="AT2359" s="12">
        <f t="shared" si="348"/>
        <v>-0.59003343673206299</v>
      </c>
      <c r="AU2359" s="12">
        <f t="shared" si="349"/>
        <v>0</v>
      </c>
      <c r="AV2359" s="12"/>
      <c r="AW2359" s="12">
        <f ca="1">INDEX(I$7:I$6003,UsefulSeries!$I2356)</f>
        <v>1.4392759328515732E-2</v>
      </c>
      <c r="AX2359" s="12"/>
      <c r="AY2359" s="12"/>
      <c r="AZ2359" s="12">
        <f ca="1"/>
        <v>0.60534548595884607</v>
      </c>
      <c r="BA2359" s="12"/>
      <c r="BB2359" s="12">
        <f t="shared" ca="1" si="341"/>
        <v>0.60534548595884607</v>
      </c>
      <c r="BC2359" s="12"/>
      <c r="BD2359" s="38">
        <f ca="1"/>
        <v>1.4734277128735854E-2</v>
      </c>
    </row>
    <row r="2360" spans="1:56" x14ac:dyDescent="0.35">
      <c r="A2360" s="12"/>
      <c r="B2360" s="12"/>
      <c r="C2360" s="12"/>
      <c r="D2360" s="12"/>
      <c r="E2360" s="12"/>
      <c r="F2360" s="12"/>
      <c r="G2360" s="12"/>
      <c r="H2360" s="12"/>
      <c r="I2360" s="12"/>
      <c r="J2360" s="12"/>
      <c r="K2360" s="12"/>
      <c r="L2360" s="12"/>
      <c r="M2360" s="12"/>
      <c r="N2360" s="12"/>
      <c r="O2360" s="12"/>
      <c r="P2360" s="12"/>
      <c r="Q2360" s="12"/>
      <c r="R2360" s="12"/>
      <c r="S2360" s="12"/>
      <c r="T2360" s="12"/>
      <c r="U2360" s="12"/>
      <c r="V2360" s="12"/>
      <c r="W2360" s="12">
        <f ca="1">INDEX(P$8:P$6003,UsefulSeries!$I2356)</f>
        <v>0</v>
      </c>
      <c r="X2360" s="12">
        <f ca="1">INDEX(Q$8:Q$6003,UsefulSeries!$I2356)</f>
        <v>0</v>
      </c>
      <c r="Y2360" s="12">
        <f ca="1">INDEX(R$8:R$6003,UsefulSeries!$I2356)</f>
        <v>0.24929803514224336</v>
      </c>
      <c r="Z2360" s="12">
        <f ca="1">INDEX(S$8:S$6003,UsefulSeries!$I2356)</f>
        <v>6.1065627186835579E-2</v>
      </c>
      <c r="AA2360" s="12">
        <f ca="1">INDEX(T$8:T$6003,UsefulSeries!$I2356)</f>
        <v>0</v>
      </c>
      <c r="AB2360" s="12">
        <f ca="1">INDEX(U$8:U$6003,UsefulSeries!$I2356)</f>
        <v>0</v>
      </c>
      <c r="AC2360" s="12">
        <f>INDEX( K$8:K$6003,UsefulSeries!$I2356)</f>
        <v>3.8742295451798733E-2</v>
      </c>
      <c r="AD2360" s="12">
        <f>INDEX(L$8:L$6003,UsefulSeries!$I2356)</f>
        <v>-3.8742295451798733E-2</v>
      </c>
      <c r="AE2360" s="12"/>
      <c r="AF2360" s="12"/>
      <c r="AG2360" s="12"/>
      <c r="AH2360" s="12"/>
      <c r="AI2360" s="12"/>
      <c r="AJ2360" s="12"/>
      <c r="AK2360" s="12"/>
      <c r="AL2360" s="12"/>
      <c r="AM2360" s="12"/>
      <c r="AN2360" s="12">
        <f t="shared" ca="1" si="342"/>
        <v>0</v>
      </c>
      <c r="AO2360" s="12">
        <f t="shared" ca="1" si="343"/>
        <v>0</v>
      </c>
      <c r="AP2360" s="12">
        <f t="shared" ca="1" si="344"/>
        <v>0.24929803514224336</v>
      </c>
      <c r="AQ2360" s="12">
        <f t="shared" ca="1" si="345"/>
        <v>6.1065627186835579E-2</v>
      </c>
      <c r="AR2360" s="12">
        <f t="shared" ca="1" si="346"/>
        <v>0</v>
      </c>
      <c r="AS2360" s="12">
        <f t="shared" ca="1" si="347"/>
        <v>0</v>
      </c>
      <c r="AT2360" s="12">
        <f t="shared" si="348"/>
        <v>3.8742295451798733E-2</v>
      </c>
      <c r="AU2360" s="12">
        <f t="shared" si="349"/>
        <v>-3.8742295451798733E-2</v>
      </c>
      <c r="AV2360" s="12"/>
      <c r="AW2360" s="12">
        <f ca="1">INDEX(I$8:I$6003,UsefulSeries!$I2356)</f>
        <v>0.20582160039612721</v>
      </c>
      <c r="AX2360" s="12"/>
      <c r="AY2360" s="12"/>
      <c r="AZ2360" s="12">
        <f ca="1"/>
        <v>6.1065627186835586E-2</v>
      </c>
      <c r="BA2360" s="12"/>
      <c r="BB2360" s="12">
        <f t="shared" ca="1" si="341"/>
        <v>6.1065627186835586E-2</v>
      </c>
      <c r="BC2360" s="12"/>
      <c r="BD2360" s="38">
        <f ca="1"/>
        <v>0.20877921683007075</v>
      </c>
    </row>
    <row r="2361" spans="1:56" x14ac:dyDescent="0.35">
      <c r="A2361" s="12"/>
      <c r="B2361" s="12"/>
      <c r="C2361" s="12"/>
      <c r="D2361" s="12"/>
      <c r="E2361" s="12"/>
      <c r="F2361" s="12"/>
      <c r="G2361" s="12"/>
      <c r="H2361" s="12"/>
      <c r="I2361" s="12"/>
      <c r="J2361" s="12"/>
      <c r="K2361" s="12"/>
      <c r="L2361" s="12"/>
      <c r="M2361" s="12"/>
      <c r="N2361" s="12"/>
      <c r="O2361" s="12"/>
      <c r="P2361" s="12"/>
      <c r="Q2361" s="12"/>
      <c r="R2361" s="12"/>
      <c r="S2361" s="12"/>
      <c r="T2361" s="12"/>
      <c r="U2361" s="12"/>
      <c r="V2361" s="12"/>
      <c r="W2361" s="12">
        <f ca="1">INDEX(P$9:P$6003,UsefulSeries!$I2356)</f>
        <v>0</v>
      </c>
      <c r="X2361" s="12">
        <f ca="1">INDEX(Q$9:Q$6003,UsefulSeries!$I2356)</f>
        <v>0</v>
      </c>
      <c r="Y2361" s="12">
        <f ca="1">INDEX(R$9:R$6003,UsefulSeries!$I2356)</f>
        <v>6.1065627186835579E-2</v>
      </c>
      <c r="Z2361" s="12">
        <f ca="1">INDEX(S$9:S$6003,UsefulSeries!$I2356)</f>
        <v>0.30359701875076023</v>
      </c>
      <c r="AA2361" s="12">
        <f ca="1">INDEX(T$9:T$6003,UsefulSeries!$I2356)</f>
        <v>0</v>
      </c>
      <c r="AB2361" s="12">
        <f ca="1">INDEX(U$9:U$6003,UsefulSeries!$I2356)</f>
        <v>0</v>
      </c>
      <c r="AC2361" s="12">
        <f>INDEX( K$9:K$6003,UsefulSeries!$I2356)</f>
        <v>0</v>
      </c>
      <c r="AD2361" s="12">
        <f>INDEX(L$9:L$6003,UsefulSeries!$I2356)</f>
        <v>-3.8742295451798733E-2</v>
      </c>
      <c r="AE2361" s="12"/>
      <c r="AF2361" s="12"/>
      <c r="AG2361" s="12"/>
      <c r="AH2361" s="12"/>
      <c r="AI2361" s="12"/>
      <c r="AJ2361" s="12"/>
      <c r="AK2361" s="12"/>
      <c r="AL2361" s="12"/>
      <c r="AM2361" s="12"/>
      <c r="AN2361" s="12">
        <f t="shared" ca="1" si="342"/>
        <v>0</v>
      </c>
      <c r="AO2361" s="12">
        <f t="shared" ca="1" si="343"/>
        <v>0</v>
      </c>
      <c r="AP2361" s="12">
        <f t="shared" ca="1" si="344"/>
        <v>6.1065627186835579E-2</v>
      </c>
      <c r="AQ2361" s="12">
        <f t="shared" ca="1" si="345"/>
        <v>0.30359701875076023</v>
      </c>
      <c r="AR2361" s="12">
        <f t="shared" ca="1" si="346"/>
        <v>0</v>
      </c>
      <c r="AS2361" s="12">
        <f t="shared" ca="1" si="347"/>
        <v>0</v>
      </c>
      <c r="AT2361" s="12">
        <f t="shared" si="348"/>
        <v>0</v>
      </c>
      <c r="AU2361" s="12">
        <f t="shared" si="349"/>
        <v>-3.8742295451798733E-2</v>
      </c>
      <c r="AV2361" s="12"/>
      <c r="AW2361" s="12">
        <f ca="1">INDEX(I$9:I$6003,UsefulSeries!$I2356)</f>
        <v>0.15974136462078281</v>
      </c>
      <c r="AX2361" s="12"/>
      <c r="AY2361" s="12"/>
      <c r="AZ2361" s="12">
        <f ca="1"/>
        <v>6.1065627186835579E-2</v>
      </c>
      <c r="BA2361" s="12"/>
      <c r="BB2361" s="12">
        <f t="shared" ca="1" si="341"/>
        <v>6.1065627186835579E-2</v>
      </c>
      <c r="BC2361" s="12"/>
      <c r="BD2361" s="38">
        <f ca="1"/>
        <v>0.16583199237772722</v>
      </c>
    </row>
    <row r="2362" spans="1:56" x14ac:dyDescent="0.35">
      <c r="A2362" s="12"/>
      <c r="B2362" s="12"/>
      <c r="C2362" s="12"/>
      <c r="D2362" s="12"/>
      <c r="E2362" s="12"/>
      <c r="F2362" s="12"/>
      <c r="G2362" s="12"/>
      <c r="H2362" s="12"/>
      <c r="I2362" s="12"/>
      <c r="J2362" s="12"/>
      <c r="K2362" s="12"/>
      <c r="L2362" s="12"/>
      <c r="M2362" s="12"/>
      <c r="N2362" s="12"/>
      <c r="O2362" s="12"/>
      <c r="P2362" s="12"/>
      <c r="Q2362" s="12"/>
      <c r="R2362" s="12"/>
      <c r="S2362" s="12"/>
      <c r="T2362" s="12"/>
      <c r="U2362" s="12"/>
      <c r="V2362" s="12"/>
      <c r="W2362" s="12">
        <f ca="1">INDEX(P$10:P$6003,UsefulSeries!$I2356)</f>
        <v>0</v>
      </c>
      <c r="X2362" s="12">
        <f ca="1">INDEX(Q$10:Q$6003,UsefulSeries!$I2356)</f>
        <v>0</v>
      </c>
      <c r="Y2362" s="12">
        <f ca="1">INDEX(R$10:R$6003,UsefulSeries!$I2356)</f>
        <v>0</v>
      </c>
      <c r="Z2362" s="12">
        <f ca="1">INDEX(S$10:S$6003,UsefulSeries!$I2356)</f>
        <v>0</v>
      </c>
      <c r="AA2362" s="12">
        <f ca="1">INDEX(T$10:T$6003,UsefulSeries!$I2356)</f>
        <v>17.602338027620196</v>
      </c>
      <c r="AB2362" s="12">
        <f ca="1">INDEX(U$10:U$6003,UsefulSeries!$I2356)</f>
        <v>0.38719939498299893</v>
      </c>
      <c r="AC2362" s="12">
        <f>INDEX( K$10:K$6003,UsefulSeries!$I2356)</f>
        <v>0.37122426781613826</v>
      </c>
      <c r="AD2362" s="12">
        <f>INDEX(L$10:L$6003,UsefulSeries!$I2356)</f>
        <v>0</v>
      </c>
      <c r="AE2362" s="12"/>
      <c r="AF2362" s="12"/>
      <c r="AG2362" s="12"/>
      <c r="AH2362" s="12"/>
      <c r="AI2362" s="12"/>
      <c r="AJ2362" s="12"/>
      <c r="AK2362" s="12"/>
      <c r="AL2362" s="12"/>
      <c r="AM2362" s="12"/>
      <c r="AN2362" s="12">
        <f t="shared" ca="1" si="342"/>
        <v>0</v>
      </c>
      <c r="AO2362" s="12">
        <f t="shared" ca="1" si="343"/>
        <v>0</v>
      </c>
      <c r="AP2362" s="12">
        <f t="shared" ca="1" si="344"/>
        <v>0</v>
      </c>
      <c r="AQ2362" s="12">
        <f t="shared" ca="1" si="345"/>
        <v>0</v>
      </c>
      <c r="AR2362" s="12">
        <f t="shared" ca="1" si="346"/>
        <v>17.602338027620196</v>
      </c>
      <c r="AS2362" s="12">
        <f t="shared" ca="1" si="347"/>
        <v>0.38719939498299893</v>
      </c>
      <c r="AT2362" s="12">
        <f t="shared" si="348"/>
        <v>0.37122426781613826</v>
      </c>
      <c r="AU2362" s="12">
        <f t="shared" si="349"/>
        <v>0</v>
      </c>
      <c r="AV2362" s="12"/>
      <c r="AW2362" s="12">
        <f ca="1">INDEX(I$10:I$6003,UsefulSeries!$I2356)</f>
        <v>2.1563826800230085E-2</v>
      </c>
      <c r="AX2362" s="12"/>
      <c r="AY2362" s="12"/>
      <c r="AZ2362" s="12">
        <f ca="1"/>
        <v>0.38719939498299893</v>
      </c>
      <c r="BA2362" s="12"/>
      <c r="BB2362" s="12">
        <f t="shared" ca="1" si="341"/>
        <v>0.38719939498299893</v>
      </c>
      <c r="BC2362" s="12"/>
      <c r="BD2362" s="38">
        <f ca="1"/>
        <v>2.1084804748760625E-2</v>
      </c>
    </row>
    <row r="2363" spans="1:56" x14ac:dyDescent="0.35">
      <c r="A2363" s="12"/>
      <c r="B2363" s="12"/>
      <c r="C2363" s="12"/>
      <c r="D2363" s="12"/>
      <c r="E2363" s="12"/>
      <c r="F2363" s="12"/>
      <c r="G2363" s="12"/>
      <c r="H2363" s="12"/>
      <c r="I2363" s="12"/>
      <c r="J2363" s="12"/>
      <c r="K2363" s="12"/>
      <c r="L2363" s="12"/>
      <c r="M2363" s="12"/>
      <c r="N2363" s="12"/>
      <c r="O2363" s="12"/>
      <c r="P2363" s="12"/>
      <c r="Q2363" s="12"/>
      <c r="R2363" s="12"/>
      <c r="S2363" s="12"/>
      <c r="T2363" s="12"/>
      <c r="U2363" s="12"/>
      <c r="V2363" s="12"/>
      <c r="W2363" s="12">
        <f ca="1">INDEX(P$11:P$6003,UsefulSeries!$I2356)</f>
        <v>0</v>
      </c>
      <c r="X2363" s="12">
        <f ca="1">INDEX(Q$11:Q$6003,UsefulSeries!$I2356)</f>
        <v>0</v>
      </c>
      <c r="Y2363" s="12">
        <f ca="1">INDEX(R$11:R$6003,UsefulSeries!$I2356)</f>
        <v>0</v>
      </c>
      <c r="Z2363" s="12">
        <f ca="1">INDEX(S$11:S$6003,UsefulSeries!$I2356)</f>
        <v>0</v>
      </c>
      <c r="AA2363" s="12">
        <f ca="1">INDEX(T$11:T$6003,UsefulSeries!$I2356)</f>
        <v>0.38719939498299893</v>
      </c>
      <c r="AB2363" s="12">
        <f ca="1">INDEX(U$11:U$6003,UsefulSeries!$I2356)</f>
        <v>19.236511297194372</v>
      </c>
      <c r="AC2363" s="12">
        <f>INDEX( K$11:K$6003,UsefulSeries!$I2356)</f>
        <v>0</v>
      </c>
      <c r="AD2363" s="12">
        <f>INDEX(L$11:L$6003,UsefulSeries!$I2356)</f>
        <v>0.37122426781613826</v>
      </c>
      <c r="AE2363" s="12"/>
      <c r="AF2363" s="12"/>
      <c r="AG2363" s="12"/>
      <c r="AH2363" s="12"/>
      <c r="AI2363" s="12"/>
      <c r="AJ2363" s="12"/>
      <c r="AK2363" s="12"/>
      <c r="AL2363" s="12"/>
      <c r="AM2363" s="12"/>
      <c r="AN2363" s="12">
        <f t="shared" ca="1" si="342"/>
        <v>0</v>
      </c>
      <c r="AO2363" s="12">
        <f t="shared" ca="1" si="343"/>
        <v>0</v>
      </c>
      <c r="AP2363" s="12">
        <f t="shared" ca="1" si="344"/>
        <v>0</v>
      </c>
      <c r="AQ2363" s="12">
        <f t="shared" ca="1" si="345"/>
        <v>0</v>
      </c>
      <c r="AR2363" s="12">
        <f t="shared" ca="1" si="346"/>
        <v>0.38719939498299893</v>
      </c>
      <c r="AS2363" s="12">
        <f t="shared" ca="1" si="347"/>
        <v>19.236511297194372</v>
      </c>
      <c r="AT2363" s="12">
        <f t="shared" si="348"/>
        <v>0</v>
      </c>
      <c r="AU2363" s="12">
        <f t="shared" si="349"/>
        <v>0.37122426781613826</v>
      </c>
      <c r="AV2363" s="12"/>
      <c r="AW2363" s="12">
        <f ca="1">INDEX(I$11:I$6003,UsefulSeries!$I2356)</f>
        <v>1.9694314028120399E-2</v>
      </c>
      <c r="AX2363" s="12"/>
      <c r="AY2363" s="12"/>
      <c r="AZ2363" s="12">
        <f ca="1"/>
        <v>0.38719939498299893</v>
      </c>
      <c r="BA2363" s="12"/>
      <c r="BB2363" s="12">
        <f t="shared" ca="1" si="341"/>
        <v>0.38719939498299893</v>
      </c>
      <c r="BC2363" s="12"/>
      <c r="BD2363" s="38">
        <f ca="1"/>
        <v>1.8692940840732593E-2</v>
      </c>
    </row>
    <row r="2364" spans="1:56" x14ac:dyDescent="0.35">
      <c r="A2364" s="12"/>
      <c r="B2364" s="12"/>
      <c r="C2364" s="12"/>
      <c r="D2364" s="12"/>
      <c r="E2364" s="12"/>
      <c r="F2364" s="12"/>
      <c r="G2364" s="12"/>
      <c r="H2364" s="12"/>
      <c r="I2364" s="12"/>
      <c r="J2364" s="12"/>
      <c r="K2364" s="12"/>
      <c r="L2364" s="12"/>
      <c r="M2364" s="12"/>
      <c r="N2364" s="12"/>
      <c r="O2364" s="12"/>
      <c r="P2364" s="12"/>
      <c r="Q2364" s="12"/>
      <c r="R2364" s="12"/>
      <c r="S2364" s="12"/>
      <c r="T2364" s="12"/>
      <c r="U2364" s="12"/>
      <c r="V2364" s="12"/>
      <c r="W2364" s="12"/>
      <c r="X2364" s="12"/>
      <c r="Y2364" s="12"/>
      <c r="Z2364" s="12"/>
      <c r="AA2364" s="12"/>
      <c r="AB2364" s="12"/>
      <c r="AC2364" s="12"/>
      <c r="AD2364" s="12"/>
      <c r="AE2364" s="12">
        <f t="array" ref="AE2364:AJ2365">TRANSPOSE(AC2358:AD2363)</f>
        <v>-0.59003343673206299</v>
      </c>
      <c r="AF2364" s="12">
        <v>-0.59003343673206299</v>
      </c>
      <c r="AG2364" s="12">
        <v>3.8742295451798733E-2</v>
      </c>
      <c r="AH2364" s="12">
        <v>0</v>
      </c>
      <c r="AI2364" s="12">
        <v>0.37122426781613826</v>
      </c>
      <c r="AJ2364" s="12">
        <v>0</v>
      </c>
      <c r="AK2364" s="12"/>
      <c r="AL2364" s="12"/>
      <c r="AM2364" s="12"/>
      <c r="AN2364" s="12">
        <f t="shared" si="342"/>
        <v>-0.59003343673206299</v>
      </c>
      <c r="AO2364" s="12">
        <f t="shared" si="343"/>
        <v>-0.59003343673206299</v>
      </c>
      <c r="AP2364" s="12">
        <f t="shared" si="344"/>
        <v>3.8742295451798733E-2</v>
      </c>
      <c r="AQ2364" s="12">
        <f t="shared" si="345"/>
        <v>0</v>
      </c>
      <c r="AR2364" s="12">
        <f t="shared" si="346"/>
        <v>0.37122426781613826</v>
      </c>
      <c r="AS2364" s="12">
        <f t="shared" si="347"/>
        <v>0</v>
      </c>
      <c r="AT2364" s="12">
        <f t="shared" si="348"/>
        <v>0</v>
      </c>
      <c r="AU2364" s="12">
        <f t="shared" si="349"/>
        <v>0</v>
      </c>
      <c r="AV2364" s="12"/>
      <c r="AW2364" s="12"/>
      <c r="AX2364" s="12">
        <f>INDEX($N$6:$N$6003,UsefulSeries!$K2356)</f>
        <v>9.7390084899051654E-4</v>
      </c>
      <c r="AY2364" s="12"/>
      <c r="AZ2364" s="12"/>
      <c r="BA2364" s="12"/>
      <c r="BB2364" s="12">
        <f t="shared" si="341"/>
        <v>9.7390084899051654E-4</v>
      </c>
      <c r="BC2364" s="12"/>
      <c r="BD2364" s="38">
        <f ca="1"/>
        <v>2.3758250549844373E-2</v>
      </c>
    </row>
    <row r="2365" spans="1:56" x14ac:dyDescent="0.35">
      <c r="A2365" s="12"/>
      <c r="B2365" s="12"/>
      <c r="C2365" s="12"/>
      <c r="D2365" s="12"/>
      <c r="E2365" s="12"/>
      <c r="F2365" s="12"/>
      <c r="G2365" s="12"/>
      <c r="H2365" s="12"/>
      <c r="I2365" s="12"/>
      <c r="J2365" s="12"/>
      <c r="K2365" s="12"/>
      <c r="L2365" s="12"/>
      <c r="M2365" s="12"/>
      <c r="N2365" s="12"/>
      <c r="O2365" s="12"/>
      <c r="P2365" s="12"/>
      <c r="Q2365" s="12"/>
      <c r="R2365" s="12"/>
      <c r="S2365" s="12"/>
      <c r="T2365" s="12"/>
      <c r="U2365" s="12"/>
      <c r="V2365" s="12"/>
      <c r="W2365" s="12"/>
      <c r="X2365" s="12"/>
      <c r="Y2365" s="12"/>
      <c r="Z2365" s="12"/>
      <c r="AA2365" s="12"/>
      <c r="AB2365" s="12"/>
      <c r="AC2365" s="12"/>
      <c r="AD2365" s="12"/>
      <c r="AE2365" s="12">
        <v>0.59003343673206299</v>
      </c>
      <c r="AF2365" s="12">
        <v>0</v>
      </c>
      <c r="AG2365" s="12">
        <v>-3.8742295451798733E-2</v>
      </c>
      <c r="AH2365" s="12">
        <v>-3.8742295451798733E-2</v>
      </c>
      <c r="AI2365" s="12">
        <v>0</v>
      </c>
      <c r="AJ2365" s="12">
        <v>0.37122426781613826</v>
      </c>
      <c r="AK2365" s="12"/>
      <c r="AL2365" s="12"/>
      <c r="AM2365" s="12"/>
      <c r="AN2365" s="12">
        <f t="shared" si="342"/>
        <v>0.59003343673206299</v>
      </c>
      <c r="AO2365" s="12">
        <f t="shared" si="343"/>
        <v>0</v>
      </c>
      <c r="AP2365" s="12">
        <f t="shared" si="344"/>
        <v>-3.8742295451798733E-2</v>
      </c>
      <c r="AQ2365" s="12">
        <f t="shared" si="345"/>
        <v>-3.8742295451798733E-2</v>
      </c>
      <c r="AR2365" s="12">
        <f t="shared" si="346"/>
        <v>0</v>
      </c>
      <c r="AS2365" s="12">
        <f t="shared" si="347"/>
        <v>0.37122426781613826</v>
      </c>
      <c r="AT2365" s="12">
        <f t="shared" si="348"/>
        <v>0</v>
      </c>
      <c r="AU2365" s="12">
        <f t="shared" si="349"/>
        <v>0</v>
      </c>
      <c r="AV2365" s="12"/>
      <c r="AW2365" s="12"/>
      <c r="AX2365" s="12">
        <f>INDEX('Margin error adjustment'!N$7:N$6003,UsefulSeries!$K2356)</f>
        <v>-1.3258645832432692E-3</v>
      </c>
      <c r="AY2365" s="12"/>
      <c r="AZ2365" s="12"/>
      <c r="BA2365" s="12"/>
      <c r="BB2365" s="12">
        <f t="shared" si="341"/>
        <v>-1.3258645832432692E-3</v>
      </c>
      <c r="BC2365" s="12"/>
      <c r="BD2365" s="38">
        <f ca="1"/>
        <v>5.2389903803481838E-2</v>
      </c>
    </row>
    <row r="2366" spans="1:56" x14ac:dyDescent="0.35">
      <c r="A2366" s="12"/>
      <c r="B2366" s="12"/>
      <c r="C2366" s="12"/>
      <c r="D2366" s="12"/>
      <c r="E2366" s="12"/>
      <c r="F2366" s="12"/>
      <c r="G2366" s="12"/>
      <c r="H2366" s="12"/>
      <c r="I2366" s="12"/>
      <c r="J2366" s="12"/>
      <c r="K2366" s="12"/>
      <c r="L2366" s="12"/>
      <c r="M2366" s="12"/>
      <c r="N2366" s="12"/>
      <c r="O2366" s="12"/>
      <c r="P2366" s="12"/>
      <c r="Q2366" s="12"/>
      <c r="R2366" s="12"/>
      <c r="S2366" s="12"/>
      <c r="T2366" s="12"/>
      <c r="U2366" s="12"/>
      <c r="V2366" s="12"/>
      <c r="W2366" s="12">
        <f ca="1">INDEX(P$6:P$6003,UsefulSeries!$I2364)</f>
        <v>54.111595493249311</v>
      </c>
      <c r="X2366" s="12">
        <f ca="1">INDEX(Q$6:Q$6003,UsefulSeries!$I2364)</f>
        <v>0.60681141290966312</v>
      </c>
      <c r="Y2366" s="12">
        <f ca="1">INDEX(R$6:R$6003,UsefulSeries!$I2364)</f>
        <v>0</v>
      </c>
      <c r="Z2366" s="12">
        <f ca="1">INDEX(S$6:S$6003,UsefulSeries!$I2364)</f>
        <v>0</v>
      </c>
      <c r="AA2366" s="12">
        <f ca="1">INDEX(T$6:T$6003,UsefulSeries!$I2364)</f>
        <v>0</v>
      </c>
      <c r="AB2366" s="12">
        <f ca="1">INDEX(U$6:U$6003,UsefulSeries!$I2364)</f>
        <v>0</v>
      </c>
      <c r="AC2366" s="12">
        <f>INDEX( K$6:K$6003,UsefulSeries!$I2364)</f>
        <v>-0.5910073375810535</v>
      </c>
      <c r="AD2366" s="12">
        <f>INDEX(L$6:L$6003,UsefulSeries!$I2364)</f>
        <v>0.5910073375810535</v>
      </c>
      <c r="AE2366" s="12"/>
      <c r="AF2366" s="12"/>
      <c r="AG2366" s="12"/>
      <c r="AH2366" s="12"/>
      <c r="AI2366" s="12"/>
      <c r="AJ2366" s="12"/>
      <c r="AK2366" s="12"/>
      <c r="AL2366" s="12"/>
      <c r="AM2366" s="12"/>
      <c r="AN2366" s="12">
        <f t="shared" ca="1" si="342"/>
        <v>54.111595493249311</v>
      </c>
      <c r="AO2366" s="12">
        <f t="shared" ca="1" si="343"/>
        <v>0.60681141290966312</v>
      </c>
      <c r="AP2366" s="12">
        <f t="shared" ca="1" si="344"/>
        <v>0</v>
      </c>
      <c r="AQ2366" s="12">
        <f t="shared" ca="1" si="345"/>
        <v>0</v>
      </c>
      <c r="AR2366" s="12">
        <f t="shared" ca="1" si="346"/>
        <v>0</v>
      </c>
      <c r="AS2366" s="12">
        <f t="shared" ca="1" si="347"/>
        <v>0</v>
      </c>
      <c r="AT2366" s="12">
        <f t="shared" si="348"/>
        <v>-0.5910073375810535</v>
      </c>
      <c r="AU2366" s="12">
        <f t="shared" si="349"/>
        <v>0.5910073375810535</v>
      </c>
      <c r="AV2366" s="12"/>
      <c r="AW2366" s="12">
        <f ca="1">INDEX(I$6:I$6003,UsefulSeries!$I2364)</f>
        <v>1.1045878377784526E-2</v>
      </c>
      <c r="AX2366" s="12"/>
      <c r="AY2366" s="12"/>
      <c r="AZ2366" s="12">
        <f t="array" aca="1" ref="AZ2366:AZ2371" ca="1">MMULT(W2366:AB2371,AW2366:AW2371)</f>
        <v>0.60681141290966312</v>
      </c>
      <c r="BA2366" s="12"/>
      <c r="BB2366" s="12">
        <f t="shared" ca="1" si="341"/>
        <v>0.60681141290966312</v>
      </c>
      <c r="BC2366" s="12"/>
      <c r="BD2366" s="38">
        <f t="array" aca="1" ref="BD2366:BD2373" ca="1">MMULT(MINVERSE(AN2366:AU2373),BB2366:BB2373)</f>
        <v>1.0424004107005013E-2</v>
      </c>
    </row>
    <row r="2367" spans="1:56" x14ac:dyDescent="0.35">
      <c r="A2367" s="12"/>
      <c r="B2367" s="12"/>
      <c r="C2367" s="12"/>
      <c r="D2367" s="12"/>
      <c r="E2367" s="12"/>
      <c r="F2367" s="12"/>
      <c r="G2367" s="12"/>
      <c r="H2367" s="12"/>
      <c r="I2367" s="12"/>
      <c r="J2367" s="12"/>
      <c r="K2367" s="12"/>
      <c r="L2367" s="12"/>
      <c r="M2367" s="12"/>
      <c r="N2367" s="12"/>
      <c r="O2367" s="12"/>
      <c r="P2367" s="12"/>
      <c r="Q2367" s="12"/>
      <c r="R2367" s="12"/>
      <c r="S2367" s="12"/>
      <c r="T2367" s="12"/>
      <c r="U2367" s="12"/>
      <c r="V2367" s="12"/>
      <c r="W2367" s="12">
        <f ca="1">INDEX(P$7:P$6003,UsefulSeries!$I2364)</f>
        <v>0.60681141290966312</v>
      </c>
      <c r="X2367" s="12">
        <f ca="1">INDEX(Q$7:Q$6003,UsefulSeries!$I2364)</f>
        <v>40.011027638939105</v>
      </c>
      <c r="Y2367" s="12">
        <f ca="1">INDEX(R$7:R$6003,UsefulSeries!$I2364)</f>
        <v>0</v>
      </c>
      <c r="Z2367" s="12">
        <f ca="1">INDEX(S$7:S$6003,UsefulSeries!$I2364)</f>
        <v>0</v>
      </c>
      <c r="AA2367" s="12">
        <f ca="1">INDEX(T$7:T$6003,UsefulSeries!$I2364)</f>
        <v>0</v>
      </c>
      <c r="AB2367" s="12">
        <f ca="1">INDEX(U$7:U$6003,UsefulSeries!$I2364)</f>
        <v>0</v>
      </c>
      <c r="AC2367" s="12">
        <f>INDEX( K$7:K$6003,UsefulSeries!$I2364,1)</f>
        <v>-0.5910073375810535</v>
      </c>
      <c r="AD2367" s="12">
        <f>INDEX(L$7:L$6003,UsefulSeries!$I2364,1)</f>
        <v>0</v>
      </c>
      <c r="AE2367" s="12"/>
      <c r="AF2367" s="12"/>
      <c r="AG2367" s="12"/>
      <c r="AH2367" s="12"/>
      <c r="AI2367" s="12"/>
      <c r="AJ2367" s="12"/>
      <c r="AK2367" s="12"/>
      <c r="AL2367" s="12"/>
      <c r="AM2367" s="12"/>
      <c r="AN2367" s="12">
        <f t="shared" ca="1" si="342"/>
        <v>0.60681141290966312</v>
      </c>
      <c r="AO2367" s="12">
        <f t="shared" ca="1" si="343"/>
        <v>40.011027638939105</v>
      </c>
      <c r="AP2367" s="12">
        <f t="shared" ca="1" si="344"/>
        <v>0</v>
      </c>
      <c r="AQ2367" s="12">
        <f t="shared" ca="1" si="345"/>
        <v>0</v>
      </c>
      <c r="AR2367" s="12">
        <f t="shared" ca="1" si="346"/>
        <v>0</v>
      </c>
      <c r="AS2367" s="12">
        <f t="shared" ca="1" si="347"/>
        <v>0</v>
      </c>
      <c r="AT2367" s="12">
        <f t="shared" si="348"/>
        <v>-0.5910073375810535</v>
      </c>
      <c r="AU2367" s="12">
        <f t="shared" si="349"/>
        <v>0</v>
      </c>
      <c r="AV2367" s="12"/>
      <c r="AW2367" s="12">
        <f ca="1">INDEX(I$7:I$6003,UsefulSeries!$I2364)</f>
        <v>1.499858122265223E-2</v>
      </c>
      <c r="AX2367" s="12"/>
      <c r="AY2367" s="12"/>
      <c r="AZ2367" s="12">
        <f ca="1"/>
        <v>0.60681141290966312</v>
      </c>
      <c r="BA2367" s="12"/>
      <c r="BB2367" s="12">
        <f t="shared" ca="1" si="341"/>
        <v>0.60681141290966312</v>
      </c>
      <c r="BC2367" s="12"/>
      <c r="BD2367" s="38">
        <f ca="1"/>
        <v>1.4618717989917035E-2</v>
      </c>
    </row>
    <row r="2368" spans="1:56" x14ac:dyDescent="0.35">
      <c r="A2368" s="12"/>
      <c r="B2368" s="12"/>
      <c r="C2368" s="12"/>
      <c r="D2368" s="12"/>
      <c r="E2368" s="12"/>
      <c r="F2368" s="12"/>
      <c r="G2368" s="12"/>
      <c r="H2368" s="12"/>
      <c r="I2368" s="12"/>
      <c r="J2368" s="12"/>
      <c r="K2368" s="12"/>
      <c r="L2368" s="12"/>
      <c r="M2368" s="12"/>
      <c r="N2368" s="12"/>
      <c r="O2368" s="12"/>
      <c r="P2368" s="12"/>
      <c r="Q2368" s="12"/>
      <c r="R2368" s="12"/>
      <c r="S2368" s="12"/>
      <c r="T2368" s="12"/>
      <c r="U2368" s="12"/>
      <c r="V2368" s="12"/>
      <c r="W2368" s="12">
        <f ca="1">INDEX(P$8:P$6003,UsefulSeries!$I2364)</f>
        <v>0</v>
      </c>
      <c r="X2368" s="12">
        <f ca="1">INDEX(Q$8:Q$6003,UsefulSeries!$I2364)</f>
        <v>0</v>
      </c>
      <c r="Y2368" s="12">
        <f ca="1">INDEX(R$8:R$6003,UsefulSeries!$I2364)</f>
        <v>0.24018924865983715</v>
      </c>
      <c r="Z2368" s="12">
        <f ca="1">INDEX(S$8:S$6003,UsefulSeries!$I2364)</f>
        <v>5.9911060658614027E-2</v>
      </c>
      <c r="AA2368" s="12">
        <f ca="1">INDEX(T$8:T$6003,UsefulSeries!$I2364)</f>
        <v>0</v>
      </c>
      <c r="AB2368" s="12">
        <f ca="1">INDEX(U$8:U$6003,UsefulSeries!$I2364)</f>
        <v>0</v>
      </c>
      <c r="AC2368" s="12">
        <f>INDEX( K$8:K$6003,UsefulSeries!$I2364)</f>
        <v>3.7416430868555464E-2</v>
      </c>
      <c r="AD2368" s="12">
        <f>INDEX(L$8:L$6003,UsefulSeries!$I2364)</f>
        <v>-3.7416430868555464E-2</v>
      </c>
      <c r="AE2368" s="12"/>
      <c r="AF2368" s="12"/>
      <c r="AG2368" s="12"/>
      <c r="AH2368" s="12"/>
      <c r="AI2368" s="12"/>
      <c r="AJ2368" s="12"/>
      <c r="AK2368" s="12"/>
      <c r="AL2368" s="12"/>
      <c r="AM2368" s="12"/>
      <c r="AN2368" s="12">
        <f t="shared" ca="1" si="342"/>
        <v>0</v>
      </c>
      <c r="AO2368" s="12">
        <f t="shared" ca="1" si="343"/>
        <v>0</v>
      </c>
      <c r="AP2368" s="12">
        <f t="shared" ca="1" si="344"/>
        <v>0.24018924865983715</v>
      </c>
      <c r="AQ2368" s="12">
        <f t="shared" ca="1" si="345"/>
        <v>5.9911060658614027E-2</v>
      </c>
      <c r="AR2368" s="12">
        <f t="shared" ca="1" si="346"/>
        <v>0</v>
      </c>
      <c r="AS2368" s="12">
        <f t="shared" ca="1" si="347"/>
        <v>0</v>
      </c>
      <c r="AT2368" s="12">
        <f t="shared" si="348"/>
        <v>3.7416430868555464E-2</v>
      </c>
      <c r="AU2368" s="12">
        <f t="shared" si="349"/>
        <v>-3.7416430868555464E-2</v>
      </c>
      <c r="AV2368" s="12"/>
      <c r="AW2368" s="12">
        <f ca="1">INDEX(I$8:I$6003,UsefulSeries!$I2364)</f>
        <v>0.20754829679285219</v>
      </c>
      <c r="AX2368" s="12"/>
      <c r="AY2368" s="12"/>
      <c r="AZ2368" s="12">
        <f ca="1"/>
        <v>5.9911060658614033E-2</v>
      </c>
      <c r="BA2368" s="12"/>
      <c r="BB2368" s="12">
        <f t="shared" ca="1" si="341"/>
        <v>5.9911060658614033E-2</v>
      </c>
      <c r="BC2368" s="12"/>
      <c r="BD2368" s="38">
        <f ca="1"/>
        <v>0.21589767070814264</v>
      </c>
    </row>
    <row r="2369" spans="1:56" x14ac:dyDescent="0.35">
      <c r="A2369" s="12"/>
      <c r="B2369" s="12"/>
      <c r="C2369" s="12"/>
      <c r="D2369" s="12"/>
      <c r="E2369" s="12"/>
      <c r="F2369" s="12"/>
      <c r="G2369" s="12"/>
      <c r="H2369" s="12"/>
      <c r="I2369" s="12"/>
      <c r="J2369" s="12"/>
      <c r="K2369" s="12"/>
      <c r="L2369" s="12"/>
      <c r="M2369" s="12"/>
      <c r="N2369" s="12"/>
      <c r="O2369" s="12"/>
      <c r="P2369" s="12"/>
      <c r="Q2369" s="12"/>
      <c r="R2369" s="12"/>
      <c r="S2369" s="12"/>
      <c r="T2369" s="12"/>
      <c r="U2369" s="12"/>
      <c r="V2369" s="12"/>
      <c r="W2369" s="12">
        <f ca="1">INDEX(P$9:P$6003,UsefulSeries!$I2364)</f>
        <v>0</v>
      </c>
      <c r="X2369" s="12">
        <f ca="1">INDEX(Q$9:Q$6003,UsefulSeries!$I2364)</f>
        <v>0</v>
      </c>
      <c r="Y2369" s="12">
        <f ca="1">INDEX(R$9:R$6003,UsefulSeries!$I2364)</f>
        <v>5.9911060658614027E-2</v>
      </c>
      <c r="Z2369" s="12">
        <f ca="1">INDEX(S$9:S$6003,UsefulSeries!$I2364)</f>
        <v>0.28273565879659129</v>
      </c>
      <c r="AA2369" s="12">
        <f ca="1">INDEX(T$9:T$6003,UsefulSeries!$I2364)</f>
        <v>0</v>
      </c>
      <c r="AB2369" s="12">
        <f ca="1">INDEX(U$9:U$6003,UsefulSeries!$I2364)</f>
        <v>0</v>
      </c>
      <c r="AC2369" s="12">
        <f>INDEX( K$9:K$6003,UsefulSeries!$I2364)</f>
        <v>0</v>
      </c>
      <c r="AD2369" s="12">
        <f>INDEX(L$9:L$6003,UsefulSeries!$I2364)</f>
        <v>-3.7416430868555464E-2</v>
      </c>
      <c r="AE2369" s="12"/>
      <c r="AF2369" s="12"/>
      <c r="AG2369" s="12"/>
      <c r="AH2369" s="12"/>
      <c r="AI2369" s="12"/>
      <c r="AJ2369" s="12"/>
      <c r="AK2369" s="12"/>
      <c r="AL2369" s="12"/>
      <c r="AM2369" s="12"/>
      <c r="AN2369" s="12">
        <f t="shared" ca="1" si="342"/>
        <v>0</v>
      </c>
      <c r="AO2369" s="12">
        <f t="shared" ca="1" si="343"/>
        <v>0</v>
      </c>
      <c r="AP2369" s="12">
        <f t="shared" ca="1" si="344"/>
        <v>5.9911060658614027E-2</v>
      </c>
      <c r="AQ2369" s="12">
        <f t="shared" ca="1" si="345"/>
        <v>0.28273565879659129</v>
      </c>
      <c r="AR2369" s="12">
        <f t="shared" ca="1" si="346"/>
        <v>0</v>
      </c>
      <c r="AS2369" s="12">
        <f t="shared" ca="1" si="347"/>
        <v>0</v>
      </c>
      <c r="AT2369" s="12">
        <f t="shared" si="348"/>
        <v>0</v>
      </c>
      <c r="AU2369" s="12">
        <f t="shared" si="349"/>
        <v>-3.7416430868555464E-2</v>
      </c>
      <c r="AV2369" s="12"/>
      <c r="AW2369" s="12">
        <f ca="1">INDEX(I$9:I$6003,UsefulSeries!$I2364)</f>
        <v>0.16791876292484767</v>
      </c>
      <c r="AX2369" s="12"/>
      <c r="AY2369" s="12"/>
      <c r="AZ2369" s="12">
        <f ca="1"/>
        <v>5.9911060658614027E-2</v>
      </c>
      <c r="BA2369" s="12"/>
      <c r="BB2369" s="12">
        <f t="shared" ca="1" si="341"/>
        <v>5.9911060658614027E-2</v>
      </c>
      <c r="BC2369" s="12"/>
      <c r="BD2369" s="38">
        <f ca="1"/>
        <v>0.17024837502209728</v>
      </c>
    </row>
    <row r="2370" spans="1:56" x14ac:dyDescent="0.35">
      <c r="A2370" s="12"/>
      <c r="B2370" s="12"/>
      <c r="C2370" s="12"/>
      <c r="D2370" s="12"/>
      <c r="E2370" s="12"/>
      <c r="F2370" s="12"/>
      <c r="G2370" s="12"/>
      <c r="H2370" s="12"/>
      <c r="I2370" s="12"/>
      <c r="J2370" s="12"/>
      <c r="K2370" s="12"/>
      <c r="L2370" s="12"/>
      <c r="M2370" s="12"/>
      <c r="N2370" s="12"/>
      <c r="O2370" s="12"/>
      <c r="P2370" s="12"/>
      <c r="Q2370" s="12"/>
      <c r="R2370" s="12"/>
      <c r="S2370" s="12"/>
      <c r="T2370" s="12"/>
      <c r="U2370" s="12"/>
      <c r="V2370" s="12"/>
      <c r="W2370" s="12">
        <f ca="1">INDEX(P$10:P$6003,UsefulSeries!$I2364)</f>
        <v>0</v>
      </c>
      <c r="X2370" s="12">
        <f ca="1">INDEX(Q$10:Q$6003,UsefulSeries!$I2364)</f>
        <v>0</v>
      </c>
      <c r="Y2370" s="12">
        <f ca="1">INDEX(R$10:R$6003,UsefulSeries!$I2364)</f>
        <v>0</v>
      </c>
      <c r="Z2370" s="12">
        <f ca="1">INDEX(S$10:S$6003,UsefulSeries!$I2364)</f>
        <v>0</v>
      </c>
      <c r="AA2370" s="12">
        <f ca="1">INDEX(T$10:T$6003,UsefulSeries!$I2364)</f>
        <v>17.268374770393454</v>
      </c>
      <c r="AB2370" s="12">
        <f ca="1">INDEX(U$10:U$6003,UsefulSeries!$I2364)</f>
        <v>0.38766890890644595</v>
      </c>
      <c r="AC2370" s="12">
        <f>INDEX( K$10:K$6003,UsefulSeries!$I2364)</f>
        <v>0.37157623155039105</v>
      </c>
      <c r="AD2370" s="12">
        <f>INDEX(L$10:L$6003,UsefulSeries!$I2364)</f>
        <v>0</v>
      </c>
      <c r="AE2370" s="12"/>
      <c r="AF2370" s="12"/>
      <c r="AG2370" s="12"/>
      <c r="AH2370" s="12"/>
      <c r="AI2370" s="12"/>
      <c r="AJ2370" s="12"/>
      <c r="AK2370" s="12"/>
      <c r="AL2370" s="12"/>
      <c r="AM2370" s="12"/>
      <c r="AN2370" s="12">
        <f t="shared" ca="1" si="342"/>
        <v>0</v>
      </c>
      <c r="AO2370" s="12">
        <f t="shared" ca="1" si="343"/>
        <v>0</v>
      </c>
      <c r="AP2370" s="12">
        <f t="shared" ca="1" si="344"/>
        <v>0</v>
      </c>
      <c r="AQ2370" s="12">
        <f t="shared" ca="1" si="345"/>
        <v>0</v>
      </c>
      <c r="AR2370" s="12">
        <f t="shared" ca="1" si="346"/>
        <v>17.268374770393454</v>
      </c>
      <c r="AS2370" s="12">
        <f t="shared" ca="1" si="347"/>
        <v>0.38766890890644595</v>
      </c>
      <c r="AT2370" s="12">
        <f t="shared" si="348"/>
        <v>0.37157623155039105</v>
      </c>
      <c r="AU2370" s="12">
        <f t="shared" si="349"/>
        <v>0</v>
      </c>
      <c r="AV2370" s="12"/>
      <c r="AW2370" s="12">
        <f ca="1">INDEX(I$10:I$6003,UsefulSeries!$I2364)</f>
        <v>2.2011889467142175E-2</v>
      </c>
      <c r="AX2370" s="12"/>
      <c r="AY2370" s="12"/>
      <c r="AZ2370" s="12">
        <f ca="1"/>
        <v>0.3876689089064459</v>
      </c>
      <c r="BA2370" s="12"/>
      <c r="BB2370" s="12">
        <f t="shared" ca="1" si="341"/>
        <v>0.3876689089064459</v>
      </c>
      <c r="BC2370" s="12"/>
      <c r="BD2370" s="38">
        <f ca="1"/>
        <v>2.2592540219618245E-2</v>
      </c>
    </row>
    <row r="2371" spans="1:56" x14ac:dyDescent="0.35">
      <c r="A2371" s="12"/>
      <c r="B2371" s="12"/>
      <c r="C2371" s="12"/>
      <c r="D2371" s="12"/>
      <c r="E2371" s="12"/>
      <c r="F2371" s="12"/>
      <c r="G2371" s="12"/>
      <c r="H2371" s="12"/>
      <c r="I2371" s="12"/>
      <c r="J2371" s="12"/>
      <c r="K2371" s="12"/>
      <c r="L2371" s="12"/>
      <c r="M2371" s="12"/>
      <c r="N2371" s="12"/>
      <c r="O2371" s="12"/>
      <c r="P2371" s="12"/>
      <c r="Q2371" s="12"/>
      <c r="R2371" s="12"/>
      <c r="S2371" s="12"/>
      <c r="T2371" s="12"/>
      <c r="U2371" s="12"/>
      <c r="V2371" s="12"/>
      <c r="W2371" s="12">
        <f ca="1">INDEX(P$11:P$6003,UsefulSeries!$I2364)</f>
        <v>0</v>
      </c>
      <c r="X2371" s="12">
        <f ca="1">INDEX(Q$11:Q$6003,UsefulSeries!$I2364)</f>
        <v>0</v>
      </c>
      <c r="Y2371" s="12">
        <f ca="1">INDEX(R$11:R$6003,UsefulSeries!$I2364)</f>
        <v>0</v>
      </c>
      <c r="Z2371" s="12">
        <f ca="1">INDEX(S$11:S$6003,UsefulSeries!$I2364)</f>
        <v>0</v>
      </c>
      <c r="AA2371" s="12">
        <f ca="1">INDEX(T$11:T$6003,UsefulSeries!$I2364)</f>
        <v>0.38766890890644601</v>
      </c>
      <c r="AB2371" s="12">
        <f ca="1">INDEX(U$11:U$6003,UsefulSeries!$I2364)</f>
        <v>19.443343094562561</v>
      </c>
      <c r="AC2371" s="12">
        <f>INDEX( K$11:K$6003,UsefulSeries!$I2364)</f>
        <v>0</v>
      </c>
      <c r="AD2371" s="12">
        <f>INDEX(L$11:L$6003,UsefulSeries!$I2364)</f>
        <v>0.37157623155039105</v>
      </c>
      <c r="AE2371" s="12"/>
      <c r="AF2371" s="12"/>
      <c r="AG2371" s="12"/>
      <c r="AH2371" s="12"/>
      <c r="AI2371" s="12"/>
      <c r="AJ2371" s="12"/>
      <c r="AK2371" s="12"/>
      <c r="AL2371" s="12"/>
      <c r="AM2371" s="12"/>
      <c r="AN2371" s="12">
        <f t="shared" ca="1" si="342"/>
        <v>0</v>
      </c>
      <c r="AO2371" s="12">
        <f t="shared" ca="1" si="343"/>
        <v>0</v>
      </c>
      <c r="AP2371" s="12">
        <f t="shared" ca="1" si="344"/>
        <v>0</v>
      </c>
      <c r="AQ2371" s="12">
        <f t="shared" ca="1" si="345"/>
        <v>0</v>
      </c>
      <c r="AR2371" s="12">
        <f t="shared" ca="1" si="346"/>
        <v>0.38766890890644601</v>
      </c>
      <c r="AS2371" s="12">
        <f t="shared" ca="1" si="347"/>
        <v>19.443343094562561</v>
      </c>
      <c r="AT2371" s="12">
        <f t="shared" si="348"/>
        <v>0</v>
      </c>
      <c r="AU2371" s="12">
        <f t="shared" si="349"/>
        <v>0.37157623155039105</v>
      </c>
      <c r="AV2371" s="12"/>
      <c r="AW2371" s="12">
        <f ca="1">INDEX(I$11:I$6003,UsefulSeries!$I2364)</f>
        <v>1.949950591777486E-2</v>
      </c>
      <c r="AX2371" s="12"/>
      <c r="AY2371" s="12"/>
      <c r="AZ2371" s="12">
        <f ca="1"/>
        <v>0.3876689089064459</v>
      </c>
      <c r="BA2371" s="12"/>
      <c r="BB2371" s="12">
        <f t="shared" ca="1" si="341"/>
        <v>0.3876689089064459</v>
      </c>
      <c r="BC2371" s="12"/>
      <c r="BD2371" s="38">
        <f ca="1"/>
        <v>1.8896020021209423E-2</v>
      </c>
    </row>
    <row r="2372" spans="1:56" x14ac:dyDescent="0.35">
      <c r="A2372" s="12"/>
      <c r="B2372" s="12"/>
      <c r="C2372" s="12"/>
      <c r="D2372" s="12"/>
      <c r="E2372" s="12"/>
      <c r="F2372" s="12"/>
      <c r="G2372" s="12"/>
      <c r="H2372" s="12"/>
      <c r="I2372" s="12"/>
      <c r="J2372" s="12"/>
      <c r="K2372" s="12"/>
      <c r="L2372" s="12"/>
      <c r="M2372" s="12"/>
      <c r="N2372" s="12"/>
      <c r="O2372" s="12"/>
      <c r="P2372" s="12"/>
      <c r="Q2372" s="12"/>
      <c r="R2372" s="12"/>
      <c r="S2372" s="12"/>
      <c r="T2372" s="12"/>
      <c r="U2372" s="12"/>
      <c r="V2372" s="12"/>
      <c r="W2372" s="12"/>
      <c r="X2372" s="12"/>
      <c r="Y2372" s="12"/>
      <c r="Z2372" s="12"/>
      <c r="AA2372" s="12"/>
      <c r="AB2372" s="12"/>
      <c r="AC2372" s="12"/>
      <c r="AD2372" s="12"/>
      <c r="AE2372" s="12">
        <f t="array" ref="AE2372:AJ2373">TRANSPOSE(AC2366:AD2371)</f>
        <v>-0.5910073375810535</v>
      </c>
      <c r="AF2372" s="12">
        <v>-0.5910073375810535</v>
      </c>
      <c r="AG2372" s="12">
        <v>3.7416430868555464E-2</v>
      </c>
      <c r="AH2372" s="12">
        <v>0</v>
      </c>
      <c r="AI2372" s="12">
        <v>0.37157623155039105</v>
      </c>
      <c r="AJ2372" s="12">
        <v>0</v>
      </c>
      <c r="AK2372" s="12"/>
      <c r="AL2372" s="12"/>
      <c r="AM2372" s="12"/>
      <c r="AN2372" s="12">
        <f t="shared" si="342"/>
        <v>-0.5910073375810535</v>
      </c>
      <c r="AO2372" s="12">
        <f t="shared" si="343"/>
        <v>-0.5910073375810535</v>
      </c>
      <c r="AP2372" s="12">
        <f t="shared" si="344"/>
        <v>3.7416430868555464E-2</v>
      </c>
      <c r="AQ2372" s="12">
        <f t="shared" si="345"/>
        <v>0</v>
      </c>
      <c r="AR2372" s="12">
        <f t="shared" si="346"/>
        <v>0.37157623155039105</v>
      </c>
      <c r="AS2372" s="12">
        <f t="shared" si="347"/>
        <v>0</v>
      </c>
      <c r="AT2372" s="12">
        <f t="shared" si="348"/>
        <v>0</v>
      </c>
      <c r="AU2372" s="12">
        <f t="shared" si="349"/>
        <v>0</v>
      </c>
      <c r="AV2372" s="12"/>
      <c r="AW2372" s="12"/>
      <c r="AX2372" s="12">
        <f>INDEX($N$6:$N$6003,UsefulSeries!$K2364)</f>
        <v>1.6725387144056469E-3</v>
      </c>
      <c r="AY2372" s="12"/>
      <c r="AZ2372" s="12"/>
      <c r="BA2372" s="12"/>
      <c r="BB2372" s="12">
        <f t="shared" si="341"/>
        <v>1.6725387144056469E-3</v>
      </c>
      <c r="BC2372" s="12"/>
      <c r="BD2372" s="38">
        <f ca="1"/>
        <v>-2.6355135915300483E-2</v>
      </c>
    </row>
    <row r="2373" spans="1:56" x14ac:dyDescent="0.35">
      <c r="A2373" s="12"/>
      <c r="B2373" s="12"/>
      <c r="C2373" s="12"/>
      <c r="D2373" s="12"/>
      <c r="E2373" s="12"/>
      <c r="F2373" s="12"/>
      <c r="G2373" s="12"/>
      <c r="H2373" s="12"/>
      <c r="I2373" s="12"/>
      <c r="J2373" s="12"/>
      <c r="K2373" s="12"/>
      <c r="L2373" s="12"/>
      <c r="M2373" s="12"/>
      <c r="N2373" s="12"/>
      <c r="O2373" s="12"/>
      <c r="P2373" s="12"/>
      <c r="Q2373" s="12"/>
      <c r="R2373" s="12"/>
      <c r="S2373" s="12"/>
      <c r="T2373" s="12"/>
      <c r="U2373" s="12"/>
      <c r="V2373" s="12"/>
      <c r="W2373" s="12"/>
      <c r="X2373" s="12"/>
      <c r="Y2373" s="12"/>
      <c r="Z2373" s="12"/>
      <c r="AA2373" s="12"/>
      <c r="AB2373" s="12"/>
      <c r="AC2373" s="12"/>
      <c r="AD2373" s="12"/>
      <c r="AE2373" s="12">
        <v>0.5910073375810535</v>
      </c>
      <c r="AF2373" s="12">
        <v>0</v>
      </c>
      <c r="AG2373" s="12">
        <v>-3.7416430868555464E-2</v>
      </c>
      <c r="AH2373" s="12">
        <v>-3.7416430868555464E-2</v>
      </c>
      <c r="AI2373" s="12">
        <v>0</v>
      </c>
      <c r="AJ2373" s="12">
        <v>0.37157623155039105</v>
      </c>
      <c r="AK2373" s="12"/>
      <c r="AL2373" s="12"/>
      <c r="AM2373" s="12"/>
      <c r="AN2373" s="12">
        <f t="shared" si="342"/>
        <v>0.5910073375810535</v>
      </c>
      <c r="AO2373" s="12">
        <f t="shared" si="343"/>
        <v>0</v>
      </c>
      <c r="AP2373" s="12">
        <f t="shared" si="344"/>
        <v>-3.7416430868555464E-2</v>
      </c>
      <c r="AQ2373" s="12">
        <f t="shared" si="345"/>
        <v>-3.7416430868555464E-2</v>
      </c>
      <c r="AR2373" s="12">
        <f t="shared" si="346"/>
        <v>0</v>
      </c>
      <c r="AS2373" s="12">
        <f t="shared" si="347"/>
        <v>0.37157623155039105</v>
      </c>
      <c r="AT2373" s="12">
        <f t="shared" si="348"/>
        <v>0</v>
      </c>
      <c r="AU2373" s="12">
        <f t="shared" si="349"/>
        <v>0</v>
      </c>
      <c r="AV2373" s="12"/>
      <c r="AW2373" s="12"/>
      <c r="AX2373" s="12">
        <f>INDEX('Margin error adjustment'!N$7:N$6003,UsefulSeries!$K2364)</f>
        <v>-1.2662320002348459E-3</v>
      </c>
      <c r="AY2373" s="12"/>
      <c r="AZ2373" s="12"/>
      <c r="BA2373" s="12"/>
      <c r="BB2373" s="12">
        <f t="shared" si="341"/>
        <v>-1.2662320002348459E-3</v>
      </c>
      <c r="BC2373" s="12"/>
      <c r="BD2373" s="38">
        <f ca="1"/>
        <v>3.0972602978300498E-2</v>
      </c>
    </row>
    <row r="2374" spans="1:56" x14ac:dyDescent="0.35">
      <c r="A2374" s="12"/>
      <c r="B2374" s="12"/>
      <c r="C2374" s="12"/>
      <c r="D2374" s="12"/>
      <c r="E2374" s="12"/>
      <c r="F2374" s="12"/>
      <c r="G2374" s="12"/>
      <c r="H2374" s="12"/>
      <c r="I2374" s="12"/>
      <c r="J2374" s="12"/>
      <c r="K2374" s="12"/>
      <c r="L2374" s="12"/>
      <c r="M2374" s="12"/>
      <c r="N2374" s="12"/>
      <c r="O2374" s="12"/>
      <c r="P2374" s="12"/>
      <c r="Q2374" s="12"/>
      <c r="R2374" s="12"/>
      <c r="S2374" s="12"/>
      <c r="T2374" s="12"/>
      <c r="U2374" s="12"/>
      <c r="V2374" s="12"/>
      <c r="W2374" s="12">
        <f ca="1">INDEX(P$6:P$6003,UsefulSeries!$I2372)</f>
        <v>54.629828728276806</v>
      </c>
      <c r="X2374" s="12">
        <f ca="1">INDEX(Q$6:Q$6003,UsefulSeries!$I2372)</f>
        <v>0.60870214772074616</v>
      </c>
      <c r="Y2374" s="12">
        <f ca="1">INDEX(R$6:R$6003,UsefulSeries!$I2372)</f>
        <v>0</v>
      </c>
      <c r="Z2374" s="12">
        <f ca="1">INDEX(S$6:S$6003,UsefulSeries!$I2372)</f>
        <v>0</v>
      </c>
      <c r="AA2374" s="12">
        <f ca="1">INDEX(T$6:T$6003,UsefulSeries!$I2372)</f>
        <v>0</v>
      </c>
      <c r="AB2374" s="12">
        <f ca="1">INDEX(U$6:U$6003,UsefulSeries!$I2372)</f>
        <v>0</v>
      </c>
      <c r="AC2374" s="12">
        <f>INDEX( K$6:K$6003,UsefulSeries!$I2372)</f>
        <v>-0.59267987629545915</v>
      </c>
      <c r="AD2374" s="12">
        <f>INDEX(L$6:L$6003,UsefulSeries!$I2372)</f>
        <v>0.59267987629545915</v>
      </c>
      <c r="AE2374" s="12"/>
      <c r="AF2374" s="12"/>
      <c r="AG2374" s="12"/>
      <c r="AH2374" s="12"/>
      <c r="AI2374" s="12"/>
      <c r="AJ2374" s="12"/>
      <c r="AK2374" s="12"/>
      <c r="AL2374" s="12"/>
      <c r="AM2374" s="12"/>
      <c r="AN2374" s="12">
        <f t="shared" ca="1" si="342"/>
        <v>54.629828728276806</v>
      </c>
      <c r="AO2374" s="12">
        <f t="shared" ca="1" si="343"/>
        <v>0.60870214772074616</v>
      </c>
      <c r="AP2374" s="12">
        <f t="shared" ca="1" si="344"/>
        <v>0</v>
      </c>
      <c r="AQ2374" s="12">
        <f t="shared" ca="1" si="345"/>
        <v>0</v>
      </c>
      <c r="AR2374" s="12">
        <f t="shared" ca="1" si="346"/>
        <v>0</v>
      </c>
      <c r="AS2374" s="12">
        <f t="shared" ca="1" si="347"/>
        <v>0</v>
      </c>
      <c r="AT2374" s="12">
        <f t="shared" si="348"/>
        <v>-0.59267987629545915</v>
      </c>
      <c r="AU2374" s="12">
        <f t="shared" si="349"/>
        <v>0.59267987629545915</v>
      </c>
      <c r="AV2374" s="12"/>
      <c r="AW2374" s="12">
        <f ca="1">INDEX(I$6:I$6003,UsefulSeries!$I2372)</f>
        <v>1.0971260945690528E-2</v>
      </c>
      <c r="AX2374" s="12"/>
      <c r="AY2374" s="12"/>
      <c r="AZ2374" s="12">
        <f t="array" aca="1" ref="AZ2374:AZ2379" ca="1">MMULT(W2374:AB2379,AW2374:AW2379)</f>
        <v>0.60870214772074605</v>
      </c>
      <c r="BA2374" s="12"/>
      <c r="BB2374" s="12">
        <f t="shared" ca="1" si="341"/>
        <v>0.60870214772074605</v>
      </c>
      <c r="BC2374" s="12"/>
      <c r="BD2374" s="38">
        <f t="array" aca="1" ref="BD2374:BD2381" ca="1">MMULT(MINVERSE(AN2374:AU2381),BB2374:BB2381)</f>
        <v>1.0979784896242394E-2</v>
      </c>
    </row>
    <row r="2375" spans="1:56" x14ac:dyDescent="0.35">
      <c r="A2375" s="12"/>
      <c r="B2375" s="12"/>
      <c r="C2375" s="12"/>
      <c r="D2375" s="12"/>
      <c r="E2375" s="12"/>
      <c r="F2375" s="12"/>
      <c r="G2375" s="12"/>
      <c r="H2375" s="12"/>
      <c r="I2375" s="12"/>
      <c r="J2375" s="12"/>
      <c r="K2375" s="12"/>
      <c r="L2375" s="12"/>
      <c r="M2375" s="12"/>
      <c r="N2375" s="12"/>
      <c r="O2375" s="12"/>
      <c r="P2375" s="12"/>
      <c r="Q2375" s="12"/>
      <c r="R2375" s="12"/>
      <c r="S2375" s="12"/>
      <c r="T2375" s="12"/>
      <c r="U2375" s="12"/>
      <c r="V2375" s="12"/>
      <c r="W2375" s="12">
        <f ca="1">INDEX(P$7:P$6003,UsefulSeries!$I2372)</f>
        <v>0.60870214772074616</v>
      </c>
      <c r="X2375" s="12">
        <f ca="1">INDEX(Q$7:Q$6003,UsefulSeries!$I2372)</f>
        <v>39.217854342744729</v>
      </c>
      <c r="Y2375" s="12">
        <f ca="1">INDEX(R$7:R$6003,UsefulSeries!$I2372)</f>
        <v>0</v>
      </c>
      <c r="Z2375" s="12">
        <f ca="1">INDEX(S$7:S$6003,UsefulSeries!$I2372)</f>
        <v>0</v>
      </c>
      <c r="AA2375" s="12">
        <f ca="1">INDEX(T$7:T$6003,UsefulSeries!$I2372)</f>
        <v>0</v>
      </c>
      <c r="AB2375" s="12">
        <f ca="1">INDEX(U$7:U$6003,UsefulSeries!$I2372)</f>
        <v>0</v>
      </c>
      <c r="AC2375" s="12">
        <f>INDEX( K$7:K$6003,UsefulSeries!$I2372,1)</f>
        <v>-0.59267987629545915</v>
      </c>
      <c r="AD2375" s="12">
        <f>INDEX(L$7:L$6003,UsefulSeries!$I2372,1)</f>
        <v>0</v>
      </c>
      <c r="AE2375" s="12"/>
      <c r="AF2375" s="12"/>
      <c r="AG2375" s="12"/>
      <c r="AH2375" s="12"/>
      <c r="AI2375" s="12"/>
      <c r="AJ2375" s="12"/>
      <c r="AK2375" s="12"/>
      <c r="AL2375" s="12"/>
      <c r="AM2375" s="12"/>
      <c r="AN2375" s="12">
        <f t="shared" ca="1" si="342"/>
        <v>0.60870214772074616</v>
      </c>
      <c r="AO2375" s="12">
        <f t="shared" ca="1" si="343"/>
        <v>39.217854342744729</v>
      </c>
      <c r="AP2375" s="12">
        <f t="shared" ca="1" si="344"/>
        <v>0</v>
      </c>
      <c r="AQ2375" s="12">
        <f t="shared" ca="1" si="345"/>
        <v>0</v>
      </c>
      <c r="AR2375" s="12">
        <f t="shared" ca="1" si="346"/>
        <v>0</v>
      </c>
      <c r="AS2375" s="12">
        <f t="shared" ca="1" si="347"/>
        <v>0</v>
      </c>
      <c r="AT2375" s="12">
        <f t="shared" si="348"/>
        <v>-0.59267987629545915</v>
      </c>
      <c r="AU2375" s="12">
        <f t="shared" si="349"/>
        <v>0</v>
      </c>
      <c r="AV2375" s="12"/>
      <c r="AW2375" s="12">
        <f ca="1">INDEX(I$7:I$6003,UsefulSeries!$I2372)</f>
        <v>1.5350761221113909E-2</v>
      </c>
      <c r="AX2375" s="12"/>
      <c r="AY2375" s="12"/>
      <c r="AZ2375" s="12">
        <f ca="1"/>
        <v>0.60870214772074605</v>
      </c>
      <c r="BA2375" s="12"/>
      <c r="BB2375" s="12">
        <f t="shared" ref="BB2375:BB2438" ca="1" si="350">AZ2375+AX2375</f>
        <v>0.60870214772074605</v>
      </c>
      <c r="BC2375" s="12"/>
      <c r="BD2375" s="38">
        <f ca="1"/>
        <v>1.5876924613873574E-2</v>
      </c>
    </row>
    <row r="2376" spans="1:56" x14ac:dyDescent="0.35">
      <c r="A2376" s="12"/>
      <c r="B2376" s="12"/>
      <c r="C2376" s="12"/>
      <c r="D2376" s="12"/>
      <c r="E2376" s="12"/>
      <c r="F2376" s="12"/>
      <c r="G2376" s="12"/>
      <c r="H2376" s="12"/>
      <c r="I2376" s="12"/>
      <c r="J2376" s="12"/>
      <c r="K2376" s="12"/>
      <c r="L2376" s="12"/>
      <c r="M2376" s="12"/>
      <c r="N2376" s="12"/>
      <c r="O2376" s="12"/>
      <c r="P2376" s="12"/>
      <c r="Q2376" s="12"/>
      <c r="R2376" s="12"/>
      <c r="S2376" s="12"/>
      <c r="T2376" s="12"/>
      <c r="U2376" s="12"/>
      <c r="V2376" s="12"/>
      <c r="W2376" s="12">
        <f ca="1">INDEX(P$8:P$6003,UsefulSeries!$I2372)</f>
        <v>0</v>
      </c>
      <c r="X2376" s="12">
        <f ca="1">INDEX(Q$8:Q$6003,UsefulSeries!$I2372)</f>
        <v>0</v>
      </c>
      <c r="Y2376" s="12">
        <f ca="1">INDEX(R$8:R$6003,UsefulSeries!$I2372)</f>
        <v>0.23805676302611462</v>
      </c>
      <c r="Z2376" s="12">
        <f ca="1">INDEX(S$8:S$6003,UsefulSeries!$I2372)</f>
        <v>5.7006718934960822E-2</v>
      </c>
      <c r="AA2376" s="12">
        <f ca="1">INDEX(T$8:T$6003,UsefulSeries!$I2372)</f>
        <v>0</v>
      </c>
      <c r="AB2376" s="12">
        <f ca="1">INDEX(U$8:U$6003,UsefulSeries!$I2372)</f>
        <v>0</v>
      </c>
      <c r="AC2376" s="12">
        <f>INDEX( K$8:K$6003,UsefulSeries!$I2372)</f>
        <v>3.6150198868320618E-2</v>
      </c>
      <c r="AD2376" s="12">
        <f>INDEX(L$8:L$6003,UsefulSeries!$I2372)</f>
        <v>-3.6150198868320618E-2</v>
      </c>
      <c r="AE2376" s="12"/>
      <c r="AF2376" s="12"/>
      <c r="AG2376" s="12"/>
      <c r="AH2376" s="12"/>
      <c r="AI2376" s="12"/>
      <c r="AJ2376" s="12"/>
      <c r="AK2376" s="12"/>
      <c r="AL2376" s="12"/>
      <c r="AM2376" s="12"/>
      <c r="AN2376" s="12">
        <f t="shared" ca="1" si="342"/>
        <v>0</v>
      </c>
      <c r="AO2376" s="12">
        <f t="shared" ca="1" si="343"/>
        <v>0</v>
      </c>
      <c r="AP2376" s="12">
        <f t="shared" ca="1" si="344"/>
        <v>0.23805676302611462</v>
      </c>
      <c r="AQ2376" s="12">
        <f t="shared" ca="1" si="345"/>
        <v>5.7006718934960822E-2</v>
      </c>
      <c r="AR2376" s="12">
        <f t="shared" ca="1" si="346"/>
        <v>0</v>
      </c>
      <c r="AS2376" s="12">
        <f t="shared" ca="1" si="347"/>
        <v>0</v>
      </c>
      <c r="AT2376" s="12">
        <f t="shared" si="348"/>
        <v>3.6150198868320618E-2</v>
      </c>
      <c r="AU2376" s="12">
        <f t="shared" si="349"/>
        <v>-3.6150198868320618E-2</v>
      </c>
      <c r="AV2376" s="12"/>
      <c r="AW2376" s="12">
        <f ca="1">INDEX(I$8:I$6003,UsefulSeries!$I2372)</f>
        <v>0.19966964962527142</v>
      </c>
      <c r="AX2376" s="12"/>
      <c r="AY2376" s="12"/>
      <c r="AZ2376" s="12">
        <f ca="1"/>
        <v>5.7006718934960822E-2</v>
      </c>
      <c r="BA2376" s="12"/>
      <c r="BB2376" s="12">
        <f t="shared" ca="1" si="350"/>
        <v>5.7006718934960822E-2</v>
      </c>
      <c r="BC2376" s="12"/>
      <c r="BD2376" s="38">
        <f ca="1"/>
        <v>0.19834612881776056</v>
      </c>
    </row>
    <row r="2377" spans="1:56" x14ac:dyDescent="0.35">
      <c r="A2377" s="12"/>
      <c r="B2377" s="12"/>
      <c r="C2377" s="12"/>
      <c r="D2377" s="12"/>
      <c r="E2377" s="12"/>
      <c r="F2377" s="12"/>
      <c r="G2377" s="12"/>
      <c r="H2377" s="12"/>
      <c r="I2377" s="12"/>
      <c r="J2377" s="12"/>
      <c r="K2377" s="12"/>
      <c r="L2377" s="12"/>
      <c r="M2377" s="12"/>
      <c r="N2377" s="12"/>
      <c r="O2377" s="12"/>
      <c r="P2377" s="12"/>
      <c r="Q2377" s="12"/>
      <c r="R2377" s="12"/>
      <c r="S2377" s="12"/>
      <c r="T2377" s="12"/>
      <c r="U2377" s="12"/>
      <c r="V2377" s="12"/>
      <c r="W2377" s="12">
        <f ca="1">INDEX(P$9:P$6003,UsefulSeries!$I2372)</f>
        <v>0</v>
      </c>
      <c r="X2377" s="12">
        <f ca="1">INDEX(Q$9:Q$6003,UsefulSeries!$I2372)</f>
        <v>0</v>
      </c>
      <c r="Y2377" s="12">
        <f ca="1">INDEX(R$9:R$6003,UsefulSeries!$I2372)</f>
        <v>5.7006718934960829E-2</v>
      </c>
      <c r="Z2377" s="12">
        <f ca="1">INDEX(S$9:S$6003,UsefulSeries!$I2372)</f>
        <v>0.27452860871606094</v>
      </c>
      <c r="AA2377" s="12">
        <f ca="1">INDEX(T$9:T$6003,UsefulSeries!$I2372)</f>
        <v>0</v>
      </c>
      <c r="AB2377" s="12">
        <f ca="1">INDEX(U$9:U$6003,UsefulSeries!$I2372)</f>
        <v>0</v>
      </c>
      <c r="AC2377" s="12">
        <f>INDEX( K$9:K$6003,UsefulSeries!$I2372)</f>
        <v>0</v>
      </c>
      <c r="AD2377" s="12">
        <f>INDEX(L$9:L$6003,UsefulSeries!$I2372)</f>
        <v>-3.6150198868320618E-2</v>
      </c>
      <c r="AE2377" s="12"/>
      <c r="AF2377" s="12"/>
      <c r="AG2377" s="12"/>
      <c r="AH2377" s="12"/>
      <c r="AI2377" s="12"/>
      <c r="AJ2377" s="12"/>
      <c r="AK2377" s="12"/>
      <c r="AL2377" s="12"/>
      <c r="AM2377" s="12"/>
      <c r="AN2377" s="12">
        <f t="shared" ca="1" si="342"/>
        <v>0</v>
      </c>
      <c r="AO2377" s="12">
        <f t="shared" ca="1" si="343"/>
        <v>0</v>
      </c>
      <c r="AP2377" s="12">
        <f t="shared" ca="1" si="344"/>
        <v>5.7006718934960829E-2</v>
      </c>
      <c r="AQ2377" s="12">
        <f t="shared" ca="1" si="345"/>
        <v>0.27452860871606094</v>
      </c>
      <c r="AR2377" s="12">
        <f t="shared" ca="1" si="346"/>
        <v>0</v>
      </c>
      <c r="AS2377" s="12">
        <f t="shared" ca="1" si="347"/>
        <v>0</v>
      </c>
      <c r="AT2377" s="12">
        <f t="shared" si="348"/>
        <v>0</v>
      </c>
      <c r="AU2377" s="12">
        <f t="shared" si="349"/>
        <v>-3.6150198868320618E-2</v>
      </c>
      <c r="AV2377" s="12"/>
      <c r="AW2377" s="12">
        <f ca="1">INDEX(I$9:I$6003,UsefulSeries!$I2372)</f>
        <v>0.1661910849740218</v>
      </c>
      <c r="AX2377" s="12"/>
      <c r="AY2377" s="12"/>
      <c r="AZ2377" s="12">
        <f ca="1"/>
        <v>5.7006718934960815E-2</v>
      </c>
      <c r="BA2377" s="12"/>
      <c r="BB2377" s="12">
        <f t="shared" ca="1" si="350"/>
        <v>5.7006718934960815E-2</v>
      </c>
      <c r="BC2377" s="12"/>
      <c r="BD2377" s="38">
        <f ca="1"/>
        <v>0.1708771143008336</v>
      </c>
    </row>
    <row r="2378" spans="1:56" x14ac:dyDescent="0.35">
      <c r="A2378" s="12"/>
      <c r="B2378" s="12"/>
      <c r="C2378" s="12"/>
      <c r="D2378" s="12"/>
      <c r="E2378" s="12"/>
      <c r="F2378" s="12"/>
      <c r="G2378" s="12"/>
      <c r="H2378" s="12"/>
      <c r="I2378" s="12"/>
      <c r="J2378" s="12"/>
      <c r="K2378" s="12"/>
      <c r="L2378" s="12"/>
      <c r="M2378" s="12"/>
      <c r="N2378" s="12"/>
      <c r="O2378" s="12"/>
      <c r="P2378" s="12"/>
      <c r="Q2378" s="12"/>
      <c r="R2378" s="12"/>
      <c r="S2378" s="12"/>
      <c r="T2378" s="12"/>
      <c r="U2378" s="12"/>
      <c r="V2378" s="12"/>
      <c r="W2378" s="12">
        <f ca="1">INDEX(P$10:P$6003,UsefulSeries!$I2372)</f>
        <v>0</v>
      </c>
      <c r="X2378" s="12">
        <f ca="1">INDEX(Q$10:Q$6003,UsefulSeries!$I2372)</f>
        <v>0</v>
      </c>
      <c r="Y2378" s="12">
        <f ca="1">INDEX(R$10:R$6003,UsefulSeries!$I2372)</f>
        <v>0</v>
      </c>
      <c r="Z2378" s="12">
        <f ca="1">INDEX(S$10:S$6003,UsefulSeries!$I2372)</f>
        <v>0</v>
      </c>
      <c r="AA2378" s="12">
        <f ca="1">INDEX(T$10:T$6003,UsefulSeries!$I2372)</f>
        <v>16.313553094290061</v>
      </c>
      <c r="AB2378" s="12">
        <f ca="1">INDEX(U$10:U$6003,UsefulSeries!$I2372)</f>
        <v>0.38784108846106014</v>
      </c>
      <c r="AC2378" s="12">
        <f>INDEX( K$10:K$6003,UsefulSeries!$I2372)</f>
        <v>0.37116992483622019</v>
      </c>
      <c r="AD2378" s="12">
        <f>INDEX(L$10:L$6003,UsefulSeries!$I2372)</f>
        <v>0</v>
      </c>
      <c r="AE2378" s="12"/>
      <c r="AF2378" s="12"/>
      <c r="AG2378" s="12"/>
      <c r="AH2378" s="12"/>
      <c r="AI2378" s="12"/>
      <c r="AJ2378" s="12"/>
      <c r="AK2378" s="12"/>
      <c r="AL2378" s="12"/>
      <c r="AM2378" s="12"/>
      <c r="AN2378" s="12">
        <f t="shared" ca="1" si="342"/>
        <v>0</v>
      </c>
      <c r="AO2378" s="12">
        <f t="shared" ca="1" si="343"/>
        <v>0</v>
      </c>
      <c r="AP2378" s="12">
        <f t="shared" ca="1" si="344"/>
        <v>0</v>
      </c>
      <c r="AQ2378" s="12">
        <f t="shared" ca="1" si="345"/>
        <v>0</v>
      </c>
      <c r="AR2378" s="12">
        <f t="shared" ca="1" si="346"/>
        <v>16.313553094290061</v>
      </c>
      <c r="AS2378" s="12">
        <f t="shared" ca="1" si="347"/>
        <v>0.38784108846106014</v>
      </c>
      <c r="AT2378" s="12">
        <f t="shared" si="348"/>
        <v>0.37116992483622019</v>
      </c>
      <c r="AU2378" s="12">
        <f t="shared" si="349"/>
        <v>0</v>
      </c>
      <c r="AV2378" s="12"/>
      <c r="AW2378" s="12">
        <f ca="1">INDEX(I$10:I$6003,UsefulSeries!$I2372)</f>
        <v>2.3306331591351617E-2</v>
      </c>
      <c r="AX2378" s="12"/>
      <c r="AY2378" s="12"/>
      <c r="AZ2378" s="12">
        <f ca="1"/>
        <v>0.38784108846106008</v>
      </c>
      <c r="BA2378" s="12"/>
      <c r="BB2378" s="12">
        <f t="shared" ca="1" si="350"/>
        <v>0.38784108846106008</v>
      </c>
      <c r="BC2378" s="12"/>
      <c r="BD2378" s="38">
        <f ca="1"/>
        <v>2.2528964322925032E-2</v>
      </c>
    </row>
    <row r="2379" spans="1:56" x14ac:dyDescent="0.35">
      <c r="A2379" s="12"/>
      <c r="B2379" s="12"/>
      <c r="C2379" s="12"/>
      <c r="D2379" s="12"/>
      <c r="E2379" s="12"/>
      <c r="F2379" s="12"/>
      <c r="G2379" s="12"/>
      <c r="H2379" s="12"/>
      <c r="I2379" s="12"/>
      <c r="J2379" s="12"/>
      <c r="K2379" s="12"/>
      <c r="L2379" s="12"/>
      <c r="M2379" s="12"/>
      <c r="N2379" s="12"/>
      <c r="O2379" s="12"/>
      <c r="P2379" s="12"/>
      <c r="Q2379" s="12"/>
      <c r="R2379" s="12"/>
      <c r="S2379" s="12"/>
      <c r="T2379" s="12"/>
      <c r="U2379" s="12"/>
      <c r="V2379" s="12"/>
      <c r="W2379" s="12">
        <f ca="1">INDEX(P$11:P$6003,UsefulSeries!$I2372)</f>
        <v>0</v>
      </c>
      <c r="X2379" s="12">
        <f ca="1">INDEX(Q$11:Q$6003,UsefulSeries!$I2372)</f>
        <v>0</v>
      </c>
      <c r="Y2379" s="12">
        <f ca="1">INDEX(R$11:R$6003,UsefulSeries!$I2372)</f>
        <v>0</v>
      </c>
      <c r="Z2379" s="12">
        <f ca="1">INDEX(S$11:S$6003,UsefulSeries!$I2372)</f>
        <v>0</v>
      </c>
      <c r="AA2379" s="12">
        <f ca="1">INDEX(T$11:T$6003,UsefulSeries!$I2372)</f>
        <v>0.38784108846106014</v>
      </c>
      <c r="AB2379" s="12">
        <f ca="1">INDEX(U$11:U$6003,UsefulSeries!$I2372)</f>
        <v>19.249836303497084</v>
      </c>
      <c r="AC2379" s="12">
        <f>INDEX( K$11:K$6003,UsefulSeries!$I2372)</f>
        <v>0</v>
      </c>
      <c r="AD2379" s="12">
        <f>INDEX(L$11:L$6003,UsefulSeries!$I2372)</f>
        <v>0.37116992483622019</v>
      </c>
      <c r="AE2379" s="12"/>
      <c r="AF2379" s="12"/>
      <c r="AG2379" s="12"/>
      <c r="AH2379" s="12"/>
      <c r="AI2379" s="12"/>
      <c r="AJ2379" s="12"/>
      <c r="AK2379" s="12"/>
      <c r="AL2379" s="12"/>
      <c r="AM2379" s="12"/>
      <c r="AN2379" s="12">
        <f t="shared" ca="1" si="342"/>
        <v>0</v>
      </c>
      <c r="AO2379" s="12">
        <f t="shared" ca="1" si="343"/>
        <v>0</v>
      </c>
      <c r="AP2379" s="12">
        <f t="shared" ca="1" si="344"/>
        <v>0</v>
      </c>
      <c r="AQ2379" s="12">
        <f t="shared" ca="1" si="345"/>
        <v>0</v>
      </c>
      <c r="AR2379" s="12">
        <f t="shared" ca="1" si="346"/>
        <v>0.38784108846106014</v>
      </c>
      <c r="AS2379" s="12">
        <f t="shared" ca="1" si="347"/>
        <v>19.249836303497084</v>
      </c>
      <c r="AT2379" s="12">
        <f t="shared" si="348"/>
        <v>0</v>
      </c>
      <c r="AU2379" s="12">
        <f t="shared" si="349"/>
        <v>0.37116992483622019</v>
      </c>
      <c r="AV2379" s="12"/>
      <c r="AW2379" s="12">
        <f ca="1">INDEX(I$11:I$6003,UsefulSeries!$I2372)</f>
        <v>1.9678189958416407E-2</v>
      </c>
      <c r="AX2379" s="12"/>
      <c r="AY2379" s="12"/>
      <c r="AZ2379" s="12">
        <f ca="1"/>
        <v>0.38784108846106014</v>
      </c>
      <c r="BA2379" s="12"/>
      <c r="BB2379" s="12">
        <f t="shared" ca="1" si="350"/>
        <v>0.38784108846106014</v>
      </c>
      <c r="BC2379" s="12"/>
      <c r="BD2379" s="38">
        <f ca="1"/>
        <v>1.9047931735028154E-2</v>
      </c>
    </row>
    <row r="2380" spans="1:56" x14ac:dyDescent="0.35">
      <c r="A2380" s="12"/>
      <c r="B2380" s="12"/>
      <c r="C2380" s="12"/>
      <c r="D2380" s="12"/>
      <c r="E2380" s="12"/>
      <c r="F2380" s="12"/>
      <c r="G2380" s="12"/>
      <c r="H2380" s="12"/>
      <c r="I2380" s="12"/>
      <c r="J2380" s="12"/>
      <c r="K2380" s="12"/>
      <c r="L2380" s="12"/>
      <c r="M2380" s="12"/>
      <c r="N2380" s="12"/>
      <c r="O2380" s="12"/>
      <c r="P2380" s="12"/>
      <c r="Q2380" s="12"/>
      <c r="R2380" s="12"/>
      <c r="S2380" s="12"/>
      <c r="T2380" s="12"/>
      <c r="U2380" s="12"/>
      <c r="V2380" s="12"/>
      <c r="W2380" s="12"/>
      <c r="X2380" s="12"/>
      <c r="Y2380" s="12"/>
      <c r="Z2380" s="12"/>
      <c r="AA2380" s="12"/>
      <c r="AB2380" s="12"/>
      <c r="AC2380" s="12"/>
      <c r="AD2380" s="12"/>
      <c r="AE2380" s="12">
        <f t="array" ref="AE2380:AJ2381">TRANSPOSE(AC2374:AD2379)</f>
        <v>-0.59267987629545915</v>
      </c>
      <c r="AF2380" s="12">
        <v>-0.59267987629545915</v>
      </c>
      <c r="AG2380" s="12">
        <v>3.6150198868320618E-2</v>
      </c>
      <c r="AH2380" s="12">
        <v>0</v>
      </c>
      <c r="AI2380" s="12">
        <v>0.37116992483622019</v>
      </c>
      <c r="AJ2380" s="12">
        <v>0</v>
      </c>
      <c r="AK2380" s="12"/>
      <c r="AL2380" s="12"/>
      <c r="AM2380" s="12"/>
      <c r="AN2380" s="12">
        <f t="shared" si="342"/>
        <v>-0.59267987629545915</v>
      </c>
      <c r="AO2380" s="12">
        <f t="shared" si="343"/>
        <v>-0.59267987629545915</v>
      </c>
      <c r="AP2380" s="12">
        <f t="shared" si="344"/>
        <v>3.6150198868320618E-2</v>
      </c>
      <c r="AQ2380" s="12">
        <f t="shared" si="345"/>
        <v>0</v>
      </c>
      <c r="AR2380" s="12">
        <f t="shared" si="346"/>
        <v>0.37116992483622019</v>
      </c>
      <c r="AS2380" s="12">
        <f t="shared" si="347"/>
        <v>0</v>
      </c>
      <c r="AT2380" s="12">
        <f t="shared" si="348"/>
        <v>0</v>
      </c>
      <c r="AU2380" s="12">
        <f t="shared" si="349"/>
        <v>0</v>
      </c>
      <c r="AV2380" s="12"/>
      <c r="AW2380" s="12"/>
      <c r="AX2380" s="12">
        <f>INDEX($N$6:$N$6003,UsefulSeries!$K2372)</f>
        <v>-3.8510527425705821E-4</v>
      </c>
      <c r="AY2380" s="12"/>
      <c r="AZ2380" s="12"/>
      <c r="BA2380" s="12"/>
      <c r="BB2380" s="12">
        <f t="shared" si="350"/>
        <v>-3.8510527425705821E-4</v>
      </c>
      <c r="BC2380" s="12"/>
      <c r="BD2380" s="38">
        <f ca="1"/>
        <v>3.4825187542644673E-2</v>
      </c>
    </row>
    <row r="2381" spans="1:56" x14ac:dyDescent="0.35">
      <c r="A2381" s="12"/>
      <c r="B2381" s="12"/>
      <c r="C2381" s="12"/>
      <c r="D2381" s="12"/>
      <c r="E2381" s="12"/>
      <c r="F2381" s="12"/>
      <c r="G2381" s="12"/>
      <c r="H2381" s="12"/>
      <c r="I2381" s="12"/>
      <c r="J2381" s="12"/>
      <c r="K2381" s="12"/>
      <c r="L2381" s="12"/>
      <c r="M2381" s="12"/>
      <c r="N2381" s="12"/>
      <c r="O2381" s="12"/>
      <c r="P2381" s="12"/>
      <c r="Q2381" s="12"/>
      <c r="R2381" s="12"/>
      <c r="S2381" s="12"/>
      <c r="T2381" s="12"/>
      <c r="U2381" s="12"/>
      <c r="V2381" s="12"/>
      <c r="W2381" s="12"/>
      <c r="X2381" s="12"/>
      <c r="Y2381" s="12"/>
      <c r="Z2381" s="12"/>
      <c r="AA2381" s="12"/>
      <c r="AB2381" s="12"/>
      <c r="AC2381" s="12"/>
      <c r="AD2381" s="12"/>
      <c r="AE2381" s="12">
        <v>0.59267987629545915</v>
      </c>
      <c r="AF2381" s="12">
        <v>0</v>
      </c>
      <c r="AG2381" s="12">
        <v>-3.6150198868320618E-2</v>
      </c>
      <c r="AH2381" s="12">
        <v>-3.6150198868320618E-2</v>
      </c>
      <c r="AI2381" s="12">
        <v>0</v>
      </c>
      <c r="AJ2381" s="12">
        <v>0.37116992483622019</v>
      </c>
      <c r="AK2381" s="12"/>
      <c r="AL2381" s="12"/>
      <c r="AM2381" s="12"/>
      <c r="AN2381" s="12">
        <f t="shared" si="342"/>
        <v>0.59267987629545915</v>
      </c>
      <c r="AO2381" s="12">
        <f t="shared" si="343"/>
        <v>0</v>
      </c>
      <c r="AP2381" s="12">
        <f t="shared" si="344"/>
        <v>-3.6150198868320618E-2</v>
      </c>
      <c r="AQ2381" s="12">
        <f t="shared" si="345"/>
        <v>-3.6150198868320618E-2</v>
      </c>
      <c r="AR2381" s="12">
        <f t="shared" si="346"/>
        <v>0</v>
      </c>
      <c r="AS2381" s="12">
        <f t="shared" si="347"/>
        <v>0.37116992483622019</v>
      </c>
      <c r="AT2381" s="12">
        <f t="shared" si="348"/>
        <v>0</v>
      </c>
      <c r="AU2381" s="12">
        <f t="shared" si="349"/>
        <v>0</v>
      </c>
      <c r="AV2381" s="12"/>
      <c r="AW2381" s="12"/>
      <c r="AX2381" s="12">
        <f>INDEX('Margin error adjustment'!N$7:N$6003,UsefulSeries!$K2372)</f>
        <v>2.3002327888807517E-4</v>
      </c>
      <c r="AY2381" s="12"/>
      <c r="AZ2381" s="12"/>
      <c r="BA2381" s="12"/>
      <c r="BB2381" s="12">
        <f t="shared" si="350"/>
        <v>2.3002327888807517E-4</v>
      </c>
      <c r="BC2381" s="12"/>
      <c r="BD2381" s="38">
        <f ca="1"/>
        <v>3.3499111228270512E-2</v>
      </c>
    </row>
    <row r="2382" spans="1:56" x14ac:dyDescent="0.35">
      <c r="A2382" s="12"/>
      <c r="B2382" s="12"/>
      <c r="C2382" s="12"/>
      <c r="D2382" s="12"/>
      <c r="E2382" s="12"/>
      <c r="F2382" s="12"/>
      <c r="G2382" s="12"/>
      <c r="H2382" s="12"/>
      <c r="I2382" s="12"/>
      <c r="J2382" s="12"/>
      <c r="K2382" s="12"/>
      <c r="L2382" s="12"/>
      <c r="M2382" s="12"/>
      <c r="N2382" s="12"/>
      <c r="O2382" s="12"/>
      <c r="P2382" s="12"/>
      <c r="Q2382" s="12"/>
      <c r="R2382" s="12"/>
      <c r="S2382" s="12"/>
      <c r="T2382" s="12"/>
      <c r="U2382" s="12"/>
      <c r="V2382" s="12"/>
      <c r="W2382" s="12">
        <f ca="1">INDEX(P$6:P$6003,UsefulSeries!$I2380)</f>
        <v>56.202904734910625</v>
      </c>
      <c r="X2382" s="12">
        <f ca="1">INDEX(Q$6:Q$6003,UsefulSeries!$I2380)</f>
        <v>0.60859257812367673</v>
      </c>
      <c r="Y2382" s="12">
        <f ca="1">INDEX(R$6:R$6003,UsefulSeries!$I2380)</f>
        <v>0</v>
      </c>
      <c r="Z2382" s="12">
        <f ca="1">INDEX(S$6:S$6003,UsefulSeries!$I2380)</f>
        <v>0</v>
      </c>
      <c r="AA2382" s="12">
        <f ca="1">INDEX(T$6:T$6003,UsefulSeries!$I2380)</f>
        <v>0</v>
      </c>
      <c r="AB2382" s="12">
        <f ca="1">INDEX(U$6:U$6003,UsefulSeries!$I2380)</f>
        <v>0</v>
      </c>
      <c r="AC2382" s="12">
        <f>INDEX( K$6:K$6003,UsefulSeries!$I2380)</f>
        <v>-0.59229477102120209</v>
      </c>
      <c r="AD2382" s="12">
        <f>INDEX(L$6:L$6003,UsefulSeries!$I2380)</f>
        <v>0.59229477102120209</v>
      </c>
      <c r="AE2382" s="12"/>
      <c r="AF2382" s="12"/>
      <c r="AG2382" s="12"/>
      <c r="AH2382" s="12"/>
      <c r="AI2382" s="12"/>
      <c r="AJ2382" s="12"/>
      <c r="AK2382" s="12"/>
      <c r="AL2382" s="12"/>
      <c r="AM2382" s="12"/>
      <c r="AN2382" s="12">
        <f t="shared" ca="1" si="342"/>
        <v>56.202904734910625</v>
      </c>
      <c r="AO2382" s="12">
        <f t="shared" ca="1" si="343"/>
        <v>0.60859257812367673</v>
      </c>
      <c r="AP2382" s="12">
        <f t="shared" ca="1" si="344"/>
        <v>0</v>
      </c>
      <c r="AQ2382" s="12">
        <f t="shared" ca="1" si="345"/>
        <v>0</v>
      </c>
      <c r="AR2382" s="12">
        <f t="shared" ca="1" si="346"/>
        <v>0</v>
      </c>
      <c r="AS2382" s="12">
        <f t="shared" ca="1" si="347"/>
        <v>0</v>
      </c>
      <c r="AT2382" s="12">
        <f t="shared" si="348"/>
        <v>-0.59229477102120209</v>
      </c>
      <c r="AU2382" s="12">
        <f t="shared" si="349"/>
        <v>0.59229477102120209</v>
      </c>
      <c r="AV2382" s="12"/>
      <c r="AW2382" s="12">
        <f ca="1">INDEX(I$6:I$6003,UsefulSeries!$I2380)</f>
        <v>1.0653873535674183E-2</v>
      </c>
      <c r="AX2382" s="12"/>
      <c r="AY2382" s="12"/>
      <c r="AZ2382" s="12">
        <f t="array" aca="1" ref="AZ2382:AZ2387" ca="1">MMULT(W2382:AB2387,AW2382:AW2387)</f>
        <v>0.60859257812367662</v>
      </c>
      <c r="BA2382" s="12"/>
      <c r="BB2382" s="12">
        <f t="shared" ca="1" si="350"/>
        <v>0.60859257812367662</v>
      </c>
      <c r="BC2382" s="12"/>
      <c r="BD2382" s="38">
        <f t="array" aca="1" ref="BD2382:BD2389" ca="1">MMULT(MINVERSE(AN2382:AU2389),BB2382:BB2389)</f>
        <v>1.0311273369430432E-2</v>
      </c>
    </row>
    <row r="2383" spans="1:56" x14ac:dyDescent="0.35">
      <c r="A2383" s="12"/>
      <c r="B2383" s="12"/>
      <c r="C2383" s="12"/>
      <c r="D2383" s="12"/>
      <c r="E2383" s="12"/>
      <c r="F2383" s="12"/>
      <c r="G2383" s="12"/>
      <c r="H2383" s="12"/>
      <c r="I2383" s="12"/>
      <c r="J2383" s="12"/>
      <c r="K2383" s="12"/>
      <c r="L2383" s="12"/>
      <c r="M2383" s="12"/>
      <c r="N2383" s="12"/>
      <c r="O2383" s="12"/>
      <c r="P2383" s="12"/>
      <c r="Q2383" s="12"/>
      <c r="R2383" s="12"/>
      <c r="S2383" s="12"/>
      <c r="T2383" s="12"/>
      <c r="U2383" s="12"/>
      <c r="V2383" s="12"/>
      <c r="W2383" s="12">
        <f ca="1">INDEX(P$7:P$6003,UsefulSeries!$I2380)</f>
        <v>0.60859257812367662</v>
      </c>
      <c r="X2383" s="12">
        <f ca="1">INDEX(Q$7:Q$6003,UsefulSeries!$I2380)</f>
        <v>37.338616194559776</v>
      </c>
      <c r="Y2383" s="12">
        <f ca="1">INDEX(R$7:R$6003,UsefulSeries!$I2380)</f>
        <v>0</v>
      </c>
      <c r="Z2383" s="12">
        <f ca="1">INDEX(S$7:S$6003,UsefulSeries!$I2380)</f>
        <v>0</v>
      </c>
      <c r="AA2383" s="12">
        <f ca="1">INDEX(T$7:T$6003,UsefulSeries!$I2380)</f>
        <v>0</v>
      </c>
      <c r="AB2383" s="12">
        <f ca="1">INDEX(U$7:U$6003,UsefulSeries!$I2380)</f>
        <v>0</v>
      </c>
      <c r="AC2383" s="12">
        <f>INDEX( K$7:K$6003,UsefulSeries!$I2380,1)</f>
        <v>-0.59229477102120209</v>
      </c>
      <c r="AD2383" s="12">
        <f>INDEX(L$7:L$6003,UsefulSeries!$I2380,1)</f>
        <v>0</v>
      </c>
      <c r="AE2383" s="12"/>
      <c r="AF2383" s="12"/>
      <c r="AG2383" s="12"/>
      <c r="AH2383" s="12"/>
      <c r="AI2383" s="12"/>
      <c r="AJ2383" s="12"/>
      <c r="AK2383" s="12"/>
      <c r="AL2383" s="12"/>
      <c r="AM2383" s="12"/>
      <c r="AN2383" s="12">
        <f t="shared" ca="1" si="342"/>
        <v>0.60859257812367662</v>
      </c>
      <c r="AO2383" s="12">
        <f t="shared" ca="1" si="343"/>
        <v>37.338616194559776</v>
      </c>
      <c r="AP2383" s="12">
        <f t="shared" ca="1" si="344"/>
        <v>0</v>
      </c>
      <c r="AQ2383" s="12">
        <f t="shared" ca="1" si="345"/>
        <v>0</v>
      </c>
      <c r="AR2383" s="12">
        <f t="shared" ca="1" si="346"/>
        <v>0</v>
      </c>
      <c r="AS2383" s="12">
        <f t="shared" ca="1" si="347"/>
        <v>0</v>
      </c>
      <c r="AT2383" s="12">
        <f t="shared" si="348"/>
        <v>-0.59229477102120209</v>
      </c>
      <c r="AU2383" s="12">
        <f t="shared" si="349"/>
        <v>0</v>
      </c>
      <c r="AV2383" s="12"/>
      <c r="AW2383" s="12">
        <f ca="1">INDEX(I$7:I$6003,UsefulSeries!$I2380)</f>
        <v>1.6125630007930616E-2</v>
      </c>
      <c r="AX2383" s="12"/>
      <c r="AY2383" s="12"/>
      <c r="AZ2383" s="12">
        <f ca="1"/>
        <v>0.60859257812367684</v>
      </c>
      <c r="BA2383" s="12"/>
      <c r="BB2383" s="12">
        <f t="shared" ca="1" si="350"/>
        <v>0.60859257812367684</v>
      </c>
      <c r="BC2383" s="12"/>
      <c r="BD2383" s="38">
        <f ca="1"/>
        <v>1.7120309024904617E-2</v>
      </c>
    </row>
    <row r="2384" spans="1:56" x14ac:dyDescent="0.35">
      <c r="A2384" s="12"/>
      <c r="B2384" s="12"/>
      <c r="C2384" s="12"/>
      <c r="D2384" s="12"/>
      <c r="E2384" s="12"/>
      <c r="F2384" s="12"/>
      <c r="G2384" s="12"/>
      <c r="H2384" s="12"/>
      <c r="I2384" s="12"/>
      <c r="J2384" s="12"/>
      <c r="K2384" s="12"/>
      <c r="L2384" s="12"/>
      <c r="M2384" s="12"/>
      <c r="N2384" s="12"/>
      <c r="O2384" s="12"/>
      <c r="P2384" s="12"/>
      <c r="Q2384" s="12"/>
      <c r="R2384" s="12"/>
      <c r="S2384" s="12"/>
      <c r="T2384" s="12"/>
      <c r="U2384" s="12"/>
      <c r="V2384" s="12"/>
      <c r="W2384" s="12">
        <f ca="1">INDEX(P$8:P$6003,UsefulSeries!$I2380)</f>
        <v>0</v>
      </c>
      <c r="X2384" s="12">
        <f ca="1">INDEX(Q$8:Q$6003,UsefulSeries!$I2380)</f>
        <v>0</v>
      </c>
      <c r="Y2384" s="12">
        <f ca="1">INDEX(R$8:R$6003,UsefulSeries!$I2380)</f>
        <v>0.24062006253899179</v>
      </c>
      <c r="Z2384" s="12">
        <f ca="1">INDEX(S$8:S$6003,UsefulSeries!$I2380)</f>
        <v>5.7622415253828572E-2</v>
      </c>
      <c r="AA2384" s="12">
        <f ca="1">INDEX(T$8:T$6003,UsefulSeries!$I2380)</f>
        <v>0</v>
      </c>
      <c r="AB2384" s="12">
        <f ca="1">INDEX(U$8:U$6003,UsefulSeries!$I2380)</f>
        <v>0</v>
      </c>
      <c r="AC2384" s="12">
        <f>INDEX( K$8:K$6003,UsefulSeries!$I2380)</f>
        <v>3.6380222147208693E-2</v>
      </c>
      <c r="AD2384" s="12">
        <f>INDEX(L$8:L$6003,UsefulSeries!$I2380)</f>
        <v>-3.6380222147208693E-2</v>
      </c>
      <c r="AE2384" s="12"/>
      <c r="AF2384" s="12"/>
      <c r="AG2384" s="12"/>
      <c r="AH2384" s="12"/>
      <c r="AI2384" s="12"/>
      <c r="AJ2384" s="12"/>
      <c r="AK2384" s="12"/>
      <c r="AL2384" s="12"/>
      <c r="AM2384" s="12"/>
      <c r="AN2384" s="12">
        <f t="shared" ca="1" si="342"/>
        <v>0</v>
      </c>
      <c r="AO2384" s="12">
        <f t="shared" ca="1" si="343"/>
        <v>0</v>
      </c>
      <c r="AP2384" s="12">
        <f t="shared" ca="1" si="344"/>
        <v>0.24062006253899179</v>
      </c>
      <c r="AQ2384" s="12">
        <f t="shared" ca="1" si="345"/>
        <v>5.7622415253828572E-2</v>
      </c>
      <c r="AR2384" s="12">
        <f t="shared" ca="1" si="346"/>
        <v>0</v>
      </c>
      <c r="AS2384" s="12">
        <f t="shared" ca="1" si="347"/>
        <v>0</v>
      </c>
      <c r="AT2384" s="12">
        <f t="shared" si="348"/>
        <v>3.6380222147208693E-2</v>
      </c>
      <c r="AU2384" s="12">
        <f t="shared" si="349"/>
        <v>-3.6380222147208693E-2</v>
      </c>
      <c r="AV2384" s="12"/>
      <c r="AW2384" s="12">
        <f ca="1">INDEX(I$8:I$6003,UsefulSeries!$I2380)</f>
        <v>0.1988015839925952</v>
      </c>
      <c r="AX2384" s="12"/>
      <c r="AY2384" s="12"/>
      <c r="AZ2384" s="12">
        <f ca="1"/>
        <v>5.7622415253828566E-2</v>
      </c>
      <c r="BA2384" s="12"/>
      <c r="BB2384" s="12">
        <f t="shared" ca="1" si="350"/>
        <v>5.7622415253828566E-2</v>
      </c>
      <c r="BC2384" s="12"/>
      <c r="BD2384" s="38">
        <f ca="1"/>
        <v>0.20064833917736993</v>
      </c>
    </row>
    <row r="2385" spans="1:56" x14ac:dyDescent="0.35">
      <c r="A2385" s="12"/>
      <c r="B2385" s="12"/>
      <c r="C2385" s="12"/>
      <c r="D2385" s="12"/>
      <c r="E2385" s="12"/>
      <c r="F2385" s="12"/>
      <c r="G2385" s="12"/>
      <c r="H2385" s="12"/>
      <c r="I2385" s="12"/>
      <c r="J2385" s="12"/>
      <c r="K2385" s="12"/>
      <c r="L2385" s="12"/>
      <c r="M2385" s="12"/>
      <c r="N2385" s="12"/>
      <c r="O2385" s="12"/>
      <c r="P2385" s="12"/>
      <c r="Q2385" s="12"/>
      <c r="R2385" s="12"/>
      <c r="S2385" s="12"/>
      <c r="T2385" s="12"/>
      <c r="U2385" s="12"/>
      <c r="V2385" s="12"/>
      <c r="W2385" s="12">
        <f ca="1">INDEX(P$9:P$6003,UsefulSeries!$I2380)</f>
        <v>0</v>
      </c>
      <c r="X2385" s="12">
        <f ca="1">INDEX(Q$9:Q$6003,UsefulSeries!$I2380)</f>
        <v>0</v>
      </c>
      <c r="Y2385" s="12">
        <f ca="1">INDEX(R$9:R$6003,UsefulSeries!$I2380)</f>
        <v>5.7622415253828572E-2</v>
      </c>
      <c r="Z2385" s="12">
        <f ca="1">INDEX(S$9:S$6003,UsefulSeries!$I2380)</f>
        <v>0.2718215016518391</v>
      </c>
      <c r="AA2385" s="12">
        <f ca="1">INDEX(T$9:T$6003,UsefulSeries!$I2380)</f>
        <v>0</v>
      </c>
      <c r="AB2385" s="12">
        <f ca="1">INDEX(U$9:U$6003,UsefulSeries!$I2380)</f>
        <v>0</v>
      </c>
      <c r="AC2385" s="12">
        <f>INDEX( K$9:K$6003,UsefulSeries!$I2380)</f>
        <v>0</v>
      </c>
      <c r="AD2385" s="12">
        <f>INDEX(L$9:L$6003,UsefulSeries!$I2380)</f>
        <v>-3.6380222147208693E-2</v>
      </c>
      <c r="AE2385" s="12"/>
      <c r="AF2385" s="12"/>
      <c r="AG2385" s="12"/>
      <c r="AH2385" s="12"/>
      <c r="AI2385" s="12"/>
      <c r="AJ2385" s="12"/>
      <c r="AK2385" s="12"/>
      <c r="AL2385" s="12"/>
      <c r="AM2385" s="12"/>
      <c r="AN2385" s="12">
        <f t="shared" ca="1" si="342"/>
        <v>0</v>
      </c>
      <c r="AO2385" s="12">
        <f t="shared" ca="1" si="343"/>
        <v>0</v>
      </c>
      <c r="AP2385" s="12">
        <f t="shared" ca="1" si="344"/>
        <v>5.7622415253828572E-2</v>
      </c>
      <c r="AQ2385" s="12">
        <f t="shared" ca="1" si="345"/>
        <v>0.2718215016518391</v>
      </c>
      <c r="AR2385" s="12">
        <f t="shared" ca="1" si="346"/>
        <v>0</v>
      </c>
      <c r="AS2385" s="12">
        <f t="shared" ca="1" si="347"/>
        <v>0</v>
      </c>
      <c r="AT2385" s="12">
        <f t="shared" si="348"/>
        <v>0</v>
      </c>
      <c r="AU2385" s="12">
        <f t="shared" si="349"/>
        <v>-3.6380222147208693E-2</v>
      </c>
      <c r="AV2385" s="12"/>
      <c r="AW2385" s="12">
        <f ca="1">INDEX(I$9:I$6003,UsefulSeries!$I2380)</f>
        <v>0.16984303135452866</v>
      </c>
      <c r="AX2385" s="12"/>
      <c r="AY2385" s="12"/>
      <c r="AZ2385" s="12">
        <f ca="1"/>
        <v>5.7622415253828579E-2</v>
      </c>
      <c r="BA2385" s="12"/>
      <c r="BB2385" s="12">
        <f t="shared" ca="1" si="350"/>
        <v>5.7622415253828579E-2</v>
      </c>
      <c r="BC2385" s="12"/>
      <c r="BD2385" s="38">
        <f ca="1"/>
        <v>0.18201102281137818</v>
      </c>
    </row>
    <row r="2386" spans="1:56" x14ac:dyDescent="0.35">
      <c r="A2386" s="12"/>
      <c r="B2386" s="12"/>
      <c r="C2386" s="12"/>
      <c r="D2386" s="12"/>
      <c r="E2386" s="12"/>
      <c r="F2386" s="12"/>
      <c r="G2386" s="12"/>
      <c r="H2386" s="12"/>
      <c r="I2386" s="12"/>
      <c r="J2386" s="12"/>
      <c r="K2386" s="12"/>
      <c r="L2386" s="12"/>
      <c r="M2386" s="12"/>
      <c r="N2386" s="12"/>
      <c r="O2386" s="12"/>
      <c r="P2386" s="12"/>
      <c r="Q2386" s="12"/>
      <c r="R2386" s="12"/>
      <c r="S2386" s="12"/>
      <c r="T2386" s="12"/>
      <c r="U2386" s="12"/>
      <c r="V2386" s="12"/>
      <c r="W2386" s="12">
        <f ca="1">INDEX(P$10:P$6003,UsefulSeries!$I2380)</f>
        <v>0</v>
      </c>
      <c r="X2386" s="12">
        <f ca="1">INDEX(Q$10:Q$6003,UsefulSeries!$I2380)</f>
        <v>0</v>
      </c>
      <c r="Y2386" s="12">
        <f ca="1">INDEX(R$10:R$6003,UsefulSeries!$I2380)</f>
        <v>0</v>
      </c>
      <c r="Z2386" s="12">
        <f ca="1">INDEX(S$10:S$6003,UsefulSeries!$I2380)</f>
        <v>0</v>
      </c>
      <c r="AA2386" s="12">
        <f ca="1">INDEX(T$10:T$6003,UsefulSeries!$I2380)</f>
        <v>15.282431778984648</v>
      </c>
      <c r="AB2386" s="12">
        <f ca="1">INDEX(U$10:U$6003,UsefulSeries!$I2380)</f>
        <v>0.38834996678355871</v>
      </c>
      <c r="AC2386" s="12">
        <f>INDEX( K$10:K$6003,UsefulSeries!$I2380)</f>
        <v>0.37132500683158925</v>
      </c>
      <c r="AD2386" s="12">
        <f>INDEX(L$10:L$6003,UsefulSeries!$I2380)</f>
        <v>0</v>
      </c>
      <c r="AE2386" s="12"/>
      <c r="AF2386" s="12"/>
      <c r="AG2386" s="12"/>
      <c r="AH2386" s="12"/>
      <c r="AI2386" s="12"/>
      <c r="AJ2386" s="12"/>
      <c r="AK2386" s="12"/>
      <c r="AL2386" s="12"/>
      <c r="AM2386" s="12"/>
      <c r="AN2386" s="12">
        <f t="shared" ca="1" si="342"/>
        <v>0</v>
      </c>
      <c r="AO2386" s="12">
        <f t="shared" ca="1" si="343"/>
        <v>0</v>
      </c>
      <c r="AP2386" s="12">
        <f t="shared" ca="1" si="344"/>
        <v>0</v>
      </c>
      <c r="AQ2386" s="12">
        <f t="shared" ca="1" si="345"/>
        <v>0</v>
      </c>
      <c r="AR2386" s="12">
        <f t="shared" ca="1" si="346"/>
        <v>15.282431778984648</v>
      </c>
      <c r="AS2386" s="12">
        <f t="shared" ca="1" si="347"/>
        <v>0.38834996678355871</v>
      </c>
      <c r="AT2386" s="12">
        <f t="shared" si="348"/>
        <v>0.37132500683158925</v>
      </c>
      <c r="AU2386" s="12">
        <f t="shared" si="349"/>
        <v>0</v>
      </c>
      <c r="AV2386" s="12"/>
      <c r="AW2386" s="12">
        <f ca="1">INDEX(I$10:I$6003,UsefulSeries!$I2380)</f>
        <v>2.4931043854439106E-2</v>
      </c>
      <c r="AX2386" s="12"/>
      <c r="AY2386" s="12"/>
      <c r="AZ2386" s="12">
        <f ca="1"/>
        <v>0.38834996678355871</v>
      </c>
      <c r="BA2386" s="12"/>
      <c r="BB2386" s="12">
        <f t="shared" ca="1" si="350"/>
        <v>0.38834996678355871</v>
      </c>
      <c r="BC2386" s="12"/>
      <c r="BD2386" s="38">
        <f ca="1"/>
        <v>2.3459507645349112E-2</v>
      </c>
    </row>
    <row r="2387" spans="1:56" x14ac:dyDescent="0.35">
      <c r="A2387" s="12"/>
      <c r="B2387" s="12"/>
      <c r="C2387" s="12"/>
      <c r="D2387" s="12"/>
      <c r="E2387" s="12"/>
      <c r="F2387" s="12"/>
      <c r="G2387" s="12"/>
      <c r="H2387" s="12"/>
      <c r="I2387" s="12"/>
      <c r="J2387" s="12"/>
      <c r="K2387" s="12"/>
      <c r="L2387" s="12"/>
      <c r="M2387" s="12"/>
      <c r="N2387" s="12"/>
      <c r="O2387" s="12"/>
      <c r="P2387" s="12"/>
      <c r="Q2387" s="12"/>
      <c r="R2387" s="12"/>
      <c r="S2387" s="12"/>
      <c r="T2387" s="12"/>
      <c r="U2387" s="12"/>
      <c r="V2387" s="12"/>
      <c r="W2387" s="12">
        <f ca="1">INDEX(P$11:P$6003,UsefulSeries!$I2380)</f>
        <v>0</v>
      </c>
      <c r="X2387" s="12">
        <f ca="1">INDEX(Q$11:Q$6003,UsefulSeries!$I2380)</f>
        <v>0</v>
      </c>
      <c r="Y2387" s="12">
        <f ca="1">INDEX(R$11:R$6003,UsefulSeries!$I2380)</f>
        <v>0</v>
      </c>
      <c r="Z2387" s="12">
        <f ca="1">INDEX(S$11:S$6003,UsefulSeries!$I2380)</f>
        <v>0</v>
      </c>
      <c r="AA2387" s="12">
        <f ca="1">INDEX(T$11:T$6003,UsefulSeries!$I2380)</f>
        <v>0.38834996678355876</v>
      </c>
      <c r="AB2387" s="12">
        <f ca="1">INDEX(U$11:U$6003,UsefulSeries!$I2380)</f>
        <v>20.026679318741131</v>
      </c>
      <c r="AC2387" s="12">
        <f>INDEX( K$11:K$6003,UsefulSeries!$I2380)</f>
        <v>0</v>
      </c>
      <c r="AD2387" s="12">
        <f>INDEX(L$11:L$6003,UsefulSeries!$I2380)</f>
        <v>0.37132500683158925</v>
      </c>
      <c r="AE2387" s="12"/>
      <c r="AF2387" s="12"/>
      <c r="AG2387" s="12"/>
      <c r="AH2387" s="12"/>
      <c r="AI2387" s="12"/>
      <c r="AJ2387" s="12"/>
      <c r="AK2387" s="12"/>
      <c r="AL2387" s="12"/>
      <c r="AM2387" s="12"/>
      <c r="AN2387" s="12">
        <f t="shared" ca="1" si="342"/>
        <v>0</v>
      </c>
      <c r="AO2387" s="12">
        <f t="shared" ca="1" si="343"/>
        <v>0</v>
      </c>
      <c r="AP2387" s="12">
        <f t="shared" ca="1" si="344"/>
        <v>0</v>
      </c>
      <c r="AQ2387" s="12">
        <f t="shared" ca="1" si="345"/>
        <v>0</v>
      </c>
      <c r="AR2387" s="12">
        <f t="shared" ca="1" si="346"/>
        <v>0.38834996678355876</v>
      </c>
      <c r="AS2387" s="12">
        <f t="shared" ca="1" si="347"/>
        <v>20.026679318741131</v>
      </c>
      <c r="AT2387" s="12">
        <f t="shared" si="348"/>
        <v>0</v>
      </c>
      <c r="AU2387" s="12">
        <f t="shared" si="349"/>
        <v>0.37132500683158925</v>
      </c>
      <c r="AV2387" s="12"/>
      <c r="AW2387" s="12">
        <f ca="1">INDEX(I$11:I$6003,UsefulSeries!$I2380)</f>
        <v>1.8908176972527203E-2</v>
      </c>
      <c r="AX2387" s="12"/>
      <c r="AY2387" s="12"/>
      <c r="AZ2387" s="12">
        <f ca="1"/>
        <v>0.38834996678355871</v>
      </c>
      <c r="BA2387" s="12"/>
      <c r="BB2387" s="12">
        <f t="shared" ca="1" si="350"/>
        <v>0.38834996678355871</v>
      </c>
      <c r="BC2387" s="12"/>
      <c r="BD2387" s="38">
        <f ca="1"/>
        <v>1.7196768307315289E-2</v>
      </c>
    </row>
    <row r="2388" spans="1:56" x14ac:dyDescent="0.35">
      <c r="A2388" s="12"/>
      <c r="B2388" s="12"/>
      <c r="C2388" s="12"/>
      <c r="D2388" s="12"/>
      <c r="E2388" s="12"/>
      <c r="F2388" s="12"/>
      <c r="G2388" s="12"/>
      <c r="H2388" s="12"/>
      <c r="I2388" s="12"/>
      <c r="J2388" s="12"/>
      <c r="K2388" s="12"/>
      <c r="L2388" s="12"/>
      <c r="M2388" s="12"/>
      <c r="N2388" s="12"/>
      <c r="O2388" s="12"/>
      <c r="P2388" s="12"/>
      <c r="Q2388" s="12"/>
      <c r="R2388" s="12"/>
      <c r="S2388" s="12"/>
      <c r="T2388" s="12"/>
      <c r="U2388" s="12"/>
      <c r="V2388" s="12"/>
      <c r="W2388" s="12"/>
      <c r="X2388" s="12"/>
      <c r="Y2388" s="12"/>
      <c r="Z2388" s="12"/>
      <c r="AA2388" s="12"/>
      <c r="AB2388" s="12"/>
      <c r="AC2388" s="12"/>
      <c r="AD2388" s="12"/>
      <c r="AE2388" s="12">
        <f t="array" ref="AE2388:AJ2389">TRANSPOSE(AC2382:AD2387)</f>
        <v>-0.59229477102120209</v>
      </c>
      <c r="AF2388" s="12">
        <v>-0.59229477102120209</v>
      </c>
      <c r="AG2388" s="12">
        <v>3.6380222147208693E-2</v>
      </c>
      <c r="AH2388" s="12">
        <v>0</v>
      </c>
      <c r="AI2388" s="12">
        <v>0.37132500683158925</v>
      </c>
      <c r="AJ2388" s="12">
        <v>0</v>
      </c>
      <c r="AK2388" s="12"/>
      <c r="AL2388" s="12"/>
      <c r="AM2388" s="12"/>
      <c r="AN2388" s="12">
        <f t="shared" si="342"/>
        <v>-0.59229477102120209</v>
      </c>
      <c r="AO2388" s="12">
        <f t="shared" si="343"/>
        <v>-0.59229477102120209</v>
      </c>
      <c r="AP2388" s="12">
        <f t="shared" si="344"/>
        <v>3.6380222147208693E-2</v>
      </c>
      <c r="AQ2388" s="12">
        <f t="shared" si="345"/>
        <v>0</v>
      </c>
      <c r="AR2388" s="12">
        <f t="shared" si="346"/>
        <v>0.37132500683158925</v>
      </c>
      <c r="AS2388" s="12">
        <f t="shared" si="347"/>
        <v>0</v>
      </c>
      <c r="AT2388" s="12">
        <f t="shared" si="348"/>
        <v>0</v>
      </c>
      <c r="AU2388" s="12">
        <f t="shared" si="349"/>
        <v>0</v>
      </c>
      <c r="AV2388" s="12"/>
      <c r="AW2388" s="12"/>
      <c r="AX2388" s="12">
        <f>INDEX($N$6:$N$6003,UsefulSeries!$K2380)</f>
        <v>-2.3684982358573858E-4</v>
      </c>
      <c r="AY2388" s="12"/>
      <c r="AZ2388" s="12"/>
      <c r="BA2388" s="12"/>
      <c r="BB2388" s="12">
        <f t="shared" si="350"/>
        <v>-2.3684982358573858E-4</v>
      </c>
      <c r="BC2388" s="12"/>
      <c r="BD2388" s="38">
        <f ca="1"/>
        <v>6.2353132156576174E-2</v>
      </c>
    </row>
    <row r="2389" spans="1:56" x14ac:dyDescent="0.35">
      <c r="A2389" s="12"/>
      <c r="B2389" s="12"/>
      <c r="C2389" s="12"/>
      <c r="D2389" s="12"/>
      <c r="E2389" s="12"/>
      <c r="F2389" s="12"/>
      <c r="G2389" s="12"/>
      <c r="H2389" s="12"/>
      <c r="I2389" s="12"/>
      <c r="J2389" s="12"/>
      <c r="K2389" s="12"/>
      <c r="L2389" s="12"/>
      <c r="M2389" s="12"/>
      <c r="N2389" s="12"/>
      <c r="O2389" s="12"/>
      <c r="P2389" s="12"/>
      <c r="Q2389" s="12"/>
      <c r="R2389" s="12"/>
      <c r="S2389" s="12"/>
      <c r="T2389" s="12"/>
      <c r="U2389" s="12"/>
      <c r="V2389" s="12"/>
      <c r="W2389" s="12"/>
      <c r="X2389" s="12"/>
      <c r="Y2389" s="12"/>
      <c r="Z2389" s="12"/>
      <c r="AA2389" s="12"/>
      <c r="AB2389" s="12"/>
      <c r="AC2389" s="12"/>
      <c r="AD2389" s="12"/>
      <c r="AE2389" s="12">
        <v>0.59229477102120209</v>
      </c>
      <c r="AF2389" s="12">
        <v>0</v>
      </c>
      <c r="AG2389" s="12">
        <v>-3.6380222147208693E-2</v>
      </c>
      <c r="AH2389" s="12">
        <v>-3.6380222147208693E-2</v>
      </c>
      <c r="AI2389" s="12">
        <v>0</v>
      </c>
      <c r="AJ2389" s="12">
        <v>0.37132500683158925</v>
      </c>
      <c r="AK2389" s="12"/>
      <c r="AL2389" s="12"/>
      <c r="AM2389" s="12"/>
      <c r="AN2389" s="12">
        <f t="shared" si="342"/>
        <v>0.59229477102120209</v>
      </c>
      <c r="AO2389" s="12">
        <f t="shared" si="343"/>
        <v>0</v>
      </c>
      <c r="AP2389" s="12">
        <f t="shared" si="344"/>
        <v>-3.6380222147208693E-2</v>
      </c>
      <c r="AQ2389" s="12">
        <f t="shared" si="345"/>
        <v>-3.6380222147208693E-2</v>
      </c>
      <c r="AR2389" s="12">
        <f t="shared" si="346"/>
        <v>0</v>
      </c>
      <c r="AS2389" s="12">
        <f t="shared" si="347"/>
        <v>0.37132500683158925</v>
      </c>
      <c r="AT2389" s="12">
        <f t="shared" si="348"/>
        <v>0</v>
      </c>
      <c r="AU2389" s="12">
        <f t="shared" si="349"/>
        <v>0</v>
      </c>
      <c r="AV2389" s="12"/>
      <c r="AW2389" s="12"/>
      <c r="AX2389" s="12">
        <f>INDEX('Margin error adjustment'!N$7:N$6003,UsefulSeries!$K2380)</f>
        <v>-1.4283291873808807E-3</v>
      </c>
      <c r="AY2389" s="12"/>
      <c r="AZ2389" s="12"/>
      <c r="BA2389" s="12"/>
      <c r="BB2389" s="12">
        <f t="shared" si="350"/>
        <v>-1.4283291873808807E-3</v>
      </c>
      <c r="BC2389" s="12"/>
      <c r="BD2389" s="38">
        <f ca="1"/>
        <v>9.3840444134802178E-2</v>
      </c>
    </row>
    <row r="2390" spans="1:56" x14ac:dyDescent="0.35">
      <c r="A2390" s="12"/>
      <c r="B2390" s="12"/>
      <c r="C2390" s="12"/>
      <c r="D2390" s="12"/>
      <c r="E2390" s="12"/>
      <c r="F2390" s="12"/>
      <c r="G2390" s="12"/>
      <c r="H2390" s="12"/>
      <c r="I2390" s="12"/>
      <c r="J2390" s="12"/>
      <c r="K2390" s="12"/>
      <c r="L2390" s="12"/>
      <c r="M2390" s="12"/>
      <c r="N2390" s="12"/>
      <c r="O2390" s="12"/>
      <c r="P2390" s="12"/>
      <c r="Q2390" s="12"/>
      <c r="R2390" s="12"/>
      <c r="S2390" s="12"/>
      <c r="T2390" s="12"/>
      <c r="U2390" s="12"/>
      <c r="V2390" s="12"/>
      <c r="W2390" s="12">
        <f ca="1">INDEX(P$6:P$6003,UsefulSeries!$I2388)</f>
        <v>55.394132951449407</v>
      </c>
      <c r="X2390" s="12">
        <f ca="1">INDEX(Q$6:Q$6003,UsefulSeries!$I2388)</f>
        <v>0.60835782661794913</v>
      </c>
      <c r="Y2390" s="12">
        <f ca="1">INDEX(R$6:R$6003,UsefulSeries!$I2388)</f>
        <v>0</v>
      </c>
      <c r="Z2390" s="12">
        <f ca="1">INDEX(S$6:S$6003,UsefulSeries!$I2388)</f>
        <v>0</v>
      </c>
      <c r="AA2390" s="12">
        <f ca="1">INDEX(T$6:T$6003,UsefulSeries!$I2388)</f>
        <v>0</v>
      </c>
      <c r="AB2390" s="12">
        <f ca="1">INDEX(U$6:U$6003,UsefulSeries!$I2388)</f>
        <v>0</v>
      </c>
      <c r="AC2390" s="12">
        <f>INDEX( K$6:K$6003,UsefulSeries!$I2388)</f>
        <v>-0.59205792119761635</v>
      </c>
      <c r="AD2390" s="12">
        <f>INDEX(L$6:L$6003,UsefulSeries!$I2388)</f>
        <v>0.59205792119761635</v>
      </c>
      <c r="AE2390" s="12"/>
      <c r="AF2390" s="12"/>
      <c r="AG2390" s="12"/>
      <c r="AH2390" s="12"/>
      <c r="AI2390" s="12"/>
      <c r="AJ2390" s="12"/>
      <c r="AK2390" s="12"/>
      <c r="AL2390" s="12"/>
      <c r="AM2390" s="12"/>
      <c r="AN2390" s="12">
        <f t="shared" ca="1" si="342"/>
        <v>55.394132951449407</v>
      </c>
      <c r="AO2390" s="12">
        <f t="shared" ca="1" si="343"/>
        <v>0.60835782661794913</v>
      </c>
      <c r="AP2390" s="12">
        <f t="shared" ca="1" si="344"/>
        <v>0</v>
      </c>
      <c r="AQ2390" s="12">
        <f t="shared" ca="1" si="345"/>
        <v>0</v>
      </c>
      <c r="AR2390" s="12">
        <f t="shared" ca="1" si="346"/>
        <v>0</v>
      </c>
      <c r="AS2390" s="12">
        <f t="shared" ca="1" si="347"/>
        <v>0</v>
      </c>
      <c r="AT2390" s="12">
        <f t="shared" si="348"/>
        <v>-0.59205792119761635</v>
      </c>
      <c r="AU2390" s="12">
        <f t="shared" si="349"/>
        <v>0.59205792119761635</v>
      </c>
      <c r="AV2390" s="12"/>
      <c r="AW2390" s="12">
        <f ca="1">INDEX(I$6:I$6003,UsefulSeries!$I2388)</f>
        <v>1.0806781867165154E-2</v>
      </c>
      <c r="AX2390" s="12"/>
      <c r="AY2390" s="12"/>
      <c r="AZ2390" s="12">
        <f t="array" aca="1" ref="AZ2390:AZ2395" ca="1">MMULT(W2390:AB2395,AW2390:AW2395)</f>
        <v>0.60835782661794913</v>
      </c>
      <c r="BA2390" s="12"/>
      <c r="BB2390" s="12">
        <f t="shared" ca="1" si="350"/>
        <v>0.60835782661794913</v>
      </c>
      <c r="BC2390" s="12"/>
      <c r="BD2390" s="38">
        <f t="array" aca="1" ref="BD2390:BD2397" ca="1">MMULT(MINVERSE(AN2390:AU2397),BB2390:BB2397)</f>
        <v>1.0783038165633155E-2</v>
      </c>
    </row>
    <row r="2391" spans="1:56" x14ac:dyDescent="0.35">
      <c r="A2391" s="12"/>
      <c r="B2391" s="12"/>
      <c r="C2391" s="12"/>
      <c r="D2391" s="12"/>
      <c r="E2391" s="12"/>
      <c r="F2391" s="12"/>
      <c r="G2391" s="12"/>
      <c r="H2391" s="12"/>
      <c r="I2391" s="12"/>
      <c r="J2391" s="12"/>
      <c r="K2391" s="12"/>
      <c r="L2391" s="12"/>
      <c r="M2391" s="12"/>
      <c r="N2391" s="12"/>
      <c r="O2391" s="12"/>
      <c r="P2391" s="12"/>
      <c r="Q2391" s="12"/>
      <c r="R2391" s="12"/>
      <c r="S2391" s="12"/>
      <c r="T2391" s="12"/>
      <c r="U2391" s="12"/>
      <c r="V2391" s="12"/>
      <c r="W2391" s="12">
        <f ca="1">INDEX(P$7:P$6003,UsefulSeries!$I2388)</f>
        <v>0.60835782661794913</v>
      </c>
      <c r="X2391" s="12">
        <f ca="1">INDEX(Q$7:Q$6003,UsefulSeries!$I2388)</f>
        <v>37.643215806439635</v>
      </c>
      <c r="Y2391" s="12">
        <f ca="1">INDEX(R$7:R$6003,UsefulSeries!$I2388)</f>
        <v>0</v>
      </c>
      <c r="Z2391" s="12">
        <f ca="1">INDEX(S$7:S$6003,UsefulSeries!$I2388)</f>
        <v>0</v>
      </c>
      <c r="AA2391" s="12">
        <f ca="1">INDEX(T$7:T$6003,UsefulSeries!$I2388)</f>
        <v>0</v>
      </c>
      <c r="AB2391" s="12">
        <f ca="1">INDEX(U$7:U$6003,UsefulSeries!$I2388)</f>
        <v>0</v>
      </c>
      <c r="AC2391" s="12">
        <f>INDEX( K$7:K$6003,UsefulSeries!$I2388,1)</f>
        <v>-0.59205792119761635</v>
      </c>
      <c r="AD2391" s="12">
        <f>INDEX(L$7:L$6003,UsefulSeries!$I2388,1)</f>
        <v>0</v>
      </c>
      <c r="AE2391" s="12"/>
      <c r="AF2391" s="12"/>
      <c r="AG2391" s="12"/>
      <c r="AH2391" s="12"/>
      <c r="AI2391" s="12"/>
      <c r="AJ2391" s="12"/>
      <c r="AK2391" s="12"/>
      <c r="AL2391" s="12"/>
      <c r="AM2391" s="12"/>
      <c r="AN2391" s="12">
        <f t="shared" ca="1" si="342"/>
        <v>0.60835782661794913</v>
      </c>
      <c r="AO2391" s="12">
        <f t="shared" ca="1" si="343"/>
        <v>37.643215806439635</v>
      </c>
      <c r="AP2391" s="12">
        <f t="shared" ca="1" si="344"/>
        <v>0</v>
      </c>
      <c r="AQ2391" s="12">
        <f t="shared" ca="1" si="345"/>
        <v>0</v>
      </c>
      <c r="AR2391" s="12">
        <f t="shared" ca="1" si="346"/>
        <v>0</v>
      </c>
      <c r="AS2391" s="12">
        <f t="shared" ca="1" si="347"/>
        <v>0</v>
      </c>
      <c r="AT2391" s="12">
        <f t="shared" si="348"/>
        <v>-0.59205792119761635</v>
      </c>
      <c r="AU2391" s="12">
        <f t="shared" si="349"/>
        <v>0</v>
      </c>
      <c r="AV2391" s="12"/>
      <c r="AW2391" s="12">
        <f ca="1">INDEX(I$7:I$6003,UsefulSeries!$I2388)</f>
        <v>1.5986504431047016E-2</v>
      </c>
      <c r="AX2391" s="12"/>
      <c r="AY2391" s="12"/>
      <c r="AZ2391" s="12">
        <f ca="1"/>
        <v>0.60835782661794913</v>
      </c>
      <c r="BA2391" s="12"/>
      <c r="BB2391" s="12">
        <f t="shared" ca="1" si="350"/>
        <v>0.60835782661794913</v>
      </c>
      <c r="BC2391" s="12"/>
      <c r="BD2391" s="38">
        <f ca="1"/>
        <v>1.5695151072993435E-2</v>
      </c>
    </row>
    <row r="2392" spans="1:56" x14ac:dyDescent="0.35">
      <c r="A2392" s="12"/>
      <c r="B2392" s="12"/>
      <c r="C2392" s="12"/>
      <c r="D2392" s="12"/>
      <c r="E2392" s="12"/>
      <c r="F2392" s="12"/>
      <c r="G2392" s="12"/>
      <c r="H2392" s="12"/>
      <c r="I2392" s="12"/>
      <c r="J2392" s="12"/>
      <c r="K2392" s="12"/>
      <c r="L2392" s="12"/>
      <c r="M2392" s="12"/>
      <c r="N2392" s="12"/>
      <c r="O2392" s="12"/>
      <c r="P2392" s="12"/>
      <c r="Q2392" s="12"/>
      <c r="R2392" s="12"/>
      <c r="S2392" s="12"/>
      <c r="T2392" s="12"/>
      <c r="U2392" s="12"/>
      <c r="V2392" s="12"/>
      <c r="W2392" s="12">
        <f ca="1">INDEX(P$8:P$6003,UsefulSeries!$I2388)</f>
        <v>0</v>
      </c>
      <c r="X2392" s="12">
        <f ca="1">INDEX(Q$8:Q$6003,UsefulSeries!$I2388)</f>
        <v>0</v>
      </c>
      <c r="Y2392" s="12">
        <f ca="1">INDEX(R$8:R$6003,UsefulSeries!$I2388)</f>
        <v>0.23168926401499529</v>
      </c>
      <c r="Z2392" s="12">
        <f ca="1">INDEX(S$8:S$6003,UsefulSeries!$I2388)</f>
        <v>5.5477313038235616E-2</v>
      </c>
      <c r="AA2392" s="12">
        <f ca="1">INDEX(T$8:T$6003,UsefulSeries!$I2388)</f>
        <v>0</v>
      </c>
      <c r="AB2392" s="12">
        <f ca="1">INDEX(U$8:U$6003,UsefulSeries!$I2388)</f>
        <v>0</v>
      </c>
      <c r="AC2392" s="12">
        <f>INDEX( K$8:K$6003,UsefulSeries!$I2388)</f>
        <v>3.4951892959827813E-2</v>
      </c>
      <c r="AD2392" s="12">
        <f>INDEX(L$8:L$6003,UsefulSeries!$I2388)</f>
        <v>-3.4951892959827813E-2</v>
      </c>
      <c r="AE2392" s="12"/>
      <c r="AF2392" s="12"/>
      <c r="AG2392" s="12"/>
      <c r="AH2392" s="12"/>
      <c r="AI2392" s="12"/>
      <c r="AJ2392" s="12"/>
      <c r="AK2392" s="12"/>
      <c r="AL2392" s="12"/>
      <c r="AM2392" s="12"/>
      <c r="AN2392" s="12">
        <f t="shared" ca="1" si="342"/>
        <v>0</v>
      </c>
      <c r="AO2392" s="12">
        <f t="shared" ca="1" si="343"/>
        <v>0</v>
      </c>
      <c r="AP2392" s="12">
        <f t="shared" ca="1" si="344"/>
        <v>0.23168926401499529</v>
      </c>
      <c r="AQ2392" s="12">
        <f t="shared" ca="1" si="345"/>
        <v>5.5477313038235616E-2</v>
      </c>
      <c r="AR2392" s="12">
        <f t="shared" ca="1" si="346"/>
        <v>0</v>
      </c>
      <c r="AS2392" s="12">
        <f t="shared" ca="1" si="347"/>
        <v>0</v>
      </c>
      <c r="AT2392" s="12">
        <f t="shared" si="348"/>
        <v>3.4951892959827813E-2</v>
      </c>
      <c r="AU2392" s="12">
        <f t="shared" si="349"/>
        <v>-3.4951892959827813E-2</v>
      </c>
      <c r="AV2392" s="12"/>
      <c r="AW2392" s="12">
        <f ca="1">INDEX(I$8:I$6003,UsefulSeries!$I2388)</f>
        <v>0.19835143284031609</v>
      </c>
      <c r="AX2392" s="12"/>
      <c r="AY2392" s="12"/>
      <c r="AZ2392" s="12">
        <f ca="1"/>
        <v>5.5477313038235616E-2</v>
      </c>
      <c r="BA2392" s="12"/>
      <c r="BB2392" s="12">
        <f t="shared" ca="1" si="350"/>
        <v>5.5477313038235616E-2</v>
      </c>
      <c r="BC2392" s="12"/>
      <c r="BD2392" s="38">
        <f ca="1"/>
        <v>0.19929790173232009</v>
      </c>
    </row>
    <row r="2393" spans="1:56" x14ac:dyDescent="0.35">
      <c r="A2393" s="12"/>
      <c r="B2393" s="12"/>
      <c r="C2393" s="12"/>
      <c r="D2393" s="12"/>
      <c r="E2393" s="12"/>
      <c r="F2393" s="12"/>
      <c r="G2393" s="12"/>
      <c r="H2393" s="12"/>
      <c r="I2393" s="12"/>
      <c r="J2393" s="12"/>
      <c r="K2393" s="12"/>
      <c r="L2393" s="12"/>
      <c r="M2393" s="12"/>
      <c r="N2393" s="12"/>
      <c r="O2393" s="12"/>
      <c r="P2393" s="12"/>
      <c r="Q2393" s="12"/>
      <c r="R2393" s="12"/>
      <c r="S2393" s="12"/>
      <c r="T2393" s="12"/>
      <c r="U2393" s="12"/>
      <c r="V2393" s="12"/>
      <c r="W2393" s="12">
        <f ca="1">INDEX(P$9:P$6003,UsefulSeries!$I2388)</f>
        <v>0</v>
      </c>
      <c r="X2393" s="12">
        <f ca="1">INDEX(Q$9:Q$6003,UsefulSeries!$I2388)</f>
        <v>0</v>
      </c>
      <c r="Y2393" s="12">
        <f ca="1">INDEX(R$9:R$6003,UsefulSeries!$I2388)</f>
        <v>5.5477313038235616E-2</v>
      </c>
      <c r="Z2393" s="12">
        <f ca="1">INDEX(S$9:S$6003,UsefulSeries!$I2388)</f>
        <v>0.25912740029790748</v>
      </c>
      <c r="AA2393" s="12">
        <f ca="1">INDEX(T$9:T$6003,UsefulSeries!$I2388)</f>
        <v>0</v>
      </c>
      <c r="AB2393" s="12">
        <f ca="1">INDEX(U$9:U$6003,UsefulSeries!$I2388)</f>
        <v>0</v>
      </c>
      <c r="AC2393" s="12">
        <f>INDEX( K$9:K$6003,UsefulSeries!$I2388)</f>
        <v>0</v>
      </c>
      <c r="AD2393" s="12">
        <f>INDEX(L$9:L$6003,UsefulSeries!$I2388)</f>
        <v>-3.4951892959827813E-2</v>
      </c>
      <c r="AE2393" s="12"/>
      <c r="AF2393" s="12"/>
      <c r="AG2393" s="12"/>
      <c r="AH2393" s="12"/>
      <c r="AI2393" s="12"/>
      <c r="AJ2393" s="12"/>
      <c r="AK2393" s="12"/>
      <c r="AL2393" s="12"/>
      <c r="AM2393" s="12"/>
      <c r="AN2393" s="12">
        <f t="shared" ca="1" si="342"/>
        <v>0</v>
      </c>
      <c r="AO2393" s="12">
        <f t="shared" ca="1" si="343"/>
        <v>0</v>
      </c>
      <c r="AP2393" s="12">
        <f t="shared" ca="1" si="344"/>
        <v>5.5477313038235616E-2</v>
      </c>
      <c r="AQ2393" s="12">
        <f t="shared" ca="1" si="345"/>
        <v>0.25912740029790748</v>
      </c>
      <c r="AR2393" s="12">
        <f t="shared" ca="1" si="346"/>
        <v>0</v>
      </c>
      <c r="AS2393" s="12">
        <f t="shared" ca="1" si="347"/>
        <v>0</v>
      </c>
      <c r="AT2393" s="12">
        <f t="shared" si="348"/>
        <v>0</v>
      </c>
      <c r="AU2393" s="12">
        <f t="shared" si="349"/>
        <v>-3.4951892959827813E-2</v>
      </c>
      <c r="AV2393" s="12"/>
      <c r="AW2393" s="12">
        <f ca="1">INDEX(I$9:I$6003,UsefulSeries!$I2388)</f>
        <v>0.17162719363464382</v>
      </c>
      <c r="AX2393" s="12"/>
      <c r="AY2393" s="12"/>
      <c r="AZ2393" s="12">
        <f ca="1"/>
        <v>5.5477313038235609E-2</v>
      </c>
      <c r="BA2393" s="12"/>
      <c r="BB2393" s="12">
        <f t="shared" ca="1" si="350"/>
        <v>5.5477313038235609E-2</v>
      </c>
      <c r="BC2393" s="12"/>
      <c r="BD2393" s="38">
        <f ca="1"/>
        <v>0.16926267677635548</v>
      </c>
    </row>
    <row r="2394" spans="1:56" x14ac:dyDescent="0.35">
      <c r="A2394" s="12"/>
      <c r="B2394" s="12"/>
      <c r="C2394" s="12"/>
      <c r="D2394" s="12"/>
      <c r="E2394" s="12"/>
      <c r="F2394" s="12"/>
      <c r="G2394" s="12"/>
      <c r="H2394" s="12"/>
      <c r="I2394" s="12"/>
      <c r="J2394" s="12"/>
      <c r="K2394" s="12"/>
      <c r="L2394" s="12"/>
      <c r="M2394" s="12"/>
      <c r="N2394" s="12"/>
      <c r="O2394" s="12"/>
      <c r="P2394" s="12"/>
      <c r="Q2394" s="12"/>
      <c r="R2394" s="12"/>
      <c r="S2394" s="12"/>
      <c r="T2394" s="12"/>
      <c r="U2394" s="12"/>
      <c r="V2394" s="12"/>
      <c r="W2394" s="12">
        <f ca="1">INDEX(P$10:P$6003,UsefulSeries!$I2388)</f>
        <v>0</v>
      </c>
      <c r="X2394" s="12">
        <f ca="1">INDEX(Q$10:Q$6003,UsefulSeries!$I2388)</f>
        <v>0</v>
      </c>
      <c r="Y2394" s="12">
        <f ca="1">INDEX(R$10:R$6003,UsefulSeries!$I2388)</f>
        <v>0</v>
      </c>
      <c r="Z2394" s="12">
        <f ca="1">INDEX(S$10:S$6003,UsefulSeries!$I2388)</f>
        <v>0</v>
      </c>
      <c r="AA2394" s="12">
        <f ca="1">INDEX(T$10:T$6003,UsefulSeries!$I2388)</f>
        <v>14.948733409518326</v>
      </c>
      <c r="AB2394" s="12">
        <f ca="1">INDEX(U$10:U$6003,UsefulSeries!$I2388)</f>
        <v>0.39048665047122394</v>
      </c>
      <c r="AC2394" s="12">
        <f>INDEX( K$10:K$6003,UsefulSeries!$I2388)</f>
        <v>0.37299018584255583</v>
      </c>
      <c r="AD2394" s="12">
        <f>INDEX(L$10:L$6003,UsefulSeries!$I2388)</f>
        <v>0</v>
      </c>
      <c r="AE2394" s="12"/>
      <c r="AF2394" s="12"/>
      <c r="AG2394" s="12"/>
      <c r="AH2394" s="12"/>
      <c r="AI2394" s="12"/>
      <c r="AJ2394" s="12"/>
      <c r="AK2394" s="12"/>
      <c r="AL2394" s="12"/>
      <c r="AM2394" s="12"/>
      <c r="AN2394" s="12">
        <f t="shared" ca="1" si="342"/>
        <v>0</v>
      </c>
      <c r="AO2394" s="12">
        <f t="shared" ca="1" si="343"/>
        <v>0</v>
      </c>
      <c r="AP2394" s="12">
        <f t="shared" ca="1" si="344"/>
        <v>0</v>
      </c>
      <c r="AQ2394" s="12">
        <f t="shared" ca="1" si="345"/>
        <v>0</v>
      </c>
      <c r="AR2394" s="12">
        <f t="shared" ca="1" si="346"/>
        <v>14.948733409518326</v>
      </c>
      <c r="AS2394" s="12">
        <f t="shared" ca="1" si="347"/>
        <v>0.39048665047122394</v>
      </c>
      <c r="AT2394" s="12">
        <f t="shared" si="348"/>
        <v>0.37299018584255583</v>
      </c>
      <c r="AU2394" s="12">
        <f t="shared" si="349"/>
        <v>0</v>
      </c>
      <c r="AV2394" s="12"/>
      <c r="AW2394" s="12">
        <f ca="1">INDEX(I$10:I$6003,UsefulSeries!$I2388)</f>
        <v>2.5620542913985446E-2</v>
      </c>
      <c r="AX2394" s="12"/>
      <c r="AY2394" s="12"/>
      <c r="AZ2394" s="12">
        <f ca="1"/>
        <v>0.39048665047122394</v>
      </c>
      <c r="BA2394" s="12"/>
      <c r="BB2394" s="12">
        <f t="shared" ca="1" si="350"/>
        <v>0.39048665047122394</v>
      </c>
      <c r="BC2394" s="12"/>
      <c r="BD2394" s="38">
        <f ca="1"/>
        <v>2.6075717118857662E-2</v>
      </c>
    </row>
    <row r="2395" spans="1:56" x14ac:dyDescent="0.35">
      <c r="A2395" s="12"/>
      <c r="B2395" s="12"/>
      <c r="C2395" s="12"/>
      <c r="D2395" s="12"/>
      <c r="E2395" s="12"/>
      <c r="F2395" s="12"/>
      <c r="G2395" s="12"/>
      <c r="H2395" s="12"/>
      <c r="I2395" s="12"/>
      <c r="J2395" s="12"/>
      <c r="K2395" s="12"/>
      <c r="L2395" s="12"/>
      <c r="M2395" s="12"/>
      <c r="N2395" s="12"/>
      <c r="O2395" s="12"/>
      <c r="P2395" s="12"/>
      <c r="Q2395" s="12"/>
      <c r="R2395" s="12"/>
      <c r="S2395" s="12"/>
      <c r="T2395" s="12"/>
      <c r="U2395" s="12"/>
      <c r="V2395" s="12"/>
      <c r="W2395" s="12">
        <f ca="1">INDEX(P$11:P$6003,UsefulSeries!$I2388)</f>
        <v>0</v>
      </c>
      <c r="X2395" s="12">
        <f ca="1">INDEX(Q$11:Q$6003,UsefulSeries!$I2388)</f>
        <v>0</v>
      </c>
      <c r="Y2395" s="12">
        <f ca="1">INDEX(R$11:R$6003,UsefulSeries!$I2388)</f>
        <v>0</v>
      </c>
      <c r="Z2395" s="12">
        <f ca="1">INDEX(S$11:S$6003,UsefulSeries!$I2388)</f>
        <v>0</v>
      </c>
      <c r="AA2395" s="12">
        <f ca="1">INDEX(T$11:T$6003,UsefulSeries!$I2388)</f>
        <v>0.39048665047122394</v>
      </c>
      <c r="AB2395" s="12">
        <f ca="1">INDEX(U$11:U$6003,UsefulSeries!$I2388)</f>
        <v>19.830954733345546</v>
      </c>
      <c r="AC2395" s="12">
        <f>INDEX( K$11:K$6003,UsefulSeries!$I2388)</f>
        <v>0</v>
      </c>
      <c r="AD2395" s="12">
        <f>INDEX(L$11:L$6003,UsefulSeries!$I2388)</f>
        <v>0.37299018584255583</v>
      </c>
      <c r="AE2395" s="12"/>
      <c r="AF2395" s="12"/>
      <c r="AG2395" s="12"/>
      <c r="AH2395" s="12"/>
      <c r="AI2395" s="12"/>
      <c r="AJ2395" s="12"/>
      <c r="AK2395" s="12"/>
      <c r="AL2395" s="12"/>
      <c r="AM2395" s="12"/>
      <c r="AN2395" s="12">
        <f t="shared" ca="1" si="342"/>
        <v>0</v>
      </c>
      <c r="AO2395" s="12">
        <f t="shared" ca="1" si="343"/>
        <v>0</v>
      </c>
      <c r="AP2395" s="12">
        <f t="shared" ca="1" si="344"/>
        <v>0</v>
      </c>
      <c r="AQ2395" s="12">
        <f t="shared" ca="1" si="345"/>
        <v>0</v>
      </c>
      <c r="AR2395" s="12">
        <f t="shared" ca="1" si="346"/>
        <v>0.39048665047122394</v>
      </c>
      <c r="AS2395" s="12">
        <f t="shared" ca="1" si="347"/>
        <v>19.830954733345546</v>
      </c>
      <c r="AT2395" s="12">
        <f t="shared" si="348"/>
        <v>0</v>
      </c>
      <c r="AU2395" s="12">
        <f t="shared" si="349"/>
        <v>0.37299018584255583</v>
      </c>
      <c r="AV2395" s="12"/>
      <c r="AW2395" s="12">
        <f ca="1">INDEX(I$11:I$6003,UsefulSeries!$I2388)</f>
        <v>1.9186275981242125E-2</v>
      </c>
      <c r="AX2395" s="12"/>
      <c r="AY2395" s="12"/>
      <c r="AZ2395" s="12">
        <f ca="1"/>
        <v>0.39048665047122394</v>
      </c>
      <c r="BA2395" s="12"/>
      <c r="BB2395" s="12">
        <f t="shared" ca="1" si="350"/>
        <v>0.39048665047122394</v>
      </c>
      <c r="BC2395" s="12"/>
      <c r="BD2395" s="38">
        <f ca="1"/>
        <v>1.947877272992448E-2</v>
      </c>
    </row>
    <row r="2396" spans="1:56" x14ac:dyDescent="0.35">
      <c r="A2396" s="12"/>
      <c r="B2396" s="12"/>
      <c r="C2396" s="12"/>
      <c r="D2396" s="12"/>
      <c r="E2396" s="12"/>
      <c r="F2396" s="12"/>
      <c r="G2396" s="12"/>
      <c r="H2396" s="12"/>
      <c r="I2396" s="12"/>
      <c r="J2396" s="12"/>
      <c r="K2396" s="12"/>
      <c r="L2396" s="12"/>
      <c r="M2396" s="12"/>
      <c r="N2396" s="12"/>
      <c r="O2396" s="12"/>
      <c r="P2396" s="12"/>
      <c r="Q2396" s="12"/>
      <c r="R2396" s="12"/>
      <c r="S2396" s="12"/>
      <c r="T2396" s="12"/>
      <c r="U2396" s="12"/>
      <c r="V2396" s="12"/>
      <c r="W2396" s="12"/>
      <c r="X2396" s="12"/>
      <c r="Y2396" s="12"/>
      <c r="Z2396" s="12"/>
      <c r="AA2396" s="12"/>
      <c r="AB2396" s="12"/>
      <c r="AC2396" s="12"/>
      <c r="AD2396" s="12"/>
      <c r="AE2396" s="12">
        <f t="array" ref="AE2396:AJ2397">TRANSPOSE(AC2390:AD2395)</f>
        <v>-0.59205792119761635</v>
      </c>
      <c r="AF2396" s="12">
        <v>-0.59205792119761635</v>
      </c>
      <c r="AG2396" s="12">
        <v>3.4951892959827813E-2</v>
      </c>
      <c r="AH2396" s="12">
        <v>0</v>
      </c>
      <c r="AI2396" s="12">
        <v>0.37299018584255583</v>
      </c>
      <c r="AJ2396" s="12">
        <v>0</v>
      </c>
      <c r="AK2396" s="12"/>
      <c r="AL2396" s="12"/>
      <c r="AM2396" s="12"/>
      <c r="AN2396" s="12">
        <f t="shared" si="342"/>
        <v>-0.59205792119761635</v>
      </c>
      <c r="AO2396" s="12">
        <f t="shared" si="343"/>
        <v>-0.59205792119761635</v>
      </c>
      <c r="AP2396" s="12">
        <f t="shared" si="344"/>
        <v>3.4951892959827813E-2</v>
      </c>
      <c r="AQ2396" s="12">
        <f t="shared" si="345"/>
        <v>0</v>
      </c>
      <c r="AR2396" s="12">
        <f t="shared" si="346"/>
        <v>0.37299018584255583</v>
      </c>
      <c r="AS2396" s="12">
        <f t="shared" si="347"/>
        <v>0</v>
      </c>
      <c r="AT2396" s="12">
        <f t="shared" si="348"/>
        <v>0</v>
      </c>
      <c r="AU2396" s="12">
        <f t="shared" si="349"/>
        <v>0</v>
      </c>
      <c r="AV2396" s="12"/>
      <c r="AW2396" s="12"/>
      <c r="AX2396" s="12">
        <f>INDEX($N$6:$N$6003,UsefulSeries!$K2388)</f>
        <v>1.0152038249086059E-3</v>
      </c>
      <c r="AY2396" s="12"/>
      <c r="AZ2396" s="12"/>
      <c r="BA2396" s="12"/>
      <c r="BB2396" s="12">
        <f t="shared" si="350"/>
        <v>1.0152038249086059E-3</v>
      </c>
      <c r="BC2396" s="12"/>
      <c r="BD2396" s="38">
        <f ca="1"/>
        <v>-1.8548729113508917E-2</v>
      </c>
    </row>
    <row r="2397" spans="1:56" x14ac:dyDescent="0.35">
      <c r="A2397" s="12"/>
      <c r="B2397" s="12"/>
      <c r="C2397" s="12"/>
      <c r="D2397" s="12"/>
      <c r="E2397" s="12"/>
      <c r="F2397" s="12"/>
      <c r="G2397" s="12"/>
      <c r="H2397" s="12"/>
      <c r="I2397" s="12"/>
      <c r="J2397" s="12"/>
      <c r="K2397" s="12"/>
      <c r="L2397" s="12"/>
      <c r="M2397" s="12"/>
      <c r="N2397" s="12"/>
      <c r="O2397" s="12"/>
      <c r="P2397" s="12"/>
      <c r="Q2397" s="12"/>
      <c r="R2397" s="12"/>
      <c r="S2397" s="12"/>
      <c r="T2397" s="12"/>
      <c r="U2397" s="12"/>
      <c r="V2397" s="12"/>
      <c r="W2397" s="12"/>
      <c r="X2397" s="12"/>
      <c r="Y2397" s="12"/>
      <c r="Z2397" s="12"/>
      <c r="AA2397" s="12"/>
      <c r="AB2397" s="12"/>
      <c r="AC2397" s="12"/>
      <c r="AD2397" s="12"/>
      <c r="AE2397" s="12">
        <v>0.59205792119761635</v>
      </c>
      <c r="AF2397" s="12">
        <v>0</v>
      </c>
      <c r="AG2397" s="12">
        <v>-3.4951892959827813E-2</v>
      </c>
      <c r="AH2397" s="12">
        <v>-3.4951892959827813E-2</v>
      </c>
      <c r="AI2397" s="12">
        <v>0</v>
      </c>
      <c r="AJ2397" s="12">
        <v>0.37299018584255583</v>
      </c>
      <c r="AK2397" s="12"/>
      <c r="AL2397" s="12"/>
      <c r="AM2397" s="12"/>
      <c r="AN2397" s="12">
        <f t="shared" si="342"/>
        <v>0.59205792119761635</v>
      </c>
      <c r="AO2397" s="12">
        <f t="shared" si="343"/>
        <v>0</v>
      </c>
      <c r="AP2397" s="12">
        <f t="shared" si="344"/>
        <v>-3.4951892959827813E-2</v>
      </c>
      <c r="AQ2397" s="12">
        <f t="shared" si="345"/>
        <v>-3.4951892959827813E-2</v>
      </c>
      <c r="AR2397" s="12">
        <f t="shared" si="346"/>
        <v>0</v>
      </c>
      <c r="AS2397" s="12">
        <f t="shared" si="347"/>
        <v>0.37299018584255583</v>
      </c>
      <c r="AT2397" s="12">
        <f t="shared" si="348"/>
        <v>0</v>
      </c>
      <c r="AU2397" s="12">
        <f t="shared" si="349"/>
        <v>0</v>
      </c>
      <c r="AV2397" s="12"/>
      <c r="AW2397" s="12"/>
      <c r="AX2397" s="12">
        <f>INDEX('Margin error adjustment'!N$7:N$6003,UsefulSeries!$K2388)</f>
        <v>7.6768433181132606E-4</v>
      </c>
      <c r="AY2397" s="12"/>
      <c r="AZ2397" s="12"/>
      <c r="BA2397" s="12"/>
      <c r="BB2397" s="12">
        <f t="shared" si="350"/>
        <v>7.6768433181132606E-4</v>
      </c>
      <c r="BC2397" s="12"/>
      <c r="BD2397" s="38">
        <f ca="1"/>
        <v>-1.6027845933553542E-2</v>
      </c>
    </row>
    <row r="2398" spans="1:56" x14ac:dyDescent="0.35">
      <c r="A2398" s="12"/>
      <c r="B2398" s="12"/>
      <c r="C2398" s="12"/>
      <c r="D2398" s="12"/>
      <c r="E2398" s="12"/>
      <c r="F2398" s="12"/>
      <c r="G2398" s="12"/>
      <c r="H2398" s="12"/>
      <c r="I2398" s="12"/>
      <c r="J2398" s="12"/>
      <c r="K2398" s="12"/>
      <c r="L2398" s="12"/>
      <c r="M2398" s="12"/>
      <c r="N2398" s="12"/>
      <c r="O2398" s="12"/>
      <c r="P2398" s="12"/>
      <c r="Q2398" s="12"/>
      <c r="R2398" s="12"/>
      <c r="S2398" s="12"/>
      <c r="T2398" s="12"/>
      <c r="U2398" s="12"/>
      <c r="V2398" s="12"/>
      <c r="W2398" s="12">
        <f ca="1">INDEX(P$6:P$6003,UsefulSeries!$I2396)</f>
        <v>53.661425573613613</v>
      </c>
      <c r="X2398" s="12">
        <f ca="1">INDEX(Q$6:Q$6003,UsefulSeries!$I2396)</f>
        <v>0.60956152024353716</v>
      </c>
      <c r="Y2398" s="12">
        <f ca="1">INDEX(R$6:R$6003,UsefulSeries!$I2396)</f>
        <v>0</v>
      </c>
      <c r="Z2398" s="12">
        <f ca="1">INDEX(S$6:S$6003,UsefulSeries!$I2396)</f>
        <v>0</v>
      </c>
      <c r="AA2398" s="12">
        <f ca="1">INDEX(T$6:T$6003,UsefulSeries!$I2396)</f>
        <v>0</v>
      </c>
      <c r="AB2398" s="12">
        <f ca="1">INDEX(U$6:U$6003,UsefulSeries!$I2396)</f>
        <v>0</v>
      </c>
      <c r="AC2398" s="12">
        <f>INDEX( K$6:K$6003,UsefulSeries!$I2396)</f>
        <v>-0.59307312502252496</v>
      </c>
      <c r="AD2398" s="12">
        <f>INDEX(L$6:L$6003,UsefulSeries!$I2396)</f>
        <v>0.59307312502252496</v>
      </c>
      <c r="AE2398" s="12"/>
      <c r="AF2398" s="12"/>
      <c r="AG2398" s="12"/>
      <c r="AH2398" s="12"/>
      <c r="AI2398" s="12"/>
      <c r="AJ2398" s="12"/>
      <c r="AK2398" s="12"/>
      <c r="AL2398" s="12"/>
      <c r="AM2398" s="12"/>
      <c r="AN2398" s="12">
        <f t="shared" ca="1" si="342"/>
        <v>53.661425573613613</v>
      </c>
      <c r="AO2398" s="12">
        <f t="shared" ca="1" si="343"/>
        <v>0.60956152024353716</v>
      </c>
      <c r="AP2398" s="12">
        <f t="shared" ca="1" si="344"/>
        <v>0</v>
      </c>
      <c r="AQ2398" s="12">
        <f t="shared" ca="1" si="345"/>
        <v>0</v>
      </c>
      <c r="AR2398" s="12">
        <f t="shared" ca="1" si="346"/>
        <v>0</v>
      </c>
      <c r="AS2398" s="12">
        <f t="shared" ca="1" si="347"/>
        <v>0</v>
      </c>
      <c r="AT2398" s="12">
        <f t="shared" si="348"/>
        <v>-0.59307312502252496</v>
      </c>
      <c r="AU2398" s="12">
        <f t="shared" si="349"/>
        <v>0.59307312502252496</v>
      </c>
      <c r="AV2398" s="12"/>
      <c r="AW2398" s="12">
        <f ca="1">INDEX(I$6:I$6003,UsefulSeries!$I2396)</f>
        <v>1.1179119444811486E-2</v>
      </c>
      <c r="AX2398" s="12"/>
      <c r="AY2398" s="12"/>
      <c r="AZ2398" s="12">
        <f t="array" aca="1" ref="AZ2398:AZ2403" ca="1">MMULT(W2398:AB2403,AW2398:AW2403)</f>
        <v>0.60956152024353716</v>
      </c>
      <c r="BA2398" s="12"/>
      <c r="BB2398" s="12">
        <f t="shared" ca="1" si="350"/>
        <v>0.60956152024353716</v>
      </c>
      <c r="BC2398" s="12"/>
      <c r="BD2398" s="38">
        <f t="array" aca="1" ref="BD2398:BD2405" ca="1">MMULT(MINVERSE(AN2398:AU2405),BB2398:BB2405)</f>
        <v>1.0844315863395883E-2</v>
      </c>
    </row>
    <row r="2399" spans="1:56" x14ac:dyDescent="0.35">
      <c r="A2399" s="12"/>
      <c r="B2399" s="12"/>
      <c r="C2399" s="12"/>
      <c r="D2399" s="12"/>
      <c r="E2399" s="12"/>
      <c r="F2399" s="12"/>
      <c r="G2399" s="12"/>
      <c r="H2399" s="12"/>
      <c r="I2399" s="12"/>
      <c r="J2399" s="12"/>
      <c r="K2399" s="12"/>
      <c r="L2399" s="12"/>
      <c r="M2399" s="12"/>
      <c r="N2399" s="12"/>
      <c r="O2399" s="12"/>
      <c r="P2399" s="12"/>
      <c r="Q2399" s="12"/>
      <c r="R2399" s="12"/>
      <c r="S2399" s="12"/>
      <c r="T2399" s="12"/>
      <c r="U2399" s="12"/>
      <c r="V2399" s="12"/>
      <c r="W2399" s="12">
        <f ca="1">INDEX(P$7:P$6003,UsefulSeries!$I2396)</f>
        <v>0.60956152024353716</v>
      </c>
      <c r="X2399" s="12">
        <f ca="1">INDEX(Q$7:Q$6003,UsefulSeries!$I2396)</f>
        <v>37.979137550325774</v>
      </c>
      <c r="Y2399" s="12">
        <f ca="1">INDEX(R$7:R$6003,UsefulSeries!$I2396)</f>
        <v>0</v>
      </c>
      <c r="Z2399" s="12">
        <f ca="1">INDEX(S$7:S$6003,UsefulSeries!$I2396)</f>
        <v>0</v>
      </c>
      <c r="AA2399" s="12">
        <f ca="1">INDEX(T$7:T$6003,UsefulSeries!$I2396)</f>
        <v>0</v>
      </c>
      <c r="AB2399" s="12">
        <f ca="1">INDEX(U$7:U$6003,UsefulSeries!$I2396)</f>
        <v>0</v>
      </c>
      <c r="AC2399" s="12">
        <f>INDEX( K$7:K$6003,UsefulSeries!$I2396,1)</f>
        <v>-0.59307312502252496</v>
      </c>
      <c r="AD2399" s="12">
        <f>INDEX(L$7:L$6003,UsefulSeries!$I2396,1)</f>
        <v>0</v>
      </c>
      <c r="AE2399" s="12"/>
      <c r="AF2399" s="12"/>
      <c r="AG2399" s="12"/>
      <c r="AH2399" s="12"/>
      <c r="AI2399" s="12"/>
      <c r="AJ2399" s="12"/>
      <c r="AK2399" s="12"/>
      <c r="AL2399" s="12"/>
      <c r="AM2399" s="12"/>
      <c r="AN2399" s="12">
        <f t="shared" ref="AN2399:AN2462" ca="1" si="351">W2399+AE2399</f>
        <v>0.60956152024353716</v>
      </c>
      <c r="AO2399" s="12">
        <f t="shared" ref="AO2399:AO2462" ca="1" si="352">X2399+AF2399</f>
        <v>37.979137550325774</v>
      </c>
      <c r="AP2399" s="12">
        <f t="shared" ref="AP2399:AP2462" ca="1" si="353">Y2399+AG2399</f>
        <v>0</v>
      </c>
      <c r="AQ2399" s="12">
        <f t="shared" ref="AQ2399:AQ2462" ca="1" si="354">Z2399+AH2399</f>
        <v>0</v>
      </c>
      <c r="AR2399" s="12">
        <f t="shared" ref="AR2399:AR2462" ca="1" si="355">AA2399+AI2399</f>
        <v>0</v>
      </c>
      <c r="AS2399" s="12">
        <f t="shared" ref="AS2399:AS2462" ca="1" si="356">AB2399+AJ2399</f>
        <v>0</v>
      </c>
      <c r="AT2399" s="12">
        <f t="shared" ref="AT2399:AT2462" si="357">AC2399+AK2399</f>
        <v>-0.59307312502252496</v>
      </c>
      <c r="AU2399" s="12">
        <f t="shared" ref="AU2399:AU2462" si="358">AD2399+AL2399</f>
        <v>0</v>
      </c>
      <c r="AV2399" s="12"/>
      <c r="AW2399" s="12">
        <f ca="1">INDEX(I$7:I$6003,UsefulSeries!$I2396)</f>
        <v>1.587048042892179E-2</v>
      </c>
      <c r="AX2399" s="12"/>
      <c r="AY2399" s="12"/>
      <c r="AZ2399" s="12">
        <f ca="1"/>
        <v>0.60956152024353727</v>
      </c>
      <c r="BA2399" s="12"/>
      <c r="BB2399" s="12">
        <f t="shared" ca="1" si="350"/>
        <v>0.60956152024353727</v>
      </c>
      <c r="BC2399" s="12"/>
      <c r="BD2399" s="38">
        <f ca="1"/>
        <v>1.6419360946738352E-2</v>
      </c>
    </row>
    <row r="2400" spans="1:56" x14ac:dyDescent="0.35">
      <c r="A2400" s="12"/>
      <c r="B2400" s="12"/>
      <c r="C2400" s="12"/>
      <c r="D2400" s="12"/>
      <c r="E2400" s="12"/>
      <c r="F2400" s="12"/>
      <c r="G2400" s="12"/>
      <c r="H2400" s="12"/>
      <c r="I2400" s="12"/>
      <c r="J2400" s="12"/>
      <c r="K2400" s="12"/>
      <c r="L2400" s="12"/>
      <c r="M2400" s="12"/>
      <c r="N2400" s="12"/>
      <c r="O2400" s="12"/>
      <c r="P2400" s="12"/>
      <c r="Q2400" s="12"/>
      <c r="R2400" s="12"/>
      <c r="S2400" s="12"/>
      <c r="T2400" s="12"/>
      <c r="U2400" s="12"/>
      <c r="V2400" s="12"/>
      <c r="W2400" s="12">
        <f ca="1">INDEX(P$8:P$6003,UsefulSeries!$I2396)</f>
        <v>0</v>
      </c>
      <c r="X2400" s="12">
        <f ca="1">INDEX(Q$8:Q$6003,UsefulSeries!$I2396)</f>
        <v>0</v>
      </c>
      <c r="Y2400" s="12">
        <f ca="1">INDEX(R$8:R$6003,UsefulSeries!$I2396)</f>
        <v>0.23305044054076116</v>
      </c>
      <c r="Z2400" s="12">
        <f ca="1">INDEX(S$8:S$6003,UsefulSeries!$I2396)</f>
        <v>5.7744603550956584E-2</v>
      </c>
      <c r="AA2400" s="12">
        <f ca="1">INDEX(T$8:T$6003,UsefulSeries!$I2396)</f>
        <v>0</v>
      </c>
      <c r="AB2400" s="12">
        <f ca="1">INDEX(U$8:U$6003,UsefulSeries!$I2396)</f>
        <v>0</v>
      </c>
      <c r="AC2400" s="12">
        <f>INDEX( K$8:K$6003,UsefulSeries!$I2396)</f>
        <v>3.5719577291639139E-2</v>
      </c>
      <c r="AD2400" s="12">
        <f>INDEX(L$8:L$6003,UsefulSeries!$I2396)</f>
        <v>-3.5719577291639139E-2</v>
      </c>
      <c r="AE2400" s="12"/>
      <c r="AF2400" s="12"/>
      <c r="AG2400" s="12"/>
      <c r="AH2400" s="12"/>
      <c r="AI2400" s="12"/>
      <c r="AJ2400" s="12"/>
      <c r="AK2400" s="12"/>
      <c r="AL2400" s="12"/>
      <c r="AM2400" s="12"/>
      <c r="AN2400" s="12">
        <f t="shared" ca="1" si="351"/>
        <v>0</v>
      </c>
      <c r="AO2400" s="12">
        <f t="shared" ca="1" si="352"/>
        <v>0</v>
      </c>
      <c r="AP2400" s="12">
        <f t="shared" ca="1" si="353"/>
        <v>0.23305044054076116</v>
      </c>
      <c r="AQ2400" s="12">
        <f t="shared" ca="1" si="354"/>
        <v>5.7744603550956584E-2</v>
      </c>
      <c r="AR2400" s="12">
        <f t="shared" ca="1" si="355"/>
        <v>0</v>
      </c>
      <c r="AS2400" s="12">
        <f t="shared" ca="1" si="356"/>
        <v>0</v>
      </c>
      <c r="AT2400" s="12">
        <f t="shared" si="357"/>
        <v>3.5719577291639139E-2</v>
      </c>
      <c r="AU2400" s="12">
        <f t="shared" si="358"/>
        <v>-3.5719577291639139E-2</v>
      </c>
      <c r="AV2400" s="12"/>
      <c r="AW2400" s="12">
        <f ca="1">INDEX(I$8:I$6003,UsefulSeries!$I2396)</f>
        <v>0.20375577850106902</v>
      </c>
      <c r="AX2400" s="12"/>
      <c r="AY2400" s="12"/>
      <c r="AZ2400" s="12">
        <f ca="1"/>
        <v>5.7744603550956577E-2</v>
      </c>
      <c r="BA2400" s="12"/>
      <c r="BB2400" s="12">
        <f t="shared" ca="1" si="350"/>
        <v>5.7744603550956577E-2</v>
      </c>
      <c r="BC2400" s="12"/>
      <c r="BD2400" s="38">
        <f ca="1"/>
        <v>0.20624283330544549</v>
      </c>
    </row>
    <row r="2401" spans="1:56" x14ac:dyDescent="0.35">
      <c r="A2401" s="12"/>
      <c r="B2401" s="12"/>
      <c r="C2401" s="12"/>
      <c r="D2401" s="12"/>
      <c r="E2401" s="12"/>
      <c r="F2401" s="12"/>
      <c r="G2401" s="12"/>
      <c r="H2401" s="12"/>
      <c r="I2401" s="12"/>
      <c r="J2401" s="12"/>
      <c r="K2401" s="12"/>
      <c r="L2401" s="12"/>
      <c r="M2401" s="12"/>
      <c r="N2401" s="12"/>
      <c r="O2401" s="12"/>
      <c r="P2401" s="12"/>
      <c r="Q2401" s="12"/>
      <c r="R2401" s="12"/>
      <c r="S2401" s="12"/>
      <c r="T2401" s="12"/>
      <c r="U2401" s="12"/>
      <c r="V2401" s="12"/>
      <c r="W2401" s="12">
        <f ca="1">INDEX(P$9:P$6003,UsefulSeries!$I2396)</f>
        <v>0</v>
      </c>
      <c r="X2401" s="12">
        <f ca="1">INDEX(Q$9:Q$6003,UsefulSeries!$I2396)</f>
        <v>0</v>
      </c>
      <c r="Y2401" s="12">
        <f ca="1">INDEX(R$9:R$6003,UsefulSeries!$I2396)</f>
        <v>5.7744603550956584E-2</v>
      </c>
      <c r="Z2401" s="12">
        <f ca="1">INDEX(S$9:S$6003,UsefulSeries!$I2396)</f>
        <v>0.25879408859154246</v>
      </c>
      <c r="AA2401" s="12">
        <f ca="1">INDEX(T$9:T$6003,UsefulSeries!$I2396)</f>
        <v>0</v>
      </c>
      <c r="AB2401" s="12">
        <f ca="1">INDEX(U$9:U$6003,UsefulSeries!$I2396)</f>
        <v>0</v>
      </c>
      <c r="AC2401" s="12">
        <f>INDEX( K$9:K$6003,UsefulSeries!$I2396)</f>
        <v>0</v>
      </c>
      <c r="AD2401" s="12">
        <f>INDEX(L$9:L$6003,UsefulSeries!$I2396)</f>
        <v>-3.5719577291639139E-2</v>
      </c>
      <c r="AE2401" s="12"/>
      <c r="AF2401" s="12"/>
      <c r="AG2401" s="12"/>
      <c r="AH2401" s="12"/>
      <c r="AI2401" s="12"/>
      <c r="AJ2401" s="12"/>
      <c r="AK2401" s="12"/>
      <c r="AL2401" s="12"/>
      <c r="AM2401" s="12"/>
      <c r="AN2401" s="12">
        <f t="shared" ca="1" si="351"/>
        <v>0</v>
      </c>
      <c r="AO2401" s="12">
        <f t="shared" ca="1" si="352"/>
        <v>0</v>
      </c>
      <c r="AP2401" s="12">
        <f t="shared" ca="1" si="353"/>
        <v>5.7744603550956584E-2</v>
      </c>
      <c r="AQ2401" s="12">
        <f t="shared" ca="1" si="354"/>
        <v>0.25879408859154246</v>
      </c>
      <c r="AR2401" s="12">
        <f t="shared" ca="1" si="355"/>
        <v>0</v>
      </c>
      <c r="AS2401" s="12">
        <f t="shared" ca="1" si="356"/>
        <v>0</v>
      </c>
      <c r="AT2401" s="12">
        <f t="shared" si="357"/>
        <v>0</v>
      </c>
      <c r="AU2401" s="12">
        <f t="shared" si="358"/>
        <v>-3.5719577291639139E-2</v>
      </c>
      <c r="AV2401" s="12"/>
      <c r="AW2401" s="12">
        <f ca="1">INDEX(I$9:I$6003,UsefulSeries!$I2396)</f>
        <v>0.17766559951361441</v>
      </c>
      <c r="AX2401" s="12"/>
      <c r="AY2401" s="12"/>
      <c r="AZ2401" s="12">
        <f ca="1"/>
        <v>5.7744603550956584E-2</v>
      </c>
      <c r="BA2401" s="12"/>
      <c r="BB2401" s="12">
        <f t="shared" ca="1" si="350"/>
        <v>5.7744603550956584E-2</v>
      </c>
      <c r="BC2401" s="12"/>
      <c r="BD2401" s="38">
        <f ca="1"/>
        <v>0.18601785182692707</v>
      </c>
    </row>
    <row r="2402" spans="1:56" x14ac:dyDescent="0.35">
      <c r="A2402" s="12"/>
      <c r="B2402" s="12"/>
      <c r="C2402" s="12"/>
      <c r="D2402" s="12"/>
      <c r="E2402" s="12"/>
      <c r="F2402" s="12"/>
      <c r="G2402" s="12"/>
      <c r="H2402" s="12"/>
      <c r="I2402" s="12"/>
      <c r="J2402" s="12"/>
      <c r="K2402" s="12"/>
      <c r="L2402" s="12"/>
      <c r="M2402" s="12"/>
      <c r="N2402" s="12"/>
      <c r="O2402" s="12"/>
      <c r="P2402" s="12"/>
      <c r="Q2402" s="12"/>
      <c r="R2402" s="12"/>
      <c r="S2402" s="12"/>
      <c r="T2402" s="12"/>
      <c r="U2402" s="12"/>
      <c r="V2402" s="12"/>
      <c r="W2402" s="12">
        <f ca="1">INDEX(P$10:P$6003,UsefulSeries!$I2396)</f>
        <v>0</v>
      </c>
      <c r="X2402" s="12">
        <f ca="1">INDEX(Q$10:Q$6003,UsefulSeries!$I2396)</f>
        <v>0</v>
      </c>
      <c r="Y2402" s="12">
        <f ca="1">INDEX(R$10:R$6003,UsefulSeries!$I2396)</f>
        <v>0</v>
      </c>
      <c r="Z2402" s="12">
        <f ca="1">INDEX(S$10:S$6003,UsefulSeries!$I2396)</f>
        <v>0</v>
      </c>
      <c r="AA2402" s="12">
        <f ca="1">INDEX(T$10:T$6003,UsefulSeries!$I2396)</f>
        <v>15.37545871122205</v>
      </c>
      <c r="AB2402" s="12">
        <f ca="1">INDEX(U$10:U$6003,UsefulSeries!$I2396)</f>
        <v>0.38801834479244285</v>
      </c>
      <c r="AC2402" s="12">
        <f>INDEX( K$10:K$6003,UsefulSeries!$I2396)</f>
        <v>0.37120729768583588</v>
      </c>
      <c r="AD2402" s="12">
        <f>INDEX(L$10:L$6003,UsefulSeries!$I2396)</f>
        <v>0</v>
      </c>
      <c r="AE2402" s="12"/>
      <c r="AF2402" s="12"/>
      <c r="AG2402" s="12"/>
      <c r="AH2402" s="12"/>
      <c r="AI2402" s="12"/>
      <c r="AJ2402" s="12"/>
      <c r="AK2402" s="12"/>
      <c r="AL2402" s="12"/>
      <c r="AM2402" s="12"/>
      <c r="AN2402" s="12">
        <f t="shared" ca="1" si="351"/>
        <v>0</v>
      </c>
      <c r="AO2402" s="12">
        <f t="shared" ca="1" si="352"/>
        <v>0</v>
      </c>
      <c r="AP2402" s="12">
        <f t="shared" ca="1" si="353"/>
        <v>0</v>
      </c>
      <c r="AQ2402" s="12">
        <f t="shared" ca="1" si="354"/>
        <v>0</v>
      </c>
      <c r="AR2402" s="12">
        <f t="shared" ca="1" si="355"/>
        <v>15.37545871122205</v>
      </c>
      <c r="AS2402" s="12">
        <f t="shared" ca="1" si="356"/>
        <v>0.38801834479244285</v>
      </c>
      <c r="AT2402" s="12">
        <f t="shared" si="357"/>
        <v>0.37120729768583588</v>
      </c>
      <c r="AU2402" s="12">
        <f t="shared" si="358"/>
        <v>0</v>
      </c>
      <c r="AV2402" s="12"/>
      <c r="AW2402" s="12">
        <f ca="1">INDEX(I$10:I$6003,UsefulSeries!$I2396)</f>
        <v>2.4767891555205365E-2</v>
      </c>
      <c r="AX2402" s="12"/>
      <c r="AY2402" s="12"/>
      <c r="AZ2402" s="12">
        <f ca="1"/>
        <v>0.38801834479244279</v>
      </c>
      <c r="BA2402" s="12"/>
      <c r="BB2402" s="12">
        <f t="shared" ca="1" si="350"/>
        <v>0.38801834479244279</v>
      </c>
      <c r="BC2402" s="12"/>
      <c r="BD2402" s="38">
        <f ca="1"/>
        <v>2.3956857322044636E-2</v>
      </c>
    </row>
    <row r="2403" spans="1:56" x14ac:dyDescent="0.35">
      <c r="A2403" s="12"/>
      <c r="B2403" s="12"/>
      <c r="C2403" s="12"/>
      <c r="D2403" s="12"/>
      <c r="E2403" s="12"/>
      <c r="F2403" s="12"/>
      <c r="G2403" s="12"/>
      <c r="H2403" s="12"/>
      <c r="I2403" s="12"/>
      <c r="J2403" s="12"/>
      <c r="K2403" s="12"/>
      <c r="L2403" s="12"/>
      <c r="M2403" s="12"/>
      <c r="N2403" s="12"/>
      <c r="O2403" s="12"/>
      <c r="P2403" s="12"/>
      <c r="Q2403" s="12"/>
      <c r="R2403" s="12"/>
      <c r="S2403" s="12"/>
      <c r="T2403" s="12"/>
      <c r="U2403" s="12"/>
      <c r="V2403" s="12"/>
      <c r="W2403" s="12">
        <f ca="1">INDEX(P$11:P$6003,UsefulSeries!$I2396)</f>
        <v>0</v>
      </c>
      <c r="X2403" s="12">
        <f ca="1">INDEX(Q$11:Q$6003,UsefulSeries!$I2396)</f>
        <v>0</v>
      </c>
      <c r="Y2403" s="12">
        <f ca="1">INDEX(R$11:R$6003,UsefulSeries!$I2396)</f>
        <v>0</v>
      </c>
      <c r="Z2403" s="12">
        <f ca="1">INDEX(S$11:S$6003,UsefulSeries!$I2396)</f>
        <v>0</v>
      </c>
      <c r="AA2403" s="12">
        <f ca="1">INDEX(T$11:T$6003,UsefulSeries!$I2396)</f>
        <v>0.38801834479244279</v>
      </c>
      <c r="AB2403" s="12">
        <f ca="1">INDEX(U$11:U$6003,UsefulSeries!$I2396)</f>
        <v>20.391104842990668</v>
      </c>
      <c r="AC2403" s="12">
        <f>INDEX( K$11:K$6003,UsefulSeries!$I2396)</f>
        <v>0</v>
      </c>
      <c r="AD2403" s="12">
        <f>INDEX(L$11:L$6003,UsefulSeries!$I2396)</f>
        <v>0.37120729768583588</v>
      </c>
      <c r="AE2403" s="12"/>
      <c r="AF2403" s="12"/>
      <c r="AG2403" s="12"/>
      <c r="AH2403" s="12"/>
      <c r="AI2403" s="12"/>
      <c r="AJ2403" s="12"/>
      <c r="AK2403" s="12"/>
      <c r="AL2403" s="12"/>
      <c r="AM2403" s="12"/>
      <c r="AN2403" s="12">
        <f t="shared" ca="1" si="351"/>
        <v>0</v>
      </c>
      <c r="AO2403" s="12">
        <f t="shared" ca="1" si="352"/>
        <v>0</v>
      </c>
      <c r="AP2403" s="12">
        <f t="shared" ca="1" si="353"/>
        <v>0</v>
      </c>
      <c r="AQ2403" s="12">
        <f t="shared" ca="1" si="354"/>
        <v>0</v>
      </c>
      <c r="AR2403" s="12">
        <f t="shared" ca="1" si="355"/>
        <v>0.38801834479244279</v>
      </c>
      <c r="AS2403" s="12">
        <f t="shared" ca="1" si="356"/>
        <v>20.391104842990668</v>
      </c>
      <c r="AT2403" s="12">
        <f t="shared" si="357"/>
        <v>0</v>
      </c>
      <c r="AU2403" s="12">
        <f t="shared" si="358"/>
        <v>0.37120729768583588</v>
      </c>
      <c r="AV2403" s="12"/>
      <c r="AW2403" s="12">
        <f ca="1">INDEX(I$11:I$6003,UsefulSeries!$I2396)</f>
        <v>1.8557500999621852E-2</v>
      </c>
      <c r="AX2403" s="12"/>
      <c r="AY2403" s="12"/>
      <c r="AZ2403" s="12">
        <f ca="1"/>
        <v>0.38801834479244279</v>
      </c>
      <c r="BA2403" s="12"/>
      <c r="BB2403" s="12">
        <f t="shared" ca="1" si="350"/>
        <v>0.38801834479244279</v>
      </c>
      <c r="BC2403" s="12"/>
      <c r="BD2403" s="38">
        <f ca="1"/>
        <v>1.7398132781300542E-2</v>
      </c>
    </row>
    <row r="2404" spans="1:56" x14ac:dyDescent="0.35">
      <c r="A2404" s="12"/>
      <c r="B2404" s="12"/>
      <c r="C2404" s="12"/>
      <c r="D2404" s="12"/>
      <c r="E2404" s="12"/>
      <c r="F2404" s="12"/>
      <c r="G2404" s="12"/>
      <c r="H2404" s="12"/>
      <c r="I2404" s="12"/>
      <c r="J2404" s="12"/>
      <c r="K2404" s="12"/>
      <c r="L2404" s="12"/>
      <c r="M2404" s="12"/>
      <c r="N2404" s="12"/>
      <c r="O2404" s="12"/>
      <c r="P2404" s="12"/>
      <c r="Q2404" s="12"/>
      <c r="R2404" s="12"/>
      <c r="S2404" s="12"/>
      <c r="T2404" s="12"/>
      <c r="U2404" s="12"/>
      <c r="V2404" s="12"/>
      <c r="W2404" s="12"/>
      <c r="X2404" s="12"/>
      <c r="Y2404" s="12"/>
      <c r="Z2404" s="12"/>
      <c r="AA2404" s="12"/>
      <c r="AB2404" s="12"/>
      <c r="AC2404" s="12"/>
      <c r="AD2404" s="12"/>
      <c r="AE2404" s="12">
        <f t="array" ref="AE2404:AJ2405">TRANSPOSE(AC2398:AD2403)</f>
        <v>-0.59307312502252496</v>
      </c>
      <c r="AF2404" s="12">
        <v>-0.59307312502252496</v>
      </c>
      <c r="AG2404" s="12">
        <v>3.5719577291639139E-2</v>
      </c>
      <c r="AH2404" s="12">
        <v>0</v>
      </c>
      <c r="AI2404" s="12">
        <v>0.37120729768583588</v>
      </c>
      <c r="AJ2404" s="12">
        <v>0</v>
      </c>
      <c r="AK2404" s="12"/>
      <c r="AL2404" s="12"/>
      <c r="AM2404" s="12"/>
      <c r="AN2404" s="12">
        <f t="shared" si="351"/>
        <v>-0.59307312502252496</v>
      </c>
      <c r="AO2404" s="12">
        <f t="shared" si="352"/>
        <v>-0.59307312502252496</v>
      </c>
      <c r="AP2404" s="12">
        <f t="shared" si="353"/>
        <v>3.5719577291639139E-2</v>
      </c>
      <c r="AQ2404" s="12">
        <f t="shared" si="354"/>
        <v>0</v>
      </c>
      <c r="AR2404" s="12">
        <f t="shared" si="355"/>
        <v>0.37120729768583588</v>
      </c>
      <c r="AS2404" s="12">
        <f t="shared" si="356"/>
        <v>0</v>
      </c>
      <c r="AT2404" s="12">
        <f t="shared" si="357"/>
        <v>0</v>
      </c>
      <c r="AU2404" s="12">
        <f t="shared" si="358"/>
        <v>0</v>
      </c>
      <c r="AV2404" s="12"/>
      <c r="AW2404" s="12"/>
      <c r="AX2404" s="12">
        <f>INDEX($N$6:$N$6003,UsefulSeries!$K2396)</f>
        <v>9.0513087271371084E-5</v>
      </c>
      <c r="AY2404" s="12"/>
      <c r="AZ2404" s="12"/>
      <c r="BA2404" s="12"/>
      <c r="BB2404" s="12">
        <f t="shared" si="350"/>
        <v>9.0513087271371084E-5</v>
      </c>
      <c r="BC2404" s="12"/>
      <c r="BD2404" s="38">
        <f ca="1"/>
        <v>3.4805025609606584E-2</v>
      </c>
    </row>
    <row r="2405" spans="1:56" x14ac:dyDescent="0.35">
      <c r="A2405" s="12"/>
      <c r="B2405" s="12"/>
      <c r="C2405" s="12"/>
      <c r="D2405" s="12"/>
      <c r="E2405" s="12"/>
      <c r="F2405" s="12"/>
      <c r="G2405" s="12"/>
      <c r="H2405" s="12"/>
      <c r="I2405" s="12"/>
      <c r="J2405" s="12"/>
      <c r="K2405" s="12"/>
      <c r="L2405" s="12"/>
      <c r="M2405" s="12"/>
      <c r="N2405" s="12"/>
      <c r="O2405" s="12"/>
      <c r="P2405" s="12"/>
      <c r="Q2405" s="12"/>
      <c r="R2405" s="12"/>
      <c r="S2405" s="12"/>
      <c r="T2405" s="12"/>
      <c r="U2405" s="12"/>
      <c r="V2405" s="12"/>
      <c r="W2405" s="12"/>
      <c r="X2405" s="12"/>
      <c r="Y2405" s="12"/>
      <c r="Z2405" s="12"/>
      <c r="AA2405" s="12"/>
      <c r="AB2405" s="12"/>
      <c r="AC2405" s="12"/>
      <c r="AD2405" s="12"/>
      <c r="AE2405" s="12">
        <v>0.59307312502252496</v>
      </c>
      <c r="AF2405" s="12">
        <v>0</v>
      </c>
      <c r="AG2405" s="12">
        <v>-3.5719577291639139E-2</v>
      </c>
      <c r="AH2405" s="12">
        <v>-3.5719577291639139E-2</v>
      </c>
      <c r="AI2405" s="12">
        <v>0</v>
      </c>
      <c r="AJ2405" s="12">
        <v>0.37120729768583588</v>
      </c>
      <c r="AK2405" s="12"/>
      <c r="AL2405" s="12"/>
      <c r="AM2405" s="12"/>
      <c r="AN2405" s="12">
        <f t="shared" si="351"/>
        <v>0.59307312502252496</v>
      </c>
      <c r="AO2405" s="12">
        <f t="shared" si="352"/>
        <v>0</v>
      </c>
      <c r="AP2405" s="12">
        <f t="shared" si="353"/>
        <v>-3.5719577291639139E-2</v>
      </c>
      <c r="AQ2405" s="12">
        <f t="shared" si="354"/>
        <v>-3.5719577291639139E-2</v>
      </c>
      <c r="AR2405" s="12">
        <f t="shared" si="355"/>
        <v>0</v>
      </c>
      <c r="AS2405" s="12">
        <f t="shared" si="356"/>
        <v>0.37120729768583588</v>
      </c>
      <c r="AT2405" s="12">
        <f t="shared" si="357"/>
        <v>0</v>
      </c>
      <c r="AU2405" s="12">
        <f t="shared" si="358"/>
        <v>0</v>
      </c>
      <c r="AV2405" s="12"/>
      <c r="AW2405" s="12"/>
      <c r="AX2405" s="12">
        <f>INDEX('Margin error adjustment'!N$7:N$6003,UsefulSeries!$K2396)</f>
        <v>-1.1215997086956309E-3</v>
      </c>
      <c r="AY2405" s="12"/>
      <c r="AZ2405" s="12"/>
      <c r="BA2405" s="12"/>
      <c r="BB2405" s="12">
        <f t="shared" si="350"/>
        <v>-1.1215997086956309E-3</v>
      </c>
      <c r="BC2405" s="12"/>
      <c r="BD2405" s="38">
        <f ca="1"/>
        <v>6.4534008898759321E-2</v>
      </c>
    </row>
    <row r="2406" spans="1:56" x14ac:dyDescent="0.35">
      <c r="A2406" s="12"/>
      <c r="B2406" s="12"/>
      <c r="C2406" s="12"/>
      <c r="D2406" s="12"/>
      <c r="E2406" s="12"/>
      <c r="F2406" s="12"/>
      <c r="G2406" s="12"/>
      <c r="H2406" s="12"/>
      <c r="I2406" s="12"/>
      <c r="J2406" s="12"/>
      <c r="K2406" s="12"/>
      <c r="L2406" s="12"/>
      <c r="M2406" s="12"/>
      <c r="N2406" s="12"/>
      <c r="O2406" s="12"/>
      <c r="P2406" s="12"/>
      <c r="Q2406" s="12"/>
      <c r="R2406" s="12"/>
      <c r="S2406" s="12"/>
      <c r="T2406" s="12"/>
      <c r="U2406" s="12"/>
      <c r="V2406" s="12"/>
      <c r="W2406" s="12">
        <f ca="1">INDEX(P$6:P$6003,UsefulSeries!$I2404)</f>
        <v>54.359832028355797</v>
      </c>
      <c r="X2406" s="12">
        <f ca="1">INDEX(Q$6:Q$6003,UsefulSeries!$I2404)</f>
        <v>0.60939853716420844</v>
      </c>
      <c r="Y2406" s="12">
        <f ca="1">INDEX(R$6:R$6003,UsefulSeries!$I2404)</f>
        <v>0</v>
      </c>
      <c r="Z2406" s="12">
        <f ca="1">INDEX(S$6:S$6003,UsefulSeries!$I2404)</f>
        <v>0</v>
      </c>
      <c r="AA2406" s="12">
        <f ca="1">INDEX(T$6:T$6003,UsefulSeries!$I2404)</f>
        <v>0</v>
      </c>
      <c r="AB2406" s="12">
        <f ca="1">INDEX(U$6:U$6003,UsefulSeries!$I2404)</f>
        <v>0</v>
      </c>
      <c r="AC2406" s="12">
        <f>INDEX( K$6:K$6003,UsefulSeries!$I2404)</f>
        <v>-0.59316363810979633</v>
      </c>
      <c r="AD2406" s="12">
        <f>INDEX(L$6:L$6003,UsefulSeries!$I2404)</f>
        <v>0.59316363810979633</v>
      </c>
      <c r="AE2406" s="12"/>
      <c r="AF2406" s="12"/>
      <c r="AG2406" s="12"/>
      <c r="AH2406" s="12"/>
      <c r="AI2406" s="12"/>
      <c r="AJ2406" s="12"/>
      <c r="AK2406" s="12"/>
      <c r="AL2406" s="12"/>
      <c r="AM2406" s="12"/>
      <c r="AN2406" s="12">
        <f t="shared" ca="1" si="351"/>
        <v>54.359832028355797</v>
      </c>
      <c r="AO2406" s="12">
        <f t="shared" ca="1" si="352"/>
        <v>0.60939853716420844</v>
      </c>
      <c r="AP2406" s="12">
        <f t="shared" ca="1" si="353"/>
        <v>0</v>
      </c>
      <c r="AQ2406" s="12">
        <f t="shared" ca="1" si="354"/>
        <v>0</v>
      </c>
      <c r="AR2406" s="12">
        <f t="shared" ca="1" si="355"/>
        <v>0</v>
      </c>
      <c r="AS2406" s="12">
        <f t="shared" ca="1" si="356"/>
        <v>0</v>
      </c>
      <c r="AT2406" s="12">
        <f t="shared" si="357"/>
        <v>-0.59316363810979633</v>
      </c>
      <c r="AU2406" s="12">
        <f t="shared" si="358"/>
        <v>0.59316363810979633</v>
      </c>
      <c r="AV2406" s="12"/>
      <c r="AW2406" s="12">
        <f ca="1">INDEX(I$6:I$6003,UsefulSeries!$I2404)</f>
        <v>1.1035513568592925E-2</v>
      </c>
      <c r="AX2406" s="12"/>
      <c r="AY2406" s="12"/>
      <c r="AZ2406" s="12">
        <f t="array" aca="1" ref="AZ2406:AZ2411" ca="1">MMULT(W2406:AB2411,AW2406:AW2411)</f>
        <v>0.60939853716420866</v>
      </c>
      <c r="BA2406" s="12"/>
      <c r="BB2406" s="12">
        <f t="shared" ca="1" si="350"/>
        <v>0.60939853716420866</v>
      </c>
      <c r="BC2406" s="12"/>
      <c r="BD2406" s="38">
        <f t="array" aca="1" ref="BD2406:BD2413" ca="1">MMULT(MINVERSE(AN2406:AU2413),BB2406:BB2413)</f>
        <v>1.0708600527267223E-2</v>
      </c>
    </row>
    <row r="2407" spans="1:56" x14ac:dyDescent="0.35">
      <c r="A2407" s="12"/>
      <c r="B2407" s="12"/>
      <c r="C2407" s="12"/>
      <c r="D2407" s="12"/>
      <c r="E2407" s="12"/>
      <c r="F2407" s="12"/>
      <c r="G2407" s="12"/>
      <c r="H2407" s="12"/>
      <c r="I2407" s="12"/>
      <c r="J2407" s="12"/>
      <c r="K2407" s="12"/>
      <c r="L2407" s="12"/>
      <c r="M2407" s="12"/>
      <c r="N2407" s="12"/>
      <c r="O2407" s="12"/>
      <c r="P2407" s="12"/>
      <c r="Q2407" s="12"/>
      <c r="R2407" s="12"/>
      <c r="S2407" s="12"/>
      <c r="T2407" s="12"/>
      <c r="U2407" s="12"/>
      <c r="V2407" s="12"/>
      <c r="W2407" s="12">
        <f ca="1">INDEX(P$7:P$6003,UsefulSeries!$I2404)</f>
        <v>0.60939853716420844</v>
      </c>
      <c r="X2407" s="12">
        <f ca="1">INDEX(Q$7:Q$6003,UsefulSeries!$I2404)</f>
        <v>38.619690016790571</v>
      </c>
      <c r="Y2407" s="12">
        <f ca="1">INDEX(R$7:R$6003,UsefulSeries!$I2404)</f>
        <v>0</v>
      </c>
      <c r="Z2407" s="12">
        <f ca="1">INDEX(S$7:S$6003,UsefulSeries!$I2404)</f>
        <v>0</v>
      </c>
      <c r="AA2407" s="12">
        <f ca="1">INDEX(T$7:T$6003,UsefulSeries!$I2404)</f>
        <v>0</v>
      </c>
      <c r="AB2407" s="12">
        <f ca="1">INDEX(U$7:U$6003,UsefulSeries!$I2404)</f>
        <v>0</v>
      </c>
      <c r="AC2407" s="12">
        <f>INDEX( K$7:K$6003,UsefulSeries!$I2404,1)</f>
        <v>-0.59316363810979633</v>
      </c>
      <c r="AD2407" s="12">
        <f>INDEX(L$7:L$6003,UsefulSeries!$I2404,1)</f>
        <v>0</v>
      </c>
      <c r="AE2407" s="12"/>
      <c r="AF2407" s="12"/>
      <c r="AG2407" s="12"/>
      <c r="AH2407" s="12"/>
      <c r="AI2407" s="12"/>
      <c r="AJ2407" s="12"/>
      <c r="AK2407" s="12"/>
      <c r="AL2407" s="12"/>
      <c r="AM2407" s="12"/>
      <c r="AN2407" s="12">
        <f t="shared" ca="1" si="351"/>
        <v>0.60939853716420844</v>
      </c>
      <c r="AO2407" s="12">
        <f t="shared" ca="1" si="352"/>
        <v>38.619690016790571</v>
      </c>
      <c r="AP2407" s="12">
        <f t="shared" ca="1" si="353"/>
        <v>0</v>
      </c>
      <c r="AQ2407" s="12">
        <f t="shared" ca="1" si="354"/>
        <v>0</v>
      </c>
      <c r="AR2407" s="12">
        <f t="shared" ca="1" si="355"/>
        <v>0</v>
      </c>
      <c r="AS2407" s="12">
        <f t="shared" ca="1" si="356"/>
        <v>0</v>
      </c>
      <c r="AT2407" s="12">
        <f t="shared" si="357"/>
        <v>-0.59316363810979633</v>
      </c>
      <c r="AU2407" s="12">
        <f t="shared" si="358"/>
        <v>0</v>
      </c>
      <c r="AV2407" s="12"/>
      <c r="AW2407" s="12">
        <f ca="1">INDEX(I$7:I$6003,UsefulSeries!$I2404)</f>
        <v>1.5605343053676236E-2</v>
      </c>
      <c r="AX2407" s="12"/>
      <c r="AY2407" s="12"/>
      <c r="AZ2407" s="12">
        <f ca="1"/>
        <v>0.60939853716420855</v>
      </c>
      <c r="BA2407" s="12"/>
      <c r="BB2407" s="12">
        <f t="shared" ca="1" si="350"/>
        <v>0.60939853716420855</v>
      </c>
      <c r="BC2407" s="12"/>
      <c r="BD2407" s="38">
        <f ca="1"/>
        <v>1.6196228908283098E-2</v>
      </c>
    </row>
    <row r="2408" spans="1:56" x14ac:dyDescent="0.35">
      <c r="A2408" s="12"/>
      <c r="B2408" s="12"/>
      <c r="C2408" s="12"/>
      <c r="D2408" s="12"/>
      <c r="E2408" s="12"/>
      <c r="F2408" s="12"/>
      <c r="G2408" s="12"/>
      <c r="H2408" s="12"/>
      <c r="I2408" s="12"/>
      <c r="J2408" s="12"/>
      <c r="K2408" s="12"/>
      <c r="L2408" s="12"/>
      <c r="M2408" s="12"/>
      <c r="N2408" s="12"/>
      <c r="O2408" s="12"/>
      <c r="P2408" s="12"/>
      <c r="Q2408" s="12"/>
      <c r="R2408" s="12"/>
      <c r="S2408" s="12"/>
      <c r="T2408" s="12"/>
      <c r="U2408" s="12"/>
      <c r="V2408" s="12"/>
      <c r="W2408" s="12">
        <f ca="1">INDEX(P$8:P$6003,UsefulSeries!$I2404)</f>
        <v>0</v>
      </c>
      <c r="X2408" s="12">
        <f ca="1">INDEX(Q$8:Q$6003,UsefulSeries!$I2404)</f>
        <v>0</v>
      </c>
      <c r="Y2408" s="12">
        <f ca="1">INDEX(R$8:R$6003,UsefulSeries!$I2404)</f>
        <v>0.22320632473661375</v>
      </c>
      <c r="Z2408" s="12">
        <f ca="1">INDEX(S$8:S$6003,UsefulSeries!$I2404)</f>
        <v>5.542027181398506E-2</v>
      </c>
      <c r="AA2408" s="12">
        <f ca="1">INDEX(T$8:T$6003,UsefulSeries!$I2404)</f>
        <v>0</v>
      </c>
      <c r="AB2408" s="12">
        <f ca="1">INDEX(U$8:U$6003,UsefulSeries!$I2404)</f>
        <v>0</v>
      </c>
      <c r="AC2408" s="12">
        <f>INDEX( K$8:K$6003,UsefulSeries!$I2404)</f>
        <v>3.4597977582943508E-2</v>
      </c>
      <c r="AD2408" s="12">
        <f>INDEX(L$8:L$6003,UsefulSeries!$I2404)</f>
        <v>-3.4597977582943508E-2</v>
      </c>
      <c r="AE2408" s="12"/>
      <c r="AF2408" s="12"/>
      <c r="AG2408" s="12"/>
      <c r="AH2408" s="12"/>
      <c r="AI2408" s="12"/>
      <c r="AJ2408" s="12"/>
      <c r="AK2408" s="12"/>
      <c r="AL2408" s="12"/>
      <c r="AM2408" s="12"/>
      <c r="AN2408" s="12">
        <f t="shared" ca="1" si="351"/>
        <v>0</v>
      </c>
      <c r="AO2408" s="12">
        <f t="shared" ca="1" si="352"/>
        <v>0</v>
      </c>
      <c r="AP2408" s="12">
        <f t="shared" ca="1" si="353"/>
        <v>0.22320632473661375</v>
      </c>
      <c r="AQ2408" s="12">
        <f t="shared" ca="1" si="354"/>
        <v>5.542027181398506E-2</v>
      </c>
      <c r="AR2408" s="12">
        <f t="shared" ca="1" si="355"/>
        <v>0</v>
      </c>
      <c r="AS2408" s="12">
        <f t="shared" ca="1" si="356"/>
        <v>0</v>
      </c>
      <c r="AT2408" s="12">
        <f t="shared" si="357"/>
        <v>3.4597977582943508E-2</v>
      </c>
      <c r="AU2408" s="12">
        <f t="shared" si="358"/>
        <v>-3.4597977582943508E-2</v>
      </c>
      <c r="AV2408" s="12"/>
      <c r="AW2408" s="12">
        <f ca="1">INDEX(I$8:I$6003,UsefulSeries!$I2404)</f>
        <v>0.20620294106863399</v>
      </c>
      <c r="AX2408" s="12"/>
      <c r="AY2408" s="12"/>
      <c r="AZ2408" s="12">
        <f ca="1"/>
        <v>5.5420271813985053E-2</v>
      </c>
      <c r="BA2408" s="12"/>
      <c r="BB2408" s="12">
        <f t="shared" ca="1" si="350"/>
        <v>5.5420271813985053E-2</v>
      </c>
      <c r="BC2408" s="12"/>
      <c r="BD2408" s="38">
        <f ca="1"/>
        <v>0.20864847301726658</v>
      </c>
    </row>
    <row r="2409" spans="1:56" x14ac:dyDescent="0.35">
      <c r="A2409" s="12"/>
      <c r="B2409" s="12"/>
      <c r="C2409" s="12"/>
      <c r="D2409" s="12"/>
      <c r="E2409" s="12"/>
      <c r="F2409" s="12"/>
      <c r="G2409" s="12"/>
      <c r="H2409" s="12"/>
      <c r="I2409" s="12"/>
      <c r="J2409" s="12"/>
      <c r="K2409" s="12"/>
      <c r="L2409" s="12"/>
      <c r="M2409" s="12"/>
      <c r="N2409" s="12"/>
      <c r="O2409" s="12"/>
      <c r="P2409" s="12"/>
      <c r="Q2409" s="12"/>
      <c r="R2409" s="12"/>
      <c r="S2409" s="12"/>
      <c r="T2409" s="12"/>
      <c r="U2409" s="12"/>
      <c r="V2409" s="12"/>
      <c r="W2409" s="12">
        <f ca="1">INDEX(P$9:P$6003,UsefulSeries!$I2404)</f>
        <v>0</v>
      </c>
      <c r="X2409" s="12">
        <f ca="1">INDEX(Q$9:Q$6003,UsefulSeries!$I2404)</f>
        <v>0</v>
      </c>
      <c r="Y2409" s="12">
        <f ca="1">INDEX(R$9:R$6003,UsefulSeries!$I2404)</f>
        <v>5.5420271813985046E-2</v>
      </c>
      <c r="Z2409" s="12">
        <f ca="1">INDEX(S$9:S$6003,UsefulSeries!$I2404)</f>
        <v>0.25952216147377299</v>
      </c>
      <c r="AA2409" s="12">
        <f ca="1">INDEX(T$9:T$6003,UsefulSeries!$I2404)</f>
        <v>0</v>
      </c>
      <c r="AB2409" s="12">
        <f ca="1">INDEX(U$9:U$6003,UsefulSeries!$I2404)</f>
        <v>0</v>
      </c>
      <c r="AC2409" s="12">
        <f>INDEX( K$9:K$6003,UsefulSeries!$I2404)</f>
        <v>0</v>
      </c>
      <c r="AD2409" s="12">
        <f>INDEX(L$9:L$6003,UsefulSeries!$I2404)</f>
        <v>-3.4597977582943508E-2</v>
      </c>
      <c r="AE2409" s="12"/>
      <c r="AF2409" s="12"/>
      <c r="AG2409" s="12"/>
      <c r="AH2409" s="12"/>
      <c r="AI2409" s="12"/>
      <c r="AJ2409" s="12"/>
      <c r="AK2409" s="12"/>
      <c r="AL2409" s="12"/>
      <c r="AM2409" s="12"/>
      <c r="AN2409" s="12">
        <f t="shared" ca="1" si="351"/>
        <v>0</v>
      </c>
      <c r="AO2409" s="12">
        <f t="shared" ca="1" si="352"/>
        <v>0</v>
      </c>
      <c r="AP2409" s="12">
        <f t="shared" ca="1" si="353"/>
        <v>5.5420271813985046E-2</v>
      </c>
      <c r="AQ2409" s="12">
        <f t="shared" ca="1" si="354"/>
        <v>0.25952216147377299</v>
      </c>
      <c r="AR2409" s="12">
        <f t="shared" ca="1" si="355"/>
        <v>0</v>
      </c>
      <c r="AS2409" s="12">
        <f t="shared" ca="1" si="356"/>
        <v>0</v>
      </c>
      <c r="AT2409" s="12">
        <f t="shared" si="357"/>
        <v>0</v>
      </c>
      <c r="AU2409" s="12">
        <f t="shared" si="358"/>
        <v>-3.4597977582943508E-2</v>
      </c>
      <c r="AV2409" s="12"/>
      <c r="AW2409" s="12">
        <f ca="1">INDEX(I$9:I$6003,UsefulSeries!$I2404)</f>
        <v>0.16951326438287251</v>
      </c>
      <c r="AX2409" s="12"/>
      <c r="AY2409" s="12"/>
      <c r="AZ2409" s="12">
        <f ca="1"/>
        <v>5.5420271813985053E-2</v>
      </c>
      <c r="BA2409" s="12"/>
      <c r="BB2409" s="12">
        <f t="shared" ca="1" si="350"/>
        <v>5.5420271813985053E-2</v>
      </c>
      <c r="BC2409" s="12"/>
      <c r="BD2409" s="38">
        <f ca="1"/>
        <v>0.17798814073071795</v>
      </c>
    </row>
    <row r="2410" spans="1:56" x14ac:dyDescent="0.35">
      <c r="A2410" s="12"/>
      <c r="B2410" s="12"/>
      <c r="C2410" s="12"/>
      <c r="D2410" s="12"/>
      <c r="E2410" s="12"/>
      <c r="F2410" s="12"/>
      <c r="G2410" s="12"/>
      <c r="H2410" s="12"/>
      <c r="I2410" s="12"/>
      <c r="J2410" s="12"/>
      <c r="K2410" s="12"/>
      <c r="L2410" s="12"/>
      <c r="M2410" s="12"/>
      <c r="N2410" s="12"/>
      <c r="O2410" s="12"/>
      <c r="P2410" s="12"/>
      <c r="Q2410" s="12"/>
      <c r="R2410" s="12"/>
      <c r="S2410" s="12"/>
      <c r="T2410" s="12"/>
      <c r="U2410" s="12"/>
      <c r="V2410" s="12"/>
      <c r="W2410" s="12">
        <f ca="1">INDEX(P$10:P$6003,UsefulSeries!$I2404)</f>
        <v>0</v>
      </c>
      <c r="X2410" s="12">
        <f ca="1">INDEX(Q$10:Q$6003,UsefulSeries!$I2404)</f>
        <v>0</v>
      </c>
      <c r="Y2410" s="12">
        <f ca="1">INDEX(R$10:R$6003,UsefulSeries!$I2404)</f>
        <v>0</v>
      </c>
      <c r="Z2410" s="12">
        <f ca="1">INDEX(S$10:S$6003,UsefulSeries!$I2404)</f>
        <v>0</v>
      </c>
      <c r="AA2410" s="12">
        <f ca="1">INDEX(T$10:T$6003,UsefulSeries!$I2404)</f>
        <v>15.710686975492377</v>
      </c>
      <c r="AB2410" s="12">
        <f ca="1">INDEX(U$10:U$6003,UsefulSeries!$I2404)</f>
        <v>0.38912246164423164</v>
      </c>
      <c r="AC2410" s="12">
        <f>INDEX( K$10:K$6003,UsefulSeries!$I2404)</f>
        <v>0.37223838430726014</v>
      </c>
      <c r="AD2410" s="12">
        <f>INDEX(L$10:L$6003,UsefulSeries!$I2404)</f>
        <v>0</v>
      </c>
      <c r="AE2410" s="12"/>
      <c r="AF2410" s="12"/>
      <c r="AG2410" s="12"/>
      <c r="AH2410" s="12"/>
      <c r="AI2410" s="12"/>
      <c r="AJ2410" s="12"/>
      <c r="AK2410" s="12"/>
      <c r="AL2410" s="12"/>
      <c r="AM2410" s="12"/>
      <c r="AN2410" s="12">
        <f t="shared" ca="1" si="351"/>
        <v>0</v>
      </c>
      <c r="AO2410" s="12">
        <f t="shared" ca="1" si="352"/>
        <v>0</v>
      </c>
      <c r="AP2410" s="12">
        <f t="shared" ca="1" si="353"/>
        <v>0</v>
      </c>
      <c r="AQ2410" s="12">
        <f t="shared" ca="1" si="354"/>
        <v>0</v>
      </c>
      <c r="AR2410" s="12">
        <f t="shared" ca="1" si="355"/>
        <v>15.710686975492377</v>
      </c>
      <c r="AS2410" s="12">
        <f t="shared" ca="1" si="356"/>
        <v>0.38912246164423164</v>
      </c>
      <c r="AT2410" s="12">
        <f t="shared" si="357"/>
        <v>0.37223838430726014</v>
      </c>
      <c r="AU2410" s="12">
        <f t="shared" si="358"/>
        <v>0</v>
      </c>
      <c r="AV2410" s="12"/>
      <c r="AW2410" s="12">
        <f ca="1">INDEX(I$10:I$6003,UsefulSeries!$I2404)</f>
        <v>2.4295063599465875E-2</v>
      </c>
      <c r="AX2410" s="12"/>
      <c r="AY2410" s="12"/>
      <c r="AZ2410" s="12">
        <f ca="1"/>
        <v>0.3891224616442317</v>
      </c>
      <c r="BA2410" s="12"/>
      <c r="BB2410" s="12">
        <f t="shared" ca="1" si="350"/>
        <v>0.3891224616442317</v>
      </c>
      <c r="BC2410" s="12"/>
      <c r="BD2410" s="38">
        <f ca="1"/>
        <v>2.3422376826446302E-2</v>
      </c>
    </row>
    <row r="2411" spans="1:56" x14ac:dyDescent="0.35">
      <c r="A2411" s="12"/>
      <c r="B2411" s="12"/>
      <c r="C2411" s="12"/>
      <c r="D2411" s="12"/>
      <c r="E2411" s="12"/>
      <c r="F2411" s="12"/>
      <c r="G2411" s="12"/>
      <c r="H2411" s="12"/>
      <c r="I2411" s="12"/>
      <c r="J2411" s="12"/>
      <c r="K2411" s="12"/>
      <c r="L2411" s="12"/>
      <c r="M2411" s="12"/>
      <c r="N2411" s="12"/>
      <c r="O2411" s="12"/>
      <c r="P2411" s="12"/>
      <c r="Q2411" s="12"/>
      <c r="R2411" s="12"/>
      <c r="S2411" s="12"/>
      <c r="T2411" s="12"/>
      <c r="U2411" s="12"/>
      <c r="V2411" s="12"/>
      <c r="W2411" s="12">
        <f ca="1">INDEX(P$11:P$6003,UsefulSeries!$I2404)</f>
        <v>0</v>
      </c>
      <c r="X2411" s="12">
        <f ca="1">INDEX(Q$11:Q$6003,UsefulSeries!$I2404)</f>
        <v>0</v>
      </c>
      <c r="Y2411" s="12">
        <f ca="1">INDEX(R$11:R$6003,UsefulSeries!$I2404)</f>
        <v>0</v>
      </c>
      <c r="Z2411" s="12">
        <f ca="1">INDEX(S$11:S$6003,UsefulSeries!$I2404)</f>
        <v>0</v>
      </c>
      <c r="AA2411" s="12">
        <f ca="1">INDEX(T$11:T$6003,UsefulSeries!$I2404)</f>
        <v>0.38912246164423164</v>
      </c>
      <c r="AB2411" s="12">
        <f ca="1">INDEX(U$11:U$6003,UsefulSeries!$I2404)</f>
        <v>19.883070226925405</v>
      </c>
      <c r="AC2411" s="12">
        <f>INDEX( K$11:K$6003,UsefulSeries!$I2404)</f>
        <v>0</v>
      </c>
      <c r="AD2411" s="12">
        <f>INDEX(L$11:L$6003,UsefulSeries!$I2404)</f>
        <v>0.37223838430726014</v>
      </c>
      <c r="AE2411" s="12"/>
      <c r="AF2411" s="12"/>
      <c r="AG2411" s="12"/>
      <c r="AH2411" s="12"/>
      <c r="AI2411" s="12"/>
      <c r="AJ2411" s="12"/>
      <c r="AK2411" s="12"/>
      <c r="AL2411" s="12"/>
      <c r="AM2411" s="12"/>
      <c r="AN2411" s="12">
        <f t="shared" ca="1" si="351"/>
        <v>0</v>
      </c>
      <c r="AO2411" s="12">
        <f t="shared" ca="1" si="352"/>
        <v>0</v>
      </c>
      <c r="AP2411" s="12">
        <f t="shared" ca="1" si="353"/>
        <v>0</v>
      </c>
      <c r="AQ2411" s="12">
        <f t="shared" ca="1" si="354"/>
        <v>0</v>
      </c>
      <c r="AR2411" s="12">
        <f t="shared" ca="1" si="355"/>
        <v>0.38912246164423164</v>
      </c>
      <c r="AS2411" s="12">
        <f t="shared" ca="1" si="356"/>
        <v>19.883070226925405</v>
      </c>
      <c r="AT2411" s="12">
        <f t="shared" si="357"/>
        <v>0</v>
      </c>
      <c r="AU2411" s="12">
        <f t="shared" si="358"/>
        <v>0.37223838430726014</v>
      </c>
      <c r="AV2411" s="12"/>
      <c r="AW2411" s="12">
        <f ca="1">INDEX(I$11:I$6003,UsefulSeries!$I2404)</f>
        <v>1.9095074470765673E-2</v>
      </c>
      <c r="AX2411" s="12"/>
      <c r="AY2411" s="12"/>
      <c r="AZ2411" s="12">
        <f ca="1"/>
        <v>0.38912246164423164</v>
      </c>
      <c r="BA2411" s="12"/>
      <c r="BB2411" s="12">
        <f t="shared" ca="1" si="350"/>
        <v>0.38912246164423164</v>
      </c>
      <c r="BC2411" s="12"/>
      <c r="BD2411" s="38">
        <f ca="1"/>
        <v>1.7848684306500554E-2</v>
      </c>
    </row>
    <row r="2412" spans="1:56" x14ac:dyDescent="0.35">
      <c r="A2412" s="12"/>
      <c r="B2412" s="12"/>
      <c r="C2412" s="12"/>
      <c r="D2412" s="12"/>
      <c r="E2412" s="12"/>
      <c r="F2412" s="12"/>
      <c r="G2412" s="12"/>
      <c r="H2412" s="12"/>
      <c r="I2412" s="12"/>
      <c r="J2412" s="12"/>
      <c r="K2412" s="12"/>
      <c r="L2412" s="12"/>
      <c r="M2412" s="12"/>
      <c r="N2412" s="12"/>
      <c r="O2412" s="12"/>
      <c r="P2412" s="12"/>
      <c r="Q2412" s="12"/>
      <c r="R2412" s="12"/>
      <c r="S2412" s="12"/>
      <c r="T2412" s="12"/>
      <c r="U2412" s="12"/>
      <c r="V2412" s="12"/>
      <c r="W2412" s="12"/>
      <c r="X2412" s="12"/>
      <c r="Y2412" s="12"/>
      <c r="Z2412" s="12"/>
      <c r="AA2412" s="12"/>
      <c r="AB2412" s="12"/>
      <c r="AC2412" s="12"/>
      <c r="AD2412" s="12"/>
      <c r="AE2412" s="12">
        <f t="array" ref="AE2412:AJ2413">TRANSPOSE(AC2406:AD2411)</f>
        <v>-0.59316363810979633</v>
      </c>
      <c r="AF2412" s="12">
        <v>-0.59316363810979633</v>
      </c>
      <c r="AG2412" s="12">
        <v>3.4597977582943508E-2</v>
      </c>
      <c r="AH2412" s="12">
        <v>0</v>
      </c>
      <c r="AI2412" s="12">
        <v>0.37223838430726014</v>
      </c>
      <c r="AJ2412" s="12">
        <v>0</v>
      </c>
      <c r="AK2412" s="12"/>
      <c r="AL2412" s="12"/>
      <c r="AM2412" s="12"/>
      <c r="AN2412" s="12">
        <f t="shared" si="351"/>
        <v>-0.59316363810979633</v>
      </c>
      <c r="AO2412" s="12">
        <f t="shared" si="352"/>
        <v>-0.59316363810979633</v>
      </c>
      <c r="AP2412" s="12">
        <f t="shared" si="353"/>
        <v>3.4597977582943508E-2</v>
      </c>
      <c r="AQ2412" s="12">
        <f t="shared" si="354"/>
        <v>0</v>
      </c>
      <c r="AR2412" s="12">
        <f t="shared" si="355"/>
        <v>0.37223838430726014</v>
      </c>
      <c r="AS2412" s="12">
        <f t="shared" si="356"/>
        <v>0</v>
      </c>
      <c r="AT2412" s="12">
        <f t="shared" si="357"/>
        <v>0</v>
      </c>
      <c r="AU2412" s="12">
        <f t="shared" si="358"/>
        <v>0</v>
      </c>
      <c r="AV2412" s="12"/>
      <c r="AW2412" s="12"/>
      <c r="AX2412" s="12">
        <f>INDEX($N$6:$N$6003,UsefulSeries!$K2404)</f>
        <v>-2.1443612035598747E-5</v>
      </c>
      <c r="AY2412" s="12"/>
      <c r="AZ2412" s="12"/>
      <c r="BA2412" s="12"/>
      <c r="BB2412" s="12">
        <f t="shared" si="350"/>
        <v>-2.1443612035598747E-5</v>
      </c>
      <c r="BC2412" s="12"/>
      <c r="BD2412" s="38">
        <f ca="1"/>
        <v>3.8135527462781579E-2</v>
      </c>
    </row>
    <row r="2413" spans="1:56" x14ac:dyDescent="0.35">
      <c r="A2413" s="12"/>
      <c r="B2413" s="12"/>
      <c r="C2413" s="12"/>
      <c r="D2413" s="12"/>
      <c r="E2413" s="12"/>
      <c r="F2413" s="12"/>
      <c r="G2413" s="12"/>
      <c r="H2413" s="12"/>
      <c r="I2413" s="12"/>
      <c r="J2413" s="12"/>
      <c r="K2413" s="12"/>
      <c r="L2413" s="12"/>
      <c r="M2413" s="12"/>
      <c r="N2413" s="12"/>
      <c r="O2413" s="12"/>
      <c r="P2413" s="12"/>
      <c r="Q2413" s="12"/>
      <c r="R2413" s="12"/>
      <c r="S2413" s="12"/>
      <c r="T2413" s="12"/>
      <c r="U2413" s="12"/>
      <c r="V2413" s="12"/>
      <c r="W2413" s="12"/>
      <c r="X2413" s="12"/>
      <c r="Y2413" s="12"/>
      <c r="Z2413" s="12"/>
      <c r="AA2413" s="12"/>
      <c r="AB2413" s="12"/>
      <c r="AC2413" s="12"/>
      <c r="AD2413" s="12"/>
      <c r="AE2413" s="12">
        <v>0.59316363810979633</v>
      </c>
      <c r="AF2413" s="12">
        <v>0</v>
      </c>
      <c r="AG2413" s="12">
        <v>-3.4597977582943508E-2</v>
      </c>
      <c r="AH2413" s="12">
        <v>-3.4597977582943508E-2</v>
      </c>
      <c r="AI2413" s="12">
        <v>0</v>
      </c>
      <c r="AJ2413" s="12">
        <v>0.37223838430726014</v>
      </c>
      <c r="AK2413" s="12"/>
      <c r="AL2413" s="12"/>
      <c r="AM2413" s="12"/>
      <c r="AN2413" s="12">
        <f t="shared" si="351"/>
        <v>0.59316363810979633</v>
      </c>
      <c r="AO2413" s="12">
        <f t="shared" si="352"/>
        <v>0</v>
      </c>
      <c r="AP2413" s="12">
        <f t="shared" si="353"/>
        <v>-3.4597977582943508E-2</v>
      </c>
      <c r="AQ2413" s="12">
        <f t="shared" si="354"/>
        <v>-3.4597977582943508E-2</v>
      </c>
      <c r="AR2413" s="12">
        <f t="shared" si="355"/>
        <v>0</v>
      </c>
      <c r="AS2413" s="12">
        <f t="shared" si="356"/>
        <v>0.37223838430726014</v>
      </c>
      <c r="AT2413" s="12">
        <f t="shared" si="357"/>
        <v>0</v>
      </c>
      <c r="AU2413" s="12">
        <f t="shared" si="358"/>
        <v>0</v>
      </c>
      <c r="AV2413" s="12"/>
      <c r="AW2413" s="12"/>
      <c r="AX2413" s="12">
        <f>INDEX('Margin error adjustment'!N$7:N$6003,UsefulSeries!$K2404)</f>
        <v>-3.8092703911753178E-4</v>
      </c>
      <c r="AY2413" s="12"/>
      <c r="AZ2413" s="12"/>
      <c r="BA2413" s="12"/>
      <c r="BB2413" s="12">
        <f t="shared" si="350"/>
        <v>-3.8092703911753178E-4</v>
      </c>
      <c r="BC2413" s="12"/>
      <c r="BD2413" s="38">
        <f ca="1"/>
        <v>6.7488056714908123E-2</v>
      </c>
    </row>
    <row r="2414" spans="1:56" x14ac:dyDescent="0.35">
      <c r="A2414" s="12"/>
      <c r="B2414" s="12"/>
      <c r="C2414" s="12"/>
      <c r="D2414" s="12"/>
      <c r="E2414" s="12"/>
      <c r="F2414" s="12"/>
      <c r="G2414" s="12"/>
      <c r="H2414" s="12"/>
      <c r="I2414" s="12"/>
      <c r="J2414" s="12"/>
      <c r="K2414" s="12"/>
      <c r="L2414" s="12"/>
      <c r="M2414" s="12"/>
      <c r="N2414" s="12"/>
      <c r="O2414" s="12"/>
      <c r="P2414" s="12"/>
      <c r="Q2414" s="12"/>
      <c r="R2414" s="12"/>
      <c r="S2414" s="12"/>
      <c r="T2414" s="12"/>
      <c r="U2414" s="12"/>
      <c r="V2414" s="12"/>
      <c r="W2414" s="12">
        <f ca="1">INDEX(P$6:P$6003,UsefulSeries!$I2412)</f>
        <v>54.984671118831955</v>
      </c>
      <c r="X2414" s="12">
        <f ca="1">INDEX(Q$6:Q$6003,UsefulSeries!$I2412)</f>
        <v>0.60975127794340422</v>
      </c>
      <c r="Y2414" s="12">
        <f ca="1">INDEX(R$6:R$6003,UsefulSeries!$I2412)</f>
        <v>0</v>
      </c>
      <c r="Z2414" s="12">
        <f ca="1">INDEX(S$6:S$6003,UsefulSeries!$I2412)</f>
        <v>0</v>
      </c>
      <c r="AA2414" s="12">
        <f ca="1">INDEX(T$6:T$6003,UsefulSeries!$I2412)</f>
        <v>0</v>
      </c>
      <c r="AB2414" s="12">
        <f ca="1">INDEX(U$6:U$6003,UsefulSeries!$I2412)</f>
        <v>0</v>
      </c>
      <c r="AC2414" s="12">
        <f>INDEX( K$6:K$6003,UsefulSeries!$I2412)</f>
        <v>-0.59314219449776073</v>
      </c>
      <c r="AD2414" s="12">
        <f>INDEX(L$6:L$6003,UsefulSeries!$I2412)</f>
        <v>0.59314219449776073</v>
      </c>
      <c r="AE2414" s="12"/>
      <c r="AF2414" s="12"/>
      <c r="AG2414" s="12"/>
      <c r="AH2414" s="12"/>
      <c r="AI2414" s="12"/>
      <c r="AJ2414" s="12"/>
      <c r="AK2414" s="12"/>
      <c r="AL2414" s="12"/>
      <c r="AM2414" s="12"/>
      <c r="AN2414" s="12">
        <f t="shared" ca="1" si="351"/>
        <v>54.984671118831955</v>
      </c>
      <c r="AO2414" s="12">
        <f t="shared" ca="1" si="352"/>
        <v>0.60975127794340422</v>
      </c>
      <c r="AP2414" s="12">
        <f t="shared" ca="1" si="353"/>
        <v>0</v>
      </c>
      <c r="AQ2414" s="12">
        <f t="shared" ca="1" si="354"/>
        <v>0</v>
      </c>
      <c r="AR2414" s="12">
        <f t="shared" ca="1" si="355"/>
        <v>0</v>
      </c>
      <c r="AS2414" s="12">
        <f t="shared" ca="1" si="356"/>
        <v>0</v>
      </c>
      <c r="AT2414" s="12">
        <f t="shared" si="357"/>
        <v>-0.59314219449776073</v>
      </c>
      <c r="AU2414" s="12">
        <f t="shared" si="358"/>
        <v>0.59314219449776073</v>
      </c>
      <c r="AV2414" s="12"/>
      <c r="AW2414" s="12">
        <f ca="1">INDEX(I$6:I$6003,UsefulSeries!$I2412)</f>
        <v>1.0908378278688203E-2</v>
      </c>
      <c r="AX2414" s="12"/>
      <c r="AY2414" s="12"/>
      <c r="AZ2414" s="12">
        <f t="array" aca="1" ref="AZ2414:AZ2419" ca="1">MMULT(W2414:AB2419,AW2414:AW2419)</f>
        <v>0.60975127794340411</v>
      </c>
      <c r="BA2414" s="12"/>
      <c r="BB2414" s="12">
        <f t="shared" ca="1" si="350"/>
        <v>0.60975127794340411</v>
      </c>
      <c r="BC2414" s="12"/>
      <c r="BD2414" s="38">
        <f t="array" aca="1" ref="BD2414:BD2421" ca="1">MMULT(MINVERSE(AN2414:AU2421),BB2414:BB2421)</f>
        <v>1.0669815120507123E-2</v>
      </c>
    </row>
    <row r="2415" spans="1:56" x14ac:dyDescent="0.35">
      <c r="A2415" s="12"/>
      <c r="B2415" s="12"/>
      <c r="C2415" s="12"/>
      <c r="D2415" s="12"/>
      <c r="E2415" s="12"/>
      <c r="F2415" s="12"/>
      <c r="G2415" s="12"/>
      <c r="H2415" s="12"/>
      <c r="I2415" s="12"/>
      <c r="J2415" s="12"/>
      <c r="K2415" s="12"/>
      <c r="L2415" s="12"/>
      <c r="M2415" s="12"/>
      <c r="N2415" s="12"/>
      <c r="O2415" s="12"/>
      <c r="P2415" s="12"/>
      <c r="Q2415" s="12"/>
      <c r="R2415" s="12"/>
      <c r="S2415" s="12"/>
      <c r="T2415" s="12"/>
      <c r="U2415" s="12"/>
      <c r="V2415" s="12"/>
      <c r="W2415" s="12">
        <f ca="1">INDEX(P$7:P$6003,UsefulSeries!$I2412)</f>
        <v>0.60975127794340422</v>
      </c>
      <c r="X2415" s="12">
        <f ca="1">INDEX(Q$7:Q$6003,UsefulSeries!$I2412)</f>
        <v>36.930359956310085</v>
      </c>
      <c r="Y2415" s="12">
        <f ca="1">INDEX(R$7:R$6003,UsefulSeries!$I2412)</f>
        <v>0</v>
      </c>
      <c r="Z2415" s="12">
        <f ca="1">INDEX(S$7:S$6003,UsefulSeries!$I2412)</f>
        <v>0</v>
      </c>
      <c r="AA2415" s="12">
        <f ca="1">INDEX(T$7:T$6003,UsefulSeries!$I2412)</f>
        <v>0</v>
      </c>
      <c r="AB2415" s="12">
        <f ca="1">INDEX(U$7:U$6003,UsefulSeries!$I2412)</f>
        <v>0</v>
      </c>
      <c r="AC2415" s="12">
        <f>INDEX( K$7:K$6003,UsefulSeries!$I2412,1)</f>
        <v>-0.59314219449776073</v>
      </c>
      <c r="AD2415" s="12">
        <f>INDEX(L$7:L$6003,UsefulSeries!$I2412,1)</f>
        <v>0</v>
      </c>
      <c r="AE2415" s="12"/>
      <c r="AF2415" s="12"/>
      <c r="AG2415" s="12"/>
      <c r="AH2415" s="12"/>
      <c r="AI2415" s="12"/>
      <c r="AJ2415" s="12"/>
      <c r="AK2415" s="12"/>
      <c r="AL2415" s="12"/>
      <c r="AM2415" s="12"/>
      <c r="AN2415" s="12">
        <f t="shared" ca="1" si="351"/>
        <v>0.60975127794340422</v>
      </c>
      <c r="AO2415" s="12">
        <f t="shared" ca="1" si="352"/>
        <v>36.930359956310085</v>
      </c>
      <c r="AP2415" s="12">
        <f t="shared" ca="1" si="353"/>
        <v>0</v>
      </c>
      <c r="AQ2415" s="12">
        <f t="shared" ca="1" si="354"/>
        <v>0</v>
      </c>
      <c r="AR2415" s="12">
        <f t="shared" ca="1" si="355"/>
        <v>0</v>
      </c>
      <c r="AS2415" s="12">
        <f t="shared" ca="1" si="356"/>
        <v>0</v>
      </c>
      <c r="AT2415" s="12">
        <f t="shared" si="357"/>
        <v>-0.59314219449776073</v>
      </c>
      <c r="AU2415" s="12">
        <f t="shared" si="358"/>
        <v>0</v>
      </c>
      <c r="AV2415" s="12"/>
      <c r="AW2415" s="12">
        <f ca="1">INDEX(I$7:I$6003,UsefulSeries!$I2412)</f>
        <v>1.6330733874816608E-2</v>
      </c>
      <c r="AX2415" s="12"/>
      <c r="AY2415" s="12"/>
      <c r="AZ2415" s="12">
        <f ca="1"/>
        <v>0.60975127794340411</v>
      </c>
      <c r="BA2415" s="12"/>
      <c r="BB2415" s="12">
        <f t="shared" ca="1" si="350"/>
        <v>0.60975127794340411</v>
      </c>
      <c r="BC2415" s="12"/>
      <c r="BD2415" s="38">
        <f ca="1"/>
        <v>1.6421685042772052E-2</v>
      </c>
    </row>
    <row r="2416" spans="1:56" x14ac:dyDescent="0.35">
      <c r="A2416" s="12"/>
      <c r="B2416" s="12"/>
      <c r="C2416" s="12"/>
      <c r="D2416" s="12"/>
      <c r="E2416" s="12"/>
      <c r="F2416" s="12"/>
      <c r="G2416" s="12"/>
      <c r="H2416" s="12"/>
      <c r="I2416" s="12"/>
      <c r="J2416" s="12"/>
      <c r="K2416" s="12"/>
      <c r="L2416" s="12"/>
      <c r="M2416" s="12"/>
      <c r="N2416" s="12"/>
      <c r="O2416" s="12"/>
      <c r="P2416" s="12"/>
      <c r="Q2416" s="12"/>
      <c r="R2416" s="12"/>
      <c r="S2416" s="12"/>
      <c r="T2416" s="12"/>
      <c r="U2416" s="12"/>
      <c r="V2416" s="12"/>
      <c r="W2416" s="12">
        <f ca="1">INDEX(P$8:P$6003,UsefulSeries!$I2412)</f>
        <v>0</v>
      </c>
      <c r="X2416" s="12">
        <f ca="1">INDEX(Q$8:Q$6003,UsefulSeries!$I2412)</f>
        <v>0</v>
      </c>
      <c r="Y2416" s="12">
        <f ca="1">INDEX(R$8:R$6003,UsefulSeries!$I2412)</f>
        <v>0.21756969849193591</v>
      </c>
      <c r="Z2416" s="12">
        <f ca="1">INDEX(S$8:S$6003,UsefulSeries!$I2412)</f>
        <v>5.5051238119834388E-2</v>
      </c>
      <c r="AA2416" s="12">
        <f ca="1">INDEX(T$8:T$6003,UsefulSeries!$I2412)</f>
        <v>0</v>
      </c>
      <c r="AB2416" s="12">
        <f ca="1">INDEX(U$8:U$6003,UsefulSeries!$I2412)</f>
        <v>0</v>
      </c>
      <c r="AC2416" s="12">
        <f>INDEX( K$8:K$6003,UsefulSeries!$I2412)</f>
        <v>3.4217050543825976E-2</v>
      </c>
      <c r="AD2416" s="12">
        <f>INDEX(L$8:L$6003,UsefulSeries!$I2412)</f>
        <v>-3.4217050543825976E-2</v>
      </c>
      <c r="AE2416" s="12"/>
      <c r="AF2416" s="12"/>
      <c r="AG2416" s="12"/>
      <c r="AH2416" s="12"/>
      <c r="AI2416" s="12"/>
      <c r="AJ2416" s="12"/>
      <c r="AK2416" s="12"/>
      <c r="AL2416" s="12"/>
      <c r="AM2416" s="12"/>
      <c r="AN2416" s="12">
        <f t="shared" ca="1" si="351"/>
        <v>0</v>
      </c>
      <c r="AO2416" s="12">
        <f t="shared" ca="1" si="352"/>
        <v>0</v>
      </c>
      <c r="AP2416" s="12">
        <f t="shared" ca="1" si="353"/>
        <v>0.21756969849193591</v>
      </c>
      <c r="AQ2416" s="12">
        <f t="shared" ca="1" si="354"/>
        <v>5.5051238119834388E-2</v>
      </c>
      <c r="AR2416" s="12">
        <f t="shared" ca="1" si="355"/>
        <v>0</v>
      </c>
      <c r="AS2416" s="12">
        <f t="shared" ca="1" si="356"/>
        <v>0</v>
      </c>
      <c r="AT2416" s="12">
        <f t="shared" si="357"/>
        <v>3.4217050543825976E-2</v>
      </c>
      <c r="AU2416" s="12">
        <f t="shared" si="358"/>
        <v>-3.4217050543825976E-2</v>
      </c>
      <c r="AV2416" s="12"/>
      <c r="AW2416" s="12">
        <f ca="1">INDEX(I$8:I$6003,UsefulSeries!$I2412)</f>
        <v>0.21054254676965789</v>
      </c>
      <c r="AX2416" s="12"/>
      <c r="AY2416" s="12"/>
      <c r="AZ2416" s="12">
        <f ca="1"/>
        <v>5.5051238119834381E-2</v>
      </c>
      <c r="BA2416" s="12"/>
      <c r="BB2416" s="12">
        <f t="shared" ca="1" si="350"/>
        <v>5.5051238119834381E-2</v>
      </c>
      <c r="BC2416" s="12"/>
      <c r="BD2416" s="38">
        <f ca="1"/>
        <v>0.21323281004835712</v>
      </c>
    </row>
    <row r="2417" spans="1:56" x14ac:dyDescent="0.35">
      <c r="A2417" s="12"/>
      <c r="B2417" s="12"/>
      <c r="C2417" s="12"/>
      <c r="D2417" s="12"/>
      <c r="E2417" s="12"/>
      <c r="F2417" s="12"/>
      <c r="G2417" s="12"/>
      <c r="H2417" s="12"/>
      <c r="I2417" s="12"/>
      <c r="J2417" s="12"/>
      <c r="K2417" s="12"/>
      <c r="L2417" s="12"/>
      <c r="M2417" s="12"/>
      <c r="N2417" s="12"/>
      <c r="O2417" s="12"/>
      <c r="P2417" s="12"/>
      <c r="Q2417" s="12"/>
      <c r="R2417" s="12"/>
      <c r="S2417" s="12"/>
      <c r="T2417" s="12"/>
      <c r="U2417" s="12"/>
      <c r="V2417" s="12"/>
      <c r="W2417" s="12">
        <f ca="1">INDEX(P$9:P$6003,UsefulSeries!$I2412)</f>
        <v>0</v>
      </c>
      <c r="X2417" s="12">
        <f ca="1">INDEX(Q$9:Q$6003,UsefulSeries!$I2412)</f>
        <v>0</v>
      </c>
      <c r="Y2417" s="12">
        <f ca="1">INDEX(R$9:R$6003,UsefulSeries!$I2412)</f>
        <v>5.5051238119834388E-2</v>
      </c>
      <c r="Z2417" s="12">
        <f ca="1">INDEX(S$9:S$6003,UsefulSeries!$I2412)</f>
        <v>0.25883539254700688</v>
      </c>
      <c r="AA2417" s="12">
        <f ca="1">INDEX(T$9:T$6003,UsefulSeries!$I2412)</f>
        <v>0</v>
      </c>
      <c r="AB2417" s="12">
        <f ca="1">INDEX(U$9:U$6003,UsefulSeries!$I2412)</f>
        <v>0</v>
      </c>
      <c r="AC2417" s="12">
        <f>INDEX( K$9:K$6003,UsefulSeries!$I2412)</f>
        <v>0</v>
      </c>
      <c r="AD2417" s="12">
        <f>INDEX(L$9:L$6003,UsefulSeries!$I2412)</f>
        <v>-3.4217050543825976E-2</v>
      </c>
      <c r="AE2417" s="12"/>
      <c r="AF2417" s="12"/>
      <c r="AG2417" s="12"/>
      <c r="AH2417" s="12"/>
      <c r="AI2417" s="12"/>
      <c r="AJ2417" s="12"/>
      <c r="AK2417" s="12"/>
      <c r="AL2417" s="12"/>
      <c r="AM2417" s="12"/>
      <c r="AN2417" s="12">
        <f t="shared" ca="1" si="351"/>
        <v>0</v>
      </c>
      <c r="AO2417" s="12">
        <f t="shared" ca="1" si="352"/>
        <v>0</v>
      </c>
      <c r="AP2417" s="12">
        <f t="shared" ca="1" si="353"/>
        <v>5.5051238119834388E-2</v>
      </c>
      <c r="AQ2417" s="12">
        <f t="shared" ca="1" si="354"/>
        <v>0.25883539254700688</v>
      </c>
      <c r="AR2417" s="12">
        <f t="shared" ca="1" si="355"/>
        <v>0</v>
      </c>
      <c r="AS2417" s="12">
        <f t="shared" ca="1" si="356"/>
        <v>0</v>
      </c>
      <c r="AT2417" s="12">
        <f t="shared" si="357"/>
        <v>0</v>
      </c>
      <c r="AU2417" s="12">
        <f t="shared" si="358"/>
        <v>-3.4217050543825976E-2</v>
      </c>
      <c r="AV2417" s="12"/>
      <c r="AW2417" s="12">
        <f ca="1">INDEX(I$9:I$6003,UsefulSeries!$I2412)</f>
        <v>0.16790829807159674</v>
      </c>
      <c r="AX2417" s="12"/>
      <c r="AY2417" s="12"/>
      <c r="AZ2417" s="12">
        <f ca="1"/>
        <v>5.5051238119834388E-2</v>
      </c>
      <c r="BA2417" s="12"/>
      <c r="BB2417" s="12">
        <f t="shared" ca="1" si="350"/>
        <v>5.5051238119834388E-2</v>
      </c>
      <c r="BC2417" s="12"/>
      <c r="BD2417" s="38">
        <f ca="1"/>
        <v>0.17096344752697368</v>
      </c>
    </row>
    <row r="2418" spans="1:56" x14ac:dyDescent="0.35">
      <c r="A2418" s="12"/>
      <c r="B2418" s="12"/>
      <c r="C2418" s="12"/>
      <c r="D2418" s="12"/>
      <c r="E2418" s="12"/>
      <c r="F2418" s="12"/>
      <c r="G2418" s="12"/>
      <c r="H2418" s="12"/>
      <c r="I2418" s="12"/>
      <c r="J2418" s="12"/>
      <c r="K2418" s="12"/>
      <c r="L2418" s="12"/>
      <c r="M2418" s="12"/>
      <c r="N2418" s="12"/>
      <c r="O2418" s="12"/>
      <c r="P2418" s="12"/>
      <c r="Q2418" s="12"/>
      <c r="R2418" s="12"/>
      <c r="S2418" s="12"/>
      <c r="T2418" s="12"/>
      <c r="U2418" s="12"/>
      <c r="V2418" s="12"/>
      <c r="W2418" s="12">
        <f ca="1">INDEX(P$10:P$6003,UsefulSeries!$I2412)</f>
        <v>0</v>
      </c>
      <c r="X2418" s="12">
        <f ca="1">INDEX(Q$10:Q$6003,UsefulSeries!$I2412)</f>
        <v>0</v>
      </c>
      <c r="Y2418" s="12">
        <f ca="1">INDEX(R$10:R$6003,UsefulSeries!$I2412)</f>
        <v>0</v>
      </c>
      <c r="Z2418" s="12">
        <f ca="1">INDEX(S$10:S$6003,UsefulSeries!$I2412)</f>
        <v>0</v>
      </c>
      <c r="AA2418" s="12">
        <f ca="1">INDEX(T$10:T$6003,UsefulSeries!$I2412)</f>
        <v>15.684448689194269</v>
      </c>
      <c r="AB2418" s="12">
        <f ca="1">INDEX(U$10:U$6003,UsefulSeries!$I2412)</f>
        <v>0.38926920355209987</v>
      </c>
      <c r="AC2418" s="12">
        <f>INDEX( K$10:K$6003,UsefulSeries!$I2412)</f>
        <v>0.37264075495841331</v>
      </c>
      <c r="AD2418" s="12">
        <f>INDEX(L$10:L$6003,UsefulSeries!$I2412)</f>
        <v>0</v>
      </c>
      <c r="AE2418" s="12"/>
      <c r="AF2418" s="12"/>
      <c r="AG2418" s="12"/>
      <c r="AH2418" s="12"/>
      <c r="AI2418" s="12"/>
      <c r="AJ2418" s="12"/>
      <c r="AK2418" s="12"/>
      <c r="AL2418" s="12"/>
      <c r="AM2418" s="12"/>
      <c r="AN2418" s="12">
        <f t="shared" ca="1" si="351"/>
        <v>0</v>
      </c>
      <c r="AO2418" s="12">
        <f t="shared" ca="1" si="352"/>
        <v>0</v>
      </c>
      <c r="AP2418" s="12">
        <f t="shared" ca="1" si="353"/>
        <v>0</v>
      </c>
      <c r="AQ2418" s="12">
        <f t="shared" ca="1" si="354"/>
        <v>0</v>
      </c>
      <c r="AR2418" s="12">
        <f t="shared" ca="1" si="355"/>
        <v>15.684448689194269</v>
      </c>
      <c r="AS2418" s="12">
        <f t="shared" ca="1" si="356"/>
        <v>0.38926920355209987</v>
      </c>
      <c r="AT2418" s="12">
        <f t="shared" si="357"/>
        <v>0.37264075495841331</v>
      </c>
      <c r="AU2418" s="12">
        <f t="shared" si="358"/>
        <v>0</v>
      </c>
      <c r="AV2418" s="12"/>
      <c r="AW2418" s="12">
        <f ca="1">INDEX(I$10:I$6003,UsefulSeries!$I2412)</f>
        <v>2.4363280947975616E-2</v>
      </c>
      <c r="AX2418" s="12"/>
      <c r="AY2418" s="12"/>
      <c r="AZ2418" s="12">
        <f ca="1"/>
        <v>0.38926920355209987</v>
      </c>
      <c r="BA2418" s="12"/>
      <c r="BB2418" s="12">
        <f t="shared" ca="1" si="350"/>
        <v>0.38926920355209987</v>
      </c>
      <c r="BC2418" s="12"/>
      <c r="BD2418" s="38">
        <f ca="1"/>
        <v>2.4246776255856882E-2</v>
      </c>
    </row>
    <row r="2419" spans="1:56" x14ac:dyDescent="0.35">
      <c r="A2419" s="12"/>
      <c r="B2419" s="12"/>
      <c r="C2419" s="12"/>
      <c r="D2419" s="12"/>
      <c r="E2419" s="12"/>
      <c r="F2419" s="12"/>
      <c r="G2419" s="12"/>
      <c r="H2419" s="12"/>
      <c r="I2419" s="12"/>
      <c r="J2419" s="12"/>
      <c r="K2419" s="12"/>
      <c r="L2419" s="12"/>
      <c r="M2419" s="12"/>
      <c r="N2419" s="12"/>
      <c r="O2419" s="12"/>
      <c r="P2419" s="12"/>
      <c r="Q2419" s="12"/>
      <c r="R2419" s="12"/>
      <c r="S2419" s="12"/>
      <c r="T2419" s="12"/>
      <c r="U2419" s="12"/>
      <c r="V2419" s="12"/>
      <c r="W2419" s="12">
        <f ca="1">INDEX(P$11:P$6003,UsefulSeries!$I2412)</f>
        <v>0</v>
      </c>
      <c r="X2419" s="12">
        <f ca="1">INDEX(Q$11:Q$6003,UsefulSeries!$I2412)</f>
        <v>0</v>
      </c>
      <c r="Y2419" s="12">
        <f ca="1">INDEX(R$11:R$6003,UsefulSeries!$I2412)</f>
        <v>0</v>
      </c>
      <c r="Z2419" s="12">
        <f ca="1">INDEX(S$11:S$6003,UsefulSeries!$I2412)</f>
        <v>0</v>
      </c>
      <c r="AA2419" s="12">
        <f ca="1">INDEX(T$11:T$6003,UsefulSeries!$I2412)</f>
        <v>0.38926920355209982</v>
      </c>
      <c r="AB2419" s="12">
        <f ca="1">INDEX(U$11:U$6003,UsefulSeries!$I2412)</f>
        <v>20.692449987308706</v>
      </c>
      <c r="AC2419" s="12">
        <f>INDEX( K$11:K$6003,UsefulSeries!$I2412)</f>
        <v>0</v>
      </c>
      <c r="AD2419" s="12">
        <f>INDEX(L$11:L$6003,UsefulSeries!$I2412)</f>
        <v>0.37264075495841331</v>
      </c>
      <c r="AE2419" s="12"/>
      <c r="AF2419" s="12"/>
      <c r="AG2419" s="12"/>
      <c r="AH2419" s="12"/>
      <c r="AI2419" s="12"/>
      <c r="AJ2419" s="12"/>
      <c r="AK2419" s="12"/>
      <c r="AL2419" s="12"/>
      <c r="AM2419" s="12"/>
      <c r="AN2419" s="12">
        <f t="shared" ca="1" si="351"/>
        <v>0</v>
      </c>
      <c r="AO2419" s="12">
        <f t="shared" ca="1" si="352"/>
        <v>0</v>
      </c>
      <c r="AP2419" s="12">
        <f t="shared" ca="1" si="353"/>
        <v>0</v>
      </c>
      <c r="AQ2419" s="12">
        <f t="shared" ca="1" si="354"/>
        <v>0</v>
      </c>
      <c r="AR2419" s="12">
        <f t="shared" ca="1" si="355"/>
        <v>0.38926920355209982</v>
      </c>
      <c r="AS2419" s="12">
        <f t="shared" ca="1" si="356"/>
        <v>20.692449987308706</v>
      </c>
      <c r="AT2419" s="12">
        <f t="shared" si="357"/>
        <v>0</v>
      </c>
      <c r="AU2419" s="12">
        <f t="shared" si="358"/>
        <v>0.37264075495841331</v>
      </c>
      <c r="AV2419" s="12"/>
      <c r="AW2419" s="12">
        <f ca="1">INDEX(I$11:I$6003,UsefulSeries!$I2412)</f>
        <v>1.8353811598650665E-2</v>
      </c>
      <c r="AX2419" s="12"/>
      <c r="AY2419" s="12"/>
      <c r="AZ2419" s="12">
        <f ca="1"/>
        <v>0.38926920355209982</v>
      </c>
      <c r="BA2419" s="12"/>
      <c r="BB2419" s="12">
        <f t="shared" ca="1" si="350"/>
        <v>0.38926920355209982</v>
      </c>
      <c r="BC2419" s="12"/>
      <c r="BD2419" s="38">
        <f ca="1"/>
        <v>1.7861866268633685E-2</v>
      </c>
    </row>
    <row r="2420" spans="1:56" x14ac:dyDescent="0.35">
      <c r="A2420" s="12"/>
      <c r="B2420" s="12"/>
      <c r="C2420" s="12"/>
      <c r="D2420" s="12"/>
      <c r="E2420" s="12"/>
      <c r="F2420" s="12"/>
      <c r="G2420" s="12"/>
      <c r="H2420" s="12"/>
      <c r="I2420" s="12"/>
      <c r="J2420" s="12"/>
      <c r="K2420" s="12"/>
      <c r="L2420" s="12"/>
      <c r="M2420" s="12"/>
      <c r="N2420" s="12"/>
      <c r="O2420" s="12"/>
      <c r="P2420" s="12"/>
      <c r="Q2420" s="12"/>
      <c r="R2420" s="12"/>
      <c r="S2420" s="12"/>
      <c r="T2420" s="12"/>
      <c r="U2420" s="12"/>
      <c r="V2420" s="12"/>
      <c r="W2420" s="12"/>
      <c r="X2420" s="12"/>
      <c r="Y2420" s="12"/>
      <c r="Z2420" s="12"/>
      <c r="AA2420" s="12"/>
      <c r="AB2420" s="12"/>
      <c r="AC2420" s="12"/>
      <c r="AD2420" s="12"/>
      <c r="AE2420" s="12">
        <f t="array" ref="AE2420:AJ2421">TRANSPOSE(AC2414:AD2419)</f>
        <v>-0.59314219449776073</v>
      </c>
      <c r="AF2420" s="12">
        <v>-0.59314219449776073</v>
      </c>
      <c r="AG2420" s="12">
        <v>3.4217050543825976E-2</v>
      </c>
      <c r="AH2420" s="12">
        <v>0</v>
      </c>
      <c r="AI2420" s="12">
        <v>0.37264075495841331</v>
      </c>
      <c r="AJ2420" s="12">
        <v>0</v>
      </c>
      <c r="AK2420" s="12"/>
      <c r="AL2420" s="12"/>
      <c r="AM2420" s="12"/>
      <c r="AN2420" s="12">
        <f t="shared" si="351"/>
        <v>-0.59314219449776073</v>
      </c>
      <c r="AO2420" s="12">
        <f t="shared" si="352"/>
        <v>-0.59314219449776073</v>
      </c>
      <c r="AP2420" s="12">
        <f t="shared" si="353"/>
        <v>3.4217050543825976E-2</v>
      </c>
      <c r="AQ2420" s="12">
        <f t="shared" si="354"/>
        <v>0</v>
      </c>
      <c r="AR2420" s="12">
        <f t="shared" si="355"/>
        <v>0.37264075495841331</v>
      </c>
      <c r="AS2420" s="12">
        <f t="shared" si="356"/>
        <v>0</v>
      </c>
      <c r="AT2420" s="12">
        <f t="shared" si="357"/>
        <v>0</v>
      </c>
      <c r="AU2420" s="12">
        <f t="shared" si="358"/>
        <v>0</v>
      </c>
      <c r="AV2420" s="12"/>
      <c r="AW2420" s="12"/>
      <c r="AX2420" s="12">
        <f>INDEX($N$6:$N$6003,UsefulSeries!$K2412)</f>
        <v>2.6242298923306873E-4</v>
      </c>
      <c r="AY2420" s="12"/>
      <c r="AZ2420" s="12"/>
      <c r="BA2420" s="12"/>
      <c r="BB2420" s="12">
        <f t="shared" si="350"/>
        <v>2.6242298923306873E-4</v>
      </c>
      <c r="BC2420" s="12"/>
      <c r="BD2420" s="38">
        <f ca="1"/>
        <v>5.4175798152264008E-3</v>
      </c>
    </row>
    <row r="2421" spans="1:56" x14ac:dyDescent="0.35">
      <c r="A2421" s="12"/>
      <c r="B2421" s="12"/>
      <c r="C2421" s="12"/>
      <c r="D2421" s="12"/>
      <c r="E2421" s="12"/>
      <c r="F2421" s="12"/>
      <c r="G2421" s="12"/>
      <c r="H2421" s="12"/>
      <c r="I2421" s="12"/>
      <c r="J2421" s="12"/>
      <c r="K2421" s="12"/>
      <c r="L2421" s="12"/>
      <c r="M2421" s="12"/>
      <c r="N2421" s="12"/>
      <c r="O2421" s="12"/>
      <c r="P2421" s="12"/>
      <c r="Q2421" s="12"/>
      <c r="R2421" s="12"/>
      <c r="S2421" s="12"/>
      <c r="T2421" s="12"/>
      <c r="U2421" s="12"/>
      <c r="V2421" s="12"/>
      <c r="W2421" s="12"/>
      <c r="X2421" s="12"/>
      <c r="Y2421" s="12"/>
      <c r="Z2421" s="12"/>
      <c r="AA2421" s="12"/>
      <c r="AB2421" s="12"/>
      <c r="AC2421" s="12"/>
      <c r="AD2421" s="12"/>
      <c r="AE2421" s="12">
        <v>0.59314219449776073</v>
      </c>
      <c r="AF2421" s="12">
        <v>0</v>
      </c>
      <c r="AG2421" s="12">
        <v>-3.4217050543825976E-2</v>
      </c>
      <c r="AH2421" s="12">
        <v>-3.4217050543825976E-2</v>
      </c>
      <c r="AI2421" s="12">
        <v>0</v>
      </c>
      <c r="AJ2421" s="12">
        <v>0.37264075495841331</v>
      </c>
      <c r="AK2421" s="12"/>
      <c r="AL2421" s="12"/>
      <c r="AM2421" s="12"/>
      <c r="AN2421" s="12">
        <f t="shared" si="351"/>
        <v>0.59314219449776073</v>
      </c>
      <c r="AO2421" s="12">
        <f t="shared" si="352"/>
        <v>0</v>
      </c>
      <c r="AP2421" s="12">
        <f t="shared" si="353"/>
        <v>-3.4217050543825976E-2</v>
      </c>
      <c r="AQ2421" s="12">
        <f t="shared" si="354"/>
        <v>-3.4217050543825976E-2</v>
      </c>
      <c r="AR2421" s="12">
        <f t="shared" si="355"/>
        <v>0</v>
      </c>
      <c r="AS2421" s="12">
        <f t="shared" si="356"/>
        <v>0.37264075495841331</v>
      </c>
      <c r="AT2421" s="12">
        <f t="shared" si="357"/>
        <v>0</v>
      </c>
      <c r="AU2421" s="12">
        <f t="shared" si="358"/>
        <v>0</v>
      </c>
      <c r="AV2421" s="12"/>
      <c r="AW2421" s="12"/>
      <c r="AX2421" s="12">
        <f>INDEX('Margin error adjustment'!N$7:N$6003,UsefulSeries!$K2412)</f>
        <v>-1.612858774310208E-4</v>
      </c>
      <c r="AY2421" s="12"/>
      <c r="AZ2421" s="12"/>
      <c r="BA2421" s="12"/>
      <c r="BB2421" s="12">
        <f t="shared" si="350"/>
        <v>-1.612858774310208E-4</v>
      </c>
      <c r="BC2421" s="12"/>
      <c r="BD2421" s="38">
        <f ca="1"/>
        <v>2.7439043342746092E-2</v>
      </c>
    </row>
    <row r="2422" spans="1:56" x14ac:dyDescent="0.35">
      <c r="A2422" s="12"/>
      <c r="B2422" s="12"/>
      <c r="C2422" s="12"/>
      <c r="D2422" s="12"/>
      <c r="E2422" s="12"/>
      <c r="F2422" s="12"/>
      <c r="G2422" s="12"/>
      <c r="H2422" s="12"/>
      <c r="I2422" s="12"/>
      <c r="J2422" s="12"/>
      <c r="K2422" s="12"/>
      <c r="L2422" s="12"/>
      <c r="M2422" s="12"/>
      <c r="N2422" s="12"/>
      <c r="O2422" s="12"/>
      <c r="P2422" s="12"/>
      <c r="Q2422" s="12"/>
      <c r="R2422" s="12"/>
      <c r="S2422" s="12"/>
      <c r="T2422" s="12"/>
      <c r="U2422" s="12"/>
      <c r="V2422" s="12"/>
      <c r="W2422" s="12">
        <f ca="1">INDEX(P$6:P$6003,UsefulSeries!$I2420)</f>
        <v>57.041971231653108</v>
      </c>
      <c r="X2422" s="12">
        <f ca="1">INDEX(Q$6:Q$6003,UsefulSeries!$I2420)</f>
        <v>0.60985800113327637</v>
      </c>
      <c r="Y2422" s="12">
        <f ca="1">INDEX(R$6:R$6003,UsefulSeries!$I2420)</f>
        <v>0</v>
      </c>
      <c r="Z2422" s="12">
        <f ca="1">INDEX(S$6:S$6003,UsefulSeries!$I2420)</f>
        <v>0</v>
      </c>
      <c r="AA2422" s="12">
        <f ca="1">INDEX(T$6:T$6003,UsefulSeries!$I2420)</f>
        <v>0</v>
      </c>
      <c r="AB2422" s="12">
        <f ca="1">INDEX(U$6:U$6003,UsefulSeries!$I2420)</f>
        <v>0</v>
      </c>
      <c r="AC2422" s="12">
        <f>INDEX( K$6:K$6003,UsefulSeries!$I2420)</f>
        <v>-0.5934046174869938</v>
      </c>
      <c r="AD2422" s="12">
        <f>INDEX(L$6:L$6003,UsefulSeries!$I2420)</f>
        <v>0.5934046174869938</v>
      </c>
      <c r="AE2422" s="12"/>
      <c r="AF2422" s="12"/>
      <c r="AG2422" s="12"/>
      <c r="AH2422" s="12"/>
      <c r="AI2422" s="12"/>
      <c r="AJ2422" s="12"/>
      <c r="AK2422" s="12"/>
      <c r="AL2422" s="12"/>
      <c r="AM2422" s="12"/>
      <c r="AN2422" s="12">
        <f t="shared" ca="1" si="351"/>
        <v>57.041971231653108</v>
      </c>
      <c r="AO2422" s="12">
        <f t="shared" ca="1" si="352"/>
        <v>0.60985800113327637</v>
      </c>
      <c r="AP2422" s="12">
        <f t="shared" ca="1" si="353"/>
        <v>0</v>
      </c>
      <c r="AQ2422" s="12">
        <f t="shared" ca="1" si="354"/>
        <v>0</v>
      </c>
      <c r="AR2422" s="12">
        <f t="shared" ca="1" si="355"/>
        <v>0</v>
      </c>
      <c r="AS2422" s="12">
        <f t="shared" ca="1" si="356"/>
        <v>0</v>
      </c>
      <c r="AT2422" s="12">
        <f t="shared" si="357"/>
        <v>-0.5934046174869938</v>
      </c>
      <c r="AU2422" s="12">
        <f t="shared" si="358"/>
        <v>0.5934046174869938</v>
      </c>
      <c r="AV2422" s="12"/>
      <c r="AW2422" s="12">
        <f ca="1">INDEX(I$6:I$6003,UsefulSeries!$I2420)</f>
        <v>1.0515371187022402E-2</v>
      </c>
      <c r="AX2422" s="12"/>
      <c r="AY2422" s="12"/>
      <c r="AZ2422" s="12">
        <f t="array" aca="1" ref="AZ2422:AZ2427" ca="1">MMULT(W2422:AB2427,AW2422:AW2427)</f>
        <v>0.60985800113327637</v>
      </c>
      <c r="BA2422" s="12"/>
      <c r="BB2422" s="12">
        <f t="shared" ca="1" si="350"/>
        <v>0.60985800113327637</v>
      </c>
      <c r="BC2422" s="12"/>
      <c r="BD2422" s="38">
        <f t="array" aca="1" ref="BD2422:BD2429" ca="1">MMULT(MINVERSE(AN2422:AU2429),BB2422:BB2429)</f>
        <v>1.0534699797874426E-2</v>
      </c>
    </row>
    <row r="2423" spans="1:56" x14ac:dyDescent="0.35">
      <c r="A2423" s="12"/>
      <c r="B2423" s="12"/>
      <c r="C2423" s="12"/>
      <c r="D2423" s="12"/>
      <c r="E2423" s="12"/>
      <c r="F2423" s="12"/>
      <c r="G2423" s="12"/>
      <c r="H2423" s="12"/>
      <c r="I2423" s="12"/>
      <c r="J2423" s="12"/>
      <c r="K2423" s="12"/>
      <c r="L2423" s="12"/>
      <c r="M2423" s="12"/>
      <c r="N2423" s="12"/>
      <c r="O2423" s="12"/>
      <c r="P2423" s="12"/>
      <c r="Q2423" s="12"/>
      <c r="R2423" s="12"/>
      <c r="S2423" s="12"/>
      <c r="T2423" s="12"/>
      <c r="U2423" s="12"/>
      <c r="V2423" s="12"/>
      <c r="W2423" s="12">
        <f ca="1">INDEX(P$7:P$6003,UsefulSeries!$I2420)</f>
        <v>0.60985800113327637</v>
      </c>
      <c r="X2423" s="12">
        <f ca="1">INDEX(Q$7:Q$6003,UsefulSeries!$I2420)</f>
        <v>36.653136694346536</v>
      </c>
      <c r="Y2423" s="12">
        <f ca="1">INDEX(R$7:R$6003,UsefulSeries!$I2420)</f>
        <v>0</v>
      </c>
      <c r="Z2423" s="12">
        <f ca="1">INDEX(S$7:S$6003,UsefulSeries!$I2420)</f>
        <v>0</v>
      </c>
      <c r="AA2423" s="12">
        <f ca="1">INDEX(T$7:T$6003,UsefulSeries!$I2420)</f>
        <v>0</v>
      </c>
      <c r="AB2423" s="12">
        <f ca="1">INDEX(U$7:U$6003,UsefulSeries!$I2420)</f>
        <v>0</v>
      </c>
      <c r="AC2423" s="12">
        <f>INDEX( K$7:K$6003,UsefulSeries!$I2420,1)</f>
        <v>-0.5934046174869938</v>
      </c>
      <c r="AD2423" s="12">
        <f>INDEX(L$7:L$6003,UsefulSeries!$I2420,1)</f>
        <v>0</v>
      </c>
      <c r="AE2423" s="12"/>
      <c r="AF2423" s="12"/>
      <c r="AG2423" s="12"/>
      <c r="AH2423" s="12"/>
      <c r="AI2423" s="12"/>
      <c r="AJ2423" s="12"/>
      <c r="AK2423" s="12"/>
      <c r="AL2423" s="12"/>
      <c r="AM2423" s="12"/>
      <c r="AN2423" s="12">
        <f t="shared" ca="1" si="351"/>
        <v>0.60985800113327637</v>
      </c>
      <c r="AO2423" s="12">
        <f t="shared" ca="1" si="352"/>
        <v>36.653136694346536</v>
      </c>
      <c r="AP2423" s="12">
        <f t="shared" ca="1" si="353"/>
        <v>0</v>
      </c>
      <c r="AQ2423" s="12">
        <f t="shared" ca="1" si="354"/>
        <v>0</v>
      </c>
      <c r="AR2423" s="12">
        <f t="shared" ca="1" si="355"/>
        <v>0</v>
      </c>
      <c r="AS2423" s="12">
        <f t="shared" ca="1" si="356"/>
        <v>0</v>
      </c>
      <c r="AT2423" s="12">
        <f t="shared" si="357"/>
        <v>-0.5934046174869938</v>
      </c>
      <c r="AU2423" s="12">
        <f t="shared" si="358"/>
        <v>0</v>
      </c>
      <c r="AV2423" s="12"/>
      <c r="AW2423" s="12">
        <f ca="1">INDEX(I$7:I$6003,UsefulSeries!$I2420)</f>
        <v>1.6463669205507892E-2</v>
      </c>
      <c r="AX2423" s="12"/>
      <c r="AY2423" s="12"/>
      <c r="AZ2423" s="12">
        <f ca="1"/>
        <v>0.60985800113327637</v>
      </c>
      <c r="BA2423" s="12"/>
      <c r="BB2423" s="12">
        <f t="shared" ca="1" si="350"/>
        <v>0.60985800113327637</v>
      </c>
      <c r="BC2423" s="12"/>
      <c r="BD2423" s="38">
        <f ca="1"/>
        <v>1.6369096184520059E-2</v>
      </c>
    </row>
    <row r="2424" spans="1:56" x14ac:dyDescent="0.35">
      <c r="A2424" s="12"/>
      <c r="B2424" s="12"/>
      <c r="C2424" s="12"/>
      <c r="D2424" s="12"/>
      <c r="E2424" s="12"/>
      <c r="F2424" s="12"/>
      <c r="G2424" s="12"/>
      <c r="H2424" s="12"/>
      <c r="I2424" s="12"/>
      <c r="J2424" s="12"/>
      <c r="K2424" s="12"/>
      <c r="L2424" s="12"/>
      <c r="M2424" s="12"/>
      <c r="N2424" s="12"/>
      <c r="O2424" s="12"/>
      <c r="P2424" s="12"/>
      <c r="Q2424" s="12"/>
      <c r="R2424" s="12"/>
      <c r="S2424" s="12"/>
      <c r="T2424" s="12"/>
      <c r="U2424" s="12"/>
      <c r="V2424" s="12"/>
      <c r="W2424" s="12">
        <f ca="1">INDEX(P$8:P$6003,UsefulSeries!$I2420)</f>
        <v>0</v>
      </c>
      <c r="X2424" s="12">
        <f ca="1">INDEX(Q$8:Q$6003,UsefulSeries!$I2420)</f>
        <v>0</v>
      </c>
      <c r="Y2424" s="12">
        <f ca="1">INDEX(R$8:R$6003,UsefulSeries!$I2420)</f>
        <v>0.22006873441946448</v>
      </c>
      <c r="Z2424" s="12">
        <f ca="1">INDEX(S$8:S$6003,UsefulSeries!$I2420)</f>
        <v>5.449608465193622E-2</v>
      </c>
      <c r="AA2424" s="12">
        <f ca="1">INDEX(T$8:T$6003,UsefulSeries!$I2420)</f>
        <v>0</v>
      </c>
      <c r="AB2424" s="12">
        <f ca="1">INDEX(U$8:U$6003,UsefulSeries!$I2420)</f>
        <v>0</v>
      </c>
      <c r="AC2424" s="12">
        <f>INDEX( K$8:K$6003,UsefulSeries!$I2420)</f>
        <v>3.4055764666394955E-2</v>
      </c>
      <c r="AD2424" s="12">
        <f>INDEX(L$8:L$6003,UsefulSeries!$I2420)</f>
        <v>-3.4055764666394955E-2</v>
      </c>
      <c r="AE2424" s="12"/>
      <c r="AF2424" s="12"/>
      <c r="AG2424" s="12"/>
      <c r="AH2424" s="12"/>
      <c r="AI2424" s="12"/>
      <c r="AJ2424" s="12"/>
      <c r="AK2424" s="12"/>
      <c r="AL2424" s="12"/>
      <c r="AM2424" s="12"/>
      <c r="AN2424" s="12">
        <f t="shared" ca="1" si="351"/>
        <v>0</v>
      </c>
      <c r="AO2424" s="12">
        <f t="shared" ca="1" si="352"/>
        <v>0</v>
      </c>
      <c r="AP2424" s="12">
        <f t="shared" ca="1" si="353"/>
        <v>0.22006873441946448</v>
      </c>
      <c r="AQ2424" s="12">
        <f t="shared" ca="1" si="354"/>
        <v>5.449608465193622E-2</v>
      </c>
      <c r="AR2424" s="12">
        <f t="shared" ca="1" si="355"/>
        <v>0</v>
      </c>
      <c r="AS2424" s="12">
        <f t="shared" ca="1" si="356"/>
        <v>0</v>
      </c>
      <c r="AT2424" s="12">
        <f t="shared" si="357"/>
        <v>3.4055764666394955E-2</v>
      </c>
      <c r="AU2424" s="12">
        <f t="shared" si="358"/>
        <v>-3.4055764666394955E-2</v>
      </c>
      <c r="AV2424" s="12"/>
      <c r="AW2424" s="12">
        <f ca="1">INDEX(I$8:I$6003,UsefulSeries!$I2420)</f>
        <v>0.20568472337799054</v>
      </c>
      <c r="AX2424" s="12"/>
      <c r="AY2424" s="12"/>
      <c r="AZ2424" s="12">
        <f ca="1"/>
        <v>5.4496084651936214E-2</v>
      </c>
      <c r="BA2424" s="12"/>
      <c r="BB2424" s="12">
        <f t="shared" ca="1" si="350"/>
        <v>5.4496084651936214E-2</v>
      </c>
      <c r="BC2424" s="12"/>
      <c r="BD2424" s="38">
        <f ca="1"/>
        <v>0.20566123346225404</v>
      </c>
    </row>
    <row r="2425" spans="1:56" x14ac:dyDescent="0.35">
      <c r="A2425" s="12"/>
      <c r="B2425" s="12"/>
      <c r="C2425" s="12"/>
      <c r="D2425" s="12"/>
      <c r="E2425" s="12"/>
      <c r="F2425" s="12"/>
      <c r="G2425" s="12"/>
      <c r="H2425" s="12"/>
      <c r="I2425" s="12"/>
      <c r="J2425" s="12"/>
      <c r="K2425" s="12"/>
      <c r="L2425" s="12"/>
      <c r="M2425" s="12"/>
      <c r="N2425" s="12"/>
      <c r="O2425" s="12"/>
      <c r="P2425" s="12"/>
      <c r="Q2425" s="12"/>
      <c r="R2425" s="12"/>
      <c r="S2425" s="12"/>
      <c r="T2425" s="12"/>
      <c r="U2425" s="12"/>
      <c r="V2425" s="12"/>
      <c r="W2425" s="12">
        <f ca="1">INDEX(P$9:P$6003,UsefulSeries!$I2420)</f>
        <v>0</v>
      </c>
      <c r="X2425" s="12">
        <f ca="1">INDEX(Q$9:Q$6003,UsefulSeries!$I2420)</f>
        <v>0</v>
      </c>
      <c r="Y2425" s="12">
        <f ca="1">INDEX(R$9:R$6003,UsefulSeries!$I2420)</f>
        <v>5.449608465193622E-2</v>
      </c>
      <c r="Z2425" s="12">
        <f ca="1">INDEX(S$9:S$6003,UsefulSeries!$I2420)</f>
        <v>0.25554081813040874</v>
      </c>
      <c r="AA2425" s="12">
        <f ca="1">INDEX(T$9:T$6003,UsefulSeries!$I2420)</f>
        <v>0</v>
      </c>
      <c r="AB2425" s="12">
        <f ca="1">INDEX(U$9:U$6003,UsefulSeries!$I2420)</f>
        <v>0</v>
      </c>
      <c r="AC2425" s="12">
        <f>INDEX( K$9:K$6003,UsefulSeries!$I2420)</f>
        <v>0</v>
      </c>
      <c r="AD2425" s="12">
        <f>INDEX(L$9:L$6003,UsefulSeries!$I2420)</f>
        <v>-3.4055764666394955E-2</v>
      </c>
      <c r="AE2425" s="12"/>
      <c r="AF2425" s="12"/>
      <c r="AG2425" s="12"/>
      <c r="AH2425" s="12"/>
      <c r="AI2425" s="12"/>
      <c r="AJ2425" s="12"/>
      <c r="AK2425" s="12"/>
      <c r="AL2425" s="12"/>
      <c r="AM2425" s="12"/>
      <c r="AN2425" s="12">
        <f t="shared" ca="1" si="351"/>
        <v>0</v>
      </c>
      <c r="AO2425" s="12">
        <f t="shared" ca="1" si="352"/>
        <v>0</v>
      </c>
      <c r="AP2425" s="12">
        <f t="shared" ca="1" si="353"/>
        <v>5.449608465193622E-2</v>
      </c>
      <c r="AQ2425" s="12">
        <f t="shared" ca="1" si="354"/>
        <v>0.25554081813040874</v>
      </c>
      <c r="AR2425" s="12">
        <f t="shared" ca="1" si="355"/>
        <v>0</v>
      </c>
      <c r="AS2425" s="12">
        <f t="shared" ca="1" si="356"/>
        <v>0</v>
      </c>
      <c r="AT2425" s="12">
        <f t="shared" si="357"/>
        <v>0</v>
      </c>
      <c r="AU2425" s="12">
        <f t="shared" si="358"/>
        <v>-3.4055764666394955E-2</v>
      </c>
      <c r="AV2425" s="12"/>
      <c r="AW2425" s="12">
        <f ca="1">INDEX(I$9:I$6003,UsefulSeries!$I2420)</f>
        <v>0.16939396559742056</v>
      </c>
      <c r="AX2425" s="12"/>
      <c r="AY2425" s="12"/>
      <c r="AZ2425" s="12">
        <f ca="1"/>
        <v>5.449608465193622E-2</v>
      </c>
      <c r="BA2425" s="12"/>
      <c r="BB2425" s="12">
        <f t="shared" ca="1" si="350"/>
        <v>5.449608465193622E-2</v>
      </c>
      <c r="BC2425" s="12"/>
      <c r="BD2425" s="38">
        <f ca="1"/>
        <v>0.1683884632185905</v>
      </c>
    </row>
    <row r="2426" spans="1:56" x14ac:dyDescent="0.35">
      <c r="A2426" s="12"/>
      <c r="B2426" s="12"/>
      <c r="C2426" s="12"/>
      <c r="D2426" s="12"/>
      <c r="E2426" s="12"/>
      <c r="F2426" s="12"/>
      <c r="G2426" s="12"/>
      <c r="H2426" s="12"/>
      <c r="I2426" s="12"/>
      <c r="J2426" s="12"/>
      <c r="K2426" s="12"/>
      <c r="L2426" s="12"/>
      <c r="M2426" s="12"/>
      <c r="N2426" s="12"/>
      <c r="O2426" s="12"/>
      <c r="P2426" s="12"/>
      <c r="Q2426" s="12"/>
      <c r="R2426" s="12"/>
      <c r="S2426" s="12"/>
      <c r="T2426" s="12"/>
      <c r="U2426" s="12"/>
      <c r="V2426" s="12"/>
      <c r="W2426" s="12">
        <f ca="1">INDEX(P$10:P$6003,UsefulSeries!$I2420)</f>
        <v>0</v>
      </c>
      <c r="X2426" s="12">
        <f ca="1">INDEX(Q$10:Q$6003,UsefulSeries!$I2420)</f>
        <v>0</v>
      </c>
      <c r="Y2426" s="12">
        <f ca="1">INDEX(R$10:R$6003,UsefulSeries!$I2420)</f>
        <v>0</v>
      </c>
      <c r="Z2426" s="12">
        <f ca="1">INDEX(S$10:S$6003,UsefulSeries!$I2420)</f>
        <v>0</v>
      </c>
      <c r="AA2426" s="12">
        <f ca="1">INDEX(T$10:T$6003,UsefulSeries!$I2420)</f>
        <v>15.133745755918806</v>
      </c>
      <c r="AB2426" s="12">
        <f ca="1">INDEX(U$10:U$6003,UsefulSeries!$I2420)</f>
        <v>0.38948480361661075</v>
      </c>
      <c r="AC2426" s="12">
        <f>INDEX( K$10:K$6003,UsefulSeries!$I2420)</f>
        <v>0.37253961784661122</v>
      </c>
      <c r="AD2426" s="12">
        <f>INDEX(L$10:L$6003,UsefulSeries!$I2420)</f>
        <v>0</v>
      </c>
      <c r="AE2426" s="12"/>
      <c r="AF2426" s="12"/>
      <c r="AG2426" s="12"/>
      <c r="AH2426" s="12"/>
      <c r="AI2426" s="12"/>
      <c r="AJ2426" s="12"/>
      <c r="AK2426" s="12"/>
      <c r="AL2426" s="12"/>
      <c r="AM2426" s="12"/>
      <c r="AN2426" s="12">
        <f t="shared" ca="1" si="351"/>
        <v>0</v>
      </c>
      <c r="AO2426" s="12">
        <f t="shared" ca="1" si="352"/>
        <v>0</v>
      </c>
      <c r="AP2426" s="12">
        <f t="shared" ca="1" si="353"/>
        <v>0</v>
      </c>
      <c r="AQ2426" s="12">
        <f t="shared" ca="1" si="354"/>
        <v>0</v>
      </c>
      <c r="AR2426" s="12">
        <f t="shared" ca="1" si="355"/>
        <v>15.133745755918806</v>
      </c>
      <c r="AS2426" s="12">
        <f t="shared" ca="1" si="356"/>
        <v>0.38948480361661075</v>
      </c>
      <c r="AT2426" s="12">
        <f t="shared" si="357"/>
        <v>0.37253961784661122</v>
      </c>
      <c r="AU2426" s="12">
        <f t="shared" si="358"/>
        <v>0</v>
      </c>
      <c r="AV2426" s="12"/>
      <c r="AW2426" s="12">
        <f ca="1">INDEX(I$10:I$6003,UsefulSeries!$I2420)</f>
        <v>2.5266754234191863E-2</v>
      </c>
      <c r="AX2426" s="12"/>
      <c r="AY2426" s="12"/>
      <c r="AZ2426" s="12">
        <f ca="1"/>
        <v>0.38948480361661075</v>
      </c>
      <c r="BA2426" s="12"/>
      <c r="BB2426" s="12">
        <f t="shared" ca="1" si="350"/>
        <v>0.38948480361661075</v>
      </c>
      <c r="BC2426" s="12"/>
      <c r="BD2426" s="38">
        <f ca="1"/>
        <v>2.5406638026399836E-2</v>
      </c>
    </row>
    <row r="2427" spans="1:56" x14ac:dyDescent="0.35">
      <c r="A2427" s="12"/>
      <c r="B2427" s="12"/>
      <c r="C2427" s="12"/>
      <c r="D2427" s="12"/>
      <c r="E2427" s="12"/>
      <c r="F2427" s="12"/>
      <c r="G2427" s="12"/>
      <c r="H2427" s="12"/>
      <c r="I2427" s="12"/>
      <c r="J2427" s="12"/>
      <c r="K2427" s="12"/>
      <c r="L2427" s="12"/>
      <c r="M2427" s="12"/>
      <c r="N2427" s="12"/>
      <c r="O2427" s="12"/>
      <c r="P2427" s="12"/>
      <c r="Q2427" s="12"/>
      <c r="R2427" s="12"/>
      <c r="S2427" s="12"/>
      <c r="T2427" s="12"/>
      <c r="U2427" s="12"/>
      <c r="V2427" s="12"/>
      <c r="W2427" s="12">
        <f ca="1">INDEX(P$11:P$6003,UsefulSeries!$I2420)</f>
        <v>0</v>
      </c>
      <c r="X2427" s="12">
        <f ca="1">INDEX(Q$11:Q$6003,UsefulSeries!$I2420)</f>
        <v>0</v>
      </c>
      <c r="Y2427" s="12">
        <f ca="1">INDEX(R$11:R$6003,UsefulSeries!$I2420)</f>
        <v>0</v>
      </c>
      <c r="Z2427" s="12">
        <f ca="1">INDEX(S$11:S$6003,UsefulSeries!$I2420)</f>
        <v>0</v>
      </c>
      <c r="AA2427" s="12">
        <f ca="1">INDEX(T$11:T$6003,UsefulSeries!$I2420)</f>
        <v>0.38948480361661075</v>
      </c>
      <c r="AB2427" s="12">
        <f ca="1">INDEX(U$11:U$6003,UsefulSeries!$I2420)</f>
        <v>20.813903301043212</v>
      </c>
      <c r="AC2427" s="12">
        <f>INDEX( K$11:K$6003,UsefulSeries!$I2420)</f>
        <v>0</v>
      </c>
      <c r="AD2427" s="12">
        <f>INDEX(L$11:L$6003,UsefulSeries!$I2420)</f>
        <v>0.37253961784661122</v>
      </c>
      <c r="AE2427" s="12"/>
      <c r="AF2427" s="12"/>
      <c r="AG2427" s="12"/>
      <c r="AH2427" s="12"/>
      <c r="AI2427" s="12"/>
      <c r="AJ2427" s="12"/>
      <c r="AK2427" s="12"/>
      <c r="AL2427" s="12"/>
      <c r="AM2427" s="12"/>
      <c r="AN2427" s="12">
        <f t="shared" ca="1" si="351"/>
        <v>0</v>
      </c>
      <c r="AO2427" s="12">
        <f t="shared" ca="1" si="352"/>
        <v>0</v>
      </c>
      <c r="AP2427" s="12">
        <f t="shared" ca="1" si="353"/>
        <v>0</v>
      </c>
      <c r="AQ2427" s="12">
        <f t="shared" ca="1" si="354"/>
        <v>0</v>
      </c>
      <c r="AR2427" s="12">
        <f t="shared" ca="1" si="355"/>
        <v>0.38948480361661075</v>
      </c>
      <c r="AS2427" s="12">
        <f t="shared" ca="1" si="356"/>
        <v>20.813903301043212</v>
      </c>
      <c r="AT2427" s="12">
        <f t="shared" si="357"/>
        <v>0</v>
      </c>
      <c r="AU2427" s="12">
        <f t="shared" si="358"/>
        <v>0.37253961784661122</v>
      </c>
      <c r="AV2427" s="12"/>
      <c r="AW2427" s="12">
        <f ca="1">INDEX(I$11:I$6003,UsefulSeries!$I2420)</f>
        <v>1.8239913067466265E-2</v>
      </c>
      <c r="AX2427" s="12"/>
      <c r="AY2427" s="12"/>
      <c r="AZ2427" s="12">
        <f ca="1"/>
        <v>0.3894848036166107</v>
      </c>
      <c r="BA2427" s="12"/>
      <c r="BB2427" s="12">
        <f t="shared" ca="1" si="350"/>
        <v>0.3894848036166107</v>
      </c>
      <c r="BC2427" s="12"/>
      <c r="BD2427" s="38">
        <f ca="1"/>
        <v>1.8373011120164172E-2</v>
      </c>
    </row>
    <row r="2428" spans="1:56" x14ac:dyDescent="0.35">
      <c r="A2428" s="12"/>
      <c r="B2428" s="12"/>
      <c r="C2428" s="12"/>
      <c r="D2428" s="12"/>
      <c r="E2428" s="12"/>
      <c r="F2428" s="12"/>
      <c r="G2428" s="12"/>
      <c r="H2428" s="12"/>
      <c r="I2428" s="12"/>
      <c r="J2428" s="12"/>
      <c r="K2428" s="12"/>
      <c r="L2428" s="12"/>
      <c r="M2428" s="12"/>
      <c r="N2428" s="12"/>
      <c r="O2428" s="12"/>
      <c r="P2428" s="12"/>
      <c r="Q2428" s="12"/>
      <c r="R2428" s="12"/>
      <c r="S2428" s="12"/>
      <c r="T2428" s="12"/>
      <c r="U2428" s="12"/>
      <c r="V2428" s="12"/>
      <c r="W2428" s="12"/>
      <c r="X2428" s="12"/>
      <c r="Y2428" s="12"/>
      <c r="Z2428" s="12"/>
      <c r="AA2428" s="12"/>
      <c r="AB2428" s="12"/>
      <c r="AC2428" s="12"/>
      <c r="AD2428" s="12"/>
      <c r="AE2428" s="12">
        <f t="array" ref="AE2428:AJ2429">TRANSPOSE(AC2422:AD2427)</f>
        <v>-0.5934046174869938</v>
      </c>
      <c r="AF2428" s="12">
        <v>-0.5934046174869938</v>
      </c>
      <c r="AG2428" s="12">
        <v>3.4055764666394955E-2</v>
      </c>
      <c r="AH2428" s="12">
        <v>0</v>
      </c>
      <c r="AI2428" s="12">
        <v>0.37253961784661122</v>
      </c>
      <c r="AJ2428" s="12">
        <v>0</v>
      </c>
      <c r="AK2428" s="12"/>
      <c r="AL2428" s="12"/>
      <c r="AM2428" s="12"/>
      <c r="AN2428" s="12">
        <f t="shared" si="351"/>
        <v>-0.5934046174869938</v>
      </c>
      <c r="AO2428" s="12">
        <f t="shared" si="352"/>
        <v>-0.5934046174869938</v>
      </c>
      <c r="AP2428" s="12">
        <f t="shared" si="353"/>
        <v>3.4055764666394955E-2</v>
      </c>
      <c r="AQ2428" s="12">
        <f t="shared" si="354"/>
        <v>0</v>
      </c>
      <c r="AR2428" s="12">
        <f t="shared" si="355"/>
        <v>0.37253961784661122</v>
      </c>
      <c r="AS2428" s="12">
        <f t="shared" si="356"/>
        <v>0</v>
      </c>
      <c r="AT2428" s="12">
        <f t="shared" si="357"/>
        <v>0</v>
      </c>
      <c r="AU2428" s="12">
        <f t="shared" si="358"/>
        <v>0</v>
      </c>
      <c r="AV2428" s="12"/>
      <c r="AW2428" s="12"/>
      <c r="AX2428" s="12">
        <f>INDEX($N$6:$N$6003,UsefulSeries!$K2420)</f>
        <v>5.0409302503229281E-4</v>
      </c>
      <c r="AY2428" s="12"/>
      <c r="AZ2428" s="12"/>
      <c r="BA2428" s="12"/>
      <c r="BB2428" s="12">
        <f t="shared" si="350"/>
        <v>5.0409302503229281E-4</v>
      </c>
      <c r="BC2428" s="12"/>
      <c r="BD2428" s="38">
        <f ca="1"/>
        <v>-5.8216772436241104E-3</v>
      </c>
    </row>
    <row r="2429" spans="1:56" x14ac:dyDescent="0.35">
      <c r="A2429" s="12"/>
      <c r="B2429" s="12"/>
      <c r="C2429" s="12"/>
      <c r="D2429" s="12"/>
      <c r="E2429" s="12"/>
      <c r="F2429" s="12"/>
      <c r="G2429" s="12"/>
      <c r="H2429" s="12"/>
      <c r="I2429" s="12"/>
      <c r="J2429" s="12"/>
      <c r="K2429" s="12"/>
      <c r="L2429" s="12"/>
      <c r="M2429" s="12"/>
      <c r="N2429" s="12"/>
      <c r="O2429" s="12"/>
      <c r="P2429" s="12"/>
      <c r="Q2429" s="12"/>
      <c r="R2429" s="12"/>
      <c r="S2429" s="12"/>
      <c r="T2429" s="12"/>
      <c r="U2429" s="12"/>
      <c r="V2429" s="12"/>
      <c r="W2429" s="12"/>
      <c r="X2429" s="12"/>
      <c r="Y2429" s="12"/>
      <c r="Z2429" s="12"/>
      <c r="AA2429" s="12"/>
      <c r="AB2429" s="12"/>
      <c r="AC2429" s="12"/>
      <c r="AD2429" s="12"/>
      <c r="AE2429" s="12">
        <v>0.5934046174869938</v>
      </c>
      <c r="AF2429" s="12">
        <v>0</v>
      </c>
      <c r="AG2429" s="12">
        <v>-3.4055764666394955E-2</v>
      </c>
      <c r="AH2429" s="12">
        <v>-3.4055764666394955E-2</v>
      </c>
      <c r="AI2429" s="12">
        <v>0</v>
      </c>
      <c r="AJ2429" s="12">
        <v>0.37253961784661122</v>
      </c>
      <c r="AK2429" s="12"/>
      <c r="AL2429" s="12"/>
      <c r="AM2429" s="12"/>
      <c r="AN2429" s="12">
        <f t="shared" si="351"/>
        <v>0.5934046174869938</v>
      </c>
      <c r="AO2429" s="12">
        <f t="shared" si="352"/>
        <v>0</v>
      </c>
      <c r="AP2429" s="12">
        <f t="shared" si="353"/>
        <v>-3.4055764666394955E-2</v>
      </c>
      <c r="AQ2429" s="12">
        <f t="shared" si="354"/>
        <v>-3.4055764666394955E-2</v>
      </c>
      <c r="AR2429" s="12">
        <f t="shared" si="355"/>
        <v>0</v>
      </c>
      <c r="AS2429" s="12">
        <f t="shared" si="356"/>
        <v>0.37253961784661122</v>
      </c>
      <c r="AT2429" s="12">
        <f t="shared" si="357"/>
        <v>0</v>
      </c>
      <c r="AU2429" s="12">
        <f t="shared" si="358"/>
        <v>0</v>
      </c>
      <c r="AV2429" s="12"/>
      <c r="AW2429" s="12"/>
      <c r="AX2429" s="12">
        <f>INDEX('Margin error adjustment'!N$7:N$6003,UsefulSeries!$K2420)</f>
        <v>3.5746560159622548E-4</v>
      </c>
      <c r="AY2429" s="12"/>
      <c r="AZ2429" s="12"/>
      <c r="BA2429" s="12"/>
      <c r="BB2429" s="12">
        <f t="shared" si="350"/>
        <v>3.5746560159622548E-4</v>
      </c>
      <c r="BC2429" s="12"/>
      <c r="BD2429" s="38">
        <f ca="1"/>
        <v>-7.5824757272170053E-3</v>
      </c>
    </row>
    <row r="2430" spans="1:56" x14ac:dyDescent="0.35">
      <c r="A2430" s="12"/>
      <c r="B2430" s="12"/>
      <c r="C2430" s="12"/>
      <c r="D2430" s="12"/>
      <c r="E2430" s="12"/>
      <c r="F2430" s="12"/>
      <c r="G2430" s="12"/>
      <c r="H2430" s="12"/>
      <c r="I2430" s="12"/>
      <c r="J2430" s="12"/>
      <c r="K2430" s="12"/>
      <c r="L2430" s="12"/>
      <c r="M2430" s="12"/>
      <c r="N2430" s="12"/>
      <c r="O2430" s="12"/>
      <c r="P2430" s="12"/>
      <c r="Q2430" s="12"/>
      <c r="R2430" s="12"/>
      <c r="S2430" s="12"/>
      <c r="T2430" s="12"/>
      <c r="U2430" s="12"/>
      <c r="V2430" s="12"/>
      <c r="W2430" s="12">
        <f ca="1">INDEX(P$6:P$6003,UsefulSeries!$I2428)</f>
        <v>58.259425663513341</v>
      </c>
      <c r="X2430" s="12">
        <f ca="1">INDEX(Q$6:Q$6003,UsefulSeries!$I2428)</f>
        <v>0.61065051688404615</v>
      </c>
      <c r="Y2430" s="12">
        <f ca="1">INDEX(R$6:R$6003,UsefulSeries!$I2428)</f>
        <v>0</v>
      </c>
      <c r="Z2430" s="12">
        <f ca="1">INDEX(S$6:S$6003,UsefulSeries!$I2428)</f>
        <v>0</v>
      </c>
      <c r="AA2430" s="12">
        <f ca="1">INDEX(T$6:T$6003,UsefulSeries!$I2428)</f>
        <v>0</v>
      </c>
      <c r="AB2430" s="12">
        <f ca="1">INDEX(U$6:U$6003,UsefulSeries!$I2428)</f>
        <v>0</v>
      </c>
      <c r="AC2430" s="12">
        <f>INDEX( K$6:K$6003,UsefulSeries!$I2428)</f>
        <v>-0.59390871051202609</v>
      </c>
      <c r="AD2430" s="12">
        <f>INDEX(L$6:L$6003,UsefulSeries!$I2428)</f>
        <v>0.59390871051202609</v>
      </c>
      <c r="AE2430" s="12"/>
      <c r="AF2430" s="12"/>
      <c r="AG2430" s="12"/>
      <c r="AH2430" s="12"/>
      <c r="AI2430" s="12"/>
      <c r="AJ2430" s="12"/>
      <c r="AK2430" s="12"/>
      <c r="AL2430" s="12"/>
      <c r="AM2430" s="12"/>
      <c r="AN2430" s="12">
        <f t="shared" ca="1" si="351"/>
        <v>58.259425663513341</v>
      </c>
      <c r="AO2430" s="12">
        <f t="shared" ca="1" si="352"/>
        <v>0.61065051688404615</v>
      </c>
      <c r="AP2430" s="12">
        <f t="shared" ca="1" si="353"/>
        <v>0</v>
      </c>
      <c r="AQ2430" s="12">
        <f t="shared" ca="1" si="354"/>
        <v>0</v>
      </c>
      <c r="AR2430" s="12">
        <f t="shared" ca="1" si="355"/>
        <v>0</v>
      </c>
      <c r="AS2430" s="12">
        <f t="shared" ca="1" si="356"/>
        <v>0</v>
      </c>
      <c r="AT2430" s="12">
        <f t="shared" si="357"/>
        <v>-0.59390871051202609</v>
      </c>
      <c r="AU2430" s="12">
        <f t="shared" si="358"/>
        <v>0.59390871051202609</v>
      </c>
      <c r="AV2430" s="12"/>
      <c r="AW2430" s="12">
        <f ca="1">INDEX(I$6:I$6003,UsefulSeries!$I2428)</f>
        <v>1.0302191312849632E-2</v>
      </c>
      <c r="AX2430" s="12"/>
      <c r="AY2430" s="12"/>
      <c r="AZ2430" s="12">
        <f t="array" aca="1" ref="AZ2430:AZ2435" ca="1">MMULT(W2430:AB2435,AW2430:AW2435)</f>
        <v>0.61065051688404615</v>
      </c>
      <c r="BA2430" s="12"/>
      <c r="BB2430" s="12">
        <f t="shared" ca="1" si="350"/>
        <v>0.61065051688404615</v>
      </c>
      <c r="BC2430" s="12"/>
      <c r="BD2430" s="38">
        <f t="array" aca="1" ref="BD2430:BD2437" ca="1">MMULT(MINVERSE(AN2430:AU2437),BB2430:BB2437)</f>
        <v>1.0134735886720371E-2</v>
      </c>
    </row>
    <row r="2431" spans="1:56" x14ac:dyDescent="0.35">
      <c r="A2431" s="12"/>
      <c r="B2431" s="12"/>
      <c r="C2431" s="12"/>
      <c r="D2431" s="12"/>
      <c r="E2431" s="12"/>
      <c r="F2431" s="12"/>
      <c r="G2431" s="12"/>
      <c r="H2431" s="12"/>
      <c r="I2431" s="12"/>
      <c r="J2431" s="12"/>
      <c r="K2431" s="12"/>
      <c r="L2431" s="12"/>
      <c r="M2431" s="12"/>
      <c r="N2431" s="12"/>
      <c r="O2431" s="12"/>
      <c r="P2431" s="12"/>
      <c r="Q2431" s="12"/>
      <c r="R2431" s="12"/>
      <c r="S2431" s="12"/>
      <c r="T2431" s="12"/>
      <c r="U2431" s="12"/>
      <c r="V2431" s="12"/>
      <c r="W2431" s="12">
        <f ca="1">INDEX(P$7:P$6003,UsefulSeries!$I2428)</f>
        <v>0.61065051688404604</v>
      </c>
      <c r="X2431" s="12">
        <f ca="1">INDEX(Q$7:Q$6003,UsefulSeries!$I2428)</f>
        <v>35.313426788465819</v>
      </c>
      <c r="Y2431" s="12">
        <f ca="1">INDEX(R$7:R$6003,UsefulSeries!$I2428)</f>
        <v>0</v>
      </c>
      <c r="Z2431" s="12">
        <f ca="1">INDEX(S$7:S$6003,UsefulSeries!$I2428)</f>
        <v>0</v>
      </c>
      <c r="AA2431" s="12">
        <f ca="1">INDEX(T$7:T$6003,UsefulSeries!$I2428)</f>
        <v>0</v>
      </c>
      <c r="AB2431" s="12">
        <f ca="1">INDEX(U$7:U$6003,UsefulSeries!$I2428)</f>
        <v>0</v>
      </c>
      <c r="AC2431" s="12">
        <f>INDEX( K$7:K$6003,UsefulSeries!$I2428,1)</f>
        <v>-0.59390871051202609</v>
      </c>
      <c r="AD2431" s="12">
        <f>INDEX(L$7:L$6003,UsefulSeries!$I2428,1)</f>
        <v>0</v>
      </c>
      <c r="AE2431" s="12"/>
      <c r="AF2431" s="12"/>
      <c r="AG2431" s="12"/>
      <c r="AH2431" s="12"/>
      <c r="AI2431" s="12"/>
      <c r="AJ2431" s="12"/>
      <c r="AK2431" s="12"/>
      <c r="AL2431" s="12"/>
      <c r="AM2431" s="12"/>
      <c r="AN2431" s="12">
        <f t="shared" ca="1" si="351"/>
        <v>0.61065051688404604</v>
      </c>
      <c r="AO2431" s="12">
        <f t="shared" ca="1" si="352"/>
        <v>35.313426788465819</v>
      </c>
      <c r="AP2431" s="12">
        <f t="shared" ca="1" si="353"/>
        <v>0</v>
      </c>
      <c r="AQ2431" s="12">
        <f t="shared" ca="1" si="354"/>
        <v>0</v>
      </c>
      <c r="AR2431" s="12">
        <f t="shared" ca="1" si="355"/>
        <v>0</v>
      </c>
      <c r="AS2431" s="12">
        <f t="shared" ca="1" si="356"/>
        <v>0</v>
      </c>
      <c r="AT2431" s="12">
        <f t="shared" si="357"/>
        <v>-0.59390871051202609</v>
      </c>
      <c r="AU2431" s="12">
        <f t="shared" si="358"/>
        <v>0</v>
      </c>
      <c r="AV2431" s="12"/>
      <c r="AW2431" s="12">
        <f ca="1">INDEX(I$7:I$6003,UsefulSeries!$I2428)</f>
        <v>1.7114155532229853E-2</v>
      </c>
      <c r="AX2431" s="12"/>
      <c r="AY2431" s="12"/>
      <c r="AZ2431" s="12">
        <f ca="1"/>
        <v>0.61065051688404615</v>
      </c>
      <c r="BA2431" s="12"/>
      <c r="BB2431" s="12">
        <f t="shared" ca="1" si="350"/>
        <v>0.61065051688404615</v>
      </c>
      <c r="BC2431" s="12"/>
      <c r="BD2431" s="38">
        <f ca="1"/>
        <v>1.809330910529492E-2</v>
      </c>
    </row>
    <row r="2432" spans="1:56" x14ac:dyDescent="0.35">
      <c r="A2432" s="12"/>
      <c r="B2432" s="12"/>
      <c r="C2432" s="12"/>
      <c r="D2432" s="12"/>
      <c r="E2432" s="12"/>
      <c r="F2432" s="12"/>
      <c r="G2432" s="12"/>
      <c r="H2432" s="12"/>
      <c r="I2432" s="12"/>
      <c r="J2432" s="12"/>
      <c r="K2432" s="12"/>
      <c r="L2432" s="12"/>
      <c r="M2432" s="12"/>
      <c r="N2432" s="12"/>
      <c r="O2432" s="12"/>
      <c r="P2432" s="12"/>
      <c r="Q2432" s="12"/>
      <c r="R2432" s="12"/>
      <c r="S2432" s="12"/>
      <c r="T2432" s="12"/>
      <c r="U2432" s="12"/>
      <c r="V2432" s="12"/>
      <c r="W2432" s="12">
        <f ca="1">INDEX(P$8:P$6003,UsefulSeries!$I2428)</f>
        <v>0</v>
      </c>
      <c r="X2432" s="12">
        <f ca="1">INDEX(Q$8:Q$6003,UsefulSeries!$I2428)</f>
        <v>0</v>
      </c>
      <c r="Y2432" s="12">
        <f ca="1">INDEX(R$8:R$6003,UsefulSeries!$I2428)</f>
        <v>0.21819381123361081</v>
      </c>
      <c r="Z2432" s="12">
        <f ca="1">INDEX(S$8:S$6003,UsefulSeries!$I2428)</f>
        <v>5.6032675741472679E-2</v>
      </c>
      <c r="AA2432" s="12">
        <f ca="1">INDEX(T$8:T$6003,UsefulSeries!$I2428)</f>
        <v>0</v>
      </c>
      <c r="AB2432" s="12">
        <f ca="1">INDEX(U$8:U$6003,UsefulSeries!$I2428)</f>
        <v>0</v>
      </c>
      <c r="AC2432" s="12">
        <f>INDEX( K$8:K$6003,UsefulSeries!$I2428)</f>
        <v>3.4413230267991181E-2</v>
      </c>
      <c r="AD2432" s="12">
        <f>INDEX(L$8:L$6003,UsefulSeries!$I2428)</f>
        <v>-3.4413230267991181E-2</v>
      </c>
      <c r="AE2432" s="12"/>
      <c r="AF2432" s="12"/>
      <c r="AG2432" s="12"/>
      <c r="AH2432" s="12"/>
      <c r="AI2432" s="12"/>
      <c r="AJ2432" s="12"/>
      <c r="AK2432" s="12"/>
      <c r="AL2432" s="12"/>
      <c r="AM2432" s="12"/>
      <c r="AN2432" s="12">
        <f t="shared" ca="1" si="351"/>
        <v>0</v>
      </c>
      <c r="AO2432" s="12">
        <f t="shared" ca="1" si="352"/>
        <v>0</v>
      </c>
      <c r="AP2432" s="12">
        <f t="shared" ca="1" si="353"/>
        <v>0.21819381123361081</v>
      </c>
      <c r="AQ2432" s="12">
        <f t="shared" ca="1" si="354"/>
        <v>5.6032675741472679E-2</v>
      </c>
      <c r="AR2432" s="12">
        <f t="shared" ca="1" si="355"/>
        <v>0</v>
      </c>
      <c r="AS2432" s="12">
        <f t="shared" ca="1" si="356"/>
        <v>0</v>
      </c>
      <c r="AT2432" s="12">
        <f t="shared" si="357"/>
        <v>3.4413230267991181E-2</v>
      </c>
      <c r="AU2432" s="12">
        <f t="shared" si="358"/>
        <v>-3.4413230267991181E-2</v>
      </c>
      <c r="AV2432" s="12"/>
      <c r="AW2432" s="12">
        <f ca="1">INDEX(I$8:I$6003,UsefulSeries!$I2428)</f>
        <v>0.21221626355508347</v>
      </c>
      <c r="AX2432" s="12"/>
      <c r="AY2432" s="12"/>
      <c r="AZ2432" s="12">
        <f ca="1"/>
        <v>5.6032675741472686E-2</v>
      </c>
      <c r="BA2432" s="12"/>
      <c r="BB2432" s="12">
        <f t="shared" ca="1" si="350"/>
        <v>5.6032675741472686E-2</v>
      </c>
      <c r="BC2432" s="12"/>
      <c r="BD2432" s="38">
        <f ca="1"/>
        <v>0.21208724028147202</v>
      </c>
    </row>
    <row r="2433" spans="1:56" x14ac:dyDescent="0.35">
      <c r="A2433" s="12"/>
      <c r="B2433" s="12"/>
      <c r="C2433" s="12"/>
      <c r="D2433" s="12"/>
      <c r="E2433" s="12"/>
      <c r="F2433" s="12"/>
      <c r="G2433" s="12"/>
      <c r="H2433" s="12"/>
      <c r="I2433" s="12"/>
      <c r="J2433" s="12"/>
      <c r="K2433" s="12"/>
      <c r="L2433" s="12"/>
      <c r="M2433" s="12"/>
      <c r="N2433" s="12"/>
      <c r="O2433" s="12"/>
      <c r="P2433" s="12"/>
      <c r="Q2433" s="12"/>
      <c r="R2433" s="12"/>
      <c r="S2433" s="12"/>
      <c r="T2433" s="12"/>
      <c r="U2433" s="12"/>
      <c r="V2433" s="12"/>
      <c r="W2433" s="12">
        <f ca="1">INDEX(P$9:P$6003,UsefulSeries!$I2428)</f>
        <v>0</v>
      </c>
      <c r="X2433" s="12">
        <f ca="1">INDEX(Q$9:Q$6003,UsefulSeries!$I2428)</f>
        <v>0</v>
      </c>
      <c r="Y2433" s="12">
        <f ca="1">INDEX(R$9:R$6003,UsefulSeries!$I2428)</f>
        <v>5.6032675741472686E-2</v>
      </c>
      <c r="Z2433" s="12">
        <f ca="1">INDEX(S$9:S$6003,UsefulSeries!$I2428)</f>
        <v>0.25424258645605363</v>
      </c>
      <c r="AA2433" s="12">
        <f ca="1">INDEX(T$9:T$6003,UsefulSeries!$I2428)</f>
        <v>0</v>
      </c>
      <c r="AB2433" s="12">
        <f ca="1">INDEX(U$9:U$6003,UsefulSeries!$I2428)</f>
        <v>0</v>
      </c>
      <c r="AC2433" s="12">
        <f>INDEX( K$9:K$6003,UsefulSeries!$I2428)</f>
        <v>0</v>
      </c>
      <c r="AD2433" s="12">
        <f>INDEX(L$9:L$6003,UsefulSeries!$I2428)</f>
        <v>-3.4413230267991181E-2</v>
      </c>
      <c r="AE2433" s="12"/>
      <c r="AF2433" s="12"/>
      <c r="AG2433" s="12"/>
      <c r="AH2433" s="12"/>
      <c r="AI2433" s="12"/>
      <c r="AJ2433" s="12"/>
      <c r="AK2433" s="12"/>
      <c r="AL2433" s="12"/>
      <c r="AM2433" s="12"/>
      <c r="AN2433" s="12">
        <f t="shared" ca="1" si="351"/>
        <v>0</v>
      </c>
      <c r="AO2433" s="12">
        <f t="shared" ca="1" si="352"/>
        <v>0</v>
      </c>
      <c r="AP2433" s="12">
        <f t="shared" ca="1" si="353"/>
        <v>5.6032675741472686E-2</v>
      </c>
      <c r="AQ2433" s="12">
        <f t="shared" ca="1" si="354"/>
        <v>0.25424258645605363</v>
      </c>
      <c r="AR2433" s="12">
        <f t="shared" ca="1" si="355"/>
        <v>0</v>
      </c>
      <c r="AS2433" s="12">
        <f t="shared" ca="1" si="356"/>
        <v>0</v>
      </c>
      <c r="AT2433" s="12">
        <f t="shared" si="357"/>
        <v>0</v>
      </c>
      <c r="AU2433" s="12">
        <f t="shared" si="358"/>
        <v>-3.4413230267991181E-2</v>
      </c>
      <c r="AV2433" s="12"/>
      <c r="AW2433" s="12">
        <f ca="1">INDEX(I$9:I$6003,UsefulSeries!$I2428)</f>
        <v>0.17362012900326498</v>
      </c>
      <c r="AX2433" s="12"/>
      <c r="AY2433" s="12"/>
      <c r="AZ2433" s="12">
        <f ca="1"/>
        <v>5.6032675741472679E-2</v>
      </c>
      <c r="BA2433" s="12"/>
      <c r="BB2433" s="12">
        <f t="shared" ca="1" si="350"/>
        <v>5.6032675741472679E-2</v>
      </c>
      <c r="BC2433" s="12"/>
      <c r="BD2433" s="38">
        <f ca="1"/>
        <v>0.18359281374031758</v>
      </c>
    </row>
    <row r="2434" spans="1:56" x14ac:dyDescent="0.35">
      <c r="A2434" s="12"/>
      <c r="B2434" s="12"/>
      <c r="C2434" s="12"/>
      <c r="D2434" s="12"/>
      <c r="E2434" s="12"/>
      <c r="F2434" s="12"/>
      <c r="G2434" s="12"/>
      <c r="H2434" s="12"/>
      <c r="I2434" s="12"/>
      <c r="J2434" s="12"/>
      <c r="K2434" s="12"/>
      <c r="L2434" s="12"/>
      <c r="M2434" s="12"/>
      <c r="N2434" s="12"/>
      <c r="O2434" s="12"/>
      <c r="P2434" s="12"/>
      <c r="Q2434" s="12"/>
      <c r="R2434" s="12"/>
      <c r="S2434" s="12"/>
      <c r="T2434" s="12"/>
      <c r="U2434" s="12"/>
      <c r="V2434" s="12"/>
      <c r="W2434" s="12">
        <f ca="1">INDEX(P$10:P$6003,UsefulSeries!$I2428)</f>
        <v>0</v>
      </c>
      <c r="X2434" s="12">
        <f ca="1">INDEX(Q$10:Q$6003,UsefulSeries!$I2428)</f>
        <v>0</v>
      </c>
      <c r="Y2434" s="12">
        <f ca="1">INDEX(R$10:R$6003,UsefulSeries!$I2428)</f>
        <v>0</v>
      </c>
      <c r="Z2434" s="12">
        <f ca="1">INDEX(S$10:S$6003,UsefulSeries!$I2428)</f>
        <v>0</v>
      </c>
      <c r="AA2434" s="12">
        <f ca="1">INDEX(T$10:T$6003,UsefulSeries!$I2428)</f>
        <v>15.098433032420347</v>
      </c>
      <c r="AB2434" s="12">
        <f ca="1">INDEX(U$10:U$6003,UsefulSeries!$I2428)</f>
        <v>0.38840164543064143</v>
      </c>
      <c r="AC2434" s="12">
        <f>INDEX( K$10:K$6003,UsefulSeries!$I2428)</f>
        <v>0.37167805921998276</v>
      </c>
      <c r="AD2434" s="12">
        <f>INDEX(L$10:L$6003,UsefulSeries!$I2428)</f>
        <v>0</v>
      </c>
      <c r="AE2434" s="12"/>
      <c r="AF2434" s="12"/>
      <c r="AG2434" s="12"/>
      <c r="AH2434" s="12"/>
      <c r="AI2434" s="12"/>
      <c r="AJ2434" s="12"/>
      <c r="AK2434" s="12"/>
      <c r="AL2434" s="12"/>
      <c r="AM2434" s="12"/>
      <c r="AN2434" s="12">
        <f t="shared" ca="1" si="351"/>
        <v>0</v>
      </c>
      <c r="AO2434" s="12">
        <f t="shared" ca="1" si="352"/>
        <v>0</v>
      </c>
      <c r="AP2434" s="12">
        <f t="shared" ca="1" si="353"/>
        <v>0</v>
      </c>
      <c r="AQ2434" s="12">
        <f t="shared" ca="1" si="354"/>
        <v>0</v>
      </c>
      <c r="AR2434" s="12">
        <f t="shared" ca="1" si="355"/>
        <v>15.098433032420347</v>
      </c>
      <c r="AS2434" s="12">
        <f t="shared" ca="1" si="356"/>
        <v>0.38840164543064143</v>
      </c>
      <c r="AT2434" s="12">
        <f t="shared" si="357"/>
        <v>0.37167805921998276</v>
      </c>
      <c r="AU2434" s="12">
        <f t="shared" si="358"/>
        <v>0</v>
      </c>
      <c r="AV2434" s="12"/>
      <c r="AW2434" s="12">
        <f ca="1">INDEX(I$10:I$6003,UsefulSeries!$I2428)</f>
        <v>2.5266979345041615E-2</v>
      </c>
      <c r="AX2434" s="12"/>
      <c r="AY2434" s="12"/>
      <c r="AZ2434" s="12">
        <f ca="1"/>
        <v>0.38840164543064143</v>
      </c>
      <c r="BA2434" s="12"/>
      <c r="BB2434" s="12">
        <f t="shared" ca="1" si="350"/>
        <v>0.38840164543064143</v>
      </c>
      <c r="BC2434" s="12"/>
      <c r="BD2434" s="38">
        <f ca="1"/>
        <v>2.3870373565124142E-2</v>
      </c>
    </row>
    <row r="2435" spans="1:56" x14ac:dyDescent="0.35">
      <c r="A2435" s="12"/>
      <c r="B2435" s="12"/>
      <c r="C2435" s="12"/>
      <c r="D2435" s="12"/>
      <c r="E2435" s="12"/>
      <c r="F2435" s="12"/>
      <c r="G2435" s="12"/>
      <c r="H2435" s="12"/>
      <c r="I2435" s="12"/>
      <c r="J2435" s="12"/>
      <c r="K2435" s="12"/>
      <c r="L2435" s="12"/>
      <c r="M2435" s="12"/>
      <c r="N2435" s="12"/>
      <c r="O2435" s="12"/>
      <c r="P2435" s="12"/>
      <c r="Q2435" s="12"/>
      <c r="R2435" s="12"/>
      <c r="S2435" s="12"/>
      <c r="T2435" s="12"/>
      <c r="U2435" s="12"/>
      <c r="V2435" s="12"/>
      <c r="W2435" s="12">
        <f ca="1">INDEX(P$11:P$6003,UsefulSeries!$I2428)</f>
        <v>0</v>
      </c>
      <c r="X2435" s="12">
        <f ca="1">INDEX(Q$11:Q$6003,UsefulSeries!$I2428)</f>
        <v>0</v>
      </c>
      <c r="Y2435" s="12">
        <f ca="1">INDEX(R$11:R$6003,UsefulSeries!$I2428)</f>
        <v>0</v>
      </c>
      <c r="Z2435" s="12">
        <f ca="1">INDEX(S$11:S$6003,UsefulSeries!$I2428)</f>
        <v>0</v>
      </c>
      <c r="AA2435" s="12">
        <f ca="1">INDEX(T$11:T$6003,UsefulSeries!$I2428)</f>
        <v>0.38840164543064143</v>
      </c>
      <c r="AB2435" s="12">
        <f ca="1">INDEX(U$11:U$6003,UsefulSeries!$I2428)</f>
        <v>21.280370753086213</v>
      </c>
      <c r="AC2435" s="12">
        <f>INDEX( K$11:K$6003,UsefulSeries!$I2428)</f>
        <v>0</v>
      </c>
      <c r="AD2435" s="12">
        <f>INDEX(L$11:L$6003,UsefulSeries!$I2428)</f>
        <v>0.37167805921998276</v>
      </c>
      <c r="AE2435" s="12"/>
      <c r="AF2435" s="12"/>
      <c r="AG2435" s="12"/>
      <c r="AH2435" s="12"/>
      <c r="AI2435" s="12"/>
      <c r="AJ2435" s="12"/>
      <c r="AK2435" s="12"/>
      <c r="AL2435" s="12"/>
      <c r="AM2435" s="12"/>
      <c r="AN2435" s="12">
        <f t="shared" ca="1" si="351"/>
        <v>0</v>
      </c>
      <c r="AO2435" s="12">
        <f t="shared" ca="1" si="352"/>
        <v>0</v>
      </c>
      <c r="AP2435" s="12">
        <f t="shared" ca="1" si="353"/>
        <v>0</v>
      </c>
      <c r="AQ2435" s="12">
        <f t="shared" ca="1" si="354"/>
        <v>0</v>
      </c>
      <c r="AR2435" s="12">
        <f t="shared" ca="1" si="355"/>
        <v>0.38840164543064143</v>
      </c>
      <c r="AS2435" s="12">
        <f t="shared" ca="1" si="356"/>
        <v>21.280370753086213</v>
      </c>
      <c r="AT2435" s="12">
        <f t="shared" si="357"/>
        <v>0</v>
      </c>
      <c r="AU2435" s="12">
        <f t="shared" si="358"/>
        <v>0.37167805921998276</v>
      </c>
      <c r="AV2435" s="12"/>
      <c r="AW2435" s="12">
        <f ca="1">INDEX(I$11:I$6003,UsefulSeries!$I2428)</f>
        <v>1.7790475244565937E-2</v>
      </c>
      <c r="AX2435" s="12"/>
      <c r="AY2435" s="12"/>
      <c r="AZ2435" s="12">
        <f ca="1"/>
        <v>0.38840164543064143</v>
      </c>
      <c r="BA2435" s="12"/>
      <c r="BB2435" s="12">
        <f t="shared" ca="1" si="350"/>
        <v>0.38840164543064143</v>
      </c>
      <c r="BC2435" s="12"/>
      <c r="BD2435" s="38">
        <f ca="1"/>
        <v>1.6532800332074021E-2</v>
      </c>
    </row>
    <row r="2436" spans="1:56" x14ac:dyDescent="0.35">
      <c r="A2436" s="12"/>
      <c r="B2436" s="12"/>
      <c r="C2436" s="12"/>
      <c r="D2436" s="12"/>
      <c r="E2436" s="12"/>
      <c r="F2436" s="12"/>
      <c r="G2436" s="12"/>
      <c r="H2436" s="12"/>
      <c r="I2436" s="12"/>
      <c r="J2436" s="12"/>
      <c r="K2436" s="12"/>
      <c r="L2436" s="12"/>
      <c r="M2436" s="12"/>
      <c r="N2436" s="12"/>
      <c r="O2436" s="12"/>
      <c r="P2436" s="12"/>
      <c r="Q2436" s="12"/>
      <c r="R2436" s="12"/>
      <c r="S2436" s="12"/>
      <c r="T2436" s="12"/>
      <c r="U2436" s="12"/>
      <c r="V2436" s="12"/>
      <c r="W2436" s="12"/>
      <c r="X2436" s="12"/>
      <c r="Y2436" s="12"/>
      <c r="Z2436" s="12"/>
      <c r="AA2436" s="12"/>
      <c r="AB2436" s="12"/>
      <c r="AC2436" s="12"/>
      <c r="AD2436" s="12"/>
      <c r="AE2436" s="12">
        <f t="array" ref="AE2436:AJ2437">TRANSPOSE(AC2430:AD2435)</f>
        <v>-0.59390871051202609</v>
      </c>
      <c r="AF2436" s="12">
        <v>-0.59390871051202609</v>
      </c>
      <c r="AG2436" s="12">
        <v>3.4413230267991181E-2</v>
      </c>
      <c r="AH2436" s="12">
        <v>0</v>
      </c>
      <c r="AI2436" s="12">
        <v>0.37167805921998276</v>
      </c>
      <c r="AJ2436" s="12">
        <v>0</v>
      </c>
      <c r="AK2436" s="12"/>
      <c r="AL2436" s="12"/>
      <c r="AM2436" s="12"/>
      <c r="AN2436" s="12">
        <f t="shared" si="351"/>
        <v>-0.59390871051202609</v>
      </c>
      <c r="AO2436" s="12">
        <f t="shared" si="352"/>
        <v>-0.59390871051202609</v>
      </c>
      <c r="AP2436" s="12">
        <f t="shared" si="353"/>
        <v>3.4413230267991181E-2</v>
      </c>
      <c r="AQ2436" s="12">
        <f t="shared" si="354"/>
        <v>0</v>
      </c>
      <c r="AR2436" s="12">
        <f t="shared" si="355"/>
        <v>0.37167805921998276</v>
      </c>
      <c r="AS2436" s="12">
        <f t="shared" si="356"/>
        <v>0</v>
      </c>
      <c r="AT2436" s="12">
        <f t="shared" si="357"/>
        <v>0</v>
      </c>
      <c r="AU2436" s="12">
        <f t="shared" si="358"/>
        <v>0</v>
      </c>
      <c r="AV2436" s="12"/>
      <c r="AW2436" s="12"/>
      <c r="AX2436" s="12">
        <f>INDEX($N$6:$N$6003,UsefulSeries!$K2428)</f>
        <v>-5.9418064523286684E-4</v>
      </c>
      <c r="AY2436" s="12"/>
      <c r="AZ2436" s="12"/>
      <c r="BA2436" s="12"/>
      <c r="BB2436" s="12">
        <f t="shared" si="350"/>
        <v>-5.9418064523286684E-4</v>
      </c>
      <c r="BD2436" s="38">
        <f ca="1"/>
        <v>5.8047660632650572E-2</v>
      </c>
    </row>
    <row r="2437" spans="1:56" x14ac:dyDescent="0.35">
      <c r="A2437" s="12"/>
      <c r="B2437" s="12"/>
      <c r="C2437" s="12"/>
      <c r="D2437" s="12"/>
      <c r="E2437" s="12"/>
      <c r="F2437" s="12"/>
      <c r="G2437" s="12"/>
      <c r="H2437" s="12"/>
      <c r="I2437" s="12"/>
      <c r="J2437" s="12"/>
      <c r="K2437" s="12"/>
      <c r="L2437" s="12"/>
      <c r="M2437" s="12"/>
      <c r="N2437" s="12"/>
      <c r="O2437" s="12"/>
      <c r="P2437" s="12"/>
      <c r="Q2437" s="12"/>
      <c r="R2437" s="12"/>
      <c r="S2437" s="12"/>
      <c r="T2437" s="12"/>
      <c r="U2437" s="12"/>
      <c r="V2437" s="12"/>
      <c r="W2437" s="12"/>
      <c r="X2437" s="12"/>
      <c r="Y2437" s="12"/>
      <c r="Z2437" s="12"/>
      <c r="AA2437" s="12"/>
      <c r="AB2437" s="12"/>
      <c r="AC2437" s="12"/>
      <c r="AD2437" s="12"/>
      <c r="AE2437" s="12">
        <v>0.59390871051202609</v>
      </c>
      <c r="AF2437" s="12">
        <v>0</v>
      </c>
      <c r="AG2437" s="12">
        <v>-3.4413230267991181E-2</v>
      </c>
      <c r="AH2437" s="12">
        <v>-3.4413230267991181E-2</v>
      </c>
      <c r="AI2437" s="12">
        <v>0</v>
      </c>
      <c r="AJ2437" s="12">
        <v>0.37167805921998276</v>
      </c>
      <c r="AK2437" s="12"/>
      <c r="AL2437" s="12"/>
      <c r="AM2437" s="12"/>
      <c r="AN2437" s="12">
        <f t="shared" si="351"/>
        <v>0.59390871051202609</v>
      </c>
      <c r="AO2437" s="12">
        <f t="shared" si="352"/>
        <v>0</v>
      </c>
      <c r="AP2437" s="12">
        <f t="shared" si="353"/>
        <v>-3.4413230267991181E-2</v>
      </c>
      <c r="AQ2437" s="12">
        <f t="shared" si="354"/>
        <v>-3.4413230267991181E-2</v>
      </c>
      <c r="AR2437" s="12">
        <f t="shared" si="355"/>
        <v>0</v>
      </c>
      <c r="AS2437" s="12">
        <f t="shared" si="356"/>
        <v>0.37167805921998276</v>
      </c>
      <c r="AT2437" s="12">
        <f t="shared" si="357"/>
        <v>0</v>
      </c>
      <c r="AU2437" s="12">
        <f t="shared" si="358"/>
        <v>0</v>
      </c>
      <c r="AV2437" s="12"/>
      <c r="AW2437" s="12"/>
      <c r="AX2437" s="12">
        <f>INDEX('Margin error adjustment'!N$7:N$6003,UsefulSeries!$K2428)</f>
        <v>-1.4526417487442239E-3</v>
      </c>
      <c r="AY2437" s="12"/>
      <c r="AZ2437" s="12"/>
      <c r="BA2437" s="12"/>
      <c r="BB2437" s="12">
        <f t="shared" si="350"/>
        <v>-1.4526417487442239E-3</v>
      </c>
      <c r="BD2437" s="38">
        <f ca="1"/>
        <v>7.346743163943259E-2</v>
      </c>
    </row>
    <row r="2438" spans="1:56" x14ac:dyDescent="0.35">
      <c r="W2438" s="12">
        <f ca="1">INDEX(P$6:P$6003,UsefulSeries!$I2436)</f>
        <v>58.468255381693766</v>
      </c>
      <c r="X2438" s="12">
        <f ca="1">INDEX(Q$6:Q$6003,UsefulSeries!$I2436)</f>
        <v>0.60953916283373943</v>
      </c>
      <c r="Y2438" s="12">
        <f ca="1">INDEX(R$6:R$6003,UsefulSeries!$I2436)</f>
        <v>0</v>
      </c>
      <c r="Z2438" s="12">
        <f ca="1">INDEX(S$6:S$6003,UsefulSeries!$I2436)</f>
        <v>0</v>
      </c>
      <c r="AA2438" s="12">
        <f ca="1">INDEX(T$6:T$6003,UsefulSeries!$I2436)</f>
        <v>0</v>
      </c>
      <c r="AB2438" s="12">
        <f ca="1">INDEX(U$6:U$6003,UsefulSeries!$I2436)</f>
        <v>0</v>
      </c>
      <c r="AC2438" s="12">
        <f>INDEX( K$6:K$6003,UsefulSeries!$I2436)</f>
        <v>-0.59331452986679323</v>
      </c>
      <c r="AD2438" s="12">
        <f>INDEX(L$6:L$6003,UsefulSeries!$I2436)</f>
        <v>0.59331452986679323</v>
      </c>
      <c r="AE2438" s="12"/>
      <c r="AF2438" s="12"/>
      <c r="AG2438" s="12"/>
      <c r="AH2438" s="12"/>
      <c r="AI2438" s="12"/>
      <c r="AJ2438" s="12"/>
      <c r="AN2438" s="12">
        <f t="shared" ca="1" si="351"/>
        <v>58.468255381693766</v>
      </c>
      <c r="AO2438" s="12">
        <f t="shared" ca="1" si="352"/>
        <v>0.60953916283373943</v>
      </c>
      <c r="AP2438" s="12">
        <f t="shared" ca="1" si="353"/>
        <v>0</v>
      </c>
      <c r="AQ2438" s="12">
        <f t="shared" ca="1" si="354"/>
        <v>0</v>
      </c>
      <c r="AR2438" s="12">
        <f t="shared" ca="1" si="355"/>
        <v>0</v>
      </c>
      <c r="AS2438" s="12">
        <f t="shared" ca="1" si="356"/>
        <v>0</v>
      </c>
      <c r="AT2438" s="12">
        <f t="shared" si="357"/>
        <v>-0.59331452986679323</v>
      </c>
      <c r="AU2438" s="12">
        <f t="shared" si="358"/>
        <v>0.59331452986679323</v>
      </c>
      <c r="AW2438" s="12">
        <f ca="1">INDEX(I$6:I$6003,UsefulSeries!$I2436)</f>
        <v>1.0254540173730856E-2</v>
      </c>
      <c r="AX2438" s="12"/>
      <c r="AZ2438" s="12">
        <f t="array" aca="1" ref="AZ2438:AZ2443" ca="1">MMULT(W2438:AB2443,AW2438:AW2443)</f>
        <v>0.60953916283373955</v>
      </c>
      <c r="BB2438" s="12">
        <f t="shared" ca="1" si="350"/>
        <v>0.60953916283373955</v>
      </c>
      <c r="BD2438" s="38">
        <f t="array" aca="1" ref="BD2438:BD2445" ca="1">MMULT(MINVERSE(AN2438:AU2445),BB2438:BB2445)</f>
        <v>1.0244421617063272E-2</v>
      </c>
    </row>
    <row r="2439" spans="1:56" x14ac:dyDescent="0.35">
      <c r="W2439" s="12">
        <f ca="1">INDEX(P$7:P$6003,UsefulSeries!$I2436)</f>
        <v>0.60953916283373943</v>
      </c>
      <c r="X2439" s="12">
        <f ca="1">INDEX(Q$7:Q$6003,UsefulSeries!$I2436)</f>
        <v>36.868333020194413</v>
      </c>
      <c r="Y2439" s="12">
        <f ca="1">INDEX(R$7:R$6003,UsefulSeries!$I2436)</f>
        <v>0</v>
      </c>
      <c r="Z2439" s="12">
        <f ca="1">INDEX(S$7:S$6003,UsefulSeries!$I2436)</f>
        <v>0</v>
      </c>
      <c r="AA2439" s="12">
        <f ca="1">INDEX(T$7:T$6003,UsefulSeries!$I2436)</f>
        <v>0</v>
      </c>
      <c r="AB2439" s="12">
        <f ca="1">INDEX(U$7:U$6003,UsefulSeries!$I2436)</f>
        <v>0</v>
      </c>
      <c r="AC2439" s="12">
        <f>INDEX( K$7:K$6003,UsefulSeries!$I2436,1)</f>
        <v>-0.59331452986679323</v>
      </c>
      <c r="AD2439" s="12">
        <f>INDEX(L$7:L$6003,UsefulSeries!$I2436,1)</f>
        <v>0</v>
      </c>
      <c r="AE2439" s="12"/>
      <c r="AF2439" s="12"/>
      <c r="AG2439" s="12"/>
      <c r="AH2439" s="12"/>
      <c r="AI2439" s="12"/>
      <c r="AJ2439" s="12"/>
      <c r="AN2439" s="12">
        <f t="shared" ca="1" si="351"/>
        <v>0.60953916283373943</v>
      </c>
      <c r="AO2439" s="12">
        <f t="shared" ca="1" si="352"/>
        <v>36.868333020194413</v>
      </c>
      <c r="AP2439" s="12">
        <f t="shared" ca="1" si="353"/>
        <v>0</v>
      </c>
      <c r="AQ2439" s="12">
        <f t="shared" ca="1" si="354"/>
        <v>0</v>
      </c>
      <c r="AR2439" s="12">
        <f t="shared" ca="1" si="355"/>
        <v>0</v>
      </c>
      <c r="AS2439" s="12">
        <f t="shared" ca="1" si="356"/>
        <v>0</v>
      </c>
      <c r="AT2439" s="12">
        <f t="shared" si="357"/>
        <v>-0.59331452986679323</v>
      </c>
      <c r="AU2439" s="12">
        <f t="shared" si="358"/>
        <v>0</v>
      </c>
      <c r="AW2439" s="12">
        <f ca="1">INDEX(I$7:I$6003,UsefulSeries!$I2436)</f>
        <v>1.6363327809547312E-2</v>
      </c>
      <c r="AX2439" s="12"/>
      <c r="AZ2439" s="12">
        <f ca="1"/>
        <v>0.60953916283373943</v>
      </c>
      <c r="BB2439" s="12">
        <f t="shared" ref="BB2439:BB2493" ca="1" si="359">AZ2439+AX2439</f>
        <v>0.60953916283373943</v>
      </c>
      <c r="BD2439" s="38">
        <f ca="1"/>
        <v>1.6549963825677177E-2</v>
      </c>
    </row>
    <row r="2440" spans="1:56" x14ac:dyDescent="0.35">
      <c r="W2440" s="12">
        <f ca="1">INDEX(P$8:P$6003,UsefulSeries!$I2436)</f>
        <v>0</v>
      </c>
      <c r="X2440" s="12">
        <f ca="1">INDEX(Q$8:Q$6003,UsefulSeries!$I2436)</f>
        <v>0</v>
      </c>
      <c r="Y2440" s="12">
        <f ca="1">INDEX(R$8:R$6003,UsefulSeries!$I2436)</f>
        <v>0.2084600686629261</v>
      </c>
      <c r="Z2440" s="12">
        <f ca="1">INDEX(S$8:S$6003,UsefulSeries!$I2436)</f>
        <v>5.3759737176746383E-2</v>
      </c>
      <c r="AA2440" s="12">
        <f ca="1">INDEX(T$8:T$6003,UsefulSeries!$I2436)</f>
        <v>0</v>
      </c>
      <c r="AB2440" s="12">
        <f ca="1">INDEX(U$8:U$6003,UsefulSeries!$I2436)</f>
        <v>0</v>
      </c>
      <c r="AC2440" s="12">
        <f>INDEX( K$8:K$6003,UsefulSeries!$I2436)</f>
        <v>3.2960588519246957E-2</v>
      </c>
      <c r="AD2440" s="12">
        <f>INDEX(L$8:L$6003,UsefulSeries!$I2436)</f>
        <v>-3.2960588519246957E-2</v>
      </c>
      <c r="AE2440" s="12"/>
      <c r="AF2440" s="12"/>
      <c r="AG2440" s="12"/>
      <c r="AH2440" s="12"/>
      <c r="AI2440" s="12"/>
      <c r="AJ2440" s="12"/>
      <c r="AN2440" s="12">
        <f t="shared" ca="1" si="351"/>
        <v>0</v>
      </c>
      <c r="AO2440" s="12">
        <f t="shared" ca="1" si="352"/>
        <v>0</v>
      </c>
      <c r="AP2440" s="12">
        <f t="shared" ca="1" si="353"/>
        <v>0.2084600686629261</v>
      </c>
      <c r="AQ2440" s="12">
        <f t="shared" ca="1" si="354"/>
        <v>5.3759737176746383E-2</v>
      </c>
      <c r="AR2440" s="12">
        <f t="shared" ca="1" si="355"/>
        <v>0</v>
      </c>
      <c r="AS2440" s="12">
        <f t="shared" ca="1" si="356"/>
        <v>0</v>
      </c>
      <c r="AT2440" s="12">
        <f t="shared" si="357"/>
        <v>3.2960588519246957E-2</v>
      </c>
      <c r="AU2440" s="12">
        <f t="shared" si="358"/>
        <v>-3.2960588519246957E-2</v>
      </c>
      <c r="AW2440" s="12">
        <f ca="1">INDEX(I$8:I$6003,UsefulSeries!$I2436)</f>
        <v>0.21306087842605248</v>
      </c>
      <c r="AX2440" s="12"/>
      <c r="AZ2440" s="12">
        <f ca="1"/>
        <v>5.375973717674639E-2</v>
      </c>
      <c r="BB2440" s="12">
        <f t="shared" ca="1" si="359"/>
        <v>5.375973717674639E-2</v>
      </c>
      <c r="BD2440" s="38">
        <f ca="1"/>
        <v>0.21273694302870541</v>
      </c>
    </row>
    <row r="2441" spans="1:56" x14ac:dyDescent="0.35">
      <c r="W2441" s="12">
        <f ca="1">INDEX(P$9:P$6003,UsefulSeries!$I2436)</f>
        <v>0</v>
      </c>
      <c r="X2441" s="12">
        <f ca="1">INDEX(Q$9:Q$6003,UsefulSeries!$I2436)</f>
        <v>0</v>
      </c>
      <c r="Y2441" s="12">
        <f ca="1">INDEX(R$9:R$6003,UsefulSeries!$I2436)</f>
        <v>5.375973717674639E-2</v>
      </c>
      <c r="Z2441" s="12">
        <f ca="1">INDEX(S$9:S$6003,UsefulSeries!$I2436)</f>
        <v>0.24337372841973684</v>
      </c>
      <c r="AA2441" s="12">
        <f ca="1">INDEX(T$9:T$6003,UsefulSeries!$I2436)</f>
        <v>0</v>
      </c>
      <c r="AB2441" s="12">
        <f ca="1">INDEX(U$9:U$6003,UsefulSeries!$I2436)</f>
        <v>0</v>
      </c>
      <c r="AC2441" s="12">
        <f>INDEX( K$9:K$6003,UsefulSeries!$I2436)</f>
        <v>0</v>
      </c>
      <c r="AD2441" s="12">
        <f>INDEX(L$9:L$6003,UsefulSeries!$I2436)</f>
        <v>-3.2960588519246957E-2</v>
      </c>
      <c r="AE2441" s="12"/>
      <c r="AF2441" s="12"/>
      <c r="AG2441" s="12"/>
      <c r="AH2441" s="12"/>
      <c r="AI2441" s="12"/>
      <c r="AJ2441" s="12"/>
      <c r="AN2441" s="12">
        <f t="shared" ca="1" si="351"/>
        <v>0</v>
      </c>
      <c r="AO2441" s="12">
        <f t="shared" ca="1" si="352"/>
        <v>0</v>
      </c>
      <c r="AP2441" s="12">
        <f t="shared" ca="1" si="353"/>
        <v>5.375973717674639E-2</v>
      </c>
      <c r="AQ2441" s="12">
        <f t="shared" ca="1" si="354"/>
        <v>0.24337372841973684</v>
      </c>
      <c r="AR2441" s="12">
        <f t="shared" ca="1" si="355"/>
        <v>0</v>
      </c>
      <c r="AS2441" s="12">
        <f t="shared" ca="1" si="356"/>
        <v>0</v>
      </c>
      <c r="AT2441" s="12">
        <f t="shared" si="357"/>
        <v>0</v>
      </c>
      <c r="AU2441" s="12">
        <f t="shared" si="358"/>
        <v>-3.2960588519246957E-2</v>
      </c>
      <c r="AW2441" s="12">
        <f ca="1">INDEX(I$9:I$6003,UsefulSeries!$I2436)</f>
        <v>0.17382993893635168</v>
      </c>
      <c r="AX2441" s="12"/>
      <c r="AZ2441" s="12">
        <f ca="1"/>
        <v>5.375973717674639E-2</v>
      </c>
      <c r="BB2441" s="12">
        <f t="shared" ca="1" si="359"/>
        <v>5.375973717674639E-2</v>
      </c>
      <c r="BD2441" s="38">
        <f ca="1"/>
        <v>0.17557983364071153</v>
      </c>
    </row>
    <row r="2442" spans="1:56" x14ac:dyDescent="0.35">
      <c r="W2442" s="12">
        <f ca="1">INDEX(P$10:P$6003,UsefulSeries!$I2436)</f>
        <v>0</v>
      </c>
      <c r="X2442" s="12">
        <f ca="1">INDEX(Q$10:Q$6003,UsefulSeries!$I2436)</f>
        <v>0</v>
      </c>
      <c r="Y2442" s="12">
        <f ca="1">INDEX(R$10:R$6003,UsefulSeries!$I2436)</f>
        <v>0</v>
      </c>
      <c r="Z2442" s="12">
        <f ca="1">INDEX(S$10:S$6003,UsefulSeries!$I2436)</f>
        <v>0</v>
      </c>
      <c r="AA2442" s="12">
        <f ca="1">INDEX(T$10:T$6003,UsefulSeries!$I2436)</f>
        <v>15.812834874881684</v>
      </c>
      <c r="AB2442" s="12">
        <f ca="1">INDEX(U$10:U$6003,UsefulSeries!$I2436)</f>
        <v>0.39019757284187317</v>
      </c>
      <c r="AC2442" s="12">
        <f>INDEX( K$10:K$6003,UsefulSeries!$I2436)</f>
        <v>0.37372488161395978</v>
      </c>
      <c r="AD2442" s="12">
        <f>INDEX(L$10:L$6003,UsefulSeries!$I2436)</f>
        <v>0</v>
      </c>
      <c r="AE2442" s="12"/>
      <c r="AF2442" s="12"/>
      <c r="AG2442" s="12"/>
      <c r="AH2442" s="12"/>
      <c r="AI2442" s="12"/>
      <c r="AJ2442" s="12"/>
      <c r="AN2442" s="12">
        <f t="shared" ca="1" si="351"/>
        <v>0</v>
      </c>
      <c r="AO2442" s="12">
        <f t="shared" ca="1" si="352"/>
        <v>0</v>
      </c>
      <c r="AP2442" s="12">
        <f t="shared" ca="1" si="353"/>
        <v>0</v>
      </c>
      <c r="AQ2442" s="12">
        <f t="shared" ca="1" si="354"/>
        <v>0</v>
      </c>
      <c r="AR2442" s="12">
        <f t="shared" ca="1" si="355"/>
        <v>15.812834874881684</v>
      </c>
      <c r="AS2442" s="12">
        <f t="shared" ca="1" si="356"/>
        <v>0.39019757284187317</v>
      </c>
      <c r="AT2442" s="12">
        <f t="shared" si="357"/>
        <v>0.37372488161395978</v>
      </c>
      <c r="AU2442" s="12">
        <f t="shared" si="358"/>
        <v>0</v>
      </c>
      <c r="AW2442" s="12">
        <f ca="1">INDEX(I$10:I$6003,UsefulSeries!$I2436)</f>
        <v>2.4232229176817287E-2</v>
      </c>
      <c r="AX2442" s="12"/>
      <c r="AZ2442" s="12">
        <f ca="1"/>
        <v>0.39019757284187312</v>
      </c>
      <c r="BB2442" s="12">
        <f t="shared" ca="1" si="359"/>
        <v>0.39019757284187312</v>
      </c>
      <c r="BD2442" s="38">
        <f ca="1"/>
        <v>2.396365258413527E-2</v>
      </c>
    </row>
    <row r="2443" spans="1:56" x14ac:dyDescent="0.35">
      <c r="W2443" s="12">
        <f ca="1">INDEX(P$11:P$6003,UsefulSeries!$I2436)</f>
        <v>0</v>
      </c>
      <c r="X2443" s="12">
        <f ca="1">INDEX(Q$11:Q$6003,UsefulSeries!$I2436)</f>
        <v>0</v>
      </c>
      <c r="Y2443" s="12">
        <f ca="1">INDEX(R$11:R$6003,UsefulSeries!$I2436)</f>
        <v>0</v>
      </c>
      <c r="Z2443" s="12">
        <f ca="1">INDEX(S$11:S$6003,UsefulSeries!$I2436)</f>
        <v>0</v>
      </c>
      <c r="AA2443" s="12">
        <f ca="1">INDEX(T$11:T$6003,UsefulSeries!$I2436)</f>
        <v>0.39019757284187317</v>
      </c>
      <c r="AB2443" s="12">
        <f ca="1">INDEX(U$11:U$6003,UsefulSeries!$I2436)</f>
        <v>21.171100573080327</v>
      </c>
      <c r="AC2443" s="12">
        <f>INDEX( K$11:K$6003,UsefulSeries!$I2436)</f>
        <v>0</v>
      </c>
      <c r="AD2443" s="12">
        <f>INDEX(L$11:L$6003,UsefulSeries!$I2436)</f>
        <v>0.37372488161395978</v>
      </c>
      <c r="AE2443" s="12"/>
      <c r="AF2443" s="12"/>
      <c r="AG2443" s="12"/>
      <c r="AH2443" s="12"/>
      <c r="AI2443" s="12"/>
      <c r="AJ2443" s="12"/>
      <c r="AN2443" s="12">
        <f t="shared" ca="1" si="351"/>
        <v>0</v>
      </c>
      <c r="AO2443" s="12">
        <f t="shared" ca="1" si="352"/>
        <v>0</v>
      </c>
      <c r="AP2443" s="12">
        <f t="shared" ca="1" si="353"/>
        <v>0</v>
      </c>
      <c r="AQ2443" s="12">
        <f t="shared" ca="1" si="354"/>
        <v>0</v>
      </c>
      <c r="AR2443" s="12">
        <f t="shared" ca="1" si="355"/>
        <v>0.39019757284187317</v>
      </c>
      <c r="AS2443" s="12">
        <f t="shared" ca="1" si="356"/>
        <v>21.171100573080327</v>
      </c>
      <c r="AT2443" s="12">
        <f t="shared" si="357"/>
        <v>0</v>
      </c>
      <c r="AU2443" s="12">
        <f t="shared" si="358"/>
        <v>0.37372488161395978</v>
      </c>
      <c r="AW2443" s="12">
        <f ca="1">INDEX(I$11:I$6003,UsefulSeries!$I2436)</f>
        <v>1.7984053994654199E-2</v>
      </c>
      <c r="AX2443" s="12"/>
      <c r="AZ2443" s="12">
        <f ca="1"/>
        <v>0.39019757284187317</v>
      </c>
      <c r="BB2443" s="12">
        <f t="shared" ca="1" si="359"/>
        <v>0.39019757284187317</v>
      </c>
      <c r="BD2443" s="38">
        <f ca="1"/>
        <v>1.7770244449129766E-2</v>
      </c>
    </row>
    <row r="2444" spans="1:56" x14ac:dyDescent="0.35">
      <c r="W2444" s="12"/>
      <c r="X2444" s="12"/>
      <c r="Y2444" s="12"/>
      <c r="Z2444" s="12"/>
      <c r="AA2444" s="12"/>
      <c r="AB2444" s="12"/>
      <c r="AC2444" s="12"/>
      <c r="AD2444" s="12"/>
      <c r="AE2444" s="12">
        <f t="array" ref="AE2444:AJ2445">TRANSPOSE(AC2438:AD2443)</f>
        <v>-0.59331452986679323</v>
      </c>
      <c r="AF2444" s="12">
        <v>-0.59331452986679323</v>
      </c>
      <c r="AG2444" s="12">
        <v>3.2960588519246957E-2</v>
      </c>
      <c r="AH2444" s="12">
        <v>0</v>
      </c>
      <c r="AI2444" s="12">
        <v>0.37372488161395978</v>
      </c>
      <c r="AJ2444" s="12">
        <v>0</v>
      </c>
      <c r="AN2444" s="12">
        <f t="shared" si="351"/>
        <v>-0.59331452986679323</v>
      </c>
      <c r="AO2444" s="12">
        <f t="shared" si="352"/>
        <v>-0.59331452986679323</v>
      </c>
      <c r="AP2444" s="12">
        <f t="shared" si="353"/>
        <v>3.2960588519246957E-2</v>
      </c>
      <c r="AQ2444" s="12">
        <f t="shared" si="354"/>
        <v>0</v>
      </c>
      <c r="AR2444" s="12">
        <f t="shared" si="355"/>
        <v>0.37372488161395978</v>
      </c>
      <c r="AS2444" s="12">
        <f t="shared" si="356"/>
        <v>0</v>
      </c>
      <c r="AT2444" s="12">
        <f t="shared" si="357"/>
        <v>0</v>
      </c>
      <c r="AU2444" s="12">
        <f t="shared" si="358"/>
        <v>0</v>
      </c>
      <c r="AW2444" s="12"/>
      <c r="AX2444" s="12">
        <f>INDEX($N$6:$N$6003,UsefulSeries!$K2436)</f>
        <v>7.0249865026461578E-5</v>
      </c>
      <c r="AZ2444" s="12"/>
      <c r="BB2444" s="12">
        <f t="shared" si="359"/>
        <v>7.0249865026461578E-5</v>
      </c>
      <c r="BD2444" s="38">
        <f ca="1"/>
        <v>1.1587093849229404E-2</v>
      </c>
    </row>
    <row r="2445" spans="1:56" x14ac:dyDescent="0.35">
      <c r="W2445" s="12"/>
      <c r="X2445" s="12"/>
      <c r="Y2445" s="12"/>
      <c r="Z2445" s="12"/>
      <c r="AA2445" s="12"/>
      <c r="AB2445" s="12"/>
      <c r="AC2445" s="12"/>
      <c r="AD2445" s="12"/>
      <c r="AE2445" s="12">
        <v>0.59331452986679323</v>
      </c>
      <c r="AF2445" s="12">
        <v>0</v>
      </c>
      <c r="AG2445" s="12">
        <v>-3.2960588519246957E-2</v>
      </c>
      <c r="AH2445" s="12">
        <v>-3.2960588519246957E-2</v>
      </c>
      <c r="AI2445" s="12">
        <v>0</v>
      </c>
      <c r="AJ2445" s="12">
        <v>0.37372488161395978</v>
      </c>
      <c r="AN2445" s="12">
        <f t="shared" si="351"/>
        <v>0.59331452986679323</v>
      </c>
      <c r="AO2445" s="12">
        <f t="shared" si="352"/>
        <v>0</v>
      </c>
      <c r="AP2445" s="12">
        <f t="shared" si="353"/>
        <v>-3.2960588519246957E-2</v>
      </c>
      <c r="AQ2445" s="12">
        <f t="shared" si="354"/>
        <v>-3.2960588519246957E-2</v>
      </c>
      <c r="AR2445" s="12">
        <f t="shared" si="355"/>
        <v>0</v>
      </c>
      <c r="AS2445" s="12">
        <f t="shared" si="356"/>
        <v>0.37372488161395978</v>
      </c>
      <c r="AT2445" s="12">
        <f t="shared" si="357"/>
        <v>0</v>
      </c>
      <c r="AU2445" s="12">
        <f t="shared" si="358"/>
        <v>0</v>
      </c>
      <c r="AW2445" s="12"/>
      <c r="AX2445" s="12">
        <f>INDEX('Margin error adjustment'!N$7:N$6003,UsefulSeries!$K2436)</f>
        <v>-7.9802792433712744E-5</v>
      </c>
      <c r="AZ2445" s="12"/>
      <c r="BB2445" s="12">
        <f t="shared" si="359"/>
        <v>-7.9802792433712744E-5</v>
      </c>
      <c r="BD2445" s="38">
        <f ca="1"/>
        <v>1.2392488577073616E-2</v>
      </c>
    </row>
    <row r="2446" spans="1:56" x14ac:dyDescent="0.35">
      <c r="W2446" s="12">
        <f ca="1">INDEX(P$6:P$6003,UsefulSeries!$I2444)</f>
        <v>58.661555408032726</v>
      </c>
      <c r="X2446" s="12">
        <f ca="1">INDEX(Q$6:Q$6003,UsefulSeries!$I2444)</f>
        <v>0.60957134990030837</v>
      </c>
      <c r="Y2446" s="12">
        <f ca="1">INDEX(R$6:R$6003,UsefulSeries!$I2444)</f>
        <v>0</v>
      </c>
      <c r="Z2446" s="12">
        <f ca="1">INDEX(S$6:S$6003,UsefulSeries!$I2444)</f>
        <v>0</v>
      </c>
      <c r="AA2446" s="12">
        <f ca="1">INDEX(T$6:T$6003,UsefulSeries!$I2444)</f>
        <v>0</v>
      </c>
      <c r="AB2446" s="12">
        <f ca="1">INDEX(U$6:U$6003,UsefulSeries!$I2444)</f>
        <v>0</v>
      </c>
      <c r="AC2446" s="12">
        <f>INDEX( K$6:K$6003,UsefulSeries!$I2444)</f>
        <v>-0.59338477973181969</v>
      </c>
      <c r="AD2446" s="12">
        <f>INDEX(L$6:L$6003,UsefulSeries!$I2444)</f>
        <v>0.59338477973181969</v>
      </c>
      <c r="AE2446" s="12"/>
      <c r="AF2446" s="12"/>
      <c r="AG2446" s="12"/>
      <c r="AH2446" s="12"/>
      <c r="AI2446" s="12"/>
      <c r="AJ2446" s="12"/>
      <c r="AN2446" s="12">
        <f t="shared" ca="1" si="351"/>
        <v>58.661555408032726</v>
      </c>
      <c r="AO2446" s="12">
        <f t="shared" ca="1" si="352"/>
        <v>0.60957134990030837</v>
      </c>
      <c r="AP2446" s="12">
        <f t="shared" ca="1" si="353"/>
        <v>0</v>
      </c>
      <c r="AQ2446" s="12">
        <f t="shared" ca="1" si="354"/>
        <v>0</v>
      </c>
      <c r="AR2446" s="12">
        <f t="shared" ca="1" si="355"/>
        <v>0</v>
      </c>
      <c r="AS2446" s="12">
        <f t="shared" ca="1" si="356"/>
        <v>0</v>
      </c>
      <c r="AT2446" s="12">
        <f t="shared" si="357"/>
        <v>-0.59338477973181969</v>
      </c>
      <c r="AU2446" s="12">
        <f t="shared" si="358"/>
        <v>0.59338477973181969</v>
      </c>
      <c r="AW2446" s="12">
        <f ca="1">INDEX(I$6:I$6003,UsefulSeries!$I2444)</f>
        <v>1.0221610671180725E-2</v>
      </c>
      <c r="AX2446" s="12"/>
      <c r="AZ2446" s="12">
        <f t="array" aca="1" ref="AZ2446:AZ2451" ca="1">MMULT(W2446:AB2451,AW2446:AW2451)</f>
        <v>0.60957134990030848</v>
      </c>
      <c r="BB2446" s="12">
        <f t="shared" ca="1" si="359"/>
        <v>0.60957134990030848</v>
      </c>
      <c r="BD2446" s="38">
        <f t="array" aca="1" ref="BD2446:BD2453" ca="1">MMULT(MINVERSE(AN2446:AU2453),BB2446:BB2453)</f>
        <v>9.9258175011220293E-3</v>
      </c>
    </row>
    <row r="2447" spans="1:56" x14ac:dyDescent="0.35">
      <c r="W2447" s="12">
        <f ca="1">INDEX(P$7:P$6003,UsefulSeries!$I2444)</f>
        <v>0.60957134990030848</v>
      </c>
      <c r="X2447" s="12">
        <f ca="1">INDEX(Q$7:Q$6003,UsefulSeries!$I2444)</f>
        <v>36.941305806016743</v>
      </c>
      <c r="Y2447" s="12">
        <f ca="1">INDEX(R$7:R$6003,UsefulSeries!$I2444)</f>
        <v>0</v>
      </c>
      <c r="Z2447" s="12">
        <f ca="1">INDEX(S$7:S$6003,UsefulSeries!$I2444)</f>
        <v>0</v>
      </c>
      <c r="AA2447" s="12">
        <f ca="1">INDEX(T$7:T$6003,UsefulSeries!$I2444)</f>
        <v>0</v>
      </c>
      <c r="AB2447" s="12">
        <f ca="1">INDEX(U$7:U$6003,UsefulSeries!$I2444)</f>
        <v>0</v>
      </c>
      <c r="AC2447" s="12">
        <f>INDEX( K$7:K$6003,UsefulSeries!$I2444,1)</f>
        <v>-0.59338477973181969</v>
      </c>
      <c r="AD2447" s="12">
        <f>INDEX(L$7:L$6003,UsefulSeries!$I2444,1)</f>
        <v>0</v>
      </c>
      <c r="AE2447" s="12"/>
      <c r="AF2447" s="12"/>
      <c r="AG2447" s="12"/>
      <c r="AH2447" s="12"/>
      <c r="AI2447" s="12"/>
      <c r="AJ2447" s="12"/>
      <c r="AN2447" s="12">
        <f t="shared" ca="1" si="351"/>
        <v>0.60957134990030848</v>
      </c>
      <c r="AO2447" s="12">
        <f t="shared" ca="1" si="352"/>
        <v>36.941305806016743</v>
      </c>
      <c r="AP2447" s="12">
        <f t="shared" ca="1" si="353"/>
        <v>0</v>
      </c>
      <c r="AQ2447" s="12">
        <f t="shared" ca="1" si="354"/>
        <v>0</v>
      </c>
      <c r="AR2447" s="12">
        <f t="shared" ca="1" si="355"/>
        <v>0</v>
      </c>
      <c r="AS2447" s="12">
        <f t="shared" ca="1" si="356"/>
        <v>0</v>
      </c>
      <c r="AT2447" s="12">
        <f t="shared" si="357"/>
        <v>-0.59338477973181969</v>
      </c>
      <c r="AU2447" s="12">
        <f t="shared" si="358"/>
        <v>0</v>
      </c>
      <c r="AW2447" s="12">
        <f ca="1">INDEX(I$7:I$6003,UsefulSeries!$I2444)</f>
        <v>1.6332409905960972E-2</v>
      </c>
      <c r="AX2447" s="12"/>
      <c r="AZ2447" s="12">
        <f ca="1"/>
        <v>0.60957134990030848</v>
      </c>
      <c r="BB2447" s="12">
        <f t="shared" ca="1" si="359"/>
        <v>0.60957134990030848</v>
      </c>
      <c r="BD2447" s="38">
        <f ca="1"/>
        <v>1.6672073852934035E-2</v>
      </c>
    </row>
    <row r="2448" spans="1:56" x14ac:dyDescent="0.35">
      <c r="W2448" s="12">
        <f ca="1">INDEX(P$8:P$6003,UsefulSeries!$I2444)</f>
        <v>0</v>
      </c>
      <c r="X2448" s="12">
        <f ca="1">INDEX(Q$8:Q$6003,UsefulSeries!$I2444)</f>
        <v>0</v>
      </c>
      <c r="Y2448" s="12">
        <f ca="1">INDEX(R$8:R$6003,UsefulSeries!$I2444)</f>
        <v>0.20310107284933809</v>
      </c>
      <c r="Z2448" s="12">
        <f ca="1">INDEX(S$8:S$6003,UsefulSeries!$I2444)</f>
        <v>5.3867175466346277E-2</v>
      </c>
      <c r="AA2448" s="12">
        <f ca="1">INDEX(T$8:T$6003,UsefulSeries!$I2444)</f>
        <v>0</v>
      </c>
      <c r="AB2448" s="12">
        <f ca="1">INDEX(U$8:U$6003,UsefulSeries!$I2444)</f>
        <v>0</v>
      </c>
      <c r="AC2448" s="12">
        <f>INDEX( K$8:K$6003,UsefulSeries!$I2444)</f>
        <v>3.2880785726813244E-2</v>
      </c>
      <c r="AD2448" s="12">
        <f>INDEX(L$8:L$6003,UsefulSeries!$I2444)</f>
        <v>-3.2880785726813244E-2</v>
      </c>
      <c r="AE2448" s="12"/>
      <c r="AF2448" s="12"/>
      <c r="AG2448" s="12"/>
      <c r="AH2448" s="12"/>
      <c r="AI2448" s="12"/>
      <c r="AJ2448" s="12"/>
      <c r="AN2448" s="12">
        <f t="shared" ca="1" si="351"/>
        <v>0</v>
      </c>
      <c r="AO2448" s="12">
        <f t="shared" ca="1" si="352"/>
        <v>0</v>
      </c>
      <c r="AP2448" s="12">
        <f t="shared" ca="1" si="353"/>
        <v>0.20310107284933809</v>
      </c>
      <c r="AQ2448" s="12">
        <f t="shared" ca="1" si="354"/>
        <v>5.3867175466346277E-2</v>
      </c>
      <c r="AR2448" s="12">
        <f t="shared" ca="1" si="355"/>
        <v>0</v>
      </c>
      <c r="AS2448" s="12">
        <f t="shared" ca="1" si="356"/>
        <v>0</v>
      </c>
      <c r="AT2448" s="12">
        <f t="shared" si="357"/>
        <v>3.2880785726813244E-2</v>
      </c>
      <c r="AU2448" s="12">
        <f t="shared" si="358"/>
        <v>-3.2880785726813244E-2</v>
      </c>
      <c r="AW2448" s="12">
        <f ca="1">INDEX(I$8:I$6003,UsefulSeries!$I2444)</f>
        <v>0.2203305435522363</v>
      </c>
      <c r="AX2448" s="12"/>
      <c r="AZ2448" s="12">
        <f ca="1"/>
        <v>5.386717546634627E-2</v>
      </c>
      <c r="BB2448" s="12">
        <f t="shared" ca="1" si="359"/>
        <v>5.386717546634627E-2</v>
      </c>
      <c r="BD2448" s="38">
        <f ca="1"/>
        <v>0.22343909608837473</v>
      </c>
    </row>
    <row r="2449" spans="23:56" x14ac:dyDescent="0.35">
      <c r="W2449" s="12">
        <f ca="1">INDEX(P$9:P$6003,UsefulSeries!$I2444)</f>
        <v>0</v>
      </c>
      <c r="X2449" s="12">
        <f ca="1">INDEX(Q$9:Q$6003,UsefulSeries!$I2444)</f>
        <v>0</v>
      </c>
      <c r="Y2449" s="12">
        <f ca="1">INDEX(R$9:R$6003,UsefulSeries!$I2444)</f>
        <v>5.3867175466346277E-2</v>
      </c>
      <c r="Z2449" s="12">
        <f ca="1">INDEX(S$9:S$6003,UsefulSeries!$I2444)</f>
        <v>0.24812389847097274</v>
      </c>
      <c r="AA2449" s="12">
        <f ca="1">INDEX(T$9:T$6003,UsefulSeries!$I2444)</f>
        <v>0</v>
      </c>
      <c r="AB2449" s="12">
        <f ca="1">INDEX(U$9:U$6003,UsefulSeries!$I2444)</f>
        <v>0</v>
      </c>
      <c r="AC2449" s="12">
        <f>INDEX( K$9:K$6003,UsefulSeries!$I2444)</f>
        <v>0</v>
      </c>
      <c r="AD2449" s="12">
        <f>INDEX(L$9:L$6003,UsefulSeries!$I2444)</f>
        <v>-3.2880785726813244E-2</v>
      </c>
      <c r="AE2449" s="12"/>
      <c r="AF2449" s="12"/>
      <c r="AG2449" s="12"/>
      <c r="AH2449" s="12"/>
      <c r="AI2449" s="12"/>
      <c r="AJ2449" s="12"/>
      <c r="AN2449" s="12">
        <f t="shared" ca="1" si="351"/>
        <v>0</v>
      </c>
      <c r="AO2449" s="12">
        <f t="shared" ca="1" si="352"/>
        <v>0</v>
      </c>
      <c r="AP2449" s="12">
        <f t="shared" ca="1" si="353"/>
        <v>5.3867175466346277E-2</v>
      </c>
      <c r="AQ2449" s="12">
        <f t="shared" ca="1" si="354"/>
        <v>0.24812389847097274</v>
      </c>
      <c r="AR2449" s="12">
        <f t="shared" ca="1" si="355"/>
        <v>0</v>
      </c>
      <c r="AS2449" s="12">
        <f t="shared" ca="1" si="356"/>
        <v>0</v>
      </c>
      <c r="AT2449" s="12">
        <f t="shared" si="357"/>
        <v>0</v>
      </c>
      <c r="AU2449" s="12">
        <f t="shared" si="358"/>
        <v>-3.2880785726813244E-2</v>
      </c>
      <c r="AW2449" s="12">
        <f ca="1">INDEX(I$9:I$6003,UsefulSeries!$I2444)</f>
        <v>0.16926459593385682</v>
      </c>
      <c r="AX2449" s="12"/>
      <c r="AZ2449" s="12">
        <f ca="1"/>
        <v>5.3867175466346277E-2</v>
      </c>
      <c r="BB2449" s="12">
        <f t="shared" ca="1" si="359"/>
        <v>5.3867175466346277E-2</v>
      </c>
      <c r="BD2449" s="38">
        <f ca="1"/>
        <v>0.1751804920155052</v>
      </c>
    </row>
    <row r="2450" spans="23:56" x14ac:dyDescent="0.35">
      <c r="W2450" s="12">
        <f ca="1">INDEX(P$10:P$6003,UsefulSeries!$I2444)</f>
        <v>0</v>
      </c>
      <c r="X2450" s="12">
        <f ca="1">INDEX(Q$10:Q$6003,UsefulSeries!$I2444)</f>
        <v>0</v>
      </c>
      <c r="Y2450" s="12">
        <f ca="1">INDEX(R$10:R$6003,UsefulSeries!$I2444)</f>
        <v>0</v>
      </c>
      <c r="Z2450" s="12">
        <f ca="1">INDEX(S$10:S$6003,UsefulSeries!$I2444)</f>
        <v>0</v>
      </c>
      <c r="AA2450" s="12">
        <f ca="1">INDEX(T$10:T$6003,UsefulSeries!$I2444)</f>
        <v>16.276344315653969</v>
      </c>
      <c r="AB2450" s="12">
        <f ca="1">INDEX(U$10:U$6003,UsefulSeries!$I2444)</f>
        <v>0.38977352638329155</v>
      </c>
      <c r="AC2450" s="12">
        <f>INDEX( K$10:K$6003,UsefulSeries!$I2444)</f>
        <v>0.37373443454136707</v>
      </c>
      <c r="AD2450" s="12">
        <f>INDEX(L$10:L$6003,UsefulSeries!$I2444)</f>
        <v>0</v>
      </c>
      <c r="AE2450" s="12"/>
      <c r="AF2450" s="12"/>
      <c r="AG2450" s="12"/>
      <c r="AH2450" s="12"/>
      <c r="AI2450" s="12"/>
      <c r="AJ2450" s="12"/>
      <c r="AN2450" s="12">
        <f t="shared" ca="1" si="351"/>
        <v>0</v>
      </c>
      <c r="AO2450" s="12">
        <f t="shared" ca="1" si="352"/>
        <v>0</v>
      </c>
      <c r="AP2450" s="12">
        <f t="shared" ca="1" si="353"/>
        <v>0</v>
      </c>
      <c r="AQ2450" s="12">
        <f t="shared" ca="1" si="354"/>
        <v>0</v>
      </c>
      <c r="AR2450" s="12">
        <f t="shared" ca="1" si="355"/>
        <v>16.276344315653969</v>
      </c>
      <c r="AS2450" s="12">
        <f t="shared" ca="1" si="356"/>
        <v>0.38977352638329155</v>
      </c>
      <c r="AT2450" s="12">
        <f t="shared" si="357"/>
        <v>0.37373443454136707</v>
      </c>
      <c r="AU2450" s="12">
        <f t="shared" si="358"/>
        <v>0</v>
      </c>
      <c r="AW2450" s="12">
        <f ca="1">INDEX(I$10:I$6003,UsefulSeries!$I2444)</f>
        <v>2.3525179820038711E-2</v>
      </c>
      <c r="AX2450" s="12"/>
      <c r="AZ2450" s="12">
        <f ca="1"/>
        <v>0.38977352638329149</v>
      </c>
      <c r="BB2450" s="12">
        <f t="shared" ca="1" si="359"/>
        <v>0.38977352638329149</v>
      </c>
      <c r="BD2450" s="38">
        <f ca="1"/>
        <v>2.3067023995808615E-2</v>
      </c>
    </row>
    <row r="2451" spans="23:56" x14ac:dyDescent="0.35">
      <c r="W2451" s="12">
        <f ca="1">INDEX(P$11:P$6003,UsefulSeries!$I2444)</f>
        <v>0</v>
      </c>
      <c r="X2451" s="12">
        <f ca="1">INDEX(Q$11:Q$6003,UsefulSeries!$I2444)</f>
        <v>0</v>
      </c>
      <c r="Y2451" s="12">
        <f ca="1">INDEX(R$11:R$6003,UsefulSeries!$I2444)</f>
        <v>0</v>
      </c>
      <c r="Z2451" s="12">
        <f ca="1">INDEX(S$11:S$6003,UsefulSeries!$I2444)</f>
        <v>0</v>
      </c>
      <c r="AA2451" s="12">
        <f ca="1">INDEX(T$11:T$6003,UsefulSeries!$I2444)</f>
        <v>0.38977352638329149</v>
      </c>
      <c r="AB2451" s="12">
        <f ca="1">INDEX(U$11:U$6003,UsefulSeries!$I2444)</f>
        <v>21.595054494346329</v>
      </c>
      <c r="AC2451" s="12">
        <f>INDEX( K$11:K$6003,UsefulSeries!$I2444)</f>
        <v>0</v>
      </c>
      <c r="AD2451" s="12">
        <f>INDEX(L$11:L$6003,UsefulSeries!$I2444)</f>
        <v>0.37373443454136707</v>
      </c>
      <c r="AE2451" s="12"/>
      <c r="AF2451" s="12"/>
      <c r="AG2451" s="12"/>
      <c r="AH2451" s="12"/>
      <c r="AI2451" s="12"/>
      <c r="AJ2451" s="12"/>
      <c r="AN2451" s="12">
        <f t="shared" ca="1" si="351"/>
        <v>0</v>
      </c>
      <c r="AO2451" s="12">
        <f t="shared" ca="1" si="352"/>
        <v>0</v>
      </c>
      <c r="AP2451" s="12">
        <f t="shared" ca="1" si="353"/>
        <v>0</v>
      </c>
      <c r="AQ2451" s="12">
        <f t="shared" ca="1" si="354"/>
        <v>0</v>
      </c>
      <c r="AR2451" s="12">
        <f t="shared" ca="1" si="355"/>
        <v>0.38977352638329149</v>
      </c>
      <c r="AS2451" s="12">
        <f t="shared" ca="1" si="356"/>
        <v>21.595054494346329</v>
      </c>
      <c r="AT2451" s="12">
        <f t="shared" si="357"/>
        <v>0</v>
      </c>
      <c r="AU2451" s="12">
        <f t="shared" si="358"/>
        <v>0.37373443454136707</v>
      </c>
      <c r="AW2451" s="12">
        <f ca="1">INDEX(I$11:I$6003,UsefulSeries!$I2444)</f>
        <v>1.762459243553554E-2</v>
      </c>
      <c r="AX2451" s="12"/>
      <c r="AZ2451" s="12">
        <f ca="1"/>
        <v>0.3897735263832916</v>
      </c>
      <c r="BB2451" s="12">
        <f t="shared" ca="1" si="359"/>
        <v>0.3897735263832916</v>
      </c>
      <c r="BD2451" s="38">
        <f ca="1"/>
        <v>1.6772124784632667E-2</v>
      </c>
    </row>
    <row r="2452" spans="23:56" x14ac:dyDescent="0.35">
      <c r="W2452" s="12"/>
      <c r="X2452" s="12"/>
      <c r="Y2452" s="12"/>
      <c r="Z2452" s="12"/>
      <c r="AA2452" s="12"/>
      <c r="AB2452" s="12"/>
      <c r="AC2452" s="12"/>
      <c r="AD2452" s="12"/>
      <c r="AE2452" s="12">
        <f t="array" ref="AE2452:AJ2453">TRANSPOSE(AC2446:AD2451)</f>
        <v>-0.59338477973181969</v>
      </c>
      <c r="AF2452" s="12">
        <v>-0.59338477973181969</v>
      </c>
      <c r="AG2452" s="12">
        <v>3.2880785726813244E-2</v>
      </c>
      <c r="AH2452" s="12">
        <v>0</v>
      </c>
      <c r="AI2452" s="12">
        <v>0.37373443454136707</v>
      </c>
      <c r="AJ2452" s="12">
        <v>0</v>
      </c>
      <c r="AN2452" s="12">
        <f t="shared" si="351"/>
        <v>-0.59338477973181969</v>
      </c>
      <c r="AO2452" s="12">
        <f t="shared" si="352"/>
        <v>-0.59338477973181969</v>
      </c>
      <c r="AP2452" s="12">
        <f t="shared" si="353"/>
        <v>3.2880785726813244E-2</v>
      </c>
      <c r="AQ2452" s="12">
        <f t="shared" si="354"/>
        <v>0</v>
      </c>
      <c r="AR2452" s="12">
        <f t="shared" si="355"/>
        <v>0.37373443454136707</v>
      </c>
      <c r="AS2452" s="12">
        <f t="shared" si="356"/>
        <v>0</v>
      </c>
      <c r="AT2452" s="12">
        <f t="shared" si="357"/>
        <v>0</v>
      </c>
      <c r="AU2452" s="12">
        <f t="shared" si="358"/>
        <v>0</v>
      </c>
      <c r="AW2452" s="12"/>
      <c r="AX2452" s="12">
        <f>INDEX($N$6:$N$6003,UsefulSeries!$K2444)</f>
        <v>1.8501030864293E-4</v>
      </c>
      <c r="AZ2452" s="12"/>
      <c r="BB2452" s="12">
        <f t="shared" si="359"/>
        <v>1.8501030864293E-4</v>
      </c>
      <c r="BD2452" s="38">
        <f ca="1"/>
        <v>2.0841995138527341E-2</v>
      </c>
    </row>
    <row r="2453" spans="23:56" x14ac:dyDescent="0.35">
      <c r="W2453" s="12"/>
      <c r="X2453" s="12"/>
      <c r="Y2453" s="12"/>
      <c r="Z2453" s="12"/>
      <c r="AA2453" s="12"/>
      <c r="AB2453" s="12"/>
      <c r="AC2453" s="12"/>
      <c r="AD2453" s="12"/>
      <c r="AE2453" s="12">
        <v>0.59338477973181969</v>
      </c>
      <c r="AF2453" s="12">
        <v>0</v>
      </c>
      <c r="AG2453" s="12">
        <v>-3.2880785726813244E-2</v>
      </c>
      <c r="AH2453" s="12">
        <v>-3.2880785726813244E-2</v>
      </c>
      <c r="AI2453" s="12">
        <v>0</v>
      </c>
      <c r="AJ2453" s="12">
        <v>0.37373443454136707</v>
      </c>
      <c r="AN2453" s="12">
        <f t="shared" si="351"/>
        <v>0.59338477973181969</v>
      </c>
      <c r="AO2453" s="12">
        <f t="shared" si="352"/>
        <v>0</v>
      </c>
      <c r="AP2453" s="12">
        <f t="shared" si="353"/>
        <v>-3.2880785726813244E-2</v>
      </c>
      <c r="AQ2453" s="12">
        <f t="shared" si="354"/>
        <v>-3.2880785726813244E-2</v>
      </c>
      <c r="AR2453" s="12">
        <f t="shared" si="355"/>
        <v>0</v>
      </c>
      <c r="AS2453" s="12">
        <f t="shared" si="356"/>
        <v>0.37373443454136707</v>
      </c>
      <c r="AT2453" s="12">
        <f t="shared" si="357"/>
        <v>0</v>
      </c>
      <c r="AU2453" s="12">
        <f t="shared" si="358"/>
        <v>0</v>
      </c>
      <c r="AW2453" s="12"/>
      <c r="AX2453" s="12">
        <f>INDEX('Margin error adjustment'!N$7:N$6003,UsefulSeries!$K2444)</f>
        <v>-9.48775658950754E-4</v>
      </c>
      <c r="AZ2453" s="12"/>
      <c r="BB2453" s="12">
        <f t="shared" si="359"/>
        <v>-9.48775658950754E-4</v>
      </c>
      <c r="BD2453" s="38">
        <f ca="1"/>
        <v>4.973494724929016E-2</v>
      </c>
    </row>
    <row r="2454" spans="23:56" x14ac:dyDescent="0.35">
      <c r="W2454" s="12">
        <f ca="1">INDEX(P$6:P$6003,UsefulSeries!$I2452)</f>
        <v>57.9312028943977</v>
      </c>
      <c r="X2454" s="12">
        <f ca="1">INDEX(Q$6:Q$6003,UsefulSeries!$I2452)</f>
        <v>0.6094617969535896</v>
      </c>
      <c r="Y2454" s="12">
        <f ca="1">INDEX(R$6:R$6003,UsefulSeries!$I2452)</f>
        <v>0</v>
      </c>
      <c r="Z2454" s="12">
        <f ca="1">INDEX(S$6:S$6003,UsefulSeries!$I2452)</f>
        <v>0</v>
      </c>
      <c r="AA2454" s="12">
        <f ca="1">INDEX(T$6:T$6003,UsefulSeries!$I2452)</f>
        <v>0</v>
      </c>
      <c r="AB2454" s="12">
        <f ca="1">INDEX(U$6:U$6003,UsefulSeries!$I2452)</f>
        <v>0</v>
      </c>
      <c r="AC2454" s="12">
        <f>INDEX( K$6:K$6003,UsefulSeries!$I2452)</f>
        <v>-0.59356979004046262</v>
      </c>
      <c r="AD2454" s="12">
        <f>INDEX(L$6:L$6003,UsefulSeries!$I2452)</f>
        <v>0.59356979004046262</v>
      </c>
      <c r="AE2454" s="12"/>
      <c r="AF2454" s="12"/>
      <c r="AG2454" s="12"/>
      <c r="AH2454" s="12"/>
      <c r="AI2454" s="12"/>
      <c r="AJ2454" s="12"/>
      <c r="AN2454" s="12">
        <f t="shared" ca="1" si="351"/>
        <v>57.9312028943977</v>
      </c>
      <c r="AO2454" s="12">
        <f t="shared" ca="1" si="352"/>
        <v>0.6094617969535896</v>
      </c>
      <c r="AP2454" s="12">
        <f t="shared" ca="1" si="353"/>
        <v>0</v>
      </c>
      <c r="AQ2454" s="12">
        <f t="shared" ca="1" si="354"/>
        <v>0</v>
      </c>
      <c r="AR2454" s="12">
        <f t="shared" ca="1" si="355"/>
        <v>0</v>
      </c>
      <c r="AS2454" s="12">
        <f t="shared" ca="1" si="356"/>
        <v>0</v>
      </c>
      <c r="AT2454" s="12">
        <f t="shared" si="357"/>
        <v>-0.59356979004046262</v>
      </c>
      <c r="AU2454" s="12">
        <f t="shared" si="358"/>
        <v>0.59356979004046262</v>
      </c>
      <c r="AW2454" s="12">
        <f ca="1">INDEX(I$6:I$6003,UsefulSeries!$I2452)</f>
        <v>1.0355055144459472E-2</v>
      </c>
      <c r="AX2454" s="12"/>
      <c r="AZ2454" s="12">
        <f t="array" aca="1" ref="AZ2454:AZ2459" ca="1">MMULT(W2454:AB2459,AW2454:AW2459)</f>
        <v>0.6094617969535896</v>
      </c>
      <c r="BB2454" s="12">
        <f t="shared" ca="1" si="359"/>
        <v>0.6094617969535896</v>
      </c>
      <c r="BD2454" s="38">
        <f t="array" aca="1" ref="BD2454:BD2461" ca="1">MMULT(MINVERSE(AN2454:AU2461),BB2454:BB2461)</f>
        <v>1.0303144104306406E-2</v>
      </c>
    </row>
    <row r="2455" spans="23:56" x14ac:dyDescent="0.35">
      <c r="W2455" s="12">
        <f ca="1">INDEX(P$7:P$6003,UsefulSeries!$I2452)</f>
        <v>0.6094617969535896</v>
      </c>
      <c r="X2455" s="12">
        <f ca="1">INDEX(Q$7:Q$6003,UsefulSeries!$I2452)</f>
        <v>38.367341651701352</v>
      </c>
      <c r="Y2455" s="12">
        <f ca="1">INDEX(R$7:R$6003,UsefulSeries!$I2452)</f>
        <v>0</v>
      </c>
      <c r="Z2455" s="12">
        <f ca="1">INDEX(S$7:S$6003,UsefulSeries!$I2452)</f>
        <v>0</v>
      </c>
      <c r="AA2455" s="12">
        <f ca="1">INDEX(T$7:T$6003,UsefulSeries!$I2452)</f>
        <v>0</v>
      </c>
      <c r="AB2455" s="12">
        <f ca="1">INDEX(U$7:U$6003,UsefulSeries!$I2452)</f>
        <v>0</v>
      </c>
      <c r="AC2455" s="12">
        <f>INDEX( K$7:K$6003,UsefulSeries!$I2452,1)</f>
        <v>-0.59356979004046262</v>
      </c>
      <c r="AD2455" s="12">
        <f>INDEX(L$7:L$6003,UsefulSeries!$I2452,1)</f>
        <v>0</v>
      </c>
      <c r="AE2455" s="12"/>
      <c r="AF2455" s="12"/>
      <c r="AG2455" s="12"/>
      <c r="AH2455" s="12"/>
      <c r="AI2455" s="12"/>
      <c r="AJ2455" s="12"/>
      <c r="AN2455" s="12">
        <f t="shared" ca="1" si="351"/>
        <v>0.6094617969535896</v>
      </c>
      <c r="AO2455" s="12">
        <f t="shared" ca="1" si="352"/>
        <v>38.367341651701352</v>
      </c>
      <c r="AP2455" s="12">
        <f t="shared" ca="1" si="353"/>
        <v>0</v>
      </c>
      <c r="AQ2455" s="12">
        <f t="shared" ca="1" si="354"/>
        <v>0</v>
      </c>
      <c r="AR2455" s="12">
        <f t="shared" ca="1" si="355"/>
        <v>0</v>
      </c>
      <c r="AS2455" s="12">
        <f t="shared" ca="1" si="356"/>
        <v>0</v>
      </c>
      <c r="AT2455" s="12">
        <f t="shared" si="357"/>
        <v>-0.59356979004046262</v>
      </c>
      <c r="AU2455" s="12">
        <f t="shared" si="358"/>
        <v>0</v>
      </c>
      <c r="AW2455" s="12">
        <f ca="1">INDEX(I$7:I$6003,UsefulSeries!$I2452)</f>
        <v>1.5720421600044523E-2</v>
      </c>
      <c r="AX2455" s="12"/>
      <c r="AZ2455" s="12">
        <f ca="1"/>
        <v>0.6094617969535896</v>
      </c>
      <c r="BB2455" s="12">
        <f t="shared" ca="1" si="359"/>
        <v>0.6094617969535896</v>
      </c>
      <c r="BD2455" s="38">
        <f ca="1"/>
        <v>1.6831429572621563E-2</v>
      </c>
    </row>
    <row r="2456" spans="23:56" x14ac:dyDescent="0.35">
      <c r="W2456" s="12">
        <f ca="1">INDEX(P$8:P$6003,UsefulSeries!$I2452)</f>
        <v>0</v>
      </c>
      <c r="X2456" s="12">
        <f ca="1">INDEX(Q$8:Q$6003,UsefulSeries!$I2452)</f>
        <v>0</v>
      </c>
      <c r="Y2456" s="12">
        <f ca="1">INDEX(R$8:R$6003,UsefulSeries!$I2452)</f>
        <v>0.19640538118073114</v>
      </c>
      <c r="Z2456" s="12">
        <f ca="1">INDEX(S$8:S$6003,UsefulSeries!$I2452)</f>
        <v>5.1778345287247417E-2</v>
      </c>
      <c r="AA2456" s="12">
        <f ca="1">INDEX(T$8:T$6003,UsefulSeries!$I2452)</f>
        <v>0</v>
      </c>
      <c r="AB2456" s="12">
        <f ca="1">INDEX(U$8:U$6003,UsefulSeries!$I2452)</f>
        <v>0</v>
      </c>
      <c r="AC2456" s="12">
        <f>INDEX( K$8:K$6003,UsefulSeries!$I2452)</f>
        <v>3.193201006786249E-2</v>
      </c>
      <c r="AD2456" s="12">
        <f>INDEX(L$8:L$6003,UsefulSeries!$I2452)</f>
        <v>-3.193201006786249E-2</v>
      </c>
      <c r="AE2456" s="12"/>
      <c r="AF2456" s="12"/>
      <c r="AG2456" s="12"/>
      <c r="AH2456" s="12"/>
      <c r="AI2456" s="12"/>
      <c r="AJ2456" s="12"/>
      <c r="AN2456" s="12">
        <f t="shared" ca="1" si="351"/>
        <v>0</v>
      </c>
      <c r="AO2456" s="12">
        <f t="shared" ca="1" si="352"/>
        <v>0</v>
      </c>
      <c r="AP2456" s="12">
        <f t="shared" ca="1" si="353"/>
        <v>0.19640538118073114</v>
      </c>
      <c r="AQ2456" s="12">
        <f t="shared" ca="1" si="354"/>
        <v>5.1778345287247417E-2</v>
      </c>
      <c r="AR2456" s="12">
        <f t="shared" ca="1" si="355"/>
        <v>0</v>
      </c>
      <c r="AS2456" s="12">
        <f t="shared" ca="1" si="356"/>
        <v>0</v>
      </c>
      <c r="AT2456" s="12">
        <f t="shared" si="357"/>
        <v>3.193201006786249E-2</v>
      </c>
      <c r="AU2456" s="12">
        <f t="shared" si="358"/>
        <v>-3.193201006786249E-2</v>
      </c>
      <c r="AW2456" s="12">
        <f ca="1">INDEX(I$8:I$6003,UsefulSeries!$I2452)</f>
        <v>0.22078866423965207</v>
      </c>
      <c r="AX2456" s="12"/>
      <c r="AZ2456" s="12">
        <f ca="1"/>
        <v>5.1778345287247403E-2</v>
      </c>
      <c r="BB2456" s="12">
        <f t="shared" ca="1" si="359"/>
        <v>5.1778345287247403E-2</v>
      </c>
      <c r="BD2456" s="38">
        <f ca="1"/>
        <v>0.21874847228044142</v>
      </c>
    </row>
    <row r="2457" spans="23:56" x14ac:dyDescent="0.35">
      <c r="W2457" s="12">
        <f ca="1">INDEX(P$9:P$6003,UsefulSeries!$I2452)</f>
        <v>0</v>
      </c>
      <c r="X2457" s="12">
        <f ca="1">INDEX(Q$9:Q$6003,UsefulSeries!$I2452)</f>
        <v>0</v>
      </c>
      <c r="Y2457" s="12">
        <f ca="1">INDEX(R$9:R$6003,UsefulSeries!$I2452)</f>
        <v>5.1778345287247417E-2</v>
      </c>
      <c r="Z2457" s="12">
        <f ca="1">INDEX(S$9:S$6003,UsefulSeries!$I2452)</f>
        <v>0.24827642711329673</v>
      </c>
      <c r="AA2457" s="12">
        <f ca="1">INDEX(T$9:T$6003,UsefulSeries!$I2452)</f>
        <v>0</v>
      </c>
      <c r="AB2457" s="12">
        <f ca="1">INDEX(U$9:U$6003,UsefulSeries!$I2452)</f>
        <v>0</v>
      </c>
      <c r="AC2457" s="12">
        <f>INDEX( K$9:K$6003,UsefulSeries!$I2452)</f>
        <v>0</v>
      </c>
      <c r="AD2457" s="12">
        <f>INDEX(L$9:L$6003,UsefulSeries!$I2452)</f>
        <v>-3.193201006786249E-2</v>
      </c>
      <c r="AE2457" s="12"/>
      <c r="AF2457" s="12"/>
      <c r="AG2457" s="12"/>
      <c r="AH2457" s="12"/>
      <c r="AI2457" s="12"/>
      <c r="AJ2457" s="12"/>
      <c r="AN2457" s="12">
        <f t="shared" ca="1" si="351"/>
        <v>0</v>
      </c>
      <c r="AO2457" s="12">
        <f t="shared" ca="1" si="352"/>
        <v>0</v>
      </c>
      <c r="AP2457" s="12">
        <f t="shared" ca="1" si="353"/>
        <v>5.1778345287247417E-2</v>
      </c>
      <c r="AQ2457" s="12">
        <f t="shared" ca="1" si="354"/>
        <v>0.24827642711329673</v>
      </c>
      <c r="AR2457" s="12">
        <f t="shared" ca="1" si="355"/>
        <v>0</v>
      </c>
      <c r="AS2457" s="12">
        <f t="shared" ca="1" si="356"/>
        <v>0</v>
      </c>
      <c r="AT2457" s="12">
        <f t="shared" si="357"/>
        <v>0</v>
      </c>
      <c r="AU2457" s="12">
        <f t="shared" si="358"/>
        <v>-3.193201006786249E-2</v>
      </c>
      <c r="AW2457" s="12">
        <f ca="1">INDEX(I$9:I$6003,UsefulSeries!$I2452)</f>
        <v>0.16250545435924627</v>
      </c>
      <c r="AX2457" s="12"/>
      <c r="AZ2457" s="12">
        <f ca="1"/>
        <v>5.1778345287247417E-2</v>
      </c>
      <c r="BB2457" s="12">
        <f t="shared" ca="1" si="359"/>
        <v>5.1778345287247417E-2</v>
      </c>
      <c r="BD2457" s="38">
        <f ca="1"/>
        <v>0.17266527758452302</v>
      </c>
    </row>
    <row r="2458" spans="23:56" x14ac:dyDescent="0.35">
      <c r="W2458" s="12">
        <f ca="1">INDEX(P$10:P$6003,UsefulSeries!$I2452)</f>
        <v>0</v>
      </c>
      <c r="X2458" s="12">
        <f ca="1">INDEX(Q$10:Q$6003,UsefulSeries!$I2452)</f>
        <v>0</v>
      </c>
      <c r="Y2458" s="12">
        <f ca="1">INDEX(R$10:R$6003,UsefulSeries!$I2452)</f>
        <v>0</v>
      </c>
      <c r="Z2458" s="12">
        <f ca="1">INDEX(S$10:S$6003,UsefulSeries!$I2452)</f>
        <v>0</v>
      </c>
      <c r="AA2458" s="12">
        <f ca="1">INDEX(T$10:T$6003,UsefulSeries!$I2452)</f>
        <v>16.35956421869005</v>
      </c>
      <c r="AB2458" s="12">
        <f ca="1">INDEX(U$10:U$6003,UsefulSeries!$I2452)</f>
        <v>0.39037975334658415</v>
      </c>
      <c r="AC2458" s="12">
        <f>INDEX( K$10:K$6003,UsefulSeries!$I2452)</f>
        <v>0.37449819989167488</v>
      </c>
      <c r="AD2458" s="12">
        <f>INDEX(L$10:L$6003,UsefulSeries!$I2452)</f>
        <v>0</v>
      </c>
      <c r="AE2458" s="12"/>
      <c r="AF2458" s="12"/>
      <c r="AG2458" s="12"/>
      <c r="AH2458" s="12"/>
      <c r="AI2458" s="12"/>
      <c r="AJ2458" s="12"/>
      <c r="AN2458" s="12">
        <f t="shared" ca="1" si="351"/>
        <v>0</v>
      </c>
      <c r="AO2458" s="12">
        <f t="shared" ca="1" si="352"/>
        <v>0</v>
      </c>
      <c r="AP2458" s="12">
        <f t="shared" ca="1" si="353"/>
        <v>0</v>
      </c>
      <c r="AQ2458" s="12">
        <f t="shared" ca="1" si="354"/>
        <v>0</v>
      </c>
      <c r="AR2458" s="12">
        <f t="shared" ca="1" si="355"/>
        <v>16.35956421869005</v>
      </c>
      <c r="AS2458" s="12">
        <f t="shared" ca="1" si="356"/>
        <v>0.39037975334658415</v>
      </c>
      <c r="AT2458" s="12">
        <f t="shared" si="357"/>
        <v>0.37449819989167488</v>
      </c>
      <c r="AU2458" s="12">
        <f t="shared" si="358"/>
        <v>0</v>
      </c>
      <c r="AW2458" s="12">
        <f ca="1">INDEX(I$10:I$6003,UsefulSeries!$I2452)</f>
        <v>2.3451304022720502E-2</v>
      </c>
      <c r="AX2458" s="12"/>
      <c r="AZ2458" s="12">
        <f ca="1"/>
        <v>0.3903797533465842</v>
      </c>
      <c r="BB2458" s="12">
        <f t="shared" ca="1" si="359"/>
        <v>0.3903797533465842</v>
      </c>
      <c r="BD2458" s="38">
        <f ca="1"/>
        <v>2.1838479430728187E-2</v>
      </c>
    </row>
    <row r="2459" spans="23:56" x14ac:dyDescent="0.35">
      <c r="W2459" s="12">
        <f ca="1">INDEX(P$11:P$6003,UsefulSeries!$I2452)</f>
        <v>0</v>
      </c>
      <c r="X2459" s="12">
        <f ca="1">INDEX(Q$11:Q$6003,UsefulSeries!$I2452)</f>
        <v>0</v>
      </c>
      <c r="Y2459" s="12">
        <f ca="1">INDEX(R$11:R$6003,UsefulSeries!$I2452)</f>
        <v>0</v>
      </c>
      <c r="Z2459" s="12">
        <f ca="1">INDEX(S$11:S$6003,UsefulSeries!$I2452)</f>
        <v>0</v>
      </c>
      <c r="AA2459" s="12">
        <f ca="1">INDEX(T$11:T$6003,UsefulSeries!$I2452)</f>
        <v>0.3903797533465842</v>
      </c>
      <c r="AB2459" s="12">
        <f ca="1">INDEX(U$11:U$6003,UsefulSeries!$I2452)</f>
        <v>22.124340963687509</v>
      </c>
      <c r="AC2459" s="12">
        <f>INDEX( K$11:K$6003,UsefulSeries!$I2452)</f>
        <v>0</v>
      </c>
      <c r="AD2459" s="12">
        <f>INDEX(L$11:L$6003,UsefulSeries!$I2452)</f>
        <v>0.37449819989167488</v>
      </c>
      <c r="AE2459" s="12"/>
      <c r="AF2459" s="12"/>
      <c r="AG2459" s="12"/>
      <c r="AH2459" s="12"/>
      <c r="AI2459" s="12"/>
      <c r="AJ2459" s="12"/>
      <c r="AN2459" s="12">
        <f t="shared" ca="1" si="351"/>
        <v>0</v>
      </c>
      <c r="AO2459" s="12">
        <f t="shared" ca="1" si="352"/>
        <v>0</v>
      </c>
      <c r="AP2459" s="12">
        <f t="shared" ca="1" si="353"/>
        <v>0</v>
      </c>
      <c r="AQ2459" s="12">
        <f t="shared" ca="1" si="354"/>
        <v>0</v>
      </c>
      <c r="AR2459" s="12">
        <f t="shared" ca="1" si="355"/>
        <v>0.3903797533465842</v>
      </c>
      <c r="AS2459" s="12">
        <f t="shared" ca="1" si="356"/>
        <v>22.124340963687509</v>
      </c>
      <c r="AT2459" s="12">
        <f t="shared" si="357"/>
        <v>0</v>
      </c>
      <c r="AU2459" s="12">
        <f t="shared" si="358"/>
        <v>0.37449819989167488</v>
      </c>
      <c r="AW2459" s="12">
        <f ca="1">INDEX(I$11:I$6003,UsefulSeries!$I2452)</f>
        <v>1.7231014460147756E-2</v>
      </c>
      <c r="AX2459" s="12"/>
      <c r="AZ2459" s="12">
        <f ca="1"/>
        <v>0.3903797533465842</v>
      </c>
      <c r="BB2459" s="12">
        <f t="shared" ca="1" si="359"/>
        <v>0.3903797533465842</v>
      </c>
      <c r="BD2459" s="38">
        <f ca="1"/>
        <v>1.5978336907858277E-2</v>
      </c>
    </row>
    <row r="2460" spans="23:56" x14ac:dyDescent="0.35">
      <c r="W2460" s="12"/>
      <c r="X2460" s="12"/>
      <c r="Y2460" s="12"/>
      <c r="Z2460" s="12"/>
      <c r="AA2460" s="12"/>
      <c r="AB2460" s="12"/>
      <c r="AC2460" s="12"/>
      <c r="AD2460" s="12"/>
      <c r="AE2460" s="12">
        <f t="array" ref="AE2460:AJ2461">TRANSPOSE(AC2454:AD2459)</f>
        <v>-0.59356979004046262</v>
      </c>
      <c r="AF2460" s="12">
        <v>-0.59356979004046262</v>
      </c>
      <c r="AG2460" s="12">
        <v>3.193201006786249E-2</v>
      </c>
      <c r="AH2460" s="12">
        <v>0</v>
      </c>
      <c r="AI2460" s="12">
        <v>0.37449819989167488</v>
      </c>
      <c r="AJ2460" s="12">
        <v>0</v>
      </c>
      <c r="AN2460" s="12">
        <f t="shared" si="351"/>
        <v>-0.59356979004046262</v>
      </c>
      <c r="AO2460" s="12">
        <f t="shared" si="352"/>
        <v>-0.59356979004046262</v>
      </c>
      <c r="AP2460" s="12">
        <f t="shared" si="353"/>
        <v>3.193201006786249E-2</v>
      </c>
      <c r="AQ2460" s="12">
        <f t="shared" si="354"/>
        <v>0</v>
      </c>
      <c r="AR2460" s="12">
        <f t="shared" si="355"/>
        <v>0.37449819989167488</v>
      </c>
      <c r="AS2460" s="12">
        <f t="shared" si="356"/>
        <v>0</v>
      </c>
      <c r="AT2460" s="12">
        <f t="shared" si="357"/>
        <v>0</v>
      </c>
      <c r="AU2460" s="12">
        <f t="shared" si="358"/>
        <v>0</v>
      </c>
      <c r="AW2460" s="12"/>
      <c r="AX2460" s="12">
        <f>INDEX($N$6:$N$6003,UsefulSeries!$K2452)</f>
        <v>-9.4271354588393308E-4</v>
      </c>
      <c r="AZ2460" s="12"/>
      <c r="BB2460" s="12">
        <f t="shared" si="359"/>
        <v>-9.4271354588393308E-4</v>
      </c>
      <c r="BD2460" s="38">
        <f ca="1"/>
        <v>7.176036479705318E-2</v>
      </c>
    </row>
    <row r="2461" spans="23:56" x14ac:dyDescent="0.35">
      <c r="W2461" s="12"/>
      <c r="X2461" s="12"/>
      <c r="Y2461" s="12"/>
      <c r="Z2461" s="12"/>
      <c r="AA2461" s="12"/>
      <c r="AB2461" s="12"/>
      <c r="AC2461" s="12"/>
      <c r="AD2461" s="12"/>
      <c r="AE2461" s="12">
        <v>0.59356979004046262</v>
      </c>
      <c r="AF2461" s="12">
        <v>0</v>
      </c>
      <c r="AG2461" s="12">
        <v>-3.193201006786249E-2</v>
      </c>
      <c r="AH2461" s="12">
        <v>-3.193201006786249E-2</v>
      </c>
      <c r="AI2461" s="12">
        <v>0</v>
      </c>
      <c r="AJ2461" s="12">
        <v>0.37449819989167488</v>
      </c>
      <c r="AN2461" s="12">
        <f t="shared" si="351"/>
        <v>0.59356979004046262</v>
      </c>
      <c r="AO2461" s="12">
        <f t="shared" si="352"/>
        <v>0</v>
      </c>
      <c r="AP2461" s="12">
        <f t="shared" si="353"/>
        <v>-3.193201006786249E-2</v>
      </c>
      <c r="AQ2461" s="12">
        <f t="shared" si="354"/>
        <v>-3.193201006786249E-2</v>
      </c>
      <c r="AR2461" s="12">
        <f t="shared" si="355"/>
        <v>0</v>
      </c>
      <c r="AS2461" s="12">
        <f t="shared" si="356"/>
        <v>0.37449819989167488</v>
      </c>
      <c r="AT2461" s="12">
        <f t="shared" si="357"/>
        <v>0</v>
      </c>
      <c r="AU2461" s="12">
        <f t="shared" si="358"/>
        <v>0</v>
      </c>
      <c r="AW2461" s="12"/>
      <c r="AX2461" s="12">
        <f>INDEX('Margin error adjustment'!N$7:N$6003,UsefulSeries!$K2452)</f>
        <v>-3.9913430938243177E-4</v>
      </c>
      <c r="AZ2461" s="12"/>
      <c r="BB2461" s="12">
        <f t="shared" si="359"/>
        <v>-3.9913430938243177E-4</v>
      </c>
      <c r="BD2461" s="38">
        <f ca="1"/>
        <v>7.5686022947565254E-2</v>
      </c>
    </row>
    <row r="2462" spans="23:56" x14ac:dyDescent="0.35">
      <c r="W2462" s="12">
        <f ca="1">INDEX(P$6:P$6003,UsefulSeries!$I2460)</f>
        <v>57.381005135398794</v>
      </c>
      <c r="X2462" s="12">
        <f ca="1">INDEX(Q$6:Q$6003,UsefulSeries!$I2460)</f>
        <v>0.60833737381055597</v>
      </c>
      <c r="Y2462" s="12">
        <f ca="1">INDEX(R$6:R$6003,UsefulSeries!$I2460)</f>
        <v>0</v>
      </c>
      <c r="Z2462" s="12">
        <f ca="1">INDEX(S$6:S$6003,UsefulSeries!$I2460)</f>
        <v>0</v>
      </c>
      <c r="AA2462" s="12">
        <f ca="1">INDEX(T$6:T$6003,UsefulSeries!$I2460)</f>
        <v>0</v>
      </c>
      <c r="AB2462" s="12">
        <f ca="1">INDEX(U$6:U$6003,UsefulSeries!$I2460)</f>
        <v>0</v>
      </c>
      <c r="AC2462" s="12">
        <f>INDEX( K$6:K$6003,UsefulSeries!$I2460)</f>
        <v>-0.59262707649457869</v>
      </c>
      <c r="AD2462" s="12">
        <f>INDEX(L$6:L$6003,UsefulSeries!$I2460)</f>
        <v>0.59262707649457869</v>
      </c>
      <c r="AE2462" s="12"/>
      <c r="AF2462" s="12"/>
      <c r="AG2462" s="12"/>
      <c r="AH2462" s="12"/>
      <c r="AI2462" s="12"/>
      <c r="AJ2462" s="12"/>
      <c r="AN2462" s="12">
        <f t="shared" ca="1" si="351"/>
        <v>57.381005135398794</v>
      </c>
      <c r="AO2462" s="12">
        <f t="shared" ca="1" si="352"/>
        <v>0.60833737381055597</v>
      </c>
      <c r="AP2462" s="12">
        <f t="shared" ca="1" si="353"/>
        <v>0</v>
      </c>
      <c r="AQ2462" s="12">
        <f t="shared" ca="1" si="354"/>
        <v>0</v>
      </c>
      <c r="AR2462" s="12">
        <f t="shared" ca="1" si="355"/>
        <v>0</v>
      </c>
      <c r="AS2462" s="12">
        <f t="shared" ca="1" si="356"/>
        <v>0</v>
      </c>
      <c r="AT2462" s="12">
        <f t="shared" si="357"/>
        <v>-0.59262707649457869</v>
      </c>
      <c r="AU2462" s="12">
        <f t="shared" si="358"/>
        <v>0.59262707649457869</v>
      </c>
      <c r="AW2462" s="12">
        <f ca="1">INDEX(I$6:I$6003,UsefulSeries!$I2460)</f>
        <v>1.0438598358337912E-2</v>
      </c>
      <c r="AX2462" s="12"/>
      <c r="AZ2462" s="12">
        <f t="array" aca="1" ref="AZ2462:AZ2467" ca="1">MMULT(W2462:AB2467,AW2462:AW2467)</f>
        <v>0.60833737381055586</v>
      </c>
      <c r="BB2462" s="12">
        <f t="shared" ca="1" si="359"/>
        <v>0.60833737381055586</v>
      </c>
      <c r="BD2462" s="38">
        <f t="array" aca="1" ref="BD2462:BD2469" ca="1">MMULT(MINVERSE(AN2462:AU2469),BB2462:BB2469)</f>
        <v>1.0271613489228735E-2</v>
      </c>
    </row>
    <row r="2463" spans="23:56" x14ac:dyDescent="0.35">
      <c r="W2463" s="12">
        <f ca="1">INDEX(P$7:P$6003,UsefulSeries!$I2460)</f>
        <v>0.60833737381055597</v>
      </c>
      <c r="X2463" s="12">
        <f ca="1">INDEX(Q$7:Q$6003,UsefulSeries!$I2460)</f>
        <v>39.124688563073505</v>
      </c>
      <c r="Y2463" s="12">
        <f ca="1">INDEX(R$7:R$6003,UsefulSeries!$I2460)</f>
        <v>0</v>
      </c>
      <c r="Z2463" s="12">
        <f ca="1">INDEX(S$7:S$6003,UsefulSeries!$I2460)</f>
        <v>0</v>
      </c>
      <c r="AA2463" s="12">
        <f ca="1">INDEX(T$7:T$6003,UsefulSeries!$I2460)</f>
        <v>0</v>
      </c>
      <c r="AB2463" s="12">
        <f ca="1">INDEX(U$7:U$6003,UsefulSeries!$I2460)</f>
        <v>0</v>
      </c>
      <c r="AC2463" s="12">
        <f>INDEX( K$7:K$6003,UsefulSeries!$I2460,1)</f>
        <v>-0.59262707649457869</v>
      </c>
      <c r="AD2463" s="12">
        <f>INDEX(L$7:L$6003,UsefulSeries!$I2460,1)</f>
        <v>0</v>
      </c>
      <c r="AE2463" s="12"/>
      <c r="AF2463" s="12"/>
      <c r="AG2463" s="12"/>
      <c r="AH2463" s="12"/>
      <c r="AI2463" s="12"/>
      <c r="AJ2463" s="12"/>
      <c r="AN2463" s="12">
        <f t="shared" ref="AN2463:AN2493" ca="1" si="360">W2463+AE2463</f>
        <v>0.60833737381055597</v>
      </c>
      <c r="AO2463" s="12">
        <f t="shared" ref="AO2463:AO2493" ca="1" si="361">X2463+AF2463</f>
        <v>39.124688563073505</v>
      </c>
      <c r="AP2463" s="12">
        <f t="shared" ref="AP2463:AP2493" ca="1" si="362">Y2463+AG2463</f>
        <v>0</v>
      </c>
      <c r="AQ2463" s="12">
        <f t="shared" ref="AQ2463:AQ2493" ca="1" si="363">Z2463+AH2463</f>
        <v>0</v>
      </c>
      <c r="AR2463" s="12">
        <f t="shared" ref="AR2463:AR2493" ca="1" si="364">AA2463+AI2463</f>
        <v>0</v>
      </c>
      <c r="AS2463" s="12">
        <f t="shared" ref="AS2463:AS2493" ca="1" si="365">AB2463+AJ2463</f>
        <v>0</v>
      </c>
      <c r="AT2463" s="12">
        <f t="shared" ref="AT2463:AT2493" si="366">AC2463+AK2463</f>
        <v>-0.59262707649457869</v>
      </c>
      <c r="AU2463" s="12">
        <f t="shared" ref="AU2463:AU2493" si="367">AD2463+AL2463</f>
        <v>0</v>
      </c>
      <c r="AW2463" s="12">
        <f ca="1">INDEX(I$7:I$6003,UsefulSeries!$I2460)</f>
        <v>1.5386376388108722E-2</v>
      </c>
      <c r="AX2463" s="12"/>
      <c r="AZ2463" s="12">
        <f ca="1"/>
        <v>0.60833737381055608</v>
      </c>
      <c r="BB2463" s="12">
        <f t="shared" ca="1" si="359"/>
        <v>0.60833737381055608</v>
      </c>
      <c r="BD2463" s="38">
        <f ca="1"/>
        <v>1.6033121182325853E-2</v>
      </c>
    </row>
    <row r="2464" spans="23:56" x14ac:dyDescent="0.35">
      <c r="W2464" s="12">
        <f ca="1">INDEX(P$8:P$6003,UsefulSeries!$I2460)</f>
        <v>0</v>
      </c>
      <c r="X2464" s="12">
        <f ca="1">INDEX(Q$8:Q$6003,UsefulSeries!$I2460)</f>
        <v>0</v>
      </c>
      <c r="Y2464" s="12">
        <f ca="1">INDEX(R$8:R$6003,UsefulSeries!$I2460)</f>
        <v>0.19111395297582046</v>
      </c>
      <c r="Z2464" s="12">
        <f ca="1">INDEX(S$8:S$6003,UsefulSeries!$I2460)</f>
        <v>5.0872923340117449E-2</v>
      </c>
      <c r="AA2464" s="12">
        <f ca="1">INDEX(T$8:T$6003,UsefulSeries!$I2460)</f>
        <v>0</v>
      </c>
      <c r="AB2464" s="12">
        <f ca="1">INDEX(U$8:U$6003,UsefulSeries!$I2460)</f>
        <v>0</v>
      </c>
      <c r="AC2464" s="12">
        <f>INDEX( K$8:K$6003,UsefulSeries!$I2460)</f>
        <v>3.1532875758480058E-2</v>
      </c>
      <c r="AD2464" s="12">
        <f>INDEX(L$8:L$6003,UsefulSeries!$I2460)</f>
        <v>-3.1532875758480058E-2</v>
      </c>
      <c r="AE2464" s="12"/>
      <c r="AF2464" s="12"/>
      <c r="AG2464" s="12"/>
      <c r="AH2464" s="12"/>
      <c r="AI2464" s="12"/>
      <c r="AJ2464" s="12"/>
      <c r="AN2464" s="12">
        <f t="shared" ca="1" si="360"/>
        <v>0</v>
      </c>
      <c r="AO2464" s="12">
        <f t="shared" ca="1" si="361"/>
        <v>0</v>
      </c>
      <c r="AP2464" s="12">
        <f t="shared" ca="1" si="362"/>
        <v>0.19111395297582046</v>
      </c>
      <c r="AQ2464" s="12">
        <f t="shared" ca="1" si="363"/>
        <v>5.0872923340117449E-2</v>
      </c>
      <c r="AR2464" s="12">
        <f t="shared" ca="1" si="364"/>
        <v>0</v>
      </c>
      <c r="AS2464" s="12">
        <f t="shared" ca="1" si="365"/>
        <v>0</v>
      </c>
      <c r="AT2464" s="12">
        <f t="shared" si="366"/>
        <v>3.1532875758480058E-2</v>
      </c>
      <c r="AU2464" s="12">
        <f t="shared" si="367"/>
        <v>-3.1532875758480058E-2</v>
      </c>
      <c r="AW2464" s="12">
        <f ca="1">INDEX(I$8:I$6003,UsefulSeries!$I2460)</f>
        <v>0.22484771996035255</v>
      </c>
      <c r="AX2464" s="12"/>
      <c r="AZ2464" s="12">
        <f ca="1"/>
        <v>5.0872923340117449E-2</v>
      </c>
      <c r="BB2464" s="12">
        <f t="shared" ca="1" si="359"/>
        <v>5.0872923340117449E-2</v>
      </c>
      <c r="BD2464" s="38">
        <f ca="1"/>
        <v>0.22552343084061666</v>
      </c>
    </row>
    <row r="2465" spans="23:56" x14ac:dyDescent="0.35">
      <c r="W2465" s="12">
        <f ca="1">INDEX(P$9:P$6003,UsefulSeries!$I2460)</f>
        <v>0</v>
      </c>
      <c r="X2465" s="12">
        <f ca="1">INDEX(Q$9:Q$6003,UsefulSeries!$I2460)</f>
        <v>0</v>
      </c>
      <c r="Y2465" s="12">
        <f ca="1">INDEX(R$9:R$6003,UsefulSeries!$I2460)</f>
        <v>5.0872923340117455E-2</v>
      </c>
      <c r="Z2465" s="12">
        <f ca="1">INDEX(S$9:S$6003,UsefulSeries!$I2460)</f>
        <v>0.25389672406001335</v>
      </c>
      <c r="AA2465" s="12">
        <f ca="1">INDEX(T$9:T$6003,UsefulSeries!$I2460)</f>
        <v>0</v>
      </c>
      <c r="AB2465" s="12">
        <f ca="1">INDEX(U$9:U$6003,UsefulSeries!$I2460)</f>
        <v>0</v>
      </c>
      <c r="AC2465" s="12">
        <f>INDEX( K$9:K$6003,UsefulSeries!$I2460)</f>
        <v>0</v>
      </c>
      <c r="AD2465" s="12">
        <f>INDEX(L$9:L$6003,UsefulSeries!$I2460)</f>
        <v>-3.1532875758480058E-2</v>
      </c>
      <c r="AE2465" s="12"/>
      <c r="AF2465" s="12"/>
      <c r="AG2465" s="12"/>
      <c r="AH2465" s="12"/>
      <c r="AI2465" s="12"/>
      <c r="AJ2465" s="12"/>
      <c r="AN2465" s="12">
        <f t="shared" ca="1" si="360"/>
        <v>0</v>
      </c>
      <c r="AO2465" s="12">
        <f t="shared" ca="1" si="361"/>
        <v>0</v>
      </c>
      <c r="AP2465" s="12">
        <f t="shared" ca="1" si="362"/>
        <v>5.0872923340117455E-2</v>
      </c>
      <c r="AQ2465" s="12">
        <f t="shared" ca="1" si="363"/>
        <v>0.25389672406001335</v>
      </c>
      <c r="AR2465" s="12">
        <f t="shared" ca="1" si="364"/>
        <v>0</v>
      </c>
      <c r="AS2465" s="12">
        <f t="shared" ca="1" si="365"/>
        <v>0</v>
      </c>
      <c r="AT2465" s="12">
        <f t="shared" si="366"/>
        <v>0</v>
      </c>
      <c r="AU2465" s="12">
        <f t="shared" si="367"/>
        <v>-3.1532875758480058E-2</v>
      </c>
      <c r="AW2465" s="12">
        <f ca="1">INDEX(I$9:I$6003,UsefulSeries!$I2460)</f>
        <v>0.15531615331142753</v>
      </c>
      <c r="AX2465" s="12"/>
      <c r="AZ2465" s="12">
        <f ca="1"/>
        <v>5.0872923340117455E-2</v>
      </c>
      <c r="BB2465" s="12">
        <f t="shared" ca="1" si="359"/>
        <v>5.0872923340117455E-2</v>
      </c>
      <c r="BD2465" s="38">
        <f ca="1"/>
        <v>0.16238789530013295</v>
      </c>
    </row>
    <row r="2466" spans="23:56" x14ac:dyDescent="0.35">
      <c r="W2466" s="12">
        <f ca="1">INDEX(P$10:P$6003,UsefulSeries!$I2460)</f>
        <v>0</v>
      </c>
      <c r="X2466" s="12">
        <f ca="1">INDEX(Q$10:Q$6003,UsefulSeries!$I2460)</f>
        <v>0</v>
      </c>
      <c r="Y2466" s="12">
        <f ca="1">INDEX(R$10:R$6003,UsefulSeries!$I2460)</f>
        <v>0</v>
      </c>
      <c r="Z2466" s="12">
        <f ca="1">INDEX(S$10:S$6003,UsefulSeries!$I2460)</f>
        <v>0</v>
      </c>
      <c r="AA2466" s="12">
        <f ca="1">INDEX(T$10:T$6003,UsefulSeries!$I2460)</f>
        <v>15.485495382904718</v>
      </c>
      <c r="AB2466" s="12">
        <f ca="1">INDEX(U$10:U$6003,UsefulSeries!$I2460)</f>
        <v>0.39225685046713243</v>
      </c>
      <c r="AC2466" s="12">
        <f>INDEX( K$10:K$6003,UsefulSeries!$I2460)</f>
        <v>0.37584004774694119</v>
      </c>
      <c r="AD2466" s="12">
        <f>INDEX(L$10:L$6003,UsefulSeries!$I2460)</f>
        <v>0</v>
      </c>
      <c r="AE2466" s="12"/>
      <c r="AF2466" s="12"/>
      <c r="AG2466" s="12"/>
      <c r="AH2466" s="12"/>
      <c r="AI2466" s="12"/>
      <c r="AJ2466" s="12"/>
      <c r="AN2466" s="12">
        <f t="shared" ca="1" si="360"/>
        <v>0</v>
      </c>
      <c r="AO2466" s="12">
        <f t="shared" ca="1" si="361"/>
        <v>0</v>
      </c>
      <c r="AP2466" s="12">
        <f t="shared" ca="1" si="362"/>
        <v>0</v>
      </c>
      <c r="AQ2466" s="12">
        <f t="shared" ca="1" si="363"/>
        <v>0</v>
      </c>
      <c r="AR2466" s="12">
        <f t="shared" ca="1" si="364"/>
        <v>15.485495382904718</v>
      </c>
      <c r="AS2466" s="12">
        <f t="shared" ca="1" si="365"/>
        <v>0.39225685046713243</v>
      </c>
      <c r="AT2466" s="12">
        <f t="shared" si="366"/>
        <v>0.37584004774694119</v>
      </c>
      <c r="AU2466" s="12">
        <f t="shared" si="367"/>
        <v>0</v>
      </c>
      <c r="AW2466" s="12">
        <f ca="1">INDEX(I$10:I$6003,UsefulSeries!$I2460)</f>
        <v>2.4901219638131723E-2</v>
      </c>
      <c r="AX2466" s="12"/>
      <c r="AZ2466" s="12">
        <f ca="1"/>
        <v>0.39225685046713249</v>
      </c>
      <c r="BB2466" s="12">
        <f t="shared" ca="1" si="359"/>
        <v>0.39225685046713249</v>
      </c>
      <c r="BD2466" s="38">
        <f ca="1"/>
        <v>2.3893132226805832E-2</v>
      </c>
    </row>
    <row r="2467" spans="23:56" x14ac:dyDescent="0.35">
      <c r="W2467" s="12">
        <f ca="1">INDEX(P$11:P$6003,UsefulSeries!$I2460)</f>
        <v>0</v>
      </c>
      <c r="X2467" s="12">
        <f ca="1">INDEX(Q$11:Q$6003,UsefulSeries!$I2460)</f>
        <v>0</v>
      </c>
      <c r="Y2467" s="12">
        <f ca="1">INDEX(R$11:R$6003,UsefulSeries!$I2460)</f>
        <v>0</v>
      </c>
      <c r="Z2467" s="12">
        <f ca="1">INDEX(S$11:S$6003,UsefulSeries!$I2460)</f>
        <v>0</v>
      </c>
      <c r="AA2467" s="12">
        <f ca="1">INDEX(T$11:T$6003,UsefulSeries!$I2460)</f>
        <v>0.39225685046713249</v>
      </c>
      <c r="AB2467" s="12">
        <f ca="1">INDEX(U$11:U$6003,UsefulSeries!$I2460)</f>
        <v>22.564460058964642</v>
      </c>
      <c r="AC2467" s="12">
        <f>INDEX( K$11:K$6003,UsefulSeries!$I2460)</f>
        <v>0</v>
      </c>
      <c r="AD2467" s="12">
        <f>INDEX(L$11:L$6003,UsefulSeries!$I2460)</f>
        <v>0.37584004774694119</v>
      </c>
      <c r="AE2467" s="12"/>
      <c r="AF2467" s="12"/>
      <c r="AG2467" s="12"/>
      <c r="AH2467" s="12"/>
      <c r="AI2467" s="12"/>
      <c r="AJ2467" s="12"/>
      <c r="AN2467" s="12">
        <f t="shared" ca="1" si="360"/>
        <v>0</v>
      </c>
      <c r="AO2467" s="12">
        <f t="shared" ca="1" si="361"/>
        <v>0</v>
      </c>
      <c r="AP2467" s="12">
        <f t="shared" ca="1" si="362"/>
        <v>0</v>
      </c>
      <c r="AQ2467" s="12">
        <f t="shared" ca="1" si="363"/>
        <v>0</v>
      </c>
      <c r="AR2467" s="12">
        <f t="shared" ca="1" si="364"/>
        <v>0.39225685046713249</v>
      </c>
      <c r="AS2467" s="12">
        <f t="shared" ca="1" si="365"/>
        <v>22.564460058964642</v>
      </c>
      <c r="AT2467" s="12">
        <f t="shared" si="366"/>
        <v>0</v>
      </c>
      <c r="AU2467" s="12">
        <f t="shared" si="367"/>
        <v>0.37584004774694119</v>
      </c>
      <c r="AW2467" s="12">
        <f ca="1">INDEX(I$11:I$6003,UsefulSeries!$I2460)</f>
        <v>1.6950956303832733E-2</v>
      </c>
      <c r="AX2467" s="12"/>
      <c r="AZ2467" s="12">
        <f ca="1"/>
        <v>0.39225685046713243</v>
      </c>
      <c r="BB2467" s="12">
        <f t="shared" ca="1" si="359"/>
        <v>0.39225685046713243</v>
      </c>
      <c r="BD2467" s="38">
        <f ca="1"/>
        <v>1.600190880564592E-2</v>
      </c>
    </row>
    <row r="2468" spans="23:56" x14ac:dyDescent="0.35">
      <c r="W2468" s="12"/>
      <c r="X2468" s="12"/>
      <c r="Y2468" s="12"/>
      <c r="Z2468" s="12"/>
      <c r="AA2468" s="12"/>
      <c r="AB2468" s="12"/>
      <c r="AC2468" s="12"/>
      <c r="AD2468" s="12"/>
      <c r="AE2468" s="12">
        <f t="array" ref="AE2468:AJ2469">TRANSPOSE(AC2462:AD2467)</f>
        <v>-0.59262707649457869</v>
      </c>
      <c r="AF2468" s="12">
        <v>-0.59262707649457869</v>
      </c>
      <c r="AG2468" s="12">
        <v>3.1532875758480058E-2</v>
      </c>
      <c r="AH2468" s="12">
        <v>0</v>
      </c>
      <c r="AI2468" s="12">
        <v>0.37584004774694119</v>
      </c>
      <c r="AJ2468" s="12">
        <v>0</v>
      </c>
      <c r="AN2468" s="12">
        <f t="shared" si="360"/>
        <v>-0.59262707649457869</v>
      </c>
      <c r="AO2468" s="12">
        <f t="shared" si="361"/>
        <v>-0.59262707649457869</v>
      </c>
      <c r="AP2468" s="12">
        <f t="shared" si="362"/>
        <v>3.1532875758480058E-2</v>
      </c>
      <c r="AQ2468" s="12">
        <f t="shared" si="363"/>
        <v>0</v>
      </c>
      <c r="AR2468" s="12">
        <f t="shared" si="364"/>
        <v>0.37584004774694119</v>
      </c>
      <c r="AS2468" s="12">
        <f t="shared" si="365"/>
        <v>0</v>
      </c>
      <c r="AT2468" s="12">
        <f t="shared" si="366"/>
        <v>0</v>
      </c>
      <c r="AU2468" s="12">
        <f t="shared" si="367"/>
        <v>0</v>
      </c>
      <c r="AW2468" s="12"/>
      <c r="AX2468" s="12">
        <f>INDEX($N$6:$N$6003,UsefulSeries!$K2460)</f>
        <v>5.0250027590104107E-4</v>
      </c>
      <c r="AZ2468" s="12"/>
      <c r="BB2468" s="12">
        <f t="shared" si="359"/>
        <v>5.0250027590104107E-4</v>
      </c>
      <c r="BD2468" s="38">
        <f ca="1"/>
        <v>4.2526078399701336E-2</v>
      </c>
    </row>
    <row r="2469" spans="23:56" x14ac:dyDescent="0.35">
      <c r="W2469" s="12"/>
      <c r="X2469" s="12"/>
      <c r="Y2469" s="12"/>
      <c r="Z2469" s="12"/>
      <c r="AA2469" s="12"/>
      <c r="AB2469" s="12"/>
      <c r="AC2469" s="12"/>
      <c r="AD2469" s="12"/>
      <c r="AE2469" s="12">
        <v>0.59262707649457869</v>
      </c>
      <c r="AF2469" s="12">
        <v>0</v>
      </c>
      <c r="AG2469" s="12">
        <v>-3.1532875758480058E-2</v>
      </c>
      <c r="AH2469" s="12">
        <v>-3.1532875758480058E-2</v>
      </c>
      <c r="AI2469" s="12">
        <v>0</v>
      </c>
      <c r="AJ2469" s="12">
        <v>0.37584004774694119</v>
      </c>
      <c r="AN2469" s="12">
        <f t="shared" si="360"/>
        <v>0.59262707649457869</v>
      </c>
      <c r="AO2469" s="12">
        <f t="shared" si="361"/>
        <v>0</v>
      </c>
      <c r="AP2469" s="12">
        <f t="shared" si="362"/>
        <v>-3.1532875758480058E-2</v>
      </c>
      <c r="AQ2469" s="12">
        <f t="shared" si="363"/>
        <v>-3.1532875758480058E-2</v>
      </c>
      <c r="AR2469" s="12">
        <f t="shared" si="364"/>
        <v>0</v>
      </c>
      <c r="AS2469" s="12">
        <f t="shared" si="365"/>
        <v>0.37584004774694119</v>
      </c>
      <c r="AT2469" s="12">
        <f t="shared" si="366"/>
        <v>0</v>
      </c>
      <c r="AU2469" s="12">
        <f t="shared" si="367"/>
        <v>0</v>
      </c>
      <c r="AW2469" s="12"/>
      <c r="AX2469" s="12">
        <f>INDEX('Margin error adjustment'!N$7:N$6003,UsefulSeries!$K2460)</f>
        <v>-1.3056520994342985E-4</v>
      </c>
      <c r="AZ2469" s="12"/>
      <c r="BB2469" s="12">
        <f t="shared" si="359"/>
        <v>-1.3056520994342985E-4</v>
      </c>
      <c r="BD2469" s="38">
        <f ca="1"/>
        <v>5.8030467191042739E-2</v>
      </c>
    </row>
    <row r="2470" spans="23:56" x14ac:dyDescent="0.35">
      <c r="W2470" s="12">
        <f ca="1">INDEX(P$6:P$6003,UsefulSeries!$I2468)</f>
        <v>58.230783817115594</v>
      </c>
      <c r="X2470" s="12">
        <f ca="1">INDEX(Q$6:Q$6003,UsefulSeries!$I2468)</f>
        <v>0.60888301971776682</v>
      </c>
      <c r="Y2470" s="12">
        <f ca="1">INDEX(R$6:R$6003,UsefulSeries!$I2468)</f>
        <v>0</v>
      </c>
      <c r="Z2470" s="12">
        <f ca="1">INDEX(S$6:S$6003,UsefulSeries!$I2468)</f>
        <v>0</v>
      </c>
      <c r="AA2470" s="12">
        <f ca="1">INDEX(T$6:T$6003,UsefulSeries!$I2468)</f>
        <v>0</v>
      </c>
      <c r="AB2470" s="12">
        <f ca="1">INDEX(U$6:U$6003,UsefulSeries!$I2468)</f>
        <v>0</v>
      </c>
      <c r="AC2470" s="12">
        <f>INDEX( K$6:K$6003,UsefulSeries!$I2468)</f>
        <v>-0.59312957677047973</v>
      </c>
      <c r="AD2470" s="12">
        <f>INDEX(L$6:L$6003,UsefulSeries!$I2468)</f>
        <v>0.59312957677047973</v>
      </c>
      <c r="AE2470" s="12"/>
      <c r="AF2470" s="12"/>
      <c r="AG2470" s="12"/>
      <c r="AH2470" s="12"/>
      <c r="AI2470" s="12"/>
      <c r="AJ2470" s="12"/>
      <c r="AN2470" s="12">
        <f t="shared" ca="1" si="360"/>
        <v>58.230783817115594</v>
      </c>
      <c r="AO2470" s="12">
        <f t="shared" ca="1" si="361"/>
        <v>0.60888301971776682</v>
      </c>
      <c r="AP2470" s="12">
        <f t="shared" ca="1" si="362"/>
        <v>0</v>
      </c>
      <c r="AQ2470" s="12">
        <f t="shared" ca="1" si="363"/>
        <v>0</v>
      </c>
      <c r="AR2470" s="12">
        <f t="shared" ca="1" si="364"/>
        <v>0</v>
      </c>
      <c r="AS2470" s="12">
        <f t="shared" ca="1" si="365"/>
        <v>0</v>
      </c>
      <c r="AT2470" s="12">
        <f t="shared" si="366"/>
        <v>-0.59312957677047973</v>
      </c>
      <c r="AU2470" s="12">
        <f t="shared" si="367"/>
        <v>0.59312957677047973</v>
      </c>
      <c r="AW2470" s="12">
        <f ca="1">INDEX(I$6:I$6003,UsefulSeries!$I2468)</f>
        <v>1.029347467824708E-2</v>
      </c>
      <c r="AX2470" s="12"/>
      <c r="AZ2470" s="12">
        <f t="array" aca="1" ref="AZ2470:AZ2475" ca="1">MMULT(W2470:AB2475,AW2470:AW2475)</f>
        <v>0.60888301971776693</v>
      </c>
      <c r="BB2470" s="12">
        <f t="shared" ca="1" si="359"/>
        <v>0.60888301971776693</v>
      </c>
      <c r="BD2470" s="38">
        <f t="array" aca="1" ref="BD2470:BD2477" ca="1">MMULT(MINVERSE(AN2470:AU2477),BB2470:BB2477)</f>
        <v>1.0288135052345479E-2</v>
      </c>
    </row>
    <row r="2471" spans="23:56" x14ac:dyDescent="0.35">
      <c r="W2471" s="12">
        <f ca="1">INDEX(P$7:P$6003,UsefulSeries!$I2468)</f>
        <v>0.6088830197177667</v>
      </c>
      <c r="X2471" s="12">
        <f ca="1">INDEX(Q$7:Q$6003,UsefulSeries!$I2468)</f>
        <v>38.680729466584722</v>
      </c>
      <c r="Y2471" s="12">
        <f ca="1">INDEX(R$7:R$6003,UsefulSeries!$I2468)</f>
        <v>0</v>
      </c>
      <c r="Z2471" s="12">
        <f ca="1">INDEX(S$7:S$6003,UsefulSeries!$I2468)</f>
        <v>0</v>
      </c>
      <c r="AA2471" s="12">
        <f ca="1">INDEX(T$7:T$6003,UsefulSeries!$I2468)</f>
        <v>0</v>
      </c>
      <c r="AB2471" s="12">
        <f ca="1">INDEX(U$7:U$6003,UsefulSeries!$I2468)</f>
        <v>0</v>
      </c>
      <c r="AC2471" s="12">
        <f>INDEX( K$7:K$6003,UsefulSeries!$I2468,1)</f>
        <v>-0.59312957677047973</v>
      </c>
      <c r="AD2471" s="12">
        <f>INDEX(L$7:L$6003,UsefulSeries!$I2468,1)</f>
        <v>0</v>
      </c>
      <c r="AE2471" s="12"/>
      <c r="AF2471" s="12"/>
      <c r="AG2471" s="12"/>
      <c r="AH2471" s="12"/>
      <c r="AI2471" s="12"/>
      <c r="AJ2471" s="12"/>
      <c r="AN2471" s="12">
        <f t="shared" ca="1" si="360"/>
        <v>0.6088830197177667</v>
      </c>
      <c r="AO2471" s="12">
        <f t="shared" ca="1" si="361"/>
        <v>38.680729466584722</v>
      </c>
      <c r="AP2471" s="12">
        <f t="shared" ca="1" si="362"/>
        <v>0</v>
      </c>
      <c r="AQ2471" s="12">
        <f t="shared" ca="1" si="363"/>
        <v>0</v>
      </c>
      <c r="AR2471" s="12">
        <f t="shared" ca="1" si="364"/>
        <v>0</v>
      </c>
      <c r="AS2471" s="12">
        <f t="shared" ca="1" si="365"/>
        <v>0</v>
      </c>
      <c r="AT2471" s="12">
        <f t="shared" si="366"/>
        <v>-0.59312957677047973</v>
      </c>
      <c r="AU2471" s="12">
        <f t="shared" si="367"/>
        <v>0</v>
      </c>
      <c r="AW2471" s="12">
        <f ca="1">INDEX(I$7:I$6003,UsefulSeries!$I2468)</f>
        <v>1.5579217509144216E-2</v>
      </c>
      <c r="AX2471" s="12"/>
      <c r="AZ2471" s="12">
        <f ca="1"/>
        <v>0.6088830197177667</v>
      </c>
      <c r="BB2471" s="12">
        <f t="shared" ca="1" si="359"/>
        <v>0.6088830197177667</v>
      </c>
      <c r="BD2471" s="38">
        <f ca="1"/>
        <v>1.6249346988535744E-2</v>
      </c>
    </row>
    <row r="2472" spans="23:56" x14ac:dyDescent="0.35">
      <c r="W2472" s="12">
        <f ca="1">INDEX(P$8:P$6003,UsefulSeries!$I2468)</f>
        <v>0</v>
      </c>
      <c r="X2472" s="12">
        <f ca="1">INDEX(Q$8:Q$6003,UsefulSeries!$I2468)</f>
        <v>0</v>
      </c>
      <c r="Y2472" s="12">
        <f ca="1">INDEX(R$8:R$6003,UsefulSeries!$I2468)</f>
        <v>0.18853717108634541</v>
      </c>
      <c r="Z2472" s="12">
        <f ca="1">INDEX(S$8:S$6003,UsefulSeries!$I2468)</f>
        <v>5.0749551307985842E-2</v>
      </c>
      <c r="AA2472" s="12">
        <f ca="1">INDEX(T$8:T$6003,UsefulSeries!$I2468)</f>
        <v>0</v>
      </c>
      <c r="AB2472" s="12">
        <f ca="1">INDEX(U$8:U$6003,UsefulSeries!$I2468)</f>
        <v>0</v>
      </c>
      <c r="AC2472" s="12">
        <f>INDEX( K$8:K$6003,UsefulSeries!$I2468)</f>
        <v>3.1402310548536629E-2</v>
      </c>
      <c r="AD2472" s="12">
        <f>INDEX(L$8:L$6003,UsefulSeries!$I2468)</f>
        <v>-3.1402310548536629E-2</v>
      </c>
      <c r="AE2472" s="12"/>
      <c r="AF2472" s="12"/>
      <c r="AG2472" s="12"/>
      <c r="AH2472" s="12"/>
      <c r="AI2472" s="12"/>
      <c r="AJ2472" s="12"/>
      <c r="AN2472" s="12">
        <f t="shared" ca="1" si="360"/>
        <v>0</v>
      </c>
      <c r="AO2472" s="12">
        <f t="shared" ca="1" si="361"/>
        <v>0</v>
      </c>
      <c r="AP2472" s="12">
        <f t="shared" ca="1" si="362"/>
        <v>0.18853717108634541</v>
      </c>
      <c r="AQ2472" s="12">
        <f t="shared" ca="1" si="363"/>
        <v>5.0749551307985842E-2</v>
      </c>
      <c r="AR2472" s="12">
        <f t="shared" ca="1" si="364"/>
        <v>0</v>
      </c>
      <c r="AS2472" s="12">
        <f t="shared" ca="1" si="365"/>
        <v>0</v>
      </c>
      <c r="AT2472" s="12">
        <f t="shared" si="366"/>
        <v>3.1402310548536629E-2</v>
      </c>
      <c r="AU2472" s="12">
        <f t="shared" si="367"/>
        <v>-3.1402310548536629E-2</v>
      </c>
      <c r="AW2472" s="12">
        <f ca="1">INDEX(I$8:I$6003,UsefulSeries!$I2468)</f>
        <v>0.2279037158712032</v>
      </c>
      <c r="AX2472" s="12"/>
      <c r="AZ2472" s="12">
        <f ca="1"/>
        <v>5.0749551307985849E-2</v>
      </c>
      <c r="BB2472" s="12">
        <f t="shared" ca="1" si="359"/>
        <v>5.0749551307985849E-2</v>
      </c>
      <c r="BD2472" s="38">
        <f ca="1"/>
        <v>0.2263537081967984</v>
      </c>
    </row>
    <row r="2473" spans="23:56" x14ac:dyDescent="0.35">
      <c r="W2473" s="12">
        <f ca="1">INDEX(P$9:P$6003,UsefulSeries!$I2468)</f>
        <v>0</v>
      </c>
      <c r="X2473" s="12">
        <f ca="1">INDEX(Q$9:Q$6003,UsefulSeries!$I2468)</f>
        <v>0</v>
      </c>
      <c r="Y2473" s="12">
        <f ca="1">INDEX(R$9:R$6003,UsefulSeries!$I2468)</f>
        <v>5.0749551307985849E-2</v>
      </c>
      <c r="Z2473" s="12">
        <f ca="1">INDEX(S$9:S$6003,UsefulSeries!$I2468)</f>
        <v>0.25555692566442029</v>
      </c>
      <c r="AA2473" s="12">
        <f ca="1">INDEX(T$9:T$6003,UsefulSeries!$I2468)</f>
        <v>0</v>
      </c>
      <c r="AB2473" s="12">
        <f ca="1">INDEX(U$9:U$6003,UsefulSeries!$I2468)</f>
        <v>0</v>
      </c>
      <c r="AC2473" s="12">
        <f>INDEX( K$9:K$6003,UsefulSeries!$I2468)</f>
        <v>0</v>
      </c>
      <c r="AD2473" s="12">
        <f>INDEX(L$9:L$6003,UsefulSeries!$I2468)</f>
        <v>-3.1402310548536629E-2</v>
      </c>
      <c r="AE2473" s="12"/>
      <c r="AF2473" s="12"/>
      <c r="AG2473" s="12"/>
      <c r="AH2473" s="12"/>
      <c r="AI2473" s="12"/>
      <c r="AJ2473" s="12"/>
      <c r="AN2473" s="12">
        <f t="shared" ca="1" si="360"/>
        <v>0</v>
      </c>
      <c r="AO2473" s="12">
        <f t="shared" ca="1" si="361"/>
        <v>0</v>
      </c>
      <c r="AP2473" s="12">
        <f t="shared" ca="1" si="362"/>
        <v>5.0749551307985849E-2</v>
      </c>
      <c r="AQ2473" s="12">
        <f t="shared" ca="1" si="363"/>
        <v>0.25555692566442029</v>
      </c>
      <c r="AR2473" s="12">
        <f t="shared" ca="1" si="364"/>
        <v>0</v>
      </c>
      <c r="AS2473" s="12">
        <f t="shared" ca="1" si="365"/>
        <v>0</v>
      </c>
      <c r="AT2473" s="12">
        <f t="shared" si="366"/>
        <v>0</v>
      </c>
      <c r="AU2473" s="12">
        <f t="shared" si="367"/>
        <v>-3.1402310548536629E-2</v>
      </c>
      <c r="AW2473" s="12">
        <f ca="1">INDEX(I$9:I$6003,UsefulSeries!$I2468)</f>
        <v>0.15332607357138389</v>
      </c>
      <c r="AX2473" s="12"/>
      <c r="AZ2473" s="12">
        <f ca="1"/>
        <v>5.0749551307985842E-2</v>
      </c>
      <c r="BB2473" s="12">
        <f t="shared" ca="1" si="359"/>
        <v>5.0749551307985842E-2</v>
      </c>
      <c r="BD2473" s="38">
        <f ca="1"/>
        <v>0.15898313369673436</v>
      </c>
    </row>
    <row r="2474" spans="23:56" x14ac:dyDescent="0.35">
      <c r="W2474" s="12">
        <f ca="1">INDEX(P$10:P$6003,UsefulSeries!$I2468)</f>
        <v>0</v>
      </c>
      <c r="X2474" s="12">
        <f ca="1">INDEX(Q$10:Q$6003,UsefulSeries!$I2468)</f>
        <v>0</v>
      </c>
      <c r="Y2474" s="12">
        <f ca="1">INDEX(R$10:R$6003,UsefulSeries!$I2468)</f>
        <v>0</v>
      </c>
      <c r="Z2474" s="12">
        <f ca="1">INDEX(S$10:S$6003,UsefulSeries!$I2468)</f>
        <v>0</v>
      </c>
      <c r="AA2474" s="12">
        <f ca="1">INDEX(T$10:T$6003,UsefulSeries!$I2468)</f>
        <v>15.190122752403866</v>
      </c>
      <c r="AB2474" s="12">
        <f ca="1">INDEX(U$10:U$6003,UsefulSeries!$I2468)</f>
        <v>0.3920305179734766</v>
      </c>
      <c r="AC2474" s="12">
        <f>INDEX( K$10:K$6003,UsefulSeries!$I2468)</f>
        <v>0.37546811268098368</v>
      </c>
      <c r="AD2474" s="12">
        <f>INDEX(L$10:L$6003,UsefulSeries!$I2468)</f>
        <v>0</v>
      </c>
      <c r="AE2474" s="12"/>
      <c r="AF2474" s="12"/>
      <c r="AG2474" s="12"/>
      <c r="AH2474" s="12"/>
      <c r="AI2474" s="12"/>
      <c r="AJ2474" s="12"/>
      <c r="AN2474" s="12">
        <f t="shared" ca="1" si="360"/>
        <v>0</v>
      </c>
      <c r="AO2474" s="12">
        <f t="shared" ca="1" si="361"/>
        <v>0</v>
      </c>
      <c r="AP2474" s="12">
        <f t="shared" ca="1" si="362"/>
        <v>0</v>
      </c>
      <c r="AQ2474" s="12">
        <f t="shared" ca="1" si="363"/>
        <v>0</v>
      </c>
      <c r="AR2474" s="12">
        <f t="shared" ca="1" si="364"/>
        <v>15.190122752403866</v>
      </c>
      <c r="AS2474" s="12">
        <f t="shared" ca="1" si="365"/>
        <v>0.3920305179734766</v>
      </c>
      <c r="AT2474" s="12">
        <f t="shared" si="366"/>
        <v>0.37546811268098368</v>
      </c>
      <c r="AU2474" s="12">
        <f t="shared" si="367"/>
        <v>0</v>
      </c>
      <c r="AW2474" s="12">
        <f ca="1">INDEX(I$10:I$6003,UsefulSeries!$I2468)</f>
        <v>2.5372737697051957E-2</v>
      </c>
      <c r="AX2474" s="12"/>
      <c r="AZ2474" s="12">
        <f ca="1"/>
        <v>0.39203051797347654</v>
      </c>
      <c r="BB2474" s="12">
        <f t="shared" ca="1" si="359"/>
        <v>0.39203051797347654</v>
      </c>
      <c r="BD2474" s="38">
        <f ca="1"/>
        <v>2.4310801309719708E-2</v>
      </c>
    </row>
    <row r="2475" spans="23:56" x14ac:dyDescent="0.35">
      <c r="W2475" s="12">
        <f ca="1">INDEX(P$11:P$6003,UsefulSeries!$I2468)</f>
        <v>0</v>
      </c>
      <c r="X2475" s="12">
        <f ca="1">INDEX(Q$11:Q$6003,UsefulSeries!$I2468)</f>
        <v>0</v>
      </c>
      <c r="Y2475" s="12">
        <f ca="1">INDEX(R$11:R$6003,UsefulSeries!$I2468)</f>
        <v>0</v>
      </c>
      <c r="Z2475" s="12">
        <f ca="1">INDEX(S$11:S$6003,UsefulSeries!$I2468)</f>
        <v>0</v>
      </c>
      <c r="AA2475" s="12">
        <f ca="1">INDEX(T$11:T$6003,UsefulSeries!$I2468)</f>
        <v>0.3920305179734766</v>
      </c>
      <c r="AB2475" s="12">
        <f ca="1">INDEX(U$11:U$6003,UsefulSeries!$I2468)</f>
        <v>22.641983333987277</v>
      </c>
      <c r="AC2475" s="12">
        <f>INDEX( K$11:K$6003,UsefulSeries!$I2468)</f>
        <v>0</v>
      </c>
      <c r="AD2475" s="12">
        <f>INDEX(L$11:L$6003,UsefulSeries!$I2468)</f>
        <v>0.37546811268098368</v>
      </c>
      <c r="AE2475" s="12"/>
      <c r="AF2475" s="12"/>
      <c r="AG2475" s="12"/>
      <c r="AH2475" s="12"/>
      <c r="AI2475" s="12"/>
      <c r="AJ2475" s="12"/>
      <c r="AN2475" s="12">
        <f t="shared" ca="1" si="360"/>
        <v>0</v>
      </c>
      <c r="AO2475" s="12">
        <f t="shared" ca="1" si="361"/>
        <v>0</v>
      </c>
      <c r="AP2475" s="12">
        <f t="shared" ca="1" si="362"/>
        <v>0</v>
      </c>
      <c r="AQ2475" s="12">
        <f t="shared" ca="1" si="363"/>
        <v>0</v>
      </c>
      <c r="AR2475" s="12">
        <f t="shared" ca="1" si="364"/>
        <v>0.3920305179734766</v>
      </c>
      <c r="AS2475" s="12">
        <f t="shared" ca="1" si="365"/>
        <v>22.641983333987277</v>
      </c>
      <c r="AT2475" s="12">
        <f t="shared" si="366"/>
        <v>0</v>
      </c>
      <c r="AU2475" s="12">
        <f t="shared" si="367"/>
        <v>0.37546811268098368</v>
      </c>
      <c r="AW2475" s="12">
        <f ca="1">INDEX(I$11:I$6003,UsefulSeries!$I2468)</f>
        <v>1.6875007142071363E-2</v>
      </c>
      <c r="AX2475" s="12"/>
      <c r="AZ2475" s="12">
        <f ca="1"/>
        <v>0.39203051797347649</v>
      </c>
      <c r="BB2475" s="12">
        <f t="shared" ca="1" si="359"/>
        <v>0.39203051797347649</v>
      </c>
      <c r="BD2475" s="38">
        <f ca="1"/>
        <v>1.6171492589596988E-2</v>
      </c>
    </row>
    <row r="2476" spans="23:56" x14ac:dyDescent="0.35">
      <c r="W2476" s="12"/>
      <c r="X2476" s="12"/>
      <c r="Y2476" s="12"/>
      <c r="Z2476" s="12"/>
      <c r="AA2476" s="12"/>
      <c r="AB2476" s="12"/>
      <c r="AC2476" s="12"/>
      <c r="AD2476" s="12"/>
      <c r="AE2476" s="12">
        <f t="array" ref="AE2476:AJ2477">TRANSPOSE(AC2470:AD2475)</f>
        <v>-0.59312957677047973</v>
      </c>
      <c r="AF2476" s="12">
        <v>-0.59312957677047973</v>
      </c>
      <c r="AG2476" s="12">
        <v>3.1402310548536629E-2</v>
      </c>
      <c r="AH2476" s="12">
        <v>0</v>
      </c>
      <c r="AI2476" s="12">
        <v>0.37546811268098368</v>
      </c>
      <c r="AJ2476" s="12">
        <v>0</v>
      </c>
      <c r="AN2476" s="12">
        <f t="shared" si="360"/>
        <v>-0.59312957677047973</v>
      </c>
      <c r="AO2476" s="12">
        <f t="shared" si="361"/>
        <v>-0.59312957677047973</v>
      </c>
      <c r="AP2476" s="12">
        <f t="shared" si="362"/>
        <v>3.1402310548536629E-2</v>
      </c>
      <c r="AQ2476" s="12">
        <f t="shared" si="363"/>
        <v>0</v>
      </c>
      <c r="AR2476" s="12">
        <f t="shared" si="364"/>
        <v>0.37546811268098368</v>
      </c>
      <c r="AS2476" s="12">
        <f t="shared" si="365"/>
        <v>0</v>
      </c>
      <c r="AT2476" s="12">
        <f t="shared" si="366"/>
        <v>0</v>
      </c>
      <c r="AU2476" s="12">
        <f t="shared" si="367"/>
        <v>0</v>
      </c>
      <c r="AW2476" s="12"/>
      <c r="AX2476" s="12">
        <f>INDEX($N$6:$N$6003,UsefulSeries!$K2468)</f>
        <v>4.9579463266946622E-4</v>
      </c>
      <c r="AZ2476" s="12"/>
      <c r="BB2476" s="12">
        <f t="shared" si="359"/>
        <v>4.9579463266946622E-4</v>
      </c>
      <c r="BD2476" s="38">
        <f ca="1"/>
        <v>4.3696768644557446E-2</v>
      </c>
    </row>
    <row r="2477" spans="23:56" x14ac:dyDescent="0.35">
      <c r="W2477" s="12"/>
      <c r="X2477" s="12"/>
      <c r="Y2477" s="12"/>
      <c r="Z2477" s="12"/>
      <c r="AA2477" s="12"/>
      <c r="AB2477" s="12"/>
      <c r="AC2477" s="12"/>
      <c r="AD2477" s="12"/>
      <c r="AE2477" s="12">
        <v>0.59312957677047973</v>
      </c>
      <c r="AF2477" s="12">
        <v>0</v>
      </c>
      <c r="AG2477" s="12">
        <v>-3.1402310548536629E-2</v>
      </c>
      <c r="AH2477" s="12">
        <v>-3.1402310548536629E-2</v>
      </c>
      <c r="AI2477" s="12">
        <v>0</v>
      </c>
      <c r="AJ2477" s="12">
        <v>0.37546811268098368</v>
      </c>
      <c r="AN2477" s="12">
        <f t="shared" si="360"/>
        <v>0.59312957677047973</v>
      </c>
      <c r="AO2477" s="12">
        <f t="shared" si="361"/>
        <v>0</v>
      </c>
      <c r="AP2477" s="12">
        <f t="shared" si="362"/>
        <v>-3.1402310548536629E-2</v>
      </c>
      <c r="AQ2477" s="12">
        <f t="shared" si="363"/>
        <v>-3.1402310548536629E-2</v>
      </c>
      <c r="AR2477" s="12">
        <f t="shared" si="364"/>
        <v>0</v>
      </c>
      <c r="AS2477" s="12">
        <f t="shared" si="365"/>
        <v>0.37546811268098368</v>
      </c>
      <c r="AT2477" s="12">
        <f t="shared" si="366"/>
        <v>0</v>
      </c>
      <c r="AU2477" s="12">
        <f t="shared" si="367"/>
        <v>0</v>
      </c>
      <c r="AW2477" s="12"/>
      <c r="AX2477" s="12">
        <f>INDEX('Margin error adjustment'!N$7:N$6003,UsefulSeries!$K2468)</f>
        <v>7.3609816272628137E-5</v>
      </c>
      <c r="AZ2477" s="12"/>
      <c r="BB2477" s="12">
        <f t="shared" si="359"/>
        <v>7.3609816272628137E-5</v>
      </c>
      <c r="BD2477" s="38">
        <f ca="1"/>
        <v>4.3533060977166915E-2</v>
      </c>
    </row>
    <row r="2478" spans="23:56" x14ac:dyDescent="0.35">
      <c r="W2478" s="12">
        <f ca="1">INDEX(P$6:P$6003,UsefulSeries!$I2476)</f>
        <v>61.250852110877105</v>
      </c>
      <c r="X2478" s="12">
        <f ca="1">INDEX(Q$6:Q$6003,UsefulSeries!$I2476)</f>
        <v>0.60880651883731218</v>
      </c>
      <c r="Y2478" s="12">
        <f ca="1">INDEX(R$6:R$6003,UsefulSeries!$I2476)</f>
        <v>0</v>
      </c>
      <c r="Z2478" s="12">
        <f ca="1">INDEX(S$6:S$6003,UsefulSeries!$I2476)</f>
        <v>0</v>
      </c>
      <c r="AA2478" s="12">
        <f ca="1">INDEX(T$6:T$6003,UsefulSeries!$I2476)</f>
        <v>0</v>
      </c>
      <c r="AB2478" s="12">
        <f ca="1">INDEX(U$6:U$6003,UsefulSeries!$I2476)</f>
        <v>0</v>
      </c>
      <c r="AC2478" s="12">
        <f>INDEX( K$6:K$6003,UsefulSeries!$I2476)</f>
        <v>-0.59362537140314919</v>
      </c>
      <c r="AD2478" s="12">
        <f>INDEX(L$6:L$6003,UsefulSeries!$I2476)</f>
        <v>0.59362537140314919</v>
      </c>
      <c r="AE2478" s="12"/>
      <c r="AF2478" s="12"/>
      <c r="AG2478" s="12"/>
      <c r="AH2478" s="12"/>
      <c r="AI2478" s="12"/>
      <c r="AJ2478" s="12"/>
      <c r="AN2478" s="12">
        <f t="shared" ca="1" si="360"/>
        <v>61.250852110877105</v>
      </c>
      <c r="AO2478" s="12">
        <f t="shared" ca="1" si="361"/>
        <v>0.60880651883731218</v>
      </c>
      <c r="AP2478" s="12">
        <f t="shared" ca="1" si="362"/>
        <v>0</v>
      </c>
      <c r="AQ2478" s="12">
        <f t="shared" ca="1" si="363"/>
        <v>0</v>
      </c>
      <c r="AR2478" s="12">
        <f t="shared" ca="1" si="364"/>
        <v>0</v>
      </c>
      <c r="AS2478" s="12">
        <f t="shared" ca="1" si="365"/>
        <v>0</v>
      </c>
      <c r="AT2478" s="12">
        <f t="shared" si="366"/>
        <v>-0.59362537140314919</v>
      </c>
      <c r="AU2478" s="12">
        <f t="shared" si="367"/>
        <v>0.59362537140314919</v>
      </c>
      <c r="AW2478" s="12">
        <f ca="1">INDEX(I$6:I$6003,UsefulSeries!$I2476)</f>
        <v>9.7890063834039226E-3</v>
      </c>
      <c r="AX2478" s="12"/>
      <c r="AZ2478" s="12">
        <f t="array" aca="1" ref="AZ2478:AZ2483" ca="1">MMULT(W2478:AB2483,AW2478:AW2483)</f>
        <v>0.60880651883731207</v>
      </c>
      <c r="BB2478" s="12">
        <f t="shared" ca="1" si="359"/>
        <v>0.60880651883731207</v>
      </c>
      <c r="BD2478" s="38">
        <f t="array" aca="1" ref="BD2478:BD2485" ca="1">MMULT(MINVERSE(AN2478:AU2485),BB2478:BB2485)</f>
        <v>9.6687670309603957E-3</v>
      </c>
    </row>
    <row r="2479" spans="23:56" x14ac:dyDescent="0.35">
      <c r="W2479" s="12">
        <f ca="1">INDEX(P$7:P$6003,UsefulSeries!$I2476)</f>
        <v>0.60880651883731218</v>
      </c>
      <c r="X2479" s="12">
        <f ca="1">INDEX(Q$7:Q$6003,UsefulSeries!$I2476)</f>
        <v>39.799997106817315</v>
      </c>
      <c r="Y2479" s="12">
        <f ca="1">INDEX(R$7:R$6003,UsefulSeries!$I2476)</f>
        <v>0</v>
      </c>
      <c r="Z2479" s="12">
        <f ca="1">INDEX(S$7:S$6003,UsefulSeries!$I2476)</f>
        <v>0</v>
      </c>
      <c r="AA2479" s="12">
        <f ca="1">INDEX(T$7:T$6003,UsefulSeries!$I2476)</f>
        <v>0</v>
      </c>
      <c r="AB2479" s="12">
        <f ca="1">INDEX(U$7:U$6003,UsefulSeries!$I2476)</f>
        <v>0</v>
      </c>
      <c r="AC2479" s="12">
        <f>INDEX( K$7:K$6003,UsefulSeries!$I2476,1)</f>
        <v>-0.59362537140314919</v>
      </c>
      <c r="AD2479" s="12">
        <f>INDEX(L$7:L$6003,UsefulSeries!$I2476,1)</f>
        <v>0</v>
      </c>
      <c r="AE2479" s="12"/>
      <c r="AF2479" s="12"/>
      <c r="AG2479" s="12"/>
      <c r="AH2479" s="12"/>
      <c r="AI2479" s="12"/>
      <c r="AJ2479" s="12"/>
      <c r="AN2479" s="12">
        <f t="shared" ca="1" si="360"/>
        <v>0.60880651883731218</v>
      </c>
      <c r="AO2479" s="12">
        <f t="shared" ca="1" si="361"/>
        <v>39.799997106817315</v>
      </c>
      <c r="AP2479" s="12">
        <f t="shared" ca="1" si="362"/>
        <v>0</v>
      </c>
      <c r="AQ2479" s="12">
        <f t="shared" ca="1" si="363"/>
        <v>0</v>
      </c>
      <c r="AR2479" s="12">
        <f t="shared" ca="1" si="364"/>
        <v>0</v>
      </c>
      <c r="AS2479" s="12">
        <f t="shared" ca="1" si="365"/>
        <v>0</v>
      </c>
      <c r="AT2479" s="12">
        <f t="shared" si="366"/>
        <v>-0.59362537140314919</v>
      </c>
      <c r="AU2479" s="12">
        <f t="shared" si="367"/>
        <v>0</v>
      </c>
      <c r="AW2479" s="12">
        <f ca="1">INDEX(I$7:I$6003,UsefulSeries!$I2476)</f>
        <v>1.5146908335701726E-2</v>
      </c>
      <c r="AX2479" s="12"/>
      <c r="AZ2479" s="12">
        <f ca="1"/>
        <v>0.60880651883731218</v>
      </c>
      <c r="BB2479" s="12">
        <f t="shared" ca="1" si="359"/>
        <v>0.60880651883731218</v>
      </c>
      <c r="BD2479" s="38">
        <f ca="1"/>
        <v>1.5515535968192832E-2</v>
      </c>
    </row>
    <row r="2480" spans="23:56" x14ac:dyDescent="0.35">
      <c r="W2480" s="12">
        <f ca="1">INDEX(P$8:P$6003,UsefulSeries!$I2476)</f>
        <v>0</v>
      </c>
      <c r="X2480" s="12">
        <f ca="1">INDEX(Q$8:Q$6003,UsefulSeries!$I2476)</f>
        <v>0</v>
      </c>
      <c r="Y2480" s="12">
        <f ca="1">INDEX(R$8:R$6003,UsefulSeries!$I2476)</f>
        <v>0.19479590502066052</v>
      </c>
      <c r="Z2480" s="12">
        <f ca="1">INDEX(S$8:S$6003,UsefulSeries!$I2476)</f>
        <v>5.0651665935982387E-2</v>
      </c>
      <c r="AA2480" s="12">
        <f ca="1">INDEX(T$8:T$6003,UsefulSeries!$I2476)</f>
        <v>0</v>
      </c>
      <c r="AB2480" s="12">
        <f ca="1">INDEX(U$8:U$6003,UsefulSeries!$I2476)</f>
        <v>0</v>
      </c>
      <c r="AC2480" s="12">
        <f>INDEX( K$8:K$6003,UsefulSeries!$I2476)</f>
        <v>3.1475920364809257E-2</v>
      </c>
      <c r="AD2480" s="12">
        <f>INDEX(L$8:L$6003,UsefulSeries!$I2476)</f>
        <v>-3.1475920364809257E-2</v>
      </c>
      <c r="AE2480" s="12"/>
      <c r="AF2480" s="12"/>
      <c r="AG2480" s="12"/>
      <c r="AH2480" s="12"/>
      <c r="AI2480" s="12"/>
      <c r="AJ2480" s="12"/>
      <c r="AN2480" s="12">
        <f t="shared" ca="1" si="360"/>
        <v>0</v>
      </c>
      <c r="AO2480" s="12">
        <f t="shared" ca="1" si="361"/>
        <v>0</v>
      </c>
      <c r="AP2480" s="12">
        <f t="shared" ca="1" si="362"/>
        <v>0.19479590502066052</v>
      </c>
      <c r="AQ2480" s="12">
        <f t="shared" ca="1" si="363"/>
        <v>5.0651665935982387E-2</v>
      </c>
      <c r="AR2480" s="12">
        <f t="shared" ca="1" si="364"/>
        <v>0</v>
      </c>
      <c r="AS2480" s="12">
        <f t="shared" ca="1" si="365"/>
        <v>0</v>
      </c>
      <c r="AT2480" s="12">
        <f t="shared" si="366"/>
        <v>3.1475920364809257E-2</v>
      </c>
      <c r="AU2480" s="12">
        <f t="shared" si="367"/>
        <v>-3.1475920364809257E-2</v>
      </c>
      <c r="AW2480" s="12">
        <f ca="1">INDEX(I$8:I$6003,UsefulSeries!$I2476)</f>
        <v>0.21836405370539011</v>
      </c>
      <c r="AX2480" s="12"/>
      <c r="AZ2480" s="12">
        <f ca="1"/>
        <v>5.0651665935982373E-2</v>
      </c>
      <c r="BB2480" s="12">
        <f t="shared" ca="1" si="359"/>
        <v>5.0651665935982373E-2</v>
      </c>
      <c r="BD2480" s="38">
        <f ca="1"/>
        <v>0.21913589980722992</v>
      </c>
    </row>
    <row r="2481" spans="23:56" x14ac:dyDescent="0.35">
      <c r="W2481" s="12">
        <f ca="1">INDEX(P$9:P$6003,UsefulSeries!$I2476)</f>
        <v>0</v>
      </c>
      <c r="X2481" s="12">
        <f ca="1">INDEX(Q$9:Q$6003,UsefulSeries!$I2476)</f>
        <v>0</v>
      </c>
      <c r="Y2481" s="12">
        <f ca="1">INDEX(R$9:R$6003,UsefulSeries!$I2476)</f>
        <v>5.0651665935982387E-2</v>
      </c>
      <c r="Z2481" s="12">
        <f ca="1">INDEX(S$9:S$6003,UsefulSeries!$I2476)</f>
        <v>0.24711009698707304</v>
      </c>
      <c r="AA2481" s="12">
        <f ca="1">INDEX(T$9:T$6003,UsefulSeries!$I2476)</f>
        <v>0</v>
      </c>
      <c r="AB2481" s="12">
        <f ca="1">INDEX(U$9:U$6003,UsefulSeries!$I2476)</f>
        <v>0</v>
      </c>
      <c r="AC2481" s="12">
        <f>INDEX( K$9:K$6003,UsefulSeries!$I2476)</f>
        <v>0</v>
      </c>
      <c r="AD2481" s="12">
        <f>INDEX(L$9:L$6003,UsefulSeries!$I2476)</f>
        <v>-3.1475920364809257E-2</v>
      </c>
      <c r="AE2481" s="12"/>
      <c r="AF2481" s="12"/>
      <c r="AG2481" s="12"/>
      <c r="AH2481" s="12"/>
      <c r="AI2481" s="12"/>
      <c r="AJ2481" s="12"/>
      <c r="AN2481" s="12">
        <f t="shared" ca="1" si="360"/>
        <v>0</v>
      </c>
      <c r="AO2481" s="12">
        <f t="shared" ca="1" si="361"/>
        <v>0</v>
      </c>
      <c r="AP2481" s="12">
        <f t="shared" ca="1" si="362"/>
        <v>5.0651665935982387E-2</v>
      </c>
      <c r="AQ2481" s="12">
        <f t="shared" ca="1" si="363"/>
        <v>0.24711009698707304</v>
      </c>
      <c r="AR2481" s="12">
        <f t="shared" ca="1" si="364"/>
        <v>0</v>
      </c>
      <c r="AS2481" s="12">
        <f t="shared" ca="1" si="365"/>
        <v>0</v>
      </c>
      <c r="AT2481" s="12">
        <f t="shared" si="366"/>
        <v>0</v>
      </c>
      <c r="AU2481" s="12">
        <f t="shared" si="367"/>
        <v>-3.1475920364809257E-2</v>
      </c>
      <c r="AW2481" s="12">
        <f ca="1">INDEX(I$9:I$6003,UsefulSeries!$I2476)</f>
        <v>0.16021669416989126</v>
      </c>
      <c r="AX2481" s="12"/>
      <c r="AZ2481" s="12">
        <f ca="1"/>
        <v>5.0651665935982387E-2</v>
      </c>
      <c r="BB2481" s="12">
        <f t="shared" ca="1" si="359"/>
        <v>5.0651665935982387E-2</v>
      </c>
      <c r="BD2481" s="38">
        <f ca="1"/>
        <v>0.16472298727574608</v>
      </c>
    </row>
    <row r="2482" spans="23:56" x14ac:dyDescent="0.35">
      <c r="W2482" s="12">
        <f ca="1">INDEX(P$10:P$6003,UsefulSeries!$I2476)</f>
        <v>0</v>
      </c>
      <c r="X2482" s="12">
        <f ca="1">INDEX(Q$10:Q$6003,UsefulSeries!$I2476)</f>
        <v>0</v>
      </c>
      <c r="Y2482" s="12">
        <f ca="1">INDEX(R$10:R$6003,UsefulSeries!$I2476)</f>
        <v>0</v>
      </c>
      <c r="Z2482" s="12">
        <f ca="1">INDEX(S$10:S$6003,UsefulSeries!$I2476)</f>
        <v>0</v>
      </c>
      <c r="AA2482" s="12">
        <f ca="1">INDEX(T$10:T$6003,UsefulSeries!$I2476)</f>
        <v>14.788981750432241</v>
      </c>
      <c r="AB2482" s="12">
        <f ca="1">INDEX(U$10:U$6003,UsefulSeries!$I2476)</f>
        <v>0.39186395966724452</v>
      </c>
      <c r="AC2482" s="12">
        <f>INDEX( K$10:K$6003,UsefulSeries!$I2476)</f>
        <v>0.37489870823204158</v>
      </c>
      <c r="AD2482" s="12">
        <f>INDEX(L$10:L$6003,UsefulSeries!$I2476)</f>
        <v>0</v>
      </c>
      <c r="AE2482" s="12"/>
      <c r="AF2482" s="12"/>
      <c r="AG2482" s="12"/>
      <c r="AH2482" s="12"/>
      <c r="AI2482" s="12"/>
      <c r="AJ2482" s="12"/>
      <c r="AN2482" s="12">
        <f t="shared" ca="1" si="360"/>
        <v>0</v>
      </c>
      <c r="AO2482" s="12">
        <f t="shared" ca="1" si="361"/>
        <v>0</v>
      </c>
      <c r="AP2482" s="12">
        <f t="shared" ca="1" si="362"/>
        <v>0</v>
      </c>
      <c r="AQ2482" s="12">
        <f t="shared" ca="1" si="363"/>
        <v>0</v>
      </c>
      <c r="AR2482" s="12">
        <f t="shared" ca="1" si="364"/>
        <v>14.788981750432241</v>
      </c>
      <c r="AS2482" s="12">
        <f t="shared" ca="1" si="365"/>
        <v>0.39186395966724452</v>
      </c>
      <c r="AT2482" s="12">
        <f t="shared" si="366"/>
        <v>0.37489870823204158</v>
      </c>
      <c r="AU2482" s="12">
        <f t="shared" si="367"/>
        <v>0</v>
      </c>
      <c r="AW2482" s="12">
        <f ca="1">INDEX(I$10:I$6003,UsefulSeries!$I2476)</f>
        <v>2.603984448001944E-2</v>
      </c>
      <c r="AX2482" s="12"/>
      <c r="AZ2482" s="12">
        <f ca="1"/>
        <v>0.39186395966724452</v>
      </c>
      <c r="BB2482" s="12">
        <f t="shared" ca="1" si="359"/>
        <v>0.39186395966724452</v>
      </c>
      <c r="BD2482" s="38">
        <f ca="1"/>
        <v>2.5432611778567298E-2</v>
      </c>
    </row>
    <row r="2483" spans="23:56" x14ac:dyDescent="0.35">
      <c r="W2483" s="12">
        <f ca="1">INDEX(P$11:P$6003,UsefulSeries!$I2476)</f>
        <v>0</v>
      </c>
      <c r="X2483" s="12">
        <f ca="1">INDEX(Q$11:Q$6003,UsefulSeries!$I2476)</f>
        <v>0</v>
      </c>
      <c r="Y2483" s="12">
        <f ca="1">INDEX(R$11:R$6003,UsefulSeries!$I2476)</f>
        <v>0</v>
      </c>
      <c r="Z2483" s="12">
        <f ca="1">INDEX(S$11:S$6003,UsefulSeries!$I2476)</f>
        <v>0</v>
      </c>
      <c r="AA2483" s="12">
        <f ca="1">INDEX(T$11:T$6003,UsefulSeries!$I2476)</f>
        <v>0.39186395966724447</v>
      </c>
      <c r="AB2483" s="12">
        <f ca="1">INDEX(U$11:U$6003,UsefulSeries!$I2476)</f>
        <v>22.12023146190964</v>
      </c>
      <c r="AC2483" s="12">
        <f>INDEX( K$11:K$6003,UsefulSeries!$I2476)</f>
        <v>0</v>
      </c>
      <c r="AD2483" s="12">
        <f>INDEX(L$11:L$6003,UsefulSeries!$I2476)</f>
        <v>0.37489870823204158</v>
      </c>
      <c r="AE2483" s="12"/>
      <c r="AF2483" s="12"/>
      <c r="AG2483" s="12"/>
      <c r="AH2483" s="12"/>
      <c r="AI2483" s="12"/>
      <c r="AJ2483" s="12"/>
      <c r="AN2483" s="12">
        <f t="shared" ca="1" si="360"/>
        <v>0</v>
      </c>
      <c r="AO2483" s="12">
        <f t="shared" ca="1" si="361"/>
        <v>0</v>
      </c>
      <c r="AP2483" s="12">
        <f t="shared" ca="1" si="362"/>
        <v>0</v>
      </c>
      <c r="AQ2483" s="12">
        <f t="shared" ca="1" si="363"/>
        <v>0</v>
      </c>
      <c r="AR2483" s="12">
        <f t="shared" ca="1" si="364"/>
        <v>0.39186395966724447</v>
      </c>
      <c r="AS2483" s="12">
        <f t="shared" ca="1" si="365"/>
        <v>22.12023146190964</v>
      </c>
      <c r="AT2483" s="12">
        <f t="shared" si="366"/>
        <v>0</v>
      </c>
      <c r="AU2483" s="12">
        <f t="shared" si="367"/>
        <v>0.37489870823204158</v>
      </c>
      <c r="AW2483" s="12">
        <f ca="1">INDEX(I$11:I$6003,UsefulSeries!$I2476)</f>
        <v>1.7253882888042627E-2</v>
      </c>
      <c r="AX2483" s="12"/>
      <c r="AZ2483" s="12">
        <f ca="1"/>
        <v>0.39186395966724452</v>
      </c>
      <c r="BB2483" s="12">
        <f t="shared" ca="1" si="359"/>
        <v>0.39186395966724452</v>
      </c>
      <c r="BD2483" s="38">
        <f ca="1"/>
        <v>1.6643997332183892E-2</v>
      </c>
    </row>
    <row r="2484" spans="23:56" x14ac:dyDescent="0.35">
      <c r="W2484" s="12"/>
      <c r="X2484" s="12"/>
      <c r="Y2484" s="12"/>
      <c r="Z2484" s="12"/>
      <c r="AA2484" s="12"/>
      <c r="AB2484" s="12"/>
      <c r="AC2484" s="12"/>
      <c r="AD2484" s="12"/>
      <c r="AE2484" s="12">
        <f t="array" ref="AE2484:AJ2485">TRANSPOSE(AC2478:AD2483)</f>
        <v>-0.59362537140314919</v>
      </c>
      <c r="AF2484" s="12">
        <v>-0.59362537140314919</v>
      </c>
      <c r="AG2484" s="12">
        <v>3.1475920364809257E-2</v>
      </c>
      <c r="AH2484" s="12">
        <v>0</v>
      </c>
      <c r="AI2484" s="12">
        <v>0.37489870823204158</v>
      </c>
      <c r="AJ2484" s="12">
        <v>0</v>
      </c>
      <c r="AN2484" s="12">
        <f t="shared" si="360"/>
        <v>-0.59362537140314919</v>
      </c>
      <c r="AO2484" s="12">
        <f t="shared" si="361"/>
        <v>-0.59362537140314919</v>
      </c>
      <c r="AP2484" s="12">
        <f t="shared" si="362"/>
        <v>3.1475920364809257E-2</v>
      </c>
      <c r="AQ2484" s="12">
        <f t="shared" si="363"/>
        <v>0</v>
      </c>
      <c r="AR2484" s="12">
        <f t="shared" si="364"/>
        <v>0.37489870823204158</v>
      </c>
      <c r="AS2484" s="12">
        <f t="shared" si="365"/>
        <v>0</v>
      </c>
      <c r="AT2484" s="12">
        <f t="shared" si="366"/>
        <v>0</v>
      </c>
      <c r="AU2484" s="12">
        <f t="shared" si="367"/>
        <v>0</v>
      </c>
      <c r="AW2484" s="12"/>
      <c r="AX2484" s="12">
        <f>INDEX($N$6:$N$6003,UsefulSeries!$K2476)</f>
        <v>1.4821162127532927E-3</v>
      </c>
      <c r="AZ2484" s="12"/>
      <c r="BB2484" s="12">
        <f t="shared" si="359"/>
        <v>1.4821162127532927E-3</v>
      </c>
      <c r="BD2484" s="38">
        <f ca="1"/>
        <v>2.4591563818346953E-2</v>
      </c>
    </row>
    <row r="2485" spans="23:56" x14ac:dyDescent="0.35">
      <c r="W2485" s="12"/>
      <c r="X2485" s="12"/>
      <c r="Y2485" s="12"/>
      <c r="Z2485" s="12"/>
      <c r="AA2485" s="12"/>
      <c r="AB2485" s="12"/>
      <c r="AC2485" s="12"/>
      <c r="AD2485" s="12"/>
      <c r="AE2485" s="12">
        <v>0.59362537140314919</v>
      </c>
      <c r="AF2485" s="12">
        <v>0</v>
      </c>
      <c r="AG2485" s="12">
        <v>-3.1475920364809257E-2</v>
      </c>
      <c r="AH2485" s="12">
        <v>-3.1475920364809257E-2</v>
      </c>
      <c r="AI2485" s="12">
        <v>0</v>
      </c>
      <c r="AJ2485" s="12">
        <v>0.37489870823204158</v>
      </c>
      <c r="AN2485" s="12">
        <f t="shared" si="360"/>
        <v>0.59362537140314919</v>
      </c>
      <c r="AO2485" s="12">
        <f t="shared" si="361"/>
        <v>0</v>
      </c>
      <c r="AP2485" s="12">
        <f t="shared" si="362"/>
        <v>-3.1475920364809257E-2</v>
      </c>
      <c r="AQ2485" s="12">
        <f t="shared" si="363"/>
        <v>-3.1475920364809257E-2</v>
      </c>
      <c r="AR2485" s="12">
        <f t="shared" si="364"/>
        <v>0</v>
      </c>
      <c r="AS2485" s="12">
        <f t="shared" si="365"/>
        <v>0.37489870823204158</v>
      </c>
      <c r="AT2485" s="12">
        <f t="shared" si="366"/>
        <v>0</v>
      </c>
      <c r="AU2485" s="12">
        <f t="shared" si="367"/>
        <v>0</v>
      </c>
      <c r="AW2485" s="12"/>
      <c r="AX2485" s="12">
        <f>INDEX('Margin error adjustment'!N$7:N$6003,UsefulSeries!$K2476)</f>
        <v>-1.0287324173038209E-4</v>
      </c>
      <c r="AZ2485" s="12"/>
      <c r="BB2485" s="12">
        <f t="shared" si="359"/>
        <v>-1.0287324173038209E-4</v>
      </c>
      <c r="BD2485" s="38">
        <f ca="1"/>
        <v>3.6619924182837542E-2</v>
      </c>
    </row>
    <row r="2486" spans="23:56" x14ac:dyDescent="0.35">
      <c r="W2486" s="12">
        <f ca="1">INDEX(P$6:P$6003,UsefulSeries!$I2484)</f>
        <v>60.466496344378456</v>
      </c>
      <c r="X2486" s="12">
        <f ca="1">INDEX(Q$6:Q$6003,UsefulSeries!$I2484)</f>
        <v>0.61034483584105104</v>
      </c>
      <c r="Y2486" s="12">
        <f ca="1">INDEX(R$6:R$6003,UsefulSeries!$I2484)</f>
        <v>0</v>
      </c>
      <c r="Z2486" s="12">
        <f ca="1">INDEX(S$6:S$6003,UsefulSeries!$I2484)</f>
        <v>0</v>
      </c>
      <c r="AA2486" s="12">
        <f ca="1">INDEX(T$6:T$6003,UsefulSeries!$I2484)</f>
        <v>0</v>
      </c>
      <c r="AB2486" s="12">
        <f ca="1">INDEX(U$6:U$6003,UsefulSeries!$I2484)</f>
        <v>0</v>
      </c>
      <c r="AC2486" s="12">
        <f>INDEX( K$6:K$6003,UsefulSeries!$I2484)</f>
        <v>-0.59510748761590249</v>
      </c>
      <c r="AD2486" s="12">
        <f>INDEX(L$6:L$6003,UsefulSeries!$I2484)</f>
        <v>0.59510748761590249</v>
      </c>
      <c r="AE2486" s="12"/>
      <c r="AF2486" s="12"/>
      <c r="AG2486" s="12"/>
      <c r="AH2486" s="12"/>
      <c r="AI2486" s="12"/>
      <c r="AJ2486" s="12"/>
      <c r="AN2486" s="12">
        <f t="shared" ca="1" si="360"/>
        <v>60.466496344378456</v>
      </c>
      <c r="AO2486" s="12">
        <f t="shared" ca="1" si="361"/>
        <v>0.61034483584105104</v>
      </c>
      <c r="AP2486" s="12">
        <f t="shared" ca="1" si="362"/>
        <v>0</v>
      </c>
      <c r="AQ2486" s="12">
        <f t="shared" ca="1" si="363"/>
        <v>0</v>
      </c>
      <c r="AR2486" s="12">
        <f t="shared" ca="1" si="364"/>
        <v>0</v>
      </c>
      <c r="AS2486" s="12">
        <f t="shared" ca="1" si="365"/>
        <v>0</v>
      </c>
      <c r="AT2486" s="12">
        <f t="shared" si="366"/>
        <v>-0.59510748761590249</v>
      </c>
      <c r="AU2486" s="12">
        <f t="shared" si="367"/>
        <v>0.59510748761590249</v>
      </c>
      <c r="AW2486" s="12">
        <f ca="1">INDEX(I$6:I$6003,UsefulSeries!$I2484)</f>
        <v>9.9422945280907525E-3</v>
      </c>
      <c r="AX2486" s="12"/>
      <c r="AZ2486" s="12">
        <f t="array" aca="1" ref="AZ2486:AZ2491" ca="1">MMULT(W2486:AB2491,AW2486:AW2491)</f>
        <v>0.61034483584105104</v>
      </c>
      <c r="BB2486" s="12">
        <f t="shared" ca="1" si="359"/>
        <v>0.61034483584105104</v>
      </c>
      <c r="BD2486" s="38">
        <f t="array" aca="1" ref="BD2486:BD2493" ca="1">MMULT(MINVERSE(AN2486:AU2493),BB2486:BB2493)</f>
        <v>9.5389194598660531E-3</v>
      </c>
    </row>
    <row r="2487" spans="23:56" x14ac:dyDescent="0.35">
      <c r="W2487" s="12">
        <f ca="1">INDEX(P$7:P$6003,UsefulSeries!$I2484)</f>
        <v>0.61034483584105115</v>
      </c>
      <c r="X2487" s="12">
        <f ca="1">INDEX(Q$7:Q$6003,UsefulSeries!$I2484)</f>
        <v>40.223827671272502</v>
      </c>
      <c r="Y2487" s="12">
        <f ca="1">INDEX(R$7:R$6003,UsefulSeries!$I2484)</f>
        <v>0</v>
      </c>
      <c r="Z2487" s="12">
        <f ca="1">INDEX(S$7:S$6003,UsefulSeries!$I2484)</f>
        <v>0</v>
      </c>
      <c r="AA2487" s="12">
        <f ca="1">INDEX(T$7:T$6003,UsefulSeries!$I2484)</f>
        <v>0</v>
      </c>
      <c r="AB2487" s="12">
        <f ca="1">INDEX(U$7:U$6003,UsefulSeries!$I2484)</f>
        <v>0</v>
      </c>
      <c r="AC2487" s="12">
        <f>INDEX( K$7:K$6003,UsefulSeries!$I2484,1)</f>
        <v>-0.59510748761590249</v>
      </c>
      <c r="AD2487" s="12">
        <f>INDEX(L$7:L$6003,UsefulSeries!$I2484,1)</f>
        <v>0</v>
      </c>
      <c r="AE2487" s="12"/>
      <c r="AF2487" s="12"/>
      <c r="AG2487" s="12"/>
      <c r="AH2487" s="12"/>
      <c r="AI2487" s="12"/>
      <c r="AJ2487" s="12"/>
      <c r="AN2487" s="12">
        <f t="shared" ca="1" si="360"/>
        <v>0.61034483584105115</v>
      </c>
      <c r="AO2487" s="12">
        <f t="shared" ca="1" si="361"/>
        <v>40.223827671272502</v>
      </c>
      <c r="AP2487" s="12">
        <f t="shared" ca="1" si="362"/>
        <v>0</v>
      </c>
      <c r="AQ2487" s="12">
        <f t="shared" ca="1" si="363"/>
        <v>0</v>
      </c>
      <c r="AR2487" s="12">
        <f t="shared" ca="1" si="364"/>
        <v>0</v>
      </c>
      <c r="AS2487" s="12">
        <f t="shared" ca="1" si="365"/>
        <v>0</v>
      </c>
      <c r="AT2487" s="12">
        <f t="shared" si="366"/>
        <v>-0.59510748761590249</v>
      </c>
      <c r="AU2487" s="12">
        <f t="shared" si="367"/>
        <v>0</v>
      </c>
      <c r="AW2487" s="12">
        <f ca="1">INDEX(I$7:I$6003,UsefulSeries!$I2484)</f>
        <v>1.5022851943824061E-2</v>
      </c>
      <c r="AX2487" s="12"/>
      <c r="AZ2487" s="12">
        <f ca="1"/>
        <v>0.61034483584105104</v>
      </c>
      <c r="BB2487" s="12">
        <f t="shared" ca="1" si="359"/>
        <v>0.61034483584105104</v>
      </c>
      <c r="BD2487" s="38">
        <f ca="1"/>
        <v>1.5479518722615522E-2</v>
      </c>
    </row>
    <row r="2488" spans="23:56" x14ac:dyDescent="0.35">
      <c r="W2488" s="12">
        <f ca="1">INDEX(P$8:P$6003,UsefulSeries!$I2484)</f>
        <v>0</v>
      </c>
      <c r="X2488" s="12">
        <f ca="1">INDEX(Q$8:Q$6003,UsefulSeries!$I2484)</f>
        <v>0</v>
      </c>
      <c r="Y2488" s="12">
        <f ca="1">INDEX(R$8:R$6003,UsefulSeries!$I2484)</f>
        <v>0.19908372640818345</v>
      </c>
      <c r="Z2488" s="12">
        <f ca="1">INDEX(S$8:S$6003,UsefulSeries!$I2484)</f>
        <v>4.968825686923177E-2</v>
      </c>
      <c r="AA2488" s="12">
        <f ca="1">INDEX(T$8:T$6003,UsefulSeries!$I2484)</f>
        <v>0</v>
      </c>
      <c r="AB2488" s="12">
        <f ca="1">INDEX(U$8:U$6003,UsefulSeries!$I2484)</f>
        <v>0</v>
      </c>
      <c r="AC2488" s="12">
        <f>INDEX( K$8:K$6003,UsefulSeries!$I2484)</f>
        <v>3.1373047123078875E-2</v>
      </c>
      <c r="AD2488" s="12">
        <f>INDEX(L$8:L$6003,UsefulSeries!$I2484)</f>
        <v>-3.1373047123078875E-2</v>
      </c>
      <c r="AE2488" s="12"/>
      <c r="AF2488" s="12"/>
      <c r="AG2488" s="12"/>
      <c r="AH2488" s="12"/>
      <c r="AI2488" s="12"/>
      <c r="AJ2488" s="12"/>
      <c r="AN2488" s="12">
        <f t="shared" ca="1" si="360"/>
        <v>0</v>
      </c>
      <c r="AO2488" s="12">
        <f t="shared" ca="1" si="361"/>
        <v>0</v>
      </c>
      <c r="AP2488" s="12">
        <f t="shared" ca="1" si="362"/>
        <v>0.19908372640818345</v>
      </c>
      <c r="AQ2488" s="12">
        <f t="shared" ca="1" si="363"/>
        <v>4.968825686923177E-2</v>
      </c>
      <c r="AR2488" s="12">
        <f t="shared" ca="1" si="364"/>
        <v>0</v>
      </c>
      <c r="AS2488" s="12">
        <f t="shared" ca="1" si="365"/>
        <v>0</v>
      </c>
      <c r="AT2488" s="12">
        <f t="shared" si="366"/>
        <v>3.1373047123078875E-2</v>
      </c>
      <c r="AU2488" s="12">
        <f t="shared" si="367"/>
        <v>-3.1373047123078875E-2</v>
      </c>
      <c r="AW2488" s="12">
        <f ca="1">INDEX(I$8:I$6003,UsefulSeries!$I2484)</f>
        <v>0.20999999009273185</v>
      </c>
      <c r="AX2488" s="12"/>
      <c r="AZ2488" s="12">
        <f ca="1"/>
        <v>4.9688256869231777E-2</v>
      </c>
      <c r="BB2488" s="12">
        <f t="shared" ca="1" si="359"/>
        <v>4.9688256869231777E-2</v>
      </c>
      <c r="BD2488" s="38">
        <f ca="1"/>
        <v>0.21435800073767453</v>
      </c>
    </row>
    <row r="2489" spans="23:56" x14ac:dyDescent="0.35">
      <c r="W2489" s="12">
        <f ca="1">INDEX(P$9:P$6003,UsefulSeries!$I2484)</f>
        <v>0</v>
      </c>
      <c r="X2489" s="12">
        <f ca="1">INDEX(Q$9:Q$6003,UsefulSeries!$I2484)</f>
        <v>0</v>
      </c>
      <c r="Y2489" s="12">
        <f ca="1">INDEX(R$9:R$6003,UsefulSeries!$I2484)</f>
        <v>4.968825686923177E-2</v>
      </c>
      <c r="Z2489" s="12">
        <f ca="1">INDEX(S$9:S$6003,UsefulSeries!$I2484)</f>
        <v>0.24749767901682437</v>
      </c>
      <c r="AA2489" s="12">
        <f ca="1">INDEX(T$9:T$6003,UsefulSeries!$I2484)</f>
        <v>0</v>
      </c>
      <c r="AB2489" s="12">
        <f ca="1">INDEX(U$9:U$6003,UsefulSeries!$I2484)</f>
        <v>0</v>
      </c>
      <c r="AC2489" s="12">
        <f>INDEX( K$9:K$6003,UsefulSeries!$I2484)</f>
        <v>0</v>
      </c>
      <c r="AD2489" s="12">
        <f>INDEX(L$9:L$6003,UsefulSeries!$I2484)</f>
        <v>-3.1373047123078875E-2</v>
      </c>
      <c r="AE2489" s="12"/>
      <c r="AF2489" s="12"/>
      <c r="AG2489" s="12"/>
      <c r="AH2489" s="12"/>
      <c r="AI2489" s="12"/>
      <c r="AJ2489" s="12"/>
      <c r="AN2489" s="12">
        <f t="shared" ca="1" si="360"/>
        <v>0</v>
      </c>
      <c r="AO2489" s="12">
        <f t="shared" ca="1" si="361"/>
        <v>0</v>
      </c>
      <c r="AP2489" s="12">
        <f t="shared" ca="1" si="362"/>
        <v>4.968825686923177E-2</v>
      </c>
      <c r="AQ2489" s="12">
        <f t="shared" ca="1" si="363"/>
        <v>0.24749767901682437</v>
      </c>
      <c r="AR2489" s="12">
        <f t="shared" ca="1" si="364"/>
        <v>0</v>
      </c>
      <c r="AS2489" s="12">
        <f t="shared" ca="1" si="365"/>
        <v>0</v>
      </c>
      <c r="AT2489" s="12">
        <f t="shared" si="366"/>
        <v>0</v>
      </c>
      <c r="AU2489" s="12">
        <f t="shared" si="367"/>
        <v>-3.1373047123078875E-2</v>
      </c>
      <c r="AW2489" s="12">
        <f ca="1">INDEX(I$9:I$6003,UsefulSeries!$I2484)</f>
        <v>0.15860239003008833</v>
      </c>
      <c r="AX2489" s="12"/>
      <c r="AZ2489" s="12">
        <f ca="1"/>
        <v>4.9688256869231777E-2</v>
      </c>
      <c r="BB2489" s="12">
        <f t="shared" ca="1" si="359"/>
        <v>4.9688256869231777E-2</v>
      </c>
      <c r="BD2489" s="38">
        <f ca="1"/>
        <v>0.16672366193937657</v>
      </c>
    </row>
    <row r="2490" spans="23:56" x14ac:dyDescent="0.35">
      <c r="W2490" s="12">
        <f ca="1">INDEX(P$10:P$6003,UsefulSeries!$I2484)</f>
        <v>0</v>
      </c>
      <c r="X2490" s="12">
        <f ca="1">INDEX(Q$10:Q$6003,UsefulSeries!$I2484)</f>
        <v>0</v>
      </c>
      <c r="Y2490" s="12">
        <f ca="1">INDEX(R$10:R$6003,UsefulSeries!$I2484)</f>
        <v>0</v>
      </c>
      <c r="Z2490" s="12">
        <f ca="1">INDEX(S$10:S$6003,UsefulSeries!$I2484)</f>
        <v>0</v>
      </c>
      <c r="AA2490" s="12">
        <f ca="1">INDEX(T$10:T$6003,UsefulSeries!$I2484)</f>
        <v>14.638094989256379</v>
      </c>
      <c r="AB2490" s="12">
        <f ca="1">INDEX(U$10:U$6003,UsefulSeries!$I2484)</f>
        <v>0.39022896805636353</v>
      </c>
      <c r="AC2490" s="12">
        <f>INDEX( K$10:K$6003,UsefulSeries!$I2484)</f>
        <v>0.37351946526101865</v>
      </c>
      <c r="AD2490" s="12">
        <f>INDEX(L$10:L$6003,UsefulSeries!$I2484)</f>
        <v>0</v>
      </c>
      <c r="AE2490" s="12"/>
      <c r="AF2490" s="12"/>
      <c r="AG2490" s="12"/>
      <c r="AH2490" s="12"/>
      <c r="AI2490" s="12"/>
      <c r="AJ2490" s="12"/>
      <c r="AN2490" s="12">
        <f t="shared" ca="1" si="360"/>
        <v>0</v>
      </c>
      <c r="AO2490" s="12">
        <f t="shared" ca="1" si="361"/>
        <v>0</v>
      </c>
      <c r="AP2490" s="12">
        <f t="shared" ca="1" si="362"/>
        <v>0</v>
      </c>
      <c r="AQ2490" s="12">
        <f t="shared" ca="1" si="363"/>
        <v>0</v>
      </c>
      <c r="AR2490" s="12">
        <f t="shared" ca="1" si="364"/>
        <v>14.638094989256379</v>
      </c>
      <c r="AS2490" s="12">
        <f t="shared" ca="1" si="365"/>
        <v>0.39022896805636353</v>
      </c>
      <c r="AT2490" s="12">
        <f t="shared" si="366"/>
        <v>0.37351946526101865</v>
      </c>
      <c r="AU2490" s="12">
        <f t="shared" si="367"/>
        <v>0</v>
      </c>
      <c r="AW2490" s="12">
        <f ca="1">INDEX(I$10:I$6003,UsefulSeries!$I2484)</f>
        <v>2.6215818193773222E-2</v>
      </c>
      <c r="AX2490" s="12"/>
      <c r="AZ2490" s="12">
        <f ca="1"/>
        <v>0.39022896805636353</v>
      </c>
      <c r="BB2490" s="12">
        <f t="shared" ca="1" si="359"/>
        <v>0.39022896805636353</v>
      </c>
      <c r="BD2490" s="38">
        <f ca="1"/>
        <v>2.5469294556765373E-2</v>
      </c>
    </row>
    <row r="2491" spans="23:56" x14ac:dyDescent="0.35">
      <c r="W2491" s="12">
        <f ca="1">INDEX(P$11:P$6003,UsefulSeries!$I2484)</f>
        <v>0</v>
      </c>
      <c r="X2491" s="12">
        <f ca="1">INDEX(Q$11:Q$6003,UsefulSeries!$I2484)</f>
        <v>0</v>
      </c>
      <c r="Y2491" s="12">
        <f ca="1">INDEX(R$11:R$6003,UsefulSeries!$I2484)</f>
        <v>0</v>
      </c>
      <c r="Z2491" s="12">
        <f ca="1">INDEX(S$11:S$6003,UsefulSeries!$I2484)</f>
        <v>0</v>
      </c>
      <c r="AA2491" s="12">
        <f ca="1">INDEX(T$11:T$6003,UsefulSeries!$I2484)</f>
        <v>0.39022896805636353</v>
      </c>
      <c r="AB2491" s="12">
        <f ca="1">INDEX(U$11:U$6003,UsefulSeries!$I2484)</f>
        <v>22.886087397645621</v>
      </c>
      <c r="AC2491" s="12">
        <f>INDEX( K$11:K$6003,UsefulSeries!$I2484)</f>
        <v>0</v>
      </c>
      <c r="AD2491" s="12">
        <f>INDEX(L$11:L$6003,UsefulSeries!$I2484)</f>
        <v>0.37351946526101865</v>
      </c>
      <c r="AE2491" s="12"/>
      <c r="AF2491" s="12"/>
      <c r="AG2491" s="12"/>
      <c r="AH2491" s="12"/>
      <c r="AI2491" s="12"/>
      <c r="AJ2491" s="12"/>
      <c r="AN2491" s="12">
        <f t="shared" ca="1" si="360"/>
        <v>0</v>
      </c>
      <c r="AO2491" s="12">
        <f t="shared" ca="1" si="361"/>
        <v>0</v>
      </c>
      <c r="AP2491" s="12">
        <f t="shared" ca="1" si="362"/>
        <v>0</v>
      </c>
      <c r="AQ2491" s="12">
        <f t="shared" ca="1" si="363"/>
        <v>0</v>
      </c>
      <c r="AR2491" s="12">
        <f t="shared" ca="1" si="364"/>
        <v>0.39022896805636353</v>
      </c>
      <c r="AS2491" s="12">
        <f t="shared" ca="1" si="365"/>
        <v>22.886087397645621</v>
      </c>
      <c r="AT2491" s="12">
        <f t="shared" si="366"/>
        <v>0</v>
      </c>
      <c r="AU2491" s="12">
        <f t="shared" si="367"/>
        <v>0.37351946526101865</v>
      </c>
      <c r="AW2491" s="12">
        <f ca="1">INDEX(I$11:I$6003,UsefulSeries!$I2484)</f>
        <v>1.6603921403137965E-2</v>
      </c>
      <c r="AX2491" s="12"/>
      <c r="AZ2491" s="12">
        <f ca="1"/>
        <v>0.39022896805636353</v>
      </c>
      <c r="BB2491" s="12">
        <f t="shared" ca="1" si="359"/>
        <v>0.39022896805636353</v>
      </c>
      <c r="BD2491" s="38">
        <f ca="1"/>
        <v>1.545836626807715E-2</v>
      </c>
    </row>
    <row r="2492" spans="23:56" x14ac:dyDescent="0.35">
      <c r="W2492" s="12"/>
      <c r="X2492" s="12"/>
      <c r="Y2492" s="12"/>
      <c r="Z2492" s="12"/>
      <c r="AA2492" s="12"/>
      <c r="AB2492" s="12"/>
      <c r="AC2492" s="12"/>
      <c r="AD2492" s="12"/>
      <c r="AE2492" s="12">
        <f t="array" ref="AE2492:AJ2493">TRANSPOSE(AC2486:AD2491)</f>
        <v>-0.59510748761590249</v>
      </c>
      <c r="AF2492" s="12">
        <v>-0.59510748761590249</v>
      </c>
      <c r="AG2492" s="12">
        <v>3.1373047123078875E-2</v>
      </c>
      <c r="AH2492" s="12">
        <v>0</v>
      </c>
      <c r="AI2492" s="12">
        <v>0.37351946526101865</v>
      </c>
      <c r="AJ2492" s="12">
        <v>0</v>
      </c>
      <c r="AN2492" s="12">
        <f t="shared" si="360"/>
        <v>-0.59510748761590249</v>
      </c>
      <c r="AO2492" s="12">
        <f t="shared" si="361"/>
        <v>-0.59510748761590249</v>
      </c>
      <c r="AP2492" s="12">
        <f t="shared" si="362"/>
        <v>3.1373047123078875E-2</v>
      </c>
      <c r="AQ2492" s="12">
        <f t="shared" si="363"/>
        <v>0</v>
      </c>
      <c r="AR2492" s="12">
        <f t="shared" si="364"/>
        <v>0.37351946526101865</v>
      </c>
      <c r="AS2492" s="12">
        <f t="shared" si="365"/>
        <v>0</v>
      </c>
      <c r="AT2492" s="12">
        <f t="shared" si="366"/>
        <v>0</v>
      </c>
      <c r="AU2492" s="12">
        <f t="shared" si="367"/>
        <v>0</v>
      </c>
      <c r="AW2492" s="12"/>
      <c r="AX2492" s="12">
        <f>INDEX($N$6:$N$6003,UsefulSeries!$K2484)</f>
        <v>1.3496810509200374E-3</v>
      </c>
      <c r="AZ2492" s="12"/>
      <c r="BB2492" s="12">
        <f t="shared" si="359"/>
        <v>1.3496810509200374E-3</v>
      </c>
      <c r="BD2492" s="38">
        <f ca="1"/>
        <v>3.0452797688880099E-2</v>
      </c>
    </row>
    <row r="2493" spans="23:56" x14ac:dyDescent="0.35">
      <c r="W2493" s="12"/>
      <c r="X2493" s="12"/>
      <c r="Y2493" s="12"/>
      <c r="Z2493" s="12"/>
      <c r="AA2493" s="12"/>
      <c r="AB2493" s="12"/>
      <c r="AC2493" s="12"/>
      <c r="AD2493" s="12"/>
      <c r="AE2493" s="12">
        <v>0.59510748761590249</v>
      </c>
      <c r="AF2493" s="12">
        <v>0</v>
      </c>
      <c r="AG2493" s="12">
        <v>-3.1373047123078875E-2</v>
      </c>
      <c r="AH2493" s="12">
        <v>-3.1373047123078875E-2</v>
      </c>
      <c r="AI2493" s="12">
        <v>0</v>
      </c>
      <c r="AJ2493" s="12">
        <v>0.37351946526101865</v>
      </c>
      <c r="AN2493" s="12">
        <f t="shared" si="360"/>
        <v>0.59510748761590249</v>
      </c>
      <c r="AO2493" s="12">
        <f t="shared" si="361"/>
        <v>0</v>
      </c>
      <c r="AP2493" s="12">
        <f t="shared" si="362"/>
        <v>-3.1373047123078875E-2</v>
      </c>
      <c r="AQ2493" s="12">
        <f t="shared" si="363"/>
        <v>-3.1373047123078875E-2</v>
      </c>
      <c r="AR2493" s="12">
        <f t="shared" si="364"/>
        <v>0</v>
      </c>
      <c r="AS2493" s="12">
        <f t="shared" si="365"/>
        <v>0.37351946526101865</v>
      </c>
      <c r="AT2493" s="12">
        <f t="shared" si="366"/>
        <v>0</v>
      </c>
      <c r="AU2493" s="12">
        <f t="shared" si="367"/>
        <v>0</v>
      </c>
      <c r="AW2493" s="12"/>
      <c r="AX2493" s="12">
        <f>INDEX('Margin error adjustment'!N$7:N$6003,UsefulSeries!$K2484)</f>
        <v>-5.0500986431589387E-4</v>
      </c>
      <c r="AZ2493" s="12"/>
      <c r="BB2493" s="12">
        <f t="shared" si="359"/>
        <v>-5.0500986431589387E-4</v>
      </c>
      <c r="BD2493" s="38">
        <f ca="1"/>
        <v>7.096976879049216E-2</v>
      </c>
    </row>
    <row r="2494" spans="23:56" x14ac:dyDescent="0.35">
      <c r="W2494" s="12"/>
      <c r="X2494" s="12"/>
      <c r="Y2494" s="12"/>
      <c r="Z2494" s="12"/>
      <c r="AA2494" s="12"/>
      <c r="AB2494" s="12"/>
      <c r="AC2494" s="12"/>
      <c r="AD2494" s="12"/>
      <c r="AZ2494" s="12"/>
    </row>
    <row r="2495" spans="23:56" x14ac:dyDescent="0.35">
      <c r="W2495" s="12"/>
      <c r="X2495" s="12"/>
      <c r="Y2495" s="12"/>
      <c r="Z2495" s="12"/>
      <c r="AA2495" s="12"/>
      <c r="AB2495" s="12"/>
      <c r="AC2495" s="12"/>
      <c r="AD2495" s="12"/>
      <c r="AZ2495" s="12"/>
    </row>
    <row r="2496" spans="23:56" x14ac:dyDescent="0.35">
      <c r="W2496" s="12"/>
      <c r="X2496" s="12"/>
      <c r="Y2496" s="12"/>
      <c r="Z2496" s="12"/>
      <c r="AA2496" s="12"/>
      <c r="AB2496" s="12"/>
      <c r="AC2496" s="12"/>
      <c r="AD2496" s="12"/>
      <c r="AZ2496" s="12"/>
    </row>
    <row r="2497" spans="23:52" x14ac:dyDescent="0.35">
      <c r="W2497" s="12"/>
      <c r="X2497" s="12"/>
      <c r="Y2497" s="12"/>
      <c r="Z2497" s="12"/>
      <c r="AA2497" s="12"/>
      <c r="AB2497" s="12"/>
      <c r="AC2497" s="12"/>
      <c r="AD2497" s="12"/>
      <c r="AZ2497" s="12"/>
    </row>
    <row r="2498" spans="23:52" x14ac:dyDescent="0.35">
      <c r="W2498" s="12"/>
      <c r="X2498" s="12"/>
      <c r="Y2498" s="12"/>
      <c r="Z2498" s="12"/>
      <c r="AA2498" s="12"/>
      <c r="AB2498" s="12"/>
      <c r="AC2498" s="12"/>
      <c r="AD2498" s="12"/>
      <c r="AZ2498" s="12"/>
    </row>
    <row r="2499" spans="23:52" x14ac:dyDescent="0.35">
      <c r="W2499" s="12"/>
      <c r="X2499" s="12"/>
      <c r="Y2499" s="12"/>
      <c r="Z2499" s="12"/>
      <c r="AA2499" s="12"/>
      <c r="AB2499" s="12"/>
      <c r="AC2499" s="12"/>
      <c r="AD2499" s="12"/>
      <c r="AZ2499" s="12"/>
    </row>
    <row r="2500" spans="23:52" x14ac:dyDescent="0.35">
      <c r="W2500" s="12"/>
      <c r="X2500" s="12"/>
      <c r="Y2500" s="12"/>
      <c r="Z2500" s="12"/>
      <c r="AA2500" s="12"/>
      <c r="AB2500" s="12"/>
      <c r="AC2500" s="12"/>
      <c r="AD2500" s="12"/>
      <c r="AZ2500" s="12"/>
    </row>
    <row r="2501" spans="23:52" x14ac:dyDescent="0.35">
      <c r="W2501" s="12"/>
      <c r="X2501" s="12"/>
      <c r="Y2501" s="12"/>
      <c r="Z2501" s="12"/>
      <c r="AA2501" s="12"/>
      <c r="AB2501" s="12"/>
      <c r="AC2501" s="12"/>
      <c r="AD2501" s="12"/>
      <c r="AZ2501" s="12"/>
    </row>
    <row r="2502" spans="23:52" x14ac:dyDescent="0.35">
      <c r="W2502" s="12"/>
      <c r="X2502" s="12"/>
      <c r="Y2502" s="12"/>
      <c r="Z2502" s="12"/>
      <c r="AA2502" s="12"/>
      <c r="AB2502" s="12"/>
      <c r="AC2502" s="12"/>
      <c r="AD2502" s="12"/>
      <c r="AZ2502" s="12"/>
    </row>
    <row r="2503" spans="23:52" x14ac:dyDescent="0.35">
      <c r="W2503" s="12"/>
      <c r="X2503" s="12"/>
      <c r="Y2503" s="12"/>
      <c r="Z2503" s="12"/>
      <c r="AA2503" s="12"/>
      <c r="AB2503" s="12"/>
      <c r="AC2503" s="12"/>
      <c r="AD2503" s="12"/>
      <c r="AZ2503" s="12"/>
    </row>
    <row r="2504" spans="23:52" x14ac:dyDescent="0.35">
      <c r="W2504" s="12"/>
      <c r="X2504" s="12"/>
      <c r="Y2504" s="12"/>
      <c r="Z2504" s="12"/>
      <c r="AA2504" s="12"/>
      <c r="AB2504" s="12"/>
      <c r="AC2504" s="12"/>
      <c r="AD2504" s="12"/>
      <c r="AZ2504" s="12"/>
    </row>
    <row r="2505" spans="23:52" x14ac:dyDescent="0.35">
      <c r="W2505" s="12"/>
      <c r="X2505" s="12"/>
      <c r="Y2505" s="12"/>
      <c r="Z2505" s="12"/>
      <c r="AA2505" s="12"/>
      <c r="AB2505" s="12"/>
      <c r="AC2505" s="12"/>
      <c r="AD2505" s="12"/>
      <c r="AZ2505" s="12"/>
    </row>
    <row r="2506" spans="23:52" x14ac:dyDescent="0.35">
      <c r="W2506" s="12"/>
      <c r="X2506" s="12"/>
      <c r="Y2506" s="12"/>
      <c r="Z2506" s="12"/>
      <c r="AA2506" s="12"/>
      <c r="AB2506" s="12"/>
      <c r="AC2506" s="12"/>
      <c r="AD2506" s="12"/>
      <c r="AZ2506" s="12"/>
    </row>
    <row r="2507" spans="23:52" x14ac:dyDescent="0.35">
      <c r="W2507" s="12"/>
      <c r="X2507" s="12"/>
      <c r="Y2507" s="12"/>
      <c r="Z2507" s="12"/>
      <c r="AA2507" s="12"/>
      <c r="AB2507" s="12"/>
      <c r="AC2507" s="12"/>
      <c r="AD2507" s="12"/>
    </row>
    <row r="2508" spans="23:52" x14ac:dyDescent="0.35">
      <c r="W2508" s="12"/>
      <c r="X2508" s="12"/>
      <c r="Y2508" s="12"/>
      <c r="Z2508" s="12"/>
      <c r="AA2508" s="12"/>
      <c r="AB2508" s="12"/>
      <c r="AC2508" s="12"/>
      <c r="AD2508" s="12"/>
    </row>
    <row r="2509" spans="23:52" x14ac:dyDescent="0.35">
      <c r="W2509" s="12"/>
      <c r="X2509" s="12"/>
      <c r="Y2509" s="12"/>
      <c r="Z2509" s="12"/>
      <c r="AA2509" s="12"/>
      <c r="AB2509" s="12"/>
      <c r="AC2509" s="12"/>
      <c r="AD2509" s="12"/>
    </row>
    <row r="2510" spans="23:52" x14ac:dyDescent="0.35">
      <c r="W2510" s="12"/>
      <c r="X2510" s="12"/>
      <c r="Y2510" s="12"/>
      <c r="Z2510" s="12"/>
      <c r="AA2510" s="12"/>
      <c r="AB2510" s="12"/>
      <c r="AC2510" s="12"/>
      <c r="AD2510" s="12"/>
    </row>
    <row r="2511" spans="23:52" x14ac:dyDescent="0.35">
      <c r="W2511" s="12"/>
      <c r="X2511" s="12"/>
      <c r="Y2511" s="12"/>
      <c r="Z2511" s="12"/>
      <c r="AA2511" s="12"/>
      <c r="AB2511" s="12"/>
      <c r="AC2511" s="12"/>
      <c r="AD2511" s="12"/>
    </row>
    <row r="2512" spans="23:52" x14ac:dyDescent="0.35">
      <c r="W2512" s="12"/>
      <c r="X2512" s="12"/>
      <c r="Y2512" s="12"/>
      <c r="Z2512" s="12"/>
      <c r="AA2512" s="12"/>
      <c r="AB2512" s="12"/>
      <c r="AC2512" s="12"/>
      <c r="AD2512" s="12"/>
    </row>
    <row r="2513" spans="23:30" x14ac:dyDescent="0.35">
      <c r="W2513" s="12"/>
      <c r="X2513" s="12"/>
      <c r="Y2513" s="12"/>
      <c r="Z2513" s="12"/>
      <c r="AA2513" s="12"/>
      <c r="AB2513" s="12"/>
      <c r="AC2513" s="12"/>
      <c r="AD2513" s="12"/>
    </row>
    <row r="2514" spans="23:30" x14ac:dyDescent="0.35">
      <c r="W2514" s="12"/>
      <c r="X2514" s="12"/>
      <c r="Y2514" s="12"/>
      <c r="Z2514" s="12"/>
      <c r="AA2514" s="12"/>
      <c r="AB2514" s="12"/>
      <c r="AC2514" s="12"/>
      <c r="AD2514" s="12"/>
    </row>
    <row r="2515" spans="23:30" x14ac:dyDescent="0.35">
      <c r="W2515" s="12"/>
      <c r="X2515" s="12"/>
      <c r="Y2515" s="12"/>
      <c r="Z2515" s="12"/>
      <c r="AA2515" s="12"/>
      <c r="AB2515" s="12"/>
      <c r="AC2515" s="12"/>
      <c r="AD2515" s="12"/>
    </row>
    <row r="2516" spans="23:30" x14ac:dyDescent="0.35">
      <c r="W2516" s="12"/>
      <c r="X2516" s="12"/>
      <c r="Y2516" s="12"/>
      <c r="Z2516" s="12"/>
      <c r="AA2516" s="12"/>
      <c r="AB2516" s="12"/>
      <c r="AC2516" s="12"/>
      <c r="AD2516" s="12"/>
    </row>
  </sheetData>
  <mergeCells count="1">
    <mergeCell ref="A4:U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0"/>
  </sheetPr>
  <dimension ref="A1:U1980"/>
  <sheetViews>
    <sheetView zoomScale="85" zoomScaleNormal="85" workbookViewId="0">
      <selection sqref="A1:C2"/>
    </sheetView>
  </sheetViews>
  <sheetFormatPr defaultRowHeight="14.5" x14ac:dyDescent="0.35"/>
  <cols>
    <col min="1" max="1" width="15.7265625" customWidth="1"/>
    <col min="2" max="2" width="14.1796875" customWidth="1"/>
    <col min="3" max="3" width="20" customWidth="1"/>
    <col min="4" max="4" width="0.453125" customWidth="1"/>
    <col min="5" max="5" width="15.7265625" customWidth="1"/>
    <col min="6" max="7" width="13.453125" bestFit="1" customWidth="1"/>
    <col min="8" max="8" width="14.7265625" customWidth="1"/>
    <col min="9" max="9" width="3.1796875" customWidth="1"/>
    <col min="10" max="10" width="0.54296875" customWidth="1"/>
    <col min="11" max="18" width="3.1796875" hidden="1" customWidth="1"/>
    <col min="19" max="21" width="9.26953125" style="41" bestFit="1" customWidth="1"/>
  </cols>
  <sheetData>
    <row r="1" spans="1:21" x14ac:dyDescent="0.35">
      <c r="A1" s="77" t="s">
        <v>425</v>
      </c>
      <c r="B1" s="77"/>
      <c r="C1" s="77"/>
      <c r="E1" s="16"/>
      <c r="F1" s="77" t="s">
        <v>426</v>
      </c>
      <c r="G1" s="77"/>
      <c r="H1" s="77"/>
      <c r="J1" s="2" t="s">
        <v>427</v>
      </c>
      <c r="S1" s="45"/>
      <c r="T1" s="45"/>
      <c r="U1" s="45"/>
    </row>
    <row r="2" spans="1:21" x14ac:dyDescent="0.35">
      <c r="A2" s="77"/>
      <c r="B2" s="77"/>
      <c r="C2" s="77"/>
      <c r="F2" s="77"/>
      <c r="G2" s="77"/>
      <c r="H2" s="77"/>
      <c r="S2" s="49" t="s">
        <v>414</v>
      </c>
      <c r="T2" s="45"/>
      <c r="U2" s="45"/>
    </row>
    <row r="3" spans="1:21" x14ac:dyDescent="0.35">
      <c r="I3" s="2"/>
      <c r="J3" s="2" t="s">
        <v>428</v>
      </c>
      <c r="O3" s="2" t="s">
        <v>429</v>
      </c>
      <c r="S3" s="42" t="s">
        <v>430</v>
      </c>
    </row>
    <row r="4" spans="1:21" x14ac:dyDescent="0.35">
      <c r="A4" s="40">
        <f ca="1">INDEX('Flow probs &amp; rates'!$T$5:$T$5999,D4)</f>
        <v>0.97255207887204642</v>
      </c>
      <c r="B4" s="40">
        <f ca="1">INDEX('Flow probs &amp; rates'!$U$5:$U$5999,D4)</f>
        <v>1.3255351554953275E-2</v>
      </c>
      <c r="C4" s="40">
        <f ca="1">INDEX('Flow probs &amp; rates'!$V$5:$V$5999,D4)</f>
        <v>1.4192569573000254E-2</v>
      </c>
      <c r="D4" s="12">
        <v>1</v>
      </c>
      <c r="E4" s="12"/>
      <c r="F4" s="12">
        <v>-3.0556912495969001E-2</v>
      </c>
      <c r="G4" s="12">
        <v>1.71685848937435E-2</v>
      </c>
      <c r="H4" s="12">
        <v>1.3388327602226399E-2</v>
      </c>
      <c r="I4" s="11"/>
      <c r="J4" s="11" t="e">
        <f ca="1">LN(INDEX(O$4:O$5999,M4))</f>
        <v>#NAME?</v>
      </c>
      <c r="K4" s="11">
        <v>0</v>
      </c>
      <c r="L4" s="11">
        <v>0</v>
      </c>
      <c r="M4" s="30">
        <v>1</v>
      </c>
      <c r="N4">
        <v>1</v>
      </c>
      <c r="O4" t="e">
        <f t="array" aca="1" ref="O4:Q9" ca="1">[1]!evect(INDEX(A$4:A$5999,N4):INDEX(C$6:C$5999,N4))</f>
        <v>#NAME?</v>
      </c>
      <c r="P4" t="e">
        <f ca="1"/>
        <v>#NAME?</v>
      </c>
      <c r="Q4" t="e">
        <f ca="1"/>
        <v>#NAME?</v>
      </c>
      <c r="S4" s="43" t="e">
        <f t="array" aca="1" ref="S4:U6" ca="1">MMULT(INDEX(O$5:O$5999,M4):INDEX(Q$7:Q$5999,M4),MMULT(J4:L6,MINVERSE(INDEX(O$5:O$5999,M4):INDEX(Q$7:Q$5999,M4))))</f>
        <v>#NAME?</v>
      </c>
      <c r="T4" s="43" t="e">
        <f ca="1"/>
        <v>#NAME?</v>
      </c>
      <c r="U4" s="43" t="e">
        <f ca="1"/>
        <v>#NAME?</v>
      </c>
    </row>
    <row r="5" spans="1:21" x14ac:dyDescent="0.35">
      <c r="A5" s="40">
        <f ca="1">INDEX('Flow probs &amp; rates'!$W$5:$W$5999,D4)</f>
        <v>0.26844358482460218</v>
      </c>
      <c r="B5" s="40">
        <f ca="1">INDEX('Flow probs &amp; rates'!$X$5:$X$5999,D4)</f>
        <v>0.59233696921951651</v>
      </c>
      <c r="C5" s="40">
        <f ca="1">INDEX('Flow probs &amp; rates'!$Y$5:$Y$5999,D4)</f>
        <v>0.13921944595588129</v>
      </c>
      <c r="D5" s="12"/>
      <c r="E5" s="12"/>
      <c r="F5" s="12">
        <v>0.34878322169223203</v>
      </c>
      <c r="G5" s="12">
        <v>-0.52965894234482802</v>
      </c>
      <c r="H5" s="12">
        <v>0.180875720652595</v>
      </c>
      <c r="I5" s="11"/>
      <c r="J5" s="11">
        <v>0</v>
      </c>
      <c r="K5" s="11" t="e">
        <f ca="1">LN(INDEX(P$4:P$5999,M4))</f>
        <v>#NAME?</v>
      </c>
      <c r="L5" s="11">
        <v>0</v>
      </c>
      <c r="M5" s="30"/>
      <c r="O5" t="e">
        <f ca="1"/>
        <v>#NAME?</v>
      </c>
      <c r="P5" t="e">
        <f ca="1"/>
        <v>#NAME?</v>
      </c>
      <c r="Q5" t="e">
        <f ca="1"/>
        <v>#NAME?</v>
      </c>
      <c r="S5" s="43" t="e">
        <f ca="1"/>
        <v>#NAME?</v>
      </c>
      <c r="T5" s="43" t="e">
        <f ca="1"/>
        <v>#NAME?</v>
      </c>
      <c r="U5" s="43" t="e">
        <f ca="1"/>
        <v>#NAME?</v>
      </c>
    </row>
    <row r="6" spans="1:21" x14ac:dyDescent="0.35">
      <c r="A6" s="40">
        <f ca="1">INDEX('Flow probs &amp; rates'!$Z$5:$Z$5999,D4)</f>
        <v>2.4750222964954837E-2</v>
      </c>
      <c r="B6" s="40">
        <f ca="1">INDEX('Flow probs &amp; rates'!$AA$5:$AA$5999,D4)</f>
        <v>1.7135470569510067E-2</v>
      </c>
      <c r="C6" s="40">
        <f ca="1">INDEX('Flow probs &amp; rates'!$AB$5:$AB$5999,D4)</f>
        <v>0.95811430646553508</v>
      </c>
      <c r="D6" s="12"/>
      <c r="E6" s="12"/>
      <c r="F6" s="12">
        <v>2.23294182647591E-2</v>
      </c>
      <c r="G6" s="12">
        <v>2.2366399340787199E-2</v>
      </c>
      <c r="H6" s="12">
        <v>-4.4695817605545397E-2</v>
      </c>
      <c r="I6" s="11"/>
      <c r="J6" s="11">
        <v>0</v>
      </c>
      <c r="K6" s="11">
        <v>0</v>
      </c>
      <c r="L6" s="11" t="e">
        <f ca="1">LN(INDEX(Q$4:Q$5999,M4))</f>
        <v>#NAME?</v>
      </c>
      <c r="M6" s="30"/>
      <c r="O6" t="e">
        <f ca="1"/>
        <v>#NAME?</v>
      </c>
      <c r="P6" t="e">
        <f ca="1"/>
        <v>#NAME?</v>
      </c>
      <c r="Q6" t="e">
        <f ca="1"/>
        <v>#NAME?</v>
      </c>
      <c r="S6" s="43" t="e">
        <f ca="1"/>
        <v>#NAME?</v>
      </c>
      <c r="T6" s="43" t="e">
        <f ca="1"/>
        <v>#NAME?</v>
      </c>
      <c r="U6" s="43" t="e">
        <f ca="1"/>
        <v>#NAME?</v>
      </c>
    </row>
    <row r="7" spans="1:21" x14ac:dyDescent="0.35">
      <c r="A7" s="40">
        <f ca="1">INDEX('Flow probs &amp; rates'!$T$5:$T$5999,D7)</f>
        <v>0.97068044070821102</v>
      </c>
      <c r="B7" s="40">
        <f ca="1">INDEX('Flow probs &amp; rates'!$U$5:$U$5999,D7)</f>
        <v>1.4371946325234138E-2</v>
      </c>
      <c r="C7" s="40">
        <f ca="1">INDEX('Flow probs &amp; rates'!$V$5:$V$5999,D7)</f>
        <v>1.4947612966554896E-2</v>
      </c>
      <c r="D7" s="12">
        <v>2</v>
      </c>
      <c r="E7" s="12"/>
      <c r="F7" s="12">
        <v>-3.2465541302398898E-2</v>
      </c>
      <c r="G7" s="12">
        <v>1.8320784283418101E-2</v>
      </c>
      <c r="H7" s="12">
        <v>1.4144757019148E-2</v>
      </c>
      <c r="J7" s="11" t="e">
        <f t="shared" ref="J7" ca="1" si="0">LN(INDEX(O$4:O$5999,M7))</f>
        <v>#NAME?</v>
      </c>
      <c r="K7" s="11">
        <v>0</v>
      </c>
      <c r="L7" s="11">
        <v>0</v>
      </c>
      <c r="M7" s="30">
        <v>7</v>
      </c>
      <c r="O7" t="e">
        <f ca="1"/>
        <v>#NAME?</v>
      </c>
      <c r="P7" t="e">
        <f ca="1"/>
        <v>#NAME?</v>
      </c>
      <c r="Q7" t="e">
        <f ca="1"/>
        <v>#NAME?</v>
      </c>
      <c r="S7" s="43" t="e">
        <f t="array" aca="1" ref="S7:U9" ca="1">MMULT(INDEX(O$5:O$5999,M7):INDEX(Q$7:Q$5999,M7),MMULT(J7:L9,MINVERSE(INDEX(O$5:O$5999,M7):INDEX(Q$7:Q$5999,M7))))</f>
        <v>#NAME?</v>
      </c>
      <c r="T7" s="43" t="e">
        <f ca="1"/>
        <v>#NAME?</v>
      </c>
      <c r="U7" s="43" t="e">
        <f ca="1"/>
        <v>#NAME?</v>
      </c>
    </row>
    <row r="8" spans="1:21" x14ac:dyDescent="0.35">
      <c r="A8" s="40">
        <f ca="1">INDEX('Flow probs &amp; rates'!$W$5:$W$5999,D7)</f>
        <v>0.25169368129849584</v>
      </c>
      <c r="B8" s="40">
        <f ca="1">INDEX('Flow probs &amp; rates'!$X$5:$X$5999,D7)</f>
        <v>0.61550193795293073</v>
      </c>
      <c r="C8" s="40">
        <f ca="1">INDEX('Flow probs &amp; rates'!$Y$5:$Y$5999,D7)</f>
        <v>0.13280438074857345</v>
      </c>
      <c r="D8" s="12"/>
      <c r="E8" s="12"/>
      <c r="F8" s="12">
        <v>0.32178405676091798</v>
      </c>
      <c r="G8" s="12">
        <v>-0.49084029106405103</v>
      </c>
      <c r="H8" s="12">
        <v>0.169056234291388</v>
      </c>
      <c r="J8" s="11">
        <v>0</v>
      </c>
      <c r="K8" s="11" t="e">
        <f t="shared" ref="K8" ca="1" si="1">LN(INDEX(P$4:P$5999,M7))</f>
        <v>#NAME?</v>
      </c>
      <c r="L8" s="11">
        <v>0</v>
      </c>
      <c r="M8" s="30"/>
      <c r="O8" t="e">
        <f ca="1"/>
        <v>#NAME?</v>
      </c>
      <c r="P8" t="e">
        <f ca="1"/>
        <v>#NAME?</v>
      </c>
      <c r="Q8" t="e">
        <f ca="1"/>
        <v>#NAME?</v>
      </c>
      <c r="S8" s="43" t="e">
        <f ca="1"/>
        <v>#NAME?</v>
      </c>
      <c r="T8" s="43" t="e">
        <f ca="1"/>
        <v>#NAME?</v>
      </c>
      <c r="U8" s="43" t="e">
        <f ca="1"/>
        <v>#NAME?</v>
      </c>
    </row>
    <row r="9" spans="1:21" x14ac:dyDescent="0.35">
      <c r="A9" s="40">
        <f ca="1">INDEX('Flow probs &amp; rates'!$Z$5:$Z$5999,D7)</f>
        <v>2.2125543586618786E-2</v>
      </c>
      <c r="B9" s="40">
        <f ca="1">INDEX('Flow probs &amp; rates'!$AA$5:$AA$5999,D7)</f>
        <v>1.6193323431248876E-2</v>
      </c>
      <c r="C9" s="40">
        <f ca="1">INDEX('Flow probs &amp; rates'!$AB$5:$AB$5999,D7)</f>
        <v>0.96168113298213231</v>
      </c>
      <c r="D9" s="12"/>
      <c r="E9" s="12"/>
      <c r="F9" s="12">
        <v>2.0038346568683099E-2</v>
      </c>
      <c r="G9" s="12">
        <v>2.0714828623791998E-2</v>
      </c>
      <c r="H9" s="12">
        <v>-4.0753175202571497E-2</v>
      </c>
      <c r="J9" s="11">
        <v>0</v>
      </c>
      <c r="K9" s="11">
        <v>0</v>
      </c>
      <c r="L9" s="11" t="e">
        <f t="shared" ref="L9" ca="1" si="2">LN(INDEX(Q$4:Q$5999,M7))</f>
        <v>#NAME?</v>
      </c>
      <c r="M9" s="30"/>
      <c r="O9" t="e">
        <f ca="1"/>
        <v>#NAME?</v>
      </c>
      <c r="P9" t="e">
        <f ca="1"/>
        <v>#NAME?</v>
      </c>
      <c r="Q9" t="e">
        <f ca="1"/>
        <v>#NAME?</v>
      </c>
      <c r="S9" s="43" t="e">
        <f ca="1"/>
        <v>#NAME?</v>
      </c>
      <c r="T9" s="43" t="e">
        <f ca="1"/>
        <v>#NAME?</v>
      </c>
      <c r="U9" s="43" t="e">
        <f ca="1"/>
        <v>#NAME?</v>
      </c>
    </row>
    <row r="10" spans="1:21" x14ac:dyDescent="0.35">
      <c r="A10" s="40">
        <f ca="1">INDEX('Flow probs &amp; rates'!$T$5:$T$5999,D10)</f>
        <v>0.97345379490989214</v>
      </c>
      <c r="B10" s="40">
        <f ca="1">INDEX('Flow probs &amp; rates'!$U$5:$U$5999,D10)</f>
        <v>1.3442992341569631E-2</v>
      </c>
      <c r="C10" s="40">
        <f ca="1">INDEX('Flow probs &amp; rates'!$V$5:$V$5999,D10)</f>
        <v>1.3103212748538226E-2</v>
      </c>
      <c r="D10" s="12">
        <v>3</v>
      </c>
      <c r="E10" s="12"/>
      <c r="F10" s="12">
        <v>-2.96322793486937E-2</v>
      </c>
      <c r="G10" s="12">
        <v>1.7292756148607102E-2</v>
      </c>
      <c r="H10" s="12">
        <v>1.23395232000858E-2</v>
      </c>
      <c r="J10" s="11" t="e">
        <f t="shared" ref="J10" ca="1" si="3">LN(INDEX(O$4:O$5999,M10))</f>
        <v>#NAME?</v>
      </c>
      <c r="K10" s="11">
        <v>0</v>
      </c>
      <c r="L10" s="11">
        <v>0</v>
      </c>
      <c r="M10" s="30">
        <v>13</v>
      </c>
      <c r="N10">
        <v>4</v>
      </c>
      <c r="O10" t="e">
        <f t="array" aca="1" ref="O10:Q15" ca="1">[1]!evect(INDEX(A$4:A$5999,N10):INDEX(C$6:C$5999,N10))</f>
        <v>#NAME?</v>
      </c>
      <c r="P10" t="e">
        <f ca="1"/>
        <v>#NAME?</v>
      </c>
      <c r="Q10" t="e">
        <f ca="1"/>
        <v>#NAME?</v>
      </c>
      <c r="S10" s="43" t="e">
        <f t="array" aca="1" ref="S10:U12" ca="1">MMULT(INDEX(O$5:O$5999,M10):INDEX(Q$7:Q$5999,M10),MMULT(J10:L12,MINVERSE(INDEX(O$5:O$5999,M10):INDEX(Q$7:Q$5999,M10))))</f>
        <v>#NAME?</v>
      </c>
      <c r="T10" s="43" t="e">
        <f ca="1"/>
        <v>#NAME?</v>
      </c>
      <c r="U10" s="43" t="e">
        <f ca="1"/>
        <v>#NAME?</v>
      </c>
    </row>
    <row r="11" spans="1:21" x14ac:dyDescent="0.35">
      <c r="A11" s="40">
        <f ca="1">INDEX('Flow probs &amp; rates'!$W$5:$W$5999,D10)</f>
        <v>0.26907993358927063</v>
      </c>
      <c r="B11" s="40">
        <f ca="1">INDEX('Flow probs &amp; rates'!$X$5:$X$5999,D10)</f>
        <v>0.60199845949003938</v>
      </c>
      <c r="C11" s="40">
        <f ca="1">INDEX('Flow probs &amp; rates'!$Y$5:$Y$5999,D10)</f>
        <v>0.12892160692068994</v>
      </c>
      <c r="D11" s="12"/>
      <c r="E11" s="12"/>
      <c r="F11" s="12">
        <v>0.34702276255106501</v>
      </c>
      <c r="G11" s="12">
        <v>-0.51317101680891797</v>
      </c>
      <c r="H11" s="12">
        <v>0.16614825425785301</v>
      </c>
      <c r="J11" s="11">
        <v>0</v>
      </c>
      <c r="K11" s="11" t="e">
        <f t="shared" ref="K11" ca="1" si="4">LN(INDEX(P$4:P$5999,M10))</f>
        <v>#NAME?</v>
      </c>
      <c r="L11" s="11">
        <v>0</v>
      </c>
      <c r="M11" s="11"/>
      <c r="O11" t="e">
        <f ca="1"/>
        <v>#NAME?</v>
      </c>
      <c r="P11" t="e">
        <f ca="1"/>
        <v>#NAME?</v>
      </c>
      <c r="Q11" t="e">
        <f ca="1"/>
        <v>#NAME?</v>
      </c>
      <c r="S11" s="43" t="e">
        <f ca="1"/>
        <v>#NAME?</v>
      </c>
      <c r="T11" s="43" t="e">
        <f ca="1"/>
        <v>#NAME?</v>
      </c>
      <c r="U11" s="43" t="e">
        <f ca="1"/>
        <v>#NAME?</v>
      </c>
    </row>
    <row r="12" spans="1:21" x14ac:dyDescent="0.35">
      <c r="A12" s="40">
        <f ca="1">INDEX('Flow probs &amp; rates'!$Z$5:$Z$5999,D10)</f>
        <v>2.4394275324267897E-2</v>
      </c>
      <c r="B12" s="40">
        <f ca="1">INDEX('Flow probs &amp; rates'!$AA$5:$AA$5999,D10)</f>
        <v>1.6595732753599775E-2</v>
      </c>
      <c r="C12" s="40">
        <f ca="1">INDEX('Flow probs &amp; rates'!$AB$5:$AB$5999,D10)</f>
        <v>0.95900999192213232</v>
      </c>
      <c r="D12" s="12"/>
      <c r="E12" s="12"/>
      <c r="F12" s="12">
        <v>2.2069271026161501E-2</v>
      </c>
      <c r="G12" s="12">
        <v>2.1480076331791002E-2</v>
      </c>
      <c r="H12" s="12">
        <v>-4.3549347357953197E-2</v>
      </c>
      <c r="J12" s="11">
        <v>0</v>
      </c>
      <c r="K12" s="11">
        <v>0</v>
      </c>
      <c r="L12" s="11" t="e">
        <f t="shared" ref="L12" ca="1" si="5">LN(INDEX(Q$4:Q$5999,M10))</f>
        <v>#NAME?</v>
      </c>
      <c r="M12" s="11"/>
      <c r="O12" t="e">
        <f ca="1"/>
        <v>#NAME?</v>
      </c>
      <c r="P12" t="e">
        <f ca="1"/>
        <v>#NAME?</v>
      </c>
      <c r="Q12" t="e">
        <f ca="1"/>
        <v>#NAME?</v>
      </c>
      <c r="S12" s="43" t="e">
        <f ca="1"/>
        <v>#NAME?</v>
      </c>
      <c r="T12" s="43" t="e">
        <f ca="1"/>
        <v>#NAME?</v>
      </c>
      <c r="U12" s="43" t="e">
        <f ca="1"/>
        <v>#NAME?</v>
      </c>
    </row>
    <row r="13" spans="1:21" x14ac:dyDescent="0.35">
      <c r="A13" s="40">
        <f ca="1">INDEX('Flow probs &amp; rates'!$T$5:$T$5999,D13)</f>
        <v>0.9716723964151438</v>
      </c>
      <c r="B13" s="40">
        <f ca="1">INDEX('Flow probs &amp; rates'!$U$5:$U$5999,D13)</f>
        <v>1.380828737026542E-2</v>
      </c>
      <c r="C13" s="40">
        <f ca="1">INDEX('Flow probs &amp; rates'!$V$5:$V$5999,D13)</f>
        <v>1.4519316214590827E-2</v>
      </c>
      <c r="D13" s="12">
        <v>4</v>
      </c>
      <c r="E13" s="12"/>
      <c r="F13" s="12">
        <v>-3.1538188919220403E-2</v>
      </c>
      <c r="G13" s="12">
        <v>1.7949290542495399E-2</v>
      </c>
      <c r="H13" s="12">
        <v>1.35888983766591E-2</v>
      </c>
      <c r="J13" s="11" t="e">
        <f t="shared" ref="J13" ca="1" si="6">LN(INDEX(O$4:O$5999,M13))</f>
        <v>#NAME?</v>
      </c>
      <c r="K13" s="11">
        <v>0</v>
      </c>
      <c r="L13" s="11">
        <v>0</v>
      </c>
      <c r="M13" s="30">
        <v>19</v>
      </c>
      <c r="O13" t="e">
        <f ca="1"/>
        <v>#NAME?</v>
      </c>
      <c r="P13" t="e">
        <f ca="1"/>
        <v>#NAME?</v>
      </c>
      <c r="Q13" t="e">
        <f ca="1"/>
        <v>#NAME?</v>
      </c>
      <c r="S13" s="43" t="e">
        <f t="array" aca="1" ref="S13:U15" ca="1">MMULT(INDEX(O$5:O$5999,M13):INDEX(Q$7:Q$5999,M13),MMULT(J13:L15,MINVERSE(INDEX(O$5:O$5999,M13):INDEX(Q$7:Q$5999,M13))))</f>
        <v>#NAME?</v>
      </c>
      <c r="T13" s="43" t="e">
        <f ca="1"/>
        <v>#NAME?</v>
      </c>
      <c r="U13" s="43" t="e">
        <f ca="1"/>
        <v>#NAME?</v>
      </c>
    </row>
    <row r="14" spans="1:21" x14ac:dyDescent="0.35">
      <c r="A14" s="40">
        <f ca="1">INDEX('Flow probs &amp; rates'!$W$5:$W$5999,D13)</f>
        <v>0.2662187703366351</v>
      </c>
      <c r="B14" s="40">
        <f ca="1">INDEX('Flow probs &amp; rates'!$X$5:$X$5999,D13)</f>
        <v>0.58996034676832332</v>
      </c>
      <c r="C14" s="40">
        <f ca="1">INDEX('Flow probs &amp; rates'!$Y$5:$Y$5999,D13)</f>
        <v>0.14382088289504152</v>
      </c>
      <c r="D14" s="12"/>
      <c r="E14" s="12"/>
      <c r="F14" s="12">
        <v>0.34699479094299002</v>
      </c>
      <c r="G14" s="12">
        <v>-0.53363569266834798</v>
      </c>
      <c r="H14" s="12">
        <v>0.18664090172434</v>
      </c>
      <c r="J14" s="11">
        <v>0</v>
      </c>
      <c r="K14" s="11" t="e">
        <f t="shared" ref="K14" ca="1" si="7">LN(INDEX(P$4:P$5999,M13))</f>
        <v>#NAME?</v>
      </c>
      <c r="L14" s="11">
        <v>0</v>
      </c>
      <c r="M14" s="30"/>
      <c r="O14" t="e">
        <f ca="1"/>
        <v>#NAME?</v>
      </c>
      <c r="P14" t="e">
        <f ca="1"/>
        <v>#NAME?</v>
      </c>
      <c r="Q14" t="e">
        <f ca="1"/>
        <v>#NAME?</v>
      </c>
      <c r="S14" s="43" t="e">
        <f ca="1"/>
        <v>#NAME?</v>
      </c>
      <c r="T14" s="43" t="e">
        <f ca="1"/>
        <v>#NAME?</v>
      </c>
      <c r="U14" s="43" t="e">
        <f ca="1"/>
        <v>#NAME?</v>
      </c>
    </row>
    <row r="15" spans="1:21" x14ac:dyDescent="0.35">
      <c r="A15" s="40">
        <f ca="1">INDEX('Flow probs &amp; rates'!$Z$5:$Z$5999,D13)</f>
        <v>2.096413988286094E-2</v>
      </c>
      <c r="B15" s="40">
        <f ca="1">INDEX('Flow probs &amp; rates'!$AA$5:$AA$5999,D13)</f>
        <v>1.526756306844148E-2</v>
      </c>
      <c r="C15" s="40">
        <f ca="1">INDEX('Flow probs &amp; rates'!$AB$5:$AB$5999,D13)</f>
        <v>0.9637682970486976</v>
      </c>
      <c r="D15" s="12"/>
      <c r="E15" s="12"/>
      <c r="F15" s="12">
        <v>1.87386926451358E-2</v>
      </c>
      <c r="G15" s="12">
        <v>1.9903420199784101E-2</v>
      </c>
      <c r="H15" s="12">
        <v>-3.8642112834721798E-2</v>
      </c>
      <c r="J15" s="11">
        <v>0</v>
      </c>
      <c r="K15" s="11">
        <v>0</v>
      </c>
      <c r="L15" s="11" t="e">
        <f t="shared" ref="L15" ca="1" si="8">LN(INDEX(Q$4:Q$5999,M13))</f>
        <v>#NAME?</v>
      </c>
      <c r="M15" s="30"/>
      <c r="O15" t="e">
        <f ca="1"/>
        <v>#NAME?</v>
      </c>
      <c r="P15" t="e">
        <f ca="1"/>
        <v>#NAME?</v>
      </c>
      <c r="Q15" t="e">
        <f ca="1"/>
        <v>#NAME?</v>
      </c>
      <c r="S15" s="43" t="e">
        <f ca="1"/>
        <v>#NAME?</v>
      </c>
      <c r="T15" s="43" t="e">
        <f ca="1"/>
        <v>#NAME?</v>
      </c>
      <c r="U15" s="43" t="e">
        <f ca="1"/>
        <v>#NAME?</v>
      </c>
    </row>
    <row r="16" spans="1:21" x14ac:dyDescent="0.35">
      <c r="A16" s="40">
        <f ca="1">INDEX('Flow probs &amp; rates'!$T$5:$T$5999,D16)</f>
        <v>0.97222803914968448</v>
      </c>
      <c r="B16" s="40">
        <f ca="1">INDEX('Flow probs &amp; rates'!$U$5:$U$5999,D16)</f>
        <v>1.4169472488005751E-2</v>
      </c>
      <c r="C16" s="40">
        <f ca="1">INDEX('Flow probs &amp; rates'!$V$5:$V$5999,D16)</f>
        <v>1.3602488362309817E-2</v>
      </c>
      <c r="D16" s="12">
        <v>5</v>
      </c>
      <c r="E16" s="12"/>
      <c r="F16" s="12">
        <v>-3.0752870554084499E-2</v>
      </c>
      <c r="G16" s="12">
        <v>1.7913226383947201E-2</v>
      </c>
      <c r="H16" s="12">
        <v>1.2839644170040901E-2</v>
      </c>
      <c r="J16" s="11" t="e">
        <f t="shared" ref="J16" ca="1" si="9">LN(INDEX(O$4:O$5999,M16))</f>
        <v>#NAME?</v>
      </c>
      <c r="K16" s="11">
        <v>0</v>
      </c>
      <c r="L16" s="11">
        <v>0</v>
      </c>
      <c r="M16" s="30">
        <v>25</v>
      </c>
      <c r="N16">
        <v>7</v>
      </c>
      <c r="O16" t="e">
        <f t="array" aca="1" ref="O16:Q21" ca="1">[1]!evect(INDEX(A$4:A$5999,N16):INDEX(C$6:C$5999,N16))</f>
        <v>#NAME?</v>
      </c>
      <c r="P16" t="e">
        <f ca="1"/>
        <v>#NAME?</v>
      </c>
      <c r="Q16" t="e">
        <f ca="1"/>
        <v>#NAME?</v>
      </c>
      <c r="S16" s="43" t="e">
        <f t="array" aca="1" ref="S16:U18" ca="1">MMULT(INDEX(O$5:O$5999,M16):INDEX(Q$7:Q$5999,M16),MMULT(J16:L18,MINVERSE(INDEX(O$5:O$5999,M16):INDEX(Q$7:Q$5999,M16))))</f>
        <v>#NAME?</v>
      </c>
      <c r="T16" s="43" t="e">
        <f ca="1"/>
        <v>#NAME?</v>
      </c>
      <c r="U16" s="43" t="e">
        <f ca="1"/>
        <v>#NAME?</v>
      </c>
    </row>
    <row r="17" spans="1:21" x14ac:dyDescent="0.35">
      <c r="A17" s="40">
        <f ca="1">INDEX('Flow probs &amp; rates'!$W$5:$W$5999,D16)</f>
        <v>0.24759510989256692</v>
      </c>
      <c r="B17" s="40">
        <f ca="1">INDEX('Flow probs &amp; rates'!$X$5:$X$5999,D16)</f>
        <v>0.6254369699978185</v>
      </c>
      <c r="C17" s="40">
        <f ca="1">INDEX('Flow probs &amp; rates'!$Y$5:$Y$5999,D16)</f>
        <v>0.12696792010961452</v>
      </c>
      <c r="D17" s="12"/>
      <c r="E17" s="12"/>
      <c r="F17" s="12">
        <v>0.31395790566878201</v>
      </c>
      <c r="G17" s="12">
        <v>-0.474678972435572</v>
      </c>
      <c r="H17" s="12">
        <v>0.16072106677935799</v>
      </c>
      <c r="J17" s="11">
        <v>0</v>
      </c>
      <c r="K17" s="11" t="e">
        <f t="shared" ref="K17" ca="1" si="10">LN(INDEX(P$4:P$5999,M16))</f>
        <v>#NAME?</v>
      </c>
      <c r="L17" s="11">
        <v>0</v>
      </c>
      <c r="M17" s="30"/>
      <c r="O17" t="e">
        <f ca="1"/>
        <v>#NAME?</v>
      </c>
      <c r="P17" t="e">
        <f ca="1"/>
        <v>#NAME?</v>
      </c>
      <c r="Q17" t="e">
        <f ca="1"/>
        <v>#NAME?</v>
      </c>
      <c r="S17" s="43" t="e">
        <f ca="1"/>
        <v>#NAME?</v>
      </c>
      <c r="T17" s="43" t="e">
        <f ca="1"/>
        <v>#NAME?</v>
      </c>
      <c r="U17" s="43" t="e">
        <f ca="1"/>
        <v>#NAME?</v>
      </c>
    </row>
    <row r="18" spans="1:21" x14ac:dyDescent="0.35">
      <c r="A18" s="40">
        <f ca="1">INDEX('Flow probs &amp; rates'!$Z$5:$Z$5999,D16)</f>
        <v>2.2337551982964551E-2</v>
      </c>
      <c r="B18" s="40">
        <f ca="1">INDEX('Flow probs &amp; rates'!$AA$5:$AA$5999,D16)</f>
        <v>1.7479524138288842E-2</v>
      </c>
      <c r="C18" s="40">
        <f ca="1">INDEX('Flow probs &amp; rates'!$AB$5:$AB$5999,D16)</f>
        <v>0.96018292387874671</v>
      </c>
      <c r="D18" s="12"/>
      <c r="E18" s="12"/>
      <c r="F18" s="12">
        <v>2.0106965675088701E-2</v>
      </c>
      <c r="G18" s="12">
        <v>2.2231803779274799E-2</v>
      </c>
      <c r="H18" s="12">
        <v>-4.2338769454483498E-2</v>
      </c>
      <c r="J18" s="11">
        <v>0</v>
      </c>
      <c r="K18" s="11">
        <v>0</v>
      </c>
      <c r="L18" s="11" t="e">
        <f t="shared" ref="L18" ca="1" si="11">LN(INDEX(Q$4:Q$5999,M16))</f>
        <v>#NAME?</v>
      </c>
      <c r="M18" s="30"/>
      <c r="O18" t="e">
        <f ca="1"/>
        <v>#NAME?</v>
      </c>
      <c r="P18" t="e">
        <f ca="1"/>
        <v>#NAME?</v>
      </c>
      <c r="Q18" t="e">
        <f ca="1"/>
        <v>#NAME?</v>
      </c>
      <c r="S18" s="43" t="e">
        <f ca="1"/>
        <v>#NAME?</v>
      </c>
      <c r="T18" s="43" t="e">
        <f ca="1"/>
        <v>#NAME?</v>
      </c>
      <c r="U18" s="43" t="e">
        <f ca="1"/>
        <v>#NAME?</v>
      </c>
    </row>
    <row r="19" spans="1:21" x14ac:dyDescent="0.35">
      <c r="A19" s="40">
        <f ca="1">INDEX('Flow probs &amp; rates'!$T$5:$T$5999,D19)</f>
        <v>0.97287972951695079</v>
      </c>
      <c r="B19" s="40">
        <f ca="1">INDEX('Flow probs &amp; rates'!$U$5:$U$5999,D19)</f>
        <v>1.4019684418344511E-2</v>
      </c>
      <c r="C19" s="40">
        <f ca="1">INDEX('Flow probs &amp; rates'!$V$5:$V$5999,D19)</f>
        <v>1.3100586064704708E-2</v>
      </c>
      <c r="D19" s="12">
        <v>6</v>
      </c>
      <c r="E19" s="12"/>
      <c r="F19" s="12">
        <v>-3.0047746518662499E-2</v>
      </c>
      <c r="G19" s="12">
        <v>1.7616402520612098E-2</v>
      </c>
      <c r="H19" s="12">
        <v>1.2431343998050799E-2</v>
      </c>
      <c r="J19" s="11" t="e">
        <f t="shared" ref="J19" ca="1" si="12">LN(INDEX(O$4:O$5999,M19))</f>
        <v>#NAME?</v>
      </c>
      <c r="K19" s="11">
        <v>0</v>
      </c>
      <c r="L19" s="11">
        <v>0</v>
      </c>
      <c r="M19" s="30">
        <v>31</v>
      </c>
      <c r="O19" t="e">
        <f ca="1"/>
        <v>#NAME?</v>
      </c>
      <c r="P19" t="e">
        <f ca="1"/>
        <v>#NAME?</v>
      </c>
      <c r="Q19" t="e">
        <f ca="1"/>
        <v>#NAME?</v>
      </c>
      <c r="S19" s="43" t="e">
        <f t="array" aca="1" ref="S19:U21" ca="1">MMULT(INDEX(O$5:O$5999,M19):INDEX(Q$7:Q$5999,M19),MMULT(J19:L21,MINVERSE(INDEX(O$5:O$5999,M19):INDEX(Q$7:Q$5999,M19))))</f>
        <v>#NAME?</v>
      </c>
      <c r="T19" s="43" t="e">
        <f ca="1"/>
        <v>#NAME?</v>
      </c>
      <c r="U19" s="43" t="e">
        <f ca="1"/>
        <v>#NAME?</v>
      </c>
    </row>
    <row r="20" spans="1:21" x14ac:dyDescent="0.35">
      <c r="A20" s="40">
        <f ca="1">INDEX('Flow probs &amp; rates'!$W$5:$W$5999,D19)</f>
        <v>0.24948615228536103</v>
      </c>
      <c r="B20" s="40">
        <f ca="1">INDEX('Flow probs &amp; rates'!$X$5:$X$5999,D19)</f>
        <v>0.63313169295135707</v>
      </c>
      <c r="C20" s="40">
        <f ca="1">INDEX('Flow probs &amp; rates'!$Y$5:$Y$5999,D19)</f>
        <v>0.11738215476328182</v>
      </c>
      <c r="D20" s="12"/>
      <c r="E20" s="12"/>
      <c r="F20" s="12">
        <v>0.31462291131143</v>
      </c>
      <c r="G20" s="12">
        <v>-0.46224370580248397</v>
      </c>
      <c r="H20" s="12">
        <v>0.147620794491053</v>
      </c>
      <c r="J20" s="11">
        <v>0</v>
      </c>
      <c r="K20" s="11" t="e">
        <f t="shared" ref="K20" ca="1" si="13">LN(INDEX(P$4:P$5999,M19))</f>
        <v>#NAME?</v>
      </c>
      <c r="L20" s="11">
        <v>0</v>
      </c>
      <c r="M20" s="11"/>
      <c r="O20" t="e">
        <f ca="1"/>
        <v>#NAME?</v>
      </c>
      <c r="P20" t="e">
        <f ca="1"/>
        <v>#NAME?</v>
      </c>
      <c r="Q20" t="e">
        <f ca="1"/>
        <v>#NAME?</v>
      </c>
      <c r="S20" s="43" t="e">
        <f ca="1"/>
        <v>#NAME?</v>
      </c>
      <c r="T20" s="43" t="e">
        <f ca="1"/>
        <v>#NAME?</v>
      </c>
      <c r="U20" s="43" t="e">
        <f ca="1"/>
        <v>#NAME?</v>
      </c>
    </row>
    <row r="21" spans="1:21" x14ac:dyDescent="0.35">
      <c r="A21" s="40">
        <f ca="1">INDEX('Flow probs &amp; rates'!$Z$5:$Z$5999,D19)</f>
        <v>2.1914230471560377E-2</v>
      </c>
      <c r="B21" s="40">
        <f ca="1">INDEX('Flow probs &amp; rates'!$AA$5:$AA$5999,D19)</f>
        <v>1.7869664110488868E-2</v>
      </c>
      <c r="C21" s="40">
        <f ca="1">INDEX('Flow probs &amp; rates'!$AB$5:$AB$5999,D19)</f>
        <v>0.96021610541795077</v>
      </c>
      <c r="D21" s="12"/>
      <c r="E21" s="12"/>
      <c r="F21" s="12">
        <v>1.95905584638074E-2</v>
      </c>
      <c r="G21" s="12">
        <v>2.2608241782387399E-2</v>
      </c>
      <c r="H21" s="12">
        <v>-4.2198800246194899E-2</v>
      </c>
      <c r="J21" s="11">
        <v>0</v>
      </c>
      <c r="K21" s="11">
        <v>0</v>
      </c>
      <c r="L21" s="11" t="e">
        <f t="shared" ref="L21" ca="1" si="14">LN(INDEX(Q$4:Q$5999,M19))</f>
        <v>#NAME?</v>
      </c>
      <c r="M21" s="11"/>
      <c r="O21" t="e">
        <f ca="1"/>
        <v>#NAME?</v>
      </c>
      <c r="P21" t="e">
        <f ca="1"/>
        <v>#NAME?</v>
      </c>
      <c r="Q21" t="e">
        <f ca="1"/>
        <v>#NAME?</v>
      </c>
      <c r="S21" s="43" t="e">
        <f ca="1"/>
        <v>#NAME?</v>
      </c>
      <c r="T21" s="43" t="e">
        <f ca="1"/>
        <v>#NAME?</v>
      </c>
      <c r="U21" s="43" t="e">
        <f ca="1"/>
        <v>#NAME?</v>
      </c>
    </row>
    <row r="22" spans="1:21" x14ac:dyDescent="0.35">
      <c r="A22" s="40">
        <f ca="1">INDEX('Flow probs &amp; rates'!$T$5:$T$5999,D22)</f>
        <v>0.97080290850351147</v>
      </c>
      <c r="B22" s="40">
        <f ca="1">INDEX('Flow probs &amp; rates'!$U$5:$U$5999,D22)</f>
        <v>1.4625145089902813E-2</v>
      </c>
      <c r="C22" s="40">
        <f ca="1">INDEX('Flow probs &amp; rates'!$V$5:$V$5999,D22)</f>
        <v>1.4571946406585637E-2</v>
      </c>
      <c r="D22" s="12">
        <v>7</v>
      </c>
      <c r="E22" s="12"/>
      <c r="F22" s="12">
        <v>-3.2215515469362403E-2</v>
      </c>
      <c r="G22" s="12">
        <v>1.83652169806066E-2</v>
      </c>
      <c r="H22" s="12">
        <v>1.38502984887555E-2</v>
      </c>
      <c r="J22" s="11" t="e">
        <f t="shared" ref="J22" ca="1" si="15">LN(INDEX(O$4:O$5999,M22))</f>
        <v>#NAME?</v>
      </c>
      <c r="K22" s="11">
        <v>0</v>
      </c>
      <c r="L22" s="11">
        <v>0</v>
      </c>
      <c r="M22" s="30">
        <v>37</v>
      </c>
      <c r="N22">
        <v>10</v>
      </c>
      <c r="O22" t="e">
        <f t="array" aca="1" ref="O22:Q27" ca="1">[1]!evect(INDEX(A$4:A$5999,N22):INDEX(C$6:C$5999,N22))</f>
        <v>#NAME?</v>
      </c>
      <c r="P22" t="e">
        <f ca="1"/>
        <v>#NAME?</v>
      </c>
      <c r="Q22" t="e">
        <f ca="1"/>
        <v>#NAME?</v>
      </c>
      <c r="S22" s="43" t="e">
        <f t="array" aca="1" ref="S22:U24" ca="1">MMULT(INDEX(O$5:O$5999,M22):INDEX(Q$7:Q$5999,M22),MMULT(J22:L24,MINVERSE(INDEX(O$5:O$5999,M22):INDEX(Q$7:Q$5999,M22))))</f>
        <v>#NAME?</v>
      </c>
      <c r="T22" s="43" t="e">
        <f ca="1"/>
        <v>#NAME?</v>
      </c>
      <c r="U22" s="43" t="e">
        <f ca="1"/>
        <v>#NAME?</v>
      </c>
    </row>
    <row r="23" spans="1:21" x14ac:dyDescent="0.35">
      <c r="A23" s="40">
        <f ca="1">INDEX('Flow probs &amp; rates'!$W$5:$W$5999,D22)</f>
        <v>0.24101847470320825</v>
      </c>
      <c r="B23" s="40">
        <f ca="1">INDEX('Flow probs &amp; rates'!$X$5:$X$5999,D22)</f>
        <v>0.6356878932439145</v>
      </c>
      <c r="C23" s="40">
        <f ca="1">INDEX('Flow probs &amp; rates'!$Y$5:$Y$5999,D22)</f>
        <v>0.12329363205287724</v>
      </c>
      <c r="D23" s="12"/>
      <c r="E23" s="12"/>
      <c r="F23" s="12">
        <v>0.30363289198385401</v>
      </c>
      <c r="G23" s="12">
        <v>-0.45816993331065398</v>
      </c>
      <c r="H23" s="12">
        <v>0.15453704132680099</v>
      </c>
      <c r="J23" s="11">
        <v>0</v>
      </c>
      <c r="K23" s="11" t="e">
        <f t="shared" ref="K23" ca="1" si="16">LN(INDEX(P$4:P$5999,M22))</f>
        <v>#NAME?</v>
      </c>
      <c r="L23" s="11">
        <v>0</v>
      </c>
      <c r="M23" s="30"/>
      <c r="O23" t="e">
        <f ca="1"/>
        <v>#NAME?</v>
      </c>
      <c r="P23" t="e">
        <f ca="1"/>
        <v>#NAME?</v>
      </c>
      <c r="Q23" t="e">
        <f ca="1"/>
        <v>#NAME?</v>
      </c>
      <c r="S23" s="43" t="e">
        <f ca="1"/>
        <v>#NAME?</v>
      </c>
      <c r="T23" s="43" t="e">
        <f ca="1"/>
        <v>#NAME?</v>
      </c>
      <c r="U23" s="43" t="e">
        <f ca="1"/>
        <v>#NAME?</v>
      </c>
    </row>
    <row r="24" spans="1:21" x14ac:dyDescent="0.35">
      <c r="A24" s="40">
        <f ca="1">INDEX('Flow probs &amp; rates'!$Z$5:$Z$5999,D22)</f>
        <v>2.1181878270787907E-2</v>
      </c>
      <c r="B24" s="40">
        <f ca="1">INDEX('Flow probs &amp; rates'!$AA$5:$AA$5999,D22)</f>
        <v>1.6636382264726621E-2</v>
      </c>
      <c r="C24" s="40">
        <f ca="1">INDEX('Flow probs &amp; rates'!$AB$5:$AB$5999,D22)</f>
        <v>0.96218173946448549</v>
      </c>
      <c r="D24" s="12"/>
      <c r="E24" s="12"/>
      <c r="F24" s="12">
        <v>1.9154992085663802E-2</v>
      </c>
      <c r="G24" s="12">
        <v>2.0968304261264298E-2</v>
      </c>
      <c r="H24" s="12">
        <v>-4.0123296346928697E-2</v>
      </c>
      <c r="J24" s="11">
        <v>0</v>
      </c>
      <c r="K24" s="11">
        <v>0</v>
      </c>
      <c r="L24" s="11" t="e">
        <f t="shared" ref="L24" ca="1" si="17">LN(INDEX(Q$4:Q$5999,M22))</f>
        <v>#NAME?</v>
      </c>
      <c r="M24" s="30"/>
      <c r="O24" t="e">
        <f ca="1"/>
        <v>#NAME?</v>
      </c>
      <c r="P24" t="e">
        <f ca="1"/>
        <v>#NAME?</v>
      </c>
      <c r="Q24" t="e">
        <f ca="1"/>
        <v>#NAME?</v>
      </c>
      <c r="S24" s="43" t="e">
        <f ca="1"/>
        <v>#NAME?</v>
      </c>
      <c r="T24" s="43" t="e">
        <f ca="1"/>
        <v>#NAME?</v>
      </c>
      <c r="U24" s="43" t="e">
        <f ca="1"/>
        <v>#NAME?</v>
      </c>
    </row>
    <row r="25" spans="1:21" x14ac:dyDescent="0.35">
      <c r="A25" s="40">
        <f ca="1">INDEX('Flow probs &amp; rates'!$T$5:$T$5999,D25)</f>
        <v>0.97191875528749105</v>
      </c>
      <c r="B25" s="40">
        <f ca="1">INDEX('Flow probs &amp; rates'!$U$5:$U$5999,D25)</f>
        <v>1.4541192108530525E-2</v>
      </c>
      <c r="C25" s="40">
        <f ca="1">INDEX('Flow probs &amp; rates'!$V$5:$V$5999,D25)</f>
        <v>1.3540052603978352E-2</v>
      </c>
      <c r="D25" s="12">
        <v>8</v>
      </c>
      <c r="E25" s="12"/>
      <c r="F25" s="12">
        <v>-3.1148931897918099E-2</v>
      </c>
      <c r="G25" s="12">
        <v>1.8358387633626499E-2</v>
      </c>
      <c r="H25" s="12">
        <v>1.2790544264291199E-2</v>
      </c>
      <c r="J25" s="11" t="e">
        <f t="shared" ref="J25" ca="1" si="18">LN(INDEX(O$4:O$5999,M25))</f>
        <v>#NAME?</v>
      </c>
      <c r="K25" s="11">
        <v>0</v>
      </c>
      <c r="L25" s="11">
        <v>0</v>
      </c>
      <c r="M25" s="30">
        <v>43</v>
      </c>
      <c r="O25" t="e">
        <f ca="1"/>
        <v>#NAME?</v>
      </c>
      <c r="P25" t="e">
        <f ca="1"/>
        <v>#NAME?</v>
      </c>
      <c r="Q25" t="e">
        <f ca="1"/>
        <v>#NAME?</v>
      </c>
      <c r="S25" s="43" t="e">
        <f t="array" aca="1" ref="S25:U27" ca="1">MMULT(INDEX(O$5:O$5999,M25):INDEX(Q$7:Q$5999,M25),MMULT(J25:L27,MINVERSE(INDEX(O$5:O$5999,M25):INDEX(Q$7:Q$5999,M25))))</f>
        <v>#NAME?</v>
      </c>
      <c r="T25" s="43" t="e">
        <f ca="1"/>
        <v>#NAME?</v>
      </c>
      <c r="U25" s="43" t="e">
        <f ca="1"/>
        <v>#NAME?</v>
      </c>
    </row>
    <row r="26" spans="1:21" x14ac:dyDescent="0.35">
      <c r="A26" s="40">
        <f ca="1">INDEX('Flow probs &amp; rates'!$W$5:$W$5999,D25)</f>
        <v>0.24966081882368474</v>
      </c>
      <c r="B26" s="40">
        <f ca="1">INDEX('Flow probs &amp; rates'!$X$5:$X$5999,D25)</f>
        <v>0.62798253713940733</v>
      </c>
      <c r="C26" s="40">
        <f ca="1">INDEX('Flow probs &amp; rates'!$Y$5:$Y$5999,D25)</f>
        <v>0.12235664403690795</v>
      </c>
      <c r="D26" s="12"/>
      <c r="E26" s="12"/>
      <c r="F26" s="12">
        <v>0.31617780639802101</v>
      </c>
      <c r="G26" s="12">
        <v>-0.47060917629464599</v>
      </c>
      <c r="H26" s="12">
        <v>0.15443136989662501</v>
      </c>
      <c r="J26" s="11">
        <v>0</v>
      </c>
      <c r="K26" s="11" t="e">
        <f t="shared" ref="K26" ca="1" si="19">LN(INDEX(P$4:P$5999,M25))</f>
        <v>#NAME?</v>
      </c>
      <c r="L26" s="11">
        <v>0</v>
      </c>
      <c r="M26" s="30"/>
      <c r="O26" t="e">
        <f ca="1"/>
        <v>#NAME?</v>
      </c>
      <c r="P26" t="e">
        <f ca="1"/>
        <v>#NAME?</v>
      </c>
      <c r="Q26" t="e">
        <f ca="1"/>
        <v>#NAME?</v>
      </c>
      <c r="S26" s="43" t="e">
        <f ca="1"/>
        <v>#NAME?</v>
      </c>
      <c r="T26" s="43" t="e">
        <f ca="1"/>
        <v>#NAME?</v>
      </c>
      <c r="U26" s="43" t="e">
        <f ca="1"/>
        <v>#NAME?</v>
      </c>
    </row>
    <row r="27" spans="1:21" x14ac:dyDescent="0.35">
      <c r="A27" s="40">
        <f ca="1">INDEX('Flow probs &amp; rates'!$Z$5:$Z$5999,D25)</f>
        <v>2.1797126692759773E-2</v>
      </c>
      <c r="B27" s="40">
        <f ca="1">INDEX('Flow probs &amp; rates'!$AA$5:$AA$5999,D25)</f>
        <v>1.7307633319862625E-2</v>
      </c>
      <c r="C27" s="40">
        <f ca="1">INDEX('Flow probs &amp; rates'!$AB$5:$AB$5999,D25)</f>
        <v>0.96089523998737758</v>
      </c>
      <c r="D27" s="12"/>
      <c r="E27" s="12"/>
      <c r="F27" s="12">
        <v>1.9555461557959699E-2</v>
      </c>
      <c r="G27" s="12">
        <v>2.1961057699197602E-2</v>
      </c>
      <c r="H27" s="12">
        <v>-4.1516519257157401E-2</v>
      </c>
      <c r="J27" s="11">
        <v>0</v>
      </c>
      <c r="K27" s="11">
        <v>0</v>
      </c>
      <c r="L27" s="11" t="e">
        <f t="shared" ref="L27" ca="1" si="20">LN(INDEX(Q$4:Q$5999,M25))</f>
        <v>#NAME?</v>
      </c>
      <c r="M27" s="30"/>
      <c r="O27" t="e">
        <f ca="1"/>
        <v>#NAME?</v>
      </c>
      <c r="P27" t="e">
        <f ca="1"/>
        <v>#NAME?</v>
      </c>
      <c r="Q27" t="e">
        <f ca="1"/>
        <v>#NAME?</v>
      </c>
      <c r="S27" s="43" t="e">
        <f ca="1"/>
        <v>#NAME?</v>
      </c>
      <c r="T27" s="43" t="e">
        <f ca="1"/>
        <v>#NAME?</v>
      </c>
      <c r="U27" s="43" t="e">
        <f ca="1"/>
        <v>#NAME?</v>
      </c>
    </row>
    <row r="28" spans="1:21" x14ac:dyDescent="0.35">
      <c r="A28" s="40">
        <f ca="1">INDEX('Flow probs &amp; rates'!$T$5:$T$5999,D28)</f>
        <v>0.97115044116638083</v>
      </c>
      <c r="B28" s="40">
        <f ca="1">INDEX('Flow probs &amp; rates'!$U$5:$U$5999,D28)</f>
        <v>1.5340176746553483E-2</v>
      </c>
      <c r="C28" s="40">
        <f ca="1">INDEX('Flow probs &amp; rates'!$V$5:$V$5999,D28)</f>
        <v>1.3509382087065614E-2</v>
      </c>
      <c r="D28" s="12">
        <v>9</v>
      </c>
      <c r="E28" s="12"/>
      <c r="F28" s="12">
        <v>-3.1907884321556799E-2</v>
      </c>
      <c r="G28" s="12">
        <v>1.92019491678431E-2</v>
      </c>
      <c r="H28" s="12">
        <v>1.27059351536103E-2</v>
      </c>
      <c r="J28" s="11" t="e">
        <f t="shared" ref="J28" ca="1" si="21">LN(INDEX(O$4:O$5999,M28))</f>
        <v>#NAME?</v>
      </c>
      <c r="K28" s="11">
        <v>0</v>
      </c>
      <c r="L28" s="11">
        <v>0</v>
      </c>
      <c r="M28" s="30">
        <v>49</v>
      </c>
      <c r="N28">
        <v>13</v>
      </c>
      <c r="O28" t="e">
        <f t="array" aca="1" ref="O28:Q33" ca="1">[1]!evect(INDEX(A$4:A$5999,N28):INDEX(C$6:C$5999,N28))</f>
        <v>#NAME?</v>
      </c>
      <c r="P28" t="e">
        <f ca="1"/>
        <v>#NAME?</v>
      </c>
      <c r="Q28" t="e">
        <f ca="1"/>
        <v>#NAME?</v>
      </c>
      <c r="S28" s="43" t="e">
        <f t="array" aca="1" ref="S28:U30" ca="1">MMULT(INDEX(O$5:O$5999,M28):INDEX(Q$7:Q$5999,M28),MMULT(J28:L30,MINVERSE(INDEX(O$5:O$5999,M28):INDEX(Q$7:Q$5999,M28))))</f>
        <v>#NAME?</v>
      </c>
      <c r="T28" s="43" t="e">
        <f ca="1"/>
        <v>#NAME?</v>
      </c>
      <c r="U28" s="43" t="e">
        <f ca="1"/>
        <v>#NAME?</v>
      </c>
    </row>
    <row r="29" spans="1:21" x14ac:dyDescent="0.35">
      <c r="A29" s="40">
        <f ca="1">INDEX('Flow probs &amp; rates'!$W$5:$W$5999,D28)</f>
        <v>0.23702923993305758</v>
      </c>
      <c r="B29" s="40">
        <f ca="1">INDEX('Flow probs &amp; rates'!$X$5:$X$5999,D28)</f>
        <v>0.64034795784908694</v>
      </c>
      <c r="C29" s="40">
        <f ca="1">INDEX('Flow probs &amp; rates'!$Y$5:$Y$5999,D28)</f>
        <v>0.12262280221785543</v>
      </c>
      <c r="D29" s="12"/>
      <c r="E29" s="12"/>
      <c r="F29" s="12">
        <v>0.29759639070744298</v>
      </c>
      <c r="G29" s="12">
        <v>-0.45109429862003098</v>
      </c>
      <c r="H29" s="12">
        <v>0.15349790792501999</v>
      </c>
      <c r="J29" s="11">
        <v>0</v>
      </c>
      <c r="K29" s="11" t="e">
        <f t="shared" ref="K29" ca="1" si="22">LN(INDEX(P$4:P$5999,M28))</f>
        <v>#NAME?</v>
      </c>
      <c r="L29" s="11">
        <v>0</v>
      </c>
      <c r="M29" s="11"/>
      <c r="O29" t="e">
        <f ca="1"/>
        <v>#NAME?</v>
      </c>
      <c r="P29" t="e">
        <f ca="1"/>
        <v>#NAME?</v>
      </c>
      <c r="Q29" t="e">
        <f ca="1"/>
        <v>#NAME?</v>
      </c>
      <c r="S29" s="43" t="e">
        <f ca="1"/>
        <v>#NAME?</v>
      </c>
      <c r="T29" s="43" t="e">
        <f ca="1"/>
        <v>#NAME?</v>
      </c>
      <c r="U29" s="43" t="e">
        <f ca="1"/>
        <v>#NAME?</v>
      </c>
    </row>
    <row r="30" spans="1:21" x14ac:dyDescent="0.35">
      <c r="A30" s="40">
        <f ca="1">INDEX('Flow probs &amp; rates'!$Z$5:$Z$5999,D28)</f>
        <v>2.0729353721417237E-2</v>
      </c>
      <c r="B30" s="40">
        <f ca="1">INDEX('Flow probs &amp; rates'!$AA$5:$AA$5999,D28)</f>
        <v>1.8247776776470222E-2</v>
      </c>
      <c r="C30" s="40">
        <f ca="1">INDEX('Flow probs &amp; rates'!$AB$5:$AB$5999,D28)</f>
        <v>0.96102286950211246</v>
      </c>
      <c r="D30" s="12"/>
      <c r="E30" s="12"/>
      <c r="F30" s="12">
        <v>1.84866389034169E-2</v>
      </c>
      <c r="G30" s="12">
        <v>2.2954629823757702E-2</v>
      </c>
      <c r="H30" s="12">
        <v>-4.1441268727298398E-2</v>
      </c>
      <c r="J30" s="11">
        <v>0</v>
      </c>
      <c r="K30" s="11">
        <v>0</v>
      </c>
      <c r="L30" s="11" t="e">
        <f t="shared" ref="L30" ca="1" si="23">LN(INDEX(Q$4:Q$5999,M28))</f>
        <v>#NAME?</v>
      </c>
      <c r="M30" s="11"/>
      <c r="O30" t="e">
        <f ca="1"/>
        <v>#NAME?</v>
      </c>
      <c r="P30" t="e">
        <f ca="1"/>
        <v>#NAME?</v>
      </c>
      <c r="Q30" t="e">
        <f ca="1"/>
        <v>#NAME?</v>
      </c>
      <c r="S30" s="43" t="e">
        <f ca="1"/>
        <v>#NAME?</v>
      </c>
      <c r="T30" s="43" t="e">
        <f ca="1"/>
        <v>#NAME?</v>
      </c>
      <c r="U30" s="43" t="e">
        <f ca="1"/>
        <v>#NAME?</v>
      </c>
    </row>
    <row r="31" spans="1:21" x14ac:dyDescent="0.35">
      <c r="A31" s="40">
        <f ca="1">INDEX('Flow probs &amp; rates'!$T$5:$T$5999,D31)</f>
        <v>0.97242708623066287</v>
      </c>
      <c r="B31" s="40">
        <f ca="1">INDEX('Flow probs &amp; rates'!$U$5:$U$5999,D31)</f>
        <v>1.5050711295345002E-2</v>
      </c>
      <c r="C31" s="40">
        <f ca="1">INDEX('Flow probs &amp; rates'!$V$5:$V$5999,D31)</f>
        <v>1.2522202473992192E-2</v>
      </c>
      <c r="D31" s="12">
        <v>10</v>
      </c>
      <c r="E31" s="12"/>
      <c r="F31" s="12">
        <v>-3.05461363753179E-2</v>
      </c>
      <c r="G31" s="12">
        <v>1.8840883034767501E-2</v>
      </c>
      <c r="H31" s="12">
        <v>1.17052533404931E-2</v>
      </c>
      <c r="J31" s="11" t="e">
        <f t="shared" ref="J31" ca="1" si="24">LN(INDEX(O$4:O$5999,M31))</f>
        <v>#NAME?</v>
      </c>
      <c r="K31" s="11">
        <v>0</v>
      </c>
      <c r="L31" s="11">
        <v>0</v>
      </c>
      <c r="M31" s="30">
        <v>55</v>
      </c>
      <c r="O31" t="e">
        <f ca="1"/>
        <v>#NAME?</v>
      </c>
      <c r="P31" t="e">
        <f ca="1"/>
        <v>#NAME?</v>
      </c>
      <c r="Q31" t="e">
        <f ca="1"/>
        <v>#NAME?</v>
      </c>
      <c r="S31" s="43" t="e">
        <f t="array" aca="1" ref="S31:U33" ca="1">MMULT(INDEX(O$5:O$5999,M31):INDEX(Q$7:Q$5999,M31),MMULT(J31:L33,MINVERSE(INDEX(O$5:O$5999,M31):INDEX(Q$7:Q$5999,M31))))</f>
        <v>#NAME?</v>
      </c>
      <c r="T31" s="43" t="e">
        <f ca="1"/>
        <v>#NAME?</v>
      </c>
      <c r="U31" s="43" t="e">
        <f ca="1"/>
        <v>#NAME?</v>
      </c>
    </row>
    <row r="32" spans="1:21" x14ac:dyDescent="0.35">
      <c r="A32" s="40">
        <f ca="1">INDEX('Flow probs &amp; rates'!$W$5:$W$5999,D31)</f>
        <v>0.23867774030407723</v>
      </c>
      <c r="B32" s="40">
        <f ca="1">INDEX('Flow probs &amp; rates'!$X$5:$X$5999,D31)</f>
        <v>0.64004894678680646</v>
      </c>
      <c r="C32" s="40">
        <f ca="1">INDEX('Flow probs &amp; rates'!$Y$5:$Y$5999,D31)</f>
        <v>0.12127331290911626</v>
      </c>
      <c r="D32" s="12"/>
      <c r="E32" s="12"/>
      <c r="F32" s="12">
        <v>0.29963240401803298</v>
      </c>
      <c r="G32" s="12">
        <v>-0.45146816411400997</v>
      </c>
      <c r="H32" s="12">
        <v>0.15183576009515801</v>
      </c>
      <c r="J32" s="11">
        <v>0</v>
      </c>
      <c r="K32" s="11" t="e">
        <f t="shared" ref="K32" ca="1" si="25">LN(INDEX(P$4:P$5999,M31))</f>
        <v>#NAME?</v>
      </c>
      <c r="L32" s="11">
        <v>0</v>
      </c>
      <c r="M32" s="30"/>
      <c r="O32" t="e">
        <f ca="1"/>
        <v>#NAME?</v>
      </c>
      <c r="P32" t="e">
        <f ca="1"/>
        <v>#NAME?</v>
      </c>
      <c r="Q32" t="e">
        <f ca="1"/>
        <v>#NAME?</v>
      </c>
      <c r="S32" s="43" t="e">
        <f ca="1"/>
        <v>#NAME?</v>
      </c>
      <c r="T32" s="43" t="e">
        <f ca="1"/>
        <v>#NAME?</v>
      </c>
      <c r="U32" s="43" t="e">
        <f ca="1"/>
        <v>#NAME?</v>
      </c>
    </row>
    <row r="33" spans="1:21" x14ac:dyDescent="0.35">
      <c r="A33" s="40">
        <f ca="1">INDEX('Flow probs &amp; rates'!$Z$5:$Z$5999,D31)</f>
        <v>1.9650147034846105E-2</v>
      </c>
      <c r="B33" s="40">
        <f ca="1">INDEX('Flow probs &amp; rates'!$AA$5:$AA$5999,D31)</f>
        <v>1.7946794074887647E-2</v>
      </c>
      <c r="C33" s="40">
        <f ca="1">INDEX('Flow probs &amp; rates'!$AB$5:$AB$5999,D31)</f>
        <v>0.96240305889026623</v>
      </c>
      <c r="D33" s="12"/>
      <c r="E33" s="12"/>
      <c r="F33" s="12">
        <v>1.7372426488296899E-2</v>
      </c>
      <c r="G33" s="12">
        <v>2.25751579684711E-2</v>
      </c>
      <c r="H33" s="12">
        <v>-3.9947584446564099E-2</v>
      </c>
      <c r="J33" s="11">
        <v>0</v>
      </c>
      <c r="K33" s="11">
        <v>0</v>
      </c>
      <c r="L33" s="11" t="e">
        <f t="shared" ref="L33" ca="1" si="26">LN(INDEX(Q$4:Q$5999,M31))</f>
        <v>#NAME?</v>
      </c>
      <c r="M33" s="30"/>
      <c r="O33" t="e">
        <f ca="1"/>
        <v>#NAME?</v>
      </c>
      <c r="P33" t="e">
        <f ca="1"/>
        <v>#NAME?</v>
      </c>
      <c r="Q33" t="e">
        <f ca="1"/>
        <v>#NAME?</v>
      </c>
      <c r="S33" s="43" t="e">
        <f ca="1"/>
        <v>#NAME?</v>
      </c>
      <c r="T33" s="43" t="e">
        <f ca="1"/>
        <v>#NAME?</v>
      </c>
      <c r="U33" s="43" t="e">
        <f ca="1"/>
        <v>#NAME?</v>
      </c>
    </row>
    <row r="34" spans="1:21" x14ac:dyDescent="0.35">
      <c r="A34" s="40">
        <f ca="1">INDEX('Flow probs &amp; rates'!$T$5:$T$5999,D34)</f>
        <v>0.9710201850436031</v>
      </c>
      <c r="B34" s="40">
        <f ca="1">INDEX('Flow probs &amp; rates'!$U$5:$U$5999,D34)</f>
        <v>1.5909233263207159E-2</v>
      </c>
      <c r="C34" s="40">
        <f ca="1">INDEX('Flow probs &amp; rates'!$V$5:$V$5999,D34)</f>
        <v>1.3070581693189703E-2</v>
      </c>
      <c r="D34" s="12">
        <v>11</v>
      </c>
      <c r="E34" s="12"/>
      <c r="F34" s="12">
        <v>-3.21156458287108E-2</v>
      </c>
      <c r="G34" s="12">
        <v>1.9959349557170401E-2</v>
      </c>
      <c r="H34" s="12">
        <v>1.21562962613749E-2</v>
      </c>
      <c r="J34" s="11" t="e">
        <f t="shared" ref="J34" ca="1" si="27">LN(INDEX(O$4:O$5999,M34))</f>
        <v>#NAME?</v>
      </c>
      <c r="K34" s="11">
        <v>0</v>
      </c>
      <c r="L34" s="11">
        <v>0</v>
      </c>
      <c r="M34" s="30">
        <v>61</v>
      </c>
      <c r="N34">
        <v>16</v>
      </c>
      <c r="O34" t="e">
        <f t="array" aca="1" ref="O34:Q39" ca="1">[1]!evect(INDEX(A$4:A$5999,N34):INDEX(C$6:C$5999,N34))</f>
        <v>#NAME?</v>
      </c>
      <c r="P34" t="e">
        <f ca="1"/>
        <v>#NAME?</v>
      </c>
      <c r="Q34" t="e">
        <f ca="1"/>
        <v>#NAME?</v>
      </c>
      <c r="S34" s="43" t="e">
        <f t="array" aca="1" ref="S34:U36" ca="1">MMULT(INDEX(O$5:O$5999,M34):INDEX(Q$7:Q$5999,M34),MMULT(J34:L36,MINVERSE(INDEX(O$5:O$5999,M34):INDEX(Q$7:Q$5999,M34))))</f>
        <v>#NAME?</v>
      </c>
      <c r="T34" s="43" t="e">
        <f ca="1"/>
        <v>#NAME?</v>
      </c>
      <c r="U34" s="43" t="e">
        <f ca="1"/>
        <v>#NAME?</v>
      </c>
    </row>
    <row r="35" spans="1:21" x14ac:dyDescent="0.35">
      <c r="A35" s="40">
        <f ca="1">INDEX('Flow probs &amp; rates'!$W$5:$W$5999,D34)</f>
        <v>0.23631745173433175</v>
      </c>
      <c r="B35" s="40">
        <f ca="1">INDEX('Flow probs &amp; rates'!$X$5:$X$5999,D34)</f>
        <v>0.63898302286315156</v>
      </c>
      <c r="C35" s="40">
        <f ca="1">INDEX('Flow probs &amp; rates'!$Y$5:$Y$5999,D34)</f>
        <v>0.12469952540251671</v>
      </c>
      <c r="D35" s="12"/>
      <c r="E35" s="12"/>
      <c r="F35" s="12">
        <v>0.29720657050643201</v>
      </c>
      <c r="G35" s="12">
        <v>-0.45323724605625099</v>
      </c>
      <c r="H35" s="12">
        <v>0.156030675551424</v>
      </c>
      <c r="J35" s="11">
        <v>0</v>
      </c>
      <c r="K35" s="11" t="e">
        <f t="shared" ref="K35" ca="1" si="28">LN(INDEX(P$4:P$5999,M34))</f>
        <v>#NAME?</v>
      </c>
      <c r="L35" s="11">
        <v>0</v>
      </c>
      <c r="M35" s="30"/>
      <c r="O35" t="e">
        <f ca="1"/>
        <v>#NAME?</v>
      </c>
      <c r="P35" t="e">
        <f ca="1"/>
        <v>#NAME?</v>
      </c>
      <c r="Q35" t="e">
        <f ca="1"/>
        <v>#NAME?</v>
      </c>
      <c r="S35" s="43" t="e">
        <f ca="1"/>
        <v>#NAME?</v>
      </c>
      <c r="T35" s="43" t="e">
        <f ca="1"/>
        <v>#NAME?</v>
      </c>
      <c r="U35" s="43" t="e">
        <f ca="1"/>
        <v>#NAME?</v>
      </c>
    </row>
    <row r="36" spans="1:21" x14ac:dyDescent="0.35">
      <c r="A36" s="40">
        <f ca="1">INDEX('Flow probs &amp; rates'!$Z$5:$Z$5999,D34)</f>
        <v>1.8284277376732366E-2</v>
      </c>
      <c r="B36" s="40">
        <f ca="1">INDEX('Flow probs &amp; rates'!$AA$5:$AA$5999,D34)</f>
        <v>1.6894213236805324E-2</v>
      </c>
      <c r="C36" s="40">
        <f ca="1">INDEX('Flow probs &amp; rates'!$AB$5:$AB$5999,D34)</f>
        <v>0.96482150938646238</v>
      </c>
      <c r="D36" s="12"/>
      <c r="E36" s="12"/>
      <c r="F36" s="12">
        <v>1.6150645677595599E-2</v>
      </c>
      <c r="G36" s="12">
        <v>2.1231890872603298E-2</v>
      </c>
      <c r="H36" s="12">
        <v>-3.7382536550121401E-2</v>
      </c>
      <c r="J36" s="11">
        <v>0</v>
      </c>
      <c r="K36" s="11">
        <v>0</v>
      </c>
      <c r="L36" s="11" t="e">
        <f t="shared" ref="L36" ca="1" si="29">LN(INDEX(Q$4:Q$5999,M34))</f>
        <v>#NAME?</v>
      </c>
      <c r="M36" s="30"/>
      <c r="O36" t="e">
        <f ca="1"/>
        <v>#NAME?</v>
      </c>
      <c r="P36" t="e">
        <f ca="1"/>
        <v>#NAME?</v>
      </c>
      <c r="Q36" t="e">
        <f ca="1"/>
        <v>#NAME?</v>
      </c>
      <c r="S36" s="43" t="e">
        <f ca="1"/>
        <v>#NAME?</v>
      </c>
      <c r="T36" s="43" t="e">
        <f ca="1"/>
        <v>#NAME?</v>
      </c>
      <c r="U36" s="43" t="e">
        <f ca="1"/>
        <v>#NAME?</v>
      </c>
    </row>
    <row r="37" spans="1:21" x14ac:dyDescent="0.35">
      <c r="A37" s="40">
        <f ca="1">INDEX('Flow probs &amp; rates'!$T$5:$T$5999,D37)</f>
        <v>0.97139013081189685</v>
      </c>
      <c r="B37" s="40">
        <f ca="1">INDEX('Flow probs &amp; rates'!$U$5:$U$5999,D37)</f>
        <v>1.6411494946925956E-2</v>
      </c>
      <c r="C37" s="40">
        <f ca="1">INDEX('Flow probs &amp; rates'!$V$5:$V$5999,D37)</f>
        <v>1.2198374241177165E-2</v>
      </c>
      <c r="D37" s="12">
        <v>12</v>
      </c>
      <c r="E37" s="12"/>
      <c r="F37" s="12">
        <v>-3.1806971055705201E-2</v>
      </c>
      <c r="G37" s="12">
        <v>2.0434511595527099E-2</v>
      </c>
      <c r="H37" s="12">
        <v>1.1372459460233899E-2</v>
      </c>
      <c r="J37" s="11" t="e">
        <f t="shared" ref="J37" ca="1" si="30">LN(INDEX(O$4:O$5999,M37))</f>
        <v>#NAME?</v>
      </c>
      <c r="K37" s="11">
        <v>0</v>
      </c>
      <c r="L37" s="11">
        <v>0</v>
      </c>
      <c r="M37" s="30">
        <v>67</v>
      </c>
      <c r="O37" t="e">
        <f ca="1"/>
        <v>#NAME?</v>
      </c>
      <c r="P37" t="e">
        <f ca="1"/>
        <v>#NAME?</v>
      </c>
      <c r="Q37" t="e">
        <f ca="1"/>
        <v>#NAME?</v>
      </c>
      <c r="S37" s="43" t="e">
        <f t="array" aca="1" ref="S37:U39" ca="1">MMULT(INDEX(O$5:O$5999,M37):INDEX(Q$7:Q$5999,M37),MMULT(J37:L39,MINVERSE(INDEX(O$5:O$5999,M37):INDEX(Q$7:Q$5999,M37))))</f>
        <v>#NAME?</v>
      </c>
      <c r="T37" s="43" t="e">
        <f ca="1"/>
        <v>#NAME?</v>
      </c>
      <c r="U37" s="43" t="e">
        <f ca="1"/>
        <v>#NAME?</v>
      </c>
    </row>
    <row r="38" spans="1:21" x14ac:dyDescent="0.35">
      <c r="A38" s="40">
        <f ca="1">INDEX('Flow probs &amp; rates'!$W$5:$W$5999,D37)</f>
        <v>0.23834623299473304</v>
      </c>
      <c r="B38" s="40">
        <f ca="1">INDEX('Flow probs &amp; rates'!$X$5:$X$5999,D37)</f>
        <v>0.64986741842253559</v>
      </c>
      <c r="C38" s="40">
        <f ca="1">INDEX('Flow probs &amp; rates'!$Y$5:$Y$5999,D37)</f>
        <v>0.11178634858273138</v>
      </c>
      <c r="D38" s="12"/>
      <c r="E38" s="12"/>
      <c r="F38" s="12">
        <v>0.29745682313737898</v>
      </c>
      <c r="G38" s="12">
        <v>-0.43622185647577999</v>
      </c>
      <c r="H38" s="12">
        <v>0.138765033339147</v>
      </c>
      <c r="J38" s="11">
        <v>0</v>
      </c>
      <c r="K38" s="11" t="e">
        <f t="shared" ref="K38" ca="1" si="31">LN(INDEX(P$4:P$5999,M37))</f>
        <v>#NAME?</v>
      </c>
      <c r="L38" s="11">
        <v>0</v>
      </c>
      <c r="M38" s="11"/>
      <c r="O38" t="e">
        <f ca="1"/>
        <v>#NAME?</v>
      </c>
      <c r="P38" t="e">
        <f ca="1"/>
        <v>#NAME?</v>
      </c>
      <c r="Q38" t="e">
        <f ca="1"/>
        <v>#NAME?</v>
      </c>
      <c r="S38" s="43" t="e">
        <f ca="1"/>
        <v>#NAME?</v>
      </c>
      <c r="T38" s="43" t="e">
        <f ca="1"/>
        <v>#NAME?</v>
      </c>
      <c r="U38" s="43" t="e">
        <f ca="1"/>
        <v>#NAME?</v>
      </c>
    </row>
    <row r="39" spans="1:21" x14ac:dyDescent="0.35">
      <c r="A39" s="40">
        <f ca="1">INDEX('Flow probs &amp; rates'!$Z$5:$Z$5999,D37)</f>
        <v>1.8877146573404745E-2</v>
      </c>
      <c r="B39" s="40">
        <f ca="1">INDEX('Flow probs &amp; rates'!$AA$5:$AA$5999,D37)</f>
        <v>1.7381784490883071E-2</v>
      </c>
      <c r="C39" s="40">
        <f ca="1">INDEX('Flow probs &amp; rates'!$AB$5:$AB$5999,D37)</f>
        <v>0.9637410689357121</v>
      </c>
      <c r="D39" s="12"/>
      <c r="E39" s="12"/>
      <c r="F39" s="12">
        <v>1.66938120962371E-2</v>
      </c>
      <c r="G39" s="12">
        <v>2.16770258345239E-2</v>
      </c>
      <c r="H39" s="12">
        <v>-3.8370837940956602E-2</v>
      </c>
      <c r="J39" s="11">
        <v>0</v>
      </c>
      <c r="K39" s="11">
        <v>0</v>
      </c>
      <c r="L39" s="11" t="e">
        <f t="shared" ref="L39" ca="1" si="32">LN(INDEX(Q$4:Q$5999,M37))</f>
        <v>#NAME?</v>
      </c>
      <c r="M39" s="11"/>
      <c r="O39" t="e">
        <f ca="1"/>
        <v>#NAME?</v>
      </c>
      <c r="P39" t="e">
        <f ca="1"/>
        <v>#NAME?</v>
      </c>
      <c r="Q39" t="e">
        <f ca="1"/>
        <v>#NAME?</v>
      </c>
      <c r="S39" s="43" t="e">
        <f ca="1"/>
        <v>#NAME?</v>
      </c>
      <c r="T39" s="43" t="e">
        <f ca="1"/>
        <v>#NAME?</v>
      </c>
      <c r="U39" s="43" t="e">
        <f ca="1"/>
        <v>#NAME?</v>
      </c>
    </row>
    <row r="40" spans="1:21" x14ac:dyDescent="0.35">
      <c r="A40" s="40">
        <f ca="1">INDEX('Flow probs &amp; rates'!$T$5:$T$5999,D40)</f>
        <v>0.97140051565415686</v>
      </c>
      <c r="B40" s="40">
        <f ca="1">INDEX('Flow probs &amp; rates'!$U$5:$U$5999,D40)</f>
        <v>1.6263550910708274E-2</v>
      </c>
      <c r="C40" s="40">
        <f ca="1">INDEX('Flow probs &amp; rates'!$V$5:$V$5999,D40)</f>
        <v>1.2335933435134805E-2</v>
      </c>
      <c r="D40" s="12">
        <v>13</v>
      </c>
      <c r="E40" s="12"/>
      <c r="F40" s="12">
        <v>-3.1699644892630503E-2</v>
      </c>
      <c r="G40" s="12">
        <v>2.0080395665479998E-2</v>
      </c>
      <c r="H40" s="12">
        <v>1.16192492272585E-2</v>
      </c>
      <c r="J40" s="11" t="e">
        <f t="shared" ref="J40" ca="1" si="33">LN(INDEX(O$4:O$5999,M40))</f>
        <v>#NAME?</v>
      </c>
      <c r="K40" s="11">
        <v>0</v>
      </c>
      <c r="L40" s="11">
        <v>0</v>
      </c>
      <c r="M40" s="30">
        <v>73</v>
      </c>
      <c r="N40">
        <v>19</v>
      </c>
      <c r="O40" t="e">
        <f t="array" aca="1" ref="O40:Q45" ca="1">[1]!evect(INDEX(A$4:A$5999,N40):INDEX(C$6:C$5999,N40))</f>
        <v>#NAME?</v>
      </c>
      <c r="P40" t="e">
        <f ca="1"/>
        <v>#NAME?</v>
      </c>
      <c r="Q40" t="e">
        <f ca="1"/>
        <v>#NAME?</v>
      </c>
      <c r="S40" s="43" t="e">
        <f t="array" aca="1" ref="S40:U42" ca="1">MMULT(INDEX(O$5:O$5999,M40):INDEX(Q$7:Q$5999,M40),MMULT(J40:L42,MINVERSE(INDEX(O$5:O$5999,M40):INDEX(Q$7:Q$5999,M40))))</f>
        <v>#NAME?</v>
      </c>
      <c r="T40" s="43" t="e">
        <f ca="1"/>
        <v>#NAME?</v>
      </c>
      <c r="U40" s="43" t="e">
        <f ca="1"/>
        <v>#NAME?</v>
      </c>
    </row>
    <row r="41" spans="1:21" x14ac:dyDescent="0.35">
      <c r="A41" s="40">
        <f ca="1">INDEX('Flow probs &amp; rates'!$W$5:$W$5999,D40)</f>
        <v>0.23375582353046842</v>
      </c>
      <c r="B41" s="40">
        <f ca="1">INDEX('Flow probs &amp; rates'!$X$5:$X$5999,D40)</f>
        <v>0.66053949064546902</v>
      </c>
      <c r="C41" s="40">
        <f ca="1">INDEX('Flow probs &amp; rates'!$Y$5:$Y$5999,D40)</f>
        <v>0.10570468582406252</v>
      </c>
      <c r="D41" s="12"/>
      <c r="E41" s="12"/>
      <c r="F41" s="12">
        <v>0.28948559430917398</v>
      </c>
      <c r="G41" s="12">
        <v>-0.41976498362256898</v>
      </c>
      <c r="H41" s="12">
        <v>0.13027938930114299</v>
      </c>
      <c r="J41" s="11">
        <v>0</v>
      </c>
      <c r="K41" s="11" t="e">
        <f t="shared" ref="K41" ca="1" si="34">LN(INDEX(P$4:P$5999,M40))</f>
        <v>#NAME?</v>
      </c>
      <c r="L41" s="11">
        <v>0</v>
      </c>
      <c r="M41" s="30"/>
      <c r="O41" t="e">
        <f ca="1"/>
        <v>#NAME?</v>
      </c>
      <c r="P41" t="e">
        <f ca="1"/>
        <v>#NAME?</v>
      </c>
      <c r="Q41" t="e">
        <f ca="1"/>
        <v>#NAME?</v>
      </c>
      <c r="S41" s="43" t="e">
        <f ca="1"/>
        <v>#NAME?</v>
      </c>
      <c r="T41" s="43" t="e">
        <f ca="1"/>
        <v>#NAME?</v>
      </c>
      <c r="U41" s="43" t="e">
        <f ca="1"/>
        <v>#NAME?</v>
      </c>
    </row>
    <row r="42" spans="1:21" x14ac:dyDescent="0.35">
      <c r="A42" s="40">
        <f ca="1">INDEX('Flow probs &amp; rates'!$Z$5:$Z$5999,D40)</f>
        <v>1.9684711454435511E-2</v>
      </c>
      <c r="B42" s="40">
        <f ca="1">INDEX('Flow probs &amp; rates'!$AA$5:$AA$5999,D40)</f>
        <v>1.8778941621420145E-2</v>
      </c>
      <c r="C42" s="40">
        <f ca="1">INDEX('Flow probs &amp; rates'!$AB$5:$AB$5999,D40)</f>
        <v>0.96153634692414436</v>
      </c>
      <c r="D42" s="12"/>
      <c r="E42" s="12"/>
      <c r="F42" s="12">
        <v>1.7408078677555699E-2</v>
      </c>
      <c r="G42" s="12">
        <v>2.32786030576436E-2</v>
      </c>
      <c r="H42" s="12">
        <v>-4.0686681735074101E-2</v>
      </c>
      <c r="J42" s="11">
        <v>0</v>
      </c>
      <c r="K42" s="11">
        <v>0</v>
      </c>
      <c r="L42" s="11" t="e">
        <f t="shared" ref="L42" ca="1" si="35">LN(INDEX(Q$4:Q$5999,M40))</f>
        <v>#NAME?</v>
      </c>
      <c r="M42" s="30"/>
      <c r="O42" t="e">
        <f ca="1"/>
        <v>#NAME?</v>
      </c>
      <c r="P42" t="e">
        <f ca="1"/>
        <v>#NAME?</v>
      </c>
      <c r="Q42" t="e">
        <f ca="1"/>
        <v>#NAME?</v>
      </c>
      <c r="S42" s="43" t="e">
        <f ca="1"/>
        <v>#NAME?</v>
      </c>
      <c r="T42" s="43" t="e">
        <f ca="1"/>
        <v>#NAME?</v>
      </c>
      <c r="U42" s="43" t="e">
        <f ca="1"/>
        <v>#NAME?</v>
      </c>
    </row>
    <row r="43" spans="1:21" x14ac:dyDescent="0.35">
      <c r="A43" s="40">
        <f ca="1">INDEX('Flow probs &amp; rates'!$T$5:$T$5999,D43)</f>
        <v>0.973761241166887</v>
      </c>
      <c r="B43" s="40">
        <f ca="1">INDEX('Flow probs &amp; rates'!$U$5:$U$5999,D43)</f>
        <v>1.4340281377812856E-2</v>
      </c>
      <c r="C43" s="40">
        <f ca="1">INDEX('Flow probs &amp; rates'!$V$5:$V$5999,D43)</f>
        <v>1.1898477455300132E-2</v>
      </c>
      <c r="D43" s="12">
        <v>14</v>
      </c>
      <c r="E43" s="12"/>
      <c r="F43" s="12">
        <v>-2.9124431826523699E-2</v>
      </c>
      <c r="G43" s="12">
        <v>1.7845591989482899E-2</v>
      </c>
      <c r="H43" s="12">
        <v>1.1278839837040901E-2</v>
      </c>
      <c r="J43" s="11" t="e">
        <f t="shared" ref="J43" ca="1" si="36">LN(INDEX(O$4:O$5999,M43))</f>
        <v>#NAME?</v>
      </c>
      <c r="K43" s="11">
        <v>0</v>
      </c>
      <c r="L43" s="11">
        <v>0</v>
      </c>
      <c r="M43" s="30">
        <v>79</v>
      </c>
      <c r="O43" t="e">
        <f ca="1"/>
        <v>#NAME?</v>
      </c>
      <c r="P43" t="e">
        <f ca="1"/>
        <v>#NAME?</v>
      </c>
      <c r="Q43" t="e">
        <f ca="1"/>
        <v>#NAME?</v>
      </c>
      <c r="S43" s="43" t="e">
        <f t="array" aca="1" ref="S43:U45" ca="1">MMULT(INDEX(O$5:O$5999,M43):INDEX(Q$7:Q$5999,M43),MMULT(J43:L45,MINVERSE(INDEX(O$5:O$5999,M43):INDEX(Q$7:Q$5999,M43))))</f>
        <v>#NAME?</v>
      </c>
      <c r="T43" s="43" t="e">
        <f ca="1"/>
        <v>#NAME?</v>
      </c>
      <c r="U43" s="43" t="e">
        <f ca="1"/>
        <v>#NAME?</v>
      </c>
    </row>
    <row r="44" spans="1:21" x14ac:dyDescent="0.35">
      <c r="A44" s="40">
        <f ca="1">INDEX('Flow probs &amp; rates'!$W$5:$W$5999,D43)</f>
        <v>0.24709385167170558</v>
      </c>
      <c r="B44" s="40">
        <f ca="1">INDEX('Flow probs &amp; rates'!$X$5:$X$5999,D43)</f>
        <v>0.64656431265537107</v>
      </c>
      <c r="C44" s="40">
        <f ca="1">INDEX('Flow probs &amp; rates'!$Y$5:$Y$5999,D43)</f>
        <v>0.10634183567292334</v>
      </c>
      <c r="D44" s="12"/>
      <c r="E44" s="12"/>
      <c r="F44" s="12">
        <v>0.30864243199914498</v>
      </c>
      <c r="G44" s="12">
        <v>-0.441050048441681</v>
      </c>
      <c r="H44" s="12">
        <v>0.13240761644253701</v>
      </c>
      <c r="J44" s="11">
        <v>0</v>
      </c>
      <c r="K44" s="11" t="e">
        <f t="shared" ref="K44" ca="1" si="37">LN(INDEX(P$4:P$5999,M43))</f>
        <v>#NAME?</v>
      </c>
      <c r="L44" s="11">
        <v>0</v>
      </c>
      <c r="M44" s="30"/>
      <c r="O44" t="e">
        <f ca="1"/>
        <v>#NAME?</v>
      </c>
      <c r="P44" t="e">
        <f ca="1"/>
        <v>#NAME?</v>
      </c>
      <c r="Q44" t="e">
        <f ca="1"/>
        <v>#NAME?</v>
      </c>
      <c r="S44" s="43" t="e">
        <f ca="1"/>
        <v>#NAME?</v>
      </c>
      <c r="T44" s="43" t="e">
        <f ca="1"/>
        <v>#NAME?</v>
      </c>
      <c r="U44" s="43" t="e">
        <f ca="1"/>
        <v>#NAME?</v>
      </c>
    </row>
    <row r="45" spans="1:21" x14ac:dyDescent="0.35">
      <c r="A45" s="40">
        <f ca="1">INDEX('Flow probs &amp; rates'!$Z$5:$Z$5999,D43)</f>
        <v>2.0862492892056862E-2</v>
      </c>
      <c r="B45" s="40">
        <f ca="1">INDEX('Flow probs &amp; rates'!$AA$5:$AA$5999,D43)</f>
        <v>1.862107901959411E-2</v>
      </c>
      <c r="C45" s="40">
        <f ca="1">INDEX('Flow probs &amp; rates'!$AB$5:$AB$5999,D43)</f>
        <v>0.96051642808834903</v>
      </c>
      <c r="D45" s="12"/>
      <c r="E45" s="12"/>
      <c r="F45" s="12">
        <v>1.8430804326082399E-2</v>
      </c>
      <c r="G45" s="12">
        <v>2.33403695979192E-2</v>
      </c>
      <c r="H45" s="12">
        <v>-4.17711739240018E-2</v>
      </c>
      <c r="J45" s="11">
        <v>0</v>
      </c>
      <c r="K45" s="11">
        <v>0</v>
      </c>
      <c r="L45" s="11" t="e">
        <f t="shared" ref="L45" ca="1" si="38">LN(INDEX(Q$4:Q$5999,M43))</f>
        <v>#NAME?</v>
      </c>
      <c r="M45" s="30"/>
      <c r="O45" t="e">
        <f ca="1"/>
        <v>#NAME?</v>
      </c>
      <c r="P45" t="e">
        <f ca="1"/>
        <v>#NAME?</v>
      </c>
      <c r="Q45" t="e">
        <f ca="1"/>
        <v>#NAME?</v>
      </c>
      <c r="S45" s="43" t="e">
        <f ca="1"/>
        <v>#NAME?</v>
      </c>
      <c r="T45" s="43" t="e">
        <f ca="1"/>
        <v>#NAME?</v>
      </c>
      <c r="U45" s="43" t="e">
        <f ca="1"/>
        <v>#NAME?</v>
      </c>
    </row>
    <row r="46" spans="1:21" x14ac:dyDescent="0.35">
      <c r="A46" s="40">
        <f ca="1">INDEX('Flow probs &amp; rates'!$T$5:$T$5999,D46)</f>
        <v>0.96913261320779609</v>
      </c>
      <c r="B46" s="40">
        <f ca="1">INDEX('Flow probs &amp; rates'!$U$5:$U$5999,D46)</f>
        <v>1.636061477040213E-2</v>
      </c>
      <c r="C46" s="40">
        <f ca="1">INDEX('Flow probs &amp; rates'!$V$5:$V$5999,D46)</f>
        <v>1.4506772021801716E-2</v>
      </c>
      <c r="D46" s="12">
        <v>15</v>
      </c>
      <c r="E46" s="12"/>
      <c r="F46" s="12">
        <v>-3.3777842738280099E-2</v>
      </c>
      <c r="G46" s="12">
        <v>2.0050343421759102E-2</v>
      </c>
      <c r="H46" s="12">
        <v>1.3727499316587699E-2</v>
      </c>
      <c r="J46" s="11" t="e">
        <f t="shared" ref="J46" ca="1" si="39">LN(INDEX(O$4:O$5999,M46))</f>
        <v>#NAME?</v>
      </c>
      <c r="K46" s="11">
        <v>0</v>
      </c>
      <c r="L46" s="11">
        <v>0</v>
      </c>
      <c r="M46" s="30">
        <v>85</v>
      </c>
      <c r="N46">
        <v>22</v>
      </c>
      <c r="O46" t="e">
        <f t="array" aca="1" ref="O46:Q51" ca="1">[1]!evect(INDEX(A$4:A$5999,N46):INDEX(C$6:C$5999,N46))</f>
        <v>#NAME?</v>
      </c>
      <c r="P46" t="e">
        <f ca="1"/>
        <v>#NAME?</v>
      </c>
      <c r="Q46" t="e">
        <f ca="1"/>
        <v>#NAME?</v>
      </c>
      <c r="S46" s="43" t="e">
        <f t="array" aca="1" ref="S46:U48" ca="1">MMULT(INDEX(O$5:O$5999,M46):INDEX(Q$7:Q$5999,M46),MMULT(J46:L48,MINVERSE(INDEX(O$5:O$5999,M46):INDEX(Q$7:Q$5999,M46))))</f>
        <v>#NAME?</v>
      </c>
      <c r="T46" s="43" t="e">
        <f ca="1"/>
        <v>#NAME?</v>
      </c>
      <c r="U46" s="43" t="e">
        <f ca="1"/>
        <v>#NAME?</v>
      </c>
    </row>
    <row r="47" spans="1:21" x14ac:dyDescent="0.35">
      <c r="A47" s="40">
        <f ca="1">INDEX('Flow probs &amp; rates'!$W$5:$W$5999,D46)</f>
        <v>0.2102487960441097</v>
      </c>
      <c r="B47" s="40">
        <f ca="1">INDEX('Flow probs &amp; rates'!$X$5:$X$5999,D46)</f>
        <v>0.67162220585629462</v>
      </c>
      <c r="C47" s="40">
        <f ca="1">INDEX('Flow probs &amp; rates'!$Y$5:$Y$5999,D46)</f>
        <v>0.11812899809959561</v>
      </c>
      <c r="D47" s="12"/>
      <c r="E47" s="12"/>
      <c r="F47" s="12">
        <v>0.25849017561417198</v>
      </c>
      <c r="G47" s="12">
        <v>-0.40279183191843299</v>
      </c>
      <c r="H47" s="12">
        <v>0.144301656305032</v>
      </c>
      <c r="J47" s="11">
        <v>0</v>
      </c>
      <c r="K47" s="11" t="e">
        <f t="shared" ref="K47" ca="1" si="40">LN(INDEX(P$4:P$5999,M46))</f>
        <v>#NAME?</v>
      </c>
      <c r="L47" s="11">
        <v>0</v>
      </c>
      <c r="M47" s="11"/>
      <c r="O47" t="e">
        <f ca="1"/>
        <v>#NAME?</v>
      </c>
      <c r="P47" t="e">
        <f ca="1"/>
        <v>#NAME?</v>
      </c>
      <c r="Q47" t="e">
        <f ca="1"/>
        <v>#NAME?</v>
      </c>
      <c r="S47" s="43" t="e">
        <f ca="1"/>
        <v>#NAME?</v>
      </c>
      <c r="T47" s="43" t="e">
        <f ca="1"/>
        <v>#NAME?</v>
      </c>
      <c r="U47" s="43" t="e">
        <f ca="1"/>
        <v>#NAME?</v>
      </c>
    </row>
    <row r="48" spans="1:21" x14ac:dyDescent="0.35">
      <c r="A48" s="40">
        <f ca="1">INDEX('Flow probs &amp; rates'!$Z$5:$Z$5999,D46)</f>
        <v>1.751627938328754E-2</v>
      </c>
      <c r="B48" s="40">
        <f ca="1">INDEX('Flow probs &amp; rates'!$AA$5:$AA$5999,D46)</f>
        <v>1.7660898309438993E-2</v>
      </c>
      <c r="C48" s="40">
        <f ca="1">INDEX('Flow probs &amp; rates'!$AB$5:$AB$5999,D46)</f>
        <v>0.96482282230727345</v>
      </c>
      <c r="D48" s="12"/>
      <c r="E48" s="12"/>
      <c r="F48" s="12">
        <v>1.56381052885444E-2</v>
      </c>
      <c r="G48" s="12">
        <v>2.16880644828433E-2</v>
      </c>
      <c r="H48" s="12">
        <v>-3.7326169781578399E-2</v>
      </c>
      <c r="J48" s="11">
        <v>0</v>
      </c>
      <c r="K48" s="11">
        <v>0</v>
      </c>
      <c r="L48" s="11" t="e">
        <f t="shared" ref="L48" ca="1" si="41">LN(INDEX(Q$4:Q$5999,M46))</f>
        <v>#NAME?</v>
      </c>
      <c r="M48" s="11"/>
      <c r="O48" t="e">
        <f ca="1"/>
        <v>#NAME?</v>
      </c>
      <c r="P48" t="e">
        <f ca="1"/>
        <v>#NAME?</v>
      </c>
      <c r="Q48" t="e">
        <f ca="1"/>
        <v>#NAME?</v>
      </c>
      <c r="S48" s="43" t="e">
        <f ca="1"/>
        <v>#NAME?</v>
      </c>
      <c r="T48" s="43" t="e">
        <f ca="1"/>
        <v>#NAME?</v>
      </c>
      <c r="U48" s="43" t="e">
        <f ca="1"/>
        <v>#NAME?</v>
      </c>
    </row>
    <row r="49" spans="1:21" x14ac:dyDescent="0.35">
      <c r="A49" s="40">
        <f ca="1">INDEX('Flow probs &amp; rates'!$T$5:$T$5999,D49)</f>
        <v>0.97266614667004614</v>
      </c>
      <c r="B49" s="40">
        <f ca="1">INDEX('Flow probs &amp; rates'!$U$5:$U$5999,D49)</f>
        <v>1.5068644843783672E-2</v>
      </c>
      <c r="C49" s="40">
        <f ca="1">INDEX('Flow probs &amp; rates'!$V$5:$V$5999,D49)</f>
        <v>1.2265208486170166E-2</v>
      </c>
      <c r="D49" s="12">
        <v>16</v>
      </c>
      <c r="E49" s="12"/>
      <c r="F49" s="12">
        <v>-3.0177572460425899E-2</v>
      </c>
      <c r="G49" s="12">
        <v>1.8619466364724301E-2</v>
      </c>
      <c r="H49" s="12">
        <v>1.15581060957028E-2</v>
      </c>
      <c r="J49" s="11" t="e">
        <f t="shared" ref="J49" ca="1" si="42">LN(INDEX(O$4:O$5999,M49))</f>
        <v>#NAME?</v>
      </c>
      <c r="K49" s="11">
        <v>0</v>
      </c>
      <c r="L49" s="11">
        <v>0</v>
      </c>
      <c r="M49" s="30">
        <v>91</v>
      </c>
      <c r="O49" t="e">
        <f ca="1"/>
        <v>#NAME?</v>
      </c>
      <c r="P49" t="e">
        <f ca="1"/>
        <v>#NAME?</v>
      </c>
      <c r="Q49" t="e">
        <f ca="1"/>
        <v>#NAME?</v>
      </c>
      <c r="S49" s="43" t="e">
        <f t="array" aca="1" ref="S49:U51" ca="1">MMULT(INDEX(O$5:O$5999,M49):INDEX(Q$7:Q$5999,M49),MMULT(J49:L51,MINVERSE(INDEX(O$5:O$5999,M49):INDEX(Q$7:Q$5999,M49))))</f>
        <v>#NAME?</v>
      </c>
      <c r="T49" s="43" t="e">
        <f ca="1"/>
        <v>#NAME?</v>
      </c>
      <c r="U49" s="43" t="e">
        <f ca="1"/>
        <v>#NAME?</v>
      </c>
    </row>
    <row r="50" spans="1:21" x14ac:dyDescent="0.35">
      <c r="A50" s="40">
        <f ca="1">INDEX('Flow probs &amp; rates'!$W$5:$W$5999,D49)</f>
        <v>0.2303630028743173</v>
      </c>
      <c r="B50" s="40">
        <f ca="1">INDEX('Flow probs &amp; rates'!$X$5:$X$5999,D49)</f>
        <v>0.65786078692410332</v>
      </c>
      <c r="C50" s="40">
        <f ca="1">INDEX('Flow probs &amp; rates'!$Y$5:$Y$5999,D49)</f>
        <v>0.11177621020157935</v>
      </c>
      <c r="D50" s="12"/>
      <c r="E50" s="12"/>
      <c r="F50" s="12">
        <v>0.28544597924361698</v>
      </c>
      <c r="G50" s="12">
        <v>-0.423596087929208</v>
      </c>
      <c r="H50" s="12">
        <v>0.13815010868559199</v>
      </c>
      <c r="J50" s="11">
        <v>0</v>
      </c>
      <c r="K50" s="11" t="e">
        <f t="shared" ref="K50" ca="1" si="43">LN(INDEX(P$4:P$5999,M49))</f>
        <v>#NAME?</v>
      </c>
      <c r="L50" s="11">
        <v>0</v>
      </c>
      <c r="M50" s="30"/>
      <c r="O50" t="e">
        <f ca="1"/>
        <v>#NAME?</v>
      </c>
      <c r="P50" t="e">
        <f ca="1"/>
        <v>#NAME?</v>
      </c>
      <c r="Q50" t="e">
        <f ca="1"/>
        <v>#NAME?</v>
      </c>
      <c r="S50" s="43" t="e">
        <f ca="1"/>
        <v>#NAME?</v>
      </c>
      <c r="T50" s="43" t="e">
        <f ca="1"/>
        <v>#NAME?</v>
      </c>
      <c r="U50" s="43" t="e">
        <f ca="1"/>
        <v>#NAME?</v>
      </c>
    </row>
    <row r="51" spans="1:21" x14ac:dyDescent="0.35">
      <c r="A51" s="40">
        <f ca="1">INDEX('Flow probs &amp; rates'!$Z$5:$Z$5999,D49)</f>
        <v>2.0227580906934717E-2</v>
      </c>
      <c r="B51" s="40">
        <f ca="1">INDEX('Flow probs &amp; rates'!$AA$5:$AA$5999,D49)</f>
        <v>1.8122548339543784E-2</v>
      </c>
      <c r="C51" s="40">
        <f ca="1">INDEX('Flow probs &amp; rates'!$AB$5:$AB$5999,D49)</f>
        <v>0.96164987075352149</v>
      </c>
      <c r="D51" s="12"/>
      <c r="E51" s="12"/>
      <c r="F51" s="12">
        <v>1.80979968978611E-2</v>
      </c>
      <c r="G51" s="12">
        <v>2.25064624107911E-2</v>
      </c>
      <c r="H51" s="12">
        <v>-4.0604459308651197E-2</v>
      </c>
      <c r="J51" s="11">
        <v>0</v>
      </c>
      <c r="K51" s="11">
        <v>0</v>
      </c>
      <c r="L51" s="11" t="e">
        <f t="shared" ref="L51" ca="1" si="44">LN(INDEX(Q$4:Q$5999,M49))</f>
        <v>#NAME?</v>
      </c>
      <c r="M51" s="30"/>
      <c r="O51" t="e">
        <f ca="1"/>
        <v>#NAME?</v>
      </c>
      <c r="P51" t="e">
        <f ca="1"/>
        <v>#NAME?</v>
      </c>
      <c r="Q51" t="e">
        <f ca="1"/>
        <v>#NAME?</v>
      </c>
      <c r="S51" s="43" t="e">
        <f ca="1"/>
        <v>#NAME?</v>
      </c>
      <c r="T51" s="43" t="e">
        <f ca="1"/>
        <v>#NAME?</v>
      </c>
      <c r="U51" s="43" t="e">
        <f ca="1"/>
        <v>#NAME?</v>
      </c>
    </row>
    <row r="52" spans="1:21" x14ac:dyDescent="0.35">
      <c r="A52" s="40">
        <f ca="1">INDEX('Flow probs &amp; rates'!$T$5:$T$5999,D52)</f>
        <v>0.97167879625050491</v>
      </c>
      <c r="B52" s="40">
        <f ca="1">INDEX('Flow probs &amp; rates'!$U$5:$U$5999,D52)</f>
        <v>1.5473499786045442E-2</v>
      </c>
      <c r="C52" s="40">
        <f ca="1">INDEX('Flow probs &amp; rates'!$V$5:$V$5999,D52)</f>
        <v>1.2847703963449707E-2</v>
      </c>
      <c r="D52" s="12">
        <v>17</v>
      </c>
      <c r="E52" s="12"/>
      <c r="F52" s="12">
        <v>-3.1244182620629099E-2</v>
      </c>
      <c r="G52" s="12">
        <v>1.9222851207864301E-2</v>
      </c>
      <c r="H52" s="12">
        <v>1.2021331412763601E-2</v>
      </c>
      <c r="J52" s="11" t="e">
        <f t="shared" ref="J52" ca="1" si="45">LN(INDEX(O$4:O$5999,M52))</f>
        <v>#NAME?</v>
      </c>
      <c r="K52" s="11">
        <v>0</v>
      </c>
      <c r="L52" s="11">
        <v>0</v>
      </c>
      <c r="M52" s="30">
        <v>97</v>
      </c>
      <c r="N52">
        <v>25</v>
      </c>
      <c r="O52" t="e">
        <f t="array" aca="1" ref="O52:Q57" ca="1">[1]!evect(INDEX(A$4:A$5999,N52):INDEX(C$6:C$5999,N52))</f>
        <v>#NAME?</v>
      </c>
      <c r="P52" t="e">
        <f ca="1"/>
        <v>#NAME?</v>
      </c>
      <c r="Q52" t="e">
        <f ca="1"/>
        <v>#NAME?</v>
      </c>
      <c r="S52" s="43" t="e">
        <f t="array" aca="1" ref="S52:U54" ca="1">MMULT(INDEX(O$5:O$5999,M52):INDEX(Q$7:Q$5999,M52),MMULT(J52:L54,MINVERSE(INDEX(O$5:O$5999,M52):INDEX(Q$7:Q$5999,M52))))</f>
        <v>#NAME?</v>
      </c>
      <c r="T52" s="43" t="e">
        <f ca="1"/>
        <v>#NAME?</v>
      </c>
      <c r="U52" s="43" t="e">
        <f ca="1"/>
        <v>#NAME?</v>
      </c>
    </row>
    <row r="53" spans="1:21" x14ac:dyDescent="0.35">
      <c r="A53" s="40">
        <f ca="1">INDEX('Flow probs &amp; rates'!$W$5:$W$5999,D52)</f>
        <v>0.22803761764788941</v>
      </c>
      <c r="B53" s="40">
        <f ca="1">INDEX('Flow probs &amp; rates'!$X$5:$X$5999,D52)</f>
        <v>0.65168604655929863</v>
      </c>
      <c r="C53" s="40">
        <f ca="1">INDEX('Flow probs &amp; rates'!$Y$5:$Y$5999,D52)</f>
        <v>0.1202763357928119</v>
      </c>
      <c r="D53" s="12"/>
      <c r="E53" s="12"/>
      <c r="F53" s="12">
        <v>0.28399690686404999</v>
      </c>
      <c r="G53" s="12">
        <v>-0.43315170713101298</v>
      </c>
      <c r="H53" s="12">
        <v>0.14915480026696301</v>
      </c>
      <c r="J53" s="11">
        <v>0</v>
      </c>
      <c r="K53" s="11" t="e">
        <f t="shared" ref="K53" ca="1" si="46">LN(INDEX(P$4:P$5999,M52))</f>
        <v>#NAME?</v>
      </c>
      <c r="L53" s="11">
        <v>0</v>
      </c>
      <c r="M53" s="30"/>
      <c r="O53" t="e">
        <f ca="1"/>
        <v>#NAME?</v>
      </c>
      <c r="P53" t="e">
        <f ca="1"/>
        <v>#NAME?</v>
      </c>
      <c r="Q53" t="e">
        <f ca="1"/>
        <v>#NAME?</v>
      </c>
      <c r="S53" s="43" t="e">
        <f ca="1"/>
        <v>#NAME?</v>
      </c>
      <c r="T53" s="43" t="e">
        <f ca="1"/>
        <v>#NAME?</v>
      </c>
      <c r="U53" s="43" t="e">
        <f ca="1"/>
        <v>#NAME?</v>
      </c>
    </row>
    <row r="54" spans="1:21" x14ac:dyDescent="0.35">
      <c r="A54" s="40">
        <f ca="1">INDEX('Flow probs &amp; rates'!$Z$5:$Z$5999,D52)</f>
        <v>1.8438023968227309E-2</v>
      </c>
      <c r="B54" s="40">
        <f ca="1">INDEX('Flow probs &amp; rates'!$AA$5:$AA$5999,D52)</f>
        <v>1.6980143409863299E-2</v>
      </c>
      <c r="C54" s="40">
        <f ca="1">INDEX('Flow probs &amp; rates'!$AB$5:$AB$5999,D52)</f>
        <v>0.96458183262190933</v>
      </c>
      <c r="D54" s="12"/>
      <c r="E54" s="12"/>
      <c r="F54" s="12">
        <v>1.6420241520463098E-2</v>
      </c>
      <c r="G54" s="12">
        <v>2.1147702145823101E-2</v>
      </c>
      <c r="H54" s="12">
        <v>-3.75679436662869E-2</v>
      </c>
      <c r="J54" s="11">
        <v>0</v>
      </c>
      <c r="K54" s="11">
        <v>0</v>
      </c>
      <c r="L54" s="11" t="e">
        <f t="shared" ref="L54" ca="1" si="47">LN(INDEX(Q$4:Q$5999,M52))</f>
        <v>#NAME?</v>
      </c>
      <c r="M54" s="30"/>
      <c r="O54" t="e">
        <f ca="1"/>
        <v>#NAME?</v>
      </c>
      <c r="P54" t="e">
        <f ca="1"/>
        <v>#NAME?</v>
      </c>
      <c r="Q54" t="e">
        <f ca="1"/>
        <v>#NAME?</v>
      </c>
      <c r="S54" s="43" t="e">
        <f ca="1"/>
        <v>#NAME?</v>
      </c>
      <c r="T54" s="43" t="e">
        <f ca="1"/>
        <v>#NAME?</v>
      </c>
      <c r="U54" s="43" t="e">
        <f ca="1"/>
        <v>#NAME?</v>
      </c>
    </row>
    <row r="55" spans="1:21" x14ac:dyDescent="0.35">
      <c r="A55" s="40">
        <f ca="1">INDEX('Flow probs &amp; rates'!$T$5:$T$5999,D55)</f>
        <v>0.97170036480876676</v>
      </c>
      <c r="B55" s="40">
        <f ca="1">INDEX('Flow probs &amp; rates'!$U$5:$U$5999,D55)</f>
        <v>1.5833791676422043E-2</v>
      </c>
      <c r="C55" s="40">
        <f ca="1">INDEX('Flow probs &amp; rates'!$V$5:$V$5999,D55)</f>
        <v>1.24658435148112E-2</v>
      </c>
      <c r="D55" s="12">
        <v>18</v>
      </c>
      <c r="E55" s="12"/>
      <c r="F55" s="12">
        <v>-3.1278815123134102E-2</v>
      </c>
      <c r="G55" s="12">
        <v>1.96608328653733E-2</v>
      </c>
      <c r="H55" s="12">
        <v>1.16179822577595E-2</v>
      </c>
      <c r="J55" s="11" t="e">
        <f t="shared" ref="J55" ca="1" si="48">LN(INDEX(O$4:O$5999,M55))</f>
        <v>#NAME?</v>
      </c>
      <c r="K55" s="11">
        <v>0</v>
      </c>
      <c r="L55" s="11">
        <v>0</v>
      </c>
      <c r="M55" s="30">
        <v>103</v>
      </c>
      <c r="O55" t="e">
        <f ca="1"/>
        <v>#NAME?</v>
      </c>
      <c r="P55" t="e">
        <f ca="1"/>
        <v>#NAME?</v>
      </c>
      <c r="Q55" t="e">
        <f ca="1"/>
        <v>#NAME?</v>
      </c>
      <c r="S55" s="43" t="e">
        <f t="array" aca="1" ref="S55:U57" ca="1">MMULT(INDEX(O$5:O$5999,M55):INDEX(Q$7:Q$5999,M55),MMULT(J55:L57,MINVERSE(INDEX(O$5:O$5999,M55):INDEX(Q$7:Q$5999,M55))))</f>
        <v>#NAME?</v>
      </c>
      <c r="T55" s="43" t="e">
        <f ca="1"/>
        <v>#NAME?</v>
      </c>
      <c r="U55" s="43" t="e">
        <f ca="1"/>
        <v>#NAME?</v>
      </c>
    </row>
    <row r="56" spans="1:21" x14ac:dyDescent="0.35">
      <c r="A56" s="40">
        <f ca="1">INDEX('Flow probs &amp; rates'!$W$5:$W$5999,D55)</f>
        <v>0.2288135633764779</v>
      </c>
      <c r="B56" s="40">
        <f ca="1">INDEX('Flow probs &amp; rates'!$X$5:$X$5999,D55)</f>
        <v>0.65217699518847017</v>
      </c>
      <c r="C56" s="40">
        <f ca="1">INDEX('Flow probs &amp; rates'!$Y$5:$Y$5999,D55)</f>
        <v>0.11900944143505186</v>
      </c>
      <c r="D56" s="12"/>
      <c r="E56" s="12"/>
      <c r="F56" s="12">
        <v>0.284941002168555</v>
      </c>
      <c r="G56" s="12">
        <v>-0.43262068221656502</v>
      </c>
      <c r="H56" s="12">
        <v>0.14767968004800899</v>
      </c>
      <c r="J56" s="11">
        <v>0</v>
      </c>
      <c r="K56" s="11" t="e">
        <f t="shared" ref="K56" ca="1" si="49">LN(INDEX(P$4:P$5999,M55))</f>
        <v>#NAME?</v>
      </c>
      <c r="L56" s="11">
        <v>0</v>
      </c>
      <c r="M56" s="11"/>
      <c r="O56" t="e">
        <f ca="1"/>
        <v>#NAME?</v>
      </c>
      <c r="P56" t="e">
        <f ca="1"/>
        <v>#NAME?</v>
      </c>
      <c r="Q56" t="e">
        <f ca="1"/>
        <v>#NAME?</v>
      </c>
      <c r="S56" s="43" t="e">
        <f ca="1"/>
        <v>#NAME?</v>
      </c>
      <c r="T56" s="43" t="e">
        <f ca="1"/>
        <v>#NAME?</v>
      </c>
      <c r="U56" s="43" t="e">
        <f ca="1"/>
        <v>#NAME?</v>
      </c>
    </row>
    <row r="57" spans="1:21" x14ac:dyDescent="0.35">
      <c r="A57" s="40">
        <f ca="1">INDEX('Flow probs &amp; rates'!$Z$5:$Z$5999,D55)</f>
        <v>1.8120058218256813E-2</v>
      </c>
      <c r="B57" s="40">
        <f ca="1">INDEX('Flow probs &amp; rates'!$AA$5:$AA$5999,D55)</f>
        <v>1.8476858059488479E-2</v>
      </c>
      <c r="C57" s="40">
        <f ca="1">INDEX('Flow probs &amp; rates'!$AB$5:$AB$5999,D55)</f>
        <v>0.96340308372225469</v>
      </c>
      <c r="D57" s="12"/>
      <c r="E57" s="12"/>
      <c r="F57" s="12">
        <v>1.5856572962346001E-2</v>
      </c>
      <c r="G57" s="12">
        <v>2.3037631159432501E-2</v>
      </c>
      <c r="H57" s="12">
        <v>-3.8894204121779498E-2</v>
      </c>
      <c r="J57" s="11">
        <v>0</v>
      </c>
      <c r="K57" s="11">
        <v>0</v>
      </c>
      <c r="L57" s="11" t="e">
        <f t="shared" ref="L57" ca="1" si="50">LN(INDEX(Q$4:Q$5999,M55))</f>
        <v>#NAME?</v>
      </c>
      <c r="M57" s="11"/>
      <c r="O57" t="e">
        <f ca="1"/>
        <v>#NAME?</v>
      </c>
      <c r="P57" t="e">
        <f ca="1"/>
        <v>#NAME?</v>
      </c>
      <c r="Q57" t="e">
        <f ca="1"/>
        <v>#NAME?</v>
      </c>
      <c r="S57" s="43" t="e">
        <f ca="1"/>
        <v>#NAME?</v>
      </c>
      <c r="T57" s="43" t="e">
        <f ca="1"/>
        <v>#NAME?</v>
      </c>
      <c r="U57" s="43" t="e">
        <f ca="1"/>
        <v>#NAME?</v>
      </c>
    </row>
    <row r="58" spans="1:21" x14ac:dyDescent="0.35">
      <c r="A58" s="40">
        <f ca="1">INDEX('Flow probs &amp; rates'!$T$5:$T$5999,D58)</f>
        <v>0.97452869600300429</v>
      </c>
      <c r="B58" s="40">
        <f ca="1">INDEX('Flow probs &amp; rates'!$U$5:$U$5999,D58)</f>
        <v>1.4648511854051995E-2</v>
      </c>
      <c r="C58" s="40">
        <f ca="1">INDEX('Flow probs &amp; rates'!$V$5:$V$5999,D58)</f>
        <v>1.0822792142943708E-2</v>
      </c>
      <c r="D58" s="12">
        <v>19</v>
      </c>
      <c r="E58" s="12"/>
      <c r="F58" s="12">
        <v>-2.8238791335966199E-2</v>
      </c>
      <c r="G58" s="12">
        <v>1.8103650067360599E-2</v>
      </c>
      <c r="H58" s="12">
        <v>1.0135141268603799E-2</v>
      </c>
      <c r="J58" s="11" t="e">
        <f t="shared" ref="J58" ca="1" si="51">LN(INDEX(O$4:O$5999,M58))</f>
        <v>#NAME?</v>
      </c>
      <c r="K58" s="11">
        <v>0</v>
      </c>
      <c r="L58" s="11">
        <v>0</v>
      </c>
      <c r="M58" s="30">
        <v>109</v>
      </c>
      <c r="N58">
        <v>28</v>
      </c>
      <c r="O58" t="e">
        <f t="array" aca="1" ref="O58:Q63" ca="1">[1]!evect(INDEX(A$4:A$5999,N58):INDEX(C$6:C$5999,N58))</f>
        <v>#NAME?</v>
      </c>
      <c r="P58" t="e">
        <f ca="1"/>
        <v>#NAME?</v>
      </c>
      <c r="Q58" t="e">
        <f ca="1"/>
        <v>#NAME?</v>
      </c>
      <c r="S58" s="43" t="e">
        <f t="array" aca="1" ref="S58:U60" ca="1">MMULT(INDEX(O$5:O$5999,M58):INDEX(Q$7:Q$5999,M58),MMULT(J58:L60,MINVERSE(INDEX(O$5:O$5999,M58):INDEX(Q$7:Q$5999,M58))))</f>
        <v>#NAME?</v>
      </c>
      <c r="T58" s="43" t="e">
        <f ca="1"/>
        <v>#NAME?</v>
      </c>
      <c r="U58" s="43" t="e">
        <f ca="1"/>
        <v>#NAME?</v>
      </c>
    </row>
    <row r="59" spans="1:21" x14ac:dyDescent="0.35">
      <c r="A59" s="40">
        <f ca="1">INDEX('Flow probs &amp; rates'!$W$5:$W$5999,D58)</f>
        <v>0.23625297350295207</v>
      </c>
      <c r="B59" s="40">
        <f ca="1">INDEX('Flow probs &amp; rates'!$X$5:$X$5999,D58)</f>
        <v>0.65610192776489351</v>
      </c>
      <c r="C59" s="40">
        <f ca="1">INDEX('Flow probs &amp; rates'!$Y$5:$Y$5999,D58)</f>
        <v>0.10764509873215444</v>
      </c>
      <c r="D59" s="12"/>
      <c r="E59" s="12"/>
      <c r="F59" s="12">
        <v>0.29298020878943798</v>
      </c>
      <c r="G59" s="12">
        <v>-0.42640826550496502</v>
      </c>
      <c r="H59" s="12">
        <v>0.13342805671552699</v>
      </c>
      <c r="J59" s="11">
        <v>0</v>
      </c>
      <c r="K59" s="11" t="e">
        <f t="shared" ref="K59" ca="1" si="52">LN(INDEX(P$4:P$5999,M58))</f>
        <v>#NAME?</v>
      </c>
      <c r="L59" s="11">
        <v>0</v>
      </c>
      <c r="M59" s="30"/>
      <c r="O59" t="e">
        <f ca="1"/>
        <v>#NAME?</v>
      </c>
      <c r="P59" t="e">
        <f ca="1"/>
        <v>#NAME?</v>
      </c>
      <c r="Q59" t="e">
        <f ca="1"/>
        <v>#NAME?</v>
      </c>
      <c r="S59" s="43" t="e">
        <f ca="1"/>
        <v>#NAME?</v>
      </c>
      <c r="T59" s="43" t="e">
        <f ca="1"/>
        <v>#NAME?</v>
      </c>
      <c r="U59" s="43" t="e">
        <f ca="1"/>
        <v>#NAME?</v>
      </c>
    </row>
    <row r="60" spans="1:21" x14ac:dyDescent="0.35">
      <c r="A60" s="40">
        <f ca="1">INDEX('Flow probs &amp; rates'!$Z$5:$Z$5999,D58)</f>
        <v>1.9617073931577023E-2</v>
      </c>
      <c r="B60" s="40">
        <f ca="1">INDEX('Flow probs &amp; rates'!$AA$5:$AA$5999,D58)</f>
        <v>2.0114747106559024E-2</v>
      </c>
      <c r="C60" s="40">
        <f ca="1">INDEX('Flow probs &amp; rates'!$AB$5:$AB$5999,D58)</f>
        <v>0.96026817896186389</v>
      </c>
      <c r="D60" s="12"/>
      <c r="E60" s="12"/>
      <c r="F60" s="12">
        <v>1.7060408599538598E-2</v>
      </c>
      <c r="G60" s="12">
        <v>2.5069269740357902E-2</v>
      </c>
      <c r="H60" s="12">
        <v>-4.2129678339897801E-2</v>
      </c>
      <c r="J60" s="11">
        <v>0</v>
      </c>
      <c r="K60" s="11">
        <v>0</v>
      </c>
      <c r="L60" s="11" t="e">
        <f t="shared" ref="L60" ca="1" si="53">LN(INDEX(Q$4:Q$5999,M58))</f>
        <v>#NAME?</v>
      </c>
      <c r="M60" s="30"/>
      <c r="O60" t="e">
        <f ca="1"/>
        <v>#NAME?</v>
      </c>
      <c r="P60" t="e">
        <f ca="1"/>
        <v>#NAME?</v>
      </c>
      <c r="Q60" t="e">
        <f ca="1"/>
        <v>#NAME?</v>
      </c>
      <c r="S60" s="43" t="e">
        <f ca="1"/>
        <v>#NAME?</v>
      </c>
      <c r="T60" s="43" t="e">
        <f ca="1"/>
        <v>#NAME?</v>
      </c>
      <c r="U60" s="43" t="e">
        <f ca="1"/>
        <v>#NAME?</v>
      </c>
    </row>
    <row r="61" spans="1:21" x14ac:dyDescent="0.35">
      <c r="A61" s="40">
        <f ca="1">INDEX('Flow probs &amp; rates'!$T$5:$T$5999,D61)</f>
        <v>0.973082868573517</v>
      </c>
      <c r="B61" s="40">
        <f ca="1">INDEX('Flow probs &amp; rates'!$U$5:$U$5999,D61)</f>
        <v>1.5049524558215843E-2</v>
      </c>
      <c r="C61" s="40">
        <f ca="1">INDEX('Flow probs &amp; rates'!$V$5:$V$5999,D61)</f>
        <v>1.1867606868267161E-2</v>
      </c>
      <c r="D61" s="12">
        <v>20</v>
      </c>
      <c r="E61" s="12"/>
      <c r="F61" s="12">
        <v>-2.9533429997420101E-2</v>
      </c>
      <c r="G61" s="12">
        <v>1.8415383043360101E-2</v>
      </c>
      <c r="H61" s="12">
        <v>1.1118046943907899E-2</v>
      </c>
      <c r="J61" s="11" t="e">
        <f t="shared" ref="J61" ca="1" si="54">LN(INDEX(O$4:O$5999,M61))</f>
        <v>#NAME?</v>
      </c>
      <c r="K61" s="11">
        <v>0</v>
      </c>
      <c r="L61" s="11">
        <v>0</v>
      </c>
      <c r="M61" s="30">
        <v>115</v>
      </c>
      <c r="O61" t="e">
        <f ca="1"/>
        <v>#NAME?</v>
      </c>
      <c r="P61" t="e">
        <f ca="1"/>
        <v>#NAME?</v>
      </c>
      <c r="Q61" t="e">
        <f ca="1"/>
        <v>#NAME?</v>
      </c>
      <c r="S61" s="43" t="e">
        <f t="array" aca="1" ref="S61:U63" ca="1">MMULT(INDEX(O$5:O$5999,M61):INDEX(Q$7:Q$5999,M61),MMULT(J61:L63,MINVERSE(INDEX(O$5:O$5999,M61):INDEX(Q$7:Q$5999,M61))))</f>
        <v>#NAME?</v>
      </c>
      <c r="T61" s="43" t="e">
        <f ca="1"/>
        <v>#NAME?</v>
      </c>
      <c r="U61" s="43" t="e">
        <f ca="1"/>
        <v>#NAME?</v>
      </c>
    </row>
    <row r="62" spans="1:21" x14ac:dyDescent="0.35">
      <c r="A62" s="40">
        <f ca="1">INDEX('Flow probs &amp; rates'!$W$5:$W$5999,D61)</f>
        <v>0.21483578919950291</v>
      </c>
      <c r="B62" s="40">
        <f ca="1">INDEX('Flow probs &amp; rates'!$X$5:$X$5999,D61)</f>
        <v>0.67126456160868697</v>
      </c>
      <c r="C62" s="40">
        <f ca="1">INDEX('Flow probs &amp; rates'!$Y$5:$Y$5999,D61)</f>
        <v>0.11389964919181002</v>
      </c>
      <c r="D62" s="12"/>
      <c r="E62" s="12"/>
      <c r="F62" s="12">
        <v>0.26378781618415997</v>
      </c>
      <c r="G62" s="12">
        <v>-0.403178968118934</v>
      </c>
      <c r="H62" s="12">
        <v>0.13939115193618601</v>
      </c>
      <c r="J62" s="11">
        <v>0</v>
      </c>
      <c r="K62" s="11" t="e">
        <f t="shared" ref="K62" ca="1" si="55">LN(INDEX(P$4:P$5999,M61))</f>
        <v>#NAME?</v>
      </c>
      <c r="L62" s="11">
        <v>0</v>
      </c>
      <c r="M62" s="30"/>
      <c r="O62" t="e">
        <f ca="1"/>
        <v>#NAME?</v>
      </c>
      <c r="P62" t="e">
        <f ca="1"/>
        <v>#NAME?</v>
      </c>
      <c r="Q62" t="e">
        <f ca="1"/>
        <v>#NAME?</v>
      </c>
      <c r="S62" s="43" t="e">
        <f ca="1"/>
        <v>#NAME?</v>
      </c>
      <c r="T62" s="43" t="e">
        <f ca="1"/>
        <v>#NAME?</v>
      </c>
      <c r="U62" s="43" t="e">
        <f ca="1"/>
        <v>#NAME?</v>
      </c>
    </row>
    <row r="63" spans="1:21" x14ac:dyDescent="0.35">
      <c r="A63" s="40">
        <f ca="1">INDEX('Flow probs &amp; rates'!$Z$5:$Z$5999,D61)</f>
        <v>1.6279942455987611E-2</v>
      </c>
      <c r="B63" s="40">
        <f ca="1">INDEX('Flow probs &amp; rates'!$AA$5:$AA$5999,D61)</f>
        <v>1.861452727469794E-2</v>
      </c>
      <c r="C63" s="40">
        <f ca="1">INDEX('Flow probs &amp; rates'!$AB$5:$AB$5999,D61)</f>
        <v>0.96510553026931445</v>
      </c>
      <c r="D63" s="12"/>
      <c r="E63" s="12"/>
      <c r="F63" s="12">
        <v>1.41331937307515E-2</v>
      </c>
      <c r="G63" s="12">
        <v>2.2900219750799301E-2</v>
      </c>
      <c r="H63" s="12">
        <v>-3.7033413481484E-2</v>
      </c>
      <c r="J63" s="11">
        <v>0</v>
      </c>
      <c r="K63" s="11">
        <v>0</v>
      </c>
      <c r="L63" s="11" t="e">
        <f t="shared" ref="L63" ca="1" si="56">LN(INDEX(Q$4:Q$5999,M61))</f>
        <v>#NAME?</v>
      </c>
      <c r="M63" s="30"/>
      <c r="O63" t="e">
        <f ca="1"/>
        <v>#NAME?</v>
      </c>
      <c r="P63" t="e">
        <f ca="1"/>
        <v>#NAME?</v>
      </c>
      <c r="Q63" t="e">
        <f ca="1"/>
        <v>#NAME?</v>
      </c>
      <c r="S63" s="43" t="e">
        <f ca="1"/>
        <v>#NAME?</v>
      </c>
      <c r="T63" s="43" t="e">
        <f ca="1"/>
        <v>#NAME?</v>
      </c>
      <c r="U63" s="43" t="e">
        <f ca="1"/>
        <v>#NAME?</v>
      </c>
    </row>
    <row r="64" spans="1:21" x14ac:dyDescent="0.35">
      <c r="A64" s="40">
        <f ca="1">INDEX('Flow probs &amp; rates'!$T$5:$T$5999,D64)</f>
        <v>0.9727296451472911</v>
      </c>
      <c r="B64" s="40">
        <f ca="1">INDEX('Flow probs &amp; rates'!$U$5:$U$5999,D64)</f>
        <v>1.5522500982505936E-2</v>
      </c>
      <c r="C64" s="40">
        <f ca="1">INDEX('Flow probs &amp; rates'!$V$5:$V$5999,D64)</f>
        <v>1.174785387020295E-2</v>
      </c>
      <c r="D64" s="12">
        <v>21</v>
      </c>
      <c r="E64" s="12"/>
      <c r="F64" s="12">
        <v>-3.0056406958796199E-2</v>
      </c>
      <c r="G64" s="12">
        <v>1.9062499264655301E-2</v>
      </c>
      <c r="H64" s="12">
        <v>1.0993907694142199E-2</v>
      </c>
      <c r="J64" s="11" t="e">
        <f t="shared" ref="J64" ca="1" si="57">LN(INDEX(O$4:O$5999,M64))</f>
        <v>#NAME?</v>
      </c>
      <c r="K64" s="11">
        <v>0</v>
      </c>
      <c r="L64" s="11">
        <v>0</v>
      </c>
      <c r="M64" s="30">
        <v>121</v>
      </c>
      <c r="N64">
        <v>31</v>
      </c>
      <c r="O64" t="e">
        <f t="array" aca="1" ref="O64:Q69" ca="1">[1]!evect(INDEX(A$4:A$5999,N64):INDEX(C$6:C$5999,N64))</f>
        <v>#NAME?</v>
      </c>
      <c r="P64" t="e">
        <f ca="1"/>
        <v>#NAME?</v>
      </c>
      <c r="Q64" t="e">
        <f ca="1"/>
        <v>#NAME?</v>
      </c>
      <c r="S64" s="43" t="e">
        <f t="array" aca="1" ref="S64:U66" ca="1">MMULT(INDEX(O$5:O$5999,M64):INDEX(Q$7:Q$5999,M64),MMULT(J64:L66,MINVERSE(INDEX(O$5:O$5999,M64):INDEX(Q$7:Q$5999,M64))))</f>
        <v>#NAME?</v>
      </c>
      <c r="T64" s="43" t="e">
        <f ca="1"/>
        <v>#NAME?</v>
      </c>
      <c r="U64" s="43" t="e">
        <f ca="1"/>
        <v>#NAME?</v>
      </c>
    </row>
    <row r="65" spans="1:21" x14ac:dyDescent="0.35">
      <c r="A65" s="40">
        <f ca="1">INDEX('Flow probs &amp; rates'!$W$5:$W$5999,D64)</f>
        <v>0.22216794323926306</v>
      </c>
      <c r="B65" s="40">
        <f ca="1">INDEX('Flow probs &amp; rates'!$X$5:$X$5999,D64)</f>
        <v>0.66708576250207052</v>
      </c>
      <c r="C65" s="40">
        <f ca="1">INDEX('Flow probs &amp; rates'!$Y$5:$Y$5999,D64)</f>
        <v>0.11074629425866643</v>
      </c>
      <c r="D65" s="12"/>
      <c r="E65" s="12"/>
      <c r="F65" s="12">
        <v>0.27367117380765799</v>
      </c>
      <c r="G65" s="12">
        <v>-0.40958263651071702</v>
      </c>
      <c r="H65" s="12">
        <v>0.13591146270306001</v>
      </c>
      <c r="J65" s="11">
        <v>0</v>
      </c>
      <c r="K65" s="11" t="e">
        <f t="shared" ref="K65" ca="1" si="58">LN(INDEX(P$4:P$5999,M64))</f>
        <v>#NAME?</v>
      </c>
      <c r="L65" s="11">
        <v>0</v>
      </c>
      <c r="M65" s="11"/>
      <c r="O65" t="e">
        <f ca="1"/>
        <v>#NAME?</v>
      </c>
      <c r="P65" t="e">
        <f ca="1"/>
        <v>#NAME?</v>
      </c>
      <c r="Q65" t="e">
        <f ca="1"/>
        <v>#NAME?</v>
      </c>
      <c r="S65" s="43" t="e">
        <f ca="1"/>
        <v>#NAME?</v>
      </c>
      <c r="T65" s="43" t="e">
        <f ca="1"/>
        <v>#NAME?</v>
      </c>
      <c r="U65" s="43" t="e">
        <f ca="1"/>
        <v>#NAME?</v>
      </c>
    </row>
    <row r="66" spans="1:21" x14ac:dyDescent="0.35">
      <c r="A66" s="40">
        <f ca="1">INDEX('Flow probs &amp; rates'!$Z$5:$Z$5999,D64)</f>
        <v>1.7264999477133048E-2</v>
      </c>
      <c r="B66" s="40">
        <f ca="1">INDEX('Flow probs &amp; rates'!$AA$5:$AA$5999,D64)</f>
        <v>1.8450717025774364E-2</v>
      </c>
      <c r="C66" s="40">
        <f ca="1">INDEX('Flow probs &amp; rates'!$AB$5:$AB$5999,D64)</f>
        <v>0.96428428349709261</v>
      </c>
      <c r="D66" s="12"/>
      <c r="E66" s="12"/>
      <c r="F66" s="12">
        <v>1.50834879736062E-2</v>
      </c>
      <c r="G66" s="12">
        <v>2.2760661537269598E-2</v>
      </c>
      <c r="H66" s="12">
        <v>-3.7844149510875003E-2</v>
      </c>
      <c r="J66" s="11">
        <v>0</v>
      </c>
      <c r="K66" s="11">
        <v>0</v>
      </c>
      <c r="L66" s="11" t="e">
        <f t="shared" ref="L66" ca="1" si="59">LN(INDEX(Q$4:Q$5999,M64))</f>
        <v>#NAME?</v>
      </c>
      <c r="M66" s="11"/>
      <c r="O66" t="e">
        <f ca="1"/>
        <v>#NAME?</v>
      </c>
      <c r="P66" t="e">
        <f ca="1"/>
        <v>#NAME?</v>
      </c>
      <c r="Q66" t="e">
        <f ca="1"/>
        <v>#NAME?</v>
      </c>
      <c r="S66" s="43" t="e">
        <f ca="1"/>
        <v>#NAME?</v>
      </c>
      <c r="T66" s="43" t="e">
        <f ca="1"/>
        <v>#NAME?</v>
      </c>
      <c r="U66" s="43" t="e">
        <f ca="1"/>
        <v>#NAME?</v>
      </c>
    </row>
    <row r="67" spans="1:21" x14ac:dyDescent="0.35">
      <c r="A67" s="40">
        <f ca="1">INDEX('Flow probs &amp; rates'!$T$5:$T$5999,D67)</f>
        <v>0.97162647699003646</v>
      </c>
      <c r="B67" s="40">
        <f ca="1">INDEX('Flow probs &amp; rates'!$U$5:$U$5999,D67)</f>
        <v>1.6382829641782965E-2</v>
      </c>
      <c r="C67" s="40">
        <f ca="1">INDEX('Flow probs &amp; rates'!$V$5:$V$5999,D67)</f>
        <v>1.1990693368180601E-2</v>
      </c>
      <c r="D67" s="12">
        <v>22</v>
      </c>
      <c r="E67" s="12"/>
      <c r="F67" s="12">
        <v>-3.1136950269079901E-2</v>
      </c>
      <c r="G67" s="12">
        <v>1.9873591077529899E-2</v>
      </c>
      <c r="H67" s="12">
        <v>1.1263359191550099E-2</v>
      </c>
      <c r="J67" s="11" t="e">
        <f t="shared" ref="J67" ca="1" si="60">LN(INDEX(O$4:O$5999,M67))</f>
        <v>#NAME?</v>
      </c>
      <c r="K67" s="11">
        <v>0</v>
      </c>
      <c r="L67" s="11">
        <v>0</v>
      </c>
      <c r="M67" s="30">
        <v>127</v>
      </c>
      <c r="O67" t="e">
        <f ca="1"/>
        <v>#NAME?</v>
      </c>
      <c r="P67" t="e">
        <f ca="1"/>
        <v>#NAME?</v>
      </c>
      <c r="Q67" t="e">
        <f ca="1"/>
        <v>#NAME?</v>
      </c>
      <c r="S67" s="43" t="e">
        <f t="array" aca="1" ref="S67:U69" ca="1">MMULT(INDEX(O$5:O$5999,M67):INDEX(Q$7:Q$5999,M67),MMULT(J67:L69,MINVERSE(INDEX(O$5:O$5999,M67):INDEX(Q$7:Q$5999,M67))))</f>
        <v>#NAME?</v>
      </c>
      <c r="T67" s="43" t="e">
        <f ca="1"/>
        <v>#NAME?</v>
      </c>
      <c r="U67" s="43" t="e">
        <f ca="1"/>
        <v>#NAME?</v>
      </c>
    </row>
    <row r="68" spans="1:21" x14ac:dyDescent="0.35">
      <c r="A68" s="40">
        <f ca="1">INDEX('Flow probs &amp; rates'!$W$5:$W$5999,D67)</f>
        <v>0.20901583105288674</v>
      </c>
      <c r="B68" s="40">
        <f ca="1">INDEX('Flow probs &amp; rates'!$X$5:$X$5999,D67)</f>
        <v>0.6864218225887242</v>
      </c>
      <c r="C68" s="40">
        <f ca="1">INDEX('Flow probs &amp; rates'!$Y$5:$Y$5999,D67)</f>
        <v>0.10456234635838917</v>
      </c>
      <c r="D68" s="12"/>
      <c r="E68" s="12"/>
      <c r="F68" s="12">
        <v>0.25417208061831398</v>
      </c>
      <c r="G68" s="12">
        <v>-0.38062978564268202</v>
      </c>
      <c r="H68" s="12">
        <v>0.12645770502436701</v>
      </c>
      <c r="J68" s="11">
        <v>0</v>
      </c>
      <c r="K68" s="11" t="e">
        <f t="shared" ref="K68" ca="1" si="61">LN(INDEX(P$4:P$5999,M67))</f>
        <v>#NAME?</v>
      </c>
      <c r="L68" s="11">
        <v>0</v>
      </c>
      <c r="M68" s="30"/>
      <c r="O68" t="e">
        <f ca="1"/>
        <v>#NAME?</v>
      </c>
      <c r="P68" t="e">
        <f ca="1"/>
        <v>#NAME?</v>
      </c>
      <c r="Q68" t="e">
        <f ca="1"/>
        <v>#NAME?</v>
      </c>
      <c r="S68" s="43" t="e">
        <f ca="1"/>
        <v>#NAME?</v>
      </c>
      <c r="T68" s="43" t="e">
        <f ca="1"/>
        <v>#NAME?</v>
      </c>
      <c r="U68" s="43" t="e">
        <f ca="1"/>
        <v>#NAME?</v>
      </c>
    </row>
    <row r="69" spans="1:21" x14ac:dyDescent="0.35">
      <c r="A69" s="40">
        <f ca="1">INDEX('Flow probs &amp; rates'!$Z$5:$Z$5999,D67)</f>
        <v>1.6695524222554915E-2</v>
      </c>
      <c r="B69" s="40">
        <f ca="1">INDEX('Flow probs &amp; rates'!$AA$5:$AA$5999,D67)</f>
        <v>1.7417928447255839E-2</v>
      </c>
      <c r="C69" s="40">
        <f ca="1">INDEX('Flow probs &amp; rates'!$AB$5:$AB$5999,D67)</f>
        <v>0.96588654733018919</v>
      </c>
      <c r="D69" s="12"/>
      <c r="E69" s="12"/>
      <c r="F69" s="12">
        <v>1.48429828853578E-2</v>
      </c>
      <c r="G69" s="12">
        <v>2.1162408972354201E-2</v>
      </c>
      <c r="H69" s="12">
        <v>-3.60053918577114E-2</v>
      </c>
      <c r="J69" s="11">
        <v>0</v>
      </c>
      <c r="K69" s="11">
        <v>0</v>
      </c>
      <c r="L69" s="11" t="e">
        <f t="shared" ref="L69" ca="1" si="62">LN(INDEX(Q$4:Q$5999,M67))</f>
        <v>#NAME?</v>
      </c>
      <c r="M69" s="30"/>
      <c r="O69" t="e">
        <f ca="1"/>
        <v>#NAME?</v>
      </c>
      <c r="P69" t="e">
        <f ca="1"/>
        <v>#NAME?</v>
      </c>
      <c r="Q69" t="e">
        <f ca="1"/>
        <v>#NAME?</v>
      </c>
      <c r="S69" s="43" t="e">
        <f ca="1"/>
        <v>#NAME?</v>
      </c>
      <c r="T69" s="43" t="e">
        <f ca="1"/>
        <v>#NAME?</v>
      </c>
      <c r="U69" s="43" t="e">
        <f ca="1"/>
        <v>#NAME?</v>
      </c>
    </row>
    <row r="70" spans="1:21" x14ac:dyDescent="0.35">
      <c r="A70" s="40">
        <f ca="1">INDEX('Flow probs &amp; rates'!$T$5:$T$5999,D70)</f>
        <v>0.97476433027692988</v>
      </c>
      <c r="B70" s="40">
        <f ca="1">INDEX('Flow probs &amp; rates'!$U$5:$U$5999,D70)</f>
        <v>1.4788229094580468E-2</v>
      </c>
      <c r="C70" s="40">
        <f ca="1">INDEX('Flow probs &amp; rates'!$V$5:$V$5999,D70)</f>
        <v>1.044744062848969E-2</v>
      </c>
      <c r="D70" s="12">
        <v>23</v>
      </c>
      <c r="E70" s="12"/>
      <c r="F70" s="12">
        <v>-2.78305535515967E-2</v>
      </c>
      <c r="G70" s="12">
        <v>1.7912680874480499E-2</v>
      </c>
      <c r="H70" s="12">
        <v>9.9178726770670807E-3</v>
      </c>
      <c r="J70" s="11" t="e">
        <f t="shared" ref="J70" ca="1" si="63">LN(INDEX(O$4:O$5999,M70))</f>
        <v>#NAME?</v>
      </c>
      <c r="K70" s="11">
        <v>0</v>
      </c>
      <c r="L70" s="11">
        <v>0</v>
      </c>
      <c r="M70" s="30">
        <v>133</v>
      </c>
      <c r="N70">
        <v>34</v>
      </c>
      <c r="O70" t="e">
        <f t="array" aca="1" ref="O70:Q75" ca="1">[1]!evect(INDEX(A$4:A$5999,N70):INDEX(C$6:C$5999,N70))</f>
        <v>#NAME?</v>
      </c>
      <c r="P70" t="e">
        <f ca="1"/>
        <v>#NAME?</v>
      </c>
      <c r="Q70" t="e">
        <f ca="1"/>
        <v>#NAME?</v>
      </c>
      <c r="S70" s="43" t="e">
        <f t="array" aca="1" ref="S70:U72" ca="1">MMULT(INDEX(O$5:O$5999,M70):INDEX(Q$7:Q$5999,M70),MMULT(J70:L72,MINVERSE(INDEX(O$5:O$5999,M70):INDEX(Q$7:Q$5999,M70))))</f>
        <v>#NAME?</v>
      </c>
      <c r="T70" s="43" t="e">
        <f ca="1"/>
        <v>#NAME?</v>
      </c>
      <c r="U70" s="43" t="e">
        <f ca="1"/>
        <v>#NAME?</v>
      </c>
    </row>
    <row r="71" spans="1:21" x14ac:dyDescent="0.35">
      <c r="A71" s="40">
        <f ca="1">INDEX('Flow probs &amp; rates'!$W$5:$W$5999,D70)</f>
        <v>0.22303914292882457</v>
      </c>
      <c r="B71" s="40">
        <f ca="1">INDEX('Flow probs &amp; rates'!$X$5:$X$5999,D70)</f>
        <v>0.68531473104184504</v>
      </c>
      <c r="C71" s="40">
        <f ca="1">INDEX('Flow probs &amp; rates'!$Y$5:$Y$5999,D70)</f>
        <v>9.164612602933038E-2</v>
      </c>
      <c r="D71" s="12"/>
      <c r="E71" s="12"/>
      <c r="F71" s="12">
        <v>0.27094558762475901</v>
      </c>
      <c r="G71" s="12">
        <v>-0.38207817366170499</v>
      </c>
      <c r="H71" s="12">
        <v>0.111132586036353</v>
      </c>
      <c r="J71" s="11">
        <v>0</v>
      </c>
      <c r="K71" s="11" t="e">
        <f t="shared" ref="K71" ca="1" si="64">LN(INDEX(P$4:P$5999,M70))</f>
        <v>#NAME?</v>
      </c>
      <c r="L71" s="11">
        <v>0</v>
      </c>
      <c r="M71" s="30"/>
      <c r="O71" t="e">
        <f ca="1"/>
        <v>#NAME?</v>
      </c>
      <c r="P71" t="e">
        <f ca="1"/>
        <v>#NAME?</v>
      </c>
      <c r="Q71" t="e">
        <f ca="1"/>
        <v>#NAME?</v>
      </c>
      <c r="S71" s="43" t="e">
        <f ca="1"/>
        <v>#NAME?</v>
      </c>
      <c r="T71" s="43" t="e">
        <f ca="1"/>
        <v>#NAME?</v>
      </c>
      <c r="U71" s="43" t="e">
        <f ca="1"/>
        <v>#NAME?</v>
      </c>
    </row>
    <row r="72" spans="1:21" x14ac:dyDescent="0.35">
      <c r="A72" s="40">
        <f ca="1">INDEX('Flow probs &amp; rates'!$Z$5:$Z$5999,D70)</f>
        <v>2.0412582774950831E-2</v>
      </c>
      <c r="B72" s="40">
        <f ca="1">INDEX('Flow probs &amp; rates'!$AA$5:$AA$5999,D70)</f>
        <v>1.8958839647063765E-2</v>
      </c>
      <c r="C72" s="40">
        <f ca="1">INDEX('Flow probs &amp; rates'!$AB$5:$AB$5999,D70)</f>
        <v>0.96062857757798537</v>
      </c>
      <c r="D72" s="12"/>
      <c r="E72" s="12"/>
      <c r="F72" s="12">
        <v>1.8313618798018402E-2</v>
      </c>
      <c r="G72" s="12">
        <v>2.31161130305826E-2</v>
      </c>
      <c r="H72" s="12">
        <v>-4.1429731818390401E-2</v>
      </c>
      <c r="J72" s="11">
        <v>0</v>
      </c>
      <c r="K72" s="11">
        <v>0</v>
      </c>
      <c r="L72" s="11" t="e">
        <f t="shared" ref="L72" ca="1" si="65">LN(INDEX(Q$4:Q$5999,M70))</f>
        <v>#NAME?</v>
      </c>
      <c r="M72" s="30"/>
      <c r="O72" t="e">
        <f ca="1"/>
        <v>#NAME?</v>
      </c>
      <c r="P72" t="e">
        <f ca="1"/>
        <v>#NAME?</v>
      </c>
      <c r="Q72" t="e">
        <f ca="1"/>
        <v>#NAME?</v>
      </c>
      <c r="S72" s="43" t="e">
        <f ca="1"/>
        <v>#NAME?</v>
      </c>
      <c r="T72" s="43" t="e">
        <f ca="1"/>
        <v>#NAME?</v>
      </c>
      <c r="U72" s="43" t="e">
        <f ca="1"/>
        <v>#NAME?</v>
      </c>
    </row>
    <row r="73" spans="1:21" x14ac:dyDescent="0.35">
      <c r="A73" s="40">
        <f ca="1">INDEX('Flow probs &amp; rates'!$T$5:$T$5999,D73)</f>
        <v>0.97300998316471321</v>
      </c>
      <c r="B73" s="40">
        <f ca="1">INDEX('Flow probs &amp; rates'!$U$5:$U$5999,D73)</f>
        <v>1.5209204539110293E-2</v>
      </c>
      <c r="C73" s="40">
        <f ca="1">INDEX('Flow probs &amp; rates'!$V$5:$V$5999,D73)</f>
        <v>1.178081229617641E-2</v>
      </c>
      <c r="D73" s="12">
        <v>24</v>
      </c>
      <c r="E73" s="12"/>
      <c r="F73" s="12">
        <v>-2.9393858520097901E-2</v>
      </c>
      <c r="G73" s="12">
        <v>1.8224368740211699E-2</v>
      </c>
      <c r="H73" s="12">
        <v>1.11694897798861E-2</v>
      </c>
      <c r="J73" s="11" t="e">
        <f t="shared" ref="J73" ca="1" si="66">LN(INDEX(O$4:O$5999,M73))</f>
        <v>#NAME?</v>
      </c>
      <c r="K73" s="11">
        <v>0</v>
      </c>
      <c r="L73" s="11">
        <v>0</v>
      </c>
      <c r="M73" s="30">
        <v>139</v>
      </c>
      <c r="O73" t="e">
        <f ca="1"/>
        <v>#NAME?</v>
      </c>
      <c r="P73" t="e">
        <f ca="1"/>
        <v>#NAME?</v>
      </c>
      <c r="Q73" t="e">
        <f ca="1"/>
        <v>#NAME?</v>
      </c>
      <c r="S73" s="43" t="e">
        <f t="array" aca="1" ref="S73:U75" ca="1">MMULT(INDEX(O$5:O$5999,M73):INDEX(Q$7:Q$5999,M73),MMULT(J73:L75,MINVERSE(INDEX(O$5:O$5999,M73):INDEX(Q$7:Q$5999,M73))))</f>
        <v>#NAME?</v>
      </c>
      <c r="T73" s="43" t="e">
        <f ca="1"/>
        <v>#NAME?</v>
      </c>
      <c r="U73" s="43" t="e">
        <f ca="1"/>
        <v>#NAME?</v>
      </c>
    </row>
    <row r="74" spans="1:21" x14ac:dyDescent="0.35">
      <c r="A74" s="40">
        <f ca="1">INDEX('Flow probs &amp; rates'!$W$5:$W$5999,D73)</f>
        <v>0.19692195113260016</v>
      </c>
      <c r="B74" s="40">
        <f ca="1">INDEX('Flow probs &amp; rates'!$X$5:$X$5999,D73)</f>
        <v>0.70237052741059036</v>
      </c>
      <c r="C74" s="40">
        <f ca="1">INDEX('Flow probs &amp; rates'!$Y$5:$Y$5999,D73)</f>
        <v>0.1007075214568095</v>
      </c>
      <c r="D74" s="12"/>
      <c r="E74" s="12"/>
      <c r="F74" s="12">
        <v>0.23662977900101201</v>
      </c>
      <c r="G74" s="12">
        <v>-0.35713605869190701</v>
      </c>
      <c r="H74" s="12">
        <v>0.120506279690895</v>
      </c>
      <c r="J74" s="11">
        <v>0</v>
      </c>
      <c r="K74" s="11" t="e">
        <f t="shared" ref="K74" ca="1" si="67">LN(INDEX(P$4:P$5999,M73))</f>
        <v>#NAME?</v>
      </c>
      <c r="L74" s="11">
        <v>0</v>
      </c>
      <c r="M74" s="11"/>
      <c r="O74" t="e">
        <f ca="1"/>
        <v>#NAME?</v>
      </c>
      <c r="P74" t="e">
        <f ca="1"/>
        <v>#NAME?</v>
      </c>
      <c r="Q74" t="e">
        <f ca="1"/>
        <v>#NAME?</v>
      </c>
      <c r="S74" s="43" t="e">
        <f ca="1"/>
        <v>#NAME?</v>
      </c>
      <c r="T74" s="43" t="e">
        <f ca="1"/>
        <v>#NAME?</v>
      </c>
      <c r="U74" s="43" t="e">
        <f ca="1"/>
        <v>#NAME?</v>
      </c>
    </row>
    <row r="75" spans="1:21" x14ac:dyDescent="0.35">
      <c r="A75" s="40">
        <f ca="1">INDEX('Flow probs &amp; rates'!$Z$5:$Z$5999,D73)</f>
        <v>1.640558769685619E-2</v>
      </c>
      <c r="B75" s="40">
        <f ca="1">INDEX('Flow probs &amp; rates'!$AA$5:$AA$5999,D73)</f>
        <v>1.7528156596815753E-2</v>
      </c>
      <c r="C75" s="40">
        <f ca="1">INDEX('Flow probs &amp; rates'!$AB$5:$AB$5999,D73)</f>
        <v>0.96606625570632809</v>
      </c>
      <c r="D75" s="12"/>
      <c r="E75" s="12"/>
      <c r="F75" s="12">
        <v>1.46869642989815E-2</v>
      </c>
      <c r="G75" s="12">
        <v>2.1075130178521501E-2</v>
      </c>
      <c r="H75" s="12">
        <v>-3.57620944775036E-2</v>
      </c>
      <c r="J75" s="11">
        <v>0</v>
      </c>
      <c r="K75" s="11">
        <v>0</v>
      </c>
      <c r="L75" s="11" t="e">
        <f t="shared" ref="L75" ca="1" si="68">LN(INDEX(Q$4:Q$5999,M73))</f>
        <v>#NAME?</v>
      </c>
      <c r="M75" s="11"/>
      <c r="O75" t="e">
        <f ca="1"/>
        <v>#NAME?</v>
      </c>
      <c r="P75" t="e">
        <f ca="1"/>
        <v>#NAME?</v>
      </c>
      <c r="Q75" t="e">
        <f ca="1"/>
        <v>#NAME?</v>
      </c>
      <c r="S75" s="43" t="e">
        <f ca="1"/>
        <v>#NAME?</v>
      </c>
      <c r="T75" s="43" t="e">
        <f ca="1"/>
        <v>#NAME?</v>
      </c>
      <c r="U75" s="43" t="e">
        <f ca="1"/>
        <v>#NAME?</v>
      </c>
    </row>
    <row r="76" spans="1:21" x14ac:dyDescent="0.35">
      <c r="A76" s="40">
        <f ca="1">INDEX('Flow probs &amp; rates'!$T$5:$T$5999,D76)</f>
        <v>0.97482950983599181</v>
      </c>
      <c r="B76" s="40">
        <f ca="1">INDEX('Flow probs &amp; rates'!$U$5:$U$5999,D76)</f>
        <v>1.4028900050985411E-2</v>
      </c>
      <c r="C76" s="40">
        <f ca="1">INDEX('Flow probs &amp; rates'!$V$5:$V$5999,D76)</f>
        <v>1.1141590113022747E-2</v>
      </c>
      <c r="D76" s="12">
        <v>25</v>
      </c>
      <c r="E76" s="12"/>
      <c r="F76" s="12">
        <v>-2.7557629389205598E-2</v>
      </c>
      <c r="G76" s="12">
        <v>1.6953895452698702E-2</v>
      </c>
      <c r="H76" s="12">
        <v>1.0603733926365801E-2</v>
      </c>
      <c r="J76" s="11" t="e">
        <f t="shared" ref="J76" ca="1" si="69">LN(INDEX(O$4:O$5999,M76))</f>
        <v>#NAME?</v>
      </c>
      <c r="K76" s="11">
        <v>0</v>
      </c>
      <c r="L76" s="11">
        <v>0</v>
      </c>
      <c r="M76" s="30">
        <v>145</v>
      </c>
      <c r="N76">
        <v>37</v>
      </c>
      <c r="O76" t="e">
        <f t="array" aca="1" ref="O76:Q81" ca="1">[1]!evect(INDEX(A$4:A$5999,N76):INDEX(C$6:C$5999,N76))</f>
        <v>#NAME?</v>
      </c>
      <c r="P76" t="e">
        <f ca="1"/>
        <v>#NAME?</v>
      </c>
      <c r="Q76" t="e">
        <f ca="1"/>
        <v>#NAME?</v>
      </c>
      <c r="S76" s="43" t="e">
        <f t="array" aca="1" ref="S76:U78" ca="1">MMULT(INDEX(O$5:O$5999,M76):INDEX(Q$7:Q$5999,M76),MMULT(J76:L78,MINVERSE(INDEX(O$5:O$5999,M76):INDEX(Q$7:Q$5999,M76))))</f>
        <v>#NAME?</v>
      </c>
      <c r="T76" s="43" t="e">
        <f ca="1"/>
        <v>#NAME?</v>
      </c>
      <c r="U76" s="43" t="e">
        <f ca="1"/>
        <v>#NAME?</v>
      </c>
    </row>
    <row r="77" spans="1:21" x14ac:dyDescent="0.35">
      <c r="A77" s="40">
        <f ca="1">INDEX('Flow probs &amp; rates'!$W$5:$W$5999,D76)</f>
        <v>0.21337225654616981</v>
      </c>
      <c r="B77" s="40">
        <f ca="1">INDEX('Flow probs &amp; rates'!$X$5:$X$5999,D76)</f>
        <v>0.68647515725390273</v>
      </c>
      <c r="C77" s="40">
        <f ca="1">INDEX('Flow probs &amp; rates'!$Y$5:$Y$5999,D76)</f>
        <v>0.10015258619992748</v>
      </c>
      <c r="D77" s="12"/>
      <c r="E77" s="12"/>
      <c r="F77" s="12">
        <v>0.25888211028508501</v>
      </c>
      <c r="G77" s="12">
        <v>-0.38036207621255402</v>
      </c>
      <c r="H77" s="12">
        <v>0.12147996592885001</v>
      </c>
      <c r="J77" s="11">
        <v>0</v>
      </c>
      <c r="K77" s="11" t="e">
        <f t="shared" ref="K77" ca="1" si="70">LN(INDEX(P$4:P$5999,M76))</f>
        <v>#NAME?</v>
      </c>
      <c r="L77" s="11">
        <v>0</v>
      </c>
      <c r="M77" s="30"/>
      <c r="O77" t="e">
        <f ca="1"/>
        <v>#NAME?</v>
      </c>
      <c r="P77" t="e">
        <f ca="1"/>
        <v>#NAME?</v>
      </c>
      <c r="Q77" t="e">
        <f ca="1"/>
        <v>#NAME?</v>
      </c>
      <c r="S77" s="43" t="e">
        <f ca="1"/>
        <v>#NAME?</v>
      </c>
      <c r="T77" s="43" t="e">
        <f ca="1"/>
        <v>#NAME?</v>
      </c>
      <c r="U77" s="43" t="e">
        <f ca="1"/>
        <v>#NAME?</v>
      </c>
    </row>
    <row r="78" spans="1:21" x14ac:dyDescent="0.35">
      <c r="A78" s="40">
        <f ca="1">INDEX('Flow probs &amp; rates'!$Z$5:$Z$5999,D76)</f>
        <v>1.9325751196732636E-2</v>
      </c>
      <c r="B78" s="40">
        <f ca="1">INDEX('Flow probs &amp; rates'!$AA$5:$AA$5999,D76)</f>
        <v>2.0218560836028108E-2</v>
      </c>
      <c r="C78" s="40">
        <f ca="1">INDEX('Flow probs &amp; rates'!$AB$5:$AB$5999,D76)</f>
        <v>0.96045568796723924</v>
      </c>
      <c r="D78" s="12"/>
      <c r="E78" s="12"/>
      <c r="F78" s="12">
        <v>1.7133306703365801E-2</v>
      </c>
      <c r="G78" s="12">
        <v>2.4667580800651599E-2</v>
      </c>
      <c r="H78" s="12">
        <v>-4.1800887503935E-2</v>
      </c>
      <c r="J78" s="11">
        <v>0</v>
      </c>
      <c r="K78" s="11">
        <v>0</v>
      </c>
      <c r="L78" s="11" t="e">
        <f t="shared" ref="L78" ca="1" si="71">LN(INDEX(Q$4:Q$5999,M76))</f>
        <v>#NAME?</v>
      </c>
      <c r="M78" s="30"/>
      <c r="O78" t="e">
        <f ca="1"/>
        <v>#NAME?</v>
      </c>
      <c r="P78" t="e">
        <f ca="1"/>
        <v>#NAME?</v>
      </c>
      <c r="Q78" t="e">
        <f ca="1"/>
        <v>#NAME?</v>
      </c>
      <c r="S78" s="43" t="e">
        <f ca="1"/>
        <v>#NAME?</v>
      </c>
      <c r="T78" s="43" t="e">
        <f ca="1"/>
        <v>#NAME?</v>
      </c>
      <c r="U78" s="43" t="e">
        <f ca="1"/>
        <v>#NAME?</v>
      </c>
    </row>
    <row r="79" spans="1:21" x14ac:dyDescent="0.35">
      <c r="A79" s="40">
        <f ca="1">INDEX('Flow probs &amp; rates'!$T$5:$T$5999,D79)</f>
        <v>0.97416176466210269</v>
      </c>
      <c r="B79" s="40">
        <f ca="1">INDEX('Flow probs &amp; rates'!$U$5:$U$5999,D79)</f>
        <v>1.4436199630635482E-2</v>
      </c>
      <c r="C79" s="40">
        <f ca="1">INDEX('Flow probs &amp; rates'!$V$5:$V$5999,D79)</f>
        <v>1.1402035707261829E-2</v>
      </c>
      <c r="D79" s="12">
        <v>26</v>
      </c>
      <c r="E79" s="12"/>
      <c r="F79" s="12">
        <v>-2.8357021335030302E-2</v>
      </c>
      <c r="G79" s="12">
        <v>1.75375662699369E-2</v>
      </c>
      <c r="H79" s="12">
        <v>1.0819455075186E-2</v>
      </c>
      <c r="J79" s="11" t="e">
        <f t="shared" ref="J79" ca="1" si="72">LN(INDEX(O$4:O$5999,M79))</f>
        <v>#NAME?</v>
      </c>
      <c r="K79" s="11">
        <v>0</v>
      </c>
      <c r="L79" s="11">
        <v>0</v>
      </c>
      <c r="M79" s="30">
        <v>151</v>
      </c>
      <c r="O79" t="e">
        <f ca="1"/>
        <v>#NAME?</v>
      </c>
      <c r="P79" t="e">
        <f ca="1"/>
        <v>#NAME?</v>
      </c>
      <c r="Q79" t="e">
        <f ca="1"/>
        <v>#NAME?</v>
      </c>
      <c r="S79" s="43" t="e">
        <f t="array" aca="1" ref="S79:U81" ca="1">MMULT(INDEX(O$5:O$5999,M79):INDEX(Q$7:Q$5999,M79),MMULT(J79:L81,MINVERSE(INDEX(O$5:O$5999,M79):INDEX(Q$7:Q$5999,M79))))</f>
        <v>#NAME?</v>
      </c>
      <c r="T79" s="43" t="e">
        <f ca="1"/>
        <v>#NAME?</v>
      </c>
      <c r="U79" s="43" t="e">
        <f ca="1"/>
        <v>#NAME?</v>
      </c>
    </row>
    <row r="80" spans="1:21" x14ac:dyDescent="0.35">
      <c r="A80" s="40">
        <f ca="1">INDEX('Flow probs &amp; rates'!$W$5:$W$5999,D79)</f>
        <v>0.21802839589764303</v>
      </c>
      <c r="B80" s="40">
        <f ca="1">INDEX('Flow probs &amp; rates'!$X$5:$X$5999,D79)</f>
        <v>0.67989982204855826</v>
      </c>
      <c r="C80" s="40">
        <f ca="1">INDEX('Flow probs &amp; rates'!$Y$5:$Y$5999,D79)</f>
        <v>0.10207178205379873</v>
      </c>
      <c r="D80" s="12"/>
      <c r="E80" s="12"/>
      <c r="F80" s="12">
        <v>0.26593658197206599</v>
      </c>
      <c r="G80" s="12">
        <v>-0.39015582079539601</v>
      </c>
      <c r="H80" s="12">
        <v>0.124219238821248</v>
      </c>
      <c r="J80" s="11">
        <v>0</v>
      </c>
      <c r="K80" s="11" t="e">
        <f t="shared" ref="K80" ca="1" si="73">LN(INDEX(P$4:P$5999,M79))</f>
        <v>#NAME?</v>
      </c>
      <c r="L80" s="11">
        <v>0</v>
      </c>
      <c r="M80" s="30"/>
      <c r="O80" t="e">
        <f ca="1"/>
        <v>#NAME?</v>
      </c>
      <c r="P80" t="e">
        <f ca="1"/>
        <v>#NAME?</v>
      </c>
      <c r="Q80" t="e">
        <f ca="1"/>
        <v>#NAME?</v>
      </c>
      <c r="S80" s="43" t="e">
        <f ca="1"/>
        <v>#NAME?</v>
      </c>
      <c r="T80" s="43" t="e">
        <f ca="1"/>
        <v>#NAME?</v>
      </c>
      <c r="U80" s="43" t="e">
        <f ca="1"/>
        <v>#NAME?</v>
      </c>
    </row>
    <row r="81" spans="1:21" x14ac:dyDescent="0.35">
      <c r="A81" s="40">
        <f ca="1">INDEX('Flow probs &amp; rates'!$Z$5:$Z$5999,D79)</f>
        <v>1.8262133257879214E-2</v>
      </c>
      <c r="B81" s="40">
        <f ca="1">INDEX('Flow probs &amp; rates'!$AA$5:$AA$5999,D79)</f>
        <v>1.9663396009227261E-2</v>
      </c>
      <c r="C81" s="40">
        <f ca="1">INDEX('Flow probs &amp; rates'!$AB$5:$AB$5999,D79)</f>
        <v>0.96207447073289354</v>
      </c>
      <c r="D81" s="12"/>
      <c r="E81" s="12"/>
      <c r="F81" s="12">
        <v>1.6027164278793402E-2</v>
      </c>
      <c r="G81" s="12">
        <v>2.4081447023436401E-2</v>
      </c>
      <c r="H81" s="12">
        <v>-4.0108611292101602E-2</v>
      </c>
      <c r="J81" s="11">
        <v>0</v>
      </c>
      <c r="K81" s="11">
        <v>0</v>
      </c>
      <c r="L81" s="11" t="e">
        <f t="shared" ref="L81" ca="1" si="74">LN(INDEX(Q$4:Q$5999,M79))</f>
        <v>#NAME?</v>
      </c>
      <c r="M81" s="30"/>
      <c r="O81" t="e">
        <f ca="1"/>
        <v>#NAME?</v>
      </c>
      <c r="P81" t="e">
        <f ca="1"/>
        <v>#NAME?</v>
      </c>
      <c r="Q81" t="e">
        <f ca="1"/>
        <v>#NAME?</v>
      </c>
      <c r="S81" s="43" t="e">
        <f ca="1"/>
        <v>#NAME?</v>
      </c>
      <c r="T81" s="43" t="e">
        <f ca="1"/>
        <v>#NAME?</v>
      </c>
      <c r="U81" s="43" t="e">
        <f ca="1"/>
        <v>#NAME?</v>
      </c>
    </row>
    <row r="82" spans="1:21" x14ac:dyDescent="0.35">
      <c r="A82" s="40">
        <f ca="1">INDEX('Flow probs &amp; rates'!$T$5:$T$5999,D82)</f>
        <v>0.9724030316520601</v>
      </c>
      <c r="B82" s="40">
        <f ca="1">INDEX('Flow probs &amp; rates'!$U$5:$U$5999,D82)</f>
        <v>1.5653795052897327E-2</v>
      </c>
      <c r="C82" s="40">
        <f ca="1">INDEX('Flow probs &amp; rates'!$V$5:$V$5999,D82)</f>
        <v>1.1943173295042546E-2</v>
      </c>
      <c r="D82" s="12">
        <v>27</v>
      </c>
      <c r="E82" s="12"/>
      <c r="F82" s="12">
        <v>-3.0200847184934199E-2</v>
      </c>
      <c r="G82" s="12">
        <v>1.8849703249803899E-2</v>
      </c>
      <c r="H82" s="12">
        <v>1.13511439250746E-2</v>
      </c>
      <c r="J82" s="11" t="e">
        <f t="shared" ref="J82" ca="1" si="75">LN(INDEX(O$4:O$5999,M82))</f>
        <v>#NAME?</v>
      </c>
      <c r="K82" s="11">
        <v>0</v>
      </c>
      <c r="L82" s="11">
        <v>0</v>
      </c>
      <c r="M82" s="30">
        <v>157</v>
      </c>
      <c r="N82">
        <v>40</v>
      </c>
      <c r="O82" t="e">
        <f t="array" aca="1" ref="O82:Q87" ca="1">[1]!evect(INDEX(A$4:A$5999,N82):INDEX(C$6:C$5999,N82))</f>
        <v>#NAME?</v>
      </c>
      <c r="P82" t="e">
        <f ca="1"/>
        <v>#NAME?</v>
      </c>
      <c r="Q82" t="e">
        <f ca="1"/>
        <v>#NAME?</v>
      </c>
      <c r="S82" s="43" t="e">
        <f t="array" aca="1" ref="S82:U84" ca="1">MMULT(INDEX(O$5:O$5999,M82):INDEX(Q$7:Q$5999,M82),MMULT(J82:L84,MINVERSE(INDEX(O$5:O$5999,M82):INDEX(Q$7:Q$5999,M82))))</f>
        <v>#NAME?</v>
      </c>
      <c r="T82" s="43" t="e">
        <f ca="1"/>
        <v>#NAME?</v>
      </c>
      <c r="U82" s="43" t="e">
        <f ca="1"/>
        <v>#NAME?</v>
      </c>
    </row>
    <row r="83" spans="1:21" x14ac:dyDescent="0.35">
      <c r="A83" s="40">
        <f ca="1">INDEX('Flow probs &amp; rates'!$W$5:$W$5999,D82)</f>
        <v>0.20658159722160757</v>
      </c>
      <c r="B83" s="40">
        <f ca="1">INDEX('Flow probs &amp; rates'!$X$5:$X$5999,D82)</f>
        <v>0.69400354531150543</v>
      </c>
      <c r="C83" s="40">
        <f ca="1">INDEX('Flow probs &amp; rates'!$Y$5:$Y$5999,D82)</f>
        <v>9.9414857466887094E-2</v>
      </c>
      <c r="D83" s="12"/>
      <c r="E83" s="12"/>
      <c r="F83" s="12">
        <v>0.249748013504178</v>
      </c>
      <c r="G83" s="12">
        <v>-0.36963978596695402</v>
      </c>
      <c r="H83" s="12">
        <v>0.119891772452138</v>
      </c>
      <c r="J83" s="11">
        <v>0</v>
      </c>
      <c r="K83" s="11" t="e">
        <f t="shared" ref="K83" ca="1" si="76">LN(INDEX(P$4:P$5999,M82))</f>
        <v>#NAME?</v>
      </c>
      <c r="L83" s="11">
        <v>0</v>
      </c>
      <c r="M83" s="11"/>
      <c r="O83" t="e">
        <f ca="1"/>
        <v>#NAME?</v>
      </c>
      <c r="P83" t="e">
        <f ca="1"/>
        <v>#NAME?</v>
      </c>
      <c r="Q83" t="e">
        <f ca="1"/>
        <v>#NAME?</v>
      </c>
      <c r="S83" s="43" t="e">
        <f ca="1"/>
        <v>#NAME?</v>
      </c>
      <c r="T83" s="43" t="e">
        <f ca="1"/>
        <v>#NAME?</v>
      </c>
      <c r="U83" s="43" t="e">
        <f ca="1"/>
        <v>#NAME?</v>
      </c>
    </row>
    <row r="84" spans="1:21" x14ac:dyDescent="0.35">
      <c r="A84" s="40">
        <f ca="1">INDEX('Flow probs &amp; rates'!$Z$5:$Z$5999,D82)</f>
        <v>1.8300326119716048E-2</v>
      </c>
      <c r="B84" s="40">
        <f ca="1">INDEX('Flow probs &amp; rates'!$AA$5:$AA$5999,D82)</f>
        <v>2.0904287452209298E-2</v>
      </c>
      <c r="C84" s="40">
        <f ca="1">INDEX('Flow probs &amp; rates'!$AB$5:$AB$5999,D82)</f>
        <v>0.9607953864280746</v>
      </c>
      <c r="D84" s="12"/>
      <c r="E84" s="12"/>
      <c r="F84" s="12">
        <v>1.6104447462357702E-2</v>
      </c>
      <c r="G84" s="12">
        <v>2.53660536749831E-2</v>
      </c>
      <c r="H84" s="12">
        <v>-4.1470501137129197E-2</v>
      </c>
      <c r="J84" s="11">
        <v>0</v>
      </c>
      <c r="K84" s="11">
        <v>0</v>
      </c>
      <c r="L84" s="11" t="e">
        <f t="shared" ref="L84" ca="1" si="77">LN(INDEX(Q$4:Q$5999,M82))</f>
        <v>#NAME?</v>
      </c>
      <c r="M84" s="11"/>
      <c r="O84" t="e">
        <f ca="1"/>
        <v>#NAME?</v>
      </c>
      <c r="P84" t="e">
        <f ca="1"/>
        <v>#NAME?</v>
      </c>
      <c r="Q84" t="e">
        <f ca="1"/>
        <v>#NAME?</v>
      </c>
      <c r="S84" s="43" t="e">
        <f ca="1"/>
        <v>#NAME?</v>
      </c>
      <c r="T84" s="43" t="e">
        <f ca="1"/>
        <v>#NAME?</v>
      </c>
      <c r="U84" s="43" t="e">
        <f ca="1"/>
        <v>#NAME?</v>
      </c>
    </row>
    <row r="85" spans="1:21" x14ac:dyDescent="0.35">
      <c r="A85" s="40">
        <f ca="1">INDEX('Flow probs &amp; rates'!$T$5:$T$5999,D85)</f>
        <v>0.97288497999535961</v>
      </c>
      <c r="B85" s="40">
        <f ca="1">INDEX('Flow probs &amp; rates'!$U$5:$U$5999,D85)</f>
        <v>1.5714206565872083E-2</v>
      </c>
      <c r="C85" s="40">
        <f ca="1">INDEX('Flow probs &amp; rates'!$V$5:$V$5999,D85)</f>
        <v>1.1400813438768295E-2</v>
      </c>
      <c r="D85" s="12">
        <v>28</v>
      </c>
      <c r="E85" s="12"/>
      <c r="F85" s="12">
        <v>-2.9642252309802199E-2</v>
      </c>
      <c r="G85" s="12">
        <v>1.8818665157459301E-2</v>
      </c>
      <c r="H85" s="12">
        <v>1.0823587152243601E-2</v>
      </c>
      <c r="J85" s="11" t="e">
        <f t="shared" ref="J85" ca="1" si="78">LN(INDEX(O$4:O$5999,M85))</f>
        <v>#NAME?</v>
      </c>
      <c r="K85" s="11">
        <v>0</v>
      </c>
      <c r="L85" s="11">
        <v>0</v>
      </c>
      <c r="M85" s="30">
        <v>163</v>
      </c>
      <c r="O85" t="e">
        <f ca="1"/>
        <v>#NAME?</v>
      </c>
      <c r="P85" t="e">
        <f ca="1"/>
        <v>#NAME?</v>
      </c>
      <c r="Q85" t="e">
        <f ca="1"/>
        <v>#NAME?</v>
      </c>
      <c r="S85" s="43" t="e">
        <f t="array" aca="1" ref="S85:U87" ca="1">MMULT(INDEX(O$5:O$5999,M85):INDEX(Q$7:Q$5999,M85),MMULT(J85:L87,MINVERSE(INDEX(O$5:O$5999,M85):INDEX(Q$7:Q$5999,M85))))</f>
        <v>#NAME?</v>
      </c>
      <c r="T85" s="43" t="e">
        <f ca="1"/>
        <v>#NAME?</v>
      </c>
      <c r="U85" s="43" t="e">
        <f ca="1"/>
        <v>#NAME?</v>
      </c>
    </row>
    <row r="86" spans="1:21" x14ac:dyDescent="0.35">
      <c r="A86" s="40">
        <f ca="1">INDEX('Flow probs &amp; rates'!$W$5:$W$5999,D85)</f>
        <v>0.20163751766610638</v>
      </c>
      <c r="B86" s="40">
        <f ca="1">INDEX('Flow probs &amp; rates'!$X$5:$X$5999,D85)</f>
        <v>0.70244156643236921</v>
      </c>
      <c r="C86" s="40">
        <f ca="1">INDEX('Flow probs &amp; rates'!$Y$5:$Y$5999,D85)</f>
        <v>9.5920915901524378E-2</v>
      </c>
      <c r="D86" s="12"/>
      <c r="E86" s="12"/>
      <c r="F86" s="12">
        <v>0.24229135141740099</v>
      </c>
      <c r="G86" s="12">
        <v>-0.35735071179227901</v>
      </c>
      <c r="H86" s="12">
        <v>0.115059360386777</v>
      </c>
      <c r="J86" s="11">
        <v>0</v>
      </c>
      <c r="K86" s="11" t="e">
        <f t="shared" ref="K86" ca="1" si="79">LN(INDEX(P$4:P$5999,M85))</f>
        <v>#NAME?</v>
      </c>
      <c r="L86" s="11">
        <v>0</v>
      </c>
      <c r="M86" s="30"/>
      <c r="O86" t="e">
        <f ca="1"/>
        <v>#NAME?</v>
      </c>
      <c r="P86" t="e">
        <f ca="1"/>
        <v>#NAME?</v>
      </c>
      <c r="Q86" t="e">
        <f ca="1"/>
        <v>#NAME?</v>
      </c>
      <c r="S86" s="43" t="e">
        <f ca="1"/>
        <v>#NAME?</v>
      </c>
      <c r="T86" s="43" t="e">
        <f ca="1"/>
        <v>#NAME?</v>
      </c>
      <c r="U86" s="43" t="e">
        <f ca="1"/>
        <v>#NAME?</v>
      </c>
    </row>
    <row r="87" spans="1:21" x14ac:dyDescent="0.35">
      <c r="A87" s="40">
        <f ca="1">INDEX('Flow probs &amp; rates'!$Z$5:$Z$5999,D85)</f>
        <v>1.8492818266504507E-2</v>
      </c>
      <c r="B87" s="40">
        <f ca="1">INDEX('Flow probs &amp; rates'!$AA$5:$AA$5999,D85)</f>
        <v>2.0609193270154536E-2</v>
      </c>
      <c r="C87" s="40">
        <f ca="1">INDEX('Flow probs &amp; rates'!$AB$5:$AB$5999,D85)</f>
        <v>0.96089798846334096</v>
      </c>
      <c r="D87" s="12"/>
      <c r="E87" s="12"/>
      <c r="F87" s="12">
        <v>1.64267048673424E-2</v>
      </c>
      <c r="G87" s="12">
        <v>2.48553412107941E-2</v>
      </c>
      <c r="H87" s="12">
        <v>-4.12820460782687E-2</v>
      </c>
      <c r="J87" s="11">
        <v>0</v>
      </c>
      <c r="K87" s="11">
        <v>0</v>
      </c>
      <c r="L87" s="11" t="e">
        <f t="shared" ref="L87" ca="1" si="80">LN(INDEX(Q$4:Q$5999,M85))</f>
        <v>#NAME?</v>
      </c>
      <c r="M87" s="30"/>
      <c r="O87" t="e">
        <f ca="1"/>
        <v>#NAME?</v>
      </c>
      <c r="P87" t="e">
        <f ca="1"/>
        <v>#NAME?</v>
      </c>
      <c r="Q87" t="e">
        <f ca="1"/>
        <v>#NAME?</v>
      </c>
      <c r="S87" s="43" t="e">
        <f ca="1"/>
        <v>#NAME?</v>
      </c>
      <c r="T87" s="43" t="e">
        <f ca="1"/>
        <v>#NAME?</v>
      </c>
      <c r="U87" s="43" t="e">
        <f ca="1"/>
        <v>#NAME?</v>
      </c>
    </row>
    <row r="88" spans="1:21" x14ac:dyDescent="0.35">
      <c r="A88" s="40">
        <f ca="1">INDEX('Flow probs &amp; rates'!$T$5:$T$5999,D88)</f>
        <v>0.97357589308036507</v>
      </c>
      <c r="B88" s="40">
        <f ca="1">INDEX('Flow probs &amp; rates'!$U$5:$U$5999,D88)</f>
        <v>1.4822301893421375E-2</v>
      </c>
      <c r="C88" s="40">
        <f ca="1">INDEX('Flow probs &amp; rates'!$V$5:$V$5999,D88)</f>
        <v>1.1601805026213564E-2</v>
      </c>
      <c r="D88" s="12">
        <v>29</v>
      </c>
      <c r="E88" s="12"/>
      <c r="F88" s="12">
        <v>-2.8949472039763599E-2</v>
      </c>
      <c r="G88" s="12">
        <v>1.7978535715255199E-2</v>
      </c>
      <c r="H88" s="12">
        <v>1.09709363142621E-2</v>
      </c>
      <c r="J88" s="11" t="e">
        <f t="shared" ref="J88" ca="1" si="81">LN(INDEX(O$4:O$5999,M88))</f>
        <v>#NAME?</v>
      </c>
      <c r="K88" s="11">
        <v>0</v>
      </c>
      <c r="L88" s="11">
        <v>0</v>
      </c>
      <c r="M88" s="30">
        <v>169</v>
      </c>
      <c r="N88">
        <v>43</v>
      </c>
      <c r="O88" t="e">
        <f t="array" aca="1" ref="O88:Q93" ca="1">[1]!evect(INDEX(A$4:A$5999,N88):INDEX(C$6:C$5999,N88))</f>
        <v>#NAME?</v>
      </c>
      <c r="P88" t="e">
        <f ca="1"/>
        <v>#NAME?</v>
      </c>
      <c r="Q88" t="e">
        <f ca="1"/>
        <v>#NAME?</v>
      </c>
      <c r="S88" s="43" t="e">
        <f t="array" aca="1" ref="S88:U90" ca="1">MMULT(INDEX(O$5:O$5999,M88):INDEX(Q$7:Q$5999,M88),MMULT(J88:L90,MINVERSE(INDEX(O$5:O$5999,M88):INDEX(Q$7:Q$5999,M88))))</f>
        <v>#NAME?</v>
      </c>
      <c r="T88" s="43" t="e">
        <f ca="1"/>
        <v>#NAME?</v>
      </c>
      <c r="U88" s="43" t="e">
        <f ca="1"/>
        <v>#NAME?</v>
      </c>
    </row>
    <row r="89" spans="1:21" x14ac:dyDescent="0.35">
      <c r="A89" s="40">
        <f ca="1">INDEX('Flow probs &amp; rates'!$W$5:$W$5999,D88)</f>
        <v>0.21158686588509501</v>
      </c>
      <c r="B89" s="40">
        <f ca="1">INDEX('Flow probs &amp; rates'!$X$5:$X$5999,D88)</f>
        <v>0.68313050878824777</v>
      </c>
      <c r="C89" s="40">
        <f ca="1">INDEX('Flow probs &amp; rates'!$Y$5:$Y$5999,D88)</f>
        <v>0.10528262532665718</v>
      </c>
      <c r="D89" s="12"/>
      <c r="E89" s="12"/>
      <c r="F89" s="12">
        <v>0.25747130157922699</v>
      </c>
      <c r="G89" s="12">
        <v>-0.38538233545289402</v>
      </c>
      <c r="H89" s="12">
        <v>0.12791103388709901</v>
      </c>
      <c r="J89" s="11">
        <v>0</v>
      </c>
      <c r="K89" s="11" t="e">
        <f t="shared" ref="K89" ca="1" si="82">LN(INDEX(P$4:P$5999,M88))</f>
        <v>#NAME?</v>
      </c>
      <c r="L89" s="11">
        <v>0</v>
      </c>
      <c r="M89" s="30"/>
      <c r="O89" t="e">
        <f ca="1"/>
        <v>#NAME?</v>
      </c>
      <c r="P89" t="e">
        <f ca="1"/>
        <v>#NAME?</v>
      </c>
      <c r="Q89" t="e">
        <f ca="1"/>
        <v>#NAME?</v>
      </c>
      <c r="S89" s="43" t="e">
        <f ca="1"/>
        <v>#NAME?</v>
      </c>
      <c r="T89" s="43" t="e">
        <f ca="1"/>
        <v>#NAME?</v>
      </c>
      <c r="U89" s="43" t="e">
        <f ca="1"/>
        <v>#NAME?</v>
      </c>
    </row>
    <row r="90" spans="1:21" x14ac:dyDescent="0.35">
      <c r="A90" s="40">
        <f ca="1">INDEX('Flow probs &amp; rates'!$Z$5:$Z$5999,D88)</f>
        <v>1.8666025639610295E-2</v>
      </c>
      <c r="B90" s="40">
        <f ca="1">INDEX('Flow probs &amp; rates'!$AA$5:$AA$5999,D88)</f>
        <v>1.9123436315688028E-2</v>
      </c>
      <c r="C90" s="40">
        <f ca="1">INDEX('Flow probs &amp; rates'!$AB$5:$AB$5999,D88)</f>
        <v>0.96221053804470169</v>
      </c>
      <c r="D90" s="12"/>
      <c r="E90" s="12"/>
      <c r="F90" s="12">
        <v>1.6617608437601801E-2</v>
      </c>
      <c r="G90" s="12">
        <v>2.33506936429114E-2</v>
      </c>
      <c r="H90" s="12">
        <v>-3.9968302080559702E-2</v>
      </c>
      <c r="J90" s="11">
        <v>0</v>
      </c>
      <c r="K90" s="11">
        <v>0</v>
      </c>
      <c r="L90" s="11" t="e">
        <f t="shared" ref="L90" ca="1" si="83">LN(INDEX(Q$4:Q$5999,M88))</f>
        <v>#NAME?</v>
      </c>
      <c r="M90" s="30"/>
      <c r="O90" t="e">
        <f ca="1"/>
        <v>#NAME?</v>
      </c>
      <c r="P90" t="e">
        <f ca="1"/>
        <v>#NAME?</v>
      </c>
      <c r="Q90" t="e">
        <f ca="1"/>
        <v>#NAME?</v>
      </c>
      <c r="S90" s="43" t="e">
        <f ca="1"/>
        <v>#NAME?</v>
      </c>
      <c r="T90" s="43" t="e">
        <f ca="1"/>
        <v>#NAME?</v>
      </c>
      <c r="U90" s="43" t="e">
        <f ca="1"/>
        <v>#NAME?</v>
      </c>
    </row>
    <row r="91" spans="1:21" x14ac:dyDescent="0.35">
      <c r="A91" s="40">
        <f ca="1">INDEX('Flow probs &amp; rates'!$T$5:$T$5999,D91)</f>
        <v>0.97263084958816193</v>
      </c>
      <c r="B91" s="40">
        <f ca="1">INDEX('Flow probs &amp; rates'!$U$5:$U$5999,D91)</f>
        <v>1.5116420141896649E-2</v>
      </c>
      <c r="C91" s="40">
        <f ca="1">INDEX('Flow probs &amp; rates'!$V$5:$V$5999,D91)</f>
        <v>1.2252730269941442E-2</v>
      </c>
      <c r="D91" s="12">
        <v>30</v>
      </c>
      <c r="E91" s="12"/>
      <c r="F91" s="12">
        <v>-2.9945972693797899E-2</v>
      </c>
      <c r="G91" s="12">
        <v>1.8325173620933999E-2</v>
      </c>
      <c r="H91" s="12">
        <v>1.16207990728641E-2</v>
      </c>
      <c r="J91" s="11" t="e">
        <f t="shared" ref="J91" ca="1" si="84">LN(INDEX(O$4:O$5999,M91))</f>
        <v>#NAME?</v>
      </c>
      <c r="K91" s="11">
        <v>0</v>
      </c>
      <c r="L91" s="11">
        <v>0</v>
      </c>
      <c r="M91" s="30">
        <v>175</v>
      </c>
      <c r="O91" t="e">
        <f ca="1"/>
        <v>#NAME?</v>
      </c>
      <c r="P91" t="e">
        <f ca="1"/>
        <v>#NAME?</v>
      </c>
      <c r="Q91" t="e">
        <f ca="1"/>
        <v>#NAME?</v>
      </c>
      <c r="S91" s="43" t="e">
        <f t="array" aca="1" ref="S91:U93" ca="1">MMULT(INDEX(O$5:O$5999,M91):INDEX(Q$7:Q$5999,M91),MMULT(J91:L93,MINVERSE(INDEX(O$5:O$5999,M91):INDEX(Q$7:Q$5999,M91))))</f>
        <v>#NAME?</v>
      </c>
      <c r="T91" s="43" t="e">
        <f ca="1"/>
        <v>#NAME?</v>
      </c>
      <c r="U91" s="43" t="e">
        <f ca="1"/>
        <v>#NAME?</v>
      </c>
    </row>
    <row r="92" spans="1:21" x14ac:dyDescent="0.35">
      <c r="A92" s="40">
        <f ca="1">INDEX('Flow probs &amp; rates'!$W$5:$W$5999,D91)</f>
        <v>0.20970465079706757</v>
      </c>
      <c r="B92" s="40">
        <f ca="1">INDEX('Flow probs &amp; rates'!$X$5:$X$5999,D91)</f>
        <v>0.68419419969879125</v>
      </c>
      <c r="C92" s="40">
        <f ca="1">INDEX('Flow probs &amp; rates'!$Y$5:$Y$5999,D91)</f>
        <v>0.10610114950414117</v>
      </c>
      <c r="D92" s="12"/>
      <c r="E92" s="12"/>
      <c r="F92" s="12">
        <v>0.255130764555909</v>
      </c>
      <c r="G92" s="12">
        <v>-0.38387892013371699</v>
      </c>
      <c r="H92" s="12">
        <v>0.128748155577808</v>
      </c>
      <c r="J92" s="11">
        <v>0</v>
      </c>
      <c r="K92" s="11" t="e">
        <f t="shared" ref="K92" ca="1" si="85">LN(INDEX(P$4:P$5999,M91))</f>
        <v>#NAME?</v>
      </c>
      <c r="L92" s="11">
        <v>0</v>
      </c>
      <c r="M92" s="11"/>
      <c r="O92" t="e">
        <f ca="1"/>
        <v>#NAME?</v>
      </c>
      <c r="P92" t="e">
        <f ca="1"/>
        <v>#NAME?</v>
      </c>
      <c r="Q92" t="e">
        <f ca="1"/>
        <v>#NAME?</v>
      </c>
      <c r="S92" s="43" t="e">
        <f ca="1"/>
        <v>#NAME?</v>
      </c>
      <c r="T92" s="43" t="e">
        <f ca="1"/>
        <v>#NAME?</v>
      </c>
      <c r="U92" s="43" t="e">
        <f ca="1"/>
        <v>#NAME?</v>
      </c>
    </row>
    <row r="93" spans="1:21" x14ac:dyDescent="0.35">
      <c r="A93" s="40">
        <f ca="1">INDEX('Flow probs &amp; rates'!$Z$5:$Z$5999,D91)</f>
        <v>1.8335338297536544E-2</v>
      </c>
      <c r="B93" s="40">
        <f ca="1">INDEX('Flow probs &amp; rates'!$AA$5:$AA$5999,D91)</f>
        <v>1.9349177076538535E-2</v>
      </c>
      <c r="C93" s="40">
        <f ca="1">INDEX('Flow probs &amp; rates'!$AB$5:$AB$5999,D91)</f>
        <v>0.96231548462592498</v>
      </c>
      <c r="D93" s="12"/>
      <c r="E93" s="12"/>
      <c r="F93" s="12">
        <v>1.62762403400235E-2</v>
      </c>
      <c r="G93" s="12">
        <v>2.36093143227732E-2</v>
      </c>
      <c r="H93" s="12">
        <v>-3.9885554662796502E-2</v>
      </c>
      <c r="J93" s="11">
        <v>0</v>
      </c>
      <c r="K93" s="11">
        <v>0</v>
      </c>
      <c r="L93" s="11" t="e">
        <f t="shared" ref="L93" ca="1" si="86">LN(INDEX(Q$4:Q$5999,M91))</f>
        <v>#NAME?</v>
      </c>
      <c r="M93" s="11"/>
      <c r="O93" t="e">
        <f ca="1"/>
        <v>#NAME?</v>
      </c>
      <c r="P93" t="e">
        <f ca="1"/>
        <v>#NAME?</v>
      </c>
      <c r="Q93" t="e">
        <f ca="1"/>
        <v>#NAME?</v>
      </c>
      <c r="S93" s="43" t="e">
        <f ca="1"/>
        <v>#NAME?</v>
      </c>
      <c r="T93" s="43" t="e">
        <f ca="1"/>
        <v>#NAME?</v>
      </c>
      <c r="U93" s="43" t="e">
        <f ca="1"/>
        <v>#NAME?</v>
      </c>
    </row>
    <row r="94" spans="1:21" x14ac:dyDescent="0.35">
      <c r="A94" s="40">
        <f ca="1">INDEX('Flow probs &amp; rates'!$T$5:$T$5999,D94)</f>
        <v>0.97124358603548555</v>
      </c>
      <c r="B94" s="40">
        <f ca="1">INDEX('Flow probs &amp; rates'!$U$5:$U$5999,D94)</f>
        <v>1.5709985128610899E-2</v>
      </c>
      <c r="C94" s="40">
        <f ca="1">INDEX('Flow probs &amp; rates'!$V$5:$V$5999,D94)</f>
        <v>1.3046428835903611E-2</v>
      </c>
      <c r="D94" s="12">
        <v>31</v>
      </c>
      <c r="E94" s="12"/>
      <c r="F94" s="12">
        <v>-3.1473023702789697E-2</v>
      </c>
      <c r="G94" s="12">
        <v>1.9116050599856899E-2</v>
      </c>
      <c r="H94" s="12">
        <v>1.23569731029939E-2</v>
      </c>
      <c r="J94" s="11" t="e">
        <f t="shared" ref="J94" ca="1" si="87">LN(INDEX(O$4:O$5999,M94))</f>
        <v>#NAME?</v>
      </c>
      <c r="K94" s="11">
        <v>0</v>
      </c>
      <c r="L94" s="11">
        <v>0</v>
      </c>
      <c r="M94" s="30">
        <v>181</v>
      </c>
      <c r="N94">
        <v>46</v>
      </c>
      <c r="O94" t="e">
        <f t="array" aca="1" ref="O94:Q99" ca="1">[1]!evect(INDEX(A$4:A$5999,N94):INDEX(C$6:C$5999,N94))</f>
        <v>#NAME?</v>
      </c>
      <c r="P94" t="e">
        <f ca="1"/>
        <v>#NAME?</v>
      </c>
      <c r="Q94" t="e">
        <f ca="1"/>
        <v>#NAME?</v>
      </c>
      <c r="S94" s="43" t="e">
        <f t="array" aca="1" ref="S94:U96" ca="1">MMULT(INDEX(O$5:O$5999,M94):INDEX(Q$7:Q$5999,M94),MMULT(J94:L96,MINVERSE(INDEX(O$5:O$5999,M94):INDEX(Q$7:Q$5999,M94))))</f>
        <v>#NAME?</v>
      </c>
      <c r="T94" s="43" t="e">
        <f ca="1"/>
        <v>#NAME?</v>
      </c>
      <c r="U94" s="43" t="e">
        <f ca="1"/>
        <v>#NAME?</v>
      </c>
    </row>
    <row r="95" spans="1:21" x14ac:dyDescent="0.35">
      <c r="A95" s="40">
        <f ca="1">INDEX('Flow probs &amp; rates'!$W$5:$W$5999,D94)</f>
        <v>0.21008587860018516</v>
      </c>
      <c r="B95" s="40">
        <f ca="1">INDEX('Flow probs &amp; rates'!$X$5:$X$5999,D94)</f>
        <v>0.67971080082080937</v>
      </c>
      <c r="C95" s="40">
        <f ca="1">INDEX('Flow probs &amp; rates'!$Y$5:$Y$5999,D94)</f>
        <v>0.11020332057900553</v>
      </c>
      <c r="D95" s="12"/>
      <c r="E95" s="12"/>
      <c r="F95" s="12">
        <v>0.256624703533535</v>
      </c>
      <c r="G95" s="12">
        <v>-0.39067637851243098</v>
      </c>
      <c r="H95" s="12">
        <v>0.13405167497961201</v>
      </c>
      <c r="J95" s="11">
        <v>0</v>
      </c>
      <c r="K95" s="11" t="e">
        <f t="shared" ref="K95" ca="1" si="88">LN(INDEX(P$4:P$5999,M94))</f>
        <v>#NAME?</v>
      </c>
      <c r="L95" s="11">
        <v>0</v>
      </c>
      <c r="M95" s="30"/>
      <c r="O95" t="e">
        <f ca="1"/>
        <v>#NAME?</v>
      </c>
      <c r="P95" t="e">
        <f ca="1"/>
        <v>#NAME?</v>
      </c>
      <c r="Q95" t="e">
        <f ca="1"/>
        <v>#NAME?</v>
      </c>
      <c r="S95" s="43" t="e">
        <f ca="1"/>
        <v>#NAME?</v>
      </c>
      <c r="T95" s="43" t="e">
        <f ca="1"/>
        <v>#NAME?</v>
      </c>
      <c r="U95" s="43" t="e">
        <f ca="1"/>
        <v>#NAME?</v>
      </c>
    </row>
    <row r="96" spans="1:21" x14ac:dyDescent="0.35">
      <c r="A96" s="40">
        <f ca="1">INDEX('Flow probs &amp; rates'!$Z$5:$Z$5999,D94)</f>
        <v>1.7471634812045601E-2</v>
      </c>
      <c r="B96" s="40">
        <f ca="1">INDEX('Flow probs &amp; rates'!$AA$5:$AA$5999,D94)</f>
        <v>1.9427608953166156E-2</v>
      </c>
      <c r="C96" s="40">
        <f ca="1">INDEX('Flow probs &amp; rates'!$AB$5:$AB$5999,D94)</f>
        <v>0.96310075623478819</v>
      </c>
      <c r="D96" s="12"/>
      <c r="E96" s="12"/>
      <c r="F96" s="12">
        <v>1.53593148499498E-2</v>
      </c>
      <c r="G96" s="12">
        <v>2.3773021359089E-2</v>
      </c>
      <c r="H96" s="12">
        <v>-3.9132336219238201E-2</v>
      </c>
      <c r="J96" s="11">
        <v>0</v>
      </c>
      <c r="K96" s="11">
        <v>0</v>
      </c>
      <c r="L96" s="11" t="e">
        <f t="shared" ref="L96" ca="1" si="89">LN(INDEX(Q$4:Q$5999,M94))</f>
        <v>#NAME?</v>
      </c>
      <c r="M96" s="30"/>
      <c r="O96" t="e">
        <f ca="1"/>
        <v>#NAME?</v>
      </c>
      <c r="P96" t="e">
        <f ca="1"/>
        <v>#NAME?</v>
      </c>
      <c r="Q96" t="e">
        <f ca="1"/>
        <v>#NAME?</v>
      </c>
      <c r="S96" s="43" t="e">
        <f ca="1"/>
        <v>#NAME?</v>
      </c>
      <c r="T96" s="43" t="e">
        <f ca="1"/>
        <v>#NAME?</v>
      </c>
      <c r="U96" s="43" t="e">
        <f ca="1"/>
        <v>#NAME?</v>
      </c>
    </row>
    <row r="97" spans="1:21" x14ac:dyDescent="0.35">
      <c r="A97" s="40">
        <f ca="1">INDEX('Flow probs &amp; rates'!$T$5:$T$5999,D97)</f>
        <v>0.97125759695626268</v>
      </c>
      <c r="B97" s="40">
        <f ca="1">INDEX('Flow probs &amp; rates'!$U$5:$U$5999,D97)</f>
        <v>1.4898120410073148E-2</v>
      </c>
      <c r="C97" s="40">
        <f ca="1">INDEX('Flow probs &amp; rates'!$V$5:$V$5999,D97)</f>
        <v>1.3844282633664219E-2</v>
      </c>
      <c r="D97" s="12">
        <v>32</v>
      </c>
      <c r="E97" s="12"/>
      <c r="F97" s="12">
        <v>-3.1441516462931203E-2</v>
      </c>
      <c r="G97" s="12">
        <v>1.8354665578379701E-2</v>
      </c>
      <c r="H97" s="12">
        <v>1.30868508845512E-2</v>
      </c>
      <c r="J97" s="11" t="e">
        <f t="shared" ref="J97" ca="1" si="90">LN(INDEX(O$4:O$5999,M97))</f>
        <v>#NAME?</v>
      </c>
      <c r="K97" s="11">
        <v>0</v>
      </c>
      <c r="L97" s="11">
        <v>0</v>
      </c>
      <c r="M97" s="30">
        <v>187</v>
      </c>
      <c r="O97" t="e">
        <f ca="1"/>
        <v>#NAME?</v>
      </c>
      <c r="P97" t="e">
        <f ca="1"/>
        <v>#NAME?</v>
      </c>
      <c r="Q97" t="e">
        <f ca="1"/>
        <v>#NAME?</v>
      </c>
      <c r="S97" s="43" t="e">
        <f t="array" aca="1" ref="S97:U99" ca="1">MMULT(INDEX(O$5:O$5999,M97):INDEX(Q$7:Q$5999,M97),MMULT(J97:L99,MINVERSE(INDEX(O$5:O$5999,M97):INDEX(Q$7:Q$5999,M97))))</f>
        <v>#NAME?</v>
      </c>
      <c r="T97" s="43" t="e">
        <f ca="1"/>
        <v>#NAME?</v>
      </c>
      <c r="U97" s="43" t="e">
        <f ca="1"/>
        <v>#NAME?</v>
      </c>
    </row>
    <row r="98" spans="1:21" x14ac:dyDescent="0.35">
      <c r="A98" s="40">
        <f ca="1">INDEX('Flow probs &amp; rates'!$W$5:$W$5999,D97)</f>
        <v>0.21601264105800749</v>
      </c>
      <c r="B98" s="40">
        <f ca="1">INDEX('Flow probs &amp; rates'!$X$5:$X$5999,D97)</f>
        <v>0.66168505063657146</v>
      </c>
      <c r="C98" s="40">
        <f ca="1">INDEX('Flow probs &amp; rates'!$Y$5:$Y$5999,D97)</f>
        <v>0.12230230830542099</v>
      </c>
      <c r="D98" s="12"/>
      <c r="E98" s="12"/>
      <c r="F98" s="12">
        <v>0.26718725875523502</v>
      </c>
      <c r="G98" s="12">
        <v>-0.41766490756248797</v>
      </c>
      <c r="H98" s="12">
        <v>0.15047764880725301</v>
      </c>
      <c r="J98" s="11">
        <v>0</v>
      </c>
      <c r="K98" s="11" t="e">
        <f t="shared" ref="K98" ca="1" si="91">LN(INDEX(P$4:P$5999,M97))</f>
        <v>#NAME?</v>
      </c>
      <c r="L98" s="11">
        <v>0</v>
      </c>
      <c r="M98" s="30"/>
      <c r="O98" t="e">
        <f ca="1"/>
        <v>#NAME?</v>
      </c>
      <c r="P98" t="e">
        <f ca="1"/>
        <v>#NAME?</v>
      </c>
      <c r="Q98" t="e">
        <f ca="1"/>
        <v>#NAME?</v>
      </c>
      <c r="S98" s="43" t="e">
        <f ca="1"/>
        <v>#NAME?</v>
      </c>
      <c r="T98" s="43" t="e">
        <f ca="1"/>
        <v>#NAME?</v>
      </c>
      <c r="U98" s="43" t="e">
        <f ca="1"/>
        <v>#NAME?</v>
      </c>
    </row>
    <row r="99" spans="1:21" x14ac:dyDescent="0.35">
      <c r="A99" s="40">
        <f ca="1">INDEX('Flow probs &amp; rates'!$Z$5:$Z$5999,D97)</f>
        <v>1.6636641556248891E-2</v>
      </c>
      <c r="B99" s="40">
        <f ca="1">INDEX('Flow probs &amp; rates'!$AA$5:$AA$5999,D97)</f>
        <v>1.7720391138090583E-2</v>
      </c>
      <c r="C99" s="40">
        <f ca="1">INDEX('Flow probs &amp; rates'!$AB$5:$AB$5999,D97)</f>
        <v>0.96564296730566057</v>
      </c>
      <c r="D99" s="12"/>
      <c r="E99" s="12"/>
      <c r="F99" s="12">
        <v>1.46040789544253E-2</v>
      </c>
      <c r="G99" s="12">
        <v>2.19316843290044E-2</v>
      </c>
      <c r="H99" s="12">
        <v>-3.6535763283430202E-2</v>
      </c>
      <c r="J99" s="11">
        <v>0</v>
      </c>
      <c r="K99" s="11">
        <v>0</v>
      </c>
      <c r="L99" s="11" t="e">
        <f t="shared" ref="L99" ca="1" si="92">LN(INDEX(Q$4:Q$5999,M97))</f>
        <v>#NAME?</v>
      </c>
      <c r="M99" s="30"/>
      <c r="O99" t="e">
        <f ca="1"/>
        <v>#NAME?</v>
      </c>
      <c r="P99" t="e">
        <f ca="1"/>
        <v>#NAME?</v>
      </c>
      <c r="Q99" t="e">
        <f ca="1"/>
        <v>#NAME?</v>
      </c>
      <c r="S99" s="43" t="e">
        <f ca="1"/>
        <v>#NAME?</v>
      </c>
      <c r="T99" s="43" t="e">
        <f ca="1"/>
        <v>#NAME?</v>
      </c>
      <c r="U99" s="43" t="e">
        <f ca="1"/>
        <v>#NAME?</v>
      </c>
    </row>
    <row r="100" spans="1:21" x14ac:dyDescent="0.35">
      <c r="A100" s="40">
        <f ca="1">INDEX('Flow probs &amp; rates'!$T$5:$T$5999,D100)</f>
        <v>0.97337940229441811</v>
      </c>
      <c r="B100" s="40">
        <f ca="1">INDEX('Flow probs &amp; rates'!$U$5:$U$5999,D100)</f>
        <v>1.4884541837058096E-2</v>
      </c>
      <c r="C100" s="40">
        <f ca="1">INDEX('Flow probs &amp; rates'!$V$5:$V$5999,D100)</f>
        <v>1.1736055868523802E-2</v>
      </c>
      <c r="D100" s="12">
        <v>33</v>
      </c>
      <c r="E100" s="12"/>
      <c r="F100" s="12">
        <v>-2.91985915741391E-2</v>
      </c>
      <c r="G100" s="12">
        <v>1.8043765127046401E-2</v>
      </c>
      <c r="H100" s="12">
        <v>1.11548264573394E-2</v>
      </c>
      <c r="J100" s="11" t="e">
        <f t="shared" ref="J100" ca="1" si="93">LN(INDEX(O$4:O$5999,M100))</f>
        <v>#NAME?</v>
      </c>
      <c r="K100" s="11">
        <v>0</v>
      </c>
      <c r="L100" s="11">
        <v>0</v>
      </c>
      <c r="M100" s="30">
        <v>193</v>
      </c>
      <c r="N100">
        <v>49</v>
      </c>
      <c r="O100" t="e">
        <f t="array" aca="1" ref="O100:Q105" ca="1">[1]!evect(INDEX(A$4:A$5999,N100):INDEX(C$6:C$5999,N100))</f>
        <v>#NAME?</v>
      </c>
      <c r="P100" t="e">
        <f ca="1"/>
        <v>#NAME?</v>
      </c>
      <c r="Q100" t="e">
        <f ca="1"/>
        <v>#NAME?</v>
      </c>
      <c r="S100" s="43" t="e">
        <f t="array" aca="1" ref="S100:U102" ca="1">MMULT(INDEX(O$5:O$5999,M100):INDEX(Q$7:Q$5999,M100),MMULT(J100:L102,MINVERSE(INDEX(O$5:O$5999,M100):INDEX(Q$7:Q$5999,M100))))</f>
        <v>#NAME?</v>
      </c>
      <c r="T100" s="43" t="e">
        <f ca="1"/>
        <v>#NAME?</v>
      </c>
      <c r="U100" s="43" t="e">
        <f ca="1"/>
        <v>#NAME?</v>
      </c>
    </row>
    <row r="101" spans="1:21" x14ac:dyDescent="0.35">
      <c r="A101" s="40">
        <f ca="1">INDEX('Flow probs &amp; rates'!$W$5:$W$5999,D100)</f>
        <v>0.21511775084606582</v>
      </c>
      <c r="B101" s="40">
        <f ca="1">INDEX('Flow probs &amp; rates'!$X$5:$X$5999,D100)</f>
        <v>0.68301657149624728</v>
      </c>
      <c r="C101" s="40">
        <f ca="1">INDEX('Flow probs &amp; rates'!$Y$5:$Y$5999,D100)</f>
        <v>0.10186567765768693</v>
      </c>
      <c r="D101" s="12"/>
      <c r="E101" s="12"/>
      <c r="F101" s="12">
        <v>0.26184233580022298</v>
      </c>
      <c r="G101" s="12">
        <v>-0.38570936688527402</v>
      </c>
      <c r="H101" s="12">
        <v>0.123867031071595</v>
      </c>
      <c r="J101" s="11">
        <v>0</v>
      </c>
      <c r="K101" s="11" t="e">
        <f t="shared" ref="K101" ca="1" si="94">LN(INDEX(P$4:P$5999,M100))</f>
        <v>#NAME?</v>
      </c>
      <c r="L101" s="11">
        <v>0</v>
      </c>
      <c r="M101" s="11"/>
      <c r="O101" t="e">
        <f ca="1"/>
        <v>#NAME?</v>
      </c>
      <c r="P101" t="e">
        <f ca="1"/>
        <v>#NAME?</v>
      </c>
      <c r="Q101" t="e">
        <f ca="1"/>
        <v>#NAME?</v>
      </c>
      <c r="S101" s="43" t="e">
        <f ca="1"/>
        <v>#NAME?</v>
      </c>
      <c r="T101" s="43" t="e">
        <f ca="1"/>
        <v>#NAME?</v>
      </c>
      <c r="U101" s="43" t="e">
        <f ca="1"/>
        <v>#NAME?</v>
      </c>
    </row>
    <row r="102" spans="1:21" x14ac:dyDescent="0.35">
      <c r="A102" s="40">
        <f ca="1">INDEX('Flow probs &amp; rates'!$Z$5:$Z$5999,D100)</f>
        <v>1.94810502838903E-2</v>
      </c>
      <c r="B102" s="40">
        <f ca="1">INDEX('Flow probs &amp; rates'!$AA$5:$AA$5999,D100)</f>
        <v>2.096496451464009E-2</v>
      </c>
      <c r="C102" s="40">
        <f ca="1">INDEX('Flow probs &amp; rates'!$AB$5:$AB$5999,D100)</f>
        <v>0.95955398520146962</v>
      </c>
      <c r="D102" s="12"/>
      <c r="E102" s="12"/>
      <c r="F102" s="12">
        <v>1.7174124062630702E-2</v>
      </c>
      <c r="G102" s="12">
        <v>2.5648962883312799E-2</v>
      </c>
      <c r="H102" s="12">
        <v>-4.2823086945887899E-2</v>
      </c>
      <c r="J102" s="11">
        <v>0</v>
      </c>
      <c r="K102" s="11">
        <v>0</v>
      </c>
      <c r="L102" s="11" t="e">
        <f t="shared" ref="L102" ca="1" si="95">LN(INDEX(Q$4:Q$5999,M100))</f>
        <v>#NAME?</v>
      </c>
      <c r="M102" s="11"/>
      <c r="O102" t="e">
        <f ca="1"/>
        <v>#NAME?</v>
      </c>
      <c r="P102" t="e">
        <f ca="1"/>
        <v>#NAME?</v>
      </c>
      <c r="Q102" t="e">
        <f ca="1"/>
        <v>#NAME?</v>
      </c>
      <c r="S102" s="43" t="e">
        <f ca="1"/>
        <v>#NAME?</v>
      </c>
      <c r="T102" s="43" t="e">
        <f ca="1"/>
        <v>#NAME?</v>
      </c>
      <c r="U102" s="43" t="e">
        <f ca="1"/>
        <v>#NAME?</v>
      </c>
    </row>
    <row r="103" spans="1:21" x14ac:dyDescent="0.35">
      <c r="A103" s="40">
        <f ca="1">INDEX('Flow probs &amp; rates'!$T$5:$T$5999,D103)</f>
        <v>0.97253021290534991</v>
      </c>
      <c r="B103" s="40">
        <f ca="1">INDEX('Flow probs &amp; rates'!$U$5:$U$5999,D103)</f>
        <v>1.4784579374315251E-2</v>
      </c>
      <c r="C103" s="40">
        <f ca="1">INDEX('Flow probs &amp; rates'!$V$5:$V$5999,D103)</f>
        <v>1.2685207720334872E-2</v>
      </c>
      <c r="D103" s="12">
        <v>34</v>
      </c>
      <c r="E103" s="12"/>
      <c r="F103" s="12">
        <v>-3.0002776162712401E-2</v>
      </c>
      <c r="G103" s="12">
        <v>1.7980276894296199E-2</v>
      </c>
      <c r="H103" s="12">
        <v>1.2022499278571099E-2</v>
      </c>
      <c r="J103" s="11" t="e">
        <f t="shared" ref="J103" ca="1" si="96">LN(INDEX(O$4:O$5999,M103))</f>
        <v>#NAME?</v>
      </c>
      <c r="K103" s="11">
        <v>0</v>
      </c>
      <c r="L103" s="11">
        <v>0</v>
      </c>
      <c r="M103" s="30">
        <v>199</v>
      </c>
      <c r="O103" t="e">
        <f ca="1"/>
        <v>#NAME?</v>
      </c>
      <c r="P103" t="e">
        <f ca="1"/>
        <v>#NAME?</v>
      </c>
      <c r="Q103" t="e">
        <f ca="1"/>
        <v>#NAME?</v>
      </c>
      <c r="S103" s="43" t="e">
        <f t="array" aca="1" ref="S103:U105" ca="1">MMULT(INDEX(O$5:O$5999,M103):INDEX(Q$7:Q$5999,M103),MMULT(J103:L105,MINVERSE(INDEX(O$5:O$5999,M103):INDEX(Q$7:Q$5999,M103))))</f>
        <v>#NAME?</v>
      </c>
      <c r="T103" s="43" t="e">
        <f ca="1"/>
        <v>#NAME?</v>
      </c>
      <c r="U103" s="43" t="e">
        <f ca="1"/>
        <v>#NAME?</v>
      </c>
    </row>
    <row r="104" spans="1:21" x14ac:dyDescent="0.35">
      <c r="A104" s="40">
        <f ca="1">INDEX('Flow probs &amp; rates'!$W$5:$W$5999,D103)</f>
        <v>0.20738889387235457</v>
      </c>
      <c r="B104" s="40">
        <f ca="1">INDEX('Flow probs &amp; rates'!$X$5:$X$5999,D103)</f>
        <v>0.67860540129809888</v>
      </c>
      <c r="C104" s="40">
        <f ca="1">INDEX('Flow probs &amp; rates'!$Y$5:$Y$5999,D103)</f>
        <v>0.1140057048295465</v>
      </c>
      <c r="D104" s="12"/>
      <c r="E104" s="12"/>
      <c r="F104" s="12">
        <v>0.25307906360508697</v>
      </c>
      <c r="G104" s="12">
        <v>-0.39222858164827301</v>
      </c>
      <c r="H104" s="12">
        <v>0.13914951804183501</v>
      </c>
      <c r="J104" s="11">
        <v>0</v>
      </c>
      <c r="K104" s="11" t="e">
        <f t="shared" ref="K104" ca="1" si="97">LN(INDEX(P$4:P$5999,M103))</f>
        <v>#NAME?</v>
      </c>
      <c r="L104" s="11">
        <v>0</v>
      </c>
      <c r="M104" s="30"/>
      <c r="O104" t="e">
        <f ca="1"/>
        <v>#NAME?</v>
      </c>
      <c r="P104" t="e">
        <f ca="1"/>
        <v>#NAME?</v>
      </c>
      <c r="Q104" t="e">
        <f ca="1"/>
        <v>#NAME?</v>
      </c>
      <c r="S104" s="43" t="e">
        <f ca="1"/>
        <v>#NAME?</v>
      </c>
      <c r="T104" s="43" t="e">
        <f ca="1"/>
        <v>#NAME?</v>
      </c>
      <c r="U104" s="43" t="e">
        <f ca="1"/>
        <v>#NAME?</v>
      </c>
    </row>
    <row r="105" spans="1:21" x14ac:dyDescent="0.35">
      <c r="A105" s="40">
        <f ca="1">INDEX('Flow probs &amp; rates'!$Z$5:$Z$5999,D103)</f>
        <v>1.9986655124979977E-2</v>
      </c>
      <c r="B105" s="40">
        <f ca="1">INDEX('Flow probs &amp; rates'!$AA$5:$AA$5999,D103)</f>
        <v>1.9953496133009899E-2</v>
      </c>
      <c r="C105" s="40">
        <f ca="1">INDEX('Flow probs &amp; rates'!$AB$5:$AB$5999,D103)</f>
        <v>0.96005984874201011</v>
      </c>
      <c r="D105" s="12"/>
      <c r="E105" s="12"/>
      <c r="F105" s="12">
        <v>1.7940305524460399E-2</v>
      </c>
      <c r="G105" s="12">
        <v>2.44661889099047E-2</v>
      </c>
      <c r="H105" s="12">
        <v>-4.2406494434450603E-2</v>
      </c>
      <c r="J105" s="11">
        <v>0</v>
      </c>
      <c r="K105" s="11">
        <v>0</v>
      </c>
      <c r="L105" s="11" t="e">
        <f t="shared" ref="L105" ca="1" si="98">LN(INDEX(Q$4:Q$5999,M103))</f>
        <v>#NAME?</v>
      </c>
      <c r="M105" s="30"/>
      <c r="O105" t="e">
        <f ca="1"/>
        <v>#NAME?</v>
      </c>
      <c r="P105" t="e">
        <f ca="1"/>
        <v>#NAME?</v>
      </c>
      <c r="Q105" t="e">
        <f ca="1"/>
        <v>#NAME?</v>
      </c>
      <c r="S105" s="43" t="e">
        <f ca="1"/>
        <v>#NAME?</v>
      </c>
      <c r="T105" s="43" t="e">
        <f ca="1"/>
        <v>#NAME?</v>
      </c>
      <c r="U105" s="43" t="e">
        <f ca="1"/>
        <v>#NAME?</v>
      </c>
    </row>
    <row r="106" spans="1:21" x14ac:dyDescent="0.35">
      <c r="A106" s="40">
        <f ca="1">INDEX('Flow probs &amp; rates'!$T$5:$T$5999,D106)</f>
        <v>0.97239713046342369</v>
      </c>
      <c r="B106" s="40">
        <f ca="1">INDEX('Flow probs &amp; rates'!$U$5:$U$5999,D106)</f>
        <v>1.4431050762936708E-2</v>
      </c>
      <c r="C106" s="40">
        <f ca="1">INDEX('Flow probs &amp; rates'!$V$5:$V$5999,D106)</f>
        <v>1.3171818773639607E-2</v>
      </c>
      <c r="D106" s="12">
        <v>35</v>
      </c>
      <c r="E106" s="12"/>
      <c r="F106" s="12">
        <v>-3.01035432730366E-2</v>
      </c>
      <c r="G106" s="12">
        <v>1.7620204701127198E-2</v>
      </c>
      <c r="H106" s="12">
        <v>1.2483338571848499E-2</v>
      </c>
      <c r="J106" s="11" t="e">
        <f t="shared" ref="J106" ca="1" si="99">LN(INDEX(O$4:O$5999,M106))</f>
        <v>#NAME?</v>
      </c>
      <c r="K106" s="11">
        <v>0</v>
      </c>
      <c r="L106" s="11">
        <v>0</v>
      </c>
      <c r="M106" s="30">
        <v>205</v>
      </c>
      <c r="N106">
        <v>52</v>
      </c>
      <c r="O106" t="e">
        <f t="array" aca="1" ref="O106:Q111" ca="1">[1]!evect(INDEX(A$4:A$5999,N106):INDEX(C$6:C$5999,N106))</f>
        <v>#NAME?</v>
      </c>
      <c r="P106" t="e">
        <f ca="1"/>
        <v>#NAME?</v>
      </c>
      <c r="Q106" t="e">
        <f ca="1"/>
        <v>#NAME?</v>
      </c>
      <c r="S106" s="43" t="e">
        <f t="array" aca="1" ref="S106:U108" ca="1">MMULT(INDEX(O$5:O$5999,M106):INDEX(Q$7:Q$5999,M106),MMULT(J106:L108,MINVERSE(INDEX(O$5:O$5999,M106):INDEX(Q$7:Q$5999,M106))))</f>
        <v>#NAME?</v>
      </c>
      <c r="T106" s="43" t="e">
        <f ca="1"/>
        <v>#NAME?</v>
      </c>
      <c r="U106" s="43" t="e">
        <f ca="1"/>
        <v>#NAME?</v>
      </c>
    </row>
    <row r="107" spans="1:21" x14ac:dyDescent="0.35">
      <c r="A107" s="40">
        <f ca="1">INDEX('Flow probs &amp; rates'!$W$5:$W$5999,D106)</f>
        <v>0.20741230513535686</v>
      </c>
      <c r="B107" s="40">
        <f ca="1">INDEX('Flow probs &amp; rates'!$X$5:$X$5999,D106)</f>
        <v>0.67354826965507275</v>
      </c>
      <c r="C107" s="40">
        <f ca="1">INDEX('Flow probs &amp; rates'!$Y$5:$Y$5999,D106)</f>
        <v>0.11903942520957046</v>
      </c>
      <c r="D107" s="12"/>
      <c r="E107" s="12"/>
      <c r="F107" s="12">
        <v>0.25396634719314298</v>
      </c>
      <c r="G107" s="12">
        <v>-0.39955479006921502</v>
      </c>
      <c r="H107" s="12">
        <v>0.14558844287529399</v>
      </c>
      <c r="J107" s="11">
        <v>0</v>
      </c>
      <c r="K107" s="11" t="e">
        <f t="shared" ref="K107" ca="1" si="100">LN(INDEX(P$4:P$5999,M106))</f>
        <v>#NAME?</v>
      </c>
      <c r="L107" s="11">
        <v>0</v>
      </c>
      <c r="M107" s="30"/>
      <c r="O107" t="e">
        <f ca="1"/>
        <v>#NAME?</v>
      </c>
      <c r="P107" t="e">
        <f ca="1"/>
        <v>#NAME?</v>
      </c>
      <c r="Q107" t="e">
        <f ca="1"/>
        <v>#NAME?</v>
      </c>
      <c r="S107" s="43" t="e">
        <f ca="1"/>
        <v>#NAME?</v>
      </c>
      <c r="T107" s="43" t="e">
        <f ca="1"/>
        <v>#NAME?</v>
      </c>
      <c r="U107" s="43" t="e">
        <f ca="1"/>
        <v>#NAME?</v>
      </c>
    </row>
    <row r="108" spans="1:21" x14ac:dyDescent="0.35">
      <c r="A108" s="40">
        <f ca="1">INDEX('Flow probs &amp; rates'!$Z$5:$Z$5999,D106)</f>
        <v>1.9487099188819083E-2</v>
      </c>
      <c r="B108" s="40">
        <f ca="1">INDEX('Flow probs &amp; rates'!$AA$5:$AA$5999,D106)</f>
        <v>1.7815266521577725E-2</v>
      </c>
      <c r="C108" s="40">
        <f ca="1">INDEX('Flow probs &amp; rates'!$AB$5:$AB$5999,D106)</f>
        <v>0.9626976342896032</v>
      </c>
      <c r="D108" s="12"/>
      <c r="E108" s="12"/>
      <c r="F108" s="12">
        <v>1.7686400480836799E-2</v>
      </c>
      <c r="G108" s="12">
        <v>2.1875598424091699E-2</v>
      </c>
      <c r="H108" s="12">
        <v>-3.9561998894726502E-2</v>
      </c>
      <c r="J108" s="11">
        <v>0</v>
      </c>
      <c r="K108" s="11">
        <v>0</v>
      </c>
      <c r="L108" s="11" t="e">
        <f t="shared" ref="L108" ca="1" si="101">LN(INDEX(Q$4:Q$5999,M106))</f>
        <v>#NAME?</v>
      </c>
      <c r="M108" s="30"/>
      <c r="O108" t="e">
        <f ca="1"/>
        <v>#NAME?</v>
      </c>
      <c r="P108" t="e">
        <f ca="1"/>
        <v>#NAME?</v>
      </c>
      <c r="Q108" t="e">
        <f ca="1"/>
        <v>#NAME?</v>
      </c>
      <c r="S108" s="43" t="e">
        <f ca="1"/>
        <v>#NAME?</v>
      </c>
      <c r="T108" s="43" t="e">
        <f ca="1"/>
        <v>#NAME?</v>
      </c>
      <c r="U108" s="43" t="e">
        <f ca="1"/>
        <v>#NAME?</v>
      </c>
    </row>
    <row r="109" spans="1:21" x14ac:dyDescent="0.35">
      <c r="A109" s="40">
        <f ca="1">INDEX('Flow probs &amp; rates'!$T$5:$T$5999,D109)</f>
        <v>0.97296851659730699</v>
      </c>
      <c r="B109" s="40">
        <f ca="1">INDEX('Flow probs &amp; rates'!$U$5:$U$5999,D109)</f>
        <v>1.4330298092162469E-2</v>
      </c>
      <c r="C109" s="40">
        <f ca="1">INDEX('Flow probs &amp; rates'!$V$5:$V$5999,D109)</f>
        <v>1.2701185310530518E-2</v>
      </c>
      <c r="D109" s="12">
        <v>36</v>
      </c>
      <c r="E109" s="12"/>
      <c r="F109" s="12">
        <v>-2.9575383410621402E-2</v>
      </c>
      <c r="G109" s="12">
        <v>1.7541868637311501E-2</v>
      </c>
      <c r="H109" s="12">
        <v>1.2033514773366999E-2</v>
      </c>
      <c r="J109" s="11" t="e">
        <f t="shared" ref="J109" ca="1" si="102">LN(INDEX(O$4:O$5999,M109))</f>
        <v>#NAME?</v>
      </c>
      <c r="K109" s="11">
        <v>0</v>
      </c>
      <c r="L109" s="11">
        <v>0</v>
      </c>
      <c r="M109" s="30">
        <v>211</v>
      </c>
      <c r="O109" t="e">
        <f ca="1"/>
        <v>#NAME?</v>
      </c>
      <c r="P109" t="e">
        <f ca="1"/>
        <v>#NAME?</v>
      </c>
      <c r="Q109" t="e">
        <f ca="1"/>
        <v>#NAME?</v>
      </c>
      <c r="S109" s="43" t="e">
        <f t="array" aca="1" ref="S109:U111" ca="1">MMULT(INDEX(O$5:O$5999,M109):INDEX(Q$7:Q$5999,M109),MMULT(J109:L111,MINVERSE(INDEX(O$5:O$5999,M109):INDEX(Q$7:Q$5999,M109))))</f>
        <v>#NAME?</v>
      </c>
      <c r="T109" s="43" t="e">
        <f ca="1"/>
        <v>#NAME?</v>
      </c>
      <c r="U109" s="43" t="e">
        <f ca="1"/>
        <v>#NAME?</v>
      </c>
    </row>
    <row r="110" spans="1:21" x14ac:dyDescent="0.35">
      <c r="A110" s="40">
        <f ca="1">INDEX('Flow probs &amp; rates'!$W$5:$W$5999,D109)</f>
        <v>0.21434851267173313</v>
      </c>
      <c r="B110" s="40">
        <f ca="1">INDEX('Flow probs &amp; rates'!$X$5:$X$5999,D109)</f>
        <v>0.66925397080596183</v>
      </c>
      <c r="C110" s="40">
        <f ca="1">INDEX('Flow probs &amp; rates'!$Y$5:$Y$5999,D109)</f>
        <v>0.11639751652230498</v>
      </c>
      <c r="D110" s="12"/>
      <c r="E110" s="12"/>
      <c r="F110" s="12">
        <v>0.263212568272575</v>
      </c>
      <c r="G110" s="12">
        <v>-0.40610894928538199</v>
      </c>
      <c r="H110" s="12">
        <v>0.14289638101357299</v>
      </c>
      <c r="J110" s="11">
        <v>0</v>
      </c>
      <c r="K110" s="11" t="e">
        <f t="shared" ref="K110" ca="1" si="103">LN(INDEX(P$4:P$5999,M109))</f>
        <v>#NAME?</v>
      </c>
      <c r="L110" s="11">
        <v>0</v>
      </c>
      <c r="M110" s="11"/>
      <c r="O110" t="e">
        <f ca="1"/>
        <v>#NAME?</v>
      </c>
      <c r="P110" t="e">
        <f ca="1"/>
        <v>#NAME?</v>
      </c>
      <c r="Q110" t="e">
        <f ca="1"/>
        <v>#NAME?</v>
      </c>
      <c r="S110" s="43" t="e">
        <f ca="1"/>
        <v>#NAME?</v>
      </c>
      <c r="T110" s="43" t="e">
        <f ca="1"/>
        <v>#NAME?</v>
      </c>
      <c r="U110" s="43" t="e">
        <f ca="1"/>
        <v>#NAME?</v>
      </c>
    </row>
    <row r="111" spans="1:21" x14ac:dyDescent="0.35">
      <c r="A111" s="40">
        <f ca="1">INDEX('Flow probs &amp; rates'!$Z$5:$Z$5999,D109)</f>
        <v>2.0290111488913746E-2</v>
      </c>
      <c r="B111" s="40">
        <f ca="1">INDEX('Flow probs &amp; rates'!$AA$5:$AA$5999,D109)</f>
        <v>1.8744385536723779E-2</v>
      </c>
      <c r="C111" s="40">
        <f ca="1">INDEX('Flow probs &amp; rates'!$AB$5:$AB$5999,D109)</f>
        <v>0.96096550297436245</v>
      </c>
      <c r="D111" s="12"/>
      <c r="E111" s="12"/>
      <c r="F111" s="12">
        <v>1.83009448706524E-2</v>
      </c>
      <c r="G111" s="12">
        <v>2.3113586664388602E-2</v>
      </c>
      <c r="H111" s="12">
        <v>-4.14145315452535E-2</v>
      </c>
      <c r="J111" s="11">
        <v>0</v>
      </c>
      <c r="K111" s="11">
        <v>0</v>
      </c>
      <c r="L111" s="11" t="e">
        <f t="shared" ref="L111" ca="1" si="104">LN(INDEX(Q$4:Q$5999,M109))</f>
        <v>#NAME?</v>
      </c>
      <c r="M111" s="11"/>
      <c r="O111" t="e">
        <f ca="1"/>
        <v>#NAME?</v>
      </c>
      <c r="P111" t="e">
        <f ca="1"/>
        <v>#NAME?</v>
      </c>
      <c r="Q111" t="e">
        <f ca="1"/>
        <v>#NAME?</v>
      </c>
      <c r="S111" s="43" t="e">
        <f ca="1"/>
        <v>#NAME?</v>
      </c>
      <c r="T111" s="43" t="e">
        <f ca="1"/>
        <v>#NAME?</v>
      </c>
      <c r="U111" s="43" t="e">
        <f ca="1"/>
        <v>#NAME?</v>
      </c>
    </row>
    <row r="112" spans="1:21" x14ac:dyDescent="0.35">
      <c r="A112" s="40">
        <f ca="1">INDEX('Flow probs &amp; rates'!$T$5:$T$5999,D112)</f>
        <v>0.97338716874821274</v>
      </c>
      <c r="B112" s="40">
        <f ca="1">INDEX('Flow probs &amp; rates'!$U$5:$U$5999,D112)</f>
        <v>1.4225626795380933E-2</v>
      </c>
      <c r="C112" s="40">
        <f ca="1">INDEX('Flow probs &amp; rates'!$V$5:$V$5999,D112)</f>
        <v>1.2387204456406314E-2</v>
      </c>
      <c r="D112" s="12">
        <v>37</v>
      </c>
      <c r="E112" s="12"/>
      <c r="F112" s="12">
        <v>-2.9184658213401899E-2</v>
      </c>
      <c r="G112" s="12">
        <v>1.73856980631516E-2</v>
      </c>
      <c r="H112" s="12">
        <v>1.17989601502502E-2</v>
      </c>
      <c r="J112" s="11" t="e">
        <f t="shared" ref="J112" ca="1" si="105">LN(INDEX(O$4:O$5999,M112))</f>
        <v>#NAME?</v>
      </c>
      <c r="K112" s="11">
        <v>0</v>
      </c>
      <c r="L112" s="11">
        <v>0</v>
      </c>
      <c r="M112" s="30">
        <v>217</v>
      </c>
      <c r="N112">
        <v>55</v>
      </c>
      <c r="O112" t="e">
        <f t="array" aca="1" ref="O112:Q117" ca="1">[1]!evect(INDEX(A$4:A$5999,N112):INDEX(C$6:C$5999,N112))</f>
        <v>#NAME?</v>
      </c>
      <c r="P112" t="e">
        <f ca="1"/>
        <v>#NAME?</v>
      </c>
      <c r="Q112" t="e">
        <f ca="1"/>
        <v>#NAME?</v>
      </c>
      <c r="S112" s="43" t="e">
        <f t="array" aca="1" ref="S112:U114" ca="1">MMULT(INDEX(O$5:O$5999,M112):INDEX(Q$7:Q$5999,M112),MMULT(J112:L114,MINVERSE(INDEX(O$5:O$5999,M112):INDEX(Q$7:Q$5999,M112))))</f>
        <v>#NAME?</v>
      </c>
      <c r="T112" s="43" t="e">
        <f ca="1"/>
        <v>#NAME?</v>
      </c>
      <c r="U112" s="43" t="e">
        <f ca="1"/>
        <v>#NAME?</v>
      </c>
    </row>
    <row r="113" spans="1:21" x14ac:dyDescent="0.35">
      <c r="A113" s="40">
        <f ca="1">INDEX('Flow probs &amp; rates'!$W$5:$W$5999,D112)</f>
        <v>0.22086762232774548</v>
      </c>
      <c r="B113" s="40">
        <f ca="1">INDEX('Flow probs &amp; rates'!$X$5:$X$5999,D112)</f>
        <v>0.67181928419743364</v>
      </c>
      <c r="C113" s="40">
        <f ca="1">INDEX('Flow probs &amp; rates'!$Y$5:$Y$5999,D112)</f>
        <v>0.10731309347482085</v>
      </c>
      <c r="D113" s="12"/>
      <c r="E113" s="12"/>
      <c r="F113" s="12">
        <v>0.27082475033568998</v>
      </c>
      <c r="G113" s="12">
        <v>-0.40210737942368302</v>
      </c>
      <c r="H113" s="12">
        <v>0.13128262908799401</v>
      </c>
      <c r="J113" s="11">
        <v>0</v>
      </c>
      <c r="K113" s="11" t="e">
        <f t="shared" ref="K113" ca="1" si="106">LN(INDEX(P$4:P$5999,M112))</f>
        <v>#NAME?</v>
      </c>
      <c r="L113" s="11">
        <v>0</v>
      </c>
      <c r="M113" s="30"/>
      <c r="O113" t="e">
        <f ca="1"/>
        <v>#NAME?</v>
      </c>
      <c r="P113" t="e">
        <f ca="1"/>
        <v>#NAME?</v>
      </c>
      <c r="Q113" t="e">
        <f ca="1"/>
        <v>#NAME?</v>
      </c>
      <c r="S113" s="43" t="e">
        <f ca="1"/>
        <v>#NAME?</v>
      </c>
      <c r="T113" s="43" t="e">
        <f ca="1"/>
        <v>#NAME?</v>
      </c>
      <c r="U113" s="43" t="e">
        <f ca="1"/>
        <v>#NAME?</v>
      </c>
    </row>
    <row r="114" spans="1:21" x14ac:dyDescent="0.35">
      <c r="A114" s="40">
        <f ca="1">INDEX('Flow probs &amp; rates'!$Z$5:$Z$5999,D112)</f>
        <v>2.0211131580328331E-2</v>
      </c>
      <c r="B114" s="40">
        <f ca="1">INDEX('Flow probs &amp; rates'!$AA$5:$AA$5999,D112)</f>
        <v>1.8025818174377532E-2</v>
      </c>
      <c r="C114" s="40">
        <f ca="1">INDEX('Flow probs &amp; rates'!$AB$5:$AB$5999,D112)</f>
        <v>0.96176305024529418</v>
      </c>
      <c r="D114" s="12"/>
      <c r="E114" s="12"/>
      <c r="F114" s="12">
        <v>1.82383592257747E-2</v>
      </c>
      <c r="G114" s="12">
        <v>2.2170641111661001E-2</v>
      </c>
      <c r="H114" s="12">
        <v>-4.0409000337436302E-2</v>
      </c>
      <c r="J114" s="11">
        <v>0</v>
      </c>
      <c r="K114" s="11">
        <v>0</v>
      </c>
      <c r="L114" s="11" t="e">
        <f t="shared" ref="L114" ca="1" si="107">LN(INDEX(Q$4:Q$5999,M112))</f>
        <v>#NAME?</v>
      </c>
      <c r="M114" s="30"/>
      <c r="O114" t="e">
        <f ca="1"/>
        <v>#NAME?</v>
      </c>
      <c r="P114" t="e">
        <f ca="1"/>
        <v>#NAME?</v>
      </c>
      <c r="Q114" t="e">
        <f ca="1"/>
        <v>#NAME?</v>
      </c>
      <c r="S114" s="43" t="e">
        <f ca="1"/>
        <v>#NAME?</v>
      </c>
      <c r="T114" s="43" t="e">
        <f ca="1"/>
        <v>#NAME?</v>
      </c>
      <c r="U114" s="43" t="e">
        <f ca="1"/>
        <v>#NAME?</v>
      </c>
    </row>
    <row r="115" spans="1:21" x14ac:dyDescent="0.35">
      <c r="A115" s="40">
        <f ca="1">INDEX('Flow probs &amp; rates'!$T$5:$T$5999,D115)</f>
        <v>0.97257642506172359</v>
      </c>
      <c r="B115" s="40">
        <f ca="1">INDEX('Flow probs &amp; rates'!$U$5:$U$5999,D115)</f>
        <v>1.4607291864834858E-2</v>
      </c>
      <c r="C115" s="40">
        <f ca="1">INDEX('Flow probs &amp; rates'!$V$5:$V$5999,D115)</f>
        <v>1.2816283073441546E-2</v>
      </c>
      <c r="D115" s="12">
        <v>38</v>
      </c>
      <c r="E115" s="12"/>
      <c r="F115" s="12">
        <v>-2.9948663482211701E-2</v>
      </c>
      <c r="G115" s="12">
        <v>1.76855299568358E-2</v>
      </c>
      <c r="H115" s="12">
        <v>1.22631335253756E-2</v>
      </c>
      <c r="J115" s="11" t="e">
        <f t="shared" ref="J115" ca="1" si="108">LN(INDEX(O$4:O$5999,M115))</f>
        <v>#NAME?</v>
      </c>
      <c r="K115" s="11">
        <v>0</v>
      </c>
      <c r="L115" s="11">
        <v>0</v>
      </c>
      <c r="M115" s="30">
        <v>223</v>
      </c>
      <c r="O115" t="e">
        <f ca="1"/>
        <v>#NAME?</v>
      </c>
      <c r="P115" t="e">
        <f ca="1"/>
        <v>#NAME?</v>
      </c>
      <c r="Q115" t="e">
        <f ca="1"/>
        <v>#NAME?</v>
      </c>
      <c r="S115" s="43" t="e">
        <f t="array" aca="1" ref="S115:U117" ca="1">MMULT(INDEX(O$5:O$5999,M115):INDEX(Q$7:Q$5999,M115),MMULT(J115:L117,MINVERSE(INDEX(O$5:O$5999,M115):INDEX(Q$7:Q$5999,M115))))</f>
        <v>#NAME?</v>
      </c>
      <c r="T115" s="43" t="e">
        <f ca="1"/>
        <v>#NAME?</v>
      </c>
      <c r="U115" s="43" t="e">
        <f ca="1"/>
        <v>#NAME?</v>
      </c>
    </row>
    <row r="116" spans="1:21" x14ac:dyDescent="0.35">
      <c r="A116" s="40">
        <f ca="1">INDEX('Flow probs &amp; rates'!$W$5:$W$5999,D115)</f>
        <v>0.21125174891514029</v>
      </c>
      <c r="B116" s="40">
        <f ca="1">INDEX('Flow probs &amp; rates'!$X$5:$X$5999,D115)</f>
        <v>0.68620385624217162</v>
      </c>
      <c r="C116" s="40">
        <f ca="1">INDEX('Flow probs &amp; rates'!$Y$5:$Y$5999,D115)</f>
        <v>0.10254439484268812</v>
      </c>
      <c r="D116" s="12"/>
      <c r="E116" s="12"/>
      <c r="F116" s="12">
        <v>0.25666940587730103</v>
      </c>
      <c r="G116" s="12">
        <v>-0.38063110009398698</v>
      </c>
      <c r="H116" s="12">
        <v>0.123961694216686</v>
      </c>
      <c r="J116" s="11">
        <v>0</v>
      </c>
      <c r="K116" s="11" t="e">
        <f t="shared" ref="K116" ca="1" si="109">LN(INDEX(P$4:P$5999,M115))</f>
        <v>#NAME?</v>
      </c>
      <c r="L116" s="11">
        <v>0</v>
      </c>
      <c r="M116" s="30"/>
      <c r="O116" t="e">
        <f ca="1"/>
        <v>#NAME?</v>
      </c>
      <c r="P116" t="e">
        <f ca="1"/>
        <v>#NAME?</v>
      </c>
      <c r="Q116" t="e">
        <f ca="1"/>
        <v>#NAME?</v>
      </c>
      <c r="S116" s="43" t="e">
        <f ca="1"/>
        <v>#NAME?</v>
      </c>
      <c r="T116" s="43" t="e">
        <f ca="1"/>
        <v>#NAME?</v>
      </c>
      <c r="U116" s="43" t="e">
        <f ca="1"/>
        <v>#NAME?</v>
      </c>
    </row>
    <row r="117" spans="1:21" x14ac:dyDescent="0.35">
      <c r="A117" s="40">
        <f ca="1">INDEX('Flow probs &amp; rates'!$Z$5:$Z$5999,D115)</f>
        <v>1.8354691245513855E-2</v>
      </c>
      <c r="B117" s="40">
        <f ca="1">INDEX('Flow probs &amp; rates'!$AA$5:$AA$5999,D115)</f>
        <v>1.7403253624650287E-2</v>
      </c>
      <c r="C117" s="40">
        <f ca="1">INDEX('Flow probs &amp; rates'!$AB$5:$AB$5999,D115)</f>
        <v>0.96424205512983585</v>
      </c>
      <c r="D117" s="12"/>
      <c r="E117" s="12"/>
      <c r="F117" s="12">
        <v>1.6538255848925001E-2</v>
      </c>
      <c r="G117" s="12">
        <v>2.1166275399440899E-2</v>
      </c>
      <c r="H117" s="12">
        <v>-3.7704531248366403E-2</v>
      </c>
      <c r="J117" s="11">
        <v>0</v>
      </c>
      <c r="K117" s="11">
        <v>0</v>
      </c>
      <c r="L117" s="11" t="e">
        <f t="shared" ref="L117" ca="1" si="110">LN(INDEX(Q$4:Q$5999,M115))</f>
        <v>#NAME?</v>
      </c>
      <c r="M117" s="30"/>
      <c r="O117" t="e">
        <f ca="1"/>
        <v>#NAME?</v>
      </c>
      <c r="P117" t="e">
        <f ca="1"/>
        <v>#NAME?</v>
      </c>
      <c r="Q117" t="e">
        <f ca="1"/>
        <v>#NAME?</v>
      </c>
      <c r="S117" s="43" t="e">
        <f ca="1"/>
        <v>#NAME?</v>
      </c>
      <c r="T117" s="43" t="e">
        <f ca="1"/>
        <v>#NAME?</v>
      </c>
      <c r="U117" s="43" t="e">
        <f ca="1"/>
        <v>#NAME?</v>
      </c>
    </row>
    <row r="118" spans="1:21" x14ac:dyDescent="0.35">
      <c r="A118" s="40">
        <f ca="1">INDEX('Flow probs &amp; rates'!$T$5:$T$5999,D118)</f>
        <v>0.97567492722446891</v>
      </c>
      <c r="B118" s="40">
        <f ca="1">INDEX('Flow probs &amp; rates'!$U$5:$U$5999,D118)</f>
        <v>1.4043724022697636E-2</v>
      </c>
      <c r="C118" s="40">
        <f ca="1">INDEX('Flow probs &amp; rates'!$V$5:$V$5999,D118)</f>
        <v>1.0281348752833458E-2</v>
      </c>
      <c r="D118" s="12">
        <v>39</v>
      </c>
      <c r="E118" s="12"/>
      <c r="F118" s="12">
        <v>-2.6811845907514498E-2</v>
      </c>
      <c r="G118" s="12">
        <v>1.7047970416645498E-2</v>
      </c>
      <c r="H118" s="12">
        <v>9.76387549077775E-3</v>
      </c>
      <c r="J118" s="11" t="e">
        <f t="shared" ref="J118" ca="1" si="111">LN(INDEX(O$4:O$5999,M118))</f>
        <v>#NAME?</v>
      </c>
      <c r="K118" s="11">
        <v>0</v>
      </c>
      <c r="L118" s="11">
        <v>0</v>
      </c>
      <c r="M118" s="30">
        <v>229</v>
      </c>
      <c r="N118">
        <v>58</v>
      </c>
      <c r="O118" t="e">
        <f t="array" aca="1" ref="O118:Q123" ca="1">[1]!evect(INDEX(A$4:A$5999,N118):INDEX(C$6:C$5999,N118))</f>
        <v>#NAME?</v>
      </c>
      <c r="P118" t="e">
        <f ca="1"/>
        <v>#NAME?</v>
      </c>
      <c r="Q118" t="e">
        <f ca="1"/>
        <v>#NAME?</v>
      </c>
      <c r="S118" s="43" t="e">
        <f t="array" aca="1" ref="S118:U120" ca="1">MMULT(INDEX(O$5:O$5999,M118):INDEX(Q$7:Q$5999,M118),MMULT(J118:L120,MINVERSE(INDEX(O$5:O$5999,M118):INDEX(Q$7:Q$5999,M118))))</f>
        <v>#NAME?</v>
      </c>
      <c r="T118" s="43" t="e">
        <f ca="1"/>
        <v>#NAME?</v>
      </c>
      <c r="U118" s="43" t="e">
        <f ca="1"/>
        <v>#NAME?</v>
      </c>
    </row>
    <row r="119" spans="1:21" x14ac:dyDescent="0.35">
      <c r="A119" s="40">
        <f ca="1">INDEX('Flow probs &amp; rates'!$W$5:$W$5999,D118)</f>
        <v>0.22499958922294763</v>
      </c>
      <c r="B119" s="40">
        <f ca="1">INDEX('Flow probs &amp; rates'!$X$5:$X$5999,D118)</f>
        <v>0.68092901501749803</v>
      </c>
      <c r="C119" s="40">
        <f ca="1">INDEX('Flow probs &amp; rates'!$Y$5:$Y$5999,D118)</f>
        <v>9.4071395759554366E-2</v>
      </c>
      <c r="D119" s="12"/>
      <c r="E119" s="12"/>
      <c r="F119" s="12">
        <v>0.27392169730507199</v>
      </c>
      <c r="G119" s="12">
        <v>-0.38846847297473103</v>
      </c>
      <c r="H119" s="12">
        <v>0.11454677568173199</v>
      </c>
      <c r="J119" s="11">
        <v>0</v>
      </c>
      <c r="K119" s="11" t="e">
        <f t="shared" ref="K119" ca="1" si="112">LN(INDEX(P$4:P$5999,M118))</f>
        <v>#NAME?</v>
      </c>
      <c r="L119" s="11">
        <v>0</v>
      </c>
      <c r="M119" s="11"/>
      <c r="O119" t="e">
        <f ca="1"/>
        <v>#NAME?</v>
      </c>
      <c r="P119" t="e">
        <f ca="1"/>
        <v>#NAME?</v>
      </c>
      <c r="Q119" t="e">
        <f ca="1"/>
        <v>#NAME?</v>
      </c>
      <c r="S119" s="43" t="e">
        <f ca="1"/>
        <v>#NAME?</v>
      </c>
      <c r="T119" s="43" t="e">
        <f ca="1"/>
        <v>#NAME?</v>
      </c>
      <c r="U119" s="43" t="e">
        <f ca="1"/>
        <v>#NAME?</v>
      </c>
    </row>
    <row r="120" spans="1:21" x14ac:dyDescent="0.35">
      <c r="A120" s="40">
        <f ca="1">INDEX('Flow probs &amp; rates'!$Z$5:$Z$5999,D118)</f>
        <v>2.1336489800216126E-2</v>
      </c>
      <c r="B120" s="40">
        <f ca="1">INDEX('Flow probs &amp; rates'!$AA$5:$AA$5999,D118)</f>
        <v>1.9156649886499292E-2</v>
      </c>
      <c r="C120" s="40">
        <f ca="1">INDEX('Flow probs &amp; rates'!$AB$5:$AB$5999,D118)</f>
        <v>0.95950686031328458</v>
      </c>
      <c r="D120" s="12"/>
      <c r="E120" s="12"/>
      <c r="F120" s="12">
        <v>1.920439448478E-2</v>
      </c>
      <c r="G120" s="12">
        <v>2.3444221202210298E-2</v>
      </c>
      <c r="H120" s="12">
        <v>-4.2648615687115997E-2</v>
      </c>
      <c r="J120" s="11">
        <v>0</v>
      </c>
      <c r="K120" s="11">
        <v>0</v>
      </c>
      <c r="L120" s="11" t="e">
        <f t="shared" ref="L120" ca="1" si="113">LN(INDEX(Q$4:Q$5999,M118))</f>
        <v>#NAME?</v>
      </c>
      <c r="M120" s="11"/>
      <c r="O120" t="e">
        <f ca="1"/>
        <v>#NAME?</v>
      </c>
      <c r="P120" t="e">
        <f ca="1"/>
        <v>#NAME?</v>
      </c>
      <c r="Q120" t="e">
        <f ca="1"/>
        <v>#NAME?</v>
      </c>
      <c r="S120" s="43" t="e">
        <f ca="1"/>
        <v>#NAME?</v>
      </c>
      <c r="T120" s="43" t="e">
        <f ca="1"/>
        <v>#NAME?</v>
      </c>
      <c r="U120" s="43" t="e">
        <f ca="1"/>
        <v>#NAME?</v>
      </c>
    </row>
    <row r="121" spans="1:21" x14ac:dyDescent="0.35">
      <c r="A121" s="40">
        <f ca="1">INDEX('Flow probs &amp; rates'!$T$5:$T$5999,D121)</f>
        <v>0.97415295586606232</v>
      </c>
      <c r="B121" s="40">
        <f ca="1">INDEX('Flow probs &amp; rates'!$U$5:$U$5999,D121)</f>
        <v>1.4360639074378774E-2</v>
      </c>
      <c r="C121" s="40">
        <f ca="1">INDEX('Flow probs &amp; rates'!$V$5:$V$5999,D121)</f>
        <v>1.1486405059558858E-2</v>
      </c>
      <c r="D121" s="12">
        <v>40</v>
      </c>
      <c r="E121" s="12"/>
      <c r="F121" s="12">
        <v>-2.8318233908007799E-2</v>
      </c>
      <c r="G121" s="12">
        <v>1.74705707963069E-2</v>
      </c>
      <c r="H121" s="12">
        <v>1.0847663111699201E-2</v>
      </c>
      <c r="J121" s="11" t="e">
        <f t="shared" ref="J121" ca="1" si="114">LN(INDEX(O$4:O$5999,M121))</f>
        <v>#NAME?</v>
      </c>
      <c r="K121" s="11">
        <v>0</v>
      </c>
      <c r="L121" s="11">
        <v>0</v>
      </c>
      <c r="M121" s="30">
        <v>235</v>
      </c>
      <c r="O121" t="e">
        <f ca="1"/>
        <v>#NAME?</v>
      </c>
      <c r="P121" t="e">
        <f ca="1"/>
        <v>#NAME?</v>
      </c>
      <c r="Q121" t="e">
        <f ca="1"/>
        <v>#NAME?</v>
      </c>
      <c r="S121" s="43" t="e">
        <f t="array" aca="1" ref="S121:U123" ca="1">MMULT(INDEX(O$5:O$5999,M121):INDEX(Q$7:Q$5999,M121),MMULT(J121:L123,MINVERSE(INDEX(O$5:O$5999,M121):INDEX(Q$7:Q$5999,M121))))</f>
        <v>#NAME?</v>
      </c>
      <c r="T121" s="43" t="e">
        <f ca="1"/>
        <v>#NAME?</v>
      </c>
      <c r="U121" s="43" t="e">
        <f ca="1"/>
        <v>#NAME?</v>
      </c>
    </row>
    <row r="122" spans="1:21" x14ac:dyDescent="0.35">
      <c r="A122" s="40">
        <f ca="1">INDEX('Flow probs &amp; rates'!$W$5:$W$5999,D121)</f>
        <v>0.21386802206057029</v>
      </c>
      <c r="B122" s="40">
        <f ca="1">INDEX('Flow probs &amp; rates'!$X$5:$X$5999,D121)</f>
        <v>0.67876419669936916</v>
      </c>
      <c r="C122" s="40">
        <f ca="1">INDEX('Flow probs &amp; rates'!$Y$5:$Y$5999,D121)</f>
        <v>0.10736778124006051</v>
      </c>
      <c r="D122" s="12"/>
      <c r="E122" s="12"/>
      <c r="F122" s="12">
        <v>0.26091489913612698</v>
      </c>
      <c r="G122" s="12">
        <v>-0.39170782399855297</v>
      </c>
      <c r="H122" s="12">
        <v>0.130792924862426</v>
      </c>
      <c r="J122" s="11">
        <v>0</v>
      </c>
      <c r="K122" s="11" t="e">
        <f t="shared" ref="K122" ca="1" si="115">LN(INDEX(P$4:P$5999,M121))</f>
        <v>#NAME?</v>
      </c>
      <c r="L122" s="11">
        <v>0</v>
      </c>
      <c r="M122" s="30"/>
      <c r="O122" t="e">
        <f ca="1"/>
        <v>#NAME?</v>
      </c>
      <c r="P122" t="e">
        <f ca="1"/>
        <v>#NAME?</v>
      </c>
      <c r="Q122" t="e">
        <f ca="1"/>
        <v>#NAME?</v>
      </c>
      <c r="S122" s="43" t="e">
        <f ca="1"/>
        <v>#NAME?</v>
      </c>
      <c r="T122" s="43" t="e">
        <f ca="1"/>
        <v>#NAME?</v>
      </c>
      <c r="U122" s="43" t="e">
        <f ca="1"/>
        <v>#NAME?</v>
      </c>
    </row>
    <row r="123" spans="1:21" x14ac:dyDescent="0.35">
      <c r="A123" s="40">
        <f ca="1">INDEX('Flow probs &amp; rates'!$Z$5:$Z$5999,D121)</f>
        <v>1.865542821990027E-2</v>
      </c>
      <c r="B123" s="40">
        <f ca="1">INDEX('Flow probs &amp; rates'!$AA$5:$AA$5999,D121)</f>
        <v>1.8045417567563279E-2</v>
      </c>
      <c r="C123" s="40">
        <f ca="1">INDEX('Flow probs &amp; rates'!$AB$5:$AB$5999,D121)</f>
        <v>0.96329915421253642</v>
      </c>
      <c r="D123" s="12"/>
      <c r="E123" s="12"/>
      <c r="F123" s="12">
        <v>1.67055447566022E-2</v>
      </c>
      <c r="G123" s="12">
        <v>2.2080399202206301E-2</v>
      </c>
      <c r="H123" s="12">
        <v>-3.8785943958809799E-2</v>
      </c>
      <c r="J123" s="11">
        <v>0</v>
      </c>
      <c r="K123" s="11">
        <v>0</v>
      </c>
      <c r="L123" s="11" t="e">
        <f t="shared" ref="L123" ca="1" si="116">LN(INDEX(Q$4:Q$5999,M121))</f>
        <v>#NAME?</v>
      </c>
      <c r="M123" s="30"/>
      <c r="O123" t="e">
        <f ca="1"/>
        <v>#NAME?</v>
      </c>
      <c r="P123" t="e">
        <f ca="1"/>
        <v>#NAME?</v>
      </c>
      <c r="Q123" t="e">
        <f ca="1"/>
        <v>#NAME?</v>
      </c>
      <c r="S123" s="43" t="e">
        <f ca="1"/>
        <v>#NAME?</v>
      </c>
      <c r="T123" s="43" t="e">
        <f ca="1"/>
        <v>#NAME?</v>
      </c>
      <c r="U123" s="43" t="e">
        <f ca="1"/>
        <v>#NAME?</v>
      </c>
    </row>
    <row r="124" spans="1:21" x14ac:dyDescent="0.35">
      <c r="A124" s="40">
        <f ca="1">INDEX('Flow probs &amp; rates'!$T$5:$T$5999,D124)</f>
        <v>0.97362338929424241</v>
      </c>
      <c r="B124" s="40">
        <f ca="1">INDEX('Flow probs &amp; rates'!$U$5:$U$5999,D124)</f>
        <v>1.3863926619772256E-2</v>
      </c>
      <c r="C124" s="40">
        <f ca="1">INDEX('Flow probs &amp; rates'!$V$5:$V$5999,D124)</f>
        <v>1.2512684085985349E-2</v>
      </c>
      <c r="D124" s="12">
        <v>41</v>
      </c>
      <c r="E124" s="12"/>
      <c r="F124" s="12">
        <v>-2.8871167069033098E-2</v>
      </c>
      <c r="G124" s="12">
        <v>1.7020349941036898E-2</v>
      </c>
      <c r="H124" s="12">
        <v>1.18508171177898E-2</v>
      </c>
      <c r="J124" s="11" t="e">
        <f t="shared" ref="J124" ca="1" si="117">LN(INDEX(O$4:O$5999,M124))</f>
        <v>#NAME?</v>
      </c>
      <c r="K124" s="11">
        <v>0</v>
      </c>
      <c r="L124" s="11">
        <v>0</v>
      </c>
      <c r="M124" s="30">
        <v>241</v>
      </c>
      <c r="N124">
        <v>61</v>
      </c>
      <c r="O124" t="e">
        <f t="array" aca="1" ref="O124:Q129" ca="1">[1]!evect(INDEX(A$4:A$5999,N124):INDEX(C$6:C$5999,N124))</f>
        <v>#NAME?</v>
      </c>
      <c r="P124" t="e">
        <f ca="1"/>
        <v>#NAME?</v>
      </c>
      <c r="Q124" t="e">
        <f ca="1"/>
        <v>#NAME?</v>
      </c>
      <c r="S124" s="43" t="e">
        <f t="array" aca="1" ref="S124:U126" ca="1">MMULT(INDEX(O$5:O$5999,M124):INDEX(Q$7:Q$5999,M124),MMULT(J124:L126,MINVERSE(INDEX(O$5:O$5999,M124):INDEX(Q$7:Q$5999,M124))))</f>
        <v>#NAME?</v>
      </c>
      <c r="T124" s="43" t="e">
        <f ca="1"/>
        <v>#NAME?</v>
      </c>
      <c r="U124" s="43" t="e">
        <f ca="1"/>
        <v>#NAME?</v>
      </c>
    </row>
    <row r="125" spans="1:21" x14ac:dyDescent="0.35">
      <c r="A125" s="40">
        <f ca="1">INDEX('Flow probs &amp; rates'!$W$5:$W$5999,D124)</f>
        <v>0.21831647426778772</v>
      </c>
      <c r="B125" s="40">
        <f ca="1">INDEX('Flow probs &amp; rates'!$X$5:$X$5999,D124)</f>
        <v>0.66467626907649779</v>
      </c>
      <c r="C125" s="40">
        <f ca="1">INDEX('Flow probs &amp; rates'!$Y$5:$Y$5999,D124)</f>
        <v>0.1170072566557146</v>
      </c>
      <c r="D125" s="12"/>
      <c r="E125" s="12"/>
      <c r="F125" s="12">
        <v>0.26894503074475301</v>
      </c>
      <c r="G125" s="12">
        <v>-0.41293177949486098</v>
      </c>
      <c r="H125" s="12">
        <v>0.14398674875077799</v>
      </c>
      <c r="J125" s="11">
        <v>0</v>
      </c>
      <c r="K125" s="11" t="e">
        <f t="shared" ref="K125" ca="1" si="118">LN(INDEX(P$4:P$5999,M124))</f>
        <v>#NAME?</v>
      </c>
      <c r="L125" s="11">
        <v>0</v>
      </c>
      <c r="M125" s="30"/>
      <c r="O125" t="e">
        <f ca="1"/>
        <v>#NAME?</v>
      </c>
      <c r="P125" t="e">
        <f ca="1"/>
        <v>#NAME?</v>
      </c>
      <c r="Q125" t="e">
        <f ca="1"/>
        <v>#NAME?</v>
      </c>
      <c r="S125" s="43" t="e">
        <f ca="1"/>
        <v>#NAME?</v>
      </c>
      <c r="T125" s="43" t="e">
        <f ca="1"/>
        <v>#NAME?</v>
      </c>
      <c r="U125" s="43" t="e">
        <f ca="1"/>
        <v>#NAME?</v>
      </c>
    </row>
    <row r="126" spans="1:21" x14ac:dyDescent="0.35">
      <c r="A126" s="40">
        <f ca="1">INDEX('Flow probs &amp; rates'!$Z$5:$Z$5999,D124)</f>
        <v>1.9259798362509201E-2</v>
      </c>
      <c r="B126" s="40">
        <f ca="1">INDEX('Flow probs &amp; rates'!$AA$5:$AA$5999,D124)</f>
        <v>1.8256981270364864E-2</v>
      </c>
      <c r="C126" s="40">
        <f ca="1">INDEX('Flow probs &amp; rates'!$AB$5:$AB$5999,D124)</f>
        <v>0.96248322036712586</v>
      </c>
      <c r="D126" s="12"/>
      <c r="E126" s="12"/>
      <c r="F126" s="12">
        <v>1.7223709671828E-2</v>
      </c>
      <c r="G126" s="12">
        <v>2.2576268247311501E-2</v>
      </c>
      <c r="H126" s="12">
        <v>-3.9799977908853902E-2</v>
      </c>
      <c r="J126" s="11">
        <v>0</v>
      </c>
      <c r="K126" s="11">
        <v>0</v>
      </c>
      <c r="L126" s="11" t="e">
        <f t="shared" ref="L126" ca="1" si="119">LN(INDEX(Q$4:Q$5999,M124))</f>
        <v>#NAME?</v>
      </c>
      <c r="M126" s="30"/>
      <c r="O126" t="e">
        <f ca="1"/>
        <v>#NAME?</v>
      </c>
      <c r="P126" t="e">
        <f ca="1"/>
        <v>#NAME?</v>
      </c>
      <c r="Q126" t="e">
        <f ca="1"/>
        <v>#NAME?</v>
      </c>
      <c r="S126" s="43" t="e">
        <f ca="1"/>
        <v>#NAME?</v>
      </c>
      <c r="T126" s="43" t="e">
        <f ca="1"/>
        <v>#NAME?</v>
      </c>
      <c r="U126" s="43" t="e">
        <f ca="1"/>
        <v>#NAME?</v>
      </c>
    </row>
    <row r="127" spans="1:21" x14ac:dyDescent="0.35">
      <c r="A127" s="40">
        <f ca="1">INDEX('Flow probs &amp; rates'!$T$5:$T$5999,D127)</f>
        <v>0.97466723654440579</v>
      </c>
      <c r="B127" s="40">
        <f ca="1">INDEX('Flow probs &amp; rates'!$U$5:$U$5999,D127)</f>
        <v>1.3244761948053026E-2</v>
      </c>
      <c r="C127" s="40">
        <f ca="1">INDEX('Flow probs &amp; rates'!$V$5:$V$5999,D127)</f>
        <v>1.2088001507541182E-2</v>
      </c>
      <c r="D127" s="12">
        <v>42</v>
      </c>
      <c r="E127" s="12"/>
      <c r="F127" s="12">
        <v>-2.7740987064934702E-2</v>
      </c>
      <c r="G127" s="12">
        <v>1.62565829324866E-2</v>
      </c>
      <c r="H127" s="12">
        <v>1.1484404122304901E-2</v>
      </c>
      <c r="J127" s="11" t="e">
        <f t="shared" ref="J127" ca="1" si="120">LN(INDEX(O$4:O$5999,M127))</f>
        <v>#NAME?</v>
      </c>
      <c r="K127" s="11">
        <v>0</v>
      </c>
      <c r="L127" s="11">
        <v>0</v>
      </c>
      <c r="M127" s="30">
        <v>247</v>
      </c>
      <c r="O127" t="e">
        <f ca="1"/>
        <v>#NAME?</v>
      </c>
      <c r="P127" t="e">
        <f ca="1"/>
        <v>#NAME?</v>
      </c>
      <c r="Q127" t="e">
        <f ca="1"/>
        <v>#NAME?</v>
      </c>
      <c r="S127" s="43" t="e">
        <f t="array" aca="1" ref="S127:U129" ca="1">MMULT(INDEX(O$5:O$5999,M127):INDEX(Q$7:Q$5999,M127),MMULT(J127:L129,MINVERSE(INDEX(O$5:O$5999,M127):INDEX(Q$7:Q$5999,M127))))</f>
        <v>#NAME?</v>
      </c>
      <c r="T127" s="43" t="e">
        <f ca="1"/>
        <v>#NAME?</v>
      </c>
      <c r="U127" s="43" t="e">
        <f ca="1"/>
        <v>#NAME?</v>
      </c>
    </row>
    <row r="128" spans="1:21" x14ac:dyDescent="0.35">
      <c r="A128" s="40">
        <f ca="1">INDEX('Flow probs &amp; rates'!$W$5:$W$5999,D127)</f>
        <v>0.22161659871874093</v>
      </c>
      <c r="B128" s="40">
        <f ca="1">INDEX('Flow probs &amp; rates'!$X$5:$X$5999,D127)</f>
        <v>0.66355083738910392</v>
      </c>
      <c r="C128" s="40">
        <f ca="1">INDEX('Flow probs &amp; rates'!$Y$5:$Y$5999,D127)</f>
        <v>0.11483256389215515</v>
      </c>
      <c r="D128" s="12"/>
      <c r="E128" s="12"/>
      <c r="F128" s="12">
        <v>0.27300985303798803</v>
      </c>
      <c r="G128" s="12">
        <v>-0.414580703110283</v>
      </c>
      <c r="H128" s="12">
        <v>0.141570850073758</v>
      </c>
      <c r="J128" s="11">
        <v>0</v>
      </c>
      <c r="K128" s="11" t="e">
        <f t="shared" ref="K128" ca="1" si="121">LN(INDEX(P$4:P$5999,M127))</f>
        <v>#NAME?</v>
      </c>
      <c r="L128" s="11">
        <v>0</v>
      </c>
      <c r="M128" s="11"/>
      <c r="O128" t="e">
        <f ca="1"/>
        <v>#NAME?</v>
      </c>
      <c r="P128" t="e">
        <f ca="1"/>
        <v>#NAME?</v>
      </c>
      <c r="Q128" t="e">
        <f ca="1"/>
        <v>#NAME?</v>
      </c>
      <c r="S128" s="43" t="e">
        <f ca="1"/>
        <v>#NAME?</v>
      </c>
      <c r="T128" s="43" t="e">
        <f ca="1"/>
        <v>#NAME?</v>
      </c>
      <c r="U128" s="43" t="e">
        <f ca="1"/>
        <v>#NAME?</v>
      </c>
    </row>
    <row r="129" spans="1:21" x14ac:dyDescent="0.35">
      <c r="A129" s="40">
        <f ca="1">INDEX('Flow probs &amp; rates'!$Z$5:$Z$5999,D127)</f>
        <v>2.0609038107421821E-2</v>
      </c>
      <c r="B129" s="40">
        <f ca="1">INDEX('Flow probs &amp; rates'!$AA$5:$AA$5999,D127)</f>
        <v>1.8841002519584146E-2</v>
      </c>
      <c r="C129" s="40">
        <f ca="1">INDEX('Flow probs &amp; rates'!$AB$5:$AB$5999,D127)</f>
        <v>0.96054995937299403</v>
      </c>
      <c r="D129" s="12"/>
      <c r="E129" s="12"/>
      <c r="F129" s="12">
        <v>1.8496455045565002E-2</v>
      </c>
      <c r="G129" s="12">
        <v>2.3343385656662202E-2</v>
      </c>
      <c r="H129" s="12">
        <v>-4.1839840702139003E-2</v>
      </c>
      <c r="J129" s="11">
        <v>0</v>
      </c>
      <c r="K129" s="11">
        <v>0</v>
      </c>
      <c r="L129" s="11" t="e">
        <f t="shared" ref="L129" ca="1" si="122">LN(INDEX(Q$4:Q$5999,M127))</f>
        <v>#NAME?</v>
      </c>
      <c r="M129" s="11"/>
      <c r="O129" t="e">
        <f ca="1"/>
        <v>#NAME?</v>
      </c>
      <c r="P129" t="e">
        <f ca="1"/>
        <v>#NAME?</v>
      </c>
      <c r="Q129" t="e">
        <f ca="1"/>
        <v>#NAME?</v>
      </c>
      <c r="S129" s="43" t="e">
        <f ca="1"/>
        <v>#NAME?</v>
      </c>
      <c r="T129" s="43" t="e">
        <f ca="1"/>
        <v>#NAME?</v>
      </c>
      <c r="U129" s="43" t="e">
        <f ca="1"/>
        <v>#NAME?</v>
      </c>
    </row>
    <row r="130" spans="1:21" x14ac:dyDescent="0.35">
      <c r="A130" s="40">
        <f ca="1">INDEX('Flow probs &amp; rates'!$T$5:$T$5999,D130)</f>
        <v>0.97189278083754427</v>
      </c>
      <c r="B130" s="40">
        <f ca="1">INDEX('Flow probs &amp; rates'!$U$5:$U$5999,D130)</f>
        <v>1.430936557678692E-2</v>
      </c>
      <c r="C130" s="40">
        <f ca="1">INDEX('Flow probs &amp; rates'!$V$5:$V$5999,D130)</f>
        <v>1.3797853585668761E-2</v>
      </c>
      <c r="D130" s="12">
        <v>43</v>
      </c>
      <c r="E130" s="12"/>
      <c r="F130" s="12">
        <v>-3.0646625694258901E-2</v>
      </c>
      <c r="G130" s="12">
        <v>1.75917170796327E-2</v>
      </c>
      <c r="H130" s="12">
        <v>1.3054908614626701E-2</v>
      </c>
      <c r="J130" s="11" t="e">
        <f t="shared" ref="J130" ca="1" si="123">LN(INDEX(O$4:O$5999,M130))</f>
        <v>#NAME?</v>
      </c>
      <c r="K130" s="11">
        <v>0</v>
      </c>
      <c r="L130" s="11">
        <v>0</v>
      </c>
      <c r="M130" s="30">
        <v>253</v>
      </c>
      <c r="N130">
        <v>64</v>
      </c>
      <c r="O130" t="e">
        <f t="array" aca="1" ref="O130:Q135" ca="1">[1]!evect(INDEX(A$4:A$5999,N130):INDEX(C$6:C$5999,N130))</f>
        <v>#NAME?</v>
      </c>
      <c r="P130" t="e">
        <f ca="1"/>
        <v>#NAME?</v>
      </c>
      <c r="Q130" t="e">
        <f ca="1"/>
        <v>#NAME?</v>
      </c>
      <c r="S130" s="43" t="e">
        <f t="array" aca="1" ref="S130:U132" ca="1">MMULT(INDEX(O$5:O$5999,M130):INDEX(Q$7:Q$5999,M130),MMULT(J130:L132,MINVERSE(INDEX(O$5:O$5999,M130):INDEX(Q$7:Q$5999,M130))))</f>
        <v>#NAME?</v>
      </c>
      <c r="T130" s="43" t="e">
        <f ca="1"/>
        <v>#NAME?</v>
      </c>
      <c r="U130" s="43" t="e">
        <f ca="1"/>
        <v>#NAME?</v>
      </c>
    </row>
    <row r="131" spans="1:21" x14ac:dyDescent="0.35">
      <c r="A131" s="40">
        <f ca="1">INDEX('Flow probs &amp; rates'!$W$5:$W$5999,D130)</f>
        <v>0.21073634250482556</v>
      </c>
      <c r="B131" s="40">
        <f ca="1">INDEX('Flow probs &amp; rates'!$X$5:$X$5999,D130)</f>
        <v>0.66365543451301123</v>
      </c>
      <c r="C131" s="40">
        <f ca="1">INDEX('Flow probs &amp; rates'!$Y$5:$Y$5999,D130)</f>
        <v>0.1256082229821632</v>
      </c>
      <c r="D131" s="12"/>
      <c r="E131" s="12"/>
      <c r="F131" s="12">
        <v>0.26005736018540798</v>
      </c>
      <c r="G131" s="12">
        <v>-0.414546492782081</v>
      </c>
      <c r="H131" s="12">
        <v>0.15448913259667299</v>
      </c>
      <c r="J131" s="11">
        <v>0</v>
      </c>
      <c r="K131" s="11" t="e">
        <f t="shared" ref="K131" ca="1" si="124">LN(INDEX(P$4:P$5999,M130))</f>
        <v>#NAME?</v>
      </c>
      <c r="L131" s="11">
        <v>0</v>
      </c>
      <c r="M131" s="30"/>
      <c r="O131" t="e">
        <f ca="1"/>
        <v>#NAME?</v>
      </c>
      <c r="P131" t="e">
        <f ca="1"/>
        <v>#NAME?</v>
      </c>
      <c r="Q131" t="e">
        <f ca="1"/>
        <v>#NAME?</v>
      </c>
      <c r="S131" s="43" t="e">
        <f ca="1"/>
        <v>#NAME?</v>
      </c>
      <c r="T131" s="43" t="e">
        <f ca="1"/>
        <v>#NAME?</v>
      </c>
      <c r="U131" s="43" t="e">
        <f ca="1"/>
        <v>#NAME?</v>
      </c>
    </row>
    <row r="132" spans="1:21" x14ac:dyDescent="0.35">
      <c r="A132" s="40">
        <f ca="1">INDEX('Flow probs &amp; rates'!$Z$5:$Z$5999,D130)</f>
        <v>1.72243752242917E-2</v>
      </c>
      <c r="B132" s="40">
        <f ca="1">INDEX('Flow probs &amp; rates'!$AA$5:$AA$5999,D130)</f>
        <v>1.7729168020553552E-2</v>
      </c>
      <c r="C132" s="40">
        <f ca="1">INDEX('Flow probs &amp; rates'!$AB$5:$AB$5999,D130)</f>
        <v>0.96504645675515477</v>
      </c>
      <c r="D132" s="12"/>
      <c r="E132" s="12"/>
      <c r="F132" s="12">
        <v>1.52774611728162E-2</v>
      </c>
      <c r="G132" s="12">
        <v>2.19173646754416E-2</v>
      </c>
      <c r="H132" s="12">
        <v>-3.7194825848257403E-2</v>
      </c>
      <c r="J132" s="11">
        <v>0</v>
      </c>
      <c r="K132" s="11">
        <v>0</v>
      </c>
      <c r="L132" s="11" t="e">
        <f t="shared" ref="L132" ca="1" si="125">LN(INDEX(Q$4:Q$5999,M130))</f>
        <v>#NAME?</v>
      </c>
      <c r="M132" s="30"/>
      <c r="O132" t="e">
        <f ca="1"/>
        <v>#NAME?</v>
      </c>
      <c r="P132" t="e">
        <f ca="1"/>
        <v>#NAME?</v>
      </c>
      <c r="Q132" t="e">
        <f ca="1"/>
        <v>#NAME?</v>
      </c>
      <c r="S132" s="43" t="e">
        <f ca="1"/>
        <v>#NAME?</v>
      </c>
      <c r="T132" s="43" t="e">
        <f ca="1"/>
        <v>#NAME?</v>
      </c>
      <c r="U132" s="43" t="e">
        <f ca="1"/>
        <v>#NAME?</v>
      </c>
    </row>
    <row r="133" spans="1:21" x14ac:dyDescent="0.35">
      <c r="A133" s="40">
        <f ca="1">INDEX('Flow probs &amp; rates'!$T$5:$T$5999,D133)</f>
        <v>0.97396063641046371</v>
      </c>
      <c r="B133" s="40">
        <f ca="1">INDEX('Flow probs &amp; rates'!$U$5:$U$5999,D133)</f>
        <v>1.4267927479306953E-2</v>
      </c>
      <c r="C133" s="40">
        <f ca="1">INDEX('Flow probs &amp; rates'!$V$5:$V$5999,D133)</f>
        <v>1.1771436110229317E-2</v>
      </c>
      <c r="D133" s="12">
        <v>44</v>
      </c>
      <c r="E133" s="12"/>
      <c r="F133" s="12">
        <v>-2.8676744447130999E-2</v>
      </c>
      <c r="G133" s="12">
        <v>1.76347606849141E-2</v>
      </c>
      <c r="H133" s="12">
        <v>1.1041983752068101E-2</v>
      </c>
      <c r="J133" s="11" t="e">
        <f t="shared" ref="J133" ca="1" si="126">LN(INDEX(O$4:O$5999,M133))</f>
        <v>#NAME?</v>
      </c>
      <c r="K133" s="11">
        <v>0</v>
      </c>
      <c r="L133" s="11">
        <v>0</v>
      </c>
      <c r="M133" s="30">
        <v>259</v>
      </c>
      <c r="O133" t="e">
        <f ca="1"/>
        <v>#NAME?</v>
      </c>
      <c r="P133" t="e">
        <f ca="1"/>
        <v>#NAME?</v>
      </c>
      <c r="Q133" t="e">
        <f ca="1"/>
        <v>#NAME?</v>
      </c>
      <c r="S133" s="43" t="e">
        <f t="array" aca="1" ref="S133:U135" ca="1">MMULT(INDEX(O$5:O$5999,M133):INDEX(Q$7:Q$5999,M133),MMULT(J133:L135,MINVERSE(INDEX(O$5:O$5999,M133):INDEX(Q$7:Q$5999,M133))))</f>
        <v>#NAME?</v>
      </c>
      <c r="T133" s="43" t="e">
        <f ca="1"/>
        <v>#NAME?</v>
      </c>
      <c r="U133" s="43" t="e">
        <f ca="1"/>
        <v>#NAME?</v>
      </c>
    </row>
    <row r="134" spans="1:21" x14ac:dyDescent="0.35">
      <c r="A134" s="40">
        <f ca="1">INDEX('Flow probs &amp; rates'!$W$5:$W$5999,D133)</f>
        <v>0.22650483037824765</v>
      </c>
      <c r="B134" s="40">
        <f ca="1">INDEX('Flow probs &amp; rates'!$X$5:$X$5999,D133)</f>
        <v>0.65528805041052252</v>
      </c>
      <c r="C134" s="40">
        <f ca="1">INDEX('Flow probs &amp; rates'!$Y$5:$Y$5999,D133)</f>
        <v>0.11820711921122981</v>
      </c>
      <c r="D134" s="12"/>
      <c r="E134" s="12"/>
      <c r="F134" s="12">
        <v>0.28088795001852102</v>
      </c>
      <c r="G134" s="12">
        <v>-0.42761459527974799</v>
      </c>
      <c r="H134" s="12">
        <v>0.14672664526273499</v>
      </c>
      <c r="J134" s="11">
        <v>0</v>
      </c>
      <c r="K134" s="11" t="e">
        <f t="shared" ref="K134" ca="1" si="127">LN(INDEX(P$4:P$5999,M133))</f>
        <v>#NAME?</v>
      </c>
      <c r="L134" s="11">
        <v>0</v>
      </c>
      <c r="M134" s="30"/>
      <c r="O134" t="e">
        <f ca="1"/>
        <v>#NAME?</v>
      </c>
      <c r="P134" t="e">
        <f ca="1"/>
        <v>#NAME?</v>
      </c>
      <c r="Q134" t="e">
        <f ca="1"/>
        <v>#NAME?</v>
      </c>
      <c r="S134" s="43" t="e">
        <f ca="1"/>
        <v>#NAME?</v>
      </c>
      <c r="T134" s="43" t="e">
        <f ca="1"/>
        <v>#NAME?</v>
      </c>
      <c r="U134" s="43" t="e">
        <f ca="1"/>
        <v>#NAME?</v>
      </c>
    </row>
    <row r="135" spans="1:21" x14ac:dyDescent="0.35">
      <c r="A135" s="40">
        <f ca="1">INDEX('Flow probs &amp; rates'!$Z$5:$Z$5999,D133)</f>
        <v>2.0003027706267069E-2</v>
      </c>
      <c r="B135" s="40">
        <f ca="1">INDEX('Flow probs &amp; rates'!$AA$5:$AA$5999,D133)</f>
        <v>1.9873646039194798E-2</v>
      </c>
      <c r="C135" s="40">
        <f ca="1">INDEX('Flow probs &amp; rates'!$AB$5:$AB$5999,D133)</f>
        <v>0.96012332625453811</v>
      </c>
      <c r="D135" s="12"/>
      <c r="E135" s="12"/>
      <c r="F135" s="12">
        <v>1.7634308019538102E-2</v>
      </c>
      <c r="G135" s="12">
        <v>2.47813342083248E-2</v>
      </c>
      <c r="H135" s="12">
        <v>-4.2415642227779903E-2</v>
      </c>
      <c r="J135" s="11">
        <v>0</v>
      </c>
      <c r="K135" s="11">
        <v>0</v>
      </c>
      <c r="L135" s="11" t="e">
        <f t="shared" ref="L135" ca="1" si="128">LN(INDEX(Q$4:Q$5999,M133))</f>
        <v>#NAME?</v>
      </c>
      <c r="M135" s="30"/>
      <c r="O135" t="e">
        <f ca="1"/>
        <v>#NAME?</v>
      </c>
      <c r="P135" t="e">
        <f ca="1"/>
        <v>#NAME?</v>
      </c>
      <c r="Q135" t="e">
        <f ca="1"/>
        <v>#NAME?</v>
      </c>
      <c r="S135" s="43" t="e">
        <f ca="1"/>
        <v>#NAME?</v>
      </c>
      <c r="T135" s="43" t="e">
        <f ca="1"/>
        <v>#NAME?</v>
      </c>
      <c r="U135" s="43" t="e">
        <f ca="1"/>
        <v>#NAME?</v>
      </c>
    </row>
    <row r="136" spans="1:21" x14ac:dyDescent="0.35">
      <c r="A136" s="40">
        <f ca="1">INDEX('Flow probs &amp; rates'!$T$5:$T$5999,D136)</f>
        <v>0.97376039765439937</v>
      </c>
      <c r="B136" s="40">
        <f ca="1">INDEX('Flow probs &amp; rates'!$U$5:$U$5999,D136)</f>
        <v>1.3880374636957894E-2</v>
      </c>
      <c r="C136" s="40">
        <f ca="1">INDEX('Flow probs &amp; rates'!$V$5:$V$5999,D136)</f>
        <v>1.2359227708642766E-2</v>
      </c>
      <c r="D136" s="12">
        <v>45</v>
      </c>
      <c r="E136" s="12"/>
      <c r="F136" s="12">
        <v>-2.8950331499234001E-2</v>
      </c>
      <c r="G136" s="12">
        <v>1.7387852758118001E-2</v>
      </c>
      <c r="H136" s="12">
        <v>1.15624787512652E-2</v>
      </c>
      <c r="J136" s="11" t="e">
        <f t="shared" ref="J136" ca="1" si="129">LN(INDEX(O$4:O$5999,M136))</f>
        <v>#NAME?</v>
      </c>
      <c r="K136" s="11">
        <v>0</v>
      </c>
      <c r="L136" s="11">
        <v>0</v>
      </c>
      <c r="M136" s="30">
        <v>265</v>
      </c>
      <c r="N136">
        <v>67</v>
      </c>
      <c r="O136" t="e">
        <f t="array" aca="1" ref="O136:Q141" ca="1">[1]!evect(INDEX(A$4:A$5999,N136):INDEX(C$6:C$5999,N136))</f>
        <v>#NAME?</v>
      </c>
      <c r="P136" t="e">
        <f ca="1"/>
        <v>#NAME?</v>
      </c>
      <c r="Q136" t="e">
        <f ca="1"/>
        <v>#NAME?</v>
      </c>
      <c r="S136" s="43" t="e">
        <f t="array" aca="1" ref="S136:U138" ca="1">MMULT(INDEX(O$5:O$5999,M136):INDEX(Q$7:Q$5999,M136),MMULT(J136:L138,MINVERSE(INDEX(O$5:O$5999,M136):INDEX(Q$7:Q$5999,M136))))</f>
        <v>#NAME?</v>
      </c>
      <c r="T136" s="43" t="e">
        <f ca="1"/>
        <v>#NAME?</v>
      </c>
      <c r="U136" s="43" t="e">
        <f ca="1"/>
        <v>#NAME?</v>
      </c>
    </row>
    <row r="137" spans="1:21" x14ac:dyDescent="0.35">
      <c r="A137" s="40">
        <f ca="1">INDEX('Flow probs &amp; rates'!$W$5:$W$5999,D136)</f>
        <v>0.23488769660335124</v>
      </c>
      <c r="B137" s="40">
        <f ca="1">INDEX('Flow probs &amp; rates'!$X$5:$X$5999,D136)</f>
        <v>0.63619670924628013</v>
      </c>
      <c r="C137" s="40">
        <f ca="1">INDEX('Flow probs &amp; rates'!$Y$5:$Y$5999,D136)</f>
        <v>0.12891559415036857</v>
      </c>
      <c r="D137" s="12"/>
      <c r="E137" s="12"/>
      <c r="F137" s="12">
        <v>0.29527890351736102</v>
      </c>
      <c r="G137" s="12">
        <v>-0.45756273265991398</v>
      </c>
      <c r="H137" s="12">
        <v>0.16228382914096001</v>
      </c>
      <c r="J137" s="11">
        <v>0</v>
      </c>
      <c r="K137" s="11" t="e">
        <f t="shared" ref="K137" ca="1" si="130">LN(INDEX(P$4:P$5999,M136))</f>
        <v>#NAME?</v>
      </c>
      <c r="L137" s="11">
        <v>0</v>
      </c>
      <c r="M137" s="11"/>
      <c r="O137" t="e">
        <f ca="1"/>
        <v>#NAME?</v>
      </c>
      <c r="P137" t="e">
        <f ca="1"/>
        <v>#NAME?</v>
      </c>
      <c r="Q137" t="e">
        <f ca="1"/>
        <v>#NAME?</v>
      </c>
      <c r="S137" s="43" t="e">
        <f ca="1"/>
        <v>#NAME?</v>
      </c>
      <c r="T137" s="43" t="e">
        <f ca="1"/>
        <v>#NAME?</v>
      </c>
      <c r="U137" s="43" t="e">
        <f ca="1"/>
        <v>#NAME?</v>
      </c>
    </row>
    <row r="138" spans="1:21" x14ac:dyDescent="0.35">
      <c r="A138" s="40">
        <f ca="1">INDEX('Flow probs &amp; rates'!$Z$5:$Z$5999,D136)</f>
        <v>2.0478962970316872E-2</v>
      </c>
      <c r="B138" s="40">
        <f ca="1">INDEX('Flow probs &amp; rates'!$AA$5:$AA$5999,D136)</f>
        <v>1.9588390832517684E-2</v>
      </c>
      <c r="C138" s="40">
        <f ca="1">INDEX('Flow probs &amp; rates'!$AB$5:$AB$5999,D136)</f>
        <v>0.95993264619716545</v>
      </c>
      <c r="D138" s="12"/>
      <c r="E138" s="12"/>
      <c r="F138" s="12">
        <v>1.80067426075055E-2</v>
      </c>
      <c r="G138" s="12">
        <v>2.4770464945678101E-2</v>
      </c>
      <c r="H138" s="12">
        <v>-4.2777207553269102E-2</v>
      </c>
      <c r="J138" s="11">
        <v>0</v>
      </c>
      <c r="K138" s="11">
        <v>0</v>
      </c>
      <c r="L138" s="11" t="e">
        <f t="shared" ref="L138" ca="1" si="131">LN(INDEX(Q$4:Q$5999,M136))</f>
        <v>#NAME?</v>
      </c>
      <c r="M138" s="11"/>
      <c r="O138" t="e">
        <f ca="1"/>
        <v>#NAME?</v>
      </c>
      <c r="P138" t="e">
        <f ca="1"/>
        <v>#NAME?</v>
      </c>
      <c r="Q138" t="e">
        <f ca="1"/>
        <v>#NAME?</v>
      </c>
      <c r="S138" s="43" t="e">
        <f ca="1"/>
        <v>#NAME?</v>
      </c>
      <c r="T138" s="43" t="e">
        <f ca="1"/>
        <v>#NAME?</v>
      </c>
      <c r="U138" s="43" t="e">
        <f ca="1"/>
        <v>#NAME?</v>
      </c>
    </row>
    <row r="139" spans="1:21" x14ac:dyDescent="0.35">
      <c r="A139" s="40">
        <f ca="1">INDEX('Flow probs &amp; rates'!$T$5:$T$5999,D139)</f>
        <v>0.97263255759392409</v>
      </c>
      <c r="B139" s="40">
        <f ca="1">INDEX('Flow probs &amp; rates'!$U$5:$U$5999,D139)</f>
        <v>1.4049976379380325E-2</v>
      </c>
      <c r="C139" s="40">
        <f ca="1">INDEX('Flow probs &amp; rates'!$V$5:$V$5999,D139)</f>
        <v>1.3317466026695614E-2</v>
      </c>
      <c r="D139" s="12">
        <v>46</v>
      </c>
      <c r="E139" s="12"/>
      <c r="F139" s="12">
        <v>-3.0217742988992598E-2</v>
      </c>
      <c r="G139" s="12">
        <v>1.76965357969242E-2</v>
      </c>
      <c r="H139" s="12">
        <v>1.25212071820077E-2</v>
      </c>
      <c r="J139" s="11" t="e">
        <f t="shared" ref="J139" ca="1" si="132">LN(INDEX(O$4:O$5999,M139))</f>
        <v>#NAME?</v>
      </c>
      <c r="K139" s="11">
        <v>0</v>
      </c>
      <c r="L139" s="11">
        <v>0</v>
      </c>
      <c r="M139" s="30">
        <v>271</v>
      </c>
      <c r="O139" t="e">
        <f ca="1"/>
        <v>#NAME?</v>
      </c>
      <c r="P139" t="e">
        <f ca="1"/>
        <v>#NAME?</v>
      </c>
      <c r="Q139" t="e">
        <f ca="1"/>
        <v>#NAME?</v>
      </c>
      <c r="S139" s="43" t="e">
        <f t="array" aca="1" ref="S139:U141" ca="1">MMULT(INDEX(O$5:O$5999,M139):INDEX(Q$7:Q$5999,M139),MMULT(J139:L141,MINVERSE(INDEX(O$5:O$5999,M139):INDEX(Q$7:Q$5999,M139))))</f>
        <v>#NAME?</v>
      </c>
      <c r="T139" s="43" t="e">
        <f ca="1"/>
        <v>#NAME?</v>
      </c>
      <c r="U139" s="43" t="e">
        <f ca="1"/>
        <v>#NAME?</v>
      </c>
    </row>
    <row r="140" spans="1:21" x14ac:dyDescent="0.35">
      <c r="A140" s="40">
        <f ca="1">INDEX('Flow probs &amp; rates'!$W$5:$W$5999,D139)</f>
        <v>0.23921229611870692</v>
      </c>
      <c r="B140" s="40">
        <f ca="1">INDEX('Flow probs &amp; rates'!$X$5:$X$5999,D139)</f>
        <v>0.62782837149380177</v>
      </c>
      <c r="C140" s="40">
        <f ca="1">INDEX('Flow probs &amp; rates'!$Y$5:$Y$5999,D139)</f>
        <v>0.13295933238749125</v>
      </c>
      <c r="D140" s="12"/>
      <c r="E140" s="12"/>
      <c r="F140" s="12">
        <v>0.30264516045475798</v>
      </c>
      <c r="G140" s="12">
        <v>-0.47128255560231602</v>
      </c>
      <c r="H140" s="12">
        <v>0.168637395136645</v>
      </c>
      <c r="J140" s="11">
        <v>0</v>
      </c>
      <c r="K140" s="11" t="e">
        <f t="shared" ref="K140" ca="1" si="133">LN(INDEX(P$4:P$5999,M139))</f>
        <v>#NAME?</v>
      </c>
      <c r="L140" s="11">
        <v>0</v>
      </c>
      <c r="M140" s="30"/>
      <c r="O140" t="e">
        <f ca="1"/>
        <v>#NAME?</v>
      </c>
      <c r="P140" t="e">
        <f ca="1"/>
        <v>#NAME?</v>
      </c>
      <c r="Q140" t="e">
        <f ca="1"/>
        <v>#NAME?</v>
      </c>
      <c r="S140" s="43" t="e">
        <f ca="1"/>
        <v>#NAME?</v>
      </c>
      <c r="T140" s="43" t="e">
        <f ca="1"/>
        <v>#NAME?</v>
      </c>
      <c r="U140" s="43" t="e">
        <f ca="1"/>
        <v>#NAME?</v>
      </c>
    </row>
    <row r="141" spans="1:21" x14ac:dyDescent="0.35">
      <c r="A141" s="40">
        <f ca="1">INDEX('Flow probs &amp; rates'!$Z$5:$Z$5999,D139)</f>
        <v>2.2193954094547969E-2</v>
      </c>
      <c r="B141" s="40">
        <f ca="1">INDEX('Flow probs &amp; rates'!$AA$5:$AA$5999,D139)</f>
        <v>2.1305815494937028E-2</v>
      </c>
      <c r="C141" s="40">
        <f ca="1">INDEX('Flow probs &amp; rates'!$AB$5:$AB$5999,D139)</f>
        <v>0.95650023041051502</v>
      </c>
      <c r="D141" s="12"/>
      <c r="E141" s="12"/>
      <c r="F141" s="12">
        <v>1.9454255482930501E-2</v>
      </c>
      <c r="G141" s="12">
        <v>2.7165564909348999E-2</v>
      </c>
      <c r="H141" s="12">
        <v>-4.6619820392040302E-2</v>
      </c>
      <c r="J141" s="11">
        <v>0</v>
      </c>
      <c r="K141" s="11">
        <v>0</v>
      </c>
      <c r="L141" s="11" t="e">
        <f t="shared" ref="L141" ca="1" si="134">LN(INDEX(Q$4:Q$5999,M139))</f>
        <v>#NAME?</v>
      </c>
      <c r="M141" s="30"/>
      <c r="O141" t="e">
        <f ca="1"/>
        <v>#NAME?</v>
      </c>
      <c r="P141" t="e">
        <f ca="1"/>
        <v>#NAME?</v>
      </c>
      <c r="Q141" t="e">
        <f ca="1"/>
        <v>#NAME?</v>
      </c>
      <c r="S141" s="43" t="e">
        <f ca="1"/>
        <v>#NAME?</v>
      </c>
      <c r="T141" s="43" t="e">
        <f ca="1"/>
        <v>#NAME?</v>
      </c>
      <c r="U141" s="43" t="e">
        <f ca="1"/>
        <v>#NAME?</v>
      </c>
    </row>
    <row r="142" spans="1:21" x14ac:dyDescent="0.35">
      <c r="A142" s="40">
        <f ca="1">INDEX('Flow probs &amp; rates'!$T$5:$T$5999,D142)</f>
        <v>0.97331926928479606</v>
      </c>
      <c r="B142" s="40">
        <f ca="1">INDEX('Flow probs &amp; rates'!$U$5:$U$5999,D142)</f>
        <v>1.3688352986348214E-2</v>
      </c>
      <c r="C142" s="40">
        <f ca="1">INDEX('Flow probs &amp; rates'!$V$5:$V$5999,D142)</f>
        <v>1.2992377728855803E-2</v>
      </c>
      <c r="D142" s="12">
        <v>47</v>
      </c>
      <c r="E142" s="12"/>
      <c r="F142" s="12">
        <v>-2.9487491548259401E-2</v>
      </c>
      <c r="G142" s="12">
        <v>1.7225122680664302E-2</v>
      </c>
      <c r="H142" s="12">
        <v>1.22623688675949E-2</v>
      </c>
      <c r="J142" s="11" t="e">
        <f t="shared" ref="J142" ca="1" si="135">LN(INDEX(O$4:O$5999,M142))</f>
        <v>#NAME?</v>
      </c>
      <c r="K142" s="11">
        <v>0</v>
      </c>
      <c r="L142" s="11">
        <v>0</v>
      </c>
      <c r="M142" s="30">
        <v>277</v>
      </c>
      <c r="N142">
        <v>70</v>
      </c>
      <c r="O142" t="e">
        <f t="array" aca="1" ref="O142:Q147" ca="1">[1]!evect(INDEX(A$4:A$5999,N142):INDEX(C$6:C$5999,N142))</f>
        <v>#NAME?</v>
      </c>
      <c r="P142" t="e">
        <f ca="1"/>
        <v>#NAME?</v>
      </c>
      <c r="Q142" t="e">
        <f ca="1"/>
        <v>#NAME?</v>
      </c>
      <c r="S142" s="43" t="e">
        <f t="array" aca="1" ref="S142:U144" ca="1">MMULT(INDEX(O$5:O$5999,M142):INDEX(Q$7:Q$5999,M142),MMULT(J142:L144,MINVERSE(INDEX(O$5:O$5999,M142):INDEX(Q$7:Q$5999,M142))))</f>
        <v>#NAME?</v>
      </c>
      <c r="T142" s="43" t="e">
        <f ca="1"/>
        <v>#NAME?</v>
      </c>
      <c r="U142" s="43" t="e">
        <f ca="1"/>
        <v>#NAME?</v>
      </c>
    </row>
    <row r="143" spans="1:21" x14ac:dyDescent="0.35">
      <c r="A143" s="40">
        <f ca="1">INDEX('Flow probs &amp; rates'!$W$5:$W$5999,D142)</f>
        <v>0.24244470104393906</v>
      </c>
      <c r="B143" s="40">
        <f ca="1">INDEX('Flow probs &amp; rates'!$X$5:$X$5999,D142)</f>
        <v>0.62606207269298753</v>
      </c>
      <c r="C143" s="40">
        <f ca="1">INDEX('Flow probs &amp; rates'!$Y$5:$Y$5999,D142)</f>
        <v>0.13149322626307341</v>
      </c>
      <c r="D143" s="12"/>
      <c r="E143" s="12"/>
      <c r="F143" s="12">
        <v>0.30695485387042298</v>
      </c>
      <c r="G143" s="12">
        <v>-0.47453341854852699</v>
      </c>
      <c r="H143" s="12">
        <v>0.167578564678104</v>
      </c>
      <c r="J143" s="11">
        <v>0</v>
      </c>
      <c r="K143" s="11" t="e">
        <f t="shared" ref="K143" ca="1" si="136">LN(INDEX(P$4:P$5999,M142))</f>
        <v>#NAME?</v>
      </c>
      <c r="L143" s="11">
        <v>0</v>
      </c>
      <c r="M143" s="30"/>
      <c r="O143" t="e">
        <f ca="1"/>
        <v>#NAME?</v>
      </c>
      <c r="P143" t="e">
        <f ca="1"/>
        <v>#NAME?</v>
      </c>
      <c r="Q143" t="e">
        <f ca="1"/>
        <v>#NAME?</v>
      </c>
      <c r="S143" s="43" t="e">
        <f ca="1"/>
        <v>#NAME?</v>
      </c>
      <c r="T143" s="43" t="e">
        <f ca="1"/>
        <v>#NAME?</v>
      </c>
      <c r="U143" s="43" t="e">
        <f ca="1"/>
        <v>#NAME?</v>
      </c>
    </row>
    <row r="144" spans="1:21" x14ac:dyDescent="0.35">
      <c r="A144" s="40">
        <f ca="1">INDEX('Flow probs &amp; rates'!$Z$5:$Z$5999,D142)</f>
        <v>2.4123107636518436E-2</v>
      </c>
      <c r="B144" s="40">
        <f ca="1">INDEX('Flow probs &amp; rates'!$AA$5:$AA$5999,D142)</f>
        <v>2.5104811566955654E-2</v>
      </c>
      <c r="C144" s="40">
        <f ca="1">INDEX('Flow probs &amp; rates'!$AB$5:$AB$5999,D142)</f>
        <v>0.95077208079652586</v>
      </c>
      <c r="D144" s="12"/>
      <c r="E144" s="12"/>
      <c r="F144" s="12">
        <v>2.0802439868642501E-2</v>
      </c>
      <c r="G144" s="12">
        <v>3.2188791716229598E-2</v>
      </c>
      <c r="H144" s="12">
        <v>-5.2991231584872803E-2</v>
      </c>
      <c r="J144" s="11">
        <v>0</v>
      </c>
      <c r="K144" s="11">
        <v>0</v>
      </c>
      <c r="L144" s="11" t="e">
        <f t="shared" ref="L144" ca="1" si="137">LN(INDEX(Q$4:Q$5999,M142))</f>
        <v>#NAME?</v>
      </c>
      <c r="M144" s="30"/>
      <c r="O144" t="e">
        <f ca="1"/>
        <v>#NAME?</v>
      </c>
      <c r="P144" t="e">
        <f ca="1"/>
        <v>#NAME?</v>
      </c>
      <c r="Q144" t="e">
        <f ca="1"/>
        <v>#NAME?</v>
      </c>
      <c r="S144" s="43" t="e">
        <f ca="1"/>
        <v>#NAME?</v>
      </c>
      <c r="T144" s="43" t="e">
        <f ca="1"/>
        <v>#NAME?</v>
      </c>
      <c r="U144" s="43" t="e">
        <f ca="1"/>
        <v>#NAME?</v>
      </c>
    </row>
    <row r="145" spans="1:21" x14ac:dyDescent="0.35">
      <c r="A145" s="40">
        <f ca="1">INDEX('Flow probs &amp; rates'!$T$5:$T$5999,D145)</f>
        <v>0.97179552320746332</v>
      </c>
      <c r="B145" s="40">
        <f ca="1">INDEX('Flow probs &amp; rates'!$U$5:$U$5999,D145)</f>
        <v>1.4088715989890206E-2</v>
      </c>
      <c r="C145" s="40">
        <f ca="1">INDEX('Flow probs &amp; rates'!$V$5:$V$5999,D145)</f>
        <v>1.4115760802646463E-2</v>
      </c>
      <c r="D145" s="12">
        <v>48</v>
      </c>
      <c r="E145" s="12"/>
      <c r="F145" s="12">
        <v>-3.11050900784649E-2</v>
      </c>
      <c r="G145" s="12">
        <v>1.7921115428707599E-2</v>
      </c>
      <c r="H145" s="12">
        <v>1.31839746499184E-2</v>
      </c>
      <c r="J145" s="11" t="e">
        <f t="shared" ref="J145" ca="1" si="138">LN(INDEX(O$4:O$5999,M145))</f>
        <v>#NAME?</v>
      </c>
      <c r="K145" s="11">
        <v>0</v>
      </c>
      <c r="L145" s="11">
        <v>0</v>
      </c>
      <c r="M145" s="30">
        <v>283</v>
      </c>
      <c r="O145" t="e">
        <f ca="1"/>
        <v>#NAME?</v>
      </c>
      <c r="P145" t="e">
        <f ca="1"/>
        <v>#NAME?</v>
      </c>
      <c r="Q145" t="e">
        <f ca="1"/>
        <v>#NAME?</v>
      </c>
      <c r="S145" s="43" t="e">
        <f t="array" aca="1" ref="S145:U147" ca="1">MMULT(INDEX(O$5:O$5999,M145):INDEX(Q$7:Q$5999,M145),MMULT(J145:L147,MINVERSE(INDEX(O$5:O$5999,M145):INDEX(Q$7:Q$5999,M145))))</f>
        <v>#NAME?</v>
      </c>
      <c r="T145" s="43" t="e">
        <f ca="1"/>
        <v>#NAME?</v>
      </c>
      <c r="U145" s="43" t="e">
        <f ca="1"/>
        <v>#NAME?</v>
      </c>
    </row>
    <row r="146" spans="1:21" x14ac:dyDescent="0.35">
      <c r="A146" s="40">
        <f ca="1">INDEX('Flow probs &amp; rates'!$W$5:$W$5999,D145)</f>
        <v>0.23756185457619935</v>
      </c>
      <c r="B146" s="40">
        <f ca="1">INDEX('Flow probs &amp; rates'!$X$5:$X$5999,D145)</f>
        <v>0.61289289194363339</v>
      </c>
      <c r="C146" s="40">
        <f ca="1">INDEX('Flow probs &amp; rates'!$Y$5:$Y$5999,D145)</f>
        <v>0.1495452534801672</v>
      </c>
      <c r="D146" s="12"/>
      <c r="E146" s="12"/>
      <c r="F146" s="12">
        <v>0.30396413380255999</v>
      </c>
      <c r="G146" s="12">
        <v>-0.49627330891521498</v>
      </c>
      <c r="H146" s="12">
        <v>0.19230917510100401</v>
      </c>
      <c r="J146" s="11">
        <v>0</v>
      </c>
      <c r="K146" s="11" t="e">
        <f t="shared" ref="K146" ca="1" si="139">LN(INDEX(P$4:P$5999,M145))</f>
        <v>#NAME?</v>
      </c>
      <c r="L146" s="11">
        <v>0</v>
      </c>
      <c r="M146" s="11"/>
      <c r="O146" t="e">
        <f ca="1"/>
        <v>#NAME?</v>
      </c>
      <c r="P146" t="e">
        <f ca="1"/>
        <v>#NAME?</v>
      </c>
      <c r="Q146" t="e">
        <f ca="1"/>
        <v>#NAME?</v>
      </c>
      <c r="S146" s="43" t="e">
        <f ca="1"/>
        <v>#NAME?</v>
      </c>
      <c r="T146" s="43" t="e">
        <f ca="1"/>
        <v>#NAME?</v>
      </c>
      <c r="U146" s="43" t="e">
        <f ca="1"/>
        <v>#NAME?</v>
      </c>
    </row>
    <row r="147" spans="1:21" x14ac:dyDescent="0.35">
      <c r="A147" s="40">
        <f ca="1">INDEX('Flow probs &amp; rates'!$Z$5:$Z$5999,D145)</f>
        <v>2.1796164998038655E-2</v>
      </c>
      <c r="B147" s="40">
        <f ca="1">INDEX('Flow probs &amp; rates'!$AA$5:$AA$5999,D145)</f>
        <v>2.4012629401628054E-2</v>
      </c>
      <c r="C147" s="40">
        <f ca="1">INDEX('Flow probs &amp; rates'!$AB$5:$AB$5999,D145)</f>
        <v>0.95419120560033333</v>
      </c>
      <c r="D147" s="12"/>
      <c r="E147" s="12"/>
      <c r="F147" s="12">
        <v>1.8581041174935899E-2</v>
      </c>
      <c r="G147" s="12">
        <v>3.1047105605215699E-2</v>
      </c>
      <c r="H147" s="12">
        <v>-4.9628146790237901E-2</v>
      </c>
      <c r="J147" s="11">
        <v>0</v>
      </c>
      <c r="K147" s="11">
        <v>0</v>
      </c>
      <c r="L147" s="11" t="e">
        <f t="shared" ref="L147" ca="1" si="140">LN(INDEX(Q$4:Q$5999,M145))</f>
        <v>#NAME?</v>
      </c>
      <c r="M147" s="11"/>
      <c r="O147" t="e">
        <f ca="1"/>
        <v>#NAME?</v>
      </c>
      <c r="P147" t="e">
        <f ca="1"/>
        <v>#NAME?</v>
      </c>
      <c r="Q147" t="e">
        <f ca="1"/>
        <v>#NAME?</v>
      </c>
      <c r="S147" s="43" t="e">
        <f ca="1"/>
        <v>#NAME?</v>
      </c>
      <c r="T147" s="43" t="e">
        <f ca="1"/>
        <v>#NAME?</v>
      </c>
      <c r="U147" s="43" t="e">
        <f ca="1"/>
        <v>#NAME?</v>
      </c>
    </row>
    <row r="148" spans="1:21" x14ac:dyDescent="0.35">
      <c r="A148" s="40">
        <f ca="1">INDEX('Flow probs &amp; rates'!$T$5:$T$5999,D148)</f>
        <v>0.97132401049863637</v>
      </c>
      <c r="B148" s="40">
        <f ca="1">INDEX('Flow probs &amp; rates'!$U$5:$U$5999,D148)</f>
        <v>1.4472811961160173E-2</v>
      </c>
      <c r="C148" s="40">
        <f ca="1">INDEX('Flow probs &amp; rates'!$V$5:$V$5999,D148)</f>
        <v>1.4203177540203499E-2</v>
      </c>
      <c r="D148" s="12">
        <v>49</v>
      </c>
      <c r="E148" s="12"/>
      <c r="F148" s="12">
        <v>-3.1603162075343597E-2</v>
      </c>
      <c r="G148" s="12">
        <v>1.8552238090505001E-2</v>
      </c>
      <c r="H148" s="12">
        <v>1.3050923995001899E-2</v>
      </c>
      <c r="J148" s="11" t="e">
        <f t="shared" ref="J148" ca="1" si="141">LN(INDEX(O$4:O$5999,M148))</f>
        <v>#NAME?</v>
      </c>
      <c r="K148" s="11">
        <v>0</v>
      </c>
      <c r="L148" s="11">
        <v>0</v>
      </c>
      <c r="M148" s="30">
        <v>289</v>
      </c>
      <c r="N148">
        <v>73</v>
      </c>
      <c r="O148" t="e">
        <f t="array" aca="1" ref="O148:Q153" ca="1">[1]!evect(INDEX(A$4:A$5999,N148):INDEX(C$6:C$5999,N148))</f>
        <v>#NAME?</v>
      </c>
      <c r="P148" t="e">
        <f ca="1"/>
        <v>#NAME?</v>
      </c>
      <c r="Q148" t="e">
        <f ca="1"/>
        <v>#NAME?</v>
      </c>
      <c r="S148" s="43" t="e">
        <f t="array" aca="1" ref="S148:U150" ca="1">MMULT(INDEX(O$5:O$5999,M148):INDEX(Q$7:Q$5999,M148),MMULT(J148:L150,MINVERSE(INDEX(O$5:O$5999,M148):INDEX(Q$7:Q$5999,M148))))</f>
        <v>#NAME?</v>
      </c>
      <c r="T148" s="43" t="e">
        <f ca="1"/>
        <v>#NAME?</v>
      </c>
      <c r="U148" s="43" t="e">
        <f ca="1"/>
        <v>#NAME?</v>
      </c>
    </row>
    <row r="149" spans="1:21" x14ac:dyDescent="0.35">
      <c r="A149" s="40">
        <f ca="1">INDEX('Flow probs &amp; rates'!$W$5:$W$5999,D148)</f>
        <v>0.23171578194752604</v>
      </c>
      <c r="B149" s="40">
        <f ca="1">INDEX('Flow probs &amp; rates'!$X$5:$X$5999,D148)</f>
        <v>0.60431994554183066</v>
      </c>
      <c r="C149" s="40">
        <f ca="1">INDEX('Flow probs &amp; rates'!$Y$5:$Y$5999,D148)</f>
        <v>0.16396427251064324</v>
      </c>
      <c r="D149" s="12"/>
      <c r="E149" s="12"/>
      <c r="F149" s="12">
        <v>0.298518346203828</v>
      </c>
      <c r="G149" s="12">
        <v>-0.51068190199476404</v>
      </c>
      <c r="H149" s="12">
        <v>0.21216355578931201</v>
      </c>
      <c r="J149" s="11">
        <v>0</v>
      </c>
      <c r="K149" s="11" t="e">
        <f t="shared" ref="K149" ca="1" si="142">LN(INDEX(P$4:P$5999,M148))</f>
        <v>#NAME?</v>
      </c>
      <c r="L149" s="11">
        <v>0</v>
      </c>
      <c r="M149" s="30"/>
      <c r="O149" t="e">
        <f ca="1"/>
        <v>#NAME?</v>
      </c>
      <c r="P149" t="e">
        <f ca="1"/>
        <v>#NAME?</v>
      </c>
      <c r="Q149" t="e">
        <f ca="1"/>
        <v>#NAME?</v>
      </c>
      <c r="S149" s="43" t="e">
        <f ca="1"/>
        <v>#NAME?</v>
      </c>
      <c r="T149" s="43" t="e">
        <f ca="1"/>
        <v>#NAME?</v>
      </c>
      <c r="U149" s="43" t="e">
        <f ca="1"/>
        <v>#NAME?</v>
      </c>
    </row>
    <row r="150" spans="1:21" x14ac:dyDescent="0.35">
      <c r="A150" s="40">
        <f ca="1">INDEX('Flow probs &amp; rates'!$Z$5:$Z$5999,D148)</f>
        <v>1.9560784237804406E-2</v>
      </c>
      <c r="B150" s="40">
        <f ca="1">INDEX('Flow probs &amp; rates'!$AA$5:$AA$5999,D148)</f>
        <v>2.3094795238437885E-2</v>
      </c>
      <c r="C150" s="40">
        <f ca="1">INDEX('Flow probs &amp; rates'!$AB$5:$AB$5999,D148)</f>
        <v>0.95734442052375768</v>
      </c>
      <c r="D150" s="12"/>
      <c r="E150" s="12"/>
      <c r="F150" s="12">
        <v>1.6453949734635601E-2</v>
      </c>
      <c r="G150" s="12">
        <v>3.0015140717663299E-2</v>
      </c>
      <c r="H150" s="12">
        <v>-4.6469090452374899E-2</v>
      </c>
      <c r="J150" s="11">
        <v>0</v>
      </c>
      <c r="K150" s="11">
        <v>0</v>
      </c>
      <c r="L150" s="11" t="e">
        <f t="shared" ref="L150" ca="1" si="143">LN(INDEX(Q$4:Q$5999,M148))</f>
        <v>#NAME?</v>
      </c>
      <c r="M150" s="30"/>
      <c r="O150" t="e">
        <f ca="1"/>
        <v>#NAME?</v>
      </c>
      <c r="P150" t="e">
        <f ca="1"/>
        <v>#NAME?</v>
      </c>
      <c r="Q150" t="e">
        <f ca="1"/>
        <v>#NAME?</v>
      </c>
      <c r="S150" s="43" t="e">
        <f ca="1"/>
        <v>#NAME?</v>
      </c>
      <c r="T150" s="43" t="e">
        <f ca="1"/>
        <v>#NAME?</v>
      </c>
      <c r="U150" s="43" t="e">
        <f ca="1"/>
        <v>#NAME?</v>
      </c>
    </row>
    <row r="151" spans="1:21" x14ac:dyDescent="0.35">
      <c r="A151" s="40">
        <f ca="1">INDEX('Flow probs &amp; rates'!$T$5:$T$5999,D151)</f>
        <v>0.97403275186986193</v>
      </c>
      <c r="B151" s="40">
        <f ca="1">INDEX('Flow probs &amp; rates'!$U$5:$U$5999,D151)</f>
        <v>1.3858394867380643E-2</v>
      </c>
      <c r="C151" s="40">
        <f ca="1">INDEX('Flow probs &amp; rates'!$V$5:$V$5999,D151)</f>
        <v>1.2108853262757402E-2</v>
      </c>
      <c r="D151" s="12">
        <v>50</v>
      </c>
      <c r="E151" s="12"/>
      <c r="F151" s="12">
        <v>-2.8841610163342801E-2</v>
      </c>
      <c r="G151" s="12">
        <v>1.7917439428021601E-2</v>
      </c>
      <c r="H151" s="12">
        <v>1.09241707353221E-2</v>
      </c>
      <c r="J151" s="11" t="e">
        <f t="shared" ref="J151" ca="1" si="144">LN(INDEX(O$4:O$5999,M151))</f>
        <v>#NAME?</v>
      </c>
      <c r="K151" s="11">
        <v>0</v>
      </c>
      <c r="L151" s="11">
        <v>0</v>
      </c>
      <c r="M151" s="30">
        <v>295</v>
      </c>
      <c r="O151" t="e">
        <f ca="1"/>
        <v>#NAME?</v>
      </c>
      <c r="P151" t="e">
        <f ca="1"/>
        <v>#NAME?</v>
      </c>
      <c r="Q151" t="e">
        <f ca="1"/>
        <v>#NAME?</v>
      </c>
      <c r="S151" s="43" t="e">
        <f t="array" aca="1" ref="S151:U153" ca="1">MMULT(INDEX(O$5:O$5999,M151):INDEX(Q$7:Q$5999,M151),MMULT(J151:L153,MINVERSE(INDEX(O$5:O$5999,M151):INDEX(Q$7:Q$5999,M151))))</f>
        <v>#NAME?</v>
      </c>
      <c r="T151" s="43" t="e">
        <f ca="1"/>
        <v>#NAME?</v>
      </c>
      <c r="U151" s="43" t="e">
        <f ca="1"/>
        <v>#NAME?</v>
      </c>
    </row>
    <row r="152" spans="1:21" x14ac:dyDescent="0.35">
      <c r="A152" s="40">
        <f ca="1">INDEX('Flow probs &amp; rates'!$W$5:$W$5999,D151)</f>
        <v>0.24346072788363837</v>
      </c>
      <c r="B152" s="40">
        <f ca="1">INDEX('Flow probs &amp; rates'!$X$5:$X$5999,D151)</f>
        <v>0.59229326429167395</v>
      </c>
      <c r="C152" s="40">
        <f ca="1">INDEX('Flow probs &amp; rates'!$Y$5:$Y$5999,D151)</f>
        <v>0.16424600782468765</v>
      </c>
      <c r="D152" s="12"/>
      <c r="E152" s="12"/>
      <c r="F152" s="12">
        <v>0.316111770162122</v>
      </c>
      <c r="G152" s="12">
        <v>-0.531253465431205</v>
      </c>
      <c r="H152" s="12">
        <v>0.215141695269084</v>
      </c>
      <c r="J152" s="11">
        <v>0</v>
      </c>
      <c r="K152" s="11" t="e">
        <f t="shared" ref="K152" ca="1" si="145">LN(INDEX(P$4:P$5999,M151))</f>
        <v>#NAME?</v>
      </c>
      <c r="L152" s="11">
        <v>0</v>
      </c>
      <c r="M152" s="30"/>
      <c r="O152" t="e">
        <f ca="1"/>
        <v>#NAME?</v>
      </c>
      <c r="P152" t="e">
        <f ca="1"/>
        <v>#NAME?</v>
      </c>
      <c r="Q152" t="e">
        <f ca="1"/>
        <v>#NAME?</v>
      </c>
      <c r="S152" s="43" t="e">
        <f ca="1"/>
        <v>#NAME?</v>
      </c>
      <c r="T152" s="43" t="e">
        <f ca="1"/>
        <v>#NAME?</v>
      </c>
      <c r="U152" s="43" t="e">
        <f ca="1"/>
        <v>#NAME?</v>
      </c>
    </row>
    <row r="153" spans="1:21" x14ac:dyDescent="0.35">
      <c r="A153" s="40">
        <f ca="1">INDEX('Flow probs &amp; rates'!$Z$5:$Z$5999,D151)</f>
        <v>2.082655287516421E-2</v>
      </c>
      <c r="B153" s="40">
        <f ca="1">INDEX('Flow probs &amp; rates'!$AA$5:$AA$5999,D151)</f>
        <v>2.4587209006008852E-2</v>
      </c>
      <c r="C153" s="40">
        <f ca="1">INDEX('Flow probs &amp; rates'!$AB$5:$AB$5999,D151)</f>
        <v>0.95458623811882692</v>
      </c>
      <c r="D153" s="12"/>
      <c r="E153" s="12"/>
      <c r="F153" s="12">
        <v>1.7257813806283301E-2</v>
      </c>
      <c r="G153" s="12">
        <v>3.2319688279844501E-2</v>
      </c>
      <c r="H153" s="12">
        <v>-4.9577502086126997E-2</v>
      </c>
      <c r="J153" s="11">
        <v>0</v>
      </c>
      <c r="K153" s="11">
        <v>0</v>
      </c>
      <c r="L153" s="11" t="e">
        <f t="shared" ref="L153" ca="1" si="146">LN(INDEX(Q$4:Q$5999,M151))</f>
        <v>#NAME?</v>
      </c>
      <c r="M153" s="30"/>
      <c r="O153" t="e">
        <f ca="1"/>
        <v>#NAME?</v>
      </c>
      <c r="P153" t="e">
        <f ca="1"/>
        <v>#NAME?</v>
      </c>
      <c r="Q153" t="e">
        <f ca="1"/>
        <v>#NAME?</v>
      </c>
      <c r="S153" s="43" t="e">
        <f ca="1"/>
        <v>#NAME?</v>
      </c>
      <c r="T153" s="43" t="e">
        <f ca="1"/>
        <v>#NAME?</v>
      </c>
      <c r="U153" s="43" t="e">
        <f ca="1"/>
        <v>#NAME?</v>
      </c>
    </row>
    <row r="154" spans="1:21" x14ac:dyDescent="0.35">
      <c r="A154" s="40">
        <f ca="1">INDEX('Flow probs &amp; rates'!$T$5:$T$5999,D154)</f>
        <v>0.97493476517273958</v>
      </c>
      <c r="B154" s="40">
        <f ca="1">INDEX('Flow probs &amp; rates'!$U$5:$U$5999,D154)</f>
        <v>1.2888663959445785E-2</v>
      </c>
      <c r="C154" s="40">
        <f ca="1">INDEX('Flow probs &amp; rates'!$V$5:$V$5999,D154)</f>
        <v>1.2176570867814646E-2</v>
      </c>
      <c r="D154" s="12">
        <v>51</v>
      </c>
      <c r="E154" s="12"/>
      <c r="F154" s="12">
        <v>-2.7935831433816099E-2</v>
      </c>
      <c r="G154" s="12">
        <v>1.6911763141492401E-2</v>
      </c>
      <c r="H154" s="12">
        <v>1.1024068292325001E-2</v>
      </c>
      <c r="J154" s="11" t="e">
        <f t="shared" ref="J154" ca="1" si="147">LN(INDEX(O$4:O$5999,M154))</f>
        <v>#NAME?</v>
      </c>
      <c r="K154" s="11">
        <v>0</v>
      </c>
      <c r="L154" s="11">
        <v>0</v>
      </c>
      <c r="M154" s="30">
        <v>301</v>
      </c>
      <c r="N154">
        <v>76</v>
      </c>
      <c r="O154" t="e">
        <f t="array" aca="1" ref="O154:Q159" ca="1">[1]!evect(INDEX(A$4:A$5999,N154):INDEX(C$6:C$5999,N154))</f>
        <v>#NAME?</v>
      </c>
      <c r="P154" t="e">
        <f ca="1"/>
        <v>#NAME?</v>
      </c>
      <c r="Q154" t="e">
        <f ca="1"/>
        <v>#NAME?</v>
      </c>
      <c r="S154" s="43" t="e">
        <f t="array" aca="1" ref="S154:U156" ca="1">MMULT(INDEX(O$5:O$5999,M154):INDEX(Q$7:Q$5999,M154),MMULT(J154:L156,MINVERSE(INDEX(O$5:O$5999,M154):INDEX(Q$7:Q$5999,M154))))</f>
        <v>#NAME?</v>
      </c>
      <c r="T154" s="43" t="e">
        <f ca="1"/>
        <v>#NAME?</v>
      </c>
      <c r="U154" s="43" t="e">
        <f ca="1"/>
        <v>#NAME?</v>
      </c>
    </row>
    <row r="155" spans="1:21" x14ac:dyDescent="0.35">
      <c r="A155" s="40">
        <f ca="1">INDEX('Flow probs &amp; rates'!$W$5:$W$5999,D154)</f>
        <v>0.25852817888880886</v>
      </c>
      <c r="B155" s="40">
        <f ca="1">INDEX('Flow probs &amp; rates'!$X$5:$X$5999,D154)</f>
        <v>0.57213621435454154</v>
      </c>
      <c r="C155" s="40">
        <f ca="1">INDEX('Flow probs &amp; rates'!$Y$5:$Y$5999,D154)</f>
        <v>0.16933560675664963</v>
      </c>
      <c r="D155" s="12"/>
      <c r="E155" s="12"/>
      <c r="F155" s="12">
        <v>0.34092519630228701</v>
      </c>
      <c r="G155" s="12">
        <v>-0.56616655449388598</v>
      </c>
      <c r="H155" s="12">
        <v>0.22524135819159899</v>
      </c>
      <c r="J155" s="11">
        <v>0</v>
      </c>
      <c r="K155" s="11" t="e">
        <f t="shared" ref="K155" ca="1" si="148">LN(INDEX(P$4:P$5999,M154))</f>
        <v>#NAME?</v>
      </c>
      <c r="L155" s="11">
        <v>0</v>
      </c>
      <c r="M155" s="11"/>
      <c r="O155" t="e">
        <f ca="1"/>
        <v>#NAME?</v>
      </c>
      <c r="P155" t="e">
        <f ca="1"/>
        <v>#NAME?</v>
      </c>
      <c r="Q155" t="e">
        <f ca="1"/>
        <v>#NAME?</v>
      </c>
      <c r="S155" s="43" t="e">
        <f ca="1"/>
        <v>#NAME?</v>
      </c>
      <c r="T155" s="43" t="e">
        <f ca="1"/>
        <v>#NAME?</v>
      </c>
      <c r="U155" s="43" t="e">
        <f ca="1"/>
        <v>#NAME?</v>
      </c>
    </row>
    <row r="156" spans="1:21" x14ac:dyDescent="0.35">
      <c r="A156" s="40">
        <f ca="1">INDEX('Flow probs &amp; rates'!$Z$5:$Z$5999,D154)</f>
        <v>2.1196806596704913E-2</v>
      </c>
      <c r="B156" s="40">
        <f ca="1">INDEX('Flow probs &amp; rates'!$AA$5:$AA$5999,D154)</f>
        <v>2.3827349926815806E-2</v>
      </c>
      <c r="C156" s="40">
        <f ca="1">INDEX('Flow probs &amp; rates'!$AB$5:$AB$5999,D154)</f>
        <v>0.95497584347647935</v>
      </c>
      <c r="D156" s="12"/>
      <c r="E156" s="12"/>
      <c r="F156" s="12">
        <v>1.74083698978303E-2</v>
      </c>
      <c r="G156" s="12">
        <v>3.1823893189423101E-2</v>
      </c>
      <c r="H156" s="12">
        <v>-4.9232263087252599E-2</v>
      </c>
      <c r="J156" s="11">
        <v>0</v>
      </c>
      <c r="K156" s="11">
        <v>0</v>
      </c>
      <c r="L156" s="11" t="e">
        <f t="shared" ref="L156" ca="1" si="149">LN(INDEX(Q$4:Q$5999,M154))</f>
        <v>#NAME?</v>
      </c>
      <c r="M156" s="11"/>
      <c r="O156" t="e">
        <f ca="1"/>
        <v>#NAME?</v>
      </c>
      <c r="P156" t="e">
        <f ca="1"/>
        <v>#NAME?</v>
      </c>
      <c r="Q156" t="e">
        <f ca="1"/>
        <v>#NAME?</v>
      </c>
      <c r="S156" s="43" t="e">
        <f ca="1"/>
        <v>#NAME?</v>
      </c>
      <c r="T156" s="43" t="e">
        <f ca="1"/>
        <v>#NAME?</v>
      </c>
      <c r="U156" s="43" t="e">
        <f ca="1"/>
        <v>#NAME?</v>
      </c>
    </row>
    <row r="157" spans="1:21" x14ac:dyDescent="0.35">
      <c r="A157" s="40">
        <f ca="1">INDEX('Flow probs &amp; rates'!$T$5:$T$5999,D157)</f>
        <v>0.9716483098360843</v>
      </c>
      <c r="B157" s="40">
        <f ca="1">INDEX('Flow probs &amp; rates'!$U$5:$U$5999,D157)</f>
        <v>1.4478199458217487E-2</v>
      </c>
      <c r="C157" s="40">
        <f ca="1">INDEX('Flow probs &amp; rates'!$V$5:$V$5999,D157)</f>
        <v>1.3873490705698167E-2</v>
      </c>
      <c r="D157" s="12">
        <v>52</v>
      </c>
      <c r="E157" s="12"/>
      <c r="F157" s="12">
        <v>-3.1415281545869297E-2</v>
      </c>
      <c r="G157" s="12">
        <v>1.89151629569385E-2</v>
      </c>
      <c r="H157" s="12">
        <v>1.2500118588929699E-2</v>
      </c>
      <c r="J157" s="11" t="e">
        <f t="shared" ref="J157" ca="1" si="150">LN(INDEX(O$4:O$5999,M157))</f>
        <v>#NAME?</v>
      </c>
      <c r="K157" s="11">
        <v>0</v>
      </c>
      <c r="L157" s="11">
        <v>0</v>
      </c>
      <c r="M157" s="30">
        <v>307</v>
      </c>
      <c r="O157" t="e">
        <f ca="1"/>
        <v>#NAME?</v>
      </c>
      <c r="P157" t="e">
        <f ca="1"/>
        <v>#NAME?</v>
      </c>
      <c r="Q157" t="e">
        <f ca="1"/>
        <v>#NAME?</v>
      </c>
      <c r="S157" s="43" t="e">
        <f t="array" aca="1" ref="S157:U159" ca="1">MMULT(INDEX(O$5:O$5999,M157):INDEX(Q$7:Q$5999,M157),MMULT(J157:L159,MINVERSE(INDEX(O$5:O$5999,M157):INDEX(Q$7:Q$5999,M157))))</f>
        <v>#NAME?</v>
      </c>
      <c r="T157" s="43" t="e">
        <f ca="1"/>
        <v>#NAME?</v>
      </c>
      <c r="U157" s="43" t="e">
        <f ca="1"/>
        <v>#NAME?</v>
      </c>
    </row>
    <row r="158" spans="1:21" x14ac:dyDescent="0.35">
      <c r="A158" s="40">
        <f ca="1">INDEX('Flow probs &amp; rates'!$W$5:$W$5999,D157)</f>
        <v>0.24075933870125391</v>
      </c>
      <c r="B158" s="40">
        <f ca="1">INDEX('Flow probs &amp; rates'!$X$5:$X$5999,D157)</f>
        <v>0.58015724293139703</v>
      </c>
      <c r="C158" s="40">
        <f ca="1">INDEX('Flow probs &amp; rates'!$Y$5:$Y$5999,D157)</f>
        <v>0.17908341836734912</v>
      </c>
      <c r="D158" s="12"/>
      <c r="E158" s="12"/>
      <c r="F158" s="12">
        <v>0.31609420567755098</v>
      </c>
      <c r="G158" s="12">
        <v>-0.55245905260082195</v>
      </c>
      <c r="H158" s="12">
        <v>0.236364846923272</v>
      </c>
      <c r="J158" s="11">
        <v>0</v>
      </c>
      <c r="K158" s="11" t="e">
        <f t="shared" ref="K158" ca="1" si="151">LN(INDEX(P$4:P$5999,M157))</f>
        <v>#NAME?</v>
      </c>
      <c r="L158" s="11">
        <v>0</v>
      </c>
      <c r="M158" s="30"/>
      <c r="O158" t="e">
        <f ca="1"/>
        <v>#NAME?</v>
      </c>
      <c r="P158" t="e">
        <f ca="1"/>
        <v>#NAME?</v>
      </c>
      <c r="Q158" t="e">
        <f ca="1"/>
        <v>#NAME?</v>
      </c>
      <c r="S158" s="43" t="e">
        <f ca="1"/>
        <v>#NAME?</v>
      </c>
      <c r="T158" s="43" t="e">
        <f ca="1"/>
        <v>#NAME?</v>
      </c>
      <c r="U158" s="43" t="e">
        <f ca="1"/>
        <v>#NAME?</v>
      </c>
    </row>
    <row r="159" spans="1:21" x14ac:dyDescent="0.35">
      <c r="A159" s="40">
        <f ca="1">INDEX('Flow probs &amp; rates'!$Z$5:$Z$5999,D157)</f>
        <v>1.876884872529427E-2</v>
      </c>
      <c r="B159" s="40">
        <f ca="1">INDEX('Flow probs &amp; rates'!$AA$5:$AA$5999,D157)</f>
        <v>2.3563170662337426E-2</v>
      </c>
      <c r="C159" s="40">
        <f ca="1">INDEX('Flow probs &amp; rates'!$AB$5:$AB$5999,D157)</f>
        <v>0.95766798061236835</v>
      </c>
      <c r="D159" s="12"/>
      <c r="E159" s="12"/>
      <c r="F159" s="12">
        <v>1.5290560379349999E-2</v>
      </c>
      <c r="G159" s="12">
        <v>3.1225529566111E-2</v>
      </c>
      <c r="H159" s="12">
        <v>-4.6516089945462302E-2</v>
      </c>
      <c r="J159" s="11">
        <v>0</v>
      </c>
      <c r="K159" s="11">
        <v>0</v>
      </c>
      <c r="L159" s="11" t="e">
        <f t="shared" ref="L159" ca="1" si="152">LN(INDEX(Q$4:Q$5999,M157))</f>
        <v>#NAME?</v>
      </c>
      <c r="M159" s="30"/>
      <c r="O159" t="e">
        <f ca="1"/>
        <v>#NAME?</v>
      </c>
      <c r="P159" t="e">
        <f ca="1"/>
        <v>#NAME?</v>
      </c>
      <c r="Q159" t="e">
        <f ca="1"/>
        <v>#NAME?</v>
      </c>
      <c r="S159" s="43" t="e">
        <f ca="1"/>
        <v>#NAME?</v>
      </c>
      <c r="T159" s="43" t="e">
        <f ca="1"/>
        <v>#NAME?</v>
      </c>
      <c r="U159" s="43" t="e">
        <f ca="1"/>
        <v>#NAME?</v>
      </c>
    </row>
    <row r="160" spans="1:21" x14ac:dyDescent="0.35">
      <c r="A160" s="40">
        <f ca="1">INDEX('Flow probs &amp; rates'!$T$5:$T$5999,D160)</f>
        <v>0.97275989076971636</v>
      </c>
      <c r="B160" s="40">
        <f ca="1">INDEX('Flow probs &amp; rates'!$U$5:$U$5999,D160)</f>
        <v>1.4188738611386411E-2</v>
      </c>
      <c r="C160" s="40">
        <f ca="1">INDEX('Flow probs &amp; rates'!$V$5:$V$5999,D160)</f>
        <v>1.3051370618897312E-2</v>
      </c>
      <c r="D160" s="12">
        <v>53</v>
      </c>
      <c r="E160" s="12"/>
      <c r="F160" s="12">
        <v>-3.0271191770253902E-2</v>
      </c>
      <c r="G160" s="12">
        <v>1.8427480294001399E-2</v>
      </c>
      <c r="H160" s="12">
        <v>1.18437114863517E-2</v>
      </c>
      <c r="J160" s="11" t="e">
        <f t="shared" ref="J160" ca="1" si="153">LN(INDEX(O$4:O$5999,M160))</f>
        <v>#NAME?</v>
      </c>
      <c r="K160" s="11">
        <v>0</v>
      </c>
      <c r="L160" s="11">
        <v>0</v>
      </c>
      <c r="M160" s="30">
        <v>313</v>
      </c>
      <c r="N160">
        <v>79</v>
      </c>
      <c r="O160" t="e">
        <f t="array" aca="1" ref="O160:Q165" ca="1">[1]!evect(INDEX(A$4:A$5999,N160):INDEX(C$6:C$5999,N160))</f>
        <v>#NAME?</v>
      </c>
      <c r="P160" t="e">
        <f ca="1"/>
        <v>#NAME?</v>
      </c>
      <c r="Q160" t="e">
        <f ca="1"/>
        <v>#NAME?</v>
      </c>
      <c r="S160" s="43" t="e">
        <f t="array" aca="1" ref="S160:U162" ca="1">MMULT(INDEX(O$5:O$5999,M160):INDEX(Q$7:Q$5999,M160),MMULT(J160:L162,MINVERSE(INDEX(O$5:O$5999,M160):INDEX(Q$7:Q$5999,M160))))</f>
        <v>#NAME?</v>
      </c>
      <c r="T160" s="43" t="e">
        <f ca="1"/>
        <v>#NAME?</v>
      </c>
      <c r="U160" s="43" t="e">
        <f ca="1"/>
        <v>#NAME?</v>
      </c>
    </row>
    <row r="161" spans="1:21" x14ac:dyDescent="0.35">
      <c r="A161" s="40">
        <f ca="1">INDEX('Flow probs &amp; rates'!$W$5:$W$5999,D160)</f>
        <v>0.24739987930901028</v>
      </c>
      <c r="B161" s="40">
        <f ca="1">INDEX('Flow probs &amp; rates'!$X$5:$X$5999,D160)</f>
        <v>0.58743898157292274</v>
      </c>
      <c r="C161" s="40">
        <f ca="1">INDEX('Flow probs &amp; rates'!$Y$5:$Y$5999,D160)</f>
        <v>0.16516113911806699</v>
      </c>
      <c r="D161" s="12"/>
      <c r="E161" s="12"/>
      <c r="F161" s="12">
        <v>0.32274936479161498</v>
      </c>
      <c r="G161" s="12">
        <v>-0.53950434365156896</v>
      </c>
      <c r="H161" s="12">
        <v>0.21675497885700501</v>
      </c>
      <c r="J161" s="11">
        <v>0</v>
      </c>
      <c r="K161" s="11" t="e">
        <f t="shared" ref="K161" ca="1" si="154">LN(INDEX(P$4:P$5999,M160))</f>
        <v>#NAME?</v>
      </c>
      <c r="L161" s="11">
        <v>0</v>
      </c>
      <c r="M161" s="30"/>
      <c r="O161" t="e">
        <f ca="1"/>
        <v>#NAME?</v>
      </c>
      <c r="P161" t="e">
        <f ca="1"/>
        <v>#NAME?</v>
      </c>
      <c r="Q161" t="e">
        <f ca="1"/>
        <v>#NAME?</v>
      </c>
      <c r="S161" s="43" t="e">
        <f ca="1"/>
        <v>#NAME?</v>
      </c>
      <c r="T161" s="43" t="e">
        <f ca="1"/>
        <v>#NAME?</v>
      </c>
      <c r="U161" s="43" t="e">
        <f ca="1"/>
        <v>#NAME?</v>
      </c>
    </row>
    <row r="162" spans="1:21" x14ac:dyDescent="0.35">
      <c r="A162" s="40">
        <f ca="1">INDEX('Flow probs &amp; rates'!$Z$5:$Z$5999,D160)</f>
        <v>2.038277566285393E-2</v>
      </c>
      <c r="B162" s="40">
        <f ca="1">INDEX('Flow probs &amp; rates'!$AA$5:$AA$5999,D160)</f>
        <v>2.3326816250296433E-2</v>
      </c>
      <c r="C162" s="40">
        <f ca="1">INDEX('Flow probs &amp; rates'!$AB$5:$AB$5999,D160)</f>
        <v>0.95629040808684962</v>
      </c>
      <c r="D162" s="12"/>
      <c r="E162" s="12"/>
      <c r="F162" s="12">
        <v>1.6929173843767902E-2</v>
      </c>
      <c r="G162" s="12">
        <v>3.0737554447330302E-2</v>
      </c>
      <c r="H162" s="12">
        <v>-4.7666728280930798E-2</v>
      </c>
      <c r="J162" s="11">
        <v>0</v>
      </c>
      <c r="K162" s="11">
        <v>0</v>
      </c>
      <c r="L162" s="11" t="e">
        <f t="shared" ref="L162" ca="1" si="155">LN(INDEX(Q$4:Q$5999,M160))</f>
        <v>#NAME?</v>
      </c>
      <c r="M162" s="30"/>
      <c r="O162" t="e">
        <f ca="1"/>
        <v>#NAME?</v>
      </c>
      <c r="P162" t="e">
        <f ca="1"/>
        <v>#NAME?</v>
      </c>
      <c r="Q162" t="e">
        <f ca="1"/>
        <v>#NAME?</v>
      </c>
      <c r="S162" s="43" t="e">
        <f ca="1"/>
        <v>#NAME?</v>
      </c>
      <c r="T162" s="43" t="e">
        <f ca="1"/>
        <v>#NAME?</v>
      </c>
      <c r="U162" s="43" t="e">
        <f ca="1"/>
        <v>#NAME?</v>
      </c>
    </row>
    <row r="163" spans="1:21" x14ac:dyDescent="0.35">
      <c r="A163" s="40">
        <f ca="1">INDEX('Flow probs &amp; rates'!$T$5:$T$5999,D163)</f>
        <v>0.97556649746247437</v>
      </c>
      <c r="B163" s="40">
        <f ca="1">INDEX('Flow probs &amp; rates'!$U$5:$U$5999,D163)</f>
        <v>1.2768176421680072E-2</v>
      </c>
      <c r="C163" s="40">
        <f ca="1">INDEX('Flow probs &amp; rates'!$V$5:$V$5999,D163)</f>
        <v>1.1665326115845583E-2</v>
      </c>
      <c r="D163" s="12">
        <v>54</v>
      </c>
      <c r="E163" s="12"/>
      <c r="F163" s="12">
        <v>-2.7154927315588901E-2</v>
      </c>
      <c r="G163" s="12">
        <v>1.64376693303902E-2</v>
      </c>
      <c r="H163" s="12">
        <v>1.0717257995288901E-2</v>
      </c>
      <c r="J163" s="11" t="e">
        <f t="shared" ref="J163" ca="1" si="156">LN(INDEX(O$4:O$5999,M163))</f>
        <v>#NAME?</v>
      </c>
      <c r="K163" s="11">
        <v>0</v>
      </c>
      <c r="L163" s="11">
        <v>0</v>
      </c>
      <c r="M163" s="30">
        <v>319</v>
      </c>
      <c r="O163" t="e">
        <f ca="1"/>
        <v>#NAME?</v>
      </c>
      <c r="P163" t="e">
        <f ca="1"/>
        <v>#NAME?</v>
      </c>
      <c r="Q163" t="e">
        <f ca="1"/>
        <v>#NAME?</v>
      </c>
      <c r="S163" s="43" t="e">
        <f t="array" aca="1" ref="S163:U165" ca="1">MMULT(INDEX(O$5:O$5999,M163):INDEX(Q$7:Q$5999,M163),MMULT(J163:L165,MINVERSE(INDEX(O$5:O$5999,M163):INDEX(Q$7:Q$5999,M163))))</f>
        <v>#NAME?</v>
      </c>
      <c r="T163" s="43" t="e">
        <f ca="1"/>
        <v>#NAME?</v>
      </c>
      <c r="U163" s="43" t="e">
        <f ca="1"/>
        <v>#NAME?</v>
      </c>
    </row>
    <row r="164" spans="1:21" x14ac:dyDescent="0.35">
      <c r="A164" s="40">
        <f ca="1">INDEX('Flow probs &amp; rates'!$W$5:$W$5999,D163)</f>
        <v>0.25257960916350175</v>
      </c>
      <c r="B164" s="40">
        <f ca="1">INDEX('Flow probs &amp; rates'!$X$5:$X$5999,D163)</f>
        <v>0.59563599939586476</v>
      </c>
      <c r="C164" s="40">
        <f ca="1">INDEX('Flow probs &amp; rates'!$Y$5:$Y$5999,D163)</f>
        <v>0.15178439144063349</v>
      </c>
      <c r="D164" s="12"/>
      <c r="E164" s="12"/>
      <c r="F164" s="12">
        <v>0.32679414594484202</v>
      </c>
      <c r="G164" s="12">
        <v>-0.52510486764033504</v>
      </c>
      <c r="H164" s="12">
        <v>0.19831072169262901</v>
      </c>
      <c r="J164" s="11">
        <v>0</v>
      </c>
      <c r="K164" s="11" t="e">
        <f t="shared" ref="K164" ca="1" si="157">LN(INDEX(P$4:P$5999,M163))</f>
        <v>#NAME?</v>
      </c>
      <c r="L164" s="11">
        <v>0</v>
      </c>
      <c r="M164" s="11"/>
      <c r="O164" t="e">
        <f ca="1"/>
        <v>#NAME?</v>
      </c>
      <c r="P164" t="e">
        <f ca="1"/>
        <v>#NAME?</v>
      </c>
      <c r="Q164" t="e">
        <f ca="1"/>
        <v>#NAME?</v>
      </c>
      <c r="S164" s="43" t="e">
        <f ca="1"/>
        <v>#NAME?</v>
      </c>
      <c r="T164" s="43" t="e">
        <f ca="1"/>
        <v>#NAME?</v>
      </c>
      <c r="U164" s="43" t="e">
        <f ca="1"/>
        <v>#NAME?</v>
      </c>
    </row>
    <row r="165" spans="1:21" x14ac:dyDescent="0.35">
      <c r="A165" s="40">
        <f ca="1">INDEX('Flow probs &amp; rates'!$Z$5:$Z$5999,D163)</f>
        <v>2.2836894105285131E-2</v>
      </c>
      <c r="B165" s="40">
        <f ca="1">INDEX('Flow probs &amp; rates'!$AA$5:$AA$5999,D163)</f>
        <v>2.4558379132317714E-2</v>
      </c>
      <c r="C165" s="40">
        <f ca="1">INDEX('Flow probs &amp; rates'!$AB$5:$AB$5999,D163)</f>
        <v>0.95260472676239716</v>
      </c>
      <c r="D165" s="12"/>
      <c r="E165" s="12"/>
      <c r="F165" s="12">
        <v>1.9206403145223601E-2</v>
      </c>
      <c r="G165" s="12">
        <v>3.2223067136677198E-2</v>
      </c>
      <c r="H165" s="12">
        <v>-5.14294702717241E-2</v>
      </c>
      <c r="J165" s="11">
        <v>0</v>
      </c>
      <c r="K165" s="11">
        <v>0</v>
      </c>
      <c r="L165" s="11" t="e">
        <f t="shared" ref="L165" ca="1" si="158">LN(INDEX(Q$4:Q$5999,M163))</f>
        <v>#NAME?</v>
      </c>
      <c r="M165" s="11"/>
      <c r="O165" t="e">
        <f ca="1"/>
        <v>#NAME?</v>
      </c>
      <c r="P165" t="e">
        <f ca="1"/>
        <v>#NAME?</v>
      </c>
      <c r="Q165" t="e">
        <f ca="1"/>
        <v>#NAME?</v>
      </c>
      <c r="S165" s="43" t="e">
        <f ca="1"/>
        <v>#NAME?</v>
      </c>
      <c r="T165" s="43" t="e">
        <f ca="1"/>
        <v>#NAME?</v>
      </c>
      <c r="U165" s="43" t="e">
        <f ca="1"/>
        <v>#NAME?</v>
      </c>
    </row>
    <row r="166" spans="1:21" x14ac:dyDescent="0.35">
      <c r="A166" s="40">
        <f ca="1">INDEX('Flow probs &amp; rates'!$T$5:$T$5999,D166)</f>
        <v>0.97445838360952375</v>
      </c>
      <c r="B166" s="40">
        <f ca="1">INDEX('Flow probs &amp; rates'!$U$5:$U$5999,D166)</f>
        <v>1.2771663079286306E-2</v>
      </c>
      <c r="C166" s="40">
        <f ca="1">INDEX('Flow probs &amp; rates'!$V$5:$V$5999,D166)</f>
        <v>1.2769953311189918E-2</v>
      </c>
      <c r="D166" s="12">
        <v>55</v>
      </c>
      <c r="E166" s="12"/>
      <c r="F166" s="12">
        <v>-2.8259175954044799E-2</v>
      </c>
      <c r="G166" s="12">
        <v>1.6528835103811E-2</v>
      </c>
      <c r="H166" s="12">
        <v>1.17303408502346E-2</v>
      </c>
      <c r="J166" s="11" t="e">
        <f t="shared" ref="J166" ca="1" si="159">LN(INDEX(O$4:O$5999,M166))</f>
        <v>#NAME?</v>
      </c>
      <c r="K166" s="11">
        <v>0</v>
      </c>
      <c r="L166" s="11">
        <v>0</v>
      </c>
      <c r="M166" s="30">
        <v>325</v>
      </c>
      <c r="N166">
        <v>82</v>
      </c>
      <c r="O166" t="e">
        <f t="array" aca="1" ref="O166:Q171" ca="1">[1]!evect(INDEX(A$4:A$5999,N166):INDEX(C$6:C$5999,N166))</f>
        <v>#NAME?</v>
      </c>
      <c r="P166" t="e">
        <f ca="1"/>
        <v>#NAME?</v>
      </c>
      <c r="Q166" t="e">
        <f ca="1"/>
        <v>#NAME?</v>
      </c>
      <c r="S166" s="43" t="e">
        <f t="array" aca="1" ref="S166:U168" ca="1">MMULT(INDEX(O$5:O$5999,M166):INDEX(Q$7:Q$5999,M166),MMULT(J166:L168,MINVERSE(INDEX(O$5:O$5999,M166):INDEX(Q$7:Q$5999,M166))))</f>
        <v>#NAME?</v>
      </c>
      <c r="T166" s="43" t="e">
        <f ca="1"/>
        <v>#NAME?</v>
      </c>
      <c r="U166" s="43" t="e">
        <f ca="1"/>
        <v>#NAME?</v>
      </c>
    </row>
    <row r="167" spans="1:21" x14ac:dyDescent="0.35">
      <c r="A167" s="40">
        <f ca="1">INDEX('Flow probs &amp; rates'!$W$5:$W$5999,D166)</f>
        <v>0.24669685608929848</v>
      </c>
      <c r="B167" s="40">
        <f ca="1">INDEX('Flow probs &amp; rates'!$X$5:$X$5999,D166)</f>
        <v>0.58963742457590385</v>
      </c>
      <c r="C167" s="40">
        <f ca="1">INDEX('Flow probs &amp; rates'!$Y$5:$Y$5999,D166)</f>
        <v>0.16366571933479768</v>
      </c>
      <c r="D167" s="12"/>
      <c r="E167" s="12"/>
      <c r="F167" s="12">
        <v>0.32076261273384499</v>
      </c>
      <c r="G167" s="12">
        <v>-0.53517069439618303</v>
      </c>
      <c r="H167" s="12">
        <v>0.21440808166233899</v>
      </c>
      <c r="J167" s="11">
        <v>0</v>
      </c>
      <c r="K167" s="11" t="e">
        <f t="shared" ref="K167" ca="1" si="160">LN(INDEX(P$4:P$5999,M166))</f>
        <v>#NAME?</v>
      </c>
      <c r="L167" s="11">
        <v>0</v>
      </c>
      <c r="M167" s="30"/>
      <c r="O167" t="e">
        <f ca="1"/>
        <v>#NAME?</v>
      </c>
      <c r="P167" t="e">
        <f ca="1"/>
        <v>#NAME?</v>
      </c>
      <c r="Q167" t="e">
        <f ca="1"/>
        <v>#NAME?</v>
      </c>
      <c r="S167" s="43" t="e">
        <f ca="1"/>
        <v>#NAME?</v>
      </c>
      <c r="T167" s="43" t="e">
        <f ca="1"/>
        <v>#NAME?</v>
      </c>
      <c r="U167" s="43" t="e">
        <f ca="1"/>
        <v>#NAME?</v>
      </c>
    </row>
    <row r="168" spans="1:21" x14ac:dyDescent="0.35">
      <c r="A168" s="40">
        <f ca="1">INDEX('Flow probs &amp; rates'!$Z$5:$Z$5999,D166)</f>
        <v>2.1435346886947867E-2</v>
      </c>
      <c r="B168" s="40">
        <f ca="1">INDEX('Flow probs &amp; rates'!$AA$5:$AA$5999,D166)</f>
        <v>2.2398216322397524E-2</v>
      </c>
      <c r="C168" s="40">
        <f ca="1">INDEX('Flow probs &amp; rates'!$AB$5:$AB$5999,D166)</f>
        <v>0.95616643679065461</v>
      </c>
      <c r="D168" s="12"/>
      <c r="E168" s="12"/>
      <c r="F168" s="12">
        <v>1.8198467304537402E-2</v>
      </c>
      <c r="G168" s="12">
        <v>2.94589743726365E-2</v>
      </c>
      <c r="H168" s="12">
        <v>-4.76574416771735E-2</v>
      </c>
      <c r="J168" s="11">
        <v>0</v>
      </c>
      <c r="K168" s="11">
        <v>0</v>
      </c>
      <c r="L168" s="11" t="e">
        <f t="shared" ref="L168" ca="1" si="161">LN(INDEX(Q$4:Q$5999,M166))</f>
        <v>#NAME?</v>
      </c>
      <c r="M168" s="30"/>
      <c r="O168" t="e">
        <f ca="1"/>
        <v>#NAME?</v>
      </c>
      <c r="P168" t="e">
        <f ca="1"/>
        <v>#NAME?</v>
      </c>
      <c r="Q168" t="e">
        <f ca="1"/>
        <v>#NAME?</v>
      </c>
      <c r="S168" s="43" t="e">
        <f ca="1"/>
        <v>#NAME?</v>
      </c>
      <c r="T168" s="43" t="e">
        <f ca="1"/>
        <v>#NAME?</v>
      </c>
      <c r="U168" s="43" t="e">
        <f ca="1"/>
        <v>#NAME?</v>
      </c>
    </row>
    <row r="169" spans="1:21" x14ac:dyDescent="0.35">
      <c r="A169" s="40">
        <f ca="1">INDEX('Flow probs &amp; rates'!$T$5:$T$5999,D169)</f>
        <v>0.9739379694684499</v>
      </c>
      <c r="B169" s="40">
        <f ca="1">INDEX('Flow probs &amp; rates'!$U$5:$U$5999,D169)</f>
        <v>1.2975467868147392E-2</v>
      </c>
      <c r="C169" s="40">
        <f ca="1">INDEX('Flow probs &amp; rates'!$V$5:$V$5999,D169)</f>
        <v>1.3086562663402711E-2</v>
      </c>
      <c r="D169" s="12">
        <v>56</v>
      </c>
      <c r="E169" s="12"/>
      <c r="F169" s="12">
        <v>-2.8986550249147199E-2</v>
      </c>
      <c r="G169" s="12">
        <v>1.6934172369478102E-2</v>
      </c>
      <c r="H169" s="12">
        <v>1.20523778899706E-2</v>
      </c>
      <c r="J169" s="11" t="e">
        <f t="shared" ref="J169" ca="1" si="162">LN(INDEX(O$4:O$5999,M169))</f>
        <v>#NAME?</v>
      </c>
      <c r="K169" s="11">
        <v>0</v>
      </c>
      <c r="L169" s="11">
        <v>0</v>
      </c>
      <c r="M169" s="30">
        <v>331</v>
      </c>
      <c r="O169" t="e">
        <f ca="1"/>
        <v>#NAME?</v>
      </c>
      <c r="P169" t="e">
        <f ca="1"/>
        <v>#NAME?</v>
      </c>
      <c r="Q169" t="e">
        <f ca="1"/>
        <v>#NAME?</v>
      </c>
      <c r="S169" s="43" t="e">
        <f t="array" aca="1" ref="S169:U171" ca="1">MMULT(INDEX(O$5:O$5999,M169):INDEX(Q$7:Q$5999,M169),MMULT(J169:L171,MINVERSE(INDEX(O$5:O$5999,M169):INDEX(Q$7:Q$5999,M169))))</f>
        <v>#NAME?</v>
      </c>
      <c r="T169" s="43" t="e">
        <f ca="1"/>
        <v>#NAME?</v>
      </c>
      <c r="U169" s="43" t="e">
        <f ca="1"/>
        <v>#NAME?</v>
      </c>
    </row>
    <row r="170" spans="1:21" x14ac:dyDescent="0.35">
      <c r="A170" s="40">
        <f ca="1">INDEX('Flow probs &amp; rates'!$W$5:$W$5999,D169)</f>
        <v>0.25900077536220617</v>
      </c>
      <c r="B170" s="40">
        <f ca="1">INDEX('Flow probs &amp; rates'!$X$5:$X$5999,D169)</f>
        <v>0.57865115129876443</v>
      </c>
      <c r="C170" s="40">
        <f ca="1">INDEX('Flow probs &amp; rates'!$Y$5:$Y$5999,D169)</f>
        <v>0.1623480733390294</v>
      </c>
      <c r="D170" s="12"/>
      <c r="E170" s="12"/>
      <c r="F170" s="12">
        <v>0.33978610655550001</v>
      </c>
      <c r="G170" s="12">
        <v>-0.55452226672336902</v>
      </c>
      <c r="H170" s="12">
        <v>0.21473616015415001</v>
      </c>
      <c r="J170" s="11">
        <v>0</v>
      </c>
      <c r="K170" s="11" t="e">
        <f t="shared" ref="K170" ca="1" si="163">LN(INDEX(P$4:P$5999,M169))</f>
        <v>#NAME?</v>
      </c>
      <c r="L170" s="11">
        <v>0</v>
      </c>
      <c r="M170" s="30"/>
      <c r="O170" t="e">
        <f ca="1"/>
        <v>#NAME?</v>
      </c>
      <c r="P170" t="e">
        <f ca="1"/>
        <v>#NAME?</v>
      </c>
      <c r="Q170" t="e">
        <f ca="1"/>
        <v>#NAME?</v>
      </c>
      <c r="S170" s="43" t="e">
        <f ca="1"/>
        <v>#NAME?</v>
      </c>
      <c r="T170" s="43" t="e">
        <f ca="1"/>
        <v>#NAME?</v>
      </c>
      <c r="U170" s="43" t="e">
        <f ca="1"/>
        <v>#NAME?</v>
      </c>
    </row>
    <row r="171" spans="1:21" x14ac:dyDescent="0.35">
      <c r="A171" s="40">
        <f ca="1">INDEX('Flow probs &amp; rates'!$Z$5:$Z$5999,D169)</f>
        <v>2.3258089507617596E-2</v>
      </c>
      <c r="B171" s="40">
        <f ca="1">INDEX('Flow probs &amp; rates'!$AA$5:$AA$5999,D169)</f>
        <v>2.34672668529947E-2</v>
      </c>
      <c r="C171" s="40">
        <f ca="1">INDEX('Flow probs &amp; rates'!$AB$5:$AB$5999,D169)</f>
        <v>0.95327464363938774</v>
      </c>
      <c r="D171" s="12"/>
      <c r="E171" s="12"/>
      <c r="F171" s="12">
        <v>1.9668653037694699E-2</v>
      </c>
      <c r="G171" s="12">
        <v>3.1181094146195801E-2</v>
      </c>
      <c r="H171" s="12">
        <v>-5.0849747194071697E-2</v>
      </c>
      <c r="J171" s="11">
        <v>0</v>
      </c>
      <c r="K171" s="11">
        <v>0</v>
      </c>
      <c r="L171" s="11" t="e">
        <f t="shared" ref="L171" ca="1" si="164">LN(INDEX(Q$4:Q$5999,M169))</f>
        <v>#NAME?</v>
      </c>
      <c r="M171" s="30"/>
      <c r="O171" t="e">
        <f ca="1"/>
        <v>#NAME?</v>
      </c>
      <c r="P171" t="e">
        <f ca="1"/>
        <v>#NAME?</v>
      </c>
      <c r="Q171" t="e">
        <f ca="1"/>
        <v>#NAME?</v>
      </c>
      <c r="S171" s="43" t="e">
        <f ca="1"/>
        <v>#NAME?</v>
      </c>
      <c r="T171" s="43" t="e">
        <f ca="1"/>
        <v>#NAME?</v>
      </c>
      <c r="U171" s="43" t="e">
        <f ca="1"/>
        <v>#NAME?</v>
      </c>
    </row>
    <row r="172" spans="1:21" x14ac:dyDescent="0.35">
      <c r="A172" s="40">
        <f ca="1">INDEX('Flow probs &amp; rates'!$T$5:$T$5999,D172)</f>
        <v>0.97313634186762443</v>
      </c>
      <c r="B172" s="40">
        <f ca="1">INDEX('Flow probs &amp; rates'!$U$5:$U$5999,D172)</f>
        <v>1.3549385566770504E-2</v>
      </c>
      <c r="C172" s="40">
        <f ca="1">INDEX('Flow probs &amp; rates'!$V$5:$V$5999,D172)</f>
        <v>1.3314272565605011E-2</v>
      </c>
      <c r="D172" s="12">
        <v>57</v>
      </c>
      <c r="E172" s="12"/>
      <c r="F172" s="12">
        <v>-3.0134126077984401E-2</v>
      </c>
      <c r="G172" s="12">
        <v>1.8051123543205899E-2</v>
      </c>
      <c r="H172" s="12">
        <v>1.20830025347788E-2</v>
      </c>
      <c r="J172" s="11" t="e">
        <f t="shared" ref="J172" ca="1" si="165">LN(INDEX(O$4:O$5999,M172))</f>
        <v>#NAME?</v>
      </c>
      <c r="K172" s="11">
        <v>0</v>
      </c>
      <c r="L172" s="11">
        <v>0</v>
      </c>
      <c r="M172" s="30">
        <v>337</v>
      </c>
      <c r="N172">
        <v>85</v>
      </c>
      <c r="O172" t="e">
        <f t="array" aca="1" ref="O172:Q177" ca="1">[1]!evect(INDEX(A$4:A$5999,N172):INDEX(C$6:C$5999,N172))</f>
        <v>#NAME?</v>
      </c>
      <c r="P172" t="e">
        <f ca="1"/>
        <v>#NAME?</v>
      </c>
      <c r="Q172" t="e">
        <f ca="1"/>
        <v>#NAME?</v>
      </c>
      <c r="S172" s="43" t="e">
        <f t="array" aca="1" ref="S172:U174" ca="1">MMULT(INDEX(O$5:O$5999,M172):INDEX(Q$7:Q$5999,M172),MMULT(J172:L174,MINVERSE(INDEX(O$5:O$5999,M172):INDEX(Q$7:Q$5999,M172))))</f>
        <v>#NAME?</v>
      </c>
      <c r="T172" s="43" t="e">
        <f ca="1"/>
        <v>#NAME?</v>
      </c>
      <c r="U172" s="43" t="e">
        <f ca="1"/>
        <v>#NAME?</v>
      </c>
    </row>
    <row r="173" spans="1:21" x14ac:dyDescent="0.35">
      <c r="A173" s="40">
        <f ca="1">INDEX('Flow probs &amp; rates'!$W$5:$W$5999,D172)</f>
        <v>0.27309441564974191</v>
      </c>
      <c r="B173" s="40">
        <f ca="1">INDEX('Flow probs &amp; rates'!$X$5:$X$5999,D172)</f>
        <v>0.55534708059381532</v>
      </c>
      <c r="C173" s="40">
        <f ca="1">INDEX('Flow probs &amp; rates'!$Y$5:$Y$5999,D172)</f>
        <v>0.17155850375644274</v>
      </c>
      <c r="D173" s="12"/>
      <c r="E173" s="12"/>
      <c r="F173" s="12">
        <v>0.36528903887533898</v>
      </c>
      <c r="G173" s="12">
        <v>-0.59637311684399197</v>
      </c>
      <c r="H173" s="12">
        <v>0.23108407796865399</v>
      </c>
      <c r="J173" s="11">
        <v>0</v>
      </c>
      <c r="K173" s="11" t="e">
        <f t="shared" ref="K173" ca="1" si="166">LN(INDEX(P$4:P$5999,M172))</f>
        <v>#NAME?</v>
      </c>
      <c r="L173" s="11">
        <v>0</v>
      </c>
      <c r="M173" s="11"/>
      <c r="O173" t="e">
        <f ca="1"/>
        <v>#NAME?</v>
      </c>
      <c r="P173" t="e">
        <f ca="1"/>
        <v>#NAME?</v>
      </c>
      <c r="Q173" t="e">
        <f ca="1"/>
        <v>#NAME?</v>
      </c>
      <c r="S173" s="43" t="e">
        <f ca="1"/>
        <v>#NAME?</v>
      </c>
      <c r="T173" s="43" t="e">
        <f ca="1"/>
        <v>#NAME?</v>
      </c>
      <c r="U173" s="43" t="e">
        <f ca="1"/>
        <v>#NAME?</v>
      </c>
    </row>
    <row r="174" spans="1:21" x14ac:dyDescent="0.35">
      <c r="A174" s="40">
        <f ca="1">INDEX('Flow probs &amp; rates'!$Z$5:$Z$5999,D172)</f>
        <v>2.3480111864270459E-2</v>
      </c>
      <c r="B174" s="40">
        <f ca="1">INDEX('Flow probs &amp; rates'!$AA$5:$AA$5999,D172)</f>
        <v>2.2049505597459964E-2</v>
      </c>
      <c r="C174" s="40">
        <f ca="1">INDEX('Flow probs &amp; rates'!$AB$5:$AB$5999,D172)</f>
        <v>0.95447038253826955</v>
      </c>
      <c r="D174" s="12"/>
      <c r="E174" s="12"/>
      <c r="F174" s="12">
        <v>1.9829027685039601E-2</v>
      </c>
      <c r="G174" s="12">
        <v>2.9815513056662399E-2</v>
      </c>
      <c r="H174" s="12">
        <v>-4.9644540741701701E-2</v>
      </c>
      <c r="J174" s="11">
        <v>0</v>
      </c>
      <c r="K174" s="11">
        <v>0</v>
      </c>
      <c r="L174" s="11" t="e">
        <f t="shared" ref="L174" ca="1" si="167">LN(INDEX(Q$4:Q$5999,M172))</f>
        <v>#NAME?</v>
      </c>
      <c r="M174" s="11"/>
      <c r="O174" t="e">
        <f ca="1"/>
        <v>#NAME?</v>
      </c>
      <c r="P174" t="e">
        <f ca="1"/>
        <v>#NAME?</v>
      </c>
      <c r="Q174" t="e">
        <f ca="1"/>
        <v>#NAME?</v>
      </c>
      <c r="S174" s="43" t="e">
        <f ca="1"/>
        <v>#NAME?</v>
      </c>
      <c r="T174" s="43" t="e">
        <f ca="1"/>
        <v>#NAME?</v>
      </c>
      <c r="U174" s="43" t="e">
        <f ca="1"/>
        <v>#NAME?</v>
      </c>
    </row>
    <row r="175" spans="1:21" x14ac:dyDescent="0.35">
      <c r="A175" s="40">
        <f ca="1">INDEX('Flow probs &amp; rates'!$T$5:$T$5999,D175)</f>
        <v>0.97356579181432212</v>
      </c>
      <c r="B175" s="40">
        <f ca="1">INDEX('Flow probs &amp; rates'!$U$5:$U$5999,D175)</f>
        <v>1.3429193655585739E-2</v>
      </c>
      <c r="C175" s="40">
        <f ca="1">INDEX('Flow probs &amp; rates'!$V$5:$V$5999,D175)</f>
        <v>1.3005014530092174E-2</v>
      </c>
      <c r="D175" s="12">
        <v>58</v>
      </c>
      <c r="E175" s="12"/>
      <c r="F175" s="12">
        <v>-2.96372339696316E-2</v>
      </c>
      <c r="G175" s="12">
        <v>1.7850638772106301E-2</v>
      </c>
      <c r="H175" s="12">
        <v>1.1786595207735701E-2</v>
      </c>
      <c r="J175" s="11" t="e">
        <f t="shared" ref="J175" ca="1" si="168">LN(INDEX(O$4:O$5999,M175))</f>
        <v>#NAME?</v>
      </c>
      <c r="K175" s="11">
        <v>0</v>
      </c>
      <c r="L175" s="11">
        <v>0</v>
      </c>
      <c r="M175" s="30">
        <v>343</v>
      </c>
      <c r="O175" t="e">
        <f ca="1"/>
        <v>#NAME?</v>
      </c>
      <c r="P175" t="e">
        <f ca="1"/>
        <v>#NAME?</v>
      </c>
      <c r="Q175" t="e">
        <f ca="1"/>
        <v>#NAME?</v>
      </c>
      <c r="S175" s="43" t="e">
        <f t="array" aca="1" ref="S175:U177" ca="1">MMULT(INDEX(O$5:O$5999,M175):INDEX(Q$7:Q$5999,M175),MMULT(J175:L177,MINVERSE(INDEX(O$5:O$5999,M175):INDEX(Q$7:Q$5999,M175))))</f>
        <v>#NAME?</v>
      </c>
      <c r="T175" s="43" t="e">
        <f ca="1"/>
        <v>#NAME?</v>
      </c>
      <c r="U175" s="43" t="e">
        <f ca="1"/>
        <v>#NAME?</v>
      </c>
    </row>
    <row r="176" spans="1:21" x14ac:dyDescent="0.35">
      <c r="A176" s="40">
        <f ca="1">INDEX('Flow probs &amp; rates'!$W$5:$W$5999,D175)</f>
        <v>0.27260463945434837</v>
      </c>
      <c r="B176" s="40">
        <f ca="1">INDEX('Flow probs &amp; rates'!$X$5:$X$5999,D175)</f>
        <v>0.55807815834153551</v>
      </c>
      <c r="C176" s="40">
        <f ca="1">INDEX('Flow probs &amp; rates'!$Y$5:$Y$5999,D175)</f>
        <v>0.16931720220411609</v>
      </c>
      <c r="D176" s="12"/>
      <c r="E176" s="12"/>
      <c r="F176" s="12">
        <v>0.36404604730135598</v>
      </c>
      <c r="G176" s="12">
        <v>-0.591278780368933</v>
      </c>
      <c r="H176" s="12">
        <v>0.22723273306682501</v>
      </c>
      <c r="J176" s="11">
        <v>0</v>
      </c>
      <c r="K176" s="11" t="e">
        <f t="shared" ref="K176" ca="1" si="169">LN(INDEX(P$4:P$5999,M175))</f>
        <v>#NAME?</v>
      </c>
      <c r="L176" s="11">
        <v>0</v>
      </c>
      <c r="M176" s="30"/>
      <c r="O176" t="e">
        <f ca="1"/>
        <v>#NAME?</v>
      </c>
      <c r="P176" t="e">
        <f ca="1"/>
        <v>#NAME?</v>
      </c>
      <c r="Q176" t="e">
        <f ca="1"/>
        <v>#NAME?</v>
      </c>
      <c r="S176" s="43" t="e">
        <f ca="1"/>
        <v>#NAME?</v>
      </c>
      <c r="T176" s="43" t="e">
        <f ca="1"/>
        <v>#NAME?</v>
      </c>
      <c r="U176" s="43" t="e">
        <f ca="1"/>
        <v>#NAME?</v>
      </c>
    </row>
    <row r="177" spans="1:21" x14ac:dyDescent="0.35">
      <c r="A177" s="40">
        <f ca="1">INDEX('Flow probs &amp; rates'!$Z$5:$Z$5999,D175)</f>
        <v>2.1096529746348017E-2</v>
      </c>
      <c r="B177" s="40">
        <f ca="1">INDEX('Flow probs &amp; rates'!$AA$5:$AA$5999,D175)</f>
        <v>2.1855375485773668E-2</v>
      </c>
      <c r="C177" s="40">
        <f ca="1">INDEX('Flow probs &amp; rates'!$AB$5:$AB$5999,D175)</f>
        <v>0.95704809476787833</v>
      </c>
      <c r="D177" s="12"/>
      <c r="E177" s="12"/>
      <c r="F177" s="12">
        <v>1.7382571116278101E-2</v>
      </c>
      <c r="G177" s="12">
        <v>2.9465218900714799E-2</v>
      </c>
      <c r="H177" s="12">
        <v>-4.6847790027313999E-2</v>
      </c>
      <c r="J177" s="11">
        <v>0</v>
      </c>
      <c r="K177" s="11">
        <v>0</v>
      </c>
      <c r="L177" s="11" t="e">
        <f t="shared" ref="L177" ca="1" si="170">LN(INDEX(Q$4:Q$5999,M175))</f>
        <v>#NAME?</v>
      </c>
      <c r="M177" s="30"/>
      <c r="O177" t="e">
        <f ca="1"/>
        <v>#NAME?</v>
      </c>
      <c r="P177" t="e">
        <f ca="1"/>
        <v>#NAME?</v>
      </c>
      <c r="Q177" t="e">
        <f ca="1"/>
        <v>#NAME?</v>
      </c>
      <c r="S177" s="43" t="e">
        <f ca="1"/>
        <v>#NAME?</v>
      </c>
      <c r="T177" s="43" t="e">
        <f ca="1"/>
        <v>#NAME?</v>
      </c>
      <c r="U177" s="43" t="e">
        <f ca="1"/>
        <v>#NAME?</v>
      </c>
    </row>
    <row r="178" spans="1:21" x14ac:dyDescent="0.35">
      <c r="A178" s="40">
        <f ca="1">INDEX('Flow probs &amp; rates'!$T$5:$T$5999,D178)</f>
        <v>0.97389643076240673</v>
      </c>
      <c r="B178" s="40">
        <f ca="1">INDEX('Flow probs &amp; rates'!$U$5:$U$5999,D178)</f>
        <v>1.3865870262254764E-2</v>
      </c>
      <c r="C178" s="40">
        <f ca="1">INDEX('Flow probs &amp; rates'!$V$5:$V$5999,D178)</f>
        <v>1.223769897533856E-2</v>
      </c>
      <c r="D178" s="12">
        <v>59</v>
      </c>
      <c r="E178" s="12"/>
      <c r="F178" s="12">
        <v>-2.9173842350348599E-2</v>
      </c>
      <c r="G178" s="12">
        <v>1.8095471427998999E-2</v>
      </c>
      <c r="H178" s="12">
        <v>1.10783709223505E-2</v>
      </c>
      <c r="J178" s="11" t="e">
        <f t="shared" ref="J178" ca="1" si="171">LN(INDEX(O$4:O$5999,M178))</f>
        <v>#NAME?</v>
      </c>
      <c r="K178" s="11">
        <v>0</v>
      </c>
      <c r="L178" s="11">
        <v>0</v>
      </c>
      <c r="M178" s="30">
        <v>349</v>
      </c>
      <c r="N178">
        <v>88</v>
      </c>
      <c r="O178" t="e">
        <f t="array" aca="1" ref="O178:Q183" ca="1">[1]!evect(INDEX(A$4:A$5999,N178):INDEX(C$6:C$5999,N178))</f>
        <v>#NAME?</v>
      </c>
      <c r="P178" t="e">
        <f ca="1"/>
        <v>#NAME?</v>
      </c>
      <c r="Q178" t="e">
        <f ca="1"/>
        <v>#NAME?</v>
      </c>
      <c r="S178" s="43" t="e">
        <f t="array" aca="1" ref="S178:U180" ca="1">MMULT(INDEX(O$5:O$5999,M178):INDEX(Q$7:Q$5999,M178),MMULT(J178:L180,MINVERSE(INDEX(O$5:O$5999,M178):INDEX(Q$7:Q$5999,M178))))</f>
        <v>#NAME?</v>
      </c>
      <c r="T178" s="43" t="e">
        <f ca="1"/>
        <v>#NAME?</v>
      </c>
      <c r="U178" s="43" t="e">
        <f ca="1"/>
        <v>#NAME?</v>
      </c>
    </row>
    <row r="179" spans="1:21" x14ac:dyDescent="0.35">
      <c r="A179" s="40">
        <f ca="1">INDEX('Flow probs &amp; rates'!$W$5:$W$5999,D178)</f>
        <v>0.25960919494447732</v>
      </c>
      <c r="B179" s="40">
        <f ca="1">INDEX('Flow probs &amp; rates'!$X$5:$X$5999,D178)</f>
        <v>0.5818348547601121</v>
      </c>
      <c r="C179" s="40">
        <f ca="1">INDEX('Flow probs &amp; rates'!$Y$5:$Y$5999,D178)</f>
        <v>0.15855595029541056</v>
      </c>
      <c r="D179" s="12"/>
      <c r="E179" s="12"/>
      <c r="F179" s="12">
        <v>0.34014937673749601</v>
      </c>
      <c r="G179" s="12">
        <v>-0.54886846255226795</v>
      </c>
      <c r="H179" s="12">
        <v>0.208719085814772</v>
      </c>
      <c r="J179" s="11">
        <v>0</v>
      </c>
      <c r="K179" s="11" t="e">
        <f t="shared" ref="K179" ca="1" si="172">LN(INDEX(P$4:P$5999,M178))</f>
        <v>#NAME?</v>
      </c>
      <c r="L179" s="11">
        <v>0</v>
      </c>
      <c r="M179" s="30"/>
      <c r="O179" t="e">
        <f ca="1"/>
        <v>#NAME?</v>
      </c>
      <c r="P179" t="e">
        <f ca="1"/>
        <v>#NAME?</v>
      </c>
      <c r="Q179" t="e">
        <f ca="1"/>
        <v>#NAME?</v>
      </c>
      <c r="S179" s="43" t="e">
        <f ca="1"/>
        <v>#NAME?</v>
      </c>
      <c r="T179" s="43" t="e">
        <f ca="1"/>
        <v>#NAME?</v>
      </c>
      <c r="U179" s="43" t="e">
        <f ca="1"/>
        <v>#NAME?</v>
      </c>
    </row>
    <row r="180" spans="1:21" x14ac:dyDescent="0.35">
      <c r="A180" s="40">
        <f ca="1">INDEX('Flow probs &amp; rates'!$Z$5:$Z$5999,D178)</f>
        <v>2.0181930130768726E-2</v>
      </c>
      <c r="B180" s="40">
        <f ca="1">INDEX('Flow probs &amp; rates'!$AA$5:$AA$5999,D178)</f>
        <v>2.1870974611519319E-2</v>
      </c>
      <c r="C180" s="40">
        <f ca="1">INDEX('Flow probs &amp; rates'!$AB$5:$AB$5999,D178)</f>
        <v>0.95794709525771193</v>
      </c>
      <c r="D180" s="12"/>
      <c r="E180" s="12"/>
      <c r="F180" s="12">
        <v>1.67407001793968E-2</v>
      </c>
      <c r="G180" s="12">
        <v>2.8908448958805299E-2</v>
      </c>
      <c r="H180" s="12">
        <v>-4.5649149138201797E-2</v>
      </c>
      <c r="J180" s="11">
        <v>0</v>
      </c>
      <c r="K180" s="11">
        <v>0</v>
      </c>
      <c r="L180" s="11" t="e">
        <f t="shared" ref="L180" ca="1" si="173">LN(INDEX(Q$4:Q$5999,M178))</f>
        <v>#NAME?</v>
      </c>
      <c r="M180" s="30"/>
      <c r="O180" t="e">
        <f ca="1"/>
        <v>#NAME?</v>
      </c>
      <c r="P180" t="e">
        <f ca="1"/>
        <v>#NAME?</v>
      </c>
      <c r="Q180" t="e">
        <f ca="1"/>
        <v>#NAME?</v>
      </c>
      <c r="S180" s="43" t="e">
        <f ca="1"/>
        <v>#NAME?</v>
      </c>
      <c r="T180" s="43" t="e">
        <f ca="1"/>
        <v>#NAME?</v>
      </c>
      <c r="U180" s="43" t="e">
        <f ca="1"/>
        <v>#NAME?</v>
      </c>
    </row>
    <row r="181" spans="1:21" x14ac:dyDescent="0.35">
      <c r="A181" s="40">
        <f ca="1">INDEX('Flow probs &amp; rates'!$T$5:$T$5999,D181)</f>
        <v>0.97503005113780283</v>
      </c>
      <c r="B181" s="40">
        <f ca="1">INDEX('Flow probs &amp; rates'!$U$5:$U$5999,D181)</f>
        <v>1.249141123704341E-2</v>
      </c>
      <c r="C181" s="40">
        <f ca="1">INDEX('Flow probs &amp; rates'!$V$5:$V$5999,D181)</f>
        <v>1.2478537625153718E-2</v>
      </c>
      <c r="D181" s="12">
        <v>60</v>
      </c>
      <c r="E181" s="12"/>
      <c r="F181" s="12">
        <v>-2.7865579704145198E-2</v>
      </c>
      <c r="G181" s="12">
        <v>1.6399737637141101E-2</v>
      </c>
      <c r="H181" s="12">
        <v>1.14658420670037E-2</v>
      </c>
      <c r="J181" s="11" t="e">
        <f t="shared" ref="J181" ca="1" si="174">LN(INDEX(O$4:O$5999,M181))</f>
        <v>#NAME?</v>
      </c>
      <c r="K181" s="11">
        <v>0</v>
      </c>
      <c r="L181" s="11">
        <v>0</v>
      </c>
      <c r="M181" s="30">
        <v>355</v>
      </c>
      <c r="O181" t="e">
        <f ca="1"/>
        <v>#NAME?</v>
      </c>
      <c r="P181" t="e">
        <f ca="1"/>
        <v>#NAME?</v>
      </c>
      <c r="Q181" t="e">
        <f ca="1"/>
        <v>#NAME?</v>
      </c>
      <c r="S181" s="43" t="e">
        <f t="array" aca="1" ref="S181:U183" ca="1">MMULT(INDEX(O$5:O$5999,M181):INDEX(Q$7:Q$5999,M181),MMULT(J181:L183,MINVERSE(INDEX(O$5:O$5999,M181):INDEX(Q$7:Q$5999,M181))))</f>
        <v>#NAME?</v>
      </c>
      <c r="T181" s="43" t="e">
        <f ca="1"/>
        <v>#NAME?</v>
      </c>
      <c r="U181" s="43" t="e">
        <f ca="1"/>
        <v>#NAME?</v>
      </c>
    </row>
    <row r="182" spans="1:21" x14ac:dyDescent="0.35">
      <c r="A182" s="40">
        <f ca="1">INDEX('Flow probs &amp; rates'!$W$5:$W$5999,D181)</f>
        <v>0.26987174087458504</v>
      </c>
      <c r="B182" s="40">
        <f ca="1">INDEX('Flow probs &amp; rates'!$X$5:$X$5999,D181)</f>
        <v>0.57174814633562399</v>
      </c>
      <c r="C182" s="40">
        <f ca="1">INDEX('Flow probs &amp; rates'!$Y$5:$Y$5999,D181)</f>
        <v>0.15838011278979092</v>
      </c>
      <c r="D182" s="12"/>
      <c r="E182" s="12"/>
      <c r="F182" s="12">
        <v>0.35630288245515102</v>
      </c>
      <c r="G182" s="12">
        <v>-0.56619598297449003</v>
      </c>
      <c r="H182" s="12">
        <v>0.20989310051933899</v>
      </c>
      <c r="J182" s="11">
        <v>0</v>
      </c>
      <c r="K182" s="11" t="e">
        <f t="shared" ref="K182" ca="1" si="175">LN(INDEX(P$4:P$5999,M181))</f>
        <v>#NAME?</v>
      </c>
      <c r="L182" s="11">
        <v>0</v>
      </c>
      <c r="M182" s="11"/>
      <c r="O182" t="e">
        <f ca="1"/>
        <v>#NAME?</v>
      </c>
      <c r="P182" t="e">
        <f ca="1"/>
        <v>#NAME?</v>
      </c>
      <c r="Q182" t="e">
        <f ca="1"/>
        <v>#NAME?</v>
      </c>
      <c r="S182" s="43" t="e">
        <f ca="1"/>
        <v>#NAME?</v>
      </c>
      <c r="T182" s="43" t="e">
        <f ca="1"/>
        <v>#NAME?</v>
      </c>
      <c r="U182" s="43" t="e">
        <f ca="1"/>
        <v>#NAME?</v>
      </c>
    </row>
    <row r="183" spans="1:21" x14ac:dyDescent="0.35">
      <c r="A183" s="40">
        <f ca="1">INDEX('Flow probs &amp; rates'!$Z$5:$Z$5999,D181)</f>
        <v>1.9846167721500985E-2</v>
      </c>
      <c r="B183" s="40">
        <f ca="1">INDEX('Flow probs &amp; rates'!$AA$5:$AA$5999,D181)</f>
        <v>2.1431126895465891E-2</v>
      </c>
      <c r="C183" s="40">
        <f ca="1">INDEX('Flow probs &amp; rates'!$AB$5:$AB$5999,D181)</f>
        <v>0.95872270538303317</v>
      </c>
      <c r="D183" s="12"/>
      <c r="E183" s="12"/>
      <c r="F183" s="12">
        <v>1.6251451387724401E-2</v>
      </c>
      <c r="G183" s="12">
        <v>2.8559154205107198E-2</v>
      </c>
      <c r="H183" s="12">
        <v>-4.4810605592831503E-2</v>
      </c>
      <c r="J183" s="11">
        <v>0</v>
      </c>
      <c r="K183" s="11">
        <v>0</v>
      </c>
      <c r="L183" s="11" t="e">
        <f t="shared" ref="L183" ca="1" si="176">LN(INDEX(Q$4:Q$5999,M181))</f>
        <v>#NAME?</v>
      </c>
      <c r="M183" s="11"/>
      <c r="O183" t="e">
        <f ca="1"/>
        <v>#NAME?</v>
      </c>
      <c r="P183" t="e">
        <f ca="1"/>
        <v>#NAME?</v>
      </c>
      <c r="Q183" t="e">
        <f ca="1"/>
        <v>#NAME?</v>
      </c>
      <c r="S183" s="43" t="e">
        <f ca="1"/>
        <v>#NAME?</v>
      </c>
      <c r="T183" s="43" t="e">
        <f ca="1"/>
        <v>#NAME?</v>
      </c>
      <c r="U183" s="43" t="e">
        <f ca="1"/>
        <v>#NAME?</v>
      </c>
    </row>
    <row r="184" spans="1:21" x14ac:dyDescent="0.35">
      <c r="A184" s="40">
        <f ca="1">INDEX('Flow probs &amp; rates'!$T$5:$T$5999,D184)</f>
        <v>0.97416137254511403</v>
      </c>
      <c r="B184" s="40">
        <f ca="1">INDEX('Flow probs &amp; rates'!$U$5:$U$5999,D184)</f>
        <v>1.2610464028049424E-2</v>
      </c>
      <c r="C184" s="40">
        <f ca="1">INDEX('Flow probs &amp; rates'!$V$5:$V$5999,D184)</f>
        <v>1.3228163426836529E-2</v>
      </c>
      <c r="D184" s="12">
        <v>61</v>
      </c>
      <c r="E184" s="12"/>
      <c r="F184" s="12">
        <v>-2.8741803579079201E-2</v>
      </c>
      <c r="G184" s="12">
        <v>1.6510752752177199E-2</v>
      </c>
      <c r="H184" s="12">
        <v>1.2231050826901299E-2</v>
      </c>
      <c r="J184" s="11" t="e">
        <f t="shared" ref="J184" ca="1" si="177">LN(INDEX(O$4:O$5999,M184))</f>
        <v>#NAME?</v>
      </c>
      <c r="K184" s="11">
        <v>0</v>
      </c>
      <c r="L184" s="11">
        <v>0</v>
      </c>
      <c r="M184" s="30">
        <v>361</v>
      </c>
      <c r="N184">
        <v>91</v>
      </c>
      <c r="O184" t="e">
        <f t="array" aca="1" ref="O184:Q189" ca="1">[1]!evect(INDEX(A$4:A$5999,N184):INDEX(C$6:C$5999,N184))</f>
        <v>#NAME?</v>
      </c>
      <c r="P184" t="e">
        <f ca="1"/>
        <v>#NAME?</v>
      </c>
      <c r="Q184" t="e">
        <f ca="1"/>
        <v>#NAME?</v>
      </c>
      <c r="S184" s="43" t="e">
        <f t="array" aca="1" ref="S184:U186" ca="1">MMULT(INDEX(O$5:O$5999,M184):INDEX(Q$7:Q$5999,M184),MMULT(J184:L186,MINVERSE(INDEX(O$5:O$5999,M184):INDEX(Q$7:Q$5999,M184))))</f>
        <v>#NAME?</v>
      </c>
      <c r="T184" s="43" t="e">
        <f ca="1"/>
        <v>#NAME?</v>
      </c>
      <c r="U184" s="43" t="e">
        <f ca="1"/>
        <v>#NAME?</v>
      </c>
    </row>
    <row r="185" spans="1:21" x14ac:dyDescent="0.35">
      <c r="A185" s="40">
        <f ca="1">INDEX('Flow probs &amp; rates'!$W$5:$W$5999,D184)</f>
        <v>0.26608780084731787</v>
      </c>
      <c r="B185" s="40">
        <f ca="1">INDEX('Flow probs &amp; rates'!$X$5:$X$5999,D184)</f>
        <v>0.57471724016178916</v>
      </c>
      <c r="C185" s="40">
        <f ca="1">INDEX('Flow probs &amp; rates'!$Y$5:$Y$5999,D184)</f>
        <v>0.15919495899089298</v>
      </c>
      <c r="D185" s="12"/>
      <c r="E185" s="12"/>
      <c r="F185" s="12">
        <v>0.35068396451672501</v>
      </c>
      <c r="G185" s="12">
        <v>-0.56105527662611299</v>
      </c>
      <c r="H185" s="12">
        <v>0.210371312109387</v>
      </c>
      <c r="J185" s="11">
        <v>0</v>
      </c>
      <c r="K185" s="11" t="e">
        <f t="shared" ref="K185" ca="1" si="178">LN(INDEX(P$4:P$5999,M184))</f>
        <v>#NAME?</v>
      </c>
      <c r="L185" s="11">
        <v>0</v>
      </c>
      <c r="M185" s="30"/>
      <c r="O185" t="e">
        <f ca="1"/>
        <v>#NAME?</v>
      </c>
      <c r="P185" t="e">
        <f ca="1"/>
        <v>#NAME?</v>
      </c>
      <c r="Q185" t="e">
        <f ca="1"/>
        <v>#NAME?</v>
      </c>
      <c r="S185" s="43" t="e">
        <f ca="1"/>
        <v>#NAME?</v>
      </c>
      <c r="T185" s="43" t="e">
        <f ca="1"/>
        <v>#NAME?</v>
      </c>
      <c r="U185" s="43" t="e">
        <f ca="1"/>
        <v>#NAME?</v>
      </c>
    </row>
    <row r="186" spans="1:21" x14ac:dyDescent="0.35">
      <c r="A186" s="40">
        <f ca="1">INDEX('Flow probs &amp; rates'!$Z$5:$Z$5999,D184)</f>
        <v>1.9242896048453733E-2</v>
      </c>
      <c r="B186" s="40">
        <f ca="1">INDEX('Flow probs &amp; rates'!$AA$5:$AA$5999,D184)</f>
        <v>2.1935531346091917E-2</v>
      </c>
      <c r="C186" s="40">
        <f ca="1">INDEX('Flow probs &amp; rates'!$AB$5:$AB$5999,D184)</f>
        <v>0.95882157260545431</v>
      </c>
      <c r="D186" s="12"/>
      <c r="E186" s="12"/>
      <c r="F186" s="12">
        <v>1.5604576566518801E-2</v>
      </c>
      <c r="G186" s="12">
        <v>2.9169261921503299E-2</v>
      </c>
      <c r="H186" s="12">
        <v>-4.4773838488022799E-2</v>
      </c>
      <c r="J186" s="11">
        <v>0</v>
      </c>
      <c r="K186" s="11">
        <v>0</v>
      </c>
      <c r="L186" s="11" t="e">
        <f t="shared" ref="L186" ca="1" si="179">LN(INDEX(Q$4:Q$5999,M184))</f>
        <v>#NAME?</v>
      </c>
      <c r="M186" s="30"/>
      <c r="O186" t="e">
        <f ca="1"/>
        <v>#NAME?</v>
      </c>
      <c r="P186" t="e">
        <f ca="1"/>
        <v>#NAME?</v>
      </c>
      <c r="Q186" t="e">
        <f ca="1"/>
        <v>#NAME?</v>
      </c>
      <c r="S186" s="43" t="e">
        <f ca="1"/>
        <v>#NAME?</v>
      </c>
      <c r="T186" s="43" t="e">
        <f ca="1"/>
        <v>#NAME?</v>
      </c>
      <c r="U186" s="43" t="e">
        <f ca="1"/>
        <v>#NAME?</v>
      </c>
    </row>
    <row r="187" spans="1:21" x14ac:dyDescent="0.35">
      <c r="A187" s="40">
        <f ca="1">INDEX('Flow probs &amp; rates'!$T$5:$T$5999,D187)</f>
        <v>0.97344545293266216</v>
      </c>
      <c r="B187" s="40">
        <f ca="1">INDEX('Flow probs &amp; rates'!$U$5:$U$5999,D187)</f>
        <v>1.3714241171355623E-2</v>
      </c>
      <c r="C187" s="40">
        <f ca="1">INDEX('Flow probs &amp; rates'!$V$5:$V$5999,D187)</f>
        <v>1.2840305895982179E-2</v>
      </c>
      <c r="D187" s="12">
        <v>62</v>
      </c>
      <c r="E187" s="12"/>
      <c r="F187" s="12">
        <v>-2.9547598706771899E-2</v>
      </c>
      <c r="G187" s="12">
        <v>1.7680679945772E-2</v>
      </c>
      <c r="H187" s="12">
        <v>1.1866918750846099E-2</v>
      </c>
      <c r="J187" s="11" t="e">
        <f t="shared" ref="J187" ca="1" si="180">LN(INDEX(O$4:O$5999,M187))</f>
        <v>#NAME?</v>
      </c>
      <c r="K187" s="11">
        <v>0</v>
      </c>
      <c r="L187" s="11">
        <v>0</v>
      </c>
      <c r="M187" s="30">
        <v>367</v>
      </c>
      <c r="O187" t="e">
        <f ca="1"/>
        <v>#NAME?</v>
      </c>
      <c r="P187" t="e">
        <f ca="1"/>
        <v>#NAME?</v>
      </c>
      <c r="Q187" t="e">
        <f ca="1"/>
        <v>#NAME?</v>
      </c>
      <c r="S187" s="43" t="e">
        <f t="array" aca="1" ref="S187:U189" ca="1">MMULT(INDEX(O$5:O$5999,M187):INDEX(Q$7:Q$5999,M187),MMULT(J187:L189,MINVERSE(INDEX(O$5:O$5999,M187):INDEX(Q$7:Q$5999,M187))))</f>
        <v>#NAME?</v>
      </c>
      <c r="T187" s="43" t="e">
        <f ca="1"/>
        <v>#NAME?</v>
      </c>
      <c r="U187" s="43" t="e">
        <f ca="1"/>
        <v>#NAME?</v>
      </c>
    </row>
    <row r="188" spans="1:21" x14ac:dyDescent="0.35">
      <c r="A188" s="40">
        <f ca="1">INDEX('Flow probs &amp; rates'!$W$5:$W$5999,D187)</f>
        <v>0.25612296223845088</v>
      </c>
      <c r="B188" s="40">
        <f ca="1">INDEX('Flow probs &amp; rates'!$X$5:$X$5999,D187)</f>
        <v>0.59461870811294348</v>
      </c>
      <c r="C188" s="40">
        <f ca="1">INDEX('Flow probs &amp; rates'!$Y$5:$Y$5999,D187)</f>
        <v>0.14925832964860564</v>
      </c>
      <c r="D188" s="12"/>
      <c r="E188" s="12"/>
      <c r="F188" s="12">
        <v>0.33237228206622499</v>
      </c>
      <c r="G188" s="12">
        <v>-0.52717924350339596</v>
      </c>
      <c r="H188" s="12">
        <v>0.19480696143898299</v>
      </c>
      <c r="J188" s="11">
        <v>0</v>
      </c>
      <c r="K188" s="11" t="e">
        <f t="shared" ref="K188" ca="1" si="181">LN(INDEX(P$4:P$5999,M187))</f>
        <v>#NAME?</v>
      </c>
      <c r="L188" s="11">
        <v>0</v>
      </c>
      <c r="M188" s="30"/>
      <c r="O188" t="e">
        <f ca="1"/>
        <v>#NAME?</v>
      </c>
      <c r="P188" t="e">
        <f ca="1"/>
        <v>#NAME?</v>
      </c>
      <c r="Q188" t="e">
        <f ca="1"/>
        <v>#NAME?</v>
      </c>
      <c r="S188" s="43" t="e">
        <f ca="1"/>
        <v>#NAME?</v>
      </c>
      <c r="T188" s="43" t="e">
        <f ca="1"/>
        <v>#NAME?</v>
      </c>
      <c r="U188" s="43" t="e">
        <f ca="1"/>
        <v>#NAME?</v>
      </c>
    </row>
    <row r="189" spans="1:21" x14ac:dyDescent="0.35">
      <c r="A189" s="40">
        <f ca="1">INDEX('Flow probs &amp; rates'!$Z$5:$Z$5999,D187)</f>
        <v>2.1049884712749291E-2</v>
      </c>
      <c r="B189" s="40">
        <f ca="1">INDEX('Flow probs &amp; rates'!$AA$5:$AA$5999,D187)</f>
        <v>2.5381102520103869E-2</v>
      </c>
      <c r="C189" s="40">
        <f ca="1">INDEX('Flow probs &amp; rates'!$AB$5:$AB$5999,D187)</f>
        <v>0.9535690127671469</v>
      </c>
      <c r="D189" s="12"/>
      <c r="E189" s="12"/>
      <c r="F189" s="12">
        <v>1.7133076196028E-2</v>
      </c>
      <c r="G189" s="12">
        <v>3.3326260537072397E-2</v>
      </c>
      <c r="H189" s="12">
        <v>-5.04593367330229E-2</v>
      </c>
      <c r="J189" s="11">
        <v>0</v>
      </c>
      <c r="K189" s="11">
        <v>0</v>
      </c>
      <c r="L189" s="11" t="e">
        <f t="shared" ref="L189" ca="1" si="182">LN(INDEX(Q$4:Q$5999,M187))</f>
        <v>#NAME?</v>
      </c>
      <c r="M189" s="30"/>
      <c r="O189" t="e">
        <f ca="1"/>
        <v>#NAME?</v>
      </c>
      <c r="P189" t="e">
        <f ca="1"/>
        <v>#NAME?</v>
      </c>
      <c r="Q189" t="e">
        <f ca="1"/>
        <v>#NAME?</v>
      </c>
      <c r="S189" s="43" t="e">
        <f ca="1"/>
        <v>#NAME?</v>
      </c>
      <c r="T189" s="43" t="e">
        <f ca="1"/>
        <v>#NAME?</v>
      </c>
      <c r="U189" s="43" t="e">
        <f ca="1"/>
        <v>#NAME?</v>
      </c>
    </row>
    <row r="190" spans="1:21" x14ac:dyDescent="0.35">
      <c r="A190" s="40">
        <f ca="1">INDEX('Flow probs &amp; rates'!$T$5:$T$5999,D190)</f>
        <v>0.97101951097295747</v>
      </c>
      <c r="B190" s="40">
        <f ca="1">INDEX('Flow probs &amp; rates'!$U$5:$U$5999,D190)</f>
        <v>1.3719538743170391E-2</v>
      </c>
      <c r="C190" s="40">
        <f ca="1">INDEX('Flow probs &amp; rates'!$V$5:$V$5999,D190)</f>
        <v>1.5260950283872062E-2</v>
      </c>
      <c r="D190" s="12">
        <v>63</v>
      </c>
      <c r="E190" s="12"/>
      <c r="F190" s="12">
        <v>-3.1988525696542397E-2</v>
      </c>
      <c r="G190" s="12">
        <v>1.7987121150818301E-2</v>
      </c>
      <c r="H190" s="12">
        <v>1.40014045457919E-2</v>
      </c>
      <c r="J190" s="11" t="e">
        <f t="shared" ref="J190" ca="1" si="183">LN(INDEX(O$4:O$5999,M190))</f>
        <v>#NAME?</v>
      </c>
      <c r="K190" s="11">
        <v>0</v>
      </c>
      <c r="L190" s="11">
        <v>0</v>
      </c>
      <c r="M190" s="30">
        <v>373</v>
      </c>
      <c r="N190">
        <v>94</v>
      </c>
      <c r="O190" t="e">
        <f t="array" aca="1" ref="O190:Q195" ca="1">[1]!evect(INDEX(A$4:A$5999,N190):INDEX(C$6:C$5999,N190))</f>
        <v>#NAME?</v>
      </c>
      <c r="P190" t="e">
        <f ca="1"/>
        <v>#NAME?</v>
      </c>
      <c r="Q190" t="e">
        <f ca="1"/>
        <v>#NAME?</v>
      </c>
      <c r="S190" s="43" t="e">
        <f t="array" aca="1" ref="S190:U192" ca="1">MMULT(INDEX(O$5:O$5999,M190):INDEX(Q$7:Q$5999,M190),MMULT(J190:L192,MINVERSE(INDEX(O$5:O$5999,M190):INDEX(Q$7:Q$5999,M190))))</f>
        <v>#NAME?</v>
      </c>
      <c r="T190" s="43" t="e">
        <f ca="1"/>
        <v>#NAME?</v>
      </c>
      <c r="U190" s="43" t="e">
        <f ca="1"/>
        <v>#NAME?</v>
      </c>
    </row>
    <row r="191" spans="1:21" x14ac:dyDescent="0.35">
      <c r="A191" s="40">
        <f ca="1">INDEX('Flow probs &amp; rates'!$W$5:$W$5999,D190)</f>
        <v>0.24489514360464174</v>
      </c>
      <c r="B191" s="40">
        <f ca="1">INDEX('Flow probs &amp; rates'!$X$5:$X$5999,D190)</f>
        <v>0.57593156081149977</v>
      </c>
      <c r="C191" s="40">
        <f ca="1">INDEX('Flow probs &amp; rates'!$Y$5:$Y$5999,D190)</f>
        <v>0.17917329558385858</v>
      </c>
      <c r="D191" s="12"/>
      <c r="E191" s="12"/>
      <c r="F191" s="12">
        <v>0.32281138153377498</v>
      </c>
      <c r="G191" s="12">
        <v>-0.55901347374862098</v>
      </c>
      <c r="H191" s="12">
        <v>0.236202092216142</v>
      </c>
      <c r="J191" s="11">
        <v>0</v>
      </c>
      <c r="K191" s="11" t="e">
        <f t="shared" ref="K191" ca="1" si="184">LN(INDEX(P$4:P$5999,M190))</f>
        <v>#NAME?</v>
      </c>
      <c r="L191" s="11">
        <v>0</v>
      </c>
      <c r="M191" s="11"/>
      <c r="O191" t="e">
        <f ca="1"/>
        <v>#NAME?</v>
      </c>
      <c r="P191" t="e">
        <f ca="1"/>
        <v>#NAME?</v>
      </c>
      <c r="Q191" t="e">
        <f ca="1"/>
        <v>#NAME?</v>
      </c>
      <c r="S191" s="43" t="e">
        <f ca="1"/>
        <v>#NAME?</v>
      </c>
      <c r="T191" s="43" t="e">
        <f ca="1"/>
        <v>#NAME?</v>
      </c>
      <c r="U191" s="43" t="e">
        <f ca="1"/>
        <v>#NAME?</v>
      </c>
    </row>
    <row r="192" spans="1:21" x14ac:dyDescent="0.35">
      <c r="A192" s="40">
        <f ca="1">INDEX('Flow probs &amp; rates'!$Z$5:$Z$5999,D190)</f>
        <v>1.736098172828696E-2</v>
      </c>
      <c r="B192" s="40">
        <f ca="1">INDEX('Flow probs &amp; rates'!$AA$5:$AA$5999,D190)</f>
        <v>1.9946374717455313E-2</v>
      </c>
      <c r="C192" s="40">
        <f ca="1">INDEX('Flow probs &amp; rates'!$AB$5:$AB$5999,D190)</f>
        <v>0.96269264355425777</v>
      </c>
      <c r="D192" s="12"/>
      <c r="E192" s="12"/>
      <c r="F192" s="12">
        <v>1.43644191149618E-2</v>
      </c>
      <c r="G192" s="12">
        <v>2.64282720935465E-2</v>
      </c>
      <c r="H192" s="12">
        <v>-4.0792691218718598E-2</v>
      </c>
      <c r="J192" s="11">
        <v>0</v>
      </c>
      <c r="K192" s="11">
        <v>0</v>
      </c>
      <c r="L192" s="11" t="e">
        <f t="shared" ref="L192" ca="1" si="185">LN(INDEX(Q$4:Q$5999,M190))</f>
        <v>#NAME?</v>
      </c>
      <c r="M192" s="11"/>
      <c r="O192" t="e">
        <f ca="1"/>
        <v>#NAME?</v>
      </c>
      <c r="P192" t="e">
        <f ca="1"/>
        <v>#NAME?</v>
      </c>
      <c r="Q192" t="e">
        <f ca="1"/>
        <v>#NAME?</v>
      </c>
      <c r="S192" s="43" t="e">
        <f ca="1"/>
        <v>#NAME?</v>
      </c>
      <c r="T192" s="43" t="e">
        <f ca="1"/>
        <v>#NAME?</v>
      </c>
      <c r="U192" s="43" t="e">
        <f ca="1"/>
        <v>#NAME?</v>
      </c>
    </row>
    <row r="193" spans="1:21" x14ac:dyDescent="0.35">
      <c r="A193" s="40">
        <f ca="1">INDEX('Flow probs &amp; rates'!$T$5:$T$5999,D193)</f>
        <v>0.97296240388654409</v>
      </c>
      <c r="B193" s="40">
        <f ca="1">INDEX('Flow probs &amp; rates'!$U$5:$U$5999,D193)</f>
        <v>1.3660569648677061E-2</v>
      </c>
      <c r="C193" s="40">
        <f ca="1">INDEX('Flow probs &amp; rates'!$V$5:$V$5999,D193)</f>
        <v>1.3377026464778946E-2</v>
      </c>
      <c r="D193" s="12">
        <v>64</v>
      </c>
      <c r="E193" s="12"/>
      <c r="F193" s="12">
        <v>-3.0166038186056999E-2</v>
      </c>
      <c r="G193" s="12">
        <v>1.7916076530078699E-2</v>
      </c>
      <c r="H193" s="12">
        <v>1.22499616661339E-2</v>
      </c>
      <c r="J193" s="11" t="e">
        <f t="shared" ref="J193" ca="1" si="186">LN(INDEX(O$4:O$5999,M193))</f>
        <v>#NAME?</v>
      </c>
      <c r="K193" s="11">
        <v>0</v>
      </c>
      <c r="L193" s="11">
        <v>0</v>
      </c>
      <c r="M193" s="30">
        <v>379</v>
      </c>
      <c r="O193" t="e">
        <f ca="1"/>
        <v>#NAME?</v>
      </c>
      <c r="P193" t="e">
        <f ca="1"/>
        <v>#NAME?</v>
      </c>
      <c r="Q193" t="e">
        <f ca="1"/>
        <v>#NAME?</v>
      </c>
      <c r="S193" s="43" t="e">
        <f t="array" aca="1" ref="S193:U195" ca="1">MMULT(INDEX(O$5:O$5999,M193):INDEX(Q$7:Q$5999,M193),MMULT(J193:L195,MINVERSE(INDEX(O$5:O$5999,M193):INDEX(Q$7:Q$5999,M193))))</f>
        <v>#NAME?</v>
      </c>
      <c r="T193" s="43" t="e">
        <f ca="1"/>
        <v>#NAME?</v>
      </c>
      <c r="U193" s="43" t="e">
        <f ca="1"/>
        <v>#NAME?</v>
      </c>
    </row>
    <row r="194" spans="1:21" x14ac:dyDescent="0.35">
      <c r="A194" s="40">
        <f ca="1">INDEX('Flow probs &amp; rates'!$W$5:$W$5999,D193)</f>
        <v>0.26302109504190196</v>
      </c>
      <c r="B194" s="40">
        <f ca="1">INDEX('Flow probs &amp; rates'!$X$5:$X$5999,D193)</f>
        <v>0.57480257144704627</v>
      </c>
      <c r="C194" s="40">
        <f ca="1">INDEX('Flow probs &amp; rates'!$Y$5:$Y$5999,D193)</f>
        <v>0.16217633351105182</v>
      </c>
      <c r="D194" s="12"/>
      <c r="E194" s="12"/>
      <c r="F194" s="12">
        <v>0.34660853641839501</v>
      </c>
      <c r="G194" s="12">
        <v>-0.56121207509634896</v>
      </c>
      <c r="H194" s="12">
        <v>0.214603538676055</v>
      </c>
      <c r="J194" s="11">
        <v>0</v>
      </c>
      <c r="K194" s="11" t="e">
        <f t="shared" ref="K194" ca="1" si="187">LN(INDEX(P$4:P$5999,M193))</f>
        <v>#NAME?</v>
      </c>
      <c r="L194" s="11">
        <v>0</v>
      </c>
      <c r="M194" s="30"/>
      <c r="O194" t="e">
        <f ca="1"/>
        <v>#NAME?</v>
      </c>
      <c r="P194" t="e">
        <f ca="1"/>
        <v>#NAME?</v>
      </c>
      <c r="Q194" t="e">
        <f ca="1"/>
        <v>#NAME?</v>
      </c>
      <c r="S194" s="43" t="e">
        <f ca="1"/>
        <v>#NAME?</v>
      </c>
      <c r="T194" s="43" t="e">
        <f ca="1"/>
        <v>#NAME?</v>
      </c>
      <c r="U194" s="43" t="e">
        <f ca="1"/>
        <v>#NAME?</v>
      </c>
    </row>
    <row r="195" spans="1:21" x14ac:dyDescent="0.35">
      <c r="A195" s="40">
        <f ca="1">INDEX('Flow probs &amp; rates'!$Z$5:$Z$5999,D193)</f>
        <v>2.1163718177512954E-2</v>
      </c>
      <c r="B195" s="40">
        <f ca="1">INDEX('Flow probs &amp; rates'!$AA$5:$AA$5999,D193)</f>
        <v>2.1830439828518473E-2</v>
      </c>
      <c r="C195" s="40">
        <f ca="1">INDEX('Flow probs &amp; rates'!$AB$5:$AB$5999,D193)</f>
        <v>0.95700584199396854</v>
      </c>
      <c r="D195" s="12"/>
      <c r="E195" s="12"/>
      <c r="F195" s="12">
        <v>1.76983920616063E-2</v>
      </c>
      <c r="G195" s="12">
        <v>2.9026903928895099E-2</v>
      </c>
      <c r="H195" s="12">
        <v>-4.6725295990583803E-2</v>
      </c>
      <c r="J195" s="11">
        <v>0</v>
      </c>
      <c r="K195" s="11">
        <v>0</v>
      </c>
      <c r="L195" s="11" t="e">
        <f t="shared" ref="L195" ca="1" si="188">LN(INDEX(Q$4:Q$5999,M193))</f>
        <v>#NAME?</v>
      </c>
      <c r="M195" s="30"/>
      <c r="O195" t="e">
        <f ca="1"/>
        <v>#NAME?</v>
      </c>
      <c r="P195" t="e">
        <f ca="1"/>
        <v>#NAME?</v>
      </c>
      <c r="Q195" t="e">
        <f ca="1"/>
        <v>#NAME?</v>
      </c>
      <c r="S195" s="43" t="e">
        <f ca="1"/>
        <v>#NAME?</v>
      </c>
      <c r="T195" s="43" t="e">
        <f ca="1"/>
        <v>#NAME?</v>
      </c>
      <c r="U195" s="43" t="e">
        <f ca="1"/>
        <v>#NAME?</v>
      </c>
    </row>
    <row r="196" spans="1:21" x14ac:dyDescent="0.35">
      <c r="A196" s="40">
        <f ca="1">INDEX('Flow probs &amp; rates'!$T$5:$T$5999,D196)</f>
        <v>0.973843454478443</v>
      </c>
      <c r="B196" s="40">
        <f ca="1">INDEX('Flow probs &amp; rates'!$U$5:$U$5999,D196)</f>
        <v>1.3713750157182838E-2</v>
      </c>
      <c r="C196" s="40">
        <f ca="1">INDEX('Flow probs &amp; rates'!$V$5:$V$5999,D196)</f>
        <v>1.2442795364374218E-2</v>
      </c>
      <c r="D196" s="12">
        <v>65</v>
      </c>
      <c r="E196" s="12"/>
      <c r="F196" s="12">
        <v>-2.9266914370427201E-2</v>
      </c>
      <c r="G196" s="12">
        <v>1.7968110215644501E-2</v>
      </c>
      <c r="H196" s="12">
        <v>1.1298804144628799E-2</v>
      </c>
      <c r="J196" s="11" t="e">
        <f t="shared" ref="J196" ca="1" si="189">LN(INDEX(O$4:O$5999,M196))</f>
        <v>#NAME?</v>
      </c>
      <c r="K196" s="11">
        <v>0</v>
      </c>
      <c r="L196" s="11">
        <v>0</v>
      </c>
      <c r="M196" s="30">
        <v>385</v>
      </c>
      <c r="N196">
        <v>97</v>
      </c>
      <c r="O196" t="e">
        <f t="array" aca="1" ref="O196:Q201" ca="1">[1]!evect(INDEX(A$4:A$5999,N196):INDEX(C$6:C$5999,N196))</f>
        <v>#NAME?</v>
      </c>
      <c r="P196" t="e">
        <f ca="1"/>
        <v>#NAME?</v>
      </c>
      <c r="Q196" t="e">
        <f ca="1"/>
        <v>#NAME?</v>
      </c>
      <c r="S196" s="43" t="e">
        <f t="array" aca="1" ref="S196:U198" ca="1">MMULT(INDEX(O$5:O$5999,M196):INDEX(Q$7:Q$5999,M196),MMULT(J196:L198,MINVERSE(INDEX(O$5:O$5999,M196):INDEX(Q$7:Q$5999,M196))))</f>
        <v>#NAME?</v>
      </c>
      <c r="T196" s="43" t="e">
        <f ca="1"/>
        <v>#NAME?</v>
      </c>
      <c r="U196" s="43" t="e">
        <f ca="1"/>
        <v>#NAME?</v>
      </c>
    </row>
    <row r="197" spans="1:21" x14ac:dyDescent="0.35">
      <c r="A197" s="40">
        <f ca="1">INDEX('Flow probs &amp; rates'!$W$5:$W$5999,D196)</f>
        <v>0.26342057454874734</v>
      </c>
      <c r="B197" s="40">
        <f ca="1">INDEX('Flow probs &amp; rates'!$X$5:$X$5999,D196)</f>
        <v>0.5758349416418399</v>
      </c>
      <c r="C197" s="40">
        <f ca="1">INDEX('Flow probs &amp; rates'!$Y$5:$Y$5999,D196)</f>
        <v>0.16074448380941281</v>
      </c>
      <c r="D197" s="12"/>
      <c r="E197" s="12"/>
      <c r="F197" s="12">
        <v>0.34658666323945397</v>
      </c>
      <c r="G197" s="12">
        <v>-0.55961127120256104</v>
      </c>
      <c r="H197" s="12">
        <v>0.213024607965005</v>
      </c>
      <c r="J197" s="11">
        <v>0</v>
      </c>
      <c r="K197" s="11" t="e">
        <f t="shared" ref="K197" ca="1" si="190">LN(INDEX(P$4:P$5999,M196))</f>
        <v>#NAME?</v>
      </c>
      <c r="L197" s="11">
        <v>0</v>
      </c>
      <c r="M197" s="30"/>
      <c r="O197" t="e">
        <f ca="1"/>
        <v>#NAME?</v>
      </c>
      <c r="P197" t="e">
        <f ca="1"/>
        <v>#NAME?</v>
      </c>
      <c r="Q197" t="e">
        <f ca="1"/>
        <v>#NAME?</v>
      </c>
      <c r="S197" s="43" t="e">
        <f ca="1"/>
        <v>#NAME?</v>
      </c>
      <c r="T197" s="43" t="e">
        <f ca="1"/>
        <v>#NAME?</v>
      </c>
      <c r="U197" s="43" t="e">
        <f ca="1"/>
        <v>#NAME?</v>
      </c>
    </row>
    <row r="198" spans="1:21" x14ac:dyDescent="0.35">
      <c r="A198" s="40">
        <f ca="1">INDEX('Flow probs &amp; rates'!$Z$5:$Z$5999,D196)</f>
        <v>2.2447293214619191E-2</v>
      </c>
      <c r="B198" s="40">
        <f ca="1">INDEX('Flow probs &amp; rates'!$AA$5:$AA$5999,D196)</f>
        <v>2.3103435975437979E-2</v>
      </c>
      <c r="C198" s="40">
        <f ca="1">INDEX('Flow probs &amp; rates'!$AB$5:$AB$5999,D196)</f>
        <v>0.95444927080994291</v>
      </c>
      <c r="D198" s="12"/>
      <c r="E198" s="12"/>
      <c r="F198" s="12">
        <v>1.8796582202252301E-2</v>
      </c>
      <c r="G198" s="12">
        <v>3.0741149023965499E-2</v>
      </c>
      <c r="H198" s="12">
        <v>-4.9537731226132399E-2</v>
      </c>
      <c r="J198" s="11">
        <v>0</v>
      </c>
      <c r="K198" s="11">
        <v>0</v>
      </c>
      <c r="L198" s="11" t="e">
        <f t="shared" ref="L198" ca="1" si="191">LN(INDEX(Q$4:Q$5999,M196))</f>
        <v>#NAME?</v>
      </c>
      <c r="M198" s="30"/>
      <c r="O198" t="e">
        <f ca="1"/>
        <v>#NAME?</v>
      </c>
      <c r="P198" t="e">
        <f ca="1"/>
        <v>#NAME?</v>
      </c>
      <c r="Q198" t="e">
        <f ca="1"/>
        <v>#NAME?</v>
      </c>
      <c r="S198" s="43" t="e">
        <f ca="1"/>
        <v>#NAME?</v>
      </c>
      <c r="T198" s="43" t="e">
        <f ca="1"/>
        <v>#NAME?</v>
      </c>
      <c r="U198" s="43" t="e">
        <f ca="1"/>
        <v>#NAME?</v>
      </c>
    </row>
    <row r="199" spans="1:21" x14ac:dyDescent="0.35">
      <c r="A199" s="40">
        <f ca="1">INDEX('Flow probs &amp; rates'!$T$5:$T$5999,D199)</f>
        <v>0.97237124230665628</v>
      </c>
      <c r="B199" s="40">
        <f ca="1">INDEX('Flow probs &amp; rates'!$U$5:$U$5999,D199)</f>
        <v>1.4150110733190276E-2</v>
      </c>
      <c r="C199" s="40">
        <f ca="1">INDEX('Flow probs &amp; rates'!$V$5:$V$5999,D199)</f>
        <v>1.347864696015345E-2</v>
      </c>
      <c r="D199" s="12">
        <v>66</v>
      </c>
      <c r="E199" s="12"/>
      <c r="F199" s="12">
        <v>-3.0882524670598301E-2</v>
      </c>
      <c r="G199" s="12">
        <v>1.8729879343235001E-2</v>
      </c>
      <c r="H199" s="12">
        <v>1.2152645327420801E-2</v>
      </c>
      <c r="J199" s="11" t="e">
        <f t="shared" ref="J199" ca="1" si="192">LN(INDEX(O$4:O$5999,M199))</f>
        <v>#NAME?</v>
      </c>
      <c r="K199" s="11">
        <v>0</v>
      </c>
      <c r="L199" s="11">
        <v>0</v>
      </c>
      <c r="M199" s="30">
        <v>391</v>
      </c>
      <c r="O199" t="e">
        <f ca="1"/>
        <v>#NAME?</v>
      </c>
      <c r="P199" t="e">
        <f ca="1"/>
        <v>#NAME?</v>
      </c>
      <c r="Q199" t="e">
        <f ca="1"/>
        <v>#NAME?</v>
      </c>
      <c r="S199" s="43" t="e">
        <f t="array" aca="1" ref="S199:U201" ca="1">MMULT(INDEX(O$5:O$5999,M199):INDEX(Q$7:Q$5999,M199),MMULT(J199:L201,MINVERSE(INDEX(O$5:O$5999,M199):INDEX(Q$7:Q$5999,M199))))</f>
        <v>#NAME?</v>
      </c>
      <c r="T199" s="43" t="e">
        <f ca="1"/>
        <v>#NAME?</v>
      </c>
      <c r="U199" s="43" t="e">
        <f ca="1"/>
        <v>#NAME?</v>
      </c>
    </row>
    <row r="200" spans="1:21" x14ac:dyDescent="0.35">
      <c r="A200" s="40">
        <f ca="1">INDEX('Flow probs &amp; rates'!$W$5:$W$5999,D199)</f>
        <v>0.26129425921476074</v>
      </c>
      <c r="B200" s="40">
        <f ca="1">INDEX('Flow probs &amp; rates'!$X$5:$X$5999,D199)</f>
        <v>0.56431787372596731</v>
      </c>
      <c r="C200" s="40">
        <f ca="1">INDEX('Flow probs &amp; rates'!$Y$5:$Y$5999,D199)</f>
        <v>0.17438786705927192</v>
      </c>
      <c r="D200" s="12"/>
      <c r="E200" s="12"/>
      <c r="F200" s="12">
        <v>0.34724258261705798</v>
      </c>
      <c r="G200" s="12">
        <v>-0.58025202170729095</v>
      </c>
      <c r="H200" s="12">
        <v>0.233009439091517</v>
      </c>
      <c r="J200" s="11">
        <v>0</v>
      </c>
      <c r="K200" s="11" t="e">
        <f t="shared" ref="K200" ca="1" si="193">LN(INDEX(P$4:P$5999,M199))</f>
        <v>#NAME?</v>
      </c>
      <c r="L200" s="11">
        <v>0</v>
      </c>
      <c r="M200" s="11"/>
      <c r="O200" t="e">
        <f ca="1"/>
        <v>#NAME?</v>
      </c>
      <c r="P200" t="e">
        <f ca="1"/>
        <v>#NAME?</v>
      </c>
      <c r="Q200" t="e">
        <f ca="1"/>
        <v>#NAME?</v>
      </c>
      <c r="S200" s="43" t="e">
        <f ca="1"/>
        <v>#NAME?</v>
      </c>
      <c r="T200" s="43" t="e">
        <f ca="1"/>
        <v>#NAME?</v>
      </c>
      <c r="U200" s="43" t="e">
        <f ca="1"/>
        <v>#NAME?</v>
      </c>
    </row>
    <row r="201" spans="1:21" x14ac:dyDescent="0.35">
      <c r="A201" s="40">
        <f ca="1">INDEX('Flow probs &amp; rates'!$Z$5:$Z$5999,D199)</f>
        <v>2.1139191201337858E-2</v>
      </c>
      <c r="B201" s="40">
        <f ca="1">INDEX('Flow probs &amp; rates'!$AA$5:$AA$5999,D199)</f>
        <v>2.2078963146061767E-2</v>
      </c>
      <c r="C201" s="40">
        <f ca="1">INDEX('Flow probs &amp; rates'!$AB$5:$AB$5999,D199)</f>
        <v>0.95678184565260038</v>
      </c>
      <c r="D201" s="12"/>
      <c r="E201" s="12"/>
      <c r="F201" s="12">
        <v>1.7613985557988199E-2</v>
      </c>
      <c r="G201" s="12">
        <v>2.9612893425058798E-2</v>
      </c>
      <c r="H201" s="12">
        <v>-4.7226878993291102E-2</v>
      </c>
      <c r="J201" s="11">
        <v>0</v>
      </c>
      <c r="K201" s="11">
        <v>0</v>
      </c>
      <c r="L201" s="11" t="e">
        <f t="shared" ref="L201" ca="1" si="194">LN(INDEX(Q$4:Q$5999,M199))</f>
        <v>#NAME?</v>
      </c>
      <c r="M201" s="11"/>
      <c r="O201" t="e">
        <f ca="1"/>
        <v>#NAME?</v>
      </c>
      <c r="P201" t="e">
        <f ca="1"/>
        <v>#NAME?</v>
      </c>
      <c r="Q201" t="e">
        <f ca="1"/>
        <v>#NAME?</v>
      </c>
      <c r="S201" s="43" t="e">
        <f ca="1"/>
        <v>#NAME?</v>
      </c>
      <c r="T201" s="43" t="e">
        <f ca="1"/>
        <v>#NAME?</v>
      </c>
      <c r="U201" s="43" t="e">
        <f ca="1"/>
        <v>#NAME?</v>
      </c>
    </row>
    <row r="202" spans="1:21" x14ac:dyDescent="0.35">
      <c r="A202" s="40">
        <f ca="1">INDEX('Flow probs &amp; rates'!$T$5:$T$5999,D202)</f>
        <v>0.97373412649247559</v>
      </c>
      <c r="B202" s="40">
        <f ca="1">INDEX('Flow probs &amp; rates'!$U$5:$U$5999,D202)</f>
        <v>1.3423160174342804E-2</v>
      </c>
      <c r="C202" s="40">
        <f ca="1">INDEX('Flow probs &amp; rates'!$V$5:$V$5999,D202)</f>
        <v>1.2842713333181656E-2</v>
      </c>
      <c r="D202" s="12">
        <v>67</v>
      </c>
      <c r="E202" s="12"/>
      <c r="F202" s="12">
        <v>-2.93089782312007E-2</v>
      </c>
      <c r="G202" s="12">
        <v>1.7664938746531401E-2</v>
      </c>
      <c r="H202" s="12">
        <v>1.16440394846694E-2</v>
      </c>
      <c r="J202" s="11" t="e">
        <f t="shared" ref="J202" ca="1" si="195">LN(INDEX(O$4:O$5999,M202))</f>
        <v>#NAME?</v>
      </c>
      <c r="K202" s="11">
        <v>0</v>
      </c>
      <c r="L202" s="11">
        <v>0</v>
      </c>
      <c r="M202" s="30">
        <v>397</v>
      </c>
      <c r="N202">
        <v>100</v>
      </c>
      <c r="O202" t="e">
        <f t="array" aca="1" ref="O202:Q207" ca="1">[1]!evect(INDEX(A$4:A$5999,N202):INDEX(C$6:C$5999,N202))</f>
        <v>#NAME?</v>
      </c>
      <c r="P202" t="e">
        <f ca="1"/>
        <v>#NAME?</v>
      </c>
      <c r="Q202" t="e">
        <f ca="1"/>
        <v>#NAME?</v>
      </c>
      <c r="S202" s="43" t="e">
        <f t="array" aca="1" ref="S202:U204" ca="1">MMULT(INDEX(O$5:O$5999,M202):INDEX(Q$7:Q$5999,M202),MMULT(J202:L204,MINVERSE(INDEX(O$5:O$5999,M202):INDEX(Q$7:Q$5999,M202))))</f>
        <v>#NAME?</v>
      </c>
      <c r="T202" s="43" t="e">
        <f ca="1"/>
        <v>#NAME?</v>
      </c>
      <c r="U202" s="43" t="e">
        <f ca="1"/>
        <v>#NAME?</v>
      </c>
    </row>
    <row r="203" spans="1:21" x14ac:dyDescent="0.35">
      <c r="A203" s="40">
        <f ca="1">INDEX('Flow probs &amp; rates'!$W$5:$W$5999,D202)</f>
        <v>0.26010277772190649</v>
      </c>
      <c r="B203" s="40">
        <f ca="1">INDEX('Flow probs &amp; rates'!$X$5:$X$5999,D202)</f>
        <v>0.56971678296498518</v>
      </c>
      <c r="C203" s="40">
        <f ca="1">INDEX('Flow probs &amp; rates'!$Y$5:$Y$5999,D202)</f>
        <v>0.17018043931310836</v>
      </c>
      <c r="D203" s="12"/>
      <c r="E203" s="12"/>
      <c r="F203" s="12">
        <v>0.343759854723932</v>
      </c>
      <c r="G203" s="12">
        <v>-0.570490068200741</v>
      </c>
      <c r="H203" s="12">
        <v>0.226730213476808</v>
      </c>
      <c r="J203" s="11">
        <v>0</v>
      </c>
      <c r="K203" s="11" t="e">
        <f t="shared" ref="K203" ca="1" si="196">LN(INDEX(P$4:P$5999,M202))</f>
        <v>#NAME?</v>
      </c>
      <c r="L203" s="11">
        <v>0</v>
      </c>
      <c r="M203" s="30"/>
      <c r="O203" t="e">
        <f ca="1"/>
        <v>#NAME?</v>
      </c>
      <c r="P203" t="e">
        <f ca="1"/>
        <v>#NAME?</v>
      </c>
      <c r="Q203" t="e">
        <f ca="1"/>
        <v>#NAME?</v>
      </c>
      <c r="S203" s="43" t="e">
        <f ca="1"/>
        <v>#NAME?</v>
      </c>
      <c r="T203" s="43" t="e">
        <f ca="1"/>
        <v>#NAME?</v>
      </c>
      <c r="U203" s="43" t="e">
        <f ca="1"/>
        <v>#NAME?</v>
      </c>
    </row>
    <row r="204" spans="1:21" x14ac:dyDescent="0.35">
      <c r="A204" s="40">
        <f ca="1">INDEX('Flow probs &amp; rates'!$Z$5:$Z$5999,D202)</f>
        <v>2.2349564860075635E-2</v>
      </c>
      <c r="B204" s="40">
        <f ca="1">INDEX('Flow probs &amp; rates'!$AA$5:$AA$5999,D202)</f>
        <v>2.302964726338998E-2</v>
      </c>
      <c r="C204" s="40">
        <f ca="1">INDEX('Flow probs &amp; rates'!$AB$5:$AB$5999,D202)</f>
        <v>0.95462078787653437</v>
      </c>
      <c r="D204" s="12"/>
      <c r="E204" s="12"/>
      <c r="F204" s="12">
        <v>1.87379248571856E-2</v>
      </c>
      <c r="G204" s="12">
        <v>3.07978152603611E-2</v>
      </c>
      <c r="H204" s="12">
        <v>-4.9535740117546197E-2</v>
      </c>
      <c r="J204" s="11">
        <v>0</v>
      </c>
      <c r="K204" s="11">
        <v>0</v>
      </c>
      <c r="L204" s="11" t="e">
        <f t="shared" ref="L204" ca="1" si="197">LN(INDEX(Q$4:Q$5999,M202))</f>
        <v>#NAME?</v>
      </c>
      <c r="M204" s="30"/>
      <c r="O204" t="e">
        <f ca="1"/>
        <v>#NAME?</v>
      </c>
      <c r="P204" t="e">
        <f ca="1"/>
        <v>#NAME?</v>
      </c>
      <c r="Q204" t="e">
        <f ca="1"/>
        <v>#NAME?</v>
      </c>
      <c r="S204" s="43" t="e">
        <f ca="1"/>
        <v>#NAME?</v>
      </c>
      <c r="T204" s="43" t="e">
        <f ca="1"/>
        <v>#NAME?</v>
      </c>
      <c r="U204" s="43" t="e">
        <f ca="1"/>
        <v>#NAME?</v>
      </c>
    </row>
    <row r="205" spans="1:21" x14ac:dyDescent="0.35">
      <c r="A205" s="40">
        <f ca="1">INDEX('Flow probs &amp; rates'!$T$5:$T$5999,D205)</f>
        <v>0.97514837177406388</v>
      </c>
      <c r="B205" s="40">
        <f ca="1">INDEX('Flow probs &amp; rates'!$U$5:$U$5999,D205)</f>
        <v>1.2263269067091132E-2</v>
      </c>
      <c r="C205" s="40">
        <f ca="1">INDEX('Flow probs &amp; rates'!$V$5:$V$5999,D205)</f>
        <v>1.2588359158844939E-2</v>
      </c>
      <c r="D205" s="12">
        <v>68</v>
      </c>
      <c r="E205" s="12"/>
      <c r="F205" s="12">
        <v>-2.75862540758526E-2</v>
      </c>
      <c r="G205" s="12">
        <v>1.6060112701017999E-2</v>
      </c>
      <c r="H205" s="12">
        <v>1.1526141374978E-2</v>
      </c>
      <c r="J205" s="11" t="e">
        <f t="shared" ref="J205" ca="1" si="198">LN(INDEX(O$4:O$5999,M205))</f>
        <v>#NAME?</v>
      </c>
      <c r="K205" s="11">
        <v>0</v>
      </c>
      <c r="L205" s="11">
        <v>0</v>
      </c>
      <c r="M205" s="30">
        <v>403</v>
      </c>
      <c r="O205" t="e">
        <f ca="1"/>
        <v>#NAME?</v>
      </c>
      <c r="P205" t="e">
        <f ca="1"/>
        <v>#NAME?</v>
      </c>
      <c r="Q205" t="e">
        <f ca="1"/>
        <v>#NAME?</v>
      </c>
      <c r="S205" s="43" t="e">
        <f t="array" aca="1" ref="S205:U207" ca="1">MMULT(INDEX(O$5:O$5999,M205):INDEX(Q$7:Q$5999,M205),MMULT(J205:L207,MINVERSE(INDEX(O$5:O$5999,M205):INDEX(Q$7:Q$5999,M205))))</f>
        <v>#NAME?</v>
      </c>
      <c r="T205" s="43" t="e">
        <f ca="1"/>
        <v>#NAME?</v>
      </c>
      <c r="U205" s="43" t="e">
        <f ca="1"/>
        <v>#NAME?</v>
      </c>
    </row>
    <row r="206" spans="1:21" x14ac:dyDescent="0.35">
      <c r="A206" s="40">
        <f ca="1">INDEX('Flow probs &amp; rates'!$W$5:$W$5999,D205)</f>
        <v>0.25818281251313796</v>
      </c>
      <c r="B206" s="40">
        <f ca="1">INDEX('Flow probs &amp; rates'!$X$5:$X$5999,D205)</f>
        <v>0.57369966284910401</v>
      </c>
      <c r="C206" s="40">
        <f ca="1">INDEX('Flow probs &amp; rates'!$Y$5:$Y$5999,D205)</f>
        <v>0.16811752463775806</v>
      </c>
      <c r="D206" s="12"/>
      <c r="E206" s="12"/>
      <c r="F206" s="12">
        <v>0.34010430109436601</v>
      </c>
      <c r="G206" s="12">
        <v>-0.56296464299997295</v>
      </c>
      <c r="H206" s="12">
        <v>0.22286034189374301</v>
      </c>
      <c r="J206" s="11">
        <v>0</v>
      </c>
      <c r="K206" s="11" t="e">
        <f t="shared" ref="K206" ca="1" si="199">LN(INDEX(P$4:P$5999,M205))</f>
        <v>#NAME?</v>
      </c>
      <c r="L206" s="11">
        <v>0</v>
      </c>
      <c r="M206" s="30"/>
      <c r="O206" t="e">
        <f ca="1"/>
        <v>#NAME?</v>
      </c>
      <c r="P206" t="e">
        <f ca="1"/>
        <v>#NAME?</v>
      </c>
      <c r="Q206" t="e">
        <f ca="1"/>
        <v>#NAME?</v>
      </c>
      <c r="S206" s="43" t="e">
        <f ca="1"/>
        <v>#NAME?</v>
      </c>
      <c r="T206" s="43" t="e">
        <f ca="1"/>
        <v>#NAME?</v>
      </c>
      <c r="U206" s="43" t="e">
        <f ca="1"/>
        <v>#NAME?</v>
      </c>
    </row>
    <row r="207" spans="1:21" x14ac:dyDescent="0.35">
      <c r="A207" s="40">
        <f ca="1">INDEX('Flow probs &amp; rates'!$Z$5:$Z$5999,D205)</f>
        <v>1.9826405713189985E-2</v>
      </c>
      <c r="B207" s="40">
        <f ca="1">INDEX('Flow probs &amp; rates'!$AA$5:$AA$5999,D205)</f>
        <v>2.2539006536296636E-2</v>
      </c>
      <c r="C207" s="40">
        <f ca="1">INDEX('Flow probs &amp; rates'!$AB$5:$AB$5999,D205)</f>
        <v>0.95763458775051347</v>
      </c>
      <c r="D207" s="12"/>
      <c r="E207" s="12"/>
      <c r="F207" s="12">
        <v>1.6221365687152399E-2</v>
      </c>
      <c r="G207" s="12">
        <v>3.00230984697103E-2</v>
      </c>
      <c r="H207" s="12">
        <v>-4.6244464166936602E-2</v>
      </c>
      <c r="J207" s="11">
        <v>0</v>
      </c>
      <c r="K207" s="11">
        <v>0</v>
      </c>
      <c r="L207" s="11" t="e">
        <f t="shared" ref="L207" ca="1" si="200">LN(INDEX(Q$4:Q$5999,M205))</f>
        <v>#NAME?</v>
      </c>
      <c r="M207" s="30"/>
      <c r="O207" t="e">
        <f ca="1"/>
        <v>#NAME?</v>
      </c>
      <c r="P207" t="e">
        <f ca="1"/>
        <v>#NAME?</v>
      </c>
      <c r="Q207" t="e">
        <f ca="1"/>
        <v>#NAME?</v>
      </c>
      <c r="S207" s="43" t="e">
        <f ca="1"/>
        <v>#NAME?</v>
      </c>
      <c r="T207" s="43" t="e">
        <f ca="1"/>
        <v>#NAME?</v>
      </c>
      <c r="U207" s="43" t="e">
        <f ca="1"/>
        <v>#NAME?</v>
      </c>
    </row>
    <row r="208" spans="1:21" x14ac:dyDescent="0.35">
      <c r="A208" s="40">
        <f ca="1">INDEX('Flow probs &amp; rates'!$T$5:$T$5999,D208)</f>
        <v>0.97418223689433214</v>
      </c>
      <c r="B208" s="40">
        <f ca="1">INDEX('Flow probs &amp; rates'!$U$5:$U$5999,D208)</f>
        <v>1.294907998709657E-2</v>
      </c>
      <c r="C208" s="40">
        <f ca="1">INDEX('Flow probs &amp; rates'!$V$5:$V$5999,D208)</f>
        <v>1.2868683118571271E-2</v>
      </c>
      <c r="D208" s="12">
        <v>69</v>
      </c>
      <c r="E208" s="12"/>
      <c r="F208" s="12">
        <v>-2.85091627811551E-2</v>
      </c>
      <c r="G208" s="12">
        <v>1.6734597125244E-2</v>
      </c>
      <c r="H208" s="12">
        <v>1.1774565655910899E-2</v>
      </c>
      <c r="J208" s="11" t="e">
        <f t="shared" ref="J208" ca="1" si="201">LN(INDEX(O$4:O$5999,M208))</f>
        <v>#NAME?</v>
      </c>
      <c r="K208" s="11">
        <v>0</v>
      </c>
      <c r="L208" s="11">
        <v>0</v>
      </c>
      <c r="M208" s="30">
        <v>409</v>
      </c>
      <c r="N208">
        <v>103</v>
      </c>
      <c r="O208" t="e">
        <f t="array" aca="1" ref="O208:Q213" ca="1">[1]!evect(INDEX(A$4:A$5999,N208):INDEX(C$6:C$5999,N208))</f>
        <v>#NAME?</v>
      </c>
      <c r="P208" t="e">
        <f ca="1"/>
        <v>#NAME?</v>
      </c>
      <c r="Q208" t="e">
        <f ca="1"/>
        <v>#NAME?</v>
      </c>
      <c r="S208" s="43" t="e">
        <f t="array" aca="1" ref="S208:U210" ca="1">MMULT(INDEX(O$5:O$5999,M208):INDEX(Q$7:Q$5999,M208),MMULT(J208:L210,MINVERSE(INDEX(O$5:O$5999,M208):INDEX(Q$7:Q$5999,M208))))</f>
        <v>#NAME?</v>
      </c>
      <c r="T208" s="43" t="e">
        <f ca="1"/>
        <v>#NAME?</v>
      </c>
      <c r="U208" s="43" t="e">
        <f ca="1"/>
        <v>#NAME?</v>
      </c>
    </row>
    <row r="209" spans="1:21" x14ac:dyDescent="0.35">
      <c r="A209" s="40">
        <f ca="1">INDEX('Flow probs &amp; rates'!$W$5:$W$5999,D208)</f>
        <v>0.2425949361720782</v>
      </c>
      <c r="B209" s="40">
        <f ca="1">INDEX('Flow probs &amp; rates'!$X$5:$X$5999,D208)</f>
        <v>0.59208875333603184</v>
      </c>
      <c r="C209" s="40">
        <f ca="1">INDEX('Flow probs &amp; rates'!$Y$5:$Y$5999,D208)</f>
        <v>0.16531631049188997</v>
      </c>
      <c r="D209" s="12"/>
      <c r="E209" s="12"/>
      <c r="F209" s="12">
        <v>0.31528779218811298</v>
      </c>
      <c r="G209" s="12">
        <v>-0.53092830781699796</v>
      </c>
      <c r="H209" s="12">
        <v>0.215640515628885</v>
      </c>
      <c r="J209" s="11">
        <v>0</v>
      </c>
      <c r="K209" s="11" t="e">
        <f t="shared" ref="K209" ca="1" si="202">LN(INDEX(P$4:P$5999,M208))</f>
        <v>#NAME?</v>
      </c>
      <c r="L209" s="11">
        <v>0</v>
      </c>
      <c r="M209" s="11"/>
      <c r="O209" t="e">
        <f ca="1"/>
        <v>#NAME?</v>
      </c>
      <c r="P209" t="e">
        <f ca="1"/>
        <v>#NAME?</v>
      </c>
      <c r="Q209" t="e">
        <f ca="1"/>
        <v>#NAME?</v>
      </c>
      <c r="S209" s="43" t="e">
        <f ca="1"/>
        <v>#NAME?</v>
      </c>
      <c r="T209" s="43" t="e">
        <f ca="1"/>
        <v>#NAME?</v>
      </c>
      <c r="U209" s="43" t="e">
        <f ca="1"/>
        <v>#NAME?</v>
      </c>
    </row>
    <row r="210" spans="1:21" x14ac:dyDescent="0.35">
      <c r="A210" s="40">
        <f ca="1">INDEX('Flow probs &amp; rates'!$Z$5:$Z$5999,D208)</f>
        <v>1.7406938781280797E-2</v>
      </c>
      <c r="B210" s="40">
        <f ca="1">INDEX('Flow probs &amp; rates'!$AA$5:$AA$5999,D208)</f>
        <v>2.1924342660035595E-2</v>
      </c>
      <c r="C210" s="40">
        <f ca="1">INDEX('Flow probs &amp; rates'!$AB$5:$AB$5999,D208)</f>
        <v>0.96066871855868363</v>
      </c>
      <c r="D210" s="12"/>
      <c r="E210" s="12"/>
      <c r="F210" s="12">
        <v>1.4144829825522599E-2</v>
      </c>
      <c r="G210" s="12">
        <v>2.8737315658842699E-2</v>
      </c>
      <c r="H210" s="12">
        <v>-4.2882145484365503E-2</v>
      </c>
      <c r="J210" s="11">
        <v>0</v>
      </c>
      <c r="K210" s="11">
        <v>0</v>
      </c>
      <c r="L210" s="11" t="e">
        <f t="shared" ref="L210" ca="1" si="203">LN(INDEX(Q$4:Q$5999,M208))</f>
        <v>#NAME?</v>
      </c>
      <c r="M210" s="11"/>
      <c r="O210" t="e">
        <f ca="1"/>
        <v>#NAME?</v>
      </c>
      <c r="P210" t="e">
        <f ca="1"/>
        <v>#NAME?</v>
      </c>
      <c r="Q210" t="e">
        <f ca="1"/>
        <v>#NAME?</v>
      </c>
      <c r="S210" s="43" t="e">
        <f ca="1"/>
        <v>#NAME?</v>
      </c>
      <c r="T210" s="43" t="e">
        <f ca="1"/>
        <v>#NAME?</v>
      </c>
      <c r="U210" s="43" t="e">
        <f ca="1"/>
        <v>#NAME?</v>
      </c>
    </row>
    <row r="211" spans="1:21" x14ac:dyDescent="0.35">
      <c r="A211" s="40">
        <f ca="1">INDEX('Flow probs &amp; rates'!$T$5:$T$5999,D211)</f>
        <v>0.97446324867285594</v>
      </c>
      <c r="B211" s="40">
        <f ca="1">INDEX('Flow probs &amp; rates'!$U$5:$U$5999,D211)</f>
        <v>1.2826108777363546E-2</v>
      </c>
      <c r="C211" s="40">
        <f ca="1">INDEX('Flow probs &amp; rates'!$V$5:$V$5999,D211)</f>
        <v>1.2710642549780439E-2</v>
      </c>
      <c r="D211" s="12">
        <v>70</v>
      </c>
      <c r="E211" s="12"/>
      <c r="F211" s="12">
        <v>-2.8185719093310399E-2</v>
      </c>
      <c r="G211" s="12">
        <v>1.6609177494655802E-2</v>
      </c>
      <c r="H211" s="12">
        <v>1.1576541598708801E-2</v>
      </c>
      <c r="J211" s="11" t="e">
        <f t="shared" ref="J211" ca="1" si="204">LN(INDEX(O$4:O$5999,M211))</f>
        <v>#NAME?</v>
      </c>
      <c r="K211" s="11">
        <v>0</v>
      </c>
      <c r="L211" s="11">
        <v>0</v>
      </c>
      <c r="M211" s="30">
        <v>415</v>
      </c>
      <c r="O211" t="e">
        <f ca="1"/>
        <v>#NAME?</v>
      </c>
      <c r="P211" t="e">
        <f ca="1"/>
        <v>#NAME?</v>
      </c>
      <c r="Q211" t="e">
        <f ca="1"/>
        <v>#NAME?</v>
      </c>
      <c r="S211" s="43" t="e">
        <f t="array" aca="1" ref="S211:U213" ca="1">MMULT(INDEX(O$5:O$5999,M211):INDEX(Q$7:Q$5999,M211),MMULT(J211:L213,MINVERSE(INDEX(O$5:O$5999,M211):INDEX(Q$7:Q$5999,M211))))</f>
        <v>#NAME?</v>
      </c>
      <c r="T211" s="43" t="e">
        <f ca="1"/>
        <v>#NAME?</v>
      </c>
      <c r="U211" s="43" t="e">
        <f ca="1"/>
        <v>#NAME?</v>
      </c>
    </row>
    <row r="212" spans="1:21" x14ac:dyDescent="0.35">
      <c r="A212" s="40">
        <f ca="1">INDEX('Flow probs &amp; rates'!$W$5:$W$5999,D211)</f>
        <v>0.24022388212251888</v>
      </c>
      <c r="B212" s="40">
        <f ca="1">INDEX('Flow probs &amp; rates'!$X$5:$X$5999,D211)</f>
        <v>0.58965154055939417</v>
      </c>
      <c r="C212" s="40">
        <f ca="1">INDEX('Flow probs &amp; rates'!$Y$5:$Y$5999,D211)</f>
        <v>0.17012457731808694</v>
      </c>
      <c r="D212" s="12"/>
      <c r="E212" s="12"/>
      <c r="F212" s="12">
        <v>0.31255955026875698</v>
      </c>
      <c r="G212" s="12">
        <v>-0.53505713496032603</v>
      </c>
      <c r="H212" s="12">
        <v>0.22249758469278599</v>
      </c>
      <c r="J212" s="11">
        <v>0</v>
      </c>
      <c r="K212" s="11" t="e">
        <f t="shared" ref="K212" ca="1" si="205">LN(INDEX(P$4:P$5999,M211))</f>
        <v>#NAME?</v>
      </c>
      <c r="L212" s="11">
        <v>0</v>
      </c>
      <c r="M212" s="30"/>
      <c r="O212" t="e">
        <f ca="1"/>
        <v>#NAME?</v>
      </c>
      <c r="P212" t="e">
        <f ca="1"/>
        <v>#NAME?</v>
      </c>
      <c r="Q212" t="e">
        <f ca="1"/>
        <v>#NAME?</v>
      </c>
      <c r="S212" s="43" t="e">
        <f ca="1"/>
        <v>#NAME?</v>
      </c>
      <c r="T212" s="43" t="e">
        <f ca="1"/>
        <v>#NAME?</v>
      </c>
      <c r="U212" s="43" t="e">
        <f ca="1"/>
        <v>#NAME?</v>
      </c>
    </row>
    <row r="213" spans="1:21" x14ac:dyDescent="0.35">
      <c r="A213" s="40">
        <f ca="1">INDEX('Flow probs &amp; rates'!$Z$5:$Z$5999,D211)</f>
        <v>1.8235626869147283E-2</v>
      </c>
      <c r="B213" s="40">
        <f ca="1">INDEX('Flow probs &amp; rates'!$AA$5:$AA$5999,D211)</f>
        <v>2.1469264101411742E-2</v>
      </c>
      <c r="C213" s="40">
        <f ca="1">INDEX('Flow probs &amp; rates'!$AB$5:$AB$5999,D211)</f>
        <v>0.96029510902944104</v>
      </c>
      <c r="D213" s="12"/>
      <c r="E213" s="12"/>
      <c r="F213" s="12">
        <v>1.5114016096241399E-2</v>
      </c>
      <c r="G213" s="12">
        <v>2.8190305033258499E-2</v>
      </c>
      <c r="H213" s="12">
        <v>-4.3304321139724003E-2</v>
      </c>
      <c r="J213" s="11">
        <v>0</v>
      </c>
      <c r="K213" s="11">
        <v>0</v>
      </c>
      <c r="L213" s="11" t="e">
        <f t="shared" ref="L213" ca="1" si="206">LN(INDEX(Q$4:Q$5999,M211))</f>
        <v>#NAME?</v>
      </c>
      <c r="M213" s="30"/>
      <c r="O213" t="e">
        <f ca="1"/>
        <v>#NAME?</v>
      </c>
      <c r="P213" t="e">
        <f ca="1"/>
        <v>#NAME?</v>
      </c>
      <c r="Q213" t="e">
        <f ca="1"/>
        <v>#NAME?</v>
      </c>
      <c r="S213" s="43" t="e">
        <f ca="1"/>
        <v>#NAME?</v>
      </c>
      <c r="T213" s="43" t="e">
        <f ca="1"/>
        <v>#NAME?</v>
      </c>
      <c r="U213" s="43" t="e">
        <f ca="1"/>
        <v>#NAME?</v>
      </c>
    </row>
    <row r="214" spans="1:21" x14ac:dyDescent="0.35">
      <c r="A214" s="40">
        <f ca="1">INDEX('Flow probs &amp; rates'!$T$5:$T$5999,D214)</f>
        <v>0.97426426696015</v>
      </c>
      <c r="B214" s="40">
        <f ca="1">INDEX('Flow probs &amp; rates'!$U$5:$U$5999,D214)</f>
        <v>1.3237965280930622E-2</v>
      </c>
      <c r="C214" s="40">
        <f ca="1">INDEX('Flow probs &amp; rates'!$V$5:$V$5999,D214)</f>
        <v>1.2497767758919438E-2</v>
      </c>
      <c r="D214" s="12">
        <v>71</v>
      </c>
      <c r="E214" s="12"/>
      <c r="F214" s="12">
        <v>-2.8542146813833699E-2</v>
      </c>
      <c r="G214" s="12">
        <v>1.72038546488241E-2</v>
      </c>
      <c r="H214" s="12">
        <v>1.1338292165157899E-2</v>
      </c>
      <c r="J214" s="11" t="e">
        <f t="shared" ref="J214" ca="1" si="207">LN(INDEX(O$4:O$5999,M214))</f>
        <v>#NAME?</v>
      </c>
      <c r="K214" s="11">
        <v>0</v>
      </c>
      <c r="L214" s="11">
        <v>0</v>
      </c>
      <c r="M214" s="30">
        <v>421</v>
      </c>
      <c r="N214">
        <v>106</v>
      </c>
      <c r="O214" t="e">
        <f t="array" aca="1" ref="O214:Q219" ca="1">[1]!evect(INDEX(A$4:A$5999,N214):INDEX(C$6:C$5999,N214))</f>
        <v>#NAME?</v>
      </c>
      <c r="P214" t="e">
        <f ca="1"/>
        <v>#NAME?</v>
      </c>
      <c r="Q214" t="e">
        <f ca="1"/>
        <v>#NAME?</v>
      </c>
      <c r="S214" s="43" t="e">
        <f t="array" aca="1" ref="S214:U216" ca="1">MMULT(INDEX(O$5:O$5999,M214):INDEX(Q$7:Q$5999,M214),MMULT(J214:L216,MINVERSE(INDEX(O$5:O$5999,M214):INDEX(Q$7:Q$5999,M214))))</f>
        <v>#NAME?</v>
      </c>
      <c r="T214" s="43" t="e">
        <f ca="1"/>
        <v>#NAME?</v>
      </c>
      <c r="U214" s="43" t="e">
        <f ca="1"/>
        <v>#NAME?</v>
      </c>
    </row>
    <row r="215" spans="1:21" x14ac:dyDescent="0.35">
      <c r="A215" s="40">
        <f ca="1">INDEX('Flow probs &amp; rates'!$W$5:$W$5999,D214)</f>
        <v>0.24671242890418804</v>
      </c>
      <c r="B215" s="40">
        <f ca="1">INDEX('Flow probs &amp; rates'!$X$5:$X$5999,D214)</f>
        <v>0.58567263579533857</v>
      </c>
      <c r="C215" s="40">
        <f ca="1">INDEX('Flow probs &amp; rates'!$Y$5:$Y$5999,D214)</f>
        <v>0.16761493530047342</v>
      </c>
      <c r="D215" s="12"/>
      <c r="E215" s="12"/>
      <c r="F215" s="12">
        <v>0.32194966733898001</v>
      </c>
      <c r="G215" s="12">
        <v>-0.54214122065734605</v>
      </c>
      <c r="H215" s="12">
        <v>0.220191553306607</v>
      </c>
      <c r="J215" s="11">
        <v>0</v>
      </c>
      <c r="K215" s="11" t="e">
        <f t="shared" ref="K215" ca="1" si="208">LN(INDEX(P$4:P$5999,M214))</f>
        <v>#NAME?</v>
      </c>
      <c r="L215" s="11">
        <v>0</v>
      </c>
      <c r="M215" s="30"/>
      <c r="O215" t="e">
        <f ca="1"/>
        <v>#NAME?</v>
      </c>
      <c r="P215" t="e">
        <f ca="1"/>
        <v>#NAME?</v>
      </c>
      <c r="Q215" t="e">
        <f ca="1"/>
        <v>#NAME?</v>
      </c>
      <c r="S215" s="43" t="e">
        <f ca="1"/>
        <v>#NAME?</v>
      </c>
      <c r="T215" s="43" t="e">
        <f ca="1"/>
        <v>#NAME?</v>
      </c>
      <c r="U215" s="43" t="e">
        <f ca="1"/>
        <v>#NAME?</v>
      </c>
    </row>
    <row r="216" spans="1:21" x14ac:dyDescent="0.35">
      <c r="A216" s="40">
        <f ca="1">INDEX('Flow probs &amp; rates'!$Z$5:$Z$5999,D214)</f>
        <v>2.0089134493288856E-2</v>
      </c>
      <c r="B216" s="40">
        <f ca="1">INDEX('Flow probs &amp; rates'!$AA$5:$AA$5999,D214)</f>
        <v>2.2134027512018633E-2</v>
      </c>
      <c r="C216" s="40">
        <f ca="1">INDEX('Flow probs &amp; rates'!$AB$5:$AB$5999,D214)</f>
        <v>0.95777683799469249</v>
      </c>
      <c r="D216" s="12"/>
      <c r="E216" s="12"/>
      <c r="F216" s="12">
        <v>1.6819976256399801E-2</v>
      </c>
      <c r="G216" s="12">
        <v>2.91816148001274E-2</v>
      </c>
      <c r="H216" s="12">
        <v>-4.6001591066605202E-2</v>
      </c>
      <c r="J216" s="11">
        <v>0</v>
      </c>
      <c r="K216" s="11">
        <v>0</v>
      </c>
      <c r="L216" s="11" t="e">
        <f t="shared" ref="L216" ca="1" si="209">LN(INDEX(Q$4:Q$5999,M214))</f>
        <v>#NAME?</v>
      </c>
      <c r="M216" s="30"/>
      <c r="O216" t="e">
        <f ca="1"/>
        <v>#NAME?</v>
      </c>
      <c r="P216" t="e">
        <f ca="1"/>
        <v>#NAME?</v>
      </c>
      <c r="Q216" t="e">
        <f ca="1"/>
        <v>#NAME?</v>
      </c>
      <c r="S216" s="43" t="e">
        <f ca="1"/>
        <v>#NAME?</v>
      </c>
      <c r="T216" s="43" t="e">
        <f ca="1"/>
        <v>#NAME?</v>
      </c>
      <c r="U216" s="43" t="e">
        <f ca="1"/>
        <v>#NAME?</v>
      </c>
    </row>
    <row r="217" spans="1:21" x14ac:dyDescent="0.35">
      <c r="A217" s="40">
        <f ca="1">INDEX('Flow probs &amp; rates'!$T$5:$T$5999,D217)</f>
        <v>0.9764118067412535</v>
      </c>
      <c r="B217" s="40">
        <f ca="1">INDEX('Flow probs &amp; rates'!$U$5:$U$5999,D217)</f>
        <v>1.1918254763873377E-2</v>
      </c>
      <c r="C217" s="40">
        <f ca="1">INDEX('Flow probs &amp; rates'!$V$5:$V$5999,D217)</f>
        <v>1.1669938494873085E-2</v>
      </c>
      <c r="D217" s="12">
        <v>72</v>
      </c>
      <c r="E217" s="12"/>
      <c r="F217" s="12">
        <v>-2.6214910646718E-2</v>
      </c>
      <c r="G217" s="12">
        <v>1.55592123371277E-2</v>
      </c>
      <c r="H217" s="12">
        <v>1.0655698309590801E-2</v>
      </c>
      <c r="J217" s="11" t="e">
        <f t="shared" ref="J217" ca="1" si="210">LN(INDEX(O$4:O$5999,M217))</f>
        <v>#NAME?</v>
      </c>
      <c r="K217" s="11">
        <v>0</v>
      </c>
      <c r="L217" s="11">
        <v>0</v>
      </c>
      <c r="M217" s="30">
        <v>427</v>
      </c>
      <c r="O217" t="e">
        <f ca="1"/>
        <v>#NAME?</v>
      </c>
      <c r="P217" t="e">
        <f ca="1"/>
        <v>#NAME?</v>
      </c>
      <c r="Q217" t="e">
        <f ca="1"/>
        <v>#NAME?</v>
      </c>
      <c r="S217" s="43" t="e">
        <f t="array" aca="1" ref="S217:U219" ca="1">MMULT(INDEX(O$5:O$5999,M217):INDEX(Q$7:Q$5999,M217),MMULT(J217:L219,MINVERSE(INDEX(O$5:O$5999,M217):INDEX(Q$7:Q$5999,M217))))</f>
        <v>#NAME?</v>
      </c>
      <c r="T217" s="43" t="e">
        <f ca="1"/>
        <v>#NAME?</v>
      </c>
      <c r="U217" s="43" t="e">
        <f ca="1"/>
        <v>#NAME?</v>
      </c>
    </row>
    <row r="218" spans="1:21" x14ac:dyDescent="0.35">
      <c r="A218" s="40">
        <f ca="1">INDEX('Flow probs &amp; rates'!$W$5:$W$5999,D217)</f>
        <v>0.25808057505933213</v>
      </c>
      <c r="B218" s="40">
        <f ca="1">INDEX('Flow probs &amp; rates'!$X$5:$X$5999,D217)</f>
        <v>0.57756383653720678</v>
      </c>
      <c r="C218" s="40">
        <f ca="1">INDEX('Flow probs &amp; rates'!$Y$5:$Y$5999,D217)</f>
        <v>0.16435558840346107</v>
      </c>
      <c r="D218" s="12"/>
      <c r="E218" s="12"/>
      <c r="F218" s="12">
        <v>0.33848177550631497</v>
      </c>
      <c r="G218" s="12">
        <v>-0.55595537943017304</v>
      </c>
      <c r="H218" s="12">
        <v>0.21747360392385601</v>
      </c>
      <c r="J218" s="11">
        <v>0</v>
      </c>
      <c r="K218" s="11" t="e">
        <f t="shared" ref="K218" ca="1" si="211">LN(INDEX(P$4:P$5999,M217))</f>
        <v>#NAME?</v>
      </c>
      <c r="L218" s="11">
        <v>0</v>
      </c>
      <c r="M218" s="11"/>
      <c r="O218" t="e">
        <f ca="1"/>
        <v>#NAME?</v>
      </c>
      <c r="P218" t="e">
        <f ca="1"/>
        <v>#NAME?</v>
      </c>
      <c r="Q218" t="e">
        <f ca="1"/>
        <v>#NAME?</v>
      </c>
      <c r="S218" s="43" t="e">
        <f ca="1"/>
        <v>#NAME?</v>
      </c>
      <c r="T218" s="43" t="e">
        <f ca="1"/>
        <v>#NAME?</v>
      </c>
      <c r="U218" s="43" t="e">
        <f ca="1"/>
        <v>#NAME?</v>
      </c>
    </row>
    <row r="219" spans="1:21" x14ac:dyDescent="0.35">
      <c r="A219" s="40">
        <f ca="1">INDEX('Flow probs &amp; rates'!$Z$5:$Z$5999,D217)</f>
        <v>2.1567358669338246E-2</v>
      </c>
      <c r="B219" s="40">
        <f ca="1">INDEX('Flow probs &amp; rates'!$AA$5:$AA$5999,D217)</f>
        <v>2.2235010656825031E-2</v>
      </c>
      <c r="C219" s="40">
        <f ca="1">INDEX('Flow probs &amp; rates'!$AB$5:$AB$5999,D217)</f>
        <v>0.95619763067383678</v>
      </c>
      <c r="D219" s="12"/>
      <c r="E219" s="12"/>
      <c r="F219" s="12">
        <v>1.8107767469538801E-2</v>
      </c>
      <c r="G219" s="12">
        <v>2.95344605308888E-2</v>
      </c>
      <c r="H219" s="12">
        <v>-4.7642228000427098E-2</v>
      </c>
      <c r="J219" s="11">
        <v>0</v>
      </c>
      <c r="K219" s="11">
        <v>0</v>
      </c>
      <c r="L219" s="11" t="e">
        <f t="shared" ref="L219" ca="1" si="212">LN(INDEX(Q$4:Q$5999,M217))</f>
        <v>#NAME?</v>
      </c>
      <c r="M219" s="11"/>
      <c r="O219" t="e">
        <f ca="1"/>
        <v>#NAME?</v>
      </c>
      <c r="P219" t="e">
        <f ca="1"/>
        <v>#NAME?</v>
      </c>
      <c r="Q219" t="e">
        <f ca="1"/>
        <v>#NAME?</v>
      </c>
      <c r="S219" s="43" t="e">
        <f ca="1"/>
        <v>#NAME?</v>
      </c>
      <c r="T219" s="43" t="e">
        <f ca="1"/>
        <v>#NAME?</v>
      </c>
      <c r="U219" s="43" t="e">
        <f ca="1"/>
        <v>#NAME?</v>
      </c>
    </row>
    <row r="220" spans="1:21" x14ac:dyDescent="0.35">
      <c r="A220" s="40">
        <f ca="1">INDEX('Flow probs &amp; rates'!$T$5:$T$5999,D220)</f>
        <v>0.97571048757786605</v>
      </c>
      <c r="B220" s="40">
        <f ca="1">INDEX('Flow probs &amp; rates'!$U$5:$U$5999,D220)</f>
        <v>1.2492344548733141E-2</v>
      </c>
      <c r="C220" s="40">
        <f ca="1">INDEX('Flow probs &amp; rates'!$V$5:$V$5999,D220)</f>
        <v>1.1797167873400807E-2</v>
      </c>
      <c r="D220" s="12">
        <v>73</v>
      </c>
      <c r="E220" s="12"/>
      <c r="F220" s="12">
        <v>-2.6972234305358798E-2</v>
      </c>
      <c r="G220" s="12">
        <v>1.6269603255214399E-2</v>
      </c>
      <c r="H220" s="12">
        <v>1.0702631050146299E-2</v>
      </c>
      <c r="J220" s="11" t="e">
        <f t="shared" ref="J220" ca="1" si="213">LN(INDEX(O$4:O$5999,M220))</f>
        <v>#NAME?</v>
      </c>
      <c r="K220" s="11">
        <v>0</v>
      </c>
      <c r="L220" s="11">
        <v>0</v>
      </c>
      <c r="M220" s="30">
        <v>433</v>
      </c>
      <c r="N220">
        <v>109</v>
      </c>
      <c r="O220" t="e">
        <f t="array" aca="1" ref="O220:Q225" ca="1">[1]!evect(INDEX(A$4:A$5999,N220):INDEX(C$6:C$5999,N220))</f>
        <v>#NAME?</v>
      </c>
      <c r="P220" t="e">
        <f ca="1"/>
        <v>#NAME?</v>
      </c>
      <c r="Q220" t="e">
        <f ca="1"/>
        <v>#NAME?</v>
      </c>
      <c r="S220" s="43" t="e">
        <f t="array" aca="1" ref="S220:U222" ca="1">MMULT(INDEX(O$5:O$5999,M220):INDEX(Q$7:Q$5999,M220),MMULT(J220:L222,MINVERSE(INDEX(O$5:O$5999,M220):INDEX(Q$7:Q$5999,M220))))</f>
        <v>#NAME?</v>
      </c>
      <c r="T220" s="43" t="e">
        <f ca="1"/>
        <v>#NAME?</v>
      </c>
      <c r="U220" s="43" t="e">
        <f ca="1"/>
        <v>#NAME?</v>
      </c>
    </row>
    <row r="221" spans="1:21" x14ac:dyDescent="0.35">
      <c r="A221" s="40">
        <f ca="1">INDEX('Flow probs &amp; rates'!$W$5:$W$5999,D220)</f>
        <v>0.25205454361367302</v>
      </c>
      <c r="B221" s="40">
        <f ca="1">INDEX('Flow probs &amp; rates'!$X$5:$X$5999,D220)</f>
        <v>0.58171346592796125</v>
      </c>
      <c r="C221" s="40">
        <f ca="1">INDEX('Flow probs &amp; rates'!$Y$5:$Y$5999,D220)</f>
        <v>0.16623199045836581</v>
      </c>
      <c r="D221" s="12"/>
      <c r="E221" s="12"/>
      <c r="F221" s="12">
        <v>0.329745865764632</v>
      </c>
      <c r="G221" s="12">
        <v>-0.54885927013595004</v>
      </c>
      <c r="H221" s="12">
        <v>0.21911340437131899</v>
      </c>
      <c r="J221" s="11">
        <v>0</v>
      </c>
      <c r="K221" s="11" t="e">
        <f t="shared" ref="K221" ca="1" si="214">LN(INDEX(P$4:P$5999,M220))</f>
        <v>#NAME?</v>
      </c>
      <c r="L221" s="11">
        <v>0</v>
      </c>
      <c r="M221" s="30"/>
      <c r="O221" t="e">
        <f ca="1"/>
        <v>#NAME?</v>
      </c>
      <c r="P221" t="e">
        <f ca="1"/>
        <v>#NAME?</v>
      </c>
      <c r="Q221" t="e">
        <f ca="1"/>
        <v>#NAME?</v>
      </c>
      <c r="S221" s="43" t="e">
        <f ca="1"/>
        <v>#NAME?</v>
      </c>
      <c r="T221" s="43" t="e">
        <f ca="1"/>
        <v>#NAME?</v>
      </c>
      <c r="U221" s="43" t="e">
        <f ca="1"/>
        <v>#NAME?</v>
      </c>
    </row>
    <row r="222" spans="1:21" x14ac:dyDescent="0.35">
      <c r="A222" s="40">
        <f ca="1">INDEX('Flow probs &amp; rates'!$Z$5:$Z$5999,D220)</f>
        <v>2.0018421596555595E-2</v>
      </c>
      <c r="B222" s="40">
        <f ca="1">INDEX('Flow probs &amp; rates'!$AA$5:$AA$5999,D220)</f>
        <v>2.2282994351318714E-2</v>
      </c>
      <c r="C222" s="40">
        <f ca="1">INDEX('Flow probs &amp; rates'!$AB$5:$AB$5999,D220)</f>
        <v>0.9576985840521256</v>
      </c>
      <c r="D222" s="12"/>
      <c r="E222" s="12"/>
      <c r="F222" s="12">
        <v>1.6602787229346799E-2</v>
      </c>
      <c r="G222" s="12">
        <v>2.9483012749503101E-2</v>
      </c>
      <c r="H222" s="12">
        <v>-4.6085799978848097E-2</v>
      </c>
      <c r="J222" s="11">
        <v>0</v>
      </c>
      <c r="K222" s="11">
        <v>0</v>
      </c>
      <c r="L222" s="11" t="e">
        <f t="shared" ref="L222" ca="1" si="215">LN(INDEX(Q$4:Q$5999,M220))</f>
        <v>#NAME?</v>
      </c>
      <c r="M222" s="30"/>
      <c r="O222" t="e">
        <f ca="1"/>
        <v>#NAME?</v>
      </c>
      <c r="P222" t="e">
        <f ca="1"/>
        <v>#NAME?</v>
      </c>
      <c r="Q222" t="e">
        <f ca="1"/>
        <v>#NAME?</v>
      </c>
      <c r="S222" s="43" t="e">
        <f ca="1"/>
        <v>#NAME?</v>
      </c>
      <c r="T222" s="43" t="e">
        <f ca="1"/>
        <v>#NAME?</v>
      </c>
      <c r="U222" s="43" t="e">
        <f ca="1"/>
        <v>#NAME?</v>
      </c>
    </row>
    <row r="223" spans="1:21" x14ac:dyDescent="0.35">
      <c r="A223" s="40">
        <f ca="1">INDEX('Flow probs &amp; rates'!$T$5:$T$5999,D223)</f>
        <v>0.97517558112614999</v>
      </c>
      <c r="B223" s="40">
        <f ca="1">INDEX('Flow probs &amp; rates'!$U$5:$U$5999,D223)</f>
        <v>1.3057313660824113E-2</v>
      </c>
      <c r="C223" s="40">
        <f ca="1">INDEX('Flow probs &amp; rates'!$V$5:$V$5999,D223)</f>
        <v>1.1767105213025899E-2</v>
      </c>
      <c r="D223" s="12">
        <v>74</v>
      </c>
      <c r="E223" s="12"/>
      <c r="F223" s="12">
        <v>-2.7547514775739201E-2</v>
      </c>
      <c r="G223" s="12">
        <v>1.6971501071421102E-2</v>
      </c>
      <c r="H223" s="12">
        <v>1.0576013704318101E-2</v>
      </c>
      <c r="J223" s="11" t="e">
        <f t="shared" ref="J223" ca="1" si="216">LN(INDEX(O$4:O$5999,M223))</f>
        <v>#NAME?</v>
      </c>
      <c r="K223" s="11">
        <v>0</v>
      </c>
      <c r="L223" s="11">
        <v>0</v>
      </c>
      <c r="M223" s="30">
        <v>439</v>
      </c>
      <c r="O223" t="e">
        <f ca="1"/>
        <v>#NAME?</v>
      </c>
      <c r="P223" t="e">
        <f ca="1"/>
        <v>#NAME?</v>
      </c>
      <c r="Q223" t="e">
        <f ca="1"/>
        <v>#NAME?</v>
      </c>
      <c r="S223" s="43" t="e">
        <f t="array" aca="1" ref="S223:U225" ca="1">MMULT(INDEX(O$5:O$5999,M223):INDEX(Q$7:Q$5999,M223),MMULT(J223:L225,MINVERSE(INDEX(O$5:O$5999,M223):INDEX(Q$7:Q$5999,M223))))</f>
        <v>#NAME?</v>
      </c>
      <c r="T223" s="43" t="e">
        <f ca="1"/>
        <v>#NAME?</v>
      </c>
      <c r="U223" s="43" t="e">
        <f ca="1"/>
        <v>#NAME?</v>
      </c>
    </row>
    <row r="224" spans="1:21" x14ac:dyDescent="0.35">
      <c r="A224" s="40">
        <f ca="1">INDEX('Flow probs &amp; rates'!$W$5:$W$5999,D223)</f>
        <v>0.24464962460020717</v>
      </c>
      <c r="B224" s="40">
        <f ca="1">INDEX('Flow probs &amp; rates'!$X$5:$X$5999,D223)</f>
        <v>0.58548717613652901</v>
      </c>
      <c r="C224" s="40">
        <f ca="1">INDEX('Flow probs &amp; rates'!$Y$5:$Y$5999,D223)</f>
        <v>0.16986319926326376</v>
      </c>
      <c r="D224" s="12"/>
      <c r="E224" s="12"/>
      <c r="F224" s="12">
        <v>0.31906182738979599</v>
      </c>
      <c r="G224" s="12">
        <v>-0.54244876403150299</v>
      </c>
      <c r="H224" s="12">
        <v>0.223386936641708</v>
      </c>
      <c r="J224" s="11">
        <v>0</v>
      </c>
      <c r="K224" s="11" t="e">
        <f t="shared" ref="K224" ca="1" si="217">LN(INDEX(P$4:P$5999,M223))</f>
        <v>#NAME?</v>
      </c>
      <c r="L224" s="11">
        <v>0</v>
      </c>
      <c r="M224" s="30"/>
      <c r="O224" t="e">
        <f ca="1"/>
        <v>#NAME?</v>
      </c>
      <c r="P224" t="e">
        <f ca="1"/>
        <v>#NAME?</v>
      </c>
      <c r="Q224" t="e">
        <f ca="1"/>
        <v>#NAME?</v>
      </c>
      <c r="S224" s="43" t="e">
        <f ca="1"/>
        <v>#NAME?</v>
      </c>
      <c r="T224" s="43" t="e">
        <f ca="1"/>
        <v>#NAME?</v>
      </c>
      <c r="U224" s="43" t="e">
        <f ca="1"/>
        <v>#NAME?</v>
      </c>
    </row>
    <row r="225" spans="1:21" x14ac:dyDescent="0.35">
      <c r="A225" s="40">
        <f ca="1">INDEX('Flow probs &amp; rates'!$Z$5:$Z$5999,D223)</f>
        <v>2.0268915521873022E-2</v>
      </c>
      <c r="B225" s="40">
        <f ca="1">INDEX('Flow probs &amp; rates'!$AA$5:$AA$5999,D223)</f>
        <v>2.2179995826713501E-2</v>
      </c>
      <c r="C225" s="40">
        <f ca="1">INDEX('Flow probs &amp; rates'!$AB$5:$AB$5999,D223)</f>
        <v>0.95755108865141347</v>
      </c>
      <c r="D225" s="12"/>
      <c r="E225" s="12"/>
      <c r="F225" s="12">
        <v>1.70259908127199E-2</v>
      </c>
      <c r="G225" s="12">
        <v>2.92514271606437E-2</v>
      </c>
      <c r="H225" s="12">
        <v>-4.6277417973363599E-2</v>
      </c>
      <c r="J225" s="11">
        <v>0</v>
      </c>
      <c r="K225" s="11">
        <v>0</v>
      </c>
      <c r="L225" s="11" t="e">
        <f t="shared" ref="L225" ca="1" si="218">LN(INDEX(Q$4:Q$5999,M223))</f>
        <v>#NAME?</v>
      </c>
      <c r="M225" s="30"/>
      <c r="O225" t="e">
        <f ca="1"/>
        <v>#NAME?</v>
      </c>
      <c r="P225" t="e">
        <f ca="1"/>
        <v>#NAME?</v>
      </c>
      <c r="Q225" t="e">
        <f ca="1"/>
        <v>#NAME?</v>
      </c>
      <c r="S225" s="43" t="e">
        <f ca="1"/>
        <v>#NAME?</v>
      </c>
      <c r="T225" s="43" t="e">
        <f ca="1"/>
        <v>#NAME?</v>
      </c>
      <c r="U225" s="43" t="e">
        <f ca="1"/>
        <v>#NAME?</v>
      </c>
    </row>
    <row r="226" spans="1:21" x14ac:dyDescent="0.35">
      <c r="A226" s="40">
        <f ca="1">INDEX('Flow probs &amp; rates'!$T$5:$T$5999,D226)</f>
        <v>0.97484291437101034</v>
      </c>
      <c r="B226" s="40">
        <f ca="1">INDEX('Flow probs &amp; rates'!$U$5:$U$5999,D226)</f>
        <v>1.294562862354715E-2</v>
      </c>
      <c r="C226" s="40">
        <f ca="1">INDEX('Flow probs &amp; rates'!$V$5:$V$5999,D226)</f>
        <v>1.2211457005442473E-2</v>
      </c>
      <c r="D226" s="12">
        <v>75</v>
      </c>
      <c r="E226" s="12"/>
      <c r="F226" s="12">
        <v>-2.7961741944683101E-2</v>
      </c>
      <c r="G226" s="12">
        <v>1.6940204795651202E-2</v>
      </c>
      <c r="H226" s="12">
        <v>1.1021537159230399E-2</v>
      </c>
      <c r="J226" s="11" t="e">
        <f t="shared" ref="J226" ca="1" si="219">LN(INDEX(O$4:O$5999,M226))</f>
        <v>#NAME?</v>
      </c>
      <c r="K226" s="11">
        <v>0</v>
      </c>
      <c r="L226" s="11">
        <v>0</v>
      </c>
      <c r="M226" s="30">
        <v>445</v>
      </c>
      <c r="N226">
        <v>112</v>
      </c>
      <c r="O226" t="e">
        <f t="array" aca="1" ref="O226:Q231" ca="1">[1]!evect(INDEX(A$4:A$5999,N226):INDEX(C$6:C$5999,N226))</f>
        <v>#NAME?</v>
      </c>
      <c r="P226" t="e">
        <f ca="1"/>
        <v>#NAME?</v>
      </c>
      <c r="Q226" t="e">
        <f ca="1"/>
        <v>#NAME?</v>
      </c>
      <c r="S226" s="43" t="e">
        <f t="array" aca="1" ref="S226:U228" ca="1">MMULT(INDEX(O$5:O$5999,M226):INDEX(Q$7:Q$5999,M226),MMULT(J226:L228,MINVERSE(INDEX(O$5:O$5999,M226):INDEX(Q$7:Q$5999,M226))))</f>
        <v>#NAME?</v>
      </c>
      <c r="T226" s="43" t="e">
        <f ca="1"/>
        <v>#NAME?</v>
      </c>
      <c r="U226" s="43" t="e">
        <f ca="1"/>
        <v>#NAME?</v>
      </c>
    </row>
    <row r="227" spans="1:21" x14ac:dyDescent="0.35">
      <c r="A227" s="40">
        <f ca="1">INDEX('Flow probs &amp; rates'!$W$5:$W$5999,D226)</f>
        <v>0.25091620015730859</v>
      </c>
      <c r="B227" s="40">
        <f ca="1">INDEX('Flow probs &amp; rates'!$X$5:$X$5999,D226)</f>
        <v>0.57632135841400012</v>
      </c>
      <c r="C227" s="40">
        <f ca="1">INDEX('Flow probs &amp; rates'!$Y$5:$Y$5999,D226)</f>
        <v>0.17276244142869127</v>
      </c>
      <c r="D227" s="12"/>
      <c r="E227" s="12"/>
      <c r="F227" s="12">
        <v>0.32955453887283798</v>
      </c>
      <c r="G227" s="12">
        <v>-0.55858999810199805</v>
      </c>
      <c r="H227" s="12">
        <v>0.22903545922861299</v>
      </c>
      <c r="J227" s="11">
        <v>0</v>
      </c>
      <c r="K227" s="11" t="e">
        <f t="shared" ref="K227" ca="1" si="220">LN(INDEX(P$4:P$5999,M226))</f>
        <v>#NAME?</v>
      </c>
      <c r="L227" s="11">
        <v>0</v>
      </c>
      <c r="M227" s="11"/>
      <c r="O227" t="e">
        <f ca="1"/>
        <v>#NAME?</v>
      </c>
      <c r="P227" t="e">
        <f ca="1"/>
        <v>#NAME?</v>
      </c>
      <c r="Q227" t="e">
        <f ca="1"/>
        <v>#NAME?</v>
      </c>
      <c r="S227" s="43" t="e">
        <f ca="1"/>
        <v>#NAME?</v>
      </c>
      <c r="T227" s="43" t="e">
        <f ca="1"/>
        <v>#NAME?</v>
      </c>
      <c r="U227" s="43" t="e">
        <f ca="1"/>
        <v>#NAME?</v>
      </c>
    </row>
    <row r="228" spans="1:21" x14ac:dyDescent="0.35">
      <c r="A228" s="40">
        <f ca="1">INDEX('Flow probs &amp; rates'!$Z$5:$Z$5999,D226)</f>
        <v>2.1704662719112162E-2</v>
      </c>
      <c r="B228" s="40">
        <f ca="1">INDEX('Flow probs &amp; rates'!$AA$5:$AA$5999,D226)</f>
        <v>2.2670565559488504E-2</v>
      </c>
      <c r="C228" s="40">
        <f ca="1">INDEX('Flow probs &amp; rates'!$AB$5:$AB$5999,D226)</f>
        <v>0.95562477172139926</v>
      </c>
      <c r="D228" s="12"/>
      <c r="E228" s="12"/>
      <c r="F228" s="12">
        <v>1.8303936908226699E-2</v>
      </c>
      <c r="G228" s="12">
        <v>3.0145974682481699E-2</v>
      </c>
      <c r="H228" s="12">
        <v>-4.8449911601042402E-2</v>
      </c>
      <c r="J228" s="11">
        <v>0</v>
      </c>
      <c r="K228" s="11">
        <v>0</v>
      </c>
      <c r="L228" s="11" t="e">
        <f t="shared" ref="L228" ca="1" si="221">LN(INDEX(Q$4:Q$5999,M226))</f>
        <v>#NAME?</v>
      </c>
      <c r="M228" s="11"/>
      <c r="O228" t="e">
        <f ca="1"/>
        <v>#NAME?</v>
      </c>
      <c r="P228" t="e">
        <f ca="1"/>
        <v>#NAME?</v>
      </c>
      <c r="Q228" t="e">
        <f ca="1"/>
        <v>#NAME?</v>
      </c>
      <c r="S228" s="43" t="e">
        <f ca="1"/>
        <v>#NAME?</v>
      </c>
      <c r="T228" s="43" t="e">
        <f ca="1"/>
        <v>#NAME?</v>
      </c>
      <c r="U228" s="43" t="e">
        <f ca="1"/>
        <v>#NAME?</v>
      </c>
    </row>
    <row r="229" spans="1:21" x14ac:dyDescent="0.35">
      <c r="A229" s="40">
        <f ca="1">INDEX('Flow probs &amp; rates'!$T$5:$T$5999,D229)</f>
        <v>0.97517911391790346</v>
      </c>
      <c r="B229" s="40">
        <f ca="1">INDEX('Flow probs &amp; rates'!$U$5:$U$5999,D229)</f>
        <v>1.2065836879866324E-2</v>
      </c>
      <c r="C229" s="40">
        <f ca="1">INDEX('Flow probs &amp; rates'!$V$5:$V$5999,D229)</f>
        <v>1.2755049202230266E-2</v>
      </c>
      <c r="D229" s="12">
        <v>76</v>
      </c>
      <c r="E229" s="12"/>
      <c r="F229" s="12">
        <v>-2.7597241432634999E-2</v>
      </c>
      <c r="G229" s="12">
        <v>1.5932233900514198E-2</v>
      </c>
      <c r="H229" s="12">
        <v>1.16650075321194E-2</v>
      </c>
      <c r="J229" s="11" t="e">
        <f t="shared" ref="J229" ca="1" si="222">LN(INDEX(O$4:O$5999,M229))</f>
        <v>#NAME?</v>
      </c>
      <c r="K229" s="11">
        <v>0</v>
      </c>
      <c r="L229" s="11">
        <v>0</v>
      </c>
      <c r="M229" s="30">
        <v>451</v>
      </c>
      <c r="O229" t="e">
        <f ca="1"/>
        <v>#NAME?</v>
      </c>
      <c r="P229" t="e">
        <f ca="1"/>
        <v>#NAME?</v>
      </c>
      <c r="Q229" t="e">
        <f ca="1"/>
        <v>#NAME?</v>
      </c>
      <c r="S229" s="43" t="e">
        <f t="array" aca="1" ref="S229:U231" ca="1">MMULT(INDEX(O$5:O$5999,M229):INDEX(Q$7:Q$5999,M229),MMULT(J229:L231,MINVERSE(INDEX(O$5:O$5999,M229):INDEX(Q$7:Q$5999,M229))))</f>
        <v>#NAME?</v>
      </c>
      <c r="T229" s="43" t="e">
        <f ca="1"/>
        <v>#NAME?</v>
      </c>
      <c r="U229" s="43" t="e">
        <f ca="1"/>
        <v>#NAME?</v>
      </c>
    </row>
    <row r="230" spans="1:21" x14ac:dyDescent="0.35">
      <c r="A230" s="40">
        <f ca="1">INDEX('Flow probs &amp; rates'!$W$5:$W$5999,D229)</f>
        <v>0.26321872616021508</v>
      </c>
      <c r="B230" s="40">
        <f ca="1">INDEX('Flow probs &amp; rates'!$X$5:$X$5999,D229)</f>
        <v>0.56420294853162645</v>
      </c>
      <c r="C230" s="40">
        <f ca="1">INDEX('Flow probs &amp; rates'!$Y$5:$Y$5999,D229)</f>
        <v>0.17257832530815845</v>
      </c>
      <c r="D230" s="12"/>
      <c r="E230" s="12"/>
      <c r="F230" s="12">
        <v>0.34913266128037701</v>
      </c>
      <c r="G230" s="12">
        <v>-0.57958127938458603</v>
      </c>
      <c r="H230" s="12">
        <v>0.230448618104208</v>
      </c>
      <c r="J230" s="11">
        <v>0</v>
      </c>
      <c r="K230" s="11" t="e">
        <f t="shared" ref="K230" ca="1" si="223">LN(INDEX(P$4:P$5999,M229))</f>
        <v>#NAME?</v>
      </c>
      <c r="L230" s="11">
        <v>0</v>
      </c>
      <c r="M230" s="30"/>
      <c r="O230" t="e">
        <f ca="1"/>
        <v>#NAME?</v>
      </c>
      <c r="P230" t="e">
        <f ca="1"/>
        <v>#NAME?</v>
      </c>
      <c r="Q230" t="e">
        <f ca="1"/>
        <v>#NAME?</v>
      </c>
      <c r="S230" s="43" t="e">
        <f ca="1"/>
        <v>#NAME?</v>
      </c>
      <c r="T230" s="43" t="e">
        <f ca="1"/>
        <v>#NAME?</v>
      </c>
      <c r="U230" s="43" t="e">
        <f ca="1"/>
        <v>#NAME?</v>
      </c>
    </row>
    <row r="231" spans="1:21" x14ac:dyDescent="0.35">
      <c r="A231" s="40">
        <f ca="1">INDEX('Flow probs &amp; rates'!$Z$5:$Z$5999,D229)</f>
        <v>2.1367384896837979E-2</v>
      </c>
      <c r="B231" s="40">
        <f ca="1">INDEX('Flow probs &amp; rates'!$AA$5:$AA$5999,D229)</f>
        <v>2.067640073536681E-2</v>
      </c>
      <c r="C231" s="40">
        <f ca="1">INDEX('Flow probs &amp; rates'!$AB$5:$AB$5999,D229)</f>
        <v>0.95795621436779521</v>
      </c>
      <c r="D231" s="12"/>
      <c r="E231" s="12"/>
      <c r="F231" s="12">
        <v>1.8059076633547302E-2</v>
      </c>
      <c r="G231" s="12">
        <v>2.77194020697096E-2</v>
      </c>
      <c r="H231" s="12">
        <v>-4.5778478703257901E-2</v>
      </c>
      <c r="J231" s="11">
        <v>0</v>
      </c>
      <c r="K231" s="11">
        <v>0</v>
      </c>
      <c r="L231" s="11" t="e">
        <f t="shared" ref="L231" ca="1" si="224">LN(INDEX(Q$4:Q$5999,M229))</f>
        <v>#NAME?</v>
      </c>
      <c r="M231" s="30"/>
      <c r="O231" t="e">
        <f ca="1"/>
        <v>#NAME?</v>
      </c>
      <c r="P231" t="e">
        <f ca="1"/>
        <v>#NAME?</v>
      </c>
      <c r="Q231" t="e">
        <f ca="1"/>
        <v>#NAME?</v>
      </c>
      <c r="S231" s="43" t="e">
        <f ca="1"/>
        <v>#NAME?</v>
      </c>
      <c r="T231" s="43" t="e">
        <f ca="1"/>
        <v>#NAME?</v>
      </c>
      <c r="U231" s="43" t="e">
        <f ca="1"/>
        <v>#NAME?</v>
      </c>
    </row>
    <row r="232" spans="1:21" x14ac:dyDescent="0.35">
      <c r="A232" s="40">
        <f ca="1">INDEX('Flow probs &amp; rates'!$T$5:$T$5999,D232)</f>
        <v>0.97545522334316881</v>
      </c>
      <c r="B232" s="40">
        <f ca="1">INDEX('Flow probs &amp; rates'!$U$5:$U$5999,D232)</f>
        <v>1.2785098575823602E-2</v>
      </c>
      <c r="C232" s="40">
        <f ca="1">INDEX('Flow probs &amp; rates'!$V$5:$V$5999,D232)</f>
        <v>1.175967808100759E-2</v>
      </c>
      <c r="D232" s="12">
        <v>77</v>
      </c>
      <c r="E232" s="12"/>
      <c r="F232" s="12">
        <v>-2.7392959910842101E-2</v>
      </c>
      <c r="G232" s="12">
        <v>1.66548421490713E-2</v>
      </c>
      <c r="H232" s="12">
        <v>1.07381177617701E-2</v>
      </c>
      <c r="J232" s="11" t="e">
        <f t="shared" ref="J232" ca="1" si="225">LN(INDEX(O$4:O$5999,M232))</f>
        <v>#NAME?</v>
      </c>
      <c r="K232" s="11">
        <v>0</v>
      </c>
      <c r="L232" s="11">
        <v>0</v>
      </c>
      <c r="M232" s="30">
        <v>457</v>
      </c>
      <c r="N232">
        <v>115</v>
      </c>
      <c r="O232" t="e">
        <f t="array" aca="1" ref="O232:Q237" ca="1">[1]!evect(INDEX(A$4:A$5999,N232):INDEX(C$6:C$5999,N232))</f>
        <v>#NAME?</v>
      </c>
      <c r="P232" t="e">
        <f ca="1"/>
        <v>#NAME?</v>
      </c>
      <c r="Q232" t="e">
        <f ca="1"/>
        <v>#NAME?</v>
      </c>
      <c r="S232" s="43" t="e">
        <f t="array" aca="1" ref="S232:U234" ca="1">MMULT(INDEX(O$5:O$5999,M232):INDEX(Q$7:Q$5999,M232),MMULT(J232:L234,MINVERSE(INDEX(O$5:O$5999,M232):INDEX(Q$7:Q$5999,M232))))</f>
        <v>#NAME?</v>
      </c>
      <c r="T232" s="43" t="e">
        <f ca="1"/>
        <v>#NAME?</v>
      </c>
      <c r="U232" s="43" t="e">
        <f ca="1"/>
        <v>#NAME?</v>
      </c>
    </row>
    <row r="233" spans="1:21" x14ac:dyDescent="0.35">
      <c r="A233" s="40">
        <f ca="1">INDEX('Flow probs &amp; rates'!$W$5:$W$5999,D232)</f>
        <v>0.26212666781722999</v>
      </c>
      <c r="B233" s="40">
        <f ca="1">INDEX('Flow probs &amp; rates'!$X$5:$X$5999,D232)</f>
        <v>0.58114012343365262</v>
      </c>
      <c r="C233" s="40">
        <f ca="1">INDEX('Flow probs &amp; rates'!$Y$5:$Y$5999,D232)</f>
        <v>0.15673320874911745</v>
      </c>
      <c r="D233" s="12"/>
      <c r="E233" s="12"/>
      <c r="F233" s="12">
        <v>0.34316016933912702</v>
      </c>
      <c r="G233" s="12">
        <v>-0.55009580698201399</v>
      </c>
      <c r="H233" s="12">
        <v>0.206935637642888</v>
      </c>
      <c r="J233" s="11">
        <v>0</v>
      </c>
      <c r="K233" s="11" t="e">
        <f t="shared" ref="K233" ca="1" si="226">LN(INDEX(P$4:P$5999,M232))</f>
        <v>#NAME?</v>
      </c>
      <c r="L233" s="11">
        <v>0</v>
      </c>
      <c r="M233" s="30"/>
      <c r="O233" t="e">
        <f ca="1"/>
        <v>#NAME?</v>
      </c>
      <c r="P233" t="e">
        <f ca="1"/>
        <v>#NAME?</v>
      </c>
      <c r="Q233" t="e">
        <f ca="1"/>
        <v>#NAME?</v>
      </c>
      <c r="S233" s="43" t="e">
        <f ca="1"/>
        <v>#NAME?</v>
      </c>
      <c r="T233" s="43" t="e">
        <f ca="1"/>
        <v>#NAME?</v>
      </c>
      <c r="U233" s="43" t="e">
        <f ca="1"/>
        <v>#NAME?</v>
      </c>
    </row>
    <row r="234" spans="1:21" x14ac:dyDescent="0.35">
      <c r="A234" s="40">
        <f ca="1">INDEX('Flow probs &amp; rates'!$Z$5:$Z$5999,D232)</f>
        <v>2.2130499394360084E-2</v>
      </c>
      <c r="B234" s="40">
        <f ca="1">INDEX('Flow probs &amp; rates'!$AA$5:$AA$5999,D232)</f>
        <v>2.3794021070449502E-2</v>
      </c>
      <c r="C234" s="40">
        <f ca="1">INDEX('Flow probs &amp; rates'!$AB$5:$AB$5999,D232)</f>
        <v>0.95407547953519045</v>
      </c>
      <c r="D234" s="12"/>
      <c r="E234" s="12"/>
      <c r="F234" s="12">
        <v>1.8365870347240399E-2</v>
      </c>
      <c r="G234" s="12">
        <v>3.1553535111627097E-2</v>
      </c>
      <c r="H234" s="12">
        <v>-4.9919405458867902E-2</v>
      </c>
      <c r="J234" s="11">
        <v>0</v>
      </c>
      <c r="K234" s="11">
        <v>0</v>
      </c>
      <c r="L234" s="11" t="e">
        <f t="shared" ref="L234" ca="1" si="227">LN(INDEX(Q$4:Q$5999,M232))</f>
        <v>#NAME?</v>
      </c>
      <c r="M234" s="30"/>
      <c r="O234" t="e">
        <f ca="1"/>
        <v>#NAME?</v>
      </c>
      <c r="P234" t="e">
        <f ca="1"/>
        <v>#NAME?</v>
      </c>
      <c r="Q234" t="e">
        <f ca="1"/>
        <v>#NAME?</v>
      </c>
      <c r="S234" s="43" t="e">
        <f ca="1"/>
        <v>#NAME?</v>
      </c>
      <c r="T234" s="43" t="e">
        <f ca="1"/>
        <v>#NAME?</v>
      </c>
      <c r="U234" s="43" t="e">
        <f ca="1"/>
        <v>#NAME?</v>
      </c>
    </row>
    <row r="235" spans="1:21" x14ac:dyDescent="0.35">
      <c r="A235" s="40">
        <f ca="1">INDEX('Flow probs &amp; rates'!$T$5:$T$5999,D235)</f>
        <v>0.97541737582779853</v>
      </c>
      <c r="B235" s="40">
        <f ca="1">INDEX('Flow probs &amp; rates'!$U$5:$U$5999,D235)</f>
        <v>1.1759390950764798E-2</v>
      </c>
      <c r="C235" s="40">
        <f ca="1">INDEX('Flow probs &amp; rates'!$V$5:$V$5999,D235)</f>
        <v>1.2823233221436655E-2</v>
      </c>
      <c r="D235" s="12">
        <v>78</v>
      </c>
      <c r="E235" s="12"/>
      <c r="F235" s="12">
        <v>-2.7338747329425001E-2</v>
      </c>
      <c r="G235" s="12">
        <v>1.55773713715446E-2</v>
      </c>
      <c r="H235" s="12">
        <v>1.1761375957823001E-2</v>
      </c>
      <c r="J235" s="11" t="e">
        <f t="shared" ref="J235" ca="1" si="228">LN(INDEX(O$4:O$5999,M235))</f>
        <v>#NAME?</v>
      </c>
      <c r="K235" s="11">
        <v>0</v>
      </c>
      <c r="L235" s="11">
        <v>0</v>
      </c>
      <c r="M235" s="30">
        <v>463</v>
      </c>
      <c r="O235" t="e">
        <f ca="1"/>
        <v>#NAME?</v>
      </c>
      <c r="P235" t="e">
        <f ca="1"/>
        <v>#NAME?</v>
      </c>
      <c r="Q235" t="e">
        <f ca="1"/>
        <v>#NAME?</v>
      </c>
      <c r="S235" s="43" t="e">
        <f t="array" aca="1" ref="S235:U237" ca="1">MMULT(INDEX(O$5:O$5999,M235):INDEX(Q$7:Q$5999,M235),MMULT(J235:L237,MINVERSE(INDEX(O$5:O$5999,M235):INDEX(Q$7:Q$5999,M235))))</f>
        <v>#NAME?</v>
      </c>
      <c r="T235" s="43" t="e">
        <f ca="1"/>
        <v>#NAME?</v>
      </c>
      <c r="U235" s="43" t="e">
        <f ca="1"/>
        <v>#NAME?</v>
      </c>
    </row>
    <row r="236" spans="1:21" x14ac:dyDescent="0.35">
      <c r="A236" s="40">
        <f ca="1">INDEX('Flow probs &amp; rates'!$W$5:$W$5999,D235)</f>
        <v>0.26895541475037005</v>
      </c>
      <c r="B236" s="40">
        <f ca="1">INDEX('Flow probs &amp; rates'!$X$5:$X$5999,D235)</f>
        <v>0.56058228031469226</v>
      </c>
      <c r="C236" s="40">
        <f ca="1">INDEX('Flow probs &amp; rates'!$Y$5:$Y$5999,D235)</f>
        <v>0.17046230493493775</v>
      </c>
      <c r="D236" s="12"/>
      <c r="E236" s="12"/>
      <c r="F236" s="12">
        <v>0.35811716456624598</v>
      </c>
      <c r="G236" s="12">
        <v>-0.58571978697779203</v>
      </c>
      <c r="H236" s="12">
        <v>0.227602622410293</v>
      </c>
      <c r="J236" s="11">
        <v>0</v>
      </c>
      <c r="K236" s="11" t="e">
        <f t="shared" ref="K236" ca="1" si="229">LN(INDEX(P$4:P$5999,M235))</f>
        <v>#NAME?</v>
      </c>
      <c r="L236" s="11">
        <v>0</v>
      </c>
      <c r="M236" s="11"/>
      <c r="O236" t="e">
        <f ca="1"/>
        <v>#NAME?</v>
      </c>
      <c r="P236" t="e">
        <f ca="1"/>
        <v>#NAME?</v>
      </c>
      <c r="Q236" t="e">
        <f ca="1"/>
        <v>#NAME?</v>
      </c>
      <c r="S236" s="43" t="e">
        <f ca="1"/>
        <v>#NAME?</v>
      </c>
      <c r="T236" s="43" t="e">
        <f ca="1"/>
        <v>#NAME?</v>
      </c>
      <c r="U236" s="43" t="e">
        <f ca="1"/>
        <v>#NAME?</v>
      </c>
    </row>
    <row r="237" spans="1:21" x14ac:dyDescent="0.35">
      <c r="A237" s="40">
        <f ca="1">INDEX('Flow probs &amp; rates'!$Z$5:$Z$5999,D235)</f>
        <v>1.8715881429399669E-2</v>
      </c>
      <c r="B237" s="40">
        <f ca="1">INDEX('Flow probs &amp; rates'!$AA$5:$AA$5999,D235)</f>
        <v>1.9125786870043515E-2</v>
      </c>
      <c r="C237" s="40">
        <f ca="1">INDEX('Flow probs &amp; rates'!$AB$5:$AB$5999,D235)</f>
        <v>0.96215833170055687</v>
      </c>
      <c r="D237" s="12"/>
      <c r="E237" s="12"/>
      <c r="F237" s="12">
        <v>1.54826271704389E-2</v>
      </c>
      <c r="G237" s="12">
        <v>2.5663828575212301E-2</v>
      </c>
      <c r="H237" s="12">
        <v>-4.1146455735439499E-2</v>
      </c>
      <c r="J237" s="11">
        <v>0</v>
      </c>
      <c r="K237" s="11">
        <v>0</v>
      </c>
      <c r="L237" s="11" t="e">
        <f t="shared" ref="L237" ca="1" si="230">LN(INDEX(Q$4:Q$5999,M235))</f>
        <v>#NAME?</v>
      </c>
      <c r="M237" s="11"/>
      <c r="O237" t="e">
        <f ca="1"/>
        <v>#NAME?</v>
      </c>
      <c r="P237" t="e">
        <f ca="1"/>
        <v>#NAME?</v>
      </c>
      <c r="Q237" t="e">
        <f ca="1"/>
        <v>#NAME?</v>
      </c>
      <c r="S237" s="43" t="e">
        <f ca="1"/>
        <v>#NAME?</v>
      </c>
      <c r="T237" s="43" t="e">
        <f ca="1"/>
        <v>#NAME?</v>
      </c>
      <c r="U237" s="43" t="e">
        <f ca="1"/>
        <v>#NAME?</v>
      </c>
    </row>
    <row r="238" spans="1:21" x14ac:dyDescent="0.35">
      <c r="A238" s="40">
        <f ca="1">INDEX('Flow probs &amp; rates'!$T$5:$T$5999,D238)</f>
        <v>0.97671666428429538</v>
      </c>
      <c r="B238" s="40">
        <f ca="1">INDEX('Flow probs &amp; rates'!$U$5:$U$5999,D238)</f>
        <v>1.2217928433559807E-2</v>
      </c>
      <c r="C238" s="40">
        <f ca="1">INDEX('Flow probs &amp; rates'!$V$5:$V$5999,D238)</f>
        <v>1.1065407282144817E-2</v>
      </c>
      <c r="D238" s="12">
        <v>79</v>
      </c>
      <c r="E238" s="12"/>
      <c r="F238" s="12">
        <v>-2.60633253904199E-2</v>
      </c>
      <c r="G238" s="12">
        <v>1.6035577444724902E-2</v>
      </c>
      <c r="H238" s="12">
        <v>1.00277479456944E-2</v>
      </c>
      <c r="J238" s="11" t="e">
        <f t="shared" ref="J238" ca="1" si="231">LN(INDEX(O$4:O$5999,M238))</f>
        <v>#NAME?</v>
      </c>
      <c r="K238" s="11">
        <v>0</v>
      </c>
      <c r="L238" s="11">
        <v>0</v>
      </c>
      <c r="M238" s="30">
        <v>469</v>
      </c>
      <c r="N238">
        <v>118</v>
      </c>
      <c r="O238" t="e">
        <f t="array" aca="1" ref="O238:Q243" ca="1">[1]!evect(INDEX(A$4:A$5999,N238):INDEX(C$6:C$5999,N238))</f>
        <v>#NAME?</v>
      </c>
      <c r="P238" t="e">
        <f ca="1"/>
        <v>#NAME?</v>
      </c>
      <c r="Q238" t="e">
        <f ca="1"/>
        <v>#NAME?</v>
      </c>
      <c r="S238" s="43" t="e">
        <f t="array" aca="1" ref="S238:U240" ca="1">MMULT(INDEX(O$5:O$5999,M238):INDEX(Q$7:Q$5999,M238),MMULT(J238:L240,MINVERSE(INDEX(O$5:O$5999,M238):INDEX(Q$7:Q$5999,M238))))</f>
        <v>#NAME?</v>
      </c>
      <c r="T238" s="43" t="e">
        <f ca="1"/>
        <v>#NAME?</v>
      </c>
      <c r="U238" s="43" t="e">
        <f ca="1"/>
        <v>#NAME?</v>
      </c>
    </row>
    <row r="239" spans="1:21" x14ac:dyDescent="0.35">
      <c r="A239" s="40">
        <f ca="1">INDEX('Flow probs &amp; rates'!$W$5:$W$5999,D238)</f>
        <v>0.26965372516961023</v>
      </c>
      <c r="B239" s="40">
        <f ca="1">INDEX('Flow probs &amp; rates'!$X$5:$X$5999,D238)</f>
        <v>0.57192679151020354</v>
      </c>
      <c r="C239" s="40">
        <f ca="1">INDEX('Flow probs &amp; rates'!$Y$5:$Y$5999,D238)</f>
        <v>0.15841948332018627</v>
      </c>
      <c r="D239" s="12"/>
      <c r="E239" s="12"/>
      <c r="F239" s="12">
        <v>0.35561822944481802</v>
      </c>
      <c r="G239" s="12">
        <v>-0.56593247431759697</v>
      </c>
      <c r="H239" s="12">
        <v>0.210314244872779</v>
      </c>
      <c r="J239" s="11">
        <v>0</v>
      </c>
      <c r="K239" s="11" t="e">
        <f t="shared" ref="K239" ca="1" si="232">LN(INDEX(P$4:P$5999,M238))</f>
        <v>#NAME?</v>
      </c>
      <c r="L239" s="11">
        <v>0</v>
      </c>
      <c r="M239" s="30"/>
      <c r="O239" t="e">
        <f ca="1"/>
        <v>#NAME?</v>
      </c>
      <c r="P239" t="e">
        <f ca="1"/>
        <v>#NAME?</v>
      </c>
      <c r="Q239" t="e">
        <f ca="1"/>
        <v>#NAME?</v>
      </c>
      <c r="S239" s="43" t="e">
        <f ca="1"/>
        <v>#NAME?</v>
      </c>
      <c r="T239" s="43" t="e">
        <f ca="1"/>
        <v>#NAME?</v>
      </c>
      <c r="U239" s="43" t="e">
        <f ca="1"/>
        <v>#NAME?</v>
      </c>
    </row>
    <row r="240" spans="1:21" x14ac:dyDescent="0.35">
      <c r="A240" s="40">
        <f ca="1">INDEX('Flow probs &amp; rates'!$Z$5:$Z$5999,D238)</f>
        <v>1.9964487772131608E-2</v>
      </c>
      <c r="B240" s="40">
        <f ca="1">INDEX('Flow probs &amp; rates'!$AA$5:$AA$5999,D238)</f>
        <v>2.2184859225830356E-2</v>
      </c>
      <c r="C240" s="40">
        <f ca="1">INDEX('Flow probs &amp; rates'!$AB$5:$AB$5999,D238)</f>
        <v>0.95785065300203809</v>
      </c>
      <c r="D240" s="12"/>
      <c r="E240" s="12"/>
      <c r="F240" s="12">
        <v>1.6220011527660901E-2</v>
      </c>
      <c r="G240" s="12">
        <v>2.9584254881591301E-2</v>
      </c>
      <c r="H240" s="12">
        <v>-4.5804266409252802E-2</v>
      </c>
      <c r="J240" s="11">
        <v>0</v>
      </c>
      <c r="K240" s="11">
        <v>0</v>
      </c>
      <c r="L240" s="11" t="e">
        <f t="shared" ref="L240" ca="1" si="233">LN(INDEX(Q$4:Q$5999,M238))</f>
        <v>#NAME?</v>
      </c>
      <c r="M240" s="30"/>
      <c r="O240" t="e">
        <f ca="1"/>
        <v>#NAME?</v>
      </c>
      <c r="P240" t="e">
        <f ca="1"/>
        <v>#NAME?</v>
      </c>
      <c r="Q240" t="e">
        <f ca="1"/>
        <v>#NAME?</v>
      </c>
      <c r="S240" s="43" t="e">
        <f ca="1"/>
        <v>#NAME?</v>
      </c>
      <c r="T240" s="43" t="e">
        <f ca="1"/>
        <v>#NAME?</v>
      </c>
      <c r="U240" s="43" t="e">
        <f ca="1"/>
        <v>#NAME?</v>
      </c>
    </row>
    <row r="241" spans="1:21" x14ac:dyDescent="0.35">
      <c r="A241" s="40">
        <f ca="1">INDEX('Flow probs &amp; rates'!$T$5:$T$5999,D241)</f>
        <v>0.97771206348215978</v>
      </c>
      <c r="B241" s="40">
        <f ca="1">INDEX('Flow probs &amp; rates'!$U$5:$U$5999,D241)</f>
        <v>1.1459462861746388E-2</v>
      </c>
      <c r="C241" s="40">
        <f ca="1">INDEX('Flow probs &amp; rates'!$V$5:$V$5999,D241)</f>
        <v>1.0828473656093804E-2</v>
      </c>
      <c r="D241" s="12">
        <v>80</v>
      </c>
      <c r="E241" s="12"/>
      <c r="F241" s="12">
        <v>-2.4815991723607999E-2</v>
      </c>
      <c r="G241" s="12">
        <v>1.48664469948891E-2</v>
      </c>
      <c r="H241" s="12">
        <v>9.9495447287183299E-3</v>
      </c>
      <c r="J241" s="11" t="e">
        <f t="shared" ref="J241" ca="1" si="234">LN(INDEX(O$4:O$5999,M241))</f>
        <v>#NAME?</v>
      </c>
      <c r="K241" s="11">
        <v>0</v>
      </c>
      <c r="L241" s="11">
        <v>0</v>
      </c>
      <c r="M241" s="30">
        <v>475</v>
      </c>
      <c r="O241" t="e">
        <f ca="1"/>
        <v>#NAME?</v>
      </c>
      <c r="P241" t="e">
        <f ca="1"/>
        <v>#NAME?</v>
      </c>
      <c r="Q241" t="e">
        <f ca="1"/>
        <v>#NAME?</v>
      </c>
      <c r="S241" s="43" t="e">
        <f t="array" aca="1" ref="S241:U243" ca="1">MMULT(INDEX(O$5:O$5999,M241):INDEX(Q$7:Q$5999,M241),MMULT(J241:L243,MINVERSE(INDEX(O$5:O$5999,M241):INDEX(Q$7:Q$5999,M241))))</f>
        <v>#NAME?</v>
      </c>
      <c r="T241" s="43" t="e">
        <f ca="1"/>
        <v>#NAME?</v>
      </c>
      <c r="U241" s="43" t="e">
        <f ca="1"/>
        <v>#NAME?</v>
      </c>
    </row>
    <row r="242" spans="1:21" x14ac:dyDescent="0.35">
      <c r="A242" s="40">
        <f ca="1">INDEX('Flow probs &amp; rates'!$W$5:$W$5999,D241)</f>
        <v>0.26552562612322927</v>
      </c>
      <c r="B242" s="40">
        <f ca="1">INDEX('Flow probs &amp; rates'!$X$5:$X$5999,D241)</f>
        <v>0.58489882813808813</v>
      </c>
      <c r="C242" s="40">
        <f ca="1">INDEX('Flow probs &amp; rates'!$Y$5:$Y$5999,D241)</f>
        <v>0.14957554573868262</v>
      </c>
      <c r="D242" s="12"/>
      <c r="E242" s="12"/>
      <c r="F242" s="12">
        <v>0.346596416498338</v>
      </c>
      <c r="G242" s="12">
        <v>-0.54284338872737803</v>
      </c>
      <c r="H242" s="12">
        <v>0.196246972229039</v>
      </c>
      <c r="J242" s="11">
        <v>0</v>
      </c>
      <c r="K242" s="11" t="e">
        <f t="shared" ref="K242" ca="1" si="235">LN(INDEX(P$4:P$5999,M241))</f>
        <v>#NAME?</v>
      </c>
      <c r="L242" s="11">
        <v>0</v>
      </c>
      <c r="M242" s="30"/>
      <c r="O242" t="e">
        <f ca="1"/>
        <v>#NAME?</v>
      </c>
      <c r="P242" t="e">
        <f ca="1"/>
        <v>#NAME?</v>
      </c>
      <c r="Q242" t="e">
        <f ca="1"/>
        <v>#NAME?</v>
      </c>
      <c r="S242" s="43" t="e">
        <f ca="1"/>
        <v>#NAME?</v>
      </c>
      <c r="T242" s="43" t="e">
        <f ca="1"/>
        <v>#NAME?</v>
      </c>
      <c r="U242" s="43" t="e">
        <f ca="1"/>
        <v>#NAME?</v>
      </c>
    </row>
    <row r="243" spans="1:21" x14ac:dyDescent="0.35">
      <c r="A243" s="40">
        <f ca="1">INDEX('Flow probs &amp; rates'!$Z$5:$Z$5999,D241)</f>
        <v>1.8163449804525122E-2</v>
      </c>
      <c r="B243" s="40">
        <f ca="1">INDEX('Flow probs &amp; rates'!$AA$5:$AA$5999,D241)</f>
        <v>2.2241626849289091E-2</v>
      </c>
      <c r="C243" s="40">
        <f ca="1">INDEX('Flow probs &amp; rates'!$AB$5:$AB$5999,D241)</f>
        <v>0.95959492334618579</v>
      </c>
      <c r="D243" s="12"/>
      <c r="E243" s="12"/>
      <c r="F243" s="12">
        <v>1.4447437315323299E-2</v>
      </c>
      <c r="G243" s="12">
        <v>2.93449680096491E-2</v>
      </c>
      <c r="H243" s="12">
        <v>-4.3792405324972201E-2</v>
      </c>
      <c r="J243" s="11">
        <v>0</v>
      </c>
      <c r="K243" s="11">
        <v>0</v>
      </c>
      <c r="L243" s="11" t="e">
        <f t="shared" ref="L243" ca="1" si="236">LN(INDEX(Q$4:Q$5999,M241))</f>
        <v>#NAME?</v>
      </c>
      <c r="M243" s="30"/>
      <c r="O243" t="e">
        <f ca="1"/>
        <v>#NAME?</v>
      </c>
      <c r="P243" t="e">
        <f ca="1"/>
        <v>#NAME?</v>
      </c>
      <c r="Q243" t="e">
        <f ca="1"/>
        <v>#NAME?</v>
      </c>
      <c r="S243" s="43" t="e">
        <f ca="1"/>
        <v>#NAME?</v>
      </c>
      <c r="T243" s="43" t="e">
        <f ca="1"/>
        <v>#NAME?</v>
      </c>
      <c r="U243" s="43" t="e">
        <f ca="1"/>
        <v>#NAME?</v>
      </c>
    </row>
    <row r="244" spans="1:21" x14ac:dyDescent="0.35">
      <c r="A244" s="40">
        <f ca="1">INDEX('Flow probs &amp; rates'!$T$5:$T$5999,D244)</f>
        <v>0.97524016869787777</v>
      </c>
      <c r="B244" s="40">
        <f ca="1">INDEX('Flow probs &amp; rates'!$U$5:$U$5999,D244)</f>
        <v>1.2895418894556138E-2</v>
      </c>
      <c r="C244" s="40">
        <f ca="1">INDEX('Flow probs &amp; rates'!$V$5:$V$5999,D244)</f>
        <v>1.1864412407566098E-2</v>
      </c>
      <c r="D244" s="12">
        <v>81</v>
      </c>
      <c r="E244" s="12"/>
      <c r="F244" s="12">
        <v>-2.7547971226666499E-2</v>
      </c>
      <c r="G244" s="12">
        <v>1.6772447114962001E-2</v>
      </c>
      <c r="H244" s="12">
        <v>1.07755241117051E-2</v>
      </c>
      <c r="J244" s="11" t="e">
        <f t="shared" ref="J244" ca="1" si="237">LN(INDEX(O$4:O$5999,M244))</f>
        <v>#NAME?</v>
      </c>
      <c r="K244" s="11">
        <v>0</v>
      </c>
      <c r="L244" s="11">
        <v>0</v>
      </c>
      <c r="M244" s="30">
        <v>481</v>
      </c>
      <c r="N244">
        <v>121</v>
      </c>
      <c r="O244" t="e">
        <f t="array" aca="1" ref="O244:Q249" ca="1">[1]!evect(INDEX(A$4:A$5999,N244):INDEX(C$6:C$5999,N244))</f>
        <v>#NAME?</v>
      </c>
      <c r="P244" t="e">
        <f ca="1"/>
        <v>#NAME?</v>
      </c>
      <c r="Q244" t="e">
        <f ca="1"/>
        <v>#NAME?</v>
      </c>
      <c r="S244" s="43" t="e">
        <f t="array" aca="1" ref="S244:U246" ca="1">MMULT(INDEX(O$5:O$5999,M244):INDEX(Q$7:Q$5999,M244),MMULT(J244:L246,MINVERSE(INDEX(O$5:O$5999,M244):INDEX(Q$7:Q$5999,M244))))</f>
        <v>#NAME?</v>
      </c>
      <c r="T244" s="43" t="e">
        <f ca="1"/>
        <v>#NAME?</v>
      </c>
      <c r="U244" s="43" t="e">
        <f ca="1"/>
        <v>#NAME?</v>
      </c>
    </row>
    <row r="245" spans="1:21" x14ac:dyDescent="0.35">
      <c r="A245" s="40">
        <f ca="1">INDEX('Flow probs &amp; rates'!$W$5:$W$5999,D244)</f>
        <v>0.25625706041482815</v>
      </c>
      <c r="B245" s="40">
        <f ca="1">INDEX('Flow probs &amp; rates'!$X$5:$X$5999,D244)</f>
        <v>0.58418906127528425</v>
      </c>
      <c r="C245" s="40">
        <f ca="1">INDEX('Flow probs &amp; rates'!$Y$5:$Y$5999,D244)</f>
        <v>0.15955387830988751</v>
      </c>
      <c r="D245" s="12"/>
      <c r="E245" s="12"/>
      <c r="F245" s="12">
        <v>0.33517371884874803</v>
      </c>
      <c r="G245" s="12">
        <v>-0.54456026722638895</v>
      </c>
      <c r="H245" s="12">
        <v>0.20938654837764001</v>
      </c>
      <c r="J245" s="11">
        <v>0</v>
      </c>
      <c r="K245" s="11" t="e">
        <f t="shared" ref="K245" ca="1" si="238">LN(INDEX(P$4:P$5999,M244))</f>
        <v>#NAME?</v>
      </c>
      <c r="L245" s="11">
        <v>0</v>
      </c>
      <c r="M245" s="11"/>
      <c r="O245" t="e">
        <f ca="1"/>
        <v>#NAME?</v>
      </c>
      <c r="P245" t="e">
        <f ca="1"/>
        <v>#NAME?</v>
      </c>
      <c r="Q245" t="e">
        <f ca="1"/>
        <v>#NAME?</v>
      </c>
      <c r="S245" s="43" t="e">
        <f ca="1"/>
        <v>#NAME?</v>
      </c>
      <c r="T245" s="43" t="e">
        <f ca="1"/>
        <v>#NAME?</v>
      </c>
      <c r="U245" s="43" t="e">
        <f ca="1"/>
        <v>#NAME?</v>
      </c>
    </row>
    <row r="246" spans="1:21" x14ac:dyDescent="0.35">
      <c r="A246" s="40">
        <f ca="1">INDEX('Flow probs &amp; rates'!$Z$5:$Z$5999,D244)</f>
        <v>1.6959405114528068E-2</v>
      </c>
      <c r="B246" s="40">
        <f ca="1">INDEX('Flow probs &amp; rates'!$AA$5:$AA$5999,D244)</f>
        <v>2.2192960383405722E-2</v>
      </c>
      <c r="C246" s="40">
        <f ca="1">INDEX('Flow probs &amp; rates'!$AB$5:$AB$5999,D244)</f>
        <v>0.96084763450206623</v>
      </c>
      <c r="D246" s="12"/>
      <c r="E246" s="12"/>
      <c r="F246" s="12">
        <v>1.33682876791851E-2</v>
      </c>
      <c r="G246" s="12">
        <v>2.9275743767619399E-2</v>
      </c>
      <c r="H246" s="12">
        <v>-4.2644031446804398E-2</v>
      </c>
      <c r="J246" s="11">
        <v>0</v>
      </c>
      <c r="K246" s="11">
        <v>0</v>
      </c>
      <c r="L246" s="11" t="e">
        <f t="shared" ref="L246" ca="1" si="239">LN(INDEX(Q$4:Q$5999,M244))</f>
        <v>#NAME?</v>
      </c>
      <c r="M246" s="11"/>
      <c r="O246" t="e">
        <f ca="1"/>
        <v>#NAME?</v>
      </c>
      <c r="P246" t="e">
        <f ca="1"/>
        <v>#NAME?</v>
      </c>
      <c r="Q246" t="e">
        <f ca="1"/>
        <v>#NAME?</v>
      </c>
      <c r="S246" s="43" t="e">
        <f ca="1"/>
        <v>#NAME?</v>
      </c>
      <c r="T246" s="43" t="e">
        <f ca="1"/>
        <v>#NAME?</v>
      </c>
      <c r="U246" s="43" t="e">
        <f ca="1"/>
        <v>#NAME?</v>
      </c>
    </row>
    <row r="247" spans="1:21" x14ac:dyDescent="0.35">
      <c r="A247" s="40">
        <f ca="1">INDEX('Flow probs &amp; rates'!$T$5:$T$5999,D247)</f>
        <v>0.9754976673266208</v>
      </c>
      <c r="B247" s="40">
        <f ca="1">INDEX('Flow probs &amp; rates'!$U$5:$U$5999,D247)</f>
        <v>1.2502642317125102E-2</v>
      </c>
      <c r="C247" s="40">
        <f ca="1">INDEX('Flow probs &amp; rates'!$V$5:$V$5999,D247)</f>
        <v>1.1999690356254096E-2</v>
      </c>
      <c r="D247" s="12">
        <v>82</v>
      </c>
      <c r="E247" s="12"/>
      <c r="F247" s="12">
        <v>-2.7302946959902E-2</v>
      </c>
      <c r="G247" s="12">
        <v>1.6311917263932E-2</v>
      </c>
      <c r="H247" s="12">
        <v>1.0991029695970199E-2</v>
      </c>
      <c r="J247" s="11" t="e">
        <f t="shared" ref="J247" ca="1" si="240">LN(INDEX(O$4:O$5999,M247))</f>
        <v>#NAME?</v>
      </c>
      <c r="K247" s="11">
        <v>0</v>
      </c>
      <c r="L247" s="11">
        <v>0</v>
      </c>
      <c r="M247" s="30">
        <v>487</v>
      </c>
      <c r="O247" t="e">
        <f ca="1"/>
        <v>#NAME?</v>
      </c>
      <c r="P247" t="e">
        <f ca="1"/>
        <v>#NAME?</v>
      </c>
      <c r="Q247" t="e">
        <f ca="1"/>
        <v>#NAME?</v>
      </c>
      <c r="S247" s="43" t="e">
        <f t="array" aca="1" ref="S247:U249" ca="1">MMULT(INDEX(O$5:O$5999,M247):INDEX(Q$7:Q$5999,M247),MMULT(J247:L249,MINVERSE(INDEX(O$5:O$5999,M247):INDEX(Q$7:Q$5999,M247))))</f>
        <v>#NAME?</v>
      </c>
      <c r="T247" s="43" t="e">
        <f ca="1"/>
        <v>#NAME?</v>
      </c>
      <c r="U247" s="43" t="e">
        <f ca="1"/>
        <v>#NAME?</v>
      </c>
    </row>
    <row r="248" spans="1:21" x14ac:dyDescent="0.35">
      <c r="A248" s="40">
        <f ca="1">INDEX('Flow probs &amp; rates'!$W$5:$W$5999,D247)</f>
        <v>0.26450192274831064</v>
      </c>
      <c r="B248" s="40">
        <f ca="1">INDEX('Flow probs &amp; rates'!$X$5:$X$5999,D247)</f>
        <v>0.57955963915722519</v>
      </c>
      <c r="C248" s="40">
        <f ca="1">INDEX('Flow probs &amp; rates'!$Y$5:$Y$5999,D247)</f>
        <v>0.15593843809446412</v>
      </c>
      <c r="D248" s="12"/>
      <c r="E248" s="12"/>
      <c r="F248" s="12">
        <v>0.34714260992006302</v>
      </c>
      <c r="G248" s="12">
        <v>-0.55245773308608503</v>
      </c>
      <c r="H248" s="12">
        <v>0.20531512316602299</v>
      </c>
      <c r="J248" s="11">
        <v>0</v>
      </c>
      <c r="K248" s="11" t="e">
        <f t="shared" ref="K248" ca="1" si="241">LN(INDEX(P$4:P$5999,M247))</f>
        <v>#NAME?</v>
      </c>
      <c r="L248" s="11">
        <v>0</v>
      </c>
      <c r="M248" s="30"/>
      <c r="O248" t="e">
        <f ca="1"/>
        <v>#NAME?</v>
      </c>
      <c r="P248" t="e">
        <f ca="1"/>
        <v>#NAME?</v>
      </c>
      <c r="Q248" t="e">
        <f ca="1"/>
        <v>#NAME?</v>
      </c>
      <c r="S248" s="43" t="e">
        <f ca="1"/>
        <v>#NAME?</v>
      </c>
      <c r="T248" s="43" t="e">
        <f ca="1"/>
        <v>#NAME?</v>
      </c>
      <c r="U248" s="43" t="e">
        <f ca="1"/>
        <v>#NAME?</v>
      </c>
    </row>
    <row r="249" spans="1:21" x14ac:dyDescent="0.35">
      <c r="A249" s="40">
        <f ca="1">INDEX('Flow probs &amp; rates'!$Z$5:$Z$5999,D247)</f>
        <v>1.799762389569242E-2</v>
      </c>
      <c r="B249" s="40">
        <f ca="1">INDEX('Flow probs &amp; rates'!$AA$5:$AA$5999,D247)</f>
        <v>2.1903340529328966E-2</v>
      </c>
      <c r="C249" s="40">
        <f ca="1">INDEX('Flow probs &amp; rates'!$AB$5:$AB$5999,D247)</f>
        <v>0.96009903557497867</v>
      </c>
      <c r="D249" s="12"/>
      <c r="E249" s="12"/>
      <c r="F249" s="12">
        <v>1.4347749045183201E-2</v>
      </c>
      <c r="G249" s="12">
        <v>2.9003517146581101E-2</v>
      </c>
      <c r="H249" s="12">
        <v>-4.3351266191764201E-2</v>
      </c>
      <c r="J249" s="11">
        <v>0</v>
      </c>
      <c r="K249" s="11">
        <v>0</v>
      </c>
      <c r="L249" s="11" t="e">
        <f t="shared" ref="L249" ca="1" si="242">LN(INDEX(Q$4:Q$5999,M247))</f>
        <v>#NAME?</v>
      </c>
      <c r="M249" s="30"/>
      <c r="O249" t="e">
        <f ca="1"/>
        <v>#NAME?</v>
      </c>
      <c r="P249" t="e">
        <f ca="1"/>
        <v>#NAME?</v>
      </c>
      <c r="Q249" t="e">
        <f ca="1"/>
        <v>#NAME?</v>
      </c>
      <c r="S249" s="43" t="e">
        <f ca="1"/>
        <v>#NAME?</v>
      </c>
      <c r="T249" s="43" t="e">
        <f ca="1"/>
        <v>#NAME?</v>
      </c>
      <c r="U249" s="43" t="e">
        <f ca="1"/>
        <v>#NAME?</v>
      </c>
    </row>
    <row r="250" spans="1:21" x14ac:dyDescent="0.35">
      <c r="A250" s="40">
        <f ca="1">INDEX('Flow probs &amp; rates'!$T$5:$T$5999,D250)</f>
        <v>0.97417007375448572</v>
      </c>
      <c r="B250" s="40">
        <f ca="1">INDEX('Flow probs &amp; rates'!$U$5:$U$5999,D250)</f>
        <v>1.2717755461045541E-2</v>
      </c>
      <c r="C250" s="40">
        <f ca="1">INDEX('Flow probs &amp; rates'!$V$5:$V$5999,D250)</f>
        <v>1.3112170784468644E-2</v>
      </c>
      <c r="D250" s="12">
        <v>83</v>
      </c>
      <c r="E250" s="12"/>
      <c r="F250" s="12">
        <v>-2.88113061452825E-2</v>
      </c>
      <c r="G250" s="12">
        <v>1.6748852701348099E-2</v>
      </c>
      <c r="H250" s="12">
        <v>1.2062453433785701E-2</v>
      </c>
      <c r="J250" s="11" t="e">
        <f t="shared" ref="J250" ca="1" si="243">LN(INDEX(O$4:O$5999,M250))</f>
        <v>#NAME?</v>
      </c>
      <c r="K250" s="11">
        <v>0</v>
      </c>
      <c r="L250" s="11">
        <v>0</v>
      </c>
      <c r="M250" s="30">
        <v>493</v>
      </c>
      <c r="N250">
        <v>124</v>
      </c>
      <c r="O250" t="e">
        <f t="array" aca="1" ref="O250:Q255" ca="1">[1]!evect(INDEX(A$4:A$5999,N250):INDEX(C$6:C$5999,N250))</f>
        <v>#NAME?</v>
      </c>
      <c r="P250" t="e">
        <f ca="1"/>
        <v>#NAME?</v>
      </c>
      <c r="Q250" t="e">
        <f ca="1"/>
        <v>#NAME?</v>
      </c>
      <c r="S250" s="43" t="e">
        <f t="array" aca="1" ref="S250:U252" ca="1">MMULT(INDEX(O$5:O$5999,M250):INDEX(Q$7:Q$5999,M250),MMULT(J250:L252,MINVERSE(INDEX(O$5:O$5999,M250):INDEX(Q$7:Q$5999,M250))))</f>
        <v>#NAME?</v>
      </c>
      <c r="T250" s="43" t="e">
        <f ca="1"/>
        <v>#NAME?</v>
      </c>
      <c r="U250" s="43" t="e">
        <f ca="1"/>
        <v>#NAME?</v>
      </c>
    </row>
    <row r="251" spans="1:21" x14ac:dyDescent="0.35">
      <c r="A251" s="40">
        <f ca="1">INDEX('Flow probs &amp; rates'!$W$5:$W$5999,D250)</f>
        <v>0.26951878839441384</v>
      </c>
      <c r="B251" s="40">
        <f ca="1">INDEX('Flow probs &amp; rates'!$X$5:$X$5999,D250)</f>
        <v>0.56848446067821934</v>
      </c>
      <c r="C251" s="40">
        <f ca="1">INDEX('Flow probs &amp; rates'!$Y$5:$Y$5999,D250)</f>
        <v>0.1619967509273669</v>
      </c>
      <c r="D251" s="12"/>
      <c r="E251" s="12"/>
      <c r="F251" s="12">
        <v>0.35679202265485199</v>
      </c>
      <c r="G251" s="12">
        <v>-0.57201056836139696</v>
      </c>
      <c r="H251" s="12">
        <v>0.21521854570850199</v>
      </c>
      <c r="J251" s="11">
        <v>0</v>
      </c>
      <c r="K251" s="11" t="e">
        <f t="shared" ref="K251" ca="1" si="244">LN(INDEX(P$4:P$5999,M250))</f>
        <v>#NAME?</v>
      </c>
      <c r="L251" s="11">
        <v>0</v>
      </c>
      <c r="M251" s="30"/>
      <c r="O251" t="e">
        <f ca="1"/>
        <v>#NAME?</v>
      </c>
      <c r="P251" t="e">
        <f ca="1"/>
        <v>#NAME?</v>
      </c>
      <c r="Q251" t="e">
        <f ca="1"/>
        <v>#NAME?</v>
      </c>
      <c r="S251" s="43" t="e">
        <f ca="1"/>
        <v>#NAME?</v>
      </c>
      <c r="T251" s="43" t="e">
        <f ca="1"/>
        <v>#NAME?</v>
      </c>
      <c r="U251" s="43" t="e">
        <f ca="1"/>
        <v>#NAME?</v>
      </c>
    </row>
    <row r="252" spans="1:21" x14ac:dyDescent="0.35">
      <c r="A252" s="40">
        <f ca="1">INDEX('Flow probs &amp; rates'!$Z$5:$Z$5999,D250)</f>
        <v>2.0657071900718086E-2</v>
      </c>
      <c r="B252" s="40">
        <f ca="1">INDEX('Flow probs &amp; rates'!$AA$5:$AA$5999,D250)</f>
        <v>2.0830760223671852E-2</v>
      </c>
      <c r="C252" s="40">
        <f ca="1">INDEX('Flow probs &amp; rates'!$AB$5:$AB$5999,D250)</f>
        <v>0.95851216787561011</v>
      </c>
      <c r="D252" s="12"/>
      <c r="E252" s="12"/>
      <c r="F252" s="12">
        <v>1.7214389781371499E-2</v>
      </c>
      <c r="G252" s="12">
        <v>2.7819271744215199E-2</v>
      </c>
      <c r="H252" s="12">
        <v>-4.5033661525506898E-2</v>
      </c>
      <c r="J252" s="11">
        <v>0</v>
      </c>
      <c r="K252" s="11">
        <v>0</v>
      </c>
      <c r="L252" s="11" t="e">
        <f t="shared" ref="L252" ca="1" si="245">LN(INDEX(Q$4:Q$5999,M250))</f>
        <v>#NAME?</v>
      </c>
      <c r="M252" s="30"/>
      <c r="O252" t="e">
        <f ca="1"/>
        <v>#NAME?</v>
      </c>
      <c r="P252" t="e">
        <f ca="1"/>
        <v>#NAME?</v>
      </c>
      <c r="Q252" t="e">
        <f ca="1"/>
        <v>#NAME?</v>
      </c>
      <c r="S252" s="43" t="e">
        <f ca="1"/>
        <v>#NAME?</v>
      </c>
      <c r="T252" s="43" t="e">
        <f ca="1"/>
        <v>#NAME?</v>
      </c>
      <c r="U252" s="43" t="e">
        <f ca="1"/>
        <v>#NAME?</v>
      </c>
    </row>
    <row r="253" spans="1:21" x14ac:dyDescent="0.35">
      <c r="A253" s="40">
        <f ca="1">INDEX('Flow probs &amp; rates'!$T$5:$T$5999,D253)</f>
        <v>0.97421506327249918</v>
      </c>
      <c r="B253" s="40">
        <f ca="1">INDEX('Flow probs &amp; rates'!$U$5:$U$5999,D253)</f>
        <v>1.2528030901875304E-2</v>
      </c>
      <c r="C253" s="40">
        <f ca="1">INDEX('Flow probs &amp; rates'!$V$5:$V$5999,D253)</f>
        <v>1.3256905825625573E-2</v>
      </c>
      <c r="D253" s="12">
        <v>84</v>
      </c>
      <c r="E253" s="12"/>
      <c r="F253" s="12">
        <v>-2.8604592165496701E-2</v>
      </c>
      <c r="G253" s="12">
        <v>1.6386535540133002E-2</v>
      </c>
      <c r="H253" s="12">
        <v>1.22180566253635E-2</v>
      </c>
      <c r="J253" s="11" t="e">
        <f t="shared" ref="J253" ca="1" si="246">LN(INDEX(O$4:O$5999,M253))</f>
        <v>#NAME?</v>
      </c>
      <c r="K253" s="11">
        <v>0</v>
      </c>
      <c r="L253" s="11">
        <v>0</v>
      </c>
      <c r="M253" s="30">
        <v>499</v>
      </c>
      <c r="O253" t="e">
        <f ca="1"/>
        <v>#NAME?</v>
      </c>
      <c r="P253" t="e">
        <f ca="1"/>
        <v>#NAME?</v>
      </c>
      <c r="Q253" t="e">
        <f ca="1"/>
        <v>#NAME?</v>
      </c>
      <c r="S253" s="43" t="e">
        <f t="array" aca="1" ref="S253:U255" ca="1">MMULT(INDEX(O$5:O$5999,M253):INDEX(Q$7:Q$5999,M253),MMULT(J253:L255,MINVERSE(INDEX(O$5:O$5999,M253):INDEX(Q$7:Q$5999,M253))))</f>
        <v>#NAME?</v>
      </c>
      <c r="T253" s="43" t="e">
        <f ca="1"/>
        <v>#NAME?</v>
      </c>
      <c r="U253" s="43" t="e">
        <f ca="1"/>
        <v>#NAME?</v>
      </c>
    </row>
    <row r="254" spans="1:21" x14ac:dyDescent="0.35">
      <c r="A254" s="40">
        <f ca="1">INDEX('Flow probs &amp; rates'!$W$5:$W$5999,D253)</f>
        <v>0.25820798195207723</v>
      </c>
      <c r="B254" s="40">
        <f ca="1">INDEX('Flow probs &amp; rates'!$X$5:$X$5999,D253)</f>
        <v>0.57679409916489544</v>
      </c>
      <c r="C254" s="40">
        <f ca="1">INDEX('Flow probs &amp; rates'!$Y$5:$Y$5999,D253)</f>
        <v>0.16499791888302734</v>
      </c>
      <c r="D254" s="12"/>
      <c r="E254" s="12"/>
      <c r="F254" s="12">
        <v>0.33932487441734899</v>
      </c>
      <c r="G254" s="12">
        <v>-0.55715241610833099</v>
      </c>
      <c r="H254" s="12">
        <v>0.21782754169098301</v>
      </c>
      <c r="J254" s="11">
        <v>0</v>
      </c>
      <c r="K254" s="11" t="e">
        <f t="shared" ref="K254" ca="1" si="247">LN(INDEX(P$4:P$5999,M253))</f>
        <v>#NAME?</v>
      </c>
      <c r="L254" s="11">
        <v>0</v>
      </c>
      <c r="M254" s="11"/>
      <c r="O254" t="e">
        <f ca="1"/>
        <v>#NAME?</v>
      </c>
      <c r="P254" t="e">
        <f ca="1"/>
        <v>#NAME?</v>
      </c>
      <c r="Q254" t="e">
        <f ca="1"/>
        <v>#NAME?</v>
      </c>
      <c r="S254" s="43" t="e">
        <f ca="1"/>
        <v>#NAME?</v>
      </c>
      <c r="T254" s="43" t="e">
        <f ca="1"/>
        <v>#NAME?</v>
      </c>
      <c r="U254" s="43" t="e">
        <f ca="1"/>
        <v>#NAME?</v>
      </c>
    </row>
    <row r="255" spans="1:21" x14ac:dyDescent="0.35">
      <c r="A255" s="40">
        <f ca="1">INDEX('Flow probs &amp; rates'!$Z$5:$Z$5999,D253)</f>
        <v>2.0868323873704679E-2</v>
      </c>
      <c r="B255" s="40">
        <f ca="1">INDEX('Flow probs &amp; rates'!$AA$5:$AA$5999,D253)</f>
        <v>2.0385942557255957E-2</v>
      </c>
      <c r="C255" s="40">
        <f ca="1">INDEX('Flow probs &amp; rates'!$AB$5:$AB$5999,D253)</f>
        <v>0.95874573356903936</v>
      </c>
      <c r="D255" s="12"/>
      <c r="E255" s="12"/>
      <c r="F255" s="12">
        <v>1.7729016448528701E-2</v>
      </c>
      <c r="G255" s="12">
        <v>2.7034025171604501E-2</v>
      </c>
      <c r="H255" s="12">
        <v>-4.4763041620133302E-2</v>
      </c>
      <c r="J255" s="11">
        <v>0</v>
      </c>
      <c r="K255" s="11">
        <v>0</v>
      </c>
      <c r="L255" s="11" t="e">
        <f t="shared" ref="L255" ca="1" si="248">LN(INDEX(Q$4:Q$5999,M253))</f>
        <v>#NAME?</v>
      </c>
      <c r="M255" s="11"/>
      <c r="O255" t="e">
        <f ca="1"/>
        <v>#NAME?</v>
      </c>
      <c r="P255" t="e">
        <f ca="1"/>
        <v>#NAME?</v>
      </c>
      <c r="Q255" t="e">
        <f ca="1"/>
        <v>#NAME?</v>
      </c>
      <c r="S255" s="43" t="e">
        <f ca="1"/>
        <v>#NAME?</v>
      </c>
      <c r="T255" s="43" t="e">
        <f ca="1"/>
        <v>#NAME?</v>
      </c>
      <c r="U255" s="43" t="e">
        <f ca="1"/>
        <v>#NAME?</v>
      </c>
    </row>
    <row r="256" spans="1:21" x14ac:dyDescent="0.35">
      <c r="A256" s="40">
        <f ca="1">INDEX('Flow probs &amp; rates'!$T$5:$T$5999,D256)</f>
        <v>0.97659283765985483</v>
      </c>
      <c r="B256" s="40">
        <f ca="1">INDEX('Flow probs &amp; rates'!$U$5:$U$5999,D256)</f>
        <v>1.1615813725914671E-2</v>
      </c>
      <c r="C256" s="40">
        <f ca="1">INDEX('Flow probs &amp; rates'!$V$5:$V$5999,D256)</f>
        <v>1.1791348614230489E-2</v>
      </c>
      <c r="D256" s="12">
        <v>85</v>
      </c>
      <c r="E256" s="12"/>
      <c r="F256" s="12">
        <v>-2.61132159998347E-2</v>
      </c>
      <c r="G256" s="12">
        <v>1.5238054889689E-2</v>
      </c>
      <c r="H256" s="12">
        <v>1.0875161110061701E-2</v>
      </c>
      <c r="J256" s="11" t="e">
        <f t="shared" ref="J256" ca="1" si="249">LN(INDEX(O$4:O$5999,M256))</f>
        <v>#NAME?</v>
      </c>
      <c r="K256" s="11">
        <v>0</v>
      </c>
      <c r="L256" s="11">
        <v>0</v>
      </c>
      <c r="M256" s="30">
        <v>505</v>
      </c>
      <c r="N256">
        <v>127</v>
      </c>
      <c r="O256" t="e">
        <f t="array" aca="1" ref="O256:Q261" ca="1">[1]!evect(INDEX(A$4:A$5999,N256):INDEX(C$6:C$5999,N256))</f>
        <v>#NAME?</v>
      </c>
      <c r="P256" t="e">
        <f ca="1"/>
        <v>#NAME?</v>
      </c>
      <c r="Q256" t="e">
        <f ca="1"/>
        <v>#NAME?</v>
      </c>
      <c r="S256" s="43" t="e">
        <f t="array" aca="1" ref="S256:U258" ca="1">MMULT(INDEX(O$5:O$5999,M256):INDEX(Q$7:Q$5999,M256),MMULT(J256:L258,MINVERSE(INDEX(O$5:O$5999,M256):INDEX(Q$7:Q$5999,M256))))</f>
        <v>#NAME?</v>
      </c>
      <c r="T256" s="43" t="e">
        <f ca="1"/>
        <v>#NAME?</v>
      </c>
      <c r="U256" s="43" t="e">
        <f ca="1"/>
        <v>#NAME?</v>
      </c>
    </row>
    <row r="257" spans="1:21" x14ac:dyDescent="0.35">
      <c r="A257" s="40">
        <f ca="1">INDEX('Flow probs &amp; rates'!$W$5:$W$5999,D256)</f>
        <v>0.27137436727381836</v>
      </c>
      <c r="B257" s="40">
        <f ca="1">INDEX('Flow probs &amp; rates'!$X$5:$X$5999,D256)</f>
        <v>0.57110450988989014</v>
      </c>
      <c r="C257" s="40">
        <f ca="1">INDEX('Flow probs &amp; rates'!$Y$5:$Y$5999,D256)</f>
        <v>0.15752112283629152</v>
      </c>
      <c r="D257" s="12"/>
      <c r="E257" s="12"/>
      <c r="F257" s="12">
        <v>0.35767411754363199</v>
      </c>
      <c r="G257" s="12">
        <v>-0.56711898992663401</v>
      </c>
      <c r="H257" s="12">
        <v>0.20944487239611301</v>
      </c>
      <c r="J257" s="11">
        <v>0</v>
      </c>
      <c r="K257" s="11" t="e">
        <f t="shared" ref="K257" ca="1" si="250">LN(INDEX(P$4:P$5999,M256))</f>
        <v>#NAME?</v>
      </c>
      <c r="L257" s="11">
        <v>0</v>
      </c>
      <c r="M257" s="30"/>
      <c r="O257" t="e">
        <f ca="1"/>
        <v>#NAME?</v>
      </c>
      <c r="P257" t="e">
        <f ca="1"/>
        <v>#NAME?</v>
      </c>
      <c r="Q257" t="e">
        <f ca="1"/>
        <v>#NAME?</v>
      </c>
      <c r="S257" s="43" t="e">
        <f ca="1"/>
        <v>#NAME?</v>
      </c>
      <c r="T257" s="43" t="e">
        <f ca="1"/>
        <v>#NAME?</v>
      </c>
      <c r="U257" s="43" t="e">
        <f ca="1"/>
        <v>#NAME?</v>
      </c>
    </row>
    <row r="258" spans="1:21" x14ac:dyDescent="0.35">
      <c r="A258" s="40">
        <f ca="1">INDEX('Flow probs &amp; rates'!$Z$5:$Z$5999,D256)</f>
        <v>2.3724161330933E-2</v>
      </c>
      <c r="B258" s="40">
        <f ca="1">INDEX('Flow probs &amp; rates'!$AA$5:$AA$5999,D256)</f>
        <v>2.1636851243195934E-2</v>
      </c>
      <c r="C258" s="40">
        <f ca="1">INDEX('Flow probs &amp; rates'!$AB$5:$AB$5999,D256)</f>
        <v>0.95463898742587106</v>
      </c>
      <c r="D258" s="12"/>
      <c r="E258" s="12"/>
      <c r="F258" s="12">
        <v>2.02298322861772E-2</v>
      </c>
      <c r="G258" s="12">
        <v>2.88925168419659E-2</v>
      </c>
      <c r="H258" s="12">
        <v>-4.9122349128302302E-2</v>
      </c>
      <c r="J258" s="11">
        <v>0</v>
      </c>
      <c r="K258" s="11">
        <v>0</v>
      </c>
      <c r="L258" s="11" t="e">
        <f t="shared" ref="L258" ca="1" si="251">LN(INDEX(Q$4:Q$5999,M256))</f>
        <v>#NAME?</v>
      </c>
      <c r="M258" s="30"/>
      <c r="O258" t="e">
        <f ca="1"/>
        <v>#NAME?</v>
      </c>
      <c r="P258" t="e">
        <f ca="1"/>
        <v>#NAME?</v>
      </c>
      <c r="Q258" t="e">
        <f ca="1"/>
        <v>#NAME?</v>
      </c>
      <c r="S258" s="43" t="e">
        <f ca="1"/>
        <v>#NAME?</v>
      </c>
      <c r="T258" s="43" t="e">
        <f ca="1"/>
        <v>#NAME?</v>
      </c>
      <c r="U258" s="43" t="e">
        <f ca="1"/>
        <v>#NAME?</v>
      </c>
    </row>
    <row r="259" spans="1:21" x14ac:dyDescent="0.35">
      <c r="A259" s="40">
        <f ca="1">INDEX('Flow probs &amp; rates'!$T$5:$T$5999,D259)</f>
        <v>0.9755734229862506</v>
      </c>
      <c r="B259" s="40">
        <f ca="1">INDEX('Flow probs &amp; rates'!$U$5:$U$5999,D259)</f>
        <v>1.220916490481141E-2</v>
      </c>
      <c r="C259" s="40">
        <f ca="1">INDEX('Flow probs &amp; rates'!$V$5:$V$5999,D259)</f>
        <v>1.2217412108937988E-2</v>
      </c>
      <c r="D259" s="12">
        <v>86</v>
      </c>
      <c r="E259" s="12"/>
      <c r="F259" s="12">
        <v>-2.7307477263187999E-2</v>
      </c>
      <c r="G259" s="12">
        <v>1.6181284872998698E-2</v>
      </c>
      <c r="H259" s="12">
        <v>1.11261923800469E-2</v>
      </c>
      <c r="J259" s="11" t="e">
        <f t="shared" ref="J259" ca="1" si="252">LN(INDEX(O$4:O$5999,M259))</f>
        <v>#NAME?</v>
      </c>
      <c r="K259" s="11">
        <v>0</v>
      </c>
      <c r="L259" s="11">
        <v>0</v>
      </c>
      <c r="M259" s="30">
        <v>511</v>
      </c>
      <c r="O259" t="e">
        <f ca="1"/>
        <v>#NAME?</v>
      </c>
      <c r="P259" t="e">
        <f ca="1"/>
        <v>#NAME?</v>
      </c>
      <c r="Q259" t="e">
        <f ca="1"/>
        <v>#NAME?</v>
      </c>
      <c r="S259" s="43" t="e">
        <f t="array" aca="1" ref="S259:U261" ca="1">MMULT(INDEX(O$5:O$5999,M259):INDEX(Q$7:Q$5999,M259),MMULT(J259:L261,MINVERSE(INDEX(O$5:O$5999,M259):INDEX(Q$7:Q$5999,M259))))</f>
        <v>#NAME?</v>
      </c>
      <c r="T259" s="43" t="e">
        <f ca="1"/>
        <v>#NAME?</v>
      </c>
      <c r="U259" s="43" t="e">
        <f ca="1"/>
        <v>#NAME?</v>
      </c>
    </row>
    <row r="260" spans="1:21" x14ac:dyDescent="0.35">
      <c r="A260" s="40">
        <f ca="1">INDEX('Flow probs &amp; rates'!$W$5:$W$5999,D259)</f>
        <v>0.27253524926049644</v>
      </c>
      <c r="B260" s="40">
        <f ca="1">INDEX('Flow probs &amp; rates'!$X$5:$X$5999,D259)</f>
        <v>0.56026959330942339</v>
      </c>
      <c r="C260" s="40">
        <f ca="1">INDEX('Flow probs &amp; rates'!$Y$5:$Y$5999,D259)</f>
        <v>0.16719515743008018</v>
      </c>
      <c r="D260" s="12"/>
      <c r="E260" s="12"/>
      <c r="F260" s="12">
        <v>0.36282304379771102</v>
      </c>
      <c r="G260" s="12">
        <v>-0.58666899638966097</v>
      </c>
      <c r="H260" s="12">
        <v>0.22384595259394599</v>
      </c>
      <c r="J260" s="11">
        <v>0</v>
      </c>
      <c r="K260" s="11" t="e">
        <f t="shared" ref="K260" ca="1" si="253">LN(INDEX(P$4:P$5999,M259))</f>
        <v>#NAME?</v>
      </c>
      <c r="L260" s="11">
        <v>0</v>
      </c>
      <c r="M260" s="30"/>
      <c r="O260" t="e">
        <f ca="1"/>
        <v>#NAME?</v>
      </c>
      <c r="P260" t="e">
        <f ca="1"/>
        <v>#NAME?</v>
      </c>
      <c r="Q260" t="e">
        <f ca="1"/>
        <v>#NAME?</v>
      </c>
      <c r="S260" s="43" t="e">
        <f ca="1"/>
        <v>#NAME?</v>
      </c>
      <c r="T260" s="43" t="e">
        <f ca="1"/>
        <v>#NAME?</v>
      </c>
      <c r="U260" s="43" t="e">
        <f ca="1"/>
        <v>#NAME?</v>
      </c>
    </row>
    <row r="261" spans="1:21" x14ac:dyDescent="0.35">
      <c r="A261" s="40">
        <f ca="1">INDEX('Flow probs &amp; rates'!$Z$5:$Z$5999,D259)</f>
        <v>2.086443947029222E-2</v>
      </c>
      <c r="B261" s="40">
        <f ca="1">INDEX('Flow probs &amp; rates'!$AA$5:$AA$5999,D259)</f>
        <v>2.0593821938471594E-2</v>
      </c>
      <c r="C261" s="40">
        <f ca="1">INDEX('Flow probs &amp; rates'!$AB$5:$AB$5999,D259)</f>
        <v>0.95854173859123615</v>
      </c>
      <c r="D261" s="12"/>
      <c r="E261" s="12"/>
      <c r="F261" s="12">
        <v>1.73820753921076E-2</v>
      </c>
      <c r="G261" s="12">
        <v>2.7690082183983E-2</v>
      </c>
      <c r="H261" s="12">
        <v>-4.5072157576011601E-2</v>
      </c>
      <c r="J261" s="11">
        <v>0</v>
      </c>
      <c r="K261" s="11">
        <v>0</v>
      </c>
      <c r="L261" s="11" t="e">
        <f t="shared" ref="L261" ca="1" si="254">LN(INDEX(Q$4:Q$5999,M259))</f>
        <v>#NAME?</v>
      </c>
      <c r="M261" s="30"/>
      <c r="O261" t="e">
        <f ca="1"/>
        <v>#NAME?</v>
      </c>
      <c r="P261" t="e">
        <f ca="1"/>
        <v>#NAME?</v>
      </c>
      <c r="Q261" t="e">
        <f ca="1"/>
        <v>#NAME?</v>
      </c>
      <c r="S261" s="43" t="e">
        <f ca="1"/>
        <v>#NAME?</v>
      </c>
      <c r="T261" s="43" t="e">
        <f ca="1"/>
        <v>#NAME?</v>
      </c>
      <c r="U261" s="43" t="e">
        <f ca="1"/>
        <v>#NAME?</v>
      </c>
    </row>
    <row r="262" spans="1:21" x14ac:dyDescent="0.35">
      <c r="A262" s="40">
        <f ca="1">INDEX('Flow probs &amp; rates'!$T$5:$T$5999,D262)</f>
        <v>0.97628184727959955</v>
      </c>
      <c r="B262" s="40">
        <f ca="1">INDEX('Flow probs &amp; rates'!$U$5:$U$5999,D262)</f>
        <v>1.1860722244642522E-2</v>
      </c>
      <c r="C262" s="40">
        <f ca="1">INDEX('Flow probs &amp; rates'!$V$5:$V$5999,D262)</f>
        <v>1.1857430475757991E-2</v>
      </c>
      <c r="D262" s="12">
        <v>87</v>
      </c>
      <c r="E262" s="12"/>
      <c r="F262" s="12">
        <v>-2.66405243954063E-2</v>
      </c>
      <c r="G262" s="12">
        <v>1.5876848977865898E-2</v>
      </c>
      <c r="H262" s="12">
        <v>1.07636754175915E-2</v>
      </c>
      <c r="J262" s="11" t="e">
        <f t="shared" ref="J262" ca="1" si="255">LN(INDEX(O$4:O$5999,M262))</f>
        <v>#NAME?</v>
      </c>
      <c r="K262" s="11">
        <v>0</v>
      </c>
      <c r="L262" s="11">
        <v>0</v>
      </c>
      <c r="M262" s="30">
        <v>517</v>
      </c>
      <c r="N262">
        <v>130</v>
      </c>
      <c r="O262" t="e">
        <f t="array" aca="1" ref="O262:Q267" ca="1">[1]!evect(INDEX(A$4:A$5999,N262):INDEX(C$6:C$5999,N262))</f>
        <v>#NAME?</v>
      </c>
      <c r="P262" t="e">
        <f ca="1"/>
        <v>#NAME?</v>
      </c>
      <c r="Q262" t="e">
        <f ca="1"/>
        <v>#NAME?</v>
      </c>
      <c r="S262" s="43" t="e">
        <f t="array" aca="1" ref="S262:U264" ca="1">MMULT(INDEX(O$5:O$5999,M262):INDEX(Q$7:Q$5999,M262),MMULT(J262:L264,MINVERSE(INDEX(O$5:O$5999,M262):INDEX(Q$7:Q$5999,M262))))</f>
        <v>#NAME?</v>
      </c>
      <c r="T262" s="43" t="e">
        <f ca="1"/>
        <v>#NAME?</v>
      </c>
      <c r="U262" s="43" t="e">
        <f ca="1"/>
        <v>#NAME?</v>
      </c>
    </row>
    <row r="263" spans="1:21" x14ac:dyDescent="0.35">
      <c r="A263" s="40">
        <f ca="1">INDEX('Flow probs &amp; rates'!$W$5:$W$5999,D262)</f>
        <v>0.28458230113986677</v>
      </c>
      <c r="B263" s="40">
        <f ca="1">INDEX('Flow probs &amp; rates'!$X$5:$X$5999,D262)</f>
        <v>0.54789022499089279</v>
      </c>
      <c r="C263" s="40">
        <f ca="1">INDEX('Flow probs &amp; rates'!$Y$5:$Y$5999,D262)</f>
        <v>0.16752747386924041</v>
      </c>
      <c r="D263" s="12"/>
      <c r="E263" s="12"/>
      <c r="F263" s="12">
        <v>0.38282648246182399</v>
      </c>
      <c r="G263" s="12">
        <v>-0.60922540751195298</v>
      </c>
      <c r="H263" s="12">
        <v>0.22639892505138001</v>
      </c>
      <c r="J263" s="11">
        <v>0</v>
      </c>
      <c r="K263" s="11" t="e">
        <f t="shared" ref="K263" ca="1" si="256">LN(INDEX(P$4:P$5999,M262))</f>
        <v>#NAME?</v>
      </c>
      <c r="L263" s="11">
        <v>0</v>
      </c>
      <c r="M263" s="11"/>
      <c r="O263" t="e">
        <f ca="1"/>
        <v>#NAME?</v>
      </c>
      <c r="P263" t="e">
        <f ca="1"/>
        <v>#NAME?</v>
      </c>
      <c r="Q263" t="e">
        <f ca="1"/>
        <v>#NAME?</v>
      </c>
      <c r="S263" s="43" t="e">
        <f ca="1"/>
        <v>#NAME?</v>
      </c>
      <c r="T263" s="43" t="e">
        <f ca="1"/>
        <v>#NAME?</v>
      </c>
      <c r="U263" s="43" t="e">
        <f ca="1"/>
        <v>#NAME?</v>
      </c>
    </row>
    <row r="264" spans="1:21" x14ac:dyDescent="0.35">
      <c r="A264" s="40">
        <f ca="1">INDEX('Flow probs &amp; rates'!$Z$5:$Z$5999,D262)</f>
        <v>1.9911348921780588E-2</v>
      </c>
      <c r="B264" s="40">
        <f ca="1">INDEX('Flow probs &amp; rates'!$AA$5:$AA$5999,D262)</f>
        <v>2.0289195398300038E-2</v>
      </c>
      <c r="C264" s="40">
        <f ca="1">INDEX('Flow probs &amp; rates'!$AB$5:$AB$5999,D262)</f>
        <v>0.95979945567991942</v>
      </c>
      <c r="D264" s="12"/>
      <c r="E264" s="12"/>
      <c r="F264" s="12">
        <v>1.61962552200875E-2</v>
      </c>
      <c r="G264" s="12">
        <v>2.7552517251386702E-2</v>
      </c>
      <c r="H264" s="12">
        <v>-4.3748772481700102E-2</v>
      </c>
      <c r="J264" s="11">
        <v>0</v>
      </c>
      <c r="K264" s="11">
        <v>0</v>
      </c>
      <c r="L264" s="11" t="e">
        <f t="shared" ref="L264" ca="1" si="257">LN(INDEX(Q$4:Q$5999,M262))</f>
        <v>#NAME?</v>
      </c>
      <c r="M264" s="11"/>
      <c r="O264" t="e">
        <f ca="1"/>
        <v>#NAME?</v>
      </c>
      <c r="P264" t="e">
        <f ca="1"/>
        <v>#NAME?</v>
      </c>
      <c r="Q264" t="e">
        <f ca="1"/>
        <v>#NAME?</v>
      </c>
      <c r="S264" s="43" t="e">
        <f ca="1"/>
        <v>#NAME?</v>
      </c>
      <c r="T264" s="43" t="e">
        <f ca="1"/>
        <v>#NAME?</v>
      </c>
      <c r="U264" s="43" t="e">
        <f ca="1"/>
        <v>#NAME?</v>
      </c>
    </row>
    <row r="265" spans="1:21" x14ac:dyDescent="0.35">
      <c r="A265" s="40">
        <f ca="1">INDEX('Flow probs &amp; rates'!$T$5:$T$5999,D265)</f>
        <v>0.97541279984113527</v>
      </c>
      <c r="B265" s="40">
        <f ca="1">INDEX('Flow probs &amp; rates'!$U$5:$U$5999,D265)</f>
        <v>1.247558473852365E-2</v>
      </c>
      <c r="C265" s="40">
        <f ca="1">INDEX('Flow probs &amp; rates'!$V$5:$V$5999,D265)</f>
        <v>1.2111615420341112E-2</v>
      </c>
      <c r="D265" s="12">
        <v>88</v>
      </c>
      <c r="E265" s="12"/>
      <c r="F265" s="12">
        <v>-2.7416852675299801E-2</v>
      </c>
      <c r="G265" s="12">
        <v>1.6491468113814901E-2</v>
      </c>
      <c r="H265" s="12">
        <v>1.09253845613416E-2</v>
      </c>
      <c r="J265" s="11" t="e">
        <f t="shared" ref="J265" ca="1" si="258">LN(INDEX(O$4:O$5999,M265))</f>
        <v>#NAME?</v>
      </c>
      <c r="K265" s="11">
        <v>0</v>
      </c>
      <c r="L265" s="11">
        <v>0</v>
      </c>
      <c r="M265" s="30">
        <v>523</v>
      </c>
      <c r="O265" t="e">
        <f ca="1"/>
        <v>#NAME?</v>
      </c>
      <c r="P265" t="e">
        <f ca="1"/>
        <v>#NAME?</v>
      </c>
      <c r="Q265" t="e">
        <f ca="1"/>
        <v>#NAME?</v>
      </c>
      <c r="S265" s="43" t="e">
        <f t="array" aca="1" ref="S265:U267" ca="1">MMULT(INDEX(O$5:O$5999,M265):INDEX(Q$7:Q$5999,M265),MMULT(J265:L267,MINVERSE(INDEX(O$5:O$5999,M265):INDEX(Q$7:Q$5999,M265))))</f>
        <v>#NAME?</v>
      </c>
      <c r="T265" s="43" t="e">
        <f ca="1"/>
        <v>#NAME?</v>
      </c>
      <c r="U265" s="43" t="e">
        <f ca="1"/>
        <v>#NAME?</v>
      </c>
    </row>
    <row r="266" spans="1:21" x14ac:dyDescent="0.35">
      <c r="A266" s="40">
        <f ca="1">INDEX('Flow probs &amp; rates'!$W$5:$W$5999,D265)</f>
        <v>0.26290917883160997</v>
      </c>
      <c r="B266" s="40">
        <f ca="1">INDEX('Flow probs &amp; rates'!$X$5:$X$5999,D265)</f>
        <v>0.56363469173513181</v>
      </c>
      <c r="C266" s="40">
        <f ca="1">INDEX('Flow probs &amp; rates'!$Y$5:$Y$5999,D265)</f>
        <v>0.17345612943325811</v>
      </c>
      <c r="D266" s="12"/>
      <c r="E266" s="12"/>
      <c r="F266" s="12">
        <v>0.34916570667706998</v>
      </c>
      <c r="G266" s="12">
        <v>-0.58086670693438802</v>
      </c>
      <c r="H266" s="12">
        <v>0.23170100026923701</v>
      </c>
      <c r="J266" s="11">
        <v>0</v>
      </c>
      <c r="K266" s="11" t="e">
        <f t="shared" ref="K266" ca="1" si="259">LN(INDEX(P$4:P$5999,M265))</f>
        <v>#NAME?</v>
      </c>
      <c r="L266" s="11">
        <v>0</v>
      </c>
      <c r="M266" s="30"/>
      <c r="O266" t="e">
        <f ca="1"/>
        <v>#NAME?</v>
      </c>
      <c r="P266" t="e">
        <f ca="1"/>
        <v>#NAME?</v>
      </c>
      <c r="Q266" t="e">
        <f ca="1"/>
        <v>#NAME?</v>
      </c>
      <c r="S266" s="43" t="e">
        <f ca="1"/>
        <v>#NAME?</v>
      </c>
      <c r="T266" s="43" t="e">
        <f ca="1"/>
        <v>#NAME?</v>
      </c>
      <c r="U266" s="43" t="e">
        <f ca="1"/>
        <v>#NAME?</v>
      </c>
    </row>
    <row r="267" spans="1:21" x14ac:dyDescent="0.35">
      <c r="A267" s="40">
        <f ca="1">INDEX('Flow probs &amp; rates'!$Z$5:$Z$5999,D265)</f>
        <v>1.910268028773995E-2</v>
      </c>
      <c r="B267" s="40">
        <f ca="1">INDEX('Flow probs &amp; rates'!$AA$5:$AA$5999,D265)</f>
        <v>2.1393810281261253E-2</v>
      </c>
      <c r="C267" s="40">
        <f ca="1">INDEX('Flow probs &amp; rates'!$AB$5:$AB$5999,D265)</f>
        <v>0.95950350943099871</v>
      </c>
      <c r="D267" s="12"/>
      <c r="E267" s="12"/>
      <c r="F267" s="12">
        <v>1.5555173434474E-2</v>
      </c>
      <c r="G267" s="12">
        <v>2.8694553523761601E-2</v>
      </c>
      <c r="H267" s="12">
        <v>-4.4249726948165702E-2</v>
      </c>
      <c r="J267" s="11">
        <v>0</v>
      </c>
      <c r="K267" s="11">
        <v>0</v>
      </c>
      <c r="L267" s="11" t="e">
        <f t="shared" ref="L267" ca="1" si="260">LN(INDEX(Q$4:Q$5999,M265))</f>
        <v>#NAME?</v>
      </c>
      <c r="M267" s="30"/>
      <c r="O267" t="e">
        <f ca="1"/>
        <v>#NAME?</v>
      </c>
      <c r="P267" t="e">
        <f ca="1"/>
        <v>#NAME?</v>
      </c>
      <c r="Q267" t="e">
        <f ca="1"/>
        <v>#NAME?</v>
      </c>
      <c r="S267" s="43" t="e">
        <f ca="1"/>
        <v>#NAME?</v>
      </c>
      <c r="T267" s="43" t="e">
        <f ca="1"/>
        <v>#NAME?</v>
      </c>
      <c r="U267" s="43" t="e">
        <f ca="1"/>
        <v>#NAME?</v>
      </c>
    </row>
    <row r="268" spans="1:21" x14ac:dyDescent="0.35">
      <c r="A268" s="40">
        <f ca="1">INDEX('Flow probs &amp; rates'!$T$5:$T$5999,D268)</f>
        <v>0.97759850466334408</v>
      </c>
      <c r="B268" s="40">
        <f ca="1">INDEX('Flow probs &amp; rates'!$U$5:$U$5999,D268)</f>
        <v>1.1038651094025687E-2</v>
      </c>
      <c r="C268" s="40">
        <f ca="1">INDEX('Flow probs &amp; rates'!$V$5:$V$5999,D268)</f>
        <v>1.1362844242630211E-2</v>
      </c>
      <c r="D268" s="12">
        <v>89</v>
      </c>
      <c r="E268" s="12"/>
      <c r="F268" s="12">
        <v>-2.4949767867741501E-2</v>
      </c>
      <c r="G268" s="12">
        <v>1.4594357199062701E-2</v>
      </c>
      <c r="H268" s="12">
        <v>1.03554106686767E-2</v>
      </c>
      <c r="J268" s="11" t="e">
        <f t="shared" ref="J268" ca="1" si="261">LN(INDEX(O$4:O$5999,M268))</f>
        <v>#NAME?</v>
      </c>
      <c r="K268" s="11">
        <v>0</v>
      </c>
      <c r="L268" s="11">
        <v>0</v>
      </c>
      <c r="M268" s="30">
        <v>529</v>
      </c>
      <c r="N268">
        <v>133</v>
      </c>
      <c r="O268" t="e">
        <f t="array" aca="1" ref="O268:Q273" ca="1">[1]!evect(INDEX(A$4:A$5999,N268):INDEX(C$6:C$5999,N268))</f>
        <v>#NAME?</v>
      </c>
      <c r="P268" t="e">
        <f ca="1"/>
        <v>#NAME?</v>
      </c>
      <c r="Q268" t="e">
        <f ca="1"/>
        <v>#NAME?</v>
      </c>
      <c r="S268" s="43" t="e">
        <f t="array" aca="1" ref="S268:U270" ca="1">MMULT(INDEX(O$5:O$5999,M268):INDEX(Q$7:Q$5999,M268),MMULT(J268:L270,MINVERSE(INDEX(O$5:O$5999,M268):INDEX(Q$7:Q$5999,M268))))</f>
        <v>#NAME?</v>
      </c>
      <c r="T268" s="43" t="e">
        <f ca="1"/>
        <v>#NAME?</v>
      </c>
      <c r="U268" s="43" t="e">
        <f ca="1"/>
        <v>#NAME?</v>
      </c>
    </row>
    <row r="269" spans="1:21" x14ac:dyDescent="0.35">
      <c r="A269" s="40">
        <f ca="1">INDEX('Flow probs &amp; rates'!$W$5:$W$5999,D268)</f>
        <v>0.26909168450309495</v>
      </c>
      <c r="B269" s="40">
        <f ca="1">INDEX('Flow probs &amp; rates'!$X$5:$X$5999,D268)</f>
        <v>0.56094109403714643</v>
      </c>
      <c r="C269" s="40">
        <f ca="1">INDEX('Flow probs &amp; rates'!$Y$5:$Y$5999,D268)</f>
        <v>0.16996722145975859</v>
      </c>
      <c r="D269" s="12"/>
      <c r="E269" s="12"/>
      <c r="F269" s="12">
        <v>0.357548472804115</v>
      </c>
      <c r="G269" s="12">
        <v>-0.58522443505233102</v>
      </c>
      <c r="H269" s="12">
        <v>0.22767596224821601</v>
      </c>
      <c r="J269" s="11">
        <v>0</v>
      </c>
      <c r="K269" s="11" t="e">
        <f t="shared" ref="K269" ca="1" si="262">LN(INDEX(P$4:P$5999,M268))</f>
        <v>#NAME?</v>
      </c>
      <c r="L269" s="11">
        <v>0</v>
      </c>
      <c r="M269" s="30"/>
      <c r="O269" t="e">
        <f ca="1"/>
        <v>#NAME?</v>
      </c>
      <c r="P269" t="e">
        <f ca="1"/>
        <v>#NAME?</v>
      </c>
      <c r="Q269" t="e">
        <f ca="1"/>
        <v>#NAME?</v>
      </c>
      <c r="S269" s="43" t="e">
        <f ca="1"/>
        <v>#NAME?</v>
      </c>
      <c r="T269" s="43" t="e">
        <f ca="1"/>
        <v>#NAME?</v>
      </c>
      <c r="U269" s="43" t="e">
        <f ca="1"/>
        <v>#NAME?</v>
      </c>
    </row>
    <row r="270" spans="1:21" x14ac:dyDescent="0.35">
      <c r="A270" s="40">
        <f ca="1">INDEX('Flow probs &amp; rates'!$Z$5:$Z$5999,D268)</f>
        <v>2.0563188984705372E-2</v>
      </c>
      <c r="B270" s="40">
        <f ca="1">INDEX('Flow probs &amp; rates'!$AA$5:$AA$5999,D268)</f>
        <v>2.1069188235269265E-2</v>
      </c>
      <c r="C270" s="40">
        <f ca="1">INDEX('Flow probs &amp; rates'!$AB$5:$AB$5999,D268)</f>
        <v>0.95836762278002541</v>
      </c>
      <c r="D270" s="12"/>
      <c r="E270" s="12"/>
      <c r="F270" s="12">
        <v>1.7012759880694599E-2</v>
      </c>
      <c r="G270" s="12">
        <v>2.83383091490934E-2</v>
      </c>
      <c r="H270" s="12">
        <v>-4.5351069029790102E-2</v>
      </c>
      <c r="J270" s="11">
        <v>0</v>
      </c>
      <c r="K270" s="11">
        <v>0</v>
      </c>
      <c r="L270" s="11" t="e">
        <f t="shared" ref="L270" ca="1" si="263">LN(INDEX(Q$4:Q$5999,M268))</f>
        <v>#NAME?</v>
      </c>
      <c r="M270" s="30"/>
      <c r="O270" t="e">
        <f ca="1"/>
        <v>#NAME?</v>
      </c>
      <c r="P270" t="e">
        <f ca="1"/>
        <v>#NAME?</v>
      </c>
      <c r="Q270" t="e">
        <f ca="1"/>
        <v>#NAME?</v>
      </c>
      <c r="S270" s="43" t="e">
        <f ca="1"/>
        <v>#NAME?</v>
      </c>
      <c r="T270" s="43" t="e">
        <f ca="1"/>
        <v>#NAME?</v>
      </c>
      <c r="U270" s="43" t="e">
        <f ca="1"/>
        <v>#NAME?</v>
      </c>
    </row>
    <row r="271" spans="1:21" x14ac:dyDescent="0.35">
      <c r="A271" s="40">
        <f ca="1">INDEX('Flow probs &amp; rates'!$T$5:$T$5999,D271)</f>
        <v>0.97676226538295696</v>
      </c>
      <c r="B271" s="40">
        <f ca="1">INDEX('Flow probs &amp; rates'!$U$5:$U$5999,D271)</f>
        <v>1.1335566287448076E-2</v>
      </c>
      <c r="C271" s="40">
        <f ca="1">INDEX('Flow probs &amp; rates'!$V$5:$V$5999,D271)</f>
        <v>1.1902168329594967E-2</v>
      </c>
      <c r="D271" s="12">
        <v>90</v>
      </c>
      <c r="E271" s="12"/>
      <c r="F271" s="12">
        <v>-2.5768762156840801E-2</v>
      </c>
      <c r="G271" s="12">
        <v>1.49204857120232E-2</v>
      </c>
      <c r="H271" s="12">
        <v>1.08482764448171E-2</v>
      </c>
      <c r="J271" s="11" t="e">
        <f t="shared" ref="J271" ca="1" si="264">LN(INDEX(O$4:O$5999,M271))</f>
        <v>#NAME?</v>
      </c>
      <c r="K271" s="11">
        <v>0</v>
      </c>
      <c r="L271" s="11">
        <v>0</v>
      </c>
      <c r="M271" s="30">
        <v>535</v>
      </c>
      <c r="O271" t="e">
        <f ca="1"/>
        <v>#NAME?</v>
      </c>
      <c r="P271" t="e">
        <f ca="1"/>
        <v>#NAME?</v>
      </c>
      <c r="Q271" t="e">
        <f ca="1"/>
        <v>#NAME?</v>
      </c>
      <c r="S271" s="43" t="e">
        <f t="array" aca="1" ref="S271:U273" ca="1">MMULT(INDEX(O$5:O$5999,M271):INDEX(Q$7:Q$5999,M271),MMULT(J271:L273,MINVERSE(INDEX(O$5:O$5999,M271):INDEX(Q$7:Q$5999,M271))))</f>
        <v>#NAME?</v>
      </c>
      <c r="T271" s="43" t="e">
        <f ca="1"/>
        <v>#NAME?</v>
      </c>
      <c r="U271" s="43" t="e">
        <f ca="1"/>
        <v>#NAME?</v>
      </c>
    </row>
    <row r="272" spans="1:21" x14ac:dyDescent="0.35">
      <c r="A272" s="40">
        <f ca="1">INDEX('Flow probs &amp; rates'!$W$5:$W$5999,D271)</f>
        <v>0.25856864684547415</v>
      </c>
      <c r="B272" s="40">
        <f ca="1">INDEX('Flow probs &amp; rates'!$X$5:$X$5999,D271)</f>
        <v>0.56721429770843668</v>
      </c>
      <c r="C272" s="40">
        <f ca="1">INDEX('Flow probs &amp; rates'!$Y$5:$Y$5999,D271)</f>
        <v>0.17421705544608912</v>
      </c>
      <c r="D272" s="12"/>
      <c r="E272" s="12"/>
      <c r="F272" s="12">
        <v>0.3418276635204</v>
      </c>
      <c r="G272" s="12">
        <v>-0.5739152717978</v>
      </c>
      <c r="H272" s="12">
        <v>0.23208760827740099</v>
      </c>
      <c r="J272" s="11">
        <v>0</v>
      </c>
      <c r="K272" s="11" t="e">
        <f t="shared" ref="K272" ca="1" si="265">LN(INDEX(P$4:P$5999,M271))</f>
        <v>#NAME?</v>
      </c>
      <c r="L272" s="11">
        <v>0</v>
      </c>
      <c r="M272" s="11"/>
      <c r="O272" t="e">
        <f ca="1"/>
        <v>#NAME?</v>
      </c>
      <c r="P272" t="e">
        <f ca="1"/>
        <v>#NAME?</v>
      </c>
      <c r="Q272" t="e">
        <f ca="1"/>
        <v>#NAME?</v>
      </c>
      <c r="S272" s="43" t="e">
        <f ca="1"/>
        <v>#NAME?</v>
      </c>
      <c r="T272" s="43" t="e">
        <f ca="1"/>
        <v>#NAME?</v>
      </c>
      <c r="U272" s="43" t="e">
        <f ca="1"/>
        <v>#NAME?</v>
      </c>
    </row>
    <row r="273" spans="1:21" x14ac:dyDescent="0.35">
      <c r="A273" s="40">
        <f ca="1">INDEX('Flow probs &amp; rates'!$Z$5:$Z$5999,D271)</f>
        <v>2.0354391697793756E-2</v>
      </c>
      <c r="B273" s="40">
        <f ca="1">INDEX('Flow probs &amp; rates'!$AA$5:$AA$5999,D271)</f>
        <v>2.0320431511954347E-2</v>
      </c>
      <c r="C273" s="40">
        <f ca="1">INDEX('Flow probs &amp; rates'!$AB$5:$AB$5999,D271)</f>
        <v>0.95932517679025187</v>
      </c>
      <c r="D273" s="12"/>
      <c r="E273" s="12"/>
      <c r="F273" s="12">
        <v>1.7136491347597E-2</v>
      </c>
      <c r="G273" s="12">
        <v>2.7167006587797599E-2</v>
      </c>
      <c r="H273" s="12">
        <v>-4.4303497935395598E-2</v>
      </c>
      <c r="J273" s="11">
        <v>0</v>
      </c>
      <c r="K273" s="11">
        <v>0</v>
      </c>
      <c r="L273" s="11" t="e">
        <f t="shared" ref="L273" ca="1" si="266">LN(INDEX(Q$4:Q$5999,M271))</f>
        <v>#NAME?</v>
      </c>
      <c r="M273" s="11"/>
      <c r="O273" t="e">
        <f ca="1"/>
        <v>#NAME?</v>
      </c>
      <c r="P273" t="e">
        <f ca="1"/>
        <v>#NAME?</v>
      </c>
      <c r="Q273" t="e">
        <f ca="1"/>
        <v>#NAME?</v>
      </c>
      <c r="S273" s="43" t="e">
        <f ca="1"/>
        <v>#NAME?</v>
      </c>
      <c r="T273" s="43" t="e">
        <f ca="1"/>
        <v>#NAME?</v>
      </c>
      <c r="U273" s="43" t="e">
        <f ca="1"/>
        <v>#NAME?</v>
      </c>
    </row>
    <row r="274" spans="1:21" x14ac:dyDescent="0.35">
      <c r="A274" s="40">
        <f ca="1">INDEX('Flow probs &amp; rates'!$T$5:$T$5999,D274)</f>
        <v>0.97550117804779557</v>
      </c>
      <c r="B274" s="40">
        <f ca="1">INDEX('Flow probs &amp; rates'!$U$5:$U$5999,D274)</f>
        <v>1.1990245138460353E-2</v>
      </c>
      <c r="C274" s="40">
        <f ca="1">INDEX('Flow probs &amp; rates'!$V$5:$V$5999,D274)</f>
        <v>1.2508576813744074E-2</v>
      </c>
      <c r="D274" s="12">
        <v>91</v>
      </c>
      <c r="E274" s="12"/>
      <c r="F274" s="12">
        <v>-2.7162009905507201E-2</v>
      </c>
      <c r="G274" s="12">
        <v>1.5711469185131999E-2</v>
      </c>
      <c r="H274" s="12">
        <v>1.1450540720374601E-2</v>
      </c>
      <c r="J274" s="11" t="e">
        <f t="shared" ref="J274" ca="1" si="267">LN(INDEX(O$4:O$5999,M274))</f>
        <v>#NAME?</v>
      </c>
      <c r="K274" s="11">
        <v>0</v>
      </c>
      <c r="L274" s="11">
        <v>0</v>
      </c>
      <c r="M274" s="30">
        <v>541</v>
      </c>
      <c r="N274">
        <v>136</v>
      </c>
      <c r="O274" t="e">
        <f t="array" aca="1" ref="O274:Q279" ca="1">[1]!evect(INDEX(A$4:A$5999,N274):INDEX(C$6:C$5999,N274))</f>
        <v>#NAME?</v>
      </c>
      <c r="P274" t="e">
        <f ca="1"/>
        <v>#NAME?</v>
      </c>
      <c r="Q274" t="e">
        <f ca="1"/>
        <v>#NAME?</v>
      </c>
      <c r="S274" s="43" t="e">
        <f t="array" aca="1" ref="S274:U276" ca="1">MMULT(INDEX(O$5:O$5999,M274):INDEX(Q$7:Q$5999,M274),MMULT(J274:L276,MINVERSE(INDEX(O$5:O$5999,M274):INDEX(Q$7:Q$5999,M274))))</f>
        <v>#NAME?</v>
      </c>
      <c r="T274" s="43" t="e">
        <f ca="1"/>
        <v>#NAME?</v>
      </c>
      <c r="U274" s="43" t="e">
        <f ca="1"/>
        <v>#NAME?</v>
      </c>
    </row>
    <row r="275" spans="1:21" x14ac:dyDescent="0.35">
      <c r="A275" s="40">
        <f ca="1">INDEX('Flow probs &amp; rates'!$W$5:$W$5999,D274)</f>
        <v>0.25648267524232132</v>
      </c>
      <c r="B275" s="40">
        <f ca="1">INDEX('Flow probs &amp; rates'!$X$5:$X$5999,D274)</f>
        <v>0.57440690554977714</v>
      </c>
      <c r="C275" s="40">
        <f ca="1">INDEX('Flow probs &amp; rates'!$Y$5:$Y$5999,D274)</f>
        <v>0.16911041920790154</v>
      </c>
      <c r="D275" s="12"/>
      <c r="E275" s="12"/>
      <c r="F275" s="12">
        <v>0.33737520822078998</v>
      </c>
      <c r="G275" s="12">
        <v>-0.56107819895728495</v>
      </c>
      <c r="H275" s="12">
        <v>0.22370299073649599</v>
      </c>
      <c r="J275" s="11">
        <v>0</v>
      </c>
      <c r="K275" s="11" t="e">
        <f t="shared" ref="K275" ca="1" si="268">LN(INDEX(P$4:P$5999,M274))</f>
        <v>#NAME?</v>
      </c>
      <c r="L275" s="11">
        <v>0</v>
      </c>
      <c r="M275" s="30"/>
      <c r="O275" t="e">
        <f ca="1"/>
        <v>#NAME?</v>
      </c>
      <c r="P275" t="e">
        <f ca="1"/>
        <v>#NAME?</v>
      </c>
      <c r="Q275" t="e">
        <f ca="1"/>
        <v>#NAME?</v>
      </c>
      <c r="S275" s="43" t="e">
        <f ca="1"/>
        <v>#NAME?</v>
      </c>
      <c r="T275" s="43" t="e">
        <f ca="1"/>
        <v>#NAME?</v>
      </c>
      <c r="U275" s="43" t="e">
        <f ca="1"/>
        <v>#NAME?</v>
      </c>
    </row>
    <row r="276" spans="1:21" x14ac:dyDescent="0.35">
      <c r="A276" s="40">
        <f ca="1">INDEX('Flow probs &amp; rates'!$Z$5:$Z$5999,D274)</f>
        <v>2.0490865322861703E-2</v>
      </c>
      <c r="B276" s="40">
        <f ca="1">INDEX('Flow probs &amp; rates'!$AA$5:$AA$5999,D274)</f>
        <v>1.9397895686591404E-2</v>
      </c>
      <c r="C276" s="40">
        <f ca="1">INDEX('Flow probs &amp; rates'!$AB$5:$AB$5999,D274)</f>
        <v>0.96011123899054684</v>
      </c>
      <c r="D276" s="12"/>
      <c r="E276" s="12"/>
      <c r="F276" s="12">
        <v>1.7519706352980099E-2</v>
      </c>
      <c r="G276" s="12">
        <v>2.57515910532824E-2</v>
      </c>
      <c r="H276" s="12">
        <v>-4.3271297406263003E-2</v>
      </c>
      <c r="J276" s="11">
        <v>0</v>
      </c>
      <c r="K276" s="11">
        <v>0</v>
      </c>
      <c r="L276" s="11" t="e">
        <f t="shared" ref="L276" ca="1" si="269">LN(INDEX(Q$4:Q$5999,M274))</f>
        <v>#NAME?</v>
      </c>
      <c r="M276" s="30"/>
      <c r="O276" t="e">
        <f ca="1"/>
        <v>#NAME?</v>
      </c>
      <c r="P276" t="e">
        <f ca="1"/>
        <v>#NAME?</v>
      </c>
      <c r="Q276" t="e">
        <f ca="1"/>
        <v>#NAME?</v>
      </c>
      <c r="S276" s="43" t="e">
        <f ca="1"/>
        <v>#NAME?</v>
      </c>
      <c r="T276" s="43" t="e">
        <f ca="1"/>
        <v>#NAME?</v>
      </c>
      <c r="U276" s="43" t="e">
        <f ca="1"/>
        <v>#NAME?</v>
      </c>
    </row>
    <row r="277" spans="1:21" x14ac:dyDescent="0.35">
      <c r="A277" s="40">
        <f ca="1">INDEX('Flow probs &amp; rates'!$T$5:$T$5999,D277)</f>
        <v>0.9748672734231133</v>
      </c>
      <c r="B277" s="40">
        <f ca="1">INDEX('Flow probs &amp; rates'!$U$5:$U$5999,D277)</f>
        <v>1.2060219735878452E-2</v>
      </c>
      <c r="C277" s="40">
        <f ca="1">INDEX('Flow probs &amp; rates'!$V$5:$V$5999,D277)</f>
        <v>1.3072506841008292E-2</v>
      </c>
      <c r="D277" s="12">
        <v>92</v>
      </c>
      <c r="E277" s="12"/>
      <c r="F277" s="12">
        <v>-2.8093342565942099E-2</v>
      </c>
      <c r="G277" s="12">
        <v>1.6175031486656999E-2</v>
      </c>
      <c r="H277" s="12">
        <v>1.1918311079285201E-2</v>
      </c>
      <c r="J277" s="11" t="e">
        <f t="shared" ref="J277" ca="1" si="270">LN(INDEX(O$4:O$5999,M277))</f>
        <v>#NAME?</v>
      </c>
      <c r="K277" s="11">
        <v>0</v>
      </c>
      <c r="L277" s="11">
        <v>0</v>
      </c>
      <c r="M277" s="30">
        <v>547</v>
      </c>
      <c r="O277" t="e">
        <f ca="1"/>
        <v>#NAME?</v>
      </c>
      <c r="P277" t="e">
        <f ca="1"/>
        <v>#NAME?</v>
      </c>
      <c r="Q277" t="e">
        <f ca="1"/>
        <v>#NAME?</v>
      </c>
      <c r="S277" s="43" t="e">
        <f t="array" aca="1" ref="S277:U279" ca="1">MMULT(INDEX(O$5:O$5999,M277):INDEX(Q$7:Q$5999,M277),MMULT(J277:L279,MINVERSE(INDEX(O$5:O$5999,M277):INDEX(Q$7:Q$5999,M277))))</f>
        <v>#NAME?</v>
      </c>
      <c r="T277" s="43" t="e">
        <f ca="1"/>
        <v>#NAME?</v>
      </c>
      <c r="U277" s="43" t="e">
        <f ca="1"/>
        <v>#NAME?</v>
      </c>
    </row>
    <row r="278" spans="1:21" x14ac:dyDescent="0.35">
      <c r="A278" s="40">
        <f ca="1">INDEX('Flow probs &amp; rates'!$W$5:$W$5999,D277)</f>
        <v>0.27674384146883241</v>
      </c>
      <c r="B278" s="40">
        <f ca="1">INDEX('Flow probs &amp; rates'!$X$5:$X$5999,D277)</f>
        <v>0.54654943378488996</v>
      </c>
      <c r="C278" s="40">
        <f ca="1">INDEX('Flow probs &amp; rates'!$Y$5:$Y$5999,D277)</f>
        <v>0.17670672474627766</v>
      </c>
      <c r="D278" s="12"/>
      <c r="E278" s="12"/>
      <c r="F278" s="12">
        <v>0.37248849428891001</v>
      </c>
      <c r="G278" s="12">
        <v>-0.61152014533931798</v>
      </c>
      <c r="H278" s="12">
        <v>0.23903165105040799</v>
      </c>
      <c r="J278" s="11">
        <v>0</v>
      </c>
      <c r="K278" s="11" t="e">
        <f t="shared" ref="K278" ca="1" si="271">LN(INDEX(P$4:P$5999,M277))</f>
        <v>#NAME?</v>
      </c>
      <c r="L278" s="11">
        <v>0</v>
      </c>
      <c r="M278" s="30"/>
      <c r="O278" t="e">
        <f ca="1"/>
        <v>#NAME?</v>
      </c>
      <c r="P278" t="e">
        <f ca="1"/>
        <v>#NAME?</v>
      </c>
      <c r="Q278" t="e">
        <f ca="1"/>
        <v>#NAME?</v>
      </c>
      <c r="S278" s="43" t="e">
        <f ca="1"/>
        <v>#NAME?</v>
      </c>
      <c r="T278" s="43" t="e">
        <f ca="1"/>
        <v>#NAME?</v>
      </c>
      <c r="U278" s="43" t="e">
        <f ca="1"/>
        <v>#NAME?</v>
      </c>
    </row>
    <row r="279" spans="1:21" x14ac:dyDescent="0.35">
      <c r="A279" s="40">
        <f ca="1">INDEX('Flow probs &amp; rates'!$Z$5:$Z$5999,D277)</f>
        <v>2.1823292433889873E-2</v>
      </c>
      <c r="B279" s="40">
        <f ca="1">INDEX('Flow probs &amp; rates'!$AA$5:$AA$5999,D277)</f>
        <v>1.8564460617320949E-2</v>
      </c>
      <c r="C279" s="40">
        <f ca="1">INDEX('Flow probs &amp; rates'!$AB$5:$AB$5999,D277)</f>
        <v>0.9596122469487891</v>
      </c>
      <c r="D279" s="12"/>
      <c r="E279" s="12"/>
      <c r="F279" s="12">
        <v>1.8676019694200699E-2</v>
      </c>
      <c r="G279" s="12">
        <v>2.5202468888957399E-2</v>
      </c>
      <c r="H279" s="12">
        <v>-4.3878488583158598E-2</v>
      </c>
      <c r="J279" s="11">
        <v>0</v>
      </c>
      <c r="K279" s="11">
        <v>0</v>
      </c>
      <c r="L279" s="11" t="e">
        <f t="shared" ref="L279" ca="1" si="272">LN(INDEX(Q$4:Q$5999,M277))</f>
        <v>#NAME?</v>
      </c>
      <c r="M279" s="30"/>
      <c r="O279" t="e">
        <f ca="1"/>
        <v>#NAME?</v>
      </c>
      <c r="P279" t="e">
        <f ca="1"/>
        <v>#NAME?</v>
      </c>
      <c r="Q279" t="e">
        <f ca="1"/>
        <v>#NAME?</v>
      </c>
      <c r="S279" s="43" t="e">
        <f ca="1"/>
        <v>#NAME?</v>
      </c>
      <c r="T279" s="43" t="e">
        <f ca="1"/>
        <v>#NAME?</v>
      </c>
      <c r="U279" s="43" t="e">
        <f ca="1"/>
        <v>#NAME?</v>
      </c>
    </row>
    <row r="280" spans="1:21" x14ac:dyDescent="0.35">
      <c r="A280" s="40">
        <f ca="1">INDEX('Flow probs &amp; rates'!$T$5:$T$5999,D280)</f>
        <v>0.97606581912297008</v>
      </c>
      <c r="B280" s="40">
        <f ca="1">INDEX('Flow probs &amp; rates'!$U$5:$U$5999,D280)</f>
        <v>1.1492802457791908E-2</v>
      </c>
      <c r="C280" s="40">
        <f ca="1">INDEX('Flow probs &amp; rates'!$V$5:$V$5999,D280)</f>
        <v>1.2441378419237949E-2</v>
      </c>
      <c r="D280" s="12">
        <v>93</v>
      </c>
      <c r="E280" s="12"/>
      <c r="F280" s="12">
        <v>-2.68464277874042E-2</v>
      </c>
      <c r="G280" s="12">
        <v>1.5440136252286E-2</v>
      </c>
      <c r="H280" s="12">
        <v>1.14062915352021E-2</v>
      </c>
      <c r="J280" s="11" t="e">
        <f t="shared" ref="J280" ca="1" si="273">LN(INDEX(O$4:O$5999,M280))</f>
        <v>#NAME?</v>
      </c>
      <c r="K280" s="11">
        <v>0</v>
      </c>
      <c r="L280" s="11">
        <v>0</v>
      </c>
      <c r="M280" s="30">
        <v>553</v>
      </c>
      <c r="N280">
        <v>139</v>
      </c>
      <c r="O280" t="e">
        <f t="array" aca="1" ref="O280:Q285" ca="1">[1]!evect(INDEX(A$4:A$5999,N280):INDEX(C$6:C$5999,N280))</f>
        <v>#NAME?</v>
      </c>
      <c r="P280" t="e">
        <f ca="1"/>
        <v>#NAME?</v>
      </c>
      <c r="Q280" t="e">
        <f ca="1"/>
        <v>#NAME?</v>
      </c>
      <c r="S280" s="43" t="e">
        <f t="array" aca="1" ref="S280:U282" ca="1">MMULT(INDEX(O$5:O$5999,M280):INDEX(Q$7:Q$5999,M280),MMULT(J280:L282,MINVERSE(INDEX(O$5:O$5999,M280):INDEX(Q$7:Q$5999,M280))))</f>
        <v>#NAME?</v>
      </c>
      <c r="T280" s="43" t="e">
        <f ca="1"/>
        <v>#NAME?</v>
      </c>
      <c r="U280" s="43" t="e">
        <f ca="1"/>
        <v>#NAME?</v>
      </c>
    </row>
    <row r="281" spans="1:21" x14ac:dyDescent="0.35">
      <c r="A281" s="40">
        <f ca="1">INDEX('Flow probs &amp; rates'!$W$5:$W$5999,D280)</f>
        <v>0.28696673559193298</v>
      </c>
      <c r="B281" s="40">
        <f ca="1">INDEX('Flow probs &amp; rates'!$X$5:$X$5999,D280)</f>
        <v>0.54307566851203282</v>
      </c>
      <c r="C281" s="40">
        <f ca="1">INDEX('Flow probs &amp; rates'!$Y$5:$Y$5999,D280)</f>
        <v>0.16995759589603426</v>
      </c>
      <c r="D281" s="12"/>
      <c r="E281" s="12"/>
      <c r="F281" s="12">
        <v>0.38700511094239698</v>
      </c>
      <c r="G281" s="12">
        <v>-0.61793127490960198</v>
      </c>
      <c r="H281" s="12">
        <v>0.23092616395378901</v>
      </c>
      <c r="J281" s="11">
        <v>0</v>
      </c>
      <c r="K281" s="11" t="e">
        <f t="shared" ref="K281" ca="1" si="274">LN(INDEX(P$4:P$5999,M280))</f>
        <v>#NAME?</v>
      </c>
      <c r="L281" s="11">
        <v>0</v>
      </c>
      <c r="M281" s="11"/>
      <c r="O281" t="e">
        <f ca="1"/>
        <v>#NAME?</v>
      </c>
      <c r="P281" t="e">
        <f ca="1"/>
        <v>#NAME?</v>
      </c>
      <c r="Q281" t="e">
        <f ca="1"/>
        <v>#NAME?</v>
      </c>
      <c r="S281" s="43" t="e">
        <f ca="1"/>
        <v>#NAME?</v>
      </c>
      <c r="T281" s="43" t="e">
        <f ca="1"/>
        <v>#NAME?</v>
      </c>
      <c r="U281" s="43" t="e">
        <f ca="1"/>
        <v>#NAME?</v>
      </c>
    </row>
    <row r="282" spans="1:21" x14ac:dyDescent="0.35">
      <c r="A282" s="40">
        <f ca="1">INDEX('Flow probs &amp; rates'!$Z$5:$Z$5999,D280)</f>
        <v>2.422279110475407E-2</v>
      </c>
      <c r="B282" s="40">
        <f ca="1">INDEX('Flow probs &amp; rates'!$AA$5:$AA$5999,D280)</f>
        <v>1.9386394297921005E-2</v>
      </c>
      <c r="C282" s="40">
        <f ca="1">INDEX('Flow probs &amp; rates'!$AB$5:$AB$5999,D280)</f>
        <v>0.95639081459732489</v>
      </c>
      <c r="D282" s="12"/>
      <c r="E282" s="12"/>
      <c r="F282" s="12">
        <v>2.0840721885105998E-2</v>
      </c>
      <c r="G282" s="12">
        <v>2.6440580945788401E-2</v>
      </c>
      <c r="H282" s="12">
        <v>-4.7281302830749203E-2</v>
      </c>
      <c r="J282" s="11">
        <v>0</v>
      </c>
      <c r="K282" s="11">
        <v>0</v>
      </c>
      <c r="L282" s="11" t="e">
        <f t="shared" ref="L282" ca="1" si="275">LN(INDEX(Q$4:Q$5999,M280))</f>
        <v>#NAME?</v>
      </c>
      <c r="M282" s="11"/>
      <c r="O282" t="e">
        <f ca="1"/>
        <v>#NAME?</v>
      </c>
      <c r="P282" t="e">
        <f ca="1"/>
        <v>#NAME?</v>
      </c>
      <c r="Q282" t="e">
        <f ca="1"/>
        <v>#NAME?</v>
      </c>
      <c r="S282" s="43" t="e">
        <f ca="1"/>
        <v>#NAME?</v>
      </c>
      <c r="T282" s="43" t="e">
        <f ca="1"/>
        <v>#NAME?</v>
      </c>
      <c r="U282" s="43" t="e">
        <f ca="1"/>
        <v>#NAME?</v>
      </c>
    </row>
    <row r="283" spans="1:21" x14ac:dyDescent="0.35">
      <c r="A283" s="40">
        <f ca="1">INDEX('Flow probs &amp; rates'!$T$5:$T$5999,D283)</f>
        <v>0.97436689270500854</v>
      </c>
      <c r="B283" s="40">
        <f ca="1">INDEX('Flow probs &amp; rates'!$U$5:$U$5999,D283)</f>
        <v>1.2706344695476343E-2</v>
      </c>
      <c r="C283" s="40">
        <f ca="1">INDEX('Flow probs &amp; rates'!$V$5:$V$5999,D283)</f>
        <v>1.2926762599515088E-2</v>
      </c>
      <c r="D283" s="12">
        <v>94</v>
      </c>
      <c r="E283" s="12"/>
      <c r="F283" s="12">
        <v>-2.8785964638533501E-2</v>
      </c>
      <c r="G283" s="12">
        <v>1.7082749930467499E-2</v>
      </c>
      <c r="H283" s="12">
        <v>1.1703214708066401E-2</v>
      </c>
      <c r="J283" s="11" t="e">
        <f t="shared" ref="J283" ca="1" si="276">LN(INDEX(O$4:O$5999,M283))</f>
        <v>#NAME?</v>
      </c>
      <c r="K283" s="11">
        <v>0</v>
      </c>
      <c r="L283" s="11">
        <v>0</v>
      </c>
      <c r="M283" s="30">
        <v>559</v>
      </c>
      <c r="O283" t="e">
        <f ca="1"/>
        <v>#NAME?</v>
      </c>
      <c r="P283" t="e">
        <f ca="1"/>
        <v>#NAME?</v>
      </c>
      <c r="Q283" t="e">
        <f ca="1"/>
        <v>#NAME?</v>
      </c>
      <c r="S283" s="43" t="e">
        <f t="array" aca="1" ref="S283:U285" ca="1">MMULT(INDEX(O$5:O$5999,M283):INDEX(Q$7:Q$5999,M283),MMULT(J283:L285,MINVERSE(INDEX(O$5:O$5999,M283):INDEX(Q$7:Q$5999,M283))))</f>
        <v>#NAME?</v>
      </c>
      <c r="T283" s="43" t="e">
        <f ca="1"/>
        <v>#NAME?</v>
      </c>
      <c r="U283" s="43" t="e">
        <f ca="1"/>
        <v>#NAME?</v>
      </c>
    </row>
    <row r="284" spans="1:21" x14ac:dyDescent="0.35">
      <c r="A284" s="40">
        <f ca="1">INDEX('Flow probs &amp; rates'!$W$5:$W$5999,D283)</f>
        <v>0.28027029968269185</v>
      </c>
      <c r="B284" s="40">
        <f ca="1">INDEX('Flow probs &amp; rates'!$X$5:$X$5999,D283)</f>
        <v>0.54381090921416719</v>
      </c>
      <c r="C284" s="40">
        <f ca="1">INDEX('Flow probs &amp; rates'!$Y$5:$Y$5999,D283)</f>
        <v>0.17591879110314101</v>
      </c>
      <c r="D284" s="12"/>
      <c r="E284" s="12"/>
      <c r="F284" s="12">
        <v>0.37829484656718598</v>
      </c>
      <c r="G284" s="12">
        <v>-0.61724425871283295</v>
      </c>
      <c r="H284" s="12">
        <v>0.23894941214564799</v>
      </c>
      <c r="J284" s="11">
        <v>0</v>
      </c>
      <c r="K284" s="11" t="e">
        <f t="shared" ref="K284" ca="1" si="277">LN(INDEX(P$4:P$5999,M283))</f>
        <v>#NAME?</v>
      </c>
      <c r="L284" s="11">
        <v>0</v>
      </c>
      <c r="M284" s="30"/>
      <c r="O284" t="e">
        <f ca="1"/>
        <v>#NAME?</v>
      </c>
      <c r="P284" t="e">
        <f ca="1"/>
        <v>#NAME?</v>
      </c>
      <c r="Q284" t="e">
        <f ca="1"/>
        <v>#NAME?</v>
      </c>
      <c r="S284" s="43" t="e">
        <f ca="1"/>
        <v>#NAME?</v>
      </c>
      <c r="T284" s="43" t="e">
        <f ca="1"/>
        <v>#NAME?</v>
      </c>
      <c r="U284" s="43" t="e">
        <f ca="1"/>
        <v>#NAME?</v>
      </c>
    </row>
    <row r="285" spans="1:21" x14ac:dyDescent="0.35">
      <c r="A285" s="40">
        <f ca="1">INDEX('Flow probs &amp; rates'!$Z$5:$Z$5999,D283)</f>
        <v>2.2492893763543995E-2</v>
      </c>
      <c r="B285" s="40">
        <f ca="1">INDEX('Flow probs &amp; rates'!$AA$5:$AA$5999,D283)</f>
        <v>2.0611184590956434E-2</v>
      </c>
      <c r="C285" s="40">
        <f ca="1">INDEX('Flow probs &amp; rates'!$AB$5:$AB$5999,D283)</f>
        <v>0.95689592164549953</v>
      </c>
      <c r="D285" s="12"/>
      <c r="E285" s="12"/>
      <c r="F285" s="12">
        <v>1.88973437525158E-2</v>
      </c>
      <c r="G285" s="12">
        <v>2.8103805757391E-2</v>
      </c>
      <c r="H285" s="12">
        <v>-4.7001149509906998E-2</v>
      </c>
      <c r="J285" s="11">
        <v>0</v>
      </c>
      <c r="K285" s="11">
        <v>0</v>
      </c>
      <c r="L285" s="11" t="e">
        <f t="shared" ref="L285" ca="1" si="278">LN(INDEX(Q$4:Q$5999,M283))</f>
        <v>#NAME?</v>
      </c>
      <c r="M285" s="30"/>
      <c r="O285" t="e">
        <f ca="1"/>
        <v>#NAME?</v>
      </c>
      <c r="P285" t="e">
        <f ca="1"/>
        <v>#NAME?</v>
      </c>
      <c r="Q285" t="e">
        <f ca="1"/>
        <v>#NAME?</v>
      </c>
      <c r="S285" s="43" t="e">
        <f ca="1"/>
        <v>#NAME?</v>
      </c>
      <c r="T285" s="43" t="e">
        <f ca="1"/>
        <v>#NAME?</v>
      </c>
      <c r="U285" s="43" t="e">
        <f ca="1"/>
        <v>#NAME?</v>
      </c>
    </row>
    <row r="286" spans="1:21" x14ac:dyDescent="0.35">
      <c r="A286" s="40">
        <f ca="1">INDEX('Flow probs &amp; rates'!$T$5:$T$5999,D286)</f>
        <v>0.97505626718362715</v>
      </c>
      <c r="B286" s="40">
        <f ca="1">INDEX('Flow probs &amp; rates'!$U$5:$U$5999,D286)</f>
        <v>1.2068521457398408E-2</v>
      </c>
      <c r="C286" s="40">
        <f ca="1">INDEX('Flow probs &amp; rates'!$V$5:$V$5999,D286)</f>
        <v>1.2875211358974431E-2</v>
      </c>
      <c r="D286" s="12">
        <v>95</v>
      </c>
      <c r="E286" s="12"/>
      <c r="F286" s="12">
        <v>-2.7920800857618E-2</v>
      </c>
      <c r="G286" s="12">
        <v>1.6333337430225001E-2</v>
      </c>
      <c r="H286" s="12">
        <v>1.15874634171571E-2</v>
      </c>
      <c r="J286" s="11" t="e">
        <f t="shared" ref="J286" ca="1" si="279">LN(INDEX(O$4:O$5999,M286))</f>
        <v>#NAME?</v>
      </c>
      <c r="K286" s="11">
        <v>0</v>
      </c>
      <c r="L286" s="11">
        <v>0</v>
      </c>
      <c r="M286" s="30">
        <v>565</v>
      </c>
      <c r="N286">
        <v>142</v>
      </c>
      <c r="O286" t="e">
        <f t="array" aca="1" ref="O286:Q291" ca="1">[1]!evect(INDEX(A$4:A$5999,N286):INDEX(C$6:C$5999,N286))</f>
        <v>#NAME?</v>
      </c>
      <c r="P286" t="e">
        <f ca="1"/>
        <v>#NAME?</v>
      </c>
      <c r="Q286" t="e">
        <f ca="1"/>
        <v>#NAME?</v>
      </c>
      <c r="S286" s="43" t="e">
        <f t="array" aca="1" ref="S286:U288" ca="1">MMULT(INDEX(O$5:O$5999,M286):INDEX(Q$7:Q$5999,M286),MMULT(J286:L288,MINVERSE(INDEX(O$5:O$5999,M286):INDEX(Q$7:Q$5999,M286))))</f>
        <v>#NAME?</v>
      </c>
      <c r="T286" s="43" t="e">
        <f ca="1"/>
        <v>#NAME?</v>
      </c>
      <c r="U286" s="43" t="e">
        <f ca="1"/>
        <v>#NAME?</v>
      </c>
    </row>
    <row r="287" spans="1:21" x14ac:dyDescent="0.35">
      <c r="A287" s="40">
        <f ca="1">INDEX('Flow probs &amp; rates'!$W$5:$W$5999,D286)</f>
        <v>0.27634344658867416</v>
      </c>
      <c r="B287" s="40">
        <f ca="1">INDEX('Flow probs &amp; rates'!$X$5:$X$5999,D286)</f>
        <v>0.53531289161021767</v>
      </c>
      <c r="C287" s="40">
        <f ca="1">INDEX('Flow probs &amp; rates'!$Y$5:$Y$5999,D286)</f>
        <v>0.18834366180110818</v>
      </c>
      <c r="D287" s="12"/>
      <c r="E287" s="12"/>
      <c r="F287" s="12">
        <v>0.37540360430530101</v>
      </c>
      <c r="G287" s="12">
        <v>-0.63299555405219099</v>
      </c>
      <c r="H287" s="12">
        <v>0.25759194976247701</v>
      </c>
      <c r="J287" s="11">
        <v>0</v>
      </c>
      <c r="K287" s="11" t="e">
        <f t="shared" ref="K287" ca="1" si="280">LN(INDEX(P$4:P$5999,M286))</f>
        <v>#NAME?</v>
      </c>
      <c r="L287" s="11">
        <v>0</v>
      </c>
      <c r="M287" s="30"/>
      <c r="O287" t="e">
        <f ca="1"/>
        <v>#NAME?</v>
      </c>
      <c r="P287" t="e">
        <f ca="1"/>
        <v>#NAME?</v>
      </c>
      <c r="Q287" t="e">
        <f ca="1"/>
        <v>#NAME?</v>
      </c>
      <c r="S287" s="43" t="e">
        <f ca="1"/>
        <v>#NAME?</v>
      </c>
      <c r="T287" s="43" t="e">
        <f ca="1"/>
        <v>#NAME?</v>
      </c>
      <c r="U287" s="43" t="e">
        <f ca="1"/>
        <v>#NAME?</v>
      </c>
    </row>
    <row r="288" spans="1:21" x14ac:dyDescent="0.35">
      <c r="A288" s="40">
        <f ca="1">INDEX('Flow probs &amp; rates'!$Z$5:$Z$5999,D286)</f>
        <v>2.1332359689140122E-2</v>
      </c>
      <c r="B288" s="40">
        <f ca="1">INDEX('Flow probs &amp; rates'!$AA$5:$AA$5999,D286)</f>
        <v>1.9716437163459541E-2</v>
      </c>
      <c r="C288" s="40">
        <f ca="1">INDEX('Flow probs &amp; rates'!$AB$5:$AB$5999,D286)</f>
        <v>0.95895120314740034</v>
      </c>
      <c r="D288" s="12"/>
      <c r="E288" s="12"/>
      <c r="F288" s="12">
        <v>1.78816333083608E-2</v>
      </c>
      <c r="G288" s="12">
        <v>2.7055595587618601E-2</v>
      </c>
      <c r="H288" s="12">
        <v>-4.4937228896047399E-2</v>
      </c>
      <c r="J288" s="11">
        <v>0</v>
      </c>
      <c r="K288" s="11">
        <v>0</v>
      </c>
      <c r="L288" s="11" t="e">
        <f t="shared" ref="L288" ca="1" si="281">LN(INDEX(Q$4:Q$5999,M286))</f>
        <v>#NAME?</v>
      </c>
      <c r="M288" s="30"/>
      <c r="O288" t="e">
        <f ca="1"/>
        <v>#NAME?</v>
      </c>
      <c r="P288" t="e">
        <f ca="1"/>
        <v>#NAME?</v>
      </c>
      <c r="Q288" t="e">
        <f ca="1"/>
        <v>#NAME?</v>
      </c>
      <c r="S288" s="43" t="e">
        <f ca="1"/>
        <v>#NAME?</v>
      </c>
      <c r="T288" s="43" t="e">
        <f ca="1"/>
        <v>#NAME?</v>
      </c>
      <c r="U288" s="43" t="e">
        <f ca="1"/>
        <v>#NAME?</v>
      </c>
    </row>
    <row r="289" spans="1:21" x14ac:dyDescent="0.35">
      <c r="A289" s="40">
        <f ca="1">INDEX('Flow probs &amp; rates'!$T$5:$T$5999,D289)</f>
        <v>0.97498369834791476</v>
      </c>
      <c r="B289" s="40">
        <f ca="1">INDEX('Flow probs &amp; rates'!$U$5:$U$5999,D289)</f>
        <v>1.2153292976248379E-2</v>
      </c>
      <c r="C289" s="40">
        <f ca="1">INDEX('Flow probs &amp; rates'!$V$5:$V$5999,D289)</f>
        <v>1.2863008675836948E-2</v>
      </c>
      <c r="D289" s="12">
        <v>96</v>
      </c>
      <c r="E289" s="12"/>
      <c r="F289" s="12">
        <v>-2.8090288741969199E-2</v>
      </c>
      <c r="G289" s="12">
        <v>1.65389676003821E-2</v>
      </c>
      <c r="H289" s="12">
        <v>1.15513211416779E-2</v>
      </c>
      <c r="J289" s="11" t="e">
        <f t="shared" ref="J289" ca="1" si="282">LN(INDEX(O$4:O$5999,M289))</f>
        <v>#NAME?</v>
      </c>
      <c r="K289" s="11">
        <v>0</v>
      </c>
      <c r="L289" s="11">
        <v>0</v>
      </c>
      <c r="M289" s="30">
        <v>571</v>
      </c>
      <c r="O289" t="e">
        <f ca="1"/>
        <v>#NAME?</v>
      </c>
      <c r="P289" t="e">
        <f ca="1"/>
        <v>#NAME?</v>
      </c>
      <c r="Q289" t="e">
        <f ca="1"/>
        <v>#NAME?</v>
      </c>
      <c r="S289" s="43" t="e">
        <f t="array" aca="1" ref="S289:U291" ca="1">MMULT(INDEX(O$5:O$5999,M289):INDEX(Q$7:Q$5999,M289),MMULT(J289:L291,MINVERSE(INDEX(O$5:O$5999,M289):INDEX(Q$7:Q$5999,M289))))</f>
        <v>#NAME?</v>
      </c>
      <c r="T289" s="43" t="e">
        <f ca="1"/>
        <v>#NAME?</v>
      </c>
      <c r="U289" s="43" t="e">
        <f ca="1"/>
        <v>#NAME?</v>
      </c>
    </row>
    <row r="290" spans="1:21" x14ac:dyDescent="0.35">
      <c r="A290" s="40">
        <f ca="1">INDEX('Flow probs &amp; rates'!$W$5:$W$5999,D289)</f>
        <v>0.28249915835155842</v>
      </c>
      <c r="B290" s="40">
        <f ca="1">INDEX('Flow probs &amp; rates'!$X$5:$X$5999,D289)</f>
        <v>0.528888978840929</v>
      </c>
      <c r="C290" s="40">
        <f ca="1">INDEX('Flow probs &amp; rates'!$Y$5:$Y$5999,D289)</f>
        <v>0.18861186280751252</v>
      </c>
      <c r="D290" s="12"/>
      <c r="E290" s="12"/>
      <c r="F290" s="12">
        <v>0.38595779502218602</v>
      </c>
      <c r="G290" s="12">
        <v>-0.64538371180395204</v>
      </c>
      <c r="H290" s="12">
        <v>0.259425916768183</v>
      </c>
      <c r="J290" s="11">
        <v>0</v>
      </c>
      <c r="K290" s="11" t="e">
        <f t="shared" ref="K290" ca="1" si="283">LN(INDEX(P$4:P$5999,M289))</f>
        <v>#NAME?</v>
      </c>
      <c r="L290" s="11">
        <v>0</v>
      </c>
      <c r="M290" s="11"/>
      <c r="O290" t="e">
        <f ca="1"/>
        <v>#NAME?</v>
      </c>
      <c r="P290" t="e">
        <f ca="1"/>
        <v>#NAME?</v>
      </c>
      <c r="Q290" t="e">
        <f ca="1"/>
        <v>#NAME?</v>
      </c>
      <c r="S290" s="43" t="e">
        <f ca="1"/>
        <v>#NAME?</v>
      </c>
      <c r="T290" s="43" t="e">
        <f ca="1"/>
        <v>#NAME?</v>
      </c>
      <c r="U290" s="43" t="e">
        <f ca="1"/>
        <v>#NAME?</v>
      </c>
    </row>
    <row r="291" spans="1:21" x14ac:dyDescent="0.35">
      <c r="A291" s="40">
        <f ca="1">INDEX('Flow probs &amp; rates'!$Z$5:$Z$5999,D289)</f>
        <v>2.1556590321968296E-2</v>
      </c>
      <c r="B291" s="40">
        <f ca="1">INDEX('Flow probs &amp; rates'!$AA$5:$AA$5999,D289)</f>
        <v>2.0020315167190869E-2</v>
      </c>
      <c r="C291" s="40">
        <f ca="1">INDEX('Flow probs &amp; rates'!$AB$5:$AB$5999,D289)</f>
        <v>0.95842309451084085</v>
      </c>
      <c r="D291" s="12"/>
      <c r="E291" s="12"/>
      <c r="F291" s="12">
        <v>1.7926816623650199E-2</v>
      </c>
      <c r="G291" s="12">
        <v>2.7634539986385299E-2</v>
      </c>
      <c r="H291" s="12">
        <v>-4.5561356609882503E-2</v>
      </c>
      <c r="J291" s="11">
        <v>0</v>
      </c>
      <c r="K291" s="11">
        <v>0</v>
      </c>
      <c r="L291" s="11" t="e">
        <f t="shared" ref="L291" ca="1" si="284">LN(INDEX(Q$4:Q$5999,M289))</f>
        <v>#NAME?</v>
      </c>
      <c r="M291" s="11"/>
      <c r="O291" t="e">
        <f ca="1"/>
        <v>#NAME?</v>
      </c>
      <c r="P291" t="e">
        <f ca="1"/>
        <v>#NAME?</v>
      </c>
      <c r="Q291" t="e">
        <f ca="1"/>
        <v>#NAME?</v>
      </c>
      <c r="S291" s="43" t="e">
        <f ca="1"/>
        <v>#NAME?</v>
      </c>
      <c r="T291" s="43" t="e">
        <f ca="1"/>
        <v>#NAME?</v>
      </c>
      <c r="U291" s="43" t="e">
        <f ca="1"/>
        <v>#NAME?</v>
      </c>
    </row>
    <row r="292" spans="1:21" x14ac:dyDescent="0.35">
      <c r="A292" s="40">
        <f ca="1">INDEX('Flow probs &amp; rates'!$T$5:$T$5999,D292)</f>
        <v>0.97475211183421429</v>
      </c>
      <c r="B292" s="40">
        <f ca="1">INDEX('Flow probs &amp; rates'!$U$5:$U$5999,D292)</f>
        <v>1.2292337603660429E-2</v>
      </c>
      <c r="C292" s="40">
        <f ca="1">INDEX('Flow probs &amp; rates'!$V$5:$V$5999,D292)</f>
        <v>1.2955550562125273E-2</v>
      </c>
      <c r="D292" s="12">
        <v>97</v>
      </c>
      <c r="E292" s="12"/>
      <c r="F292" s="12">
        <v>-2.8221016161803499E-2</v>
      </c>
      <c r="G292" s="12">
        <v>1.64691652854153E-2</v>
      </c>
      <c r="H292" s="12">
        <v>1.17518508762976E-2</v>
      </c>
      <c r="J292" s="11" t="e">
        <f t="shared" ref="J292" ca="1" si="285">LN(INDEX(O$4:O$5999,M292))</f>
        <v>#NAME?</v>
      </c>
      <c r="K292" s="11">
        <v>0</v>
      </c>
      <c r="L292" s="11">
        <v>0</v>
      </c>
      <c r="M292" s="30">
        <v>577</v>
      </c>
      <c r="N292">
        <v>145</v>
      </c>
      <c r="O292" t="e">
        <f t="array" aca="1" ref="O292:Q297" ca="1">[1]!evect(INDEX(A$4:A$5999,N292):INDEX(C$6:C$5999,N292))</f>
        <v>#NAME?</v>
      </c>
      <c r="P292" t="e">
        <f ca="1"/>
        <v>#NAME?</v>
      </c>
      <c r="Q292" t="e">
        <f ca="1"/>
        <v>#NAME?</v>
      </c>
      <c r="S292" s="43" t="e">
        <f t="array" aca="1" ref="S292:U294" ca="1">MMULT(INDEX(O$5:O$5999,M292):INDEX(Q$7:Q$5999,M292),MMULT(J292:L294,MINVERSE(INDEX(O$5:O$5999,M292):INDEX(Q$7:Q$5999,M292))))</f>
        <v>#NAME?</v>
      </c>
      <c r="T292" s="43" t="e">
        <f ca="1"/>
        <v>#NAME?</v>
      </c>
      <c r="U292" s="43" t="e">
        <f ca="1"/>
        <v>#NAME?</v>
      </c>
    </row>
    <row r="293" spans="1:21" x14ac:dyDescent="0.35">
      <c r="A293" s="40">
        <f ca="1">INDEX('Flow probs &amp; rates'!$W$5:$W$5999,D292)</f>
        <v>0.272844206564958</v>
      </c>
      <c r="B293" s="40">
        <f ca="1">INDEX('Flow probs &amp; rates'!$X$5:$X$5999,D292)</f>
        <v>0.54733820230154906</v>
      </c>
      <c r="C293" s="40">
        <f ca="1">INDEX('Flow probs &amp; rates'!$Y$5:$Y$5999,D292)</f>
        <v>0.17981759113349294</v>
      </c>
      <c r="D293" s="12"/>
      <c r="E293" s="12"/>
      <c r="F293" s="12">
        <v>0.36695410108894599</v>
      </c>
      <c r="G293" s="12">
        <v>-0.61048225998025396</v>
      </c>
      <c r="H293" s="12">
        <v>0.24352815890467999</v>
      </c>
      <c r="J293" s="11">
        <v>0</v>
      </c>
      <c r="K293" s="11" t="e">
        <f t="shared" ref="K293" ca="1" si="286">LN(INDEX(P$4:P$5999,M292))</f>
        <v>#NAME?</v>
      </c>
      <c r="L293" s="11">
        <v>0</v>
      </c>
      <c r="M293" s="30"/>
      <c r="O293" t="e">
        <f ca="1"/>
        <v>#NAME?</v>
      </c>
      <c r="P293" t="e">
        <f ca="1"/>
        <v>#NAME?</v>
      </c>
      <c r="Q293" t="e">
        <f ca="1"/>
        <v>#NAME?</v>
      </c>
      <c r="S293" s="43" t="e">
        <f ca="1"/>
        <v>#NAME?</v>
      </c>
      <c r="T293" s="43" t="e">
        <f ca="1"/>
        <v>#NAME?</v>
      </c>
      <c r="U293" s="43" t="e">
        <f ca="1"/>
        <v>#NAME?</v>
      </c>
    </row>
    <row r="294" spans="1:21" x14ac:dyDescent="0.35">
      <c r="A294" s="40">
        <f ca="1">INDEX('Flow probs &amp; rates'!$Z$5:$Z$5999,D292)</f>
        <v>2.2227938413298398E-2</v>
      </c>
      <c r="B294" s="40">
        <f ca="1">INDEX('Flow probs &amp; rates'!$AA$5:$AA$5999,D292)</f>
        <v>2.0181572421665635E-2</v>
      </c>
      <c r="C294" s="40">
        <f ca="1">INDEX('Flow probs &amp; rates'!$AB$5:$AB$5999,D292)</f>
        <v>0.95759048916503597</v>
      </c>
      <c r="D294" s="12"/>
      <c r="E294" s="12"/>
      <c r="F294" s="12">
        <v>1.8837078998973598E-2</v>
      </c>
      <c r="G294" s="12">
        <v>2.7427819987522899E-2</v>
      </c>
      <c r="H294" s="12">
        <v>-4.6264898986648102E-2</v>
      </c>
      <c r="J294" s="11">
        <v>0</v>
      </c>
      <c r="K294" s="11">
        <v>0</v>
      </c>
      <c r="L294" s="11" t="e">
        <f t="shared" ref="L294" ca="1" si="287">LN(INDEX(Q$4:Q$5999,M292))</f>
        <v>#NAME?</v>
      </c>
      <c r="M294" s="30"/>
      <c r="O294" t="e">
        <f ca="1"/>
        <v>#NAME?</v>
      </c>
      <c r="P294" t="e">
        <f ca="1"/>
        <v>#NAME?</v>
      </c>
      <c r="Q294" t="e">
        <f ca="1"/>
        <v>#NAME?</v>
      </c>
      <c r="S294" s="43" t="e">
        <f ca="1"/>
        <v>#NAME?</v>
      </c>
      <c r="T294" s="43" t="e">
        <f ca="1"/>
        <v>#NAME?</v>
      </c>
      <c r="U294" s="43" t="e">
        <f ca="1"/>
        <v>#NAME?</v>
      </c>
    </row>
    <row r="295" spans="1:21" x14ac:dyDescent="0.35">
      <c r="A295" s="40">
        <f ca="1">INDEX('Flow probs &amp; rates'!$T$5:$T$5999,D295)</f>
        <v>0.97614252294213533</v>
      </c>
      <c r="B295" s="40">
        <f ca="1">INDEX('Flow probs &amp; rates'!$U$5:$U$5999,D295)</f>
        <v>1.0526546108576946E-2</v>
      </c>
      <c r="C295" s="40">
        <f ca="1">INDEX('Flow probs &amp; rates'!$V$5:$V$5999,D295)</f>
        <v>1.3330930949287717E-2</v>
      </c>
      <c r="D295" s="12">
        <v>98</v>
      </c>
      <c r="E295" s="12"/>
      <c r="F295" s="12">
        <v>-2.6686132062942999E-2</v>
      </c>
      <c r="G295" s="12">
        <v>1.43420294649801E-2</v>
      </c>
      <c r="H295" s="12">
        <v>1.23441025979623E-2</v>
      </c>
      <c r="J295" s="11" t="e">
        <f t="shared" ref="J295" ca="1" si="288">LN(INDEX(O$4:O$5999,M295))</f>
        <v>#NAME?</v>
      </c>
      <c r="K295" s="11">
        <v>0</v>
      </c>
      <c r="L295" s="11">
        <v>0</v>
      </c>
      <c r="M295" s="30">
        <v>583</v>
      </c>
      <c r="O295" t="e">
        <f ca="1"/>
        <v>#NAME?</v>
      </c>
      <c r="P295" t="e">
        <f ca="1"/>
        <v>#NAME?</v>
      </c>
      <c r="Q295" t="e">
        <f ca="1"/>
        <v>#NAME?</v>
      </c>
      <c r="S295" s="43" t="e">
        <f t="array" aca="1" ref="S295:U297" ca="1">MMULT(INDEX(O$5:O$5999,M295):INDEX(Q$7:Q$5999,M295),MMULT(J295:L297,MINVERSE(INDEX(O$5:O$5999,M295):INDEX(Q$7:Q$5999,M295))))</f>
        <v>#NAME?</v>
      </c>
      <c r="T295" s="43" t="e">
        <f ca="1"/>
        <v>#NAME?</v>
      </c>
      <c r="U295" s="43" t="e">
        <f ca="1"/>
        <v>#NAME?</v>
      </c>
    </row>
    <row r="296" spans="1:21" x14ac:dyDescent="0.35">
      <c r="A296" s="40">
        <f ca="1">INDEX('Flow probs &amp; rates'!$W$5:$W$5999,D295)</f>
        <v>0.29763259060387126</v>
      </c>
      <c r="B296" s="40">
        <f ca="1">INDEX('Flow probs &amp; rates'!$X$5:$X$5999,D295)</f>
        <v>0.52533097232912507</v>
      </c>
      <c r="C296" s="40">
        <f ca="1">INDEX('Flow probs &amp; rates'!$Y$5:$Y$5999,D295)</f>
        <v>0.17703643706700367</v>
      </c>
      <c r="D296" s="12"/>
      <c r="E296" s="12"/>
      <c r="F296" s="12">
        <v>0.40764955264749297</v>
      </c>
      <c r="G296" s="12">
        <v>-0.65105379320905499</v>
      </c>
      <c r="H296" s="12">
        <v>0.24340424056156201</v>
      </c>
      <c r="J296" s="11">
        <v>0</v>
      </c>
      <c r="K296" s="11" t="e">
        <f t="shared" ref="K296" ca="1" si="289">LN(INDEX(P$4:P$5999,M295))</f>
        <v>#NAME?</v>
      </c>
      <c r="L296" s="11">
        <v>0</v>
      </c>
      <c r="M296" s="30"/>
      <c r="O296" t="e">
        <f ca="1"/>
        <v>#NAME?</v>
      </c>
      <c r="P296" t="e">
        <f ca="1"/>
        <v>#NAME?</v>
      </c>
      <c r="Q296" t="e">
        <f ca="1"/>
        <v>#NAME?</v>
      </c>
      <c r="S296" s="43" t="e">
        <f ca="1"/>
        <v>#NAME?</v>
      </c>
      <c r="T296" s="43" t="e">
        <f ca="1"/>
        <v>#NAME?</v>
      </c>
      <c r="U296" s="43" t="e">
        <f ca="1"/>
        <v>#NAME?</v>
      </c>
    </row>
    <row r="297" spans="1:21" x14ac:dyDescent="0.35">
      <c r="A297" s="40">
        <f ca="1">INDEX('Flow probs &amp; rates'!$Z$5:$Z$5999,D295)</f>
        <v>2.2085137513883583E-2</v>
      </c>
      <c r="B297" s="40">
        <f ca="1">INDEX('Flow probs &amp; rates'!$AA$5:$AA$5999,D295)</f>
        <v>1.7604336244344921E-2</v>
      </c>
      <c r="C297" s="40">
        <f ca="1">INDEX('Flow probs &amp; rates'!$AB$5:$AB$5999,D295)</f>
        <v>0.96031052624177149</v>
      </c>
      <c r="D297" s="12"/>
      <c r="E297" s="12"/>
      <c r="F297" s="12">
        <v>1.8751319159592199E-2</v>
      </c>
      <c r="G297" s="12">
        <v>2.43305202814963E-2</v>
      </c>
      <c r="H297" s="12">
        <v>-4.30818394410891E-2</v>
      </c>
      <c r="J297" s="11">
        <v>0</v>
      </c>
      <c r="K297" s="11">
        <v>0</v>
      </c>
      <c r="L297" s="11" t="e">
        <f t="shared" ref="L297" ca="1" si="290">LN(INDEX(Q$4:Q$5999,M295))</f>
        <v>#NAME?</v>
      </c>
      <c r="M297" s="30"/>
      <c r="O297" t="e">
        <f ca="1"/>
        <v>#NAME?</v>
      </c>
      <c r="P297" t="e">
        <f ca="1"/>
        <v>#NAME?</v>
      </c>
      <c r="Q297" t="e">
        <f ca="1"/>
        <v>#NAME?</v>
      </c>
      <c r="S297" s="43" t="e">
        <f ca="1"/>
        <v>#NAME?</v>
      </c>
      <c r="T297" s="43" t="e">
        <f ca="1"/>
        <v>#NAME?</v>
      </c>
      <c r="U297" s="43" t="e">
        <f ca="1"/>
        <v>#NAME?</v>
      </c>
    </row>
    <row r="298" spans="1:21" x14ac:dyDescent="0.35">
      <c r="A298" s="40">
        <f ca="1">INDEX('Flow probs &amp; rates'!$T$5:$T$5999,D298)</f>
        <v>0.97535224068777082</v>
      </c>
      <c r="B298" s="40">
        <f ca="1">INDEX('Flow probs &amp; rates'!$U$5:$U$5999,D298)</f>
        <v>1.1385766827652088E-2</v>
      </c>
      <c r="C298" s="40">
        <f ca="1">INDEX('Flow probs &amp; rates'!$V$5:$V$5999,D298)</f>
        <v>1.3261992484577099E-2</v>
      </c>
      <c r="D298" s="12">
        <v>99</v>
      </c>
      <c r="E298" s="12"/>
      <c r="F298" s="12">
        <v>-2.75253571884665E-2</v>
      </c>
      <c r="G298" s="12">
        <v>1.5220821266374999E-2</v>
      </c>
      <c r="H298" s="12">
        <v>1.2304535922090401E-2</v>
      </c>
      <c r="J298" s="11" t="e">
        <f t="shared" ref="J298" ca="1" si="291">LN(INDEX(O$4:O$5999,M298))</f>
        <v>#NAME?</v>
      </c>
      <c r="K298" s="11">
        <v>0</v>
      </c>
      <c r="L298" s="11">
        <v>0</v>
      </c>
      <c r="M298" s="30">
        <v>589</v>
      </c>
      <c r="N298">
        <v>148</v>
      </c>
      <c r="O298" t="e">
        <f t="array" aca="1" ref="O298:Q303" ca="1">[1]!evect(INDEX(A$4:A$5999,N298):INDEX(C$6:C$5999,N298))</f>
        <v>#NAME?</v>
      </c>
      <c r="P298" t="e">
        <f ca="1"/>
        <v>#NAME?</v>
      </c>
      <c r="Q298" t="e">
        <f ca="1"/>
        <v>#NAME?</v>
      </c>
      <c r="S298" s="43" t="e">
        <f t="array" aca="1" ref="S298:U300" ca="1">MMULT(INDEX(O$5:O$5999,M298):INDEX(Q$7:Q$5999,M298),MMULT(J298:L300,MINVERSE(INDEX(O$5:O$5999,M298):INDEX(Q$7:Q$5999,M298))))</f>
        <v>#NAME?</v>
      </c>
      <c r="T298" s="43" t="e">
        <f ca="1"/>
        <v>#NAME?</v>
      </c>
      <c r="U298" s="43" t="e">
        <f ca="1"/>
        <v>#NAME?</v>
      </c>
    </row>
    <row r="299" spans="1:21" x14ac:dyDescent="0.35">
      <c r="A299" s="40">
        <f ca="1">INDEX('Flow probs &amp; rates'!$W$5:$W$5999,D298)</f>
        <v>0.28487353855906999</v>
      </c>
      <c r="B299" s="40">
        <f ca="1">INDEX('Flow probs &amp; rates'!$X$5:$X$5999,D298)</f>
        <v>0.54854509718689015</v>
      </c>
      <c r="C299" s="40">
        <f ca="1">INDEX('Flow probs &amp; rates'!$Y$5:$Y$5999,D298)</f>
        <v>0.1665813642540398</v>
      </c>
      <c r="D299" s="12"/>
      <c r="E299" s="12"/>
      <c r="F299" s="12">
        <v>0.38275577018736801</v>
      </c>
      <c r="G299" s="12">
        <v>-0.60761909713020301</v>
      </c>
      <c r="H299" s="12">
        <v>0.22486332694283601</v>
      </c>
      <c r="J299" s="11">
        <v>0</v>
      </c>
      <c r="K299" s="11" t="e">
        <f t="shared" ref="K299" ca="1" si="292">LN(INDEX(P$4:P$5999,M298))</f>
        <v>#NAME?</v>
      </c>
      <c r="L299" s="11">
        <v>0</v>
      </c>
      <c r="M299" s="11"/>
      <c r="O299" t="e">
        <f ca="1"/>
        <v>#NAME?</v>
      </c>
      <c r="P299" t="e">
        <f ca="1"/>
        <v>#NAME?</v>
      </c>
      <c r="Q299" t="e">
        <f ca="1"/>
        <v>#NAME?</v>
      </c>
      <c r="S299" s="43" t="e">
        <f ca="1"/>
        <v>#NAME?</v>
      </c>
      <c r="T299" s="43" t="e">
        <f ca="1"/>
        <v>#NAME?</v>
      </c>
      <c r="U299" s="43" t="e">
        <f ca="1"/>
        <v>#NAME?</v>
      </c>
    </row>
    <row r="300" spans="1:21" x14ac:dyDescent="0.35">
      <c r="A300" s="40">
        <f ca="1">INDEX('Flow probs &amp; rates'!$Z$5:$Z$5999,D298)</f>
        <v>2.2933941050287072E-2</v>
      </c>
      <c r="B300" s="40">
        <f ca="1">INDEX('Flow probs &amp; rates'!$AA$5:$AA$5999,D298)</f>
        <v>1.9076670439046164E-2</v>
      </c>
      <c r="C300" s="40">
        <f ca="1">INDEX('Flow probs &amp; rates'!$AB$5:$AB$5999,D298)</f>
        <v>0.95798938851066673</v>
      </c>
      <c r="D300" s="12"/>
      <c r="E300" s="12"/>
      <c r="F300" s="12">
        <v>1.9616881024494898E-2</v>
      </c>
      <c r="G300" s="12">
        <v>2.5882684500345299E-2</v>
      </c>
      <c r="H300" s="12">
        <v>-4.5499565524840899E-2</v>
      </c>
      <c r="J300" s="11">
        <v>0</v>
      </c>
      <c r="K300" s="11">
        <v>0</v>
      </c>
      <c r="L300" s="11" t="e">
        <f t="shared" ref="L300" ca="1" si="293">LN(INDEX(Q$4:Q$5999,M298))</f>
        <v>#NAME?</v>
      </c>
      <c r="M300" s="11"/>
      <c r="O300" t="e">
        <f ca="1"/>
        <v>#NAME?</v>
      </c>
      <c r="P300" t="e">
        <f ca="1"/>
        <v>#NAME?</v>
      </c>
      <c r="Q300" t="e">
        <f ca="1"/>
        <v>#NAME?</v>
      </c>
      <c r="S300" s="43" t="e">
        <f ca="1"/>
        <v>#NAME?</v>
      </c>
      <c r="T300" s="43" t="e">
        <f ca="1"/>
        <v>#NAME?</v>
      </c>
      <c r="U300" s="43" t="e">
        <f ca="1"/>
        <v>#NAME?</v>
      </c>
    </row>
    <row r="301" spans="1:21" x14ac:dyDescent="0.35">
      <c r="A301" s="40">
        <f ca="1">INDEX('Flow probs &amp; rates'!$T$5:$T$5999,D301)</f>
        <v>0.97330776272174668</v>
      </c>
      <c r="B301" s="40">
        <f ca="1">INDEX('Flow probs &amp; rates'!$U$5:$U$5999,D301)</f>
        <v>1.190101309185173E-2</v>
      </c>
      <c r="C301" s="40">
        <f ca="1">INDEX('Flow probs &amp; rates'!$V$5:$V$5999,D301)</f>
        <v>1.4791224186401586E-2</v>
      </c>
      <c r="D301" s="12">
        <v>100</v>
      </c>
      <c r="E301" s="12"/>
      <c r="F301" s="12">
        <v>-2.9736363743318901E-2</v>
      </c>
      <c r="G301" s="12">
        <v>1.5859875163237599E-2</v>
      </c>
      <c r="H301" s="12">
        <v>1.3876488579994999E-2</v>
      </c>
      <c r="J301" s="11" t="e">
        <f t="shared" ref="J301" ca="1" si="294">LN(INDEX(O$4:O$5999,M301))</f>
        <v>#NAME?</v>
      </c>
      <c r="K301" s="11">
        <v>0</v>
      </c>
      <c r="L301" s="11">
        <v>0</v>
      </c>
      <c r="M301" s="30">
        <v>595</v>
      </c>
      <c r="O301" t="e">
        <f ca="1"/>
        <v>#NAME?</v>
      </c>
      <c r="P301" t="e">
        <f ca="1"/>
        <v>#NAME?</v>
      </c>
      <c r="Q301" t="e">
        <f ca="1"/>
        <v>#NAME?</v>
      </c>
      <c r="S301" s="43" t="e">
        <f t="array" aca="1" ref="S301:U303" ca="1">MMULT(INDEX(O$5:O$5999,M301):INDEX(Q$7:Q$5999,M301),MMULT(J301:L303,MINVERSE(INDEX(O$5:O$5999,M301):INDEX(Q$7:Q$5999,M301))))</f>
        <v>#NAME?</v>
      </c>
      <c r="T301" s="43" t="e">
        <f ca="1"/>
        <v>#NAME?</v>
      </c>
      <c r="U301" s="43" t="e">
        <f ca="1"/>
        <v>#NAME?</v>
      </c>
    </row>
    <row r="302" spans="1:21" x14ac:dyDescent="0.35">
      <c r="A302" s="40">
        <f ca="1">INDEX('Flow probs &amp; rates'!$W$5:$W$5999,D301)</f>
        <v>0.28332851674850151</v>
      </c>
      <c r="B302" s="40">
        <f ca="1">INDEX('Flow probs &amp; rates'!$X$5:$X$5999,D301)</f>
        <v>0.55259775159888402</v>
      </c>
      <c r="C302" s="40">
        <f ca="1">INDEX('Flow probs &amp; rates'!$Y$5:$Y$5999,D301)</f>
        <v>0.16407373165261435</v>
      </c>
      <c r="D302" s="12"/>
      <c r="E302" s="12"/>
      <c r="F302" s="12">
        <v>0.37982399462718403</v>
      </c>
      <c r="G302" s="12">
        <v>-0.60031707599562401</v>
      </c>
      <c r="H302" s="12">
        <v>0.22049308138175</v>
      </c>
      <c r="J302" s="11">
        <v>0</v>
      </c>
      <c r="K302" s="11" t="e">
        <f t="shared" ref="K302" ca="1" si="295">LN(INDEX(P$4:P$5999,M301))</f>
        <v>#NAME?</v>
      </c>
      <c r="L302" s="11">
        <v>0</v>
      </c>
      <c r="M302" s="30"/>
      <c r="O302" t="e">
        <f ca="1"/>
        <v>#NAME?</v>
      </c>
      <c r="P302" t="e">
        <f ca="1"/>
        <v>#NAME?</v>
      </c>
      <c r="Q302" t="e">
        <f ca="1"/>
        <v>#NAME?</v>
      </c>
      <c r="S302" s="43" t="e">
        <f ca="1"/>
        <v>#NAME?</v>
      </c>
      <c r="T302" s="43" t="e">
        <f ca="1"/>
        <v>#NAME?</v>
      </c>
      <c r="U302" s="43" t="e">
        <f ca="1"/>
        <v>#NAME?</v>
      </c>
    </row>
    <row r="303" spans="1:21" x14ac:dyDescent="0.35">
      <c r="A303" s="40">
        <f ca="1">INDEX('Flow probs &amp; rates'!$Z$5:$Z$5999,D301)</f>
        <v>2.356687822944277E-2</v>
      </c>
      <c r="B303" s="40">
        <f ca="1">INDEX('Flow probs &amp; rates'!$AA$5:$AA$5999,D301)</f>
        <v>1.9279350065738207E-2</v>
      </c>
      <c r="C303" s="40">
        <f ca="1">INDEX('Flow probs &amp; rates'!$AB$5:$AB$5999,D301)</f>
        <v>0.95715377170481897</v>
      </c>
      <c r="D303" s="12"/>
      <c r="E303" s="12"/>
      <c r="F303" s="12">
        <v>2.0300177069802E-2</v>
      </c>
      <c r="G303" s="12">
        <v>2.6071749960587198E-2</v>
      </c>
      <c r="H303" s="12">
        <v>-4.6371927030532702E-2</v>
      </c>
      <c r="J303" s="11">
        <v>0</v>
      </c>
      <c r="K303" s="11">
        <v>0</v>
      </c>
      <c r="L303" s="11" t="e">
        <f t="shared" ref="L303" ca="1" si="296">LN(INDEX(Q$4:Q$5999,M301))</f>
        <v>#NAME?</v>
      </c>
      <c r="M303" s="30"/>
      <c r="O303" t="e">
        <f ca="1"/>
        <v>#NAME?</v>
      </c>
      <c r="P303" t="e">
        <f ca="1"/>
        <v>#NAME?</v>
      </c>
      <c r="Q303" t="e">
        <f ca="1"/>
        <v>#NAME?</v>
      </c>
      <c r="S303" s="43" t="e">
        <f ca="1"/>
        <v>#NAME?</v>
      </c>
      <c r="T303" s="43" t="e">
        <f ca="1"/>
        <v>#NAME?</v>
      </c>
      <c r="U303" s="43" t="e">
        <f ca="1"/>
        <v>#NAME?</v>
      </c>
    </row>
    <row r="304" spans="1:21" x14ac:dyDescent="0.35">
      <c r="A304" s="40">
        <f ca="1">INDEX('Flow probs &amp; rates'!$T$5:$T$5999,D304)</f>
        <v>0.97281860637408646</v>
      </c>
      <c r="B304" s="40">
        <f ca="1">INDEX('Flow probs &amp; rates'!$U$5:$U$5999,D304)</f>
        <v>1.2156707062697647E-2</v>
      </c>
      <c r="C304" s="40">
        <f ca="1">INDEX('Flow probs &amp; rates'!$V$5:$V$5999,D304)</f>
        <v>1.5024686563215867E-2</v>
      </c>
      <c r="D304" s="12">
        <v>101</v>
      </c>
      <c r="E304" s="12"/>
      <c r="F304" s="12">
        <v>-3.03395656013879E-2</v>
      </c>
      <c r="G304" s="12">
        <v>1.6334839328231501E-2</v>
      </c>
      <c r="H304" s="12">
        <v>1.40047262833139E-2</v>
      </c>
      <c r="J304" s="11" t="e">
        <f t="shared" ref="J304" ca="1" si="297">LN(INDEX(O$4:O$5999,M304))</f>
        <v>#NAME?</v>
      </c>
      <c r="K304" s="11">
        <v>0</v>
      </c>
      <c r="L304" s="11">
        <v>0</v>
      </c>
      <c r="M304" s="30">
        <v>601</v>
      </c>
      <c r="N304">
        <v>151</v>
      </c>
      <c r="O304" t="e">
        <f t="array" aca="1" ref="O304:Q309" ca="1">[1]!evect(INDEX(A$4:A$5999,N304):INDEX(C$6:C$5999,N304))</f>
        <v>#NAME?</v>
      </c>
      <c r="P304" t="e">
        <f ca="1"/>
        <v>#NAME?</v>
      </c>
      <c r="Q304" t="e">
        <f ca="1"/>
        <v>#NAME?</v>
      </c>
      <c r="S304" s="43" t="e">
        <f t="array" aca="1" ref="S304:U306" ca="1">MMULT(INDEX(O$5:O$5999,M304):INDEX(Q$7:Q$5999,M304),MMULT(J304:L306,MINVERSE(INDEX(O$5:O$5999,M304):INDEX(Q$7:Q$5999,M304))))</f>
        <v>#NAME?</v>
      </c>
      <c r="T304" s="43" t="e">
        <f ca="1"/>
        <v>#NAME?</v>
      </c>
      <c r="U304" s="43" t="e">
        <f ca="1"/>
        <v>#NAME?</v>
      </c>
    </row>
    <row r="305" spans="1:21" x14ac:dyDescent="0.35">
      <c r="A305" s="40">
        <f ca="1">INDEX('Flow probs &amp; rates'!$W$5:$W$5999,D304)</f>
        <v>0.28304321627336171</v>
      </c>
      <c r="B305" s="40">
        <f ca="1">INDEX('Flow probs &amp; rates'!$X$5:$X$5999,D304)</f>
        <v>0.54349331123241862</v>
      </c>
      <c r="C305" s="40">
        <f ca="1">INDEX('Flow probs &amp; rates'!$Y$5:$Y$5999,D304)</f>
        <v>0.17346347249421962</v>
      </c>
      <c r="D305" s="12"/>
      <c r="E305" s="12"/>
      <c r="F305" s="12">
        <v>0.38193545787539201</v>
      </c>
      <c r="G305" s="12">
        <v>-0.61730680218531497</v>
      </c>
      <c r="H305" s="12">
        <v>0.23537134430781301</v>
      </c>
      <c r="J305" s="11">
        <v>0</v>
      </c>
      <c r="K305" s="11" t="e">
        <f t="shared" ref="K305" ca="1" si="298">LN(INDEX(P$4:P$5999,M304))</f>
        <v>#NAME?</v>
      </c>
      <c r="L305" s="11">
        <v>0</v>
      </c>
      <c r="M305" s="30"/>
      <c r="O305" t="e">
        <f ca="1"/>
        <v>#NAME?</v>
      </c>
      <c r="P305" t="e">
        <f ca="1"/>
        <v>#NAME?</v>
      </c>
      <c r="Q305" t="e">
        <f ca="1"/>
        <v>#NAME?</v>
      </c>
      <c r="S305" s="43" t="e">
        <f ca="1"/>
        <v>#NAME?</v>
      </c>
      <c r="T305" s="43" t="e">
        <f ca="1"/>
        <v>#NAME?</v>
      </c>
      <c r="U305" s="43" t="e">
        <f ca="1"/>
        <v>#NAME?</v>
      </c>
    </row>
    <row r="306" spans="1:21" x14ac:dyDescent="0.35">
      <c r="A306" s="40">
        <f ca="1">INDEX('Flow probs &amp; rates'!$Z$5:$Z$5999,D304)</f>
        <v>2.6266592148599728E-2</v>
      </c>
      <c r="B306" s="40">
        <f ca="1">INDEX('Flow probs &amp; rates'!$AA$5:$AA$5999,D304)</f>
        <v>1.8951859294802285E-2</v>
      </c>
      <c r="C306" s="40">
        <f ca="1">INDEX('Flow probs &amp; rates'!$AB$5:$AB$5999,D304)</f>
        <v>0.95478154855659803</v>
      </c>
      <c r="D306" s="12"/>
      <c r="E306" s="12"/>
      <c r="F306" s="12">
        <v>2.3176509805128701E-2</v>
      </c>
      <c r="G306" s="12">
        <v>2.5828648149837399E-2</v>
      </c>
      <c r="H306" s="12">
        <v>-4.90051579550757E-2</v>
      </c>
      <c r="J306" s="11">
        <v>0</v>
      </c>
      <c r="K306" s="11">
        <v>0</v>
      </c>
      <c r="L306" s="11" t="e">
        <f t="shared" ref="L306" ca="1" si="299">LN(INDEX(Q$4:Q$5999,M304))</f>
        <v>#NAME?</v>
      </c>
      <c r="M306" s="30"/>
      <c r="O306" t="e">
        <f ca="1"/>
        <v>#NAME?</v>
      </c>
      <c r="P306" t="e">
        <f ca="1"/>
        <v>#NAME?</v>
      </c>
      <c r="Q306" t="e">
        <f ca="1"/>
        <v>#NAME?</v>
      </c>
      <c r="S306" s="43" t="e">
        <f ca="1"/>
        <v>#NAME?</v>
      </c>
      <c r="T306" s="43" t="e">
        <f ca="1"/>
        <v>#NAME?</v>
      </c>
      <c r="U306" s="43" t="e">
        <f ca="1"/>
        <v>#NAME?</v>
      </c>
    </row>
    <row r="307" spans="1:21" x14ac:dyDescent="0.35">
      <c r="A307" s="40">
        <f ca="1">INDEX('Flow probs &amp; rates'!$T$5:$T$5999,D307)</f>
        <v>0.97242165091080635</v>
      </c>
      <c r="B307" s="40">
        <f ca="1">INDEX('Flow probs &amp; rates'!$U$5:$U$5999,D307)</f>
        <v>1.178433048506166E-2</v>
      </c>
      <c r="C307" s="40">
        <f ca="1">INDEX('Flow probs &amp; rates'!$V$5:$V$5999,D307)</f>
        <v>1.5794018604131956E-2</v>
      </c>
      <c r="D307" s="12">
        <v>102</v>
      </c>
      <c r="E307" s="12"/>
      <c r="F307" s="12">
        <v>-3.0714969327141701E-2</v>
      </c>
      <c r="G307" s="12">
        <v>1.59123059039212E-2</v>
      </c>
      <c r="H307" s="12">
        <v>1.4802663423219901E-2</v>
      </c>
      <c r="J307" s="11" t="e">
        <f t="shared" ref="J307" ca="1" si="300">LN(INDEX(O$4:O$5999,M307))</f>
        <v>#NAME?</v>
      </c>
      <c r="K307" s="11">
        <v>0</v>
      </c>
      <c r="L307" s="11">
        <v>0</v>
      </c>
      <c r="M307" s="30">
        <v>607</v>
      </c>
      <c r="O307" t="e">
        <f ca="1"/>
        <v>#NAME?</v>
      </c>
      <c r="P307" t="e">
        <f ca="1"/>
        <v>#NAME?</v>
      </c>
      <c r="Q307" t="e">
        <f ca="1"/>
        <v>#NAME?</v>
      </c>
      <c r="S307" s="43" t="e">
        <f t="array" aca="1" ref="S307:U309" ca="1">MMULT(INDEX(O$5:O$5999,M307):INDEX(Q$7:Q$5999,M307),MMULT(J307:L309,MINVERSE(INDEX(O$5:O$5999,M307):INDEX(Q$7:Q$5999,M307))))</f>
        <v>#NAME?</v>
      </c>
      <c r="T307" s="43" t="e">
        <f ca="1"/>
        <v>#NAME?</v>
      </c>
      <c r="U307" s="43" t="e">
        <f ca="1"/>
        <v>#NAME?</v>
      </c>
    </row>
    <row r="308" spans="1:21" x14ac:dyDescent="0.35">
      <c r="A308" s="40">
        <f ca="1">INDEX('Flow probs &amp; rates'!$W$5:$W$5999,D307)</f>
        <v>0.2853467644691971</v>
      </c>
      <c r="B308" s="40">
        <f ca="1">INDEX('Flow probs &amp; rates'!$X$5:$X$5999,D307)</f>
        <v>0.53677591319561846</v>
      </c>
      <c r="C308" s="40">
        <f ca="1">INDEX('Flow probs &amp; rates'!$Y$5:$Y$5999,D307)</f>
        <v>0.17787732233518452</v>
      </c>
      <c r="D308" s="12"/>
      <c r="E308" s="12"/>
      <c r="F308" s="12">
        <v>0.38726962927567099</v>
      </c>
      <c r="G308" s="12">
        <v>-0.62981549992691599</v>
      </c>
      <c r="H308" s="12">
        <v>0.242545870651245</v>
      </c>
      <c r="J308" s="11">
        <v>0</v>
      </c>
      <c r="K308" s="11" t="e">
        <f t="shared" ref="K308" ca="1" si="301">LN(INDEX(P$4:P$5999,M307))</f>
        <v>#NAME?</v>
      </c>
      <c r="L308" s="11">
        <v>0</v>
      </c>
      <c r="M308" s="11"/>
      <c r="O308" t="e">
        <f ca="1"/>
        <v>#NAME?</v>
      </c>
      <c r="P308" t="e">
        <f ca="1"/>
        <v>#NAME?</v>
      </c>
      <c r="Q308" t="e">
        <f ca="1"/>
        <v>#NAME?</v>
      </c>
      <c r="S308" s="43" t="e">
        <f ca="1"/>
        <v>#NAME?</v>
      </c>
      <c r="T308" s="43" t="e">
        <f ca="1"/>
        <v>#NAME?</v>
      </c>
      <c r="U308" s="43" t="e">
        <f ca="1"/>
        <v>#NAME?</v>
      </c>
    </row>
    <row r="309" spans="1:21" x14ac:dyDescent="0.35">
      <c r="A309" s="40">
        <f ca="1">INDEX('Flow probs &amp; rates'!$Z$5:$Z$5999,D307)</f>
        <v>2.605138982364822E-2</v>
      </c>
      <c r="B309" s="40">
        <f ca="1">INDEX('Flow probs &amp; rates'!$AA$5:$AA$5999,D307)</f>
        <v>1.8696408799127644E-2</v>
      </c>
      <c r="C309" s="40">
        <f ca="1">INDEX('Flow probs &amp; rates'!$AB$5:$AB$5999,D307)</f>
        <v>0.95525220137722422</v>
      </c>
      <c r="D309" s="12"/>
      <c r="E309" s="12"/>
      <c r="F309" s="12">
        <v>2.2942903123758601E-2</v>
      </c>
      <c r="G309" s="12">
        <v>2.5623792206010899E-2</v>
      </c>
      <c r="H309" s="12">
        <v>-4.8566695329770503E-2</v>
      </c>
      <c r="J309" s="11">
        <v>0</v>
      </c>
      <c r="K309" s="11">
        <v>0</v>
      </c>
      <c r="L309" s="11" t="e">
        <f t="shared" ref="L309" ca="1" si="302">LN(INDEX(Q$4:Q$5999,M307))</f>
        <v>#NAME?</v>
      </c>
      <c r="M309" s="11"/>
      <c r="O309" t="e">
        <f ca="1"/>
        <v>#NAME?</v>
      </c>
      <c r="P309" t="e">
        <f ca="1"/>
        <v>#NAME?</v>
      </c>
      <c r="Q309" t="e">
        <f ca="1"/>
        <v>#NAME?</v>
      </c>
      <c r="S309" s="43" t="e">
        <f ca="1"/>
        <v>#NAME?</v>
      </c>
      <c r="T309" s="43" t="e">
        <f ca="1"/>
        <v>#NAME?</v>
      </c>
      <c r="U309" s="43" t="e">
        <f ca="1"/>
        <v>#NAME?</v>
      </c>
    </row>
    <row r="310" spans="1:21" x14ac:dyDescent="0.35">
      <c r="A310" s="40">
        <f ca="1">INDEX('Flow probs &amp; rates'!$T$5:$T$5999,D310)</f>
        <v>0.97485046243537266</v>
      </c>
      <c r="B310" s="40">
        <f ca="1">INDEX('Flow probs &amp; rates'!$U$5:$U$5999,D310)</f>
        <v>1.1596800876110001E-2</v>
      </c>
      <c r="C310" s="40">
        <f ca="1">INDEX('Flow probs &amp; rates'!$V$5:$V$5999,D310)</f>
        <v>1.3552736688517327E-2</v>
      </c>
      <c r="D310" s="12">
        <v>103</v>
      </c>
      <c r="E310" s="12"/>
      <c r="F310" s="12">
        <v>-2.82109033774843E-2</v>
      </c>
      <c r="G310" s="12">
        <v>1.5626904010714201E-2</v>
      </c>
      <c r="H310" s="12">
        <v>1.25839993566227E-2</v>
      </c>
      <c r="J310" s="11" t="e">
        <f t="shared" ref="J310" ca="1" si="303">LN(INDEX(O$4:O$5999,M310))</f>
        <v>#NAME?</v>
      </c>
      <c r="K310" s="11">
        <v>0</v>
      </c>
      <c r="L310" s="11">
        <v>0</v>
      </c>
      <c r="M310" s="30">
        <v>613</v>
      </c>
      <c r="N310">
        <v>154</v>
      </c>
      <c r="O310" t="e">
        <f t="array" aca="1" ref="O310:Q315" ca="1">[1]!evect(INDEX(A$4:A$5999,N310):INDEX(C$6:C$5999,N310))</f>
        <v>#NAME?</v>
      </c>
      <c r="P310" t="e">
        <f ca="1"/>
        <v>#NAME?</v>
      </c>
      <c r="Q310" t="e">
        <f ca="1"/>
        <v>#NAME?</v>
      </c>
      <c r="S310" s="43" t="e">
        <f t="array" aca="1" ref="S310:U312" ca="1">MMULT(INDEX(O$5:O$5999,M310):INDEX(Q$7:Q$5999,M310),MMULT(J310:L312,MINVERSE(INDEX(O$5:O$5999,M310):INDEX(Q$7:Q$5999,M310))))</f>
        <v>#NAME?</v>
      </c>
      <c r="T310" s="43" t="e">
        <f ca="1"/>
        <v>#NAME?</v>
      </c>
      <c r="U310" s="43" t="e">
        <f ca="1"/>
        <v>#NAME?</v>
      </c>
    </row>
    <row r="311" spans="1:21" x14ac:dyDescent="0.35">
      <c r="A311" s="40">
        <f ca="1">INDEX('Flow probs &amp; rates'!$W$5:$W$5999,D310)</f>
        <v>0.29157074837355873</v>
      </c>
      <c r="B311" s="40">
        <f ca="1">INDEX('Flow probs &amp; rates'!$X$5:$X$5999,D310)</f>
        <v>0.5378917584860774</v>
      </c>
      <c r="C311" s="40">
        <f ca="1">INDEX('Flow probs &amp; rates'!$Y$5:$Y$5999,D310)</f>
        <v>0.17053749314036395</v>
      </c>
      <c r="D311" s="12"/>
      <c r="E311" s="12"/>
      <c r="F311" s="12">
        <v>0.39472716886610898</v>
      </c>
      <c r="G311" s="12">
        <v>-0.62810661624814401</v>
      </c>
      <c r="H311" s="12">
        <v>0.23337944738421801</v>
      </c>
      <c r="J311" s="11">
        <v>0</v>
      </c>
      <c r="K311" s="11" t="e">
        <f t="shared" ref="K311" ca="1" si="304">LN(INDEX(P$4:P$5999,M310))</f>
        <v>#NAME?</v>
      </c>
      <c r="L311" s="11">
        <v>0</v>
      </c>
      <c r="M311" s="30"/>
      <c r="O311" t="e">
        <f ca="1"/>
        <v>#NAME?</v>
      </c>
      <c r="P311" t="e">
        <f ca="1"/>
        <v>#NAME?</v>
      </c>
      <c r="Q311" t="e">
        <f ca="1"/>
        <v>#NAME?</v>
      </c>
      <c r="S311" s="43" t="e">
        <f ca="1"/>
        <v>#NAME?</v>
      </c>
      <c r="T311" s="43" t="e">
        <f ca="1"/>
        <v>#NAME?</v>
      </c>
      <c r="U311" s="43" t="e">
        <f ca="1"/>
        <v>#NAME?</v>
      </c>
    </row>
    <row r="312" spans="1:21" x14ac:dyDescent="0.35">
      <c r="A312" s="40">
        <f ca="1">INDEX('Flow probs &amp; rates'!$Z$5:$Z$5999,D310)</f>
        <v>2.88266809429721E-2</v>
      </c>
      <c r="B312" s="40">
        <f ca="1">INDEX('Flow probs &amp; rates'!$AA$5:$AA$5999,D310)</f>
        <v>2.1291785547512165E-2</v>
      </c>
      <c r="C312" s="40">
        <f ca="1">INDEX('Flow probs &amp; rates'!$AB$5:$AB$5999,D310)</f>
        <v>0.94988153350951565</v>
      </c>
      <c r="D312" s="12"/>
      <c r="E312" s="12"/>
      <c r="F312" s="12">
        <v>2.5193903556486E-2</v>
      </c>
      <c r="G312" s="12">
        <v>2.9261876819892899E-2</v>
      </c>
      <c r="H312" s="12">
        <v>-5.4455780376260497E-2</v>
      </c>
      <c r="J312" s="11">
        <v>0</v>
      </c>
      <c r="K312" s="11">
        <v>0</v>
      </c>
      <c r="L312" s="11" t="e">
        <f t="shared" ref="L312" ca="1" si="305">LN(INDEX(Q$4:Q$5999,M310))</f>
        <v>#NAME?</v>
      </c>
      <c r="M312" s="30"/>
      <c r="O312" t="e">
        <f ca="1"/>
        <v>#NAME?</v>
      </c>
      <c r="P312" t="e">
        <f ca="1"/>
        <v>#NAME?</v>
      </c>
      <c r="Q312" t="e">
        <f ca="1"/>
        <v>#NAME?</v>
      </c>
      <c r="S312" s="43" t="e">
        <f ca="1"/>
        <v>#NAME?</v>
      </c>
      <c r="T312" s="43" t="e">
        <f ca="1"/>
        <v>#NAME?</v>
      </c>
      <c r="U312" s="43" t="e">
        <f ca="1"/>
        <v>#NAME?</v>
      </c>
    </row>
    <row r="313" spans="1:21" x14ac:dyDescent="0.35">
      <c r="A313" s="40">
        <f ca="1">INDEX('Flow probs &amp; rates'!$T$5:$T$5999,D313)</f>
        <v>0.97290096042428875</v>
      </c>
      <c r="B313" s="40">
        <f ca="1">INDEX('Flow probs &amp; rates'!$U$5:$U$5999,D313)</f>
        <v>1.207514129150815E-2</v>
      </c>
      <c r="C313" s="40">
        <f ca="1">INDEX('Flow probs &amp; rates'!$V$5:$V$5999,D313)</f>
        <v>1.5023898284203087E-2</v>
      </c>
      <c r="D313" s="12">
        <v>104</v>
      </c>
      <c r="E313" s="12"/>
      <c r="F313" s="12">
        <v>-3.0206131601394098E-2</v>
      </c>
      <c r="G313" s="12">
        <v>1.63723291972982E-2</v>
      </c>
      <c r="H313" s="12">
        <v>1.38338024040953E-2</v>
      </c>
      <c r="J313" s="11" t="e">
        <f t="shared" ref="J313" ca="1" si="306">LN(INDEX(O$4:O$5999,M313))</f>
        <v>#NAME?</v>
      </c>
      <c r="K313" s="11">
        <v>0</v>
      </c>
      <c r="L313" s="11">
        <v>0</v>
      </c>
      <c r="M313" s="30">
        <v>619</v>
      </c>
      <c r="O313" t="e">
        <f ca="1"/>
        <v>#NAME?</v>
      </c>
      <c r="P313" t="e">
        <f ca="1"/>
        <v>#NAME?</v>
      </c>
      <c r="Q313" t="e">
        <f ca="1"/>
        <v>#NAME?</v>
      </c>
      <c r="S313" s="43" t="e">
        <f t="array" aca="1" ref="S313:U315" ca="1">MMULT(INDEX(O$5:O$5999,M313):INDEX(Q$7:Q$5999,M313),MMULT(J313:L315,MINVERSE(INDEX(O$5:O$5999,M313):INDEX(Q$7:Q$5999,M313))))</f>
        <v>#NAME?</v>
      </c>
      <c r="T313" s="43" t="e">
        <f ca="1"/>
        <v>#NAME?</v>
      </c>
      <c r="U313" s="43" t="e">
        <f ca="1"/>
        <v>#NAME?</v>
      </c>
    </row>
    <row r="314" spans="1:21" x14ac:dyDescent="0.35">
      <c r="A314" s="40">
        <f ca="1">INDEX('Flow probs &amp; rates'!$W$5:$W$5999,D313)</f>
        <v>0.27733434980955296</v>
      </c>
      <c r="B314" s="40">
        <f ca="1">INDEX('Flow probs &amp; rates'!$X$5:$X$5999,D313)</f>
        <v>0.53226000163910148</v>
      </c>
      <c r="C314" s="40">
        <f ca="1">INDEX('Flow probs &amp; rates'!$Y$5:$Y$5999,D313)</f>
        <v>0.19040564855134554</v>
      </c>
      <c r="D314" s="12"/>
      <c r="E314" s="12"/>
      <c r="F314" s="12">
        <v>0.37759776229217501</v>
      </c>
      <c r="G314" s="12">
        <v>-0.63882953436805601</v>
      </c>
      <c r="H314" s="12">
        <v>0.261231772075881</v>
      </c>
      <c r="J314" s="11">
        <v>0</v>
      </c>
      <c r="K314" s="11" t="e">
        <f t="shared" ref="K314" ca="1" si="307">LN(INDEX(P$4:P$5999,M313))</f>
        <v>#NAME?</v>
      </c>
      <c r="L314" s="11">
        <v>0</v>
      </c>
      <c r="M314" s="30"/>
      <c r="O314" t="e">
        <f ca="1"/>
        <v>#NAME?</v>
      </c>
      <c r="P314" t="e">
        <f ca="1"/>
        <v>#NAME?</v>
      </c>
      <c r="Q314" t="e">
        <f ca="1"/>
        <v>#NAME?</v>
      </c>
      <c r="S314" s="43" t="e">
        <f ca="1"/>
        <v>#NAME?</v>
      </c>
      <c r="T314" s="43" t="e">
        <f ca="1"/>
        <v>#NAME?</v>
      </c>
      <c r="U314" s="43" t="e">
        <f ca="1"/>
        <v>#NAME?</v>
      </c>
    </row>
    <row r="315" spans="1:21" x14ac:dyDescent="0.35">
      <c r="A315" s="40">
        <f ca="1">INDEX('Flow probs &amp; rates'!$Z$5:$Z$5999,D313)</f>
        <v>2.5239377807477446E-2</v>
      </c>
      <c r="B315" s="40">
        <f ca="1">INDEX('Flow probs &amp; rates'!$AA$5:$AA$5999,D313)</f>
        <v>1.9674290669166823E-2</v>
      </c>
      <c r="C315" s="40">
        <f ca="1">INDEX('Flow probs &amp; rates'!$AB$5:$AB$5999,D313)</f>
        <v>0.95508633152335576</v>
      </c>
      <c r="D315" s="12"/>
      <c r="E315" s="12"/>
      <c r="F315" s="12">
        <v>2.1982100246478901E-2</v>
      </c>
      <c r="G315" s="12">
        <v>2.7092191920530601E-2</v>
      </c>
      <c r="H315" s="12">
        <v>-4.9074292167010203E-2</v>
      </c>
      <c r="J315" s="11">
        <v>0</v>
      </c>
      <c r="K315" s="11">
        <v>0</v>
      </c>
      <c r="L315" s="11" t="e">
        <f t="shared" ref="L315" ca="1" si="308">LN(INDEX(Q$4:Q$5999,M313))</f>
        <v>#NAME?</v>
      </c>
      <c r="M315" s="30"/>
      <c r="O315" t="e">
        <f ca="1"/>
        <v>#NAME?</v>
      </c>
      <c r="P315" t="e">
        <f ca="1"/>
        <v>#NAME?</v>
      </c>
      <c r="Q315" t="e">
        <f ca="1"/>
        <v>#NAME?</v>
      </c>
      <c r="S315" s="43" t="e">
        <f ca="1"/>
        <v>#NAME?</v>
      </c>
      <c r="T315" s="43" t="e">
        <f ca="1"/>
        <v>#NAME?</v>
      </c>
      <c r="U315" s="43" t="e">
        <f ca="1"/>
        <v>#NAME?</v>
      </c>
    </row>
    <row r="316" spans="1:21" x14ac:dyDescent="0.35">
      <c r="A316" s="40">
        <f ca="1">INDEX('Flow probs &amp; rates'!$T$5:$T$5999,D316)</f>
        <v>0.97404505780605588</v>
      </c>
      <c r="B316" s="40">
        <f ca="1">INDEX('Flow probs &amp; rates'!$U$5:$U$5999,D316)</f>
        <v>1.1414568192390562E-2</v>
      </c>
      <c r="C316" s="40">
        <f ca="1">INDEX('Flow probs &amp; rates'!$V$5:$V$5999,D316)</f>
        <v>1.4540374001553613E-2</v>
      </c>
      <c r="D316" s="12">
        <v>105</v>
      </c>
      <c r="E316" s="12"/>
      <c r="F316" s="12">
        <v>-2.89776784306317E-2</v>
      </c>
      <c r="G316" s="12">
        <v>1.5600442765128401E-2</v>
      </c>
      <c r="H316" s="12">
        <v>1.33772356655031E-2</v>
      </c>
      <c r="J316" s="11" t="e">
        <f t="shared" ref="J316" ca="1" si="309">LN(INDEX(O$4:O$5999,M316))</f>
        <v>#NAME?</v>
      </c>
      <c r="K316" s="11">
        <v>0</v>
      </c>
      <c r="L316" s="11">
        <v>0</v>
      </c>
      <c r="M316" s="30">
        <v>625</v>
      </c>
      <c r="N316">
        <v>157</v>
      </c>
      <c r="O316" t="e">
        <f t="array" aca="1" ref="O316:Q321" ca="1">[1]!evect(INDEX(A$4:A$5999,N316):INDEX(C$6:C$5999,N316))</f>
        <v>#NAME?</v>
      </c>
      <c r="P316" t="e">
        <f ca="1"/>
        <v>#NAME?</v>
      </c>
      <c r="Q316" t="e">
        <f ca="1"/>
        <v>#NAME?</v>
      </c>
      <c r="S316" s="43" t="e">
        <f t="array" aca="1" ref="S316:U318" ca="1">MMULT(INDEX(O$5:O$5999,M316):INDEX(Q$7:Q$5999,M316),MMULT(J316:L318,MINVERSE(INDEX(O$5:O$5999,M316):INDEX(Q$7:Q$5999,M316))))</f>
        <v>#NAME?</v>
      </c>
      <c r="T316" s="43" t="e">
        <f ca="1"/>
        <v>#NAME?</v>
      </c>
      <c r="U316" s="43" t="e">
        <f ca="1"/>
        <v>#NAME?</v>
      </c>
    </row>
    <row r="317" spans="1:21" x14ac:dyDescent="0.35">
      <c r="A317" s="40">
        <f ca="1">INDEX('Flow probs &amp; rates'!$W$5:$W$5999,D316)</f>
        <v>0.28413644905690533</v>
      </c>
      <c r="B317" s="40">
        <f ca="1">INDEX('Flow probs &amp; rates'!$X$5:$X$5999,D316)</f>
        <v>0.52200807608790578</v>
      </c>
      <c r="C317" s="40">
        <f ca="1">INDEX('Flow probs &amp; rates'!$Y$5:$Y$5999,D316)</f>
        <v>0.19385547485518886</v>
      </c>
      <c r="D317" s="12"/>
      <c r="E317" s="12"/>
      <c r="F317" s="12">
        <v>0.389794523217255</v>
      </c>
      <c r="G317" s="12">
        <v>-0.65836729937190896</v>
      </c>
      <c r="H317" s="12">
        <v>0.26857277615465402</v>
      </c>
      <c r="J317" s="11">
        <v>0</v>
      </c>
      <c r="K317" s="11" t="e">
        <f t="shared" ref="K317" ca="1" si="310">LN(INDEX(P$4:P$5999,M316))</f>
        <v>#NAME?</v>
      </c>
      <c r="L317" s="11">
        <v>0</v>
      </c>
      <c r="M317" s="11"/>
      <c r="O317" t="e">
        <f ca="1"/>
        <v>#NAME?</v>
      </c>
      <c r="P317" t="e">
        <f ca="1"/>
        <v>#NAME?</v>
      </c>
      <c r="Q317" t="e">
        <f ca="1"/>
        <v>#NAME?</v>
      </c>
      <c r="S317" s="43" t="e">
        <f ca="1"/>
        <v>#NAME?</v>
      </c>
      <c r="T317" s="43" t="e">
        <f ca="1"/>
        <v>#NAME?</v>
      </c>
      <c r="U317" s="43" t="e">
        <f ca="1"/>
        <v>#NAME?</v>
      </c>
    </row>
    <row r="318" spans="1:21" x14ac:dyDescent="0.35">
      <c r="A318" s="40">
        <f ca="1">INDEX('Flow probs &amp; rates'!$Z$5:$Z$5999,D316)</f>
        <v>2.6678822469747277E-2</v>
      </c>
      <c r="B318" s="40">
        <f ca="1">INDEX('Flow probs &amp; rates'!$AA$5:$AA$5999,D316)</f>
        <v>1.9361795898309563E-2</v>
      </c>
      <c r="C318" s="40">
        <f ca="1">INDEX('Flow probs &amp; rates'!$AB$5:$AB$5999,D316)</f>
        <v>0.95395938163194316</v>
      </c>
      <c r="D318" s="12"/>
      <c r="E318" s="12"/>
      <c r="F318" s="12">
        <v>2.3394247008171502E-2</v>
      </c>
      <c r="G318" s="12">
        <v>2.69102915360406E-2</v>
      </c>
      <c r="H318" s="12">
        <v>-5.03045385442124E-2</v>
      </c>
      <c r="J318" s="11">
        <v>0</v>
      </c>
      <c r="K318" s="11">
        <v>0</v>
      </c>
      <c r="L318" s="11" t="e">
        <f t="shared" ref="L318" ca="1" si="311">LN(INDEX(Q$4:Q$5999,M316))</f>
        <v>#NAME?</v>
      </c>
      <c r="M318" s="11"/>
      <c r="O318" t="e">
        <f ca="1"/>
        <v>#NAME?</v>
      </c>
      <c r="P318" t="e">
        <f ca="1"/>
        <v>#NAME?</v>
      </c>
      <c r="Q318" t="e">
        <f ca="1"/>
        <v>#NAME?</v>
      </c>
      <c r="S318" s="43" t="e">
        <f ca="1"/>
        <v>#NAME?</v>
      </c>
      <c r="T318" s="43" t="e">
        <f ca="1"/>
        <v>#NAME?</v>
      </c>
      <c r="U318" s="43" t="e">
        <f ca="1"/>
        <v>#NAME?</v>
      </c>
    </row>
    <row r="319" spans="1:21" x14ac:dyDescent="0.35">
      <c r="A319" s="40">
        <f ca="1">INDEX('Flow probs &amp; rates'!$T$5:$T$5999,D319)</f>
        <v>0.97448808500732031</v>
      </c>
      <c r="B319" s="40">
        <f ca="1">INDEX('Flow probs &amp; rates'!$U$5:$U$5999,D319)</f>
        <v>1.137549182589433E-2</v>
      </c>
      <c r="C319" s="40">
        <f ca="1">INDEX('Flow probs &amp; rates'!$V$5:$V$5999,D319)</f>
        <v>1.4136423166785334E-2</v>
      </c>
      <c r="D319" s="12">
        <v>106</v>
      </c>
      <c r="E319" s="12"/>
      <c r="F319" s="12">
        <v>-2.8562335063399599E-2</v>
      </c>
      <c r="G319" s="12">
        <v>1.55221438473676E-2</v>
      </c>
      <c r="H319" s="12">
        <v>1.3040191216093899E-2</v>
      </c>
      <c r="J319" s="11" t="e">
        <f t="shared" ref="J319" ca="1" si="312">LN(INDEX(O$4:O$5999,M319))</f>
        <v>#NAME?</v>
      </c>
      <c r="K319" s="11">
        <v>0</v>
      </c>
      <c r="L319" s="11">
        <v>0</v>
      </c>
      <c r="M319" s="30">
        <v>631</v>
      </c>
      <c r="O319" t="e">
        <f ca="1"/>
        <v>#NAME?</v>
      </c>
      <c r="P319" t="e">
        <f ca="1"/>
        <v>#NAME?</v>
      </c>
      <c r="Q319" t="e">
        <f ca="1"/>
        <v>#NAME?</v>
      </c>
      <c r="S319" s="43" t="e">
        <f t="array" aca="1" ref="S319:U321" ca="1">MMULT(INDEX(O$5:O$5999,M319):INDEX(Q$7:Q$5999,M319),MMULT(J319:L321,MINVERSE(INDEX(O$5:O$5999,M319):INDEX(Q$7:Q$5999,M319))))</f>
        <v>#NAME?</v>
      </c>
      <c r="T319" s="43" t="e">
        <f ca="1"/>
        <v>#NAME?</v>
      </c>
      <c r="U319" s="43" t="e">
        <f ca="1"/>
        <v>#NAME?</v>
      </c>
    </row>
    <row r="320" spans="1:21" x14ac:dyDescent="0.35">
      <c r="A320" s="40">
        <f ca="1">INDEX('Flow probs &amp; rates'!$W$5:$W$5999,D319)</f>
        <v>0.2907212151690991</v>
      </c>
      <c r="B320" s="40">
        <f ca="1">INDEX('Flow probs &amp; rates'!$X$5:$X$5999,D319)</f>
        <v>0.52374240282033524</v>
      </c>
      <c r="C320" s="40">
        <f ca="1">INDEX('Flow probs &amp; rates'!$Y$5:$Y$5999,D319)</f>
        <v>0.18553638201056566</v>
      </c>
      <c r="D320" s="12"/>
      <c r="E320" s="12"/>
      <c r="F320" s="12">
        <v>0.39836324271701001</v>
      </c>
      <c r="G320" s="12">
        <v>-0.65495166111541103</v>
      </c>
      <c r="H320" s="12">
        <v>0.25658841839982999</v>
      </c>
      <c r="J320" s="11">
        <v>0</v>
      </c>
      <c r="K320" s="11" t="e">
        <f t="shared" ref="K320" ca="1" si="313">LN(INDEX(P$4:P$5999,M319))</f>
        <v>#NAME?</v>
      </c>
      <c r="L320" s="11">
        <v>0</v>
      </c>
      <c r="M320" s="30"/>
      <c r="O320" t="e">
        <f ca="1"/>
        <v>#NAME?</v>
      </c>
      <c r="P320" t="e">
        <f ca="1"/>
        <v>#NAME?</v>
      </c>
      <c r="Q320" t="e">
        <f ca="1"/>
        <v>#NAME?</v>
      </c>
      <c r="S320" s="43" t="e">
        <f ca="1"/>
        <v>#NAME?</v>
      </c>
      <c r="T320" s="43" t="e">
        <f ca="1"/>
        <v>#NAME?</v>
      </c>
      <c r="U320" s="43" t="e">
        <f ca="1"/>
        <v>#NAME?</v>
      </c>
    </row>
    <row r="321" spans="1:21" x14ac:dyDescent="0.35">
      <c r="A321" s="40">
        <f ca="1">INDEX('Flow probs &amp; rates'!$Z$5:$Z$5999,D319)</f>
        <v>2.6824003877540917E-2</v>
      </c>
      <c r="B321" s="40">
        <f ca="1">INDEX('Flow probs &amp; rates'!$AA$5:$AA$5999,D319)</f>
        <v>1.9602895400368473E-2</v>
      </c>
      <c r="C321" s="40">
        <f ca="1">INDEX('Flow probs &amp; rates'!$AB$5:$AB$5999,D319)</f>
        <v>0.95357310072209056</v>
      </c>
      <c r="D321" s="12"/>
      <c r="E321" s="12"/>
      <c r="F321" s="12">
        <v>2.3394949219102099E-2</v>
      </c>
      <c r="G321" s="12">
        <v>2.7211815357328101E-2</v>
      </c>
      <c r="H321" s="12">
        <v>-5.0606764586691999E-2</v>
      </c>
      <c r="J321" s="11">
        <v>0</v>
      </c>
      <c r="K321" s="11">
        <v>0</v>
      </c>
      <c r="L321" s="11" t="e">
        <f t="shared" ref="L321" ca="1" si="314">LN(INDEX(Q$4:Q$5999,M319))</f>
        <v>#NAME?</v>
      </c>
      <c r="M321" s="30"/>
      <c r="O321" t="e">
        <f ca="1"/>
        <v>#NAME?</v>
      </c>
      <c r="P321" t="e">
        <f ca="1"/>
        <v>#NAME?</v>
      </c>
      <c r="Q321" t="e">
        <f ca="1"/>
        <v>#NAME?</v>
      </c>
      <c r="S321" s="43" t="e">
        <f ca="1"/>
        <v>#NAME?</v>
      </c>
      <c r="T321" s="43" t="e">
        <f ca="1"/>
        <v>#NAME?</v>
      </c>
      <c r="U321" s="43" t="e">
        <f ca="1"/>
        <v>#NAME?</v>
      </c>
    </row>
    <row r="322" spans="1:21" x14ac:dyDescent="0.35">
      <c r="A322" s="40">
        <f ca="1">INDEX('Flow probs &amp; rates'!$T$5:$T$5999,D322)</f>
        <v>0.97464941789657888</v>
      </c>
      <c r="B322" s="40">
        <f ca="1">INDEX('Flow probs &amp; rates'!$U$5:$U$5999,D322)</f>
        <v>1.1059341395528896E-2</v>
      </c>
      <c r="C322" s="40">
        <f ca="1">INDEX('Flow probs &amp; rates'!$V$5:$V$5999,D322)</f>
        <v>1.4291240707892247E-2</v>
      </c>
      <c r="D322" s="12">
        <v>107</v>
      </c>
      <c r="E322" s="12"/>
      <c r="F322" s="12">
        <v>-2.8382314158961499E-2</v>
      </c>
      <c r="G322" s="12">
        <v>1.5071645474795101E-2</v>
      </c>
      <c r="H322" s="12">
        <v>1.33106686840831E-2</v>
      </c>
      <c r="J322" s="11" t="e">
        <f t="shared" ref="J322" ca="1" si="315">LN(INDEX(O$4:O$5999,M322))</f>
        <v>#NAME?</v>
      </c>
      <c r="K322" s="11">
        <v>0</v>
      </c>
      <c r="L322" s="11">
        <v>0</v>
      </c>
      <c r="M322" s="30">
        <v>637</v>
      </c>
      <c r="N322">
        <v>160</v>
      </c>
      <c r="O322" t="e">
        <f t="array" aca="1" ref="O322:Q327" ca="1">[1]!evect(INDEX(A$4:A$5999,N322):INDEX(C$6:C$5999,N322))</f>
        <v>#NAME?</v>
      </c>
      <c r="P322" t="e">
        <f ca="1"/>
        <v>#NAME?</v>
      </c>
      <c r="Q322" t="e">
        <f ca="1"/>
        <v>#NAME?</v>
      </c>
      <c r="S322" s="43" t="e">
        <f t="array" aca="1" ref="S322:U324" ca="1">MMULT(INDEX(O$5:O$5999,M322):INDEX(Q$7:Q$5999,M322),MMULT(J322:L324,MINVERSE(INDEX(O$5:O$5999,M322):INDEX(Q$7:Q$5999,M322))))</f>
        <v>#NAME?</v>
      </c>
      <c r="T322" s="43" t="e">
        <f ca="1"/>
        <v>#NAME?</v>
      </c>
      <c r="U322" s="43" t="e">
        <f ca="1"/>
        <v>#NAME?</v>
      </c>
    </row>
    <row r="323" spans="1:21" x14ac:dyDescent="0.35">
      <c r="A323" s="40">
        <f ca="1">INDEX('Flow probs &amp; rates'!$W$5:$W$5999,D322)</f>
        <v>0.2986854938527701</v>
      </c>
      <c r="B323" s="40">
        <f ca="1">INDEX('Flow probs &amp; rates'!$X$5:$X$5999,D322)</f>
        <v>0.5242336508439055</v>
      </c>
      <c r="C323" s="40">
        <f ca="1">INDEX('Flow probs &amp; rates'!$Y$5:$Y$5999,D322)</f>
        <v>0.1770808553033244</v>
      </c>
      <c r="D323" s="12"/>
      <c r="E323" s="12"/>
      <c r="F323" s="12">
        <v>0.40956241064140703</v>
      </c>
      <c r="G323" s="12">
        <v>-0.65382328052668104</v>
      </c>
      <c r="H323" s="12">
        <v>0.244260869898907</v>
      </c>
      <c r="J323" s="11">
        <v>0</v>
      </c>
      <c r="K323" s="11" t="e">
        <f t="shared" ref="K323" ca="1" si="316">LN(INDEX(P$4:P$5999,M322))</f>
        <v>#NAME?</v>
      </c>
      <c r="L323" s="11">
        <v>0</v>
      </c>
      <c r="M323" s="30"/>
      <c r="O323" t="e">
        <f ca="1"/>
        <v>#NAME?</v>
      </c>
      <c r="P323" t="e">
        <f ca="1"/>
        <v>#NAME?</v>
      </c>
      <c r="Q323" t="e">
        <f ca="1"/>
        <v>#NAME?</v>
      </c>
      <c r="S323" s="43" t="e">
        <f ca="1"/>
        <v>#NAME?</v>
      </c>
      <c r="T323" s="43" t="e">
        <f ca="1"/>
        <v>#NAME?</v>
      </c>
      <c r="U323" s="43" t="e">
        <f ca="1"/>
        <v>#NAME?</v>
      </c>
    </row>
    <row r="324" spans="1:21" x14ac:dyDescent="0.35">
      <c r="A324" s="40">
        <f ca="1">INDEX('Flow probs &amp; rates'!$Z$5:$Z$5999,D322)</f>
        <v>2.5074693171741474E-2</v>
      </c>
      <c r="B324" s="40">
        <f ca="1">INDEX('Flow probs &amp; rates'!$AA$5:$AA$5999,D322)</f>
        <v>1.9728716086906802E-2</v>
      </c>
      <c r="C324" s="40">
        <f ca="1">INDEX('Flow probs &amp; rates'!$AB$5:$AB$5999,D322)</f>
        <v>0.95519659074135166</v>
      </c>
      <c r="D324" s="12"/>
      <c r="E324" s="12"/>
      <c r="F324" s="12">
        <v>2.1401622076035701E-2</v>
      </c>
      <c r="G324" s="12">
        <v>2.7370072013380899E-2</v>
      </c>
      <c r="H324" s="12">
        <v>-4.8771694089568697E-2</v>
      </c>
      <c r="J324" s="11">
        <v>0</v>
      </c>
      <c r="K324" s="11">
        <v>0</v>
      </c>
      <c r="L324" s="11" t="e">
        <f t="shared" ref="L324" ca="1" si="317">LN(INDEX(Q$4:Q$5999,M322))</f>
        <v>#NAME?</v>
      </c>
      <c r="M324" s="30"/>
      <c r="O324" t="e">
        <f ca="1"/>
        <v>#NAME?</v>
      </c>
      <c r="P324" t="e">
        <f ca="1"/>
        <v>#NAME?</v>
      </c>
      <c r="Q324" t="e">
        <f ca="1"/>
        <v>#NAME?</v>
      </c>
      <c r="S324" s="43" t="e">
        <f ca="1"/>
        <v>#NAME?</v>
      </c>
      <c r="T324" s="43" t="e">
        <f ca="1"/>
        <v>#NAME?</v>
      </c>
      <c r="U324" s="43" t="e">
        <f ca="1"/>
        <v>#NAME?</v>
      </c>
    </row>
    <row r="325" spans="1:21" x14ac:dyDescent="0.35">
      <c r="A325" s="40">
        <f ca="1">INDEX('Flow probs &amp; rates'!$T$5:$T$5999,D325)</f>
        <v>0.97296057822783977</v>
      </c>
      <c r="B325" s="40">
        <f ca="1">INDEX('Flow probs &amp; rates'!$U$5:$U$5999,D325)</f>
        <v>1.1888130820976658E-2</v>
      </c>
      <c r="C325" s="40">
        <f ca="1">INDEX('Flow probs &amp; rates'!$V$5:$V$5999,D325)</f>
        <v>1.5151290951183619E-2</v>
      </c>
      <c r="D325" s="12">
        <v>108</v>
      </c>
      <c r="E325" s="12"/>
      <c r="F325" s="12">
        <v>-3.0107567557469801E-2</v>
      </c>
      <c r="G325" s="12">
        <v>1.60096408737227E-2</v>
      </c>
      <c r="H325" s="12">
        <v>1.40979266836789E-2</v>
      </c>
      <c r="J325" s="11" t="e">
        <f t="shared" ref="J325" ca="1" si="318">LN(INDEX(O$4:O$5999,M325))</f>
        <v>#NAME?</v>
      </c>
      <c r="K325" s="11">
        <v>0</v>
      </c>
      <c r="L325" s="11">
        <v>0</v>
      </c>
      <c r="M325" s="30">
        <v>643</v>
      </c>
      <c r="O325" t="e">
        <f ca="1"/>
        <v>#NAME?</v>
      </c>
      <c r="P325" t="e">
        <f ca="1"/>
        <v>#NAME?</v>
      </c>
      <c r="Q325" t="e">
        <f ca="1"/>
        <v>#NAME?</v>
      </c>
      <c r="S325" s="43" t="e">
        <f t="array" aca="1" ref="S325:U327" ca="1">MMULT(INDEX(O$5:O$5999,M325):INDEX(Q$7:Q$5999,M325),MMULT(J325:L327,MINVERSE(INDEX(O$5:O$5999,M325):INDEX(Q$7:Q$5999,M325))))</f>
        <v>#NAME?</v>
      </c>
      <c r="T325" s="43" t="e">
        <f ca="1"/>
        <v>#NAME?</v>
      </c>
      <c r="U325" s="43" t="e">
        <f ca="1"/>
        <v>#NAME?</v>
      </c>
    </row>
    <row r="326" spans="1:21" x14ac:dyDescent="0.35">
      <c r="A326" s="40">
        <f ca="1">INDEX('Flow probs &amp; rates'!$W$5:$W$5999,D325)</f>
        <v>0.28032143980187924</v>
      </c>
      <c r="B326" s="40">
        <f ca="1">INDEX('Flow probs &amp; rates'!$X$5:$X$5999,D325)</f>
        <v>0.54006896811096539</v>
      </c>
      <c r="C326" s="40">
        <f ca="1">INDEX('Flow probs &amp; rates'!$Y$5:$Y$5999,D325)</f>
        <v>0.17960959208715549</v>
      </c>
      <c r="D326" s="12"/>
      <c r="E326" s="12"/>
      <c r="F326" s="12">
        <v>0.379438696741485</v>
      </c>
      <c r="G326" s="12">
        <v>-0.62374111346780103</v>
      </c>
      <c r="H326" s="12">
        <v>0.244302416724964</v>
      </c>
      <c r="J326" s="11">
        <v>0</v>
      </c>
      <c r="K326" s="11" t="e">
        <f t="shared" ref="K326" ca="1" si="319">LN(INDEX(P$4:P$5999,M325))</f>
        <v>#NAME?</v>
      </c>
      <c r="L326" s="11">
        <v>0</v>
      </c>
      <c r="M326" s="11"/>
      <c r="O326" t="e">
        <f ca="1"/>
        <v>#NAME?</v>
      </c>
      <c r="P326" t="e">
        <f ca="1"/>
        <v>#NAME?</v>
      </c>
      <c r="Q326" t="e">
        <f ca="1"/>
        <v>#NAME?</v>
      </c>
      <c r="S326" s="43" t="e">
        <f ca="1"/>
        <v>#NAME?</v>
      </c>
      <c r="T326" s="43" t="e">
        <f ca="1"/>
        <v>#NAME?</v>
      </c>
      <c r="U326" s="43" t="e">
        <f ca="1"/>
        <v>#NAME?</v>
      </c>
    </row>
    <row r="327" spans="1:21" x14ac:dyDescent="0.35">
      <c r="A327" s="40">
        <f ca="1">INDEX('Flow probs &amp; rates'!$Z$5:$Z$5999,D325)</f>
        <v>2.4384990296012043E-2</v>
      </c>
      <c r="B327" s="40">
        <f ca="1">INDEX('Flow probs &amp; rates'!$AA$5:$AA$5999,D325)</f>
        <v>1.9161585898848865E-2</v>
      </c>
      <c r="C327" s="40">
        <f ca="1">INDEX('Flow probs &amp; rates'!$AB$5:$AB$5999,D325)</f>
        <v>0.95645342380513909</v>
      </c>
      <c r="D327" s="12"/>
      <c r="E327" s="12"/>
      <c r="F327" s="12">
        <v>2.1177907144016499E-2</v>
      </c>
      <c r="G327" s="12">
        <v>2.6191379761365E-2</v>
      </c>
      <c r="H327" s="12">
        <v>-4.7369286895137502E-2</v>
      </c>
      <c r="J327" s="11">
        <v>0</v>
      </c>
      <c r="K327" s="11">
        <v>0</v>
      </c>
      <c r="L327" s="11" t="e">
        <f t="shared" ref="L327" ca="1" si="320">LN(INDEX(Q$4:Q$5999,M325))</f>
        <v>#NAME?</v>
      </c>
      <c r="M327" s="11"/>
      <c r="O327" t="e">
        <f ca="1"/>
        <v>#NAME?</v>
      </c>
      <c r="P327" t="e">
        <f ca="1"/>
        <v>#NAME?</v>
      </c>
      <c r="Q327" t="e">
        <f ca="1"/>
        <v>#NAME?</v>
      </c>
      <c r="S327" s="43" t="e">
        <f ca="1"/>
        <v>#NAME?</v>
      </c>
      <c r="T327" s="43" t="e">
        <f ca="1"/>
        <v>#NAME?</v>
      </c>
      <c r="U327" s="43" t="e">
        <f ca="1"/>
        <v>#NAME?</v>
      </c>
    </row>
    <row r="328" spans="1:21" x14ac:dyDescent="0.35">
      <c r="A328" s="40">
        <f ca="1">INDEX('Flow probs &amp; rates'!$T$5:$T$5999,D328)</f>
        <v>0.97355655873154134</v>
      </c>
      <c r="B328" s="40">
        <f ca="1">INDEX('Flow probs &amp; rates'!$U$5:$U$5999,D328)</f>
        <v>1.1102680186358344E-2</v>
      </c>
      <c r="C328" s="40">
        <f ca="1">INDEX('Flow probs &amp; rates'!$V$5:$V$5999,D328)</f>
        <v>1.5340761082100383E-2</v>
      </c>
      <c r="D328" s="12">
        <v>109</v>
      </c>
      <c r="E328" s="12"/>
      <c r="F328" s="12">
        <v>-2.9450614407355399E-2</v>
      </c>
      <c r="G328" s="12">
        <v>1.5220842999603299E-2</v>
      </c>
      <c r="H328" s="12">
        <v>1.4229771407752299E-2</v>
      </c>
      <c r="J328" s="11" t="e">
        <f t="shared" ref="J328" ca="1" si="321">LN(INDEX(O$4:O$5999,M328))</f>
        <v>#NAME?</v>
      </c>
      <c r="K328" s="11">
        <v>0</v>
      </c>
      <c r="L328" s="11">
        <v>0</v>
      </c>
      <c r="M328" s="30">
        <v>649</v>
      </c>
      <c r="N328">
        <v>163</v>
      </c>
      <c r="O328" t="e">
        <f t="array" aca="1" ref="O328:Q333" ca="1">[1]!evect(INDEX(A$4:A$5999,N328):INDEX(C$6:C$5999,N328))</f>
        <v>#NAME?</v>
      </c>
      <c r="P328" t="e">
        <f ca="1"/>
        <v>#NAME?</v>
      </c>
      <c r="Q328" t="e">
        <f ca="1"/>
        <v>#NAME?</v>
      </c>
      <c r="S328" s="43" t="e">
        <f t="array" aca="1" ref="S328:U330" ca="1">MMULT(INDEX(O$5:O$5999,M328):INDEX(Q$7:Q$5999,M328),MMULT(J328:L330,MINVERSE(INDEX(O$5:O$5999,M328):INDEX(Q$7:Q$5999,M328))))</f>
        <v>#NAME?</v>
      </c>
      <c r="T328" s="43" t="e">
        <f ca="1"/>
        <v>#NAME?</v>
      </c>
      <c r="U328" s="43" t="e">
        <f ca="1"/>
        <v>#NAME?</v>
      </c>
    </row>
    <row r="329" spans="1:21" x14ac:dyDescent="0.35">
      <c r="A329" s="40">
        <f ca="1">INDEX('Flow probs &amp; rates'!$W$5:$W$5999,D328)</f>
        <v>0.28697247380811786</v>
      </c>
      <c r="B329" s="40">
        <f ca="1">INDEX('Flow probs &amp; rates'!$X$5:$X$5999,D328)</f>
        <v>0.51952461403408423</v>
      </c>
      <c r="C329" s="40">
        <f ca="1">INDEX('Flow probs &amp; rates'!$Y$5:$Y$5999,D328)</f>
        <v>0.19350291215779791</v>
      </c>
      <c r="D329" s="12"/>
      <c r="E329" s="12"/>
      <c r="F329" s="12">
        <v>0.39469363582045802</v>
      </c>
      <c r="G329" s="12">
        <v>-0.66245786548053098</v>
      </c>
      <c r="H329" s="12">
        <v>0.26776422966007302</v>
      </c>
      <c r="J329" s="11">
        <v>0</v>
      </c>
      <c r="K329" s="11" t="e">
        <f t="shared" ref="K329" ca="1" si="322">LN(INDEX(P$4:P$5999,M328))</f>
        <v>#NAME?</v>
      </c>
      <c r="L329" s="11">
        <v>0</v>
      </c>
      <c r="M329" s="30"/>
      <c r="O329" t="e">
        <f ca="1"/>
        <v>#NAME?</v>
      </c>
      <c r="P329" t="e">
        <f ca="1"/>
        <v>#NAME?</v>
      </c>
      <c r="Q329" t="e">
        <f ca="1"/>
        <v>#NAME?</v>
      </c>
      <c r="S329" s="43" t="e">
        <f ca="1"/>
        <v>#NAME?</v>
      </c>
      <c r="T329" s="43" t="e">
        <f ca="1"/>
        <v>#NAME?</v>
      </c>
      <c r="U329" s="43" t="e">
        <f ca="1"/>
        <v>#NAME?</v>
      </c>
    </row>
    <row r="330" spans="1:21" x14ac:dyDescent="0.35">
      <c r="A330" s="40">
        <f ca="1">INDEX('Flow probs &amp; rates'!$Z$5:$Z$5999,D328)</f>
        <v>2.5709237988073581E-2</v>
      </c>
      <c r="B330" s="40">
        <f ca="1">INDEX('Flow probs &amp; rates'!$AA$5:$AA$5999,D328)</f>
        <v>1.6619657075000543E-2</v>
      </c>
      <c r="C330" s="40">
        <f ca="1">INDEX('Flow probs &amp; rates'!$AB$5:$AB$5999,D328)</f>
        <v>0.95767110493692587</v>
      </c>
      <c r="D330" s="12"/>
      <c r="E330" s="12"/>
      <c r="F330" s="12">
        <v>2.2914806583272398E-2</v>
      </c>
      <c r="G330" s="12">
        <v>2.3070942246760599E-2</v>
      </c>
      <c r="H330" s="12">
        <v>-4.5985748830032702E-2</v>
      </c>
      <c r="J330" s="11">
        <v>0</v>
      </c>
      <c r="K330" s="11">
        <v>0</v>
      </c>
      <c r="L330" s="11" t="e">
        <f t="shared" ref="L330" ca="1" si="323">LN(INDEX(Q$4:Q$5999,M328))</f>
        <v>#NAME?</v>
      </c>
      <c r="M330" s="30"/>
      <c r="O330" t="e">
        <f ca="1"/>
        <v>#NAME?</v>
      </c>
      <c r="P330" t="e">
        <f ca="1"/>
        <v>#NAME?</v>
      </c>
      <c r="Q330" t="e">
        <f ca="1"/>
        <v>#NAME?</v>
      </c>
      <c r="S330" s="43" t="e">
        <f ca="1"/>
        <v>#NAME?</v>
      </c>
      <c r="T330" s="43" t="e">
        <f ca="1"/>
        <v>#NAME?</v>
      </c>
      <c r="U330" s="43" t="e">
        <f ca="1"/>
        <v>#NAME?</v>
      </c>
    </row>
    <row r="331" spans="1:21" x14ac:dyDescent="0.35">
      <c r="A331" s="40">
        <f ca="1">INDEX('Flow probs &amp; rates'!$T$5:$T$5999,D331)</f>
        <v>0.97315819518604574</v>
      </c>
      <c r="B331" s="40">
        <f ca="1">INDEX('Flow probs &amp; rates'!$U$5:$U$5999,D331)</f>
        <v>1.1905711506480466E-2</v>
      </c>
      <c r="C331" s="40">
        <f ca="1">INDEX('Flow probs &amp; rates'!$V$5:$V$5999,D331)</f>
        <v>1.493609330747386E-2</v>
      </c>
      <c r="D331" s="12">
        <v>110</v>
      </c>
      <c r="E331" s="12"/>
      <c r="F331" s="12">
        <v>-2.9831637522163799E-2</v>
      </c>
      <c r="G331" s="12">
        <v>1.5917091911915399E-2</v>
      </c>
      <c r="H331" s="12">
        <v>1.39145456102475E-2</v>
      </c>
      <c r="J331" s="11" t="e">
        <f t="shared" ref="J331" ca="1" si="324">LN(INDEX(O$4:O$5999,M331))</f>
        <v>#NAME?</v>
      </c>
      <c r="K331" s="11">
        <v>0</v>
      </c>
      <c r="L331" s="11">
        <v>0</v>
      </c>
      <c r="M331" s="30">
        <v>655</v>
      </c>
      <c r="O331" t="e">
        <f ca="1"/>
        <v>#NAME?</v>
      </c>
      <c r="P331" t="e">
        <f ca="1"/>
        <v>#NAME?</v>
      </c>
      <c r="Q331" t="e">
        <f ca="1"/>
        <v>#NAME?</v>
      </c>
      <c r="S331" s="43" t="e">
        <f t="array" aca="1" ref="S331:U333" ca="1">MMULT(INDEX(O$5:O$5999,M331):INDEX(Q$7:Q$5999,M331),MMULT(J331:L333,MINVERSE(INDEX(O$5:O$5999,M331):INDEX(Q$7:Q$5999,M331))))</f>
        <v>#NAME?</v>
      </c>
      <c r="T331" s="43" t="e">
        <f ca="1"/>
        <v>#NAME?</v>
      </c>
      <c r="U331" s="43" t="e">
        <f ca="1"/>
        <v>#NAME?</v>
      </c>
    </row>
    <row r="332" spans="1:21" x14ac:dyDescent="0.35">
      <c r="A332" s="40">
        <f ca="1">INDEX('Flow probs &amp; rates'!$W$5:$W$5999,D331)</f>
        <v>0.27246456152495147</v>
      </c>
      <c r="B332" s="40">
        <f ca="1">INDEX('Flow probs &amp; rates'!$X$5:$X$5999,D331)</f>
        <v>0.54962333405610686</v>
      </c>
      <c r="C332" s="40">
        <f ca="1">INDEX('Flow probs &amp; rates'!$Y$5:$Y$5999,D331)</f>
        <v>0.1779121044189417</v>
      </c>
      <c r="D332" s="12"/>
      <c r="E332" s="12"/>
      <c r="F332" s="12">
        <v>0.36528569214022</v>
      </c>
      <c r="G332" s="12">
        <v>-0.60569063948465796</v>
      </c>
      <c r="H332" s="12">
        <v>0.24040494734443801</v>
      </c>
      <c r="J332" s="11">
        <v>0</v>
      </c>
      <c r="K332" s="11" t="e">
        <f t="shared" ref="K332" ca="1" si="325">LN(INDEX(P$4:P$5999,M331))</f>
        <v>#NAME?</v>
      </c>
      <c r="L332" s="11">
        <v>0</v>
      </c>
      <c r="M332" s="30"/>
      <c r="O332" t="e">
        <f ca="1"/>
        <v>#NAME?</v>
      </c>
      <c r="P332" t="e">
        <f ca="1"/>
        <v>#NAME?</v>
      </c>
      <c r="Q332" t="e">
        <f ca="1"/>
        <v>#NAME?</v>
      </c>
      <c r="S332" s="43" t="e">
        <f ca="1"/>
        <v>#NAME?</v>
      </c>
      <c r="T332" s="43" t="e">
        <f ca="1"/>
        <v>#NAME?</v>
      </c>
      <c r="U332" s="43" t="e">
        <f ca="1"/>
        <v>#NAME?</v>
      </c>
    </row>
    <row r="333" spans="1:21" x14ac:dyDescent="0.35">
      <c r="A333" s="40">
        <f ca="1">INDEX('Flow probs &amp; rates'!$Z$5:$Z$5999,D331)</f>
        <v>2.741431524200565E-2</v>
      </c>
      <c r="B333" s="40">
        <f ca="1">INDEX('Flow probs &amp; rates'!$AA$5:$AA$5999,D331)</f>
        <v>1.8108296071329064E-2</v>
      </c>
      <c r="C333" s="40">
        <f ca="1">INDEX('Flow probs &amp; rates'!$AB$5:$AB$5999,D331)</f>
        <v>0.95447738868666532</v>
      </c>
      <c r="D333" s="12"/>
      <c r="E333" s="12"/>
      <c r="F333" s="12">
        <v>2.47296602563296E-2</v>
      </c>
      <c r="G333" s="12">
        <v>2.4537328252269099E-2</v>
      </c>
      <c r="H333" s="12">
        <v>-4.9266988508599098E-2</v>
      </c>
      <c r="J333" s="11">
        <v>0</v>
      </c>
      <c r="K333" s="11">
        <v>0</v>
      </c>
      <c r="L333" s="11" t="e">
        <f t="shared" ref="L333" ca="1" si="326">LN(INDEX(Q$4:Q$5999,M331))</f>
        <v>#NAME?</v>
      </c>
      <c r="M333" s="30"/>
      <c r="O333" t="e">
        <f ca="1"/>
        <v>#NAME?</v>
      </c>
      <c r="P333" t="e">
        <f ca="1"/>
        <v>#NAME?</v>
      </c>
      <c r="Q333" t="e">
        <f ca="1"/>
        <v>#NAME?</v>
      </c>
      <c r="S333" s="43" t="e">
        <f ca="1"/>
        <v>#NAME?</v>
      </c>
      <c r="T333" s="43" t="e">
        <f ca="1"/>
        <v>#NAME?</v>
      </c>
      <c r="U333" s="43" t="e">
        <f ca="1"/>
        <v>#NAME?</v>
      </c>
    </row>
    <row r="334" spans="1:21" x14ac:dyDescent="0.35">
      <c r="A334" s="40">
        <f ca="1">INDEX('Flow probs &amp; rates'!$T$5:$T$5999,D334)</f>
        <v>0.97436452238431892</v>
      </c>
      <c r="B334" s="40">
        <f ca="1">INDEX('Flow probs &amp; rates'!$U$5:$U$5999,D334)</f>
        <v>1.0751686066991653E-2</v>
      </c>
      <c r="C334" s="40">
        <f ca="1">INDEX('Flow probs &amp; rates'!$V$5:$V$5999,D334)</f>
        <v>1.4883791548689443E-2</v>
      </c>
      <c r="D334" s="12">
        <v>111</v>
      </c>
      <c r="E334" s="12"/>
      <c r="F334" s="12">
        <v>-2.8586534655950801E-2</v>
      </c>
      <c r="G334" s="12">
        <v>1.4591008513501799E-2</v>
      </c>
      <c r="H334" s="12">
        <v>1.39955261424498E-2</v>
      </c>
      <c r="J334" s="11" t="e">
        <f t="shared" ref="J334" ca="1" si="327">LN(INDEX(O$4:O$5999,M334))</f>
        <v>#NAME?</v>
      </c>
      <c r="K334" s="11">
        <v>0</v>
      </c>
      <c r="L334" s="11">
        <v>0</v>
      </c>
      <c r="M334" s="30">
        <v>661</v>
      </c>
      <c r="N334">
        <v>166</v>
      </c>
      <c r="O334" t="e">
        <f t="array" aca="1" ref="O334:Q339" ca="1">[1]!evect(INDEX(A$4:A$5999,N334):INDEX(C$6:C$5999,N334))</f>
        <v>#NAME?</v>
      </c>
      <c r="P334" t="e">
        <f ca="1"/>
        <v>#NAME?</v>
      </c>
      <c r="Q334" t="e">
        <f ca="1"/>
        <v>#NAME?</v>
      </c>
      <c r="S334" s="43" t="e">
        <f t="array" aca="1" ref="S334:U336" ca="1">MMULT(INDEX(O$5:O$5999,M334):INDEX(Q$7:Q$5999,M334),MMULT(J334:L336,MINVERSE(INDEX(O$5:O$5999,M334):INDEX(Q$7:Q$5999,M334))))</f>
        <v>#NAME?</v>
      </c>
      <c r="T334" s="43" t="e">
        <f ca="1"/>
        <v>#NAME?</v>
      </c>
      <c r="U334" s="43" t="e">
        <f ca="1"/>
        <v>#NAME?</v>
      </c>
    </row>
    <row r="335" spans="1:21" x14ac:dyDescent="0.35">
      <c r="A335" s="40">
        <f ca="1">INDEX('Flow probs &amp; rates'!$W$5:$W$5999,D334)</f>
        <v>0.29525049696024686</v>
      </c>
      <c r="B335" s="40">
        <f ca="1">INDEX('Flow probs &amp; rates'!$X$5:$X$5999,D334)</f>
        <v>0.52999634380262939</v>
      </c>
      <c r="C335" s="40">
        <f ca="1">INDEX('Flow probs &amp; rates'!$Y$5:$Y$5999,D334)</f>
        <v>0.17475315923712378</v>
      </c>
      <c r="D335" s="12"/>
      <c r="E335" s="12"/>
      <c r="F335" s="12">
        <v>0.40245588170235502</v>
      </c>
      <c r="G335" s="12">
        <v>-0.64206497305369103</v>
      </c>
      <c r="H335" s="12">
        <v>0.23960909135133501</v>
      </c>
      <c r="J335" s="11">
        <v>0</v>
      </c>
      <c r="K335" s="11" t="e">
        <f t="shared" ref="K335" ca="1" si="328">LN(INDEX(P$4:P$5999,M334))</f>
        <v>#NAME?</v>
      </c>
      <c r="L335" s="11">
        <v>0</v>
      </c>
      <c r="M335" s="11"/>
      <c r="O335" t="e">
        <f ca="1"/>
        <v>#NAME?</v>
      </c>
      <c r="P335" t="e">
        <f ca="1"/>
        <v>#NAME?</v>
      </c>
      <c r="Q335" t="e">
        <f ca="1"/>
        <v>#NAME?</v>
      </c>
      <c r="S335" s="43" t="e">
        <f ca="1"/>
        <v>#NAME?</v>
      </c>
      <c r="T335" s="43" t="e">
        <f ca="1"/>
        <v>#NAME?</v>
      </c>
      <c r="U335" s="43" t="e">
        <f ca="1"/>
        <v>#NAME?</v>
      </c>
    </row>
    <row r="336" spans="1:21" x14ac:dyDescent="0.35">
      <c r="A336" s="40">
        <f ca="1">INDEX('Flow probs &amp; rates'!$Z$5:$Z$5999,D334)</f>
        <v>2.7372722743992595E-2</v>
      </c>
      <c r="B336" s="40">
        <f ca="1">INDEX('Flow probs &amp; rates'!$AA$5:$AA$5999,D334)</f>
        <v>1.7268985748160666E-2</v>
      </c>
      <c r="C336" s="40">
        <f ca="1">INDEX('Flow probs &amp; rates'!$AB$5:$AB$5999,D334)</f>
        <v>0.95535829150784668</v>
      </c>
      <c r="D336" s="12"/>
      <c r="E336" s="12"/>
      <c r="F336" s="12">
        <v>2.4443288214986501E-2</v>
      </c>
      <c r="G336" s="12">
        <v>2.3786694181475498E-2</v>
      </c>
      <c r="H336" s="12">
        <v>-4.8229982396461403E-2</v>
      </c>
      <c r="J336" s="11">
        <v>0</v>
      </c>
      <c r="K336" s="11">
        <v>0</v>
      </c>
      <c r="L336" s="11" t="e">
        <f t="shared" ref="L336" ca="1" si="329">LN(INDEX(Q$4:Q$5999,M334))</f>
        <v>#NAME?</v>
      </c>
      <c r="M336" s="11"/>
      <c r="O336" t="e">
        <f ca="1"/>
        <v>#NAME?</v>
      </c>
      <c r="P336" t="e">
        <f ca="1"/>
        <v>#NAME?</v>
      </c>
      <c r="Q336" t="e">
        <f ca="1"/>
        <v>#NAME?</v>
      </c>
      <c r="S336" s="43" t="e">
        <f ca="1"/>
        <v>#NAME?</v>
      </c>
      <c r="T336" s="43" t="e">
        <f ca="1"/>
        <v>#NAME?</v>
      </c>
      <c r="U336" s="43" t="e">
        <f ca="1"/>
        <v>#NAME?</v>
      </c>
    </row>
    <row r="337" spans="1:21" x14ac:dyDescent="0.35">
      <c r="A337" s="40">
        <f ca="1">INDEX('Flow probs &amp; rates'!$T$5:$T$5999,D337)</f>
        <v>0.97354998563312345</v>
      </c>
      <c r="B337" s="40">
        <f ca="1">INDEX('Flow probs &amp; rates'!$U$5:$U$5999,D337)</f>
        <v>1.1204835154932863E-2</v>
      </c>
      <c r="C337" s="40">
        <f ca="1">INDEX('Flow probs &amp; rates'!$V$5:$V$5999,D337)</f>
        <v>1.5245179211943662E-2</v>
      </c>
      <c r="D337" s="12">
        <v>112</v>
      </c>
      <c r="E337" s="12"/>
      <c r="F337" s="12">
        <v>-2.9426147180865201E-2</v>
      </c>
      <c r="G337" s="12">
        <v>1.49671237205582E-2</v>
      </c>
      <c r="H337" s="12">
        <v>1.4459023460306499E-2</v>
      </c>
      <c r="J337" s="11" t="e">
        <f t="shared" ref="J337" ca="1" si="330">LN(INDEX(O$4:O$5999,M337))</f>
        <v>#NAME?</v>
      </c>
      <c r="K337" s="11">
        <v>0</v>
      </c>
      <c r="L337" s="11">
        <v>0</v>
      </c>
      <c r="M337" s="30">
        <v>667</v>
      </c>
      <c r="O337" t="e">
        <f ca="1"/>
        <v>#NAME?</v>
      </c>
      <c r="P337" t="e">
        <f ca="1"/>
        <v>#NAME?</v>
      </c>
      <c r="Q337" t="e">
        <f ca="1"/>
        <v>#NAME?</v>
      </c>
      <c r="S337" s="43" t="e">
        <f t="array" aca="1" ref="S337:U339" ca="1">MMULT(INDEX(O$5:O$5999,M337):INDEX(Q$7:Q$5999,M337),MMULT(J337:L339,MINVERSE(INDEX(O$5:O$5999,M337):INDEX(Q$7:Q$5999,M337))))</f>
        <v>#NAME?</v>
      </c>
      <c r="T337" s="43" t="e">
        <f ca="1"/>
        <v>#NAME?</v>
      </c>
      <c r="U337" s="43" t="e">
        <f ca="1"/>
        <v>#NAME?</v>
      </c>
    </row>
    <row r="338" spans="1:21" x14ac:dyDescent="0.35">
      <c r="A338" s="40">
        <f ca="1">INDEX('Flow probs &amp; rates'!$W$5:$W$5999,D337)</f>
        <v>0.28967022819955485</v>
      </c>
      <c r="B338" s="40">
        <f ca="1">INDEX('Flow probs &amp; rates'!$X$5:$X$5999,D337)</f>
        <v>0.54841963614731193</v>
      </c>
      <c r="C338" s="40">
        <f ca="1">INDEX('Flow probs &amp; rates'!$Y$5:$Y$5999,D337)</f>
        <v>0.16191013565313311</v>
      </c>
      <c r="D338" s="12"/>
      <c r="E338" s="12"/>
      <c r="F338" s="12">
        <v>0.38934695476821501</v>
      </c>
      <c r="G338" s="12">
        <v>-0.60766854766477896</v>
      </c>
      <c r="H338" s="12">
        <v>0.218321592896563</v>
      </c>
      <c r="J338" s="11">
        <v>0</v>
      </c>
      <c r="K338" s="11" t="e">
        <f t="shared" ref="K338" ca="1" si="331">LN(INDEX(P$4:P$5999,M337))</f>
        <v>#NAME?</v>
      </c>
      <c r="L338" s="11">
        <v>0</v>
      </c>
      <c r="M338" s="30"/>
      <c r="O338" t="e">
        <f ca="1"/>
        <v>#NAME?</v>
      </c>
      <c r="P338" t="e">
        <f ca="1"/>
        <v>#NAME?</v>
      </c>
      <c r="Q338" t="e">
        <f ca="1"/>
        <v>#NAME?</v>
      </c>
      <c r="S338" s="43" t="e">
        <f ca="1"/>
        <v>#NAME?</v>
      </c>
      <c r="T338" s="43" t="e">
        <f ca="1"/>
        <v>#NAME?</v>
      </c>
      <c r="U338" s="43" t="e">
        <f ca="1"/>
        <v>#NAME?</v>
      </c>
    </row>
    <row r="339" spans="1:21" x14ac:dyDescent="0.35">
      <c r="A339" s="40">
        <f ca="1">INDEX('Flow probs &amp; rates'!$Z$5:$Z$5999,D337)</f>
        <v>2.6080506718963857E-2</v>
      </c>
      <c r="B339" s="40">
        <f ca="1">INDEX('Flow probs &amp; rates'!$AA$5:$AA$5999,D337)</f>
        <v>1.8628919982501255E-2</v>
      </c>
      <c r="C339" s="40">
        <f ca="1">INDEX('Flow probs &amp; rates'!$AB$5:$AB$5999,D337)</f>
        <v>0.95529057329853484</v>
      </c>
      <c r="D339" s="12"/>
      <c r="E339" s="12"/>
      <c r="F339" s="12">
        <v>2.2961456631E-2</v>
      </c>
      <c r="G339" s="12">
        <v>2.5286437439352001E-2</v>
      </c>
      <c r="H339" s="12">
        <v>-4.8247894070352397E-2</v>
      </c>
      <c r="J339" s="11">
        <v>0</v>
      </c>
      <c r="K339" s="11">
        <v>0</v>
      </c>
      <c r="L339" s="11" t="e">
        <f t="shared" ref="L339" ca="1" si="332">LN(INDEX(Q$4:Q$5999,M337))</f>
        <v>#NAME?</v>
      </c>
      <c r="M339" s="30"/>
      <c r="O339" t="e">
        <f ca="1"/>
        <v>#NAME?</v>
      </c>
      <c r="P339" t="e">
        <f ca="1"/>
        <v>#NAME?</v>
      </c>
      <c r="Q339" t="e">
        <f ca="1"/>
        <v>#NAME?</v>
      </c>
      <c r="S339" s="43" t="e">
        <f ca="1"/>
        <v>#NAME?</v>
      </c>
      <c r="T339" s="43" t="e">
        <f ca="1"/>
        <v>#NAME?</v>
      </c>
      <c r="U339" s="43" t="e">
        <f ca="1"/>
        <v>#NAME?</v>
      </c>
    </row>
    <row r="340" spans="1:21" x14ac:dyDescent="0.35">
      <c r="A340" s="40">
        <f ca="1">INDEX('Flow probs &amp; rates'!$T$5:$T$5999,D340)</f>
        <v>0.97346517179346892</v>
      </c>
      <c r="B340" s="40">
        <f ca="1">INDEX('Flow probs &amp; rates'!$U$5:$U$5999,D340)</f>
        <v>1.0905891007273965E-2</v>
      </c>
      <c r="C340" s="40">
        <f ca="1">INDEX('Flow probs &amp; rates'!$V$5:$V$5999,D340)</f>
        <v>1.5628937199257086E-2</v>
      </c>
      <c r="D340" s="12">
        <v>113</v>
      </c>
      <c r="E340" s="12"/>
      <c r="F340" s="12">
        <v>-2.9441603778006298E-2</v>
      </c>
      <c r="G340" s="12">
        <v>1.4541532733850599E-2</v>
      </c>
      <c r="H340" s="12">
        <v>1.49000710442358E-2</v>
      </c>
      <c r="J340" s="11" t="e">
        <f t="shared" ref="J340" ca="1" si="333">LN(INDEX(O$4:O$5999,M340))</f>
        <v>#NAME?</v>
      </c>
      <c r="K340" s="11">
        <v>0</v>
      </c>
      <c r="L340" s="11">
        <v>0</v>
      </c>
      <c r="M340" s="30">
        <v>673</v>
      </c>
      <c r="N340">
        <v>169</v>
      </c>
      <c r="O340" t="e">
        <f t="array" aca="1" ref="O340:Q345" ca="1">[1]!evect(INDEX(A$4:A$5999,N340):INDEX(C$6:C$5999,N340))</f>
        <v>#NAME?</v>
      </c>
      <c r="P340" t="e">
        <f ca="1"/>
        <v>#NAME?</v>
      </c>
      <c r="Q340" t="e">
        <f ca="1"/>
        <v>#NAME?</v>
      </c>
      <c r="S340" s="43" t="e">
        <f t="array" aca="1" ref="S340:U342" ca="1">MMULT(INDEX(O$5:O$5999,M340):INDEX(Q$7:Q$5999,M340),MMULT(J340:L342,MINVERSE(INDEX(O$5:O$5999,M340):INDEX(Q$7:Q$5999,M340))))</f>
        <v>#NAME?</v>
      </c>
      <c r="T340" s="43" t="e">
        <f ca="1"/>
        <v>#NAME?</v>
      </c>
      <c r="U340" s="43" t="e">
        <f ca="1"/>
        <v>#NAME?</v>
      </c>
    </row>
    <row r="341" spans="1:21" x14ac:dyDescent="0.35">
      <c r="A341" s="40">
        <f ca="1">INDEX('Flow probs &amp; rates'!$W$5:$W$5999,D340)</f>
        <v>0.28945075244723811</v>
      </c>
      <c r="B341" s="40">
        <f ca="1">INDEX('Flow probs &amp; rates'!$X$5:$X$5999,D340)</f>
        <v>0.54933588253769017</v>
      </c>
      <c r="C341" s="40">
        <f ca="1">INDEX('Flow probs &amp; rates'!$Y$5:$Y$5999,D340)</f>
        <v>0.16121336501507183</v>
      </c>
      <c r="D341" s="12"/>
      <c r="E341" s="12"/>
      <c r="F341" s="12">
        <v>0.388877132391374</v>
      </c>
      <c r="G341" s="12">
        <v>-0.60593076517086697</v>
      </c>
      <c r="H341" s="12">
        <v>0.217053632766151</v>
      </c>
      <c r="J341" s="11">
        <v>0</v>
      </c>
      <c r="K341" s="11" t="e">
        <f t="shared" ref="K341" ca="1" si="334">LN(INDEX(P$4:P$5999,M340))</f>
        <v>#NAME?</v>
      </c>
      <c r="L341" s="11">
        <v>0</v>
      </c>
      <c r="M341" s="30"/>
      <c r="O341" t="e">
        <f ca="1"/>
        <v>#NAME?</v>
      </c>
      <c r="P341" t="e">
        <f ca="1"/>
        <v>#NAME?</v>
      </c>
      <c r="Q341" t="e">
        <f ca="1"/>
        <v>#NAME?</v>
      </c>
      <c r="S341" s="43" t="e">
        <f ca="1"/>
        <v>#NAME?</v>
      </c>
      <c r="T341" s="43" t="e">
        <f ca="1"/>
        <v>#NAME?</v>
      </c>
      <c r="U341" s="43" t="e">
        <f ca="1"/>
        <v>#NAME?</v>
      </c>
    </row>
    <row r="342" spans="1:21" x14ac:dyDescent="0.35">
      <c r="A342" s="40">
        <f ca="1">INDEX('Flow probs &amp; rates'!$Z$5:$Z$5999,D340)</f>
        <v>2.5281395105783946E-2</v>
      </c>
      <c r="B342" s="40">
        <f ca="1">INDEX('Flow probs &amp; rates'!$AA$5:$AA$5999,D340)</f>
        <v>1.8968349687901932E-2</v>
      </c>
      <c r="C342" s="40">
        <f ca="1">INDEX('Flow probs &amp; rates'!$AB$5:$AB$5999,D340)</f>
        <v>0.95575025520631407</v>
      </c>
      <c r="D342" s="12"/>
      <c r="E342" s="12"/>
      <c r="F342" s="12">
        <v>2.2057041255959801E-2</v>
      </c>
      <c r="G342" s="12">
        <v>2.5737036440120799E-2</v>
      </c>
      <c r="H342" s="12">
        <v>-4.7794077695938103E-2</v>
      </c>
      <c r="J342" s="11">
        <v>0</v>
      </c>
      <c r="K342" s="11">
        <v>0</v>
      </c>
      <c r="L342" s="11" t="e">
        <f t="shared" ref="L342" ca="1" si="335">LN(INDEX(Q$4:Q$5999,M340))</f>
        <v>#NAME?</v>
      </c>
      <c r="M342" s="30"/>
      <c r="O342" t="e">
        <f ca="1"/>
        <v>#NAME?</v>
      </c>
      <c r="P342" t="e">
        <f ca="1"/>
        <v>#NAME?</v>
      </c>
      <c r="Q342" t="e">
        <f ca="1"/>
        <v>#NAME?</v>
      </c>
      <c r="S342" s="43" t="e">
        <f ca="1"/>
        <v>#NAME?</v>
      </c>
      <c r="T342" s="43" t="e">
        <f ca="1"/>
        <v>#NAME?</v>
      </c>
      <c r="U342" s="43" t="e">
        <f ca="1"/>
        <v>#NAME?</v>
      </c>
    </row>
    <row r="343" spans="1:21" x14ac:dyDescent="0.35">
      <c r="A343" s="40">
        <f ca="1">INDEX('Flow probs &amp; rates'!$T$5:$T$5999,D343)</f>
        <v>0.97418842350343771</v>
      </c>
      <c r="B343" s="40">
        <f ca="1">INDEX('Flow probs &amp; rates'!$U$5:$U$5999,D343)</f>
        <v>1.0578187333585733E-2</v>
      </c>
      <c r="C343" s="40">
        <f ca="1">INDEX('Flow probs &amp; rates'!$V$5:$V$5999,D343)</f>
        <v>1.5233389162976584E-2</v>
      </c>
      <c r="D343" s="12">
        <v>114</v>
      </c>
      <c r="E343" s="12"/>
      <c r="F343" s="12">
        <v>-2.86886780171112E-2</v>
      </c>
      <c r="G343" s="12">
        <v>1.42920794081536E-2</v>
      </c>
      <c r="H343" s="12">
        <v>1.4396598608956699E-2</v>
      </c>
      <c r="J343" s="11" t="e">
        <f t="shared" ref="J343" ca="1" si="336">LN(INDEX(O$4:O$5999,M343))</f>
        <v>#NAME?</v>
      </c>
      <c r="K343" s="11">
        <v>0</v>
      </c>
      <c r="L343" s="11">
        <v>0</v>
      </c>
      <c r="M343" s="30">
        <v>679</v>
      </c>
      <c r="O343" t="e">
        <f ca="1"/>
        <v>#NAME?</v>
      </c>
      <c r="P343" t="e">
        <f ca="1"/>
        <v>#NAME?</v>
      </c>
      <c r="Q343" t="e">
        <f ca="1"/>
        <v>#NAME?</v>
      </c>
      <c r="S343" s="43" t="e">
        <f t="array" aca="1" ref="S343:U345" ca="1">MMULT(INDEX(O$5:O$5999,M343):INDEX(Q$7:Q$5999,M343),MMULT(J343:L345,MINVERSE(INDEX(O$5:O$5999,M343):INDEX(Q$7:Q$5999,M343))))</f>
        <v>#NAME?</v>
      </c>
      <c r="T343" s="43" t="e">
        <f ca="1"/>
        <v>#NAME?</v>
      </c>
      <c r="U343" s="43" t="e">
        <f ca="1"/>
        <v>#NAME?</v>
      </c>
    </row>
    <row r="344" spans="1:21" x14ac:dyDescent="0.35">
      <c r="A344" s="40">
        <f ca="1">INDEX('Flow probs &amp; rates'!$W$5:$W$5999,D343)</f>
        <v>0.29319290597021114</v>
      </c>
      <c r="B344" s="40">
        <f ca="1">INDEX('Flow probs &amp; rates'!$X$5:$X$5999,D343)</f>
        <v>0.53432573118764881</v>
      </c>
      <c r="C344" s="40">
        <f ca="1">INDEX('Flow probs &amp; rates'!$Y$5:$Y$5999,D343)</f>
        <v>0.17248136284214005</v>
      </c>
      <c r="D344" s="12"/>
      <c r="E344" s="12"/>
      <c r="F344" s="12">
        <v>0.39853760075224698</v>
      </c>
      <c r="G344" s="12">
        <v>-0.63378381504345405</v>
      </c>
      <c r="H344" s="12">
        <v>0.23524621429120601</v>
      </c>
      <c r="J344" s="11">
        <v>0</v>
      </c>
      <c r="K344" s="11" t="e">
        <f t="shared" ref="K344" ca="1" si="337">LN(INDEX(P$4:P$5999,M343))</f>
        <v>#NAME?</v>
      </c>
      <c r="L344" s="11">
        <v>0</v>
      </c>
      <c r="M344" s="11"/>
      <c r="O344" t="e">
        <f ca="1"/>
        <v>#NAME?</v>
      </c>
      <c r="P344" t="e">
        <f ca="1"/>
        <v>#NAME?</v>
      </c>
      <c r="Q344" t="e">
        <f ca="1"/>
        <v>#NAME?</v>
      </c>
      <c r="S344" s="43" t="e">
        <f ca="1"/>
        <v>#NAME?</v>
      </c>
      <c r="T344" s="43" t="e">
        <f ca="1"/>
        <v>#NAME?</v>
      </c>
      <c r="U344" s="43" t="e">
        <f ca="1"/>
        <v>#NAME?</v>
      </c>
    </row>
    <row r="345" spans="1:21" x14ac:dyDescent="0.35">
      <c r="A345" s="40">
        <f ca="1">INDEX('Flow probs &amp; rates'!$Z$5:$Z$5999,D343)</f>
        <v>2.5148847239716332E-2</v>
      </c>
      <c r="B345" s="40">
        <f ca="1">INDEX('Flow probs &amp; rates'!$AA$5:$AA$5999,D343)</f>
        <v>1.7569004077399274E-2</v>
      </c>
      <c r="C345" s="40">
        <f ca="1">INDEX('Flow probs &amp; rates'!$AB$5:$AB$5999,D343)</f>
        <v>0.95728214868288442</v>
      </c>
      <c r="D345" s="12"/>
      <c r="E345" s="12"/>
      <c r="F345" s="12">
        <v>2.2089710018359299E-2</v>
      </c>
      <c r="G345" s="12">
        <v>2.4109705256796499E-2</v>
      </c>
      <c r="H345" s="12">
        <v>-4.6199415275156502E-2</v>
      </c>
      <c r="J345" s="11">
        <v>0</v>
      </c>
      <c r="K345" s="11">
        <v>0</v>
      </c>
      <c r="L345" s="11" t="e">
        <f t="shared" ref="L345" ca="1" si="338">LN(INDEX(Q$4:Q$5999,M343))</f>
        <v>#NAME?</v>
      </c>
      <c r="M345" s="11"/>
      <c r="O345" t="e">
        <f ca="1"/>
        <v>#NAME?</v>
      </c>
      <c r="P345" t="e">
        <f ca="1"/>
        <v>#NAME?</v>
      </c>
      <c r="Q345" t="e">
        <f ca="1"/>
        <v>#NAME?</v>
      </c>
      <c r="S345" s="43" t="e">
        <f ca="1"/>
        <v>#NAME?</v>
      </c>
      <c r="T345" s="43" t="e">
        <f ca="1"/>
        <v>#NAME?</v>
      </c>
      <c r="U345" s="43" t="e">
        <f ca="1"/>
        <v>#NAME?</v>
      </c>
    </row>
    <row r="346" spans="1:21" x14ac:dyDescent="0.35">
      <c r="A346" s="40">
        <f ca="1">INDEX('Flow probs &amp; rates'!$T$5:$T$5999,D346)</f>
        <v>0.97414670836095463</v>
      </c>
      <c r="B346" s="40">
        <f ca="1">INDEX('Flow probs &amp; rates'!$U$5:$U$5999,D346)</f>
        <v>1.1054760978302193E-2</v>
      </c>
      <c r="C346" s="40">
        <f ca="1">INDEX('Flow probs &amp; rates'!$V$5:$V$5999,D346)</f>
        <v>1.479853066074319E-2</v>
      </c>
      <c r="D346" s="12">
        <v>115</v>
      </c>
      <c r="E346" s="12"/>
      <c r="F346" s="12">
        <v>-2.8842302134270199E-2</v>
      </c>
      <c r="G346" s="12">
        <v>1.49512627394153E-2</v>
      </c>
      <c r="H346" s="12">
        <v>1.38910393949364E-2</v>
      </c>
      <c r="J346" s="11" t="e">
        <f t="shared" ref="J346" ca="1" si="339">LN(INDEX(O$4:O$5999,M346))</f>
        <v>#NAME?</v>
      </c>
      <c r="K346" s="11">
        <v>0</v>
      </c>
      <c r="L346" s="11">
        <v>0</v>
      </c>
      <c r="M346" s="30">
        <v>685</v>
      </c>
      <c r="N346">
        <v>172</v>
      </c>
      <c r="O346" t="e">
        <f t="array" aca="1" ref="O346:Q351" ca="1">[1]!evect(INDEX(A$4:A$5999,N346):INDEX(C$6:C$5999,N346))</f>
        <v>#NAME?</v>
      </c>
      <c r="P346" t="e">
        <f ca="1"/>
        <v>#NAME?</v>
      </c>
      <c r="Q346" t="e">
        <f ca="1"/>
        <v>#NAME?</v>
      </c>
      <c r="S346" s="43" t="e">
        <f t="array" aca="1" ref="S346:U348" ca="1">MMULT(INDEX(O$5:O$5999,M346):INDEX(Q$7:Q$5999,M346),MMULT(J346:L348,MINVERSE(INDEX(O$5:O$5999,M346):INDEX(Q$7:Q$5999,M346))))</f>
        <v>#NAME?</v>
      </c>
      <c r="T346" s="43" t="e">
        <f ca="1"/>
        <v>#NAME?</v>
      </c>
      <c r="U346" s="43" t="e">
        <f ca="1"/>
        <v>#NAME?</v>
      </c>
    </row>
    <row r="347" spans="1:21" x14ac:dyDescent="0.35">
      <c r="A347" s="40">
        <f ca="1">INDEX('Flow probs &amp; rates'!$W$5:$W$5999,D346)</f>
        <v>0.29423285939415778</v>
      </c>
      <c r="B347" s="40">
        <f ca="1">INDEX('Flow probs &amp; rates'!$X$5:$X$5999,D346)</f>
        <v>0.53312690040950395</v>
      </c>
      <c r="C347" s="40">
        <f ca="1">INDEX('Flow probs &amp; rates'!$Y$5:$Y$5999,D346)</f>
        <v>0.17264024019633822</v>
      </c>
      <c r="D347" s="12"/>
      <c r="E347" s="12"/>
      <c r="F347" s="12">
        <v>0.40052803687162902</v>
      </c>
      <c r="G347" s="12">
        <v>-0.63656911104306502</v>
      </c>
      <c r="H347" s="12">
        <v>0.23604107415790801</v>
      </c>
      <c r="J347" s="11">
        <v>0</v>
      </c>
      <c r="K347" s="11" t="e">
        <f t="shared" ref="K347" ca="1" si="340">LN(INDEX(P$4:P$5999,M346))</f>
        <v>#NAME?</v>
      </c>
      <c r="L347" s="11">
        <v>0</v>
      </c>
      <c r="M347" s="30"/>
      <c r="O347" t="e">
        <f ca="1"/>
        <v>#NAME?</v>
      </c>
      <c r="P347" t="e">
        <f ca="1"/>
        <v>#NAME?</v>
      </c>
      <c r="Q347" t="e">
        <f ca="1"/>
        <v>#NAME?</v>
      </c>
      <c r="S347" s="43" t="e">
        <f ca="1"/>
        <v>#NAME?</v>
      </c>
      <c r="T347" s="43" t="e">
        <f ca="1"/>
        <v>#NAME?</v>
      </c>
      <c r="U347" s="43" t="e">
        <f ca="1"/>
        <v>#NAME?</v>
      </c>
    </row>
    <row r="348" spans="1:21" x14ac:dyDescent="0.35">
      <c r="A348" s="40">
        <f ca="1">INDEX('Flow probs &amp; rates'!$Z$5:$Z$5999,D346)</f>
        <v>2.4879272536328795E-2</v>
      </c>
      <c r="B348" s="40">
        <f ca="1">INDEX('Flow probs &amp; rates'!$AA$5:$AA$5999,D346)</f>
        <v>1.9230273774639161E-2</v>
      </c>
      <c r="C348" s="40">
        <f ca="1">INDEX('Flow probs &amp; rates'!$AB$5:$AB$5999,D346)</f>
        <v>0.95589045368903203</v>
      </c>
      <c r="D348" s="12"/>
      <c r="E348" s="12"/>
      <c r="F348" s="12">
        <v>2.14259193313792E-2</v>
      </c>
      <c r="G348" s="12">
        <v>2.6458204363095299E-2</v>
      </c>
      <c r="H348" s="12">
        <v>-4.7884123694328498E-2</v>
      </c>
      <c r="J348" s="11">
        <v>0</v>
      </c>
      <c r="K348" s="11">
        <v>0</v>
      </c>
      <c r="L348" s="11" t="e">
        <f t="shared" ref="L348" ca="1" si="341">LN(INDEX(Q$4:Q$5999,M346))</f>
        <v>#NAME?</v>
      </c>
      <c r="M348" s="30"/>
      <c r="O348" t="e">
        <f ca="1"/>
        <v>#NAME?</v>
      </c>
      <c r="P348" t="e">
        <f ca="1"/>
        <v>#NAME?</v>
      </c>
      <c r="Q348" t="e">
        <f ca="1"/>
        <v>#NAME?</v>
      </c>
      <c r="S348" s="43" t="e">
        <f ca="1"/>
        <v>#NAME?</v>
      </c>
      <c r="T348" s="43" t="e">
        <f ca="1"/>
        <v>#NAME?</v>
      </c>
      <c r="U348" s="43" t="e">
        <f ca="1"/>
        <v>#NAME?</v>
      </c>
    </row>
    <row r="349" spans="1:21" x14ac:dyDescent="0.35">
      <c r="A349" s="40">
        <f ca="1">INDEX('Flow probs &amp; rates'!$T$5:$T$5999,D349)</f>
        <v>0.9745539758610049</v>
      </c>
      <c r="B349" s="40">
        <f ca="1">INDEX('Flow probs &amp; rates'!$U$5:$U$5999,D349)</f>
        <v>1.1015185748300802E-2</v>
      </c>
      <c r="C349" s="40">
        <f ca="1">INDEX('Flow probs &amp; rates'!$V$5:$V$5999,D349)</f>
        <v>1.4430838390694251E-2</v>
      </c>
      <c r="D349" s="12">
        <v>116</v>
      </c>
      <c r="E349" s="12"/>
      <c r="F349" s="12">
        <v>-2.8580855216821199E-2</v>
      </c>
      <c r="G349" s="12">
        <v>1.5213556981715601E-2</v>
      </c>
      <c r="H349" s="12">
        <v>1.3367298235191101E-2</v>
      </c>
      <c r="J349" s="11" t="e">
        <f t="shared" ref="J349" ca="1" si="342">LN(INDEX(O$4:O$5999,M349))</f>
        <v>#NAME?</v>
      </c>
      <c r="K349" s="11">
        <v>0</v>
      </c>
      <c r="L349" s="11">
        <v>0</v>
      </c>
      <c r="M349" s="30">
        <v>691</v>
      </c>
      <c r="O349" t="e">
        <f ca="1"/>
        <v>#NAME?</v>
      </c>
      <c r="P349" t="e">
        <f ca="1"/>
        <v>#NAME?</v>
      </c>
      <c r="Q349" t="e">
        <f ca="1"/>
        <v>#NAME?</v>
      </c>
      <c r="S349" s="43" t="e">
        <f t="array" aca="1" ref="S349:U351" ca="1">MMULT(INDEX(O$5:O$5999,M349):INDEX(Q$7:Q$5999,M349),MMULT(J349:L351,MINVERSE(INDEX(O$5:O$5999,M349):INDEX(Q$7:Q$5999,M349))))</f>
        <v>#NAME?</v>
      </c>
      <c r="T349" s="43" t="e">
        <f ca="1"/>
        <v>#NAME?</v>
      </c>
      <c r="U349" s="43" t="e">
        <f ca="1"/>
        <v>#NAME?</v>
      </c>
    </row>
    <row r="350" spans="1:21" x14ac:dyDescent="0.35">
      <c r="A350" s="40">
        <f ca="1">INDEX('Flow probs &amp; rates'!$W$5:$W$5999,D349)</f>
        <v>0.30598319105663552</v>
      </c>
      <c r="B350" s="40">
        <f ca="1">INDEX('Flow probs &amp; rates'!$X$5:$X$5999,D349)</f>
        <v>0.50959516529634086</v>
      </c>
      <c r="C350" s="40">
        <f ca="1">INDEX('Flow probs &amp; rates'!$Y$5:$Y$5999,D349)</f>
        <v>0.18442164364702368</v>
      </c>
      <c r="D350" s="12"/>
      <c r="E350" s="12"/>
      <c r="F350" s="12">
        <v>0.42489559770041602</v>
      </c>
      <c r="G350" s="12">
        <v>-0.68246632337127899</v>
      </c>
      <c r="H350" s="12">
        <v>0.25757072565705502</v>
      </c>
      <c r="J350" s="11">
        <v>0</v>
      </c>
      <c r="K350" s="11" t="e">
        <f t="shared" ref="K350" ca="1" si="343">LN(INDEX(P$4:P$5999,M349))</f>
        <v>#NAME?</v>
      </c>
      <c r="L350" s="11">
        <v>0</v>
      </c>
      <c r="M350" s="30"/>
      <c r="O350" t="e">
        <f ca="1"/>
        <v>#NAME?</v>
      </c>
      <c r="P350" t="e">
        <f ca="1"/>
        <v>#NAME?</v>
      </c>
      <c r="Q350" t="e">
        <f ca="1"/>
        <v>#NAME?</v>
      </c>
      <c r="S350" s="43" t="e">
        <f ca="1"/>
        <v>#NAME?</v>
      </c>
      <c r="T350" s="43" t="e">
        <f ca="1"/>
        <v>#NAME?</v>
      </c>
      <c r="U350" s="43" t="e">
        <f ca="1"/>
        <v>#NAME?</v>
      </c>
    </row>
    <row r="351" spans="1:21" x14ac:dyDescent="0.35">
      <c r="A351" s="40">
        <f ca="1">INDEX('Flow probs &amp; rates'!$Z$5:$Z$5999,D349)</f>
        <v>2.531494783547944E-2</v>
      </c>
      <c r="B351" s="40">
        <f ca="1">INDEX('Flow probs &amp; rates'!$AA$5:$AA$5999,D349)</f>
        <v>1.8718389369973203E-2</v>
      </c>
      <c r="C351" s="40">
        <f ca="1">INDEX('Flow probs &amp; rates'!$AB$5:$AB$5999,D349)</f>
        <v>0.95596666279454734</v>
      </c>
      <c r="D351" s="12"/>
      <c r="E351" s="12"/>
      <c r="F351" s="12">
        <v>2.1700135541965999E-2</v>
      </c>
      <c r="G351" s="12">
        <v>2.6279490443377001E-2</v>
      </c>
      <c r="H351" s="12">
        <v>-4.7979625985195402E-2</v>
      </c>
      <c r="J351" s="11">
        <v>0</v>
      </c>
      <c r="K351" s="11">
        <v>0</v>
      </c>
      <c r="L351" s="11" t="e">
        <f t="shared" ref="L351" ca="1" si="344">LN(INDEX(Q$4:Q$5999,M349))</f>
        <v>#NAME?</v>
      </c>
      <c r="M351" s="30"/>
      <c r="O351" t="e">
        <f ca="1"/>
        <v>#NAME?</v>
      </c>
      <c r="P351" t="e">
        <f ca="1"/>
        <v>#NAME?</v>
      </c>
      <c r="Q351" t="e">
        <f ca="1"/>
        <v>#NAME?</v>
      </c>
      <c r="S351" s="43" t="e">
        <f ca="1"/>
        <v>#NAME?</v>
      </c>
      <c r="T351" s="43" t="e">
        <f ca="1"/>
        <v>#NAME?</v>
      </c>
      <c r="U351" s="43" t="e">
        <f ca="1"/>
        <v>#NAME?</v>
      </c>
    </row>
    <row r="352" spans="1:21" x14ac:dyDescent="0.35">
      <c r="A352" s="40">
        <f ca="1">INDEX('Flow probs &amp; rates'!$T$5:$T$5999,D352)</f>
        <v>0.97473275909435808</v>
      </c>
      <c r="B352" s="40">
        <f ca="1">INDEX('Flow probs &amp; rates'!$U$5:$U$5999,D352)</f>
        <v>1.102663595804588E-2</v>
      </c>
      <c r="C352" s="40">
        <f ca="1">INDEX('Flow probs &amp; rates'!$V$5:$V$5999,D352)</f>
        <v>1.4240604947596018E-2</v>
      </c>
      <c r="D352" s="12">
        <v>117</v>
      </c>
      <c r="E352" s="12"/>
      <c r="F352" s="12">
        <v>-2.8563196192872599E-2</v>
      </c>
      <c r="G352" s="12">
        <v>1.53311933069505E-2</v>
      </c>
      <c r="H352" s="12">
        <v>1.3232002885836499E-2</v>
      </c>
      <c r="J352" s="11" t="e">
        <f t="shared" ref="J352" ca="1" si="345">LN(INDEX(O$4:O$5999,M352))</f>
        <v>#NAME?</v>
      </c>
      <c r="K352" s="11">
        <v>0</v>
      </c>
      <c r="L352" s="11">
        <v>0</v>
      </c>
      <c r="M352" s="30">
        <v>697</v>
      </c>
      <c r="N352">
        <v>175</v>
      </c>
      <c r="O352" t="e">
        <f t="array" aca="1" ref="O352:Q357" ca="1">[1]!evect(INDEX(A$4:A$5999,N352):INDEX(C$6:C$5999,N352))</f>
        <v>#NAME?</v>
      </c>
      <c r="P352" t="e">
        <f ca="1"/>
        <v>#NAME?</v>
      </c>
      <c r="Q352" t="e">
        <f ca="1"/>
        <v>#NAME?</v>
      </c>
      <c r="S352" s="43" t="e">
        <f t="array" aca="1" ref="S352:U354" ca="1">MMULT(INDEX(O$5:O$5999,M352):INDEX(Q$7:Q$5999,M352),MMULT(J352:L354,MINVERSE(INDEX(O$5:O$5999,M352):INDEX(Q$7:Q$5999,M352))))</f>
        <v>#NAME?</v>
      </c>
      <c r="T352" s="43" t="e">
        <f ca="1"/>
        <v>#NAME?</v>
      </c>
      <c r="U352" s="43" t="e">
        <f ca="1"/>
        <v>#NAME?</v>
      </c>
    </row>
    <row r="353" spans="1:21" x14ac:dyDescent="0.35">
      <c r="A353" s="40">
        <f ca="1">INDEX('Flow probs &amp; rates'!$W$5:$W$5999,D352)</f>
        <v>0.32238244323936238</v>
      </c>
      <c r="B353" s="40">
        <f ca="1">INDEX('Flow probs &amp; rates'!$X$5:$X$5999,D352)</f>
        <v>0.50168651714928336</v>
      </c>
      <c r="C353" s="40">
        <f ca="1">INDEX('Flow probs &amp; rates'!$Y$5:$Y$5999,D352)</f>
        <v>0.17593103961135426</v>
      </c>
      <c r="D353" s="12"/>
      <c r="E353" s="12"/>
      <c r="F353" s="12">
        <v>0.45123591268463398</v>
      </c>
      <c r="G353" s="12">
        <v>-0.69846036772016395</v>
      </c>
      <c r="H353" s="12">
        <v>0.24722445504943699</v>
      </c>
      <c r="J353" s="11">
        <v>0</v>
      </c>
      <c r="K353" s="11" t="e">
        <f t="shared" ref="K353" ca="1" si="346">LN(INDEX(P$4:P$5999,M352))</f>
        <v>#NAME?</v>
      </c>
      <c r="L353" s="11">
        <v>0</v>
      </c>
      <c r="M353" s="11"/>
      <c r="O353" t="e">
        <f ca="1"/>
        <v>#NAME?</v>
      </c>
      <c r="P353" t="e">
        <f ca="1"/>
        <v>#NAME?</v>
      </c>
      <c r="Q353" t="e">
        <f ca="1"/>
        <v>#NAME?</v>
      </c>
      <c r="S353" s="43" t="e">
        <f ca="1"/>
        <v>#NAME?</v>
      </c>
      <c r="T353" s="43" t="e">
        <f ca="1"/>
        <v>#NAME?</v>
      </c>
      <c r="U353" s="43" t="e">
        <f ca="1"/>
        <v>#NAME?</v>
      </c>
    </row>
    <row r="354" spans="1:21" x14ac:dyDescent="0.35">
      <c r="A354" s="40">
        <f ca="1">INDEX('Flow probs &amp; rates'!$Z$5:$Z$5999,D352)</f>
        <v>2.5048298891203503E-2</v>
      </c>
      <c r="B354" s="40">
        <f ca="1">INDEX('Flow probs &amp; rates'!$AA$5:$AA$5999,D352)</f>
        <v>1.9425287318535763E-2</v>
      </c>
      <c r="C354" s="40">
        <f ca="1">INDEX('Flow probs &amp; rates'!$AB$5:$AB$5999,D352)</f>
        <v>0.95552641379026071</v>
      </c>
      <c r="D354" s="12"/>
      <c r="E354" s="12"/>
      <c r="F354" s="12">
        <v>2.0947795698235301E-2</v>
      </c>
      <c r="G354" s="12">
        <v>2.7485220586709401E-2</v>
      </c>
      <c r="H354" s="12">
        <v>-4.8433016285098801E-2</v>
      </c>
      <c r="J354" s="11">
        <v>0</v>
      </c>
      <c r="K354" s="11">
        <v>0</v>
      </c>
      <c r="L354" s="11" t="e">
        <f t="shared" ref="L354" ca="1" si="347">LN(INDEX(Q$4:Q$5999,M352))</f>
        <v>#NAME?</v>
      </c>
      <c r="M354" s="11"/>
      <c r="O354" t="e">
        <f ca="1"/>
        <v>#NAME?</v>
      </c>
      <c r="P354" t="e">
        <f ca="1"/>
        <v>#NAME?</v>
      </c>
      <c r="Q354" t="e">
        <f ca="1"/>
        <v>#NAME?</v>
      </c>
      <c r="S354" s="43" t="e">
        <f ca="1"/>
        <v>#NAME?</v>
      </c>
      <c r="T354" s="43" t="e">
        <f ca="1"/>
        <v>#NAME?</v>
      </c>
      <c r="U354" s="43" t="e">
        <f ca="1"/>
        <v>#NAME?</v>
      </c>
    </row>
    <row r="355" spans="1:21" x14ac:dyDescent="0.35">
      <c r="A355" s="40">
        <f ca="1">INDEX('Flow probs &amp; rates'!$T$5:$T$5999,D355)</f>
        <v>0.97465598359814332</v>
      </c>
      <c r="B355" s="40">
        <f ca="1">INDEX('Flow probs &amp; rates'!$U$5:$U$5999,D355)</f>
        <v>1.0937576743585484E-2</v>
      </c>
      <c r="C355" s="40">
        <f ca="1">INDEX('Flow probs &amp; rates'!$V$5:$V$5999,D355)</f>
        <v>1.4406439658271153E-2</v>
      </c>
      <c r="D355" s="12">
        <v>118</v>
      </c>
      <c r="E355" s="12"/>
      <c r="F355" s="12">
        <v>-2.8509089192366201E-2</v>
      </c>
      <c r="G355" s="12">
        <v>1.5105050992735901E-2</v>
      </c>
      <c r="H355" s="12">
        <v>1.34040381994817E-2</v>
      </c>
      <c r="J355" s="11" t="e">
        <f t="shared" ref="J355" ca="1" si="348">LN(INDEX(O$4:O$5999,M355))</f>
        <v>#NAME?</v>
      </c>
      <c r="K355" s="11">
        <v>0</v>
      </c>
      <c r="L355" s="11">
        <v>0</v>
      </c>
      <c r="M355" s="30">
        <v>703</v>
      </c>
      <c r="O355" t="e">
        <f ca="1"/>
        <v>#NAME?</v>
      </c>
      <c r="P355" t="e">
        <f ca="1"/>
        <v>#NAME?</v>
      </c>
      <c r="Q355" t="e">
        <f ca="1"/>
        <v>#NAME?</v>
      </c>
      <c r="S355" s="43" t="e">
        <f t="array" aca="1" ref="S355:U357" ca="1">MMULT(INDEX(O$5:O$5999,M355):INDEX(Q$7:Q$5999,M355),MMULT(J355:L357,MINVERSE(INDEX(O$5:O$5999,M355):INDEX(Q$7:Q$5999,M355))))</f>
        <v>#NAME?</v>
      </c>
      <c r="T355" s="43" t="e">
        <f ca="1"/>
        <v>#NAME?</v>
      </c>
      <c r="U355" s="43" t="e">
        <f ca="1"/>
        <v>#NAME?</v>
      </c>
    </row>
    <row r="356" spans="1:21" x14ac:dyDescent="0.35">
      <c r="A356" s="40">
        <f ca="1">INDEX('Flow probs &amp; rates'!$W$5:$W$5999,D355)</f>
        <v>0.31210090501104443</v>
      </c>
      <c r="B356" s="40">
        <f ca="1">INDEX('Flow probs &amp; rates'!$X$5:$X$5999,D355)</f>
        <v>0.50969455407250863</v>
      </c>
      <c r="C356" s="40">
        <f ca="1">INDEX('Flow probs &amp; rates'!$Y$5:$Y$5999,D355)</f>
        <v>0.178204540916447</v>
      </c>
      <c r="D356" s="12"/>
      <c r="E356" s="12"/>
      <c r="F356" s="12">
        <v>0.43351413468887001</v>
      </c>
      <c r="G356" s="12">
        <v>-0.68211530550822297</v>
      </c>
      <c r="H356" s="12">
        <v>0.248601170831771</v>
      </c>
      <c r="J356" s="11">
        <v>0</v>
      </c>
      <c r="K356" s="11" t="e">
        <f t="shared" ref="K356" ca="1" si="349">LN(INDEX(P$4:P$5999,M355))</f>
        <v>#NAME?</v>
      </c>
      <c r="L356" s="11">
        <v>0</v>
      </c>
      <c r="M356" s="30"/>
      <c r="O356" t="e">
        <f ca="1"/>
        <v>#NAME?</v>
      </c>
      <c r="P356" t="e">
        <f ca="1"/>
        <v>#NAME?</v>
      </c>
      <c r="Q356" t="e">
        <f ca="1"/>
        <v>#NAME?</v>
      </c>
      <c r="S356" s="43" t="e">
        <f ca="1"/>
        <v>#NAME?</v>
      </c>
      <c r="T356" s="43" t="e">
        <f ca="1"/>
        <v>#NAME?</v>
      </c>
      <c r="U356" s="43" t="e">
        <f ca="1"/>
        <v>#NAME?</v>
      </c>
    </row>
    <row r="357" spans="1:21" x14ac:dyDescent="0.35">
      <c r="A357" s="40">
        <f ca="1">INDEX('Flow probs &amp; rates'!$Z$5:$Z$5999,D355)</f>
        <v>2.5169685922399865E-2</v>
      </c>
      <c r="B357" s="40">
        <f ca="1">INDEX('Flow probs &amp; rates'!$AA$5:$AA$5999,D355)</f>
        <v>1.8445308600658926E-2</v>
      </c>
      <c r="C357" s="40">
        <f ca="1">INDEX('Flow probs &amp; rates'!$AB$5:$AB$5999,D355)</f>
        <v>0.95638500547694116</v>
      </c>
      <c r="D357" s="12"/>
      <c r="E357" s="12"/>
      <c r="F357" s="12">
        <v>2.15190468539594E-2</v>
      </c>
      <c r="G357" s="12">
        <v>2.5884818438275201E-2</v>
      </c>
      <c r="H357" s="12">
        <v>-4.7403865282134597E-2</v>
      </c>
      <c r="J357" s="11">
        <v>0</v>
      </c>
      <c r="K357" s="11">
        <v>0</v>
      </c>
      <c r="L357" s="11" t="e">
        <f t="shared" ref="L357" ca="1" si="350">LN(INDEX(Q$4:Q$5999,M355))</f>
        <v>#NAME?</v>
      </c>
      <c r="M357" s="30"/>
      <c r="O357" t="e">
        <f ca="1"/>
        <v>#NAME?</v>
      </c>
      <c r="P357" t="e">
        <f ca="1"/>
        <v>#NAME?</v>
      </c>
      <c r="Q357" t="e">
        <f ca="1"/>
        <v>#NAME?</v>
      </c>
      <c r="S357" s="43" t="e">
        <f ca="1"/>
        <v>#NAME?</v>
      </c>
      <c r="T357" s="43" t="e">
        <f ca="1"/>
        <v>#NAME?</v>
      </c>
      <c r="U357" s="43" t="e">
        <f ca="1"/>
        <v>#NAME?</v>
      </c>
    </row>
    <row r="358" spans="1:21" x14ac:dyDescent="0.35">
      <c r="A358" s="40">
        <f ca="1">INDEX('Flow probs &amp; rates'!$T$5:$T$5999,D358)</f>
        <v>0.97581990066208457</v>
      </c>
      <c r="B358" s="40">
        <f ca="1">INDEX('Flow probs &amp; rates'!$U$5:$U$5999,D358)</f>
        <v>1.0687307384081404E-2</v>
      </c>
      <c r="C358" s="40">
        <f ca="1">INDEX('Flow probs &amp; rates'!$V$5:$V$5999,D358)</f>
        <v>1.3492791953834033E-2</v>
      </c>
      <c r="D358" s="12">
        <v>119</v>
      </c>
      <c r="E358" s="12"/>
      <c r="F358" s="12">
        <v>-2.72405845682973E-2</v>
      </c>
      <c r="G358" s="12">
        <v>1.46701972439734E-2</v>
      </c>
      <c r="H358" s="12">
        <v>1.2570387324383399E-2</v>
      </c>
      <c r="J358" s="11" t="e">
        <f t="shared" ref="J358" ca="1" si="351">LN(INDEX(O$4:O$5999,M358))</f>
        <v>#NAME?</v>
      </c>
      <c r="K358" s="11">
        <v>0</v>
      </c>
      <c r="L358" s="11">
        <v>0</v>
      </c>
      <c r="M358" s="30">
        <v>709</v>
      </c>
      <c r="N358">
        <v>178</v>
      </c>
      <c r="O358" t="e">
        <f t="array" aca="1" ref="O358:Q363" ca="1">[1]!evect(INDEX(A$4:A$5999,N358):INDEX(C$6:C$5999,N358))</f>
        <v>#NAME?</v>
      </c>
      <c r="P358" t="e">
        <f ca="1"/>
        <v>#NAME?</v>
      </c>
      <c r="Q358" t="e">
        <f ca="1"/>
        <v>#NAME?</v>
      </c>
      <c r="S358" s="43" t="e">
        <f t="array" aca="1" ref="S358:U360" ca="1">MMULT(INDEX(O$5:O$5999,M358):INDEX(Q$7:Q$5999,M358),MMULT(J358:L360,MINVERSE(INDEX(O$5:O$5999,M358):INDEX(Q$7:Q$5999,M358))))</f>
        <v>#NAME?</v>
      </c>
      <c r="T358" s="43" t="e">
        <f ca="1"/>
        <v>#NAME?</v>
      </c>
      <c r="U358" s="43" t="e">
        <f ca="1"/>
        <v>#NAME?</v>
      </c>
    </row>
    <row r="359" spans="1:21" x14ac:dyDescent="0.35">
      <c r="A359" s="40">
        <f ca="1">INDEX('Flow probs &amp; rates'!$W$5:$W$5999,D358)</f>
        <v>0.31315651305456677</v>
      </c>
      <c r="B359" s="40">
        <f ca="1">INDEX('Flow probs &amp; rates'!$X$5:$X$5999,D358)</f>
        <v>0.51620807822134007</v>
      </c>
      <c r="C359" s="40">
        <f ca="1">INDEX('Flow probs &amp; rates'!$Y$5:$Y$5999,D358)</f>
        <v>0.17063540872409311</v>
      </c>
      <c r="D359" s="12"/>
      <c r="E359" s="12"/>
      <c r="F359" s="12">
        <v>0.43207815609730399</v>
      </c>
      <c r="G359" s="12">
        <v>-0.66908780476565499</v>
      </c>
      <c r="H359" s="12">
        <v>0.237009648669671</v>
      </c>
      <c r="J359" s="11">
        <v>0</v>
      </c>
      <c r="K359" s="11" t="e">
        <f t="shared" ref="K359" ca="1" si="352">LN(INDEX(P$4:P$5999,M358))</f>
        <v>#NAME?</v>
      </c>
      <c r="L359" s="11">
        <v>0</v>
      </c>
      <c r="M359" s="30"/>
      <c r="O359" t="e">
        <f ca="1"/>
        <v>#NAME?</v>
      </c>
      <c r="P359" t="e">
        <f ca="1"/>
        <v>#NAME?</v>
      </c>
      <c r="Q359" t="e">
        <f ca="1"/>
        <v>#NAME?</v>
      </c>
      <c r="S359" s="43" t="e">
        <f ca="1"/>
        <v>#NAME?</v>
      </c>
      <c r="T359" s="43" t="e">
        <f ca="1"/>
        <v>#NAME?</v>
      </c>
      <c r="U359" s="43" t="e">
        <f ca="1"/>
        <v>#NAME?</v>
      </c>
    </row>
    <row r="360" spans="1:21" x14ac:dyDescent="0.35">
      <c r="A360" s="40">
        <f ca="1">INDEX('Flow probs &amp; rates'!$Z$5:$Z$5999,D358)</f>
        <v>2.6993729264074978E-2</v>
      </c>
      <c r="B360" s="40">
        <f ca="1">INDEX('Flow probs &amp; rates'!$AA$5:$AA$5999,D358)</f>
        <v>1.8681546965901682E-2</v>
      </c>
      <c r="C360" s="40">
        <f ca="1">INDEX('Flow probs &amp; rates'!$AB$5:$AB$5999,D358)</f>
        <v>0.95432472377002342</v>
      </c>
      <c r="D360" s="12"/>
      <c r="E360" s="12"/>
      <c r="F360" s="12">
        <v>2.3383139383605402E-2</v>
      </c>
      <c r="G360" s="12">
        <v>2.6086834693343601E-2</v>
      </c>
      <c r="H360" s="12">
        <v>-4.94699740872045E-2</v>
      </c>
      <c r="J360" s="11">
        <v>0</v>
      </c>
      <c r="K360" s="11">
        <v>0</v>
      </c>
      <c r="L360" s="11" t="e">
        <f t="shared" ref="L360" ca="1" si="353">LN(INDEX(Q$4:Q$5999,M358))</f>
        <v>#NAME?</v>
      </c>
      <c r="M360" s="30"/>
      <c r="O360" t="e">
        <f ca="1"/>
        <v>#NAME?</v>
      </c>
      <c r="P360" t="e">
        <f ca="1"/>
        <v>#NAME?</v>
      </c>
      <c r="Q360" t="e">
        <f ca="1"/>
        <v>#NAME?</v>
      </c>
      <c r="S360" s="43" t="e">
        <f ca="1"/>
        <v>#NAME?</v>
      </c>
      <c r="T360" s="43" t="e">
        <f ca="1"/>
        <v>#NAME?</v>
      </c>
      <c r="U360" s="43" t="e">
        <f ca="1"/>
        <v>#NAME?</v>
      </c>
    </row>
    <row r="361" spans="1:21" x14ac:dyDescent="0.35">
      <c r="A361" s="40">
        <f ca="1">INDEX('Flow probs &amp; rates'!$T$5:$T$5999,D361)</f>
        <v>0.97461235357245168</v>
      </c>
      <c r="B361" s="40">
        <f ca="1">INDEX('Flow probs &amp; rates'!$U$5:$U$5999,D361)</f>
        <v>1.1319558662973246E-2</v>
      </c>
      <c r="C361" s="40">
        <f ca="1">INDEX('Flow probs &amp; rates'!$V$5:$V$5999,D361)</f>
        <v>1.4068087764575049E-2</v>
      </c>
      <c r="D361" s="12">
        <v>120</v>
      </c>
      <c r="E361" s="12"/>
      <c r="F361" s="12">
        <v>-2.8395438618227398E-2</v>
      </c>
      <c r="G361" s="12">
        <v>1.53736569193664E-2</v>
      </c>
      <c r="H361" s="12">
        <v>1.30217816988596E-2</v>
      </c>
      <c r="J361" s="11" t="e">
        <f t="shared" ref="J361" ca="1" si="354">LN(INDEX(O$4:O$5999,M361))</f>
        <v>#NAME?</v>
      </c>
      <c r="K361" s="11">
        <v>0</v>
      </c>
      <c r="L361" s="11">
        <v>0</v>
      </c>
      <c r="M361" s="30">
        <v>715</v>
      </c>
      <c r="O361" t="e">
        <f ca="1"/>
        <v>#NAME?</v>
      </c>
      <c r="P361" t="e">
        <f ca="1"/>
        <v>#NAME?</v>
      </c>
      <c r="Q361" t="e">
        <f ca="1"/>
        <v>#NAME?</v>
      </c>
      <c r="S361" s="43" t="e">
        <f t="array" aca="1" ref="S361:U363" ca="1">MMULT(INDEX(O$5:O$5999,M361):INDEX(Q$7:Q$5999,M361),MMULT(J361:L363,MINVERSE(INDEX(O$5:O$5999,M361):INDEX(Q$7:Q$5999,M361))))</f>
        <v>#NAME?</v>
      </c>
      <c r="T361" s="43" t="e">
        <f ca="1"/>
        <v>#NAME?</v>
      </c>
      <c r="U361" s="43" t="e">
        <f ca="1"/>
        <v>#NAME?</v>
      </c>
    </row>
    <row r="362" spans="1:21" x14ac:dyDescent="0.35">
      <c r="A362" s="40">
        <f ca="1">INDEX('Flow probs &amp; rates'!$W$5:$W$5999,D361)</f>
        <v>0.29056125701431579</v>
      </c>
      <c r="B362" s="40">
        <f ca="1">INDEX('Flow probs &amp; rates'!$X$5:$X$5999,D361)</f>
        <v>0.52974609826398511</v>
      </c>
      <c r="C362" s="40">
        <f ca="1">INDEX('Flow probs &amp; rates'!$Y$5:$Y$5999,D361)</f>
        <v>0.17969264472169907</v>
      </c>
      <c r="D362" s="12"/>
      <c r="E362" s="12"/>
      <c r="F362" s="12">
        <v>0.39636059838455001</v>
      </c>
      <c r="G362" s="12">
        <v>-0.64305639694073902</v>
      </c>
      <c r="H362" s="12">
        <v>0.24669579855619</v>
      </c>
      <c r="J362" s="11">
        <v>0</v>
      </c>
      <c r="K362" s="11" t="e">
        <f t="shared" ref="K362" ca="1" si="355">LN(INDEX(P$4:P$5999,M361))</f>
        <v>#NAME?</v>
      </c>
      <c r="L362" s="11">
        <v>0</v>
      </c>
      <c r="M362" s="11"/>
      <c r="O362" t="e">
        <f ca="1"/>
        <v>#NAME?</v>
      </c>
      <c r="P362" t="e">
        <f ca="1"/>
        <v>#NAME?</v>
      </c>
      <c r="Q362" t="e">
        <f ca="1"/>
        <v>#NAME?</v>
      </c>
      <c r="S362" s="43" t="e">
        <f ca="1"/>
        <v>#NAME?</v>
      </c>
      <c r="T362" s="43" t="e">
        <f ca="1"/>
        <v>#NAME?</v>
      </c>
      <c r="U362" s="43" t="e">
        <f ca="1"/>
        <v>#NAME?</v>
      </c>
    </row>
    <row r="363" spans="1:21" x14ac:dyDescent="0.35">
      <c r="A363" s="40">
        <f ca="1">INDEX('Flow probs &amp; rates'!$Z$5:$Z$5999,D361)</f>
        <v>2.5159370200374526E-2</v>
      </c>
      <c r="B363" s="40">
        <f ca="1">INDEX('Flow probs &amp; rates'!$AA$5:$AA$5999,D361)</f>
        <v>1.8567554531833202E-2</v>
      </c>
      <c r="C363" s="40">
        <f ca="1">INDEX('Flow probs &amp; rates'!$AB$5:$AB$5999,D361)</f>
        <v>0.95627307526779226</v>
      </c>
      <c r="D363" s="12"/>
      <c r="E363" s="12"/>
      <c r="F363" s="12">
        <v>2.1900259063234201E-2</v>
      </c>
      <c r="G363" s="12">
        <v>2.5600528939821499E-2</v>
      </c>
      <c r="H363" s="12">
        <v>-4.7500788003056703E-2</v>
      </c>
      <c r="J363" s="11">
        <v>0</v>
      </c>
      <c r="K363" s="11">
        <v>0</v>
      </c>
      <c r="L363" s="11" t="e">
        <f t="shared" ref="L363" ca="1" si="356">LN(INDEX(Q$4:Q$5999,M361))</f>
        <v>#NAME?</v>
      </c>
      <c r="M363" s="11"/>
      <c r="O363" t="e">
        <f ca="1"/>
        <v>#NAME?</v>
      </c>
      <c r="P363" t="e">
        <f ca="1"/>
        <v>#NAME?</v>
      </c>
      <c r="Q363" t="e">
        <f ca="1"/>
        <v>#NAME?</v>
      </c>
      <c r="S363" s="43" t="e">
        <f ca="1"/>
        <v>#NAME?</v>
      </c>
      <c r="T363" s="43" t="e">
        <f ca="1"/>
        <v>#NAME?</v>
      </c>
      <c r="U363" s="43" t="e">
        <f ca="1"/>
        <v>#NAME?</v>
      </c>
    </row>
    <row r="364" spans="1:21" x14ac:dyDescent="0.35">
      <c r="A364" s="40">
        <f ca="1">INDEX('Flow probs &amp; rates'!$T$5:$T$5999,D364)</f>
        <v>0.9749658461924563</v>
      </c>
      <c r="B364" s="40">
        <f ca="1">INDEX('Flow probs &amp; rates'!$U$5:$U$5999,D364)</f>
        <v>1.0677746639983918E-2</v>
      </c>
      <c r="C364" s="40">
        <f ca="1">INDEX('Flow probs &amp; rates'!$V$5:$V$5999,D364)</f>
        <v>1.4356407167559848E-2</v>
      </c>
      <c r="D364" s="12">
        <v>121</v>
      </c>
      <c r="E364" s="12"/>
      <c r="F364" s="12">
        <v>-2.79728739322464E-2</v>
      </c>
      <c r="G364" s="12">
        <v>1.46360566698141E-2</v>
      </c>
      <c r="H364" s="12">
        <v>1.3336817252221699E-2</v>
      </c>
      <c r="J364" s="11" t="e">
        <f t="shared" ref="J364" ca="1" si="357">LN(INDEX(O$4:O$5999,M364))</f>
        <v>#NAME?</v>
      </c>
      <c r="K364" s="11">
        <v>0</v>
      </c>
      <c r="L364" s="11">
        <v>0</v>
      </c>
      <c r="M364" s="30">
        <v>721</v>
      </c>
      <c r="N364">
        <v>181</v>
      </c>
      <c r="O364" t="e">
        <f t="array" aca="1" ref="O364:Q369" ca="1">[1]!evect(INDEX(A$4:A$5999,N364):INDEX(C$6:C$5999,N364))</f>
        <v>#NAME?</v>
      </c>
      <c r="P364" t="e">
        <f ca="1"/>
        <v>#NAME?</v>
      </c>
      <c r="Q364" t="e">
        <f ca="1"/>
        <v>#NAME?</v>
      </c>
      <c r="S364" s="43" t="e">
        <f t="array" aca="1" ref="S364:U366" ca="1">MMULT(INDEX(O$5:O$5999,M364):INDEX(Q$7:Q$5999,M364),MMULT(J364:L366,MINVERSE(INDEX(O$5:O$5999,M364):INDEX(Q$7:Q$5999,M364))))</f>
        <v>#NAME?</v>
      </c>
      <c r="T364" s="43" t="e">
        <f ca="1"/>
        <v>#NAME?</v>
      </c>
      <c r="U364" s="43" t="e">
        <f ca="1"/>
        <v>#NAME?</v>
      </c>
    </row>
    <row r="365" spans="1:21" x14ac:dyDescent="0.35">
      <c r="A365" s="40">
        <f ca="1">INDEX('Flow probs &amp; rates'!$W$5:$W$5999,D364)</f>
        <v>0.29772217812280211</v>
      </c>
      <c r="B365" s="40">
        <f ca="1">INDEX('Flow probs &amp; rates'!$X$5:$X$5999,D364)</f>
        <v>0.51810734435961625</v>
      </c>
      <c r="C365" s="40">
        <f ca="1">INDEX('Flow probs &amp; rates'!$Y$5:$Y$5999,D364)</f>
        <v>0.18417047751758162</v>
      </c>
      <c r="D365" s="12"/>
      <c r="E365" s="12"/>
      <c r="F365" s="12">
        <v>0.41027410301542799</v>
      </c>
      <c r="G365" s="12">
        <v>-0.66529488996601904</v>
      </c>
      <c r="H365" s="12">
        <v>0.25502078695145203</v>
      </c>
      <c r="J365" s="11">
        <v>0</v>
      </c>
      <c r="K365" s="11" t="e">
        <f t="shared" ref="K365" ca="1" si="358">LN(INDEX(P$4:P$5999,M364))</f>
        <v>#NAME?</v>
      </c>
      <c r="L365" s="11">
        <v>0</v>
      </c>
      <c r="M365" s="30"/>
      <c r="O365" t="e">
        <f ca="1"/>
        <v>#NAME?</v>
      </c>
      <c r="P365" t="e">
        <f ca="1"/>
        <v>#NAME?</v>
      </c>
      <c r="Q365" t="e">
        <f ca="1"/>
        <v>#NAME?</v>
      </c>
      <c r="S365" s="43" t="e">
        <f ca="1"/>
        <v>#NAME?</v>
      </c>
      <c r="T365" s="43" t="e">
        <f ca="1"/>
        <v>#NAME?</v>
      </c>
      <c r="U365" s="43" t="e">
        <f ca="1"/>
        <v>#NAME?</v>
      </c>
    </row>
    <row r="366" spans="1:21" x14ac:dyDescent="0.35">
      <c r="A366" s="40">
        <f ca="1">INDEX('Flow probs &amp; rates'!$Z$5:$Z$5999,D364)</f>
        <v>2.3901024454152341E-2</v>
      </c>
      <c r="B366" s="40">
        <f ca="1">INDEX('Flow probs &amp; rates'!$AA$5:$AA$5999,D364)</f>
        <v>1.7853910792476922E-2</v>
      </c>
      <c r="C366" s="40">
        <f ca="1">INDEX('Flow probs &amp; rates'!$AB$5:$AB$5999,D364)</f>
        <v>0.95824506475337079</v>
      </c>
      <c r="D366" s="12"/>
      <c r="E366" s="12"/>
      <c r="F366" s="12">
        <v>2.0573740431458602E-2</v>
      </c>
      <c r="G366" s="12">
        <v>2.4848761148687899E-2</v>
      </c>
      <c r="H366" s="12">
        <v>-4.5422501569816899E-2</v>
      </c>
      <c r="J366" s="11">
        <v>0</v>
      </c>
      <c r="K366" s="11">
        <v>0</v>
      </c>
      <c r="L366" s="11" t="e">
        <f t="shared" ref="L366" ca="1" si="359">LN(INDEX(Q$4:Q$5999,M364))</f>
        <v>#NAME?</v>
      </c>
      <c r="M366" s="30"/>
      <c r="O366" t="e">
        <f ca="1"/>
        <v>#NAME?</v>
      </c>
      <c r="P366" t="e">
        <f ca="1"/>
        <v>#NAME?</v>
      </c>
      <c r="Q366" t="e">
        <f ca="1"/>
        <v>#NAME?</v>
      </c>
      <c r="S366" s="43" t="e">
        <f ca="1"/>
        <v>#NAME?</v>
      </c>
      <c r="T366" s="43" t="e">
        <f ca="1"/>
        <v>#NAME?</v>
      </c>
      <c r="U366" s="43" t="e">
        <f ca="1"/>
        <v>#NAME?</v>
      </c>
    </row>
    <row r="367" spans="1:21" x14ac:dyDescent="0.35">
      <c r="A367" s="40">
        <f ca="1">INDEX('Flow probs &amp; rates'!$T$5:$T$5999,D367)</f>
        <v>0.97693380769368254</v>
      </c>
      <c r="B367" s="40">
        <f ca="1">INDEX('Flow probs &amp; rates'!$U$5:$U$5999,D367)</f>
        <v>9.8098171677607864E-3</v>
      </c>
      <c r="C367" s="40">
        <f ca="1">INDEX('Flow probs &amp; rates'!$V$5:$V$5999,D367)</f>
        <v>1.3256375138556676E-2</v>
      </c>
      <c r="D367" s="12">
        <v>122</v>
      </c>
      <c r="E367" s="12"/>
      <c r="F367" s="12">
        <v>-2.5889116677596701E-2</v>
      </c>
      <c r="G367" s="12">
        <v>1.3608659331558699E-2</v>
      </c>
      <c r="H367" s="12">
        <v>1.22804573359034E-2</v>
      </c>
      <c r="J367" s="11" t="e">
        <f t="shared" ref="J367" ca="1" si="360">LN(INDEX(O$4:O$5999,M367))</f>
        <v>#NAME?</v>
      </c>
      <c r="K367" s="11">
        <v>0</v>
      </c>
      <c r="L367" s="11">
        <v>0</v>
      </c>
      <c r="M367" s="30">
        <v>727</v>
      </c>
      <c r="O367" t="e">
        <f ca="1"/>
        <v>#NAME?</v>
      </c>
      <c r="P367" t="e">
        <f ca="1"/>
        <v>#NAME?</v>
      </c>
      <c r="Q367" t="e">
        <f ca="1"/>
        <v>#NAME?</v>
      </c>
      <c r="S367" s="43" t="e">
        <f t="array" aca="1" ref="S367:U369" ca="1">MMULT(INDEX(O$5:O$5999,M367):INDEX(Q$7:Q$5999,M367),MMULT(J367:L369,MINVERSE(INDEX(O$5:O$5999,M367):INDEX(Q$7:Q$5999,M367))))</f>
        <v>#NAME?</v>
      </c>
      <c r="T367" s="43" t="e">
        <f ca="1"/>
        <v>#NAME?</v>
      </c>
      <c r="U367" s="43" t="e">
        <f ca="1"/>
        <v>#NAME?</v>
      </c>
    </row>
    <row r="368" spans="1:21" x14ac:dyDescent="0.35">
      <c r="A368" s="40">
        <f ca="1">INDEX('Flow probs &amp; rates'!$W$5:$W$5999,D367)</f>
        <v>0.31107896963567033</v>
      </c>
      <c r="B368" s="40">
        <f ca="1">INDEX('Flow probs &amp; rates'!$X$5:$X$5999,D367)</f>
        <v>0.50290667435132552</v>
      </c>
      <c r="C368" s="40">
        <f ca="1">INDEX('Flow probs &amp; rates'!$Y$5:$Y$5999,D367)</f>
        <v>0.18601435601300409</v>
      </c>
      <c r="D368" s="12"/>
      <c r="E368" s="12"/>
      <c r="F368" s="12">
        <v>0.43379212395321198</v>
      </c>
      <c r="G368" s="12">
        <v>-0.695295680889227</v>
      </c>
      <c r="H368" s="12">
        <v>0.26150355693843902</v>
      </c>
      <c r="J368" s="11">
        <v>0</v>
      </c>
      <c r="K368" s="11" t="e">
        <f t="shared" ref="K368" ca="1" si="361">LN(INDEX(P$4:P$5999,M367))</f>
        <v>#NAME?</v>
      </c>
      <c r="L368" s="11">
        <v>0</v>
      </c>
      <c r="M368" s="30"/>
      <c r="O368" t="e">
        <f ca="1"/>
        <v>#NAME?</v>
      </c>
      <c r="P368" t="e">
        <f ca="1"/>
        <v>#NAME?</v>
      </c>
      <c r="Q368" t="e">
        <f ca="1"/>
        <v>#NAME?</v>
      </c>
      <c r="S368" s="43" t="e">
        <f ca="1"/>
        <v>#NAME?</v>
      </c>
      <c r="T368" s="43" t="e">
        <f ca="1"/>
        <v>#NAME?</v>
      </c>
      <c r="U368" s="43" t="e">
        <f ca="1"/>
        <v>#NAME?</v>
      </c>
    </row>
    <row r="369" spans="1:21" x14ac:dyDescent="0.35">
      <c r="A369" s="40">
        <f ca="1">INDEX('Flow probs &amp; rates'!$Z$5:$Z$5999,D367)</f>
        <v>2.5663912206791865E-2</v>
      </c>
      <c r="B369" s="40">
        <f ca="1">INDEX('Flow probs &amp; rates'!$AA$5:$AA$5999,D367)</f>
        <v>1.8034335154582679E-2</v>
      </c>
      <c r="C369" s="40">
        <f ca="1">INDEX('Flow probs &amp; rates'!$AB$5:$AB$5999,D367)</f>
        <v>0.95630175263862549</v>
      </c>
      <c r="D369" s="12"/>
      <c r="E369" s="12"/>
      <c r="F369" s="12">
        <v>2.20881650159621E-2</v>
      </c>
      <c r="G369" s="12">
        <v>2.5470836413644699E-2</v>
      </c>
      <c r="H369" s="12">
        <v>-4.7559001429503603E-2</v>
      </c>
      <c r="J369" s="11">
        <v>0</v>
      </c>
      <c r="K369" s="11">
        <v>0</v>
      </c>
      <c r="L369" s="11" t="e">
        <f t="shared" ref="L369" ca="1" si="362">LN(INDEX(Q$4:Q$5999,M367))</f>
        <v>#NAME?</v>
      </c>
      <c r="M369" s="30"/>
      <c r="O369" t="e">
        <f ca="1"/>
        <v>#NAME?</v>
      </c>
      <c r="P369" t="e">
        <f ca="1"/>
        <v>#NAME?</v>
      </c>
      <c r="Q369" t="e">
        <f ca="1"/>
        <v>#NAME?</v>
      </c>
      <c r="S369" s="43" t="e">
        <f ca="1"/>
        <v>#NAME?</v>
      </c>
      <c r="T369" s="43" t="e">
        <f ca="1"/>
        <v>#NAME?</v>
      </c>
      <c r="U369" s="43" t="e">
        <f ca="1"/>
        <v>#NAME?</v>
      </c>
    </row>
    <row r="370" spans="1:21" x14ac:dyDescent="0.35">
      <c r="A370" s="40">
        <f ca="1">INDEX('Flow probs &amp; rates'!$T$5:$T$5999,D370)</f>
        <v>0.97235922190685475</v>
      </c>
      <c r="B370" s="40">
        <f ca="1">INDEX('Flow probs &amp; rates'!$U$5:$U$5999,D370)</f>
        <v>1.1740535962004008E-2</v>
      </c>
      <c r="C370" s="40">
        <f ca="1">INDEX('Flow probs &amp; rates'!$V$5:$V$5999,D370)</f>
        <v>1.590024213114128E-2</v>
      </c>
      <c r="D370" s="12">
        <v>123</v>
      </c>
      <c r="E370" s="12"/>
      <c r="F370" s="12">
        <v>-3.07337708762562E-2</v>
      </c>
      <c r="G370" s="12">
        <v>1.5942377675687999E-2</v>
      </c>
      <c r="H370" s="12">
        <v>1.4791393210728501E-2</v>
      </c>
      <c r="J370" s="11" t="e">
        <f t="shared" ref="J370" ca="1" si="363">LN(INDEX(O$4:O$5999,M370))</f>
        <v>#NAME?</v>
      </c>
      <c r="K370" s="11">
        <v>0</v>
      </c>
      <c r="L370" s="11">
        <v>0</v>
      </c>
      <c r="M370" s="30">
        <v>733</v>
      </c>
      <c r="N370">
        <v>184</v>
      </c>
      <c r="O370" t="e">
        <f t="array" aca="1" ref="O370:Q375" ca="1">[1]!evect(INDEX(A$4:A$5999,N370):INDEX(C$6:C$5999,N370))</f>
        <v>#NAME?</v>
      </c>
      <c r="P370" t="e">
        <f ca="1"/>
        <v>#NAME?</v>
      </c>
      <c r="Q370" t="e">
        <f ca="1"/>
        <v>#NAME?</v>
      </c>
      <c r="S370" s="43" t="e">
        <f t="array" aca="1" ref="S370:U372" ca="1">MMULT(INDEX(O$5:O$5999,M370):INDEX(Q$7:Q$5999,M370),MMULT(J370:L372,MINVERSE(INDEX(O$5:O$5999,M370):INDEX(Q$7:Q$5999,M370))))</f>
        <v>#NAME?</v>
      </c>
      <c r="T370" s="43" t="e">
        <f ca="1"/>
        <v>#NAME?</v>
      </c>
      <c r="U370" s="43" t="e">
        <f ca="1"/>
        <v>#NAME?</v>
      </c>
    </row>
    <row r="371" spans="1:21" x14ac:dyDescent="0.35">
      <c r="A371" s="40">
        <f ca="1">INDEX('Flow probs &amp; rates'!$W$5:$W$5999,D370)</f>
        <v>0.28322970095668093</v>
      </c>
      <c r="B371" s="40">
        <f ca="1">INDEX('Flow probs &amp; rates'!$X$5:$X$5999,D370)</f>
        <v>0.53083080698553542</v>
      </c>
      <c r="C371" s="40">
        <f ca="1">INDEX('Flow probs &amp; rates'!$Y$5:$Y$5999,D370)</f>
        <v>0.1859394920577836</v>
      </c>
      <c r="D371" s="12"/>
      <c r="E371" s="12"/>
      <c r="F371" s="12">
        <v>0.38689046647019198</v>
      </c>
      <c r="G371" s="12">
        <v>-0.64098792031868401</v>
      </c>
      <c r="H371" s="12">
        <v>0.25409745384634602</v>
      </c>
      <c r="J371" s="11">
        <v>0</v>
      </c>
      <c r="K371" s="11" t="e">
        <f t="shared" ref="K371" ca="1" si="364">LN(INDEX(P$4:P$5999,M370))</f>
        <v>#NAME?</v>
      </c>
      <c r="L371" s="11">
        <v>0</v>
      </c>
      <c r="M371" s="11"/>
      <c r="O371" t="e">
        <f ca="1"/>
        <v>#NAME?</v>
      </c>
      <c r="P371" t="e">
        <f ca="1"/>
        <v>#NAME?</v>
      </c>
      <c r="Q371" t="e">
        <f ca="1"/>
        <v>#NAME?</v>
      </c>
      <c r="S371" s="43" t="e">
        <f ca="1"/>
        <v>#NAME?</v>
      </c>
      <c r="T371" s="43" t="e">
        <f ca="1"/>
        <v>#NAME?</v>
      </c>
      <c r="U371" s="43" t="e">
        <f ca="1"/>
        <v>#NAME?</v>
      </c>
    </row>
    <row r="372" spans="1:21" x14ac:dyDescent="0.35">
      <c r="A372" s="40">
        <f ca="1">INDEX('Flow probs &amp; rates'!$Z$5:$Z$5999,D370)</f>
        <v>2.1053481729243682E-2</v>
      </c>
      <c r="B372" s="40">
        <f ca="1">INDEX('Flow probs &amp; rates'!$AA$5:$AA$5999,D370)</f>
        <v>1.7769545219550022E-2</v>
      </c>
      <c r="C372" s="40">
        <f ca="1">INDEX('Flow probs &amp; rates'!$AB$5:$AB$5999,D370)</f>
        <v>0.96117697305120631</v>
      </c>
      <c r="D372" s="12"/>
      <c r="E372" s="12"/>
      <c r="F372" s="12">
        <v>1.78991699529144E-2</v>
      </c>
      <c r="G372" s="12">
        <v>2.4428372748912301E-2</v>
      </c>
      <c r="H372" s="12">
        <v>-4.2327542701909297E-2</v>
      </c>
      <c r="J372" s="11">
        <v>0</v>
      </c>
      <c r="K372" s="11">
        <v>0</v>
      </c>
      <c r="L372" s="11" t="e">
        <f t="shared" ref="L372" ca="1" si="365">LN(INDEX(Q$4:Q$5999,M370))</f>
        <v>#NAME?</v>
      </c>
      <c r="M372" s="11"/>
      <c r="O372" t="e">
        <f ca="1"/>
        <v>#NAME?</v>
      </c>
      <c r="P372" t="e">
        <f ca="1"/>
        <v>#NAME?</v>
      </c>
      <c r="Q372" t="e">
        <f ca="1"/>
        <v>#NAME?</v>
      </c>
      <c r="S372" s="43" t="e">
        <f ca="1"/>
        <v>#NAME?</v>
      </c>
      <c r="T372" s="43" t="e">
        <f ca="1"/>
        <v>#NAME?</v>
      </c>
      <c r="U372" s="43" t="e">
        <f ca="1"/>
        <v>#NAME?</v>
      </c>
    </row>
    <row r="373" spans="1:21" x14ac:dyDescent="0.35">
      <c r="A373" s="40">
        <f ca="1">INDEX('Flow probs &amp; rates'!$T$5:$T$5999,D373)</f>
        <v>0.97543983506368126</v>
      </c>
      <c r="B373" s="40">
        <f ca="1">INDEX('Flow probs &amp; rates'!$U$5:$U$5999,D373)</f>
        <v>1.0798785775133379E-2</v>
      </c>
      <c r="C373" s="40">
        <f ca="1">INDEX('Flow probs &amp; rates'!$V$5:$V$5999,D373)</f>
        <v>1.3761379161185399E-2</v>
      </c>
      <c r="D373" s="12">
        <v>124</v>
      </c>
      <c r="E373" s="12"/>
      <c r="F373" s="12">
        <v>-2.7629185729619501E-2</v>
      </c>
      <c r="G373" s="12">
        <v>1.4899271559349701E-2</v>
      </c>
      <c r="H373" s="12">
        <v>1.2729914170267901E-2</v>
      </c>
      <c r="J373" s="11" t="e">
        <f t="shared" ref="J373" ca="1" si="366">LN(INDEX(O$4:O$5999,M373))</f>
        <v>#NAME?</v>
      </c>
      <c r="K373" s="11">
        <v>0</v>
      </c>
      <c r="L373" s="11">
        <v>0</v>
      </c>
      <c r="M373" s="30">
        <v>739</v>
      </c>
      <c r="O373" t="e">
        <f ca="1"/>
        <v>#NAME?</v>
      </c>
      <c r="P373" t="e">
        <f ca="1"/>
        <v>#NAME?</v>
      </c>
      <c r="Q373" t="e">
        <f ca="1"/>
        <v>#NAME?</v>
      </c>
      <c r="S373" s="43" t="e">
        <f t="array" aca="1" ref="S373:U375" ca="1">MMULT(INDEX(O$5:O$5999,M373):INDEX(Q$7:Q$5999,M373),MMULT(J373:L375,MINVERSE(INDEX(O$5:O$5999,M373):INDEX(Q$7:Q$5999,M373))))</f>
        <v>#NAME?</v>
      </c>
      <c r="T373" s="43" t="e">
        <f ca="1"/>
        <v>#NAME?</v>
      </c>
      <c r="U373" s="43" t="e">
        <f ca="1"/>
        <v>#NAME?</v>
      </c>
    </row>
    <row r="374" spans="1:21" x14ac:dyDescent="0.35">
      <c r="A374" s="40">
        <f ca="1">INDEX('Flow probs &amp; rates'!$W$5:$W$5999,D373)</f>
        <v>0.30900121655785306</v>
      </c>
      <c r="B374" s="40">
        <f ca="1">INDEX('Flow probs &amp; rates'!$X$5:$X$5999,D373)</f>
        <v>0.511420330341119</v>
      </c>
      <c r="C374" s="40">
        <f ca="1">INDEX('Flow probs &amp; rates'!$Y$5:$Y$5999,D373)</f>
        <v>0.17957845310102796</v>
      </c>
      <c r="D374" s="12"/>
      <c r="E374" s="12"/>
      <c r="F374" s="12">
        <v>0.42827166223607299</v>
      </c>
      <c r="G374" s="12">
        <v>-0.67843485045381302</v>
      </c>
      <c r="H374" s="12">
        <v>0.25016318821774097</v>
      </c>
      <c r="J374" s="11">
        <v>0</v>
      </c>
      <c r="K374" s="11" t="e">
        <f t="shared" ref="K374" ca="1" si="367">LN(INDEX(P$4:P$5999,M373))</f>
        <v>#NAME?</v>
      </c>
      <c r="L374" s="11">
        <v>0</v>
      </c>
      <c r="M374" s="30"/>
      <c r="O374" t="e">
        <f ca="1"/>
        <v>#NAME?</v>
      </c>
      <c r="P374" t="e">
        <f ca="1"/>
        <v>#NAME?</v>
      </c>
      <c r="Q374" t="e">
        <f ca="1"/>
        <v>#NAME?</v>
      </c>
      <c r="S374" s="43" t="e">
        <f ca="1"/>
        <v>#NAME?</v>
      </c>
      <c r="T374" s="43" t="e">
        <f ca="1"/>
        <v>#NAME?</v>
      </c>
      <c r="U374" s="43" t="e">
        <f ca="1"/>
        <v>#NAME?</v>
      </c>
    </row>
    <row r="375" spans="1:21" x14ac:dyDescent="0.35">
      <c r="A375" s="40">
        <f ca="1">INDEX('Flow probs &amp; rates'!$Z$5:$Z$5999,D373)</f>
        <v>2.4920389849509287E-2</v>
      </c>
      <c r="B375" s="40">
        <f ca="1">INDEX('Flow probs &amp; rates'!$AA$5:$AA$5999,D373)</f>
        <v>1.7533859666301249E-2</v>
      </c>
      <c r="C375" s="40">
        <f ca="1">INDEX('Flow probs &amp; rates'!$AB$5:$AB$5999,D373)</f>
        <v>0.95754575048418944</v>
      </c>
      <c r="D375" s="12"/>
      <c r="E375" s="12"/>
      <c r="F375" s="12">
        <v>2.1519262698241701E-2</v>
      </c>
      <c r="G375" s="12">
        <v>2.4541797936720899E-2</v>
      </c>
      <c r="H375" s="12">
        <v>-4.6061060634963798E-2</v>
      </c>
      <c r="J375" s="11">
        <v>0</v>
      </c>
      <c r="K375" s="11">
        <v>0</v>
      </c>
      <c r="L375" s="11" t="e">
        <f t="shared" ref="L375" ca="1" si="368">LN(INDEX(Q$4:Q$5999,M373))</f>
        <v>#NAME?</v>
      </c>
      <c r="M375" s="30"/>
      <c r="O375" t="e">
        <f ca="1"/>
        <v>#NAME?</v>
      </c>
      <c r="P375" t="e">
        <f ca="1"/>
        <v>#NAME?</v>
      </c>
      <c r="Q375" t="e">
        <f ca="1"/>
        <v>#NAME?</v>
      </c>
      <c r="S375" s="43" t="e">
        <f ca="1"/>
        <v>#NAME?</v>
      </c>
      <c r="T375" s="43" t="e">
        <f ca="1"/>
        <v>#NAME?</v>
      </c>
      <c r="U375" s="43" t="e">
        <f ca="1"/>
        <v>#NAME?</v>
      </c>
    </row>
    <row r="376" spans="1:21" x14ac:dyDescent="0.35">
      <c r="A376" s="40">
        <f ca="1">INDEX('Flow probs &amp; rates'!$T$5:$T$5999,D376)</f>
        <v>0.97238815498762043</v>
      </c>
      <c r="B376" s="40">
        <f ca="1">INDEX('Flow probs &amp; rates'!$U$5:$U$5999,D376)</f>
        <v>1.1886897995386919E-2</v>
      </c>
      <c r="C376" s="40">
        <f ca="1">INDEX('Flow probs &amp; rates'!$V$5:$V$5999,D376)</f>
        <v>1.5724947016992709E-2</v>
      </c>
      <c r="D376" s="12">
        <v>125</v>
      </c>
      <c r="E376" s="12"/>
      <c r="F376" s="12">
        <v>-3.0828523023931801E-2</v>
      </c>
      <c r="G376" s="12">
        <v>1.62457278742386E-2</v>
      </c>
      <c r="H376" s="12">
        <v>1.45827951396227E-2</v>
      </c>
      <c r="J376" s="11" t="e">
        <f t="shared" ref="J376" ca="1" si="369">LN(INDEX(O$4:O$5999,M376))</f>
        <v>#NAME?</v>
      </c>
      <c r="K376" s="11">
        <v>0</v>
      </c>
      <c r="L376" s="11">
        <v>0</v>
      </c>
      <c r="M376" s="30">
        <v>745</v>
      </c>
      <c r="N376">
        <v>187</v>
      </c>
      <c r="O376" t="e">
        <f t="array" aca="1" ref="O376:Q381" ca="1">[1]!evect(INDEX(A$4:A$5999,N376):INDEX(C$6:C$5999,N376))</f>
        <v>#NAME?</v>
      </c>
      <c r="P376" t="e">
        <f ca="1"/>
        <v>#NAME?</v>
      </c>
      <c r="Q376" t="e">
        <f ca="1"/>
        <v>#NAME?</v>
      </c>
      <c r="S376" s="43" t="e">
        <f t="array" aca="1" ref="S376:U378" ca="1">MMULT(INDEX(O$5:O$5999,M376):INDEX(Q$7:Q$5999,M376),MMULT(J376:L378,MINVERSE(INDEX(O$5:O$5999,M376):INDEX(Q$7:Q$5999,M376))))</f>
        <v>#NAME?</v>
      </c>
      <c r="T376" s="43" t="e">
        <f ca="1"/>
        <v>#NAME?</v>
      </c>
      <c r="U376" s="43" t="e">
        <f ca="1"/>
        <v>#NAME?</v>
      </c>
    </row>
    <row r="377" spans="1:21" x14ac:dyDescent="0.35">
      <c r="A377" s="40">
        <f ca="1">INDEX('Flow probs &amp; rates'!$W$5:$W$5999,D376)</f>
        <v>0.28975545204043118</v>
      </c>
      <c r="B377" s="40">
        <f ca="1">INDEX('Flow probs &amp; rates'!$X$5:$X$5999,D376)</f>
        <v>0.52474636362263027</v>
      </c>
      <c r="C377" s="40">
        <f ca="1">INDEX('Flow probs &amp; rates'!$Y$5:$Y$5999,D376)</f>
        <v>0.18549818433693857</v>
      </c>
      <c r="D377" s="12"/>
      <c r="E377" s="12"/>
      <c r="F377" s="12">
        <v>0.39763887151231397</v>
      </c>
      <c r="G377" s="12">
        <v>-0.65246513782300497</v>
      </c>
      <c r="H377" s="12">
        <v>0.25482626629927502</v>
      </c>
      <c r="J377" s="11">
        <v>0</v>
      </c>
      <c r="K377" s="11" t="e">
        <f t="shared" ref="K377" ca="1" si="370">LN(INDEX(P$4:P$5999,M376))</f>
        <v>#NAME?</v>
      </c>
      <c r="L377" s="11">
        <v>0</v>
      </c>
      <c r="M377" s="30"/>
      <c r="O377" t="e">
        <f ca="1"/>
        <v>#NAME?</v>
      </c>
      <c r="P377" t="e">
        <f ca="1"/>
        <v>#NAME?</v>
      </c>
      <c r="Q377" t="e">
        <f ca="1"/>
        <v>#NAME?</v>
      </c>
      <c r="S377" s="43" t="e">
        <f ca="1"/>
        <v>#NAME?</v>
      </c>
      <c r="T377" s="43" t="e">
        <f ca="1"/>
        <v>#NAME?</v>
      </c>
      <c r="U377" s="43" t="e">
        <f ca="1"/>
        <v>#NAME?</v>
      </c>
    </row>
    <row r="378" spans="1:21" x14ac:dyDescent="0.35">
      <c r="A378" s="40">
        <f ca="1">INDEX('Flow probs &amp; rates'!$Z$5:$Z$5999,D376)</f>
        <v>2.2906103206558778E-2</v>
      </c>
      <c r="B378" s="40">
        <f ca="1">INDEX('Flow probs &amp; rates'!$AA$5:$AA$5999,D376)</f>
        <v>1.643223455474091E-2</v>
      </c>
      <c r="C378" s="40">
        <f ca="1">INDEX('Flow probs &amp; rates'!$AB$5:$AB$5999,D376)</f>
        <v>0.96066166223870031</v>
      </c>
      <c r="D378" s="12"/>
      <c r="E378" s="12"/>
      <c r="F378" s="12">
        <v>2.0014096977205902E-2</v>
      </c>
      <c r="G378" s="12">
        <v>2.2678384549043501E-2</v>
      </c>
      <c r="H378" s="12">
        <v>-4.2692481526029197E-2</v>
      </c>
      <c r="J378" s="11">
        <v>0</v>
      </c>
      <c r="K378" s="11">
        <v>0</v>
      </c>
      <c r="L378" s="11" t="e">
        <f t="shared" ref="L378" ca="1" si="371">LN(INDEX(Q$4:Q$5999,M376))</f>
        <v>#NAME?</v>
      </c>
      <c r="M378" s="30"/>
      <c r="O378" t="e">
        <f ca="1"/>
        <v>#NAME?</v>
      </c>
      <c r="P378" t="e">
        <f ca="1"/>
        <v>#NAME?</v>
      </c>
      <c r="Q378" t="e">
        <f ca="1"/>
        <v>#NAME?</v>
      </c>
      <c r="S378" s="43" t="e">
        <f ca="1"/>
        <v>#NAME?</v>
      </c>
      <c r="T378" s="43" t="e">
        <f ca="1"/>
        <v>#NAME?</v>
      </c>
      <c r="U378" s="43" t="e">
        <f ca="1"/>
        <v>#NAME?</v>
      </c>
    </row>
    <row r="379" spans="1:21" x14ac:dyDescent="0.35">
      <c r="A379" s="40">
        <f ca="1">INDEX('Flow probs &amp; rates'!$T$5:$T$5999,D379)</f>
        <v>0.97383968342344929</v>
      </c>
      <c r="B379" s="40">
        <f ca="1">INDEX('Flow probs &amp; rates'!$U$5:$U$5999,D379)</f>
        <v>1.1358266121780704E-2</v>
      </c>
      <c r="C379" s="40">
        <f ca="1">INDEX('Flow probs &amp; rates'!$V$5:$V$5999,D379)</f>
        <v>1.4802050454769976E-2</v>
      </c>
      <c r="D379" s="12">
        <v>126</v>
      </c>
      <c r="E379" s="12"/>
      <c r="F379" s="12">
        <v>-2.9235581207229799E-2</v>
      </c>
      <c r="G379" s="12">
        <v>1.53991491664024E-2</v>
      </c>
      <c r="H379" s="12">
        <v>1.38364320306081E-2</v>
      </c>
      <c r="J379" s="11" t="e">
        <f t="shared" ref="J379" ca="1" si="372">LN(INDEX(O$4:O$5999,M379))</f>
        <v>#NAME?</v>
      </c>
      <c r="K379" s="11">
        <v>0</v>
      </c>
      <c r="L379" s="11">
        <v>0</v>
      </c>
      <c r="M379" s="30">
        <v>751</v>
      </c>
      <c r="O379" t="e">
        <f ca="1"/>
        <v>#NAME?</v>
      </c>
      <c r="P379" t="e">
        <f ca="1"/>
        <v>#NAME?</v>
      </c>
      <c r="Q379" t="e">
        <f ca="1"/>
        <v>#NAME?</v>
      </c>
      <c r="S379" s="43" t="e">
        <f t="array" aca="1" ref="S379:U381" ca="1">MMULT(INDEX(O$5:O$5999,M379):INDEX(Q$7:Q$5999,M379),MMULT(J379:L381,MINVERSE(INDEX(O$5:O$5999,M379):INDEX(Q$7:Q$5999,M379))))</f>
        <v>#NAME?</v>
      </c>
      <c r="T379" s="43" t="e">
        <f ca="1"/>
        <v>#NAME?</v>
      </c>
      <c r="U379" s="43" t="e">
        <f ca="1"/>
        <v>#NAME?</v>
      </c>
    </row>
    <row r="380" spans="1:21" x14ac:dyDescent="0.35">
      <c r="A380" s="40">
        <f ca="1">INDEX('Flow probs &amp; rates'!$W$5:$W$5999,D379)</f>
        <v>0.29323447656271073</v>
      </c>
      <c r="B380" s="40">
        <f ca="1">INDEX('Flow probs &amp; rates'!$X$5:$X$5999,D379)</f>
        <v>0.53229073605439736</v>
      </c>
      <c r="C380" s="40">
        <f ca="1">INDEX('Flow probs &amp; rates'!$Y$5:$Y$5999,D379)</f>
        <v>0.17447478738289193</v>
      </c>
      <c r="D380" s="12"/>
      <c r="E380" s="12"/>
      <c r="F380" s="12">
        <v>0.39921663758263898</v>
      </c>
      <c r="G380" s="12">
        <v>-0.63794521245395897</v>
      </c>
      <c r="H380" s="12">
        <v>0.238728574872207</v>
      </c>
      <c r="J380" s="11">
        <v>0</v>
      </c>
      <c r="K380" s="11" t="e">
        <f t="shared" ref="K380" ca="1" si="373">LN(INDEX(P$4:P$5999,M379))</f>
        <v>#NAME?</v>
      </c>
      <c r="L380" s="11">
        <v>0</v>
      </c>
      <c r="M380" s="11"/>
      <c r="O380" t="e">
        <f ca="1"/>
        <v>#NAME?</v>
      </c>
      <c r="P380" t="e">
        <f ca="1"/>
        <v>#NAME?</v>
      </c>
      <c r="Q380" t="e">
        <f ca="1"/>
        <v>#NAME?</v>
      </c>
      <c r="S380" s="43" t="e">
        <f ca="1"/>
        <v>#NAME?</v>
      </c>
      <c r="T380" s="43" t="e">
        <f ca="1"/>
        <v>#NAME?</v>
      </c>
      <c r="U380" s="43" t="e">
        <f ca="1"/>
        <v>#NAME?</v>
      </c>
    </row>
    <row r="381" spans="1:21" x14ac:dyDescent="0.35">
      <c r="A381" s="40">
        <f ca="1">INDEX('Flow probs &amp; rates'!$Z$5:$Z$5999,D379)</f>
        <v>2.6469921631563059E-2</v>
      </c>
      <c r="B381" s="40">
        <f ca="1">INDEX('Flow probs &amp; rates'!$AA$5:$AA$5999,D379)</f>
        <v>1.7565444708680565E-2</v>
      </c>
      <c r="C381" s="40">
        <f ca="1">INDEX('Flow probs &amp; rates'!$AB$5:$AB$5999,D379)</f>
        <v>0.95596463365975637</v>
      </c>
      <c r="D381" s="12"/>
      <c r="E381" s="12"/>
      <c r="F381" s="12">
        <v>2.3476930723451701E-2</v>
      </c>
      <c r="G381" s="12">
        <v>2.4142512590188001E-2</v>
      </c>
      <c r="H381" s="12">
        <v>-4.7619443303284499E-2</v>
      </c>
      <c r="J381" s="11">
        <v>0</v>
      </c>
      <c r="K381" s="11">
        <v>0</v>
      </c>
      <c r="L381" s="11" t="e">
        <f t="shared" ref="L381" ca="1" si="374">LN(INDEX(Q$4:Q$5999,M379))</f>
        <v>#NAME?</v>
      </c>
      <c r="M381" s="11"/>
      <c r="O381" t="e">
        <f ca="1"/>
        <v>#NAME?</v>
      </c>
      <c r="P381" t="e">
        <f ca="1"/>
        <v>#NAME?</v>
      </c>
      <c r="Q381" t="e">
        <f ca="1"/>
        <v>#NAME?</v>
      </c>
      <c r="S381" s="43" t="e">
        <f ca="1"/>
        <v>#NAME?</v>
      </c>
      <c r="T381" s="43" t="e">
        <f ca="1"/>
        <v>#NAME?</v>
      </c>
      <c r="U381" s="43" t="e">
        <f ca="1"/>
        <v>#NAME?</v>
      </c>
    </row>
    <row r="382" spans="1:21" x14ac:dyDescent="0.35">
      <c r="A382" s="40">
        <f ca="1">INDEX('Flow probs &amp; rates'!$T$5:$T$5999,D382)</f>
        <v>0.97413647811333581</v>
      </c>
      <c r="B382" s="40">
        <f ca="1">INDEX('Flow probs &amp; rates'!$U$5:$U$5999,D382)</f>
        <v>1.0045604467731048E-2</v>
      </c>
      <c r="C382" s="40">
        <f ca="1">INDEX('Flow probs &amp; rates'!$V$5:$V$5999,D382)</f>
        <v>1.5817917418933146E-2</v>
      </c>
      <c r="D382" s="12">
        <v>127</v>
      </c>
      <c r="E382" s="12"/>
      <c r="F382" s="12">
        <v>-2.8671268671053698E-2</v>
      </c>
      <c r="G382" s="12">
        <v>1.36085600998661E-2</v>
      </c>
      <c r="H382" s="12">
        <v>1.5062708571187799E-2</v>
      </c>
      <c r="J382" s="11" t="e">
        <f t="shared" ref="J382" ca="1" si="375">LN(INDEX(O$4:O$5999,M382))</f>
        <v>#NAME?</v>
      </c>
      <c r="K382" s="11">
        <v>0</v>
      </c>
      <c r="L382" s="11">
        <v>0</v>
      </c>
      <c r="M382" s="30">
        <v>757</v>
      </c>
      <c r="N382">
        <v>190</v>
      </c>
      <c r="O382" t="e">
        <f t="array" aca="1" ref="O382:Q387" ca="1">[1]!evect(INDEX(A$4:A$5999,N382):INDEX(C$6:C$5999,N382))</f>
        <v>#NAME?</v>
      </c>
      <c r="P382" t="e">
        <f ca="1"/>
        <v>#NAME?</v>
      </c>
      <c r="Q382" t="e">
        <f ca="1"/>
        <v>#NAME?</v>
      </c>
      <c r="S382" s="43" t="e">
        <f t="array" aca="1" ref="S382:U384" ca="1">MMULT(INDEX(O$5:O$5999,M382):INDEX(Q$7:Q$5999,M382),MMULT(J382:L384,MINVERSE(INDEX(O$5:O$5999,M382):INDEX(Q$7:Q$5999,M382))))</f>
        <v>#NAME?</v>
      </c>
      <c r="T382" s="43" t="e">
        <f ca="1"/>
        <v>#NAME?</v>
      </c>
      <c r="U382" s="43" t="e">
        <f ca="1"/>
        <v>#NAME?</v>
      </c>
    </row>
    <row r="383" spans="1:21" x14ac:dyDescent="0.35">
      <c r="A383" s="40">
        <f ca="1">INDEX('Flow probs &amp; rates'!$W$5:$W$5999,D382)</f>
        <v>0.29580163304367085</v>
      </c>
      <c r="B383" s="40">
        <f ca="1">INDEX('Flow probs &amp; rates'!$X$5:$X$5999,D382)</f>
        <v>0.53086803839300445</v>
      </c>
      <c r="C383" s="40">
        <f ca="1">INDEX('Flow probs &amp; rates'!$Y$5:$Y$5999,D382)</f>
        <v>0.17333032856332481</v>
      </c>
      <c r="D383" s="12"/>
      <c r="E383" s="12"/>
      <c r="F383" s="12">
        <v>0.40300155844617402</v>
      </c>
      <c r="G383" s="12">
        <v>-0.63991394984114702</v>
      </c>
      <c r="H383" s="12">
        <v>0.236912391394974</v>
      </c>
      <c r="J383" s="11">
        <v>0</v>
      </c>
      <c r="K383" s="11" t="e">
        <f t="shared" ref="K383" ca="1" si="376">LN(INDEX(P$4:P$5999,M382))</f>
        <v>#NAME?</v>
      </c>
      <c r="L383" s="11">
        <v>0</v>
      </c>
      <c r="M383" s="30"/>
      <c r="O383" t="e">
        <f ca="1"/>
        <v>#NAME?</v>
      </c>
      <c r="P383" t="e">
        <f ca="1"/>
        <v>#NAME?</v>
      </c>
      <c r="Q383" t="e">
        <f ca="1"/>
        <v>#NAME?</v>
      </c>
      <c r="S383" s="43" t="e">
        <f ca="1"/>
        <v>#NAME?</v>
      </c>
      <c r="T383" s="43" t="e">
        <f ca="1"/>
        <v>#NAME?</v>
      </c>
      <c r="U383" s="43" t="e">
        <f ca="1"/>
        <v>#NAME?</v>
      </c>
    </row>
    <row r="384" spans="1:21" x14ac:dyDescent="0.35">
      <c r="A384" s="40">
        <f ca="1">INDEX('Flow probs &amp; rates'!$Z$5:$Z$5999,D382)</f>
        <v>2.6641817484055849E-2</v>
      </c>
      <c r="B384" s="40">
        <f ca="1">INDEX('Flow probs &amp; rates'!$AA$5:$AA$5999,D382)</f>
        <v>1.6171063963137521E-2</v>
      </c>
      <c r="C384" s="40">
        <f ca="1">INDEX('Flow probs &amp; rates'!$AB$5:$AB$5999,D382)</f>
        <v>0.95718711855280669</v>
      </c>
      <c r="D384" s="12"/>
      <c r="E384" s="12"/>
      <c r="F384" s="12">
        <v>2.39128778691007E-2</v>
      </c>
      <c r="G384" s="12">
        <v>2.2235301900365399E-2</v>
      </c>
      <c r="H384" s="12">
        <v>-4.6148179769466099E-2</v>
      </c>
      <c r="J384" s="11">
        <v>0</v>
      </c>
      <c r="K384" s="11">
        <v>0</v>
      </c>
      <c r="L384" s="11" t="e">
        <f t="shared" ref="L384" ca="1" si="377">LN(INDEX(Q$4:Q$5999,M382))</f>
        <v>#NAME?</v>
      </c>
      <c r="M384" s="30"/>
      <c r="O384" t="e">
        <f ca="1"/>
        <v>#NAME?</v>
      </c>
      <c r="P384" t="e">
        <f ca="1"/>
        <v>#NAME?</v>
      </c>
      <c r="Q384" t="e">
        <f ca="1"/>
        <v>#NAME?</v>
      </c>
      <c r="S384" s="43" t="e">
        <f ca="1"/>
        <v>#NAME?</v>
      </c>
      <c r="T384" s="43" t="e">
        <f ca="1"/>
        <v>#NAME?</v>
      </c>
      <c r="U384" s="43" t="e">
        <f ca="1"/>
        <v>#NAME?</v>
      </c>
    </row>
    <row r="385" spans="1:21" x14ac:dyDescent="0.35">
      <c r="A385" s="40">
        <f ca="1">INDEX('Flow probs &amp; rates'!$T$5:$T$5999,D385)</f>
        <v>0.97486091349017079</v>
      </c>
      <c r="B385" s="40">
        <f ca="1">INDEX('Flow probs &amp; rates'!$U$5:$U$5999,D385)</f>
        <v>9.5497174429996085E-3</v>
      </c>
      <c r="C385" s="40">
        <f ca="1">INDEX('Flow probs &amp; rates'!$V$5:$V$5999,D385)</f>
        <v>1.5589369066829641E-2</v>
      </c>
      <c r="D385" s="12">
        <v>128</v>
      </c>
      <c r="E385" s="12"/>
      <c r="F385" s="12">
        <v>-2.7709181467845199E-2</v>
      </c>
      <c r="G385" s="12">
        <v>1.2721373997237599E-2</v>
      </c>
      <c r="H385" s="12">
        <v>1.49878074706086E-2</v>
      </c>
      <c r="J385" s="11" t="e">
        <f t="shared" ref="J385" ca="1" si="378">LN(INDEX(O$4:O$5999,M385))</f>
        <v>#NAME?</v>
      </c>
      <c r="K385" s="11">
        <v>0</v>
      </c>
      <c r="L385" s="11">
        <v>0</v>
      </c>
      <c r="M385" s="30">
        <v>763</v>
      </c>
      <c r="O385" t="e">
        <f ca="1"/>
        <v>#NAME?</v>
      </c>
      <c r="P385" t="e">
        <f ca="1"/>
        <v>#NAME?</v>
      </c>
      <c r="Q385" t="e">
        <f ca="1"/>
        <v>#NAME?</v>
      </c>
      <c r="S385" s="43" t="e">
        <f t="array" aca="1" ref="S385:U387" ca="1">MMULT(INDEX(O$5:O$5999,M385):INDEX(Q$7:Q$5999,M385),MMULT(J385:L387,MINVERSE(INDEX(O$5:O$5999,M385):INDEX(Q$7:Q$5999,M385))))</f>
        <v>#NAME?</v>
      </c>
      <c r="T385" s="43" t="e">
        <f ca="1"/>
        <v>#NAME?</v>
      </c>
      <c r="U385" s="43" t="e">
        <f ca="1"/>
        <v>#NAME?</v>
      </c>
    </row>
    <row r="386" spans="1:21" x14ac:dyDescent="0.35">
      <c r="A386" s="40">
        <f ca="1">INDEX('Flow probs &amp; rates'!$W$5:$W$5999,D385)</f>
        <v>0.28801166662496636</v>
      </c>
      <c r="B386" s="40">
        <f ca="1">INDEX('Flow probs &amp; rates'!$X$5:$X$5999,D385)</f>
        <v>0.5496965369669562</v>
      </c>
      <c r="C386" s="40">
        <f ca="1">INDEX('Flow probs &amp; rates'!$Y$5:$Y$5999,D385)</f>
        <v>0.16229179640807745</v>
      </c>
      <c r="D386" s="12"/>
      <c r="E386" s="12"/>
      <c r="F386" s="12">
        <v>0.38614701660839001</v>
      </c>
      <c r="G386" s="12">
        <v>-0.60428895133445604</v>
      </c>
      <c r="H386" s="12">
        <v>0.21814193472606599</v>
      </c>
      <c r="J386" s="11">
        <v>0</v>
      </c>
      <c r="K386" s="11" t="e">
        <f t="shared" ref="K386" ca="1" si="379">LN(INDEX(P$4:P$5999,M385))</f>
        <v>#NAME?</v>
      </c>
      <c r="L386" s="11">
        <v>0</v>
      </c>
      <c r="M386" s="30"/>
      <c r="O386" t="e">
        <f ca="1"/>
        <v>#NAME?</v>
      </c>
      <c r="P386" t="e">
        <f ca="1"/>
        <v>#NAME?</v>
      </c>
      <c r="Q386" t="e">
        <f ca="1"/>
        <v>#NAME?</v>
      </c>
      <c r="S386" s="43" t="e">
        <f ca="1"/>
        <v>#NAME?</v>
      </c>
      <c r="T386" s="43" t="e">
        <f ca="1"/>
        <v>#NAME?</v>
      </c>
      <c r="U386" s="43" t="e">
        <f ca="1"/>
        <v>#NAME?</v>
      </c>
    </row>
    <row r="387" spans="1:21" x14ac:dyDescent="0.35">
      <c r="A387" s="40">
        <f ca="1">INDEX('Flow probs &amp; rates'!$Z$5:$Z$5999,D385)</f>
        <v>2.6349834063252964E-2</v>
      </c>
      <c r="B387" s="40">
        <f ca="1">INDEX('Flow probs &amp; rates'!$AA$5:$AA$5999,D385)</f>
        <v>1.5973075082427565E-2</v>
      </c>
      <c r="C387" s="40">
        <f ca="1">INDEX('Flow probs &amp; rates'!$AB$5:$AB$5999,D385)</f>
        <v>0.95767709085431951</v>
      </c>
      <c r="D387" s="12"/>
      <c r="E387" s="12"/>
      <c r="F387" s="12">
        <v>2.38081831376083E-2</v>
      </c>
      <c r="G387" s="12">
        <v>2.1615743716250201E-2</v>
      </c>
      <c r="H387" s="12">
        <v>-4.54239268538578E-2</v>
      </c>
      <c r="J387" s="11">
        <v>0</v>
      </c>
      <c r="K387" s="11">
        <v>0</v>
      </c>
      <c r="L387" s="11" t="e">
        <f t="shared" ref="L387" ca="1" si="380">LN(INDEX(Q$4:Q$5999,M385))</f>
        <v>#NAME?</v>
      </c>
      <c r="M387" s="30"/>
      <c r="O387" t="e">
        <f ca="1"/>
        <v>#NAME?</v>
      </c>
      <c r="P387" t="e">
        <f ca="1"/>
        <v>#NAME?</v>
      </c>
      <c r="Q387" t="e">
        <f ca="1"/>
        <v>#NAME?</v>
      </c>
      <c r="S387" s="43" t="e">
        <f ca="1"/>
        <v>#NAME?</v>
      </c>
      <c r="T387" s="43" t="e">
        <f ca="1"/>
        <v>#NAME?</v>
      </c>
      <c r="U387" s="43" t="e">
        <f ca="1"/>
        <v>#NAME?</v>
      </c>
    </row>
    <row r="388" spans="1:21" x14ac:dyDescent="0.35">
      <c r="A388" s="40">
        <f ca="1">INDEX('Flow probs &amp; rates'!$T$5:$T$5999,D388)</f>
        <v>0.97496673865755501</v>
      </c>
      <c r="B388" s="40">
        <f ca="1">INDEX('Flow probs &amp; rates'!$U$5:$U$5999,D388)</f>
        <v>9.934685563981303E-3</v>
      </c>
      <c r="C388" s="40">
        <f ca="1">INDEX('Flow probs &amp; rates'!$V$5:$V$5999,D388)</f>
        <v>1.509857577846373E-2</v>
      </c>
      <c r="D388" s="12">
        <v>129</v>
      </c>
      <c r="E388" s="12"/>
      <c r="F388" s="12">
        <v>-2.7647603070001098E-2</v>
      </c>
      <c r="G388" s="12">
        <v>1.31622019882874E-2</v>
      </c>
      <c r="H388" s="12">
        <v>1.44854010817131E-2</v>
      </c>
      <c r="J388" s="11" t="e">
        <f t="shared" ref="J388" ca="1" si="381">LN(INDEX(O$4:O$5999,M388))</f>
        <v>#NAME?</v>
      </c>
      <c r="K388" s="11">
        <v>0</v>
      </c>
      <c r="L388" s="11">
        <v>0</v>
      </c>
      <c r="M388" s="30">
        <v>769</v>
      </c>
      <c r="N388">
        <v>193</v>
      </c>
      <c r="O388" t="e">
        <f t="array" aca="1" ref="O388:Q393" ca="1">[1]!evect(INDEX(A$4:A$5999,N388):INDEX(C$6:C$5999,N388))</f>
        <v>#NAME?</v>
      </c>
      <c r="P388" t="e">
        <f ca="1"/>
        <v>#NAME?</v>
      </c>
      <c r="Q388" t="e">
        <f ca="1"/>
        <v>#NAME?</v>
      </c>
      <c r="S388" s="43" t="e">
        <f t="array" aca="1" ref="S388:U390" ca="1">MMULT(INDEX(O$5:O$5999,M388):INDEX(Q$7:Q$5999,M388),MMULT(J388:L390,MINVERSE(INDEX(O$5:O$5999,M388):INDEX(Q$7:Q$5999,M388))))</f>
        <v>#NAME?</v>
      </c>
      <c r="T388" s="43" t="e">
        <f ca="1"/>
        <v>#NAME?</v>
      </c>
      <c r="U388" s="43" t="e">
        <f ca="1"/>
        <v>#NAME?</v>
      </c>
    </row>
    <row r="389" spans="1:21" x14ac:dyDescent="0.35">
      <c r="A389" s="40">
        <f ca="1">INDEX('Flow probs &amp; rates'!$W$5:$W$5999,D388)</f>
        <v>0.28430582275228805</v>
      </c>
      <c r="B389" s="40">
        <f ca="1">INDEX('Flow probs &amp; rates'!$X$5:$X$5999,D388)</f>
        <v>0.55670177013213085</v>
      </c>
      <c r="C389" s="40">
        <f ca="1">INDEX('Flow probs &amp; rates'!$Y$5:$Y$5999,D388)</f>
        <v>0.15899240711558119</v>
      </c>
      <c r="D389" s="12"/>
      <c r="E389" s="12"/>
      <c r="F389" s="12">
        <v>0.37878212340427198</v>
      </c>
      <c r="G389" s="12">
        <v>-0.59171158622834996</v>
      </c>
      <c r="H389" s="12">
        <v>0.21292946282407901</v>
      </c>
      <c r="J389" s="11">
        <v>0</v>
      </c>
      <c r="K389" s="11" t="e">
        <f t="shared" ref="K389" ca="1" si="382">LN(INDEX(P$4:P$5999,M388))</f>
        <v>#NAME?</v>
      </c>
      <c r="L389" s="11">
        <v>0</v>
      </c>
      <c r="M389" s="11"/>
      <c r="O389" t="e">
        <f ca="1"/>
        <v>#NAME?</v>
      </c>
      <c r="P389" t="e">
        <f ca="1"/>
        <v>#NAME?</v>
      </c>
      <c r="Q389" t="e">
        <f ca="1"/>
        <v>#NAME?</v>
      </c>
      <c r="S389" s="43" t="e">
        <f ca="1"/>
        <v>#NAME?</v>
      </c>
      <c r="T389" s="43" t="e">
        <f ca="1"/>
        <v>#NAME?</v>
      </c>
      <c r="U389" s="43" t="e">
        <f ca="1"/>
        <v>#NAME?</v>
      </c>
    </row>
    <row r="390" spans="1:21" x14ac:dyDescent="0.35">
      <c r="A390" s="40">
        <f ca="1">INDEX('Flow probs &amp; rates'!$Z$5:$Z$5999,D388)</f>
        <v>2.8325750300752815E-2</v>
      </c>
      <c r="B390" s="40">
        <f ca="1">INDEX('Flow probs &amp; rates'!$AA$5:$AA$5999,D388)</f>
        <v>1.6850256366679913E-2</v>
      </c>
      <c r="C390" s="40">
        <f ca="1">INDEX('Flow probs &amp; rates'!$AB$5:$AB$5999,D388)</f>
        <v>0.95482399333256729</v>
      </c>
      <c r="D390" s="12"/>
      <c r="E390" s="12"/>
      <c r="F390" s="12">
        <v>2.57769768533786E-2</v>
      </c>
      <c r="G390" s="12">
        <v>2.2698315832969398E-2</v>
      </c>
      <c r="H390" s="12">
        <v>-4.84752926863488E-2</v>
      </c>
      <c r="J390" s="11">
        <v>0</v>
      </c>
      <c r="K390" s="11">
        <v>0</v>
      </c>
      <c r="L390" s="11" t="e">
        <f t="shared" ref="L390" ca="1" si="383">LN(INDEX(Q$4:Q$5999,M388))</f>
        <v>#NAME?</v>
      </c>
      <c r="M390" s="11"/>
      <c r="O390" t="e">
        <f ca="1"/>
        <v>#NAME?</v>
      </c>
      <c r="P390" t="e">
        <f ca="1"/>
        <v>#NAME?</v>
      </c>
      <c r="Q390" t="e">
        <f ca="1"/>
        <v>#NAME?</v>
      </c>
      <c r="S390" s="43" t="e">
        <f ca="1"/>
        <v>#NAME?</v>
      </c>
      <c r="T390" s="43" t="e">
        <f ca="1"/>
        <v>#NAME?</v>
      </c>
      <c r="U390" s="43" t="e">
        <f ca="1"/>
        <v>#NAME?</v>
      </c>
    </row>
    <row r="391" spans="1:21" x14ac:dyDescent="0.35">
      <c r="A391" s="40">
        <f ca="1">INDEX('Flow probs &amp; rates'!$T$5:$T$5999,D391)</f>
        <v>0.97437893352534355</v>
      </c>
      <c r="B391" s="40">
        <f ca="1">INDEX('Flow probs &amp; rates'!$U$5:$U$5999,D391)</f>
        <v>1.0241894019714535E-2</v>
      </c>
      <c r="C391" s="40">
        <f ca="1">INDEX('Flow probs &amp; rates'!$V$5:$V$5999,D391)</f>
        <v>1.5379172454941867E-2</v>
      </c>
      <c r="D391" s="12">
        <v>130</v>
      </c>
      <c r="E391" s="12"/>
      <c r="F391" s="12">
        <v>-2.8399735937528599E-2</v>
      </c>
      <c r="G391" s="12">
        <v>1.3727855135269799E-2</v>
      </c>
      <c r="H391" s="12">
        <v>1.46718808022584E-2</v>
      </c>
      <c r="J391" s="11" t="e">
        <f t="shared" ref="J391" ca="1" si="384">LN(INDEX(O$4:O$5999,M391))</f>
        <v>#NAME?</v>
      </c>
      <c r="K391" s="11">
        <v>0</v>
      </c>
      <c r="L391" s="11">
        <v>0</v>
      </c>
      <c r="M391" s="30">
        <v>775</v>
      </c>
      <c r="O391" t="e">
        <f ca="1"/>
        <v>#NAME?</v>
      </c>
      <c r="P391" t="e">
        <f ca="1"/>
        <v>#NAME?</v>
      </c>
      <c r="Q391" t="e">
        <f ca="1"/>
        <v>#NAME?</v>
      </c>
      <c r="S391" s="43" t="e">
        <f t="array" aca="1" ref="S391:U393" ca="1">MMULT(INDEX(O$5:O$5999,M391):INDEX(Q$7:Q$5999,M391),MMULT(J391:L393,MINVERSE(INDEX(O$5:O$5999,M391):INDEX(Q$7:Q$5999,M391))))</f>
        <v>#NAME?</v>
      </c>
      <c r="T391" s="43" t="e">
        <f ca="1"/>
        <v>#NAME?</v>
      </c>
      <c r="U391" s="43" t="e">
        <f ca="1"/>
        <v>#NAME?</v>
      </c>
    </row>
    <row r="392" spans="1:21" x14ac:dyDescent="0.35">
      <c r="A392" s="40">
        <f ca="1">INDEX('Flow probs &amp; rates'!$W$5:$W$5999,D391)</f>
        <v>0.2899448940797818</v>
      </c>
      <c r="B392" s="40">
        <f ca="1">INDEX('Flow probs &amp; rates'!$X$5:$X$5999,D391)</f>
        <v>0.54389668262057178</v>
      </c>
      <c r="C392" s="40">
        <f ca="1">INDEX('Flow probs &amp; rates'!$Y$5:$Y$5999,D391)</f>
        <v>0.16615842329964636</v>
      </c>
      <c r="D392" s="12"/>
      <c r="E392" s="12"/>
      <c r="F392" s="12">
        <v>0.39039203520844001</v>
      </c>
      <c r="G392" s="12">
        <v>-0.61537112134730598</v>
      </c>
      <c r="H392" s="12">
        <v>0.224979086138865</v>
      </c>
      <c r="J392" s="11">
        <v>0</v>
      </c>
      <c r="K392" s="11" t="e">
        <f t="shared" ref="K392" ca="1" si="385">LN(INDEX(P$4:P$5999,M391))</f>
        <v>#NAME?</v>
      </c>
      <c r="L392" s="11">
        <v>0</v>
      </c>
      <c r="M392" s="30"/>
      <c r="O392" t="e">
        <f ca="1"/>
        <v>#NAME?</v>
      </c>
      <c r="P392" t="e">
        <f ca="1"/>
        <v>#NAME?</v>
      </c>
      <c r="Q392" t="e">
        <f ca="1"/>
        <v>#NAME?</v>
      </c>
      <c r="S392" s="43" t="e">
        <f ca="1"/>
        <v>#NAME?</v>
      </c>
      <c r="T392" s="43" t="e">
        <f ca="1"/>
        <v>#NAME?</v>
      </c>
      <c r="U392" s="43" t="e">
        <f ca="1"/>
        <v>#NAME?</v>
      </c>
    </row>
    <row r="393" spans="1:21" x14ac:dyDescent="0.35">
      <c r="A393" s="40">
        <f ca="1">INDEX('Flow probs &amp; rates'!$Z$5:$Z$5999,D391)</f>
        <v>2.9033312496020265E-2</v>
      </c>
      <c r="B393" s="40">
        <f ca="1">INDEX('Flow probs &amp; rates'!$AA$5:$AA$5999,D391)</f>
        <v>1.6369780676535859E-2</v>
      </c>
      <c r="C393" s="40">
        <f ca="1">INDEX('Flow probs &amp; rates'!$AB$5:$AB$5999,D391)</f>
        <v>0.95459690682744391</v>
      </c>
      <c r="D393" s="12"/>
      <c r="E393" s="12"/>
      <c r="F393" s="12">
        <v>2.6507969848967399E-2</v>
      </c>
      <c r="G393" s="12">
        <v>2.22726799898097E-2</v>
      </c>
      <c r="H393" s="12">
        <v>-4.8780649838777598E-2</v>
      </c>
      <c r="J393" s="11">
        <v>0</v>
      </c>
      <c r="K393" s="11">
        <v>0</v>
      </c>
      <c r="L393" s="11" t="e">
        <f t="shared" ref="L393" ca="1" si="386">LN(INDEX(Q$4:Q$5999,M391))</f>
        <v>#NAME?</v>
      </c>
      <c r="M393" s="30"/>
      <c r="O393" t="e">
        <f ca="1"/>
        <v>#NAME?</v>
      </c>
      <c r="P393" t="e">
        <f ca="1"/>
        <v>#NAME?</v>
      </c>
      <c r="Q393" t="e">
        <f ca="1"/>
        <v>#NAME?</v>
      </c>
      <c r="S393" s="43" t="e">
        <f ca="1"/>
        <v>#NAME?</v>
      </c>
      <c r="T393" s="43" t="e">
        <f ca="1"/>
        <v>#NAME?</v>
      </c>
      <c r="U393" s="43" t="e">
        <f ca="1"/>
        <v>#NAME?</v>
      </c>
    </row>
    <row r="394" spans="1:21" x14ac:dyDescent="0.35">
      <c r="A394" s="40">
        <f ca="1">INDEX('Flow probs &amp; rates'!$T$5:$T$5999,D394)</f>
        <v>0.97329651490156111</v>
      </c>
      <c r="B394" s="40">
        <f ca="1">INDEX('Flow probs &amp; rates'!$U$5:$U$5999,D394)</f>
        <v>1.1683350138287439E-2</v>
      </c>
      <c r="C394" s="40">
        <f ca="1">INDEX('Flow probs &amp; rates'!$V$5:$V$5999,D394)</f>
        <v>1.5020134960151466E-2</v>
      </c>
      <c r="D394" s="12">
        <v>131</v>
      </c>
      <c r="E394" s="12"/>
      <c r="F394" s="12">
        <v>-2.9787272198827999E-2</v>
      </c>
      <c r="G394" s="12">
        <v>1.560221124869E-2</v>
      </c>
      <c r="H394" s="12">
        <v>1.41850609501387E-2</v>
      </c>
      <c r="J394" s="11" t="e">
        <f t="shared" ref="J394" ca="1" si="387">LN(INDEX(O$4:O$5999,M394))</f>
        <v>#NAME?</v>
      </c>
      <c r="K394" s="11">
        <v>0</v>
      </c>
      <c r="L394" s="11">
        <v>0</v>
      </c>
      <c r="M394" s="30">
        <v>781</v>
      </c>
      <c r="N394">
        <v>196</v>
      </c>
      <c r="O394" t="e">
        <f t="array" aca="1" ref="O394:Q399" ca="1">[1]!evect(INDEX(A$4:A$5999,N394):INDEX(C$6:C$5999,N394))</f>
        <v>#NAME?</v>
      </c>
      <c r="P394" t="e">
        <f ca="1"/>
        <v>#NAME?</v>
      </c>
      <c r="Q394" t="e">
        <f ca="1"/>
        <v>#NAME?</v>
      </c>
      <c r="S394" s="43" t="e">
        <f t="array" aca="1" ref="S394:U396" ca="1">MMULT(INDEX(O$5:O$5999,M394):INDEX(Q$7:Q$5999,M394),MMULT(J394:L396,MINVERSE(INDEX(O$5:O$5999,M394):INDEX(Q$7:Q$5999,M394))))</f>
        <v>#NAME?</v>
      </c>
      <c r="T394" s="43" t="e">
        <f ca="1"/>
        <v>#NAME?</v>
      </c>
      <c r="U394" s="43" t="e">
        <f ca="1"/>
        <v>#NAME?</v>
      </c>
    </row>
    <row r="395" spans="1:21" x14ac:dyDescent="0.35">
      <c r="A395" s="40">
        <f ca="1">INDEX('Flow probs &amp; rates'!$W$5:$W$5999,D394)</f>
        <v>0.28658438114983381</v>
      </c>
      <c r="B395" s="40">
        <f ca="1">INDEX('Flow probs &amp; rates'!$X$5:$X$5999,D394)</f>
        <v>0.54998468845733117</v>
      </c>
      <c r="C395" s="40">
        <f ca="1">INDEX('Flow probs &amp; rates'!$Y$5:$Y$5999,D394)</f>
        <v>0.16343093039283493</v>
      </c>
      <c r="D395" s="12"/>
      <c r="E395" s="12"/>
      <c r="F395" s="12">
        <v>0.38420171062541703</v>
      </c>
      <c r="G395" s="12">
        <v>-0.60494294031666795</v>
      </c>
      <c r="H395" s="12">
        <v>0.22074122969125201</v>
      </c>
      <c r="J395" s="11">
        <v>0</v>
      </c>
      <c r="K395" s="11" t="e">
        <f t="shared" ref="K395" ca="1" si="388">LN(INDEX(P$4:P$5999,M394))</f>
        <v>#NAME?</v>
      </c>
      <c r="L395" s="11">
        <v>0</v>
      </c>
      <c r="M395" s="30"/>
      <c r="O395" t="e">
        <f ca="1"/>
        <v>#NAME?</v>
      </c>
      <c r="P395" t="e">
        <f ca="1"/>
        <v>#NAME?</v>
      </c>
      <c r="Q395" t="e">
        <f ca="1"/>
        <v>#NAME?</v>
      </c>
      <c r="S395" s="43" t="e">
        <f ca="1"/>
        <v>#NAME?</v>
      </c>
      <c r="T395" s="43" t="e">
        <f ca="1"/>
        <v>#NAME?</v>
      </c>
      <c r="U395" s="43" t="e">
        <f ca="1"/>
        <v>#NAME?</v>
      </c>
    </row>
    <row r="396" spans="1:21" x14ac:dyDescent="0.35">
      <c r="A396" s="40">
        <f ca="1">INDEX('Flow probs &amp; rates'!$Z$5:$Z$5999,D394)</f>
        <v>3.0155502255978912E-2</v>
      </c>
      <c r="B396" s="40">
        <f ca="1">INDEX('Flow probs &amp; rates'!$AA$5:$AA$5999,D394)</f>
        <v>1.8617145060432366E-2</v>
      </c>
      <c r="C396" s="40">
        <f ca="1">INDEX('Flow probs &amp; rates'!$AB$5:$AB$5999,D394)</f>
        <v>0.95122735268358871</v>
      </c>
      <c r="D396" s="12"/>
      <c r="E396" s="12"/>
      <c r="F396" s="12">
        <v>2.7315388978689001E-2</v>
      </c>
      <c r="G396" s="12">
        <v>2.5252020686517801E-2</v>
      </c>
      <c r="H396" s="12">
        <v>-5.2567409665206198E-2</v>
      </c>
      <c r="J396" s="11">
        <v>0</v>
      </c>
      <c r="K396" s="11">
        <v>0</v>
      </c>
      <c r="L396" s="11" t="e">
        <f t="shared" ref="L396" ca="1" si="389">LN(INDEX(Q$4:Q$5999,M394))</f>
        <v>#NAME?</v>
      </c>
      <c r="M396" s="30"/>
      <c r="O396" t="e">
        <f ca="1"/>
        <v>#NAME?</v>
      </c>
      <c r="P396" t="e">
        <f ca="1"/>
        <v>#NAME?</v>
      </c>
      <c r="Q396" t="e">
        <f ca="1"/>
        <v>#NAME?</v>
      </c>
      <c r="S396" s="43" t="e">
        <f ca="1"/>
        <v>#NAME?</v>
      </c>
      <c r="T396" s="43" t="e">
        <f ca="1"/>
        <v>#NAME?</v>
      </c>
      <c r="U396" s="43" t="e">
        <f ca="1"/>
        <v>#NAME?</v>
      </c>
    </row>
    <row r="397" spans="1:21" x14ac:dyDescent="0.35">
      <c r="A397" s="40">
        <f ca="1">INDEX('Flow probs &amp; rates'!$T$5:$T$5999,D397)</f>
        <v>0.97177000010528247</v>
      </c>
      <c r="B397" s="40">
        <f ca="1">INDEX('Flow probs &amp; rates'!$U$5:$U$5999,D397)</f>
        <v>1.1743155852617435E-2</v>
      </c>
      <c r="C397" s="40">
        <f ca="1">INDEX('Flow probs &amp; rates'!$V$5:$V$5999,D397)</f>
        <v>1.6486844042100102E-2</v>
      </c>
      <c r="D397" s="12">
        <v>132</v>
      </c>
      <c r="E397" s="12"/>
      <c r="F397" s="12">
        <v>-3.1358164548871102E-2</v>
      </c>
      <c r="G397" s="12">
        <v>1.58637194467393E-2</v>
      </c>
      <c r="H397" s="12">
        <v>1.5494445102144001E-2</v>
      </c>
      <c r="J397" s="11" t="e">
        <f t="shared" ref="J397" ca="1" si="390">LN(INDEX(O$4:O$5999,M397))</f>
        <v>#NAME?</v>
      </c>
      <c r="K397" s="11">
        <v>0</v>
      </c>
      <c r="L397" s="11">
        <v>0</v>
      </c>
      <c r="M397" s="30">
        <v>787</v>
      </c>
      <c r="O397" t="e">
        <f ca="1"/>
        <v>#NAME?</v>
      </c>
      <c r="P397" t="e">
        <f ca="1"/>
        <v>#NAME?</v>
      </c>
      <c r="Q397" t="e">
        <f ca="1"/>
        <v>#NAME?</v>
      </c>
      <c r="S397" s="43" t="e">
        <f t="array" aca="1" ref="S397:U399" ca="1">MMULT(INDEX(O$5:O$5999,M397):INDEX(Q$7:Q$5999,M397),MMULT(J397:L399,MINVERSE(INDEX(O$5:O$5999,M397):INDEX(Q$7:Q$5999,M397))))</f>
        <v>#NAME?</v>
      </c>
      <c r="T397" s="43" t="e">
        <f ca="1"/>
        <v>#NAME?</v>
      </c>
      <c r="U397" s="43" t="e">
        <f ca="1"/>
        <v>#NAME?</v>
      </c>
    </row>
    <row r="398" spans="1:21" x14ac:dyDescent="0.35">
      <c r="A398" s="40">
        <f ca="1">INDEX('Flow probs &amp; rates'!$W$5:$W$5999,D397)</f>
        <v>0.28125884453695749</v>
      </c>
      <c r="B398" s="40">
        <f ca="1">INDEX('Flow probs &amp; rates'!$X$5:$X$5999,D397)</f>
        <v>0.53683824031068339</v>
      </c>
      <c r="C398" s="40">
        <f ca="1">INDEX('Flow probs &amp; rates'!$Y$5:$Y$5999,D397)</f>
        <v>0.18190291515235915</v>
      </c>
      <c r="D398" s="12"/>
      <c r="E398" s="12"/>
      <c r="F398" s="12">
        <v>0.38154014357284999</v>
      </c>
      <c r="G398" s="12">
        <v>-0.62947760657074903</v>
      </c>
      <c r="H398" s="12">
        <v>0.24793746298303901</v>
      </c>
      <c r="J398" s="11">
        <v>0</v>
      </c>
      <c r="K398" s="11" t="e">
        <f t="shared" ref="K398" ca="1" si="391">LN(INDEX(P$4:P$5999,M397))</f>
        <v>#NAME?</v>
      </c>
      <c r="L398" s="11">
        <v>0</v>
      </c>
      <c r="M398" s="11"/>
      <c r="O398" t="e">
        <f ca="1"/>
        <v>#NAME?</v>
      </c>
      <c r="P398" t="e">
        <f ca="1"/>
        <v>#NAME?</v>
      </c>
      <c r="Q398" t="e">
        <f ca="1"/>
        <v>#NAME?</v>
      </c>
      <c r="S398" s="43" t="e">
        <f ca="1"/>
        <v>#NAME?</v>
      </c>
      <c r="T398" s="43" t="e">
        <f ca="1"/>
        <v>#NAME?</v>
      </c>
      <c r="U398" s="43" t="e">
        <f ca="1"/>
        <v>#NAME?</v>
      </c>
    </row>
    <row r="399" spans="1:21" x14ac:dyDescent="0.35">
      <c r="A399" s="40">
        <f ca="1">INDEX('Flow probs &amp; rates'!$Z$5:$Z$5999,D397)</f>
        <v>2.6929154621657382E-2</v>
      </c>
      <c r="B399" s="40">
        <f ca="1">INDEX('Flow probs &amp; rates'!$AA$5:$AA$5999,D397)</f>
        <v>1.7569195999706955E-2</v>
      </c>
      <c r="C399" s="40">
        <f ca="1">INDEX('Flow probs &amp; rates'!$AB$5:$AB$5999,D397)</f>
        <v>0.95550164937863569</v>
      </c>
      <c r="D399" s="12"/>
      <c r="E399" s="12"/>
      <c r="F399" s="12">
        <v>2.41686068188025E-2</v>
      </c>
      <c r="G399" s="12">
        <v>2.4049584072316499E-2</v>
      </c>
      <c r="H399" s="12">
        <v>-4.8218190880737602E-2</v>
      </c>
      <c r="J399" s="11">
        <v>0</v>
      </c>
      <c r="K399" s="11">
        <v>0</v>
      </c>
      <c r="L399" s="11" t="e">
        <f t="shared" ref="L399" ca="1" si="392">LN(INDEX(Q$4:Q$5999,M397))</f>
        <v>#NAME?</v>
      </c>
      <c r="M399" s="11"/>
      <c r="O399" t="e">
        <f ca="1"/>
        <v>#NAME?</v>
      </c>
      <c r="P399" t="e">
        <f ca="1"/>
        <v>#NAME?</v>
      </c>
      <c r="Q399" t="e">
        <f ca="1"/>
        <v>#NAME?</v>
      </c>
      <c r="S399" s="43" t="e">
        <f ca="1"/>
        <v>#NAME?</v>
      </c>
      <c r="T399" s="43" t="e">
        <f ca="1"/>
        <v>#NAME?</v>
      </c>
      <c r="U399" s="43" t="e">
        <f ca="1"/>
        <v>#NAME?</v>
      </c>
    </row>
    <row r="400" spans="1:21" x14ac:dyDescent="0.35">
      <c r="A400" s="40">
        <f ca="1">INDEX('Flow probs &amp; rates'!$T$5:$T$5999,D400)</f>
        <v>0.97299063293415267</v>
      </c>
      <c r="B400" s="40">
        <f ca="1">INDEX('Flow probs &amp; rates'!$U$5:$U$5999,D400)</f>
        <v>1.1662525419389728E-2</v>
      </c>
      <c r="C400" s="40">
        <f ca="1">INDEX('Flow probs &amp; rates'!$V$5:$V$5999,D400)</f>
        <v>1.5346841646457606E-2</v>
      </c>
      <c r="D400" s="12">
        <v>133</v>
      </c>
      <c r="E400" s="12"/>
      <c r="F400" s="12">
        <v>-3.0232147379409501E-2</v>
      </c>
      <c r="G400" s="12">
        <v>1.5836363619972298E-2</v>
      </c>
      <c r="H400" s="12">
        <v>1.43957837593684E-2</v>
      </c>
      <c r="J400" s="11" t="e">
        <f t="shared" ref="J400" ca="1" si="393">LN(INDEX(O$4:O$5999,M400))</f>
        <v>#NAME?</v>
      </c>
      <c r="K400" s="11">
        <v>0</v>
      </c>
      <c r="L400" s="11">
        <v>0</v>
      </c>
      <c r="M400" s="30">
        <v>793</v>
      </c>
      <c r="N400">
        <v>199</v>
      </c>
      <c r="O400" t="e">
        <f t="array" aca="1" ref="O400:Q405" ca="1">[1]!evect(INDEX(A$4:A$5999,N400):INDEX(C$6:C$5999,N400))</f>
        <v>#NAME?</v>
      </c>
      <c r="P400" t="e">
        <f ca="1"/>
        <v>#NAME?</v>
      </c>
      <c r="Q400" t="e">
        <f ca="1"/>
        <v>#NAME?</v>
      </c>
      <c r="S400" s="43" t="e">
        <f t="array" aca="1" ref="S400:U402" ca="1">MMULT(INDEX(O$5:O$5999,M400):INDEX(Q$7:Q$5999,M400),MMULT(J400:L402,MINVERSE(INDEX(O$5:O$5999,M400):INDEX(Q$7:Q$5999,M400))))</f>
        <v>#NAME?</v>
      </c>
      <c r="T400" s="43" t="e">
        <f ca="1"/>
        <v>#NAME?</v>
      </c>
      <c r="U400" s="43" t="e">
        <f ca="1"/>
        <v>#NAME?</v>
      </c>
    </row>
    <row r="401" spans="1:21" x14ac:dyDescent="0.35">
      <c r="A401" s="40">
        <f ca="1">INDEX('Flow probs &amp; rates'!$W$5:$W$5999,D400)</f>
        <v>0.29705222679385074</v>
      </c>
      <c r="B401" s="40">
        <f ca="1">INDEX('Flow probs &amp; rates'!$X$5:$X$5999,D400)</f>
        <v>0.53026929646140286</v>
      </c>
      <c r="C401" s="40">
        <f ca="1">INDEX('Flow probs &amp; rates'!$Y$5:$Y$5999,D400)</f>
        <v>0.17267847674474651</v>
      </c>
      <c r="D401" s="12"/>
      <c r="E401" s="12"/>
      <c r="F401" s="12">
        <v>0.40526841842412098</v>
      </c>
      <c r="G401" s="12">
        <v>-0.642092623515924</v>
      </c>
      <c r="H401" s="12">
        <v>0.23682420509048899</v>
      </c>
      <c r="J401" s="11">
        <v>0</v>
      </c>
      <c r="K401" s="11" t="e">
        <f t="shared" ref="K401" ca="1" si="394">LN(INDEX(P$4:P$5999,M400))</f>
        <v>#NAME?</v>
      </c>
      <c r="L401" s="11">
        <v>0</v>
      </c>
      <c r="M401" s="30"/>
      <c r="O401" t="e">
        <f ca="1"/>
        <v>#NAME?</v>
      </c>
      <c r="P401" t="e">
        <f ca="1"/>
        <v>#NAME?</v>
      </c>
      <c r="Q401" t="e">
        <f ca="1"/>
        <v>#NAME?</v>
      </c>
      <c r="S401" s="43" t="e">
        <f ca="1"/>
        <v>#NAME?</v>
      </c>
      <c r="T401" s="43" t="e">
        <f ca="1"/>
        <v>#NAME?</v>
      </c>
      <c r="U401" s="43" t="e">
        <f ca="1"/>
        <v>#NAME?</v>
      </c>
    </row>
    <row r="402" spans="1:21" x14ac:dyDescent="0.35">
      <c r="A402" s="40">
        <f ca="1">INDEX('Flow probs &amp; rates'!$Z$5:$Z$5999,D400)</f>
        <v>2.7747741980852135E-2</v>
      </c>
      <c r="B402" s="40">
        <f ca="1">INDEX('Flow probs &amp; rates'!$AA$5:$AA$5999,D400)</f>
        <v>1.8487679113978309E-2</v>
      </c>
      <c r="C402" s="40">
        <f ca="1">INDEX('Flow probs &amp; rates'!$AB$5:$AB$5999,D400)</f>
        <v>0.95376457890516952</v>
      </c>
      <c r="D402" s="12"/>
      <c r="E402" s="12"/>
      <c r="F402" s="12">
        <v>2.4565223415365101E-2</v>
      </c>
      <c r="G402" s="12">
        <v>2.5483615258448899E-2</v>
      </c>
      <c r="H402" s="12">
        <v>-5.0048838663556E-2</v>
      </c>
      <c r="J402" s="11">
        <v>0</v>
      </c>
      <c r="K402" s="11">
        <v>0</v>
      </c>
      <c r="L402" s="11" t="e">
        <f t="shared" ref="L402" ca="1" si="395">LN(INDEX(Q$4:Q$5999,M400))</f>
        <v>#NAME?</v>
      </c>
      <c r="M402" s="30"/>
      <c r="O402" t="e">
        <f ca="1"/>
        <v>#NAME?</v>
      </c>
      <c r="P402" t="e">
        <f ca="1"/>
        <v>#NAME?</v>
      </c>
      <c r="Q402" t="e">
        <f ca="1"/>
        <v>#NAME?</v>
      </c>
      <c r="S402" s="43" t="e">
        <f ca="1"/>
        <v>#NAME?</v>
      </c>
      <c r="T402" s="43" t="e">
        <f ca="1"/>
        <v>#NAME?</v>
      </c>
      <c r="U402" s="43" t="e">
        <f ca="1"/>
        <v>#NAME?</v>
      </c>
    </row>
    <row r="403" spans="1:21" x14ac:dyDescent="0.35">
      <c r="A403" s="40">
        <f ca="1">INDEX('Flow probs &amp; rates'!$T$5:$T$5999,D403)</f>
        <v>0.97038332125725646</v>
      </c>
      <c r="B403" s="40">
        <f ca="1">INDEX('Flow probs &amp; rates'!$U$5:$U$5999,D403)</f>
        <v>1.2437964359684313E-2</v>
      </c>
      <c r="C403" s="40">
        <f ca="1">INDEX('Flow probs &amp; rates'!$V$5:$V$5999,D403)</f>
        <v>1.7178714383059221E-2</v>
      </c>
      <c r="D403" s="12">
        <v>134</v>
      </c>
      <c r="E403" s="12"/>
      <c r="F403" s="12">
        <v>-3.2954663785839597E-2</v>
      </c>
      <c r="G403" s="12">
        <v>1.67987575773796E-2</v>
      </c>
      <c r="H403" s="12">
        <v>1.61559062084599E-2</v>
      </c>
      <c r="J403" s="11" t="e">
        <f t="shared" ref="J403" ca="1" si="396">LN(INDEX(O$4:O$5999,M403))</f>
        <v>#NAME?</v>
      </c>
      <c r="K403" s="11">
        <v>0</v>
      </c>
      <c r="L403" s="11">
        <v>0</v>
      </c>
      <c r="M403" s="30">
        <v>799</v>
      </c>
      <c r="O403" t="e">
        <f ca="1"/>
        <v>#NAME?</v>
      </c>
      <c r="P403" t="e">
        <f ca="1"/>
        <v>#NAME?</v>
      </c>
      <c r="Q403" t="e">
        <f ca="1"/>
        <v>#NAME?</v>
      </c>
      <c r="S403" s="43" t="e">
        <f t="array" aca="1" ref="S403:U405" ca="1">MMULT(INDEX(O$5:O$5999,M403):INDEX(Q$7:Q$5999,M403),MMULT(J403:L405,MINVERSE(INDEX(O$5:O$5999,M403):INDEX(Q$7:Q$5999,M403))))</f>
        <v>#NAME?</v>
      </c>
      <c r="T403" s="43" t="e">
        <f ca="1"/>
        <v>#NAME?</v>
      </c>
      <c r="U403" s="43" t="e">
        <f ca="1"/>
        <v>#NAME?</v>
      </c>
    </row>
    <row r="404" spans="1:21" x14ac:dyDescent="0.35">
      <c r="A404" s="40">
        <f ca="1">INDEX('Flow probs &amp; rates'!$W$5:$W$5999,D403)</f>
        <v>0.28437027300990964</v>
      </c>
      <c r="B404" s="40">
        <f ca="1">INDEX('Flow probs &amp; rates'!$X$5:$X$5999,D403)</f>
        <v>0.5383167237053097</v>
      </c>
      <c r="C404" s="40">
        <f ca="1">INDEX('Flow probs &amp; rates'!$Y$5:$Y$5999,D403)</f>
        <v>0.17731300328478061</v>
      </c>
      <c r="D404" s="12"/>
      <c r="E404" s="12"/>
      <c r="F404" s="12">
        <v>0.38613686779761902</v>
      </c>
      <c r="G404" s="12">
        <v>-0.62689933866246605</v>
      </c>
      <c r="H404" s="12">
        <v>0.24076247086484701</v>
      </c>
      <c r="J404" s="11">
        <v>0</v>
      </c>
      <c r="K404" s="11" t="e">
        <f t="shared" ref="K404" ca="1" si="397">LN(INDEX(P$4:P$5999,M403))</f>
        <v>#NAME?</v>
      </c>
      <c r="L404" s="11">
        <v>0</v>
      </c>
      <c r="M404" s="30"/>
      <c r="O404" t="e">
        <f ca="1"/>
        <v>#NAME?</v>
      </c>
      <c r="P404" t="e">
        <f ca="1"/>
        <v>#NAME?</v>
      </c>
      <c r="Q404" t="e">
        <f ca="1"/>
        <v>#NAME?</v>
      </c>
      <c r="S404" s="43" t="e">
        <f ca="1"/>
        <v>#NAME?</v>
      </c>
      <c r="T404" s="43" t="e">
        <f ca="1"/>
        <v>#NAME?</v>
      </c>
      <c r="U404" s="43" t="e">
        <f ca="1"/>
        <v>#NAME?</v>
      </c>
    </row>
    <row r="405" spans="1:21" x14ac:dyDescent="0.35">
      <c r="A405" s="40">
        <f ca="1">INDEX('Flow probs &amp; rates'!$Z$5:$Z$5999,D403)</f>
        <v>2.4280907765407082E-2</v>
      </c>
      <c r="B405" s="40">
        <f ca="1">INDEX('Flow probs &amp; rates'!$AA$5:$AA$5999,D403)</f>
        <v>1.7689386469537945E-2</v>
      </c>
      <c r="C405" s="40">
        <f ca="1">INDEX('Flow probs &amp; rates'!$AB$5:$AB$5999,D403)</f>
        <v>0.95802970576505497</v>
      </c>
      <c r="D405" s="12"/>
      <c r="E405" s="12"/>
      <c r="F405" s="12">
        <v>2.1337098519900798E-2</v>
      </c>
      <c r="G405" s="12">
        <v>2.4164129324711299E-2</v>
      </c>
      <c r="H405" s="12">
        <v>-4.5501227844612198E-2</v>
      </c>
      <c r="J405" s="11">
        <v>0</v>
      </c>
      <c r="K405" s="11">
        <v>0</v>
      </c>
      <c r="L405" s="11" t="e">
        <f t="shared" ref="L405" ca="1" si="398">LN(INDEX(Q$4:Q$5999,M403))</f>
        <v>#NAME?</v>
      </c>
      <c r="M405" s="30"/>
      <c r="O405" t="e">
        <f ca="1"/>
        <v>#NAME?</v>
      </c>
      <c r="P405" t="e">
        <f ca="1"/>
        <v>#NAME?</v>
      </c>
      <c r="Q405" t="e">
        <f ca="1"/>
        <v>#NAME?</v>
      </c>
      <c r="S405" s="43" t="e">
        <f ca="1"/>
        <v>#NAME?</v>
      </c>
      <c r="T405" s="43" t="e">
        <f ca="1"/>
        <v>#NAME?</v>
      </c>
      <c r="U405" s="43" t="e">
        <f ca="1"/>
        <v>#NAME?</v>
      </c>
    </row>
    <row r="406" spans="1:21" x14ac:dyDescent="0.35">
      <c r="A406" s="40">
        <f ca="1">INDEX('Flow probs &amp; rates'!$T$5:$T$5999,D406)</f>
        <v>0.97099602910106741</v>
      </c>
      <c r="B406" s="40">
        <f ca="1">INDEX('Flow probs &amp; rates'!$U$5:$U$5999,D406)</f>
        <v>1.2060143192254826E-2</v>
      </c>
      <c r="C406" s="40">
        <f ca="1">INDEX('Flow probs &amp; rates'!$V$5:$V$5999,D406)</f>
        <v>1.6943827706677794E-2</v>
      </c>
      <c r="D406" s="12">
        <v>135</v>
      </c>
      <c r="E406" s="12"/>
      <c r="F406" s="12">
        <v>-3.22886538712783E-2</v>
      </c>
      <c r="G406" s="12">
        <v>1.6266345692088301E-2</v>
      </c>
      <c r="H406" s="12">
        <v>1.6022308168943601E-2</v>
      </c>
      <c r="J406" s="11" t="e">
        <f t="shared" ref="J406" ca="1" si="399">LN(INDEX(O$4:O$5999,M406))</f>
        <v>#NAME?</v>
      </c>
      <c r="K406" s="11">
        <v>0</v>
      </c>
      <c r="L406" s="11">
        <v>0</v>
      </c>
      <c r="M406" s="30">
        <v>805</v>
      </c>
      <c r="N406">
        <v>202</v>
      </c>
      <c r="O406" t="e">
        <f t="array" aca="1" ref="O406:Q411" ca="1">[1]!evect(INDEX(A$4:A$5999,N406):INDEX(C$6:C$5999,N406))</f>
        <v>#NAME?</v>
      </c>
      <c r="P406" t="e">
        <f ca="1"/>
        <v>#NAME?</v>
      </c>
      <c r="Q406" t="e">
        <f ca="1"/>
        <v>#NAME?</v>
      </c>
      <c r="S406" s="43" t="e">
        <f t="array" aca="1" ref="S406:U408" ca="1">MMULT(INDEX(O$5:O$5999,M406):INDEX(Q$7:Q$5999,M406),MMULT(J406:L408,MINVERSE(INDEX(O$5:O$5999,M406):INDEX(Q$7:Q$5999,M406))))</f>
        <v>#NAME?</v>
      </c>
      <c r="T406" s="43" t="e">
        <f ca="1"/>
        <v>#NAME?</v>
      </c>
      <c r="U406" s="43" t="e">
        <f ca="1"/>
        <v>#NAME?</v>
      </c>
    </row>
    <row r="407" spans="1:21" x14ac:dyDescent="0.35">
      <c r="A407" s="40">
        <f ca="1">INDEX('Flow probs &amp; rates'!$W$5:$W$5999,D406)</f>
        <v>0.28904459530033466</v>
      </c>
      <c r="B407" s="40">
        <f ca="1">INDEX('Flow probs &amp; rates'!$X$5:$X$5999,D406)</f>
        <v>0.54004990367916228</v>
      </c>
      <c r="C407" s="40">
        <f ca="1">INDEX('Flow probs &amp; rates'!$Y$5:$Y$5999,D406)</f>
        <v>0.17090550102050309</v>
      </c>
      <c r="D407" s="12"/>
      <c r="E407" s="12"/>
      <c r="F407" s="12">
        <v>0.39165911894002198</v>
      </c>
      <c r="G407" s="12">
        <v>-0.62324873334235598</v>
      </c>
      <c r="H407" s="12">
        <v>0.23158961440321901</v>
      </c>
      <c r="J407" s="11">
        <v>0</v>
      </c>
      <c r="K407" s="11" t="e">
        <f t="shared" ref="K407" ca="1" si="400">LN(INDEX(P$4:P$5999,M406))</f>
        <v>#NAME?</v>
      </c>
      <c r="L407" s="11">
        <v>0</v>
      </c>
      <c r="M407" s="11"/>
      <c r="O407" t="e">
        <f ca="1"/>
        <v>#NAME?</v>
      </c>
      <c r="P407" t="e">
        <f ca="1"/>
        <v>#NAME?</v>
      </c>
      <c r="Q407" t="e">
        <f ca="1"/>
        <v>#NAME?</v>
      </c>
      <c r="S407" s="43" t="e">
        <f ca="1"/>
        <v>#NAME?</v>
      </c>
      <c r="T407" s="43" t="e">
        <f ca="1"/>
        <v>#NAME?</v>
      </c>
      <c r="U407" s="43" t="e">
        <f ca="1"/>
        <v>#NAME?</v>
      </c>
    </row>
    <row r="408" spans="1:21" x14ac:dyDescent="0.35">
      <c r="A408" s="40">
        <f ca="1">INDEX('Flow probs &amp; rates'!$Z$5:$Z$5999,D406)</f>
        <v>2.5806138176972793E-2</v>
      </c>
      <c r="B408" s="40">
        <f ca="1">INDEX('Flow probs &amp; rates'!$AA$5:$AA$5999,D406)</f>
        <v>1.659519465497488E-2</v>
      </c>
      <c r="C408" s="40">
        <f ca="1">INDEX('Flow probs &amp; rates'!$AB$5:$AB$5999,D406)</f>
        <v>0.95759866716805242</v>
      </c>
      <c r="D408" s="12"/>
      <c r="E408" s="12"/>
      <c r="F408" s="12">
        <v>2.3108323017745101E-2</v>
      </c>
      <c r="G408" s="12">
        <v>2.26148177027818E-2</v>
      </c>
      <c r="H408" s="12">
        <v>-4.57231407101827E-2</v>
      </c>
      <c r="J408" s="11">
        <v>0</v>
      </c>
      <c r="K408" s="11">
        <v>0</v>
      </c>
      <c r="L408" s="11" t="e">
        <f t="shared" ref="L408" ca="1" si="401">LN(INDEX(Q$4:Q$5999,M406))</f>
        <v>#NAME?</v>
      </c>
      <c r="M408" s="11"/>
      <c r="O408" t="e">
        <f ca="1"/>
        <v>#NAME?</v>
      </c>
      <c r="P408" t="e">
        <f ca="1"/>
        <v>#NAME?</v>
      </c>
      <c r="Q408" t="e">
        <f ca="1"/>
        <v>#NAME?</v>
      </c>
      <c r="S408" s="43" t="e">
        <f ca="1"/>
        <v>#NAME?</v>
      </c>
      <c r="T408" s="43" t="e">
        <f ca="1"/>
        <v>#NAME?</v>
      </c>
      <c r="U408" s="43" t="e">
        <f ca="1"/>
        <v>#NAME?</v>
      </c>
    </row>
    <row r="409" spans="1:21" x14ac:dyDescent="0.35">
      <c r="A409" s="40">
        <f ca="1">INDEX('Flow probs &amp; rates'!$T$5:$T$5999,D409)</f>
        <v>0.97060646314856036</v>
      </c>
      <c r="B409" s="40">
        <f ca="1">INDEX('Flow probs &amp; rates'!$U$5:$U$5999,D409)</f>
        <v>1.230393023141986E-2</v>
      </c>
      <c r="C409" s="40">
        <f ca="1">INDEX('Flow probs &amp; rates'!$V$5:$V$5999,D409)</f>
        <v>1.708960662001981E-2</v>
      </c>
      <c r="D409" s="12">
        <v>136</v>
      </c>
      <c r="E409" s="12"/>
      <c r="F409" s="12">
        <v>-3.2614892965595998E-2</v>
      </c>
      <c r="G409" s="12">
        <v>1.6303061381147701E-2</v>
      </c>
      <c r="H409" s="12">
        <v>1.63118315845284E-2</v>
      </c>
      <c r="J409" s="11" t="e">
        <f t="shared" ref="J409" ca="1" si="402">LN(INDEX(O$4:O$5999,M409))</f>
        <v>#NAME?</v>
      </c>
      <c r="K409" s="11">
        <v>0</v>
      </c>
      <c r="L409" s="11">
        <v>0</v>
      </c>
      <c r="M409" s="30">
        <v>811</v>
      </c>
      <c r="O409" t="e">
        <f ca="1"/>
        <v>#NAME?</v>
      </c>
      <c r="P409" t="e">
        <f ca="1"/>
        <v>#NAME?</v>
      </c>
      <c r="Q409" t="e">
        <f ca="1"/>
        <v>#NAME?</v>
      </c>
      <c r="S409" s="43" t="e">
        <f t="array" aca="1" ref="S409:U411" ca="1">MMULT(INDEX(O$5:O$5999,M409):INDEX(Q$7:Q$5999,M409),MMULT(J409:L411,MINVERSE(INDEX(O$5:O$5999,M409):INDEX(Q$7:Q$5999,M409))))</f>
        <v>#NAME?</v>
      </c>
      <c r="T409" s="43" t="e">
        <f ca="1"/>
        <v>#NAME?</v>
      </c>
      <c r="U409" s="43" t="e">
        <f ca="1"/>
        <v>#NAME?</v>
      </c>
    </row>
    <row r="410" spans="1:21" x14ac:dyDescent="0.35">
      <c r="A410" s="40">
        <f ca="1">INDEX('Flow probs &amp; rates'!$W$5:$W$5999,D409)</f>
        <v>0.28027865063893004</v>
      </c>
      <c r="B410" s="40">
        <f ca="1">INDEX('Flow probs &amp; rates'!$X$5:$X$5999,D409)</f>
        <v>0.56042031833073902</v>
      </c>
      <c r="C410" s="40">
        <f ca="1">INDEX('Flow probs &amp; rates'!$Y$5:$Y$5999,D409)</f>
        <v>0.15930103103033097</v>
      </c>
      <c r="D410" s="12"/>
      <c r="E410" s="12"/>
      <c r="F410" s="12">
        <v>0.37349806148847597</v>
      </c>
      <c r="G410" s="12">
        <v>-0.58592874009201001</v>
      </c>
      <c r="H410" s="12">
        <v>0.21243067860470399</v>
      </c>
      <c r="J410" s="11">
        <v>0</v>
      </c>
      <c r="K410" s="11" t="e">
        <f t="shared" ref="K410" ca="1" si="403">LN(INDEX(P$4:P$5999,M409))</f>
        <v>#NAME?</v>
      </c>
      <c r="L410" s="11">
        <v>0</v>
      </c>
      <c r="M410" s="30"/>
      <c r="O410" t="e">
        <f ca="1"/>
        <v>#NAME?</v>
      </c>
      <c r="P410" t="e">
        <f ca="1"/>
        <v>#NAME?</v>
      </c>
      <c r="Q410" t="e">
        <f ca="1"/>
        <v>#NAME?</v>
      </c>
      <c r="S410" s="43" t="e">
        <f ca="1"/>
        <v>#NAME?</v>
      </c>
      <c r="T410" s="43" t="e">
        <f ca="1"/>
        <v>#NAME?</v>
      </c>
      <c r="U410" s="43" t="e">
        <f ca="1"/>
        <v>#NAME?</v>
      </c>
    </row>
    <row r="411" spans="1:21" x14ac:dyDescent="0.35">
      <c r="A411" s="40">
        <f ca="1">INDEX('Flow probs &amp; rates'!$Z$5:$Z$5999,D409)</f>
        <v>2.6989453897032022E-2</v>
      </c>
      <c r="B411" s="40">
        <f ca="1">INDEX('Flow probs &amp; rates'!$AA$5:$AA$5999,D409)</f>
        <v>1.822481342267504E-2</v>
      </c>
      <c r="C411" s="40">
        <f ca="1">INDEX('Flow probs &amp; rates'!$AB$5:$AB$5999,D409)</f>
        <v>0.95478573268029299</v>
      </c>
      <c r="D411" s="12"/>
      <c r="E411" s="12"/>
      <c r="F411" s="12">
        <v>2.42212117512423E-2</v>
      </c>
      <c r="G411" s="12">
        <v>2.44665189099935E-2</v>
      </c>
      <c r="H411" s="12">
        <v>-4.8687730671485303E-2</v>
      </c>
      <c r="J411" s="11">
        <v>0</v>
      </c>
      <c r="K411" s="11">
        <v>0</v>
      </c>
      <c r="L411" s="11" t="e">
        <f t="shared" ref="L411" ca="1" si="404">LN(INDEX(Q$4:Q$5999,M409))</f>
        <v>#NAME?</v>
      </c>
      <c r="M411" s="30"/>
      <c r="O411" t="e">
        <f ca="1"/>
        <v>#NAME?</v>
      </c>
      <c r="P411" t="e">
        <f ca="1"/>
        <v>#NAME?</v>
      </c>
      <c r="Q411" t="e">
        <f ca="1"/>
        <v>#NAME?</v>
      </c>
      <c r="S411" s="43" t="e">
        <f ca="1"/>
        <v>#NAME?</v>
      </c>
      <c r="T411" s="43" t="e">
        <f ca="1"/>
        <v>#NAME?</v>
      </c>
      <c r="U411" s="43" t="e">
        <f ca="1"/>
        <v>#NAME?</v>
      </c>
    </row>
    <row r="412" spans="1:21" x14ac:dyDescent="0.35">
      <c r="A412" s="40">
        <f ca="1">INDEX('Flow probs &amp; rates'!$T$5:$T$5999,D412)</f>
        <v>0.9716253066971382</v>
      </c>
      <c r="B412" s="40">
        <f ca="1">INDEX('Flow probs &amp; rates'!$U$5:$U$5999,D412)</f>
        <v>1.1757279251665243E-2</v>
      </c>
      <c r="C412" s="40">
        <f ca="1">INDEX('Flow probs &amp; rates'!$V$5:$V$5999,D412)</f>
        <v>1.6617414051196502E-2</v>
      </c>
      <c r="D412" s="12">
        <v>137</v>
      </c>
      <c r="E412" s="12"/>
      <c r="F412" s="12">
        <v>-3.1456661228837099E-2</v>
      </c>
      <c r="G412" s="12">
        <v>1.55266687568292E-2</v>
      </c>
      <c r="H412" s="12">
        <v>1.5929992472007999E-2</v>
      </c>
      <c r="J412" s="11" t="e">
        <f t="shared" ref="J412" ca="1" si="405">LN(INDEX(O$4:O$5999,M412))</f>
        <v>#NAME?</v>
      </c>
      <c r="K412" s="11">
        <v>0</v>
      </c>
      <c r="L412" s="11">
        <v>0</v>
      </c>
      <c r="M412" s="30">
        <v>817</v>
      </c>
      <c r="N412">
        <v>205</v>
      </c>
      <c r="O412" t="e">
        <f t="array" aca="1" ref="O412:Q417" ca="1">[1]!evect(INDEX(A$4:A$5999,N412):INDEX(C$6:C$5999,N412))</f>
        <v>#NAME?</v>
      </c>
      <c r="P412" t="e">
        <f ca="1"/>
        <v>#NAME?</v>
      </c>
      <c r="Q412" t="e">
        <f ca="1"/>
        <v>#NAME?</v>
      </c>
      <c r="S412" s="43" t="e">
        <f t="array" aca="1" ref="S412:U414" ca="1">MMULT(INDEX(O$5:O$5999,M412):INDEX(Q$7:Q$5999,M412),MMULT(J412:L414,MINVERSE(INDEX(O$5:O$5999,M412):INDEX(Q$7:Q$5999,M412))))</f>
        <v>#NAME?</v>
      </c>
      <c r="T412" s="43" t="e">
        <f ca="1"/>
        <v>#NAME?</v>
      </c>
      <c r="U412" s="43" t="e">
        <f ca="1"/>
        <v>#NAME?</v>
      </c>
    </row>
    <row r="413" spans="1:21" x14ac:dyDescent="0.35">
      <c r="A413" s="40">
        <f ca="1">INDEX('Flow probs &amp; rates'!$W$5:$W$5999,D412)</f>
        <v>0.28059406870291415</v>
      </c>
      <c r="B413" s="40">
        <f ca="1">INDEX('Flow probs &amp; rates'!$X$5:$X$5999,D412)</f>
        <v>0.56324973333931305</v>
      </c>
      <c r="C413" s="40">
        <f ca="1">INDEX('Flow probs &amp; rates'!$Y$5:$Y$5999,D412)</f>
        <v>0.15615619795777277</v>
      </c>
      <c r="D413" s="12"/>
      <c r="E413" s="12"/>
      <c r="F413" s="12">
        <v>0.37256111832079503</v>
      </c>
      <c r="G413" s="12">
        <v>-0.58064873124913996</v>
      </c>
      <c r="H413" s="12">
        <v>0.20808761292834499</v>
      </c>
      <c r="J413" s="11">
        <v>0</v>
      </c>
      <c r="K413" s="11" t="e">
        <f t="shared" ref="K413" ca="1" si="406">LN(INDEX(P$4:P$5999,M412))</f>
        <v>#NAME?</v>
      </c>
      <c r="L413" s="11">
        <v>0</v>
      </c>
      <c r="M413" s="30"/>
      <c r="O413" t="e">
        <f ca="1"/>
        <v>#NAME?</v>
      </c>
      <c r="P413" t="e">
        <f ca="1"/>
        <v>#NAME?</v>
      </c>
      <c r="Q413" t="e">
        <f ca="1"/>
        <v>#NAME?</v>
      </c>
      <c r="S413" s="43" t="e">
        <f ca="1"/>
        <v>#NAME?</v>
      </c>
      <c r="T413" s="43" t="e">
        <f ca="1"/>
        <v>#NAME?</v>
      </c>
      <c r="U413" s="43" t="e">
        <f ca="1"/>
        <v>#NAME?</v>
      </c>
    </row>
    <row r="414" spans="1:21" x14ac:dyDescent="0.35">
      <c r="A414" s="40">
        <f ca="1">INDEX('Flow probs &amp; rates'!$Z$5:$Z$5999,D412)</f>
        <v>2.9545326523302794E-2</v>
      </c>
      <c r="B414" s="40">
        <f ca="1">INDEX('Flow probs &amp; rates'!$AA$5:$AA$5999,D412)</f>
        <v>1.8361935200617966E-2</v>
      </c>
      <c r="C414" s="40">
        <f ca="1">INDEX('Flow probs &amp; rates'!$AB$5:$AB$5999,D412)</f>
        <v>0.95209273827607921</v>
      </c>
      <c r="D414" s="12"/>
      <c r="E414" s="12"/>
      <c r="F414" s="12">
        <v>2.6882625077873E-2</v>
      </c>
      <c r="G414" s="12">
        <v>2.4618984300727401E-2</v>
      </c>
      <c r="H414" s="12">
        <v>-5.1501609378599898E-2</v>
      </c>
      <c r="J414" s="11">
        <v>0</v>
      </c>
      <c r="K414" s="11">
        <v>0</v>
      </c>
      <c r="L414" s="11" t="e">
        <f t="shared" ref="L414" ca="1" si="407">LN(INDEX(Q$4:Q$5999,M412))</f>
        <v>#NAME?</v>
      </c>
      <c r="M414" s="30"/>
      <c r="O414" t="e">
        <f ca="1"/>
        <v>#NAME?</v>
      </c>
      <c r="P414" t="e">
        <f ca="1"/>
        <v>#NAME?</v>
      </c>
      <c r="Q414" t="e">
        <f ca="1"/>
        <v>#NAME?</v>
      </c>
      <c r="S414" s="43" t="e">
        <f ca="1"/>
        <v>#NAME?</v>
      </c>
      <c r="T414" s="43" t="e">
        <f ca="1"/>
        <v>#NAME?</v>
      </c>
      <c r="U414" s="43" t="e">
        <f ca="1"/>
        <v>#NAME?</v>
      </c>
    </row>
    <row r="415" spans="1:21" x14ac:dyDescent="0.35">
      <c r="A415" s="40">
        <f ca="1">INDEX('Flow probs &amp; rates'!$T$5:$T$5999,D415)</f>
        <v>0.96850663996276243</v>
      </c>
      <c r="B415" s="40">
        <f ca="1">INDEX('Flow probs &amp; rates'!$U$5:$U$5999,D415)</f>
        <v>1.3293456965052873E-2</v>
      </c>
      <c r="C415" s="40">
        <f ca="1">INDEX('Flow probs &amp; rates'!$V$5:$V$5999,D415)</f>
        <v>1.8199903072184692E-2</v>
      </c>
      <c r="D415" s="12">
        <v>138</v>
      </c>
      <c r="E415" s="12"/>
      <c r="F415" s="12">
        <v>-3.4629931294729202E-2</v>
      </c>
      <c r="G415" s="12">
        <v>1.7267218182935799E-2</v>
      </c>
      <c r="H415" s="12">
        <v>1.7362713111793399E-2</v>
      </c>
      <c r="J415" s="11" t="e">
        <f t="shared" ref="J415" ca="1" si="408">LN(INDEX(O$4:O$5999,M415))</f>
        <v>#NAME?</v>
      </c>
      <c r="K415" s="11">
        <v>0</v>
      </c>
      <c r="L415" s="11">
        <v>0</v>
      </c>
      <c r="M415" s="30">
        <v>823</v>
      </c>
      <c r="O415" t="e">
        <f ca="1"/>
        <v>#NAME?</v>
      </c>
      <c r="P415" t="e">
        <f ca="1"/>
        <v>#NAME?</v>
      </c>
      <c r="Q415" t="e">
        <f ca="1"/>
        <v>#NAME?</v>
      </c>
      <c r="S415" s="43" t="e">
        <f t="array" aca="1" ref="S415:U417" ca="1">MMULT(INDEX(O$5:O$5999,M415):INDEX(Q$7:Q$5999,M415),MMULT(J415:L417,MINVERSE(INDEX(O$5:O$5999,M415):INDEX(Q$7:Q$5999,M415))))</f>
        <v>#NAME?</v>
      </c>
      <c r="T415" s="43" t="e">
        <f ca="1"/>
        <v>#NAME?</v>
      </c>
      <c r="U415" s="43" t="e">
        <f ca="1"/>
        <v>#NAME?</v>
      </c>
    </row>
    <row r="416" spans="1:21" x14ac:dyDescent="0.35">
      <c r="A416" s="40">
        <f ca="1">INDEX('Flow probs &amp; rates'!$W$5:$W$5999,D415)</f>
        <v>0.25189724622770054</v>
      </c>
      <c r="B416" s="40">
        <f ca="1">INDEX('Flow probs &amp; rates'!$X$5:$X$5999,D415)</f>
        <v>0.58643184577592744</v>
      </c>
      <c r="C416" s="40">
        <f ca="1">INDEX('Flow probs &amp; rates'!$Y$5:$Y$5999,D415)</f>
        <v>0.16167090799637204</v>
      </c>
      <c r="D416" s="12"/>
      <c r="E416" s="12"/>
      <c r="F416" s="12">
        <v>0.32922448202857701</v>
      </c>
      <c r="G416" s="12">
        <v>-0.54022993459247803</v>
      </c>
      <c r="H416" s="12">
        <v>0.21100545256390099</v>
      </c>
      <c r="J416" s="11">
        <v>0</v>
      </c>
      <c r="K416" s="11" t="e">
        <f t="shared" ref="K416" ca="1" si="409">LN(INDEX(P$4:P$5999,M415))</f>
        <v>#NAME?</v>
      </c>
      <c r="L416" s="11">
        <v>0</v>
      </c>
      <c r="M416" s="11"/>
      <c r="O416" t="e">
        <f ca="1"/>
        <v>#NAME?</v>
      </c>
      <c r="P416" t="e">
        <f ca="1"/>
        <v>#NAME?</v>
      </c>
      <c r="Q416" t="e">
        <f ca="1"/>
        <v>#NAME?</v>
      </c>
      <c r="S416" s="43" t="e">
        <f ca="1"/>
        <v>#NAME?</v>
      </c>
      <c r="T416" s="43" t="e">
        <f ca="1"/>
        <v>#NAME?</v>
      </c>
      <c r="U416" s="43" t="e">
        <f ca="1"/>
        <v>#NAME?</v>
      </c>
    </row>
    <row r="417" spans="1:21" x14ac:dyDescent="0.35">
      <c r="A417" s="40">
        <f ca="1">INDEX('Flow probs &amp; rates'!$Z$5:$Z$5999,D415)</f>
        <v>2.3452060230110806E-2</v>
      </c>
      <c r="B417" s="40">
        <f ca="1">INDEX('Flow probs &amp; rates'!$AA$5:$AA$5999,D415)</f>
        <v>1.8896049854140312E-2</v>
      </c>
      <c r="C417" s="40">
        <f ca="1">INDEX('Flow probs &amp; rates'!$AB$5:$AB$5999,D415)</f>
        <v>0.9576518899157489</v>
      </c>
      <c r="D417" s="12"/>
      <c r="E417" s="12"/>
      <c r="F417" s="12">
        <v>2.0891774541467501E-2</v>
      </c>
      <c r="G417" s="12">
        <v>2.4829064965544798E-2</v>
      </c>
      <c r="H417" s="12">
        <v>-4.5720839507012299E-2</v>
      </c>
      <c r="J417" s="11">
        <v>0</v>
      </c>
      <c r="K417" s="11">
        <v>0</v>
      </c>
      <c r="L417" s="11" t="e">
        <f t="shared" ref="L417" ca="1" si="410">LN(INDEX(Q$4:Q$5999,M415))</f>
        <v>#NAME?</v>
      </c>
      <c r="M417" s="11"/>
      <c r="O417" t="e">
        <f ca="1"/>
        <v>#NAME?</v>
      </c>
      <c r="P417" t="e">
        <f ca="1"/>
        <v>#NAME?</v>
      </c>
      <c r="Q417" t="e">
        <f ca="1"/>
        <v>#NAME?</v>
      </c>
      <c r="S417" s="43" t="e">
        <f ca="1"/>
        <v>#NAME?</v>
      </c>
      <c r="T417" s="43" t="e">
        <f ca="1"/>
        <v>#NAME?</v>
      </c>
      <c r="U417" s="43" t="e">
        <f ca="1"/>
        <v>#NAME?</v>
      </c>
    </row>
    <row r="418" spans="1:21" x14ac:dyDescent="0.35">
      <c r="A418" s="40">
        <f ca="1">INDEX('Flow probs &amp; rates'!$T$5:$T$5999,D418)</f>
        <v>0.97462672291004027</v>
      </c>
      <c r="B418" s="40">
        <f ca="1">INDEX('Flow probs &amp; rates'!$U$5:$U$5999,D418)</f>
        <v>1.1982058706800101E-2</v>
      </c>
      <c r="C418" s="40">
        <f ca="1">INDEX('Flow probs &amp; rates'!$V$5:$V$5999,D418)</f>
        <v>1.3391218383159601E-2</v>
      </c>
      <c r="D418" s="12">
        <v>139</v>
      </c>
      <c r="E418" s="12"/>
      <c r="F418" s="12">
        <v>-2.8257713449885001E-2</v>
      </c>
      <c r="G418" s="12">
        <v>1.5633923902510002E-2</v>
      </c>
      <c r="H418" s="12">
        <v>1.26237895473756E-2</v>
      </c>
      <c r="J418" s="11" t="e">
        <f t="shared" ref="J418" ca="1" si="411">LN(INDEX(O$4:O$5999,M418))</f>
        <v>#NAME?</v>
      </c>
      <c r="K418" s="11">
        <v>0</v>
      </c>
      <c r="L418" s="11">
        <v>0</v>
      </c>
      <c r="M418" s="30">
        <v>829</v>
      </c>
      <c r="N418">
        <v>208</v>
      </c>
      <c r="O418" t="e">
        <f t="array" aca="1" ref="O418:Q423" ca="1">[1]!evect(INDEX(A$4:A$5999,N418):INDEX(C$6:C$5999,N418))</f>
        <v>#NAME?</v>
      </c>
      <c r="P418" t="e">
        <f ca="1"/>
        <v>#NAME?</v>
      </c>
      <c r="Q418" t="e">
        <f ca="1"/>
        <v>#NAME?</v>
      </c>
      <c r="S418" s="43" t="e">
        <f t="array" aca="1" ref="S418:U420" ca="1">MMULT(INDEX(O$5:O$5999,M418):INDEX(Q$7:Q$5999,M418),MMULT(J418:L420,MINVERSE(INDEX(O$5:O$5999,M418):INDEX(Q$7:Q$5999,M418))))</f>
        <v>#NAME?</v>
      </c>
      <c r="T418" s="43" t="e">
        <f ca="1"/>
        <v>#NAME?</v>
      </c>
      <c r="U418" s="43" t="e">
        <f ca="1"/>
        <v>#NAME?</v>
      </c>
    </row>
    <row r="419" spans="1:21" x14ac:dyDescent="0.35">
      <c r="A419" s="40">
        <f ca="1">INDEX('Flow probs &amp; rates'!$W$5:$W$5999,D418)</f>
        <v>0.27439017414743055</v>
      </c>
      <c r="B419" s="40">
        <f ca="1">INDEX('Flow probs &amp; rates'!$X$5:$X$5999,D418)</f>
        <v>0.57892847692642246</v>
      </c>
      <c r="C419" s="40">
        <f ca="1">INDEX('Flow probs &amp; rates'!$Y$5:$Y$5999,D418)</f>
        <v>0.1466813489261469</v>
      </c>
      <c r="D419" s="12"/>
      <c r="E419" s="12"/>
      <c r="F419" s="12">
        <v>0.35954182042708799</v>
      </c>
      <c r="G419" s="12">
        <v>-0.552991429589613</v>
      </c>
      <c r="H419" s="12">
        <v>0.19344960916252499</v>
      </c>
      <c r="J419" s="11">
        <v>0</v>
      </c>
      <c r="K419" s="11" t="e">
        <f t="shared" ref="K419" ca="1" si="412">LN(INDEX(P$4:P$5999,M418))</f>
        <v>#NAME?</v>
      </c>
      <c r="L419" s="11">
        <v>0</v>
      </c>
      <c r="M419" s="30"/>
      <c r="O419" t="e">
        <f ca="1"/>
        <v>#NAME?</v>
      </c>
      <c r="P419" t="e">
        <f ca="1"/>
        <v>#NAME?</v>
      </c>
      <c r="Q419" t="e">
        <f ca="1"/>
        <v>#NAME?</v>
      </c>
      <c r="S419" s="43" t="e">
        <f ca="1"/>
        <v>#NAME?</v>
      </c>
      <c r="T419" s="43" t="e">
        <f ca="1"/>
        <v>#NAME?</v>
      </c>
      <c r="U419" s="43" t="e">
        <f ca="1"/>
        <v>#NAME?</v>
      </c>
    </row>
    <row r="420" spans="1:21" x14ac:dyDescent="0.35">
      <c r="A420" s="40">
        <f ca="1">INDEX('Flow probs &amp; rates'!$Z$5:$Z$5999,D418)</f>
        <v>2.7367255841258573E-2</v>
      </c>
      <c r="B420" s="40">
        <f ca="1">INDEX('Flow probs &amp; rates'!$AA$5:$AA$5999,D418)</f>
        <v>1.9749147507213734E-2</v>
      </c>
      <c r="C420" s="40">
        <f ca="1">INDEX('Flow probs &amp; rates'!$AB$5:$AB$5999,D418)</f>
        <v>0.95288359665152778</v>
      </c>
      <c r="D420" s="12"/>
      <c r="E420" s="12"/>
      <c r="F420" s="12">
        <v>2.44304048992211E-2</v>
      </c>
      <c r="G420" s="12">
        <v>2.6170334215464899E-2</v>
      </c>
      <c r="H420" s="12">
        <v>-5.0600739114685898E-2</v>
      </c>
      <c r="J420" s="11">
        <v>0</v>
      </c>
      <c r="K420" s="11">
        <v>0</v>
      </c>
      <c r="L420" s="11" t="e">
        <f t="shared" ref="L420" ca="1" si="413">LN(INDEX(Q$4:Q$5999,M418))</f>
        <v>#NAME?</v>
      </c>
      <c r="M420" s="30"/>
      <c r="O420" t="e">
        <f ca="1"/>
        <v>#NAME?</v>
      </c>
      <c r="P420" t="e">
        <f ca="1"/>
        <v>#NAME?</v>
      </c>
      <c r="Q420" t="e">
        <f ca="1"/>
        <v>#NAME?</v>
      </c>
      <c r="S420" s="43" t="e">
        <f ca="1"/>
        <v>#NAME?</v>
      </c>
      <c r="T420" s="43" t="e">
        <f ca="1"/>
        <v>#NAME?</v>
      </c>
      <c r="U420" s="43" t="e">
        <f ca="1"/>
        <v>#NAME?</v>
      </c>
    </row>
    <row r="421" spans="1:21" x14ac:dyDescent="0.35">
      <c r="A421" s="40">
        <f ca="1">INDEX('Flow probs &amp; rates'!$T$5:$T$5999,D421)</f>
        <v>0.97131221254975697</v>
      </c>
      <c r="B421" s="40">
        <f ca="1">INDEX('Flow probs &amp; rates'!$U$5:$U$5999,D421)</f>
        <v>1.3776849541194972E-2</v>
      </c>
      <c r="C421" s="40">
        <f ca="1">INDEX('Flow probs &amp; rates'!$V$5:$V$5999,D421)</f>
        <v>1.4910937909048037E-2</v>
      </c>
      <c r="D421" s="12">
        <v>140</v>
      </c>
      <c r="E421" s="12"/>
      <c r="F421" s="12">
        <v>-3.1655089750034199E-2</v>
      </c>
      <c r="G421" s="12">
        <v>1.76074960415631E-2</v>
      </c>
      <c r="H421" s="12">
        <v>1.40475937186342E-2</v>
      </c>
      <c r="J421" s="11" t="e">
        <f t="shared" ref="J421" ca="1" si="414">LN(INDEX(O$4:O$5999,M421))</f>
        <v>#NAME?</v>
      </c>
      <c r="K421" s="11">
        <v>0</v>
      </c>
      <c r="L421" s="11">
        <v>0</v>
      </c>
      <c r="M421" s="30">
        <v>835</v>
      </c>
      <c r="O421" t="e">
        <f ca="1"/>
        <v>#NAME?</v>
      </c>
      <c r="P421" t="e">
        <f ca="1"/>
        <v>#NAME?</v>
      </c>
      <c r="Q421" t="e">
        <f ca="1"/>
        <v>#NAME?</v>
      </c>
      <c r="S421" s="43" t="e">
        <f t="array" aca="1" ref="S421:U423" ca="1">MMULT(INDEX(O$5:O$5999,M421):INDEX(Q$7:Q$5999,M421),MMULT(J421:L423,MINVERSE(INDEX(O$5:O$5999,M421):INDEX(Q$7:Q$5999,M421))))</f>
        <v>#NAME?</v>
      </c>
      <c r="T421" s="43" t="e">
        <f ca="1"/>
        <v>#NAME?</v>
      </c>
      <c r="U421" s="43" t="e">
        <f ca="1"/>
        <v>#NAME?</v>
      </c>
    </row>
    <row r="422" spans="1:21" x14ac:dyDescent="0.35">
      <c r="A422" s="40">
        <f ca="1">INDEX('Flow probs &amp; rates'!$W$5:$W$5999,D421)</f>
        <v>0.24569585144331174</v>
      </c>
      <c r="B422" s="40">
        <f ca="1">INDEX('Flow probs &amp; rates'!$X$5:$X$5999,D421)</f>
        <v>0.60817745014788127</v>
      </c>
      <c r="C422" s="40">
        <f ca="1">INDEX('Flow probs &amp; rates'!$Y$5:$Y$5999,D421)</f>
        <v>0.14612669840880696</v>
      </c>
      <c r="D422" s="12"/>
      <c r="E422" s="12"/>
      <c r="F422" s="12">
        <v>0.31561673413230901</v>
      </c>
      <c r="G422" s="12">
        <v>-0.50347808615898304</v>
      </c>
      <c r="H422" s="12">
        <v>0.18786135202495899</v>
      </c>
      <c r="J422" s="11">
        <v>0</v>
      </c>
      <c r="K422" s="11" t="e">
        <f t="shared" ref="K422" ca="1" si="415">LN(INDEX(P$4:P$5999,M421))</f>
        <v>#NAME?</v>
      </c>
      <c r="L422" s="11">
        <v>0</v>
      </c>
      <c r="M422" s="30"/>
      <c r="O422" t="e">
        <f ca="1"/>
        <v>#NAME?</v>
      </c>
      <c r="P422" t="e">
        <f ca="1"/>
        <v>#NAME?</v>
      </c>
      <c r="Q422" t="e">
        <f ca="1"/>
        <v>#NAME?</v>
      </c>
      <c r="S422" s="43" t="e">
        <f ca="1"/>
        <v>#NAME?</v>
      </c>
      <c r="T422" s="43" t="e">
        <f ca="1"/>
        <v>#NAME?</v>
      </c>
      <c r="U422" s="43" t="e">
        <f ca="1"/>
        <v>#NAME?</v>
      </c>
    </row>
    <row r="423" spans="1:21" x14ac:dyDescent="0.35">
      <c r="A423" s="40">
        <f ca="1">INDEX('Flow probs &amp; rates'!$Z$5:$Z$5999,D421)</f>
        <v>2.1849240549466291E-2</v>
      </c>
      <c r="B423" s="40">
        <f ca="1">INDEX('Flow probs &amp; rates'!$AA$5:$AA$5999,D421)</f>
        <v>2.0321625166096712E-2</v>
      </c>
      <c r="C423" s="40">
        <f ca="1">INDEX('Flow probs &amp; rates'!$AB$5:$AB$5999,D421)</f>
        <v>0.95782913428443706</v>
      </c>
      <c r="D423" s="12"/>
      <c r="E423" s="12"/>
      <c r="F423" s="12">
        <v>1.9100742618556699E-2</v>
      </c>
      <c r="G423" s="12">
        <v>2.6276939497841899E-2</v>
      </c>
      <c r="H423" s="12">
        <v>-4.53776821164893E-2</v>
      </c>
      <c r="J423" s="11">
        <v>0</v>
      </c>
      <c r="K423" s="11">
        <v>0</v>
      </c>
      <c r="L423" s="11" t="e">
        <f t="shared" ref="L423" ca="1" si="416">LN(INDEX(Q$4:Q$5999,M421))</f>
        <v>#NAME?</v>
      </c>
      <c r="M423" s="30"/>
      <c r="O423" t="e">
        <f ca="1"/>
        <v>#NAME?</v>
      </c>
      <c r="P423" t="e">
        <f ca="1"/>
        <v>#NAME?</v>
      </c>
      <c r="Q423" t="e">
        <f ca="1"/>
        <v>#NAME?</v>
      </c>
      <c r="S423" s="43" t="e">
        <f ca="1"/>
        <v>#NAME?</v>
      </c>
      <c r="T423" s="43" t="e">
        <f ca="1"/>
        <v>#NAME?</v>
      </c>
      <c r="U423" s="43" t="e">
        <f ca="1"/>
        <v>#NAME?</v>
      </c>
    </row>
    <row r="424" spans="1:21" x14ac:dyDescent="0.35">
      <c r="A424" s="40">
        <f ca="1">INDEX('Flow probs &amp; rates'!$T$5:$T$5999,D424)</f>
        <v>0.97176189309990524</v>
      </c>
      <c r="B424" s="40">
        <f ca="1">INDEX('Flow probs &amp; rates'!$U$5:$U$5999,D424)</f>
        <v>1.3928987803686428E-2</v>
      </c>
      <c r="C424" s="40">
        <f ca="1">INDEX('Flow probs &amp; rates'!$V$5:$V$5999,D424)</f>
        <v>1.4309119096408333E-2</v>
      </c>
      <c r="D424" s="12">
        <v>141</v>
      </c>
      <c r="E424" s="12"/>
      <c r="F424" s="12">
        <v>-3.11917638975928E-2</v>
      </c>
      <c r="G424" s="12">
        <v>1.77349949553821E-2</v>
      </c>
      <c r="H424" s="12">
        <v>1.3456768942210101E-2</v>
      </c>
      <c r="J424" s="11" t="e">
        <f t="shared" ref="J424" ca="1" si="417">LN(INDEX(O$4:O$5999,M424))</f>
        <v>#NAME?</v>
      </c>
      <c r="K424" s="11">
        <v>0</v>
      </c>
      <c r="L424" s="11">
        <v>0</v>
      </c>
      <c r="M424" s="30">
        <v>841</v>
      </c>
      <c r="N424">
        <v>211</v>
      </c>
      <c r="O424" t="e">
        <f t="array" aca="1" ref="O424:Q429" ca="1">[1]!evect(INDEX(A$4:A$5999,N424):INDEX(C$6:C$5999,N424))</f>
        <v>#NAME?</v>
      </c>
      <c r="P424" t="e">
        <f ca="1"/>
        <v>#NAME?</v>
      </c>
      <c r="Q424" t="e">
        <f ca="1"/>
        <v>#NAME?</v>
      </c>
      <c r="S424" s="43" t="e">
        <f t="array" aca="1" ref="S424:U426" ca="1">MMULT(INDEX(O$5:O$5999,M424):INDEX(Q$7:Q$5999,M424),MMULT(J424:L426,MINVERSE(INDEX(O$5:O$5999,M424):INDEX(Q$7:Q$5999,M424))))</f>
        <v>#NAME?</v>
      </c>
      <c r="T424" s="43" t="e">
        <f ca="1"/>
        <v>#NAME?</v>
      </c>
      <c r="U424" s="43" t="e">
        <f ca="1"/>
        <v>#NAME?</v>
      </c>
    </row>
    <row r="425" spans="1:21" x14ac:dyDescent="0.35">
      <c r="A425" s="40">
        <f ca="1">INDEX('Flow probs &amp; rates'!$W$5:$W$5999,D424)</f>
        <v>0.24383323429484891</v>
      </c>
      <c r="B425" s="40">
        <f ca="1">INDEX('Flow probs &amp; rates'!$X$5:$X$5999,D424)</f>
        <v>0.61445168045097198</v>
      </c>
      <c r="C425" s="40">
        <f ca="1">INDEX('Flow probs &amp; rates'!$Y$5:$Y$5999,D424)</f>
        <v>0.14171508525417906</v>
      </c>
      <c r="D425" s="12"/>
      <c r="E425" s="12"/>
      <c r="F425" s="12">
        <v>0.31150001690803197</v>
      </c>
      <c r="G425" s="12">
        <v>-0.49288153251624101</v>
      </c>
      <c r="H425" s="12">
        <v>0.18138151560821</v>
      </c>
      <c r="J425" s="11">
        <v>0</v>
      </c>
      <c r="K425" s="11" t="e">
        <f t="shared" ref="K425" ca="1" si="418">LN(INDEX(P$4:P$5999,M424))</f>
        <v>#NAME?</v>
      </c>
      <c r="L425" s="11">
        <v>0</v>
      </c>
      <c r="M425" s="11"/>
      <c r="O425" t="e">
        <f ca="1"/>
        <v>#NAME?</v>
      </c>
      <c r="P425" t="e">
        <f ca="1"/>
        <v>#NAME?</v>
      </c>
      <c r="Q425" t="e">
        <f ca="1"/>
        <v>#NAME?</v>
      </c>
      <c r="S425" s="43" t="e">
        <f ca="1"/>
        <v>#NAME?</v>
      </c>
      <c r="T425" s="43" t="e">
        <f ca="1"/>
        <v>#NAME?</v>
      </c>
      <c r="U425" s="43" t="e">
        <f ca="1"/>
        <v>#NAME?</v>
      </c>
    </row>
    <row r="426" spans="1:21" x14ac:dyDescent="0.35">
      <c r="A426" s="40">
        <f ca="1">INDEX('Flow probs &amp; rates'!$Z$5:$Z$5999,D424)</f>
        <v>2.3483235269169799E-2</v>
      </c>
      <c r="B426" s="40">
        <f ca="1">INDEX('Flow probs &amp; rates'!$AA$5:$AA$5999,D424)</f>
        <v>1.9043982071604251E-2</v>
      </c>
      <c r="C426" s="40">
        <f ca="1">INDEX('Flow probs &amp; rates'!$AB$5:$AB$5999,D424)</f>
        <v>0.95747278265922586</v>
      </c>
      <c r="D426" s="12"/>
      <c r="E426" s="12"/>
      <c r="F426" s="12">
        <v>2.10716302621911E-2</v>
      </c>
      <c r="G426" s="12">
        <v>2.4476764133779898E-2</v>
      </c>
      <c r="H426" s="12">
        <v>-4.5548394395971102E-2</v>
      </c>
      <c r="J426" s="11">
        <v>0</v>
      </c>
      <c r="K426" s="11">
        <v>0</v>
      </c>
      <c r="L426" s="11" t="e">
        <f t="shared" ref="L426" ca="1" si="419">LN(INDEX(Q$4:Q$5999,M424))</f>
        <v>#NAME?</v>
      </c>
      <c r="M426" s="11"/>
      <c r="O426" t="e">
        <f ca="1"/>
        <v>#NAME?</v>
      </c>
      <c r="P426" t="e">
        <f ca="1"/>
        <v>#NAME?</v>
      </c>
      <c r="Q426" t="e">
        <f ca="1"/>
        <v>#NAME?</v>
      </c>
      <c r="S426" s="43" t="e">
        <f ca="1"/>
        <v>#NAME?</v>
      </c>
      <c r="T426" s="43" t="e">
        <f ca="1"/>
        <v>#NAME?</v>
      </c>
      <c r="U426" s="43" t="e">
        <f ca="1"/>
        <v>#NAME?</v>
      </c>
    </row>
    <row r="427" spans="1:21" x14ac:dyDescent="0.35">
      <c r="A427" s="40">
        <f ca="1">INDEX('Flow probs &amp; rates'!$T$5:$T$5999,D427)</f>
        <v>0.97147650341302738</v>
      </c>
      <c r="B427" s="40">
        <f ca="1">INDEX('Flow probs &amp; rates'!$U$5:$U$5999,D427)</f>
        <v>1.408724421144634E-2</v>
      </c>
      <c r="C427" s="40">
        <f ca="1">INDEX('Flow probs &amp; rates'!$V$5:$V$5999,D427)</f>
        <v>1.4436252375526221E-2</v>
      </c>
      <c r="D427" s="12">
        <v>142</v>
      </c>
      <c r="E427" s="12"/>
      <c r="F427" s="12">
        <v>-3.1454914558558998E-2</v>
      </c>
      <c r="G427" s="12">
        <v>1.78577779387743E-2</v>
      </c>
      <c r="H427" s="12">
        <v>1.35971366197843E-2</v>
      </c>
      <c r="J427" s="11" t="e">
        <f t="shared" ref="J427" ca="1" si="420">LN(INDEX(O$4:O$5999,M427))</f>
        <v>#NAME?</v>
      </c>
      <c r="K427" s="11">
        <v>0</v>
      </c>
      <c r="L427" s="11">
        <v>0</v>
      </c>
      <c r="M427" s="30">
        <v>847</v>
      </c>
      <c r="O427" t="e">
        <f ca="1"/>
        <v>#NAME?</v>
      </c>
      <c r="P427" t="e">
        <f ca="1"/>
        <v>#NAME?</v>
      </c>
      <c r="Q427" t="e">
        <f ca="1"/>
        <v>#NAME?</v>
      </c>
      <c r="S427" s="43" t="e">
        <f t="array" aca="1" ref="S427:U429" ca="1">MMULT(INDEX(O$5:O$5999,M427):INDEX(Q$7:Q$5999,M427),MMULT(J427:L429,MINVERSE(INDEX(O$5:O$5999,M427):INDEX(Q$7:Q$5999,M427))))</f>
        <v>#NAME?</v>
      </c>
      <c r="T427" s="43" t="e">
        <f ca="1"/>
        <v>#NAME?</v>
      </c>
      <c r="U427" s="43" t="e">
        <f ca="1"/>
        <v>#NAME?</v>
      </c>
    </row>
    <row r="428" spans="1:21" x14ac:dyDescent="0.35">
      <c r="A428" s="40">
        <f ca="1">INDEX('Flow probs &amp; rates'!$W$5:$W$5999,D427)</f>
        <v>0.23951703636729196</v>
      </c>
      <c r="B428" s="40">
        <f ca="1">INDEX('Flow probs &amp; rates'!$X$5:$X$5999,D427)</f>
        <v>0.6205521704590391</v>
      </c>
      <c r="C428" s="40">
        <f ca="1">INDEX('Flow probs &amp; rates'!$Y$5:$Y$5999,D427)</f>
        <v>0.13993079317366894</v>
      </c>
      <c r="D428" s="12"/>
      <c r="E428" s="12"/>
      <c r="F428" s="12">
        <v>0.30465837635183202</v>
      </c>
      <c r="G428" s="12">
        <v>-0.48286726092271798</v>
      </c>
      <c r="H428" s="12">
        <v>0.17820888457088599</v>
      </c>
      <c r="J428" s="11">
        <v>0</v>
      </c>
      <c r="K428" s="11" t="e">
        <f t="shared" ref="K428" ca="1" si="421">LN(INDEX(P$4:P$5999,M427))</f>
        <v>#NAME?</v>
      </c>
      <c r="L428" s="11">
        <v>0</v>
      </c>
      <c r="M428" s="30"/>
      <c r="O428" t="e">
        <f ca="1"/>
        <v>#NAME?</v>
      </c>
      <c r="P428" t="e">
        <f ca="1"/>
        <v>#NAME?</v>
      </c>
      <c r="Q428" t="e">
        <f ca="1"/>
        <v>#NAME?</v>
      </c>
      <c r="S428" s="43" t="e">
        <f ca="1"/>
        <v>#NAME?</v>
      </c>
      <c r="T428" s="43" t="e">
        <f ca="1"/>
        <v>#NAME?</v>
      </c>
      <c r="U428" s="43" t="e">
        <f ca="1"/>
        <v>#NAME?</v>
      </c>
    </row>
    <row r="429" spans="1:21" x14ac:dyDescent="0.35">
      <c r="A429" s="40">
        <f ca="1">INDEX('Flow probs &amp; rates'!$Z$5:$Z$5999,D427)</f>
        <v>2.3006304462065766E-2</v>
      </c>
      <c r="B429" s="40">
        <f ca="1">INDEX('Flow probs &amp; rates'!$AA$5:$AA$5999,D427)</f>
        <v>1.8990263688416636E-2</v>
      </c>
      <c r="C429" s="40">
        <f ca="1">INDEX('Flow probs &amp; rates'!$AB$5:$AB$5999,D427)</f>
        <v>0.95800343184951764</v>
      </c>
      <c r="D429" s="12"/>
      <c r="E429" s="12"/>
      <c r="F429" s="12">
        <v>2.0660614419164301E-2</v>
      </c>
      <c r="G429" s="12">
        <v>2.42890632499424E-2</v>
      </c>
      <c r="H429" s="12">
        <v>-4.4949677669106798E-2</v>
      </c>
      <c r="J429" s="11">
        <v>0</v>
      </c>
      <c r="K429" s="11">
        <v>0</v>
      </c>
      <c r="L429" s="11" t="e">
        <f t="shared" ref="L429" ca="1" si="422">LN(INDEX(Q$4:Q$5999,M427))</f>
        <v>#NAME?</v>
      </c>
      <c r="M429" s="30"/>
      <c r="O429" t="e">
        <f ca="1"/>
        <v>#NAME?</v>
      </c>
      <c r="P429" t="e">
        <f ca="1"/>
        <v>#NAME?</v>
      </c>
      <c r="Q429" t="e">
        <f ca="1"/>
        <v>#NAME?</v>
      </c>
      <c r="S429" s="43" t="e">
        <f ca="1"/>
        <v>#NAME?</v>
      </c>
      <c r="T429" s="43" t="e">
        <f ca="1"/>
        <v>#NAME?</v>
      </c>
      <c r="U429" s="43" t="e">
        <f ca="1"/>
        <v>#NAME?</v>
      </c>
    </row>
    <row r="430" spans="1:21" x14ac:dyDescent="0.35">
      <c r="A430" s="40">
        <f ca="1">INDEX('Flow probs &amp; rates'!$T$5:$T$5999,D430)</f>
        <v>0.97085765146217651</v>
      </c>
      <c r="B430" s="40">
        <f ca="1">INDEX('Flow probs &amp; rates'!$U$5:$U$5999,D430)</f>
        <v>1.3580105167457564E-2</v>
      </c>
      <c r="C430" s="40">
        <f ca="1">INDEX('Flow probs &amp; rates'!$V$5:$V$5999,D430)</f>
        <v>1.5562243370365884E-2</v>
      </c>
      <c r="D430" s="12">
        <v>143</v>
      </c>
      <c r="E430" s="12"/>
      <c r="F430" s="12">
        <v>-3.2037357336858197E-2</v>
      </c>
      <c r="G430" s="12">
        <v>1.7297655363863799E-2</v>
      </c>
      <c r="H430" s="12">
        <v>1.47397019729009E-2</v>
      </c>
      <c r="J430" s="11" t="e">
        <f t="shared" ref="J430" ca="1" si="423">LN(INDEX(O$4:O$5999,M430))</f>
        <v>#NAME?</v>
      </c>
      <c r="K430" s="11">
        <v>0</v>
      </c>
      <c r="L430" s="11">
        <v>0</v>
      </c>
      <c r="M430" s="30">
        <v>853</v>
      </c>
      <c r="N430">
        <v>214</v>
      </c>
      <c r="O430" t="e">
        <f t="array" aca="1" ref="O430:Q435" ca="1">[1]!evect(INDEX(A$4:A$5999,N430):INDEX(C$6:C$5999,N430))</f>
        <v>#NAME?</v>
      </c>
      <c r="P430" t="e">
        <f ca="1"/>
        <v>#NAME?</v>
      </c>
      <c r="Q430" t="e">
        <f ca="1"/>
        <v>#NAME?</v>
      </c>
      <c r="S430" s="43" t="e">
        <f t="array" aca="1" ref="S430:U432" ca="1">MMULT(INDEX(O$5:O$5999,M430):INDEX(Q$7:Q$5999,M430),MMULT(J430:L432,MINVERSE(INDEX(O$5:O$5999,M430):INDEX(Q$7:Q$5999,M430))))</f>
        <v>#NAME?</v>
      </c>
      <c r="T430" s="43" t="e">
        <f ca="1"/>
        <v>#NAME?</v>
      </c>
      <c r="U430" s="43" t="e">
        <f ca="1"/>
        <v>#NAME?</v>
      </c>
    </row>
    <row r="431" spans="1:21" x14ac:dyDescent="0.35">
      <c r="A431" s="40">
        <f ca="1">INDEX('Flow probs &amp; rates'!$W$5:$W$5999,D430)</f>
        <v>0.2412271043661029</v>
      </c>
      <c r="B431" s="40">
        <f ca="1">INDEX('Flow probs &amp; rates'!$X$5:$X$5999,D430)</f>
        <v>0.61408807523935649</v>
      </c>
      <c r="C431" s="40">
        <f ca="1">INDEX('Flow probs &amp; rates'!$Y$5:$Y$5999,D430)</f>
        <v>0.14468482039454056</v>
      </c>
      <c r="D431" s="12"/>
      <c r="E431" s="12"/>
      <c r="F431" s="12">
        <v>0.30855409925920002</v>
      </c>
      <c r="G431" s="12">
        <v>-0.49318703780141299</v>
      </c>
      <c r="H431" s="12">
        <v>0.18463293855488799</v>
      </c>
      <c r="J431" s="11">
        <v>0</v>
      </c>
      <c r="K431" s="11" t="e">
        <f t="shared" ref="K431" ca="1" si="424">LN(INDEX(P$4:P$5999,M430))</f>
        <v>#NAME?</v>
      </c>
      <c r="L431" s="11">
        <v>0</v>
      </c>
      <c r="M431" s="30"/>
      <c r="O431" t="e">
        <f ca="1"/>
        <v>#NAME?</v>
      </c>
      <c r="P431" t="e">
        <f ca="1"/>
        <v>#NAME?</v>
      </c>
      <c r="Q431" t="e">
        <f ca="1"/>
        <v>#NAME?</v>
      </c>
      <c r="S431" s="43" t="e">
        <f ca="1"/>
        <v>#NAME?</v>
      </c>
      <c r="T431" s="43" t="e">
        <f ca="1"/>
        <v>#NAME?</v>
      </c>
      <c r="U431" s="43" t="e">
        <f ca="1"/>
        <v>#NAME?</v>
      </c>
    </row>
    <row r="432" spans="1:21" x14ac:dyDescent="0.35">
      <c r="A432" s="40">
        <f ca="1">INDEX('Flow probs &amp; rates'!$Z$5:$Z$5999,D430)</f>
        <v>2.0927110679784061E-2</v>
      </c>
      <c r="B432" s="40">
        <f ca="1">INDEX('Flow probs &amp; rates'!$AA$5:$AA$5999,D430)</f>
        <v>1.7443549600959243E-2</v>
      </c>
      <c r="C432" s="40">
        <f ca="1">INDEX('Flow probs &amp; rates'!$AB$5:$AB$5999,D430)</f>
        <v>0.96162933971925668</v>
      </c>
      <c r="D432" s="12"/>
      <c r="E432" s="12"/>
      <c r="F432" s="12">
        <v>1.8694210400869798E-2</v>
      </c>
      <c r="G432" s="12">
        <v>2.2380974361368801E-2</v>
      </c>
      <c r="H432" s="12">
        <v>-4.1075184762359801E-2</v>
      </c>
      <c r="J432" s="11">
        <v>0</v>
      </c>
      <c r="K432" s="11">
        <v>0</v>
      </c>
      <c r="L432" s="11" t="e">
        <f t="shared" ref="L432" ca="1" si="425">LN(INDEX(Q$4:Q$5999,M430))</f>
        <v>#NAME?</v>
      </c>
      <c r="M432" s="30"/>
      <c r="O432" t="e">
        <f ca="1"/>
        <v>#NAME?</v>
      </c>
      <c r="P432" t="e">
        <f ca="1"/>
        <v>#NAME?</v>
      </c>
      <c r="Q432" t="e">
        <f ca="1"/>
        <v>#NAME?</v>
      </c>
      <c r="S432" s="43" t="e">
        <f ca="1"/>
        <v>#NAME?</v>
      </c>
      <c r="T432" s="43" t="e">
        <f ca="1"/>
        <v>#NAME?</v>
      </c>
      <c r="U432" s="43" t="e">
        <f ca="1"/>
        <v>#NAME?</v>
      </c>
    </row>
    <row r="433" spans="1:21" x14ac:dyDescent="0.35">
      <c r="A433" s="40">
        <f ca="1">INDEX('Flow probs &amp; rates'!$T$5:$T$5999,D433)</f>
        <v>0.97525978741829211</v>
      </c>
      <c r="B433" s="40">
        <f ca="1">INDEX('Flow probs &amp; rates'!$U$5:$U$5999,D433)</f>
        <v>1.205807839268387E-2</v>
      </c>
      <c r="C433" s="40">
        <f ca="1">INDEX('Flow probs &amp; rates'!$V$5:$V$5999,D433)</f>
        <v>1.2682134189023964E-2</v>
      </c>
      <c r="D433" s="12">
        <v>144</v>
      </c>
      <c r="E433" s="12"/>
      <c r="F433" s="12">
        <v>-2.7386930756776E-2</v>
      </c>
      <c r="G433" s="12">
        <v>1.52574056641751E-2</v>
      </c>
      <c r="H433" s="12">
        <v>1.21295251027424E-2</v>
      </c>
      <c r="J433" s="11" t="e">
        <f t="shared" ref="J433" ca="1" si="426">LN(INDEX(O$4:O$5999,M433))</f>
        <v>#NAME?</v>
      </c>
      <c r="K433" s="11">
        <v>0</v>
      </c>
      <c r="L433" s="11">
        <v>0</v>
      </c>
      <c r="M433" s="30">
        <v>859</v>
      </c>
      <c r="O433" t="e">
        <f ca="1"/>
        <v>#NAME?</v>
      </c>
      <c r="P433" t="e">
        <f ca="1"/>
        <v>#NAME?</v>
      </c>
      <c r="Q433" t="e">
        <f ca="1"/>
        <v>#NAME?</v>
      </c>
      <c r="S433" s="43" t="e">
        <f t="array" aca="1" ref="S433:U435" ca="1">MMULT(INDEX(O$5:O$5999,M433):INDEX(Q$7:Q$5999,M433),MMULT(J433:L435,MINVERSE(INDEX(O$5:O$5999,M433):INDEX(Q$7:Q$5999,M433))))</f>
        <v>#NAME?</v>
      </c>
      <c r="T433" s="43" t="e">
        <f ca="1"/>
        <v>#NAME?</v>
      </c>
      <c r="U433" s="43" t="e">
        <f ca="1"/>
        <v>#NAME?</v>
      </c>
    </row>
    <row r="434" spans="1:21" x14ac:dyDescent="0.35">
      <c r="A434" s="40">
        <f ca="1">INDEX('Flow probs &amp; rates'!$W$5:$W$5999,D433)</f>
        <v>0.25962380829736231</v>
      </c>
      <c r="B434" s="40">
        <f ca="1">INDEX('Flow probs &amp; rates'!$X$5:$X$5999,D433)</f>
        <v>0.61803322052562992</v>
      </c>
      <c r="C434" s="40">
        <f ca="1">INDEX('Flow probs &amp; rates'!$Y$5:$Y$5999,D433)</f>
        <v>0.12234297117700779</v>
      </c>
      <c r="D434" s="12"/>
      <c r="E434" s="12"/>
      <c r="F434" s="12">
        <v>0.33033697046974603</v>
      </c>
      <c r="G434" s="12">
        <v>-0.48663110524403802</v>
      </c>
      <c r="H434" s="12">
        <v>0.15629413477250201</v>
      </c>
      <c r="J434" s="11">
        <v>0</v>
      </c>
      <c r="K434" s="11" t="e">
        <f t="shared" ref="K434" ca="1" si="427">LN(INDEX(P$4:P$5999,M433))</f>
        <v>#NAME?</v>
      </c>
      <c r="L434" s="11">
        <v>0</v>
      </c>
      <c r="M434" s="11"/>
      <c r="O434" t="e">
        <f ca="1"/>
        <v>#NAME?</v>
      </c>
      <c r="P434" t="e">
        <f ca="1"/>
        <v>#NAME?</v>
      </c>
      <c r="Q434" t="e">
        <f ca="1"/>
        <v>#NAME?</v>
      </c>
      <c r="S434" s="43" t="e">
        <f ca="1"/>
        <v>#NAME?</v>
      </c>
      <c r="T434" s="43" t="e">
        <f ca="1"/>
        <v>#NAME?</v>
      </c>
      <c r="U434" s="43" t="e">
        <f ca="1"/>
        <v>#NAME?</v>
      </c>
    </row>
    <row r="435" spans="1:21" x14ac:dyDescent="0.35">
      <c r="A435" s="40">
        <f ca="1">INDEX('Flow probs &amp; rates'!$Z$5:$Z$5999,D433)</f>
        <v>2.5765430250548477E-2</v>
      </c>
      <c r="B435" s="40">
        <f ca="1">INDEX('Flow probs &amp; rates'!$AA$5:$AA$5999,D433)</f>
        <v>2.0875013116631397E-2</v>
      </c>
      <c r="C435" s="40">
        <f ca="1">INDEX('Flow probs &amp; rates'!$AB$5:$AB$5999,D433)</f>
        <v>0.95335955663282013</v>
      </c>
      <c r="D435" s="12"/>
      <c r="E435" s="12"/>
      <c r="F435" s="12">
        <v>2.2901764952395501E-2</v>
      </c>
      <c r="G435" s="12">
        <v>2.68481021712587E-2</v>
      </c>
      <c r="H435" s="12">
        <v>-4.97498671237636E-2</v>
      </c>
      <c r="J435" s="11">
        <v>0</v>
      </c>
      <c r="K435" s="11">
        <v>0</v>
      </c>
      <c r="L435" s="11" t="e">
        <f t="shared" ref="L435" ca="1" si="428">LN(INDEX(Q$4:Q$5999,M433))</f>
        <v>#NAME?</v>
      </c>
      <c r="M435" s="11"/>
      <c r="O435" t="e">
        <f ca="1"/>
        <v>#NAME?</v>
      </c>
      <c r="P435" t="e">
        <f ca="1"/>
        <v>#NAME?</v>
      </c>
      <c r="Q435" t="e">
        <f ca="1"/>
        <v>#NAME?</v>
      </c>
      <c r="S435" s="43" t="e">
        <f ca="1"/>
        <v>#NAME?</v>
      </c>
      <c r="T435" s="43" t="e">
        <f ca="1"/>
        <v>#NAME?</v>
      </c>
      <c r="U435" s="43" t="e">
        <f ca="1"/>
        <v>#NAME?</v>
      </c>
    </row>
    <row r="436" spans="1:21" x14ac:dyDescent="0.35">
      <c r="A436" s="40">
        <f ca="1">INDEX('Flow probs &amp; rates'!$T$5:$T$5999,D436)</f>
        <v>0.97153847073668442</v>
      </c>
      <c r="B436" s="40">
        <f ca="1">INDEX('Flow probs &amp; rates'!$U$5:$U$5999,D436)</f>
        <v>1.2669449829978691E-2</v>
      </c>
      <c r="C436" s="40">
        <f ca="1">INDEX('Flow probs &amp; rates'!$V$5:$V$5999,D436)</f>
        <v>1.5792079433336981E-2</v>
      </c>
      <c r="D436" s="12">
        <v>145</v>
      </c>
      <c r="E436" s="12"/>
      <c r="F436" s="12">
        <v>-3.1043889722830301E-2</v>
      </c>
      <c r="G436" s="12">
        <v>1.58621464833614E-2</v>
      </c>
      <c r="H436" s="12">
        <v>1.5181743239468999E-2</v>
      </c>
      <c r="J436" s="11" t="e">
        <f t="shared" ref="J436" ca="1" si="429">LN(INDEX(O$4:O$5999,M436))</f>
        <v>#NAME?</v>
      </c>
      <c r="K436" s="11">
        <v>0</v>
      </c>
      <c r="L436" s="11">
        <v>0</v>
      </c>
      <c r="M436" s="30">
        <v>865</v>
      </c>
      <c r="N436">
        <v>217</v>
      </c>
      <c r="O436" t="e">
        <f t="array" aca="1" ref="O436:Q441" ca="1">[1]!evect(INDEX(A$4:A$5999,N436):INDEX(C$6:C$5999,N436))</f>
        <v>#NAME?</v>
      </c>
      <c r="P436" t="e">
        <f ca="1"/>
        <v>#NAME?</v>
      </c>
      <c r="Q436" t="e">
        <f ca="1"/>
        <v>#NAME?</v>
      </c>
      <c r="S436" s="43" t="e">
        <f t="array" aca="1" ref="S436:U438" ca="1">MMULT(INDEX(O$5:O$5999,M436):INDEX(Q$7:Q$5999,M436),MMULT(J436:L438,MINVERSE(INDEX(O$5:O$5999,M436):INDEX(Q$7:Q$5999,M436))))</f>
        <v>#NAME?</v>
      </c>
      <c r="T436" s="43" t="e">
        <f ca="1"/>
        <v>#NAME?</v>
      </c>
      <c r="U436" s="43" t="e">
        <f ca="1"/>
        <v>#NAME?</v>
      </c>
    </row>
    <row r="437" spans="1:21" x14ac:dyDescent="0.35">
      <c r="A437" s="40">
        <f ca="1">INDEX('Flow probs &amp; rates'!$W$5:$W$5999,D436)</f>
        <v>0.22891674504690482</v>
      </c>
      <c r="B437" s="40">
        <f ca="1">INDEX('Flow probs &amp; rates'!$X$5:$X$5999,D436)</f>
        <v>0.63375656298610672</v>
      </c>
      <c r="C437" s="40">
        <f ca="1">INDEX('Flow probs &amp; rates'!$Y$5:$Y$5999,D436)</f>
        <v>0.13732669196698846</v>
      </c>
      <c r="D437" s="12"/>
      <c r="E437" s="12"/>
      <c r="F437" s="12">
        <v>0.28820747466570601</v>
      </c>
      <c r="G437" s="12">
        <v>-0.46116149925010702</v>
      </c>
      <c r="H437" s="12">
        <v>0.17295402458440201</v>
      </c>
      <c r="J437" s="11">
        <v>0</v>
      </c>
      <c r="K437" s="11" t="e">
        <f t="shared" ref="K437" ca="1" si="430">LN(INDEX(P$4:P$5999,M436))</f>
        <v>#NAME?</v>
      </c>
      <c r="L437" s="11">
        <v>0</v>
      </c>
      <c r="M437" s="30"/>
      <c r="O437" t="e">
        <f ca="1"/>
        <v>#NAME?</v>
      </c>
      <c r="P437" t="e">
        <f ca="1"/>
        <v>#NAME?</v>
      </c>
      <c r="Q437" t="e">
        <f ca="1"/>
        <v>#NAME?</v>
      </c>
      <c r="S437" s="43" t="e">
        <f ca="1"/>
        <v>#NAME?</v>
      </c>
      <c r="T437" s="43" t="e">
        <f ca="1"/>
        <v>#NAME?</v>
      </c>
      <c r="U437" s="43" t="e">
        <f ca="1"/>
        <v>#NAME?</v>
      </c>
    </row>
    <row r="438" spans="1:21" x14ac:dyDescent="0.35">
      <c r="A438" s="40">
        <f ca="1">INDEX('Flow probs &amp; rates'!$Z$5:$Z$5999,D436)</f>
        <v>2.2782481726052562E-2</v>
      </c>
      <c r="B438" s="40">
        <f ca="1">INDEX('Flow probs &amp; rates'!$AA$5:$AA$5999,D436)</f>
        <v>1.8926946339203596E-2</v>
      </c>
      <c r="C438" s="40">
        <f ca="1">INDEX('Flow probs &amp; rates'!$AB$5:$AB$5999,D436)</f>
        <v>0.95829057193474387</v>
      </c>
      <c r="D438" s="12"/>
      <c r="E438" s="12"/>
      <c r="F438" s="12">
        <v>2.06136140464518E-2</v>
      </c>
      <c r="G438" s="12">
        <v>2.3985157412356E-2</v>
      </c>
      <c r="H438" s="12">
        <v>-4.4598771458808001E-2</v>
      </c>
      <c r="J438" s="11">
        <v>0</v>
      </c>
      <c r="K438" s="11">
        <v>0</v>
      </c>
      <c r="L438" s="11" t="e">
        <f t="shared" ref="L438" ca="1" si="431">LN(INDEX(Q$4:Q$5999,M436))</f>
        <v>#NAME?</v>
      </c>
      <c r="M438" s="30"/>
      <c r="O438" t="e">
        <f ca="1"/>
        <v>#NAME?</v>
      </c>
      <c r="P438" t="e">
        <f ca="1"/>
        <v>#NAME?</v>
      </c>
      <c r="Q438" t="e">
        <f ca="1"/>
        <v>#NAME?</v>
      </c>
      <c r="S438" s="43" t="e">
        <f ca="1"/>
        <v>#NAME?</v>
      </c>
      <c r="T438" s="43" t="e">
        <f ca="1"/>
        <v>#NAME?</v>
      </c>
      <c r="U438" s="43" t="e">
        <f ca="1"/>
        <v>#NAME?</v>
      </c>
    </row>
    <row r="439" spans="1:21" x14ac:dyDescent="0.35">
      <c r="A439" s="40">
        <f ca="1">INDEX('Flow probs &amp; rates'!$T$5:$T$5999,D439)</f>
        <v>0.97175406332363479</v>
      </c>
      <c r="B439" s="40">
        <f ca="1">INDEX('Flow probs &amp; rates'!$U$5:$U$5999,D439)</f>
        <v>1.3294857711520223E-2</v>
      </c>
      <c r="C439" s="40">
        <f ca="1">INDEX('Flow probs &amp; rates'!$V$5:$V$5999,D439)</f>
        <v>1.4951078964845094E-2</v>
      </c>
      <c r="D439" s="12">
        <v>146</v>
      </c>
      <c r="E439" s="12"/>
      <c r="F439" s="12">
        <v>-3.07881580186735E-2</v>
      </c>
      <c r="G439" s="12">
        <v>1.64542282170589E-2</v>
      </c>
      <c r="H439" s="12">
        <v>1.4333929801613E-2</v>
      </c>
      <c r="J439" s="11" t="e">
        <f t="shared" ref="J439" ca="1" si="432">LN(INDEX(O$4:O$5999,M439))</f>
        <v>#NAME?</v>
      </c>
      <c r="K439" s="11">
        <v>0</v>
      </c>
      <c r="L439" s="11">
        <v>0</v>
      </c>
      <c r="M439" s="30">
        <v>871</v>
      </c>
      <c r="O439" t="e">
        <f ca="1"/>
        <v>#NAME?</v>
      </c>
      <c r="P439" t="e">
        <f ca="1"/>
        <v>#NAME?</v>
      </c>
      <c r="Q439" t="e">
        <f ca="1"/>
        <v>#NAME?</v>
      </c>
      <c r="S439" s="43" t="e">
        <f t="array" aca="1" ref="S439:U441" ca="1">MMULT(INDEX(O$5:O$5999,M439):INDEX(Q$7:Q$5999,M439),MMULT(J439:L441,MINVERSE(INDEX(O$5:O$5999,M439):INDEX(Q$7:Q$5999,M439))))</f>
        <v>#NAME?</v>
      </c>
      <c r="T439" s="43" t="e">
        <f ca="1"/>
        <v>#NAME?</v>
      </c>
      <c r="U439" s="43" t="e">
        <f ca="1"/>
        <v>#NAME?</v>
      </c>
    </row>
    <row r="440" spans="1:21" x14ac:dyDescent="0.35">
      <c r="A440" s="40">
        <f ca="1">INDEX('Flow probs &amp; rates'!$W$5:$W$5999,D439)</f>
        <v>0.21627514647357679</v>
      </c>
      <c r="B440" s="40">
        <f ca="1">INDEX('Flow probs &amp; rates'!$X$5:$X$5999,D439)</f>
        <v>0.65110210805485436</v>
      </c>
      <c r="C440" s="40">
        <f ca="1">INDEX('Flow probs &amp; rates'!$Y$5:$Y$5999,D439)</f>
        <v>0.13262274547156885</v>
      </c>
      <c r="D440" s="12"/>
      <c r="E440" s="12"/>
      <c r="F440" s="12">
        <v>0.26848331165848399</v>
      </c>
      <c r="G440" s="12">
        <v>-0.43389732456769797</v>
      </c>
      <c r="H440" s="12">
        <v>0.16541401290921301</v>
      </c>
      <c r="J440" s="11">
        <v>0</v>
      </c>
      <c r="K440" s="11" t="e">
        <f t="shared" ref="K440" ca="1" si="433">LN(INDEX(P$4:P$5999,M439))</f>
        <v>#NAME?</v>
      </c>
      <c r="L440" s="11">
        <v>0</v>
      </c>
      <c r="M440" s="30"/>
      <c r="O440" t="e">
        <f ca="1"/>
        <v>#NAME?</v>
      </c>
      <c r="P440" t="e">
        <f ca="1"/>
        <v>#NAME?</v>
      </c>
      <c r="Q440" t="e">
        <f ca="1"/>
        <v>#NAME?</v>
      </c>
      <c r="S440" s="43" t="e">
        <f ca="1"/>
        <v>#NAME?</v>
      </c>
      <c r="T440" s="43" t="e">
        <f ca="1"/>
        <v>#NAME?</v>
      </c>
      <c r="U440" s="43" t="e">
        <f ca="1"/>
        <v>#NAME?</v>
      </c>
    </row>
    <row r="441" spans="1:21" x14ac:dyDescent="0.35">
      <c r="A441" s="40">
        <f ca="1">INDEX('Flow probs &amp; rates'!$Z$5:$Z$5999,D439)</f>
        <v>2.6061001971230138E-2</v>
      </c>
      <c r="B441" s="40">
        <f ca="1">INDEX('Flow probs &amp; rates'!$AA$5:$AA$5999,D439)</f>
        <v>1.9000903902534852E-2</v>
      </c>
      <c r="C441" s="40">
        <f ca="1">INDEX('Flow probs &amp; rates'!$AB$5:$AB$5999,D439)</f>
        <v>0.95493809412623498</v>
      </c>
      <c r="D441" s="12"/>
      <c r="E441" s="12"/>
      <c r="F441" s="12">
        <v>2.4263419601946098E-2</v>
      </c>
      <c r="G441" s="12">
        <v>2.3780439402250601E-2</v>
      </c>
      <c r="H441" s="12">
        <v>-4.8043859004197803E-2</v>
      </c>
      <c r="J441" s="11">
        <v>0</v>
      </c>
      <c r="K441" s="11">
        <v>0</v>
      </c>
      <c r="L441" s="11" t="e">
        <f t="shared" ref="L441" ca="1" si="434">LN(INDEX(Q$4:Q$5999,M439))</f>
        <v>#NAME?</v>
      </c>
      <c r="M441" s="30"/>
      <c r="O441" t="e">
        <f ca="1"/>
        <v>#NAME?</v>
      </c>
      <c r="P441" t="e">
        <f ca="1"/>
        <v>#NAME?</v>
      </c>
      <c r="Q441" t="e">
        <f ca="1"/>
        <v>#NAME?</v>
      </c>
      <c r="S441" s="43" t="e">
        <f ca="1"/>
        <v>#NAME?</v>
      </c>
      <c r="T441" s="43" t="e">
        <f ca="1"/>
        <v>#NAME?</v>
      </c>
      <c r="U441" s="43" t="e">
        <f ca="1"/>
        <v>#NAME?</v>
      </c>
    </row>
    <row r="442" spans="1:21" x14ac:dyDescent="0.35">
      <c r="A442" s="40">
        <f ca="1">INDEX('Flow probs &amp; rates'!$T$5:$T$5999,D442)</f>
        <v>0.97373360457794744</v>
      </c>
      <c r="B442" s="40">
        <f ca="1">INDEX('Flow probs &amp; rates'!$U$5:$U$5999,D442)</f>
        <v>1.213665813867593E-2</v>
      </c>
      <c r="C442" s="40">
        <f ca="1">INDEX('Flow probs &amp; rates'!$V$5:$V$5999,D442)</f>
        <v>1.4129737283376612E-2</v>
      </c>
      <c r="D442" s="12">
        <v>147</v>
      </c>
      <c r="E442" s="12"/>
      <c r="F442" s="12">
        <v>-2.86808536508492E-2</v>
      </c>
      <c r="G442" s="12">
        <v>1.52672689900707E-2</v>
      </c>
      <c r="H442" s="12">
        <v>1.34135846607764E-2</v>
      </c>
      <c r="J442" s="11" t="e">
        <f t="shared" ref="J442" ca="1" si="435">LN(INDEX(O$4:O$5999,M442))</f>
        <v>#NAME?</v>
      </c>
      <c r="K442" s="11">
        <v>0</v>
      </c>
      <c r="L442" s="11">
        <v>0</v>
      </c>
      <c r="M442" s="30">
        <v>877</v>
      </c>
      <c r="N442">
        <v>220</v>
      </c>
      <c r="O442" t="e">
        <f t="array" aca="1" ref="O442:Q447" ca="1">[1]!evect(INDEX(A$4:A$5999,N442):INDEX(C$6:C$5999,N442))</f>
        <v>#NAME?</v>
      </c>
      <c r="P442" t="e">
        <f ca="1"/>
        <v>#NAME?</v>
      </c>
      <c r="Q442" t="e">
        <f ca="1"/>
        <v>#NAME?</v>
      </c>
      <c r="S442" s="43" t="e">
        <f t="array" aca="1" ref="S442:U444" ca="1">MMULT(INDEX(O$5:O$5999,M442):INDEX(Q$7:Q$5999,M442),MMULT(J442:L444,MINVERSE(INDEX(O$5:O$5999,M442):INDEX(Q$7:Q$5999,M442))))</f>
        <v>#NAME?</v>
      </c>
      <c r="T442" s="43" t="e">
        <f ca="1"/>
        <v>#NAME?</v>
      </c>
      <c r="U442" s="43" t="e">
        <f ca="1"/>
        <v>#NAME?</v>
      </c>
    </row>
    <row r="443" spans="1:21" x14ac:dyDescent="0.35">
      <c r="A443" s="40">
        <f ca="1">INDEX('Flow probs &amp; rates'!$W$5:$W$5999,D442)</f>
        <v>0.22458294503682008</v>
      </c>
      <c r="B443" s="40">
        <f ca="1">INDEX('Flow probs &amp; rates'!$X$5:$X$5999,D442)</f>
        <v>0.62712410239590388</v>
      </c>
      <c r="C443" s="40">
        <f ca="1">INDEX('Flow probs &amp; rates'!$Y$5:$Y$5999,D442)</f>
        <v>0.14829295256727604</v>
      </c>
      <c r="D443" s="12"/>
      <c r="E443" s="12"/>
      <c r="F443" s="12">
        <v>0.28314574912870299</v>
      </c>
      <c r="G443" s="12">
        <v>-0.47174632945559197</v>
      </c>
      <c r="H443" s="12">
        <v>0.18860058032688801</v>
      </c>
      <c r="J443" s="11">
        <v>0</v>
      </c>
      <c r="K443" s="11" t="e">
        <f t="shared" ref="K443" ca="1" si="436">LN(INDEX(P$4:P$5999,M442))</f>
        <v>#NAME?</v>
      </c>
      <c r="L443" s="11">
        <v>0</v>
      </c>
      <c r="M443" s="11"/>
      <c r="O443" t="e">
        <f ca="1"/>
        <v>#NAME?</v>
      </c>
      <c r="P443" t="e">
        <f ca="1"/>
        <v>#NAME?</v>
      </c>
      <c r="Q443" t="e">
        <f ca="1"/>
        <v>#NAME?</v>
      </c>
      <c r="S443" s="43" t="e">
        <f ca="1"/>
        <v>#NAME?</v>
      </c>
      <c r="T443" s="43" t="e">
        <f ca="1"/>
        <v>#NAME?</v>
      </c>
      <c r="U443" s="43" t="e">
        <f ca="1"/>
        <v>#NAME?</v>
      </c>
    </row>
    <row r="444" spans="1:21" x14ac:dyDescent="0.35">
      <c r="A444" s="40">
        <f ca="1">INDEX('Flow probs &amp; rates'!$Z$5:$Z$5999,D442)</f>
        <v>2.6793376252158631E-2</v>
      </c>
      <c r="B444" s="40">
        <f ca="1">INDEX('Flow probs &amp; rates'!$AA$5:$AA$5999,D442)</f>
        <v>1.8633119615929658E-2</v>
      </c>
      <c r="C444" s="40">
        <f ca="1">INDEX('Flow probs &amp; rates'!$AB$5:$AB$5999,D442)</f>
        <v>0.95457350413191178</v>
      </c>
      <c r="D444" s="12"/>
      <c r="E444" s="12"/>
      <c r="F444" s="12">
        <v>2.4886381623941099E-2</v>
      </c>
      <c r="G444" s="12">
        <v>2.37493155324307E-2</v>
      </c>
      <c r="H444" s="12">
        <v>-4.8635697156373503E-2</v>
      </c>
      <c r="J444" s="11">
        <v>0</v>
      </c>
      <c r="K444" s="11">
        <v>0</v>
      </c>
      <c r="L444" s="11" t="e">
        <f t="shared" ref="L444" ca="1" si="437">LN(INDEX(Q$4:Q$5999,M442))</f>
        <v>#NAME?</v>
      </c>
      <c r="M444" s="11"/>
      <c r="O444" t="e">
        <f ca="1"/>
        <v>#NAME?</v>
      </c>
      <c r="P444" t="e">
        <f ca="1"/>
        <v>#NAME?</v>
      </c>
      <c r="Q444" t="e">
        <f ca="1"/>
        <v>#NAME?</v>
      </c>
      <c r="S444" s="43" t="e">
        <f ca="1"/>
        <v>#NAME?</v>
      </c>
      <c r="T444" s="43" t="e">
        <f ca="1"/>
        <v>#NAME?</v>
      </c>
      <c r="U444" s="43" t="e">
        <f ca="1"/>
        <v>#NAME?</v>
      </c>
    </row>
    <row r="445" spans="1:21" x14ac:dyDescent="0.35">
      <c r="A445" s="40">
        <f ca="1">INDEX('Flow probs &amp; rates'!$T$5:$T$5999,D445)</f>
        <v>0.97194828297308744</v>
      </c>
      <c r="B445" s="40">
        <f ca="1">INDEX('Flow probs &amp; rates'!$U$5:$U$5999,D445)</f>
        <v>1.3199977560526517E-2</v>
      </c>
      <c r="C445" s="40">
        <f ca="1">INDEX('Flow probs &amp; rates'!$V$5:$V$5999,D445)</f>
        <v>1.4851739466386066E-2</v>
      </c>
      <c r="D445" s="12">
        <v>148</v>
      </c>
      <c r="E445" s="12"/>
      <c r="F445" s="12">
        <v>-3.0619801090389101E-2</v>
      </c>
      <c r="G445" s="12">
        <v>1.65976105035456E-2</v>
      </c>
      <c r="H445" s="12">
        <v>1.40221905868438E-2</v>
      </c>
      <c r="J445" s="11" t="e">
        <f t="shared" ref="J445" ca="1" si="438">LN(INDEX(O$4:O$5999,M445))</f>
        <v>#NAME?</v>
      </c>
      <c r="K445" s="11">
        <v>0</v>
      </c>
      <c r="L445" s="11">
        <v>0</v>
      </c>
      <c r="M445" s="30">
        <v>883</v>
      </c>
      <c r="O445" t="e">
        <f ca="1"/>
        <v>#NAME?</v>
      </c>
      <c r="P445" t="e">
        <f ca="1"/>
        <v>#NAME?</v>
      </c>
      <c r="Q445" t="e">
        <f ca="1"/>
        <v>#NAME?</v>
      </c>
      <c r="S445" s="43" t="e">
        <f t="array" aca="1" ref="S445:U447" ca="1">MMULT(INDEX(O$5:O$5999,M445):INDEX(Q$7:Q$5999,M445),MMULT(J445:L447,MINVERSE(INDEX(O$5:O$5999,M445):INDEX(Q$7:Q$5999,M445))))</f>
        <v>#NAME?</v>
      </c>
      <c r="T445" s="43" t="e">
        <f ca="1"/>
        <v>#NAME?</v>
      </c>
      <c r="U445" s="43" t="e">
        <f ca="1"/>
        <v>#NAME?</v>
      </c>
    </row>
    <row r="446" spans="1:21" x14ac:dyDescent="0.35">
      <c r="A446" s="40">
        <f ca="1">INDEX('Flow probs &amp; rates'!$W$5:$W$5999,D445)</f>
        <v>0.21890599579083339</v>
      </c>
      <c r="B446" s="40">
        <f ca="1">INDEX('Flow probs &amp; rates'!$X$5:$X$5999,D445)</f>
        <v>0.63036738311323837</v>
      </c>
      <c r="C446" s="40">
        <f ca="1">INDEX('Flow probs &amp; rates'!$Y$5:$Y$5999,D445)</f>
        <v>0.1507266210959283</v>
      </c>
      <c r="D446" s="12"/>
      <c r="E446" s="12"/>
      <c r="F446" s="12">
        <v>0.27579718645946699</v>
      </c>
      <c r="G446" s="12">
        <v>-0.46663345817153201</v>
      </c>
      <c r="H446" s="12">
        <v>0.19083627171206499</v>
      </c>
      <c r="J446" s="11">
        <v>0</v>
      </c>
      <c r="K446" s="11" t="e">
        <f t="shared" ref="K446" ca="1" si="439">LN(INDEX(P$4:P$5999,M445))</f>
        <v>#NAME?</v>
      </c>
      <c r="L446" s="11">
        <v>0</v>
      </c>
      <c r="M446" s="30"/>
      <c r="O446" t="e">
        <f ca="1"/>
        <v>#NAME?</v>
      </c>
      <c r="P446" t="e">
        <f ca="1"/>
        <v>#NAME?</v>
      </c>
      <c r="Q446" t="e">
        <f ca="1"/>
        <v>#NAME?</v>
      </c>
      <c r="S446" s="43" t="e">
        <f ca="1"/>
        <v>#NAME?</v>
      </c>
      <c r="T446" s="43" t="e">
        <f ca="1"/>
        <v>#NAME?</v>
      </c>
      <c r="U446" s="43" t="e">
        <f ca="1"/>
        <v>#NAME?</v>
      </c>
    </row>
    <row r="447" spans="1:21" x14ac:dyDescent="0.35">
      <c r="A447" s="40">
        <f ca="1">INDEX('Flow probs &amp; rates'!$Z$5:$Z$5999,D445)</f>
        <v>2.4021521757242766E-2</v>
      </c>
      <c r="B447" s="40">
        <f ca="1">INDEX('Flow probs &amp; rates'!$AA$5:$AA$5999,D445)</f>
        <v>1.7826260693522864E-2</v>
      </c>
      <c r="C447" s="40">
        <f ca="1">INDEX('Flow probs &amp; rates'!$AB$5:$AB$5999,D445)</f>
        <v>0.9581522175492343</v>
      </c>
      <c r="D447" s="12"/>
      <c r="E447" s="12"/>
      <c r="F447" s="12">
        <v>2.2194551458312301E-2</v>
      </c>
      <c r="G447" s="12">
        <v>2.2617736827493299E-2</v>
      </c>
      <c r="H447" s="12">
        <v>-4.4812288285805503E-2</v>
      </c>
      <c r="J447" s="11">
        <v>0</v>
      </c>
      <c r="K447" s="11">
        <v>0</v>
      </c>
      <c r="L447" s="11" t="e">
        <f t="shared" ref="L447" ca="1" si="440">LN(INDEX(Q$4:Q$5999,M445))</f>
        <v>#NAME?</v>
      </c>
      <c r="M447" s="30"/>
      <c r="O447" t="e">
        <f ca="1"/>
        <v>#NAME?</v>
      </c>
      <c r="P447" t="e">
        <f ca="1"/>
        <v>#NAME?</v>
      </c>
      <c r="Q447" t="e">
        <f ca="1"/>
        <v>#NAME?</v>
      </c>
      <c r="S447" s="43" t="e">
        <f ca="1"/>
        <v>#NAME?</v>
      </c>
      <c r="T447" s="43" t="e">
        <f ca="1"/>
        <v>#NAME?</v>
      </c>
      <c r="U447" s="43" t="e">
        <f ca="1"/>
        <v>#NAME?</v>
      </c>
    </row>
    <row r="448" spans="1:21" x14ac:dyDescent="0.35">
      <c r="A448" s="40">
        <f ca="1">INDEX('Flow probs &amp; rates'!$T$5:$T$5999,D448)</f>
        <v>0.97320853304038002</v>
      </c>
      <c r="B448" s="40">
        <f ca="1">INDEX('Flow probs &amp; rates'!$U$5:$U$5999,D448)</f>
        <v>1.311285212894912E-2</v>
      </c>
      <c r="C448" s="40">
        <f ca="1">INDEX('Flow probs &amp; rates'!$V$5:$V$5999,D448)</f>
        <v>1.3678614830670859E-2</v>
      </c>
      <c r="D448" s="12">
        <v>149</v>
      </c>
      <c r="E448" s="12"/>
      <c r="F448" s="12">
        <v>-2.9343815159122599E-2</v>
      </c>
      <c r="G448" s="12">
        <v>1.6551366810406198E-2</v>
      </c>
      <c r="H448" s="12">
        <v>1.2792448348715599E-2</v>
      </c>
      <c r="J448" s="11" t="e">
        <f t="shared" ref="J448" ca="1" si="441">LN(INDEX(O$4:O$5999,M448))</f>
        <v>#NAME?</v>
      </c>
      <c r="K448" s="11">
        <v>0</v>
      </c>
      <c r="L448" s="11">
        <v>0</v>
      </c>
      <c r="M448" s="30">
        <v>889</v>
      </c>
      <c r="N448">
        <v>223</v>
      </c>
      <c r="O448" t="e">
        <f t="array" aca="1" ref="O448:Q453" ca="1">[1]!evect(INDEX(A$4:A$5999,N448):INDEX(C$6:C$5999,N448))</f>
        <v>#NAME?</v>
      </c>
      <c r="P448" t="e">
        <f ca="1"/>
        <v>#NAME?</v>
      </c>
      <c r="Q448" t="e">
        <f ca="1"/>
        <v>#NAME?</v>
      </c>
      <c r="S448" s="43" t="e">
        <f t="array" aca="1" ref="S448:U450" ca="1">MMULT(INDEX(O$5:O$5999,M448):INDEX(Q$7:Q$5999,M448),MMULT(J448:L450,MINVERSE(INDEX(O$5:O$5999,M448):INDEX(Q$7:Q$5999,M448))))</f>
        <v>#NAME?</v>
      </c>
      <c r="T448" s="43" t="e">
        <f ca="1"/>
        <v>#NAME?</v>
      </c>
      <c r="U448" s="43" t="e">
        <f ca="1"/>
        <v>#NAME?</v>
      </c>
    </row>
    <row r="449" spans="1:21" x14ac:dyDescent="0.35">
      <c r="A449" s="40">
        <f ca="1">INDEX('Flow probs &amp; rates'!$W$5:$W$5999,D448)</f>
        <v>0.22437517428595652</v>
      </c>
      <c r="B449" s="40">
        <f ca="1">INDEX('Flow probs &amp; rates'!$X$5:$X$5999,D448)</f>
        <v>0.62488357430950026</v>
      </c>
      <c r="C449" s="40">
        <f ca="1">INDEX('Flow probs &amp; rates'!$Y$5:$Y$5999,D448)</f>
        <v>0.15074125140454325</v>
      </c>
      <c r="D449" s="12"/>
      <c r="E449" s="12"/>
      <c r="F449" s="12">
        <v>0.28389562170513799</v>
      </c>
      <c r="G449" s="12">
        <v>-0.47558639164161998</v>
      </c>
      <c r="H449" s="12">
        <v>0.19169076993648099</v>
      </c>
      <c r="J449" s="11">
        <v>0</v>
      </c>
      <c r="K449" s="11" t="e">
        <f t="shared" ref="K449" ca="1" si="442">LN(INDEX(P$4:P$5999,M448))</f>
        <v>#NAME?</v>
      </c>
      <c r="L449" s="11">
        <v>0</v>
      </c>
      <c r="M449" s="30"/>
      <c r="O449" t="e">
        <f ca="1"/>
        <v>#NAME?</v>
      </c>
      <c r="P449" t="e">
        <f ca="1"/>
        <v>#NAME?</v>
      </c>
      <c r="Q449" t="e">
        <f ca="1"/>
        <v>#NAME?</v>
      </c>
      <c r="S449" s="43" t="e">
        <f ca="1"/>
        <v>#NAME?</v>
      </c>
      <c r="T449" s="43" t="e">
        <f ca="1"/>
        <v>#NAME?</v>
      </c>
      <c r="U449" s="43" t="e">
        <f ca="1"/>
        <v>#NAME?</v>
      </c>
    </row>
    <row r="450" spans="1:21" x14ac:dyDescent="0.35">
      <c r="A450" s="40">
        <f ca="1">INDEX('Flow probs &amp; rates'!$Z$5:$Z$5999,D448)</f>
        <v>2.245764409081797E-2</v>
      </c>
      <c r="B450" s="40">
        <f ca="1">INDEX('Flow probs &amp; rates'!$AA$5:$AA$5999,D448)</f>
        <v>1.856754775276457E-2</v>
      </c>
      <c r="C450" s="40">
        <f ca="1">INDEX('Flow probs &amp; rates'!$AB$5:$AB$5999,D448)</f>
        <v>0.95897480815641745</v>
      </c>
      <c r="D450" s="12"/>
      <c r="E450" s="12"/>
      <c r="F450" s="12">
        <v>2.0347055699798802E-2</v>
      </c>
      <c r="G450" s="12">
        <v>2.36709712916837E-2</v>
      </c>
      <c r="H450" s="12">
        <v>-4.4018026991482898E-2</v>
      </c>
      <c r="J450" s="11">
        <v>0</v>
      </c>
      <c r="K450" s="11">
        <v>0</v>
      </c>
      <c r="L450" s="11" t="e">
        <f t="shared" ref="L450" ca="1" si="443">LN(INDEX(Q$4:Q$5999,M448))</f>
        <v>#NAME?</v>
      </c>
      <c r="M450" s="30"/>
      <c r="O450" t="e">
        <f ca="1"/>
        <v>#NAME?</v>
      </c>
      <c r="P450" t="e">
        <f ca="1"/>
        <v>#NAME?</v>
      </c>
      <c r="Q450" t="e">
        <f ca="1"/>
        <v>#NAME?</v>
      </c>
      <c r="S450" s="43" t="e">
        <f ca="1"/>
        <v>#NAME?</v>
      </c>
      <c r="T450" s="43" t="e">
        <f ca="1"/>
        <v>#NAME?</v>
      </c>
      <c r="U450" s="43" t="e">
        <f ca="1"/>
        <v>#NAME?</v>
      </c>
    </row>
    <row r="451" spans="1:21" x14ac:dyDescent="0.35">
      <c r="A451" s="40">
        <f ca="1">INDEX('Flow probs &amp; rates'!$T$5:$T$5999,D451)</f>
        <v>0.97378228969038805</v>
      </c>
      <c r="B451" s="40">
        <f ca="1">INDEX('Flow probs &amp; rates'!$U$5:$U$5999,D451)</f>
        <v>1.2732358094847299E-2</v>
      </c>
      <c r="C451" s="40">
        <f ca="1">INDEX('Flow probs &amp; rates'!$V$5:$V$5999,D451)</f>
        <v>1.3485352214764689E-2</v>
      </c>
      <c r="D451" s="12">
        <v>150</v>
      </c>
      <c r="E451" s="12"/>
      <c r="F451" s="12">
        <v>-2.87925547076976E-2</v>
      </c>
      <c r="G451" s="12">
        <v>1.6052908589811E-2</v>
      </c>
      <c r="H451" s="12">
        <v>1.2739646127948499E-2</v>
      </c>
      <c r="J451" s="11" t="e">
        <f t="shared" ref="J451" ca="1" si="444">LN(INDEX(O$4:O$5999,M451))</f>
        <v>#NAME?</v>
      </c>
      <c r="K451" s="11">
        <v>0</v>
      </c>
      <c r="L451" s="11">
        <v>0</v>
      </c>
      <c r="M451" s="30">
        <v>895</v>
      </c>
      <c r="O451" t="e">
        <f ca="1"/>
        <v>#NAME?</v>
      </c>
      <c r="P451" t="e">
        <f ca="1"/>
        <v>#NAME?</v>
      </c>
      <c r="Q451" t="e">
        <f ca="1"/>
        <v>#NAME?</v>
      </c>
      <c r="S451" s="43" t="e">
        <f t="array" aca="1" ref="S451:U453" ca="1">MMULT(INDEX(O$5:O$5999,M451):INDEX(Q$7:Q$5999,M451),MMULT(J451:L453,MINVERSE(INDEX(O$5:O$5999,M451):INDEX(Q$7:Q$5999,M451))))</f>
        <v>#NAME?</v>
      </c>
      <c r="T451" s="43" t="e">
        <f ca="1"/>
        <v>#NAME?</v>
      </c>
      <c r="U451" s="43" t="e">
        <f ca="1"/>
        <v>#NAME?</v>
      </c>
    </row>
    <row r="452" spans="1:21" x14ac:dyDescent="0.35">
      <c r="A452" s="40">
        <f ca="1">INDEX('Flow probs &amp; rates'!$W$5:$W$5999,D451)</f>
        <v>0.23469706984352404</v>
      </c>
      <c r="B452" s="40">
        <f ca="1">INDEX('Flow probs &amp; rates'!$X$5:$X$5999,D451)</f>
        <v>0.62608337128799807</v>
      </c>
      <c r="C452" s="40">
        <f ca="1">INDEX('Flow probs &amp; rates'!$Y$5:$Y$5999,D451)</f>
        <v>0.13921955886847792</v>
      </c>
      <c r="D452" s="12"/>
      <c r="E452" s="12"/>
      <c r="F452" s="12">
        <v>0.29669238246766899</v>
      </c>
      <c r="G452" s="12">
        <v>-0.47340930820287702</v>
      </c>
      <c r="H452" s="12">
        <v>0.17671692574616399</v>
      </c>
      <c r="J452" s="11">
        <v>0</v>
      </c>
      <c r="K452" s="11" t="e">
        <f t="shared" ref="K452" ca="1" si="445">LN(INDEX(P$4:P$5999,M451))</f>
        <v>#NAME?</v>
      </c>
      <c r="L452" s="11">
        <v>0</v>
      </c>
      <c r="M452" s="11"/>
      <c r="O452" t="e">
        <f ca="1"/>
        <v>#NAME?</v>
      </c>
      <c r="P452" t="e">
        <f ca="1"/>
        <v>#NAME?</v>
      </c>
      <c r="Q452" t="e">
        <f ca="1"/>
        <v>#NAME?</v>
      </c>
      <c r="S452" s="43" t="e">
        <f ca="1"/>
        <v>#NAME?</v>
      </c>
      <c r="T452" s="43" t="e">
        <f ca="1"/>
        <v>#NAME?</v>
      </c>
      <c r="U452" s="43" t="e">
        <f ca="1"/>
        <v>#NAME?</v>
      </c>
    </row>
    <row r="453" spans="1:21" x14ac:dyDescent="0.35">
      <c r="A453" s="40">
        <f ca="1">INDEX('Flow probs &amp; rates'!$Z$5:$Z$5999,D451)</f>
        <v>2.4055244673511233E-2</v>
      </c>
      <c r="B453" s="40">
        <f ca="1">INDEX('Flow probs &amp; rates'!$AA$5:$AA$5999,D451)</f>
        <v>1.7923905195000207E-2</v>
      </c>
      <c r="C453" s="40">
        <f ca="1">INDEX('Flow probs &amp; rates'!$AB$5:$AB$5999,D451)</f>
        <v>0.95802085013148852</v>
      </c>
      <c r="D453" s="12"/>
      <c r="E453" s="12"/>
      <c r="F453" s="12">
        <v>2.19819340249E-2</v>
      </c>
      <c r="G453" s="12">
        <v>2.28235243351586E-2</v>
      </c>
      <c r="H453" s="12">
        <v>-4.4805458360287903E-2</v>
      </c>
      <c r="J453" s="11">
        <v>0</v>
      </c>
      <c r="K453" s="11">
        <v>0</v>
      </c>
      <c r="L453" s="11" t="e">
        <f t="shared" ref="L453" ca="1" si="446">LN(INDEX(Q$4:Q$5999,M451))</f>
        <v>#NAME?</v>
      </c>
      <c r="M453" s="11"/>
      <c r="O453" t="e">
        <f ca="1"/>
        <v>#NAME?</v>
      </c>
      <c r="P453" t="e">
        <f ca="1"/>
        <v>#NAME?</v>
      </c>
      <c r="Q453" t="e">
        <f ca="1"/>
        <v>#NAME?</v>
      </c>
      <c r="S453" s="43" t="e">
        <f ca="1"/>
        <v>#NAME?</v>
      </c>
      <c r="T453" s="43" t="e">
        <f ca="1"/>
        <v>#NAME?</v>
      </c>
      <c r="U453" s="43" t="e">
        <f ca="1"/>
        <v>#NAME?</v>
      </c>
    </row>
    <row r="454" spans="1:21" x14ac:dyDescent="0.35">
      <c r="A454" s="40">
        <f ca="1">INDEX('Flow probs &amp; rates'!$T$5:$T$5999,D454)</f>
        <v>0.97488960918861345</v>
      </c>
      <c r="B454" s="40">
        <f ca="1">INDEX('Flow probs &amp; rates'!$U$5:$U$5999,D454)</f>
        <v>1.2232209295096079E-2</v>
      </c>
      <c r="C454" s="40">
        <f ca="1">INDEX('Flow probs &amp; rates'!$V$5:$V$5999,D454)</f>
        <v>1.2878181516290494E-2</v>
      </c>
      <c r="D454" s="12">
        <v>151</v>
      </c>
      <c r="E454" s="12"/>
      <c r="F454" s="12">
        <v>-2.7600238036471599E-2</v>
      </c>
      <c r="G454" s="12">
        <v>1.54116724182949E-2</v>
      </c>
      <c r="H454" s="12">
        <v>1.21885656182604E-2</v>
      </c>
      <c r="J454" s="11" t="e">
        <f t="shared" ref="J454" ca="1" si="447">LN(INDEX(O$4:O$5999,M454))</f>
        <v>#NAME?</v>
      </c>
      <c r="K454" s="11">
        <v>0</v>
      </c>
      <c r="L454" s="11">
        <v>0</v>
      </c>
      <c r="M454" s="30">
        <v>901</v>
      </c>
      <c r="N454">
        <v>226</v>
      </c>
      <c r="O454" t="e">
        <f t="array" aca="1" ref="O454:Q459" ca="1">[1]!evect(INDEX(A$4:A$5999,N454):INDEX(C$6:C$5999,N454))</f>
        <v>#NAME?</v>
      </c>
      <c r="P454" t="e">
        <f ca="1"/>
        <v>#NAME?</v>
      </c>
      <c r="Q454" t="e">
        <f ca="1"/>
        <v>#NAME?</v>
      </c>
      <c r="S454" s="43" t="e">
        <f t="array" aca="1" ref="S454:U456" ca="1">MMULT(INDEX(O$5:O$5999,M454):INDEX(Q$7:Q$5999,M454),MMULT(J454:L456,MINVERSE(INDEX(O$5:O$5999,M454):INDEX(Q$7:Q$5999,M454))))</f>
        <v>#NAME?</v>
      </c>
      <c r="T454" s="43" t="e">
        <f ca="1"/>
        <v>#NAME?</v>
      </c>
      <c r="U454" s="43" t="e">
        <f ca="1"/>
        <v>#NAME?</v>
      </c>
    </row>
    <row r="455" spans="1:21" x14ac:dyDescent="0.35">
      <c r="A455" s="40">
        <f ca="1">INDEX('Flow probs &amp; rates'!$W$5:$W$5999,D454)</f>
        <v>0.23742350301590712</v>
      </c>
      <c r="B455" s="40">
        <f ca="1">INDEX('Flow probs &amp; rates'!$X$5:$X$5999,D454)</f>
        <v>0.6255080529166519</v>
      </c>
      <c r="C455" s="40">
        <f ca="1">INDEX('Flow probs &amp; rates'!$Y$5:$Y$5999,D454)</f>
        <v>0.13706844406744106</v>
      </c>
      <c r="D455" s="12"/>
      <c r="E455" s="12"/>
      <c r="F455" s="12">
        <v>0.29993959867719999</v>
      </c>
      <c r="G455" s="12">
        <v>-0.47434525708269298</v>
      </c>
      <c r="H455" s="12">
        <v>0.17440565839292799</v>
      </c>
      <c r="J455" s="11">
        <v>0</v>
      </c>
      <c r="K455" s="11" t="e">
        <f t="shared" ref="K455" ca="1" si="448">LN(INDEX(P$4:P$5999,M454))</f>
        <v>#NAME?</v>
      </c>
      <c r="L455" s="11">
        <v>0</v>
      </c>
      <c r="M455" s="30"/>
      <c r="O455" t="e">
        <f ca="1"/>
        <v>#NAME?</v>
      </c>
      <c r="P455" t="e">
        <f ca="1"/>
        <v>#NAME?</v>
      </c>
      <c r="Q455" t="e">
        <f ca="1"/>
        <v>#NAME?</v>
      </c>
      <c r="S455" s="43" t="e">
        <f ca="1"/>
        <v>#NAME?</v>
      </c>
      <c r="T455" s="43" t="e">
        <f ca="1"/>
        <v>#NAME?</v>
      </c>
      <c r="U455" s="43" t="e">
        <f ca="1"/>
        <v>#NAME?</v>
      </c>
    </row>
    <row r="456" spans="1:21" x14ac:dyDescent="0.35">
      <c r="A456" s="40">
        <f ca="1">INDEX('Flow probs &amp; rates'!$Z$5:$Z$5999,D454)</f>
        <v>2.6158561603594289E-2</v>
      </c>
      <c r="B456" s="40">
        <f ca="1">INDEX('Flow probs &amp; rates'!$AA$5:$AA$5999,D454)</f>
        <v>1.8878638456251151E-2</v>
      </c>
      <c r="C456" s="40">
        <f ca="1">INDEX('Flow probs &amp; rates'!$AB$5:$AB$5999,D454)</f>
        <v>0.95496279994015454</v>
      </c>
      <c r="D456" s="12"/>
      <c r="E456" s="12"/>
      <c r="F456" s="12">
        <v>2.3991000032462299E-2</v>
      </c>
      <c r="G456" s="12">
        <v>2.4092762109989299E-2</v>
      </c>
      <c r="H456" s="12">
        <v>-4.8083762142320602E-2</v>
      </c>
      <c r="J456" s="11">
        <v>0</v>
      </c>
      <c r="K456" s="11">
        <v>0</v>
      </c>
      <c r="L456" s="11" t="e">
        <f t="shared" ref="L456" ca="1" si="449">LN(INDEX(Q$4:Q$5999,M454))</f>
        <v>#NAME?</v>
      </c>
      <c r="M456" s="30"/>
      <c r="O456" t="e">
        <f ca="1"/>
        <v>#NAME?</v>
      </c>
      <c r="P456" t="e">
        <f ca="1"/>
        <v>#NAME?</v>
      </c>
      <c r="Q456" t="e">
        <f ca="1"/>
        <v>#NAME?</v>
      </c>
      <c r="S456" s="43" t="e">
        <f ca="1"/>
        <v>#NAME?</v>
      </c>
      <c r="T456" s="43" t="e">
        <f ca="1"/>
        <v>#NAME?</v>
      </c>
      <c r="U456" s="43" t="e">
        <f ca="1"/>
        <v>#NAME?</v>
      </c>
    </row>
    <row r="457" spans="1:21" x14ac:dyDescent="0.35">
      <c r="A457" s="40">
        <f ca="1">INDEX('Flow probs &amp; rates'!$T$5:$T$5999,D457)</f>
        <v>0.97183761749705622</v>
      </c>
      <c r="B457" s="40">
        <f ca="1">INDEX('Flow probs &amp; rates'!$U$5:$U$5999,D457)</f>
        <v>1.2934133055480083E-2</v>
      </c>
      <c r="C457" s="40">
        <f ca="1">INDEX('Flow probs &amp; rates'!$V$5:$V$5999,D457)</f>
        <v>1.5228249447463659E-2</v>
      </c>
      <c r="D457" s="12">
        <v>152</v>
      </c>
      <c r="E457" s="12"/>
      <c r="F457" s="12">
        <v>-3.0648017302514301E-2</v>
      </c>
      <c r="G457" s="12">
        <v>1.61737203219166E-2</v>
      </c>
      <c r="H457" s="12">
        <v>1.44742969805989E-2</v>
      </c>
      <c r="J457" s="11" t="e">
        <f t="shared" ref="J457" ca="1" si="450">LN(INDEX(O$4:O$5999,M457))</f>
        <v>#NAME?</v>
      </c>
      <c r="K457" s="11">
        <v>0</v>
      </c>
      <c r="L457" s="11">
        <v>0</v>
      </c>
      <c r="M457" s="30">
        <v>907</v>
      </c>
      <c r="O457" t="e">
        <f ca="1"/>
        <v>#NAME?</v>
      </c>
      <c r="P457" t="e">
        <f ca="1"/>
        <v>#NAME?</v>
      </c>
      <c r="Q457" t="e">
        <f ca="1"/>
        <v>#NAME?</v>
      </c>
      <c r="S457" s="43" t="e">
        <f t="array" aca="1" ref="S457:U459" ca="1">MMULT(INDEX(O$5:O$5999,M457):INDEX(Q$7:Q$5999,M457),MMULT(J457:L459,MINVERSE(INDEX(O$5:O$5999,M457):INDEX(Q$7:Q$5999,M457))))</f>
        <v>#NAME?</v>
      </c>
      <c r="T457" s="43" t="e">
        <f ca="1"/>
        <v>#NAME?</v>
      </c>
      <c r="U457" s="43" t="e">
        <f ca="1"/>
        <v>#NAME?</v>
      </c>
    </row>
    <row r="458" spans="1:21" x14ac:dyDescent="0.35">
      <c r="A458" s="40">
        <f ca="1">INDEX('Flow probs &amp; rates'!$W$5:$W$5999,D457)</f>
        <v>0.21586850370910729</v>
      </c>
      <c r="B458" s="40">
        <f ca="1">INDEX('Flow probs &amp; rates'!$X$5:$X$5999,D457)</f>
        <v>0.63749877579251157</v>
      </c>
      <c r="C458" s="40">
        <f ca="1">INDEX('Flow probs &amp; rates'!$Y$5:$Y$5999,D457)</f>
        <v>0.14663272049838114</v>
      </c>
      <c r="D458" s="12"/>
      <c r="E458" s="12"/>
      <c r="F458" s="12">
        <v>0.27070416560363503</v>
      </c>
      <c r="G458" s="12">
        <v>-0.45509213243008101</v>
      </c>
      <c r="H458" s="12">
        <v>0.18438796682644501</v>
      </c>
      <c r="J458" s="11">
        <v>0</v>
      </c>
      <c r="K458" s="11" t="e">
        <f t="shared" ref="K458" ca="1" si="451">LN(INDEX(P$4:P$5999,M457))</f>
        <v>#NAME?</v>
      </c>
      <c r="L458" s="11">
        <v>0</v>
      </c>
      <c r="M458" s="30"/>
      <c r="O458" t="e">
        <f ca="1"/>
        <v>#NAME?</v>
      </c>
      <c r="P458" t="e">
        <f ca="1"/>
        <v>#NAME?</v>
      </c>
      <c r="Q458" t="e">
        <f ca="1"/>
        <v>#NAME?</v>
      </c>
      <c r="S458" s="43" t="e">
        <f ca="1"/>
        <v>#NAME?</v>
      </c>
      <c r="T458" s="43" t="e">
        <f ca="1"/>
        <v>#NAME?</v>
      </c>
      <c r="U458" s="43" t="e">
        <f ca="1"/>
        <v>#NAME?</v>
      </c>
    </row>
    <row r="459" spans="1:21" x14ac:dyDescent="0.35">
      <c r="A459" s="40">
        <f ca="1">INDEX('Flow probs &amp; rates'!$Z$5:$Z$5999,D457)</f>
        <v>2.2669824763896972E-2</v>
      </c>
      <c r="B459" s="40">
        <f ca="1">INDEX('Flow probs &amp; rates'!$AA$5:$AA$5999,D457)</f>
        <v>1.7396869944584416E-2</v>
      </c>
      <c r="C459" s="40">
        <f ca="1">INDEX('Flow probs &amp; rates'!$AB$5:$AB$5999,D457)</f>
        <v>0.95993330529151855</v>
      </c>
      <c r="D459" s="12"/>
      <c r="E459" s="12"/>
      <c r="F459" s="12">
        <v>2.0892243093935399E-2</v>
      </c>
      <c r="G459" s="12">
        <v>2.1943828570358599E-2</v>
      </c>
      <c r="H459" s="12">
        <v>-4.2836071664293603E-2</v>
      </c>
      <c r="J459" s="11">
        <v>0</v>
      </c>
      <c r="K459" s="11">
        <v>0</v>
      </c>
      <c r="L459" s="11" t="e">
        <f t="shared" ref="L459" ca="1" si="452">LN(INDEX(Q$4:Q$5999,M457))</f>
        <v>#NAME?</v>
      </c>
      <c r="M459" s="30"/>
      <c r="O459" t="e">
        <f ca="1"/>
        <v>#NAME?</v>
      </c>
      <c r="P459" t="e">
        <f ca="1"/>
        <v>#NAME?</v>
      </c>
      <c r="Q459" t="e">
        <f ca="1"/>
        <v>#NAME?</v>
      </c>
      <c r="S459" s="43" t="e">
        <f ca="1"/>
        <v>#NAME?</v>
      </c>
      <c r="T459" s="43" t="e">
        <f ca="1"/>
        <v>#NAME?</v>
      </c>
      <c r="U459" s="43" t="e">
        <f ca="1"/>
        <v>#NAME?</v>
      </c>
    </row>
    <row r="460" spans="1:21" x14ac:dyDescent="0.35">
      <c r="A460" s="40">
        <f ca="1">INDEX('Flow probs &amp; rates'!$T$5:$T$5999,D460)</f>
        <v>0.97086335186300843</v>
      </c>
      <c r="B460" s="40">
        <f ca="1">INDEX('Flow probs &amp; rates'!$U$5:$U$5999,D460)</f>
        <v>1.3803541162901957E-2</v>
      </c>
      <c r="C460" s="40">
        <f ca="1">INDEX('Flow probs &amp; rates'!$V$5:$V$5999,D460)</f>
        <v>1.5333106974089624E-2</v>
      </c>
      <c r="D460" s="12">
        <v>153</v>
      </c>
      <c r="E460" s="12"/>
      <c r="F460" s="12">
        <v>-3.1704385281332299E-2</v>
      </c>
      <c r="G460" s="12">
        <v>1.7266469130346299E-2</v>
      </c>
      <c r="H460" s="12">
        <v>1.44379161508916E-2</v>
      </c>
      <c r="J460" s="11" t="e">
        <f t="shared" ref="J460" ca="1" si="453">LN(INDEX(O$4:O$5999,M460))</f>
        <v>#NAME?</v>
      </c>
      <c r="K460" s="11">
        <v>0</v>
      </c>
      <c r="L460" s="11">
        <v>0</v>
      </c>
      <c r="M460" s="30">
        <v>913</v>
      </c>
      <c r="N460">
        <v>229</v>
      </c>
      <c r="O460" t="e">
        <f t="array" aca="1" ref="O460:Q465" ca="1">[1]!evect(INDEX(A$4:A$5999,N460):INDEX(C$6:C$5999,N460))</f>
        <v>#NAME?</v>
      </c>
      <c r="P460" t="e">
        <f ca="1"/>
        <v>#NAME?</v>
      </c>
      <c r="Q460" t="e">
        <f ca="1"/>
        <v>#NAME?</v>
      </c>
      <c r="S460" s="43" t="e">
        <f t="array" aca="1" ref="S460:U462" ca="1">MMULT(INDEX(O$5:O$5999,M460):INDEX(Q$7:Q$5999,M460),MMULT(J460:L462,MINVERSE(INDEX(O$5:O$5999,M460):INDEX(Q$7:Q$5999,M460))))</f>
        <v>#NAME?</v>
      </c>
      <c r="T460" s="43" t="e">
        <f ca="1"/>
        <v>#NAME?</v>
      </c>
      <c r="U460" s="43" t="e">
        <f ca="1"/>
        <v>#NAME?</v>
      </c>
    </row>
    <row r="461" spans="1:21" x14ac:dyDescent="0.35">
      <c r="A461" s="40">
        <f ca="1">INDEX('Flow probs &amp; rates'!$W$5:$W$5999,D460)</f>
        <v>0.2077955767427431</v>
      </c>
      <c r="B461" s="40">
        <f ca="1">INDEX('Flow probs &amp; rates'!$X$5:$X$5999,D460)</f>
        <v>0.63832697009882722</v>
      </c>
      <c r="C461" s="40">
        <f ca="1">INDEX('Flow probs &amp; rates'!$Y$5:$Y$5999,D460)</f>
        <v>0.15387745315842974</v>
      </c>
      <c r="D461" s="12"/>
      <c r="E461" s="12"/>
      <c r="F461" s="12">
        <v>0.26041320268108398</v>
      </c>
      <c r="G461" s="12">
        <v>-0.45406750755391601</v>
      </c>
      <c r="H461" s="12">
        <v>0.19365430488527999</v>
      </c>
      <c r="J461" s="11">
        <v>0</v>
      </c>
      <c r="K461" s="11" t="e">
        <f t="shared" ref="K461" ca="1" si="454">LN(INDEX(P$4:P$5999,M460))</f>
        <v>#NAME?</v>
      </c>
      <c r="L461" s="11">
        <v>0</v>
      </c>
      <c r="M461" s="11"/>
      <c r="O461" t="e">
        <f ca="1"/>
        <v>#NAME?</v>
      </c>
      <c r="P461" t="e">
        <f ca="1"/>
        <v>#NAME?</v>
      </c>
      <c r="Q461" t="e">
        <f ca="1"/>
        <v>#NAME?</v>
      </c>
      <c r="S461" s="43" t="e">
        <f ca="1"/>
        <v>#NAME?</v>
      </c>
      <c r="T461" s="43" t="e">
        <f ca="1"/>
        <v>#NAME?</v>
      </c>
      <c r="U461" s="43" t="e">
        <f ca="1"/>
        <v>#NAME?</v>
      </c>
    </row>
    <row r="462" spans="1:21" x14ac:dyDescent="0.35">
      <c r="A462" s="40">
        <f ca="1">INDEX('Flow probs &amp; rates'!$Z$5:$Z$5999,D460)</f>
        <v>2.2579145449512596E-2</v>
      </c>
      <c r="B462" s="40">
        <f ca="1">INDEX('Flow probs &amp; rates'!$AA$5:$AA$5999,D460)</f>
        <v>1.804992109794902E-2</v>
      </c>
      <c r="C462" s="40">
        <f ca="1">INDEX('Flow probs &amp; rates'!$AB$5:$AB$5999,D460)</f>
        <v>0.95937093345253843</v>
      </c>
      <c r="D462" s="12"/>
      <c r="E462" s="12"/>
      <c r="F462" s="12">
        <v>2.0822597107301499E-2</v>
      </c>
      <c r="G462" s="12">
        <v>2.2759515394915501E-2</v>
      </c>
      <c r="H462" s="12">
        <v>-4.3582112502340703E-2</v>
      </c>
      <c r="J462" s="11">
        <v>0</v>
      </c>
      <c r="K462" s="11">
        <v>0</v>
      </c>
      <c r="L462" s="11" t="e">
        <f t="shared" ref="L462" ca="1" si="455">LN(INDEX(Q$4:Q$5999,M460))</f>
        <v>#NAME?</v>
      </c>
      <c r="M462" s="11"/>
      <c r="O462" t="e">
        <f ca="1"/>
        <v>#NAME?</v>
      </c>
      <c r="P462" t="e">
        <f ca="1"/>
        <v>#NAME?</v>
      </c>
      <c r="Q462" t="e">
        <f ca="1"/>
        <v>#NAME?</v>
      </c>
      <c r="S462" s="43" t="e">
        <f ca="1"/>
        <v>#NAME?</v>
      </c>
      <c r="T462" s="43" t="e">
        <f ca="1"/>
        <v>#NAME?</v>
      </c>
      <c r="U462" s="43" t="e">
        <f ca="1"/>
        <v>#NAME?</v>
      </c>
    </row>
    <row r="463" spans="1:21" x14ac:dyDescent="0.35">
      <c r="A463" s="40">
        <f ca="1">INDEX('Flow probs &amp; rates'!$T$5:$T$5999,D463)</f>
        <v>0.97286860650214324</v>
      </c>
      <c r="B463" s="40">
        <f ca="1">INDEX('Flow probs &amp; rates'!$U$5:$U$5999,D463)</f>
        <v>1.3119277458677907E-2</v>
      </c>
      <c r="C463" s="40">
        <f ca="1">INDEX('Flow probs &amp; rates'!$V$5:$V$5999,D463)</f>
        <v>1.401211603917879E-2</v>
      </c>
      <c r="D463" s="12">
        <v>154</v>
      </c>
      <c r="E463" s="12"/>
      <c r="F463" s="12">
        <v>-2.9532049073537001E-2</v>
      </c>
      <c r="G463" s="12">
        <v>1.63370214569219E-2</v>
      </c>
      <c r="H463" s="12">
        <v>1.31950276065507E-2</v>
      </c>
      <c r="J463" s="11" t="e">
        <f t="shared" ref="J463" ca="1" si="456">LN(INDEX(O$4:O$5999,M463))</f>
        <v>#NAME?</v>
      </c>
      <c r="K463" s="11">
        <v>0</v>
      </c>
      <c r="L463" s="11">
        <v>0</v>
      </c>
      <c r="M463" s="30">
        <v>919</v>
      </c>
      <c r="O463" t="e">
        <f ca="1"/>
        <v>#NAME?</v>
      </c>
      <c r="P463" t="e">
        <f ca="1"/>
        <v>#NAME?</v>
      </c>
      <c r="Q463" t="e">
        <f ca="1"/>
        <v>#NAME?</v>
      </c>
      <c r="S463" s="43" t="e">
        <f t="array" aca="1" ref="S463:U465" ca="1">MMULT(INDEX(O$5:O$5999,M463):INDEX(Q$7:Q$5999,M463),MMULT(J463:L465,MINVERSE(INDEX(O$5:O$5999,M463):INDEX(Q$7:Q$5999,M463))))</f>
        <v>#NAME?</v>
      </c>
      <c r="T463" s="43" t="e">
        <f ca="1"/>
        <v>#NAME?</v>
      </c>
      <c r="U463" s="43" t="e">
        <f ca="1"/>
        <v>#NAME?</v>
      </c>
    </row>
    <row r="464" spans="1:21" x14ac:dyDescent="0.35">
      <c r="A464" s="40">
        <f ca="1">INDEX('Flow probs &amp; rates'!$W$5:$W$5999,D463)</f>
        <v>0.20919524981037257</v>
      </c>
      <c r="B464" s="40">
        <f ca="1">INDEX('Flow probs &amp; rates'!$X$5:$X$5999,D463)</f>
        <v>0.64303536137061812</v>
      </c>
      <c r="C464" s="40">
        <f ca="1">INDEX('Flow probs &amp; rates'!$Y$5:$Y$5999,D463)</f>
        <v>0.14776938881900936</v>
      </c>
      <c r="D464" s="12"/>
      <c r="E464" s="12"/>
      <c r="F464" s="12">
        <v>0.26100163480972799</v>
      </c>
      <c r="G464" s="12">
        <v>-0.44652314411260602</v>
      </c>
      <c r="H464" s="12">
        <v>0.185521509291877</v>
      </c>
      <c r="J464" s="11">
        <v>0</v>
      </c>
      <c r="K464" s="11" t="e">
        <f t="shared" ref="K464" ca="1" si="457">LN(INDEX(P$4:P$5999,M463))</f>
        <v>#NAME?</v>
      </c>
      <c r="L464" s="11">
        <v>0</v>
      </c>
      <c r="M464" s="30"/>
      <c r="O464" t="e">
        <f ca="1"/>
        <v>#NAME?</v>
      </c>
      <c r="P464" t="e">
        <f ca="1"/>
        <v>#NAME?</v>
      </c>
      <c r="Q464" t="e">
        <f ca="1"/>
        <v>#NAME?</v>
      </c>
      <c r="S464" s="43" t="e">
        <f ca="1"/>
        <v>#NAME?</v>
      </c>
      <c r="T464" s="43" t="e">
        <f ca="1"/>
        <v>#NAME?</v>
      </c>
      <c r="U464" s="43" t="e">
        <f ca="1"/>
        <v>#NAME?</v>
      </c>
    </row>
    <row r="465" spans="1:21" x14ac:dyDescent="0.35">
      <c r="A465" s="40">
        <f ca="1">INDEX('Flow probs &amp; rates'!$Z$5:$Z$5999,D463)</f>
        <v>2.322078504951568E-2</v>
      </c>
      <c r="B465" s="40">
        <f ca="1">INDEX('Flow probs &amp; rates'!$AA$5:$AA$5999,D463)</f>
        <v>1.8538092176904542E-2</v>
      </c>
      <c r="C465" s="40">
        <f ca="1">INDEX('Flow probs &amp; rates'!$AB$5:$AB$5999,D463)</f>
        <v>0.95824112277357987</v>
      </c>
      <c r="D465" s="12"/>
      <c r="E465" s="12"/>
      <c r="F465" s="12">
        <v>2.1401008040598898E-2</v>
      </c>
      <c r="G465" s="12">
        <v>2.3318364378220199E-2</v>
      </c>
      <c r="H465" s="12">
        <v>-4.47193724185901E-2</v>
      </c>
      <c r="J465" s="11">
        <v>0</v>
      </c>
      <c r="K465" s="11">
        <v>0</v>
      </c>
      <c r="L465" s="11" t="e">
        <f t="shared" ref="L465" ca="1" si="458">LN(INDEX(Q$4:Q$5999,M463))</f>
        <v>#NAME?</v>
      </c>
      <c r="M465" s="30"/>
      <c r="O465" t="e">
        <f ca="1"/>
        <v>#NAME?</v>
      </c>
      <c r="P465" t="e">
        <f ca="1"/>
        <v>#NAME?</v>
      </c>
      <c r="Q465" t="e">
        <f ca="1"/>
        <v>#NAME?</v>
      </c>
      <c r="S465" s="43" t="e">
        <f ca="1"/>
        <v>#NAME?</v>
      </c>
      <c r="T465" s="43" t="e">
        <f ca="1"/>
        <v>#NAME?</v>
      </c>
      <c r="U465" s="43" t="e">
        <f ca="1"/>
        <v>#NAME?</v>
      </c>
    </row>
    <row r="466" spans="1:21" x14ac:dyDescent="0.35">
      <c r="A466" s="40">
        <f ca="1">INDEX('Flow probs &amp; rates'!$T$5:$T$5999,D466)</f>
        <v>0.97427879012016605</v>
      </c>
      <c r="B466" s="40">
        <f ca="1">INDEX('Flow probs &amp; rates'!$U$5:$U$5999,D466)</f>
        <v>1.2412530228122789E-2</v>
      </c>
      <c r="C466" s="40">
        <f ca="1">INDEX('Flow probs &amp; rates'!$V$5:$V$5999,D466)</f>
        <v>1.3308679651711132E-2</v>
      </c>
      <c r="D466" s="12">
        <v>155</v>
      </c>
      <c r="E466" s="12"/>
      <c r="F466" s="12">
        <v>-2.8106661069676301E-2</v>
      </c>
      <c r="G466" s="12">
        <v>1.5655262928945899E-2</v>
      </c>
      <c r="H466" s="12">
        <v>1.24513981406704E-2</v>
      </c>
      <c r="J466" s="11" t="e">
        <f t="shared" ref="J466" ca="1" si="459">LN(INDEX(O$4:O$5999,M466))</f>
        <v>#NAME?</v>
      </c>
      <c r="K466" s="11">
        <v>0</v>
      </c>
      <c r="L466" s="11">
        <v>0</v>
      </c>
      <c r="M466" s="30">
        <v>925</v>
      </c>
      <c r="N466">
        <v>232</v>
      </c>
      <c r="O466" t="e">
        <f t="array" aca="1" ref="O466:Q471" ca="1">[1]!evect(INDEX(A$4:A$5999,N466):INDEX(C$6:C$5999,N466))</f>
        <v>#NAME?</v>
      </c>
      <c r="P466" t="e">
        <f ca="1"/>
        <v>#NAME?</v>
      </c>
      <c r="Q466" t="e">
        <f ca="1"/>
        <v>#NAME?</v>
      </c>
      <c r="S466" s="43" t="e">
        <f t="array" aca="1" ref="S466:U468" ca="1">MMULT(INDEX(O$5:O$5999,M466):INDEX(Q$7:Q$5999,M466),MMULT(J466:L468,MINVERSE(INDEX(O$5:O$5999,M466):INDEX(Q$7:Q$5999,M466))))</f>
        <v>#NAME?</v>
      </c>
      <c r="T466" s="43" t="e">
        <f ca="1"/>
        <v>#NAME?</v>
      </c>
      <c r="U466" s="43" t="e">
        <f ca="1"/>
        <v>#NAME?</v>
      </c>
    </row>
    <row r="467" spans="1:21" x14ac:dyDescent="0.35">
      <c r="A467" s="40">
        <f ca="1">INDEX('Flow probs &amp; rates'!$W$5:$W$5999,D466)</f>
        <v>0.21969913836906343</v>
      </c>
      <c r="B467" s="40">
        <f ca="1">INDEX('Flow probs &amp; rates'!$X$5:$X$5999,D466)</f>
        <v>0.62444535221067399</v>
      </c>
      <c r="C467" s="40">
        <f ca="1">INDEX('Flow probs &amp; rates'!$Y$5:$Y$5999,D466)</f>
        <v>0.15585550942026263</v>
      </c>
      <c r="D467" s="12"/>
      <c r="E467" s="12"/>
      <c r="F467" s="12">
        <v>0.277420373012009</v>
      </c>
      <c r="G467" s="12">
        <v>-0.47621996026130398</v>
      </c>
      <c r="H467" s="12">
        <v>0.198799587248217</v>
      </c>
      <c r="J467" s="11">
        <v>0</v>
      </c>
      <c r="K467" s="11" t="e">
        <f t="shared" ref="K467" ca="1" si="460">LN(INDEX(P$4:P$5999,M466))</f>
        <v>#NAME?</v>
      </c>
      <c r="L467" s="11">
        <v>0</v>
      </c>
      <c r="M467" s="30"/>
      <c r="O467" t="e">
        <f ca="1"/>
        <v>#NAME?</v>
      </c>
      <c r="P467" t="e">
        <f ca="1"/>
        <v>#NAME?</v>
      </c>
      <c r="Q467" t="e">
        <f ca="1"/>
        <v>#NAME?</v>
      </c>
      <c r="S467" s="43" t="e">
        <f ca="1"/>
        <v>#NAME?</v>
      </c>
      <c r="T467" s="43" t="e">
        <f ca="1"/>
        <v>#NAME?</v>
      </c>
      <c r="U467" s="43" t="e">
        <f ca="1"/>
        <v>#NAME?</v>
      </c>
    </row>
    <row r="468" spans="1:21" x14ac:dyDescent="0.35">
      <c r="A468" s="40">
        <f ca="1">INDEX('Flow probs &amp; rates'!$Z$5:$Z$5999,D466)</f>
        <v>2.5509862712006774E-2</v>
      </c>
      <c r="B468" s="40">
        <f ca="1">INDEX('Flow probs &amp; rates'!$AA$5:$AA$5999,D466)</f>
        <v>1.8820639443547952E-2</v>
      </c>
      <c r="C468" s="40">
        <f ca="1">INDEX('Flow probs &amp; rates'!$AB$5:$AB$5999,D466)</f>
        <v>0.95566949784444533</v>
      </c>
      <c r="D468" s="12"/>
      <c r="E468" s="12"/>
      <c r="F468" s="12">
        <v>2.3562259061527799E-2</v>
      </c>
      <c r="G468" s="12">
        <v>2.4032334190862401E-2</v>
      </c>
      <c r="H468" s="12">
        <v>-4.75945932421456E-2</v>
      </c>
      <c r="J468" s="11">
        <v>0</v>
      </c>
      <c r="K468" s="11">
        <v>0</v>
      </c>
      <c r="L468" s="11" t="e">
        <f t="shared" ref="L468" ca="1" si="461">LN(INDEX(Q$4:Q$5999,M466))</f>
        <v>#NAME?</v>
      </c>
      <c r="M468" s="30"/>
      <c r="O468" t="e">
        <f ca="1"/>
        <v>#NAME?</v>
      </c>
      <c r="P468" t="e">
        <f ca="1"/>
        <v>#NAME?</v>
      </c>
      <c r="Q468" t="e">
        <f ca="1"/>
        <v>#NAME?</v>
      </c>
      <c r="S468" s="43" t="e">
        <f ca="1"/>
        <v>#NAME?</v>
      </c>
      <c r="T468" s="43" t="e">
        <f ca="1"/>
        <v>#NAME?</v>
      </c>
      <c r="U468" s="43" t="e">
        <f ca="1"/>
        <v>#NAME?</v>
      </c>
    </row>
    <row r="469" spans="1:21" x14ac:dyDescent="0.35">
      <c r="A469" s="40">
        <f ca="1">INDEX('Flow probs &amp; rates'!$T$5:$T$5999,D469)</f>
        <v>0.97385828419857245</v>
      </c>
      <c r="B469" s="40">
        <f ca="1">INDEX('Flow probs &amp; rates'!$U$5:$U$5999,D469)</f>
        <v>1.2620589103968991E-2</v>
      </c>
      <c r="C469" s="40">
        <f ca="1">INDEX('Flow probs &amp; rates'!$V$5:$V$5999,D469)</f>
        <v>1.352112669745849E-2</v>
      </c>
      <c r="D469" s="12">
        <v>156</v>
      </c>
      <c r="E469" s="12"/>
      <c r="F469" s="12">
        <v>-2.8460243344647099E-2</v>
      </c>
      <c r="G469" s="12">
        <v>1.5734637342687E-2</v>
      </c>
      <c r="H469" s="12">
        <v>1.27256059918126E-2</v>
      </c>
      <c r="J469" s="11" t="e">
        <f t="shared" ref="J469" ca="1" si="462">LN(INDEX(O$4:O$5999,M469))</f>
        <v>#NAME?</v>
      </c>
      <c r="K469" s="11">
        <v>0</v>
      </c>
      <c r="L469" s="11">
        <v>0</v>
      </c>
      <c r="M469" s="30">
        <v>931</v>
      </c>
      <c r="O469" t="e">
        <f ca="1"/>
        <v>#NAME?</v>
      </c>
      <c r="P469" t="e">
        <f ca="1"/>
        <v>#NAME?</v>
      </c>
      <c r="Q469" t="e">
        <f ca="1"/>
        <v>#NAME?</v>
      </c>
      <c r="S469" s="43" t="e">
        <f t="array" aca="1" ref="S469:U471" ca="1">MMULT(INDEX(O$5:O$5999,M469):INDEX(Q$7:Q$5999,M469),MMULT(J469:L471,MINVERSE(INDEX(O$5:O$5999,M469):INDEX(Q$7:Q$5999,M469))))</f>
        <v>#NAME?</v>
      </c>
      <c r="T469" s="43" t="e">
        <f ca="1"/>
        <v>#NAME?</v>
      </c>
      <c r="U469" s="43" t="e">
        <f ca="1"/>
        <v>#NAME?</v>
      </c>
    </row>
    <row r="470" spans="1:21" x14ac:dyDescent="0.35">
      <c r="A470" s="40">
        <f ca="1">INDEX('Flow probs &amp; rates'!$W$5:$W$5999,D469)</f>
        <v>0.21150540828287423</v>
      </c>
      <c r="B470" s="40">
        <f ca="1">INDEX('Flow probs &amp; rates'!$X$5:$X$5999,D469)</f>
        <v>0.6400603020971728</v>
      </c>
      <c r="C470" s="40">
        <f ca="1">INDEX('Flow probs &amp; rates'!$Y$5:$Y$5999,D469)</f>
        <v>0.148434289619953</v>
      </c>
      <c r="D470" s="12"/>
      <c r="E470" s="12"/>
      <c r="F470" s="12">
        <v>0.26432882288341603</v>
      </c>
      <c r="G470" s="12">
        <v>-0.45122769319572498</v>
      </c>
      <c r="H470" s="12">
        <v>0.18689887031373301</v>
      </c>
      <c r="J470" s="11">
        <v>0</v>
      </c>
      <c r="K470" s="11" t="e">
        <f t="shared" ref="K470" ca="1" si="463">LN(INDEX(P$4:P$5999,M469))</f>
        <v>#NAME?</v>
      </c>
      <c r="L470" s="11">
        <v>0</v>
      </c>
      <c r="M470" s="11"/>
      <c r="O470" t="e">
        <f ca="1"/>
        <v>#NAME?</v>
      </c>
      <c r="P470" t="e">
        <f ca="1"/>
        <v>#NAME?</v>
      </c>
      <c r="Q470" t="e">
        <f ca="1"/>
        <v>#NAME?</v>
      </c>
      <c r="S470" s="43" t="e">
        <f ca="1"/>
        <v>#NAME?</v>
      </c>
      <c r="T470" s="43" t="e">
        <f ca="1"/>
        <v>#NAME?</v>
      </c>
      <c r="U470" s="43" t="e">
        <f ca="1"/>
        <v>#NAME?</v>
      </c>
    </row>
    <row r="471" spans="1:21" x14ac:dyDescent="0.35">
      <c r="A471" s="40">
        <f ca="1">INDEX('Flow probs &amp; rates'!$Z$5:$Z$5999,D469)</f>
        <v>2.3244038576805372E-2</v>
      </c>
      <c r="B471" s="40">
        <f ca="1">INDEX('Flow probs &amp; rates'!$AA$5:$AA$5999,D469)</f>
        <v>1.9224818013313532E-2</v>
      </c>
      <c r="C471" s="40">
        <f ca="1">INDEX('Flow probs &amp; rates'!$AB$5:$AB$5999,D469)</f>
        <v>0.9575311434098811</v>
      </c>
      <c r="D471" s="12"/>
      <c r="E471" s="12"/>
      <c r="F471" s="12">
        <v>2.1282938948665401E-2</v>
      </c>
      <c r="G471" s="12">
        <v>2.42607087169718E-2</v>
      </c>
      <c r="H471" s="12">
        <v>-4.5543647665535501E-2</v>
      </c>
      <c r="J471" s="11">
        <v>0</v>
      </c>
      <c r="K471" s="11">
        <v>0</v>
      </c>
      <c r="L471" s="11" t="e">
        <f t="shared" ref="L471" ca="1" si="464">LN(INDEX(Q$4:Q$5999,M469))</f>
        <v>#NAME?</v>
      </c>
      <c r="M471" s="11"/>
      <c r="O471" t="e">
        <f ca="1"/>
        <v>#NAME?</v>
      </c>
      <c r="P471" t="e">
        <f ca="1"/>
        <v>#NAME?</v>
      </c>
      <c r="Q471" t="e">
        <f ca="1"/>
        <v>#NAME?</v>
      </c>
      <c r="S471" s="43" t="e">
        <f ca="1"/>
        <v>#NAME?</v>
      </c>
      <c r="T471" s="43" t="e">
        <f ca="1"/>
        <v>#NAME?</v>
      </c>
      <c r="U471" s="43" t="e">
        <f ca="1"/>
        <v>#NAME?</v>
      </c>
    </row>
    <row r="472" spans="1:21" x14ac:dyDescent="0.35">
      <c r="A472" s="40">
        <f ca="1">INDEX('Flow probs &amp; rates'!$T$5:$T$5999,D472)</f>
        <v>0.97357229484567565</v>
      </c>
      <c r="B472" s="40">
        <f ca="1">INDEX('Flow probs &amp; rates'!$U$5:$U$5999,D472)</f>
        <v>1.2713216332847293E-2</v>
      </c>
      <c r="C472" s="40">
        <f ca="1">INDEX('Flow probs &amp; rates'!$V$5:$V$5999,D472)</f>
        <v>1.3714488821477053E-2</v>
      </c>
      <c r="D472" s="12">
        <v>157</v>
      </c>
      <c r="E472" s="12"/>
      <c r="F472" s="12">
        <v>-2.87903145241039E-2</v>
      </c>
      <c r="G472" s="12">
        <v>1.5950129829947202E-2</v>
      </c>
      <c r="H472" s="12">
        <v>1.28401846941553E-2</v>
      </c>
      <c r="J472" s="11" t="e">
        <f t="shared" ref="J472" ca="1" si="465">LN(INDEX(O$4:O$5999,M472))</f>
        <v>#NAME?</v>
      </c>
      <c r="K472" s="11">
        <v>0</v>
      </c>
      <c r="L472" s="11">
        <v>0</v>
      </c>
      <c r="M472" s="30">
        <v>937</v>
      </c>
      <c r="N472">
        <v>235</v>
      </c>
      <c r="O472" t="e">
        <f t="array" aca="1" ref="O472:Q477" ca="1">[1]!evect(INDEX(A$4:A$5999,N472):INDEX(C$6:C$5999,N472))</f>
        <v>#NAME?</v>
      </c>
      <c r="P472" t="e">
        <f ca="1"/>
        <v>#NAME?</v>
      </c>
      <c r="Q472" t="e">
        <f ca="1"/>
        <v>#NAME?</v>
      </c>
      <c r="S472" s="43" t="e">
        <f t="array" aca="1" ref="S472:U474" ca="1">MMULT(INDEX(O$5:O$5999,M472):INDEX(Q$7:Q$5999,M472),MMULT(J472:L474,MINVERSE(INDEX(O$5:O$5999,M472):INDEX(Q$7:Q$5999,M472))))</f>
        <v>#NAME?</v>
      </c>
      <c r="T472" s="43" t="e">
        <f ca="1"/>
        <v>#NAME?</v>
      </c>
      <c r="U472" s="43" t="e">
        <f ca="1"/>
        <v>#NAME?</v>
      </c>
    </row>
    <row r="473" spans="1:21" x14ac:dyDescent="0.35">
      <c r="A473" s="40">
        <f ca="1">INDEX('Flow probs &amp; rates'!$W$5:$W$5999,D472)</f>
        <v>0.21314506680214301</v>
      </c>
      <c r="B473" s="40">
        <f ca="1">INDEX('Flow probs &amp; rates'!$X$5:$X$5999,D472)</f>
        <v>0.63206599821191345</v>
      </c>
      <c r="C473" s="40">
        <f ca="1">INDEX('Flow probs &amp; rates'!$Y$5:$Y$5999,D472)</f>
        <v>0.15478893498594357</v>
      </c>
      <c r="D473" s="12"/>
      <c r="E473" s="12"/>
      <c r="F473" s="12">
        <v>0.26805884349458797</v>
      </c>
      <c r="G473" s="12">
        <v>-0.46395484202205201</v>
      </c>
      <c r="H473" s="12">
        <v>0.195895998527464</v>
      </c>
      <c r="J473" s="11">
        <v>0</v>
      </c>
      <c r="K473" s="11" t="e">
        <f t="shared" ref="K473" ca="1" si="466">LN(INDEX(P$4:P$5999,M472))</f>
        <v>#NAME?</v>
      </c>
      <c r="L473" s="11">
        <v>0</v>
      </c>
      <c r="M473" s="30"/>
      <c r="O473" t="e">
        <f ca="1"/>
        <v>#NAME?</v>
      </c>
      <c r="P473" t="e">
        <f ca="1"/>
        <v>#NAME?</v>
      </c>
      <c r="Q473" t="e">
        <f ca="1"/>
        <v>#NAME?</v>
      </c>
      <c r="S473" s="43" t="e">
        <f ca="1"/>
        <v>#NAME?</v>
      </c>
      <c r="T473" s="43" t="e">
        <f ca="1"/>
        <v>#NAME?</v>
      </c>
      <c r="U473" s="43" t="e">
        <f ca="1"/>
        <v>#NAME?</v>
      </c>
    </row>
    <row r="474" spans="1:21" x14ac:dyDescent="0.35">
      <c r="A474" s="40">
        <f ca="1">INDEX('Flow probs &amp; rates'!$Z$5:$Z$5999,D472)</f>
        <v>2.19204450470812E-2</v>
      </c>
      <c r="B474" s="40">
        <f ca="1">INDEX('Flow probs &amp; rates'!$AA$5:$AA$5999,D472)</f>
        <v>1.8714352763635412E-2</v>
      </c>
      <c r="C474" s="40">
        <f ca="1">INDEX('Flow probs &amp; rates'!$AB$5:$AB$5999,D472)</f>
        <v>0.95936520218928334</v>
      </c>
      <c r="D474" s="12"/>
      <c r="E474" s="12"/>
      <c r="F474" s="12">
        <v>1.9926815926338399E-2</v>
      </c>
      <c r="G474" s="12">
        <v>2.37373249951712E-2</v>
      </c>
      <c r="H474" s="12">
        <v>-4.3664140921510997E-2</v>
      </c>
      <c r="J474" s="11">
        <v>0</v>
      </c>
      <c r="K474" s="11">
        <v>0</v>
      </c>
      <c r="L474" s="11" t="e">
        <f t="shared" ref="L474" ca="1" si="467">LN(INDEX(Q$4:Q$5999,M472))</f>
        <v>#NAME?</v>
      </c>
      <c r="M474" s="30"/>
      <c r="O474" t="e">
        <f ca="1"/>
        <v>#NAME?</v>
      </c>
      <c r="P474" t="e">
        <f ca="1"/>
        <v>#NAME?</v>
      </c>
      <c r="Q474" t="e">
        <f ca="1"/>
        <v>#NAME?</v>
      </c>
      <c r="S474" s="43" t="e">
        <f ca="1"/>
        <v>#NAME?</v>
      </c>
      <c r="T474" s="43" t="e">
        <f ca="1"/>
        <v>#NAME?</v>
      </c>
      <c r="U474" s="43" t="e">
        <f ca="1"/>
        <v>#NAME?</v>
      </c>
    </row>
    <row r="475" spans="1:21" x14ac:dyDescent="0.35">
      <c r="A475" s="40">
        <f ca="1">INDEX('Flow probs &amp; rates'!$T$5:$T$5999,D475)</f>
        <v>0.97417526820175748</v>
      </c>
      <c r="B475" s="40">
        <f ca="1">INDEX('Flow probs &amp; rates'!$U$5:$U$5999,D475)</f>
        <v>1.2664592981920198E-2</v>
      </c>
      <c r="C475" s="40">
        <f ca="1">INDEX('Flow probs &amp; rates'!$V$5:$V$5999,D475)</f>
        <v>1.3160138816322275E-2</v>
      </c>
      <c r="D475" s="12">
        <v>158</v>
      </c>
      <c r="E475" s="12"/>
      <c r="F475" s="12">
        <v>-2.81688134887998E-2</v>
      </c>
      <c r="G475" s="12">
        <v>1.5707612161184499E-2</v>
      </c>
      <c r="H475" s="12">
        <v>1.2461201327614699E-2</v>
      </c>
      <c r="J475" s="11" t="e">
        <f t="shared" ref="J475" ca="1" si="468">LN(INDEX(O$4:O$5999,M475))</f>
        <v>#NAME?</v>
      </c>
      <c r="K475" s="11">
        <v>0</v>
      </c>
      <c r="L475" s="11">
        <v>0</v>
      </c>
      <c r="M475" s="30">
        <v>943</v>
      </c>
      <c r="O475" t="e">
        <f ca="1"/>
        <v>#NAME?</v>
      </c>
      <c r="P475" t="e">
        <f ca="1"/>
        <v>#NAME?</v>
      </c>
      <c r="Q475" t="e">
        <f ca="1"/>
        <v>#NAME?</v>
      </c>
      <c r="S475" s="43" t="e">
        <f t="array" aca="1" ref="S475:U477" ca="1">MMULT(INDEX(O$5:O$5999,M475):INDEX(Q$7:Q$5999,M475),MMULT(J475:L477,MINVERSE(INDEX(O$5:O$5999,M475):INDEX(Q$7:Q$5999,M475))))</f>
        <v>#NAME?</v>
      </c>
      <c r="T475" s="43" t="e">
        <f ca="1"/>
        <v>#NAME?</v>
      </c>
      <c r="U475" s="43" t="e">
        <f ca="1"/>
        <v>#NAME?</v>
      </c>
    </row>
    <row r="476" spans="1:21" x14ac:dyDescent="0.35">
      <c r="A476" s="40">
        <f ca="1">INDEX('Flow probs &amp; rates'!$W$5:$W$5999,D475)</f>
        <v>0.21630446854669136</v>
      </c>
      <c r="B476" s="40">
        <f ca="1">INDEX('Flow probs &amp; rates'!$X$5:$X$5999,D475)</f>
        <v>0.64625579063230953</v>
      </c>
      <c r="C476" s="40">
        <f ca="1">INDEX('Flow probs &amp; rates'!$Y$5:$Y$5999,D475)</f>
        <v>0.13743974082099908</v>
      </c>
      <c r="D476" s="12"/>
      <c r="E476" s="12"/>
      <c r="F476" s="12">
        <v>0.26927609217770798</v>
      </c>
      <c r="G476" s="12">
        <v>-0.44159803175479601</v>
      </c>
      <c r="H476" s="12">
        <v>0.172321939577089</v>
      </c>
      <c r="J476" s="11">
        <v>0</v>
      </c>
      <c r="K476" s="11" t="e">
        <f t="shared" ref="K476" ca="1" si="469">LN(INDEX(P$4:P$5999,M475))</f>
        <v>#NAME?</v>
      </c>
      <c r="L476" s="11">
        <v>0</v>
      </c>
      <c r="M476" s="30"/>
      <c r="O476" t="e">
        <f ca="1"/>
        <v>#NAME?</v>
      </c>
      <c r="P476" t="e">
        <f ca="1"/>
        <v>#NAME?</v>
      </c>
      <c r="Q476" t="e">
        <f ca="1"/>
        <v>#NAME?</v>
      </c>
      <c r="S476" s="43" t="e">
        <f ca="1"/>
        <v>#NAME?</v>
      </c>
      <c r="T476" s="43" t="e">
        <f ca="1"/>
        <v>#NAME?</v>
      </c>
      <c r="U476" s="43" t="e">
        <f ca="1"/>
        <v>#NAME?</v>
      </c>
    </row>
    <row r="477" spans="1:21" x14ac:dyDescent="0.35">
      <c r="A477" s="40">
        <f ca="1">INDEX('Flow probs &amp; rates'!$Z$5:$Z$5999,D475)</f>
        <v>2.3565270291320981E-2</v>
      </c>
      <c r="B477" s="40">
        <f ca="1">INDEX('Flow probs &amp; rates'!$AA$5:$AA$5999,D475)</f>
        <v>2.0760871106306457E-2</v>
      </c>
      <c r="C477" s="40">
        <f ca="1">INDEX('Flow probs &amp; rates'!$AB$5:$AB$5999,D475)</f>
        <v>0.95567385860237264</v>
      </c>
      <c r="D477" s="12"/>
      <c r="E477" s="12"/>
      <c r="F477" s="12">
        <v>2.1354083866326298E-2</v>
      </c>
      <c r="G477" s="12">
        <v>2.61220365119543E-2</v>
      </c>
      <c r="H477" s="12">
        <v>-4.7476120378281E-2</v>
      </c>
      <c r="J477" s="11">
        <v>0</v>
      </c>
      <c r="K477" s="11">
        <v>0</v>
      </c>
      <c r="L477" s="11" t="e">
        <f t="shared" ref="L477" ca="1" si="470">LN(INDEX(Q$4:Q$5999,M475))</f>
        <v>#NAME?</v>
      </c>
      <c r="M477" s="30"/>
      <c r="O477" t="e">
        <f ca="1"/>
        <v>#NAME?</v>
      </c>
      <c r="P477" t="e">
        <f ca="1"/>
        <v>#NAME?</v>
      </c>
      <c r="Q477" t="e">
        <f ca="1"/>
        <v>#NAME?</v>
      </c>
      <c r="S477" s="43" t="e">
        <f ca="1"/>
        <v>#NAME?</v>
      </c>
      <c r="T477" s="43" t="e">
        <f ca="1"/>
        <v>#NAME?</v>
      </c>
      <c r="U477" s="43" t="e">
        <f ca="1"/>
        <v>#NAME?</v>
      </c>
    </row>
    <row r="478" spans="1:21" x14ac:dyDescent="0.35">
      <c r="A478" s="40">
        <f ca="1">INDEX('Flow probs &amp; rates'!$T$5:$T$5999,D478)</f>
        <v>0.97280579508668297</v>
      </c>
      <c r="B478" s="40">
        <f ca="1">INDEX('Flow probs &amp; rates'!$U$5:$U$5999,D478)</f>
        <v>1.2614508548305259E-2</v>
      </c>
      <c r="C478" s="40">
        <f ca="1">INDEX('Flow probs &amp; rates'!$V$5:$V$5999,D478)</f>
        <v>1.4579696365011758E-2</v>
      </c>
      <c r="D478" s="12">
        <v>159</v>
      </c>
      <c r="E478" s="12"/>
      <c r="F478" s="12">
        <v>-2.9510276082400699E-2</v>
      </c>
      <c r="G478" s="12">
        <v>1.5609524670946199E-2</v>
      </c>
      <c r="H478" s="12">
        <v>1.3900751411453201E-2</v>
      </c>
      <c r="J478" s="11" t="e">
        <f t="shared" ref="J478" ca="1" si="471">LN(INDEX(O$4:O$5999,M478))</f>
        <v>#NAME?</v>
      </c>
      <c r="K478" s="11">
        <v>0</v>
      </c>
      <c r="L478" s="11">
        <v>0</v>
      </c>
      <c r="M478" s="30">
        <v>949</v>
      </c>
      <c r="N478">
        <v>238</v>
      </c>
      <c r="O478" t="e">
        <f t="array" aca="1" ref="O478:Q483" ca="1">[1]!evect(INDEX(A$4:A$5999,N478):INDEX(C$6:C$5999,N478))</f>
        <v>#NAME?</v>
      </c>
      <c r="P478" t="e">
        <f ca="1"/>
        <v>#NAME?</v>
      </c>
      <c r="Q478" t="e">
        <f ca="1"/>
        <v>#NAME?</v>
      </c>
      <c r="S478" s="43" t="e">
        <f t="array" aca="1" ref="S478:U480" ca="1">MMULT(INDEX(O$5:O$5999,M478):INDEX(Q$7:Q$5999,M478),MMULT(J478:L480,MINVERSE(INDEX(O$5:O$5999,M478):INDEX(Q$7:Q$5999,M478))))</f>
        <v>#NAME?</v>
      </c>
      <c r="T478" s="43" t="e">
        <f ca="1"/>
        <v>#NAME?</v>
      </c>
      <c r="U478" s="43" t="e">
        <f ca="1"/>
        <v>#NAME?</v>
      </c>
    </row>
    <row r="479" spans="1:21" x14ac:dyDescent="0.35">
      <c r="A479" s="40">
        <f ca="1">INDEX('Flow probs &amp; rates'!$W$5:$W$5999,D478)</f>
        <v>0.20885151709940047</v>
      </c>
      <c r="B479" s="40">
        <f ca="1">INDEX('Flow probs &amp; rates'!$X$5:$X$5999,D478)</f>
        <v>0.64936125632362707</v>
      </c>
      <c r="C479" s="40">
        <f ca="1">INDEX('Flow probs &amp; rates'!$Y$5:$Y$5999,D478)</f>
        <v>0.14178722657697237</v>
      </c>
      <c r="D479" s="12"/>
      <c r="E479" s="12"/>
      <c r="F479" s="12">
        <v>0.25955107527242199</v>
      </c>
      <c r="G479" s="12">
        <v>-0.43664006129388599</v>
      </c>
      <c r="H479" s="12">
        <v>0.177088986021464</v>
      </c>
      <c r="J479" s="11">
        <v>0</v>
      </c>
      <c r="K479" s="11" t="e">
        <f t="shared" ref="K479" ca="1" si="472">LN(INDEX(P$4:P$5999,M478))</f>
        <v>#NAME?</v>
      </c>
      <c r="L479" s="11">
        <v>0</v>
      </c>
      <c r="M479" s="11"/>
      <c r="O479" t="e">
        <f ca="1"/>
        <v>#NAME?</v>
      </c>
      <c r="P479" t="e">
        <f ca="1"/>
        <v>#NAME?</v>
      </c>
      <c r="Q479" t="e">
        <f ca="1"/>
        <v>#NAME?</v>
      </c>
      <c r="S479" s="43" t="e">
        <f ca="1"/>
        <v>#NAME?</v>
      </c>
      <c r="T479" s="43" t="e">
        <f ca="1"/>
        <v>#NAME?</v>
      </c>
      <c r="U479" s="43" t="e">
        <f ca="1"/>
        <v>#NAME?</v>
      </c>
    </row>
    <row r="480" spans="1:21" x14ac:dyDescent="0.35">
      <c r="A480" s="40">
        <f ca="1">INDEX('Flow probs &amp; rates'!$Z$5:$Z$5999,D478)</f>
        <v>2.248137899606794E-2</v>
      </c>
      <c r="B480" s="40">
        <f ca="1">INDEX('Flow probs &amp; rates'!$AA$5:$AA$5999,D478)</f>
        <v>1.9846147243423651E-2</v>
      </c>
      <c r="C480" s="40">
        <f ca="1">INDEX('Flow probs &amp; rates'!$AB$5:$AB$5999,D478)</f>
        <v>0.95767247376050846</v>
      </c>
      <c r="D480" s="12"/>
      <c r="E480" s="12"/>
      <c r="F480" s="12">
        <v>2.04694916251826E-2</v>
      </c>
      <c r="G480" s="12">
        <v>2.4886275483190501E-2</v>
      </c>
      <c r="H480" s="12">
        <v>-4.53557671083741E-2</v>
      </c>
      <c r="J480" s="11">
        <v>0</v>
      </c>
      <c r="K480" s="11">
        <v>0</v>
      </c>
      <c r="L480" s="11" t="e">
        <f t="shared" ref="L480" ca="1" si="473">LN(INDEX(Q$4:Q$5999,M478))</f>
        <v>#NAME?</v>
      </c>
      <c r="M480" s="11"/>
      <c r="O480" t="e">
        <f ca="1"/>
        <v>#NAME?</v>
      </c>
      <c r="P480" t="e">
        <f ca="1"/>
        <v>#NAME?</v>
      </c>
      <c r="Q480" t="e">
        <f ca="1"/>
        <v>#NAME?</v>
      </c>
      <c r="S480" s="43" t="e">
        <f ca="1"/>
        <v>#NAME?</v>
      </c>
      <c r="T480" s="43" t="e">
        <f ca="1"/>
        <v>#NAME?</v>
      </c>
      <c r="U480" s="43" t="e">
        <f ca="1"/>
        <v>#NAME?</v>
      </c>
    </row>
    <row r="481" spans="1:21" x14ac:dyDescent="0.35">
      <c r="A481" s="40">
        <f ca="1">INDEX('Flow probs &amp; rates'!$T$5:$T$5999,D481)</f>
        <v>0.97332612731428392</v>
      </c>
      <c r="B481" s="40">
        <f ca="1">INDEX('Flow probs &amp; rates'!$U$5:$U$5999,D481)</f>
        <v>1.3003293509514784E-2</v>
      </c>
      <c r="C481" s="40">
        <f ca="1">INDEX('Flow probs &amp; rates'!$V$5:$V$5999,D481)</f>
        <v>1.3670579176201297E-2</v>
      </c>
      <c r="D481" s="12">
        <v>160</v>
      </c>
      <c r="E481" s="12"/>
      <c r="F481" s="12">
        <v>-2.9039871757208999E-2</v>
      </c>
      <c r="G481" s="12">
        <v>1.6016945314509399E-2</v>
      </c>
      <c r="H481" s="12">
        <v>1.30229264426999E-2</v>
      </c>
      <c r="J481" s="11" t="e">
        <f t="shared" ref="J481" ca="1" si="474">LN(INDEX(O$4:O$5999,M481))</f>
        <v>#NAME?</v>
      </c>
      <c r="K481" s="11">
        <v>0</v>
      </c>
      <c r="L481" s="11">
        <v>0</v>
      </c>
      <c r="M481" s="30">
        <v>955</v>
      </c>
      <c r="O481" t="e">
        <f ca="1"/>
        <v>#NAME?</v>
      </c>
      <c r="P481" t="e">
        <f ca="1"/>
        <v>#NAME?</v>
      </c>
      <c r="Q481" t="e">
        <f ca="1"/>
        <v>#NAME?</v>
      </c>
      <c r="S481" s="43" t="e">
        <f t="array" aca="1" ref="S481:U483" ca="1">MMULT(INDEX(O$5:O$5999,M481):INDEX(Q$7:Q$5999,M481),MMULT(J481:L483,MINVERSE(INDEX(O$5:O$5999,M481):INDEX(Q$7:Q$5999,M481))))</f>
        <v>#NAME?</v>
      </c>
      <c r="T481" s="43" t="e">
        <f ca="1"/>
        <v>#NAME?</v>
      </c>
      <c r="U481" s="43" t="e">
        <f ca="1"/>
        <v>#NAME?</v>
      </c>
    </row>
    <row r="482" spans="1:21" x14ac:dyDescent="0.35">
      <c r="A482" s="40">
        <f ca="1">INDEX('Flow probs &amp; rates'!$W$5:$W$5999,D481)</f>
        <v>0.21031685839687445</v>
      </c>
      <c r="B482" s="40">
        <f ca="1">INDEX('Flow probs &amp; rates'!$X$5:$X$5999,D481)</f>
        <v>0.65573467120217677</v>
      </c>
      <c r="C482" s="40">
        <f ca="1">INDEX('Flow probs &amp; rates'!$Y$5:$Y$5999,D481)</f>
        <v>0.13394847040094884</v>
      </c>
      <c r="D482" s="12"/>
      <c r="E482" s="12"/>
      <c r="F482" s="12">
        <v>0.26000043820645502</v>
      </c>
      <c r="G482" s="12">
        <v>-0.426960492202345</v>
      </c>
      <c r="H482" s="12">
        <v>0.16696005399589001</v>
      </c>
      <c r="J482" s="11">
        <v>0</v>
      </c>
      <c r="K482" s="11" t="e">
        <f t="shared" ref="K482" ca="1" si="475">LN(INDEX(P$4:P$5999,M481))</f>
        <v>#NAME?</v>
      </c>
      <c r="L482" s="11">
        <v>0</v>
      </c>
      <c r="M482" s="30"/>
      <c r="O482" t="e">
        <f ca="1"/>
        <v>#NAME?</v>
      </c>
      <c r="P482" t="e">
        <f ca="1"/>
        <v>#NAME?</v>
      </c>
      <c r="Q482" t="e">
        <f ca="1"/>
        <v>#NAME?</v>
      </c>
      <c r="S482" s="43" t="e">
        <f ca="1"/>
        <v>#NAME?</v>
      </c>
      <c r="T482" s="43" t="e">
        <f ca="1"/>
        <v>#NAME?</v>
      </c>
      <c r="U482" s="43" t="e">
        <f ca="1"/>
        <v>#NAME?</v>
      </c>
    </row>
    <row r="483" spans="1:21" x14ac:dyDescent="0.35">
      <c r="A483" s="40">
        <f ca="1">INDEX('Flow probs &amp; rates'!$Z$5:$Z$5999,D481)</f>
        <v>2.5290557174028599E-2</v>
      </c>
      <c r="B483" s="40">
        <f ca="1">INDEX('Flow probs &amp; rates'!$AA$5:$AA$5999,D481)</f>
        <v>2.1459954971404939E-2</v>
      </c>
      <c r="C483" s="40">
        <f ca="1">INDEX('Flow probs &amp; rates'!$AB$5:$AB$5999,D481)</f>
        <v>0.95324948785456642</v>
      </c>
      <c r="D483" s="12"/>
      <c r="E483" s="12"/>
      <c r="F483" s="12">
        <v>2.3196886069571501E-2</v>
      </c>
      <c r="G483" s="12">
        <v>2.6840003124394701E-2</v>
      </c>
      <c r="H483" s="12">
        <v>-5.0036889193966101E-2</v>
      </c>
      <c r="J483" s="11">
        <v>0</v>
      </c>
      <c r="K483" s="11">
        <v>0</v>
      </c>
      <c r="L483" s="11" t="e">
        <f t="shared" ref="L483" ca="1" si="476">LN(INDEX(Q$4:Q$5999,M481))</f>
        <v>#NAME?</v>
      </c>
      <c r="M483" s="30"/>
      <c r="O483" t="e">
        <f ca="1"/>
        <v>#NAME?</v>
      </c>
      <c r="P483" t="e">
        <f ca="1"/>
        <v>#NAME?</v>
      </c>
      <c r="Q483" t="e">
        <f ca="1"/>
        <v>#NAME?</v>
      </c>
      <c r="S483" s="43" t="e">
        <f ca="1"/>
        <v>#NAME?</v>
      </c>
      <c r="T483" s="43" t="e">
        <f ca="1"/>
        <v>#NAME?</v>
      </c>
      <c r="U483" s="43" t="e">
        <f ca="1"/>
        <v>#NAME?</v>
      </c>
    </row>
    <row r="484" spans="1:21" x14ac:dyDescent="0.35">
      <c r="A484" s="40">
        <f ca="1">INDEX('Flow probs &amp; rates'!$T$5:$T$5999,D484)</f>
        <v>0.97114971598853916</v>
      </c>
      <c r="B484" s="40">
        <f ca="1">INDEX('Flow probs &amp; rates'!$U$5:$U$5999,D484)</f>
        <v>1.2909644049754209E-2</v>
      </c>
      <c r="C484" s="40">
        <f ca="1">INDEX('Flow probs &amp; rates'!$V$5:$V$5999,D484)</f>
        <v>1.5940639961706547E-2</v>
      </c>
      <c r="D484" s="12">
        <v>161</v>
      </c>
      <c r="E484" s="12"/>
      <c r="F484" s="12">
        <v>-3.1248611514284399E-2</v>
      </c>
      <c r="G484" s="12">
        <v>1.61084822280591E-2</v>
      </c>
      <c r="H484" s="12">
        <v>1.51401292861385E-2</v>
      </c>
      <c r="J484" s="11" t="e">
        <f t="shared" ref="J484" ca="1" si="477">LN(INDEX(O$4:O$5999,M484))</f>
        <v>#NAME?</v>
      </c>
      <c r="K484" s="11">
        <v>0</v>
      </c>
      <c r="L484" s="11">
        <v>0</v>
      </c>
      <c r="M484" s="30">
        <v>961</v>
      </c>
      <c r="N484">
        <v>241</v>
      </c>
      <c r="O484" t="e">
        <f t="array" aca="1" ref="O484:Q489" ca="1">[1]!evect(INDEX(A$4:A$5999,N484):INDEX(C$6:C$5999,N484))</f>
        <v>#NAME?</v>
      </c>
      <c r="P484" t="e">
        <f ca="1"/>
        <v>#NAME?</v>
      </c>
      <c r="Q484" t="e">
        <f ca="1"/>
        <v>#NAME?</v>
      </c>
      <c r="S484" s="43" t="e">
        <f t="array" aca="1" ref="S484:U486" ca="1">MMULT(INDEX(O$5:O$5999,M484):INDEX(Q$7:Q$5999,M484),MMULT(J484:L486,MINVERSE(INDEX(O$5:O$5999,M484):INDEX(Q$7:Q$5999,M484))))</f>
        <v>#NAME?</v>
      </c>
      <c r="T484" s="43" t="e">
        <f ca="1"/>
        <v>#NAME?</v>
      </c>
      <c r="U484" s="43" t="e">
        <f ca="1"/>
        <v>#NAME?</v>
      </c>
    </row>
    <row r="485" spans="1:21" x14ac:dyDescent="0.35">
      <c r="A485" s="40">
        <f ca="1">INDEX('Flow probs &amp; rates'!$W$5:$W$5999,D484)</f>
        <v>0.20445426648191659</v>
      </c>
      <c r="B485" s="40">
        <f ca="1">INDEX('Flow probs &amp; rates'!$X$5:$X$5999,D484)</f>
        <v>0.6401450270717316</v>
      </c>
      <c r="C485" s="40">
        <f ca="1">INDEX('Flow probs &amp; rates'!$Y$5:$Y$5999,D484)</f>
        <v>0.15540070644635184</v>
      </c>
      <c r="D485" s="12"/>
      <c r="E485" s="12"/>
      <c r="F485" s="12">
        <v>0.25582142373288203</v>
      </c>
      <c r="G485" s="12">
        <v>-0.45093267624094402</v>
      </c>
      <c r="H485" s="12">
        <v>0.19511125252049299</v>
      </c>
      <c r="J485" s="11">
        <v>0</v>
      </c>
      <c r="K485" s="11" t="e">
        <f t="shared" ref="K485" ca="1" si="478">LN(INDEX(P$4:P$5999,M484))</f>
        <v>#NAME?</v>
      </c>
      <c r="L485" s="11">
        <v>0</v>
      </c>
      <c r="M485" s="30"/>
      <c r="O485" t="e">
        <f ca="1"/>
        <v>#NAME?</v>
      </c>
      <c r="P485" t="e">
        <f ca="1"/>
        <v>#NAME?</v>
      </c>
      <c r="Q485" t="e">
        <f ca="1"/>
        <v>#NAME?</v>
      </c>
      <c r="S485" s="43" t="e">
        <f ca="1"/>
        <v>#NAME?</v>
      </c>
      <c r="T485" s="43" t="e">
        <f ca="1"/>
        <v>#NAME?</v>
      </c>
      <c r="U485" s="43" t="e">
        <f ca="1"/>
        <v>#NAME?</v>
      </c>
    </row>
    <row r="486" spans="1:21" x14ac:dyDescent="0.35">
      <c r="A486" s="40">
        <f ca="1">INDEX('Flow probs &amp; rates'!$Z$5:$Z$5999,D484)</f>
        <v>2.1862774836131471E-2</v>
      </c>
      <c r="B486" s="40">
        <f ca="1">INDEX('Flow probs &amp; rates'!$AA$5:$AA$5999,D484)</f>
        <v>1.7454544801892836E-2</v>
      </c>
      <c r="C486" s="40">
        <f ca="1">INDEX('Flow probs &amp; rates'!$AB$5:$AB$5999,D484)</f>
        <v>0.96068268036197568</v>
      </c>
      <c r="D486" s="12"/>
      <c r="E486" s="12"/>
      <c r="F486" s="12">
        <v>2.0191788633377901E-2</v>
      </c>
      <c r="G486" s="12">
        <v>2.1973423761263499E-2</v>
      </c>
      <c r="H486" s="12">
        <v>-4.2165212394760197E-2</v>
      </c>
      <c r="J486" s="11">
        <v>0</v>
      </c>
      <c r="K486" s="11">
        <v>0</v>
      </c>
      <c r="L486" s="11" t="e">
        <f t="shared" ref="L486" ca="1" si="479">LN(INDEX(Q$4:Q$5999,M484))</f>
        <v>#NAME?</v>
      </c>
      <c r="M486" s="30"/>
      <c r="O486" t="e">
        <f ca="1"/>
        <v>#NAME?</v>
      </c>
      <c r="P486" t="e">
        <f ca="1"/>
        <v>#NAME?</v>
      </c>
      <c r="Q486" t="e">
        <f ca="1"/>
        <v>#NAME?</v>
      </c>
      <c r="S486" s="43" t="e">
        <f ca="1"/>
        <v>#NAME?</v>
      </c>
      <c r="T486" s="43" t="e">
        <f ca="1"/>
        <v>#NAME?</v>
      </c>
      <c r="U486" s="43" t="e">
        <f ca="1"/>
        <v>#NAME?</v>
      </c>
    </row>
    <row r="487" spans="1:21" x14ac:dyDescent="0.35">
      <c r="A487" s="40">
        <f ca="1">INDEX('Flow probs &amp; rates'!$T$5:$T$5999,D487)</f>
        <v>0.97285078634000366</v>
      </c>
      <c r="B487" s="40">
        <f ca="1">INDEX('Flow probs &amp; rates'!$U$5:$U$5999,D487)</f>
        <v>1.2492406137264682E-2</v>
      </c>
      <c r="C487" s="40">
        <f ca="1">INDEX('Flow probs &amp; rates'!$V$5:$V$5999,D487)</f>
        <v>1.4656807522731671E-2</v>
      </c>
      <c r="D487" s="12">
        <v>162</v>
      </c>
      <c r="E487" s="12"/>
      <c r="F487" s="12">
        <v>-2.9453436882665201E-2</v>
      </c>
      <c r="G487" s="12">
        <v>1.5577791834086E-2</v>
      </c>
      <c r="H487" s="12">
        <v>1.38756450484949E-2</v>
      </c>
      <c r="J487" s="11" t="e">
        <f t="shared" ref="J487" ca="1" si="480">LN(INDEX(O$4:O$5999,M487))</f>
        <v>#NAME?</v>
      </c>
      <c r="K487" s="11">
        <v>0</v>
      </c>
      <c r="L487" s="11">
        <v>0</v>
      </c>
      <c r="M487" s="30">
        <v>967</v>
      </c>
      <c r="O487" t="e">
        <f ca="1"/>
        <v>#NAME?</v>
      </c>
      <c r="P487" t="e">
        <f ca="1"/>
        <v>#NAME?</v>
      </c>
      <c r="Q487" t="e">
        <f ca="1"/>
        <v>#NAME?</v>
      </c>
      <c r="S487" s="43" t="e">
        <f t="array" aca="1" ref="S487:U489" ca="1">MMULT(INDEX(O$5:O$5999,M487):INDEX(Q$7:Q$5999,M487),MMULT(J487:L489,MINVERSE(INDEX(O$5:O$5999,M487):INDEX(Q$7:Q$5999,M487))))</f>
        <v>#NAME?</v>
      </c>
      <c r="T487" s="43" t="e">
        <f ca="1"/>
        <v>#NAME?</v>
      </c>
      <c r="U487" s="43" t="e">
        <f ca="1"/>
        <v>#NAME?</v>
      </c>
    </row>
    <row r="488" spans="1:21" x14ac:dyDescent="0.35">
      <c r="A488" s="40">
        <f ca="1">INDEX('Flow probs &amp; rates'!$W$5:$W$5999,D487)</f>
        <v>0.20642281799903042</v>
      </c>
      <c r="B488" s="40">
        <f ca="1">INDEX('Flow probs &amp; rates'!$X$5:$X$5999,D487)</f>
        <v>0.63940347433831612</v>
      </c>
      <c r="C488" s="40">
        <f ca="1">INDEX('Flow probs &amp; rates'!$Y$5:$Y$5999,D487)</f>
        <v>0.15417370766265343</v>
      </c>
      <c r="D488" s="12"/>
      <c r="E488" s="12"/>
      <c r="F488" s="12">
        <v>0.25801372600866901</v>
      </c>
      <c r="G488" s="12">
        <v>-0.45222065841125297</v>
      </c>
      <c r="H488" s="12">
        <v>0.19420693241502199</v>
      </c>
      <c r="J488" s="11">
        <v>0</v>
      </c>
      <c r="K488" s="11" t="e">
        <f t="shared" ref="K488" ca="1" si="481">LN(INDEX(P$4:P$5999,M487))</f>
        <v>#NAME?</v>
      </c>
      <c r="L488" s="11">
        <v>0</v>
      </c>
      <c r="M488" s="11"/>
      <c r="O488" t="e">
        <f ca="1"/>
        <v>#NAME?</v>
      </c>
      <c r="P488" t="e">
        <f ca="1"/>
        <v>#NAME?</v>
      </c>
      <c r="Q488" t="e">
        <f ca="1"/>
        <v>#NAME?</v>
      </c>
      <c r="S488" s="43" t="e">
        <f ca="1"/>
        <v>#NAME?</v>
      </c>
      <c r="T488" s="43" t="e">
        <f ca="1"/>
        <v>#NAME?</v>
      </c>
      <c r="U488" s="43" t="e">
        <f ca="1"/>
        <v>#NAME?</v>
      </c>
    </row>
    <row r="489" spans="1:21" x14ac:dyDescent="0.35">
      <c r="A489" s="40">
        <f ca="1">INDEX('Flow probs &amp; rates'!$Z$5:$Z$5999,D487)</f>
        <v>2.3926168871384081E-2</v>
      </c>
      <c r="B489" s="40">
        <f ca="1">INDEX('Flow probs &amp; rates'!$AA$5:$AA$5999,D487)</f>
        <v>1.8814625842617932E-2</v>
      </c>
      <c r="C489" s="40">
        <f ca="1">INDEX('Flow probs &amp; rates'!$AB$5:$AB$5999,D487)</f>
        <v>0.95725920528599795</v>
      </c>
      <c r="D489" s="12"/>
      <c r="E489" s="12"/>
      <c r="F489" s="12">
        <v>2.2131195738108199E-2</v>
      </c>
      <c r="G489" s="12">
        <v>2.37493323973085E-2</v>
      </c>
      <c r="H489" s="12">
        <v>-4.5880528135545398E-2</v>
      </c>
      <c r="J489" s="11">
        <v>0</v>
      </c>
      <c r="K489" s="11">
        <v>0</v>
      </c>
      <c r="L489" s="11" t="e">
        <f t="shared" ref="L489" ca="1" si="482">LN(INDEX(Q$4:Q$5999,M487))</f>
        <v>#NAME?</v>
      </c>
      <c r="M489" s="11"/>
      <c r="O489" t="e">
        <f ca="1"/>
        <v>#NAME?</v>
      </c>
      <c r="P489" t="e">
        <f ca="1"/>
        <v>#NAME?</v>
      </c>
      <c r="Q489" t="e">
        <f ca="1"/>
        <v>#NAME?</v>
      </c>
      <c r="S489" s="43" t="e">
        <f ca="1"/>
        <v>#NAME?</v>
      </c>
      <c r="T489" s="43" t="e">
        <f ca="1"/>
        <v>#NAME?</v>
      </c>
      <c r="U489" s="43" t="e">
        <f ca="1"/>
        <v>#NAME?</v>
      </c>
    </row>
    <row r="490" spans="1:21" x14ac:dyDescent="0.35">
      <c r="A490" s="40">
        <f ca="1">INDEX('Flow probs &amp; rates'!$T$5:$T$5999,D490)</f>
        <v>0.97274373754972221</v>
      </c>
      <c r="B490" s="40">
        <f ca="1">INDEX('Flow probs &amp; rates'!$U$5:$U$5999,D490)</f>
        <v>1.2320083463871107E-2</v>
      </c>
      <c r="C490" s="40">
        <f ca="1">INDEX('Flow probs &amp; rates'!$V$5:$V$5999,D490)</f>
        <v>1.4936178986406652E-2</v>
      </c>
      <c r="D490" s="12">
        <v>163</v>
      </c>
      <c r="E490" s="12"/>
      <c r="F490" s="12">
        <v>-2.9507138348452099E-2</v>
      </c>
      <c r="G490" s="12">
        <v>1.5245559528383299E-2</v>
      </c>
      <c r="H490" s="12">
        <v>1.42615788099166E-2</v>
      </c>
      <c r="J490" s="11" t="e">
        <f t="shared" ref="J490" ca="1" si="483">LN(INDEX(O$4:O$5999,M490))</f>
        <v>#NAME?</v>
      </c>
      <c r="K490" s="11">
        <v>0</v>
      </c>
      <c r="L490" s="11">
        <v>0</v>
      </c>
      <c r="M490" s="30">
        <v>973</v>
      </c>
      <c r="N490">
        <v>244</v>
      </c>
      <c r="O490" t="e">
        <f t="array" aca="1" ref="O490:Q495" ca="1">[1]!evect(INDEX(A$4:A$5999,N490):INDEX(C$6:C$5999,N490))</f>
        <v>#NAME?</v>
      </c>
      <c r="P490" t="e">
        <f ca="1"/>
        <v>#NAME?</v>
      </c>
      <c r="Q490" t="e">
        <f ca="1"/>
        <v>#NAME?</v>
      </c>
      <c r="S490" s="43" t="e">
        <f t="array" aca="1" ref="S490:U492" ca="1">MMULT(INDEX(O$5:O$5999,M490):INDEX(Q$7:Q$5999,M490),MMULT(J490:L492,MINVERSE(INDEX(O$5:O$5999,M490):INDEX(Q$7:Q$5999,M490))))</f>
        <v>#NAME?</v>
      </c>
      <c r="T490" s="43" t="e">
        <f ca="1"/>
        <v>#NAME?</v>
      </c>
      <c r="U490" s="43" t="e">
        <f ca="1"/>
        <v>#NAME?</v>
      </c>
    </row>
    <row r="491" spans="1:21" x14ac:dyDescent="0.35">
      <c r="A491" s="40">
        <f ca="1">INDEX('Flow probs &amp; rates'!$W$5:$W$5999,D490)</f>
        <v>0.20364953854223686</v>
      </c>
      <c r="B491" s="40">
        <f ca="1">INDEX('Flow probs &amp; rates'!$X$5:$X$5999,D490)</f>
        <v>0.64901331899260006</v>
      </c>
      <c r="C491" s="40">
        <f ca="1">INDEX('Flow probs &amp; rates'!$Y$5:$Y$5999,D490)</f>
        <v>0.147337142465163</v>
      </c>
      <c r="D491" s="12"/>
      <c r="E491" s="12"/>
      <c r="F491" s="12">
        <v>0.252812921420565</v>
      </c>
      <c r="G491" s="12">
        <v>-0.43708190991754697</v>
      </c>
      <c r="H491" s="12">
        <v>0.18426898849834</v>
      </c>
      <c r="J491" s="11">
        <v>0</v>
      </c>
      <c r="K491" s="11" t="e">
        <f t="shared" ref="K491" ca="1" si="484">LN(INDEX(P$4:P$5999,M490))</f>
        <v>#NAME?</v>
      </c>
      <c r="L491" s="11">
        <v>0</v>
      </c>
      <c r="M491" s="30"/>
      <c r="O491" t="e">
        <f ca="1"/>
        <v>#NAME?</v>
      </c>
      <c r="P491" t="e">
        <f ca="1"/>
        <v>#NAME?</v>
      </c>
      <c r="Q491" t="e">
        <f ca="1"/>
        <v>#NAME?</v>
      </c>
      <c r="S491" s="43" t="e">
        <f ca="1"/>
        <v>#NAME?</v>
      </c>
      <c r="T491" s="43" t="e">
        <f ca="1"/>
        <v>#NAME?</v>
      </c>
      <c r="U491" s="43" t="e">
        <f ca="1"/>
        <v>#NAME?</v>
      </c>
    </row>
    <row r="492" spans="1:21" x14ac:dyDescent="0.35">
      <c r="A492" s="40">
        <f ca="1">INDEX('Flow probs &amp; rates'!$Z$5:$Z$5999,D490)</f>
        <v>2.436166530442866E-2</v>
      </c>
      <c r="B492" s="40">
        <f ca="1">INDEX('Flow probs &amp; rates'!$AA$5:$AA$5999,D490)</f>
        <v>1.9208404089870547E-2</v>
      </c>
      <c r="C492" s="40">
        <f ca="1">INDEX('Flow probs &amp; rates'!$AB$5:$AB$5999,D490)</f>
        <v>0.95642993060570081</v>
      </c>
      <c r="D492" s="12"/>
      <c r="E492" s="12"/>
      <c r="F492" s="12">
        <v>2.2598483487373699E-2</v>
      </c>
      <c r="G492" s="12">
        <v>2.40906682997293E-2</v>
      </c>
      <c r="H492" s="12">
        <v>-4.6689151786993899E-2</v>
      </c>
      <c r="J492" s="11">
        <v>0</v>
      </c>
      <c r="K492" s="11">
        <v>0</v>
      </c>
      <c r="L492" s="11" t="e">
        <f t="shared" ref="L492" ca="1" si="485">LN(INDEX(Q$4:Q$5999,M490))</f>
        <v>#NAME?</v>
      </c>
      <c r="M492" s="30"/>
      <c r="O492" t="e">
        <f ca="1"/>
        <v>#NAME?</v>
      </c>
      <c r="P492" t="e">
        <f ca="1"/>
        <v>#NAME?</v>
      </c>
      <c r="Q492" t="e">
        <f ca="1"/>
        <v>#NAME?</v>
      </c>
      <c r="S492" s="43" t="e">
        <f ca="1"/>
        <v>#NAME?</v>
      </c>
      <c r="T492" s="43" t="e">
        <f ca="1"/>
        <v>#NAME?</v>
      </c>
      <c r="U492" s="43" t="e">
        <f ca="1"/>
        <v>#NAME?</v>
      </c>
    </row>
    <row r="493" spans="1:21" x14ac:dyDescent="0.35">
      <c r="A493" s="40">
        <f ca="1">INDEX('Flow probs &amp; rates'!$T$5:$T$5999,D493)</f>
        <v>0.9737055904411881</v>
      </c>
      <c r="B493" s="40">
        <f ca="1">INDEX('Flow probs &amp; rates'!$U$5:$U$5999,D493)</f>
        <v>1.189233390863525E-2</v>
      </c>
      <c r="C493" s="40">
        <f ca="1">INDEX('Flow probs &amp; rates'!$V$5:$V$5999,D493)</f>
        <v>1.4402075650176724E-2</v>
      </c>
      <c r="D493" s="12">
        <v>164</v>
      </c>
      <c r="E493" s="12"/>
      <c r="F493" s="12">
        <v>-2.8622194423733299E-2</v>
      </c>
      <c r="G493" s="12">
        <v>1.4894519424268299E-2</v>
      </c>
      <c r="H493" s="12">
        <v>1.37276749994652E-2</v>
      </c>
      <c r="J493" s="11" t="e">
        <f t="shared" ref="J493" ca="1" si="486">LN(INDEX(O$4:O$5999,M493))</f>
        <v>#NAME?</v>
      </c>
      <c r="K493" s="11">
        <v>0</v>
      </c>
      <c r="L493" s="11">
        <v>0</v>
      </c>
      <c r="M493" s="30">
        <v>979</v>
      </c>
      <c r="O493" t="e">
        <f ca="1"/>
        <v>#NAME?</v>
      </c>
      <c r="P493" t="e">
        <f ca="1"/>
        <v>#NAME?</v>
      </c>
      <c r="Q493" t="e">
        <f ca="1"/>
        <v>#NAME?</v>
      </c>
      <c r="S493" s="43" t="e">
        <f t="array" aca="1" ref="S493:U495" ca="1">MMULT(INDEX(O$5:O$5999,M493):INDEX(Q$7:Q$5999,M493),MMULT(J493:L495,MINVERSE(INDEX(O$5:O$5999,M493):INDEX(Q$7:Q$5999,M493))))</f>
        <v>#NAME?</v>
      </c>
      <c r="T493" s="43" t="e">
        <f ca="1"/>
        <v>#NAME?</v>
      </c>
      <c r="U493" s="43" t="e">
        <f ca="1"/>
        <v>#NAME?</v>
      </c>
    </row>
    <row r="494" spans="1:21" x14ac:dyDescent="0.35">
      <c r="A494" s="40">
        <f ca="1">INDEX('Flow probs &amp; rates'!$W$5:$W$5999,D493)</f>
        <v>0.22097118171356278</v>
      </c>
      <c r="B494" s="40">
        <f ca="1">INDEX('Flow probs &amp; rates'!$X$5:$X$5999,D493)</f>
        <v>0.63180880809330675</v>
      </c>
      <c r="C494" s="40">
        <f ca="1">INDEX('Flow probs &amp; rates'!$Y$5:$Y$5999,D493)</f>
        <v>0.14722001019313044</v>
      </c>
      <c r="D494" s="12"/>
      <c r="E494" s="12"/>
      <c r="F494" s="12">
        <v>0.27782410244414402</v>
      </c>
      <c r="G494" s="12">
        <v>-0.46423031685955901</v>
      </c>
      <c r="H494" s="12">
        <v>0.18640621441541499</v>
      </c>
      <c r="J494" s="11">
        <v>0</v>
      </c>
      <c r="K494" s="11" t="e">
        <f t="shared" ref="K494" ca="1" si="487">LN(INDEX(P$4:P$5999,M493))</f>
        <v>#NAME?</v>
      </c>
      <c r="L494" s="11">
        <v>0</v>
      </c>
      <c r="M494" s="30"/>
      <c r="O494" t="e">
        <f ca="1"/>
        <v>#NAME?</v>
      </c>
      <c r="P494" t="e">
        <f ca="1"/>
        <v>#NAME?</v>
      </c>
      <c r="Q494" t="e">
        <f ca="1"/>
        <v>#NAME?</v>
      </c>
      <c r="S494" s="43" t="e">
        <f ca="1"/>
        <v>#NAME?</v>
      </c>
      <c r="T494" s="43" t="e">
        <f ca="1"/>
        <v>#NAME?</v>
      </c>
      <c r="U494" s="43" t="e">
        <f ca="1"/>
        <v>#NAME?</v>
      </c>
    </row>
    <row r="495" spans="1:21" x14ac:dyDescent="0.35">
      <c r="A495" s="40">
        <f ca="1">INDEX('Flow probs &amp; rates'!$Z$5:$Z$5999,D493)</f>
        <v>2.4716186060163646E-2</v>
      </c>
      <c r="B495" s="40">
        <f ca="1">INDEX('Flow probs &amp; rates'!$AA$5:$AA$5999,D493)</f>
        <v>1.9254439202683455E-2</v>
      </c>
      <c r="C495" s="40">
        <f ca="1">INDEX('Flow probs &amp; rates'!$AB$5:$AB$5999,D493)</f>
        <v>0.95602937473715288</v>
      </c>
      <c r="D495" s="12"/>
      <c r="E495" s="12"/>
      <c r="F495" s="12">
        <v>2.2673645632091802E-2</v>
      </c>
      <c r="G495" s="12">
        <v>2.44657664426918E-2</v>
      </c>
      <c r="H495" s="12">
        <v>-4.71394120747834E-2</v>
      </c>
      <c r="J495" s="11">
        <v>0</v>
      </c>
      <c r="K495" s="11">
        <v>0</v>
      </c>
      <c r="L495" s="11" t="e">
        <f t="shared" ref="L495" ca="1" si="488">LN(INDEX(Q$4:Q$5999,M493))</f>
        <v>#NAME?</v>
      </c>
      <c r="M495" s="30"/>
      <c r="O495" t="e">
        <f ca="1"/>
        <v>#NAME?</v>
      </c>
      <c r="P495" t="e">
        <f ca="1"/>
        <v>#NAME?</v>
      </c>
      <c r="Q495" t="e">
        <f ca="1"/>
        <v>#NAME?</v>
      </c>
      <c r="S495" s="43" t="e">
        <f ca="1"/>
        <v>#NAME?</v>
      </c>
      <c r="T495" s="43" t="e">
        <f ca="1"/>
        <v>#NAME?</v>
      </c>
      <c r="U495" s="43" t="e">
        <f ca="1"/>
        <v>#NAME?</v>
      </c>
    </row>
    <row r="496" spans="1:21" x14ac:dyDescent="0.35">
      <c r="A496" s="40">
        <f ca="1">INDEX('Flow probs &amp; rates'!$T$5:$T$5999,D496)</f>
        <v>0.97407788991506339</v>
      </c>
      <c r="B496" s="40">
        <f ca="1">INDEX('Flow probs &amp; rates'!$U$5:$U$5999,D496)</f>
        <v>1.1702878610284649E-2</v>
      </c>
      <c r="C496" s="40">
        <f ca="1">INDEX('Flow probs &amp; rates'!$V$5:$V$5999,D496)</f>
        <v>1.4219231474651952E-2</v>
      </c>
      <c r="D496" s="12">
        <v>165</v>
      </c>
      <c r="E496" s="12"/>
      <c r="F496" s="12">
        <v>-2.8273973659991701E-2</v>
      </c>
      <c r="G496" s="12">
        <v>1.46437965641152E-2</v>
      </c>
      <c r="H496" s="12">
        <v>1.36301771059434E-2</v>
      </c>
      <c r="J496" s="11" t="e">
        <f t="shared" ref="J496" ca="1" si="489">LN(INDEX(O$4:O$5999,M496))</f>
        <v>#NAME?</v>
      </c>
      <c r="K496" s="11">
        <v>0</v>
      </c>
      <c r="L496" s="11">
        <v>0</v>
      </c>
      <c r="M496" s="30">
        <v>985</v>
      </c>
      <c r="N496">
        <v>247</v>
      </c>
      <c r="O496" t="e">
        <f t="array" aca="1" ref="O496:Q501" ca="1">[1]!evect(INDEX(A$4:A$5999,N496):INDEX(C$6:C$5999,N496))</f>
        <v>#NAME?</v>
      </c>
      <c r="P496" t="e">
        <f ca="1"/>
        <v>#NAME?</v>
      </c>
      <c r="Q496" t="e">
        <f ca="1"/>
        <v>#NAME?</v>
      </c>
      <c r="S496" s="43" t="e">
        <f t="array" aca="1" ref="S496:U498" ca="1">MMULT(INDEX(O$5:O$5999,M496):INDEX(Q$7:Q$5999,M496),MMULT(J496:L498,MINVERSE(INDEX(O$5:O$5999,M496):INDEX(Q$7:Q$5999,M496))))</f>
        <v>#NAME?</v>
      </c>
      <c r="T496" s="43" t="e">
        <f ca="1"/>
        <v>#NAME?</v>
      </c>
      <c r="U496" s="43" t="e">
        <f ca="1"/>
        <v>#NAME?</v>
      </c>
    </row>
    <row r="497" spans="1:21" x14ac:dyDescent="0.35">
      <c r="A497" s="40">
        <f ca="1">INDEX('Flow probs &amp; rates'!$W$5:$W$5999,D496)</f>
        <v>0.22920496279009203</v>
      </c>
      <c r="B497" s="40">
        <f ca="1">INDEX('Flow probs &amp; rates'!$X$5:$X$5999,D496)</f>
        <v>0.6329096585682964</v>
      </c>
      <c r="C497" s="40">
        <f ca="1">INDEX('Flow probs &amp; rates'!$Y$5:$Y$5999,D496)</f>
        <v>0.13788537864161157</v>
      </c>
      <c r="D497" s="12"/>
      <c r="E497" s="12"/>
      <c r="F497" s="12">
        <v>0.28810951847976302</v>
      </c>
      <c r="G497" s="12">
        <v>-0.46231601373973302</v>
      </c>
      <c r="H497" s="12">
        <v>0.174206495270912</v>
      </c>
      <c r="J497" s="11">
        <v>0</v>
      </c>
      <c r="K497" s="11" t="e">
        <f t="shared" ref="K497" ca="1" si="490">LN(INDEX(P$4:P$5999,M496))</f>
        <v>#NAME?</v>
      </c>
      <c r="L497" s="11">
        <v>0</v>
      </c>
      <c r="M497" s="11"/>
      <c r="O497" t="e">
        <f ca="1"/>
        <v>#NAME?</v>
      </c>
      <c r="P497" t="e">
        <f ca="1"/>
        <v>#NAME?</v>
      </c>
      <c r="Q497" t="e">
        <f ca="1"/>
        <v>#NAME?</v>
      </c>
      <c r="S497" s="43" t="e">
        <f ca="1"/>
        <v>#NAME?</v>
      </c>
      <c r="T497" s="43" t="e">
        <f ca="1"/>
        <v>#NAME?</v>
      </c>
      <c r="U497" s="43" t="e">
        <f ca="1"/>
        <v>#NAME?</v>
      </c>
    </row>
    <row r="498" spans="1:21" x14ac:dyDescent="0.35">
      <c r="A498" s="40">
        <f ca="1">INDEX('Flow probs &amp; rates'!$Z$5:$Z$5999,D496)</f>
        <v>2.4772444934317885E-2</v>
      </c>
      <c r="B498" s="40">
        <f ca="1">INDEX('Flow probs &amp; rates'!$AA$5:$AA$5999,D496)</f>
        <v>1.8923094720606503E-2</v>
      </c>
      <c r="C498" s="40">
        <f ca="1">INDEX('Flow probs &amp; rates'!$AB$5:$AB$5999,D496)</f>
        <v>0.95630446034507566</v>
      </c>
      <c r="D498" s="12"/>
      <c r="E498" s="12"/>
      <c r="F498" s="12">
        <v>2.2667644240538801E-2</v>
      </c>
      <c r="G498" s="12">
        <v>2.40183879526372E-2</v>
      </c>
      <c r="H498" s="12">
        <v>-4.6686032193414703E-2</v>
      </c>
      <c r="J498" s="11">
        <v>0</v>
      </c>
      <c r="K498" s="11">
        <v>0</v>
      </c>
      <c r="L498" s="11" t="e">
        <f t="shared" ref="L498" ca="1" si="491">LN(INDEX(Q$4:Q$5999,M496))</f>
        <v>#NAME?</v>
      </c>
      <c r="M498" s="11"/>
      <c r="O498" t="e">
        <f ca="1"/>
        <v>#NAME?</v>
      </c>
      <c r="P498" t="e">
        <f ca="1"/>
        <v>#NAME?</v>
      </c>
      <c r="Q498" t="e">
        <f ca="1"/>
        <v>#NAME?</v>
      </c>
      <c r="S498" s="43" t="e">
        <f ca="1"/>
        <v>#NAME?</v>
      </c>
      <c r="T498" s="43" t="e">
        <f ca="1"/>
        <v>#NAME?</v>
      </c>
      <c r="U498" s="43" t="e">
        <f ca="1"/>
        <v>#NAME?</v>
      </c>
    </row>
    <row r="499" spans="1:21" x14ac:dyDescent="0.35">
      <c r="A499" s="40">
        <f ca="1">INDEX('Flow probs &amp; rates'!$T$5:$T$5999,D499)</f>
        <v>0.97327144125563514</v>
      </c>
      <c r="B499" s="40">
        <f ca="1">INDEX('Flow probs &amp; rates'!$U$5:$U$5999,D499)</f>
        <v>1.1758645652195591E-2</v>
      </c>
      <c r="C499" s="40">
        <f ca="1">INDEX('Flow probs &amp; rates'!$V$5:$V$5999,D499)</f>
        <v>1.4969913092169249E-2</v>
      </c>
      <c r="D499" s="12">
        <v>166</v>
      </c>
      <c r="E499" s="12"/>
      <c r="F499" s="12">
        <v>-2.90677071614849E-2</v>
      </c>
      <c r="G499" s="12">
        <v>1.48300002873984E-2</v>
      </c>
      <c r="H499" s="12">
        <v>1.4237706884168E-2</v>
      </c>
      <c r="J499" s="11" t="e">
        <f t="shared" ref="J499" ca="1" si="492">LN(INDEX(O$4:O$5999,M499))</f>
        <v>#NAME?</v>
      </c>
      <c r="K499" s="11">
        <v>0</v>
      </c>
      <c r="L499" s="11">
        <v>0</v>
      </c>
      <c r="M499" s="30">
        <v>991</v>
      </c>
      <c r="O499" t="e">
        <f ca="1"/>
        <v>#NAME?</v>
      </c>
      <c r="P499" t="e">
        <f ca="1"/>
        <v>#NAME?</v>
      </c>
      <c r="Q499" t="e">
        <f ca="1"/>
        <v>#NAME?</v>
      </c>
      <c r="S499" s="43" t="e">
        <f t="array" aca="1" ref="S499:U501" ca="1">MMULT(INDEX(O$5:O$5999,M499):INDEX(Q$7:Q$5999,M499),MMULT(J499:L501,MINVERSE(INDEX(O$5:O$5999,M499):INDEX(Q$7:Q$5999,M499))))</f>
        <v>#NAME?</v>
      </c>
      <c r="T499" s="43" t="e">
        <f ca="1"/>
        <v>#NAME?</v>
      </c>
      <c r="U499" s="43" t="e">
        <f ca="1"/>
        <v>#NAME?</v>
      </c>
    </row>
    <row r="500" spans="1:21" x14ac:dyDescent="0.35">
      <c r="A500" s="40">
        <f ca="1">INDEX('Flow probs &amp; rates'!$W$5:$W$5999,D499)</f>
        <v>0.22319453543220485</v>
      </c>
      <c r="B500" s="40">
        <f ca="1">INDEX('Flow probs &amp; rates'!$X$5:$X$5999,D499)</f>
        <v>0.62322812597104216</v>
      </c>
      <c r="C500" s="40">
        <f ca="1">INDEX('Flow probs &amp; rates'!$Y$5:$Y$5999,D499)</f>
        <v>0.1535773385967529</v>
      </c>
      <c r="D500" s="12"/>
      <c r="E500" s="12"/>
      <c r="F500" s="12">
        <v>0.28271125779298201</v>
      </c>
      <c r="G500" s="12">
        <v>-0.47788210229124201</v>
      </c>
      <c r="H500" s="12">
        <v>0.19517084449567401</v>
      </c>
      <c r="J500" s="11">
        <v>0</v>
      </c>
      <c r="K500" s="11" t="e">
        <f t="shared" ref="K500" ca="1" si="493">LN(INDEX(P$4:P$5999,M499))</f>
        <v>#NAME?</v>
      </c>
      <c r="L500" s="11">
        <v>0</v>
      </c>
      <c r="M500" s="30"/>
      <c r="O500" t="e">
        <f ca="1"/>
        <v>#NAME?</v>
      </c>
      <c r="P500" t="e">
        <f ca="1"/>
        <v>#NAME?</v>
      </c>
      <c r="Q500" t="e">
        <f ca="1"/>
        <v>#NAME?</v>
      </c>
      <c r="S500" s="43" t="e">
        <f ca="1"/>
        <v>#NAME?</v>
      </c>
      <c r="T500" s="43" t="e">
        <f ca="1"/>
        <v>#NAME?</v>
      </c>
      <c r="U500" s="43" t="e">
        <f ca="1"/>
        <v>#NAME?</v>
      </c>
    </row>
    <row r="501" spans="1:21" x14ac:dyDescent="0.35">
      <c r="A501" s="40">
        <f ca="1">INDEX('Flow probs &amp; rates'!$Z$5:$Z$5999,D499)</f>
        <v>2.1664856318626094E-2</v>
      </c>
      <c r="B501" s="40">
        <f ca="1">INDEX('Flow probs &amp; rates'!$AA$5:$AA$5999,D499)</f>
        <v>1.7747005095216737E-2</v>
      </c>
      <c r="C501" s="40">
        <f ca="1">INDEX('Flow probs &amp; rates'!$AB$5:$AB$5999,D499)</f>
        <v>0.9605881385861571</v>
      </c>
      <c r="D501" s="12"/>
      <c r="E501" s="12"/>
      <c r="F501" s="12">
        <v>1.9645719129944599E-2</v>
      </c>
      <c r="G501" s="12">
        <v>2.2646630444555501E-2</v>
      </c>
      <c r="H501" s="12">
        <v>-4.2292349564376601E-2</v>
      </c>
      <c r="J501" s="11">
        <v>0</v>
      </c>
      <c r="K501" s="11">
        <v>0</v>
      </c>
      <c r="L501" s="11" t="e">
        <f t="shared" ref="L501" ca="1" si="494">LN(INDEX(Q$4:Q$5999,M499))</f>
        <v>#NAME?</v>
      </c>
      <c r="M501" s="30"/>
      <c r="O501" t="e">
        <f ca="1"/>
        <v>#NAME?</v>
      </c>
      <c r="P501" t="e">
        <f ca="1"/>
        <v>#NAME?</v>
      </c>
      <c r="Q501" t="e">
        <f ca="1"/>
        <v>#NAME?</v>
      </c>
      <c r="S501" s="43" t="e">
        <f ca="1"/>
        <v>#NAME?</v>
      </c>
      <c r="T501" s="43" t="e">
        <f ca="1"/>
        <v>#NAME?</v>
      </c>
      <c r="U501" s="43" t="e">
        <f ca="1"/>
        <v>#NAME?</v>
      </c>
    </row>
    <row r="502" spans="1:21" x14ac:dyDescent="0.35">
      <c r="A502" s="40">
        <f ca="1">INDEX('Flow probs &amp; rates'!$T$5:$T$5999,D502)</f>
        <v>0.97533107204645453</v>
      </c>
      <c r="B502" s="40">
        <f ca="1">INDEX('Flow probs &amp; rates'!$U$5:$U$5999,D502)</f>
        <v>1.1248936966817745E-2</v>
      </c>
      <c r="C502" s="40">
        <f ca="1">INDEX('Flow probs &amp; rates'!$V$5:$V$5999,D502)</f>
        <v>1.3419990986727798E-2</v>
      </c>
      <c r="D502" s="12">
        <v>167</v>
      </c>
      <c r="E502" s="12"/>
      <c r="F502" s="12">
        <v>-2.6829538515554099E-2</v>
      </c>
      <c r="G502" s="12">
        <v>1.40493380169095E-2</v>
      </c>
      <c r="H502" s="12">
        <v>1.27802004985695E-2</v>
      </c>
      <c r="J502" s="11" t="e">
        <f t="shared" ref="J502" ca="1" si="495">LN(INDEX(O$4:O$5999,M502))</f>
        <v>#NAME?</v>
      </c>
      <c r="K502" s="11">
        <v>0</v>
      </c>
      <c r="L502" s="11">
        <v>0</v>
      </c>
      <c r="M502" s="30">
        <v>997</v>
      </c>
      <c r="N502">
        <v>250</v>
      </c>
      <c r="O502" t="e">
        <f t="array" aca="1" ref="O502:Q507" ca="1">[1]!evect(INDEX(A$4:A$5999,N502):INDEX(C$6:C$5999,N502))</f>
        <v>#NAME?</v>
      </c>
      <c r="P502" t="e">
        <f ca="1"/>
        <v>#NAME?</v>
      </c>
      <c r="Q502" t="e">
        <f ca="1"/>
        <v>#NAME?</v>
      </c>
      <c r="S502" s="43" t="e">
        <f t="array" aca="1" ref="S502:U504" ca="1">MMULT(INDEX(O$5:O$5999,M502):INDEX(Q$7:Q$5999,M502),MMULT(J502:L504,MINVERSE(INDEX(O$5:O$5999,M502):INDEX(Q$7:Q$5999,M502))))</f>
        <v>#NAME?</v>
      </c>
      <c r="T502" s="43" t="e">
        <f ca="1"/>
        <v>#NAME?</v>
      </c>
      <c r="U502" s="43" t="e">
        <f ca="1"/>
        <v>#NAME?</v>
      </c>
    </row>
    <row r="503" spans="1:21" x14ac:dyDescent="0.35">
      <c r="A503" s="40">
        <f ca="1">INDEX('Flow probs &amp; rates'!$W$5:$W$5999,D502)</f>
        <v>0.22028384124900191</v>
      </c>
      <c r="B503" s="40">
        <f ca="1">INDEX('Flow probs &amp; rates'!$X$5:$X$5999,D502)</f>
        <v>0.63348132092601095</v>
      </c>
      <c r="C503" s="40">
        <f ca="1">INDEX('Flow probs &amp; rates'!$Y$5:$Y$5999,D502)</f>
        <v>0.14623483782498717</v>
      </c>
      <c r="D503" s="12"/>
      <c r="E503" s="12"/>
      <c r="F503" s="12">
        <v>0.27639624649441602</v>
      </c>
      <c r="G503" s="12">
        <v>-0.46159256902588602</v>
      </c>
      <c r="H503" s="12">
        <v>0.18519632254396201</v>
      </c>
      <c r="J503" s="11">
        <v>0</v>
      </c>
      <c r="K503" s="11" t="e">
        <f t="shared" ref="K503" ca="1" si="496">LN(INDEX(P$4:P$5999,M502))</f>
        <v>#NAME?</v>
      </c>
      <c r="L503" s="11">
        <v>0</v>
      </c>
      <c r="M503" s="30"/>
      <c r="O503" t="e">
        <f ca="1"/>
        <v>#NAME?</v>
      </c>
      <c r="P503" t="e">
        <f ca="1"/>
        <v>#NAME?</v>
      </c>
      <c r="Q503" t="e">
        <f ca="1"/>
        <v>#NAME?</v>
      </c>
      <c r="S503" s="43" t="e">
        <f ca="1"/>
        <v>#NAME?</v>
      </c>
      <c r="T503" s="43" t="e">
        <f ca="1"/>
        <v>#NAME?</v>
      </c>
      <c r="U503" s="43" t="e">
        <f ca="1"/>
        <v>#NAME?</v>
      </c>
    </row>
    <row r="504" spans="1:21" x14ac:dyDescent="0.35">
      <c r="A504" s="40">
        <f ca="1">INDEX('Flow probs &amp; rates'!$Z$5:$Z$5999,D502)</f>
        <v>2.4539903582025929E-2</v>
      </c>
      <c r="B504" s="40">
        <f ca="1">INDEX('Flow probs &amp; rates'!$AA$5:$AA$5999,D502)</f>
        <v>2.0552026867958938E-2</v>
      </c>
      <c r="C504" s="40">
        <f ca="1">INDEX('Flow probs &amp; rates'!$AB$5:$AB$5999,D502)</f>
        <v>0.95490806955001506</v>
      </c>
      <c r="D504" s="12"/>
      <c r="E504" s="12"/>
      <c r="F504" s="12">
        <v>2.22968153834542E-2</v>
      </c>
      <c r="G504" s="12">
        <v>2.6125359677768401E-2</v>
      </c>
      <c r="H504" s="12">
        <v>-4.8422175061363801E-2</v>
      </c>
      <c r="J504" s="11">
        <v>0</v>
      </c>
      <c r="K504" s="11">
        <v>0</v>
      </c>
      <c r="L504" s="11" t="e">
        <f t="shared" ref="L504" ca="1" si="497">LN(INDEX(Q$4:Q$5999,M502))</f>
        <v>#NAME?</v>
      </c>
      <c r="M504" s="30"/>
      <c r="O504" t="e">
        <f ca="1"/>
        <v>#NAME?</v>
      </c>
      <c r="P504" t="e">
        <f ca="1"/>
        <v>#NAME?</v>
      </c>
      <c r="Q504" t="e">
        <f ca="1"/>
        <v>#NAME?</v>
      </c>
      <c r="S504" s="43" t="e">
        <f ca="1"/>
        <v>#NAME?</v>
      </c>
      <c r="T504" s="43" t="e">
        <f ca="1"/>
        <v>#NAME?</v>
      </c>
      <c r="U504" s="43" t="e">
        <f ca="1"/>
        <v>#NAME?</v>
      </c>
    </row>
    <row r="505" spans="1:21" x14ac:dyDescent="0.35">
      <c r="A505" s="40">
        <f ca="1">INDEX('Flow probs &amp; rates'!$T$5:$T$5999,D505)</f>
        <v>0.9741036826798638</v>
      </c>
      <c r="B505" s="40">
        <f ca="1">INDEX('Flow probs &amp; rates'!$U$5:$U$5999,D505)</f>
        <v>1.1442715259989428E-2</v>
      </c>
      <c r="C505" s="40">
        <f ca="1">INDEX('Flow probs &amp; rates'!$V$5:$V$5999,D505)</f>
        <v>1.4453602060146759E-2</v>
      </c>
      <c r="D505" s="12">
        <v>168</v>
      </c>
      <c r="E505" s="12"/>
      <c r="F505" s="12">
        <v>-2.8141547440296601E-2</v>
      </c>
      <c r="G505" s="12">
        <v>1.4480000293599001E-2</v>
      </c>
      <c r="H505" s="12">
        <v>1.3661547146697E-2</v>
      </c>
      <c r="J505" s="11" t="e">
        <f t="shared" ref="J505" ca="1" si="498">LN(INDEX(O$4:O$5999,M505))</f>
        <v>#NAME?</v>
      </c>
      <c r="K505" s="11">
        <v>0</v>
      </c>
      <c r="L505" s="11">
        <v>0</v>
      </c>
      <c r="M505" s="30">
        <v>1003</v>
      </c>
      <c r="O505" t="e">
        <f ca="1"/>
        <v>#NAME?</v>
      </c>
      <c r="P505" t="e">
        <f ca="1"/>
        <v>#NAME?</v>
      </c>
      <c r="Q505" t="e">
        <f ca="1"/>
        <v>#NAME?</v>
      </c>
      <c r="S505" s="43" t="e">
        <f t="array" aca="1" ref="S505:U507" ca="1">MMULT(INDEX(O$5:O$5999,M505):INDEX(Q$7:Q$5999,M505),MMULT(J505:L507,MINVERSE(INDEX(O$5:O$5999,M505):INDEX(Q$7:Q$5999,M505))))</f>
        <v>#NAME?</v>
      </c>
      <c r="T505" s="43" t="e">
        <f ca="1"/>
        <v>#NAME?</v>
      </c>
      <c r="U505" s="43" t="e">
        <f ca="1"/>
        <v>#NAME?</v>
      </c>
    </row>
    <row r="506" spans="1:21" x14ac:dyDescent="0.35">
      <c r="A506" s="40">
        <f ca="1">INDEX('Flow probs &amp; rates'!$W$5:$W$5999,D505)</f>
        <v>0.21966250307222693</v>
      </c>
      <c r="B506" s="40">
        <f ca="1">INDEX('Flow probs &amp; rates'!$X$5:$X$5999,D505)</f>
        <v>0.61751504931279977</v>
      </c>
      <c r="C506" s="40">
        <f ca="1">INDEX('Flow probs &amp; rates'!$Y$5:$Y$5999,D505)</f>
        <v>0.16282244761497328</v>
      </c>
      <c r="D506" s="12"/>
      <c r="E506" s="12"/>
      <c r="F506" s="12">
        <v>0.27904867162305003</v>
      </c>
      <c r="G506" s="12">
        <v>-0.48735210365708398</v>
      </c>
      <c r="H506" s="12">
        <v>0.20830343203403401</v>
      </c>
      <c r="J506" s="11">
        <v>0</v>
      </c>
      <c r="K506" s="11" t="e">
        <f t="shared" ref="K506" ca="1" si="499">LN(INDEX(P$4:P$5999,M505))</f>
        <v>#NAME?</v>
      </c>
      <c r="L506" s="11">
        <v>0</v>
      </c>
      <c r="M506" s="11"/>
      <c r="O506" t="e">
        <f ca="1"/>
        <v>#NAME?</v>
      </c>
      <c r="P506" t="e">
        <f ca="1"/>
        <v>#NAME?</v>
      </c>
      <c r="Q506" t="e">
        <f ca="1"/>
        <v>#NAME?</v>
      </c>
      <c r="S506" s="43" t="e">
        <f ca="1"/>
        <v>#NAME?</v>
      </c>
      <c r="T506" s="43" t="e">
        <f ca="1"/>
        <v>#NAME?</v>
      </c>
      <c r="U506" s="43" t="e">
        <f ca="1"/>
        <v>#NAME?</v>
      </c>
    </row>
    <row r="507" spans="1:21" x14ac:dyDescent="0.35">
      <c r="A507" s="40">
        <f ca="1">INDEX('Flow probs &amp; rates'!$Z$5:$Z$5999,D505)</f>
        <v>2.2507199020249245E-2</v>
      </c>
      <c r="B507" s="40">
        <f ca="1">INDEX('Flow probs &amp; rates'!$AA$5:$AA$5999,D505)</f>
        <v>1.8676621329549673E-2</v>
      </c>
      <c r="C507" s="40">
        <f ca="1">INDEX('Flow probs &amp; rates'!$AB$5:$AB$5999,D505)</f>
        <v>0.95881617965020105</v>
      </c>
      <c r="D507" s="12"/>
      <c r="E507" s="12"/>
      <c r="F507" s="12">
        <v>2.0413203353359301E-2</v>
      </c>
      <c r="G507" s="12">
        <v>2.3969201011302999E-2</v>
      </c>
      <c r="H507" s="12">
        <v>-4.43824043646628E-2</v>
      </c>
      <c r="J507" s="11">
        <v>0</v>
      </c>
      <c r="K507" s="11">
        <v>0</v>
      </c>
      <c r="L507" s="11" t="e">
        <f t="shared" ref="L507" ca="1" si="500">LN(INDEX(Q$4:Q$5999,M505))</f>
        <v>#NAME?</v>
      </c>
      <c r="M507" s="11"/>
      <c r="O507" t="e">
        <f ca="1"/>
        <v>#NAME?</v>
      </c>
      <c r="P507" t="e">
        <f ca="1"/>
        <v>#NAME?</v>
      </c>
      <c r="Q507" t="e">
        <f ca="1"/>
        <v>#NAME?</v>
      </c>
      <c r="S507" s="43" t="e">
        <f ca="1"/>
        <v>#NAME?</v>
      </c>
      <c r="T507" s="43" t="e">
        <f ca="1"/>
        <v>#NAME?</v>
      </c>
      <c r="U507" s="43" t="e">
        <f ca="1"/>
        <v>#NAME?</v>
      </c>
    </row>
    <row r="508" spans="1:21" x14ac:dyDescent="0.35">
      <c r="A508" s="40">
        <f ca="1">INDEX('Flow probs &amp; rates'!$T$5:$T$5999,D508)</f>
        <v>0.97301185521090727</v>
      </c>
      <c r="B508" s="40">
        <f ca="1">INDEX('Flow probs &amp; rates'!$U$5:$U$5999,D508)</f>
        <v>1.2418003694765093E-2</v>
      </c>
      <c r="C508" s="40">
        <f ca="1">INDEX('Flow probs &amp; rates'!$V$5:$V$5999,D508)</f>
        <v>1.4570141094327686E-2</v>
      </c>
      <c r="D508" s="12">
        <v>169</v>
      </c>
      <c r="E508" s="12"/>
      <c r="F508" s="12">
        <v>-2.93647785652583E-2</v>
      </c>
      <c r="G508" s="12">
        <v>1.5518832758288401E-2</v>
      </c>
      <c r="H508" s="12">
        <v>1.38459458070367E-2</v>
      </c>
      <c r="J508" s="11" t="e">
        <f t="shared" ref="J508" ca="1" si="501">LN(INDEX(O$4:O$5999,M508))</f>
        <v>#NAME?</v>
      </c>
      <c r="K508" s="11">
        <v>0</v>
      </c>
      <c r="L508" s="11">
        <v>0</v>
      </c>
      <c r="M508" s="30">
        <v>1009</v>
      </c>
      <c r="N508">
        <v>253</v>
      </c>
      <c r="O508" t="e">
        <f t="array" aca="1" ref="O508:Q513" ca="1">[1]!evect(INDEX(A$4:A$5999,N508):INDEX(C$6:C$5999,N508))</f>
        <v>#NAME?</v>
      </c>
      <c r="P508" t="e">
        <f ca="1"/>
        <v>#NAME?</v>
      </c>
      <c r="Q508" t="e">
        <f ca="1"/>
        <v>#NAME?</v>
      </c>
      <c r="S508" s="43" t="e">
        <f t="array" aca="1" ref="S508:U510" ca="1">MMULT(INDEX(O$5:O$5999,M508):INDEX(Q$7:Q$5999,M508),MMULT(J508:L510,MINVERSE(INDEX(O$5:O$5999,M508):INDEX(Q$7:Q$5999,M508))))</f>
        <v>#NAME?</v>
      </c>
      <c r="T508" s="43" t="e">
        <f ca="1"/>
        <v>#NAME?</v>
      </c>
      <c r="U508" s="43" t="e">
        <f ca="1"/>
        <v>#NAME?</v>
      </c>
    </row>
    <row r="509" spans="1:21" x14ac:dyDescent="0.35">
      <c r="A509" s="40">
        <f ca="1">INDEX('Flow probs &amp; rates'!$W$5:$W$5999,D508)</f>
        <v>0.21656922075684487</v>
      </c>
      <c r="B509" s="40">
        <f ca="1">INDEX('Flow probs &amp; rates'!$X$5:$X$5999,D508)</f>
        <v>0.63461202931218907</v>
      </c>
      <c r="C509" s="40">
        <f ca="1">INDEX('Flow probs &amp; rates'!$Y$5:$Y$5999,D508)</f>
        <v>0.14881874993096605</v>
      </c>
      <c r="D509" s="12"/>
      <c r="E509" s="12"/>
      <c r="F509" s="12">
        <v>0.27195498874649798</v>
      </c>
      <c r="G509" s="12">
        <v>-0.460090109982419</v>
      </c>
      <c r="H509" s="12">
        <v>0.18813512123693699</v>
      </c>
      <c r="J509" s="11">
        <v>0</v>
      </c>
      <c r="K509" s="11" t="e">
        <f t="shared" ref="K509" ca="1" si="502">LN(INDEX(P$4:P$5999,M508))</f>
        <v>#NAME?</v>
      </c>
      <c r="L509" s="11">
        <v>0</v>
      </c>
      <c r="M509" s="30"/>
      <c r="O509" t="e">
        <f ca="1"/>
        <v>#NAME?</v>
      </c>
      <c r="P509" t="e">
        <f ca="1"/>
        <v>#NAME?</v>
      </c>
      <c r="Q509" t="e">
        <f ca="1"/>
        <v>#NAME?</v>
      </c>
      <c r="S509" s="43" t="e">
        <f ca="1"/>
        <v>#NAME?</v>
      </c>
      <c r="T509" s="43" t="e">
        <f ca="1"/>
        <v>#NAME?</v>
      </c>
      <c r="U509" s="43" t="e">
        <f ca="1"/>
        <v>#NAME?</v>
      </c>
    </row>
    <row r="510" spans="1:21" x14ac:dyDescent="0.35">
      <c r="A510" s="40">
        <f ca="1">INDEX('Flow probs &amp; rates'!$Z$5:$Z$5999,D508)</f>
        <v>2.3281532905146066E-2</v>
      </c>
      <c r="B510" s="40">
        <f ca="1">INDEX('Flow probs &amp; rates'!$AA$5:$AA$5999,D508)</f>
        <v>2.0890769306475345E-2</v>
      </c>
      <c r="C510" s="40">
        <f ca="1">INDEX('Flow probs &amp; rates'!$AB$5:$AB$5999,D508)</f>
        <v>0.95582769778837851</v>
      </c>
      <c r="D510" s="12"/>
      <c r="E510" s="12"/>
      <c r="F510" s="12">
        <v>2.1013064684213701E-2</v>
      </c>
      <c r="G510" s="12">
        <v>2.6519147268932799E-2</v>
      </c>
      <c r="H510" s="12">
        <v>-4.7532211963390802E-2</v>
      </c>
      <c r="J510" s="11">
        <v>0</v>
      </c>
      <c r="K510" s="11">
        <v>0</v>
      </c>
      <c r="L510" s="11" t="e">
        <f t="shared" ref="L510" ca="1" si="503">LN(INDEX(Q$4:Q$5999,M508))</f>
        <v>#NAME?</v>
      </c>
      <c r="M510" s="30"/>
      <c r="O510" t="e">
        <f ca="1"/>
        <v>#NAME?</v>
      </c>
      <c r="P510" t="e">
        <f ca="1"/>
        <v>#NAME?</v>
      </c>
      <c r="Q510" t="e">
        <f ca="1"/>
        <v>#NAME?</v>
      </c>
      <c r="S510" s="43" t="e">
        <f ca="1"/>
        <v>#NAME?</v>
      </c>
      <c r="T510" s="43" t="e">
        <f ca="1"/>
        <v>#NAME?</v>
      </c>
      <c r="U510" s="43" t="e">
        <f ca="1"/>
        <v>#NAME?</v>
      </c>
    </row>
    <row r="511" spans="1:21" x14ac:dyDescent="0.35">
      <c r="A511" s="40">
        <f ca="1">INDEX('Flow probs &amp; rates'!$T$5:$T$5999,D511)</f>
        <v>0.97446897654251141</v>
      </c>
      <c r="B511" s="40">
        <f ca="1">INDEX('Flow probs &amp; rates'!$U$5:$U$5999,D511)</f>
        <v>1.1343735008569514E-2</v>
      </c>
      <c r="C511" s="40">
        <f ca="1">INDEX('Flow probs &amp; rates'!$V$5:$V$5999,D511)</f>
        <v>1.4187288448919052E-2</v>
      </c>
      <c r="D511" s="12">
        <v>170</v>
      </c>
      <c r="E511" s="12"/>
      <c r="F511" s="12">
        <v>-2.78332724077032E-2</v>
      </c>
      <c r="G511" s="12">
        <v>1.4386690807987599E-2</v>
      </c>
      <c r="H511" s="12">
        <v>1.3446581609858101E-2</v>
      </c>
      <c r="J511" s="11" t="e">
        <f t="shared" ref="J511" ca="1" si="504">LN(INDEX(O$4:O$5999,M511))</f>
        <v>#NAME?</v>
      </c>
      <c r="K511" s="11">
        <v>0</v>
      </c>
      <c r="L511" s="11">
        <v>0</v>
      </c>
      <c r="M511" s="30">
        <v>1015</v>
      </c>
      <c r="O511" t="e">
        <f ca="1"/>
        <v>#NAME?</v>
      </c>
      <c r="P511" t="e">
        <f ca="1"/>
        <v>#NAME?</v>
      </c>
      <c r="Q511" t="e">
        <f ca="1"/>
        <v>#NAME?</v>
      </c>
      <c r="S511" s="43" t="e">
        <f t="array" aca="1" ref="S511:U513" ca="1">MMULT(INDEX(O$5:O$5999,M511):INDEX(Q$7:Q$5999,M511),MMULT(J511:L513,MINVERSE(INDEX(O$5:O$5999,M511):INDEX(Q$7:Q$5999,M511))))</f>
        <v>#NAME?</v>
      </c>
      <c r="T511" s="43" t="e">
        <f ca="1"/>
        <v>#NAME?</v>
      </c>
      <c r="U511" s="43" t="e">
        <f ca="1"/>
        <v>#NAME?</v>
      </c>
    </row>
    <row r="512" spans="1:21" x14ac:dyDescent="0.35">
      <c r="A512" s="40">
        <f ca="1">INDEX('Flow probs &amp; rates'!$W$5:$W$5999,D511)</f>
        <v>0.22989341714584174</v>
      </c>
      <c r="B512" s="40">
        <f ca="1">INDEX('Flow probs &amp; rates'!$X$5:$X$5999,D511)</f>
        <v>0.61487778582273078</v>
      </c>
      <c r="C512" s="40">
        <f ca="1">INDEX('Flow probs &amp; rates'!$Y$5:$Y$5999,D511)</f>
        <v>0.15522879703142745</v>
      </c>
      <c r="D512" s="12"/>
      <c r="E512" s="12"/>
      <c r="F512" s="12">
        <v>0.29282179624849902</v>
      </c>
      <c r="G512" s="12">
        <v>-0.49153032791788298</v>
      </c>
      <c r="H512" s="12">
        <v>0.19870853166779601</v>
      </c>
      <c r="J512" s="11">
        <v>0</v>
      </c>
      <c r="K512" s="11" t="e">
        <f t="shared" ref="K512" ca="1" si="505">LN(INDEX(P$4:P$5999,M511))</f>
        <v>#NAME?</v>
      </c>
      <c r="L512" s="11">
        <v>0</v>
      </c>
      <c r="M512" s="30"/>
      <c r="O512" t="e">
        <f ca="1"/>
        <v>#NAME?</v>
      </c>
      <c r="P512" t="e">
        <f ca="1"/>
        <v>#NAME?</v>
      </c>
      <c r="Q512" t="e">
        <f ca="1"/>
        <v>#NAME?</v>
      </c>
      <c r="S512" s="43" t="e">
        <f ca="1"/>
        <v>#NAME?</v>
      </c>
      <c r="T512" s="43" t="e">
        <f ca="1"/>
        <v>#NAME?</v>
      </c>
      <c r="U512" s="43" t="e">
        <f ca="1"/>
        <v>#NAME?</v>
      </c>
    </row>
    <row r="513" spans="1:21" x14ac:dyDescent="0.35">
      <c r="A513" s="40">
        <f ca="1">INDEX('Flow probs &amp; rates'!$Z$5:$Z$5999,D511)</f>
        <v>2.223304356976934E-2</v>
      </c>
      <c r="B513" s="40">
        <f ca="1">INDEX('Flow probs &amp; rates'!$AA$5:$AA$5999,D511)</f>
        <v>1.8132244700016203E-2</v>
      </c>
      <c r="C513" s="40">
        <f ca="1">INDEX('Flow probs &amp; rates'!$AB$5:$AB$5999,D511)</f>
        <v>0.95963471173021453</v>
      </c>
      <c r="D513" s="12"/>
      <c r="E513" s="12"/>
      <c r="F513" s="12">
        <v>2.0060934590752401E-2</v>
      </c>
      <c r="G513" s="12">
        <v>2.3302969887687999E-2</v>
      </c>
      <c r="H513" s="12">
        <v>-4.3363904478537101E-2</v>
      </c>
      <c r="J513" s="11">
        <v>0</v>
      </c>
      <c r="K513" s="11">
        <v>0</v>
      </c>
      <c r="L513" s="11" t="e">
        <f t="shared" ref="L513" ca="1" si="506">LN(INDEX(Q$4:Q$5999,M511))</f>
        <v>#NAME?</v>
      </c>
      <c r="M513" s="30"/>
      <c r="O513" t="e">
        <f ca="1"/>
        <v>#NAME?</v>
      </c>
      <c r="P513" t="e">
        <f ca="1"/>
        <v>#NAME?</v>
      </c>
      <c r="Q513" t="e">
        <f ca="1"/>
        <v>#NAME?</v>
      </c>
      <c r="S513" s="43" t="e">
        <f ca="1"/>
        <v>#NAME?</v>
      </c>
      <c r="T513" s="43" t="e">
        <f ca="1"/>
        <v>#NAME?</v>
      </c>
      <c r="U513" s="43" t="e">
        <f ca="1"/>
        <v>#NAME?</v>
      </c>
    </row>
    <row r="514" spans="1:21" x14ac:dyDescent="0.35">
      <c r="A514" s="40">
        <f ca="1">INDEX('Flow probs &amp; rates'!$T$5:$T$5999,D514)</f>
        <v>0.97404623299522264</v>
      </c>
      <c r="B514" s="40">
        <f ca="1">INDEX('Flow probs &amp; rates'!$U$5:$U$5999,D514)</f>
        <v>1.1848435042574846E-2</v>
      </c>
      <c r="C514" s="40">
        <f ca="1">INDEX('Flow probs &amp; rates'!$V$5:$V$5999,D514)</f>
        <v>1.4105331962202497E-2</v>
      </c>
      <c r="D514" s="12">
        <v>171</v>
      </c>
      <c r="E514" s="12"/>
      <c r="F514" s="12">
        <v>-2.8324199519455799E-2</v>
      </c>
      <c r="G514" s="12">
        <v>1.49555050119213E-2</v>
      </c>
      <c r="H514" s="12">
        <v>1.3368694507535301E-2</v>
      </c>
      <c r="J514" s="11" t="e">
        <f t="shared" ref="J514" ca="1" si="507">LN(INDEX(O$4:O$5999,M514))</f>
        <v>#NAME?</v>
      </c>
      <c r="K514" s="11">
        <v>0</v>
      </c>
      <c r="L514" s="11">
        <v>0</v>
      </c>
      <c r="M514" s="30">
        <v>1021</v>
      </c>
      <c r="N514">
        <v>256</v>
      </c>
      <c r="O514" t="e">
        <f t="array" aca="1" ref="O514:Q519" ca="1">[1]!evect(INDEX(A$4:A$5999,N514):INDEX(C$6:C$5999,N514))</f>
        <v>#NAME?</v>
      </c>
      <c r="P514" t="e">
        <f ca="1"/>
        <v>#NAME?</v>
      </c>
      <c r="Q514" t="e">
        <f ca="1"/>
        <v>#NAME?</v>
      </c>
      <c r="S514" s="43" t="e">
        <f t="array" aca="1" ref="S514:U516" ca="1">MMULT(INDEX(O$5:O$5999,M514):INDEX(Q$7:Q$5999,M514),MMULT(J514:L516,MINVERSE(INDEX(O$5:O$5999,M514):INDEX(Q$7:Q$5999,M514))))</f>
        <v>#NAME?</v>
      </c>
      <c r="T514" s="43" t="e">
        <f ca="1"/>
        <v>#NAME?</v>
      </c>
      <c r="U514" s="43" t="e">
        <f ca="1"/>
        <v>#NAME?</v>
      </c>
    </row>
    <row r="515" spans="1:21" x14ac:dyDescent="0.35">
      <c r="A515" s="40">
        <f ca="1">INDEX('Flow probs &amp; rates'!$W$5:$W$5999,D514)</f>
        <v>0.22740579169730576</v>
      </c>
      <c r="B515" s="40">
        <f ca="1">INDEX('Flow probs &amp; rates'!$X$5:$X$5999,D514)</f>
        <v>0.62119857304844817</v>
      </c>
      <c r="C515" s="40">
        <f ca="1">INDEX('Flow probs &amp; rates'!$Y$5:$Y$5999,D514)</f>
        <v>0.1513956352542461</v>
      </c>
      <c r="D515" s="12"/>
      <c r="E515" s="12"/>
      <c r="F515" s="12">
        <v>0.28828581021363098</v>
      </c>
      <c r="G515" s="12">
        <v>-0.48146442696743302</v>
      </c>
      <c r="H515" s="12">
        <v>0.19317861675380299</v>
      </c>
      <c r="J515" s="11">
        <v>0</v>
      </c>
      <c r="K515" s="11" t="e">
        <f t="shared" ref="K515" ca="1" si="508">LN(INDEX(P$4:P$5999,M514))</f>
        <v>#NAME?</v>
      </c>
      <c r="L515" s="11">
        <v>0</v>
      </c>
      <c r="M515" s="11"/>
      <c r="O515" t="e">
        <f ca="1"/>
        <v>#NAME?</v>
      </c>
      <c r="P515" t="e">
        <f ca="1"/>
        <v>#NAME?</v>
      </c>
      <c r="Q515" t="e">
        <f ca="1"/>
        <v>#NAME?</v>
      </c>
      <c r="S515" s="43" t="e">
        <f ca="1"/>
        <v>#NAME?</v>
      </c>
      <c r="T515" s="43" t="e">
        <f ca="1"/>
        <v>#NAME?</v>
      </c>
      <c r="U515" s="43" t="e">
        <f ca="1"/>
        <v>#NAME?</v>
      </c>
    </row>
    <row r="516" spans="1:21" x14ac:dyDescent="0.35">
      <c r="A516" s="40">
        <f ca="1">INDEX('Flow probs &amp; rates'!$Z$5:$Z$5999,D514)</f>
        <v>2.3483818997451229E-2</v>
      </c>
      <c r="B516" s="40">
        <f ca="1">INDEX('Flow probs &amp; rates'!$AA$5:$AA$5999,D514)</f>
        <v>1.9575694842269543E-2</v>
      </c>
      <c r="C516" s="40">
        <f ca="1">INDEX('Flow probs &amp; rates'!$AB$5:$AB$5999,D514)</f>
        <v>0.95694048616027927</v>
      </c>
      <c r="D516" s="12"/>
      <c r="E516" s="12"/>
      <c r="F516" s="12">
        <v>2.1209508740741099E-2</v>
      </c>
      <c r="G516" s="12">
        <v>2.50757999308815E-2</v>
      </c>
      <c r="H516" s="12">
        <v>-4.6285308671621998E-2</v>
      </c>
      <c r="J516" s="11">
        <v>0</v>
      </c>
      <c r="K516" s="11">
        <v>0</v>
      </c>
      <c r="L516" s="11" t="e">
        <f t="shared" ref="L516" ca="1" si="509">LN(INDEX(Q$4:Q$5999,M514))</f>
        <v>#NAME?</v>
      </c>
      <c r="M516" s="11"/>
      <c r="O516" t="e">
        <f ca="1"/>
        <v>#NAME?</v>
      </c>
      <c r="P516" t="e">
        <f ca="1"/>
        <v>#NAME?</v>
      </c>
      <c r="Q516" t="e">
        <f ca="1"/>
        <v>#NAME?</v>
      </c>
      <c r="S516" s="43" t="e">
        <f ca="1"/>
        <v>#NAME?</v>
      </c>
      <c r="T516" s="43" t="e">
        <f ca="1"/>
        <v>#NAME?</v>
      </c>
      <c r="U516" s="43" t="e">
        <f ca="1"/>
        <v>#NAME?</v>
      </c>
    </row>
    <row r="517" spans="1:21" x14ac:dyDescent="0.35">
      <c r="A517" s="40">
        <f ca="1">INDEX('Flow probs &amp; rates'!$T$5:$T$5999,D517)</f>
        <v>0.97450072068358606</v>
      </c>
      <c r="B517" s="40">
        <f ca="1">INDEX('Flow probs &amp; rates'!$U$5:$U$5999,D517)</f>
        <v>1.187872810517515E-2</v>
      </c>
      <c r="C517" s="40">
        <f ca="1">INDEX('Flow probs &amp; rates'!$V$5:$V$5999,D517)</f>
        <v>1.3620551211238823E-2</v>
      </c>
      <c r="D517" s="12">
        <v>172</v>
      </c>
      <c r="E517" s="12"/>
      <c r="F517" s="12">
        <v>-2.78460780184565E-2</v>
      </c>
      <c r="G517" s="12">
        <v>1.50068086134837E-2</v>
      </c>
      <c r="H517" s="12">
        <v>1.28392694050363E-2</v>
      </c>
      <c r="J517" s="11" t="e">
        <f t="shared" ref="J517" ca="1" si="510">LN(INDEX(O$4:O$5999,M517))</f>
        <v>#NAME?</v>
      </c>
      <c r="K517" s="11">
        <v>0</v>
      </c>
      <c r="L517" s="11">
        <v>0</v>
      </c>
      <c r="M517" s="30">
        <v>1027</v>
      </c>
      <c r="O517" t="e">
        <f ca="1"/>
        <v>#NAME?</v>
      </c>
      <c r="P517" t="e">
        <f ca="1"/>
        <v>#NAME?</v>
      </c>
      <c r="Q517" t="e">
        <f ca="1"/>
        <v>#NAME?</v>
      </c>
      <c r="S517" s="43" t="e">
        <f t="array" aca="1" ref="S517:U519" ca="1">MMULT(INDEX(O$5:O$5999,M517):INDEX(Q$7:Q$5999,M517),MMULT(J517:L519,MINVERSE(INDEX(O$5:O$5999,M517):INDEX(Q$7:Q$5999,M517))))</f>
        <v>#NAME?</v>
      </c>
      <c r="T517" s="43" t="e">
        <f ca="1"/>
        <v>#NAME?</v>
      </c>
      <c r="U517" s="43" t="e">
        <f ca="1"/>
        <v>#NAME?</v>
      </c>
    </row>
    <row r="518" spans="1:21" x14ac:dyDescent="0.35">
      <c r="A518" s="40">
        <f ca="1">INDEX('Flow probs &amp; rates'!$W$5:$W$5999,D517)</f>
        <v>0.22511226801311363</v>
      </c>
      <c r="B518" s="40">
        <f ca="1">INDEX('Flow probs &amp; rates'!$X$5:$X$5999,D517)</f>
        <v>0.61984920079581229</v>
      </c>
      <c r="C518" s="40">
        <f ca="1">INDEX('Flow probs &amp; rates'!$Y$5:$Y$5999,D517)</f>
        <v>0.15503853119107405</v>
      </c>
      <c r="D518" s="12"/>
      <c r="E518" s="12"/>
      <c r="F518" s="12">
        <v>0.28539966694248098</v>
      </c>
      <c r="G518" s="12">
        <v>-0.483809015667091</v>
      </c>
      <c r="H518" s="12">
        <v>0.198409348725687</v>
      </c>
      <c r="J518" s="11">
        <v>0</v>
      </c>
      <c r="K518" s="11" t="e">
        <f t="shared" ref="K518" ca="1" si="511">LN(INDEX(P$4:P$5999,M517))</f>
        <v>#NAME?</v>
      </c>
      <c r="L518" s="11">
        <v>0</v>
      </c>
      <c r="M518" s="30"/>
      <c r="O518" t="e">
        <f ca="1"/>
        <v>#NAME?</v>
      </c>
      <c r="P518" t="e">
        <f ca="1"/>
        <v>#NAME?</v>
      </c>
      <c r="Q518" t="e">
        <f ca="1"/>
        <v>#NAME?</v>
      </c>
      <c r="S518" s="43" t="e">
        <f ca="1"/>
        <v>#NAME?</v>
      </c>
      <c r="T518" s="43" t="e">
        <f ca="1"/>
        <v>#NAME?</v>
      </c>
      <c r="U518" s="43" t="e">
        <f ca="1"/>
        <v>#NAME?</v>
      </c>
    </row>
    <row r="519" spans="1:21" x14ac:dyDescent="0.35">
      <c r="A519" s="40">
        <f ca="1">INDEX('Flow probs &amp; rates'!$Z$5:$Z$5999,D517)</f>
        <v>2.4660867326139837E-2</v>
      </c>
      <c r="B519" s="40">
        <f ca="1">INDEX('Flow probs &amp; rates'!$AA$5:$AA$5999,D517)</f>
        <v>2.0262029498732639E-2</v>
      </c>
      <c r="C519" s="40">
        <f ca="1">INDEX('Flow probs &amp; rates'!$AB$5:$AB$5999,D517)</f>
        <v>0.95507710317512751</v>
      </c>
      <c r="D519" s="12"/>
      <c r="E519" s="12"/>
      <c r="F519" s="12">
        <v>2.23667159023231E-2</v>
      </c>
      <c r="G519" s="12">
        <v>2.6007328193761201E-2</v>
      </c>
      <c r="H519" s="12">
        <v>-4.8374044106331601E-2</v>
      </c>
      <c r="J519" s="11">
        <v>0</v>
      </c>
      <c r="K519" s="11">
        <v>0</v>
      </c>
      <c r="L519" s="11" t="e">
        <f t="shared" ref="L519" ca="1" si="512">LN(INDEX(Q$4:Q$5999,M517))</f>
        <v>#NAME?</v>
      </c>
      <c r="M519" s="30"/>
      <c r="O519" t="e">
        <f ca="1"/>
        <v>#NAME?</v>
      </c>
      <c r="P519" t="e">
        <f ca="1"/>
        <v>#NAME?</v>
      </c>
      <c r="Q519" t="e">
        <f ca="1"/>
        <v>#NAME?</v>
      </c>
      <c r="S519" s="43" t="e">
        <f ca="1"/>
        <v>#NAME?</v>
      </c>
      <c r="T519" s="43" t="e">
        <f ca="1"/>
        <v>#NAME?</v>
      </c>
      <c r="U519" s="43" t="e">
        <f ca="1"/>
        <v>#NAME?</v>
      </c>
    </row>
    <row r="520" spans="1:21" x14ac:dyDescent="0.35">
      <c r="A520" s="40">
        <f ca="1">INDEX('Flow probs &amp; rates'!$T$5:$T$5999,D520)</f>
        <v>0.97396356752522117</v>
      </c>
      <c r="B520" s="40">
        <f ca="1">INDEX('Flow probs &amp; rates'!$U$5:$U$5999,D520)</f>
        <v>1.1836801219696503E-2</v>
      </c>
      <c r="C520" s="40">
        <f ca="1">INDEX('Flow probs &amp; rates'!$V$5:$V$5999,D520)</f>
        <v>1.419963125508231E-2</v>
      </c>
      <c r="D520" s="12">
        <v>173</v>
      </c>
      <c r="E520" s="12"/>
      <c r="F520" s="12">
        <v>-2.8543338785665399E-2</v>
      </c>
      <c r="G520" s="12">
        <v>1.5182400477203499E-2</v>
      </c>
      <c r="H520" s="12">
        <v>1.33609382983147E-2</v>
      </c>
      <c r="J520" s="11" t="e">
        <f t="shared" ref="J520" ca="1" si="513">LN(INDEX(O$4:O$5999,M520))</f>
        <v>#NAME?</v>
      </c>
      <c r="K520" s="11">
        <v>0</v>
      </c>
      <c r="L520" s="11">
        <v>0</v>
      </c>
      <c r="M520" s="30">
        <v>1033</v>
      </c>
      <c r="N520">
        <v>259</v>
      </c>
      <c r="O520" t="e">
        <f t="array" aca="1" ref="O520:Q525" ca="1">[1]!evect(INDEX(A$4:A$5999,N520):INDEX(C$6:C$5999,N520))</f>
        <v>#NAME?</v>
      </c>
      <c r="P520" t="e">
        <f ca="1"/>
        <v>#NAME?</v>
      </c>
      <c r="Q520" t="e">
        <f ca="1"/>
        <v>#NAME?</v>
      </c>
      <c r="S520" s="43" t="e">
        <f t="array" aca="1" ref="S520:U522" ca="1">MMULT(INDEX(O$5:O$5999,M520):INDEX(Q$7:Q$5999,M520),MMULT(J520:L522,MINVERSE(INDEX(O$5:O$5999,M520):INDEX(Q$7:Q$5999,M520))))</f>
        <v>#NAME?</v>
      </c>
      <c r="T520" s="43" t="e">
        <f ca="1"/>
        <v>#NAME?</v>
      </c>
      <c r="U520" s="43" t="e">
        <f ca="1"/>
        <v>#NAME?</v>
      </c>
    </row>
    <row r="521" spans="1:21" x14ac:dyDescent="0.35">
      <c r="A521" s="40">
        <f ca="1">INDEX('Flow probs &amp; rates'!$W$5:$W$5999,D520)</f>
        <v>0.23769943855895731</v>
      </c>
      <c r="B521" s="40">
        <f ca="1">INDEX('Flow probs &amp; rates'!$X$5:$X$5999,D520)</f>
        <v>0.59991656896393941</v>
      </c>
      <c r="C521" s="40">
        <f ca="1">INDEX('Flow probs &amp; rates'!$Y$5:$Y$5999,D520)</f>
        <v>0.16238399247710336</v>
      </c>
      <c r="D521" s="12"/>
      <c r="E521" s="12"/>
      <c r="F521" s="12">
        <v>0.30606317935744998</v>
      </c>
      <c r="G521" s="12">
        <v>-0.51696387810642797</v>
      </c>
      <c r="H521" s="12">
        <v>0.21090069875064399</v>
      </c>
      <c r="J521" s="11">
        <v>0</v>
      </c>
      <c r="K521" s="11" t="e">
        <f t="shared" ref="K521" ca="1" si="514">LN(INDEX(P$4:P$5999,M520))</f>
        <v>#NAME?</v>
      </c>
      <c r="L521" s="11">
        <v>0</v>
      </c>
      <c r="M521" s="30"/>
      <c r="O521" t="e">
        <f ca="1"/>
        <v>#NAME?</v>
      </c>
      <c r="P521" t="e">
        <f ca="1"/>
        <v>#NAME?</v>
      </c>
      <c r="Q521" t="e">
        <f ca="1"/>
        <v>#NAME?</v>
      </c>
      <c r="S521" s="43" t="e">
        <f ca="1"/>
        <v>#NAME?</v>
      </c>
      <c r="T521" s="43" t="e">
        <f ca="1"/>
        <v>#NAME?</v>
      </c>
      <c r="U521" s="43" t="e">
        <f ca="1"/>
        <v>#NAME?</v>
      </c>
    </row>
    <row r="522" spans="1:21" x14ac:dyDescent="0.35">
      <c r="A522" s="40">
        <f ca="1">INDEX('Flow probs &amp; rates'!$Z$5:$Z$5999,D520)</f>
        <v>2.5011236291652642E-2</v>
      </c>
      <c r="B522" s="40">
        <f ca="1">INDEX('Flow probs &amp; rates'!$AA$5:$AA$5999,D520)</f>
        <v>1.9930679901466429E-2</v>
      </c>
      <c r="C522" s="40">
        <f ca="1">INDEX('Flow probs &amp; rates'!$AB$5:$AB$5999,D520)</f>
        <v>0.95505808380688084</v>
      </c>
      <c r="D522" s="12"/>
      <c r="E522" s="12"/>
      <c r="F522" s="12">
        <v>2.2544843318670901E-2</v>
      </c>
      <c r="G522" s="12">
        <v>2.59712310236133E-2</v>
      </c>
      <c r="H522" s="12">
        <v>-4.85160743421768E-2</v>
      </c>
      <c r="J522" s="11">
        <v>0</v>
      </c>
      <c r="K522" s="11">
        <v>0</v>
      </c>
      <c r="L522" s="11" t="e">
        <f t="shared" ref="L522" ca="1" si="515">LN(INDEX(Q$4:Q$5999,M520))</f>
        <v>#NAME?</v>
      </c>
      <c r="M522" s="30"/>
      <c r="O522" t="e">
        <f ca="1"/>
        <v>#NAME?</v>
      </c>
      <c r="P522" t="e">
        <f ca="1"/>
        <v>#NAME?</v>
      </c>
      <c r="Q522" t="e">
        <f ca="1"/>
        <v>#NAME?</v>
      </c>
      <c r="S522" s="43" t="e">
        <f ca="1"/>
        <v>#NAME?</v>
      </c>
      <c r="T522" s="43" t="e">
        <f ca="1"/>
        <v>#NAME?</v>
      </c>
      <c r="U522" s="43" t="e">
        <f ca="1"/>
        <v>#NAME?</v>
      </c>
    </row>
    <row r="523" spans="1:21" x14ac:dyDescent="0.35">
      <c r="A523" s="40">
        <f ca="1">INDEX('Flow probs &amp; rates'!$T$5:$T$5999,D523)</f>
        <v>0.97243583653323573</v>
      </c>
      <c r="B523" s="40">
        <f ca="1">INDEX('Flow probs &amp; rates'!$U$5:$U$5999,D523)</f>
        <v>1.2115563327685284E-2</v>
      </c>
      <c r="C523" s="40">
        <f ca="1">INDEX('Flow probs &amp; rates'!$V$5:$V$5999,D523)</f>
        <v>1.5448600139078998E-2</v>
      </c>
      <c r="D523" s="12">
        <v>174</v>
      </c>
      <c r="E523" s="12"/>
      <c r="F523" s="12">
        <v>-3.0174762842818701E-2</v>
      </c>
      <c r="G523" s="12">
        <v>1.5624577391938E-2</v>
      </c>
      <c r="H523" s="12">
        <v>1.45501854508805E-2</v>
      </c>
      <c r="J523" s="11" t="e">
        <f t="shared" ref="J523" ca="1" si="516">LN(INDEX(O$4:O$5999,M523))</f>
        <v>#NAME?</v>
      </c>
      <c r="K523" s="11">
        <v>0</v>
      </c>
      <c r="L523" s="11">
        <v>0</v>
      </c>
      <c r="M523" s="30">
        <v>1039</v>
      </c>
      <c r="O523" t="e">
        <f ca="1"/>
        <v>#NAME?</v>
      </c>
      <c r="P523" t="e">
        <f ca="1"/>
        <v>#NAME?</v>
      </c>
      <c r="Q523" t="e">
        <f ca="1"/>
        <v>#NAME?</v>
      </c>
      <c r="S523" s="43" t="e">
        <f t="array" aca="1" ref="S523:U525" ca="1">MMULT(INDEX(O$5:O$5999,M523):INDEX(Q$7:Q$5999,M523),MMULT(J523:L525,MINVERSE(INDEX(O$5:O$5999,M523):INDEX(Q$7:Q$5999,M523))))</f>
        <v>#NAME?</v>
      </c>
      <c r="T523" s="43" t="e">
        <f ca="1"/>
        <v>#NAME?</v>
      </c>
      <c r="U523" s="43" t="e">
        <f ca="1"/>
        <v>#NAME?</v>
      </c>
    </row>
    <row r="524" spans="1:21" x14ac:dyDescent="0.35">
      <c r="A524" s="40">
        <f ca="1">INDEX('Flow probs &amp; rates'!$W$5:$W$5999,D523)</f>
        <v>0.23695420077292031</v>
      </c>
      <c r="B524" s="40">
        <f ca="1">INDEX('Flow probs &amp; rates'!$X$5:$X$5999,D523)</f>
        <v>0.59356050133430704</v>
      </c>
      <c r="C524" s="40">
        <f ca="1">INDEX('Flow probs &amp; rates'!$Y$5:$Y$5999,D523)</f>
        <v>0.16948529789277264</v>
      </c>
      <c r="D524" s="12"/>
      <c r="E524" s="12"/>
      <c r="F524" s="12">
        <v>0.306939978353159</v>
      </c>
      <c r="G524" s="12">
        <v>-0.52778565786315801</v>
      </c>
      <c r="H524" s="12">
        <v>0.220845679509999</v>
      </c>
      <c r="J524" s="11">
        <v>0</v>
      </c>
      <c r="K524" s="11" t="e">
        <f t="shared" ref="K524" ca="1" si="517">LN(INDEX(P$4:P$5999,M523))</f>
        <v>#NAME?</v>
      </c>
      <c r="L524" s="11">
        <v>0</v>
      </c>
      <c r="M524" s="11"/>
      <c r="O524" t="e">
        <f ca="1"/>
        <v>#NAME?</v>
      </c>
      <c r="P524" t="e">
        <f ca="1"/>
        <v>#NAME?</v>
      </c>
      <c r="Q524" t="e">
        <f ca="1"/>
        <v>#NAME?</v>
      </c>
      <c r="S524" s="43" t="e">
        <f ca="1"/>
        <v>#NAME?</v>
      </c>
      <c r="T524" s="43" t="e">
        <f ca="1"/>
        <v>#NAME?</v>
      </c>
      <c r="U524" s="43" t="e">
        <f ca="1"/>
        <v>#NAME?</v>
      </c>
    </row>
    <row r="525" spans="1:21" x14ac:dyDescent="0.35">
      <c r="A525" s="40">
        <f ca="1">INDEX('Flow probs &amp; rates'!$Z$5:$Z$5999,D523)</f>
        <v>2.3470090518815073E-2</v>
      </c>
      <c r="B525" s="40">
        <f ca="1">INDEX('Flow probs &amp; rates'!$AA$5:$AA$5999,D523)</f>
        <v>1.9291152678533468E-2</v>
      </c>
      <c r="C525" s="40">
        <f ca="1">INDEX('Flow probs &amp; rates'!$AB$5:$AB$5999,D523)</f>
        <v>0.95723875680265147</v>
      </c>
      <c r="D525" s="12"/>
      <c r="E525" s="12"/>
      <c r="F525" s="12">
        <v>2.10362859488098E-2</v>
      </c>
      <c r="G525" s="12">
        <v>2.5233895654555399E-2</v>
      </c>
      <c r="H525" s="12">
        <v>-4.62701816033654E-2</v>
      </c>
      <c r="J525" s="11">
        <v>0</v>
      </c>
      <c r="K525" s="11">
        <v>0</v>
      </c>
      <c r="L525" s="11" t="e">
        <f t="shared" ref="L525" ca="1" si="518">LN(INDEX(Q$4:Q$5999,M523))</f>
        <v>#NAME?</v>
      </c>
      <c r="M525" s="11"/>
      <c r="O525" t="e">
        <f ca="1"/>
        <v>#NAME?</v>
      </c>
      <c r="P525" t="e">
        <f ca="1"/>
        <v>#NAME?</v>
      </c>
      <c r="Q525" t="e">
        <f ca="1"/>
        <v>#NAME?</v>
      </c>
      <c r="S525" s="43" t="e">
        <f ca="1"/>
        <v>#NAME?</v>
      </c>
      <c r="T525" s="43" t="e">
        <f ca="1"/>
        <v>#NAME?</v>
      </c>
      <c r="U525" s="43" t="e">
        <f ca="1"/>
        <v>#NAME?</v>
      </c>
    </row>
    <row r="526" spans="1:21" x14ac:dyDescent="0.35">
      <c r="A526" s="40">
        <f ca="1">INDEX('Flow probs &amp; rates'!$T$5:$T$5999,D526)</f>
        <v>0.97198298228211133</v>
      </c>
      <c r="B526" s="40">
        <f ca="1">INDEX('Flow probs &amp; rates'!$U$5:$U$5999,D526)</f>
        <v>1.2249032220425483E-2</v>
      </c>
      <c r="C526" s="40">
        <f ca="1">INDEX('Flow probs &amp; rates'!$V$5:$V$5999,D526)</f>
        <v>1.5767985497463156E-2</v>
      </c>
      <c r="D526" s="12">
        <v>175</v>
      </c>
      <c r="E526" s="12"/>
      <c r="F526" s="12">
        <v>-3.06863796338738E-2</v>
      </c>
      <c r="G526" s="12">
        <v>1.5777190190607498E-2</v>
      </c>
      <c r="H526" s="12">
        <v>1.49091894432652E-2</v>
      </c>
      <c r="J526" s="11" t="e">
        <f t="shared" ref="J526" ca="1" si="519">LN(INDEX(O$4:O$5999,M526))</f>
        <v>#NAME?</v>
      </c>
      <c r="K526" s="11">
        <v>0</v>
      </c>
      <c r="L526" s="11">
        <v>0</v>
      </c>
      <c r="M526" s="30">
        <v>1045</v>
      </c>
      <c r="N526">
        <v>262</v>
      </c>
      <c r="O526" t="e">
        <f t="array" aca="1" ref="O526:Q531" ca="1">[1]!evect(INDEX(A$4:A$5999,N526):INDEX(C$6:C$5999,N526))</f>
        <v>#NAME?</v>
      </c>
      <c r="P526" t="e">
        <f ca="1"/>
        <v>#NAME?</v>
      </c>
      <c r="Q526" t="e">
        <f ca="1"/>
        <v>#NAME?</v>
      </c>
      <c r="S526" s="43" t="e">
        <f t="array" aca="1" ref="S526:U528" ca="1">MMULT(INDEX(O$5:O$5999,M526):INDEX(Q$7:Q$5999,M526),MMULT(J526:L528,MINVERSE(INDEX(O$5:O$5999,M526):INDEX(Q$7:Q$5999,M526))))</f>
        <v>#NAME?</v>
      </c>
      <c r="T526" s="43" t="e">
        <f ca="1"/>
        <v>#NAME?</v>
      </c>
      <c r="U526" s="43" t="e">
        <f ca="1"/>
        <v>#NAME?</v>
      </c>
    </row>
    <row r="527" spans="1:21" x14ac:dyDescent="0.35">
      <c r="A527" s="40">
        <f ca="1">INDEX('Flow probs &amp; rates'!$W$5:$W$5999,D526)</f>
        <v>0.23983374602012369</v>
      </c>
      <c r="B527" s="40">
        <f ca="1">INDEX('Flow probs &amp; rates'!$X$5:$X$5999,D526)</f>
        <v>0.59548353895142681</v>
      </c>
      <c r="C527" s="40">
        <f ca="1">INDEX('Flow probs &amp; rates'!$Y$5:$Y$5999,D526)</f>
        <v>0.16468271502844947</v>
      </c>
      <c r="D527" s="12"/>
      <c r="E527" s="12"/>
      <c r="F527" s="12">
        <v>0.31046335632399003</v>
      </c>
      <c r="G527" s="12">
        <v>-0.52445763513253096</v>
      </c>
      <c r="H527" s="12">
        <v>0.21399427880854099</v>
      </c>
      <c r="J527" s="11">
        <v>0</v>
      </c>
      <c r="K527" s="11" t="e">
        <f t="shared" ref="K527" ca="1" si="520">LN(INDEX(P$4:P$5999,M526))</f>
        <v>#NAME?</v>
      </c>
      <c r="L527" s="11">
        <v>0</v>
      </c>
      <c r="M527" s="30"/>
      <c r="O527" t="e">
        <f ca="1"/>
        <v>#NAME?</v>
      </c>
      <c r="P527" t="e">
        <f ca="1"/>
        <v>#NAME?</v>
      </c>
      <c r="Q527" t="e">
        <f ca="1"/>
        <v>#NAME?</v>
      </c>
      <c r="S527" s="43" t="e">
        <f ca="1"/>
        <v>#NAME?</v>
      </c>
      <c r="T527" s="43" t="e">
        <f ca="1"/>
        <v>#NAME?</v>
      </c>
      <c r="U527" s="43" t="e">
        <f ca="1"/>
        <v>#NAME?</v>
      </c>
    </row>
    <row r="528" spans="1:21" x14ac:dyDescent="0.35">
      <c r="A528" s="40">
        <f ca="1">INDEX('Flow probs &amp; rates'!$Z$5:$Z$5999,D526)</f>
        <v>2.2909465454030178E-2</v>
      </c>
      <c r="B528" s="40">
        <f ca="1">INDEX('Flow probs &amp; rates'!$AA$5:$AA$5999,D526)</f>
        <v>1.9052031989633334E-2</v>
      </c>
      <c r="C528" s="40">
        <f ca="1">INDEX('Flow probs &amp; rates'!$AB$5:$AB$5999,D526)</f>
        <v>0.95803850255633649</v>
      </c>
      <c r="D528" s="12"/>
      <c r="E528" s="12"/>
      <c r="F528" s="12">
        <v>2.04574673961593E-2</v>
      </c>
      <c r="G528" s="12">
        <v>2.48720228873337E-2</v>
      </c>
      <c r="H528" s="12">
        <v>-4.5329490283493402E-2</v>
      </c>
      <c r="J528" s="11">
        <v>0</v>
      </c>
      <c r="K528" s="11">
        <v>0</v>
      </c>
      <c r="L528" s="11" t="e">
        <f t="shared" ref="L528" ca="1" si="521">LN(INDEX(Q$4:Q$5999,M526))</f>
        <v>#NAME?</v>
      </c>
      <c r="M528" s="30"/>
      <c r="O528" t="e">
        <f ca="1"/>
        <v>#NAME?</v>
      </c>
      <c r="P528" t="e">
        <f ca="1"/>
        <v>#NAME?</v>
      </c>
      <c r="Q528" t="e">
        <f ca="1"/>
        <v>#NAME?</v>
      </c>
      <c r="S528" s="43" t="e">
        <f ca="1"/>
        <v>#NAME?</v>
      </c>
      <c r="T528" s="43" t="e">
        <f ca="1"/>
        <v>#NAME?</v>
      </c>
      <c r="U528" s="43" t="e">
        <f ca="1"/>
        <v>#NAME?</v>
      </c>
    </row>
    <row r="529" spans="1:21" x14ac:dyDescent="0.35">
      <c r="A529" s="40">
        <f ca="1">INDEX('Flow probs &amp; rates'!$T$5:$T$5999,D529)</f>
        <v>0.9730542424471198</v>
      </c>
      <c r="B529" s="40">
        <f ca="1">INDEX('Flow probs &amp; rates'!$U$5:$U$5999,D529)</f>
        <v>1.2018045228425079E-2</v>
      </c>
      <c r="C529" s="40">
        <f ca="1">INDEX('Flow probs &amp; rates'!$V$5:$V$5999,D529)</f>
        <v>1.4927712324455134E-2</v>
      </c>
      <c r="D529" s="12">
        <v>176</v>
      </c>
      <c r="E529" s="12"/>
      <c r="F529" s="12">
        <v>-2.9537300614789801E-2</v>
      </c>
      <c r="G529" s="12">
        <v>1.5320335087007E-2</v>
      </c>
      <c r="H529" s="12">
        <v>1.42169655277831E-2</v>
      </c>
      <c r="J529" s="11" t="e">
        <f t="shared" ref="J529" ca="1" si="522">LN(INDEX(O$4:O$5999,M529))</f>
        <v>#NAME?</v>
      </c>
      <c r="K529" s="11">
        <v>0</v>
      </c>
      <c r="L529" s="11">
        <v>0</v>
      </c>
      <c r="M529" s="30">
        <v>1051</v>
      </c>
      <c r="O529" t="e">
        <f ca="1"/>
        <v>#NAME?</v>
      </c>
      <c r="P529" t="e">
        <f ca="1"/>
        <v>#NAME?</v>
      </c>
      <c r="Q529" t="e">
        <f ca="1"/>
        <v>#NAME?</v>
      </c>
      <c r="S529" s="43" t="e">
        <f t="array" aca="1" ref="S529:U531" ca="1">MMULT(INDEX(O$5:O$5999,M529):INDEX(Q$7:Q$5999,M529),MMULT(J529:L531,MINVERSE(INDEX(O$5:O$5999,M529):INDEX(Q$7:Q$5999,M529))))</f>
        <v>#NAME?</v>
      </c>
      <c r="T529" s="43" t="e">
        <f ca="1"/>
        <v>#NAME?</v>
      </c>
      <c r="U529" s="43" t="e">
        <f ca="1"/>
        <v>#NAME?</v>
      </c>
    </row>
    <row r="530" spans="1:21" x14ac:dyDescent="0.35">
      <c r="A530" s="40">
        <f ca="1">INDEX('Flow probs &amp; rates'!$W$5:$W$5999,D529)</f>
        <v>0.24132974022402284</v>
      </c>
      <c r="B530" s="40">
        <f ca="1">INDEX('Flow probs &amp; rates'!$X$5:$X$5999,D529)</f>
        <v>0.60750868760637933</v>
      </c>
      <c r="C530" s="40">
        <f ca="1">INDEX('Flow probs &amp; rates'!$Y$5:$Y$5999,D529)</f>
        <v>0.15116157216959786</v>
      </c>
      <c r="D530" s="12"/>
      <c r="E530" s="12"/>
      <c r="F530" s="12">
        <v>0.30930525990873298</v>
      </c>
      <c r="G530" s="12">
        <v>-0.50422264528878002</v>
      </c>
      <c r="H530" s="12">
        <v>0.19491738538004599</v>
      </c>
      <c r="J530" s="11">
        <v>0</v>
      </c>
      <c r="K530" s="11" t="e">
        <f t="shared" ref="K530" ca="1" si="523">LN(INDEX(P$4:P$5999,M529))</f>
        <v>#NAME?</v>
      </c>
      <c r="L530" s="11">
        <v>0</v>
      </c>
      <c r="M530" s="30"/>
      <c r="O530" t="e">
        <f ca="1"/>
        <v>#NAME?</v>
      </c>
      <c r="P530" t="e">
        <f ca="1"/>
        <v>#NAME?</v>
      </c>
      <c r="Q530" t="e">
        <f ca="1"/>
        <v>#NAME?</v>
      </c>
      <c r="S530" s="43" t="e">
        <f ca="1"/>
        <v>#NAME?</v>
      </c>
      <c r="T530" s="43" t="e">
        <f ca="1"/>
        <v>#NAME?</v>
      </c>
      <c r="U530" s="43" t="e">
        <f ca="1"/>
        <v>#NAME?</v>
      </c>
    </row>
    <row r="531" spans="1:21" x14ac:dyDescent="0.35">
      <c r="A531" s="40">
        <f ca="1">INDEX('Flow probs &amp; rates'!$Z$5:$Z$5999,D529)</f>
        <v>2.5265898638375507E-2</v>
      </c>
      <c r="B531" s="40">
        <f ca="1">INDEX('Flow probs &amp; rates'!$AA$5:$AA$5999,D529)</f>
        <v>2.0383355983810591E-2</v>
      </c>
      <c r="C531" s="40">
        <f ca="1">INDEX('Flow probs &amp; rates'!$AB$5:$AB$5999,D529)</f>
        <v>0.95435074537781395</v>
      </c>
      <c r="D531" s="12"/>
      <c r="E531" s="12"/>
      <c r="F531" s="12">
        <v>2.2721733310228202E-2</v>
      </c>
      <c r="G531" s="12">
        <v>2.6415775430706601E-2</v>
      </c>
      <c r="H531" s="12">
        <v>-4.9137508740934602E-2</v>
      </c>
      <c r="J531" s="11">
        <v>0</v>
      </c>
      <c r="K531" s="11">
        <v>0</v>
      </c>
      <c r="L531" s="11" t="e">
        <f t="shared" ref="L531" ca="1" si="524">LN(INDEX(Q$4:Q$5999,M529))</f>
        <v>#NAME?</v>
      </c>
      <c r="M531" s="30"/>
      <c r="O531" t="e">
        <f ca="1"/>
        <v>#NAME?</v>
      </c>
      <c r="P531" t="e">
        <f ca="1"/>
        <v>#NAME?</v>
      </c>
      <c r="Q531" t="e">
        <f ca="1"/>
        <v>#NAME?</v>
      </c>
      <c r="S531" s="43" t="e">
        <f ca="1"/>
        <v>#NAME?</v>
      </c>
      <c r="T531" s="43" t="e">
        <f ca="1"/>
        <v>#NAME?</v>
      </c>
      <c r="U531" s="43" t="e">
        <f ca="1"/>
        <v>#NAME?</v>
      </c>
    </row>
    <row r="532" spans="1:21" x14ac:dyDescent="0.35">
      <c r="A532" s="40">
        <f ca="1">INDEX('Flow probs &amp; rates'!$T$5:$T$5999,D532)</f>
        <v>0.97434180770933576</v>
      </c>
      <c r="B532" s="40">
        <f ca="1">INDEX('Flow probs &amp; rates'!$U$5:$U$5999,D532)</f>
        <v>1.1376220303922076E-2</v>
      </c>
      <c r="C532" s="40">
        <f ca="1">INDEX('Flow probs &amp; rates'!$V$5:$V$5999,D532)</f>
        <v>1.4281971986742152E-2</v>
      </c>
      <c r="D532" s="12">
        <v>177</v>
      </c>
      <c r="E532" s="12"/>
      <c r="F532" s="12">
        <v>-2.81171627476836E-2</v>
      </c>
      <c r="G532" s="12">
        <v>1.4501426909677401E-2</v>
      </c>
      <c r="H532" s="12">
        <v>1.3615735838006401E-2</v>
      </c>
      <c r="J532" s="11" t="e">
        <f t="shared" ref="J532" ca="1" si="525">LN(INDEX(O$4:O$5999,M532))</f>
        <v>#NAME?</v>
      </c>
      <c r="K532" s="11">
        <v>0</v>
      </c>
      <c r="L532" s="11">
        <v>0</v>
      </c>
      <c r="M532" s="30">
        <v>1057</v>
      </c>
      <c r="N532">
        <v>265</v>
      </c>
      <c r="O532" t="e">
        <f t="array" aca="1" ref="O532:Q537" ca="1">[1]!evect(INDEX(A$4:A$5999,N532):INDEX(C$6:C$5999,N532))</f>
        <v>#NAME?</v>
      </c>
      <c r="P532" t="e">
        <f ca="1"/>
        <v>#NAME?</v>
      </c>
      <c r="Q532" t="e">
        <f ca="1"/>
        <v>#NAME?</v>
      </c>
      <c r="S532" s="43" t="e">
        <f t="array" aca="1" ref="S532:U534" ca="1">MMULT(INDEX(O$5:O$5999,M532):INDEX(Q$7:Q$5999,M532),MMULT(J532:L534,MINVERSE(INDEX(O$5:O$5999,M532):INDEX(Q$7:Q$5999,M532))))</f>
        <v>#NAME?</v>
      </c>
      <c r="T532" s="43" t="e">
        <f ca="1"/>
        <v>#NAME?</v>
      </c>
      <c r="U532" s="43" t="e">
        <f ca="1"/>
        <v>#NAME?</v>
      </c>
    </row>
    <row r="533" spans="1:21" x14ac:dyDescent="0.35">
      <c r="A533" s="40">
        <f ca="1">INDEX('Flow probs &amp; rates'!$W$5:$W$5999,D532)</f>
        <v>0.24349541384708975</v>
      </c>
      <c r="B533" s="40">
        <f ca="1">INDEX('Flow probs &amp; rates'!$X$5:$X$5999,D532)</f>
        <v>0.60765060673291627</v>
      </c>
      <c r="C533" s="40">
        <f ca="1">INDEX('Flow probs &amp; rates'!$Y$5:$Y$5999,D532)</f>
        <v>0.14885397941999401</v>
      </c>
      <c r="D533" s="12"/>
      <c r="E533" s="12"/>
      <c r="F533" s="12">
        <v>0.31174945246487601</v>
      </c>
      <c r="G533" s="12">
        <v>-0.50357746244253798</v>
      </c>
      <c r="H533" s="12">
        <v>0.191828009977662</v>
      </c>
      <c r="J533" s="11">
        <v>0</v>
      </c>
      <c r="K533" s="11" t="e">
        <f t="shared" ref="K533" ca="1" si="526">LN(INDEX(P$4:P$5999,M532))</f>
        <v>#NAME?</v>
      </c>
      <c r="L533" s="11">
        <v>0</v>
      </c>
      <c r="M533" s="11"/>
      <c r="O533" t="e">
        <f ca="1"/>
        <v>#NAME?</v>
      </c>
      <c r="P533" t="e">
        <f ca="1"/>
        <v>#NAME?</v>
      </c>
      <c r="Q533" t="e">
        <f ca="1"/>
        <v>#NAME?</v>
      </c>
      <c r="S533" s="43" t="e">
        <f ca="1"/>
        <v>#NAME?</v>
      </c>
      <c r="T533" s="43" t="e">
        <f ca="1"/>
        <v>#NAME?</v>
      </c>
      <c r="U533" s="43" t="e">
        <f ca="1"/>
        <v>#NAME?</v>
      </c>
    </row>
    <row r="534" spans="1:21" x14ac:dyDescent="0.35">
      <c r="A534" s="40">
        <f ca="1">INDEX('Flow probs &amp; rates'!$Z$5:$Z$5999,D532)</f>
        <v>2.5886956087614724E-2</v>
      </c>
      <c r="B534" s="40">
        <f ca="1">INDEX('Flow probs &amp; rates'!$AA$5:$AA$5999,D532)</f>
        <v>1.8795760338089551E-2</v>
      </c>
      <c r="C534" s="40">
        <f ca="1">INDEX('Flow probs &amp; rates'!$AB$5:$AB$5999,D532)</f>
        <v>0.95531728357429579</v>
      </c>
      <c r="D534" s="12"/>
      <c r="E534" s="12"/>
      <c r="F534" s="12">
        <v>2.3586392584191599E-2</v>
      </c>
      <c r="G534" s="12">
        <v>2.4325906529591601E-2</v>
      </c>
      <c r="H534" s="12">
        <v>-4.7912299113782898E-2</v>
      </c>
      <c r="J534" s="11">
        <v>0</v>
      </c>
      <c r="K534" s="11">
        <v>0</v>
      </c>
      <c r="L534" s="11" t="e">
        <f t="shared" ref="L534" ca="1" si="527">LN(INDEX(Q$4:Q$5999,M532))</f>
        <v>#NAME?</v>
      </c>
      <c r="M534" s="11"/>
      <c r="O534" t="e">
        <f ca="1"/>
        <v>#NAME?</v>
      </c>
      <c r="P534" t="e">
        <f ca="1"/>
        <v>#NAME?</v>
      </c>
      <c r="Q534" t="e">
        <f ca="1"/>
        <v>#NAME?</v>
      </c>
      <c r="S534" s="43" t="e">
        <f ca="1"/>
        <v>#NAME?</v>
      </c>
      <c r="T534" s="43" t="e">
        <f ca="1"/>
        <v>#NAME?</v>
      </c>
      <c r="U534" s="43" t="e">
        <f ca="1"/>
        <v>#NAME?</v>
      </c>
    </row>
    <row r="535" spans="1:21" x14ac:dyDescent="0.35">
      <c r="A535" s="40">
        <f ca="1">INDEX('Flow probs &amp; rates'!$T$5:$T$5999,D535)</f>
        <v>0.97241570657153176</v>
      </c>
      <c r="B535" s="40">
        <f ca="1">INDEX('Flow probs &amp; rates'!$U$5:$U$5999,D535)</f>
        <v>1.1927994380346595E-2</v>
      </c>
      <c r="C535" s="40">
        <f ca="1">INDEX('Flow probs &amp; rates'!$V$5:$V$5999,D535)</f>
        <v>1.5656299048121582E-2</v>
      </c>
      <c r="D535" s="12">
        <v>178</v>
      </c>
      <c r="E535" s="12"/>
      <c r="F535" s="12">
        <v>-3.00969797321546E-2</v>
      </c>
      <c r="G535" s="12">
        <v>1.5141311653457499E-2</v>
      </c>
      <c r="H535" s="12">
        <v>1.49556680786238E-2</v>
      </c>
      <c r="J535" s="11" t="e">
        <f t="shared" ref="J535" ca="1" si="528">LN(INDEX(O$4:O$5999,M535))</f>
        <v>#NAME?</v>
      </c>
      <c r="K535" s="11">
        <v>0</v>
      </c>
      <c r="L535" s="11">
        <v>0</v>
      </c>
      <c r="M535" s="30">
        <v>1063</v>
      </c>
      <c r="O535" t="e">
        <f ca="1"/>
        <v>#NAME?</v>
      </c>
      <c r="P535" t="e">
        <f ca="1"/>
        <v>#NAME?</v>
      </c>
      <c r="Q535" t="e">
        <f ca="1"/>
        <v>#NAME?</v>
      </c>
      <c r="S535" s="43" t="e">
        <f t="array" aca="1" ref="S535:U537" ca="1">MMULT(INDEX(O$5:O$5999,M535):INDEX(Q$7:Q$5999,M535),MMULT(J535:L537,MINVERSE(INDEX(O$5:O$5999,M535):INDEX(Q$7:Q$5999,M535))))</f>
        <v>#NAME?</v>
      </c>
      <c r="T535" s="43" t="e">
        <f ca="1"/>
        <v>#NAME?</v>
      </c>
      <c r="U535" s="43" t="e">
        <f ca="1"/>
        <v>#NAME?</v>
      </c>
    </row>
    <row r="536" spans="1:21" x14ac:dyDescent="0.35">
      <c r="A536" s="40">
        <f ca="1">INDEX('Flow probs &amp; rates'!$W$5:$W$5999,D535)</f>
        <v>0.23349098405941696</v>
      </c>
      <c r="B536" s="40">
        <f ca="1">INDEX('Flow probs &amp; rates'!$X$5:$X$5999,D535)</f>
        <v>0.61446727018137615</v>
      </c>
      <c r="C536" s="40">
        <f ca="1">INDEX('Flow probs &amp; rates'!$Y$5:$Y$5999,D535)</f>
        <v>0.15204174575920687</v>
      </c>
      <c r="D536" s="12"/>
      <c r="E536" s="12"/>
      <c r="F536" s="12">
        <v>0.29783494142047801</v>
      </c>
      <c r="G536" s="12">
        <v>-0.49231114325424002</v>
      </c>
      <c r="H536" s="12">
        <v>0.194476201832706</v>
      </c>
      <c r="J536" s="11">
        <v>0</v>
      </c>
      <c r="K536" s="11" t="e">
        <f t="shared" ref="K536" ca="1" si="529">LN(INDEX(P$4:P$5999,M535))</f>
        <v>#NAME?</v>
      </c>
      <c r="L536" s="11">
        <v>0</v>
      </c>
      <c r="M536" s="30"/>
      <c r="O536" t="e">
        <f ca="1"/>
        <v>#NAME?</v>
      </c>
      <c r="P536" t="e">
        <f ca="1"/>
        <v>#NAME?</v>
      </c>
      <c r="Q536" t="e">
        <f ca="1"/>
        <v>#NAME?</v>
      </c>
      <c r="S536" s="43" t="e">
        <f ca="1"/>
        <v>#NAME?</v>
      </c>
      <c r="T536" s="43" t="e">
        <f ca="1"/>
        <v>#NAME?</v>
      </c>
      <c r="U536" s="43" t="e">
        <f ca="1"/>
        <v>#NAME?</v>
      </c>
    </row>
    <row r="537" spans="1:21" x14ac:dyDescent="0.35">
      <c r="A537" s="40">
        <f ca="1">INDEX('Flow probs &amp; rates'!$Z$5:$Z$5999,D535)</f>
        <v>2.3264656468705139E-2</v>
      </c>
      <c r="B537" s="40">
        <f ca="1">INDEX('Flow probs &amp; rates'!$AA$5:$AA$5999,D535)</f>
        <v>1.8091917666802716E-2</v>
      </c>
      <c r="C537" s="40">
        <f ca="1">INDEX('Flow probs &amp; rates'!$AB$5:$AB$5999,D535)</f>
        <v>0.95864342586449214</v>
      </c>
      <c r="D537" s="12"/>
      <c r="E537" s="12"/>
      <c r="F537" s="12">
        <v>2.11224565438012E-2</v>
      </c>
      <c r="G537" s="12">
        <v>2.3254480295205101E-2</v>
      </c>
      <c r="H537" s="12">
        <v>-4.4376936828778898E-2</v>
      </c>
      <c r="J537" s="11">
        <v>0</v>
      </c>
      <c r="K537" s="11">
        <v>0</v>
      </c>
      <c r="L537" s="11" t="e">
        <f t="shared" ref="L537" ca="1" si="530">LN(INDEX(Q$4:Q$5999,M535))</f>
        <v>#NAME?</v>
      </c>
      <c r="M537" s="30"/>
      <c r="O537" t="e">
        <f ca="1"/>
        <v>#NAME?</v>
      </c>
      <c r="P537" t="e">
        <f ca="1"/>
        <v>#NAME?</v>
      </c>
      <c r="Q537" t="e">
        <f ca="1"/>
        <v>#NAME?</v>
      </c>
      <c r="S537" s="43" t="e">
        <f ca="1"/>
        <v>#NAME?</v>
      </c>
      <c r="T537" s="43" t="e">
        <f ca="1"/>
        <v>#NAME?</v>
      </c>
      <c r="U537" s="43" t="e">
        <f ca="1"/>
        <v>#NAME?</v>
      </c>
    </row>
    <row r="538" spans="1:21" x14ac:dyDescent="0.35">
      <c r="A538" s="40">
        <f ca="1">INDEX('Flow probs &amp; rates'!$T$5:$T$5999,D538)</f>
        <v>0.97379813693687201</v>
      </c>
      <c r="B538" s="40">
        <f ca="1">INDEX('Flow probs &amp; rates'!$U$5:$U$5999,D538)</f>
        <v>1.1389313900915092E-2</v>
      </c>
      <c r="C538" s="40">
        <f ca="1">INDEX('Flow probs &amp; rates'!$V$5:$V$5999,D538)</f>
        <v>1.4812549162212828E-2</v>
      </c>
      <c r="D538" s="12">
        <v>179</v>
      </c>
      <c r="E538" s="12"/>
      <c r="F538" s="12">
        <v>-2.8598211072690099E-2</v>
      </c>
      <c r="G538" s="12">
        <v>1.44997122576522E-2</v>
      </c>
      <c r="H538" s="12">
        <v>1.40984988151165E-2</v>
      </c>
      <c r="J538" s="11" t="e">
        <f t="shared" ref="J538" ca="1" si="531">LN(INDEX(O$4:O$5999,M538))</f>
        <v>#NAME?</v>
      </c>
      <c r="K538" s="11">
        <v>0</v>
      </c>
      <c r="L538" s="11">
        <v>0</v>
      </c>
      <c r="M538" s="30">
        <v>1069</v>
      </c>
      <c r="N538">
        <v>268</v>
      </c>
      <c r="O538" t="e">
        <f t="array" aca="1" ref="O538:Q543" ca="1">[1]!evect(INDEX(A$4:A$5999,N538):INDEX(C$6:C$5999,N538))</f>
        <v>#NAME?</v>
      </c>
      <c r="P538" t="e">
        <f ca="1"/>
        <v>#NAME?</v>
      </c>
      <c r="Q538" t="e">
        <f ca="1"/>
        <v>#NAME?</v>
      </c>
      <c r="S538" s="43" t="e">
        <f t="array" aca="1" ref="S538:U540" ca="1">MMULT(INDEX(O$5:O$5999,M538):INDEX(Q$7:Q$5999,M538),MMULT(J538:L540,MINVERSE(INDEX(O$5:O$5999,M538):INDEX(Q$7:Q$5999,M538))))</f>
        <v>#NAME?</v>
      </c>
      <c r="T538" s="43" t="e">
        <f ca="1"/>
        <v>#NAME?</v>
      </c>
      <c r="U538" s="43" t="e">
        <f ca="1"/>
        <v>#NAME?</v>
      </c>
    </row>
    <row r="539" spans="1:21" x14ac:dyDescent="0.35">
      <c r="A539" s="40">
        <f ca="1">INDEX('Flow probs &amp; rates'!$W$5:$W$5999,D538)</f>
        <v>0.23514607055888456</v>
      </c>
      <c r="B539" s="40">
        <f ca="1">INDEX('Flow probs &amp; rates'!$X$5:$X$5999,D538)</f>
        <v>0.61023699936681142</v>
      </c>
      <c r="C539" s="40">
        <f ca="1">INDEX('Flow probs &amp; rates'!$Y$5:$Y$5999,D538)</f>
        <v>0.15461693007430397</v>
      </c>
      <c r="D539" s="12"/>
      <c r="E539" s="12"/>
      <c r="F539" s="12">
        <v>0.30059266440645699</v>
      </c>
      <c r="G539" s="12">
        <v>-0.49911703490727899</v>
      </c>
      <c r="H539" s="12">
        <v>0.198524370488113</v>
      </c>
      <c r="J539" s="11">
        <v>0</v>
      </c>
      <c r="K539" s="11" t="e">
        <f t="shared" ref="K539" ca="1" si="532">LN(INDEX(P$4:P$5999,M538))</f>
        <v>#NAME?</v>
      </c>
      <c r="L539" s="11">
        <v>0</v>
      </c>
      <c r="M539" s="30"/>
      <c r="O539" t="e">
        <f ca="1"/>
        <v>#NAME?</v>
      </c>
      <c r="P539" t="e">
        <f ca="1"/>
        <v>#NAME?</v>
      </c>
      <c r="Q539" t="e">
        <f ca="1"/>
        <v>#NAME?</v>
      </c>
      <c r="S539" s="43" t="e">
        <f ca="1"/>
        <v>#NAME?</v>
      </c>
      <c r="T539" s="43" t="e">
        <f ca="1"/>
        <v>#NAME?</v>
      </c>
      <c r="U539" s="43" t="e">
        <f ca="1"/>
        <v>#NAME?</v>
      </c>
    </row>
    <row r="540" spans="1:21" x14ac:dyDescent="0.35">
      <c r="A540" s="40">
        <f ca="1">INDEX('Flow probs &amp; rates'!$Z$5:$Z$5999,D538)</f>
        <v>2.3543774935501839E-2</v>
      </c>
      <c r="B540" s="40">
        <f ca="1">INDEX('Flow probs &amp; rates'!$AA$5:$AA$5999,D538)</f>
        <v>1.7493004417678086E-2</v>
      </c>
      <c r="C540" s="40">
        <f ca="1">INDEX('Flow probs &amp; rates'!$AB$5:$AB$5999,D538)</f>
        <v>0.95896322064682005</v>
      </c>
      <c r="D540" s="12"/>
      <c r="E540" s="12"/>
      <c r="F540" s="12">
        <v>2.1460044610882301E-2</v>
      </c>
      <c r="G540" s="12">
        <v>2.2550945279416701E-2</v>
      </c>
      <c r="H540" s="12">
        <v>-4.4010989890177099E-2</v>
      </c>
      <c r="J540" s="11">
        <v>0</v>
      </c>
      <c r="K540" s="11">
        <v>0</v>
      </c>
      <c r="L540" s="11" t="e">
        <f t="shared" ref="L540" ca="1" si="533">LN(INDEX(Q$4:Q$5999,M538))</f>
        <v>#NAME?</v>
      </c>
      <c r="M540" s="30"/>
      <c r="O540" t="e">
        <f ca="1"/>
        <v>#NAME?</v>
      </c>
      <c r="P540" t="e">
        <f ca="1"/>
        <v>#NAME?</v>
      </c>
      <c r="Q540" t="e">
        <f ca="1"/>
        <v>#NAME?</v>
      </c>
      <c r="S540" s="43" t="e">
        <f ca="1"/>
        <v>#NAME?</v>
      </c>
      <c r="T540" s="43" t="e">
        <f ca="1"/>
        <v>#NAME?</v>
      </c>
      <c r="U540" s="43" t="e">
        <f ca="1"/>
        <v>#NAME?</v>
      </c>
    </row>
    <row r="541" spans="1:21" x14ac:dyDescent="0.35">
      <c r="A541" s="40">
        <f ca="1">INDEX('Flow probs &amp; rates'!$T$5:$T$5999,D541)</f>
        <v>0.9739383020994159</v>
      </c>
      <c r="B541" s="40">
        <f ca="1">INDEX('Flow probs &amp; rates'!$U$5:$U$5999,D541)</f>
        <v>1.166765969468803E-2</v>
      </c>
      <c r="C541" s="40">
        <f ca="1">INDEX('Flow probs &amp; rates'!$V$5:$V$5999,D541)</f>
        <v>1.4394038205895975E-2</v>
      </c>
      <c r="D541" s="12">
        <v>180</v>
      </c>
      <c r="E541" s="12"/>
      <c r="F541" s="12">
        <v>-2.8446938502337898E-2</v>
      </c>
      <c r="G541" s="12">
        <v>1.47431366389283E-2</v>
      </c>
      <c r="H541" s="12">
        <v>1.3703801873622501E-2</v>
      </c>
      <c r="J541" s="11" t="e">
        <f t="shared" ref="J541" ca="1" si="534">LN(INDEX(O$4:O$5999,M541))</f>
        <v>#NAME?</v>
      </c>
      <c r="K541" s="11">
        <v>0</v>
      </c>
      <c r="L541" s="11">
        <v>0</v>
      </c>
      <c r="M541" s="30">
        <v>1075</v>
      </c>
      <c r="O541" t="e">
        <f ca="1"/>
        <v>#NAME?</v>
      </c>
      <c r="P541" t="e">
        <f ca="1"/>
        <v>#NAME?</v>
      </c>
      <c r="Q541" t="e">
        <f ca="1"/>
        <v>#NAME?</v>
      </c>
      <c r="S541" s="43" t="e">
        <f t="array" aca="1" ref="S541:U543" ca="1">MMULT(INDEX(O$5:O$5999,M541):INDEX(Q$7:Q$5999,M541),MMULT(J541:L543,MINVERSE(INDEX(O$5:O$5999,M541):INDEX(Q$7:Q$5999,M541))))</f>
        <v>#NAME?</v>
      </c>
      <c r="T541" s="43" t="e">
        <f ca="1"/>
        <v>#NAME?</v>
      </c>
      <c r="U541" s="43" t="e">
        <f ca="1"/>
        <v>#NAME?</v>
      </c>
    </row>
    <row r="542" spans="1:21" x14ac:dyDescent="0.35">
      <c r="A542" s="40">
        <f ca="1">INDEX('Flow probs &amp; rates'!$W$5:$W$5999,D541)</f>
        <v>0.23072983159980193</v>
      </c>
      <c r="B542" s="40">
        <f ca="1">INDEX('Flow probs &amp; rates'!$X$5:$X$5999,D541)</f>
        <v>0.61901027320891155</v>
      </c>
      <c r="C542" s="40">
        <f ca="1">INDEX('Flow probs &amp; rates'!$Y$5:$Y$5999,D541)</f>
        <v>0.15025989519128663</v>
      </c>
      <c r="D542" s="12"/>
      <c r="E542" s="12"/>
      <c r="F542" s="12">
        <v>0.292962481911616</v>
      </c>
      <c r="G542" s="12">
        <v>-0.48502199670935697</v>
      </c>
      <c r="H542" s="12">
        <v>0.19205951479719599</v>
      </c>
      <c r="J542" s="11">
        <v>0</v>
      </c>
      <c r="K542" s="11" t="e">
        <f t="shared" ref="K542" ca="1" si="535">LN(INDEX(P$4:P$5999,M541))</f>
        <v>#NAME?</v>
      </c>
      <c r="L542" s="11">
        <v>0</v>
      </c>
      <c r="M542" s="11"/>
      <c r="O542" t="e">
        <f ca="1"/>
        <v>#NAME?</v>
      </c>
      <c r="P542" t="e">
        <f ca="1"/>
        <v>#NAME?</v>
      </c>
      <c r="Q542" t="e">
        <f ca="1"/>
        <v>#NAME?</v>
      </c>
      <c r="S542" s="43" t="e">
        <f ca="1"/>
        <v>#NAME?</v>
      </c>
      <c r="T542" s="43" t="e">
        <f ca="1"/>
        <v>#NAME?</v>
      </c>
      <c r="U542" s="43" t="e">
        <f ca="1"/>
        <v>#NAME?</v>
      </c>
    </row>
    <row r="543" spans="1:21" x14ac:dyDescent="0.35">
      <c r="A543" s="40">
        <f ca="1">INDEX('Flow probs &amp; rates'!$Z$5:$Z$5999,D541)</f>
        <v>2.4361256001381334E-2</v>
      </c>
      <c r="B543" s="40">
        <f ca="1">INDEX('Flow probs &amp; rates'!$AA$5:$AA$5999,D541)</f>
        <v>1.976387602504244E-2</v>
      </c>
      <c r="C543" s="40">
        <f ca="1">INDEX('Flow probs &amp; rates'!$AB$5:$AB$5999,D541)</f>
        <v>0.95587486797357624</v>
      </c>
      <c r="D543" s="12"/>
      <c r="E543" s="12"/>
      <c r="F543" s="12">
        <v>2.2049782267645299E-2</v>
      </c>
      <c r="G543" s="12">
        <v>2.5371827284068799E-2</v>
      </c>
      <c r="H543" s="12">
        <v>-4.7421609562063198E-2</v>
      </c>
      <c r="J543" s="11">
        <v>0</v>
      </c>
      <c r="K543" s="11">
        <v>0</v>
      </c>
      <c r="L543" s="11" t="e">
        <f t="shared" ref="L543" ca="1" si="536">LN(INDEX(Q$4:Q$5999,M541))</f>
        <v>#NAME?</v>
      </c>
      <c r="M543" s="11"/>
      <c r="O543" t="e">
        <f ca="1"/>
        <v>#NAME?</v>
      </c>
      <c r="P543" t="e">
        <f ca="1"/>
        <v>#NAME?</v>
      </c>
      <c r="Q543" t="e">
        <f ca="1"/>
        <v>#NAME?</v>
      </c>
      <c r="S543" s="43" t="e">
        <f ca="1"/>
        <v>#NAME?</v>
      </c>
      <c r="T543" s="43" t="e">
        <f ca="1"/>
        <v>#NAME?</v>
      </c>
      <c r="U543" s="43" t="e">
        <f ca="1"/>
        <v>#NAME?</v>
      </c>
    </row>
    <row r="544" spans="1:21" x14ac:dyDescent="0.35">
      <c r="A544" s="40">
        <f ca="1">INDEX('Flow probs &amp; rates'!$T$5:$T$5999,D544)</f>
        <v>0.97437263113407024</v>
      </c>
      <c r="B544" s="40">
        <f ca="1">INDEX('Flow probs &amp; rates'!$U$5:$U$5999,D544)</f>
        <v>1.088949745847833E-2</v>
      </c>
      <c r="C544" s="40">
        <f ca="1">INDEX('Flow probs &amp; rates'!$V$5:$V$5999,D544)</f>
        <v>1.4737871407451376E-2</v>
      </c>
      <c r="D544" s="12">
        <v>181</v>
      </c>
      <c r="E544" s="12"/>
      <c r="F544" s="12">
        <v>-2.7929613756889099E-2</v>
      </c>
      <c r="G544" s="12">
        <v>1.3937343169378801E-2</v>
      </c>
      <c r="H544" s="12">
        <v>1.39922705875784E-2</v>
      </c>
      <c r="J544" s="11" t="e">
        <f t="shared" ref="J544" ca="1" si="537">LN(INDEX(O$4:O$5999,M544))</f>
        <v>#NAME?</v>
      </c>
      <c r="K544" s="11">
        <v>0</v>
      </c>
      <c r="L544" s="11">
        <v>0</v>
      </c>
      <c r="M544" s="30">
        <v>1081</v>
      </c>
      <c r="N544">
        <v>271</v>
      </c>
      <c r="O544" t="e">
        <f t="array" aca="1" ref="O544:Q549" ca="1">[1]!evect(INDEX(A$4:A$5999,N544):INDEX(C$6:C$5999,N544))</f>
        <v>#NAME?</v>
      </c>
      <c r="P544" t="e">
        <f ca="1"/>
        <v>#NAME?</v>
      </c>
      <c r="Q544" t="e">
        <f ca="1"/>
        <v>#NAME?</v>
      </c>
      <c r="S544" s="43" t="e">
        <f t="array" aca="1" ref="S544:U546" ca="1">MMULT(INDEX(O$5:O$5999,M544):INDEX(Q$7:Q$5999,M544),MMULT(J544:L546,MINVERSE(INDEX(O$5:O$5999,M544):INDEX(Q$7:Q$5999,M544))))</f>
        <v>#NAME?</v>
      </c>
      <c r="T544" s="43" t="e">
        <f ca="1"/>
        <v>#NAME?</v>
      </c>
      <c r="U544" s="43" t="e">
        <f ca="1"/>
        <v>#NAME?</v>
      </c>
    </row>
    <row r="545" spans="1:21" x14ac:dyDescent="0.35">
      <c r="A545" s="40">
        <f ca="1">INDEX('Flow probs &amp; rates'!$W$5:$W$5999,D544)</f>
        <v>0.23330753246330524</v>
      </c>
      <c r="B545" s="40">
        <f ca="1">INDEX('Flow probs &amp; rates'!$X$5:$X$5999,D544)</f>
        <v>0.6014610897292213</v>
      </c>
      <c r="C545" s="40">
        <f ca="1">INDEX('Flow probs &amp; rates'!$Y$5:$Y$5999,D544)</f>
        <v>0.16523137780747349</v>
      </c>
      <c r="D545" s="12"/>
      <c r="E545" s="12"/>
      <c r="F545" s="12">
        <v>0.29985529694505902</v>
      </c>
      <c r="G545" s="12">
        <v>-0.51388231974852105</v>
      </c>
      <c r="H545" s="12">
        <v>0.21402702280462901</v>
      </c>
      <c r="J545" s="11">
        <v>0</v>
      </c>
      <c r="K545" s="11" t="e">
        <f t="shared" ref="K545" ca="1" si="538">LN(INDEX(P$4:P$5999,M544))</f>
        <v>#NAME?</v>
      </c>
      <c r="L545" s="11">
        <v>0</v>
      </c>
      <c r="M545" s="30"/>
      <c r="O545" t="e">
        <f ca="1"/>
        <v>#NAME?</v>
      </c>
      <c r="P545" t="e">
        <f ca="1"/>
        <v>#NAME?</v>
      </c>
      <c r="Q545" t="e">
        <f ca="1"/>
        <v>#NAME?</v>
      </c>
      <c r="S545" s="43" t="e">
        <f ca="1"/>
        <v>#NAME?</v>
      </c>
      <c r="T545" s="43" t="e">
        <f ca="1"/>
        <v>#NAME?</v>
      </c>
      <c r="U545" s="43" t="e">
        <f ca="1"/>
        <v>#NAME?</v>
      </c>
    </row>
    <row r="546" spans="1:21" x14ac:dyDescent="0.35">
      <c r="A546" s="40">
        <f ca="1">INDEX('Flow probs &amp; rates'!$Z$5:$Z$5999,D544)</f>
        <v>2.4559283777659421E-2</v>
      </c>
      <c r="B546" s="40">
        <f ca="1">INDEX('Flow probs &amp; rates'!$AA$5:$AA$5999,D544)</f>
        <v>1.828344951995747E-2</v>
      </c>
      <c r="C546" s="40">
        <f ca="1">INDEX('Flow probs &amp; rates'!$AB$5:$AB$5999,D544)</f>
        <v>0.95715726670238321</v>
      </c>
      <c r="D546" s="12"/>
      <c r="E546" s="12"/>
      <c r="F546" s="12">
        <v>2.2392679185562699E-2</v>
      </c>
      <c r="G546" s="12">
        <v>2.3764982765594699E-2</v>
      </c>
      <c r="H546" s="12">
        <v>-4.6157661961394501E-2</v>
      </c>
      <c r="J546" s="11">
        <v>0</v>
      </c>
      <c r="K546" s="11">
        <v>0</v>
      </c>
      <c r="L546" s="11" t="e">
        <f t="shared" ref="L546" ca="1" si="539">LN(INDEX(Q$4:Q$5999,M544))</f>
        <v>#NAME?</v>
      </c>
      <c r="M546" s="30"/>
      <c r="O546" t="e">
        <f ca="1"/>
        <v>#NAME?</v>
      </c>
      <c r="P546" t="e">
        <f ca="1"/>
        <v>#NAME?</v>
      </c>
      <c r="Q546" t="e">
        <f ca="1"/>
        <v>#NAME?</v>
      </c>
      <c r="S546" s="43" t="e">
        <f ca="1"/>
        <v>#NAME?</v>
      </c>
      <c r="T546" s="43" t="e">
        <f ca="1"/>
        <v>#NAME?</v>
      </c>
      <c r="U546" s="43" t="e">
        <f ca="1"/>
        <v>#NAME?</v>
      </c>
    </row>
    <row r="547" spans="1:21" x14ac:dyDescent="0.35">
      <c r="A547" s="40">
        <f ca="1">INDEX('Flow probs &amp; rates'!$T$5:$T$5999,D547)</f>
        <v>0.97557241912926584</v>
      </c>
      <c r="B547" s="40">
        <f ca="1">INDEX('Flow probs &amp; rates'!$U$5:$U$5999,D547)</f>
        <v>1.089163269553991E-2</v>
      </c>
      <c r="C547" s="40">
        <f ca="1">INDEX('Flow probs &amp; rates'!$V$5:$V$5999,D547)</f>
        <v>1.35359481751942E-2</v>
      </c>
      <c r="D547" s="12">
        <v>182</v>
      </c>
      <c r="E547" s="12"/>
      <c r="F547" s="12">
        <v>-2.6739183001138998E-2</v>
      </c>
      <c r="G547" s="12">
        <v>1.3924038169056E-2</v>
      </c>
      <c r="H547" s="12">
        <v>1.2815144832159399E-2</v>
      </c>
      <c r="J547" s="11" t="e">
        <f t="shared" ref="J547" ca="1" si="540">LN(INDEX(O$4:O$5999,M547))</f>
        <v>#NAME?</v>
      </c>
      <c r="K547" s="11">
        <v>0</v>
      </c>
      <c r="L547" s="11">
        <v>0</v>
      </c>
      <c r="M547" s="30">
        <v>1087</v>
      </c>
      <c r="O547" t="e">
        <f ca="1"/>
        <v>#NAME?</v>
      </c>
      <c r="P547" t="e">
        <f ca="1"/>
        <v>#NAME?</v>
      </c>
      <c r="Q547" t="e">
        <f ca="1"/>
        <v>#NAME?</v>
      </c>
      <c r="S547" s="43" t="e">
        <f t="array" aca="1" ref="S547:U549" ca="1">MMULT(INDEX(O$5:O$5999,M547):INDEX(Q$7:Q$5999,M547),MMULT(J547:L549,MINVERSE(INDEX(O$5:O$5999,M547):INDEX(Q$7:Q$5999,M547))))</f>
        <v>#NAME?</v>
      </c>
      <c r="T547" s="43" t="e">
        <f ca="1"/>
        <v>#NAME?</v>
      </c>
      <c r="U547" s="43" t="e">
        <f ca="1"/>
        <v>#NAME?</v>
      </c>
    </row>
    <row r="548" spans="1:21" x14ac:dyDescent="0.35">
      <c r="A548" s="40">
        <f ca="1">INDEX('Flow probs &amp; rates'!$W$5:$W$5999,D547)</f>
        <v>0.2391500260722467</v>
      </c>
      <c r="B548" s="40">
        <f ca="1">INDEX('Flow probs &amp; rates'!$X$5:$X$5999,D547)</f>
        <v>0.60285554167213184</v>
      </c>
      <c r="C548" s="40">
        <f ca="1">INDEX('Flow probs &amp; rates'!$Y$5:$Y$5999,D547)</f>
        <v>0.15799443225562146</v>
      </c>
      <c r="D548" s="12"/>
      <c r="E548" s="12"/>
      <c r="F548" s="12">
        <v>0.306782723907495</v>
      </c>
      <c r="G548" s="12">
        <v>-0.51161674960225101</v>
      </c>
      <c r="H548" s="12">
        <v>0.20483402568197401</v>
      </c>
      <c r="J548" s="11">
        <v>0</v>
      </c>
      <c r="K548" s="11" t="e">
        <f t="shared" ref="K548" ca="1" si="541">LN(INDEX(P$4:P$5999,M547))</f>
        <v>#NAME?</v>
      </c>
      <c r="L548" s="11">
        <v>0</v>
      </c>
      <c r="M548" s="30"/>
      <c r="O548" t="e">
        <f ca="1"/>
        <v>#NAME?</v>
      </c>
      <c r="P548" t="e">
        <f ca="1"/>
        <v>#NAME?</v>
      </c>
      <c r="Q548" t="e">
        <f ca="1"/>
        <v>#NAME?</v>
      </c>
      <c r="S548" s="43" t="e">
        <f ca="1"/>
        <v>#NAME?</v>
      </c>
      <c r="T548" s="43" t="e">
        <f ca="1"/>
        <v>#NAME?</v>
      </c>
      <c r="U548" s="43" t="e">
        <f ca="1"/>
        <v>#NAME?</v>
      </c>
    </row>
    <row r="549" spans="1:21" x14ac:dyDescent="0.35">
      <c r="A549" s="40">
        <f ca="1">INDEX('Flow probs &amp; rates'!$Z$5:$Z$5999,D547)</f>
        <v>2.6785251604038558E-2</v>
      </c>
      <c r="B549" s="40">
        <f ca="1">INDEX('Flow probs &amp; rates'!$AA$5:$AA$5999,D547)</f>
        <v>1.9114158572684999E-2</v>
      </c>
      <c r="C549" s="40">
        <f ca="1">INDEX('Flow probs &amp; rates'!$AB$5:$AB$5999,D547)</f>
        <v>0.9541005898232765</v>
      </c>
      <c r="D549" s="12"/>
      <c r="E549" s="12"/>
      <c r="F549" s="12">
        <v>2.4509247217461502E-2</v>
      </c>
      <c r="G549" s="12">
        <v>2.4852923945026702E-2</v>
      </c>
      <c r="H549" s="12">
        <v>-4.9362171162352302E-2</v>
      </c>
      <c r="J549" s="11">
        <v>0</v>
      </c>
      <c r="K549" s="11">
        <v>0</v>
      </c>
      <c r="L549" s="11" t="e">
        <f t="shared" ref="L549" ca="1" si="542">LN(INDEX(Q$4:Q$5999,M547))</f>
        <v>#NAME?</v>
      </c>
      <c r="M549" s="30"/>
      <c r="O549" t="e">
        <f ca="1"/>
        <v>#NAME?</v>
      </c>
      <c r="P549" t="e">
        <f ca="1"/>
        <v>#NAME?</v>
      </c>
      <c r="Q549" t="e">
        <f ca="1"/>
        <v>#NAME?</v>
      </c>
      <c r="S549" s="43" t="e">
        <f ca="1"/>
        <v>#NAME?</v>
      </c>
      <c r="T549" s="43" t="e">
        <f ca="1"/>
        <v>#NAME?</v>
      </c>
      <c r="U549" s="43" t="e">
        <f ca="1"/>
        <v>#NAME?</v>
      </c>
    </row>
    <row r="550" spans="1:21" x14ac:dyDescent="0.35">
      <c r="A550" s="40">
        <f ca="1">INDEX('Flow probs &amp; rates'!$T$5:$T$5999,D550)</f>
        <v>0.97458690036973394</v>
      </c>
      <c r="B550" s="40">
        <f ca="1">INDEX('Flow probs &amp; rates'!$U$5:$U$5999,D550)</f>
        <v>1.136318123929805E-2</v>
      </c>
      <c r="C550" s="40">
        <f ca="1">INDEX('Flow probs &amp; rates'!$V$5:$V$5999,D550)</f>
        <v>1.4049918390968029E-2</v>
      </c>
      <c r="D550" s="12">
        <v>183</v>
      </c>
      <c r="E550" s="12"/>
      <c r="F550" s="12">
        <v>-2.7780999093047098E-2</v>
      </c>
      <c r="G550" s="12">
        <v>1.4552426480966401E-2</v>
      </c>
      <c r="H550" s="12">
        <v>1.32285726222231E-2</v>
      </c>
      <c r="J550" s="11" t="e">
        <f t="shared" ref="J550" ca="1" si="543">LN(INDEX(O$4:O$5999,M550))</f>
        <v>#NAME?</v>
      </c>
      <c r="K550" s="11">
        <v>0</v>
      </c>
      <c r="L550" s="11">
        <v>0</v>
      </c>
      <c r="M550" s="30">
        <v>1093</v>
      </c>
      <c r="N550">
        <v>274</v>
      </c>
      <c r="O550" t="e">
        <f t="array" aca="1" ref="O550:Q555" ca="1">[1]!evect(INDEX(A$4:A$5999,N550):INDEX(C$6:C$5999,N550))</f>
        <v>#NAME?</v>
      </c>
      <c r="P550" t="e">
        <f ca="1"/>
        <v>#NAME?</v>
      </c>
      <c r="Q550" t="e">
        <f ca="1"/>
        <v>#NAME?</v>
      </c>
      <c r="S550" s="43" t="e">
        <f t="array" aca="1" ref="S550:U552" ca="1">MMULT(INDEX(O$5:O$5999,M550):INDEX(Q$7:Q$5999,M550),MMULT(J550:L552,MINVERSE(INDEX(O$5:O$5999,M550):INDEX(Q$7:Q$5999,M550))))</f>
        <v>#NAME?</v>
      </c>
      <c r="T550" s="43" t="e">
        <f ca="1"/>
        <v>#NAME?</v>
      </c>
      <c r="U550" s="43" t="e">
        <f ca="1"/>
        <v>#NAME?</v>
      </c>
    </row>
    <row r="551" spans="1:21" x14ac:dyDescent="0.35">
      <c r="A551" s="40">
        <f ca="1">INDEX('Flow probs &amp; rates'!$W$5:$W$5999,D550)</f>
        <v>0.23201996304420799</v>
      </c>
      <c r="B551" s="40">
        <f ca="1">INDEX('Flow probs &amp; rates'!$X$5:$X$5999,D550)</f>
        <v>0.6019465272715111</v>
      </c>
      <c r="C551" s="40">
        <f ca="1">INDEX('Flow probs &amp; rates'!$Y$5:$Y$5999,D550)</f>
        <v>0.16603350968428093</v>
      </c>
      <c r="D551" s="12"/>
      <c r="E551" s="12"/>
      <c r="F551" s="12">
        <v>0.29782254163014898</v>
      </c>
      <c r="G551" s="12">
        <v>-0.51322881236085105</v>
      </c>
      <c r="H551" s="12">
        <v>0.215406270729084</v>
      </c>
      <c r="J551" s="11">
        <v>0</v>
      </c>
      <c r="K551" s="11" t="e">
        <f t="shared" ref="K551" ca="1" si="544">LN(INDEX(P$4:P$5999,M550))</f>
        <v>#NAME?</v>
      </c>
      <c r="L551" s="11">
        <v>0</v>
      </c>
      <c r="M551" s="11"/>
      <c r="O551" t="e">
        <f ca="1"/>
        <v>#NAME?</v>
      </c>
      <c r="P551" t="e">
        <f ca="1"/>
        <v>#NAME?</v>
      </c>
      <c r="Q551" t="e">
        <f ca="1"/>
        <v>#NAME?</v>
      </c>
      <c r="S551" s="43" t="e">
        <f ca="1"/>
        <v>#NAME?</v>
      </c>
      <c r="T551" s="43" t="e">
        <f ca="1"/>
        <v>#NAME?</v>
      </c>
      <c r="U551" s="43" t="e">
        <f ca="1"/>
        <v>#NAME?</v>
      </c>
    </row>
    <row r="552" spans="1:21" x14ac:dyDescent="0.35">
      <c r="A552" s="40">
        <f ca="1">INDEX('Flow probs &amp; rates'!$Z$5:$Z$5999,D550)</f>
        <v>2.6412755718804332E-2</v>
      </c>
      <c r="B552" s="40">
        <f ca="1">INDEX('Flow probs &amp; rates'!$AA$5:$AA$5999,D550)</f>
        <v>1.8558793253263716E-2</v>
      </c>
      <c r="C552" s="40">
        <f ca="1">INDEX('Flow probs &amp; rates'!$AB$5:$AB$5999,D550)</f>
        <v>0.95502845102793199</v>
      </c>
      <c r="D552" s="12"/>
      <c r="E552" s="12"/>
      <c r="F552" s="12">
        <v>2.4314603167212401E-2</v>
      </c>
      <c r="G552" s="12">
        <v>2.4124191267370001E-2</v>
      </c>
      <c r="H552" s="12">
        <v>-4.8438794434700498E-2</v>
      </c>
      <c r="J552" s="11">
        <v>0</v>
      </c>
      <c r="K552" s="11">
        <v>0</v>
      </c>
      <c r="L552" s="11" t="e">
        <f t="shared" ref="L552" ca="1" si="545">LN(INDEX(Q$4:Q$5999,M550))</f>
        <v>#NAME?</v>
      </c>
      <c r="M552" s="11"/>
      <c r="O552" t="e">
        <f ca="1"/>
        <v>#NAME?</v>
      </c>
      <c r="P552" t="e">
        <f ca="1"/>
        <v>#NAME?</v>
      </c>
      <c r="Q552" t="e">
        <f ca="1"/>
        <v>#NAME?</v>
      </c>
      <c r="S552" s="43" t="e">
        <f ca="1"/>
        <v>#NAME?</v>
      </c>
      <c r="T552" s="43" t="e">
        <f ca="1"/>
        <v>#NAME?</v>
      </c>
      <c r="U552" s="43" t="e">
        <f ca="1"/>
        <v>#NAME?</v>
      </c>
    </row>
    <row r="553" spans="1:21" x14ac:dyDescent="0.35">
      <c r="A553" s="40">
        <f ca="1">INDEX('Flow probs &amp; rates'!$T$5:$T$5999,D553)</f>
        <v>0.97366612937626451</v>
      </c>
      <c r="B553" s="40">
        <f ca="1">INDEX('Flow probs &amp; rates'!$U$5:$U$5999,D553)</f>
        <v>1.15794531398873E-2</v>
      </c>
      <c r="C553" s="40">
        <f ca="1">INDEX('Flow probs &amp; rates'!$V$5:$V$5999,D553)</f>
        <v>1.4754417483848259E-2</v>
      </c>
      <c r="D553" s="12">
        <v>184</v>
      </c>
      <c r="E553" s="12"/>
      <c r="F553" s="12">
        <v>-2.88338049605368E-2</v>
      </c>
      <c r="G553" s="12">
        <v>1.4996701641459701E-2</v>
      </c>
      <c r="H553" s="12">
        <v>1.38371033191435E-2</v>
      </c>
      <c r="J553" s="11" t="e">
        <f t="shared" ref="J553" ca="1" si="546">LN(INDEX(O$4:O$5999,M553))</f>
        <v>#NAME?</v>
      </c>
      <c r="K553" s="11">
        <v>0</v>
      </c>
      <c r="L553" s="11">
        <v>0</v>
      </c>
      <c r="M553" s="30">
        <v>1099</v>
      </c>
      <c r="O553" t="e">
        <f ca="1"/>
        <v>#NAME?</v>
      </c>
      <c r="P553" t="e">
        <f ca="1"/>
        <v>#NAME?</v>
      </c>
      <c r="Q553" t="e">
        <f ca="1"/>
        <v>#NAME?</v>
      </c>
      <c r="S553" s="43" t="e">
        <f t="array" aca="1" ref="S553:U555" ca="1">MMULT(INDEX(O$5:O$5999,M553):INDEX(Q$7:Q$5999,M553),MMULT(J553:L555,MINVERSE(INDEX(O$5:O$5999,M553):INDEX(Q$7:Q$5999,M553))))</f>
        <v>#NAME?</v>
      </c>
      <c r="T553" s="43" t="e">
        <f ca="1"/>
        <v>#NAME?</v>
      </c>
      <c r="U553" s="43" t="e">
        <f ca="1"/>
        <v>#NAME?</v>
      </c>
    </row>
    <row r="554" spans="1:21" x14ac:dyDescent="0.35">
      <c r="A554" s="40">
        <f ca="1">INDEX('Flow probs &amp; rates'!$W$5:$W$5999,D553)</f>
        <v>0.23779468192995387</v>
      </c>
      <c r="B554" s="40">
        <f ca="1">INDEX('Flow probs &amp; rates'!$X$5:$X$5999,D553)</f>
        <v>0.58824920984781626</v>
      </c>
      <c r="C554" s="40">
        <f ca="1">INDEX('Flow probs &amp; rates'!$Y$5:$Y$5999,D553)</f>
        <v>0.1739561082222299</v>
      </c>
      <c r="D554" s="12"/>
      <c r="E554" s="12"/>
      <c r="F554" s="12">
        <v>0.30886845561453702</v>
      </c>
      <c r="G554" s="12">
        <v>-0.53658294756467195</v>
      </c>
      <c r="H554" s="12">
        <v>0.22771449195137999</v>
      </c>
      <c r="J554" s="11">
        <v>0</v>
      </c>
      <c r="K554" s="11" t="e">
        <f t="shared" ref="K554" ca="1" si="547">LN(INDEX(P$4:P$5999,M553))</f>
        <v>#NAME?</v>
      </c>
      <c r="L554" s="11">
        <v>0</v>
      </c>
      <c r="M554" s="30"/>
      <c r="O554" t="e">
        <f ca="1"/>
        <v>#NAME?</v>
      </c>
      <c r="P554" t="e">
        <f ca="1"/>
        <v>#NAME?</v>
      </c>
      <c r="Q554" t="e">
        <f ca="1"/>
        <v>#NAME?</v>
      </c>
      <c r="S554" s="43" t="e">
        <f ca="1"/>
        <v>#NAME?</v>
      </c>
      <c r="T554" s="43" t="e">
        <f ca="1"/>
        <v>#NAME?</v>
      </c>
      <c r="U554" s="43" t="e">
        <f ca="1"/>
        <v>#NAME?</v>
      </c>
    </row>
    <row r="555" spans="1:21" x14ac:dyDescent="0.35">
      <c r="A555" s="40">
        <f ca="1">INDEX('Flow probs &amp; rates'!$Z$5:$Z$5999,D553)</f>
        <v>2.4381150674597334E-2</v>
      </c>
      <c r="B555" s="40">
        <f ca="1">INDEX('Flow probs &amp; rates'!$AA$5:$AA$5999,D553)</f>
        <v>1.8001683953347225E-2</v>
      </c>
      <c r="C555" s="40">
        <f ca="1">INDEX('Flow probs &amp; rates'!$AB$5:$AB$5999,D553)</f>
        <v>0.95761716537205543</v>
      </c>
      <c r="D555" s="12"/>
      <c r="E555" s="12"/>
      <c r="F555" s="12">
        <v>2.2160956866521E-2</v>
      </c>
      <c r="G555" s="12">
        <v>2.3624556664315899E-2</v>
      </c>
      <c r="H555" s="12">
        <v>-4.57855135410732E-2</v>
      </c>
      <c r="J555" s="11">
        <v>0</v>
      </c>
      <c r="K555" s="11">
        <v>0</v>
      </c>
      <c r="L555" s="11" t="e">
        <f t="shared" ref="L555" ca="1" si="548">LN(INDEX(Q$4:Q$5999,M553))</f>
        <v>#NAME?</v>
      </c>
      <c r="M555" s="30"/>
      <c r="O555" t="e">
        <f ca="1"/>
        <v>#NAME?</v>
      </c>
      <c r="P555" t="e">
        <f ca="1"/>
        <v>#NAME?</v>
      </c>
      <c r="Q555" t="e">
        <f ca="1"/>
        <v>#NAME?</v>
      </c>
      <c r="S555" s="43" t="e">
        <f ca="1"/>
        <v>#NAME?</v>
      </c>
      <c r="T555" s="43" t="e">
        <f ca="1"/>
        <v>#NAME?</v>
      </c>
      <c r="U555" s="43" t="e">
        <f ca="1"/>
        <v>#NAME?</v>
      </c>
    </row>
    <row r="556" spans="1:21" x14ac:dyDescent="0.35">
      <c r="A556" s="40">
        <f ca="1">INDEX('Flow probs &amp; rates'!$T$5:$T$5999,D556)</f>
        <v>0.9743963278808726</v>
      </c>
      <c r="B556" s="40">
        <f ca="1">INDEX('Flow probs &amp; rates'!$U$5:$U$5999,D556)</f>
        <v>1.1198632603143101E-2</v>
      </c>
      <c r="C556" s="40">
        <f ca="1">INDEX('Flow probs &amp; rates'!$V$5:$V$5999,D556)</f>
        <v>1.4405039515984241E-2</v>
      </c>
      <c r="D556" s="12">
        <v>185</v>
      </c>
      <c r="E556" s="12"/>
      <c r="F556" s="12">
        <v>-2.8064934184281801E-2</v>
      </c>
      <c r="G556" s="12">
        <v>1.4545427899517601E-2</v>
      </c>
      <c r="H556" s="12">
        <v>1.35195062846994E-2</v>
      </c>
      <c r="J556" s="11" t="e">
        <f t="shared" ref="J556" ca="1" si="549">LN(INDEX(O$4:O$5999,M556))</f>
        <v>#NAME?</v>
      </c>
      <c r="K556" s="11">
        <v>0</v>
      </c>
      <c r="L556" s="11">
        <v>0</v>
      </c>
      <c r="M556" s="30">
        <v>1105</v>
      </c>
      <c r="N556">
        <v>277</v>
      </c>
      <c r="O556" t="e">
        <f t="array" aca="1" ref="O556:Q561" ca="1">[1]!evect(INDEX(A$4:A$5999,N556):INDEX(C$6:C$5999,N556))</f>
        <v>#NAME?</v>
      </c>
      <c r="P556" t="e">
        <f ca="1"/>
        <v>#NAME?</v>
      </c>
      <c r="Q556" t="e">
        <f ca="1"/>
        <v>#NAME?</v>
      </c>
      <c r="S556" s="43" t="e">
        <f t="array" aca="1" ref="S556:U558" ca="1">MMULT(INDEX(O$5:O$5999,M556):INDEX(Q$7:Q$5999,M556),MMULT(J556:L558,MINVERSE(INDEX(O$5:O$5999,M556):INDEX(Q$7:Q$5999,M556))))</f>
        <v>#NAME?</v>
      </c>
      <c r="T556" s="43" t="e">
        <f ca="1"/>
        <v>#NAME?</v>
      </c>
      <c r="U556" s="43" t="e">
        <f ca="1"/>
        <v>#NAME?</v>
      </c>
    </row>
    <row r="557" spans="1:21" x14ac:dyDescent="0.35">
      <c r="A557" s="40">
        <f ca="1">INDEX('Flow probs &amp; rates'!$W$5:$W$5999,D556)</f>
        <v>0.24218322613751267</v>
      </c>
      <c r="B557" s="40">
        <f ca="1">INDEX('Flow probs &amp; rates'!$X$5:$X$5999,D556)</f>
        <v>0.58343085444852016</v>
      </c>
      <c r="C557" s="40">
        <f ca="1">INDEX('Flow probs &amp; rates'!$Y$5:$Y$5999,D556)</f>
        <v>0.17438591941396722</v>
      </c>
      <c r="D557" s="12"/>
      <c r="E557" s="12"/>
      <c r="F557" s="12">
        <v>0.31552294219979599</v>
      </c>
      <c r="G557" s="12">
        <v>-0.54493523212641903</v>
      </c>
      <c r="H557" s="12">
        <v>0.229412289925367</v>
      </c>
      <c r="J557" s="11">
        <v>0</v>
      </c>
      <c r="K557" s="11" t="e">
        <f t="shared" ref="K557" ca="1" si="550">LN(INDEX(P$4:P$5999,M556))</f>
        <v>#NAME?</v>
      </c>
      <c r="L557" s="11">
        <v>0</v>
      </c>
      <c r="M557" s="30"/>
      <c r="O557" t="e">
        <f ca="1"/>
        <v>#NAME?</v>
      </c>
      <c r="P557" t="e">
        <f ca="1"/>
        <v>#NAME?</v>
      </c>
      <c r="Q557" t="e">
        <f ca="1"/>
        <v>#NAME?</v>
      </c>
      <c r="S557" s="43" t="e">
        <f ca="1"/>
        <v>#NAME?</v>
      </c>
      <c r="T557" s="43" t="e">
        <f ca="1"/>
        <v>#NAME?</v>
      </c>
      <c r="U557" s="43" t="e">
        <f ca="1"/>
        <v>#NAME?</v>
      </c>
    </row>
    <row r="558" spans="1:21" x14ac:dyDescent="0.35">
      <c r="A558" s="40">
        <f ca="1">INDEX('Flow probs &amp; rates'!$Z$5:$Z$5999,D556)</f>
        <v>2.5644413900243166E-2</v>
      </c>
      <c r="B558" s="40">
        <f ca="1">INDEX('Flow probs &amp; rates'!$AA$5:$AA$5999,D556)</f>
        <v>1.8537663544491583E-2</v>
      </c>
      <c r="C558" s="40">
        <f ca="1">INDEX('Flow probs &amp; rates'!$AB$5:$AB$5999,D556)</f>
        <v>0.95581792255526521</v>
      </c>
      <c r="D558" s="12"/>
      <c r="E558" s="12"/>
      <c r="F558" s="12">
        <v>2.33148662810281E-2</v>
      </c>
      <c r="G558" s="12">
        <v>2.4448594624126199E-2</v>
      </c>
      <c r="H558" s="12">
        <v>-4.7763460894907801E-2</v>
      </c>
      <c r="J558" s="11">
        <v>0</v>
      </c>
      <c r="K558" s="11">
        <v>0</v>
      </c>
      <c r="L558" s="11" t="e">
        <f t="shared" ref="L558" ca="1" si="551">LN(INDEX(Q$4:Q$5999,M556))</f>
        <v>#NAME?</v>
      </c>
      <c r="M558" s="30"/>
      <c r="O558" t="e">
        <f ca="1"/>
        <v>#NAME?</v>
      </c>
      <c r="P558" t="e">
        <f ca="1"/>
        <v>#NAME?</v>
      </c>
      <c r="Q558" t="e">
        <f ca="1"/>
        <v>#NAME?</v>
      </c>
      <c r="S558" s="43" t="e">
        <f ca="1"/>
        <v>#NAME?</v>
      </c>
      <c r="T558" s="43" t="e">
        <f ca="1"/>
        <v>#NAME?</v>
      </c>
      <c r="U558" s="43" t="e">
        <f ca="1"/>
        <v>#NAME?</v>
      </c>
    </row>
    <row r="559" spans="1:21" x14ac:dyDescent="0.35">
      <c r="A559" s="40">
        <f ca="1">INDEX('Flow probs &amp; rates'!$T$5:$T$5999,D559)</f>
        <v>0.9750525121867285</v>
      </c>
      <c r="B559" s="40">
        <f ca="1">INDEX('Flow probs &amp; rates'!$U$5:$U$5999,D559)</f>
        <v>1.0899402605670681E-2</v>
      </c>
      <c r="C559" s="40">
        <f ca="1">INDEX('Flow probs &amp; rates'!$V$5:$V$5999,D559)</f>
        <v>1.4048085207600791E-2</v>
      </c>
      <c r="D559" s="12">
        <v>186</v>
      </c>
      <c r="E559" s="12"/>
      <c r="F559" s="12">
        <v>-2.73590263444069E-2</v>
      </c>
      <c r="G559" s="12">
        <v>1.4145037395450999E-2</v>
      </c>
      <c r="H559" s="12">
        <v>1.32139889489557E-2</v>
      </c>
      <c r="J559" s="11" t="e">
        <f t="shared" ref="J559" ca="1" si="552">LN(INDEX(O$4:O$5999,M559))</f>
        <v>#NAME?</v>
      </c>
      <c r="K559" s="11">
        <v>0</v>
      </c>
      <c r="L559" s="11">
        <v>0</v>
      </c>
      <c r="M559" s="30">
        <v>1111</v>
      </c>
      <c r="O559" t="e">
        <f ca="1"/>
        <v>#NAME?</v>
      </c>
      <c r="P559" t="e">
        <f ca="1"/>
        <v>#NAME?</v>
      </c>
      <c r="Q559" t="e">
        <f ca="1"/>
        <v>#NAME?</v>
      </c>
      <c r="S559" s="43" t="e">
        <f t="array" aca="1" ref="S559:U561" ca="1">MMULT(INDEX(O$5:O$5999,M559):INDEX(Q$7:Q$5999,M559),MMULT(J559:L561,MINVERSE(INDEX(O$5:O$5999,M559):INDEX(Q$7:Q$5999,M559))))</f>
        <v>#NAME?</v>
      </c>
      <c r="T559" s="43" t="e">
        <f ca="1"/>
        <v>#NAME?</v>
      </c>
      <c r="U559" s="43" t="e">
        <f ca="1"/>
        <v>#NAME?</v>
      </c>
    </row>
    <row r="560" spans="1:21" x14ac:dyDescent="0.35">
      <c r="A560" s="40">
        <f ca="1">INDEX('Flow probs &amp; rates'!$W$5:$W$5999,D559)</f>
        <v>0.2456062032547815</v>
      </c>
      <c r="B560" s="40">
        <f ca="1">INDEX('Flow probs &amp; rates'!$X$5:$X$5999,D559)</f>
        <v>0.58343373334438775</v>
      </c>
      <c r="C560" s="40">
        <f ca="1">INDEX('Flow probs &amp; rates'!$Y$5:$Y$5999,D559)</f>
        <v>0.17096006340083073</v>
      </c>
      <c r="D560" s="12"/>
      <c r="E560" s="12"/>
      <c r="F560" s="12">
        <v>0.31997988212649298</v>
      </c>
      <c r="G560" s="12">
        <v>-0.54493342262618905</v>
      </c>
      <c r="H560" s="12">
        <v>0.22495354049969599</v>
      </c>
      <c r="J560" s="11">
        <v>0</v>
      </c>
      <c r="K560" s="11" t="e">
        <f t="shared" ref="K560" ca="1" si="553">LN(INDEX(P$4:P$5999,M559))</f>
        <v>#NAME?</v>
      </c>
      <c r="L560" s="11">
        <v>0</v>
      </c>
      <c r="M560" s="11"/>
      <c r="O560" t="e">
        <f ca="1"/>
        <v>#NAME?</v>
      </c>
      <c r="P560" t="e">
        <f ca="1"/>
        <v>#NAME?</v>
      </c>
      <c r="Q560" t="e">
        <f ca="1"/>
        <v>#NAME?</v>
      </c>
      <c r="S560" s="43" t="e">
        <f ca="1"/>
        <v>#NAME?</v>
      </c>
      <c r="T560" s="43" t="e">
        <f ca="1"/>
        <v>#NAME?</v>
      </c>
      <c r="U560" s="43" t="e">
        <f ca="1"/>
        <v>#NAME?</v>
      </c>
    </row>
    <row r="561" spans="1:21" x14ac:dyDescent="0.35">
      <c r="A561" s="40">
        <f ca="1">INDEX('Flow probs &amp; rates'!$Z$5:$Z$5999,D559)</f>
        <v>2.5594587951818095E-2</v>
      </c>
      <c r="B561" s="40">
        <f ca="1">INDEX('Flow probs &amp; rates'!$AA$5:$AA$5999,D559)</f>
        <v>1.9126411432009806E-2</v>
      </c>
      <c r="C561" s="40">
        <f ca="1">INDEX('Flow probs &amp; rates'!$AB$5:$AB$5999,D559)</f>
        <v>0.9552790006161721</v>
      </c>
      <c r="D561" s="12"/>
      <c r="E561" s="12"/>
      <c r="F561" s="12">
        <v>2.31066866181684E-2</v>
      </c>
      <c r="G561" s="12">
        <v>2.5245465926079999E-2</v>
      </c>
      <c r="H561" s="12">
        <v>-4.83521525442486E-2</v>
      </c>
      <c r="J561" s="11">
        <v>0</v>
      </c>
      <c r="K561" s="11">
        <v>0</v>
      </c>
      <c r="L561" s="11" t="e">
        <f t="shared" ref="L561" ca="1" si="554">LN(INDEX(Q$4:Q$5999,M559))</f>
        <v>#NAME?</v>
      </c>
      <c r="M561" s="11"/>
      <c r="O561" t="e">
        <f ca="1"/>
        <v>#NAME?</v>
      </c>
      <c r="P561" t="e">
        <f ca="1"/>
        <v>#NAME?</v>
      </c>
      <c r="Q561" t="e">
        <f ca="1"/>
        <v>#NAME?</v>
      </c>
      <c r="S561" s="43" t="e">
        <f ca="1"/>
        <v>#NAME?</v>
      </c>
      <c r="T561" s="43" t="e">
        <f ca="1"/>
        <v>#NAME?</v>
      </c>
      <c r="U561" s="43" t="e">
        <f ca="1"/>
        <v>#NAME?</v>
      </c>
    </row>
    <row r="562" spans="1:21" x14ac:dyDescent="0.35">
      <c r="A562" s="40">
        <f ca="1">INDEX('Flow probs &amp; rates'!$T$5:$T$5999,D562)</f>
        <v>0.97382254331756823</v>
      </c>
      <c r="B562" s="40">
        <f ca="1">INDEX('Flow probs &amp; rates'!$U$5:$U$5999,D562)</f>
        <v>1.1249211206692167E-2</v>
      </c>
      <c r="C562" s="40">
        <f ca="1">INDEX('Flow probs &amp; rates'!$V$5:$V$5999,D562)</f>
        <v>1.4928245475739581E-2</v>
      </c>
      <c r="D562" s="12">
        <v>187</v>
      </c>
      <c r="E562" s="12"/>
      <c r="F562" s="12">
        <v>-2.85513450768369E-2</v>
      </c>
      <c r="G562" s="12">
        <v>1.44275926635168E-2</v>
      </c>
      <c r="H562" s="12">
        <v>1.41237524132404E-2</v>
      </c>
      <c r="J562" s="11" t="e">
        <f t="shared" ref="J562" ca="1" si="555">LN(INDEX(O$4:O$5999,M562))</f>
        <v>#NAME?</v>
      </c>
      <c r="K562" s="11">
        <v>0</v>
      </c>
      <c r="L562" s="11">
        <v>0</v>
      </c>
      <c r="M562" s="30">
        <v>1117</v>
      </c>
      <c r="N562">
        <v>280</v>
      </c>
      <c r="O562" t="e">
        <f t="array" aca="1" ref="O562:Q567" ca="1">[1]!evect(INDEX(A$4:A$5999,N562):INDEX(C$6:C$5999,N562))</f>
        <v>#NAME?</v>
      </c>
      <c r="P562" t="e">
        <f ca="1"/>
        <v>#NAME?</v>
      </c>
      <c r="Q562" t="e">
        <f ca="1"/>
        <v>#NAME?</v>
      </c>
      <c r="S562" s="43" t="e">
        <f t="array" aca="1" ref="S562:U564" ca="1">MMULT(INDEX(O$5:O$5999,M562):INDEX(Q$7:Q$5999,M562),MMULT(J562:L564,MINVERSE(INDEX(O$5:O$5999,M562):INDEX(Q$7:Q$5999,M562))))</f>
        <v>#NAME?</v>
      </c>
      <c r="T562" s="43" t="e">
        <f ca="1"/>
        <v>#NAME?</v>
      </c>
      <c r="U562" s="43" t="e">
        <f ca="1"/>
        <v>#NAME?</v>
      </c>
    </row>
    <row r="563" spans="1:21" x14ac:dyDescent="0.35">
      <c r="A563" s="40">
        <f ca="1">INDEX('Flow probs &amp; rates'!$W$5:$W$5999,D562)</f>
        <v>0.23282826264129128</v>
      </c>
      <c r="B563" s="40">
        <f ca="1">INDEX('Flow probs &amp; rates'!$X$5:$X$5999,D562)</f>
        <v>0.59793778055650204</v>
      </c>
      <c r="C563" s="40">
        <f ca="1">INDEX('Flow probs &amp; rates'!$Y$5:$Y$5999,D562)</f>
        <v>0.16923395680220663</v>
      </c>
      <c r="D563" s="12"/>
      <c r="E563" s="12"/>
      <c r="F563" s="12">
        <v>0.30025528146188002</v>
      </c>
      <c r="G563" s="12">
        <v>-0.52028511554109202</v>
      </c>
      <c r="H563" s="12">
        <v>0.22002983409204599</v>
      </c>
      <c r="J563" s="11">
        <v>0</v>
      </c>
      <c r="K563" s="11" t="e">
        <f t="shared" ref="K563" ca="1" si="556">LN(INDEX(P$4:P$5999,M562))</f>
        <v>#NAME?</v>
      </c>
      <c r="L563" s="11">
        <v>0</v>
      </c>
      <c r="M563" s="30"/>
      <c r="O563" t="e">
        <f ca="1"/>
        <v>#NAME?</v>
      </c>
      <c r="P563" t="e">
        <f ca="1"/>
        <v>#NAME?</v>
      </c>
      <c r="Q563" t="e">
        <f ca="1"/>
        <v>#NAME?</v>
      </c>
      <c r="S563" s="43" t="e">
        <f ca="1"/>
        <v>#NAME?</v>
      </c>
      <c r="T563" s="43" t="e">
        <f ca="1"/>
        <v>#NAME?</v>
      </c>
      <c r="U563" s="43" t="e">
        <f ca="1"/>
        <v>#NAME?</v>
      </c>
    </row>
    <row r="564" spans="1:21" x14ac:dyDescent="0.35">
      <c r="A564" s="40">
        <f ca="1">INDEX('Flow probs &amp; rates'!$Z$5:$Z$5999,D562)</f>
        <v>2.3675986092140149E-2</v>
      </c>
      <c r="B564" s="40">
        <f ca="1">INDEX('Flow probs &amp; rates'!$AA$5:$AA$5999,D562)</f>
        <v>2.0221475244033848E-2</v>
      </c>
      <c r="C564" s="40">
        <f ca="1">INDEX('Flow probs &amp; rates'!$AB$5:$AB$5999,D562)</f>
        <v>0.956102538663826</v>
      </c>
      <c r="D564" s="12"/>
      <c r="E564" s="12"/>
      <c r="F564" s="12">
        <v>2.1161843193840998E-2</v>
      </c>
      <c r="G564" s="12">
        <v>2.64002045859561E-2</v>
      </c>
      <c r="H564" s="12">
        <v>-4.7562047779942503E-2</v>
      </c>
      <c r="J564" s="11">
        <v>0</v>
      </c>
      <c r="K564" s="11">
        <v>0</v>
      </c>
      <c r="L564" s="11" t="e">
        <f t="shared" ref="L564" ca="1" si="557">LN(INDEX(Q$4:Q$5999,M562))</f>
        <v>#NAME?</v>
      </c>
      <c r="M564" s="30"/>
      <c r="O564" t="e">
        <f ca="1"/>
        <v>#NAME?</v>
      </c>
      <c r="P564" t="e">
        <f ca="1"/>
        <v>#NAME?</v>
      </c>
      <c r="Q564" t="e">
        <f ca="1"/>
        <v>#NAME?</v>
      </c>
      <c r="S564" s="43" t="e">
        <f ca="1"/>
        <v>#NAME?</v>
      </c>
      <c r="T564" s="43" t="e">
        <f ca="1"/>
        <v>#NAME?</v>
      </c>
      <c r="U564" s="43" t="e">
        <f ca="1"/>
        <v>#NAME?</v>
      </c>
    </row>
    <row r="565" spans="1:21" x14ac:dyDescent="0.35">
      <c r="A565" s="40">
        <f ca="1">INDEX('Flow probs &amp; rates'!$T$5:$T$5999,D565)</f>
        <v>0.97395188470337724</v>
      </c>
      <c r="B565" s="40">
        <f ca="1">INDEX('Flow probs &amp; rates'!$U$5:$U$5999,D565)</f>
        <v>1.0749270095995325E-2</v>
      </c>
      <c r="C565" s="40">
        <f ca="1">INDEX('Flow probs &amp; rates'!$V$5:$V$5999,D565)</f>
        <v>1.5298845200627418E-2</v>
      </c>
      <c r="D565" s="12">
        <v>188</v>
      </c>
      <c r="E565" s="12"/>
      <c r="F565" s="12">
        <v>-2.8418003879513602E-2</v>
      </c>
      <c r="G565" s="12">
        <v>1.3954382675568699E-2</v>
      </c>
      <c r="H565" s="12">
        <v>1.44636212038683E-2</v>
      </c>
      <c r="J565" s="11" t="e">
        <f t="shared" ref="J565" ca="1" si="558">LN(INDEX(O$4:O$5999,M565))</f>
        <v>#NAME?</v>
      </c>
      <c r="K565" s="11">
        <v>0</v>
      </c>
      <c r="L565" s="11">
        <v>0</v>
      </c>
      <c r="M565" s="30">
        <v>1123</v>
      </c>
      <c r="O565" t="e">
        <f ca="1"/>
        <v>#NAME?</v>
      </c>
      <c r="P565" t="e">
        <f ca="1"/>
        <v>#NAME?</v>
      </c>
      <c r="Q565" t="e">
        <f ca="1"/>
        <v>#NAME?</v>
      </c>
      <c r="S565" s="43" t="e">
        <f t="array" aca="1" ref="S565:U567" ca="1">MMULT(INDEX(O$5:O$5999,M565):INDEX(Q$7:Q$5999,M565),MMULT(J565:L567,MINVERSE(INDEX(O$5:O$5999,M565):INDEX(Q$7:Q$5999,M565))))</f>
        <v>#NAME?</v>
      </c>
      <c r="T565" s="43" t="e">
        <f ca="1"/>
        <v>#NAME?</v>
      </c>
      <c r="U565" s="43" t="e">
        <f ca="1"/>
        <v>#NAME?</v>
      </c>
    </row>
    <row r="566" spans="1:21" x14ac:dyDescent="0.35">
      <c r="A566" s="40">
        <f ca="1">INDEX('Flow probs &amp; rates'!$W$5:$W$5999,D565)</f>
        <v>0.23837638329329963</v>
      </c>
      <c r="B566" s="40">
        <f ca="1">INDEX('Flow probs &amp; rates'!$X$5:$X$5999,D565)</f>
        <v>0.58135481645235898</v>
      </c>
      <c r="C566" s="40">
        <f ca="1">INDEX('Flow probs &amp; rates'!$Y$5:$Y$5999,D565)</f>
        <v>0.18026880025434133</v>
      </c>
      <c r="D566" s="12"/>
      <c r="E566" s="12"/>
      <c r="F566" s="12">
        <v>0.31115988244447501</v>
      </c>
      <c r="G566" s="12">
        <v>-0.54873343443385802</v>
      </c>
      <c r="H566" s="12">
        <v>0.237573552002386</v>
      </c>
      <c r="J566" s="11">
        <v>0</v>
      </c>
      <c r="K566" s="11" t="e">
        <f t="shared" ref="K566" ca="1" si="559">LN(INDEX(P$4:P$5999,M565))</f>
        <v>#NAME?</v>
      </c>
      <c r="L566" s="11">
        <v>0</v>
      </c>
      <c r="M566" s="30"/>
      <c r="O566" t="e">
        <f ca="1"/>
        <v>#NAME?</v>
      </c>
      <c r="P566" t="e">
        <f ca="1"/>
        <v>#NAME?</v>
      </c>
      <c r="Q566" t="e">
        <f ca="1"/>
        <v>#NAME?</v>
      </c>
      <c r="S566" s="43" t="e">
        <f ca="1"/>
        <v>#NAME?</v>
      </c>
      <c r="T566" s="43" t="e">
        <f ca="1"/>
        <v>#NAME?</v>
      </c>
      <c r="U566" s="43" t="e">
        <f ca="1"/>
        <v>#NAME?</v>
      </c>
    </row>
    <row r="567" spans="1:21" x14ac:dyDescent="0.35">
      <c r="A567" s="40">
        <f ca="1">INDEX('Flow probs &amp; rates'!$Z$5:$Z$5999,D565)</f>
        <v>2.4612674681286275E-2</v>
      </c>
      <c r="B567" s="40">
        <f ca="1">INDEX('Flow probs &amp; rates'!$AA$5:$AA$5999,D565)</f>
        <v>1.9841087469653976E-2</v>
      </c>
      <c r="C567" s="40">
        <f ca="1">INDEX('Flow probs &amp; rates'!$AB$5:$AB$5999,D565)</f>
        <v>0.95554623784905979</v>
      </c>
      <c r="D567" s="12"/>
      <c r="E567" s="12"/>
      <c r="F567" s="12">
        <v>2.2066156209740201E-2</v>
      </c>
      <c r="G567" s="12">
        <v>2.6249837449970101E-2</v>
      </c>
      <c r="H567" s="12">
        <v>-4.83159936598547E-2</v>
      </c>
      <c r="J567" s="11">
        <v>0</v>
      </c>
      <c r="K567" s="11">
        <v>0</v>
      </c>
      <c r="L567" s="11" t="e">
        <f t="shared" ref="L567" ca="1" si="560">LN(INDEX(Q$4:Q$5999,M565))</f>
        <v>#NAME?</v>
      </c>
      <c r="M567" s="30"/>
      <c r="O567" t="e">
        <f ca="1"/>
        <v>#NAME?</v>
      </c>
      <c r="P567" t="e">
        <f ca="1"/>
        <v>#NAME?</v>
      </c>
      <c r="Q567" t="e">
        <f ca="1"/>
        <v>#NAME?</v>
      </c>
      <c r="S567" s="43" t="e">
        <f ca="1"/>
        <v>#NAME?</v>
      </c>
      <c r="T567" s="43" t="e">
        <f ca="1"/>
        <v>#NAME?</v>
      </c>
      <c r="U567" s="43" t="e">
        <f ca="1"/>
        <v>#NAME?</v>
      </c>
    </row>
    <row r="568" spans="1:21" x14ac:dyDescent="0.35">
      <c r="A568" s="40">
        <f ca="1">INDEX('Flow probs &amp; rates'!$T$5:$T$5999,D568)</f>
        <v>0.97337989503606193</v>
      </c>
      <c r="B568" s="40">
        <f ca="1">INDEX('Flow probs &amp; rates'!$U$5:$U$5999,D568)</f>
        <v>1.1087925579047635E-2</v>
      </c>
      <c r="C568" s="40">
        <f ca="1">INDEX('Flow probs &amp; rates'!$V$5:$V$5999,D568)</f>
        <v>1.5532179384890458E-2</v>
      </c>
      <c r="D568" s="12">
        <v>189</v>
      </c>
      <c r="E568" s="12"/>
      <c r="F568" s="12">
        <v>-2.90288020153356E-2</v>
      </c>
      <c r="G568" s="12">
        <v>1.4363453060698601E-2</v>
      </c>
      <c r="H568" s="12">
        <v>1.4665348954636E-2</v>
      </c>
      <c r="J568" s="11" t="e">
        <f t="shared" ref="J568" ca="1" si="561">LN(INDEX(O$4:O$5999,M568))</f>
        <v>#NAME?</v>
      </c>
      <c r="K568" s="11">
        <v>0</v>
      </c>
      <c r="L568" s="11">
        <v>0</v>
      </c>
      <c r="M568" s="30">
        <v>1129</v>
      </c>
      <c r="N568">
        <v>283</v>
      </c>
      <c r="O568" t="e">
        <f t="array" aca="1" ref="O568:Q573" ca="1">[1]!evect(INDEX(A$4:A$5999,N568):INDEX(C$6:C$5999,N568))</f>
        <v>#NAME?</v>
      </c>
      <c r="P568" t="e">
        <f ca="1"/>
        <v>#NAME?</v>
      </c>
      <c r="Q568" t="e">
        <f ca="1"/>
        <v>#NAME?</v>
      </c>
      <c r="S568" s="43" t="e">
        <f t="array" aca="1" ref="S568:U570" ca="1">MMULT(INDEX(O$5:O$5999,M568):INDEX(Q$7:Q$5999,M568),MMULT(J568:L570,MINVERSE(INDEX(O$5:O$5999,M568):INDEX(Q$7:Q$5999,M568))))</f>
        <v>#NAME?</v>
      </c>
      <c r="T568" s="43" t="e">
        <f ca="1"/>
        <v>#NAME?</v>
      </c>
      <c r="U568" s="43" t="e">
        <f ca="1"/>
        <v>#NAME?</v>
      </c>
    </row>
    <row r="569" spans="1:21" x14ac:dyDescent="0.35">
      <c r="A569" s="40">
        <f ca="1">INDEX('Flow probs &amp; rates'!$W$5:$W$5999,D568)</f>
        <v>0.23467094889569565</v>
      </c>
      <c r="B569" s="40">
        <f ca="1">INDEX('Flow probs &amp; rates'!$X$5:$X$5999,D568)</f>
        <v>0.58361808458662157</v>
      </c>
      <c r="C569" s="40">
        <f ca="1">INDEX('Flow probs &amp; rates'!$Y$5:$Y$5999,D568)</f>
        <v>0.18171096651768276</v>
      </c>
      <c r="D569" s="12"/>
      <c r="E569" s="12"/>
      <c r="F569" s="12">
        <v>0.30594978698344</v>
      </c>
      <c r="G569" s="12">
        <v>-0.545139203975469</v>
      </c>
      <c r="H569" s="12">
        <v>0.239189416992029</v>
      </c>
      <c r="J569" s="11">
        <v>0</v>
      </c>
      <c r="K569" s="11" t="e">
        <f t="shared" ref="K569" ca="1" si="562">LN(INDEX(P$4:P$5999,M568))</f>
        <v>#NAME?</v>
      </c>
      <c r="L569" s="11">
        <v>0</v>
      </c>
      <c r="M569" s="11"/>
      <c r="O569" t="e">
        <f ca="1"/>
        <v>#NAME?</v>
      </c>
      <c r="P569" t="e">
        <f ca="1"/>
        <v>#NAME?</v>
      </c>
      <c r="Q569" t="e">
        <f ca="1"/>
        <v>#NAME?</v>
      </c>
      <c r="S569" s="43" t="e">
        <f ca="1"/>
        <v>#NAME?</v>
      </c>
      <c r="T569" s="43" t="e">
        <f ca="1"/>
        <v>#NAME?</v>
      </c>
      <c r="U569" s="43" t="e">
        <f ca="1"/>
        <v>#NAME?</v>
      </c>
    </row>
    <row r="570" spans="1:21" x14ac:dyDescent="0.35">
      <c r="A570" s="40">
        <f ca="1">INDEX('Flow probs &amp; rates'!$Z$5:$Z$5999,D568)</f>
        <v>2.3956005393673218E-2</v>
      </c>
      <c r="B570" s="40">
        <f ca="1">INDEX('Flow probs &amp; rates'!$AA$5:$AA$5999,D568)</f>
        <v>2.1149295065832081E-2</v>
      </c>
      <c r="C570" s="40">
        <f ca="1">INDEX('Flow probs &amp; rates'!$AB$5:$AB$5999,D568)</f>
        <v>0.95489469954049466</v>
      </c>
      <c r="D570" s="12"/>
      <c r="E570" s="12"/>
      <c r="F570" s="12">
        <v>2.1234858874339999E-2</v>
      </c>
      <c r="G570" s="12">
        <v>2.79590640583799E-2</v>
      </c>
      <c r="H570" s="12">
        <v>-4.9193922932720298E-2</v>
      </c>
      <c r="J570" s="11">
        <v>0</v>
      </c>
      <c r="K570" s="11">
        <v>0</v>
      </c>
      <c r="L570" s="11" t="e">
        <f t="shared" ref="L570" ca="1" si="563">LN(INDEX(Q$4:Q$5999,M568))</f>
        <v>#NAME?</v>
      </c>
      <c r="M570" s="11"/>
      <c r="O570" t="e">
        <f ca="1"/>
        <v>#NAME?</v>
      </c>
      <c r="P570" t="e">
        <f ca="1"/>
        <v>#NAME?</v>
      </c>
      <c r="Q570" t="e">
        <f ca="1"/>
        <v>#NAME?</v>
      </c>
      <c r="S570" s="43" t="e">
        <f ca="1"/>
        <v>#NAME?</v>
      </c>
      <c r="T570" s="43" t="e">
        <f ca="1"/>
        <v>#NAME?</v>
      </c>
      <c r="U570" s="43" t="e">
        <f ca="1"/>
        <v>#NAME?</v>
      </c>
    </row>
    <row r="571" spans="1:21" x14ac:dyDescent="0.35">
      <c r="A571" s="40">
        <f ca="1">INDEX('Flow probs &amp; rates'!$T$5:$T$5999,D571)</f>
        <v>0.9745847064954023</v>
      </c>
      <c r="B571" s="40">
        <f ca="1">INDEX('Flow probs &amp; rates'!$U$5:$U$5999,D571)</f>
        <v>1.0483578211159784E-2</v>
      </c>
      <c r="C571" s="40">
        <f ca="1">INDEX('Flow probs &amp; rates'!$V$5:$V$5999,D571)</f>
        <v>1.4931715293437904E-2</v>
      </c>
      <c r="D571" s="12">
        <v>190</v>
      </c>
      <c r="E571" s="12"/>
      <c r="F571" s="12">
        <v>-2.7720726830894299E-2</v>
      </c>
      <c r="G571" s="12">
        <v>1.3704925398243599E-2</v>
      </c>
      <c r="H571" s="12">
        <v>1.40158014325765E-2</v>
      </c>
      <c r="J571" s="11" t="e">
        <f t="shared" ref="J571" ca="1" si="564">LN(INDEX(O$4:O$5999,M571))</f>
        <v>#NAME?</v>
      </c>
      <c r="K571" s="11">
        <v>0</v>
      </c>
      <c r="L571" s="11">
        <v>0</v>
      </c>
      <c r="M571" s="30">
        <v>1135</v>
      </c>
      <c r="O571" t="e">
        <f ca="1"/>
        <v>#NAME?</v>
      </c>
      <c r="P571" t="e">
        <f ca="1"/>
        <v>#NAME?</v>
      </c>
      <c r="Q571" t="e">
        <f ca="1"/>
        <v>#NAME?</v>
      </c>
      <c r="S571" s="43" t="e">
        <f t="array" aca="1" ref="S571:U573" ca="1">MMULT(INDEX(O$5:O$5999,M571):INDEX(Q$7:Q$5999,M571),MMULT(J571:L573,MINVERSE(INDEX(O$5:O$5999,M571):INDEX(Q$7:Q$5999,M571))))</f>
        <v>#NAME?</v>
      </c>
      <c r="T571" s="43" t="e">
        <f ca="1"/>
        <v>#NAME?</v>
      </c>
      <c r="U571" s="43" t="e">
        <f ca="1"/>
        <v>#NAME?</v>
      </c>
    </row>
    <row r="572" spans="1:21" x14ac:dyDescent="0.35">
      <c r="A572" s="40">
        <f ca="1">INDEX('Flow probs &amp; rates'!$W$5:$W$5999,D571)</f>
        <v>0.23619500656180395</v>
      </c>
      <c r="B572" s="40">
        <f ca="1">INDEX('Flow probs &amp; rates'!$X$5:$X$5999,D571)</f>
        <v>0.57320144987075505</v>
      </c>
      <c r="C572" s="40">
        <f ca="1">INDEX('Flow probs &amp; rates'!$Y$5:$Y$5999,D571)</f>
        <v>0.190603543567441</v>
      </c>
      <c r="D572" s="12"/>
      <c r="E572" s="12"/>
      <c r="F572" s="12">
        <v>0.30987593038052003</v>
      </c>
      <c r="G572" s="12">
        <v>-0.56286508813806102</v>
      </c>
      <c r="H572" s="12">
        <v>0.25298915777062703</v>
      </c>
      <c r="J572" s="11">
        <v>0</v>
      </c>
      <c r="K572" s="11" t="e">
        <f t="shared" ref="K572" ca="1" si="565">LN(INDEX(P$4:P$5999,M571))</f>
        <v>#NAME?</v>
      </c>
      <c r="L572" s="11">
        <v>0</v>
      </c>
      <c r="M572" s="30"/>
      <c r="O572" t="e">
        <f ca="1"/>
        <v>#NAME?</v>
      </c>
      <c r="P572" t="e">
        <f ca="1"/>
        <v>#NAME?</v>
      </c>
      <c r="Q572" t="e">
        <f ca="1"/>
        <v>#NAME?</v>
      </c>
      <c r="S572" s="43" t="e">
        <f ca="1"/>
        <v>#NAME?</v>
      </c>
      <c r="T572" s="43" t="e">
        <f ca="1"/>
        <v>#NAME?</v>
      </c>
      <c r="U572" s="43" t="e">
        <f ca="1"/>
        <v>#NAME?</v>
      </c>
    </row>
    <row r="573" spans="1:21" x14ac:dyDescent="0.35">
      <c r="A573" s="40">
        <f ca="1">INDEX('Flow probs &amp; rates'!$Z$5:$Z$5999,D571)</f>
        <v>2.5256756698581663E-2</v>
      </c>
      <c r="B573" s="40">
        <f ca="1">INDEX('Flow probs &amp; rates'!$AA$5:$AA$5999,D571)</f>
        <v>1.868278996294219E-2</v>
      </c>
      <c r="C573" s="40">
        <f ca="1">INDEX('Flow probs &amp; rates'!$AB$5:$AB$5999,D571)</f>
        <v>0.95606045333847622</v>
      </c>
      <c r="D573" s="12"/>
      <c r="E573" s="12"/>
      <c r="F573" s="12">
        <v>2.2930857591747001E-2</v>
      </c>
      <c r="G573" s="12">
        <v>2.4858407632781E-2</v>
      </c>
      <c r="H573" s="12">
        <v>-4.7789265224664298E-2</v>
      </c>
      <c r="J573" s="11">
        <v>0</v>
      </c>
      <c r="K573" s="11">
        <v>0</v>
      </c>
      <c r="L573" s="11" t="e">
        <f t="shared" ref="L573" ca="1" si="566">LN(INDEX(Q$4:Q$5999,M571))</f>
        <v>#NAME?</v>
      </c>
      <c r="M573" s="30"/>
      <c r="O573" t="e">
        <f ca="1"/>
        <v>#NAME?</v>
      </c>
      <c r="P573" t="e">
        <f ca="1"/>
        <v>#NAME?</v>
      </c>
      <c r="Q573" t="e">
        <f ca="1"/>
        <v>#NAME?</v>
      </c>
      <c r="S573" s="43" t="e">
        <f ca="1"/>
        <v>#NAME?</v>
      </c>
      <c r="T573" s="43" t="e">
        <f ca="1"/>
        <v>#NAME?</v>
      </c>
      <c r="U573" s="43" t="e">
        <f ca="1"/>
        <v>#NAME?</v>
      </c>
    </row>
    <row r="574" spans="1:21" x14ac:dyDescent="0.35">
      <c r="A574" s="40">
        <f ca="1">INDEX('Flow probs &amp; rates'!$T$5:$T$5999,D574)</f>
        <v>0.97564534099309708</v>
      </c>
      <c r="B574" s="40">
        <f ca="1">INDEX('Flow probs &amp; rates'!$U$5:$U$5999,D574)</f>
        <v>1.0155766972174907E-2</v>
      </c>
      <c r="C574" s="40">
        <f ca="1">INDEX('Flow probs &amp; rates'!$V$5:$V$5999,D574)</f>
        <v>1.4198892034728008E-2</v>
      </c>
      <c r="D574" s="12">
        <v>191</v>
      </c>
      <c r="E574" s="12"/>
      <c r="F574" s="12">
        <v>-2.66375499692054E-2</v>
      </c>
      <c r="G574" s="12">
        <v>1.3252634469326599E-2</v>
      </c>
      <c r="H574" s="12">
        <v>1.33849154998798E-2</v>
      </c>
      <c r="J574" s="11" t="e">
        <f t="shared" ref="J574" ca="1" si="567">LN(INDEX(O$4:O$5999,M574))</f>
        <v>#NAME?</v>
      </c>
      <c r="K574" s="11">
        <v>0</v>
      </c>
      <c r="L574" s="11">
        <v>0</v>
      </c>
      <c r="M574" s="30">
        <v>1141</v>
      </c>
      <c r="N574">
        <v>286</v>
      </c>
      <c r="O574" t="e">
        <f t="array" aca="1" ref="O574:Q579" ca="1">[1]!evect(INDEX(A$4:A$5999,N574):INDEX(C$6:C$5999,N574))</f>
        <v>#NAME?</v>
      </c>
      <c r="P574" t="e">
        <f ca="1"/>
        <v>#NAME?</v>
      </c>
      <c r="Q574" t="e">
        <f ca="1"/>
        <v>#NAME?</v>
      </c>
      <c r="S574" s="43" t="e">
        <f t="array" aca="1" ref="S574:U576" ca="1">MMULT(INDEX(O$5:O$5999,M574):INDEX(Q$7:Q$5999,M574),MMULT(J574:L576,MINVERSE(INDEX(O$5:O$5999,M574):INDEX(Q$7:Q$5999,M574))))</f>
        <v>#NAME?</v>
      </c>
      <c r="T574" s="43" t="e">
        <f ca="1"/>
        <v>#NAME?</v>
      </c>
      <c r="U574" s="43" t="e">
        <f ca="1"/>
        <v>#NAME?</v>
      </c>
    </row>
    <row r="575" spans="1:21" x14ac:dyDescent="0.35">
      <c r="A575" s="40">
        <f ca="1">INDEX('Flow probs &amp; rates'!$W$5:$W$5999,D574)</f>
        <v>0.24572717041417208</v>
      </c>
      <c r="B575" s="40">
        <f ca="1">INDEX('Flow probs &amp; rates'!$X$5:$X$5999,D574)</f>
        <v>0.57517555528475062</v>
      </c>
      <c r="C575" s="40">
        <f ca="1">INDEX('Flow probs &amp; rates'!$Y$5:$Y$5999,D574)</f>
        <v>0.17909727430107719</v>
      </c>
      <c r="D575" s="12"/>
      <c r="E575" s="12"/>
      <c r="F575" s="12">
        <v>0.32190695911294898</v>
      </c>
      <c r="G575" s="12">
        <v>-0.55913560294961895</v>
      </c>
      <c r="H575" s="12">
        <v>0.237228643836669</v>
      </c>
      <c r="J575" s="11">
        <v>0</v>
      </c>
      <c r="K575" s="11" t="e">
        <f t="shared" ref="K575" ca="1" si="568">LN(INDEX(P$4:P$5999,M574))</f>
        <v>#NAME?</v>
      </c>
      <c r="L575" s="11">
        <v>0</v>
      </c>
      <c r="M575" s="30"/>
      <c r="O575" t="e">
        <f ca="1"/>
        <v>#NAME?</v>
      </c>
      <c r="P575" t="e">
        <f ca="1"/>
        <v>#NAME?</v>
      </c>
      <c r="Q575" t="e">
        <f ca="1"/>
        <v>#NAME?</v>
      </c>
      <c r="S575" s="43" t="e">
        <f ca="1"/>
        <v>#NAME?</v>
      </c>
      <c r="T575" s="43" t="e">
        <f ca="1"/>
        <v>#NAME?</v>
      </c>
      <c r="U575" s="43" t="e">
        <f ca="1"/>
        <v>#NAME?</v>
      </c>
    </row>
    <row r="576" spans="1:21" x14ac:dyDescent="0.35">
      <c r="A576" s="40">
        <f ca="1">INDEX('Flow probs &amp; rates'!$Z$5:$Z$5999,D574)</f>
        <v>2.5912931620023515E-2</v>
      </c>
      <c r="B576" s="40">
        <f ca="1">INDEX('Flow probs &amp; rates'!$AA$5:$AA$5999,D574)</f>
        <v>1.8393771373047249E-2</v>
      </c>
      <c r="C576" s="40">
        <f ca="1">INDEX('Flow probs &amp; rates'!$AB$5:$AB$5999,D574)</f>
        <v>0.95569329700692929</v>
      </c>
      <c r="D576" s="12"/>
      <c r="E576" s="12"/>
      <c r="F576" s="12">
        <v>2.35279478319236E-2</v>
      </c>
      <c r="G576" s="12">
        <v>2.4434492149554302E-2</v>
      </c>
      <c r="H576" s="12">
        <v>-4.7962439981477201E-2</v>
      </c>
      <c r="J576" s="11">
        <v>0</v>
      </c>
      <c r="K576" s="11">
        <v>0</v>
      </c>
      <c r="L576" s="11" t="e">
        <f t="shared" ref="L576" ca="1" si="569">LN(INDEX(Q$4:Q$5999,M574))</f>
        <v>#NAME?</v>
      </c>
      <c r="M576" s="30"/>
      <c r="O576" t="e">
        <f ca="1"/>
        <v>#NAME?</v>
      </c>
      <c r="P576" t="e">
        <f ca="1"/>
        <v>#NAME?</v>
      </c>
      <c r="Q576" t="e">
        <f ca="1"/>
        <v>#NAME?</v>
      </c>
      <c r="S576" s="43" t="e">
        <f ca="1"/>
        <v>#NAME?</v>
      </c>
      <c r="T576" s="43" t="e">
        <f ca="1"/>
        <v>#NAME?</v>
      </c>
      <c r="U576" s="43" t="e">
        <f ca="1"/>
        <v>#NAME?</v>
      </c>
    </row>
    <row r="577" spans="1:21" x14ac:dyDescent="0.35">
      <c r="A577" s="40">
        <f ca="1">INDEX('Flow probs &amp; rates'!$T$5:$T$5999,D577)</f>
        <v>0.97453175879572729</v>
      </c>
      <c r="B577" s="40">
        <f ca="1">INDEX('Flow probs &amp; rates'!$U$5:$U$5999,D577)</f>
        <v>1.111018123628002E-2</v>
      </c>
      <c r="C577" s="40">
        <f ca="1">INDEX('Flow probs &amp; rates'!$V$5:$V$5999,D577)</f>
        <v>1.4358059967992692E-2</v>
      </c>
      <c r="D577" s="12">
        <v>192</v>
      </c>
      <c r="E577" s="12"/>
      <c r="F577" s="12">
        <v>-2.7927271238046E-2</v>
      </c>
      <c r="G577" s="12">
        <v>1.4405894198498199E-2</v>
      </c>
      <c r="H577" s="12">
        <v>1.3521377039560301E-2</v>
      </c>
      <c r="J577" s="11" t="e">
        <f t="shared" ref="J577" ca="1" si="570">LN(INDEX(O$4:O$5999,M577))</f>
        <v>#NAME?</v>
      </c>
      <c r="K577" s="11">
        <v>0</v>
      </c>
      <c r="L577" s="11">
        <v>0</v>
      </c>
      <c r="M577" s="30">
        <v>1147</v>
      </c>
      <c r="O577" t="e">
        <f ca="1"/>
        <v>#NAME?</v>
      </c>
      <c r="P577" t="e">
        <f ca="1"/>
        <v>#NAME?</v>
      </c>
      <c r="Q577" t="e">
        <f ca="1"/>
        <v>#NAME?</v>
      </c>
      <c r="S577" s="43" t="e">
        <f t="array" aca="1" ref="S577:U579" ca="1">MMULT(INDEX(O$5:O$5999,M577):INDEX(Q$7:Q$5999,M577),MMULT(J577:L579,MINVERSE(INDEX(O$5:O$5999,M577):INDEX(Q$7:Q$5999,M577))))</f>
        <v>#NAME?</v>
      </c>
      <c r="T577" s="43" t="e">
        <f ca="1"/>
        <v>#NAME?</v>
      </c>
      <c r="U577" s="43" t="e">
        <f ca="1"/>
        <v>#NAME?</v>
      </c>
    </row>
    <row r="578" spans="1:21" x14ac:dyDescent="0.35">
      <c r="A578" s="40">
        <f ca="1">INDEX('Flow probs &amp; rates'!$W$5:$W$5999,D577)</f>
        <v>0.24351850730199248</v>
      </c>
      <c r="B578" s="40">
        <f ca="1">INDEX('Flow probs &amp; rates'!$X$5:$X$5999,D577)</f>
        <v>0.58515662511649968</v>
      </c>
      <c r="C578" s="40">
        <f ca="1">INDEX('Flow probs &amp; rates'!$Y$5:$Y$5999,D577)</f>
        <v>0.17132486758150792</v>
      </c>
      <c r="D578" s="12"/>
      <c r="E578" s="12"/>
      <c r="F578" s="12">
        <v>0.31668974486303503</v>
      </c>
      <c r="G578" s="12">
        <v>-0.54194036215220198</v>
      </c>
      <c r="H578" s="12">
        <v>0.225250617274974</v>
      </c>
      <c r="J578" s="11">
        <v>0</v>
      </c>
      <c r="K578" s="11" t="e">
        <f t="shared" ref="K578" ca="1" si="571">LN(INDEX(P$4:P$5999,M577))</f>
        <v>#NAME?</v>
      </c>
      <c r="L578" s="11">
        <v>0</v>
      </c>
      <c r="M578" s="11"/>
      <c r="O578" t="e">
        <f ca="1"/>
        <v>#NAME?</v>
      </c>
      <c r="P578" t="e">
        <f ca="1"/>
        <v>#NAME?</v>
      </c>
      <c r="Q578" t="e">
        <f ca="1"/>
        <v>#NAME?</v>
      </c>
      <c r="S578" s="43" t="e">
        <f ca="1"/>
        <v>#NAME?</v>
      </c>
      <c r="T578" s="43" t="e">
        <f ca="1"/>
        <v>#NAME?</v>
      </c>
      <c r="U578" s="43" t="e">
        <f ca="1"/>
        <v>#NAME?</v>
      </c>
    </row>
    <row r="579" spans="1:21" x14ac:dyDescent="0.35">
      <c r="A579" s="40">
        <f ca="1">INDEX('Flow probs &amp; rates'!$Z$5:$Z$5999,D577)</f>
        <v>2.7156997832428881E-2</v>
      </c>
      <c r="B579" s="40">
        <f ca="1">INDEX('Flow probs &amp; rates'!$AA$5:$AA$5999,D577)</f>
        <v>1.8792684530548408E-2</v>
      </c>
      <c r="C579" s="40">
        <f ca="1">INDEX('Flow probs &amp; rates'!$AB$5:$AB$5999,D577)</f>
        <v>0.95405031763702275</v>
      </c>
      <c r="D579" s="12"/>
      <c r="E579" s="12"/>
      <c r="F579" s="12">
        <v>2.4848888053783699E-2</v>
      </c>
      <c r="G579" s="12">
        <v>2.4768270748637699E-2</v>
      </c>
      <c r="H579" s="12">
        <v>-4.9617158792031303E-2</v>
      </c>
      <c r="J579" s="11">
        <v>0</v>
      </c>
      <c r="K579" s="11">
        <v>0</v>
      </c>
      <c r="L579" s="11" t="e">
        <f t="shared" ref="L579" ca="1" si="572">LN(INDEX(Q$4:Q$5999,M577))</f>
        <v>#NAME?</v>
      </c>
      <c r="M579" s="11"/>
      <c r="O579" t="e">
        <f ca="1"/>
        <v>#NAME?</v>
      </c>
      <c r="P579" t="e">
        <f ca="1"/>
        <v>#NAME?</v>
      </c>
      <c r="Q579" t="e">
        <f ca="1"/>
        <v>#NAME?</v>
      </c>
      <c r="S579" s="43" t="e">
        <f ca="1"/>
        <v>#NAME?</v>
      </c>
      <c r="T579" s="43" t="e">
        <f ca="1"/>
        <v>#NAME?</v>
      </c>
      <c r="U579" s="43" t="e">
        <f ca="1"/>
        <v>#NAME?</v>
      </c>
    </row>
    <row r="580" spans="1:21" x14ac:dyDescent="0.35">
      <c r="A580" s="40">
        <f ca="1">INDEX('Flow probs &amp; rates'!$T$5:$T$5999,D580)</f>
        <v>0.97357302179876459</v>
      </c>
      <c r="B580" s="40">
        <f ca="1">INDEX('Flow probs &amp; rates'!$U$5:$U$5999,D580)</f>
        <v>1.1105991410671976E-2</v>
      </c>
      <c r="C580" s="40">
        <f ca="1">INDEX('Flow probs &amp; rates'!$V$5:$V$5999,D580)</f>
        <v>1.5320986790563505E-2</v>
      </c>
      <c r="D580" s="12">
        <v>193</v>
      </c>
      <c r="E580" s="12"/>
      <c r="F580" s="12">
        <v>-2.9042095478044299E-2</v>
      </c>
      <c r="G580" s="12">
        <v>1.4601854783546499E-2</v>
      </c>
      <c r="H580" s="12">
        <v>1.4440240694496599E-2</v>
      </c>
      <c r="J580" s="11" t="e">
        <f t="shared" ref="J580" ca="1" si="573">LN(INDEX(O$4:O$5999,M580))</f>
        <v>#NAME?</v>
      </c>
      <c r="K580" s="11">
        <v>0</v>
      </c>
      <c r="L580" s="11">
        <v>0</v>
      </c>
      <c r="M580" s="30">
        <v>1153</v>
      </c>
      <c r="N580">
        <v>289</v>
      </c>
      <c r="O580" t="e">
        <f t="array" aca="1" ref="O580:Q585" ca="1">[1]!evect(INDEX(A$4:A$5999,N580):INDEX(C$6:C$5999,N580))</f>
        <v>#NAME?</v>
      </c>
      <c r="P580" t="e">
        <f ca="1"/>
        <v>#NAME?</v>
      </c>
      <c r="Q580" t="e">
        <f ca="1"/>
        <v>#NAME?</v>
      </c>
      <c r="S580" s="43" t="e">
        <f t="array" aca="1" ref="S580:U582" ca="1">MMULT(INDEX(O$5:O$5999,M580):INDEX(Q$7:Q$5999,M580),MMULT(J580:L582,MINVERSE(INDEX(O$5:O$5999,M580):INDEX(Q$7:Q$5999,M580))))</f>
        <v>#NAME?</v>
      </c>
      <c r="T580" s="43" t="e">
        <f ca="1"/>
        <v>#NAME?</v>
      </c>
      <c r="U580" s="43" t="e">
        <f ca="1"/>
        <v>#NAME?</v>
      </c>
    </row>
    <row r="581" spans="1:21" x14ac:dyDescent="0.35">
      <c r="A581" s="40">
        <f ca="1">INDEX('Flow probs &amp; rates'!$W$5:$W$5999,D580)</f>
        <v>0.25317837379773594</v>
      </c>
      <c r="B581" s="40">
        <f ca="1">INDEX('Flow probs &amp; rates'!$X$5:$X$5999,D580)</f>
        <v>0.56800899158097273</v>
      </c>
      <c r="C581" s="40">
        <f ca="1">INDEX('Flow probs &amp; rates'!$Y$5:$Y$5999,D580)</f>
        <v>0.17881263462129132</v>
      </c>
      <c r="D581" s="12"/>
      <c r="E581" s="12"/>
      <c r="F581" s="12">
        <v>0.33390809708542801</v>
      </c>
      <c r="G581" s="12">
        <v>-0.57203529177109302</v>
      </c>
      <c r="H581" s="12">
        <v>0.23812719468566501</v>
      </c>
      <c r="J581" s="11">
        <v>0</v>
      </c>
      <c r="K581" s="11" t="e">
        <f t="shared" ref="K581" ca="1" si="574">LN(INDEX(P$4:P$5999,M580))</f>
        <v>#NAME?</v>
      </c>
      <c r="L581" s="11">
        <v>0</v>
      </c>
      <c r="M581" s="30"/>
      <c r="O581" t="e">
        <f ca="1"/>
        <v>#NAME?</v>
      </c>
      <c r="P581" t="e">
        <f ca="1"/>
        <v>#NAME?</v>
      </c>
      <c r="Q581" t="e">
        <f ca="1"/>
        <v>#NAME?</v>
      </c>
      <c r="S581" s="43" t="e">
        <f ca="1"/>
        <v>#NAME?</v>
      </c>
      <c r="T581" s="43" t="e">
        <f ca="1"/>
        <v>#NAME?</v>
      </c>
      <c r="U581" s="43" t="e">
        <f ca="1"/>
        <v>#NAME?</v>
      </c>
    </row>
    <row r="582" spans="1:21" x14ac:dyDescent="0.35">
      <c r="A582" s="40">
        <f ca="1">INDEX('Flow probs &amp; rates'!$Z$5:$Z$5999,D580)</f>
        <v>2.7531222401914419E-2</v>
      </c>
      <c r="B582" s="40">
        <f ca="1">INDEX('Flow probs &amp; rates'!$AA$5:$AA$5999,D580)</f>
        <v>1.8044731030268688E-2</v>
      </c>
      <c r="C582" s="40">
        <f ca="1">INDEX('Flow probs &amp; rates'!$AB$5:$AB$5999,D580)</f>
        <v>0.95442404656781687</v>
      </c>
      <c r="D582" s="12"/>
      <c r="E582" s="12"/>
      <c r="F582" s="12">
        <v>2.5191538393402602E-2</v>
      </c>
      <c r="G582" s="12">
        <v>2.4094495654480502E-2</v>
      </c>
      <c r="H582" s="12">
        <v>-4.92860340478838E-2</v>
      </c>
      <c r="J582" s="11">
        <v>0</v>
      </c>
      <c r="K582" s="11">
        <v>0</v>
      </c>
      <c r="L582" s="11" t="e">
        <f t="shared" ref="L582" ca="1" si="575">LN(INDEX(Q$4:Q$5999,M580))</f>
        <v>#NAME?</v>
      </c>
      <c r="M582" s="30"/>
      <c r="O582" t="e">
        <f ca="1"/>
        <v>#NAME?</v>
      </c>
      <c r="P582" t="e">
        <f ca="1"/>
        <v>#NAME?</v>
      </c>
      <c r="Q582" t="e">
        <f ca="1"/>
        <v>#NAME?</v>
      </c>
      <c r="S582" s="43" t="e">
        <f ca="1"/>
        <v>#NAME?</v>
      </c>
      <c r="T582" s="43" t="e">
        <f ca="1"/>
        <v>#NAME?</v>
      </c>
      <c r="U582" s="43" t="e">
        <f ca="1"/>
        <v>#NAME?</v>
      </c>
    </row>
    <row r="583" spans="1:21" x14ac:dyDescent="0.35">
      <c r="A583" s="40">
        <f ca="1">INDEX('Flow probs &amp; rates'!$T$5:$T$5999,D583)</f>
        <v>0.97233218460510229</v>
      </c>
      <c r="B583" s="40">
        <f ca="1">INDEX('Flow probs &amp; rates'!$U$5:$U$5999,D583)</f>
        <v>1.1565590878132428E-2</v>
      </c>
      <c r="C583" s="40">
        <f ca="1">INDEX('Flow probs &amp; rates'!$V$5:$V$5999,D583)</f>
        <v>1.6102224516765271E-2</v>
      </c>
      <c r="D583" s="12">
        <v>194</v>
      </c>
      <c r="E583" s="12"/>
      <c r="F583" s="12">
        <v>-3.0415347744214501E-2</v>
      </c>
      <c r="G583" s="12">
        <v>1.52527880016069E-2</v>
      </c>
      <c r="H583" s="12">
        <v>1.5162559742597699E-2</v>
      </c>
      <c r="J583" s="11" t="e">
        <f t="shared" ref="J583" ca="1" si="576">LN(INDEX(O$4:O$5999,M583))</f>
        <v>#NAME?</v>
      </c>
      <c r="K583" s="11">
        <v>0</v>
      </c>
      <c r="L583" s="11">
        <v>0</v>
      </c>
      <c r="M583" s="30">
        <v>1159</v>
      </c>
      <c r="O583" t="e">
        <f ca="1"/>
        <v>#NAME?</v>
      </c>
      <c r="P583" t="e">
        <f ca="1"/>
        <v>#NAME?</v>
      </c>
      <c r="Q583" t="e">
        <f ca="1"/>
        <v>#NAME?</v>
      </c>
      <c r="S583" s="43" t="e">
        <f t="array" aca="1" ref="S583:U585" ca="1">MMULT(INDEX(O$5:O$5999,M583):INDEX(Q$7:Q$5999,M583),MMULT(J583:L585,MINVERSE(INDEX(O$5:O$5999,M583):INDEX(Q$7:Q$5999,M583))))</f>
        <v>#NAME?</v>
      </c>
      <c r="T583" s="43" t="e">
        <f ca="1"/>
        <v>#NAME?</v>
      </c>
      <c r="U583" s="43" t="e">
        <f ca="1"/>
        <v>#NAME?</v>
      </c>
    </row>
    <row r="584" spans="1:21" x14ac:dyDescent="0.35">
      <c r="A584" s="40">
        <f ca="1">INDEX('Flow probs &amp; rates'!$W$5:$W$5999,D583)</f>
        <v>0.25276960075438182</v>
      </c>
      <c r="B584" s="40">
        <f ca="1">INDEX('Flow probs &amp; rates'!$X$5:$X$5999,D583)</f>
        <v>0.56427010639584474</v>
      </c>
      <c r="C584" s="40">
        <f ca="1">INDEX('Flow probs &amp; rates'!$Y$5:$Y$5999,D583)</f>
        <v>0.18296029284977341</v>
      </c>
      <c r="D584" s="12"/>
      <c r="E584" s="12"/>
      <c r="F584" s="12">
        <v>0.33469466674248499</v>
      </c>
      <c r="G584" s="12">
        <v>-0.579071097812355</v>
      </c>
      <c r="H584" s="12">
        <v>0.24437643108439899</v>
      </c>
      <c r="J584" s="11">
        <v>0</v>
      </c>
      <c r="K584" s="11" t="e">
        <f t="shared" ref="K584" ca="1" si="577">LN(INDEX(P$4:P$5999,M583))</f>
        <v>#NAME?</v>
      </c>
      <c r="L584" s="11">
        <v>0</v>
      </c>
      <c r="M584" s="30"/>
      <c r="O584" t="e">
        <f ca="1"/>
        <v>#NAME?</v>
      </c>
      <c r="P584" t="e">
        <f ca="1"/>
        <v>#NAME?</v>
      </c>
      <c r="Q584" t="e">
        <f ca="1"/>
        <v>#NAME?</v>
      </c>
      <c r="S584" s="43" t="e">
        <f ca="1"/>
        <v>#NAME?</v>
      </c>
      <c r="T584" s="43" t="e">
        <f ca="1"/>
        <v>#NAME?</v>
      </c>
      <c r="U584" s="43" t="e">
        <f ca="1"/>
        <v>#NAME?</v>
      </c>
    </row>
    <row r="585" spans="1:21" x14ac:dyDescent="0.35">
      <c r="A585" s="40">
        <f ca="1">INDEX('Flow probs &amp; rates'!$Z$5:$Z$5999,D583)</f>
        <v>2.6796790410729476E-2</v>
      </c>
      <c r="B585" s="40">
        <f ca="1">INDEX('Flow probs &amp; rates'!$AA$5:$AA$5999,D583)</f>
        <v>1.8921631661529551E-2</v>
      </c>
      <c r="C585" s="40">
        <f ca="1">INDEX('Flow probs &amp; rates'!$AB$5:$AB$5999,D583)</f>
        <v>0.95428157792774093</v>
      </c>
      <c r="D585" s="12"/>
      <c r="E585" s="12"/>
      <c r="F585" s="12">
        <v>2.4271890431839901E-2</v>
      </c>
      <c r="G585" s="12">
        <v>2.5358038097083299E-2</v>
      </c>
      <c r="H585" s="12">
        <v>-4.9629928539318802E-2</v>
      </c>
      <c r="J585" s="11">
        <v>0</v>
      </c>
      <c r="K585" s="11">
        <v>0</v>
      </c>
      <c r="L585" s="11" t="e">
        <f t="shared" ref="L585" ca="1" si="578">LN(INDEX(Q$4:Q$5999,M583))</f>
        <v>#NAME?</v>
      </c>
      <c r="M585" s="30"/>
      <c r="O585" t="e">
        <f ca="1"/>
        <v>#NAME?</v>
      </c>
      <c r="P585" t="e">
        <f ca="1"/>
        <v>#NAME?</v>
      </c>
      <c r="Q585" t="e">
        <f ca="1"/>
        <v>#NAME?</v>
      </c>
      <c r="S585" s="43" t="e">
        <f ca="1"/>
        <v>#NAME?</v>
      </c>
      <c r="T585" s="43" t="e">
        <f ca="1"/>
        <v>#NAME?</v>
      </c>
      <c r="U585" s="43" t="e">
        <f ca="1"/>
        <v>#NAME?</v>
      </c>
    </row>
    <row r="586" spans="1:21" x14ac:dyDescent="0.35">
      <c r="A586" s="40">
        <f ca="1">INDEX('Flow probs &amp; rates'!$T$5:$T$5999,D586)</f>
        <v>0.97356995311256955</v>
      </c>
      <c r="B586" s="40">
        <f ca="1">INDEX('Flow probs &amp; rates'!$U$5:$U$5999,D586)</f>
        <v>1.0938207488171973E-2</v>
      </c>
      <c r="C586" s="40">
        <f ca="1">INDEX('Flow probs &amp; rates'!$V$5:$V$5999,D586)</f>
        <v>1.5491839399258425E-2</v>
      </c>
      <c r="D586" s="12">
        <v>195</v>
      </c>
      <c r="E586" s="12"/>
      <c r="F586" s="12">
        <v>-2.9151186877953698E-2</v>
      </c>
      <c r="G586" s="12">
        <v>1.4565012664839399E-2</v>
      </c>
      <c r="H586" s="12">
        <v>1.4586174213043399E-2</v>
      </c>
      <c r="J586" s="11" t="e">
        <f t="shared" ref="J586" ca="1" si="579">LN(INDEX(O$4:O$5999,M586))</f>
        <v>#NAME?</v>
      </c>
      <c r="K586" s="11">
        <v>0</v>
      </c>
      <c r="L586" s="11">
        <v>0</v>
      </c>
      <c r="M586" s="30">
        <v>1165</v>
      </c>
      <c r="N586">
        <v>292</v>
      </c>
      <c r="O586" t="e">
        <f t="array" aca="1" ref="O586:Q591" ca="1">[1]!evect(INDEX(A$4:A$5999,N586):INDEX(C$6:C$5999,N586))</f>
        <v>#NAME?</v>
      </c>
      <c r="P586" t="e">
        <f ca="1"/>
        <v>#NAME?</v>
      </c>
      <c r="Q586" t="e">
        <f ca="1"/>
        <v>#NAME?</v>
      </c>
      <c r="S586" s="43" t="e">
        <f t="array" aca="1" ref="S586:U588" ca="1">MMULT(INDEX(O$5:O$5999,M586):INDEX(Q$7:Q$5999,M586),MMULT(J586:L588,MINVERSE(INDEX(O$5:O$5999,M586):INDEX(Q$7:Q$5999,M586))))</f>
        <v>#NAME?</v>
      </c>
      <c r="T586" s="43" t="e">
        <f ca="1"/>
        <v>#NAME?</v>
      </c>
      <c r="U586" s="43" t="e">
        <f ca="1"/>
        <v>#NAME?</v>
      </c>
    </row>
    <row r="587" spans="1:21" x14ac:dyDescent="0.35">
      <c r="A587" s="40">
        <f ca="1">INDEX('Flow probs &amp; rates'!$W$5:$W$5999,D586)</f>
        <v>0.26598964881984333</v>
      </c>
      <c r="B587" s="40">
        <f ca="1">INDEX('Flow probs &amp; rates'!$X$5:$X$5999,D586)</f>
        <v>0.55116385419399272</v>
      </c>
      <c r="C587" s="40">
        <f ca="1">INDEX('Flow probs &amp; rates'!$Y$5:$Y$5999,D586)</f>
        <v>0.18284649698616395</v>
      </c>
      <c r="D587" s="12"/>
      <c r="E587" s="12"/>
      <c r="F587" s="12">
        <v>0.35590513528884998</v>
      </c>
      <c r="G587" s="12">
        <v>-0.60279604466034098</v>
      </c>
      <c r="H587" s="12">
        <v>0.246890909370128</v>
      </c>
      <c r="J587" s="11">
        <v>0</v>
      </c>
      <c r="K587" s="11" t="e">
        <f t="shared" ref="K587" ca="1" si="580">LN(INDEX(P$4:P$5999,M586))</f>
        <v>#NAME?</v>
      </c>
      <c r="L587" s="11">
        <v>0</v>
      </c>
      <c r="M587" s="11"/>
      <c r="O587" t="e">
        <f ca="1"/>
        <v>#NAME?</v>
      </c>
      <c r="P587" t="e">
        <f ca="1"/>
        <v>#NAME?</v>
      </c>
      <c r="Q587" t="e">
        <f ca="1"/>
        <v>#NAME?</v>
      </c>
      <c r="S587" s="43" t="e">
        <f ca="1"/>
        <v>#NAME?</v>
      </c>
      <c r="T587" s="43" t="e">
        <f ca="1"/>
        <v>#NAME?</v>
      </c>
      <c r="U587" s="43" t="e">
        <f ca="1"/>
        <v>#NAME?</v>
      </c>
    </row>
    <row r="588" spans="1:21" x14ac:dyDescent="0.35">
      <c r="A588" s="40">
        <f ca="1">INDEX('Flow probs &amp; rates'!$Z$5:$Z$5999,D586)</f>
        <v>2.7022347472210575E-2</v>
      </c>
      <c r="B588" s="40">
        <f ca="1">INDEX('Flow probs &amp; rates'!$AA$5:$AA$5999,D586)</f>
        <v>1.9092943855427907E-2</v>
      </c>
      <c r="C588" s="40">
        <f ca="1">INDEX('Flow probs &amp; rates'!$AB$5:$AB$5999,D586)</f>
        <v>0.95388470867236153</v>
      </c>
      <c r="D588" s="12"/>
      <c r="E588" s="12"/>
      <c r="F588" s="12">
        <v>2.4215911682816199E-2</v>
      </c>
      <c r="G588" s="12">
        <v>2.5882893254925599E-2</v>
      </c>
      <c r="H588" s="12">
        <v>-5.0098804927483503E-2</v>
      </c>
      <c r="J588" s="11">
        <v>0</v>
      </c>
      <c r="K588" s="11">
        <v>0</v>
      </c>
      <c r="L588" s="11" t="e">
        <f t="shared" ref="L588" ca="1" si="581">LN(INDEX(Q$4:Q$5999,M586))</f>
        <v>#NAME?</v>
      </c>
      <c r="M588" s="11"/>
      <c r="O588" t="e">
        <f ca="1"/>
        <v>#NAME?</v>
      </c>
      <c r="P588" t="e">
        <f ca="1"/>
        <v>#NAME?</v>
      </c>
      <c r="Q588" t="e">
        <f ca="1"/>
        <v>#NAME?</v>
      </c>
      <c r="S588" s="43" t="e">
        <f ca="1"/>
        <v>#NAME?</v>
      </c>
      <c r="T588" s="43" t="e">
        <f ca="1"/>
        <v>#NAME?</v>
      </c>
      <c r="U588" s="43" t="e">
        <f ca="1"/>
        <v>#NAME?</v>
      </c>
    </row>
    <row r="589" spans="1:21" x14ac:dyDescent="0.35">
      <c r="A589" s="40">
        <f ca="1">INDEX('Flow probs &amp; rates'!$T$5:$T$5999,D589)</f>
        <v>0.97351201627772976</v>
      </c>
      <c r="B589" s="40">
        <f ca="1">INDEX('Flow probs &amp; rates'!$U$5:$U$5999,D589)</f>
        <v>1.1057149700786868E-2</v>
      </c>
      <c r="C589" s="40">
        <f ca="1">INDEX('Flow probs &amp; rates'!$V$5:$V$5999,D589)</f>
        <v>1.5430834021483363E-2</v>
      </c>
      <c r="D589" s="12">
        <v>196</v>
      </c>
      <c r="E589" s="12"/>
      <c r="F589" s="12">
        <v>-2.9231002931513799E-2</v>
      </c>
      <c r="G589" s="12">
        <v>1.4699947380249601E-2</v>
      </c>
      <c r="H589" s="12">
        <v>1.45310555513447E-2</v>
      </c>
      <c r="J589" s="11" t="e">
        <f t="shared" ref="J589" ca="1" si="582">LN(INDEX(O$4:O$5999,M589))</f>
        <v>#NAME?</v>
      </c>
      <c r="K589" s="11">
        <v>0</v>
      </c>
      <c r="L589" s="11">
        <v>0</v>
      </c>
      <c r="M589" s="30">
        <v>1171</v>
      </c>
      <c r="O589" t="e">
        <f ca="1"/>
        <v>#NAME?</v>
      </c>
      <c r="P589" t="e">
        <f ca="1"/>
        <v>#NAME?</v>
      </c>
      <c r="Q589" t="e">
        <f ca="1"/>
        <v>#NAME?</v>
      </c>
      <c r="S589" s="43" t="e">
        <f t="array" aca="1" ref="S589:U591" ca="1">MMULT(INDEX(O$5:O$5999,M589):INDEX(Q$7:Q$5999,M589),MMULT(J589:L591,MINVERSE(INDEX(O$5:O$5999,M589):INDEX(Q$7:Q$5999,M589))))</f>
        <v>#NAME?</v>
      </c>
      <c r="T589" s="43" t="e">
        <f ca="1"/>
        <v>#NAME?</v>
      </c>
      <c r="U589" s="43" t="e">
        <f ca="1"/>
        <v>#NAME?</v>
      </c>
    </row>
    <row r="590" spans="1:21" x14ac:dyDescent="0.35">
      <c r="A590" s="40">
        <f ca="1">INDEX('Flow probs &amp; rates'!$W$5:$W$5999,D589)</f>
        <v>0.26642435243713891</v>
      </c>
      <c r="B590" s="40">
        <f ca="1">INDEX('Flow probs &amp; rates'!$X$5:$X$5999,D589)</f>
        <v>0.55267595557376759</v>
      </c>
      <c r="C590" s="40">
        <f ca="1">INDEX('Flow probs &amp; rates'!$Y$5:$Y$5999,D589)</f>
        <v>0.18089969198909348</v>
      </c>
      <c r="D590" s="12"/>
      <c r="E590" s="12"/>
      <c r="F590" s="12">
        <v>0.35617670047960098</v>
      </c>
      <c r="G590" s="12">
        <v>-0.60020399163413196</v>
      </c>
      <c r="H590" s="12">
        <v>0.24402729114122201</v>
      </c>
      <c r="J590" s="11">
        <v>0</v>
      </c>
      <c r="K590" s="11" t="e">
        <f t="shared" ref="K590" ca="1" si="583">LN(INDEX(P$4:P$5999,M589))</f>
        <v>#NAME?</v>
      </c>
      <c r="L590" s="11">
        <v>0</v>
      </c>
      <c r="M590" s="30"/>
      <c r="O590" t="e">
        <f ca="1"/>
        <v>#NAME?</v>
      </c>
      <c r="P590" t="e">
        <f ca="1"/>
        <v>#NAME?</v>
      </c>
      <c r="Q590" t="e">
        <f ca="1"/>
        <v>#NAME?</v>
      </c>
      <c r="S590" s="43" t="e">
        <f ca="1"/>
        <v>#NAME?</v>
      </c>
      <c r="T590" s="43" t="e">
        <f ca="1"/>
        <v>#NAME?</v>
      </c>
      <c r="U590" s="43" t="e">
        <f ca="1"/>
        <v>#NAME?</v>
      </c>
    </row>
    <row r="591" spans="1:21" x14ac:dyDescent="0.35">
      <c r="A591" s="40">
        <f ca="1">INDEX('Flow probs &amp; rates'!$Z$5:$Z$5999,D589)</f>
        <v>2.6727163583107678E-2</v>
      </c>
      <c r="B591" s="40">
        <f ca="1">INDEX('Flow probs &amp; rates'!$AA$5:$AA$5999,D589)</f>
        <v>1.9941680860035917E-2</v>
      </c>
      <c r="C591" s="40">
        <f ca="1">INDEX('Flow probs &amp; rates'!$AB$5:$AB$5999,D589)</f>
        <v>0.95333115555685644</v>
      </c>
      <c r="D591" s="12"/>
      <c r="E591" s="12"/>
      <c r="F591" s="12">
        <v>2.37433814536143E-2</v>
      </c>
      <c r="G591" s="12">
        <v>2.70211790969569E-2</v>
      </c>
      <c r="H591" s="12">
        <v>-5.0764560550422298E-2</v>
      </c>
      <c r="J591" s="11">
        <v>0</v>
      </c>
      <c r="K591" s="11">
        <v>0</v>
      </c>
      <c r="L591" s="11" t="e">
        <f t="shared" ref="L591" ca="1" si="584">LN(INDEX(Q$4:Q$5999,M589))</f>
        <v>#NAME?</v>
      </c>
      <c r="M591" s="30"/>
      <c r="O591" t="e">
        <f ca="1"/>
        <v>#NAME?</v>
      </c>
      <c r="P591" t="e">
        <f ca="1"/>
        <v>#NAME?</v>
      </c>
      <c r="Q591" t="e">
        <f ca="1"/>
        <v>#NAME?</v>
      </c>
      <c r="S591" s="43" t="e">
        <f ca="1"/>
        <v>#NAME?</v>
      </c>
      <c r="T591" s="43" t="e">
        <f ca="1"/>
        <v>#NAME?</v>
      </c>
      <c r="U591" s="43" t="e">
        <f ca="1"/>
        <v>#NAME?</v>
      </c>
    </row>
    <row r="592" spans="1:21" x14ac:dyDescent="0.35">
      <c r="A592" s="40">
        <f ca="1">INDEX('Flow probs &amp; rates'!$T$5:$T$5999,D592)</f>
        <v>0.97214095479313523</v>
      </c>
      <c r="B592" s="40">
        <f ca="1">INDEX('Flow probs &amp; rates'!$U$5:$U$5999,D592)</f>
        <v>1.1816288830166811E-2</v>
      </c>
      <c r="C592" s="40">
        <f ca="1">INDEX('Flow probs &amp; rates'!$V$5:$V$5999,D592)</f>
        <v>1.6042756376697893E-2</v>
      </c>
      <c r="D592" s="12">
        <v>197</v>
      </c>
      <c r="E592" s="12"/>
      <c r="F592" s="12">
        <v>-3.0665287218435599E-2</v>
      </c>
      <c r="G592" s="12">
        <v>1.5539705914816401E-2</v>
      </c>
      <c r="H592" s="12">
        <v>1.5125581303619901E-2</v>
      </c>
      <c r="J592" s="11" t="e">
        <f t="shared" ref="J592" ca="1" si="585">LN(INDEX(O$4:O$5999,M592))</f>
        <v>#NAME?</v>
      </c>
      <c r="K592" s="11">
        <v>0</v>
      </c>
      <c r="L592" s="11">
        <v>0</v>
      </c>
      <c r="M592" s="30">
        <v>1177</v>
      </c>
      <c r="N592">
        <v>295</v>
      </c>
      <c r="O592" t="e">
        <f t="array" aca="1" ref="O592:Q597" ca="1">[1]!evect(INDEX(A$4:A$5999,N592):INDEX(C$6:C$5999,N592))</f>
        <v>#NAME?</v>
      </c>
      <c r="P592" t="e">
        <f ca="1"/>
        <v>#NAME?</v>
      </c>
      <c r="Q592" t="e">
        <f ca="1"/>
        <v>#NAME?</v>
      </c>
      <c r="S592" s="43" t="e">
        <f t="array" aca="1" ref="S592:U594" ca="1">MMULT(INDEX(O$5:O$5999,M592):INDEX(Q$7:Q$5999,M592),MMULT(J592:L594,MINVERSE(INDEX(O$5:O$5999,M592):INDEX(Q$7:Q$5999,M592))))</f>
        <v>#NAME?</v>
      </c>
      <c r="T592" s="43" t="e">
        <f ca="1"/>
        <v>#NAME?</v>
      </c>
      <c r="U592" s="43" t="e">
        <f ca="1"/>
        <v>#NAME?</v>
      </c>
    </row>
    <row r="593" spans="1:21" x14ac:dyDescent="0.35">
      <c r="A593" s="40">
        <f ca="1">INDEX('Flow probs &amp; rates'!$W$5:$W$5999,D592)</f>
        <v>0.25602819411670946</v>
      </c>
      <c r="B593" s="40">
        <f ca="1">INDEX('Flow probs &amp; rates'!$X$5:$X$5999,D592)</f>
        <v>0.568082303383455</v>
      </c>
      <c r="C593" s="40">
        <f ca="1">INDEX('Flow probs &amp; rates'!$Y$5:$Y$5999,D592)</f>
        <v>0.17588950249983562</v>
      </c>
      <c r="D593" s="12"/>
      <c r="E593" s="12"/>
      <c r="F593" s="12">
        <v>0.33845367618473199</v>
      </c>
      <c r="G593" s="12">
        <v>-0.57229562365916398</v>
      </c>
      <c r="H593" s="12">
        <v>0.23384194747443199</v>
      </c>
      <c r="J593" s="11">
        <v>0</v>
      </c>
      <c r="K593" s="11" t="e">
        <f t="shared" ref="K593" ca="1" si="586">LN(INDEX(P$4:P$5999,M592))</f>
        <v>#NAME?</v>
      </c>
      <c r="L593" s="11">
        <v>0</v>
      </c>
      <c r="M593" s="30"/>
      <c r="O593" t="e">
        <f ca="1"/>
        <v>#NAME?</v>
      </c>
      <c r="P593" t="e">
        <f ca="1"/>
        <v>#NAME?</v>
      </c>
      <c r="Q593" t="e">
        <f ca="1"/>
        <v>#NAME?</v>
      </c>
      <c r="S593" s="43" t="e">
        <f ca="1"/>
        <v>#NAME?</v>
      </c>
      <c r="T593" s="43" t="e">
        <f ca="1"/>
        <v>#NAME?</v>
      </c>
      <c r="U593" s="43" t="e">
        <f ca="1"/>
        <v>#NAME?</v>
      </c>
    </row>
    <row r="594" spans="1:21" x14ac:dyDescent="0.35">
      <c r="A594" s="40">
        <f ca="1">INDEX('Flow probs &amp; rates'!$Z$5:$Z$5999,D592)</f>
        <v>2.4913881668751039E-2</v>
      </c>
      <c r="B594" s="40">
        <f ca="1">INDEX('Flow probs &amp; rates'!$AA$5:$AA$5999,D592)</f>
        <v>1.9201277431554666E-2</v>
      </c>
      <c r="C594" s="40">
        <f ca="1">INDEX('Flow probs &amp; rates'!$AB$5:$AB$5999,D592)</f>
        <v>0.95588484089969428</v>
      </c>
      <c r="D594" s="12"/>
      <c r="E594" s="12"/>
      <c r="F594" s="12">
        <v>2.2209116057304301E-2</v>
      </c>
      <c r="G594" s="12">
        <v>2.5645567734581699E-2</v>
      </c>
      <c r="H594" s="12">
        <v>-4.7854683791886003E-2</v>
      </c>
      <c r="J594" s="11">
        <v>0</v>
      </c>
      <c r="K594" s="11">
        <v>0</v>
      </c>
      <c r="L594" s="11" t="e">
        <f t="shared" ref="L594" ca="1" si="587">LN(INDEX(Q$4:Q$5999,M592))</f>
        <v>#NAME?</v>
      </c>
      <c r="M594" s="30"/>
      <c r="O594" t="e">
        <f ca="1"/>
        <v>#NAME?</v>
      </c>
      <c r="P594" t="e">
        <f ca="1"/>
        <v>#NAME?</v>
      </c>
      <c r="Q594" t="e">
        <f ca="1"/>
        <v>#NAME?</v>
      </c>
      <c r="S594" s="43" t="e">
        <f ca="1"/>
        <v>#NAME?</v>
      </c>
      <c r="T594" s="43" t="e">
        <f ca="1"/>
        <v>#NAME?</v>
      </c>
      <c r="U594" s="43" t="e">
        <f ca="1"/>
        <v>#NAME?</v>
      </c>
    </row>
    <row r="595" spans="1:21" x14ac:dyDescent="0.35">
      <c r="A595" s="40">
        <f ca="1">INDEX('Flow probs &amp; rates'!$T$5:$T$5999,D595)</f>
        <v>0.9743313773939386</v>
      </c>
      <c r="B595" s="40">
        <f ca="1">INDEX('Flow probs &amp; rates'!$U$5:$U$5999,D595)</f>
        <v>1.1106916008171604E-2</v>
      </c>
      <c r="C595" s="40">
        <f ca="1">INDEX('Flow probs &amp; rates'!$V$5:$V$5999,D595)</f>
        <v>1.4561706597889804E-2</v>
      </c>
      <c r="D595" s="12">
        <v>198</v>
      </c>
      <c r="E595" s="12"/>
      <c r="F595" s="12">
        <v>-2.8287593819320101E-2</v>
      </c>
      <c r="G595" s="12">
        <v>1.46136251517015E-2</v>
      </c>
      <c r="H595" s="12">
        <v>1.3673968667698501E-2</v>
      </c>
      <c r="J595" s="11" t="e">
        <f t="shared" ref="J595" ca="1" si="588">LN(INDEX(O$4:O$5999,M595))</f>
        <v>#NAME?</v>
      </c>
      <c r="K595" s="11">
        <v>0</v>
      </c>
      <c r="L595" s="11">
        <v>0</v>
      </c>
      <c r="M595" s="30">
        <v>1183</v>
      </c>
      <c r="O595" t="e">
        <f ca="1"/>
        <v>#NAME?</v>
      </c>
      <c r="P595" t="e">
        <f ca="1"/>
        <v>#NAME?</v>
      </c>
      <c r="Q595" t="e">
        <f ca="1"/>
        <v>#NAME?</v>
      </c>
      <c r="S595" s="43" t="e">
        <f t="array" aca="1" ref="S595:U597" ca="1">MMULT(INDEX(O$5:O$5999,M595):INDEX(Q$7:Q$5999,M595),MMULT(J595:L597,MINVERSE(INDEX(O$5:O$5999,M595):INDEX(Q$7:Q$5999,M595))))</f>
        <v>#NAME?</v>
      </c>
      <c r="T595" s="43" t="e">
        <f ca="1"/>
        <v>#NAME?</v>
      </c>
      <c r="U595" s="43" t="e">
        <f ca="1"/>
        <v>#NAME?</v>
      </c>
    </row>
    <row r="596" spans="1:21" x14ac:dyDescent="0.35">
      <c r="A596" s="40">
        <f ca="1">INDEX('Flow probs &amp; rates'!$W$5:$W$5999,D595)</f>
        <v>0.25743825983376756</v>
      </c>
      <c r="B596" s="40">
        <f ca="1">INDEX('Flow probs &amp; rates'!$X$5:$X$5999,D595)</f>
        <v>0.56730012553279263</v>
      </c>
      <c r="C596" s="40">
        <f ca="1">INDEX('Flow probs &amp; rates'!$Y$5:$Y$5999,D595)</f>
        <v>0.17526161463343984</v>
      </c>
      <c r="D596" s="12"/>
      <c r="E596" s="12"/>
      <c r="F596" s="12">
        <v>0.339748970994876</v>
      </c>
      <c r="G596" s="12">
        <v>-0.57330642283628197</v>
      </c>
      <c r="H596" s="12">
        <v>0.23355745182825899</v>
      </c>
      <c r="J596" s="11">
        <v>0</v>
      </c>
      <c r="K596" s="11" t="e">
        <f t="shared" ref="K596" ca="1" si="589">LN(INDEX(P$4:P$5999,M595))</f>
        <v>#NAME?</v>
      </c>
      <c r="L596" s="11">
        <v>0</v>
      </c>
      <c r="M596" s="11"/>
      <c r="O596" t="e">
        <f ca="1"/>
        <v>#NAME?</v>
      </c>
      <c r="P596" t="e">
        <f ca="1"/>
        <v>#NAME?</v>
      </c>
      <c r="Q596" t="e">
        <f ca="1"/>
        <v>#NAME?</v>
      </c>
      <c r="S596" s="43" t="e">
        <f ca="1"/>
        <v>#NAME?</v>
      </c>
      <c r="T596" s="43" t="e">
        <f ca="1"/>
        <v>#NAME?</v>
      </c>
      <c r="U596" s="43" t="e">
        <f ca="1"/>
        <v>#NAME?</v>
      </c>
    </row>
    <row r="597" spans="1:21" x14ac:dyDescent="0.35">
      <c r="A597" s="40">
        <f ca="1">INDEX('Flow probs &amp; rates'!$Z$5:$Z$5999,D595)</f>
        <v>2.7296308183282481E-2</v>
      </c>
      <c r="B597" s="40">
        <f ca="1">INDEX('Flow probs &amp; rates'!$AA$5:$AA$5999,D595)</f>
        <v>1.8199416514835857E-2</v>
      </c>
      <c r="C597" s="40">
        <f ca="1">INDEX('Flow probs &amp; rates'!$AB$5:$AB$5999,D595)</f>
        <v>0.95450427530188175</v>
      </c>
      <c r="D597" s="12"/>
      <c r="E597" s="12"/>
      <c r="F597" s="12">
        <v>2.4846675162125499E-2</v>
      </c>
      <c r="G597" s="12">
        <v>2.43183629356362E-2</v>
      </c>
      <c r="H597" s="12">
        <v>-4.9165038097628302E-2</v>
      </c>
      <c r="J597" s="11">
        <v>0</v>
      </c>
      <c r="K597" s="11">
        <v>0</v>
      </c>
      <c r="L597" s="11" t="e">
        <f t="shared" ref="L597" ca="1" si="590">LN(INDEX(Q$4:Q$5999,M595))</f>
        <v>#NAME?</v>
      </c>
      <c r="M597" s="11"/>
      <c r="O597" t="e">
        <f ca="1"/>
        <v>#NAME?</v>
      </c>
      <c r="P597" t="e">
        <f ca="1"/>
        <v>#NAME?</v>
      </c>
      <c r="Q597" t="e">
        <f ca="1"/>
        <v>#NAME?</v>
      </c>
      <c r="S597" s="43" t="e">
        <f ca="1"/>
        <v>#NAME?</v>
      </c>
      <c r="T597" s="43" t="e">
        <f ca="1"/>
        <v>#NAME?</v>
      </c>
      <c r="U597" s="43" t="e">
        <f ca="1"/>
        <v>#NAME?</v>
      </c>
    </row>
    <row r="598" spans="1:21" x14ac:dyDescent="0.35">
      <c r="A598" s="40">
        <f ca="1">INDEX('Flow probs &amp; rates'!$T$5:$T$5999,D598)</f>
        <v>0.97347082110306715</v>
      </c>
      <c r="B598" s="40">
        <f ca="1">INDEX('Flow probs &amp; rates'!$U$5:$U$5999,D598)</f>
        <v>1.1053607067425338E-2</v>
      </c>
      <c r="C598" s="40">
        <f ca="1">INDEX('Flow probs &amp; rates'!$V$5:$V$5999,D598)</f>
        <v>1.5475571829507491E-2</v>
      </c>
      <c r="D598" s="12">
        <v>199</v>
      </c>
      <c r="E598" s="12"/>
      <c r="F598" s="12">
        <v>-2.9169874414371799E-2</v>
      </c>
      <c r="G598" s="12">
        <v>1.4567962050305701E-2</v>
      </c>
      <c r="H598" s="12">
        <v>1.4601912364144799E-2</v>
      </c>
      <c r="J598" s="11" t="e">
        <f t="shared" ref="J598" ca="1" si="591">LN(INDEX(O$4:O$5999,M598))</f>
        <v>#NAME?</v>
      </c>
      <c r="K598" s="11">
        <v>0</v>
      </c>
      <c r="L598" s="11">
        <v>0</v>
      </c>
      <c r="M598" s="30">
        <v>1189</v>
      </c>
      <c r="N598">
        <v>298</v>
      </c>
      <c r="O598" t="e">
        <f t="array" aca="1" ref="O598:Q603" ca="1">[1]!evect(INDEX(A$4:A$5999,N598):INDEX(C$6:C$5999,N598))</f>
        <v>#NAME?</v>
      </c>
      <c r="P598" t="e">
        <f ca="1"/>
        <v>#NAME?</v>
      </c>
      <c r="Q598" t="e">
        <f ca="1"/>
        <v>#NAME?</v>
      </c>
      <c r="S598" s="43" t="e">
        <f t="array" aca="1" ref="S598:U600" ca="1">MMULT(INDEX(O$5:O$5999,M598):INDEX(Q$7:Q$5999,M598),MMULT(J598:L600,MINVERSE(INDEX(O$5:O$5999,M598):INDEX(Q$7:Q$5999,M598))))</f>
        <v>#NAME?</v>
      </c>
      <c r="T598" s="43" t="e">
        <f ca="1"/>
        <v>#NAME?</v>
      </c>
      <c r="U598" s="43" t="e">
        <f ca="1"/>
        <v>#NAME?</v>
      </c>
    </row>
    <row r="599" spans="1:21" x14ac:dyDescent="0.35">
      <c r="A599" s="40">
        <f ca="1">INDEX('Flow probs &amp; rates'!$W$5:$W$5999,D598)</f>
        <v>0.25704896855013898</v>
      </c>
      <c r="B599" s="40">
        <f ca="1">INDEX('Flow probs &amp; rates'!$X$5:$X$5999,D598)</f>
        <v>0.56681008334115268</v>
      </c>
      <c r="C599" s="40">
        <f ca="1">INDEX('Flow probs &amp; rates'!$Y$5:$Y$5999,D598)</f>
        <v>0.17614094810870837</v>
      </c>
      <c r="D599" s="12"/>
      <c r="E599" s="12"/>
      <c r="F599" s="12">
        <v>0.33954590196788598</v>
      </c>
      <c r="G599" s="12">
        <v>-0.57370769719111303</v>
      </c>
      <c r="H599" s="12">
        <v>0.23416179521007799</v>
      </c>
      <c r="J599" s="11">
        <v>0</v>
      </c>
      <c r="K599" s="11" t="e">
        <f t="shared" ref="K599" ca="1" si="592">LN(INDEX(P$4:P$5999,M598))</f>
        <v>#NAME?</v>
      </c>
      <c r="L599" s="11">
        <v>0</v>
      </c>
      <c r="M599" s="30"/>
      <c r="O599" t="e">
        <f ca="1"/>
        <v>#NAME?</v>
      </c>
      <c r="P599" t="e">
        <f ca="1"/>
        <v>#NAME?</v>
      </c>
      <c r="Q599" t="e">
        <f ca="1"/>
        <v>#NAME?</v>
      </c>
      <c r="S599" s="43" t="e">
        <f ca="1"/>
        <v>#NAME?</v>
      </c>
      <c r="T599" s="43" t="e">
        <f ca="1"/>
        <v>#NAME?</v>
      </c>
      <c r="U599" s="43" t="e">
        <f ca="1"/>
        <v>#NAME?</v>
      </c>
    </row>
    <row r="600" spans="1:21" x14ac:dyDescent="0.35">
      <c r="A600" s="40">
        <f ca="1">INDEX('Flow probs &amp; rates'!$Z$5:$Z$5999,D598)</f>
        <v>2.6403527017977334E-2</v>
      </c>
      <c r="B600" s="40">
        <f ca="1">INDEX('Flow probs &amp; rates'!$AA$5:$AA$5999,D598)</f>
        <v>1.5772563917137019E-2</v>
      </c>
      <c r="C600" s="40">
        <f ca="1">INDEX('Flow probs &amp; rates'!$AB$5:$AB$5999,D598)</f>
        <v>0.95782390906488568</v>
      </c>
      <c r="D600" s="12"/>
      <c r="E600" s="12"/>
      <c r="F600" s="12">
        <v>2.4359015702114201E-2</v>
      </c>
      <c r="G600" s="12">
        <v>2.10163606162489E-2</v>
      </c>
      <c r="H600" s="12">
        <v>-4.5375376318248103E-2</v>
      </c>
      <c r="J600" s="11">
        <v>0</v>
      </c>
      <c r="K600" s="11">
        <v>0</v>
      </c>
      <c r="L600" s="11" t="e">
        <f t="shared" ref="L600" ca="1" si="593">LN(INDEX(Q$4:Q$5999,M598))</f>
        <v>#NAME?</v>
      </c>
      <c r="M600" s="30"/>
      <c r="O600" t="e">
        <f ca="1"/>
        <v>#NAME?</v>
      </c>
      <c r="P600" t="e">
        <f ca="1"/>
        <v>#NAME?</v>
      </c>
      <c r="Q600" t="e">
        <f ca="1"/>
        <v>#NAME?</v>
      </c>
      <c r="S600" s="43" t="e">
        <f ca="1"/>
        <v>#NAME?</v>
      </c>
      <c r="T600" s="43" t="e">
        <f ca="1"/>
        <v>#NAME?</v>
      </c>
      <c r="U600" s="43" t="e">
        <f ca="1"/>
        <v>#NAME?</v>
      </c>
    </row>
    <row r="601" spans="1:21" x14ac:dyDescent="0.35">
      <c r="A601" s="40">
        <f ca="1">INDEX('Flow probs &amp; rates'!$T$5:$T$5999,D601)</f>
        <v>0.97422507603048369</v>
      </c>
      <c r="B601" s="40">
        <f ca="1">INDEX('Flow probs &amp; rates'!$U$5:$U$5999,D601)</f>
        <v>1.0979652229454963E-2</v>
      </c>
      <c r="C601" s="40">
        <f ca="1">INDEX('Flow probs &amp; rates'!$V$5:$V$5999,D601)</f>
        <v>1.4795271740061353E-2</v>
      </c>
      <c r="D601" s="12">
        <v>200</v>
      </c>
      <c r="E601" s="12"/>
      <c r="F601" s="12">
        <v>-2.8452721779273198E-2</v>
      </c>
      <c r="G601" s="12">
        <v>1.44874943377359E-2</v>
      </c>
      <c r="H601" s="12">
        <v>1.39652274415382E-2</v>
      </c>
      <c r="J601" s="11" t="e">
        <f t="shared" ref="J601" ca="1" si="594">LN(INDEX(O$4:O$5999,M601))</f>
        <v>#NAME?</v>
      </c>
      <c r="K601" s="11">
        <v>0</v>
      </c>
      <c r="L601" s="11">
        <v>0</v>
      </c>
      <c r="M601" s="30">
        <v>1195</v>
      </c>
      <c r="O601" t="e">
        <f ca="1"/>
        <v>#NAME?</v>
      </c>
      <c r="P601" t="e">
        <f ca="1"/>
        <v>#NAME?</v>
      </c>
      <c r="Q601" t="e">
        <f ca="1"/>
        <v>#NAME?</v>
      </c>
      <c r="S601" s="43" t="e">
        <f t="array" aca="1" ref="S601:U603" ca="1">MMULT(INDEX(O$5:O$5999,M601):INDEX(Q$7:Q$5999,M601),MMULT(J601:L603,MINVERSE(INDEX(O$5:O$5999,M601):INDEX(Q$7:Q$5999,M601))))</f>
        <v>#NAME?</v>
      </c>
      <c r="T601" s="43" t="e">
        <f ca="1"/>
        <v>#NAME?</v>
      </c>
      <c r="U601" s="43" t="e">
        <f ca="1"/>
        <v>#NAME?</v>
      </c>
    </row>
    <row r="602" spans="1:21" x14ac:dyDescent="0.35">
      <c r="A602" s="40">
        <f ca="1">INDEX('Flow probs &amp; rates'!$W$5:$W$5999,D601)</f>
        <v>0.26441733707667936</v>
      </c>
      <c r="B602" s="40">
        <f ca="1">INDEX('Flow probs &amp; rates'!$X$5:$X$5999,D601)</f>
        <v>0.56502038592601589</v>
      </c>
      <c r="C602" s="40">
        <f ca="1">INDEX('Flow probs &amp; rates'!$Y$5:$Y$5999,D601)</f>
        <v>0.1705622769973047</v>
      </c>
      <c r="D602" s="12"/>
      <c r="E602" s="12"/>
      <c r="F602" s="12">
        <v>0.34950975642021698</v>
      </c>
      <c r="G602" s="12">
        <v>-0.57694960991985</v>
      </c>
      <c r="H602" s="12">
        <v>0.227439853499633</v>
      </c>
      <c r="J602" s="11">
        <v>0</v>
      </c>
      <c r="K602" s="11" t="e">
        <f t="shared" ref="K602" ca="1" si="595">LN(INDEX(P$4:P$5999,M601))</f>
        <v>#NAME?</v>
      </c>
      <c r="L602" s="11">
        <v>0</v>
      </c>
      <c r="M602" s="30"/>
      <c r="O602" t="e">
        <f ca="1"/>
        <v>#NAME?</v>
      </c>
      <c r="P602" t="e">
        <f ca="1"/>
        <v>#NAME?</v>
      </c>
      <c r="Q602" t="e">
        <f ca="1"/>
        <v>#NAME?</v>
      </c>
      <c r="S602" s="43" t="e">
        <f ca="1"/>
        <v>#NAME?</v>
      </c>
      <c r="T602" s="43" t="e">
        <f ca="1"/>
        <v>#NAME?</v>
      </c>
      <c r="U602" s="43" t="e">
        <f ca="1"/>
        <v>#NAME?</v>
      </c>
    </row>
    <row r="603" spans="1:21" x14ac:dyDescent="0.35">
      <c r="A603" s="40">
        <f ca="1">INDEX('Flow probs &amp; rates'!$Z$5:$Z$5999,D601)</f>
        <v>2.905411008006166E-2</v>
      </c>
      <c r="B603" s="40">
        <f ca="1">INDEX('Flow probs &amp; rates'!$AA$5:$AA$5999,D601)</f>
        <v>1.6214476399852604E-2</v>
      </c>
      <c r="C603" s="40">
        <f ca="1">INDEX('Flow probs &amp; rates'!$AB$5:$AB$5999,D601)</f>
        <v>0.95473141352008573</v>
      </c>
      <c r="D603" s="12"/>
      <c r="E603" s="12"/>
      <c r="F603" s="12">
        <v>2.6961792429942101E-2</v>
      </c>
      <c r="G603" s="12">
        <v>2.1660916146916599E-2</v>
      </c>
      <c r="H603" s="12">
        <v>-4.8622708576857798E-2</v>
      </c>
      <c r="J603" s="11">
        <v>0</v>
      </c>
      <c r="K603" s="11">
        <v>0</v>
      </c>
      <c r="L603" s="11" t="e">
        <f t="shared" ref="L603" ca="1" si="596">LN(INDEX(Q$4:Q$5999,M601))</f>
        <v>#NAME?</v>
      </c>
      <c r="M603" s="30"/>
      <c r="O603" t="e">
        <f ca="1"/>
        <v>#NAME?</v>
      </c>
      <c r="P603" t="e">
        <f ca="1"/>
        <v>#NAME?</v>
      </c>
      <c r="Q603" t="e">
        <f ca="1"/>
        <v>#NAME?</v>
      </c>
      <c r="S603" s="43" t="e">
        <f ca="1"/>
        <v>#NAME?</v>
      </c>
      <c r="T603" s="43" t="e">
        <f ca="1"/>
        <v>#NAME?</v>
      </c>
      <c r="U603" s="43" t="e">
        <f ca="1"/>
        <v>#NAME?</v>
      </c>
    </row>
    <row r="604" spans="1:21" x14ac:dyDescent="0.35">
      <c r="A604" s="40">
        <f ca="1">INDEX('Flow probs &amp; rates'!$T$5:$T$5999,D604)</f>
        <v>0.97278170702373701</v>
      </c>
      <c r="B604" s="40">
        <f ca="1">INDEX('Flow probs &amp; rates'!$U$5:$U$5999,D604)</f>
        <v>1.1507233625581792E-2</v>
      </c>
      <c r="C604" s="40">
        <f ca="1">INDEX('Flow probs &amp; rates'!$V$5:$V$5999,D604)</f>
        <v>1.571105935068114E-2</v>
      </c>
      <c r="D604" s="12">
        <v>201</v>
      </c>
      <c r="E604" s="12"/>
      <c r="F604" s="12">
        <v>-3.0056129410414599E-2</v>
      </c>
      <c r="G604" s="12">
        <v>1.50854994170778E-2</v>
      </c>
      <c r="H604" s="12">
        <v>1.49706299933373E-2</v>
      </c>
      <c r="J604" s="11" t="e">
        <f t="shared" ref="J604" ca="1" si="597">LN(INDEX(O$4:O$5999,M604))</f>
        <v>#NAME?</v>
      </c>
      <c r="K604" s="11">
        <v>0</v>
      </c>
      <c r="L604" s="11">
        <v>0</v>
      </c>
      <c r="M604" s="30">
        <v>1201</v>
      </c>
      <c r="N604">
        <v>301</v>
      </c>
      <c r="O604" t="e">
        <f t="array" aca="1" ref="O604:Q609" ca="1">[1]!evect(INDEX(A$4:A$5999,N604):INDEX(C$6:C$5999,N604))</f>
        <v>#NAME?</v>
      </c>
      <c r="P604" t="e">
        <f ca="1"/>
        <v>#NAME?</v>
      </c>
      <c r="Q604" t="e">
        <f ca="1"/>
        <v>#NAME?</v>
      </c>
      <c r="S604" s="43" t="e">
        <f t="array" aca="1" ref="S604:U606" ca="1">MMULT(INDEX(O$5:O$5999,M604):INDEX(Q$7:Q$5999,M604),MMULT(J604:L606,MINVERSE(INDEX(O$5:O$5999,M604):INDEX(Q$7:Q$5999,M604))))</f>
        <v>#NAME?</v>
      </c>
      <c r="T604" s="43" t="e">
        <f ca="1"/>
        <v>#NAME?</v>
      </c>
      <c r="U604" s="43" t="e">
        <f ca="1"/>
        <v>#NAME?</v>
      </c>
    </row>
    <row r="605" spans="1:21" x14ac:dyDescent="0.35">
      <c r="A605" s="40">
        <f ca="1">INDEX('Flow probs &amp; rates'!$W$5:$W$5999,D604)</f>
        <v>0.26693890829389777</v>
      </c>
      <c r="B605" s="40">
        <f ca="1">INDEX('Flow probs &amp; rates'!$X$5:$X$5999,D604)</f>
        <v>0.57300875672425211</v>
      </c>
      <c r="C605" s="40">
        <f ca="1">INDEX('Flow probs &amp; rates'!$Y$5:$Y$5999,D604)</f>
        <v>0.16005233498185018</v>
      </c>
      <c r="D605" s="12"/>
      <c r="E605" s="12"/>
      <c r="F605" s="12">
        <v>0.351204194324368</v>
      </c>
      <c r="G605" s="12">
        <v>-0.562974074095836</v>
      </c>
      <c r="H605" s="12">
        <v>0.21176987977146799</v>
      </c>
      <c r="J605" s="11">
        <v>0</v>
      </c>
      <c r="K605" s="11" t="e">
        <f t="shared" ref="K605" ca="1" si="598">LN(INDEX(P$4:P$5999,M604))</f>
        <v>#NAME?</v>
      </c>
      <c r="L605" s="11">
        <v>0</v>
      </c>
      <c r="M605" s="11"/>
      <c r="O605" t="e">
        <f ca="1"/>
        <v>#NAME?</v>
      </c>
      <c r="P605" t="e">
        <f ca="1"/>
        <v>#NAME?</v>
      </c>
      <c r="Q605" t="e">
        <f ca="1"/>
        <v>#NAME?</v>
      </c>
      <c r="S605" s="43" t="e">
        <f ca="1"/>
        <v>#NAME?</v>
      </c>
      <c r="T605" s="43" t="e">
        <f ca="1"/>
        <v>#NAME?</v>
      </c>
      <c r="U605" s="43" t="e">
        <f ca="1"/>
        <v>#NAME?</v>
      </c>
    </row>
    <row r="606" spans="1:21" x14ac:dyDescent="0.35">
      <c r="A606" s="40">
        <f ca="1">INDEX('Flow probs &amp; rates'!$Z$5:$Z$5999,D604)</f>
        <v>2.8774851904461649E-2</v>
      </c>
      <c r="B606" s="40">
        <f ca="1">INDEX('Flow probs &amp; rates'!$AA$5:$AA$5999,D604)</f>
        <v>1.7239007481779898E-2</v>
      </c>
      <c r="C606" s="40">
        <f ca="1">INDEX('Flow probs &amp; rates'!$AB$5:$AB$5999,D604)</f>
        <v>0.95398614061375853</v>
      </c>
      <c r="D606" s="12"/>
      <c r="E606" s="12"/>
      <c r="F606" s="12">
        <v>2.6492601825119901E-2</v>
      </c>
      <c r="G606" s="12">
        <v>2.28997726947626E-2</v>
      </c>
      <c r="H606" s="12">
        <v>-4.93923745198823E-2</v>
      </c>
      <c r="J606" s="11">
        <v>0</v>
      </c>
      <c r="K606" s="11">
        <v>0</v>
      </c>
      <c r="L606" s="11" t="e">
        <f t="shared" ref="L606" ca="1" si="599">LN(INDEX(Q$4:Q$5999,M604))</f>
        <v>#NAME?</v>
      </c>
      <c r="M606" s="11"/>
      <c r="O606" t="e">
        <f ca="1"/>
        <v>#NAME?</v>
      </c>
      <c r="P606" t="e">
        <f ca="1"/>
        <v>#NAME?</v>
      </c>
      <c r="Q606" t="e">
        <f ca="1"/>
        <v>#NAME?</v>
      </c>
      <c r="S606" s="43" t="e">
        <f ca="1"/>
        <v>#NAME?</v>
      </c>
      <c r="T606" s="43" t="e">
        <f ca="1"/>
        <v>#NAME?</v>
      </c>
      <c r="U606" s="43" t="e">
        <f ca="1"/>
        <v>#NAME?</v>
      </c>
    </row>
    <row r="607" spans="1:21" x14ac:dyDescent="0.35">
      <c r="A607" s="40">
        <f ca="1">INDEX('Flow probs &amp; rates'!$T$5:$T$5999,D607)</f>
        <v>0.97349367867531011</v>
      </c>
      <c r="B607" s="40">
        <f ca="1">INDEX('Flow probs &amp; rates'!$U$5:$U$5999,D607)</f>
        <v>1.1041979639730705E-2</v>
      </c>
      <c r="C607" s="40">
        <f ca="1">INDEX('Flow probs &amp; rates'!$V$5:$V$5999,D607)</f>
        <v>1.5464341684959113E-2</v>
      </c>
      <c r="D607" s="12">
        <v>202</v>
      </c>
      <c r="E607" s="12"/>
      <c r="F607" s="12">
        <v>-2.9383702547170001E-2</v>
      </c>
      <c r="G607" s="12">
        <v>1.47268424735483E-2</v>
      </c>
      <c r="H607" s="12">
        <v>1.4656860073621601E-2</v>
      </c>
      <c r="J607" s="11" t="e">
        <f t="shared" ref="J607" ca="1" si="600">LN(INDEX(O$4:O$5999,M607))</f>
        <v>#NAME?</v>
      </c>
      <c r="K607" s="11">
        <v>0</v>
      </c>
      <c r="L607" s="11">
        <v>0</v>
      </c>
      <c r="M607" s="30">
        <v>1207</v>
      </c>
      <c r="O607" t="e">
        <f ca="1"/>
        <v>#NAME?</v>
      </c>
      <c r="P607" t="e">
        <f ca="1"/>
        <v>#NAME?</v>
      </c>
      <c r="Q607" t="e">
        <f ca="1"/>
        <v>#NAME?</v>
      </c>
      <c r="S607" s="43" t="e">
        <f t="array" aca="1" ref="S607:U609" ca="1">MMULT(INDEX(O$5:O$5999,M607):INDEX(Q$7:Q$5999,M607),MMULT(J607:L609,MINVERSE(INDEX(O$5:O$5999,M607):INDEX(Q$7:Q$5999,M607))))</f>
        <v>#NAME?</v>
      </c>
      <c r="T607" s="43" t="e">
        <f ca="1"/>
        <v>#NAME?</v>
      </c>
      <c r="U607" s="43" t="e">
        <f ca="1"/>
        <v>#NAME?</v>
      </c>
    </row>
    <row r="608" spans="1:21" x14ac:dyDescent="0.35">
      <c r="A608" s="40">
        <f ca="1">INDEX('Flow probs &amp; rates'!$W$5:$W$5999,D607)</f>
        <v>0.27977627676453626</v>
      </c>
      <c r="B608" s="40">
        <f ca="1">INDEX('Flow probs &amp; rates'!$X$5:$X$5999,D607)</f>
        <v>0.55070849303584124</v>
      </c>
      <c r="C608" s="40">
        <f ca="1">INDEX('Flow probs &amp; rates'!$Y$5:$Y$5999,D607)</f>
        <v>0.16951523019962245</v>
      </c>
      <c r="D608" s="12"/>
      <c r="E608" s="12"/>
      <c r="F608" s="12">
        <v>0.37465997368378801</v>
      </c>
      <c r="G608" s="12">
        <v>-0.60325854438790505</v>
      </c>
      <c r="H608" s="12">
        <v>0.22859857070411699</v>
      </c>
      <c r="J608" s="11">
        <v>0</v>
      </c>
      <c r="K608" s="11" t="e">
        <f t="shared" ref="K608" ca="1" si="601">LN(INDEX(P$4:P$5999,M607))</f>
        <v>#NAME?</v>
      </c>
      <c r="L608" s="11">
        <v>0</v>
      </c>
      <c r="M608" s="30"/>
      <c r="O608" t="e">
        <f ca="1"/>
        <v>#NAME?</v>
      </c>
      <c r="P608" t="e">
        <f ca="1"/>
        <v>#NAME?</v>
      </c>
      <c r="Q608" t="e">
        <f ca="1"/>
        <v>#NAME?</v>
      </c>
      <c r="S608" s="43" t="e">
        <f ca="1"/>
        <v>#NAME?</v>
      </c>
      <c r="T608" s="43" t="e">
        <f ca="1"/>
        <v>#NAME?</v>
      </c>
      <c r="U608" s="43" t="e">
        <f ca="1"/>
        <v>#NAME?</v>
      </c>
    </row>
    <row r="609" spans="1:21" x14ac:dyDescent="0.35">
      <c r="A609" s="40">
        <f ca="1">INDEX('Flow probs &amp; rates'!$Z$5:$Z$5999,D607)</f>
        <v>2.8931656798056343E-2</v>
      </c>
      <c r="B609" s="40">
        <f ca="1">INDEX('Flow probs &amp; rates'!$AA$5:$AA$5999,D607)</f>
        <v>1.7607741675543433E-2</v>
      </c>
      <c r="C609" s="40">
        <f ca="1">INDEX('Flow probs &amp; rates'!$AB$5:$AB$5999,D607)</f>
        <v>0.95346060152640022</v>
      </c>
      <c r="D609" s="12"/>
      <c r="E609" s="12"/>
      <c r="F609" s="12">
        <v>2.63219870850608E-2</v>
      </c>
      <c r="G609" s="12">
        <v>2.3843186278642198E-2</v>
      </c>
      <c r="H609" s="12">
        <v>-5.01651733637032E-2</v>
      </c>
      <c r="J609" s="11">
        <v>0</v>
      </c>
      <c r="K609" s="11">
        <v>0</v>
      </c>
      <c r="L609" s="11" t="e">
        <f t="shared" ref="L609" ca="1" si="602">LN(INDEX(Q$4:Q$5999,M607))</f>
        <v>#NAME?</v>
      </c>
      <c r="M609" s="30"/>
      <c r="O609" t="e">
        <f ca="1"/>
        <v>#NAME?</v>
      </c>
      <c r="P609" t="e">
        <f ca="1"/>
        <v>#NAME?</v>
      </c>
      <c r="Q609" t="e">
        <f ca="1"/>
        <v>#NAME?</v>
      </c>
      <c r="S609" s="43" t="e">
        <f ca="1"/>
        <v>#NAME?</v>
      </c>
      <c r="T609" s="43" t="e">
        <f ca="1"/>
        <v>#NAME?</v>
      </c>
      <c r="U609" s="43" t="e">
        <f ca="1"/>
        <v>#NAME?</v>
      </c>
    </row>
    <row r="610" spans="1:21" x14ac:dyDescent="0.35">
      <c r="A610" s="40">
        <f ca="1">INDEX('Flow probs &amp; rates'!$T$5:$T$5999,D610)</f>
        <v>0.97188450300602458</v>
      </c>
      <c r="B610" s="40">
        <f ca="1">INDEX('Flow probs &amp; rates'!$U$5:$U$5999,D610)</f>
        <v>1.1959963940637565E-2</v>
      </c>
      <c r="C610" s="40">
        <f ca="1">INDEX('Flow probs &amp; rates'!$V$5:$V$5999,D610)</f>
        <v>1.6155533053337848E-2</v>
      </c>
      <c r="D610" s="12">
        <v>203</v>
      </c>
      <c r="E610" s="12"/>
      <c r="F610" s="12">
        <v>-3.1007505894161399E-2</v>
      </c>
      <c r="G610" s="12">
        <v>1.5670324831830899E-2</v>
      </c>
      <c r="H610" s="12">
        <v>1.53371810623321E-2</v>
      </c>
      <c r="J610" s="11" t="e">
        <f t="shared" ref="J610" ca="1" si="603">LN(INDEX(O$4:O$5999,M610))</f>
        <v>#NAME?</v>
      </c>
      <c r="K610" s="11">
        <v>0</v>
      </c>
      <c r="L610" s="11">
        <v>0</v>
      </c>
      <c r="M610" s="30">
        <v>1213</v>
      </c>
      <c r="N610">
        <v>304</v>
      </c>
      <c r="O610" t="e">
        <f t="array" aca="1" ref="O610:Q615" ca="1">[1]!evect(INDEX(A$4:A$5999,N610):INDEX(C$6:C$5999,N610))</f>
        <v>#NAME?</v>
      </c>
      <c r="P610" t="e">
        <f ca="1"/>
        <v>#NAME?</v>
      </c>
      <c r="Q610" t="e">
        <f ca="1"/>
        <v>#NAME?</v>
      </c>
      <c r="S610" s="43" t="e">
        <f t="array" aca="1" ref="S610:U612" ca="1">MMULT(INDEX(O$5:O$5999,M610):INDEX(Q$7:Q$5999,M610),MMULT(J610:L612,MINVERSE(INDEX(O$5:O$5999,M610):INDEX(Q$7:Q$5999,M610))))</f>
        <v>#NAME?</v>
      </c>
      <c r="T610" s="43" t="e">
        <f ca="1"/>
        <v>#NAME?</v>
      </c>
      <c r="U610" s="43" t="e">
        <f ca="1"/>
        <v>#NAME?</v>
      </c>
    </row>
    <row r="611" spans="1:21" x14ac:dyDescent="0.35">
      <c r="A611" s="40">
        <f ca="1">INDEX('Flow probs &amp; rates'!$W$5:$W$5999,D610)</f>
        <v>0.26132478262703335</v>
      </c>
      <c r="B611" s="40">
        <f ca="1">INDEX('Flow probs &amp; rates'!$X$5:$X$5999,D610)</f>
        <v>0.57298168379442815</v>
      </c>
      <c r="C611" s="40">
        <f ca="1">INDEX('Flow probs &amp; rates'!$Y$5:$Y$5999,D610)</f>
        <v>0.16569353357853853</v>
      </c>
      <c r="D611" s="12"/>
      <c r="E611" s="12"/>
      <c r="F611" s="12">
        <v>0.34418830531664002</v>
      </c>
      <c r="G611" s="12">
        <v>-0.56351634558083197</v>
      </c>
      <c r="H611" s="12">
        <v>0.219328040264192</v>
      </c>
      <c r="J611" s="11">
        <v>0</v>
      </c>
      <c r="K611" s="11" t="e">
        <f t="shared" ref="K611" ca="1" si="604">LN(INDEX(P$4:P$5999,M610))</f>
        <v>#NAME?</v>
      </c>
      <c r="L611" s="11">
        <v>0</v>
      </c>
      <c r="M611" s="30"/>
      <c r="O611" t="e">
        <f ca="1"/>
        <v>#NAME?</v>
      </c>
      <c r="P611" t="e">
        <f ca="1"/>
        <v>#NAME?</v>
      </c>
      <c r="Q611" t="e">
        <f ca="1"/>
        <v>#NAME?</v>
      </c>
      <c r="S611" s="43" t="e">
        <f ca="1"/>
        <v>#NAME?</v>
      </c>
      <c r="T611" s="43" t="e">
        <f ca="1"/>
        <v>#NAME?</v>
      </c>
      <c r="U611" s="43" t="e">
        <f ca="1"/>
        <v>#NAME?</v>
      </c>
    </row>
    <row r="612" spans="1:21" x14ac:dyDescent="0.35">
      <c r="A612" s="40">
        <f ca="1">INDEX('Flow probs &amp; rates'!$Z$5:$Z$5999,D610)</f>
        <v>2.6517169752275825E-2</v>
      </c>
      <c r="B612" s="40">
        <f ca="1">INDEX('Flow probs &amp; rates'!$AA$5:$AA$5999,D610)</f>
        <v>1.9114197764107301E-2</v>
      </c>
      <c r="C612" s="40">
        <f ca="1">INDEX('Flow probs &amp; rates'!$AB$5:$AB$5999,D610)</f>
        <v>0.95436863248361692</v>
      </c>
      <c r="D612" s="12"/>
      <c r="E612" s="12"/>
      <c r="F612" s="12">
        <v>2.3857681826339499E-2</v>
      </c>
      <c r="G612" s="12">
        <v>2.54312029111032E-2</v>
      </c>
      <c r="H612" s="12">
        <v>-4.9288884737441203E-2</v>
      </c>
      <c r="J612" s="11">
        <v>0</v>
      </c>
      <c r="K612" s="11">
        <v>0</v>
      </c>
      <c r="L612" s="11" t="e">
        <f t="shared" ref="L612" ca="1" si="605">LN(INDEX(Q$4:Q$5999,M610))</f>
        <v>#NAME?</v>
      </c>
      <c r="M612" s="30"/>
      <c r="O612" t="e">
        <f ca="1"/>
        <v>#NAME?</v>
      </c>
      <c r="P612" t="e">
        <f ca="1"/>
        <v>#NAME?</v>
      </c>
      <c r="Q612" t="e">
        <f ca="1"/>
        <v>#NAME?</v>
      </c>
      <c r="S612" s="43" t="e">
        <f ca="1"/>
        <v>#NAME?</v>
      </c>
      <c r="T612" s="43" t="e">
        <f ca="1"/>
        <v>#NAME?</v>
      </c>
      <c r="U612" s="43" t="e">
        <f ca="1"/>
        <v>#NAME?</v>
      </c>
    </row>
    <row r="613" spans="1:21" x14ac:dyDescent="0.35">
      <c r="A613" s="40">
        <f ca="1">INDEX('Flow probs &amp; rates'!$T$5:$T$5999,D613)</f>
        <v>0.97305646654638966</v>
      </c>
      <c r="B613" s="40">
        <f ca="1">INDEX('Flow probs &amp; rates'!$U$5:$U$5999,D613)</f>
        <v>1.0744966189474823E-2</v>
      </c>
      <c r="C613" s="40">
        <f ca="1">INDEX('Flow probs &amp; rates'!$V$5:$V$5999,D613)</f>
        <v>1.6198567264135523E-2</v>
      </c>
      <c r="D613" s="12">
        <v>204</v>
      </c>
      <c r="E613" s="12"/>
      <c r="F613" s="12">
        <v>-2.9632740013400001E-2</v>
      </c>
      <c r="G613" s="12">
        <v>1.41512609376929E-2</v>
      </c>
      <c r="H613" s="12">
        <v>1.5481479075708E-2</v>
      </c>
      <c r="J613" s="11" t="e">
        <f t="shared" ref="J613" ca="1" si="606">LN(INDEX(O$4:O$5999,M613))</f>
        <v>#NAME?</v>
      </c>
      <c r="K613" s="11">
        <v>0</v>
      </c>
      <c r="L613" s="11">
        <v>0</v>
      </c>
      <c r="M613" s="30">
        <v>1219</v>
      </c>
      <c r="O613" t="e">
        <f ca="1"/>
        <v>#NAME?</v>
      </c>
      <c r="P613" t="e">
        <f ca="1"/>
        <v>#NAME?</v>
      </c>
      <c r="Q613" t="e">
        <f ca="1"/>
        <v>#NAME?</v>
      </c>
      <c r="S613" s="43" t="e">
        <f t="array" aca="1" ref="S613:U615" ca="1">MMULT(INDEX(O$5:O$5999,M613):INDEX(Q$7:Q$5999,M613),MMULT(J613:L615,MINVERSE(INDEX(O$5:O$5999,M613):INDEX(Q$7:Q$5999,M613))))</f>
        <v>#NAME?</v>
      </c>
      <c r="T613" s="43" t="e">
        <f ca="1"/>
        <v>#NAME?</v>
      </c>
      <c r="U613" s="43" t="e">
        <f ca="1"/>
        <v>#NAME?</v>
      </c>
    </row>
    <row r="614" spans="1:21" x14ac:dyDescent="0.35">
      <c r="A614" s="40">
        <f ca="1">INDEX('Flow probs &amp; rates'!$W$5:$W$5999,D613)</f>
        <v>0.26918068521588001</v>
      </c>
      <c r="B614" s="40">
        <f ca="1">INDEX('Flow probs &amp; rates'!$X$5:$X$5999,D613)</f>
        <v>0.56537141296968496</v>
      </c>
      <c r="C614" s="40">
        <f ca="1">INDEX('Flow probs &amp; rates'!$Y$5:$Y$5999,D613)</f>
        <v>0.16544790181443503</v>
      </c>
      <c r="D614" s="12"/>
      <c r="E614" s="12"/>
      <c r="F614" s="12">
        <v>0.35665257854661297</v>
      </c>
      <c r="G614" s="12">
        <v>-0.57638467177859498</v>
      </c>
      <c r="H614" s="12">
        <v>0.21973209323198301</v>
      </c>
      <c r="J614" s="11">
        <v>0</v>
      </c>
      <c r="K614" s="11" t="e">
        <f t="shared" ref="K614" ca="1" si="607">LN(INDEX(P$4:P$5999,M613))</f>
        <v>#NAME?</v>
      </c>
      <c r="L614" s="11">
        <v>0</v>
      </c>
      <c r="M614" s="11"/>
      <c r="O614" t="e">
        <f ca="1"/>
        <v>#NAME?</v>
      </c>
      <c r="P614" t="e">
        <f ca="1"/>
        <v>#NAME?</v>
      </c>
      <c r="Q614" t="e">
        <f ca="1"/>
        <v>#NAME?</v>
      </c>
      <c r="S614" s="43" t="e">
        <f ca="1"/>
        <v>#NAME?</v>
      </c>
      <c r="T614" s="43" t="e">
        <f ca="1"/>
        <v>#NAME?</v>
      </c>
      <c r="U614" s="43" t="e">
        <f ca="1"/>
        <v>#NAME?</v>
      </c>
    </row>
    <row r="615" spans="1:21" x14ac:dyDescent="0.35">
      <c r="A615" s="40">
        <f ca="1">INDEX('Flow probs &amp; rates'!$Z$5:$Z$5999,D613)</f>
        <v>2.4913747060866489E-2</v>
      </c>
      <c r="B615" s="40">
        <f ca="1">INDEX('Flow probs &amp; rates'!$AA$5:$AA$5999,D613)</f>
        <v>1.7149634090089703E-2</v>
      </c>
      <c r="C615" s="40">
        <f ca="1">INDEX('Flow probs &amp; rates'!$AB$5:$AB$5999,D613)</f>
        <v>0.9579366188490438</v>
      </c>
      <c r="D615" s="12"/>
      <c r="E615" s="12"/>
      <c r="F615" s="12">
        <v>2.23847281124958E-2</v>
      </c>
      <c r="G615" s="12">
        <v>2.2915062365069301E-2</v>
      </c>
      <c r="H615" s="12">
        <v>-4.5299790477564397E-2</v>
      </c>
      <c r="J615" s="11">
        <v>0</v>
      </c>
      <c r="K615" s="11">
        <v>0</v>
      </c>
      <c r="L615" s="11" t="e">
        <f t="shared" ref="L615" ca="1" si="608">LN(INDEX(Q$4:Q$5999,M613))</f>
        <v>#NAME?</v>
      </c>
      <c r="M615" s="11"/>
      <c r="O615" t="e">
        <f ca="1"/>
        <v>#NAME?</v>
      </c>
      <c r="P615" t="e">
        <f ca="1"/>
        <v>#NAME?</v>
      </c>
      <c r="Q615" t="e">
        <f ca="1"/>
        <v>#NAME?</v>
      </c>
      <c r="S615" s="43" t="e">
        <f ca="1"/>
        <v>#NAME?</v>
      </c>
      <c r="T615" s="43" t="e">
        <f ca="1"/>
        <v>#NAME?</v>
      </c>
      <c r="U615" s="43" t="e">
        <f ca="1"/>
        <v>#NAME?</v>
      </c>
    </row>
    <row r="616" spans="1:21" x14ac:dyDescent="0.35">
      <c r="A616" s="40">
        <f ca="1">INDEX('Flow probs &amp; rates'!$T$5:$T$5999,D616)</f>
        <v>0.97479856167533407</v>
      </c>
      <c r="B616" s="40">
        <f ca="1">INDEX('Flow probs &amp; rates'!$U$5:$U$5999,D616)</f>
        <v>1.0139413386185089E-2</v>
      </c>
      <c r="C616" s="40">
        <f ca="1">INDEX('Flow probs &amp; rates'!$V$5:$V$5999,D616)</f>
        <v>1.5062024938480851E-2</v>
      </c>
      <c r="D616" s="12">
        <v>205</v>
      </c>
      <c r="E616" s="12"/>
      <c r="F616" s="12">
        <v>-2.7704081073330201E-2</v>
      </c>
      <c r="G616" s="12">
        <v>1.32791654255819E-2</v>
      </c>
      <c r="H616" s="12">
        <v>1.4424915647751E-2</v>
      </c>
      <c r="J616" s="11" t="e">
        <f t="shared" ref="J616" ca="1" si="609">LN(INDEX(O$4:O$5999,M616))</f>
        <v>#NAME?</v>
      </c>
      <c r="K616" s="11">
        <v>0</v>
      </c>
      <c r="L616" s="11">
        <v>0</v>
      </c>
      <c r="M616" s="30">
        <v>1225</v>
      </c>
      <c r="N616">
        <v>307</v>
      </c>
      <c r="O616" t="e">
        <f t="array" aca="1" ref="O616:Q621" ca="1">[1]!evect(INDEX(A$4:A$5999,N616):INDEX(C$6:C$5999,N616))</f>
        <v>#NAME?</v>
      </c>
      <c r="P616" t="e">
        <f ca="1"/>
        <v>#NAME?</v>
      </c>
      <c r="Q616" t="e">
        <f ca="1"/>
        <v>#NAME?</v>
      </c>
      <c r="S616" s="43" t="e">
        <f t="array" aca="1" ref="S616:U618" ca="1">MMULT(INDEX(O$5:O$5999,M616):INDEX(Q$7:Q$5999,M616),MMULT(J616:L618,MINVERSE(INDEX(O$5:O$5999,M616):INDEX(Q$7:Q$5999,M616))))</f>
        <v>#NAME?</v>
      </c>
      <c r="T616" s="43" t="e">
        <f ca="1"/>
        <v>#NAME?</v>
      </c>
      <c r="U616" s="43" t="e">
        <f ca="1"/>
        <v>#NAME?</v>
      </c>
    </row>
    <row r="617" spans="1:21" x14ac:dyDescent="0.35">
      <c r="A617" s="40">
        <f ca="1">INDEX('Flow probs &amp; rates'!$W$5:$W$5999,D616)</f>
        <v>0.27065368379918681</v>
      </c>
      <c r="B617" s="40">
        <f ca="1">INDEX('Flow probs &amp; rates'!$X$5:$X$5999,D616)</f>
        <v>0.5718442518870297</v>
      </c>
      <c r="C617" s="40">
        <f ca="1">INDEX('Flow probs &amp; rates'!$Y$5:$Y$5999,D616)</f>
        <v>0.15750206431378355</v>
      </c>
      <c r="D617" s="12"/>
      <c r="E617" s="12"/>
      <c r="F617" s="12">
        <v>0.35646436456138397</v>
      </c>
      <c r="G617" s="12">
        <v>-0.56449760933829796</v>
      </c>
      <c r="H617" s="12">
        <v>0.20803324476267901</v>
      </c>
      <c r="J617" s="11">
        <v>0</v>
      </c>
      <c r="K617" s="11" t="e">
        <f t="shared" ref="K617" ca="1" si="610">LN(INDEX(P$4:P$5999,M616))</f>
        <v>#NAME?</v>
      </c>
      <c r="L617" s="11">
        <v>0</v>
      </c>
      <c r="M617" s="30"/>
      <c r="O617" t="e">
        <f ca="1"/>
        <v>#NAME?</v>
      </c>
      <c r="P617" t="e">
        <f ca="1"/>
        <v>#NAME?</v>
      </c>
      <c r="Q617" t="e">
        <f ca="1"/>
        <v>#NAME?</v>
      </c>
      <c r="S617" s="43" t="e">
        <f ca="1"/>
        <v>#NAME?</v>
      </c>
      <c r="T617" s="43" t="e">
        <f ca="1"/>
        <v>#NAME?</v>
      </c>
      <c r="U617" s="43" t="e">
        <f ca="1"/>
        <v>#NAME?</v>
      </c>
    </row>
    <row r="618" spans="1:21" x14ac:dyDescent="0.35">
      <c r="A618" s="40">
        <f ca="1">INDEX('Flow probs &amp; rates'!$Z$5:$Z$5999,D616)</f>
        <v>2.4966014322579499E-2</v>
      </c>
      <c r="B618" s="40">
        <f ca="1">INDEX('Flow probs &amp; rates'!$AA$5:$AA$5999,D616)</f>
        <v>1.6481920100543807E-2</v>
      </c>
      <c r="C618" s="40">
        <f ca="1">INDEX('Flow probs &amp; rates'!$AB$5:$AB$5999,D616)</f>
        <v>0.95855206557687667</v>
      </c>
      <c r="D618" s="12"/>
      <c r="E618" s="12"/>
      <c r="F618" s="12">
        <v>2.2548738482912899E-2</v>
      </c>
      <c r="G618" s="12">
        <v>2.18980798306447E-2</v>
      </c>
      <c r="H618" s="12">
        <v>-4.4446818303208999E-2</v>
      </c>
      <c r="J618" s="11">
        <v>0</v>
      </c>
      <c r="K618" s="11">
        <v>0</v>
      </c>
      <c r="L618" s="11" t="e">
        <f t="shared" ref="L618" ca="1" si="611">LN(INDEX(Q$4:Q$5999,M616))</f>
        <v>#NAME?</v>
      </c>
      <c r="M618" s="30"/>
      <c r="O618" t="e">
        <f ca="1"/>
        <v>#NAME?</v>
      </c>
      <c r="P618" t="e">
        <f ca="1"/>
        <v>#NAME?</v>
      </c>
      <c r="Q618" t="e">
        <f ca="1"/>
        <v>#NAME?</v>
      </c>
      <c r="S618" s="43" t="e">
        <f ca="1"/>
        <v>#NAME?</v>
      </c>
      <c r="T618" s="43" t="e">
        <f ca="1"/>
        <v>#NAME?</v>
      </c>
      <c r="U618" s="43" t="e">
        <f ca="1"/>
        <v>#NAME?</v>
      </c>
    </row>
    <row r="619" spans="1:21" x14ac:dyDescent="0.35">
      <c r="A619" s="40">
        <f ca="1">INDEX('Flow probs &amp; rates'!$T$5:$T$5999,D619)</f>
        <v>0.97172817329572625</v>
      </c>
      <c r="B619" s="40">
        <f ca="1">INDEX('Flow probs &amp; rates'!$U$5:$U$5999,D619)</f>
        <v>1.1269591512104585E-2</v>
      </c>
      <c r="C619" s="40">
        <f ca="1">INDEX('Flow probs &amp; rates'!$V$5:$V$5999,D619)</f>
        <v>1.7002235192169129E-2</v>
      </c>
      <c r="D619" s="12">
        <v>206</v>
      </c>
      <c r="E619" s="12"/>
      <c r="F619" s="12">
        <v>-3.0747248722311198E-2</v>
      </c>
      <c r="G619" s="12">
        <v>1.4511020171974901E-2</v>
      </c>
      <c r="H619" s="12">
        <v>1.62362285605737E-2</v>
      </c>
      <c r="J619" s="11" t="e">
        <f t="shared" ref="J619" ca="1" si="612">LN(INDEX(O$4:O$5999,M619))</f>
        <v>#NAME?</v>
      </c>
      <c r="K619" s="11">
        <v>0</v>
      </c>
      <c r="L619" s="11">
        <v>0</v>
      </c>
      <c r="M619" s="30">
        <v>1231</v>
      </c>
      <c r="O619" t="e">
        <f ca="1"/>
        <v>#NAME?</v>
      </c>
      <c r="P619" t="e">
        <f ca="1"/>
        <v>#NAME?</v>
      </c>
      <c r="Q619" t="e">
        <f ca="1"/>
        <v>#NAME?</v>
      </c>
      <c r="S619" s="43" t="e">
        <f t="array" aca="1" ref="S619:U621" ca="1">MMULT(INDEX(O$5:O$5999,M619):INDEX(Q$7:Q$5999,M619),MMULT(J619:L621,MINVERSE(INDEX(O$5:O$5999,M619):INDEX(Q$7:Q$5999,M619))))</f>
        <v>#NAME?</v>
      </c>
      <c r="T619" s="43" t="e">
        <f ca="1"/>
        <v>#NAME?</v>
      </c>
      <c r="U619" s="43" t="e">
        <f ca="1"/>
        <v>#NAME?</v>
      </c>
    </row>
    <row r="620" spans="1:21" x14ac:dyDescent="0.35">
      <c r="A620" s="40">
        <f ca="1">INDEX('Flow probs &amp; rates'!$W$5:$W$5999,D619)</f>
        <v>0.23503419440899079</v>
      </c>
      <c r="B620" s="40">
        <f ca="1">INDEX('Flow probs &amp; rates'!$X$5:$X$5999,D619)</f>
        <v>0.59674643696280161</v>
      </c>
      <c r="C620" s="40">
        <f ca="1">INDEX('Flow probs &amp; rates'!$Y$5:$Y$5999,D619)</f>
        <v>0.16821936862820758</v>
      </c>
      <c r="D620" s="12"/>
      <c r="E620" s="12"/>
      <c r="F620" s="12">
        <v>0.30390917159499597</v>
      </c>
      <c r="G620" s="12">
        <v>-0.52142460192220097</v>
      </c>
      <c r="H620" s="12">
        <v>0.21751543032673601</v>
      </c>
      <c r="J620" s="11">
        <v>0</v>
      </c>
      <c r="K620" s="11" t="e">
        <f t="shared" ref="K620" ca="1" si="613">LN(INDEX(P$4:P$5999,M619))</f>
        <v>#NAME?</v>
      </c>
      <c r="L620" s="11">
        <v>0</v>
      </c>
      <c r="M620" s="30"/>
      <c r="O620" t="e">
        <f ca="1"/>
        <v>#NAME?</v>
      </c>
      <c r="P620" t="e">
        <f ca="1"/>
        <v>#NAME?</v>
      </c>
      <c r="Q620" t="e">
        <f ca="1"/>
        <v>#NAME?</v>
      </c>
      <c r="S620" s="43" t="e">
        <f ca="1"/>
        <v>#NAME?</v>
      </c>
      <c r="T620" s="43" t="e">
        <f ca="1"/>
        <v>#NAME?</v>
      </c>
      <c r="U620" s="43" t="e">
        <f ca="1"/>
        <v>#NAME?</v>
      </c>
    </row>
    <row r="621" spans="1:21" x14ac:dyDescent="0.35">
      <c r="A621" s="40">
        <f ca="1">INDEX('Flow probs &amp; rates'!$Z$5:$Z$5999,D619)</f>
        <v>2.1563795856309527E-2</v>
      </c>
      <c r="B621" s="40">
        <f ca="1">INDEX('Flow probs &amp; rates'!$AA$5:$AA$5999,D619)</f>
        <v>1.5103316632127353E-2</v>
      </c>
      <c r="C621" s="40">
        <f ca="1">INDEX('Flow probs &amp; rates'!$AB$5:$AB$5999,D619)</f>
        <v>0.9633328875115631</v>
      </c>
      <c r="D621" s="12"/>
      <c r="E621" s="12"/>
      <c r="F621" s="12">
        <v>1.9754833383835699E-2</v>
      </c>
      <c r="G621" s="12">
        <v>1.9614795121237399E-2</v>
      </c>
      <c r="H621" s="12">
        <v>-3.9369628515370701E-2</v>
      </c>
      <c r="J621" s="11">
        <v>0</v>
      </c>
      <c r="K621" s="11">
        <v>0</v>
      </c>
      <c r="L621" s="11" t="e">
        <f t="shared" ref="L621" ca="1" si="614">LN(INDEX(Q$4:Q$5999,M619))</f>
        <v>#NAME?</v>
      </c>
      <c r="M621" s="30"/>
      <c r="O621" t="e">
        <f ca="1"/>
        <v>#NAME?</v>
      </c>
      <c r="P621" t="e">
        <f ca="1"/>
        <v>#NAME?</v>
      </c>
      <c r="Q621" t="e">
        <f ca="1"/>
        <v>#NAME?</v>
      </c>
      <c r="S621" s="43" t="e">
        <f ca="1"/>
        <v>#NAME?</v>
      </c>
      <c r="T621" s="43" t="e">
        <f ca="1"/>
        <v>#NAME?</v>
      </c>
      <c r="U621" s="43" t="e">
        <f ca="1"/>
        <v>#NAME?</v>
      </c>
    </row>
    <row r="622" spans="1:21" x14ac:dyDescent="0.35">
      <c r="A622" s="40">
        <f ca="1">INDEX('Flow probs &amp; rates'!$T$5:$T$5999,D622)</f>
        <v>0.97566356395826248</v>
      </c>
      <c r="B622" s="40">
        <f ca="1">INDEX('Flow probs &amp; rates'!$U$5:$U$5999,D622)</f>
        <v>1.0395240563362001E-2</v>
      </c>
      <c r="C622" s="40">
        <f ca="1">INDEX('Flow probs &amp; rates'!$V$5:$V$5999,D622)</f>
        <v>1.3941195478375483E-2</v>
      </c>
      <c r="D622" s="12">
        <v>207</v>
      </c>
      <c r="E622" s="12"/>
      <c r="F622" s="12">
        <v>-2.6703968080859199E-2</v>
      </c>
      <c r="G622" s="12">
        <v>1.3506279016015499E-2</v>
      </c>
      <c r="H622" s="12">
        <v>1.31976890648429E-2</v>
      </c>
      <c r="J622" s="11" t="e">
        <f t="shared" ref="J622" ca="1" si="615">LN(INDEX(O$4:O$5999,M622))</f>
        <v>#NAME?</v>
      </c>
      <c r="K622" s="11">
        <v>0</v>
      </c>
      <c r="L622" s="11">
        <v>0</v>
      </c>
      <c r="M622" s="30">
        <v>1237</v>
      </c>
      <c r="N622">
        <v>310</v>
      </c>
      <c r="O622" t="e">
        <f t="array" aca="1" ref="O622:Q627" ca="1">[1]!evect(INDEX(A$4:A$5999,N622):INDEX(C$6:C$5999,N622))</f>
        <v>#NAME?</v>
      </c>
      <c r="P622" t="e">
        <f ca="1"/>
        <v>#NAME?</v>
      </c>
      <c r="Q622" t="e">
        <f ca="1"/>
        <v>#NAME?</v>
      </c>
      <c r="S622" s="43" t="e">
        <f t="array" aca="1" ref="S622:U624" ca="1">MMULT(INDEX(O$5:O$5999,M622):INDEX(Q$7:Q$5999,M622),MMULT(J622:L624,MINVERSE(INDEX(O$5:O$5999,M622):INDEX(Q$7:Q$5999,M622))))</f>
        <v>#NAME?</v>
      </c>
      <c r="T622" s="43" t="e">
        <f ca="1"/>
        <v>#NAME?</v>
      </c>
      <c r="U622" s="43" t="e">
        <f ca="1"/>
        <v>#NAME?</v>
      </c>
    </row>
    <row r="623" spans="1:21" x14ac:dyDescent="0.35">
      <c r="A623" s="40">
        <f ca="1">INDEX('Flow probs &amp; rates'!$W$5:$W$5999,D622)</f>
        <v>0.25387825796208741</v>
      </c>
      <c r="B623" s="40">
        <f ca="1">INDEX('Flow probs &amp; rates'!$X$5:$X$5999,D622)</f>
        <v>0.58351118413883596</v>
      </c>
      <c r="C623" s="40">
        <f ca="1">INDEX('Flow probs &amp; rates'!$Y$5:$Y$5999,D622)</f>
        <v>0.16261055789907661</v>
      </c>
      <c r="D623" s="12"/>
      <c r="E623" s="12"/>
      <c r="F623" s="12">
        <v>0.33081431254570198</v>
      </c>
      <c r="G623" s="12">
        <v>-0.54403285193301798</v>
      </c>
      <c r="H623" s="12">
        <v>0.213218539387316</v>
      </c>
      <c r="J623" s="11">
        <v>0</v>
      </c>
      <c r="K623" s="11" t="e">
        <f t="shared" ref="K623" ca="1" si="616">LN(INDEX(P$4:P$5999,M622))</f>
        <v>#NAME?</v>
      </c>
      <c r="L623" s="11">
        <v>0</v>
      </c>
      <c r="M623" s="11"/>
      <c r="O623" t="e">
        <f ca="1"/>
        <v>#NAME?</v>
      </c>
      <c r="P623" t="e">
        <f ca="1"/>
        <v>#NAME?</v>
      </c>
      <c r="Q623" t="e">
        <f ca="1"/>
        <v>#NAME?</v>
      </c>
      <c r="S623" s="43" t="e">
        <f ca="1"/>
        <v>#NAME?</v>
      </c>
      <c r="T623" s="43" t="e">
        <f ca="1"/>
        <v>#NAME?</v>
      </c>
      <c r="U623" s="43" t="e">
        <f ca="1"/>
        <v>#NAME?</v>
      </c>
    </row>
    <row r="624" spans="1:21" x14ac:dyDescent="0.35">
      <c r="A624" s="40">
        <f ca="1">INDEX('Flow probs &amp; rates'!$Z$5:$Z$5999,D622)</f>
        <v>2.5110496006367351E-2</v>
      </c>
      <c r="B624" s="40">
        <f ca="1">INDEX('Flow probs &amp; rates'!$AA$5:$AA$5999,D622)</f>
        <v>1.5846256863786948E-2</v>
      </c>
      <c r="C624" s="40">
        <f ca="1">INDEX('Flow probs &amp; rates'!$AB$5:$AB$5999,D622)</f>
        <v>0.95904324712984568</v>
      </c>
      <c r="D624" s="12"/>
      <c r="E624" s="12"/>
      <c r="F624" s="12">
        <v>2.30473534496464E-2</v>
      </c>
      <c r="G624" s="12">
        <v>2.08387668301349E-2</v>
      </c>
      <c r="H624" s="12">
        <v>-4.3886120279782198E-2</v>
      </c>
      <c r="J624" s="11">
        <v>0</v>
      </c>
      <c r="K624" s="11">
        <v>0</v>
      </c>
      <c r="L624" s="11" t="e">
        <f t="shared" ref="L624" ca="1" si="617">LN(INDEX(Q$4:Q$5999,M622))</f>
        <v>#NAME?</v>
      </c>
      <c r="M624" s="11"/>
      <c r="O624" t="e">
        <f ca="1"/>
        <v>#NAME?</v>
      </c>
      <c r="P624" t="e">
        <f ca="1"/>
        <v>#NAME?</v>
      </c>
      <c r="Q624" t="e">
        <f ca="1"/>
        <v>#NAME?</v>
      </c>
      <c r="S624" s="43" t="e">
        <f ca="1"/>
        <v>#NAME?</v>
      </c>
      <c r="T624" s="43" t="e">
        <f ca="1"/>
        <v>#NAME?</v>
      </c>
      <c r="U624" s="43" t="e">
        <f ca="1"/>
        <v>#NAME?</v>
      </c>
    </row>
    <row r="625" spans="1:21" x14ac:dyDescent="0.35">
      <c r="A625" s="40">
        <f ca="1">INDEX('Flow probs &amp; rates'!$T$5:$T$5999,D625)</f>
        <v>0.97481879609142885</v>
      </c>
      <c r="B625" s="40">
        <f ca="1">INDEX('Flow probs &amp; rates'!$U$5:$U$5999,D625)</f>
        <v>1.0755356370060837E-2</v>
      </c>
      <c r="C625" s="40">
        <f ca="1">INDEX('Flow probs &amp; rates'!$V$5:$V$5999,D625)</f>
        <v>1.4425847538510322E-2</v>
      </c>
      <c r="D625" s="12">
        <v>208</v>
      </c>
      <c r="E625" s="12"/>
      <c r="F625" s="12">
        <v>-2.7551141667327601E-2</v>
      </c>
      <c r="G625" s="12">
        <v>1.37726679092593E-2</v>
      </c>
      <c r="H625" s="12">
        <v>1.37784737479262E-2</v>
      </c>
      <c r="J625" s="11" t="e">
        <f t="shared" ref="J625" ca="1" si="618">LN(INDEX(O$4:O$5999,M625))</f>
        <v>#NAME?</v>
      </c>
      <c r="K625" s="11">
        <v>0</v>
      </c>
      <c r="L625" s="11">
        <v>0</v>
      </c>
      <c r="M625" s="30">
        <v>1243</v>
      </c>
      <c r="O625" t="e">
        <f ca="1"/>
        <v>#NAME?</v>
      </c>
      <c r="P625" t="e">
        <f ca="1"/>
        <v>#NAME?</v>
      </c>
      <c r="Q625" t="e">
        <f ca="1"/>
        <v>#NAME?</v>
      </c>
      <c r="S625" s="43" t="e">
        <f t="array" aca="1" ref="S625:U627" ca="1">MMULT(INDEX(O$5:O$5999,M625):INDEX(Q$7:Q$5999,M625),MMULT(J625:L627,MINVERSE(INDEX(O$5:O$5999,M625):INDEX(Q$7:Q$5999,M625))))</f>
        <v>#NAME?</v>
      </c>
      <c r="T625" s="43" t="e">
        <f ca="1"/>
        <v>#NAME?</v>
      </c>
      <c r="U625" s="43" t="e">
        <f ca="1"/>
        <v>#NAME?</v>
      </c>
    </row>
    <row r="626" spans="1:21" x14ac:dyDescent="0.35">
      <c r="A626" s="40">
        <f ca="1">INDEX('Flow probs &amp; rates'!$W$5:$W$5999,D625)</f>
        <v>0.24592523280105774</v>
      </c>
      <c r="B626" s="40">
        <f ca="1">INDEX('Flow probs &amp; rates'!$X$5:$X$5999,D625)</f>
        <v>0.60179566452558197</v>
      </c>
      <c r="C626" s="40">
        <f ca="1">INDEX('Flow probs &amp; rates'!$Y$5:$Y$5999,D625)</f>
        <v>0.15227910267336034</v>
      </c>
      <c r="D626" s="12"/>
      <c r="E626" s="12"/>
      <c r="F626" s="12">
        <v>0.31611801289767899</v>
      </c>
      <c r="G626" s="12">
        <v>-0.51297442127106996</v>
      </c>
      <c r="H626" s="12">
        <v>0.19685640837511101</v>
      </c>
      <c r="J626" s="11">
        <v>0</v>
      </c>
      <c r="K626" s="11" t="e">
        <f t="shared" ref="K626" ca="1" si="619">LN(INDEX(P$4:P$5999,M625))</f>
        <v>#NAME?</v>
      </c>
      <c r="L626" s="11">
        <v>0</v>
      </c>
      <c r="M626" s="30"/>
      <c r="O626" t="e">
        <f ca="1"/>
        <v>#NAME?</v>
      </c>
      <c r="P626" t="e">
        <f ca="1"/>
        <v>#NAME?</v>
      </c>
      <c r="Q626" t="e">
        <f ca="1"/>
        <v>#NAME?</v>
      </c>
      <c r="S626" s="43" t="e">
        <f ca="1"/>
        <v>#NAME?</v>
      </c>
      <c r="T626" s="43" t="e">
        <f ca="1"/>
        <v>#NAME?</v>
      </c>
      <c r="U626" s="43" t="e">
        <f ca="1"/>
        <v>#NAME?</v>
      </c>
    </row>
    <row r="627" spans="1:21" x14ac:dyDescent="0.35">
      <c r="A627" s="40">
        <f ca="1">INDEX('Flow probs &amp; rates'!$Z$5:$Z$5999,D625)</f>
        <v>2.5663982128387976E-2</v>
      </c>
      <c r="B627" s="40">
        <f ca="1">INDEX('Flow probs &amp; rates'!$AA$5:$AA$5999,D625)</f>
        <v>1.6888261525810151E-2</v>
      </c>
      <c r="C627" s="40">
        <f ca="1">INDEX('Flow probs &amp; rates'!$AB$5:$AB$5999,D625)</f>
        <v>0.95744775634580193</v>
      </c>
      <c r="D627" s="12"/>
      <c r="E627" s="12"/>
      <c r="F627" s="12">
        <v>2.3610016588243798E-2</v>
      </c>
      <c r="G627" s="12">
        <v>2.1916598678952199E-2</v>
      </c>
      <c r="H627" s="12">
        <v>-4.55266152670823E-2</v>
      </c>
      <c r="J627" s="11">
        <v>0</v>
      </c>
      <c r="K627" s="11">
        <v>0</v>
      </c>
      <c r="L627" s="11" t="e">
        <f t="shared" ref="L627" ca="1" si="620">LN(INDEX(Q$4:Q$5999,M625))</f>
        <v>#NAME?</v>
      </c>
      <c r="M627" s="30"/>
      <c r="O627" t="e">
        <f ca="1"/>
        <v>#NAME?</v>
      </c>
      <c r="P627" t="e">
        <f ca="1"/>
        <v>#NAME?</v>
      </c>
      <c r="Q627" t="e">
        <f ca="1"/>
        <v>#NAME?</v>
      </c>
      <c r="S627" s="43" t="e">
        <f ca="1"/>
        <v>#NAME?</v>
      </c>
      <c r="T627" s="43" t="e">
        <f ca="1"/>
        <v>#NAME?</v>
      </c>
      <c r="U627" s="43" t="e">
        <f ca="1"/>
        <v>#NAME?</v>
      </c>
    </row>
    <row r="628" spans="1:21" x14ac:dyDescent="0.35">
      <c r="A628" s="40">
        <f ca="1">INDEX('Flow probs &amp; rates'!$T$5:$T$5999,D628)</f>
        <v>0.97387191651938931</v>
      </c>
      <c r="B628" s="40">
        <f ca="1">INDEX('Flow probs &amp; rates'!$U$5:$U$5999,D628)</f>
        <v>1.1297631561982002E-2</v>
      </c>
      <c r="C628" s="40">
        <f ca="1">INDEX('Flow probs &amp; rates'!$V$5:$V$5999,D628)</f>
        <v>1.4830451918628597E-2</v>
      </c>
      <c r="D628" s="12">
        <v>209</v>
      </c>
      <c r="E628" s="12"/>
      <c r="F628" s="12">
        <v>-2.8562038637180601E-2</v>
      </c>
      <c r="G628" s="12">
        <v>1.4470062909405199E-2</v>
      </c>
      <c r="H628" s="12">
        <v>1.4091975717627801E-2</v>
      </c>
      <c r="J628" s="11" t="e">
        <f t="shared" ref="J628" ca="1" si="621">LN(INDEX(O$4:O$5999,M628))</f>
        <v>#NAME?</v>
      </c>
      <c r="K628" s="11">
        <v>0</v>
      </c>
      <c r="L628" s="11">
        <v>0</v>
      </c>
      <c r="M628" s="30">
        <v>1249</v>
      </c>
      <c r="N628">
        <v>313</v>
      </c>
      <c r="O628" t="e">
        <f t="array" aca="1" ref="O628:Q633" ca="1">[1]!evect(INDEX(A$4:A$5999,N628):INDEX(C$6:C$5999,N628))</f>
        <v>#NAME?</v>
      </c>
      <c r="P628" t="e">
        <f ca="1"/>
        <v>#NAME?</v>
      </c>
      <c r="Q628" t="e">
        <f ca="1"/>
        <v>#NAME?</v>
      </c>
      <c r="S628" s="43" t="e">
        <f t="array" aca="1" ref="S628:U630" ca="1">MMULT(INDEX(O$5:O$5999,M628):INDEX(Q$7:Q$5999,M628),MMULT(J628:L630,MINVERSE(INDEX(O$5:O$5999,M628):INDEX(Q$7:Q$5999,M628))))</f>
        <v>#NAME?</v>
      </c>
      <c r="T628" s="43" t="e">
        <f ca="1"/>
        <v>#NAME?</v>
      </c>
      <c r="U628" s="43" t="e">
        <f ca="1"/>
        <v>#NAME?</v>
      </c>
    </row>
    <row r="629" spans="1:21" x14ac:dyDescent="0.35">
      <c r="A629" s="40">
        <f ca="1">INDEX('Flow probs &amp; rates'!$W$5:$W$5999,D628)</f>
        <v>0.24035083560749471</v>
      </c>
      <c r="B629" s="40">
        <f ca="1">INDEX('Flow probs &amp; rates'!$X$5:$X$5999,D628)</f>
        <v>0.60317739209890353</v>
      </c>
      <c r="C629" s="40">
        <f ca="1">INDEX('Flow probs &amp; rates'!$Y$5:$Y$5999,D628)</f>
        <v>0.15647177229360174</v>
      </c>
      <c r="D629" s="12"/>
      <c r="E629" s="12"/>
      <c r="F629" s="12">
        <v>0.30893970164521101</v>
      </c>
      <c r="G629" s="12">
        <v>-0.51071221179610304</v>
      </c>
      <c r="H629" s="12">
        <v>0.201772510152571</v>
      </c>
      <c r="J629" s="11">
        <v>0</v>
      </c>
      <c r="K629" s="11" t="e">
        <f t="shared" ref="K629" ca="1" si="622">LN(INDEX(P$4:P$5999,M628))</f>
        <v>#NAME?</v>
      </c>
      <c r="L629" s="11">
        <v>0</v>
      </c>
      <c r="M629" s="30"/>
      <c r="O629" t="e">
        <f ca="1"/>
        <v>#NAME?</v>
      </c>
      <c r="P629" t="e">
        <f ca="1"/>
        <v>#NAME?</v>
      </c>
      <c r="Q629" t="e">
        <f ca="1"/>
        <v>#NAME?</v>
      </c>
      <c r="S629" s="43" t="e">
        <f ca="1"/>
        <v>#NAME?</v>
      </c>
      <c r="T629" s="43" t="e">
        <f ca="1"/>
        <v>#NAME?</v>
      </c>
      <c r="U629" s="43" t="e">
        <f ca="1"/>
        <v>#NAME?</v>
      </c>
    </row>
    <row r="630" spans="1:21" x14ac:dyDescent="0.35">
      <c r="A630" s="40">
        <f ca="1">INDEX('Flow probs &amp; rates'!$Z$5:$Z$5999,D628)</f>
        <v>2.3221125516954072E-2</v>
      </c>
      <c r="B630" s="40">
        <f ca="1">INDEX('Flow probs &amp; rates'!$AA$5:$AA$5999,D628)</f>
        <v>1.6292001680454662E-2</v>
      </c>
      <c r="C630" s="40">
        <f ca="1">INDEX('Flow probs &amp; rates'!$AB$5:$AB$5999,D628)</f>
        <v>0.96048687280259126</v>
      </c>
      <c r="D630" s="12"/>
      <c r="E630" s="12"/>
      <c r="F630" s="12">
        <v>2.12308088551026E-2</v>
      </c>
      <c r="G630" s="12">
        <v>2.10880350513158E-2</v>
      </c>
      <c r="H630" s="12">
        <v>-4.2318843906316302E-2</v>
      </c>
      <c r="J630" s="11">
        <v>0</v>
      </c>
      <c r="K630" s="11">
        <v>0</v>
      </c>
      <c r="L630" s="11" t="e">
        <f t="shared" ref="L630" ca="1" si="623">LN(INDEX(Q$4:Q$5999,M628))</f>
        <v>#NAME?</v>
      </c>
      <c r="M630" s="30"/>
      <c r="O630" t="e">
        <f ca="1"/>
        <v>#NAME?</v>
      </c>
      <c r="P630" t="e">
        <f ca="1"/>
        <v>#NAME?</v>
      </c>
      <c r="Q630" t="e">
        <f ca="1"/>
        <v>#NAME?</v>
      </c>
      <c r="S630" s="43" t="e">
        <f ca="1"/>
        <v>#NAME?</v>
      </c>
      <c r="T630" s="43" t="e">
        <f ca="1"/>
        <v>#NAME?</v>
      </c>
      <c r="U630" s="43" t="e">
        <f ca="1"/>
        <v>#NAME?</v>
      </c>
    </row>
    <row r="631" spans="1:21" x14ac:dyDescent="0.35">
      <c r="A631" s="40">
        <f ca="1">INDEX('Flow probs &amp; rates'!$T$5:$T$5999,D631)</f>
        <v>0.9731939617313019</v>
      </c>
      <c r="B631" s="40">
        <f ca="1">INDEX('Flow probs &amp; rates'!$U$5:$U$5999,D631)</f>
        <v>1.0921044476901324E-2</v>
      </c>
      <c r="C631" s="40">
        <f ca="1">INDEX('Flow probs &amp; rates'!$V$5:$V$5999,D631)</f>
        <v>1.5884993791796774E-2</v>
      </c>
      <c r="D631" s="12">
        <v>210</v>
      </c>
      <c r="E631" s="12"/>
      <c r="F631" s="12">
        <v>-2.9225216924413301E-2</v>
      </c>
      <c r="G631" s="12">
        <v>1.40634062171266E-2</v>
      </c>
      <c r="H631" s="12">
        <v>1.5161810707288099E-2</v>
      </c>
      <c r="J631" s="11" t="e">
        <f t="shared" ref="J631" ca="1" si="624">LN(INDEX(O$4:O$5999,M631))</f>
        <v>#NAME?</v>
      </c>
      <c r="K631" s="11">
        <v>0</v>
      </c>
      <c r="L631" s="11">
        <v>0</v>
      </c>
      <c r="M631" s="30">
        <v>1255</v>
      </c>
      <c r="O631" t="e">
        <f ca="1"/>
        <v>#NAME?</v>
      </c>
      <c r="P631" t="e">
        <f ca="1"/>
        <v>#NAME?</v>
      </c>
      <c r="Q631" t="e">
        <f ca="1"/>
        <v>#NAME?</v>
      </c>
      <c r="S631" s="43" t="e">
        <f t="array" aca="1" ref="S631:U633" ca="1">MMULT(INDEX(O$5:O$5999,M631):INDEX(Q$7:Q$5999,M631),MMULT(J631:L633,MINVERSE(INDEX(O$5:O$5999,M631):INDEX(Q$7:Q$5999,M631))))</f>
        <v>#NAME?</v>
      </c>
      <c r="T631" s="43" t="e">
        <f ca="1"/>
        <v>#NAME?</v>
      </c>
      <c r="U631" s="43" t="e">
        <f ca="1"/>
        <v>#NAME?</v>
      </c>
    </row>
    <row r="632" spans="1:21" x14ac:dyDescent="0.35">
      <c r="A632" s="40">
        <f ca="1">INDEX('Flow probs &amp; rates'!$W$5:$W$5999,D631)</f>
        <v>0.24123646236923718</v>
      </c>
      <c r="B632" s="40">
        <f ca="1">INDEX('Flow probs &amp; rates'!$X$5:$X$5999,D631)</f>
        <v>0.59596154622959485</v>
      </c>
      <c r="C632" s="40">
        <f ca="1">INDEX('Flow probs &amp; rates'!$Y$5:$Y$5999,D631)</f>
        <v>0.16280199140116799</v>
      </c>
      <c r="D632" s="12"/>
      <c r="E632" s="12"/>
      <c r="F632" s="12">
        <v>0.311840024407528</v>
      </c>
      <c r="G632" s="12">
        <v>-0.52268101049244398</v>
      </c>
      <c r="H632" s="12">
        <v>0.210840986084916</v>
      </c>
      <c r="J632" s="11">
        <v>0</v>
      </c>
      <c r="K632" s="11" t="e">
        <f t="shared" ref="K632" ca="1" si="625">LN(INDEX(P$4:P$5999,M631))</f>
        <v>#NAME?</v>
      </c>
      <c r="L632" s="11">
        <v>0</v>
      </c>
      <c r="M632" s="11"/>
      <c r="O632" t="e">
        <f ca="1"/>
        <v>#NAME?</v>
      </c>
      <c r="P632" t="e">
        <f ca="1"/>
        <v>#NAME?</v>
      </c>
      <c r="Q632" t="e">
        <f ca="1"/>
        <v>#NAME?</v>
      </c>
      <c r="S632" s="43" t="e">
        <f ca="1"/>
        <v>#NAME?</v>
      </c>
      <c r="T632" s="43" t="e">
        <f ca="1"/>
        <v>#NAME?</v>
      </c>
      <c r="U632" s="43" t="e">
        <f ca="1"/>
        <v>#NAME?</v>
      </c>
    </row>
    <row r="633" spans="1:21" x14ac:dyDescent="0.35">
      <c r="A633" s="40">
        <f ca="1">INDEX('Flow probs &amp; rates'!$Z$5:$Z$5999,D631)</f>
        <v>2.2881449060613276E-2</v>
      </c>
      <c r="B633" s="40">
        <f ca="1">INDEX('Flow probs &amp; rates'!$AA$5:$AA$5999,D631)</f>
        <v>1.5276369125608492E-2</v>
      </c>
      <c r="C633" s="40">
        <f ca="1">INDEX('Flow probs &amp; rates'!$AB$5:$AB$5999,D631)</f>
        <v>0.96184218181377823</v>
      </c>
      <c r="D633" s="12"/>
      <c r="E633" s="12"/>
      <c r="F633" s="12">
        <v>2.1017736517127201E-2</v>
      </c>
      <c r="G633" s="12">
        <v>1.98638954185641E-2</v>
      </c>
      <c r="H633" s="12">
        <v>-4.08816319356907E-2</v>
      </c>
      <c r="J633" s="11">
        <v>0</v>
      </c>
      <c r="K633" s="11">
        <v>0</v>
      </c>
      <c r="L633" s="11" t="e">
        <f t="shared" ref="L633" ca="1" si="626">LN(INDEX(Q$4:Q$5999,M631))</f>
        <v>#NAME?</v>
      </c>
      <c r="M633" s="11"/>
      <c r="O633" t="e">
        <f ca="1"/>
        <v>#NAME?</v>
      </c>
      <c r="P633" t="e">
        <f ca="1"/>
        <v>#NAME?</v>
      </c>
      <c r="Q633" t="e">
        <f ca="1"/>
        <v>#NAME?</v>
      </c>
      <c r="S633" s="43" t="e">
        <f ca="1"/>
        <v>#NAME?</v>
      </c>
      <c r="T633" s="43" t="e">
        <f ca="1"/>
        <v>#NAME?</v>
      </c>
      <c r="U633" s="43" t="e">
        <f ca="1"/>
        <v>#NAME?</v>
      </c>
    </row>
    <row r="634" spans="1:21" x14ac:dyDescent="0.35">
      <c r="A634" s="40">
        <f ca="1">INDEX('Flow probs &amp; rates'!$T$5:$T$5999,D634)</f>
        <v>0.97642821308071071</v>
      </c>
      <c r="B634" s="40">
        <f ca="1">INDEX('Flow probs &amp; rates'!$U$5:$U$5999,D634)</f>
        <v>1.0703114773130674E-2</v>
      </c>
      <c r="C634" s="40">
        <f ca="1">INDEX('Flow probs &amp; rates'!$V$5:$V$5999,D634)</f>
        <v>1.2868672146158597E-2</v>
      </c>
      <c r="D634" s="12">
        <v>211</v>
      </c>
      <c r="E634" s="12"/>
      <c r="F634" s="12">
        <v>-2.5885203296553399E-2</v>
      </c>
      <c r="G634" s="12">
        <v>1.37526886250277E-2</v>
      </c>
      <c r="H634" s="12">
        <v>1.21325146816592E-2</v>
      </c>
      <c r="J634" s="11" t="e">
        <f t="shared" ref="J634" ca="1" si="627">LN(INDEX(O$4:O$5999,M634))</f>
        <v>#NAME?</v>
      </c>
      <c r="K634" s="11">
        <v>0</v>
      </c>
      <c r="L634" s="11">
        <v>0</v>
      </c>
      <c r="M634" s="30">
        <v>1261</v>
      </c>
      <c r="N634">
        <v>316</v>
      </c>
      <c r="O634" t="e">
        <f t="array" aca="1" ref="O634:Q639" ca="1">[1]!evect(INDEX(A$4:A$5999,N634):INDEX(C$6:C$5999,N634))</f>
        <v>#NAME?</v>
      </c>
      <c r="P634" t="e">
        <f ca="1"/>
        <v>#NAME?</v>
      </c>
      <c r="Q634" t="e">
        <f ca="1"/>
        <v>#NAME?</v>
      </c>
      <c r="S634" s="43" t="e">
        <f t="array" aca="1" ref="S634:U636" ca="1">MMULT(INDEX(O$5:O$5999,M634):INDEX(Q$7:Q$5999,M634),MMULT(J634:L636,MINVERSE(INDEX(O$5:O$5999,M634):INDEX(Q$7:Q$5999,M634))))</f>
        <v>#NAME?</v>
      </c>
      <c r="T634" s="43" t="e">
        <f ca="1"/>
        <v>#NAME?</v>
      </c>
      <c r="U634" s="43" t="e">
        <f ca="1"/>
        <v>#NAME?</v>
      </c>
    </row>
    <row r="635" spans="1:21" x14ac:dyDescent="0.35">
      <c r="A635" s="40">
        <f ca="1">INDEX('Flow probs &amp; rates'!$W$5:$W$5999,D634)</f>
        <v>0.2464403501194502</v>
      </c>
      <c r="B635" s="40">
        <f ca="1">INDEX('Flow probs &amp; rates'!$X$5:$X$5999,D634)</f>
        <v>0.59756113492401186</v>
      </c>
      <c r="C635" s="40">
        <f ca="1">INDEX('Flow probs &amp; rates'!$Y$5:$Y$5999,D634)</f>
        <v>0.15599851495653799</v>
      </c>
      <c r="D635" s="12"/>
      <c r="E635" s="12"/>
      <c r="F635" s="12">
        <v>0.31740403542629902</v>
      </c>
      <c r="G635" s="12">
        <v>-0.52021707412572904</v>
      </c>
      <c r="H635" s="12">
        <v>0.20281303869770401</v>
      </c>
      <c r="J635" s="11">
        <v>0</v>
      </c>
      <c r="K635" s="11" t="e">
        <f t="shared" ref="K635" ca="1" si="628">LN(INDEX(P$4:P$5999,M634))</f>
        <v>#NAME?</v>
      </c>
      <c r="L635" s="11">
        <v>0</v>
      </c>
      <c r="M635" s="30"/>
      <c r="O635" t="e">
        <f ca="1"/>
        <v>#NAME?</v>
      </c>
      <c r="P635" t="e">
        <f ca="1"/>
        <v>#NAME?</v>
      </c>
      <c r="Q635" t="e">
        <f ca="1"/>
        <v>#NAME?</v>
      </c>
      <c r="S635" s="43" t="e">
        <f ca="1"/>
        <v>#NAME?</v>
      </c>
      <c r="T635" s="43" t="e">
        <f ca="1"/>
        <v>#NAME?</v>
      </c>
      <c r="U635" s="43" t="e">
        <f ca="1"/>
        <v>#NAME?</v>
      </c>
    </row>
    <row r="636" spans="1:21" x14ac:dyDescent="0.35">
      <c r="A636" s="40">
        <f ca="1">INDEX('Flow probs &amp; rates'!$Z$5:$Z$5999,D634)</f>
        <v>2.6383810934712013E-2</v>
      </c>
      <c r="B636" s="40">
        <f ca="1">INDEX('Flow probs &amp; rates'!$AA$5:$AA$5999,D634)</f>
        <v>1.7367544812634649E-2</v>
      </c>
      <c r="C636" s="40">
        <f ca="1">INDEX('Flow probs &amp; rates'!$AB$5:$AB$5999,D634)</f>
        <v>0.95624864425265332</v>
      </c>
      <c r="D636" s="12"/>
      <c r="E636" s="12"/>
      <c r="F636" s="12">
        <v>2.4248342737679E-2</v>
      </c>
      <c r="G636" s="12">
        <v>2.2630549141830499E-2</v>
      </c>
      <c r="H636" s="12">
        <v>-4.68788918796261E-2</v>
      </c>
      <c r="J636" s="11">
        <v>0</v>
      </c>
      <c r="K636" s="11">
        <v>0</v>
      </c>
      <c r="L636" s="11" t="e">
        <f t="shared" ref="L636" ca="1" si="629">LN(INDEX(Q$4:Q$5999,M634))</f>
        <v>#NAME?</v>
      </c>
      <c r="M636" s="30"/>
      <c r="O636" t="e">
        <f ca="1"/>
        <v>#NAME?</v>
      </c>
      <c r="P636" t="e">
        <f ca="1"/>
        <v>#NAME?</v>
      </c>
      <c r="Q636" t="e">
        <f ca="1"/>
        <v>#NAME?</v>
      </c>
      <c r="S636" s="43" t="e">
        <f ca="1"/>
        <v>#NAME?</v>
      </c>
      <c r="T636" s="43" t="e">
        <f ca="1"/>
        <v>#NAME?</v>
      </c>
      <c r="U636" s="43" t="e">
        <f ca="1"/>
        <v>#NAME?</v>
      </c>
    </row>
    <row r="637" spans="1:21" x14ac:dyDescent="0.35">
      <c r="A637" s="40">
        <f ca="1">INDEX('Flow probs &amp; rates'!$T$5:$T$5999,D637)</f>
        <v>0.97334902498255582</v>
      </c>
      <c r="B637" s="40">
        <f ca="1">INDEX('Flow probs &amp; rates'!$U$5:$U$5999,D637)</f>
        <v>1.1084647005336725E-2</v>
      </c>
      <c r="C637" s="40">
        <f ca="1">INDEX('Flow probs &amp; rates'!$V$5:$V$5999,D637)</f>
        <v>1.5566328012107397E-2</v>
      </c>
      <c r="D637" s="12">
        <v>212</v>
      </c>
      <c r="E637" s="12"/>
      <c r="F637" s="12">
        <v>-2.9050802960750102E-2</v>
      </c>
      <c r="G637" s="12">
        <v>1.4213566654461499E-2</v>
      </c>
      <c r="H637" s="12">
        <v>1.48372363062894E-2</v>
      </c>
      <c r="J637" s="11" t="e">
        <f t="shared" ref="J637" ca="1" si="630">LN(INDEX(O$4:O$5999,M637))</f>
        <v>#NAME?</v>
      </c>
      <c r="K637" s="11">
        <v>0</v>
      </c>
      <c r="L637" s="11">
        <v>0</v>
      </c>
      <c r="M637" s="30">
        <v>1267</v>
      </c>
      <c r="O637" t="e">
        <f ca="1"/>
        <v>#NAME?</v>
      </c>
      <c r="P637" t="e">
        <f ca="1"/>
        <v>#NAME?</v>
      </c>
      <c r="Q637" t="e">
        <f ca="1"/>
        <v>#NAME?</v>
      </c>
      <c r="S637" s="43" t="e">
        <f t="array" aca="1" ref="S637:U639" ca="1">MMULT(INDEX(O$5:O$5999,M637):INDEX(Q$7:Q$5999,M637),MMULT(J637:L639,MINVERSE(INDEX(O$5:O$5999,M637):INDEX(Q$7:Q$5999,M637))))</f>
        <v>#NAME?</v>
      </c>
      <c r="T637" s="43" t="e">
        <f ca="1"/>
        <v>#NAME?</v>
      </c>
      <c r="U637" s="43" t="e">
        <f ca="1"/>
        <v>#NAME?</v>
      </c>
    </row>
    <row r="638" spans="1:21" x14ac:dyDescent="0.35">
      <c r="A638" s="40">
        <f ca="1">INDEX('Flow probs &amp; rates'!$W$5:$W$5999,D637)</f>
        <v>0.2385394173205321</v>
      </c>
      <c r="B638" s="40">
        <f ca="1">INDEX('Flow probs &amp; rates'!$X$5:$X$5999,D637)</f>
        <v>0.6008305740087948</v>
      </c>
      <c r="C638" s="40">
        <f ca="1">INDEX('Flow probs &amp; rates'!$Y$5:$Y$5999,D637)</f>
        <v>0.16063000867067312</v>
      </c>
      <c r="D638" s="12"/>
      <c r="E638" s="12"/>
      <c r="F638" s="12">
        <v>0.30732080852448601</v>
      </c>
      <c r="G638" s="12">
        <v>-0.51465634625809598</v>
      </c>
      <c r="H638" s="12">
        <v>0.20733553773360899</v>
      </c>
      <c r="J638" s="11">
        <v>0</v>
      </c>
      <c r="K638" s="11" t="e">
        <f t="shared" ref="K638" ca="1" si="631">LN(INDEX(P$4:P$5999,M637))</f>
        <v>#NAME?</v>
      </c>
      <c r="L638" s="11">
        <v>0</v>
      </c>
      <c r="M638" s="30"/>
      <c r="O638" t="e">
        <f ca="1"/>
        <v>#NAME?</v>
      </c>
      <c r="P638" t="e">
        <f ca="1"/>
        <v>#NAME?</v>
      </c>
      <c r="Q638" t="e">
        <f ca="1"/>
        <v>#NAME?</v>
      </c>
      <c r="S638" s="43" t="e">
        <f ca="1"/>
        <v>#NAME?</v>
      </c>
      <c r="T638" s="43" t="e">
        <f ca="1"/>
        <v>#NAME?</v>
      </c>
      <c r="U638" s="43" t="e">
        <f ca="1"/>
        <v>#NAME?</v>
      </c>
    </row>
    <row r="639" spans="1:21" x14ac:dyDescent="0.35">
      <c r="A639" s="40">
        <f ca="1">INDEX('Flow probs &amp; rates'!$Z$5:$Z$5999,D637)</f>
        <v>2.1884736819738411E-2</v>
      </c>
      <c r="B639" s="40">
        <f ca="1">INDEX('Flow probs &amp; rates'!$AA$5:$AA$5999,D637)</f>
        <v>1.6446958697134986E-2</v>
      </c>
      <c r="C639" s="40">
        <f ca="1">INDEX('Flow probs &amp; rates'!$AB$5:$AB$5999,D637)</f>
        <v>0.96166830448312657</v>
      </c>
      <c r="D639" s="12"/>
      <c r="E639" s="12"/>
      <c r="F639" s="12">
        <v>1.9826327012877201E-2</v>
      </c>
      <c r="G639" s="12">
        <v>2.1328960836834401E-2</v>
      </c>
      <c r="H639" s="12">
        <v>-4.1155287849711099E-2</v>
      </c>
      <c r="J639" s="11">
        <v>0</v>
      </c>
      <c r="K639" s="11">
        <v>0</v>
      </c>
      <c r="L639" s="11" t="e">
        <f t="shared" ref="L639" ca="1" si="632">LN(INDEX(Q$4:Q$5999,M637))</f>
        <v>#NAME?</v>
      </c>
      <c r="M639" s="30"/>
      <c r="O639" t="e">
        <f ca="1"/>
        <v>#NAME?</v>
      </c>
      <c r="P639" t="e">
        <f ca="1"/>
        <v>#NAME?</v>
      </c>
      <c r="Q639" t="e">
        <f ca="1"/>
        <v>#NAME?</v>
      </c>
      <c r="S639" s="43" t="e">
        <f ca="1"/>
        <v>#NAME?</v>
      </c>
      <c r="T639" s="43" t="e">
        <f ca="1"/>
        <v>#NAME?</v>
      </c>
      <c r="U639" s="43" t="e">
        <f ca="1"/>
        <v>#NAME?</v>
      </c>
    </row>
    <row r="640" spans="1:21" x14ac:dyDescent="0.35">
      <c r="A640" s="40">
        <f ca="1">INDEX('Flow probs &amp; rates'!$T$5:$T$5999,D640)</f>
        <v>0.97721816773488512</v>
      </c>
      <c r="B640" s="40">
        <f ca="1">INDEX('Flow probs &amp; rates'!$U$5:$U$5999,D640)</f>
        <v>1.0227504720418527E-2</v>
      </c>
      <c r="C640" s="40">
        <f ca="1">INDEX('Flow probs &amp; rates'!$V$5:$V$5999,D640)</f>
        <v>1.2554327544696311E-2</v>
      </c>
      <c r="D640" s="12">
        <v>213</v>
      </c>
      <c r="E640" s="12"/>
      <c r="F640" s="12">
        <v>-2.5022550875374999E-2</v>
      </c>
      <c r="G640" s="12">
        <v>1.3080389576653801E-2</v>
      </c>
      <c r="H640" s="12">
        <v>1.19421612987212E-2</v>
      </c>
      <c r="J640" s="11" t="e">
        <f t="shared" ref="J640" ca="1" si="633">LN(INDEX(O$4:O$5999,M640))</f>
        <v>#NAME?</v>
      </c>
      <c r="K640" s="11">
        <v>0</v>
      </c>
      <c r="L640" s="11">
        <v>0</v>
      </c>
      <c r="M640" s="30">
        <v>1273</v>
      </c>
      <c r="N640">
        <v>319</v>
      </c>
      <c r="O640" t="e">
        <f t="array" aca="1" ref="O640:Q645" ca="1">[1]!evect(INDEX(A$4:A$5999,N640):INDEX(C$6:C$5999,N640))</f>
        <v>#NAME?</v>
      </c>
      <c r="P640" t="e">
        <f ca="1"/>
        <v>#NAME?</v>
      </c>
      <c r="Q640" t="e">
        <f ca="1"/>
        <v>#NAME?</v>
      </c>
      <c r="S640" s="43" t="e">
        <f t="array" aca="1" ref="S640:U642" ca="1">MMULT(INDEX(O$5:O$5999,M640):INDEX(Q$7:Q$5999,M640),MMULT(J640:L642,MINVERSE(INDEX(O$5:O$5999,M640):INDEX(Q$7:Q$5999,M640))))</f>
        <v>#NAME?</v>
      </c>
      <c r="T640" s="43" t="e">
        <f ca="1"/>
        <v>#NAME?</v>
      </c>
      <c r="U640" s="43" t="e">
        <f ca="1"/>
        <v>#NAME?</v>
      </c>
    </row>
    <row r="641" spans="1:21" x14ac:dyDescent="0.35">
      <c r="A641" s="40">
        <f ca="1">INDEX('Flow probs &amp; rates'!$W$5:$W$5999,D640)</f>
        <v>0.25353065455680573</v>
      </c>
      <c r="B641" s="40">
        <f ca="1">INDEX('Flow probs &amp; rates'!$X$5:$X$5999,D640)</f>
        <v>0.60259060102788187</v>
      </c>
      <c r="C641" s="40">
        <f ca="1">INDEX('Flow probs &amp; rates'!$Y$5:$Y$5999,D640)</f>
        <v>0.14387874441531234</v>
      </c>
      <c r="D641" s="12"/>
      <c r="E641" s="12"/>
      <c r="F641" s="12">
        <v>0.325535231699772</v>
      </c>
      <c r="G641" s="12">
        <v>-0.51151886223144405</v>
      </c>
      <c r="H641" s="12">
        <v>0.18598363053167299</v>
      </c>
      <c r="J641" s="11">
        <v>0</v>
      </c>
      <c r="K641" s="11" t="e">
        <f t="shared" ref="K641" ca="1" si="634">LN(INDEX(P$4:P$5999,M640))</f>
        <v>#NAME?</v>
      </c>
      <c r="L641" s="11">
        <v>0</v>
      </c>
      <c r="M641" s="11"/>
      <c r="O641" t="e">
        <f ca="1"/>
        <v>#NAME?</v>
      </c>
      <c r="P641" t="e">
        <f ca="1"/>
        <v>#NAME?</v>
      </c>
      <c r="Q641" t="e">
        <f ca="1"/>
        <v>#NAME?</v>
      </c>
      <c r="S641" s="43" t="e">
        <f ca="1"/>
        <v>#NAME?</v>
      </c>
      <c r="T641" s="43" t="e">
        <f ca="1"/>
        <v>#NAME?</v>
      </c>
      <c r="U641" s="43" t="e">
        <f ca="1"/>
        <v>#NAME?</v>
      </c>
    </row>
    <row r="642" spans="1:21" x14ac:dyDescent="0.35">
      <c r="A642" s="40">
        <f ca="1">INDEX('Flow probs &amp; rates'!$Z$5:$Z$5999,D640)</f>
        <v>2.5115900347191415E-2</v>
      </c>
      <c r="B642" s="40">
        <f ca="1">INDEX('Flow probs &amp; rates'!$AA$5:$AA$5999,D640)</f>
        <v>1.7343901816848008E-2</v>
      </c>
      <c r="C642" s="40">
        <f ca="1">INDEX('Flow probs &amp; rates'!$AB$5:$AB$5999,D640)</f>
        <v>0.95754019783596056</v>
      </c>
      <c r="D642" s="12"/>
      <c r="E642" s="12"/>
      <c r="F642" s="12">
        <v>2.2836417843822999E-2</v>
      </c>
      <c r="G642" s="12">
        <v>2.2510459202656301E-2</v>
      </c>
      <c r="H642" s="12">
        <v>-4.5346877046479397E-2</v>
      </c>
      <c r="J642" s="11">
        <v>0</v>
      </c>
      <c r="K642" s="11">
        <v>0</v>
      </c>
      <c r="L642" s="11" t="e">
        <f t="shared" ref="L642" ca="1" si="635">LN(INDEX(Q$4:Q$5999,M640))</f>
        <v>#NAME?</v>
      </c>
      <c r="M642" s="11"/>
      <c r="O642" t="e">
        <f ca="1"/>
        <v>#NAME?</v>
      </c>
      <c r="P642" t="e">
        <f ca="1"/>
        <v>#NAME?</v>
      </c>
      <c r="Q642" t="e">
        <f ca="1"/>
        <v>#NAME?</v>
      </c>
      <c r="S642" s="43" t="e">
        <f ca="1"/>
        <v>#NAME?</v>
      </c>
      <c r="T642" s="43" t="e">
        <f ca="1"/>
        <v>#NAME?</v>
      </c>
      <c r="U642" s="43" t="e">
        <f ca="1"/>
        <v>#NAME?</v>
      </c>
    </row>
    <row r="643" spans="1:21" x14ac:dyDescent="0.35">
      <c r="A643" s="40">
        <f ca="1">INDEX('Flow probs &amp; rates'!$T$5:$T$5999,D643)</f>
        <v>0.97409163280418387</v>
      </c>
      <c r="B643" s="40">
        <f ca="1">INDEX('Flow probs &amp; rates'!$U$5:$U$5999,D643)</f>
        <v>1.1743348250842245E-2</v>
      </c>
      <c r="C643" s="40">
        <f ca="1">INDEX('Flow probs &amp; rates'!$V$5:$V$5999,D643)</f>
        <v>1.4165018944973866E-2</v>
      </c>
      <c r="D643" s="12">
        <v>214</v>
      </c>
      <c r="E643" s="12"/>
      <c r="F643" s="12">
        <v>-2.82520870453975E-2</v>
      </c>
      <c r="G643" s="12">
        <v>1.48021153972277E-2</v>
      </c>
      <c r="H643" s="12">
        <v>1.34499716380252E-2</v>
      </c>
      <c r="J643" s="11" t="e">
        <f t="shared" ref="J643" ca="1" si="636">LN(INDEX(O$4:O$5999,M643))</f>
        <v>#NAME?</v>
      </c>
      <c r="K643" s="11">
        <v>0</v>
      </c>
      <c r="L643" s="11">
        <v>0</v>
      </c>
      <c r="M643" s="30">
        <v>1279</v>
      </c>
      <c r="O643" t="e">
        <f ca="1"/>
        <v>#NAME?</v>
      </c>
      <c r="P643" t="e">
        <f ca="1"/>
        <v>#NAME?</v>
      </c>
      <c r="Q643" t="e">
        <f ca="1"/>
        <v>#NAME?</v>
      </c>
      <c r="S643" s="43" t="e">
        <f t="array" aca="1" ref="S643:U645" ca="1">MMULT(INDEX(O$5:O$5999,M643):INDEX(Q$7:Q$5999,M643),MMULT(J643:L645,MINVERSE(INDEX(O$5:O$5999,M643):INDEX(Q$7:Q$5999,M643))))</f>
        <v>#NAME?</v>
      </c>
      <c r="T643" s="43" t="e">
        <f ca="1"/>
        <v>#NAME?</v>
      </c>
      <c r="U643" s="43" t="e">
        <f ca="1"/>
        <v>#NAME?</v>
      </c>
    </row>
    <row r="644" spans="1:21" x14ac:dyDescent="0.35">
      <c r="A644" s="40">
        <f ca="1">INDEX('Flow probs &amp; rates'!$W$5:$W$5999,D643)</f>
        <v>0.22833487081746837</v>
      </c>
      <c r="B644" s="40">
        <f ca="1">INDEX('Flow probs &amp; rates'!$X$5:$X$5999,D643)</f>
        <v>0.62431219894819079</v>
      </c>
      <c r="C644" s="40">
        <f ca="1">INDEX('Flow probs &amp; rates'!$Y$5:$Y$5999,D643)</f>
        <v>0.14735293023434076</v>
      </c>
      <c r="D644" s="12"/>
      <c r="E644" s="12"/>
      <c r="F644" s="12">
        <v>0.28903550332505701</v>
      </c>
      <c r="G644" s="12">
        <v>-0.47606894000706701</v>
      </c>
      <c r="H644" s="12">
        <v>0.187033436683572</v>
      </c>
      <c r="J644" s="11">
        <v>0</v>
      </c>
      <c r="K644" s="11" t="e">
        <f t="shared" ref="K644" ca="1" si="637">LN(INDEX(P$4:P$5999,M643))</f>
        <v>#NAME?</v>
      </c>
      <c r="L644" s="11">
        <v>0</v>
      </c>
      <c r="M644" s="30"/>
      <c r="O644" t="e">
        <f ca="1"/>
        <v>#NAME?</v>
      </c>
      <c r="P644" t="e">
        <f ca="1"/>
        <v>#NAME?</v>
      </c>
      <c r="Q644" t="e">
        <f ca="1"/>
        <v>#NAME?</v>
      </c>
      <c r="S644" s="43" t="e">
        <f ca="1"/>
        <v>#NAME?</v>
      </c>
      <c r="T644" s="43" t="e">
        <f ca="1"/>
        <v>#NAME?</v>
      </c>
      <c r="U644" s="43" t="e">
        <f ca="1"/>
        <v>#NAME?</v>
      </c>
    </row>
    <row r="645" spans="1:21" x14ac:dyDescent="0.35">
      <c r="A645" s="40">
        <f ca="1">INDEX('Flow probs &amp; rates'!$Z$5:$Z$5999,D643)</f>
        <v>2.1330922584450854E-2</v>
      </c>
      <c r="B645" s="40">
        <f ca="1">INDEX('Flow probs &amp; rates'!$AA$5:$AA$5999,D643)</f>
        <v>1.7652247953891878E-2</v>
      </c>
      <c r="C645" s="40">
        <f ca="1">INDEX('Flow probs &amp; rates'!$AB$5:$AB$5999,D643)</f>
        <v>0.96101682946165723</v>
      </c>
      <c r="D645" s="12"/>
      <c r="E645" s="12"/>
      <c r="F645" s="12">
        <v>1.92411720109237E-2</v>
      </c>
      <c r="G645" s="12">
        <v>2.2503700450706699E-2</v>
      </c>
      <c r="H645" s="12">
        <v>-4.1744872461537803E-2</v>
      </c>
      <c r="J645" s="11">
        <v>0</v>
      </c>
      <c r="K645" s="11">
        <v>0</v>
      </c>
      <c r="L645" s="11" t="e">
        <f t="shared" ref="L645" ca="1" si="638">LN(INDEX(Q$4:Q$5999,M643))</f>
        <v>#NAME?</v>
      </c>
      <c r="M645" s="30"/>
      <c r="O645" t="e">
        <f ca="1"/>
        <v>#NAME?</v>
      </c>
      <c r="P645" t="e">
        <f ca="1"/>
        <v>#NAME?</v>
      </c>
      <c r="Q645" t="e">
        <f ca="1"/>
        <v>#NAME?</v>
      </c>
      <c r="S645" s="43" t="e">
        <f ca="1"/>
        <v>#NAME?</v>
      </c>
      <c r="T645" s="43" t="e">
        <f ca="1"/>
        <v>#NAME?</v>
      </c>
      <c r="U645" s="43" t="e">
        <f ca="1"/>
        <v>#NAME?</v>
      </c>
    </row>
    <row r="646" spans="1:21" x14ac:dyDescent="0.35">
      <c r="A646" s="40">
        <f ca="1">INDEX('Flow probs &amp; rates'!$T$5:$T$5999,D646)</f>
        <v>0.97680406179055179</v>
      </c>
      <c r="B646" s="40">
        <f ca="1">INDEX('Flow probs &amp; rates'!$U$5:$U$5999,D646)</f>
        <v>1.1083866992720421E-2</v>
      </c>
      <c r="C646" s="40">
        <f ca="1">INDEX('Flow probs &amp; rates'!$V$5:$V$5999,D646)</f>
        <v>1.2112071216727745E-2</v>
      </c>
      <c r="D646" s="12">
        <v>215</v>
      </c>
      <c r="E646" s="12"/>
      <c r="F646" s="12">
        <v>-2.5521033472095299E-2</v>
      </c>
      <c r="G646" s="12">
        <v>1.41559359883578E-2</v>
      </c>
      <c r="H646" s="12">
        <v>1.13650974735279E-2</v>
      </c>
      <c r="J646" s="11" t="e">
        <f t="shared" ref="J646" ca="1" si="639">LN(INDEX(O$4:O$5999,M646))</f>
        <v>#NAME?</v>
      </c>
      <c r="K646" s="11">
        <v>0</v>
      </c>
      <c r="L646" s="11">
        <v>0</v>
      </c>
      <c r="M646" s="30">
        <v>1285</v>
      </c>
      <c r="N646">
        <v>322</v>
      </c>
      <c r="O646" t="e">
        <f t="array" aca="1" ref="O646:Q651" ca="1">[1]!evect(INDEX(A$4:A$5999,N646):INDEX(C$6:C$5999,N646))</f>
        <v>#NAME?</v>
      </c>
      <c r="P646" t="e">
        <f ca="1"/>
        <v>#NAME?</v>
      </c>
      <c r="Q646" t="e">
        <f ca="1"/>
        <v>#NAME?</v>
      </c>
      <c r="S646" s="43" t="e">
        <f t="array" aca="1" ref="S646:U648" ca="1">MMULT(INDEX(O$5:O$5999,M646):INDEX(Q$7:Q$5999,M646),MMULT(J646:L648,MINVERSE(INDEX(O$5:O$5999,M646):INDEX(Q$7:Q$5999,M646))))</f>
        <v>#NAME?</v>
      </c>
      <c r="T646" s="43" t="e">
        <f ca="1"/>
        <v>#NAME?</v>
      </c>
      <c r="U646" s="43" t="e">
        <f ca="1"/>
        <v>#NAME?</v>
      </c>
    </row>
    <row r="647" spans="1:21" x14ac:dyDescent="0.35">
      <c r="A647" s="40">
        <f ca="1">INDEX('Flow probs &amp; rates'!$W$5:$W$5999,D646)</f>
        <v>0.24508566117321065</v>
      </c>
      <c r="B647" s="40">
        <f ca="1">INDEX('Flow probs &amp; rates'!$X$5:$X$5999,D646)</f>
        <v>0.60591479887665978</v>
      </c>
      <c r="C647" s="40">
        <f ca="1">INDEX('Flow probs &amp; rates'!$Y$5:$Y$5999,D646)</f>
        <v>0.14899953995012963</v>
      </c>
      <c r="D647" s="12"/>
      <c r="E647" s="12"/>
      <c r="F647" s="12">
        <v>0.313883810729645</v>
      </c>
      <c r="G647" s="12">
        <v>-0.50633494966374804</v>
      </c>
      <c r="H647" s="12">
        <v>0.192451138948559</v>
      </c>
      <c r="J647" s="11">
        <v>0</v>
      </c>
      <c r="K647" s="11" t="e">
        <f t="shared" ref="K647" ca="1" si="640">LN(INDEX(P$4:P$5999,M646))</f>
        <v>#NAME?</v>
      </c>
      <c r="L647" s="11">
        <v>0</v>
      </c>
      <c r="M647" s="30"/>
      <c r="O647" t="e">
        <f ca="1"/>
        <v>#NAME?</v>
      </c>
      <c r="P647" t="e">
        <f ca="1"/>
        <v>#NAME?</v>
      </c>
      <c r="Q647" t="e">
        <f ca="1"/>
        <v>#NAME?</v>
      </c>
      <c r="S647" s="43" t="e">
        <f ca="1"/>
        <v>#NAME?</v>
      </c>
      <c r="T647" s="43" t="e">
        <f ca="1"/>
        <v>#NAME?</v>
      </c>
      <c r="U647" s="43" t="e">
        <f ca="1"/>
        <v>#NAME?</v>
      </c>
    </row>
    <row r="648" spans="1:21" x14ac:dyDescent="0.35">
      <c r="A648" s="40">
        <f ca="1">INDEX('Flow probs &amp; rates'!$Z$5:$Z$5999,D646)</f>
        <v>2.4778944894990596E-2</v>
      </c>
      <c r="B648" s="40">
        <f ca="1">INDEX('Flow probs &amp; rates'!$AA$5:$AA$5999,D646)</f>
        <v>1.8290692641227742E-2</v>
      </c>
      <c r="C648" s="40">
        <f ca="1">INDEX('Flow probs &amp; rates'!$AB$5:$AB$5999,D646)</f>
        <v>0.95693036246378171</v>
      </c>
      <c r="D648" s="12"/>
      <c r="E648" s="12"/>
      <c r="F648" s="12">
        <v>2.2451053704159001E-2</v>
      </c>
      <c r="G648" s="12">
        <v>2.36891398932902E-2</v>
      </c>
      <c r="H648" s="12">
        <v>-4.6140193597471603E-2</v>
      </c>
      <c r="J648" s="11">
        <v>0</v>
      </c>
      <c r="K648" s="11">
        <v>0</v>
      </c>
      <c r="L648" s="11" t="e">
        <f t="shared" ref="L648" ca="1" si="641">LN(INDEX(Q$4:Q$5999,M646))</f>
        <v>#NAME?</v>
      </c>
      <c r="M648" s="30"/>
      <c r="O648" t="e">
        <f ca="1"/>
        <v>#NAME?</v>
      </c>
      <c r="P648" t="e">
        <f ca="1"/>
        <v>#NAME?</v>
      </c>
      <c r="Q648" t="e">
        <f ca="1"/>
        <v>#NAME?</v>
      </c>
      <c r="S648" s="43" t="e">
        <f ca="1"/>
        <v>#NAME?</v>
      </c>
      <c r="T648" s="43" t="e">
        <f ca="1"/>
        <v>#NAME?</v>
      </c>
      <c r="U648" s="43" t="e">
        <f ca="1"/>
        <v>#NAME?</v>
      </c>
    </row>
    <row r="649" spans="1:21" x14ac:dyDescent="0.35">
      <c r="A649" s="40">
        <f ca="1">INDEX('Flow probs &amp; rates'!$T$5:$T$5999,D649)</f>
        <v>0.97401329022065286</v>
      </c>
      <c r="B649" s="40">
        <f ca="1">INDEX('Flow probs &amp; rates'!$U$5:$U$5999,D649)</f>
        <v>1.1664894445771741E-2</v>
      </c>
      <c r="C649" s="40">
        <f ca="1">INDEX('Flow probs &amp; rates'!$V$5:$V$5999,D649)</f>
        <v>1.4321815333575379E-2</v>
      </c>
      <c r="D649" s="12">
        <v>216</v>
      </c>
      <c r="E649" s="12"/>
      <c r="F649" s="12">
        <v>-2.8487032293522101E-2</v>
      </c>
      <c r="G649" s="12">
        <v>1.52094876071063E-2</v>
      </c>
      <c r="H649" s="12">
        <v>1.3277544686415101E-2</v>
      </c>
      <c r="J649" s="11" t="e">
        <f t="shared" ref="J649" ca="1" si="642">LN(INDEX(O$4:O$5999,M649))</f>
        <v>#NAME?</v>
      </c>
      <c r="K649" s="11">
        <v>0</v>
      </c>
      <c r="L649" s="11">
        <v>0</v>
      </c>
      <c r="M649" s="30">
        <v>1291</v>
      </c>
      <c r="O649" t="e">
        <f ca="1"/>
        <v>#NAME?</v>
      </c>
      <c r="P649" t="e">
        <f ca="1"/>
        <v>#NAME?</v>
      </c>
      <c r="Q649" t="e">
        <f ca="1"/>
        <v>#NAME?</v>
      </c>
      <c r="S649" s="43" t="e">
        <f t="array" aca="1" ref="S649:U651" ca="1">MMULT(INDEX(O$5:O$5999,M649):INDEX(Q$7:Q$5999,M649),MMULT(J649:L651,MINVERSE(INDEX(O$5:O$5999,M649):INDEX(Q$7:Q$5999,M649))))</f>
        <v>#NAME?</v>
      </c>
      <c r="T649" s="43" t="e">
        <f ca="1"/>
        <v>#NAME?</v>
      </c>
      <c r="U649" s="43" t="e">
        <f ca="1"/>
        <v>#NAME?</v>
      </c>
    </row>
    <row r="650" spans="1:21" x14ac:dyDescent="0.35">
      <c r="A650" s="40">
        <f ca="1">INDEX('Flow probs &amp; rates'!$W$5:$W$5999,D649)</f>
        <v>0.23894087273201717</v>
      </c>
      <c r="B650" s="40">
        <f ca="1">INDEX('Flow probs &amp; rates'!$X$5:$X$5999,D649)</f>
        <v>0.58109436486162303</v>
      </c>
      <c r="C650" s="40">
        <f ca="1">INDEX('Flow probs &amp; rates'!$Y$5:$Y$5999,D649)</f>
        <v>0.17996476240635989</v>
      </c>
      <c r="D650" s="12"/>
      <c r="E650" s="12"/>
      <c r="F650" s="12">
        <v>0.31243240079005802</v>
      </c>
      <c r="G650" s="12">
        <v>-0.54882720921663997</v>
      </c>
      <c r="H650" s="12">
        <v>0.236394808426582</v>
      </c>
      <c r="J650" s="11">
        <v>0</v>
      </c>
      <c r="K650" s="11" t="e">
        <f t="shared" ref="K650" ca="1" si="643">LN(INDEX(P$4:P$5999,M649))</f>
        <v>#NAME?</v>
      </c>
      <c r="L650" s="11">
        <v>0</v>
      </c>
      <c r="M650" s="11"/>
      <c r="O650" t="e">
        <f ca="1"/>
        <v>#NAME?</v>
      </c>
      <c r="P650" t="e">
        <f ca="1"/>
        <v>#NAME?</v>
      </c>
      <c r="Q650" t="e">
        <f ca="1"/>
        <v>#NAME?</v>
      </c>
      <c r="S650" s="43" t="e">
        <f ca="1"/>
        <v>#NAME?</v>
      </c>
      <c r="T650" s="43" t="e">
        <f ca="1"/>
        <v>#NAME?</v>
      </c>
      <c r="U650" s="43" t="e">
        <f ca="1"/>
        <v>#NAME?</v>
      </c>
    </row>
    <row r="651" spans="1:21" x14ac:dyDescent="0.35">
      <c r="A651" s="40">
        <f ca="1">INDEX('Flow probs &amp; rates'!$Z$5:$Z$5999,D649)</f>
        <v>2.0687496831722343E-2</v>
      </c>
      <c r="B651" s="40">
        <f ca="1">INDEX('Flow probs &amp; rates'!$AA$5:$AA$5999,D649)</f>
        <v>1.6773468354247999E-2</v>
      </c>
      <c r="C651" s="40">
        <f ca="1">INDEX('Flow probs &amp; rates'!$AB$5:$AB$5999,D649)</f>
        <v>0.96253903481402969</v>
      </c>
      <c r="D651" s="12"/>
      <c r="E651" s="12"/>
      <c r="F651" s="12">
        <v>1.84550295213049E-2</v>
      </c>
      <c r="G651" s="12">
        <v>2.20902271080721E-2</v>
      </c>
      <c r="H651" s="12">
        <v>-4.0545256629377503E-2</v>
      </c>
      <c r="J651" s="11">
        <v>0</v>
      </c>
      <c r="K651" s="11">
        <v>0</v>
      </c>
      <c r="L651" s="11" t="e">
        <f t="shared" ref="L651" ca="1" si="644">LN(INDEX(Q$4:Q$5999,M649))</f>
        <v>#NAME?</v>
      </c>
      <c r="M651" s="11"/>
      <c r="O651" t="e">
        <f ca="1"/>
        <v>#NAME?</v>
      </c>
      <c r="P651" t="e">
        <f ca="1"/>
        <v>#NAME?</v>
      </c>
      <c r="Q651" t="e">
        <f ca="1"/>
        <v>#NAME?</v>
      </c>
      <c r="S651" s="43" t="e">
        <f ca="1"/>
        <v>#NAME?</v>
      </c>
      <c r="T651" s="43" t="e">
        <f ca="1"/>
        <v>#NAME?</v>
      </c>
      <c r="U651" s="43" t="e">
        <f ca="1"/>
        <v>#NAME?</v>
      </c>
    </row>
    <row r="652" spans="1:21" x14ac:dyDescent="0.35">
      <c r="A652" s="40">
        <f ca="1">INDEX('Flow probs &amp; rates'!$T$5:$T$5999,D652)</f>
        <v>0.97463343060814389</v>
      </c>
      <c r="B652" s="40">
        <f ca="1">INDEX('Flow probs &amp; rates'!$U$5:$U$5999,D652)</f>
        <v>1.2245793572309002E-2</v>
      </c>
      <c r="C652" s="40">
        <f ca="1">INDEX('Flow probs &amp; rates'!$V$5:$V$5999,D652)</f>
        <v>1.312077581954711E-2</v>
      </c>
      <c r="D652" s="12">
        <v>217</v>
      </c>
      <c r="E652" s="12"/>
      <c r="F652" s="12">
        <v>-2.7901472036985502E-2</v>
      </c>
      <c r="G652" s="12">
        <v>1.5741200852312499E-2</v>
      </c>
      <c r="H652" s="12">
        <v>1.21602711846728E-2</v>
      </c>
      <c r="J652" s="11" t="e">
        <f t="shared" ref="J652" ca="1" si="645">LN(INDEX(O$4:O$5999,M652))</f>
        <v>#NAME?</v>
      </c>
      <c r="K652" s="11">
        <v>0</v>
      </c>
      <c r="L652" s="11">
        <v>0</v>
      </c>
      <c r="M652" s="30">
        <v>1297</v>
      </c>
      <c r="N652">
        <v>325</v>
      </c>
      <c r="O652" t="e">
        <f t="array" aca="1" ref="O652:Q657" ca="1">[1]!evect(INDEX(A$4:A$5999,N652):INDEX(C$6:C$5999,N652))</f>
        <v>#NAME?</v>
      </c>
      <c r="P652" t="e">
        <f ca="1"/>
        <v>#NAME?</v>
      </c>
      <c r="Q652" t="e">
        <f ca="1"/>
        <v>#NAME?</v>
      </c>
      <c r="S652" s="43" t="e">
        <f t="array" aca="1" ref="S652:U654" ca="1">MMULT(INDEX(O$5:O$5999,M652):INDEX(Q$7:Q$5999,M652),MMULT(J652:L654,MINVERSE(INDEX(O$5:O$5999,M652):INDEX(Q$7:Q$5999,M652))))</f>
        <v>#NAME?</v>
      </c>
      <c r="T652" s="43" t="e">
        <f ca="1"/>
        <v>#NAME?</v>
      </c>
      <c r="U652" s="43" t="e">
        <f ca="1"/>
        <v>#NAME?</v>
      </c>
    </row>
    <row r="653" spans="1:21" x14ac:dyDescent="0.35">
      <c r="A653" s="40">
        <f ca="1">INDEX('Flow probs &amp; rates'!$W$5:$W$5999,D652)</f>
        <v>0.23835119679258421</v>
      </c>
      <c r="B653" s="40">
        <f ca="1">INDEX('Flow probs &amp; rates'!$X$5:$X$5999,D652)</f>
        <v>0.59892482787819379</v>
      </c>
      <c r="C653" s="40">
        <f ca="1">INDEX('Flow probs &amp; rates'!$Y$5:$Y$5999,D652)</f>
        <v>0.16272397532922195</v>
      </c>
      <c r="D653" s="12"/>
      <c r="E653" s="12"/>
      <c r="F653" s="12">
        <v>0.30740118545682998</v>
      </c>
      <c r="G653" s="12">
        <v>-0.51865467031145196</v>
      </c>
      <c r="H653" s="12">
        <v>0.211253484854622</v>
      </c>
      <c r="J653" s="11">
        <v>0</v>
      </c>
      <c r="K653" s="11" t="e">
        <f t="shared" ref="K653" ca="1" si="646">LN(INDEX(P$4:P$5999,M652))</f>
        <v>#NAME?</v>
      </c>
      <c r="L653" s="11">
        <v>0</v>
      </c>
      <c r="M653" s="30"/>
      <c r="O653" t="e">
        <f ca="1"/>
        <v>#NAME?</v>
      </c>
      <c r="P653" t="e">
        <f ca="1"/>
        <v>#NAME?</v>
      </c>
      <c r="Q653" t="e">
        <f ca="1"/>
        <v>#NAME?</v>
      </c>
      <c r="S653" s="43" t="e">
        <f ca="1"/>
        <v>#NAME?</v>
      </c>
      <c r="T653" s="43" t="e">
        <f ca="1"/>
        <v>#NAME?</v>
      </c>
      <c r="U653" s="43" t="e">
        <f ca="1"/>
        <v>#NAME?</v>
      </c>
    </row>
    <row r="654" spans="1:21" x14ac:dyDescent="0.35">
      <c r="A654" s="40">
        <f ca="1">INDEX('Flow probs &amp; rates'!$Z$5:$Z$5999,D652)</f>
        <v>2.190531207378273E-2</v>
      </c>
      <c r="B654" s="40">
        <f ca="1">INDEX('Flow probs &amp; rates'!$AA$5:$AA$5999,D652)</f>
        <v>1.9402446490108024E-2</v>
      </c>
      <c r="C654" s="40">
        <f ca="1">INDEX('Flow probs &amp; rates'!$AB$5:$AB$5999,D652)</f>
        <v>0.9586922414361092</v>
      </c>
      <c r="D654" s="12"/>
      <c r="E654" s="12"/>
      <c r="F654" s="12">
        <v>1.9353540307420199E-2</v>
      </c>
      <c r="G654" s="12">
        <v>2.5265301033617099E-2</v>
      </c>
      <c r="H654" s="12">
        <v>-4.4618841341037399E-2</v>
      </c>
      <c r="J654" s="11">
        <v>0</v>
      </c>
      <c r="K654" s="11">
        <v>0</v>
      </c>
      <c r="L654" s="11" t="e">
        <f t="shared" ref="L654" ca="1" si="647">LN(INDEX(Q$4:Q$5999,M652))</f>
        <v>#NAME?</v>
      </c>
      <c r="M654" s="30"/>
      <c r="O654" t="e">
        <f ca="1"/>
        <v>#NAME?</v>
      </c>
      <c r="P654" t="e">
        <f ca="1"/>
        <v>#NAME?</v>
      </c>
      <c r="Q654" t="e">
        <f ca="1"/>
        <v>#NAME?</v>
      </c>
      <c r="S654" s="43" t="e">
        <f ca="1"/>
        <v>#NAME?</v>
      </c>
      <c r="T654" s="43" t="e">
        <f ca="1"/>
        <v>#NAME?</v>
      </c>
      <c r="U654" s="43" t="e">
        <f ca="1"/>
        <v>#NAME?</v>
      </c>
    </row>
    <row r="655" spans="1:21" x14ac:dyDescent="0.35">
      <c r="A655" s="40">
        <f ca="1">INDEX('Flow probs &amp; rates'!$T$5:$T$5999,D655)</f>
        <v>0.97515837959084573</v>
      </c>
      <c r="B655" s="40">
        <f ca="1">INDEX('Flow probs &amp; rates'!$U$5:$U$5999,D655)</f>
        <v>1.1228476386284167E-2</v>
      </c>
      <c r="C655" s="40">
        <f ca="1">INDEX('Flow probs &amp; rates'!$V$5:$V$5999,D655)</f>
        <v>1.3613144022870038E-2</v>
      </c>
      <c r="D655" s="12">
        <v>218</v>
      </c>
      <c r="E655" s="12"/>
      <c r="F655" s="12">
        <v>-2.7207483967869501E-2</v>
      </c>
      <c r="G655" s="12">
        <v>1.4488434079057699E-2</v>
      </c>
      <c r="H655" s="12">
        <v>1.2719049898952201E-2</v>
      </c>
      <c r="J655" s="11" t="e">
        <f t="shared" ref="J655" ca="1" si="648">LN(INDEX(O$4:O$5999,M655))</f>
        <v>#NAME?</v>
      </c>
      <c r="K655" s="11">
        <v>0</v>
      </c>
      <c r="L655" s="11">
        <v>0</v>
      </c>
      <c r="M655" s="30">
        <v>1303</v>
      </c>
      <c r="O655" t="e">
        <f ca="1"/>
        <v>#NAME?</v>
      </c>
      <c r="P655" t="e">
        <f ca="1"/>
        <v>#NAME?</v>
      </c>
      <c r="Q655" t="e">
        <f ca="1"/>
        <v>#NAME?</v>
      </c>
      <c r="S655" s="43" t="e">
        <f t="array" aca="1" ref="S655:U657" ca="1">MMULT(INDEX(O$5:O$5999,M655):INDEX(Q$7:Q$5999,M655),MMULT(J655:L657,MINVERSE(INDEX(O$5:O$5999,M655):INDEX(Q$7:Q$5999,M655))))</f>
        <v>#NAME?</v>
      </c>
      <c r="T655" s="43" t="e">
        <f ca="1"/>
        <v>#NAME?</v>
      </c>
      <c r="U655" s="43" t="e">
        <f ca="1"/>
        <v>#NAME?</v>
      </c>
    </row>
    <row r="656" spans="1:21" x14ac:dyDescent="0.35">
      <c r="A656" s="40">
        <f ca="1">INDEX('Flow probs &amp; rates'!$W$5:$W$5999,D655)</f>
        <v>0.23912556385533729</v>
      </c>
      <c r="B656" s="40">
        <f ca="1">INDEX('Flow probs &amp; rates'!$X$5:$X$5999,D655)</f>
        <v>0.59335823361765683</v>
      </c>
      <c r="C656" s="40">
        <f ca="1">INDEX('Flow probs &amp; rates'!$Y$5:$Y$5999,D655)</f>
        <v>0.16751620252700578</v>
      </c>
      <c r="D656" s="12"/>
      <c r="E656" s="12"/>
      <c r="F656" s="12">
        <v>0.30956630980831601</v>
      </c>
      <c r="G656" s="12">
        <v>-0.52751744850571003</v>
      </c>
      <c r="H656" s="12">
        <v>0.21795113869570701</v>
      </c>
      <c r="J656" s="11">
        <v>0</v>
      </c>
      <c r="K656" s="11" t="e">
        <f t="shared" ref="K656" ca="1" si="649">LN(INDEX(P$4:P$5999,M655))</f>
        <v>#NAME?</v>
      </c>
      <c r="L656" s="11">
        <v>0</v>
      </c>
      <c r="M656" s="30"/>
      <c r="O656" t="e">
        <f ca="1"/>
        <v>#NAME?</v>
      </c>
      <c r="P656" t="e">
        <f ca="1"/>
        <v>#NAME?</v>
      </c>
      <c r="Q656" t="e">
        <f ca="1"/>
        <v>#NAME?</v>
      </c>
      <c r="S656" s="43" t="e">
        <f ca="1"/>
        <v>#NAME?</v>
      </c>
      <c r="T656" s="43" t="e">
        <f ca="1"/>
        <v>#NAME?</v>
      </c>
      <c r="U656" s="43" t="e">
        <f ca="1"/>
        <v>#NAME?</v>
      </c>
    </row>
    <row r="657" spans="1:21" x14ac:dyDescent="0.35">
      <c r="A657" s="40">
        <f ca="1">INDEX('Flow probs &amp; rates'!$Z$5:$Z$5999,D655)</f>
        <v>2.1209101086336304E-2</v>
      </c>
      <c r="B657" s="40">
        <f ca="1">INDEX('Flow probs &amp; rates'!$AA$5:$AA$5999,D655)</f>
        <v>1.7054391359001799E-2</v>
      </c>
      <c r="C657" s="40">
        <f ca="1">INDEX('Flow probs &amp; rates'!$AB$5:$AB$5999,D655)</f>
        <v>0.96173650755466189</v>
      </c>
      <c r="D657" s="12"/>
      <c r="E657" s="12"/>
      <c r="F657" s="12">
        <v>1.8975550680439799E-2</v>
      </c>
      <c r="G657" s="12">
        <v>2.2257011951407401E-2</v>
      </c>
      <c r="H657" s="12">
        <v>-4.1232562631937503E-2</v>
      </c>
      <c r="J657" s="11">
        <v>0</v>
      </c>
      <c r="K657" s="11">
        <v>0</v>
      </c>
      <c r="L657" s="11" t="e">
        <f t="shared" ref="L657" ca="1" si="650">LN(INDEX(Q$4:Q$5999,M655))</f>
        <v>#NAME?</v>
      </c>
      <c r="M657" s="30"/>
      <c r="O657" t="e">
        <f ca="1"/>
        <v>#NAME?</v>
      </c>
      <c r="P657" t="e">
        <f ca="1"/>
        <v>#NAME?</v>
      </c>
      <c r="Q657" t="e">
        <f ca="1"/>
        <v>#NAME?</v>
      </c>
      <c r="S657" s="43" t="e">
        <f ca="1"/>
        <v>#NAME?</v>
      </c>
      <c r="T657" s="43" t="e">
        <f ca="1"/>
        <v>#NAME?</v>
      </c>
      <c r="U657" s="43" t="e">
        <f ca="1"/>
        <v>#NAME?</v>
      </c>
    </row>
    <row r="658" spans="1:21" x14ac:dyDescent="0.35">
      <c r="A658" s="40">
        <f ca="1">INDEX('Flow probs &amp; rates'!$T$5:$T$5999,D658)</f>
        <v>0.97419506633115815</v>
      </c>
      <c r="B658" s="40">
        <f ca="1">INDEX('Flow probs &amp; rates'!$U$5:$U$5999,D658)</f>
        <v>1.2499776354553196E-2</v>
      </c>
      <c r="C658" s="40">
        <f ca="1">INDEX('Flow probs &amp; rates'!$V$5:$V$5999,D658)</f>
        <v>1.3305157314288553E-2</v>
      </c>
      <c r="D658" s="12">
        <v>219</v>
      </c>
      <c r="E658" s="12"/>
      <c r="F658" s="12">
        <v>-2.8114367229631301E-2</v>
      </c>
      <c r="G658" s="12">
        <v>1.54882267025323E-2</v>
      </c>
      <c r="H658" s="12">
        <v>1.2626140537160799E-2</v>
      </c>
      <c r="J658" s="11" t="e">
        <f t="shared" ref="J658" ca="1" si="651">LN(INDEX(O$4:O$5999,M658))</f>
        <v>#NAME?</v>
      </c>
      <c r="K658" s="11">
        <v>0</v>
      </c>
      <c r="L658" s="11">
        <v>0</v>
      </c>
      <c r="M658" s="30">
        <v>1309</v>
      </c>
      <c r="N658">
        <v>328</v>
      </c>
      <c r="O658" t="e">
        <f t="array" aca="1" ref="O658:Q663" ca="1">[1]!evect(INDEX(A$4:A$5999,N658):INDEX(C$6:C$5999,N658))</f>
        <v>#NAME?</v>
      </c>
      <c r="P658" t="e">
        <f ca="1"/>
        <v>#NAME?</v>
      </c>
      <c r="Q658" t="e">
        <f ca="1"/>
        <v>#NAME?</v>
      </c>
      <c r="S658" s="43" t="e">
        <f t="array" aca="1" ref="S658:U660" ca="1">MMULT(INDEX(O$5:O$5999,M658):INDEX(Q$7:Q$5999,M658),MMULT(J658:L660,MINVERSE(INDEX(O$5:O$5999,M658):INDEX(Q$7:Q$5999,M658))))</f>
        <v>#NAME?</v>
      </c>
      <c r="T658" s="43" t="e">
        <f ca="1"/>
        <v>#NAME?</v>
      </c>
      <c r="U658" s="43" t="e">
        <f ca="1"/>
        <v>#NAME?</v>
      </c>
    </row>
    <row r="659" spans="1:21" x14ac:dyDescent="0.35">
      <c r="A659" s="40">
        <f ca="1">INDEX('Flow probs &amp; rates'!$W$5:$W$5999,D658)</f>
        <v>0.21617210448296428</v>
      </c>
      <c r="B659" s="40">
        <f ca="1">INDEX('Flow probs &amp; rates'!$X$5:$X$5999,D658)</f>
        <v>0.6474433281148072</v>
      </c>
      <c r="C659" s="40">
        <f ca="1">INDEX('Flow probs &amp; rates'!$Y$5:$Y$5999,D658)</f>
        <v>0.13638456740222848</v>
      </c>
      <c r="D659" s="12"/>
      <c r="E659" s="12"/>
      <c r="F659" s="12">
        <v>0.26900274257584</v>
      </c>
      <c r="G659" s="12">
        <v>-0.43964362700294901</v>
      </c>
      <c r="H659" s="12">
        <v>0.170640884438028</v>
      </c>
      <c r="J659" s="11">
        <v>0</v>
      </c>
      <c r="K659" s="11" t="e">
        <f t="shared" ref="K659" ca="1" si="652">LN(INDEX(P$4:P$5999,M658))</f>
        <v>#NAME?</v>
      </c>
      <c r="L659" s="11">
        <v>0</v>
      </c>
      <c r="M659" s="11"/>
      <c r="O659" t="e">
        <f ca="1"/>
        <v>#NAME?</v>
      </c>
      <c r="P659" t="e">
        <f ca="1"/>
        <v>#NAME?</v>
      </c>
      <c r="Q659" t="e">
        <f ca="1"/>
        <v>#NAME?</v>
      </c>
      <c r="S659" s="43" t="e">
        <f ca="1"/>
        <v>#NAME?</v>
      </c>
      <c r="T659" s="43" t="e">
        <f ca="1"/>
        <v>#NAME?</v>
      </c>
      <c r="U659" s="43" t="e">
        <f ca="1"/>
        <v>#NAME?</v>
      </c>
    </row>
    <row r="660" spans="1:21" x14ac:dyDescent="0.35">
      <c r="A660" s="40">
        <f ca="1">INDEX('Flow probs &amp; rates'!$Z$5:$Z$5999,D658)</f>
        <v>2.2241482452300353E-2</v>
      </c>
      <c r="B660" s="40">
        <f ca="1">INDEX('Flow probs &amp; rates'!$AA$5:$AA$5999,D658)</f>
        <v>2.0350409893385865E-2</v>
      </c>
      <c r="C660" s="40">
        <f ca="1">INDEX('Flow probs &amp; rates'!$AB$5:$AB$5999,D658)</f>
        <v>0.95740810765431372</v>
      </c>
      <c r="D660" s="12"/>
      <c r="E660" s="12"/>
      <c r="F660" s="12">
        <v>2.0027083324077301E-2</v>
      </c>
      <c r="G660" s="12">
        <v>2.5567115602006699E-2</v>
      </c>
      <c r="H660" s="12">
        <v>-4.5594198926317497E-2</v>
      </c>
      <c r="J660" s="11">
        <v>0</v>
      </c>
      <c r="K660" s="11">
        <v>0</v>
      </c>
      <c r="L660" s="11" t="e">
        <f t="shared" ref="L660" ca="1" si="653">LN(INDEX(Q$4:Q$5999,M658))</f>
        <v>#NAME?</v>
      </c>
      <c r="M660" s="11"/>
      <c r="O660" t="e">
        <f ca="1"/>
        <v>#NAME?</v>
      </c>
      <c r="P660" t="e">
        <f ca="1"/>
        <v>#NAME?</v>
      </c>
      <c r="Q660" t="e">
        <f ca="1"/>
        <v>#NAME?</v>
      </c>
      <c r="S660" s="43" t="e">
        <f ca="1"/>
        <v>#NAME?</v>
      </c>
      <c r="T660" s="43" t="e">
        <f ca="1"/>
        <v>#NAME?</v>
      </c>
      <c r="U660" s="43" t="e">
        <f ca="1"/>
        <v>#NAME?</v>
      </c>
    </row>
    <row r="661" spans="1:21" x14ac:dyDescent="0.35">
      <c r="A661" s="40">
        <f ca="1">INDEX('Flow probs &amp; rates'!$T$5:$T$5999,D661)</f>
        <v>0.97403858632443663</v>
      </c>
      <c r="B661" s="40">
        <f ca="1">INDEX('Flow probs &amp; rates'!$U$5:$U$5999,D661)</f>
        <v>1.2362209014672205E-2</v>
      </c>
      <c r="C661" s="40">
        <f ca="1">INDEX('Flow probs &amp; rates'!$V$5:$V$5999,D661)</f>
        <v>1.3599204660891151E-2</v>
      </c>
      <c r="D661" s="12">
        <v>220</v>
      </c>
      <c r="E661" s="12"/>
      <c r="F661" s="12">
        <v>-2.8285664380211E-2</v>
      </c>
      <c r="G661" s="12">
        <v>1.5449233265075499E-2</v>
      </c>
      <c r="H661" s="12">
        <v>1.28364311150538E-2</v>
      </c>
      <c r="J661" s="11" t="e">
        <f t="shared" ref="J661" ca="1" si="654">LN(INDEX(O$4:O$5999,M661))</f>
        <v>#NAME?</v>
      </c>
      <c r="K661" s="11">
        <v>0</v>
      </c>
      <c r="L661" s="11">
        <v>0</v>
      </c>
      <c r="M661" s="30">
        <v>1315</v>
      </c>
      <c r="O661" t="e">
        <f ca="1"/>
        <v>#NAME?</v>
      </c>
      <c r="P661" t="e">
        <f ca="1"/>
        <v>#NAME?</v>
      </c>
      <c r="Q661" t="e">
        <f ca="1"/>
        <v>#NAME?</v>
      </c>
      <c r="S661" s="43" t="e">
        <f t="array" aca="1" ref="S661:U663" ca="1">MMULT(INDEX(O$5:O$5999,M661):INDEX(Q$7:Q$5999,M661),MMULT(J661:L663,MINVERSE(INDEX(O$5:O$5999,M661):INDEX(Q$7:Q$5999,M661))))</f>
        <v>#NAME?</v>
      </c>
      <c r="T661" s="43" t="e">
        <f ca="1"/>
        <v>#NAME?</v>
      </c>
      <c r="U661" s="43" t="e">
        <f ca="1"/>
        <v>#NAME?</v>
      </c>
    </row>
    <row r="662" spans="1:21" x14ac:dyDescent="0.35">
      <c r="A662" s="40">
        <f ca="1">INDEX('Flow probs &amp; rates'!$W$5:$W$5999,D661)</f>
        <v>0.21814370566892466</v>
      </c>
      <c r="B662" s="40">
        <f ca="1">INDEX('Flow probs &amp; rates'!$X$5:$X$5999,D661)</f>
        <v>0.63722374686659244</v>
      </c>
      <c r="C662" s="40">
        <f ca="1">INDEX('Flow probs &amp; rates'!$Y$5:$Y$5999,D661)</f>
        <v>0.14463254746448298</v>
      </c>
      <c r="D662" s="12"/>
      <c r="E662" s="12"/>
      <c r="F662" s="12">
        <v>0.27351432454415803</v>
      </c>
      <c r="G662" s="12">
        <v>-0.455470073915272</v>
      </c>
      <c r="H662" s="12">
        <v>0.18195574938357001</v>
      </c>
      <c r="J662" s="11">
        <v>0</v>
      </c>
      <c r="K662" s="11" t="e">
        <f t="shared" ref="K662" ca="1" si="655">LN(INDEX(P$4:P$5999,M661))</f>
        <v>#NAME?</v>
      </c>
      <c r="L662" s="11">
        <v>0</v>
      </c>
      <c r="M662" s="30"/>
      <c r="O662" t="e">
        <f ca="1"/>
        <v>#NAME?</v>
      </c>
      <c r="P662" t="e">
        <f ca="1"/>
        <v>#NAME?</v>
      </c>
      <c r="Q662" t="e">
        <f ca="1"/>
        <v>#NAME?</v>
      </c>
      <c r="S662" s="43" t="e">
        <f ca="1"/>
        <v>#NAME?</v>
      </c>
      <c r="T662" s="43" t="e">
        <f ca="1"/>
        <v>#NAME?</v>
      </c>
      <c r="U662" s="43" t="e">
        <f ca="1"/>
        <v>#NAME?</v>
      </c>
    </row>
    <row r="663" spans="1:21" x14ac:dyDescent="0.35">
      <c r="A663" s="40">
        <f ca="1">INDEX('Flow probs &amp; rates'!$Z$5:$Z$5999,D661)</f>
        <v>2.0831340494504937E-2</v>
      </c>
      <c r="B663" s="40">
        <f ca="1">INDEX('Flow probs &amp; rates'!$AA$5:$AA$5999,D661)</f>
        <v>1.7871227988872199E-2</v>
      </c>
      <c r="C663" s="40">
        <f ca="1">INDEX('Flow probs &amp; rates'!$AB$5:$AB$5999,D661)</f>
        <v>0.96129743151662284</v>
      </c>
      <c r="D663" s="12"/>
      <c r="E663" s="12"/>
      <c r="F663" s="12">
        <v>1.8849154079421698E-2</v>
      </c>
      <c r="G663" s="12">
        <v>2.2559710679781499E-2</v>
      </c>
      <c r="H663" s="12">
        <v>-4.14088647593241E-2</v>
      </c>
      <c r="J663" s="11">
        <v>0</v>
      </c>
      <c r="K663" s="11">
        <v>0</v>
      </c>
      <c r="L663" s="11" t="e">
        <f t="shared" ref="L663" ca="1" si="656">LN(INDEX(Q$4:Q$5999,M661))</f>
        <v>#NAME?</v>
      </c>
      <c r="M663" s="30"/>
      <c r="O663" t="e">
        <f ca="1"/>
        <v>#NAME?</v>
      </c>
      <c r="P663" t="e">
        <f ca="1"/>
        <v>#NAME?</v>
      </c>
      <c r="Q663" t="e">
        <f ca="1"/>
        <v>#NAME?</v>
      </c>
      <c r="S663" s="43" t="e">
        <f ca="1"/>
        <v>#NAME?</v>
      </c>
      <c r="T663" s="43" t="e">
        <f ca="1"/>
        <v>#NAME?</v>
      </c>
      <c r="U663" s="43" t="e">
        <f ca="1"/>
        <v>#NAME?</v>
      </c>
    </row>
    <row r="664" spans="1:21" x14ac:dyDescent="0.35">
      <c r="A664" s="40">
        <f ca="1">INDEX('Flow probs &amp; rates'!$T$5:$T$5999,D664)</f>
        <v>0.97375841462601953</v>
      </c>
      <c r="B664" s="40">
        <f ca="1">INDEX('Flow probs &amp; rates'!$U$5:$U$5999,D664)</f>
        <v>1.3029516835353286E-2</v>
      </c>
      <c r="C664" s="40">
        <f ca="1">INDEX('Flow probs &amp; rates'!$V$5:$V$5999,D664)</f>
        <v>1.3212068538627207E-2</v>
      </c>
      <c r="D664" s="12">
        <v>221</v>
      </c>
      <c r="E664" s="12"/>
      <c r="F664" s="12">
        <v>-2.8655632354764E-2</v>
      </c>
      <c r="G664" s="12">
        <v>1.6271933913827401E-2</v>
      </c>
      <c r="H664" s="12">
        <v>1.23836984409368E-2</v>
      </c>
      <c r="J664" s="11" t="e">
        <f t="shared" ref="J664" ca="1" si="657">LN(INDEX(O$4:O$5999,M664))</f>
        <v>#NAME?</v>
      </c>
      <c r="K664" s="11">
        <v>0</v>
      </c>
      <c r="L664" s="11">
        <v>0</v>
      </c>
      <c r="M664" s="30">
        <v>1321</v>
      </c>
      <c r="N664">
        <v>331</v>
      </c>
      <c r="O664" t="e">
        <f t="array" aca="1" ref="O664:Q669" ca="1">[1]!evect(INDEX(A$4:A$5999,N664):INDEX(C$6:C$5999,N664))</f>
        <v>#NAME?</v>
      </c>
      <c r="P664" t="e">
        <f ca="1"/>
        <v>#NAME?</v>
      </c>
      <c r="Q664" t="e">
        <f ca="1"/>
        <v>#NAME?</v>
      </c>
      <c r="S664" s="43" t="e">
        <f t="array" aca="1" ref="S664:U666" ca="1">MMULT(INDEX(O$5:O$5999,M664):INDEX(Q$7:Q$5999,M664),MMULT(J664:L666,MINVERSE(INDEX(O$5:O$5999,M664):INDEX(Q$7:Q$5999,M664))))</f>
        <v>#NAME?</v>
      </c>
      <c r="T664" s="43" t="e">
        <f ca="1"/>
        <v>#NAME?</v>
      </c>
      <c r="U664" s="43" t="e">
        <f ca="1"/>
        <v>#NAME?</v>
      </c>
    </row>
    <row r="665" spans="1:21" x14ac:dyDescent="0.35">
      <c r="A665" s="40">
        <f ca="1">INDEX('Flow probs &amp; rates'!$W$5:$W$5999,D664)</f>
        <v>0.21726496220034761</v>
      </c>
      <c r="B665" s="40">
        <f ca="1">INDEX('Flow probs &amp; rates'!$X$5:$X$5999,D664)</f>
        <v>0.63846911981562582</v>
      </c>
      <c r="C665" s="40">
        <f ca="1">INDEX('Flow probs &amp; rates'!$Y$5:$Y$5999,D664)</f>
        <v>0.14426591798402655</v>
      </c>
      <c r="D665" s="12"/>
      <c r="E665" s="12"/>
      <c r="F665" s="12">
        <v>0.272312278335548</v>
      </c>
      <c r="G665" s="12">
        <v>-0.45385557477648403</v>
      </c>
      <c r="H665" s="12">
        <v>0.181543296440936</v>
      </c>
      <c r="J665" s="11">
        <v>0</v>
      </c>
      <c r="K665" s="11" t="e">
        <f t="shared" ref="K665" ca="1" si="658">LN(INDEX(P$4:P$5999,M664))</f>
        <v>#NAME?</v>
      </c>
      <c r="L665" s="11">
        <v>0</v>
      </c>
      <c r="M665" s="30"/>
      <c r="O665" t="e">
        <f ca="1"/>
        <v>#NAME?</v>
      </c>
      <c r="P665" t="e">
        <f ca="1"/>
        <v>#NAME?</v>
      </c>
      <c r="Q665" t="e">
        <f ca="1"/>
        <v>#NAME?</v>
      </c>
      <c r="S665" s="43" t="e">
        <f ca="1"/>
        <v>#NAME?</v>
      </c>
      <c r="T665" s="43" t="e">
        <f ca="1"/>
        <v>#NAME?</v>
      </c>
      <c r="U665" s="43" t="e">
        <f ca="1"/>
        <v>#NAME?</v>
      </c>
    </row>
    <row r="666" spans="1:21" x14ac:dyDescent="0.35">
      <c r="A666" s="40">
        <f ca="1">INDEX('Flow probs &amp; rates'!$Z$5:$Z$5999,D664)</f>
        <v>2.0276585113555144E-2</v>
      </c>
      <c r="B666" s="40">
        <f ca="1">INDEX('Flow probs &amp; rates'!$AA$5:$AA$5999,D664)</f>
        <v>1.9594895570786284E-2</v>
      </c>
      <c r="C666" s="40">
        <f ca="1">INDEX('Flow probs &amp; rates'!$AB$5:$AB$5999,D664)</f>
        <v>0.96012851931565857</v>
      </c>
      <c r="D666" s="12"/>
      <c r="E666" s="12"/>
      <c r="F666" s="12">
        <v>1.80419186540107E-2</v>
      </c>
      <c r="G666" s="12">
        <v>2.47467743280698E-2</v>
      </c>
      <c r="H666" s="12">
        <v>-4.2788692982080198E-2</v>
      </c>
      <c r="J666" s="11">
        <v>0</v>
      </c>
      <c r="K666" s="11">
        <v>0</v>
      </c>
      <c r="L666" s="11" t="e">
        <f t="shared" ref="L666" ca="1" si="659">LN(INDEX(Q$4:Q$5999,M664))</f>
        <v>#NAME?</v>
      </c>
      <c r="M666" s="30"/>
      <c r="O666" t="e">
        <f ca="1"/>
        <v>#NAME?</v>
      </c>
      <c r="P666" t="e">
        <f ca="1"/>
        <v>#NAME?</v>
      </c>
      <c r="Q666" t="e">
        <f ca="1"/>
        <v>#NAME?</v>
      </c>
      <c r="S666" s="43" t="e">
        <f ca="1"/>
        <v>#NAME?</v>
      </c>
      <c r="T666" s="43" t="e">
        <f ca="1"/>
        <v>#NAME?</v>
      </c>
      <c r="U666" s="43" t="e">
        <f ca="1"/>
        <v>#NAME?</v>
      </c>
    </row>
    <row r="667" spans="1:21" x14ac:dyDescent="0.35">
      <c r="A667" s="40">
        <f ca="1">INDEX('Flow probs &amp; rates'!$T$5:$T$5999,D667)</f>
        <v>0.9733933057859927</v>
      </c>
      <c r="B667" s="40">
        <f ca="1">INDEX('Flow probs &amp; rates'!$U$5:$U$5999,D667)</f>
        <v>1.3997310363040508E-2</v>
      </c>
      <c r="C667" s="40">
        <f ca="1">INDEX('Flow probs &amp; rates'!$V$5:$V$5999,D667)</f>
        <v>1.2609383850966806E-2</v>
      </c>
      <c r="D667" s="12">
        <v>222</v>
      </c>
      <c r="E667" s="12"/>
      <c r="F667" s="12">
        <v>-2.9083692390179099E-2</v>
      </c>
      <c r="G667" s="12">
        <v>1.7437008864742799E-2</v>
      </c>
      <c r="H667" s="12">
        <v>1.1646683535492801E-2</v>
      </c>
      <c r="J667" s="11" t="e">
        <f t="shared" ref="J667" ca="1" si="660">LN(INDEX(O$4:O$5999,M667))</f>
        <v>#NAME?</v>
      </c>
      <c r="K667" s="11">
        <v>0</v>
      </c>
      <c r="L667" s="11">
        <v>0</v>
      </c>
      <c r="M667" s="30">
        <v>1327</v>
      </c>
      <c r="O667" t="e">
        <f ca="1"/>
        <v>#NAME?</v>
      </c>
      <c r="P667" t="e">
        <f ca="1"/>
        <v>#NAME?</v>
      </c>
      <c r="Q667" t="e">
        <f ca="1"/>
        <v>#NAME?</v>
      </c>
      <c r="S667" s="43" t="e">
        <f t="array" aca="1" ref="S667:U669" ca="1">MMULT(INDEX(O$5:O$5999,M667):INDEX(Q$7:Q$5999,M667),MMULT(J667:L669,MINVERSE(INDEX(O$5:O$5999,M667):INDEX(Q$7:Q$5999,M667))))</f>
        <v>#NAME?</v>
      </c>
      <c r="T667" s="43" t="e">
        <f ca="1"/>
        <v>#NAME?</v>
      </c>
      <c r="U667" s="43" t="e">
        <f ca="1"/>
        <v>#NAME?</v>
      </c>
    </row>
    <row r="668" spans="1:21" x14ac:dyDescent="0.35">
      <c r="A668" s="40">
        <f ca="1">INDEX('Flow probs &amp; rates'!$W$5:$W$5999,D667)</f>
        <v>0.20994781166155857</v>
      </c>
      <c r="B668" s="40">
        <f ca="1">INDEX('Flow probs &amp; rates'!$X$5:$X$5999,D667)</f>
        <v>0.64333982608942408</v>
      </c>
      <c r="C668" s="40">
        <f ca="1">INDEX('Flow probs &amp; rates'!$Y$5:$Y$5999,D667)</f>
        <v>0.14671236224901732</v>
      </c>
      <c r="D668" s="12"/>
      <c r="E668" s="12"/>
      <c r="F668" s="12">
        <v>0.26232225665310999</v>
      </c>
      <c r="G668" s="12">
        <v>-0.44649623284115297</v>
      </c>
      <c r="H668" s="12">
        <v>0.184173976199036</v>
      </c>
      <c r="J668" s="11">
        <v>0</v>
      </c>
      <c r="K668" s="11" t="e">
        <f t="shared" ref="K668" ca="1" si="661">LN(INDEX(P$4:P$5999,M667))</f>
        <v>#NAME?</v>
      </c>
      <c r="L668" s="11">
        <v>0</v>
      </c>
      <c r="M668" s="11"/>
      <c r="O668" t="e">
        <f ca="1"/>
        <v>#NAME?</v>
      </c>
      <c r="P668" t="e">
        <f ca="1"/>
        <v>#NAME?</v>
      </c>
      <c r="Q668" t="e">
        <f ca="1"/>
        <v>#NAME?</v>
      </c>
      <c r="S668" s="43" t="e">
        <f ca="1"/>
        <v>#NAME?</v>
      </c>
      <c r="T668" s="43" t="e">
        <f ca="1"/>
        <v>#NAME?</v>
      </c>
      <c r="U668" s="43" t="e">
        <f ca="1"/>
        <v>#NAME?</v>
      </c>
    </row>
    <row r="669" spans="1:21" x14ac:dyDescent="0.35">
      <c r="A669" s="40">
        <f ca="1">INDEX('Flow probs &amp; rates'!$Z$5:$Z$5999,D667)</f>
        <v>1.9095698938165172E-2</v>
      </c>
      <c r="B669" s="40">
        <f ca="1">INDEX('Flow probs &amp; rates'!$AA$5:$AA$5999,D667)</f>
        <v>2.0676602835068763E-2</v>
      </c>
      <c r="C669" s="40">
        <f ca="1">INDEX('Flow probs &amp; rates'!$AB$5:$AB$5999,D667)</f>
        <v>0.96022769822676601</v>
      </c>
      <c r="D669" s="12"/>
      <c r="E669" s="12"/>
      <c r="F669" s="12">
        <v>1.6777093084759099E-2</v>
      </c>
      <c r="G669" s="12">
        <v>2.6031019637657402E-2</v>
      </c>
      <c r="H669" s="12">
        <v>-4.2808112722636599E-2</v>
      </c>
      <c r="J669" s="11">
        <v>0</v>
      </c>
      <c r="K669" s="11">
        <v>0</v>
      </c>
      <c r="L669" s="11" t="e">
        <f t="shared" ref="L669" ca="1" si="662">LN(INDEX(Q$4:Q$5999,M667))</f>
        <v>#NAME?</v>
      </c>
      <c r="M669" s="11"/>
      <c r="O669" t="e">
        <f ca="1"/>
        <v>#NAME?</v>
      </c>
      <c r="P669" t="e">
        <f ca="1"/>
        <v>#NAME?</v>
      </c>
      <c r="Q669" t="e">
        <f ca="1"/>
        <v>#NAME?</v>
      </c>
      <c r="S669" s="43" t="e">
        <f ca="1"/>
        <v>#NAME?</v>
      </c>
      <c r="T669" s="43" t="e">
        <f ca="1"/>
        <v>#NAME?</v>
      </c>
      <c r="U669" s="43" t="e">
        <f ca="1"/>
        <v>#NAME?</v>
      </c>
    </row>
    <row r="670" spans="1:21" x14ac:dyDescent="0.35">
      <c r="A670" s="40">
        <f ca="1">INDEX('Flow probs &amp; rates'!$T$5:$T$5999,D670)</f>
        <v>0.97387126481238662</v>
      </c>
      <c r="B670" s="40">
        <f ca="1">INDEX('Flow probs &amp; rates'!$U$5:$U$5999,D670)</f>
        <v>1.3447279755719294E-2</v>
      </c>
      <c r="C670" s="40">
        <f ca="1">INDEX('Flow probs &amp; rates'!$V$5:$V$5999,D670)</f>
        <v>1.2681455431894162E-2</v>
      </c>
      <c r="D670" s="12">
        <v>223</v>
      </c>
      <c r="E670" s="12"/>
      <c r="F670" s="12">
        <v>-2.85320947702364E-2</v>
      </c>
      <c r="G670" s="12">
        <v>1.6784833797452499E-2</v>
      </c>
      <c r="H670" s="12">
        <v>1.1747260982840201E-2</v>
      </c>
      <c r="J670" s="11" t="e">
        <f t="shared" ref="J670" ca="1" si="663">LN(INDEX(O$4:O$5999,M670))</f>
        <v>#NAME?</v>
      </c>
      <c r="K670" s="11">
        <v>0</v>
      </c>
      <c r="L670" s="11">
        <v>0</v>
      </c>
      <c r="M670" s="30">
        <v>1333</v>
      </c>
      <c r="N670">
        <v>334</v>
      </c>
      <c r="O670" t="e">
        <f t="array" aca="1" ref="O670:Q675" ca="1">[1]!evect(INDEX(A$4:A$5999,N670):INDEX(C$6:C$5999,N670))</f>
        <v>#NAME?</v>
      </c>
      <c r="P670" t="e">
        <f ca="1"/>
        <v>#NAME?</v>
      </c>
      <c r="Q670" t="e">
        <f ca="1"/>
        <v>#NAME?</v>
      </c>
      <c r="S670" s="43" t="e">
        <f t="array" aca="1" ref="S670:U672" ca="1">MMULT(INDEX(O$5:O$5999,M670):INDEX(Q$7:Q$5999,M670),MMULT(J670:L672,MINVERSE(INDEX(O$5:O$5999,M670):INDEX(Q$7:Q$5999,M670))))</f>
        <v>#NAME?</v>
      </c>
      <c r="T670" s="43" t="e">
        <f ca="1"/>
        <v>#NAME?</v>
      </c>
      <c r="U670" s="43" t="e">
        <f ca="1"/>
        <v>#NAME?</v>
      </c>
    </row>
    <row r="671" spans="1:21" x14ac:dyDescent="0.35">
      <c r="A671" s="40">
        <f ca="1">INDEX('Flow probs &amp; rates'!$W$5:$W$5999,D670)</f>
        <v>0.2111673386819648</v>
      </c>
      <c r="B671" s="40">
        <f ca="1">INDEX('Flow probs &amp; rates'!$X$5:$X$5999,D670)</f>
        <v>0.64074543125412842</v>
      </c>
      <c r="C671" s="40">
        <f ca="1">INDEX('Flow probs &amp; rates'!$Y$5:$Y$5999,D670)</f>
        <v>0.14808723006390676</v>
      </c>
      <c r="D671" s="12"/>
      <c r="E671" s="12"/>
      <c r="F671" s="12">
        <v>0.26422852715733902</v>
      </c>
      <c r="G671" s="12">
        <v>-0.45022418972072797</v>
      </c>
      <c r="H671" s="12">
        <v>0.18599566257439201</v>
      </c>
      <c r="J671" s="11">
        <v>0</v>
      </c>
      <c r="K671" s="11" t="e">
        <f t="shared" ref="K671" ca="1" si="664">LN(INDEX(P$4:P$5999,M670))</f>
        <v>#NAME?</v>
      </c>
      <c r="L671" s="11">
        <v>0</v>
      </c>
      <c r="M671" s="30"/>
      <c r="O671" t="e">
        <f ca="1"/>
        <v>#NAME?</v>
      </c>
      <c r="P671" t="e">
        <f ca="1"/>
        <v>#NAME?</v>
      </c>
      <c r="Q671" t="e">
        <f ca="1"/>
        <v>#NAME?</v>
      </c>
      <c r="S671" s="43" t="e">
        <f ca="1"/>
        <v>#NAME?</v>
      </c>
      <c r="T671" s="43" t="e">
        <f ca="1"/>
        <v>#NAME?</v>
      </c>
      <c r="U671" s="43" t="e">
        <f ca="1"/>
        <v>#NAME?</v>
      </c>
    </row>
    <row r="672" spans="1:21" x14ac:dyDescent="0.35">
      <c r="A672" s="40">
        <f ca="1">INDEX('Flow probs &amp; rates'!$Z$5:$Z$5999,D670)</f>
        <v>1.9094438671767053E-2</v>
      </c>
      <c r="B672" s="40">
        <f ca="1">INDEX('Flow probs &amp; rates'!$AA$5:$AA$5999,D670)</f>
        <v>1.8672264175588225E-2</v>
      </c>
      <c r="C672" s="40">
        <f ca="1">INDEX('Flow probs &amp; rates'!$AB$5:$AB$5999,D670)</f>
        <v>0.96223329715264472</v>
      </c>
      <c r="D672" s="12"/>
      <c r="E672" s="12"/>
      <c r="F672" s="12">
        <v>1.7025261082006402E-2</v>
      </c>
      <c r="G672" s="12">
        <v>2.35120109812209E-2</v>
      </c>
      <c r="H672" s="12">
        <v>-4.0537272063435902E-2</v>
      </c>
      <c r="J672" s="11">
        <v>0</v>
      </c>
      <c r="K672" s="11">
        <v>0</v>
      </c>
      <c r="L672" s="11" t="e">
        <f t="shared" ref="L672" ca="1" si="665">LN(INDEX(Q$4:Q$5999,M670))</f>
        <v>#NAME?</v>
      </c>
      <c r="M672" s="30"/>
      <c r="O672" t="e">
        <f ca="1"/>
        <v>#NAME?</v>
      </c>
      <c r="P672" t="e">
        <f ca="1"/>
        <v>#NAME?</v>
      </c>
      <c r="Q672" t="e">
        <f ca="1"/>
        <v>#NAME?</v>
      </c>
      <c r="S672" s="43" t="e">
        <f ca="1"/>
        <v>#NAME?</v>
      </c>
      <c r="T672" s="43" t="e">
        <f ca="1"/>
        <v>#NAME?</v>
      </c>
      <c r="U672" s="43" t="e">
        <f ca="1"/>
        <v>#NAME?</v>
      </c>
    </row>
    <row r="673" spans="1:21" x14ac:dyDescent="0.35">
      <c r="A673" s="40">
        <f ca="1">INDEX('Flow probs &amp; rates'!$T$5:$T$5999,D673)</f>
        <v>0.97373445072828491</v>
      </c>
      <c r="B673" s="40">
        <f ca="1">INDEX('Flow probs &amp; rates'!$U$5:$U$5999,D673)</f>
        <v>1.450457281864804E-2</v>
      </c>
      <c r="C673" s="40">
        <f ca="1">INDEX('Flow probs &amp; rates'!$V$5:$V$5999,D673)</f>
        <v>1.1760976453067064E-2</v>
      </c>
      <c r="D673" s="12">
        <v>224</v>
      </c>
      <c r="E673" s="12"/>
      <c r="F673" s="12">
        <v>-2.8602247434782201E-2</v>
      </c>
      <c r="G673" s="12">
        <v>1.7764250196954399E-2</v>
      </c>
      <c r="H673" s="12">
        <v>1.08379972378285E-2</v>
      </c>
      <c r="J673" s="11" t="e">
        <f t="shared" ref="J673" ca="1" si="666">LN(INDEX(O$4:O$5999,M673))</f>
        <v>#NAME?</v>
      </c>
      <c r="K673" s="11">
        <v>0</v>
      </c>
      <c r="L673" s="11">
        <v>0</v>
      </c>
      <c r="M673" s="30">
        <v>1339</v>
      </c>
      <c r="O673" t="e">
        <f ca="1"/>
        <v>#NAME?</v>
      </c>
      <c r="P673" t="e">
        <f ca="1"/>
        <v>#NAME?</v>
      </c>
      <c r="Q673" t="e">
        <f ca="1"/>
        <v>#NAME?</v>
      </c>
      <c r="S673" s="43" t="e">
        <f t="array" aca="1" ref="S673:U675" ca="1">MMULT(INDEX(O$5:O$5999,M673):INDEX(Q$7:Q$5999,M673),MMULT(J673:L675,MINVERSE(INDEX(O$5:O$5999,M673):INDEX(Q$7:Q$5999,M673))))</f>
        <v>#NAME?</v>
      </c>
      <c r="T673" s="43" t="e">
        <f ca="1"/>
        <v>#NAME?</v>
      </c>
      <c r="U673" s="43" t="e">
        <f ca="1"/>
        <v>#NAME?</v>
      </c>
    </row>
    <row r="674" spans="1:21" x14ac:dyDescent="0.35">
      <c r="A674" s="40">
        <f ca="1">INDEX('Flow probs &amp; rates'!$W$5:$W$5999,D673)</f>
        <v>0.19423492232684872</v>
      </c>
      <c r="B674" s="40">
        <f ca="1">INDEX('Flow probs &amp; rates'!$X$5:$X$5999,D673)</f>
        <v>0.6682414871317538</v>
      </c>
      <c r="C674" s="40">
        <f ca="1">INDEX('Flow probs &amp; rates'!$Y$5:$Y$5999,D673)</f>
        <v>0.13752359054139754</v>
      </c>
      <c r="D674" s="12"/>
      <c r="E674" s="12"/>
      <c r="F674" s="12">
        <v>0.238289687862415</v>
      </c>
      <c r="G674" s="12">
        <v>-0.40793807033736401</v>
      </c>
      <c r="H674" s="12">
        <v>0.16964838247495001</v>
      </c>
      <c r="J674" s="11">
        <v>0</v>
      </c>
      <c r="K674" s="11" t="e">
        <f t="shared" ref="K674" ca="1" si="667">LN(INDEX(P$4:P$5999,M673))</f>
        <v>#NAME?</v>
      </c>
      <c r="L674" s="11">
        <v>0</v>
      </c>
      <c r="M674" s="30"/>
      <c r="O674" t="e">
        <f ca="1"/>
        <v>#NAME?</v>
      </c>
      <c r="P674" t="e">
        <f ca="1"/>
        <v>#NAME?</v>
      </c>
      <c r="Q674" t="e">
        <f ca="1"/>
        <v>#NAME?</v>
      </c>
      <c r="S674" s="43" t="e">
        <f ca="1"/>
        <v>#NAME?</v>
      </c>
      <c r="T674" s="43" t="e">
        <f ca="1"/>
        <v>#NAME?</v>
      </c>
      <c r="U674" s="43" t="e">
        <f ca="1"/>
        <v>#NAME?</v>
      </c>
    </row>
    <row r="675" spans="1:21" x14ac:dyDescent="0.35">
      <c r="A675" s="40">
        <f ca="1">INDEX('Flow probs &amp; rates'!$Z$5:$Z$5999,D673)</f>
        <v>1.9261820265519074E-2</v>
      </c>
      <c r="B675" s="40">
        <f ca="1">INDEX('Flow probs &amp; rates'!$AA$5:$AA$5999,D673)</f>
        <v>2.023598561156674E-2</v>
      </c>
      <c r="C675" s="40">
        <f ca="1">INDEX('Flow probs &amp; rates'!$AB$5:$AB$5999,D673)</f>
        <v>0.96050219412291427</v>
      </c>
      <c r="D675" s="12"/>
      <c r="E675" s="12"/>
      <c r="F675" s="12">
        <v>1.7293787521466101E-2</v>
      </c>
      <c r="G675" s="12">
        <v>2.5006859536094501E-2</v>
      </c>
      <c r="H675" s="12">
        <v>-4.2300647057560203E-2</v>
      </c>
      <c r="J675" s="11">
        <v>0</v>
      </c>
      <c r="K675" s="11">
        <v>0</v>
      </c>
      <c r="L675" s="11" t="e">
        <f t="shared" ref="L675" ca="1" si="668">LN(INDEX(Q$4:Q$5999,M673))</f>
        <v>#NAME?</v>
      </c>
      <c r="M675" s="30"/>
      <c r="O675" t="e">
        <f ca="1"/>
        <v>#NAME?</v>
      </c>
      <c r="P675" t="e">
        <f ca="1"/>
        <v>#NAME?</v>
      </c>
      <c r="Q675" t="e">
        <f ca="1"/>
        <v>#NAME?</v>
      </c>
      <c r="S675" s="43" t="e">
        <f ca="1"/>
        <v>#NAME?</v>
      </c>
      <c r="T675" s="43" t="e">
        <f ca="1"/>
        <v>#NAME?</v>
      </c>
      <c r="U675" s="43" t="e">
        <f ca="1"/>
        <v>#NAME?</v>
      </c>
    </row>
    <row r="676" spans="1:21" x14ac:dyDescent="0.35">
      <c r="A676" s="40">
        <f ca="1">INDEX('Flow probs &amp; rates'!$T$5:$T$5999,D676)</f>
        <v>0.97109370186065513</v>
      </c>
      <c r="B676" s="40">
        <f ca="1">INDEX('Flow probs &amp; rates'!$U$5:$U$5999,D676)</f>
        <v>1.558262713721449E-2</v>
      </c>
      <c r="C676" s="40">
        <f ca="1">INDEX('Flow probs &amp; rates'!$V$5:$V$5999,D676)</f>
        <v>1.3323671002130368E-2</v>
      </c>
      <c r="D676" s="12">
        <v>225</v>
      </c>
      <c r="E676" s="12"/>
      <c r="F676" s="12">
        <v>-3.1367511378174E-2</v>
      </c>
      <c r="G676" s="12">
        <v>1.9024224664002901E-2</v>
      </c>
      <c r="H676" s="12">
        <v>1.2343286704111001E-2</v>
      </c>
      <c r="J676" s="11" t="e">
        <f t="shared" ref="J676" ca="1" si="669">LN(INDEX(O$4:O$5999,M676))</f>
        <v>#NAME?</v>
      </c>
      <c r="K676" s="11">
        <v>0</v>
      </c>
      <c r="L676" s="11">
        <v>0</v>
      </c>
      <c r="M676" s="30">
        <v>1345</v>
      </c>
      <c r="N676">
        <v>337</v>
      </c>
      <c r="O676" t="e">
        <f t="array" aca="1" ref="O676:Q681" ca="1">[1]!evect(INDEX(A$4:A$5999,N676):INDEX(C$6:C$5999,N676))</f>
        <v>#NAME?</v>
      </c>
      <c r="P676" t="e">
        <f ca="1"/>
        <v>#NAME?</v>
      </c>
      <c r="Q676" t="e">
        <f ca="1"/>
        <v>#NAME?</v>
      </c>
      <c r="S676" s="43" t="e">
        <f t="array" aca="1" ref="S676:U678" ca="1">MMULT(INDEX(O$5:O$5999,M676):INDEX(Q$7:Q$5999,M676),MMULT(J676:L678,MINVERSE(INDEX(O$5:O$5999,M676):INDEX(Q$7:Q$5999,M676))))</f>
        <v>#NAME?</v>
      </c>
      <c r="T676" s="43" t="e">
        <f ca="1"/>
        <v>#NAME?</v>
      </c>
      <c r="U676" s="43" t="e">
        <f ca="1"/>
        <v>#NAME?</v>
      </c>
    </row>
    <row r="677" spans="1:21" x14ac:dyDescent="0.35">
      <c r="A677" s="40">
        <f ca="1">INDEX('Flow probs &amp; rates'!$W$5:$W$5999,D676)</f>
        <v>0.18486140199698853</v>
      </c>
      <c r="B677" s="40">
        <f ca="1">INDEX('Flow probs &amp; rates'!$X$5:$X$5999,D676)</f>
        <v>0.67523719185702258</v>
      </c>
      <c r="C677" s="40">
        <f ca="1">INDEX('Flow probs &amp; rates'!$Y$5:$Y$5999,D676)</f>
        <v>0.13990140614598892</v>
      </c>
      <c r="D677" s="12"/>
      <c r="E677" s="12"/>
      <c r="F677" s="12">
        <v>0.225935593983217</v>
      </c>
      <c r="G677" s="12">
        <v>-0.39733473793836999</v>
      </c>
      <c r="H677" s="12">
        <v>0.171399143944236</v>
      </c>
      <c r="J677" s="11">
        <v>0</v>
      </c>
      <c r="K677" s="11" t="e">
        <f t="shared" ref="K677" ca="1" si="670">LN(INDEX(P$4:P$5999,M676))</f>
        <v>#NAME?</v>
      </c>
      <c r="L677" s="11">
        <v>0</v>
      </c>
      <c r="M677" s="11"/>
      <c r="O677" t="e">
        <f ca="1"/>
        <v>#NAME?</v>
      </c>
      <c r="P677" t="e">
        <f ca="1"/>
        <v>#NAME?</v>
      </c>
      <c r="Q677" t="e">
        <f ca="1"/>
        <v>#NAME?</v>
      </c>
      <c r="S677" s="43" t="e">
        <f ca="1"/>
        <v>#NAME?</v>
      </c>
      <c r="T677" s="43" t="e">
        <f ca="1"/>
        <v>#NAME?</v>
      </c>
      <c r="U677" s="43" t="e">
        <f ca="1"/>
        <v>#NAME?</v>
      </c>
    </row>
    <row r="678" spans="1:21" x14ac:dyDescent="0.35">
      <c r="A678" s="40">
        <f ca="1">INDEX('Flow probs &amp; rates'!$Z$5:$Z$5999,D676)</f>
        <v>1.8679927810282694E-2</v>
      </c>
      <c r="B678" s="40">
        <f ca="1">INDEX('Flow probs &amp; rates'!$AA$5:$AA$5999,D676)</f>
        <v>1.8431031188142787E-2</v>
      </c>
      <c r="C678" s="40">
        <f ca="1">INDEX('Flow probs &amp; rates'!$AB$5:$AB$5999,D676)</f>
        <v>0.96288904100157446</v>
      </c>
      <c r="D678" s="12"/>
      <c r="E678" s="12"/>
      <c r="F678" s="12">
        <v>1.7064069077792302E-2</v>
      </c>
      <c r="G678" s="12">
        <v>2.26093060597225E-2</v>
      </c>
      <c r="H678" s="12">
        <v>-3.9673375137311798E-2</v>
      </c>
      <c r="J678" s="11">
        <v>0</v>
      </c>
      <c r="K678" s="11">
        <v>0</v>
      </c>
      <c r="L678" s="11" t="e">
        <f t="shared" ref="L678" ca="1" si="671">LN(INDEX(Q$4:Q$5999,M676))</f>
        <v>#NAME?</v>
      </c>
      <c r="M678" s="11"/>
      <c r="O678" t="e">
        <f ca="1"/>
        <v>#NAME?</v>
      </c>
      <c r="P678" t="e">
        <f ca="1"/>
        <v>#NAME?</v>
      </c>
      <c r="Q678" t="e">
        <f ca="1"/>
        <v>#NAME?</v>
      </c>
      <c r="S678" s="43" t="e">
        <f ca="1"/>
        <v>#NAME?</v>
      </c>
      <c r="T678" s="43" t="e">
        <f ca="1"/>
        <v>#NAME?</v>
      </c>
      <c r="U678" s="43" t="e">
        <f ca="1"/>
        <v>#NAME?</v>
      </c>
    </row>
    <row r="679" spans="1:21" x14ac:dyDescent="0.35">
      <c r="A679" s="40">
        <f ca="1">INDEX('Flow probs &amp; rates'!$T$5:$T$5999,D679)</f>
        <v>0.97061815049490296</v>
      </c>
      <c r="B679" s="40">
        <f ca="1">INDEX('Flow probs &amp; rates'!$U$5:$U$5999,D679)</f>
        <v>1.6678157053787994E-2</v>
      </c>
      <c r="C679" s="40">
        <f ca="1">INDEX('Flow probs &amp; rates'!$V$5:$V$5999,D679)</f>
        <v>1.2703692451309057E-2</v>
      </c>
      <c r="D679" s="12">
        <v>226</v>
      </c>
      <c r="E679" s="12"/>
      <c r="F679" s="12">
        <v>-3.1878316328681197E-2</v>
      </c>
      <c r="G679" s="12">
        <v>2.0158826547684201E-2</v>
      </c>
      <c r="H679" s="12">
        <v>1.17194897910526E-2</v>
      </c>
      <c r="J679" s="11" t="e">
        <f t="shared" ref="J679" ca="1" si="672">LN(INDEX(O$4:O$5999,M679))</f>
        <v>#NAME?</v>
      </c>
      <c r="K679" s="11">
        <v>0</v>
      </c>
      <c r="L679" s="11">
        <v>0</v>
      </c>
      <c r="M679" s="30">
        <v>1351</v>
      </c>
      <c r="O679" t="e">
        <f ca="1"/>
        <v>#NAME?</v>
      </c>
      <c r="P679" t="e">
        <f ca="1"/>
        <v>#NAME?</v>
      </c>
      <c r="Q679" t="e">
        <f ca="1"/>
        <v>#NAME?</v>
      </c>
      <c r="S679" s="43" t="e">
        <f t="array" aca="1" ref="S679:U681" ca="1">MMULT(INDEX(O$5:O$5999,M679):INDEX(Q$7:Q$5999,M679),MMULT(J679:L681,MINVERSE(INDEX(O$5:O$5999,M679):INDEX(Q$7:Q$5999,M679))))</f>
        <v>#NAME?</v>
      </c>
      <c r="T679" s="43" t="e">
        <f ca="1"/>
        <v>#NAME?</v>
      </c>
      <c r="U679" s="43" t="e">
        <f ca="1"/>
        <v>#NAME?</v>
      </c>
    </row>
    <row r="680" spans="1:21" x14ac:dyDescent="0.35">
      <c r="A680" s="40">
        <f ca="1">INDEX('Flow probs &amp; rates'!$W$5:$W$5999,D679)</f>
        <v>0.17730387715719917</v>
      </c>
      <c r="B680" s="40">
        <f ca="1">INDEX('Flow probs &amp; rates'!$X$5:$X$5999,D679)</f>
        <v>0.69063774292840452</v>
      </c>
      <c r="C680" s="40">
        <f ca="1">INDEX('Flow probs &amp; rates'!$Y$5:$Y$5999,D679)</f>
        <v>0.13205837991439626</v>
      </c>
      <c r="D680" s="12"/>
      <c r="E680" s="12"/>
      <c r="F680" s="12">
        <v>0.21448967862646401</v>
      </c>
      <c r="G680" s="12">
        <v>-0.374757198242536</v>
      </c>
      <c r="H680" s="12">
        <v>0.16026751962692701</v>
      </c>
      <c r="J680" s="11">
        <v>0</v>
      </c>
      <c r="K680" s="11" t="e">
        <f t="shared" ref="K680" ca="1" si="673">LN(INDEX(P$4:P$5999,M679))</f>
        <v>#NAME?</v>
      </c>
      <c r="L680" s="11">
        <v>0</v>
      </c>
      <c r="M680" s="30"/>
      <c r="O680" t="e">
        <f ca="1"/>
        <v>#NAME?</v>
      </c>
      <c r="P680" t="e">
        <f ca="1"/>
        <v>#NAME?</v>
      </c>
      <c r="Q680" t="e">
        <f ca="1"/>
        <v>#NAME?</v>
      </c>
      <c r="S680" s="43" t="e">
        <f ca="1"/>
        <v>#NAME?</v>
      </c>
      <c r="T680" s="43" t="e">
        <f ca="1"/>
        <v>#NAME?</v>
      </c>
      <c r="U680" s="43" t="e">
        <f ca="1"/>
        <v>#NAME?</v>
      </c>
    </row>
    <row r="681" spans="1:21" x14ac:dyDescent="0.35">
      <c r="A681" s="40">
        <f ca="1">INDEX('Flow probs &amp; rates'!$Z$5:$Z$5999,D679)</f>
        <v>1.8800812279641799E-2</v>
      </c>
      <c r="B681" s="40">
        <f ca="1">INDEX('Flow probs &amp; rates'!$AA$5:$AA$5999,D679)</f>
        <v>1.9887381192924762E-2</v>
      </c>
      <c r="C681" s="40">
        <f ca="1">INDEX('Flow probs &amp; rates'!$AB$5:$AB$5999,D679)</f>
        <v>0.96131180652743342</v>
      </c>
      <c r="D681" s="12"/>
      <c r="E681" s="12"/>
      <c r="F681" s="12">
        <v>1.7160798839534301E-2</v>
      </c>
      <c r="G681" s="12">
        <v>2.4160276249635199E-2</v>
      </c>
      <c r="H681" s="12">
        <v>-4.1321075089381501E-2</v>
      </c>
      <c r="J681" s="11">
        <v>0</v>
      </c>
      <c r="K681" s="11">
        <v>0</v>
      </c>
      <c r="L681" s="11" t="e">
        <f t="shared" ref="L681" ca="1" si="674">LN(INDEX(Q$4:Q$5999,M679))</f>
        <v>#NAME?</v>
      </c>
      <c r="M681" s="30"/>
      <c r="O681" t="e">
        <f ca="1"/>
        <v>#NAME?</v>
      </c>
      <c r="P681" t="e">
        <f ca="1"/>
        <v>#NAME?</v>
      </c>
      <c r="Q681" t="e">
        <f ca="1"/>
        <v>#NAME?</v>
      </c>
      <c r="S681" s="43" t="e">
        <f ca="1"/>
        <v>#NAME?</v>
      </c>
      <c r="T681" s="43" t="e">
        <f ca="1"/>
        <v>#NAME?</v>
      </c>
      <c r="U681" s="43" t="e">
        <f ca="1"/>
        <v>#NAME?</v>
      </c>
    </row>
    <row r="682" spans="1:21" x14ac:dyDescent="0.35">
      <c r="A682" s="40">
        <f ca="1">INDEX('Flow probs &amp; rates'!$T$5:$T$5999,D682)</f>
        <v>0.96965834733190515</v>
      </c>
      <c r="B682" s="40">
        <f ca="1">INDEX('Flow probs &amp; rates'!$U$5:$U$5999,D682)</f>
        <v>1.740478405974135E-2</v>
      </c>
      <c r="C682" s="40">
        <f ca="1">INDEX('Flow probs &amp; rates'!$V$5:$V$5999,D682)</f>
        <v>1.2936868608353479E-2</v>
      </c>
      <c r="D682" s="12">
        <v>227</v>
      </c>
      <c r="E682" s="12"/>
      <c r="F682" s="12">
        <v>-3.2784807103745497E-2</v>
      </c>
      <c r="G682" s="12">
        <v>2.0775384483293899E-2</v>
      </c>
      <c r="H682" s="12">
        <v>1.20094226204512E-2</v>
      </c>
      <c r="J682" s="11" t="e">
        <f t="shared" ref="J682" ca="1" si="675">LN(INDEX(O$4:O$5999,M682))</f>
        <v>#NAME?</v>
      </c>
      <c r="K682" s="11">
        <v>0</v>
      </c>
      <c r="L682" s="11">
        <v>0</v>
      </c>
      <c r="M682" s="30">
        <v>1357</v>
      </c>
      <c r="N682">
        <v>340</v>
      </c>
      <c r="O682" t="e">
        <f t="array" aca="1" ref="O682:Q687" ca="1">[1]!evect(INDEX(A$4:A$5999,N682):INDEX(C$6:C$5999,N682))</f>
        <v>#NAME?</v>
      </c>
      <c r="P682" t="e">
        <f ca="1"/>
        <v>#NAME?</v>
      </c>
      <c r="Q682" t="e">
        <f ca="1"/>
        <v>#NAME?</v>
      </c>
      <c r="S682" s="43" t="e">
        <f t="array" aca="1" ref="S682:U684" ca="1">MMULT(INDEX(O$5:O$5999,M682):INDEX(Q$7:Q$5999,M682),MMULT(J682:L684,MINVERSE(INDEX(O$5:O$5999,M682):INDEX(Q$7:Q$5999,M682))))</f>
        <v>#NAME?</v>
      </c>
      <c r="T682" s="43" t="e">
        <f ca="1"/>
        <v>#NAME?</v>
      </c>
      <c r="U682" s="43" t="e">
        <f ca="1"/>
        <v>#NAME?</v>
      </c>
    </row>
    <row r="683" spans="1:21" x14ac:dyDescent="0.35">
      <c r="A683" s="40">
        <f ca="1">INDEX('Flow probs &amp; rates'!$W$5:$W$5999,D682)</f>
        <v>0.16555232389291374</v>
      </c>
      <c r="B683" s="40">
        <f ca="1">INDEX('Flow probs &amp; rates'!$X$5:$X$5999,D682)</f>
        <v>0.71031859439745659</v>
      </c>
      <c r="C683" s="40">
        <f ca="1">INDEX('Flow probs &amp; rates'!$Y$5:$Y$5999,D682)</f>
        <v>0.12412908170962972</v>
      </c>
      <c r="D683" s="12"/>
      <c r="E683" s="12"/>
      <c r="F683" s="12">
        <v>0.197751711585854</v>
      </c>
      <c r="G683" s="12">
        <v>-0.34626026310520502</v>
      </c>
      <c r="H683" s="12">
        <v>0.148508551519351</v>
      </c>
      <c r="J683" s="11">
        <v>0</v>
      </c>
      <c r="K683" s="11" t="e">
        <f t="shared" ref="K683" ca="1" si="676">LN(INDEX(P$4:P$5999,M682))</f>
        <v>#NAME?</v>
      </c>
      <c r="L683" s="11">
        <v>0</v>
      </c>
      <c r="M683" s="30"/>
      <c r="O683" t="e">
        <f ca="1"/>
        <v>#NAME?</v>
      </c>
      <c r="P683" t="e">
        <f ca="1"/>
        <v>#NAME?</v>
      </c>
      <c r="Q683" t="e">
        <f ca="1"/>
        <v>#NAME?</v>
      </c>
      <c r="S683" s="43" t="e">
        <f ca="1"/>
        <v>#NAME?</v>
      </c>
      <c r="T683" s="43" t="e">
        <f ca="1"/>
        <v>#NAME?</v>
      </c>
      <c r="U683" s="43" t="e">
        <f ca="1"/>
        <v>#NAME?</v>
      </c>
    </row>
    <row r="684" spans="1:21" x14ac:dyDescent="0.35">
      <c r="A684" s="40">
        <f ca="1">INDEX('Flow probs &amp; rates'!$Z$5:$Z$5999,D682)</f>
        <v>1.7963162300858159E-2</v>
      </c>
      <c r="B684" s="40">
        <f ca="1">INDEX('Flow probs &amp; rates'!$AA$5:$AA$5999,D682)</f>
        <v>1.9423273124889322E-2</v>
      </c>
      <c r="C684" s="40">
        <f ca="1">INDEX('Flow probs &amp; rates'!$AB$5:$AB$5999,D682)</f>
        <v>0.96261356457425251</v>
      </c>
      <c r="D684" s="12"/>
      <c r="E684" s="12"/>
      <c r="F684" s="12">
        <v>1.6530138075028199E-2</v>
      </c>
      <c r="G684" s="12">
        <v>2.3258585532873299E-2</v>
      </c>
      <c r="H684" s="12">
        <v>-3.9788723607901498E-2</v>
      </c>
      <c r="J684" s="11">
        <v>0</v>
      </c>
      <c r="K684" s="11">
        <v>0</v>
      </c>
      <c r="L684" s="11" t="e">
        <f t="shared" ref="L684" ca="1" si="677">LN(INDEX(Q$4:Q$5999,M682))</f>
        <v>#NAME?</v>
      </c>
      <c r="M684" s="30"/>
      <c r="O684" t="e">
        <f ca="1"/>
        <v>#NAME?</v>
      </c>
      <c r="P684" t="e">
        <f ca="1"/>
        <v>#NAME?</v>
      </c>
      <c r="Q684" t="e">
        <f ca="1"/>
        <v>#NAME?</v>
      </c>
      <c r="S684" s="43" t="e">
        <f ca="1"/>
        <v>#NAME?</v>
      </c>
      <c r="T684" s="43" t="e">
        <f ca="1"/>
        <v>#NAME?</v>
      </c>
      <c r="U684" s="43" t="e">
        <f ca="1"/>
        <v>#NAME?</v>
      </c>
    </row>
    <row r="685" spans="1:21" x14ac:dyDescent="0.35">
      <c r="A685" s="40">
        <f ca="1">INDEX('Flow probs &amp; rates'!$T$5:$T$5999,D685)</f>
        <v>0.97143000330744333</v>
      </c>
      <c r="B685" s="40">
        <f ca="1">INDEX('Flow probs &amp; rates'!$U$5:$U$5999,D685)</f>
        <v>1.6943999308188986E-2</v>
      </c>
      <c r="C685" s="40">
        <f ca="1">INDEX('Flow probs &amp; rates'!$V$5:$V$5999,D685)</f>
        <v>1.1625997384367702E-2</v>
      </c>
      <c r="D685" s="12">
        <v>228</v>
      </c>
      <c r="E685" s="12"/>
      <c r="F685" s="12">
        <v>-3.0832561048327899E-2</v>
      </c>
      <c r="G685" s="12">
        <v>1.9985570225819201E-2</v>
      </c>
      <c r="H685" s="12">
        <v>1.08469908327204E-2</v>
      </c>
      <c r="J685" s="11" t="e">
        <f t="shared" ref="J685" ca="1" si="678">LN(INDEX(O$4:O$5999,M685))</f>
        <v>#NAME?</v>
      </c>
      <c r="K685" s="11">
        <v>0</v>
      </c>
      <c r="L685" s="11">
        <v>0</v>
      </c>
      <c r="M685" s="30">
        <v>1363</v>
      </c>
      <c r="O685" t="e">
        <f ca="1"/>
        <v>#NAME?</v>
      </c>
      <c r="P685" t="e">
        <f ca="1"/>
        <v>#NAME?</v>
      </c>
      <c r="Q685" t="e">
        <f ca="1"/>
        <v>#NAME?</v>
      </c>
      <c r="S685" s="43" t="e">
        <f t="array" aca="1" ref="S685:U687" ca="1">MMULT(INDEX(O$5:O$5999,M685):INDEX(Q$7:Q$5999,M685),MMULT(J685:L687,MINVERSE(INDEX(O$5:O$5999,M685):INDEX(Q$7:Q$5999,M685))))</f>
        <v>#NAME?</v>
      </c>
      <c r="T685" s="43" t="e">
        <f ca="1"/>
        <v>#NAME?</v>
      </c>
      <c r="U685" s="43" t="e">
        <f ca="1"/>
        <v>#NAME?</v>
      </c>
    </row>
    <row r="686" spans="1:21" x14ac:dyDescent="0.35">
      <c r="A686" s="40">
        <f ca="1">INDEX('Flow probs &amp; rates'!$W$5:$W$5999,D685)</f>
        <v>0.16194738608810189</v>
      </c>
      <c r="B686" s="40">
        <f ca="1">INDEX('Flow probs &amp; rates'!$X$5:$X$5999,D685)</f>
        <v>0.72657335739706619</v>
      </c>
      <c r="C686" s="40">
        <f ca="1">INDEX('Flow probs &amp; rates'!$Y$5:$Y$5999,D685)</f>
        <v>0.11147925651483198</v>
      </c>
      <c r="D686" s="12"/>
      <c r="E686" s="12"/>
      <c r="F686" s="12">
        <v>0.19124236727888599</v>
      </c>
      <c r="G686" s="12">
        <v>-0.32338381154294499</v>
      </c>
      <c r="H686" s="12">
        <v>0.13214144426374699</v>
      </c>
      <c r="J686" s="11">
        <v>0</v>
      </c>
      <c r="K686" s="11" t="e">
        <f t="shared" ref="K686" ca="1" si="679">LN(INDEX(P$4:P$5999,M685))</f>
        <v>#NAME?</v>
      </c>
      <c r="L686" s="11">
        <v>0</v>
      </c>
      <c r="M686" s="11"/>
      <c r="O686" t="e">
        <f ca="1"/>
        <v>#NAME?</v>
      </c>
      <c r="P686" t="e">
        <f ca="1"/>
        <v>#NAME?</v>
      </c>
      <c r="Q686" t="e">
        <f ca="1"/>
        <v>#NAME?</v>
      </c>
      <c r="S686" s="43" t="e">
        <f ca="1"/>
        <v>#NAME?</v>
      </c>
      <c r="T686" s="43" t="e">
        <f ca="1"/>
        <v>#NAME?</v>
      </c>
      <c r="U686" s="43" t="e">
        <f ca="1"/>
        <v>#NAME?</v>
      </c>
    </row>
    <row r="687" spans="1:21" x14ac:dyDescent="0.35">
      <c r="A687" s="40">
        <f ca="1">INDEX('Flow probs &amp; rates'!$Z$5:$Z$5999,D685)</f>
        <v>1.8530099450003126E-2</v>
      </c>
      <c r="B687" s="40">
        <f ca="1">INDEX('Flow probs &amp; rates'!$AA$5:$AA$5999,D685)</f>
        <v>2.1344563902340706E-2</v>
      </c>
      <c r="C687" s="40">
        <f ca="1">INDEX('Flow probs &amp; rates'!$AB$5:$AB$5999,D685)</f>
        <v>0.96012533664765609</v>
      </c>
      <c r="D687" s="12"/>
      <c r="E687" s="12"/>
      <c r="F687" s="12">
        <v>1.6995900409286498E-2</v>
      </c>
      <c r="G687" s="12">
        <v>2.53356945891311E-2</v>
      </c>
      <c r="H687" s="12">
        <v>-4.2331595008714903E-2</v>
      </c>
      <c r="J687" s="11">
        <v>0</v>
      </c>
      <c r="K687" s="11">
        <v>0</v>
      </c>
      <c r="L687" s="11" t="e">
        <f t="shared" ref="L687" ca="1" si="680">LN(INDEX(Q$4:Q$5999,M685))</f>
        <v>#NAME?</v>
      </c>
      <c r="M687" s="11"/>
      <c r="O687" t="e">
        <f ca="1"/>
        <v>#NAME?</v>
      </c>
      <c r="P687" t="e">
        <f ca="1"/>
        <v>#NAME?</v>
      </c>
      <c r="Q687" t="e">
        <f ca="1"/>
        <v>#NAME?</v>
      </c>
      <c r="S687" s="43" t="e">
        <f ca="1"/>
        <v>#NAME?</v>
      </c>
      <c r="T687" s="43" t="e">
        <f ca="1"/>
        <v>#NAME?</v>
      </c>
      <c r="U687" s="43" t="e">
        <f ca="1"/>
        <v>#NAME?</v>
      </c>
    </row>
    <row r="688" spans="1:21" x14ac:dyDescent="0.35">
      <c r="A688" s="40">
        <f ca="1">INDEX('Flow probs &amp; rates'!$T$5:$T$5999,D688)</f>
        <v>0.97026502085096977</v>
      </c>
      <c r="B688" s="40">
        <f ca="1">INDEX('Flow probs &amp; rates'!$U$5:$U$5999,D688)</f>
        <v>1.6883628125049017E-2</v>
      </c>
      <c r="C688" s="40">
        <f ca="1">INDEX('Flow probs &amp; rates'!$V$5:$V$5999,D688)</f>
        <v>1.2851351023981189E-2</v>
      </c>
      <c r="D688" s="12">
        <v>229</v>
      </c>
      <c r="E688" s="12"/>
      <c r="F688" s="12">
        <v>-3.1858228934758002E-2</v>
      </c>
      <c r="G688" s="12">
        <v>1.9839543138400501E-2</v>
      </c>
      <c r="H688" s="12">
        <v>1.20186857964628E-2</v>
      </c>
      <c r="J688" s="11" t="e">
        <f t="shared" ref="J688" ca="1" si="681">LN(INDEX(O$4:O$5999,M688))</f>
        <v>#NAME?</v>
      </c>
      <c r="K688" s="11">
        <v>0</v>
      </c>
      <c r="L688" s="11">
        <v>0</v>
      </c>
      <c r="M688" s="30">
        <v>1369</v>
      </c>
      <c r="N688">
        <v>343</v>
      </c>
      <c r="O688" t="e">
        <f t="array" aca="1" ref="O688:Q693" ca="1">[1]!evect(INDEX(A$4:A$5999,N688):INDEX(C$6:C$5999,N688))</f>
        <v>#NAME?</v>
      </c>
      <c r="P688" t="e">
        <f ca="1"/>
        <v>#NAME?</v>
      </c>
      <c r="Q688" t="e">
        <f ca="1"/>
        <v>#NAME?</v>
      </c>
      <c r="S688" s="43" t="e">
        <f t="array" aca="1" ref="S688:U690" ca="1">MMULT(INDEX(O$5:O$5999,M688):INDEX(Q$7:Q$5999,M688),MMULT(J688:L690,MINVERSE(INDEX(O$5:O$5999,M688):INDEX(Q$7:Q$5999,M688))))</f>
        <v>#NAME?</v>
      </c>
      <c r="T688" s="43" t="e">
        <f ca="1"/>
        <v>#NAME?</v>
      </c>
      <c r="U688" s="43" t="e">
        <f ca="1"/>
        <v>#NAME?</v>
      </c>
    </row>
    <row r="689" spans="1:21" x14ac:dyDescent="0.35">
      <c r="A689" s="40">
        <f ca="1">INDEX('Flow probs &amp; rates'!$W$5:$W$5999,D688)</f>
        <v>0.14754326768908591</v>
      </c>
      <c r="B689" s="40">
        <f ca="1">INDEX('Flow probs &amp; rates'!$X$5:$X$5999,D688)</f>
        <v>0.73297476449771104</v>
      </c>
      <c r="C689" s="40">
        <f ca="1">INDEX('Flow probs &amp; rates'!$Y$5:$Y$5999,D688)</f>
        <v>0.11948196781320308</v>
      </c>
      <c r="D689" s="12"/>
      <c r="E689" s="12"/>
      <c r="F689" s="12">
        <v>0.173580494727783</v>
      </c>
      <c r="G689" s="12">
        <v>-0.31433559453566501</v>
      </c>
      <c r="H689" s="12">
        <v>0.140755099796223</v>
      </c>
      <c r="J689" s="11">
        <v>0</v>
      </c>
      <c r="K689" s="11" t="e">
        <f t="shared" ref="K689" ca="1" si="682">LN(INDEX(P$4:P$5999,M688))</f>
        <v>#NAME?</v>
      </c>
      <c r="L689" s="11">
        <v>0</v>
      </c>
      <c r="M689" s="30"/>
      <c r="O689" t="e">
        <f ca="1"/>
        <v>#NAME?</v>
      </c>
      <c r="P689" t="e">
        <f ca="1"/>
        <v>#NAME?</v>
      </c>
      <c r="Q689" t="e">
        <f ca="1"/>
        <v>#NAME?</v>
      </c>
      <c r="S689" s="43" t="e">
        <f ca="1"/>
        <v>#NAME?</v>
      </c>
      <c r="T689" s="43" t="e">
        <f ca="1"/>
        <v>#NAME?</v>
      </c>
      <c r="U689" s="43" t="e">
        <f ca="1"/>
        <v>#NAME?</v>
      </c>
    </row>
    <row r="690" spans="1:21" x14ac:dyDescent="0.35">
      <c r="A690" s="40">
        <f ca="1">INDEX('Flow probs &amp; rates'!$Z$5:$Z$5999,D688)</f>
        <v>1.5819847678515429E-2</v>
      </c>
      <c r="B690" s="40">
        <f ca="1">INDEX('Flow probs &amp; rates'!$AA$5:$AA$5999,D688)</f>
        <v>1.9543099551099695E-2</v>
      </c>
      <c r="C690" s="40">
        <f ca="1">INDEX('Flow probs &amp; rates'!$AB$5:$AB$5999,D688)</f>
        <v>0.96463705277038492</v>
      </c>
      <c r="D690" s="12"/>
      <c r="E690" s="12"/>
      <c r="F690" s="12">
        <v>1.45368502409859E-2</v>
      </c>
      <c r="G690" s="12">
        <v>2.30521688187727E-2</v>
      </c>
      <c r="H690" s="12">
        <v>-3.7589019059636498E-2</v>
      </c>
      <c r="J690" s="11">
        <v>0</v>
      </c>
      <c r="K690" s="11">
        <v>0</v>
      </c>
      <c r="L690" s="11" t="e">
        <f t="shared" ref="L690" ca="1" si="683">LN(INDEX(Q$4:Q$5999,M688))</f>
        <v>#NAME?</v>
      </c>
      <c r="M690" s="30"/>
      <c r="O690" t="e">
        <f ca="1"/>
        <v>#NAME?</v>
      </c>
      <c r="P690" t="e">
        <f ca="1"/>
        <v>#NAME?</v>
      </c>
      <c r="Q690" t="e">
        <f ca="1"/>
        <v>#NAME?</v>
      </c>
      <c r="S690" s="43" t="e">
        <f ca="1"/>
        <v>#NAME?</v>
      </c>
      <c r="T690" s="43" t="e">
        <f ca="1"/>
        <v>#NAME?</v>
      </c>
      <c r="U690" s="43" t="e">
        <f ca="1"/>
        <v>#NAME?</v>
      </c>
    </row>
    <row r="691" spans="1:21" x14ac:dyDescent="0.35">
      <c r="A691" s="40">
        <f ca="1">INDEX('Flow probs &amp; rates'!$T$5:$T$5999,D691)</f>
        <v>0.97327649502465441</v>
      </c>
      <c r="B691" s="40">
        <f ca="1">INDEX('Flow probs &amp; rates'!$U$5:$U$5999,D691)</f>
        <v>1.5715154676380242E-2</v>
      </c>
      <c r="C691" s="40">
        <f ca="1">INDEX('Flow probs &amp; rates'!$V$5:$V$5999,D691)</f>
        <v>1.1008350298965337E-2</v>
      </c>
      <c r="D691" s="12">
        <v>230</v>
      </c>
      <c r="E691" s="12"/>
      <c r="F691" s="12">
        <v>-2.8760735970147399E-2</v>
      </c>
      <c r="G691" s="12">
        <v>1.84043407556286E-2</v>
      </c>
      <c r="H691" s="12">
        <v>1.03563952043712E-2</v>
      </c>
      <c r="J691" s="11" t="e">
        <f t="shared" ref="J691" ca="1" si="684">LN(INDEX(O$4:O$5999,M691))</f>
        <v>#NAME?</v>
      </c>
      <c r="K691" s="11">
        <v>0</v>
      </c>
      <c r="L691" s="11">
        <v>0</v>
      </c>
      <c r="M691" s="30">
        <v>1375</v>
      </c>
      <c r="O691" t="e">
        <f ca="1"/>
        <v>#NAME?</v>
      </c>
      <c r="P691" t="e">
        <f ca="1"/>
        <v>#NAME?</v>
      </c>
      <c r="Q691" t="e">
        <f ca="1"/>
        <v>#NAME?</v>
      </c>
      <c r="S691" s="43" t="e">
        <f t="array" aca="1" ref="S691:U693" ca="1">MMULT(INDEX(O$5:O$5999,M691):INDEX(Q$7:Q$5999,M691),MMULT(J691:L693,MINVERSE(INDEX(O$5:O$5999,M691):INDEX(Q$7:Q$5999,M691))))</f>
        <v>#NAME?</v>
      </c>
      <c r="T691" s="43" t="e">
        <f ca="1"/>
        <v>#NAME?</v>
      </c>
      <c r="U691" s="43" t="e">
        <f ca="1"/>
        <v>#NAME?</v>
      </c>
    </row>
    <row r="692" spans="1:21" x14ac:dyDescent="0.35">
      <c r="A692" s="40">
        <f ca="1">INDEX('Flow probs &amp; rates'!$W$5:$W$5999,D691)</f>
        <v>0.15959713726823382</v>
      </c>
      <c r="B692" s="40">
        <f ca="1">INDEX('Flow probs &amp; rates'!$X$5:$X$5999,D691)</f>
        <v>0.73518513590174761</v>
      </c>
      <c r="C692" s="40">
        <f ca="1">INDEX('Flow probs &amp; rates'!$Y$5:$Y$5999,D691)</f>
        <v>0.10521772683001862</v>
      </c>
      <c r="D692" s="12"/>
      <c r="E692" s="12"/>
      <c r="F692" s="12">
        <v>0.18729169770607501</v>
      </c>
      <c r="G692" s="12">
        <v>-0.31129006124865499</v>
      </c>
      <c r="H692" s="12">
        <v>0.123998363543568</v>
      </c>
      <c r="J692" s="11">
        <v>0</v>
      </c>
      <c r="K692" s="11" t="e">
        <f t="shared" ref="K692" ca="1" si="685">LN(INDEX(P$4:P$5999,M691))</f>
        <v>#NAME?</v>
      </c>
      <c r="L692" s="11">
        <v>0</v>
      </c>
      <c r="M692" s="30"/>
      <c r="O692" t="e">
        <f ca="1"/>
        <v>#NAME?</v>
      </c>
      <c r="P692" t="e">
        <f ca="1"/>
        <v>#NAME?</v>
      </c>
      <c r="Q692" t="e">
        <f ca="1"/>
        <v>#NAME?</v>
      </c>
      <c r="S692" s="43" t="e">
        <f ca="1"/>
        <v>#NAME?</v>
      </c>
      <c r="T692" s="43" t="e">
        <f ca="1"/>
        <v>#NAME?</v>
      </c>
      <c r="U692" s="43" t="e">
        <f ca="1"/>
        <v>#NAME?</v>
      </c>
    </row>
    <row r="693" spans="1:21" x14ac:dyDescent="0.35">
      <c r="A693" s="40">
        <f ca="1">INDEX('Flow probs &amp; rates'!$Z$5:$Z$5999,D691)</f>
        <v>1.7983662161882283E-2</v>
      </c>
      <c r="B693" s="40">
        <f ca="1">INDEX('Flow probs &amp; rates'!$AA$5:$AA$5999,D691)</f>
        <v>2.1744457955199796E-2</v>
      </c>
      <c r="C693" s="40">
        <f ca="1">INDEX('Flow probs &amp; rates'!$AB$5:$AB$5999,D691)</f>
        <v>0.96027187988291796</v>
      </c>
      <c r="D693" s="12"/>
      <c r="E693" s="12"/>
      <c r="F693" s="12">
        <v>1.6419217018351799E-2</v>
      </c>
      <c r="G693" s="12">
        <v>2.5684509179645602E-2</v>
      </c>
      <c r="H693" s="12">
        <v>-4.2103726197917898E-2</v>
      </c>
      <c r="J693" s="11">
        <v>0</v>
      </c>
      <c r="K693" s="11">
        <v>0</v>
      </c>
      <c r="L693" s="11" t="e">
        <f t="shared" ref="L693" ca="1" si="686">LN(INDEX(Q$4:Q$5999,M691))</f>
        <v>#NAME?</v>
      </c>
      <c r="M693" s="30"/>
      <c r="O693" t="e">
        <f ca="1"/>
        <v>#NAME?</v>
      </c>
      <c r="P693" t="e">
        <f ca="1"/>
        <v>#NAME?</v>
      </c>
      <c r="Q693" t="e">
        <f ca="1"/>
        <v>#NAME?</v>
      </c>
      <c r="S693" s="43" t="e">
        <f ca="1"/>
        <v>#NAME?</v>
      </c>
      <c r="T693" s="43" t="e">
        <f ca="1"/>
        <v>#NAME?</v>
      </c>
      <c r="U693" s="43" t="e">
        <f ca="1"/>
        <v>#NAME?</v>
      </c>
    </row>
    <row r="694" spans="1:21" x14ac:dyDescent="0.35">
      <c r="A694" s="40">
        <f ca="1">INDEX('Flow probs &amp; rates'!$T$5:$T$5999,D694)</f>
        <v>0.97225206495581029</v>
      </c>
      <c r="B694" s="40">
        <f ca="1">INDEX('Flow probs &amp; rates'!$U$5:$U$5999,D694)</f>
        <v>1.683695819751219E-2</v>
      </c>
      <c r="C694" s="40">
        <f ca="1">INDEX('Flow probs &amp; rates'!$V$5:$V$5999,D694)</f>
        <v>1.0910976846677497E-2</v>
      </c>
      <c r="D694" s="12">
        <v>231</v>
      </c>
      <c r="E694" s="12"/>
      <c r="F694" s="12">
        <v>-2.9781469284187501E-2</v>
      </c>
      <c r="G694" s="12">
        <v>1.9599339154511699E-2</v>
      </c>
      <c r="H694" s="12">
        <v>1.0182130129626101E-2</v>
      </c>
      <c r="J694" s="11" t="e">
        <f t="shared" ref="J694" ca="1" si="687">LN(INDEX(O$4:O$5999,M694))</f>
        <v>#NAME?</v>
      </c>
      <c r="K694" s="11">
        <v>0</v>
      </c>
      <c r="L694" s="11">
        <v>0</v>
      </c>
      <c r="M694" s="30">
        <v>1381</v>
      </c>
      <c r="N694">
        <v>346</v>
      </c>
      <c r="O694" t="e">
        <f t="array" aca="1" ref="O694:Q699" ca="1">[1]!evect(INDEX(A$4:A$5999,N694):INDEX(C$6:C$5999,N694))</f>
        <v>#NAME?</v>
      </c>
      <c r="P694" t="e">
        <f ca="1"/>
        <v>#NAME?</v>
      </c>
      <c r="Q694" t="e">
        <f ca="1"/>
        <v>#NAME?</v>
      </c>
      <c r="S694" s="43" t="e">
        <f t="array" aca="1" ref="S694:U696" ca="1">MMULT(INDEX(O$5:O$5999,M694):INDEX(Q$7:Q$5999,M694),MMULT(J694:L696,MINVERSE(INDEX(O$5:O$5999,M694):INDEX(Q$7:Q$5999,M694))))</f>
        <v>#NAME?</v>
      </c>
      <c r="T694" s="43" t="e">
        <f ca="1"/>
        <v>#NAME?</v>
      </c>
      <c r="U694" s="43" t="e">
        <f ca="1"/>
        <v>#NAME?</v>
      </c>
    </row>
    <row r="695" spans="1:21" x14ac:dyDescent="0.35">
      <c r="A695" s="40">
        <f ca="1">INDEX('Flow probs &amp; rates'!$W$5:$W$5999,D694)</f>
        <v>0.14821323292625105</v>
      </c>
      <c r="B695" s="40">
        <f ca="1">INDEX('Flow probs &amp; rates'!$X$5:$X$5999,D694)</f>
        <v>0.74636794537198625</v>
      </c>
      <c r="C695" s="40">
        <f ca="1">INDEX('Flow probs &amp; rates'!$Y$5:$Y$5999,D694)</f>
        <v>0.10541882170176264</v>
      </c>
      <c r="D695" s="12"/>
      <c r="E695" s="12"/>
      <c r="F695" s="12">
        <v>0.172772602699759</v>
      </c>
      <c r="G695" s="12">
        <v>-0.29614006275527099</v>
      </c>
      <c r="H695" s="12">
        <v>0.123367460054862</v>
      </c>
      <c r="J695" s="11">
        <v>0</v>
      </c>
      <c r="K695" s="11" t="e">
        <f t="shared" ref="K695" ca="1" si="688">LN(INDEX(P$4:P$5999,M694))</f>
        <v>#NAME?</v>
      </c>
      <c r="L695" s="11">
        <v>0</v>
      </c>
      <c r="M695" s="11"/>
      <c r="O695" t="e">
        <f ca="1"/>
        <v>#NAME?</v>
      </c>
      <c r="P695" t="e">
        <f ca="1"/>
        <v>#NAME?</v>
      </c>
      <c r="Q695" t="e">
        <f ca="1"/>
        <v>#NAME?</v>
      </c>
      <c r="S695" s="43" t="e">
        <f ca="1"/>
        <v>#NAME?</v>
      </c>
      <c r="T695" s="43" t="e">
        <f ca="1"/>
        <v>#NAME?</v>
      </c>
      <c r="U695" s="43" t="e">
        <f ca="1"/>
        <v>#NAME?</v>
      </c>
    </row>
    <row r="696" spans="1:21" x14ac:dyDescent="0.35">
      <c r="A696" s="40">
        <f ca="1">INDEX('Flow probs &amp; rates'!$Z$5:$Z$5999,D694)</f>
        <v>1.6516458293015464E-2</v>
      </c>
      <c r="B696" s="40">
        <f ca="1">INDEX('Flow probs &amp; rates'!$AA$5:$AA$5999,D694)</f>
        <v>2.2042542082489E-2</v>
      </c>
      <c r="C696" s="40">
        <f ca="1">INDEX('Flow probs &amp; rates'!$AB$5:$AB$5999,D694)</f>
        <v>0.96144099962449547</v>
      </c>
      <c r="D696" s="12"/>
      <c r="E696" s="12"/>
      <c r="F696" s="12">
        <v>1.5043983993256901E-2</v>
      </c>
      <c r="G696" s="12">
        <v>2.5834405614562999E-2</v>
      </c>
      <c r="H696" s="12">
        <v>-4.0878389597611399E-2</v>
      </c>
      <c r="J696" s="11">
        <v>0</v>
      </c>
      <c r="K696" s="11">
        <v>0</v>
      </c>
      <c r="L696" s="11" t="e">
        <f t="shared" ref="L696" ca="1" si="689">LN(INDEX(Q$4:Q$5999,M694))</f>
        <v>#NAME?</v>
      </c>
      <c r="M696" s="11"/>
      <c r="O696" t="e">
        <f ca="1"/>
        <v>#NAME?</v>
      </c>
      <c r="P696" t="e">
        <f ca="1"/>
        <v>#NAME?</v>
      </c>
      <c r="Q696" t="e">
        <f ca="1"/>
        <v>#NAME?</v>
      </c>
      <c r="S696" s="43" t="e">
        <f ca="1"/>
        <v>#NAME?</v>
      </c>
      <c r="T696" s="43" t="e">
        <f ca="1"/>
        <v>#NAME?</v>
      </c>
      <c r="U696" s="43" t="e">
        <f ca="1"/>
        <v>#NAME?</v>
      </c>
    </row>
    <row r="697" spans="1:21" x14ac:dyDescent="0.35">
      <c r="A697" s="40">
        <f ca="1">INDEX('Flow probs &amp; rates'!$T$5:$T$5999,D697)</f>
        <v>0.97216540659714179</v>
      </c>
      <c r="B697" s="40">
        <f ca="1">INDEX('Flow probs &amp; rates'!$U$5:$U$5999,D697)</f>
        <v>1.6153804576594252E-2</v>
      </c>
      <c r="C697" s="40">
        <f ca="1">INDEX('Flow probs &amp; rates'!$V$5:$V$5999,D697)</f>
        <v>1.1680788826264001E-2</v>
      </c>
      <c r="D697" s="12">
        <v>232</v>
      </c>
      <c r="E697" s="12"/>
      <c r="F697" s="12">
        <v>-2.9866922901525501E-2</v>
      </c>
      <c r="G697" s="12">
        <v>1.8907709272098502E-2</v>
      </c>
      <c r="H697" s="12">
        <v>1.09592136295269E-2</v>
      </c>
      <c r="J697" s="11" t="e">
        <f t="shared" ref="J697" ca="1" si="690">LN(INDEX(O$4:O$5999,M697))</f>
        <v>#NAME?</v>
      </c>
      <c r="K697" s="11">
        <v>0</v>
      </c>
      <c r="L697" s="11">
        <v>0</v>
      </c>
      <c r="M697" s="30">
        <v>1387</v>
      </c>
      <c r="O697" t="e">
        <f ca="1"/>
        <v>#NAME?</v>
      </c>
      <c r="P697" t="e">
        <f ca="1"/>
        <v>#NAME?</v>
      </c>
      <c r="Q697" t="e">
        <f ca="1"/>
        <v>#NAME?</v>
      </c>
      <c r="S697" s="43" t="e">
        <f t="array" aca="1" ref="S697:U699" ca="1">MMULT(INDEX(O$5:O$5999,M697):INDEX(Q$7:Q$5999,M697),MMULT(J697:L699,MINVERSE(INDEX(O$5:O$5999,M697):INDEX(Q$7:Q$5999,M697))))</f>
        <v>#NAME?</v>
      </c>
      <c r="T697" s="43" t="e">
        <f ca="1"/>
        <v>#NAME?</v>
      </c>
      <c r="U697" s="43" t="e">
        <f ca="1"/>
        <v>#NAME?</v>
      </c>
    </row>
    <row r="698" spans="1:21" x14ac:dyDescent="0.35">
      <c r="A698" s="40">
        <f ca="1">INDEX('Flow probs &amp; rates'!$W$5:$W$5999,D697)</f>
        <v>0.15218001571126308</v>
      </c>
      <c r="B698" s="40">
        <f ca="1">INDEX('Flow probs &amp; rates'!$X$5:$X$5999,D697)</f>
        <v>0.73675854018939324</v>
      </c>
      <c r="C698" s="40">
        <f ca="1">INDEX('Flow probs &amp; rates'!$Y$5:$Y$5999,D697)</f>
        <v>0.11106144409934372</v>
      </c>
      <c r="D698" s="12"/>
      <c r="E698" s="12"/>
      <c r="F698" s="12">
        <v>0.17848385114628901</v>
      </c>
      <c r="G698" s="12">
        <v>-0.309191432566088</v>
      </c>
      <c r="H698" s="12">
        <v>0.13070758140816899</v>
      </c>
      <c r="J698" s="11">
        <v>0</v>
      </c>
      <c r="K698" s="11" t="e">
        <f t="shared" ref="K698" ca="1" si="691">LN(INDEX(P$4:P$5999,M697))</f>
        <v>#NAME?</v>
      </c>
      <c r="L698" s="11">
        <v>0</v>
      </c>
      <c r="M698" s="30"/>
      <c r="O698" t="e">
        <f ca="1"/>
        <v>#NAME?</v>
      </c>
      <c r="P698" t="e">
        <f ca="1"/>
        <v>#NAME?</v>
      </c>
      <c r="Q698" t="e">
        <f ca="1"/>
        <v>#NAME?</v>
      </c>
      <c r="S698" s="43" t="e">
        <f ca="1"/>
        <v>#NAME?</v>
      </c>
      <c r="T698" s="43" t="e">
        <f ca="1"/>
        <v>#NAME?</v>
      </c>
      <c r="U698" s="43" t="e">
        <f ca="1"/>
        <v>#NAME?</v>
      </c>
    </row>
    <row r="699" spans="1:21" x14ac:dyDescent="0.35">
      <c r="A699" s="40">
        <f ca="1">INDEX('Flow probs &amp; rates'!$Z$5:$Z$5999,D697)</f>
        <v>1.6582291591990133E-2</v>
      </c>
      <c r="B699" s="40">
        <f ca="1">INDEX('Flow probs &amp; rates'!$AA$5:$AA$5999,D697)</f>
        <v>2.1641688420161894E-2</v>
      </c>
      <c r="C699" s="40">
        <f ca="1">INDEX('Flow probs &amp; rates'!$AB$5:$AB$5999,D697)</f>
        <v>0.96177601998784801</v>
      </c>
      <c r="D699" s="12"/>
      <c r="E699" s="12"/>
      <c r="F699" s="12">
        <v>1.5077827935648901E-2</v>
      </c>
      <c r="G699" s="12">
        <v>2.5522988823210201E-2</v>
      </c>
      <c r="H699" s="12">
        <v>-4.0600816758723603E-2</v>
      </c>
      <c r="J699" s="11">
        <v>0</v>
      </c>
      <c r="K699" s="11">
        <v>0</v>
      </c>
      <c r="L699" s="11" t="e">
        <f t="shared" ref="L699" ca="1" si="692">LN(INDEX(Q$4:Q$5999,M697))</f>
        <v>#NAME?</v>
      </c>
      <c r="M699" s="30"/>
      <c r="O699" t="e">
        <f ca="1"/>
        <v>#NAME?</v>
      </c>
      <c r="P699" t="e">
        <f ca="1"/>
        <v>#NAME?</v>
      </c>
      <c r="Q699" t="e">
        <f ca="1"/>
        <v>#NAME?</v>
      </c>
      <c r="S699" s="43" t="e">
        <f ca="1"/>
        <v>#NAME?</v>
      </c>
      <c r="T699" s="43" t="e">
        <f ca="1"/>
        <v>#NAME?</v>
      </c>
      <c r="U699" s="43" t="e">
        <f ca="1"/>
        <v>#NAME?</v>
      </c>
    </row>
    <row r="700" spans="1:21" x14ac:dyDescent="0.35">
      <c r="A700" s="40">
        <f ca="1">INDEX('Flow probs &amp; rates'!$T$5:$T$5999,D700)</f>
        <v>0.97244887577604133</v>
      </c>
      <c r="B700" s="40">
        <f ca="1">INDEX('Flow probs &amp; rates'!$U$5:$U$5999,D700)</f>
        <v>1.5536928212829364E-2</v>
      </c>
      <c r="C700" s="40">
        <f ca="1">INDEX('Flow probs &amp; rates'!$V$5:$V$5999,D700)</f>
        <v>1.2014196011129321E-2</v>
      </c>
      <c r="D700" s="12">
        <v>233</v>
      </c>
      <c r="E700" s="12"/>
      <c r="F700" s="12">
        <v>-2.9565894226512301E-2</v>
      </c>
      <c r="G700" s="12">
        <v>1.8255205632094401E-2</v>
      </c>
      <c r="H700" s="12">
        <v>1.1310688584321601E-2</v>
      </c>
      <c r="J700" s="11" t="e">
        <f t="shared" ref="J700" ca="1" si="693">LN(INDEX(O$4:O$5999,M700))</f>
        <v>#NAME?</v>
      </c>
      <c r="K700" s="11">
        <v>0</v>
      </c>
      <c r="L700" s="11">
        <v>0</v>
      </c>
      <c r="M700" s="30">
        <v>1393</v>
      </c>
      <c r="N700">
        <v>349</v>
      </c>
      <c r="O700" t="e">
        <f t="array" aca="1" ref="O700:Q705" ca="1">[1]!evect(INDEX(A$4:A$5999,N700):INDEX(C$6:C$5999,N700))</f>
        <v>#NAME?</v>
      </c>
      <c r="P700" t="e">
        <f ca="1"/>
        <v>#NAME?</v>
      </c>
      <c r="Q700" t="e">
        <f ca="1"/>
        <v>#NAME?</v>
      </c>
      <c r="S700" s="43" t="e">
        <f t="array" aca="1" ref="S700:U702" ca="1">MMULT(INDEX(O$5:O$5999,M700):INDEX(Q$7:Q$5999,M700),MMULT(J700:L702,MINVERSE(INDEX(O$5:O$5999,M700):INDEX(Q$7:Q$5999,M700))))</f>
        <v>#NAME?</v>
      </c>
      <c r="T700" s="43" t="e">
        <f ca="1"/>
        <v>#NAME?</v>
      </c>
      <c r="U700" s="43" t="e">
        <f ca="1"/>
        <v>#NAME?</v>
      </c>
    </row>
    <row r="701" spans="1:21" x14ac:dyDescent="0.35">
      <c r="A701" s="40">
        <f ca="1">INDEX('Flow probs &amp; rates'!$W$5:$W$5999,D700)</f>
        <v>0.15609037830073969</v>
      </c>
      <c r="B701" s="40">
        <f ca="1">INDEX('Flow probs &amp; rates'!$X$5:$X$5999,D700)</f>
        <v>0.73024417753527004</v>
      </c>
      <c r="C701" s="40">
        <f ca="1">INDEX('Flow probs &amp; rates'!$Y$5:$Y$5999,D700)</f>
        <v>0.11366544416399028</v>
      </c>
      <c r="D701" s="12"/>
      <c r="E701" s="12"/>
      <c r="F701" s="12">
        <v>0.183839331927345</v>
      </c>
      <c r="G701" s="12">
        <v>-0.31804585608638503</v>
      </c>
      <c r="H701" s="12">
        <v>0.13420652416071999</v>
      </c>
      <c r="J701" s="11">
        <v>0</v>
      </c>
      <c r="K701" s="11" t="e">
        <f t="shared" ref="K701" ca="1" si="694">LN(INDEX(P$4:P$5999,M700))</f>
        <v>#NAME?</v>
      </c>
      <c r="L701" s="11">
        <v>0</v>
      </c>
      <c r="M701" s="30"/>
      <c r="O701" t="e">
        <f ca="1"/>
        <v>#NAME?</v>
      </c>
      <c r="P701" t="e">
        <f ca="1"/>
        <v>#NAME?</v>
      </c>
      <c r="Q701" t="e">
        <f ca="1"/>
        <v>#NAME?</v>
      </c>
      <c r="S701" s="43" t="e">
        <f ca="1"/>
        <v>#NAME?</v>
      </c>
      <c r="T701" s="43" t="e">
        <f ca="1"/>
        <v>#NAME?</v>
      </c>
      <c r="U701" s="43" t="e">
        <f ca="1"/>
        <v>#NAME?</v>
      </c>
    </row>
    <row r="702" spans="1:21" x14ac:dyDescent="0.35">
      <c r="A702" s="40">
        <f ca="1">INDEX('Flow probs &amp; rates'!$Z$5:$Z$5999,D700)</f>
        <v>1.638613740820705E-2</v>
      </c>
      <c r="B702" s="40">
        <f ca="1">INDEX('Flow probs &amp; rates'!$AA$5:$AA$5999,D700)</f>
        <v>2.0666188349849981E-2</v>
      </c>
      <c r="C702" s="40">
        <f ca="1">INDEX('Flow probs &amp; rates'!$AB$5:$AB$5999,D700)</f>
        <v>0.96294767424194294</v>
      </c>
      <c r="D702" s="12"/>
      <c r="E702" s="12"/>
      <c r="F702" s="12">
        <v>1.4896784253586801E-2</v>
      </c>
      <c r="G702" s="12">
        <v>2.4462356938343501E-2</v>
      </c>
      <c r="H702" s="12">
        <v>-3.9359141202059598E-2</v>
      </c>
      <c r="J702" s="11">
        <v>0</v>
      </c>
      <c r="K702" s="11">
        <v>0</v>
      </c>
      <c r="L702" s="11" t="e">
        <f t="shared" ref="L702" ca="1" si="695">LN(INDEX(Q$4:Q$5999,M700))</f>
        <v>#NAME?</v>
      </c>
      <c r="M702" s="30"/>
      <c r="O702" t="e">
        <f ca="1"/>
        <v>#NAME?</v>
      </c>
      <c r="P702" t="e">
        <f ca="1"/>
        <v>#NAME?</v>
      </c>
      <c r="Q702" t="e">
        <f ca="1"/>
        <v>#NAME?</v>
      </c>
      <c r="S702" s="43" t="e">
        <f ca="1"/>
        <v>#NAME?</v>
      </c>
      <c r="T702" s="43" t="e">
        <f ca="1"/>
        <v>#NAME?</v>
      </c>
      <c r="U702" s="43" t="e">
        <f ca="1"/>
        <v>#NAME?</v>
      </c>
    </row>
    <row r="703" spans="1:21" x14ac:dyDescent="0.35">
      <c r="A703" s="40">
        <f ca="1">INDEX('Flow probs &amp; rates'!$T$5:$T$5999,D703)</f>
        <v>0.9715242946372955</v>
      </c>
      <c r="B703" s="40">
        <f ca="1">INDEX('Flow probs &amp; rates'!$U$5:$U$5999,D703)</f>
        <v>1.6036215821846004E-2</v>
      </c>
      <c r="C703" s="40">
        <f ca="1">INDEX('Flow probs &amp; rates'!$V$5:$V$5999,D703)</f>
        <v>1.2439489540858479E-2</v>
      </c>
      <c r="D703" s="12">
        <v>234</v>
      </c>
      <c r="E703" s="12"/>
      <c r="F703" s="12">
        <v>-3.0449799261597701E-2</v>
      </c>
      <c r="G703" s="12">
        <v>1.8696445565968101E-2</v>
      </c>
      <c r="H703" s="12">
        <v>1.17533536956864E-2</v>
      </c>
      <c r="J703" s="11" t="e">
        <f t="shared" ref="J703" ca="1" si="696">LN(INDEX(O$4:O$5999,M703))</f>
        <v>#NAME?</v>
      </c>
      <c r="K703" s="11">
        <v>0</v>
      </c>
      <c r="L703" s="11">
        <v>0</v>
      </c>
      <c r="M703" s="30">
        <v>1399</v>
      </c>
      <c r="O703" t="e">
        <f ca="1"/>
        <v>#NAME?</v>
      </c>
      <c r="P703" t="e">
        <f ca="1"/>
        <v>#NAME?</v>
      </c>
      <c r="Q703" t="e">
        <f ca="1"/>
        <v>#NAME?</v>
      </c>
      <c r="S703" s="43" t="e">
        <f t="array" aca="1" ref="S703:U705" ca="1">MMULT(INDEX(O$5:O$5999,M703):INDEX(Q$7:Q$5999,M703),MMULT(J703:L705,MINVERSE(INDEX(O$5:O$5999,M703):INDEX(Q$7:Q$5999,M703))))</f>
        <v>#NAME?</v>
      </c>
      <c r="T703" s="43" t="e">
        <f ca="1"/>
        <v>#NAME?</v>
      </c>
      <c r="U703" s="43" t="e">
        <f ca="1"/>
        <v>#NAME?</v>
      </c>
    </row>
    <row r="704" spans="1:21" x14ac:dyDescent="0.35">
      <c r="A704" s="40">
        <f ca="1">INDEX('Flow probs &amp; rates'!$W$5:$W$5999,D703)</f>
        <v>0.14582611094584863</v>
      </c>
      <c r="B704" s="40">
        <f ca="1">INDEX('Flow probs &amp; rates'!$X$5:$X$5999,D703)</f>
        <v>0.74263263244015476</v>
      </c>
      <c r="C704" s="40">
        <f ca="1">INDEX('Flow probs &amp; rates'!$Y$5:$Y$5999,D703)</f>
        <v>0.11154125661399657</v>
      </c>
      <c r="D704" s="12"/>
      <c r="E704" s="12"/>
      <c r="F704" s="12">
        <v>0.17040750256547399</v>
      </c>
      <c r="G704" s="12">
        <v>-0.30107942485949102</v>
      </c>
      <c r="H704" s="12">
        <v>0.13067192229470501</v>
      </c>
      <c r="J704" s="11">
        <v>0</v>
      </c>
      <c r="K704" s="11" t="e">
        <f t="shared" ref="K704" ca="1" si="697">LN(INDEX(P$4:P$5999,M703))</f>
        <v>#NAME?</v>
      </c>
      <c r="L704" s="11">
        <v>0</v>
      </c>
      <c r="M704" s="11"/>
      <c r="O704" t="e">
        <f ca="1"/>
        <v>#NAME?</v>
      </c>
      <c r="P704" t="e">
        <f ca="1"/>
        <v>#NAME?</v>
      </c>
      <c r="Q704" t="e">
        <f ca="1"/>
        <v>#NAME?</v>
      </c>
      <c r="S704" s="43" t="e">
        <f ca="1"/>
        <v>#NAME?</v>
      </c>
      <c r="T704" s="43" t="e">
        <f ca="1"/>
        <v>#NAME?</v>
      </c>
      <c r="U704" s="43" t="e">
        <f ca="1"/>
        <v>#NAME?</v>
      </c>
    </row>
    <row r="705" spans="1:21" x14ac:dyDescent="0.35">
      <c r="A705" s="40">
        <f ca="1">INDEX('Flow probs &amp; rates'!$Z$5:$Z$5999,D703)</f>
        <v>1.6190318195022511E-2</v>
      </c>
      <c r="B705" s="40">
        <f ca="1">INDEX('Flow probs &amp; rates'!$AA$5:$AA$5999,D703)</f>
        <v>2.1061633321798858E-2</v>
      </c>
      <c r="C705" s="40">
        <f ca="1">INDEX('Flow probs &amp; rates'!$AB$5:$AB$5999,D703)</f>
        <v>0.96274804848317863</v>
      </c>
      <c r="D705" s="12"/>
      <c r="E705" s="12"/>
      <c r="F705" s="12">
        <v>1.4821048381082801E-2</v>
      </c>
      <c r="G705" s="12">
        <v>2.4731126959440401E-2</v>
      </c>
      <c r="H705" s="12">
        <v>-3.9552175350725097E-2</v>
      </c>
      <c r="J705" s="11">
        <v>0</v>
      </c>
      <c r="K705" s="11">
        <v>0</v>
      </c>
      <c r="L705" s="11" t="e">
        <f t="shared" ref="L705" ca="1" si="698">LN(INDEX(Q$4:Q$5999,M703))</f>
        <v>#NAME?</v>
      </c>
      <c r="M705" s="11"/>
      <c r="O705" t="e">
        <f ca="1"/>
        <v>#NAME?</v>
      </c>
      <c r="P705" t="e">
        <f ca="1"/>
        <v>#NAME?</v>
      </c>
      <c r="Q705" t="e">
        <f ca="1"/>
        <v>#NAME?</v>
      </c>
      <c r="S705" s="43" t="e">
        <f ca="1"/>
        <v>#NAME?</v>
      </c>
      <c r="T705" s="43" t="e">
        <f ca="1"/>
        <v>#NAME?</v>
      </c>
      <c r="U705" s="43" t="e">
        <f ca="1"/>
        <v>#NAME?</v>
      </c>
    </row>
    <row r="706" spans="1:21" x14ac:dyDescent="0.35">
      <c r="A706" s="40">
        <f ca="1">INDEX('Flow probs &amp; rates'!$T$5:$T$5999,D706)</f>
        <v>0.97098366074376208</v>
      </c>
      <c r="B706" s="40">
        <f ca="1">INDEX('Flow probs &amp; rates'!$U$5:$U$5999,D706)</f>
        <v>1.6243679958953469E-2</v>
      </c>
      <c r="C706" s="40">
        <f ca="1">INDEX('Flow probs &amp; rates'!$V$5:$V$5999,D706)</f>
        <v>1.2772659297284401E-2</v>
      </c>
      <c r="D706" s="12">
        <v>235</v>
      </c>
      <c r="E706" s="12"/>
      <c r="F706" s="12">
        <v>-3.0952243100615E-2</v>
      </c>
      <c r="G706" s="12">
        <v>1.8865148148237199E-2</v>
      </c>
      <c r="H706" s="12">
        <v>1.2087094952378001E-2</v>
      </c>
      <c r="J706" s="11" t="e">
        <f t="shared" ref="J706" ca="1" si="699">LN(INDEX(O$4:O$5999,M706))</f>
        <v>#NAME?</v>
      </c>
      <c r="K706" s="11">
        <v>0</v>
      </c>
      <c r="L706" s="11">
        <v>0</v>
      </c>
      <c r="M706" s="30">
        <v>1405</v>
      </c>
      <c r="N706">
        <v>352</v>
      </c>
      <c r="O706" t="e">
        <f t="array" aca="1" ref="O706:Q711" ca="1">[1]!evect(INDEX(A$4:A$5999,N706):INDEX(C$6:C$5999,N706))</f>
        <v>#NAME?</v>
      </c>
      <c r="P706" t="e">
        <f ca="1"/>
        <v>#NAME?</v>
      </c>
      <c r="Q706" t="e">
        <f ca="1"/>
        <v>#NAME?</v>
      </c>
      <c r="S706" s="43" t="e">
        <f t="array" aca="1" ref="S706:U708" ca="1">MMULT(INDEX(O$5:O$5999,M706):INDEX(Q$7:Q$5999,M706),MMULT(J706:L708,MINVERSE(INDEX(O$5:O$5999,M706):INDEX(Q$7:Q$5999,M706))))</f>
        <v>#NAME?</v>
      </c>
      <c r="T706" s="43" t="e">
        <f ca="1"/>
        <v>#NAME?</v>
      </c>
      <c r="U706" s="43" t="e">
        <f ca="1"/>
        <v>#NAME?</v>
      </c>
    </row>
    <row r="707" spans="1:21" x14ac:dyDescent="0.35">
      <c r="A707" s="40">
        <f ca="1">INDEX('Flow probs &amp; rates'!$W$5:$W$5999,D706)</f>
        <v>0.1404845220025854</v>
      </c>
      <c r="B707" s="40">
        <f ca="1">INDEX('Flow probs &amp; rates'!$X$5:$X$5999,D706)</f>
        <v>0.7496987200622458</v>
      </c>
      <c r="C707" s="40">
        <f ca="1">INDEX('Flow probs &amp; rates'!$Y$5:$Y$5999,D706)</f>
        <v>0.10981675793516875</v>
      </c>
      <c r="D707" s="12"/>
      <c r="E707" s="12"/>
      <c r="F707" s="12">
        <v>0.16356529930376701</v>
      </c>
      <c r="G707" s="12">
        <v>-0.29139477203963299</v>
      </c>
      <c r="H707" s="12">
        <v>0.12782947273586701</v>
      </c>
      <c r="J707" s="11">
        <v>0</v>
      </c>
      <c r="K707" s="11" t="e">
        <f t="shared" ref="K707" ca="1" si="700">LN(INDEX(P$4:P$5999,M706))</f>
        <v>#NAME?</v>
      </c>
      <c r="L707" s="11">
        <v>0</v>
      </c>
      <c r="M707" s="30"/>
      <c r="O707" t="e">
        <f ca="1"/>
        <v>#NAME?</v>
      </c>
      <c r="P707" t="e">
        <f ca="1"/>
        <v>#NAME?</v>
      </c>
      <c r="Q707" t="e">
        <f ca="1"/>
        <v>#NAME?</v>
      </c>
      <c r="S707" s="43" t="e">
        <f ca="1"/>
        <v>#NAME?</v>
      </c>
      <c r="T707" s="43" t="e">
        <f ca="1"/>
        <v>#NAME?</v>
      </c>
      <c r="U707" s="43" t="e">
        <f ca="1"/>
        <v>#NAME?</v>
      </c>
    </row>
    <row r="708" spans="1:21" x14ac:dyDescent="0.35">
      <c r="A708" s="40">
        <f ca="1">INDEX('Flow probs &amp; rates'!$Z$5:$Z$5999,D706)</f>
        <v>1.410834718430987E-2</v>
      </c>
      <c r="B708" s="40">
        <f ca="1">INDEX('Flow probs &amp; rates'!$AA$5:$AA$5999,D706)</f>
        <v>1.9835059998069653E-2</v>
      </c>
      <c r="C708" s="40">
        <f ca="1">INDEX('Flow probs &amp; rates'!$AB$5:$AB$5999,D706)</f>
        <v>0.96605659281762046</v>
      </c>
      <c r="D708" s="12"/>
      <c r="E708" s="12"/>
      <c r="F708" s="12">
        <v>1.2835069844471801E-2</v>
      </c>
      <c r="G708" s="12">
        <v>2.3149116845154898E-2</v>
      </c>
      <c r="H708" s="12">
        <v>-3.5984186689626399E-2</v>
      </c>
      <c r="J708" s="11">
        <v>0</v>
      </c>
      <c r="K708" s="11">
        <v>0</v>
      </c>
      <c r="L708" s="11" t="e">
        <f t="shared" ref="L708" ca="1" si="701">LN(INDEX(Q$4:Q$5999,M706))</f>
        <v>#NAME?</v>
      </c>
      <c r="M708" s="30"/>
      <c r="O708" t="e">
        <f ca="1"/>
        <v>#NAME?</v>
      </c>
      <c r="P708" t="e">
        <f ca="1"/>
        <v>#NAME?</v>
      </c>
      <c r="Q708" t="e">
        <f ca="1"/>
        <v>#NAME?</v>
      </c>
      <c r="S708" s="43" t="e">
        <f ca="1"/>
        <v>#NAME?</v>
      </c>
      <c r="T708" s="43" t="e">
        <f ca="1"/>
        <v>#NAME?</v>
      </c>
      <c r="U708" s="43" t="e">
        <f ca="1"/>
        <v>#NAME?</v>
      </c>
    </row>
    <row r="709" spans="1:21" x14ac:dyDescent="0.35">
      <c r="A709" s="40">
        <f ca="1">INDEX('Flow probs &amp; rates'!$T$5:$T$5999,D709)</f>
        <v>0.97236812623053215</v>
      </c>
      <c r="B709" s="40">
        <f ca="1">INDEX('Flow probs &amp; rates'!$U$5:$U$5999,D709)</f>
        <v>1.5669683770785221E-2</v>
      </c>
      <c r="C709" s="40">
        <f ca="1">INDEX('Flow probs &amp; rates'!$V$5:$V$5999,D709)</f>
        <v>1.1962189998682626E-2</v>
      </c>
      <c r="D709" s="12">
        <v>236</v>
      </c>
      <c r="E709" s="12"/>
      <c r="F709" s="12">
        <v>-2.9409023247564298E-2</v>
      </c>
      <c r="G709" s="12">
        <v>1.8070134103561598E-2</v>
      </c>
      <c r="H709" s="12">
        <v>1.1338889144096601E-2</v>
      </c>
      <c r="J709" s="11" t="e">
        <f t="shared" ref="J709" ca="1" si="702">LN(INDEX(O$4:O$5999,M709))</f>
        <v>#NAME?</v>
      </c>
      <c r="K709" s="11">
        <v>0</v>
      </c>
      <c r="L709" s="11">
        <v>0</v>
      </c>
      <c r="M709" s="30">
        <v>1411</v>
      </c>
      <c r="O709" t="e">
        <f ca="1"/>
        <v>#NAME?</v>
      </c>
      <c r="P709" t="e">
        <f ca="1"/>
        <v>#NAME?</v>
      </c>
      <c r="Q709" t="e">
        <f ca="1"/>
        <v>#NAME?</v>
      </c>
      <c r="S709" s="43" t="e">
        <f t="array" aca="1" ref="S709:U711" ca="1">MMULT(INDEX(O$5:O$5999,M709):INDEX(Q$7:Q$5999,M709),MMULT(J709:L711,MINVERSE(INDEX(O$5:O$5999,M709):INDEX(Q$7:Q$5999,M709))))</f>
        <v>#NAME?</v>
      </c>
      <c r="T709" s="43" t="e">
        <f ca="1"/>
        <v>#NAME?</v>
      </c>
      <c r="U709" s="43" t="e">
        <f ca="1"/>
        <v>#NAME?</v>
      </c>
    </row>
    <row r="710" spans="1:21" x14ac:dyDescent="0.35">
      <c r="A710" s="40">
        <f ca="1">INDEX('Flow probs &amp; rates'!$W$5:$W$5999,D709)</f>
        <v>0.13451406295688442</v>
      </c>
      <c r="B710" s="40">
        <f ca="1">INDEX('Flow probs &amp; rates'!$X$5:$X$5999,D709)</f>
        <v>0.75892843910152752</v>
      </c>
      <c r="C710" s="40">
        <f ca="1">INDEX('Flow probs &amp; rates'!$Y$5:$Y$5999,D709)</f>
        <v>0.10655749794158813</v>
      </c>
      <c r="D710" s="12"/>
      <c r="E710" s="12"/>
      <c r="F710" s="12">
        <v>0.15545384629398201</v>
      </c>
      <c r="G710" s="12">
        <v>-0.27906104246906999</v>
      </c>
      <c r="H710" s="12">
        <v>0.12360719616362301</v>
      </c>
      <c r="J710" s="11">
        <v>0</v>
      </c>
      <c r="K710" s="11" t="e">
        <f t="shared" ref="K710" ca="1" si="703">LN(INDEX(P$4:P$5999,M709))</f>
        <v>#NAME?</v>
      </c>
      <c r="L710" s="11">
        <v>0</v>
      </c>
      <c r="M710" s="30"/>
      <c r="O710" t="e">
        <f ca="1"/>
        <v>#NAME?</v>
      </c>
      <c r="P710" t="e">
        <f ca="1"/>
        <v>#NAME?</v>
      </c>
      <c r="Q710" t="e">
        <f ca="1"/>
        <v>#NAME?</v>
      </c>
      <c r="S710" s="43" t="e">
        <f ca="1"/>
        <v>#NAME?</v>
      </c>
      <c r="T710" s="43" t="e">
        <f ca="1"/>
        <v>#NAME?</v>
      </c>
      <c r="U710" s="43" t="e">
        <f ca="1"/>
        <v>#NAME?</v>
      </c>
    </row>
    <row r="711" spans="1:21" x14ac:dyDescent="0.35">
      <c r="A711" s="40">
        <f ca="1">INDEX('Flow probs &amp; rates'!$Z$5:$Z$5999,D709)</f>
        <v>1.5727637411663546E-2</v>
      </c>
      <c r="B711" s="40">
        <f ca="1">INDEX('Flow probs &amp; rates'!$AA$5:$AA$5999,D709)</f>
        <v>2.1470535031196773E-2</v>
      </c>
      <c r="C711" s="40">
        <f ca="1">INDEX('Flow probs &amp; rates'!$AB$5:$AB$5999,D709)</f>
        <v>0.96280182755713972</v>
      </c>
      <c r="D711" s="12"/>
      <c r="E711" s="12"/>
      <c r="F711" s="12">
        <v>1.4473044661276699E-2</v>
      </c>
      <c r="G711" s="12">
        <v>2.4955035116336999E-2</v>
      </c>
      <c r="H711" s="12">
        <v>-3.9428079777482999E-2</v>
      </c>
      <c r="J711" s="11">
        <v>0</v>
      </c>
      <c r="K711" s="11">
        <v>0</v>
      </c>
      <c r="L711" s="11" t="e">
        <f t="shared" ref="L711" ca="1" si="704">LN(INDEX(Q$4:Q$5999,M709))</f>
        <v>#NAME?</v>
      </c>
      <c r="M711" s="30"/>
      <c r="O711" t="e">
        <f ca="1"/>
        <v>#NAME?</v>
      </c>
      <c r="P711" t="e">
        <f ca="1"/>
        <v>#NAME?</v>
      </c>
      <c r="Q711" t="e">
        <f ca="1"/>
        <v>#NAME?</v>
      </c>
      <c r="S711" s="43" t="e">
        <f ca="1"/>
        <v>#NAME?</v>
      </c>
      <c r="T711" s="43" t="e">
        <f ca="1"/>
        <v>#NAME?</v>
      </c>
      <c r="U711" s="43" t="e">
        <f ca="1"/>
        <v>#NAME?</v>
      </c>
    </row>
    <row r="712" spans="1:21" x14ac:dyDescent="0.35">
      <c r="A712" s="40">
        <f ca="1">INDEX('Flow probs &amp; rates'!$T$5:$T$5999,D712)</f>
        <v>0.97432775195636245</v>
      </c>
      <c r="B712" s="40">
        <f ca="1">INDEX('Flow probs &amp; rates'!$U$5:$U$5999,D712)</f>
        <v>1.4216566482000446E-2</v>
      </c>
      <c r="C712" s="40">
        <f ca="1">INDEX('Flow probs &amp; rates'!$V$5:$V$5999,D712)</f>
        <v>1.1455681561637164E-2</v>
      </c>
      <c r="D712" s="12">
        <v>237</v>
      </c>
      <c r="E712" s="12"/>
      <c r="F712" s="12">
        <v>-2.7379691765505799E-2</v>
      </c>
      <c r="G712" s="12">
        <v>1.6502757133710098E-2</v>
      </c>
      <c r="H712" s="12">
        <v>1.08769346317965E-2</v>
      </c>
      <c r="J712" s="11" t="e">
        <f t="shared" ref="J712" ca="1" si="705">LN(INDEX(O$4:O$5999,M712))</f>
        <v>#NAME?</v>
      </c>
      <c r="K712" s="11">
        <v>0</v>
      </c>
      <c r="L712" s="11">
        <v>0</v>
      </c>
      <c r="M712" s="30">
        <v>1417</v>
      </c>
      <c r="N712">
        <v>355</v>
      </c>
      <c r="O712" t="e">
        <f t="array" aca="1" ref="O712:Q717" ca="1">[1]!evect(INDEX(A$4:A$5999,N712):INDEX(C$6:C$5999,N712))</f>
        <v>#NAME?</v>
      </c>
      <c r="P712" t="e">
        <f ca="1"/>
        <v>#NAME?</v>
      </c>
      <c r="Q712" t="e">
        <f ca="1"/>
        <v>#NAME?</v>
      </c>
      <c r="S712" s="43" t="e">
        <f t="array" aca="1" ref="S712:U714" ca="1">MMULT(INDEX(O$5:O$5999,M712):INDEX(Q$7:Q$5999,M712),MMULT(J712:L714,MINVERSE(INDEX(O$5:O$5999,M712):INDEX(Q$7:Q$5999,M712))))</f>
        <v>#NAME?</v>
      </c>
      <c r="T712" s="43" t="e">
        <f ca="1"/>
        <v>#NAME?</v>
      </c>
      <c r="U712" s="43" t="e">
        <f ca="1"/>
        <v>#NAME?</v>
      </c>
    </row>
    <row r="713" spans="1:21" x14ac:dyDescent="0.35">
      <c r="A713" s="40">
        <f ca="1">INDEX('Flow probs &amp; rates'!$W$5:$W$5999,D712)</f>
        <v>0.14451345663330123</v>
      </c>
      <c r="B713" s="40">
        <f ca="1">INDEX('Flow probs &amp; rates'!$X$5:$X$5999,D712)</f>
        <v>0.746032703510074</v>
      </c>
      <c r="C713" s="40">
        <f ca="1">INDEX('Flow probs &amp; rates'!$Y$5:$Y$5999,D712)</f>
        <v>0.10945383985662471</v>
      </c>
      <c r="D713" s="12"/>
      <c r="E713" s="12"/>
      <c r="F713" s="12">
        <v>0.168143868121234</v>
      </c>
      <c r="G713" s="12">
        <v>-0.29628699565203898</v>
      </c>
      <c r="H713" s="12">
        <v>0.12814312753080501</v>
      </c>
      <c r="J713" s="11">
        <v>0</v>
      </c>
      <c r="K713" s="11" t="e">
        <f t="shared" ref="K713" ca="1" si="706">LN(INDEX(P$4:P$5999,M712))</f>
        <v>#NAME?</v>
      </c>
      <c r="L713" s="11">
        <v>0</v>
      </c>
      <c r="M713" s="11"/>
      <c r="O713" t="e">
        <f ca="1"/>
        <v>#NAME?</v>
      </c>
      <c r="P713" t="e">
        <f ca="1"/>
        <v>#NAME?</v>
      </c>
      <c r="Q713" t="e">
        <f ca="1"/>
        <v>#NAME?</v>
      </c>
      <c r="S713" s="43" t="e">
        <f ca="1"/>
        <v>#NAME?</v>
      </c>
      <c r="T713" s="43" t="e">
        <f ca="1"/>
        <v>#NAME?</v>
      </c>
      <c r="U713" s="43" t="e">
        <f ca="1"/>
        <v>#NAME?</v>
      </c>
    </row>
    <row r="714" spans="1:21" x14ac:dyDescent="0.35">
      <c r="A714" s="40">
        <f ca="1">INDEX('Flow probs &amp; rates'!$Z$5:$Z$5999,D712)</f>
        <v>1.7510222506406048E-2</v>
      </c>
      <c r="B714" s="40">
        <f ca="1">INDEX('Flow probs &amp; rates'!$AA$5:$AA$5999,D712)</f>
        <v>2.157252034462032E-2</v>
      </c>
      <c r="C714" s="40">
        <f ca="1">INDEX('Flow probs &amp; rates'!$AB$5:$AB$5999,D712)</f>
        <v>0.96091725714897358</v>
      </c>
      <c r="D714" s="12"/>
      <c r="E714" s="12"/>
      <c r="F714" s="12">
        <v>1.6154571076553499E-2</v>
      </c>
      <c r="G714" s="12">
        <v>2.53074633095337E-2</v>
      </c>
      <c r="H714" s="12">
        <v>-4.1462034386086699E-2</v>
      </c>
      <c r="J714" s="11">
        <v>0</v>
      </c>
      <c r="K714" s="11">
        <v>0</v>
      </c>
      <c r="L714" s="11" t="e">
        <f t="shared" ref="L714" ca="1" si="707">LN(INDEX(Q$4:Q$5999,M712))</f>
        <v>#NAME?</v>
      </c>
      <c r="M714" s="11"/>
      <c r="O714" t="e">
        <f ca="1"/>
        <v>#NAME?</v>
      </c>
      <c r="P714" t="e">
        <f ca="1"/>
        <v>#NAME?</v>
      </c>
      <c r="Q714" t="e">
        <f ca="1"/>
        <v>#NAME?</v>
      </c>
      <c r="S714" s="43" t="e">
        <f ca="1"/>
        <v>#NAME?</v>
      </c>
      <c r="T714" s="43" t="e">
        <f ca="1"/>
        <v>#NAME?</v>
      </c>
      <c r="U714" s="43" t="e">
        <f ca="1"/>
        <v>#NAME?</v>
      </c>
    </row>
    <row r="715" spans="1:21" x14ac:dyDescent="0.35">
      <c r="A715" s="40">
        <f ca="1">INDEX('Flow probs &amp; rates'!$T$5:$T$5999,D715)</f>
        <v>0.97075913571981787</v>
      </c>
      <c r="B715" s="40">
        <f ca="1">INDEX('Flow probs &amp; rates'!$U$5:$U$5999,D715)</f>
        <v>1.5361218746977382E-2</v>
      </c>
      <c r="C715" s="40">
        <f ca="1">INDEX('Flow probs &amp; rates'!$V$5:$V$5999,D715)</f>
        <v>1.3879645533204761E-2</v>
      </c>
      <c r="D715" s="12">
        <v>238</v>
      </c>
      <c r="E715" s="12"/>
      <c r="F715" s="12">
        <v>-3.1056883639408998E-2</v>
      </c>
      <c r="G715" s="12">
        <v>1.7881168988612601E-2</v>
      </c>
      <c r="H715" s="12">
        <v>1.31757146507963E-2</v>
      </c>
      <c r="J715" s="11" t="e">
        <f t="shared" ref="J715" ca="1" si="708">LN(INDEX(O$4:O$5999,M715))</f>
        <v>#NAME?</v>
      </c>
      <c r="K715" s="11">
        <v>0</v>
      </c>
      <c r="L715" s="11">
        <v>0</v>
      </c>
      <c r="M715" s="30">
        <v>1423</v>
      </c>
      <c r="O715" t="e">
        <f ca="1"/>
        <v>#NAME?</v>
      </c>
      <c r="P715" t="e">
        <f ca="1"/>
        <v>#NAME?</v>
      </c>
      <c r="Q715" t="e">
        <f ca="1"/>
        <v>#NAME?</v>
      </c>
      <c r="S715" s="43" t="e">
        <f t="array" aca="1" ref="S715:U717" ca="1">MMULT(INDEX(O$5:O$5999,M715):INDEX(Q$7:Q$5999,M715),MMULT(J715:L717,MINVERSE(INDEX(O$5:O$5999,M715):INDEX(Q$7:Q$5999,M715))))</f>
        <v>#NAME?</v>
      </c>
      <c r="T715" s="43" t="e">
        <f ca="1"/>
        <v>#NAME?</v>
      </c>
      <c r="U715" s="43" t="e">
        <f ca="1"/>
        <v>#NAME?</v>
      </c>
    </row>
    <row r="716" spans="1:21" x14ac:dyDescent="0.35">
      <c r="A716" s="40">
        <f ca="1">INDEX('Flow probs &amp; rates'!$W$5:$W$5999,D715)</f>
        <v>0.13328239712050385</v>
      </c>
      <c r="B716" s="40">
        <f ca="1">INDEX('Flow probs &amp; rates'!$X$5:$X$5999,D715)</f>
        <v>0.74453321716582321</v>
      </c>
      <c r="C716" s="40">
        <f ca="1">INDEX('Flow probs &amp; rates'!$Y$5:$Y$5999,D715)</f>
        <v>0.12218438571367296</v>
      </c>
      <c r="D716" s="12"/>
      <c r="E716" s="12"/>
      <c r="F716" s="12">
        <v>0.15545041493532799</v>
      </c>
      <c r="G716" s="12">
        <v>-0.29832618931602001</v>
      </c>
      <c r="H716" s="12">
        <v>0.14287577438069099</v>
      </c>
      <c r="J716" s="11">
        <v>0</v>
      </c>
      <c r="K716" s="11" t="e">
        <f t="shared" ref="K716" ca="1" si="709">LN(INDEX(P$4:P$5999,M715))</f>
        <v>#NAME?</v>
      </c>
      <c r="L716" s="11">
        <v>0</v>
      </c>
      <c r="M716" s="30"/>
      <c r="O716" t="e">
        <f ca="1"/>
        <v>#NAME?</v>
      </c>
      <c r="P716" t="e">
        <f ca="1"/>
        <v>#NAME?</v>
      </c>
      <c r="Q716" t="e">
        <f ca="1"/>
        <v>#NAME?</v>
      </c>
      <c r="S716" s="43" t="e">
        <f ca="1"/>
        <v>#NAME?</v>
      </c>
      <c r="T716" s="43" t="e">
        <f ca="1"/>
        <v>#NAME?</v>
      </c>
      <c r="U716" s="43" t="e">
        <f ca="1"/>
        <v>#NAME?</v>
      </c>
    </row>
    <row r="717" spans="1:21" x14ac:dyDescent="0.35">
      <c r="A717" s="40">
        <f ca="1">INDEX('Flow probs &amp; rates'!$Z$5:$Z$5999,D715)</f>
        <v>1.5382224755552641E-2</v>
      </c>
      <c r="B717" s="40">
        <f ca="1">INDEX('Flow probs &amp; rates'!$AA$5:$AA$5999,D715)</f>
        <v>1.9615561441966595E-2</v>
      </c>
      <c r="C717" s="40">
        <f ca="1">INDEX('Flow probs &amp; rates'!$AB$5:$AB$5999,D715)</f>
        <v>0.96500221380248075</v>
      </c>
      <c r="D717" s="12"/>
      <c r="E717" s="12"/>
      <c r="F717" s="12">
        <v>1.4262910421357401E-2</v>
      </c>
      <c r="G717" s="12">
        <v>2.2975372485412499E-2</v>
      </c>
      <c r="H717" s="12">
        <v>-3.72382829067699E-2</v>
      </c>
      <c r="J717" s="11">
        <v>0</v>
      </c>
      <c r="K717" s="11">
        <v>0</v>
      </c>
      <c r="L717" s="11" t="e">
        <f t="shared" ref="L717" ca="1" si="710">LN(INDEX(Q$4:Q$5999,M715))</f>
        <v>#NAME?</v>
      </c>
      <c r="M717" s="30"/>
      <c r="O717" t="e">
        <f ca="1"/>
        <v>#NAME?</v>
      </c>
      <c r="P717" t="e">
        <f ca="1"/>
        <v>#NAME?</v>
      </c>
      <c r="Q717" t="e">
        <f ca="1"/>
        <v>#NAME?</v>
      </c>
      <c r="S717" s="43" t="e">
        <f ca="1"/>
        <v>#NAME?</v>
      </c>
      <c r="T717" s="43" t="e">
        <f ca="1"/>
        <v>#NAME?</v>
      </c>
      <c r="U717" s="43" t="e">
        <f ca="1"/>
        <v>#NAME?</v>
      </c>
    </row>
    <row r="718" spans="1:21" x14ac:dyDescent="0.35">
      <c r="A718" s="40">
        <f ca="1">INDEX('Flow probs &amp; rates'!$T$5:$T$5999,D718)</f>
        <v>0.97472837328658646</v>
      </c>
      <c r="B718" s="40">
        <f ca="1">INDEX('Flow probs &amp; rates'!$U$5:$U$5999,D718)</f>
        <v>1.3900221867702848E-2</v>
      </c>
      <c r="C718" s="40">
        <f ca="1">INDEX('Flow probs &amp; rates'!$V$5:$V$5999,D718)</f>
        <v>1.1371404845710614E-2</v>
      </c>
      <c r="D718" s="12">
        <v>239</v>
      </c>
      <c r="E718" s="12"/>
      <c r="F718" s="12">
        <v>-2.7026497812290801E-2</v>
      </c>
      <c r="G718" s="12">
        <v>1.62034435130229E-2</v>
      </c>
      <c r="H718" s="12">
        <v>1.08230542993542E-2</v>
      </c>
      <c r="J718" s="11" t="e">
        <f t="shared" ref="J718" ca="1" si="711">LN(INDEX(O$4:O$5999,M718))</f>
        <v>#NAME?</v>
      </c>
      <c r="K718" s="11">
        <v>0</v>
      </c>
      <c r="L718" s="11">
        <v>0</v>
      </c>
      <c r="M718" s="30">
        <v>1429</v>
      </c>
      <c r="N718">
        <v>358</v>
      </c>
      <c r="O718" t="e">
        <f t="array" aca="1" ref="O718:Q723" ca="1">[1]!evect(INDEX(A$4:A$5999,N718):INDEX(C$6:C$5999,N718))</f>
        <v>#NAME?</v>
      </c>
      <c r="P718" t="e">
        <f ca="1"/>
        <v>#NAME?</v>
      </c>
      <c r="Q718" t="e">
        <f ca="1"/>
        <v>#NAME?</v>
      </c>
      <c r="S718" s="43" t="e">
        <f t="array" aca="1" ref="S718:U720" ca="1">MMULT(INDEX(O$5:O$5999,M718):INDEX(Q$7:Q$5999,M718),MMULT(J718:L720,MINVERSE(INDEX(O$5:O$5999,M718):INDEX(Q$7:Q$5999,M718))))</f>
        <v>#NAME?</v>
      </c>
      <c r="T718" s="43" t="e">
        <f ca="1"/>
        <v>#NAME?</v>
      </c>
      <c r="U718" s="43" t="e">
        <f ca="1"/>
        <v>#NAME?</v>
      </c>
    </row>
    <row r="719" spans="1:21" x14ac:dyDescent="0.35">
      <c r="A719" s="40">
        <f ca="1">INDEX('Flow probs &amp; rates'!$W$5:$W$5999,D718)</f>
        <v>0.15217079897466321</v>
      </c>
      <c r="B719" s="40">
        <f ca="1">INDEX('Flow probs &amp; rates'!$X$5:$X$5999,D718)</f>
        <v>0.73755774079025005</v>
      </c>
      <c r="C719" s="40">
        <f ca="1">INDEX('Flow probs &amp; rates'!$Y$5:$Y$5999,D718)</f>
        <v>0.11027146023508667</v>
      </c>
      <c r="D719" s="12"/>
      <c r="E719" s="12"/>
      <c r="F719" s="12">
        <v>0.177898179166325</v>
      </c>
      <c r="G719" s="12">
        <v>-0.30801676269301997</v>
      </c>
      <c r="H719" s="12">
        <v>0.130118583515071</v>
      </c>
      <c r="J719" s="11">
        <v>0</v>
      </c>
      <c r="K719" s="11" t="e">
        <f t="shared" ref="K719" ca="1" si="712">LN(INDEX(P$4:P$5999,M718))</f>
        <v>#NAME?</v>
      </c>
      <c r="L719" s="11">
        <v>0</v>
      </c>
      <c r="M719" s="30"/>
      <c r="O719" t="e">
        <f ca="1"/>
        <v>#NAME?</v>
      </c>
      <c r="P719" t="e">
        <f ca="1"/>
        <v>#NAME?</v>
      </c>
      <c r="Q719" t="e">
        <f ca="1"/>
        <v>#NAME?</v>
      </c>
      <c r="S719" s="43" t="e">
        <f ca="1"/>
        <v>#NAME?</v>
      </c>
      <c r="T719" s="43" t="e">
        <f ca="1"/>
        <v>#NAME?</v>
      </c>
      <c r="U719" s="43" t="e">
        <f ca="1"/>
        <v>#NAME?</v>
      </c>
    </row>
    <row r="720" spans="1:21" x14ac:dyDescent="0.35">
      <c r="A720" s="40">
        <f ca="1">INDEX('Flow probs &amp; rates'!$Z$5:$Z$5999,D718)</f>
        <v>1.9907786329736766E-2</v>
      </c>
      <c r="B720" s="40">
        <f ca="1">INDEX('Flow probs &amp; rates'!$AA$5:$AA$5999,D718)</f>
        <v>2.383548063824532E-2</v>
      </c>
      <c r="C720" s="40">
        <f ca="1">INDEX('Flow probs &amp; rates'!$AB$5:$AB$5999,D718)</f>
        <v>0.95625673303201786</v>
      </c>
      <c r="D720" s="12"/>
      <c r="E720" s="12"/>
      <c r="F720" s="12">
        <v>1.8339260909721E-2</v>
      </c>
      <c r="G720" s="12">
        <v>2.81911378622948E-2</v>
      </c>
      <c r="H720" s="12">
        <v>-4.6530398771866002E-2</v>
      </c>
      <c r="J720" s="11">
        <v>0</v>
      </c>
      <c r="K720" s="11">
        <v>0</v>
      </c>
      <c r="L720" s="11" t="e">
        <f t="shared" ref="L720" ca="1" si="713">LN(INDEX(Q$4:Q$5999,M718))</f>
        <v>#NAME?</v>
      </c>
      <c r="M720" s="30"/>
      <c r="O720" t="e">
        <f ca="1"/>
        <v>#NAME?</v>
      </c>
      <c r="P720" t="e">
        <f ca="1"/>
        <v>#NAME?</v>
      </c>
      <c r="Q720" t="e">
        <f ca="1"/>
        <v>#NAME?</v>
      </c>
      <c r="S720" s="43" t="e">
        <f ca="1"/>
        <v>#NAME?</v>
      </c>
      <c r="T720" s="43" t="e">
        <f ca="1"/>
        <v>#NAME?</v>
      </c>
      <c r="U720" s="43" t="e">
        <f ca="1"/>
        <v>#NAME?</v>
      </c>
    </row>
    <row r="721" spans="1:21" x14ac:dyDescent="0.35">
      <c r="A721" s="40">
        <f ca="1">INDEX('Flow probs &amp; rates'!$T$5:$T$5999,D721)</f>
        <v>0.97329138571652529</v>
      </c>
      <c r="B721" s="40">
        <f ca="1">INDEX('Flow probs &amp; rates'!$U$5:$U$5999,D721)</f>
        <v>1.4524567495448672E-2</v>
      </c>
      <c r="C721" s="40">
        <f ca="1">INDEX('Flow probs &amp; rates'!$V$5:$V$5999,D721)</f>
        <v>1.2184046788025996E-2</v>
      </c>
      <c r="D721" s="12">
        <v>240</v>
      </c>
      <c r="E721" s="12"/>
      <c r="F721" s="12">
        <v>-2.8557615632917501E-2</v>
      </c>
      <c r="G721" s="12">
        <v>1.6953465867920101E-2</v>
      </c>
      <c r="H721" s="12">
        <v>1.1604149775054799E-2</v>
      </c>
      <c r="J721" s="11" t="e">
        <f t="shared" ref="J721" ca="1" si="714">LN(INDEX(O$4:O$5999,M721))</f>
        <v>#NAME?</v>
      </c>
      <c r="K721" s="11">
        <v>0</v>
      </c>
      <c r="L721" s="11">
        <v>0</v>
      </c>
      <c r="M721" s="30">
        <v>1435</v>
      </c>
      <c r="O721" t="e">
        <f ca="1"/>
        <v>#NAME?</v>
      </c>
      <c r="P721" t="e">
        <f ca="1"/>
        <v>#NAME?</v>
      </c>
      <c r="Q721" t="e">
        <f ca="1"/>
        <v>#NAME?</v>
      </c>
      <c r="S721" s="43" t="e">
        <f t="array" aca="1" ref="S721:U723" ca="1">MMULT(INDEX(O$5:O$5999,M721):INDEX(Q$7:Q$5999,M721),MMULT(J721:L723,MINVERSE(INDEX(O$5:O$5999,M721):INDEX(Q$7:Q$5999,M721))))</f>
        <v>#NAME?</v>
      </c>
      <c r="T721" s="43" t="e">
        <f ca="1"/>
        <v>#NAME?</v>
      </c>
      <c r="U721" s="43" t="e">
        <f ca="1"/>
        <v>#NAME?</v>
      </c>
    </row>
    <row r="722" spans="1:21" x14ac:dyDescent="0.35">
      <c r="A722" s="40">
        <f ca="1">INDEX('Flow probs &amp; rates'!$W$5:$W$5999,D721)</f>
        <v>0.15217625176289898</v>
      </c>
      <c r="B722" s="40">
        <f ca="1">INDEX('Flow probs &amp; rates'!$X$5:$X$5999,D721)</f>
        <v>0.73623860095267413</v>
      </c>
      <c r="C722" s="40">
        <f ca="1">INDEX('Flow probs &amp; rates'!$Y$5:$Y$5999,D721)</f>
        <v>0.11158514728442695</v>
      </c>
      <c r="D722" s="12"/>
      <c r="E722" s="12"/>
      <c r="F722" s="12">
        <v>0.178364052538732</v>
      </c>
      <c r="G722" s="12">
        <v>-0.30993872844357001</v>
      </c>
      <c r="H722" s="12">
        <v>0.13157467591553301</v>
      </c>
      <c r="J722" s="11">
        <v>0</v>
      </c>
      <c r="K722" s="11" t="e">
        <f t="shared" ref="K722" ca="1" si="715">LN(INDEX(P$4:P$5999,M721))</f>
        <v>#NAME?</v>
      </c>
      <c r="L722" s="11">
        <v>0</v>
      </c>
      <c r="M722" s="11"/>
      <c r="O722" t="e">
        <f ca="1"/>
        <v>#NAME?</v>
      </c>
      <c r="P722" t="e">
        <f ca="1"/>
        <v>#NAME?</v>
      </c>
      <c r="Q722" t="e">
        <f ca="1"/>
        <v>#NAME?</v>
      </c>
      <c r="S722" s="43" t="e">
        <f ca="1"/>
        <v>#NAME?</v>
      </c>
      <c r="T722" s="43" t="e">
        <f ca="1"/>
        <v>#NAME?</v>
      </c>
      <c r="U722" s="43" t="e">
        <f ca="1"/>
        <v>#NAME?</v>
      </c>
    </row>
    <row r="723" spans="1:21" x14ac:dyDescent="0.35">
      <c r="A723" s="40">
        <f ca="1">INDEX('Flow probs &amp; rates'!$Z$5:$Z$5999,D721)</f>
        <v>1.7449063611144434E-2</v>
      </c>
      <c r="B723" s="40">
        <f ca="1">INDEX('Flow probs &amp; rates'!$AA$5:$AA$5999,D721)</f>
        <v>2.4166818287907968E-2</v>
      </c>
      <c r="C723" s="40">
        <f ca="1">INDEX('Flow probs &amp; rates'!$AB$5:$AB$5999,D721)</f>
        <v>0.95838411810094759</v>
      </c>
      <c r="D723" s="12"/>
      <c r="E723" s="12"/>
      <c r="F723" s="12">
        <v>1.5746542209647399E-2</v>
      </c>
      <c r="G723" s="12">
        <v>2.85929009768436E-2</v>
      </c>
      <c r="H723" s="12">
        <v>-4.4339443186717301E-2</v>
      </c>
      <c r="J723" s="11">
        <v>0</v>
      </c>
      <c r="K723" s="11">
        <v>0</v>
      </c>
      <c r="L723" s="11" t="e">
        <f t="shared" ref="L723" ca="1" si="716">LN(INDEX(Q$4:Q$5999,M721))</f>
        <v>#NAME?</v>
      </c>
      <c r="M723" s="11"/>
      <c r="O723" t="e">
        <f ca="1"/>
        <v>#NAME?</v>
      </c>
      <c r="P723" t="e">
        <f ca="1"/>
        <v>#NAME?</v>
      </c>
      <c r="Q723" t="e">
        <f ca="1"/>
        <v>#NAME?</v>
      </c>
      <c r="S723" s="43" t="e">
        <f ca="1"/>
        <v>#NAME?</v>
      </c>
      <c r="T723" s="43" t="e">
        <f ca="1"/>
        <v>#NAME?</v>
      </c>
      <c r="U723" s="43" t="e">
        <f ca="1"/>
        <v>#NAME?</v>
      </c>
    </row>
    <row r="724" spans="1:21" x14ac:dyDescent="0.35">
      <c r="A724" s="40">
        <f ca="1">INDEX('Flow probs &amp; rates'!$T$5:$T$5999,D724)</f>
        <v>0.97307598667863482</v>
      </c>
      <c r="B724" s="40">
        <f ca="1">INDEX('Flow probs &amp; rates'!$U$5:$U$5999,D724)</f>
        <v>1.4666545033949607E-2</v>
      </c>
      <c r="C724" s="40">
        <f ca="1">INDEX('Flow probs &amp; rates'!$V$5:$V$5999,D724)</f>
        <v>1.2257468287415595E-2</v>
      </c>
      <c r="D724" s="12">
        <v>241</v>
      </c>
      <c r="E724" s="12"/>
      <c r="F724" s="12">
        <v>-2.88269478146801E-2</v>
      </c>
      <c r="G724" s="12">
        <v>1.71598284396943E-2</v>
      </c>
      <c r="H724" s="12">
        <v>1.16671193749851E-2</v>
      </c>
      <c r="J724" s="11" t="e">
        <f t="shared" ref="J724" ca="1" si="717">LN(INDEX(O$4:O$5999,M724))</f>
        <v>#NAME?</v>
      </c>
      <c r="K724" s="11">
        <v>0</v>
      </c>
      <c r="L724" s="11">
        <v>0</v>
      </c>
      <c r="M724" s="30">
        <v>1441</v>
      </c>
      <c r="N724">
        <v>361</v>
      </c>
      <c r="O724" t="e">
        <f t="array" aca="1" ref="O724:Q729" ca="1">[1]!evect(INDEX(A$4:A$5999,N724):INDEX(C$6:C$5999,N724))</f>
        <v>#NAME?</v>
      </c>
      <c r="P724" t="e">
        <f ca="1"/>
        <v>#NAME?</v>
      </c>
      <c r="Q724" t="e">
        <f ca="1"/>
        <v>#NAME?</v>
      </c>
      <c r="S724" s="43" t="e">
        <f t="array" aca="1" ref="S724:U726" ca="1">MMULT(INDEX(O$5:O$5999,M724):INDEX(Q$7:Q$5999,M724),MMULT(J724:L726,MINVERSE(INDEX(O$5:O$5999,M724):INDEX(Q$7:Q$5999,M724))))</f>
        <v>#NAME?</v>
      </c>
      <c r="T724" s="43" t="e">
        <f ca="1"/>
        <v>#NAME?</v>
      </c>
      <c r="U724" s="43" t="e">
        <f ca="1"/>
        <v>#NAME?</v>
      </c>
    </row>
    <row r="725" spans="1:21" x14ac:dyDescent="0.35">
      <c r="A725" s="40">
        <f ca="1">INDEX('Flow probs &amp; rates'!$W$5:$W$5999,D724)</f>
        <v>0.1553560447594356</v>
      </c>
      <c r="B725" s="40">
        <f ca="1">INDEX('Flow probs &amp; rates'!$X$5:$X$5999,D724)</f>
        <v>0.73230490698119932</v>
      </c>
      <c r="C725" s="40">
        <f ca="1">INDEX('Flow probs &amp; rates'!$Y$5:$Y$5999,D724)</f>
        <v>0.11233904825936507</v>
      </c>
      <c r="D725" s="12"/>
      <c r="E725" s="12"/>
      <c r="F725" s="12">
        <v>0.182605827582449</v>
      </c>
      <c r="G725" s="12">
        <v>-0.31547167614807398</v>
      </c>
      <c r="H725" s="12">
        <v>0.132865848565624</v>
      </c>
      <c r="J725" s="11">
        <v>0</v>
      </c>
      <c r="K725" s="11" t="e">
        <f t="shared" ref="K725" ca="1" si="718">LN(INDEX(P$4:P$5999,M724))</f>
        <v>#NAME?</v>
      </c>
      <c r="L725" s="11">
        <v>0</v>
      </c>
      <c r="M725" s="30"/>
      <c r="O725" t="e">
        <f ca="1"/>
        <v>#NAME?</v>
      </c>
      <c r="P725" t="e">
        <f ca="1"/>
        <v>#NAME?</v>
      </c>
      <c r="Q725" t="e">
        <f ca="1"/>
        <v>#NAME?</v>
      </c>
      <c r="S725" s="43" t="e">
        <f ca="1"/>
        <v>#NAME?</v>
      </c>
      <c r="T725" s="43" t="e">
        <f ca="1"/>
        <v>#NAME?</v>
      </c>
      <c r="U725" s="43" t="e">
        <f ca="1"/>
        <v>#NAME?</v>
      </c>
    </row>
    <row r="726" spans="1:21" x14ac:dyDescent="0.35">
      <c r="A726" s="40">
        <f ca="1">INDEX('Flow probs &amp; rates'!$Z$5:$Z$5999,D724)</f>
        <v>1.751496891528579E-2</v>
      </c>
      <c r="B726" s="40">
        <f ca="1">INDEX('Flow probs &amp; rates'!$AA$5:$AA$5999,D724)</f>
        <v>2.5111054571900205E-2</v>
      </c>
      <c r="C726" s="40">
        <f ca="1">INDEX('Flow probs &amp; rates'!$AB$5:$AB$5999,D724)</f>
        <v>0.95737397651281397</v>
      </c>
      <c r="D726" s="12"/>
      <c r="E726" s="12"/>
      <c r="F726" s="12">
        <v>1.56732517107285E-2</v>
      </c>
      <c r="G726" s="12">
        <v>2.9809340763124699E-2</v>
      </c>
      <c r="H726" s="12">
        <v>-4.5482592473853597E-2</v>
      </c>
      <c r="J726" s="11">
        <v>0</v>
      </c>
      <c r="K726" s="11">
        <v>0</v>
      </c>
      <c r="L726" s="11" t="e">
        <f t="shared" ref="L726" ca="1" si="719">LN(INDEX(Q$4:Q$5999,M724))</f>
        <v>#NAME?</v>
      </c>
      <c r="M726" s="30"/>
      <c r="O726" t="e">
        <f ca="1"/>
        <v>#NAME?</v>
      </c>
      <c r="P726" t="e">
        <f ca="1"/>
        <v>#NAME?</v>
      </c>
      <c r="Q726" t="e">
        <f ca="1"/>
        <v>#NAME?</v>
      </c>
      <c r="S726" s="43" t="e">
        <f ca="1"/>
        <v>#NAME?</v>
      </c>
      <c r="T726" s="43" t="e">
        <f ca="1"/>
        <v>#NAME?</v>
      </c>
      <c r="U726" s="43" t="e">
        <f ca="1"/>
        <v>#NAME?</v>
      </c>
    </row>
    <row r="727" spans="1:21" x14ac:dyDescent="0.35">
      <c r="A727" s="40">
        <f ca="1">INDEX('Flow probs &amp; rates'!$T$5:$T$5999,D727)</f>
        <v>0.97537940998095729</v>
      </c>
      <c r="B727" s="40">
        <f ca="1">INDEX('Flow probs &amp; rates'!$U$5:$U$5999,D727)</f>
        <v>1.4071485137444157E-2</v>
      </c>
      <c r="C727" s="40">
        <f ca="1">INDEX('Flow probs &amp; rates'!$V$5:$V$5999,D727)</f>
        <v>1.0549104881598572E-2</v>
      </c>
      <c r="D727" s="12">
        <v>242</v>
      </c>
      <c r="E727" s="12"/>
      <c r="F727" s="12">
        <v>-2.6374417628736099E-2</v>
      </c>
      <c r="G727" s="12">
        <v>1.64060544989699E-2</v>
      </c>
      <c r="H727" s="12">
        <v>9.9683631399024603E-3</v>
      </c>
      <c r="J727" s="11" t="e">
        <f t="shared" ref="J727" ca="1" si="720">LN(INDEX(O$4:O$5999,M727))</f>
        <v>#NAME?</v>
      </c>
      <c r="K727" s="11">
        <v>0</v>
      </c>
      <c r="L727" s="11">
        <v>0</v>
      </c>
      <c r="M727" s="30">
        <v>1447</v>
      </c>
      <c r="O727" t="e">
        <f ca="1"/>
        <v>#NAME?</v>
      </c>
      <c r="P727" t="e">
        <f ca="1"/>
        <v>#NAME?</v>
      </c>
      <c r="Q727" t="e">
        <f ca="1"/>
        <v>#NAME?</v>
      </c>
      <c r="S727" s="43" t="e">
        <f t="array" aca="1" ref="S727:U729" ca="1">MMULT(INDEX(O$5:O$5999,M727):INDEX(Q$7:Q$5999,M727),MMULT(J727:L729,MINVERSE(INDEX(O$5:O$5999,M727):INDEX(Q$7:Q$5999,M727))))</f>
        <v>#NAME?</v>
      </c>
      <c r="T727" s="43" t="e">
        <f ca="1"/>
        <v>#NAME?</v>
      </c>
      <c r="U727" s="43" t="e">
        <f ca="1"/>
        <v>#NAME?</v>
      </c>
    </row>
    <row r="728" spans="1:21" x14ac:dyDescent="0.35">
      <c r="A728" s="40">
        <f ca="1">INDEX('Flow probs &amp; rates'!$W$5:$W$5999,D727)</f>
        <v>0.15418976893096256</v>
      </c>
      <c r="B728" s="40">
        <f ca="1">INDEX('Flow probs &amp; rates'!$X$5:$X$5999,D727)</f>
        <v>0.73698373605329848</v>
      </c>
      <c r="C728" s="40">
        <f ca="1">INDEX('Flow probs &amp; rates'!$Y$5:$Y$5999,D727)</f>
        <v>0.10882649501573892</v>
      </c>
      <c r="D728" s="12"/>
      <c r="E728" s="12"/>
      <c r="F728" s="12">
        <v>0.18042999636531901</v>
      </c>
      <c r="G728" s="12">
        <v>-0.30899142365100002</v>
      </c>
      <c r="H728" s="12">
        <v>0.12856142728473</v>
      </c>
      <c r="J728" s="11">
        <v>0</v>
      </c>
      <c r="K728" s="11" t="e">
        <f t="shared" ref="K728" ca="1" si="721">LN(INDEX(P$4:P$5999,M727))</f>
        <v>#NAME?</v>
      </c>
      <c r="L728" s="11">
        <v>0</v>
      </c>
      <c r="M728" s="30"/>
      <c r="O728" t="e">
        <f ca="1"/>
        <v>#NAME?</v>
      </c>
      <c r="P728" t="e">
        <f ca="1"/>
        <v>#NAME?</v>
      </c>
      <c r="Q728" t="e">
        <f ca="1"/>
        <v>#NAME?</v>
      </c>
      <c r="S728" s="43" t="e">
        <f ca="1"/>
        <v>#NAME?</v>
      </c>
      <c r="T728" s="43" t="e">
        <f ca="1"/>
        <v>#NAME?</v>
      </c>
      <c r="U728" s="43" t="e">
        <f ca="1"/>
        <v>#NAME?</v>
      </c>
    </row>
    <row r="729" spans="1:21" x14ac:dyDescent="0.35">
      <c r="A729" s="40">
        <f ca="1">INDEX('Flow probs &amp; rates'!$Z$5:$Z$5999,D727)</f>
        <v>1.8248196658022634E-2</v>
      </c>
      <c r="B729" s="40">
        <f ca="1">INDEX('Flow probs &amp; rates'!$AA$5:$AA$5999,D727)</f>
        <v>2.5935187760693996E-2</v>
      </c>
      <c r="C729" s="40">
        <f ca="1">INDEX('Flow probs &amp; rates'!$AB$5:$AB$5999,D727)</f>
        <v>0.95581661558128328</v>
      </c>
      <c r="D729" s="12"/>
      <c r="E729" s="12"/>
      <c r="F729" s="12">
        <v>1.63755750158395E-2</v>
      </c>
      <c r="G729" s="12">
        <v>3.0724141838800699E-2</v>
      </c>
      <c r="H729" s="12">
        <v>-4.7099716854717401E-2</v>
      </c>
      <c r="J729" s="11">
        <v>0</v>
      </c>
      <c r="K729" s="11">
        <v>0</v>
      </c>
      <c r="L729" s="11" t="e">
        <f t="shared" ref="L729" ca="1" si="722">LN(INDEX(Q$4:Q$5999,M727))</f>
        <v>#NAME?</v>
      </c>
      <c r="M729" s="30"/>
      <c r="O729" t="e">
        <f ca="1"/>
        <v>#NAME?</v>
      </c>
      <c r="P729" t="e">
        <f ca="1"/>
        <v>#NAME?</v>
      </c>
      <c r="Q729" t="e">
        <f ca="1"/>
        <v>#NAME?</v>
      </c>
      <c r="S729" s="43" t="e">
        <f ca="1"/>
        <v>#NAME?</v>
      </c>
      <c r="T729" s="43" t="e">
        <f ca="1"/>
        <v>#NAME?</v>
      </c>
      <c r="U729" s="43" t="e">
        <f ca="1"/>
        <v>#NAME?</v>
      </c>
    </row>
    <row r="730" spans="1:21" x14ac:dyDescent="0.35">
      <c r="A730" s="40">
        <f ca="1">INDEX('Flow probs &amp; rates'!$T$5:$T$5999,D730)</f>
        <v>0.97334155057506799</v>
      </c>
      <c r="B730" s="40">
        <f ca="1">INDEX('Flow probs &amp; rates'!$U$5:$U$5999,D730)</f>
        <v>1.4200874778848478E-2</v>
      </c>
      <c r="C730" s="40">
        <f ca="1">INDEX('Flow probs &amp; rates'!$V$5:$V$5999,D730)</f>
        <v>1.2457574646083497E-2</v>
      </c>
      <c r="D730" s="12">
        <v>243</v>
      </c>
      <c r="E730" s="12"/>
      <c r="F730" s="12">
        <v>-2.84426842047035E-2</v>
      </c>
      <c r="G730" s="12">
        <v>1.6739558974558699E-2</v>
      </c>
      <c r="H730" s="12">
        <v>1.17031252302015E-2</v>
      </c>
      <c r="J730" s="11" t="e">
        <f t="shared" ref="J730" ca="1" si="723">LN(INDEX(O$4:O$5999,M730))</f>
        <v>#NAME?</v>
      </c>
      <c r="K730" s="11">
        <v>0</v>
      </c>
      <c r="L730" s="11">
        <v>0</v>
      </c>
      <c r="M730" s="30">
        <v>1453</v>
      </c>
      <c r="N730">
        <v>364</v>
      </c>
      <c r="O730" t="e">
        <f t="array" aca="1" ref="O730:Q735" ca="1">[1]!evect(INDEX(A$4:A$5999,N730):INDEX(C$6:C$5999,N730))</f>
        <v>#NAME?</v>
      </c>
      <c r="P730" t="e">
        <f ca="1"/>
        <v>#NAME?</v>
      </c>
      <c r="Q730" t="e">
        <f ca="1"/>
        <v>#NAME?</v>
      </c>
      <c r="S730" s="43" t="e">
        <f t="array" aca="1" ref="S730:U732" ca="1">MMULT(INDEX(O$5:O$5999,M730):INDEX(Q$7:Q$5999,M730),MMULT(J730:L732,MINVERSE(INDEX(O$5:O$5999,M730):INDEX(Q$7:Q$5999,M730))))</f>
        <v>#NAME?</v>
      </c>
      <c r="T730" s="43" t="e">
        <f ca="1"/>
        <v>#NAME?</v>
      </c>
      <c r="U730" s="43" t="e">
        <f ca="1"/>
        <v>#NAME?</v>
      </c>
    </row>
    <row r="731" spans="1:21" x14ac:dyDescent="0.35">
      <c r="A731" s="40">
        <f ca="1">INDEX('Flow probs &amp; rates'!$W$5:$W$5999,D730)</f>
        <v>0.147742806199397</v>
      </c>
      <c r="B731" s="40">
        <f ca="1">INDEX('Flow probs &amp; rates'!$X$5:$X$5999,D730)</f>
        <v>0.72225345328499868</v>
      </c>
      <c r="C731" s="40">
        <f ca="1">INDEX('Flow probs &amp; rates'!$Y$5:$Y$5999,D730)</f>
        <v>0.13000374051560426</v>
      </c>
      <c r="D731" s="12"/>
      <c r="E731" s="12"/>
      <c r="F731" s="12">
        <v>0.17466419546321699</v>
      </c>
      <c r="G731" s="12">
        <v>-0.32921328007826201</v>
      </c>
      <c r="H731" s="12">
        <v>0.154549084615864</v>
      </c>
      <c r="J731" s="11">
        <v>0</v>
      </c>
      <c r="K731" s="11" t="e">
        <f t="shared" ref="K731" ca="1" si="724">LN(INDEX(P$4:P$5999,M730))</f>
        <v>#NAME?</v>
      </c>
      <c r="L731" s="11">
        <v>0</v>
      </c>
      <c r="M731" s="11"/>
      <c r="O731" t="e">
        <f ca="1"/>
        <v>#NAME?</v>
      </c>
      <c r="P731" t="e">
        <f ca="1"/>
        <v>#NAME?</v>
      </c>
      <c r="Q731" t="e">
        <f ca="1"/>
        <v>#NAME?</v>
      </c>
      <c r="S731" s="43" t="e">
        <f ca="1"/>
        <v>#NAME?</v>
      </c>
      <c r="T731" s="43" t="e">
        <f ca="1"/>
        <v>#NAME?</v>
      </c>
      <c r="U731" s="43" t="e">
        <f ca="1"/>
        <v>#NAME?</v>
      </c>
    </row>
    <row r="732" spans="1:21" x14ac:dyDescent="0.35">
      <c r="A732" s="40">
        <f ca="1">INDEX('Flow probs &amp; rates'!$Z$5:$Z$5999,D730)</f>
        <v>1.5640947716401645E-2</v>
      </c>
      <c r="B732" s="40">
        <f ca="1">INDEX('Flow probs &amp; rates'!$AA$5:$AA$5999,D730)</f>
        <v>2.1663193825075849E-2</v>
      </c>
      <c r="C732" s="40">
        <f ca="1">INDEX('Flow probs &amp; rates'!$AB$5:$AB$5999,D730)</f>
        <v>0.96269585845852246</v>
      </c>
      <c r="D732" s="12"/>
      <c r="E732" s="12"/>
      <c r="F732" s="12">
        <v>1.41210790995653E-2</v>
      </c>
      <c r="G732" s="12">
        <v>2.5809395820748302E-2</v>
      </c>
      <c r="H732" s="12">
        <v>-3.9930474930518101E-2</v>
      </c>
      <c r="J732" s="11">
        <v>0</v>
      </c>
      <c r="K732" s="11">
        <v>0</v>
      </c>
      <c r="L732" s="11" t="e">
        <f t="shared" ref="L732" ca="1" si="725">LN(INDEX(Q$4:Q$5999,M730))</f>
        <v>#NAME?</v>
      </c>
      <c r="M732" s="11"/>
      <c r="O732" t="e">
        <f ca="1"/>
        <v>#NAME?</v>
      </c>
      <c r="P732" t="e">
        <f ca="1"/>
        <v>#NAME?</v>
      </c>
      <c r="Q732" t="e">
        <f ca="1"/>
        <v>#NAME?</v>
      </c>
      <c r="S732" s="43" t="e">
        <f ca="1"/>
        <v>#NAME?</v>
      </c>
      <c r="T732" s="43" t="e">
        <f ca="1"/>
        <v>#NAME?</v>
      </c>
      <c r="U732" s="43" t="e">
        <f ca="1"/>
        <v>#NAME?</v>
      </c>
    </row>
    <row r="733" spans="1:21" x14ac:dyDescent="0.35">
      <c r="A733" s="40">
        <f ca="1">INDEX('Flow probs &amp; rates'!$T$5:$T$5999,D733)</f>
        <v>0.97354746996118535</v>
      </c>
      <c r="B733" s="40">
        <f ca="1">INDEX('Flow probs &amp; rates'!$U$5:$U$5999,D733)</f>
        <v>1.4300056522589082E-2</v>
      </c>
      <c r="C733" s="40">
        <f ca="1">INDEX('Flow probs &amp; rates'!$V$5:$V$5999,D733)</f>
        <v>1.2152473516225563E-2</v>
      </c>
      <c r="D733" s="12">
        <v>244</v>
      </c>
      <c r="E733" s="12"/>
      <c r="F733" s="12">
        <v>-2.8218494069107699E-2</v>
      </c>
      <c r="G733" s="12">
        <v>1.6885566434764802E-2</v>
      </c>
      <c r="H733" s="12">
        <v>1.13329276342872E-2</v>
      </c>
      <c r="J733" s="11" t="e">
        <f t="shared" ref="J733" ca="1" si="726">LN(INDEX(O$4:O$5999,M733))</f>
        <v>#NAME?</v>
      </c>
      <c r="K733" s="11">
        <v>0</v>
      </c>
      <c r="L733" s="11">
        <v>0</v>
      </c>
      <c r="M733" s="30">
        <v>1459</v>
      </c>
      <c r="O733" t="e">
        <f ca="1"/>
        <v>#NAME?</v>
      </c>
      <c r="P733" t="e">
        <f ca="1"/>
        <v>#NAME?</v>
      </c>
      <c r="Q733" t="e">
        <f ca="1"/>
        <v>#NAME?</v>
      </c>
      <c r="S733" s="43" t="e">
        <f t="array" aca="1" ref="S733:U735" ca="1">MMULT(INDEX(O$5:O$5999,M733):INDEX(Q$7:Q$5999,M733),MMULT(J733:L735,MINVERSE(INDEX(O$5:O$5999,M733):INDEX(Q$7:Q$5999,M733))))</f>
        <v>#NAME?</v>
      </c>
      <c r="T733" s="43" t="e">
        <f ca="1"/>
        <v>#NAME?</v>
      </c>
      <c r="U733" s="43" t="e">
        <f ca="1"/>
        <v>#NAME?</v>
      </c>
    </row>
    <row r="734" spans="1:21" x14ac:dyDescent="0.35">
      <c r="A734" s="40">
        <f ca="1">INDEX('Flow probs &amp; rates'!$W$5:$W$5999,D733)</f>
        <v>0.14523876104247302</v>
      </c>
      <c r="B734" s="40">
        <f ca="1">INDEX('Flow probs &amp; rates'!$X$5:$X$5999,D733)</f>
        <v>0.72022835593829138</v>
      </c>
      <c r="C734" s="40">
        <f ca="1">INDEX('Flow probs &amp; rates'!$Y$5:$Y$5999,D733)</f>
        <v>0.13453288301923563</v>
      </c>
      <c r="D734" s="12"/>
      <c r="E734" s="12"/>
      <c r="F734" s="12">
        <v>0.171839521012218</v>
      </c>
      <c r="G734" s="12">
        <v>-0.33205755683677901</v>
      </c>
      <c r="H734" s="12">
        <v>0.160218035823712</v>
      </c>
      <c r="J734" s="11">
        <v>0</v>
      </c>
      <c r="K734" s="11" t="e">
        <f t="shared" ref="K734" ca="1" si="727">LN(INDEX(P$4:P$5999,M733))</f>
        <v>#NAME?</v>
      </c>
      <c r="L734" s="11">
        <v>0</v>
      </c>
      <c r="M734" s="30"/>
      <c r="O734" t="e">
        <f ca="1"/>
        <v>#NAME?</v>
      </c>
      <c r="P734" t="e">
        <f ca="1"/>
        <v>#NAME?</v>
      </c>
      <c r="Q734" t="e">
        <f ca="1"/>
        <v>#NAME?</v>
      </c>
      <c r="S734" s="43" t="e">
        <f ca="1"/>
        <v>#NAME?</v>
      </c>
      <c r="T734" s="43" t="e">
        <f ca="1"/>
        <v>#NAME?</v>
      </c>
      <c r="U734" s="43" t="e">
        <f ca="1"/>
        <v>#NAME?</v>
      </c>
    </row>
    <row r="735" spans="1:21" x14ac:dyDescent="0.35">
      <c r="A735" s="40">
        <f ca="1">INDEX('Flow probs &amp; rates'!$Z$5:$Z$5999,D733)</f>
        <v>1.5763492703909258E-2</v>
      </c>
      <c r="B735" s="40">
        <f ca="1">INDEX('Flow probs &amp; rates'!$AA$5:$AA$5999,D733)</f>
        <v>2.1299189942612685E-2</v>
      </c>
      <c r="C735" s="40">
        <f ca="1">INDEX('Flow probs &amp; rates'!$AB$5:$AB$5999,D733)</f>
        <v>0.96293731735347798</v>
      </c>
      <c r="D735" s="12"/>
      <c r="E735" s="12"/>
      <c r="F735" s="12">
        <v>1.4311203506054001E-2</v>
      </c>
      <c r="G735" s="12">
        <v>2.5402521368770799E-2</v>
      </c>
      <c r="H735" s="12">
        <v>-3.9713724864621901E-2</v>
      </c>
      <c r="J735" s="11">
        <v>0</v>
      </c>
      <c r="K735" s="11">
        <v>0</v>
      </c>
      <c r="L735" s="11" t="e">
        <f t="shared" ref="L735" ca="1" si="728">LN(INDEX(Q$4:Q$5999,M733))</f>
        <v>#NAME?</v>
      </c>
      <c r="M735" s="30"/>
      <c r="O735" t="e">
        <f ca="1"/>
        <v>#NAME?</v>
      </c>
      <c r="P735" t="e">
        <f ca="1"/>
        <v>#NAME?</v>
      </c>
      <c r="Q735" t="e">
        <f ca="1"/>
        <v>#NAME?</v>
      </c>
      <c r="S735" s="43" t="e">
        <f ca="1"/>
        <v>#NAME?</v>
      </c>
      <c r="T735" s="43" t="e">
        <f ca="1"/>
        <v>#NAME?</v>
      </c>
      <c r="U735" s="43" t="e">
        <f ca="1"/>
        <v>#NAME?</v>
      </c>
    </row>
    <row r="736" spans="1:21" x14ac:dyDescent="0.35">
      <c r="A736" s="40">
        <f ca="1">INDEX('Flow probs &amp; rates'!$T$5:$T$5999,D736)</f>
        <v>0.97393985477403811</v>
      </c>
      <c r="B736" s="40">
        <f ca="1">INDEX('Flow probs &amp; rates'!$U$5:$U$5999,D736)</f>
        <v>1.4549710936915015E-2</v>
      </c>
      <c r="C736" s="40">
        <f ca="1">INDEX('Flow probs &amp; rates'!$V$5:$V$5999,D736)</f>
        <v>1.1510434289046832E-2</v>
      </c>
      <c r="D736" s="12">
        <v>245</v>
      </c>
      <c r="E736" s="12"/>
      <c r="F736" s="12">
        <v>-2.78369658104567E-2</v>
      </c>
      <c r="G736" s="12">
        <v>1.70923892761424E-2</v>
      </c>
      <c r="H736" s="12">
        <v>1.0744576544547701E-2</v>
      </c>
      <c r="J736" s="11" t="e">
        <f t="shared" ref="J736" ca="1" si="729">LN(INDEX(O$4:O$5999,M736))</f>
        <v>#NAME?</v>
      </c>
      <c r="K736" s="11">
        <v>0</v>
      </c>
      <c r="L736" s="11">
        <v>0</v>
      </c>
      <c r="M736" s="30">
        <v>1465</v>
      </c>
      <c r="N736">
        <v>367</v>
      </c>
      <c r="O736" t="e">
        <f t="array" aca="1" ref="O736:Q741" ca="1">[1]!evect(INDEX(A$4:A$5999,N736):INDEX(C$6:C$5999,N736))</f>
        <v>#NAME?</v>
      </c>
      <c r="P736" t="e">
        <f ca="1"/>
        <v>#NAME?</v>
      </c>
      <c r="Q736" t="e">
        <f ca="1"/>
        <v>#NAME?</v>
      </c>
      <c r="S736" s="43" t="e">
        <f t="array" aca="1" ref="S736:U738" ca="1">MMULT(INDEX(O$5:O$5999,M736):INDEX(Q$7:Q$5999,M736),MMULT(J736:L738,MINVERSE(INDEX(O$5:O$5999,M736):INDEX(Q$7:Q$5999,M736))))</f>
        <v>#NAME?</v>
      </c>
      <c r="T736" s="43" t="e">
        <f ca="1"/>
        <v>#NAME?</v>
      </c>
      <c r="U736" s="43" t="e">
        <f ca="1"/>
        <v>#NAME?</v>
      </c>
    </row>
    <row r="737" spans="1:21" x14ac:dyDescent="0.35">
      <c r="A737" s="40">
        <f ca="1">INDEX('Flow probs &amp; rates'!$W$5:$W$5999,D736)</f>
        <v>0.1458426197561826</v>
      </c>
      <c r="B737" s="40">
        <f ca="1">INDEX('Flow probs &amp; rates'!$X$5:$X$5999,D736)</f>
        <v>0.72760586606666178</v>
      </c>
      <c r="C737" s="40">
        <f ca="1">INDEX('Flow probs &amp; rates'!$Y$5:$Y$5999,D736)</f>
        <v>0.12655151417715566</v>
      </c>
      <c r="D737" s="12"/>
      <c r="E737" s="12"/>
      <c r="F737" s="12">
        <v>0.17166724548703299</v>
      </c>
      <c r="G737" s="12">
        <v>-0.32190151394476801</v>
      </c>
      <c r="H737" s="12">
        <v>0.15023426844512799</v>
      </c>
      <c r="J737" s="11">
        <v>0</v>
      </c>
      <c r="K737" s="11" t="e">
        <f t="shared" ref="K737" ca="1" si="730">LN(INDEX(P$4:P$5999,M736))</f>
        <v>#NAME?</v>
      </c>
      <c r="L737" s="11">
        <v>0</v>
      </c>
      <c r="M737" s="30"/>
      <c r="O737" t="e">
        <f ca="1"/>
        <v>#NAME?</v>
      </c>
      <c r="P737" t="e">
        <f ca="1"/>
        <v>#NAME?</v>
      </c>
      <c r="Q737" t="e">
        <f ca="1"/>
        <v>#NAME?</v>
      </c>
      <c r="S737" s="43" t="e">
        <f ca="1"/>
        <v>#NAME?</v>
      </c>
      <c r="T737" s="43" t="e">
        <f ca="1"/>
        <v>#NAME?</v>
      </c>
      <c r="U737" s="43" t="e">
        <f ca="1"/>
        <v>#NAME?</v>
      </c>
    </row>
    <row r="738" spans="1:21" x14ac:dyDescent="0.35">
      <c r="A738" s="40">
        <f ca="1">INDEX('Flow probs &amp; rates'!$Z$5:$Z$5999,D736)</f>
        <v>1.7081146177338778E-2</v>
      </c>
      <c r="B738" s="40">
        <f ca="1">INDEX('Flow probs &amp; rates'!$AA$5:$AA$5999,D736)</f>
        <v>2.3121864622816599E-2</v>
      </c>
      <c r="C738" s="40">
        <f ca="1">INDEX('Flow probs &amp; rates'!$AB$5:$AB$5999,D736)</f>
        <v>0.95979698919984457</v>
      </c>
      <c r="D738" s="12"/>
      <c r="E738" s="12"/>
      <c r="F738" s="12">
        <v>1.5529939493313299E-2</v>
      </c>
      <c r="G738" s="12">
        <v>2.7488287009893201E-2</v>
      </c>
      <c r="H738" s="12">
        <v>-4.3018226503134901E-2</v>
      </c>
      <c r="J738" s="11">
        <v>0</v>
      </c>
      <c r="K738" s="11">
        <v>0</v>
      </c>
      <c r="L738" s="11" t="e">
        <f t="shared" ref="L738" ca="1" si="731">LN(INDEX(Q$4:Q$5999,M736))</f>
        <v>#NAME?</v>
      </c>
      <c r="M738" s="30"/>
      <c r="O738" t="e">
        <f ca="1"/>
        <v>#NAME?</v>
      </c>
      <c r="P738" t="e">
        <f ca="1"/>
        <v>#NAME?</v>
      </c>
      <c r="Q738" t="e">
        <f ca="1"/>
        <v>#NAME?</v>
      </c>
      <c r="S738" s="43" t="e">
        <f ca="1"/>
        <v>#NAME?</v>
      </c>
      <c r="T738" s="43" t="e">
        <f ca="1"/>
        <v>#NAME?</v>
      </c>
      <c r="U738" s="43" t="e">
        <f ca="1"/>
        <v>#NAME?</v>
      </c>
    </row>
    <row r="739" spans="1:21" x14ac:dyDescent="0.35">
      <c r="A739" s="40">
        <f ca="1">INDEX('Flow probs &amp; rates'!$T$5:$T$5999,D739)</f>
        <v>0.97434148233128359</v>
      </c>
      <c r="B739" s="40">
        <f ca="1">INDEX('Flow probs &amp; rates'!$U$5:$U$5999,D739)</f>
        <v>1.4068857922237081E-2</v>
      </c>
      <c r="C739" s="40">
        <f ca="1">INDEX('Flow probs &amp; rates'!$V$5:$V$5999,D739)</f>
        <v>1.1589659746479332E-2</v>
      </c>
      <c r="D739" s="12">
        <v>246</v>
      </c>
      <c r="E739" s="12"/>
      <c r="F739" s="12">
        <v>-2.7402670405688799E-2</v>
      </c>
      <c r="G739" s="12">
        <v>1.6454041794772001E-2</v>
      </c>
      <c r="H739" s="12">
        <v>1.09486286109168E-2</v>
      </c>
      <c r="J739" s="11" t="e">
        <f t="shared" ref="J739" ca="1" si="732">LN(INDEX(O$4:O$5999,M739))</f>
        <v>#NAME?</v>
      </c>
      <c r="K739" s="11">
        <v>0</v>
      </c>
      <c r="L739" s="11">
        <v>0</v>
      </c>
      <c r="M739" s="30">
        <v>1471</v>
      </c>
      <c r="O739" t="e">
        <f ca="1"/>
        <v>#NAME?</v>
      </c>
      <c r="P739" t="e">
        <f ca="1"/>
        <v>#NAME?</v>
      </c>
      <c r="Q739" t="e">
        <f ca="1"/>
        <v>#NAME?</v>
      </c>
      <c r="S739" s="43" t="e">
        <f t="array" aca="1" ref="S739:U741" ca="1">MMULT(INDEX(O$5:O$5999,M739):INDEX(Q$7:Q$5999,M739),MMULT(J739:L741,MINVERSE(INDEX(O$5:O$5999,M739):INDEX(Q$7:Q$5999,M739))))</f>
        <v>#NAME?</v>
      </c>
      <c r="T739" s="43" t="e">
        <f ca="1"/>
        <v>#NAME?</v>
      </c>
      <c r="U739" s="43" t="e">
        <f ca="1"/>
        <v>#NAME?</v>
      </c>
    </row>
    <row r="740" spans="1:21" x14ac:dyDescent="0.35">
      <c r="A740" s="40">
        <f ca="1">INDEX('Flow probs &amp; rates'!$W$5:$W$5999,D739)</f>
        <v>0.14814861166617208</v>
      </c>
      <c r="B740" s="40">
        <f ca="1">INDEX('Flow probs &amp; rates'!$X$5:$X$5999,D739)</f>
        <v>0.73257801419483282</v>
      </c>
      <c r="C740" s="40">
        <f ca="1">INDEX('Flow probs &amp; rates'!$Y$5:$Y$5999,D739)</f>
        <v>0.11927337413899505</v>
      </c>
      <c r="D740" s="12"/>
      <c r="E740" s="12"/>
      <c r="F740" s="12">
        <v>0.17376568082028501</v>
      </c>
      <c r="G740" s="12">
        <v>-0.31500795620811201</v>
      </c>
      <c r="H740" s="12">
        <v>0.14124227538782699</v>
      </c>
      <c r="J740" s="11">
        <v>0</v>
      </c>
      <c r="K740" s="11" t="e">
        <f t="shared" ref="K740" ca="1" si="733">LN(INDEX(P$4:P$5999,M739))</f>
        <v>#NAME?</v>
      </c>
      <c r="L740" s="11">
        <v>0</v>
      </c>
      <c r="M740" s="11"/>
      <c r="O740" t="e">
        <f ca="1"/>
        <v>#NAME?</v>
      </c>
      <c r="P740" t="e">
        <f ca="1"/>
        <v>#NAME?</v>
      </c>
      <c r="Q740" t="e">
        <f ca="1"/>
        <v>#NAME?</v>
      </c>
      <c r="S740" s="43" t="e">
        <f ca="1"/>
        <v>#NAME?</v>
      </c>
      <c r="T740" s="43" t="e">
        <f ca="1"/>
        <v>#NAME?</v>
      </c>
      <c r="U740" s="43" t="e">
        <f ca="1"/>
        <v>#NAME?</v>
      </c>
    </row>
    <row r="741" spans="1:21" x14ac:dyDescent="0.35">
      <c r="A741" s="40">
        <f ca="1">INDEX('Flow probs &amp; rates'!$Z$5:$Z$5999,D739)</f>
        <v>1.8494427745601821E-2</v>
      </c>
      <c r="B741" s="40">
        <f ca="1">INDEX('Flow probs &amp; rates'!$AA$5:$AA$5999,D739)</f>
        <v>2.4297426378354893E-2</v>
      </c>
      <c r="C741" s="40">
        <f ca="1">INDEX('Flow probs &amp; rates'!$AB$5:$AB$5999,D739)</f>
        <v>0.9572081458760433</v>
      </c>
      <c r="D741" s="12"/>
      <c r="E741" s="12"/>
      <c r="F741" s="12">
        <v>1.6875973211866801E-2</v>
      </c>
      <c r="G741" s="12">
        <v>2.8832477837779601E-2</v>
      </c>
      <c r="H741" s="12">
        <v>-4.5708451049646499E-2</v>
      </c>
      <c r="J741" s="11">
        <v>0</v>
      </c>
      <c r="K741" s="11">
        <v>0</v>
      </c>
      <c r="L741" s="11" t="e">
        <f t="shared" ref="L741" ca="1" si="734">LN(INDEX(Q$4:Q$5999,M739))</f>
        <v>#NAME?</v>
      </c>
      <c r="M741" s="11"/>
      <c r="O741" t="e">
        <f ca="1"/>
        <v>#NAME?</v>
      </c>
      <c r="P741" t="e">
        <f ca="1"/>
        <v>#NAME?</v>
      </c>
      <c r="Q741" t="e">
        <f ca="1"/>
        <v>#NAME?</v>
      </c>
      <c r="S741" s="43" t="e">
        <f ca="1"/>
        <v>#NAME?</v>
      </c>
      <c r="T741" s="43" t="e">
        <f ca="1"/>
        <v>#NAME?</v>
      </c>
      <c r="U741" s="43" t="e">
        <f ca="1"/>
        <v>#NAME?</v>
      </c>
    </row>
    <row r="742" spans="1:21" x14ac:dyDescent="0.35">
      <c r="A742" s="40">
        <f ca="1">INDEX('Flow probs &amp; rates'!$T$5:$T$5999,D742)</f>
        <v>0.97293352941285016</v>
      </c>
      <c r="B742" s="40">
        <f ca="1">INDEX('Flow probs &amp; rates'!$U$5:$U$5999,D742)</f>
        <v>1.4423449985595806E-2</v>
      </c>
      <c r="C742" s="40">
        <f ca="1">INDEX('Flow probs &amp; rates'!$V$5:$V$5999,D742)</f>
        <v>1.2643020601553931E-2</v>
      </c>
      <c r="D742" s="12">
        <v>247</v>
      </c>
      <c r="E742" s="12"/>
      <c r="F742" s="12">
        <v>-2.8887276719439799E-2</v>
      </c>
      <c r="G742" s="12">
        <v>1.6945290183400401E-2</v>
      </c>
      <c r="H742" s="12">
        <v>1.19419865360402E-2</v>
      </c>
      <c r="J742" s="11" t="e">
        <f t="shared" ref="J742" ca="1" si="735">LN(INDEX(O$4:O$5999,M742))</f>
        <v>#NAME?</v>
      </c>
      <c r="K742" s="11">
        <v>0</v>
      </c>
      <c r="L742" s="11">
        <v>0</v>
      </c>
      <c r="M742" s="30">
        <v>1477</v>
      </c>
      <c r="N742">
        <v>370</v>
      </c>
      <c r="O742" t="e">
        <f t="array" aca="1" ref="O742:Q747" ca="1">[1]!evect(INDEX(A$4:A$5999,N742):INDEX(C$6:C$5999,N742))</f>
        <v>#NAME?</v>
      </c>
      <c r="P742" t="e">
        <f ca="1"/>
        <v>#NAME?</v>
      </c>
      <c r="Q742" t="e">
        <f ca="1"/>
        <v>#NAME?</v>
      </c>
      <c r="S742" s="43" t="e">
        <f t="array" aca="1" ref="S742:U744" ca="1">MMULT(INDEX(O$5:O$5999,M742):INDEX(Q$7:Q$5999,M742),MMULT(J742:L744,MINVERSE(INDEX(O$5:O$5999,M742):INDEX(Q$7:Q$5999,M742))))</f>
        <v>#NAME?</v>
      </c>
      <c r="T742" s="43" t="e">
        <f ca="1"/>
        <v>#NAME?</v>
      </c>
      <c r="U742" s="43" t="e">
        <f ca="1"/>
        <v>#NAME?</v>
      </c>
    </row>
    <row r="743" spans="1:21" x14ac:dyDescent="0.35">
      <c r="A743" s="40">
        <f ca="1">INDEX('Flow probs &amp; rates'!$W$5:$W$5999,D742)</f>
        <v>0.14753638950855405</v>
      </c>
      <c r="B743" s="40">
        <f ca="1">INDEX('Flow probs &amp; rates'!$X$5:$X$5999,D742)</f>
        <v>0.72691825715954173</v>
      </c>
      <c r="C743" s="40">
        <f ca="1">INDEX('Flow probs &amp; rates'!$Y$5:$Y$5999,D742)</f>
        <v>0.12554535333190417</v>
      </c>
      <c r="D743" s="12"/>
      <c r="E743" s="12"/>
      <c r="F743" s="12">
        <v>0.17385263536038301</v>
      </c>
      <c r="G743" s="12">
        <v>-0.322794494267858</v>
      </c>
      <c r="H743" s="12">
        <v>0.14894185890747499</v>
      </c>
      <c r="J743" s="11">
        <v>0</v>
      </c>
      <c r="K743" s="11" t="e">
        <f t="shared" ref="K743" ca="1" si="736">LN(INDEX(P$4:P$5999,M742))</f>
        <v>#NAME?</v>
      </c>
      <c r="L743" s="11">
        <v>0</v>
      </c>
      <c r="M743" s="30"/>
      <c r="O743" t="e">
        <f ca="1"/>
        <v>#NAME?</v>
      </c>
      <c r="P743" t="e">
        <f ca="1"/>
        <v>#NAME?</v>
      </c>
      <c r="Q743" t="e">
        <f ca="1"/>
        <v>#NAME?</v>
      </c>
      <c r="S743" s="43" t="e">
        <f ca="1"/>
        <v>#NAME?</v>
      </c>
      <c r="T743" s="43" t="e">
        <f ca="1"/>
        <v>#NAME?</v>
      </c>
      <c r="U743" s="43" t="e">
        <f ca="1"/>
        <v>#NAME?</v>
      </c>
    </row>
    <row r="744" spans="1:21" x14ac:dyDescent="0.35">
      <c r="A744" s="40">
        <f ca="1">INDEX('Flow probs &amp; rates'!$Z$5:$Z$5999,D742)</f>
        <v>1.715347835065156E-2</v>
      </c>
      <c r="B744" s="40">
        <f ca="1">INDEX('Flow probs &amp; rates'!$AA$5:$AA$5999,D742)</f>
        <v>2.2690787541695644E-2</v>
      </c>
      <c r="C744" s="40">
        <f ca="1">INDEX('Flow probs &amp; rates'!$AB$5:$AB$5999,D742)</f>
        <v>0.96015573410765287</v>
      </c>
      <c r="D744" s="12"/>
      <c r="E744" s="12"/>
      <c r="F744" s="12">
        <v>1.56244546182724E-2</v>
      </c>
      <c r="G744" s="12">
        <v>2.6980091753671501E-2</v>
      </c>
      <c r="H744" s="12">
        <v>-4.26045463719434E-2</v>
      </c>
      <c r="J744" s="11">
        <v>0</v>
      </c>
      <c r="K744" s="11">
        <v>0</v>
      </c>
      <c r="L744" s="11" t="e">
        <f t="shared" ref="L744" ca="1" si="737">LN(INDEX(Q$4:Q$5999,M742))</f>
        <v>#NAME?</v>
      </c>
      <c r="M744" s="30"/>
      <c r="O744" t="e">
        <f ca="1"/>
        <v>#NAME?</v>
      </c>
      <c r="P744" t="e">
        <f ca="1"/>
        <v>#NAME?</v>
      </c>
      <c r="Q744" t="e">
        <f ca="1"/>
        <v>#NAME?</v>
      </c>
      <c r="S744" s="43" t="e">
        <f ca="1"/>
        <v>#NAME?</v>
      </c>
      <c r="T744" s="43" t="e">
        <f ca="1"/>
        <v>#NAME?</v>
      </c>
      <c r="U744" s="43" t="e">
        <f ca="1"/>
        <v>#NAME?</v>
      </c>
    </row>
    <row r="745" spans="1:21" x14ac:dyDescent="0.35">
      <c r="A745" s="40">
        <f ca="1">INDEX('Flow probs &amp; rates'!$T$5:$T$5999,D745)</f>
        <v>0.9714789727091887</v>
      </c>
      <c r="B745" s="40">
        <f ca="1">INDEX('Flow probs &amp; rates'!$U$5:$U$5999,D745)</f>
        <v>1.5031688949748738E-2</v>
      </c>
      <c r="C745" s="40">
        <f ca="1">INDEX('Flow probs &amp; rates'!$V$5:$V$5999,D745)</f>
        <v>1.3489338341062543E-2</v>
      </c>
      <c r="D745" s="12">
        <v>248</v>
      </c>
      <c r="E745" s="12"/>
      <c r="F745" s="12">
        <v>-3.0448229871154999E-2</v>
      </c>
      <c r="G745" s="12">
        <v>1.7712828598406598E-2</v>
      </c>
      <c r="H745" s="12">
        <v>1.2735401272748701E-2</v>
      </c>
      <c r="J745" s="11" t="e">
        <f t="shared" ref="J745" ca="1" si="738">LN(INDEX(O$4:O$5999,M745))</f>
        <v>#NAME?</v>
      </c>
      <c r="K745" s="11">
        <v>0</v>
      </c>
      <c r="L745" s="11">
        <v>0</v>
      </c>
      <c r="M745" s="30">
        <v>1483</v>
      </c>
      <c r="O745" t="e">
        <f ca="1"/>
        <v>#NAME?</v>
      </c>
      <c r="P745" t="e">
        <f ca="1"/>
        <v>#NAME?</v>
      </c>
      <c r="Q745" t="e">
        <f ca="1"/>
        <v>#NAME?</v>
      </c>
      <c r="S745" s="43" t="e">
        <f t="array" aca="1" ref="S745:U747" ca="1">MMULT(INDEX(O$5:O$5999,M745):INDEX(Q$7:Q$5999,M745),MMULT(J745:L747,MINVERSE(INDEX(O$5:O$5999,M745):INDEX(Q$7:Q$5999,M745))))</f>
        <v>#NAME?</v>
      </c>
      <c r="T745" s="43" t="e">
        <f ca="1"/>
        <v>#NAME?</v>
      </c>
      <c r="U745" s="43" t="e">
        <f ca="1"/>
        <v>#NAME?</v>
      </c>
    </row>
    <row r="746" spans="1:21" x14ac:dyDescent="0.35">
      <c r="A746" s="40">
        <f ca="1">INDEX('Flow probs &amp; rates'!$W$5:$W$5999,D745)</f>
        <v>0.14718020716282623</v>
      </c>
      <c r="B746" s="40">
        <f ca="1">INDEX('Flow probs &amp; rates'!$X$5:$X$5999,D745)</f>
        <v>0.72379307403843407</v>
      </c>
      <c r="C746" s="40">
        <f ca="1">INDEX('Flow probs &amp; rates'!$Y$5:$Y$5999,D745)</f>
        <v>0.12902671879873967</v>
      </c>
      <c r="D746" s="12"/>
      <c r="E746" s="12"/>
      <c r="F746" s="12">
        <v>0.17390111883995299</v>
      </c>
      <c r="G746" s="12">
        <v>-0.32718130093500097</v>
      </c>
      <c r="H746" s="12">
        <v>0.15328018209504801</v>
      </c>
      <c r="J746" s="11">
        <v>0</v>
      </c>
      <c r="K746" s="11" t="e">
        <f t="shared" ref="K746" ca="1" si="739">LN(INDEX(P$4:P$5999,M745))</f>
        <v>#NAME?</v>
      </c>
      <c r="L746" s="11">
        <v>0</v>
      </c>
      <c r="M746" s="30"/>
      <c r="O746" t="e">
        <f ca="1"/>
        <v>#NAME?</v>
      </c>
      <c r="P746" t="e">
        <f ca="1"/>
        <v>#NAME?</v>
      </c>
      <c r="Q746" t="e">
        <f ca="1"/>
        <v>#NAME?</v>
      </c>
      <c r="S746" s="43" t="e">
        <f ca="1"/>
        <v>#NAME?</v>
      </c>
      <c r="T746" s="43" t="e">
        <f ca="1"/>
        <v>#NAME?</v>
      </c>
      <c r="U746" s="43" t="e">
        <f ca="1"/>
        <v>#NAME?</v>
      </c>
    </row>
    <row r="747" spans="1:21" x14ac:dyDescent="0.35">
      <c r="A747" s="40">
        <f ca="1">INDEX('Flow probs &amp; rates'!$Z$5:$Z$5999,D745)</f>
        <v>1.6973502778415545E-2</v>
      </c>
      <c r="B747" s="40">
        <f ca="1">INDEX('Flow probs &amp; rates'!$AA$5:$AA$5999,D745)</f>
        <v>2.2002032043573722E-2</v>
      </c>
      <c r="C747" s="40">
        <f ca="1">INDEX('Flow probs &amp; rates'!$AB$5:$AB$5999,D745)</f>
        <v>0.96102446517801066</v>
      </c>
      <c r="D747" s="12"/>
      <c r="E747" s="12"/>
      <c r="F747" s="12">
        <v>1.55068488983872E-2</v>
      </c>
      <c r="G747" s="12">
        <v>2.6192687655013099E-2</v>
      </c>
      <c r="H747" s="12">
        <v>-4.1699536553400002E-2</v>
      </c>
      <c r="J747" s="11">
        <v>0</v>
      </c>
      <c r="K747" s="11">
        <v>0</v>
      </c>
      <c r="L747" s="11" t="e">
        <f t="shared" ref="L747" ca="1" si="740">LN(INDEX(Q$4:Q$5999,M745))</f>
        <v>#NAME?</v>
      </c>
      <c r="M747" s="30"/>
      <c r="O747" t="e">
        <f ca="1"/>
        <v>#NAME?</v>
      </c>
      <c r="P747" t="e">
        <f ca="1"/>
        <v>#NAME?</v>
      </c>
      <c r="Q747" t="e">
        <f ca="1"/>
        <v>#NAME?</v>
      </c>
      <c r="S747" s="43" t="e">
        <f ca="1"/>
        <v>#NAME?</v>
      </c>
      <c r="T747" s="43" t="e">
        <f ca="1"/>
        <v>#NAME?</v>
      </c>
      <c r="U747" s="43" t="e">
        <f ca="1"/>
        <v>#NAME?</v>
      </c>
    </row>
    <row r="748" spans="1:21" x14ac:dyDescent="0.35">
      <c r="A748" s="40">
        <f ca="1">INDEX('Flow probs &amp; rates'!$T$5:$T$5999,D748)</f>
        <v>0.97241654735179905</v>
      </c>
      <c r="B748" s="40">
        <f ca="1">INDEX('Flow probs &amp; rates'!$U$5:$U$5999,D748)</f>
        <v>1.586385975377376E-2</v>
      </c>
      <c r="C748" s="40">
        <f ca="1">INDEX('Flow probs &amp; rates'!$V$5:$V$5999,D748)</f>
        <v>1.1719592894427196E-2</v>
      </c>
      <c r="D748" s="12">
        <v>249</v>
      </c>
      <c r="E748" s="12"/>
      <c r="F748" s="12">
        <v>-2.9467413159246801E-2</v>
      </c>
      <c r="G748" s="12">
        <v>1.8508309471054901E-2</v>
      </c>
      <c r="H748" s="12">
        <v>1.0959103698440199E-2</v>
      </c>
      <c r="J748" s="11" t="e">
        <f t="shared" ref="J748" ca="1" si="741">LN(INDEX(O$4:O$5999,M748))</f>
        <v>#NAME?</v>
      </c>
      <c r="K748" s="11">
        <v>0</v>
      </c>
      <c r="L748" s="11">
        <v>0</v>
      </c>
      <c r="M748" s="30">
        <v>1489</v>
      </c>
      <c r="N748">
        <v>373</v>
      </c>
      <c r="O748" t="e">
        <f t="array" aca="1" ref="O748:Q753" ca="1">[1]!evect(INDEX(A$4:A$5999,N748):INDEX(C$6:C$5999,N748))</f>
        <v>#NAME?</v>
      </c>
      <c r="P748" t="e">
        <f ca="1"/>
        <v>#NAME?</v>
      </c>
      <c r="Q748" t="e">
        <f ca="1"/>
        <v>#NAME?</v>
      </c>
      <c r="S748" s="43" t="e">
        <f t="array" aca="1" ref="S748:U750" ca="1">MMULT(INDEX(O$5:O$5999,M748):INDEX(Q$7:Q$5999,M748),MMULT(J748:L750,MINVERSE(INDEX(O$5:O$5999,M748):INDEX(Q$7:Q$5999,M748))))</f>
        <v>#NAME?</v>
      </c>
      <c r="T748" s="43" t="e">
        <f ca="1"/>
        <v>#NAME?</v>
      </c>
      <c r="U748" s="43" t="e">
        <f ca="1"/>
        <v>#NAME?</v>
      </c>
    </row>
    <row r="749" spans="1:21" x14ac:dyDescent="0.35">
      <c r="A749" s="40">
        <f ca="1">INDEX('Flow probs &amp; rates'!$W$5:$W$5999,D748)</f>
        <v>0.14038300004734738</v>
      </c>
      <c r="B749" s="40">
        <f ca="1">INDEX('Flow probs &amp; rates'!$X$5:$X$5999,D748)</f>
        <v>0.73945980734592387</v>
      </c>
      <c r="C749" s="40">
        <f ca="1">INDEX('Flow probs &amp; rates'!$Y$5:$Y$5999,D748)</f>
        <v>0.12015719260672877</v>
      </c>
      <c r="D749" s="12"/>
      <c r="E749" s="12"/>
      <c r="F749" s="12">
        <v>0.16397482988286299</v>
      </c>
      <c r="G749" s="12">
        <v>-0.30581000373591799</v>
      </c>
      <c r="H749" s="12">
        <v>0.141835173840578</v>
      </c>
      <c r="J749" s="11">
        <v>0</v>
      </c>
      <c r="K749" s="11" t="e">
        <f t="shared" ref="K749" ca="1" si="742">LN(INDEX(P$4:P$5999,M748))</f>
        <v>#NAME?</v>
      </c>
      <c r="L749" s="11">
        <v>0</v>
      </c>
      <c r="M749" s="11"/>
      <c r="O749" t="e">
        <f ca="1"/>
        <v>#NAME?</v>
      </c>
      <c r="P749" t="e">
        <f ca="1"/>
        <v>#NAME?</v>
      </c>
      <c r="Q749" t="e">
        <f ca="1"/>
        <v>#NAME?</v>
      </c>
      <c r="S749" s="43" t="e">
        <f ca="1"/>
        <v>#NAME?</v>
      </c>
      <c r="T749" s="43" t="e">
        <f ca="1"/>
        <v>#NAME?</v>
      </c>
      <c r="U749" s="43" t="e">
        <f ca="1"/>
        <v>#NAME?</v>
      </c>
    </row>
    <row r="750" spans="1:21" x14ac:dyDescent="0.35">
      <c r="A750" s="40">
        <f ca="1">INDEX('Flow probs &amp; rates'!$Z$5:$Z$5999,D748)</f>
        <v>1.9045008810423297E-2</v>
      </c>
      <c r="B750" s="40">
        <f ca="1">INDEX('Flow probs &amp; rates'!$AA$5:$AA$5999,D748)</f>
        <v>2.5070376548457528E-2</v>
      </c>
      <c r="C750" s="40">
        <f ca="1">INDEX('Flow probs &amp; rates'!$AB$5:$AB$5999,D748)</f>
        <v>0.95588461464111918</v>
      </c>
      <c r="D750" s="12"/>
      <c r="E750" s="12"/>
      <c r="F750" s="12">
        <v>1.7540112060756199E-2</v>
      </c>
      <c r="G750" s="12">
        <v>2.9617940545993499E-2</v>
      </c>
      <c r="H750" s="12">
        <v>-4.7158052606677901E-2</v>
      </c>
      <c r="J750" s="11">
        <v>0</v>
      </c>
      <c r="K750" s="11">
        <v>0</v>
      </c>
      <c r="L750" s="11" t="e">
        <f t="shared" ref="L750" ca="1" si="743">LN(INDEX(Q$4:Q$5999,M748))</f>
        <v>#NAME?</v>
      </c>
      <c r="M750" s="11"/>
      <c r="O750" t="e">
        <f ca="1"/>
        <v>#NAME?</v>
      </c>
      <c r="P750" t="e">
        <f ca="1"/>
        <v>#NAME?</v>
      </c>
      <c r="Q750" t="e">
        <f ca="1"/>
        <v>#NAME?</v>
      </c>
      <c r="S750" s="43" t="e">
        <f ca="1"/>
        <v>#NAME?</v>
      </c>
      <c r="T750" s="43" t="e">
        <f ca="1"/>
        <v>#NAME?</v>
      </c>
      <c r="U750" s="43" t="e">
        <f ca="1"/>
        <v>#NAME?</v>
      </c>
    </row>
    <row r="751" spans="1:21" x14ac:dyDescent="0.35">
      <c r="A751" s="40">
        <f ca="1">INDEX('Flow probs &amp; rates'!$T$5:$T$5999,D751)</f>
        <v>0.97426804181991422</v>
      </c>
      <c r="B751" s="40">
        <f ca="1">INDEX('Flow probs &amp; rates'!$U$5:$U$5999,D751)</f>
        <v>1.3067922633152953E-2</v>
      </c>
      <c r="C751" s="40">
        <f ca="1">INDEX('Flow probs &amp; rates'!$V$5:$V$5999,D751)</f>
        <v>1.2664035546932829E-2</v>
      </c>
      <c r="D751" s="12">
        <v>250</v>
      </c>
      <c r="E751" s="12"/>
      <c r="F751" s="12">
        <v>-2.7405181985411201E-2</v>
      </c>
      <c r="G751" s="12">
        <v>1.5484750778669299E-2</v>
      </c>
      <c r="H751" s="12">
        <v>1.1920431206823E-2</v>
      </c>
      <c r="J751" s="11" t="e">
        <f t="shared" ref="J751" ca="1" si="744">LN(INDEX(O$4:O$5999,M751))</f>
        <v>#NAME?</v>
      </c>
      <c r="K751" s="11">
        <v>0</v>
      </c>
      <c r="L751" s="11">
        <v>0</v>
      </c>
      <c r="M751" s="30">
        <v>1495</v>
      </c>
      <c r="O751" t="e">
        <f ca="1"/>
        <v>#NAME?</v>
      </c>
      <c r="P751" t="e">
        <f ca="1"/>
        <v>#NAME?</v>
      </c>
      <c r="Q751" t="e">
        <f ca="1"/>
        <v>#NAME?</v>
      </c>
      <c r="S751" s="43" t="e">
        <f t="array" aca="1" ref="S751:U753" ca="1">MMULT(INDEX(O$5:O$5999,M751):INDEX(Q$7:Q$5999,M751),MMULT(J751:L753,MINVERSE(INDEX(O$5:O$5999,M751):INDEX(Q$7:Q$5999,M751))))</f>
        <v>#NAME?</v>
      </c>
      <c r="T751" s="43" t="e">
        <f ca="1"/>
        <v>#NAME?</v>
      </c>
      <c r="U751" s="43" t="e">
        <f ca="1"/>
        <v>#NAME?</v>
      </c>
    </row>
    <row r="752" spans="1:21" x14ac:dyDescent="0.35">
      <c r="A752" s="40">
        <f ca="1">INDEX('Flow probs &amp; rates'!$W$5:$W$5999,D751)</f>
        <v>0.14748513922362455</v>
      </c>
      <c r="B752" s="40">
        <f ca="1">INDEX('Flow probs &amp; rates'!$X$5:$X$5999,D751)</f>
        <v>0.71247924331340795</v>
      </c>
      <c r="C752" s="40">
        <f ca="1">INDEX('Flow probs &amp; rates'!$Y$5:$Y$5999,D751)</f>
        <v>0.14003561746296747</v>
      </c>
      <c r="D752" s="12"/>
      <c r="E752" s="12"/>
      <c r="F752" s="12">
        <v>0.17509470926276699</v>
      </c>
      <c r="G752" s="12">
        <v>-0.34286967192215401</v>
      </c>
      <c r="H752" s="12">
        <v>0.167774962647569</v>
      </c>
      <c r="J752" s="11">
        <v>0</v>
      </c>
      <c r="K752" s="11" t="e">
        <f t="shared" ref="K752" ca="1" si="745">LN(INDEX(P$4:P$5999,M751))</f>
        <v>#NAME?</v>
      </c>
      <c r="L752" s="11">
        <v>0</v>
      </c>
      <c r="M752" s="30"/>
      <c r="O752" t="e">
        <f ca="1"/>
        <v>#NAME?</v>
      </c>
      <c r="P752" t="e">
        <f ca="1"/>
        <v>#NAME?</v>
      </c>
      <c r="Q752" t="e">
        <f ca="1"/>
        <v>#NAME?</v>
      </c>
      <c r="S752" s="43" t="e">
        <f ca="1"/>
        <v>#NAME?</v>
      </c>
      <c r="T752" s="43" t="e">
        <f ca="1"/>
        <v>#NAME?</v>
      </c>
      <c r="U752" s="43" t="e">
        <f ca="1"/>
        <v>#NAME?</v>
      </c>
    </row>
    <row r="753" spans="1:21" x14ac:dyDescent="0.35">
      <c r="A753" s="40">
        <f ca="1">INDEX('Flow probs &amp; rates'!$Z$5:$Z$5999,D751)</f>
        <v>1.7841211665943782E-2</v>
      </c>
      <c r="B753" s="40">
        <f ca="1">INDEX('Flow probs &amp; rates'!$AA$5:$AA$5999,D751)</f>
        <v>2.0991058269966389E-2</v>
      </c>
      <c r="C753" s="40">
        <f ca="1">INDEX('Flow probs &amp; rates'!$AB$5:$AB$5999,D751)</f>
        <v>0.96116773006408984</v>
      </c>
      <c r="D753" s="12"/>
      <c r="E753" s="12"/>
      <c r="F753" s="12">
        <v>1.6454496245286301E-2</v>
      </c>
      <c r="G753" s="12">
        <v>2.5180498482262299E-2</v>
      </c>
      <c r="H753" s="12">
        <v>-4.1634994727415497E-2</v>
      </c>
      <c r="J753" s="11">
        <v>0</v>
      </c>
      <c r="K753" s="11">
        <v>0</v>
      </c>
      <c r="L753" s="11" t="e">
        <f t="shared" ref="L753" ca="1" si="746">LN(INDEX(Q$4:Q$5999,M751))</f>
        <v>#NAME?</v>
      </c>
      <c r="M753" s="30"/>
      <c r="O753" t="e">
        <f ca="1"/>
        <v>#NAME?</v>
      </c>
      <c r="P753" t="e">
        <f ca="1"/>
        <v>#NAME?</v>
      </c>
      <c r="Q753" t="e">
        <f ca="1"/>
        <v>#NAME?</v>
      </c>
      <c r="S753" s="43" t="e">
        <f ca="1"/>
        <v>#NAME?</v>
      </c>
      <c r="T753" s="43" t="e">
        <f ca="1"/>
        <v>#NAME?</v>
      </c>
      <c r="U753" s="43" t="e">
        <f ca="1"/>
        <v>#NAME?</v>
      </c>
    </row>
    <row r="754" spans="1:21" x14ac:dyDescent="0.35">
      <c r="A754" s="40">
        <f ca="1">INDEX('Flow probs &amp; rates'!$T$5:$T$5999,D754)</f>
        <v>0.97477392612751512</v>
      </c>
      <c r="B754" s="40">
        <f ca="1">INDEX('Flow probs &amp; rates'!$U$5:$U$5999,D754)</f>
        <v>1.3096627862441637E-2</v>
      </c>
      <c r="C754" s="40">
        <f ca="1">INDEX('Flow probs &amp; rates'!$V$5:$V$5999,D754)</f>
        <v>1.2129446010043324E-2</v>
      </c>
      <c r="D754" s="12">
        <v>251</v>
      </c>
      <c r="E754" s="12"/>
      <c r="F754" s="12">
        <v>-2.6849476123106199E-2</v>
      </c>
      <c r="G754" s="12">
        <v>1.54347635982239E-2</v>
      </c>
      <c r="H754" s="12">
        <v>1.1414712524800899E-2</v>
      </c>
      <c r="J754" s="11" t="e">
        <f t="shared" ref="J754" ca="1" si="747">LN(INDEX(O$4:O$5999,M754))</f>
        <v>#NAME?</v>
      </c>
      <c r="K754" s="11">
        <v>0</v>
      </c>
      <c r="L754" s="11">
        <v>0</v>
      </c>
      <c r="M754" s="30">
        <v>1501</v>
      </c>
      <c r="N754">
        <v>376</v>
      </c>
      <c r="O754" t="e">
        <f t="array" aca="1" ref="O754:Q759" ca="1">[1]!evect(INDEX(A$4:A$5999,N754):INDEX(C$6:C$5999,N754))</f>
        <v>#NAME?</v>
      </c>
      <c r="P754" t="e">
        <f ca="1"/>
        <v>#NAME?</v>
      </c>
      <c r="Q754" t="e">
        <f ca="1"/>
        <v>#NAME?</v>
      </c>
      <c r="S754" s="43" t="e">
        <f t="array" aca="1" ref="S754:U756" ca="1">MMULT(INDEX(O$5:O$5999,M754):INDEX(Q$7:Q$5999,M754),MMULT(J754:L756,MINVERSE(INDEX(O$5:O$5999,M754):INDEX(Q$7:Q$5999,M754))))</f>
        <v>#NAME?</v>
      </c>
      <c r="T754" s="43" t="e">
        <f ca="1"/>
        <v>#NAME?</v>
      </c>
      <c r="U754" s="43" t="e">
        <f ca="1"/>
        <v>#NAME?</v>
      </c>
    </row>
    <row r="755" spans="1:21" x14ac:dyDescent="0.35">
      <c r="A755" s="40">
        <f ca="1">INDEX('Flow probs &amp; rates'!$W$5:$W$5999,D754)</f>
        <v>0.144629020351358</v>
      </c>
      <c r="B755" s="40">
        <f ca="1">INDEX('Flow probs &amp; rates'!$X$5:$X$5999,D754)</f>
        <v>0.72030331560389871</v>
      </c>
      <c r="C755" s="40">
        <f ca="1">INDEX('Flow probs &amp; rates'!$Y$5:$Y$5999,D754)</f>
        <v>0.13506766404474332</v>
      </c>
      <c r="D755" s="12"/>
      <c r="E755" s="12"/>
      <c r="F755" s="12">
        <v>0.17081729685434499</v>
      </c>
      <c r="G755" s="12">
        <v>-0.33188112676124298</v>
      </c>
      <c r="H755" s="12">
        <v>0.161063829918655</v>
      </c>
      <c r="J755" s="11">
        <v>0</v>
      </c>
      <c r="K755" s="11" t="e">
        <f t="shared" ref="K755" ca="1" si="748">LN(INDEX(P$4:P$5999,M754))</f>
        <v>#NAME?</v>
      </c>
      <c r="L755" s="11">
        <v>0</v>
      </c>
      <c r="M755" s="30"/>
      <c r="O755" t="e">
        <f ca="1"/>
        <v>#NAME?</v>
      </c>
      <c r="P755" t="e">
        <f ca="1"/>
        <v>#NAME?</v>
      </c>
      <c r="Q755" t="e">
        <f ca="1"/>
        <v>#NAME?</v>
      </c>
      <c r="S755" s="43" t="e">
        <f ca="1"/>
        <v>#NAME?</v>
      </c>
      <c r="T755" s="43" t="e">
        <f ca="1"/>
        <v>#NAME?</v>
      </c>
      <c r="U755" s="43" t="e">
        <f ca="1"/>
        <v>#NAME?</v>
      </c>
    </row>
    <row r="756" spans="1:21" x14ac:dyDescent="0.35">
      <c r="A756" s="40">
        <f ca="1">INDEX('Flow probs &amp; rates'!$Z$5:$Z$5999,D754)</f>
        <v>1.7548116486239038E-2</v>
      </c>
      <c r="B756" s="40">
        <f ca="1">INDEX('Flow probs &amp; rates'!$AA$5:$AA$5999,D754)</f>
        <v>2.1874413457873065E-2</v>
      </c>
      <c r="C756" s="40">
        <f ca="1">INDEX('Flow probs &amp; rates'!$AB$5:$AB$5999,D754)</f>
        <v>0.96057747005588789</v>
      </c>
      <c r="D756" s="12"/>
      <c r="E756" s="12"/>
      <c r="F756" s="12">
        <v>1.6121082680407999E-2</v>
      </c>
      <c r="G756" s="12">
        <v>2.61204323255954E-2</v>
      </c>
      <c r="H756" s="12">
        <v>-4.22415150061419E-2</v>
      </c>
      <c r="J756" s="11">
        <v>0</v>
      </c>
      <c r="K756" s="11">
        <v>0</v>
      </c>
      <c r="L756" s="11" t="e">
        <f t="shared" ref="L756" ca="1" si="749">LN(INDEX(Q$4:Q$5999,M754))</f>
        <v>#NAME?</v>
      </c>
      <c r="M756" s="30"/>
      <c r="O756" t="e">
        <f ca="1"/>
        <v>#NAME?</v>
      </c>
      <c r="P756" t="e">
        <f ca="1"/>
        <v>#NAME?</v>
      </c>
      <c r="Q756" t="e">
        <f ca="1"/>
        <v>#NAME?</v>
      </c>
      <c r="S756" s="43" t="e">
        <f ca="1"/>
        <v>#NAME?</v>
      </c>
      <c r="T756" s="43" t="e">
        <f ca="1"/>
        <v>#NAME?</v>
      </c>
      <c r="U756" s="43" t="e">
        <f ca="1"/>
        <v>#NAME?</v>
      </c>
    </row>
    <row r="757" spans="1:21" x14ac:dyDescent="0.35">
      <c r="A757" s="40">
        <f ca="1">INDEX('Flow probs &amp; rates'!$T$5:$T$5999,D757)</f>
        <v>0.97513448929607172</v>
      </c>
      <c r="B757" s="40">
        <f ca="1">INDEX('Flow probs &amp; rates'!$U$5:$U$5999,D757)</f>
        <v>1.3137564481147586E-2</v>
      </c>
      <c r="C757" s="40">
        <f ca="1">INDEX('Flow probs &amp; rates'!$V$5:$V$5999,D757)</f>
        <v>1.1727946222780727E-2</v>
      </c>
      <c r="D757" s="12">
        <v>252</v>
      </c>
      <c r="E757" s="12"/>
      <c r="F757" s="12">
        <v>-2.64888312830973E-2</v>
      </c>
      <c r="G757" s="12">
        <v>1.5483273214806401E-2</v>
      </c>
      <c r="H757" s="12">
        <v>1.10055580682367E-2</v>
      </c>
      <c r="J757" s="11" t="e">
        <f t="shared" ref="J757" ca="1" si="750">LN(INDEX(O$4:O$5999,M757))</f>
        <v>#NAME?</v>
      </c>
      <c r="K757" s="11">
        <v>0</v>
      </c>
      <c r="L757" s="11">
        <v>0</v>
      </c>
      <c r="M757" s="30">
        <v>1507</v>
      </c>
      <c r="O757" t="e">
        <f ca="1"/>
        <v>#NAME?</v>
      </c>
      <c r="P757" t="e">
        <f ca="1"/>
        <v>#NAME?</v>
      </c>
      <c r="Q757" t="e">
        <f ca="1"/>
        <v>#NAME?</v>
      </c>
      <c r="S757" s="43" t="e">
        <f t="array" aca="1" ref="S757:U759" ca="1">MMULT(INDEX(O$5:O$5999,M757):INDEX(Q$7:Q$5999,M757),MMULT(J757:L759,MINVERSE(INDEX(O$5:O$5999,M757):INDEX(Q$7:Q$5999,M757))))</f>
        <v>#NAME?</v>
      </c>
      <c r="T757" s="43" t="e">
        <f ca="1"/>
        <v>#NAME?</v>
      </c>
      <c r="U757" s="43" t="e">
        <f ca="1"/>
        <v>#NAME?</v>
      </c>
    </row>
    <row r="758" spans="1:21" x14ac:dyDescent="0.35">
      <c r="A758" s="40">
        <f ca="1">INDEX('Flow probs &amp; rates'!$W$5:$W$5999,D757)</f>
        <v>0.14586971045288824</v>
      </c>
      <c r="B758" s="40">
        <f ca="1">INDEX('Flow probs &amp; rates'!$X$5:$X$5999,D757)</f>
        <v>0.72042590021719455</v>
      </c>
      <c r="C758" s="40">
        <f ca="1">INDEX('Flow probs &amp; rates'!$Y$5:$Y$5999,D757)</f>
        <v>0.13370438932991724</v>
      </c>
      <c r="D758" s="12"/>
      <c r="E758" s="12"/>
      <c r="F758" s="12">
        <v>0.172290447091836</v>
      </c>
      <c r="G758" s="12">
        <v>-0.33172651888751797</v>
      </c>
      <c r="H758" s="12">
        <v>0.15943607179483599</v>
      </c>
      <c r="J758" s="11">
        <v>0</v>
      </c>
      <c r="K758" s="11" t="e">
        <f t="shared" ref="K758" ca="1" si="751">LN(INDEX(P$4:P$5999,M757))</f>
        <v>#NAME?</v>
      </c>
      <c r="L758" s="11">
        <v>0</v>
      </c>
      <c r="M758" s="11"/>
      <c r="O758" t="e">
        <f ca="1"/>
        <v>#NAME?</v>
      </c>
      <c r="P758" t="e">
        <f ca="1"/>
        <v>#NAME?</v>
      </c>
      <c r="Q758" t="e">
        <f ca="1"/>
        <v>#NAME?</v>
      </c>
      <c r="S758" s="43" t="e">
        <f ca="1"/>
        <v>#NAME?</v>
      </c>
      <c r="T758" s="43" t="e">
        <f ca="1"/>
        <v>#NAME?</v>
      </c>
      <c r="U758" s="43" t="e">
        <f ca="1"/>
        <v>#NAME?</v>
      </c>
    </row>
    <row r="759" spans="1:21" x14ac:dyDescent="0.35">
      <c r="A759" s="40">
        <f ca="1">INDEX('Flow probs &amp; rates'!$Z$5:$Z$5999,D757)</f>
        <v>1.7282810015230195E-2</v>
      </c>
      <c r="B759" s="40">
        <f ca="1">INDEX('Flow probs &amp; rates'!$AA$5:$AA$5999,D757)</f>
        <v>2.2082612988135963E-2</v>
      </c>
      <c r="C759" s="40">
        <f ca="1">INDEX('Flow probs &amp; rates'!$AB$5:$AB$5999,D757)</f>
        <v>0.96063457699663379</v>
      </c>
      <c r="D759" s="12"/>
      <c r="E759" s="12"/>
      <c r="F759" s="12">
        <v>1.5806482979700099E-2</v>
      </c>
      <c r="G759" s="12">
        <v>2.63699032176621E-2</v>
      </c>
      <c r="H759" s="12">
        <v>-4.2176386187146801E-2</v>
      </c>
      <c r="J759" s="11">
        <v>0</v>
      </c>
      <c r="K759" s="11">
        <v>0</v>
      </c>
      <c r="L759" s="11" t="e">
        <f t="shared" ref="L759" ca="1" si="752">LN(INDEX(Q$4:Q$5999,M757))</f>
        <v>#NAME?</v>
      </c>
      <c r="M759" s="11"/>
      <c r="O759" t="e">
        <f ca="1"/>
        <v>#NAME?</v>
      </c>
      <c r="P759" t="e">
        <f ca="1"/>
        <v>#NAME?</v>
      </c>
      <c r="Q759" t="e">
        <f ca="1"/>
        <v>#NAME?</v>
      </c>
      <c r="S759" s="43" t="e">
        <f ca="1"/>
        <v>#NAME?</v>
      </c>
      <c r="T759" s="43" t="e">
        <f ca="1"/>
        <v>#NAME?</v>
      </c>
      <c r="U759" s="43" t="e">
        <f ca="1"/>
        <v>#NAME?</v>
      </c>
    </row>
    <row r="760" spans="1:21" x14ac:dyDescent="0.35">
      <c r="A760" s="40">
        <f ca="1">INDEX('Flow probs &amp; rates'!$T$5:$T$5999,D760)</f>
        <v>0.97524950943707311</v>
      </c>
      <c r="B760" s="40">
        <f ca="1">INDEX('Flow probs &amp; rates'!$U$5:$U$5999,D760)</f>
        <v>1.3362650048345673E-2</v>
      </c>
      <c r="C760" s="40">
        <f ca="1">INDEX('Flow probs &amp; rates'!$V$5:$V$5999,D760)</f>
        <v>1.1387840514581238E-2</v>
      </c>
      <c r="D760" s="12">
        <v>253</v>
      </c>
      <c r="E760" s="12"/>
      <c r="F760" s="12">
        <v>-2.6425720506841902E-2</v>
      </c>
      <c r="G760" s="12">
        <v>1.5757184277226301E-2</v>
      </c>
      <c r="H760" s="12">
        <v>1.06685362194804E-2</v>
      </c>
      <c r="J760" s="11" t="e">
        <f t="shared" ref="J760" ca="1" si="753">LN(INDEX(O$4:O$5999,M760))</f>
        <v>#NAME?</v>
      </c>
      <c r="K760" s="11">
        <v>0</v>
      </c>
      <c r="L760" s="11">
        <v>0</v>
      </c>
      <c r="M760" s="30">
        <v>1513</v>
      </c>
      <c r="N760">
        <v>379</v>
      </c>
      <c r="O760" t="e">
        <f t="array" aca="1" ref="O760:Q765" ca="1">[1]!evect(INDEX(A$4:A$5999,N760):INDEX(C$6:C$5999,N760))</f>
        <v>#NAME?</v>
      </c>
      <c r="P760" t="e">
        <f ca="1"/>
        <v>#NAME?</v>
      </c>
      <c r="Q760" t="e">
        <f ca="1"/>
        <v>#NAME?</v>
      </c>
      <c r="S760" s="43" t="e">
        <f t="array" aca="1" ref="S760:U762" ca="1">MMULT(INDEX(O$5:O$5999,M760):INDEX(Q$7:Q$5999,M760),MMULT(J760:L762,MINVERSE(INDEX(O$5:O$5999,M760):INDEX(Q$7:Q$5999,M760))))</f>
        <v>#NAME?</v>
      </c>
      <c r="T760" s="43" t="e">
        <f ca="1"/>
        <v>#NAME?</v>
      </c>
      <c r="U760" s="43" t="e">
        <f ca="1"/>
        <v>#NAME?</v>
      </c>
    </row>
    <row r="761" spans="1:21" x14ac:dyDescent="0.35">
      <c r="A761" s="40">
        <f ca="1">INDEX('Flow probs &amp; rates'!$W$5:$W$5999,D760)</f>
        <v>0.14964525876072207</v>
      </c>
      <c r="B761" s="40">
        <f ca="1">INDEX('Flow probs &amp; rates'!$X$5:$X$5999,D760)</f>
        <v>0.72005255123262557</v>
      </c>
      <c r="C761" s="40">
        <f ca="1">INDEX('Flow probs &amp; rates'!$Y$5:$Y$5999,D760)</f>
        <v>0.13030219000665236</v>
      </c>
      <c r="D761" s="12"/>
      <c r="E761" s="12"/>
      <c r="F761" s="12">
        <v>0.17680473217919401</v>
      </c>
      <c r="G761" s="12">
        <v>-0.33228280400559301</v>
      </c>
      <c r="H761" s="12">
        <v>0.155478071827334</v>
      </c>
      <c r="J761" s="11">
        <v>0</v>
      </c>
      <c r="K761" s="11" t="e">
        <f t="shared" ref="K761" ca="1" si="754">LN(INDEX(P$4:P$5999,M760))</f>
        <v>#NAME?</v>
      </c>
      <c r="L761" s="11">
        <v>0</v>
      </c>
      <c r="M761" s="30"/>
      <c r="O761" t="e">
        <f ca="1"/>
        <v>#NAME?</v>
      </c>
      <c r="P761" t="e">
        <f ca="1"/>
        <v>#NAME?</v>
      </c>
      <c r="Q761" t="e">
        <f ca="1"/>
        <v>#NAME?</v>
      </c>
      <c r="S761" s="43" t="e">
        <f ca="1"/>
        <v>#NAME?</v>
      </c>
      <c r="T761" s="43" t="e">
        <f ca="1"/>
        <v>#NAME?</v>
      </c>
      <c r="U761" s="43" t="e">
        <f ca="1"/>
        <v>#NAME?</v>
      </c>
    </row>
    <row r="762" spans="1:21" x14ac:dyDescent="0.35">
      <c r="A762" s="40">
        <f ca="1">INDEX('Flow probs &amp; rates'!$Z$5:$Z$5999,D760)</f>
        <v>1.7988731869381828E-2</v>
      </c>
      <c r="B762" s="40">
        <f ca="1">INDEX('Flow probs &amp; rates'!$AA$5:$AA$5999,D760)</f>
        <v>2.2358254859361788E-2</v>
      </c>
      <c r="C762" s="40">
        <f ca="1">INDEX('Flow probs &amp; rates'!$AB$5:$AB$5999,D760)</f>
        <v>0.95965301327125629</v>
      </c>
      <c r="D762" s="12"/>
      <c r="E762" s="12"/>
      <c r="F762" s="12">
        <v>1.64636937618972E-2</v>
      </c>
      <c r="G762" s="12">
        <v>2.67141382505998E-2</v>
      </c>
      <c r="H762" s="12">
        <v>-4.3177832012417802E-2</v>
      </c>
      <c r="J762" s="11">
        <v>0</v>
      </c>
      <c r="K762" s="11">
        <v>0</v>
      </c>
      <c r="L762" s="11" t="e">
        <f t="shared" ref="L762" ca="1" si="755">LN(INDEX(Q$4:Q$5999,M760))</f>
        <v>#NAME?</v>
      </c>
      <c r="M762" s="30"/>
      <c r="O762" t="e">
        <f ca="1"/>
        <v>#NAME?</v>
      </c>
      <c r="P762" t="e">
        <f ca="1"/>
        <v>#NAME?</v>
      </c>
      <c r="Q762" t="e">
        <f ca="1"/>
        <v>#NAME?</v>
      </c>
      <c r="S762" s="43" t="e">
        <f ca="1"/>
        <v>#NAME?</v>
      </c>
      <c r="T762" s="43" t="e">
        <f ca="1"/>
        <v>#NAME?</v>
      </c>
      <c r="U762" s="43" t="e">
        <f ca="1"/>
        <v>#NAME?</v>
      </c>
    </row>
    <row r="763" spans="1:21" x14ac:dyDescent="0.35">
      <c r="A763" s="40">
        <f ca="1">INDEX('Flow probs &amp; rates'!$T$5:$T$5999,D763)</f>
        <v>0.97399719576443677</v>
      </c>
      <c r="B763" s="40">
        <f ca="1">INDEX('Flow probs &amp; rates'!$U$5:$U$5999,D763)</f>
        <v>1.3788791451778947E-2</v>
      </c>
      <c r="C763" s="40">
        <f ca="1">INDEX('Flow probs &amp; rates'!$V$5:$V$5999,D763)</f>
        <v>1.2214012783784258E-2</v>
      </c>
      <c r="D763" s="12">
        <v>254</v>
      </c>
      <c r="E763" s="12"/>
      <c r="F763" s="12">
        <v>-2.7727261325431501E-2</v>
      </c>
      <c r="G763" s="12">
        <v>1.62062749953252E-2</v>
      </c>
      <c r="H763" s="12">
        <v>1.1520986330050199E-2</v>
      </c>
      <c r="J763" s="11" t="e">
        <f t="shared" ref="J763" ca="1" si="756">LN(INDEX(O$4:O$5999,M763))</f>
        <v>#NAME?</v>
      </c>
      <c r="K763" s="11">
        <v>0</v>
      </c>
      <c r="L763" s="11">
        <v>0</v>
      </c>
      <c r="M763" s="30">
        <v>1519</v>
      </c>
      <c r="O763" t="e">
        <f ca="1"/>
        <v>#NAME?</v>
      </c>
      <c r="P763" t="e">
        <f ca="1"/>
        <v>#NAME?</v>
      </c>
      <c r="Q763" t="e">
        <f ca="1"/>
        <v>#NAME?</v>
      </c>
      <c r="S763" s="43" t="e">
        <f t="array" aca="1" ref="S763:U765" ca="1">MMULT(INDEX(O$5:O$5999,M763):INDEX(Q$7:Q$5999,M763),MMULT(J763:L765,MINVERSE(INDEX(O$5:O$5999,M763):INDEX(Q$7:Q$5999,M763))))</f>
        <v>#NAME?</v>
      </c>
      <c r="T763" s="43" t="e">
        <f ca="1"/>
        <v>#NAME?</v>
      </c>
      <c r="U763" s="43" t="e">
        <f ca="1"/>
        <v>#NAME?</v>
      </c>
    </row>
    <row r="764" spans="1:21" x14ac:dyDescent="0.35">
      <c r="A764" s="40">
        <f ca="1">INDEX('Flow probs &amp; rates'!$W$5:$W$5999,D763)</f>
        <v>0.1471616116420664</v>
      </c>
      <c r="B764" s="40">
        <f ca="1">INDEX('Flow probs &amp; rates'!$X$5:$X$5999,D763)</f>
        <v>0.72425878785584308</v>
      </c>
      <c r="C764" s="40">
        <f ca="1">INDEX('Flow probs &amp; rates'!$Y$5:$Y$5999,D763)</f>
        <v>0.12857960050209052</v>
      </c>
      <c r="D764" s="12"/>
      <c r="E764" s="12"/>
      <c r="F764" s="12">
        <v>0.173582890409989</v>
      </c>
      <c r="G764" s="12">
        <v>-0.32661189185572598</v>
      </c>
      <c r="H764" s="12">
        <v>0.15302900144492501</v>
      </c>
      <c r="J764" s="11">
        <v>0</v>
      </c>
      <c r="K764" s="11" t="e">
        <f t="shared" ref="K764" ca="1" si="757">LN(INDEX(P$4:P$5999,M763))</f>
        <v>#NAME?</v>
      </c>
      <c r="L764" s="11">
        <v>0</v>
      </c>
      <c r="M764" s="30"/>
      <c r="O764" t="e">
        <f ca="1"/>
        <v>#NAME?</v>
      </c>
      <c r="P764" t="e">
        <f ca="1"/>
        <v>#NAME?</v>
      </c>
      <c r="Q764" t="e">
        <f ca="1"/>
        <v>#NAME?</v>
      </c>
      <c r="S764" s="43" t="e">
        <f ca="1"/>
        <v>#NAME?</v>
      </c>
      <c r="T764" s="43" t="e">
        <f ca="1"/>
        <v>#NAME?</v>
      </c>
      <c r="U764" s="43" t="e">
        <f ca="1"/>
        <v>#NAME?</v>
      </c>
    </row>
    <row r="765" spans="1:21" x14ac:dyDescent="0.35">
      <c r="A765" s="40">
        <f ca="1">INDEX('Flow probs &amp; rates'!$Z$5:$Z$5999,D763)</f>
        <v>1.7175814738386072E-2</v>
      </c>
      <c r="B765" s="40">
        <f ca="1">INDEX('Flow probs &amp; rates'!$AA$5:$AA$5999,D763)</f>
        <v>2.4220417312768215E-2</v>
      </c>
      <c r="C765" s="40">
        <f ca="1">INDEX('Flow probs &amp; rates'!$AB$5:$AB$5999,D763)</f>
        <v>0.95860376794884572</v>
      </c>
      <c r="D765" s="12"/>
      <c r="E765" s="12"/>
      <c r="F765" s="12">
        <v>1.55061098899871E-2</v>
      </c>
      <c r="G765" s="12">
        <v>2.8892808486018402E-2</v>
      </c>
      <c r="H765" s="12">
        <v>-4.4398918365778001E-2</v>
      </c>
      <c r="J765" s="11">
        <v>0</v>
      </c>
      <c r="K765" s="11">
        <v>0</v>
      </c>
      <c r="L765" s="11" t="e">
        <f t="shared" ref="L765" ca="1" si="758">LN(INDEX(Q$4:Q$5999,M763))</f>
        <v>#NAME?</v>
      </c>
      <c r="M765" s="30"/>
      <c r="O765" t="e">
        <f ca="1"/>
        <v>#NAME?</v>
      </c>
      <c r="P765" t="e">
        <f ca="1"/>
        <v>#NAME?</v>
      </c>
      <c r="Q765" t="e">
        <f ca="1"/>
        <v>#NAME?</v>
      </c>
      <c r="S765" s="43" t="e">
        <f ca="1"/>
        <v>#NAME?</v>
      </c>
      <c r="T765" s="43" t="e">
        <f ca="1"/>
        <v>#NAME?</v>
      </c>
      <c r="U765" s="43" t="e">
        <f ca="1"/>
        <v>#NAME?</v>
      </c>
    </row>
    <row r="766" spans="1:21" x14ac:dyDescent="0.35">
      <c r="A766" s="40">
        <f ca="1">INDEX('Flow probs &amp; rates'!$T$5:$T$5999,D766)</f>
        <v>0.9736622368878709</v>
      </c>
      <c r="B766" s="40">
        <f ca="1">INDEX('Flow probs &amp; rates'!$U$5:$U$5999,D766)</f>
        <v>1.3220221808167473E-2</v>
      </c>
      <c r="C766" s="40">
        <f ca="1">INDEX('Flow probs &amp; rates'!$V$5:$V$5999,D766)</f>
        <v>1.3117541303961547E-2</v>
      </c>
      <c r="D766" s="12">
        <v>255</v>
      </c>
      <c r="E766" s="12"/>
      <c r="F766" s="12">
        <v>-2.8063515676212201E-2</v>
      </c>
      <c r="G766" s="12">
        <v>1.56073558345525E-2</v>
      </c>
      <c r="H766" s="12">
        <v>1.24561598416586E-2</v>
      </c>
      <c r="J766" s="11" t="e">
        <f t="shared" ref="J766" ca="1" si="759">LN(INDEX(O$4:O$5999,M766))</f>
        <v>#NAME?</v>
      </c>
      <c r="K766" s="11">
        <v>0</v>
      </c>
      <c r="L766" s="11">
        <v>0</v>
      </c>
      <c r="M766" s="30">
        <v>1525</v>
      </c>
      <c r="N766">
        <v>382</v>
      </c>
      <c r="O766" t="e">
        <f t="array" aca="1" ref="O766:Q771" ca="1">[1]!evect(INDEX(A$4:A$5999,N766):INDEX(C$6:C$5999,N766))</f>
        <v>#NAME?</v>
      </c>
      <c r="P766" t="e">
        <f ca="1"/>
        <v>#NAME?</v>
      </c>
      <c r="Q766" t="e">
        <f ca="1"/>
        <v>#NAME?</v>
      </c>
      <c r="S766" s="43" t="e">
        <f t="array" aca="1" ref="S766:U768" ca="1">MMULT(INDEX(O$5:O$5999,M766):INDEX(Q$7:Q$5999,M766),MMULT(J766:L768,MINVERSE(INDEX(O$5:O$5999,M766):INDEX(Q$7:Q$5999,M766))))</f>
        <v>#NAME?</v>
      </c>
      <c r="T766" s="43" t="e">
        <f ca="1"/>
        <v>#NAME?</v>
      </c>
      <c r="U766" s="43" t="e">
        <f ca="1"/>
        <v>#NAME?</v>
      </c>
    </row>
    <row r="767" spans="1:21" x14ac:dyDescent="0.35">
      <c r="A767" s="40">
        <f ca="1">INDEX('Flow probs &amp; rates'!$W$5:$W$5999,D766)</f>
        <v>0.15023572721902911</v>
      </c>
      <c r="B767" s="40">
        <f ca="1">INDEX('Flow probs &amp; rates'!$X$5:$X$5999,D766)</f>
        <v>0.71631493218999587</v>
      </c>
      <c r="C767" s="40">
        <f ca="1">INDEX('Flow probs &amp; rates'!$Y$5:$Y$5999,D766)</f>
        <v>0.13344934059097502</v>
      </c>
      <c r="D767" s="12"/>
      <c r="E767" s="12"/>
      <c r="F767" s="12">
        <v>0.17809605985153301</v>
      </c>
      <c r="G767" s="12">
        <v>-0.33766827209823302</v>
      </c>
      <c r="H767" s="12">
        <v>0.15957221224670001</v>
      </c>
      <c r="J767" s="11">
        <v>0</v>
      </c>
      <c r="K767" s="11" t="e">
        <f t="shared" ref="K767" ca="1" si="760">LN(INDEX(P$4:P$5999,M766))</f>
        <v>#NAME?</v>
      </c>
      <c r="L767" s="11">
        <v>0</v>
      </c>
      <c r="M767" s="11"/>
      <c r="O767" t="e">
        <f ca="1"/>
        <v>#NAME?</v>
      </c>
      <c r="P767" t="e">
        <f ca="1"/>
        <v>#NAME?</v>
      </c>
      <c r="Q767" t="e">
        <f ca="1"/>
        <v>#NAME?</v>
      </c>
      <c r="S767" s="43" t="e">
        <f ca="1"/>
        <v>#NAME?</v>
      </c>
      <c r="T767" s="43" t="e">
        <f ca="1"/>
        <v>#NAME?</v>
      </c>
      <c r="U767" s="43" t="e">
        <f ca="1"/>
        <v>#NAME?</v>
      </c>
    </row>
    <row r="768" spans="1:21" x14ac:dyDescent="0.35">
      <c r="A768" s="40">
        <f ca="1">INDEX('Flow probs &amp; rates'!$Z$5:$Z$5999,D766)</f>
        <v>1.7757660584241795E-2</v>
      </c>
      <c r="B768" s="40">
        <f ca="1">INDEX('Flow probs &amp; rates'!$AA$5:$AA$5999,D766)</f>
        <v>2.3391308287643801E-2</v>
      </c>
      <c r="C768" s="40">
        <f ca="1">INDEX('Flow probs &amp; rates'!$AB$5:$AB$5999,D766)</f>
        <v>0.95885103112811443</v>
      </c>
      <c r="D768" s="12"/>
      <c r="E768" s="12"/>
      <c r="F768" s="12">
        <v>1.6126773894637E-2</v>
      </c>
      <c r="G768" s="12">
        <v>2.8042966931433402E-2</v>
      </c>
      <c r="H768" s="12">
        <v>-4.4169740826071002E-2</v>
      </c>
      <c r="J768" s="11">
        <v>0</v>
      </c>
      <c r="K768" s="11">
        <v>0</v>
      </c>
      <c r="L768" s="11" t="e">
        <f t="shared" ref="L768" ca="1" si="761">LN(INDEX(Q$4:Q$5999,M766))</f>
        <v>#NAME?</v>
      </c>
      <c r="M768" s="11"/>
      <c r="O768" t="e">
        <f ca="1"/>
        <v>#NAME?</v>
      </c>
      <c r="P768" t="e">
        <f ca="1"/>
        <v>#NAME?</v>
      </c>
      <c r="Q768" t="e">
        <f ca="1"/>
        <v>#NAME?</v>
      </c>
      <c r="S768" s="43" t="e">
        <f ca="1"/>
        <v>#NAME?</v>
      </c>
      <c r="T768" s="43" t="e">
        <f ca="1"/>
        <v>#NAME?</v>
      </c>
      <c r="U768" s="43" t="e">
        <f ca="1"/>
        <v>#NAME?</v>
      </c>
    </row>
    <row r="769" spans="1:21" x14ac:dyDescent="0.35">
      <c r="A769" s="40">
        <f ca="1">INDEX('Flow probs &amp; rates'!$T$5:$T$5999,D769)</f>
        <v>0.97321720782765253</v>
      </c>
      <c r="B769" s="40">
        <f ca="1">INDEX('Flow probs &amp; rates'!$U$5:$U$5999,D769)</f>
        <v>1.3421505084151533E-2</v>
      </c>
      <c r="C769" s="40">
        <f ca="1">INDEX('Flow probs &amp; rates'!$V$5:$V$5999,D769)</f>
        <v>1.3361287088195919E-2</v>
      </c>
      <c r="D769" s="12">
        <v>256</v>
      </c>
      <c r="E769" s="12"/>
      <c r="F769" s="12">
        <v>-2.8475670683083501E-2</v>
      </c>
      <c r="G769" s="12">
        <v>1.57706628568542E-2</v>
      </c>
      <c r="H769" s="12">
        <v>1.27050078262303E-2</v>
      </c>
      <c r="J769" s="11" t="e">
        <f t="shared" ref="J769" ca="1" si="762">LN(INDEX(O$4:O$5999,M769))</f>
        <v>#NAME?</v>
      </c>
      <c r="K769" s="11">
        <v>0</v>
      </c>
      <c r="L769" s="11">
        <v>0</v>
      </c>
      <c r="M769" s="30">
        <v>1531</v>
      </c>
      <c r="O769" t="e">
        <f ca="1"/>
        <v>#NAME?</v>
      </c>
      <c r="P769" t="e">
        <f ca="1"/>
        <v>#NAME?</v>
      </c>
      <c r="Q769" t="e">
        <f ca="1"/>
        <v>#NAME?</v>
      </c>
      <c r="S769" s="43" t="e">
        <f t="array" aca="1" ref="S769:U771" ca="1">MMULT(INDEX(O$5:O$5999,M769):INDEX(Q$7:Q$5999,M769),MMULT(J769:L771,MINVERSE(INDEX(O$5:O$5999,M769):INDEX(Q$7:Q$5999,M769))))</f>
        <v>#NAME?</v>
      </c>
      <c r="T769" s="43" t="e">
        <f ca="1"/>
        <v>#NAME?</v>
      </c>
      <c r="U769" s="43" t="e">
        <f ca="1"/>
        <v>#NAME?</v>
      </c>
    </row>
    <row r="770" spans="1:21" x14ac:dyDescent="0.35">
      <c r="A770" s="40">
        <f ca="1">INDEX('Flow probs &amp; rates'!$W$5:$W$5999,D769)</f>
        <v>0.14445750595977461</v>
      </c>
      <c r="B770" s="40">
        <f ca="1">INDEX('Flow probs &amp; rates'!$X$5:$X$5999,D769)</f>
        <v>0.72328136357602046</v>
      </c>
      <c r="C770" s="40">
        <f ca="1">INDEX('Flow probs &amp; rates'!$Y$5:$Y$5999,D769)</f>
        <v>0.1322611304642049</v>
      </c>
      <c r="D770" s="12"/>
      <c r="E770" s="12"/>
      <c r="F770" s="12">
        <v>0.170582192200953</v>
      </c>
      <c r="G770" s="12">
        <v>-0.32793979379966498</v>
      </c>
      <c r="H770" s="12">
        <v>0.15735760159871101</v>
      </c>
      <c r="J770" s="11">
        <v>0</v>
      </c>
      <c r="K770" s="11" t="e">
        <f t="shared" ref="K770" ca="1" si="763">LN(INDEX(P$4:P$5999,M769))</f>
        <v>#NAME?</v>
      </c>
      <c r="L770" s="11">
        <v>0</v>
      </c>
      <c r="M770" s="30"/>
      <c r="O770" t="e">
        <f ca="1"/>
        <v>#NAME?</v>
      </c>
      <c r="P770" t="e">
        <f ca="1"/>
        <v>#NAME?</v>
      </c>
      <c r="Q770" t="e">
        <f ca="1"/>
        <v>#NAME?</v>
      </c>
      <c r="S770" s="43" t="e">
        <f ca="1"/>
        <v>#NAME?</v>
      </c>
      <c r="T770" s="43" t="e">
        <f ca="1"/>
        <v>#NAME?</v>
      </c>
      <c r="U770" s="43" t="e">
        <f ca="1"/>
        <v>#NAME?</v>
      </c>
    </row>
    <row r="771" spans="1:21" x14ac:dyDescent="0.35">
      <c r="A771" s="40">
        <f ca="1">INDEX('Flow probs &amp; rates'!$Z$5:$Z$5999,D769)</f>
        <v>1.6252851121482621E-2</v>
      </c>
      <c r="B771" s="40">
        <f ca="1">INDEX('Flow probs &amp; rates'!$AA$5:$AA$5999,D769)</f>
        <v>2.3960826468724442E-2</v>
      </c>
      <c r="C771" s="40">
        <f ca="1">INDEX('Flow probs &amp; rates'!$AB$5:$AB$5999,D769)</f>
        <v>0.95978632240979289</v>
      </c>
      <c r="D771" s="12"/>
      <c r="E771" s="12"/>
      <c r="F771" s="12">
        <v>1.4609941325868001E-2</v>
      </c>
      <c r="G771" s="12">
        <v>2.8592628028402501E-2</v>
      </c>
      <c r="H771" s="12">
        <v>-4.32025693542702E-2</v>
      </c>
      <c r="J771" s="11">
        <v>0</v>
      </c>
      <c r="K771" s="11">
        <v>0</v>
      </c>
      <c r="L771" s="11" t="e">
        <f t="shared" ref="L771" ca="1" si="764">LN(INDEX(Q$4:Q$5999,M769))</f>
        <v>#NAME?</v>
      </c>
      <c r="M771" s="30"/>
      <c r="O771" t="e">
        <f ca="1"/>
        <v>#NAME?</v>
      </c>
      <c r="P771" t="e">
        <f ca="1"/>
        <v>#NAME?</v>
      </c>
      <c r="Q771" t="e">
        <f ca="1"/>
        <v>#NAME?</v>
      </c>
      <c r="S771" s="43" t="e">
        <f ca="1"/>
        <v>#NAME?</v>
      </c>
      <c r="T771" s="43" t="e">
        <f ca="1"/>
        <v>#NAME?</v>
      </c>
      <c r="U771" s="43" t="e">
        <f ca="1"/>
        <v>#NAME?</v>
      </c>
    </row>
    <row r="772" spans="1:21" x14ac:dyDescent="0.35">
      <c r="A772" s="40">
        <f ca="1">INDEX('Flow probs &amp; rates'!$T$5:$T$5999,D772)</f>
        <v>0.97415960547947633</v>
      </c>
      <c r="B772" s="40">
        <f ca="1">INDEX('Flow probs &amp; rates'!$U$5:$U$5999,D772)</f>
        <v>1.3537256560468228E-2</v>
      </c>
      <c r="C772" s="40">
        <f ca="1">INDEX('Flow probs &amp; rates'!$V$5:$V$5999,D772)</f>
        <v>1.230313796005547E-2</v>
      </c>
      <c r="D772" s="12">
        <v>257</v>
      </c>
      <c r="E772" s="12"/>
      <c r="F772" s="12">
        <v>-2.75760388494278E-2</v>
      </c>
      <c r="G772" s="12">
        <v>1.6072226473150701E-2</v>
      </c>
      <c r="H772" s="12">
        <v>1.1503812386332199E-2</v>
      </c>
      <c r="J772" s="11" t="e">
        <f t="shared" ref="J772" ca="1" si="765">LN(INDEX(O$4:O$5999,M772))</f>
        <v>#NAME?</v>
      </c>
      <c r="K772" s="11">
        <v>0</v>
      </c>
      <c r="L772" s="11">
        <v>0</v>
      </c>
      <c r="M772" s="30">
        <v>1537</v>
      </c>
      <c r="N772">
        <v>385</v>
      </c>
      <c r="O772" t="e">
        <f t="array" aca="1" ref="O772:Q777" ca="1">[1]!evect(INDEX(A$4:A$5999,N772):INDEX(C$6:C$5999,N772))</f>
        <v>#NAME?</v>
      </c>
      <c r="P772" t="e">
        <f ca="1"/>
        <v>#NAME?</v>
      </c>
      <c r="Q772" t="e">
        <f ca="1"/>
        <v>#NAME?</v>
      </c>
      <c r="S772" s="43" t="e">
        <f t="array" aca="1" ref="S772:U774" ca="1">MMULT(INDEX(O$5:O$5999,M772):INDEX(Q$7:Q$5999,M772),MMULT(J772:L774,MINVERSE(INDEX(O$5:O$5999,M772):INDEX(Q$7:Q$5999,M772))))</f>
        <v>#NAME?</v>
      </c>
      <c r="T772" s="43" t="e">
        <f ca="1"/>
        <v>#NAME?</v>
      </c>
      <c r="U772" s="43" t="e">
        <f ca="1"/>
        <v>#NAME?</v>
      </c>
    </row>
    <row r="773" spans="1:21" x14ac:dyDescent="0.35">
      <c r="A773" s="40">
        <f ca="1">INDEX('Flow probs &amp; rates'!$W$5:$W$5999,D772)</f>
        <v>0.14915990868103599</v>
      </c>
      <c r="B773" s="40">
        <f ca="1">INDEX('Flow probs &amp; rates'!$X$5:$X$5999,D772)</f>
        <v>0.70960905979028033</v>
      </c>
      <c r="C773" s="40">
        <f ca="1">INDEX('Flow probs &amp; rates'!$Y$5:$Y$5999,D772)</f>
        <v>0.14123103152868369</v>
      </c>
      <c r="D773" s="12"/>
      <c r="E773" s="12"/>
      <c r="F773" s="12">
        <v>0.17744860344364799</v>
      </c>
      <c r="G773" s="12">
        <v>-0.34722240343581401</v>
      </c>
      <c r="H773" s="12">
        <v>0.16977380000306799</v>
      </c>
      <c r="J773" s="11">
        <v>0</v>
      </c>
      <c r="K773" s="11" t="e">
        <f t="shared" ref="K773" ca="1" si="766">LN(INDEX(P$4:P$5999,M772))</f>
        <v>#NAME?</v>
      </c>
      <c r="L773" s="11">
        <v>0</v>
      </c>
      <c r="M773" s="30"/>
      <c r="O773" t="e">
        <f ca="1"/>
        <v>#NAME?</v>
      </c>
      <c r="P773" t="e">
        <f ca="1"/>
        <v>#NAME?</v>
      </c>
      <c r="Q773" t="e">
        <f ca="1"/>
        <v>#NAME?</v>
      </c>
      <c r="S773" s="43" t="e">
        <f ca="1"/>
        <v>#NAME?</v>
      </c>
      <c r="T773" s="43" t="e">
        <f ca="1"/>
        <v>#NAME?</v>
      </c>
      <c r="U773" s="43" t="e">
        <f ca="1"/>
        <v>#NAME?</v>
      </c>
    </row>
    <row r="774" spans="1:21" x14ac:dyDescent="0.35">
      <c r="A774" s="40">
        <f ca="1">INDEX('Flow probs &amp; rates'!$Z$5:$Z$5999,D772)</f>
        <v>1.8043970823342057E-2</v>
      </c>
      <c r="B774" s="40">
        <f ca="1">INDEX('Flow probs &amp; rates'!$AA$5:$AA$5999,D772)</f>
        <v>2.2731993826008535E-2</v>
      </c>
      <c r="C774" s="40">
        <f ca="1">INDEX('Flow probs &amp; rates'!$AB$5:$AB$5999,D772)</f>
        <v>0.95922403535064937</v>
      </c>
      <c r="D774" s="12"/>
      <c r="E774" s="12"/>
      <c r="F774" s="12">
        <v>1.64855452608745E-2</v>
      </c>
      <c r="G774" s="12">
        <v>2.7360774998301699E-2</v>
      </c>
      <c r="H774" s="12">
        <v>-4.3846320259401703E-2</v>
      </c>
      <c r="J774" s="11">
        <v>0</v>
      </c>
      <c r="K774" s="11">
        <v>0</v>
      </c>
      <c r="L774" s="11" t="e">
        <f t="shared" ref="L774" ca="1" si="767">LN(INDEX(Q$4:Q$5999,M772))</f>
        <v>#NAME?</v>
      </c>
      <c r="M774" s="30"/>
      <c r="O774" t="e">
        <f ca="1"/>
        <v>#NAME?</v>
      </c>
      <c r="P774" t="e">
        <f ca="1"/>
        <v>#NAME?</v>
      </c>
      <c r="Q774" t="e">
        <f ca="1"/>
        <v>#NAME?</v>
      </c>
      <c r="S774" s="43" t="e">
        <f ca="1"/>
        <v>#NAME?</v>
      </c>
      <c r="T774" s="43" t="e">
        <f ca="1"/>
        <v>#NAME?</v>
      </c>
      <c r="U774" s="43" t="e">
        <f ca="1"/>
        <v>#NAME?</v>
      </c>
    </row>
    <row r="775" spans="1:21" x14ac:dyDescent="0.35">
      <c r="A775" s="40">
        <f ca="1">INDEX('Flow probs &amp; rates'!$T$5:$T$5999,D775)</f>
        <v>0.97529397896018932</v>
      </c>
      <c r="B775" s="40">
        <f ca="1">INDEX('Flow probs &amp; rates'!$U$5:$U$5999,D775)</f>
        <v>1.3507609168457441E-2</v>
      </c>
      <c r="C775" s="40">
        <f ca="1">INDEX('Flow probs &amp; rates'!$V$5:$V$5999,D775)</f>
        <v>1.1198411871353283E-2</v>
      </c>
      <c r="D775" s="12">
        <v>258</v>
      </c>
      <c r="E775" s="12"/>
      <c r="F775" s="12">
        <v>-2.64400231678684E-2</v>
      </c>
      <c r="G775" s="12">
        <v>1.5930818739444502E-2</v>
      </c>
      <c r="H775" s="12">
        <v>1.05092044284261E-2</v>
      </c>
      <c r="J775" s="11" t="e">
        <f t="shared" ref="J775" ca="1" si="768">LN(INDEX(O$4:O$5999,M775))</f>
        <v>#NAME?</v>
      </c>
      <c r="K775" s="11">
        <v>0</v>
      </c>
      <c r="L775" s="11">
        <v>0</v>
      </c>
      <c r="M775" s="30">
        <v>1543</v>
      </c>
      <c r="O775" t="e">
        <f ca="1"/>
        <v>#NAME?</v>
      </c>
      <c r="P775" t="e">
        <f ca="1"/>
        <v>#NAME?</v>
      </c>
      <c r="Q775" t="e">
        <f ca="1"/>
        <v>#NAME?</v>
      </c>
      <c r="S775" s="43" t="e">
        <f t="array" aca="1" ref="S775:U777" ca="1">MMULT(INDEX(O$5:O$5999,M775):INDEX(Q$7:Q$5999,M775),MMULT(J775:L777,MINVERSE(INDEX(O$5:O$5999,M775):INDEX(Q$7:Q$5999,M775))))</f>
        <v>#NAME?</v>
      </c>
      <c r="T775" s="43" t="e">
        <f ca="1"/>
        <v>#NAME?</v>
      </c>
      <c r="U775" s="43" t="e">
        <f ca="1"/>
        <v>#NAME?</v>
      </c>
    </row>
    <row r="776" spans="1:21" x14ac:dyDescent="0.35">
      <c r="A776" s="40">
        <f ca="1">INDEX('Flow probs &amp; rates'!$W$5:$W$5999,D775)</f>
        <v>0.15478129278555702</v>
      </c>
      <c r="B776" s="40">
        <f ca="1">INDEX('Flow probs &amp; rates'!$X$5:$X$5999,D775)</f>
        <v>0.71958937437723014</v>
      </c>
      <c r="C776" s="40">
        <f ca="1">INDEX('Flow probs &amp; rates'!$Y$5:$Y$5999,D775)</f>
        <v>0.12562933283721275</v>
      </c>
      <c r="D776" s="12"/>
      <c r="E776" s="12"/>
      <c r="F776" s="12">
        <v>0.18297699019962199</v>
      </c>
      <c r="G776" s="12">
        <v>-0.33301998063078703</v>
      </c>
      <c r="H776" s="12">
        <v>0.15004299043116501</v>
      </c>
      <c r="J776" s="11">
        <v>0</v>
      </c>
      <c r="K776" s="11" t="e">
        <f t="shared" ref="K776" ca="1" si="769">LN(INDEX(P$4:P$5999,M775))</f>
        <v>#NAME?</v>
      </c>
      <c r="L776" s="11">
        <v>0</v>
      </c>
      <c r="M776" s="11"/>
      <c r="O776" t="e">
        <f ca="1"/>
        <v>#NAME?</v>
      </c>
      <c r="P776" t="e">
        <f ca="1"/>
        <v>#NAME?</v>
      </c>
      <c r="Q776" t="e">
        <f ca="1"/>
        <v>#NAME?</v>
      </c>
      <c r="S776" s="43" t="e">
        <f ca="1"/>
        <v>#NAME?</v>
      </c>
      <c r="T776" s="43" t="e">
        <f ca="1"/>
        <v>#NAME?</v>
      </c>
      <c r="U776" s="43" t="e">
        <f ca="1"/>
        <v>#NAME?</v>
      </c>
    </row>
    <row r="777" spans="1:21" x14ac:dyDescent="0.35">
      <c r="A777" s="40">
        <f ca="1">INDEX('Flow probs &amp; rates'!$Z$5:$Z$5999,D775)</f>
        <v>1.8725484091853092E-2</v>
      </c>
      <c r="B777" s="40">
        <f ca="1">INDEX('Flow probs &amp; rates'!$AA$5:$AA$5999,D775)</f>
        <v>2.3361969140016824E-2</v>
      </c>
      <c r="C777" s="40">
        <f ca="1">INDEX('Flow probs &amp; rates'!$AB$5:$AB$5999,D775)</f>
        <v>0.95791254676813009</v>
      </c>
      <c r="D777" s="12"/>
      <c r="E777" s="12"/>
      <c r="F777" s="12">
        <v>1.7065117461617499E-2</v>
      </c>
      <c r="G777" s="12">
        <v>2.7948466700156899E-2</v>
      </c>
      <c r="H777" s="12">
        <v>-4.5013584161773201E-2</v>
      </c>
      <c r="J777" s="11">
        <v>0</v>
      </c>
      <c r="K777" s="11">
        <v>0</v>
      </c>
      <c r="L777" s="11" t="e">
        <f t="shared" ref="L777" ca="1" si="770">LN(INDEX(Q$4:Q$5999,M775))</f>
        <v>#NAME?</v>
      </c>
      <c r="M777" s="11"/>
      <c r="O777" t="e">
        <f ca="1"/>
        <v>#NAME?</v>
      </c>
      <c r="P777" t="e">
        <f ca="1"/>
        <v>#NAME?</v>
      </c>
      <c r="Q777" t="e">
        <f ca="1"/>
        <v>#NAME?</v>
      </c>
      <c r="S777" s="43" t="e">
        <f ca="1"/>
        <v>#NAME?</v>
      </c>
      <c r="T777" s="43" t="e">
        <f ca="1"/>
        <v>#NAME?</v>
      </c>
      <c r="U777" s="43" t="e">
        <f ca="1"/>
        <v>#NAME?</v>
      </c>
    </row>
    <row r="778" spans="1:21" x14ac:dyDescent="0.35">
      <c r="A778" s="40">
        <f ca="1">INDEX('Flow probs &amp; rates'!$T$5:$T$5999,D778)</f>
        <v>0.97384709042667861</v>
      </c>
      <c r="B778" s="40">
        <f ca="1">INDEX('Flow probs &amp; rates'!$U$5:$U$5999,D778)</f>
        <v>1.4424593897182808E-2</v>
      </c>
      <c r="C778" s="40">
        <f ca="1">INDEX('Flow probs &amp; rates'!$V$5:$V$5999,D778)</f>
        <v>1.1728315676138636E-2</v>
      </c>
      <c r="D778" s="12">
        <v>259</v>
      </c>
      <c r="E778" s="12"/>
      <c r="F778" s="12">
        <v>-2.80136427132179E-2</v>
      </c>
      <c r="G778" s="12">
        <v>1.7015553528881198E-2</v>
      </c>
      <c r="H778" s="12">
        <v>1.09980891843893E-2</v>
      </c>
      <c r="J778" s="11" t="e">
        <f t="shared" ref="J778" ca="1" si="771">LN(INDEX(O$4:O$5999,M778))</f>
        <v>#NAME?</v>
      </c>
      <c r="K778" s="11">
        <v>0</v>
      </c>
      <c r="L778" s="11">
        <v>0</v>
      </c>
      <c r="M778" s="30">
        <v>1549</v>
      </c>
      <c r="N778">
        <v>388</v>
      </c>
      <c r="O778" t="e">
        <f t="array" aca="1" ref="O778:Q783" ca="1">[1]!evect(INDEX(A$4:A$5999,N778):INDEX(C$6:C$5999,N778))</f>
        <v>#NAME?</v>
      </c>
      <c r="P778" t="e">
        <f ca="1"/>
        <v>#NAME?</v>
      </c>
      <c r="Q778" t="e">
        <f ca="1"/>
        <v>#NAME?</v>
      </c>
      <c r="S778" s="43" t="e">
        <f t="array" aca="1" ref="S778:U780" ca="1">MMULT(INDEX(O$5:O$5999,M778):INDEX(Q$7:Q$5999,M778),MMULT(J778:L780,MINVERSE(INDEX(O$5:O$5999,M778):INDEX(Q$7:Q$5999,M778))))</f>
        <v>#NAME?</v>
      </c>
      <c r="T778" s="43" t="e">
        <f ca="1"/>
        <v>#NAME?</v>
      </c>
      <c r="U778" s="43" t="e">
        <f ca="1"/>
        <v>#NAME?</v>
      </c>
    </row>
    <row r="779" spans="1:21" x14ac:dyDescent="0.35">
      <c r="A779" s="40">
        <f ca="1">INDEX('Flow probs &amp; rates'!$W$5:$W$5999,D778)</f>
        <v>0.15375897336925373</v>
      </c>
      <c r="B779" s="40">
        <f ca="1">INDEX('Flow probs &amp; rates'!$X$5:$X$5999,D778)</f>
        <v>0.72133758884006172</v>
      </c>
      <c r="C779" s="40">
        <f ca="1">INDEX('Flow probs &amp; rates'!$Y$5:$Y$5999,D778)</f>
        <v>0.12490343779068459</v>
      </c>
      <c r="D779" s="12"/>
      <c r="E779" s="12"/>
      <c r="F779" s="12">
        <v>0.18165326814656499</v>
      </c>
      <c r="G779" s="12">
        <v>-0.330595802905082</v>
      </c>
      <c r="H779" s="12">
        <v>0.14894253475930599</v>
      </c>
      <c r="J779" s="11">
        <v>0</v>
      </c>
      <c r="K779" s="11" t="e">
        <f t="shared" ref="K779" ca="1" si="772">LN(INDEX(P$4:P$5999,M778))</f>
        <v>#NAME?</v>
      </c>
      <c r="L779" s="11">
        <v>0</v>
      </c>
      <c r="M779" s="30"/>
      <c r="O779" t="e">
        <f ca="1"/>
        <v>#NAME?</v>
      </c>
      <c r="P779" t="e">
        <f ca="1"/>
        <v>#NAME?</v>
      </c>
      <c r="Q779" t="e">
        <f ca="1"/>
        <v>#NAME?</v>
      </c>
      <c r="S779" s="43" t="e">
        <f ca="1"/>
        <v>#NAME?</v>
      </c>
      <c r="T779" s="43" t="e">
        <f ca="1"/>
        <v>#NAME?</v>
      </c>
      <c r="U779" s="43" t="e">
        <f ca="1"/>
        <v>#NAME?</v>
      </c>
    </row>
    <row r="780" spans="1:21" x14ac:dyDescent="0.35">
      <c r="A780" s="40">
        <f ca="1">INDEX('Flow probs &amp; rates'!$Z$5:$Z$5999,D778)</f>
        <v>1.9271223880915754E-2</v>
      </c>
      <c r="B780" s="40">
        <f ca="1">INDEX('Flow probs &amp; rates'!$AA$5:$AA$5999,D778)</f>
        <v>2.2649031859665315E-2</v>
      </c>
      <c r="C780" s="40">
        <f ca="1">INDEX('Flow probs &amp; rates'!$AB$5:$AB$5999,D778)</f>
        <v>0.958079744259419</v>
      </c>
      <c r="D780" s="12"/>
      <c r="E780" s="12"/>
      <c r="F780" s="12">
        <v>1.7731859010793001E-2</v>
      </c>
      <c r="G780" s="12">
        <v>2.70399617330742E-2</v>
      </c>
      <c r="H780" s="12">
        <v>-4.4771820754097399E-2</v>
      </c>
      <c r="J780" s="11">
        <v>0</v>
      </c>
      <c r="K780" s="11">
        <v>0</v>
      </c>
      <c r="L780" s="11" t="e">
        <f t="shared" ref="L780" ca="1" si="773">LN(INDEX(Q$4:Q$5999,M778))</f>
        <v>#NAME?</v>
      </c>
      <c r="M780" s="30"/>
      <c r="O780" t="e">
        <f ca="1"/>
        <v>#NAME?</v>
      </c>
      <c r="P780" t="e">
        <f ca="1"/>
        <v>#NAME?</v>
      </c>
      <c r="Q780" t="e">
        <f ca="1"/>
        <v>#NAME?</v>
      </c>
      <c r="S780" s="43" t="e">
        <f ca="1"/>
        <v>#NAME?</v>
      </c>
      <c r="T780" s="43" t="e">
        <f ca="1"/>
        <v>#NAME?</v>
      </c>
      <c r="U780" s="43" t="e">
        <f ca="1"/>
        <v>#NAME?</v>
      </c>
    </row>
    <row r="781" spans="1:21" x14ac:dyDescent="0.35">
      <c r="A781" s="40">
        <f ca="1">INDEX('Flow probs &amp; rates'!$T$5:$T$5999,D781)</f>
        <v>0.97353990881665164</v>
      </c>
      <c r="B781" s="40">
        <f ca="1">INDEX('Flow probs &amp; rates'!$U$5:$U$5999,D781)</f>
        <v>1.3219778763501474E-2</v>
      </c>
      <c r="C781" s="40">
        <f ca="1">INDEX('Flow probs &amp; rates'!$V$5:$V$5999,D781)</f>
        <v>1.3240312419846856E-2</v>
      </c>
      <c r="D781" s="12">
        <v>260</v>
      </c>
      <c r="E781" s="12"/>
      <c r="F781" s="12">
        <v>-2.8285903217587099E-2</v>
      </c>
      <c r="G781" s="12">
        <v>1.5653019990421398E-2</v>
      </c>
      <c r="H781" s="12">
        <v>1.2632883227246899E-2</v>
      </c>
      <c r="J781" s="11" t="e">
        <f t="shared" ref="J781" ca="1" si="774">LN(INDEX(O$4:O$5999,M781))</f>
        <v>#NAME?</v>
      </c>
      <c r="K781" s="11">
        <v>0</v>
      </c>
      <c r="L781" s="11">
        <v>0</v>
      </c>
      <c r="M781" s="30">
        <v>1555</v>
      </c>
      <c r="O781" t="e">
        <f ca="1"/>
        <v>#NAME?</v>
      </c>
      <c r="P781" t="e">
        <f ca="1"/>
        <v>#NAME?</v>
      </c>
      <c r="Q781" t="e">
        <f ca="1"/>
        <v>#NAME?</v>
      </c>
      <c r="S781" s="43" t="e">
        <f t="array" aca="1" ref="S781:U783" ca="1">MMULT(INDEX(O$5:O$5999,M781):INDEX(Q$7:Q$5999,M781),MMULT(J781:L783,MINVERSE(INDEX(O$5:O$5999,M781):INDEX(Q$7:Q$5999,M781))))</f>
        <v>#NAME?</v>
      </c>
      <c r="T781" s="43" t="e">
        <f ca="1"/>
        <v>#NAME?</v>
      </c>
      <c r="U781" s="43" t="e">
        <f ca="1"/>
        <v>#NAME?</v>
      </c>
    </row>
    <row r="782" spans="1:21" x14ac:dyDescent="0.35">
      <c r="A782" s="40">
        <f ca="1">INDEX('Flow probs &amp; rates'!$W$5:$W$5999,D781)</f>
        <v>0.16085440170402221</v>
      </c>
      <c r="B782" s="40">
        <f ca="1">INDEX('Flow probs &amp; rates'!$X$5:$X$5999,D781)</f>
        <v>0.71383616204813305</v>
      </c>
      <c r="C782" s="40">
        <f ca="1">INDEX('Flow probs &amp; rates'!$Y$5:$Y$5999,D781)</f>
        <v>0.12530943624784474</v>
      </c>
      <c r="D782" s="12"/>
      <c r="E782" s="12"/>
      <c r="F782" s="12">
        <v>0.19117217340527801</v>
      </c>
      <c r="G782" s="12">
        <v>-0.34083010917142698</v>
      </c>
      <c r="H782" s="12">
        <v>0.149657935754343</v>
      </c>
      <c r="J782" s="11">
        <v>0</v>
      </c>
      <c r="K782" s="11" t="e">
        <f t="shared" ref="K782" ca="1" si="775">LN(INDEX(P$4:P$5999,M781))</f>
        <v>#NAME?</v>
      </c>
      <c r="L782" s="11">
        <v>0</v>
      </c>
      <c r="M782" s="30"/>
      <c r="O782" t="e">
        <f ca="1"/>
        <v>#NAME?</v>
      </c>
      <c r="P782" t="e">
        <f ca="1"/>
        <v>#NAME?</v>
      </c>
      <c r="Q782" t="e">
        <f ca="1"/>
        <v>#NAME?</v>
      </c>
      <c r="S782" s="43" t="e">
        <f ca="1"/>
        <v>#NAME?</v>
      </c>
      <c r="T782" s="43" t="e">
        <f ca="1"/>
        <v>#NAME?</v>
      </c>
      <c r="U782" s="43" t="e">
        <f ca="1"/>
        <v>#NAME?</v>
      </c>
    </row>
    <row r="783" spans="1:21" x14ac:dyDescent="0.35">
      <c r="A783" s="40">
        <f ca="1">INDEX('Flow probs &amp; rates'!$Z$5:$Z$5999,D781)</f>
        <v>1.7854318019633802E-2</v>
      </c>
      <c r="B783" s="40">
        <f ca="1">INDEX('Flow probs &amp; rates'!$AA$5:$AA$5999,D781)</f>
        <v>2.0630276240231161E-2</v>
      </c>
      <c r="C783" s="40">
        <f ca="1">INDEX('Flow probs &amp; rates'!$AB$5:$AB$5999,D781)</f>
        <v>0.96151540574013505</v>
      </c>
      <c r="D783" s="12"/>
      <c r="E783" s="12"/>
      <c r="F783" s="12">
        <v>1.63267551624031E-2</v>
      </c>
      <c r="G783" s="12">
        <v>2.4713931270442201E-2</v>
      </c>
      <c r="H783" s="12">
        <v>-4.1040686432714801E-2</v>
      </c>
      <c r="J783" s="11">
        <v>0</v>
      </c>
      <c r="K783" s="11">
        <v>0</v>
      </c>
      <c r="L783" s="11" t="e">
        <f t="shared" ref="L783" ca="1" si="776">LN(INDEX(Q$4:Q$5999,M781))</f>
        <v>#NAME?</v>
      </c>
      <c r="M783" s="30"/>
      <c r="O783" t="e">
        <f ca="1"/>
        <v>#NAME?</v>
      </c>
      <c r="P783" t="e">
        <f ca="1"/>
        <v>#NAME?</v>
      </c>
      <c r="Q783" t="e">
        <f ca="1"/>
        <v>#NAME?</v>
      </c>
      <c r="S783" s="43" t="e">
        <f ca="1"/>
        <v>#NAME?</v>
      </c>
      <c r="T783" s="43" t="e">
        <f ca="1"/>
        <v>#NAME?</v>
      </c>
      <c r="U783" s="43" t="e">
        <f ca="1"/>
        <v>#NAME?</v>
      </c>
    </row>
    <row r="784" spans="1:21" x14ac:dyDescent="0.35">
      <c r="A784" s="40">
        <f ca="1">INDEX('Flow probs &amp; rates'!$T$5:$T$5999,D784)</f>
        <v>0.97491729968063123</v>
      </c>
      <c r="B784" s="40">
        <f ca="1">INDEX('Flow probs &amp; rates'!$U$5:$U$5999,D784)</f>
        <v>1.2428067964300783E-2</v>
      </c>
      <c r="C784" s="40">
        <f ca="1">INDEX('Flow probs &amp; rates'!$V$5:$V$5999,D784)</f>
        <v>1.265463235506805E-2</v>
      </c>
      <c r="D784" s="12">
        <v>261</v>
      </c>
      <c r="E784" s="12"/>
      <c r="F784" s="12">
        <v>-2.6843382227040701E-2</v>
      </c>
      <c r="G784" s="12">
        <v>1.47764841360129E-2</v>
      </c>
      <c r="H784" s="12">
        <v>1.2066898091027E-2</v>
      </c>
      <c r="J784" s="11" t="e">
        <f t="shared" ref="J784" ca="1" si="777">LN(INDEX(O$4:O$5999,M784))</f>
        <v>#NAME?</v>
      </c>
      <c r="K784" s="11">
        <v>0</v>
      </c>
      <c r="L784" s="11">
        <v>0</v>
      </c>
      <c r="M784" s="30">
        <v>1561</v>
      </c>
      <c r="N784">
        <v>391</v>
      </c>
      <c r="O784" t="e">
        <f t="array" aca="1" ref="O784:Q789" ca="1">[1]!evect(INDEX(A$4:A$5999,N784):INDEX(C$6:C$5999,N784))</f>
        <v>#NAME?</v>
      </c>
      <c r="P784" t="e">
        <f ca="1"/>
        <v>#NAME?</v>
      </c>
      <c r="Q784" t="e">
        <f ca="1"/>
        <v>#NAME?</v>
      </c>
      <c r="S784" s="43" t="e">
        <f t="array" aca="1" ref="S784:U786" ca="1">MMULT(INDEX(O$5:O$5999,M784):INDEX(Q$7:Q$5999,M784),MMULT(J784:L786,MINVERSE(INDEX(O$5:O$5999,M784):INDEX(Q$7:Q$5999,M784))))</f>
        <v>#NAME?</v>
      </c>
      <c r="T784" s="43" t="e">
        <f ca="1"/>
        <v>#NAME?</v>
      </c>
      <c r="U784" s="43" t="e">
        <f ca="1"/>
        <v>#NAME?</v>
      </c>
    </row>
    <row r="785" spans="1:21" x14ac:dyDescent="0.35">
      <c r="A785" s="40">
        <f ca="1">INDEX('Flow probs &amp; rates'!$W$5:$W$5999,D784)</f>
        <v>0.16675458817797092</v>
      </c>
      <c r="B785" s="40">
        <f ca="1">INDEX('Flow probs &amp; rates'!$X$5:$X$5999,D784)</f>
        <v>0.70459747781206705</v>
      </c>
      <c r="C785" s="40">
        <f ca="1">INDEX('Flow probs &amp; rates'!$Y$5:$Y$5999,D784)</f>
        <v>0.12864793400996194</v>
      </c>
      <c r="D785" s="12"/>
      <c r="E785" s="12"/>
      <c r="F785" s="12">
        <v>0.19923512902500501</v>
      </c>
      <c r="G785" s="12">
        <v>-0.35416539062810298</v>
      </c>
      <c r="H785" s="12">
        <v>0.154930261603098</v>
      </c>
      <c r="J785" s="11">
        <v>0</v>
      </c>
      <c r="K785" s="11" t="e">
        <f t="shared" ref="K785" ca="1" si="778">LN(INDEX(P$4:P$5999,M784))</f>
        <v>#NAME?</v>
      </c>
      <c r="L785" s="11">
        <v>0</v>
      </c>
      <c r="M785" s="11"/>
      <c r="O785" t="e">
        <f ca="1"/>
        <v>#NAME?</v>
      </c>
      <c r="P785" t="e">
        <f ca="1"/>
        <v>#NAME?</v>
      </c>
      <c r="Q785" t="e">
        <f ca="1"/>
        <v>#NAME?</v>
      </c>
      <c r="S785" s="43" t="e">
        <f ca="1"/>
        <v>#NAME?</v>
      </c>
      <c r="T785" s="43" t="e">
        <f ca="1"/>
        <v>#NAME?</v>
      </c>
      <c r="U785" s="43" t="e">
        <f ca="1"/>
        <v>#NAME?</v>
      </c>
    </row>
    <row r="786" spans="1:21" x14ac:dyDescent="0.35">
      <c r="A786" s="40">
        <f ca="1">INDEX('Flow probs &amp; rates'!$Z$5:$Z$5999,D784)</f>
        <v>1.8681667983072137E-2</v>
      </c>
      <c r="B786" s="40">
        <f ca="1">INDEX('Flow probs &amp; rates'!$AA$5:$AA$5999,D784)</f>
        <v>2.28228418585011E-2</v>
      </c>
      <c r="C786" s="40">
        <f ca="1">INDEX('Flow probs &amp; rates'!$AB$5:$AB$5999,D784)</f>
        <v>0.95849549015842672</v>
      </c>
      <c r="D786" s="12"/>
      <c r="E786" s="12"/>
      <c r="F786" s="12">
        <v>1.68608797317659E-2</v>
      </c>
      <c r="G786" s="12">
        <v>2.7579221362271301E-2</v>
      </c>
      <c r="H786" s="12">
        <v>-4.4440101094037697E-2</v>
      </c>
      <c r="J786" s="11">
        <v>0</v>
      </c>
      <c r="K786" s="11">
        <v>0</v>
      </c>
      <c r="L786" s="11" t="e">
        <f t="shared" ref="L786" ca="1" si="779">LN(INDEX(Q$4:Q$5999,M784))</f>
        <v>#NAME?</v>
      </c>
      <c r="M786" s="11"/>
      <c r="O786" t="e">
        <f ca="1"/>
        <v>#NAME?</v>
      </c>
      <c r="P786" t="e">
        <f ca="1"/>
        <v>#NAME?</v>
      </c>
      <c r="Q786" t="e">
        <f ca="1"/>
        <v>#NAME?</v>
      </c>
      <c r="S786" s="43" t="e">
        <f ca="1"/>
        <v>#NAME?</v>
      </c>
      <c r="T786" s="43" t="e">
        <f ca="1"/>
        <v>#NAME?</v>
      </c>
      <c r="U786" s="43" t="e">
        <f ca="1"/>
        <v>#NAME?</v>
      </c>
    </row>
    <row r="787" spans="1:21" x14ac:dyDescent="0.35">
      <c r="A787" s="40">
        <f ca="1">INDEX('Flow probs &amp; rates'!$T$5:$T$5999,D787)</f>
        <v>0.97455129929795548</v>
      </c>
      <c r="B787" s="40">
        <f ca="1">INDEX('Flow probs &amp; rates'!$U$5:$U$5999,D787)</f>
        <v>1.2367310786639558E-2</v>
      </c>
      <c r="C787" s="40">
        <f ca="1">INDEX('Flow probs &amp; rates'!$V$5:$V$5999,D787)</f>
        <v>1.3081389915404988E-2</v>
      </c>
      <c r="D787" s="12">
        <v>262</v>
      </c>
      <c r="E787" s="12"/>
      <c r="F787" s="12">
        <v>-2.71654748390577E-2</v>
      </c>
      <c r="G787" s="12">
        <v>1.47237431082635E-2</v>
      </c>
      <c r="H787" s="12">
        <v>1.2441731730795E-2</v>
      </c>
      <c r="J787" s="11" t="e">
        <f t="shared" ref="J787" ca="1" si="780">LN(INDEX(O$4:O$5999,M787))</f>
        <v>#NAME?</v>
      </c>
      <c r="K787" s="11">
        <v>0</v>
      </c>
      <c r="L787" s="11">
        <v>0</v>
      </c>
      <c r="M787" s="30">
        <v>1567</v>
      </c>
      <c r="O787" t="e">
        <f ca="1"/>
        <v>#NAME?</v>
      </c>
      <c r="P787" t="e">
        <f ca="1"/>
        <v>#NAME?</v>
      </c>
      <c r="Q787" t="e">
        <f ca="1"/>
        <v>#NAME?</v>
      </c>
      <c r="S787" s="43" t="e">
        <f t="array" aca="1" ref="S787:U789" ca="1">MMULT(INDEX(O$5:O$5999,M787):INDEX(Q$7:Q$5999,M787),MMULT(J787:L789,MINVERSE(INDEX(O$5:O$5999,M787):INDEX(Q$7:Q$5999,M787))))</f>
        <v>#NAME?</v>
      </c>
      <c r="T787" s="43" t="e">
        <f ca="1"/>
        <v>#NAME?</v>
      </c>
      <c r="U787" s="43" t="e">
        <f ca="1"/>
        <v>#NAME?</v>
      </c>
    </row>
    <row r="788" spans="1:21" x14ac:dyDescent="0.35">
      <c r="A788" s="40">
        <f ca="1">INDEX('Flow probs &amp; rates'!$W$5:$W$5999,D787)</f>
        <v>0.16178953919730746</v>
      </c>
      <c r="B788" s="40">
        <f ca="1">INDEX('Flow probs &amp; rates'!$X$5:$X$5999,D787)</f>
        <v>0.70193803168196101</v>
      </c>
      <c r="C788" s="40">
        <f ca="1">INDEX('Flow probs &amp; rates'!$Y$5:$Y$5999,D787)</f>
        <v>0.13627242912073154</v>
      </c>
      <c r="D788" s="12"/>
      <c r="E788" s="12"/>
      <c r="F788" s="12">
        <v>0.19375932407215499</v>
      </c>
      <c r="G788" s="12">
        <v>-0.35809748931573798</v>
      </c>
      <c r="H788" s="12">
        <v>0.164338165243583</v>
      </c>
      <c r="J788" s="11">
        <v>0</v>
      </c>
      <c r="K788" s="11" t="e">
        <f t="shared" ref="K788" ca="1" si="781">LN(INDEX(P$4:P$5999,M787))</f>
        <v>#NAME?</v>
      </c>
      <c r="L788" s="11">
        <v>0</v>
      </c>
      <c r="M788" s="30"/>
      <c r="O788" t="e">
        <f ca="1"/>
        <v>#NAME?</v>
      </c>
      <c r="P788" t="e">
        <f ca="1"/>
        <v>#NAME?</v>
      </c>
      <c r="Q788" t="e">
        <f ca="1"/>
        <v>#NAME?</v>
      </c>
      <c r="S788" s="43" t="e">
        <f ca="1"/>
        <v>#NAME?</v>
      </c>
      <c r="T788" s="43" t="e">
        <f ca="1"/>
        <v>#NAME?</v>
      </c>
      <c r="U788" s="43" t="e">
        <f ca="1"/>
        <v>#NAME?</v>
      </c>
    </row>
    <row r="789" spans="1:21" x14ac:dyDescent="0.35">
      <c r="A789" s="40">
        <f ca="1">INDEX('Flow probs &amp; rates'!$Z$5:$Z$5999,D787)</f>
        <v>1.649108226226732E-2</v>
      </c>
      <c r="B789" s="40">
        <f ca="1">INDEX('Flow probs &amp; rates'!$AA$5:$AA$5999,D787)</f>
        <v>2.3245257474106714E-2</v>
      </c>
      <c r="C789" s="40">
        <f ca="1">INDEX('Flow probs &amp; rates'!$AB$5:$AB$5999,D787)</f>
        <v>0.96026366026362597</v>
      </c>
      <c r="D789" s="12"/>
      <c r="E789" s="12"/>
      <c r="F789" s="12">
        <v>1.46041676811929E-2</v>
      </c>
      <c r="G789" s="12">
        <v>2.8136408256391701E-2</v>
      </c>
      <c r="H789" s="12">
        <v>-4.2740575937584097E-2</v>
      </c>
      <c r="J789" s="11">
        <v>0</v>
      </c>
      <c r="K789" s="11">
        <v>0</v>
      </c>
      <c r="L789" s="11" t="e">
        <f t="shared" ref="L789" ca="1" si="782">LN(INDEX(Q$4:Q$5999,M787))</f>
        <v>#NAME?</v>
      </c>
      <c r="M789" s="30"/>
      <c r="O789" t="e">
        <f ca="1"/>
        <v>#NAME?</v>
      </c>
      <c r="P789" t="e">
        <f ca="1"/>
        <v>#NAME?</v>
      </c>
      <c r="Q789" t="e">
        <f ca="1"/>
        <v>#NAME?</v>
      </c>
      <c r="S789" s="43" t="e">
        <f ca="1"/>
        <v>#NAME?</v>
      </c>
      <c r="T789" s="43" t="e">
        <f ca="1"/>
        <v>#NAME?</v>
      </c>
      <c r="U789" s="43" t="e">
        <f ca="1"/>
        <v>#NAME?</v>
      </c>
    </row>
    <row r="790" spans="1:21" x14ac:dyDescent="0.35">
      <c r="A790" s="40">
        <f ca="1">INDEX('Flow probs &amp; rates'!$T$5:$T$5999,D790)</f>
        <v>0.97415213713257565</v>
      </c>
      <c r="B790" s="40">
        <f ca="1">INDEX('Flow probs &amp; rates'!$U$5:$U$5999,D790)</f>
        <v>1.2461402858178084E-2</v>
      </c>
      <c r="C790" s="40">
        <f ca="1">INDEX('Flow probs &amp; rates'!$V$5:$V$5999,D790)</f>
        <v>1.3386460009246278E-2</v>
      </c>
      <c r="D790" s="12">
        <v>263</v>
      </c>
      <c r="E790" s="12"/>
      <c r="F790" s="12">
        <v>-2.75590808778861E-2</v>
      </c>
      <c r="G790" s="12">
        <v>1.4950621992652499E-2</v>
      </c>
      <c r="H790" s="12">
        <v>1.2608458885091999E-2</v>
      </c>
      <c r="J790" s="11" t="e">
        <f t="shared" ref="J790" ca="1" si="783">LN(INDEX(O$4:O$5999,M790))</f>
        <v>#NAME?</v>
      </c>
      <c r="K790" s="11">
        <v>0</v>
      </c>
      <c r="L790" s="11">
        <v>0</v>
      </c>
      <c r="M790" s="30">
        <v>1573</v>
      </c>
      <c r="N790">
        <v>394</v>
      </c>
      <c r="O790" t="e">
        <f t="array" aca="1" ref="O790:Q795" ca="1">[1]!evect(INDEX(A$4:A$5999,N790):INDEX(C$6:C$5999,N790))</f>
        <v>#NAME?</v>
      </c>
      <c r="P790" t="e">
        <f ca="1"/>
        <v>#NAME?</v>
      </c>
      <c r="Q790" t="e">
        <f ca="1"/>
        <v>#NAME?</v>
      </c>
      <c r="S790" s="43" t="e">
        <f t="array" aca="1" ref="S790:U792" ca="1">MMULT(INDEX(O$5:O$5999,M790):INDEX(Q$7:Q$5999,M790),MMULT(J790:L792,MINVERSE(INDEX(O$5:O$5999,M790):INDEX(Q$7:Q$5999,M790))))</f>
        <v>#NAME?</v>
      </c>
      <c r="T790" s="43" t="e">
        <f ca="1"/>
        <v>#NAME?</v>
      </c>
      <c r="U790" s="43" t="e">
        <f ca="1"/>
        <v>#NAME?</v>
      </c>
    </row>
    <row r="791" spans="1:21" x14ac:dyDescent="0.35">
      <c r="A791" s="40">
        <f ca="1">INDEX('Flow probs &amp; rates'!$W$5:$W$5999,D790)</f>
        <v>0.15807093795534485</v>
      </c>
      <c r="B791" s="40">
        <f ca="1">INDEX('Flow probs &amp; rates'!$X$5:$X$5999,D790)</f>
        <v>0.69227933099999261</v>
      </c>
      <c r="C791" s="40">
        <f ca="1">INDEX('Flow probs &amp; rates'!$Y$5:$Y$5999,D790)</f>
        <v>0.1496497310446625</v>
      </c>
      <c r="D791" s="12"/>
      <c r="E791" s="12"/>
      <c r="F791" s="12">
        <v>0.190581926678456</v>
      </c>
      <c r="G791" s="12">
        <v>-0.37201918099092102</v>
      </c>
      <c r="H791" s="12">
        <v>0.18143725432348001</v>
      </c>
      <c r="J791" s="11">
        <v>0</v>
      </c>
      <c r="K791" s="11" t="e">
        <f t="shared" ref="K791" ca="1" si="784">LN(INDEX(P$4:P$5999,M790))</f>
        <v>#NAME?</v>
      </c>
      <c r="L791" s="11">
        <v>0</v>
      </c>
      <c r="M791" s="30"/>
      <c r="O791" t="e">
        <f ca="1"/>
        <v>#NAME?</v>
      </c>
      <c r="P791" t="e">
        <f ca="1"/>
        <v>#NAME?</v>
      </c>
      <c r="Q791" t="e">
        <f ca="1"/>
        <v>#NAME?</v>
      </c>
      <c r="S791" s="43" t="e">
        <f ca="1"/>
        <v>#NAME?</v>
      </c>
      <c r="T791" s="43" t="e">
        <f ca="1"/>
        <v>#NAME?</v>
      </c>
      <c r="U791" s="43" t="e">
        <f ca="1"/>
        <v>#NAME?</v>
      </c>
    </row>
    <row r="792" spans="1:21" x14ac:dyDescent="0.35">
      <c r="A792" s="40">
        <f ca="1">INDEX('Flow probs &amp; rates'!$Z$5:$Z$5999,D790)</f>
        <v>1.4800741861330863E-2</v>
      </c>
      <c r="B792" s="40">
        <f ca="1">INDEX('Flow probs &amp; rates'!$AA$5:$AA$5999,D790)</f>
        <v>2.1324164765181949E-2</v>
      </c>
      <c r="C792" s="40">
        <f ca="1">INDEX('Flow probs &amp; rates'!$AB$5:$AB$5999,D790)</f>
        <v>0.9638750933734872</v>
      </c>
      <c r="D792" s="12"/>
      <c r="E792" s="12"/>
      <c r="F792" s="12">
        <v>1.30705143234888E-2</v>
      </c>
      <c r="G792" s="12">
        <v>2.5931659151100898E-2</v>
      </c>
      <c r="H792" s="12">
        <v>-3.9002173464528098E-2</v>
      </c>
      <c r="J792" s="11">
        <v>0</v>
      </c>
      <c r="K792" s="11">
        <v>0</v>
      </c>
      <c r="L792" s="11" t="e">
        <f t="shared" ref="L792" ca="1" si="785">LN(INDEX(Q$4:Q$5999,M790))</f>
        <v>#NAME?</v>
      </c>
      <c r="M792" s="30"/>
      <c r="O792" t="e">
        <f ca="1"/>
        <v>#NAME?</v>
      </c>
      <c r="P792" t="e">
        <f ca="1"/>
        <v>#NAME?</v>
      </c>
      <c r="Q792" t="e">
        <f ca="1"/>
        <v>#NAME?</v>
      </c>
      <c r="S792" s="43" t="e">
        <f ca="1"/>
        <v>#NAME?</v>
      </c>
      <c r="T792" s="43" t="e">
        <f ca="1"/>
        <v>#NAME?</v>
      </c>
      <c r="U792" s="43" t="e">
        <f ca="1"/>
        <v>#NAME?</v>
      </c>
    </row>
    <row r="793" spans="1:21" x14ac:dyDescent="0.35">
      <c r="A793" s="40">
        <f ca="1">INDEX('Flow probs &amp; rates'!$T$5:$T$5999,D793)</f>
        <v>0.97599907798698571</v>
      </c>
      <c r="B793" s="40">
        <f ca="1">INDEX('Flow probs &amp; rates'!$U$5:$U$5999,D793)</f>
        <v>1.224165171306967E-2</v>
      </c>
      <c r="C793" s="40">
        <f ca="1">INDEX('Flow probs &amp; rates'!$V$5:$V$5999,D793)</f>
        <v>1.1759270299944563E-2</v>
      </c>
      <c r="D793" s="12">
        <v>264</v>
      </c>
      <c r="E793" s="12"/>
      <c r="F793" s="12">
        <v>-2.56519828775803E-2</v>
      </c>
      <c r="G793" s="12">
        <v>1.4544263938316201E-2</v>
      </c>
      <c r="H793" s="12">
        <v>1.1107718939263799E-2</v>
      </c>
      <c r="J793" s="11" t="e">
        <f t="shared" ref="J793" ca="1" si="786">LN(INDEX(O$4:O$5999,M793))</f>
        <v>#NAME?</v>
      </c>
      <c r="K793" s="11">
        <v>0</v>
      </c>
      <c r="L793" s="11">
        <v>0</v>
      </c>
      <c r="M793" s="30">
        <v>1579</v>
      </c>
      <c r="O793" t="e">
        <f ca="1"/>
        <v>#NAME?</v>
      </c>
      <c r="P793" t="e">
        <f ca="1"/>
        <v>#NAME?</v>
      </c>
      <c r="Q793" t="e">
        <f ca="1"/>
        <v>#NAME?</v>
      </c>
      <c r="S793" s="43" t="e">
        <f t="array" aca="1" ref="S793:U795" ca="1">MMULT(INDEX(O$5:O$5999,M793):INDEX(Q$7:Q$5999,M793),MMULT(J793:L795,MINVERSE(INDEX(O$5:O$5999,M793):INDEX(Q$7:Q$5999,M793))))</f>
        <v>#NAME?</v>
      </c>
      <c r="T793" s="43" t="e">
        <f ca="1"/>
        <v>#NAME?</v>
      </c>
      <c r="U793" s="43" t="e">
        <f ca="1"/>
        <v>#NAME?</v>
      </c>
    </row>
    <row r="794" spans="1:21" x14ac:dyDescent="0.35">
      <c r="A794" s="40">
        <f ca="1">INDEX('Flow probs &amp; rates'!$W$5:$W$5999,D793)</f>
        <v>0.16115604421811786</v>
      </c>
      <c r="B794" s="40">
        <f ca="1">INDEX('Flow probs &amp; rates'!$X$5:$X$5999,D793)</f>
        <v>0.70530628434879983</v>
      </c>
      <c r="C794" s="40">
        <f ca="1">INDEX('Flow probs &amp; rates'!$Y$5:$Y$5999,D793)</f>
        <v>0.13353767143308234</v>
      </c>
      <c r="D794" s="12"/>
      <c r="E794" s="12"/>
      <c r="F794" s="12">
        <v>0.192355795504596</v>
      </c>
      <c r="G794" s="12">
        <v>-0.35325753938395099</v>
      </c>
      <c r="H794" s="12">
        <v>0.16090174387935499</v>
      </c>
      <c r="J794" s="11">
        <v>0</v>
      </c>
      <c r="K794" s="11" t="e">
        <f t="shared" ref="K794" ca="1" si="787">LN(INDEX(P$4:P$5999,M793))</f>
        <v>#NAME?</v>
      </c>
      <c r="L794" s="11">
        <v>0</v>
      </c>
      <c r="M794" s="11"/>
      <c r="O794" t="e">
        <f ca="1"/>
        <v>#NAME?</v>
      </c>
      <c r="P794" t="e">
        <f ca="1"/>
        <v>#NAME?</v>
      </c>
      <c r="Q794" t="e">
        <f ca="1"/>
        <v>#NAME?</v>
      </c>
      <c r="S794" s="43" t="e">
        <f ca="1"/>
        <v>#NAME?</v>
      </c>
      <c r="T794" s="43" t="e">
        <f ca="1"/>
        <v>#NAME?</v>
      </c>
      <c r="U794" s="43" t="e">
        <f ca="1"/>
        <v>#NAME?</v>
      </c>
    </row>
    <row r="795" spans="1:21" x14ac:dyDescent="0.35">
      <c r="A795" s="40">
        <f ca="1">INDEX('Flow probs &amp; rates'!$Z$5:$Z$5999,D793)</f>
        <v>1.7365536573339516E-2</v>
      </c>
      <c r="B795" s="40">
        <f ca="1">INDEX('Flow probs &amp; rates'!$AA$5:$AA$5999,D793)</f>
        <v>2.3654686084020399E-2</v>
      </c>
      <c r="C795" s="40">
        <f ca="1">INDEX('Flow probs &amp; rates'!$AB$5:$AB$5999,D793)</f>
        <v>0.95897977734264006</v>
      </c>
      <c r="D795" s="12"/>
      <c r="E795" s="12"/>
      <c r="F795" s="12">
        <v>1.5482732184781901E-2</v>
      </c>
      <c r="G795" s="12">
        <v>2.85833770708811E-2</v>
      </c>
      <c r="H795" s="12">
        <v>-4.4066109255663399E-2</v>
      </c>
      <c r="J795" s="11">
        <v>0</v>
      </c>
      <c r="K795" s="11">
        <v>0</v>
      </c>
      <c r="L795" s="11" t="e">
        <f t="shared" ref="L795" ca="1" si="788">LN(INDEX(Q$4:Q$5999,M793))</f>
        <v>#NAME?</v>
      </c>
      <c r="M795" s="11"/>
      <c r="O795" t="e">
        <f ca="1"/>
        <v>#NAME?</v>
      </c>
      <c r="P795" t="e">
        <f ca="1"/>
        <v>#NAME?</v>
      </c>
      <c r="Q795" t="e">
        <f ca="1"/>
        <v>#NAME?</v>
      </c>
      <c r="S795" s="43" t="e">
        <f ca="1"/>
        <v>#NAME?</v>
      </c>
      <c r="T795" s="43" t="e">
        <f ca="1"/>
        <v>#NAME?</v>
      </c>
      <c r="U795" s="43" t="e">
        <f ca="1"/>
        <v>#NAME?</v>
      </c>
    </row>
    <row r="796" spans="1:21" x14ac:dyDescent="0.35">
      <c r="A796" s="40">
        <f ca="1">INDEX('Flow probs &amp; rates'!$T$5:$T$5999,D796)</f>
        <v>0.97541099938794584</v>
      </c>
      <c r="B796" s="40">
        <f ca="1">INDEX('Flow probs &amp; rates'!$U$5:$U$5999,D796)</f>
        <v>1.2102261183737953E-2</v>
      </c>
      <c r="C796" s="40">
        <f ca="1">INDEX('Flow probs &amp; rates'!$V$5:$V$5999,D796)</f>
        <v>1.2486739428316263E-2</v>
      </c>
      <c r="D796" s="12">
        <v>265</v>
      </c>
      <c r="E796" s="12"/>
      <c r="F796" s="12">
        <v>-2.6234015692343599E-2</v>
      </c>
      <c r="G796" s="12">
        <v>1.4411433042328999E-2</v>
      </c>
      <c r="H796" s="12">
        <v>1.18225826499376E-2</v>
      </c>
      <c r="J796" s="11" t="e">
        <f t="shared" ref="J796" ca="1" si="789">LN(INDEX(O$4:O$5999,M796))</f>
        <v>#NAME?</v>
      </c>
      <c r="K796" s="11">
        <v>0</v>
      </c>
      <c r="L796" s="11">
        <v>0</v>
      </c>
      <c r="M796" s="30">
        <v>1585</v>
      </c>
      <c r="N796">
        <v>397</v>
      </c>
      <c r="O796" t="e">
        <f t="array" aca="1" ref="O796:Q801" ca="1">[1]!evect(INDEX(A$4:A$5999,N796):INDEX(C$6:C$5999,N796))</f>
        <v>#NAME?</v>
      </c>
      <c r="P796" t="e">
        <f ca="1"/>
        <v>#NAME?</v>
      </c>
      <c r="Q796" t="e">
        <f ca="1"/>
        <v>#NAME?</v>
      </c>
      <c r="S796" s="43" t="e">
        <f t="array" aca="1" ref="S796:U798" ca="1">MMULT(INDEX(O$5:O$5999,M796):INDEX(Q$7:Q$5999,M796),MMULT(J796:L798,MINVERSE(INDEX(O$5:O$5999,M796):INDEX(Q$7:Q$5999,M796))))</f>
        <v>#NAME?</v>
      </c>
      <c r="T796" s="43" t="e">
        <f ca="1"/>
        <v>#NAME?</v>
      </c>
      <c r="U796" s="43" t="e">
        <f ca="1"/>
        <v>#NAME?</v>
      </c>
    </row>
    <row r="797" spans="1:21" x14ac:dyDescent="0.35">
      <c r="A797" s="40">
        <f ca="1">INDEX('Flow probs &amp; rates'!$W$5:$W$5999,D796)</f>
        <v>0.15899189767002969</v>
      </c>
      <c r="B797" s="40">
        <f ca="1">INDEX('Flow probs &amp; rates'!$X$5:$X$5999,D796)</f>
        <v>0.70176247120731738</v>
      </c>
      <c r="C797" s="40">
        <f ca="1">INDEX('Flow probs &amp; rates'!$Y$5:$Y$5999,D796)</f>
        <v>0.13924563112265295</v>
      </c>
      <c r="D797" s="12"/>
      <c r="E797" s="12"/>
      <c r="F797" s="12">
        <v>0.19019760660782201</v>
      </c>
      <c r="G797" s="12">
        <v>-0.35828882430790998</v>
      </c>
      <c r="H797" s="12">
        <v>0.16809121771199201</v>
      </c>
      <c r="J797" s="11">
        <v>0</v>
      </c>
      <c r="K797" s="11" t="e">
        <f t="shared" ref="K797" ca="1" si="790">LN(INDEX(P$4:P$5999,M796))</f>
        <v>#NAME?</v>
      </c>
      <c r="L797" s="11">
        <v>0</v>
      </c>
      <c r="M797" s="30"/>
      <c r="O797" t="e">
        <f ca="1"/>
        <v>#NAME?</v>
      </c>
      <c r="P797" t="e">
        <f ca="1"/>
        <v>#NAME?</v>
      </c>
      <c r="Q797" t="e">
        <f ca="1"/>
        <v>#NAME?</v>
      </c>
      <c r="S797" s="43" t="e">
        <f ca="1"/>
        <v>#NAME?</v>
      </c>
      <c r="T797" s="43" t="e">
        <f ca="1"/>
        <v>#NAME?</v>
      </c>
      <c r="U797" s="43" t="e">
        <f ca="1"/>
        <v>#NAME?</v>
      </c>
    </row>
    <row r="798" spans="1:21" x14ac:dyDescent="0.35">
      <c r="A798" s="40">
        <f ca="1">INDEX('Flow probs &amp; rates'!$Z$5:$Z$5999,D796)</f>
        <v>1.7370836007292965E-2</v>
      </c>
      <c r="B798" s="40">
        <f ca="1">INDEX('Flow probs &amp; rates'!$AA$5:$AA$5999,D796)</f>
        <v>2.2758881713010163E-2</v>
      </c>
      <c r="C798" s="40">
        <f ca="1">INDEX('Flow probs &amp; rates'!$AB$5:$AB$5999,D796)</f>
        <v>0.95987028227969684</v>
      </c>
      <c r="D798" s="12"/>
      <c r="E798" s="12"/>
      <c r="F798" s="12">
        <v>1.5605531373123101E-2</v>
      </c>
      <c r="G798" s="12">
        <v>2.7549144764922401E-2</v>
      </c>
      <c r="H798" s="12">
        <v>-4.3154676138193002E-2</v>
      </c>
      <c r="J798" s="11">
        <v>0</v>
      </c>
      <c r="K798" s="11">
        <v>0</v>
      </c>
      <c r="L798" s="11" t="e">
        <f t="shared" ref="L798" ca="1" si="791">LN(INDEX(Q$4:Q$5999,M796))</f>
        <v>#NAME?</v>
      </c>
      <c r="M798" s="30"/>
      <c r="O798" t="e">
        <f ca="1"/>
        <v>#NAME?</v>
      </c>
      <c r="P798" t="e">
        <f ca="1"/>
        <v>#NAME?</v>
      </c>
      <c r="Q798" t="e">
        <f ca="1"/>
        <v>#NAME?</v>
      </c>
      <c r="S798" s="43" t="e">
        <f ca="1"/>
        <v>#NAME?</v>
      </c>
      <c r="T798" s="43" t="e">
        <f ca="1"/>
        <v>#NAME?</v>
      </c>
      <c r="U798" s="43" t="e">
        <f ca="1"/>
        <v>#NAME?</v>
      </c>
    </row>
    <row r="799" spans="1:21" x14ac:dyDescent="0.35">
      <c r="A799" s="40">
        <f ca="1">INDEX('Flow probs &amp; rates'!$T$5:$T$5999,D799)</f>
        <v>0.97442533419141797</v>
      </c>
      <c r="B799" s="40">
        <f ca="1">INDEX('Flow probs &amp; rates'!$U$5:$U$5999,D799)</f>
        <v>1.2231009206399008E-2</v>
      </c>
      <c r="C799" s="40">
        <f ca="1">INDEX('Flow probs &amp; rates'!$V$5:$V$5999,D799)</f>
        <v>1.3343656602183118E-2</v>
      </c>
      <c r="D799" s="12">
        <v>266</v>
      </c>
      <c r="E799" s="12"/>
      <c r="F799" s="12">
        <v>-2.7204234974077899E-2</v>
      </c>
      <c r="G799" s="12">
        <v>1.45407010906086E-2</v>
      </c>
      <c r="H799" s="12">
        <v>1.2663533883407701E-2</v>
      </c>
      <c r="J799" s="11" t="e">
        <f t="shared" ref="J799" ca="1" si="792">LN(INDEX(O$4:O$5999,M799))</f>
        <v>#NAME?</v>
      </c>
      <c r="K799" s="11">
        <v>0</v>
      </c>
      <c r="L799" s="11">
        <v>0</v>
      </c>
      <c r="M799" s="30">
        <v>1591</v>
      </c>
      <c r="O799" t="e">
        <f ca="1"/>
        <v>#NAME?</v>
      </c>
      <c r="P799" t="e">
        <f ca="1"/>
        <v>#NAME?</v>
      </c>
      <c r="Q799" t="e">
        <f ca="1"/>
        <v>#NAME?</v>
      </c>
      <c r="S799" s="43" t="e">
        <f t="array" aca="1" ref="S799:U801" ca="1">MMULT(INDEX(O$5:O$5999,M799):INDEX(Q$7:Q$5999,M799),MMULT(J799:L801,MINVERSE(INDEX(O$5:O$5999,M799):INDEX(Q$7:Q$5999,M799))))</f>
        <v>#NAME?</v>
      </c>
      <c r="T799" s="43" t="e">
        <f ca="1"/>
        <v>#NAME?</v>
      </c>
      <c r="U799" s="43" t="e">
        <f ca="1"/>
        <v>#NAME?</v>
      </c>
    </row>
    <row r="800" spans="1:21" x14ac:dyDescent="0.35">
      <c r="A800" s="40">
        <f ca="1">INDEX('Flow probs &amp; rates'!$W$5:$W$5999,D799)</f>
        <v>0.15201375357981056</v>
      </c>
      <c r="B800" s="40">
        <f ca="1">INDEX('Flow probs &amp; rates'!$X$5:$X$5999,D799)</f>
        <v>0.70453662951403828</v>
      </c>
      <c r="C800" s="40">
        <f ca="1">INDEX('Flow probs &amp; rates'!$Y$5:$Y$5999,D799)</f>
        <v>0.14344961690615113</v>
      </c>
      <c r="D800" s="12"/>
      <c r="E800" s="12"/>
      <c r="F800" s="12">
        <v>0.181553161411866</v>
      </c>
      <c r="G800" s="12">
        <v>-0.35425949149526198</v>
      </c>
      <c r="H800" s="12">
        <v>0.17270633008247799</v>
      </c>
      <c r="J800" s="11">
        <v>0</v>
      </c>
      <c r="K800" s="11" t="e">
        <f t="shared" ref="K800" ca="1" si="793">LN(INDEX(P$4:P$5999,M799))</f>
        <v>#NAME?</v>
      </c>
      <c r="L800" s="11">
        <v>0</v>
      </c>
      <c r="M800" s="30"/>
      <c r="O800" t="e">
        <f ca="1"/>
        <v>#NAME?</v>
      </c>
      <c r="P800" t="e">
        <f ca="1"/>
        <v>#NAME?</v>
      </c>
      <c r="Q800" t="e">
        <f ca="1"/>
        <v>#NAME?</v>
      </c>
      <c r="S800" s="43" t="e">
        <f ca="1"/>
        <v>#NAME?</v>
      </c>
      <c r="T800" s="43" t="e">
        <f ca="1"/>
        <v>#NAME?</v>
      </c>
      <c r="U800" s="43" t="e">
        <f ca="1"/>
        <v>#NAME?</v>
      </c>
    </row>
    <row r="801" spans="1:21" x14ac:dyDescent="0.35">
      <c r="A801" s="40">
        <f ca="1">INDEX('Flow probs &amp; rates'!$Z$5:$Z$5999,D799)</f>
        <v>1.6632380516170182E-2</v>
      </c>
      <c r="B801" s="40">
        <f ca="1">INDEX('Flow probs &amp; rates'!$AA$5:$AA$5999,D799)</f>
        <v>2.201769551018723E-2</v>
      </c>
      <c r="C801" s="40">
        <f ca="1">INDEX('Flow probs &amp; rates'!$AB$5:$AB$5999,D799)</f>
        <v>0.9613499239736425</v>
      </c>
      <c r="D801" s="12"/>
      <c r="E801" s="12"/>
      <c r="F801" s="12">
        <v>1.5020956941539E-2</v>
      </c>
      <c r="G801" s="12">
        <v>2.6579285940031099E-2</v>
      </c>
      <c r="H801" s="12">
        <v>-4.16002428713559E-2</v>
      </c>
      <c r="J801" s="11">
        <v>0</v>
      </c>
      <c r="K801" s="11">
        <v>0</v>
      </c>
      <c r="L801" s="11" t="e">
        <f t="shared" ref="L801" ca="1" si="794">LN(INDEX(Q$4:Q$5999,M799))</f>
        <v>#NAME?</v>
      </c>
      <c r="M801" s="30"/>
      <c r="O801" t="e">
        <f ca="1"/>
        <v>#NAME?</v>
      </c>
      <c r="P801" t="e">
        <f ca="1"/>
        <v>#NAME?</v>
      </c>
      <c r="Q801" t="e">
        <f ca="1"/>
        <v>#NAME?</v>
      </c>
      <c r="S801" s="43" t="e">
        <f ca="1"/>
        <v>#NAME?</v>
      </c>
      <c r="T801" s="43" t="e">
        <f ca="1"/>
        <v>#NAME?</v>
      </c>
      <c r="U801" s="43" t="e">
        <f ca="1"/>
        <v>#NAME?</v>
      </c>
    </row>
    <row r="802" spans="1:21" x14ac:dyDescent="0.35">
      <c r="A802" s="40">
        <f ca="1">INDEX('Flow probs &amp; rates'!$T$5:$T$5999,D802)</f>
        <v>0.97565820735569497</v>
      </c>
      <c r="B802" s="40">
        <f ca="1">INDEX('Flow probs &amp; rates'!$U$5:$U$5999,D802)</f>
        <v>1.2153524770999064E-2</v>
      </c>
      <c r="C802" s="40">
        <f ca="1">INDEX('Flow probs &amp; rates'!$V$5:$V$5999,D802)</f>
        <v>1.2188267873305934E-2</v>
      </c>
      <c r="D802" s="12">
        <v>267</v>
      </c>
      <c r="E802" s="12"/>
      <c r="F802" s="12">
        <v>-2.5980653036133301E-2</v>
      </c>
      <c r="G802" s="12">
        <v>1.4446746317904401E-2</v>
      </c>
      <c r="H802" s="12">
        <v>1.1533906718229601E-2</v>
      </c>
      <c r="J802" s="11" t="e">
        <f t="shared" ref="J802" ca="1" si="795">LN(INDEX(O$4:O$5999,M802))</f>
        <v>#NAME?</v>
      </c>
      <c r="K802" s="11">
        <v>0</v>
      </c>
      <c r="L802" s="11">
        <v>0</v>
      </c>
      <c r="M802" s="30">
        <v>1597</v>
      </c>
      <c r="N802">
        <v>400</v>
      </c>
      <c r="O802" t="e">
        <f t="array" aca="1" ref="O802:Q807" ca="1">[1]!evect(INDEX(A$4:A$5999,N802):INDEX(C$6:C$5999,N802))</f>
        <v>#NAME?</v>
      </c>
      <c r="P802" t="e">
        <f ca="1"/>
        <v>#NAME?</v>
      </c>
      <c r="Q802" t="e">
        <f ca="1"/>
        <v>#NAME?</v>
      </c>
      <c r="S802" s="43" t="e">
        <f t="array" aca="1" ref="S802:U804" ca="1">MMULT(INDEX(O$5:O$5999,M802):INDEX(Q$7:Q$5999,M802),MMULT(J802:L804,MINVERSE(INDEX(O$5:O$5999,M802):INDEX(Q$7:Q$5999,M802))))</f>
        <v>#NAME?</v>
      </c>
      <c r="T802" s="43" t="e">
        <f ca="1"/>
        <v>#NAME?</v>
      </c>
      <c r="U802" s="43" t="e">
        <f ca="1"/>
        <v>#NAME?</v>
      </c>
    </row>
    <row r="803" spans="1:21" x14ac:dyDescent="0.35">
      <c r="A803" s="40">
        <f ca="1">INDEX('Flow probs &amp; rates'!$W$5:$W$5999,D802)</f>
        <v>0.15817265270615602</v>
      </c>
      <c r="B803" s="40">
        <f ca="1">INDEX('Flow probs &amp; rates'!$X$5:$X$5999,D802)</f>
        <v>0.70465834215978029</v>
      </c>
      <c r="C803" s="40">
        <f ca="1">INDEX('Flow probs &amp; rates'!$Y$5:$Y$5999,D802)</f>
        <v>0.13716900513406377</v>
      </c>
      <c r="D803" s="12"/>
      <c r="E803" s="12"/>
      <c r="F803" s="12">
        <v>0.18872815019981301</v>
      </c>
      <c r="G803" s="12">
        <v>-0.354116943271301</v>
      </c>
      <c r="H803" s="12">
        <v>0.16538879307148799</v>
      </c>
      <c r="J803" s="11">
        <v>0</v>
      </c>
      <c r="K803" s="11" t="e">
        <f t="shared" ref="K803" ca="1" si="796">LN(INDEX(P$4:P$5999,M802))</f>
        <v>#NAME?</v>
      </c>
      <c r="L803" s="11">
        <v>0</v>
      </c>
      <c r="M803" s="11"/>
      <c r="O803" t="e">
        <f ca="1"/>
        <v>#NAME?</v>
      </c>
      <c r="P803" t="e">
        <f ca="1"/>
        <v>#NAME?</v>
      </c>
      <c r="Q803" t="e">
        <f ca="1"/>
        <v>#NAME?</v>
      </c>
      <c r="S803" s="43" t="e">
        <f ca="1"/>
        <v>#NAME?</v>
      </c>
      <c r="T803" s="43" t="e">
        <f ca="1"/>
        <v>#NAME?</v>
      </c>
      <c r="U803" s="43" t="e">
        <f ca="1"/>
        <v>#NAME?</v>
      </c>
    </row>
    <row r="804" spans="1:21" x14ac:dyDescent="0.35">
      <c r="A804" s="40">
        <f ca="1">INDEX('Flow probs &amp; rates'!$Z$5:$Z$5999,D802)</f>
        <v>1.8555460184838397E-2</v>
      </c>
      <c r="B804" s="40">
        <f ca="1">INDEX('Flow probs &amp; rates'!$AA$5:$AA$5999,D802)</f>
        <v>2.2818488277079697E-2</v>
      </c>
      <c r="C804" s="40">
        <f ca="1">INDEX('Flow probs &amp; rates'!$AB$5:$AB$5999,D802)</f>
        <v>0.95862605153808189</v>
      </c>
      <c r="D804" s="12"/>
      <c r="E804" s="12"/>
      <c r="F804" s="12">
        <v>1.6853041485492298E-2</v>
      </c>
      <c r="G804" s="12">
        <v>2.7575991798556802E-2</v>
      </c>
      <c r="H804" s="12">
        <v>-4.4429033284048902E-2</v>
      </c>
      <c r="J804" s="11">
        <v>0</v>
      </c>
      <c r="K804" s="11">
        <v>0</v>
      </c>
      <c r="L804" s="11" t="e">
        <f t="shared" ref="L804" ca="1" si="797">LN(INDEX(Q$4:Q$5999,M802))</f>
        <v>#NAME?</v>
      </c>
      <c r="M804" s="11"/>
      <c r="O804" t="e">
        <f ca="1"/>
        <v>#NAME?</v>
      </c>
      <c r="P804" t="e">
        <f ca="1"/>
        <v>#NAME?</v>
      </c>
      <c r="Q804" t="e">
        <f ca="1"/>
        <v>#NAME?</v>
      </c>
      <c r="S804" s="43" t="e">
        <f ca="1"/>
        <v>#NAME?</v>
      </c>
      <c r="T804" s="43" t="e">
        <f ca="1"/>
        <v>#NAME?</v>
      </c>
      <c r="U804" s="43" t="e">
        <f ca="1"/>
        <v>#NAME?</v>
      </c>
    </row>
    <row r="805" spans="1:21" x14ac:dyDescent="0.35">
      <c r="A805" s="40">
        <f ca="1">INDEX('Flow probs &amp; rates'!$T$5:$T$5999,D805)</f>
        <v>0.97446792734717858</v>
      </c>
      <c r="B805" s="40">
        <f ca="1">INDEX('Flow probs &amp; rates'!$U$5:$U$5999,D805)</f>
        <v>1.2600824177284321E-2</v>
      </c>
      <c r="C805" s="40">
        <f ca="1">INDEX('Flow probs &amp; rates'!$V$5:$V$5999,D805)</f>
        <v>1.2931248475537116E-2</v>
      </c>
      <c r="D805" s="12">
        <v>268</v>
      </c>
      <c r="E805" s="12"/>
      <c r="F805" s="12">
        <v>-2.7247614833693201E-2</v>
      </c>
      <c r="G805" s="12">
        <v>1.5000683984451899E-2</v>
      </c>
      <c r="H805" s="12">
        <v>1.2246930849241999E-2</v>
      </c>
      <c r="J805" s="11" t="e">
        <f t="shared" ref="J805" ca="1" si="798">LN(INDEX(O$4:O$5999,M805))</f>
        <v>#NAME?</v>
      </c>
      <c r="K805" s="11">
        <v>0</v>
      </c>
      <c r="L805" s="11">
        <v>0</v>
      </c>
      <c r="M805" s="30">
        <v>1603</v>
      </c>
      <c r="O805" t="e">
        <f ca="1"/>
        <v>#NAME?</v>
      </c>
      <c r="P805" t="e">
        <f ca="1"/>
        <v>#NAME?</v>
      </c>
      <c r="Q805" t="e">
        <f ca="1"/>
        <v>#NAME?</v>
      </c>
      <c r="S805" s="43" t="e">
        <f t="array" aca="1" ref="S805:U807" ca="1">MMULT(INDEX(O$5:O$5999,M805):INDEX(Q$7:Q$5999,M805),MMULT(J805:L807,MINVERSE(INDEX(O$5:O$5999,M805):INDEX(Q$7:Q$5999,M805))))</f>
        <v>#NAME?</v>
      </c>
      <c r="T805" s="43" t="e">
        <f ca="1"/>
        <v>#NAME?</v>
      </c>
      <c r="U805" s="43" t="e">
        <f ca="1"/>
        <v>#NAME?</v>
      </c>
    </row>
    <row r="806" spans="1:21" x14ac:dyDescent="0.35">
      <c r="A806" s="40">
        <f ca="1">INDEX('Flow probs &amp; rates'!$W$5:$W$5999,D805)</f>
        <v>0.15627301900362026</v>
      </c>
      <c r="B806" s="40">
        <f ca="1">INDEX('Flow probs &amp; rates'!$X$5:$X$5999,D805)</f>
        <v>0.70318719330860768</v>
      </c>
      <c r="C806" s="40">
        <f ca="1">INDEX('Flow probs &amp; rates'!$Y$5:$Y$5999,D805)</f>
        <v>0.14053978768777214</v>
      </c>
      <c r="D806" s="12"/>
      <c r="E806" s="12"/>
      <c r="F806" s="12">
        <v>0.186619049160408</v>
      </c>
      <c r="G806" s="12">
        <v>-0.35630057547683602</v>
      </c>
      <c r="H806" s="12">
        <v>0.16968152631642899</v>
      </c>
      <c r="J806" s="11">
        <v>0</v>
      </c>
      <c r="K806" s="11" t="e">
        <f t="shared" ref="K806" ca="1" si="799">LN(INDEX(P$4:P$5999,M805))</f>
        <v>#NAME?</v>
      </c>
      <c r="L806" s="11">
        <v>0</v>
      </c>
      <c r="M806" s="30"/>
      <c r="O806" t="e">
        <f ca="1"/>
        <v>#NAME?</v>
      </c>
      <c r="P806" t="e">
        <f ca="1"/>
        <v>#NAME?</v>
      </c>
      <c r="Q806" t="e">
        <f ca="1"/>
        <v>#NAME?</v>
      </c>
      <c r="S806" s="43" t="e">
        <f ca="1"/>
        <v>#NAME?</v>
      </c>
      <c r="T806" s="43" t="e">
        <f ca="1"/>
        <v>#NAME?</v>
      </c>
      <c r="U806" s="43" t="e">
        <f ca="1"/>
        <v>#NAME?</v>
      </c>
    </row>
    <row r="807" spans="1:21" x14ac:dyDescent="0.35">
      <c r="A807" s="40">
        <f ca="1">INDEX('Flow probs &amp; rates'!$Z$5:$Z$5999,D805)</f>
        <v>1.9577183999290201E-2</v>
      </c>
      <c r="B807" s="40">
        <f ca="1">INDEX('Flow probs &amp; rates'!$AA$5:$AA$5999,D805)</f>
        <v>2.2658582847294967E-2</v>
      </c>
      <c r="C807" s="40">
        <f ca="1">INDEX('Flow probs &amp; rates'!$AB$5:$AB$5999,D805)</f>
        <v>0.95776423315341486</v>
      </c>
      <c r="D807" s="12"/>
      <c r="E807" s="12"/>
      <c r="F807" s="12">
        <v>1.79728877452228E-2</v>
      </c>
      <c r="G807" s="12">
        <v>2.7409296808426398E-2</v>
      </c>
      <c r="H807" s="12">
        <v>-4.5382184553648598E-2</v>
      </c>
      <c r="J807" s="11">
        <v>0</v>
      </c>
      <c r="K807" s="11">
        <v>0</v>
      </c>
      <c r="L807" s="11" t="e">
        <f t="shared" ref="L807" ca="1" si="800">LN(INDEX(Q$4:Q$5999,M805))</f>
        <v>#NAME?</v>
      </c>
      <c r="M807" s="30"/>
      <c r="O807" t="e">
        <f ca="1"/>
        <v>#NAME?</v>
      </c>
      <c r="P807" t="e">
        <f ca="1"/>
        <v>#NAME?</v>
      </c>
      <c r="Q807" t="e">
        <f ca="1"/>
        <v>#NAME?</v>
      </c>
      <c r="S807" s="43" t="e">
        <f ca="1"/>
        <v>#NAME?</v>
      </c>
      <c r="T807" s="43" t="e">
        <f ca="1"/>
        <v>#NAME?</v>
      </c>
      <c r="U807" s="43" t="e">
        <f ca="1"/>
        <v>#NAME?</v>
      </c>
    </row>
    <row r="808" spans="1:21" x14ac:dyDescent="0.35">
      <c r="A808" s="40">
        <f ca="1">INDEX('Flow probs &amp; rates'!$T$5:$T$5999,D808)</f>
        <v>0.97340834548733013</v>
      </c>
      <c r="B808" s="40">
        <f ca="1">INDEX('Flow probs &amp; rates'!$U$5:$U$5999,D808)</f>
        <v>1.3101462863006058E-2</v>
      </c>
      <c r="C808" s="40">
        <f ca="1">INDEX('Flow probs &amp; rates'!$V$5:$V$5999,D808)</f>
        <v>1.3490191649663806E-2</v>
      </c>
      <c r="D808" s="12">
        <v>269</v>
      </c>
      <c r="E808" s="12"/>
      <c r="F808" s="12">
        <v>-2.8364950408599501E-2</v>
      </c>
      <c r="G808" s="12">
        <v>1.56888613346346E-2</v>
      </c>
      <c r="H808" s="12">
        <v>1.2676089073880899E-2</v>
      </c>
      <c r="J808" s="11" t="e">
        <f t="shared" ref="J808" ca="1" si="801">LN(INDEX(O$4:O$5999,M808))</f>
        <v>#NAME?</v>
      </c>
      <c r="K808" s="11">
        <v>0</v>
      </c>
      <c r="L808" s="11">
        <v>0</v>
      </c>
      <c r="M808" s="30">
        <v>1609</v>
      </c>
      <c r="N808">
        <v>403</v>
      </c>
      <c r="O808" t="e">
        <f t="array" aca="1" ref="O808:Q813" ca="1">[1]!evect(INDEX(A$4:A$5999,N808):INDEX(C$6:C$5999,N808))</f>
        <v>#NAME?</v>
      </c>
      <c r="P808" t="e">
        <f ca="1"/>
        <v>#NAME?</v>
      </c>
      <c r="Q808" t="e">
        <f ca="1"/>
        <v>#NAME?</v>
      </c>
      <c r="S808" s="43" t="e">
        <f t="array" aca="1" ref="S808:U810" ca="1">MMULT(INDEX(O$5:O$5999,M808):INDEX(Q$7:Q$5999,M808),MMULT(J808:L810,MINVERSE(INDEX(O$5:O$5999,M808):INDEX(Q$7:Q$5999,M808))))</f>
        <v>#NAME?</v>
      </c>
      <c r="T808" s="43" t="e">
        <f ca="1"/>
        <v>#NAME?</v>
      </c>
      <c r="U808" s="43" t="e">
        <f ca="1"/>
        <v>#NAME?</v>
      </c>
    </row>
    <row r="809" spans="1:21" x14ac:dyDescent="0.35">
      <c r="A809" s="40">
        <f ca="1">INDEX('Flow probs &amp; rates'!$W$5:$W$5999,D808)</f>
        <v>0.15288645803916381</v>
      </c>
      <c r="B809" s="40">
        <f ca="1">INDEX('Flow probs &amp; rates'!$X$5:$X$5999,D808)</f>
        <v>0.69584672346143983</v>
      </c>
      <c r="C809" s="40">
        <f ca="1">INDEX('Flow probs &amp; rates'!$Y$5:$Y$5999,D808)</f>
        <v>0.15126681849939641</v>
      </c>
      <c r="D809" s="12"/>
      <c r="E809" s="12"/>
      <c r="F809" s="12">
        <v>0.18354511974822901</v>
      </c>
      <c r="G809" s="12">
        <v>-0.36701566162731603</v>
      </c>
      <c r="H809" s="12">
        <v>0.18347054189104001</v>
      </c>
      <c r="J809" s="11">
        <v>0</v>
      </c>
      <c r="K809" s="11" t="e">
        <f t="shared" ref="K809" ca="1" si="802">LN(INDEX(P$4:P$5999,M808))</f>
        <v>#NAME?</v>
      </c>
      <c r="L809" s="11">
        <v>0</v>
      </c>
      <c r="M809" s="30"/>
      <c r="O809" t="e">
        <f ca="1"/>
        <v>#NAME?</v>
      </c>
      <c r="P809" t="e">
        <f ca="1"/>
        <v>#NAME?</v>
      </c>
      <c r="Q809" t="e">
        <f ca="1"/>
        <v>#NAME?</v>
      </c>
      <c r="S809" s="43" t="e">
        <f ca="1"/>
        <v>#NAME?</v>
      </c>
      <c r="T809" s="43" t="e">
        <f ca="1"/>
        <v>#NAME?</v>
      </c>
      <c r="U809" s="43" t="e">
        <f ca="1"/>
        <v>#NAME?</v>
      </c>
    </row>
    <row r="810" spans="1:21" x14ac:dyDescent="0.35">
      <c r="A810" s="40">
        <f ca="1">INDEX('Flow probs &amp; rates'!$Z$5:$Z$5999,D808)</f>
        <v>1.8425564190356569E-2</v>
      </c>
      <c r="B810" s="40">
        <f ca="1">INDEX('Flow probs &amp; rates'!$AA$5:$AA$5999,D808)</f>
        <v>2.2152603595536943E-2</v>
      </c>
      <c r="C810" s="40">
        <f ca="1">INDEX('Flow probs &amp; rates'!$AB$5:$AB$5999,D808)</f>
        <v>0.95942183221410648</v>
      </c>
      <c r="D810" s="12"/>
      <c r="E810" s="12"/>
      <c r="F810" s="12">
        <v>1.68614368425592E-2</v>
      </c>
      <c r="G810" s="12">
        <v>2.6909019371522399E-2</v>
      </c>
      <c r="H810" s="12">
        <v>-4.3770456214225303E-2</v>
      </c>
      <c r="J810" s="11">
        <v>0</v>
      </c>
      <c r="K810" s="11">
        <v>0</v>
      </c>
      <c r="L810" s="11" t="e">
        <f t="shared" ref="L810" ca="1" si="803">LN(INDEX(Q$4:Q$5999,M808))</f>
        <v>#NAME?</v>
      </c>
      <c r="M810" s="30"/>
      <c r="O810" t="e">
        <f ca="1"/>
        <v>#NAME?</v>
      </c>
      <c r="P810" t="e">
        <f ca="1"/>
        <v>#NAME?</v>
      </c>
      <c r="Q810" t="e">
        <f ca="1"/>
        <v>#NAME?</v>
      </c>
      <c r="S810" s="43" t="e">
        <f ca="1"/>
        <v>#NAME?</v>
      </c>
      <c r="T810" s="43" t="e">
        <f ca="1"/>
        <v>#NAME?</v>
      </c>
      <c r="U810" s="43" t="e">
        <f ca="1"/>
        <v>#NAME?</v>
      </c>
    </row>
    <row r="811" spans="1:21" x14ac:dyDescent="0.35">
      <c r="A811" s="40">
        <f ca="1">INDEX('Flow probs &amp; rates'!$T$5:$T$5999,D811)</f>
        <v>0.97405455401231611</v>
      </c>
      <c r="B811" s="40">
        <f ca="1">INDEX('Flow probs &amp; rates'!$U$5:$U$5999,D811)</f>
        <v>1.2639954502450593E-2</v>
      </c>
      <c r="C811" s="40">
        <f ca="1">INDEX('Flow probs &amp; rates'!$V$5:$V$5999,D811)</f>
        <v>1.3305491485233247E-2</v>
      </c>
      <c r="D811" s="12">
        <v>270</v>
      </c>
      <c r="E811" s="12"/>
      <c r="F811" s="12">
        <v>-2.77034290780609E-2</v>
      </c>
      <c r="G811" s="12">
        <v>1.5268340728563199E-2</v>
      </c>
      <c r="H811" s="12">
        <v>1.24350883494166E-2</v>
      </c>
      <c r="J811" s="11" t="e">
        <f t="shared" ref="J811" ca="1" si="804">LN(INDEX(O$4:O$5999,M811))</f>
        <v>#NAME?</v>
      </c>
      <c r="K811" s="11">
        <v>0</v>
      </c>
      <c r="L811" s="11">
        <v>0</v>
      </c>
      <c r="M811" s="30">
        <v>1615</v>
      </c>
      <c r="O811" t="e">
        <f ca="1"/>
        <v>#NAME?</v>
      </c>
      <c r="P811" t="e">
        <f ca="1"/>
        <v>#NAME?</v>
      </c>
      <c r="Q811" t="e">
        <f ca="1"/>
        <v>#NAME?</v>
      </c>
      <c r="S811" s="43" t="e">
        <f t="array" aca="1" ref="S811:U813" ca="1">MMULT(INDEX(O$5:O$5999,M811):INDEX(Q$7:Q$5999,M811),MMULT(J811:L813,MINVERSE(INDEX(O$5:O$5999,M811):INDEX(Q$7:Q$5999,M811))))</f>
        <v>#NAME?</v>
      </c>
      <c r="T811" s="43" t="e">
        <f ca="1"/>
        <v>#NAME?</v>
      </c>
      <c r="U811" s="43" t="e">
        <f ca="1"/>
        <v>#NAME?</v>
      </c>
    </row>
    <row r="812" spans="1:21" x14ac:dyDescent="0.35">
      <c r="A812" s="40">
        <f ca="1">INDEX('Flow probs &amp; rates'!$W$5:$W$5999,D811)</f>
        <v>0.15777927711085532</v>
      </c>
      <c r="B812" s="40">
        <f ca="1">INDEX('Flow probs &amp; rates'!$X$5:$X$5999,D811)</f>
        <v>0.68173986049634805</v>
      </c>
      <c r="C812" s="40">
        <f ca="1">INDEX('Flow probs &amp; rates'!$Y$5:$Y$5999,D811)</f>
        <v>0.16048086239279655</v>
      </c>
      <c r="D812" s="12"/>
      <c r="E812" s="12"/>
      <c r="F812" s="12">
        <v>0.19124480874462299</v>
      </c>
      <c r="G812" s="12">
        <v>-0.38789833910169602</v>
      </c>
      <c r="H812" s="12">
        <v>0.19665353036914501</v>
      </c>
      <c r="J812" s="11">
        <v>0</v>
      </c>
      <c r="K812" s="11" t="e">
        <f t="shared" ref="K812" ca="1" si="805">LN(INDEX(P$4:P$5999,M811))</f>
        <v>#NAME?</v>
      </c>
      <c r="L812" s="11">
        <v>0</v>
      </c>
      <c r="M812" s="11"/>
      <c r="O812" t="e">
        <f ca="1"/>
        <v>#NAME?</v>
      </c>
      <c r="P812" t="e">
        <f ca="1"/>
        <v>#NAME?</v>
      </c>
      <c r="Q812" t="e">
        <f ca="1"/>
        <v>#NAME?</v>
      </c>
      <c r="S812" s="43" t="e">
        <f ca="1"/>
        <v>#NAME?</v>
      </c>
      <c r="T812" s="43" t="e">
        <f ca="1"/>
        <v>#NAME?</v>
      </c>
      <c r="U812" s="43" t="e">
        <f ca="1"/>
        <v>#NAME?</v>
      </c>
    </row>
    <row r="813" spans="1:21" x14ac:dyDescent="0.35">
      <c r="A813" s="40">
        <f ca="1">INDEX('Flow probs &amp; rates'!$Z$5:$Z$5999,D811)</f>
        <v>1.7729553702562021E-2</v>
      </c>
      <c r="B813" s="40">
        <f ca="1">INDEX('Flow probs &amp; rates'!$AA$5:$AA$5999,D811)</f>
        <v>2.3001407582145528E-2</v>
      </c>
      <c r="C813" s="40">
        <f ca="1">INDEX('Flow probs &amp; rates'!$AB$5:$AB$5999,D811)</f>
        <v>0.95926903871529245</v>
      </c>
      <c r="D813" s="12"/>
      <c r="E813" s="12"/>
      <c r="F813" s="12">
        <v>1.59458150353643E-2</v>
      </c>
      <c r="G813" s="12">
        <v>2.8237652915560602E-2</v>
      </c>
      <c r="H813" s="12">
        <v>-4.4183467951076E-2</v>
      </c>
      <c r="J813" s="11">
        <v>0</v>
      </c>
      <c r="K813" s="11">
        <v>0</v>
      </c>
      <c r="L813" s="11" t="e">
        <f t="shared" ref="L813" ca="1" si="806">LN(INDEX(Q$4:Q$5999,M811))</f>
        <v>#NAME?</v>
      </c>
      <c r="M813" s="11"/>
      <c r="O813" t="e">
        <f ca="1"/>
        <v>#NAME?</v>
      </c>
      <c r="P813" t="e">
        <f ca="1"/>
        <v>#NAME?</v>
      </c>
      <c r="Q813" t="e">
        <f ca="1"/>
        <v>#NAME?</v>
      </c>
      <c r="S813" s="43" t="e">
        <f ca="1"/>
        <v>#NAME?</v>
      </c>
      <c r="T813" s="43" t="e">
        <f ca="1"/>
        <v>#NAME?</v>
      </c>
      <c r="U813" s="43" t="e">
        <f ca="1"/>
        <v>#NAME?</v>
      </c>
    </row>
    <row r="814" spans="1:21" x14ac:dyDescent="0.35">
      <c r="A814" s="40">
        <f ca="1">INDEX('Flow probs &amp; rates'!$T$5:$T$5999,D814)</f>
        <v>0.97699917950867254</v>
      </c>
      <c r="B814" s="40">
        <f ca="1">INDEX('Flow probs &amp; rates'!$U$5:$U$5999,D814)</f>
        <v>1.1260054044301575E-2</v>
      </c>
      <c r="C814" s="40">
        <f ca="1">INDEX('Flow probs &amp; rates'!$V$5:$V$5999,D814)</f>
        <v>1.1740766447025921E-2</v>
      </c>
      <c r="D814" s="12">
        <v>271</v>
      </c>
      <c r="E814" s="12"/>
      <c r="F814" s="12">
        <v>-2.4656689962031301E-2</v>
      </c>
      <c r="G814" s="12">
        <v>1.36709399803032E-2</v>
      </c>
      <c r="H814" s="12">
        <v>1.09857499716021E-2</v>
      </c>
      <c r="J814" s="11" t="e">
        <f t="shared" ref="J814" ca="1" si="807">LN(INDEX(O$4:O$5999,M814))</f>
        <v>#NAME?</v>
      </c>
      <c r="K814" s="11">
        <v>0</v>
      </c>
      <c r="L814" s="11">
        <v>0</v>
      </c>
      <c r="M814" s="30">
        <v>1621</v>
      </c>
      <c r="N814">
        <v>406</v>
      </c>
      <c r="O814" t="e">
        <f t="array" aca="1" ref="O814:Q819" ca="1">[1]!evect(INDEX(A$4:A$5999,N814):INDEX(C$6:C$5999,N814))</f>
        <v>#NAME?</v>
      </c>
      <c r="P814" t="e">
        <f ca="1"/>
        <v>#NAME?</v>
      </c>
      <c r="Q814" t="e">
        <f ca="1"/>
        <v>#NAME?</v>
      </c>
      <c r="S814" s="43" t="e">
        <f t="array" aca="1" ref="S814:U816" ca="1">MMULT(INDEX(O$5:O$5999,M814):INDEX(Q$7:Q$5999,M814),MMULT(J814:L816,MINVERSE(INDEX(O$5:O$5999,M814):INDEX(Q$7:Q$5999,M814))))</f>
        <v>#NAME?</v>
      </c>
      <c r="T814" s="43" t="e">
        <f ca="1"/>
        <v>#NAME?</v>
      </c>
      <c r="U814" s="43" t="e">
        <f ca="1"/>
        <v>#NAME?</v>
      </c>
    </row>
    <row r="815" spans="1:21" x14ac:dyDescent="0.35">
      <c r="A815" s="40">
        <f ca="1">INDEX('Flow probs &amp; rates'!$W$5:$W$5999,D814)</f>
        <v>0.17276687965207829</v>
      </c>
      <c r="B815" s="40">
        <f ca="1">INDEX('Flow probs &amp; rates'!$X$5:$X$5999,D814)</f>
        <v>0.67123400772181496</v>
      </c>
      <c r="C815" s="40">
        <f ca="1">INDEX('Flow probs &amp; rates'!$Y$5:$Y$5999,D814)</f>
        <v>0.1559991126261068</v>
      </c>
      <c r="D815" s="12"/>
      <c r="E815" s="12"/>
      <c r="F815" s="12">
        <v>0.21064604512731899</v>
      </c>
      <c r="G815" s="12">
        <v>-0.403569073368581</v>
      </c>
      <c r="H815" s="12">
        <v>0.19292302824238799</v>
      </c>
      <c r="J815" s="11">
        <v>0</v>
      </c>
      <c r="K815" s="11" t="e">
        <f t="shared" ref="K815" ca="1" si="808">LN(INDEX(P$4:P$5999,M814))</f>
        <v>#NAME?</v>
      </c>
      <c r="L815" s="11">
        <v>0</v>
      </c>
      <c r="M815" s="30"/>
      <c r="O815" t="e">
        <f ca="1"/>
        <v>#NAME?</v>
      </c>
      <c r="P815" t="e">
        <f ca="1"/>
        <v>#NAME?</v>
      </c>
      <c r="Q815" t="e">
        <f ca="1"/>
        <v>#NAME?</v>
      </c>
      <c r="S815" s="43" t="e">
        <f ca="1"/>
        <v>#NAME?</v>
      </c>
      <c r="T815" s="43" t="e">
        <f ca="1"/>
        <v>#NAME?</v>
      </c>
      <c r="U815" s="43" t="e">
        <f ca="1"/>
        <v>#NAME?</v>
      </c>
    </row>
    <row r="816" spans="1:21" x14ac:dyDescent="0.35">
      <c r="A816" s="40">
        <f ca="1">INDEX('Flow probs &amp; rates'!$Z$5:$Z$5999,D814)</f>
        <v>1.9650552511873223E-2</v>
      </c>
      <c r="B816" s="40">
        <f ca="1">INDEX('Flow probs &amp; rates'!$AA$5:$AA$5999,D814)</f>
        <v>2.4252795738244536E-2</v>
      </c>
      <c r="C816" s="40">
        <f ca="1">INDEX('Flow probs &amp; rates'!$AB$5:$AB$5999,D814)</f>
        <v>0.95609665174988223</v>
      </c>
      <c r="D816" s="12"/>
      <c r="E816" s="12"/>
      <c r="F816" s="12">
        <v>1.7536081290220901E-2</v>
      </c>
      <c r="G816" s="12">
        <v>3.0057432954542201E-2</v>
      </c>
      <c r="H816" s="12">
        <v>-4.7593514244680099E-2</v>
      </c>
      <c r="J816" s="11">
        <v>0</v>
      </c>
      <c r="K816" s="11">
        <v>0</v>
      </c>
      <c r="L816" s="11" t="e">
        <f t="shared" ref="L816" ca="1" si="809">LN(INDEX(Q$4:Q$5999,M814))</f>
        <v>#NAME?</v>
      </c>
      <c r="M816" s="30"/>
      <c r="O816" t="e">
        <f ca="1"/>
        <v>#NAME?</v>
      </c>
      <c r="P816" t="e">
        <f ca="1"/>
        <v>#NAME?</v>
      </c>
      <c r="Q816" t="e">
        <f ca="1"/>
        <v>#NAME?</v>
      </c>
      <c r="S816" s="43" t="e">
        <f ca="1"/>
        <v>#NAME?</v>
      </c>
      <c r="T816" s="43" t="e">
        <f ca="1"/>
        <v>#NAME?</v>
      </c>
      <c r="U816" s="43" t="e">
        <f ca="1"/>
        <v>#NAME?</v>
      </c>
    </row>
    <row r="817" spans="1:21" x14ac:dyDescent="0.35">
      <c r="A817" s="40">
        <f ca="1">INDEX('Flow probs &amp; rates'!$T$5:$T$5999,D817)</f>
        <v>0.97559319448582615</v>
      </c>
      <c r="B817" s="40">
        <f ca="1">INDEX('Flow probs &amp; rates'!$U$5:$U$5999,D817)</f>
        <v>1.2011719818653616E-2</v>
      </c>
      <c r="C817" s="40">
        <f ca="1">INDEX('Flow probs &amp; rates'!$V$5:$V$5999,D817)</f>
        <v>1.2395085695520291E-2</v>
      </c>
      <c r="D817" s="12">
        <v>272</v>
      </c>
      <c r="E817" s="12"/>
      <c r="F817" s="12">
        <v>-2.6130860561221901E-2</v>
      </c>
      <c r="G817" s="12">
        <v>1.4515604927860601E-2</v>
      </c>
      <c r="H817" s="12">
        <v>1.161525563336E-2</v>
      </c>
      <c r="J817" s="11" t="e">
        <f t="shared" ref="J817" ca="1" si="810">LN(INDEX(O$4:O$5999,M817))</f>
        <v>#NAME?</v>
      </c>
      <c r="K817" s="11">
        <v>0</v>
      </c>
      <c r="L817" s="11">
        <v>0</v>
      </c>
      <c r="M817" s="30">
        <v>1627</v>
      </c>
      <c r="O817" t="e">
        <f ca="1"/>
        <v>#NAME?</v>
      </c>
      <c r="P817" t="e">
        <f ca="1"/>
        <v>#NAME?</v>
      </c>
      <c r="Q817" t="e">
        <f ca="1"/>
        <v>#NAME?</v>
      </c>
      <c r="S817" s="43" t="e">
        <f t="array" aca="1" ref="S817:U819" ca="1">MMULT(INDEX(O$5:O$5999,M817):INDEX(Q$7:Q$5999,M817),MMULT(J817:L819,MINVERSE(INDEX(O$5:O$5999,M817):INDEX(Q$7:Q$5999,M817))))</f>
        <v>#NAME?</v>
      </c>
      <c r="T817" s="43" t="e">
        <f ca="1"/>
        <v>#NAME?</v>
      </c>
      <c r="U817" s="43" t="e">
        <f ca="1"/>
        <v>#NAME?</v>
      </c>
    </row>
    <row r="818" spans="1:21" x14ac:dyDescent="0.35">
      <c r="A818" s="40">
        <f ca="1">INDEX('Flow probs &amp; rates'!$W$5:$W$5999,D817)</f>
        <v>0.16648859003777619</v>
      </c>
      <c r="B818" s="40">
        <f ca="1">INDEX('Flow probs &amp; rates'!$X$5:$X$5999,D817)</f>
        <v>0.67916094933812754</v>
      </c>
      <c r="C818" s="40">
        <f ca="1">INDEX('Flow probs &amp; rates'!$Y$5:$Y$5999,D817)</f>
        <v>0.1543504606240963</v>
      </c>
      <c r="D818" s="12"/>
      <c r="E818" s="12"/>
      <c r="F818" s="12">
        <v>0.20199969233366299</v>
      </c>
      <c r="G818" s="12">
        <v>-0.391784957012907</v>
      </c>
      <c r="H818" s="12">
        <v>0.189785264679243</v>
      </c>
      <c r="J818" s="11">
        <v>0</v>
      </c>
      <c r="K818" s="11" t="e">
        <f t="shared" ref="K818" ca="1" si="811">LN(INDEX(P$4:P$5999,M817))</f>
        <v>#NAME?</v>
      </c>
      <c r="L818" s="11">
        <v>0</v>
      </c>
      <c r="M818" s="30"/>
      <c r="O818" t="e">
        <f ca="1"/>
        <v>#NAME?</v>
      </c>
      <c r="P818" t="e">
        <f ca="1"/>
        <v>#NAME?</v>
      </c>
      <c r="Q818" t="e">
        <f ca="1"/>
        <v>#NAME?</v>
      </c>
      <c r="S818" s="43" t="e">
        <f ca="1"/>
        <v>#NAME?</v>
      </c>
      <c r="T818" s="43" t="e">
        <f ca="1"/>
        <v>#NAME?</v>
      </c>
      <c r="U818" s="43" t="e">
        <f ca="1"/>
        <v>#NAME?</v>
      </c>
    </row>
    <row r="819" spans="1:21" x14ac:dyDescent="0.35">
      <c r="A819" s="40">
        <f ca="1">INDEX('Flow probs &amp; rates'!$Z$5:$Z$5999,D817)</f>
        <v>1.9444075162229301E-2</v>
      </c>
      <c r="B819" s="40">
        <f ca="1">INDEX('Flow probs &amp; rates'!$AA$5:$AA$5999,D817)</f>
        <v>2.4395674309478067E-2</v>
      </c>
      <c r="C819" s="40">
        <f ca="1">INDEX('Flow probs &amp; rates'!$AB$5:$AB$5999,D817)</f>
        <v>0.95616025052829257</v>
      </c>
      <c r="D819" s="12"/>
      <c r="E819" s="12"/>
      <c r="F819" s="12">
        <v>1.74409026090727E-2</v>
      </c>
      <c r="G819" s="12">
        <v>3.0059080729399602E-2</v>
      </c>
      <c r="H819" s="12">
        <v>-4.74999833384738E-2</v>
      </c>
      <c r="J819" s="11">
        <v>0</v>
      </c>
      <c r="K819" s="11">
        <v>0</v>
      </c>
      <c r="L819" s="11" t="e">
        <f t="shared" ref="L819" ca="1" si="812">LN(INDEX(Q$4:Q$5999,M817))</f>
        <v>#NAME?</v>
      </c>
      <c r="M819" s="30"/>
      <c r="O819" t="e">
        <f ca="1"/>
        <v>#NAME?</v>
      </c>
      <c r="P819" t="e">
        <f ca="1"/>
        <v>#NAME?</v>
      </c>
      <c r="Q819" t="e">
        <f ca="1"/>
        <v>#NAME?</v>
      </c>
      <c r="S819" s="43" t="e">
        <f ca="1"/>
        <v>#NAME?</v>
      </c>
      <c r="T819" s="43" t="e">
        <f ca="1"/>
        <v>#NAME?</v>
      </c>
      <c r="U819" s="43" t="e">
        <f ca="1"/>
        <v>#NAME?</v>
      </c>
    </row>
    <row r="820" spans="1:21" x14ac:dyDescent="0.35">
      <c r="A820" s="40">
        <f ca="1">INDEX('Flow probs &amp; rates'!$T$5:$T$5999,D820)</f>
        <v>0.97445637407570318</v>
      </c>
      <c r="B820" s="40">
        <f ca="1">INDEX('Flow probs &amp; rates'!$U$5:$U$5999,D820)</f>
        <v>1.2452638577326935E-2</v>
      </c>
      <c r="C820" s="40">
        <f ca="1">INDEX('Flow probs &amp; rates'!$V$5:$V$5999,D820)</f>
        <v>1.3090987346969854E-2</v>
      </c>
      <c r="D820" s="12">
        <v>273</v>
      </c>
      <c r="E820" s="12"/>
      <c r="F820" s="12">
        <v>-2.7288479691965399E-2</v>
      </c>
      <c r="G820" s="12">
        <v>1.5015719564056101E-2</v>
      </c>
      <c r="H820" s="12">
        <v>1.22727601279099E-2</v>
      </c>
      <c r="J820" s="11" t="e">
        <f t="shared" ref="J820" ca="1" si="813">LN(INDEX(O$4:O$5999,M820))</f>
        <v>#NAME?</v>
      </c>
      <c r="K820" s="11">
        <v>0</v>
      </c>
      <c r="L820" s="11">
        <v>0</v>
      </c>
      <c r="M820" s="30">
        <v>1633</v>
      </c>
      <c r="N820">
        <v>409</v>
      </c>
      <c r="O820" t="e">
        <f t="array" aca="1" ref="O820:Q825" ca="1">[1]!evect(INDEX(A$4:A$5999,N820):INDEX(C$6:C$5999,N820))</f>
        <v>#NAME?</v>
      </c>
      <c r="P820" t="e">
        <f ca="1"/>
        <v>#NAME?</v>
      </c>
      <c r="Q820" t="e">
        <f ca="1"/>
        <v>#NAME?</v>
      </c>
      <c r="S820" s="43" t="e">
        <f t="array" aca="1" ref="S820:U822" ca="1">MMULT(INDEX(O$5:O$5999,M820):INDEX(Q$7:Q$5999,M820),MMULT(J820:L822,MINVERSE(INDEX(O$5:O$5999,M820):INDEX(Q$7:Q$5999,M820))))</f>
        <v>#NAME?</v>
      </c>
      <c r="T820" s="43" t="e">
        <f ca="1"/>
        <v>#NAME?</v>
      </c>
      <c r="U820" s="43" t="e">
        <f ca="1"/>
        <v>#NAME?</v>
      </c>
    </row>
    <row r="821" spans="1:21" x14ac:dyDescent="0.35">
      <c r="A821" s="40">
        <f ca="1">INDEX('Flow probs &amp; rates'!$W$5:$W$5999,D820)</f>
        <v>0.16060407560259304</v>
      </c>
      <c r="B821" s="40">
        <f ca="1">INDEX('Flow probs &amp; rates'!$X$5:$X$5999,D820)</f>
        <v>0.68498767677235062</v>
      </c>
      <c r="C821" s="40">
        <f ca="1">INDEX('Flow probs &amp; rates'!$Y$5:$Y$5999,D820)</f>
        <v>0.15440824762505631</v>
      </c>
      <c r="D821" s="12"/>
      <c r="E821" s="12"/>
      <c r="F821" s="12">
        <v>0.19429485291463</v>
      </c>
      <c r="G821" s="12">
        <v>-0.38280623890992699</v>
      </c>
      <c r="H821" s="12">
        <v>0.18851138599529699</v>
      </c>
      <c r="J821" s="11">
        <v>0</v>
      </c>
      <c r="K821" s="11" t="e">
        <f t="shared" ref="K821" ca="1" si="814">LN(INDEX(P$4:P$5999,M820))</f>
        <v>#NAME?</v>
      </c>
      <c r="L821" s="11">
        <v>0</v>
      </c>
      <c r="M821" s="11"/>
      <c r="O821" t="e">
        <f ca="1"/>
        <v>#NAME?</v>
      </c>
      <c r="P821" t="e">
        <f ca="1"/>
        <v>#NAME?</v>
      </c>
      <c r="Q821" t="e">
        <f ca="1"/>
        <v>#NAME?</v>
      </c>
      <c r="S821" s="43" t="e">
        <f ca="1"/>
        <v>#NAME?</v>
      </c>
      <c r="T821" s="43" t="e">
        <f ca="1"/>
        <v>#NAME?</v>
      </c>
      <c r="U821" s="43" t="e">
        <f ca="1"/>
        <v>#NAME?</v>
      </c>
    </row>
    <row r="822" spans="1:21" x14ac:dyDescent="0.35">
      <c r="A822" s="40">
        <f ca="1">INDEX('Flow probs &amp; rates'!$Z$5:$Z$5999,D820)</f>
        <v>1.7439616343357622E-2</v>
      </c>
      <c r="B822" s="40">
        <f ca="1">INDEX('Flow probs &amp; rates'!$AA$5:$AA$5999,D820)</f>
        <v>2.1522017753574926E-2</v>
      </c>
      <c r="C822" s="40">
        <f ca="1">INDEX('Flow probs &amp; rates'!$AB$5:$AB$5999,D820)</f>
        <v>0.96103836590306746</v>
      </c>
      <c r="D822" s="12"/>
      <c r="E822" s="12"/>
      <c r="F822" s="12">
        <v>1.5749226917949801E-2</v>
      </c>
      <c r="G822" s="12">
        <v>2.6326769754766201E-2</v>
      </c>
      <c r="H822" s="12">
        <v>-4.2075996672715901E-2</v>
      </c>
      <c r="J822" s="11">
        <v>0</v>
      </c>
      <c r="K822" s="11">
        <v>0</v>
      </c>
      <c r="L822" s="11" t="e">
        <f t="shared" ref="L822" ca="1" si="815">LN(INDEX(Q$4:Q$5999,M820))</f>
        <v>#NAME?</v>
      </c>
      <c r="M822" s="11"/>
      <c r="O822" t="e">
        <f ca="1"/>
        <v>#NAME?</v>
      </c>
      <c r="P822" t="e">
        <f ca="1"/>
        <v>#NAME?</v>
      </c>
      <c r="Q822" t="e">
        <f ca="1"/>
        <v>#NAME?</v>
      </c>
      <c r="S822" s="43" t="e">
        <f ca="1"/>
        <v>#NAME?</v>
      </c>
      <c r="T822" s="43" t="e">
        <f ca="1"/>
        <v>#NAME?</v>
      </c>
      <c r="U822" s="43" t="e">
        <f ca="1"/>
        <v>#NAME?</v>
      </c>
    </row>
    <row r="823" spans="1:21" x14ac:dyDescent="0.35">
      <c r="A823" s="40">
        <f ca="1">INDEX('Flow probs &amp; rates'!$T$5:$T$5999,D823)</f>
        <v>0.97456578519671866</v>
      </c>
      <c r="B823" s="40">
        <f ca="1">INDEX('Flow probs &amp; rates'!$U$5:$U$5999,D823)</f>
        <v>1.2774942212413015E-2</v>
      </c>
      <c r="C823" s="40">
        <f ca="1">INDEX('Flow probs &amp; rates'!$V$5:$V$5999,D823)</f>
        <v>1.2659272590868341E-2</v>
      </c>
      <c r="D823" s="12">
        <v>274</v>
      </c>
      <c r="E823" s="12"/>
      <c r="F823" s="12">
        <v>-2.7174834583312001E-2</v>
      </c>
      <c r="G823" s="12">
        <v>1.52436228878183E-2</v>
      </c>
      <c r="H823" s="12">
        <v>1.19312116955737E-2</v>
      </c>
      <c r="J823" s="11" t="e">
        <f t="shared" ref="J823" ca="1" si="816">LN(INDEX(O$4:O$5999,M823))</f>
        <v>#NAME?</v>
      </c>
      <c r="K823" s="11">
        <v>0</v>
      </c>
      <c r="L823" s="11">
        <v>0</v>
      </c>
      <c r="M823" s="30">
        <v>1639</v>
      </c>
      <c r="O823" t="e">
        <f ca="1"/>
        <v>#NAME?</v>
      </c>
      <c r="P823" t="e">
        <f ca="1"/>
        <v>#NAME?</v>
      </c>
      <c r="Q823" t="e">
        <f ca="1"/>
        <v>#NAME?</v>
      </c>
      <c r="S823" s="43" t="e">
        <f t="array" aca="1" ref="S823:U825" ca="1">MMULT(INDEX(O$5:O$5999,M823):INDEX(Q$7:Q$5999,M823),MMULT(J823:L825,MINVERSE(INDEX(O$5:O$5999,M823):INDEX(Q$7:Q$5999,M823))))</f>
        <v>#NAME?</v>
      </c>
      <c r="T823" s="43" t="e">
        <f ca="1"/>
        <v>#NAME?</v>
      </c>
      <c r="U823" s="43" t="e">
        <f ca="1"/>
        <v>#NAME?</v>
      </c>
    </row>
    <row r="824" spans="1:21" x14ac:dyDescent="0.35">
      <c r="A824" s="40">
        <f ca="1">INDEX('Flow probs &amp; rates'!$W$5:$W$5999,D823)</f>
        <v>0.15863564092274707</v>
      </c>
      <c r="B824" s="40">
        <f ca="1">INDEX('Flow probs &amp; rates'!$X$5:$X$5999,D823)</f>
        <v>0.70004173437769746</v>
      </c>
      <c r="C824" s="40">
        <f ca="1">INDEX('Flow probs &amp; rates'!$Y$5:$Y$5999,D823)</f>
        <v>0.14132262469955548</v>
      </c>
      <c r="D824" s="12"/>
      <c r="E824" s="12"/>
      <c r="F824" s="12">
        <v>0.19001913629539799</v>
      </c>
      <c r="G824" s="12">
        <v>-0.36091886533518402</v>
      </c>
      <c r="H824" s="12">
        <v>0.17089972902786599</v>
      </c>
      <c r="J824" s="11">
        <v>0</v>
      </c>
      <c r="K824" s="11" t="e">
        <f t="shared" ref="K824" ca="1" si="817">LN(INDEX(P$4:P$5999,M823))</f>
        <v>#NAME?</v>
      </c>
      <c r="L824" s="11">
        <v>0</v>
      </c>
      <c r="M824" s="30"/>
      <c r="O824" t="e">
        <f ca="1"/>
        <v>#NAME?</v>
      </c>
      <c r="P824" t="e">
        <f ca="1"/>
        <v>#NAME?</v>
      </c>
      <c r="Q824" t="e">
        <f ca="1"/>
        <v>#NAME?</v>
      </c>
      <c r="S824" s="43" t="e">
        <f ca="1"/>
        <v>#NAME?</v>
      </c>
      <c r="T824" s="43" t="e">
        <f ca="1"/>
        <v>#NAME?</v>
      </c>
      <c r="U824" s="43" t="e">
        <f ca="1"/>
        <v>#NAME?</v>
      </c>
    </row>
    <row r="825" spans="1:21" x14ac:dyDescent="0.35">
      <c r="A825" s="40">
        <f ca="1">INDEX('Flow probs &amp; rates'!$Z$5:$Z$5999,D823)</f>
        <v>1.7904933679519213E-2</v>
      </c>
      <c r="B825" s="40">
        <f ca="1">INDEX('Flow probs &amp; rates'!$AA$5:$AA$5999,D823)</f>
        <v>2.3088967712294236E-2</v>
      </c>
      <c r="C825" s="40">
        <f ca="1">INDEX('Flow probs &amp; rates'!$AB$5:$AB$5999,D823)</f>
        <v>0.95900609860818664</v>
      </c>
      <c r="D825" s="12"/>
      <c r="E825" s="12"/>
      <c r="F825" s="12">
        <v>1.6140658511910901E-2</v>
      </c>
      <c r="G825" s="12">
        <v>2.7987040268484101E-2</v>
      </c>
      <c r="H825" s="12">
        <v>-4.4127698780246701E-2</v>
      </c>
      <c r="J825" s="11">
        <v>0</v>
      </c>
      <c r="K825" s="11">
        <v>0</v>
      </c>
      <c r="L825" s="11" t="e">
        <f t="shared" ref="L825" ca="1" si="818">LN(INDEX(Q$4:Q$5999,M823))</f>
        <v>#NAME?</v>
      </c>
      <c r="M825" s="30"/>
      <c r="O825" t="e">
        <f ca="1"/>
        <v>#NAME?</v>
      </c>
      <c r="P825" t="e">
        <f ca="1"/>
        <v>#NAME?</v>
      </c>
      <c r="Q825" t="e">
        <f ca="1"/>
        <v>#NAME?</v>
      </c>
      <c r="S825" s="43" t="e">
        <f ca="1"/>
        <v>#NAME?</v>
      </c>
      <c r="T825" s="43" t="e">
        <f ca="1"/>
        <v>#NAME?</v>
      </c>
      <c r="U825" s="43" t="e">
        <f ca="1"/>
        <v>#NAME?</v>
      </c>
    </row>
    <row r="826" spans="1:21" x14ac:dyDescent="0.35">
      <c r="A826" s="40">
        <f ca="1">INDEX('Flow probs &amp; rates'!$T$5:$T$5999,D826)</f>
        <v>0.97394798308245967</v>
      </c>
      <c r="B826" s="40">
        <f ca="1">INDEX('Flow probs &amp; rates'!$U$5:$U$5999,D826)</f>
        <v>1.2371568849422932E-2</v>
      </c>
      <c r="C826" s="40">
        <f ca="1">INDEX('Flow probs &amp; rates'!$V$5:$V$5999,D826)</f>
        <v>1.368044806811745E-2</v>
      </c>
      <c r="D826" s="12">
        <v>275</v>
      </c>
      <c r="E826" s="12"/>
      <c r="F826" s="12">
        <v>-2.77479599115634E-2</v>
      </c>
      <c r="G826" s="12">
        <v>1.47108170534575E-2</v>
      </c>
      <c r="H826" s="12">
        <v>1.30371428581699E-2</v>
      </c>
      <c r="J826" s="11" t="e">
        <f t="shared" ref="J826" ca="1" si="819">LN(INDEX(O$4:O$5999,M826))</f>
        <v>#NAME?</v>
      </c>
      <c r="K826" s="11">
        <v>0</v>
      </c>
      <c r="L826" s="11">
        <v>0</v>
      </c>
      <c r="M826" s="30">
        <v>1645</v>
      </c>
      <c r="N826">
        <v>412</v>
      </c>
      <c r="O826" t="e">
        <f t="array" aca="1" ref="O826:Q831" ca="1">[1]!evect(INDEX(A$4:A$5999,N826):INDEX(C$6:C$5999,N826))</f>
        <v>#NAME?</v>
      </c>
      <c r="P826" t="e">
        <f ca="1"/>
        <v>#NAME?</v>
      </c>
      <c r="Q826" t="e">
        <f ca="1"/>
        <v>#NAME?</v>
      </c>
      <c r="S826" s="43" t="e">
        <f t="array" aca="1" ref="S826:U828" ca="1">MMULT(INDEX(O$5:O$5999,M826):INDEX(Q$7:Q$5999,M826),MMULT(J826:L828,MINVERSE(INDEX(O$5:O$5999,M826):INDEX(Q$7:Q$5999,M826))))</f>
        <v>#NAME?</v>
      </c>
      <c r="T826" s="43" t="e">
        <f ca="1"/>
        <v>#NAME?</v>
      </c>
      <c r="U826" s="43" t="e">
        <f ca="1"/>
        <v>#NAME?</v>
      </c>
    </row>
    <row r="827" spans="1:21" x14ac:dyDescent="0.35">
      <c r="A827" s="40">
        <f ca="1">INDEX('Flow probs &amp; rates'!$W$5:$W$5999,D826)</f>
        <v>0.15549488800379122</v>
      </c>
      <c r="B827" s="40">
        <f ca="1">INDEX('Flow probs &amp; rates'!$X$5:$X$5999,D826)</f>
        <v>0.70421097300693036</v>
      </c>
      <c r="C827" s="40">
        <f ca="1">INDEX('Flow probs &amp; rates'!$Y$5:$Y$5999,D826)</f>
        <v>0.14029413898927842</v>
      </c>
      <c r="D827" s="12"/>
      <c r="E827" s="12"/>
      <c r="F827" s="12">
        <v>0.18575503114563999</v>
      </c>
      <c r="G827" s="12">
        <v>-0.35473721105269501</v>
      </c>
      <c r="H827" s="12">
        <v>0.168982179907953</v>
      </c>
      <c r="J827" s="11">
        <v>0</v>
      </c>
      <c r="K827" s="11" t="e">
        <f t="shared" ref="K827" ca="1" si="820">LN(INDEX(P$4:P$5999,M826))</f>
        <v>#NAME?</v>
      </c>
      <c r="L827" s="11">
        <v>0</v>
      </c>
      <c r="M827" s="30"/>
      <c r="O827" t="e">
        <f ca="1"/>
        <v>#NAME?</v>
      </c>
      <c r="P827" t="e">
        <f ca="1"/>
        <v>#NAME?</v>
      </c>
      <c r="Q827" t="e">
        <f ca="1"/>
        <v>#NAME?</v>
      </c>
      <c r="S827" s="43" t="e">
        <f ca="1"/>
        <v>#NAME?</v>
      </c>
      <c r="T827" s="43" t="e">
        <f ca="1"/>
        <v>#NAME?</v>
      </c>
      <c r="U827" s="43" t="e">
        <f ca="1"/>
        <v>#NAME?</v>
      </c>
    </row>
    <row r="828" spans="1:21" x14ac:dyDescent="0.35">
      <c r="A828" s="40">
        <f ca="1">INDEX('Flow probs &amp; rates'!$Z$5:$Z$5999,D826)</f>
        <v>1.7898102718705289E-2</v>
      </c>
      <c r="B828" s="40">
        <f ca="1">INDEX('Flow probs &amp; rates'!$AA$5:$AA$5999,D826)</f>
        <v>2.2164918016588712E-2</v>
      </c>
      <c r="C828" s="40">
        <f ca="1">INDEX('Flow probs &amp; rates'!$AB$5:$AB$5999,D826)</f>
        <v>0.959936979264706</v>
      </c>
      <c r="D828" s="12"/>
      <c r="E828" s="12"/>
      <c r="F828" s="12">
        <v>1.6281024402443899E-2</v>
      </c>
      <c r="G828" s="12">
        <v>2.6773116701931901E-2</v>
      </c>
      <c r="H828" s="12">
        <v>-4.3054141114596697E-2</v>
      </c>
      <c r="J828" s="11">
        <v>0</v>
      </c>
      <c r="K828" s="11">
        <v>0</v>
      </c>
      <c r="L828" s="11" t="e">
        <f t="shared" ref="L828" ca="1" si="821">LN(INDEX(Q$4:Q$5999,M826))</f>
        <v>#NAME?</v>
      </c>
      <c r="M828" s="30"/>
      <c r="O828" t="e">
        <f ca="1"/>
        <v>#NAME?</v>
      </c>
      <c r="P828" t="e">
        <f ca="1"/>
        <v>#NAME?</v>
      </c>
      <c r="Q828" t="e">
        <f ca="1"/>
        <v>#NAME?</v>
      </c>
      <c r="S828" s="43" t="e">
        <f ca="1"/>
        <v>#NAME?</v>
      </c>
      <c r="T828" s="43" t="e">
        <f ca="1"/>
        <v>#NAME?</v>
      </c>
      <c r="U828" s="43" t="e">
        <f ca="1"/>
        <v>#NAME?</v>
      </c>
    </row>
    <row r="829" spans="1:21" x14ac:dyDescent="0.35">
      <c r="A829" s="40">
        <f ca="1">INDEX('Flow probs &amp; rates'!$T$5:$T$5999,D829)</f>
        <v>0.97400830032950714</v>
      </c>
      <c r="B829" s="40">
        <f ca="1">INDEX('Flow probs &amp; rates'!$U$5:$U$5999,D829)</f>
        <v>1.1418017698857679E-2</v>
      </c>
      <c r="C829" s="40">
        <f ca="1">INDEX('Flow probs &amp; rates'!$V$5:$V$5999,D829)</f>
        <v>1.4573681971635187E-2</v>
      </c>
      <c r="D829" s="12">
        <v>276</v>
      </c>
      <c r="E829" s="12"/>
      <c r="F829" s="12">
        <v>-2.7676604901347001E-2</v>
      </c>
      <c r="G829" s="12">
        <v>1.3720907519890999E-2</v>
      </c>
      <c r="H829" s="12">
        <v>1.3955697371314701E-2</v>
      </c>
      <c r="J829" s="11" t="e">
        <f t="shared" ref="J829" ca="1" si="822">LN(INDEX(O$4:O$5999,M829))</f>
        <v>#NAME?</v>
      </c>
      <c r="K829" s="11">
        <v>0</v>
      </c>
      <c r="L829" s="11">
        <v>0</v>
      </c>
      <c r="M829" s="30">
        <v>1651</v>
      </c>
      <c r="O829" t="e">
        <f ca="1"/>
        <v>#NAME?</v>
      </c>
      <c r="P829" t="e">
        <f ca="1"/>
        <v>#NAME?</v>
      </c>
      <c r="Q829" t="e">
        <f ca="1"/>
        <v>#NAME?</v>
      </c>
      <c r="S829" s="43" t="e">
        <f t="array" aca="1" ref="S829:U831" ca="1">MMULT(INDEX(O$5:O$5999,M829):INDEX(Q$7:Q$5999,M829),MMULT(J829:L831,MINVERSE(INDEX(O$5:O$5999,M829):INDEX(Q$7:Q$5999,M829))))</f>
        <v>#NAME?</v>
      </c>
      <c r="T829" s="43" t="e">
        <f ca="1"/>
        <v>#NAME?</v>
      </c>
      <c r="U829" s="43" t="e">
        <f ca="1"/>
        <v>#NAME?</v>
      </c>
    </row>
    <row r="830" spans="1:21" x14ac:dyDescent="0.35">
      <c r="A830" s="40">
        <f ca="1">INDEX('Flow probs &amp; rates'!$W$5:$W$5999,D829)</f>
        <v>0.16248329513960558</v>
      </c>
      <c r="B830" s="40">
        <f ca="1">INDEX('Flow probs &amp; rates'!$X$5:$X$5999,D829)</f>
        <v>0.68781689245206901</v>
      </c>
      <c r="C830" s="40">
        <f ca="1">INDEX('Flow probs &amp; rates'!$Y$5:$Y$5999,D829)</f>
        <v>0.14969981240832539</v>
      </c>
      <c r="D830" s="12"/>
      <c r="E830" s="12"/>
      <c r="F830" s="12">
        <v>0.19607262770799599</v>
      </c>
      <c r="G830" s="12">
        <v>-0.378245763228094</v>
      </c>
      <c r="H830" s="12">
        <v>0.182173135521142</v>
      </c>
      <c r="J830" s="11">
        <v>0</v>
      </c>
      <c r="K830" s="11" t="e">
        <f t="shared" ref="K830" ca="1" si="823">LN(INDEX(P$4:P$5999,M829))</f>
        <v>#NAME?</v>
      </c>
      <c r="L830" s="11">
        <v>0</v>
      </c>
      <c r="M830" s="11"/>
      <c r="O830" t="e">
        <f ca="1"/>
        <v>#NAME?</v>
      </c>
      <c r="P830" t="e">
        <f ca="1"/>
        <v>#NAME?</v>
      </c>
      <c r="Q830" t="e">
        <f ca="1"/>
        <v>#NAME?</v>
      </c>
      <c r="S830" s="43" t="e">
        <f ca="1"/>
        <v>#NAME?</v>
      </c>
      <c r="T830" s="43" t="e">
        <f ca="1"/>
        <v>#NAME?</v>
      </c>
      <c r="U830" s="43" t="e">
        <f ca="1"/>
        <v>#NAME?</v>
      </c>
    </row>
    <row r="831" spans="1:21" x14ac:dyDescent="0.35">
      <c r="A831" s="40">
        <f ca="1">INDEX('Flow probs &amp; rates'!$Z$5:$Z$5999,D829)</f>
        <v>1.9323115855883356E-2</v>
      </c>
      <c r="B831" s="40">
        <f ca="1">INDEX('Flow probs &amp; rates'!$AA$5:$AA$5999,D829)</f>
        <v>1.9885507529108198E-2</v>
      </c>
      <c r="C831" s="40">
        <f ca="1">INDEX('Flow probs &amp; rates'!$AB$5:$AB$5999,D829)</f>
        <v>0.96079137661500846</v>
      </c>
      <c r="D831" s="12"/>
      <c r="E831" s="12"/>
      <c r="F831" s="12">
        <v>1.7858979215962401E-2</v>
      </c>
      <c r="G831" s="12">
        <v>2.42612914202056E-2</v>
      </c>
      <c r="H831" s="12">
        <v>-4.21202706360813E-2</v>
      </c>
      <c r="J831" s="11">
        <v>0</v>
      </c>
      <c r="K831" s="11">
        <v>0</v>
      </c>
      <c r="L831" s="11" t="e">
        <f t="shared" ref="L831" ca="1" si="824">LN(INDEX(Q$4:Q$5999,M829))</f>
        <v>#NAME?</v>
      </c>
      <c r="M831" s="11"/>
      <c r="O831" t="e">
        <f ca="1"/>
        <v>#NAME?</v>
      </c>
      <c r="P831" t="e">
        <f ca="1"/>
        <v>#NAME?</v>
      </c>
      <c r="Q831" t="e">
        <f ca="1"/>
        <v>#NAME?</v>
      </c>
      <c r="S831" s="43" t="e">
        <f ca="1"/>
        <v>#NAME?</v>
      </c>
      <c r="T831" s="43" t="e">
        <f ca="1"/>
        <v>#NAME?</v>
      </c>
      <c r="U831" s="43" t="e">
        <f ca="1"/>
        <v>#NAME?</v>
      </c>
    </row>
    <row r="832" spans="1:21" x14ac:dyDescent="0.35">
      <c r="A832" s="40">
        <f ca="1">INDEX('Flow probs &amp; rates'!$T$5:$T$5999,D832)</f>
        <v>0.97393672103953188</v>
      </c>
      <c r="B832" s="40">
        <f ca="1">INDEX('Flow probs &amp; rates'!$U$5:$U$5999,D832)</f>
        <v>1.1747224910533118E-2</v>
      </c>
      <c r="C832" s="40">
        <f ca="1">INDEX('Flow probs &amp; rates'!$V$5:$V$5999,D832)</f>
        <v>1.4316054049934957E-2</v>
      </c>
      <c r="D832" s="12">
        <v>277</v>
      </c>
      <c r="E832" s="12"/>
      <c r="F832" s="12">
        <v>-2.7775326106860902E-2</v>
      </c>
      <c r="G832" s="12">
        <v>1.4092894403947001E-2</v>
      </c>
      <c r="H832" s="12">
        <v>1.3682431713129699E-2</v>
      </c>
      <c r="J832" s="11" t="e">
        <f t="shared" ref="J832" ca="1" si="825">LN(INDEX(O$4:O$5999,M832))</f>
        <v>#NAME?</v>
      </c>
      <c r="K832" s="11">
        <v>0</v>
      </c>
      <c r="L832" s="11">
        <v>0</v>
      </c>
      <c r="M832" s="30">
        <v>1657</v>
      </c>
      <c r="N832">
        <v>415</v>
      </c>
      <c r="O832" t="e">
        <f t="array" aca="1" ref="O832:Q837" ca="1">[1]!evect(INDEX(A$4:A$5999,N832):INDEX(C$6:C$5999,N832))</f>
        <v>#NAME?</v>
      </c>
      <c r="P832" t="e">
        <f ca="1"/>
        <v>#NAME?</v>
      </c>
      <c r="Q832" t="e">
        <f ca="1"/>
        <v>#NAME?</v>
      </c>
      <c r="S832" s="43" t="e">
        <f t="array" aca="1" ref="S832:U834" ca="1">MMULT(INDEX(O$5:O$5999,M832):INDEX(Q$7:Q$5999,M832),MMULT(J832:L834,MINVERSE(INDEX(O$5:O$5999,M832):INDEX(Q$7:Q$5999,M832))))</f>
        <v>#NAME?</v>
      </c>
      <c r="T832" s="43" t="e">
        <f ca="1"/>
        <v>#NAME?</v>
      </c>
      <c r="U832" s="43" t="e">
        <f ca="1"/>
        <v>#NAME?</v>
      </c>
    </row>
    <row r="833" spans="1:21" x14ac:dyDescent="0.35">
      <c r="A833" s="40">
        <f ca="1">INDEX('Flow probs &amp; rates'!$W$5:$W$5999,D832)</f>
        <v>0.16229250859231931</v>
      </c>
      <c r="B833" s="40">
        <f ca="1">INDEX('Flow probs &amp; rates'!$X$5:$X$5999,D832)</f>
        <v>0.69184240529077634</v>
      </c>
      <c r="C833" s="40">
        <f ca="1">INDEX('Flow probs &amp; rates'!$Y$5:$Y$5999,D832)</f>
        <v>0.1458650861169043</v>
      </c>
      <c r="D833" s="12"/>
      <c r="E833" s="12"/>
      <c r="F833" s="12">
        <v>0.195389307200243</v>
      </c>
      <c r="G833" s="12">
        <v>-0.372274701479752</v>
      </c>
      <c r="H833" s="12">
        <v>0.176885394266488</v>
      </c>
      <c r="J833" s="11">
        <v>0</v>
      </c>
      <c r="K833" s="11" t="e">
        <f t="shared" ref="K833" ca="1" si="826">LN(INDEX(P$4:P$5999,M832))</f>
        <v>#NAME?</v>
      </c>
      <c r="L833" s="11">
        <v>0</v>
      </c>
      <c r="M833" s="30"/>
      <c r="O833" t="e">
        <f ca="1"/>
        <v>#NAME?</v>
      </c>
      <c r="P833" t="e">
        <f ca="1"/>
        <v>#NAME?</v>
      </c>
      <c r="Q833" t="e">
        <f ca="1"/>
        <v>#NAME?</v>
      </c>
      <c r="S833" s="43" t="e">
        <f ca="1"/>
        <v>#NAME?</v>
      </c>
      <c r="T833" s="43" t="e">
        <f ca="1"/>
        <v>#NAME?</v>
      </c>
      <c r="U833" s="43" t="e">
        <f ca="1"/>
        <v>#NAME?</v>
      </c>
    </row>
    <row r="834" spans="1:21" x14ac:dyDescent="0.35">
      <c r="A834" s="40">
        <f ca="1">INDEX('Flow probs &amp; rates'!$Z$5:$Z$5999,D832)</f>
        <v>1.8898107152619664E-2</v>
      </c>
      <c r="B834" s="40">
        <f ca="1">INDEX('Flow probs &amp; rates'!$AA$5:$AA$5999,D832)</f>
        <v>1.9200160032936814E-2</v>
      </c>
      <c r="C834" s="40">
        <f ca="1">INDEX('Flow probs &amp; rates'!$AB$5:$AB$5999,D832)</f>
        <v>0.96190173281444358</v>
      </c>
      <c r="D834" s="12"/>
      <c r="E834" s="12"/>
      <c r="F834" s="12">
        <v>1.7493267162387902E-2</v>
      </c>
      <c r="G834" s="12">
        <v>2.3338847683369301E-2</v>
      </c>
      <c r="H834" s="12">
        <v>-4.0832114845718297E-2</v>
      </c>
      <c r="J834" s="11">
        <v>0</v>
      </c>
      <c r="K834" s="11">
        <v>0</v>
      </c>
      <c r="L834" s="11" t="e">
        <f t="shared" ref="L834" ca="1" si="827">LN(INDEX(Q$4:Q$5999,M832))</f>
        <v>#NAME?</v>
      </c>
      <c r="M834" s="30"/>
      <c r="O834" t="e">
        <f ca="1"/>
        <v>#NAME?</v>
      </c>
      <c r="P834" t="e">
        <f ca="1"/>
        <v>#NAME?</v>
      </c>
      <c r="Q834" t="e">
        <f ca="1"/>
        <v>#NAME?</v>
      </c>
      <c r="S834" s="43" t="e">
        <f ca="1"/>
        <v>#NAME?</v>
      </c>
      <c r="T834" s="43" t="e">
        <f ca="1"/>
        <v>#NAME?</v>
      </c>
      <c r="U834" s="43" t="e">
        <f ca="1"/>
        <v>#NAME?</v>
      </c>
    </row>
    <row r="835" spans="1:21" x14ac:dyDescent="0.35">
      <c r="A835" s="40">
        <f ca="1">INDEX('Flow probs &amp; rates'!$T$5:$T$5999,D835)</f>
        <v>0.97460475811088199</v>
      </c>
      <c r="B835" s="40">
        <f ca="1">INDEX('Flow probs &amp; rates'!$U$5:$U$5999,D835)</f>
        <v>1.2143698773245122E-2</v>
      </c>
      <c r="C835" s="40">
        <f ca="1">INDEX('Flow probs &amp; rates'!$V$5:$V$5999,D835)</f>
        <v>1.3251543115872812E-2</v>
      </c>
      <c r="D835" s="12">
        <v>278</v>
      </c>
      <c r="E835" s="12"/>
      <c r="F835" s="12">
        <v>-2.7188356008551299E-2</v>
      </c>
      <c r="G835" s="12">
        <v>1.4531793010162599E-2</v>
      </c>
      <c r="H835" s="12">
        <v>1.2656562998390301E-2</v>
      </c>
      <c r="J835" s="11" t="e">
        <f t="shared" ref="J835" ca="1" si="828">LN(INDEX(O$4:O$5999,M835))</f>
        <v>#NAME?</v>
      </c>
      <c r="K835" s="11">
        <v>0</v>
      </c>
      <c r="L835" s="11">
        <v>0</v>
      </c>
      <c r="M835" s="30">
        <v>1663</v>
      </c>
      <c r="O835" t="e">
        <f ca="1"/>
        <v>#NAME?</v>
      </c>
      <c r="P835" t="e">
        <f ca="1"/>
        <v>#NAME?</v>
      </c>
      <c r="Q835" t="e">
        <f ca="1"/>
        <v>#NAME?</v>
      </c>
      <c r="S835" s="43" t="e">
        <f t="array" aca="1" ref="S835:U837" ca="1">MMULT(INDEX(O$5:O$5999,M835):INDEX(Q$7:Q$5999,M835),MMULT(J835:L837,MINVERSE(INDEX(O$5:O$5999,M835):INDEX(Q$7:Q$5999,M835))))</f>
        <v>#NAME?</v>
      </c>
      <c r="T835" s="43" t="e">
        <f ca="1"/>
        <v>#NAME?</v>
      </c>
      <c r="U835" s="43" t="e">
        <f ca="1"/>
        <v>#NAME?</v>
      </c>
    </row>
    <row r="836" spans="1:21" x14ac:dyDescent="0.35">
      <c r="A836" s="40">
        <f ca="1">INDEX('Flow probs &amp; rates'!$W$5:$W$5999,D835)</f>
        <v>0.17037276819335861</v>
      </c>
      <c r="B836" s="40">
        <f ca="1">INDEX('Flow probs &amp; rates'!$X$5:$X$5999,D835)</f>
        <v>0.69569521288594105</v>
      </c>
      <c r="C836" s="40">
        <f ca="1">INDEX('Flow probs &amp; rates'!$Y$5:$Y$5999,D835)</f>
        <v>0.13393201892070042</v>
      </c>
      <c r="D836" s="12"/>
      <c r="E836" s="12"/>
      <c r="F836" s="12">
        <v>0.20464502353683101</v>
      </c>
      <c r="G836" s="12">
        <v>-0.36681249442397001</v>
      </c>
      <c r="H836" s="12">
        <v>0.16216747088714001</v>
      </c>
      <c r="J836" s="11">
        <v>0</v>
      </c>
      <c r="K836" s="11" t="e">
        <f t="shared" ref="K836" ca="1" si="829">LN(INDEX(P$4:P$5999,M835))</f>
        <v>#NAME?</v>
      </c>
      <c r="L836" s="11">
        <v>0</v>
      </c>
      <c r="M836" s="30"/>
      <c r="O836" t="e">
        <f ca="1"/>
        <v>#NAME?</v>
      </c>
      <c r="P836" t="e">
        <f ca="1"/>
        <v>#NAME?</v>
      </c>
      <c r="Q836" t="e">
        <f ca="1"/>
        <v>#NAME?</v>
      </c>
      <c r="S836" s="43" t="e">
        <f ca="1"/>
        <v>#NAME?</v>
      </c>
      <c r="T836" s="43" t="e">
        <f ca="1"/>
        <v>#NAME?</v>
      </c>
      <c r="U836" s="43" t="e">
        <f ca="1"/>
        <v>#NAME?</v>
      </c>
    </row>
    <row r="837" spans="1:21" x14ac:dyDescent="0.35">
      <c r="A837" s="40">
        <f ca="1">INDEX('Flow probs &amp; rates'!$Z$5:$Z$5999,D835)</f>
        <v>2.0167691871680094E-2</v>
      </c>
      <c r="B837" s="40">
        <f ca="1">INDEX('Flow probs &amp; rates'!$AA$5:$AA$5999,D835)</f>
        <v>2.0754454299542206E-2</v>
      </c>
      <c r="C837" s="40">
        <f ca="1">INDEX('Flow probs &amp; rates'!$AB$5:$AB$5999,D835)</f>
        <v>0.95907785382877764</v>
      </c>
      <c r="D837" s="12"/>
      <c r="E837" s="12"/>
      <c r="F837" s="12">
        <v>1.8557451007126202E-2</v>
      </c>
      <c r="G837" s="12">
        <v>2.5199472736083101E-2</v>
      </c>
      <c r="H837" s="12">
        <v>-4.3756923743208401E-2</v>
      </c>
      <c r="J837" s="11">
        <v>0</v>
      </c>
      <c r="K837" s="11">
        <v>0</v>
      </c>
      <c r="L837" s="11" t="e">
        <f t="shared" ref="L837" ca="1" si="830">LN(INDEX(Q$4:Q$5999,M835))</f>
        <v>#NAME?</v>
      </c>
      <c r="M837" s="30"/>
      <c r="O837" t="e">
        <f ca="1"/>
        <v>#NAME?</v>
      </c>
      <c r="P837" t="e">
        <f ca="1"/>
        <v>#NAME?</v>
      </c>
      <c r="Q837" t="e">
        <f ca="1"/>
        <v>#NAME?</v>
      </c>
      <c r="S837" s="43" t="e">
        <f ca="1"/>
        <v>#NAME?</v>
      </c>
      <c r="T837" s="43" t="e">
        <f ca="1"/>
        <v>#NAME?</v>
      </c>
      <c r="U837" s="43" t="e">
        <f ca="1"/>
        <v>#NAME?</v>
      </c>
    </row>
    <row r="838" spans="1:21" x14ac:dyDescent="0.35">
      <c r="A838" s="40">
        <f ca="1">INDEX('Flow probs &amp; rates'!$T$5:$T$5999,D838)</f>
        <v>0.97459707382740468</v>
      </c>
      <c r="B838" s="40">
        <f ca="1">INDEX('Flow probs &amp; rates'!$U$5:$U$5999,D838)</f>
        <v>1.1994366472360064E-2</v>
      </c>
      <c r="C838" s="40">
        <f ca="1">INDEX('Flow probs &amp; rates'!$V$5:$V$5999,D838)</f>
        <v>1.3408559700235211E-2</v>
      </c>
      <c r="D838" s="12">
        <v>279</v>
      </c>
      <c r="E838" s="12"/>
      <c r="F838" s="12">
        <v>-2.7207986329191702E-2</v>
      </c>
      <c r="G838" s="12">
        <v>1.44433657475696E-2</v>
      </c>
      <c r="H838" s="12">
        <v>1.2764620581621399E-2</v>
      </c>
      <c r="J838" s="11" t="e">
        <f t="shared" ref="J838" ca="1" si="831">LN(INDEX(O$4:O$5999,M838))</f>
        <v>#NAME?</v>
      </c>
      <c r="K838" s="11">
        <v>0</v>
      </c>
      <c r="L838" s="11">
        <v>0</v>
      </c>
      <c r="M838" s="30">
        <v>1669</v>
      </c>
      <c r="N838">
        <v>418</v>
      </c>
      <c r="O838" t="e">
        <f t="array" aca="1" ref="O838:Q843" ca="1">[1]!evect(INDEX(A$4:A$5999,N838):INDEX(C$6:C$5999,N838))</f>
        <v>#NAME?</v>
      </c>
      <c r="P838" t="e">
        <f ca="1"/>
        <v>#NAME?</v>
      </c>
      <c r="Q838" t="e">
        <f ca="1"/>
        <v>#NAME?</v>
      </c>
      <c r="S838" s="43" t="e">
        <f t="array" aca="1" ref="S838:U840" ca="1">MMULT(INDEX(O$5:O$5999,M838):INDEX(Q$7:Q$5999,M838),MMULT(J838:L840,MINVERSE(INDEX(O$5:O$5999,M838):INDEX(Q$7:Q$5999,M838))))</f>
        <v>#NAME?</v>
      </c>
      <c r="T838" s="43" t="e">
        <f ca="1"/>
        <v>#NAME?</v>
      </c>
      <c r="U838" s="43" t="e">
        <f ca="1"/>
        <v>#NAME?</v>
      </c>
    </row>
    <row r="839" spans="1:21" x14ac:dyDescent="0.35">
      <c r="A839" s="40">
        <f ca="1">INDEX('Flow probs &amp; rates'!$W$5:$W$5999,D838)</f>
        <v>0.1732273652000994</v>
      </c>
      <c r="B839" s="40">
        <f ca="1">INDEX('Flow probs &amp; rates'!$X$5:$X$5999,D838)</f>
        <v>0.68630409567769501</v>
      </c>
      <c r="C839" s="40">
        <f ca="1">INDEX('Flow probs &amp; rates'!$Y$5:$Y$5999,D838)</f>
        <v>0.14046853912220558</v>
      </c>
      <c r="D839" s="12"/>
      <c r="E839" s="12"/>
      <c r="F839" s="12">
        <v>0.20946158001436699</v>
      </c>
      <c r="G839" s="12">
        <v>-0.38057609603210901</v>
      </c>
      <c r="H839" s="12">
        <v>0.171114516017742</v>
      </c>
      <c r="J839" s="11">
        <v>0</v>
      </c>
      <c r="K839" s="11" t="e">
        <f t="shared" ref="K839" ca="1" si="832">LN(INDEX(P$4:P$5999,M838))</f>
        <v>#NAME?</v>
      </c>
      <c r="L839" s="11">
        <v>0</v>
      </c>
      <c r="M839" s="11"/>
      <c r="O839" t="e">
        <f ca="1"/>
        <v>#NAME?</v>
      </c>
      <c r="P839" t="e">
        <f ca="1"/>
        <v>#NAME?</v>
      </c>
      <c r="Q839" t="e">
        <f ca="1"/>
        <v>#NAME?</v>
      </c>
      <c r="S839" s="43" t="e">
        <f ca="1"/>
        <v>#NAME?</v>
      </c>
      <c r="T839" s="43" t="e">
        <f ca="1"/>
        <v>#NAME?</v>
      </c>
      <c r="U839" s="43" t="e">
        <f ca="1"/>
        <v>#NAME?</v>
      </c>
    </row>
    <row r="840" spans="1:21" x14ac:dyDescent="0.35">
      <c r="A840" s="40">
        <f ca="1">INDEX('Flow probs &amp; rates'!$Z$5:$Z$5999,D838)</f>
        <v>1.9196043766329381E-2</v>
      </c>
      <c r="B840" s="40">
        <f ca="1">INDEX('Flow probs &amp; rates'!$AA$5:$AA$5999,D838)</f>
        <v>2.0600786467294761E-2</v>
      </c>
      <c r="C840" s="40">
        <f ca="1">INDEX('Flow probs &amp; rates'!$AB$5:$AB$5999,D838)</f>
        <v>0.96020316976637587</v>
      </c>
      <c r="D840" s="12"/>
      <c r="E840" s="12"/>
      <c r="F840" s="12">
        <v>1.7499627943794699E-2</v>
      </c>
      <c r="G840" s="12">
        <v>2.5169047880146799E-2</v>
      </c>
      <c r="H840" s="12">
        <v>-4.2668675823942098E-2</v>
      </c>
      <c r="J840" s="11">
        <v>0</v>
      </c>
      <c r="K840" s="11">
        <v>0</v>
      </c>
      <c r="L840" s="11" t="e">
        <f t="shared" ref="L840" ca="1" si="833">LN(INDEX(Q$4:Q$5999,M838))</f>
        <v>#NAME?</v>
      </c>
      <c r="M840" s="11"/>
      <c r="O840" t="e">
        <f ca="1"/>
        <v>#NAME?</v>
      </c>
      <c r="P840" t="e">
        <f ca="1"/>
        <v>#NAME?</v>
      </c>
      <c r="Q840" t="e">
        <f ca="1"/>
        <v>#NAME?</v>
      </c>
      <c r="S840" s="43" t="e">
        <f ca="1"/>
        <v>#NAME?</v>
      </c>
      <c r="T840" s="43" t="e">
        <f ca="1"/>
        <v>#NAME?</v>
      </c>
      <c r="U840" s="43" t="e">
        <f ca="1"/>
        <v>#NAME?</v>
      </c>
    </row>
    <row r="841" spans="1:21" x14ac:dyDescent="0.35">
      <c r="A841" s="40">
        <f ca="1">INDEX('Flow probs &amp; rates'!$T$5:$T$5999,D841)</f>
        <v>0.97418453213118528</v>
      </c>
      <c r="B841" s="40">
        <f ca="1">INDEX('Flow probs &amp; rates'!$U$5:$U$5999,D841)</f>
        <v>1.2414123520125811E-2</v>
      </c>
      <c r="C841" s="40">
        <f ca="1">INDEX('Flow probs &amp; rates'!$V$5:$V$5999,D841)</f>
        <v>1.3401344348688905E-2</v>
      </c>
      <c r="D841" s="12">
        <v>280</v>
      </c>
      <c r="E841" s="12"/>
      <c r="F841" s="12">
        <v>-2.76575148287595E-2</v>
      </c>
      <c r="G841" s="12">
        <v>1.49386586251E-2</v>
      </c>
      <c r="H841" s="12">
        <v>1.27188562036598E-2</v>
      </c>
      <c r="J841" s="11" t="e">
        <f t="shared" ref="J841" ca="1" si="834">LN(INDEX(O$4:O$5999,M841))</f>
        <v>#NAME?</v>
      </c>
      <c r="K841" s="11">
        <v>0</v>
      </c>
      <c r="L841" s="11">
        <v>0</v>
      </c>
      <c r="M841" s="30">
        <v>1675</v>
      </c>
      <c r="O841" t="e">
        <f ca="1"/>
        <v>#NAME?</v>
      </c>
      <c r="P841" t="e">
        <f ca="1"/>
        <v>#NAME?</v>
      </c>
      <c r="Q841" t="e">
        <f ca="1"/>
        <v>#NAME?</v>
      </c>
      <c r="S841" s="43" t="e">
        <f t="array" aca="1" ref="S841:U843" ca="1">MMULT(INDEX(O$5:O$5999,M841):INDEX(Q$7:Q$5999,M841),MMULT(J841:L843,MINVERSE(INDEX(O$5:O$5999,M841):INDEX(Q$7:Q$5999,M841))))</f>
        <v>#NAME?</v>
      </c>
      <c r="T841" s="43" t="e">
        <f ca="1"/>
        <v>#NAME?</v>
      </c>
      <c r="U841" s="43" t="e">
        <f ca="1"/>
        <v>#NAME?</v>
      </c>
    </row>
    <row r="842" spans="1:21" x14ac:dyDescent="0.35">
      <c r="A842" s="40">
        <f ca="1">INDEX('Flow probs &amp; rates'!$W$5:$W$5999,D841)</f>
        <v>0.17027004675861002</v>
      </c>
      <c r="B842" s="40">
        <f ca="1">INDEX('Flow probs &amp; rates'!$X$5:$X$5999,D841)</f>
        <v>0.68742427705684173</v>
      </c>
      <c r="C842" s="40">
        <f ca="1">INDEX('Flow probs &amp; rates'!$Y$5:$Y$5999,D841)</f>
        <v>0.14230567618454826</v>
      </c>
      <c r="D842" s="12"/>
      <c r="E842" s="12"/>
      <c r="F842" s="12">
        <v>0.20568271086950701</v>
      </c>
      <c r="G842" s="12">
        <v>-0.37913616165709801</v>
      </c>
      <c r="H842" s="12">
        <v>0.17345345078759</v>
      </c>
      <c r="J842" s="11">
        <v>0</v>
      </c>
      <c r="K842" s="11" t="e">
        <f t="shared" ref="K842" ca="1" si="835">LN(INDEX(P$4:P$5999,M841))</f>
        <v>#NAME?</v>
      </c>
      <c r="L842" s="11">
        <v>0</v>
      </c>
      <c r="M842" s="30"/>
      <c r="O842" t="e">
        <f ca="1"/>
        <v>#NAME?</v>
      </c>
      <c r="P842" t="e">
        <f ca="1"/>
        <v>#NAME?</v>
      </c>
      <c r="Q842" t="e">
        <f ca="1"/>
        <v>#NAME?</v>
      </c>
      <c r="S842" s="43" t="e">
        <f ca="1"/>
        <v>#NAME?</v>
      </c>
      <c r="T842" s="43" t="e">
        <f ca="1"/>
        <v>#NAME?</v>
      </c>
      <c r="U842" s="43" t="e">
        <f ca="1"/>
        <v>#NAME?</v>
      </c>
    </row>
    <row r="843" spans="1:21" x14ac:dyDescent="0.35">
      <c r="A843" s="40">
        <f ca="1">INDEX('Flow probs &amp; rates'!$Z$5:$Z$5999,D841)</f>
        <v>1.9819721982426902E-2</v>
      </c>
      <c r="B843" s="40">
        <f ca="1">INDEX('Flow probs &amp; rates'!$AA$5:$AA$5999,D841)</f>
        <v>2.172872414515236E-2</v>
      </c>
      <c r="C843" s="40">
        <f ca="1">INDEX('Flow probs &amp; rates'!$AB$5:$AB$5999,D841)</f>
        <v>0.95845155387242076</v>
      </c>
      <c r="D843" s="12"/>
      <c r="E843" s="12"/>
      <c r="F843" s="12">
        <v>1.8081763468863501E-2</v>
      </c>
      <c r="G843" s="12">
        <v>2.6553310409074899E-2</v>
      </c>
      <c r="H843" s="12">
        <v>-4.4635073877938199E-2</v>
      </c>
      <c r="J843" s="11">
        <v>0</v>
      </c>
      <c r="K843" s="11">
        <v>0</v>
      </c>
      <c r="L843" s="11" t="e">
        <f t="shared" ref="L843" ca="1" si="836">LN(INDEX(Q$4:Q$5999,M841))</f>
        <v>#NAME?</v>
      </c>
      <c r="M843" s="30"/>
      <c r="O843" t="e">
        <f ca="1"/>
        <v>#NAME?</v>
      </c>
      <c r="P843" t="e">
        <f ca="1"/>
        <v>#NAME?</v>
      </c>
      <c r="Q843" t="e">
        <f ca="1"/>
        <v>#NAME?</v>
      </c>
      <c r="S843" s="43" t="e">
        <f ca="1"/>
        <v>#NAME?</v>
      </c>
      <c r="T843" s="43" t="e">
        <f ca="1"/>
        <v>#NAME?</v>
      </c>
      <c r="U843" s="43" t="e">
        <f ca="1"/>
        <v>#NAME?</v>
      </c>
    </row>
    <row r="844" spans="1:21" x14ac:dyDescent="0.35">
      <c r="A844" s="40">
        <f ca="1">INDEX('Flow probs &amp; rates'!$T$5:$T$5999,D844)</f>
        <v>0.9751470334083413</v>
      </c>
      <c r="B844" s="40">
        <f ca="1">INDEX('Flow probs &amp; rates'!$U$5:$U$5999,D844)</f>
        <v>1.1322838972672108E-2</v>
      </c>
      <c r="C844" s="40">
        <f ca="1">INDEX('Flow probs &amp; rates'!$V$5:$V$5999,D844)</f>
        <v>1.3530127618986639E-2</v>
      </c>
      <c r="D844" s="12">
        <v>281</v>
      </c>
      <c r="E844" s="12"/>
      <c r="F844" s="12">
        <v>-2.6569526200315899E-2</v>
      </c>
      <c r="G844" s="12">
        <v>1.3720003972787101E-2</v>
      </c>
      <c r="H844" s="12">
        <v>1.2849522227528601E-2</v>
      </c>
      <c r="J844" s="11" t="e">
        <f t="shared" ref="J844" ca="1" si="837">LN(INDEX(O$4:O$5999,M844))</f>
        <v>#NAME?</v>
      </c>
      <c r="K844" s="11">
        <v>0</v>
      </c>
      <c r="L844" s="11">
        <v>0</v>
      </c>
      <c r="M844" s="30">
        <v>1681</v>
      </c>
      <c r="N844">
        <v>421</v>
      </c>
      <c r="O844" t="e">
        <f t="array" aca="1" ref="O844:Q849" ca="1">[1]!evect(INDEX(A$4:A$5999,N844):INDEX(C$6:C$5999,N844))</f>
        <v>#NAME?</v>
      </c>
      <c r="P844" t="e">
        <f ca="1"/>
        <v>#NAME?</v>
      </c>
      <c r="Q844" t="e">
        <f ca="1"/>
        <v>#NAME?</v>
      </c>
      <c r="S844" s="43" t="e">
        <f t="array" aca="1" ref="S844:U846" ca="1">MMULT(INDEX(O$5:O$5999,M844):INDEX(Q$7:Q$5999,M844),MMULT(J844:L846,MINVERSE(INDEX(O$5:O$5999,M844):INDEX(Q$7:Q$5999,M844))))</f>
        <v>#NAME?</v>
      </c>
      <c r="T844" s="43" t="e">
        <f ca="1"/>
        <v>#NAME?</v>
      </c>
      <c r="U844" s="43" t="e">
        <f ca="1"/>
        <v>#NAME?</v>
      </c>
    </row>
    <row r="845" spans="1:21" x14ac:dyDescent="0.35">
      <c r="A845" s="40">
        <f ca="1">INDEX('Flow probs &amp; rates'!$W$5:$W$5999,D844)</f>
        <v>0.1718936216251945</v>
      </c>
      <c r="B845" s="40">
        <f ca="1">INDEX('Flow probs &amp; rates'!$X$5:$X$5999,D844)</f>
        <v>0.67637744272779909</v>
      </c>
      <c r="C845" s="40">
        <f ca="1">INDEX('Flow probs &amp; rates'!$Y$5:$Y$5999,D844)</f>
        <v>0.15172893564700646</v>
      </c>
      <c r="D845" s="12"/>
      <c r="E845" s="12"/>
      <c r="F845" s="12">
        <v>0.20904102940179101</v>
      </c>
      <c r="G845" s="12">
        <v>-0.39520127620246498</v>
      </c>
      <c r="H845" s="12">
        <v>0.186160246800675</v>
      </c>
      <c r="J845" s="11">
        <v>0</v>
      </c>
      <c r="K845" s="11" t="e">
        <f t="shared" ref="K845" ca="1" si="838">LN(INDEX(P$4:P$5999,M844))</f>
        <v>#NAME?</v>
      </c>
      <c r="L845" s="11">
        <v>0</v>
      </c>
      <c r="M845" s="30"/>
      <c r="O845" t="e">
        <f ca="1"/>
        <v>#NAME?</v>
      </c>
      <c r="P845" t="e">
        <f ca="1"/>
        <v>#NAME?</v>
      </c>
      <c r="Q845" t="e">
        <f ca="1"/>
        <v>#NAME?</v>
      </c>
      <c r="S845" s="43" t="e">
        <f ca="1"/>
        <v>#NAME?</v>
      </c>
      <c r="T845" s="43" t="e">
        <f ca="1"/>
        <v>#NAME?</v>
      </c>
      <c r="U845" s="43" t="e">
        <f ca="1"/>
        <v>#NAME?</v>
      </c>
    </row>
    <row r="846" spans="1:21" x14ac:dyDescent="0.35">
      <c r="A846" s="40">
        <f ca="1">INDEX('Flow probs &amp; rates'!$Z$5:$Z$5999,D844)</f>
        <v>1.9336178253484427E-2</v>
      </c>
      <c r="B846" s="40">
        <f ca="1">INDEX('Flow probs &amp; rates'!$AA$5:$AA$5999,D844)</f>
        <v>1.9762032608413263E-2</v>
      </c>
      <c r="C846" s="40">
        <f ca="1">INDEX('Flow probs &amp; rates'!$AB$5:$AB$5999,D844)</f>
        <v>0.96090178913810231</v>
      </c>
      <c r="D846" s="12"/>
      <c r="E846" s="12"/>
      <c r="F846" s="12">
        <v>1.77279108001588E-2</v>
      </c>
      <c r="G846" s="12">
        <v>2.4302772871268901E-2</v>
      </c>
      <c r="H846" s="12">
        <v>-4.20306836714281E-2</v>
      </c>
      <c r="J846" s="11">
        <v>0</v>
      </c>
      <c r="K846" s="11">
        <v>0</v>
      </c>
      <c r="L846" s="11" t="e">
        <f t="shared" ref="L846" ca="1" si="839">LN(INDEX(Q$4:Q$5999,M844))</f>
        <v>#NAME?</v>
      </c>
      <c r="M846" s="30"/>
      <c r="O846" t="e">
        <f ca="1"/>
        <v>#NAME?</v>
      </c>
      <c r="P846" t="e">
        <f ca="1"/>
        <v>#NAME?</v>
      </c>
      <c r="Q846" t="e">
        <f ca="1"/>
        <v>#NAME?</v>
      </c>
      <c r="S846" s="43" t="e">
        <f ca="1"/>
        <v>#NAME?</v>
      </c>
      <c r="T846" s="43" t="e">
        <f ca="1"/>
        <v>#NAME?</v>
      </c>
      <c r="U846" s="43" t="e">
        <f ca="1"/>
        <v>#NAME?</v>
      </c>
    </row>
    <row r="847" spans="1:21" x14ac:dyDescent="0.35">
      <c r="A847" s="40">
        <f ca="1">INDEX('Flow probs &amp; rates'!$T$5:$T$5999,D847)</f>
        <v>0.97382975212580924</v>
      </c>
      <c r="B847" s="40">
        <f ca="1">INDEX('Flow probs &amp; rates'!$U$5:$U$5999,D847)</f>
        <v>1.2043280633079032E-2</v>
      </c>
      <c r="C847" s="40">
        <f ca="1">INDEX('Flow probs &amp; rates'!$V$5:$V$5999,D847)</f>
        <v>1.4126967241111701E-2</v>
      </c>
      <c r="D847" s="12">
        <v>282</v>
      </c>
      <c r="E847" s="12"/>
      <c r="F847" s="12">
        <v>-2.7957304830253701E-2</v>
      </c>
      <c r="G847" s="12">
        <v>1.45616293736391E-2</v>
      </c>
      <c r="H847" s="12">
        <v>1.3395675456615399E-2</v>
      </c>
      <c r="J847" s="11" t="e">
        <f t="shared" ref="J847" ca="1" si="840">LN(INDEX(O$4:O$5999,M847))</f>
        <v>#NAME?</v>
      </c>
      <c r="K847" s="11">
        <v>0</v>
      </c>
      <c r="L847" s="11">
        <v>0</v>
      </c>
      <c r="M847" s="30">
        <v>1687</v>
      </c>
      <c r="O847" t="e">
        <f ca="1"/>
        <v>#NAME?</v>
      </c>
      <c r="P847" t="e">
        <f ca="1"/>
        <v>#NAME?</v>
      </c>
      <c r="Q847" t="e">
        <f ca="1"/>
        <v>#NAME?</v>
      </c>
      <c r="S847" s="43" t="e">
        <f t="array" aca="1" ref="S847:U849" ca="1">MMULT(INDEX(O$5:O$5999,M847):INDEX(Q$7:Q$5999,M847),MMULT(J847:L849,MINVERSE(INDEX(O$5:O$5999,M847):INDEX(Q$7:Q$5999,M847))))</f>
        <v>#NAME?</v>
      </c>
      <c r="T847" s="43" t="e">
        <f ca="1"/>
        <v>#NAME?</v>
      </c>
      <c r="U847" s="43" t="e">
        <f ca="1"/>
        <v>#NAME?</v>
      </c>
    </row>
    <row r="848" spans="1:21" x14ac:dyDescent="0.35">
      <c r="A848" s="40">
        <f ca="1">INDEX('Flow probs &amp; rates'!$W$5:$W$5999,D847)</f>
        <v>0.16567841482706072</v>
      </c>
      <c r="B848" s="40">
        <f ca="1">INDEX('Flow probs &amp; rates'!$X$5:$X$5999,D847)</f>
        <v>0.68072708684733885</v>
      </c>
      <c r="C848" s="40">
        <f ca="1">INDEX('Flow probs &amp; rates'!$Y$5:$Y$5999,D847)</f>
        <v>0.15359449832560049</v>
      </c>
      <c r="D848" s="12"/>
      <c r="E848" s="12"/>
      <c r="F848" s="12">
        <v>0.20091650444244899</v>
      </c>
      <c r="G848" s="12">
        <v>-0.38886199638546798</v>
      </c>
      <c r="H848" s="12">
        <v>0.18794549194301899</v>
      </c>
      <c r="J848" s="11">
        <v>0</v>
      </c>
      <c r="K848" s="11" t="e">
        <f t="shared" ref="K848" ca="1" si="841">LN(INDEX(P$4:P$5999,M847))</f>
        <v>#NAME?</v>
      </c>
      <c r="L848" s="11">
        <v>0</v>
      </c>
      <c r="M848" s="11"/>
      <c r="O848" t="e">
        <f ca="1"/>
        <v>#NAME?</v>
      </c>
      <c r="P848" t="e">
        <f ca="1"/>
        <v>#NAME?</v>
      </c>
      <c r="Q848" t="e">
        <f ca="1"/>
        <v>#NAME?</v>
      </c>
      <c r="S848" s="43" t="e">
        <f ca="1"/>
        <v>#NAME?</v>
      </c>
      <c r="T848" s="43" t="e">
        <f ca="1"/>
        <v>#NAME?</v>
      </c>
      <c r="U848" s="43" t="e">
        <f ca="1"/>
        <v>#NAME?</v>
      </c>
    </row>
    <row r="849" spans="1:21" x14ac:dyDescent="0.35">
      <c r="A849" s="40">
        <f ca="1">INDEX('Flow probs &amp; rates'!$Z$5:$Z$5999,D847)</f>
        <v>1.9522333848190243E-2</v>
      </c>
      <c r="B849" s="40">
        <f ca="1">INDEX('Flow probs &amp; rates'!$AA$5:$AA$5999,D847)</f>
        <v>2.0005997049751909E-2</v>
      </c>
      <c r="C849" s="40">
        <f ca="1">INDEX('Flow probs &amp; rates'!$AB$5:$AB$5999,D847)</f>
        <v>0.96047166910205783</v>
      </c>
      <c r="D849" s="12"/>
      <c r="E849" s="12"/>
      <c r="F849" s="12">
        <v>1.80015305205042E-2</v>
      </c>
      <c r="G849" s="12">
        <v>2.4526554899840999E-2</v>
      </c>
      <c r="H849" s="12">
        <v>-4.25280854203446E-2</v>
      </c>
      <c r="J849" s="11">
        <v>0</v>
      </c>
      <c r="K849" s="11">
        <v>0</v>
      </c>
      <c r="L849" s="11" t="e">
        <f t="shared" ref="L849" ca="1" si="842">LN(INDEX(Q$4:Q$5999,M847))</f>
        <v>#NAME?</v>
      </c>
      <c r="M849" s="11"/>
      <c r="O849" t="e">
        <f ca="1"/>
        <v>#NAME?</v>
      </c>
      <c r="P849" t="e">
        <f ca="1"/>
        <v>#NAME?</v>
      </c>
      <c r="Q849" t="e">
        <f ca="1"/>
        <v>#NAME?</v>
      </c>
      <c r="S849" s="43" t="e">
        <f ca="1"/>
        <v>#NAME?</v>
      </c>
      <c r="T849" s="43" t="e">
        <f ca="1"/>
        <v>#NAME?</v>
      </c>
      <c r="U849" s="43" t="e">
        <f ca="1"/>
        <v>#NAME?</v>
      </c>
    </row>
    <row r="850" spans="1:21" x14ac:dyDescent="0.35">
      <c r="A850" s="40">
        <f ca="1">INDEX('Flow probs &amp; rates'!$T$5:$T$5999,D850)</f>
        <v>0.97551468961864263</v>
      </c>
      <c r="B850" s="40">
        <f ca="1">INDEX('Flow probs &amp; rates'!$U$5:$U$5999,D850)</f>
        <v>1.1461704406345911E-2</v>
      </c>
      <c r="C850" s="40">
        <f ca="1">INDEX('Flow probs &amp; rates'!$V$5:$V$5999,D850)</f>
        <v>1.3023605975011478E-2</v>
      </c>
      <c r="D850" s="12">
        <v>283</v>
      </c>
      <c r="E850" s="12"/>
      <c r="F850" s="12">
        <v>-2.61195679148244E-2</v>
      </c>
      <c r="G850" s="12">
        <v>1.37432065898695E-2</v>
      </c>
      <c r="H850" s="12">
        <v>1.23763613148213E-2</v>
      </c>
      <c r="J850" s="11" t="e">
        <f t="shared" ref="J850" ca="1" si="843">LN(INDEX(O$4:O$5999,M850))</f>
        <v>#NAME?</v>
      </c>
      <c r="K850" s="11">
        <v>0</v>
      </c>
      <c r="L850" s="11">
        <v>0</v>
      </c>
      <c r="M850" s="30">
        <v>1693</v>
      </c>
      <c r="N850">
        <v>424</v>
      </c>
      <c r="O850" t="e">
        <f t="array" aca="1" ref="O850:Q855" ca="1">[1]!evect(INDEX(A$4:A$5999,N850):INDEX(C$6:C$5999,N850))</f>
        <v>#NAME?</v>
      </c>
      <c r="P850" t="e">
        <f ca="1"/>
        <v>#NAME?</v>
      </c>
      <c r="Q850" t="e">
        <f ca="1"/>
        <v>#NAME?</v>
      </c>
      <c r="S850" s="43" t="e">
        <f t="array" aca="1" ref="S850:U852" ca="1">MMULT(INDEX(O$5:O$5999,M850):INDEX(Q$7:Q$5999,M850),MMULT(J850:L852,MINVERSE(INDEX(O$5:O$5999,M850):INDEX(Q$7:Q$5999,M850))))</f>
        <v>#NAME?</v>
      </c>
      <c r="T850" s="43" t="e">
        <f ca="1"/>
        <v>#NAME?</v>
      </c>
      <c r="U850" s="43" t="e">
        <f ca="1"/>
        <v>#NAME?</v>
      </c>
    </row>
    <row r="851" spans="1:21" x14ac:dyDescent="0.35">
      <c r="A851" s="40">
        <f ca="1">INDEX('Flow probs &amp; rates'!$W$5:$W$5999,D850)</f>
        <v>0.16314068040008697</v>
      </c>
      <c r="B851" s="40">
        <f ca="1">INDEX('Flow probs &amp; rates'!$X$5:$X$5999,D850)</f>
        <v>0.69168392058976158</v>
      </c>
      <c r="C851" s="40">
        <f ca="1">INDEX('Flow probs &amp; rates'!$Y$5:$Y$5999,D850)</f>
        <v>0.14517539901015145</v>
      </c>
      <c r="D851" s="12"/>
      <c r="E851" s="12"/>
      <c r="F851" s="12">
        <v>0.19626449349813699</v>
      </c>
      <c r="G851" s="12">
        <v>-0.37259772720927897</v>
      </c>
      <c r="H851" s="12">
        <v>0.17633323371218701</v>
      </c>
      <c r="J851" s="11">
        <v>0</v>
      </c>
      <c r="K851" s="11" t="e">
        <f t="shared" ref="K851" ca="1" si="844">LN(INDEX(P$4:P$5999,M850))</f>
        <v>#NAME?</v>
      </c>
      <c r="L851" s="11">
        <v>0</v>
      </c>
      <c r="M851" s="30"/>
      <c r="O851" t="e">
        <f ca="1"/>
        <v>#NAME?</v>
      </c>
      <c r="P851" t="e">
        <f ca="1"/>
        <v>#NAME?</v>
      </c>
      <c r="Q851" t="e">
        <f ca="1"/>
        <v>#NAME?</v>
      </c>
      <c r="S851" s="43" t="e">
        <f ca="1"/>
        <v>#NAME?</v>
      </c>
      <c r="T851" s="43" t="e">
        <f ca="1"/>
        <v>#NAME?</v>
      </c>
      <c r="U851" s="43" t="e">
        <f ca="1"/>
        <v>#NAME?</v>
      </c>
    </row>
    <row r="852" spans="1:21" x14ac:dyDescent="0.35">
      <c r="A852" s="40">
        <f ca="1">INDEX('Flow probs &amp; rates'!$Z$5:$Z$5999,D850)</f>
        <v>1.916475762129782E-2</v>
      </c>
      <c r="B852" s="40">
        <f ca="1">INDEX('Flow probs &amp; rates'!$AA$5:$AA$5999,D850)</f>
        <v>2.0286339667325199E-2</v>
      </c>
      <c r="C852" s="40">
        <f ca="1">INDEX('Flow probs &amp; rates'!$AB$5:$AB$5999,D850)</f>
        <v>0.96054890271137705</v>
      </c>
      <c r="D852" s="12"/>
      <c r="E852" s="12"/>
      <c r="F852" s="12">
        <v>1.7639223452241899E-2</v>
      </c>
      <c r="G852" s="12">
        <v>2.4691483959132399E-2</v>
      </c>
      <c r="H852" s="12">
        <v>-4.2330707411289102E-2</v>
      </c>
      <c r="J852" s="11">
        <v>0</v>
      </c>
      <c r="K852" s="11">
        <v>0</v>
      </c>
      <c r="L852" s="11" t="e">
        <f t="shared" ref="L852" ca="1" si="845">LN(INDEX(Q$4:Q$5999,M850))</f>
        <v>#NAME?</v>
      </c>
      <c r="M852" s="30"/>
      <c r="O852" t="e">
        <f ca="1"/>
        <v>#NAME?</v>
      </c>
      <c r="P852" t="e">
        <f ca="1"/>
        <v>#NAME?</v>
      </c>
      <c r="Q852" t="e">
        <f ca="1"/>
        <v>#NAME?</v>
      </c>
      <c r="S852" s="43" t="e">
        <f ca="1"/>
        <v>#NAME?</v>
      </c>
      <c r="T852" s="43" t="e">
        <f ca="1"/>
        <v>#NAME?</v>
      </c>
      <c r="U852" s="43" t="e">
        <f ca="1"/>
        <v>#NAME?</v>
      </c>
    </row>
    <row r="853" spans="1:21" x14ac:dyDescent="0.35">
      <c r="A853" s="40">
        <f ca="1">INDEX('Flow probs &amp; rates'!$T$5:$T$5999,D853)</f>
        <v>0.97181836174837766</v>
      </c>
      <c r="B853" s="40">
        <f ca="1">INDEX('Flow probs &amp; rates'!$U$5:$U$5999,D853)</f>
        <v>1.2320993502490161E-2</v>
      </c>
      <c r="C853" s="40">
        <f ca="1">INDEX('Flow probs &amp; rates'!$V$5:$V$5999,D853)</f>
        <v>1.5860644749132201E-2</v>
      </c>
      <c r="D853" s="12">
        <v>284</v>
      </c>
      <c r="E853" s="12"/>
      <c r="F853" s="12">
        <v>-2.99161510487874E-2</v>
      </c>
      <c r="G853" s="12">
        <v>1.4895231880336099E-2</v>
      </c>
      <c r="H853" s="12">
        <v>1.5020919168531001E-2</v>
      </c>
      <c r="J853" s="11" t="e">
        <f t="shared" ref="J853" ca="1" si="846">LN(INDEX(O$4:O$5999,M853))</f>
        <v>#NAME?</v>
      </c>
      <c r="K853" s="11">
        <v>0</v>
      </c>
      <c r="L853" s="11">
        <v>0</v>
      </c>
      <c r="M853" s="30">
        <v>1699</v>
      </c>
      <c r="O853" t="e">
        <f ca="1"/>
        <v>#NAME?</v>
      </c>
      <c r="P853" t="e">
        <f ca="1"/>
        <v>#NAME?</v>
      </c>
      <c r="Q853" t="e">
        <f ca="1"/>
        <v>#NAME?</v>
      </c>
      <c r="S853" s="43" t="e">
        <f t="array" aca="1" ref="S853:U855" ca="1">MMULT(INDEX(O$5:O$5999,M853):INDEX(Q$7:Q$5999,M853),MMULT(J853:L855,MINVERSE(INDEX(O$5:O$5999,M853):INDEX(Q$7:Q$5999,M853))))</f>
        <v>#NAME?</v>
      </c>
      <c r="T853" s="43" t="e">
        <f ca="1"/>
        <v>#NAME?</v>
      </c>
      <c r="U853" s="43" t="e">
        <f ca="1"/>
        <v>#NAME?</v>
      </c>
    </row>
    <row r="854" spans="1:21" x14ac:dyDescent="0.35">
      <c r="A854" s="40">
        <f ca="1">INDEX('Flow probs &amp; rates'!$W$5:$W$5999,D853)</f>
        <v>0.15053324856603545</v>
      </c>
      <c r="B854" s="40">
        <f ca="1">INDEX('Flow probs &amp; rates'!$X$5:$X$5999,D853)</f>
        <v>0.6823069979303914</v>
      </c>
      <c r="C854" s="40">
        <f ca="1">INDEX('Flow probs &amp; rates'!$Y$5:$Y$5999,D853)</f>
        <v>0.16715975350357312</v>
      </c>
      <c r="D854" s="12"/>
      <c r="E854" s="12"/>
      <c r="F854" s="12">
        <v>0.18272149143823799</v>
      </c>
      <c r="G854" s="12">
        <v>-0.386400038814323</v>
      </c>
      <c r="H854" s="12">
        <v>0.20367854736402399</v>
      </c>
      <c r="J854" s="11">
        <v>0</v>
      </c>
      <c r="K854" s="11" t="e">
        <f t="shared" ref="K854" ca="1" si="847">LN(INDEX(P$4:P$5999,M853))</f>
        <v>#NAME?</v>
      </c>
      <c r="L854" s="11">
        <v>0</v>
      </c>
      <c r="M854" s="30"/>
      <c r="O854" t="e">
        <f ca="1"/>
        <v>#NAME?</v>
      </c>
      <c r="P854" t="e">
        <f ca="1"/>
        <v>#NAME?</v>
      </c>
      <c r="Q854" t="e">
        <f ca="1"/>
        <v>#NAME?</v>
      </c>
      <c r="S854" s="43" t="e">
        <f ca="1"/>
        <v>#NAME?</v>
      </c>
      <c r="T854" s="43" t="e">
        <f ca="1"/>
        <v>#NAME?</v>
      </c>
      <c r="U854" s="43" t="e">
        <f ca="1"/>
        <v>#NAME?</v>
      </c>
    </row>
    <row r="855" spans="1:21" x14ac:dyDescent="0.35">
      <c r="A855" s="40">
        <f ca="1">INDEX('Flow probs &amp; rates'!$Z$5:$Z$5999,D853)</f>
        <v>1.4768317240731816E-2</v>
      </c>
      <c r="B855" s="40">
        <f ca="1">INDEX('Flow probs &amp; rates'!$AA$5:$AA$5999,D853)</f>
        <v>1.8327890219382949E-2</v>
      </c>
      <c r="C855" s="40">
        <f ca="1">INDEX('Flow probs &amp; rates'!$AB$5:$AB$5999,D853)</f>
        <v>0.96690379253988523</v>
      </c>
      <c r="D855" s="12"/>
      <c r="E855" s="12"/>
      <c r="F855" s="12">
        <v>1.34220997951106E-2</v>
      </c>
      <c r="G855" s="12">
        <v>2.2386766379388402E-2</v>
      </c>
      <c r="H855" s="12">
        <v>-3.5808866174378902E-2</v>
      </c>
      <c r="J855" s="11">
        <v>0</v>
      </c>
      <c r="K855" s="11">
        <v>0</v>
      </c>
      <c r="L855" s="11" t="e">
        <f t="shared" ref="L855" ca="1" si="848">LN(INDEX(Q$4:Q$5999,M853))</f>
        <v>#NAME?</v>
      </c>
      <c r="M855" s="30"/>
      <c r="O855" t="e">
        <f ca="1"/>
        <v>#NAME?</v>
      </c>
      <c r="P855" t="e">
        <f ca="1"/>
        <v>#NAME?</v>
      </c>
      <c r="Q855" t="e">
        <f ca="1"/>
        <v>#NAME?</v>
      </c>
      <c r="S855" s="43" t="e">
        <f ca="1"/>
        <v>#NAME?</v>
      </c>
      <c r="T855" s="43" t="e">
        <f ca="1"/>
        <v>#NAME?</v>
      </c>
      <c r="U855" s="43" t="e">
        <f ca="1"/>
        <v>#NAME?</v>
      </c>
    </row>
    <row r="856" spans="1:21" x14ac:dyDescent="0.35">
      <c r="A856" s="40">
        <f ca="1">INDEX('Flow probs &amp; rates'!$T$5:$T$5999,D856)</f>
        <v>0.97815768189285246</v>
      </c>
      <c r="B856" s="40">
        <f ca="1">INDEX('Flow probs &amp; rates'!$U$5:$U$5999,D856)</f>
        <v>1.0118620797359704E-2</v>
      </c>
      <c r="C856" s="40">
        <f ca="1">INDEX('Flow probs &amp; rates'!$V$5:$V$5999,D856)</f>
        <v>1.172369730978785E-2</v>
      </c>
      <c r="D856" s="12">
        <v>285</v>
      </c>
      <c r="E856" s="12"/>
      <c r="F856" s="12">
        <v>-2.34421860827837E-2</v>
      </c>
      <c r="G856" s="12">
        <v>1.23213191658606E-2</v>
      </c>
      <c r="H856" s="12">
        <v>1.1120866916922E-2</v>
      </c>
      <c r="J856" s="11" t="e">
        <f t="shared" ref="J856" ca="1" si="849">LN(INDEX(O$4:O$5999,M856))</f>
        <v>#NAME?</v>
      </c>
      <c r="K856" s="11">
        <v>0</v>
      </c>
      <c r="L856" s="11">
        <v>0</v>
      </c>
      <c r="M856" s="30">
        <v>1705</v>
      </c>
      <c r="N856">
        <v>427</v>
      </c>
      <c r="O856" t="e">
        <f t="array" aca="1" ref="O856:Q861" ca="1">[1]!evect(INDEX(A$4:A$5999,N856):INDEX(C$6:C$5999,N856))</f>
        <v>#NAME?</v>
      </c>
      <c r="P856" t="e">
        <f ca="1"/>
        <v>#NAME?</v>
      </c>
      <c r="Q856" t="e">
        <f ca="1"/>
        <v>#NAME?</v>
      </c>
      <c r="S856" s="43" t="e">
        <f t="array" aca="1" ref="S856:U858" ca="1">MMULT(INDEX(O$5:O$5999,M856):INDEX(Q$7:Q$5999,M856),MMULT(J856:L858,MINVERSE(INDEX(O$5:O$5999,M856):INDEX(Q$7:Q$5999,M856))))</f>
        <v>#NAME?</v>
      </c>
      <c r="T856" s="43" t="e">
        <f ca="1"/>
        <v>#NAME?</v>
      </c>
      <c r="U856" s="43" t="e">
        <f ca="1"/>
        <v>#NAME?</v>
      </c>
    </row>
    <row r="857" spans="1:21" x14ac:dyDescent="0.35">
      <c r="A857" s="40">
        <f ca="1">INDEX('Flow probs &amp; rates'!$W$5:$W$5999,D856)</f>
        <v>0.18553544079939771</v>
      </c>
      <c r="B857" s="40">
        <f ca="1">INDEX('Flow probs &amp; rates'!$X$5:$X$5999,D856)</f>
        <v>0.6666719669700345</v>
      </c>
      <c r="C857" s="40">
        <f ca="1">INDEX('Flow probs &amp; rates'!$Y$5:$Y$5999,D856)</f>
        <v>0.14779259223056776</v>
      </c>
      <c r="D857" s="12"/>
      <c r="E857" s="12"/>
      <c r="F857" s="12">
        <v>0.226779118338097</v>
      </c>
      <c r="G857" s="12">
        <v>-0.40972927304410101</v>
      </c>
      <c r="H857" s="12">
        <v>0.18295015470600501</v>
      </c>
      <c r="J857" s="11">
        <v>0</v>
      </c>
      <c r="K857" s="11" t="e">
        <f t="shared" ref="K857" ca="1" si="850">LN(INDEX(P$4:P$5999,M856))</f>
        <v>#NAME?</v>
      </c>
      <c r="L857" s="11">
        <v>0</v>
      </c>
      <c r="M857" s="11"/>
      <c r="O857" t="e">
        <f ca="1"/>
        <v>#NAME?</v>
      </c>
      <c r="P857" t="e">
        <f ca="1"/>
        <v>#NAME?</v>
      </c>
      <c r="Q857" t="e">
        <f ca="1"/>
        <v>#NAME?</v>
      </c>
      <c r="S857" s="43" t="e">
        <f ca="1"/>
        <v>#NAME?</v>
      </c>
      <c r="T857" s="43" t="e">
        <f ca="1"/>
        <v>#NAME?</v>
      </c>
      <c r="U857" s="43" t="e">
        <f ca="1"/>
        <v>#NAME?</v>
      </c>
    </row>
    <row r="858" spans="1:21" x14ac:dyDescent="0.35">
      <c r="A858" s="40">
        <f ca="1">INDEX('Flow probs &amp; rates'!$Z$5:$Z$5999,D856)</f>
        <v>2.1535630871572009E-2</v>
      </c>
      <c r="B858" s="40">
        <f ca="1">INDEX('Flow probs &amp; rates'!$AA$5:$AA$5999,D856)</f>
        <v>2.0687754001235306E-2</v>
      </c>
      <c r="C858" s="40">
        <f ca="1">INDEX('Flow probs &amp; rates'!$AB$5:$AB$5999,D856)</f>
        <v>0.9577766151271927</v>
      </c>
      <c r="D858" s="12"/>
      <c r="E858" s="12"/>
      <c r="F858" s="12">
        <v>1.9685385317485399E-2</v>
      </c>
      <c r="G858" s="12">
        <v>2.5667294383871699E-2</v>
      </c>
      <c r="H858" s="12">
        <v>-4.5352679701358103E-2</v>
      </c>
      <c r="J858" s="11">
        <v>0</v>
      </c>
      <c r="K858" s="11">
        <v>0</v>
      </c>
      <c r="L858" s="11" t="e">
        <f t="shared" ref="L858" ca="1" si="851">LN(INDEX(Q$4:Q$5999,M856))</f>
        <v>#NAME?</v>
      </c>
      <c r="M858" s="11"/>
      <c r="O858" t="e">
        <f ca="1"/>
        <v>#NAME?</v>
      </c>
      <c r="P858" t="e">
        <f ca="1"/>
        <v>#NAME?</v>
      </c>
      <c r="Q858" t="e">
        <f ca="1"/>
        <v>#NAME?</v>
      </c>
      <c r="S858" s="43" t="e">
        <f ca="1"/>
        <v>#NAME?</v>
      </c>
      <c r="T858" s="43" t="e">
        <f ca="1"/>
        <v>#NAME?</v>
      </c>
      <c r="U858" s="43" t="e">
        <f ca="1"/>
        <v>#NAME?</v>
      </c>
    </row>
    <row r="859" spans="1:21" x14ac:dyDescent="0.35">
      <c r="A859" s="40">
        <f ca="1">INDEX('Flow probs &amp; rates'!$T$5:$T$5999,D859)</f>
        <v>0.97396693855122618</v>
      </c>
      <c r="B859" s="40">
        <f ca="1">INDEX('Flow probs &amp; rates'!$U$5:$U$5999,D859)</f>
        <v>1.142321982265578E-2</v>
      </c>
      <c r="C859" s="40">
        <f ca="1">INDEX('Flow probs &amp; rates'!$V$5:$V$5999,D859)</f>
        <v>1.4609841626118001E-2</v>
      </c>
      <c r="D859" s="12">
        <v>286</v>
      </c>
      <c r="E859" s="12"/>
      <c r="F859" s="12">
        <v>-2.7955970844796001E-2</v>
      </c>
      <c r="G859" s="12">
        <v>1.4081601478234101E-2</v>
      </c>
      <c r="H859" s="12">
        <v>1.3874369366561E-2</v>
      </c>
      <c r="J859" s="11" t="e">
        <f t="shared" ref="J859" ca="1" si="852">LN(INDEX(O$4:O$5999,M859))</f>
        <v>#NAME?</v>
      </c>
      <c r="K859" s="11">
        <v>0</v>
      </c>
      <c r="L859" s="11">
        <v>0</v>
      </c>
      <c r="M859" s="30">
        <v>1711</v>
      </c>
      <c r="O859" t="e">
        <f ca="1"/>
        <v>#NAME?</v>
      </c>
      <c r="P859" t="e">
        <f ca="1"/>
        <v>#NAME?</v>
      </c>
      <c r="Q859" t="e">
        <f ca="1"/>
        <v>#NAME?</v>
      </c>
      <c r="S859" s="43" t="e">
        <f t="array" aca="1" ref="S859:U861" ca="1">MMULT(INDEX(O$5:O$5999,M859):INDEX(Q$7:Q$5999,M859),MMULT(J859:L861,MINVERSE(INDEX(O$5:O$5999,M859):INDEX(Q$7:Q$5999,M859))))</f>
        <v>#NAME?</v>
      </c>
      <c r="T859" s="43" t="e">
        <f ca="1"/>
        <v>#NAME?</v>
      </c>
      <c r="U859" s="43" t="e">
        <f ca="1"/>
        <v>#NAME?</v>
      </c>
    </row>
    <row r="860" spans="1:21" x14ac:dyDescent="0.35">
      <c r="A860" s="40">
        <f ca="1">INDEX('Flow probs &amp; rates'!$W$5:$W$5999,D859)</f>
        <v>0.18799153157725962</v>
      </c>
      <c r="B860" s="40">
        <f ca="1">INDEX('Flow probs &amp; rates'!$X$5:$X$5999,D859)</f>
        <v>0.65297347072891365</v>
      </c>
      <c r="C860" s="40">
        <f ca="1">INDEX('Flow probs &amp; rates'!$Y$5:$Y$5999,D859)</f>
        <v>0.15903499769382681</v>
      </c>
      <c r="D860" s="12"/>
      <c r="E860" s="12"/>
      <c r="F860" s="12">
        <v>0.23269712312627899</v>
      </c>
      <c r="G860" s="12">
        <v>-0.43074081248384999</v>
      </c>
      <c r="H860" s="12">
        <v>0.198043689357571</v>
      </c>
      <c r="J860" s="11">
        <v>0</v>
      </c>
      <c r="K860" s="11" t="e">
        <f t="shared" ref="K860" ca="1" si="853">LN(INDEX(P$4:P$5999,M859))</f>
        <v>#NAME?</v>
      </c>
      <c r="L860" s="11">
        <v>0</v>
      </c>
      <c r="M860" s="30"/>
      <c r="O860" t="e">
        <f ca="1"/>
        <v>#NAME?</v>
      </c>
      <c r="P860" t="e">
        <f ca="1"/>
        <v>#NAME?</v>
      </c>
      <c r="Q860" t="e">
        <f ca="1"/>
        <v>#NAME?</v>
      </c>
      <c r="S860" s="43" t="e">
        <f ca="1"/>
        <v>#NAME?</v>
      </c>
      <c r="T860" s="43" t="e">
        <f ca="1"/>
        <v>#NAME?</v>
      </c>
      <c r="U860" s="43" t="e">
        <f ca="1"/>
        <v>#NAME?</v>
      </c>
    </row>
    <row r="861" spans="1:21" x14ac:dyDescent="0.35">
      <c r="A861" s="40">
        <f ca="1">INDEX('Flow probs &amp; rates'!$Z$5:$Z$5999,D859)</f>
        <v>1.9263348709814838E-2</v>
      </c>
      <c r="B861" s="40">
        <f ca="1">INDEX('Flow probs &amp; rates'!$AA$5:$AA$5999,D859)</f>
        <v>1.8534548582087574E-2</v>
      </c>
      <c r="C861" s="40">
        <f ca="1">INDEX('Flow probs &amp; rates'!$AB$5:$AB$5999,D859)</f>
        <v>0.96220210270809758</v>
      </c>
      <c r="D861" s="12"/>
      <c r="E861" s="12"/>
      <c r="F861" s="12">
        <v>1.7542064785962999E-2</v>
      </c>
      <c r="G861" s="12">
        <v>2.3149318615714901E-2</v>
      </c>
      <c r="H861" s="12">
        <v>-4.0691383401678403E-2</v>
      </c>
      <c r="J861" s="11">
        <v>0</v>
      </c>
      <c r="K861" s="11">
        <v>0</v>
      </c>
      <c r="L861" s="11" t="e">
        <f t="shared" ref="L861" ca="1" si="854">LN(INDEX(Q$4:Q$5999,M859))</f>
        <v>#NAME?</v>
      </c>
      <c r="M861" s="30"/>
      <c r="O861" t="e">
        <f ca="1"/>
        <v>#NAME?</v>
      </c>
      <c r="P861" t="e">
        <f ca="1"/>
        <v>#NAME?</v>
      </c>
      <c r="Q861" t="e">
        <f ca="1"/>
        <v>#NAME?</v>
      </c>
      <c r="S861" s="43" t="e">
        <f ca="1"/>
        <v>#NAME?</v>
      </c>
      <c r="T861" s="43" t="e">
        <f ca="1"/>
        <v>#NAME?</v>
      </c>
      <c r="U861" s="43" t="e">
        <f ca="1"/>
        <v>#NAME?</v>
      </c>
    </row>
    <row r="862" spans="1:21" x14ac:dyDescent="0.35">
      <c r="A862" s="40">
        <f ca="1">INDEX('Flow probs &amp; rates'!$T$5:$T$5999,D862)</f>
        <v>0.97441006103522587</v>
      </c>
      <c r="B862" s="40">
        <f ca="1">INDEX('Flow probs &amp; rates'!$U$5:$U$5999,D862)</f>
        <v>1.1490719431970846E-2</v>
      </c>
      <c r="C862" s="40">
        <f ca="1">INDEX('Flow probs &amp; rates'!$V$5:$V$5999,D862)</f>
        <v>1.4099219532803251E-2</v>
      </c>
      <c r="D862" s="12">
        <v>287</v>
      </c>
      <c r="E862" s="12"/>
      <c r="F862" s="12">
        <v>-2.7600265233227401E-2</v>
      </c>
      <c r="G862" s="12">
        <v>1.4194542467701901E-2</v>
      </c>
      <c r="H862" s="12">
        <v>1.34057227655246E-2</v>
      </c>
      <c r="J862" s="11" t="e">
        <f t="shared" ref="J862" ca="1" si="855">LN(INDEX(O$4:O$5999,M862))</f>
        <v>#NAME?</v>
      </c>
      <c r="K862" s="11">
        <v>0</v>
      </c>
      <c r="L862" s="11">
        <v>0</v>
      </c>
      <c r="M862" s="30">
        <v>1717</v>
      </c>
      <c r="N862">
        <v>430</v>
      </c>
      <c r="O862" t="e">
        <f t="array" aca="1" ref="O862:Q867" ca="1">[1]!evect(INDEX(A$4:A$5999,N862):INDEX(C$6:C$5999,N862))</f>
        <v>#NAME?</v>
      </c>
      <c r="P862" t="e">
        <f ca="1"/>
        <v>#NAME?</v>
      </c>
      <c r="Q862" t="e">
        <f ca="1"/>
        <v>#NAME?</v>
      </c>
      <c r="S862" s="43" t="e">
        <f t="array" aca="1" ref="S862:U864" ca="1">MMULT(INDEX(O$5:O$5999,M862):INDEX(Q$7:Q$5999,M862),MMULT(J862:L864,MINVERSE(INDEX(O$5:O$5999,M862):INDEX(Q$7:Q$5999,M862))))</f>
        <v>#NAME?</v>
      </c>
      <c r="T862" s="43" t="e">
        <f ca="1"/>
        <v>#NAME?</v>
      </c>
      <c r="U862" s="43" t="e">
        <f ca="1"/>
        <v>#NAME?</v>
      </c>
    </row>
    <row r="863" spans="1:21" x14ac:dyDescent="0.35">
      <c r="A863" s="40">
        <f ca="1">INDEX('Flow probs &amp; rates'!$W$5:$W$5999,D862)</f>
        <v>0.19805031147573626</v>
      </c>
      <c r="B863" s="40">
        <f ca="1">INDEX('Flow probs &amp; rates'!$X$5:$X$5999,D862)</f>
        <v>0.6498321427152346</v>
      </c>
      <c r="C863" s="40">
        <f ca="1">INDEX('Flow probs &amp; rates'!$Y$5:$Y$5999,D862)</f>
        <v>0.15211754580902917</v>
      </c>
      <c r="D863" s="12"/>
      <c r="E863" s="12"/>
      <c r="F863" s="12">
        <v>0.24564483837860099</v>
      </c>
      <c r="G863" s="12">
        <v>-0.43569153084569201</v>
      </c>
      <c r="H863" s="12">
        <v>0.19004669246709199</v>
      </c>
      <c r="J863" s="11">
        <v>0</v>
      </c>
      <c r="K863" s="11" t="e">
        <f t="shared" ref="K863" ca="1" si="856">LN(INDEX(P$4:P$5999,M862))</f>
        <v>#NAME?</v>
      </c>
      <c r="L863" s="11">
        <v>0</v>
      </c>
      <c r="M863" s="30"/>
      <c r="O863" t="e">
        <f ca="1"/>
        <v>#NAME?</v>
      </c>
      <c r="P863" t="e">
        <f ca="1"/>
        <v>#NAME?</v>
      </c>
      <c r="Q863" t="e">
        <f ca="1"/>
        <v>#NAME?</v>
      </c>
      <c r="S863" s="43" t="e">
        <f ca="1"/>
        <v>#NAME?</v>
      </c>
      <c r="T863" s="43" t="e">
        <f ca="1"/>
        <v>#NAME?</v>
      </c>
      <c r="U863" s="43" t="e">
        <f ca="1"/>
        <v>#NAME?</v>
      </c>
    </row>
    <row r="864" spans="1:21" x14ac:dyDescent="0.35">
      <c r="A864" s="40">
        <f ca="1">INDEX('Flow probs &amp; rates'!$Z$5:$Z$5999,D862)</f>
        <v>2.1297678574429425E-2</v>
      </c>
      <c r="B864" s="40">
        <f ca="1">INDEX('Flow probs &amp; rates'!$AA$5:$AA$5999,D862)</f>
        <v>1.9254635704677676E-2</v>
      </c>
      <c r="C864" s="40">
        <f ca="1">INDEX('Flow probs &amp; rates'!$AB$5:$AB$5999,D862)</f>
        <v>0.9594476857208929</v>
      </c>
      <c r="D864" s="12"/>
      <c r="E864" s="12"/>
      <c r="F864" s="12">
        <v>1.9436879246915301E-2</v>
      </c>
      <c r="G864" s="12">
        <v>2.41303656386119E-2</v>
      </c>
      <c r="H864" s="12">
        <v>-4.3567244885527698E-2</v>
      </c>
      <c r="J864" s="11">
        <v>0</v>
      </c>
      <c r="K864" s="11">
        <v>0</v>
      </c>
      <c r="L864" s="11" t="e">
        <f t="shared" ref="L864" ca="1" si="857">LN(INDEX(Q$4:Q$5999,M862))</f>
        <v>#NAME?</v>
      </c>
      <c r="M864" s="30"/>
      <c r="O864" t="e">
        <f ca="1"/>
        <v>#NAME?</v>
      </c>
      <c r="P864" t="e">
        <f ca="1"/>
        <v>#NAME?</v>
      </c>
      <c r="Q864" t="e">
        <f ca="1"/>
        <v>#NAME?</v>
      </c>
      <c r="S864" s="43" t="e">
        <f ca="1"/>
        <v>#NAME?</v>
      </c>
      <c r="T864" s="43" t="e">
        <f ca="1"/>
        <v>#NAME?</v>
      </c>
      <c r="U864" s="43" t="e">
        <f ca="1"/>
        <v>#NAME?</v>
      </c>
    </row>
    <row r="865" spans="1:21" x14ac:dyDescent="0.35">
      <c r="A865" s="40">
        <f ca="1">INDEX('Flow probs &amp; rates'!$T$5:$T$5999,D865)</f>
        <v>0.97433193605355506</v>
      </c>
      <c r="B865" s="40">
        <f ca="1">INDEX('Flow probs &amp; rates'!$U$5:$U$5999,D865)</f>
        <v>1.1933174826096914E-2</v>
      </c>
      <c r="C865" s="40">
        <f ca="1">INDEX('Flow probs &amp; rates'!$V$5:$V$5999,D865)</f>
        <v>1.3734889120348081E-2</v>
      </c>
      <c r="D865" s="12">
        <v>288</v>
      </c>
      <c r="E865" s="12"/>
      <c r="F865" s="12">
        <v>-2.7640696898257301E-2</v>
      </c>
      <c r="G865" s="12">
        <v>1.45908551805867E-2</v>
      </c>
      <c r="H865" s="12">
        <v>1.3049841717747999E-2</v>
      </c>
      <c r="J865" s="11" t="e">
        <f t="shared" ref="J865" ca="1" si="858">LN(INDEX(O$4:O$5999,M865))</f>
        <v>#NAME?</v>
      </c>
      <c r="K865" s="11">
        <v>0</v>
      </c>
      <c r="L865" s="11">
        <v>0</v>
      </c>
      <c r="M865" s="30">
        <v>1723</v>
      </c>
      <c r="O865" t="e">
        <f ca="1"/>
        <v>#NAME?</v>
      </c>
      <c r="P865" t="e">
        <f ca="1"/>
        <v>#NAME?</v>
      </c>
      <c r="Q865" t="e">
        <f ca="1"/>
        <v>#NAME?</v>
      </c>
      <c r="S865" s="43" t="e">
        <f t="array" aca="1" ref="S865:U867" ca="1">MMULT(INDEX(O$5:O$5999,M865):INDEX(Q$7:Q$5999,M865),MMULT(J865:L867,MINVERSE(INDEX(O$5:O$5999,M865):INDEX(Q$7:Q$5999,M865))))</f>
        <v>#NAME?</v>
      </c>
      <c r="T865" s="43" t="e">
        <f ca="1"/>
        <v>#NAME?</v>
      </c>
      <c r="U865" s="43" t="e">
        <f ca="1"/>
        <v>#NAME?</v>
      </c>
    </row>
    <row r="866" spans="1:21" x14ac:dyDescent="0.35">
      <c r="A866" s="40">
        <f ca="1">INDEX('Flow probs &amp; rates'!$W$5:$W$5999,D865)</f>
        <v>0.19026226094359275</v>
      </c>
      <c r="B866" s="40">
        <f ca="1">INDEX('Flow probs &amp; rates'!$X$5:$X$5999,D865)</f>
        <v>0.66442936043577872</v>
      </c>
      <c r="C866" s="40">
        <f ca="1">INDEX('Flow probs &amp; rates'!$Y$5:$Y$5999,D865)</f>
        <v>0.14530837862062854</v>
      </c>
      <c r="D866" s="12"/>
      <c r="E866" s="12"/>
      <c r="F866" s="12">
        <v>0.23375810136779601</v>
      </c>
      <c r="G866" s="12">
        <v>-0.41336713406291598</v>
      </c>
      <c r="H866" s="12">
        <v>0.17960903268290501</v>
      </c>
      <c r="J866" s="11">
        <v>0</v>
      </c>
      <c r="K866" s="11" t="e">
        <f t="shared" ref="K866" ca="1" si="859">LN(INDEX(P$4:P$5999,M865))</f>
        <v>#NAME?</v>
      </c>
      <c r="L866" s="11">
        <v>0</v>
      </c>
      <c r="M866" s="11"/>
      <c r="O866" t="e">
        <f ca="1"/>
        <v>#NAME?</v>
      </c>
      <c r="P866" t="e">
        <f ca="1"/>
        <v>#NAME?</v>
      </c>
      <c r="Q866" t="e">
        <f ca="1"/>
        <v>#NAME?</v>
      </c>
      <c r="S866" s="43" t="e">
        <f ca="1"/>
        <v>#NAME?</v>
      </c>
      <c r="T866" s="43" t="e">
        <f ca="1"/>
        <v>#NAME?</v>
      </c>
      <c r="U866" s="43" t="e">
        <f ca="1"/>
        <v>#NAME?</v>
      </c>
    </row>
    <row r="867" spans="1:21" x14ac:dyDescent="0.35">
      <c r="A867" s="40">
        <f ca="1">INDEX('Flow probs &amp; rates'!$Z$5:$Z$5999,D865)</f>
        <v>1.9393347958937917E-2</v>
      </c>
      <c r="B867" s="40">
        <f ca="1">INDEX('Flow probs &amp; rates'!$AA$5:$AA$5999,D865)</f>
        <v>2.0348200096256746E-2</v>
      </c>
      <c r="C867" s="40">
        <f ca="1">INDEX('Flow probs &amp; rates'!$AB$5:$AB$5999,D865)</f>
        <v>0.96025845194480541</v>
      </c>
      <c r="D867" s="12"/>
      <c r="E867" s="12"/>
      <c r="F867" s="12">
        <v>1.7452753902713398E-2</v>
      </c>
      <c r="G867" s="12">
        <v>2.5243670208297798E-2</v>
      </c>
      <c r="H867" s="12">
        <v>-4.2696424110876097E-2</v>
      </c>
      <c r="J867" s="11">
        <v>0</v>
      </c>
      <c r="K867" s="11">
        <v>0</v>
      </c>
      <c r="L867" s="11" t="e">
        <f t="shared" ref="L867" ca="1" si="860">LN(INDEX(Q$4:Q$5999,M865))</f>
        <v>#NAME?</v>
      </c>
      <c r="M867" s="11"/>
      <c r="O867" t="e">
        <f ca="1"/>
        <v>#NAME?</v>
      </c>
      <c r="P867" t="e">
        <f ca="1"/>
        <v>#NAME?</v>
      </c>
      <c r="Q867" t="e">
        <f ca="1"/>
        <v>#NAME?</v>
      </c>
      <c r="S867" s="43" t="e">
        <f ca="1"/>
        <v>#NAME?</v>
      </c>
      <c r="T867" s="43" t="e">
        <f ca="1"/>
        <v>#NAME?</v>
      </c>
      <c r="U867" s="43" t="e">
        <f ca="1"/>
        <v>#NAME?</v>
      </c>
    </row>
    <row r="868" spans="1:21" x14ac:dyDescent="0.35">
      <c r="A868" s="40">
        <f ca="1">INDEX('Flow probs &amp; rates'!$T$5:$T$5999,D868)</f>
        <v>0.97602843464628009</v>
      </c>
      <c r="B868" s="40">
        <f ca="1">INDEX('Flow probs &amp; rates'!$U$5:$U$5999,D868)</f>
        <v>1.1376236647769381E-2</v>
      </c>
      <c r="C868" s="40">
        <f ca="1">INDEX('Flow probs &amp; rates'!$V$5:$V$5999,D868)</f>
        <v>1.259532870595045E-2</v>
      </c>
      <c r="D868" s="12">
        <v>289</v>
      </c>
      <c r="E868" s="12"/>
      <c r="F868" s="12">
        <v>-2.5853292369804E-2</v>
      </c>
      <c r="G868" s="12">
        <v>1.3959147432017E-2</v>
      </c>
      <c r="H868" s="12">
        <v>1.1894144927654501E-2</v>
      </c>
      <c r="J868" s="11" t="e">
        <f t="shared" ref="J868" ca="1" si="861">LN(INDEX(O$4:O$5999,M868))</f>
        <v>#NAME?</v>
      </c>
      <c r="K868" s="11">
        <v>0</v>
      </c>
      <c r="L868" s="11">
        <v>0</v>
      </c>
      <c r="M868" s="30">
        <v>1729</v>
      </c>
      <c r="N868">
        <v>433</v>
      </c>
      <c r="O868" t="e">
        <f t="array" aca="1" ref="O868:Q873" ca="1">[1]!evect(INDEX(A$4:A$5999,N868):INDEX(C$6:C$5999,N868))</f>
        <v>#NAME?</v>
      </c>
      <c r="P868" t="e">
        <f ca="1"/>
        <v>#NAME?</v>
      </c>
      <c r="Q868" t="e">
        <f ca="1"/>
        <v>#NAME?</v>
      </c>
      <c r="S868" s="43" t="e">
        <f t="array" aca="1" ref="S868:U870" ca="1">MMULT(INDEX(O$5:O$5999,M868):INDEX(Q$7:Q$5999,M868),MMULT(J868:L870,MINVERSE(INDEX(O$5:O$5999,M868):INDEX(Q$7:Q$5999,M868))))</f>
        <v>#NAME?</v>
      </c>
      <c r="T868" s="43" t="e">
        <f ca="1"/>
        <v>#NAME?</v>
      </c>
      <c r="U868" s="43" t="e">
        <f ca="1"/>
        <v>#NAME?</v>
      </c>
    </row>
    <row r="869" spans="1:21" x14ac:dyDescent="0.35">
      <c r="A869" s="40">
        <f ca="1">INDEX('Flow probs &amp; rates'!$W$5:$W$5999,D868)</f>
        <v>0.19251977078316235</v>
      </c>
      <c r="B869" s="40">
        <f ca="1">INDEX('Flow probs &amp; rates'!$X$5:$X$5999,D868)</f>
        <v>0.65828196118282656</v>
      </c>
      <c r="C869" s="40">
        <f ca="1">INDEX('Flow probs &amp; rates'!$Y$5:$Y$5999,D868)</f>
        <v>0.14919826803401118</v>
      </c>
      <c r="D869" s="12"/>
      <c r="E869" s="12"/>
      <c r="F869" s="12">
        <v>0.23710734341408701</v>
      </c>
      <c r="G869" s="12">
        <v>-0.42281341456402</v>
      </c>
      <c r="H869" s="12">
        <v>0.185706071151202</v>
      </c>
      <c r="J869" s="11">
        <v>0</v>
      </c>
      <c r="K869" s="11" t="e">
        <f t="shared" ref="K869" ca="1" si="862">LN(INDEX(P$4:P$5999,M868))</f>
        <v>#NAME?</v>
      </c>
      <c r="L869" s="11">
        <v>0</v>
      </c>
      <c r="M869" s="30"/>
      <c r="O869" t="e">
        <f ca="1"/>
        <v>#NAME?</v>
      </c>
      <c r="P869" t="e">
        <f ca="1"/>
        <v>#NAME?</v>
      </c>
      <c r="Q869" t="e">
        <f ca="1"/>
        <v>#NAME?</v>
      </c>
      <c r="S869" s="43" t="e">
        <f ca="1"/>
        <v>#NAME?</v>
      </c>
      <c r="T869" s="43" t="e">
        <f ca="1"/>
        <v>#NAME?</v>
      </c>
      <c r="U869" s="43" t="e">
        <f ca="1"/>
        <v>#NAME?</v>
      </c>
    </row>
    <row r="870" spans="1:21" x14ac:dyDescent="0.35">
      <c r="A870" s="40">
        <f ca="1">INDEX('Flow probs &amp; rates'!$Z$5:$Z$5999,D868)</f>
        <v>2.1507722027689406E-2</v>
      </c>
      <c r="B870" s="40">
        <f ca="1">INDEX('Flow probs &amp; rates'!$AA$5:$AA$5999,D868)</f>
        <v>2.1047797915876659E-2</v>
      </c>
      <c r="C870" s="40">
        <f ca="1">INDEX('Flow probs &amp; rates'!$AB$5:$AB$5999,D868)</f>
        <v>0.95744448005643401</v>
      </c>
      <c r="D870" s="12"/>
      <c r="E870" s="12"/>
      <c r="F870" s="12">
        <v>1.9516344980788702E-2</v>
      </c>
      <c r="G870" s="12">
        <v>2.62648293266349E-2</v>
      </c>
      <c r="H870" s="12">
        <v>-4.5781174307329697E-2</v>
      </c>
      <c r="J870" s="11">
        <v>0</v>
      </c>
      <c r="K870" s="11">
        <v>0</v>
      </c>
      <c r="L870" s="11" t="e">
        <f t="shared" ref="L870" ca="1" si="863">LN(INDEX(Q$4:Q$5999,M868))</f>
        <v>#NAME?</v>
      </c>
      <c r="M870" s="30"/>
      <c r="O870" t="e">
        <f ca="1"/>
        <v>#NAME?</v>
      </c>
      <c r="P870" t="e">
        <f ca="1"/>
        <v>#NAME?</v>
      </c>
      <c r="Q870" t="e">
        <f ca="1"/>
        <v>#NAME?</v>
      </c>
      <c r="S870" s="43" t="e">
        <f ca="1"/>
        <v>#NAME?</v>
      </c>
      <c r="T870" s="43" t="e">
        <f ca="1"/>
        <v>#NAME?</v>
      </c>
      <c r="U870" s="43" t="e">
        <f ca="1"/>
        <v>#NAME?</v>
      </c>
    </row>
    <row r="871" spans="1:21" x14ac:dyDescent="0.35">
      <c r="A871" s="40">
        <f ca="1">INDEX('Flow probs &amp; rates'!$T$5:$T$5999,D871)</f>
        <v>0.97413860083916926</v>
      </c>
      <c r="B871" s="40">
        <f ca="1">INDEX('Flow probs &amp; rates'!$U$5:$U$5999,D871)</f>
        <v>1.1171227521619462E-2</v>
      </c>
      <c r="C871" s="40">
        <f ca="1">INDEX('Flow probs &amp; rates'!$V$5:$V$5999,D871)</f>
        <v>1.4690171639211297E-2</v>
      </c>
      <c r="D871" s="12">
        <v>290</v>
      </c>
      <c r="E871" s="12"/>
      <c r="F871" s="12">
        <v>-2.7769893104607798E-2</v>
      </c>
      <c r="G871" s="12">
        <v>1.4008988461634401E-2</v>
      </c>
      <c r="H871" s="12">
        <v>1.37609046429738E-2</v>
      </c>
      <c r="J871" s="11" t="e">
        <f t="shared" ref="J871" ca="1" si="864">LN(INDEX(O$4:O$5999,M871))</f>
        <v>#NAME?</v>
      </c>
      <c r="K871" s="11">
        <v>0</v>
      </c>
      <c r="L871" s="11">
        <v>0</v>
      </c>
      <c r="M871" s="30">
        <v>1735</v>
      </c>
      <c r="O871" t="e">
        <f ca="1"/>
        <v>#NAME?</v>
      </c>
      <c r="P871" t="e">
        <f ca="1"/>
        <v>#NAME?</v>
      </c>
      <c r="Q871" t="e">
        <f ca="1"/>
        <v>#NAME?</v>
      </c>
      <c r="S871" s="43" t="e">
        <f t="array" aca="1" ref="S871:U873" ca="1">MMULT(INDEX(O$5:O$5999,M871):INDEX(Q$7:Q$5999,M871),MMULT(J871:L873,MINVERSE(INDEX(O$5:O$5999,M871):INDEX(Q$7:Q$5999,M871))))</f>
        <v>#NAME?</v>
      </c>
      <c r="T871" s="43" t="e">
        <f ca="1"/>
        <v>#NAME?</v>
      </c>
      <c r="U871" s="43" t="e">
        <f ca="1"/>
        <v>#NAME?</v>
      </c>
    </row>
    <row r="872" spans="1:21" x14ac:dyDescent="0.35">
      <c r="A872" s="40">
        <f ca="1">INDEX('Flow probs &amp; rates'!$W$5:$W$5999,D871)</f>
        <v>0.1882903096585076</v>
      </c>
      <c r="B872" s="40">
        <f ca="1">INDEX('Flow probs &amp; rates'!$X$5:$X$5999,D871)</f>
        <v>0.63090680634255425</v>
      </c>
      <c r="C872" s="40">
        <f ca="1">INDEX('Flow probs &amp; rates'!$Y$5:$Y$5999,D871)</f>
        <v>0.18080288399893815</v>
      </c>
      <c r="D872" s="12"/>
      <c r="E872" s="12"/>
      <c r="F872" s="12">
        <v>0.23672722189738801</v>
      </c>
      <c r="G872" s="12">
        <v>-0.46529346307523101</v>
      </c>
      <c r="H872" s="12">
        <v>0.22856624117784199</v>
      </c>
      <c r="J872" s="11">
        <v>0</v>
      </c>
      <c r="K872" s="11" t="e">
        <f t="shared" ref="K872" ca="1" si="865">LN(INDEX(P$4:P$5999,M871))</f>
        <v>#NAME?</v>
      </c>
      <c r="L872" s="11">
        <v>0</v>
      </c>
      <c r="M872" s="30"/>
      <c r="O872" t="e">
        <f ca="1"/>
        <v>#NAME?</v>
      </c>
      <c r="P872" t="e">
        <f ca="1"/>
        <v>#NAME?</v>
      </c>
      <c r="Q872" t="e">
        <f ca="1"/>
        <v>#NAME?</v>
      </c>
      <c r="S872" s="43" t="e">
        <f ca="1"/>
        <v>#NAME?</v>
      </c>
      <c r="T872" s="43" t="e">
        <f ca="1"/>
        <v>#NAME?</v>
      </c>
      <c r="U872" s="43" t="e">
        <f ca="1"/>
        <v>#NAME?</v>
      </c>
    </row>
    <row r="873" spans="1:21" x14ac:dyDescent="0.35">
      <c r="A873" s="40">
        <f ca="1">INDEX('Flow probs &amp; rates'!$Z$5:$Z$5999,D871)</f>
        <v>1.7648456002907643E-2</v>
      </c>
      <c r="B873" s="40">
        <f ca="1">INDEX('Flow probs &amp; rates'!$AA$5:$AA$5999,D871)</f>
        <v>1.6388956736985184E-2</v>
      </c>
      <c r="C873" s="40">
        <f ca="1">INDEX('Flow probs &amp; rates'!$AB$5:$AB$5999,D871)</f>
        <v>0.9659625872601072</v>
      </c>
      <c r="D873" s="12"/>
      <c r="E873" s="12"/>
      <c r="F873" s="12">
        <v>1.60684342607889E-2</v>
      </c>
      <c r="G873" s="12">
        <v>2.0755866674079498E-2</v>
      </c>
      <c r="H873" s="12">
        <v>-3.6824300934868902E-2</v>
      </c>
      <c r="J873" s="11">
        <v>0</v>
      </c>
      <c r="K873" s="11">
        <v>0</v>
      </c>
      <c r="L873" s="11" t="e">
        <f t="shared" ref="L873" ca="1" si="866">LN(INDEX(Q$4:Q$5999,M871))</f>
        <v>#NAME?</v>
      </c>
      <c r="M873" s="30"/>
      <c r="O873" t="e">
        <f ca="1"/>
        <v>#NAME?</v>
      </c>
      <c r="P873" t="e">
        <f ca="1"/>
        <v>#NAME?</v>
      </c>
      <c r="Q873" t="e">
        <f ca="1"/>
        <v>#NAME?</v>
      </c>
      <c r="S873" s="43" t="e">
        <f ca="1"/>
        <v>#NAME?</v>
      </c>
      <c r="T873" s="43" t="e">
        <f ca="1"/>
        <v>#NAME?</v>
      </c>
      <c r="U873" s="43" t="e">
        <f ca="1"/>
        <v>#NAME?</v>
      </c>
    </row>
    <row r="874" spans="1:21" x14ac:dyDescent="0.35">
      <c r="A874" s="40">
        <f ca="1">INDEX('Flow probs &amp; rates'!$T$5:$T$5999,D874)</f>
        <v>0.97492844749911145</v>
      </c>
      <c r="B874" s="40">
        <f ca="1">INDEX('Flow probs &amp; rates'!$U$5:$U$5999,D874)</f>
        <v>1.1673932565750014E-2</v>
      </c>
      <c r="C874" s="40">
        <f ca="1">INDEX('Flow probs &amp; rates'!$V$5:$V$5999,D874)</f>
        <v>1.3397619935138536E-2</v>
      </c>
      <c r="D874" s="12">
        <v>291</v>
      </c>
      <c r="E874" s="12"/>
      <c r="F874" s="12">
        <v>-2.69822369843121E-2</v>
      </c>
      <c r="G874" s="12">
        <v>1.44536005535571E-2</v>
      </c>
      <c r="H874" s="12">
        <v>1.25286364206167E-2</v>
      </c>
      <c r="J874" s="11" t="e">
        <f t="shared" ref="J874" ca="1" si="867">LN(INDEX(O$4:O$5999,M874))</f>
        <v>#NAME?</v>
      </c>
      <c r="K874" s="11">
        <v>0</v>
      </c>
      <c r="L874" s="11">
        <v>0</v>
      </c>
      <c r="M874" s="30">
        <v>1741</v>
      </c>
      <c r="N874">
        <v>436</v>
      </c>
      <c r="O874" t="e">
        <f t="array" aca="1" ref="O874:Q879" ca="1">[1]!evect(INDEX(A$4:A$5999,N874):INDEX(C$6:C$5999,N874))</f>
        <v>#NAME?</v>
      </c>
      <c r="P874" t="e">
        <f ca="1"/>
        <v>#NAME?</v>
      </c>
      <c r="Q874" t="e">
        <f ca="1"/>
        <v>#NAME?</v>
      </c>
      <c r="S874" s="43" t="e">
        <f t="array" aca="1" ref="S874:U876" ca="1">MMULT(INDEX(O$5:O$5999,M874):INDEX(Q$7:Q$5999,M874),MMULT(J874:L876,MINVERSE(INDEX(O$5:O$5999,M874):INDEX(Q$7:Q$5999,M874))))</f>
        <v>#NAME?</v>
      </c>
      <c r="T874" s="43" t="e">
        <f ca="1"/>
        <v>#NAME?</v>
      </c>
      <c r="U874" s="43" t="e">
        <f ca="1"/>
        <v>#NAME?</v>
      </c>
    </row>
    <row r="875" spans="1:21" x14ac:dyDescent="0.35">
      <c r="A875" s="40">
        <f ca="1">INDEX('Flow probs &amp; rates'!$W$5:$W$5999,D874)</f>
        <v>0.18561603778379379</v>
      </c>
      <c r="B875" s="40">
        <f ca="1">INDEX('Flow probs &amp; rates'!$X$5:$X$5999,D874)</f>
        <v>0.64797521058027796</v>
      </c>
      <c r="C875" s="40">
        <f ca="1">INDEX('Flow probs &amp; rates'!$Y$5:$Y$5999,D874)</f>
        <v>0.16640875163592825</v>
      </c>
      <c r="D875" s="12"/>
      <c r="E875" s="12"/>
      <c r="F875" s="12">
        <v>0.23025268928339701</v>
      </c>
      <c r="G875" s="12">
        <v>-0.43864728086523302</v>
      </c>
      <c r="H875" s="12">
        <v>0.208394591583074</v>
      </c>
      <c r="J875" s="11">
        <v>0</v>
      </c>
      <c r="K875" s="11" t="e">
        <f t="shared" ref="K875" ca="1" si="868">LN(INDEX(P$4:P$5999,M874))</f>
        <v>#NAME?</v>
      </c>
      <c r="L875" s="11">
        <v>0</v>
      </c>
      <c r="M875" s="11"/>
      <c r="O875" t="e">
        <f ca="1"/>
        <v>#NAME?</v>
      </c>
      <c r="P875" t="e">
        <f ca="1"/>
        <v>#NAME?</v>
      </c>
      <c r="Q875" t="e">
        <f ca="1"/>
        <v>#NAME?</v>
      </c>
      <c r="S875" s="43" t="e">
        <f ca="1"/>
        <v>#NAME?</v>
      </c>
      <c r="T875" s="43" t="e">
        <f ca="1"/>
        <v>#NAME?</v>
      </c>
      <c r="U875" s="43" t="e">
        <f ca="1"/>
        <v>#NAME?</v>
      </c>
    </row>
    <row r="876" spans="1:21" x14ac:dyDescent="0.35">
      <c r="A876" s="40">
        <f ca="1">INDEX('Flow probs &amp; rates'!$Z$5:$Z$5999,D874)</f>
        <v>2.0196104759453659E-2</v>
      </c>
      <c r="B876" s="40">
        <f ca="1">INDEX('Flow probs &amp; rates'!$AA$5:$AA$5999,D874)</f>
        <v>1.8753270358694243E-2</v>
      </c>
      <c r="C876" s="40">
        <f ca="1">INDEX('Flow probs &amp; rates'!$AB$5:$AB$5999,D874)</f>
        <v>0.96105062488185211</v>
      </c>
      <c r="D876" s="12"/>
      <c r="E876" s="12"/>
      <c r="F876" s="12">
        <v>1.85027594387756E-2</v>
      </c>
      <c r="G876" s="12">
        <v>2.3515668519355298E-2</v>
      </c>
      <c r="H876" s="12">
        <v>-4.2018427958042101E-2</v>
      </c>
      <c r="J876" s="11">
        <v>0</v>
      </c>
      <c r="K876" s="11">
        <v>0</v>
      </c>
      <c r="L876" s="11" t="e">
        <f t="shared" ref="L876" ca="1" si="869">LN(INDEX(Q$4:Q$5999,M874))</f>
        <v>#NAME?</v>
      </c>
      <c r="M876" s="11"/>
      <c r="O876" t="e">
        <f ca="1"/>
        <v>#NAME?</v>
      </c>
      <c r="P876" t="e">
        <f ca="1"/>
        <v>#NAME?</v>
      </c>
      <c r="Q876" t="e">
        <f ca="1"/>
        <v>#NAME?</v>
      </c>
      <c r="S876" s="43" t="e">
        <f ca="1"/>
        <v>#NAME?</v>
      </c>
      <c r="T876" s="43" t="e">
        <f ca="1"/>
        <v>#NAME?</v>
      </c>
      <c r="U876" s="43" t="e">
        <f ca="1"/>
        <v>#NAME?</v>
      </c>
    </row>
    <row r="877" spans="1:21" x14ac:dyDescent="0.35">
      <c r="A877" s="40">
        <f ca="1">INDEX('Flow probs &amp; rates'!$T$5:$T$5999,D877)</f>
        <v>0.9759608951254205</v>
      </c>
      <c r="B877" s="40">
        <f ca="1">INDEX('Flow probs &amp; rates'!$U$5:$U$5999,D877)</f>
        <v>1.1252946656205737E-2</v>
      </c>
      <c r="C877" s="40">
        <f ca="1">INDEX('Flow probs &amp; rates'!$V$5:$V$5999,D877)</f>
        <v>1.2786158218373853E-2</v>
      </c>
      <c r="D877" s="12">
        <v>292</v>
      </c>
      <c r="E877" s="12"/>
      <c r="F877" s="12">
        <v>-2.5977425901782501E-2</v>
      </c>
      <c r="G877" s="12">
        <v>1.40662429054453E-2</v>
      </c>
      <c r="H877" s="12">
        <v>1.1911182986261299E-2</v>
      </c>
      <c r="J877" s="11" t="e">
        <f t="shared" ref="J877" ca="1" si="870">LN(INDEX(O$4:O$5999,M877))</f>
        <v>#NAME?</v>
      </c>
      <c r="K877" s="11">
        <v>0</v>
      </c>
      <c r="L877" s="11">
        <v>0</v>
      </c>
      <c r="M877" s="30">
        <v>1747</v>
      </c>
      <c r="O877" t="e">
        <f ca="1"/>
        <v>#NAME?</v>
      </c>
      <c r="P877" t="e">
        <f ca="1"/>
        <v>#NAME?</v>
      </c>
      <c r="Q877" t="e">
        <f ca="1"/>
        <v>#NAME?</v>
      </c>
      <c r="S877" s="43" t="e">
        <f t="array" aca="1" ref="S877:U879" ca="1">MMULT(INDEX(O$5:O$5999,M877):INDEX(Q$7:Q$5999,M877),MMULT(J877:L879,MINVERSE(INDEX(O$5:O$5999,M877):INDEX(Q$7:Q$5999,M877))))</f>
        <v>#NAME?</v>
      </c>
      <c r="T877" s="43" t="e">
        <f ca="1"/>
        <v>#NAME?</v>
      </c>
      <c r="U877" s="43" t="e">
        <f ca="1"/>
        <v>#NAME?</v>
      </c>
    </row>
    <row r="878" spans="1:21" x14ac:dyDescent="0.35">
      <c r="A878" s="40">
        <f ca="1">INDEX('Flow probs &amp; rates'!$W$5:$W$5999,D877)</f>
        <v>0.19782946721209194</v>
      </c>
      <c r="B878" s="40">
        <f ca="1">INDEX('Flow probs &amp; rates'!$X$5:$X$5999,D877)</f>
        <v>0.63488490539851428</v>
      </c>
      <c r="C878" s="40">
        <f ca="1">INDEX('Flow probs &amp; rates'!$Y$5:$Y$5999,D877)</f>
        <v>0.16728562738939376</v>
      </c>
      <c r="D878" s="12"/>
      <c r="E878" s="12"/>
      <c r="F878" s="12">
        <v>0.247704277636078</v>
      </c>
      <c r="G878" s="12">
        <v>-0.45912260965041501</v>
      </c>
      <c r="H878" s="12">
        <v>0.21141833201681501</v>
      </c>
      <c r="J878" s="11">
        <v>0</v>
      </c>
      <c r="K878" s="11" t="e">
        <f t="shared" ref="K878" ca="1" si="871">LN(INDEX(P$4:P$5999,M877))</f>
        <v>#NAME?</v>
      </c>
      <c r="L878" s="11">
        <v>0</v>
      </c>
      <c r="M878" s="30"/>
      <c r="O878" t="e">
        <f ca="1"/>
        <v>#NAME?</v>
      </c>
      <c r="P878" t="e">
        <f ca="1"/>
        <v>#NAME?</v>
      </c>
      <c r="Q878" t="e">
        <f ca="1"/>
        <v>#NAME?</v>
      </c>
      <c r="S878" s="43" t="e">
        <f ca="1"/>
        <v>#NAME?</v>
      </c>
      <c r="T878" s="43" t="e">
        <f ca="1"/>
        <v>#NAME?</v>
      </c>
      <c r="U878" s="43" t="e">
        <f ca="1"/>
        <v>#NAME?</v>
      </c>
    </row>
    <row r="879" spans="1:21" x14ac:dyDescent="0.35">
      <c r="A879" s="40">
        <f ca="1">INDEX('Flow probs &amp; rates'!$Z$5:$Z$5999,D877)</f>
        <v>2.0526556962613303E-2</v>
      </c>
      <c r="B879" s="40">
        <f ca="1">INDEX('Flow probs &amp; rates'!$AA$5:$AA$5999,D877)</f>
        <v>1.7930832254456706E-2</v>
      </c>
      <c r="C879" s="40">
        <f ca="1">INDEX('Flow probs &amp; rates'!$AB$5:$AB$5999,D877)</f>
        <v>0.96154261078293002</v>
      </c>
      <c r="D879" s="12"/>
      <c r="E879" s="12"/>
      <c r="F879" s="12">
        <v>1.8753409003055201E-2</v>
      </c>
      <c r="G879" s="12">
        <v>2.2689211339295301E-2</v>
      </c>
      <c r="H879" s="12">
        <v>-4.1442620352473002E-2</v>
      </c>
      <c r="J879" s="11">
        <v>0</v>
      </c>
      <c r="K879" s="11">
        <v>0</v>
      </c>
      <c r="L879" s="11" t="e">
        <f t="shared" ref="L879" ca="1" si="872">LN(INDEX(Q$4:Q$5999,M877))</f>
        <v>#NAME?</v>
      </c>
      <c r="M879" s="30"/>
      <c r="O879" t="e">
        <f ca="1"/>
        <v>#NAME?</v>
      </c>
      <c r="P879" t="e">
        <f ca="1"/>
        <v>#NAME?</v>
      </c>
      <c r="Q879" t="e">
        <f ca="1"/>
        <v>#NAME?</v>
      </c>
      <c r="S879" s="43" t="e">
        <f ca="1"/>
        <v>#NAME?</v>
      </c>
      <c r="T879" s="43" t="e">
        <f ca="1"/>
        <v>#NAME?</v>
      </c>
      <c r="U879" s="43" t="e">
        <f ca="1"/>
        <v>#NAME?</v>
      </c>
    </row>
    <row r="880" spans="1:21" x14ac:dyDescent="0.35">
      <c r="A880" s="40">
        <f ca="1">INDEX('Flow probs &amp; rates'!$T$5:$T$5999,D880)</f>
        <v>0.97523162756857362</v>
      </c>
      <c r="B880" s="40">
        <f ca="1">INDEX('Flow probs &amp; rates'!$U$5:$U$5999,D880)</f>
        <v>1.1502345237756027E-2</v>
      </c>
      <c r="C880" s="40">
        <f ca="1">INDEX('Flow probs &amp; rates'!$V$5:$V$5999,D880)</f>
        <v>1.3266027193670291E-2</v>
      </c>
      <c r="D880" s="12">
        <v>293</v>
      </c>
      <c r="E880" s="12"/>
      <c r="F880" s="12">
        <v>-2.6704754546876298E-2</v>
      </c>
      <c r="G880" s="12">
        <v>1.4196158634583501E-2</v>
      </c>
      <c r="H880" s="12">
        <v>1.25085959122322E-2</v>
      </c>
      <c r="J880" s="11" t="e">
        <f t="shared" ref="J880" ca="1" si="873">LN(INDEX(O$4:O$5999,M880))</f>
        <v>#NAME?</v>
      </c>
      <c r="K880" s="11">
        <v>0</v>
      </c>
      <c r="L880" s="11">
        <v>0</v>
      </c>
      <c r="M880" s="30">
        <v>1753</v>
      </c>
      <c r="N880">
        <v>439</v>
      </c>
      <c r="O880" t="e">
        <f t="array" aca="1" ref="O880:Q885" ca="1">[1]!evect(INDEX(A$4:A$5999,N880):INDEX(C$6:C$5999,N880))</f>
        <v>#NAME?</v>
      </c>
      <c r="P880" t="e">
        <f ca="1"/>
        <v>#NAME?</v>
      </c>
      <c r="Q880" t="e">
        <f ca="1"/>
        <v>#NAME?</v>
      </c>
      <c r="S880" s="43" t="e">
        <f t="array" aca="1" ref="S880:U882" ca="1">MMULT(INDEX(O$5:O$5999,M880):INDEX(Q$7:Q$5999,M880),MMULT(J880:L882,MINVERSE(INDEX(O$5:O$5999,M880):INDEX(Q$7:Q$5999,M880))))</f>
        <v>#NAME?</v>
      </c>
      <c r="T880" s="43" t="e">
        <f ca="1"/>
        <v>#NAME?</v>
      </c>
      <c r="U880" s="43" t="e">
        <f ca="1"/>
        <v>#NAME?</v>
      </c>
    </row>
    <row r="881" spans="1:21" x14ac:dyDescent="0.35">
      <c r="A881" s="40">
        <f ca="1">INDEX('Flow probs &amp; rates'!$W$5:$W$5999,D880)</f>
        <v>0.19323503515595619</v>
      </c>
      <c r="B881" s="40">
        <f ca="1">INDEX('Flow probs &amp; rates'!$X$5:$X$5999,D880)</f>
        <v>0.65139137165205274</v>
      </c>
      <c r="C881" s="40">
        <f ca="1">INDEX('Flow probs &amp; rates'!$Y$5:$Y$5999,D880)</f>
        <v>0.15537359319199104</v>
      </c>
      <c r="D881" s="12"/>
      <c r="E881" s="12"/>
      <c r="F881" s="12">
        <v>0.23928192432442899</v>
      </c>
      <c r="G881" s="12">
        <v>-0.43331926732931603</v>
      </c>
      <c r="H881" s="12">
        <v>0.19403734300384201</v>
      </c>
      <c r="J881" s="11">
        <v>0</v>
      </c>
      <c r="K881" s="11" t="e">
        <f t="shared" ref="K881" ca="1" si="874">LN(INDEX(P$4:P$5999,M880))</f>
        <v>#NAME?</v>
      </c>
      <c r="L881" s="11">
        <v>0</v>
      </c>
      <c r="M881" s="30"/>
      <c r="O881" t="e">
        <f ca="1"/>
        <v>#NAME?</v>
      </c>
      <c r="P881" t="e">
        <f ca="1"/>
        <v>#NAME?</v>
      </c>
      <c r="Q881" t="e">
        <f ca="1"/>
        <v>#NAME?</v>
      </c>
      <c r="S881" s="43" t="e">
        <f ca="1"/>
        <v>#NAME?</v>
      </c>
      <c r="T881" s="43" t="e">
        <f ca="1"/>
        <v>#NAME?</v>
      </c>
      <c r="U881" s="43" t="e">
        <f ca="1"/>
        <v>#NAME?</v>
      </c>
    </row>
    <row r="882" spans="1:21" x14ac:dyDescent="0.35">
      <c r="A882" s="40">
        <f ca="1">INDEX('Flow probs &amp; rates'!$Z$5:$Z$5999,D880)</f>
        <v>2.0537816394036464E-2</v>
      </c>
      <c r="B882" s="40">
        <f ca="1">INDEX('Flow probs &amp; rates'!$AA$5:$AA$5999,D880)</f>
        <v>1.9454979438518451E-2</v>
      </c>
      <c r="C882" s="40">
        <f ca="1">INDEX('Flow probs &amp; rates'!$AB$5:$AB$5999,D880)</f>
        <v>0.96000720416744501</v>
      </c>
      <c r="D882" s="12"/>
      <c r="E882" s="12"/>
      <c r="F882" s="12">
        <v>1.86782996332568E-2</v>
      </c>
      <c r="G882" s="12">
        <v>2.4354835706749099E-2</v>
      </c>
      <c r="H882" s="12">
        <v>-4.3033135329784901E-2</v>
      </c>
      <c r="J882" s="11">
        <v>0</v>
      </c>
      <c r="K882" s="11">
        <v>0</v>
      </c>
      <c r="L882" s="11" t="e">
        <f t="shared" ref="L882" ca="1" si="875">LN(INDEX(Q$4:Q$5999,M880))</f>
        <v>#NAME?</v>
      </c>
      <c r="M882" s="30"/>
      <c r="O882" t="e">
        <f ca="1"/>
        <v>#NAME?</v>
      </c>
      <c r="P882" t="e">
        <f ca="1"/>
        <v>#NAME?</v>
      </c>
      <c r="Q882" t="e">
        <f ca="1"/>
        <v>#NAME?</v>
      </c>
      <c r="S882" s="43" t="e">
        <f ca="1"/>
        <v>#NAME?</v>
      </c>
      <c r="T882" s="43" t="e">
        <f ca="1"/>
        <v>#NAME?</v>
      </c>
      <c r="U882" s="43" t="e">
        <f ca="1"/>
        <v>#NAME?</v>
      </c>
    </row>
    <row r="883" spans="1:21" x14ac:dyDescent="0.35">
      <c r="A883" s="40">
        <f ca="1">INDEX('Flow probs &amp; rates'!$T$5:$T$5999,D883)</f>
        <v>0.97386490914846446</v>
      </c>
      <c r="B883" s="40">
        <f ca="1">INDEX('Flow probs &amp; rates'!$U$5:$U$5999,D883)</f>
        <v>1.1393715815321264E-2</v>
      </c>
      <c r="C883" s="40">
        <f ca="1">INDEX('Flow probs &amp; rates'!$V$5:$V$5999,D883)</f>
        <v>1.4741375036214272E-2</v>
      </c>
      <c r="D883" s="12">
        <v>294</v>
      </c>
      <c r="E883" s="12"/>
      <c r="F883" s="12">
        <v>-2.8151918911307899E-2</v>
      </c>
      <c r="G883" s="12">
        <v>1.41515542683329E-2</v>
      </c>
      <c r="H883" s="12">
        <v>1.40003646329052E-2</v>
      </c>
      <c r="J883" s="11" t="e">
        <f t="shared" ref="J883" ca="1" si="876">LN(INDEX(O$4:O$5999,M883))</f>
        <v>#NAME?</v>
      </c>
      <c r="K883" s="11">
        <v>0</v>
      </c>
      <c r="L883" s="11">
        <v>0</v>
      </c>
      <c r="M883" s="30">
        <v>1759</v>
      </c>
      <c r="O883" t="e">
        <f ca="1"/>
        <v>#NAME?</v>
      </c>
      <c r="P883" t="e">
        <f ca="1"/>
        <v>#NAME?</v>
      </c>
      <c r="Q883" t="e">
        <f ca="1"/>
        <v>#NAME?</v>
      </c>
      <c r="S883" s="43" t="e">
        <f t="array" aca="1" ref="S883:U885" ca="1">MMULT(INDEX(O$5:O$5999,M883):INDEX(Q$7:Q$5999,M883),MMULT(J883:L885,MINVERSE(INDEX(O$5:O$5999,M883):INDEX(Q$7:Q$5999,M883))))</f>
        <v>#NAME?</v>
      </c>
      <c r="T883" s="43" t="e">
        <f ca="1"/>
        <v>#NAME?</v>
      </c>
      <c r="U883" s="43" t="e">
        <f ca="1"/>
        <v>#NAME?</v>
      </c>
    </row>
    <row r="884" spans="1:21" x14ac:dyDescent="0.35">
      <c r="A884" s="40">
        <f ca="1">INDEX('Flow probs &amp; rates'!$W$5:$W$5999,D883)</f>
        <v>0.19753307849227777</v>
      </c>
      <c r="B884" s="40">
        <f ca="1">INDEX('Flow probs &amp; rates'!$X$5:$X$5999,D883)</f>
        <v>0.64203554090621906</v>
      </c>
      <c r="C884" s="40">
        <f ca="1">INDEX('Flow probs &amp; rates'!$Y$5:$Y$5999,D883)</f>
        <v>0.16043138060150319</v>
      </c>
      <c r="D884" s="12"/>
      <c r="E884" s="12"/>
      <c r="F884" s="12">
        <v>0.24651486442597101</v>
      </c>
      <c r="G884" s="12">
        <v>-0.44791640828755702</v>
      </c>
      <c r="H884" s="12">
        <v>0.20140154385050099</v>
      </c>
      <c r="J884" s="11">
        <v>0</v>
      </c>
      <c r="K884" s="11" t="e">
        <f t="shared" ref="K884" ca="1" si="877">LN(INDEX(P$4:P$5999,M883))</f>
        <v>#NAME?</v>
      </c>
      <c r="L884" s="11">
        <v>0</v>
      </c>
      <c r="M884" s="11"/>
      <c r="O884" t="e">
        <f ca="1"/>
        <v>#NAME?</v>
      </c>
      <c r="P884" t="e">
        <f ca="1"/>
        <v>#NAME?</v>
      </c>
      <c r="Q884" t="e">
        <f ca="1"/>
        <v>#NAME?</v>
      </c>
      <c r="S884" s="43" t="e">
        <f ca="1"/>
        <v>#NAME?</v>
      </c>
      <c r="T884" s="43" t="e">
        <f ca="1"/>
        <v>#NAME?</v>
      </c>
      <c r="U884" s="43" t="e">
        <f ca="1"/>
        <v>#NAME?</v>
      </c>
    </row>
    <row r="885" spans="1:21" x14ac:dyDescent="0.35">
      <c r="A885" s="40">
        <f ca="1">INDEX('Flow probs &amp; rates'!$Z$5:$Z$5999,D883)</f>
        <v>1.9847301022305624E-2</v>
      </c>
      <c r="B885" s="40">
        <f ca="1">INDEX('Flow probs &amp; rates'!$AA$5:$AA$5999,D883)</f>
        <v>1.8972549687727523E-2</v>
      </c>
      <c r="C885" s="40">
        <f ca="1">INDEX('Flow probs &amp; rates'!$AB$5:$AB$5999,D883)</f>
        <v>0.96118014928996687</v>
      </c>
      <c r="D885" s="12"/>
      <c r="E885" s="12"/>
      <c r="F885" s="12">
        <v>1.7950470979479199E-2</v>
      </c>
      <c r="G885" s="12">
        <v>2.3900903241363399E-2</v>
      </c>
      <c r="H885" s="12">
        <v>-4.1851374220628401E-2</v>
      </c>
      <c r="J885" s="11">
        <v>0</v>
      </c>
      <c r="K885" s="11">
        <v>0</v>
      </c>
      <c r="L885" s="11" t="e">
        <f t="shared" ref="L885" ca="1" si="878">LN(INDEX(Q$4:Q$5999,M883))</f>
        <v>#NAME?</v>
      </c>
      <c r="M885" s="11"/>
      <c r="O885" t="e">
        <f ca="1"/>
        <v>#NAME?</v>
      </c>
      <c r="P885" t="e">
        <f ca="1"/>
        <v>#NAME?</v>
      </c>
      <c r="Q885" t="e">
        <f ca="1"/>
        <v>#NAME?</v>
      </c>
      <c r="S885" s="43" t="e">
        <f ca="1"/>
        <v>#NAME?</v>
      </c>
      <c r="T885" s="43" t="e">
        <f ca="1"/>
        <v>#NAME?</v>
      </c>
      <c r="U885" s="43" t="e">
        <f ca="1"/>
        <v>#NAME?</v>
      </c>
    </row>
    <row r="886" spans="1:21" x14ac:dyDescent="0.35">
      <c r="A886" s="40">
        <f ca="1">INDEX('Flow probs &amp; rates'!$T$5:$T$5999,D886)</f>
        <v>0.97467622082352379</v>
      </c>
      <c r="B886" s="40">
        <f ca="1">INDEX('Flow probs &amp; rates'!$U$5:$U$5999,D886)</f>
        <v>1.0589502047740382E-2</v>
      </c>
      <c r="C886" s="40">
        <f ca="1">INDEX('Flow probs &amp; rates'!$V$5:$V$5999,D886)</f>
        <v>1.4734277128735854E-2</v>
      </c>
      <c r="D886" s="12">
        <v>295</v>
      </c>
      <c r="E886" s="12"/>
      <c r="F886" s="12">
        <v>-2.7321273303790802E-2</v>
      </c>
      <c r="G886" s="12">
        <v>1.3297811080828999E-2</v>
      </c>
      <c r="H886" s="12">
        <v>1.40234622229618E-2</v>
      </c>
      <c r="J886" s="11" t="e">
        <f t="shared" ref="J886" ca="1" si="879">LN(INDEX(O$4:O$5999,M886))</f>
        <v>#NAME?</v>
      </c>
      <c r="K886" s="11">
        <v>0</v>
      </c>
      <c r="L886" s="11">
        <v>0</v>
      </c>
      <c r="M886" s="30">
        <v>1765</v>
      </c>
      <c r="N886">
        <v>442</v>
      </c>
      <c r="O886" t="e">
        <f t="array" aca="1" ref="O886:Q891" ca="1">[1]!evect(INDEX(A$4:A$5999,N886):INDEX(C$6:C$5999,N886))</f>
        <v>#NAME?</v>
      </c>
      <c r="P886" t="e">
        <f ca="1"/>
        <v>#NAME?</v>
      </c>
      <c r="Q886" t="e">
        <f ca="1"/>
        <v>#NAME?</v>
      </c>
      <c r="S886" s="43" t="e">
        <f t="array" aca="1" ref="S886:U888" ca="1">MMULT(INDEX(O$5:O$5999,M886):INDEX(Q$7:Q$5999,M886),MMULT(J886:L888,MINVERSE(INDEX(O$5:O$5999,M886):INDEX(Q$7:Q$5999,M886))))</f>
        <v>#NAME?</v>
      </c>
      <c r="T886" s="43" t="e">
        <f ca="1"/>
        <v>#NAME?</v>
      </c>
      <c r="U886" s="43" t="e">
        <f ca="1"/>
        <v>#NAME?</v>
      </c>
    </row>
    <row r="887" spans="1:21" x14ac:dyDescent="0.35">
      <c r="A887" s="40">
        <f ca="1">INDEX('Flow probs &amp; rates'!$W$5:$W$5999,D886)</f>
        <v>0.20877921683007075</v>
      </c>
      <c r="B887" s="40">
        <f ca="1">INDEX('Flow probs &amp; rates'!$X$5:$X$5999,D886)</f>
        <v>0.62538879079220211</v>
      </c>
      <c r="C887" s="40">
        <f ca="1">INDEX('Flow probs &amp; rates'!$Y$5:$Y$5999,D886)</f>
        <v>0.16583199237772722</v>
      </c>
      <c r="D887" s="12"/>
      <c r="E887" s="12"/>
      <c r="F887" s="12">
        <v>0.26354118422053802</v>
      </c>
      <c r="G887" s="12">
        <v>-0.47436591479562301</v>
      </c>
      <c r="H887" s="12">
        <v>0.210824730575085</v>
      </c>
      <c r="J887" s="11">
        <v>0</v>
      </c>
      <c r="K887" s="11" t="e">
        <f t="shared" ref="K887" ca="1" si="880">LN(INDEX(P$4:P$5999,M886))</f>
        <v>#NAME?</v>
      </c>
      <c r="L887" s="11">
        <v>0</v>
      </c>
      <c r="M887" s="30"/>
      <c r="O887" t="e">
        <f ca="1"/>
        <v>#NAME?</v>
      </c>
      <c r="P887" t="e">
        <f ca="1"/>
        <v>#NAME?</v>
      </c>
      <c r="Q887" t="e">
        <f ca="1"/>
        <v>#NAME?</v>
      </c>
      <c r="S887" s="43" t="e">
        <f ca="1"/>
        <v>#NAME?</v>
      </c>
      <c r="T887" s="43" t="e">
        <f ca="1"/>
        <v>#NAME?</v>
      </c>
      <c r="U887" s="43" t="e">
        <f ca="1"/>
        <v>#NAME?</v>
      </c>
    </row>
    <row r="888" spans="1:21" x14ac:dyDescent="0.35">
      <c r="A888" s="40">
        <f ca="1">INDEX('Flow probs &amp; rates'!$Z$5:$Z$5999,D886)</f>
        <v>2.1084804748760625E-2</v>
      </c>
      <c r="B888" s="40">
        <f ca="1">INDEX('Flow probs &amp; rates'!$AA$5:$AA$5999,D886)</f>
        <v>1.8692940840732593E-2</v>
      </c>
      <c r="C888" s="40">
        <f ca="1">INDEX('Flow probs &amp; rates'!$AB$5:$AB$5999,D886)</f>
        <v>0.96022225441050679</v>
      </c>
      <c r="D888" s="12"/>
      <c r="E888" s="12"/>
      <c r="F888" s="12">
        <v>1.9081317585602602E-2</v>
      </c>
      <c r="G888" s="12">
        <v>2.3851604706278302E-2</v>
      </c>
      <c r="H888" s="12">
        <v>-4.29329222918809E-2</v>
      </c>
      <c r="J888" s="11">
        <v>0</v>
      </c>
      <c r="K888" s="11">
        <v>0</v>
      </c>
      <c r="L888" s="11" t="e">
        <f t="shared" ref="L888" ca="1" si="881">LN(INDEX(Q$4:Q$5999,M886))</f>
        <v>#NAME?</v>
      </c>
      <c r="M888" s="30"/>
      <c r="O888" t="e">
        <f ca="1"/>
        <v>#NAME?</v>
      </c>
      <c r="P888" t="e">
        <f ca="1"/>
        <v>#NAME?</v>
      </c>
      <c r="Q888" t="e">
        <f ca="1"/>
        <v>#NAME?</v>
      </c>
      <c r="S888" s="43" t="e">
        <f ca="1"/>
        <v>#NAME?</v>
      </c>
      <c r="T888" s="43" t="e">
        <f ca="1"/>
        <v>#NAME?</v>
      </c>
      <c r="U888" s="43" t="e">
        <f ca="1"/>
        <v>#NAME?</v>
      </c>
    </row>
    <row r="889" spans="1:21" x14ac:dyDescent="0.35">
      <c r="A889" s="40">
        <f ca="1">INDEX('Flow probs &amp; rates'!$T$5:$T$5999,D889)</f>
        <v>0.97495727790307796</v>
      </c>
      <c r="B889" s="40">
        <f ca="1">INDEX('Flow probs &amp; rates'!$U$5:$U$5999,D889)</f>
        <v>1.0424004107005013E-2</v>
      </c>
      <c r="C889" s="40">
        <f ca="1">INDEX('Flow probs &amp; rates'!$V$5:$V$5999,D889)</f>
        <v>1.4618717989917035E-2</v>
      </c>
      <c r="D889" s="12">
        <v>296</v>
      </c>
      <c r="E889" s="12"/>
      <c r="F889" s="12">
        <v>-2.7085326210267002E-2</v>
      </c>
      <c r="G889" s="12">
        <v>1.3198833492942199E-2</v>
      </c>
      <c r="H889" s="12">
        <v>1.38864927173242E-2</v>
      </c>
      <c r="J889" s="11" t="e">
        <f t="shared" ref="J889" ca="1" si="882">LN(INDEX(O$4:O$5999,M889))</f>
        <v>#NAME?</v>
      </c>
      <c r="K889" s="11">
        <v>0</v>
      </c>
      <c r="L889" s="11">
        <v>0</v>
      </c>
      <c r="M889" s="30">
        <v>1771</v>
      </c>
      <c r="O889" t="e">
        <f ca="1"/>
        <v>#NAME?</v>
      </c>
      <c r="P889" t="e">
        <f ca="1"/>
        <v>#NAME?</v>
      </c>
      <c r="Q889" t="e">
        <f ca="1"/>
        <v>#NAME?</v>
      </c>
      <c r="S889" s="43" t="e">
        <f t="array" aca="1" ref="S889:U891" ca="1">MMULT(INDEX(O$5:O$5999,M889):INDEX(Q$7:Q$5999,M889),MMULT(J889:L891,MINVERSE(INDEX(O$5:O$5999,M889):INDEX(Q$7:Q$5999,M889))))</f>
        <v>#NAME?</v>
      </c>
      <c r="T889" s="43" t="e">
        <f ca="1"/>
        <v>#NAME?</v>
      </c>
      <c r="U889" s="43" t="e">
        <f ca="1"/>
        <v>#NAME?</v>
      </c>
    </row>
    <row r="890" spans="1:21" x14ac:dyDescent="0.35">
      <c r="A890" s="40">
        <f ca="1">INDEX('Flow probs &amp; rates'!$W$5:$W$5999,D889)</f>
        <v>0.21589767070814264</v>
      </c>
      <c r="B890" s="40">
        <f ca="1">INDEX('Flow probs &amp; rates'!$X$5:$X$5999,D889)</f>
        <v>0.61385395426976008</v>
      </c>
      <c r="C890" s="40">
        <f ca="1">INDEX('Flow probs &amp; rates'!$Y$5:$Y$5999,D889)</f>
        <v>0.17024837502209728</v>
      </c>
      <c r="D890" s="12"/>
      <c r="E890" s="12"/>
      <c r="F890" s="12">
        <v>0.27469995793890101</v>
      </c>
      <c r="G890" s="12">
        <v>-0.49325635070343599</v>
      </c>
      <c r="H890" s="12">
        <v>0.21855639276453401</v>
      </c>
      <c r="J890" s="11">
        <v>0</v>
      </c>
      <c r="K890" s="11" t="e">
        <f t="shared" ref="K890" ca="1" si="883">LN(INDEX(P$4:P$5999,M889))</f>
        <v>#NAME?</v>
      </c>
      <c r="L890" s="11">
        <v>0</v>
      </c>
      <c r="M890" s="30"/>
      <c r="O890" t="e">
        <f ca="1"/>
        <v>#NAME?</v>
      </c>
      <c r="P890" t="e">
        <f ca="1"/>
        <v>#NAME?</v>
      </c>
      <c r="Q890" t="e">
        <f ca="1"/>
        <v>#NAME?</v>
      </c>
      <c r="S890" s="43" t="e">
        <f ca="1"/>
        <v>#NAME?</v>
      </c>
      <c r="T890" s="43" t="e">
        <f ca="1"/>
        <v>#NAME?</v>
      </c>
      <c r="U890" s="43" t="e">
        <f ca="1"/>
        <v>#NAME?</v>
      </c>
    </row>
    <row r="891" spans="1:21" x14ac:dyDescent="0.35">
      <c r="A891" s="40">
        <f ca="1">INDEX('Flow probs &amp; rates'!$Z$5:$Z$5999,D889)</f>
        <v>2.2592540219618245E-2</v>
      </c>
      <c r="B891" s="40">
        <f ca="1">INDEX('Flow probs &amp; rates'!$AA$5:$AA$5999,D889)</f>
        <v>1.8896020021209423E-2</v>
      </c>
      <c r="C891" s="40">
        <f ca="1">INDEX('Flow probs &amp; rates'!$AB$5:$AB$5999,D889)</f>
        <v>0.95851143975917241</v>
      </c>
      <c r="D891" s="12"/>
      <c r="E891" s="12"/>
      <c r="F891" s="12">
        <v>2.05008324207154E-2</v>
      </c>
      <c r="G891" s="12">
        <v>2.43387352489822E-2</v>
      </c>
      <c r="H891" s="12">
        <v>-4.4839567669698099E-2</v>
      </c>
      <c r="J891" s="11">
        <v>0</v>
      </c>
      <c r="K891" s="11">
        <v>0</v>
      </c>
      <c r="L891" s="11" t="e">
        <f t="shared" ref="L891" ca="1" si="884">LN(INDEX(Q$4:Q$5999,M889))</f>
        <v>#NAME?</v>
      </c>
      <c r="M891" s="30"/>
      <c r="O891" t="e">
        <f ca="1"/>
        <v>#NAME?</v>
      </c>
      <c r="P891" t="e">
        <f ca="1"/>
        <v>#NAME?</v>
      </c>
      <c r="Q891" t="e">
        <f ca="1"/>
        <v>#NAME?</v>
      </c>
      <c r="S891" s="43" t="e">
        <f ca="1"/>
        <v>#NAME?</v>
      </c>
      <c r="T891" s="43" t="e">
        <f ca="1"/>
        <v>#NAME?</v>
      </c>
      <c r="U891" s="43" t="e">
        <f ca="1"/>
        <v>#NAME?</v>
      </c>
    </row>
    <row r="892" spans="1:21" x14ac:dyDescent="0.35">
      <c r="A892" s="40">
        <f ca="1">INDEX('Flow probs &amp; rates'!$T$5:$T$5999,D892)</f>
        <v>0.97314329048988402</v>
      </c>
      <c r="B892" s="40">
        <f ca="1">INDEX('Flow probs &amp; rates'!$U$5:$U$5999,D892)</f>
        <v>1.0979784896242394E-2</v>
      </c>
      <c r="C892" s="40">
        <f ca="1">INDEX('Flow probs &amp; rates'!$V$5:$V$5999,D892)</f>
        <v>1.5876924613873574E-2</v>
      </c>
      <c r="D892" s="12">
        <v>297</v>
      </c>
      <c r="E892" s="12"/>
      <c r="F892" s="12">
        <v>-2.8889975312012602E-2</v>
      </c>
      <c r="G892" s="12">
        <v>1.3733485011801499E-2</v>
      </c>
      <c r="H892" s="12">
        <v>1.5156490300137901E-2</v>
      </c>
      <c r="J892" s="11" t="e">
        <f t="shared" ref="J892" ca="1" si="885">LN(INDEX(O$4:O$5999,M892))</f>
        <v>#NAME?</v>
      </c>
      <c r="K892" s="11">
        <v>0</v>
      </c>
      <c r="L892" s="11">
        <v>0</v>
      </c>
      <c r="M892" s="30">
        <v>1777</v>
      </c>
      <c r="N892">
        <v>445</v>
      </c>
      <c r="O892" t="e">
        <f t="array" aca="1" ref="O892:Q897" ca="1">[1]!evect(INDEX(A$4:A$5999,N892):INDEX(C$6:C$5999,N892))</f>
        <v>#NAME?</v>
      </c>
      <c r="P892" t="e">
        <f ca="1"/>
        <v>#NAME?</v>
      </c>
      <c r="Q892" t="e">
        <f ca="1"/>
        <v>#NAME?</v>
      </c>
      <c r="S892" s="43" t="e">
        <f t="array" aca="1" ref="S892:U894" ca="1">MMULT(INDEX(O$5:O$5999,M892):INDEX(Q$7:Q$5999,M892),MMULT(J892:L894,MINVERSE(INDEX(O$5:O$5999,M892):INDEX(Q$7:Q$5999,M892))))</f>
        <v>#NAME?</v>
      </c>
      <c r="T892" s="43" t="e">
        <f ca="1"/>
        <v>#NAME?</v>
      </c>
      <c r="U892" s="43" t="e">
        <f ca="1"/>
        <v>#NAME?</v>
      </c>
    </row>
    <row r="893" spans="1:21" x14ac:dyDescent="0.35">
      <c r="A893" s="40">
        <f ca="1">INDEX('Flow probs &amp; rates'!$W$5:$W$5999,D892)</f>
        <v>0.19834612881776056</v>
      </c>
      <c r="B893" s="40">
        <f ca="1">INDEX('Flow probs &amp; rates'!$X$5:$X$5999,D892)</f>
        <v>0.63077675688140578</v>
      </c>
      <c r="C893" s="40">
        <f ca="1">INDEX('Flow probs &amp; rates'!$Y$5:$Y$5999,D892)</f>
        <v>0.1708771143008336</v>
      </c>
      <c r="D893" s="12"/>
      <c r="E893" s="12"/>
      <c r="F893" s="12">
        <v>0.24923368431363399</v>
      </c>
      <c r="G893" s="12">
        <v>-0.46585022096184497</v>
      </c>
      <c r="H893" s="12">
        <v>0.216616536647039</v>
      </c>
      <c r="J893" s="11">
        <v>0</v>
      </c>
      <c r="K893" s="11" t="e">
        <f t="shared" ref="K893" ca="1" si="886">LN(INDEX(P$4:P$5999,M892))</f>
        <v>#NAME?</v>
      </c>
      <c r="L893" s="11">
        <v>0</v>
      </c>
      <c r="M893" s="11"/>
      <c r="O893" t="e">
        <f ca="1"/>
        <v>#NAME?</v>
      </c>
      <c r="P893" t="e">
        <f ca="1"/>
        <v>#NAME?</v>
      </c>
      <c r="Q893" t="e">
        <f ca="1"/>
        <v>#NAME?</v>
      </c>
      <c r="S893" s="43" t="e">
        <f ca="1"/>
        <v>#NAME?</v>
      </c>
      <c r="T893" s="43" t="e">
        <f ca="1"/>
        <v>#NAME?</v>
      </c>
      <c r="U893" s="43" t="e">
        <f ca="1"/>
        <v>#NAME?</v>
      </c>
    </row>
    <row r="894" spans="1:21" x14ac:dyDescent="0.35">
      <c r="A894" s="40">
        <f ca="1">INDEX('Flow probs &amp; rates'!$Z$5:$Z$5999,D892)</f>
        <v>2.2528964322925032E-2</v>
      </c>
      <c r="B894" s="40">
        <f ca="1">INDEX('Flow probs &amp; rates'!$AA$5:$AA$5999,D892)</f>
        <v>1.9047931735028154E-2</v>
      </c>
      <c r="C894" s="40">
        <f ca="1">INDEX('Flow probs &amp; rates'!$AB$5:$AB$5999,D892)</f>
        <v>0.95842310394204677</v>
      </c>
      <c r="D894" s="12"/>
      <c r="E894" s="12"/>
      <c r="F894" s="12">
        <v>2.0716558259815401E-2</v>
      </c>
      <c r="G894" s="12">
        <v>2.42200251285664E-2</v>
      </c>
      <c r="H894" s="12">
        <v>-4.4936583378150097E-2</v>
      </c>
      <c r="J894" s="11">
        <v>0</v>
      </c>
      <c r="K894" s="11">
        <v>0</v>
      </c>
      <c r="L894" s="11" t="e">
        <f t="shared" ref="L894" ca="1" si="887">LN(INDEX(Q$4:Q$5999,M892))</f>
        <v>#NAME?</v>
      </c>
      <c r="M894" s="11"/>
      <c r="O894" t="e">
        <f ca="1"/>
        <v>#NAME?</v>
      </c>
      <c r="P894" t="e">
        <f ca="1"/>
        <v>#NAME?</v>
      </c>
      <c r="Q894" t="e">
        <f ca="1"/>
        <v>#NAME?</v>
      </c>
      <c r="S894" s="43" t="e">
        <f ca="1"/>
        <v>#NAME?</v>
      </c>
      <c r="T894" s="43" t="e">
        <f ca="1"/>
        <v>#NAME?</v>
      </c>
      <c r="U894" s="43" t="e">
        <f ca="1"/>
        <v>#NAME?</v>
      </c>
    </row>
    <row r="895" spans="1:21" x14ac:dyDescent="0.35">
      <c r="A895" s="40">
        <f ca="1">INDEX('Flow probs &amp; rates'!$T$5:$T$5999,D895)</f>
        <v>0.97256841760566504</v>
      </c>
      <c r="B895" s="40">
        <f ca="1">INDEX('Flow probs &amp; rates'!$U$5:$U$5999,D895)</f>
        <v>1.0311273369430432E-2</v>
      </c>
      <c r="C895" s="40">
        <f ca="1">INDEX('Flow probs &amp; rates'!$V$5:$V$5999,D895)</f>
        <v>1.7120309024904617E-2</v>
      </c>
      <c r="D895" s="12">
        <v>298</v>
      </c>
      <c r="E895" s="12"/>
      <c r="F895" s="12">
        <v>-2.94464040959465E-2</v>
      </c>
      <c r="G895" s="12">
        <v>1.30223115027764E-2</v>
      </c>
      <c r="H895" s="12">
        <v>1.6424092593169001E-2</v>
      </c>
      <c r="J895" s="11" t="e">
        <f t="shared" ref="J895" ca="1" si="888">LN(INDEX(O$4:O$5999,M895))</f>
        <v>#NAME?</v>
      </c>
      <c r="K895" s="11">
        <v>0</v>
      </c>
      <c r="L895" s="11">
        <v>0</v>
      </c>
      <c r="M895" s="30">
        <v>1783</v>
      </c>
      <c r="O895" t="e">
        <f ca="1"/>
        <v>#NAME?</v>
      </c>
      <c r="P895" t="e">
        <f ca="1"/>
        <v>#NAME?</v>
      </c>
      <c r="Q895" t="e">
        <f ca="1"/>
        <v>#NAME?</v>
      </c>
      <c r="S895" s="43" t="e">
        <f t="array" aca="1" ref="S895:U897" ca="1">MMULT(INDEX(O$5:O$5999,M895):INDEX(Q$7:Q$5999,M895),MMULT(J895:L897,MINVERSE(INDEX(O$5:O$5999,M895):INDEX(Q$7:Q$5999,M895))))</f>
        <v>#NAME?</v>
      </c>
      <c r="T895" s="43" t="e">
        <f ca="1"/>
        <v>#NAME?</v>
      </c>
      <c r="U895" s="43" t="e">
        <f ca="1"/>
        <v>#NAME?</v>
      </c>
    </row>
    <row r="896" spans="1:21" x14ac:dyDescent="0.35">
      <c r="A896" s="40">
        <f ca="1">INDEX('Flow probs &amp; rates'!$W$5:$W$5999,D895)</f>
        <v>0.20064833917736993</v>
      </c>
      <c r="B896" s="40">
        <f ca="1">INDEX('Flow probs &amp; rates'!$X$5:$X$5999,D895)</f>
        <v>0.61734063801125194</v>
      </c>
      <c r="C896" s="40">
        <f ca="1">INDEX('Flow probs &amp; rates'!$Y$5:$Y$5999,D895)</f>
        <v>0.18201102281137818</v>
      </c>
      <c r="D896" s="12"/>
      <c r="E896" s="12"/>
      <c r="F896" s="12">
        <v>0.25443821889003798</v>
      </c>
      <c r="G896" s="12">
        <v>-0.48729370388446702</v>
      </c>
      <c r="H896" s="12">
        <v>0.23285548499442901</v>
      </c>
      <c r="J896" s="11">
        <v>0</v>
      </c>
      <c r="K896" s="11" t="e">
        <f t="shared" ref="K896" ca="1" si="889">LN(INDEX(P$4:P$5999,M895))</f>
        <v>#NAME?</v>
      </c>
      <c r="L896" s="11">
        <v>0</v>
      </c>
      <c r="M896" s="30"/>
      <c r="O896" t="e">
        <f ca="1"/>
        <v>#NAME?</v>
      </c>
      <c r="P896" t="e">
        <f ca="1"/>
        <v>#NAME?</v>
      </c>
      <c r="Q896" t="e">
        <f ca="1"/>
        <v>#NAME?</v>
      </c>
      <c r="S896" s="43" t="e">
        <f ca="1"/>
        <v>#NAME?</v>
      </c>
      <c r="T896" s="43" t="e">
        <f ca="1"/>
        <v>#NAME?</v>
      </c>
      <c r="U896" s="43" t="e">
        <f ca="1"/>
        <v>#NAME?</v>
      </c>
    </row>
    <row r="897" spans="1:21" x14ac:dyDescent="0.35">
      <c r="A897" s="40">
        <f ca="1">INDEX('Flow probs &amp; rates'!$Z$5:$Z$5999,D895)</f>
        <v>2.3459507645349112E-2</v>
      </c>
      <c r="B897" s="40">
        <f ca="1">INDEX('Flow probs &amp; rates'!$AA$5:$AA$5999,D895)</f>
        <v>1.7196768307315289E-2</v>
      </c>
      <c r="C897" s="40">
        <f ca="1">INDEX('Flow probs &amp; rates'!$AB$5:$AB$5999,D895)</f>
        <v>0.95934372404733559</v>
      </c>
      <c r="D897" s="12"/>
      <c r="E897" s="12"/>
      <c r="F897" s="12">
        <v>2.1875810862673001E-2</v>
      </c>
      <c r="G897" s="12">
        <v>2.2058962916658299E-2</v>
      </c>
      <c r="H897" s="12">
        <v>-4.39347737793317E-2</v>
      </c>
      <c r="J897" s="11">
        <v>0</v>
      </c>
      <c r="K897" s="11">
        <v>0</v>
      </c>
      <c r="L897" s="11" t="e">
        <f t="shared" ref="L897" ca="1" si="890">LN(INDEX(Q$4:Q$5999,M895))</f>
        <v>#NAME?</v>
      </c>
      <c r="M897" s="30"/>
      <c r="O897" t="e">
        <f ca="1"/>
        <v>#NAME?</v>
      </c>
      <c r="P897" t="e">
        <f ca="1"/>
        <v>#NAME?</v>
      </c>
      <c r="Q897" t="e">
        <f ca="1"/>
        <v>#NAME?</v>
      </c>
      <c r="S897" s="43" t="e">
        <f ca="1"/>
        <v>#NAME?</v>
      </c>
      <c r="T897" s="43" t="e">
        <f ca="1"/>
        <v>#NAME?</v>
      </c>
      <c r="U897" s="43" t="e">
        <f ca="1"/>
        <v>#NAME?</v>
      </c>
    </row>
    <row r="898" spans="1:21" x14ac:dyDescent="0.35">
      <c r="A898" s="40">
        <f ca="1">INDEX('Flow probs &amp; rates'!$T$5:$T$5999,D898)</f>
        <v>0.97352181076137334</v>
      </c>
      <c r="B898" s="40">
        <f ca="1">INDEX('Flow probs &amp; rates'!$U$5:$U$5999,D898)</f>
        <v>1.0783038165633155E-2</v>
      </c>
      <c r="C898" s="40">
        <f ca="1">INDEX('Flow probs &amp; rates'!$V$5:$V$5999,D898)</f>
        <v>1.5695151072993435E-2</v>
      </c>
      <c r="D898" s="12">
        <v>299</v>
      </c>
      <c r="E898" s="12"/>
      <c r="F898" s="12">
        <v>-2.8503961094038299E-2</v>
      </c>
      <c r="G898" s="12">
        <v>1.3471679426516701E-2</v>
      </c>
      <c r="H898" s="12">
        <v>1.50322816777406E-2</v>
      </c>
      <c r="J898" s="11" t="e">
        <f t="shared" ref="J898" ca="1" si="891">LN(INDEX(O$4:O$5999,M898))</f>
        <v>#NAME?</v>
      </c>
      <c r="K898" s="11">
        <v>0</v>
      </c>
      <c r="L898" s="11">
        <v>0</v>
      </c>
      <c r="M898" s="30">
        <v>1789</v>
      </c>
      <c r="N898">
        <v>448</v>
      </c>
      <c r="O898" t="e">
        <f t="array" aca="1" ref="O898:Q903" ca="1">[1]!evect(INDEX(A$4:A$5999,N898):INDEX(C$6:C$5999,N898))</f>
        <v>#NAME?</v>
      </c>
      <c r="P898" t="e">
        <f ca="1"/>
        <v>#NAME?</v>
      </c>
      <c r="Q898" t="e">
        <f ca="1"/>
        <v>#NAME?</v>
      </c>
      <c r="S898" s="43" t="e">
        <f t="array" aca="1" ref="S898:U900" ca="1">MMULT(INDEX(O$5:O$5999,M898):INDEX(Q$7:Q$5999,M898),MMULT(J898:L900,MINVERSE(INDEX(O$5:O$5999,M898):INDEX(Q$7:Q$5999,M898))))</f>
        <v>#NAME?</v>
      </c>
      <c r="T898" s="43" t="e">
        <f ca="1"/>
        <v>#NAME?</v>
      </c>
      <c r="U898" s="43" t="e">
        <f ca="1"/>
        <v>#NAME?</v>
      </c>
    </row>
    <row r="899" spans="1:21" x14ac:dyDescent="0.35">
      <c r="A899" s="40">
        <f ca="1">INDEX('Flow probs &amp; rates'!$W$5:$W$5999,D898)</f>
        <v>0.19929790173232009</v>
      </c>
      <c r="B899" s="40">
        <f ca="1">INDEX('Flow probs &amp; rates'!$X$5:$X$5999,D898)</f>
        <v>0.63143942149132448</v>
      </c>
      <c r="C899" s="40">
        <f ca="1">INDEX('Flow probs &amp; rates'!$Y$5:$Y$5999,D898)</f>
        <v>0.16926267677635548</v>
      </c>
      <c r="D899" s="12"/>
      <c r="E899" s="12"/>
      <c r="F899" s="12">
        <v>0.24986754333205999</v>
      </c>
      <c r="G899" s="12">
        <v>-0.46481064352357598</v>
      </c>
      <c r="H899" s="12">
        <v>0.214943100177658</v>
      </c>
      <c r="J899" s="11">
        <v>0</v>
      </c>
      <c r="K899" s="11" t="e">
        <f t="shared" ref="K899" ca="1" si="892">LN(INDEX(P$4:P$5999,M898))</f>
        <v>#NAME?</v>
      </c>
      <c r="L899" s="11">
        <v>0</v>
      </c>
      <c r="M899" s="30"/>
      <c r="O899" t="e">
        <f ca="1"/>
        <v>#NAME?</v>
      </c>
      <c r="P899" t="e">
        <f ca="1"/>
        <v>#NAME?</v>
      </c>
      <c r="Q899" t="e">
        <f ca="1"/>
        <v>#NAME?</v>
      </c>
      <c r="S899" s="43" t="e">
        <f ca="1"/>
        <v>#NAME?</v>
      </c>
      <c r="T899" s="43" t="e">
        <f ca="1"/>
        <v>#NAME?</v>
      </c>
      <c r="U899" s="43" t="e">
        <f ca="1"/>
        <v>#NAME?</v>
      </c>
    </row>
    <row r="900" spans="1:21" x14ac:dyDescent="0.35">
      <c r="A900" s="40">
        <f ca="1">INDEX('Flow probs &amp; rates'!$Z$5:$Z$5999,D898)</f>
        <v>2.6075717118857662E-2</v>
      </c>
      <c r="B900" s="40">
        <f ca="1">INDEX('Flow probs &amp; rates'!$AA$5:$AA$5999,D898)</f>
        <v>1.947877272992448E-2</v>
      </c>
      <c r="C900" s="40">
        <f ca="1">INDEX('Flow probs &amp; rates'!$AB$5:$AB$5999,D898)</f>
        <v>0.95444551015121781</v>
      </c>
      <c r="D900" s="12"/>
      <c r="E900" s="12"/>
      <c r="F900" s="12">
        <v>2.43716004435507E-2</v>
      </c>
      <c r="G900" s="12">
        <v>2.47915050317669E-2</v>
      </c>
      <c r="H900" s="12">
        <v>-4.9163105475301699E-2</v>
      </c>
      <c r="J900" s="11">
        <v>0</v>
      </c>
      <c r="K900" s="11">
        <v>0</v>
      </c>
      <c r="L900" s="11" t="e">
        <f t="shared" ref="L900" ca="1" si="893">LN(INDEX(Q$4:Q$5999,M898))</f>
        <v>#NAME?</v>
      </c>
      <c r="M900" s="30"/>
      <c r="O900" t="e">
        <f ca="1"/>
        <v>#NAME?</v>
      </c>
      <c r="P900" t="e">
        <f ca="1"/>
        <v>#NAME?</v>
      </c>
      <c r="Q900" t="e">
        <f ca="1"/>
        <v>#NAME?</v>
      </c>
      <c r="S900" s="43" t="e">
        <f ca="1"/>
        <v>#NAME?</v>
      </c>
      <c r="T900" s="43" t="e">
        <f ca="1"/>
        <v>#NAME?</v>
      </c>
      <c r="U900" s="43" t="e">
        <f ca="1"/>
        <v>#NAME?</v>
      </c>
    </row>
    <row r="901" spans="1:21" x14ac:dyDescent="0.35">
      <c r="A901" s="40">
        <f ca="1">INDEX('Flow probs &amp; rates'!$T$5:$T$5999,D901)</f>
        <v>0.9727363231898658</v>
      </c>
      <c r="B901" s="40">
        <f ca="1">INDEX('Flow probs &amp; rates'!$U$5:$U$5999,D901)</f>
        <v>1.0844315863395883E-2</v>
      </c>
      <c r="C901" s="40">
        <f ca="1">INDEX('Flow probs &amp; rates'!$V$5:$V$5999,D901)</f>
        <v>1.6419360946738352E-2</v>
      </c>
      <c r="D901" s="12">
        <v>300</v>
      </c>
      <c r="E901" s="12"/>
      <c r="F901" s="12">
        <v>-2.9401402303396398E-2</v>
      </c>
      <c r="G901" s="12">
        <v>1.3813020357287899E-2</v>
      </c>
      <c r="H901" s="12">
        <v>1.55883819562611E-2</v>
      </c>
      <c r="J901" s="11" t="e">
        <f t="shared" ref="J901" ca="1" si="894">LN(INDEX(O$4:O$5999,M901))</f>
        <v>#NAME?</v>
      </c>
      <c r="K901" s="11">
        <v>0</v>
      </c>
      <c r="L901" s="11">
        <v>0</v>
      </c>
      <c r="M901" s="30">
        <v>1795</v>
      </c>
      <c r="O901" t="e">
        <f ca="1"/>
        <v>#NAME?</v>
      </c>
      <c r="P901" t="e">
        <f ca="1"/>
        <v>#NAME?</v>
      </c>
      <c r="Q901" t="e">
        <f ca="1"/>
        <v>#NAME?</v>
      </c>
      <c r="S901" s="43" t="e">
        <f t="array" aca="1" ref="S901:U903" ca="1">MMULT(INDEX(O$5:O$5999,M901):INDEX(Q$7:Q$5999,M901),MMULT(J901:L903,MINVERSE(INDEX(O$5:O$5999,M901):INDEX(Q$7:Q$5999,M901))))</f>
        <v>#NAME?</v>
      </c>
      <c r="T901" s="43" t="e">
        <f ca="1"/>
        <v>#NAME?</v>
      </c>
      <c r="U901" s="43" t="e">
        <f ca="1"/>
        <v>#NAME?</v>
      </c>
    </row>
    <row r="902" spans="1:21" x14ac:dyDescent="0.35">
      <c r="A902" s="40">
        <f ca="1">INDEX('Flow probs &amp; rates'!$W$5:$W$5999,D901)</f>
        <v>0.20624283330544549</v>
      </c>
      <c r="B902" s="40">
        <f ca="1">INDEX('Flow probs &amp; rates'!$X$5:$X$5999,D901)</f>
        <v>0.60773931486762744</v>
      </c>
      <c r="C902" s="40">
        <f ca="1">INDEX('Flow probs &amp; rates'!$Y$5:$Y$5999,D901)</f>
        <v>0.18601785182692707</v>
      </c>
      <c r="D902" s="12"/>
      <c r="E902" s="12"/>
      <c r="F902" s="12">
        <v>0.263401177385511</v>
      </c>
      <c r="G902" s="12">
        <v>-0.50333963043209895</v>
      </c>
      <c r="H902" s="12">
        <v>0.23993845304516001</v>
      </c>
      <c r="J902" s="11">
        <v>0</v>
      </c>
      <c r="K902" s="11" t="e">
        <f t="shared" ref="K902" ca="1" si="895">LN(INDEX(P$4:P$5999,M901))</f>
        <v>#NAME?</v>
      </c>
      <c r="L902" s="11">
        <v>0</v>
      </c>
      <c r="M902" s="11"/>
      <c r="O902" t="e">
        <f ca="1"/>
        <v>#NAME?</v>
      </c>
      <c r="P902" t="e">
        <f ca="1"/>
        <v>#NAME?</v>
      </c>
      <c r="Q902" t="e">
        <f ca="1"/>
        <v>#NAME?</v>
      </c>
      <c r="S902" s="43" t="e">
        <f ca="1"/>
        <v>#NAME?</v>
      </c>
      <c r="T902" s="43" t="e">
        <f ca="1"/>
        <v>#NAME?</v>
      </c>
      <c r="U902" s="43" t="e">
        <f ca="1"/>
        <v>#NAME?</v>
      </c>
    </row>
    <row r="903" spans="1:21" x14ac:dyDescent="0.35">
      <c r="A903" s="40">
        <f ca="1">INDEX('Flow probs &amp; rates'!$Z$5:$Z$5999,D901)</f>
        <v>2.3956857322044636E-2</v>
      </c>
      <c r="B903" s="40">
        <f ca="1">INDEX('Flow probs &amp; rates'!$AA$5:$AA$5999,D901)</f>
        <v>1.7398132781300542E-2</v>
      </c>
      <c r="C903" s="40">
        <f ca="1">INDEX('Flow probs &amp; rates'!$AB$5:$AB$5999,D901)</f>
        <v>0.9586450098966548</v>
      </c>
      <c r="D903" s="12"/>
      <c r="E903" s="12"/>
      <c r="F903" s="12">
        <v>2.2277679187269799E-2</v>
      </c>
      <c r="G903" s="12">
        <v>2.2481685639885299E-2</v>
      </c>
      <c r="H903" s="12">
        <v>-4.4759364827262303E-2</v>
      </c>
      <c r="J903" s="11">
        <v>0</v>
      </c>
      <c r="K903" s="11">
        <v>0</v>
      </c>
      <c r="L903" s="11" t="e">
        <f t="shared" ref="L903" ca="1" si="896">LN(INDEX(Q$4:Q$5999,M901))</f>
        <v>#NAME?</v>
      </c>
      <c r="M903" s="11"/>
      <c r="O903" t="e">
        <f ca="1"/>
        <v>#NAME?</v>
      </c>
      <c r="P903" t="e">
        <f ca="1"/>
        <v>#NAME?</v>
      </c>
      <c r="Q903" t="e">
        <f ca="1"/>
        <v>#NAME?</v>
      </c>
      <c r="S903" s="43" t="e">
        <f ca="1"/>
        <v>#NAME?</v>
      </c>
      <c r="T903" s="43" t="e">
        <f ca="1"/>
        <v>#NAME?</v>
      </c>
      <c r="U903" s="43" t="e">
        <f ca="1"/>
        <v>#NAME?</v>
      </c>
    </row>
    <row r="904" spans="1:21" x14ac:dyDescent="0.35">
      <c r="A904" s="40">
        <f ca="1">INDEX('Flow probs &amp; rates'!$T$5:$T$5999,D904)</f>
        <v>0.97309517056444972</v>
      </c>
      <c r="B904" s="40">
        <f ca="1">INDEX('Flow probs &amp; rates'!$U$5:$U$5999,D904)</f>
        <v>1.0708600527267223E-2</v>
      </c>
      <c r="C904" s="40">
        <f ca="1">INDEX('Flow probs &amp; rates'!$V$5:$V$5999,D904)</f>
        <v>1.6196228908283098E-2</v>
      </c>
      <c r="D904" s="12">
        <v>301</v>
      </c>
      <c r="E904" s="12"/>
      <c r="F904" s="12">
        <v>-2.90149331505331E-2</v>
      </c>
      <c r="G904" s="12">
        <v>1.35739670218432E-2</v>
      </c>
      <c r="H904" s="12">
        <v>1.5440966138838901E-2</v>
      </c>
      <c r="J904" s="11" t="e">
        <f t="shared" ref="J904" ca="1" si="897">LN(INDEX(O$4:O$5999,M904))</f>
        <v>#NAME?</v>
      </c>
      <c r="K904" s="11">
        <v>0</v>
      </c>
      <c r="L904" s="11">
        <v>0</v>
      </c>
      <c r="M904" s="30">
        <v>1801</v>
      </c>
      <c r="N904">
        <v>451</v>
      </c>
      <c r="O904" t="e">
        <f t="array" aca="1" ref="O904:Q909" ca="1">[1]!evect(INDEX(A$4:A$5999,N904):INDEX(C$6:C$5999,N904))</f>
        <v>#NAME?</v>
      </c>
      <c r="P904" t="e">
        <f ca="1"/>
        <v>#NAME?</v>
      </c>
      <c r="Q904" t="e">
        <f ca="1"/>
        <v>#NAME?</v>
      </c>
      <c r="S904" s="43" t="e">
        <f t="array" aca="1" ref="S904:U906" ca="1">MMULT(INDEX(O$5:O$5999,M904):INDEX(Q$7:Q$5999,M904),MMULT(J904:L906,MINVERSE(INDEX(O$5:O$5999,M904):INDEX(Q$7:Q$5999,M904))))</f>
        <v>#NAME?</v>
      </c>
      <c r="T904" s="43" t="e">
        <f ca="1"/>
        <v>#NAME?</v>
      </c>
      <c r="U904" s="43" t="e">
        <f ca="1"/>
        <v>#NAME?</v>
      </c>
    </row>
    <row r="905" spans="1:21" x14ac:dyDescent="0.35">
      <c r="A905" s="40">
        <f ca="1">INDEX('Flow probs &amp; rates'!$W$5:$W$5999,D904)</f>
        <v>0.20864847301726658</v>
      </c>
      <c r="B905" s="40">
        <f ca="1">INDEX('Flow probs &amp; rates'!$X$5:$X$5999,D904)</f>
        <v>0.61336338625201536</v>
      </c>
      <c r="C905" s="40">
        <f ca="1">INDEX('Flow probs &amp; rates'!$Y$5:$Y$5999,D904)</f>
        <v>0.17798814073071795</v>
      </c>
      <c r="D905" s="12"/>
      <c r="E905" s="12"/>
      <c r="F905" s="12">
        <v>0.26552267668121998</v>
      </c>
      <c r="G905" s="12">
        <v>-0.49400515695442399</v>
      </c>
      <c r="H905" s="12">
        <v>0.22848248027176599</v>
      </c>
      <c r="J905" s="11">
        <v>0</v>
      </c>
      <c r="K905" s="11" t="e">
        <f t="shared" ref="K905" ca="1" si="898">LN(INDEX(P$4:P$5999,M904))</f>
        <v>#NAME?</v>
      </c>
      <c r="L905" s="11">
        <v>0</v>
      </c>
      <c r="M905" s="30"/>
      <c r="O905" t="e">
        <f ca="1"/>
        <v>#NAME?</v>
      </c>
      <c r="P905" t="e">
        <f ca="1"/>
        <v>#NAME?</v>
      </c>
      <c r="Q905" t="e">
        <f ca="1"/>
        <v>#NAME?</v>
      </c>
      <c r="S905" s="43" t="e">
        <f ca="1"/>
        <v>#NAME?</v>
      </c>
      <c r="T905" s="43" t="e">
        <f ca="1"/>
        <v>#NAME?</v>
      </c>
      <c r="U905" s="43" t="e">
        <f ca="1"/>
        <v>#NAME?</v>
      </c>
    </row>
    <row r="906" spans="1:21" x14ac:dyDescent="0.35">
      <c r="A906" s="40">
        <f ca="1">INDEX('Flow probs &amp; rates'!$Z$5:$Z$5999,D904)</f>
        <v>2.3422376826446302E-2</v>
      </c>
      <c r="B906" s="40">
        <f ca="1">INDEX('Flow probs &amp; rates'!$AA$5:$AA$5999,D904)</f>
        <v>1.7848684306500554E-2</v>
      </c>
      <c r="C906" s="40">
        <f ca="1">INDEX('Flow probs &amp; rates'!$AB$5:$AB$5999,D904)</f>
        <v>0.95872893886705313</v>
      </c>
      <c r="D906" s="12"/>
      <c r="E906" s="12"/>
      <c r="F906" s="12">
        <v>2.16337059534118E-2</v>
      </c>
      <c r="G906" s="12">
        <v>2.2974840996357299E-2</v>
      </c>
      <c r="H906" s="12">
        <v>-4.4608546949873498E-2</v>
      </c>
      <c r="J906" s="11">
        <v>0</v>
      </c>
      <c r="K906" s="11">
        <v>0</v>
      </c>
      <c r="L906" s="11" t="e">
        <f t="shared" ref="L906" ca="1" si="899">LN(INDEX(Q$4:Q$5999,M904))</f>
        <v>#NAME?</v>
      </c>
      <c r="M906" s="30"/>
      <c r="O906" t="e">
        <f ca="1"/>
        <v>#NAME?</v>
      </c>
      <c r="P906" t="e">
        <f ca="1"/>
        <v>#NAME?</v>
      </c>
      <c r="Q906" t="e">
        <f ca="1"/>
        <v>#NAME?</v>
      </c>
      <c r="S906" s="43" t="e">
        <f ca="1"/>
        <v>#NAME?</v>
      </c>
      <c r="T906" s="43" t="e">
        <f ca="1"/>
        <v>#NAME?</v>
      </c>
      <c r="U906" s="43" t="e">
        <f ca="1"/>
        <v>#NAME?</v>
      </c>
    </row>
    <row r="907" spans="1:21" x14ac:dyDescent="0.35">
      <c r="A907" s="40">
        <f ca="1">INDEX('Flow probs &amp; rates'!$T$5:$T$5999,D907)</f>
        <v>0.97290849983672079</v>
      </c>
      <c r="B907" s="40">
        <f ca="1">INDEX('Flow probs &amp; rates'!$U$5:$U$5999,D907)</f>
        <v>1.0669815120507123E-2</v>
      </c>
      <c r="C907" s="40">
        <f ca="1">INDEX('Flow probs &amp; rates'!$V$5:$V$5999,D907)</f>
        <v>1.6421685042772052E-2</v>
      </c>
      <c r="D907" s="12">
        <v>302</v>
      </c>
      <c r="E907" s="12"/>
      <c r="F907" s="12">
        <v>-2.9241761385339699E-2</v>
      </c>
      <c r="G907" s="12">
        <v>1.34969026974561E-2</v>
      </c>
      <c r="H907" s="12">
        <v>1.5744858698032702E-2</v>
      </c>
      <c r="J907" s="11" t="e">
        <f t="shared" ref="J907" ca="1" si="900">LN(INDEX(O$4:O$5999,M907))</f>
        <v>#NAME?</v>
      </c>
      <c r="K907" s="11">
        <v>0</v>
      </c>
      <c r="L907" s="11">
        <v>0</v>
      </c>
      <c r="M907" s="30">
        <v>1807</v>
      </c>
      <c r="O907" t="e">
        <f ca="1"/>
        <v>#NAME?</v>
      </c>
      <c r="P907" t="e">
        <f ca="1"/>
        <v>#NAME?</v>
      </c>
      <c r="Q907" t="e">
        <f ca="1"/>
        <v>#NAME?</v>
      </c>
      <c r="S907" s="43" t="e">
        <f t="array" aca="1" ref="S907:U909" ca="1">MMULT(INDEX(O$5:O$5999,M907):INDEX(Q$7:Q$5999,M907),MMULT(J907:L909,MINVERSE(INDEX(O$5:O$5999,M907):INDEX(Q$7:Q$5999,M907))))</f>
        <v>#NAME?</v>
      </c>
      <c r="T907" s="43" t="e">
        <f ca="1"/>
        <v>#NAME?</v>
      </c>
      <c r="U907" s="43" t="e">
        <f ca="1"/>
        <v>#NAME?</v>
      </c>
    </row>
    <row r="908" spans="1:21" x14ac:dyDescent="0.35">
      <c r="A908" s="40">
        <f ca="1">INDEX('Flow probs &amp; rates'!$W$5:$W$5999,D907)</f>
        <v>0.21323281004835712</v>
      </c>
      <c r="B908" s="40">
        <f ca="1">INDEX('Flow probs &amp; rates'!$X$5:$X$5999,D907)</f>
        <v>0.61580374242466918</v>
      </c>
      <c r="C908" s="40">
        <f ca="1">INDEX('Flow probs &amp; rates'!$Y$5:$Y$5999,D907)</f>
        <v>0.17096344752697368</v>
      </c>
      <c r="D908" s="12"/>
      <c r="E908" s="12"/>
      <c r="F908" s="12">
        <v>0.2709574036895</v>
      </c>
      <c r="G908" s="12">
        <v>-0.489927680563359</v>
      </c>
      <c r="H908" s="12">
        <v>0.21897027687239201</v>
      </c>
      <c r="J908" s="11">
        <v>0</v>
      </c>
      <c r="K908" s="11" t="e">
        <f t="shared" ref="K908" ca="1" si="901">LN(INDEX(P$4:P$5999,M907))</f>
        <v>#NAME?</v>
      </c>
      <c r="L908" s="11">
        <v>0</v>
      </c>
      <c r="M908" s="30"/>
      <c r="O908" t="e">
        <f ca="1"/>
        <v>#NAME?</v>
      </c>
      <c r="P908" t="e">
        <f ca="1"/>
        <v>#NAME?</v>
      </c>
      <c r="Q908" t="e">
        <f ca="1"/>
        <v>#NAME?</v>
      </c>
      <c r="S908" s="43" t="e">
        <f ca="1"/>
        <v>#NAME?</v>
      </c>
      <c r="T908" s="43" t="e">
        <f ca="1"/>
        <v>#NAME?</v>
      </c>
      <c r="U908" s="43" t="e">
        <f ca="1"/>
        <v>#NAME?</v>
      </c>
    </row>
    <row r="909" spans="1:21" x14ac:dyDescent="0.35">
      <c r="A909" s="40">
        <f ca="1">INDEX('Flow probs &amp; rates'!$Z$5:$Z$5999,D907)</f>
        <v>2.4246776255856882E-2</v>
      </c>
      <c r="B909" s="40">
        <f ca="1">INDEX('Flow probs &amp; rates'!$AA$5:$AA$5999,D907)</f>
        <v>1.7861866268633685E-2</v>
      </c>
      <c r="C909" s="40">
        <f ca="1">INDEX('Flow probs &amp; rates'!$AB$5:$AB$5999,D907)</f>
        <v>0.95789135747550935</v>
      </c>
      <c r="D909" s="12"/>
      <c r="E909" s="12"/>
      <c r="F909" s="12">
        <v>2.2445988024112799E-2</v>
      </c>
      <c r="G909" s="12">
        <v>2.2953795687878101E-2</v>
      </c>
      <c r="H909" s="12">
        <v>-4.5399783712099497E-2</v>
      </c>
      <c r="J909" s="11">
        <v>0</v>
      </c>
      <c r="K909" s="11">
        <v>0</v>
      </c>
      <c r="L909" s="11" t="e">
        <f t="shared" ref="L909" ca="1" si="902">LN(INDEX(Q$4:Q$5999,M907))</f>
        <v>#NAME?</v>
      </c>
      <c r="M909" s="30"/>
      <c r="O909" t="e">
        <f ca="1"/>
        <v>#NAME?</v>
      </c>
      <c r="P909" t="e">
        <f ca="1"/>
        <v>#NAME?</v>
      </c>
      <c r="Q909" t="e">
        <f ca="1"/>
        <v>#NAME?</v>
      </c>
      <c r="S909" s="43" t="e">
        <f ca="1"/>
        <v>#NAME?</v>
      </c>
      <c r="T909" s="43" t="e">
        <f ca="1"/>
        <v>#NAME?</v>
      </c>
      <c r="U909" s="43" t="e">
        <f ca="1"/>
        <v>#NAME?</v>
      </c>
    </row>
    <row r="910" spans="1:21" x14ac:dyDescent="0.35">
      <c r="A910" s="40">
        <f ca="1">INDEX('Flow probs &amp; rates'!$T$5:$T$5999,D910)</f>
        <v>0.97309620401760544</v>
      </c>
      <c r="B910" s="40">
        <f ca="1">INDEX('Flow probs &amp; rates'!$U$5:$U$5999,D910)</f>
        <v>1.0534699797874426E-2</v>
      </c>
      <c r="C910" s="40">
        <f ca="1">INDEX('Flow probs &amp; rates'!$V$5:$V$5999,D910)</f>
        <v>1.6369096184520059E-2</v>
      </c>
      <c r="D910" s="12">
        <v>303</v>
      </c>
      <c r="E910" s="12"/>
      <c r="F910" s="12">
        <v>-2.89665046222989E-2</v>
      </c>
      <c r="G910" s="12">
        <v>1.3215364486512201E-2</v>
      </c>
      <c r="H910" s="12">
        <v>1.57511401357858E-2</v>
      </c>
      <c r="J910" s="11" t="e">
        <f t="shared" ref="J910" ca="1" si="903">LN(INDEX(O$4:O$5999,M910))</f>
        <v>#NAME?</v>
      </c>
      <c r="K910" s="11">
        <v>0</v>
      </c>
      <c r="L910" s="11">
        <v>0</v>
      </c>
      <c r="M910" s="30">
        <v>1813</v>
      </c>
      <c r="N910">
        <v>454</v>
      </c>
      <c r="O910" t="e">
        <f t="array" aca="1" ref="O910:Q915" ca="1">[1]!evect(INDEX(A$4:A$5999,N910):INDEX(C$6:C$5999,N910))</f>
        <v>#NAME?</v>
      </c>
      <c r="P910" t="e">
        <f ca="1"/>
        <v>#NAME?</v>
      </c>
      <c r="Q910" t="e">
        <f ca="1"/>
        <v>#NAME?</v>
      </c>
      <c r="S910" s="43" t="e">
        <f t="array" aca="1" ref="S910:U912" ca="1">MMULT(INDEX(O$5:O$5999,M910):INDEX(Q$7:Q$5999,M910),MMULT(J910:L912,MINVERSE(INDEX(O$5:O$5999,M910):INDEX(Q$7:Q$5999,M910))))</f>
        <v>#NAME?</v>
      </c>
      <c r="T910" s="43" t="e">
        <f ca="1"/>
        <v>#NAME?</v>
      </c>
      <c r="U910" s="43" t="e">
        <f ca="1"/>
        <v>#NAME?</v>
      </c>
    </row>
    <row r="911" spans="1:21" x14ac:dyDescent="0.35">
      <c r="A911" s="40">
        <f ca="1">INDEX('Flow probs &amp; rates'!$W$5:$W$5999,D910)</f>
        <v>0.20566123346225404</v>
      </c>
      <c r="B911" s="40">
        <f ca="1">INDEX('Flow probs &amp; rates'!$X$5:$X$5999,D910)</f>
        <v>0.62595030331915547</v>
      </c>
      <c r="C911" s="40">
        <f ca="1">INDEX('Flow probs &amp; rates'!$Y$5:$Y$5999,D910)</f>
        <v>0.1683884632185905</v>
      </c>
      <c r="D911" s="12"/>
      <c r="E911" s="12"/>
      <c r="F911" s="12">
        <v>0.25912976801652698</v>
      </c>
      <c r="G911" s="12">
        <v>-0.47341794250880298</v>
      </c>
      <c r="H911" s="12">
        <v>0.214288174492276</v>
      </c>
      <c r="J911" s="11">
        <v>0</v>
      </c>
      <c r="K911" s="11" t="e">
        <f t="shared" ref="K911" ca="1" si="904">LN(INDEX(P$4:P$5999,M910))</f>
        <v>#NAME?</v>
      </c>
      <c r="L911" s="11">
        <v>0</v>
      </c>
      <c r="M911" s="11"/>
      <c r="O911" t="e">
        <f ca="1"/>
        <v>#NAME?</v>
      </c>
      <c r="P911" t="e">
        <f ca="1"/>
        <v>#NAME?</v>
      </c>
      <c r="Q911" t="e">
        <f ca="1"/>
        <v>#NAME?</v>
      </c>
      <c r="S911" s="43" t="e">
        <f ca="1"/>
        <v>#NAME?</v>
      </c>
      <c r="T911" s="43" t="e">
        <f ca="1"/>
        <v>#NAME?</v>
      </c>
      <c r="U911" s="43" t="e">
        <f ca="1"/>
        <v>#NAME?</v>
      </c>
    </row>
    <row r="912" spans="1:21" x14ac:dyDescent="0.35">
      <c r="A912" s="40">
        <f ca="1">INDEX('Flow probs &amp; rates'!$Z$5:$Z$5999,D910)</f>
        <v>2.5406638026399836E-2</v>
      </c>
      <c r="B912" s="40">
        <f ca="1">INDEX('Flow probs &amp; rates'!$AA$5:$AA$5999,D910)</f>
        <v>1.8373011120164172E-2</v>
      </c>
      <c r="C912" s="40">
        <f ca="1">INDEX('Flow probs &amp; rates'!$AB$5:$AB$5999,D910)</f>
        <v>0.95622035085343593</v>
      </c>
      <c r="D912" s="12"/>
      <c r="E912" s="12"/>
      <c r="F912" s="12">
        <v>2.3716856177633201E-2</v>
      </c>
      <c r="G912" s="12">
        <v>2.3452252541067101E-2</v>
      </c>
      <c r="H912" s="12">
        <v>-4.7169108718700697E-2</v>
      </c>
      <c r="J912" s="11">
        <v>0</v>
      </c>
      <c r="K912" s="11">
        <v>0</v>
      </c>
      <c r="L912" s="11" t="e">
        <f t="shared" ref="L912" ca="1" si="905">LN(INDEX(Q$4:Q$5999,M910))</f>
        <v>#NAME?</v>
      </c>
      <c r="M912" s="11"/>
      <c r="O912" t="e">
        <f ca="1"/>
        <v>#NAME?</v>
      </c>
      <c r="P912" t="e">
        <f ca="1"/>
        <v>#NAME?</v>
      </c>
      <c r="Q912" t="e">
        <f ca="1"/>
        <v>#NAME?</v>
      </c>
      <c r="S912" s="43" t="e">
        <f ca="1"/>
        <v>#NAME?</v>
      </c>
      <c r="T912" s="43" t="e">
        <f ca="1"/>
        <v>#NAME?</v>
      </c>
      <c r="U912" s="43" t="e">
        <f ca="1"/>
        <v>#NAME?</v>
      </c>
    </row>
    <row r="913" spans="1:21" x14ac:dyDescent="0.35">
      <c r="A913" s="40">
        <f ca="1">INDEX('Flow probs &amp; rates'!$T$5:$T$5999,D913)</f>
        <v>0.97177195500798463</v>
      </c>
      <c r="B913" s="40">
        <f ca="1">INDEX('Flow probs &amp; rates'!$U$5:$U$5999,D913)</f>
        <v>1.0134735886720371E-2</v>
      </c>
      <c r="C913" s="40">
        <f ca="1">INDEX('Flow probs &amp; rates'!$V$5:$V$5999,D913)</f>
        <v>1.809330910529492E-2</v>
      </c>
      <c r="D913" s="12">
        <v>304</v>
      </c>
      <c r="E913" s="12"/>
      <c r="F913" s="12">
        <v>-3.03584194187877E-2</v>
      </c>
      <c r="G913" s="12">
        <v>1.29244848129346E-2</v>
      </c>
      <c r="H913" s="12">
        <v>1.74339345957839E-2</v>
      </c>
      <c r="J913" s="11" t="e">
        <f t="shared" ref="J913" ca="1" si="906">LN(INDEX(O$4:O$5999,M913))</f>
        <v>#NAME?</v>
      </c>
      <c r="K913" s="11">
        <v>0</v>
      </c>
      <c r="L913" s="11">
        <v>0</v>
      </c>
      <c r="M913" s="30">
        <v>1819</v>
      </c>
      <c r="O913" t="e">
        <f ca="1"/>
        <v>#NAME?</v>
      </c>
      <c r="P913" t="e">
        <f ca="1"/>
        <v>#NAME?</v>
      </c>
      <c r="Q913" t="e">
        <f ca="1"/>
        <v>#NAME?</v>
      </c>
      <c r="S913" s="43" t="e">
        <f t="array" aca="1" ref="S913:U915" ca="1">MMULT(INDEX(O$5:O$5999,M913):INDEX(Q$7:Q$5999,M913),MMULT(J913:L915,MINVERSE(INDEX(O$5:O$5999,M913):INDEX(Q$7:Q$5999,M913))))</f>
        <v>#NAME?</v>
      </c>
      <c r="T913" s="43" t="e">
        <f ca="1"/>
        <v>#NAME?</v>
      </c>
      <c r="U913" s="43" t="e">
        <f ca="1"/>
        <v>#NAME?</v>
      </c>
    </row>
    <row r="914" spans="1:21" x14ac:dyDescent="0.35">
      <c r="A914" s="40">
        <f ca="1">INDEX('Flow probs &amp; rates'!$W$5:$W$5999,D913)</f>
        <v>0.21208724028147202</v>
      </c>
      <c r="B914" s="40">
        <f ca="1">INDEX('Flow probs &amp; rates'!$X$5:$X$5999,D913)</f>
        <v>0.60431994597821048</v>
      </c>
      <c r="C914" s="40">
        <f ca="1">INDEX('Flow probs &amp; rates'!$Y$5:$Y$5999,D913)</f>
        <v>0.18359281374031758</v>
      </c>
      <c r="D914" s="12"/>
      <c r="E914" s="12"/>
      <c r="F914" s="12">
        <v>0.27182605371908902</v>
      </c>
      <c r="G914" s="12">
        <v>-0.50873114344039205</v>
      </c>
      <c r="H914" s="12">
        <v>0.23690508972407001</v>
      </c>
      <c r="J914" s="11">
        <v>0</v>
      </c>
      <c r="K914" s="11" t="e">
        <f t="shared" ref="K914" ca="1" si="907">LN(INDEX(P$4:P$5999,M913))</f>
        <v>#NAME?</v>
      </c>
      <c r="L914" s="11">
        <v>0</v>
      </c>
      <c r="M914" s="30"/>
      <c r="O914" t="e">
        <f ca="1"/>
        <v>#NAME?</v>
      </c>
      <c r="P914" t="e">
        <f ca="1"/>
        <v>#NAME?</v>
      </c>
      <c r="Q914" t="e">
        <f ca="1"/>
        <v>#NAME?</v>
      </c>
      <c r="S914" s="43" t="e">
        <f ca="1"/>
        <v>#NAME?</v>
      </c>
      <c r="T914" s="43" t="e">
        <f ca="1"/>
        <v>#NAME?</v>
      </c>
      <c r="U914" s="43" t="e">
        <f ca="1"/>
        <v>#NAME?</v>
      </c>
    </row>
    <row r="915" spans="1:21" x14ac:dyDescent="0.35">
      <c r="A915" s="40">
        <f ca="1">INDEX('Flow probs &amp; rates'!$Z$5:$Z$5999,D913)</f>
        <v>2.3870373565124142E-2</v>
      </c>
      <c r="B915" s="40">
        <f ca="1">INDEX('Flow probs &amp; rates'!$AA$5:$AA$5999,D913)</f>
        <v>1.6532800332074021E-2</v>
      </c>
      <c r="C915" s="40">
        <f ca="1">INDEX('Flow probs &amp; rates'!$AB$5:$AB$5999,D913)</f>
        <v>0.95959682610280184</v>
      </c>
      <c r="D915" s="12"/>
      <c r="E915" s="12"/>
      <c r="F915" s="12">
        <v>2.2236141423937501E-2</v>
      </c>
      <c r="G915" s="12">
        <v>2.1408445582433301E-2</v>
      </c>
      <c r="H915" s="12">
        <v>-4.36445870164862E-2</v>
      </c>
      <c r="J915" s="11">
        <v>0</v>
      </c>
      <c r="K915" s="11">
        <v>0</v>
      </c>
      <c r="L915" s="11" t="e">
        <f t="shared" ref="L915" ca="1" si="908">LN(INDEX(Q$4:Q$5999,M913))</f>
        <v>#NAME?</v>
      </c>
      <c r="M915" s="30"/>
      <c r="O915" t="e">
        <f ca="1"/>
        <v>#NAME?</v>
      </c>
      <c r="P915" t="e">
        <f ca="1"/>
        <v>#NAME?</v>
      </c>
      <c r="Q915" t="e">
        <f ca="1"/>
        <v>#NAME?</v>
      </c>
      <c r="S915" s="43" t="e">
        <f ca="1"/>
        <v>#NAME?</v>
      </c>
      <c r="T915" s="43" t="e">
        <f ca="1"/>
        <v>#NAME?</v>
      </c>
      <c r="U915" s="43" t="e">
        <f ca="1"/>
        <v>#NAME?</v>
      </c>
    </row>
    <row r="916" spans="1:21" x14ac:dyDescent="0.35">
      <c r="A916" s="40">
        <f ca="1">INDEX('Flow probs &amp; rates'!$T$5:$T$5999,D916)</f>
        <v>0.97320561455725951</v>
      </c>
      <c r="B916" s="40">
        <f ca="1">INDEX('Flow probs &amp; rates'!$U$5:$U$5999,D916)</f>
        <v>1.0244421617063272E-2</v>
      </c>
      <c r="C916" s="40">
        <f ca="1">INDEX('Flow probs &amp; rates'!$V$5:$V$5999,D916)</f>
        <v>1.6549963825677177E-2</v>
      </c>
      <c r="D916" s="12">
        <v>305</v>
      </c>
      <c r="F916">
        <v>-2.88740526969452E-2</v>
      </c>
      <c r="G916">
        <v>1.2987583831755E-2</v>
      </c>
      <c r="H916">
        <v>1.5886468875409201E-2</v>
      </c>
      <c r="M916" s="30">
        <v>1825</v>
      </c>
      <c r="N916">
        <v>457</v>
      </c>
      <c r="O916" t="e">
        <f t="array" aca="1" ref="O916:Q921" ca="1">[1]!evect(INDEX(A$4:A$5999,N916):INDEX(C$6:C$5999,N916))</f>
        <v>#NAME?</v>
      </c>
      <c r="P916" t="e">
        <f ca="1"/>
        <v>#NAME?</v>
      </c>
      <c r="Q916" t="e">
        <f ca="1"/>
        <v>#NAME?</v>
      </c>
      <c r="S916" s="43"/>
      <c r="T916" s="43"/>
      <c r="U916" s="43"/>
    </row>
    <row r="917" spans="1:21" x14ac:dyDescent="0.35">
      <c r="A917" s="40">
        <f ca="1">INDEX('Flow probs &amp; rates'!$W$5:$W$5999,D916)</f>
        <v>0.21273694302870541</v>
      </c>
      <c r="B917" s="40">
        <f ca="1">INDEX('Flow probs &amp; rates'!$X$5:$X$5999,D916)</f>
        <v>0.61168322333058311</v>
      </c>
      <c r="C917" s="40">
        <f ca="1">INDEX('Flow probs &amp; rates'!$Y$5:$Y$5999,D916)</f>
        <v>0.17557983364071153</v>
      </c>
      <c r="D917" s="12"/>
      <c r="F917">
        <v>0.27107254488654597</v>
      </c>
      <c r="G917">
        <v>-0.49665762621021198</v>
      </c>
      <c r="H917">
        <v>0.225585081309501</v>
      </c>
      <c r="M917" s="30"/>
      <c r="O917" t="e">
        <f ca="1"/>
        <v>#NAME?</v>
      </c>
      <c r="P917" t="e">
        <f ca="1"/>
        <v>#NAME?</v>
      </c>
      <c r="Q917" t="e">
        <f ca="1"/>
        <v>#NAME?</v>
      </c>
      <c r="S917" s="43"/>
      <c r="T917" s="43"/>
      <c r="U917" s="43"/>
    </row>
    <row r="918" spans="1:21" x14ac:dyDescent="0.35">
      <c r="A918" s="40">
        <f ca="1">INDEX('Flow probs &amp; rates'!$Z$5:$Z$5999,D916)</f>
        <v>2.396365258413527E-2</v>
      </c>
      <c r="B918" s="40">
        <f ca="1">INDEX('Flow probs &amp; rates'!$AA$5:$AA$5999,D916)</f>
        <v>1.7770244449129766E-2</v>
      </c>
      <c r="C918" s="40">
        <f ca="1">INDEX('Flow probs &amp; rates'!$AB$5:$AB$5999,D916)</f>
        <v>0.95826610296673498</v>
      </c>
      <c r="D918" s="12"/>
      <c r="F918">
        <v>2.21542649082116E-2</v>
      </c>
      <c r="G918">
        <v>2.2911189787525699E-2</v>
      </c>
      <c r="H918">
        <v>-4.5065454695719098E-2</v>
      </c>
      <c r="M918" s="30"/>
      <c r="O918" t="e">
        <f ca="1"/>
        <v>#NAME?</v>
      </c>
      <c r="P918" t="e">
        <f ca="1"/>
        <v>#NAME?</v>
      </c>
      <c r="Q918" t="e">
        <f ca="1"/>
        <v>#NAME?</v>
      </c>
      <c r="S918" s="43"/>
      <c r="T918" s="43"/>
      <c r="U918" s="43"/>
    </row>
    <row r="919" spans="1:21" x14ac:dyDescent="0.35">
      <c r="A919" s="40">
        <f ca="1">INDEX('Flow probs &amp; rates'!$T$5:$T$5999,D919)</f>
        <v>0.97340210864594401</v>
      </c>
      <c r="B919" s="40">
        <f ca="1">INDEX('Flow probs &amp; rates'!$U$5:$U$5999,D919)</f>
        <v>9.9258175011220293E-3</v>
      </c>
      <c r="C919" s="40">
        <f ca="1">INDEX('Flow probs &amp; rates'!$V$5:$V$5999,D919)</f>
        <v>1.6672073852934035E-2</v>
      </c>
      <c r="D919" s="12">
        <v>306</v>
      </c>
      <c r="F919">
        <v>-2.8709039581547899E-2</v>
      </c>
      <c r="G919">
        <v>1.2684548996079801E-2</v>
      </c>
      <c r="H919">
        <v>1.6024490585466601E-2</v>
      </c>
      <c r="M919" s="30">
        <v>1831</v>
      </c>
      <c r="O919" t="e">
        <f ca="1"/>
        <v>#NAME?</v>
      </c>
      <c r="P919" t="e">
        <f ca="1"/>
        <v>#NAME?</v>
      </c>
      <c r="Q919" t="e">
        <f ca="1"/>
        <v>#NAME?</v>
      </c>
      <c r="S919" s="43"/>
      <c r="T919" s="43"/>
      <c r="U919" s="43"/>
    </row>
    <row r="920" spans="1:21" x14ac:dyDescent="0.35">
      <c r="A920" s="40">
        <f ca="1">INDEX('Flow probs &amp; rates'!$W$5:$W$5999,D919)</f>
        <v>0.22343909608837473</v>
      </c>
      <c r="B920" s="40">
        <f ca="1">INDEX('Flow probs &amp; rates'!$X$5:$X$5999,D919)</f>
        <v>0.60138041189612002</v>
      </c>
      <c r="C920" s="40">
        <f ca="1">INDEX('Flow probs &amp; rates'!$Y$5:$Y$5999,D919)</f>
        <v>0.1751804920155052</v>
      </c>
      <c r="D920" s="12"/>
      <c r="F920">
        <v>0.28716935067726501</v>
      </c>
      <c r="G920">
        <v>-0.51360896719993399</v>
      </c>
      <c r="H920">
        <v>0.226439616522669</v>
      </c>
      <c r="M920" s="11"/>
      <c r="O920" t="e">
        <f ca="1"/>
        <v>#NAME?</v>
      </c>
      <c r="P920" t="e">
        <f ca="1"/>
        <v>#NAME?</v>
      </c>
      <c r="Q920" t="e">
        <f ca="1"/>
        <v>#NAME?</v>
      </c>
      <c r="S920" s="43"/>
      <c r="T920" s="43"/>
      <c r="U920" s="43"/>
    </row>
    <row r="921" spans="1:21" x14ac:dyDescent="0.35">
      <c r="A921" s="40">
        <f ca="1">INDEX('Flow probs &amp; rates'!$Z$5:$Z$5999,D919)</f>
        <v>2.3067023995808615E-2</v>
      </c>
      <c r="B921" s="40">
        <f ca="1">INDEX('Flow probs &amp; rates'!$AA$5:$AA$5999,D919)</f>
        <v>1.6772124784632667E-2</v>
      </c>
      <c r="C921" s="40">
        <f ca="1">INDEX('Flow probs &amp; rates'!$AB$5:$AB$5999,D919)</f>
        <v>0.96016085121955874</v>
      </c>
      <c r="D921" s="12"/>
      <c r="F921">
        <v>2.1194746208396301E-2</v>
      </c>
      <c r="G921">
        <v>2.1771742362299101E-2</v>
      </c>
      <c r="H921">
        <v>-4.2966488570696501E-2</v>
      </c>
      <c r="M921" s="11"/>
      <c r="O921" t="e">
        <f ca="1"/>
        <v>#NAME?</v>
      </c>
      <c r="P921" t="e">
        <f ca="1"/>
        <v>#NAME?</v>
      </c>
      <c r="Q921" t="e">
        <f ca="1"/>
        <v>#NAME?</v>
      </c>
      <c r="S921" s="43"/>
      <c r="T921" s="43"/>
      <c r="U921" s="43"/>
    </row>
    <row r="922" spans="1:21" x14ac:dyDescent="0.35">
      <c r="A922" s="40">
        <f ca="1">INDEX('Flow probs &amp; rates'!$T$5:$T$5999,D922)</f>
        <v>0.97286542632307205</v>
      </c>
      <c r="B922" s="40">
        <f ca="1">INDEX('Flow probs &amp; rates'!$U$5:$U$5999,D922)</f>
        <v>1.0303144104306406E-2</v>
      </c>
      <c r="C922" s="40">
        <f ca="1">INDEX('Flow probs &amp; rates'!$V$5:$V$5999,D922)</f>
        <v>1.6831429572621563E-2</v>
      </c>
      <c r="D922" s="12">
        <v>307</v>
      </c>
      <c r="F922">
        <v>-2.9270197520016399E-2</v>
      </c>
      <c r="G922">
        <v>1.311284056311E-2</v>
      </c>
      <c r="H922">
        <v>1.6157356946756001E-2</v>
      </c>
      <c r="M922" s="30">
        <v>1837</v>
      </c>
      <c r="N922">
        <v>460</v>
      </c>
      <c r="O922" t="e">
        <f t="array" aca="1" ref="O922:Q927" ca="1">[1]!evect(INDEX(A$4:A$5999,N922):INDEX(C$6:C$5999,N922))</f>
        <v>#NAME?</v>
      </c>
      <c r="P922" t="e">
        <f ca="1"/>
        <v>#NAME?</v>
      </c>
      <c r="Q922" t="e">
        <f ca="1"/>
        <v>#NAME?</v>
      </c>
      <c r="S922" s="43"/>
      <c r="T922" s="43"/>
      <c r="U922" s="43"/>
    </row>
    <row r="923" spans="1:21" x14ac:dyDescent="0.35">
      <c r="A923" s="40">
        <f ca="1">INDEX('Flow probs &amp; rates'!$W$5:$W$5999,D922)</f>
        <v>0.21874847228044142</v>
      </c>
      <c r="B923" s="40">
        <f ca="1">INDEX('Flow probs &amp; rates'!$X$5:$X$5999,D922)</f>
        <v>0.60858625013503564</v>
      </c>
      <c r="C923" s="40">
        <f ca="1">INDEX('Flow probs &amp; rates'!$Y$5:$Y$5999,D922)</f>
        <v>0.17266527758452302</v>
      </c>
      <c r="D923" s="12"/>
      <c r="F923">
        <v>0.27980030088275198</v>
      </c>
      <c r="G923">
        <v>-0.501479253756419</v>
      </c>
      <c r="H923">
        <v>0.22167895287518499</v>
      </c>
      <c r="M923" s="30"/>
      <c r="O923" t="e">
        <f ca="1"/>
        <v>#NAME?</v>
      </c>
      <c r="P923" t="e">
        <f ca="1"/>
        <v>#NAME?</v>
      </c>
      <c r="Q923" t="e">
        <f ca="1"/>
        <v>#NAME?</v>
      </c>
      <c r="S923" s="43"/>
      <c r="T923" s="43"/>
      <c r="U923" s="43"/>
    </row>
    <row r="924" spans="1:21" x14ac:dyDescent="0.35">
      <c r="A924" s="40">
        <f ca="1">INDEX('Flow probs &amp; rates'!$Z$5:$Z$5999,D922)</f>
        <v>2.1838479430728187E-2</v>
      </c>
      <c r="B924" s="40">
        <f ca="1">INDEX('Flow probs &amp; rates'!$AA$5:$AA$5999,D922)</f>
        <v>1.5978336907858277E-2</v>
      </c>
      <c r="C924" s="40">
        <f ca="1">INDEX('Flow probs &amp; rates'!$AB$5:$AB$5999,D922)</f>
        <v>0.96218318366141353</v>
      </c>
      <c r="D924" s="12"/>
      <c r="F924">
        <v>2.0106990195270801E-2</v>
      </c>
      <c r="G924">
        <v>2.05974482666006E-2</v>
      </c>
      <c r="H924">
        <v>-4.0704438461774899E-2</v>
      </c>
      <c r="M924" s="30"/>
      <c r="O924" t="e">
        <f ca="1"/>
        <v>#NAME?</v>
      </c>
      <c r="P924" t="e">
        <f ca="1"/>
        <v>#NAME?</v>
      </c>
      <c r="Q924" t="e">
        <f ca="1"/>
        <v>#NAME?</v>
      </c>
      <c r="S924" s="43"/>
      <c r="T924" s="43"/>
      <c r="U924" s="43"/>
    </row>
    <row r="925" spans="1:21" x14ac:dyDescent="0.35">
      <c r="A925" s="40">
        <f ca="1">INDEX('Flow probs &amp; rates'!$T$5:$T$5999,D925)</f>
        <v>0.97369526532844541</v>
      </c>
      <c r="B925" s="40">
        <f ca="1">INDEX('Flow probs &amp; rates'!$U$5:$U$5999,D925)</f>
        <v>1.0271613489228735E-2</v>
      </c>
      <c r="C925" s="40">
        <f ca="1">INDEX('Flow probs &amp; rates'!$V$5:$V$5999,D925)</f>
        <v>1.6033121182325853E-2</v>
      </c>
      <c r="D925" s="12">
        <v>308</v>
      </c>
      <c r="F925">
        <v>-2.8462734927574101E-2</v>
      </c>
      <c r="G925">
        <v>1.3039654348897801E-2</v>
      </c>
      <c r="H925">
        <v>1.5423080578528999E-2</v>
      </c>
      <c r="M925" s="30">
        <v>1843</v>
      </c>
      <c r="O925" t="e">
        <f ca="1"/>
        <v>#NAME?</v>
      </c>
      <c r="P925" t="e">
        <f ca="1"/>
        <v>#NAME?</v>
      </c>
      <c r="Q925" t="e">
        <f ca="1"/>
        <v>#NAME?</v>
      </c>
      <c r="S925" s="43"/>
      <c r="T925" s="43"/>
      <c r="U925" s="43"/>
    </row>
    <row r="926" spans="1:21" x14ac:dyDescent="0.35">
      <c r="A926" s="40">
        <f ca="1">INDEX('Flow probs &amp; rates'!$W$5:$W$5999,D925)</f>
        <v>0.22552343084061666</v>
      </c>
      <c r="B926" s="40">
        <f ca="1">INDEX('Flow probs &amp; rates'!$X$5:$X$5999,D925)</f>
        <v>0.61208867385925037</v>
      </c>
      <c r="C926" s="40">
        <f ca="1">INDEX('Flow probs &amp; rates'!$Y$5:$Y$5999,D925)</f>
        <v>0.16238789530013295</v>
      </c>
      <c r="D926" s="12"/>
      <c r="F926">
        <v>0.28755539527541901</v>
      </c>
      <c r="G926">
        <v>-0.49561050671971202</v>
      </c>
      <c r="H926">
        <v>0.20805511145585201</v>
      </c>
      <c r="M926" s="30"/>
      <c r="O926" t="e">
        <f ca="1"/>
        <v>#NAME?</v>
      </c>
      <c r="P926" t="e">
        <f ca="1"/>
        <v>#NAME?</v>
      </c>
      <c r="Q926" t="e">
        <f ca="1"/>
        <v>#NAME?</v>
      </c>
      <c r="S926" s="43"/>
      <c r="T926" s="43"/>
      <c r="U926" s="43"/>
    </row>
    <row r="927" spans="1:21" x14ac:dyDescent="0.35">
      <c r="A927" s="40">
        <f ca="1">INDEX('Flow probs &amp; rates'!$Z$5:$Z$5999,D925)</f>
        <v>2.3893132226805832E-2</v>
      </c>
      <c r="B927" s="40">
        <f ca="1">INDEX('Flow probs &amp; rates'!$AA$5:$AA$5999,D925)</f>
        <v>1.600190880564592E-2</v>
      </c>
      <c r="C927" s="40">
        <f ca="1">INDEX('Flow probs &amp; rates'!$AB$5:$AB$5999,D925)</f>
        <v>0.96010495896754833</v>
      </c>
      <c r="D927" s="12"/>
      <c r="F927">
        <v>2.21757640967261E-2</v>
      </c>
      <c r="G927">
        <v>2.0581406915420299E-2</v>
      </c>
      <c r="H927">
        <v>-4.2757171002039698E-2</v>
      </c>
      <c r="M927" s="30"/>
      <c r="O927" t="e">
        <f ca="1"/>
        <v>#NAME?</v>
      </c>
      <c r="P927" t="e">
        <f ca="1"/>
        <v>#NAME?</v>
      </c>
      <c r="Q927" t="e">
        <f ca="1"/>
        <v>#NAME?</v>
      </c>
      <c r="S927" s="43"/>
      <c r="T927" s="43"/>
      <c r="U927" s="43"/>
    </row>
    <row r="928" spans="1:21" x14ac:dyDescent="0.35">
      <c r="A928" s="40">
        <f ca="1">INDEX('Flow probs &amp; rates'!$T$5:$T$5999,D928)</f>
        <v>0.97346251795911876</v>
      </c>
      <c r="B928" s="40">
        <f ca="1">INDEX('Flow probs &amp; rates'!$U$5:$U$5999,D928)</f>
        <v>1.0288135052345479E-2</v>
      </c>
      <c r="C928" s="40">
        <f ca="1">INDEX('Flow probs &amp; rates'!$V$5:$V$5999,D928)</f>
        <v>1.6249346988535744E-2</v>
      </c>
      <c r="D928" s="12">
        <v>309</v>
      </c>
      <c r="F928">
        <v>-2.8713076385877199E-2</v>
      </c>
      <c r="G928">
        <v>1.3032577355705699E-2</v>
      </c>
      <c r="H928">
        <v>1.5680499030172299E-2</v>
      </c>
      <c r="M928" s="30">
        <v>1849</v>
      </c>
      <c r="N928">
        <v>463</v>
      </c>
      <c r="O928" t="e">
        <f t="array" aca="1" ref="O928:Q933" ca="1">[1]!evect(INDEX(A$4:A$5999,N928):INDEX(C$6:C$5999,N928))</f>
        <v>#NAME?</v>
      </c>
      <c r="P928" t="e">
        <f ca="1"/>
        <v>#NAME?</v>
      </c>
      <c r="Q928" t="e">
        <f ca="1"/>
        <v>#NAME?</v>
      </c>
      <c r="S928" s="43"/>
      <c r="T928" s="43"/>
      <c r="U928" s="43"/>
    </row>
    <row r="929" spans="1:21" x14ac:dyDescent="0.35">
      <c r="A929" s="40">
        <f ca="1">INDEX('Flow probs &amp; rates'!$W$5:$W$5999,D928)</f>
        <v>0.2263537081967984</v>
      </c>
      <c r="B929" s="40">
        <f ca="1">INDEX('Flow probs &amp; rates'!$X$5:$X$5999,D928)</f>
        <v>0.61466315810646721</v>
      </c>
      <c r="C929" s="40">
        <f ca="1">INDEX('Flow probs &amp; rates'!$Y$5:$Y$5999,D928)</f>
        <v>0.15898313369673436</v>
      </c>
      <c r="D929" s="12"/>
      <c r="F929">
        <v>0.28811246857579098</v>
      </c>
      <c r="G929">
        <v>-0.49137352358399999</v>
      </c>
      <c r="H929">
        <v>0.20326105500821001</v>
      </c>
      <c r="M929" s="11"/>
      <c r="O929" t="e">
        <f ca="1"/>
        <v>#NAME?</v>
      </c>
      <c r="P929" t="e">
        <f ca="1"/>
        <v>#NAME?</v>
      </c>
      <c r="Q929" t="e">
        <f ca="1"/>
        <v>#NAME?</v>
      </c>
      <c r="S929" s="43"/>
      <c r="T929" s="43"/>
      <c r="U929" s="43"/>
    </row>
    <row r="930" spans="1:21" x14ac:dyDescent="0.35">
      <c r="A930" s="40">
        <f ca="1">INDEX('Flow probs &amp; rates'!$Z$5:$Z$5999,D928)</f>
        <v>2.4310801309719708E-2</v>
      </c>
      <c r="B930" s="40">
        <f ca="1">INDEX('Flow probs &amp; rates'!$AA$5:$AA$5999,D928)</f>
        <v>1.6171492589596988E-2</v>
      </c>
      <c r="C930" s="40">
        <f ca="1">INDEX('Flow probs &amp; rates'!$AB$5:$AB$5999,D928)</f>
        <v>0.95951770610068332</v>
      </c>
      <c r="D930" s="12"/>
      <c r="F930">
        <v>2.2587877243220499E-2</v>
      </c>
      <c r="G930">
        <v>2.0764483210168098E-2</v>
      </c>
      <c r="H930">
        <v>-4.3352360453388E-2</v>
      </c>
      <c r="M930" s="11"/>
      <c r="O930" t="e">
        <f ca="1"/>
        <v>#NAME?</v>
      </c>
      <c r="P930" t="e">
        <f ca="1"/>
        <v>#NAME?</v>
      </c>
      <c r="Q930" t="e">
        <f ca="1"/>
        <v>#NAME?</v>
      </c>
      <c r="S930" s="43"/>
      <c r="T930" s="43"/>
      <c r="U930" s="43"/>
    </row>
    <row r="931" spans="1:21" x14ac:dyDescent="0.35">
      <c r="A931" s="40">
        <f ca="1">INDEX('Flow probs &amp; rates'!$T$5:$T$5999,D931)</f>
        <v>0.97481569700084669</v>
      </c>
      <c r="B931" s="40">
        <f ca="1">INDEX('Flow probs &amp; rates'!$U$5:$U$5999,D931)</f>
        <v>9.6687670309603957E-3</v>
      </c>
      <c r="C931" s="40">
        <f ca="1">INDEX('Flow probs &amp; rates'!$V$5:$V$5999,D931)</f>
        <v>1.5515535968192832E-2</v>
      </c>
      <c r="D931" s="12">
        <v>310</v>
      </c>
      <c r="F931">
        <v>-2.7169897326704599E-2</v>
      </c>
      <c r="G931">
        <v>1.22168412044278E-2</v>
      </c>
      <c r="H931">
        <v>1.49530561222103E-2</v>
      </c>
      <c r="M931" s="30">
        <v>1855</v>
      </c>
      <c r="O931" t="e">
        <f ca="1"/>
        <v>#NAME?</v>
      </c>
      <c r="P931" t="e">
        <f ca="1"/>
        <v>#NAME?</v>
      </c>
      <c r="Q931" t="e">
        <f ca="1"/>
        <v>#NAME?</v>
      </c>
      <c r="S931" s="43"/>
      <c r="T931" s="43"/>
      <c r="U931" s="43"/>
    </row>
    <row r="932" spans="1:21" x14ac:dyDescent="0.35">
      <c r="A932" s="40">
        <f ca="1">INDEX('Flow probs &amp; rates'!$W$5:$W$5999,D931)</f>
        <v>0.21913589980722992</v>
      </c>
      <c r="B932" s="40">
        <f ca="1">INDEX('Flow probs &amp; rates'!$X$5:$X$5999,D931)</f>
        <v>0.616141112917024</v>
      </c>
      <c r="C932" s="40">
        <f ca="1">INDEX('Flow probs &amp; rates'!$Y$5:$Y$5999,D931)</f>
        <v>0.16472298727574608</v>
      </c>
      <c r="D932" s="12"/>
      <c r="F932">
        <v>0.27807577233452102</v>
      </c>
      <c r="G932">
        <v>-0.488923413403546</v>
      </c>
      <c r="H932">
        <v>0.210847641081675</v>
      </c>
      <c r="M932" s="30"/>
      <c r="O932" t="e">
        <f ca="1"/>
        <v>#NAME?</v>
      </c>
      <c r="P932" t="e">
        <f ca="1"/>
        <v>#NAME?</v>
      </c>
      <c r="Q932" t="e">
        <f ca="1"/>
        <v>#NAME?</v>
      </c>
      <c r="S932" s="43"/>
      <c r="T932" s="43"/>
      <c r="U932" s="43"/>
    </row>
    <row r="933" spans="1:21" x14ac:dyDescent="0.35">
      <c r="A933" s="40">
        <f ca="1">INDEX('Flow probs &amp; rates'!$Z$5:$Z$5999,D931)</f>
        <v>2.5432611778567298E-2</v>
      </c>
      <c r="B933" s="40">
        <f ca="1">INDEX('Flow probs &amp; rates'!$AA$5:$AA$5999,D931)</f>
        <v>1.6643997332183892E-2</v>
      </c>
      <c r="C933" s="40">
        <f ca="1">INDEX('Flow probs &amp; rates'!$AB$5:$AB$5999,D931)</f>
        <v>0.95792339088924883</v>
      </c>
      <c r="D933" s="12"/>
      <c r="F933">
        <v>2.37670768945791E-2</v>
      </c>
      <c r="G933">
        <v>2.1374257349278301E-2</v>
      </c>
      <c r="H933">
        <v>-4.5141334243973499E-2</v>
      </c>
      <c r="M933" s="30"/>
      <c r="O933" t="e">
        <f ca="1"/>
        <v>#NAME?</v>
      </c>
      <c r="P933" t="e">
        <f ca="1"/>
        <v>#NAME?</v>
      </c>
      <c r="Q933" t="e">
        <f ca="1"/>
        <v>#NAME?</v>
      </c>
      <c r="S933" s="43"/>
      <c r="T933" s="43"/>
      <c r="U933" s="43"/>
    </row>
    <row r="934" spans="1:21" x14ac:dyDescent="0.35">
      <c r="A934" s="40">
        <f ca="1">INDEX('Flow probs &amp; rates'!$T$5:$T$5999,D934)</f>
        <v>0.97498156181751838</v>
      </c>
      <c r="B934" s="40">
        <f ca="1">INDEX('Flow probs &amp; rates'!$U$5:$U$5999,D934)</f>
        <v>9.5389194598660531E-3</v>
      </c>
      <c r="C934" s="40">
        <f ca="1">INDEX('Flow probs &amp; rates'!$V$5:$V$5999,D934)</f>
        <v>1.5479518722615522E-2</v>
      </c>
      <c r="D934" s="12">
        <v>311</v>
      </c>
      <c r="F934">
        <v>-2.6944331729584398E-2</v>
      </c>
      <c r="G934">
        <v>1.20364901370217E-2</v>
      </c>
      <c r="H934">
        <v>1.49078415824238E-2</v>
      </c>
      <c r="M934" s="30">
        <v>1861</v>
      </c>
      <c r="N934">
        <v>466</v>
      </c>
      <c r="O934" t="e">
        <f t="array" aca="1" ref="O934:Q939" ca="1">[1]!evect(INDEX(A$4:A$5999,N934):INDEX(C$6:C$5999,N934))</f>
        <v>#NAME?</v>
      </c>
      <c r="P934" t="e">
        <f ca="1"/>
        <v>#NAME?</v>
      </c>
      <c r="Q934" t="e">
        <f ca="1"/>
        <v>#NAME?</v>
      </c>
      <c r="S934" s="43"/>
      <c r="T934" s="43"/>
      <c r="U934" s="43"/>
    </row>
    <row r="935" spans="1:21" x14ac:dyDescent="0.35">
      <c r="A935" s="40">
        <f ca="1">INDEX('Flow probs &amp; rates'!$W$5:$W$5999,D934)</f>
        <v>0.21435800073767453</v>
      </c>
      <c r="B935" s="40">
        <f ca="1">INDEX('Flow probs &amp; rates'!$X$5:$X$5999,D934)</f>
        <v>0.61891833732294887</v>
      </c>
      <c r="C935" s="40">
        <f ca="1">INDEX('Flow probs &amp; rates'!$Y$5:$Y$5999,D934)</f>
        <v>0.16672366193937657</v>
      </c>
      <c r="D935" s="12"/>
      <c r="F935">
        <v>0.27127834987403598</v>
      </c>
      <c r="G935">
        <v>-0.48416907991769798</v>
      </c>
      <c r="H935">
        <v>0.21289073004512901</v>
      </c>
      <c r="M935" s="30"/>
      <c r="O935" t="e">
        <f ca="1"/>
        <v>#NAME?</v>
      </c>
      <c r="P935" t="e">
        <f ca="1"/>
        <v>#NAME?</v>
      </c>
      <c r="Q935" t="e">
        <f ca="1"/>
        <v>#NAME?</v>
      </c>
      <c r="S935" s="43"/>
      <c r="T935" s="43"/>
      <c r="U935" s="43"/>
    </row>
    <row r="936" spans="1:21" x14ac:dyDescent="0.35">
      <c r="A936" s="40">
        <f ca="1">INDEX('Flow probs &amp; rates'!$Z$5:$Z$5999,D934)</f>
        <v>2.5469294556765373E-2</v>
      </c>
      <c r="B936" s="40">
        <f ca="1">INDEX('Flow probs &amp; rates'!$AA$5:$AA$5999,D934)</f>
        <v>1.545836626807715E-2</v>
      </c>
      <c r="C936" s="40">
        <f ca="1">INDEX('Flow probs &amp; rates'!$AB$5:$AB$5999,D934)</f>
        <v>0.95907233917515744</v>
      </c>
      <c r="D936" s="12"/>
      <c r="F936">
        <v>2.40316409904953E-2</v>
      </c>
      <c r="G936">
        <v>1.9784082180644501E-2</v>
      </c>
      <c r="H936">
        <v>-4.3815723171023099E-2</v>
      </c>
      <c r="M936" s="30"/>
      <c r="O936" t="e">
        <f ca="1"/>
        <v>#NAME?</v>
      </c>
      <c r="P936" t="e">
        <f ca="1"/>
        <v>#NAME?</v>
      </c>
      <c r="Q936" t="e">
        <f ca="1"/>
        <v>#NAME?</v>
      </c>
      <c r="S936" s="43"/>
      <c r="T936" s="43"/>
      <c r="U936" s="43"/>
    </row>
    <row r="937" spans="1:21" x14ac:dyDescent="0.35">
      <c r="A937" s="40"/>
      <c r="B937" s="40"/>
      <c r="C937" s="40"/>
      <c r="D937" s="12">
        <v>312</v>
      </c>
      <c r="M937" s="30">
        <v>1867</v>
      </c>
      <c r="O937" t="e">
        <f ca="1"/>
        <v>#NAME?</v>
      </c>
      <c r="P937" t="e">
        <f ca="1"/>
        <v>#NAME?</v>
      </c>
      <c r="Q937" t="e">
        <f ca="1"/>
        <v>#NAME?</v>
      </c>
      <c r="S937" s="43"/>
      <c r="T937" s="43"/>
      <c r="U937" s="43"/>
    </row>
    <row r="938" spans="1:21" x14ac:dyDescent="0.35">
      <c r="A938" s="40"/>
      <c r="B938" s="40"/>
      <c r="C938" s="40"/>
      <c r="D938" s="12"/>
      <c r="M938" s="11"/>
      <c r="O938" t="e">
        <f ca="1"/>
        <v>#NAME?</v>
      </c>
      <c r="P938" t="e">
        <f ca="1"/>
        <v>#NAME?</v>
      </c>
      <c r="Q938" t="e">
        <f ca="1"/>
        <v>#NAME?</v>
      </c>
      <c r="S938" s="43"/>
      <c r="T938" s="43"/>
      <c r="U938" s="43"/>
    </row>
    <row r="939" spans="1:21" x14ac:dyDescent="0.35">
      <c r="A939" s="40"/>
      <c r="B939" s="40"/>
      <c r="C939" s="40"/>
      <c r="D939" s="12"/>
      <c r="M939" s="11"/>
      <c r="O939" t="e">
        <f ca="1"/>
        <v>#NAME?</v>
      </c>
      <c r="P939" t="e">
        <f ca="1"/>
        <v>#NAME?</v>
      </c>
      <c r="Q939" t="e">
        <f ca="1"/>
        <v>#NAME?</v>
      </c>
      <c r="S939" s="43"/>
      <c r="T939" s="43"/>
      <c r="U939" s="43"/>
    </row>
    <row r="940" spans="1:21" x14ac:dyDescent="0.35">
      <c r="A940" s="40"/>
      <c r="B940" s="40"/>
      <c r="C940" s="40"/>
      <c r="D940" s="12">
        <v>313</v>
      </c>
      <c r="M940" s="30">
        <v>1873</v>
      </c>
      <c r="N940">
        <v>469</v>
      </c>
      <c r="O940" t="e">
        <f t="array" aca="1" ref="O940:Q945" ca="1">[1]!evect(INDEX(A$4:A$5999,N940):INDEX(C$6:C$5999,N940))</f>
        <v>#NAME?</v>
      </c>
      <c r="P940" t="e">
        <f ca="1"/>
        <v>#NAME?</v>
      </c>
      <c r="Q940" t="e">
        <f ca="1"/>
        <v>#NAME?</v>
      </c>
      <c r="S940" s="43"/>
      <c r="T940" s="43"/>
      <c r="U940" s="43"/>
    </row>
    <row r="941" spans="1:21" x14ac:dyDescent="0.35">
      <c r="A941" s="40"/>
      <c r="B941" s="40"/>
      <c r="C941" s="40"/>
      <c r="D941" s="12"/>
      <c r="M941" s="30"/>
      <c r="O941" t="e">
        <f ca="1"/>
        <v>#NAME?</v>
      </c>
      <c r="P941" t="e">
        <f ca="1"/>
        <v>#NAME?</v>
      </c>
      <c r="Q941" t="e">
        <f ca="1"/>
        <v>#NAME?</v>
      </c>
      <c r="S941" s="43"/>
      <c r="T941" s="43"/>
      <c r="U941" s="43"/>
    </row>
    <row r="942" spans="1:21" x14ac:dyDescent="0.35">
      <c r="A942" s="40"/>
      <c r="B942" s="40"/>
      <c r="C942" s="40"/>
      <c r="D942" s="12"/>
      <c r="M942" s="30"/>
      <c r="O942" t="e">
        <f ca="1"/>
        <v>#NAME?</v>
      </c>
      <c r="P942" t="e">
        <f ca="1"/>
        <v>#NAME?</v>
      </c>
      <c r="Q942" t="e">
        <f ca="1"/>
        <v>#NAME?</v>
      </c>
      <c r="S942" s="43"/>
      <c r="T942" s="43"/>
      <c r="U942" s="43"/>
    </row>
    <row r="943" spans="1:21" x14ac:dyDescent="0.35">
      <c r="A943" s="40"/>
      <c r="B943" s="40"/>
      <c r="C943" s="40"/>
      <c r="D943" s="12">
        <v>314</v>
      </c>
      <c r="M943" s="30">
        <v>1879</v>
      </c>
      <c r="O943" t="e">
        <f ca="1"/>
        <v>#NAME?</v>
      </c>
      <c r="P943" t="e">
        <f ca="1"/>
        <v>#NAME?</v>
      </c>
      <c r="Q943" t="e">
        <f ca="1"/>
        <v>#NAME?</v>
      </c>
      <c r="S943" s="43"/>
      <c r="T943" s="43"/>
      <c r="U943" s="43"/>
    </row>
    <row r="944" spans="1:21" x14ac:dyDescent="0.35">
      <c r="A944" s="40"/>
      <c r="B944" s="40"/>
      <c r="C944" s="40"/>
      <c r="D944" s="12"/>
      <c r="M944" s="30"/>
      <c r="O944" t="e">
        <f ca="1"/>
        <v>#NAME?</v>
      </c>
      <c r="P944" t="e">
        <f ca="1"/>
        <v>#NAME?</v>
      </c>
      <c r="Q944" t="e">
        <f ca="1"/>
        <v>#NAME?</v>
      </c>
      <c r="S944" s="43"/>
      <c r="T944" s="43"/>
      <c r="U944" s="43"/>
    </row>
    <row r="945" spans="1:21" x14ac:dyDescent="0.35">
      <c r="A945" s="40"/>
      <c r="B945" s="40"/>
      <c r="C945" s="40"/>
      <c r="D945" s="12"/>
      <c r="M945" s="30"/>
      <c r="O945" t="e">
        <f ca="1"/>
        <v>#NAME?</v>
      </c>
      <c r="P945" t="e">
        <f ca="1"/>
        <v>#NAME?</v>
      </c>
      <c r="Q945" t="e">
        <f ca="1"/>
        <v>#NAME?</v>
      </c>
      <c r="S945" s="43"/>
      <c r="T945" s="43"/>
      <c r="U945" s="43"/>
    </row>
    <row r="946" spans="1:21" x14ac:dyDescent="0.35">
      <c r="A946" s="40"/>
      <c r="B946" s="40"/>
      <c r="C946" s="40"/>
      <c r="D946" s="12">
        <v>315</v>
      </c>
      <c r="M946" s="30">
        <v>1885</v>
      </c>
      <c r="N946">
        <v>472</v>
      </c>
      <c r="O946" t="e">
        <f t="array" aca="1" ref="O946:Q951" ca="1">[1]!evect(INDEX(A$4:A$5999,N946):INDEX(C$6:C$5999,N946))</f>
        <v>#NAME?</v>
      </c>
      <c r="P946" t="e">
        <f ca="1"/>
        <v>#NAME?</v>
      </c>
      <c r="Q946" t="e">
        <f ca="1"/>
        <v>#NAME?</v>
      </c>
      <c r="S946" s="43"/>
      <c r="T946" s="43"/>
      <c r="U946" s="43"/>
    </row>
    <row r="947" spans="1:21" x14ac:dyDescent="0.35">
      <c r="A947" s="40"/>
      <c r="B947" s="40"/>
      <c r="C947" s="40"/>
      <c r="D947" s="12"/>
      <c r="M947" s="11"/>
      <c r="O947" t="e">
        <f ca="1"/>
        <v>#NAME?</v>
      </c>
      <c r="P947" t="e">
        <f ca="1"/>
        <v>#NAME?</v>
      </c>
      <c r="Q947" t="e">
        <f ca="1"/>
        <v>#NAME?</v>
      </c>
      <c r="S947" s="43"/>
      <c r="T947" s="43"/>
      <c r="U947" s="43"/>
    </row>
    <row r="948" spans="1:21" x14ac:dyDescent="0.35">
      <c r="A948" s="40"/>
      <c r="B948" s="40"/>
      <c r="C948" s="40"/>
      <c r="D948" s="12"/>
      <c r="M948" s="11"/>
      <c r="O948" t="e">
        <f ca="1"/>
        <v>#NAME?</v>
      </c>
      <c r="P948" t="e">
        <f ca="1"/>
        <v>#NAME?</v>
      </c>
      <c r="Q948" t="e">
        <f ca="1"/>
        <v>#NAME?</v>
      </c>
      <c r="S948" s="43"/>
      <c r="T948" s="43"/>
      <c r="U948" s="43"/>
    </row>
    <row r="949" spans="1:21" x14ac:dyDescent="0.35">
      <c r="A949" s="40"/>
      <c r="B949" s="40"/>
      <c r="C949" s="40"/>
      <c r="D949" s="12">
        <v>316</v>
      </c>
      <c r="M949" s="30">
        <v>1891</v>
      </c>
      <c r="O949" t="e">
        <f ca="1"/>
        <v>#NAME?</v>
      </c>
      <c r="P949" t="e">
        <f ca="1"/>
        <v>#NAME?</v>
      </c>
      <c r="Q949" t="e">
        <f ca="1"/>
        <v>#NAME?</v>
      </c>
      <c r="S949" s="43"/>
      <c r="T949" s="43"/>
      <c r="U949" s="43"/>
    </row>
    <row r="950" spans="1:21" x14ac:dyDescent="0.35">
      <c r="A950" s="40"/>
      <c r="B950" s="40"/>
      <c r="C950" s="40"/>
      <c r="D950" s="12"/>
      <c r="M950" s="30"/>
      <c r="O950" t="e">
        <f ca="1"/>
        <v>#NAME?</v>
      </c>
      <c r="P950" t="e">
        <f ca="1"/>
        <v>#NAME?</v>
      </c>
      <c r="Q950" t="e">
        <f ca="1"/>
        <v>#NAME?</v>
      </c>
      <c r="S950" s="43"/>
      <c r="T950" s="43"/>
      <c r="U950" s="43"/>
    </row>
    <row r="951" spans="1:21" x14ac:dyDescent="0.35">
      <c r="A951" s="40"/>
      <c r="B951" s="40"/>
      <c r="C951" s="40"/>
      <c r="D951" s="12"/>
      <c r="M951" s="30"/>
      <c r="O951" t="e">
        <f ca="1"/>
        <v>#NAME?</v>
      </c>
      <c r="P951" t="e">
        <f ca="1"/>
        <v>#NAME?</v>
      </c>
      <c r="Q951" t="e">
        <f ca="1"/>
        <v>#NAME?</v>
      </c>
      <c r="S951" s="43"/>
      <c r="T951" s="43"/>
      <c r="U951" s="43"/>
    </row>
    <row r="952" spans="1:21" x14ac:dyDescent="0.35">
      <c r="A952" s="40"/>
      <c r="B952" s="40"/>
      <c r="C952" s="40"/>
      <c r="D952" s="12">
        <v>317</v>
      </c>
      <c r="M952" s="30">
        <v>1897</v>
      </c>
      <c r="N952">
        <v>475</v>
      </c>
      <c r="O952" t="e">
        <f t="array" aca="1" ref="O952:Q957" ca="1">[1]!evect(INDEX(A$4:A$5999,N952):INDEX(C$6:C$5999,N952))</f>
        <v>#NAME?</v>
      </c>
      <c r="P952" t="e">
        <f ca="1"/>
        <v>#NAME?</v>
      </c>
      <c r="Q952" t="e">
        <f ca="1"/>
        <v>#NAME?</v>
      </c>
      <c r="S952" s="43"/>
      <c r="T952" s="43"/>
      <c r="U952" s="43"/>
    </row>
    <row r="953" spans="1:21" x14ac:dyDescent="0.35">
      <c r="A953" s="40"/>
      <c r="B953" s="40"/>
      <c r="C953" s="40"/>
      <c r="D953" s="12"/>
      <c r="M953" s="30"/>
      <c r="O953" t="e">
        <f ca="1"/>
        <v>#NAME?</v>
      </c>
      <c r="P953" t="e">
        <f ca="1"/>
        <v>#NAME?</v>
      </c>
      <c r="Q953" t="e">
        <f ca="1"/>
        <v>#NAME?</v>
      </c>
      <c r="S953" s="43"/>
      <c r="T953" s="43"/>
      <c r="U953" s="43"/>
    </row>
    <row r="954" spans="1:21" x14ac:dyDescent="0.35">
      <c r="A954" s="40"/>
      <c r="B954" s="40"/>
      <c r="C954" s="40"/>
      <c r="D954" s="12"/>
      <c r="M954" s="30"/>
      <c r="O954" t="e">
        <f ca="1"/>
        <v>#NAME?</v>
      </c>
      <c r="P954" t="e">
        <f ca="1"/>
        <v>#NAME?</v>
      </c>
      <c r="Q954" t="e">
        <f ca="1"/>
        <v>#NAME?</v>
      </c>
      <c r="S954" s="43"/>
      <c r="T954" s="43"/>
      <c r="U954" s="43"/>
    </row>
    <row r="955" spans="1:21" x14ac:dyDescent="0.35">
      <c r="A955" s="40"/>
      <c r="B955" s="40"/>
      <c r="C955" s="40"/>
      <c r="D955" s="12">
        <v>318</v>
      </c>
      <c r="M955" s="30">
        <v>1903</v>
      </c>
      <c r="O955" t="e">
        <f ca="1"/>
        <v>#NAME?</v>
      </c>
      <c r="P955" t="e">
        <f ca="1"/>
        <v>#NAME?</v>
      </c>
      <c r="Q955" t="e">
        <f ca="1"/>
        <v>#NAME?</v>
      </c>
      <c r="S955" s="43"/>
      <c r="T955" s="43"/>
      <c r="U955" s="43"/>
    </row>
    <row r="956" spans="1:21" x14ac:dyDescent="0.35">
      <c r="A956" s="40"/>
      <c r="B956" s="40"/>
      <c r="C956" s="40"/>
      <c r="D956" s="12"/>
      <c r="M956" s="11"/>
      <c r="O956" t="e">
        <f ca="1"/>
        <v>#NAME?</v>
      </c>
      <c r="P956" t="e">
        <f ca="1"/>
        <v>#NAME?</v>
      </c>
      <c r="Q956" t="e">
        <f ca="1"/>
        <v>#NAME?</v>
      </c>
      <c r="S956" s="43"/>
      <c r="T956" s="43"/>
      <c r="U956" s="43"/>
    </row>
    <row r="957" spans="1:21" x14ac:dyDescent="0.35">
      <c r="A957" s="40"/>
      <c r="B957" s="40"/>
      <c r="C957" s="40"/>
      <c r="D957" s="12"/>
      <c r="M957" s="11"/>
      <c r="O957" t="e">
        <f ca="1"/>
        <v>#NAME?</v>
      </c>
      <c r="P957" t="e">
        <f ca="1"/>
        <v>#NAME?</v>
      </c>
      <c r="Q957" t="e">
        <f ca="1"/>
        <v>#NAME?</v>
      </c>
      <c r="S957" s="43"/>
      <c r="T957" s="43"/>
      <c r="U957" s="43"/>
    </row>
    <row r="958" spans="1:21" x14ac:dyDescent="0.35">
      <c r="A958" s="40"/>
      <c r="B958" s="40"/>
      <c r="C958" s="40"/>
      <c r="D958" s="12">
        <v>319</v>
      </c>
      <c r="M958" s="30">
        <v>1909</v>
      </c>
      <c r="N958">
        <v>478</v>
      </c>
      <c r="O958" t="e">
        <f t="array" aca="1" ref="O958:Q963" ca="1">[1]!evect(INDEX(A$4:A$5999,N958):INDEX(C$6:C$5999,N958))</f>
        <v>#NAME?</v>
      </c>
      <c r="P958" t="e">
        <f ca="1"/>
        <v>#NAME?</v>
      </c>
      <c r="Q958" t="e">
        <f ca="1"/>
        <v>#NAME?</v>
      </c>
      <c r="S958" s="43"/>
      <c r="T958" s="43"/>
      <c r="U958" s="43"/>
    </row>
    <row r="959" spans="1:21" x14ac:dyDescent="0.35">
      <c r="A959" s="40"/>
      <c r="B959" s="40"/>
      <c r="C959" s="40"/>
      <c r="D959" s="12"/>
      <c r="M959" s="30"/>
      <c r="O959" t="e">
        <f ca="1"/>
        <v>#NAME?</v>
      </c>
      <c r="P959" t="e">
        <f ca="1"/>
        <v>#NAME?</v>
      </c>
      <c r="Q959" t="e">
        <f ca="1"/>
        <v>#NAME?</v>
      </c>
      <c r="S959" s="43"/>
      <c r="T959" s="43"/>
      <c r="U959" s="43"/>
    </row>
    <row r="960" spans="1:21" x14ac:dyDescent="0.35">
      <c r="A960" s="40"/>
      <c r="B960" s="40"/>
      <c r="C960" s="40"/>
      <c r="D960" s="12"/>
      <c r="M960" s="30"/>
      <c r="O960" t="e">
        <f ca="1"/>
        <v>#NAME?</v>
      </c>
      <c r="P960" t="e">
        <f ca="1"/>
        <v>#NAME?</v>
      </c>
      <c r="Q960" t="e">
        <f ca="1"/>
        <v>#NAME?</v>
      </c>
      <c r="S960" s="43"/>
      <c r="T960" s="43"/>
      <c r="U960" s="43"/>
    </row>
    <row r="961" spans="1:21" x14ac:dyDescent="0.35">
      <c r="A961" s="40"/>
      <c r="B961" s="40"/>
      <c r="C961" s="40"/>
      <c r="D961" s="12">
        <v>320</v>
      </c>
      <c r="M961" s="30">
        <v>1915</v>
      </c>
      <c r="O961" t="e">
        <f ca="1"/>
        <v>#NAME?</v>
      </c>
      <c r="P961" t="e">
        <f ca="1"/>
        <v>#NAME?</v>
      </c>
      <c r="Q961" t="e">
        <f ca="1"/>
        <v>#NAME?</v>
      </c>
      <c r="S961" s="43"/>
      <c r="T961" s="43"/>
      <c r="U961" s="43"/>
    </row>
    <row r="962" spans="1:21" x14ac:dyDescent="0.35">
      <c r="A962" s="40"/>
      <c r="B962" s="40"/>
      <c r="C962" s="40"/>
      <c r="D962" s="12"/>
      <c r="M962" s="30"/>
      <c r="O962" t="e">
        <f ca="1"/>
        <v>#NAME?</v>
      </c>
      <c r="P962" t="e">
        <f ca="1"/>
        <v>#NAME?</v>
      </c>
      <c r="Q962" t="e">
        <f ca="1"/>
        <v>#NAME?</v>
      </c>
      <c r="S962" s="43"/>
      <c r="T962" s="43"/>
      <c r="U962" s="43"/>
    </row>
    <row r="963" spans="1:21" x14ac:dyDescent="0.35">
      <c r="A963" s="40"/>
      <c r="B963" s="40"/>
      <c r="C963" s="40"/>
      <c r="D963" s="12"/>
      <c r="M963" s="30"/>
      <c r="O963" t="e">
        <f ca="1"/>
        <v>#NAME?</v>
      </c>
      <c r="P963" t="e">
        <f ca="1"/>
        <v>#NAME?</v>
      </c>
      <c r="Q963" t="e">
        <f ca="1"/>
        <v>#NAME?</v>
      </c>
      <c r="S963" s="43"/>
      <c r="T963" s="43"/>
      <c r="U963" s="43"/>
    </row>
    <row r="964" spans="1:21" x14ac:dyDescent="0.35">
      <c r="A964" s="40"/>
      <c r="B964" s="40"/>
      <c r="C964" s="40"/>
      <c r="D964" s="12">
        <v>321</v>
      </c>
      <c r="M964" s="30">
        <v>1921</v>
      </c>
      <c r="N964">
        <v>481</v>
      </c>
      <c r="O964" t="e">
        <f t="array" aca="1" ref="O964:Q969" ca="1">[1]!evect(INDEX(A$4:A$5999,N964):INDEX(C$6:C$5999,N964))</f>
        <v>#NAME?</v>
      </c>
      <c r="P964" t="e">
        <f ca="1"/>
        <v>#NAME?</v>
      </c>
      <c r="Q964" t="e">
        <f ca="1"/>
        <v>#NAME?</v>
      </c>
      <c r="S964" s="43"/>
      <c r="T964" s="43"/>
      <c r="U964" s="43"/>
    </row>
    <row r="965" spans="1:21" x14ac:dyDescent="0.35">
      <c r="A965" s="40"/>
      <c r="B965" s="40"/>
      <c r="C965" s="40"/>
      <c r="D965" s="12"/>
      <c r="M965" s="11"/>
      <c r="O965" t="e">
        <f ca="1"/>
        <v>#NAME?</v>
      </c>
      <c r="P965" t="e">
        <f ca="1"/>
        <v>#NAME?</v>
      </c>
      <c r="Q965" t="e">
        <f ca="1"/>
        <v>#NAME?</v>
      </c>
      <c r="S965" s="43"/>
      <c r="T965" s="43"/>
      <c r="U965" s="43"/>
    </row>
    <row r="966" spans="1:21" x14ac:dyDescent="0.35">
      <c r="A966" s="40"/>
      <c r="B966" s="40"/>
      <c r="C966" s="40"/>
      <c r="D966" s="12"/>
      <c r="M966" s="11"/>
      <c r="O966" t="e">
        <f ca="1"/>
        <v>#NAME?</v>
      </c>
      <c r="P966" t="e">
        <f ca="1"/>
        <v>#NAME?</v>
      </c>
      <c r="Q966" t="e">
        <f ca="1"/>
        <v>#NAME?</v>
      </c>
      <c r="S966" s="43"/>
      <c r="T966" s="43"/>
      <c r="U966" s="43"/>
    </row>
    <row r="967" spans="1:21" x14ac:dyDescent="0.35">
      <c r="A967" s="40"/>
      <c r="B967" s="40"/>
      <c r="C967" s="40"/>
      <c r="D967" s="12">
        <v>322</v>
      </c>
      <c r="M967" s="30">
        <v>1927</v>
      </c>
      <c r="O967" t="e">
        <f ca="1"/>
        <v>#NAME?</v>
      </c>
      <c r="P967" t="e">
        <f ca="1"/>
        <v>#NAME?</v>
      </c>
      <c r="Q967" t="e">
        <f ca="1"/>
        <v>#NAME?</v>
      </c>
      <c r="S967" s="43"/>
      <c r="T967" s="43"/>
      <c r="U967" s="43"/>
    </row>
    <row r="968" spans="1:21" x14ac:dyDescent="0.35">
      <c r="A968" s="40"/>
      <c r="B968" s="40"/>
      <c r="C968" s="40"/>
      <c r="D968" s="12"/>
      <c r="M968" s="30"/>
      <c r="O968" t="e">
        <f ca="1"/>
        <v>#NAME?</v>
      </c>
      <c r="P968" t="e">
        <f ca="1"/>
        <v>#NAME?</v>
      </c>
      <c r="Q968" t="e">
        <f ca="1"/>
        <v>#NAME?</v>
      </c>
      <c r="S968" s="43"/>
      <c r="T968" s="43"/>
      <c r="U968" s="43"/>
    </row>
    <row r="969" spans="1:21" x14ac:dyDescent="0.35">
      <c r="A969" s="40"/>
      <c r="B969" s="40"/>
      <c r="C969" s="40"/>
      <c r="D969" s="12"/>
      <c r="M969" s="30"/>
      <c r="O969" t="e">
        <f ca="1"/>
        <v>#NAME?</v>
      </c>
      <c r="P969" t="e">
        <f ca="1"/>
        <v>#NAME?</v>
      </c>
      <c r="Q969" t="e">
        <f ca="1"/>
        <v>#NAME?</v>
      </c>
      <c r="S969" s="43"/>
      <c r="T969" s="43"/>
      <c r="U969" s="43"/>
    </row>
    <row r="970" spans="1:21" x14ac:dyDescent="0.35">
      <c r="A970" s="40"/>
      <c r="B970" s="40"/>
      <c r="C970" s="40"/>
      <c r="D970" s="12">
        <v>323</v>
      </c>
      <c r="M970" s="30">
        <v>1933</v>
      </c>
      <c r="N970">
        <v>484</v>
      </c>
      <c r="O970" t="e">
        <f t="array" aca="1" ref="O970:Q975" ca="1">[1]!evect(INDEX(A$4:A$5999,N970):INDEX(C$6:C$5999,N970))</f>
        <v>#NAME?</v>
      </c>
      <c r="P970" t="e">
        <f ca="1"/>
        <v>#NAME?</v>
      </c>
      <c r="Q970" t="e">
        <f ca="1"/>
        <v>#NAME?</v>
      </c>
      <c r="S970" s="43"/>
      <c r="T970" s="43"/>
      <c r="U970" s="43"/>
    </row>
    <row r="971" spans="1:21" x14ac:dyDescent="0.35">
      <c r="A971" s="40"/>
      <c r="B971" s="40"/>
      <c r="C971" s="40"/>
      <c r="D971" s="12"/>
      <c r="M971" s="30"/>
      <c r="O971" t="e">
        <f ca="1"/>
        <v>#NAME?</v>
      </c>
      <c r="P971" t="e">
        <f ca="1"/>
        <v>#NAME?</v>
      </c>
      <c r="Q971" t="e">
        <f ca="1"/>
        <v>#NAME?</v>
      </c>
      <c r="S971" s="43"/>
      <c r="T971" s="43"/>
      <c r="U971" s="43"/>
    </row>
    <row r="972" spans="1:21" x14ac:dyDescent="0.35">
      <c r="A972" s="40"/>
      <c r="B972" s="40"/>
      <c r="C972" s="40"/>
      <c r="D972" s="12"/>
      <c r="M972" s="30"/>
      <c r="O972" t="e">
        <f ca="1"/>
        <v>#NAME?</v>
      </c>
      <c r="P972" t="e">
        <f ca="1"/>
        <v>#NAME?</v>
      </c>
      <c r="Q972" t="e">
        <f ca="1"/>
        <v>#NAME?</v>
      </c>
      <c r="S972" s="43"/>
      <c r="T972" s="43"/>
      <c r="U972" s="43"/>
    </row>
    <row r="973" spans="1:21" x14ac:dyDescent="0.35">
      <c r="A973" s="40"/>
      <c r="B973" s="40"/>
      <c r="C973" s="40"/>
      <c r="D973" s="12">
        <v>324</v>
      </c>
      <c r="M973" s="30">
        <v>1939</v>
      </c>
      <c r="O973" t="e">
        <f ca="1"/>
        <v>#NAME?</v>
      </c>
      <c r="P973" t="e">
        <f ca="1"/>
        <v>#NAME?</v>
      </c>
      <c r="Q973" t="e">
        <f ca="1"/>
        <v>#NAME?</v>
      </c>
      <c r="S973" s="43"/>
      <c r="T973" s="43"/>
      <c r="U973" s="43"/>
    </row>
    <row r="974" spans="1:21" x14ac:dyDescent="0.35">
      <c r="A974" s="40"/>
      <c r="B974" s="40"/>
      <c r="C974" s="40"/>
      <c r="D974" s="12"/>
      <c r="M974" s="11"/>
      <c r="O974" t="e">
        <f ca="1"/>
        <v>#NAME?</v>
      </c>
      <c r="P974" t="e">
        <f ca="1"/>
        <v>#NAME?</v>
      </c>
      <c r="Q974" t="e">
        <f ca="1"/>
        <v>#NAME?</v>
      </c>
      <c r="S974" s="43"/>
      <c r="T974" s="43"/>
      <c r="U974" s="43"/>
    </row>
    <row r="975" spans="1:21" x14ac:dyDescent="0.35">
      <c r="A975" s="40"/>
      <c r="B975" s="40"/>
      <c r="C975" s="40"/>
      <c r="D975" s="12"/>
      <c r="M975" s="11"/>
      <c r="O975" t="e">
        <f ca="1"/>
        <v>#NAME?</v>
      </c>
      <c r="P975" t="e">
        <f ca="1"/>
        <v>#NAME?</v>
      </c>
      <c r="Q975" t="e">
        <f ca="1"/>
        <v>#NAME?</v>
      </c>
      <c r="S975" s="43"/>
      <c r="T975" s="43"/>
      <c r="U975" s="43"/>
    </row>
    <row r="976" spans="1:21" x14ac:dyDescent="0.35">
      <c r="A976" s="40"/>
      <c r="B976" s="40"/>
      <c r="C976" s="40"/>
      <c r="D976" s="12">
        <v>325</v>
      </c>
      <c r="M976" s="30">
        <v>1945</v>
      </c>
      <c r="N976">
        <v>487</v>
      </c>
      <c r="O976" t="e">
        <f t="array" aca="1" ref="O976:Q981" ca="1">[1]!evect(INDEX(A$4:A$5999,N976):INDEX(C$6:C$5999,N976))</f>
        <v>#NAME?</v>
      </c>
      <c r="P976" t="e">
        <f ca="1"/>
        <v>#NAME?</v>
      </c>
      <c r="Q976" t="e">
        <f ca="1"/>
        <v>#NAME?</v>
      </c>
      <c r="S976" s="43"/>
      <c r="T976" s="43"/>
      <c r="U976" s="43"/>
    </row>
    <row r="977" spans="1:21" x14ac:dyDescent="0.35">
      <c r="A977" s="40"/>
      <c r="B977" s="40"/>
      <c r="C977" s="40"/>
      <c r="D977" s="12"/>
      <c r="M977" s="30"/>
      <c r="O977" t="e">
        <f ca="1"/>
        <v>#NAME?</v>
      </c>
      <c r="P977" t="e">
        <f ca="1"/>
        <v>#NAME?</v>
      </c>
      <c r="Q977" t="e">
        <f ca="1"/>
        <v>#NAME?</v>
      </c>
      <c r="S977" s="43"/>
      <c r="T977" s="43"/>
      <c r="U977" s="43"/>
    </row>
    <row r="978" spans="1:21" x14ac:dyDescent="0.35">
      <c r="A978" s="40"/>
      <c r="B978" s="40"/>
      <c r="C978" s="40"/>
      <c r="D978" s="12"/>
      <c r="M978" s="30"/>
      <c r="O978" t="e">
        <f ca="1"/>
        <v>#NAME?</v>
      </c>
      <c r="P978" t="e">
        <f ca="1"/>
        <v>#NAME?</v>
      </c>
      <c r="Q978" t="e">
        <f ca="1"/>
        <v>#NAME?</v>
      </c>
      <c r="S978" s="43"/>
      <c r="T978" s="43"/>
      <c r="U978" s="43"/>
    </row>
    <row r="979" spans="1:21" x14ac:dyDescent="0.35">
      <c r="A979" s="40"/>
      <c r="B979" s="40"/>
      <c r="C979" s="40"/>
      <c r="D979" s="12">
        <v>326</v>
      </c>
      <c r="M979" s="30">
        <v>1951</v>
      </c>
      <c r="O979" t="e">
        <f ca="1"/>
        <v>#NAME?</v>
      </c>
      <c r="P979" t="e">
        <f ca="1"/>
        <v>#NAME?</v>
      </c>
      <c r="Q979" t="e">
        <f ca="1"/>
        <v>#NAME?</v>
      </c>
      <c r="S979" s="43"/>
      <c r="T979" s="43"/>
      <c r="U979" s="43"/>
    </row>
    <row r="980" spans="1:21" x14ac:dyDescent="0.35">
      <c r="A980" s="40"/>
      <c r="B980" s="40"/>
      <c r="C980" s="40"/>
      <c r="D980" s="12"/>
      <c r="M980" s="30"/>
      <c r="O980" t="e">
        <f ca="1"/>
        <v>#NAME?</v>
      </c>
      <c r="P980" t="e">
        <f ca="1"/>
        <v>#NAME?</v>
      </c>
      <c r="Q980" t="e">
        <f ca="1"/>
        <v>#NAME?</v>
      </c>
      <c r="S980" s="43"/>
      <c r="T980" s="43"/>
      <c r="U980" s="43"/>
    </row>
    <row r="981" spans="1:21" x14ac:dyDescent="0.35">
      <c r="A981" s="40"/>
      <c r="B981" s="40"/>
      <c r="C981" s="40"/>
      <c r="D981" s="12"/>
      <c r="M981" s="30"/>
      <c r="O981" t="e">
        <f ca="1"/>
        <v>#NAME?</v>
      </c>
      <c r="P981" t="e">
        <f ca="1"/>
        <v>#NAME?</v>
      </c>
      <c r="Q981" t="e">
        <f ca="1"/>
        <v>#NAME?</v>
      </c>
      <c r="S981" s="43"/>
      <c r="T981" s="43"/>
      <c r="U981" s="43"/>
    </row>
    <row r="982" spans="1:21" x14ac:dyDescent="0.35">
      <c r="A982" s="40"/>
      <c r="B982" s="40"/>
      <c r="C982" s="40"/>
      <c r="D982" s="12">
        <v>327</v>
      </c>
      <c r="M982" s="30">
        <v>1957</v>
      </c>
      <c r="N982">
        <v>490</v>
      </c>
      <c r="O982" t="e">
        <f t="array" aca="1" ref="O982:Q987" ca="1">[1]!evect(INDEX(A$4:A$5999,N982):INDEX(C$6:C$5999,N982))</f>
        <v>#NAME?</v>
      </c>
      <c r="P982" t="e">
        <f ca="1"/>
        <v>#NAME?</v>
      </c>
      <c r="Q982" t="e">
        <f ca="1"/>
        <v>#NAME?</v>
      </c>
      <c r="S982" s="43"/>
      <c r="T982" s="43"/>
      <c r="U982" s="43"/>
    </row>
    <row r="983" spans="1:21" x14ac:dyDescent="0.35">
      <c r="A983" s="40"/>
      <c r="B983" s="40"/>
      <c r="C983" s="40"/>
      <c r="D983" s="12"/>
      <c r="M983" s="11"/>
      <c r="O983" t="e">
        <f ca="1"/>
        <v>#NAME?</v>
      </c>
      <c r="P983" t="e">
        <f ca="1"/>
        <v>#NAME?</v>
      </c>
      <c r="Q983" t="e">
        <f ca="1"/>
        <v>#NAME?</v>
      </c>
      <c r="S983" s="43"/>
      <c r="T983" s="43"/>
      <c r="U983" s="43"/>
    </row>
    <row r="984" spans="1:21" x14ac:dyDescent="0.35">
      <c r="A984" s="40"/>
      <c r="B984" s="40"/>
      <c r="C984" s="40"/>
      <c r="D984" s="12"/>
      <c r="M984" s="11"/>
      <c r="O984" t="e">
        <f ca="1"/>
        <v>#NAME?</v>
      </c>
      <c r="P984" t="e">
        <f ca="1"/>
        <v>#NAME?</v>
      </c>
      <c r="Q984" t="e">
        <f ca="1"/>
        <v>#NAME?</v>
      </c>
      <c r="S984" s="43"/>
      <c r="T984" s="43"/>
      <c r="U984" s="43"/>
    </row>
    <row r="985" spans="1:21" x14ac:dyDescent="0.35">
      <c r="A985" s="40"/>
      <c r="B985" s="40"/>
      <c r="C985" s="40"/>
      <c r="D985" s="12">
        <v>328</v>
      </c>
      <c r="M985" s="30">
        <v>1963</v>
      </c>
      <c r="O985" t="e">
        <f ca="1"/>
        <v>#NAME?</v>
      </c>
      <c r="P985" t="e">
        <f ca="1"/>
        <v>#NAME?</v>
      </c>
      <c r="Q985" t="e">
        <f ca="1"/>
        <v>#NAME?</v>
      </c>
      <c r="S985" s="43"/>
      <c r="T985" s="43"/>
      <c r="U985" s="43"/>
    </row>
    <row r="986" spans="1:21" x14ac:dyDescent="0.35">
      <c r="A986" s="40"/>
      <c r="B986" s="40"/>
      <c r="C986" s="40"/>
      <c r="D986" s="12"/>
      <c r="M986" s="30"/>
      <c r="O986" t="e">
        <f ca="1"/>
        <v>#NAME?</v>
      </c>
      <c r="P986" t="e">
        <f ca="1"/>
        <v>#NAME?</v>
      </c>
      <c r="Q986" t="e">
        <f ca="1"/>
        <v>#NAME?</v>
      </c>
      <c r="S986" s="43"/>
      <c r="T986" s="43"/>
      <c r="U986" s="43"/>
    </row>
    <row r="987" spans="1:21" x14ac:dyDescent="0.35">
      <c r="A987" s="40"/>
      <c r="B987" s="40"/>
      <c r="C987" s="40"/>
      <c r="D987" s="12"/>
      <c r="M987" s="30"/>
      <c r="O987" t="e">
        <f ca="1"/>
        <v>#NAME?</v>
      </c>
      <c r="P987" t="e">
        <f ca="1"/>
        <v>#NAME?</v>
      </c>
      <c r="Q987" t="e">
        <f ca="1"/>
        <v>#NAME?</v>
      </c>
      <c r="S987" s="43"/>
      <c r="T987" s="43"/>
      <c r="U987" s="43"/>
    </row>
    <row r="988" spans="1:21" x14ac:dyDescent="0.35">
      <c r="A988" s="40"/>
      <c r="B988" s="40"/>
      <c r="C988" s="40"/>
      <c r="D988" s="12">
        <v>329</v>
      </c>
      <c r="M988" s="30">
        <v>1969</v>
      </c>
      <c r="N988">
        <v>493</v>
      </c>
      <c r="O988" t="e">
        <f t="array" aca="1" ref="O988:Q993" ca="1">[1]!evect(INDEX(A$4:A$5999,N988):INDEX(C$6:C$5999,N988))</f>
        <v>#NAME?</v>
      </c>
      <c r="P988" t="e">
        <f ca="1"/>
        <v>#NAME?</v>
      </c>
      <c r="Q988" t="e">
        <f ca="1"/>
        <v>#NAME?</v>
      </c>
      <c r="S988" s="43"/>
      <c r="T988" s="43"/>
      <c r="U988" s="43"/>
    </row>
    <row r="989" spans="1:21" x14ac:dyDescent="0.35">
      <c r="A989" s="40"/>
      <c r="B989" s="40"/>
      <c r="C989" s="40"/>
      <c r="D989" s="12"/>
      <c r="M989" s="30"/>
      <c r="O989" t="e">
        <f ca="1"/>
        <v>#NAME?</v>
      </c>
      <c r="P989" t="e">
        <f ca="1"/>
        <v>#NAME?</v>
      </c>
      <c r="Q989" t="e">
        <f ca="1"/>
        <v>#NAME?</v>
      </c>
      <c r="S989" s="43"/>
      <c r="T989" s="43"/>
      <c r="U989" s="43"/>
    </row>
    <row r="990" spans="1:21" x14ac:dyDescent="0.35">
      <c r="A990" s="40"/>
      <c r="B990" s="40"/>
      <c r="C990" s="40"/>
      <c r="D990" s="12"/>
      <c r="M990" s="30"/>
      <c r="O990" t="e">
        <f ca="1"/>
        <v>#NAME?</v>
      </c>
      <c r="P990" t="e">
        <f ca="1"/>
        <v>#NAME?</v>
      </c>
      <c r="Q990" t="e">
        <f ca="1"/>
        <v>#NAME?</v>
      </c>
      <c r="S990" s="43"/>
      <c r="T990" s="43"/>
      <c r="U990" s="43"/>
    </row>
    <row r="991" spans="1:21" x14ac:dyDescent="0.35">
      <c r="A991" s="40"/>
      <c r="B991" s="40"/>
      <c r="C991" s="40"/>
      <c r="D991" s="12">
        <v>330</v>
      </c>
      <c r="M991" s="30">
        <v>1975</v>
      </c>
      <c r="O991" t="e">
        <f ca="1"/>
        <v>#NAME?</v>
      </c>
      <c r="P991" t="e">
        <f ca="1"/>
        <v>#NAME?</v>
      </c>
      <c r="Q991" t="e">
        <f ca="1"/>
        <v>#NAME?</v>
      </c>
      <c r="S991" s="43"/>
      <c r="T991" s="43"/>
      <c r="U991" s="43"/>
    </row>
    <row r="992" spans="1:21" x14ac:dyDescent="0.35">
      <c r="A992" s="40"/>
      <c r="B992" s="40"/>
      <c r="C992" s="40"/>
      <c r="D992" s="12"/>
      <c r="M992" s="11"/>
      <c r="O992" t="e">
        <f ca="1"/>
        <v>#NAME?</v>
      </c>
      <c r="P992" t="e">
        <f ca="1"/>
        <v>#NAME?</v>
      </c>
      <c r="Q992" t="e">
        <f ca="1"/>
        <v>#NAME?</v>
      </c>
      <c r="S992" s="43"/>
      <c r="T992" s="43"/>
      <c r="U992" s="43"/>
    </row>
    <row r="993" spans="1:21" x14ac:dyDescent="0.35">
      <c r="A993" s="40"/>
      <c r="B993" s="40"/>
      <c r="C993" s="40"/>
      <c r="D993" s="12"/>
      <c r="M993" s="11"/>
      <c r="O993" t="e">
        <f ca="1"/>
        <v>#NAME?</v>
      </c>
      <c r="P993" t="e">
        <f ca="1"/>
        <v>#NAME?</v>
      </c>
      <c r="Q993" t="e">
        <f ca="1"/>
        <v>#NAME?</v>
      </c>
      <c r="S993" s="43"/>
      <c r="T993" s="43"/>
      <c r="U993" s="43"/>
    </row>
    <row r="994" spans="1:21" x14ac:dyDescent="0.35">
      <c r="A994" s="40"/>
      <c r="B994" s="40"/>
      <c r="C994" s="40"/>
      <c r="D994" s="12">
        <v>331</v>
      </c>
      <c r="M994" s="30">
        <v>1981</v>
      </c>
      <c r="N994">
        <v>496</v>
      </c>
      <c r="O994" t="e">
        <f t="array" aca="1" ref="O994:Q999" ca="1">[1]!evect(INDEX(A$4:A$5999,N994):INDEX(C$6:C$5999,N994))</f>
        <v>#NAME?</v>
      </c>
      <c r="P994" t="e">
        <f ca="1"/>
        <v>#NAME?</v>
      </c>
      <c r="Q994" t="e">
        <f ca="1"/>
        <v>#NAME?</v>
      </c>
      <c r="S994" s="43"/>
      <c r="T994" s="43"/>
      <c r="U994" s="43"/>
    </row>
    <row r="995" spans="1:21" x14ac:dyDescent="0.35">
      <c r="A995" s="40"/>
      <c r="B995" s="40"/>
      <c r="C995" s="40"/>
      <c r="D995" s="12"/>
      <c r="M995" s="30"/>
      <c r="O995" t="e">
        <f ca="1"/>
        <v>#NAME?</v>
      </c>
      <c r="P995" t="e">
        <f ca="1"/>
        <v>#NAME?</v>
      </c>
      <c r="Q995" t="e">
        <f ca="1"/>
        <v>#NAME?</v>
      </c>
      <c r="S995" s="43"/>
      <c r="T995" s="43"/>
      <c r="U995" s="43"/>
    </row>
    <row r="996" spans="1:21" x14ac:dyDescent="0.35">
      <c r="A996" s="40"/>
      <c r="B996" s="40"/>
      <c r="C996" s="40"/>
      <c r="D996" s="12"/>
      <c r="M996" s="30"/>
      <c r="O996" t="e">
        <f ca="1"/>
        <v>#NAME?</v>
      </c>
      <c r="P996" t="e">
        <f ca="1"/>
        <v>#NAME?</v>
      </c>
      <c r="Q996" t="e">
        <f ca="1"/>
        <v>#NAME?</v>
      </c>
      <c r="S996" s="43"/>
      <c r="T996" s="43"/>
      <c r="U996" s="43"/>
    </row>
    <row r="997" spans="1:21" x14ac:dyDescent="0.35">
      <c r="A997" s="40"/>
      <c r="B997" s="40"/>
      <c r="C997" s="40"/>
      <c r="D997" s="12">
        <v>332</v>
      </c>
      <c r="M997" s="30">
        <v>1987</v>
      </c>
      <c r="O997" t="e">
        <f ca="1"/>
        <v>#NAME?</v>
      </c>
      <c r="P997" t="e">
        <f ca="1"/>
        <v>#NAME?</v>
      </c>
      <c r="Q997" t="e">
        <f ca="1"/>
        <v>#NAME?</v>
      </c>
      <c r="S997" s="43"/>
      <c r="T997" s="43"/>
      <c r="U997" s="43"/>
    </row>
    <row r="998" spans="1:21" x14ac:dyDescent="0.35">
      <c r="A998" s="40"/>
      <c r="B998" s="40"/>
      <c r="C998" s="40"/>
      <c r="D998" s="12"/>
      <c r="M998" s="30"/>
      <c r="O998" t="e">
        <f ca="1"/>
        <v>#NAME?</v>
      </c>
      <c r="P998" t="e">
        <f ca="1"/>
        <v>#NAME?</v>
      </c>
      <c r="Q998" t="e">
        <f ca="1"/>
        <v>#NAME?</v>
      </c>
      <c r="S998" s="43"/>
      <c r="T998" s="43"/>
      <c r="U998" s="43"/>
    </row>
    <row r="999" spans="1:21" x14ac:dyDescent="0.35">
      <c r="A999" s="40"/>
      <c r="B999" s="40"/>
      <c r="C999" s="40"/>
      <c r="D999" s="12"/>
      <c r="M999" s="30"/>
      <c r="O999" t="e">
        <f ca="1"/>
        <v>#NAME?</v>
      </c>
      <c r="P999" t="e">
        <f ca="1"/>
        <v>#NAME?</v>
      </c>
      <c r="Q999" t="e">
        <f ca="1"/>
        <v>#NAME?</v>
      </c>
      <c r="S999" s="43"/>
      <c r="T999" s="43"/>
      <c r="U999" s="43"/>
    </row>
    <row r="1000" spans="1:21" x14ac:dyDescent="0.35">
      <c r="A1000" s="40"/>
      <c r="B1000" s="40"/>
      <c r="C1000" s="40"/>
      <c r="D1000" s="12">
        <v>333</v>
      </c>
      <c r="M1000" s="30">
        <v>1993</v>
      </c>
      <c r="N1000">
        <v>499</v>
      </c>
      <c r="O1000" t="e">
        <f t="array" aca="1" ref="O1000:Q1005" ca="1">[1]!evect(INDEX(A$4:A$5999,N1000):INDEX(C$6:C$5999,N1000))</f>
        <v>#NAME?</v>
      </c>
      <c r="P1000" t="e">
        <f ca="1"/>
        <v>#NAME?</v>
      </c>
      <c r="Q1000" t="e">
        <f ca="1"/>
        <v>#NAME?</v>
      </c>
      <c r="S1000" s="43"/>
      <c r="T1000" s="43"/>
      <c r="U1000" s="43"/>
    </row>
    <row r="1001" spans="1:21" x14ac:dyDescent="0.35">
      <c r="A1001" s="40"/>
      <c r="B1001" s="40"/>
      <c r="C1001" s="40"/>
      <c r="D1001" s="12"/>
      <c r="M1001" s="11"/>
      <c r="O1001" t="e">
        <f ca="1"/>
        <v>#NAME?</v>
      </c>
      <c r="P1001" t="e">
        <f ca="1"/>
        <v>#NAME?</v>
      </c>
      <c r="Q1001" t="e">
        <f ca="1"/>
        <v>#NAME?</v>
      </c>
      <c r="S1001" s="43"/>
      <c r="T1001" s="43"/>
      <c r="U1001" s="43"/>
    </row>
    <row r="1002" spans="1:21" x14ac:dyDescent="0.35">
      <c r="A1002" s="40"/>
      <c r="B1002" s="40"/>
      <c r="C1002" s="40"/>
      <c r="D1002" s="12"/>
      <c r="M1002" s="11"/>
      <c r="O1002" t="e">
        <f ca="1"/>
        <v>#NAME?</v>
      </c>
      <c r="P1002" t="e">
        <f ca="1"/>
        <v>#NAME?</v>
      </c>
      <c r="Q1002" t="e">
        <f ca="1"/>
        <v>#NAME?</v>
      </c>
      <c r="S1002" s="43"/>
      <c r="T1002" s="43"/>
      <c r="U1002" s="43"/>
    </row>
    <row r="1003" spans="1:21" x14ac:dyDescent="0.35">
      <c r="A1003" s="40"/>
      <c r="B1003" s="40"/>
      <c r="C1003" s="40"/>
      <c r="D1003" s="12">
        <v>334</v>
      </c>
      <c r="M1003" s="30">
        <v>1999</v>
      </c>
      <c r="O1003" t="e">
        <f ca="1"/>
        <v>#NAME?</v>
      </c>
      <c r="P1003" t="e">
        <f ca="1"/>
        <v>#NAME?</v>
      </c>
      <c r="Q1003" t="e">
        <f ca="1"/>
        <v>#NAME?</v>
      </c>
      <c r="S1003" s="43"/>
      <c r="T1003" s="43"/>
      <c r="U1003" s="43"/>
    </row>
    <row r="1004" spans="1:21" x14ac:dyDescent="0.35">
      <c r="A1004" s="40"/>
      <c r="B1004" s="40"/>
      <c r="C1004" s="40"/>
      <c r="D1004" s="12"/>
      <c r="M1004" s="30"/>
      <c r="O1004" t="e">
        <f ca="1"/>
        <v>#NAME?</v>
      </c>
      <c r="P1004" t="e">
        <f ca="1"/>
        <v>#NAME?</v>
      </c>
      <c r="Q1004" t="e">
        <f ca="1"/>
        <v>#NAME?</v>
      </c>
      <c r="S1004" s="43"/>
      <c r="T1004" s="43"/>
      <c r="U1004" s="43"/>
    </row>
    <row r="1005" spans="1:21" x14ac:dyDescent="0.35">
      <c r="A1005" s="40"/>
      <c r="B1005" s="40"/>
      <c r="C1005" s="40"/>
      <c r="D1005" s="12"/>
      <c r="M1005" s="30"/>
      <c r="O1005" t="e">
        <f ca="1"/>
        <v>#NAME?</v>
      </c>
      <c r="P1005" t="e">
        <f ca="1"/>
        <v>#NAME?</v>
      </c>
      <c r="Q1005" t="e">
        <f ca="1"/>
        <v>#NAME?</v>
      </c>
      <c r="S1005" s="43"/>
      <c r="T1005" s="43"/>
      <c r="U1005" s="43"/>
    </row>
    <row r="1006" spans="1:21" x14ac:dyDescent="0.35">
      <c r="A1006" s="40"/>
      <c r="B1006" s="40"/>
      <c r="C1006" s="40"/>
      <c r="D1006" s="12">
        <v>335</v>
      </c>
      <c r="M1006" s="30">
        <v>2005</v>
      </c>
      <c r="N1006">
        <v>502</v>
      </c>
      <c r="O1006" t="e">
        <f t="array" aca="1" ref="O1006:Q1011" ca="1">[1]!evect(INDEX(A$4:A$5999,N1006):INDEX(C$6:C$5999,N1006))</f>
        <v>#NAME?</v>
      </c>
      <c r="P1006" t="e">
        <f ca="1"/>
        <v>#NAME?</v>
      </c>
      <c r="Q1006" t="e">
        <f ca="1"/>
        <v>#NAME?</v>
      </c>
      <c r="S1006" s="43"/>
      <c r="T1006" s="43"/>
      <c r="U1006" s="43"/>
    </row>
    <row r="1007" spans="1:21" x14ac:dyDescent="0.35">
      <c r="A1007" s="40"/>
      <c r="B1007" s="40"/>
      <c r="C1007" s="40"/>
      <c r="D1007" s="12"/>
      <c r="M1007" s="30"/>
      <c r="O1007" t="e">
        <f ca="1"/>
        <v>#NAME?</v>
      </c>
      <c r="P1007" t="e">
        <f ca="1"/>
        <v>#NAME?</v>
      </c>
      <c r="Q1007" t="e">
        <f ca="1"/>
        <v>#NAME?</v>
      </c>
      <c r="S1007" s="43"/>
      <c r="T1007" s="43"/>
      <c r="U1007" s="43"/>
    </row>
    <row r="1008" spans="1:21" x14ac:dyDescent="0.35">
      <c r="A1008" s="40"/>
      <c r="B1008" s="40"/>
      <c r="C1008" s="40"/>
      <c r="D1008" s="12"/>
      <c r="M1008" s="30"/>
      <c r="O1008" t="e">
        <f ca="1"/>
        <v>#NAME?</v>
      </c>
      <c r="P1008" t="e">
        <f ca="1"/>
        <v>#NAME?</v>
      </c>
      <c r="Q1008" t="e">
        <f ca="1"/>
        <v>#NAME?</v>
      </c>
      <c r="S1008" s="43"/>
      <c r="T1008" s="43"/>
      <c r="U1008" s="43"/>
    </row>
    <row r="1009" spans="1:21" x14ac:dyDescent="0.35">
      <c r="A1009" s="40"/>
      <c r="B1009" s="40"/>
      <c r="C1009" s="40"/>
      <c r="D1009" s="12">
        <v>336</v>
      </c>
      <c r="M1009" s="30">
        <v>2011</v>
      </c>
      <c r="O1009" t="e">
        <f ca="1"/>
        <v>#NAME?</v>
      </c>
      <c r="P1009" t="e">
        <f ca="1"/>
        <v>#NAME?</v>
      </c>
      <c r="Q1009" t="e">
        <f ca="1"/>
        <v>#NAME?</v>
      </c>
      <c r="S1009" s="43"/>
      <c r="T1009" s="43"/>
      <c r="U1009" s="43"/>
    </row>
    <row r="1010" spans="1:21" x14ac:dyDescent="0.35">
      <c r="A1010" s="40"/>
      <c r="B1010" s="40"/>
      <c r="C1010" s="40"/>
      <c r="D1010" s="12"/>
      <c r="M1010" s="11"/>
      <c r="O1010" t="e">
        <f ca="1"/>
        <v>#NAME?</v>
      </c>
      <c r="P1010" t="e">
        <f ca="1"/>
        <v>#NAME?</v>
      </c>
      <c r="Q1010" t="e">
        <f ca="1"/>
        <v>#NAME?</v>
      </c>
      <c r="S1010" s="43"/>
      <c r="T1010" s="43"/>
      <c r="U1010" s="43"/>
    </row>
    <row r="1011" spans="1:21" x14ac:dyDescent="0.35">
      <c r="A1011" s="40"/>
      <c r="B1011" s="40"/>
      <c r="C1011" s="40"/>
      <c r="D1011" s="12"/>
      <c r="M1011" s="11"/>
      <c r="O1011" t="e">
        <f ca="1"/>
        <v>#NAME?</v>
      </c>
      <c r="P1011" t="e">
        <f ca="1"/>
        <v>#NAME?</v>
      </c>
      <c r="Q1011" t="e">
        <f ca="1"/>
        <v>#NAME?</v>
      </c>
      <c r="S1011" s="43"/>
      <c r="T1011" s="43"/>
      <c r="U1011" s="43"/>
    </row>
    <row r="1012" spans="1:21" x14ac:dyDescent="0.35">
      <c r="A1012" s="40"/>
      <c r="B1012" s="40"/>
      <c r="C1012" s="40"/>
      <c r="D1012" s="12">
        <v>337</v>
      </c>
      <c r="M1012" s="30">
        <v>2017</v>
      </c>
      <c r="N1012">
        <v>505</v>
      </c>
      <c r="O1012" t="e">
        <f t="array" aca="1" ref="O1012:Q1017" ca="1">[1]!evect(INDEX(A$4:A$5999,N1012):INDEX(C$6:C$5999,N1012))</f>
        <v>#NAME?</v>
      </c>
      <c r="P1012" t="e">
        <f ca="1"/>
        <v>#NAME?</v>
      </c>
      <c r="Q1012" t="e">
        <f ca="1"/>
        <v>#NAME?</v>
      </c>
      <c r="S1012" s="43"/>
      <c r="T1012" s="43"/>
      <c r="U1012" s="43"/>
    </row>
    <row r="1013" spans="1:21" x14ac:dyDescent="0.35">
      <c r="A1013" s="40"/>
      <c r="B1013" s="40"/>
      <c r="C1013" s="40"/>
      <c r="D1013" s="12"/>
      <c r="M1013" s="30"/>
      <c r="O1013" t="e">
        <f ca="1"/>
        <v>#NAME?</v>
      </c>
      <c r="P1013" t="e">
        <f ca="1"/>
        <v>#NAME?</v>
      </c>
      <c r="Q1013" t="e">
        <f ca="1"/>
        <v>#NAME?</v>
      </c>
      <c r="S1013" s="43"/>
      <c r="T1013" s="43"/>
      <c r="U1013" s="43"/>
    </row>
    <row r="1014" spans="1:21" x14ac:dyDescent="0.35">
      <c r="A1014" s="40"/>
      <c r="B1014" s="40"/>
      <c r="C1014" s="40"/>
      <c r="D1014" s="12"/>
      <c r="M1014" s="30"/>
      <c r="O1014" t="e">
        <f ca="1"/>
        <v>#NAME?</v>
      </c>
      <c r="P1014" t="e">
        <f ca="1"/>
        <v>#NAME?</v>
      </c>
      <c r="Q1014" t="e">
        <f ca="1"/>
        <v>#NAME?</v>
      </c>
      <c r="S1014" s="43"/>
      <c r="T1014" s="43"/>
      <c r="U1014" s="43"/>
    </row>
    <row r="1015" spans="1:21" x14ac:dyDescent="0.35">
      <c r="A1015" s="40"/>
      <c r="B1015" s="40"/>
      <c r="C1015" s="40"/>
      <c r="D1015" s="12">
        <v>338</v>
      </c>
      <c r="M1015" s="30">
        <v>2023</v>
      </c>
      <c r="O1015" t="e">
        <f ca="1"/>
        <v>#NAME?</v>
      </c>
      <c r="P1015" t="e">
        <f ca="1"/>
        <v>#NAME?</v>
      </c>
      <c r="Q1015" t="e">
        <f ca="1"/>
        <v>#NAME?</v>
      </c>
      <c r="S1015" s="43"/>
      <c r="T1015" s="43"/>
      <c r="U1015" s="43"/>
    </row>
    <row r="1016" spans="1:21" x14ac:dyDescent="0.35">
      <c r="A1016" s="40"/>
      <c r="B1016" s="40"/>
      <c r="C1016" s="40"/>
      <c r="D1016" s="12"/>
      <c r="M1016" s="30"/>
      <c r="O1016" t="e">
        <f ca="1"/>
        <v>#NAME?</v>
      </c>
      <c r="P1016" t="e">
        <f ca="1"/>
        <v>#NAME?</v>
      </c>
      <c r="Q1016" t="e">
        <f ca="1"/>
        <v>#NAME?</v>
      </c>
      <c r="S1016" s="43"/>
      <c r="T1016" s="43"/>
      <c r="U1016" s="43"/>
    </row>
    <row r="1017" spans="1:21" x14ac:dyDescent="0.35">
      <c r="A1017" s="40"/>
      <c r="B1017" s="40"/>
      <c r="C1017" s="40"/>
      <c r="D1017" s="12"/>
      <c r="M1017" s="30"/>
      <c r="O1017" t="e">
        <f ca="1"/>
        <v>#NAME?</v>
      </c>
      <c r="P1017" t="e">
        <f ca="1"/>
        <v>#NAME?</v>
      </c>
      <c r="Q1017" t="e">
        <f ca="1"/>
        <v>#NAME?</v>
      </c>
      <c r="S1017" s="43"/>
      <c r="T1017" s="43"/>
      <c r="U1017" s="43"/>
    </row>
    <row r="1018" spans="1:21" x14ac:dyDescent="0.35">
      <c r="A1018" s="40"/>
      <c r="B1018" s="40"/>
      <c r="C1018" s="40"/>
      <c r="D1018" s="12">
        <v>339</v>
      </c>
      <c r="M1018" s="30">
        <v>2029</v>
      </c>
      <c r="N1018">
        <v>508</v>
      </c>
      <c r="O1018" t="e">
        <f t="array" aca="1" ref="O1018:Q1023" ca="1">[1]!evect(INDEX(A$4:A$5999,N1018):INDEX(C$6:C$5999,N1018))</f>
        <v>#NAME?</v>
      </c>
      <c r="P1018" t="e">
        <f ca="1"/>
        <v>#NAME?</v>
      </c>
      <c r="Q1018" t="e">
        <f ca="1"/>
        <v>#NAME?</v>
      </c>
      <c r="S1018" s="43"/>
      <c r="T1018" s="43"/>
      <c r="U1018" s="43"/>
    </row>
    <row r="1019" spans="1:21" x14ac:dyDescent="0.35">
      <c r="A1019" s="40"/>
      <c r="B1019" s="40"/>
      <c r="C1019" s="40"/>
      <c r="D1019" s="12"/>
      <c r="M1019" s="11"/>
      <c r="O1019" t="e">
        <f ca="1"/>
        <v>#NAME?</v>
      </c>
      <c r="P1019" t="e">
        <f ca="1"/>
        <v>#NAME?</v>
      </c>
      <c r="Q1019" t="e">
        <f ca="1"/>
        <v>#NAME?</v>
      </c>
      <c r="S1019" s="43"/>
      <c r="T1019" s="43"/>
      <c r="U1019" s="43"/>
    </row>
    <row r="1020" spans="1:21" x14ac:dyDescent="0.35">
      <c r="A1020" s="40"/>
      <c r="B1020" s="40"/>
      <c r="C1020" s="40"/>
      <c r="D1020" s="12"/>
      <c r="M1020" s="11"/>
      <c r="O1020" t="e">
        <f ca="1"/>
        <v>#NAME?</v>
      </c>
      <c r="P1020" t="e">
        <f ca="1"/>
        <v>#NAME?</v>
      </c>
      <c r="Q1020" t="e">
        <f ca="1"/>
        <v>#NAME?</v>
      </c>
      <c r="S1020" s="43"/>
      <c r="T1020" s="43"/>
      <c r="U1020" s="43"/>
    </row>
    <row r="1021" spans="1:21" x14ac:dyDescent="0.35">
      <c r="A1021" s="40"/>
      <c r="B1021" s="40"/>
      <c r="C1021" s="40"/>
      <c r="D1021" s="12">
        <v>340</v>
      </c>
      <c r="M1021" s="30">
        <v>2035</v>
      </c>
      <c r="O1021" t="e">
        <f ca="1"/>
        <v>#NAME?</v>
      </c>
      <c r="P1021" t="e">
        <f ca="1"/>
        <v>#NAME?</v>
      </c>
      <c r="Q1021" t="e">
        <f ca="1"/>
        <v>#NAME?</v>
      </c>
      <c r="S1021" s="43"/>
      <c r="T1021" s="43"/>
      <c r="U1021" s="43"/>
    </row>
    <row r="1022" spans="1:21" x14ac:dyDescent="0.35">
      <c r="A1022" s="40"/>
      <c r="B1022" s="40"/>
      <c r="C1022" s="40"/>
      <c r="D1022" s="12"/>
      <c r="M1022" s="30"/>
      <c r="O1022" t="e">
        <f ca="1"/>
        <v>#NAME?</v>
      </c>
      <c r="P1022" t="e">
        <f ca="1"/>
        <v>#NAME?</v>
      </c>
      <c r="Q1022" t="e">
        <f ca="1"/>
        <v>#NAME?</v>
      </c>
      <c r="S1022" s="43"/>
      <c r="T1022" s="43"/>
      <c r="U1022" s="43"/>
    </row>
    <row r="1023" spans="1:21" x14ac:dyDescent="0.35">
      <c r="A1023" s="40"/>
      <c r="B1023" s="40"/>
      <c r="C1023" s="40"/>
      <c r="D1023" s="12"/>
      <c r="M1023" s="30"/>
      <c r="O1023" t="e">
        <f ca="1"/>
        <v>#NAME?</v>
      </c>
      <c r="P1023" t="e">
        <f ca="1"/>
        <v>#NAME?</v>
      </c>
      <c r="Q1023" t="e">
        <f ca="1"/>
        <v>#NAME?</v>
      </c>
      <c r="S1023" s="43"/>
      <c r="T1023" s="43"/>
      <c r="U1023" s="43"/>
    </row>
    <row r="1024" spans="1:21" x14ac:dyDescent="0.35">
      <c r="A1024" s="40"/>
      <c r="B1024" s="40"/>
      <c r="C1024" s="40"/>
      <c r="D1024" s="12">
        <v>341</v>
      </c>
      <c r="M1024" s="30">
        <v>2041</v>
      </c>
      <c r="N1024">
        <v>511</v>
      </c>
      <c r="O1024" t="e">
        <f t="array" aca="1" ref="O1024:Q1029" ca="1">[1]!evect(INDEX(A$4:A$5999,N1024):INDEX(C$6:C$5999,N1024))</f>
        <v>#NAME?</v>
      </c>
      <c r="P1024" t="e">
        <f ca="1"/>
        <v>#NAME?</v>
      </c>
      <c r="Q1024" t="e">
        <f ca="1"/>
        <v>#NAME?</v>
      </c>
      <c r="S1024" s="43"/>
      <c r="T1024" s="43"/>
      <c r="U1024" s="43"/>
    </row>
    <row r="1025" spans="1:21" x14ac:dyDescent="0.35">
      <c r="A1025" s="40"/>
      <c r="B1025" s="40"/>
      <c r="C1025" s="40"/>
      <c r="D1025" s="12"/>
      <c r="M1025" s="30"/>
      <c r="O1025" t="e">
        <f ca="1"/>
        <v>#NAME?</v>
      </c>
      <c r="P1025" t="e">
        <f ca="1"/>
        <v>#NAME?</v>
      </c>
      <c r="Q1025" t="e">
        <f ca="1"/>
        <v>#NAME?</v>
      </c>
      <c r="S1025" s="43"/>
      <c r="T1025" s="43"/>
      <c r="U1025" s="43"/>
    </row>
    <row r="1026" spans="1:21" x14ac:dyDescent="0.35">
      <c r="A1026" s="40"/>
      <c r="B1026" s="40"/>
      <c r="C1026" s="40"/>
      <c r="D1026" s="12"/>
      <c r="M1026" s="30"/>
      <c r="O1026" t="e">
        <f ca="1"/>
        <v>#NAME?</v>
      </c>
      <c r="P1026" t="e">
        <f ca="1"/>
        <v>#NAME?</v>
      </c>
      <c r="Q1026" t="e">
        <f ca="1"/>
        <v>#NAME?</v>
      </c>
      <c r="S1026" s="43"/>
      <c r="T1026" s="43"/>
      <c r="U1026" s="43"/>
    </row>
    <row r="1027" spans="1:21" x14ac:dyDescent="0.35">
      <c r="A1027" s="40"/>
      <c r="B1027" s="40"/>
      <c r="C1027" s="40"/>
      <c r="D1027" s="12">
        <v>342</v>
      </c>
      <c r="M1027" s="30">
        <v>2047</v>
      </c>
      <c r="O1027" t="e">
        <f ca="1"/>
        <v>#NAME?</v>
      </c>
      <c r="P1027" t="e">
        <f ca="1"/>
        <v>#NAME?</v>
      </c>
      <c r="Q1027" t="e">
        <f ca="1"/>
        <v>#NAME?</v>
      </c>
      <c r="S1027" s="43"/>
      <c r="T1027" s="43"/>
      <c r="U1027" s="43"/>
    </row>
    <row r="1028" spans="1:21" x14ac:dyDescent="0.35">
      <c r="A1028" s="40"/>
      <c r="B1028" s="40"/>
      <c r="C1028" s="40"/>
      <c r="D1028" s="12"/>
      <c r="M1028" s="11"/>
      <c r="O1028" t="e">
        <f ca="1"/>
        <v>#NAME?</v>
      </c>
      <c r="P1028" t="e">
        <f ca="1"/>
        <v>#NAME?</v>
      </c>
      <c r="Q1028" t="e">
        <f ca="1"/>
        <v>#NAME?</v>
      </c>
      <c r="S1028" s="43"/>
      <c r="T1028" s="43"/>
      <c r="U1028" s="43"/>
    </row>
    <row r="1029" spans="1:21" x14ac:dyDescent="0.35">
      <c r="A1029" s="40"/>
      <c r="B1029" s="40"/>
      <c r="C1029" s="40"/>
      <c r="D1029" s="12"/>
      <c r="M1029" s="11"/>
      <c r="O1029" t="e">
        <f ca="1"/>
        <v>#NAME?</v>
      </c>
      <c r="P1029" t="e">
        <f ca="1"/>
        <v>#NAME?</v>
      </c>
      <c r="Q1029" t="e">
        <f ca="1"/>
        <v>#NAME?</v>
      </c>
      <c r="S1029" s="43"/>
      <c r="T1029" s="43"/>
      <c r="U1029" s="43"/>
    </row>
    <row r="1030" spans="1:21" x14ac:dyDescent="0.35">
      <c r="A1030" s="40"/>
      <c r="B1030" s="40"/>
      <c r="C1030" s="40"/>
      <c r="D1030" s="12">
        <v>343</v>
      </c>
      <c r="M1030" s="30">
        <v>2053</v>
      </c>
      <c r="N1030">
        <v>514</v>
      </c>
      <c r="O1030" t="e">
        <f t="array" aca="1" ref="O1030:Q1035" ca="1">[1]!evect(INDEX(A$4:A$5999,N1030):INDEX(C$6:C$5999,N1030))</f>
        <v>#NAME?</v>
      </c>
      <c r="P1030" t="e">
        <f ca="1"/>
        <v>#NAME?</v>
      </c>
      <c r="Q1030" t="e">
        <f ca="1"/>
        <v>#NAME?</v>
      </c>
      <c r="S1030" s="43"/>
      <c r="T1030" s="43"/>
      <c r="U1030" s="43"/>
    </row>
    <row r="1031" spans="1:21" x14ac:dyDescent="0.35">
      <c r="A1031" s="40"/>
      <c r="B1031" s="40"/>
      <c r="C1031" s="40"/>
      <c r="D1031" s="12"/>
      <c r="M1031" s="30"/>
      <c r="O1031" t="e">
        <f ca="1"/>
        <v>#NAME?</v>
      </c>
      <c r="P1031" t="e">
        <f ca="1"/>
        <v>#NAME?</v>
      </c>
      <c r="Q1031" t="e">
        <f ca="1"/>
        <v>#NAME?</v>
      </c>
      <c r="S1031" s="43"/>
      <c r="T1031" s="43"/>
      <c r="U1031" s="43"/>
    </row>
    <row r="1032" spans="1:21" x14ac:dyDescent="0.35">
      <c r="A1032" s="40"/>
      <c r="B1032" s="40"/>
      <c r="C1032" s="40"/>
      <c r="D1032" s="12"/>
      <c r="M1032" s="30"/>
      <c r="O1032" t="e">
        <f ca="1"/>
        <v>#NAME?</v>
      </c>
      <c r="P1032" t="e">
        <f ca="1"/>
        <v>#NAME?</v>
      </c>
      <c r="Q1032" t="e">
        <f ca="1"/>
        <v>#NAME?</v>
      </c>
      <c r="S1032" s="43"/>
      <c r="T1032" s="43"/>
      <c r="U1032" s="43"/>
    </row>
    <row r="1033" spans="1:21" x14ac:dyDescent="0.35">
      <c r="A1033" s="40"/>
      <c r="B1033" s="40"/>
      <c r="C1033" s="40"/>
      <c r="D1033" s="12">
        <v>344</v>
      </c>
      <c r="M1033" s="30">
        <v>2059</v>
      </c>
      <c r="O1033" t="e">
        <f ca="1"/>
        <v>#NAME?</v>
      </c>
      <c r="P1033" t="e">
        <f ca="1"/>
        <v>#NAME?</v>
      </c>
      <c r="Q1033" t="e">
        <f ca="1"/>
        <v>#NAME?</v>
      </c>
      <c r="S1033" s="43"/>
      <c r="T1033" s="43"/>
      <c r="U1033" s="43"/>
    </row>
    <row r="1034" spans="1:21" x14ac:dyDescent="0.35">
      <c r="A1034" s="40"/>
      <c r="B1034" s="40"/>
      <c r="C1034" s="40"/>
      <c r="D1034" s="12"/>
      <c r="M1034" s="30"/>
      <c r="O1034" t="e">
        <f ca="1"/>
        <v>#NAME?</v>
      </c>
      <c r="P1034" t="e">
        <f ca="1"/>
        <v>#NAME?</v>
      </c>
      <c r="Q1034" t="e">
        <f ca="1"/>
        <v>#NAME?</v>
      </c>
      <c r="S1034" s="43"/>
      <c r="T1034" s="43"/>
      <c r="U1034" s="43"/>
    </row>
    <row r="1035" spans="1:21" x14ac:dyDescent="0.35">
      <c r="A1035" s="40"/>
      <c r="B1035" s="40"/>
      <c r="C1035" s="40"/>
      <c r="D1035" s="12"/>
      <c r="M1035" s="30"/>
      <c r="O1035" t="e">
        <f ca="1"/>
        <v>#NAME?</v>
      </c>
      <c r="P1035" t="e">
        <f ca="1"/>
        <v>#NAME?</v>
      </c>
      <c r="Q1035" t="e">
        <f ca="1"/>
        <v>#NAME?</v>
      </c>
      <c r="S1035" s="43"/>
      <c r="T1035" s="43"/>
      <c r="U1035" s="43"/>
    </row>
    <row r="1036" spans="1:21" x14ac:dyDescent="0.35">
      <c r="A1036" s="40"/>
      <c r="B1036" s="40"/>
      <c r="C1036" s="40"/>
      <c r="D1036" s="12">
        <v>345</v>
      </c>
      <c r="M1036" s="30">
        <v>2065</v>
      </c>
      <c r="N1036">
        <v>517</v>
      </c>
      <c r="O1036" t="e">
        <f t="array" aca="1" ref="O1036:Q1041" ca="1">[1]!evect(INDEX(A$4:A$5999,N1036):INDEX(C$6:C$5999,N1036))</f>
        <v>#NAME?</v>
      </c>
      <c r="P1036" t="e">
        <f ca="1"/>
        <v>#NAME?</v>
      </c>
      <c r="Q1036" t="e">
        <f ca="1"/>
        <v>#NAME?</v>
      </c>
      <c r="S1036" s="43"/>
      <c r="T1036" s="43"/>
      <c r="U1036" s="43"/>
    </row>
    <row r="1037" spans="1:21" x14ac:dyDescent="0.35">
      <c r="A1037" s="40"/>
      <c r="B1037" s="40"/>
      <c r="C1037" s="40"/>
      <c r="D1037" s="12"/>
      <c r="M1037" s="11"/>
      <c r="O1037" t="e">
        <f ca="1"/>
        <v>#NAME?</v>
      </c>
      <c r="P1037" t="e">
        <f ca="1"/>
        <v>#NAME?</v>
      </c>
      <c r="Q1037" t="e">
        <f ca="1"/>
        <v>#NAME?</v>
      </c>
      <c r="S1037" s="43"/>
      <c r="T1037" s="43"/>
      <c r="U1037" s="43"/>
    </row>
    <row r="1038" spans="1:21" x14ac:dyDescent="0.35">
      <c r="A1038" s="40"/>
      <c r="B1038" s="40"/>
      <c r="C1038" s="40"/>
      <c r="D1038" s="12"/>
      <c r="M1038" s="11"/>
      <c r="O1038" t="e">
        <f ca="1"/>
        <v>#NAME?</v>
      </c>
      <c r="P1038" t="e">
        <f ca="1"/>
        <v>#NAME?</v>
      </c>
      <c r="Q1038" t="e">
        <f ca="1"/>
        <v>#NAME?</v>
      </c>
      <c r="S1038" s="43"/>
      <c r="T1038" s="43"/>
      <c r="U1038" s="43"/>
    </row>
    <row r="1039" spans="1:21" x14ac:dyDescent="0.35">
      <c r="A1039" s="40"/>
      <c r="B1039" s="40"/>
      <c r="C1039" s="40"/>
      <c r="D1039" s="12">
        <v>346</v>
      </c>
      <c r="M1039" s="30">
        <v>2071</v>
      </c>
      <c r="O1039" t="e">
        <f ca="1"/>
        <v>#NAME?</v>
      </c>
      <c r="P1039" t="e">
        <f ca="1"/>
        <v>#NAME?</v>
      </c>
      <c r="Q1039" t="e">
        <f ca="1"/>
        <v>#NAME?</v>
      </c>
      <c r="S1039" s="43"/>
      <c r="T1039" s="43"/>
      <c r="U1039" s="43"/>
    </row>
    <row r="1040" spans="1:21" x14ac:dyDescent="0.35">
      <c r="A1040" s="40"/>
      <c r="B1040" s="40"/>
      <c r="C1040" s="40"/>
      <c r="D1040" s="12"/>
      <c r="M1040" s="30"/>
      <c r="O1040" t="e">
        <f ca="1"/>
        <v>#NAME?</v>
      </c>
      <c r="P1040" t="e">
        <f ca="1"/>
        <v>#NAME?</v>
      </c>
      <c r="Q1040" t="e">
        <f ca="1"/>
        <v>#NAME?</v>
      </c>
      <c r="S1040" s="43"/>
      <c r="T1040" s="43"/>
      <c r="U1040" s="43"/>
    </row>
    <row r="1041" spans="1:21" x14ac:dyDescent="0.35">
      <c r="A1041" s="40"/>
      <c r="B1041" s="40"/>
      <c r="C1041" s="40"/>
      <c r="D1041" s="12"/>
      <c r="M1041" s="30"/>
      <c r="O1041" t="e">
        <f ca="1"/>
        <v>#NAME?</v>
      </c>
      <c r="P1041" t="e">
        <f ca="1"/>
        <v>#NAME?</v>
      </c>
      <c r="Q1041" t="e">
        <f ca="1"/>
        <v>#NAME?</v>
      </c>
      <c r="S1041" s="43"/>
      <c r="T1041" s="43"/>
      <c r="U1041" s="43"/>
    </row>
    <row r="1042" spans="1:21" x14ac:dyDescent="0.35">
      <c r="A1042" s="40"/>
      <c r="B1042" s="40"/>
      <c r="C1042" s="40"/>
      <c r="D1042" s="12">
        <v>347</v>
      </c>
      <c r="M1042" s="30">
        <v>2077</v>
      </c>
      <c r="N1042">
        <v>520</v>
      </c>
      <c r="O1042" t="e">
        <f t="array" aca="1" ref="O1042:Q1047" ca="1">[1]!evect(INDEX(A$4:A$5999,N1042):INDEX(C$6:C$5999,N1042))</f>
        <v>#NAME?</v>
      </c>
      <c r="P1042" t="e">
        <f ca="1"/>
        <v>#NAME?</v>
      </c>
      <c r="Q1042" t="e">
        <f ca="1"/>
        <v>#NAME?</v>
      </c>
      <c r="S1042" s="43"/>
      <c r="T1042" s="43"/>
      <c r="U1042" s="43"/>
    </row>
    <row r="1043" spans="1:21" x14ac:dyDescent="0.35">
      <c r="A1043" s="40"/>
      <c r="B1043" s="40"/>
      <c r="C1043" s="40"/>
      <c r="D1043" s="12"/>
      <c r="M1043" s="30"/>
      <c r="O1043" t="e">
        <f ca="1"/>
        <v>#NAME?</v>
      </c>
      <c r="P1043" t="e">
        <f ca="1"/>
        <v>#NAME?</v>
      </c>
      <c r="Q1043" t="e">
        <f ca="1"/>
        <v>#NAME?</v>
      </c>
      <c r="S1043" s="43"/>
      <c r="T1043" s="43"/>
      <c r="U1043" s="43"/>
    </row>
    <row r="1044" spans="1:21" x14ac:dyDescent="0.35">
      <c r="A1044" s="40"/>
      <c r="B1044" s="40"/>
      <c r="C1044" s="40"/>
      <c r="D1044" s="12"/>
      <c r="M1044" s="30"/>
      <c r="O1044" t="e">
        <f ca="1"/>
        <v>#NAME?</v>
      </c>
      <c r="P1044" t="e">
        <f ca="1"/>
        <v>#NAME?</v>
      </c>
      <c r="Q1044" t="e">
        <f ca="1"/>
        <v>#NAME?</v>
      </c>
      <c r="S1044" s="43"/>
      <c r="T1044" s="43"/>
      <c r="U1044" s="43"/>
    </row>
    <row r="1045" spans="1:21" x14ac:dyDescent="0.35">
      <c r="A1045" s="40"/>
      <c r="B1045" s="40"/>
      <c r="C1045" s="40"/>
      <c r="D1045" s="12">
        <v>348</v>
      </c>
      <c r="M1045" s="30">
        <v>2083</v>
      </c>
      <c r="O1045" t="e">
        <f ca="1"/>
        <v>#NAME?</v>
      </c>
      <c r="P1045" t="e">
        <f ca="1"/>
        <v>#NAME?</v>
      </c>
      <c r="Q1045" t="e">
        <f ca="1"/>
        <v>#NAME?</v>
      </c>
      <c r="S1045" s="43"/>
      <c r="T1045" s="43"/>
      <c r="U1045" s="43"/>
    </row>
    <row r="1046" spans="1:21" x14ac:dyDescent="0.35">
      <c r="A1046" s="40"/>
      <c r="B1046" s="40"/>
      <c r="C1046" s="40"/>
      <c r="D1046" s="12"/>
      <c r="M1046" s="11"/>
      <c r="O1046" t="e">
        <f ca="1"/>
        <v>#NAME?</v>
      </c>
      <c r="P1046" t="e">
        <f ca="1"/>
        <v>#NAME?</v>
      </c>
      <c r="Q1046" t="e">
        <f ca="1"/>
        <v>#NAME?</v>
      </c>
      <c r="S1046" s="43"/>
      <c r="T1046" s="43"/>
      <c r="U1046" s="43"/>
    </row>
    <row r="1047" spans="1:21" x14ac:dyDescent="0.35">
      <c r="A1047" s="40"/>
      <c r="B1047" s="40"/>
      <c r="C1047" s="40"/>
      <c r="D1047" s="12"/>
      <c r="M1047" s="11"/>
      <c r="O1047" t="e">
        <f ca="1"/>
        <v>#NAME?</v>
      </c>
      <c r="P1047" t="e">
        <f ca="1"/>
        <v>#NAME?</v>
      </c>
      <c r="Q1047" t="e">
        <f ca="1"/>
        <v>#NAME?</v>
      </c>
      <c r="S1047" s="43"/>
      <c r="T1047" s="43"/>
      <c r="U1047" s="43"/>
    </row>
    <row r="1048" spans="1:21" x14ac:dyDescent="0.35">
      <c r="A1048" s="40"/>
      <c r="B1048" s="40"/>
      <c r="C1048" s="40"/>
      <c r="D1048" s="12">
        <v>349</v>
      </c>
      <c r="M1048" s="30">
        <v>2089</v>
      </c>
      <c r="N1048">
        <v>523</v>
      </c>
      <c r="O1048" t="e">
        <f t="array" aca="1" ref="O1048:Q1053" ca="1">[1]!evect(INDEX(A$4:A$5999,N1048):INDEX(C$6:C$5999,N1048))</f>
        <v>#NAME?</v>
      </c>
      <c r="P1048" t="e">
        <f ca="1"/>
        <v>#NAME?</v>
      </c>
      <c r="Q1048" t="e">
        <f ca="1"/>
        <v>#NAME?</v>
      </c>
      <c r="S1048" s="43"/>
      <c r="T1048" s="43"/>
      <c r="U1048" s="43"/>
    </row>
    <row r="1049" spans="1:21" x14ac:dyDescent="0.35">
      <c r="A1049" s="40"/>
      <c r="B1049" s="40"/>
      <c r="C1049" s="40"/>
      <c r="D1049" s="12"/>
      <c r="M1049" s="30"/>
      <c r="O1049" t="e">
        <f ca="1"/>
        <v>#NAME?</v>
      </c>
      <c r="P1049" t="e">
        <f ca="1"/>
        <v>#NAME?</v>
      </c>
      <c r="Q1049" t="e">
        <f ca="1"/>
        <v>#NAME?</v>
      </c>
      <c r="S1049" s="43"/>
      <c r="T1049" s="43"/>
      <c r="U1049" s="43"/>
    </row>
    <row r="1050" spans="1:21" x14ac:dyDescent="0.35">
      <c r="A1050" s="40"/>
      <c r="B1050" s="40"/>
      <c r="C1050" s="40"/>
      <c r="D1050" s="12"/>
      <c r="M1050" s="30"/>
      <c r="O1050" t="e">
        <f ca="1"/>
        <v>#NAME?</v>
      </c>
      <c r="P1050" t="e">
        <f ca="1"/>
        <v>#NAME?</v>
      </c>
      <c r="Q1050" t="e">
        <f ca="1"/>
        <v>#NAME?</v>
      </c>
      <c r="S1050" s="43"/>
      <c r="T1050" s="43"/>
      <c r="U1050" s="43"/>
    </row>
    <row r="1051" spans="1:21" x14ac:dyDescent="0.35">
      <c r="A1051" s="40"/>
      <c r="B1051" s="40"/>
      <c r="C1051" s="40"/>
      <c r="D1051" s="12">
        <v>350</v>
      </c>
      <c r="M1051" s="30">
        <v>2095</v>
      </c>
      <c r="O1051" t="e">
        <f ca="1"/>
        <v>#NAME?</v>
      </c>
      <c r="P1051" t="e">
        <f ca="1"/>
        <v>#NAME?</v>
      </c>
      <c r="Q1051" t="e">
        <f ca="1"/>
        <v>#NAME?</v>
      </c>
      <c r="S1051" s="43"/>
      <c r="T1051" s="43"/>
      <c r="U1051" s="43"/>
    </row>
    <row r="1052" spans="1:21" x14ac:dyDescent="0.35">
      <c r="A1052" s="40"/>
      <c r="B1052" s="40"/>
      <c r="C1052" s="40"/>
      <c r="D1052" s="12"/>
      <c r="M1052" s="30"/>
      <c r="O1052" t="e">
        <f ca="1"/>
        <v>#NAME?</v>
      </c>
      <c r="P1052" t="e">
        <f ca="1"/>
        <v>#NAME?</v>
      </c>
      <c r="Q1052" t="e">
        <f ca="1"/>
        <v>#NAME?</v>
      </c>
      <c r="S1052" s="43"/>
      <c r="T1052" s="43"/>
      <c r="U1052" s="43"/>
    </row>
    <row r="1053" spans="1:21" x14ac:dyDescent="0.35">
      <c r="A1053" s="40"/>
      <c r="B1053" s="40"/>
      <c r="C1053" s="40"/>
      <c r="D1053" s="12"/>
      <c r="M1053" s="30"/>
      <c r="O1053" t="e">
        <f ca="1"/>
        <v>#NAME?</v>
      </c>
      <c r="P1053" t="e">
        <f ca="1"/>
        <v>#NAME?</v>
      </c>
      <c r="Q1053" t="e">
        <f ca="1"/>
        <v>#NAME?</v>
      </c>
      <c r="S1053" s="43"/>
      <c r="T1053" s="43"/>
      <c r="U1053" s="43"/>
    </row>
    <row r="1054" spans="1:21" x14ac:dyDescent="0.35">
      <c r="A1054" s="40"/>
      <c r="B1054" s="40"/>
      <c r="C1054" s="40"/>
      <c r="D1054" s="12">
        <v>351</v>
      </c>
      <c r="M1054" s="30">
        <v>2101</v>
      </c>
      <c r="N1054">
        <v>526</v>
      </c>
      <c r="O1054" t="e">
        <f t="array" aca="1" ref="O1054:Q1059" ca="1">[1]!evect(INDEX(A$4:A$5999,N1054):INDEX(C$6:C$5999,N1054))</f>
        <v>#NAME?</v>
      </c>
      <c r="P1054" t="e">
        <f ca="1"/>
        <v>#NAME?</v>
      </c>
      <c r="Q1054" t="e">
        <f ca="1"/>
        <v>#NAME?</v>
      </c>
      <c r="S1054" s="43"/>
      <c r="T1054" s="43"/>
      <c r="U1054" s="43"/>
    </row>
    <row r="1055" spans="1:21" x14ac:dyDescent="0.35">
      <c r="A1055" s="40"/>
      <c r="B1055" s="40"/>
      <c r="C1055" s="40"/>
      <c r="D1055" s="12"/>
      <c r="M1055" s="11"/>
      <c r="O1055" t="e">
        <f ca="1"/>
        <v>#NAME?</v>
      </c>
      <c r="P1055" t="e">
        <f ca="1"/>
        <v>#NAME?</v>
      </c>
      <c r="Q1055" t="e">
        <f ca="1"/>
        <v>#NAME?</v>
      </c>
      <c r="S1055" s="43"/>
      <c r="T1055" s="43"/>
      <c r="U1055" s="43"/>
    </row>
    <row r="1056" spans="1:21" x14ac:dyDescent="0.35">
      <c r="A1056" s="40"/>
      <c r="B1056" s="40"/>
      <c r="C1056" s="40"/>
      <c r="D1056" s="12"/>
      <c r="M1056" s="11"/>
      <c r="O1056" t="e">
        <f ca="1"/>
        <v>#NAME?</v>
      </c>
      <c r="P1056" t="e">
        <f ca="1"/>
        <v>#NAME?</v>
      </c>
      <c r="Q1056" t="e">
        <f ca="1"/>
        <v>#NAME?</v>
      </c>
      <c r="S1056" s="43"/>
      <c r="T1056" s="43"/>
      <c r="U1056" s="43"/>
    </row>
    <row r="1057" spans="1:21" x14ac:dyDescent="0.35">
      <c r="A1057" s="40"/>
      <c r="B1057" s="40"/>
      <c r="C1057" s="40"/>
      <c r="D1057" s="12">
        <v>352</v>
      </c>
      <c r="M1057" s="30">
        <v>2107</v>
      </c>
      <c r="O1057" t="e">
        <f ca="1"/>
        <v>#NAME?</v>
      </c>
      <c r="P1057" t="e">
        <f ca="1"/>
        <v>#NAME?</v>
      </c>
      <c r="Q1057" t="e">
        <f ca="1"/>
        <v>#NAME?</v>
      </c>
      <c r="S1057" s="43"/>
      <c r="T1057" s="43"/>
      <c r="U1057" s="43"/>
    </row>
    <row r="1058" spans="1:21" x14ac:dyDescent="0.35">
      <c r="A1058" s="40"/>
      <c r="B1058" s="40"/>
      <c r="C1058" s="40"/>
      <c r="D1058" s="12"/>
      <c r="M1058" s="30"/>
      <c r="O1058" t="e">
        <f ca="1"/>
        <v>#NAME?</v>
      </c>
      <c r="P1058" t="e">
        <f ca="1"/>
        <v>#NAME?</v>
      </c>
      <c r="Q1058" t="e">
        <f ca="1"/>
        <v>#NAME?</v>
      </c>
      <c r="S1058" s="43"/>
      <c r="T1058" s="43"/>
      <c r="U1058" s="43"/>
    </row>
    <row r="1059" spans="1:21" x14ac:dyDescent="0.35">
      <c r="A1059" s="40"/>
      <c r="B1059" s="40"/>
      <c r="C1059" s="40"/>
      <c r="D1059" s="12"/>
      <c r="M1059" s="30"/>
      <c r="O1059" t="e">
        <f ca="1"/>
        <v>#NAME?</v>
      </c>
      <c r="P1059" t="e">
        <f ca="1"/>
        <v>#NAME?</v>
      </c>
      <c r="Q1059" t="e">
        <f ca="1"/>
        <v>#NAME?</v>
      </c>
      <c r="S1059" s="43"/>
      <c r="T1059" s="43"/>
      <c r="U1059" s="43"/>
    </row>
    <row r="1060" spans="1:21" x14ac:dyDescent="0.35">
      <c r="A1060" s="40"/>
      <c r="B1060" s="40"/>
      <c r="C1060" s="40"/>
      <c r="D1060" s="12">
        <v>353</v>
      </c>
      <c r="M1060" s="30">
        <v>2113</v>
      </c>
      <c r="N1060">
        <v>529</v>
      </c>
      <c r="O1060" t="e">
        <f t="array" aca="1" ref="O1060:Q1065" ca="1">[1]!evect(INDEX(A$4:A$5999,N1060):INDEX(C$6:C$5999,N1060))</f>
        <v>#NAME?</v>
      </c>
      <c r="P1060" t="e">
        <f ca="1"/>
        <v>#NAME?</v>
      </c>
      <c r="Q1060" t="e">
        <f ca="1"/>
        <v>#NAME?</v>
      </c>
      <c r="S1060" s="43"/>
      <c r="T1060" s="43"/>
      <c r="U1060" s="43"/>
    </row>
    <row r="1061" spans="1:21" x14ac:dyDescent="0.35">
      <c r="A1061" s="40"/>
      <c r="B1061" s="40"/>
      <c r="C1061" s="40"/>
      <c r="D1061" s="12"/>
      <c r="M1061" s="30"/>
      <c r="O1061" t="e">
        <f ca="1"/>
        <v>#NAME?</v>
      </c>
      <c r="P1061" t="e">
        <f ca="1"/>
        <v>#NAME?</v>
      </c>
      <c r="Q1061" t="e">
        <f ca="1"/>
        <v>#NAME?</v>
      </c>
      <c r="S1061" s="43"/>
      <c r="T1061" s="43"/>
      <c r="U1061" s="43"/>
    </row>
    <row r="1062" spans="1:21" x14ac:dyDescent="0.35">
      <c r="A1062" s="40"/>
      <c r="B1062" s="40"/>
      <c r="C1062" s="40"/>
      <c r="D1062" s="12"/>
      <c r="M1062" s="30"/>
      <c r="O1062" t="e">
        <f ca="1"/>
        <v>#NAME?</v>
      </c>
      <c r="P1062" t="e">
        <f ca="1"/>
        <v>#NAME?</v>
      </c>
      <c r="Q1062" t="e">
        <f ca="1"/>
        <v>#NAME?</v>
      </c>
      <c r="S1062" s="43"/>
      <c r="T1062" s="43"/>
      <c r="U1062" s="43"/>
    </row>
    <row r="1063" spans="1:21" x14ac:dyDescent="0.35">
      <c r="A1063" s="40"/>
      <c r="B1063" s="40"/>
      <c r="C1063" s="40"/>
      <c r="D1063" s="12">
        <v>354</v>
      </c>
      <c r="M1063" s="30">
        <v>2119</v>
      </c>
      <c r="O1063" t="e">
        <f ca="1"/>
        <v>#NAME?</v>
      </c>
      <c r="P1063" t="e">
        <f ca="1"/>
        <v>#NAME?</v>
      </c>
      <c r="Q1063" t="e">
        <f ca="1"/>
        <v>#NAME?</v>
      </c>
      <c r="S1063" s="43"/>
      <c r="T1063" s="43"/>
      <c r="U1063" s="43"/>
    </row>
    <row r="1064" spans="1:21" x14ac:dyDescent="0.35">
      <c r="A1064" s="40"/>
      <c r="B1064" s="40"/>
      <c r="C1064" s="40"/>
      <c r="D1064" s="12"/>
      <c r="M1064" s="11"/>
      <c r="O1064" t="e">
        <f ca="1"/>
        <v>#NAME?</v>
      </c>
      <c r="P1064" t="e">
        <f ca="1"/>
        <v>#NAME?</v>
      </c>
      <c r="Q1064" t="e">
        <f ca="1"/>
        <v>#NAME?</v>
      </c>
      <c r="S1064" s="43"/>
      <c r="T1064" s="43"/>
      <c r="U1064" s="43"/>
    </row>
    <row r="1065" spans="1:21" x14ac:dyDescent="0.35">
      <c r="A1065" s="40"/>
      <c r="B1065" s="40"/>
      <c r="C1065" s="40"/>
      <c r="D1065" s="12"/>
      <c r="M1065" s="11"/>
      <c r="O1065" t="e">
        <f ca="1"/>
        <v>#NAME?</v>
      </c>
      <c r="P1065" t="e">
        <f ca="1"/>
        <v>#NAME?</v>
      </c>
      <c r="Q1065" t="e">
        <f ca="1"/>
        <v>#NAME?</v>
      </c>
      <c r="S1065" s="43"/>
      <c r="T1065" s="43"/>
      <c r="U1065" s="43"/>
    </row>
    <row r="1066" spans="1:21" x14ac:dyDescent="0.35">
      <c r="A1066" s="40"/>
      <c r="B1066" s="40"/>
      <c r="C1066" s="40"/>
      <c r="D1066" s="12">
        <v>355</v>
      </c>
      <c r="M1066" s="30">
        <v>2125</v>
      </c>
      <c r="N1066">
        <v>532</v>
      </c>
      <c r="O1066" t="e">
        <f t="array" aca="1" ref="O1066:Q1071" ca="1">[1]!evect(INDEX(A$4:A$5999,N1066):INDEX(C$6:C$5999,N1066))</f>
        <v>#NAME?</v>
      </c>
      <c r="P1066" t="e">
        <f ca="1"/>
        <v>#NAME?</v>
      </c>
      <c r="Q1066" t="e">
        <f ca="1"/>
        <v>#NAME?</v>
      </c>
      <c r="S1066" s="43"/>
      <c r="T1066" s="43"/>
      <c r="U1066" s="43"/>
    </row>
    <row r="1067" spans="1:21" x14ac:dyDescent="0.35">
      <c r="A1067" s="40"/>
      <c r="B1067" s="40"/>
      <c r="C1067" s="40"/>
      <c r="D1067" s="12"/>
      <c r="M1067" s="30"/>
      <c r="O1067" t="e">
        <f ca="1"/>
        <v>#NAME?</v>
      </c>
      <c r="P1067" t="e">
        <f ca="1"/>
        <v>#NAME?</v>
      </c>
      <c r="Q1067" t="e">
        <f ca="1"/>
        <v>#NAME?</v>
      </c>
      <c r="S1067" s="43"/>
      <c r="T1067" s="43"/>
      <c r="U1067" s="43"/>
    </row>
    <row r="1068" spans="1:21" x14ac:dyDescent="0.35">
      <c r="A1068" s="40"/>
      <c r="B1068" s="40"/>
      <c r="C1068" s="40"/>
      <c r="D1068" s="12"/>
      <c r="M1068" s="30"/>
      <c r="O1068" t="e">
        <f ca="1"/>
        <v>#NAME?</v>
      </c>
      <c r="P1068" t="e">
        <f ca="1"/>
        <v>#NAME?</v>
      </c>
      <c r="Q1068" t="e">
        <f ca="1"/>
        <v>#NAME?</v>
      </c>
      <c r="S1068" s="43"/>
      <c r="T1068" s="43"/>
      <c r="U1068" s="43"/>
    </row>
    <row r="1069" spans="1:21" x14ac:dyDescent="0.35">
      <c r="A1069" s="40"/>
      <c r="B1069" s="40"/>
      <c r="C1069" s="40"/>
      <c r="D1069" s="12">
        <v>356</v>
      </c>
      <c r="M1069" s="30">
        <v>2131</v>
      </c>
      <c r="O1069" t="e">
        <f ca="1"/>
        <v>#NAME?</v>
      </c>
      <c r="P1069" t="e">
        <f ca="1"/>
        <v>#NAME?</v>
      </c>
      <c r="Q1069" t="e">
        <f ca="1"/>
        <v>#NAME?</v>
      </c>
      <c r="S1069" s="43"/>
      <c r="T1069" s="43"/>
      <c r="U1069" s="43"/>
    </row>
    <row r="1070" spans="1:21" x14ac:dyDescent="0.35">
      <c r="A1070" s="40"/>
      <c r="B1070" s="40"/>
      <c r="C1070" s="40"/>
      <c r="D1070" s="12"/>
      <c r="M1070" s="30"/>
      <c r="O1070" t="e">
        <f ca="1"/>
        <v>#NAME?</v>
      </c>
      <c r="P1070" t="e">
        <f ca="1"/>
        <v>#NAME?</v>
      </c>
      <c r="Q1070" t="e">
        <f ca="1"/>
        <v>#NAME?</v>
      </c>
      <c r="S1070" s="43"/>
      <c r="T1070" s="43"/>
      <c r="U1070" s="43"/>
    </row>
    <row r="1071" spans="1:21" x14ac:dyDescent="0.35">
      <c r="A1071" s="40"/>
      <c r="B1071" s="40"/>
      <c r="C1071" s="40"/>
      <c r="D1071" s="12"/>
      <c r="M1071" s="30"/>
      <c r="O1071" t="e">
        <f ca="1"/>
        <v>#NAME?</v>
      </c>
      <c r="P1071" t="e">
        <f ca="1"/>
        <v>#NAME?</v>
      </c>
      <c r="Q1071" t="e">
        <f ca="1"/>
        <v>#NAME?</v>
      </c>
      <c r="S1071" s="43"/>
      <c r="T1071" s="43"/>
      <c r="U1071" s="43"/>
    </row>
    <row r="1072" spans="1:21" x14ac:dyDescent="0.35">
      <c r="A1072" s="40"/>
      <c r="B1072" s="40"/>
      <c r="C1072" s="40"/>
      <c r="D1072" s="12">
        <v>357</v>
      </c>
      <c r="M1072" s="30">
        <v>2137</v>
      </c>
      <c r="N1072">
        <v>535</v>
      </c>
      <c r="O1072" t="e">
        <f t="array" aca="1" ref="O1072:Q1077" ca="1">[1]!evect(INDEX(A$4:A$5999,N1072):INDEX(C$6:C$5999,N1072))</f>
        <v>#NAME?</v>
      </c>
      <c r="P1072" t="e">
        <f ca="1"/>
        <v>#NAME?</v>
      </c>
      <c r="Q1072" t="e">
        <f ca="1"/>
        <v>#NAME?</v>
      </c>
      <c r="S1072" s="43"/>
      <c r="T1072" s="43"/>
      <c r="U1072" s="43"/>
    </row>
    <row r="1073" spans="1:21" x14ac:dyDescent="0.35">
      <c r="A1073" s="40"/>
      <c r="B1073" s="40"/>
      <c r="C1073" s="40"/>
      <c r="D1073" s="12"/>
      <c r="M1073" s="11"/>
      <c r="O1073" t="e">
        <f ca="1"/>
        <v>#NAME?</v>
      </c>
      <c r="P1073" t="e">
        <f ca="1"/>
        <v>#NAME?</v>
      </c>
      <c r="Q1073" t="e">
        <f ca="1"/>
        <v>#NAME?</v>
      </c>
      <c r="S1073" s="43"/>
      <c r="T1073" s="43"/>
      <c r="U1073" s="43"/>
    </row>
    <row r="1074" spans="1:21" x14ac:dyDescent="0.35">
      <c r="A1074" s="40"/>
      <c r="B1074" s="40"/>
      <c r="C1074" s="40"/>
      <c r="D1074" s="12"/>
      <c r="M1074" s="11"/>
      <c r="O1074" t="e">
        <f ca="1"/>
        <v>#NAME?</v>
      </c>
      <c r="P1074" t="e">
        <f ca="1"/>
        <v>#NAME?</v>
      </c>
      <c r="Q1074" t="e">
        <f ca="1"/>
        <v>#NAME?</v>
      </c>
      <c r="S1074" s="43"/>
      <c r="T1074" s="43"/>
      <c r="U1074" s="43"/>
    </row>
    <row r="1075" spans="1:21" x14ac:dyDescent="0.35">
      <c r="A1075" s="40"/>
      <c r="B1075" s="40"/>
      <c r="C1075" s="40"/>
      <c r="D1075" s="12">
        <v>358</v>
      </c>
      <c r="M1075" s="30">
        <v>2143</v>
      </c>
      <c r="O1075" t="e">
        <f ca="1"/>
        <v>#NAME?</v>
      </c>
      <c r="P1075" t="e">
        <f ca="1"/>
        <v>#NAME?</v>
      </c>
      <c r="Q1075" t="e">
        <f ca="1"/>
        <v>#NAME?</v>
      </c>
      <c r="S1075" s="43"/>
      <c r="T1075" s="43"/>
      <c r="U1075" s="43"/>
    </row>
    <row r="1076" spans="1:21" x14ac:dyDescent="0.35">
      <c r="A1076" s="40"/>
      <c r="B1076" s="40"/>
      <c r="C1076" s="40"/>
      <c r="D1076" s="12"/>
      <c r="M1076" s="30"/>
      <c r="O1076" t="e">
        <f ca="1"/>
        <v>#NAME?</v>
      </c>
      <c r="P1076" t="e">
        <f ca="1"/>
        <v>#NAME?</v>
      </c>
      <c r="Q1076" t="e">
        <f ca="1"/>
        <v>#NAME?</v>
      </c>
      <c r="S1076" s="43"/>
      <c r="T1076" s="43"/>
      <c r="U1076" s="43"/>
    </row>
    <row r="1077" spans="1:21" x14ac:dyDescent="0.35">
      <c r="A1077" s="40"/>
      <c r="B1077" s="40"/>
      <c r="C1077" s="40"/>
      <c r="D1077" s="12"/>
      <c r="M1077" s="30"/>
      <c r="O1077" t="e">
        <f ca="1"/>
        <v>#NAME?</v>
      </c>
      <c r="P1077" t="e">
        <f ca="1"/>
        <v>#NAME?</v>
      </c>
      <c r="Q1077" t="e">
        <f ca="1"/>
        <v>#NAME?</v>
      </c>
      <c r="S1077" s="43"/>
      <c r="T1077" s="43"/>
      <c r="U1077" s="43"/>
    </row>
    <row r="1078" spans="1:21" x14ac:dyDescent="0.35">
      <c r="A1078" s="40"/>
      <c r="B1078" s="40"/>
      <c r="C1078" s="40"/>
      <c r="D1078" s="12">
        <v>359</v>
      </c>
      <c r="M1078" s="30">
        <v>2149</v>
      </c>
      <c r="N1078">
        <v>538</v>
      </c>
      <c r="O1078" t="e">
        <f t="array" aca="1" ref="O1078:Q1083" ca="1">[1]!evect(INDEX(A$4:A$5999,N1078):INDEX(C$6:C$5999,N1078))</f>
        <v>#NAME?</v>
      </c>
      <c r="P1078" t="e">
        <f ca="1"/>
        <v>#NAME?</v>
      </c>
      <c r="Q1078" t="e">
        <f ca="1"/>
        <v>#NAME?</v>
      </c>
      <c r="S1078" s="43"/>
      <c r="T1078" s="43"/>
      <c r="U1078" s="43"/>
    </row>
    <row r="1079" spans="1:21" x14ac:dyDescent="0.35">
      <c r="A1079" s="40"/>
      <c r="B1079" s="40"/>
      <c r="C1079" s="40"/>
      <c r="D1079" s="12"/>
      <c r="M1079" s="30"/>
      <c r="O1079" t="e">
        <f ca="1"/>
        <v>#NAME?</v>
      </c>
      <c r="P1079" t="e">
        <f ca="1"/>
        <v>#NAME?</v>
      </c>
      <c r="Q1079" t="e">
        <f ca="1"/>
        <v>#NAME?</v>
      </c>
      <c r="S1079" s="43"/>
      <c r="T1079" s="43"/>
      <c r="U1079" s="43"/>
    </row>
    <row r="1080" spans="1:21" x14ac:dyDescent="0.35">
      <c r="A1080" s="40"/>
      <c r="B1080" s="40"/>
      <c r="C1080" s="40"/>
      <c r="D1080" s="12"/>
      <c r="M1080" s="30"/>
      <c r="O1080" t="e">
        <f ca="1"/>
        <v>#NAME?</v>
      </c>
      <c r="P1080" t="e">
        <f ca="1"/>
        <v>#NAME?</v>
      </c>
      <c r="Q1080" t="e">
        <f ca="1"/>
        <v>#NAME?</v>
      </c>
      <c r="S1080" s="43"/>
      <c r="T1080" s="43"/>
      <c r="U1080" s="43"/>
    </row>
    <row r="1081" spans="1:21" x14ac:dyDescent="0.35">
      <c r="A1081" s="40"/>
      <c r="B1081" s="40"/>
      <c r="C1081" s="40"/>
      <c r="D1081" s="12">
        <v>360</v>
      </c>
      <c r="M1081" s="30">
        <v>2155</v>
      </c>
      <c r="O1081" t="e">
        <f ca="1"/>
        <v>#NAME?</v>
      </c>
      <c r="P1081" t="e">
        <f ca="1"/>
        <v>#NAME?</v>
      </c>
      <c r="Q1081" t="e">
        <f ca="1"/>
        <v>#NAME?</v>
      </c>
      <c r="S1081" s="43"/>
      <c r="T1081" s="43"/>
      <c r="U1081" s="43"/>
    </row>
    <row r="1082" spans="1:21" x14ac:dyDescent="0.35">
      <c r="A1082" s="40"/>
      <c r="B1082" s="40"/>
      <c r="C1082" s="40"/>
      <c r="D1082" s="12"/>
      <c r="M1082" s="11"/>
      <c r="O1082" t="e">
        <f ca="1"/>
        <v>#NAME?</v>
      </c>
      <c r="P1082" t="e">
        <f ca="1"/>
        <v>#NAME?</v>
      </c>
      <c r="Q1082" t="e">
        <f ca="1"/>
        <v>#NAME?</v>
      </c>
      <c r="S1082" s="43"/>
      <c r="T1082" s="43"/>
      <c r="U1082" s="43"/>
    </row>
    <row r="1083" spans="1:21" x14ac:dyDescent="0.35">
      <c r="A1083" s="40"/>
      <c r="B1083" s="40"/>
      <c r="C1083" s="40"/>
      <c r="D1083" s="12"/>
      <c r="M1083" s="11"/>
      <c r="O1083" t="e">
        <f ca="1"/>
        <v>#NAME?</v>
      </c>
      <c r="P1083" t="e">
        <f ca="1"/>
        <v>#NAME?</v>
      </c>
      <c r="Q1083" t="e">
        <f ca="1"/>
        <v>#NAME?</v>
      </c>
      <c r="S1083" s="43"/>
      <c r="T1083" s="43"/>
      <c r="U1083" s="43"/>
    </row>
    <row r="1084" spans="1:21" x14ac:dyDescent="0.35">
      <c r="A1084" s="40"/>
      <c r="B1084" s="40"/>
      <c r="C1084" s="40"/>
      <c r="D1084" s="12">
        <v>361</v>
      </c>
      <c r="M1084" s="30">
        <v>2161</v>
      </c>
      <c r="N1084">
        <v>541</v>
      </c>
      <c r="O1084" t="e">
        <f t="array" aca="1" ref="O1084:Q1089" ca="1">[1]!evect(INDEX(A$4:A$5999,N1084):INDEX(C$6:C$5999,N1084))</f>
        <v>#NAME?</v>
      </c>
      <c r="P1084" t="e">
        <f ca="1"/>
        <v>#NAME?</v>
      </c>
      <c r="Q1084" t="e">
        <f ca="1"/>
        <v>#NAME?</v>
      </c>
      <c r="S1084" s="43"/>
      <c r="T1084" s="43"/>
      <c r="U1084" s="43"/>
    </row>
    <row r="1085" spans="1:21" x14ac:dyDescent="0.35">
      <c r="A1085" s="40"/>
      <c r="B1085" s="40"/>
      <c r="C1085" s="40"/>
      <c r="D1085" s="12"/>
      <c r="M1085" s="30"/>
      <c r="O1085" t="e">
        <f ca="1"/>
        <v>#NAME?</v>
      </c>
      <c r="P1085" t="e">
        <f ca="1"/>
        <v>#NAME?</v>
      </c>
      <c r="Q1085" t="e">
        <f ca="1"/>
        <v>#NAME?</v>
      </c>
      <c r="S1085" s="43"/>
      <c r="T1085" s="43"/>
      <c r="U1085" s="43"/>
    </row>
    <row r="1086" spans="1:21" x14ac:dyDescent="0.35">
      <c r="A1086" s="40"/>
      <c r="B1086" s="40"/>
      <c r="C1086" s="40"/>
      <c r="D1086" s="12"/>
      <c r="M1086" s="30"/>
      <c r="O1086" t="e">
        <f ca="1"/>
        <v>#NAME?</v>
      </c>
      <c r="P1086" t="e">
        <f ca="1"/>
        <v>#NAME?</v>
      </c>
      <c r="Q1086" t="e">
        <f ca="1"/>
        <v>#NAME?</v>
      </c>
      <c r="S1086" s="43"/>
      <c r="T1086" s="43"/>
      <c r="U1086" s="43"/>
    </row>
    <row r="1087" spans="1:21" x14ac:dyDescent="0.35">
      <c r="A1087" s="40"/>
      <c r="B1087" s="40"/>
      <c r="C1087" s="40"/>
      <c r="D1087" s="12">
        <v>362</v>
      </c>
      <c r="M1087" s="30">
        <v>2167</v>
      </c>
      <c r="O1087" t="e">
        <f ca="1"/>
        <v>#NAME?</v>
      </c>
      <c r="P1087" t="e">
        <f ca="1"/>
        <v>#NAME?</v>
      </c>
      <c r="Q1087" t="e">
        <f ca="1"/>
        <v>#NAME?</v>
      </c>
      <c r="S1087" s="43"/>
      <c r="T1087" s="43"/>
      <c r="U1087" s="43"/>
    </row>
    <row r="1088" spans="1:21" x14ac:dyDescent="0.35">
      <c r="A1088" s="40"/>
      <c r="B1088" s="40"/>
      <c r="C1088" s="40"/>
      <c r="D1088" s="12"/>
      <c r="M1088" s="30"/>
      <c r="O1088" t="e">
        <f ca="1"/>
        <v>#NAME?</v>
      </c>
      <c r="P1088" t="e">
        <f ca="1"/>
        <v>#NAME?</v>
      </c>
      <c r="Q1088" t="e">
        <f ca="1"/>
        <v>#NAME?</v>
      </c>
      <c r="S1088" s="43"/>
      <c r="T1088" s="43"/>
      <c r="U1088" s="43"/>
    </row>
    <row r="1089" spans="1:21" x14ac:dyDescent="0.35">
      <c r="A1089" s="40"/>
      <c r="B1089" s="40"/>
      <c r="C1089" s="40"/>
      <c r="D1089" s="12"/>
      <c r="M1089" s="30"/>
      <c r="O1089" t="e">
        <f ca="1"/>
        <v>#NAME?</v>
      </c>
      <c r="P1089" t="e">
        <f ca="1"/>
        <v>#NAME?</v>
      </c>
      <c r="Q1089" t="e">
        <f ca="1"/>
        <v>#NAME?</v>
      </c>
      <c r="S1089" s="43"/>
      <c r="T1089" s="43"/>
      <c r="U1089" s="43"/>
    </row>
    <row r="1090" spans="1:21" x14ac:dyDescent="0.35">
      <c r="A1090" s="40"/>
      <c r="B1090" s="40"/>
      <c r="C1090" s="40"/>
      <c r="D1090" s="12">
        <v>363</v>
      </c>
      <c r="M1090" s="30">
        <v>2173</v>
      </c>
      <c r="N1090">
        <v>544</v>
      </c>
      <c r="O1090" t="e">
        <f t="array" aca="1" ref="O1090:Q1095" ca="1">[1]!evect(INDEX(A$4:A$5999,N1090):INDEX(C$6:C$5999,N1090))</f>
        <v>#NAME?</v>
      </c>
      <c r="P1090" t="e">
        <f ca="1"/>
        <v>#NAME?</v>
      </c>
      <c r="Q1090" t="e">
        <f ca="1"/>
        <v>#NAME?</v>
      </c>
      <c r="S1090" s="43"/>
      <c r="T1090" s="43"/>
      <c r="U1090" s="43"/>
    </row>
    <row r="1091" spans="1:21" x14ac:dyDescent="0.35">
      <c r="A1091" s="40"/>
      <c r="B1091" s="40"/>
      <c r="C1091" s="40"/>
      <c r="D1091" s="12"/>
      <c r="M1091" s="11"/>
      <c r="O1091" t="e">
        <f ca="1"/>
        <v>#NAME?</v>
      </c>
      <c r="P1091" t="e">
        <f ca="1"/>
        <v>#NAME?</v>
      </c>
      <c r="Q1091" t="e">
        <f ca="1"/>
        <v>#NAME?</v>
      </c>
      <c r="S1091" s="43"/>
      <c r="T1091" s="43"/>
      <c r="U1091" s="43"/>
    </row>
    <row r="1092" spans="1:21" x14ac:dyDescent="0.35">
      <c r="A1092" s="40"/>
      <c r="B1092" s="40"/>
      <c r="C1092" s="40"/>
      <c r="D1092" s="12"/>
      <c r="M1092" s="11"/>
      <c r="O1092" t="e">
        <f ca="1"/>
        <v>#NAME?</v>
      </c>
      <c r="P1092" t="e">
        <f ca="1"/>
        <v>#NAME?</v>
      </c>
      <c r="Q1092" t="e">
        <f ca="1"/>
        <v>#NAME?</v>
      </c>
      <c r="S1092" s="43"/>
      <c r="T1092" s="43"/>
      <c r="U1092" s="43"/>
    </row>
    <row r="1093" spans="1:21" x14ac:dyDescent="0.35">
      <c r="A1093" s="40"/>
      <c r="B1093" s="40"/>
      <c r="C1093" s="40"/>
      <c r="D1093" s="12">
        <v>364</v>
      </c>
      <c r="M1093" s="30">
        <v>2179</v>
      </c>
      <c r="O1093" t="e">
        <f ca="1"/>
        <v>#NAME?</v>
      </c>
      <c r="P1093" t="e">
        <f ca="1"/>
        <v>#NAME?</v>
      </c>
      <c r="Q1093" t="e">
        <f ca="1"/>
        <v>#NAME?</v>
      </c>
      <c r="S1093" s="43"/>
      <c r="T1093" s="43"/>
      <c r="U1093" s="43"/>
    </row>
    <row r="1094" spans="1:21" x14ac:dyDescent="0.35">
      <c r="A1094" s="40"/>
      <c r="B1094" s="40"/>
      <c r="C1094" s="40"/>
      <c r="D1094" s="12"/>
      <c r="M1094" s="30"/>
      <c r="O1094" t="e">
        <f ca="1"/>
        <v>#NAME?</v>
      </c>
      <c r="P1094" t="e">
        <f ca="1"/>
        <v>#NAME?</v>
      </c>
      <c r="Q1094" t="e">
        <f ca="1"/>
        <v>#NAME?</v>
      </c>
      <c r="S1094" s="43"/>
      <c r="T1094" s="43"/>
      <c r="U1094" s="43"/>
    </row>
    <row r="1095" spans="1:21" x14ac:dyDescent="0.35">
      <c r="A1095" s="40"/>
      <c r="B1095" s="40"/>
      <c r="C1095" s="40"/>
      <c r="D1095" s="12"/>
      <c r="M1095" s="30"/>
      <c r="O1095" t="e">
        <f ca="1"/>
        <v>#NAME?</v>
      </c>
      <c r="P1095" t="e">
        <f ca="1"/>
        <v>#NAME?</v>
      </c>
      <c r="Q1095" t="e">
        <f ca="1"/>
        <v>#NAME?</v>
      </c>
      <c r="S1095" s="43"/>
      <c r="T1095" s="43"/>
      <c r="U1095" s="43"/>
    </row>
    <row r="1096" spans="1:21" x14ac:dyDescent="0.35">
      <c r="A1096" s="40"/>
      <c r="B1096" s="40"/>
      <c r="C1096" s="40"/>
      <c r="D1096" s="12">
        <v>365</v>
      </c>
      <c r="M1096" s="30">
        <v>2185</v>
      </c>
      <c r="N1096">
        <v>547</v>
      </c>
      <c r="O1096" t="e">
        <f t="array" aca="1" ref="O1096:Q1101" ca="1">[1]!evect(INDEX(A$4:A$5999,N1096):INDEX(C$6:C$5999,N1096))</f>
        <v>#NAME?</v>
      </c>
      <c r="P1096" t="e">
        <f ca="1"/>
        <v>#NAME?</v>
      </c>
      <c r="Q1096" t="e">
        <f ca="1"/>
        <v>#NAME?</v>
      </c>
      <c r="S1096" s="43"/>
      <c r="T1096" s="43"/>
      <c r="U1096" s="43"/>
    </row>
    <row r="1097" spans="1:21" x14ac:dyDescent="0.35">
      <c r="A1097" s="40"/>
      <c r="B1097" s="40"/>
      <c r="C1097" s="40"/>
      <c r="D1097" s="12"/>
      <c r="M1097" s="30"/>
      <c r="O1097" t="e">
        <f ca="1"/>
        <v>#NAME?</v>
      </c>
      <c r="P1097" t="e">
        <f ca="1"/>
        <v>#NAME?</v>
      </c>
      <c r="Q1097" t="e">
        <f ca="1"/>
        <v>#NAME?</v>
      </c>
      <c r="S1097" s="43"/>
      <c r="T1097" s="43"/>
      <c r="U1097" s="43"/>
    </row>
    <row r="1098" spans="1:21" x14ac:dyDescent="0.35">
      <c r="A1098" s="40"/>
      <c r="B1098" s="40"/>
      <c r="C1098" s="40"/>
      <c r="D1098" s="12"/>
      <c r="M1098" s="30"/>
      <c r="O1098" t="e">
        <f ca="1"/>
        <v>#NAME?</v>
      </c>
      <c r="P1098" t="e">
        <f ca="1"/>
        <v>#NAME?</v>
      </c>
      <c r="Q1098" t="e">
        <f ca="1"/>
        <v>#NAME?</v>
      </c>
      <c r="S1098" s="43"/>
      <c r="T1098" s="43"/>
      <c r="U1098" s="43"/>
    </row>
    <row r="1099" spans="1:21" x14ac:dyDescent="0.35">
      <c r="A1099" s="40"/>
      <c r="B1099" s="40"/>
      <c r="C1099" s="40"/>
      <c r="D1099" s="12">
        <v>366</v>
      </c>
      <c r="M1099" s="30">
        <v>2191</v>
      </c>
      <c r="O1099" t="e">
        <f ca="1"/>
        <v>#NAME?</v>
      </c>
      <c r="P1099" t="e">
        <f ca="1"/>
        <v>#NAME?</v>
      </c>
      <c r="Q1099" t="e">
        <f ca="1"/>
        <v>#NAME?</v>
      </c>
      <c r="S1099" s="43"/>
      <c r="T1099" s="43"/>
      <c r="U1099" s="43"/>
    </row>
    <row r="1100" spans="1:21" x14ac:dyDescent="0.35">
      <c r="A1100" s="40"/>
      <c r="B1100" s="40"/>
      <c r="C1100" s="40"/>
      <c r="D1100" s="12"/>
      <c r="M1100" s="11"/>
      <c r="O1100" t="e">
        <f ca="1"/>
        <v>#NAME?</v>
      </c>
      <c r="P1100" t="e">
        <f ca="1"/>
        <v>#NAME?</v>
      </c>
      <c r="Q1100" t="e">
        <f ca="1"/>
        <v>#NAME?</v>
      </c>
      <c r="S1100" s="43"/>
      <c r="T1100" s="43"/>
      <c r="U1100" s="43"/>
    </row>
    <row r="1101" spans="1:21" x14ac:dyDescent="0.35">
      <c r="A1101" s="40"/>
      <c r="B1101" s="40"/>
      <c r="C1101" s="40"/>
      <c r="D1101" s="12"/>
      <c r="M1101" s="11"/>
      <c r="O1101" t="e">
        <f ca="1"/>
        <v>#NAME?</v>
      </c>
      <c r="P1101" t="e">
        <f ca="1"/>
        <v>#NAME?</v>
      </c>
      <c r="Q1101" t="e">
        <f ca="1"/>
        <v>#NAME?</v>
      </c>
      <c r="S1101" s="43"/>
      <c r="T1101" s="43"/>
      <c r="U1101" s="43"/>
    </row>
    <row r="1102" spans="1:21" x14ac:dyDescent="0.35">
      <c r="A1102" s="40"/>
      <c r="B1102" s="40"/>
      <c r="C1102" s="40"/>
      <c r="D1102" s="12">
        <v>367</v>
      </c>
      <c r="M1102" s="30">
        <v>2197</v>
      </c>
      <c r="N1102">
        <v>550</v>
      </c>
      <c r="O1102" t="e">
        <f t="array" aca="1" ref="O1102:Q1107" ca="1">[1]!evect(INDEX(A$4:A$5999,N1102):INDEX(C$6:C$5999,N1102))</f>
        <v>#NAME?</v>
      </c>
      <c r="P1102" t="e">
        <f ca="1"/>
        <v>#NAME?</v>
      </c>
      <c r="Q1102" t="e">
        <f ca="1"/>
        <v>#NAME?</v>
      </c>
      <c r="S1102" s="43"/>
      <c r="T1102" s="43"/>
      <c r="U1102" s="43"/>
    </row>
    <row r="1103" spans="1:21" x14ac:dyDescent="0.35">
      <c r="A1103" s="40"/>
      <c r="B1103" s="40"/>
      <c r="C1103" s="40"/>
      <c r="D1103" s="12"/>
      <c r="M1103" s="30"/>
      <c r="O1103" t="e">
        <f ca="1"/>
        <v>#NAME?</v>
      </c>
      <c r="P1103" t="e">
        <f ca="1"/>
        <v>#NAME?</v>
      </c>
      <c r="Q1103" t="e">
        <f ca="1"/>
        <v>#NAME?</v>
      </c>
      <c r="S1103" s="43"/>
      <c r="T1103" s="43"/>
      <c r="U1103" s="43"/>
    </row>
    <row r="1104" spans="1:21" x14ac:dyDescent="0.35">
      <c r="A1104" s="40"/>
      <c r="B1104" s="40"/>
      <c r="C1104" s="40"/>
      <c r="D1104" s="12"/>
      <c r="M1104" s="30"/>
      <c r="O1104" t="e">
        <f ca="1"/>
        <v>#NAME?</v>
      </c>
      <c r="P1104" t="e">
        <f ca="1"/>
        <v>#NAME?</v>
      </c>
      <c r="Q1104" t="e">
        <f ca="1"/>
        <v>#NAME?</v>
      </c>
      <c r="S1104" s="43"/>
      <c r="T1104" s="43"/>
      <c r="U1104" s="43"/>
    </row>
    <row r="1105" spans="1:21" x14ac:dyDescent="0.35">
      <c r="A1105" s="40"/>
      <c r="B1105" s="40"/>
      <c r="C1105" s="40"/>
      <c r="D1105" s="12">
        <v>368</v>
      </c>
      <c r="M1105" s="30">
        <v>2203</v>
      </c>
      <c r="O1105" t="e">
        <f ca="1"/>
        <v>#NAME?</v>
      </c>
      <c r="P1105" t="e">
        <f ca="1"/>
        <v>#NAME?</v>
      </c>
      <c r="Q1105" t="e">
        <f ca="1"/>
        <v>#NAME?</v>
      </c>
      <c r="S1105" s="43"/>
      <c r="T1105" s="43"/>
      <c r="U1105" s="43"/>
    </row>
    <row r="1106" spans="1:21" x14ac:dyDescent="0.35">
      <c r="A1106" s="40"/>
      <c r="B1106" s="40"/>
      <c r="C1106" s="40"/>
      <c r="D1106" s="12"/>
      <c r="M1106" s="30"/>
      <c r="O1106" t="e">
        <f ca="1"/>
        <v>#NAME?</v>
      </c>
      <c r="P1106" t="e">
        <f ca="1"/>
        <v>#NAME?</v>
      </c>
      <c r="Q1106" t="e">
        <f ca="1"/>
        <v>#NAME?</v>
      </c>
      <c r="S1106" s="43"/>
      <c r="T1106" s="43"/>
      <c r="U1106" s="43"/>
    </row>
    <row r="1107" spans="1:21" x14ac:dyDescent="0.35">
      <c r="A1107" s="40"/>
      <c r="B1107" s="40"/>
      <c r="C1107" s="40"/>
      <c r="D1107" s="12"/>
      <c r="M1107" s="30"/>
      <c r="O1107" t="e">
        <f ca="1"/>
        <v>#NAME?</v>
      </c>
      <c r="P1107" t="e">
        <f ca="1"/>
        <v>#NAME?</v>
      </c>
      <c r="Q1107" t="e">
        <f ca="1"/>
        <v>#NAME?</v>
      </c>
      <c r="S1107" s="43"/>
      <c r="T1107" s="43"/>
      <c r="U1107" s="43"/>
    </row>
    <row r="1108" spans="1:21" x14ac:dyDescent="0.35">
      <c r="A1108" s="40"/>
      <c r="B1108" s="40"/>
      <c r="C1108" s="40"/>
      <c r="D1108" s="12">
        <v>369</v>
      </c>
      <c r="M1108" s="30">
        <v>2209</v>
      </c>
      <c r="N1108">
        <v>553</v>
      </c>
      <c r="O1108" t="e">
        <f t="array" aca="1" ref="O1108:Q1113" ca="1">[1]!evect(INDEX(A$4:A$5999,N1108):INDEX(C$6:C$5999,N1108))</f>
        <v>#NAME?</v>
      </c>
      <c r="P1108" t="e">
        <f ca="1"/>
        <v>#NAME?</v>
      </c>
      <c r="Q1108" t="e">
        <f ca="1"/>
        <v>#NAME?</v>
      </c>
      <c r="S1108" s="43"/>
      <c r="T1108" s="43"/>
      <c r="U1108" s="43"/>
    </row>
    <row r="1109" spans="1:21" x14ac:dyDescent="0.35">
      <c r="A1109" s="40"/>
      <c r="B1109" s="40"/>
      <c r="C1109" s="40"/>
      <c r="D1109" s="12"/>
      <c r="M1109" s="11"/>
      <c r="O1109" t="e">
        <f ca="1"/>
        <v>#NAME?</v>
      </c>
      <c r="P1109" t="e">
        <f ca="1"/>
        <v>#NAME?</v>
      </c>
      <c r="Q1109" t="e">
        <f ca="1"/>
        <v>#NAME?</v>
      </c>
      <c r="S1109" s="43"/>
      <c r="T1109" s="43"/>
      <c r="U1109" s="43"/>
    </row>
    <row r="1110" spans="1:21" x14ac:dyDescent="0.35">
      <c r="A1110" s="40"/>
      <c r="B1110" s="40"/>
      <c r="C1110" s="40"/>
      <c r="D1110" s="12"/>
      <c r="M1110" s="11"/>
      <c r="O1110" t="e">
        <f ca="1"/>
        <v>#NAME?</v>
      </c>
      <c r="P1110" t="e">
        <f ca="1"/>
        <v>#NAME?</v>
      </c>
      <c r="Q1110" t="e">
        <f ca="1"/>
        <v>#NAME?</v>
      </c>
      <c r="S1110" s="43"/>
      <c r="T1110" s="43"/>
      <c r="U1110" s="43"/>
    </row>
    <row r="1111" spans="1:21" x14ac:dyDescent="0.35">
      <c r="A1111" s="40"/>
      <c r="B1111" s="40"/>
      <c r="C1111" s="40"/>
      <c r="D1111" s="12">
        <v>370</v>
      </c>
      <c r="M1111" s="30">
        <v>2215</v>
      </c>
      <c r="O1111" t="e">
        <f ca="1"/>
        <v>#NAME?</v>
      </c>
      <c r="P1111" t="e">
        <f ca="1"/>
        <v>#NAME?</v>
      </c>
      <c r="Q1111" t="e">
        <f ca="1"/>
        <v>#NAME?</v>
      </c>
      <c r="S1111" s="43"/>
      <c r="T1111" s="43"/>
      <c r="U1111" s="43"/>
    </row>
    <row r="1112" spans="1:21" x14ac:dyDescent="0.35">
      <c r="A1112" s="40"/>
      <c r="B1112" s="40"/>
      <c r="C1112" s="40"/>
      <c r="D1112" s="12"/>
      <c r="M1112" s="30"/>
      <c r="O1112" t="e">
        <f ca="1"/>
        <v>#NAME?</v>
      </c>
      <c r="P1112" t="e">
        <f ca="1"/>
        <v>#NAME?</v>
      </c>
      <c r="Q1112" t="e">
        <f ca="1"/>
        <v>#NAME?</v>
      </c>
      <c r="S1112" s="43"/>
      <c r="T1112" s="43"/>
      <c r="U1112" s="43"/>
    </row>
    <row r="1113" spans="1:21" x14ac:dyDescent="0.35">
      <c r="A1113" s="40"/>
      <c r="B1113" s="40"/>
      <c r="C1113" s="40"/>
      <c r="D1113" s="12"/>
      <c r="M1113" s="30"/>
      <c r="O1113" t="e">
        <f ca="1"/>
        <v>#NAME?</v>
      </c>
      <c r="P1113" t="e">
        <f ca="1"/>
        <v>#NAME?</v>
      </c>
      <c r="Q1113" t="e">
        <f ca="1"/>
        <v>#NAME?</v>
      </c>
      <c r="S1113" s="43"/>
      <c r="T1113" s="43"/>
      <c r="U1113" s="43"/>
    </row>
    <row r="1114" spans="1:21" x14ac:dyDescent="0.35">
      <c r="A1114" s="40"/>
      <c r="B1114" s="40"/>
      <c r="C1114" s="40"/>
      <c r="D1114" s="12">
        <v>371</v>
      </c>
      <c r="M1114" s="30">
        <v>2221</v>
      </c>
      <c r="N1114">
        <v>556</v>
      </c>
      <c r="O1114" t="e">
        <f t="array" aca="1" ref="O1114:Q1119" ca="1">[1]!evect(INDEX(A$4:A$5999,N1114):INDEX(C$6:C$5999,N1114))</f>
        <v>#NAME?</v>
      </c>
      <c r="P1114" t="e">
        <f ca="1"/>
        <v>#NAME?</v>
      </c>
      <c r="Q1114" t="e">
        <f ca="1"/>
        <v>#NAME?</v>
      </c>
      <c r="S1114" s="43"/>
      <c r="T1114" s="43"/>
      <c r="U1114" s="43"/>
    </row>
    <row r="1115" spans="1:21" x14ac:dyDescent="0.35">
      <c r="A1115" s="40"/>
      <c r="B1115" s="40"/>
      <c r="C1115" s="40"/>
      <c r="D1115" s="12"/>
      <c r="M1115" s="30"/>
      <c r="O1115" t="e">
        <f ca="1"/>
        <v>#NAME?</v>
      </c>
      <c r="P1115" t="e">
        <f ca="1"/>
        <v>#NAME?</v>
      </c>
      <c r="Q1115" t="e">
        <f ca="1"/>
        <v>#NAME?</v>
      </c>
      <c r="S1115" s="43"/>
      <c r="T1115" s="43"/>
      <c r="U1115" s="43"/>
    </row>
    <row r="1116" spans="1:21" x14ac:dyDescent="0.35">
      <c r="A1116" s="40"/>
      <c r="B1116" s="40"/>
      <c r="C1116" s="40"/>
      <c r="D1116" s="12"/>
      <c r="M1116" s="30"/>
      <c r="O1116" t="e">
        <f ca="1"/>
        <v>#NAME?</v>
      </c>
      <c r="P1116" t="e">
        <f ca="1"/>
        <v>#NAME?</v>
      </c>
      <c r="Q1116" t="e">
        <f ca="1"/>
        <v>#NAME?</v>
      </c>
      <c r="S1116" s="43"/>
      <c r="T1116" s="43"/>
      <c r="U1116" s="43"/>
    </row>
    <row r="1117" spans="1:21" x14ac:dyDescent="0.35">
      <c r="A1117" s="40"/>
      <c r="B1117" s="40"/>
      <c r="C1117" s="40"/>
      <c r="D1117" s="12">
        <v>372</v>
      </c>
      <c r="M1117" s="30">
        <v>2227</v>
      </c>
      <c r="O1117" t="e">
        <f ca="1"/>
        <v>#NAME?</v>
      </c>
      <c r="P1117" t="e">
        <f ca="1"/>
        <v>#NAME?</v>
      </c>
      <c r="Q1117" t="e">
        <f ca="1"/>
        <v>#NAME?</v>
      </c>
      <c r="S1117" s="43"/>
      <c r="T1117" s="43"/>
      <c r="U1117" s="43"/>
    </row>
    <row r="1118" spans="1:21" x14ac:dyDescent="0.35">
      <c r="A1118" s="40"/>
      <c r="B1118" s="40"/>
      <c r="C1118" s="40"/>
      <c r="D1118" s="12"/>
      <c r="M1118" s="11"/>
      <c r="O1118" t="e">
        <f ca="1"/>
        <v>#NAME?</v>
      </c>
      <c r="P1118" t="e">
        <f ca="1"/>
        <v>#NAME?</v>
      </c>
      <c r="Q1118" t="e">
        <f ca="1"/>
        <v>#NAME?</v>
      </c>
      <c r="S1118" s="43"/>
      <c r="T1118" s="43"/>
      <c r="U1118" s="43"/>
    </row>
    <row r="1119" spans="1:21" x14ac:dyDescent="0.35">
      <c r="A1119" s="40"/>
      <c r="B1119" s="40"/>
      <c r="C1119" s="40"/>
      <c r="D1119" s="12"/>
      <c r="M1119" s="11"/>
      <c r="O1119" t="e">
        <f ca="1"/>
        <v>#NAME?</v>
      </c>
      <c r="P1119" t="e">
        <f ca="1"/>
        <v>#NAME?</v>
      </c>
      <c r="Q1119" t="e">
        <f ca="1"/>
        <v>#NAME?</v>
      </c>
      <c r="S1119" s="43"/>
      <c r="T1119" s="43"/>
      <c r="U1119" s="43"/>
    </row>
    <row r="1120" spans="1:21" x14ac:dyDescent="0.35">
      <c r="A1120" s="40"/>
      <c r="B1120" s="40"/>
      <c r="C1120" s="40"/>
      <c r="D1120" s="12">
        <v>373</v>
      </c>
      <c r="M1120" s="30">
        <v>2233</v>
      </c>
      <c r="N1120">
        <v>559</v>
      </c>
      <c r="O1120" t="e">
        <f t="array" aca="1" ref="O1120:Q1125" ca="1">[1]!evect(INDEX(A$4:A$5999,N1120):INDEX(C$6:C$5999,N1120))</f>
        <v>#NAME?</v>
      </c>
      <c r="P1120" t="e">
        <f ca="1"/>
        <v>#NAME?</v>
      </c>
      <c r="Q1120" t="e">
        <f ca="1"/>
        <v>#NAME?</v>
      </c>
      <c r="S1120" s="43"/>
      <c r="T1120" s="43"/>
      <c r="U1120" s="43"/>
    </row>
    <row r="1121" spans="1:21" x14ac:dyDescent="0.35">
      <c r="A1121" s="40"/>
      <c r="B1121" s="40"/>
      <c r="C1121" s="40"/>
      <c r="D1121" s="12"/>
      <c r="M1121" s="30"/>
      <c r="O1121" t="e">
        <f ca="1"/>
        <v>#NAME?</v>
      </c>
      <c r="P1121" t="e">
        <f ca="1"/>
        <v>#NAME?</v>
      </c>
      <c r="Q1121" t="e">
        <f ca="1"/>
        <v>#NAME?</v>
      </c>
      <c r="S1121" s="43"/>
      <c r="T1121" s="43"/>
      <c r="U1121" s="43"/>
    </row>
    <row r="1122" spans="1:21" x14ac:dyDescent="0.35">
      <c r="A1122" s="40"/>
      <c r="B1122" s="40"/>
      <c r="C1122" s="40"/>
      <c r="D1122" s="12"/>
      <c r="M1122" s="30"/>
      <c r="O1122" t="e">
        <f ca="1"/>
        <v>#NAME?</v>
      </c>
      <c r="P1122" t="e">
        <f ca="1"/>
        <v>#NAME?</v>
      </c>
      <c r="Q1122" t="e">
        <f ca="1"/>
        <v>#NAME?</v>
      </c>
      <c r="S1122" s="43"/>
      <c r="T1122" s="43"/>
      <c r="U1122" s="43"/>
    </row>
    <row r="1123" spans="1:21" x14ac:dyDescent="0.35">
      <c r="A1123" s="40"/>
      <c r="B1123" s="40"/>
      <c r="C1123" s="40"/>
      <c r="D1123" s="12">
        <v>374</v>
      </c>
      <c r="M1123" s="30">
        <v>2239</v>
      </c>
      <c r="O1123" t="e">
        <f ca="1"/>
        <v>#NAME?</v>
      </c>
      <c r="P1123" t="e">
        <f ca="1"/>
        <v>#NAME?</v>
      </c>
      <c r="Q1123" t="e">
        <f ca="1"/>
        <v>#NAME?</v>
      </c>
      <c r="S1123" s="43"/>
      <c r="T1123" s="43"/>
      <c r="U1123" s="43"/>
    </row>
    <row r="1124" spans="1:21" x14ac:dyDescent="0.35">
      <c r="A1124" s="40"/>
      <c r="B1124" s="40"/>
      <c r="C1124" s="40"/>
      <c r="D1124" s="12"/>
      <c r="M1124" s="30"/>
      <c r="O1124" t="e">
        <f ca="1"/>
        <v>#NAME?</v>
      </c>
      <c r="P1124" t="e">
        <f ca="1"/>
        <v>#NAME?</v>
      </c>
      <c r="Q1124" t="e">
        <f ca="1"/>
        <v>#NAME?</v>
      </c>
      <c r="S1124" s="43"/>
      <c r="T1124" s="43"/>
      <c r="U1124" s="43"/>
    </row>
    <row r="1125" spans="1:21" x14ac:dyDescent="0.35">
      <c r="A1125" s="40"/>
      <c r="B1125" s="40"/>
      <c r="C1125" s="40"/>
      <c r="D1125" s="12"/>
      <c r="M1125" s="30"/>
      <c r="O1125" t="e">
        <f ca="1"/>
        <v>#NAME?</v>
      </c>
      <c r="P1125" t="e">
        <f ca="1"/>
        <v>#NAME?</v>
      </c>
      <c r="Q1125" t="e">
        <f ca="1"/>
        <v>#NAME?</v>
      </c>
      <c r="S1125" s="43"/>
      <c r="T1125" s="43"/>
      <c r="U1125" s="43"/>
    </row>
    <row r="1126" spans="1:21" x14ac:dyDescent="0.35">
      <c r="A1126" s="40"/>
      <c r="B1126" s="40"/>
      <c r="C1126" s="40"/>
      <c r="D1126" s="12">
        <v>375</v>
      </c>
      <c r="M1126" s="30">
        <v>2245</v>
      </c>
      <c r="N1126">
        <v>562</v>
      </c>
      <c r="O1126" t="e">
        <f t="array" aca="1" ref="O1126:Q1131" ca="1">[1]!evect(INDEX(A$4:A$5999,N1126):INDEX(C$6:C$5999,N1126))</f>
        <v>#NAME?</v>
      </c>
      <c r="P1126" t="e">
        <f ca="1"/>
        <v>#NAME?</v>
      </c>
      <c r="Q1126" t="e">
        <f ca="1"/>
        <v>#NAME?</v>
      </c>
      <c r="S1126" s="43"/>
      <c r="T1126" s="43"/>
      <c r="U1126" s="43"/>
    </row>
    <row r="1127" spans="1:21" x14ac:dyDescent="0.35">
      <c r="A1127" s="40"/>
      <c r="B1127" s="40"/>
      <c r="C1127" s="40"/>
      <c r="D1127" s="12"/>
      <c r="M1127" s="11"/>
      <c r="O1127" t="e">
        <f ca="1"/>
        <v>#NAME?</v>
      </c>
      <c r="P1127" t="e">
        <f ca="1"/>
        <v>#NAME?</v>
      </c>
      <c r="Q1127" t="e">
        <f ca="1"/>
        <v>#NAME?</v>
      </c>
      <c r="S1127" s="43"/>
      <c r="T1127" s="43"/>
      <c r="U1127" s="43"/>
    </row>
    <row r="1128" spans="1:21" x14ac:dyDescent="0.35">
      <c r="A1128" s="40"/>
      <c r="B1128" s="40"/>
      <c r="C1128" s="40"/>
      <c r="D1128" s="12"/>
      <c r="M1128" s="11"/>
      <c r="O1128" t="e">
        <f ca="1"/>
        <v>#NAME?</v>
      </c>
      <c r="P1128" t="e">
        <f ca="1"/>
        <v>#NAME?</v>
      </c>
      <c r="Q1128" t="e">
        <f ca="1"/>
        <v>#NAME?</v>
      </c>
      <c r="S1128" s="43"/>
      <c r="T1128" s="43"/>
      <c r="U1128" s="43"/>
    </row>
    <row r="1129" spans="1:21" x14ac:dyDescent="0.35">
      <c r="A1129" s="40"/>
      <c r="B1129" s="40"/>
      <c r="C1129" s="40"/>
      <c r="D1129" s="12">
        <v>376</v>
      </c>
      <c r="M1129" s="30">
        <v>2251</v>
      </c>
      <c r="O1129" t="e">
        <f ca="1"/>
        <v>#NAME?</v>
      </c>
      <c r="P1129" t="e">
        <f ca="1"/>
        <v>#NAME?</v>
      </c>
      <c r="Q1129" t="e">
        <f ca="1"/>
        <v>#NAME?</v>
      </c>
      <c r="S1129" s="43"/>
      <c r="T1129" s="43"/>
      <c r="U1129" s="43"/>
    </row>
    <row r="1130" spans="1:21" x14ac:dyDescent="0.35">
      <c r="A1130" s="40"/>
      <c r="B1130" s="40"/>
      <c r="C1130" s="40"/>
      <c r="D1130" s="12"/>
      <c r="M1130" s="30"/>
      <c r="O1130" t="e">
        <f ca="1"/>
        <v>#NAME?</v>
      </c>
      <c r="P1130" t="e">
        <f ca="1"/>
        <v>#NAME?</v>
      </c>
      <c r="Q1130" t="e">
        <f ca="1"/>
        <v>#NAME?</v>
      </c>
      <c r="S1130" s="43"/>
      <c r="T1130" s="43"/>
      <c r="U1130" s="43"/>
    </row>
    <row r="1131" spans="1:21" x14ac:dyDescent="0.35">
      <c r="A1131" s="40"/>
      <c r="B1131" s="40"/>
      <c r="C1131" s="40"/>
      <c r="D1131" s="12"/>
      <c r="M1131" s="30"/>
      <c r="O1131" t="e">
        <f ca="1"/>
        <v>#NAME?</v>
      </c>
      <c r="P1131" t="e">
        <f ca="1"/>
        <v>#NAME?</v>
      </c>
      <c r="Q1131" t="e">
        <f ca="1"/>
        <v>#NAME?</v>
      </c>
      <c r="S1131" s="43"/>
      <c r="T1131" s="43"/>
      <c r="U1131" s="43"/>
    </row>
    <row r="1132" spans="1:21" x14ac:dyDescent="0.35">
      <c r="A1132" s="40"/>
      <c r="B1132" s="40"/>
      <c r="C1132" s="40"/>
      <c r="D1132" s="12">
        <v>377</v>
      </c>
      <c r="M1132" s="30">
        <v>2257</v>
      </c>
      <c r="N1132">
        <v>565</v>
      </c>
      <c r="O1132" t="e">
        <f t="array" aca="1" ref="O1132:Q1137" ca="1">[1]!evect(INDEX(A$4:A$5999,N1132):INDEX(C$6:C$5999,N1132))</f>
        <v>#NAME?</v>
      </c>
      <c r="P1132" t="e">
        <f ca="1"/>
        <v>#NAME?</v>
      </c>
      <c r="Q1132" t="e">
        <f ca="1"/>
        <v>#NAME?</v>
      </c>
      <c r="S1132" s="43"/>
      <c r="T1132" s="43"/>
      <c r="U1132" s="43"/>
    </row>
    <row r="1133" spans="1:21" x14ac:dyDescent="0.35">
      <c r="A1133" s="40"/>
      <c r="B1133" s="40"/>
      <c r="C1133" s="40"/>
      <c r="D1133" s="12"/>
      <c r="M1133" s="30"/>
      <c r="O1133" t="e">
        <f ca="1"/>
        <v>#NAME?</v>
      </c>
      <c r="P1133" t="e">
        <f ca="1"/>
        <v>#NAME?</v>
      </c>
      <c r="Q1133" t="e">
        <f ca="1"/>
        <v>#NAME?</v>
      </c>
      <c r="S1133" s="43"/>
      <c r="T1133" s="43"/>
      <c r="U1133" s="43"/>
    </row>
    <row r="1134" spans="1:21" x14ac:dyDescent="0.35">
      <c r="A1134" s="40"/>
      <c r="B1134" s="40"/>
      <c r="C1134" s="40"/>
      <c r="D1134" s="12"/>
      <c r="M1134" s="30"/>
      <c r="O1134" t="e">
        <f ca="1"/>
        <v>#NAME?</v>
      </c>
      <c r="P1134" t="e">
        <f ca="1"/>
        <v>#NAME?</v>
      </c>
      <c r="Q1134" t="e">
        <f ca="1"/>
        <v>#NAME?</v>
      </c>
      <c r="S1134" s="43"/>
      <c r="T1134" s="43"/>
      <c r="U1134" s="43"/>
    </row>
    <row r="1135" spans="1:21" x14ac:dyDescent="0.35">
      <c r="A1135" s="40"/>
      <c r="B1135" s="40"/>
      <c r="C1135" s="40"/>
      <c r="D1135" s="12">
        <v>378</v>
      </c>
      <c r="M1135" s="30">
        <v>2263</v>
      </c>
      <c r="O1135" t="e">
        <f ca="1"/>
        <v>#NAME?</v>
      </c>
      <c r="P1135" t="e">
        <f ca="1"/>
        <v>#NAME?</v>
      </c>
      <c r="Q1135" t="e">
        <f ca="1"/>
        <v>#NAME?</v>
      </c>
      <c r="S1135" s="43"/>
      <c r="T1135" s="43"/>
      <c r="U1135" s="43"/>
    </row>
    <row r="1136" spans="1:21" x14ac:dyDescent="0.35">
      <c r="A1136" s="40"/>
      <c r="B1136" s="40"/>
      <c r="C1136" s="40"/>
      <c r="D1136" s="12"/>
      <c r="M1136" s="11"/>
      <c r="O1136" t="e">
        <f ca="1"/>
        <v>#NAME?</v>
      </c>
      <c r="P1136" t="e">
        <f ca="1"/>
        <v>#NAME?</v>
      </c>
      <c r="Q1136" t="e">
        <f ca="1"/>
        <v>#NAME?</v>
      </c>
      <c r="S1136" s="43"/>
      <c r="T1136" s="43"/>
      <c r="U1136" s="43"/>
    </row>
    <row r="1137" spans="1:21" x14ac:dyDescent="0.35">
      <c r="A1137" s="40"/>
      <c r="B1137" s="40"/>
      <c r="C1137" s="40"/>
      <c r="D1137" s="12"/>
      <c r="M1137" s="11"/>
      <c r="O1137" t="e">
        <f ca="1"/>
        <v>#NAME?</v>
      </c>
      <c r="P1137" t="e">
        <f ca="1"/>
        <v>#NAME?</v>
      </c>
      <c r="Q1137" t="e">
        <f ca="1"/>
        <v>#NAME?</v>
      </c>
      <c r="S1137" s="43"/>
      <c r="T1137" s="43"/>
      <c r="U1137" s="43"/>
    </row>
    <row r="1138" spans="1:21" x14ac:dyDescent="0.35">
      <c r="A1138" s="40"/>
      <c r="B1138" s="40"/>
      <c r="C1138" s="40"/>
      <c r="D1138" s="12">
        <v>379</v>
      </c>
      <c r="M1138" s="30">
        <v>2269</v>
      </c>
      <c r="N1138">
        <v>568</v>
      </c>
      <c r="O1138" t="e">
        <f t="array" aca="1" ref="O1138:Q1143" ca="1">[1]!evect(INDEX(A$4:A$5999,N1138):INDEX(C$6:C$5999,N1138))</f>
        <v>#NAME?</v>
      </c>
      <c r="P1138" t="e">
        <f ca="1"/>
        <v>#NAME?</v>
      </c>
      <c r="Q1138" t="e">
        <f ca="1"/>
        <v>#NAME?</v>
      </c>
      <c r="S1138" s="43"/>
      <c r="T1138" s="43"/>
      <c r="U1138" s="43"/>
    </row>
    <row r="1139" spans="1:21" x14ac:dyDescent="0.35">
      <c r="A1139" s="40"/>
      <c r="B1139" s="40"/>
      <c r="C1139" s="40"/>
      <c r="D1139" s="12"/>
      <c r="M1139" s="30"/>
      <c r="O1139" t="e">
        <f ca="1"/>
        <v>#NAME?</v>
      </c>
      <c r="P1139" t="e">
        <f ca="1"/>
        <v>#NAME?</v>
      </c>
      <c r="Q1139" t="e">
        <f ca="1"/>
        <v>#NAME?</v>
      </c>
      <c r="S1139" s="43"/>
      <c r="T1139" s="43"/>
      <c r="U1139" s="43"/>
    </row>
    <row r="1140" spans="1:21" x14ac:dyDescent="0.35">
      <c r="A1140" s="40"/>
      <c r="B1140" s="40"/>
      <c r="C1140" s="40"/>
      <c r="D1140" s="12"/>
      <c r="M1140" s="30"/>
      <c r="O1140" t="e">
        <f ca="1"/>
        <v>#NAME?</v>
      </c>
      <c r="P1140" t="e">
        <f ca="1"/>
        <v>#NAME?</v>
      </c>
      <c r="Q1140" t="e">
        <f ca="1"/>
        <v>#NAME?</v>
      </c>
      <c r="S1140" s="43"/>
      <c r="T1140" s="43"/>
      <c r="U1140" s="43"/>
    </row>
    <row r="1141" spans="1:21" x14ac:dyDescent="0.35">
      <c r="D1141" s="12">
        <v>380</v>
      </c>
      <c r="M1141" s="30">
        <v>2275</v>
      </c>
      <c r="O1141" t="e">
        <f ca="1"/>
        <v>#NAME?</v>
      </c>
      <c r="P1141" t="e">
        <f ca="1"/>
        <v>#NAME?</v>
      </c>
      <c r="Q1141" t="e">
        <f ca="1"/>
        <v>#NAME?</v>
      </c>
      <c r="S1141" s="43"/>
      <c r="T1141" s="43"/>
      <c r="U1141" s="43"/>
    </row>
    <row r="1142" spans="1:21" x14ac:dyDescent="0.35">
      <c r="D1142" s="12"/>
      <c r="M1142" s="30"/>
      <c r="O1142" t="e">
        <f ca="1"/>
        <v>#NAME?</v>
      </c>
      <c r="P1142" t="e">
        <f ca="1"/>
        <v>#NAME?</v>
      </c>
      <c r="Q1142" t="e">
        <f ca="1"/>
        <v>#NAME?</v>
      </c>
      <c r="S1142" s="43"/>
      <c r="T1142" s="43"/>
      <c r="U1142" s="43"/>
    </row>
    <row r="1143" spans="1:21" x14ac:dyDescent="0.35">
      <c r="D1143" s="12"/>
      <c r="M1143" s="30"/>
      <c r="O1143" t="e">
        <f ca="1"/>
        <v>#NAME?</v>
      </c>
      <c r="P1143" t="e">
        <f ca="1"/>
        <v>#NAME?</v>
      </c>
      <c r="Q1143" t="e">
        <f ca="1"/>
        <v>#NAME?</v>
      </c>
      <c r="S1143" s="43"/>
      <c r="T1143" s="43"/>
      <c r="U1143" s="43"/>
    </row>
    <row r="1144" spans="1:21" x14ac:dyDescent="0.35">
      <c r="D1144" s="12">
        <v>381</v>
      </c>
      <c r="M1144" s="30">
        <v>2281</v>
      </c>
      <c r="N1144">
        <v>571</v>
      </c>
      <c r="O1144" t="e">
        <f t="array" aca="1" ref="O1144:Q1149" ca="1">[1]!evect(INDEX(A$4:A$5999,N1144):INDEX(C$6:C$5999,N1144))</f>
        <v>#NAME?</v>
      </c>
      <c r="P1144" t="e">
        <f ca="1"/>
        <v>#NAME?</v>
      </c>
      <c r="Q1144" t="e">
        <f ca="1"/>
        <v>#NAME?</v>
      </c>
      <c r="S1144" s="43"/>
      <c r="T1144" s="43"/>
      <c r="U1144" s="43"/>
    </row>
    <row r="1145" spans="1:21" x14ac:dyDescent="0.35">
      <c r="D1145" s="12"/>
      <c r="M1145" s="11"/>
      <c r="O1145" t="e">
        <f ca="1"/>
        <v>#NAME?</v>
      </c>
      <c r="P1145" t="e">
        <f ca="1"/>
        <v>#NAME?</v>
      </c>
      <c r="Q1145" t="e">
        <f ca="1"/>
        <v>#NAME?</v>
      </c>
      <c r="S1145" s="43"/>
      <c r="T1145" s="43"/>
      <c r="U1145" s="43"/>
    </row>
    <row r="1146" spans="1:21" x14ac:dyDescent="0.35">
      <c r="D1146" s="12"/>
      <c r="M1146" s="11"/>
      <c r="O1146" t="e">
        <f ca="1"/>
        <v>#NAME?</v>
      </c>
      <c r="P1146" t="e">
        <f ca="1"/>
        <v>#NAME?</v>
      </c>
      <c r="Q1146" t="e">
        <f ca="1"/>
        <v>#NAME?</v>
      </c>
      <c r="S1146" s="43"/>
      <c r="T1146" s="43"/>
      <c r="U1146" s="43"/>
    </row>
    <row r="1147" spans="1:21" x14ac:dyDescent="0.35">
      <c r="D1147" s="12">
        <v>382</v>
      </c>
      <c r="M1147" s="30">
        <v>2287</v>
      </c>
      <c r="O1147" t="e">
        <f ca="1"/>
        <v>#NAME?</v>
      </c>
      <c r="P1147" t="e">
        <f ca="1"/>
        <v>#NAME?</v>
      </c>
      <c r="Q1147" t="e">
        <f ca="1"/>
        <v>#NAME?</v>
      </c>
      <c r="S1147" s="43"/>
      <c r="T1147" s="43"/>
      <c r="U1147" s="43"/>
    </row>
    <row r="1148" spans="1:21" x14ac:dyDescent="0.35">
      <c r="D1148" s="12"/>
      <c r="M1148" s="30"/>
      <c r="O1148" t="e">
        <f ca="1"/>
        <v>#NAME?</v>
      </c>
      <c r="P1148" t="e">
        <f ca="1"/>
        <v>#NAME?</v>
      </c>
      <c r="Q1148" t="e">
        <f ca="1"/>
        <v>#NAME?</v>
      </c>
      <c r="S1148" s="43"/>
      <c r="T1148" s="43"/>
      <c r="U1148" s="43"/>
    </row>
    <row r="1149" spans="1:21" x14ac:dyDescent="0.35">
      <c r="D1149" s="12"/>
      <c r="M1149" s="30"/>
      <c r="O1149" t="e">
        <f ca="1"/>
        <v>#NAME?</v>
      </c>
      <c r="P1149" t="e">
        <f ca="1"/>
        <v>#NAME?</v>
      </c>
      <c r="Q1149" t="e">
        <f ca="1"/>
        <v>#NAME?</v>
      </c>
      <c r="S1149" s="43"/>
      <c r="T1149" s="43"/>
      <c r="U1149" s="43"/>
    </row>
    <row r="1150" spans="1:21" x14ac:dyDescent="0.35">
      <c r="D1150" s="12">
        <v>383</v>
      </c>
      <c r="M1150" s="30">
        <v>2293</v>
      </c>
      <c r="N1150">
        <v>574</v>
      </c>
      <c r="O1150" t="e">
        <f t="array" aca="1" ref="O1150:Q1155" ca="1">[1]!evect(INDEX(A$4:A$5999,N1150):INDEX(C$6:C$5999,N1150))</f>
        <v>#NAME?</v>
      </c>
      <c r="P1150" t="e">
        <f ca="1"/>
        <v>#NAME?</v>
      </c>
      <c r="Q1150" t="e">
        <f ca="1"/>
        <v>#NAME?</v>
      </c>
      <c r="S1150" s="43"/>
      <c r="T1150" s="43"/>
      <c r="U1150" s="43"/>
    </row>
    <row r="1151" spans="1:21" x14ac:dyDescent="0.35">
      <c r="D1151" s="12"/>
      <c r="M1151" s="30"/>
      <c r="O1151" t="e">
        <f ca="1"/>
        <v>#NAME?</v>
      </c>
      <c r="P1151" t="e">
        <f ca="1"/>
        <v>#NAME?</v>
      </c>
      <c r="Q1151" t="e">
        <f ca="1"/>
        <v>#NAME?</v>
      </c>
      <c r="S1151" s="43"/>
      <c r="T1151" s="43"/>
      <c r="U1151" s="43"/>
    </row>
    <row r="1152" spans="1:21" x14ac:dyDescent="0.35">
      <c r="D1152" s="12"/>
      <c r="M1152" s="30"/>
      <c r="O1152" t="e">
        <f ca="1"/>
        <v>#NAME?</v>
      </c>
      <c r="P1152" t="e">
        <f ca="1"/>
        <v>#NAME?</v>
      </c>
      <c r="Q1152" t="e">
        <f ca="1"/>
        <v>#NAME?</v>
      </c>
      <c r="S1152" s="43"/>
      <c r="T1152" s="43"/>
      <c r="U1152" s="43"/>
    </row>
    <row r="1153" spans="4:21" x14ac:dyDescent="0.35">
      <c r="D1153" s="12">
        <v>384</v>
      </c>
      <c r="M1153" s="30">
        <v>2299</v>
      </c>
      <c r="O1153" t="e">
        <f ca="1"/>
        <v>#NAME?</v>
      </c>
      <c r="P1153" t="e">
        <f ca="1"/>
        <v>#NAME?</v>
      </c>
      <c r="Q1153" t="e">
        <f ca="1"/>
        <v>#NAME?</v>
      </c>
      <c r="S1153" s="43"/>
      <c r="T1153" s="43"/>
      <c r="U1153" s="43"/>
    </row>
    <row r="1154" spans="4:21" x14ac:dyDescent="0.35">
      <c r="D1154" s="12"/>
      <c r="M1154" s="11"/>
      <c r="O1154" t="e">
        <f ca="1"/>
        <v>#NAME?</v>
      </c>
      <c r="P1154" t="e">
        <f ca="1"/>
        <v>#NAME?</v>
      </c>
      <c r="Q1154" t="e">
        <f ca="1"/>
        <v>#NAME?</v>
      </c>
      <c r="S1154" s="43"/>
      <c r="T1154" s="43"/>
      <c r="U1154" s="43"/>
    </row>
    <row r="1155" spans="4:21" x14ac:dyDescent="0.35">
      <c r="D1155" s="12"/>
      <c r="M1155" s="11"/>
      <c r="O1155" t="e">
        <f ca="1"/>
        <v>#NAME?</v>
      </c>
      <c r="P1155" t="e">
        <f ca="1"/>
        <v>#NAME?</v>
      </c>
      <c r="Q1155" t="e">
        <f ca="1"/>
        <v>#NAME?</v>
      </c>
      <c r="S1155" s="43"/>
      <c r="T1155" s="43"/>
      <c r="U1155" s="43"/>
    </row>
    <row r="1156" spans="4:21" x14ac:dyDescent="0.35">
      <c r="D1156" s="12">
        <v>385</v>
      </c>
      <c r="M1156" s="30">
        <v>2305</v>
      </c>
      <c r="N1156">
        <v>577</v>
      </c>
      <c r="O1156" t="e">
        <f t="array" aca="1" ref="O1156:Q1161" ca="1">[1]!evect(INDEX(A$4:A$5999,N1156):INDEX(C$6:C$5999,N1156))</f>
        <v>#NAME?</v>
      </c>
      <c r="P1156" t="e">
        <f ca="1"/>
        <v>#NAME?</v>
      </c>
      <c r="Q1156" t="e">
        <f ca="1"/>
        <v>#NAME?</v>
      </c>
      <c r="S1156" s="43"/>
      <c r="T1156" s="43"/>
      <c r="U1156" s="43"/>
    </row>
    <row r="1157" spans="4:21" x14ac:dyDescent="0.35">
      <c r="D1157" s="12"/>
      <c r="M1157" s="30"/>
      <c r="O1157" t="e">
        <f ca="1"/>
        <v>#NAME?</v>
      </c>
      <c r="P1157" t="e">
        <f ca="1"/>
        <v>#NAME?</v>
      </c>
      <c r="Q1157" t="e">
        <f ca="1"/>
        <v>#NAME?</v>
      </c>
      <c r="S1157" s="43"/>
      <c r="T1157" s="43"/>
      <c r="U1157" s="43"/>
    </row>
    <row r="1158" spans="4:21" x14ac:dyDescent="0.35">
      <c r="D1158" s="12"/>
      <c r="M1158" s="30"/>
      <c r="O1158" t="e">
        <f ca="1"/>
        <v>#NAME?</v>
      </c>
      <c r="P1158" t="e">
        <f ca="1"/>
        <v>#NAME?</v>
      </c>
      <c r="Q1158" t="e">
        <f ca="1"/>
        <v>#NAME?</v>
      </c>
      <c r="S1158" s="43"/>
      <c r="T1158" s="43"/>
      <c r="U1158" s="43"/>
    </row>
    <row r="1159" spans="4:21" x14ac:dyDescent="0.35">
      <c r="D1159" s="12">
        <v>386</v>
      </c>
      <c r="M1159" s="30">
        <v>2311</v>
      </c>
      <c r="O1159" t="e">
        <f ca="1"/>
        <v>#NAME?</v>
      </c>
      <c r="P1159" t="e">
        <f ca="1"/>
        <v>#NAME?</v>
      </c>
      <c r="Q1159" t="e">
        <f ca="1"/>
        <v>#NAME?</v>
      </c>
      <c r="S1159" s="43"/>
      <c r="T1159" s="43"/>
      <c r="U1159" s="43"/>
    </row>
    <row r="1160" spans="4:21" x14ac:dyDescent="0.35">
      <c r="D1160" s="12"/>
      <c r="M1160" s="30"/>
      <c r="O1160" t="e">
        <f ca="1"/>
        <v>#NAME?</v>
      </c>
      <c r="P1160" t="e">
        <f ca="1"/>
        <v>#NAME?</v>
      </c>
      <c r="Q1160" t="e">
        <f ca="1"/>
        <v>#NAME?</v>
      </c>
      <c r="S1160" s="43"/>
      <c r="T1160" s="43"/>
      <c r="U1160" s="43"/>
    </row>
    <row r="1161" spans="4:21" x14ac:dyDescent="0.35">
      <c r="D1161" s="12"/>
      <c r="M1161" s="30"/>
      <c r="O1161" t="e">
        <f ca="1"/>
        <v>#NAME?</v>
      </c>
      <c r="P1161" t="e">
        <f ca="1"/>
        <v>#NAME?</v>
      </c>
      <c r="Q1161" t="e">
        <f ca="1"/>
        <v>#NAME?</v>
      </c>
      <c r="S1161" s="43"/>
      <c r="T1161" s="43"/>
      <c r="U1161" s="43"/>
    </row>
    <row r="1162" spans="4:21" x14ac:dyDescent="0.35">
      <c r="D1162" s="12">
        <v>387</v>
      </c>
      <c r="M1162" s="30">
        <v>2317</v>
      </c>
      <c r="N1162">
        <v>580</v>
      </c>
      <c r="O1162" t="e">
        <f t="array" aca="1" ref="O1162:Q1167" ca="1">[1]!evect(INDEX(A$4:A$5999,N1162):INDEX(C$6:C$5999,N1162))</f>
        <v>#NAME?</v>
      </c>
      <c r="P1162" t="e">
        <f ca="1"/>
        <v>#NAME?</v>
      </c>
      <c r="Q1162" t="e">
        <f ca="1"/>
        <v>#NAME?</v>
      </c>
      <c r="S1162" s="43"/>
      <c r="T1162" s="43"/>
      <c r="U1162" s="43"/>
    </row>
    <row r="1163" spans="4:21" x14ac:dyDescent="0.35">
      <c r="D1163" s="12"/>
      <c r="M1163" s="11"/>
      <c r="O1163" t="e">
        <f ca="1"/>
        <v>#NAME?</v>
      </c>
      <c r="P1163" t="e">
        <f ca="1"/>
        <v>#NAME?</v>
      </c>
      <c r="Q1163" t="e">
        <f ca="1"/>
        <v>#NAME?</v>
      </c>
      <c r="S1163" s="43"/>
      <c r="T1163" s="43"/>
      <c r="U1163" s="43"/>
    </row>
    <row r="1164" spans="4:21" x14ac:dyDescent="0.35">
      <c r="D1164" s="12"/>
      <c r="M1164" s="11"/>
      <c r="O1164" t="e">
        <f ca="1"/>
        <v>#NAME?</v>
      </c>
      <c r="P1164" t="e">
        <f ca="1"/>
        <v>#NAME?</v>
      </c>
      <c r="Q1164" t="e">
        <f ca="1"/>
        <v>#NAME?</v>
      </c>
      <c r="S1164" s="43"/>
      <c r="T1164" s="43"/>
      <c r="U1164" s="43"/>
    </row>
    <row r="1165" spans="4:21" x14ac:dyDescent="0.35">
      <c r="D1165" s="12">
        <v>388</v>
      </c>
      <c r="M1165" s="30">
        <v>2323</v>
      </c>
      <c r="O1165" t="e">
        <f ca="1"/>
        <v>#NAME?</v>
      </c>
      <c r="P1165" t="e">
        <f ca="1"/>
        <v>#NAME?</v>
      </c>
      <c r="Q1165" t="e">
        <f ca="1"/>
        <v>#NAME?</v>
      </c>
      <c r="S1165" s="43"/>
      <c r="T1165" s="43"/>
      <c r="U1165" s="43"/>
    </row>
    <row r="1166" spans="4:21" x14ac:dyDescent="0.35">
      <c r="D1166" s="12"/>
      <c r="M1166" s="30"/>
      <c r="O1166" t="e">
        <f ca="1"/>
        <v>#NAME?</v>
      </c>
      <c r="P1166" t="e">
        <f ca="1"/>
        <v>#NAME?</v>
      </c>
      <c r="Q1166" t="e">
        <f ca="1"/>
        <v>#NAME?</v>
      </c>
      <c r="S1166" s="43"/>
      <c r="T1166" s="43"/>
      <c r="U1166" s="43"/>
    </row>
    <row r="1167" spans="4:21" x14ac:dyDescent="0.35">
      <c r="D1167" s="12"/>
      <c r="M1167" s="30"/>
      <c r="O1167" t="e">
        <f ca="1"/>
        <v>#NAME?</v>
      </c>
      <c r="P1167" t="e">
        <f ca="1"/>
        <v>#NAME?</v>
      </c>
      <c r="Q1167" t="e">
        <f ca="1"/>
        <v>#NAME?</v>
      </c>
      <c r="S1167" s="43"/>
      <c r="T1167" s="43"/>
      <c r="U1167" s="43"/>
    </row>
    <row r="1168" spans="4:21" x14ac:dyDescent="0.35">
      <c r="D1168" s="12">
        <v>389</v>
      </c>
      <c r="M1168" s="30">
        <v>2329</v>
      </c>
      <c r="N1168">
        <v>583</v>
      </c>
      <c r="O1168" t="e">
        <f t="array" aca="1" ref="O1168:Q1173" ca="1">[1]!evect(INDEX(A$4:A$5999,N1168):INDEX(C$6:C$5999,N1168))</f>
        <v>#NAME?</v>
      </c>
      <c r="P1168" t="e">
        <f ca="1"/>
        <v>#NAME?</v>
      </c>
      <c r="Q1168" t="e">
        <f ca="1"/>
        <v>#NAME?</v>
      </c>
      <c r="S1168" s="43"/>
      <c r="T1168" s="43"/>
      <c r="U1168" s="43"/>
    </row>
    <row r="1169" spans="4:21" x14ac:dyDescent="0.35">
      <c r="D1169" s="12"/>
      <c r="M1169" s="30"/>
      <c r="O1169" t="e">
        <f ca="1"/>
        <v>#NAME?</v>
      </c>
      <c r="P1169" t="e">
        <f ca="1"/>
        <v>#NAME?</v>
      </c>
      <c r="Q1169" t="e">
        <f ca="1"/>
        <v>#NAME?</v>
      </c>
      <c r="S1169" s="43"/>
      <c r="T1169" s="43"/>
      <c r="U1169" s="43"/>
    </row>
    <row r="1170" spans="4:21" x14ac:dyDescent="0.35">
      <c r="D1170" s="12"/>
      <c r="M1170" s="30"/>
      <c r="O1170" t="e">
        <f ca="1"/>
        <v>#NAME?</v>
      </c>
      <c r="P1170" t="e">
        <f ca="1"/>
        <v>#NAME?</v>
      </c>
      <c r="Q1170" t="e">
        <f ca="1"/>
        <v>#NAME?</v>
      </c>
      <c r="S1170" s="43"/>
      <c r="T1170" s="43"/>
      <c r="U1170" s="43"/>
    </row>
    <row r="1171" spans="4:21" x14ac:dyDescent="0.35">
      <c r="D1171" s="12">
        <v>390</v>
      </c>
      <c r="M1171" s="30">
        <v>2335</v>
      </c>
      <c r="O1171" t="e">
        <f ca="1"/>
        <v>#NAME?</v>
      </c>
      <c r="P1171" t="e">
        <f ca="1"/>
        <v>#NAME?</v>
      </c>
      <c r="Q1171" t="e">
        <f ca="1"/>
        <v>#NAME?</v>
      </c>
      <c r="S1171" s="43"/>
      <c r="T1171" s="43"/>
      <c r="U1171" s="43"/>
    </row>
    <row r="1172" spans="4:21" x14ac:dyDescent="0.35">
      <c r="D1172" s="12"/>
      <c r="M1172" s="11"/>
      <c r="O1172" t="e">
        <f ca="1"/>
        <v>#NAME?</v>
      </c>
      <c r="P1172" t="e">
        <f ca="1"/>
        <v>#NAME?</v>
      </c>
      <c r="Q1172" t="e">
        <f ca="1"/>
        <v>#NAME?</v>
      </c>
      <c r="S1172" s="43"/>
      <c r="T1172" s="43"/>
      <c r="U1172" s="43"/>
    </row>
    <row r="1173" spans="4:21" x14ac:dyDescent="0.35">
      <c r="D1173" s="12"/>
      <c r="M1173" s="11"/>
      <c r="O1173" t="e">
        <f ca="1"/>
        <v>#NAME?</v>
      </c>
      <c r="P1173" t="e">
        <f ca="1"/>
        <v>#NAME?</v>
      </c>
      <c r="Q1173" t="e">
        <f ca="1"/>
        <v>#NAME?</v>
      </c>
      <c r="S1173" s="43"/>
      <c r="T1173" s="43"/>
      <c r="U1173" s="43"/>
    </row>
    <row r="1174" spans="4:21" x14ac:dyDescent="0.35">
      <c r="D1174" s="12">
        <v>391</v>
      </c>
      <c r="M1174" s="30">
        <v>2341</v>
      </c>
      <c r="N1174">
        <v>586</v>
      </c>
      <c r="O1174" t="e">
        <f t="array" aca="1" ref="O1174:Q1179" ca="1">[1]!evect(INDEX(A$4:A$5999,N1174):INDEX(C$6:C$5999,N1174))</f>
        <v>#NAME?</v>
      </c>
      <c r="P1174" t="e">
        <f ca="1"/>
        <v>#NAME?</v>
      </c>
      <c r="Q1174" t="e">
        <f ca="1"/>
        <v>#NAME?</v>
      </c>
      <c r="S1174" s="43"/>
      <c r="T1174" s="43"/>
      <c r="U1174" s="43"/>
    </row>
    <row r="1175" spans="4:21" x14ac:dyDescent="0.35">
      <c r="D1175" s="12"/>
      <c r="M1175" s="30"/>
      <c r="O1175" t="e">
        <f ca="1"/>
        <v>#NAME?</v>
      </c>
      <c r="P1175" t="e">
        <f ca="1"/>
        <v>#NAME?</v>
      </c>
      <c r="Q1175" t="e">
        <f ca="1"/>
        <v>#NAME?</v>
      </c>
      <c r="S1175" s="43"/>
      <c r="T1175" s="43"/>
      <c r="U1175" s="43"/>
    </row>
    <row r="1176" spans="4:21" x14ac:dyDescent="0.35">
      <c r="D1176" s="12"/>
      <c r="M1176" s="30"/>
      <c r="O1176" t="e">
        <f ca="1"/>
        <v>#NAME?</v>
      </c>
      <c r="P1176" t="e">
        <f ca="1"/>
        <v>#NAME?</v>
      </c>
      <c r="Q1176" t="e">
        <f ca="1"/>
        <v>#NAME?</v>
      </c>
      <c r="S1176" s="43"/>
      <c r="T1176" s="43"/>
      <c r="U1176" s="43"/>
    </row>
    <row r="1177" spans="4:21" x14ac:dyDescent="0.35">
      <c r="D1177" s="12">
        <v>392</v>
      </c>
      <c r="M1177" s="30">
        <v>2347</v>
      </c>
      <c r="O1177" t="e">
        <f ca="1"/>
        <v>#NAME?</v>
      </c>
      <c r="P1177" t="e">
        <f ca="1"/>
        <v>#NAME?</v>
      </c>
      <c r="Q1177" t="e">
        <f ca="1"/>
        <v>#NAME?</v>
      </c>
      <c r="S1177" s="43"/>
      <c r="T1177" s="43"/>
      <c r="U1177" s="43"/>
    </row>
    <row r="1178" spans="4:21" x14ac:dyDescent="0.35">
      <c r="D1178" s="12"/>
      <c r="M1178" s="30"/>
      <c r="O1178" t="e">
        <f ca="1"/>
        <v>#NAME?</v>
      </c>
      <c r="P1178" t="e">
        <f ca="1"/>
        <v>#NAME?</v>
      </c>
      <c r="Q1178" t="e">
        <f ca="1"/>
        <v>#NAME?</v>
      </c>
      <c r="S1178" s="43"/>
      <c r="T1178" s="43"/>
      <c r="U1178" s="43"/>
    </row>
    <row r="1179" spans="4:21" x14ac:dyDescent="0.35">
      <c r="D1179" s="12"/>
      <c r="M1179" s="30"/>
      <c r="O1179" t="e">
        <f ca="1"/>
        <v>#NAME?</v>
      </c>
      <c r="P1179" t="e">
        <f ca="1"/>
        <v>#NAME?</v>
      </c>
      <c r="Q1179" t="e">
        <f ca="1"/>
        <v>#NAME?</v>
      </c>
      <c r="S1179" s="43"/>
      <c r="T1179" s="43"/>
      <c r="U1179" s="43"/>
    </row>
    <row r="1180" spans="4:21" x14ac:dyDescent="0.35">
      <c r="D1180" s="12">
        <v>393</v>
      </c>
      <c r="M1180" s="30">
        <v>2353</v>
      </c>
      <c r="N1180">
        <v>589</v>
      </c>
      <c r="O1180" t="e">
        <f t="array" aca="1" ref="O1180:Q1185" ca="1">[1]!evect(INDEX(A$4:A$5999,N1180):INDEX(C$6:C$5999,N1180))</f>
        <v>#NAME?</v>
      </c>
      <c r="P1180" t="e">
        <f ca="1"/>
        <v>#NAME?</v>
      </c>
      <c r="Q1180" t="e">
        <f ca="1"/>
        <v>#NAME?</v>
      </c>
      <c r="S1180" s="43"/>
      <c r="T1180" s="43"/>
      <c r="U1180" s="43"/>
    </row>
    <row r="1181" spans="4:21" x14ac:dyDescent="0.35">
      <c r="D1181" s="12"/>
      <c r="M1181" s="11"/>
      <c r="O1181" t="e">
        <f ca="1"/>
        <v>#NAME?</v>
      </c>
      <c r="P1181" t="e">
        <f ca="1"/>
        <v>#NAME?</v>
      </c>
      <c r="Q1181" t="e">
        <f ca="1"/>
        <v>#NAME?</v>
      </c>
      <c r="S1181" s="43"/>
      <c r="T1181" s="43"/>
      <c r="U1181" s="43"/>
    </row>
    <row r="1182" spans="4:21" x14ac:dyDescent="0.35">
      <c r="D1182" s="12"/>
      <c r="M1182" s="11"/>
      <c r="O1182" t="e">
        <f ca="1"/>
        <v>#NAME?</v>
      </c>
      <c r="P1182" t="e">
        <f ca="1"/>
        <v>#NAME?</v>
      </c>
      <c r="Q1182" t="e">
        <f ca="1"/>
        <v>#NAME?</v>
      </c>
      <c r="S1182" s="43"/>
      <c r="T1182" s="43"/>
      <c r="U1182" s="43"/>
    </row>
    <row r="1183" spans="4:21" x14ac:dyDescent="0.35">
      <c r="D1183" s="12">
        <v>394</v>
      </c>
      <c r="M1183" s="30">
        <v>2359</v>
      </c>
      <c r="O1183" t="e">
        <f ca="1"/>
        <v>#NAME?</v>
      </c>
      <c r="P1183" t="e">
        <f ca="1"/>
        <v>#NAME?</v>
      </c>
      <c r="Q1183" t="e">
        <f ca="1"/>
        <v>#NAME?</v>
      </c>
      <c r="S1183" s="43"/>
      <c r="T1183" s="43"/>
      <c r="U1183" s="43"/>
    </row>
    <row r="1184" spans="4:21" x14ac:dyDescent="0.35">
      <c r="D1184" s="12"/>
      <c r="M1184" s="30"/>
      <c r="O1184" t="e">
        <f ca="1"/>
        <v>#NAME?</v>
      </c>
      <c r="P1184" t="e">
        <f ca="1"/>
        <v>#NAME?</v>
      </c>
      <c r="Q1184" t="e">
        <f ca="1"/>
        <v>#NAME?</v>
      </c>
      <c r="S1184" s="43"/>
      <c r="T1184" s="43"/>
      <c r="U1184" s="43"/>
    </row>
    <row r="1185" spans="4:21" x14ac:dyDescent="0.35">
      <c r="D1185" s="12"/>
      <c r="M1185" s="30"/>
      <c r="O1185" t="e">
        <f ca="1"/>
        <v>#NAME?</v>
      </c>
      <c r="P1185" t="e">
        <f ca="1"/>
        <v>#NAME?</v>
      </c>
      <c r="Q1185" t="e">
        <f ca="1"/>
        <v>#NAME?</v>
      </c>
      <c r="S1185" s="43"/>
      <c r="T1185" s="43"/>
      <c r="U1185" s="43"/>
    </row>
    <row r="1186" spans="4:21" x14ac:dyDescent="0.35">
      <c r="D1186" s="12">
        <v>395</v>
      </c>
      <c r="M1186" s="30">
        <v>2365</v>
      </c>
      <c r="N1186">
        <v>592</v>
      </c>
      <c r="O1186" t="e">
        <f t="array" aca="1" ref="O1186:Q1191" ca="1">[1]!evect(INDEX(A$4:A$5999,N1186):INDEX(C$6:C$5999,N1186))</f>
        <v>#NAME?</v>
      </c>
      <c r="P1186" t="e">
        <f ca="1"/>
        <v>#NAME?</v>
      </c>
      <c r="Q1186" t="e">
        <f ca="1"/>
        <v>#NAME?</v>
      </c>
      <c r="S1186" s="43"/>
      <c r="T1186" s="43"/>
      <c r="U1186" s="43"/>
    </row>
    <row r="1187" spans="4:21" x14ac:dyDescent="0.35">
      <c r="D1187" s="12"/>
      <c r="M1187" s="30"/>
      <c r="O1187" t="e">
        <f ca="1"/>
        <v>#NAME?</v>
      </c>
      <c r="P1187" t="e">
        <f ca="1"/>
        <v>#NAME?</v>
      </c>
      <c r="Q1187" t="e">
        <f ca="1"/>
        <v>#NAME?</v>
      </c>
      <c r="S1187" s="43"/>
      <c r="T1187" s="43"/>
      <c r="U1187" s="43"/>
    </row>
    <row r="1188" spans="4:21" x14ac:dyDescent="0.35">
      <c r="D1188" s="12"/>
      <c r="M1188" s="30"/>
      <c r="O1188" t="e">
        <f ca="1"/>
        <v>#NAME?</v>
      </c>
      <c r="P1188" t="e">
        <f ca="1"/>
        <v>#NAME?</v>
      </c>
      <c r="Q1188" t="e">
        <f ca="1"/>
        <v>#NAME?</v>
      </c>
      <c r="S1188" s="43"/>
      <c r="T1188" s="43"/>
      <c r="U1188" s="43"/>
    </row>
    <row r="1189" spans="4:21" x14ac:dyDescent="0.35">
      <c r="D1189" s="12">
        <v>396</v>
      </c>
      <c r="M1189" s="30">
        <v>2371</v>
      </c>
      <c r="O1189" t="e">
        <f ca="1"/>
        <v>#NAME?</v>
      </c>
      <c r="P1189" t="e">
        <f ca="1"/>
        <v>#NAME?</v>
      </c>
      <c r="Q1189" t="e">
        <f ca="1"/>
        <v>#NAME?</v>
      </c>
      <c r="S1189" s="43"/>
      <c r="T1189" s="43"/>
      <c r="U1189" s="43"/>
    </row>
    <row r="1190" spans="4:21" x14ac:dyDescent="0.35">
      <c r="D1190" s="12"/>
      <c r="M1190" s="11"/>
      <c r="O1190" t="e">
        <f ca="1"/>
        <v>#NAME?</v>
      </c>
      <c r="P1190" t="e">
        <f ca="1"/>
        <v>#NAME?</v>
      </c>
      <c r="Q1190" t="e">
        <f ca="1"/>
        <v>#NAME?</v>
      </c>
      <c r="S1190" s="43"/>
      <c r="T1190" s="43"/>
      <c r="U1190" s="43"/>
    </row>
    <row r="1191" spans="4:21" x14ac:dyDescent="0.35">
      <c r="D1191" s="12"/>
      <c r="M1191" s="11"/>
      <c r="O1191" t="e">
        <f ca="1"/>
        <v>#NAME?</v>
      </c>
      <c r="P1191" t="e">
        <f ca="1"/>
        <v>#NAME?</v>
      </c>
      <c r="Q1191" t="e">
        <f ca="1"/>
        <v>#NAME?</v>
      </c>
      <c r="S1191" s="43"/>
      <c r="T1191" s="43"/>
      <c r="U1191" s="43"/>
    </row>
    <row r="1192" spans="4:21" x14ac:dyDescent="0.35">
      <c r="D1192" s="12">
        <v>397</v>
      </c>
      <c r="M1192" s="30">
        <v>2377</v>
      </c>
      <c r="N1192">
        <v>595</v>
      </c>
      <c r="O1192" t="e">
        <f t="array" aca="1" ref="O1192:Q1197" ca="1">[1]!evect(INDEX(A$4:A$5999,N1192):INDEX(C$6:C$5999,N1192))</f>
        <v>#NAME?</v>
      </c>
      <c r="P1192" t="e">
        <f ca="1"/>
        <v>#NAME?</v>
      </c>
      <c r="Q1192" t="e">
        <f ca="1"/>
        <v>#NAME?</v>
      </c>
      <c r="S1192" s="43"/>
      <c r="T1192" s="43"/>
      <c r="U1192" s="43"/>
    </row>
    <row r="1193" spans="4:21" x14ac:dyDescent="0.35">
      <c r="D1193" s="12"/>
      <c r="M1193" s="30"/>
      <c r="O1193" t="e">
        <f ca="1"/>
        <v>#NAME?</v>
      </c>
      <c r="P1193" t="e">
        <f ca="1"/>
        <v>#NAME?</v>
      </c>
      <c r="Q1193" t="e">
        <f ca="1"/>
        <v>#NAME?</v>
      </c>
      <c r="S1193" s="43"/>
      <c r="T1193" s="43"/>
      <c r="U1193" s="43"/>
    </row>
    <row r="1194" spans="4:21" x14ac:dyDescent="0.35">
      <c r="D1194" s="12"/>
      <c r="M1194" s="30"/>
      <c r="O1194" t="e">
        <f ca="1"/>
        <v>#NAME?</v>
      </c>
      <c r="P1194" t="e">
        <f ca="1"/>
        <v>#NAME?</v>
      </c>
      <c r="Q1194" t="e">
        <f ca="1"/>
        <v>#NAME?</v>
      </c>
      <c r="S1194" s="43"/>
      <c r="T1194" s="43"/>
      <c r="U1194" s="43"/>
    </row>
    <row r="1195" spans="4:21" x14ac:dyDescent="0.35">
      <c r="D1195" s="12">
        <v>398</v>
      </c>
      <c r="M1195" s="30">
        <v>2383</v>
      </c>
      <c r="O1195" t="e">
        <f ca="1"/>
        <v>#NAME?</v>
      </c>
      <c r="P1195" t="e">
        <f ca="1"/>
        <v>#NAME?</v>
      </c>
      <c r="Q1195" t="e">
        <f ca="1"/>
        <v>#NAME?</v>
      </c>
      <c r="S1195" s="43"/>
      <c r="T1195" s="43"/>
      <c r="U1195" s="43"/>
    </row>
    <row r="1196" spans="4:21" x14ac:dyDescent="0.35">
      <c r="D1196" s="12"/>
      <c r="M1196" s="30"/>
      <c r="O1196" t="e">
        <f ca="1"/>
        <v>#NAME?</v>
      </c>
      <c r="P1196" t="e">
        <f ca="1"/>
        <v>#NAME?</v>
      </c>
      <c r="Q1196" t="e">
        <f ca="1"/>
        <v>#NAME?</v>
      </c>
      <c r="S1196" s="43"/>
      <c r="T1196" s="43"/>
      <c r="U1196" s="43"/>
    </row>
    <row r="1197" spans="4:21" x14ac:dyDescent="0.35">
      <c r="D1197" s="12"/>
      <c r="M1197" s="30"/>
      <c r="O1197" t="e">
        <f ca="1"/>
        <v>#NAME?</v>
      </c>
      <c r="P1197" t="e">
        <f ca="1"/>
        <v>#NAME?</v>
      </c>
      <c r="Q1197" t="e">
        <f ca="1"/>
        <v>#NAME?</v>
      </c>
      <c r="S1197" s="43"/>
      <c r="T1197" s="43"/>
      <c r="U1197" s="43"/>
    </row>
    <row r="1198" spans="4:21" x14ac:dyDescent="0.35">
      <c r="D1198" s="12">
        <v>399</v>
      </c>
      <c r="M1198" s="30">
        <v>2389</v>
      </c>
      <c r="N1198">
        <v>598</v>
      </c>
      <c r="O1198" t="e">
        <f t="array" aca="1" ref="O1198:Q1203" ca="1">[1]!evect(INDEX(A$4:A$5999,N1198):INDEX(C$6:C$5999,N1198))</f>
        <v>#NAME?</v>
      </c>
      <c r="P1198" t="e">
        <f ca="1"/>
        <v>#NAME?</v>
      </c>
      <c r="Q1198" t="e">
        <f ca="1"/>
        <v>#NAME?</v>
      </c>
      <c r="S1198" s="43"/>
      <c r="T1198" s="43"/>
      <c r="U1198" s="43"/>
    </row>
    <row r="1199" spans="4:21" x14ac:dyDescent="0.35">
      <c r="D1199" s="12"/>
      <c r="M1199" s="11"/>
      <c r="O1199" t="e">
        <f ca="1"/>
        <v>#NAME?</v>
      </c>
      <c r="P1199" t="e">
        <f ca="1"/>
        <v>#NAME?</v>
      </c>
      <c r="Q1199" t="e">
        <f ca="1"/>
        <v>#NAME?</v>
      </c>
      <c r="S1199" s="43"/>
      <c r="T1199" s="43"/>
      <c r="U1199" s="43"/>
    </row>
    <row r="1200" spans="4:21" x14ac:dyDescent="0.35">
      <c r="D1200" s="12"/>
      <c r="M1200" s="11"/>
      <c r="O1200" t="e">
        <f ca="1"/>
        <v>#NAME?</v>
      </c>
      <c r="P1200" t="e">
        <f ca="1"/>
        <v>#NAME?</v>
      </c>
      <c r="Q1200" t="e">
        <f ca="1"/>
        <v>#NAME?</v>
      </c>
      <c r="S1200" s="43"/>
      <c r="T1200" s="43"/>
      <c r="U1200" s="43"/>
    </row>
    <row r="1201" spans="4:21" x14ac:dyDescent="0.35">
      <c r="D1201" s="12">
        <v>400</v>
      </c>
      <c r="M1201" s="30">
        <v>2395</v>
      </c>
      <c r="O1201" t="e">
        <f ca="1"/>
        <v>#NAME?</v>
      </c>
      <c r="P1201" t="e">
        <f ca="1"/>
        <v>#NAME?</v>
      </c>
      <c r="Q1201" t="e">
        <f ca="1"/>
        <v>#NAME?</v>
      </c>
      <c r="S1201" s="43"/>
      <c r="T1201" s="43"/>
      <c r="U1201" s="43"/>
    </row>
    <row r="1202" spans="4:21" x14ac:dyDescent="0.35">
      <c r="D1202" s="12"/>
      <c r="M1202" s="30"/>
      <c r="O1202" t="e">
        <f ca="1"/>
        <v>#NAME?</v>
      </c>
      <c r="P1202" t="e">
        <f ca="1"/>
        <v>#NAME?</v>
      </c>
      <c r="Q1202" t="e">
        <f ca="1"/>
        <v>#NAME?</v>
      </c>
      <c r="S1202" s="43"/>
      <c r="T1202" s="43"/>
      <c r="U1202" s="43"/>
    </row>
    <row r="1203" spans="4:21" x14ac:dyDescent="0.35">
      <c r="D1203" s="12"/>
      <c r="M1203" s="30"/>
      <c r="O1203" t="e">
        <f ca="1"/>
        <v>#NAME?</v>
      </c>
      <c r="P1203" t="e">
        <f ca="1"/>
        <v>#NAME?</v>
      </c>
      <c r="Q1203" t="e">
        <f ca="1"/>
        <v>#NAME?</v>
      </c>
      <c r="S1203" s="43"/>
      <c r="T1203" s="43"/>
      <c r="U1203" s="43"/>
    </row>
    <row r="1204" spans="4:21" x14ac:dyDescent="0.35">
      <c r="D1204" s="12">
        <v>401</v>
      </c>
      <c r="M1204" s="30">
        <v>2401</v>
      </c>
      <c r="N1204">
        <v>601</v>
      </c>
      <c r="O1204" t="e">
        <f t="array" aca="1" ref="O1204:Q1209" ca="1">[1]!evect(INDEX(A$4:A$5999,N1204):INDEX(C$6:C$5999,N1204))</f>
        <v>#NAME?</v>
      </c>
      <c r="P1204" t="e">
        <f ca="1"/>
        <v>#NAME?</v>
      </c>
      <c r="Q1204" t="e">
        <f ca="1"/>
        <v>#NAME?</v>
      </c>
      <c r="S1204" s="43"/>
      <c r="T1204" s="43"/>
      <c r="U1204" s="43"/>
    </row>
    <row r="1205" spans="4:21" x14ac:dyDescent="0.35">
      <c r="D1205" s="12"/>
      <c r="M1205" s="30"/>
      <c r="O1205" t="e">
        <f ca="1"/>
        <v>#NAME?</v>
      </c>
      <c r="P1205" t="e">
        <f ca="1"/>
        <v>#NAME?</v>
      </c>
      <c r="Q1205" t="e">
        <f ca="1"/>
        <v>#NAME?</v>
      </c>
      <c r="S1205" s="43"/>
      <c r="T1205" s="43"/>
      <c r="U1205" s="43"/>
    </row>
    <row r="1206" spans="4:21" x14ac:dyDescent="0.35">
      <c r="D1206" s="12"/>
      <c r="M1206" s="30"/>
      <c r="O1206" t="e">
        <f ca="1"/>
        <v>#NAME?</v>
      </c>
      <c r="P1206" t="e">
        <f ca="1"/>
        <v>#NAME?</v>
      </c>
      <c r="Q1206" t="e">
        <f ca="1"/>
        <v>#NAME?</v>
      </c>
      <c r="S1206" s="43"/>
      <c r="T1206" s="43"/>
      <c r="U1206" s="43"/>
    </row>
    <row r="1207" spans="4:21" x14ac:dyDescent="0.35">
      <c r="D1207" s="12">
        <v>402</v>
      </c>
      <c r="M1207" s="30">
        <v>2407</v>
      </c>
      <c r="O1207" t="e">
        <f ca="1"/>
        <v>#NAME?</v>
      </c>
      <c r="P1207" t="e">
        <f ca="1"/>
        <v>#NAME?</v>
      </c>
      <c r="Q1207" t="e">
        <f ca="1"/>
        <v>#NAME?</v>
      </c>
      <c r="S1207" s="43"/>
      <c r="T1207" s="43"/>
      <c r="U1207" s="43"/>
    </row>
    <row r="1208" spans="4:21" x14ac:dyDescent="0.35">
      <c r="D1208" s="12"/>
      <c r="M1208" s="11"/>
      <c r="O1208" t="e">
        <f ca="1"/>
        <v>#NAME?</v>
      </c>
      <c r="P1208" t="e">
        <f ca="1"/>
        <v>#NAME?</v>
      </c>
      <c r="Q1208" t="e">
        <f ca="1"/>
        <v>#NAME?</v>
      </c>
      <c r="S1208" s="43"/>
      <c r="T1208" s="43"/>
      <c r="U1208" s="43"/>
    </row>
    <row r="1209" spans="4:21" x14ac:dyDescent="0.35">
      <c r="D1209" s="12"/>
      <c r="M1209" s="11"/>
      <c r="O1209" t="e">
        <f ca="1"/>
        <v>#NAME?</v>
      </c>
      <c r="P1209" t="e">
        <f ca="1"/>
        <v>#NAME?</v>
      </c>
      <c r="Q1209" t="e">
        <f ca="1"/>
        <v>#NAME?</v>
      </c>
      <c r="S1209" s="43"/>
      <c r="T1209" s="43"/>
      <c r="U1209" s="43"/>
    </row>
    <row r="1210" spans="4:21" x14ac:dyDescent="0.35">
      <c r="D1210" s="12">
        <v>403</v>
      </c>
      <c r="M1210" s="30">
        <v>2413</v>
      </c>
      <c r="N1210">
        <v>604</v>
      </c>
      <c r="O1210" t="e">
        <f t="array" aca="1" ref="O1210:Q1215" ca="1">[1]!evect(INDEX(A$4:A$5999,N1210):INDEX(C$6:C$5999,N1210))</f>
        <v>#NAME?</v>
      </c>
      <c r="P1210" t="e">
        <f ca="1"/>
        <v>#NAME?</v>
      </c>
      <c r="Q1210" t="e">
        <f ca="1"/>
        <v>#NAME?</v>
      </c>
      <c r="S1210" s="43"/>
      <c r="T1210" s="43"/>
      <c r="U1210" s="43"/>
    </row>
    <row r="1211" spans="4:21" x14ac:dyDescent="0.35">
      <c r="D1211" s="12"/>
      <c r="M1211" s="30"/>
      <c r="O1211" t="e">
        <f ca="1"/>
        <v>#NAME?</v>
      </c>
      <c r="P1211" t="e">
        <f ca="1"/>
        <v>#NAME?</v>
      </c>
      <c r="Q1211" t="e">
        <f ca="1"/>
        <v>#NAME?</v>
      </c>
      <c r="S1211" s="43"/>
      <c r="T1211" s="43"/>
      <c r="U1211" s="43"/>
    </row>
    <row r="1212" spans="4:21" x14ac:dyDescent="0.35">
      <c r="D1212" s="12"/>
      <c r="M1212" s="30"/>
      <c r="O1212" t="e">
        <f ca="1"/>
        <v>#NAME?</v>
      </c>
      <c r="P1212" t="e">
        <f ca="1"/>
        <v>#NAME?</v>
      </c>
      <c r="Q1212" t="e">
        <f ca="1"/>
        <v>#NAME?</v>
      </c>
      <c r="S1212" s="43"/>
      <c r="T1212" s="43"/>
      <c r="U1212" s="43"/>
    </row>
    <row r="1213" spans="4:21" x14ac:dyDescent="0.35">
      <c r="D1213" s="12">
        <v>404</v>
      </c>
      <c r="M1213" s="30">
        <v>2419</v>
      </c>
      <c r="O1213" t="e">
        <f ca="1"/>
        <v>#NAME?</v>
      </c>
      <c r="P1213" t="e">
        <f ca="1"/>
        <v>#NAME?</v>
      </c>
      <c r="Q1213" t="e">
        <f ca="1"/>
        <v>#NAME?</v>
      </c>
      <c r="S1213" s="43"/>
      <c r="T1213" s="43"/>
      <c r="U1213" s="43"/>
    </row>
    <row r="1214" spans="4:21" x14ac:dyDescent="0.35">
      <c r="D1214" s="12"/>
      <c r="M1214" s="30"/>
      <c r="O1214" t="e">
        <f ca="1"/>
        <v>#NAME?</v>
      </c>
      <c r="P1214" t="e">
        <f ca="1"/>
        <v>#NAME?</v>
      </c>
      <c r="Q1214" t="e">
        <f ca="1"/>
        <v>#NAME?</v>
      </c>
      <c r="S1214" s="43"/>
      <c r="T1214" s="43"/>
      <c r="U1214" s="43"/>
    </row>
    <row r="1215" spans="4:21" x14ac:dyDescent="0.35">
      <c r="D1215" s="12"/>
      <c r="M1215" s="30"/>
      <c r="O1215" t="e">
        <f ca="1"/>
        <v>#NAME?</v>
      </c>
      <c r="P1215" t="e">
        <f ca="1"/>
        <v>#NAME?</v>
      </c>
      <c r="Q1215" t="e">
        <f ca="1"/>
        <v>#NAME?</v>
      </c>
      <c r="S1215" s="43"/>
      <c r="T1215" s="43"/>
      <c r="U1215" s="43"/>
    </row>
    <row r="1216" spans="4:21" x14ac:dyDescent="0.35">
      <c r="D1216" s="12">
        <v>405</v>
      </c>
      <c r="M1216" s="30">
        <v>2425</v>
      </c>
      <c r="N1216">
        <v>607</v>
      </c>
      <c r="O1216" t="e">
        <f t="array" aca="1" ref="O1216:Q1221" ca="1">[1]!evect(INDEX(A$4:A$5999,N1216):INDEX(C$6:C$5999,N1216))</f>
        <v>#NAME?</v>
      </c>
      <c r="P1216" t="e">
        <f ca="1"/>
        <v>#NAME?</v>
      </c>
      <c r="Q1216" t="e">
        <f ca="1"/>
        <v>#NAME?</v>
      </c>
      <c r="S1216" s="43"/>
      <c r="T1216" s="43"/>
      <c r="U1216" s="43"/>
    </row>
    <row r="1217" spans="4:21" x14ac:dyDescent="0.35">
      <c r="D1217" s="12"/>
      <c r="M1217" s="11"/>
      <c r="O1217" t="e">
        <f ca="1"/>
        <v>#NAME?</v>
      </c>
      <c r="P1217" t="e">
        <f ca="1"/>
        <v>#NAME?</v>
      </c>
      <c r="Q1217" t="e">
        <f ca="1"/>
        <v>#NAME?</v>
      </c>
      <c r="S1217" s="43"/>
      <c r="T1217" s="43"/>
      <c r="U1217" s="43"/>
    </row>
    <row r="1218" spans="4:21" x14ac:dyDescent="0.35">
      <c r="D1218" s="12"/>
      <c r="M1218" s="11"/>
      <c r="O1218" t="e">
        <f ca="1"/>
        <v>#NAME?</v>
      </c>
      <c r="P1218" t="e">
        <f ca="1"/>
        <v>#NAME?</v>
      </c>
      <c r="Q1218" t="e">
        <f ca="1"/>
        <v>#NAME?</v>
      </c>
      <c r="S1218" s="43"/>
      <c r="T1218" s="43"/>
      <c r="U1218" s="43"/>
    </row>
    <row r="1219" spans="4:21" x14ac:dyDescent="0.35">
      <c r="D1219" s="12">
        <v>406</v>
      </c>
      <c r="M1219" s="30">
        <v>2431</v>
      </c>
      <c r="O1219" t="e">
        <f ca="1"/>
        <v>#NAME?</v>
      </c>
      <c r="P1219" t="e">
        <f ca="1"/>
        <v>#NAME?</v>
      </c>
      <c r="Q1219" t="e">
        <f ca="1"/>
        <v>#NAME?</v>
      </c>
      <c r="S1219" s="43"/>
      <c r="T1219" s="43"/>
      <c r="U1219" s="43"/>
    </row>
    <row r="1220" spans="4:21" x14ac:dyDescent="0.35">
      <c r="D1220" s="12"/>
      <c r="M1220" s="30"/>
      <c r="O1220" t="e">
        <f ca="1"/>
        <v>#NAME?</v>
      </c>
      <c r="P1220" t="e">
        <f ca="1"/>
        <v>#NAME?</v>
      </c>
      <c r="Q1220" t="e">
        <f ca="1"/>
        <v>#NAME?</v>
      </c>
      <c r="S1220" s="43"/>
      <c r="T1220" s="43"/>
      <c r="U1220" s="43"/>
    </row>
    <row r="1221" spans="4:21" x14ac:dyDescent="0.35">
      <c r="D1221" s="12"/>
      <c r="M1221" s="30"/>
      <c r="O1221" t="e">
        <f ca="1"/>
        <v>#NAME?</v>
      </c>
      <c r="P1221" t="e">
        <f ca="1"/>
        <v>#NAME?</v>
      </c>
      <c r="Q1221" t="e">
        <f ca="1"/>
        <v>#NAME?</v>
      </c>
      <c r="S1221" s="43"/>
      <c r="T1221" s="43"/>
      <c r="U1221" s="43"/>
    </row>
    <row r="1222" spans="4:21" x14ac:dyDescent="0.35">
      <c r="D1222" s="12">
        <v>407</v>
      </c>
      <c r="M1222" s="30">
        <v>2437</v>
      </c>
      <c r="N1222">
        <v>610</v>
      </c>
      <c r="O1222" t="e">
        <f t="array" aca="1" ref="O1222:Q1227" ca="1">[1]!evect(INDEX(A$4:A$5999,N1222):INDEX(C$6:C$5999,N1222))</f>
        <v>#NAME?</v>
      </c>
      <c r="P1222" t="e">
        <f ca="1"/>
        <v>#NAME?</v>
      </c>
      <c r="Q1222" t="e">
        <f ca="1"/>
        <v>#NAME?</v>
      </c>
      <c r="S1222" s="43"/>
      <c r="T1222" s="43"/>
      <c r="U1222" s="43"/>
    </row>
    <row r="1223" spans="4:21" x14ac:dyDescent="0.35">
      <c r="D1223" s="12"/>
      <c r="M1223" s="30"/>
      <c r="O1223" t="e">
        <f ca="1"/>
        <v>#NAME?</v>
      </c>
      <c r="P1223" t="e">
        <f ca="1"/>
        <v>#NAME?</v>
      </c>
      <c r="Q1223" t="e">
        <f ca="1"/>
        <v>#NAME?</v>
      </c>
      <c r="S1223" s="43"/>
      <c r="T1223" s="43"/>
      <c r="U1223" s="43"/>
    </row>
    <row r="1224" spans="4:21" x14ac:dyDescent="0.35">
      <c r="D1224" s="12"/>
      <c r="M1224" s="30"/>
      <c r="O1224" t="e">
        <f ca="1"/>
        <v>#NAME?</v>
      </c>
      <c r="P1224" t="e">
        <f ca="1"/>
        <v>#NAME?</v>
      </c>
      <c r="Q1224" t="e">
        <f ca="1"/>
        <v>#NAME?</v>
      </c>
      <c r="S1224" s="43"/>
      <c r="T1224" s="43"/>
      <c r="U1224" s="43"/>
    </row>
    <row r="1225" spans="4:21" x14ac:dyDescent="0.35">
      <c r="D1225" s="12">
        <v>408</v>
      </c>
      <c r="M1225" s="30">
        <v>2443</v>
      </c>
      <c r="O1225" t="e">
        <f ca="1"/>
        <v>#NAME?</v>
      </c>
      <c r="P1225" t="e">
        <f ca="1"/>
        <v>#NAME?</v>
      </c>
      <c r="Q1225" t="e">
        <f ca="1"/>
        <v>#NAME?</v>
      </c>
      <c r="S1225" s="43"/>
      <c r="T1225" s="43"/>
      <c r="U1225" s="43"/>
    </row>
    <row r="1226" spans="4:21" x14ac:dyDescent="0.35">
      <c r="D1226" s="12"/>
      <c r="M1226" s="11"/>
      <c r="O1226" t="e">
        <f ca="1"/>
        <v>#NAME?</v>
      </c>
      <c r="P1226" t="e">
        <f ca="1"/>
        <v>#NAME?</v>
      </c>
      <c r="Q1226" t="e">
        <f ca="1"/>
        <v>#NAME?</v>
      </c>
      <c r="S1226" s="43"/>
      <c r="T1226" s="43"/>
      <c r="U1226" s="43"/>
    </row>
    <row r="1227" spans="4:21" x14ac:dyDescent="0.35">
      <c r="D1227" s="12"/>
      <c r="M1227" s="11"/>
      <c r="O1227" t="e">
        <f ca="1"/>
        <v>#NAME?</v>
      </c>
      <c r="P1227" t="e">
        <f ca="1"/>
        <v>#NAME?</v>
      </c>
      <c r="Q1227" t="e">
        <f ca="1"/>
        <v>#NAME?</v>
      </c>
      <c r="S1227" s="43"/>
      <c r="T1227" s="43"/>
      <c r="U1227" s="43"/>
    </row>
    <row r="1228" spans="4:21" x14ac:dyDescent="0.35">
      <c r="D1228" s="12">
        <v>409</v>
      </c>
      <c r="M1228" s="30">
        <v>2449</v>
      </c>
      <c r="N1228">
        <v>613</v>
      </c>
      <c r="O1228" t="e">
        <f t="array" aca="1" ref="O1228:Q1233" ca="1">[1]!evect(INDEX(A$4:A$5999,N1228):INDEX(C$6:C$5999,N1228))</f>
        <v>#NAME?</v>
      </c>
      <c r="P1228" t="e">
        <f ca="1"/>
        <v>#NAME?</v>
      </c>
      <c r="Q1228" t="e">
        <f ca="1"/>
        <v>#NAME?</v>
      </c>
      <c r="S1228" s="43"/>
      <c r="T1228" s="43"/>
      <c r="U1228" s="43"/>
    </row>
    <row r="1229" spans="4:21" x14ac:dyDescent="0.35">
      <c r="D1229" s="12"/>
      <c r="M1229" s="30"/>
      <c r="O1229" t="e">
        <f ca="1"/>
        <v>#NAME?</v>
      </c>
      <c r="P1229" t="e">
        <f ca="1"/>
        <v>#NAME?</v>
      </c>
      <c r="Q1229" t="e">
        <f ca="1"/>
        <v>#NAME?</v>
      </c>
      <c r="S1229" s="43"/>
      <c r="T1229" s="43"/>
      <c r="U1229" s="43"/>
    </row>
    <row r="1230" spans="4:21" x14ac:dyDescent="0.35">
      <c r="D1230" s="12"/>
      <c r="M1230" s="30"/>
      <c r="O1230" t="e">
        <f ca="1"/>
        <v>#NAME?</v>
      </c>
      <c r="P1230" t="e">
        <f ca="1"/>
        <v>#NAME?</v>
      </c>
      <c r="Q1230" t="e">
        <f ca="1"/>
        <v>#NAME?</v>
      </c>
      <c r="S1230" s="43"/>
      <c r="T1230" s="43"/>
      <c r="U1230" s="43"/>
    </row>
    <row r="1231" spans="4:21" x14ac:dyDescent="0.35">
      <c r="D1231" s="12">
        <v>410</v>
      </c>
      <c r="M1231" s="30">
        <v>2455</v>
      </c>
      <c r="O1231" t="e">
        <f ca="1"/>
        <v>#NAME?</v>
      </c>
      <c r="P1231" t="e">
        <f ca="1"/>
        <v>#NAME?</v>
      </c>
      <c r="Q1231" t="e">
        <f ca="1"/>
        <v>#NAME?</v>
      </c>
      <c r="S1231" s="43"/>
      <c r="T1231" s="43"/>
      <c r="U1231" s="43"/>
    </row>
    <row r="1232" spans="4:21" x14ac:dyDescent="0.35">
      <c r="D1232" s="12"/>
      <c r="M1232" s="30"/>
      <c r="O1232" t="e">
        <f ca="1"/>
        <v>#NAME?</v>
      </c>
      <c r="P1232" t="e">
        <f ca="1"/>
        <v>#NAME?</v>
      </c>
      <c r="Q1232" t="e">
        <f ca="1"/>
        <v>#NAME?</v>
      </c>
      <c r="S1232" s="43"/>
      <c r="T1232" s="43"/>
      <c r="U1232" s="43"/>
    </row>
    <row r="1233" spans="4:21" x14ac:dyDescent="0.35">
      <c r="D1233" s="12"/>
      <c r="M1233" s="30"/>
      <c r="O1233" t="e">
        <f ca="1"/>
        <v>#NAME?</v>
      </c>
      <c r="P1233" t="e">
        <f ca="1"/>
        <v>#NAME?</v>
      </c>
      <c r="Q1233" t="e">
        <f ca="1"/>
        <v>#NAME?</v>
      </c>
      <c r="S1233" s="43"/>
      <c r="T1233" s="43"/>
      <c r="U1233" s="43"/>
    </row>
    <row r="1234" spans="4:21" x14ac:dyDescent="0.35">
      <c r="D1234" s="12">
        <v>411</v>
      </c>
      <c r="M1234" s="30">
        <v>2461</v>
      </c>
      <c r="N1234">
        <v>616</v>
      </c>
      <c r="O1234" t="e">
        <f t="array" aca="1" ref="O1234:Q1239" ca="1">[1]!evect(INDEX(A$4:A$5999,N1234):INDEX(C$6:C$5999,N1234))</f>
        <v>#NAME?</v>
      </c>
      <c r="P1234" t="e">
        <f ca="1"/>
        <v>#NAME?</v>
      </c>
      <c r="Q1234" t="e">
        <f ca="1"/>
        <v>#NAME?</v>
      </c>
      <c r="S1234" s="43"/>
      <c r="T1234" s="43"/>
      <c r="U1234" s="43"/>
    </row>
    <row r="1235" spans="4:21" x14ac:dyDescent="0.35">
      <c r="D1235" s="12"/>
      <c r="M1235" s="11"/>
      <c r="O1235" t="e">
        <f ca="1"/>
        <v>#NAME?</v>
      </c>
      <c r="P1235" t="e">
        <f ca="1"/>
        <v>#NAME?</v>
      </c>
      <c r="Q1235" t="e">
        <f ca="1"/>
        <v>#NAME?</v>
      </c>
      <c r="S1235" s="43"/>
      <c r="T1235" s="43"/>
      <c r="U1235" s="43"/>
    </row>
    <row r="1236" spans="4:21" x14ac:dyDescent="0.35">
      <c r="D1236" s="12"/>
      <c r="M1236" s="11"/>
      <c r="O1236" t="e">
        <f ca="1"/>
        <v>#NAME?</v>
      </c>
      <c r="P1236" t="e">
        <f ca="1"/>
        <v>#NAME?</v>
      </c>
      <c r="Q1236" t="e">
        <f ca="1"/>
        <v>#NAME?</v>
      </c>
      <c r="S1236" s="43"/>
      <c r="T1236" s="43"/>
      <c r="U1236" s="43"/>
    </row>
    <row r="1237" spans="4:21" x14ac:dyDescent="0.35">
      <c r="D1237" s="12">
        <v>412</v>
      </c>
      <c r="M1237" s="30">
        <v>2467</v>
      </c>
      <c r="O1237" t="e">
        <f ca="1"/>
        <v>#NAME?</v>
      </c>
      <c r="P1237" t="e">
        <f ca="1"/>
        <v>#NAME?</v>
      </c>
      <c r="Q1237" t="e">
        <f ca="1"/>
        <v>#NAME?</v>
      </c>
      <c r="S1237" s="43"/>
      <c r="T1237" s="43"/>
      <c r="U1237" s="43"/>
    </row>
    <row r="1238" spans="4:21" x14ac:dyDescent="0.35">
      <c r="D1238" s="12"/>
      <c r="O1238" t="e">
        <f ca="1"/>
        <v>#NAME?</v>
      </c>
      <c r="P1238" t="e">
        <f ca="1"/>
        <v>#NAME?</v>
      </c>
      <c r="Q1238" t="e">
        <f ca="1"/>
        <v>#NAME?</v>
      </c>
      <c r="S1238" s="43"/>
      <c r="T1238" s="43"/>
      <c r="U1238" s="43"/>
    </row>
    <row r="1239" spans="4:21" x14ac:dyDescent="0.35">
      <c r="D1239" s="12"/>
      <c r="O1239" t="e">
        <f ca="1"/>
        <v>#NAME?</v>
      </c>
      <c r="P1239" t="e">
        <f ca="1"/>
        <v>#NAME?</v>
      </c>
      <c r="Q1239" t="e">
        <f ca="1"/>
        <v>#NAME?</v>
      </c>
      <c r="S1239" s="43"/>
      <c r="T1239" s="43"/>
      <c r="U1239" s="43"/>
    </row>
    <row r="1240" spans="4:21" x14ac:dyDescent="0.35">
      <c r="D1240" s="12">
        <v>413</v>
      </c>
      <c r="N1240">
        <v>619</v>
      </c>
      <c r="O1240" t="e">
        <f t="array" aca="1" ref="O1240:Q1245" ca="1">[1]!evect(INDEX(A$4:A$5999,N1240):INDEX(C$6:C$5999,N1240))</f>
        <v>#NAME?</v>
      </c>
      <c r="P1240" t="e">
        <f ca="1"/>
        <v>#NAME?</v>
      </c>
      <c r="Q1240" t="e">
        <f ca="1"/>
        <v>#NAME?</v>
      </c>
      <c r="S1240" s="43"/>
      <c r="T1240" s="43"/>
      <c r="U1240" s="43"/>
    </row>
    <row r="1241" spans="4:21" x14ac:dyDescent="0.35">
      <c r="D1241" s="12"/>
      <c r="O1241" t="e">
        <f ca="1"/>
        <v>#NAME?</v>
      </c>
      <c r="P1241" t="e">
        <f ca="1"/>
        <v>#NAME?</v>
      </c>
      <c r="Q1241" t="e">
        <f ca="1"/>
        <v>#NAME?</v>
      </c>
      <c r="S1241" s="43"/>
      <c r="T1241" s="43"/>
      <c r="U1241" s="43"/>
    </row>
    <row r="1242" spans="4:21" x14ac:dyDescent="0.35">
      <c r="D1242" s="12"/>
      <c r="O1242" t="e">
        <f ca="1"/>
        <v>#NAME?</v>
      </c>
      <c r="P1242" t="e">
        <f ca="1"/>
        <v>#NAME?</v>
      </c>
      <c r="Q1242" t="e">
        <f ca="1"/>
        <v>#NAME?</v>
      </c>
      <c r="S1242" s="43"/>
      <c r="T1242" s="43"/>
      <c r="U1242" s="43"/>
    </row>
    <row r="1243" spans="4:21" x14ac:dyDescent="0.35">
      <c r="D1243" s="12">
        <v>414</v>
      </c>
      <c r="O1243" t="e">
        <f ca="1"/>
        <v>#NAME?</v>
      </c>
      <c r="P1243" t="e">
        <f ca="1"/>
        <v>#NAME?</v>
      </c>
      <c r="Q1243" t="e">
        <f ca="1"/>
        <v>#NAME?</v>
      </c>
      <c r="S1243" s="43"/>
      <c r="T1243" s="43"/>
      <c r="U1243" s="43"/>
    </row>
    <row r="1244" spans="4:21" x14ac:dyDescent="0.35">
      <c r="D1244" s="12"/>
      <c r="O1244" t="e">
        <f ca="1"/>
        <v>#NAME?</v>
      </c>
      <c r="P1244" t="e">
        <f ca="1"/>
        <v>#NAME?</v>
      </c>
      <c r="Q1244" t="e">
        <f ca="1"/>
        <v>#NAME?</v>
      </c>
      <c r="S1244" s="43"/>
      <c r="T1244" s="43"/>
      <c r="U1244" s="43"/>
    </row>
    <row r="1245" spans="4:21" x14ac:dyDescent="0.35">
      <c r="D1245" s="12"/>
      <c r="O1245" t="e">
        <f ca="1"/>
        <v>#NAME?</v>
      </c>
      <c r="P1245" t="e">
        <f ca="1"/>
        <v>#NAME?</v>
      </c>
      <c r="Q1245" t="e">
        <f ca="1"/>
        <v>#NAME?</v>
      </c>
      <c r="S1245" s="43"/>
      <c r="T1245" s="43"/>
      <c r="U1245" s="43"/>
    </row>
    <row r="1246" spans="4:21" x14ac:dyDescent="0.35">
      <c r="D1246" s="12">
        <v>415</v>
      </c>
      <c r="N1246">
        <v>622</v>
      </c>
      <c r="O1246" t="e">
        <f t="array" aca="1" ref="O1246:Q1251" ca="1">[1]!evect(INDEX(A$4:A$5999,N1246):INDEX(C$6:C$5999,N1246))</f>
        <v>#NAME?</v>
      </c>
      <c r="P1246" t="e">
        <f ca="1"/>
        <v>#NAME?</v>
      </c>
      <c r="Q1246" t="e">
        <f ca="1"/>
        <v>#NAME?</v>
      </c>
      <c r="S1246" s="43"/>
      <c r="T1246" s="43"/>
      <c r="U1246" s="43"/>
    </row>
    <row r="1247" spans="4:21" x14ac:dyDescent="0.35">
      <c r="D1247" s="12"/>
      <c r="O1247" t="e">
        <f ca="1"/>
        <v>#NAME?</v>
      </c>
      <c r="P1247" t="e">
        <f ca="1"/>
        <v>#NAME?</v>
      </c>
      <c r="Q1247" t="e">
        <f ca="1"/>
        <v>#NAME?</v>
      </c>
      <c r="S1247" s="43"/>
      <c r="T1247" s="43"/>
      <c r="U1247" s="43"/>
    </row>
    <row r="1248" spans="4:21" x14ac:dyDescent="0.35">
      <c r="D1248" s="12"/>
      <c r="O1248" t="e">
        <f ca="1"/>
        <v>#NAME?</v>
      </c>
      <c r="P1248" t="e">
        <f ca="1"/>
        <v>#NAME?</v>
      </c>
      <c r="Q1248" t="e">
        <f ca="1"/>
        <v>#NAME?</v>
      </c>
      <c r="S1248" s="43"/>
      <c r="T1248" s="43"/>
      <c r="U1248" s="43"/>
    </row>
    <row r="1249" spans="4:21" x14ac:dyDescent="0.35">
      <c r="D1249" s="12">
        <v>416</v>
      </c>
      <c r="O1249" t="e">
        <f ca="1"/>
        <v>#NAME?</v>
      </c>
      <c r="P1249" t="e">
        <f ca="1"/>
        <v>#NAME?</v>
      </c>
      <c r="Q1249" t="e">
        <f ca="1"/>
        <v>#NAME?</v>
      </c>
      <c r="S1249" s="43"/>
      <c r="T1249" s="43"/>
      <c r="U1249" s="43"/>
    </row>
    <row r="1250" spans="4:21" x14ac:dyDescent="0.35">
      <c r="D1250" s="12"/>
      <c r="O1250" t="e">
        <f ca="1"/>
        <v>#NAME?</v>
      </c>
      <c r="P1250" t="e">
        <f ca="1"/>
        <v>#NAME?</v>
      </c>
      <c r="Q1250" t="e">
        <f ca="1"/>
        <v>#NAME?</v>
      </c>
      <c r="S1250" s="43"/>
      <c r="T1250" s="43"/>
      <c r="U1250" s="43"/>
    </row>
    <row r="1251" spans="4:21" x14ac:dyDescent="0.35">
      <c r="D1251" s="12"/>
      <c r="O1251" t="e">
        <f ca="1"/>
        <v>#NAME?</v>
      </c>
      <c r="P1251" t="e">
        <f ca="1"/>
        <v>#NAME?</v>
      </c>
      <c r="Q1251" t="e">
        <f ca="1"/>
        <v>#NAME?</v>
      </c>
      <c r="S1251" s="43"/>
      <c r="T1251" s="43"/>
      <c r="U1251" s="43"/>
    </row>
    <row r="1252" spans="4:21" x14ac:dyDescent="0.35">
      <c r="D1252" s="12">
        <v>417</v>
      </c>
      <c r="N1252">
        <v>625</v>
      </c>
      <c r="O1252" t="e">
        <f t="array" aca="1" ref="O1252:Q1257" ca="1">[1]!evect(INDEX(A$4:A$5999,N1252):INDEX(C$6:C$5999,N1252))</f>
        <v>#NAME?</v>
      </c>
      <c r="P1252" t="e">
        <f ca="1"/>
        <v>#NAME?</v>
      </c>
      <c r="Q1252" t="e">
        <f ca="1"/>
        <v>#NAME?</v>
      </c>
      <c r="S1252" s="43"/>
      <c r="T1252" s="43"/>
      <c r="U1252" s="43"/>
    </row>
    <row r="1253" spans="4:21" x14ac:dyDescent="0.35">
      <c r="D1253" s="12"/>
      <c r="O1253" t="e">
        <f ca="1"/>
        <v>#NAME?</v>
      </c>
      <c r="P1253" t="e">
        <f ca="1"/>
        <v>#NAME?</v>
      </c>
      <c r="Q1253" t="e">
        <f ca="1"/>
        <v>#NAME?</v>
      </c>
      <c r="S1253" s="43"/>
      <c r="T1253" s="43"/>
      <c r="U1253" s="43"/>
    </row>
    <row r="1254" spans="4:21" x14ac:dyDescent="0.35">
      <c r="D1254" s="12"/>
      <c r="O1254" t="e">
        <f ca="1"/>
        <v>#NAME?</v>
      </c>
      <c r="P1254" t="e">
        <f ca="1"/>
        <v>#NAME?</v>
      </c>
      <c r="Q1254" t="e">
        <f ca="1"/>
        <v>#NAME?</v>
      </c>
      <c r="S1254" s="43"/>
      <c r="T1254" s="43"/>
      <c r="U1254" s="43"/>
    </row>
    <row r="1255" spans="4:21" x14ac:dyDescent="0.35">
      <c r="D1255" s="12">
        <v>418</v>
      </c>
      <c r="O1255" t="e">
        <f ca="1"/>
        <v>#NAME?</v>
      </c>
      <c r="P1255" t="e">
        <f ca="1"/>
        <v>#NAME?</v>
      </c>
      <c r="Q1255" t="e">
        <f ca="1"/>
        <v>#NAME?</v>
      </c>
      <c r="S1255" s="43"/>
      <c r="T1255" s="43"/>
      <c r="U1255" s="43"/>
    </row>
    <row r="1256" spans="4:21" x14ac:dyDescent="0.35">
      <c r="D1256" s="12"/>
      <c r="O1256" t="e">
        <f ca="1"/>
        <v>#NAME?</v>
      </c>
      <c r="P1256" t="e">
        <f ca="1"/>
        <v>#NAME?</v>
      </c>
      <c r="Q1256" t="e">
        <f ca="1"/>
        <v>#NAME?</v>
      </c>
      <c r="S1256" s="43"/>
      <c r="T1256" s="43"/>
      <c r="U1256" s="43"/>
    </row>
    <row r="1257" spans="4:21" x14ac:dyDescent="0.35">
      <c r="D1257" s="12"/>
      <c r="O1257" t="e">
        <f ca="1"/>
        <v>#NAME?</v>
      </c>
      <c r="P1257" t="e">
        <f ca="1"/>
        <v>#NAME?</v>
      </c>
      <c r="Q1257" t="e">
        <f ca="1"/>
        <v>#NAME?</v>
      </c>
      <c r="S1257" s="43"/>
      <c r="T1257" s="43"/>
      <c r="U1257" s="43"/>
    </row>
    <row r="1258" spans="4:21" x14ac:dyDescent="0.35">
      <c r="D1258" s="12">
        <v>419</v>
      </c>
      <c r="N1258">
        <v>628</v>
      </c>
      <c r="O1258" t="e">
        <f t="array" aca="1" ref="O1258:Q1263" ca="1">[1]!evect(INDEX(A$4:A$5999,N1258):INDEX(C$6:C$5999,N1258))</f>
        <v>#NAME?</v>
      </c>
      <c r="P1258" t="e">
        <f ca="1"/>
        <v>#NAME?</v>
      </c>
      <c r="Q1258" t="e">
        <f ca="1"/>
        <v>#NAME?</v>
      </c>
      <c r="S1258" s="43"/>
      <c r="T1258" s="43"/>
      <c r="U1258" s="43"/>
    </row>
    <row r="1259" spans="4:21" x14ac:dyDescent="0.35">
      <c r="D1259" s="12"/>
      <c r="O1259" t="e">
        <f ca="1"/>
        <v>#NAME?</v>
      </c>
      <c r="P1259" t="e">
        <f ca="1"/>
        <v>#NAME?</v>
      </c>
      <c r="Q1259" t="e">
        <f ca="1"/>
        <v>#NAME?</v>
      </c>
      <c r="S1259" s="43"/>
      <c r="T1259" s="43"/>
      <c r="U1259" s="43"/>
    </row>
    <row r="1260" spans="4:21" x14ac:dyDescent="0.35">
      <c r="D1260" s="12"/>
      <c r="O1260" t="e">
        <f ca="1"/>
        <v>#NAME?</v>
      </c>
      <c r="P1260" t="e">
        <f ca="1"/>
        <v>#NAME?</v>
      </c>
      <c r="Q1260" t="e">
        <f ca="1"/>
        <v>#NAME?</v>
      </c>
      <c r="S1260" s="43"/>
      <c r="T1260" s="43"/>
      <c r="U1260" s="43"/>
    </row>
    <row r="1261" spans="4:21" x14ac:dyDescent="0.35">
      <c r="D1261" s="12">
        <v>420</v>
      </c>
      <c r="O1261" t="e">
        <f ca="1"/>
        <v>#NAME?</v>
      </c>
      <c r="P1261" t="e">
        <f ca="1"/>
        <v>#NAME?</v>
      </c>
      <c r="Q1261" t="e">
        <f ca="1"/>
        <v>#NAME?</v>
      </c>
      <c r="S1261" s="43"/>
      <c r="T1261" s="43"/>
      <c r="U1261" s="43"/>
    </row>
    <row r="1262" spans="4:21" x14ac:dyDescent="0.35">
      <c r="D1262" s="12"/>
      <c r="O1262" t="e">
        <f ca="1"/>
        <v>#NAME?</v>
      </c>
      <c r="P1262" t="e">
        <f ca="1"/>
        <v>#NAME?</v>
      </c>
      <c r="Q1262" t="e">
        <f ca="1"/>
        <v>#NAME?</v>
      </c>
      <c r="S1262" s="43"/>
      <c r="T1262" s="43"/>
      <c r="U1262" s="43"/>
    </row>
    <row r="1263" spans="4:21" x14ac:dyDescent="0.35">
      <c r="D1263" s="12"/>
      <c r="O1263" t="e">
        <f ca="1"/>
        <v>#NAME?</v>
      </c>
      <c r="P1263" t="e">
        <f ca="1"/>
        <v>#NAME?</v>
      </c>
      <c r="Q1263" t="e">
        <f ca="1"/>
        <v>#NAME?</v>
      </c>
      <c r="S1263" s="43"/>
      <c r="T1263" s="43"/>
      <c r="U1263" s="43"/>
    </row>
    <row r="1264" spans="4:21" x14ac:dyDescent="0.35">
      <c r="D1264" s="12">
        <v>421</v>
      </c>
      <c r="N1264">
        <v>631</v>
      </c>
      <c r="O1264" t="e">
        <f t="array" aca="1" ref="O1264:Q1269" ca="1">[1]!evect(INDEX(A$4:A$5999,N1264):INDEX(C$6:C$5999,N1264))</f>
        <v>#NAME?</v>
      </c>
      <c r="P1264" t="e">
        <f ca="1"/>
        <v>#NAME?</v>
      </c>
      <c r="Q1264" t="e">
        <f ca="1"/>
        <v>#NAME?</v>
      </c>
      <c r="S1264" s="43"/>
      <c r="T1264" s="43"/>
      <c r="U1264" s="43"/>
    </row>
    <row r="1265" spans="4:21" x14ac:dyDescent="0.35">
      <c r="D1265" s="12"/>
      <c r="O1265" t="e">
        <f ca="1"/>
        <v>#NAME?</v>
      </c>
      <c r="P1265" t="e">
        <f ca="1"/>
        <v>#NAME?</v>
      </c>
      <c r="Q1265" t="e">
        <f ca="1"/>
        <v>#NAME?</v>
      </c>
      <c r="S1265" s="43"/>
      <c r="T1265" s="43"/>
      <c r="U1265" s="43"/>
    </row>
    <row r="1266" spans="4:21" x14ac:dyDescent="0.35">
      <c r="D1266" s="12"/>
      <c r="O1266" t="e">
        <f ca="1"/>
        <v>#NAME?</v>
      </c>
      <c r="P1266" t="e">
        <f ca="1"/>
        <v>#NAME?</v>
      </c>
      <c r="Q1266" t="e">
        <f ca="1"/>
        <v>#NAME?</v>
      </c>
      <c r="S1266" s="43"/>
      <c r="T1266" s="43"/>
      <c r="U1266" s="43"/>
    </row>
    <row r="1267" spans="4:21" x14ac:dyDescent="0.35">
      <c r="D1267" s="12">
        <v>422</v>
      </c>
      <c r="O1267" t="e">
        <f ca="1"/>
        <v>#NAME?</v>
      </c>
      <c r="P1267" t="e">
        <f ca="1"/>
        <v>#NAME?</v>
      </c>
      <c r="Q1267" t="e">
        <f ca="1"/>
        <v>#NAME?</v>
      </c>
      <c r="S1267" s="43"/>
      <c r="T1267" s="43"/>
      <c r="U1267" s="43"/>
    </row>
    <row r="1268" spans="4:21" x14ac:dyDescent="0.35">
      <c r="D1268" s="12"/>
      <c r="O1268" t="e">
        <f ca="1"/>
        <v>#NAME?</v>
      </c>
      <c r="P1268" t="e">
        <f ca="1"/>
        <v>#NAME?</v>
      </c>
      <c r="Q1268" t="e">
        <f ca="1"/>
        <v>#NAME?</v>
      </c>
      <c r="S1268" s="43"/>
      <c r="T1268" s="43"/>
      <c r="U1268" s="43"/>
    </row>
    <row r="1269" spans="4:21" x14ac:dyDescent="0.35">
      <c r="D1269" s="12"/>
      <c r="O1269" t="e">
        <f ca="1"/>
        <v>#NAME?</v>
      </c>
      <c r="P1269" t="e">
        <f ca="1"/>
        <v>#NAME?</v>
      </c>
      <c r="Q1269" t="e">
        <f ca="1"/>
        <v>#NAME?</v>
      </c>
      <c r="S1269" s="43"/>
      <c r="T1269" s="43"/>
      <c r="U1269" s="43"/>
    </row>
    <row r="1270" spans="4:21" x14ac:dyDescent="0.35">
      <c r="D1270" s="12">
        <v>423</v>
      </c>
      <c r="N1270">
        <v>634</v>
      </c>
      <c r="O1270" t="e">
        <f t="array" aca="1" ref="O1270:Q1275" ca="1">[1]!evect(INDEX(A$4:A$5999,N1270):INDEX(C$6:C$5999,N1270))</f>
        <v>#NAME?</v>
      </c>
      <c r="P1270" t="e">
        <f ca="1"/>
        <v>#NAME?</v>
      </c>
      <c r="Q1270" t="e">
        <f ca="1"/>
        <v>#NAME?</v>
      </c>
      <c r="S1270" s="43"/>
      <c r="T1270" s="43"/>
      <c r="U1270" s="43"/>
    </row>
    <row r="1271" spans="4:21" x14ac:dyDescent="0.35">
      <c r="D1271" s="12"/>
      <c r="O1271" t="e">
        <f ca="1"/>
        <v>#NAME?</v>
      </c>
      <c r="P1271" t="e">
        <f ca="1"/>
        <v>#NAME?</v>
      </c>
      <c r="Q1271" t="e">
        <f ca="1"/>
        <v>#NAME?</v>
      </c>
      <c r="S1271" s="43"/>
      <c r="T1271" s="43"/>
      <c r="U1271" s="43"/>
    </row>
    <row r="1272" spans="4:21" x14ac:dyDescent="0.35">
      <c r="D1272" s="12"/>
      <c r="O1272" t="e">
        <f ca="1"/>
        <v>#NAME?</v>
      </c>
      <c r="P1272" t="e">
        <f ca="1"/>
        <v>#NAME?</v>
      </c>
      <c r="Q1272" t="e">
        <f ca="1"/>
        <v>#NAME?</v>
      </c>
      <c r="S1272" s="43"/>
      <c r="T1272" s="43"/>
      <c r="U1272" s="43"/>
    </row>
    <row r="1273" spans="4:21" x14ac:dyDescent="0.35">
      <c r="D1273" s="12">
        <v>424</v>
      </c>
      <c r="O1273" t="e">
        <f ca="1"/>
        <v>#NAME?</v>
      </c>
      <c r="P1273" t="e">
        <f ca="1"/>
        <v>#NAME?</v>
      </c>
      <c r="Q1273" t="e">
        <f ca="1"/>
        <v>#NAME?</v>
      </c>
      <c r="S1273" s="43"/>
      <c r="T1273" s="43"/>
      <c r="U1273" s="43"/>
    </row>
    <row r="1274" spans="4:21" x14ac:dyDescent="0.35">
      <c r="D1274" s="12"/>
      <c r="O1274" t="e">
        <f ca="1"/>
        <v>#NAME?</v>
      </c>
      <c r="P1274" t="e">
        <f ca="1"/>
        <v>#NAME?</v>
      </c>
      <c r="Q1274" t="e">
        <f ca="1"/>
        <v>#NAME?</v>
      </c>
      <c r="S1274" s="43"/>
      <c r="T1274" s="43"/>
      <c r="U1274" s="43"/>
    </row>
    <row r="1275" spans="4:21" x14ac:dyDescent="0.35">
      <c r="D1275" s="12"/>
      <c r="O1275" t="e">
        <f ca="1"/>
        <v>#NAME?</v>
      </c>
      <c r="P1275" t="e">
        <f ca="1"/>
        <v>#NAME?</v>
      </c>
      <c r="Q1275" t="e">
        <f ca="1"/>
        <v>#NAME?</v>
      </c>
      <c r="S1275" s="43"/>
      <c r="T1275" s="43"/>
      <c r="U1275" s="43"/>
    </row>
    <row r="1276" spans="4:21" x14ac:dyDescent="0.35">
      <c r="D1276" s="12">
        <v>425</v>
      </c>
      <c r="N1276">
        <v>637</v>
      </c>
      <c r="O1276" t="e">
        <f t="array" aca="1" ref="O1276:Q1281" ca="1">[1]!evect(INDEX(A$4:A$5999,N1276):INDEX(C$6:C$5999,N1276))</f>
        <v>#NAME?</v>
      </c>
      <c r="P1276" t="e">
        <f ca="1"/>
        <v>#NAME?</v>
      </c>
      <c r="Q1276" t="e">
        <f ca="1"/>
        <v>#NAME?</v>
      </c>
      <c r="S1276" s="43"/>
      <c r="T1276" s="43"/>
      <c r="U1276" s="43"/>
    </row>
    <row r="1277" spans="4:21" x14ac:dyDescent="0.35">
      <c r="D1277" s="12"/>
      <c r="O1277" t="e">
        <f ca="1"/>
        <v>#NAME?</v>
      </c>
      <c r="P1277" t="e">
        <f ca="1"/>
        <v>#NAME?</v>
      </c>
      <c r="Q1277" t="e">
        <f ca="1"/>
        <v>#NAME?</v>
      </c>
      <c r="S1277" s="43"/>
      <c r="T1277" s="43"/>
      <c r="U1277" s="43"/>
    </row>
    <row r="1278" spans="4:21" x14ac:dyDescent="0.35">
      <c r="D1278" s="12"/>
      <c r="O1278" t="e">
        <f ca="1"/>
        <v>#NAME?</v>
      </c>
      <c r="P1278" t="e">
        <f ca="1"/>
        <v>#NAME?</v>
      </c>
      <c r="Q1278" t="e">
        <f ca="1"/>
        <v>#NAME?</v>
      </c>
      <c r="S1278" s="43"/>
      <c r="T1278" s="43"/>
      <c r="U1278" s="43"/>
    </row>
    <row r="1279" spans="4:21" x14ac:dyDescent="0.35">
      <c r="D1279" s="12">
        <v>426</v>
      </c>
      <c r="O1279" t="e">
        <f ca="1"/>
        <v>#NAME?</v>
      </c>
      <c r="P1279" t="e">
        <f ca="1"/>
        <v>#NAME?</v>
      </c>
      <c r="Q1279" t="e">
        <f ca="1"/>
        <v>#NAME?</v>
      </c>
      <c r="S1279" s="43"/>
      <c r="T1279" s="43"/>
      <c r="U1279" s="43"/>
    </row>
    <row r="1280" spans="4:21" x14ac:dyDescent="0.35">
      <c r="D1280" s="12"/>
      <c r="O1280" t="e">
        <f ca="1"/>
        <v>#NAME?</v>
      </c>
      <c r="P1280" t="e">
        <f ca="1"/>
        <v>#NAME?</v>
      </c>
      <c r="Q1280" t="e">
        <f ca="1"/>
        <v>#NAME?</v>
      </c>
      <c r="S1280" s="43"/>
      <c r="T1280" s="43"/>
      <c r="U1280" s="43"/>
    </row>
    <row r="1281" spans="4:21" x14ac:dyDescent="0.35">
      <c r="D1281" s="12"/>
      <c r="O1281" t="e">
        <f ca="1"/>
        <v>#NAME?</v>
      </c>
      <c r="P1281" t="e">
        <f ca="1"/>
        <v>#NAME?</v>
      </c>
      <c r="Q1281" t="e">
        <f ca="1"/>
        <v>#NAME?</v>
      </c>
      <c r="S1281" s="43"/>
      <c r="T1281" s="43"/>
      <c r="U1281" s="43"/>
    </row>
    <row r="1282" spans="4:21" x14ac:dyDescent="0.35">
      <c r="D1282" s="12">
        <v>427</v>
      </c>
      <c r="N1282">
        <v>640</v>
      </c>
      <c r="O1282" t="e">
        <f t="array" aca="1" ref="O1282:Q1287" ca="1">[1]!evect(INDEX(A$4:A$5999,N1282):INDEX(C$6:C$5999,N1282))</f>
        <v>#NAME?</v>
      </c>
      <c r="P1282" t="e">
        <f ca="1"/>
        <v>#NAME?</v>
      </c>
      <c r="Q1282" t="e">
        <f ca="1"/>
        <v>#NAME?</v>
      </c>
      <c r="S1282" s="43"/>
      <c r="T1282" s="43"/>
      <c r="U1282" s="43"/>
    </row>
    <row r="1283" spans="4:21" x14ac:dyDescent="0.35">
      <c r="D1283" s="12"/>
      <c r="O1283" t="e">
        <f ca="1"/>
        <v>#NAME?</v>
      </c>
      <c r="P1283" t="e">
        <f ca="1"/>
        <v>#NAME?</v>
      </c>
      <c r="Q1283" t="e">
        <f ca="1"/>
        <v>#NAME?</v>
      </c>
      <c r="S1283" s="43"/>
      <c r="T1283" s="43"/>
      <c r="U1283" s="43"/>
    </row>
    <row r="1284" spans="4:21" x14ac:dyDescent="0.35">
      <c r="D1284" s="12"/>
      <c r="O1284" t="e">
        <f ca="1"/>
        <v>#NAME?</v>
      </c>
      <c r="P1284" t="e">
        <f ca="1"/>
        <v>#NAME?</v>
      </c>
      <c r="Q1284" t="e">
        <f ca="1"/>
        <v>#NAME?</v>
      </c>
      <c r="S1284" s="43"/>
      <c r="T1284" s="43"/>
      <c r="U1284" s="43"/>
    </row>
    <row r="1285" spans="4:21" x14ac:dyDescent="0.35">
      <c r="D1285" s="12">
        <v>428</v>
      </c>
      <c r="O1285" t="e">
        <f ca="1"/>
        <v>#NAME?</v>
      </c>
      <c r="P1285" t="e">
        <f ca="1"/>
        <v>#NAME?</v>
      </c>
      <c r="Q1285" t="e">
        <f ca="1"/>
        <v>#NAME?</v>
      </c>
      <c r="S1285" s="43"/>
      <c r="T1285" s="43"/>
      <c r="U1285" s="43"/>
    </row>
    <row r="1286" spans="4:21" x14ac:dyDescent="0.35">
      <c r="D1286" s="12"/>
      <c r="O1286" t="e">
        <f ca="1"/>
        <v>#NAME?</v>
      </c>
      <c r="P1286" t="e">
        <f ca="1"/>
        <v>#NAME?</v>
      </c>
      <c r="Q1286" t="e">
        <f ca="1"/>
        <v>#NAME?</v>
      </c>
      <c r="S1286" s="43"/>
      <c r="T1286" s="43"/>
      <c r="U1286" s="43"/>
    </row>
    <row r="1287" spans="4:21" x14ac:dyDescent="0.35">
      <c r="D1287" s="12"/>
      <c r="O1287" t="e">
        <f ca="1"/>
        <v>#NAME?</v>
      </c>
      <c r="P1287" t="e">
        <f ca="1"/>
        <v>#NAME?</v>
      </c>
      <c r="Q1287" t="e">
        <f ca="1"/>
        <v>#NAME?</v>
      </c>
      <c r="S1287" s="43"/>
      <c r="T1287" s="43"/>
      <c r="U1287" s="43"/>
    </row>
    <row r="1288" spans="4:21" x14ac:dyDescent="0.35">
      <c r="D1288" s="12">
        <v>429</v>
      </c>
      <c r="N1288">
        <v>643</v>
      </c>
      <c r="O1288" t="e">
        <f t="array" aca="1" ref="O1288:Q1293" ca="1">[1]!evect(INDEX(A$4:A$5999,N1288):INDEX(C$6:C$5999,N1288))</f>
        <v>#NAME?</v>
      </c>
      <c r="P1288" t="e">
        <f ca="1"/>
        <v>#NAME?</v>
      </c>
      <c r="Q1288" t="e">
        <f ca="1"/>
        <v>#NAME?</v>
      </c>
      <c r="S1288" s="43"/>
      <c r="T1288" s="43"/>
      <c r="U1288" s="43"/>
    </row>
    <row r="1289" spans="4:21" x14ac:dyDescent="0.35">
      <c r="D1289" s="12"/>
      <c r="O1289" t="e">
        <f ca="1"/>
        <v>#NAME?</v>
      </c>
      <c r="P1289" t="e">
        <f ca="1"/>
        <v>#NAME?</v>
      </c>
      <c r="Q1289" t="e">
        <f ca="1"/>
        <v>#NAME?</v>
      </c>
      <c r="S1289" s="43"/>
      <c r="T1289" s="43"/>
      <c r="U1289" s="43"/>
    </row>
    <row r="1290" spans="4:21" x14ac:dyDescent="0.35">
      <c r="D1290" s="12"/>
      <c r="O1290" t="e">
        <f ca="1"/>
        <v>#NAME?</v>
      </c>
      <c r="P1290" t="e">
        <f ca="1"/>
        <v>#NAME?</v>
      </c>
      <c r="Q1290" t="e">
        <f ca="1"/>
        <v>#NAME?</v>
      </c>
      <c r="S1290" s="43"/>
      <c r="T1290" s="43"/>
      <c r="U1290" s="43"/>
    </row>
    <row r="1291" spans="4:21" x14ac:dyDescent="0.35">
      <c r="D1291" s="12">
        <v>430</v>
      </c>
      <c r="O1291" t="e">
        <f ca="1"/>
        <v>#NAME?</v>
      </c>
      <c r="P1291" t="e">
        <f ca="1"/>
        <v>#NAME?</v>
      </c>
      <c r="Q1291" t="e">
        <f ca="1"/>
        <v>#NAME?</v>
      </c>
      <c r="S1291" s="43"/>
      <c r="T1291" s="43"/>
      <c r="U1291" s="43"/>
    </row>
    <row r="1292" spans="4:21" x14ac:dyDescent="0.35">
      <c r="D1292" s="12"/>
      <c r="O1292" t="e">
        <f ca="1"/>
        <v>#NAME?</v>
      </c>
      <c r="P1292" t="e">
        <f ca="1"/>
        <v>#NAME?</v>
      </c>
      <c r="Q1292" t="e">
        <f ca="1"/>
        <v>#NAME?</v>
      </c>
      <c r="S1292" s="43"/>
      <c r="T1292" s="43"/>
      <c r="U1292" s="43"/>
    </row>
    <row r="1293" spans="4:21" x14ac:dyDescent="0.35">
      <c r="D1293" s="12"/>
      <c r="O1293" t="e">
        <f ca="1"/>
        <v>#NAME?</v>
      </c>
      <c r="P1293" t="e">
        <f ca="1"/>
        <v>#NAME?</v>
      </c>
      <c r="Q1293" t="e">
        <f ca="1"/>
        <v>#NAME?</v>
      </c>
      <c r="S1293" s="43"/>
      <c r="T1293" s="43"/>
      <c r="U1293" s="43"/>
    </row>
    <row r="1294" spans="4:21" x14ac:dyDescent="0.35">
      <c r="D1294" s="12">
        <v>431</v>
      </c>
      <c r="N1294">
        <v>646</v>
      </c>
      <c r="O1294" t="e">
        <f t="array" aca="1" ref="O1294:Q1299" ca="1">[1]!evect(INDEX(A$4:A$5999,N1294):INDEX(C$6:C$5999,N1294))</f>
        <v>#NAME?</v>
      </c>
      <c r="P1294" t="e">
        <f ca="1"/>
        <v>#NAME?</v>
      </c>
      <c r="Q1294" t="e">
        <f ca="1"/>
        <v>#NAME?</v>
      </c>
      <c r="S1294" s="43"/>
      <c r="T1294" s="43"/>
      <c r="U1294" s="43"/>
    </row>
    <row r="1295" spans="4:21" x14ac:dyDescent="0.35">
      <c r="D1295" s="12"/>
      <c r="O1295" t="e">
        <f ca="1"/>
        <v>#NAME?</v>
      </c>
      <c r="P1295" t="e">
        <f ca="1"/>
        <v>#NAME?</v>
      </c>
      <c r="Q1295" t="e">
        <f ca="1"/>
        <v>#NAME?</v>
      </c>
      <c r="S1295" s="43"/>
      <c r="T1295" s="43"/>
      <c r="U1295" s="43"/>
    </row>
    <row r="1296" spans="4:21" x14ac:dyDescent="0.35">
      <c r="D1296" s="12"/>
      <c r="O1296" t="e">
        <f ca="1"/>
        <v>#NAME?</v>
      </c>
      <c r="P1296" t="e">
        <f ca="1"/>
        <v>#NAME?</v>
      </c>
      <c r="Q1296" t="e">
        <f ca="1"/>
        <v>#NAME?</v>
      </c>
      <c r="S1296" s="43"/>
      <c r="T1296" s="43"/>
      <c r="U1296" s="43"/>
    </row>
    <row r="1297" spans="4:21" x14ac:dyDescent="0.35">
      <c r="D1297" s="12">
        <v>432</v>
      </c>
      <c r="O1297" t="e">
        <f ca="1"/>
        <v>#NAME?</v>
      </c>
      <c r="P1297" t="e">
        <f ca="1"/>
        <v>#NAME?</v>
      </c>
      <c r="Q1297" t="e">
        <f ca="1"/>
        <v>#NAME?</v>
      </c>
      <c r="S1297" s="43"/>
      <c r="T1297" s="43"/>
      <c r="U1297" s="43"/>
    </row>
    <row r="1298" spans="4:21" x14ac:dyDescent="0.35">
      <c r="D1298" s="12"/>
      <c r="O1298" t="e">
        <f ca="1"/>
        <v>#NAME?</v>
      </c>
      <c r="P1298" t="e">
        <f ca="1"/>
        <v>#NAME?</v>
      </c>
      <c r="Q1298" t="e">
        <f ca="1"/>
        <v>#NAME?</v>
      </c>
      <c r="S1298" s="43"/>
      <c r="T1298" s="43"/>
      <c r="U1298" s="43"/>
    </row>
    <row r="1299" spans="4:21" x14ac:dyDescent="0.35">
      <c r="D1299" s="12"/>
      <c r="O1299" t="e">
        <f ca="1"/>
        <v>#NAME?</v>
      </c>
      <c r="P1299" t="e">
        <f ca="1"/>
        <v>#NAME?</v>
      </c>
      <c r="Q1299" t="e">
        <f ca="1"/>
        <v>#NAME?</v>
      </c>
      <c r="S1299" s="43"/>
      <c r="T1299" s="43"/>
      <c r="U1299" s="43"/>
    </row>
    <row r="1300" spans="4:21" x14ac:dyDescent="0.35">
      <c r="D1300" s="12">
        <v>433</v>
      </c>
      <c r="N1300">
        <v>649</v>
      </c>
      <c r="O1300" t="e">
        <f t="array" aca="1" ref="O1300:Q1305" ca="1">[1]!evect(INDEX(A$4:A$5999,N1300):INDEX(C$6:C$5999,N1300))</f>
        <v>#NAME?</v>
      </c>
      <c r="P1300" t="e">
        <f ca="1"/>
        <v>#NAME?</v>
      </c>
      <c r="Q1300" t="e">
        <f ca="1"/>
        <v>#NAME?</v>
      </c>
      <c r="S1300" s="43"/>
      <c r="T1300" s="43"/>
      <c r="U1300" s="43"/>
    </row>
    <row r="1301" spans="4:21" x14ac:dyDescent="0.35">
      <c r="D1301" s="12"/>
      <c r="O1301" t="e">
        <f ca="1"/>
        <v>#NAME?</v>
      </c>
      <c r="P1301" t="e">
        <f ca="1"/>
        <v>#NAME?</v>
      </c>
      <c r="Q1301" t="e">
        <f ca="1"/>
        <v>#NAME?</v>
      </c>
      <c r="S1301" s="43"/>
      <c r="T1301" s="43"/>
      <c r="U1301" s="43"/>
    </row>
    <row r="1302" spans="4:21" x14ac:dyDescent="0.35">
      <c r="D1302" s="12"/>
      <c r="O1302" t="e">
        <f ca="1"/>
        <v>#NAME?</v>
      </c>
      <c r="P1302" t="e">
        <f ca="1"/>
        <v>#NAME?</v>
      </c>
      <c r="Q1302" t="e">
        <f ca="1"/>
        <v>#NAME?</v>
      </c>
      <c r="S1302" s="43"/>
      <c r="T1302" s="43"/>
      <c r="U1302" s="43"/>
    </row>
    <row r="1303" spans="4:21" x14ac:dyDescent="0.35">
      <c r="D1303" s="12">
        <v>434</v>
      </c>
      <c r="O1303" t="e">
        <f ca="1"/>
        <v>#NAME?</v>
      </c>
      <c r="P1303" t="e">
        <f ca="1"/>
        <v>#NAME?</v>
      </c>
      <c r="Q1303" t="e">
        <f ca="1"/>
        <v>#NAME?</v>
      </c>
      <c r="S1303" s="43"/>
      <c r="T1303" s="43"/>
      <c r="U1303" s="43"/>
    </row>
    <row r="1304" spans="4:21" x14ac:dyDescent="0.35">
      <c r="D1304" s="12"/>
      <c r="O1304" t="e">
        <f ca="1"/>
        <v>#NAME?</v>
      </c>
      <c r="P1304" t="e">
        <f ca="1"/>
        <v>#NAME?</v>
      </c>
      <c r="Q1304" t="e">
        <f ca="1"/>
        <v>#NAME?</v>
      </c>
      <c r="S1304" s="43"/>
      <c r="T1304" s="43"/>
      <c r="U1304" s="43"/>
    </row>
    <row r="1305" spans="4:21" x14ac:dyDescent="0.35">
      <c r="D1305" s="12"/>
      <c r="O1305" t="e">
        <f ca="1"/>
        <v>#NAME?</v>
      </c>
      <c r="P1305" t="e">
        <f ca="1"/>
        <v>#NAME?</v>
      </c>
      <c r="Q1305" t="e">
        <f ca="1"/>
        <v>#NAME?</v>
      </c>
      <c r="S1305" s="43"/>
      <c r="T1305" s="43"/>
      <c r="U1305" s="43"/>
    </row>
    <row r="1306" spans="4:21" x14ac:dyDescent="0.35">
      <c r="D1306" s="12">
        <v>435</v>
      </c>
      <c r="N1306">
        <v>652</v>
      </c>
      <c r="O1306" t="e">
        <f t="array" aca="1" ref="O1306:Q1311" ca="1">[1]!evect(INDEX(A$4:A$5999,N1306):INDEX(C$6:C$5999,N1306))</f>
        <v>#NAME?</v>
      </c>
      <c r="P1306" t="e">
        <f ca="1"/>
        <v>#NAME?</v>
      </c>
      <c r="Q1306" t="e">
        <f ca="1"/>
        <v>#NAME?</v>
      </c>
      <c r="S1306" s="43"/>
      <c r="T1306" s="43"/>
      <c r="U1306" s="43"/>
    </row>
    <row r="1307" spans="4:21" x14ac:dyDescent="0.35">
      <c r="D1307" s="12"/>
      <c r="O1307" t="e">
        <f ca="1"/>
        <v>#NAME?</v>
      </c>
      <c r="P1307" t="e">
        <f ca="1"/>
        <v>#NAME?</v>
      </c>
      <c r="Q1307" t="e">
        <f ca="1"/>
        <v>#NAME?</v>
      </c>
      <c r="S1307" s="43"/>
      <c r="T1307" s="43"/>
      <c r="U1307" s="43"/>
    </row>
    <row r="1308" spans="4:21" x14ac:dyDescent="0.35">
      <c r="D1308" s="12"/>
      <c r="O1308" t="e">
        <f ca="1"/>
        <v>#NAME?</v>
      </c>
      <c r="P1308" t="e">
        <f ca="1"/>
        <v>#NAME?</v>
      </c>
      <c r="Q1308" t="e">
        <f ca="1"/>
        <v>#NAME?</v>
      </c>
      <c r="S1308" s="43"/>
      <c r="T1308" s="43"/>
      <c r="U1308" s="43"/>
    </row>
    <row r="1309" spans="4:21" x14ac:dyDescent="0.35">
      <c r="D1309" s="12">
        <v>436</v>
      </c>
      <c r="O1309" t="e">
        <f ca="1"/>
        <v>#NAME?</v>
      </c>
      <c r="P1309" t="e">
        <f ca="1"/>
        <v>#NAME?</v>
      </c>
      <c r="Q1309" t="e">
        <f ca="1"/>
        <v>#NAME?</v>
      </c>
      <c r="S1309" s="43"/>
      <c r="T1309" s="43"/>
      <c r="U1309" s="43"/>
    </row>
    <row r="1310" spans="4:21" x14ac:dyDescent="0.35">
      <c r="D1310" s="12"/>
      <c r="O1310" t="e">
        <f ca="1"/>
        <v>#NAME?</v>
      </c>
      <c r="P1310" t="e">
        <f ca="1"/>
        <v>#NAME?</v>
      </c>
      <c r="Q1310" t="e">
        <f ca="1"/>
        <v>#NAME?</v>
      </c>
      <c r="S1310" s="43"/>
      <c r="T1310" s="43"/>
      <c r="U1310" s="43"/>
    </row>
    <row r="1311" spans="4:21" x14ac:dyDescent="0.35">
      <c r="D1311" s="12"/>
      <c r="O1311" t="e">
        <f ca="1"/>
        <v>#NAME?</v>
      </c>
      <c r="P1311" t="e">
        <f ca="1"/>
        <v>#NAME?</v>
      </c>
      <c r="Q1311" t="e">
        <f ca="1"/>
        <v>#NAME?</v>
      </c>
      <c r="S1311" s="43"/>
      <c r="T1311" s="43"/>
      <c r="U1311" s="43"/>
    </row>
    <row r="1312" spans="4:21" x14ac:dyDescent="0.35">
      <c r="D1312" s="12">
        <v>437</v>
      </c>
      <c r="N1312">
        <v>655</v>
      </c>
      <c r="O1312" t="e">
        <f t="array" aca="1" ref="O1312:Q1317" ca="1">[1]!evect(INDEX(A$4:A$5999,N1312):INDEX(C$6:C$5999,N1312))</f>
        <v>#NAME?</v>
      </c>
      <c r="P1312" t="e">
        <f ca="1"/>
        <v>#NAME?</v>
      </c>
      <c r="Q1312" t="e">
        <f ca="1"/>
        <v>#NAME?</v>
      </c>
      <c r="S1312" s="43"/>
      <c r="T1312" s="43"/>
      <c r="U1312" s="43"/>
    </row>
    <row r="1313" spans="4:21" x14ac:dyDescent="0.35">
      <c r="D1313" s="12"/>
      <c r="O1313" t="e">
        <f ca="1"/>
        <v>#NAME?</v>
      </c>
      <c r="P1313" t="e">
        <f ca="1"/>
        <v>#NAME?</v>
      </c>
      <c r="Q1313" t="e">
        <f ca="1"/>
        <v>#NAME?</v>
      </c>
      <c r="S1313" s="43"/>
      <c r="T1313" s="43"/>
      <c r="U1313" s="43"/>
    </row>
    <row r="1314" spans="4:21" x14ac:dyDescent="0.35">
      <c r="D1314" s="12"/>
      <c r="O1314" t="e">
        <f ca="1"/>
        <v>#NAME?</v>
      </c>
      <c r="P1314" t="e">
        <f ca="1"/>
        <v>#NAME?</v>
      </c>
      <c r="Q1314" t="e">
        <f ca="1"/>
        <v>#NAME?</v>
      </c>
      <c r="S1314" s="43"/>
      <c r="T1314" s="43"/>
      <c r="U1314" s="43"/>
    </row>
    <row r="1315" spans="4:21" x14ac:dyDescent="0.35">
      <c r="D1315" s="12">
        <v>438</v>
      </c>
      <c r="O1315" t="e">
        <f ca="1"/>
        <v>#NAME?</v>
      </c>
      <c r="P1315" t="e">
        <f ca="1"/>
        <v>#NAME?</v>
      </c>
      <c r="Q1315" t="e">
        <f ca="1"/>
        <v>#NAME?</v>
      </c>
      <c r="S1315" s="43"/>
      <c r="T1315" s="43"/>
      <c r="U1315" s="43"/>
    </row>
    <row r="1316" spans="4:21" x14ac:dyDescent="0.35">
      <c r="D1316" s="12"/>
      <c r="O1316" t="e">
        <f ca="1"/>
        <v>#NAME?</v>
      </c>
      <c r="P1316" t="e">
        <f ca="1"/>
        <v>#NAME?</v>
      </c>
      <c r="Q1316" t="e">
        <f ca="1"/>
        <v>#NAME?</v>
      </c>
      <c r="S1316" s="43"/>
      <c r="T1316" s="43"/>
      <c r="U1316" s="43"/>
    </row>
    <row r="1317" spans="4:21" x14ac:dyDescent="0.35">
      <c r="D1317" s="12"/>
      <c r="O1317" t="e">
        <f ca="1"/>
        <v>#NAME?</v>
      </c>
      <c r="P1317" t="e">
        <f ca="1"/>
        <v>#NAME?</v>
      </c>
      <c r="Q1317" t="e">
        <f ca="1"/>
        <v>#NAME?</v>
      </c>
      <c r="S1317" s="43"/>
      <c r="T1317" s="43"/>
      <c r="U1317" s="43"/>
    </row>
    <row r="1318" spans="4:21" x14ac:dyDescent="0.35">
      <c r="D1318" s="12">
        <v>439</v>
      </c>
      <c r="N1318">
        <v>658</v>
      </c>
      <c r="O1318" t="e">
        <f t="array" aca="1" ref="O1318:Q1323" ca="1">[1]!evect(INDEX(A$4:A$5999,N1318):INDEX(C$6:C$5999,N1318))</f>
        <v>#NAME?</v>
      </c>
      <c r="P1318" t="e">
        <f ca="1"/>
        <v>#NAME?</v>
      </c>
      <c r="Q1318" t="e">
        <f ca="1"/>
        <v>#NAME?</v>
      </c>
      <c r="S1318" s="43"/>
      <c r="T1318" s="43"/>
      <c r="U1318" s="43"/>
    </row>
    <row r="1319" spans="4:21" x14ac:dyDescent="0.35">
      <c r="D1319" s="12"/>
      <c r="O1319" t="e">
        <f ca="1"/>
        <v>#NAME?</v>
      </c>
      <c r="P1319" t="e">
        <f ca="1"/>
        <v>#NAME?</v>
      </c>
      <c r="Q1319" t="e">
        <f ca="1"/>
        <v>#NAME?</v>
      </c>
      <c r="S1319" s="43"/>
      <c r="T1319" s="43"/>
      <c r="U1319" s="43"/>
    </row>
    <row r="1320" spans="4:21" x14ac:dyDescent="0.35">
      <c r="D1320" s="12"/>
      <c r="O1320" t="e">
        <f ca="1"/>
        <v>#NAME?</v>
      </c>
      <c r="P1320" t="e">
        <f ca="1"/>
        <v>#NAME?</v>
      </c>
      <c r="Q1320" t="e">
        <f ca="1"/>
        <v>#NAME?</v>
      </c>
      <c r="S1320" s="43"/>
      <c r="T1320" s="43"/>
      <c r="U1320" s="43"/>
    </row>
    <row r="1321" spans="4:21" x14ac:dyDescent="0.35">
      <c r="D1321" s="12">
        <v>440</v>
      </c>
      <c r="O1321" t="e">
        <f ca="1"/>
        <v>#NAME?</v>
      </c>
      <c r="P1321" t="e">
        <f ca="1"/>
        <v>#NAME?</v>
      </c>
      <c r="Q1321" t="e">
        <f ca="1"/>
        <v>#NAME?</v>
      </c>
      <c r="S1321" s="43"/>
      <c r="T1321" s="43"/>
      <c r="U1321" s="43"/>
    </row>
    <row r="1322" spans="4:21" x14ac:dyDescent="0.35">
      <c r="D1322" s="12"/>
      <c r="O1322" t="e">
        <f ca="1"/>
        <v>#NAME?</v>
      </c>
      <c r="P1322" t="e">
        <f ca="1"/>
        <v>#NAME?</v>
      </c>
      <c r="Q1322" t="e">
        <f ca="1"/>
        <v>#NAME?</v>
      </c>
      <c r="S1322" s="43"/>
      <c r="T1322" s="43"/>
      <c r="U1322" s="43"/>
    </row>
    <row r="1323" spans="4:21" x14ac:dyDescent="0.35">
      <c r="D1323" s="12"/>
      <c r="O1323" t="e">
        <f ca="1"/>
        <v>#NAME?</v>
      </c>
      <c r="P1323" t="e">
        <f ca="1"/>
        <v>#NAME?</v>
      </c>
      <c r="Q1323" t="e">
        <f ca="1"/>
        <v>#NAME?</v>
      </c>
      <c r="S1323" s="43"/>
      <c r="T1323" s="43"/>
      <c r="U1323" s="43"/>
    </row>
    <row r="1324" spans="4:21" x14ac:dyDescent="0.35">
      <c r="D1324" s="12">
        <v>441</v>
      </c>
      <c r="N1324">
        <v>661</v>
      </c>
      <c r="O1324" t="e">
        <f t="array" aca="1" ref="O1324:Q1329" ca="1">[1]!evect(INDEX(A$4:A$5999,N1324):INDEX(C$6:C$5999,N1324))</f>
        <v>#NAME?</v>
      </c>
      <c r="P1324" t="e">
        <f ca="1"/>
        <v>#NAME?</v>
      </c>
      <c r="Q1324" t="e">
        <f ca="1"/>
        <v>#NAME?</v>
      </c>
      <c r="S1324" s="43"/>
      <c r="T1324" s="43"/>
      <c r="U1324" s="43"/>
    </row>
    <row r="1325" spans="4:21" x14ac:dyDescent="0.35">
      <c r="D1325" s="12"/>
      <c r="O1325" t="e">
        <f ca="1"/>
        <v>#NAME?</v>
      </c>
      <c r="P1325" t="e">
        <f ca="1"/>
        <v>#NAME?</v>
      </c>
      <c r="Q1325" t="e">
        <f ca="1"/>
        <v>#NAME?</v>
      </c>
      <c r="S1325" s="43"/>
      <c r="T1325" s="43"/>
      <c r="U1325" s="43"/>
    </row>
    <row r="1326" spans="4:21" x14ac:dyDescent="0.35">
      <c r="D1326" s="12"/>
      <c r="O1326" t="e">
        <f ca="1"/>
        <v>#NAME?</v>
      </c>
      <c r="P1326" t="e">
        <f ca="1"/>
        <v>#NAME?</v>
      </c>
      <c r="Q1326" t="e">
        <f ca="1"/>
        <v>#NAME?</v>
      </c>
      <c r="S1326" s="43"/>
      <c r="T1326" s="43"/>
      <c r="U1326" s="43"/>
    </row>
    <row r="1327" spans="4:21" x14ac:dyDescent="0.35">
      <c r="D1327" s="12">
        <v>442</v>
      </c>
      <c r="O1327" t="e">
        <f ca="1"/>
        <v>#NAME?</v>
      </c>
      <c r="P1327" t="e">
        <f ca="1"/>
        <v>#NAME?</v>
      </c>
      <c r="Q1327" t="e">
        <f ca="1"/>
        <v>#NAME?</v>
      </c>
      <c r="S1327" s="43"/>
      <c r="T1327" s="43"/>
      <c r="U1327" s="43"/>
    </row>
    <row r="1328" spans="4:21" x14ac:dyDescent="0.35">
      <c r="D1328" s="12"/>
      <c r="O1328" t="e">
        <f ca="1"/>
        <v>#NAME?</v>
      </c>
      <c r="P1328" t="e">
        <f ca="1"/>
        <v>#NAME?</v>
      </c>
      <c r="Q1328" t="e">
        <f ca="1"/>
        <v>#NAME?</v>
      </c>
      <c r="S1328" s="43"/>
      <c r="T1328" s="43"/>
      <c r="U1328" s="43"/>
    </row>
    <row r="1329" spans="4:21" x14ac:dyDescent="0.35">
      <c r="D1329" s="12"/>
      <c r="O1329" t="e">
        <f ca="1"/>
        <v>#NAME?</v>
      </c>
      <c r="P1329" t="e">
        <f ca="1"/>
        <v>#NAME?</v>
      </c>
      <c r="Q1329" t="e">
        <f ca="1"/>
        <v>#NAME?</v>
      </c>
      <c r="S1329" s="43"/>
      <c r="T1329" s="43"/>
      <c r="U1329" s="43"/>
    </row>
    <row r="1330" spans="4:21" x14ac:dyDescent="0.35">
      <c r="D1330" s="12">
        <v>443</v>
      </c>
      <c r="N1330">
        <v>664</v>
      </c>
      <c r="O1330" t="e">
        <f t="array" aca="1" ref="O1330:Q1335" ca="1">[1]!evect(INDEX(A$4:A$5999,N1330):INDEX(C$6:C$5999,N1330))</f>
        <v>#NAME?</v>
      </c>
      <c r="P1330" t="e">
        <f ca="1"/>
        <v>#NAME?</v>
      </c>
      <c r="Q1330" t="e">
        <f ca="1"/>
        <v>#NAME?</v>
      </c>
      <c r="S1330" s="43"/>
      <c r="T1330" s="43"/>
      <c r="U1330" s="43"/>
    </row>
    <row r="1331" spans="4:21" x14ac:dyDescent="0.35">
      <c r="D1331" s="12"/>
      <c r="O1331" t="e">
        <f ca="1"/>
        <v>#NAME?</v>
      </c>
      <c r="P1331" t="e">
        <f ca="1"/>
        <v>#NAME?</v>
      </c>
      <c r="Q1331" t="e">
        <f ca="1"/>
        <v>#NAME?</v>
      </c>
      <c r="S1331" s="43"/>
      <c r="T1331" s="43"/>
      <c r="U1331" s="43"/>
    </row>
    <row r="1332" spans="4:21" x14ac:dyDescent="0.35">
      <c r="D1332" s="12"/>
      <c r="O1332" t="e">
        <f ca="1"/>
        <v>#NAME?</v>
      </c>
      <c r="P1332" t="e">
        <f ca="1"/>
        <v>#NAME?</v>
      </c>
      <c r="Q1332" t="e">
        <f ca="1"/>
        <v>#NAME?</v>
      </c>
      <c r="S1332" s="43"/>
      <c r="T1332" s="43"/>
      <c r="U1332" s="43"/>
    </row>
    <row r="1333" spans="4:21" x14ac:dyDescent="0.35">
      <c r="D1333" s="12">
        <v>444</v>
      </c>
      <c r="O1333" t="e">
        <f ca="1"/>
        <v>#NAME?</v>
      </c>
      <c r="P1333" t="e">
        <f ca="1"/>
        <v>#NAME?</v>
      </c>
      <c r="Q1333" t="e">
        <f ca="1"/>
        <v>#NAME?</v>
      </c>
      <c r="S1333" s="43"/>
      <c r="T1333" s="43"/>
      <c r="U1333" s="43"/>
    </row>
    <row r="1334" spans="4:21" x14ac:dyDescent="0.35">
      <c r="D1334" s="12"/>
      <c r="O1334" t="e">
        <f ca="1"/>
        <v>#NAME?</v>
      </c>
      <c r="P1334" t="e">
        <f ca="1"/>
        <v>#NAME?</v>
      </c>
      <c r="Q1334" t="e">
        <f ca="1"/>
        <v>#NAME?</v>
      </c>
      <c r="S1334" s="43"/>
      <c r="T1334" s="43"/>
      <c r="U1334" s="43"/>
    </row>
    <row r="1335" spans="4:21" x14ac:dyDescent="0.35">
      <c r="D1335" s="12"/>
      <c r="O1335" t="e">
        <f ca="1"/>
        <v>#NAME?</v>
      </c>
      <c r="P1335" t="e">
        <f ca="1"/>
        <v>#NAME?</v>
      </c>
      <c r="Q1335" t="e">
        <f ca="1"/>
        <v>#NAME?</v>
      </c>
      <c r="S1335" s="43"/>
      <c r="T1335" s="43"/>
      <c r="U1335" s="43"/>
    </row>
    <row r="1336" spans="4:21" x14ac:dyDescent="0.35">
      <c r="D1336" s="12">
        <v>445</v>
      </c>
      <c r="N1336">
        <v>667</v>
      </c>
      <c r="O1336" t="e">
        <f t="array" aca="1" ref="O1336:Q1341" ca="1">[1]!evect(INDEX(A$4:A$5999,N1336):INDEX(C$6:C$5999,N1336))</f>
        <v>#NAME?</v>
      </c>
      <c r="P1336" t="e">
        <f ca="1"/>
        <v>#NAME?</v>
      </c>
      <c r="Q1336" t="e">
        <f ca="1"/>
        <v>#NAME?</v>
      </c>
      <c r="S1336" s="43"/>
      <c r="T1336" s="43"/>
      <c r="U1336" s="43"/>
    </row>
    <row r="1337" spans="4:21" x14ac:dyDescent="0.35">
      <c r="D1337" s="12"/>
      <c r="O1337" t="e">
        <f ca="1"/>
        <v>#NAME?</v>
      </c>
      <c r="P1337" t="e">
        <f ca="1"/>
        <v>#NAME?</v>
      </c>
      <c r="Q1337" t="e">
        <f ca="1"/>
        <v>#NAME?</v>
      </c>
      <c r="S1337" s="43"/>
      <c r="T1337" s="43"/>
      <c r="U1337" s="43"/>
    </row>
    <row r="1338" spans="4:21" x14ac:dyDescent="0.35">
      <c r="D1338" s="12"/>
      <c r="O1338" t="e">
        <f ca="1"/>
        <v>#NAME?</v>
      </c>
      <c r="P1338" t="e">
        <f ca="1"/>
        <v>#NAME?</v>
      </c>
      <c r="Q1338" t="e">
        <f ca="1"/>
        <v>#NAME?</v>
      </c>
      <c r="S1338" s="43"/>
      <c r="T1338" s="43"/>
      <c r="U1338" s="43"/>
    </row>
    <row r="1339" spans="4:21" x14ac:dyDescent="0.35">
      <c r="D1339" s="12">
        <v>446</v>
      </c>
      <c r="O1339" t="e">
        <f ca="1"/>
        <v>#NAME?</v>
      </c>
      <c r="P1339" t="e">
        <f ca="1"/>
        <v>#NAME?</v>
      </c>
      <c r="Q1339" t="e">
        <f ca="1"/>
        <v>#NAME?</v>
      </c>
      <c r="S1339" s="43"/>
      <c r="T1339" s="43"/>
      <c r="U1339" s="43"/>
    </row>
    <row r="1340" spans="4:21" x14ac:dyDescent="0.35">
      <c r="D1340" s="12"/>
      <c r="O1340" t="e">
        <f ca="1"/>
        <v>#NAME?</v>
      </c>
      <c r="P1340" t="e">
        <f ca="1"/>
        <v>#NAME?</v>
      </c>
      <c r="Q1340" t="e">
        <f ca="1"/>
        <v>#NAME?</v>
      </c>
      <c r="S1340" s="43"/>
      <c r="T1340" s="43"/>
      <c r="U1340" s="43"/>
    </row>
    <row r="1341" spans="4:21" x14ac:dyDescent="0.35">
      <c r="D1341" s="12"/>
      <c r="O1341" t="e">
        <f ca="1"/>
        <v>#NAME?</v>
      </c>
      <c r="P1341" t="e">
        <f ca="1"/>
        <v>#NAME?</v>
      </c>
      <c r="Q1341" t="e">
        <f ca="1"/>
        <v>#NAME?</v>
      </c>
      <c r="S1341" s="43"/>
      <c r="T1341" s="43"/>
      <c r="U1341" s="43"/>
    </row>
    <row r="1342" spans="4:21" x14ac:dyDescent="0.35">
      <c r="D1342" s="12">
        <v>447</v>
      </c>
      <c r="N1342">
        <v>670</v>
      </c>
      <c r="O1342" t="e">
        <f t="array" aca="1" ref="O1342:Q1347" ca="1">[1]!evect(INDEX(A$4:A$5999,N1342):INDEX(C$6:C$5999,N1342))</f>
        <v>#NAME?</v>
      </c>
      <c r="P1342" t="e">
        <f ca="1"/>
        <v>#NAME?</v>
      </c>
      <c r="Q1342" t="e">
        <f ca="1"/>
        <v>#NAME?</v>
      </c>
      <c r="S1342" s="43"/>
      <c r="T1342" s="43"/>
      <c r="U1342" s="43"/>
    </row>
    <row r="1343" spans="4:21" x14ac:dyDescent="0.35">
      <c r="D1343" s="12"/>
      <c r="O1343" t="e">
        <f ca="1"/>
        <v>#NAME?</v>
      </c>
      <c r="P1343" t="e">
        <f ca="1"/>
        <v>#NAME?</v>
      </c>
      <c r="Q1343" t="e">
        <f ca="1"/>
        <v>#NAME?</v>
      </c>
      <c r="S1343" s="43"/>
      <c r="T1343" s="43"/>
      <c r="U1343" s="43"/>
    </row>
    <row r="1344" spans="4:21" x14ac:dyDescent="0.35">
      <c r="D1344" s="12"/>
      <c r="O1344" t="e">
        <f ca="1"/>
        <v>#NAME?</v>
      </c>
      <c r="P1344" t="e">
        <f ca="1"/>
        <v>#NAME?</v>
      </c>
      <c r="Q1344" t="e">
        <f ca="1"/>
        <v>#NAME?</v>
      </c>
      <c r="S1344" s="43"/>
      <c r="T1344" s="43"/>
      <c r="U1344" s="43"/>
    </row>
    <row r="1345" spans="4:21" x14ac:dyDescent="0.35">
      <c r="D1345" s="12">
        <v>448</v>
      </c>
      <c r="O1345" t="e">
        <f ca="1"/>
        <v>#NAME?</v>
      </c>
      <c r="P1345" t="e">
        <f ca="1"/>
        <v>#NAME?</v>
      </c>
      <c r="Q1345" t="e">
        <f ca="1"/>
        <v>#NAME?</v>
      </c>
      <c r="S1345" s="43"/>
      <c r="T1345" s="43"/>
      <c r="U1345" s="43"/>
    </row>
    <row r="1346" spans="4:21" x14ac:dyDescent="0.35">
      <c r="D1346" s="12"/>
      <c r="O1346" t="e">
        <f ca="1"/>
        <v>#NAME?</v>
      </c>
      <c r="P1346" t="e">
        <f ca="1"/>
        <v>#NAME?</v>
      </c>
      <c r="Q1346" t="e">
        <f ca="1"/>
        <v>#NAME?</v>
      </c>
      <c r="S1346" s="43"/>
      <c r="T1346" s="43"/>
      <c r="U1346" s="43"/>
    </row>
    <row r="1347" spans="4:21" x14ac:dyDescent="0.35">
      <c r="D1347" s="12"/>
      <c r="O1347" t="e">
        <f ca="1"/>
        <v>#NAME?</v>
      </c>
      <c r="P1347" t="e">
        <f ca="1"/>
        <v>#NAME?</v>
      </c>
      <c r="Q1347" t="e">
        <f ca="1"/>
        <v>#NAME?</v>
      </c>
      <c r="S1347" s="43"/>
      <c r="T1347" s="43"/>
      <c r="U1347" s="43"/>
    </row>
    <row r="1348" spans="4:21" x14ac:dyDescent="0.35">
      <c r="D1348" s="12">
        <v>449</v>
      </c>
      <c r="N1348">
        <v>673</v>
      </c>
      <c r="O1348" t="e">
        <f t="array" aca="1" ref="O1348:Q1353" ca="1">[1]!evect(INDEX(A$4:A$5999,N1348):INDEX(C$6:C$5999,N1348))</f>
        <v>#NAME?</v>
      </c>
      <c r="P1348" t="e">
        <f ca="1"/>
        <v>#NAME?</v>
      </c>
      <c r="Q1348" t="e">
        <f ca="1"/>
        <v>#NAME?</v>
      </c>
      <c r="S1348" s="43"/>
      <c r="T1348" s="43"/>
      <c r="U1348" s="43"/>
    </row>
    <row r="1349" spans="4:21" x14ac:dyDescent="0.35">
      <c r="D1349" s="12"/>
      <c r="O1349" t="e">
        <f ca="1"/>
        <v>#NAME?</v>
      </c>
      <c r="P1349" t="e">
        <f ca="1"/>
        <v>#NAME?</v>
      </c>
      <c r="Q1349" t="e">
        <f ca="1"/>
        <v>#NAME?</v>
      </c>
      <c r="S1349" s="43"/>
      <c r="T1349" s="43"/>
      <c r="U1349" s="43"/>
    </row>
    <row r="1350" spans="4:21" x14ac:dyDescent="0.35">
      <c r="D1350" s="12"/>
      <c r="O1350" t="e">
        <f ca="1"/>
        <v>#NAME?</v>
      </c>
      <c r="P1350" t="e">
        <f ca="1"/>
        <v>#NAME?</v>
      </c>
      <c r="Q1350" t="e">
        <f ca="1"/>
        <v>#NAME?</v>
      </c>
      <c r="S1350" s="43"/>
      <c r="T1350" s="43"/>
      <c r="U1350" s="43"/>
    </row>
    <row r="1351" spans="4:21" x14ac:dyDescent="0.35">
      <c r="D1351" s="12">
        <v>450</v>
      </c>
      <c r="O1351" t="e">
        <f ca="1"/>
        <v>#NAME?</v>
      </c>
      <c r="P1351" t="e">
        <f ca="1"/>
        <v>#NAME?</v>
      </c>
      <c r="Q1351" t="e">
        <f ca="1"/>
        <v>#NAME?</v>
      </c>
      <c r="S1351" s="43"/>
      <c r="T1351" s="43"/>
      <c r="U1351" s="43"/>
    </row>
    <row r="1352" spans="4:21" x14ac:dyDescent="0.35">
      <c r="D1352" s="12"/>
      <c r="O1352" t="e">
        <f ca="1"/>
        <v>#NAME?</v>
      </c>
      <c r="P1352" t="e">
        <f ca="1"/>
        <v>#NAME?</v>
      </c>
      <c r="Q1352" t="e">
        <f ca="1"/>
        <v>#NAME?</v>
      </c>
      <c r="S1352" s="43"/>
      <c r="T1352" s="43"/>
      <c r="U1352" s="43"/>
    </row>
    <row r="1353" spans="4:21" x14ac:dyDescent="0.35">
      <c r="D1353" s="12"/>
      <c r="O1353" t="e">
        <f ca="1"/>
        <v>#NAME?</v>
      </c>
      <c r="P1353" t="e">
        <f ca="1"/>
        <v>#NAME?</v>
      </c>
      <c r="Q1353" t="e">
        <f ca="1"/>
        <v>#NAME?</v>
      </c>
      <c r="S1353" s="43"/>
      <c r="T1353" s="43"/>
      <c r="U1353" s="43"/>
    </row>
    <row r="1354" spans="4:21" x14ac:dyDescent="0.35">
      <c r="D1354" s="12">
        <v>451</v>
      </c>
      <c r="N1354">
        <v>676</v>
      </c>
      <c r="O1354" t="e">
        <f t="array" aca="1" ref="O1354:Q1359" ca="1">[1]!evect(INDEX(A$4:A$5999,N1354):INDEX(C$6:C$5999,N1354))</f>
        <v>#NAME?</v>
      </c>
      <c r="P1354" t="e">
        <f ca="1"/>
        <v>#NAME?</v>
      </c>
      <c r="Q1354" t="e">
        <f ca="1"/>
        <v>#NAME?</v>
      </c>
      <c r="S1354" s="43"/>
      <c r="T1354" s="43"/>
      <c r="U1354" s="43"/>
    </row>
    <row r="1355" spans="4:21" x14ac:dyDescent="0.35">
      <c r="D1355" s="12"/>
      <c r="O1355" t="e">
        <f ca="1"/>
        <v>#NAME?</v>
      </c>
      <c r="P1355" t="e">
        <f ca="1"/>
        <v>#NAME?</v>
      </c>
      <c r="Q1355" t="e">
        <f ca="1"/>
        <v>#NAME?</v>
      </c>
      <c r="S1355" s="43"/>
      <c r="T1355" s="43"/>
      <c r="U1355" s="43"/>
    </row>
    <row r="1356" spans="4:21" x14ac:dyDescent="0.35">
      <c r="D1356" s="12"/>
      <c r="O1356" t="e">
        <f ca="1"/>
        <v>#NAME?</v>
      </c>
      <c r="P1356" t="e">
        <f ca="1"/>
        <v>#NAME?</v>
      </c>
      <c r="Q1356" t="e">
        <f ca="1"/>
        <v>#NAME?</v>
      </c>
      <c r="S1356" s="43"/>
      <c r="T1356" s="43"/>
      <c r="U1356" s="43"/>
    </row>
    <row r="1357" spans="4:21" x14ac:dyDescent="0.35">
      <c r="D1357" s="12">
        <v>452</v>
      </c>
      <c r="O1357" t="e">
        <f ca="1"/>
        <v>#NAME?</v>
      </c>
      <c r="P1357" t="e">
        <f ca="1"/>
        <v>#NAME?</v>
      </c>
      <c r="Q1357" t="e">
        <f ca="1"/>
        <v>#NAME?</v>
      </c>
      <c r="S1357" s="43"/>
      <c r="T1357" s="43"/>
      <c r="U1357" s="43"/>
    </row>
    <row r="1358" spans="4:21" x14ac:dyDescent="0.35">
      <c r="D1358" s="12"/>
      <c r="O1358" t="e">
        <f ca="1"/>
        <v>#NAME?</v>
      </c>
      <c r="P1358" t="e">
        <f ca="1"/>
        <v>#NAME?</v>
      </c>
      <c r="Q1358" t="e">
        <f ca="1"/>
        <v>#NAME?</v>
      </c>
      <c r="S1358" s="43"/>
      <c r="T1358" s="43"/>
      <c r="U1358" s="43"/>
    </row>
    <row r="1359" spans="4:21" x14ac:dyDescent="0.35">
      <c r="D1359" s="12"/>
      <c r="O1359" t="e">
        <f ca="1"/>
        <v>#NAME?</v>
      </c>
      <c r="P1359" t="e">
        <f ca="1"/>
        <v>#NAME?</v>
      </c>
      <c r="Q1359" t="e">
        <f ca="1"/>
        <v>#NAME?</v>
      </c>
      <c r="S1359" s="43"/>
      <c r="T1359" s="43"/>
      <c r="U1359" s="43"/>
    </row>
    <row r="1360" spans="4:21" x14ac:dyDescent="0.35">
      <c r="D1360" s="12">
        <v>453</v>
      </c>
      <c r="N1360">
        <v>679</v>
      </c>
      <c r="O1360" t="e">
        <f t="array" aca="1" ref="O1360:Q1365" ca="1">[1]!evect(INDEX(A$4:A$5999,N1360):INDEX(C$6:C$5999,N1360))</f>
        <v>#NAME?</v>
      </c>
      <c r="P1360" t="e">
        <f ca="1"/>
        <v>#NAME?</v>
      </c>
      <c r="Q1360" t="e">
        <f ca="1"/>
        <v>#NAME?</v>
      </c>
      <c r="S1360" s="43"/>
      <c r="T1360" s="43"/>
      <c r="U1360" s="43"/>
    </row>
    <row r="1361" spans="4:21" x14ac:dyDescent="0.35">
      <c r="D1361" s="12"/>
      <c r="O1361" t="e">
        <f ca="1"/>
        <v>#NAME?</v>
      </c>
      <c r="P1361" t="e">
        <f ca="1"/>
        <v>#NAME?</v>
      </c>
      <c r="Q1361" t="e">
        <f ca="1"/>
        <v>#NAME?</v>
      </c>
      <c r="S1361" s="43"/>
      <c r="T1361" s="43"/>
      <c r="U1361" s="43"/>
    </row>
    <row r="1362" spans="4:21" x14ac:dyDescent="0.35">
      <c r="D1362" s="12"/>
      <c r="O1362" t="e">
        <f ca="1"/>
        <v>#NAME?</v>
      </c>
      <c r="P1362" t="e">
        <f ca="1"/>
        <v>#NAME?</v>
      </c>
      <c r="Q1362" t="e">
        <f ca="1"/>
        <v>#NAME?</v>
      </c>
      <c r="S1362" s="43"/>
      <c r="T1362" s="43"/>
      <c r="U1362" s="43"/>
    </row>
    <row r="1363" spans="4:21" x14ac:dyDescent="0.35">
      <c r="D1363" s="12">
        <v>454</v>
      </c>
      <c r="O1363" t="e">
        <f ca="1"/>
        <v>#NAME?</v>
      </c>
      <c r="P1363" t="e">
        <f ca="1"/>
        <v>#NAME?</v>
      </c>
      <c r="Q1363" t="e">
        <f ca="1"/>
        <v>#NAME?</v>
      </c>
      <c r="S1363" s="43"/>
      <c r="T1363" s="43"/>
      <c r="U1363" s="43"/>
    </row>
    <row r="1364" spans="4:21" x14ac:dyDescent="0.35">
      <c r="D1364" s="12"/>
      <c r="O1364" t="e">
        <f ca="1"/>
        <v>#NAME?</v>
      </c>
      <c r="P1364" t="e">
        <f ca="1"/>
        <v>#NAME?</v>
      </c>
      <c r="Q1364" t="e">
        <f ca="1"/>
        <v>#NAME?</v>
      </c>
      <c r="S1364" s="43"/>
      <c r="T1364" s="43"/>
      <c r="U1364" s="43"/>
    </row>
    <row r="1365" spans="4:21" x14ac:dyDescent="0.35">
      <c r="D1365" s="12"/>
      <c r="O1365" t="e">
        <f ca="1"/>
        <v>#NAME?</v>
      </c>
      <c r="P1365" t="e">
        <f ca="1"/>
        <v>#NAME?</v>
      </c>
      <c r="Q1365" t="e">
        <f ca="1"/>
        <v>#NAME?</v>
      </c>
      <c r="S1365" s="43"/>
      <c r="T1365" s="43"/>
      <c r="U1365" s="43"/>
    </row>
    <row r="1366" spans="4:21" x14ac:dyDescent="0.35">
      <c r="D1366" s="12">
        <v>455</v>
      </c>
      <c r="N1366">
        <v>682</v>
      </c>
      <c r="O1366" t="e">
        <f t="array" aca="1" ref="O1366:Q1371" ca="1">[1]!evect(INDEX(A$4:A$5999,N1366):INDEX(C$6:C$5999,N1366))</f>
        <v>#NAME?</v>
      </c>
      <c r="P1366" t="e">
        <f ca="1"/>
        <v>#NAME?</v>
      </c>
      <c r="Q1366" t="e">
        <f ca="1"/>
        <v>#NAME?</v>
      </c>
      <c r="S1366" s="43"/>
      <c r="T1366" s="43"/>
      <c r="U1366" s="43"/>
    </row>
    <row r="1367" spans="4:21" x14ac:dyDescent="0.35">
      <c r="D1367" s="12"/>
      <c r="O1367" t="e">
        <f ca="1"/>
        <v>#NAME?</v>
      </c>
      <c r="P1367" t="e">
        <f ca="1"/>
        <v>#NAME?</v>
      </c>
      <c r="Q1367" t="e">
        <f ca="1"/>
        <v>#NAME?</v>
      </c>
      <c r="S1367" s="43"/>
      <c r="T1367" s="43"/>
      <c r="U1367" s="43"/>
    </row>
    <row r="1368" spans="4:21" x14ac:dyDescent="0.35">
      <c r="D1368" s="12"/>
      <c r="O1368" t="e">
        <f ca="1"/>
        <v>#NAME?</v>
      </c>
      <c r="P1368" t="e">
        <f ca="1"/>
        <v>#NAME?</v>
      </c>
      <c r="Q1368" t="e">
        <f ca="1"/>
        <v>#NAME?</v>
      </c>
      <c r="S1368" s="43"/>
      <c r="T1368" s="43"/>
      <c r="U1368" s="43"/>
    </row>
    <row r="1369" spans="4:21" x14ac:dyDescent="0.35">
      <c r="D1369" s="12">
        <v>456</v>
      </c>
      <c r="O1369" t="e">
        <f ca="1"/>
        <v>#NAME?</v>
      </c>
      <c r="P1369" t="e">
        <f ca="1"/>
        <v>#NAME?</v>
      </c>
      <c r="Q1369" t="e">
        <f ca="1"/>
        <v>#NAME?</v>
      </c>
      <c r="S1369" s="43"/>
      <c r="T1369" s="43"/>
      <c r="U1369" s="43"/>
    </row>
    <row r="1370" spans="4:21" x14ac:dyDescent="0.35">
      <c r="D1370" s="12"/>
      <c r="O1370" t="e">
        <f ca="1"/>
        <v>#NAME?</v>
      </c>
      <c r="P1370" t="e">
        <f ca="1"/>
        <v>#NAME?</v>
      </c>
      <c r="Q1370" t="e">
        <f ca="1"/>
        <v>#NAME?</v>
      </c>
      <c r="S1370" s="43"/>
      <c r="T1370" s="43"/>
      <c r="U1370" s="43"/>
    </row>
    <row r="1371" spans="4:21" x14ac:dyDescent="0.35">
      <c r="D1371" s="12"/>
      <c r="O1371" t="e">
        <f ca="1"/>
        <v>#NAME?</v>
      </c>
      <c r="P1371" t="e">
        <f ca="1"/>
        <v>#NAME?</v>
      </c>
      <c r="Q1371" t="e">
        <f ca="1"/>
        <v>#NAME?</v>
      </c>
      <c r="S1371" s="43"/>
      <c r="T1371" s="43"/>
      <c r="U1371" s="43"/>
    </row>
    <row r="1372" spans="4:21" x14ac:dyDescent="0.35">
      <c r="D1372" s="12">
        <v>457</v>
      </c>
      <c r="N1372">
        <v>685</v>
      </c>
      <c r="O1372" t="e">
        <f t="array" aca="1" ref="O1372:Q1377" ca="1">[1]!evect(INDEX(A$4:A$5999,N1372):INDEX(C$6:C$5999,N1372))</f>
        <v>#NAME?</v>
      </c>
      <c r="P1372" t="e">
        <f ca="1"/>
        <v>#NAME?</v>
      </c>
      <c r="Q1372" t="e">
        <f ca="1"/>
        <v>#NAME?</v>
      </c>
      <c r="S1372" s="43"/>
      <c r="T1372" s="43"/>
      <c r="U1372" s="43"/>
    </row>
    <row r="1373" spans="4:21" x14ac:dyDescent="0.35">
      <c r="D1373" s="12"/>
      <c r="O1373" t="e">
        <f ca="1"/>
        <v>#NAME?</v>
      </c>
      <c r="P1373" t="e">
        <f ca="1"/>
        <v>#NAME?</v>
      </c>
      <c r="Q1373" t="e">
        <f ca="1"/>
        <v>#NAME?</v>
      </c>
      <c r="S1373" s="43"/>
      <c r="T1373" s="43"/>
      <c r="U1373" s="43"/>
    </row>
    <row r="1374" spans="4:21" x14ac:dyDescent="0.35">
      <c r="D1374" s="12"/>
      <c r="O1374" t="e">
        <f ca="1"/>
        <v>#NAME?</v>
      </c>
      <c r="P1374" t="e">
        <f ca="1"/>
        <v>#NAME?</v>
      </c>
      <c r="Q1374" t="e">
        <f ca="1"/>
        <v>#NAME?</v>
      </c>
      <c r="S1374" s="43"/>
      <c r="T1374" s="43"/>
      <c r="U1374" s="43"/>
    </row>
    <row r="1375" spans="4:21" x14ac:dyDescent="0.35">
      <c r="D1375" s="12">
        <v>458</v>
      </c>
      <c r="O1375" t="e">
        <f ca="1"/>
        <v>#NAME?</v>
      </c>
      <c r="P1375" t="e">
        <f ca="1"/>
        <v>#NAME?</v>
      </c>
      <c r="Q1375" t="e">
        <f ca="1"/>
        <v>#NAME?</v>
      </c>
      <c r="S1375" s="43"/>
      <c r="T1375" s="43"/>
      <c r="U1375" s="43"/>
    </row>
    <row r="1376" spans="4:21" x14ac:dyDescent="0.35">
      <c r="D1376" s="12"/>
      <c r="O1376" t="e">
        <f ca="1"/>
        <v>#NAME?</v>
      </c>
      <c r="P1376" t="e">
        <f ca="1"/>
        <v>#NAME?</v>
      </c>
      <c r="Q1376" t="e">
        <f ca="1"/>
        <v>#NAME?</v>
      </c>
      <c r="S1376" s="43"/>
      <c r="T1376" s="43"/>
      <c r="U1376" s="43"/>
    </row>
    <row r="1377" spans="4:21" x14ac:dyDescent="0.35">
      <c r="D1377" s="12"/>
      <c r="O1377" t="e">
        <f ca="1"/>
        <v>#NAME?</v>
      </c>
      <c r="P1377" t="e">
        <f ca="1"/>
        <v>#NAME?</v>
      </c>
      <c r="Q1377" t="e">
        <f ca="1"/>
        <v>#NAME?</v>
      </c>
      <c r="S1377" s="43"/>
      <c r="T1377" s="43"/>
      <c r="U1377" s="43"/>
    </row>
    <row r="1378" spans="4:21" x14ac:dyDescent="0.35">
      <c r="D1378" s="12">
        <v>459</v>
      </c>
      <c r="N1378">
        <v>688</v>
      </c>
      <c r="O1378" t="e">
        <f t="array" aca="1" ref="O1378:Q1383" ca="1">[1]!evect(INDEX(A$4:A$5999,N1378):INDEX(C$6:C$5999,N1378))</f>
        <v>#NAME?</v>
      </c>
      <c r="P1378" t="e">
        <f ca="1"/>
        <v>#NAME?</v>
      </c>
      <c r="Q1378" t="e">
        <f ca="1"/>
        <v>#NAME?</v>
      </c>
      <c r="S1378" s="43"/>
      <c r="T1378" s="43"/>
      <c r="U1378" s="43"/>
    </row>
    <row r="1379" spans="4:21" x14ac:dyDescent="0.35">
      <c r="D1379" s="12"/>
      <c r="O1379" t="e">
        <f ca="1"/>
        <v>#NAME?</v>
      </c>
      <c r="P1379" t="e">
        <f ca="1"/>
        <v>#NAME?</v>
      </c>
      <c r="Q1379" t="e">
        <f ca="1"/>
        <v>#NAME?</v>
      </c>
      <c r="S1379" s="43"/>
      <c r="T1379" s="43"/>
      <c r="U1379" s="43"/>
    </row>
    <row r="1380" spans="4:21" x14ac:dyDescent="0.35">
      <c r="D1380" s="12"/>
      <c r="O1380" t="e">
        <f ca="1"/>
        <v>#NAME?</v>
      </c>
      <c r="P1380" t="e">
        <f ca="1"/>
        <v>#NAME?</v>
      </c>
      <c r="Q1380" t="e">
        <f ca="1"/>
        <v>#NAME?</v>
      </c>
      <c r="S1380" s="43"/>
      <c r="T1380" s="43"/>
      <c r="U1380" s="43"/>
    </row>
    <row r="1381" spans="4:21" x14ac:dyDescent="0.35">
      <c r="D1381" s="12">
        <v>460</v>
      </c>
      <c r="O1381" t="e">
        <f ca="1"/>
        <v>#NAME?</v>
      </c>
      <c r="P1381" t="e">
        <f ca="1"/>
        <v>#NAME?</v>
      </c>
      <c r="Q1381" t="e">
        <f ca="1"/>
        <v>#NAME?</v>
      </c>
      <c r="S1381" s="43"/>
      <c r="T1381" s="43"/>
      <c r="U1381" s="43"/>
    </row>
    <row r="1382" spans="4:21" x14ac:dyDescent="0.35">
      <c r="D1382" s="12"/>
      <c r="O1382" t="e">
        <f ca="1"/>
        <v>#NAME?</v>
      </c>
      <c r="P1382" t="e">
        <f ca="1"/>
        <v>#NAME?</v>
      </c>
      <c r="Q1382" t="e">
        <f ca="1"/>
        <v>#NAME?</v>
      </c>
      <c r="S1382" s="43"/>
      <c r="T1382" s="43"/>
      <c r="U1382" s="43"/>
    </row>
    <row r="1383" spans="4:21" x14ac:dyDescent="0.35">
      <c r="D1383" s="12"/>
      <c r="O1383" t="e">
        <f ca="1"/>
        <v>#NAME?</v>
      </c>
      <c r="P1383" t="e">
        <f ca="1"/>
        <v>#NAME?</v>
      </c>
      <c r="Q1383" t="e">
        <f ca="1"/>
        <v>#NAME?</v>
      </c>
      <c r="S1383" s="43"/>
      <c r="T1383" s="43"/>
      <c r="U1383" s="43"/>
    </row>
    <row r="1384" spans="4:21" x14ac:dyDescent="0.35">
      <c r="D1384" s="12">
        <v>461</v>
      </c>
      <c r="N1384">
        <v>691</v>
      </c>
      <c r="O1384" t="e">
        <f t="array" aca="1" ref="O1384:Q1389" ca="1">[1]!evect(INDEX(A$4:A$5999,N1384):INDEX(C$6:C$5999,N1384))</f>
        <v>#NAME?</v>
      </c>
      <c r="P1384" t="e">
        <f ca="1"/>
        <v>#NAME?</v>
      </c>
      <c r="Q1384" t="e">
        <f ca="1"/>
        <v>#NAME?</v>
      </c>
      <c r="S1384" s="43"/>
      <c r="T1384" s="43"/>
      <c r="U1384" s="43"/>
    </row>
    <row r="1385" spans="4:21" x14ac:dyDescent="0.35">
      <c r="D1385" s="12"/>
      <c r="O1385" t="e">
        <f ca="1"/>
        <v>#NAME?</v>
      </c>
      <c r="P1385" t="e">
        <f ca="1"/>
        <v>#NAME?</v>
      </c>
      <c r="Q1385" t="e">
        <f ca="1"/>
        <v>#NAME?</v>
      </c>
      <c r="S1385" s="43"/>
      <c r="T1385" s="43"/>
      <c r="U1385" s="43"/>
    </row>
    <row r="1386" spans="4:21" x14ac:dyDescent="0.35">
      <c r="D1386" s="12"/>
      <c r="O1386" t="e">
        <f ca="1"/>
        <v>#NAME?</v>
      </c>
      <c r="P1386" t="e">
        <f ca="1"/>
        <v>#NAME?</v>
      </c>
      <c r="Q1386" t="e">
        <f ca="1"/>
        <v>#NAME?</v>
      </c>
      <c r="S1386" s="43"/>
      <c r="T1386" s="43"/>
      <c r="U1386" s="43"/>
    </row>
    <row r="1387" spans="4:21" x14ac:dyDescent="0.35">
      <c r="D1387" s="12">
        <v>462</v>
      </c>
      <c r="O1387" t="e">
        <f ca="1"/>
        <v>#NAME?</v>
      </c>
      <c r="P1387" t="e">
        <f ca="1"/>
        <v>#NAME?</v>
      </c>
      <c r="Q1387" t="e">
        <f ca="1"/>
        <v>#NAME?</v>
      </c>
      <c r="S1387" s="43"/>
      <c r="T1387" s="43"/>
      <c r="U1387" s="43"/>
    </row>
    <row r="1388" spans="4:21" x14ac:dyDescent="0.35">
      <c r="D1388" s="12"/>
      <c r="O1388" t="e">
        <f ca="1"/>
        <v>#NAME?</v>
      </c>
      <c r="P1388" t="e">
        <f ca="1"/>
        <v>#NAME?</v>
      </c>
      <c r="Q1388" t="e">
        <f ca="1"/>
        <v>#NAME?</v>
      </c>
      <c r="S1388" s="43"/>
      <c r="T1388" s="43"/>
      <c r="U1388" s="43"/>
    </row>
    <row r="1389" spans="4:21" x14ac:dyDescent="0.35">
      <c r="D1389" s="12"/>
      <c r="O1389" t="e">
        <f ca="1"/>
        <v>#NAME?</v>
      </c>
      <c r="P1389" t="e">
        <f ca="1"/>
        <v>#NAME?</v>
      </c>
      <c r="Q1389" t="e">
        <f ca="1"/>
        <v>#NAME?</v>
      </c>
      <c r="S1389" s="43"/>
      <c r="T1389" s="43"/>
      <c r="U1389" s="43"/>
    </row>
    <row r="1390" spans="4:21" x14ac:dyDescent="0.35">
      <c r="D1390" s="12">
        <v>463</v>
      </c>
      <c r="N1390">
        <v>694</v>
      </c>
      <c r="O1390" t="e">
        <f t="array" aca="1" ref="O1390:Q1395" ca="1">[1]!evect(INDEX(A$4:A$5999,N1390):INDEX(C$6:C$5999,N1390))</f>
        <v>#NAME?</v>
      </c>
      <c r="P1390" t="e">
        <f ca="1"/>
        <v>#NAME?</v>
      </c>
      <c r="Q1390" t="e">
        <f ca="1"/>
        <v>#NAME?</v>
      </c>
      <c r="S1390" s="43"/>
      <c r="T1390" s="43"/>
      <c r="U1390" s="43"/>
    </row>
    <row r="1391" spans="4:21" x14ac:dyDescent="0.35">
      <c r="D1391" s="12"/>
      <c r="O1391" t="e">
        <f ca="1"/>
        <v>#NAME?</v>
      </c>
      <c r="P1391" t="e">
        <f ca="1"/>
        <v>#NAME?</v>
      </c>
      <c r="Q1391" t="e">
        <f ca="1"/>
        <v>#NAME?</v>
      </c>
      <c r="S1391" s="43"/>
      <c r="T1391" s="43"/>
      <c r="U1391" s="43"/>
    </row>
    <row r="1392" spans="4:21" x14ac:dyDescent="0.35">
      <c r="D1392" s="12"/>
      <c r="O1392" t="e">
        <f ca="1"/>
        <v>#NAME?</v>
      </c>
      <c r="P1392" t="e">
        <f ca="1"/>
        <v>#NAME?</v>
      </c>
      <c r="Q1392" t="e">
        <f ca="1"/>
        <v>#NAME?</v>
      </c>
      <c r="S1392" s="43"/>
      <c r="T1392" s="43"/>
      <c r="U1392" s="43"/>
    </row>
    <row r="1393" spans="4:21" x14ac:dyDescent="0.35">
      <c r="D1393" s="12">
        <v>464</v>
      </c>
      <c r="O1393" t="e">
        <f ca="1"/>
        <v>#NAME?</v>
      </c>
      <c r="P1393" t="e">
        <f ca="1"/>
        <v>#NAME?</v>
      </c>
      <c r="Q1393" t="e">
        <f ca="1"/>
        <v>#NAME?</v>
      </c>
      <c r="S1393" s="43"/>
      <c r="T1393" s="43"/>
      <c r="U1393" s="43"/>
    </row>
    <row r="1394" spans="4:21" x14ac:dyDescent="0.35">
      <c r="D1394" s="12"/>
      <c r="O1394" t="e">
        <f ca="1"/>
        <v>#NAME?</v>
      </c>
      <c r="P1394" t="e">
        <f ca="1"/>
        <v>#NAME?</v>
      </c>
      <c r="Q1394" t="e">
        <f ca="1"/>
        <v>#NAME?</v>
      </c>
      <c r="S1394" s="43"/>
      <c r="T1394" s="43"/>
      <c r="U1394" s="43"/>
    </row>
    <row r="1395" spans="4:21" x14ac:dyDescent="0.35">
      <c r="D1395" s="12"/>
      <c r="O1395" t="e">
        <f ca="1"/>
        <v>#NAME?</v>
      </c>
      <c r="P1395" t="e">
        <f ca="1"/>
        <v>#NAME?</v>
      </c>
      <c r="Q1395" t="e">
        <f ca="1"/>
        <v>#NAME?</v>
      </c>
      <c r="S1395" s="43"/>
      <c r="T1395" s="43"/>
      <c r="U1395" s="43"/>
    </row>
    <row r="1396" spans="4:21" x14ac:dyDescent="0.35">
      <c r="D1396" s="12">
        <v>465</v>
      </c>
      <c r="N1396">
        <v>697</v>
      </c>
      <c r="O1396" t="e">
        <f t="array" aca="1" ref="O1396:Q1401" ca="1">[1]!evect(INDEX(A$4:A$5999,N1396):INDEX(C$6:C$5999,N1396))</f>
        <v>#NAME?</v>
      </c>
      <c r="P1396" t="e">
        <f ca="1"/>
        <v>#NAME?</v>
      </c>
      <c r="Q1396" t="e">
        <f ca="1"/>
        <v>#NAME?</v>
      </c>
      <c r="S1396" s="43"/>
      <c r="T1396" s="43"/>
      <c r="U1396" s="43"/>
    </row>
    <row r="1397" spans="4:21" x14ac:dyDescent="0.35">
      <c r="D1397" s="12"/>
      <c r="O1397" t="e">
        <f ca="1"/>
        <v>#NAME?</v>
      </c>
      <c r="P1397" t="e">
        <f ca="1"/>
        <v>#NAME?</v>
      </c>
      <c r="Q1397" t="e">
        <f ca="1"/>
        <v>#NAME?</v>
      </c>
      <c r="S1397" s="43"/>
      <c r="T1397" s="43"/>
      <c r="U1397" s="43"/>
    </row>
    <row r="1398" spans="4:21" x14ac:dyDescent="0.35">
      <c r="D1398" s="12"/>
      <c r="O1398" t="e">
        <f ca="1"/>
        <v>#NAME?</v>
      </c>
      <c r="P1398" t="e">
        <f ca="1"/>
        <v>#NAME?</v>
      </c>
      <c r="Q1398" t="e">
        <f ca="1"/>
        <v>#NAME?</v>
      </c>
      <c r="S1398" s="43"/>
      <c r="T1398" s="43"/>
      <c r="U1398" s="43"/>
    </row>
    <row r="1399" spans="4:21" x14ac:dyDescent="0.35">
      <c r="D1399" s="12">
        <v>466</v>
      </c>
      <c r="O1399" t="e">
        <f ca="1"/>
        <v>#NAME?</v>
      </c>
      <c r="P1399" t="e">
        <f ca="1"/>
        <v>#NAME?</v>
      </c>
      <c r="Q1399" t="e">
        <f ca="1"/>
        <v>#NAME?</v>
      </c>
      <c r="S1399" s="43"/>
      <c r="T1399" s="43"/>
      <c r="U1399" s="43"/>
    </row>
    <row r="1400" spans="4:21" x14ac:dyDescent="0.35">
      <c r="D1400" s="12"/>
      <c r="O1400" t="e">
        <f ca="1"/>
        <v>#NAME?</v>
      </c>
      <c r="P1400" t="e">
        <f ca="1"/>
        <v>#NAME?</v>
      </c>
      <c r="Q1400" t="e">
        <f ca="1"/>
        <v>#NAME?</v>
      </c>
      <c r="S1400" s="43"/>
      <c r="T1400" s="43"/>
      <c r="U1400" s="43"/>
    </row>
    <row r="1401" spans="4:21" x14ac:dyDescent="0.35">
      <c r="D1401" s="12"/>
      <c r="O1401" t="e">
        <f ca="1"/>
        <v>#NAME?</v>
      </c>
      <c r="P1401" t="e">
        <f ca="1"/>
        <v>#NAME?</v>
      </c>
      <c r="Q1401" t="e">
        <f ca="1"/>
        <v>#NAME?</v>
      </c>
      <c r="S1401" s="43"/>
      <c r="T1401" s="43"/>
      <c r="U1401" s="43"/>
    </row>
    <row r="1402" spans="4:21" x14ac:dyDescent="0.35">
      <c r="D1402" s="12">
        <v>467</v>
      </c>
      <c r="N1402">
        <v>700</v>
      </c>
      <c r="O1402" t="e">
        <f t="array" aca="1" ref="O1402:Q1407" ca="1">[1]!evect(INDEX(A$4:A$5999,N1402):INDEX(C$6:C$5999,N1402))</f>
        <v>#NAME?</v>
      </c>
      <c r="P1402" t="e">
        <f ca="1"/>
        <v>#NAME?</v>
      </c>
      <c r="Q1402" t="e">
        <f ca="1"/>
        <v>#NAME?</v>
      </c>
      <c r="S1402" s="43"/>
      <c r="T1402" s="43"/>
      <c r="U1402" s="43"/>
    </row>
    <row r="1403" spans="4:21" x14ac:dyDescent="0.35">
      <c r="D1403" s="12"/>
      <c r="O1403" t="e">
        <f ca="1"/>
        <v>#NAME?</v>
      </c>
      <c r="P1403" t="e">
        <f ca="1"/>
        <v>#NAME?</v>
      </c>
      <c r="Q1403" t="e">
        <f ca="1"/>
        <v>#NAME?</v>
      </c>
      <c r="S1403" s="43"/>
      <c r="T1403" s="43"/>
      <c r="U1403" s="43"/>
    </row>
    <row r="1404" spans="4:21" x14ac:dyDescent="0.35">
      <c r="D1404" s="12"/>
      <c r="O1404" t="e">
        <f ca="1"/>
        <v>#NAME?</v>
      </c>
      <c r="P1404" t="e">
        <f ca="1"/>
        <v>#NAME?</v>
      </c>
      <c r="Q1404" t="e">
        <f ca="1"/>
        <v>#NAME?</v>
      </c>
      <c r="S1404" s="43"/>
      <c r="T1404" s="43"/>
      <c r="U1404" s="43"/>
    </row>
    <row r="1405" spans="4:21" x14ac:dyDescent="0.35">
      <c r="D1405" s="12">
        <v>468</v>
      </c>
      <c r="O1405" t="e">
        <f ca="1"/>
        <v>#NAME?</v>
      </c>
      <c r="P1405" t="e">
        <f ca="1"/>
        <v>#NAME?</v>
      </c>
      <c r="Q1405" t="e">
        <f ca="1"/>
        <v>#NAME?</v>
      </c>
      <c r="S1405" s="43"/>
      <c r="T1405" s="43"/>
      <c r="U1405" s="43"/>
    </row>
    <row r="1406" spans="4:21" x14ac:dyDescent="0.35">
      <c r="D1406" s="12"/>
      <c r="O1406" t="e">
        <f ca="1"/>
        <v>#NAME?</v>
      </c>
      <c r="P1406" t="e">
        <f ca="1"/>
        <v>#NAME?</v>
      </c>
      <c r="Q1406" t="e">
        <f ca="1"/>
        <v>#NAME?</v>
      </c>
      <c r="S1406" s="43"/>
      <c r="T1406" s="43"/>
      <c r="U1406" s="43"/>
    </row>
    <row r="1407" spans="4:21" x14ac:dyDescent="0.35">
      <c r="D1407" s="12"/>
      <c r="O1407" t="e">
        <f ca="1"/>
        <v>#NAME?</v>
      </c>
      <c r="P1407" t="e">
        <f ca="1"/>
        <v>#NAME?</v>
      </c>
      <c r="Q1407" t="e">
        <f ca="1"/>
        <v>#NAME?</v>
      </c>
      <c r="S1407" s="43"/>
      <c r="T1407" s="43"/>
      <c r="U1407" s="43"/>
    </row>
    <row r="1408" spans="4:21" x14ac:dyDescent="0.35">
      <c r="D1408" s="12">
        <v>469</v>
      </c>
      <c r="N1408">
        <v>703</v>
      </c>
      <c r="O1408" t="e">
        <f t="array" aca="1" ref="O1408:Q1413" ca="1">[1]!evect(INDEX(A$4:A$5999,N1408):INDEX(C$6:C$5999,N1408))</f>
        <v>#NAME?</v>
      </c>
      <c r="P1408" t="e">
        <f ca="1"/>
        <v>#NAME?</v>
      </c>
      <c r="Q1408" t="e">
        <f ca="1"/>
        <v>#NAME?</v>
      </c>
      <c r="S1408" s="43"/>
      <c r="T1408" s="43"/>
      <c r="U1408" s="43"/>
    </row>
    <row r="1409" spans="4:21" x14ac:dyDescent="0.35">
      <c r="D1409" s="12"/>
      <c r="O1409" t="e">
        <f ca="1"/>
        <v>#NAME?</v>
      </c>
      <c r="P1409" t="e">
        <f ca="1"/>
        <v>#NAME?</v>
      </c>
      <c r="Q1409" t="e">
        <f ca="1"/>
        <v>#NAME?</v>
      </c>
      <c r="S1409" s="43"/>
      <c r="T1409" s="43"/>
      <c r="U1409" s="43"/>
    </row>
    <row r="1410" spans="4:21" x14ac:dyDescent="0.35">
      <c r="D1410" s="12"/>
      <c r="O1410" t="e">
        <f ca="1"/>
        <v>#NAME?</v>
      </c>
      <c r="P1410" t="e">
        <f ca="1"/>
        <v>#NAME?</v>
      </c>
      <c r="Q1410" t="e">
        <f ca="1"/>
        <v>#NAME?</v>
      </c>
      <c r="S1410" s="43"/>
      <c r="T1410" s="43"/>
      <c r="U1410" s="43"/>
    </row>
    <row r="1411" spans="4:21" x14ac:dyDescent="0.35">
      <c r="D1411" s="12">
        <v>470</v>
      </c>
      <c r="O1411" t="e">
        <f ca="1"/>
        <v>#NAME?</v>
      </c>
      <c r="P1411" t="e">
        <f ca="1"/>
        <v>#NAME?</v>
      </c>
      <c r="Q1411" t="e">
        <f ca="1"/>
        <v>#NAME?</v>
      </c>
      <c r="S1411" s="43"/>
      <c r="T1411" s="43"/>
      <c r="U1411" s="43"/>
    </row>
    <row r="1412" spans="4:21" x14ac:dyDescent="0.35">
      <c r="D1412" s="12"/>
      <c r="O1412" t="e">
        <f ca="1"/>
        <v>#NAME?</v>
      </c>
      <c r="P1412" t="e">
        <f ca="1"/>
        <v>#NAME?</v>
      </c>
      <c r="Q1412" t="e">
        <f ca="1"/>
        <v>#NAME?</v>
      </c>
      <c r="S1412" s="43"/>
      <c r="T1412" s="43"/>
      <c r="U1412" s="43"/>
    </row>
    <row r="1413" spans="4:21" x14ac:dyDescent="0.35">
      <c r="D1413" s="12"/>
      <c r="O1413" t="e">
        <f ca="1"/>
        <v>#NAME?</v>
      </c>
      <c r="P1413" t="e">
        <f ca="1"/>
        <v>#NAME?</v>
      </c>
      <c r="Q1413" t="e">
        <f ca="1"/>
        <v>#NAME?</v>
      </c>
      <c r="S1413" s="43"/>
      <c r="T1413" s="43"/>
      <c r="U1413" s="43"/>
    </row>
    <row r="1414" spans="4:21" x14ac:dyDescent="0.35">
      <c r="D1414" s="12">
        <v>471</v>
      </c>
      <c r="N1414">
        <v>706</v>
      </c>
      <c r="O1414" t="e">
        <f t="array" aca="1" ref="O1414:Q1419" ca="1">[1]!evect(INDEX(A$4:A$5999,N1414):INDEX(C$6:C$5999,N1414))</f>
        <v>#NAME?</v>
      </c>
      <c r="P1414" t="e">
        <f ca="1"/>
        <v>#NAME?</v>
      </c>
      <c r="Q1414" t="e">
        <f ca="1"/>
        <v>#NAME?</v>
      </c>
      <c r="S1414" s="43"/>
      <c r="T1414" s="43"/>
      <c r="U1414" s="43"/>
    </row>
    <row r="1415" spans="4:21" x14ac:dyDescent="0.35">
      <c r="D1415" s="12"/>
      <c r="O1415" t="e">
        <f ca="1"/>
        <v>#NAME?</v>
      </c>
      <c r="P1415" t="e">
        <f ca="1"/>
        <v>#NAME?</v>
      </c>
      <c r="Q1415" t="e">
        <f ca="1"/>
        <v>#NAME?</v>
      </c>
      <c r="S1415" s="43"/>
      <c r="T1415" s="43"/>
      <c r="U1415" s="43"/>
    </row>
    <row r="1416" spans="4:21" x14ac:dyDescent="0.35">
      <c r="D1416" s="12"/>
      <c r="O1416" t="e">
        <f ca="1"/>
        <v>#NAME?</v>
      </c>
      <c r="P1416" t="e">
        <f ca="1"/>
        <v>#NAME?</v>
      </c>
      <c r="Q1416" t="e">
        <f ca="1"/>
        <v>#NAME?</v>
      </c>
      <c r="S1416" s="43"/>
      <c r="T1416" s="43"/>
      <c r="U1416" s="43"/>
    </row>
    <row r="1417" spans="4:21" x14ac:dyDescent="0.35">
      <c r="D1417" s="12">
        <v>472</v>
      </c>
      <c r="O1417" t="e">
        <f ca="1"/>
        <v>#NAME?</v>
      </c>
      <c r="P1417" t="e">
        <f ca="1"/>
        <v>#NAME?</v>
      </c>
      <c r="Q1417" t="e">
        <f ca="1"/>
        <v>#NAME?</v>
      </c>
      <c r="S1417" s="43"/>
      <c r="T1417" s="43"/>
      <c r="U1417" s="43"/>
    </row>
    <row r="1418" spans="4:21" x14ac:dyDescent="0.35">
      <c r="D1418" s="12"/>
      <c r="O1418" t="e">
        <f ca="1"/>
        <v>#NAME?</v>
      </c>
      <c r="P1418" t="e">
        <f ca="1"/>
        <v>#NAME?</v>
      </c>
      <c r="Q1418" t="e">
        <f ca="1"/>
        <v>#NAME?</v>
      </c>
      <c r="S1418" s="43"/>
      <c r="T1418" s="43"/>
      <c r="U1418" s="43"/>
    </row>
    <row r="1419" spans="4:21" x14ac:dyDescent="0.35">
      <c r="D1419" s="12"/>
      <c r="O1419" t="e">
        <f ca="1"/>
        <v>#NAME?</v>
      </c>
      <c r="P1419" t="e">
        <f ca="1"/>
        <v>#NAME?</v>
      </c>
      <c r="Q1419" t="e">
        <f ca="1"/>
        <v>#NAME?</v>
      </c>
      <c r="S1419" s="43"/>
      <c r="T1419" s="43"/>
      <c r="U1419" s="43"/>
    </row>
    <row r="1420" spans="4:21" x14ac:dyDescent="0.35">
      <c r="D1420" s="12">
        <v>473</v>
      </c>
      <c r="N1420">
        <v>709</v>
      </c>
      <c r="O1420" t="e">
        <f t="array" aca="1" ref="O1420:Q1425" ca="1">[1]!evect(INDEX(A$4:A$5999,N1420):INDEX(C$6:C$5999,N1420))</f>
        <v>#NAME?</v>
      </c>
      <c r="P1420" t="e">
        <f ca="1"/>
        <v>#NAME?</v>
      </c>
      <c r="Q1420" t="e">
        <f ca="1"/>
        <v>#NAME?</v>
      </c>
      <c r="S1420" s="43"/>
      <c r="T1420" s="43"/>
      <c r="U1420" s="43"/>
    </row>
    <row r="1421" spans="4:21" x14ac:dyDescent="0.35">
      <c r="D1421" s="12"/>
      <c r="O1421" t="e">
        <f ca="1"/>
        <v>#NAME?</v>
      </c>
      <c r="P1421" t="e">
        <f ca="1"/>
        <v>#NAME?</v>
      </c>
      <c r="Q1421" t="e">
        <f ca="1"/>
        <v>#NAME?</v>
      </c>
      <c r="S1421" s="43"/>
      <c r="T1421" s="43"/>
      <c r="U1421" s="43"/>
    </row>
    <row r="1422" spans="4:21" x14ac:dyDescent="0.35">
      <c r="D1422" s="12"/>
      <c r="O1422" t="e">
        <f ca="1"/>
        <v>#NAME?</v>
      </c>
      <c r="P1422" t="e">
        <f ca="1"/>
        <v>#NAME?</v>
      </c>
      <c r="Q1422" t="e">
        <f ca="1"/>
        <v>#NAME?</v>
      </c>
      <c r="S1422" s="43"/>
      <c r="T1422" s="43"/>
      <c r="U1422" s="43"/>
    </row>
    <row r="1423" spans="4:21" x14ac:dyDescent="0.35">
      <c r="D1423" s="12">
        <v>474</v>
      </c>
      <c r="O1423" t="e">
        <f ca="1"/>
        <v>#NAME?</v>
      </c>
      <c r="P1423" t="e">
        <f ca="1"/>
        <v>#NAME?</v>
      </c>
      <c r="Q1423" t="e">
        <f ca="1"/>
        <v>#NAME?</v>
      </c>
      <c r="S1423" s="43"/>
      <c r="T1423" s="43"/>
      <c r="U1423" s="43"/>
    </row>
    <row r="1424" spans="4:21" x14ac:dyDescent="0.35">
      <c r="D1424" s="12"/>
      <c r="O1424" t="e">
        <f ca="1"/>
        <v>#NAME?</v>
      </c>
      <c r="P1424" t="e">
        <f ca="1"/>
        <v>#NAME?</v>
      </c>
      <c r="Q1424" t="e">
        <f ca="1"/>
        <v>#NAME?</v>
      </c>
      <c r="S1424" s="43"/>
      <c r="T1424" s="43"/>
      <c r="U1424" s="43"/>
    </row>
    <row r="1425" spans="4:21" x14ac:dyDescent="0.35">
      <c r="D1425" s="12"/>
      <c r="O1425" t="e">
        <f ca="1"/>
        <v>#NAME?</v>
      </c>
      <c r="P1425" t="e">
        <f ca="1"/>
        <v>#NAME?</v>
      </c>
      <c r="Q1425" t="e">
        <f ca="1"/>
        <v>#NAME?</v>
      </c>
      <c r="S1425" s="43"/>
      <c r="T1425" s="43"/>
      <c r="U1425" s="43"/>
    </row>
    <row r="1426" spans="4:21" x14ac:dyDescent="0.35">
      <c r="D1426" s="12">
        <v>475</v>
      </c>
      <c r="N1426">
        <v>712</v>
      </c>
      <c r="O1426" t="e">
        <f t="array" aca="1" ref="O1426:Q1431" ca="1">[1]!evect(INDEX(A$4:A$5999,N1426):INDEX(C$6:C$5999,N1426))</f>
        <v>#NAME?</v>
      </c>
      <c r="P1426" t="e">
        <f ca="1"/>
        <v>#NAME?</v>
      </c>
      <c r="Q1426" t="e">
        <f ca="1"/>
        <v>#NAME?</v>
      </c>
      <c r="S1426" s="43"/>
      <c r="T1426" s="43"/>
      <c r="U1426" s="43"/>
    </row>
    <row r="1427" spans="4:21" x14ac:dyDescent="0.35">
      <c r="D1427" s="12"/>
      <c r="O1427" t="e">
        <f ca="1"/>
        <v>#NAME?</v>
      </c>
      <c r="P1427" t="e">
        <f ca="1"/>
        <v>#NAME?</v>
      </c>
      <c r="Q1427" t="e">
        <f ca="1"/>
        <v>#NAME?</v>
      </c>
      <c r="S1427" s="43"/>
      <c r="T1427" s="43"/>
      <c r="U1427" s="43"/>
    </row>
    <row r="1428" spans="4:21" x14ac:dyDescent="0.35">
      <c r="D1428" s="12"/>
      <c r="O1428" t="e">
        <f ca="1"/>
        <v>#NAME?</v>
      </c>
      <c r="P1428" t="e">
        <f ca="1"/>
        <v>#NAME?</v>
      </c>
      <c r="Q1428" t="e">
        <f ca="1"/>
        <v>#NAME?</v>
      </c>
      <c r="S1428" s="43"/>
      <c r="T1428" s="43"/>
      <c r="U1428" s="43"/>
    </row>
    <row r="1429" spans="4:21" x14ac:dyDescent="0.35">
      <c r="D1429" s="12">
        <v>476</v>
      </c>
      <c r="O1429" t="e">
        <f ca="1"/>
        <v>#NAME?</v>
      </c>
      <c r="P1429" t="e">
        <f ca="1"/>
        <v>#NAME?</v>
      </c>
      <c r="Q1429" t="e">
        <f ca="1"/>
        <v>#NAME?</v>
      </c>
      <c r="S1429" s="43"/>
      <c r="T1429" s="43"/>
      <c r="U1429" s="43"/>
    </row>
    <row r="1430" spans="4:21" x14ac:dyDescent="0.35">
      <c r="D1430" s="12"/>
      <c r="O1430" t="e">
        <f ca="1"/>
        <v>#NAME?</v>
      </c>
      <c r="P1430" t="e">
        <f ca="1"/>
        <v>#NAME?</v>
      </c>
      <c r="Q1430" t="e">
        <f ca="1"/>
        <v>#NAME?</v>
      </c>
      <c r="S1430" s="43"/>
      <c r="T1430" s="43"/>
      <c r="U1430" s="43"/>
    </row>
    <row r="1431" spans="4:21" x14ac:dyDescent="0.35">
      <c r="D1431" s="12"/>
      <c r="O1431" t="e">
        <f ca="1"/>
        <v>#NAME?</v>
      </c>
      <c r="P1431" t="e">
        <f ca="1"/>
        <v>#NAME?</v>
      </c>
      <c r="Q1431" t="e">
        <f ca="1"/>
        <v>#NAME?</v>
      </c>
      <c r="S1431" s="43"/>
      <c r="T1431" s="43"/>
      <c r="U1431" s="43"/>
    </row>
    <row r="1432" spans="4:21" x14ac:dyDescent="0.35">
      <c r="D1432" s="12">
        <v>477</v>
      </c>
      <c r="N1432">
        <v>715</v>
      </c>
      <c r="O1432" t="e">
        <f t="array" aca="1" ref="O1432:Q1437" ca="1">[1]!evect(INDEX(A$4:A$5999,N1432):INDEX(C$6:C$5999,N1432))</f>
        <v>#NAME?</v>
      </c>
      <c r="P1432" t="e">
        <f ca="1"/>
        <v>#NAME?</v>
      </c>
      <c r="Q1432" t="e">
        <f ca="1"/>
        <v>#NAME?</v>
      </c>
      <c r="S1432" s="43"/>
      <c r="T1432" s="43"/>
      <c r="U1432" s="43"/>
    </row>
    <row r="1433" spans="4:21" x14ac:dyDescent="0.35">
      <c r="D1433" s="12"/>
      <c r="O1433" t="e">
        <f ca="1"/>
        <v>#NAME?</v>
      </c>
      <c r="P1433" t="e">
        <f ca="1"/>
        <v>#NAME?</v>
      </c>
      <c r="Q1433" t="e">
        <f ca="1"/>
        <v>#NAME?</v>
      </c>
      <c r="S1433" s="43"/>
      <c r="T1433" s="43"/>
      <c r="U1433" s="43"/>
    </row>
    <row r="1434" spans="4:21" x14ac:dyDescent="0.35">
      <c r="D1434" s="12"/>
      <c r="O1434" t="e">
        <f ca="1"/>
        <v>#NAME?</v>
      </c>
      <c r="P1434" t="e">
        <f ca="1"/>
        <v>#NAME?</v>
      </c>
      <c r="Q1434" t="e">
        <f ca="1"/>
        <v>#NAME?</v>
      </c>
      <c r="S1434" s="43"/>
      <c r="T1434" s="43"/>
      <c r="U1434" s="43"/>
    </row>
    <row r="1435" spans="4:21" x14ac:dyDescent="0.35">
      <c r="D1435" s="12">
        <v>478</v>
      </c>
      <c r="O1435" t="e">
        <f ca="1"/>
        <v>#NAME?</v>
      </c>
      <c r="P1435" t="e">
        <f ca="1"/>
        <v>#NAME?</v>
      </c>
      <c r="Q1435" t="e">
        <f ca="1"/>
        <v>#NAME?</v>
      </c>
      <c r="S1435" s="43"/>
      <c r="T1435" s="43"/>
      <c r="U1435" s="43"/>
    </row>
    <row r="1436" spans="4:21" x14ac:dyDescent="0.35">
      <c r="D1436" s="12"/>
      <c r="O1436" t="e">
        <f ca="1"/>
        <v>#NAME?</v>
      </c>
      <c r="P1436" t="e">
        <f ca="1"/>
        <v>#NAME?</v>
      </c>
      <c r="Q1436" t="e">
        <f ca="1"/>
        <v>#NAME?</v>
      </c>
      <c r="S1436" s="43"/>
      <c r="T1436" s="43"/>
      <c r="U1436" s="43"/>
    </row>
    <row r="1437" spans="4:21" x14ac:dyDescent="0.35">
      <c r="D1437" s="12"/>
      <c r="O1437" t="e">
        <f ca="1"/>
        <v>#NAME?</v>
      </c>
      <c r="P1437" t="e">
        <f ca="1"/>
        <v>#NAME?</v>
      </c>
      <c r="Q1437" t="e">
        <f ca="1"/>
        <v>#NAME?</v>
      </c>
      <c r="S1437" s="43"/>
      <c r="T1437" s="43"/>
      <c r="U1437" s="43"/>
    </row>
    <row r="1438" spans="4:21" x14ac:dyDescent="0.35">
      <c r="D1438" s="12">
        <v>479</v>
      </c>
      <c r="N1438">
        <v>718</v>
      </c>
      <c r="O1438" t="e">
        <f t="array" aca="1" ref="O1438:Q1443" ca="1">[1]!evect(INDEX(A$4:A$5999,N1438):INDEX(C$6:C$5999,N1438))</f>
        <v>#NAME?</v>
      </c>
      <c r="P1438" t="e">
        <f ca="1"/>
        <v>#NAME?</v>
      </c>
      <c r="Q1438" t="e">
        <f ca="1"/>
        <v>#NAME?</v>
      </c>
      <c r="S1438" s="43"/>
      <c r="T1438" s="43"/>
      <c r="U1438" s="43"/>
    </row>
    <row r="1439" spans="4:21" x14ac:dyDescent="0.35">
      <c r="D1439" s="12"/>
      <c r="O1439" t="e">
        <f ca="1"/>
        <v>#NAME?</v>
      </c>
      <c r="P1439" t="e">
        <f ca="1"/>
        <v>#NAME?</v>
      </c>
      <c r="Q1439" t="e">
        <f ca="1"/>
        <v>#NAME?</v>
      </c>
      <c r="S1439" s="43"/>
      <c r="T1439" s="43"/>
      <c r="U1439" s="43"/>
    </row>
    <row r="1440" spans="4:21" x14ac:dyDescent="0.35">
      <c r="D1440" s="12"/>
      <c r="O1440" t="e">
        <f ca="1"/>
        <v>#NAME?</v>
      </c>
      <c r="P1440" t="e">
        <f ca="1"/>
        <v>#NAME?</v>
      </c>
      <c r="Q1440" t="e">
        <f ca="1"/>
        <v>#NAME?</v>
      </c>
      <c r="S1440" s="43"/>
      <c r="T1440" s="43"/>
      <c r="U1440" s="43"/>
    </row>
    <row r="1441" spans="4:21" x14ac:dyDescent="0.35">
      <c r="D1441" s="12">
        <v>480</v>
      </c>
      <c r="O1441" t="e">
        <f ca="1"/>
        <v>#NAME?</v>
      </c>
      <c r="P1441" t="e">
        <f ca="1"/>
        <v>#NAME?</v>
      </c>
      <c r="Q1441" t="e">
        <f ca="1"/>
        <v>#NAME?</v>
      </c>
      <c r="S1441" s="43"/>
      <c r="T1441" s="43"/>
      <c r="U1441" s="43"/>
    </row>
    <row r="1442" spans="4:21" x14ac:dyDescent="0.35">
      <c r="D1442" s="12"/>
      <c r="O1442" t="e">
        <f ca="1"/>
        <v>#NAME?</v>
      </c>
      <c r="P1442" t="e">
        <f ca="1"/>
        <v>#NAME?</v>
      </c>
      <c r="Q1442" t="e">
        <f ca="1"/>
        <v>#NAME?</v>
      </c>
      <c r="S1442" s="43"/>
      <c r="T1442" s="43"/>
      <c r="U1442" s="43"/>
    </row>
    <row r="1443" spans="4:21" x14ac:dyDescent="0.35">
      <c r="D1443" s="12"/>
      <c r="O1443" t="e">
        <f ca="1"/>
        <v>#NAME?</v>
      </c>
      <c r="P1443" t="e">
        <f ca="1"/>
        <v>#NAME?</v>
      </c>
      <c r="Q1443" t="e">
        <f ca="1"/>
        <v>#NAME?</v>
      </c>
      <c r="S1443" s="43"/>
      <c r="T1443" s="43"/>
      <c r="U1443" s="43"/>
    </row>
    <row r="1444" spans="4:21" x14ac:dyDescent="0.35">
      <c r="D1444" s="12">
        <v>481</v>
      </c>
      <c r="N1444">
        <v>721</v>
      </c>
      <c r="O1444" t="e">
        <f t="array" aca="1" ref="O1444:Q1449" ca="1">[1]!evect(INDEX(A$4:A$5999,N1444):INDEX(C$6:C$5999,N1444))</f>
        <v>#NAME?</v>
      </c>
      <c r="P1444" t="e">
        <f ca="1"/>
        <v>#NAME?</v>
      </c>
      <c r="Q1444" t="e">
        <f ca="1"/>
        <v>#NAME?</v>
      </c>
      <c r="S1444" s="43"/>
      <c r="T1444" s="43"/>
      <c r="U1444" s="43"/>
    </row>
    <row r="1445" spans="4:21" x14ac:dyDescent="0.35">
      <c r="D1445" s="12"/>
      <c r="O1445" t="e">
        <f ca="1"/>
        <v>#NAME?</v>
      </c>
      <c r="P1445" t="e">
        <f ca="1"/>
        <v>#NAME?</v>
      </c>
      <c r="Q1445" t="e">
        <f ca="1"/>
        <v>#NAME?</v>
      </c>
      <c r="S1445" s="43"/>
      <c r="T1445" s="43"/>
      <c r="U1445" s="43"/>
    </row>
    <row r="1446" spans="4:21" x14ac:dyDescent="0.35">
      <c r="D1446" s="12"/>
      <c r="O1446" t="e">
        <f ca="1"/>
        <v>#NAME?</v>
      </c>
      <c r="P1446" t="e">
        <f ca="1"/>
        <v>#NAME?</v>
      </c>
      <c r="Q1446" t="e">
        <f ca="1"/>
        <v>#NAME?</v>
      </c>
      <c r="S1446" s="43"/>
      <c r="T1446" s="43"/>
      <c r="U1446" s="43"/>
    </row>
    <row r="1447" spans="4:21" x14ac:dyDescent="0.35">
      <c r="D1447" s="12">
        <v>482</v>
      </c>
      <c r="O1447" t="e">
        <f ca="1"/>
        <v>#NAME?</v>
      </c>
      <c r="P1447" t="e">
        <f ca="1"/>
        <v>#NAME?</v>
      </c>
      <c r="Q1447" t="e">
        <f ca="1"/>
        <v>#NAME?</v>
      </c>
      <c r="S1447" s="43"/>
      <c r="T1447" s="43"/>
      <c r="U1447" s="43"/>
    </row>
    <row r="1448" spans="4:21" x14ac:dyDescent="0.35">
      <c r="D1448" s="12"/>
      <c r="O1448" t="e">
        <f ca="1"/>
        <v>#NAME?</v>
      </c>
      <c r="P1448" t="e">
        <f ca="1"/>
        <v>#NAME?</v>
      </c>
      <c r="Q1448" t="e">
        <f ca="1"/>
        <v>#NAME?</v>
      </c>
      <c r="S1448" s="43"/>
      <c r="T1448" s="43"/>
      <c r="U1448" s="43"/>
    </row>
    <row r="1449" spans="4:21" x14ac:dyDescent="0.35">
      <c r="D1449" s="12"/>
      <c r="O1449" t="e">
        <f ca="1"/>
        <v>#NAME?</v>
      </c>
      <c r="P1449" t="e">
        <f ca="1"/>
        <v>#NAME?</v>
      </c>
      <c r="Q1449" t="e">
        <f ca="1"/>
        <v>#NAME?</v>
      </c>
      <c r="S1449" s="43"/>
      <c r="T1449" s="43"/>
      <c r="U1449" s="43"/>
    </row>
    <row r="1450" spans="4:21" x14ac:dyDescent="0.35">
      <c r="D1450" s="12">
        <v>483</v>
      </c>
      <c r="N1450">
        <v>724</v>
      </c>
      <c r="O1450" t="e">
        <f t="array" aca="1" ref="O1450:Q1455" ca="1">[1]!evect(INDEX(A$4:A$5999,N1450):INDEX(C$6:C$5999,N1450))</f>
        <v>#NAME?</v>
      </c>
      <c r="P1450" t="e">
        <f ca="1"/>
        <v>#NAME?</v>
      </c>
      <c r="Q1450" t="e">
        <f ca="1"/>
        <v>#NAME?</v>
      </c>
      <c r="S1450" s="43"/>
      <c r="T1450" s="43"/>
      <c r="U1450" s="43"/>
    </row>
    <row r="1451" spans="4:21" x14ac:dyDescent="0.35">
      <c r="D1451" s="12"/>
      <c r="O1451" t="e">
        <f ca="1"/>
        <v>#NAME?</v>
      </c>
      <c r="P1451" t="e">
        <f ca="1"/>
        <v>#NAME?</v>
      </c>
      <c r="Q1451" t="e">
        <f ca="1"/>
        <v>#NAME?</v>
      </c>
      <c r="S1451" s="43"/>
      <c r="T1451" s="43"/>
      <c r="U1451" s="43"/>
    </row>
    <row r="1452" spans="4:21" x14ac:dyDescent="0.35">
      <c r="D1452" s="12"/>
      <c r="O1452" t="e">
        <f ca="1"/>
        <v>#NAME?</v>
      </c>
      <c r="P1452" t="e">
        <f ca="1"/>
        <v>#NAME?</v>
      </c>
      <c r="Q1452" t="e">
        <f ca="1"/>
        <v>#NAME?</v>
      </c>
      <c r="S1452" s="43"/>
      <c r="T1452" s="43"/>
      <c r="U1452" s="43"/>
    </row>
    <row r="1453" spans="4:21" x14ac:dyDescent="0.35">
      <c r="D1453" s="12">
        <v>484</v>
      </c>
      <c r="O1453" t="e">
        <f ca="1"/>
        <v>#NAME?</v>
      </c>
      <c r="P1453" t="e">
        <f ca="1"/>
        <v>#NAME?</v>
      </c>
      <c r="Q1453" t="e">
        <f ca="1"/>
        <v>#NAME?</v>
      </c>
      <c r="S1453" s="43"/>
      <c r="T1453" s="43"/>
      <c r="U1453" s="43"/>
    </row>
    <row r="1454" spans="4:21" x14ac:dyDescent="0.35">
      <c r="D1454" s="12"/>
      <c r="O1454" t="e">
        <f ca="1"/>
        <v>#NAME?</v>
      </c>
      <c r="P1454" t="e">
        <f ca="1"/>
        <v>#NAME?</v>
      </c>
      <c r="Q1454" t="e">
        <f ca="1"/>
        <v>#NAME?</v>
      </c>
      <c r="S1454" s="43"/>
      <c r="T1454" s="43"/>
      <c r="U1454" s="43"/>
    </row>
    <row r="1455" spans="4:21" x14ac:dyDescent="0.35">
      <c r="O1455" t="e">
        <f ca="1"/>
        <v>#NAME?</v>
      </c>
      <c r="P1455" t="e">
        <f ca="1"/>
        <v>#NAME?</v>
      </c>
      <c r="Q1455" t="e">
        <f ca="1"/>
        <v>#NAME?</v>
      </c>
      <c r="S1455" s="43"/>
      <c r="T1455" s="43"/>
      <c r="U1455" s="43"/>
    </row>
    <row r="1456" spans="4:21" x14ac:dyDescent="0.35">
      <c r="N1456">
        <v>727</v>
      </c>
      <c r="O1456" t="e">
        <f t="array" aca="1" ref="O1456:Q1461" ca="1">[1]!evect(INDEX(A$4:A$5999,N1456):INDEX(C$6:C$5999,N1456))</f>
        <v>#NAME?</v>
      </c>
      <c r="P1456" t="e">
        <f ca="1"/>
        <v>#NAME?</v>
      </c>
      <c r="Q1456" t="e">
        <f ca="1"/>
        <v>#NAME?</v>
      </c>
      <c r="S1456" s="43"/>
      <c r="T1456" s="43"/>
      <c r="U1456" s="43"/>
    </row>
    <row r="1457" spans="14:21" x14ac:dyDescent="0.35">
      <c r="O1457" t="e">
        <f ca="1"/>
        <v>#NAME?</v>
      </c>
      <c r="P1457" t="e">
        <f ca="1"/>
        <v>#NAME?</v>
      </c>
      <c r="Q1457" t="e">
        <f ca="1"/>
        <v>#NAME?</v>
      </c>
      <c r="S1457" s="43"/>
      <c r="T1457" s="43"/>
      <c r="U1457" s="43"/>
    </row>
    <row r="1458" spans="14:21" x14ac:dyDescent="0.35">
      <c r="O1458" t="e">
        <f ca="1"/>
        <v>#NAME?</v>
      </c>
      <c r="P1458" t="e">
        <f ca="1"/>
        <v>#NAME?</v>
      </c>
      <c r="Q1458" t="e">
        <f ca="1"/>
        <v>#NAME?</v>
      </c>
      <c r="S1458" s="43"/>
      <c r="T1458" s="43"/>
      <c r="U1458" s="43"/>
    </row>
    <row r="1459" spans="14:21" x14ac:dyDescent="0.35">
      <c r="O1459" t="e">
        <f ca="1"/>
        <v>#NAME?</v>
      </c>
      <c r="P1459" t="e">
        <f ca="1"/>
        <v>#NAME?</v>
      </c>
      <c r="Q1459" t="e">
        <f ca="1"/>
        <v>#NAME?</v>
      </c>
      <c r="S1459" s="43"/>
      <c r="T1459" s="43"/>
      <c r="U1459" s="43"/>
    </row>
    <row r="1460" spans="14:21" x14ac:dyDescent="0.35">
      <c r="O1460" t="e">
        <f ca="1"/>
        <v>#NAME?</v>
      </c>
      <c r="P1460" t="e">
        <f ca="1"/>
        <v>#NAME?</v>
      </c>
      <c r="Q1460" t="e">
        <f ca="1"/>
        <v>#NAME?</v>
      </c>
      <c r="S1460" s="43"/>
      <c r="T1460" s="43"/>
      <c r="U1460" s="43"/>
    </row>
    <row r="1461" spans="14:21" x14ac:dyDescent="0.35">
      <c r="O1461" t="e">
        <f ca="1"/>
        <v>#NAME?</v>
      </c>
      <c r="P1461" t="e">
        <f ca="1"/>
        <v>#NAME?</v>
      </c>
      <c r="Q1461" t="e">
        <f ca="1"/>
        <v>#NAME?</v>
      </c>
      <c r="S1461" s="43"/>
      <c r="T1461" s="43"/>
      <c r="U1461" s="43"/>
    </row>
    <row r="1462" spans="14:21" x14ac:dyDescent="0.35">
      <c r="N1462">
        <v>730</v>
      </c>
      <c r="O1462" t="e">
        <f t="array" aca="1" ref="O1462:Q1467" ca="1">[1]!evect(INDEX(A$4:A$5999,N1462):INDEX(C$6:C$5999,N1462))</f>
        <v>#NAME?</v>
      </c>
      <c r="P1462" t="e">
        <f ca="1"/>
        <v>#NAME?</v>
      </c>
      <c r="Q1462" t="e">
        <f ca="1"/>
        <v>#NAME?</v>
      </c>
      <c r="S1462" s="43"/>
      <c r="T1462" s="43"/>
      <c r="U1462" s="43"/>
    </row>
    <row r="1463" spans="14:21" x14ac:dyDescent="0.35">
      <c r="O1463" t="e">
        <f ca="1"/>
        <v>#NAME?</v>
      </c>
      <c r="P1463" t="e">
        <f ca="1"/>
        <v>#NAME?</v>
      </c>
      <c r="Q1463" t="e">
        <f ca="1"/>
        <v>#NAME?</v>
      </c>
      <c r="S1463" s="43"/>
      <c r="T1463" s="43"/>
      <c r="U1463" s="43"/>
    </row>
    <row r="1464" spans="14:21" x14ac:dyDescent="0.35">
      <c r="O1464" t="e">
        <f ca="1"/>
        <v>#NAME?</v>
      </c>
      <c r="P1464" t="e">
        <f ca="1"/>
        <v>#NAME?</v>
      </c>
      <c r="Q1464" t="e">
        <f ca="1"/>
        <v>#NAME?</v>
      </c>
      <c r="S1464" s="43"/>
      <c r="T1464" s="43"/>
      <c r="U1464" s="43"/>
    </row>
    <row r="1465" spans="14:21" x14ac:dyDescent="0.35">
      <c r="O1465" t="e">
        <f ca="1"/>
        <v>#NAME?</v>
      </c>
      <c r="P1465" t="e">
        <f ca="1"/>
        <v>#NAME?</v>
      </c>
      <c r="Q1465" t="e">
        <f ca="1"/>
        <v>#NAME?</v>
      </c>
      <c r="S1465" s="43"/>
      <c r="T1465" s="43"/>
      <c r="U1465" s="43"/>
    </row>
    <row r="1466" spans="14:21" x14ac:dyDescent="0.35">
      <c r="O1466" t="e">
        <f ca="1"/>
        <v>#NAME?</v>
      </c>
      <c r="P1466" t="e">
        <f ca="1"/>
        <v>#NAME?</v>
      </c>
      <c r="Q1466" t="e">
        <f ca="1"/>
        <v>#NAME?</v>
      </c>
      <c r="S1466" s="43"/>
      <c r="T1466" s="43"/>
      <c r="U1466" s="43"/>
    </row>
    <row r="1467" spans="14:21" x14ac:dyDescent="0.35">
      <c r="O1467" t="e">
        <f ca="1"/>
        <v>#NAME?</v>
      </c>
      <c r="P1467" t="e">
        <f ca="1"/>
        <v>#NAME?</v>
      </c>
      <c r="Q1467" t="e">
        <f ca="1"/>
        <v>#NAME?</v>
      </c>
      <c r="S1467" s="43"/>
      <c r="T1467" s="43"/>
      <c r="U1467" s="43"/>
    </row>
    <row r="1468" spans="14:21" x14ac:dyDescent="0.35">
      <c r="N1468">
        <v>733</v>
      </c>
      <c r="O1468" t="e">
        <f t="array" aca="1" ref="O1468:Q1473" ca="1">[1]!evect(INDEX(A$4:A$5999,N1468):INDEX(C$6:C$5999,N1468))</f>
        <v>#NAME?</v>
      </c>
      <c r="P1468" t="e">
        <f ca="1"/>
        <v>#NAME?</v>
      </c>
      <c r="Q1468" t="e">
        <f ca="1"/>
        <v>#NAME?</v>
      </c>
      <c r="S1468" s="43"/>
      <c r="T1468" s="43"/>
      <c r="U1468" s="43"/>
    </row>
    <row r="1469" spans="14:21" x14ac:dyDescent="0.35">
      <c r="O1469" t="e">
        <f ca="1"/>
        <v>#NAME?</v>
      </c>
      <c r="P1469" t="e">
        <f ca="1"/>
        <v>#NAME?</v>
      </c>
      <c r="Q1469" t="e">
        <f ca="1"/>
        <v>#NAME?</v>
      </c>
      <c r="S1469" s="43"/>
      <c r="T1469" s="43"/>
      <c r="U1469" s="43"/>
    </row>
    <row r="1470" spans="14:21" x14ac:dyDescent="0.35">
      <c r="O1470" t="e">
        <f ca="1"/>
        <v>#NAME?</v>
      </c>
      <c r="P1470" t="e">
        <f ca="1"/>
        <v>#NAME?</v>
      </c>
      <c r="Q1470" t="e">
        <f ca="1"/>
        <v>#NAME?</v>
      </c>
      <c r="S1470" s="43"/>
      <c r="T1470" s="43"/>
      <c r="U1470" s="43"/>
    </row>
    <row r="1471" spans="14:21" x14ac:dyDescent="0.35">
      <c r="O1471" t="e">
        <f ca="1"/>
        <v>#NAME?</v>
      </c>
      <c r="P1471" t="e">
        <f ca="1"/>
        <v>#NAME?</v>
      </c>
      <c r="Q1471" t="e">
        <f ca="1"/>
        <v>#NAME?</v>
      </c>
      <c r="S1471" s="43"/>
      <c r="T1471" s="43"/>
      <c r="U1471" s="43"/>
    </row>
    <row r="1472" spans="14:21" x14ac:dyDescent="0.35">
      <c r="O1472" t="e">
        <f ca="1"/>
        <v>#NAME?</v>
      </c>
      <c r="P1472" t="e">
        <f ca="1"/>
        <v>#NAME?</v>
      </c>
      <c r="Q1472" t="e">
        <f ca="1"/>
        <v>#NAME?</v>
      </c>
      <c r="S1472" s="43"/>
      <c r="T1472" s="43"/>
      <c r="U1472" s="43"/>
    </row>
    <row r="1473" spans="14:21" x14ac:dyDescent="0.35">
      <c r="O1473" t="e">
        <f ca="1"/>
        <v>#NAME?</v>
      </c>
      <c r="P1473" t="e">
        <f ca="1"/>
        <v>#NAME?</v>
      </c>
      <c r="Q1473" t="e">
        <f ca="1"/>
        <v>#NAME?</v>
      </c>
      <c r="S1473" s="43"/>
      <c r="T1473" s="43"/>
      <c r="U1473" s="43"/>
    </row>
    <row r="1474" spans="14:21" x14ac:dyDescent="0.35">
      <c r="N1474">
        <v>736</v>
      </c>
      <c r="O1474" t="e">
        <f t="array" aca="1" ref="O1474:Q1479" ca="1">[1]!evect(INDEX(A$4:A$5999,N1474):INDEX(C$6:C$5999,N1474))</f>
        <v>#NAME?</v>
      </c>
      <c r="P1474" t="e">
        <f ca="1"/>
        <v>#NAME?</v>
      </c>
      <c r="Q1474" t="e">
        <f ca="1"/>
        <v>#NAME?</v>
      </c>
      <c r="S1474" s="43"/>
      <c r="T1474" s="43"/>
      <c r="U1474" s="43"/>
    </row>
    <row r="1475" spans="14:21" x14ac:dyDescent="0.35">
      <c r="O1475" t="e">
        <f ca="1"/>
        <v>#NAME?</v>
      </c>
      <c r="P1475" t="e">
        <f ca="1"/>
        <v>#NAME?</v>
      </c>
      <c r="Q1475" t="e">
        <f ca="1"/>
        <v>#NAME?</v>
      </c>
      <c r="S1475" s="43"/>
      <c r="T1475" s="43"/>
      <c r="U1475" s="43"/>
    </row>
    <row r="1476" spans="14:21" x14ac:dyDescent="0.35">
      <c r="O1476" t="e">
        <f ca="1"/>
        <v>#NAME?</v>
      </c>
      <c r="P1476" t="e">
        <f ca="1"/>
        <v>#NAME?</v>
      </c>
      <c r="Q1476" t="e">
        <f ca="1"/>
        <v>#NAME?</v>
      </c>
      <c r="S1476" s="43"/>
      <c r="T1476" s="43"/>
      <c r="U1476" s="43"/>
    </row>
    <row r="1477" spans="14:21" x14ac:dyDescent="0.35">
      <c r="O1477" t="e">
        <f ca="1"/>
        <v>#NAME?</v>
      </c>
      <c r="P1477" t="e">
        <f ca="1"/>
        <v>#NAME?</v>
      </c>
      <c r="Q1477" t="e">
        <f ca="1"/>
        <v>#NAME?</v>
      </c>
      <c r="S1477" s="43"/>
      <c r="T1477" s="43"/>
      <c r="U1477" s="43"/>
    </row>
    <row r="1478" spans="14:21" x14ac:dyDescent="0.35">
      <c r="O1478" t="e">
        <f ca="1"/>
        <v>#NAME?</v>
      </c>
      <c r="P1478" t="e">
        <f ca="1"/>
        <v>#NAME?</v>
      </c>
      <c r="Q1478" t="e">
        <f ca="1"/>
        <v>#NAME?</v>
      </c>
      <c r="S1478" s="43"/>
      <c r="T1478" s="43"/>
      <c r="U1478" s="43"/>
    </row>
    <row r="1479" spans="14:21" x14ac:dyDescent="0.35">
      <c r="O1479" t="e">
        <f ca="1"/>
        <v>#NAME?</v>
      </c>
      <c r="P1479" t="e">
        <f ca="1"/>
        <v>#NAME?</v>
      </c>
      <c r="Q1479" t="e">
        <f ca="1"/>
        <v>#NAME?</v>
      </c>
      <c r="S1479" s="43"/>
      <c r="T1479" s="43"/>
      <c r="U1479" s="43"/>
    </row>
    <row r="1480" spans="14:21" x14ac:dyDescent="0.35">
      <c r="N1480">
        <v>739</v>
      </c>
      <c r="O1480" t="e">
        <f t="array" aca="1" ref="O1480:Q1485" ca="1">[1]!evect(INDEX(A$4:A$5999,N1480):INDEX(C$6:C$5999,N1480))</f>
        <v>#NAME?</v>
      </c>
      <c r="P1480" t="e">
        <f ca="1"/>
        <v>#NAME?</v>
      </c>
      <c r="Q1480" t="e">
        <f ca="1"/>
        <v>#NAME?</v>
      </c>
      <c r="S1480" s="43"/>
      <c r="T1480" s="43"/>
      <c r="U1480" s="43"/>
    </row>
    <row r="1481" spans="14:21" x14ac:dyDescent="0.35">
      <c r="O1481" t="e">
        <f ca="1"/>
        <v>#NAME?</v>
      </c>
      <c r="P1481" t="e">
        <f ca="1"/>
        <v>#NAME?</v>
      </c>
      <c r="Q1481" t="e">
        <f ca="1"/>
        <v>#NAME?</v>
      </c>
      <c r="S1481" s="43"/>
      <c r="T1481" s="43"/>
      <c r="U1481" s="43"/>
    </row>
    <row r="1482" spans="14:21" x14ac:dyDescent="0.35">
      <c r="O1482" t="e">
        <f ca="1"/>
        <v>#NAME?</v>
      </c>
      <c r="P1482" t="e">
        <f ca="1"/>
        <v>#NAME?</v>
      </c>
      <c r="Q1482" t="e">
        <f ca="1"/>
        <v>#NAME?</v>
      </c>
      <c r="S1482" s="43"/>
      <c r="T1482" s="43"/>
      <c r="U1482" s="43"/>
    </row>
    <row r="1483" spans="14:21" x14ac:dyDescent="0.35">
      <c r="O1483" t="e">
        <f ca="1"/>
        <v>#NAME?</v>
      </c>
      <c r="P1483" t="e">
        <f ca="1"/>
        <v>#NAME?</v>
      </c>
      <c r="Q1483" t="e">
        <f ca="1"/>
        <v>#NAME?</v>
      </c>
      <c r="S1483" s="43"/>
      <c r="T1483" s="43"/>
      <c r="U1483" s="43"/>
    </row>
    <row r="1484" spans="14:21" x14ac:dyDescent="0.35">
      <c r="O1484" t="e">
        <f ca="1"/>
        <v>#NAME?</v>
      </c>
      <c r="P1484" t="e">
        <f ca="1"/>
        <v>#NAME?</v>
      </c>
      <c r="Q1484" t="e">
        <f ca="1"/>
        <v>#NAME?</v>
      </c>
      <c r="S1484" s="43"/>
      <c r="T1484" s="43"/>
      <c r="U1484" s="43"/>
    </row>
    <row r="1485" spans="14:21" x14ac:dyDescent="0.35">
      <c r="O1485" t="e">
        <f ca="1"/>
        <v>#NAME?</v>
      </c>
      <c r="P1485" t="e">
        <f ca="1"/>
        <v>#NAME?</v>
      </c>
      <c r="Q1485" t="e">
        <f ca="1"/>
        <v>#NAME?</v>
      </c>
      <c r="S1485" s="43"/>
      <c r="T1485" s="43"/>
      <c r="U1485" s="43"/>
    </row>
    <row r="1486" spans="14:21" x14ac:dyDescent="0.35">
      <c r="N1486">
        <v>742</v>
      </c>
      <c r="O1486" t="e">
        <f t="array" aca="1" ref="O1486:Q1491" ca="1">[1]!evect(INDEX(A$4:A$5999,N1486):INDEX(C$6:C$5999,N1486))</f>
        <v>#NAME?</v>
      </c>
      <c r="P1486" t="e">
        <f ca="1"/>
        <v>#NAME?</v>
      </c>
      <c r="Q1486" t="e">
        <f ca="1"/>
        <v>#NAME?</v>
      </c>
      <c r="S1486" s="43"/>
      <c r="T1486" s="43"/>
      <c r="U1486" s="43"/>
    </row>
    <row r="1487" spans="14:21" x14ac:dyDescent="0.35">
      <c r="O1487" t="e">
        <f ca="1"/>
        <v>#NAME?</v>
      </c>
      <c r="P1487" t="e">
        <f ca="1"/>
        <v>#NAME?</v>
      </c>
      <c r="Q1487" t="e">
        <f ca="1"/>
        <v>#NAME?</v>
      </c>
      <c r="S1487" s="43"/>
      <c r="T1487" s="43"/>
      <c r="U1487" s="43"/>
    </row>
    <row r="1488" spans="14:21" x14ac:dyDescent="0.35">
      <c r="O1488" t="e">
        <f ca="1"/>
        <v>#NAME?</v>
      </c>
      <c r="P1488" t="e">
        <f ca="1"/>
        <v>#NAME?</v>
      </c>
      <c r="Q1488" t="e">
        <f ca="1"/>
        <v>#NAME?</v>
      </c>
      <c r="S1488" s="43"/>
      <c r="T1488" s="43"/>
      <c r="U1488" s="43"/>
    </row>
    <row r="1489" spans="14:21" x14ac:dyDescent="0.35">
      <c r="O1489" t="e">
        <f ca="1"/>
        <v>#NAME?</v>
      </c>
      <c r="P1489" t="e">
        <f ca="1"/>
        <v>#NAME?</v>
      </c>
      <c r="Q1489" t="e">
        <f ca="1"/>
        <v>#NAME?</v>
      </c>
      <c r="S1489" s="43"/>
      <c r="T1489" s="43"/>
      <c r="U1489" s="43"/>
    </row>
    <row r="1490" spans="14:21" x14ac:dyDescent="0.35">
      <c r="O1490" t="e">
        <f ca="1"/>
        <v>#NAME?</v>
      </c>
      <c r="P1490" t="e">
        <f ca="1"/>
        <v>#NAME?</v>
      </c>
      <c r="Q1490" t="e">
        <f ca="1"/>
        <v>#NAME?</v>
      </c>
      <c r="S1490" s="43"/>
      <c r="T1490" s="43"/>
      <c r="U1490" s="43"/>
    </row>
    <row r="1491" spans="14:21" x14ac:dyDescent="0.35">
      <c r="O1491" t="e">
        <f ca="1"/>
        <v>#NAME?</v>
      </c>
      <c r="P1491" t="e">
        <f ca="1"/>
        <v>#NAME?</v>
      </c>
      <c r="Q1491" t="e">
        <f ca="1"/>
        <v>#NAME?</v>
      </c>
      <c r="S1491" s="43"/>
      <c r="T1491" s="43"/>
      <c r="U1491" s="43"/>
    </row>
    <row r="1492" spans="14:21" x14ac:dyDescent="0.35">
      <c r="N1492">
        <v>745</v>
      </c>
      <c r="O1492" t="e">
        <f t="array" aca="1" ref="O1492:Q1497" ca="1">[1]!evect(INDEX(A$4:A$5999,N1492):INDEX(C$6:C$5999,N1492))</f>
        <v>#NAME?</v>
      </c>
      <c r="P1492" t="e">
        <f ca="1"/>
        <v>#NAME?</v>
      </c>
      <c r="Q1492" t="e">
        <f ca="1"/>
        <v>#NAME?</v>
      </c>
      <c r="S1492" s="43"/>
      <c r="T1492" s="43"/>
      <c r="U1492" s="43"/>
    </row>
    <row r="1493" spans="14:21" x14ac:dyDescent="0.35">
      <c r="O1493" t="e">
        <f ca="1"/>
        <v>#NAME?</v>
      </c>
      <c r="P1493" t="e">
        <f ca="1"/>
        <v>#NAME?</v>
      </c>
      <c r="Q1493" t="e">
        <f ca="1"/>
        <v>#NAME?</v>
      </c>
      <c r="S1493" s="43"/>
      <c r="T1493" s="43"/>
      <c r="U1493" s="43"/>
    </row>
    <row r="1494" spans="14:21" x14ac:dyDescent="0.35">
      <c r="O1494" t="e">
        <f ca="1"/>
        <v>#NAME?</v>
      </c>
      <c r="P1494" t="e">
        <f ca="1"/>
        <v>#NAME?</v>
      </c>
      <c r="Q1494" t="e">
        <f ca="1"/>
        <v>#NAME?</v>
      </c>
      <c r="S1494" s="43"/>
      <c r="T1494" s="43"/>
      <c r="U1494" s="43"/>
    </row>
    <row r="1495" spans="14:21" x14ac:dyDescent="0.35">
      <c r="O1495" t="e">
        <f ca="1"/>
        <v>#NAME?</v>
      </c>
      <c r="P1495" t="e">
        <f ca="1"/>
        <v>#NAME?</v>
      </c>
      <c r="Q1495" t="e">
        <f ca="1"/>
        <v>#NAME?</v>
      </c>
      <c r="S1495" s="43"/>
      <c r="T1495" s="43"/>
      <c r="U1495" s="43"/>
    </row>
    <row r="1496" spans="14:21" x14ac:dyDescent="0.35">
      <c r="O1496" t="e">
        <f ca="1"/>
        <v>#NAME?</v>
      </c>
      <c r="P1496" t="e">
        <f ca="1"/>
        <v>#NAME?</v>
      </c>
      <c r="Q1496" t="e">
        <f ca="1"/>
        <v>#NAME?</v>
      </c>
      <c r="S1496" s="43"/>
      <c r="T1496" s="43"/>
      <c r="U1496" s="43"/>
    </row>
    <row r="1497" spans="14:21" x14ac:dyDescent="0.35">
      <c r="O1497" t="e">
        <f ca="1"/>
        <v>#NAME?</v>
      </c>
      <c r="P1497" t="e">
        <f ca="1"/>
        <v>#NAME?</v>
      </c>
      <c r="Q1497" t="e">
        <f ca="1"/>
        <v>#NAME?</v>
      </c>
      <c r="S1497" s="43"/>
      <c r="T1497" s="43"/>
      <c r="U1497" s="43"/>
    </row>
    <row r="1498" spans="14:21" x14ac:dyDescent="0.35">
      <c r="N1498">
        <v>748</v>
      </c>
      <c r="O1498" t="e">
        <f t="array" aca="1" ref="O1498:Q1503" ca="1">[1]!evect(INDEX(A$4:A$5999,N1498):INDEX(C$6:C$5999,N1498))</f>
        <v>#NAME?</v>
      </c>
      <c r="P1498" t="e">
        <f ca="1"/>
        <v>#NAME?</v>
      </c>
      <c r="Q1498" t="e">
        <f ca="1"/>
        <v>#NAME?</v>
      </c>
      <c r="S1498" s="43"/>
      <c r="T1498" s="43"/>
      <c r="U1498" s="43"/>
    </row>
    <row r="1499" spans="14:21" x14ac:dyDescent="0.35">
      <c r="O1499" t="e">
        <f ca="1"/>
        <v>#NAME?</v>
      </c>
      <c r="P1499" t="e">
        <f ca="1"/>
        <v>#NAME?</v>
      </c>
      <c r="Q1499" t="e">
        <f ca="1"/>
        <v>#NAME?</v>
      </c>
      <c r="S1499" s="43"/>
      <c r="T1499" s="43"/>
      <c r="U1499" s="43"/>
    </row>
    <row r="1500" spans="14:21" x14ac:dyDescent="0.35">
      <c r="O1500" t="e">
        <f ca="1"/>
        <v>#NAME?</v>
      </c>
      <c r="P1500" t="e">
        <f ca="1"/>
        <v>#NAME?</v>
      </c>
      <c r="Q1500" t="e">
        <f ca="1"/>
        <v>#NAME?</v>
      </c>
      <c r="S1500" s="43"/>
      <c r="T1500" s="43"/>
      <c r="U1500" s="43"/>
    </row>
    <row r="1501" spans="14:21" x14ac:dyDescent="0.35">
      <c r="O1501" t="e">
        <f ca="1"/>
        <v>#NAME?</v>
      </c>
      <c r="P1501" t="e">
        <f ca="1"/>
        <v>#NAME?</v>
      </c>
      <c r="Q1501" t="e">
        <f ca="1"/>
        <v>#NAME?</v>
      </c>
      <c r="S1501" s="43"/>
      <c r="T1501" s="43"/>
      <c r="U1501" s="43"/>
    </row>
    <row r="1502" spans="14:21" x14ac:dyDescent="0.35">
      <c r="O1502" t="e">
        <f ca="1"/>
        <v>#NAME?</v>
      </c>
      <c r="P1502" t="e">
        <f ca="1"/>
        <v>#NAME?</v>
      </c>
      <c r="Q1502" t="e">
        <f ca="1"/>
        <v>#NAME?</v>
      </c>
      <c r="S1502" s="43"/>
      <c r="T1502" s="43"/>
      <c r="U1502" s="43"/>
    </row>
    <row r="1503" spans="14:21" x14ac:dyDescent="0.35">
      <c r="O1503" t="e">
        <f ca="1"/>
        <v>#NAME?</v>
      </c>
      <c r="P1503" t="e">
        <f ca="1"/>
        <v>#NAME?</v>
      </c>
      <c r="Q1503" t="e">
        <f ca="1"/>
        <v>#NAME?</v>
      </c>
      <c r="S1503" s="43"/>
      <c r="T1503" s="43"/>
      <c r="U1503" s="43"/>
    </row>
    <row r="1504" spans="14:21" x14ac:dyDescent="0.35">
      <c r="N1504">
        <v>751</v>
      </c>
      <c r="O1504" t="e">
        <f t="array" aca="1" ref="O1504:Q1509" ca="1">[1]!evect(INDEX(A$4:A$5999,N1504):INDEX(C$6:C$5999,N1504))</f>
        <v>#NAME?</v>
      </c>
      <c r="P1504" t="e">
        <f ca="1"/>
        <v>#NAME?</v>
      </c>
      <c r="Q1504" t="e">
        <f ca="1"/>
        <v>#NAME?</v>
      </c>
      <c r="S1504" s="43"/>
      <c r="T1504" s="43"/>
      <c r="U1504" s="43"/>
    </row>
    <row r="1505" spans="14:21" x14ac:dyDescent="0.35">
      <c r="O1505" t="e">
        <f ca="1"/>
        <v>#NAME?</v>
      </c>
      <c r="P1505" t="e">
        <f ca="1"/>
        <v>#NAME?</v>
      </c>
      <c r="Q1505" t="e">
        <f ca="1"/>
        <v>#NAME?</v>
      </c>
      <c r="S1505" s="43"/>
      <c r="T1505" s="43"/>
      <c r="U1505" s="43"/>
    </row>
    <row r="1506" spans="14:21" x14ac:dyDescent="0.35">
      <c r="O1506" t="e">
        <f ca="1"/>
        <v>#NAME?</v>
      </c>
      <c r="P1506" t="e">
        <f ca="1"/>
        <v>#NAME?</v>
      </c>
      <c r="Q1506" t="e">
        <f ca="1"/>
        <v>#NAME?</v>
      </c>
      <c r="S1506" s="43"/>
      <c r="T1506" s="43"/>
      <c r="U1506" s="43"/>
    </row>
    <row r="1507" spans="14:21" x14ac:dyDescent="0.35">
      <c r="O1507" t="e">
        <f ca="1"/>
        <v>#NAME?</v>
      </c>
      <c r="P1507" t="e">
        <f ca="1"/>
        <v>#NAME?</v>
      </c>
      <c r="Q1507" t="e">
        <f ca="1"/>
        <v>#NAME?</v>
      </c>
      <c r="S1507" s="43"/>
      <c r="T1507" s="43"/>
      <c r="U1507" s="43"/>
    </row>
    <row r="1508" spans="14:21" x14ac:dyDescent="0.35">
      <c r="O1508" t="e">
        <f ca="1"/>
        <v>#NAME?</v>
      </c>
      <c r="P1508" t="e">
        <f ca="1"/>
        <v>#NAME?</v>
      </c>
      <c r="Q1508" t="e">
        <f ca="1"/>
        <v>#NAME?</v>
      </c>
      <c r="S1508" s="43"/>
      <c r="T1508" s="43"/>
      <c r="U1508" s="43"/>
    </row>
    <row r="1509" spans="14:21" x14ac:dyDescent="0.35">
      <c r="O1509" t="e">
        <f ca="1"/>
        <v>#NAME?</v>
      </c>
      <c r="P1509" t="e">
        <f ca="1"/>
        <v>#NAME?</v>
      </c>
      <c r="Q1509" t="e">
        <f ca="1"/>
        <v>#NAME?</v>
      </c>
      <c r="S1509" s="43"/>
      <c r="T1509" s="43"/>
      <c r="U1509" s="43"/>
    </row>
    <row r="1510" spans="14:21" x14ac:dyDescent="0.35">
      <c r="N1510">
        <v>754</v>
      </c>
      <c r="O1510" t="e">
        <f t="array" aca="1" ref="O1510:Q1515" ca="1">[1]!evect(INDEX(A$4:A$5999,N1510):INDEX(C$6:C$5999,N1510))</f>
        <v>#NAME?</v>
      </c>
      <c r="P1510" t="e">
        <f ca="1"/>
        <v>#NAME?</v>
      </c>
      <c r="Q1510" t="e">
        <f ca="1"/>
        <v>#NAME?</v>
      </c>
      <c r="S1510" s="43"/>
      <c r="T1510" s="43"/>
      <c r="U1510" s="43"/>
    </row>
    <row r="1511" spans="14:21" x14ac:dyDescent="0.35">
      <c r="O1511" t="e">
        <f ca="1"/>
        <v>#NAME?</v>
      </c>
      <c r="P1511" t="e">
        <f ca="1"/>
        <v>#NAME?</v>
      </c>
      <c r="Q1511" t="e">
        <f ca="1"/>
        <v>#NAME?</v>
      </c>
      <c r="S1511" s="43"/>
      <c r="T1511" s="43"/>
      <c r="U1511" s="43"/>
    </row>
    <row r="1512" spans="14:21" x14ac:dyDescent="0.35">
      <c r="O1512" t="e">
        <f ca="1"/>
        <v>#NAME?</v>
      </c>
      <c r="P1512" t="e">
        <f ca="1"/>
        <v>#NAME?</v>
      </c>
      <c r="Q1512" t="e">
        <f ca="1"/>
        <v>#NAME?</v>
      </c>
      <c r="S1512" s="43"/>
      <c r="T1512" s="43"/>
      <c r="U1512" s="43"/>
    </row>
    <row r="1513" spans="14:21" x14ac:dyDescent="0.35">
      <c r="O1513" t="e">
        <f ca="1"/>
        <v>#NAME?</v>
      </c>
      <c r="P1513" t="e">
        <f ca="1"/>
        <v>#NAME?</v>
      </c>
      <c r="Q1513" t="e">
        <f ca="1"/>
        <v>#NAME?</v>
      </c>
      <c r="S1513" s="43"/>
      <c r="T1513" s="43"/>
      <c r="U1513" s="43"/>
    </row>
    <row r="1514" spans="14:21" x14ac:dyDescent="0.35">
      <c r="O1514" t="e">
        <f ca="1"/>
        <v>#NAME?</v>
      </c>
      <c r="P1514" t="e">
        <f ca="1"/>
        <v>#NAME?</v>
      </c>
      <c r="Q1514" t="e">
        <f ca="1"/>
        <v>#NAME?</v>
      </c>
      <c r="S1514" s="43"/>
      <c r="T1514" s="43"/>
      <c r="U1514" s="43"/>
    </row>
    <row r="1515" spans="14:21" x14ac:dyDescent="0.35">
      <c r="O1515" t="e">
        <f ca="1"/>
        <v>#NAME?</v>
      </c>
      <c r="P1515" t="e">
        <f ca="1"/>
        <v>#NAME?</v>
      </c>
      <c r="Q1515" t="e">
        <f ca="1"/>
        <v>#NAME?</v>
      </c>
      <c r="S1515" s="43"/>
      <c r="T1515" s="43"/>
      <c r="U1515" s="43"/>
    </row>
    <row r="1516" spans="14:21" x14ac:dyDescent="0.35">
      <c r="N1516">
        <v>757</v>
      </c>
      <c r="O1516" t="e">
        <f t="array" aca="1" ref="O1516:Q1521" ca="1">[1]!evect(INDEX(A$4:A$5999,N1516):INDEX(C$6:C$5999,N1516))</f>
        <v>#NAME?</v>
      </c>
      <c r="P1516" t="e">
        <f ca="1"/>
        <v>#NAME?</v>
      </c>
      <c r="Q1516" t="e">
        <f ca="1"/>
        <v>#NAME?</v>
      </c>
      <c r="S1516" s="43"/>
      <c r="T1516" s="43"/>
      <c r="U1516" s="43"/>
    </row>
    <row r="1517" spans="14:21" x14ac:dyDescent="0.35">
      <c r="O1517" t="e">
        <f ca="1"/>
        <v>#NAME?</v>
      </c>
      <c r="P1517" t="e">
        <f ca="1"/>
        <v>#NAME?</v>
      </c>
      <c r="Q1517" t="e">
        <f ca="1"/>
        <v>#NAME?</v>
      </c>
      <c r="S1517" s="43"/>
      <c r="T1517" s="43"/>
      <c r="U1517" s="43"/>
    </row>
    <row r="1518" spans="14:21" x14ac:dyDescent="0.35">
      <c r="O1518" t="e">
        <f ca="1"/>
        <v>#NAME?</v>
      </c>
      <c r="P1518" t="e">
        <f ca="1"/>
        <v>#NAME?</v>
      </c>
      <c r="Q1518" t="e">
        <f ca="1"/>
        <v>#NAME?</v>
      </c>
      <c r="S1518" s="43"/>
      <c r="T1518" s="43"/>
      <c r="U1518" s="43"/>
    </row>
    <row r="1519" spans="14:21" x14ac:dyDescent="0.35">
      <c r="O1519" t="e">
        <f ca="1"/>
        <v>#NAME?</v>
      </c>
      <c r="P1519" t="e">
        <f ca="1"/>
        <v>#NAME?</v>
      </c>
      <c r="Q1519" t="e">
        <f ca="1"/>
        <v>#NAME?</v>
      </c>
      <c r="S1519" s="43"/>
      <c r="T1519" s="43"/>
      <c r="U1519" s="43"/>
    </row>
    <row r="1520" spans="14:21" x14ac:dyDescent="0.35">
      <c r="O1520" t="e">
        <f ca="1"/>
        <v>#NAME?</v>
      </c>
      <c r="P1520" t="e">
        <f ca="1"/>
        <v>#NAME?</v>
      </c>
      <c r="Q1520" t="e">
        <f ca="1"/>
        <v>#NAME?</v>
      </c>
      <c r="S1520" s="43"/>
      <c r="T1520" s="43"/>
      <c r="U1520" s="43"/>
    </row>
    <row r="1521" spans="14:21" x14ac:dyDescent="0.35">
      <c r="O1521" t="e">
        <f ca="1"/>
        <v>#NAME?</v>
      </c>
      <c r="P1521" t="e">
        <f ca="1"/>
        <v>#NAME?</v>
      </c>
      <c r="Q1521" t="e">
        <f ca="1"/>
        <v>#NAME?</v>
      </c>
      <c r="S1521" s="43"/>
      <c r="T1521" s="43"/>
      <c r="U1521" s="43"/>
    </row>
    <row r="1522" spans="14:21" x14ac:dyDescent="0.35">
      <c r="N1522">
        <v>760</v>
      </c>
      <c r="O1522" t="e">
        <f t="array" aca="1" ref="O1522:Q1527" ca="1">[1]!evect(INDEX(A$4:A$5999,N1522):INDEX(C$6:C$5999,N1522))</f>
        <v>#NAME?</v>
      </c>
      <c r="P1522" t="e">
        <f ca="1"/>
        <v>#NAME?</v>
      </c>
      <c r="Q1522" t="e">
        <f ca="1"/>
        <v>#NAME?</v>
      </c>
      <c r="S1522" s="43"/>
      <c r="T1522" s="43"/>
      <c r="U1522" s="43"/>
    </row>
    <row r="1523" spans="14:21" x14ac:dyDescent="0.35">
      <c r="O1523" t="e">
        <f ca="1"/>
        <v>#NAME?</v>
      </c>
      <c r="P1523" t="e">
        <f ca="1"/>
        <v>#NAME?</v>
      </c>
      <c r="Q1523" t="e">
        <f ca="1"/>
        <v>#NAME?</v>
      </c>
      <c r="S1523" s="43"/>
      <c r="T1523" s="43"/>
      <c r="U1523" s="43"/>
    </row>
    <row r="1524" spans="14:21" x14ac:dyDescent="0.35">
      <c r="O1524" t="e">
        <f ca="1"/>
        <v>#NAME?</v>
      </c>
      <c r="P1524" t="e">
        <f ca="1"/>
        <v>#NAME?</v>
      </c>
      <c r="Q1524" t="e">
        <f ca="1"/>
        <v>#NAME?</v>
      </c>
      <c r="S1524" s="43"/>
      <c r="T1524" s="43"/>
      <c r="U1524" s="43"/>
    </row>
    <row r="1525" spans="14:21" x14ac:dyDescent="0.35">
      <c r="O1525" t="e">
        <f ca="1"/>
        <v>#NAME?</v>
      </c>
      <c r="P1525" t="e">
        <f ca="1"/>
        <v>#NAME?</v>
      </c>
      <c r="Q1525" t="e">
        <f ca="1"/>
        <v>#NAME?</v>
      </c>
      <c r="S1525" s="43"/>
      <c r="T1525" s="43"/>
      <c r="U1525" s="43"/>
    </row>
    <row r="1526" spans="14:21" x14ac:dyDescent="0.35">
      <c r="O1526" t="e">
        <f ca="1"/>
        <v>#NAME?</v>
      </c>
      <c r="P1526" t="e">
        <f ca="1"/>
        <v>#NAME?</v>
      </c>
      <c r="Q1526" t="e">
        <f ca="1"/>
        <v>#NAME?</v>
      </c>
      <c r="S1526" s="43"/>
      <c r="T1526" s="43"/>
      <c r="U1526" s="43"/>
    </row>
    <row r="1527" spans="14:21" x14ac:dyDescent="0.35">
      <c r="O1527" t="e">
        <f ca="1"/>
        <v>#NAME?</v>
      </c>
      <c r="P1527" t="e">
        <f ca="1"/>
        <v>#NAME?</v>
      </c>
      <c r="Q1527" t="e">
        <f ca="1"/>
        <v>#NAME?</v>
      </c>
      <c r="S1527" s="43"/>
      <c r="T1527" s="43"/>
      <c r="U1527" s="43"/>
    </row>
    <row r="1528" spans="14:21" x14ac:dyDescent="0.35">
      <c r="N1528">
        <v>763</v>
      </c>
      <c r="O1528" t="e">
        <f t="array" aca="1" ref="O1528:Q1533" ca="1">[1]!evect(INDEX(A$4:A$5999,N1528):INDEX(C$6:C$5999,N1528))</f>
        <v>#NAME?</v>
      </c>
      <c r="P1528" t="e">
        <f ca="1"/>
        <v>#NAME?</v>
      </c>
      <c r="Q1528" t="e">
        <f ca="1"/>
        <v>#NAME?</v>
      </c>
      <c r="S1528" s="43"/>
      <c r="T1528" s="43"/>
      <c r="U1528" s="43"/>
    </row>
    <row r="1529" spans="14:21" x14ac:dyDescent="0.35">
      <c r="O1529" t="e">
        <f ca="1"/>
        <v>#NAME?</v>
      </c>
      <c r="P1529" t="e">
        <f ca="1"/>
        <v>#NAME?</v>
      </c>
      <c r="Q1529" t="e">
        <f ca="1"/>
        <v>#NAME?</v>
      </c>
      <c r="S1529" s="43"/>
      <c r="T1529" s="43"/>
      <c r="U1529" s="43"/>
    </row>
    <row r="1530" spans="14:21" x14ac:dyDescent="0.35">
      <c r="O1530" t="e">
        <f ca="1"/>
        <v>#NAME?</v>
      </c>
      <c r="P1530" t="e">
        <f ca="1"/>
        <v>#NAME?</v>
      </c>
      <c r="Q1530" t="e">
        <f ca="1"/>
        <v>#NAME?</v>
      </c>
      <c r="S1530" s="43"/>
      <c r="T1530" s="43"/>
      <c r="U1530" s="43"/>
    </row>
    <row r="1531" spans="14:21" x14ac:dyDescent="0.35">
      <c r="O1531" t="e">
        <f ca="1"/>
        <v>#NAME?</v>
      </c>
      <c r="P1531" t="e">
        <f ca="1"/>
        <v>#NAME?</v>
      </c>
      <c r="Q1531" t="e">
        <f ca="1"/>
        <v>#NAME?</v>
      </c>
      <c r="S1531" s="43"/>
      <c r="T1531" s="43"/>
      <c r="U1531" s="43"/>
    </row>
    <row r="1532" spans="14:21" x14ac:dyDescent="0.35">
      <c r="O1532" t="e">
        <f ca="1"/>
        <v>#NAME?</v>
      </c>
      <c r="P1532" t="e">
        <f ca="1"/>
        <v>#NAME?</v>
      </c>
      <c r="Q1532" t="e">
        <f ca="1"/>
        <v>#NAME?</v>
      </c>
      <c r="S1532" s="43"/>
      <c r="T1532" s="43"/>
      <c r="U1532" s="43"/>
    </row>
    <row r="1533" spans="14:21" x14ac:dyDescent="0.35">
      <c r="O1533" t="e">
        <f ca="1"/>
        <v>#NAME?</v>
      </c>
      <c r="P1533" t="e">
        <f ca="1"/>
        <v>#NAME?</v>
      </c>
      <c r="Q1533" t="e">
        <f ca="1"/>
        <v>#NAME?</v>
      </c>
      <c r="S1533" s="43"/>
      <c r="T1533" s="43"/>
      <c r="U1533" s="43"/>
    </row>
    <row r="1534" spans="14:21" x14ac:dyDescent="0.35">
      <c r="N1534">
        <v>766</v>
      </c>
      <c r="O1534" t="e">
        <f t="array" aca="1" ref="O1534:Q1539" ca="1">[1]!evect(INDEX(A$4:A$5999,N1534):INDEX(C$6:C$5999,N1534))</f>
        <v>#NAME?</v>
      </c>
      <c r="P1534" t="e">
        <f ca="1"/>
        <v>#NAME?</v>
      </c>
      <c r="Q1534" t="e">
        <f ca="1"/>
        <v>#NAME?</v>
      </c>
      <c r="S1534" s="43"/>
      <c r="T1534" s="43"/>
      <c r="U1534" s="43"/>
    </row>
    <row r="1535" spans="14:21" x14ac:dyDescent="0.35">
      <c r="O1535" t="e">
        <f ca="1"/>
        <v>#NAME?</v>
      </c>
      <c r="P1535" t="e">
        <f ca="1"/>
        <v>#NAME?</v>
      </c>
      <c r="Q1535" t="e">
        <f ca="1"/>
        <v>#NAME?</v>
      </c>
      <c r="S1535" s="43"/>
      <c r="T1535" s="43"/>
      <c r="U1535" s="43"/>
    </row>
    <row r="1536" spans="14:21" x14ac:dyDescent="0.35">
      <c r="O1536" t="e">
        <f ca="1"/>
        <v>#NAME?</v>
      </c>
      <c r="P1536" t="e">
        <f ca="1"/>
        <v>#NAME?</v>
      </c>
      <c r="Q1536" t="e">
        <f ca="1"/>
        <v>#NAME?</v>
      </c>
      <c r="S1536" s="43"/>
      <c r="T1536" s="43"/>
      <c r="U1536" s="43"/>
    </row>
    <row r="1537" spans="14:21" x14ac:dyDescent="0.35">
      <c r="O1537" t="e">
        <f ca="1"/>
        <v>#NAME?</v>
      </c>
      <c r="P1537" t="e">
        <f ca="1"/>
        <v>#NAME?</v>
      </c>
      <c r="Q1537" t="e">
        <f ca="1"/>
        <v>#NAME?</v>
      </c>
      <c r="S1537" s="43"/>
      <c r="T1537" s="43"/>
      <c r="U1537" s="43"/>
    </row>
    <row r="1538" spans="14:21" x14ac:dyDescent="0.35">
      <c r="O1538" t="e">
        <f ca="1"/>
        <v>#NAME?</v>
      </c>
      <c r="P1538" t="e">
        <f ca="1"/>
        <v>#NAME?</v>
      </c>
      <c r="Q1538" t="e">
        <f ca="1"/>
        <v>#NAME?</v>
      </c>
      <c r="S1538" s="43"/>
      <c r="T1538" s="43"/>
      <c r="U1538" s="43"/>
    </row>
    <row r="1539" spans="14:21" x14ac:dyDescent="0.35">
      <c r="O1539" t="e">
        <f ca="1"/>
        <v>#NAME?</v>
      </c>
      <c r="P1539" t="e">
        <f ca="1"/>
        <v>#NAME?</v>
      </c>
      <c r="Q1539" t="e">
        <f ca="1"/>
        <v>#NAME?</v>
      </c>
      <c r="S1539" s="43"/>
      <c r="T1539" s="43"/>
      <c r="U1539" s="43"/>
    </row>
    <row r="1540" spans="14:21" x14ac:dyDescent="0.35">
      <c r="N1540">
        <v>769</v>
      </c>
      <c r="O1540" t="e">
        <f t="array" aca="1" ref="O1540:Q1545" ca="1">[1]!evect(INDEX(A$4:A$5999,N1540):INDEX(C$6:C$5999,N1540))</f>
        <v>#NAME?</v>
      </c>
      <c r="P1540" t="e">
        <f ca="1"/>
        <v>#NAME?</v>
      </c>
      <c r="Q1540" t="e">
        <f ca="1"/>
        <v>#NAME?</v>
      </c>
      <c r="S1540" s="43"/>
      <c r="T1540" s="43"/>
      <c r="U1540" s="43"/>
    </row>
    <row r="1541" spans="14:21" x14ac:dyDescent="0.35">
      <c r="O1541" t="e">
        <f ca="1"/>
        <v>#NAME?</v>
      </c>
      <c r="P1541" t="e">
        <f ca="1"/>
        <v>#NAME?</v>
      </c>
      <c r="Q1541" t="e">
        <f ca="1"/>
        <v>#NAME?</v>
      </c>
      <c r="S1541" s="43"/>
      <c r="T1541" s="43"/>
      <c r="U1541" s="43"/>
    </row>
    <row r="1542" spans="14:21" x14ac:dyDescent="0.35">
      <c r="O1542" t="e">
        <f ca="1"/>
        <v>#NAME?</v>
      </c>
      <c r="P1542" t="e">
        <f ca="1"/>
        <v>#NAME?</v>
      </c>
      <c r="Q1542" t="e">
        <f ca="1"/>
        <v>#NAME?</v>
      </c>
      <c r="S1542" s="43"/>
      <c r="T1542" s="43"/>
      <c r="U1542" s="43"/>
    </row>
    <row r="1543" spans="14:21" x14ac:dyDescent="0.35">
      <c r="O1543" t="e">
        <f ca="1"/>
        <v>#NAME?</v>
      </c>
      <c r="P1543" t="e">
        <f ca="1"/>
        <v>#NAME?</v>
      </c>
      <c r="Q1543" t="e">
        <f ca="1"/>
        <v>#NAME?</v>
      </c>
      <c r="S1543" s="43"/>
      <c r="T1543" s="43"/>
      <c r="U1543" s="43"/>
    </row>
    <row r="1544" spans="14:21" x14ac:dyDescent="0.35">
      <c r="O1544" t="e">
        <f ca="1"/>
        <v>#NAME?</v>
      </c>
      <c r="P1544" t="e">
        <f ca="1"/>
        <v>#NAME?</v>
      </c>
      <c r="Q1544" t="e">
        <f ca="1"/>
        <v>#NAME?</v>
      </c>
      <c r="S1544" s="43"/>
      <c r="T1544" s="43"/>
      <c r="U1544" s="43"/>
    </row>
    <row r="1545" spans="14:21" x14ac:dyDescent="0.35">
      <c r="O1545" t="e">
        <f ca="1"/>
        <v>#NAME?</v>
      </c>
      <c r="P1545" t="e">
        <f ca="1"/>
        <v>#NAME?</v>
      </c>
      <c r="Q1545" t="e">
        <f ca="1"/>
        <v>#NAME?</v>
      </c>
      <c r="S1545" s="43"/>
      <c r="T1545" s="43"/>
      <c r="U1545" s="43"/>
    </row>
    <row r="1546" spans="14:21" x14ac:dyDescent="0.35">
      <c r="N1546">
        <v>772</v>
      </c>
      <c r="O1546" t="e">
        <f t="array" aca="1" ref="O1546:Q1551" ca="1">[1]!evect(INDEX(A$4:A$5999,N1546):INDEX(C$6:C$5999,N1546))</f>
        <v>#NAME?</v>
      </c>
      <c r="P1546" t="e">
        <f ca="1"/>
        <v>#NAME?</v>
      </c>
      <c r="Q1546" t="e">
        <f ca="1"/>
        <v>#NAME?</v>
      </c>
      <c r="S1546" s="43"/>
      <c r="T1546" s="43"/>
      <c r="U1546" s="43"/>
    </row>
    <row r="1547" spans="14:21" x14ac:dyDescent="0.35">
      <c r="O1547" t="e">
        <f ca="1"/>
        <v>#NAME?</v>
      </c>
      <c r="P1547" t="e">
        <f ca="1"/>
        <v>#NAME?</v>
      </c>
      <c r="Q1547" t="e">
        <f ca="1"/>
        <v>#NAME?</v>
      </c>
      <c r="S1547" s="43"/>
      <c r="T1547" s="43"/>
      <c r="U1547" s="43"/>
    </row>
    <row r="1548" spans="14:21" x14ac:dyDescent="0.35">
      <c r="O1548" t="e">
        <f ca="1"/>
        <v>#NAME?</v>
      </c>
      <c r="P1548" t="e">
        <f ca="1"/>
        <v>#NAME?</v>
      </c>
      <c r="Q1548" t="e">
        <f ca="1"/>
        <v>#NAME?</v>
      </c>
      <c r="S1548" s="43"/>
      <c r="T1548" s="43"/>
      <c r="U1548" s="43"/>
    </row>
    <row r="1549" spans="14:21" x14ac:dyDescent="0.35">
      <c r="O1549" t="e">
        <f ca="1"/>
        <v>#NAME?</v>
      </c>
      <c r="P1549" t="e">
        <f ca="1"/>
        <v>#NAME?</v>
      </c>
      <c r="Q1549" t="e">
        <f ca="1"/>
        <v>#NAME?</v>
      </c>
      <c r="S1549" s="43"/>
      <c r="T1549" s="43"/>
      <c r="U1549" s="43"/>
    </row>
    <row r="1550" spans="14:21" x14ac:dyDescent="0.35">
      <c r="O1550" t="e">
        <f ca="1"/>
        <v>#NAME?</v>
      </c>
      <c r="P1550" t="e">
        <f ca="1"/>
        <v>#NAME?</v>
      </c>
      <c r="Q1550" t="e">
        <f ca="1"/>
        <v>#NAME?</v>
      </c>
      <c r="S1550" s="43"/>
      <c r="T1550" s="43"/>
      <c r="U1550" s="43"/>
    </row>
    <row r="1551" spans="14:21" x14ac:dyDescent="0.35">
      <c r="O1551" t="e">
        <f ca="1"/>
        <v>#NAME?</v>
      </c>
      <c r="P1551" t="e">
        <f ca="1"/>
        <v>#NAME?</v>
      </c>
      <c r="Q1551" t="e">
        <f ca="1"/>
        <v>#NAME?</v>
      </c>
      <c r="S1551" s="43"/>
      <c r="T1551" s="43"/>
      <c r="U1551" s="43"/>
    </row>
    <row r="1552" spans="14:21" x14ac:dyDescent="0.35">
      <c r="N1552">
        <v>775</v>
      </c>
      <c r="O1552" t="e">
        <f t="array" aca="1" ref="O1552:Q1557" ca="1">[1]!evect(INDEX(A$4:A$5999,N1552):INDEX(C$6:C$5999,N1552))</f>
        <v>#NAME?</v>
      </c>
      <c r="P1552" t="e">
        <f ca="1"/>
        <v>#NAME?</v>
      </c>
      <c r="Q1552" t="e">
        <f ca="1"/>
        <v>#NAME?</v>
      </c>
      <c r="S1552" s="43"/>
      <c r="T1552" s="43"/>
      <c r="U1552" s="43"/>
    </row>
    <row r="1553" spans="14:21" x14ac:dyDescent="0.35">
      <c r="O1553" t="e">
        <f ca="1"/>
        <v>#NAME?</v>
      </c>
      <c r="P1553" t="e">
        <f ca="1"/>
        <v>#NAME?</v>
      </c>
      <c r="Q1553" t="e">
        <f ca="1"/>
        <v>#NAME?</v>
      </c>
      <c r="S1553" s="43"/>
      <c r="T1553" s="43"/>
      <c r="U1553" s="43"/>
    </row>
    <row r="1554" spans="14:21" x14ac:dyDescent="0.35">
      <c r="O1554" t="e">
        <f ca="1"/>
        <v>#NAME?</v>
      </c>
      <c r="P1554" t="e">
        <f ca="1"/>
        <v>#NAME?</v>
      </c>
      <c r="Q1554" t="e">
        <f ca="1"/>
        <v>#NAME?</v>
      </c>
      <c r="S1554" s="43"/>
      <c r="T1554" s="43"/>
      <c r="U1554" s="43"/>
    </row>
    <row r="1555" spans="14:21" x14ac:dyDescent="0.35">
      <c r="O1555" t="e">
        <f ca="1"/>
        <v>#NAME?</v>
      </c>
      <c r="P1555" t="e">
        <f ca="1"/>
        <v>#NAME?</v>
      </c>
      <c r="Q1555" t="e">
        <f ca="1"/>
        <v>#NAME?</v>
      </c>
      <c r="S1555" s="43"/>
      <c r="T1555" s="43"/>
      <c r="U1555" s="43"/>
    </row>
    <row r="1556" spans="14:21" x14ac:dyDescent="0.35">
      <c r="O1556" t="e">
        <f ca="1"/>
        <v>#NAME?</v>
      </c>
      <c r="P1556" t="e">
        <f ca="1"/>
        <v>#NAME?</v>
      </c>
      <c r="Q1556" t="e">
        <f ca="1"/>
        <v>#NAME?</v>
      </c>
      <c r="S1556" s="43"/>
      <c r="T1556" s="43"/>
      <c r="U1556" s="43"/>
    </row>
    <row r="1557" spans="14:21" x14ac:dyDescent="0.35">
      <c r="O1557" t="e">
        <f ca="1"/>
        <v>#NAME?</v>
      </c>
      <c r="P1557" t="e">
        <f ca="1"/>
        <v>#NAME?</v>
      </c>
      <c r="Q1557" t="e">
        <f ca="1"/>
        <v>#NAME?</v>
      </c>
      <c r="S1557" s="43"/>
      <c r="T1557" s="43"/>
      <c r="U1557" s="43"/>
    </row>
    <row r="1558" spans="14:21" x14ac:dyDescent="0.35">
      <c r="N1558">
        <v>778</v>
      </c>
      <c r="O1558" t="e">
        <f t="array" aca="1" ref="O1558:Q1563" ca="1">[1]!evect(INDEX(A$4:A$5999,N1558):INDEX(C$6:C$5999,N1558))</f>
        <v>#NAME?</v>
      </c>
      <c r="P1558" t="e">
        <f ca="1"/>
        <v>#NAME?</v>
      </c>
      <c r="Q1558" t="e">
        <f ca="1"/>
        <v>#NAME?</v>
      </c>
      <c r="S1558" s="43"/>
      <c r="T1558" s="43"/>
      <c r="U1558" s="43"/>
    </row>
    <row r="1559" spans="14:21" x14ac:dyDescent="0.35">
      <c r="O1559" t="e">
        <f ca="1"/>
        <v>#NAME?</v>
      </c>
      <c r="P1559" t="e">
        <f ca="1"/>
        <v>#NAME?</v>
      </c>
      <c r="Q1559" t="e">
        <f ca="1"/>
        <v>#NAME?</v>
      </c>
      <c r="S1559" s="43"/>
      <c r="T1559" s="43"/>
      <c r="U1559" s="43"/>
    </row>
    <row r="1560" spans="14:21" x14ac:dyDescent="0.35">
      <c r="O1560" t="e">
        <f ca="1"/>
        <v>#NAME?</v>
      </c>
      <c r="P1560" t="e">
        <f ca="1"/>
        <v>#NAME?</v>
      </c>
      <c r="Q1560" t="e">
        <f ca="1"/>
        <v>#NAME?</v>
      </c>
      <c r="S1560" s="43"/>
      <c r="T1560" s="43"/>
      <c r="U1560" s="43"/>
    </row>
    <row r="1561" spans="14:21" x14ac:dyDescent="0.35">
      <c r="O1561" t="e">
        <f ca="1"/>
        <v>#NAME?</v>
      </c>
      <c r="P1561" t="e">
        <f ca="1"/>
        <v>#NAME?</v>
      </c>
      <c r="Q1561" t="e">
        <f ca="1"/>
        <v>#NAME?</v>
      </c>
      <c r="S1561" s="43"/>
      <c r="T1561" s="43"/>
      <c r="U1561" s="43"/>
    </row>
    <row r="1562" spans="14:21" x14ac:dyDescent="0.35">
      <c r="O1562" t="e">
        <f ca="1"/>
        <v>#NAME?</v>
      </c>
      <c r="P1562" t="e">
        <f ca="1"/>
        <v>#NAME?</v>
      </c>
      <c r="Q1562" t="e">
        <f ca="1"/>
        <v>#NAME?</v>
      </c>
      <c r="S1562" s="43"/>
      <c r="T1562" s="43"/>
      <c r="U1562" s="43"/>
    </row>
    <row r="1563" spans="14:21" x14ac:dyDescent="0.35">
      <c r="O1563" t="e">
        <f ca="1"/>
        <v>#NAME?</v>
      </c>
      <c r="P1563" t="e">
        <f ca="1"/>
        <v>#NAME?</v>
      </c>
      <c r="Q1563" t="e">
        <f ca="1"/>
        <v>#NAME?</v>
      </c>
      <c r="S1563" s="43"/>
      <c r="T1563" s="43"/>
      <c r="U1563" s="43"/>
    </row>
    <row r="1564" spans="14:21" x14ac:dyDescent="0.35">
      <c r="N1564">
        <v>781</v>
      </c>
      <c r="O1564" t="e">
        <f t="array" aca="1" ref="O1564:Q1569" ca="1">[1]!evect(INDEX(A$4:A$5999,N1564):INDEX(C$6:C$5999,N1564))</f>
        <v>#NAME?</v>
      </c>
      <c r="P1564" t="e">
        <f ca="1"/>
        <v>#NAME?</v>
      </c>
      <c r="Q1564" t="e">
        <f ca="1"/>
        <v>#NAME?</v>
      </c>
      <c r="S1564" s="43"/>
      <c r="T1564" s="43"/>
      <c r="U1564" s="43"/>
    </row>
    <row r="1565" spans="14:21" x14ac:dyDescent="0.35">
      <c r="O1565" t="e">
        <f ca="1"/>
        <v>#NAME?</v>
      </c>
      <c r="P1565" t="e">
        <f ca="1"/>
        <v>#NAME?</v>
      </c>
      <c r="Q1565" t="e">
        <f ca="1"/>
        <v>#NAME?</v>
      </c>
      <c r="S1565" s="43"/>
      <c r="T1565" s="43"/>
      <c r="U1565" s="43"/>
    </row>
    <row r="1566" spans="14:21" x14ac:dyDescent="0.35">
      <c r="O1566" t="e">
        <f ca="1"/>
        <v>#NAME?</v>
      </c>
      <c r="P1566" t="e">
        <f ca="1"/>
        <v>#NAME?</v>
      </c>
      <c r="Q1566" t="e">
        <f ca="1"/>
        <v>#NAME?</v>
      </c>
      <c r="S1566" s="43"/>
      <c r="T1566" s="43"/>
      <c r="U1566" s="43"/>
    </row>
    <row r="1567" spans="14:21" x14ac:dyDescent="0.35">
      <c r="O1567" t="e">
        <f ca="1"/>
        <v>#NAME?</v>
      </c>
      <c r="P1567" t="e">
        <f ca="1"/>
        <v>#NAME?</v>
      </c>
      <c r="Q1567" t="e">
        <f ca="1"/>
        <v>#NAME?</v>
      </c>
      <c r="S1567" s="43"/>
      <c r="T1567" s="43"/>
      <c r="U1567" s="43"/>
    </row>
    <row r="1568" spans="14:21" x14ac:dyDescent="0.35">
      <c r="O1568" t="e">
        <f ca="1"/>
        <v>#NAME?</v>
      </c>
      <c r="P1568" t="e">
        <f ca="1"/>
        <v>#NAME?</v>
      </c>
      <c r="Q1568" t="e">
        <f ca="1"/>
        <v>#NAME?</v>
      </c>
      <c r="S1568" s="43"/>
      <c r="T1568" s="43"/>
      <c r="U1568" s="43"/>
    </row>
    <row r="1569" spans="14:21" x14ac:dyDescent="0.35">
      <c r="O1569" t="e">
        <f ca="1"/>
        <v>#NAME?</v>
      </c>
      <c r="P1569" t="e">
        <f ca="1"/>
        <v>#NAME?</v>
      </c>
      <c r="Q1569" t="e">
        <f ca="1"/>
        <v>#NAME?</v>
      </c>
      <c r="S1569" s="43"/>
      <c r="T1569" s="43"/>
      <c r="U1569" s="43"/>
    </row>
    <row r="1570" spans="14:21" x14ac:dyDescent="0.35">
      <c r="N1570">
        <v>784</v>
      </c>
      <c r="O1570" t="e">
        <f t="array" aca="1" ref="O1570:Q1575" ca="1">[1]!evect(INDEX(A$4:A$5999,N1570):INDEX(C$6:C$5999,N1570))</f>
        <v>#NAME?</v>
      </c>
      <c r="P1570" t="e">
        <f ca="1"/>
        <v>#NAME?</v>
      </c>
      <c r="Q1570" t="e">
        <f ca="1"/>
        <v>#NAME?</v>
      </c>
      <c r="S1570" s="43"/>
      <c r="T1570" s="43"/>
      <c r="U1570" s="43"/>
    </row>
    <row r="1571" spans="14:21" x14ac:dyDescent="0.35">
      <c r="O1571" t="e">
        <f ca="1"/>
        <v>#NAME?</v>
      </c>
      <c r="P1571" t="e">
        <f ca="1"/>
        <v>#NAME?</v>
      </c>
      <c r="Q1571" t="e">
        <f ca="1"/>
        <v>#NAME?</v>
      </c>
      <c r="S1571" s="43"/>
      <c r="T1571" s="43"/>
      <c r="U1571" s="43"/>
    </row>
    <row r="1572" spans="14:21" x14ac:dyDescent="0.35">
      <c r="O1572" t="e">
        <f ca="1"/>
        <v>#NAME?</v>
      </c>
      <c r="P1572" t="e">
        <f ca="1"/>
        <v>#NAME?</v>
      </c>
      <c r="Q1572" t="e">
        <f ca="1"/>
        <v>#NAME?</v>
      </c>
      <c r="S1572" s="43"/>
      <c r="T1572" s="43"/>
      <c r="U1572" s="43"/>
    </row>
    <row r="1573" spans="14:21" x14ac:dyDescent="0.35">
      <c r="O1573" t="e">
        <f ca="1"/>
        <v>#NAME?</v>
      </c>
      <c r="P1573" t="e">
        <f ca="1"/>
        <v>#NAME?</v>
      </c>
      <c r="Q1573" t="e">
        <f ca="1"/>
        <v>#NAME?</v>
      </c>
      <c r="S1573" s="43"/>
      <c r="T1573" s="43"/>
      <c r="U1573" s="43"/>
    </row>
    <row r="1574" spans="14:21" x14ac:dyDescent="0.35">
      <c r="O1574" t="e">
        <f ca="1"/>
        <v>#NAME?</v>
      </c>
      <c r="P1574" t="e">
        <f ca="1"/>
        <v>#NAME?</v>
      </c>
      <c r="Q1574" t="e">
        <f ca="1"/>
        <v>#NAME?</v>
      </c>
      <c r="S1574" s="43"/>
      <c r="T1574" s="43"/>
      <c r="U1574" s="43"/>
    </row>
    <row r="1575" spans="14:21" x14ac:dyDescent="0.35">
      <c r="O1575" t="e">
        <f ca="1"/>
        <v>#NAME?</v>
      </c>
      <c r="P1575" t="e">
        <f ca="1"/>
        <v>#NAME?</v>
      </c>
      <c r="Q1575" t="e">
        <f ca="1"/>
        <v>#NAME?</v>
      </c>
      <c r="S1575" s="43"/>
      <c r="T1575" s="43"/>
      <c r="U1575" s="43"/>
    </row>
    <row r="1576" spans="14:21" x14ac:dyDescent="0.35">
      <c r="N1576">
        <v>787</v>
      </c>
      <c r="O1576" t="e">
        <f t="array" aca="1" ref="O1576:Q1581" ca="1">[1]!evect(INDEX(A$4:A$5999,N1576):INDEX(C$6:C$5999,N1576))</f>
        <v>#NAME?</v>
      </c>
      <c r="P1576" t="e">
        <f ca="1"/>
        <v>#NAME?</v>
      </c>
      <c r="Q1576" t="e">
        <f ca="1"/>
        <v>#NAME?</v>
      </c>
      <c r="S1576" s="43"/>
      <c r="T1576" s="43"/>
      <c r="U1576" s="43"/>
    </row>
    <row r="1577" spans="14:21" x14ac:dyDescent="0.35">
      <c r="O1577" t="e">
        <f ca="1"/>
        <v>#NAME?</v>
      </c>
      <c r="P1577" t="e">
        <f ca="1"/>
        <v>#NAME?</v>
      </c>
      <c r="Q1577" t="e">
        <f ca="1"/>
        <v>#NAME?</v>
      </c>
      <c r="S1577" s="43"/>
      <c r="T1577" s="43"/>
      <c r="U1577" s="43"/>
    </row>
    <row r="1578" spans="14:21" x14ac:dyDescent="0.35">
      <c r="O1578" t="e">
        <f ca="1"/>
        <v>#NAME?</v>
      </c>
      <c r="P1578" t="e">
        <f ca="1"/>
        <v>#NAME?</v>
      </c>
      <c r="Q1578" t="e">
        <f ca="1"/>
        <v>#NAME?</v>
      </c>
      <c r="S1578" s="43"/>
      <c r="T1578" s="43"/>
      <c r="U1578" s="43"/>
    </row>
    <row r="1579" spans="14:21" x14ac:dyDescent="0.35">
      <c r="O1579" t="e">
        <f ca="1"/>
        <v>#NAME?</v>
      </c>
      <c r="P1579" t="e">
        <f ca="1"/>
        <v>#NAME?</v>
      </c>
      <c r="Q1579" t="e">
        <f ca="1"/>
        <v>#NAME?</v>
      </c>
      <c r="S1579" s="43"/>
      <c r="T1579" s="43"/>
      <c r="U1579" s="43"/>
    </row>
    <row r="1580" spans="14:21" x14ac:dyDescent="0.35">
      <c r="O1580" t="e">
        <f ca="1"/>
        <v>#NAME?</v>
      </c>
      <c r="P1580" t="e">
        <f ca="1"/>
        <v>#NAME?</v>
      </c>
      <c r="Q1580" t="e">
        <f ca="1"/>
        <v>#NAME?</v>
      </c>
      <c r="S1580" s="43"/>
      <c r="T1580" s="43"/>
      <c r="U1580" s="43"/>
    </row>
    <row r="1581" spans="14:21" x14ac:dyDescent="0.35">
      <c r="O1581" t="e">
        <f ca="1"/>
        <v>#NAME?</v>
      </c>
      <c r="P1581" t="e">
        <f ca="1"/>
        <v>#NAME?</v>
      </c>
      <c r="Q1581" t="e">
        <f ca="1"/>
        <v>#NAME?</v>
      </c>
      <c r="S1581" s="43"/>
      <c r="T1581" s="43"/>
      <c r="U1581" s="43"/>
    </row>
    <row r="1582" spans="14:21" x14ac:dyDescent="0.35">
      <c r="N1582">
        <v>790</v>
      </c>
      <c r="O1582" t="e">
        <f t="array" aca="1" ref="O1582:Q1587" ca="1">[1]!evect(INDEX(A$4:A$5999,N1582):INDEX(C$6:C$5999,N1582))</f>
        <v>#NAME?</v>
      </c>
      <c r="P1582" t="e">
        <f ca="1"/>
        <v>#NAME?</v>
      </c>
      <c r="Q1582" t="e">
        <f ca="1"/>
        <v>#NAME?</v>
      </c>
      <c r="S1582" s="43"/>
      <c r="T1582" s="43"/>
      <c r="U1582" s="43"/>
    </row>
    <row r="1583" spans="14:21" x14ac:dyDescent="0.35">
      <c r="O1583" t="e">
        <f ca="1"/>
        <v>#NAME?</v>
      </c>
      <c r="P1583" t="e">
        <f ca="1"/>
        <v>#NAME?</v>
      </c>
      <c r="Q1583" t="e">
        <f ca="1"/>
        <v>#NAME?</v>
      </c>
      <c r="S1583" s="43"/>
      <c r="T1583" s="43"/>
      <c r="U1583" s="43"/>
    </row>
    <row r="1584" spans="14:21" x14ac:dyDescent="0.35">
      <c r="O1584" t="e">
        <f ca="1"/>
        <v>#NAME?</v>
      </c>
      <c r="P1584" t="e">
        <f ca="1"/>
        <v>#NAME?</v>
      </c>
      <c r="Q1584" t="e">
        <f ca="1"/>
        <v>#NAME?</v>
      </c>
      <c r="S1584" s="43"/>
      <c r="T1584" s="43"/>
      <c r="U1584" s="43"/>
    </row>
    <row r="1585" spans="14:21" x14ac:dyDescent="0.35">
      <c r="O1585" t="e">
        <f ca="1"/>
        <v>#NAME?</v>
      </c>
      <c r="P1585" t="e">
        <f ca="1"/>
        <v>#NAME?</v>
      </c>
      <c r="Q1585" t="e">
        <f ca="1"/>
        <v>#NAME?</v>
      </c>
      <c r="S1585" s="43"/>
      <c r="T1585" s="43"/>
      <c r="U1585" s="43"/>
    </row>
    <row r="1586" spans="14:21" x14ac:dyDescent="0.35">
      <c r="O1586" t="e">
        <f ca="1"/>
        <v>#NAME?</v>
      </c>
      <c r="P1586" t="e">
        <f ca="1"/>
        <v>#NAME?</v>
      </c>
      <c r="Q1586" t="e">
        <f ca="1"/>
        <v>#NAME?</v>
      </c>
      <c r="S1586" s="43"/>
      <c r="T1586" s="43"/>
      <c r="U1586" s="43"/>
    </row>
    <row r="1587" spans="14:21" x14ac:dyDescent="0.35">
      <c r="O1587" t="e">
        <f ca="1"/>
        <v>#NAME?</v>
      </c>
      <c r="P1587" t="e">
        <f ca="1"/>
        <v>#NAME?</v>
      </c>
      <c r="Q1587" t="e">
        <f ca="1"/>
        <v>#NAME?</v>
      </c>
      <c r="S1587" s="43"/>
      <c r="T1587" s="43"/>
      <c r="U1587" s="43"/>
    </row>
    <row r="1588" spans="14:21" x14ac:dyDescent="0.35">
      <c r="N1588">
        <v>793</v>
      </c>
      <c r="O1588" t="e">
        <f t="array" aca="1" ref="O1588:Q1593" ca="1">[1]!evect(INDEX(A$4:A$5999,N1588):INDEX(C$6:C$5999,N1588))</f>
        <v>#NAME?</v>
      </c>
      <c r="P1588" t="e">
        <f ca="1"/>
        <v>#NAME?</v>
      </c>
      <c r="Q1588" t="e">
        <f ca="1"/>
        <v>#NAME?</v>
      </c>
      <c r="S1588" s="43"/>
      <c r="T1588" s="43"/>
      <c r="U1588" s="43"/>
    </row>
    <row r="1589" spans="14:21" x14ac:dyDescent="0.35">
      <c r="O1589" t="e">
        <f ca="1"/>
        <v>#NAME?</v>
      </c>
      <c r="P1589" t="e">
        <f ca="1"/>
        <v>#NAME?</v>
      </c>
      <c r="Q1589" t="e">
        <f ca="1"/>
        <v>#NAME?</v>
      </c>
      <c r="S1589" s="43"/>
      <c r="T1589" s="43"/>
      <c r="U1589" s="43"/>
    </row>
    <row r="1590" spans="14:21" x14ac:dyDescent="0.35">
      <c r="O1590" t="e">
        <f ca="1"/>
        <v>#NAME?</v>
      </c>
      <c r="P1590" t="e">
        <f ca="1"/>
        <v>#NAME?</v>
      </c>
      <c r="Q1590" t="e">
        <f ca="1"/>
        <v>#NAME?</v>
      </c>
      <c r="S1590" s="43"/>
      <c r="T1590" s="43"/>
      <c r="U1590" s="43"/>
    </row>
    <row r="1591" spans="14:21" x14ac:dyDescent="0.35">
      <c r="O1591" t="e">
        <f ca="1"/>
        <v>#NAME?</v>
      </c>
      <c r="P1591" t="e">
        <f ca="1"/>
        <v>#NAME?</v>
      </c>
      <c r="Q1591" t="e">
        <f ca="1"/>
        <v>#NAME?</v>
      </c>
      <c r="S1591" s="43"/>
      <c r="T1591" s="43"/>
      <c r="U1591" s="43"/>
    </row>
    <row r="1592" spans="14:21" x14ac:dyDescent="0.35">
      <c r="O1592" t="e">
        <f ca="1"/>
        <v>#NAME?</v>
      </c>
      <c r="P1592" t="e">
        <f ca="1"/>
        <v>#NAME?</v>
      </c>
      <c r="Q1592" t="e">
        <f ca="1"/>
        <v>#NAME?</v>
      </c>
      <c r="S1592" s="43"/>
      <c r="T1592" s="43"/>
      <c r="U1592" s="43"/>
    </row>
    <row r="1593" spans="14:21" x14ac:dyDescent="0.35">
      <c r="O1593" t="e">
        <f ca="1"/>
        <v>#NAME?</v>
      </c>
      <c r="P1593" t="e">
        <f ca="1"/>
        <v>#NAME?</v>
      </c>
      <c r="Q1593" t="e">
        <f ca="1"/>
        <v>#NAME?</v>
      </c>
      <c r="S1593" s="43"/>
      <c r="T1593" s="43"/>
      <c r="U1593" s="43"/>
    </row>
    <row r="1594" spans="14:21" x14ac:dyDescent="0.35">
      <c r="N1594">
        <v>796</v>
      </c>
      <c r="O1594" t="e">
        <f t="array" aca="1" ref="O1594:Q1599" ca="1">[1]!evect(INDEX(A$4:A$5999,N1594):INDEX(C$6:C$5999,N1594))</f>
        <v>#NAME?</v>
      </c>
      <c r="P1594" t="e">
        <f ca="1"/>
        <v>#NAME?</v>
      </c>
      <c r="Q1594" t="e">
        <f ca="1"/>
        <v>#NAME?</v>
      </c>
      <c r="S1594" s="43"/>
      <c r="T1594" s="43"/>
      <c r="U1594" s="43"/>
    </row>
    <row r="1595" spans="14:21" x14ac:dyDescent="0.35">
      <c r="O1595" t="e">
        <f ca="1"/>
        <v>#NAME?</v>
      </c>
      <c r="P1595" t="e">
        <f ca="1"/>
        <v>#NAME?</v>
      </c>
      <c r="Q1595" t="e">
        <f ca="1"/>
        <v>#NAME?</v>
      </c>
      <c r="S1595" s="43"/>
      <c r="T1595" s="43"/>
      <c r="U1595" s="43"/>
    </row>
    <row r="1596" spans="14:21" x14ac:dyDescent="0.35">
      <c r="O1596" t="e">
        <f ca="1"/>
        <v>#NAME?</v>
      </c>
      <c r="P1596" t="e">
        <f ca="1"/>
        <v>#NAME?</v>
      </c>
      <c r="Q1596" t="e">
        <f ca="1"/>
        <v>#NAME?</v>
      </c>
      <c r="S1596" s="43"/>
      <c r="T1596" s="43"/>
      <c r="U1596" s="43"/>
    </row>
    <row r="1597" spans="14:21" x14ac:dyDescent="0.35">
      <c r="O1597" t="e">
        <f ca="1"/>
        <v>#NAME?</v>
      </c>
      <c r="P1597" t="e">
        <f ca="1"/>
        <v>#NAME?</v>
      </c>
      <c r="Q1597" t="e">
        <f ca="1"/>
        <v>#NAME?</v>
      </c>
      <c r="S1597" s="43"/>
      <c r="T1597" s="43"/>
      <c r="U1597" s="43"/>
    </row>
    <row r="1598" spans="14:21" x14ac:dyDescent="0.35">
      <c r="O1598" t="e">
        <f ca="1"/>
        <v>#NAME?</v>
      </c>
      <c r="P1598" t="e">
        <f ca="1"/>
        <v>#NAME?</v>
      </c>
      <c r="Q1598" t="e">
        <f ca="1"/>
        <v>#NAME?</v>
      </c>
      <c r="S1598" s="43"/>
      <c r="T1598" s="43"/>
      <c r="U1598" s="43"/>
    </row>
    <row r="1599" spans="14:21" x14ac:dyDescent="0.35">
      <c r="O1599" t="e">
        <f ca="1"/>
        <v>#NAME?</v>
      </c>
      <c r="P1599" t="e">
        <f ca="1"/>
        <v>#NAME?</v>
      </c>
      <c r="Q1599" t="e">
        <f ca="1"/>
        <v>#NAME?</v>
      </c>
      <c r="S1599" s="43"/>
      <c r="T1599" s="43"/>
      <c r="U1599" s="43"/>
    </row>
    <row r="1600" spans="14:21" x14ac:dyDescent="0.35">
      <c r="N1600">
        <v>799</v>
      </c>
      <c r="O1600" t="e">
        <f t="array" aca="1" ref="O1600:Q1605" ca="1">[1]!evect(INDEX(A$4:A$5999,N1600):INDEX(C$6:C$5999,N1600))</f>
        <v>#NAME?</v>
      </c>
      <c r="P1600" t="e">
        <f ca="1"/>
        <v>#NAME?</v>
      </c>
      <c r="Q1600" t="e">
        <f ca="1"/>
        <v>#NAME?</v>
      </c>
      <c r="S1600" s="43"/>
      <c r="T1600" s="43"/>
      <c r="U1600" s="43"/>
    </row>
    <row r="1601" spans="14:21" x14ac:dyDescent="0.35">
      <c r="O1601" t="e">
        <f ca="1"/>
        <v>#NAME?</v>
      </c>
      <c r="P1601" t="e">
        <f ca="1"/>
        <v>#NAME?</v>
      </c>
      <c r="Q1601" t="e">
        <f ca="1"/>
        <v>#NAME?</v>
      </c>
      <c r="S1601" s="43"/>
      <c r="T1601" s="43"/>
      <c r="U1601" s="43"/>
    </row>
    <row r="1602" spans="14:21" x14ac:dyDescent="0.35">
      <c r="O1602" t="e">
        <f ca="1"/>
        <v>#NAME?</v>
      </c>
      <c r="P1602" t="e">
        <f ca="1"/>
        <v>#NAME?</v>
      </c>
      <c r="Q1602" t="e">
        <f ca="1"/>
        <v>#NAME?</v>
      </c>
      <c r="S1602" s="43"/>
      <c r="T1602" s="43"/>
      <c r="U1602" s="43"/>
    </row>
    <row r="1603" spans="14:21" x14ac:dyDescent="0.35">
      <c r="O1603" t="e">
        <f ca="1"/>
        <v>#NAME?</v>
      </c>
      <c r="P1603" t="e">
        <f ca="1"/>
        <v>#NAME?</v>
      </c>
      <c r="Q1603" t="e">
        <f ca="1"/>
        <v>#NAME?</v>
      </c>
      <c r="S1603" s="43"/>
      <c r="T1603" s="43"/>
      <c r="U1603" s="43"/>
    </row>
    <row r="1604" spans="14:21" x14ac:dyDescent="0.35">
      <c r="O1604" t="e">
        <f ca="1"/>
        <v>#NAME?</v>
      </c>
      <c r="P1604" t="e">
        <f ca="1"/>
        <v>#NAME?</v>
      </c>
      <c r="Q1604" t="e">
        <f ca="1"/>
        <v>#NAME?</v>
      </c>
      <c r="S1604" s="43"/>
      <c r="T1604" s="43"/>
      <c r="U1604" s="43"/>
    </row>
    <row r="1605" spans="14:21" x14ac:dyDescent="0.35">
      <c r="O1605" t="e">
        <f ca="1"/>
        <v>#NAME?</v>
      </c>
      <c r="P1605" t="e">
        <f ca="1"/>
        <v>#NAME?</v>
      </c>
      <c r="Q1605" t="e">
        <f ca="1"/>
        <v>#NAME?</v>
      </c>
      <c r="S1605" s="43"/>
      <c r="T1605" s="43"/>
      <c r="U1605" s="43"/>
    </row>
    <row r="1606" spans="14:21" x14ac:dyDescent="0.35">
      <c r="N1606">
        <v>802</v>
      </c>
      <c r="O1606" t="e">
        <f t="array" aca="1" ref="O1606:Q1611" ca="1">[1]!evect(INDEX(A$4:A$5999,N1606):INDEX(C$6:C$5999,N1606))</f>
        <v>#NAME?</v>
      </c>
      <c r="P1606" t="e">
        <f ca="1"/>
        <v>#NAME?</v>
      </c>
      <c r="Q1606" t="e">
        <f ca="1"/>
        <v>#NAME?</v>
      </c>
      <c r="S1606" s="43"/>
      <c r="T1606" s="43"/>
      <c r="U1606" s="43"/>
    </row>
    <row r="1607" spans="14:21" x14ac:dyDescent="0.35">
      <c r="O1607" t="e">
        <f ca="1"/>
        <v>#NAME?</v>
      </c>
      <c r="P1607" t="e">
        <f ca="1"/>
        <v>#NAME?</v>
      </c>
      <c r="Q1607" t="e">
        <f ca="1"/>
        <v>#NAME?</v>
      </c>
      <c r="S1607" s="43"/>
      <c r="T1607" s="43"/>
      <c r="U1607" s="43"/>
    </row>
    <row r="1608" spans="14:21" x14ac:dyDescent="0.35">
      <c r="O1608" t="e">
        <f ca="1"/>
        <v>#NAME?</v>
      </c>
      <c r="P1608" t="e">
        <f ca="1"/>
        <v>#NAME?</v>
      </c>
      <c r="Q1608" t="e">
        <f ca="1"/>
        <v>#NAME?</v>
      </c>
      <c r="S1608" s="43"/>
      <c r="T1608" s="43"/>
      <c r="U1608" s="43"/>
    </row>
    <row r="1609" spans="14:21" x14ac:dyDescent="0.35">
      <c r="O1609" t="e">
        <f ca="1"/>
        <v>#NAME?</v>
      </c>
      <c r="P1609" t="e">
        <f ca="1"/>
        <v>#NAME?</v>
      </c>
      <c r="Q1609" t="e">
        <f ca="1"/>
        <v>#NAME?</v>
      </c>
      <c r="S1609" s="43"/>
      <c r="T1609" s="43"/>
      <c r="U1609" s="43"/>
    </row>
    <row r="1610" spans="14:21" x14ac:dyDescent="0.35">
      <c r="O1610" t="e">
        <f ca="1"/>
        <v>#NAME?</v>
      </c>
      <c r="P1610" t="e">
        <f ca="1"/>
        <v>#NAME?</v>
      </c>
      <c r="Q1610" t="e">
        <f ca="1"/>
        <v>#NAME?</v>
      </c>
      <c r="S1610" s="43"/>
      <c r="T1610" s="43"/>
      <c r="U1610" s="43"/>
    </row>
    <row r="1611" spans="14:21" x14ac:dyDescent="0.35">
      <c r="O1611" t="e">
        <f ca="1"/>
        <v>#NAME?</v>
      </c>
      <c r="P1611" t="e">
        <f ca="1"/>
        <v>#NAME?</v>
      </c>
      <c r="Q1611" t="e">
        <f ca="1"/>
        <v>#NAME?</v>
      </c>
      <c r="S1611" s="43"/>
      <c r="T1611" s="43"/>
      <c r="U1611" s="43"/>
    </row>
    <row r="1612" spans="14:21" x14ac:dyDescent="0.35">
      <c r="N1612">
        <v>805</v>
      </c>
      <c r="O1612" t="e">
        <f t="array" aca="1" ref="O1612:Q1617" ca="1">[1]!evect(INDEX(A$4:A$5999,N1612):INDEX(C$6:C$5999,N1612))</f>
        <v>#NAME?</v>
      </c>
      <c r="P1612" t="e">
        <f ca="1"/>
        <v>#NAME?</v>
      </c>
      <c r="Q1612" t="e">
        <f ca="1"/>
        <v>#NAME?</v>
      </c>
      <c r="S1612" s="43"/>
      <c r="T1612" s="43"/>
      <c r="U1612" s="43"/>
    </row>
    <row r="1613" spans="14:21" x14ac:dyDescent="0.35">
      <c r="O1613" t="e">
        <f ca="1"/>
        <v>#NAME?</v>
      </c>
      <c r="P1613" t="e">
        <f ca="1"/>
        <v>#NAME?</v>
      </c>
      <c r="Q1613" t="e">
        <f ca="1"/>
        <v>#NAME?</v>
      </c>
      <c r="S1613" s="43"/>
      <c r="T1613" s="43"/>
      <c r="U1613" s="43"/>
    </row>
    <row r="1614" spans="14:21" x14ac:dyDescent="0.35">
      <c r="O1614" t="e">
        <f ca="1"/>
        <v>#NAME?</v>
      </c>
      <c r="P1614" t="e">
        <f ca="1"/>
        <v>#NAME?</v>
      </c>
      <c r="Q1614" t="e">
        <f ca="1"/>
        <v>#NAME?</v>
      </c>
      <c r="S1614" s="43"/>
      <c r="T1614" s="43"/>
      <c r="U1614" s="43"/>
    </row>
    <row r="1615" spans="14:21" x14ac:dyDescent="0.35">
      <c r="O1615" t="e">
        <f ca="1"/>
        <v>#NAME?</v>
      </c>
      <c r="P1615" t="e">
        <f ca="1"/>
        <v>#NAME?</v>
      </c>
      <c r="Q1615" t="e">
        <f ca="1"/>
        <v>#NAME?</v>
      </c>
      <c r="S1615" s="43"/>
      <c r="T1615" s="43"/>
      <c r="U1615" s="43"/>
    </row>
    <row r="1616" spans="14:21" x14ac:dyDescent="0.35">
      <c r="O1616" t="e">
        <f ca="1"/>
        <v>#NAME?</v>
      </c>
      <c r="P1616" t="e">
        <f ca="1"/>
        <v>#NAME?</v>
      </c>
      <c r="Q1616" t="e">
        <f ca="1"/>
        <v>#NAME?</v>
      </c>
      <c r="S1616" s="43"/>
      <c r="T1616" s="43"/>
      <c r="U1616" s="43"/>
    </row>
    <row r="1617" spans="14:21" x14ac:dyDescent="0.35">
      <c r="O1617" t="e">
        <f ca="1"/>
        <v>#NAME?</v>
      </c>
      <c r="P1617" t="e">
        <f ca="1"/>
        <v>#NAME?</v>
      </c>
      <c r="Q1617" t="e">
        <f ca="1"/>
        <v>#NAME?</v>
      </c>
      <c r="S1617" s="43"/>
      <c r="T1617" s="43"/>
      <c r="U1617" s="43"/>
    </row>
    <row r="1618" spans="14:21" x14ac:dyDescent="0.35">
      <c r="N1618">
        <v>808</v>
      </c>
      <c r="O1618" t="e">
        <f t="array" aca="1" ref="O1618:Q1623" ca="1">[1]!evect(INDEX(A$4:A$5999,N1618):INDEX(C$6:C$5999,N1618))</f>
        <v>#NAME?</v>
      </c>
      <c r="P1618" t="e">
        <f ca="1"/>
        <v>#NAME?</v>
      </c>
      <c r="Q1618" t="e">
        <f ca="1"/>
        <v>#NAME?</v>
      </c>
      <c r="S1618" s="43"/>
      <c r="T1618" s="43"/>
      <c r="U1618" s="43"/>
    </row>
    <row r="1619" spans="14:21" x14ac:dyDescent="0.35">
      <c r="O1619" t="e">
        <f ca="1"/>
        <v>#NAME?</v>
      </c>
      <c r="P1619" t="e">
        <f ca="1"/>
        <v>#NAME?</v>
      </c>
      <c r="Q1619" t="e">
        <f ca="1"/>
        <v>#NAME?</v>
      </c>
      <c r="S1619" s="43"/>
      <c r="T1619" s="43"/>
      <c r="U1619" s="43"/>
    </row>
    <row r="1620" spans="14:21" x14ac:dyDescent="0.35">
      <c r="O1620" t="e">
        <f ca="1"/>
        <v>#NAME?</v>
      </c>
      <c r="P1620" t="e">
        <f ca="1"/>
        <v>#NAME?</v>
      </c>
      <c r="Q1620" t="e">
        <f ca="1"/>
        <v>#NAME?</v>
      </c>
      <c r="S1620" s="43"/>
      <c r="T1620" s="43"/>
      <c r="U1620" s="43"/>
    </row>
    <row r="1621" spans="14:21" x14ac:dyDescent="0.35">
      <c r="O1621" t="e">
        <f ca="1"/>
        <v>#NAME?</v>
      </c>
      <c r="P1621" t="e">
        <f ca="1"/>
        <v>#NAME?</v>
      </c>
      <c r="Q1621" t="e">
        <f ca="1"/>
        <v>#NAME?</v>
      </c>
      <c r="S1621" s="43"/>
      <c r="T1621" s="43"/>
      <c r="U1621" s="43"/>
    </row>
    <row r="1622" spans="14:21" x14ac:dyDescent="0.35">
      <c r="O1622" t="e">
        <f ca="1"/>
        <v>#NAME?</v>
      </c>
      <c r="P1622" t="e">
        <f ca="1"/>
        <v>#NAME?</v>
      </c>
      <c r="Q1622" t="e">
        <f ca="1"/>
        <v>#NAME?</v>
      </c>
      <c r="S1622" s="43"/>
      <c r="T1622" s="43"/>
      <c r="U1622" s="43"/>
    </row>
    <row r="1623" spans="14:21" x14ac:dyDescent="0.35">
      <c r="O1623" t="e">
        <f ca="1"/>
        <v>#NAME?</v>
      </c>
      <c r="P1623" t="e">
        <f ca="1"/>
        <v>#NAME?</v>
      </c>
      <c r="Q1623" t="e">
        <f ca="1"/>
        <v>#NAME?</v>
      </c>
      <c r="S1623" s="43"/>
      <c r="T1623" s="43"/>
      <c r="U1623" s="43"/>
    </row>
    <row r="1624" spans="14:21" x14ac:dyDescent="0.35">
      <c r="N1624">
        <v>811</v>
      </c>
      <c r="O1624" t="e">
        <f t="array" aca="1" ref="O1624:Q1629" ca="1">[1]!evect(INDEX(A$4:A$5999,N1624):INDEX(C$6:C$5999,N1624))</f>
        <v>#NAME?</v>
      </c>
      <c r="P1624" t="e">
        <f ca="1"/>
        <v>#NAME?</v>
      </c>
      <c r="Q1624" t="e">
        <f ca="1"/>
        <v>#NAME?</v>
      </c>
      <c r="S1624" s="43"/>
      <c r="T1624" s="43"/>
      <c r="U1624" s="43"/>
    </row>
    <row r="1625" spans="14:21" x14ac:dyDescent="0.35">
      <c r="O1625" t="e">
        <f ca="1"/>
        <v>#NAME?</v>
      </c>
      <c r="P1625" t="e">
        <f ca="1"/>
        <v>#NAME?</v>
      </c>
      <c r="Q1625" t="e">
        <f ca="1"/>
        <v>#NAME?</v>
      </c>
      <c r="S1625" s="43"/>
      <c r="T1625" s="43"/>
      <c r="U1625" s="43"/>
    </row>
    <row r="1626" spans="14:21" x14ac:dyDescent="0.35">
      <c r="O1626" t="e">
        <f ca="1"/>
        <v>#NAME?</v>
      </c>
      <c r="P1626" t="e">
        <f ca="1"/>
        <v>#NAME?</v>
      </c>
      <c r="Q1626" t="e">
        <f ca="1"/>
        <v>#NAME?</v>
      </c>
      <c r="S1626" s="43"/>
      <c r="T1626" s="43"/>
      <c r="U1626" s="43"/>
    </row>
    <row r="1627" spans="14:21" x14ac:dyDescent="0.35">
      <c r="O1627" t="e">
        <f ca="1"/>
        <v>#NAME?</v>
      </c>
      <c r="P1627" t="e">
        <f ca="1"/>
        <v>#NAME?</v>
      </c>
      <c r="Q1627" t="e">
        <f ca="1"/>
        <v>#NAME?</v>
      </c>
      <c r="S1627" s="43"/>
      <c r="T1627" s="43"/>
      <c r="U1627" s="43"/>
    </row>
    <row r="1628" spans="14:21" x14ac:dyDescent="0.35">
      <c r="O1628" t="e">
        <f ca="1"/>
        <v>#NAME?</v>
      </c>
      <c r="P1628" t="e">
        <f ca="1"/>
        <v>#NAME?</v>
      </c>
      <c r="Q1628" t="e">
        <f ca="1"/>
        <v>#NAME?</v>
      </c>
      <c r="S1628" s="43"/>
      <c r="T1628" s="43"/>
      <c r="U1628" s="43"/>
    </row>
    <row r="1629" spans="14:21" x14ac:dyDescent="0.35">
      <c r="O1629" t="e">
        <f ca="1"/>
        <v>#NAME?</v>
      </c>
      <c r="P1629" t="e">
        <f ca="1"/>
        <v>#NAME?</v>
      </c>
      <c r="Q1629" t="e">
        <f ca="1"/>
        <v>#NAME?</v>
      </c>
      <c r="S1629" s="43"/>
      <c r="T1629" s="43"/>
      <c r="U1629" s="43"/>
    </row>
    <row r="1630" spans="14:21" x14ac:dyDescent="0.35">
      <c r="N1630">
        <v>814</v>
      </c>
      <c r="O1630" t="e">
        <f t="array" aca="1" ref="O1630:Q1635" ca="1">[1]!evect(INDEX(A$4:A$5999,N1630):INDEX(C$6:C$5999,N1630))</f>
        <v>#NAME?</v>
      </c>
      <c r="P1630" t="e">
        <f ca="1"/>
        <v>#NAME?</v>
      </c>
      <c r="Q1630" t="e">
        <f ca="1"/>
        <v>#NAME?</v>
      </c>
      <c r="S1630" s="43"/>
      <c r="T1630" s="43"/>
      <c r="U1630" s="43"/>
    </row>
    <row r="1631" spans="14:21" x14ac:dyDescent="0.35">
      <c r="O1631" t="e">
        <f ca="1"/>
        <v>#NAME?</v>
      </c>
      <c r="P1631" t="e">
        <f ca="1"/>
        <v>#NAME?</v>
      </c>
      <c r="Q1631" t="e">
        <f ca="1"/>
        <v>#NAME?</v>
      </c>
      <c r="S1631" s="43"/>
      <c r="T1631" s="43"/>
      <c r="U1631" s="43"/>
    </row>
    <row r="1632" spans="14:21" x14ac:dyDescent="0.35">
      <c r="O1632" t="e">
        <f ca="1"/>
        <v>#NAME?</v>
      </c>
      <c r="P1632" t="e">
        <f ca="1"/>
        <v>#NAME?</v>
      </c>
      <c r="Q1632" t="e">
        <f ca="1"/>
        <v>#NAME?</v>
      </c>
      <c r="S1632" s="43"/>
      <c r="T1632" s="43"/>
      <c r="U1632" s="43"/>
    </row>
    <row r="1633" spans="14:21" x14ac:dyDescent="0.35">
      <c r="O1633" t="e">
        <f ca="1"/>
        <v>#NAME?</v>
      </c>
      <c r="P1633" t="e">
        <f ca="1"/>
        <v>#NAME?</v>
      </c>
      <c r="Q1633" t="e">
        <f ca="1"/>
        <v>#NAME?</v>
      </c>
      <c r="S1633" s="43"/>
      <c r="T1633" s="43"/>
      <c r="U1633" s="43"/>
    </row>
    <row r="1634" spans="14:21" x14ac:dyDescent="0.35">
      <c r="O1634" t="e">
        <f ca="1"/>
        <v>#NAME?</v>
      </c>
      <c r="P1634" t="e">
        <f ca="1"/>
        <v>#NAME?</v>
      </c>
      <c r="Q1634" t="e">
        <f ca="1"/>
        <v>#NAME?</v>
      </c>
      <c r="S1634" s="43"/>
      <c r="T1634" s="43"/>
      <c r="U1634" s="43"/>
    </row>
    <row r="1635" spans="14:21" x14ac:dyDescent="0.35">
      <c r="O1635" t="e">
        <f ca="1"/>
        <v>#NAME?</v>
      </c>
      <c r="P1635" t="e">
        <f ca="1"/>
        <v>#NAME?</v>
      </c>
      <c r="Q1635" t="e">
        <f ca="1"/>
        <v>#NAME?</v>
      </c>
      <c r="S1635" s="43"/>
      <c r="T1635" s="43"/>
      <c r="U1635" s="43"/>
    </row>
    <row r="1636" spans="14:21" x14ac:dyDescent="0.35">
      <c r="N1636">
        <v>817</v>
      </c>
      <c r="O1636" t="e">
        <f t="array" aca="1" ref="O1636:Q1641" ca="1">[1]!evect(INDEX(A$4:A$5999,N1636):INDEX(C$6:C$5999,N1636))</f>
        <v>#NAME?</v>
      </c>
      <c r="P1636" t="e">
        <f ca="1"/>
        <v>#NAME?</v>
      </c>
      <c r="Q1636" t="e">
        <f ca="1"/>
        <v>#NAME?</v>
      </c>
      <c r="S1636" s="43"/>
      <c r="T1636" s="43"/>
      <c r="U1636" s="43"/>
    </row>
    <row r="1637" spans="14:21" x14ac:dyDescent="0.35">
      <c r="O1637" t="e">
        <f ca="1"/>
        <v>#NAME?</v>
      </c>
      <c r="P1637" t="e">
        <f ca="1"/>
        <v>#NAME?</v>
      </c>
      <c r="Q1637" t="e">
        <f ca="1"/>
        <v>#NAME?</v>
      </c>
      <c r="S1637" s="43"/>
      <c r="T1637" s="43"/>
      <c r="U1637" s="43"/>
    </row>
    <row r="1638" spans="14:21" x14ac:dyDescent="0.35">
      <c r="O1638" t="e">
        <f ca="1"/>
        <v>#NAME?</v>
      </c>
      <c r="P1638" t="e">
        <f ca="1"/>
        <v>#NAME?</v>
      </c>
      <c r="Q1638" t="e">
        <f ca="1"/>
        <v>#NAME?</v>
      </c>
      <c r="S1638" s="43"/>
      <c r="T1638" s="43"/>
      <c r="U1638" s="43"/>
    </row>
    <row r="1639" spans="14:21" x14ac:dyDescent="0.35">
      <c r="O1639" t="e">
        <f ca="1"/>
        <v>#NAME?</v>
      </c>
      <c r="P1639" t="e">
        <f ca="1"/>
        <v>#NAME?</v>
      </c>
      <c r="Q1639" t="e">
        <f ca="1"/>
        <v>#NAME?</v>
      </c>
      <c r="S1639" s="43"/>
      <c r="T1639" s="43"/>
      <c r="U1639" s="43"/>
    </row>
    <row r="1640" spans="14:21" x14ac:dyDescent="0.35">
      <c r="O1640" t="e">
        <f ca="1"/>
        <v>#NAME?</v>
      </c>
      <c r="P1640" t="e">
        <f ca="1"/>
        <v>#NAME?</v>
      </c>
      <c r="Q1640" t="e">
        <f ca="1"/>
        <v>#NAME?</v>
      </c>
      <c r="S1640" s="43"/>
      <c r="T1640" s="43"/>
      <c r="U1640" s="43"/>
    </row>
    <row r="1641" spans="14:21" x14ac:dyDescent="0.35">
      <c r="O1641" t="e">
        <f ca="1"/>
        <v>#NAME?</v>
      </c>
      <c r="P1641" t="e">
        <f ca="1"/>
        <v>#NAME?</v>
      </c>
      <c r="Q1641" t="e">
        <f ca="1"/>
        <v>#NAME?</v>
      </c>
      <c r="S1641" s="43"/>
      <c r="T1641" s="43"/>
      <c r="U1641" s="43"/>
    </row>
    <row r="1642" spans="14:21" x14ac:dyDescent="0.35">
      <c r="N1642">
        <v>820</v>
      </c>
      <c r="O1642" t="e">
        <f t="array" aca="1" ref="O1642:Q1647" ca="1">[1]!evect(INDEX(A$4:A$5999,N1642):INDEX(C$6:C$5999,N1642))</f>
        <v>#NAME?</v>
      </c>
      <c r="P1642" t="e">
        <f ca="1"/>
        <v>#NAME?</v>
      </c>
      <c r="Q1642" t="e">
        <f ca="1"/>
        <v>#NAME?</v>
      </c>
      <c r="S1642" s="43"/>
      <c r="T1642" s="43"/>
      <c r="U1642" s="43"/>
    </row>
    <row r="1643" spans="14:21" x14ac:dyDescent="0.35">
      <c r="O1643" t="e">
        <f ca="1"/>
        <v>#NAME?</v>
      </c>
      <c r="P1643" t="e">
        <f ca="1"/>
        <v>#NAME?</v>
      </c>
      <c r="Q1643" t="e">
        <f ca="1"/>
        <v>#NAME?</v>
      </c>
      <c r="S1643" s="43"/>
      <c r="T1643" s="43"/>
      <c r="U1643" s="43"/>
    </row>
    <row r="1644" spans="14:21" x14ac:dyDescent="0.35">
      <c r="O1644" t="e">
        <f ca="1"/>
        <v>#NAME?</v>
      </c>
      <c r="P1644" t="e">
        <f ca="1"/>
        <v>#NAME?</v>
      </c>
      <c r="Q1644" t="e">
        <f ca="1"/>
        <v>#NAME?</v>
      </c>
      <c r="S1644" s="43"/>
      <c r="T1644" s="43"/>
      <c r="U1644" s="43"/>
    </row>
    <row r="1645" spans="14:21" x14ac:dyDescent="0.35">
      <c r="O1645" t="e">
        <f ca="1"/>
        <v>#NAME?</v>
      </c>
      <c r="P1645" t="e">
        <f ca="1"/>
        <v>#NAME?</v>
      </c>
      <c r="Q1645" t="e">
        <f ca="1"/>
        <v>#NAME?</v>
      </c>
      <c r="S1645" s="43"/>
      <c r="T1645" s="43"/>
      <c r="U1645" s="43"/>
    </row>
    <row r="1646" spans="14:21" x14ac:dyDescent="0.35">
      <c r="O1646" t="e">
        <f ca="1"/>
        <v>#NAME?</v>
      </c>
      <c r="P1646" t="e">
        <f ca="1"/>
        <v>#NAME?</v>
      </c>
      <c r="Q1646" t="e">
        <f ca="1"/>
        <v>#NAME?</v>
      </c>
      <c r="S1646" s="43"/>
      <c r="T1646" s="43"/>
      <c r="U1646" s="43"/>
    </row>
    <row r="1647" spans="14:21" x14ac:dyDescent="0.35">
      <c r="O1647" t="e">
        <f ca="1"/>
        <v>#NAME?</v>
      </c>
      <c r="P1647" t="e">
        <f ca="1"/>
        <v>#NAME?</v>
      </c>
      <c r="Q1647" t="e">
        <f ca="1"/>
        <v>#NAME?</v>
      </c>
      <c r="S1647" s="43"/>
      <c r="T1647" s="43"/>
      <c r="U1647" s="43"/>
    </row>
    <row r="1648" spans="14:21" x14ac:dyDescent="0.35">
      <c r="N1648">
        <v>823</v>
      </c>
      <c r="O1648" t="e">
        <f t="array" aca="1" ref="O1648:Q1653" ca="1">[1]!evect(INDEX(A$4:A$5999,N1648):INDEX(C$6:C$5999,N1648))</f>
        <v>#NAME?</v>
      </c>
      <c r="P1648" t="e">
        <f ca="1"/>
        <v>#NAME?</v>
      </c>
      <c r="Q1648" t="e">
        <f ca="1"/>
        <v>#NAME?</v>
      </c>
      <c r="S1648" s="43"/>
      <c r="T1648" s="43"/>
      <c r="U1648" s="43"/>
    </row>
    <row r="1649" spans="14:21" x14ac:dyDescent="0.35">
      <c r="O1649" t="e">
        <f ca="1"/>
        <v>#NAME?</v>
      </c>
      <c r="P1649" t="e">
        <f ca="1"/>
        <v>#NAME?</v>
      </c>
      <c r="Q1649" t="e">
        <f ca="1"/>
        <v>#NAME?</v>
      </c>
      <c r="S1649" s="43"/>
      <c r="T1649" s="43"/>
      <c r="U1649" s="43"/>
    </row>
    <row r="1650" spans="14:21" x14ac:dyDescent="0.35">
      <c r="O1650" t="e">
        <f ca="1"/>
        <v>#NAME?</v>
      </c>
      <c r="P1650" t="e">
        <f ca="1"/>
        <v>#NAME?</v>
      </c>
      <c r="Q1650" t="e">
        <f ca="1"/>
        <v>#NAME?</v>
      </c>
      <c r="S1650" s="43"/>
      <c r="T1650" s="43"/>
      <c r="U1650" s="43"/>
    </row>
    <row r="1651" spans="14:21" x14ac:dyDescent="0.35">
      <c r="O1651" t="e">
        <f ca="1"/>
        <v>#NAME?</v>
      </c>
      <c r="P1651" t="e">
        <f ca="1"/>
        <v>#NAME?</v>
      </c>
      <c r="Q1651" t="e">
        <f ca="1"/>
        <v>#NAME?</v>
      </c>
      <c r="S1651" s="43"/>
      <c r="T1651" s="43"/>
      <c r="U1651" s="43"/>
    </row>
    <row r="1652" spans="14:21" x14ac:dyDescent="0.35">
      <c r="O1652" t="e">
        <f ca="1"/>
        <v>#NAME?</v>
      </c>
      <c r="P1652" t="e">
        <f ca="1"/>
        <v>#NAME?</v>
      </c>
      <c r="Q1652" t="e">
        <f ca="1"/>
        <v>#NAME?</v>
      </c>
      <c r="S1652" s="43"/>
      <c r="T1652" s="43"/>
      <c r="U1652" s="43"/>
    </row>
    <row r="1653" spans="14:21" x14ac:dyDescent="0.35">
      <c r="O1653" t="e">
        <f ca="1"/>
        <v>#NAME?</v>
      </c>
      <c r="P1653" t="e">
        <f ca="1"/>
        <v>#NAME?</v>
      </c>
      <c r="Q1653" t="e">
        <f ca="1"/>
        <v>#NAME?</v>
      </c>
      <c r="S1653" s="43"/>
      <c r="T1653" s="43"/>
      <c r="U1653" s="43"/>
    </row>
    <row r="1654" spans="14:21" x14ac:dyDescent="0.35">
      <c r="N1654">
        <v>826</v>
      </c>
      <c r="O1654" t="e">
        <f t="array" aca="1" ref="O1654:Q1659" ca="1">[1]!evect(INDEX(A$4:A$5999,N1654):INDEX(C$6:C$5999,N1654))</f>
        <v>#NAME?</v>
      </c>
      <c r="P1654" t="e">
        <f ca="1"/>
        <v>#NAME?</v>
      </c>
      <c r="Q1654" t="e">
        <f ca="1"/>
        <v>#NAME?</v>
      </c>
      <c r="S1654" s="43"/>
      <c r="T1654" s="43"/>
      <c r="U1654" s="43"/>
    </row>
    <row r="1655" spans="14:21" x14ac:dyDescent="0.35">
      <c r="O1655" t="e">
        <f ca="1"/>
        <v>#NAME?</v>
      </c>
      <c r="P1655" t="e">
        <f ca="1"/>
        <v>#NAME?</v>
      </c>
      <c r="Q1655" t="e">
        <f ca="1"/>
        <v>#NAME?</v>
      </c>
      <c r="S1655" s="43"/>
      <c r="T1655" s="43"/>
      <c r="U1655" s="43"/>
    </row>
    <row r="1656" spans="14:21" x14ac:dyDescent="0.35">
      <c r="O1656" t="e">
        <f ca="1"/>
        <v>#NAME?</v>
      </c>
      <c r="P1656" t="e">
        <f ca="1"/>
        <v>#NAME?</v>
      </c>
      <c r="Q1656" t="e">
        <f ca="1"/>
        <v>#NAME?</v>
      </c>
      <c r="S1656" s="43"/>
      <c r="T1656" s="43"/>
      <c r="U1656" s="43"/>
    </row>
    <row r="1657" spans="14:21" x14ac:dyDescent="0.35">
      <c r="O1657" t="e">
        <f ca="1"/>
        <v>#NAME?</v>
      </c>
      <c r="P1657" t="e">
        <f ca="1"/>
        <v>#NAME?</v>
      </c>
      <c r="Q1657" t="e">
        <f ca="1"/>
        <v>#NAME?</v>
      </c>
      <c r="S1657" s="43"/>
      <c r="T1657" s="43"/>
      <c r="U1657" s="43"/>
    </row>
    <row r="1658" spans="14:21" x14ac:dyDescent="0.35">
      <c r="O1658" t="e">
        <f ca="1"/>
        <v>#NAME?</v>
      </c>
      <c r="P1658" t="e">
        <f ca="1"/>
        <v>#NAME?</v>
      </c>
      <c r="Q1658" t="e">
        <f ca="1"/>
        <v>#NAME?</v>
      </c>
      <c r="S1658" s="43"/>
      <c r="T1658" s="43"/>
      <c r="U1658" s="43"/>
    </row>
    <row r="1659" spans="14:21" x14ac:dyDescent="0.35">
      <c r="O1659" t="e">
        <f ca="1"/>
        <v>#NAME?</v>
      </c>
      <c r="P1659" t="e">
        <f ca="1"/>
        <v>#NAME?</v>
      </c>
      <c r="Q1659" t="e">
        <f ca="1"/>
        <v>#NAME?</v>
      </c>
      <c r="S1659" s="43"/>
      <c r="T1659" s="43"/>
      <c r="U1659" s="43"/>
    </row>
    <row r="1660" spans="14:21" x14ac:dyDescent="0.35">
      <c r="N1660">
        <v>829</v>
      </c>
      <c r="O1660" t="e">
        <f t="array" aca="1" ref="O1660:Q1665" ca="1">[1]!evect(INDEX(A$4:A$5999,N1660):INDEX(C$6:C$5999,N1660))</f>
        <v>#NAME?</v>
      </c>
      <c r="P1660" t="e">
        <f ca="1"/>
        <v>#NAME?</v>
      </c>
      <c r="Q1660" t="e">
        <f ca="1"/>
        <v>#NAME?</v>
      </c>
      <c r="S1660" s="43"/>
      <c r="T1660" s="43"/>
      <c r="U1660" s="43"/>
    </row>
    <row r="1661" spans="14:21" x14ac:dyDescent="0.35">
      <c r="O1661" t="e">
        <f ca="1"/>
        <v>#NAME?</v>
      </c>
      <c r="P1661" t="e">
        <f ca="1"/>
        <v>#NAME?</v>
      </c>
      <c r="Q1661" t="e">
        <f ca="1"/>
        <v>#NAME?</v>
      </c>
      <c r="S1661" s="43"/>
      <c r="T1661" s="43"/>
      <c r="U1661" s="43"/>
    </row>
    <row r="1662" spans="14:21" x14ac:dyDescent="0.35">
      <c r="O1662" t="e">
        <f ca="1"/>
        <v>#NAME?</v>
      </c>
      <c r="P1662" t="e">
        <f ca="1"/>
        <v>#NAME?</v>
      </c>
      <c r="Q1662" t="e">
        <f ca="1"/>
        <v>#NAME?</v>
      </c>
      <c r="S1662" s="43"/>
      <c r="T1662" s="43"/>
      <c r="U1662" s="43"/>
    </row>
    <row r="1663" spans="14:21" x14ac:dyDescent="0.35">
      <c r="O1663" t="e">
        <f ca="1"/>
        <v>#NAME?</v>
      </c>
      <c r="P1663" t="e">
        <f ca="1"/>
        <v>#NAME?</v>
      </c>
      <c r="Q1663" t="e">
        <f ca="1"/>
        <v>#NAME?</v>
      </c>
      <c r="S1663" s="43"/>
      <c r="T1663" s="43"/>
      <c r="U1663" s="43"/>
    </row>
    <row r="1664" spans="14:21" x14ac:dyDescent="0.35">
      <c r="O1664" t="e">
        <f ca="1"/>
        <v>#NAME?</v>
      </c>
      <c r="P1664" t="e">
        <f ca="1"/>
        <v>#NAME?</v>
      </c>
      <c r="Q1664" t="e">
        <f ca="1"/>
        <v>#NAME?</v>
      </c>
      <c r="S1664" s="43"/>
      <c r="T1664" s="43"/>
      <c r="U1664" s="43"/>
    </row>
    <row r="1665" spans="14:21" x14ac:dyDescent="0.35">
      <c r="O1665" t="e">
        <f ca="1"/>
        <v>#NAME?</v>
      </c>
      <c r="P1665" t="e">
        <f ca="1"/>
        <v>#NAME?</v>
      </c>
      <c r="Q1665" t="e">
        <f ca="1"/>
        <v>#NAME?</v>
      </c>
      <c r="S1665" s="43"/>
      <c r="T1665" s="43"/>
      <c r="U1665" s="43"/>
    </row>
    <row r="1666" spans="14:21" x14ac:dyDescent="0.35">
      <c r="N1666">
        <v>832</v>
      </c>
      <c r="O1666" t="e">
        <f t="array" aca="1" ref="O1666:Q1671" ca="1">[1]!evect(INDEX(A$4:A$5999,N1666):INDEX(C$6:C$5999,N1666))</f>
        <v>#NAME?</v>
      </c>
      <c r="P1666" t="e">
        <f ca="1"/>
        <v>#NAME?</v>
      </c>
      <c r="Q1666" t="e">
        <f ca="1"/>
        <v>#NAME?</v>
      </c>
      <c r="S1666" s="43"/>
      <c r="T1666" s="43"/>
      <c r="U1666" s="43"/>
    </row>
    <row r="1667" spans="14:21" x14ac:dyDescent="0.35">
      <c r="O1667" t="e">
        <f ca="1"/>
        <v>#NAME?</v>
      </c>
      <c r="P1667" t="e">
        <f ca="1"/>
        <v>#NAME?</v>
      </c>
      <c r="Q1667" t="e">
        <f ca="1"/>
        <v>#NAME?</v>
      </c>
      <c r="S1667" s="43"/>
      <c r="T1667" s="43"/>
      <c r="U1667" s="43"/>
    </row>
    <row r="1668" spans="14:21" x14ac:dyDescent="0.35">
      <c r="O1668" t="e">
        <f ca="1"/>
        <v>#NAME?</v>
      </c>
      <c r="P1668" t="e">
        <f ca="1"/>
        <v>#NAME?</v>
      </c>
      <c r="Q1668" t="e">
        <f ca="1"/>
        <v>#NAME?</v>
      </c>
      <c r="S1668" s="43"/>
      <c r="T1668" s="43"/>
      <c r="U1668" s="43"/>
    </row>
    <row r="1669" spans="14:21" x14ac:dyDescent="0.35">
      <c r="O1669" t="e">
        <f ca="1"/>
        <v>#NAME?</v>
      </c>
      <c r="P1669" t="e">
        <f ca="1"/>
        <v>#NAME?</v>
      </c>
      <c r="Q1669" t="e">
        <f ca="1"/>
        <v>#NAME?</v>
      </c>
      <c r="S1669" s="43"/>
      <c r="T1669" s="43"/>
      <c r="U1669" s="43"/>
    </row>
    <row r="1670" spans="14:21" x14ac:dyDescent="0.35">
      <c r="O1670" t="e">
        <f ca="1"/>
        <v>#NAME?</v>
      </c>
      <c r="P1670" t="e">
        <f ca="1"/>
        <v>#NAME?</v>
      </c>
      <c r="Q1670" t="e">
        <f ca="1"/>
        <v>#NAME?</v>
      </c>
      <c r="S1670" s="43"/>
      <c r="T1670" s="43"/>
      <c r="U1670" s="43"/>
    </row>
    <row r="1671" spans="14:21" x14ac:dyDescent="0.35">
      <c r="O1671" t="e">
        <f ca="1"/>
        <v>#NAME?</v>
      </c>
      <c r="P1671" t="e">
        <f ca="1"/>
        <v>#NAME?</v>
      </c>
      <c r="Q1671" t="e">
        <f ca="1"/>
        <v>#NAME?</v>
      </c>
      <c r="S1671" s="43"/>
      <c r="T1671" s="43"/>
      <c r="U1671" s="43"/>
    </row>
    <row r="1672" spans="14:21" x14ac:dyDescent="0.35">
      <c r="N1672">
        <v>835</v>
      </c>
      <c r="O1672" t="e">
        <f t="array" aca="1" ref="O1672:Q1677" ca="1">[1]!evect(INDEX(A$4:A$5999,N1672):INDEX(C$6:C$5999,N1672))</f>
        <v>#NAME?</v>
      </c>
      <c r="P1672" t="e">
        <f ca="1"/>
        <v>#NAME?</v>
      </c>
      <c r="Q1672" t="e">
        <f ca="1"/>
        <v>#NAME?</v>
      </c>
      <c r="S1672" s="43"/>
      <c r="T1672" s="43"/>
      <c r="U1672" s="43"/>
    </row>
    <row r="1673" spans="14:21" x14ac:dyDescent="0.35">
      <c r="O1673" t="e">
        <f ca="1"/>
        <v>#NAME?</v>
      </c>
      <c r="P1673" t="e">
        <f ca="1"/>
        <v>#NAME?</v>
      </c>
      <c r="Q1673" t="e">
        <f ca="1"/>
        <v>#NAME?</v>
      </c>
      <c r="S1673" s="43"/>
      <c r="T1673" s="43"/>
      <c r="U1673" s="43"/>
    </row>
    <row r="1674" spans="14:21" x14ac:dyDescent="0.35">
      <c r="O1674" t="e">
        <f ca="1"/>
        <v>#NAME?</v>
      </c>
      <c r="P1674" t="e">
        <f ca="1"/>
        <v>#NAME?</v>
      </c>
      <c r="Q1674" t="e">
        <f ca="1"/>
        <v>#NAME?</v>
      </c>
      <c r="S1674" s="43"/>
      <c r="T1674" s="43"/>
      <c r="U1674" s="43"/>
    </row>
    <row r="1675" spans="14:21" x14ac:dyDescent="0.35">
      <c r="O1675" t="e">
        <f ca="1"/>
        <v>#NAME?</v>
      </c>
      <c r="P1675" t="e">
        <f ca="1"/>
        <v>#NAME?</v>
      </c>
      <c r="Q1675" t="e">
        <f ca="1"/>
        <v>#NAME?</v>
      </c>
      <c r="S1675" s="43"/>
      <c r="T1675" s="43"/>
      <c r="U1675" s="43"/>
    </row>
    <row r="1676" spans="14:21" x14ac:dyDescent="0.35">
      <c r="O1676" t="e">
        <f ca="1"/>
        <v>#NAME?</v>
      </c>
      <c r="P1676" t="e">
        <f ca="1"/>
        <v>#NAME?</v>
      </c>
      <c r="Q1676" t="e">
        <f ca="1"/>
        <v>#NAME?</v>
      </c>
      <c r="S1676" s="43"/>
      <c r="T1676" s="43"/>
      <c r="U1676" s="43"/>
    </row>
    <row r="1677" spans="14:21" x14ac:dyDescent="0.35">
      <c r="O1677" t="e">
        <f ca="1"/>
        <v>#NAME?</v>
      </c>
      <c r="P1677" t="e">
        <f ca="1"/>
        <v>#NAME?</v>
      </c>
      <c r="Q1677" t="e">
        <f ca="1"/>
        <v>#NAME?</v>
      </c>
      <c r="S1677" s="43"/>
      <c r="T1677" s="43"/>
      <c r="U1677" s="43"/>
    </row>
    <row r="1678" spans="14:21" x14ac:dyDescent="0.35">
      <c r="N1678">
        <v>838</v>
      </c>
      <c r="O1678" t="e">
        <f t="array" aca="1" ref="O1678:Q1683" ca="1">[1]!evect(INDEX(A$4:A$5999,N1678):INDEX(C$6:C$5999,N1678))</f>
        <v>#NAME?</v>
      </c>
      <c r="P1678" t="e">
        <f ca="1"/>
        <v>#NAME?</v>
      </c>
      <c r="Q1678" t="e">
        <f ca="1"/>
        <v>#NAME?</v>
      </c>
      <c r="S1678" s="43"/>
      <c r="T1678" s="43"/>
      <c r="U1678" s="43"/>
    </row>
    <row r="1679" spans="14:21" x14ac:dyDescent="0.35">
      <c r="O1679" t="e">
        <f ca="1"/>
        <v>#NAME?</v>
      </c>
      <c r="P1679" t="e">
        <f ca="1"/>
        <v>#NAME?</v>
      </c>
      <c r="Q1679" t="e">
        <f ca="1"/>
        <v>#NAME?</v>
      </c>
      <c r="S1679" s="43"/>
      <c r="T1679" s="43"/>
      <c r="U1679" s="43"/>
    </row>
    <row r="1680" spans="14:21" x14ac:dyDescent="0.35">
      <c r="O1680" t="e">
        <f ca="1"/>
        <v>#NAME?</v>
      </c>
      <c r="P1680" t="e">
        <f ca="1"/>
        <v>#NAME?</v>
      </c>
      <c r="Q1680" t="e">
        <f ca="1"/>
        <v>#NAME?</v>
      </c>
      <c r="S1680" s="43"/>
      <c r="T1680" s="43"/>
      <c r="U1680" s="43"/>
    </row>
    <row r="1681" spans="14:21" x14ac:dyDescent="0.35">
      <c r="O1681" t="e">
        <f ca="1"/>
        <v>#NAME?</v>
      </c>
      <c r="P1681" t="e">
        <f ca="1"/>
        <v>#NAME?</v>
      </c>
      <c r="Q1681" t="e">
        <f ca="1"/>
        <v>#NAME?</v>
      </c>
      <c r="S1681" s="43"/>
      <c r="T1681" s="43"/>
      <c r="U1681" s="43"/>
    </row>
    <row r="1682" spans="14:21" x14ac:dyDescent="0.35">
      <c r="O1682" t="e">
        <f ca="1"/>
        <v>#NAME?</v>
      </c>
      <c r="P1682" t="e">
        <f ca="1"/>
        <v>#NAME?</v>
      </c>
      <c r="Q1682" t="e">
        <f ca="1"/>
        <v>#NAME?</v>
      </c>
      <c r="S1682" s="43"/>
      <c r="T1682" s="43"/>
      <c r="U1682" s="43"/>
    </row>
    <row r="1683" spans="14:21" x14ac:dyDescent="0.35">
      <c r="O1683" t="e">
        <f ca="1"/>
        <v>#NAME?</v>
      </c>
      <c r="P1683" t="e">
        <f ca="1"/>
        <v>#NAME?</v>
      </c>
      <c r="Q1683" t="e">
        <f ca="1"/>
        <v>#NAME?</v>
      </c>
      <c r="S1683" s="43"/>
      <c r="T1683" s="43"/>
      <c r="U1683" s="43"/>
    </row>
    <row r="1684" spans="14:21" x14ac:dyDescent="0.35">
      <c r="N1684">
        <v>841</v>
      </c>
      <c r="O1684" t="e">
        <f t="array" aca="1" ref="O1684:Q1689" ca="1">[1]!evect(INDEX(A$4:A$5999,N1684):INDEX(C$6:C$5999,N1684))</f>
        <v>#NAME?</v>
      </c>
      <c r="P1684" t="e">
        <f ca="1"/>
        <v>#NAME?</v>
      </c>
      <c r="Q1684" t="e">
        <f ca="1"/>
        <v>#NAME?</v>
      </c>
      <c r="S1684" s="43"/>
      <c r="T1684" s="43"/>
      <c r="U1684" s="43"/>
    </row>
    <row r="1685" spans="14:21" x14ac:dyDescent="0.35">
      <c r="O1685" t="e">
        <f ca="1"/>
        <v>#NAME?</v>
      </c>
      <c r="P1685" t="e">
        <f ca="1"/>
        <v>#NAME?</v>
      </c>
      <c r="Q1685" t="e">
        <f ca="1"/>
        <v>#NAME?</v>
      </c>
      <c r="S1685" s="43"/>
      <c r="T1685" s="43"/>
      <c r="U1685" s="43"/>
    </row>
    <row r="1686" spans="14:21" x14ac:dyDescent="0.35">
      <c r="O1686" t="e">
        <f ca="1"/>
        <v>#NAME?</v>
      </c>
      <c r="P1686" t="e">
        <f ca="1"/>
        <v>#NAME?</v>
      </c>
      <c r="Q1686" t="e">
        <f ca="1"/>
        <v>#NAME?</v>
      </c>
      <c r="S1686" s="43"/>
      <c r="T1686" s="43"/>
      <c r="U1686" s="43"/>
    </row>
    <row r="1687" spans="14:21" x14ac:dyDescent="0.35">
      <c r="O1687" t="e">
        <f ca="1"/>
        <v>#NAME?</v>
      </c>
      <c r="P1687" t="e">
        <f ca="1"/>
        <v>#NAME?</v>
      </c>
      <c r="Q1687" t="e">
        <f ca="1"/>
        <v>#NAME?</v>
      </c>
      <c r="S1687" s="43"/>
      <c r="T1687" s="43"/>
      <c r="U1687" s="43"/>
    </row>
    <row r="1688" spans="14:21" x14ac:dyDescent="0.35">
      <c r="O1688" t="e">
        <f ca="1"/>
        <v>#NAME?</v>
      </c>
      <c r="P1688" t="e">
        <f ca="1"/>
        <v>#NAME?</v>
      </c>
      <c r="Q1688" t="e">
        <f ca="1"/>
        <v>#NAME?</v>
      </c>
      <c r="S1688" s="43"/>
      <c r="T1688" s="43"/>
      <c r="U1688" s="43"/>
    </row>
    <row r="1689" spans="14:21" x14ac:dyDescent="0.35">
      <c r="O1689" t="e">
        <f ca="1"/>
        <v>#NAME?</v>
      </c>
      <c r="P1689" t="e">
        <f ca="1"/>
        <v>#NAME?</v>
      </c>
      <c r="Q1689" t="e">
        <f ca="1"/>
        <v>#NAME?</v>
      </c>
      <c r="S1689" s="43"/>
      <c r="T1689" s="43"/>
      <c r="U1689" s="43"/>
    </row>
    <row r="1690" spans="14:21" x14ac:dyDescent="0.35">
      <c r="N1690">
        <v>844</v>
      </c>
      <c r="O1690" t="e">
        <f t="array" aca="1" ref="O1690:Q1695" ca="1">[1]!evect(INDEX(A$4:A$5999,N1690):INDEX(C$6:C$5999,N1690))</f>
        <v>#NAME?</v>
      </c>
      <c r="P1690" t="e">
        <f ca="1"/>
        <v>#NAME?</v>
      </c>
      <c r="Q1690" t="e">
        <f ca="1"/>
        <v>#NAME?</v>
      </c>
      <c r="S1690" s="43"/>
      <c r="T1690" s="43"/>
      <c r="U1690" s="43"/>
    </row>
    <row r="1691" spans="14:21" x14ac:dyDescent="0.35">
      <c r="O1691" t="e">
        <f ca="1"/>
        <v>#NAME?</v>
      </c>
      <c r="P1691" t="e">
        <f ca="1"/>
        <v>#NAME?</v>
      </c>
      <c r="Q1691" t="e">
        <f ca="1"/>
        <v>#NAME?</v>
      </c>
      <c r="S1691" s="43"/>
      <c r="T1691" s="43"/>
      <c r="U1691" s="43"/>
    </row>
    <row r="1692" spans="14:21" x14ac:dyDescent="0.35">
      <c r="O1692" t="e">
        <f ca="1"/>
        <v>#NAME?</v>
      </c>
      <c r="P1692" t="e">
        <f ca="1"/>
        <v>#NAME?</v>
      </c>
      <c r="Q1692" t="e">
        <f ca="1"/>
        <v>#NAME?</v>
      </c>
      <c r="S1692" s="43"/>
      <c r="T1692" s="43"/>
      <c r="U1692" s="43"/>
    </row>
    <row r="1693" spans="14:21" x14ac:dyDescent="0.35">
      <c r="O1693" t="e">
        <f ca="1"/>
        <v>#NAME?</v>
      </c>
      <c r="P1693" t="e">
        <f ca="1"/>
        <v>#NAME?</v>
      </c>
      <c r="Q1693" t="e">
        <f ca="1"/>
        <v>#NAME?</v>
      </c>
      <c r="S1693" s="43"/>
      <c r="T1693" s="43"/>
      <c r="U1693" s="43"/>
    </row>
    <row r="1694" spans="14:21" x14ac:dyDescent="0.35">
      <c r="O1694" t="e">
        <f ca="1"/>
        <v>#NAME?</v>
      </c>
      <c r="P1694" t="e">
        <f ca="1"/>
        <v>#NAME?</v>
      </c>
      <c r="Q1694" t="e">
        <f ca="1"/>
        <v>#NAME?</v>
      </c>
      <c r="S1694" s="43"/>
      <c r="T1694" s="43"/>
      <c r="U1694" s="43"/>
    </row>
    <row r="1695" spans="14:21" x14ac:dyDescent="0.35">
      <c r="O1695" t="e">
        <f ca="1"/>
        <v>#NAME?</v>
      </c>
      <c r="P1695" t="e">
        <f ca="1"/>
        <v>#NAME?</v>
      </c>
      <c r="Q1695" t="e">
        <f ca="1"/>
        <v>#NAME?</v>
      </c>
      <c r="S1695" s="43"/>
      <c r="T1695" s="43"/>
      <c r="U1695" s="43"/>
    </row>
    <row r="1696" spans="14:21" x14ac:dyDescent="0.35">
      <c r="N1696">
        <v>847</v>
      </c>
      <c r="O1696" t="e">
        <f t="array" aca="1" ref="O1696:Q1701" ca="1">[1]!evect(INDEX(A$4:A$5999,N1696):INDEX(C$6:C$5999,N1696))</f>
        <v>#NAME?</v>
      </c>
      <c r="P1696" t="e">
        <f ca="1"/>
        <v>#NAME?</v>
      </c>
      <c r="Q1696" t="e">
        <f ca="1"/>
        <v>#NAME?</v>
      </c>
      <c r="S1696" s="43"/>
      <c r="T1696" s="43"/>
      <c r="U1696" s="43"/>
    </row>
    <row r="1697" spans="14:21" x14ac:dyDescent="0.35">
      <c r="O1697" t="e">
        <f ca="1"/>
        <v>#NAME?</v>
      </c>
      <c r="P1697" t="e">
        <f ca="1"/>
        <v>#NAME?</v>
      </c>
      <c r="Q1697" t="e">
        <f ca="1"/>
        <v>#NAME?</v>
      </c>
      <c r="S1697" s="43"/>
      <c r="T1697" s="43"/>
      <c r="U1697" s="43"/>
    </row>
    <row r="1698" spans="14:21" x14ac:dyDescent="0.35">
      <c r="O1698" t="e">
        <f ca="1"/>
        <v>#NAME?</v>
      </c>
      <c r="P1698" t="e">
        <f ca="1"/>
        <v>#NAME?</v>
      </c>
      <c r="Q1698" t="e">
        <f ca="1"/>
        <v>#NAME?</v>
      </c>
      <c r="S1698" s="43"/>
      <c r="T1698" s="43"/>
      <c r="U1698" s="43"/>
    </row>
    <row r="1699" spans="14:21" x14ac:dyDescent="0.35">
      <c r="O1699" t="e">
        <f ca="1"/>
        <v>#NAME?</v>
      </c>
      <c r="P1699" t="e">
        <f ca="1"/>
        <v>#NAME?</v>
      </c>
      <c r="Q1699" t="e">
        <f ca="1"/>
        <v>#NAME?</v>
      </c>
      <c r="S1699" s="43"/>
      <c r="T1699" s="43"/>
      <c r="U1699" s="43"/>
    </row>
    <row r="1700" spans="14:21" x14ac:dyDescent="0.35">
      <c r="O1700" t="e">
        <f ca="1"/>
        <v>#NAME?</v>
      </c>
      <c r="P1700" t="e">
        <f ca="1"/>
        <v>#NAME?</v>
      </c>
      <c r="Q1700" t="e">
        <f ca="1"/>
        <v>#NAME?</v>
      </c>
      <c r="S1700" s="43"/>
      <c r="T1700" s="43"/>
      <c r="U1700" s="43"/>
    </row>
    <row r="1701" spans="14:21" x14ac:dyDescent="0.35">
      <c r="O1701" t="e">
        <f ca="1"/>
        <v>#NAME?</v>
      </c>
      <c r="P1701" t="e">
        <f ca="1"/>
        <v>#NAME?</v>
      </c>
      <c r="Q1701" t="e">
        <f ca="1"/>
        <v>#NAME?</v>
      </c>
      <c r="S1701" s="43"/>
      <c r="T1701" s="43"/>
      <c r="U1701" s="43"/>
    </row>
    <row r="1702" spans="14:21" x14ac:dyDescent="0.35">
      <c r="N1702">
        <v>850</v>
      </c>
      <c r="O1702" t="e">
        <f t="array" aca="1" ref="O1702:Q1707" ca="1">[1]!evect(INDEX(A$4:A$5999,N1702):INDEX(C$6:C$5999,N1702))</f>
        <v>#NAME?</v>
      </c>
      <c r="P1702" t="e">
        <f ca="1"/>
        <v>#NAME?</v>
      </c>
      <c r="Q1702" t="e">
        <f ca="1"/>
        <v>#NAME?</v>
      </c>
      <c r="S1702" s="43"/>
      <c r="T1702" s="43"/>
      <c r="U1702" s="43"/>
    </row>
    <row r="1703" spans="14:21" x14ac:dyDescent="0.35">
      <c r="O1703" t="e">
        <f ca="1"/>
        <v>#NAME?</v>
      </c>
      <c r="P1703" t="e">
        <f ca="1"/>
        <v>#NAME?</v>
      </c>
      <c r="Q1703" t="e">
        <f ca="1"/>
        <v>#NAME?</v>
      </c>
      <c r="S1703" s="43"/>
      <c r="T1703" s="43"/>
      <c r="U1703" s="43"/>
    </row>
    <row r="1704" spans="14:21" x14ac:dyDescent="0.35">
      <c r="O1704" t="e">
        <f ca="1"/>
        <v>#NAME?</v>
      </c>
      <c r="P1704" t="e">
        <f ca="1"/>
        <v>#NAME?</v>
      </c>
      <c r="Q1704" t="e">
        <f ca="1"/>
        <v>#NAME?</v>
      </c>
      <c r="S1704" s="43"/>
      <c r="T1704" s="43"/>
      <c r="U1704" s="43"/>
    </row>
    <row r="1705" spans="14:21" x14ac:dyDescent="0.35">
      <c r="O1705" t="e">
        <f ca="1"/>
        <v>#NAME?</v>
      </c>
      <c r="P1705" t="e">
        <f ca="1"/>
        <v>#NAME?</v>
      </c>
      <c r="Q1705" t="e">
        <f ca="1"/>
        <v>#NAME?</v>
      </c>
      <c r="S1705" s="43"/>
      <c r="T1705" s="43"/>
      <c r="U1705" s="43"/>
    </row>
    <row r="1706" spans="14:21" x14ac:dyDescent="0.35">
      <c r="O1706" t="e">
        <f ca="1"/>
        <v>#NAME?</v>
      </c>
      <c r="P1706" t="e">
        <f ca="1"/>
        <v>#NAME?</v>
      </c>
      <c r="Q1706" t="e">
        <f ca="1"/>
        <v>#NAME?</v>
      </c>
      <c r="S1706" s="43"/>
      <c r="T1706" s="43"/>
      <c r="U1706" s="43"/>
    </row>
    <row r="1707" spans="14:21" x14ac:dyDescent="0.35">
      <c r="O1707" t="e">
        <f ca="1"/>
        <v>#NAME?</v>
      </c>
      <c r="P1707" t="e">
        <f ca="1"/>
        <v>#NAME?</v>
      </c>
      <c r="Q1707" t="e">
        <f ca="1"/>
        <v>#NAME?</v>
      </c>
      <c r="S1707" s="43"/>
      <c r="T1707" s="43"/>
      <c r="U1707" s="43"/>
    </row>
    <row r="1708" spans="14:21" x14ac:dyDescent="0.35">
      <c r="N1708">
        <v>853</v>
      </c>
      <c r="O1708" t="e">
        <f t="array" aca="1" ref="O1708:Q1713" ca="1">[1]!evect(INDEX(A$4:A$5999,N1708):INDEX(C$6:C$5999,N1708))</f>
        <v>#NAME?</v>
      </c>
      <c r="P1708" t="e">
        <f ca="1"/>
        <v>#NAME?</v>
      </c>
      <c r="Q1708" t="e">
        <f ca="1"/>
        <v>#NAME?</v>
      </c>
      <c r="S1708" s="43"/>
      <c r="T1708" s="43"/>
      <c r="U1708" s="43"/>
    </row>
    <row r="1709" spans="14:21" x14ac:dyDescent="0.35">
      <c r="O1709" t="e">
        <f ca="1"/>
        <v>#NAME?</v>
      </c>
      <c r="P1709" t="e">
        <f ca="1"/>
        <v>#NAME?</v>
      </c>
      <c r="Q1709" t="e">
        <f ca="1"/>
        <v>#NAME?</v>
      </c>
      <c r="S1709" s="43"/>
      <c r="T1709" s="43"/>
      <c r="U1709" s="43"/>
    </row>
    <row r="1710" spans="14:21" x14ac:dyDescent="0.35">
      <c r="O1710" t="e">
        <f ca="1"/>
        <v>#NAME?</v>
      </c>
      <c r="P1710" t="e">
        <f ca="1"/>
        <v>#NAME?</v>
      </c>
      <c r="Q1710" t="e">
        <f ca="1"/>
        <v>#NAME?</v>
      </c>
      <c r="S1710" s="43"/>
      <c r="T1710" s="43"/>
      <c r="U1710" s="43"/>
    </row>
    <row r="1711" spans="14:21" x14ac:dyDescent="0.35">
      <c r="O1711" t="e">
        <f ca="1"/>
        <v>#NAME?</v>
      </c>
      <c r="P1711" t="e">
        <f ca="1"/>
        <v>#NAME?</v>
      </c>
      <c r="Q1711" t="e">
        <f ca="1"/>
        <v>#NAME?</v>
      </c>
      <c r="S1711" s="43"/>
      <c r="T1711" s="43"/>
      <c r="U1711" s="43"/>
    </row>
    <row r="1712" spans="14:21" x14ac:dyDescent="0.35">
      <c r="O1712" t="e">
        <f ca="1"/>
        <v>#NAME?</v>
      </c>
      <c r="P1712" t="e">
        <f ca="1"/>
        <v>#NAME?</v>
      </c>
      <c r="Q1712" t="e">
        <f ca="1"/>
        <v>#NAME?</v>
      </c>
      <c r="S1712" s="43"/>
      <c r="T1712" s="43"/>
      <c r="U1712" s="43"/>
    </row>
    <row r="1713" spans="14:21" x14ac:dyDescent="0.35">
      <c r="O1713" t="e">
        <f ca="1"/>
        <v>#NAME?</v>
      </c>
      <c r="P1713" t="e">
        <f ca="1"/>
        <v>#NAME?</v>
      </c>
      <c r="Q1713" t="e">
        <f ca="1"/>
        <v>#NAME?</v>
      </c>
      <c r="S1713" s="43"/>
      <c r="T1713" s="43"/>
      <c r="U1713" s="43"/>
    </row>
    <row r="1714" spans="14:21" x14ac:dyDescent="0.35">
      <c r="N1714">
        <v>856</v>
      </c>
      <c r="O1714" t="e">
        <f t="array" aca="1" ref="O1714:Q1719" ca="1">[1]!evect(INDEX(A$4:A$5999,N1714):INDEX(C$6:C$5999,N1714))</f>
        <v>#NAME?</v>
      </c>
      <c r="P1714" t="e">
        <f ca="1"/>
        <v>#NAME?</v>
      </c>
      <c r="Q1714" t="e">
        <f ca="1"/>
        <v>#NAME?</v>
      </c>
      <c r="S1714" s="43"/>
      <c r="T1714" s="43"/>
      <c r="U1714" s="43"/>
    </row>
    <row r="1715" spans="14:21" x14ac:dyDescent="0.35">
      <c r="O1715" t="e">
        <f ca="1"/>
        <v>#NAME?</v>
      </c>
      <c r="P1715" t="e">
        <f ca="1"/>
        <v>#NAME?</v>
      </c>
      <c r="Q1715" t="e">
        <f ca="1"/>
        <v>#NAME?</v>
      </c>
      <c r="S1715" s="43"/>
      <c r="T1715" s="43"/>
      <c r="U1715" s="43"/>
    </row>
    <row r="1716" spans="14:21" x14ac:dyDescent="0.35">
      <c r="O1716" t="e">
        <f ca="1"/>
        <v>#NAME?</v>
      </c>
      <c r="P1716" t="e">
        <f ca="1"/>
        <v>#NAME?</v>
      </c>
      <c r="Q1716" t="e">
        <f ca="1"/>
        <v>#NAME?</v>
      </c>
      <c r="S1716" s="43"/>
      <c r="T1716" s="43"/>
      <c r="U1716" s="43"/>
    </row>
    <row r="1717" spans="14:21" x14ac:dyDescent="0.35">
      <c r="O1717" t="e">
        <f ca="1"/>
        <v>#NAME?</v>
      </c>
      <c r="P1717" t="e">
        <f ca="1"/>
        <v>#NAME?</v>
      </c>
      <c r="Q1717" t="e">
        <f ca="1"/>
        <v>#NAME?</v>
      </c>
      <c r="S1717" s="43"/>
      <c r="T1717" s="43"/>
      <c r="U1717" s="43"/>
    </row>
    <row r="1718" spans="14:21" x14ac:dyDescent="0.35">
      <c r="O1718" t="e">
        <f ca="1"/>
        <v>#NAME?</v>
      </c>
      <c r="P1718" t="e">
        <f ca="1"/>
        <v>#NAME?</v>
      </c>
      <c r="Q1718" t="e">
        <f ca="1"/>
        <v>#NAME?</v>
      </c>
      <c r="S1718" s="43"/>
      <c r="T1718" s="43"/>
      <c r="U1718" s="43"/>
    </row>
    <row r="1719" spans="14:21" x14ac:dyDescent="0.35">
      <c r="O1719" t="e">
        <f ca="1"/>
        <v>#NAME?</v>
      </c>
      <c r="P1719" t="e">
        <f ca="1"/>
        <v>#NAME?</v>
      </c>
      <c r="Q1719" t="e">
        <f ca="1"/>
        <v>#NAME?</v>
      </c>
      <c r="S1719" s="43"/>
      <c r="T1719" s="43"/>
      <c r="U1719" s="43"/>
    </row>
    <row r="1720" spans="14:21" x14ac:dyDescent="0.35">
      <c r="N1720">
        <v>859</v>
      </c>
      <c r="O1720" t="e">
        <f t="array" aca="1" ref="O1720:Q1725" ca="1">[1]!evect(INDEX(A$4:A$5999,N1720):INDEX(C$6:C$5999,N1720))</f>
        <v>#NAME?</v>
      </c>
      <c r="P1720" t="e">
        <f ca="1"/>
        <v>#NAME?</v>
      </c>
      <c r="Q1720" t="e">
        <f ca="1"/>
        <v>#NAME?</v>
      </c>
      <c r="S1720" s="43"/>
      <c r="T1720" s="43"/>
      <c r="U1720" s="43"/>
    </row>
    <row r="1721" spans="14:21" x14ac:dyDescent="0.35">
      <c r="O1721" t="e">
        <f ca="1"/>
        <v>#NAME?</v>
      </c>
      <c r="P1721" t="e">
        <f ca="1"/>
        <v>#NAME?</v>
      </c>
      <c r="Q1721" t="e">
        <f ca="1"/>
        <v>#NAME?</v>
      </c>
      <c r="S1721" s="43"/>
      <c r="T1721" s="43"/>
      <c r="U1721" s="43"/>
    </row>
    <row r="1722" spans="14:21" x14ac:dyDescent="0.35">
      <c r="O1722" t="e">
        <f ca="1"/>
        <v>#NAME?</v>
      </c>
      <c r="P1722" t="e">
        <f ca="1"/>
        <v>#NAME?</v>
      </c>
      <c r="Q1722" t="e">
        <f ca="1"/>
        <v>#NAME?</v>
      </c>
      <c r="S1722" s="43"/>
      <c r="T1722" s="43"/>
      <c r="U1722" s="43"/>
    </row>
    <row r="1723" spans="14:21" x14ac:dyDescent="0.35">
      <c r="O1723" t="e">
        <f ca="1"/>
        <v>#NAME?</v>
      </c>
      <c r="P1723" t="e">
        <f ca="1"/>
        <v>#NAME?</v>
      </c>
      <c r="Q1723" t="e">
        <f ca="1"/>
        <v>#NAME?</v>
      </c>
      <c r="S1723" s="43"/>
      <c r="T1723" s="43"/>
      <c r="U1723" s="43"/>
    </row>
    <row r="1724" spans="14:21" x14ac:dyDescent="0.35">
      <c r="O1724" t="e">
        <f ca="1"/>
        <v>#NAME?</v>
      </c>
      <c r="P1724" t="e">
        <f ca="1"/>
        <v>#NAME?</v>
      </c>
      <c r="Q1724" t="e">
        <f ca="1"/>
        <v>#NAME?</v>
      </c>
      <c r="S1724" s="43"/>
      <c r="T1724" s="43"/>
      <c r="U1724" s="43"/>
    </row>
    <row r="1725" spans="14:21" x14ac:dyDescent="0.35">
      <c r="O1725" t="e">
        <f ca="1"/>
        <v>#NAME?</v>
      </c>
      <c r="P1725" t="e">
        <f ca="1"/>
        <v>#NAME?</v>
      </c>
      <c r="Q1725" t="e">
        <f ca="1"/>
        <v>#NAME?</v>
      </c>
      <c r="S1725" s="43"/>
      <c r="T1725" s="43"/>
      <c r="U1725" s="43"/>
    </row>
    <row r="1726" spans="14:21" x14ac:dyDescent="0.35">
      <c r="N1726">
        <v>862</v>
      </c>
      <c r="O1726" t="e">
        <f t="array" aca="1" ref="O1726:Q1731" ca="1">[1]!evect(INDEX(A$4:A$5999,N1726):INDEX(C$6:C$5999,N1726))</f>
        <v>#NAME?</v>
      </c>
      <c r="P1726" t="e">
        <f ca="1"/>
        <v>#NAME?</v>
      </c>
      <c r="Q1726" t="e">
        <f ca="1"/>
        <v>#NAME?</v>
      </c>
      <c r="S1726" s="43"/>
      <c r="T1726" s="43"/>
      <c r="U1726" s="43"/>
    </row>
    <row r="1727" spans="14:21" x14ac:dyDescent="0.35">
      <c r="O1727" t="e">
        <f ca="1"/>
        <v>#NAME?</v>
      </c>
      <c r="P1727" t="e">
        <f ca="1"/>
        <v>#NAME?</v>
      </c>
      <c r="Q1727" t="e">
        <f ca="1"/>
        <v>#NAME?</v>
      </c>
      <c r="S1727" s="43"/>
      <c r="T1727" s="43"/>
      <c r="U1727" s="43"/>
    </row>
    <row r="1728" spans="14:21" x14ac:dyDescent="0.35">
      <c r="O1728" t="e">
        <f ca="1"/>
        <v>#NAME?</v>
      </c>
      <c r="P1728" t="e">
        <f ca="1"/>
        <v>#NAME?</v>
      </c>
      <c r="Q1728" t="e">
        <f ca="1"/>
        <v>#NAME?</v>
      </c>
      <c r="S1728" s="43"/>
      <c r="T1728" s="43"/>
      <c r="U1728" s="43"/>
    </row>
    <row r="1729" spans="14:21" x14ac:dyDescent="0.35">
      <c r="O1729" t="e">
        <f ca="1"/>
        <v>#NAME?</v>
      </c>
      <c r="P1729" t="e">
        <f ca="1"/>
        <v>#NAME?</v>
      </c>
      <c r="Q1729" t="e">
        <f ca="1"/>
        <v>#NAME?</v>
      </c>
      <c r="S1729" s="43"/>
      <c r="T1729" s="43"/>
      <c r="U1729" s="43"/>
    </row>
    <row r="1730" spans="14:21" x14ac:dyDescent="0.35">
      <c r="O1730" t="e">
        <f ca="1"/>
        <v>#NAME?</v>
      </c>
      <c r="P1730" t="e">
        <f ca="1"/>
        <v>#NAME?</v>
      </c>
      <c r="Q1730" t="e">
        <f ca="1"/>
        <v>#NAME?</v>
      </c>
      <c r="S1730" s="43"/>
      <c r="T1730" s="43"/>
      <c r="U1730" s="43"/>
    </row>
    <row r="1731" spans="14:21" x14ac:dyDescent="0.35">
      <c r="O1731" t="e">
        <f ca="1"/>
        <v>#NAME?</v>
      </c>
      <c r="P1731" t="e">
        <f ca="1"/>
        <v>#NAME?</v>
      </c>
      <c r="Q1731" t="e">
        <f ca="1"/>
        <v>#NAME?</v>
      </c>
      <c r="S1731" s="43"/>
      <c r="T1731" s="43"/>
      <c r="U1731" s="43"/>
    </row>
    <row r="1732" spans="14:21" x14ac:dyDescent="0.35">
      <c r="N1732">
        <v>865</v>
      </c>
      <c r="O1732" t="e">
        <f t="array" aca="1" ref="O1732:Q1737" ca="1">[1]!evect(INDEX(A$4:A$5999,N1732):INDEX(C$6:C$5999,N1732))</f>
        <v>#NAME?</v>
      </c>
      <c r="P1732" t="e">
        <f ca="1"/>
        <v>#NAME?</v>
      </c>
      <c r="Q1732" t="e">
        <f ca="1"/>
        <v>#NAME?</v>
      </c>
      <c r="S1732" s="43"/>
      <c r="T1732" s="43"/>
      <c r="U1732" s="43"/>
    </row>
    <row r="1733" spans="14:21" x14ac:dyDescent="0.35">
      <c r="O1733" t="e">
        <f ca="1"/>
        <v>#NAME?</v>
      </c>
      <c r="P1733" t="e">
        <f ca="1"/>
        <v>#NAME?</v>
      </c>
      <c r="Q1733" t="e">
        <f ca="1"/>
        <v>#NAME?</v>
      </c>
      <c r="S1733" s="43"/>
      <c r="T1733" s="43"/>
      <c r="U1733" s="43"/>
    </row>
    <row r="1734" spans="14:21" x14ac:dyDescent="0.35">
      <c r="O1734" t="e">
        <f ca="1"/>
        <v>#NAME?</v>
      </c>
      <c r="P1734" t="e">
        <f ca="1"/>
        <v>#NAME?</v>
      </c>
      <c r="Q1734" t="e">
        <f ca="1"/>
        <v>#NAME?</v>
      </c>
      <c r="S1734" s="43"/>
      <c r="T1734" s="43"/>
      <c r="U1734" s="43"/>
    </row>
    <row r="1735" spans="14:21" x14ac:dyDescent="0.35">
      <c r="O1735" t="e">
        <f ca="1"/>
        <v>#NAME?</v>
      </c>
      <c r="P1735" t="e">
        <f ca="1"/>
        <v>#NAME?</v>
      </c>
      <c r="Q1735" t="e">
        <f ca="1"/>
        <v>#NAME?</v>
      </c>
      <c r="S1735" s="43"/>
      <c r="T1735" s="43"/>
      <c r="U1735" s="43"/>
    </row>
    <row r="1736" spans="14:21" x14ac:dyDescent="0.35">
      <c r="O1736" t="e">
        <f ca="1"/>
        <v>#NAME?</v>
      </c>
      <c r="P1736" t="e">
        <f ca="1"/>
        <v>#NAME?</v>
      </c>
      <c r="Q1736" t="e">
        <f ca="1"/>
        <v>#NAME?</v>
      </c>
      <c r="S1736" s="43"/>
      <c r="T1736" s="43"/>
      <c r="U1736" s="43"/>
    </row>
    <row r="1737" spans="14:21" x14ac:dyDescent="0.35">
      <c r="O1737" t="e">
        <f ca="1"/>
        <v>#NAME?</v>
      </c>
      <c r="P1737" t="e">
        <f ca="1"/>
        <v>#NAME?</v>
      </c>
      <c r="Q1737" t="e">
        <f ca="1"/>
        <v>#NAME?</v>
      </c>
      <c r="S1737" s="43"/>
      <c r="T1737" s="43"/>
      <c r="U1737" s="43"/>
    </row>
    <row r="1738" spans="14:21" x14ac:dyDescent="0.35">
      <c r="N1738">
        <v>868</v>
      </c>
      <c r="O1738" t="e">
        <f t="array" aca="1" ref="O1738:Q1743" ca="1">[1]!evect(INDEX(A$4:A$5999,N1738):INDEX(C$6:C$5999,N1738))</f>
        <v>#NAME?</v>
      </c>
      <c r="P1738" t="e">
        <f ca="1"/>
        <v>#NAME?</v>
      </c>
      <c r="Q1738" t="e">
        <f ca="1"/>
        <v>#NAME?</v>
      </c>
      <c r="S1738" s="43"/>
      <c r="T1738" s="43"/>
      <c r="U1738" s="43"/>
    </row>
    <row r="1739" spans="14:21" x14ac:dyDescent="0.35">
      <c r="O1739" t="e">
        <f ca="1"/>
        <v>#NAME?</v>
      </c>
      <c r="P1739" t="e">
        <f ca="1"/>
        <v>#NAME?</v>
      </c>
      <c r="Q1739" t="e">
        <f ca="1"/>
        <v>#NAME?</v>
      </c>
      <c r="S1739" s="43"/>
      <c r="T1739" s="43"/>
      <c r="U1739" s="43"/>
    </row>
    <row r="1740" spans="14:21" x14ac:dyDescent="0.35">
      <c r="O1740" t="e">
        <f ca="1"/>
        <v>#NAME?</v>
      </c>
      <c r="P1740" t="e">
        <f ca="1"/>
        <v>#NAME?</v>
      </c>
      <c r="Q1740" t="e">
        <f ca="1"/>
        <v>#NAME?</v>
      </c>
      <c r="S1740" s="43"/>
      <c r="T1740" s="43"/>
      <c r="U1740" s="43"/>
    </row>
    <row r="1741" spans="14:21" x14ac:dyDescent="0.35">
      <c r="O1741" t="e">
        <f ca="1"/>
        <v>#NAME?</v>
      </c>
      <c r="P1741" t="e">
        <f ca="1"/>
        <v>#NAME?</v>
      </c>
      <c r="Q1741" t="e">
        <f ca="1"/>
        <v>#NAME?</v>
      </c>
      <c r="S1741" s="43"/>
      <c r="T1741" s="43"/>
      <c r="U1741" s="43"/>
    </row>
    <row r="1742" spans="14:21" x14ac:dyDescent="0.35">
      <c r="O1742" t="e">
        <f ca="1"/>
        <v>#NAME?</v>
      </c>
      <c r="P1742" t="e">
        <f ca="1"/>
        <v>#NAME?</v>
      </c>
      <c r="Q1742" t="e">
        <f ca="1"/>
        <v>#NAME?</v>
      </c>
      <c r="S1742" s="43"/>
      <c r="T1742" s="43"/>
      <c r="U1742" s="43"/>
    </row>
    <row r="1743" spans="14:21" x14ac:dyDescent="0.35">
      <c r="O1743" t="e">
        <f ca="1"/>
        <v>#NAME?</v>
      </c>
      <c r="P1743" t="e">
        <f ca="1"/>
        <v>#NAME?</v>
      </c>
      <c r="Q1743" t="e">
        <f ca="1"/>
        <v>#NAME?</v>
      </c>
      <c r="S1743" s="43"/>
      <c r="T1743" s="43"/>
      <c r="U1743" s="43"/>
    </row>
    <row r="1744" spans="14:21" x14ac:dyDescent="0.35">
      <c r="N1744">
        <v>871</v>
      </c>
      <c r="O1744" t="e">
        <f t="array" aca="1" ref="O1744:Q1749" ca="1">[1]!evect(INDEX(A$4:A$5999,N1744):INDEX(C$6:C$5999,N1744))</f>
        <v>#NAME?</v>
      </c>
      <c r="P1744" t="e">
        <f ca="1"/>
        <v>#NAME?</v>
      </c>
      <c r="Q1744" t="e">
        <f ca="1"/>
        <v>#NAME?</v>
      </c>
      <c r="S1744" s="43"/>
      <c r="T1744" s="43"/>
      <c r="U1744" s="43"/>
    </row>
    <row r="1745" spans="14:21" x14ac:dyDescent="0.35">
      <c r="O1745" t="e">
        <f ca="1"/>
        <v>#NAME?</v>
      </c>
      <c r="P1745" t="e">
        <f ca="1"/>
        <v>#NAME?</v>
      </c>
      <c r="Q1745" t="e">
        <f ca="1"/>
        <v>#NAME?</v>
      </c>
      <c r="S1745" s="43"/>
      <c r="T1745" s="43"/>
      <c r="U1745" s="43"/>
    </row>
    <row r="1746" spans="14:21" x14ac:dyDescent="0.35">
      <c r="O1746" t="e">
        <f ca="1"/>
        <v>#NAME?</v>
      </c>
      <c r="P1746" t="e">
        <f ca="1"/>
        <v>#NAME?</v>
      </c>
      <c r="Q1746" t="e">
        <f ca="1"/>
        <v>#NAME?</v>
      </c>
      <c r="S1746" s="43"/>
      <c r="T1746" s="43"/>
      <c r="U1746" s="43"/>
    </row>
    <row r="1747" spans="14:21" x14ac:dyDescent="0.35">
      <c r="O1747" t="e">
        <f ca="1"/>
        <v>#NAME?</v>
      </c>
      <c r="P1747" t="e">
        <f ca="1"/>
        <v>#NAME?</v>
      </c>
      <c r="Q1747" t="e">
        <f ca="1"/>
        <v>#NAME?</v>
      </c>
      <c r="S1747" s="43"/>
      <c r="T1747" s="43"/>
      <c r="U1747" s="43"/>
    </row>
    <row r="1748" spans="14:21" x14ac:dyDescent="0.35">
      <c r="O1748" t="e">
        <f ca="1"/>
        <v>#NAME?</v>
      </c>
      <c r="P1748" t="e">
        <f ca="1"/>
        <v>#NAME?</v>
      </c>
      <c r="Q1748" t="e">
        <f ca="1"/>
        <v>#NAME?</v>
      </c>
      <c r="S1748" s="43"/>
      <c r="T1748" s="43"/>
      <c r="U1748" s="43"/>
    </row>
    <row r="1749" spans="14:21" x14ac:dyDescent="0.35">
      <c r="O1749" t="e">
        <f ca="1"/>
        <v>#NAME?</v>
      </c>
      <c r="P1749" t="e">
        <f ca="1"/>
        <v>#NAME?</v>
      </c>
      <c r="Q1749" t="e">
        <f ca="1"/>
        <v>#NAME?</v>
      </c>
      <c r="S1749" s="43"/>
      <c r="T1749" s="43"/>
      <c r="U1749" s="43"/>
    </row>
    <row r="1750" spans="14:21" x14ac:dyDescent="0.35">
      <c r="N1750">
        <v>874</v>
      </c>
      <c r="O1750" t="e">
        <f t="array" aca="1" ref="O1750:Q1755" ca="1">[1]!evect(INDEX(A$4:A$5999,N1750):INDEX(C$6:C$5999,N1750))</f>
        <v>#NAME?</v>
      </c>
      <c r="P1750" t="e">
        <f ca="1"/>
        <v>#NAME?</v>
      </c>
      <c r="Q1750" t="e">
        <f ca="1"/>
        <v>#NAME?</v>
      </c>
      <c r="S1750" s="43"/>
      <c r="T1750" s="43"/>
      <c r="U1750" s="43"/>
    </row>
    <row r="1751" spans="14:21" x14ac:dyDescent="0.35">
      <c r="O1751" t="e">
        <f ca="1"/>
        <v>#NAME?</v>
      </c>
      <c r="P1751" t="e">
        <f ca="1"/>
        <v>#NAME?</v>
      </c>
      <c r="Q1751" t="e">
        <f ca="1"/>
        <v>#NAME?</v>
      </c>
      <c r="S1751" s="43"/>
      <c r="T1751" s="43"/>
      <c r="U1751" s="43"/>
    </row>
    <row r="1752" spans="14:21" x14ac:dyDescent="0.35">
      <c r="O1752" t="e">
        <f ca="1"/>
        <v>#NAME?</v>
      </c>
      <c r="P1752" t="e">
        <f ca="1"/>
        <v>#NAME?</v>
      </c>
      <c r="Q1752" t="e">
        <f ca="1"/>
        <v>#NAME?</v>
      </c>
      <c r="S1752" s="43"/>
      <c r="T1752" s="43"/>
      <c r="U1752" s="43"/>
    </row>
    <row r="1753" spans="14:21" x14ac:dyDescent="0.35">
      <c r="O1753" t="e">
        <f ca="1"/>
        <v>#NAME?</v>
      </c>
      <c r="P1753" t="e">
        <f ca="1"/>
        <v>#NAME?</v>
      </c>
      <c r="Q1753" t="e">
        <f ca="1"/>
        <v>#NAME?</v>
      </c>
      <c r="S1753" s="43"/>
      <c r="T1753" s="43"/>
      <c r="U1753" s="43"/>
    </row>
    <row r="1754" spans="14:21" x14ac:dyDescent="0.35">
      <c r="O1754" t="e">
        <f ca="1"/>
        <v>#NAME?</v>
      </c>
      <c r="P1754" t="e">
        <f ca="1"/>
        <v>#NAME?</v>
      </c>
      <c r="Q1754" t="e">
        <f ca="1"/>
        <v>#NAME?</v>
      </c>
      <c r="S1754" s="43"/>
      <c r="T1754" s="43"/>
      <c r="U1754" s="43"/>
    </row>
    <row r="1755" spans="14:21" x14ac:dyDescent="0.35">
      <c r="O1755" t="e">
        <f ca="1"/>
        <v>#NAME?</v>
      </c>
      <c r="P1755" t="e">
        <f ca="1"/>
        <v>#NAME?</v>
      </c>
      <c r="Q1755" t="e">
        <f ca="1"/>
        <v>#NAME?</v>
      </c>
      <c r="S1755" s="43"/>
      <c r="T1755" s="43"/>
      <c r="U1755" s="43"/>
    </row>
    <row r="1756" spans="14:21" x14ac:dyDescent="0.35">
      <c r="N1756">
        <v>877</v>
      </c>
      <c r="O1756" t="e">
        <f t="array" aca="1" ref="O1756:Q1761" ca="1">[1]!evect(INDEX(A$4:A$5999,N1756):INDEX(C$6:C$5999,N1756))</f>
        <v>#NAME?</v>
      </c>
      <c r="P1756" t="e">
        <f ca="1"/>
        <v>#NAME?</v>
      </c>
      <c r="Q1756" t="e">
        <f ca="1"/>
        <v>#NAME?</v>
      </c>
      <c r="S1756" s="43"/>
      <c r="T1756" s="43"/>
      <c r="U1756" s="43"/>
    </row>
    <row r="1757" spans="14:21" x14ac:dyDescent="0.35">
      <c r="O1757" t="e">
        <f ca="1"/>
        <v>#NAME?</v>
      </c>
      <c r="P1757" t="e">
        <f ca="1"/>
        <v>#NAME?</v>
      </c>
      <c r="Q1757" t="e">
        <f ca="1"/>
        <v>#NAME?</v>
      </c>
      <c r="S1757" s="43"/>
      <c r="T1757" s="43"/>
      <c r="U1757" s="43"/>
    </row>
    <row r="1758" spans="14:21" x14ac:dyDescent="0.35">
      <c r="O1758" t="e">
        <f ca="1"/>
        <v>#NAME?</v>
      </c>
      <c r="P1758" t="e">
        <f ca="1"/>
        <v>#NAME?</v>
      </c>
      <c r="Q1758" t="e">
        <f ca="1"/>
        <v>#NAME?</v>
      </c>
      <c r="S1758" s="43"/>
      <c r="T1758" s="43"/>
      <c r="U1758" s="43"/>
    </row>
    <row r="1759" spans="14:21" x14ac:dyDescent="0.35">
      <c r="O1759" t="e">
        <f ca="1"/>
        <v>#NAME?</v>
      </c>
      <c r="P1759" t="e">
        <f ca="1"/>
        <v>#NAME?</v>
      </c>
      <c r="Q1759" t="e">
        <f ca="1"/>
        <v>#NAME?</v>
      </c>
      <c r="S1759" s="43"/>
      <c r="T1759" s="43"/>
      <c r="U1759" s="43"/>
    </row>
    <row r="1760" spans="14:21" x14ac:dyDescent="0.35">
      <c r="O1760" t="e">
        <f ca="1"/>
        <v>#NAME?</v>
      </c>
      <c r="P1760" t="e">
        <f ca="1"/>
        <v>#NAME?</v>
      </c>
      <c r="Q1760" t="e">
        <f ca="1"/>
        <v>#NAME?</v>
      </c>
      <c r="S1760" s="43"/>
      <c r="T1760" s="43"/>
      <c r="U1760" s="43"/>
    </row>
    <row r="1761" spans="14:21" x14ac:dyDescent="0.35">
      <c r="O1761" t="e">
        <f ca="1"/>
        <v>#NAME?</v>
      </c>
      <c r="P1761" t="e">
        <f ca="1"/>
        <v>#NAME?</v>
      </c>
      <c r="Q1761" t="e">
        <f ca="1"/>
        <v>#NAME?</v>
      </c>
      <c r="S1761" s="43"/>
      <c r="T1761" s="43"/>
      <c r="U1761" s="43"/>
    </row>
    <row r="1762" spans="14:21" x14ac:dyDescent="0.35">
      <c r="N1762">
        <v>880</v>
      </c>
      <c r="O1762" t="e">
        <f t="array" aca="1" ref="O1762:Q1767" ca="1">[1]!evect(INDEX(A$4:A$5999,N1762):INDEX(C$6:C$5999,N1762))</f>
        <v>#NAME?</v>
      </c>
      <c r="P1762" t="e">
        <f ca="1"/>
        <v>#NAME?</v>
      </c>
      <c r="Q1762" t="e">
        <f ca="1"/>
        <v>#NAME?</v>
      </c>
      <c r="S1762" s="43"/>
      <c r="T1762" s="43"/>
      <c r="U1762" s="43"/>
    </row>
    <row r="1763" spans="14:21" x14ac:dyDescent="0.35">
      <c r="O1763" t="e">
        <f ca="1"/>
        <v>#NAME?</v>
      </c>
      <c r="P1763" t="e">
        <f ca="1"/>
        <v>#NAME?</v>
      </c>
      <c r="Q1763" t="e">
        <f ca="1"/>
        <v>#NAME?</v>
      </c>
      <c r="S1763" s="43"/>
      <c r="T1763" s="43"/>
      <c r="U1763" s="43"/>
    </row>
    <row r="1764" spans="14:21" x14ac:dyDescent="0.35">
      <c r="O1764" t="e">
        <f ca="1"/>
        <v>#NAME?</v>
      </c>
      <c r="P1764" t="e">
        <f ca="1"/>
        <v>#NAME?</v>
      </c>
      <c r="Q1764" t="e">
        <f ca="1"/>
        <v>#NAME?</v>
      </c>
      <c r="S1764" s="43"/>
      <c r="T1764" s="43"/>
      <c r="U1764" s="43"/>
    </row>
    <row r="1765" spans="14:21" x14ac:dyDescent="0.35">
      <c r="O1765" t="e">
        <f ca="1"/>
        <v>#NAME?</v>
      </c>
      <c r="P1765" t="e">
        <f ca="1"/>
        <v>#NAME?</v>
      </c>
      <c r="Q1765" t="e">
        <f ca="1"/>
        <v>#NAME?</v>
      </c>
      <c r="S1765" s="43"/>
      <c r="T1765" s="43"/>
      <c r="U1765" s="43"/>
    </row>
    <row r="1766" spans="14:21" x14ac:dyDescent="0.35">
      <c r="O1766" t="e">
        <f ca="1"/>
        <v>#NAME?</v>
      </c>
      <c r="P1766" t="e">
        <f ca="1"/>
        <v>#NAME?</v>
      </c>
      <c r="Q1766" t="e">
        <f ca="1"/>
        <v>#NAME?</v>
      </c>
      <c r="S1766" s="43"/>
      <c r="T1766" s="43"/>
      <c r="U1766" s="43"/>
    </row>
    <row r="1767" spans="14:21" x14ac:dyDescent="0.35">
      <c r="O1767" t="e">
        <f ca="1"/>
        <v>#NAME?</v>
      </c>
      <c r="P1767" t="e">
        <f ca="1"/>
        <v>#NAME?</v>
      </c>
      <c r="Q1767" t="e">
        <f ca="1"/>
        <v>#NAME?</v>
      </c>
      <c r="S1767" s="43"/>
      <c r="T1767" s="43"/>
      <c r="U1767" s="43"/>
    </row>
    <row r="1768" spans="14:21" x14ac:dyDescent="0.35">
      <c r="N1768">
        <v>883</v>
      </c>
      <c r="O1768" t="e">
        <f t="array" aca="1" ref="O1768:Q1773" ca="1">[1]!evect(INDEX(A$4:A$5999,N1768):INDEX(C$6:C$5999,N1768))</f>
        <v>#NAME?</v>
      </c>
      <c r="P1768" t="e">
        <f ca="1"/>
        <v>#NAME?</v>
      </c>
      <c r="Q1768" t="e">
        <f ca="1"/>
        <v>#NAME?</v>
      </c>
      <c r="S1768" s="43"/>
      <c r="T1768" s="43"/>
      <c r="U1768" s="43"/>
    </row>
    <row r="1769" spans="14:21" x14ac:dyDescent="0.35">
      <c r="O1769" t="e">
        <f ca="1"/>
        <v>#NAME?</v>
      </c>
      <c r="P1769" t="e">
        <f ca="1"/>
        <v>#NAME?</v>
      </c>
      <c r="Q1769" t="e">
        <f ca="1"/>
        <v>#NAME?</v>
      </c>
      <c r="S1769" s="43"/>
      <c r="T1769" s="43"/>
      <c r="U1769" s="43"/>
    </row>
    <row r="1770" spans="14:21" x14ac:dyDescent="0.35">
      <c r="O1770" t="e">
        <f ca="1"/>
        <v>#NAME?</v>
      </c>
      <c r="P1770" t="e">
        <f ca="1"/>
        <v>#NAME?</v>
      </c>
      <c r="Q1770" t="e">
        <f ca="1"/>
        <v>#NAME?</v>
      </c>
      <c r="S1770" s="43"/>
      <c r="T1770" s="43"/>
      <c r="U1770" s="43"/>
    </row>
    <row r="1771" spans="14:21" x14ac:dyDescent="0.35">
      <c r="O1771" t="e">
        <f ca="1"/>
        <v>#NAME?</v>
      </c>
      <c r="P1771" t="e">
        <f ca="1"/>
        <v>#NAME?</v>
      </c>
      <c r="Q1771" t="e">
        <f ca="1"/>
        <v>#NAME?</v>
      </c>
      <c r="S1771" s="43"/>
      <c r="T1771" s="43"/>
      <c r="U1771" s="43"/>
    </row>
    <row r="1772" spans="14:21" x14ac:dyDescent="0.35">
      <c r="O1772" t="e">
        <f ca="1"/>
        <v>#NAME?</v>
      </c>
      <c r="P1772" t="e">
        <f ca="1"/>
        <v>#NAME?</v>
      </c>
      <c r="Q1772" t="e">
        <f ca="1"/>
        <v>#NAME?</v>
      </c>
      <c r="S1772" s="43"/>
      <c r="T1772" s="43"/>
      <c r="U1772" s="43"/>
    </row>
    <row r="1773" spans="14:21" x14ac:dyDescent="0.35">
      <c r="O1773" t="e">
        <f ca="1"/>
        <v>#NAME?</v>
      </c>
      <c r="P1773" t="e">
        <f ca="1"/>
        <v>#NAME?</v>
      </c>
      <c r="Q1773" t="e">
        <f ca="1"/>
        <v>#NAME?</v>
      </c>
      <c r="S1773" s="43"/>
      <c r="T1773" s="43"/>
      <c r="U1773" s="43"/>
    </row>
    <row r="1774" spans="14:21" x14ac:dyDescent="0.35">
      <c r="N1774">
        <v>886</v>
      </c>
      <c r="O1774" t="e">
        <f t="array" aca="1" ref="O1774:Q1779" ca="1">[1]!evect(INDEX(A$4:A$5999,N1774):INDEX(C$6:C$5999,N1774))</f>
        <v>#NAME?</v>
      </c>
      <c r="P1774" t="e">
        <f ca="1"/>
        <v>#NAME?</v>
      </c>
      <c r="Q1774" t="e">
        <f ca="1"/>
        <v>#NAME?</v>
      </c>
      <c r="S1774" s="43"/>
      <c r="T1774" s="43"/>
      <c r="U1774" s="43"/>
    </row>
    <row r="1775" spans="14:21" x14ac:dyDescent="0.35">
      <c r="O1775" t="e">
        <f ca="1"/>
        <v>#NAME?</v>
      </c>
      <c r="P1775" t="e">
        <f ca="1"/>
        <v>#NAME?</v>
      </c>
      <c r="Q1775" t="e">
        <f ca="1"/>
        <v>#NAME?</v>
      </c>
      <c r="S1775" s="43"/>
      <c r="T1775" s="43"/>
      <c r="U1775" s="43"/>
    </row>
    <row r="1776" spans="14:21" x14ac:dyDescent="0.35">
      <c r="O1776" t="e">
        <f ca="1"/>
        <v>#NAME?</v>
      </c>
      <c r="P1776" t="e">
        <f ca="1"/>
        <v>#NAME?</v>
      </c>
      <c r="Q1776" t="e">
        <f ca="1"/>
        <v>#NAME?</v>
      </c>
      <c r="S1776" s="43"/>
      <c r="T1776" s="43"/>
      <c r="U1776" s="43"/>
    </row>
    <row r="1777" spans="14:21" x14ac:dyDescent="0.35">
      <c r="O1777" t="e">
        <f ca="1"/>
        <v>#NAME?</v>
      </c>
      <c r="P1777" t="e">
        <f ca="1"/>
        <v>#NAME?</v>
      </c>
      <c r="Q1777" t="e">
        <f ca="1"/>
        <v>#NAME?</v>
      </c>
      <c r="S1777" s="43"/>
      <c r="T1777" s="43"/>
      <c r="U1777" s="43"/>
    </row>
    <row r="1778" spans="14:21" x14ac:dyDescent="0.35">
      <c r="O1778" t="e">
        <f ca="1"/>
        <v>#NAME?</v>
      </c>
      <c r="P1778" t="e">
        <f ca="1"/>
        <v>#NAME?</v>
      </c>
      <c r="Q1778" t="e">
        <f ca="1"/>
        <v>#NAME?</v>
      </c>
      <c r="S1778" s="43"/>
      <c r="T1778" s="43"/>
      <c r="U1778" s="43"/>
    </row>
    <row r="1779" spans="14:21" x14ac:dyDescent="0.35">
      <c r="O1779" t="e">
        <f ca="1"/>
        <v>#NAME?</v>
      </c>
      <c r="P1779" t="e">
        <f ca="1"/>
        <v>#NAME?</v>
      </c>
      <c r="Q1779" t="e">
        <f ca="1"/>
        <v>#NAME?</v>
      </c>
      <c r="S1779" s="43"/>
      <c r="T1779" s="43"/>
      <c r="U1779" s="43"/>
    </row>
    <row r="1780" spans="14:21" x14ac:dyDescent="0.35">
      <c r="N1780">
        <v>889</v>
      </c>
      <c r="O1780" t="e">
        <f t="array" aca="1" ref="O1780:Q1785" ca="1">[1]!evect(INDEX(A$4:A$5999,N1780):INDEX(C$6:C$5999,N1780))</f>
        <v>#NAME?</v>
      </c>
      <c r="P1780" t="e">
        <f ca="1"/>
        <v>#NAME?</v>
      </c>
      <c r="Q1780" t="e">
        <f ca="1"/>
        <v>#NAME?</v>
      </c>
      <c r="S1780" s="43"/>
      <c r="T1780" s="43"/>
      <c r="U1780" s="43"/>
    </row>
    <row r="1781" spans="14:21" x14ac:dyDescent="0.35">
      <c r="O1781" t="e">
        <f ca="1"/>
        <v>#NAME?</v>
      </c>
      <c r="P1781" t="e">
        <f ca="1"/>
        <v>#NAME?</v>
      </c>
      <c r="Q1781" t="e">
        <f ca="1"/>
        <v>#NAME?</v>
      </c>
      <c r="S1781" s="43"/>
      <c r="T1781" s="43"/>
      <c r="U1781" s="43"/>
    </row>
    <row r="1782" spans="14:21" x14ac:dyDescent="0.35">
      <c r="O1782" t="e">
        <f ca="1"/>
        <v>#NAME?</v>
      </c>
      <c r="P1782" t="e">
        <f ca="1"/>
        <v>#NAME?</v>
      </c>
      <c r="Q1782" t="e">
        <f ca="1"/>
        <v>#NAME?</v>
      </c>
      <c r="S1782" s="43"/>
      <c r="T1782" s="43"/>
      <c r="U1782" s="43"/>
    </row>
    <row r="1783" spans="14:21" x14ac:dyDescent="0.35">
      <c r="O1783" t="e">
        <f ca="1"/>
        <v>#NAME?</v>
      </c>
      <c r="P1783" t="e">
        <f ca="1"/>
        <v>#NAME?</v>
      </c>
      <c r="Q1783" t="e">
        <f ca="1"/>
        <v>#NAME?</v>
      </c>
      <c r="S1783" s="43"/>
      <c r="T1783" s="43"/>
      <c r="U1783" s="43"/>
    </row>
    <row r="1784" spans="14:21" x14ac:dyDescent="0.35">
      <c r="O1784" t="e">
        <f ca="1"/>
        <v>#NAME?</v>
      </c>
      <c r="P1784" t="e">
        <f ca="1"/>
        <v>#NAME?</v>
      </c>
      <c r="Q1784" t="e">
        <f ca="1"/>
        <v>#NAME?</v>
      </c>
      <c r="S1784" s="43"/>
      <c r="T1784" s="43"/>
      <c r="U1784" s="43"/>
    </row>
    <row r="1785" spans="14:21" x14ac:dyDescent="0.35">
      <c r="O1785" t="e">
        <f ca="1"/>
        <v>#NAME?</v>
      </c>
      <c r="P1785" t="e">
        <f ca="1"/>
        <v>#NAME?</v>
      </c>
      <c r="Q1785" t="e">
        <f ca="1"/>
        <v>#NAME?</v>
      </c>
      <c r="S1785" s="43"/>
      <c r="T1785" s="43"/>
      <c r="U1785" s="43"/>
    </row>
    <row r="1786" spans="14:21" x14ac:dyDescent="0.35">
      <c r="N1786">
        <v>892</v>
      </c>
      <c r="O1786" t="e">
        <f t="array" aca="1" ref="O1786:Q1791" ca="1">[1]!evect(INDEX(A$4:A$5999,N1786):INDEX(C$6:C$5999,N1786))</f>
        <v>#NAME?</v>
      </c>
      <c r="P1786" t="e">
        <f ca="1"/>
        <v>#NAME?</v>
      </c>
      <c r="Q1786" t="e">
        <f ca="1"/>
        <v>#NAME?</v>
      </c>
      <c r="S1786" s="43"/>
      <c r="T1786" s="43"/>
      <c r="U1786" s="43"/>
    </row>
    <row r="1787" spans="14:21" x14ac:dyDescent="0.35">
      <c r="O1787" t="e">
        <f ca="1"/>
        <v>#NAME?</v>
      </c>
      <c r="P1787" t="e">
        <f ca="1"/>
        <v>#NAME?</v>
      </c>
      <c r="Q1787" t="e">
        <f ca="1"/>
        <v>#NAME?</v>
      </c>
      <c r="S1787" s="43"/>
      <c r="T1787" s="43"/>
      <c r="U1787" s="43"/>
    </row>
    <row r="1788" spans="14:21" x14ac:dyDescent="0.35">
      <c r="O1788" t="e">
        <f ca="1"/>
        <v>#NAME?</v>
      </c>
      <c r="P1788" t="e">
        <f ca="1"/>
        <v>#NAME?</v>
      </c>
      <c r="Q1788" t="e">
        <f ca="1"/>
        <v>#NAME?</v>
      </c>
      <c r="S1788" s="43"/>
      <c r="T1788" s="43"/>
      <c r="U1788" s="43"/>
    </row>
    <row r="1789" spans="14:21" x14ac:dyDescent="0.35">
      <c r="O1789" t="e">
        <f ca="1"/>
        <v>#NAME?</v>
      </c>
      <c r="P1789" t="e">
        <f ca="1"/>
        <v>#NAME?</v>
      </c>
      <c r="Q1789" t="e">
        <f ca="1"/>
        <v>#NAME?</v>
      </c>
      <c r="S1789" s="43"/>
      <c r="T1789" s="43"/>
      <c r="U1789" s="43"/>
    </row>
    <row r="1790" spans="14:21" x14ac:dyDescent="0.35">
      <c r="O1790" t="e">
        <f ca="1"/>
        <v>#NAME?</v>
      </c>
      <c r="P1790" t="e">
        <f ca="1"/>
        <v>#NAME?</v>
      </c>
      <c r="Q1790" t="e">
        <f ca="1"/>
        <v>#NAME?</v>
      </c>
      <c r="S1790" s="43"/>
      <c r="T1790" s="43"/>
      <c r="U1790" s="43"/>
    </row>
    <row r="1791" spans="14:21" x14ac:dyDescent="0.35">
      <c r="O1791" t="e">
        <f ca="1"/>
        <v>#NAME?</v>
      </c>
      <c r="P1791" t="e">
        <f ca="1"/>
        <v>#NAME?</v>
      </c>
      <c r="Q1791" t="e">
        <f ca="1"/>
        <v>#NAME?</v>
      </c>
      <c r="S1791" s="43"/>
      <c r="T1791" s="43"/>
      <c r="U1791" s="43"/>
    </row>
    <row r="1792" spans="14:21" x14ac:dyDescent="0.35">
      <c r="N1792">
        <v>895</v>
      </c>
      <c r="O1792" t="e">
        <f t="array" aca="1" ref="O1792:Q1797" ca="1">[1]!evect(INDEX(A$4:A$5999,N1792):INDEX(C$6:C$5999,N1792))</f>
        <v>#NAME?</v>
      </c>
      <c r="P1792" t="e">
        <f ca="1"/>
        <v>#NAME?</v>
      </c>
      <c r="Q1792" t="e">
        <f ca="1"/>
        <v>#NAME?</v>
      </c>
      <c r="S1792" s="43"/>
      <c r="T1792" s="43"/>
      <c r="U1792" s="43"/>
    </row>
    <row r="1793" spans="14:21" x14ac:dyDescent="0.35">
      <c r="O1793" t="e">
        <f ca="1"/>
        <v>#NAME?</v>
      </c>
      <c r="P1793" t="e">
        <f ca="1"/>
        <v>#NAME?</v>
      </c>
      <c r="Q1793" t="e">
        <f ca="1"/>
        <v>#NAME?</v>
      </c>
      <c r="S1793" s="43"/>
      <c r="T1793" s="43"/>
      <c r="U1793" s="43"/>
    </row>
    <row r="1794" spans="14:21" x14ac:dyDescent="0.35">
      <c r="O1794" t="e">
        <f ca="1"/>
        <v>#NAME?</v>
      </c>
      <c r="P1794" t="e">
        <f ca="1"/>
        <v>#NAME?</v>
      </c>
      <c r="Q1794" t="e">
        <f ca="1"/>
        <v>#NAME?</v>
      </c>
      <c r="S1794" s="43"/>
      <c r="T1794" s="43"/>
      <c r="U1794" s="43"/>
    </row>
    <row r="1795" spans="14:21" x14ac:dyDescent="0.35">
      <c r="O1795" t="e">
        <f ca="1"/>
        <v>#NAME?</v>
      </c>
      <c r="P1795" t="e">
        <f ca="1"/>
        <v>#NAME?</v>
      </c>
      <c r="Q1795" t="e">
        <f ca="1"/>
        <v>#NAME?</v>
      </c>
      <c r="S1795" s="43"/>
      <c r="T1795" s="43"/>
      <c r="U1795" s="43"/>
    </row>
    <row r="1796" spans="14:21" x14ac:dyDescent="0.35">
      <c r="O1796" t="e">
        <f ca="1"/>
        <v>#NAME?</v>
      </c>
      <c r="P1796" t="e">
        <f ca="1"/>
        <v>#NAME?</v>
      </c>
      <c r="Q1796" t="e">
        <f ca="1"/>
        <v>#NAME?</v>
      </c>
      <c r="S1796" s="43"/>
      <c r="T1796" s="43"/>
      <c r="U1796" s="43"/>
    </row>
    <row r="1797" spans="14:21" x14ac:dyDescent="0.35">
      <c r="O1797" t="e">
        <f ca="1"/>
        <v>#NAME?</v>
      </c>
      <c r="P1797" t="e">
        <f ca="1"/>
        <v>#NAME?</v>
      </c>
      <c r="Q1797" t="e">
        <f ca="1"/>
        <v>#NAME?</v>
      </c>
      <c r="S1797" s="43"/>
      <c r="T1797" s="43"/>
      <c r="U1797" s="43"/>
    </row>
    <row r="1798" spans="14:21" x14ac:dyDescent="0.35">
      <c r="N1798">
        <v>898</v>
      </c>
      <c r="O1798" t="e">
        <f t="array" aca="1" ref="O1798:Q1803" ca="1">[1]!evect(INDEX(A$4:A$5999,N1798):INDEX(C$6:C$5999,N1798))</f>
        <v>#NAME?</v>
      </c>
      <c r="P1798" t="e">
        <f ca="1"/>
        <v>#NAME?</v>
      </c>
      <c r="Q1798" t="e">
        <f ca="1"/>
        <v>#NAME?</v>
      </c>
      <c r="S1798" s="43"/>
      <c r="T1798" s="43"/>
      <c r="U1798" s="43"/>
    </row>
    <row r="1799" spans="14:21" x14ac:dyDescent="0.35">
      <c r="O1799" t="e">
        <f ca="1"/>
        <v>#NAME?</v>
      </c>
      <c r="P1799" t="e">
        <f ca="1"/>
        <v>#NAME?</v>
      </c>
      <c r="Q1799" t="e">
        <f ca="1"/>
        <v>#NAME?</v>
      </c>
      <c r="S1799" s="43"/>
      <c r="T1799" s="43"/>
      <c r="U1799" s="43"/>
    </row>
    <row r="1800" spans="14:21" x14ac:dyDescent="0.35">
      <c r="O1800" t="e">
        <f ca="1"/>
        <v>#NAME?</v>
      </c>
      <c r="P1800" t="e">
        <f ca="1"/>
        <v>#NAME?</v>
      </c>
      <c r="Q1800" t="e">
        <f ca="1"/>
        <v>#NAME?</v>
      </c>
      <c r="S1800" s="43"/>
      <c r="T1800" s="43"/>
      <c r="U1800" s="43"/>
    </row>
    <row r="1801" spans="14:21" x14ac:dyDescent="0.35">
      <c r="O1801" t="e">
        <f ca="1"/>
        <v>#NAME?</v>
      </c>
      <c r="P1801" t="e">
        <f ca="1"/>
        <v>#NAME?</v>
      </c>
      <c r="Q1801" t="e">
        <f ca="1"/>
        <v>#NAME?</v>
      </c>
      <c r="S1801" s="43"/>
      <c r="T1801" s="43"/>
      <c r="U1801" s="43"/>
    </row>
    <row r="1802" spans="14:21" x14ac:dyDescent="0.35">
      <c r="O1802" t="e">
        <f ca="1"/>
        <v>#NAME?</v>
      </c>
      <c r="P1802" t="e">
        <f ca="1"/>
        <v>#NAME?</v>
      </c>
      <c r="Q1802" t="e">
        <f ca="1"/>
        <v>#NAME?</v>
      </c>
      <c r="S1802" s="43"/>
      <c r="T1802" s="43"/>
      <c r="U1802" s="43"/>
    </row>
    <row r="1803" spans="14:21" x14ac:dyDescent="0.35">
      <c r="O1803" t="e">
        <f ca="1"/>
        <v>#NAME?</v>
      </c>
      <c r="P1803" t="e">
        <f ca="1"/>
        <v>#NAME?</v>
      </c>
      <c r="Q1803" t="e">
        <f ca="1"/>
        <v>#NAME?</v>
      </c>
      <c r="S1803" s="43"/>
      <c r="T1803" s="43"/>
      <c r="U1803" s="43"/>
    </row>
    <row r="1804" spans="14:21" x14ac:dyDescent="0.35">
      <c r="N1804">
        <v>901</v>
      </c>
      <c r="O1804" t="e">
        <f t="array" aca="1" ref="O1804:Q1809" ca="1">[1]!evect(INDEX(A$4:A$5999,N1804):INDEX(C$6:C$5999,N1804))</f>
        <v>#NAME?</v>
      </c>
      <c r="P1804" t="e">
        <f ca="1"/>
        <v>#NAME?</v>
      </c>
      <c r="Q1804" t="e">
        <f ca="1"/>
        <v>#NAME?</v>
      </c>
      <c r="S1804" s="43"/>
      <c r="T1804" s="43"/>
      <c r="U1804" s="43"/>
    </row>
    <row r="1805" spans="14:21" x14ac:dyDescent="0.35">
      <c r="O1805" t="e">
        <f ca="1"/>
        <v>#NAME?</v>
      </c>
      <c r="P1805" t="e">
        <f ca="1"/>
        <v>#NAME?</v>
      </c>
      <c r="Q1805" t="e">
        <f ca="1"/>
        <v>#NAME?</v>
      </c>
      <c r="S1805" s="43"/>
      <c r="T1805" s="43"/>
      <c r="U1805" s="43"/>
    </row>
    <row r="1806" spans="14:21" x14ac:dyDescent="0.35">
      <c r="O1806" t="e">
        <f ca="1"/>
        <v>#NAME?</v>
      </c>
      <c r="P1806" t="e">
        <f ca="1"/>
        <v>#NAME?</v>
      </c>
      <c r="Q1806" t="e">
        <f ca="1"/>
        <v>#NAME?</v>
      </c>
      <c r="S1806" s="43"/>
      <c r="T1806" s="43"/>
      <c r="U1806" s="43"/>
    </row>
    <row r="1807" spans="14:21" x14ac:dyDescent="0.35">
      <c r="O1807" t="e">
        <f ca="1"/>
        <v>#NAME?</v>
      </c>
      <c r="P1807" t="e">
        <f ca="1"/>
        <v>#NAME?</v>
      </c>
      <c r="Q1807" t="e">
        <f ca="1"/>
        <v>#NAME?</v>
      </c>
      <c r="S1807" s="43"/>
      <c r="T1807" s="43"/>
      <c r="U1807" s="43"/>
    </row>
    <row r="1808" spans="14:21" x14ac:dyDescent="0.35">
      <c r="O1808" t="e">
        <f ca="1"/>
        <v>#NAME?</v>
      </c>
      <c r="P1808" t="e">
        <f ca="1"/>
        <v>#NAME?</v>
      </c>
      <c r="Q1808" t="e">
        <f ca="1"/>
        <v>#NAME?</v>
      </c>
      <c r="S1808" s="43"/>
      <c r="T1808" s="43"/>
      <c r="U1808" s="43"/>
    </row>
    <row r="1809" spans="14:21" x14ac:dyDescent="0.35">
      <c r="O1809" t="e">
        <f ca="1"/>
        <v>#NAME?</v>
      </c>
      <c r="P1809" t="e">
        <f ca="1"/>
        <v>#NAME?</v>
      </c>
      <c r="Q1809" t="e">
        <f ca="1"/>
        <v>#NAME?</v>
      </c>
      <c r="S1809" s="43"/>
      <c r="T1809" s="43"/>
      <c r="U1809" s="43"/>
    </row>
    <row r="1810" spans="14:21" x14ac:dyDescent="0.35">
      <c r="N1810">
        <v>904</v>
      </c>
      <c r="O1810" t="e">
        <f t="array" aca="1" ref="O1810:Q1815" ca="1">[1]!evect(INDEX(A$4:A$5999,N1810):INDEX(C$6:C$5999,N1810))</f>
        <v>#NAME?</v>
      </c>
      <c r="P1810" t="e">
        <f ca="1"/>
        <v>#NAME?</v>
      </c>
      <c r="Q1810" t="e">
        <f ca="1"/>
        <v>#NAME?</v>
      </c>
      <c r="S1810" s="43"/>
      <c r="T1810" s="43"/>
      <c r="U1810" s="43"/>
    </row>
    <row r="1811" spans="14:21" x14ac:dyDescent="0.35">
      <c r="O1811" t="e">
        <f ca="1"/>
        <v>#NAME?</v>
      </c>
      <c r="P1811" t="e">
        <f ca="1"/>
        <v>#NAME?</v>
      </c>
      <c r="Q1811" t="e">
        <f ca="1"/>
        <v>#NAME?</v>
      </c>
      <c r="S1811" s="43"/>
      <c r="T1811" s="43"/>
      <c r="U1811" s="43"/>
    </row>
    <row r="1812" spans="14:21" x14ac:dyDescent="0.35">
      <c r="O1812" t="e">
        <f ca="1"/>
        <v>#NAME?</v>
      </c>
      <c r="P1812" t="e">
        <f ca="1"/>
        <v>#NAME?</v>
      </c>
      <c r="Q1812" t="e">
        <f ca="1"/>
        <v>#NAME?</v>
      </c>
      <c r="S1812" s="43"/>
      <c r="T1812" s="43"/>
      <c r="U1812" s="43"/>
    </row>
    <row r="1813" spans="14:21" x14ac:dyDescent="0.35">
      <c r="O1813" t="e">
        <f ca="1"/>
        <v>#NAME?</v>
      </c>
      <c r="P1813" t="e">
        <f ca="1"/>
        <v>#NAME?</v>
      </c>
      <c r="Q1813" t="e">
        <f ca="1"/>
        <v>#NAME?</v>
      </c>
      <c r="S1813" s="43"/>
      <c r="T1813" s="43"/>
      <c r="U1813" s="43"/>
    </row>
    <row r="1814" spans="14:21" x14ac:dyDescent="0.35">
      <c r="O1814" t="e">
        <f ca="1"/>
        <v>#NAME?</v>
      </c>
      <c r="P1814" t="e">
        <f ca="1"/>
        <v>#NAME?</v>
      </c>
      <c r="Q1814" t="e">
        <f ca="1"/>
        <v>#NAME?</v>
      </c>
      <c r="S1814" s="43"/>
      <c r="T1814" s="43"/>
      <c r="U1814" s="43"/>
    </row>
    <row r="1815" spans="14:21" x14ac:dyDescent="0.35">
      <c r="O1815" t="e">
        <f ca="1"/>
        <v>#NAME?</v>
      </c>
      <c r="P1815" t="e">
        <f ca="1"/>
        <v>#NAME?</v>
      </c>
      <c r="Q1815" t="e">
        <f ca="1"/>
        <v>#NAME?</v>
      </c>
      <c r="S1815" s="43"/>
      <c r="T1815" s="43"/>
      <c r="U1815" s="43"/>
    </row>
    <row r="1816" spans="14:21" x14ac:dyDescent="0.35">
      <c r="N1816">
        <v>907</v>
      </c>
      <c r="O1816" t="e">
        <f t="array" aca="1" ref="O1816:Q1821" ca="1">[1]!evect(INDEX(A$4:A$5999,N1816):INDEX(C$6:C$5999,N1816))</f>
        <v>#NAME?</v>
      </c>
      <c r="P1816" t="e">
        <f ca="1"/>
        <v>#NAME?</v>
      </c>
      <c r="Q1816" t="e">
        <f ca="1"/>
        <v>#NAME?</v>
      </c>
      <c r="S1816" s="43"/>
      <c r="T1816" s="43"/>
      <c r="U1816" s="43"/>
    </row>
    <row r="1817" spans="14:21" x14ac:dyDescent="0.35">
      <c r="O1817" t="e">
        <f ca="1"/>
        <v>#NAME?</v>
      </c>
      <c r="P1817" t="e">
        <f ca="1"/>
        <v>#NAME?</v>
      </c>
      <c r="Q1817" t="e">
        <f ca="1"/>
        <v>#NAME?</v>
      </c>
      <c r="S1817" s="43"/>
      <c r="T1817" s="43"/>
      <c r="U1817" s="43"/>
    </row>
    <row r="1818" spans="14:21" x14ac:dyDescent="0.35">
      <c r="O1818" t="e">
        <f ca="1"/>
        <v>#NAME?</v>
      </c>
      <c r="P1818" t="e">
        <f ca="1"/>
        <v>#NAME?</v>
      </c>
      <c r="Q1818" t="e">
        <f ca="1"/>
        <v>#NAME?</v>
      </c>
      <c r="S1818" s="43"/>
      <c r="T1818" s="43"/>
      <c r="U1818" s="43"/>
    </row>
    <row r="1819" spans="14:21" x14ac:dyDescent="0.35">
      <c r="O1819" t="e">
        <f ca="1"/>
        <v>#NAME?</v>
      </c>
      <c r="P1819" t="e">
        <f ca="1"/>
        <v>#NAME?</v>
      </c>
      <c r="Q1819" t="e">
        <f ca="1"/>
        <v>#NAME?</v>
      </c>
      <c r="S1819" s="43"/>
      <c r="T1819" s="43"/>
      <c r="U1819" s="43"/>
    </row>
    <row r="1820" spans="14:21" x14ac:dyDescent="0.35">
      <c r="O1820" t="e">
        <f ca="1"/>
        <v>#NAME?</v>
      </c>
      <c r="P1820" t="e">
        <f ca="1"/>
        <v>#NAME?</v>
      </c>
      <c r="Q1820" t="e">
        <f ca="1"/>
        <v>#NAME?</v>
      </c>
      <c r="S1820" s="43"/>
      <c r="T1820" s="43"/>
      <c r="U1820" s="43"/>
    </row>
    <row r="1821" spans="14:21" x14ac:dyDescent="0.35">
      <c r="O1821" t="e">
        <f ca="1"/>
        <v>#NAME?</v>
      </c>
      <c r="P1821" t="e">
        <f ca="1"/>
        <v>#NAME?</v>
      </c>
      <c r="Q1821" t="e">
        <f ca="1"/>
        <v>#NAME?</v>
      </c>
      <c r="S1821" s="43"/>
      <c r="T1821" s="43"/>
      <c r="U1821" s="43"/>
    </row>
    <row r="1822" spans="14:21" x14ac:dyDescent="0.35">
      <c r="N1822">
        <v>910</v>
      </c>
      <c r="O1822" t="e">
        <f t="array" aca="1" ref="O1822:Q1827" ca="1">[1]!evect(INDEX(A$4:A$5999,N1822):INDEX(C$6:C$5999,N1822))</f>
        <v>#NAME?</v>
      </c>
      <c r="P1822" t="e">
        <f ca="1"/>
        <v>#NAME?</v>
      </c>
      <c r="Q1822" t="e">
        <f ca="1"/>
        <v>#NAME?</v>
      </c>
      <c r="S1822" s="43"/>
      <c r="T1822" s="43"/>
      <c r="U1822" s="43"/>
    </row>
    <row r="1823" spans="14:21" x14ac:dyDescent="0.35">
      <c r="O1823" t="e">
        <f ca="1"/>
        <v>#NAME?</v>
      </c>
      <c r="P1823" t="e">
        <f ca="1"/>
        <v>#NAME?</v>
      </c>
      <c r="Q1823" t="e">
        <f ca="1"/>
        <v>#NAME?</v>
      </c>
      <c r="S1823" s="43"/>
      <c r="T1823" s="43"/>
      <c r="U1823" s="43"/>
    </row>
    <row r="1824" spans="14:21" x14ac:dyDescent="0.35">
      <c r="O1824" t="e">
        <f ca="1"/>
        <v>#NAME?</v>
      </c>
      <c r="P1824" t="e">
        <f ca="1"/>
        <v>#NAME?</v>
      </c>
      <c r="Q1824" t="e">
        <f ca="1"/>
        <v>#NAME?</v>
      </c>
      <c r="S1824" s="43"/>
      <c r="T1824" s="43"/>
      <c r="U1824" s="43"/>
    </row>
    <row r="1825" spans="14:21" x14ac:dyDescent="0.35">
      <c r="O1825" t="e">
        <f ca="1"/>
        <v>#NAME?</v>
      </c>
      <c r="P1825" t="e">
        <f ca="1"/>
        <v>#NAME?</v>
      </c>
      <c r="Q1825" t="e">
        <f ca="1"/>
        <v>#NAME?</v>
      </c>
      <c r="S1825" s="43"/>
      <c r="T1825" s="43"/>
      <c r="U1825" s="43"/>
    </row>
    <row r="1826" spans="14:21" x14ac:dyDescent="0.35">
      <c r="O1826" t="e">
        <f ca="1"/>
        <v>#NAME?</v>
      </c>
      <c r="P1826" t="e">
        <f ca="1"/>
        <v>#NAME?</v>
      </c>
      <c r="Q1826" t="e">
        <f ca="1"/>
        <v>#NAME?</v>
      </c>
      <c r="S1826" s="43"/>
      <c r="T1826" s="43"/>
      <c r="U1826" s="43"/>
    </row>
    <row r="1827" spans="14:21" x14ac:dyDescent="0.35">
      <c r="O1827" t="e">
        <f ca="1"/>
        <v>#NAME?</v>
      </c>
      <c r="P1827" t="e">
        <f ca="1"/>
        <v>#NAME?</v>
      </c>
      <c r="Q1827" t="e">
        <f ca="1"/>
        <v>#NAME?</v>
      </c>
      <c r="S1827" s="43"/>
      <c r="T1827" s="43"/>
      <c r="U1827" s="43"/>
    </row>
    <row r="1828" spans="14:21" x14ac:dyDescent="0.35">
      <c r="N1828">
        <v>913</v>
      </c>
      <c r="S1828" s="43"/>
      <c r="T1828" s="43"/>
      <c r="U1828" s="43"/>
    </row>
    <row r="1829" spans="14:21" x14ac:dyDescent="0.35">
      <c r="S1829" s="43"/>
      <c r="T1829" s="43"/>
      <c r="U1829" s="43"/>
    </row>
    <row r="1830" spans="14:21" x14ac:dyDescent="0.35">
      <c r="S1830" s="43"/>
      <c r="T1830" s="43"/>
      <c r="U1830" s="43"/>
    </row>
    <row r="1831" spans="14:21" x14ac:dyDescent="0.35">
      <c r="S1831" s="43"/>
      <c r="T1831" s="43"/>
      <c r="U1831" s="43"/>
    </row>
    <row r="1832" spans="14:21" x14ac:dyDescent="0.35">
      <c r="S1832" s="43"/>
      <c r="T1832" s="43"/>
      <c r="U1832" s="43"/>
    </row>
    <row r="1833" spans="14:21" x14ac:dyDescent="0.35">
      <c r="S1833" s="43"/>
      <c r="T1833" s="43"/>
      <c r="U1833" s="43"/>
    </row>
    <row r="1834" spans="14:21" x14ac:dyDescent="0.35">
      <c r="N1834">
        <v>916</v>
      </c>
      <c r="S1834" s="43"/>
      <c r="T1834" s="43"/>
      <c r="U1834" s="43"/>
    </row>
    <row r="1835" spans="14:21" x14ac:dyDescent="0.35">
      <c r="S1835" s="43"/>
      <c r="T1835" s="43"/>
      <c r="U1835" s="43"/>
    </row>
    <row r="1836" spans="14:21" x14ac:dyDescent="0.35">
      <c r="S1836" s="43"/>
      <c r="T1836" s="43"/>
      <c r="U1836" s="43"/>
    </row>
    <row r="1837" spans="14:21" x14ac:dyDescent="0.35">
      <c r="S1837" s="43"/>
      <c r="T1837" s="43"/>
      <c r="U1837" s="43"/>
    </row>
    <row r="1838" spans="14:21" x14ac:dyDescent="0.35">
      <c r="S1838" s="43"/>
      <c r="T1838" s="43"/>
      <c r="U1838" s="43"/>
    </row>
    <row r="1839" spans="14:21" x14ac:dyDescent="0.35">
      <c r="S1839" s="43"/>
      <c r="T1839" s="43"/>
      <c r="U1839" s="43"/>
    </row>
    <row r="1840" spans="14:21" x14ac:dyDescent="0.35">
      <c r="N1840">
        <v>919</v>
      </c>
      <c r="S1840" s="43"/>
      <c r="T1840" s="43"/>
      <c r="U1840" s="43"/>
    </row>
    <row r="1841" spans="14:21" x14ac:dyDescent="0.35">
      <c r="S1841" s="43"/>
      <c r="T1841" s="43"/>
      <c r="U1841" s="43"/>
    </row>
    <row r="1842" spans="14:21" x14ac:dyDescent="0.35">
      <c r="S1842" s="43"/>
      <c r="T1842" s="43"/>
      <c r="U1842" s="43"/>
    </row>
    <row r="1843" spans="14:21" x14ac:dyDescent="0.35">
      <c r="S1843" s="43"/>
      <c r="T1843" s="43"/>
      <c r="U1843" s="43"/>
    </row>
    <row r="1844" spans="14:21" x14ac:dyDescent="0.35">
      <c r="S1844" s="43"/>
      <c r="T1844" s="43"/>
      <c r="U1844" s="43"/>
    </row>
    <row r="1845" spans="14:21" x14ac:dyDescent="0.35">
      <c r="S1845" s="43"/>
      <c r="T1845" s="43"/>
      <c r="U1845" s="43"/>
    </row>
    <row r="1846" spans="14:21" x14ac:dyDescent="0.35">
      <c r="N1846">
        <v>922</v>
      </c>
      <c r="S1846" s="43"/>
      <c r="T1846" s="43"/>
      <c r="U1846" s="43"/>
    </row>
    <row r="1847" spans="14:21" x14ac:dyDescent="0.35">
      <c r="S1847" s="43"/>
      <c r="T1847" s="43"/>
      <c r="U1847" s="43"/>
    </row>
    <row r="1848" spans="14:21" x14ac:dyDescent="0.35">
      <c r="S1848" s="43"/>
      <c r="T1848" s="43"/>
      <c r="U1848" s="43"/>
    </row>
    <row r="1849" spans="14:21" x14ac:dyDescent="0.35">
      <c r="S1849" s="43"/>
      <c r="T1849" s="43"/>
      <c r="U1849" s="43"/>
    </row>
    <row r="1850" spans="14:21" x14ac:dyDescent="0.35">
      <c r="S1850" s="43"/>
      <c r="T1850" s="43"/>
      <c r="U1850" s="43"/>
    </row>
    <row r="1851" spans="14:21" x14ac:dyDescent="0.35">
      <c r="S1851" s="43"/>
      <c r="T1851" s="43"/>
      <c r="U1851" s="43"/>
    </row>
    <row r="1852" spans="14:21" x14ac:dyDescent="0.35">
      <c r="N1852">
        <v>925</v>
      </c>
      <c r="S1852" s="43"/>
      <c r="T1852" s="43"/>
      <c r="U1852" s="43"/>
    </row>
    <row r="1853" spans="14:21" x14ac:dyDescent="0.35">
      <c r="S1853" s="43"/>
      <c r="T1853" s="43"/>
      <c r="U1853" s="43"/>
    </row>
    <row r="1854" spans="14:21" x14ac:dyDescent="0.35">
      <c r="S1854" s="43"/>
      <c r="T1854" s="43"/>
      <c r="U1854" s="43"/>
    </row>
    <row r="1855" spans="14:21" x14ac:dyDescent="0.35">
      <c r="S1855" s="43"/>
      <c r="T1855" s="43"/>
      <c r="U1855" s="43"/>
    </row>
    <row r="1856" spans="14:21" x14ac:dyDescent="0.35">
      <c r="S1856" s="43"/>
      <c r="T1856" s="43"/>
      <c r="U1856" s="43"/>
    </row>
    <row r="1857" spans="14:21" x14ac:dyDescent="0.35">
      <c r="S1857" s="43"/>
      <c r="T1857" s="43"/>
      <c r="U1857" s="43"/>
    </row>
    <row r="1858" spans="14:21" x14ac:dyDescent="0.35">
      <c r="N1858">
        <v>928</v>
      </c>
      <c r="S1858" s="43"/>
      <c r="T1858" s="43"/>
      <c r="U1858" s="43"/>
    </row>
    <row r="1859" spans="14:21" x14ac:dyDescent="0.35">
      <c r="S1859" s="43"/>
      <c r="T1859" s="43"/>
      <c r="U1859" s="43"/>
    </row>
    <row r="1860" spans="14:21" x14ac:dyDescent="0.35">
      <c r="S1860" s="43"/>
      <c r="T1860" s="43"/>
      <c r="U1860" s="43"/>
    </row>
    <row r="1861" spans="14:21" x14ac:dyDescent="0.35">
      <c r="S1861" s="43"/>
      <c r="T1861" s="43"/>
      <c r="U1861" s="43"/>
    </row>
    <row r="1862" spans="14:21" x14ac:dyDescent="0.35">
      <c r="S1862" s="43"/>
      <c r="T1862" s="43"/>
      <c r="U1862" s="43"/>
    </row>
    <row r="1863" spans="14:21" x14ac:dyDescent="0.35">
      <c r="S1863" s="43"/>
      <c r="T1863" s="43"/>
      <c r="U1863" s="43"/>
    </row>
    <row r="1864" spans="14:21" x14ac:dyDescent="0.35">
      <c r="N1864">
        <v>931</v>
      </c>
      <c r="S1864" s="43"/>
      <c r="T1864" s="43"/>
      <c r="U1864" s="43"/>
    </row>
    <row r="1865" spans="14:21" x14ac:dyDescent="0.35">
      <c r="S1865" s="43"/>
      <c r="T1865" s="43"/>
      <c r="U1865" s="43"/>
    </row>
    <row r="1866" spans="14:21" x14ac:dyDescent="0.35">
      <c r="S1866" s="43"/>
      <c r="T1866" s="43"/>
      <c r="U1866" s="43"/>
    </row>
    <row r="1867" spans="14:21" x14ac:dyDescent="0.35">
      <c r="S1867" s="43"/>
      <c r="T1867" s="43"/>
      <c r="U1867" s="43"/>
    </row>
    <row r="1868" spans="14:21" x14ac:dyDescent="0.35">
      <c r="S1868" s="43"/>
      <c r="T1868" s="43"/>
      <c r="U1868" s="43"/>
    </row>
    <row r="1869" spans="14:21" x14ac:dyDescent="0.35">
      <c r="S1869" s="43"/>
      <c r="T1869" s="43"/>
      <c r="U1869" s="43"/>
    </row>
    <row r="1870" spans="14:21" x14ac:dyDescent="0.35">
      <c r="N1870">
        <v>934</v>
      </c>
      <c r="S1870" s="43"/>
      <c r="T1870" s="43"/>
      <c r="U1870" s="43"/>
    </row>
    <row r="1871" spans="14:21" x14ac:dyDescent="0.35">
      <c r="S1871" s="43"/>
      <c r="T1871" s="43"/>
      <c r="U1871" s="43"/>
    </row>
    <row r="1872" spans="14:21" x14ac:dyDescent="0.35">
      <c r="S1872" s="43"/>
      <c r="T1872" s="43"/>
      <c r="U1872" s="43"/>
    </row>
    <row r="1873" spans="14:21" x14ac:dyDescent="0.35">
      <c r="S1873" s="43"/>
      <c r="T1873" s="43"/>
      <c r="U1873" s="43"/>
    </row>
    <row r="1874" spans="14:21" x14ac:dyDescent="0.35">
      <c r="S1874" s="43"/>
      <c r="T1874" s="43"/>
      <c r="U1874" s="43"/>
    </row>
    <row r="1875" spans="14:21" x14ac:dyDescent="0.35">
      <c r="S1875" s="43"/>
      <c r="T1875" s="43"/>
      <c r="U1875" s="43"/>
    </row>
    <row r="1876" spans="14:21" x14ac:dyDescent="0.35">
      <c r="N1876">
        <v>937</v>
      </c>
      <c r="S1876" s="43"/>
      <c r="T1876" s="43"/>
      <c r="U1876" s="43"/>
    </row>
    <row r="1877" spans="14:21" x14ac:dyDescent="0.35">
      <c r="S1877" s="43"/>
      <c r="T1877" s="43"/>
      <c r="U1877" s="43"/>
    </row>
    <row r="1878" spans="14:21" x14ac:dyDescent="0.35">
      <c r="S1878" s="43"/>
      <c r="T1878" s="43"/>
      <c r="U1878" s="43"/>
    </row>
    <row r="1879" spans="14:21" x14ac:dyDescent="0.35">
      <c r="S1879" s="43"/>
      <c r="T1879" s="43"/>
      <c r="U1879" s="43"/>
    </row>
    <row r="1880" spans="14:21" x14ac:dyDescent="0.35">
      <c r="S1880" s="43"/>
      <c r="T1880" s="43"/>
      <c r="U1880" s="43"/>
    </row>
    <row r="1881" spans="14:21" x14ac:dyDescent="0.35">
      <c r="S1881" s="43"/>
      <c r="T1881" s="43"/>
      <c r="U1881" s="43"/>
    </row>
    <row r="1882" spans="14:21" x14ac:dyDescent="0.35">
      <c r="N1882">
        <v>940</v>
      </c>
      <c r="S1882" s="43"/>
      <c r="T1882" s="43"/>
      <c r="U1882" s="43"/>
    </row>
    <row r="1883" spans="14:21" x14ac:dyDescent="0.35">
      <c r="S1883" s="43"/>
      <c r="T1883" s="43"/>
      <c r="U1883" s="43"/>
    </row>
    <row r="1884" spans="14:21" x14ac:dyDescent="0.35">
      <c r="S1884" s="43"/>
      <c r="T1884" s="43"/>
      <c r="U1884" s="43"/>
    </row>
    <row r="1885" spans="14:21" x14ac:dyDescent="0.35">
      <c r="S1885" s="43"/>
      <c r="T1885" s="43"/>
      <c r="U1885" s="43"/>
    </row>
    <row r="1886" spans="14:21" x14ac:dyDescent="0.35">
      <c r="S1886" s="43"/>
      <c r="T1886" s="43"/>
      <c r="U1886" s="43"/>
    </row>
    <row r="1887" spans="14:21" x14ac:dyDescent="0.35">
      <c r="S1887" s="43"/>
      <c r="T1887" s="43"/>
      <c r="U1887" s="43"/>
    </row>
    <row r="1888" spans="14:21" x14ac:dyDescent="0.35">
      <c r="N1888">
        <v>943</v>
      </c>
      <c r="S1888" s="43"/>
      <c r="T1888" s="43"/>
      <c r="U1888" s="43"/>
    </row>
    <row r="1889" spans="14:21" x14ac:dyDescent="0.35">
      <c r="S1889" s="43"/>
      <c r="T1889" s="43"/>
      <c r="U1889" s="43"/>
    </row>
    <row r="1890" spans="14:21" x14ac:dyDescent="0.35">
      <c r="S1890" s="43"/>
      <c r="T1890" s="43"/>
      <c r="U1890" s="43"/>
    </row>
    <row r="1891" spans="14:21" x14ac:dyDescent="0.35">
      <c r="S1891" s="43"/>
      <c r="T1891" s="43"/>
      <c r="U1891" s="43"/>
    </row>
    <row r="1892" spans="14:21" x14ac:dyDescent="0.35">
      <c r="S1892" s="43"/>
      <c r="T1892" s="43"/>
      <c r="U1892" s="43"/>
    </row>
    <row r="1893" spans="14:21" x14ac:dyDescent="0.35">
      <c r="S1893" s="43"/>
      <c r="T1893" s="43"/>
      <c r="U1893" s="43"/>
    </row>
    <row r="1894" spans="14:21" x14ac:dyDescent="0.35">
      <c r="N1894">
        <v>946</v>
      </c>
      <c r="S1894" s="43"/>
      <c r="T1894" s="43"/>
      <c r="U1894" s="43"/>
    </row>
    <row r="1895" spans="14:21" x14ac:dyDescent="0.35">
      <c r="S1895" s="43"/>
      <c r="T1895" s="43"/>
      <c r="U1895" s="43"/>
    </row>
    <row r="1896" spans="14:21" x14ac:dyDescent="0.35">
      <c r="S1896" s="43"/>
      <c r="T1896" s="43"/>
      <c r="U1896" s="43"/>
    </row>
    <row r="1897" spans="14:21" x14ac:dyDescent="0.35">
      <c r="S1897" s="43"/>
      <c r="T1897" s="43"/>
      <c r="U1897" s="43"/>
    </row>
    <row r="1898" spans="14:21" x14ac:dyDescent="0.35">
      <c r="S1898" s="43"/>
      <c r="T1898" s="43"/>
      <c r="U1898" s="43"/>
    </row>
    <row r="1899" spans="14:21" x14ac:dyDescent="0.35">
      <c r="S1899" s="43"/>
      <c r="T1899" s="43"/>
      <c r="U1899" s="43"/>
    </row>
    <row r="1900" spans="14:21" x14ac:dyDescent="0.35">
      <c r="N1900">
        <v>949</v>
      </c>
      <c r="S1900" s="43"/>
      <c r="T1900" s="43"/>
      <c r="U1900" s="43"/>
    </row>
    <row r="1901" spans="14:21" x14ac:dyDescent="0.35">
      <c r="S1901" s="43"/>
      <c r="T1901" s="43"/>
      <c r="U1901" s="43"/>
    </row>
    <row r="1902" spans="14:21" x14ac:dyDescent="0.35">
      <c r="S1902" s="43"/>
      <c r="T1902" s="43"/>
      <c r="U1902" s="43"/>
    </row>
    <row r="1903" spans="14:21" x14ac:dyDescent="0.35">
      <c r="S1903" s="43"/>
      <c r="T1903" s="43"/>
      <c r="U1903" s="43"/>
    </row>
    <row r="1904" spans="14:21" x14ac:dyDescent="0.35">
      <c r="S1904" s="43"/>
      <c r="T1904" s="43"/>
      <c r="U1904" s="43"/>
    </row>
    <row r="1905" spans="14:21" x14ac:dyDescent="0.35">
      <c r="S1905" s="43"/>
      <c r="T1905" s="43"/>
      <c r="U1905" s="43"/>
    </row>
    <row r="1906" spans="14:21" x14ac:dyDescent="0.35">
      <c r="N1906">
        <v>952</v>
      </c>
      <c r="S1906" s="43"/>
      <c r="T1906" s="43"/>
      <c r="U1906" s="43"/>
    </row>
    <row r="1907" spans="14:21" x14ac:dyDescent="0.35">
      <c r="S1907" s="43"/>
      <c r="T1907" s="43"/>
      <c r="U1907" s="43"/>
    </row>
    <row r="1908" spans="14:21" x14ac:dyDescent="0.35">
      <c r="S1908" s="43"/>
      <c r="T1908" s="43"/>
      <c r="U1908" s="43"/>
    </row>
    <row r="1909" spans="14:21" x14ac:dyDescent="0.35">
      <c r="S1909" s="43"/>
      <c r="T1909" s="43"/>
      <c r="U1909" s="43"/>
    </row>
    <row r="1910" spans="14:21" x14ac:dyDescent="0.35">
      <c r="S1910" s="43"/>
      <c r="T1910" s="43"/>
      <c r="U1910" s="43"/>
    </row>
    <row r="1911" spans="14:21" x14ac:dyDescent="0.35">
      <c r="S1911" s="43"/>
      <c r="T1911" s="43"/>
      <c r="U1911" s="43"/>
    </row>
    <row r="1912" spans="14:21" x14ac:dyDescent="0.35">
      <c r="N1912">
        <v>955</v>
      </c>
      <c r="S1912" s="43"/>
      <c r="T1912" s="43"/>
      <c r="U1912" s="43"/>
    </row>
    <row r="1913" spans="14:21" x14ac:dyDescent="0.35">
      <c r="S1913" s="43"/>
      <c r="T1913" s="43"/>
      <c r="U1913" s="43"/>
    </row>
    <row r="1914" spans="14:21" x14ac:dyDescent="0.35">
      <c r="S1914" s="43"/>
      <c r="T1914" s="43"/>
      <c r="U1914" s="43"/>
    </row>
    <row r="1915" spans="14:21" x14ac:dyDescent="0.35">
      <c r="S1915" s="43"/>
      <c r="T1915" s="43"/>
      <c r="U1915" s="43"/>
    </row>
    <row r="1916" spans="14:21" x14ac:dyDescent="0.35">
      <c r="S1916" s="43"/>
      <c r="T1916" s="43"/>
      <c r="U1916" s="43"/>
    </row>
    <row r="1917" spans="14:21" x14ac:dyDescent="0.35">
      <c r="S1917" s="43"/>
      <c r="T1917" s="43"/>
      <c r="U1917" s="43"/>
    </row>
    <row r="1918" spans="14:21" x14ac:dyDescent="0.35">
      <c r="N1918">
        <v>958</v>
      </c>
      <c r="S1918" s="43"/>
      <c r="T1918" s="43"/>
      <c r="U1918" s="43"/>
    </row>
    <row r="1919" spans="14:21" x14ac:dyDescent="0.35">
      <c r="S1919" s="43"/>
      <c r="T1919" s="43"/>
      <c r="U1919" s="43"/>
    </row>
    <row r="1920" spans="14:21" x14ac:dyDescent="0.35">
      <c r="S1920" s="43"/>
      <c r="T1920" s="43"/>
      <c r="U1920" s="43"/>
    </row>
    <row r="1921" spans="14:21" x14ac:dyDescent="0.35">
      <c r="S1921" s="43"/>
      <c r="T1921" s="43"/>
      <c r="U1921" s="43"/>
    </row>
    <row r="1922" spans="14:21" x14ac:dyDescent="0.35">
      <c r="S1922" s="43"/>
      <c r="T1922" s="43"/>
      <c r="U1922" s="43"/>
    </row>
    <row r="1923" spans="14:21" x14ac:dyDescent="0.35">
      <c r="S1923" s="43"/>
      <c r="T1923" s="43"/>
      <c r="U1923" s="43"/>
    </row>
    <row r="1924" spans="14:21" x14ac:dyDescent="0.35">
      <c r="N1924">
        <v>961</v>
      </c>
      <c r="S1924" s="43"/>
      <c r="T1924" s="43"/>
      <c r="U1924" s="43"/>
    </row>
    <row r="1925" spans="14:21" x14ac:dyDescent="0.35">
      <c r="S1925" s="43"/>
      <c r="T1925" s="43"/>
      <c r="U1925" s="43"/>
    </row>
    <row r="1926" spans="14:21" x14ac:dyDescent="0.35">
      <c r="S1926" s="43"/>
      <c r="T1926" s="43"/>
      <c r="U1926" s="43"/>
    </row>
    <row r="1927" spans="14:21" x14ac:dyDescent="0.35">
      <c r="S1927" s="43"/>
      <c r="T1927" s="43"/>
      <c r="U1927" s="43"/>
    </row>
    <row r="1928" spans="14:21" x14ac:dyDescent="0.35">
      <c r="S1928" s="43"/>
      <c r="T1928" s="43"/>
      <c r="U1928" s="43"/>
    </row>
    <row r="1929" spans="14:21" x14ac:dyDescent="0.35">
      <c r="S1929" s="43"/>
      <c r="T1929" s="43"/>
      <c r="U1929" s="43"/>
    </row>
    <row r="1930" spans="14:21" x14ac:dyDescent="0.35">
      <c r="N1930">
        <v>964</v>
      </c>
      <c r="S1930" s="43"/>
      <c r="T1930" s="43"/>
      <c r="U1930" s="43"/>
    </row>
    <row r="1931" spans="14:21" x14ac:dyDescent="0.35">
      <c r="S1931" s="43"/>
      <c r="T1931" s="43"/>
      <c r="U1931" s="43"/>
    </row>
    <row r="1932" spans="14:21" x14ac:dyDescent="0.35">
      <c r="S1932" s="43"/>
      <c r="T1932" s="43"/>
      <c r="U1932" s="43"/>
    </row>
    <row r="1933" spans="14:21" x14ac:dyDescent="0.35">
      <c r="S1933" s="43"/>
      <c r="T1933" s="43"/>
      <c r="U1933" s="43"/>
    </row>
    <row r="1934" spans="14:21" x14ac:dyDescent="0.35">
      <c r="S1934" s="43"/>
      <c r="T1934" s="43"/>
      <c r="U1934" s="43"/>
    </row>
    <row r="1935" spans="14:21" x14ac:dyDescent="0.35">
      <c r="S1935" s="43"/>
      <c r="T1935" s="43"/>
      <c r="U1935" s="43"/>
    </row>
    <row r="1936" spans="14:21" x14ac:dyDescent="0.35">
      <c r="N1936">
        <v>967</v>
      </c>
      <c r="S1936" s="43"/>
      <c r="T1936" s="43"/>
      <c r="U1936" s="43"/>
    </row>
    <row r="1937" spans="14:21" x14ac:dyDescent="0.35">
      <c r="S1937" s="43"/>
      <c r="T1937" s="43"/>
      <c r="U1937" s="43"/>
    </row>
    <row r="1938" spans="14:21" x14ac:dyDescent="0.35">
      <c r="S1938" s="43"/>
      <c r="T1938" s="43"/>
      <c r="U1938" s="43"/>
    </row>
    <row r="1939" spans="14:21" x14ac:dyDescent="0.35">
      <c r="S1939" s="43"/>
      <c r="T1939" s="43"/>
      <c r="U1939" s="43"/>
    </row>
    <row r="1940" spans="14:21" x14ac:dyDescent="0.35">
      <c r="S1940" s="43"/>
      <c r="T1940" s="43"/>
      <c r="U1940" s="43"/>
    </row>
    <row r="1941" spans="14:21" x14ac:dyDescent="0.35">
      <c r="S1941" s="43"/>
      <c r="T1941" s="43"/>
      <c r="U1941" s="43"/>
    </row>
    <row r="1942" spans="14:21" x14ac:dyDescent="0.35">
      <c r="N1942">
        <v>970</v>
      </c>
      <c r="S1942" s="43"/>
      <c r="T1942" s="43"/>
      <c r="U1942" s="43"/>
    </row>
    <row r="1943" spans="14:21" x14ac:dyDescent="0.35">
      <c r="S1943" s="43"/>
      <c r="T1943" s="43"/>
      <c r="U1943" s="43"/>
    </row>
    <row r="1944" spans="14:21" x14ac:dyDescent="0.35">
      <c r="S1944" s="43"/>
      <c r="T1944" s="43"/>
      <c r="U1944" s="43"/>
    </row>
    <row r="1945" spans="14:21" x14ac:dyDescent="0.35">
      <c r="S1945" s="43"/>
      <c r="T1945" s="43"/>
      <c r="U1945" s="43"/>
    </row>
    <row r="1946" spans="14:21" x14ac:dyDescent="0.35">
      <c r="S1946" s="43"/>
      <c r="T1946" s="43"/>
      <c r="U1946" s="43"/>
    </row>
    <row r="1947" spans="14:21" x14ac:dyDescent="0.35">
      <c r="S1947" s="43"/>
      <c r="T1947" s="43"/>
      <c r="U1947" s="43"/>
    </row>
    <row r="1948" spans="14:21" x14ac:dyDescent="0.35">
      <c r="N1948">
        <v>973</v>
      </c>
      <c r="S1948" s="43"/>
      <c r="T1948" s="43"/>
      <c r="U1948" s="43"/>
    </row>
    <row r="1949" spans="14:21" x14ac:dyDescent="0.35">
      <c r="S1949" s="43"/>
      <c r="T1949" s="43"/>
      <c r="U1949" s="43"/>
    </row>
    <row r="1950" spans="14:21" x14ac:dyDescent="0.35">
      <c r="S1950" s="43"/>
      <c r="T1950" s="43"/>
      <c r="U1950" s="43"/>
    </row>
    <row r="1951" spans="14:21" x14ac:dyDescent="0.35">
      <c r="S1951" s="43"/>
      <c r="T1951" s="43"/>
      <c r="U1951" s="43"/>
    </row>
    <row r="1952" spans="14:21" x14ac:dyDescent="0.35">
      <c r="S1952" s="43"/>
      <c r="T1952" s="43"/>
      <c r="U1952" s="43"/>
    </row>
    <row r="1953" spans="14:21" x14ac:dyDescent="0.35">
      <c r="S1953" s="43"/>
      <c r="T1953" s="43"/>
      <c r="U1953" s="43"/>
    </row>
    <row r="1954" spans="14:21" x14ac:dyDescent="0.35">
      <c r="N1954">
        <v>976</v>
      </c>
      <c r="S1954" s="43"/>
      <c r="T1954" s="43"/>
      <c r="U1954" s="43"/>
    </row>
    <row r="1955" spans="14:21" x14ac:dyDescent="0.35">
      <c r="S1955" s="43"/>
      <c r="T1955" s="43"/>
      <c r="U1955" s="43"/>
    </row>
    <row r="1956" spans="14:21" x14ac:dyDescent="0.35">
      <c r="S1956" s="43"/>
      <c r="T1956" s="43"/>
      <c r="U1956" s="43"/>
    </row>
    <row r="1957" spans="14:21" x14ac:dyDescent="0.35">
      <c r="S1957" s="43"/>
      <c r="T1957" s="43"/>
      <c r="U1957" s="43"/>
    </row>
    <row r="1958" spans="14:21" x14ac:dyDescent="0.35">
      <c r="S1958" s="43"/>
      <c r="T1958" s="43"/>
      <c r="U1958" s="43"/>
    </row>
    <row r="1959" spans="14:21" x14ac:dyDescent="0.35">
      <c r="S1959" s="43"/>
      <c r="T1959" s="43"/>
      <c r="U1959" s="43"/>
    </row>
    <row r="1960" spans="14:21" x14ac:dyDescent="0.35">
      <c r="N1960">
        <v>979</v>
      </c>
      <c r="S1960" s="43"/>
      <c r="T1960" s="43"/>
      <c r="U1960" s="43"/>
    </row>
    <row r="1961" spans="14:21" x14ac:dyDescent="0.35">
      <c r="S1961" s="43"/>
      <c r="T1961" s="43"/>
      <c r="U1961" s="43"/>
    </row>
    <row r="1962" spans="14:21" x14ac:dyDescent="0.35">
      <c r="S1962" s="43"/>
      <c r="T1962" s="43"/>
      <c r="U1962" s="43"/>
    </row>
    <row r="1963" spans="14:21" x14ac:dyDescent="0.35">
      <c r="S1963" s="43"/>
      <c r="T1963" s="43"/>
      <c r="U1963" s="43"/>
    </row>
    <row r="1964" spans="14:21" x14ac:dyDescent="0.35">
      <c r="S1964" s="43"/>
      <c r="T1964" s="43"/>
      <c r="U1964" s="43"/>
    </row>
    <row r="1965" spans="14:21" x14ac:dyDescent="0.35">
      <c r="S1965" s="43"/>
      <c r="T1965" s="43"/>
      <c r="U1965" s="43"/>
    </row>
    <row r="1966" spans="14:21" x14ac:dyDescent="0.35">
      <c r="N1966">
        <v>982</v>
      </c>
      <c r="S1966" s="43"/>
      <c r="T1966" s="43"/>
      <c r="U1966" s="43"/>
    </row>
    <row r="1967" spans="14:21" x14ac:dyDescent="0.35">
      <c r="S1967" s="43"/>
      <c r="T1967" s="43"/>
      <c r="U1967" s="43"/>
    </row>
    <row r="1968" spans="14:21" x14ac:dyDescent="0.35">
      <c r="S1968" s="43"/>
      <c r="T1968" s="43"/>
      <c r="U1968" s="43"/>
    </row>
    <row r="1969" spans="14:21" x14ac:dyDescent="0.35">
      <c r="S1969" s="43"/>
      <c r="T1969" s="43"/>
      <c r="U1969" s="43"/>
    </row>
    <row r="1970" spans="14:21" x14ac:dyDescent="0.35">
      <c r="S1970" s="43"/>
      <c r="T1970" s="43"/>
      <c r="U1970" s="43"/>
    </row>
    <row r="1971" spans="14:21" x14ac:dyDescent="0.35">
      <c r="S1971" s="43"/>
      <c r="T1971" s="43"/>
      <c r="U1971" s="43"/>
    </row>
    <row r="1972" spans="14:21" x14ac:dyDescent="0.35">
      <c r="N1972">
        <v>985</v>
      </c>
      <c r="S1972" s="43"/>
      <c r="T1972" s="43"/>
      <c r="U1972" s="43"/>
    </row>
    <row r="1973" spans="14:21" x14ac:dyDescent="0.35">
      <c r="S1973" s="43"/>
      <c r="T1973" s="43"/>
      <c r="U1973" s="43"/>
    </row>
    <row r="1974" spans="14:21" x14ac:dyDescent="0.35">
      <c r="S1974" s="43"/>
      <c r="T1974" s="43"/>
      <c r="U1974" s="43"/>
    </row>
    <row r="1975" spans="14:21" x14ac:dyDescent="0.35">
      <c r="S1975" s="43"/>
      <c r="T1975" s="43"/>
      <c r="U1975" s="43"/>
    </row>
    <row r="1976" spans="14:21" x14ac:dyDescent="0.35">
      <c r="S1976" s="43"/>
      <c r="T1976" s="43"/>
      <c r="U1976" s="43"/>
    </row>
    <row r="1977" spans="14:21" x14ac:dyDescent="0.35">
      <c r="S1977" s="43"/>
      <c r="T1977" s="43"/>
      <c r="U1977" s="43"/>
    </row>
    <row r="1978" spans="14:21" x14ac:dyDescent="0.35">
      <c r="N1978">
        <v>988</v>
      </c>
      <c r="S1978" s="43"/>
      <c r="T1978" s="43"/>
      <c r="U1978" s="43"/>
    </row>
    <row r="1979" spans="14:21" x14ac:dyDescent="0.35">
      <c r="S1979" s="43"/>
      <c r="T1979" s="43"/>
      <c r="U1979" s="43"/>
    </row>
    <row r="1980" spans="14:21" x14ac:dyDescent="0.35">
      <c r="S1980" s="43"/>
      <c r="T1980" s="43"/>
      <c r="U1980" s="43"/>
    </row>
  </sheetData>
  <mergeCells count="2">
    <mergeCell ref="A1:C2"/>
    <mergeCell ref="F1: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0"/>
  </sheetPr>
  <dimension ref="A1:AX1412"/>
  <sheetViews>
    <sheetView topLeftCell="AE1" zoomScale="85" zoomScaleNormal="85" workbookViewId="0">
      <selection activeCell="AU4" sqref="AU4"/>
    </sheetView>
  </sheetViews>
  <sheetFormatPr defaultColWidth="15.7265625" defaultRowHeight="14.5" x14ac:dyDescent="0.35"/>
  <cols>
    <col min="1" max="2" width="9.7265625" style="12" customWidth="1"/>
    <col min="3" max="3" width="23.81640625" style="32" customWidth="1"/>
    <col min="4" max="4" width="0.54296875" style="17" customWidth="1"/>
    <col min="5" max="5" width="8.26953125" style="17" hidden="1" customWidth="1"/>
    <col min="6" max="6" width="17" style="12" customWidth="1"/>
    <col min="7" max="7" width="13.453125" style="12" customWidth="1"/>
    <col min="8" max="8" width="15.7265625" style="12"/>
    <col min="9" max="9" width="14.1796875" style="12" customWidth="1"/>
    <col min="10" max="10" width="0.7265625" style="17" customWidth="1"/>
    <col min="11" max="11" width="15.7265625" style="32"/>
    <col min="12" max="12" width="15.7265625" style="12"/>
    <col min="13" max="13" width="18.26953125" style="12" customWidth="1"/>
    <col min="14" max="14" width="0.26953125" style="17" customWidth="1"/>
    <col min="15" max="15" width="15.7265625" style="32"/>
    <col min="16" max="16" width="15.7265625" style="12"/>
    <col min="17" max="17" width="15.7265625" style="12" customWidth="1"/>
    <col min="18" max="18" width="0.26953125" style="17" customWidth="1"/>
    <col min="19" max="19" width="6.54296875" style="17" hidden="1" customWidth="1"/>
    <col min="20" max="20" width="15.7265625" style="32"/>
    <col min="21" max="23" width="15.7265625" style="12"/>
    <col min="24" max="24" width="15.7265625" style="32"/>
    <col min="25" max="27" width="15.7265625" style="12"/>
    <col min="28" max="28" width="15.7265625" style="32"/>
    <col min="29" max="31" width="15.7265625" style="12"/>
    <col min="32" max="32" width="18.1796875" style="32" customWidth="1"/>
    <col min="33" max="34" width="15.7265625" style="12"/>
    <col min="35" max="35" width="0" style="32" hidden="1" customWidth="1"/>
    <col min="36" max="36" width="0" style="12" hidden="1" customWidth="1"/>
    <col min="37" max="41" width="15.7265625" style="12"/>
    <col min="42" max="42" width="12.1796875" style="12" customWidth="1"/>
    <col min="43" max="43" width="10.81640625" style="12" customWidth="1"/>
    <col min="44" max="44" width="13.26953125" style="12" customWidth="1"/>
    <col min="45" max="45" width="0.7265625" style="30" customWidth="1"/>
    <col min="46" max="46" width="15.7265625" style="12"/>
    <col min="47" max="47" width="16.7265625" style="12" bestFit="1" customWidth="1"/>
    <col min="48" max="16384" width="15.7265625" style="12"/>
  </cols>
  <sheetData>
    <row r="1" spans="1:50" ht="15" customHeight="1" x14ac:dyDescent="0.35">
      <c r="A1" s="31">
        <v>1</v>
      </c>
      <c r="B1" s="31">
        <v>0</v>
      </c>
      <c r="G1" s="80" t="s">
        <v>431</v>
      </c>
      <c r="H1" s="80"/>
      <c r="I1" s="32"/>
      <c r="J1" s="33"/>
      <c r="L1" s="80" t="s">
        <v>432</v>
      </c>
      <c r="M1" s="32"/>
      <c r="N1" s="33"/>
      <c r="P1" s="81" t="s">
        <v>433</v>
      </c>
      <c r="Q1" s="32"/>
      <c r="R1" s="33"/>
      <c r="S1" s="33"/>
      <c r="U1" s="81" t="s">
        <v>434</v>
      </c>
      <c r="V1" s="81"/>
      <c r="W1" s="32"/>
      <c r="Y1" s="81" t="s">
        <v>435</v>
      </c>
      <c r="Z1" s="81"/>
      <c r="AA1" s="32"/>
      <c r="AC1" s="81" t="s">
        <v>436</v>
      </c>
      <c r="AD1" s="81"/>
      <c r="AG1" s="78" t="s">
        <v>437</v>
      </c>
      <c r="AJ1" s="12" t="s">
        <v>438</v>
      </c>
      <c r="AK1" s="79" t="s">
        <v>439</v>
      </c>
      <c r="AM1" s="78" t="s">
        <v>440</v>
      </c>
      <c r="AO1" s="78" t="s">
        <v>441</v>
      </c>
      <c r="AQ1" s="12" t="s">
        <v>438</v>
      </c>
    </row>
    <row r="2" spans="1:50" x14ac:dyDescent="0.35">
      <c r="A2" s="31">
        <v>0</v>
      </c>
      <c r="B2" s="31">
        <v>1</v>
      </c>
      <c r="G2" s="80"/>
      <c r="H2" s="80"/>
      <c r="L2" s="80"/>
      <c r="P2" s="81"/>
      <c r="U2" s="81"/>
      <c r="V2" s="81"/>
      <c r="Y2" s="81"/>
      <c r="Z2" s="81"/>
      <c r="AC2" s="81"/>
      <c r="AD2" s="81"/>
      <c r="AG2" s="78"/>
      <c r="AK2" s="79"/>
      <c r="AM2" s="78"/>
      <c r="AO2" s="78"/>
      <c r="AT2" s="34"/>
      <c r="AU2" s="34" t="s">
        <v>442</v>
      </c>
      <c r="AV2" s="34"/>
    </row>
    <row r="3" spans="1:50" x14ac:dyDescent="0.35">
      <c r="AU3" s="12" t="s">
        <v>443</v>
      </c>
      <c r="AV3" s="32" t="s">
        <v>444</v>
      </c>
      <c r="AW3" s="12" t="s">
        <v>443</v>
      </c>
      <c r="AX3" s="32" t="s">
        <v>444</v>
      </c>
    </row>
    <row r="4" spans="1:50" x14ac:dyDescent="0.35">
      <c r="A4" s="12">
        <v>1</v>
      </c>
      <c r="C4" s="35" t="str">
        <f>INDEX('Flow probs &amp; rates'!$A$5:$A$5999,$A4)</f>
        <v>1990,5</v>
      </c>
      <c r="D4" s="17">
        <f ca="1">-INDEX('Flow probs &amp; rates'!AE$5:AE$5999,A4)-INDEX('Flow probs &amp; rates'!AF$5:AF$5999,A4)-INDEX('Flow probs &amp; rates'!AJ$5:AJ$5999,A4)</f>
        <v>-5.2886330760729003E-2</v>
      </c>
      <c r="E4" s="17">
        <f ca="1">INDEX('Flow probs &amp; rates'!AG$5:AG$5999,A4)-INDEX('Flow probs &amp; rates'!AJ$5:AJ$5999,A4)</f>
        <v>0.32645380342747293</v>
      </c>
      <c r="G4" s="12">
        <f ca="1">D4</f>
        <v>-5.2886330760729003E-2</v>
      </c>
      <c r="H4" s="12">
        <f ca="1">E4</f>
        <v>0.32645380342747293</v>
      </c>
      <c r="J4" s="17">
        <f ca="1">INDEX('Flow probs &amp; rates'!AJ$5:AJ$5999,A4)</f>
        <v>2.23294182647591E-2</v>
      </c>
      <c r="K4" s="35" t="str">
        <f>INDEX('Flow probs &amp; rates'!$A$5:$A$5999,$A4)</f>
        <v>1990,5</v>
      </c>
      <c r="L4" s="12">
        <f ca="1">J4</f>
        <v>2.23294182647591E-2</v>
      </c>
      <c r="N4" s="17">
        <f ca="1">INDEX('Flow probs &amp; rates'!Z$5:Z$5999,A4)</f>
        <v>2.4750222964954837E-2</v>
      </c>
      <c r="O4" s="35" t="str">
        <f>INDEX('Flow probs &amp; rates'!$A$5:$A$5999,$A4)</f>
        <v>1990,5</v>
      </c>
      <c r="P4" s="12">
        <f ca="1">N4</f>
        <v>2.4750222964954837E-2</v>
      </c>
      <c r="R4" s="17">
        <f ca="1">1-INDEX('Flow probs &amp; rates'!U$5:U$5999,A4)-INDEX('Flow probs &amp; rates'!V$5:V$5999,A4)-INDEX('Flow probs &amp; rates'!Z$5:Z$5999,A4)</f>
        <v>0.94780185590709154</v>
      </c>
      <c r="S4" s="17">
        <f ca="1">INDEX('Flow probs &amp; rates'!W$5:W$5999,A4)-INDEX('Flow probs &amp; rates'!Z$5:Z$5999,A4)</f>
        <v>0.24369336185964735</v>
      </c>
      <c r="T4" s="35" t="str">
        <f>INDEX('Flow probs &amp; rates'!$A$5:$A$5999,$A4)</f>
        <v>1990,5</v>
      </c>
      <c r="U4" s="12">
        <f ca="1">R4</f>
        <v>0.94780185590709154</v>
      </c>
      <c r="V4" s="12">
        <f ca="1">S4</f>
        <v>0.24369336185964735</v>
      </c>
      <c r="X4" s="35" t="str">
        <f>INDEX('Flow probs &amp; rates'!$A$5:$A$5999,$A4)</f>
        <v>1990,5</v>
      </c>
      <c r="Y4" s="12">
        <f t="array" aca="1" ref="Y4:Z5" ca="1">$A$1:$B$2-U4:V5</f>
        <v>5.2198144092908461E-2</v>
      </c>
      <c r="Z4" s="12">
        <f ca="1"/>
        <v>-0.24369336185964735</v>
      </c>
      <c r="AB4" s="35" t="str">
        <f>INDEX('Flow probs &amp; rates'!$A$5:$A$5999,$A4)</f>
        <v>1990,5</v>
      </c>
      <c r="AF4" s="35" t="str">
        <f>INDEX('Flow probs &amp; rates'!$A$5:$A$5999,$A4)</f>
        <v>1990,5</v>
      </c>
      <c r="AG4" s="12">
        <f>INDEX('Flow probs &amp; rates'!E$5:E$5999,A4)</f>
        <v>0.63194083655834177</v>
      </c>
      <c r="AI4" s="32" t="s">
        <v>59</v>
      </c>
      <c r="AJ4" s="12">
        <f t="array" aca="1" ref="AJ4:AJ5" ca="1">MMULT(U4:V5,AG4:AG5)+P4:P5</f>
        <v>0.63222895609989094</v>
      </c>
      <c r="AK4" s="12">
        <f t="array" aca="1" ref="AK4:AK5" ca="1">MMULT(-1*MINVERSE(G4:H5),L4:L5)</f>
        <v>0.63538637820955524</v>
      </c>
      <c r="AL4" s="12">
        <f t="array" aca="1" ref="AL4" ca="1">AK4-MMULT(MINVERSE(Y4:Z5),P4:P5)</f>
        <v>6.1591699518359633E-9</v>
      </c>
      <c r="AS4" s="30">
        <v>0</v>
      </c>
      <c r="AU4" s="32">
        <f ca="1">CORREL(AT8:AT316,AU8:AU316)</f>
        <v>0.99999999900796099</v>
      </c>
      <c r="AW4" s="32">
        <f ca="1">CORREL(AV8:AV316,AW8:AW316)</f>
        <v>0.99999999949914953</v>
      </c>
    </row>
    <row r="5" spans="1:50" x14ac:dyDescent="0.35">
      <c r="C5" s="35"/>
      <c r="D5" s="17">
        <f ca="1">INDEX('Flow probs &amp; rates'!AE$5:AE$5999,A4)-INDEX('Flow probs &amp; rates'!AK$5:AK$5999,A4)</f>
        <v>-5.1978144470436992E-3</v>
      </c>
      <c r="E5" s="17">
        <f ca="1">-INDEX('Flow probs &amp; rates'!AG$5:AG$5999,A4)-INDEX('Flow probs &amp; rates'!AI$5:AI$5999,A4)-INDEX('Flow probs &amp; rates'!AK$5:AK$5999,A4)</f>
        <v>-0.55202534168561423</v>
      </c>
      <c r="G5" s="12">
        <f ca="1">D5</f>
        <v>-5.1978144470436992E-3</v>
      </c>
      <c r="H5" s="12">
        <f ca="1">E5</f>
        <v>-0.55202534168561423</v>
      </c>
      <c r="J5" s="17">
        <f ca="1">INDEX('Flow probs &amp; rates'!AK$5:AK$5999,A4)</f>
        <v>2.2366399340787199E-2</v>
      </c>
      <c r="K5" s="35"/>
      <c r="L5" s="12">
        <f t="shared" ref="L5:L6" ca="1" si="0">J5</f>
        <v>2.2366399340787199E-2</v>
      </c>
      <c r="N5" s="17">
        <f ca="1">INDEX('Flow probs &amp; rates'!AA$5:AA$5999,A4)</f>
        <v>1.7135470569510067E-2</v>
      </c>
      <c r="O5" s="35"/>
      <c r="P5" s="12">
        <f ca="1">N5</f>
        <v>1.7135470569510067E-2</v>
      </c>
      <c r="R5" s="17">
        <f ca="1">INDEX('Flow probs &amp; rates'!U$5:U$5999,A4)-INDEX('Flow probs &amp; rates'!AA$5:AA$5999,A4)</f>
        <v>-3.8801190145567929E-3</v>
      </c>
      <c r="S5" s="17">
        <f ca="1">1-INDEX('Flow probs &amp; rates'!W$5:W$5999,A4)-INDEX('Flow probs &amp; rates'!Y$5:Y$5999,A4)-INDEX('Flow probs &amp; rates'!AA$5:AA$5999,A4)</f>
        <v>0.57520149865000647</v>
      </c>
      <c r="T5" s="35"/>
      <c r="U5" s="12">
        <f ca="1">R5</f>
        <v>-3.8801190145567929E-3</v>
      </c>
      <c r="V5" s="12">
        <f ca="1">S5</f>
        <v>0.57520149865000647</v>
      </c>
      <c r="X5" s="35"/>
      <c r="Y5" s="12">
        <f ca="1"/>
        <v>3.8801190145567929E-3</v>
      </c>
      <c r="Z5" s="12">
        <f ca="1"/>
        <v>0.42479850134999353</v>
      </c>
      <c r="AB5" s="35"/>
      <c r="AF5" s="35"/>
      <c r="AG5" s="12">
        <f>INDEX('Flow probs &amp; rates'!F$5:F$5999,A4)</f>
        <v>3.4978529396172402E-2</v>
      </c>
      <c r="AJ5" s="12">
        <f ca="1"/>
        <v>3.4803167442756786E-2</v>
      </c>
      <c r="AK5" s="12">
        <f ca="1"/>
        <v>3.4534245812816097E-2</v>
      </c>
      <c r="AL5" s="12">
        <f t="array" aca="1" ref="AL5" ca="1">AK5-MMULT(MINVERSE(Y5:Z6),P5:P6)</f>
        <v>-0.55165687704995792</v>
      </c>
      <c r="AS5" s="30">
        <v>2</v>
      </c>
    </row>
    <row r="6" spans="1:50" x14ac:dyDescent="0.35">
      <c r="A6" s="12">
        <v>2</v>
      </c>
      <c r="C6" s="35" t="str">
        <f>INDEX('Flow probs &amp; rates'!$A$5:$A$5999,$A6)</f>
        <v>1990,6</v>
      </c>
      <c r="D6" s="17">
        <f ca="1">-INDEX('Flow probs &amp; rates'!AE$5:AE$5999,A6)-INDEX('Flow probs &amp; rates'!AF$5:AF$5999,A6)-INDEX('Flow probs &amp; rates'!AJ$5:AJ$5999,A6)</f>
        <v>-5.2503887871249197E-2</v>
      </c>
      <c r="E6" s="17">
        <f ca="1">INDEX('Flow probs &amp; rates'!AG$5:AG$5999,A6)-INDEX('Flow probs &amp; rates'!AJ$5:AJ$5999,A6)</f>
        <v>0.30174571019223489</v>
      </c>
      <c r="G6" s="12">
        <f t="shared" ref="G6:G9" ca="1" si="1">D6</f>
        <v>-5.2503887871249197E-2</v>
      </c>
      <c r="H6" s="12">
        <f t="shared" ref="H6:H9" ca="1" si="2">E6</f>
        <v>0.30174571019223489</v>
      </c>
      <c r="J6" s="17">
        <f ca="1">INDEX('Flow probs &amp; rates'!AJ$5:AJ$5999,A6)</f>
        <v>2.0038346568683099E-2</v>
      </c>
      <c r="K6" s="35" t="str">
        <f>INDEX('Flow probs &amp; rates'!$A$5:$A$5999,$A6)</f>
        <v>1990,6</v>
      </c>
      <c r="L6" s="12">
        <f t="shared" ca="1" si="0"/>
        <v>2.0038346568683099E-2</v>
      </c>
      <c r="N6" s="17">
        <f ca="1">INDEX('Flow probs &amp; rates'!Z$5:Z$5999,A6)</f>
        <v>2.2125543586618786E-2</v>
      </c>
      <c r="O6" s="35" t="str">
        <f>INDEX('Flow probs &amp; rates'!$A$5:$A$5999,$A6)</f>
        <v>1990,6</v>
      </c>
      <c r="P6" s="12">
        <f t="shared" ref="P6:P9" ca="1" si="3">N6</f>
        <v>2.2125543586618786E-2</v>
      </c>
      <c r="R6" s="17">
        <f ca="1">1-INDEX('Flow probs &amp; rates'!U$5:U$5999,A6)-INDEX('Flow probs &amp; rates'!V$5:V$5999,A6)-INDEX('Flow probs &amp; rates'!Z$5:Z$5999,A6)</f>
        <v>0.94855489712159224</v>
      </c>
      <c r="S6" s="17">
        <f ca="1">INDEX('Flow probs &amp; rates'!W$5:W$5999,A6)-INDEX('Flow probs &amp; rates'!Z$5:Z$5999,A6)</f>
        <v>0.22956813771187706</v>
      </c>
      <c r="T6" s="35" t="str">
        <f>INDEX('Flow probs &amp; rates'!$A$5:$A$5999,$A6)</f>
        <v>1990,6</v>
      </c>
      <c r="U6" s="12">
        <f t="shared" ref="U6:U9" ca="1" si="4">R6</f>
        <v>0.94855489712159224</v>
      </c>
      <c r="V6" s="12">
        <f t="shared" ref="V6:V9" ca="1" si="5">S6</f>
        <v>0.22956813771187706</v>
      </c>
      <c r="X6" s="35" t="str">
        <f>INDEX('Flow probs &amp; rates'!$A$5:$A$5999,$A6)</f>
        <v>1990,6</v>
      </c>
      <c r="Y6" s="12">
        <f t="array" aca="1" ref="Y6:Z7" ca="1">$A$1:$B$2-U6:V7</f>
        <v>5.1445102878407756E-2</v>
      </c>
      <c r="Z6" s="12">
        <f ca="1"/>
        <v>-0.22956813771187706</v>
      </c>
      <c r="AB6" s="35" t="str">
        <f>INDEX('Flow probs &amp; rates'!$A$5:$A$5999,$A6)</f>
        <v>1990,6</v>
      </c>
      <c r="AC6" s="12">
        <f t="array" aca="1" ref="AC6:AD7" ca="1">MMULT(Y6:Z7,MMULT(U4:V5,MINVERSE(Y4:Z5)))</f>
        <v>0.93234769803276729</v>
      </c>
      <c r="AD6" s="12">
        <f ca="1"/>
        <v>0.25352217070198452</v>
      </c>
      <c r="AF6" s="35" t="str">
        <f>INDEX('Flow probs &amp; rates'!$A$5:$A$5999,$A6)</f>
        <v>1990,6</v>
      </c>
      <c r="AG6" s="12">
        <f>INDEX('Flow probs &amp; rates'!E$5:E$5999,A6)</f>
        <v>0.629586074648529</v>
      </c>
      <c r="AI6" s="32" t="s">
        <v>60</v>
      </c>
      <c r="AJ6" s="12">
        <f t="array" aca="1" ref="AJ6:AJ7" ca="1">MMULT(U6:V7,AG6:AG7)+P6:P7</f>
        <v>0.6275881571577081</v>
      </c>
      <c r="AK6" s="12">
        <f t="array" aca="1" ref="AK6:AK7" ca="1">MMULT(-1*MINVERSE(G6:H7),L6:L7)</f>
        <v>0.59828557133722537</v>
      </c>
      <c r="AM6" s="12">
        <f>AG6-AG4</f>
        <v>-2.3547619098127637E-3</v>
      </c>
      <c r="AO6" s="12">
        <f ca="1">AK6-AK4</f>
        <v>-3.7100806872329861E-2</v>
      </c>
      <c r="AS6" s="30">
        <v>4</v>
      </c>
    </row>
    <row r="7" spans="1:50" x14ac:dyDescent="0.35">
      <c r="C7" s="35"/>
      <c r="D7" s="17">
        <f ca="1">INDEX('Flow probs &amp; rates'!AE$5:AE$5999,A6)-INDEX('Flow probs &amp; rates'!AK$5:AK$5999,A6)</f>
        <v>-2.3940443403738972E-3</v>
      </c>
      <c r="E7" s="17">
        <f ca="1">-INDEX('Flow probs &amp; rates'!AG$5:AG$5999,A6)-INDEX('Flow probs &amp; rates'!AI$5:AI$5999,A6)-INDEX('Flow probs &amp; rates'!AK$5:AK$5999,A6)</f>
        <v>-0.51155511967609801</v>
      </c>
      <c r="G7" s="12">
        <f t="shared" ca="1" si="1"/>
        <v>-2.3940443403738972E-3</v>
      </c>
      <c r="H7" s="12">
        <f t="shared" ca="1" si="2"/>
        <v>-0.51155511967609801</v>
      </c>
      <c r="J7" s="17">
        <f ca="1">INDEX('Flow probs &amp; rates'!AK$5:AK$5999,A6)</f>
        <v>2.0714828623791998E-2</v>
      </c>
      <c r="K7" s="35"/>
      <c r="L7" s="12">
        <f t="shared" ref="L7:L10" ca="1" si="6">J7</f>
        <v>2.0714828623791998E-2</v>
      </c>
      <c r="N7" s="17">
        <f ca="1">INDEX('Flow probs &amp; rates'!AA$5:AA$5999,A6)</f>
        <v>1.6193323431248876E-2</v>
      </c>
      <c r="O7" s="35"/>
      <c r="P7" s="12">
        <f t="shared" ca="1" si="3"/>
        <v>1.6193323431248876E-2</v>
      </c>
      <c r="R7" s="17">
        <f ca="1">INDEX('Flow probs &amp; rates'!U$5:U$5999,A6)-INDEX('Flow probs &amp; rates'!AA$5:AA$5999,A6)</f>
        <v>-1.8213771060147377E-3</v>
      </c>
      <c r="S7" s="17">
        <f ca="1">1-INDEX('Flow probs &amp; rates'!W$5:W$5999,A6)-INDEX('Flow probs &amp; rates'!Y$5:Y$5999,A6)-INDEX('Flow probs &amp; rates'!AA$5:AA$5999,A6)</f>
        <v>0.59930861452168183</v>
      </c>
      <c r="T7" s="35"/>
      <c r="U7" s="12">
        <f t="shared" ca="1" si="4"/>
        <v>-1.8213771060147377E-3</v>
      </c>
      <c r="V7" s="12">
        <f t="shared" ca="1" si="5"/>
        <v>0.59930861452168183</v>
      </c>
      <c r="X7" s="35"/>
      <c r="Y7" s="12">
        <f ca="1"/>
        <v>1.8213771060147377E-3</v>
      </c>
      <c r="Z7" s="12">
        <f ca="1"/>
        <v>0.40069138547831817</v>
      </c>
      <c r="AB7" s="35"/>
      <c r="AC7" s="12">
        <f ca="1"/>
        <v>-3.5603264920516596E-2</v>
      </c>
      <c r="AD7" s="12">
        <f ca="1"/>
        <v>0.52317949075975001</v>
      </c>
      <c r="AF7" s="35"/>
      <c r="AG7" s="12">
        <f>INDEX('Flow probs &amp; rates'!F$5:F$5999,A6)</f>
        <v>3.6005254849611715E-2</v>
      </c>
      <c r="AJ7" s="12">
        <f ca="1"/>
        <v>3.6624869168039226E-2</v>
      </c>
      <c r="AK7" s="12">
        <f ca="1"/>
        <v>3.7693897873632615E-2</v>
      </c>
      <c r="AM7" s="12">
        <f>AG7-AG5</f>
        <v>1.026725453439313E-3</v>
      </c>
      <c r="AO7" s="12">
        <f ca="1">AK7-AK5</f>
        <v>3.1596520608165174E-3</v>
      </c>
      <c r="AS7" s="30">
        <v>6</v>
      </c>
      <c r="AT7" s="32" t="s">
        <v>445</v>
      </c>
      <c r="AV7" s="32" t="s">
        <v>446</v>
      </c>
    </row>
    <row r="8" spans="1:50" x14ac:dyDescent="0.35">
      <c r="A8" s="12">
        <v>3</v>
      </c>
      <c r="C8" s="35" t="str">
        <f>INDEX('Flow probs &amp; rates'!$A$5:$A$5999,$A8)</f>
        <v>1990,7</v>
      </c>
      <c r="D8" s="17">
        <f ca="1">-INDEX('Flow probs &amp; rates'!AE$5:AE$5999,A8)-INDEX('Flow probs &amp; rates'!AF$5:AF$5999,A8)-INDEX('Flow probs &amp; rates'!AJ$5:AJ$5999,A8)</f>
        <v>-5.1701550374854403E-2</v>
      </c>
      <c r="E8" s="17">
        <f ca="1">INDEX('Flow probs &amp; rates'!AG$5:AG$5999,A8)-INDEX('Flow probs &amp; rates'!AJ$5:AJ$5999,A8)</f>
        <v>0.32495349152490349</v>
      </c>
      <c r="G8" s="12">
        <f t="shared" ca="1" si="1"/>
        <v>-5.1701550374854403E-2</v>
      </c>
      <c r="H8" s="12">
        <f t="shared" ca="1" si="2"/>
        <v>0.32495349152490349</v>
      </c>
      <c r="J8" s="17">
        <f ca="1">INDEX('Flow probs &amp; rates'!AJ$5:AJ$5999,A8)</f>
        <v>2.2069271026161501E-2</v>
      </c>
      <c r="K8" s="35" t="str">
        <f>INDEX('Flow probs &amp; rates'!$A$5:$A$5999,$A8)</f>
        <v>1990,7</v>
      </c>
      <c r="L8" s="12">
        <f t="shared" ca="1" si="6"/>
        <v>2.2069271026161501E-2</v>
      </c>
      <c r="N8" s="17">
        <f ca="1">INDEX('Flow probs &amp; rates'!Z$5:Z$5999,A8)</f>
        <v>2.4394275324267897E-2</v>
      </c>
      <c r="O8" s="35" t="str">
        <f>INDEX('Flow probs &amp; rates'!$A$5:$A$5999,$A8)</f>
        <v>1990,7</v>
      </c>
      <c r="P8" s="12">
        <f t="shared" ca="1" si="3"/>
        <v>2.4394275324267897E-2</v>
      </c>
      <c r="R8" s="17">
        <f ca="1">1-INDEX('Flow probs &amp; rates'!U$5:U$5999,A8)-INDEX('Flow probs &amp; rates'!V$5:V$5999,A8)-INDEX('Flow probs &amp; rates'!Z$5:Z$5999,A8)</f>
        <v>0.94905951958562429</v>
      </c>
      <c r="S8" s="17">
        <f ca="1">INDEX('Flow probs &amp; rates'!W$5:W$5999,A8)-INDEX('Flow probs &amp; rates'!Z$5:Z$5999,A8)</f>
        <v>0.24468565826500271</v>
      </c>
      <c r="T8" s="35" t="str">
        <f>INDEX('Flow probs &amp; rates'!$A$5:$A$5999,$A8)</f>
        <v>1990,7</v>
      </c>
      <c r="U8" s="12">
        <f t="shared" ca="1" si="4"/>
        <v>0.94905951958562429</v>
      </c>
      <c r="V8" s="12">
        <f t="shared" ca="1" si="5"/>
        <v>0.24468565826500271</v>
      </c>
      <c r="X8" s="35" t="str">
        <f>INDEX('Flow probs &amp; rates'!$A$5:$A$5999,$A8)</f>
        <v>1990,7</v>
      </c>
      <c r="Y8" s="12">
        <f t="array" aca="1" ref="Y8:Z9" ca="1">$A$1:$B$2-U8:V9</f>
        <v>5.0940480414375711E-2</v>
      </c>
      <c r="Z8" s="12">
        <f ca="1"/>
        <v>-0.24468565826500271</v>
      </c>
      <c r="AB8" s="35" t="str">
        <f>INDEX('Flow probs &amp; rates'!$A$5:$A$5999,$A8)</f>
        <v>1990,7</v>
      </c>
      <c r="AC8" s="12">
        <f t="array" aca="1" ref="AC8:AD9" ca="1">MMULT(Y8:Z9,MMULT(U6:V7,MINVERSE(Y6:Z7)))</f>
        <v>0.94075477775621108</v>
      </c>
      <c r="AD8" s="12">
        <f ca="1"/>
        <v>0.20219903318131183</v>
      </c>
      <c r="AF8" s="35" t="str">
        <f>INDEX('Flow probs &amp; rates'!$A$5:$A$5999,$A8)</f>
        <v>1990,7</v>
      </c>
      <c r="AG8" s="12">
        <f>INDEX('Flow probs &amp; rates'!E$5:E$5999,A8)</f>
        <v>0.63071890235187622</v>
      </c>
      <c r="AI8" s="32" t="s">
        <v>61</v>
      </c>
      <c r="AJ8" s="12">
        <f t="array" aca="1" ref="AJ8:AJ9" ca="1">MMULT(U8:V9,AG8:AG9)+P8:P9</f>
        <v>0.63171648992130114</v>
      </c>
      <c r="AK8" s="12">
        <f t="array" aca="1" ref="AK8:AK9" ca="1">MMULT(-1*MINVERSE(G8:H9),L8:L9)</f>
        <v>0.64749860489900168</v>
      </c>
      <c r="AM8" s="12">
        <f t="shared" ref="AM8:AM71" si="7">AG8-AG6</f>
        <v>1.1328277033472167E-3</v>
      </c>
      <c r="AO8" s="12">
        <f t="shared" ref="AO8:AO71" ca="1" si="8">AK8-AK6</f>
        <v>4.9213033561776309E-2</v>
      </c>
      <c r="AQ8" s="12">
        <f t="array" aca="1" ref="AQ8:AQ9" ca="1">MMULT(Y8:Z9,AO8:AO9)+MMULT(AC8:AD9,AM6:AM7)</f>
        <v>1.1328125787886945E-3</v>
      </c>
      <c r="AS8" s="30">
        <v>8</v>
      </c>
      <c r="AT8" s="70">
        <f ca="1">OFFSET(AM$8,AS4,0)</f>
        <v>1.1328277033472167E-3</v>
      </c>
      <c r="AU8" s="70">
        <f ca="1">OFFSET(AQ$8,AS4,0)</f>
        <v>1.1328125787886945E-3</v>
      </c>
      <c r="AV8" s="12">
        <f ca="1">OFFSET(AM$9,AS4,0)</f>
        <v>-3.168691906046614E-4</v>
      </c>
      <c r="AW8" s="12">
        <f ca="1">OFFSET(AQ$9,AS4,0)</f>
        <v>-3.1687419044508871E-4</v>
      </c>
    </row>
    <row r="9" spans="1:50" x14ac:dyDescent="0.35">
      <c r="C9" s="35"/>
      <c r="D9" s="17">
        <f ca="1">INDEX('Flow probs &amp; rates'!AE$5:AE$5999,A8)-INDEX('Flow probs &amp; rates'!AK$5:AK$5999,A8)</f>
        <v>-4.1873201831838999E-3</v>
      </c>
      <c r="E9" s="17">
        <f ca="1">-INDEX('Flow probs &amp; rates'!AG$5:AG$5999,A8)-INDEX('Flow probs &amp; rates'!AI$5:AI$5999,A8)-INDEX('Flow probs &amp; rates'!AK$5:AK$5999,A8)</f>
        <v>-0.53465109314070913</v>
      </c>
      <c r="G9" s="12">
        <f t="shared" ca="1" si="1"/>
        <v>-4.1873201831838999E-3</v>
      </c>
      <c r="H9" s="12">
        <f t="shared" ca="1" si="2"/>
        <v>-0.53465109314070913</v>
      </c>
      <c r="J9" s="17">
        <f ca="1">INDEX('Flow probs &amp; rates'!AK$5:AK$5999,A8)</f>
        <v>2.1480076331791002E-2</v>
      </c>
      <c r="K9" s="35"/>
      <c r="L9" s="12">
        <f t="shared" ca="1" si="6"/>
        <v>2.1480076331791002E-2</v>
      </c>
      <c r="N9" s="17">
        <f ca="1">INDEX('Flow probs &amp; rates'!AA$5:AA$5999,A8)</f>
        <v>1.6595732753599775E-2</v>
      </c>
      <c r="O9" s="35"/>
      <c r="P9" s="12">
        <f t="shared" ca="1" si="3"/>
        <v>1.6595732753599775E-2</v>
      </c>
      <c r="R9" s="17">
        <f ca="1">INDEX('Flow probs &amp; rates'!U$5:U$5999,A8)-INDEX('Flow probs &amp; rates'!AA$5:AA$5999,A8)</f>
        <v>-3.1527404120301437E-3</v>
      </c>
      <c r="S9" s="17">
        <f ca="1">1-INDEX('Flow probs &amp; rates'!W$5:W$5999,A8)-INDEX('Flow probs &amp; rates'!Y$5:Y$5999,A8)-INDEX('Flow probs &amp; rates'!AA$5:AA$5999,A8)</f>
        <v>0.58540272673643956</v>
      </c>
      <c r="T9" s="35"/>
      <c r="U9" s="12">
        <f t="shared" ca="1" si="4"/>
        <v>-3.1527404120301437E-3</v>
      </c>
      <c r="V9" s="12">
        <f t="shared" ca="1" si="5"/>
        <v>0.58540272673643956</v>
      </c>
      <c r="X9" s="35"/>
      <c r="Y9" s="12">
        <f ca="1"/>
        <v>3.1527404120301437E-3</v>
      </c>
      <c r="Z9" s="12">
        <f ca="1"/>
        <v>0.41459727326356044</v>
      </c>
      <c r="AB9" s="35"/>
      <c r="AC9" s="12">
        <f ca="1"/>
        <v>2.1007787879517605E-2</v>
      </c>
      <c r="AD9" s="12">
        <f ca="1"/>
        <v>0.63394975314192892</v>
      </c>
      <c r="AF9" s="35"/>
      <c r="AG9" s="12">
        <f>INDEX('Flow probs &amp; rates'!F$5:F$5999,A8)</f>
        <v>3.5688385659007053E-2</v>
      </c>
      <c r="AJ9" s="12">
        <f ca="1"/>
        <v>3.5499318059128093E-2</v>
      </c>
      <c r="AK9" s="12">
        <f ca="1"/>
        <v>3.5104748864647761E-2</v>
      </c>
      <c r="AM9" s="12">
        <f t="shared" si="7"/>
        <v>-3.168691906046614E-4</v>
      </c>
      <c r="AO9" s="12">
        <f t="shared" ca="1" si="8"/>
        <v>-2.5891490089848535E-3</v>
      </c>
      <c r="AQ9" s="12">
        <f ca="1"/>
        <v>-3.1687419044508871E-4</v>
      </c>
      <c r="AS9" s="30">
        <v>10</v>
      </c>
      <c r="AT9" s="70">
        <f ca="1">OFFSET(AM$8,AS5,0)</f>
        <v>-1.3723526158163635E-3</v>
      </c>
      <c r="AU9" s="70">
        <f t="shared" ref="AU9:AU72" ca="1" si="9">OFFSET(AQ$8,AS5,0)</f>
        <v>-1.3722774729836463E-3</v>
      </c>
      <c r="AV9" s="12">
        <f t="shared" ref="AV9:AV72" ca="1" si="10">OFFSET(AM$9,AS5,0)</f>
        <v>-8.3135765701824321E-4</v>
      </c>
      <c r="AW9" s="12">
        <f t="shared" ref="AW9:AW72" ca="1" si="11">OFFSET(AQ$9,AS5,0)</f>
        <v>-8.3132381200593387E-4</v>
      </c>
    </row>
    <row r="10" spans="1:50" x14ac:dyDescent="0.35">
      <c r="A10" s="12">
        <v>4</v>
      </c>
      <c r="C10" s="35" t="str">
        <f>INDEX('Flow probs &amp; rates'!$A$5:$A$5999,$A10)</f>
        <v>1990,8</v>
      </c>
      <c r="D10" s="17">
        <f ca="1">-INDEX('Flow probs &amp; rates'!AE$5:AE$5999,A10)-INDEX('Flow probs &amp; rates'!AF$5:AF$5999,A10)-INDEX('Flow probs &amp; rates'!AJ$5:AJ$5999,A10)</f>
        <v>-5.0276881564290297E-2</v>
      </c>
      <c r="E10" s="17">
        <f ca="1">INDEX('Flow probs &amp; rates'!AG$5:AG$5999,A10)-INDEX('Flow probs &amp; rates'!AJ$5:AJ$5999,A10)</f>
        <v>0.32825609829785424</v>
      </c>
      <c r="G10" s="12">
        <f t="shared" ref="G10:G73" ca="1" si="12">D10</f>
        <v>-5.0276881564290297E-2</v>
      </c>
      <c r="H10" s="12">
        <f t="shared" ref="H10:H73" ca="1" si="13">E10</f>
        <v>0.32825609829785424</v>
      </c>
      <c r="J10" s="17">
        <f ca="1">INDEX('Flow probs &amp; rates'!AJ$5:AJ$5999,A10)</f>
        <v>1.87386926451358E-2</v>
      </c>
      <c r="K10" s="35" t="str">
        <f>INDEX('Flow probs &amp; rates'!$A$5:$A$5999,$A10)</f>
        <v>1990,8</v>
      </c>
      <c r="L10" s="12">
        <f t="shared" ca="1" si="6"/>
        <v>1.87386926451358E-2</v>
      </c>
      <c r="N10" s="17">
        <f ca="1">INDEX('Flow probs &amp; rates'!Z$5:Z$5999,A10)</f>
        <v>2.096413988286094E-2</v>
      </c>
      <c r="O10" s="35" t="str">
        <f>INDEX('Flow probs &amp; rates'!$A$5:$A$5999,$A10)</f>
        <v>1990,8</v>
      </c>
      <c r="P10" s="12">
        <f t="shared" ref="P10:P73" ca="1" si="14">N10</f>
        <v>2.096413988286094E-2</v>
      </c>
      <c r="R10" s="17">
        <f ca="1">1-INDEX('Flow probs &amp; rates'!U$5:U$5999,A10)-INDEX('Flow probs &amp; rates'!V$5:V$5999,A10)-INDEX('Flow probs &amp; rates'!Z$5:Z$5999,A10)</f>
        <v>0.95070825653228286</v>
      </c>
      <c r="S10" s="17">
        <f ca="1">INDEX('Flow probs &amp; rates'!W$5:W$5999,A10)-INDEX('Flow probs &amp; rates'!Z$5:Z$5999,A10)</f>
        <v>0.24525463045377416</v>
      </c>
      <c r="T10" s="35" t="str">
        <f>INDEX('Flow probs &amp; rates'!$A$5:$A$5999,$A10)</f>
        <v>1990,8</v>
      </c>
      <c r="U10" s="12">
        <f t="shared" ref="U10:U73" ca="1" si="15">R10</f>
        <v>0.95070825653228286</v>
      </c>
      <c r="V10" s="12">
        <f t="shared" ref="V10:V73" ca="1" si="16">S10</f>
        <v>0.24525463045377416</v>
      </c>
      <c r="X10" s="35" t="str">
        <f>INDEX('Flow probs &amp; rates'!$A$5:$A$5999,$A10)</f>
        <v>1990,8</v>
      </c>
      <c r="Y10" s="12">
        <f t="array" aca="1" ref="Y10:Z11" ca="1">$A$1:$B$2-U10:V11</f>
        <v>4.9291743467717142E-2</v>
      </c>
      <c r="Z10" s="12">
        <f ca="1"/>
        <v>-0.24525463045377416</v>
      </c>
      <c r="AB10" s="35" t="str">
        <f>INDEX('Flow probs &amp; rates'!$A$5:$A$5999,$A10)</f>
        <v>1990,8</v>
      </c>
      <c r="AC10" s="12">
        <f t="array" aca="1" ref="AC10:AD11" ca="1">MMULT(Y10:Z11,MMULT(U8:V9,MINVERSE(Y8:Z9)))</f>
        <v>0.91956480323548206</v>
      </c>
      <c r="AD10" s="12">
        <f ca="1"/>
        <v>0.22550214029656418</v>
      </c>
      <c r="AF10" s="35" t="str">
        <f>INDEX('Flow probs &amp; rates'!$A$5:$A$5999,$A10)</f>
        <v>1990,8</v>
      </c>
      <c r="AG10" s="12">
        <f>INDEX('Flow probs &amp; rates'!E$5:E$5999,A10)</f>
        <v>0.62934654973605986</v>
      </c>
      <c r="AI10" s="32" t="s">
        <v>62</v>
      </c>
      <c r="AJ10" s="12">
        <f t="array" aca="1" ref="AJ10:AJ11" ca="1">MMULT(U10:V11,AG10:AG11)+P10:P11</f>
        <v>0.6278379484583827</v>
      </c>
      <c r="AK10" s="12">
        <f t="array" aca="1" ref="AK10:AK11" ca="1">MMULT(-1*MINVERSE(G10:H11),L10:L11)</f>
        <v>0.59378375616068868</v>
      </c>
      <c r="AM10" s="12">
        <f t="shared" si="7"/>
        <v>-1.3723526158163635E-3</v>
      </c>
      <c r="AO10" s="12">
        <f t="shared" ca="1" si="8"/>
        <v>-5.3714848738313004E-2</v>
      </c>
      <c r="AQ10" s="12">
        <f t="array" aca="1" ref="AQ10:AQ11" ca="1">MMULT(Y10:Z11,AO10:AO11)+MMULT(AC10:AD11,AM8:AM9)</f>
        <v>-1.3722774729836463E-3</v>
      </c>
      <c r="AS10" s="30">
        <v>12</v>
      </c>
      <c r="AT10" s="70">
        <f t="shared" ref="AT10:AT72" ca="1" si="17">OFFSET(AM$8,AS6,0)</f>
        <v>-1.3468880239004832E-3</v>
      </c>
      <c r="AU10" s="70">
        <f t="shared" ca="1" si="9"/>
        <v>-1.3469363602805491E-3</v>
      </c>
      <c r="AV10" s="12">
        <f t="shared" ca="1" si="10"/>
        <v>1.7309162650894425E-3</v>
      </c>
      <c r="AW10" s="12">
        <f t="shared" ca="1" si="11"/>
        <v>1.7308863668458667E-3</v>
      </c>
    </row>
    <row r="11" spans="1:50" x14ac:dyDescent="0.35">
      <c r="C11" s="35"/>
      <c r="D11" s="17">
        <f ca="1">INDEX('Flow probs &amp; rates'!AE$5:AE$5999,A10)-INDEX('Flow probs &amp; rates'!AK$5:AK$5999,A10)</f>
        <v>-1.9541296572887015E-3</v>
      </c>
      <c r="E11" s="17">
        <f ca="1">-INDEX('Flow probs &amp; rates'!AG$5:AG$5999,A10)-INDEX('Flow probs &amp; rates'!AI$5:AI$5999,A10)-INDEX('Flow probs &amp; rates'!AK$5:AK$5999,A10)</f>
        <v>-0.5535391128671141</v>
      </c>
      <c r="G11" s="12">
        <f t="shared" ca="1" si="12"/>
        <v>-1.9541296572887015E-3</v>
      </c>
      <c r="H11" s="12">
        <f t="shared" ca="1" si="13"/>
        <v>-0.5535391128671141</v>
      </c>
      <c r="J11" s="17">
        <f ca="1">INDEX('Flow probs &amp; rates'!AK$5:AK$5999,A10)</f>
        <v>1.9903420199784101E-2</v>
      </c>
      <c r="K11" s="35"/>
      <c r="L11" s="12">
        <f t="shared" ref="L11:L74" ca="1" si="18">J11</f>
        <v>1.9903420199784101E-2</v>
      </c>
      <c r="N11" s="17">
        <f ca="1">INDEX('Flow probs &amp; rates'!AA$5:AA$5999,A10)</f>
        <v>1.526756306844148E-2</v>
      </c>
      <c r="O11" s="35"/>
      <c r="P11" s="12">
        <f t="shared" ca="1" si="14"/>
        <v>1.526756306844148E-2</v>
      </c>
      <c r="R11" s="17">
        <f ca="1">INDEX('Flow probs &amp; rates'!U$5:U$5999,A10)-INDEX('Flow probs &amp; rates'!AA$5:AA$5999,A10)</f>
        <v>-1.4592756981760598E-3</v>
      </c>
      <c r="S11" s="17">
        <f ca="1">1-INDEX('Flow probs &amp; rates'!W$5:W$5999,A10)-INDEX('Flow probs &amp; rates'!Y$5:Y$5999,A10)-INDEX('Flow probs &amp; rates'!AA$5:AA$5999,A10)</f>
        <v>0.57469278369988197</v>
      </c>
      <c r="T11" s="35"/>
      <c r="U11" s="12">
        <f t="shared" ca="1" si="15"/>
        <v>-1.4592756981760598E-3</v>
      </c>
      <c r="V11" s="12">
        <f t="shared" ca="1" si="16"/>
        <v>0.57469278369988197</v>
      </c>
      <c r="X11" s="35"/>
      <c r="Y11" s="12">
        <f ca="1"/>
        <v>1.4592756981760598E-3</v>
      </c>
      <c r="Z11" s="12">
        <f ca="1"/>
        <v>0.42530721630011803</v>
      </c>
      <c r="AB11" s="35"/>
      <c r="AC11" s="12">
        <f ca="1"/>
        <v>-3.5074199995511965E-2</v>
      </c>
      <c r="AD11" s="12">
        <f ca="1"/>
        <v>0.58068619783349618</v>
      </c>
      <c r="AF11" s="35"/>
      <c r="AG11" s="12">
        <f>INDEX('Flow probs &amp; rates'!F$5:F$5999,A10)</f>
        <v>3.485702800198881E-2</v>
      </c>
      <c r="AJ11" s="12">
        <f ca="1"/>
        <v>3.438125539664838E-2</v>
      </c>
      <c r="AK11" s="12">
        <f ca="1"/>
        <v>3.3860461376924951E-2</v>
      </c>
      <c r="AM11" s="12">
        <f t="shared" si="7"/>
        <v>-8.3135765701824321E-4</v>
      </c>
      <c r="AO11" s="12">
        <f t="shared" ca="1" si="8"/>
        <v>-1.2442874877228102E-3</v>
      </c>
      <c r="AQ11" s="12">
        <f ca="1"/>
        <v>-8.3132381200593387E-4</v>
      </c>
      <c r="AS11" s="30">
        <v>14</v>
      </c>
      <c r="AT11" s="70">
        <f t="shared" ca="1" si="17"/>
        <v>-5.5303074808377151E-4</v>
      </c>
      <c r="AU11" s="70">
        <f t="shared" ca="1" si="9"/>
        <v>-5.5304517946097196E-4</v>
      </c>
      <c r="AV11" s="12">
        <f t="shared" ca="1" si="10"/>
        <v>1.3751067200244507E-3</v>
      </c>
      <c r="AW11" s="12">
        <f t="shared" ca="1" si="11"/>
        <v>1.3751011403806857E-3</v>
      </c>
    </row>
    <row r="12" spans="1:50" x14ac:dyDescent="0.35">
      <c r="A12" s="12">
        <v>5</v>
      </c>
      <c r="C12" s="35" t="str">
        <f>INDEX('Flow probs &amp; rates'!$A$5:$A$5999,$A12)</f>
        <v>1990,9</v>
      </c>
      <c r="D12" s="17">
        <f ca="1">-INDEX('Flow probs &amp; rates'!AE$5:AE$5999,A12)-INDEX('Flow probs &amp; rates'!AF$5:AF$5999,A12)-INDEX('Flow probs &amp; rates'!AJ$5:AJ$5999,A12)</f>
        <v>-5.0859836229076805E-2</v>
      </c>
      <c r="E12" s="17">
        <f ca="1">INDEX('Flow probs &amp; rates'!AG$5:AG$5999,A12)-INDEX('Flow probs &amp; rates'!AJ$5:AJ$5999,A12)</f>
        <v>0.29385093999369333</v>
      </c>
      <c r="G12" s="12">
        <f t="shared" ca="1" si="12"/>
        <v>-5.0859836229076805E-2</v>
      </c>
      <c r="H12" s="12">
        <f t="shared" ca="1" si="13"/>
        <v>0.29385093999369333</v>
      </c>
      <c r="J12" s="17">
        <f ca="1">INDEX('Flow probs &amp; rates'!AJ$5:AJ$5999,A12)</f>
        <v>2.0106965675088701E-2</v>
      </c>
      <c r="K12" s="35" t="str">
        <f>INDEX('Flow probs &amp; rates'!$A$5:$A$5999,$A12)</f>
        <v>1990,9</v>
      </c>
      <c r="L12" s="12">
        <f t="shared" ca="1" si="18"/>
        <v>2.0106965675088701E-2</v>
      </c>
      <c r="N12" s="17">
        <f ca="1">INDEX('Flow probs &amp; rates'!Z$5:Z$5999,A12)</f>
        <v>2.2337551982964551E-2</v>
      </c>
      <c r="O12" s="35" t="str">
        <f>INDEX('Flow probs &amp; rates'!$A$5:$A$5999,$A12)</f>
        <v>1990,9</v>
      </c>
      <c r="P12" s="12">
        <f t="shared" ca="1" si="14"/>
        <v>2.2337551982964551E-2</v>
      </c>
      <c r="R12" s="17">
        <f ca="1">1-INDEX('Flow probs &amp; rates'!U$5:U$5999,A12)-INDEX('Flow probs &amp; rates'!V$5:V$5999,A12)-INDEX('Flow probs &amp; rates'!Z$5:Z$5999,A12)</f>
        <v>0.94989048716671998</v>
      </c>
      <c r="S12" s="17">
        <f ca="1">INDEX('Flow probs &amp; rates'!W$5:W$5999,A12)-INDEX('Flow probs &amp; rates'!Z$5:Z$5999,A12)</f>
        <v>0.22525755790960236</v>
      </c>
      <c r="T12" s="35" t="str">
        <f>INDEX('Flow probs &amp; rates'!$A$5:$A$5999,$A12)</f>
        <v>1990,9</v>
      </c>
      <c r="U12" s="12">
        <f t="shared" ca="1" si="15"/>
        <v>0.94989048716671998</v>
      </c>
      <c r="V12" s="12">
        <f t="shared" ca="1" si="16"/>
        <v>0.22525755790960236</v>
      </c>
      <c r="X12" s="35" t="str">
        <f>INDEX('Flow probs &amp; rates'!$A$5:$A$5999,$A12)</f>
        <v>1990,9</v>
      </c>
      <c r="Y12" s="12">
        <f t="array" aca="1" ref="Y12:Z13" ca="1">$A$1:$B$2-U12:V13</f>
        <v>5.0109512833280023E-2</v>
      </c>
      <c r="Z12" s="12">
        <f ca="1"/>
        <v>-0.22525755790960236</v>
      </c>
      <c r="AB12" s="35" t="str">
        <f>INDEX('Flow probs &amp; rates'!$A$5:$A$5999,$A12)</f>
        <v>1990,9</v>
      </c>
      <c r="AC12" s="12">
        <f t="array" aca="1" ref="AC12:AD13" ca="1">MMULT(Y12:Z13,MMULT(U10:V11,MINVERSE(Y10:Z11)))</f>
        <v>0.96483381083270447</v>
      </c>
      <c r="AD12" s="12">
        <f ca="1"/>
        <v>0.28089261642910529</v>
      </c>
      <c r="AF12" s="35" t="str">
        <f>INDEX('Flow probs &amp; rates'!$A$5:$A$5999,$A12)</f>
        <v>1990,9</v>
      </c>
      <c r="AG12" s="12">
        <f>INDEX('Flow probs &amp; rates'!E$5:E$5999,A12)</f>
        <v>0.62799966171215937</v>
      </c>
      <c r="AI12" s="32" t="s">
        <v>63</v>
      </c>
      <c r="AJ12" s="12">
        <f t="array" aca="1" ref="AJ12:AJ13" ca="1">MMULT(U12:V13,AG12:AG13)+P12:P13</f>
        <v>0.62711016756179749</v>
      </c>
      <c r="AK12" s="12">
        <f t="array" aca="1" ref="AK12:AK13" ca="1">MMULT(-1*MINVERSE(G12:H13),L12:L13)</f>
        <v>0.62257242164868387</v>
      </c>
      <c r="AM12" s="12">
        <f t="shared" si="7"/>
        <v>-1.3468880239004832E-3</v>
      </c>
      <c r="AO12" s="12">
        <f t="shared" ca="1" si="8"/>
        <v>2.8788665487995191E-2</v>
      </c>
      <c r="AQ12" s="12">
        <f t="array" aca="1" ref="AQ12:AQ13" ca="1">MMULT(Y12:Z13,AO12:AO13)+MMULT(AC12:AD13,AM10:AM11)</f>
        <v>-1.3469363602805491E-3</v>
      </c>
      <c r="AS12" s="30">
        <v>16</v>
      </c>
      <c r="AT12" s="70">
        <f t="shared" ca="1" si="17"/>
        <v>-2.0825686619355688E-3</v>
      </c>
      <c r="AU12" s="70">
        <f t="shared" ca="1" si="9"/>
        <v>-2.0825400238230212E-3</v>
      </c>
      <c r="AV12" s="12">
        <f t="shared" ca="1" si="10"/>
        <v>9.1247136315689148E-4</v>
      </c>
      <c r="AW12" s="12">
        <f t="shared" ca="1" si="11"/>
        <v>9.1248606958769141E-4</v>
      </c>
    </row>
    <row r="13" spans="1:50" x14ac:dyDescent="0.35">
      <c r="C13" s="35"/>
      <c r="D13" s="17">
        <f ca="1">INDEX('Flow probs &amp; rates'!AE$5:AE$5999,A12)-INDEX('Flow probs &amp; rates'!AK$5:AK$5999,A12)</f>
        <v>-4.3185773953275976E-3</v>
      </c>
      <c r="E13" s="17">
        <f ca="1">-INDEX('Flow probs &amp; rates'!AG$5:AG$5999,A12)-INDEX('Flow probs &amp; rates'!AI$5:AI$5999,A12)-INDEX('Flow probs &amp; rates'!AK$5:AK$5999,A12)</f>
        <v>-0.49691077622741481</v>
      </c>
      <c r="G13" s="12">
        <f t="shared" ca="1" si="12"/>
        <v>-4.3185773953275976E-3</v>
      </c>
      <c r="H13" s="12">
        <f t="shared" ca="1" si="13"/>
        <v>-0.49691077622741481</v>
      </c>
      <c r="J13" s="17">
        <f ca="1">INDEX('Flow probs &amp; rates'!AK$5:AK$5999,A12)</f>
        <v>2.2231803779274799E-2</v>
      </c>
      <c r="K13" s="35"/>
      <c r="L13" s="12">
        <f t="shared" ca="1" si="18"/>
        <v>2.2231803779274799E-2</v>
      </c>
      <c r="N13" s="17">
        <f ca="1">INDEX('Flow probs &amp; rates'!AA$5:AA$5999,A12)</f>
        <v>1.7479524138288842E-2</v>
      </c>
      <c r="O13" s="35"/>
      <c r="P13" s="12">
        <f t="shared" ca="1" si="14"/>
        <v>1.7479524138288842E-2</v>
      </c>
      <c r="R13" s="17">
        <f ca="1">INDEX('Flow probs &amp; rates'!U$5:U$5999,A12)-INDEX('Flow probs &amp; rates'!AA$5:AA$5999,A12)</f>
        <v>-3.3100516502830909E-3</v>
      </c>
      <c r="S13" s="17">
        <f ca="1">1-INDEX('Flow probs &amp; rates'!W$5:W$5999,A12)-INDEX('Flow probs &amp; rates'!Y$5:Y$5999,A12)-INDEX('Flow probs &amp; rates'!AA$5:AA$5999,A12)</f>
        <v>0.60795744585952971</v>
      </c>
      <c r="T13" s="35"/>
      <c r="U13" s="12">
        <f t="shared" ca="1" si="15"/>
        <v>-3.3100516502830909E-3</v>
      </c>
      <c r="V13" s="12">
        <f t="shared" ca="1" si="16"/>
        <v>0.60795744585952971</v>
      </c>
      <c r="X13" s="35"/>
      <c r="Y13" s="12">
        <f ca="1"/>
        <v>3.3100516502830909E-3</v>
      </c>
      <c r="Z13" s="12">
        <f ca="1"/>
        <v>0.39204255414047029</v>
      </c>
      <c r="AB13" s="35"/>
      <c r="AC13" s="12">
        <f ca="1"/>
        <v>3.588371869027622E-2</v>
      </c>
      <c r="AD13" s="12">
        <f ca="1"/>
        <v>0.55234539040361297</v>
      </c>
      <c r="AF13" s="35"/>
      <c r="AG13" s="12">
        <f>INDEX('Flow probs &amp; rates'!F$5:F$5999,A12)</f>
        <v>3.6587944267078253E-2</v>
      </c>
      <c r="AJ13" s="12">
        <f ca="1"/>
        <v>3.7644725967525008E-2</v>
      </c>
      <c r="AK13" s="12">
        <f ca="1"/>
        <v>3.9329347494859633E-2</v>
      </c>
      <c r="AM13" s="12">
        <f t="shared" si="7"/>
        <v>1.7309162650894425E-3</v>
      </c>
      <c r="AO13" s="12">
        <f t="shared" ca="1" si="8"/>
        <v>5.468886117934682E-3</v>
      </c>
      <c r="AQ13" s="12">
        <f ca="1"/>
        <v>1.7308863668458667E-3</v>
      </c>
      <c r="AS13" s="30">
        <v>18</v>
      </c>
      <c r="AT13" s="70">
        <f t="shared" ca="1" si="17"/>
        <v>-5.3669421400548423E-4</v>
      </c>
      <c r="AU13" s="70">
        <f t="shared" ca="1" si="9"/>
        <v>-5.367039760998801E-4</v>
      </c>
      <c r="AV13" s="12">
        <f t="shared" ca="1" si="10"/>
        <v>4.4238392774367113E-4</v>
      </c>
      <c r="AW13" s="12">
        <f t="shared" ca="1" si="11"/>
        <v>4.4237780698850947E-4</v>
      </c>
    </row>
    <row r="14" spans="1:50" x14ac:dyDescent="0.35">
      <c r="A14" s="12">
        <v>6</v>
      </c>
      <c r="C14" s="35" t="str">
        <f>INDEX('Flow probs &amp; rates'!$A$5:$A$5999,$A14)</f>
        <v>1990,10</v>
      </c>
      <c r="D14" s="17">
        <f ca="1">-INDEX('Flow probs &amp; rates'!AE$5:AE$5999,A14)-INDEX('Flow probs &amp; rates'!AF$5:AF$5999,A14)-INDEX('Flow probs &amp; rates'!AJ$5:AJ$5999,A14)</f>
        <v>-4.9638304982470294E-2</v>
      </c>
      <c r="E14" s="17">
        <f ca="1">INDEX('Flow probs &amp; rates'!AG$5:AG$5999,A14)-INDEX('Flow probs &amp; rates'!AJ$5:AJ$5999,A14)</f>
        <v>0.29503235284762258</v>
      </c>
      <c r="G14" s="12">
        <f t="shared" ca="1" si="12"/>
        <v>-4.9638304982470294E-2</v>
      </c>
      <c r="H14" s="12">
        <f t="shared" ca="1" si="13"/>
        <v>0.29503235284762258</v>
      </c>
      <c r="J14" s="17">
        <f ca="1">INDEX('Flow probs &amp; rates'!AJ$5:AJ$5999,A14)</f>
        <v>1.95905584638074E-2</v>
      </c>
      <c r="K14" s="35" t="str">
        <f>INDEX('Flow probs &amp; rates'!$A$5:$A$5999,$A14)</f>
        <v>1990,10</v>
      </c>
      <c r="L14" s="12">
        <f t="shared" ca="1" si="18"/>
        <v>1.95905584638074E-2</v>
      </c>
      <c r="N14" s="17">
        <f ca="1">INDEX('Flow probs &amp; rates'!Z$5:Z$5999,A14)</f>
        <v>2.1914230471560377E-2</v>
      </c>
      <c r="O14" s="35" t="str">
        <f>INDEX('Flow probs &amp; rates'!$A$5:$A$5999,$A14)</f>
        <v>1990,10</v>
      </c>
      <c r="P14" s="12">
        <f t="shared" ca="1" si="14"/>
        <v>2.1914230471560377E-2</v>
      </c>
      <c r="R14" s="17">
        <f ca="1">1-INDEX('Flow probs &amp; rates'!U$5:U$5999,A14)-INDEX('Flow probs &amp; rates'!V$5:V$5999,A14)-INDEX('Flow probs &amp; rates'!Z$5:Z$5999,A14)</f>
        <v>0.95096549904539041</v>
      </c>
      <c r="S14" s="17">
        <f ca="1">INDEX('Flow probs &amp; rates'!W$5:W$5999,A14)-INDEX('Flow probs &amp; rates'!Z$5:Z$5999,A14)</f>
        <v>0.22757192181380065</v>
      </c>
      <c r="T14" s="35" t="str">
        <f>INDEX('Flow probs &amp; rates'!$A$5:$A$5999,$A14)</f>
        <v>1990,10</v>
      </c>
      <c r="U14" s="12">
        <f t="shared" ca="1" si="15"/>
        <v>0.95096549904539041</v>
      </c>
      <c r="V14" s="12">
        <f t="shared" ca="1" si="16"/>
        <v>0.22757192181380065</v>
      </c>
      <c r="X14" s="35" t="str">
        <f>INDEX('Flow probs &amp; rates'!$A$5:$A$5999,$A14)</f>
        <v>1990,10</v>
      </c>
      <c r="Y14" s="12">
        <f t="array" aca="1" ref="Y14:Z15" ca="1">$A$1:$B$2-U14:V15</f>
        <v>4.9034500954609594E-2</v>
      </c>
      <c r="Z14" s="12">
        <f ca="1"/>
        <v>-0.22757192181380065</v>
      </c>
      <c r="AB14" s="35" t="str">
        <f>INDEX('Flow probs &amp; rates'!$A$5:$A$5999,$A14)</f>
        <v>1990,10</v>
      </c>
      <c r="AC14" s="12">
        <f t="array" aca="1" ref="AC14:AD15" ca="1">MMULT(Y14:Z15,MMULT(U12:V13,MINVERSE(Y12:Z13)))</f>
        <v>0.93067241274785162</v>
      </c>
      <c r="AD14" s="12">
        <f ca="1"/>
        <v>0.21000868819716739</v>
      </c>
      <c r="AF14" s="35" t="str">
        <f>INDEX('Flow probs &amp; rates'!$A$5:$A$5999,$A14)</f>
        <v>1990,10</v>
      </c>
      <c r="AG14" s="12">
        <f>INDEX('Flow probs &amp; rates'!E$5:E$5999,A14)</f>
        <v>0.6274466309640756</v>
      </c>
      <c r="AI14" s="32" t="s">
        <v>64</v>
      </c>
      <c r="AJ14" s="12">
        <f t="array" aca="1" ref="AJ14:AJ15" ca="1">MMULT(U14:V15,AG14:AG15)+P14:P15</f>
        <v>0.62723365348171178</v>
      </c>
      <c r="AK14" s="12">
        <f t="array" aca="1" ref="AK14:AK15" ca="1">MMULT(-1*MINVERSE(G14:H15),L14:L15)</f>
        <v>0.63307337510124762</v>
      </c>
      <c r="AM14" s="12">
        <f t="shared" si="7"/>
        <v>-5.5303074808377151E-4</v>
      </c>
      <c r="AO14" s="12">
        <f t="shared" ca="1" si="8"/>
        <v>1.0500953452563744E-2</v>
      </c>
      <c r="AQ14" s="12">
        <f t="array" aca="1" ref="AQ14:AQ15" ca="1">MMULT(Y14:Z15,AO14:AO15)+MMULT(AC14:AD15,AM12:AM13)</f>
        <v>-5.5304517946097196E-4</v>
      </c>
      <c r="AS14" s="30">
        <v>20</v>
      </c>
      <c r="AT14" s="70">
        <f t="shared" ca="1" si="17"/>
        <v>-1.7444490690058378E-3</v>
      </c>
      <c r="AU14" s="70">
        <f t="shared" ca="1" si="9"/>
        <v>-1.7444364222304401E-3</v>
      </c>
      <c r="AV14" s="12">
        <f t="shared" ca="1" si="10"/>
        <v>1.5727990392631064E-3</v>
      </c>
      <c r="AW14" s="12">
        <f t="shared" ca="1" si="11"/>
        <v>1.5728017379534138E-3</v>
      </c>
    </row>
    <row r="15" spans="1:50" x14ac:dyDescent="0.35">
      <c r="C15" s="35"/>
      <c r="D15" s="17">
        <f ca="1">INDEX('Flow probs &amp; rates'!AE$5:AE$5999,A14)-INDEX('Flow probs &amp; rates'!AK$5:AK$5999,A14)</f>
        <v>-4.9918392617753007E-3</v>
      </c>
      <c r="E15" s="17">
        <f ca="1">-INDEX('Flow probs &amp; rates'!AG$5:AG$5999,A14)-INDEX('Flow probs &amp; rates'!AI$5:AI$5999,A14)-INDEX('Flow probs &amp; rates'!AK$5:AK$5999,A14)</f>
        <v>-0.48485194758487038</v>
      </c>
      <c r="G15" s="12">
        <f t="shared" ca="1" si="12"/>
        <v>-4.9918392617753007E-3</v>
      </c>
      <c r="H15" s="12">
        <f t="shared" ca="1" si="13"/>
        <v>-0.48485194758487038</v>
      </c>
      <c r="J15" s="17">
        <f ca="1">INDEX('Flow probs &amp; rates'!AK$5:AK$5999,A14)</f>
        <v>2.2608241782387399E-2</v>
      </c>
      <c r="K15" s="35"/>
      <c r="L15" s="12">
        <f t="shared" ca="1" si="18"/>
        <v>2.2608241782387399E-2</v>
      </c>
      <c r="N15" s="17">
        <f ca="1">INDEX('Flow probs &amp; rates'!AA$5:AA$5999,A14)</f>
        <v>1.7869664110488868E-2</v>
      </c>
      <c r="O15" s="35"/>
      <c r="P15" s="12">
        <f t="shared" ca="1" si="14"/>
        <v>1.7869664110488868E-2</v>
      </c>
      <c r="R15" s="17">
        <f ca="1">INDEX('Flow probs &amp; rates'!U$5:U$5999,A14)-INDEX('Flow probs &amp; rates'!AA$5:AA$5999,A14)</f>
        <v>-3.8499796921443574E-3</v>
      </c>
      <c r="S15" s="17">
        <f ca="1">1-INDEX('Flow probs &amp; rates'!W$5:W$5999,A14)-INDEX('Flow probs &amp; rates'!Y$5:Y$5999,A14)-INDEX('Flow probs &amp; rates'!AA$5:AA$5999,A14)</f>
        <v>0.61526202884086822</v>
      </c>
      <c r="T15" s="35"/>
      <c r="U15" s="12">
        <f t="shared" ca="1" si="15"/>
        <v>-3.8499796921443574E-3</v>
      </c>
      <c r="V15" s="12">
        <f t="shared" ca="1" si="16"/>
        <v>0.61526202884086822</v>
      </c>
      <c r="X15" s="35"/>
      <c r="Y15" s="12">
        <f ca="1"/>
        <v>3.8499796921443574E-3</v>
      </c>
      <c r="Z15" s="12">
        <f ca="1"/>
        <v>0.38473797115913178</v>
      </c>
      <c r="AB15" s="35"/>
      <c r="AC15" s="12">
        <f ca="1"/>
        <v>7.7167442727572588E-3</v>
      </c>
      <c r="AD15" s="12">
        <f ca="1"/>
        <v>0.60327585300775544</v>
      </c>
      <c r="AF15" s="35"/>
      <c r="AG15" s="12">
        <f>INDEX('Flow probs &amp; rates'!F$5:F$5999,A14)</f>
        <v>3.7963050987102703E-2</v>
      </c>
      <c r="AJ15" s="12">
        <f ca="1"/>
        <v>3.8811231094686913E-2</v>
      </c>
      <c r="AK15" s="12">
        <f ca="1"/>
        <v>4.0111298613620866E-2</v>
      </c>
      <c r="AM15" s="12">
        <f t="shared" si="7"/>
        <v>1.3751067200244507E-3</v>
      </c>
      <c r="AO15" s="12">
        <f t="shared" ca="1" si="8"/>
        <v>7.8195111876123297E-4</v>
      </c>
      <c r="AQ15" s="12">
        <f ca="1"/>
        <v>1.3751011403806857E-3</v>
      </c>
      <c r="AS15" s="30">
        <v>22</v>
      </c>
      <c r="AT15" s="70">
        <f t="shared" ca="1" si="17"/>
        <v>-8.1754276332002274E-4</v>
      </c>
      <c r="AU15" s="70">
        <f t="shared" ca="1" si="9"/>
        <v>-8.1753118073836398E-4</v>
      </c>
      <c r="AV15" s="12">
        <f t="shared" ca="1" si="10"/>
        <v>6.8978484940292878E-4</v>
      </c>
      <c r="AW15" s="12">
        <f t="shared" ca="1" si="11"/>
        <v>6.8978868572065364E-4</v>
      </c>
    </row>
    <row r="16" spans="1:50" x14ac:dyDescent="0.35">
      <c r="A16" s="12">
        <v>7</v>
      </c>
      <c r="C16" s="35" t="str">
        <f>INDEX('Flow probs &amp; rates'!$A$5:$A$5999,$A16)</f>
        <v>1990,11</v>
      </c>
      <c r="D16" s="17">
        <f ca="1">-INDEX('Flow probs &amp; rates'!AE$5:AE$5999,A16)-INDEX('Flow probs &amp; rates'!AF$5:AF$5999,A16)-INDEX('Flow probs &amp; rates'!AJ$5:AJ$5999,A16)</f>
        <v>-5.1370507555025896E-2</v>
      </c>
      <c r="E16" s="17">
        <f ca="1">INDEX('Flow probs &amp; rates'!AG$5:AG$5999,A16)-INDEX('Flow probs &amp; rates'!AJ$5:AJ$5999,A16)</f>
        <v>0.28447789989819022</v>
      </c>
      <c r="G16" s="12">
        <f t="shared" ca="1" si="12"/>
        <v>-5.1370507555025896E-2</v>
      </c>
      <c r="H16" s="12">
        <f t="shared" ca="1" si="13"/>
        <v>0.28447789989819022</v>
      </c>
      <c r="J16" s="17">
        <f ca="1">INDEX('Flow probs &amp; rates'!AJ$5:AJ$5999,A16)</f>
        <v>1.9154992085663802E-2</v>
      </c>
      <c r="K16" s="35" t="str">
        <f>INDEX('Flow probs &amp; rates'!$A$5:$A$5999,$A16)</f>
        <v>1990,11</v>
      </c>
      <c r="L16" s="12">
        <f t="shared" ca="1" si="18"/>
        <v>1.9154992085663802E-2</v>
      </c>
      <c r="N16" s="17">
        <f ca="1">INDEX('Flow probs &amp; rates'!Z$5:Z$5999,A16)</f>
        <v>2.1181878270787907E-2</v>
      </c>
      <c r="O16" s="35" t="str">
        <f>INDEX('Flow probs &amp; rates'!$A$5:$A$5999,$A16)</f>
        <v>1990,11</v>
      </c>
      <c r="P16" s="12">
        <f t="shared" ca="1" si="14"/>
        <v>2.1181878270787907E-2</v>
      </c>
      <c r="R16" s="17">
        <f ca="1">1-INDEX('Flow probs &amp; rates'!U$5:U$5999,A16)-INDEX('Flow probs &amp; rates'!V$5:V$5999,A16)-INDEX('Flow probs &amp; rates'!Z$5:Z$5999,A16)</f>
        <v>0.9496210302327236</v>
      </c>
      <c r="S16" s="17">
        <f ca="1">INDEX('Flow probs &amp; rates'!W$5:W$5999,A16)-INDEX('Flow probs &amp; rates'!Z$5:Z$5999,A16)</f>
        <v>0.21983659643242034</v>
      </c>
      <c r="T16" s="35" t="str">
        <f>INDEX('Flow probs &amp; rates'!$A$5:$A$5999,$A16)</f>
        <v>1990,11</v>
      </c>
      <c r="U16" s="12">
        <f t="shared" ca="1" si="15"/>
        <v>0.9496210302327236</v>
      </c>
      <c r="V16" s="12">
        <f t="shared" ca="1" si="16"/>
        <v>0.21983659643242034</v>
      </c>
      <c r="X16" s="35" t="str">
        <f>INDEX('Flow probs &amp; rates'!$A$5:$A$5999,$A16)</f>
        <v>1990,11</v>
      </c>
      <c r="Y16" s="12">
        <f t="array" aca="1" ref="Y16:Z17" ca="1">$A$1:$B$2-U16:V17</f>
        <v>5.0378969767276405E-2</v>
      </c>
      <c r="Z16" s="12">
        <f ca="1"/>
        <v>-0.21983659643242034</v>
      </c>
      <c r="AB16" s="35" t="str">
        <f>INDEX('Flow probs &amp; rates'!$A$5:$A$5999,$A16)</f>
        <v>1990,11</v>
      </c>
      <c r="AC16" s="12">
        <f t="array" aca="1" ref="AC16:AD17" ca="1">MMULT(Y16:Z17,MMULT(U14:V15,MINVERSE(Y14:Z15)))</f>
        <v>0.97431445983011322</v>
      </c>
      <c r="AD16" s="12">
        <f ca="1"/>
        <v>0.25454816017747189</v>
      </c>
      <c r="AF16" s="35" t="str">
        <f>INDEX('Flow probs &amp; rates'!$A$5:$A$5999,$A16)</f>
        <v>1990,11</v>
      </c>
      <c r="AG16" s="12">
        <f>INDEX('Flow probs &amp; rates'!E$5:E$5999,A16)</f>
        <v>0.62536406230214003</v>
      </c>
      <c r="AI16" s="32" t="s">
        <v>65</v>
      </c>
      <c r="AJ16" s="12">
        <f t="array" aca="1" ref="AJ16:AJ17" ca="1">MMULT(U16:V17,AG16:AG17)+P16:P17</f>
        <v>0.62358700590268079</v>
      </c>
      <c r="AK16" s="12">
        <f t="array" aca="1" ref="AK16:AK17" ca="1">MMULT(-1*MINVERSE(G16:H17),L16:L17)</f>
        <v>0.59725689899149925</v>
      </c>
      <c r="AM16" s="12">
        <f t="shared" si="7"/>
        <v>-2.0825686619355688E-3</v>
      </c>
      <c r="AO16" s="12">
        <f t="shared" ca="1" si="8"/>
        <v>-3.5816476109748363E-2</v>
      </c>
      <c r="AQ16" s="12">
        <f t="array" aca="1" ref="AQ16:AQ17" ca="1">MMULT(Y16:Z17,AO16:AO17)+MMULT(AC16:AD17,AM14:AM15)</f>
        <v>-2.0825400238230212E-3</v>
      </c>
      <c r="AS16" s="30">
        <v>24</v>
      </c>
      <c r="AT16" s="70">
        <f t="shared" ca="1" si="17"/>
        <v>-2.0606045599477207E-3</v>
      </c>
      <c r="AU16" s="70">
        <f t="shared" ca="1" si="9"/>
        <v>-2.0604722116901544E-3</v>
      </c>
      <c r="AV16" s="12">
        <f t="shared" ca="1" si="10"/>
        <v>5.6756176772382316E-4</v>
      </c>
      <c r="AW16" s="12">
        <f t="shared" ca="1" si="11"/>
        <v>5.6763014925739308E-4</v>
      </c>
    </row>
    <row r="17" spans="1:49" x14ac:dyDescent="0.35">
      <c r="C17" s="35"/>
      <c r="D17" s="17">
        <f ca="1">INDEX('Flow probs &amp; rates'!AE$5:AE$5999,A16)-INDEX('Flow probs &amp; rates'!AK$5:AK$5999,A16)</f>
        <v>-2.6030872806576989E-3</v>
      </c>
      <c r="E17" s="17">
        <f ca="1">-INDEX('Flow probs &amp; rates'!AG$5:AG$5999,A16)-INDEX('Flow probs &amp; rates'!AI$5:AI$5999,A16)-INDEX('Flow probs &amp; rates'!AK$5:AK$5999,A16)</f>
        <v>-0.47913823757191931</v>
      </c>
      <c r="G17" s="12">
        <f t="shared" ca="1" si="12"/>
        <v>-2.6030872806576989E-3</v>
      </c>
      <c r="H17" s="12">
        <f t="shared" ca="1" si="13"/>
        <v>-0.47913823757191931</v>
      </c>
      <c r="J17" s="17">
        <f ca="1">INDEX('Flow probs &amp; rates'!AK$5:AK$5999,A16)</f>
        <v>2.0968304261264298E-2</v>
      </c>
      <c r="K17" s="35"/>
      <c r="L17" s="12">
        <f t="shared" ca="1" si="18"/>
        <v>2.0968304261264298E-2</v>
      </c>
      <c r="N17" s="17">
        <f ca="1">INDEX('Flow probs &amp; rates'!AA$5:AA$5999,A16)</f>
        <v>1.6636382264726621E-2</v>
      </c>
      <c r="O17" s="35"/>
      <c r="P17" s="12">
        <f t="shared" ca="1" si="14"/>
        <v>1.6636382264726621E-2</v>
      </c>
      <c r="R17" s="17">
        <f ca="1">INDEX('Flow probs &amp; rates'!U$5:U$5999,A16)-INDEX('Flow probs &amp; rates'!AA$5:AA$5999,A16)</f>
        <v>-2.0112371748238073E-3</v>
      </c>
      <c r="S17" s="17">
        <f ca="1">1-INDEX('Flow probs &amp; rates'!W$5:W$5999,A16)-INDEX('Flow probs &amp; rates'!Y$5:Y$5999,A16)-INDEX('Flow probs &amp; rates'!AA$5:AA$5999,A16)</f>
        <v>0.61905151097918787</v>
      </c>
      <c r="T17" s="35"/>
      <c r="U17" s="12">
        <f t="shared" ca="1" si="15"/>
        <v>-2.0112371748238073E-3</v>
      </c>
      <c r="V17" s="12">
        <f t="shared" ca="1" si="16"/>
        <v>0.61905151097918787</v>
      </c>
      <c r="X17" s="35"/>
      <c r="Y17" s="12">
        <f ca="1"/>
        <v>2.0112371748238073E-3</v>
      </c>
      <c r="Z17" s="12">
        <f ca="1"/>
        <v>0.38094848902081213</v>
      </c>
      <c r="AB17" s="35"/>
      <c r="AC17" s="12">
        <f ca="1"/>
        <v>-3.7106937567350715E-2</v>
      </c>
      <c r="AD17" s="12">
        <f ca="1"/>
        <v>0.5884429435727293</v>
      </c>
      <c r="AF17" s="35"/>
      <c r="AG17" s="12">
        <f>INDEX('Flow probs &amp; rates'!F$5:F$5999,A16)</f>
        <v>3.8875522350259595E-2</v>
      </c>
      <c r="AJ17" s="12">
        <f ca="1"/>
        <v>3.9444577665859112E-2</v>
      </c>
      <c r="AK17" s="12">
        <f ca="1"/>
        <v>4.05177272483924E-2</v>
      </c>
      <c r="AM17" s="12">
        <f t="shared" si="7"/>
        <v>9.1247136315689148E-4</v>
      </c>
      <c r="AO17" s="12">
        <f t="shared" ca="1" si="8"/>
        <v>4.0642863477153429E-4</v>
      </c>
      <c r="AQ17" s="12">
        <f ca="1"/>
        <v>9.1248606958769141E-4</v>
      </c>
      <c r="AS17" s="30">
        <v>26</v>
      </c>
      <c r="AT17" s="70">
        <f t="shared" ca="1" si="17"/>
        <v>-1.3243327429990348E-3</v>
      </c>
      <c r="AU17" s="70">
        <f t="shared" ca="1" si="9"/>
        <v>-1.3244724028304551E-3</v>
      </c>
      <c r="AV17" s="12">
        <f t="shared" ca="1" si="10"/>
        <v>1.2899916981099907E-3</v>
      </c>
      <c r="AW17" s="12">
        <f t="shared" ca="1" si="11"/>
        <v>1.2899230740516703E-3</v>
      </c>
    </row>
    <row r="18" spans="1:49" x14ac:dyDescent="0.35">
      <c r="A18" s="12">
        <v>8</v>
      </c>
      <c r="C18" s="35" t="str">
        <f>INDEX('Flow probs &amp; rates'!$A$5:$A$5999,$A18)</f>
        <v>1990,12</v>
      </c>
      <c r="D18" s="17">
        <f ca="1">-INDEX('Flow probs &amp; rates'!AE$5:AE$5999,A18)-INDEX('Flow probs &amp; rates'!AF$5:AF$5999,A18)-INDEX('Flow probs &amp; rates'!AJ$5:AJ$5999,A18)</f>
        <v>-5.0704393455877392E-2</v>
      </c>
      <c r="E18" s="17">
        <f ca="1">INDEX('Flow probs &amp; rates'!AG$5:AG$5999,A18)-INDEX('Flow probs &amp; rates'!AJ$5:AJ$5999,A18)</f>
        <v>0.29662234484006134</v>
      </c>
      <c r="G18" s="12">
        <f t="shared" ca="1" si="12"/>
        <v>-5.0704393455877392E-2</v>
      </c>
      <c r="H18" s="12">
        <f t="shared" ca="1" si="13"/>
        <v>0.29662234484006134</v>
      </c>
      <c r="J18" s="17">
        <f ca="1">INDEX('Flow probs &amp; rates'!AJ$5:AJ$5999,A18)</f>
        <v>1.9555461557959699E-2</v>
      </c>
      <c r="K18" s="35" t="str">
        <f>INDEX('Flow probs &amp; rates'!$A$5:$A$5999,$A18)</f>
        <v>1990,12</v>
      </c>
      <c r="L18" s="12">
        <f t="shared" ca="1" si="18"/>
        <v>1.9555461557959699E-2</v>
      </c>
      <c r="N18" s="17">
        <f ca="1">INDEX('Flow probs &amp; rates'!Z$5:Z$5999,A18)</f>
        <v>2.1797126692759773E-2</v>
      </c>
      <c r="O18" s="35" t="str">
        <f>INDEX('Flow probs &amp; rates'!$A$5:$A$5999,$A18)</f>
        <v>1990,12</v>
      </c>
      <c r="P18" s="12">
        <f t="shared" ca="1" si="14"/>
        <v>2.1797126692759773E-2</v>
      </c>
      <c r="R18" s="17">
        <f ca="1">1-INDEX('Flow probs &amp; rates'!U$5:U$5999,A18)-INDEX('Flow probs &amp; rates'!V$5:V$5999,A18)-INDEX('Flow probs &amp; rates'!Z$5:Z$5999,A18)</f>
        <v>0.95012162859473126</v>
      </c>
      <c r="S18" s="17">
        <f ca="1">INDEX('Flow probs &amp; rates'!W$5:W$5999,A18)-INDEX('Flow probs &amp; rates'!Z$5:Z$5999,A18)</f>
        <v>0.22786369213092497</v>
      </c>
      <c r="T18" s="35" t="str">
        <f>INDEX('Flow probs &amp; rates'!$A$5:$A$5999,$A18)</f>
        <v>1990,12</v>
      </c>
      <c r="U18" s="12">
        <f t="shared" ca="1" si="15"/>
        <v>0.95012162859473126</v>
      </c>
      <c r="V18" s="12">
        <f t="shared" ca="1" si="16"/>
        <v>0.22786369213092497</v>
      </c>
      <c r="X18" s="35" t="str">
        <f>INDEX('Flow probs &amp; rates'!$A$5:$A$5999,$A18)</f>
        <v>1990,12</v>
      </c>
      <c r="Y18" s="12">
        <f t="array" aca="1" ref="Y18:Z19" ca="1">$A$1:$B$2-U18:V19</f>
        <v>4.987837140526874E-2</v>
      </c>
      <c r="Z18" s="12">
        <f ca="1"/>
        <v>-0.22786369213092497</v>
      </c>
      <c r="AB18" s="35" t="str">
        <f>INDEX('Flow probs &amp; rates'!$A$5:$A$5999,$A18)</f>
        <v>1990,12</v>
      </c>
      <c r="AC18" s="12">
        <f t="array" aca="1" ref="AC18:AD19" ca="1">MMULT(Y18:Z19,MMULT(U16:V17,MINVERSE(Y16:Z17)))</f>
        <v>0.94123101202070647</v>
      </c>
      <c r="AD18" s="12">
        <f ca="1"/>
        <v>0.20166178065470275</v>
      </c>
      <c r="AF18" s="35" t="str">
        <f>INDEX('Flow probs &amp; rates'!$A$5:$A$5999,$A18)</f>
        <v>1990,12</v>
      </c>
      <c r="AG18" s="12">
        <f>INDEX('Flow probs &amp; rates'!E$5:E$5999,A18)</f>
        <v>0.62482736808813455</v>
      </c>
      <c r="AI18" s="32" t="s">
        <v>66</v>
      </c>
      <c r="AJ18" s="12">
        <f t="array" aca="1" ref="AJ18:AJ19" ca="1">MMULT(U18:V19,AG18:AG19)+P18:P19</f>
        <v>0.62441824654258127</v>
      </c>
      <c r="AK18" s="12">
        <f t="array" aca="1" ref="AK18:AK19" ca="1">MMULT(-1*MINVERSE(G18:H19),L18:L19)</f>
        <v>0.61997051626986699</v>
      </c>
      <c r="AM18" s="12">
        <f t="shared" si="7"/>
        <v>-5.3669421400548423E-4</v>
      </c>
      <c r="AO18" s="12">
        <f t="shared" ca="1" si="8"/>
        <v>2.2713617278367737E-2</v>
      </c>
      <c r="AQ18" s="12">
        <f t="array" aca="1" ref="AQ18:AQ19" ca="1">MMULT(Y18:Z19,AO18:AO19)+MMULT(AC18:AD19,AM16:AM17)</f>
        <v>-5.367039760998801E-4</v>
      </c>
      <c r="AS18" s="30">
        <v>28</v>
      </c>
      <c r="AT18" s="70">
        <f t="shared" ca="1" si="17"/>
        <v>-8.9860253010964897E-4</v>
      </c>
      <c r="AU18" s="70">
        <f t="shared" ca="1" si="9"/>
        <v>-8.9862651989312857E-4</v>
      </c>
      <c r="AV18" s="12">
        <f t="shared" ca="1" si="10"/>
        <v>1.6609946118595065E-3</v>
      </c>
      <c r="AW18" s="12">
        <f t="shared" ca="1" si="11"/>
        <v>1.6609789124165065E-3</v>
      </c>
    </row>
    <row r="19" spans="1:49" x14ac:dyDescent="0.35">
      <c r="C19" s="35"/>
      <c r="D19" s="17">
        <f ca="1">INDEX('Flow probs &amp; rates'!AE$5:AE$5999,A18)-INDEX('Flow probs &amp; rates'!AK$5:AK$5999,A18)</f>
        <v>-3.6026700655711029E-3</v>
      </c>
      <c r="E19" s="17">
        <f ca="1">-INDEX('Flow probs &amp; rates'!AG$5:AG$5999,A18)-INDEX('Flow probs &amp; rates'!AI$5:AI$5999,A18)-INDEX('Flow probs &amp; rates'!AK$5:AK$5999,A18)</f>
        <v>-0.49257023399384364</v>
      </c>
      <c r="G19" s="12">
        <f t="shared" ca="1" si="12"/>
        <v>-3.6026700655711029E-3</v>
      </c>
      <c r="H19" s="12">
        <f t="shared" ca="1" si="13"/>
        <v>-0.49257023399384364</v>
      </c>
      <c r="J19" s="17">
        <f ca="1">INDEX('Flow probs &amp; rates'!AK$5:AK$5999,A18)</f>
        <v>2.1961057699197602E-2</v>
      </c>
      <c r="K19" s="35"/>
      <c r="L19" s="12">
        <f t="shared" ca="1" si="18"/>
        <v>2.1961057699197602E-2</v>
      </c>
      <c r="N19" s="17">
        <f ca="1">INDEX('Flow probs &amp; rates'!AA$5:AA$5999,A18)</f>
        <v>1.7307633319862625E-2</v>
      </c>
      <c r="O19" s="35"/>
      <c r="P19" s="12">
        <f t="shared" ca="1" si="14"/>
        <v>1.7307633319862625E-2</v>
      </c>
      <c r="R19" s="17">
        <f ca="1">INDEX('Flow probs &amp; rates'!U$5:U$5999,A18)-INDEX('Flow probs &amp; rates'!AA$5:AA$5999,A18)</f>
        <v>-2.7664412113321008E-3</v>
      </c>
      <c r="S19" s="17">
        <f ca="1">1-INDEX('Flow probs &amp; rates'!W$5:W$5999,A18)-INDEX('Flow probs &amp; rates'!Y$5:Y$5999,A18)-INDEX('Flow probs &amp; rates'!AA$5:AA$5999,A18)</f>
        <v>0.6106749038195447</v>
      </c>
      <c r="T19" s="35"/>
      <c r="U19" s="12">
        <f t="shared" ca="1" si="15"/>
        <v>-2.7664412113321008E-3</v>
      </c>
      <c r="V19" s="12">
        <f t="shared" ca="1" si="16"/>
        <v>0.6106749038195447</v>
      </c>
      <c r="X19" s="35"/>
      <c r="Y19" s="12">
        <f ca="1"/>
        <v>2.7664412113321008E-3</v>
      </c>
      <c r="Z19" s="12">
        <f ca="1"/>
        <v>0.3893250961804553</v>
      </c>
      <c r="AB19" s="35"/>
      <c r="AC19" s="12">
        <f ca="1"/>
        <v>1.1028372708366672E-2</v>
      </c>
      <c r="AD19" s="12">
        <f ca="1"/>
        <v>0.64062439155604811</v>
      </c>
      <c r="AF19" s="35"/>
      <c r="AG19" s="12">
        <f>INDEX('Flow probs &amp; rates'!F$5:F$5999,A18)</f>
        <v>3.9317906278003266E-2</v>
      </c>
      <c r="AJ19" s="12">
        <f ca="1"/>
        <v>3.9589543773520953E-2</v>
      </c>
      <c r="AK19" s="12">
        <f ca="1"/>
        <v>4.0050143344516537E-2</v>
      </c>
      <c r="AM19" s="12">
        <f t="shared" si="7"/>
        <v>4.4238392774367113E-4</v>
      </c>
      <c r="AO19" s="12">
        <f t="shared" ca="1" si="8"/>
        <v>-4.6758390387586363E-4</v>
      </c>
      <c r="AQ19" s="12">
        <f ca="1"/>
        <v>4.4237780698850947E-4</v>
      </c>
      <c r="AS19" s="30">
        <v>30</v>
      </c>
      <c r="AT19" s="70">
        <f t="shared" ca="1" si="17"/>
        <v>1.9575915548035727E-3</v>
      </c>
      <c r="AU19" s="70">
        <f t="shared" ca="1" si="9"/>
        <v>1.957387145622322E-3</v>
      </c>
      <c r="AV19" s="12">
        <f t="shared" ca="1" si="10"/>
        <v>-8.0377850376204402E-4</v>
      </c>
      <c r="AW19" s="12">
        <f t="shared" ca="1" si="11"/>
        <v>-8.0384373236220283E-4</v>
      </c>
    </row>
    <row r="20" spans="1:49" x14ac:dyDescent="0.35">
      <c r="A20" s="12">
        <v>9</v>
      </c>
      <c r="C20" s="35" t="str">
        <f>INDEX('Flow probs &amp; rates'!$A$5:$A$5999,$A20)</f>
        <v>1991,1</v>
      </c>
      <c r="D20" s="17">
        <f ca="1">-INDEX('Flow probs &amp; rates'!AE$5:AE$5999,A20)-INDEX('Flow probs &amp; rates'!AF$5:AF$5999,A20)-INDEX('Flow probs &amp; rates'!AJ$5:AJ$5999,A20)</f>
        <v>-5.03945232248703E-2</v>
      </c>
      <c r="E20" s="17">
        <f ca="1">INDEX('Flow probs &amp; rates'!AG$5:AG$5999,A20)-INDEX('Flow probs &amp; rates'!AJ$5:AJ$5999,A20)</f>
        <v>0.27910975180402608</v>
      </c>
      <c r="G20" s="12">
        <f t="shared" ca="1" si="12"/>
        <v>-5.03945232248703E-2</v>
      </c>
      <c r="H20" s="12">
        <f t="shared" ca="1" si="13"/>
        <v>0.27910975180402608</v>
      </c>
      <c r="J20" s="17">
        <f ca="1">INDEX('Flow probs &amp; rates'!AJ$5:AJ$5999,A20)</f>
        <v>1.84866389034169E-2</v>
      </c>
      <c r="K20" s="35" t="str">
        <f>INDEX('Flow probs &amp; rates'!$A$5:$A$5999,$A20)</f>
        <v>1991,1</v>
      </c>
      <c r="L20" s="12">
        <f t="shared" ca="1" si="18"/>
        <v>1.84866389034169E-2</v>
      </c>
      <c r="N20" s="17">
        <f ca="1">INDEX('Flow probs &amp; rates'!Z$5:Z$5999,A20)</f>
        <v>2.0729353721417237E-2</v>
      </c>
      <c r="O20" s="35" t="str">
        <f>INDEX('Flow probs &amp; rates'!$A$5:$A$5999,$A20)</f>
        <v>1991,1</v>
      </c>
      <c r="P20" s="12">
        <f t="shared" ca="1" si="14"/>
        <v>2.0729353721417237E-2</v>
      </c>
      <c r="R20" s="17">
        <f ca="1">1-INDEX('Flow probs &amp; rates'!U$5:U$5999,A20)-INDEX('Flow probs &amp; rates'!V$5:V$5999,A20)-INDEX('Flow probs &amp; rates'!Z$5:Z$5999,A20)</f>
        <v>0.95042108744496356</v>
      </c>
      <c r="S20" s="17">
        <f ca="1">INDEX('Flow probs &amp; rates'!W$5:W$5999,A20)-INDEX('Flow probs &amp; rates'!Z$5:Z$5999,A20)</f>
        <v>0.21629988621164034</v>
      </c>
      <c r="T20" s="35" t="str">
        <f>INDEX('Flow probs &amp; rates'!$A$5:$A$5999,$A20)</f>
        <v>1991,1</v>
      </c>
      <c r="U20" s="12">
        <f t="shared" ca="1" si="15"/>
        <v>0.95042108744496356</v>
      </c>
      <c r="V20" s="12">
        <f t="shared" ca="1" si="16"/>
        <v>0.21629988621164034</v>
      </c>
      <c r="X20" s="35" t="str">
        <f>INDEX('Flow probs &amp; rates'!$A$5:$A$5999,$A20)</f>
        <v>1991,1</v>
      </c>
      <c r="Y20" s="12">
        <f t="array" aca="1" ref="Y20:Z21" ca="1">$A$1:$B$2-U20:V21</f>
        <v>4.9578912555036436E-2</v>
      </c>
      <c r="Z20" s="12">
        <f ca="1"/>
        <v>-0.21629988621164034</v>
      </c>
      <c r="AB20" s="35" t="str">
        <f>INDEX('Flow probs &amp; rates'!$A$5:$A$5999,$A20)</f>
        <v>1991,1</v>
      </c>
      <c r="AC20" s="12">
        <f t="array" aca="1" ref="AC20:AD21" ca="1">MMULT(Y20:Z21,MMULT(U18:V19,MINVERSE(Y18:Z19)))</f>
        <v>0.94301047295297291</v>
      </c>
      <c r="AD20" s="12">
        <f ca="1"/>
        <v>0.24166479599285673</v>
      </c>
      <c r="AF20" s="35" t="str">
        <f>INDEX('Flow probs &amp; rates'!$A$5:$A$5999,$A20)</f>
        <v>1991,1</v>
      </c>
      <c r="AG20" s="12">
        <f>INDEX('Flow probs &amp; rates'!E$5:E$5999,A20)</f>
        <v>0.62308291901912871</v>
      </c>
      <c r="AI20" s="32" t="s">
        <v>67</v>
      </c>
      <c r="AJ20" s="12">
        <f t="array" aca="1" ref="AJ20:AJ21" ca="1">MMULT(U20:V21,AG20:AG21)+P20:P21</f>
        <v>0.62176515409119815</v>
      </c>
      <c r="AK20" s="12">
        <f t="array" aca="1" ref="AK20:AK21" ca="1">MMULT(-1*MINVERSE(G20:H21),L20:L21)</f>
        <v>0.60835327832430086</v>
      </c>
      <c r="AM20" s="12">
        <f t="shared" si="7"/>
        <v>-1.7444490690058378E-3</v>
      </c>
      <c r="AO20" s="12">
        <f t="shared" ca="1" si="8"/>
        <v>-1.1617237945566128E-2</v>
      </c>
      <c r="AQ20" s="12">
        <f t="array" aca="1" ref="AQ20:AQ21" ca="1">MMULT(Y20:Z21,AO20:AO21)+MMULT(AC20:AD21,AM18:AM19)</f>
        <v>-1.7444364222304401E-3</v>
      </c>
      <c r="AS20" s="30">
        <v>32</v>
      </c>
      <c r="AT20" s="70">
        <f t="shared" ca="1" si="17"/>
        <v>-3.9415260630528692E-3</v>
      </c>
      <c r="AU20" s="70">
        <f t="shared" ca="1" si="9"/>
        <v>-3.9414049476524356E-3</v>
      </c>
      <c r="AV20" s="12">
        <f t="shared" ca="1" si="10"/>
        <v>1.5269275135300284E-3</v>
      </c>
      <c r="AW20" s="12">
        <f t="shared" ca="1" si="11"/>
        <v>1.5269497979325775E-3</v>
      </c>
    </row>
    <row r="21" spans="1:49" x14ac:dyDescent="0.35">
      <c r="C21" s="35"/>
      <c r="D21" s="17">
        <f ca="1">INDEX('Flow probs &amp; rates'!AE$5:AE$5999,A20)-INDEX('Flow probs &amp; rates'!AK$5:AK$5999,A20)</f>
        <v>-3.7526806559146017E-3</v>
      </c>
      <c r="E21" s="17">
        <f ca="1">-INDEX('Flow probs &amp; rates'!AG$5:AG$5999,A20)-INDEX('Flow probs &amp; rates'!AI$5:AI$5999,A20)-INDEX('Flow probs &amp; rates'!AK$5:AK$5999,A20)</f>
        <v>-0.47404892845622065</v>
      </c>
      <c r="G21" s="12">
        <f t="shared" ca="1" si="12"/>
        <v>-3.7526806559146017E-3</v>
      </c>
      <c r="H21" s="12">
        <f t="shared" ca="1" si="13"/>
        <v>-0.47404892845622065</v>
      </c>
      <c r="J21" s="17">
        <f ca="1">INDEX('Flow probs &amp; rates'!AK$5:AK$5999,A20)</f>
        <v>2.2954629823757702E-2</v>
      </c>
      <c r="K21" s="35"/>
      <c r="L21" s="12">
        <f t="shared" ca="1" si="18"/>
        <v>2.2954629823757702E-2</v>
      </c>
      <c r="N21" s="17">
        <f ca="1">INDEX('Flow probs &amp; rates'!AA$5:AA$5999,A20)</f>
        <v>1.8247776776470222E-2</v>
      </c>
      <c r="O21" s="35"/>
      <c r="P21" s="12">
        <f t="shared" ca="1" si="14"/>
        <v>1.8247776776470222E-2</v>
      </c>
      <c r="R21" s="17">
        <f ca="1">INDEX('Flow probs &amp; rates'!U$5:U$5999,A20)-INDEX('Flow probs &amp; rates'!AA$5:AA$5999,A20)</f>
        <v>-2.907600029916739E-3</v>
      </c>
      <c r="S21" s="17">
        <f ca="1">1-INDEX('Flow probs &amp; rates'!W$5:W$5999,A20)-INDEX('Flow probs &amp; rates'!Y$5:Y$5999,A20)-INDEX('Flow probs &amp; rates'!AA$5:AA$5999,A20)</f>
        <v>0.62210018107261666</v>
      </c>
      <c r="T21" s="35"/>
      <c r="U21" s="12">
        <f t="shared" ca="1" si="15"/>
        <v>-2.907600029916739E-3</v>
      </c>
      <c r="V21" s="12">
        <f t="shared" ca="1" si="16"/>
        <v>0.62210018107261666</v>
      </c>
      <c r="X21" s="35"/>
      <c r="Y21" s="12">
        <f ca="1"/>
        <v>2.907600029916739E-3</v>
      </c>
      <c r="Z21" s="12">
        <f ca="1"/>
        <v>0.37789981892738334</v>
      </c>
      <c r="AB21" s="35"/>
      <c r="AC21" s="12">
        <f ca="1"/>
        <v>1.4099643711940266E-3</v>
      </c>
      <c r="AD21" s="12">
        <f ca="1"/>
        <v>0.59528079236621256</v>
      </c>
      <c r="AF21" s="35"/>
      <c r="AG21" s="12">
        <f>INDEX('Flow probs &amp; rates'!F$5:F$5999,A20)</f>
        <v>4.0890705317266372E-2</v>
      </c>
      <c r="AJ21" s="12">
        <f ca="1"/>
        <v>4.187421604454801E-2</v>
      </c>
      <c r="AK21" s="12">
        <f ca="1"/>
        <v>4.3606625821403872E-2</v>
      </c>
      <c r="AM21" s="12">
        <f t="shared" si="7"/>
        <v>1.5727990392631064E-3</v>
      </c>
      <c r="AO21" s="12">
        <f t="shared" ca="1" si="8"/>
        <v>3.5564824768873349E-3</v>
      </c>
      <c r="AQ21" s="12">
        <f ca="1"/>
        <v>1.5728017379534138E-3</v>
      </c>
      <c r="AS21" s="30">
        <v>34</v>
      </c>
      <c r="AT21" s="70">
        <f t="shared" ca="1" si="17"/>
        <v>5.587018590819115E-4</v>
      </c>
      <c r="AU21" s="70">
        <f t="shared" ca="1" si="9"/>
        <v>5.587533303234144E-4</v>
      </c>
      <c r="AV21" s="12">
        <f t="shared" ca="1" si="10"/>
        <v>-2.6663169857504831E-4</v>
      </c>
      <c r="AW21" s="12">
        <f t="shared" ca="1" si="11"/>
        <v>-2.6660375714383528E-4</v>
      </c>
    </row>
    <row r="22" spans="1:49" x14ac:dyDescent="0.35">
      <c r="A22" s="12">
        <v>10</v>
      </c>
      <c r="C22" s="35" t="str">
        <f>INDEX('Flow probs &amp; rates'!$A$5:$A$5999,$A22)</f>
        <v>1991,2</v>
      </c>
      <c r="D22" s="17">
        <f ca="1">-INDEX('Flow probs &amp; rates'!AE$5:AE$5999,A22)-INDEX('Flow probs &amp; rates'!AF$5:AF$5999,A22)-INDEX('Flow probs &amp; rates'!AJ$5:AJ$5999,A22)</f>
        <v>-4.7918562863557501E-2</v>
      </c>
      <c r="E22" s="17">
        <f ca="1">INDEX('Flow probs &amp; rates'!AG$5:AG$5999,A22)-INDEX('Flow probs &amp; rates'!AJ$5:AJ$5999,A22)</f>
        <v>0.28225997752973608</v>
      </c>
      <c r="G22" s="12">
        <f t="shared" ca="1" si="12"/>
        <v>-4.7918562863557501E-2</v>
      </c>
      <c r="H22" s="12">
        <f t="shared" ca="1" si="13"/>
        <v>0.28225997752973608</v>
      </c>
      <c r="J22" s="17">
        <f ca="1">INDEX('Flow probs &amp; rates'!AJ$5:AJ$5999,A22)</f>
        <v>1.7372426488296899E-2</v>
      </c>
      <c r="K22" s="35" t="str">
        <f>INDEX('Flow probs &amp; rates'!$A$5:$A$5999,$A22)</f>
        <v>1991,2</v>
      </c>
      <c r="L22" s="12">
        <f t="shared" ca="1" si="18"/>
        <v>1.7372426488296899E-2</v>
      </c>
      <c r="N22" s="17">
        <f ca="1">INDEX('Flow probs &amp; rates'!Z$5:Z$5999,A22)</f>
        <v>1.9650147034846105E-2</v>
      </c>
      <c r="O22" s="35" t="str">
        <f>INDEX('Flow probs &amp; rates'!$A$5:$A$5999,$A22)</f>
        <v>1991,2</v>
      </c>
      <c r="P22" s="12">
        <f t="shared" ca="1" si="14"/>
        <v>1.9650147034846105E-2</v>
      </c>
      <c r="R22" s="17">
        <f ca="1">1-INDEX('Flow probs &amp; rates'!U$5:U$5999,A22)-INDEX('Flow probs &amp; rates'!V$5:V$5999,A22)-INDEX('Flow probs &amp; rates'!Z$5:Z$5999,A22)</f>
        <v>0.95277693919581674</v>
      </c>
      <c r="S22" s="17">
        <f ca="1">INDEX('Flow probs &amp; rates'!W$5:W$5999,A22)-INDEX('Flow probs &amp; rates'!Z$5:Z$5999,A22)</f>
        <v>0.21902759326923113</v>
      </c>
      <c r="T22" s="35" t="str">
        <f>INDEX('Flow probs &amp; rates'!$A$5:$A$5999,$A22)</f>
        <v>1991,2</v>
      </c>
      <c r="U22" s="12">
        <f t="shared" ca="1" si="15"/>
        <v>0.95277693919581674</v>
      </c>
      <c r="V22" s="12">
        <f t="shared" ca="1" si="16"/>
        <v>0.21902759326923113</v>
      </c>
      <c r="X22" s="35" t="str">
        <f>INDEX('Flow probs &amp; rates'!$A$5:$A$5999,$A22)</f>
        <v>1991,2</v>
      </c>
      <c r="Y22" s="12">
        <f t="array" aca="1" ref="Y22:Z23" ca="1">$A$1:$B$2-U22:V23</f>
        <v>4.7223060804183259E-2</v>
      </c>
      <c r="Z22" s="12">
        <f ca="1"/>
        <v>-0.21902759326923113</v>
      </c>
      <c r="AB22" s="35" t="str">
        <f>INDEX('Flow probs &amp; rates'!$A$5:$A$5999,$A22)</f>
        <v>1991,2</v>
      </c>
      <c r="AC22" s="12">
        <f t="array" aca="1" ref="AC22:AD23" ca="1">MMULT(Y22:Z23,MMULT(U20:V21,MINVERSE(Y20:Z21)))</f>
        <v>0.90721251409341075</v>
      </c>
      <c r="AD22" s="12">
        <f ca="1"/>
        <v>0.18572964923142771</v>
      </c>
      <c r="AF22" s="35" t="str">
        <f>INDEX('Flow probs &amp; rates'!$A$5:$A$5999,$A22)</f>
        <v>1991,2</v>
      </c>
      <c r="AG22" s="12">
        <f>INDEX('Flow probs &amp; rates'!E$5:E$5999,A22)</f>
        <v>0.62226537625580869</v>
      </c>
      <c r="AI22" s="32" t="s">
        <v>469</v>
      </c>
      <c r="AJ22" s="12">
        <f t="array" aca="1" ref="AJ22:AJ23" ca="1">MMULT(U22:V23,AG22:AG23)+P22:P23</f>
        <v>0.62163752227954927</v>
      </c>
      <c r="AK22" s="12">
        <f t="array" aca="1" ref="AK22:AK23" ca="1">MMULT(-1*MINVERSE(G22:H23),L22:L23)</f>
        <v>0.61454130427434961</v>
      </c>
      <c r="AM22" s="12">
        <f t="shared" si="7"/>
        <v>-8.1754276332002274E-4</v>
      </c>
      <c r="AO22" s="12">
        <f t="shared" ca="1" si="8"/>
        <v>6.1880259500487478E-3</v>
      </c>
      <c r="AQ22" s="12">
        <f t="array" aca="1" ref="AQ22:AQ23" ca="1">MMULT(Y22:Z23,AO22:AO23)+MMULT(AC22:AD23,AM20:AM21)</f>
        <v>-8.1753118073836398E-4</v>
      </c>
      <c r="AS22" s="30">
        <v>36</v>
      </c>
      <c r="AT22" s="70">
        <f t="shared" ca="1" si="17"/>
        <v>-8.4326073419160874E-4</v>
      </c>
      <c r="AU22" s="70">
        <f t="shared" ca="1" si="9"/>
        <v>-8.4317945016232365E-4</v>
      </c>
      <c r="AV22" s="12">
        <f t="shared" ca="1" si="10"/>
        <v>-5.8996318912735157E-4</v>
      </c>
      <c r="AW22" s="12">
        <f t="shared" ca="1" si="11"/>
        <v>-5.8992322415590782E-4</v>
      </c>
    </row>
    <row r="23" spans="1:49" x14ac:dyDescent="0.35">
      <c r="C23" s="35"/>
      <c r="D23" s="17">
        <f ca="1">INDEX('Flow probs &amp; rates'!AE$5:AE$5999,A22)-INDEX('Flow probs &amp; rates'!AK$5:AK$5999,A22)</f>
        <v>-3.7342749337035998E-3</v>
      </c>
      <c r="E23" s="17">
        <f ca="1">-INDEX('Flow probs &amp; rates'!AG$5:AG$5999,A22)-INDEX('Flow probs &amp; rates'!AI$5:AI$5999,A22)-INDEX('Flow probs &amp; rates'!AK$5:AK$5999,A22)</f>
        <v>-0.47404332208166211</v>
      </c>
      <c r="G23" s="12">
        <f t="shared" ca="1" si="12"/>
        <v>-3.7342749337035998E-3</v>
      </c>
      <c r="H23" s="12">
        <f t="shared" ca="1" si="13"/>
        <v>-0.47404332208166211</v>
      </c>
      <c r="J23" s="17">
        <f ca="1">INDEX('Flow probs &amp; rates'!AK$5:AK$5999,A22)</f>
        <v>2.25751579684711E-2</v>
      </c>
      <c r="K23" s="35"/>
      <c r="L23" s="12">
        <f t="shared" ca="1" si="18"/>
        <v>2.25751579684711E-2</v>
      </c>
      <c r="N23" s="17">
        <f ca="1">INDEX('Flow probs &amp; rates'!AA$5:AA$5999,A22)</f>
        <v>1.7946794074887647E-2</v>
      </c>
      <c r="O23" s="35"/>
      <c r="P23" s="12">
        <f t="shared" ca="1" si="14"/>
        <v>1.7946794074887647E-2</v>
      </c>
      <c r="R23" s="17">
        <f ca="1">INDEX('Flow probs &amp; rates'!U$5:U$5999,A22)-INDEX('Flow probs &amp; rates'!AA$5:AA$5999,A22)</f>
        <v>-2.8960827795426452E-3</v>
      </c>
      <c r="S23" s="17">
        <f ca="1">1-INDEX('Flow probs &amp; rates'!W$5:W$5999,A22)-INDEX('Flow probs &amp; rates'!Y$5:Y$5999,A22)-INDEX('Flow probs &amp; rates'!AA$5:AA$5999,A22)</f>
        <v>0.62210215271191893</v>
      </c>
      <c r="T23" s="35"/>
      <c r="U23" s="12">
        <f t="shared" ca="1" si="15"/>
        <v>-2.8960827795426452E-3</v>
      </c>
      <c r="V23" s="12">
        <f t="shared" ca="1" si="16"/>
        <v>0.62210215271191893</v>
      </c>
      <c r="X23" s="35"/>
      <c r="Y23" s="12">
        <f ca="1"/>
        <v>2.8960827795426452E-3</v>
      </c>
      <c r="Z23" s="12">
        <f ca="1"/>
        <v>0.37789784728808107</v>
      </c>
      <c r="AB23" s="35"/>
      <c r="AC23" s="12">
        <f ca="1"/>
        <v>-3.1205436343876847E-3</v>
      </c>
      <c r="AD23" s="12">
        <f ca="1"/>
        <v>0.62196845988081984</v>
      </c>
      <c r="AF23" s="35"/>
      <c r="AG23" s="12">
        <f>INDEX('Flow probs &amp; rates'!F$5:F$5999,A22)</f>
        <v>4.1580490166669301E-2</v>
      </c>
      <c r="AJ23" s="12">
        <f ca="1"/>
        <v>4.2011974477909324E-2</v>
      </c>
      <c r="AK23" s="12">
        <f ca="1"/>
        <v>4.2781515603125084E-2</v>
      </c>
      <c r="AM23" s="12">
        <f t="shared" si="7"/>
        <v>6.8978484940292878E-4</v>
      </c>
      <c r="AO23" s="12">
        <f t="shared" ca="1" si="8"/>
        <v>-8.2511021827878783E-4</v>
      </c>
      <c r="AQ23" s="12">
        <f ca="1"/>
        <v>6.8978868572065364E-4</v>
      </c>
      <c r="AS23" s="30">
        <v>38</v>
      </c>
      <c r="AT23" s="70">
        <f t="shared" ca="1" si="17"/>
        <v>-9.872081265654975E-4</v>
      </c>
      <c r="AU23" s="70">
        <f t="shared" ca="1" si="9"/>
        <v>-9.8722599900684187E-4</v>
      </c>
      <c r="AV23" s="12">
        <f t="shared" ca="1" si="10"/>
        <v>3.785965031588498E-4</v>
      </c>
      <c r="AW23" s="12">
        <f t="shared" ca="1" si="11"/>
        <v>3.7857834535883405E-4</v>
      </c>
    </row>
    <row r="24" spans="1:49" x14ac:dyDescent="0.35">
      <c r="A24" s="12">
        <v>11</v>
      </c>
      <c r="C24" s="35" t="str">
        <f>INDEX('Flow probs &amp; rates'!$A$5:$A$5999,$A24)</f>
        <v>1991,3</v>
      </c>
      <c r="D24" s="17">
        <f ca="1">-INDEX('Flow probs &amp; rates'!AE$5:AE$5999,A24)-INDEX('Flow probs &amp; rates'!AF$5:AF$5999,A24)-INDEX('Flow probs &amp; rates'!AJ$5:AJ$5999,A24)</f>
        <v>-4.8266291496140895E-2</v>
      </c>
      <c r="E24" s="17">
        <f ca="1">INDEX('Flow probs &amp; rates'!AG$5:AG$5999,A24)-INDEX('Flow probs &amp; rates'!AJ$5:AJ$5999,A24)</f>
        <v>0.2810559248288364</v>
      </c>
      <c r="G24" s="12">
        <f t="shared" ca="1" si="12"/>
        <v>-4.8266291496140895E-2</v>
      </c>
      <c r="H24" s="12">
        <f t="shared" ca="1" si="13"/>
        <v>0.2810559248288364</v>
      </c>
      <c r="J24" s="17">
        <f ca="1">INDEX('Flow probs &amp; rates'!AJ$5:AJ$5999,A24)</f>
        <v>1.6150645677595599E-2</v>
      </c>
      <c r="K24" s="35" t="str">
        <f>INDEX('Flow probs &amp; rates'!$A$5:$A$5999,$A24)</f>
        <v>1991,3</v>
      </c>
      <c r="L24" s="12">
        <f t="shared" ca="1" si="18"/>
        <v>1.6150645677595599E-2</v>
      </c>
      <c r="N24" s="17">
        <f ca="1">INDEX('Flow probs &amp; rates'!Z$5:Z$5999,A24)</f>
        <v>1.8284277376732366E-2</v>
      </c>
      <c r="O24" s="35" t="str">
        <f>INDEX('Flow probs &amp; rates'!$A$5:$A$5999,$A24)</f>
        <v>1991,3</v>
      </c>
      <c r="P24" s="12">
        <f t="shared" ca="1" si="14"/>
        <v>1.8284277376732366E-2</v>
      </c>
      <c r="R24" s="17">
        <f ca="1">1-INDEX('Flow probs &amp; rates'!U$5:U$5999,A24)-INDEX('Flow probs &amp; rates'!V$5:V$5999,A24)-INDEX('Flow probs &amp; rates'!Z$5:Z$5999,A24)</f>
        <v>0.95273590766687077</v>
      </c>
      <c r="S24" s="17">
        <f ca="1">INDEX('Flow probs &amp; rates'!W$5:W$5999,A24)-INDEX('Flow probs &amp; rates'!Z$5:Z$5999,A24)</f>
        <v>0.21803317435759939</v>
      </c>
      <c r="T24" s="35" t="str">
        <f>INDEX('Flow probs &amp; rates'!$A$5:$A$5999,$A24)</f>
        <v>1991,3</v>
      </c>
      <c r="U24" s="12">
        <f t="shared" ca="1" si="15"/>
        <v>0.95273590766687077</v>
      </c>
      <c r="V24" s="12">
        <f t="shared" ca="1" si="16"/>
        <v>0.21803317435759939</v>
      </c>
      <c r="X24" s="35" t="str">
        <f>INDEX('Flow probs &amp; rates'!$A$5:$A$5999,$A24)</f>
        <v>1991,3</v>
      </c>
      <c r="Y24" s="12">
        <f t="array" aca="1" ref="Y24:Z25" ca="1">$A$1:$B$2-U24:V25</f>
        <v>4.7264092333129226E-2</v>
      </c>
      <c r="Z24" s="12">
        <f ca="1"/>
        <v>-0.21803317435759939</v>
      </c>
      <c r="AB24" s="35" t="str">
        <f>INDEX('Flow probs &amp; rates'!$A$5:$A$5999,$A24)</f>
        <v>1991,3</v>
      </c>
      <c r="AC24" s="12">
        <f t="array" aca="1" ref="AC24:AD25" ca="1">MMULT(Y24:Z25,MMULT(U22:V23,MINVERSE(Y22:Z23)))</f>
        <v>0.95341912916730609</v>
      </c>
      <c r="AD24" s="12">
        <f ca="1"/>
        <v>0.22106061492322321</v>
      </c>
      <c r="AF24" s="35" t="str">
        <f>INDEX('Flow probs &amp; rates'!$A$5:$A$5999,$A24)</f>
        <v>1991,3</v>
      </c>
      <c r="AG24" s="12">
        <f>INDEX('Flow probs &amp; rates'!E$5:E$5999,A24)</f>
        <v>0.62020477169586097</v>
      </c>
      <c r="AI24" s="32" t="s">
        <v>470</v>
      </c>
      <c r="AJ24" s="12">
        <f t="array" aca="1" ref="AJ24:AJ25" ca="1">MMULT(U24:V25,AG24:AG25)+P24:P25</f>
        <v>0.61836530703395742</v>
      </c>
      <c r="AK24" s="12">
        <f t="array" aca="1" ref="AK24:AK25" ca="1">MMULT(-1*MINVERSE(G24:H25),L24:L25)</f>
        <v>0.58603604556967126</v>
      </c>
      <c r="AM24" s="12">
        <f t="shared" si="7"/>
        <v>-2.0606045599477207E-3</v>
      </c>
      <c r="AO24" s="12">
        <f t="shared" ca="1" si="8"/>
        <v>-2.8505258704678349E-2</v>
      </c>
      <c r="AQ24" s="12">
        <f t="array" aca="1" ref="AQ24:AQ25" ca="1">MMULT(Y24:Z25,AO24:AO25)+MMULT(AC24:AD25,AM22:AM23)</f>
        <v>-2.0604722116901544E-3</v>
      </c>
      <c r="AS24" s="30">
        <v>40</v>
      </c>
      <c r="AT24" s="70">
        <f t="shared" ca="1" si="17"/>
        <v>1.7232487841539745E-3</v>
      </c>
      <c r="AU24" s="70">
        <f t="shared" ca="1" si="9"/>
        <v>1.7229929159189765E-3</v>
      </c>
      <c r="AV24" s="12">
        <f t="shared" ca="1" si="10"/>
        <v>2.4864340608177909E-4</v>
      </c>
      <c r="AW24" s="12">
        <f t="shared" ca="1" si="11"/>
        <v>2.4850851637673406E-4</v>
      </c>
    </row>
    <row r="25" spans="1:49" x14ac:dyDescent="0.35">
      <c r="C25" s="35"/>
      <c r="D25" s="17">
        <f ca="1">INDEX('Flow probs &amp; rates'!AE$5:AE$5999,A24)-INDEX('Flow probs &amp; rates'!AK$5:AK$5999,A24)</f>
        <v>-1.2725413154328971E-3</v>
      </c>
      <c r="E25" s="17">
        <f ca="1">-INDEX('Flow probs &amp; rates'!AG$5:AG$5999,A24)-INDEX('Flow probs &amp; rates'!AI$5:AI$5999,A24)-INDEX('Flow probs &amp; rates'!AK$5:AK$5999,A24)</f>
        <v>-0.47446913693045928</v>
      </c>
      <c r="G25" s="12">
        <f t="shared" ca="1" si="12"/>
        <v>-1.2725413154328971E-3</v>
      </c>
      <c r="H25" s="12">
        <f t="shared" ca="1" si="13"/>
        <v>-0.47446913693045928</v>
      </c>
      <c r="J25" s="17">
        <f ca="1">INDEX('Flow probs &amp; rates'!AK$5:AK$5999,A24)</f>
        <v>2.1231890872603298E-2</v>
      </c>
      <c r="K25" s="35"/>
      <c r="L25" s="12">
        <f t="shared" ca="1" si="18"/>
        <v>2.1231890872603298E-2</v>
      </c>
      <c r="N25" s="17">
        <f ca="1">INDEX('Flow probs &amp; rates'!AA$5:AA$5999,A24)</f>
        <v>1.6894213236805324E-2</v>
      </c>
      <c r="O25" s="35"/>
      <c r="P25" s="12">
        <f t="shared" ca="1" si="14"/>
        <v>1.6894213236805324E-2</v>
      </c>
      <c r="R25" s="17">
        <f ca="1">INDEX('Flow probs &amp; rates'!U$5:U$5999,A24)-INDEX('Flow probs &amp; rates'!AA$5:AA$5999,A24)</f>
        <v>-9.849799735981643E-4</v>
      </c>
      <c r="S25" s="17">
        <f ca="1">1-INDEX('Flow probs &amp; rates'!W$5:W$5999,A24)-INDEX('Flow probs &amp; rates'!Y$5:Y$5999,A24)-INDEX('Flow probs &amp; rates'!AA$5:AA$5999,A24)</f>
        <v>0.62208880962634627</v>
      </c>
      <c r="T25" s="35"/>
      <c r="U25" s="12">
        <f t="shared" ca="1" si="15"/>
        <v>-9.849799735981643E-4</v>
      </c>
      <c r="V25" s="12">
        <f t="shared" ca="1" si="16"/>
        <v>0.62208880962634627</v>
      </c>
      <c r="X25" s="35"/>
      <c r="Y25" s="12">
        <f ca="1"/>
        <v>9.849799735981643E-4</v>
      </c>
      <c r="Z25" s="12">
        <f ca="1"/>
        <v>0.37791119037365373</v>
      </c>
      <c r="AB25" s="35"/>
      <c r="AC25" s="12">
        <f ca="1"/>
        <v>-4.0067637272635515E-2</v>
      </c>
      <c r="AD25" s="12">
        <f ca="1"/>
        <v>0.59947201690700003</v>
      </c>
      <c r="AF25" s="35"/>
      <c r="AG25" s="12">
        <f>INDEX('Flow probs &amp; rates'!F$5:F$5999,A24)</f>
        <v>4.2148051934393124E-2</v>
      </c>
      <c r="AJ25" s="12">
        <f ca="1"/>
        <v>4.2503155413090923E-2</v>
      </c>
      <c r="AK25" s="12">
        <f ca="1"/>
        <v>4.3176961782628094E-2</v>
      </c>
      <c r="AM25" s="12">
        <f t="shared" si="7"/>
        <v>5.6756176772382316E-4</v>
      </c>
      <c r="AO25" s="12">
        <f t="shared" ca="1" si="8"/>
        <v>3.9544617950301036E-4</v>
      </c>
      <c r="AQ25" s="12">
        <f ca="1"/>
        <v>5.6763014925739308E-4</v>
      </c>
      <c r="AS25" s="30">
        <v>42</v>
      </c>
      <c r="AT25" s="70">
        <f t="shared" ca="1" si="17"/>
        <v>-1.2961436984438857E-3</v>
      </c>
      <c r="AU25" s="70">
        <f t="shared" ca="1" si="9"/>
        <v>-1.2958419040615308E-3</v>
      </c>
      <c r="AV25" s="12">
        <f t="shared" ca="1" si="10"/>
        <v>5.8021482167472382E-4</v>
      </c>
      <c r="AW25" s="12">
        <f t="shared" ca="1" si="11"/>
        <v>5.8035537937344635E-4</v>
      </c>
    </row>
    <row r="26" spans="1:49" x14ac:dyDescent="0.35">
      <c r="A26" s="12">
        <v>12</v>
      </c>
      <c r="C26" s="35" t="str">
        <f>INDEX('Flow probs &amp; rates'!$A$5:$A$5999,$A26)</f>
        <v>1991,4</v>
      </c>
      <c r="D26" s="17">
        <f ca="1">-INDEX('Flow probs &amp; rates'!AE$5:AE$5999,A26)-INDEX('Flow probs &amp; rates'!AF$5:AF$5999,A26)-INDEX('Flow probs &amp; rates'!AJ$5:AJ$5999,A26)</f>
        <v>-4.85007831519981E-2</v>
      </c>
      <c r="E26" s="17">
        <f ca="1">INDEX('Flow probs &amp; rates'!AG$5:AG$5999,A26)-INDEX('Flow probs &amp; rates'!AJ$5:AJ$5999,A26)</f>
        <v>0.28076301104114187</v>
      </c>
      <c r="G26" s="12">
        <f t="shared" ca="1" si="12"/>
        <v>-4.85007831519981E-2</v>
      </c>
      <c r="H26" s="12">
        <f t="shared" ca="1" si="13"/>
        <v>0.28076301104114187</v>
      </c>
      <c r="J26" s="17">
        <f ca="1">INDEX('Flow probs &amp; rates'!AJ$5:AJ$5999,A26)</f>
        <v>1.66938120962371E-2</v>
      </c>
      <c r="K26" s="35" t="str">
        <f>INDEX('Flow probs &amp; rates'!$A$5:$A$5999,$A26)</f>
        <v>1991,4</v>
      </c>
      <c r="L26" s="12">
        <f t="shared" ca="1" si="18"/>
        <v>1.66938120962371E-2</v>
      </c>
      <c r="N26" s="17">
        <f ca="1">INDEX('Flow probs &amp; rates'!Z$5:Z$5999,A26)</f>
        <v>1.8877146573404745E-2</v>
      </c>
      <c r="O26" s="35" t="str">
        <f>INDEX('Flow probs &amp; rates'!$A$5:$A$5999,$A26)</f>
        <v>1991,4</v>
      </c>
      <c r="P26" s="12">
        <f t="shared" ca="1" si="14"/>
        <v>1.8877146573404745E-2</v>
      </c>
      <c r="R26" s="17">
        <f ca="1">1-INDEX('Flow probs &amp; rates'!U$5:U$5999,A26)-INDEX('Flow probs &amp; rates'!V$5:V$5999,A26)-INDEX('Flow probs &amp; rates'!Z$5:Z$5999,A26)</f>
        <v>0.95251298423849207</v>
      </c>
      <c r="S26" s="17">
        <f ca="1">INDEX('Flow probs &amp; rates'!W$5:W$5999,A26)-INDEX('Flow probs &amp; rates'!Z$5:Z$5999,A26)</f>
        <v>0.21946908642132829</v>
      </c>
      <c r="T26" s="35" t="str">
        <f>INDEX('Flow probs &amp; rates'!$A$5:$A$5999,$A26)</f>
        <v>1991,4</v>
      </c>
      <c r="U26" s="12">
        <f t="shared" ca="1" si="15"/>
        <v>0.95251298423849207</v>
      </c>
      <c r="V26" s="12">
        <f t="shared" ca="1" si="16"/>
        <v>0.21946908642132829</v>
      </c>
      <c r="X26" s="35" t="str">
        <f>INDEX('Flow probs &amp; rates'!$A$5:$A$5999,$A26)</f>
        <v>1991,4</v>
      </c>
      <c r="Y26" s="12">
        <f t="array" aca="1" ref="Y26:Z27" ca="1">$A$1:$B$2-U26:V27</f>
        <v>4.7487015761507934E-2</v>
      </c>
      <c r="Z26" s="12">
        <f ca="1"/>
        <v>-0.21946908642132829</v>
      </c>
      <c r="AB26" s="35" t="str">
        <f>INDEX('Flow probs &amp; rates'!$A$5:$A$5999,$A26)</f>
        <v>1991,4</v>
      </c>
      <c r="AC26" s="12">
        <f t="array" aca="1" ref="AC26:AD27" ca="1">MMULT(Y26:Z27,MMULT(U24:V25,MINVERSE(Y24:Z25)))</f>
        <v>0.95725174090831044</v>
      </c>
      <c r="AD26" s="12">
        <f ca="1"/>
        <v>0.21840347652472286</v>
      </c>
      <c r="AF26" s="35" t="str">
        <f>INDEX('Flow probs &amp; rates'!$A$5:$A$5999,$A26)</f>
        <v>1991,4</v>
      </c>
      <c r="AG26" s="12">
        <f>INDEX('Flow probs &amp; rates'!E$5:E$5999,A26)</f>
        <v>0.61888043895286193</v>
      </c>
      <c r="AI26" s="32" t="s">
        <v>471</v>
      </c>
      <c r="AJ26" s="12">
        <f t="array" aca="1" ref="AJ26:AJ27" ca="1">MMULT(U26:V27,AG26:AG27)+P26:P27</f>
        <v>0.61790210811917845</v>
      </c>
      <c r="AK26" s="12">
        <f t="array" aca="1" ref="AK26:AK27" ca="1">MMULT(-1*MINVERSE(G26:H27),L26:L27)</f>
        <v>0.60868016238318634</v>
      </c>
      <c r="AM26" s="12">
        <f t="shared" si="7"/>
        <v>-1.3243327429990348E-3</v>
      </c>
      <c r="AO26" s="12">
        <f t="shared" ca="1" si="8"/>
        <v>2.2644116813515081E-2</v>
      </c>
      <c r="AQ26" s="12">
        <f t="array" aca="1" ref="AQ26:AQ27" ca="1">MMULT(Y26:Z27,AO26:AO27)+MMULT(AC26:AD27,AM24:AM25)</f>
        <v>-1.3244724028304551E-3</v>
      </c>
      <c r="AS26" s="30">
        <v>44</v>
      </c>
      <c r="AT26" s="70">
        <f t="shared" ca="1" si="17"/>
        <v>-6.7007476063896121E-4</v>
      </c>
      <c r="AU26" s="70">
        <f t="shared" ca="1" si="9"/>
        <v>-6.7011710204488244E-4</v>
      </c>
      <c r="AV26" s="12">
        <f t="shared" ca="1" si="10"/>
        <v>4.2582484576313834E-4</v>
      </c>
      <c r="AW26" s="12">
        <f t="shared" ca="1" si="11"/>
        <v>4.25804647934357E-4</v>
      </c>
    </row>
    <row r="27" spans="1:49" x14ac:dyDescent="0.35">
      <c r="C27" s="35"/>
      <c r="D27" s="17">
        <f ca="1">INDEX('Flow probs &amp; rates'!AE$5:AE$5999,A26)-INDEX('Flow probs &amp; rates'!AK$5:AK$5999,A26)</f>
        <v>-1.2425142389968016E-3</v>
      </c>
      <c r="E27" s="17">
        <f ca="1">-INDEX('Flow probs &amp; rates'!AG$5:AG$5999,A26)-INDEX('Flow probs &amp; rates'!AI$5:AI$5999,A26)-INDEX('Flow probs &amp; rates'!AK$5:AK$5999,A26)</f>
        <v>-0.45789888231104992</v>
      </c>
      <c r="G27" s="12">
        <f t="shared" ca="1" si="12"/>
        <v>-1.2425142389968016E-3</v>
      </c>
      <c r="H27" s="12">
        <f t="shared" ca="1" si="13"/>
        <v>-0.45789888231104992</v>
      </c>
      <c r="J27" s="17">
        <f ca="1">INDEX('Flow probs &amp; rates'!AK$5:AK$5999,A26)</f>
        <v>2.16770258345239E-2</v>
      </c>
      <c r="K27" s="35"/>
      <c r="L27" s="12">
        <f t="shared" ca="1" si="18"/>
        <v>2.16770258345239E-2</v>
      </c>
      <c r="N27" s="17">
        <f ca="1">INDEX('Flow probs &amp; rates'!AA$5:AA$5999,A26)</f>
        <v>1.7381784490883071E-2</v>
      </c>
      <c r="O27" s="35"/>
      <c r="P27" s="12">
        <f t="shared" ca="1" si="14"/>
        <v>1.7381784490883071E-2</v>
      </c>
      <c r="R27" s="17">
        <f ca="1">INDEX('Flow probs &amp; rates'!U$5:U$5999,A26)-INDEX('Flow probs &amp; rates'!AA$5:AA$5999,A26)</f>
        <v>-9.7028954395711464E-4</v>
      </c>
      <c r="S27" s="17">
        <f ca="1">1-INDEX('Flow probs &amp; rates'!W$5:W$5999,A26)-INDEX('Flow probs &amp; rates'!Y$5:Y$5999,A26)-INDEX('Flow probs &amp; rates'!AA$5:AA$5999,A26)</f>
        <v>0.63248563393165247</v>
      </c>
      <c r="T27" s="35"/>
      <c r="U27" s="12">
        <f t="shared" ca="1" si="15"/>
        <v>-9.7028954395711464E-4</v>
      </c>
      <c r="V27" s="12">
        <f t="shared" ca="1" si="16"/>
        <v>0.63248563393165247</v>
      </c>
      <c r="X27" s="35"/>
      <c r="Y27" s="12">
        <f ca="1"/>
        <v>9.7028954395711464E-4</v>
      </c>
      <c r="Z27" s="12">
        <f ca="1"/>
        <v>0.36751436606834753</v>
      </c>
      <c r="AB27" s="35"/>
      <c r="AC27" s="12">
        <f ca="1"/>
        <v>-7.1089114792280764E-4</v>
      </c>
      <c r="AD27" s="12">
        <f ca="1"/>
        <v>0.60512400211712003</v>
      </c>
      <c r="AF27" s="35"/>
      <c r="AG27" s="12">
        <f>INDEX('Flow probs &amp; rates'!F$5:F$5999,A26)</f>
        <v>4.3438043632503115E-2</v>
      </c>
      <c r="AJ27" s="12">
        <f ca="1"/>
        <v>4.4255229835662033E-2</v>
      </c>
      <c r="AK27" s="12">
        <f ca="1"/>
        <v>4.5688541453037412E-2</v>
      </c>
      <c r="AM27" s="12">
        <f t="shared" si="7"/>
        <v>1.2899916981099907E-3</v>
      </c>
      <c r="AO27" s="12">
        <f t="shared" ca="1" si="8"/>
        <v>2.5115796704093182E-3</v>
      </c>
      <c r="AQ27" s="12">
        <f ca="1"/>
        <v>1.2899230740516703E-3</v>
      </c>
      <c r="AS27" s="30">
        <v>46</v>
      </c>
      <c r="AT27" s="70">
        <f t="shared" ca="1" si="17"/>
        <v>-2.0367372250937876E-3</v>
      </c>
      <c r="AU27" s="70">
        <f t="shared" ca="1" si="9"/>
        <v>-2.036748914435033E-3</v>
      </c>
      <c r="AV27" s="12">
        <f t="shared" ca="1" si="10"/>
        <v>1.3578325063661884E-3</v>
      </c>
      <c r="AW27" s="12">
        <f t="shared" ca="1" si="11"/>
        <v>1.3578315466859553E-3</v>
      </c>
    </row>
    <row r="28" spans="1:49" x14ac:dyDescent="0.35">
      <c r="A28" s="12">
        <v>13</v>
      </c>
      <c r="C28" s="35" t="str">
        <f>INDEX('Flow probs &amp; rates'!$A$5:$A$5999,$A28)</f>
        <v>1991,5</v>
      </c>
      <c r="D28" s="17">
        <f ca="1">-INDEX('Flow probs &amp; rates'!AE$5:AE$5999,A28)-INDEX('Flow probs &amp; rates'!AF$5:AF$5999,A28)-INDEX('Flow probs &amp; rates'!AJ$5:AJ$5999,A28)</f>
        <v>-4.91077235702942E-2</v>
      </c>
      <c r="E28" s="17">
        <f ca="1">INDEX('Flow probs &amp; rates'!AG$5:AG$5999,A28)-INDEX('Flow probs &amp; rates'!AJ$5:AJ$5999,A28)</f>
        <v>0.27207751563161831</v>
      </c>
      <c r="G28" s="12">
        <f t="shared" ca="1" si="12"/>
        <v>-4.91077235702942E-2</v>
      </c>
      <c r="H28" s="12">
        <f t="shared" ca="1" si="13"/>
        <v>0.27207751563161831</v>
      </c>
      <c r="J28" s="17">
        <f ca="1">INDEX('Flow probs &amp; rates'!AJ$5:AJ$5999,A28)</f>
        <v>1.7408078677555699E-2</v>
      </c>
      <c r="K28" s="35" t="str">
        <f>INDEX('Flow probs &amp; rates'!$A$5:$A$5999,$A28)</f>
        <v>1991,5</v>
      </c>
      <c r="L28" s="12">
        <f t="shared" ca="1" si="18"/>
        <v>1.7408078677555699E-2</v>
      </c>
      <c r="N28" s="17">
        <f ca="1">INDEX('Flow probs &amp; rates'!Z$5:Z$5999,A28)</f>
        <v>1.9684711454435511E-2</v>
      </c>
      <c r="O28" s="35" t="str">
        <f>INDEX('Flow probs &amp; rates'!$A$5:$A$5999,$A28)</f>
        <v>1991,5</v>
      </c>
      <c r="P28" s="12">
        <f t="shared" ca="1" si="14"/>
        <v>1.9684711454435511E-2</v>
      </c>
      <c r="R28" s="17">
        <f ca="1">1-INDEX('Flow probs &amp; rates'!U$5:U$5999,A28)-INDEX('Flow probs &amp; rates'!V$5:V$5999,A28)-INDEX('Flow probs &amp; rates'!Z$5:Z$5999,A28)</f>
        <v>0.95171580419972135</v>
      </c>
      <c r="S28" s="17">
        <f ca="1">INDEX('Flow probs &amp; rates'!W$5:W$5999,A28)-INDEX('Flow probs &amp; rates'!Z$5:Z$5999,A28)</f>
        <v>0.21407111207603291</v>
      </c>
      <c r="T28" s="35" t="str">
        <f>INDEX('Flow probs &amp; rates'!$A$5:$A$5999,$A28)</f>
        <v>1991,5</v>
      </c>
      <c r="U28" s="12">
        <f t="shared" ca="1" si="15"/>
        <v>0.95171580419972135</v>
      </c>
      <c r="V28" s="12">
        <f t="shared" ca="1" si="16"/>
        <v>0.21407111207603291</v>
      </c>
      <c r="X28" s="35" t="str">
        <f>INDEX('Flow probs &amp; rates'!$A$5:$A$5999,$A28)</f>
        <v>1991,5</v>
      </c>
      <c r="Y28" s="12">
        <f t="array" aca="1" ref="Y28:Z29" ca="1">$A$1:$B$2-U28:V29</f>
        <v>4.8284195800278651E-2</v>
      </c>
      <c r="Z28" s="12">
        <f ca="1"/>
        <v>-0.21407111207603291</v>
      </c>
      <c r="AB28" s="35" t="str">
        <f>INDEX('Flow probs &amp; rates'!$A$5:$A$5999,$A28)</f>
        <v>1991,5</v>
      </c>
      <c r="AC28" s="12">
        <f t="array" aca="1" ref="AC28:AD29" ca="1">MMULT(Y28:Z29,MMULT(U26:V27,MINVERSE(Y26:Z27)))</f>
        <v>0.96800426965149555</v>
      </c>
      <c r="AD28" s="12">
        <f ca="1"/>
        <v>0.23848590998772312</v>
      </c>
      <c r="AF28" s="35" t="str">
        <f>INDEX('Flow probs &amp; rates'!$A$5:$A$5999,$A28)</f>
        <v>1991,5</v>
      </c>
      <c r="AG28" s="12">
        <f>INDEX('Flow probs &amp; rates'!E$5:E$5999,A28)</f>
        <v>0.61798183642275228</v>
      </c>
      <c r="AI28" s="32" t="s">
        <v>472</v>
      </c>
      <c r="AJ28" s="12">
        <f t="array" aca="1" ref="AJ28:AJ29" ca="1">MMULT(U28:V29,AG28:AG29)+P28:P29</f>
        <v>0.61748219315686614</v>
      </c>
      <c r="AK28" s="12">
        <f t="array" aca="1" ref="AK28:AK29" ca="1">MMULT(-1*MINVERSE(G28:H29),L28:L29)</f>
        <v>0.62076758983166069</v>
      </c>
      <c r="AM28" s="12">
        <f t="shared" si="7"/>
        <v>-8.9860253010964897E-4</v>
      </c>
      <c r="AO28" s="12">
        <f t="shared" ca="1" si="8"/>
        <v>1.2087427448474353E-2</v>
      </c>
      <c r="AQ28" s="12">
        <f t="array" aca="1" ref="AQ28:AQ29" ca="1">MMULT(Y28:Z29,AO28:AO29)+MMULT(AC28:AD29,AM26:AM27)</f>
        <v>-8.9862651989312857E-4</v>
      </c>
      <c r="AS28" s="30">
        <v>48</v>
      </c>
      <c r="AT28" s="70">
        <f t="shared" ca="1" si="17"/>
        <v>2.1727756464239301E-3</v>
      </c>
      <c r="AU28" s="70">
        <f t="shared" ca="1" si="9"/>
        <v>2.1724316775767714E-3</v>
      </c>
      <c r="AV28" s="12">
        <f t="shared" ca="1" si="10"/>
        <v>4.0409220387455091E-4</v>
      </c>
      <c r="AW28" s="12">
        <f t="shared" ca="1" si="11"/>
        <v>4.0391992795676447E-4</v>
      </c>
    </row>
    <row r="29" spans="1:49" x14ac:dyDescent="0.35">
      <c r="C29" s="35"/>
      <c r="D29" s="17">
        <f ca="1">INDEX('Flow probs &amp; rates'!AE$5:AE$5999,A28)-INDEX('Flow probs &amp; rates'!AK$5:AK$5999,A28)</f>
        <v>-3.1982073921636017E-3</v>
      </c>
      <c r="E29" s="17">
        <f ca="1">-INDEX('Flow probs &amp; rates'!AG$5:AG$5999,A28)-INDEX('Flow probs &amp; rates'!AI$5:AI$5999,A28)-INDEX('Flow probs &amp; rates'!AK$5:AK$5999,A28)</f>
        <v>-0.44304358666796062</v>
      </c>
      <c r="G29" s="12">
        <f t="shared" ca="1" si="12"/>
        <v>-3.1982073921636017E-3</v>
      </c>
      <c r="H29" s="12">
        <f t="shared" ca="1" si="13"/>
        <v>-0.44304358666796062</v>
      </c>
      <c r="J29" s="17">
        <f ca="1">INDEX('Flow probs &amp; rates'!AK$5:AK$5999,A28)</f>
        <v>2.32786030576436E-2</v>
      </c>
      <c r="K29" s="35"/>
      <c r="L29" s="12">
        <f t="shared" ca="1" si="18"/>
        <v>2.32786030576436E-2</v>
      </c>
      <c r="N29" s="17">
        <f ca="1">INDEX('Flow probs &amp; rates'!AA$5:AA$5999,A28)</f>
        <v>1.8778941621420145E-2</v>
      </c>
      <c r="O29" s="35"/>
      <c r="P29" s="12">
        <f t="shared" ca="1" si="14"/>
        <v>1.8778941621420145E-2</v>
      </c>
      <c r="R29" s="17">
        <f ca="1">INDEX('Flow probs &amp; rates'!U$5:U$5999,A28)-INDEX('Flow probs &amp; rates'!AA$5:AA$5999,A28)</f>
        <v>-2.5153907107118706E-3</v>
      </c>
      <c r="S29" s="17">
        <f ca="1">1-INDEX('Flow probs &amp; rates'!W$5:W$5999,A28)-INDEX('Flow probs &amp; rates'!Y$5:Y$5999,A28)-INDEX('Flow probs &amp; rates'!AA$5:AA$5999,A28)</f>
        <v>0.64176054902404889</v>
      </c>
      <c r="T29" s="35"/>
      <c r="U29" s="12">
        <f t="shared" ca="1" si="15"/>
        <v>-2.5153907107118706E-3</v>
      </c>
      <c r="V29" s="12">
        <f t="shared" ca="1" si="16"/>
        <v>0.64176054902404889</v>
      </c>
      <c r="X29" s="35"/>
      <c r="Y29" s="12">
        <f ca="1"/>
        <v>2.5153907107118706E-3</v>
      </c>
      <c r="Z29" s="12">
        <f ca="1"/>
        <v>0.35823945097595111</v>
      </c>
      <c r="AB29" s="35"/>
      <c r="AC29" s="12">
        <f ca="1"/>
        <v>3.0139161672084493E-2</v>
      </c>
      <c r="AD29" s="12">
        <f ca="1"/>
        <v>0.63602403772518279</v>
      </c>
      <c r="AF29" s="35"/>
      <c r="AG29" s="12">
        <f>INDEX('Flow probs &amp; rates'!F$5:F$5999,A28)</f>
        <v>4.5099038244362621E-2</v>
      </c>
      <c r="AJ29" s="12">
        <f ca="1"/>
        <v>4.6167259394852431E-2</v>
      </c>
      <c r="AK29" s="12">
        <f ca="1"/>
        <v>4.80613199328098E-2</v>
      </c>
      <c r="AM29" s="12">
        <f t="shared" si="7"/>
        <v>1.6609946118595065E-3</v>
      </c>
      <c r="AO29" s="12">
        <f t="shared" ca="1" si="8"/>
        <v>2.3727784797723875E-3</v>
      </c>
      <c r="AQ29" s="12">
        <f ca="1"/>
        <v>1.6609789124165065E-3</v>
      </c>
      <c r="AS29" s="30">
        <v>50</v>
      </c>
      <c r="AT29" s="70">
        <f t="shared" ca="1" si="17"/>
        <v>-1.5362690582825245E-3</v>
      </c>
      <c r="AU29" s="70">
        <f t="shared" ca="1" si="9"/>
        <v>-1.5359905167172108E-3</v>
      </c>
      <c r="AV29" s="12">
        <f t="shared" ca="1" si="10"/>
        <v>8.6161011095876872E-4</v>
      </c>
      <c r="AW29" s="12">
        <f t="shared" ca="1" si="11"/>
        <v>8.6173822428536656E-4</v>
      </c>
    </row>
    <row r="30" spans="1:49" x14ac:dyDescent="0.35">
      <c r="A30" s="12">
        <v>14</v>
      </c>
      <c r="C30" s="35" t="str">
        <f>INDEX('Flow probs &amp; rates'!$A$5:$A$5999,$A30)</f>
        <v>1991,6</v>
      </c>
      <c r="D30" s="17">
        <f ca="1">-INDEX('Flow probs &amp; rates'!AE$5:AE$5999,A30)-INDEX('Flow probs &amp; rates'!AF$5:AF$5999,A30)-INDEX('Flow probs &amp; rates'!AJ$5:AJ$5999,A30)</f>
        <v>-4.7555236152606199E-2</v>
      </c>
      <c r="E30" s="17">
        <f ca="1">INDEX('Flow probs &amp; rates'!AG$5:AG$5999,A30)-INDEX('Flow probs &amp; rates'!AJ$5:AJ$5999,A30)</f>
        <v>0.29021162767306258</v>
      </c>
      <c r="G30" s="12">
        <f t="shared" ca="1" si="12"/>
        <v>-4.7555236152606199E-2</v>
      </c>
      <c r="H30" s="12">
        <f t="shared" ca="1" si="13"/>
        <v>0.29021162767306258</v>
      </c>
      <c r="J30" s="17">
        <f ca="1">INDEX('Flow probs &amp; rates'!AJ$5:AJ$5999,A30)</f>
        <v>1.8430804326082399E-2</v>
      </c>
      <c r="K30" s="35" t="str">
        <f>INDEX('Flow probs &amp; rates'!$A$5:$A$5999,$A30)</f>
        <v>1991,6</v>
      </c>
      <c r="L30" s="12">
        <f t="shared" ca="1" si="18"/>
        <v>1.8430804326082399E-2</v>
      </c>
      <c r="N30" s="17">
        <f ca="1">INDEX('Flow probs &amp; rates'!Z$5:Z$5999,A30)</f>
        <v>2.0862492892056862E-2</v>
      </c>
      <c r="O30" s="35" t="str">
        <f>INDEX('Flow probs &amp; rates'!$A$5:$A$5999,$A30)</f>
        <v>1991,6</v>
      </c>
      <c r="P30" s="12">
        <f t="shared" ca="1" si="14"/>
        <v>2.0862492892056862E-2</v>
      </c>
      <c r="R30" s="17">
        <f ca="1">1-INDEX('Flow probs &amp; rates'!U$5:U$5999,A30)-INDEX('Flow probs &amp; rates'!V$5:V$5999,A30)-INDEX('Flow probs &amp; rates'!Z$5:Z$5999,A30)</f>
        <v>0.95289874827483012</v>
      </c>
      <c r="S30" s="17">
        <f ca="1">INDEX('Flow probs &amp; rates'!W$5:W$5999,A30)-INDEX('Flow probs &amp; rates'!Z$5:Z$5999,A30)</f>
        <v>0.22623135877964873</v>
      </c>
      <c r="T30" s="35" t="str">
        <f>INDEX('Flow probs &amp; rates'!$A$5:$A$5999,$A30)</f>
        <v>1991,6</v>
      </c>
      <c r="U30" s="12">
        <f t="shared" ca="1" si="15"/>
        <v>0.95289874827483012</v>
      </c>
      <c r="V30" s="12">
        <f t="shared" ca="1" si="16"/>
        <v>0.22623135877964873</v>
      </c>
      <c r="X30" s="35" t="str">
        <f>INDEX('Flow probs &amp; rates'!$A$5:$A$5999,$A30)</f>
        <v>1991,6</v>
      </c>
      <c r="Y30" s="12">
        <f t="array" aca="1" ref="Y30:Z31" ca="1">$A$1:$B$2-U30:V31</f>
        <v>4.7101251725169879E-2</v>
      </c>
      <c r="Z30" s="12">
        <f ca="1"/>
        <v>-0.22623135877964873</v>
      </c>
      <c r="AB30" s="35" t="str">
        <f>INDEX('Flow probs &amp; rates'!$A$5:$A$5999,$A30)</f>
        <v>1991,6</v>
      </c>
      <c r="AC30" s="12">
        <f t="array" aca="1" ref="AC30:AD31" ca="1">MMULT(Y30:Z31,MMULT(U28:V29,MINVERSE(Y28:Z29)))</f>
        <v>0.9308537608177031</v>
      </c>
      <c r="AD30" s="12">
        <f ca="1"/>
        <v>0.17911359540020905</v>
      </c>
      <c r="AF30" s="35" t="str">
        <f>INDEX('Flow probs &amp; rates'!$A$5:$A$5999,$A30)</f>
        <v>1991,6</v>
      </c>
      <c r="AG30" s="12">
        <f>INDEX('Flow probs &amp; rates'!E$5:E$5999,A30)</f>
        <v>0.61993942797755586</v>
      </c>
      <c r="AI30" s="32" t="s">
        <v>473</v>
      </c>
      <c r="AJ30" s="12">
        <f t="array" aca="1" ref="AJ30:AJ31" ca="1">MMULT(U30:V31,AG30:AG31)+P30:P31</f>
        <v>0.62162297461669769</v>
      </c>
      <c r="AK30" s="12">
        <f t="array" aca="1" ref="AK30:AK31" ca="1">MMULT(-1*MINVERSE(G30:H31),L30:L31)</f>
        <v>0.64752888065194125</v>
      </c>
      <c r="AM30" s="12">
        <f t="shared" si="7"/>
        <v>1.9575915548035727E-3</v>
      </c>
      <c r="AO30" s="12">
        <f t="shared" ca="1" si="8"/>
        <v>2.6761290820280559E-2</v>
      </c>
      <c r="AQ30" s="12">
        <f t="array" aca="1" ref="AQ30:AQ31" ca="1">MMULT(Y30:Z31,AO30:AO31)+MMULT(AC30:AD31,AM28:AM29)</f>
        <v>1.957387145622322E-3</v>
      </c>
      <c r="AS30" s="30">
        <v>52</v>
      </c>
      <c r="AT30" s="70">
        <f t="shared" ca="1" si="17"/>
        <v>1.5973009820797746E-3</v>
      </c>
      <c r="AU30" s="70">
        <f t="shared" ca="1" si="9"/>
        <v>1.5971753605993982E-3</v>
      </c>
      <c r="AV30" s="12">
        <f t="shared" ca="1" si="10"/>
        <v>-3.8681282736527378E-6</v>
      </c>
      <c r="AW30" s="12">
        <f t="shared" ca="1" si="11"/>
        <v>-3.9298487825153647E-6</v>
      </c>
    </row>
    <row r="31" spans="1:49" x14ac:dyDescent="0.35">
      <c r="C31" s="35"/>
      <c r="D31" s="17">
        <f ca="1">INDEX('Flow probs &amp; rates'!AE$5:AE$5999,A30)-INDEX('Flow probs &amp; rates'!AK$5:AK$5999,A30)</f>
        <v>-5.4947776084363006E-3</v>
      </c>
      <c r="E31" s="17">
        <f ca="1">-INDEX('Flow probs &amp; rates'!AG$5:AG$5999,A30)-INDEX('Flow probs &amp; rates'!AI$5:AI$5999,A30)-INDEX('Flow probs &amp; rates'!AK$5:AK$5999,A30)</f>
        <v>-0.46439041803960118</v>
      </c>
      <c r="G31" s="12">
        <f t="shared" ca="1" si="12"/>
        <v>-5.4947776084363006E-3</v>
      </c>
      <c r="H31" s="12">
        <f t="shared" ca="1" si="13"/>
        <v>-0.46439041803960118</v>
      </c>
      <c r="J31" s="17">
        <f ca="1">INDEX('Flow probs &amp; rates'!AK$5:AK$5999,A30)</f>
        <v>2.33403695979192E-2</v>
      </c>
      <c r="K31" s="35"/>
      <c r="L31" s="12">
        <f t="shared" ca="1" si="18"/>
        <v>2.33403695979192E-2</v>
      </c>
      <c r="N31" s="17">
        <f ca="1">INDEX('Flow probs &amp; rates'!AA$5:AA$5999,A30)</f>
        <v>1.862107901959411E-2</v>
      </c>
      <c r="O31" s="35"/>
      <c r="P31" s="12">
        <f t="shared" ca="1" si="14"/>
        <v>1.862107901959411E-2</v>
      </c>
      <c r="R31" s="17">
        <f ca="1">INDEX('Flow probs &amp; rates'!U$5:U$5999,A30)-INDEX('Flow probs &amp; rates'!AA$5:AA$5999,A30)</f>
        <v>-4.2807976417812543E-3</v>
      </c>
      <c r="S31" s="17">
        <f ca="1">1-INDEX('Flow probs &amp; rates'!W$5:W$5999,A30)-INDEX('Flow probs &amp; rates'!Y$5:Y$5999,A30)-INDEX('Flow probs &amp; rates'!AA$5:AA$5999,A30)</f>
        <v>0.62794323363577698</v>
      </c>
      <c r="T31" s="35"/>
      <c r="U31" s="12">
        <f t="shared" ca="1" si="15"/>
        <v>-4.2807976417812543E-3</v>
      </c>
      <c r="V31" s="12">
        <f t="shared" ca="1" si="16"/>
        <v>0.62794323363577698</v>
      </c>
      <c r="X31" s="35"/>
      <c r="Y31" s="12">
        <f ca="1"/>
        <v>4.2807976417812543E-3</v>
      </c>
      <c r="Z31" s="12">
        <f ca="1"/>
        <v>0.37205676636422302</v>
      </c>
      <c r="AB31" s="35"/>
      <c r="AC31" s="12">
        <f ca="1"/>
        <v>2.9229516321713216E-2</v>
      </c>
      <c r="AD31" s="12">
        <f ca="1"/>
        <v>0.68653785661007161</v>
      </c>
      <c r="AF31" s="35"/>
      <c r="AG31" s="12">
        <f>INDEX('Flow probs &amp; rates'!F$5:F$5999,A30)</f>
        <v>4.4295259740600577E-2</v>
      </c>
      <c r="AJ31" s="12">
        <f ca="1"/>
        <v>4.3782152414509945E-2</v>
      </c>
      <c r="AK31" s="12">
        <f ca="1"/>
        <v>4.2598515462931315E-2</v>
      </c>
      <c r="AM31" s="12">
        <f t="shared" si="7"/>
        <v>-8.0377850376204402E-4</v>
      </c>
      <c r="AO31" s="12">
        <f t="shared" ca="1" si="8"/>
        <v>-5.462804469878485E-3</v>
      </c>
      <c r="AQ31" s="12">
        <f ca="1"/>
        <v>-8.0384373236220283E-4</v>
      </c>
      <c r="AS31" s="30">
        <v>54</v>
      </c>
      <c r="AT31" s="70">
        <f t="shared" ca="1" si="17"/>
        <v>9.8671181604004232E-4</v>
      </c>
      <c r="AU31" s="70">
        <f t="shared" ca="1" si="9"/>
        <v>9.8671289952521673E-4</v>
      </c>
      <c r="AV31" s="12">
        <f t="shared" ca="1" si="10"/>
        <v>-2.7232488430396773E-4</v>
      </c>
      <c r="AW31" s="12">
        <f t="shared" ca="1" si="11"/>
        <v>-2.7232187331175344E-4</v>
      </c>
    </row>
    <row r="32" spans="1:49" x14ac:dyDescent="0.35">
      <c r="A32" s="12">
        <v>15</v>
      </c>
      <c r="C32" s="35" t="str">
        <f>INDEX('Flow probs &amp; rates'!$A$5:$A$5999,$A32)</f>
        <v>1991,7</v>
      </c>
      <c r="D32" s="17">
        <f ca="1">-INDEX('Flow probs &amp; rates'!AE$5:AE$5999,A32)-INDEX('Flow probs &amp; rates'!AF$5:AF$5999,A32)-INDEX('Flow probs &amp; rates'!AJ$5:AJ$5999,A32)</f>
        <v>-4.9415948026891199E-2</v>
      </c>
      <c r="E32" s="17">
        <f ca="1">INDEX('Flow probs &amp; rates'!AG$5:AG$5999,A32)-INDEX('Flow probs &amp; rates'!AJ$5:AJ$5999,A32)</f>
        <v>0.24285207032562758</v>
      </c>
      <c r="G32" s="12">
        <f t="shared" ca="1" si="12"/>
        <v>-4.9415948026891199E-2</v>
      </c>
      <c r="H32" s="12">
        <f t="shared" ca="1" si="13"/>
        <v>0.24285207032562758</v>
      </c>
      <c r="J32" s="17">
        <f ca="1">INDEX('Flow probs &amp; rates'!AJ$5:AJ$5999,A32)</f>
        <v>1.56381052885444E-2</v>
      </c>
      <c r="K32" s="35" t="str">
        <f>INDEX('Flow probs &amp; rates'!$A$5:$A$5999,$A32)</f>
        <v>1991,7</v>
      </c>
      <c r="L32" s="12">
        <f t="shared" ca="1" si="18"/>
        <v>1.56381052885444E-2</v>
      </c>
      <c r="N32" s="17">
        <f ca="1">INDEX('Flow probs &amp; rates'!Z$5:Z$5999,A32)</f>
        <v>1.751627938328754E-2</v>
      </c>
      <c r="O32" s="35" t="str">
        <f>INDEX('Flow probs &amp; rates'!$A$5:$A$5999,$A32)</f>
        <v>1991,7</v>
      </c>
      <c r="P32" s="12">
        <f t="shared" ca="1" si="14"/>
        <v>1.751627938328754E-2</v>
      </c>
      <c r="R32" s="17">
        <f ca="1">1-INDEX('Flow probs &amp; rates'!U$5:U$5999,A32)-INDEX('Flow probs &amp; rates'!V$5:V$5999,A32)-INDEX('Flow probs &amp; rates'!Z$5:Z$5999,A32)</f>
        <v>0.9516163338245085</v>
      </c>
      <c r="S32" s="17">
        <f ca="1">INDEX('Flow probs &amp; rates'!W$5:W$5999,A32)-INDEX('Flow probs &amp; rates'!Z$5:Z$5999,A32)</f>
        <v>0.19273251666082217</v>
      </c>
      <c r="T32" s="35" t="str">
        <f>INDEX('Flow probs &amp; rates'!$A$5:$A$5999,$A32)</f>
        <v>1991,7</v>
      </c>
      <c r="U32" s="12">
        <f t="shared" ca="1" si="15"/>
        <v>0.9516163338245085</v>
      </c>
      <c r="V32" s="12">
        <f t="shared" ca="1" si="16"/>
        <v>0.19273251666082217</v>
      </c>
      <c r="X32" s="35" t="str">
        <f>INDEX('Flow probs &amp; rates'!$A$5:$A$5999,$A32)</f>
        <v>1991,7</v>
      </c>
      <c r="Y32" s="12">
        <f t="array" aca="1" ref="Y32:Z33" ca="1">$A$1:$B$2-U32:V33</f>
        <v>4.8383666175491502E-2</v>
      </c>
      <c r="Z32" s="12">
        <f ca="1"/>
        <v>-0.19273251666082217</v>
      </c>
      <c r="AB32" s="35" t="str">
        <f>INDEX('Flow probs &amp; rates'!$A$5:$A$5999,$A32)</f>
        <v>1991,7</v>
      </c>
      <c r="AC32" s="12">
        <f t="array" aca="1" ref="AC32:AD33" ca="1">MMULT(Y32:Z33,MMULT(U30:V31,MINVERSE(Y30:Z31)))</f>
        <v>0.96966278370113579</v>
      </c>
      <c r="AD32" s="12">
        <f ca="1"/>
        <v>0.29374268068179993</v>
      </c>
      <c r="AF32" s="35" t="str">
        <f>INDEX('Flow probs &amp; rates'!$A$5:$A$5999,$A32)</f>
        <v>1991,7</v>
      </c>
      <c r="AG32" s="12">
        <f>INDEX('Flow probs &amp; rates'!E$5:E$5999,A32)</f>
        <v>0.61599790191450299</v>
      </c>
      <c r="AI32" s="32" t="s">
        <v>474</v>
      </c>
      <c r="AJ32" s="12">
        <f t="array" aca="1" ref="AJ32:AJ33" ca="1">MMULT(U32:V33,AG32:AG33)+P32:P33</f>
        <v>0.61254136991514807</v>
      </c>
      <c r="AK32" s="12">
        <f t="array" aca="1" ref="AK32:AK33" ca="1">MMULT(-1*MINVERSE(G32:H33),L32:L33)</f>
        <v>0.55699278666064922</v>
      </c>
      <c r="AM32" s="12">
        <f t="shared" si="7"/>
        <v>-3.9415260630528692E-3</v>
      </c>
      <c r="AO32" s="12">
        <f t="shared" ca="1" si="8"/>
        <v>-9.0536093991292033E-2</v>
      </c>
      <c r="AQ32" s="12">
        <f t="array" aca="1" ref="AQ32:AQ33" ca="1">MMULT(Y32:Z33,AO32:AO33)+MMULT(AC32:AD33,AM30:AM31)</f>
        <v>-3.9414049476524356E-3</v>
      </c>
      <c r="AS32" s="30">
        <v>56</v>
      </c>
      <c r="AT32" s="70">
        <f t="shared" ca="1" si="17"/>
        <v>-7.4146571826139152E-4</v>
      </c>
      <c r="AU32" s="70">
        <f t="shared" ca="1" si="9"/>
        <v>-7.4131282388020944E-4</v>
      </c>
      <c r="AV32" s="12">
        <f t="shared" ca="1" si="10"/>
        <v>1.6711792239652995E-3</v>
      </c>
      <c r="AW32" s="12">
        <f t="shared" ca="1" si="11"/>
        <v>1.6712325248297746E-3</v>
      </c>
    </row>
    <row r="33" spans="1:49" x14ac:dyDescent="0.35">
      <c r="C33" s="35"/>
      <c r="D33" s="17">
        <f ca="1">INDEX('Flow probs &amp; rates'!AE$5:AE$5999,A32)-INDEX('Flow probs &amp; rates'!AK$5:AK$5999,A32)</f>
        <v>-1.6377210610841984E-3</v>
      </c>
      <c r="E33" s="17">
        <f ca="1">-INDEX('Flow probs &amp; rates'!AG$5:AG$5999,A32)-INDEX('Flow probs &amp; rates'!AI$5:AI$5999,A32)-INDEX('Flow probs &amp; rates'!AK$5:AK$5999,A32)</f>
        <v>-0.42447989640204731</v>
      </c>
      <c r="G33" s="12">
        <f t="shared" ca="1" si="12"/>
        <v>-1.6377210610841984E-3</v>
      </c>
      <c r="H33" s="12">
        <f t="shared" ca="1" si="13"/>
        <v>-0.42447989640204731</v>
      </c>
      <c r="J33" s="17">
        <f ca="1">INDEX('Flow probs &amp; rates'!AK$5:AK$5999,A32)</f>
        <v>2.16880644828433E-2</v>
      </c>
      <c r="K33" s="35"/>
      <c r="L33" s="12">
        <f t="shared" ca="1" si="18"/>
        <v>2.16880644828433E-2</v>
      </c>
      <c r="N33" s="17">
        <f ca="1">INDEX('Flow probs &amp; rates'!AA$5:AA$5999,A32)</f>
        <v>1.7660898309438993E-2</v>
      </c>
      <c r="O33" s="35"/>
      <c r="P33" s="12">
        <f t="shared" ca="1" si="14"/>
        <v>1.7660898309438993E-2</v>
      </c>
      <c r="R33" s="17">
        <f ca="1">INDEX('Flow probs &amp; rates'!U$5:U$5999,A32)-INDEX('Flow probs &amp; rates'!AA$5:AA$5999,A32)</f>
        <v>-1.3002835390368631E-3</v>
      </c>
      <c r="S33" s="17">
        <f ca="1">1-INDEX('Flow probs &amp; rates'!W$5:W$5999,A32)-INDEX('Flow probs &amp; rates'!Y$5:Y$5999,A32)-INDEX('Flow probs &amp; rates'!AA$5:AA$5999,A32)</f>
        <v>0.65396130754685566</v>
      </c>
      <c r="T33" s="35"/>
      <c r="U33" s="12">
        <f t="shared" ca="1" si="15"/>
        <v>-1.3002835390368631E-3</v>
      </c>
      <c r="V33" s="12">
        <f t="shared" ca="1" si="16"/>
        <v>0.65396130754685566</v>
      </c>
      <c r="X33" s="35"/>
      <c r="Y33" s="12">
        <f ca="1"/>
        <v>1.3002835390368631E-3</v>
      </c>
      <c r="Z33" s="12">
        <f ca="1"/>
        <v>0.34603869245314434</v>
      </c>
      <c r="AB33" s="35"/>
      <c r="AC33" s="12">
        <f ca="1"/>
        <v>-5.5242513221118235E-2</v>
      </c>
      <c r="AD33" s="12">
        <f ca="1"/>
        <v>0.55123102205530472</v>
      </c>
      <c r="AF33" s="35"/>
      <c r="AG33" s="12">
        <f>INDEX('Flow probs &amp; rates'!F$5:F$5999,A32)</f>
        <v>4.5822187254130606E-2</v>
      </c>
      <c r="AJ33" s="12">
        <f ca="1"/>
        <v>4.6825863868866432E-2</v>
      </c>
      <c r="AK33" s="12">
        <f ca="1"/>
        <v>4.8944286505336075E-2</v>
      </c>
      <c r="AM33" s="12">
        <f t="shared" si="7"/>
        <v>1.5269275135300284E-3</v>
      </c>
      <c r="AO33" s="12">
        <f t="shared" ca="1" si="8"/>
        <v>6.3457710424047603E-3</v>
      </c>
      <c r="AQ33" s="12">
        <f ca="1"/>
        <v>1.5269497979325775E-3</v>
      </c>
      <c r="AS33" s="30">
        <v>58</v>
      </c>
      <c r="AT33" s="70">
        <f t="shared" ca="1" si="17"/>
        <v>-2.8229642987454007E-4</v>
      </c>
      <c r="AU33" s="70">
        <f t="shared" ca="1" si="9"/>
        <v>-2.8230072033300443E-4</v>
      </c>
      <c r="AV33" s="12">
        <f t="shared" ca="1" si="10"/>
        <v>1.4943254134104078E-3</v>
      </c>
      <c r="AW33" s="12">
        <f t="shared" ca="1" si="11"/>
        <v>1.4943358565807339E-3</v>
      </c>
    </row>
    <row r="34" spans="1:49" x14ac:dyDescent="0.35">
      <c r="A34" s="12">
        <v>16</v>
      </c>
      <c r="C34" s="35" t="str">
        <f>INDEX('Flow probs &amp; rates'!$A$5:$A$5999,$A34)</f>
        <v>1991,8</v>
      </c>
      <c r="D34" s="17">
        <f ca="1">-INDEX('Flow probs &amp; rates'!AE$5:AE$5999,A34)-INDEX('Flow probs &amp; rates'!AF$5:AF$5999,A34)-INDEX('Flow probs &amp; rates'!AJ$5:AJ$5999,A34)</f>
        <v>-4.8275569358288195E-2</v>
      </c>
      <c r="E34" s="17">
        <f ca="1">INDEX('Flow probs &amp; rates'!AG$5:AG$5999,A34)-INDEX('Flow probs &amp; rates'!AJ$5:AJ$5999,A34)</f>
        <v>0.26734798234575585</v>
      </c>
      <c r="G34" s="12">
        <f t="shared" ca="1" si="12"/>
        <v>-4.8275569358288195E-2</v>
      </c>
      <c r="H34" s="12">
        <f t="shared" ca="1" si="13"/>
        <v>0.26734798234575585</v>
      </c>
      <c r="J34" s="17">
        <f ca="1">INDEX('Flow probs &amp; rates'!AJ$5:AJ$5999,A34)</f>
        <v>1.80979968978611E-2</v>
      </c>
      <c r="K34" s="35" t="str">
        <f>INDEX('Flow probs &amp; rates'!$A$5:$A$5999,$A34)</f>
        <v>1991,8</v>
      </c>
      <c r="L34" s="12">
        <f t="shared" ca="1" si="18"/>
        <v>1.80979968978611E-2</v>
      </c>
      <c r="N34" s="17">
        <f ca="1">INDEX('Flow probs &amp; rates'!Z$5:Z$5999,A34)</f>
        <v>2.0227580906934717E-2</v>
      </c>
      <c r="O34" s="35" t="str">
        <f>INDEX('Flow probs &amp; rates'!$A$5:$A$5999,$A34)</f>
        <v>1991,8</v>
      </c>
      <c r="P34" s="12">
        <f t="shared" ca="1" si="14"/>
        <v>2.0227580906934717E-2</v>
      </c>
      <c r="R34" s="17">
        <f ca="1">1-INDEX('Flow probs &amp; rates'!U$5:U$5999,A34)-INDEX('Flow probs &amp; rates'!V$5:V$5999,A34)-INDEX('Flow probs &amp; rates'!Z$5:Z$5999,A34)</f>
        <v>0.95243856576311137</v>
      </c>
      <c r="S34" s="17">
        <f ca="1">INDEX('Flow probs &amp; rates'!W$5:W$5999,A34)-INDEX('Flow probs &amp; rates'!Z$5:Z$5999,A34)</f>
        <v>0.21013542196738258</v>
      </c>
      <c r="T34" s="35" t="str">
        <f>INDEX('Flow probs &amp; rates'!$A$5:$A$5999,$A34)</f>
        <v>1991,8</v>
      </c>
      <c r="U34" s="12">
        <f t="shared" ca="1" si="15"/>
        <v>0.95243856576311137</v>
      </c>
      <c r="V34" s="12">
        <f t="shared" ca="1" si="16"/>
        <v>0.21013542196738258</v>
      </c>
      <c r="X34" s="35" t="str">
        <f>INDEX('Flow probs &amp; rates'!$A$5:$A$5999,$A34)</f>
        <v>1991,8</v>
      </c>
      <c r="Y34" s="12">
        <f t="array" aca="1" ref="Y34:Z35" ca="1">$A$1:$B$2-U34:V35</f>
        <v>4.7561434236888633E-2</v>
      </c>
      <c r="Z34" s="12">
        <f ca="1"/>
        <v>-0.21013542196738258</v>
      </c>
      <c r="AB34" s="35" t="str">
        <f>INDEX('Flow probs &amp; rates'!$A$5:$A$5999,$A34)</f>
        <v>1991,8</v>
      </c>
      <c r="AC34" s="12">
        <f t="array" aca="1" ref="AC34:AD35" ca="1">MMULT(Y34:Z35,MMULT(U32:V33,MINVERSE(Y32:Z33)))</f>
        <v>0.93702681695601187</v>
      </c>
      <c r="AD34" s="12">
        <f ca="1"/>
        <v>0.15125977920076972</v>
      </c>
      <c r="AF34" s="35" t="str">
        <f>INDEX('Flow probs &amp; rates'!$A$5:$A$5999,$A34)</f>
        <v>1991,8</v>
      </c>
      <c r="AG34" s="12">
        <f>INDEX('Flow probs &amp; rates'!E$5:E$5999,A34)</f>
        <v>0.6165566037735849</v>
      </c>
      <c r="AI34" s="32" t="s">
        <v>475</v>
      </c>
      <c r="AJ34" s="12">
        <f t="array" aca="1" ref="AJ34:AJ35" ca="1">MMULT(U34:V35,AG34:AG35)+P34:P35</f>
        <v>0.61703270420644807</v>
      </c>
      <c r="AK34" s="12">
        <f t="array" aca="1" ref="AK34:AK35" ca="1">MMULT(-1*MINVERSE(G34:H35),L34:L35)</f>
        <v>0.62416823661564269</v>
      </c>
      <c r="AM34" s="12">
        <f t="shared" si="7"/>
        <v>5.587018590819115E-4</v>
      </c>
      <c r="AO34" s="12">
        <f t="shared" ca="1" si="8"/>
        <v>6.7175449954993471E-2</v>
      </c>
      <c r="AQ34" s="12">
        <f t="array" aca="1" ref="AQ34:AQ35" ca="1">MMULT(Y34:Z35,AO34:AO35)+MMULT(AC34:AD35,AM32:AM33)</f>
        <v>5.587533303234144E-4</v>
      </c>
      <c r="AS34" s="30">
        <v>60</v>
      </c>
      <c r="AT34" s="70">
        <f t="shared" ca="1" si="17"/>
        <v>1.0051194382711959E-3</v>
      </c>
      <c r="AU34" s="70">
        <f t="shared" ca="1" si="9"/>
        <v>1.005063704386408E-3</v>
      </c>
      <c r="AV34" s="12">
        <f t="shared" ca="1" si="10"/>
        <v>-1.0293954658470578E-3</v>
      </c>
      <c r="AW34" s="12">
        <f t="shared" ca="1" si="11"/>
        <v>-1.029407260219077E-3</v>
      </c>
    </row>
    <row r="35" spans="1:49" x14ac:dyDescent="0.35">
      <c r="C35" s="35"/>
      <c r="D35" s="17">
        <f ca="1">INDEX('Flow probs &amp; rates'!AE$5:AE$5999,A34)-INDEX('Flow probs &amp; rates'!AK$5:AK$5999,A34)</f>
        <v>-3.8869960460667999E-3</v>
      </c>
      <c r="E35" s="17">
        <f ca="1">-INDEX('Flow probs &amp; rates'!AG$5:AG$5999,A34)-INDEX('Flow probs &amp; rates'!AI$5:AI$5999,A34)-INDEX('Flow probs &amp; rates'!AK$5:AK$5999,A34)</f>
        <v>-0.44610255034000013</v>
      </c>
      <c r="G35" s="12">
        <f t="shared" ca="1" si="12"/>
        <v>-3.8869960460667999E-3</v>
      </c>
      <c r="H35" s="12">
        <f t="shared" ca="1" si="13"/>
        <v>-0.44610255034000013</v>
      </c>
      <c r="J35" s="17">
        <f ca="1">INDEX('Flow probs &amp; rates'!AK$5:AK$5999,A34)</f>
        <v>2.25064624107911E-2</v>
      </c>
      <c r="K35" s="35"/>
      <c r="L35" s="12">
        <f t="shared" ca="1" si="18"/>
        <v>2.25064624107911E-2</v>
      </c>
      <c r="N35" s="17">
        <f ca="1">INDEX('Flow probs &amp; rates'!AA$5:AA$5999,A34)</f>
        <v>1.8122548339543784E-2</v>
      </c>
      <c r="O35" s="35"/>
      <c r="P35" s="12">
        <f t="shared" ca="1" si="14"/>
        <v>1.8122548339543784E-2</v>
      </c>
      <c r="R35" s="17">
        <f ca="1">INDEX('Flow probs &amp; rates'!U$5:U$5999,A34)-INDEX('Flow probs &amp; rates'!AA$5:AA$5999,A34)</f>
        <v>-3.053903495760112E-3</v>
      </c>
      <c r="S35" s="17">
        <f ca="1">1-INDEX('Flow probs &amp; rates'!W$5:W$5999,A34)-INDEX('Flow probs &amp; rates'!Y$5:Y$5999,A34)-INDEX('Flow probs &amp; rates'!AA$5:AA$5999,A34)</f>
        <v>0.63973823858455958</v>
      </c>
      <c r="T35" s="35"/>
      <c r="U35" s="12">
        <f t="shared" ca="1" si="15"/>
        <v>-3.053903495760112E-3</v>
      </c>
      <c r="V35" s="12">
        <f t="shared" ca="1" si="16"/>
        <v>0.63973823858455958</v>
      </c>
      <c r="X35" s="35"/>
      <c r="Y35" s="12">
        <f ca="1"/>
        <v>3.053903495760112E-3</v>
      </c>
      <c r="Z35" s="12">
        <f ca="1"/>
        <v>0.36026176141544042</v>
      </c>
      <c r="AB35" s="35"/>
      <c r="AC35" s="12">
        <f ca="1"/>
        <v>3.1567320429864459E-2</v>
      </c>
      <c r="AD35" s="12">
        <f ca="1"/>
        <v>0.70012369557269394</v>
      </c>
      <c r="AF35" s="35"/>
      <c r="AG35" s="12">
        <f>INDEX('Flow probs &amp; rates'!F$5:F$5999,A34)</f>
        <v>4.5555555555555557E-2</v>
      </c>
      <c r="AJ35" s="12">
        <f ca="1"/>
        <v>4.5383274840797808E-2</v>
      </c>
      <c r="AK35" s="12">
        <f ca="1"/>
        <v>4.50127956625248E-2</v>
      </c>
      <c r="AM35" s="12">
        <f t="shared" si="7"/>
        <v>-2.6663169857504831E-4</v>
      </c>
      <c r="AO35" s="12">
        <f t="shared" ca="1" si="8"/>
        <v>-3.9314908428112749E-3</v>
      </c>
      <c r="AQ35" s="12">
        <f ca="1"/>
        <v>-2.6660375714383528E-4</v>
      </c>
      <c r="AS35" s="30">
        <v>62</v>
      </c>
      <c r="AT35" s="70">
        <f t="shared" ca="1" si="17"/>
        <v>-2.6963674373936541E-5</v>
      </c>
      <c r="AU35" s="70">
        <f t="shared" ca="1" si="9"/>
        <v>-2.6902164537999417E-5</v>
      </c>
      <c r="AV35" s="12">
        <f t="shared" ca="1" si="10"/>
        <v>-3.7720733818226437E-4</v>
      </c>
      <c r="AW35" s="12">
        <f t="shared" ca="1" si="11"/>
        <v>-3.7719151969224505E-4</v>
      </c>
    </row>
    <row r="36" spans="1:49" x14ac:dyDescent="0.35">
      <c r="A36" s="12">
        <v>17</v>
      </c>
      <c r="C36" s="35" t="str">
        <f>INDEX('Flow probs &amp; rates'!$A$5:$A$5999,$A36)</f>
        <v>1991,9</v>
      </c>
      <c r="D36" s="17">
        <f ca="1">-INDEX('Flow probs &amp; rates'!AE$5:AE$5999,A36)-INDEX('Flow probs &amp; rates'!AF$5:AF$5999,A36)-INDEX('Flow probs &amp; rates'!AJ$5:AJ$5999,A36)</f>
        <v>-4.7664424141090997E-2</v>
      </c>
      <c r="E36" s="17">
        <f ca="1">INDEX('Flow probs &amp; rates'!AG$5:AG$5999,A36)-INDEX('Flow probs &amp; rates'!AJ$5:AJ$5999,A36)</f>
        <v>0.26757666534358687</v>
      </c>
      <c r="G36" s="12">
        <f t="shared" ca="1" si="12"/>
        <v>-4.7664424141090997E-2</v>
      </c>
      <c r="H36" s="12">
        <f t="shared" ca="1" si="13"/>
        <v>0.26757666534358687</v>
      </c>
      <c r="J36" s="17">
        <f ca="1">INDEX('Flow probs &amp; rates'!AJ$5:AJ$5999,A36)</f>
        <v>1.6420241520463098E-2</v>
      </c>
      <c r="K36" s="35" t="str">
        <f>INDEX('Flow probs &amp; rates'!$A$5:$A$5999,$A36)</f>
        <v>1991,9</v>
      </c>
      <c r="L36" s="12">
        <f t="shared" ca="1" si="18"/>
        <v>1.6420241520463098E-2</v>
      </c>
      <c r="N36" s="17">
        <f ca="1">INDEX('Flow probs &amp; rates'!Z$5:Z$5999,A36)</f>
        <v>1.8438023968227309E-2</v>
      </c>
      <c r="O36" s="35" t="str">
        <f>INDEX('Flow probs &amp; rates'!$A$5:$A$5999,$A36)</f>
        <v>1991,9</v>
      </c>
      <c r="P36" s="12">
        <f t="shared" ca="1" si="14"/>
        <v>1.8438023968227309E-2</v>
      </c>
      <c r="R36" s="17">
        <f ca="1">1-INDEX('Flow probs &amp; rates'!U$5:U$5999,A36)-INDEX('Flow probs &amp; rates'!V$5:V$5999,A36)-INDEX('Flow probs &amp; rates'!Z$5:Z$5999,A36)</f>
        <v>0.95324077228227755</v>
      </c>
      <c r="S36" s="17">
        <f ca="1">INDEX('Flow probs &amp; rates'!W$5:W$5999,A36)-INDEX('Flow probs &amp; rates'!Z$5:Z$5999,A36)</f>
        <v>0.20959959367966211</v>
      </c>
      <c r="T36" s="35" t="str">
        <f>INDEX('Flow probs &amp; rates'!$A$5:$A$5999,$A36)</f>
        <v>1991,9</v>
      </c>
      <c r="U36" s="12">
        <f t="shared" ca="1" si="15"/>
        <v>0.95324077228227755</v>
      </c>
      <c r="V36" s="12">
        <f t="shared" ca="1" si="16"/>
        <v>0.20959959367966211</v>
      </c>
      <c r="X36" s="35" t="str">
        <f>INDEX('Flow probs &amp; rates'!$A$5:$A$5999,$A36)</f>
        <v>1991,9</v>
      </c>
      <c r="Y36" s="12">
        <f t="array" aca="1" ref="Y36:Z37" ca="1">$A$1:$B$2-U36:V37</f>
        <v>4.6759227717722451E-2</v>
      </c>
      <c r="Z36" s="12">
        <f ca="1"/>
        <v>-0.20959959367966211</v>
      </c>
      <c r="AB36" s="35" t="str">
        <f>INDEX('Flow probs &amp; rates'!$A$5:$A$5999,$A36)</f>
        <v>1991,9</v>
      </c>
      <c r="AC36" s="12">
        <f t="array" aca="1" ref="AC36:AD37" ca="1">MMULT(Y36:Z37,MMULT(U34:V35,MINVERSE(Y34:Z35)))</f>
        <v>0.93689087316151942</v>
      </c>
      <c r="AD36" s="12">
        <f ca="1"/>
        <v>0.20155026684644278</v>
      </c>
      <c r="AF36" s="35" t="str">
        <f>INDEX('Flow probs &amp; rates'!$A$5:$A$5999,$A36)</f>
        <v>1991,9</v>
      </c>
      <c r="AG36" s="12">
        <f>INDEX('Flow probs &amp; rates'!E$5:E$5999,A36)</f>
        <v>0.61571334303939329</v>
      </c>
      <c r="AI36" s="32" t="s">
        <v>476</v>
      </c>
      <c r="AJ36" s="12">
        <f t="array" aca="1" ref="AJ36:AJ37" ca="1">MMULT(U36:V37,AG36:AG37)+P36:P37</f>
        <v>0.61478585648117012</v>
      </c>
      <c r="AK36" s="12">
        <f t="array" aca="1" ref="AK36:AK37" ca="1">MMULT(-1*MINVERSE(G36:H37),L36:L37)</f>
        <v>0.5917433532205667</v>
      </c>
      <c r="AM36" s="12">
        <f t="shared" si="7"/>
        <v>-8.4326073419160874E-4</v>
      </c>
      <c r="AO36" s="12">
        <f t="shared" ca="1" si="8"/>
        <v>-3.2424883395075987E-2</v>
      </c>
      <c r="AQ36" s="12">
        <f t="array" aca="1" ref="AQ36:AQ37" ca="1">MMULT(Y36:Z37,AO36:AO37)+MMULT(AC36:AD37,AM34:AM35)</f>
        <v>-8.4317945016232365E-4</v>
      </c>
      <c r="AS36" s="30">
        <v>64</v>
      </c>
      <c r="AT36" s="70">
        <f t="shared" ca="1" si="17"/>
        <v>-1.2208110736697808E-3</v>
      </c>
      <c r="AU36" s="70">
        <f t="shared" ca="1" si="9"/>
        <v>-1.220802615593987E-3</v>
      </c>
      <c r="AV36" s="12">
        <f t="shared" ca="1" si="10"/>
        <v>-8.6419633639110705E-5</v>
      </c>
      <c r="AW36" s="12">
        <f t="shared" ca="1" si="11"/>
        <v>-8.6417923679579095E-5</v>
      </c>
    </row>
    <row r="37" spans="1:49" x14ac:dyDescent="0.35">
      <c r="C37" s="35"/>
      <c r="D37" s="17">
        <f ca="1">INDEX('Flow probs &amp; rates'!AE$5:AE$5999,A36)-INDEX('Flow probs &amp; rates'!AK$5:AK$5999,A36)</f>
        <v>-1.9248509379587997E-3</v>
      </c>
      <c r="E37" s="17">
        <f ca="1">-INDEX('Flow probs &amp; rates'!AG$5:AG$5999,A36)-INDEX('Flow probs &amp; rates'!AI$5:AI$5999,A36)-INDEX('Flow probs &amp; rates'!AK$5:AK$5999,A36)</f>
        <v>-0.45429940927683615</v>
      </c>
      <c r="G37" s="12">
        <f t="shared" ca="1" si="12"/>
        <v>-1.9248509379587997E-3</v>
      </c>
      <c r="H37" s="12">
        <f t="shared" ca="1" si="13"/>
        <v>-0.45429940927683615</v>
      </c>
      <c r="J37" s="17">
        <f ca="1">INDEX('Flow probs &amp; rates'!AK$5:AK$5999,A36)</f>
        <v>2.1147702145823101E-2</v>
      </c>
      <c r="K37" s="35"/>
      <c r="L37" s="12">
        <f t="shared" ca="1" si="18"/>
        <v>2.1147702145823101E-2</v>
      </c>
      <c r="N37" s="17">
        <f ca="1">INDEX('Flow probs &amp; rates'!AA$5:AA$5999,A36)</f>
        <v>1.6980143409863299E-2</v>
      </c>
      <c r="O37" s="35"/>
      <c r="P37" s="12">
        <f t="shared" ca="1" si="14"/>
        <v>1.6980143409863299E-2</v>
      </c>
      <c r="R37" s="17">
        <f ca="1">INDEX('Flow probs &amp; rates'!U$5:U$5999,A36)-INDEX('Flow probs &amp; rates'!AA$5:AA$5999,A36)</f>
        <v>-1.506643623817857E-3</v>
      </c>
      <c r="S37" s="17">
        <f ca="1">1-INDEX('Flow probs &amp; rates'!W$5:W$5999,A36)-INDEX('Flow probs &amp; rates'!Y$5:Y$5999,A36)-INDEX('Flow probs &amp; rates'!AA$5:AA$5999,A36)</f>
        <v>0.63470590314943531</v>
      </c>
      <c r="T37" s="35"/>
      <c r="U37" s="12">
        <f t="shared" ca="1" si="15"/>
        <v>-1.506643623817857E-3</v>
      </c>
      <c r="V37" s="12">
        <f t="shared" ca="1" si="16"/>
        <v>0.63470590314943531</v>
      </c>
      <c r="X37" s="35"/>
      <c r="Y37" s="12">
        <f ca="1"/>
        <v>1.506643623817857E-3</v>
      </c>
      <c r="Z37" s="12">
        <f ca="1"/>
        <v>0.36529409685056469</v>
      </c>
      <c r="AB37" s="35"/>
      <c r="AC37" s="12">
        <f ca="1"/>
        <v>-3.3728582598869739E-2</v>
      </c>
      <c r="AD37" s="12">
        <f ca="1"/>
        <v>0.62987986970871002</v>
      </c>
      <c r="AF37" s="35"/>
      <c r="AG37" s="12">
        <f>INDEX('Flow probs &amp; rates'!F$5:F$5999,A36)</f>
        <v>4.4965592366428206E-2</v>
      </c>
      <c r="AJ37" s="12">
        <f ca="1"/>
        <v>4.4592409741056591E-2</v>
      </c>
      <c r="AK37" s="12">
        <f ca="1"/>
        <v>4.4042946102870517E-2</v>
      </c>
      <c r="AM37" s="12">
        <f t="shared" si="7"/>
        <v>-5.8996318912735157E-4</v>
      </c>
      <c r="AO37" s="12">
        <f t="shared" ca="1" si="8"/>
        <v>-9.6984955965428304E-4</v>
      </c>
      <c r="AQ37" s="12">
        <f ca="1"/>
        <v>-5.8992322415590782E-4</v>
      </c>
      <c r="AS37" s="30">
        <v>66</v>
      </c>
      <c r="AT37" s="70">
        <f t="shared" ca="1" si="17"/>
        <v>-1.152114395412962E-3</v>
      </c>
      <c r="AU37" s="70">
        <f t="shared" ca="1" si="9"/>
        <v>-1.1520300113000541E-3</v>
      </c>
      <c r="AV37" s="12">
        <f t="shared" ca="1" si="10"/>
        <v>-2.0356581416530808E-3</v>
      </c>
      <c r="AW37" s="12">
        <f t="shared" ca="1" si="11"/>
        <v>-2.0355931389807826E-3</v>
      </c>
    </row>
    <row r="38" spans="1:49" x14ac:dyDescent="0.35">
      <c r="A38" s="12">
        <v>18</v>
      </c>
      <c r="C38" s="35" t="str">
        <f>INDEX('Flow probs &amp; rates'!$A$5:$A$5999,$A38)</f>
        <v>1991,10</v>
      </c>
      <c r="D38" s="17">
        <f ca="1">-INDEX('Flow probs &amp; rates'!AE$5:AE$5999,A38)-INDEX('Flow probs &amp; rates'!AF$5:AF$5999,A38)-INDEX('Flow probs &amp; rates'!AJ$5:AJ$5999,A38)</f>
        <v>-4.7135388085478798E-2</v>
      </c>
      <c r="E38" s="17">
        <f ca="1">INDEX('Flow probs &amp; rates'!AG$5:AG$5999,A38)-INDEX('Flow probs &amp; rates'!AJ$5:AJ$5999,A38)</f>
        <v>0.26908442920620901</v>
      </c>
      <c r="G38" s="12">
        <f t="shared" ca="1" si="12"/>
        <v>-4.7135388085478798E-2</v>
      </c>
      <c r="H38" s="12">
        <f t="shared" ca="1" si="13"/>
        <v>0.26908442920620901</v>
      </c>
      <c r="J38" s="17">
        <f ca="1">INDEX('Flow probs &amp; rates'!AJ$5:AJ$5999,A38)</f>
        <v>1.5856572962346001E-2</v>
      </c>
      <c r="K38" s="35" t="str">
        <f>INDEX('Flow probs &amp; rates'!$A$5:$A$5999,$A38)</f>
        <v>1991,10</v>
      </c>
      <c r="L38" s="12">
        <f t="shared" ca="1" si="18"/>
        <v>1.5856572962346001E-2</v>
      </c>
      <c r="N38" s="17">
        <f ca="1">INDEX('Flow probs &amp; rates'!Z$5:Z$5999,A38)</f>
        <v>1.8120058218256813E-2</v>
      </c>
      <c r="O38" s="35" t="str">
        <f>INDEX('Flow probs &amp; rates'!$A$5:$A$5999,$A38)</f>
        <v>1991,10</v>
      </c>
      <c r="P38" s="12">
        <f t="shared" ca="1" si="14"/>
        <v>1.8120058218256813E-2</v>
      </c>
      <c r="R38" s="17">
        <f ca="1">1-INDEX('Flow probs &amp; rates'!U$5:U$5999,A38)-INDEX('Flow probs &amp; rates'!V$5:V$5999,A38)-INDEX('Flow probs &amp; rates'!Z$5:Z$5999,A38)</f>
        <v>0.95358030659050996</v>
      </c>
      <c r="S38" s="17">
        <f ca="1">INDEX('Flow probs &amp; rates'!W$5:W$5999,A38)-INDEX('Flow probs &amp; rates'!Z$5:Z$5999,A38)</f>
        <v>0.21069350515822108</v>
      </c>
      <c r="T38" s="35" t="str">
        <f>INDEX('Flow probs &amp; rates'!$A$5:$A$5999,$A38)</f>
        <v>1991,10</v>
      </c>
      <c r="U38" s="12">
        <f t="shared" ca="1" si="15"/>
        <v>0.95358030659050996</v>
      </c>
      <c r="V38" s="12">
        <f t="shared" ca="1" si="16"/>
        <v>0.21069350515822108</v>
      </c>
      <c r="X38" s="35" t="str">
        <f>INDEX('Flow probs &amp; rates'!$A$5:$A$5999,$A38)</f>
        <v>1991,10</v>
      </c>
      <c r="Y38" s="12">
        <f t="array" aca="1" ref="Y38:Z39" ca="1">$A$1:$B$2-U38:V39</f>
        <v>4.6419693409490037E-2</v>
      </c>
      <c r="Z38" s="12">
        <f ca="1"/>
        <v>-0.21069350515822108</v>
      </c>
      <c r="AB38" s="35" t="str">
        <f>INDEX('Flow probs &amp; rates'!$A$5:$A$5999,$A38)</f>
        <v>1991,10</v>
      </c>
      <c r="AC38" s="12">
        <f t="array" aca="1" ref="AC38:AD39" ca="1">MMULT(Y38:Z39,MMULT(U36:V37,MINVERSE(Y36:Z37)))</f>
        <v>0.94654552339587095</v>
      </c>
      <c r="AD38" s="12">
        <f ca="1"/>
        <v>0.20366246030990948</v>
      </c>
      <c r="AF38" s="35" t="str">
        <f>INDEX('Flow probs &amp; rates'!$A$5:$A$5999,$A38)</f>
        <v>1991,10</v>
      </c>
      <c r="AG38" s="12">
        <f>INDEX('Flow probs &amp; rates'!E$5:E$5999,A38)</f>
        <v>0.61472613491282779</v>
      </c>
      <c r="AI38" s="32" t="s">
        <v>477</v>
      </c>
      <c r="AJ38" s="12">
        <f t="array" aca="1" ref="AJ38:AJ39" ca="1">MMULT(U38:V39,AG38:AG39)+P38:P39</f>
        <v>0.6138645205091201</v>
      </c>
      <c r="AK38" s="12">
        <f t="array" aca="1" ref="AK38:AK39" ca="1">MMULT(-1*MINVERSE(G38:H39),L38:L39)</f>
        <v>0.59966416729562266</v>
      </c>
      <c r="AM38" s="12">
        <f t="shared" si="7"/>
        <v>-9.872081265654975E-4</v>
      </c>
      <c r="AO38" s="12">
        <f t="shared" ca="1" si="8"/>
        <v>7.9208140750559597E-3</v>
      </c>
      <c r="AQ38" s="12">
        <f t="array" aca="1" ref="AQ38:AQ39" ca="1">MMULT(Y38:Z39,AO38:AO39)+MMULT(AC38:AD39,AM36:AM37)</f>
        <v>-9.8722599900684187E-4</v>
      </c>
      <c r="AS38" s="30">
        <v>68</v>
      </c>
      <c r="AT38" s="70">
        <f t="shared" ca="1" si="17"/>
        <v>7.1391292069211687E-4</v>
      </c>
      <c r="AU38" s="70">
        <f t="shared" ca="1" si="9"/>
        <v>7.1378116165124396E-4</v>
      </c>
      <c r="AV38" s="12">
        <f t="shared" ca="1" si="10"/>
        <v>8.1759538599660703E-4</v>
      </c>
      <c r="AW38" s="12">
        <f t="shared" ca="1" si="11"/>
        <v>8.1749585317865436E-4</v>
      </c>
    </row>
    <row r="39" spans="1:49" x14ac:dyDescent="0.35">
      <c r="C39" s="35"/>
      <c r="D39" s="17">
        <f ca="1">INDEX('Flow probs &amp; rates'!AE$5:AE$5999,A38)-INDEX('Flow probs &amp; rates'!AK$5:AK$5999,A38)</f>
        <v>-3.3767982940592009E-3</v>
      </c>
      <c r="E39" s="17">
        <f ca="1">-INDEX('Flow probs &amp; rates'!AG$5:AG$5999,A38)-INDEX('Flow probs &amp; rates'!AI$5:AI$5999,A38)-INDEX('Flow probs &amp; rates'!AK$5:AK$5999,A38)</f>
        <v>-0.45565831337599655</v>
      </c>
      <c r="G39" s="12">
        <f t="shared" ca="1" si="12"/>
        <v>-3.3767982940592009E-3</v>
      </c>
      <c r="H39" s="12">
        <f t="shared" ca="1" si="13"/>
        <v>-0.45565831337599655</v>
      </c>
      <c r="J39" s="17">
        <f ca="1">INDEX('Flow probs &amp; rates'!AK$5:AK$5999,A38)</f>
        <v>2.3037631159432501E-2</v>
      </c>
      <c r="K39" s="35"/>
      <c r="L39" s="12">
        <f t="shared" ca="1" si="18"/>
        <v>2.3037631159432501E-2</v>
      </c>
      <c r="N39" s="17">
        <f ca="1">INDEX('Flow probs &amp; rates'!AA$5:AA$5999,A38)</f>
        <v>1.8476858059488479E-2</v>
      </c>
      <c r="O39" s="35"/>
      <c r="P39" s="12">
        <f t="shared" ca="1" si="14"/>
        <v>1.8476858059488479E-2</v>
      </c>
      <c r="R39" s="17">
        <f ca="1">INDEX('Flow probs &amp; rates'!U$5:U$5999,A38)-INDEX('Flow probs &amp; rates'!AA$5:AA$5999,A38)</f>
        <v>-2.6430663830664357E-3</v>
      </c>
      <c r="S39" s="17">
        <f ca="1">1-INDEX('Flow probs &amp; rates'!W$5:W$5999,A38)-INDEX('Flow probs &amp; rates'!Y$5:Y$5999,A38)-INDEX('Flow probs &amp; rates'!AA$5:AA$5999,A38)</f>
        <v>0.63370013712898177</v>
      </c>
      <c r="T39" s="35"/>
      <c r="U39" s="12">
        <f t="shared" ca="1" si="15"/>
        <v>-2.6430663830664357E-3</v>
      </c>
      <c r="V39" s="12">
        <f t="shared" ca="1" si="16"/>
        <v>0.63370013712898177</v>
      </c>
      <c r="X39" s="35"/>
      <c r="Y39" s="12">
        <f ca="1"/>
        <v>2.6430663830664357E-3</v>
      </c>
      <c r="Z39" s="12">
        <f ca="1"/>
        <v>0.36629986287101823</v>
      </c>
      <c r="AB39" s="35"/>
      <c r="AC39" s="12">
        <f ca="1"/>
        <v>2.113236826430856E-2</v>
      </c>
      <c r="AD39" s="12">
        <f ca="1"/>
        <v>0.6500953855431677</v>
      </c>
      <c r="AF39" s="35"/>
      <c r="AG39" s="12">
        <f>INDEX('Flow probs &amp; rates'!F$5:F$5999,A38)</f>
        <v>4.5344188869587056E-2</v>
      </c>
      <c r="AJ39" s="12">
        <f ca="1"/>
        <v>4.5586714782167789E-2</v>
      </c>
      <c r="AK39" s="12">
        <f ca="1"/>
        <v>4.6115006805463744E-2</v>
      </c>
      <c r="AM39" s="12">
        <f t="shared" si="7"/>
        <v>3.785965031588498E-4</v>
      </c>
      <c r="AO39" s="12">
        <f t="shared" ca="1" si="8"/>
        <v>2.0720607025932272E-3</v>
      </c>
      <c r="AQ39" s="12">
        <f ca="1"/>
        <v>3.7857834535883405E-4</v>
      </c>
      <c r="AS39" s="30">
        <v>70</v>
      </c>
      <c r="AT39" s="70">
        <f t="shared" ca="1" si="17"/>
        <v>1.0797661550987492E-4</v>
      </c>
      <c r="AU39" s="70">
        <f t="shared" ca="1" si="9"/>
        <v>1.0800789753725505E-4</v>
      </c>
      <c r="AV39" s="12">
        <f t="shared" ca="1" si="10"/>
        <v>-8.2836060825000613E-5</v>
      </c>
      <c r="AW39" s="12">
        <f t="shared" ca="1" si="11"/>
        <v>-8.2816289617536321E-5</v>
      </c>
    </row>
    <row r="40" spans="1:49" x14ac:dyDescent="0.35">
      <c r="A40" s="12">
        <v>19</v>
      </c>
      <c r="C40" s="35" t="str">
        <f>INDEX('Flow probs &amp; rates'!$A$5:$A$5999,$A40)</f>
        <v>1991,11</v>
      </c>
      <c r="D40" s="17">
        <f ca="1">-INDEX('Flow probs &amp; rates'!AE$5:AE$5999,A40)-INDEX('Flow probs &amp; rates'!AF$5:AF$5999,A40)-INDEX('Flow probs &amp; rates'!AJ$5:AJ$5999,A40)</f>
        <v>-4.5299199935502993E-2</v>
      </c>
      <c r="E40" s="17">
        <f ca="1">INDEX('Flow probs &amp; rates'!AG$5:AG$5999,A40)-INDEX('Flow probs &amp; rates'!AJ$5:AJ$5999,A40)</f>
        <v>0.27591980018989937</v>
      </c>
      <c r="G40" s="12">
        <f t="shared" ca="1" si="12"/>
        <v>-4.5299199935502993E-2</v>
      </c>
      <c r="H40" s="12">
        <f t="shared" ca="1" si="13"/>
        <v>0.27591980018989937</v>
      </c>
      <c r="J40" s="17">
        <f ca="1">INDEX('Flow probs &amp; rates'!AJ$5:AJ$5999,A40)</f>
        <v>1.7060408599538598E-2</v>
      </c>
      <c r="K40" s="35" t="str">
        <f>INDEX('Flow probs &amp; rates'!$A$5:$A$5999,$A40)</f>
        <v>1991,11</v>
      </c>
      <c r="L40" s="12">
        <f t="shared" ca="1" si="18"/>
        <v>1.7060408599538598E-2</v>
      </c>
      <c r="N40" s="17">
        <f ca="1">INDEX('Flow probs &amp; rates'!Z$5:Z$5999,A40)</f>
        <v>1.9617073931577023E-2</v>
      </c>
      <c r="O40" s="35" t="str">
        <f>INDEX('Flow probs &amp; rates'!$A$5:$A$5999,$A40)</f>
        <v>1991,11</v>
      </c>
      <c r="P40" s="12">
        <f t="shared" ca="1" si="14"/>
        <v>1.9617073931577023E-2</v>
      </c>
      <c r="R40" s="17">
        <f ca="1">1-INDEX('Flow probs &amp; rates'!U$5:U$5999,A40)-INDEX('Flow probs &amp; rates'!V$5:V$5999,A40)-INDEX('Flow probs &amp; rates'!Z$5:Z$5999,A40)</f>
        <v>0.95491162207142732</v>
      </c>
      <c r="S40" s="17">
        <f ca="1">INDEX('Flow probs &amp; rates'!W$5:W$5999,A40)-INDEX('Flow probs &amp; rates'!Z$5:Z$5999,A40)</f>
        <v>0.21663589957137505</v>
      </c>
      <c r="T40" s="35" t="str">
        <f>INDEX('Flow probs &amp; rates'!$A$5:$A$5999,$A40)</f>
        <v>1991,11</v>
      </c>
      <c r="U40" s="12">
        <f t="shared" ca="1" si="15"/>
        <v>0.95491162207142732</v>
      </c>
      <c r="V40" s="12">
        <f t="shared" ca="1" si="16"/>
        <v>0.21663589957137505</v>
      </c>
      <c r="X40" s="35" t="str">
        <f>INDEX('Flow probs &amp; rates'!$A$5:$A$5999,$A40)</f>
        <v>1991,11</v>
      </c>
      <c r="Y40" s="12">
        <f t="array" aca="1" ref="Y40:Z41" ca="1">$A$1:$B$2-U40:V41</f>
        <v>4.5088377928572676E-2</v>
      </c>
      <c r="Z40" s="12">
        <f ca="1"/>
        <v>-0.21663589957137505</v>
      </c>
      <c r="AB40" s="35" t="str">
        <f>INDEX('Flow probs &amp; rates'!$A$5:$A$5999,$A40)</f>
        <v>1991,11</v>
      </c>
      <c r="AC40" s="12">
        <f t="array" aca="1" ref="AC40:AD41" ca="1">MMULT(Y40:Z41,MMULT(U38:V39,MINVERSE(Y38:Z39)))</f>
        <v>0.92803555883033106</v>
      </c>
      <c r="AD40" s="12">
        <f ca="1"/>
        <v>0.18495418860562202</v>
      </c>
      <c r="AF40" s="35" t="str">
        <f>INDEX('Flow probs &amp; rates'!$A$5:$A$5999,$A40)</f>
        <v>1991,11</v>
      </c>
      <c r="AG40" s="12">
        <f>INDEX('Flow probs &amp; rates'!E$5:E$5999,A40)</f>
        <v>0.61644938369698177</v>
      </c>
      <c r="AI40" s="32" t="s">
        <v>478</v>
      </c>
      <c r="AJ40" s="12">
        <f t="array" aca="1" ref="AJ40:AJ41" ca="1">MMULT(U40:V41,AG40:AG41)+P40:P41</f>
        <v>0.61814879907663989</v>
      </c>
      <c r="AK40" s="12">
        <f t="array" aca="1" ref="AK40:AK41" ca="1">MMULT(-1*MINVERSE(G40:H41),L40:L41)</f>
        <v>0.65342855392837262</v>
      </c>
      <c r="AM40" s="12">
        <f t="shared" si="7"/>
        <v>1.7232487841539745E-3</v>
      </c>
      <c r="AO40" s="12">
        <f t="shared" ca="1" si="8"/>
        <v>5.3764386632749961E-2</v>
      </c>
      <c r="AQ40" s="12">
        <f t="array" aca="1" ref="AQ40:AQ41" ca="1">MMULT(Y40:Z41,AO40:AO41)+MMULT(AC40:AD41,AM38:AM39)</f>
        <v>1.7229929159189765E-3</v>
      </c>
      <c r="AS40" s="30">
        <v>72</v>
      </c>
      <c r="AT40" s="70">
        <f t="shared" ca="1" si="17"/>
        <v>-1.61395089267935E-4</v>
      </c>
      <c r="AU40" s="70">
        <f t="shared" ca="1" si="9"/>
        <v>-1.6138534347335078E-4</v>
      </c>
      <c r="AV40" s="12">
        <f t="shared" ca="1" si="10"/>
        <v>-1.2413697935163698E-3</v>
      </c>
      <c r="AW40" s="12">
        <f t="shared" ca="1" si="11"/>
        <v>-1.2413625646837188E-3</v>
      </c>
    </row>
    <row r="41" spans="1:49" x14ac:dyDescent="0.35">
      <c r="C41" s="35"/>
      <c r="D41" s="17">
        <f ca="1">INDEX('Flow probs &amp; rates'!AE$5:AE$5999,A40)-INDEX('Flow probs &amp; rates'!AK$5:AK$5999,A40)</f>
        <v>-6.965619672997303E-3</v>
      </c>
      <c r="E41" s="17">
        <f ca="1">-INDEX('Flow probs &amp; rates'!AG$5:AG$5999,A40)-INDEX('Flow probs &amp; rates'!AI$5:AI$5999,A40)-INDEX('Flow probs &amp; rates'!AK$5:AK$5999,A40)</f>
        <v>-0.45147753524532286</v>
      </c>
      <c r="G41" s="12">
        <f t="shared" ca="1" si="12"/>
        <v>-6.965619672997303E-3</v>
      </c>
      <c r="H41" s="12">
        <f t="shared" ca="1" si="13"/>
        <v>-0.45147753524532286</v>
      </c>
      <c r="J41" s="17">
        <f ca="1">INDEX('Flow probs &amp; rates'!AK$5:AK$5999,A40)</f>
        <v>2.5069269740357902E-2</v>
      </c>
      <c r="K41" s="35"/>
      <c r="L41" s="12">
        <f t="shared" ca="1" si="18"/>
        <v>2.5069269740357902E-2</v>
      </c>
      <c r="N41" s="17">
        <f ca="1">INDEX('Flow probs &amp; rates'!AA$5:AA$5999,A40)</f>
        <v>2.0114747106559024E-2</v>
      </c>
      <c r="O41" s="35"/>
      <c r="P41" s="12">
        <f t="shared" ca="1" si="14"/>
        <v>2.0114747106559024E-2</v>
      </c>
      <c r="R41" s="17">
        <f ca="1">INDEX('Flow probs &amp; rates'!U$5:U$5999,A40)-INDEX('Flow probs &amp; rates'!AA$5:AA$5999,A40)</f>
        <v>-5.466235252507029E-3</v>
      </c>
      <c r="S41" s="17">
        <f ca="1">1-INDEX('Flow probs &amp; rates'!W$5:W$5999,A40)-INDEX('Flow probs &amp; rates'!Y$5:Y$5999,A40)-INDEX('Flow probs &amp; rates'!AA$5:AA$5999,A40)</f>
        <v>0.63598718065833448</v>
      </c>
      <c r="T41" s="35"/>
      <c r="U41" s="12">
        <f t="shared" ca="1" si="15"/>
        <v>-5.466235252507029E-3</v>
      </c>
      <c r="V41" s="12">
        <f t="shared" ca="1" si="16"/>
        <v>0.63598718065833448</v>
      </c>
      <c r="X41" s="35"/>
      <c r="Y41" s="12">
        <f ca="1"/>
        <v>5.466235252507029E-3</v>
      </c>
      <c r="Z41" s="12">
        <f ca="1"/>
        <v>0.36401281934166552</v>
      </c>
      <c r="AB41" s="35"/>
      <c r="AC41" s="12">
        <f ca="1"/>
        <v>5.3767661800070303E-2</v>
      </c>
      <c r="AD41" s="12">
        <f ca="1"/>
        <v>0.66381452895419035</v>
      </c>
      <c r="AF41" s="35"/>
      <c r="AG41" s="12">
        <f>INDEX('Flow probs &amp; rates'!F$5:F$5999,A40)</f>
        <v>4.5592832275668835E-2</v>
      </c>
      <c r="AJ41" s="12">
        <f ca="1"/>
        <v>4.5741546611239289E-2</v>
      </c>
      <c r="AK41" s="12">
        <f ca="1"/>
        <v>4.5445749452555521E-2</v>
      </c>
      <c r="AM41" s="12">
        <f t="shared" si="7"/>
        <v>2.4864340608177909E-4</v>
      </c>
      <c r="AO41" s="12">
        <f t="shared" ca="1" si="8"/>
        <v>-6.6925735290822297E-4</v>
      </c>
      <c r="AQ41" s="12">
        <f ca="1"/>
        <v>2.4850851637673406E-4</v>
      </c>
      <c r="AS41" s="30">
        <v>74</v>
      </c>
      <c r="AT41" s="70">
        <f t="shared" ca="1" si="17"/>
        <v>5.6859737435377422E-4</v>
      </c>
      <c r="AU41" s="70">
        <f t="shared" ca="1" si="9"/>
        <v>5.6857774309284487E-4</v>
      </c>
      <c r="AV41" s="12">
        <f t="shared" ca="1" si="10"/>
        <v>-7.6771260531173502E-4</v>
      </c>
      <c r="AW41" s="12">
        <f t="shared" ca="1" si="11"/>
        <v>-7.6772008935166816E-4</v>
      </c>
    </row>
    <row r="42" spans="1:49" x14ac:dyDescent="0.35">
      <c r="A42" s="12">
        <v>20</v>
      </c>
      <c r="C42" s="35" t="str">
        <f>INDEX('Flow probs &amp; rates'!$A$5:$A$5999,$A42)</f>
        <v>1991,12</v>
      </c>
      <c r="D42" s="17">
        <f ca="1">-INDEX('Flow probs &amp; rates'!AE$5:AE$5999,A42)-INDEX('Flow probs &amp; rates'!AF$5:AF$5999,A42)-INDEX('Flow probs &amp; rates'!AJ$5:AJ$5999,A42)</f>
        <v>-4.36666237180195E-2</v>
      </c>
      <c r="E42" s="17">
        <f ca="1">INDEX('Flow probs &amp; rates'!AG$5:AG$5999,A42)-INDEX('Flow probs &amp; rates'!AJ$5:AJ$5999,A42)</f>
        <v>0.24965462245340847</v>
      </c>
      <c r="G42" s="12">
        <f t="shared" ca="1" si="12"/>
        <v>-4.36666237180195E-2</v>
      </c>
      <c r="H42" s="12">
        <f t="shared" ca="1" si="13"/>
        <v>0.24965462245340847</v>
      </c>
      <c r="J42" s="17">
        <f ca="1">INDEX('Flow probs &amp; rates'!AJ$5:AJ$5999,A42)</f>
        <v>1.41331937307515E-2</v>
      </c>
      <c r="K42" s="35" t="str">
        <f>INDEX('Flow probs &amp; rates'!$A$5:$A$5999,$A42)</f>
        <v>1991,12</v>
      </c>
      <c r="L42" s="12">
        <f t="shared" ca="1" si="18"/>
        <v>1.41331937307515E-2</v>
      </c>
      <c r="N42" s="17">
        <f ca="1">INDEX('Flow probs &amp; rates'!Z$5:Z$5999,A42)</f>
        <v>1.6279942455987611E-2</v>
      </c>
      <c r="O42" s="35" t="str">
        <f>INDEX('Flow probs &amp; rates'!$A$5:$A$5999,$A42)</f>
        <v>1991,12</v>
      </c>
      <c r="P42" s="12">
        <f t="shared" ca="1" si="14"/>
        <v>1.6279942455987611E-2</v>
      </c>
      <c r="R42" s="17">
        <f ca="1">1-INDEX('Flow probs &amp; rates'!U$5:U$5999,A42)-INDEX('Flow probs &amp; rates'!V$5:V$5999,A42)-INDEX('Flow probs &amp; rates'!Z$5:Z$5999,A42)</f>
        <v>0.95680292611752937</v>
      </c>
      <c r="S42" s="17">
        <f ca="1">INDEX('Flow probs &amp; rates'!W$5:W$5999,A42)-INDEX('Flow probs &amp; rates'!Z$5:Z$5999,A42)</f>
        <v>0.19855584674351531</v>
      </c>
      <c r="T42" s="35" t="str">
        <f>INDEX('Flow probs &amp; rates'!$A$5:$A$5999,$A42)</f>
        <v>1991,12</v>
      </c>
      <c r="U42" s="12">
        <f t="shared" ca="1" si="15"/>
        <v>0.95680292611752937</v>
      </c>
      <c r="V42" s="12">
        <f t="shared" ca="1" si="16"/>
        <v>0.19855584674351531</v>
      </c>
      <c r="X42" s="35" t="str">
        <f>INDEX('Flow probs &amp; rates'!$A$5:$A$5999,$A42)</f>
        <v>1991,12</v>
      </c>
      <c r="Y42" s="12">
        <f t="array" aca="1" ref="Y42:Z43" ca="1">$A$1:$B$2-U42:V43</f>
        <v>4.3197073882470627E-2</v>
      </c>
      <c r="Z42" s="12">
        <f ca="1"/>
        <v>-0.19855584674351531</v>
      </c>
      <c r="AB42" s="35" t="str">
        <f>INDEX('Flow probs &amp; rates'!$A$5:$A$5999,$A42)</f>
        <v>1991,12</v>
      </c>
      <c r="AC42" s="12">
        <f t="array" aca="1" ref="AC42:AD43" ca="1">MMULT(Y42:Z43,MMULT(U40:V41,MINVERSE(Y40:Z41)))</f>
        <v>0.91206280815041063</v>
      </c>
      <c r="AD42" s="12">
        <f ca="1"/>
        <v>0.22159826909636865</v>
      </c>
      <c r="AF42" s="35" t="str">
        <f>INDEX('Flow probs &amp; rates'!$A$5:$A$5999,$A42)</f>
        <v>1991,12</v>
      </c>
      <c r="AG42" s="12">
        <f>INDEX('Flow probs &amp; rates'!E$5:E$5999,A42)</f>
        <v>0.61515323999853788</v>
      </c>
      <c r="AI42" s="32" t="s">
        <v>479</v>
      </c>
      <c r="AJ42" s="12">
        <f t="array" aca="1" ref="AJ42:AJ43" ca="1">MMULT(U42:V43,AG42:AG43)+P42:P43</f>
        <v>0.61402829096040878</v>
      </c>
      <c r="AK42" s="12">
        <f t="array" aca="1" ref="AK42:AK43" ca="1">MMULT(-1*MINVERSE(G42:H43),L42:L43)</f>
        <v>0.59513034409363086</v>
      </c>
      <c r="AM42" s="12">
        <f t="shared" si="7"/>
        <v>-1.2961436984438857E-3</v>
      </c>
      <c r="AO42" s="12">
        <f t="shared" ca="1" si="8"/>
        <v>-5.8298209834741765E-2</v>
      </c>
      <c r="AQ42" s="12">
        <f t="array" aca="1" ref="AQ42:AQ43" ca="1">MMULT(Y42:Z43,AO42:AO43)+MMULT(AC42:AD43,AM40:AM41)</f>
        <v>-1.2958419040615308E-3</v>
      </c>
      <c r="AS42" s="30">
        <v>76</v>
      </c>
      <c r="AT42" s="70">
        <f t="shared" ca="1" si="17"/>
        <v>9.3166029492508518E-4</v>
      </c>
      <c r="AU42" s="70">
        <f t="shared" ca="1" si="9"/>
        <v>9.3163795175679851E-4</v>
      </c>
      <c r="AV42" s="12">
        <f t="shared" ca="1" si="10"/>
        <v>-6.8790010740423652E-4</v>
      </c>
      <c r="AW42" s="12">
        <f t="shared" ca="1" si="11"/>
        <v>-6.8790850921753499E-4</v>
      </c>
    </row>
    <row r="43" spans="1:49" x14ac:dyDescent="0.35">
      <c r="C43" s="35"/>
      <c r="D43" s="17">
        <f ca="1">INDEX('Flow probs &amp; rates'!AE$5:AE$5999,A42)-INDEX('Flow probs &amp; rates'!AK$5:AK$5999,A42)</f>
        <v>-4.4848367074392E-3</v>
      </c>
      <c r="E43" s="17">
        <f ca="1">-INDEX('Flow probs &amp; rates'!AG$5:AG$5999,A42)-INDEX('Flow probs &amp; rates'!AI$5:AI$5999,A42)-INDEX('Flow probs &amp; rates'!AK$5:AK$5999,A42)</f>
        <v>-0.42607918787114529</v>
      </c>
      <c r="G43" s="12">
        <f t="shared" ca="1" si="12"/>
        <v>-4.4848367074392E-3</v>
      </c>
      <c r="H43" s="12">
        <f t="shared" ca="1" si="13"/>
        <v>-0.42607918787114529</v>
      </c>
      <c r="J43" s="17">
        <f ca="1">INDEX('Flow probs &amp; rates'!AK$5:AK$5999,A42)</f>
        <v>2.2900219750799301E-2</v>
      </c>
      <c r="K43" s="35"/>
      <c r="L43" s="12">
        <f t="shared" ca="1" si="18"/>
        <v>2.2900219750799301E-2</v>
      </c>
      <c r="N43" s="17">
        <f ca="1">INDEX('Flow probs &amp; rates'!AA$5:AA$5999,A42)</f>
        <v>1.861452727469794E-2</v>
      </c>
      <c r="O43" s="35"/>
      <c r="P43" s="12">
        <f t="shared" ca="1" si="14"/>
        <v>1.861452727469794E-2</v>
      </c>
      <c r="R43" s="17">
        <f ca="1">INDEX('Flow probs &amp; rates'!U$5:U$5999,A42)-INDEX('Flow probs &amp; rates'!AA$5:AA$5999,A42)</f>
        <v>-3.565002716482097E-3</v>
      </c>
      <c r="S43" s="17">
        <f ca="1">1-INDEX('Flow probs &amp; rates'!W$5:W$5999,A42)-INDEX('Flow probs &amp; rates'!Y$5:Y$5999,A42)-INDEX('Flow probs &amp; rates'!AA$5:AA$5999,A42)</f>
        <v>0.65265003433398905</v>
      </c>
      <c r="T43" s="35"/>
      <c r="U43" s="12">
        <f t="shared" ca="1" si="15"/>
        <v>-3.565002716482097E-3</v>
      </c>
      <c r="V43" s="12">
        <f t="shared" ca="1" si="16"/>
        <v>0.65265003433398905</v>
      </c>
      <c r="X43" s="35"/>
      <c r="Y43" s="12">
        <f ca="1"/>
        <v>3.565002716482097E-3</v>
      </c>
      <c r="Z43" s="12">
        <f ca="1"/>
        <v>0.34734996566601095</v>
      </c>
      <c r="AB43" s="35"/>
      <c r="AC43" s="12">
        <f ca="1"/>
        <v>-3.7718114945746117E-2</v>
      </c>
      <c r="AD43" s="12">
        <f ca="1"/>
        <v>0.58654894506433108</v>
      </c>
      <c r="AF43" s="35"/>
      <c r="AG43" s="12">
        <f>INDEX('Flow probs &amp; rates'!F$5:F$5999,A42)</f>
        <v>4.6173047097343559E-2</v>
      </c>
      <c r="AJ43" s="12">
        <f ca="1"/>
        <v>4.6556345076436557E-2</v>
      </c>
      <c r="AK43" s="12">
        <f ca="1"/>
        <v>4.7482153350366318E-2</v>
      </c>
      <c r="AM43" s="12">
        <f t="shared" si="7"/>
        <v>5.8021482167472382E-4</v>
      </c>
      <c r="AO43" s="12">
        <f t="shared" ca="1" si="8"/>
        <v>2.0364038978107971E-3</v>
      </c>
      <c r="AQ43" s="12">
        <f ca="1"/>
        <v>5.8035537937344635E-4</v>
      </c>
      <c r="AS43" s="30">
        <v>78</v>
      </c>
      <c r="AT43" s="70">
        <f t="shared" ca="1" si="17"/>
        <v>-8.246554756184965E-4</v>
      </c>
      <c r="AU43" s="70">
        <f t="shared" ca="1" si="9"/>
        <v>-8.2461881487156188E-4</v>
      </c>
      <c r="AV43" s="12">
        <f t="shared" ca="1" si="10"/>
        <v>2.4180741471462042E-4</v>
      </c>
      <c r="AW43" s="12">
        <f t="shared" ca="1" si="11"/>
        <v>2.4181641034055803E-4</v>
      </c>
    </row>
    <row r="44" spans="1:49" x14ac:dyDescent="0.35">
      <c r="A44" s="12">
        <v>21</v>
      </c>
      <c r="C44" s="35" t="str">
        <f>INDEX('Flow probs &amp; rates'!$A$5:$A$5999,$A44)</f>
        <v>1992,1</v>
      </c>
      <c r="D44" s="17">
        <f ca="1">-INDEX('Flow probs &amp; rates'!AE$5:AE$5999,A44)-INDEX('Flow probs &amp; rates'!AF$5:AF$5999,A44)-INDEX('Flow probs &amp; rates'!AJ$5:AJ$5999,A44)</f>
        <v>-4.5139894932403703E-2</v>
      </c>
      <c r="E44" s="17">
        <f ca="1">INDEX('Flow probs &amp; rates'!AG$5:AG$5999,A44)-INDEX('Flow probs &amp; rates'!AJ$5:AJ$5999,A44)</f>
        <v>0.25858768583405178</v>
      </c>
      <c r="G44" s="12">
        <f t="shared" ca="1" si="12"/>
        <v>-4.5139894932403703E-2</v>
      </c>
      <c r="H44" s="12">
        <f t="shared" ca="1" si="13"/>
        <v>0.25858768583405178</v>
      </c>
      <c r="J44" s="17">
        <f ca="1">INDEX('Flow probs &amp; rates'!AJ$5:AJ$5999,A44)</f>
        <v>1.50834879736062E-2</v>
      </c>
      <c r="K44" s="35" t="str">
        <f>INDEX('Flow probs &amp; rates'!$A$5:$A$5999,$A44)</f>
        <v>1992,1</v>
      </c>
      <c r="L44" s="12">
        <f t="shared" ca="1" si="18"/>
        <v>1.50834879736062E-2</v>
      </c>
      <c r="N44" s="17">
        <f ca="1">INDEX('Flow probs &amp; rates'!Z$5:Z$5999,A44)</f>
        <v>1.7264999477133048E-2</v>
      </c>
      <c r="O44" s="35" t="str">
        <f>INDEX('Flow probs &amp; rates'!$A$5:$A$5999,$A44)</f>
        <v>1992,1</v>
      </c>
      <c r="P44" s="12">
        <f t="shared" ca="1" si="14"/>
        <v>1.7264999477133048E-2</v>
      </c>
      <c r="R44" s="17">
        <f ca="1">1-INDEX('Flow probs &amp; rates'!U$5:U$5999,A44)-INDEX('Flow probs &amp; rates'!V$5:V$5999,A44)-INDEX('Flow probs &amp; rates'!Z$5:Z$5999,A44)</f>
        <v>0.9554646456701581</v>
      </c>
      <c r="S44" s="17">
        <f ca="1">INDEX('Flow probs &amp; rates'!W$5:W$5999,A44)-INDEX('Flow probs &amp; rates'!Z$5:Z$5999,A44)</f>
        <v>0.20490294376213</v>
      </c>
      <c r="T44" s="35" t="str">
        <f>INDEX('Flow probs &amp; rates'!$A$5:$A$5999,$A44)</f>
        <v>1992,1</v>
      </c>
      <c r="U44" s="12">
        <f t="shared" ca="1" si="15"/>
        <v>0.9554646456701581</v>
      </c>
      <c r="V44" s="12">
        <f t="shared" ca="1" si="16"/>
        <v>0.20490294376213</v>
      </c>
      <c r="X44" s="35" t="str">
        <f>INDEX('Flow probs &amp; rates'!$A$5:$A$5999,$A44)</f>
        <v>1992,1</v>
      </c>
      <c r="Y44" s="12">
        <f t="array" aca="1" ref="Y44:Z45" ca="1">$A$1:$B$2-U44:V45</f>
        <v>4.4535354329841903E-2</v>
      </c>
      <c r="Z44" s="12">
        <f ca="1"/>
        <v>-0.20490294376213</v>
      </c>
      <c r="AB44" s="35" t="str">
        <f>INDEX('Flow probs &amp; rates'!$A$5:$A$5999,$A44)</f>
        <v>1992,1</v>
      </c>
      <c r="AC44" s="12">
        <f t="array" aca="1" ref="AC44:AD45" ca="1">MMULT(Y44:Z45,MMULT(U42:V43,MINVERSE(Y42:Z43)))</f>
        <v>0.98648985534915223</v>
      </c>
      <c r="AD44" s="12">
        <f ca="1"/>
        <v>0.20436498418568771</v>
      </c>
      <c r="AF44" s="35" t="str">
        <f>INDEX('Flow probs &amp; rates'!$A$5:$A$5999,$A44)</f>
        <v>1992,1</v>
      </c>
      <c r="AG44" s="12">
        <f>INDEX('Flow probs &amp; rates'!E$5:E$5999,A44)</f>
        <v>0.61448316523789892</v>
      </c>
      <c r="AI44" s="32" t="s">
        <v>480</v>
      </c>
      <c r="AJ44" s="12">
        <f t="array" aca="1" ref="AJ44:AJ45" ca="1">MMULT(U44:V45,AG44:AG45)+P44:P45</f>
        <v>0.61393018525857646</v>
      </c>
      <c r="AK44" s="12">
        <f t="array" aca="1" ref="AK44:AK45" ca="1">MMULT(-1*MINVERSE(G44:H45),L44:L45)</f>
        <v>0.60603420176447353</v>
      </c>
      <c r="AM44" s="12">
        <f t="shared" si="7"/>
        <v>-6.7007476063896121E-4</v>
      </c>
      <c r="AO44" s="12">
        <f t="shared" ca="1" si="8"/>
        <v>1.0903857670842676E-2</v>
      </c>
      <c r="AQ44" s="12">
        <f t="array" aca="1" ref="AQ44:AQ45" ca="1">MMULT(Y44:Z45,AO44:AO45)+MMULT(AC44:AD45,AM42:AM43)</f>
        <v>-6.7011710204488244E-4</v>
      </c>
      <c r="AS44" s="30">
        <v>80</v>
      </c>
      <c r="AT44" s="70">
        <f t="shared" ca="1" si="17"/>
        <v>2.8177874913768441E-3</v>
      </c>
      <c r="AU44" s="70">
        <f t="shared" ca="1" si="9"/>
        <v>2.8175976637916794E-3</v>
      </c>
      <c r="AV44" s="12">
        <f t="shared" ca="1" si="10"/>
        <v>1.6409102113832535E-4</v>
      </c>
      <c r="AW44" s="12">
        <f t="shared" ca="1" si="11"/>
        <v>1.6400527393166606E-4</v>
      </c>
    </row>
    <row r="45" spans="1:49" x14ac:dyDescent="0.35">
      <c r="C45" s="35"/>
      <c r="D45" s="17">
        <f ca="1">INDEX('Flow probs &amp; rates'!AE$5:AE$5999,A44)-INDEX('Flow probs &amp; rates'!AK$5:AK$5999,A44)</f>
        <v>-3.6981622726142971E-3</v>
      </c>
      <c r="E45" s="17">
        <f ca="1">-INDEX('Flow probs &amp; rates'!AG$5:AG$5999,A44)-INDEX('Flow probs &amp; rates'!AI$5:AI$5999,A44)-INDEX('Flow probs &amp; rates'!AK$5:AK$5999,A44)</f>
        <v>-0.4323432980479876</v>
      </c>
      <c r="G45" s="12">
        <f t="shared" ca="1" si="12"/>
        <v>-3.6981622726142971E-3</v>
      </c>
      <c r="H45" s="12">
        <f t="shared" ca="1" si="13"/>
        <v>-0.4323432980479876</v>
      </c>
      <c r="J45" s="17">
        <f ca="1">INDEX('Flow probs &amp; rates'!AK$5:AK$5999,A44)</f>
        <v>2.2760661537269598E-2</v>
      </c>
      <c r="K45" s="35"/>
      <c r="L45" s="12">
        <f t="shared" ca="1" si="18"/>
        <v>2.2760661537269598E-2</v>
      </c>
      <c r="N45" s="17">
        <f ca="1">INDEX('Flow probs &amp; rates'!AA$5:AA$5999,A44)</f>
        <v>1.8450717025774364E-2</v>
      </c>
      <c r="O45" s="35"/>
      <c r="P45" s="12">
        <f t="shared" ca="1" si="14"/>
        <v>1.8450717025774364E-2</v>
      </c>
      <c r="R45" s="17">
        <f ca="1">INDEX('Flow probs &amp; rates'!U$5:U$5999,A44)-INDEX('Flow probs &amp; rates'!AA$5:AA$5999,A44)</f>
        <v>-2.9282160432684279E-3</v>
      </c>
      <c r="S45" s="17">
        <f ca="1">1-INDEX('Flow probs &amp; rates'!W$5:W$5999,A44)-INDEX('Flow probs &amp; rates'!Y$5:Y$5999,A44)-INDEX('Flow probs &amp; rates'!AA$5:AA$5999,A44)</f>
        <v>0.64863504547629613</v>
      </c>
      <c r="T45" s="35"/>
      <c r="U45" s="12">
        <f t="shared" ca="1" si="15"/>
        <v>-2.9282160432684279E-3</v>
      </c>
      <c r="V45" s="12">
        <f t="shared" ca="1" si="16"/>
        <v>0.64863504547629613</v>
      </c>
      <c r="X45" s="35"/>
      <c r="Y45" s="12">
        <f ca="1"/>
        <v>2.9282160432684279E-3</v>
      </c>
      <c r="Z45" s="12">
        <f ca="1"/>
        <v>0.35136495452370387</v>
      </c>
      <c r="AB45" s="35"/>
      <c r="AC45" s="12">
        <f ca="1"/>
        <v>-1.7916503051078114E-2</v>
      </c>
      <c r="AD45" s="12">
        <f ca="1"/>
        <v>0.65162619832593083</v>
      </c>
      <c r="AF45" s="35"/>
      <c r="AG45" s="12">
        <f>INDEX('Flow probs &amp; rates'!F$5:F$5999,A44)</f>
        <v>4.6598871943106697E-2</v>
      </c>
      <c r="AJ45" s="12">
        <f ca="1"/>
        <v>4.6877038984967492E-2</v>
      </c>
      <c r="AK45" s="12">
        <f ca="1"/>
        <v>4.7461007974530373E-2</v>
      </c>
      <c r="AM45" s="12">
        <f t="shared" si="7"/>
        <v>4.2582484576313834E-4</v>
      </c>
      <c r="AO45" s="12">
        <f t="shared" ca="1" si="8"/>
        <v>-2.114537583594589E-5</v>
      </c>
      <c r="AQ45" s="12">
        <f ca="1"/>
        <v>4.25804647934357E-4</v>
      </c>
      <c r="AS45" s="30">
        <v>82</v>
      </c>
      <c r="AT45" s="70">
        <f t="shared" ca="1" si="17"/>
        <v>3.5970608443336438E-4</v>
      </c>
      <c r="AU45" s="70">
        <f t="shared" ca="1" si="9"/>
        <v>3.5988530573914049E-4</v>
      </c>
      <c r="AV45" s="12">
        <f t="shared" ca="1" si="10"/>
        <v>-1.8485376989907376E-4</v>
      </c>
      <c r="AW45" s="12">
        <f t="shared" ca="1" si="11"/>
        <v>-1.8477744725156625E-4</v>
      </c>
    </row>
    <row r="46" spans="1:49" x14ac:dyDescent="0.35">
      <c r="A46" s="12">
        <v>22</v>
      </c>
      <c r="C46" s="35" t="str">
        <f>INDEX('Flow probs &amp; rates'!$A$5:$A$5999,$A46)</f>
        <v>1992,2</v>
      </c>
      <c r="D46" s="17">
        <f ca="1">-INDEX('Flow probs &amp; rates'!AE$5:AE$5999,A46)-INDEX('Flow probs &amp; rates'!AF$5:AF$5999,A46)-INDEX('Flow probs &amp; rates'!AJ$5:AJ$5999,A46)</f>
        <v>-4.5979933154437796E-2</v>
      </c>
      <c r="E46" s="17">
        <f ca="1">INDEX('Flow probs &amp; rates'!AG$5:AG$5999,A46)-INDEX('Flow probs &amp; rates'!AJ$5:AJ$5999,A46)</f>
        <v>0.23932909773295619</v>
      </c>
      <c r="G46" s="12">
        <f t="shared" ca="1" si="12"/>
        <v>-4.5979933154437796E-2</v>
      </c>
      <c r="H46" s="12">
        <f t="shared" ca="1" si="13"/>
        <v>0.23932909773295619</v>
      </c>
      <c r="J46" s="17">
        <f ca="1">INDEX('Flow probs &amp; rates'!AJ$5:AJ$5999,A46)</f>
        <v>1.48429828853578E-2</v>
      </c>
      <c r="K46" s="35" t="str">
        <f>INDEX('Flow probs &amp; rates'!$A$5:$A$5999,$A46)</f>
        <v>1992,2</v>
      </c>
      <c r="L46" s="12">
        <f t="shared" ca="1" si="18"/>
        <v>1.48429828853578E-2</v>
      </c>
      <c r="N46" s="17">
        <f ca="1">INDEX('Flow probs &amp; rates'!Z$5:Z$5999,A46)</f>
        <v>1.6695524222554915E-2</v>
      </c>
      <c r="O46" s="35" t="str">
        <f>INDEX('Flow probs &amp; rates'!$A$5:$A$5999,$A46)</f>
        <v>1992,2</v>
      </c>
      <c r="P46" s="12">
        <f t="shared" ca="1" si="14"/>
        <v>1.6695524222554915E-2</v>
      </c>
      <c r="R46" s="17">
        <f ca="1">1-INDEX('Flow probs &amp; rates'!U$5:U$5999,A46)-INDEX('Flow probs &amp; rates'!V$5:V$5999,A46)-INDEX('Flow probs &amp; rates'!Z$5:Z$5999,A46)</f>
        <v>0.95493095276748152</v>
      </c>
      <c r="S46" s="17">
        <f ca="1">INDEX('Flow probs &amp; rates'!W$5:W$5999,A46)-INDEX('Flow probs &amp; rates'!Z$5:Z$5999,A46)</f>
        <v>0.19232030683033183</v>
      </c>
      <c r="T46" s="35" t="str">
        <f>INDEX('Flow probs &amp; rates'!$A$5:$A$5999,$A46)</f>
        <v>1992,2</v>
      </c>
      <c r="U46" s="12">
        <f t="shared" ca="1" si="15"/>
        <v>0.95493095276748152</v>
      </c>
      <c r="V46" s="12">
        <f t="shared" ca="1" si="16"/>
        <v>0.19232030683033183</v>
      </c>
      <c r="X46" s="35" t="str">
        <f>INDEX('Flow probs &amp; rates'!$A$5:$A$5999,$A46)</f>
        <v>1992,2</v>
      </c>
      <c r="Y46" s="12">
        <f t="array" aca="1" ref="Y46:Z47" ca="1">$A$1:$B$2-U46:V47</f>
        <v>4.5069047232518478E-2</v>
      </c>
      <c r="Z46" s="12">
        <f ca="1"/>
        <v>-0.19232030683033183</v>
      </c>
      <c r="AB46" s="35" t="str">
        <f>INDEX('Flow probs &amp; rates'!$A$5:$A$5999,$A46)</f>
        <v>1992,2</v>
      </c>
      <c r="AC46" s="12">
        <f t="array" aca="1" ref="AC46:AD47" ca="1">MMULT(Y46:Z47,MMULT(U44:V45,MINVERSE(Y44:Z45)))</f>
        <v>0.964204389073404</v>
      </c>
      <c r="AD46" s="12">
        <f ca="1"/>
        <v>0.23353896322508971</v>
      </c>
      <c r="AF46" s="35" t="str">
        <f>INDEX('Flow probs &amp; rates'!$A$5:$A$5999,$A46)</f>
        <v>1992,2</v>
      </c>
      <c r="AG46" s="12">
        <f>INDEX('Flow probs &amp; rates'!E$5:E$5999,A46)</f>
        <v>0.61244642801280513</v>
      </c>
      <c r="AI46" s="32" t="s">
        <v>481</v>
      </c>
      <c r="AJ46" s="12">
        <f t="array" aca="1" ref="AJ46:AJ47" ca="1">MMULT(U46:V47,AG46:AG47)+P46:P47</f>
        <v>0.6107626233581579</v>
      </c>
      <c r="AK46" s="12">
        <f t="array" aca="1" ref="AK46:AK47" ca="1">MMULT(-1*MINVERSE(G46:H47),L46:L47)</f>
        <v>0.58716258344275396</v>
      </c>
      <c r="AM46" s="12">
        <f t="shared" si="7"/>
        <v>-2.0367372250937876E-3</v>
      </c>
      <c r="AO46" s="12">
        <f t="shared" ca="1" si="8"/>
        <v>-1.8871618321719574E-2</v>
      </c>
      <c r="AQ46" s="12">
        <f t="array" aca="1" ref="AQ46:AQ47" ca="1">MMULT(Y46:Z47,AO46:AO47)+MMULT(AC46:AD47,AM44:AM45)</f>
        <v>-2.036748914435033E-3</v>
      </c>
      <c r="AS46" s="30">
        <v>84</v>
      </c>
      <c r="AT46" s="70">
        <f t="shared" ca="1" si="17"/>
        <v>3.915435651357102E-4</v>
      </c>
      <c r="AU46" s="70">
        <f t="shared" ca="1" si="9"/>
        <v>3.9154471983881271E-4</v>
      </c>
      <c r="AV46" s="12">
        <f t="shared" ca="1" si="10"/>
        <v>-1.0192589519043907E-3</v>
      </c>
      <c r="AW46" s="12">
        <f t="shared" ca="1" si="11"/>
        <v>-1.0192544244427709E-3</v>
      </c>
    </row>
    <row r="47" spans="1:49" x14ac:dyDescent="0.35">
      <c r="C47" s="35"/>
      <c r="D47" s="17">
        <f ca="1">INDEX('Flow probs &amp; rates'!AE$5:AE$5999,A46)-INDEX('Flow probs &amp; rates'!AK$5:AK$5999,A46)</f>
        <v>-1.2888178948243026E-3</v>
      </c>
      <c r="E47" s="17">
        <f ca="1">-INDEX('Flow probs &amp; rates'!AG$5:AG$5999,A46)-INDEX('Flow probs &amp; rates'!AI$5:AI$5999,A46)-INDEX('Flow probs &amp; rates'!AK$5:AK$5999,A46)</f>
        <v>-0.40179219461503524</v>
      </c>
      <c r="G47" s="12">
        <f t="shared" ca="1" si="12"/>
        <v>-1.2888178948243026E-3</v>
      </c>
      <c r="H47" s="12">
        <f t="shared" ca="1" si="13"/>
        <v>-0.40179219461503524</v>
      </c>
      <c r="J47" s="17">
        <f ca="1">INDEX('Flow probs &amp; rates'!AK$5:AK$5999,A46)</f>
        <v>2.1162408972354201E-2</v>
      </c>
      <c r="K47" s="35"/>
      <c r="L47" s="12">
        <f t="shared" ca="1" si="18"/>
        <v>2.1162408972354201E-2</v>
      </c>
      <c r="N47" s="17">
        <f ca="1">INDEX('Flow probs &amp; rates'!AA$5:AA$5999,A46)</f>
        <v>1.7417928447255839E-2</v>
      </c>
      <c r="O47" s="35"/>
      <c r="P47" s="12">
        <f t="shared" ca="1" si="14"/>
        <v>1.7417928447255839E-2</v>
      </c>
      <c r="R47" s="17">
        <f ca="1">INDEX('Flow probs &amp; rates'!U$5:U$5999,A46)-INDEX('Flow probs &amp; rates'!AA$5:AA$5999,A46)</f>
        <v>-1.0350988054728741E-3</v>
      </c>
      <c r="S47" s="17">
        <f ca="1">1-INDEX('Flow probs &amp; rates'!W$5:W$5999,A46)-INDEX('Flow probs &amp; rates'!Y$5:Y$5999,A46)-INDEX('Flow probs &amp; rates'!AA$5:AA$5999,A46)</f>
        <v>0.66900389414146832</v>
      </c>
      <c r="T47" s="35"/>
      <c r="U47" s="12">
        <f t="shared" ca="1" si="15"/>
        <v>-1.0350988054728741E-3</v>
      </c>
      <c r="V47" s="12">
        <f t="shared" ca="1" si="16"/>
        <v>0.66900389414146832</v>
      </c>
      <c r="X47" s="35"/>
      <c r="Y47" s="12">
        <f ca="1"/>
        <v>1.0350988054728741E-3</v>
      </c>
      <c r="Z47" s="12">
        <f ca="1"/>
        <v>0.33099610585853168</v>
      </c>
      <c r="AB47" s="35"/>
      <c r="AC47" s="12">
        <f ca="1"/>
        <v>-3.8302737542987075E-2</v>
      </c>
      <c r="AD47" s="12">
        <f ca="1"/>
        <v>0.58930016390600692</v>
      </c>
      <c r="AF47" s="35"/>
      <c r="AG47" s="12">
        <f>INDEX('Flow probs &amp; rates'!F$5:F$5999,A46)</f>
        <v>4.7956704449472885E-2</v>
      </c>
      <c r="AJ47" s="12">
        <f ca="1"/>
        <v>4.88672079080925E-2</v>
      </c>
      <c r="AK47" s="12">
        <f ca="1"/>
        <v>5.0786609598508912E-2</v>
      </c>
      <c r="AM47" s="12">
        <f t="shared" si="7"/>
        <v>1.3578325063661884E-3</v>
      </c>
      <c r="AO47" s="12">
        <f t="shared" ca="1" si="8"/>
        <v>3.3256016239785399E-3</v>
      </c>
      <c r="AQ47" s="12">
        <f ca="1"/>
        <v>1.3578315466859553E-3</v>
      </c>
      <c r="AS47" s="30">
        <v>86</v>
      </c>
      <c r="AT47" s="70">
        <f t="shared" ca="1" si="17"/>
        <v>1.4206395245215386E-3</v>
      </c>
      <c r="AU47" s="70">
        <f t="shared" ca="1" si="9"/>
        <v>1.4206003479472059E-3</v>
      </c>
      <c r="AV47" s="12">
        <f t="shared" ca="1" si="10"/>
        <v>-8.9865269508846574E-4</v>
      </c>
      <c r="AW47" s="12">
        <f t="shared" ca="1" si="11"/>
        <v>-8.9866831114904645E-4</v>
      </c>
    </row>
    <row r="48" spans="1:49" x14ac:dyDescent="0.35">
      <c r="A48" s="12">
        <v>23</v>
      </c>
      <c r="C48" s="35" t="str">
        <f>INDEX('Flow probs &amp; rates'!$A$5:$A$5999,$A48)</f>
        <v>1992,3</v>
      </c>
      <c r="D48" s="17">
        <f ca="1">-INDEX('Flow probs &amp; rates'!AE$5:AE$5999,A48)-INDEX('Flow probs &amp; rates'!AF$5:AF$5999,A48)-INDEX('Flow probs &amp; rates'!AJ$5:AJ$5999,A48)</f>
        <v>-4.6144172349565984E-2</v>
      </c>
      <c r="E48" s="17">
        <f ca="1">INDEX('Flow probs &amp; rates'!AG$5:AG$5999,A48)-INDEX('Flow probs &amp; rates'!AJ$5:AJ$5999,A48)</f>
        <v>0.2526319688267406</v>
      </c>
      <c r="G48" s="12">
        <f t="shared" ca="1" si="12"/>
        <v>-4.6144172349565984E-2</v>
      </c>
      <c r="H48" s="12">
        <f t="shared" ca="1" si="13"/>
        <v>0.2526319688267406</v>
      </c>
      <c r="J48" s="17">
        <f ca="1">INDEX('Flow probs &amp; rates'!AJ$5:AJ$5999,A48)</f>
        <v>1.8313618798018402E-2</v>
      </c>
      <c r="K48" s="35" t="str">
        <f>INDEX('Flow probs &amp; rates'!$A$5:$A$5999,$A48)</f>
        <v>1992,3</v>
      </c>
      <c r="L48" s="12">
        <f t="shared" ca="1" si="18"/>
        <v>1.8313618798018402E-2</v>
      </c>
      <c r="N48" s="17">
        <f ca="1">INDEX('Flow probs &amp; rates'!Z$5:Z$5999,A48)</f>
        <v>2.0412582774950831E-2</v>
      </c>
      <c r="O48" s="35" t="str">
        <f>INDEX('Flow probs &amp; rates'!$A$5:$A$5999,$A48)</f>
        <v>1992,3</v>
      </c>
      <c r="P48" s="12">
        <f t="shared" ca="1" si="14"/>
        <v>2.0412582774950831E-2</v>
      </c>
      <c r="R48" s="17">
        <f ca="1">1-INDEX('Flow probs &amp; rates'!U$5:U$5999,A48)-INDEX('Flow probs &amp; rates'!V$5:V$5999,A48)-INDEX('Flow probs &amp; rates'!Z$5:Z$5999,A48)</f>
        <v>0.95435174750197904</v>
      </c>
      <c r="S48" s="17">
        <f ca="1">INDEX('Flow probs &amp; rates'!W$5:W$5999,A48)-INDEX('Flow probs &amp; rates'!Z$5:Z$5999,A48)</f>
        <v>0.20262656015387373</v>
      </c>
      <c r="T48" s="35" t="str">
        <f>INDEX('Flow probs &amp; rates'!$A$5:$A$5999,$A48)</f>
        <v>1992,3</v>
      </c>
      <c r="U48" s="12">
        <f t="shared" ca="1" si="15"/>
        <v>0.95435174750197904</v>
      </c>
      <c r="V48" s="12">
        <f t="shared" ca="1" si="16"/>
        <v>0.20262656015387373</v>
      </c>
      <c r="X48" s="35" t="str">
        <f>INDEX('Flow probs &amp; rates'!$A$5:$A$5999,$A48)</f>
        <v>1992,3</v>
      </c>
      <c r="Y48" s="12">
        <f t="array" aca="1" ref="Y48:Z49" ca="1">$A$1:$B$2-U48:V49</f>
        <v>4.5648252498020958E-2</v>
      </c>
      <c r="Z48" s="12">
        <f ca="1"/>
        <v>-0.20262656015387373</v>
      </c>
      <c r="AB48" s="35" t="str">
        <f>INDEX('Flow probs &amp; rates'!$A$5:$A$5999,$A48)</f>
        <v>1992,3</v>
      </c>
      <c r="AC48" s="12">
        <f t="array" aca="1" ref="AC48:AD49" ca="1">MMULT(Y48:Z49,MMULT(U46:V47,MINVERSE(Y46:Z47)))</f>
        <v>0.96773972326283364</v>
      </c>
      <c r="AD48" s="12">
        <f ca="1"/>
        <v>0.1792683587112206</v>
      </c>
      <c r="AF48" s="35" t="str">
        <f>INDEX('Flow probs &amp; rates'!$A$5:$A$5999,$A48)</f>
        <v>1992,3</v>
      </c>
      <c r="AG48" s="12">
        <f>INDEX('Flow probs &amp; rates'!E$5:E$5999,A48)</f>
        <v>0.61461920365922906</v>
      </c>
      <c r="AI48" s="32" t="s">
        <v>482</v>
      </c>
      <c r="AJ48" s="12">
        <f t="array" aca="1" ref="AJ48:AJ49" ca="1">MMULT(U48:V49,AG48:AG49)+P48:P49</f>
        <v>0.6167746757075796</v>
      </c>
      <c r="AK48" s="12">
        <f t="array" aca="1" ref="AK48:AK49" ca="1">MMULT(-1*MINVERSE(G48:H49),L48:L49)</f>
        <v>0.66262760384745478</v>
      </c>
      <c r="AM48" s="12">
        <f t="shared" si="7"/>
        <v>2.1727756464239301E-3</v>
      </c>
      <c r="AO48" s="12">
        <f t="shared" ca="1" si="8"/>
        <v>7.5465020404700822E-2</v>
      </c>
      <c r="AQ48" s="12">
        <f t="array" aca="1" ref="AQ48:AQ49" ca="1">MMULT(Y48:Z49,AO48:AO49)+MMULT(AC48:AD49,AM46:AM47)</f>
        <v>2.1724316775767714E-3</v>
      </c>
      <c r="AS48" s="30">
        <v>88</v>
      </c>
      <c r="AT48" s="70">
        <f t="shared" ca="1" si="17"/>
        <v>-2.1685891099255672E-3</v>
      </c>
      <c r="AU48" s="70">
        <f t="shared" ca="1" si="9"/>
        <v>-2.1685644497296697E-3</v>
      </c>
      <c r="AV48" s="12">
        <f t="shared" ca="1" si="10"/>
        <v>-2.9604317208910269E-4</v>
      </c>
      <c r="AW48" s="12">
        <f t="shared" ca="1" si="11"/>
        <v>-2.9604085749473637E-4</v>
      </c>
    </row>
    <row r="49" spans="1:49" x14ac:dyDescent="0.35">
      <c r="C49" s="35"/>
      <c r="D49" s="17">
        <f ca="1">INDEX('Flow probs &amp; rates'!AE$5:AE$5999,A48)-INDEX('Flow probs &amp; rates'!AK$5:AK$5999,A48)</f>
        <v>-5.2034321561021009E-3</v>
      </c>
      <c r="E49" s="17">
        <f ca="1">-INDEX('Flow probs &amp; rates'!AG$5:AG$5999,A48)-INDEX('Flow probs &amp; rates'!AI$5:AI$5999,A48)-INDEX('Flow probs &amp; rates'!AK$5:AK$5999,A48)</f>
        <v>-0.40519428669169461</v>
      </c>
      <c r="G49" s="12">
        <f t="shared" ca="1" si="12"/>
        <v>-5.2034321561021009E-3</v>
      </c>
      <c r="H49" s="12">
        <f t="shared" ca="1" si="13"/>
        <v>-0.40519428669169461</v>
      </c>
      <c r="J49" s="17">
        <f ca="1">INDEX('Flow probs &amp; rates'!AK$5:AK$5999,A48)</f>
        <v>2.31161130305826E-2</v>
      </c>
      <c r="K49" s="35"/>
      <c r="L49" s="12">
        <f t="shared" ca="1" si="18"/>
        <v>2.31161130305826E-2</v>
      </c>
      <c r="N49" s="17">
        <f ca="1">INDEX('Flow probs &amp; rates'!AA$5:AA$5999,A48)</f>
        <v>1.8958839647063765E-2</v>
      </c>
      <c r="O49" s="35"/>
      <c r="P49" s="12">
        <f t="shared" ca="1" si="14"/>
        <v>1.8958839647063765E-2</v>
      </c>
      <c r="R49" s="17">
        <f ca="1">INDEX('Flow probs &amp; rates'!U$5:U$5999,A48)-INDEX('Flow probs &amp; rates'!AA$5:AA$5999,A48)</f>
        <v>-4.1706105524832969E-3</v>
      </c>
      <c r="S49" s="17">
        <f ca="1">1-INDEX('Flow probs &amp; rates'!W$5:W$5999,A48)-INDEX('Flow probs &amp; rates'!Y$5:Y$5999,A48)-INDEX('Flow probs &amp; rates'!AA$5:AA$5999,A48)</f>
        <v>0.66635589139478124</v>
      </c>
      <c r="T49" s="35"/>
      <c r="U49" s="12">
        <f t="shared" ca="1" si="15"/>
        <v>-4.1706105524832969E-3</v>
      </c>
      <c r="V49" s="12">
        <f t="shared" ca="1" si="16"/>
        <v>0.66635589139478124</v>
      </c>
      <c r="X49" s="35"/>
      <c r="Y49" s="12">
        <f ca="1"/>
        <v>4.1706105524832969E-3</v>
      </c>
      <c r="Z49" s="12">
        <f ca="1"/>
        <v>0.33364410860521876</v>
      </c>
      <c r="AB49" s="35"/>
      <c r="AC49" s="12">
        <f ca="1"/>
        <v>6.4303185582055569E-2</v>
      </c>
      <c r="AD49" s="12">
        <f ca="1"/>
        <v>0.71414166273518298</v>
      </c>
      <c r="AF49" s="35"/>
      <c r="AG49" s="12">
        <f>INDEX('Flow probs &amp; rates'!F$5:F$5999,A48)</f>
        <v>4.8360796653347436E-2</v>
      </c>
      <c r="AJ49" s="12">
        <f ca="1"/>
        <v>4.8621004073026788E-2</v>
      </c>
      <c r="AK49" s="12">
        <f ca="1"/>
        <v>4.8540110004480511E-2</v>
      </c>
      <c r="AM49" s="12">
        <f t="shared" si="7"/>
        <v>4.0409220387455091E-4</v>
      </c>
      <c r="AO49" s="12">
        <f t="shared" ca="1" si="8"/>
        <v>-2.2464995940284019E-3</v>
      </c>
      <c r="AQ49" s="12">
        <f ca="1"/>
        <v>4.0391992795676447E-4</v>
      </c>
      <c r="AS49" s="30">
        <v>90</v>
      </c>
      <c r="AT49" s="70">
        <f t="shared" ca="1" si="17"/>
        <v>7.9194021841433315E-4</v>
      </c>
      <c r="AU49" s="70">
        <f t="shared" ca="1" si="9"/>
        <v>7.9194701772758664E-4</v>
      </c>
      <c r="AV49" s="12">
        <f t="shared" ca="1" si="10"/>
        <v>1.4195287484913832E-4</v>
      </c>
      <c r="AW49" s="12">
        <f t="shared" ca="1" si="11"/>
        <v>1.4195731204533874E-4</v>
      </c>
    </row>
    <row r="50" spans="1:49" x14ac:dyDescent="0.35">
      <c r="A50" s="12">
        <v>24</v>
      </c>
      <c r="C50" s="35" t="str">
        <f>INDEX('Flow probs &amp; rates'!$A$5:$A$5999,$A50)</f>
        <v>1992,4</v>
      </c>
      <c r="D50" s="17">
        <f ca="1">-INDEX('Flow probs &amp; rates'!AE$5:AE$5999,A50)-INDEX('Flow probs &amp; rates'!AF$5:AF$5999,A50)-INDEX('Flow probs &amp; rates'!AJ$5:AJ$5999,A50)</f>
        <v>-4.4080822819079296E-2</v>
      </c>
      <c r="E50" s="17">
        <f ca="1">INDEX('Flow probs &amp; rates'!AG$5:AG$5999,A50)-INDEX('Flow probs &amp; rates'!AJ$5:AJ$5999,A50)</f>
        <v>0.22194281470203051</v>
      </c>
      <c r="G50" s="12">
        <f t="shared" ca="1" si="12"/>
        <v>-4.4080822819079296E-2</v>
      </c>
      <c r="H50" s="12">
        <f t="shared" ca="1" si="13"/>
        <v>0.22194281470203051</v>
      </c>
      <c r="J50" s="17">
        <f ca="1">INDEX('Flow probs &amp; rates'!AJ$5:AJ$5999,A50)</f>
        <v>1.46869642989815E-2</v>
      </c>
      <c r="K50" s="35" t="str">
        <f>INDEX('Flow probs &amp; rates'!$A$5:$A$5999,$A50)</f>
        <v>1992,4</v>
      </c>
      <c r="L50" s="12">
        <f t="shared" ca="1" si="18"/>
        <v>1.46869642989815E-2</v>
      </c>
      <c r="N50" s="17">
        <f ca="1">INDEX('Flow probs &amp; rates'!Z$5:Z$5999,A50)</f>
        <v>1.640558769685619E-2</v>
      </c>
      <c r="O50" s="35" t="str">
        <f>INDEX('Flow probs &amp; rates'!$A$5:$A$5999,$A50)</f>
        <v>1992,4</v>
      </c>
      <c r="P50" s="12">
        <f t="shared" ca="1" si="14"/>
        <v>1.640558769685619E-2</v>
      </c>
      <c r="R50" s="17">
        <f ca="1">1-INDEX('Flow probs &amp; rates'!U$5:U$5999,A50)-INDEX('Flow probs &amp; rates'!V$5:V$5999,A50)-INDEX('Flow probs &amp; rates'!Z$5:Z$5999,A50)</f>
        <v>0.95660439546785703</v>
      </c>
      <c r="S50" s="17">
        <f ca="1">INDEX('Flow probs &amp; rates'!W$5:W$5999,A50)-INDEX('Flow probs &amp; rates'!Z$5:Z$5999,A50)</f>
        <v>0.18051636343574398</v>
      </c>
      <c r="T50" s="35" t="str">
        <f>INDEX('Flow probs &amp; rates'!$A$5:$A$5999,$A50)</f>
        <v>1992,4</v>
      </c>
      <c r="U50" s="12">
        <f t="shared" ca="1" si="15"/>
        <v>0.95660439546785703</v>
      </c>
      <c r="V50" s="12">
        <f t="shared" ca="1" si="16"/>
        <v>0.18051636343574398</v>
      </c>
      <c r="X50" s="35" t="str">
        <f>INDEX('Flow probs &amp; rates'!$A$5:$A$5999,$A50)</f>
        <v>1992,4</v>
      </c>
      <c r="Y50" s="12">
        <f t="array" aca="1" ref="Y50:Z51" ca="1">$A$1:$B$2-U50:V51</f>
        <v>4.3395604532142973E-2</v>
      </c>
      <c r="Z50" s="12">
        <f ca="1"/>
        <v>-0.18051636343574398</v>
      </c>
      <c r="AB50" s="35" t="str">
        <f>INDEX('Flow probs &amp; rates'!$A$5:$A$5999,$A50)</f>
        <v>1992,4</v>
      </c>
      <c r="AC50" s="12">
        <f t="array" aca="1" ref="AC50:AD51" ca="1">MMULT(Y50:Z51,MMULT(U48:V49,MINVERSE(Y48:Z49)))</f>
        <v>0.90411434700031779</v>
      </c>
      <c r="AD50" s="12">
        <f ca="1"/>
        <v>0.21490725618313855</v>
      </c>
      <c r="AF50" s="35" t="str">
        <f>INDEX('Flow probs &amp; rates'!$A$5:$A$5999,$A50)</f>
        <v>1992,4</v>
      </c>
      <c r="AG50" s="12">
        <f>INDEX('Flow probs &amp; rates'!E$5:E$5999,A50)</f>
        <v>0.61308293460094654</v>
      </c>
      <c r="AI50" s="32" t="s">
        <v>483</v>
      </c>
      <c r="AJ50" s="12">
        <f t="array" aca="1" ref="AJ50:AJ51" ca="1">MMULT(U50:V51,AG50:AG51)+P50:P51</f>
        <v>0.61176886759110183</v>
      </c>
      <c r="AK50" s="12">
        <f t="array" aca="1" ref="AK50:AK51" ca="1">MMULT(-1*MINVERSE(G50:H51),L50:L51)</f>
        <v>0.5913033410170544</v>
      </c>
      <c r="AM50" s="12">
        <f t="shared" si="7"/>
        <v>-1.5362690582825245E-3</v>
      </c>
      <c r="AO50" s="12">
        <f t="shared" ca="1" si="8"/>
        <v>-7.1324262830400387E-2</v>
      </c>
      <c r="AQ50" s="12">
        <f t="array" aca="1" ref="AQ50:AQ51" ca="1">MMULT(Y50:Z51,AO50:AO51)+MMULT(AC50:AD51,AM48:AM49)</f>
        <v>-1.5359905167172108E-3</v>
      </c>
      <c r="AS50" s="30">
        <v>92</v>
      </c>
      <c r="AT50" s="70">
        <f t="shared" ca="1" si="17"/>
        <v>1.1967092409823632E-3</v>
      </c>
      <c r="AU50" s="70">
        <f t="shared" ca="1" si="9"/>
        <v>1.1966851565191783E-3</v>
      </c>
      <c r="AV50" s="12">
        <f t="shared" ca="1" si="10"/>
        <v>-1.1046816315932531E-3</v>
      </c>
      <c r="AW50" s="12">
        <f t="shared" ca="1" si="11"/>
        <v>-1.10468364527349E-3</v>
      </c>
    </row>
    <row r="51" spans="1:49" x14ac:dyDescent="0.35">
      <c r="C51" s="35"/>
      <c r="D51" s="17">
        <f ca="1">INDEX('Flow probs &amp; rates'!AE$5:AE$5999,A50)-INDEX('Flow probs &amp; rates'!AK$5:AK$5999,A50)</f>
        <v>-2.8507614383098019E-3</v>
      </c>
      <c r="E51" s="17">
        <f ca="1">-INDEX('Flow probs &amp; rates'!AG$5:AG$5999,A50)-INDEX('Flow probs &amp; rates'!AI$5:AI$5999,A50)-INDEX('Flow probs &amp; rates'!AK$5:AK$5999,A50)</f>
        <v>-0.37821118887042848</v>
      </c>
      <c r="G51" s="12">
        <f t="shared" ca="1" si="12"/>
        <v>-2.8507614383098019E-3</v>
      </c>
      <c r="H51" s="12">
        <f t="shared" ca="1" si="13"/>
        <v>-0.37821118887042848</v>
      </c>
      <c r="J51" s="17">
        <f ca="1">INDEX('Flow probs &amp; rates'!AK$5:AK$5999,A50)</f>
        <v>2.1075130178521501E-2</v>
      </c>
      <c r="K51" s="35"/>
      <c r="L51" s="12">
        <f t="shared" ca="1" si="18"/>
        <v>2.1075130178521501E-2</v>
      </c>
      <c r="N51" s="17">
        <f ca="1">INDEX('Flow probs &amp; rates'!AA$5:AA$5999,A50)</f>
        <v>1.7528156596815753E-2</v>
      </c>
      <c r="O51" s="35"/>
      <c r="P51" s="12">
        <f t="shared" ca="1" si="14"/>
        <v>1.7528156596815753E-2</v>
      </c>
      <c r="R51" s="17">
        <f ca="1">INDEX('Flow probs &amp; rates'!U$5:U$5999,A50)-INDEX('Flow probs &amp; rates'!AA$5:AA$5999,A50)</f>
        <v>-2.3189520577054593E-3</v>
      </c>
      <c r="S51" s="17">
        <f ca="1">1-INDEX('Flow probs &amp; rates'!W$5:W$5999,A50)-INDEX('Flow probs &amp; rates'!Y$5:Y$5999,A50)-INDEX('Flow probs &amp; rates'!AA$5:AA$5999,A50)</f>
        <v>0.68484237081377464</v>
      </c>
      <c r="T51" s="35"/>
      <c r="U51" s="12">
        <f t="shared" ca="1" si="15"/>
        <v>-2.3189520577054593E-3</v>
      </c>
      <c r="V51" s="12">
        <f t="shared" ca="1" si="16"/>
        <v>0.68484237081377464</v>
      </c>
      <c r="X51" s="35"/>
      <c r="Y51" s="12">
        <f ca="1"/>
        <v>2.3189520577054593E-3</v>
      </c>
      <c r="Z51" s="12">
        <f ca="1"/>
        <v>0.31515762918622536</v>
      </c>
      <c r="AB51" s="35"/>
      <c r="AC51" s="12">
        <f ca="1"/>
        <v>-3.5953998462850391E-2</v>
      </c>
      <c r="AD51" s="12">
        <f ca="1"/>
        <v>0.60900757403448558</v>
      </c>
      <c r="AF51" s="35"/>
      <c r="AG51" s="12">
        <f>INDEX('Flow probs &amp; rates'!F$5:F$5999,A50)</f>
        <v>4.9222406764306205E-2</v>
      </c>
      <c r="AJ51" s="12">
        <f ca="1"/>
        <v>4.9816036409706228E-2</v>
      </c>
      <c r="AK51" s="12">
        <f ca="1"/>
        <v>5.1266239567145579E-2</v>
      </c>
      <c r="AM51" s="12">
        <f t="shared" si="7"/>
        <v>8.6161011095876872E-4</v>
      </c>
      <c r="AO51" s="12">
        <f t="shared" ca="1" si="8"/>
        <v>2.7261295626650681E-3</v>
      </c>
      <c r="AQ51" s="12">
        <f ca="1"/>
        <v>8.6173822428536656E-4</v>
      </c>
      <c r="AS51" s="30">
        <v>94</v>
      </c>
      <c r="AT51" s="70">
        <f t="shared" ca="1" si="17"/>
        <v>9.7205415837553488E-4</v>
      </c>
      <c r="AU51" s="70">
        <f t="shared" ca="1" si="9"/>
        <v>9.7206508691125731E-4</v>
      </c>
      <c r="AV51" s="12">
        <f t="shared" ca="1" si="10"/>
        <v>-3.69671260081951E-4</v>
      </c>
      <c r="AW51" s="12">
        <f t="shared" ca="1" si="11"/>
        <v>-3.6967212522705456E-4</v>
      </c>
    </row>
    <row r="52" spans="1:49" x14ac:dyDescent="0.35">
      <c r="A52" s="12">
        <v>25</v>
      </c>
      <c r="C52" s="35" t="str">
        <f>INDEX('Flow probs &amp; rates'!$A$5:$A$5999,$A52)</f>
        <v>1992,5</v>
      </c>
      <c r="D52" s="17">
        <f ca="1">-INDEX('Flow probs &amp; rates'!AE$5:AE$5999,A52)-INDEX('Flow probs &amp; rates'!AF$5:AF$5999,A52)-INDEX('Flow probs &amp; rates'!AJ$5:AJ$5999,A52)</f>
        <v>-4.4690936082430299E-2</v>
      </c>
      <c r="E52" s="17">
        <f ca="1">INDEX('Flow probs &amp; rates'!AG$5:AG$5999,A52)-INDEX('Flow probs &amp; rates'!AJ$5:AJ$5999,A52)</f>
        <v>0.24174880358171921</v>
      </c>
      <c r="G52" s="12">
        <f t="shared" ca="1" si="12"/>
        <v>-4.4690936082430299E-2</v>
      </c>
      <c r="H52" s="12">
        <f t="shared" ca="1" si="13"/>
        <v>0.24174880358171921</v>
      </c>
      <c r="J52" s="17">
        <f ca="1">INDEX('Flow probs &amp; rates'!AJ$5:AJ$5999,A52)</f>
        <v>1.7133306703365801E-2</v>
      </c>
      <c r="K52" s="35" t="str">
        <f>INDEX('Flow probs &amp; rates'!$A$5:$A$5999,$A52)</f>
        <v>1992,5</v>
      </c>
      <c r="L52" s="12">
        <f t="shared" ca="1" si="18"/>
        <v>1.7133306703365801E-2</v>
      </c>
      <c r="N52" s="17">
        <f ca="1">INDEX('Flow probs &amp; rates'!Z$5:Z$5999,A52)</f>
        <v>1.9325751196732636E-2</v>
      </c>
      <c r="O52" s="35" t="str">
        <f>INDEX('Flow probs &amp; rates'!$A$5:$A$5999,$A52)</f>
        <v>1992,5</v>
      </c>
      <c r="P52" s="12">
        <f t="shared" ca="1" si="14"/>
        <v>1.9325751196732636E-2</v>
      </c>
      <c r="R52" s="17">
        <f ca="1">1-INDEX('Flow probs &amp; rates'!U$5:U$5999,A52)-INDEX('Flow probs &amp; rates'!V$5:V$5999,A52)-INDEX('Flow probs &amp; rates'!Z$5:Z$5999,A52)</f>
        <v>0.95550375863925918</v>
      </c>
      <c r="S52" s="17">
        <f ca="1">INDEX('Flow probs &amp; rates'!W$5:W$5999,A52)-INDEX('Flow probs &amp; rates'!Z$5:Z$5999,A52)</f>
        <v>0.19404650534943718</v>
      </c>
      <c r="T52" s="35" t="str">
        <f>INDEX('Flow probs &amp; rates'!$A$5:$A$5999,$A52)</f>
        <v>1992,5</v>
      </c>
      <c r="U52" s="12">
        <f t="shared" ca="1" si="15"/>
        <v>0.95550375863925918</v>
      </c>
      <c r="V52" s="12">
        <f t="shared" ca="1" si="16"/>
        <v>0.19404650534943718</v>
      </c>
      <c r="X52" s="35" t="str">
        <f>INDEX('Flow probs &amp; rates'!$A$5:$A$5999,$A52)</f>
        <v>1992,5</v>
      </c>
      <c r="Y52" s="12">
        <f t="array" aca="1" ref="Y52:Z53" ca="1">$A$1:$B$2-U52:V53</f>
        <v>4.4496241360740818E-2</v>
      </c>
      <c r="Z52" s="12">
        <f ca="1"/>
        <v>-0.19404650534943718</v>
      </c>
      <c r="AB52" s="35" t="str">
        <f>INDEX('Flow probs &amp; rates'!$A$5:$A$5999,$A52)</f>
        <v>1992,5</v>
      </c>
      <c r="AC52" s="12">
        <f t="array" aca="1" ref="AC52:AD53" ca="1">MMULT(Y52:Z53,MMULT(U50:V51,MINVERSE(Y50:Z51)))</f>
        <v>0.98233938186997749</v>
      </c>
      <c r="AD52" s="12">
        <f ca="1"/>
        <v>0.16648609749899063</v>
      </c>
      <c r="AF52" s="35" t="str">
        <f>INDEX('Flow probs &amp; rates'!$A$5:$A$5999,$A52)</f>
        <v>1992,5</v>
      </c>
      <c r="AG52" s="12">
        <f>INDEX('Flow probs &amp; rates'!E$5:E$5999,A52)</f>
        <v>0.61468023558302631</v>
      </c>
      <c r="AI52" s="32" t="s">
        <v>484</v>
      </c>
      <c r="AJ52" s="12">
        <f t="array" aca="1" ref="AJ52:AJ53" ca="1">MMULT(U52:V53,AG52:AG53)+P52:P53</f>
        <v>0.61620571207830788</v>
      </c>
      <c r="AK52" s="12">
        <f t="array" aca="1" ref="AK52:AK53" ca="1">MMULT(-1*MINVERSE(G52:H53),L52:L53)</f>
        <v>0.64624369174907637</v>
      </c>
      <c r="AM52" s="12">
        <f t="shared" si="7"/>
        <v>1.5973009820797746E-3</v>
      </c>
      <c r="AO52" s="12">
        <f t="shared" ca="1" si="8"/>
        <v>5.494035073202197E-2</v>
      </c>
      <c r="AQ52" s="12">
        <f t="array" aca="1" ref="AQ52:AQ53" ca="1">MMULT(Y52:Z53,AO52:AO53)+MMULT(AC52:AD53,AM50:AM51)</f>
        <v>1.5971753605993982E-3</v>
      </c>
      <c r="AS52" s="30">
        <v>96</v>
      </c>
      <c r="AT52" s="70">
        <f t="shared" ca="1" si="17"/>
        <v>2.0584617625952761E-3</v>
      </c>
      <c r="AU52" s="70">
        <f t="shared" ca="1" si="9"/>
        <v>2.0584689282653937E-3</v>
      </c>
      <c r="AV52" s="12">
        <f t="shared" ca="1" si="10"/>
        <v>7.4566867968878237E-4</v>
      </c>
      <c r="AW52" s="12">
        <f t="shared" ca="1" si="11"/>
        <v>7.4567064430482719E-4</v>
      </c>
    </row>
    <row r="53" spans="1:49" x14ac:dyDescent="0.35">
      <c r="C53" s="35"/>
      <c r="D53" s="17">
        <f ca="1">INDEX('Flow probs &amp; rates'!AE$5:AE$5999,A52)-INDEX('Flow probs &amp; rates'!AK$5:AK$5999,A52)</f>
        <v>-7.713685347952897E-3</v>
      </c>
      <c r="E53" s="17">
        <f ca="1">-INDEX('Flow probs &amp; rates'!AG$5:AG$5999,A52)-INDEX('Flow probs &amp; rates'!AI$5:AI$5999,A52)-INDEX('Flow probs &amp; rates'!AK$5:AK$5999,A52)</f>
        <v>-0.40502965701458665</v>
      </c>
      <c r="G53" s="12">
        <f t="shared" ca="1" si="12"/>
        <v>-7.713685347952897E-3</v>
      </c>
      <c r="H53" s="12">
        <f t="shared" ca="1" si="13"/>
        <v>-0.40502965701458665</v>
      </c>
      <c r="J53" s="17">
        <f ca="1">INDEX('Flow probs &amp; rates'!AK$5:AK$5999,A52)</f>
        <v>2.4667580800651599E-2</v>
      </c>
      <c r="K53" s="35"/>
      <c r="L53" s="12">
        <f t="shared" ca="1" si="18"/>
        <v>2.4667580800651599E-2</v>
      </c>
      <c r="N53" s="17">
        <f ca="1">INDEX('Flow probs &amp; rates'!AA$5:AA$5999,A52)</f>
        <v>2.0218560836028108E-2</v>
      </c>
      <c r="O53" s="35"/>
      <c r="P53" s="12">
        <f t="shared" ca="1" si="14"/>
        <v>2.0218560836028108E-2</v>
      </c>
      <c r="R53" s="17">
        <f ca="1">INDEX('Flow probs &amp; rates'!U$5:U$5999,A52)-INDEX('Flow probs &amp; rates'!AA$5:AA$5999,A52)</f>
        <v>-6.1896607850426971E-3</v>
      </c>
      <c r="S53" s="17">
        <f ca="1">1-INDEX('Flow probs &amp; rates'!W$5:W$5999,A52)-INDEX('Flow probs &amp; rates'!Y$5:Y$5999,A52)-INDEX('Flow probs &amp; rates'!AA$5:AA$5999,A52)</f>
        <v>0.6662565964178746</v>
      </c>
      <c r="T53" s="35"/>
      <c r="U53" s="12">
        <f t="shared" ca="1" si="15"/>
        <v>-6.1896607850426971E-3</v>
      </c>
      <c r="V53" s="12">
        <f t="shared" ca="1" si="16"/>
        <v>0.6662565964178746</v>
      </c>
      <c r="X53" s="35"/>
      <c r="Y53" s="12">
        <f ca="1"/>
        <v>6.1896607850426971E-3</v>
      </c>
      <c r="Z53" s="12">
        <f ca="1"/>
        <v>0.3337434035821254</v>
      </c>
      <c r="AB53" s="35"/>
      <c r="AC53" s="12">
        <f ca="1"/>
        <v>7.7299411210342145E-2</v>
      </c>
      <c r="AD53" s="12">
        <f ca="1"/>
        <v>0.77305051457888541</v>
      </c>
      <c r="AF53" s="35"/>
      <c r="AG53" s="12">
        <f>INDEX('Flow probs &amp; rates'!F$5:F$5999,A52)</f>
        <v>4.9218538636032552E-2</v>
      </c>
      <c r="AJ53" s="12">
        <f ca="1"/>
        <v>4.9206074718803755E-2</v>
      </c>
      <c r="AK53" s="12">
        <f ca="1"/>
        <v>4.8595602725681183E-2</v>
      </c>
      <c r="AM53" s="12">
        <f t="shared" si="7"/>
        <v>-3.8681282736527378E-6</v>
      </c>
      <c r="AO53" s="12">
        <f t="shared" ca="1" si="8"/>
        <v>-2.6706368414643952E-3</v>
      </c>
      <c r="AQ53" s="12">
        <f ca="1"/>
        <v>-3.9298487825153647E-6</v>
      </c>
      <c r="AS53" s="30">
        <v>98</v>
      </c>
      <c r="AT53" s="70">
        <f t="shared" ca="1" si="17"/>
        <v>1.7710136762838502E-4</v>
      </c>
      <c r="AU53" s="70">
        <f t="shared" ca="1" si="9"/>
        <v>1.7711812164433196E-4</v>
      </c>
      <c r="AV53" s="12">
        <f t="shared" ca="1" si="10"/>
        <v>-2.7045561079080266E-4</v>
      </c>
      <c r="AW53" s="12">
        <f t="shared" ca="1" si="11"/>
        <v>-2.7044735872688543E-4</v>
      </c>
    </row>
    <row r="54" spans="1:49" x14ac:dyDescent="0.35">
      <c r="A54" s="12">
        <v>26</v>
      </c>
      <c r="C54" s="35" t="str">
        <f>INDEX('Flow probs &amp; rates'!$A$5:$A$5999,$A54)</f>
        <v>1992,6</v>
      </c>
      <c r="D54" s="17">
        <f ca="1">-INDEX('Flow probs &amp; rates'!AE$5:AE$5999,A54)-INDEX('Flow probs &amp; rates'!AF$5:AF$5999,A54)-INDEX('Flow probs &amp; rates'!AJ$5:AJ$5999,A54)</f>
        <v>-4.43841856239163E-2</v>
      </c>
      <c r="E54" s="17">
        <f ca="1">INDEX('Flow probs &amp; rates'!AG$5:AG$5999,A54)-INDEX('Flow probs &amp; rates'!AJ$5:AJ$5999,A54)</f>
        <v>0.24990941769327257</v>
      </c>
      <c r="G54" s="12">
        <f t="shared" ca="1" si="12"/>
        <v>-4.43841856239163E-2</v>
      </c>
      <c r="H54" s="12">
        <f t="shared" ca="1" si="13"/>
        <v>0.24990941769327257</v>
      </c>
      <c r="J54" s="17">
        <f ca="1">INDEX('Flow probs &amp; rates'!AJ$5:AJ$5999,A54)</f>
        <v>1.6027164278793402E-2</v>
      </c>
      <c r="K54" s="35" t="str">
        <f>INDEX('Flow probs &amp; rates'!$A$5:$A$5999,$A54)</f>
        <v>1992,6</v>
      </c>
      <c r="L54" s="12">
        <f t="shared" ca="1" si="18"/>
        <v>1.6027164278793402E-2</v>
      </c>
      <c r="N54" s="17">
        <f ca="1">INDEX('Flow probs &amp; rates'!Z$5:Z$5999,A54)</f>
        <v>1.8262133257879214E-2</v>
      </c>
      <c r="O54" s="35" t="str">
        <f>INDEX('Flow probs &amp; rates'!$A$5:$A$5999,$A54)</f>
        <v>1992,6</v>
      </c>
      <c r="P54" s="12">
        <f t="shared" ca="1" si="14"/>
        <v>1.8262133257879214E-2</v>
      </c>
      <c r="R54" s="17">
        <f ca="1">1-INDEX('Flow probs &amp; rates'!U$5:U$5999,A54)-INDEX('Flow probs &amp; rates'!V$5:V$5999,A54)-INDEX('Flow probs &amp; rates'!Z$5:Z$5999,A54)</f>
        <v>0.95589963140422352</v>
      </c>
      <c r="S54" s="17">
        <f ca="1">INDEX('Flow probs &amp; rates'!W$5:W$5999,A54)-INDEX('Flow probs &amp; rates'!Z$5:Z$5999,A54)</f>
        <v>0.19976626263976383</v>
      </c>
      <c r="T54" s="35" t="str">
        <f>INDEX('Flow probs &amp; rates'!$A$5:$A$5999,$A54)</f>
        <v>1992,6</v>
      </c>
      <c r="U54" s="12">
        <f t="shared" ca="1" si="15"/>
        <v>0.95589963140422352</v>
      </c>
      <c r="V54" s="12">
        <f t="shared" ca="1" si="16"/>
        <v>0.19976626263976383</v>
      </c>
      <c r="X54" s="35" t="str">
        <f>INDEX('Flow probs &amp; rates'!$A$5:$A$5999,$A54)</f>
        <v>1992,6</v>
      </c>
      <c r="Y54" s="12">
        <f t="array" aca="1" ref="Y54:Z55" ca="1">$A$1:$B$2-U54:V55</f>
        <v>4.4100368595776485E-2</v>
      </c>
      <c r="Z54" s="12">
        <f ca="1"/>
        <v>-0.19976626263976383</v>
      </c>
      <c r="AB54" s="35" t="str">
        <f>INDEX('Flow probs &amp; rates'!$A$5:$A$5999,$A54)</f>
        <v>1992,6</v>
      </c>
      <c r="AC54" s="12">
        <f t="array" aca="1" ref="AC54:AD55" ca="1">MMULT(Y54:Z55,MMULT(U52:V53,MINVERSE(Y52:Z53)))</f>
        <v>0.94987420609328854</v>
      </c>
      <c r="AD54" s="12">
        <f ca="1"/>
        <v>0.17912474600987072</v>
      </c>
      <c r="AF54" s="35" t="str">
        <f>INDEX('Flow probs &amp; rates'!$A$5:$A$5999,$A54)</f>
        <v>1992,6</v>
      </c>
      <c r="AG54" s="12">
        <f>INDEX('Flow probs &amp; rates'!E$5:E$5999,A54)</f>
        <v>0.61566694739906636</v>
      </c>
      <c r="AI54" s="32" t="s">
        <v>485</v>
      </c>
      <c r="AJ54" s="12">
        <f t="array" aca="1" ref="AJ54:AJ55" ca="1">MMULT(U54:V55,AG54:AG55)+P54:P55</f>
        <v>0.61655574353595999</v>
      </c>
      <c r="AK54" s="12">
        <f t="array" aca="1" ref="AK54:AK55" ca="1">MMULT(-1*MINVERSE(G54:H55),L54:L55)</f>
        <v>0.63219887437875188</v>
      </c>
      <c r="AM54" s="12">
        <f t="shared" si="7"/>
        <v>9.8671181604004232E-4</v>
      </c>
      <c r="AO54" s="12">
        <f t="shared" ca="1" si="8"/>
        <v>-1.4044817370324481E-2</v>
      </c>
      <c r="AQ54" s="12">
        <f t="array" aca="1" ref="AQ54:AQ55" ca="1">MMULT(Y54:Z55,AO54:AO55)+MMULT(AC54:AD55,AM52:AM53)</f>
        <v>9.8671289952521673E-4</v>
      </c>
      <c r="AS54" s="30">
        <v>100</v>
      </c>
      <c r="AT54" s="70">
        <f t="shared" ca="1" si="17"/>
        <v>-1.1853446488166997E-3</v>
      </c>
      <c r="AU54" s="70">
        <f t="shared" ca="1" si="9"/>
        <v>-1.1853542755311381E-3</v>
      </c>
      <c r="AV54" s="12">
        <f t="shared" ca="1" si="10"/>
        <v>-6.03343296600653E-4</v>
      </c>
      <c r="AW54" s="12">
        <f t="shared" ca="1" si="11"/>
        <v>-6.033486978638241E-4</v>
      </c>
    </row>
    <row r="55" spans="1:49" x14ac:dyDescent="0.35">
      <c r="C55" s="35"/>
      <c r="D55" s="17">
        <f ca="1">INDEX('Flow probs &amp; rates'!AE$5:AE$5999,A54)-INDEX('Flow probs &amp; rates'!AK$5:AK$5999,A54)</f>
        <v>-6.5438807534995008E-3</v>
      </c>
      <c r="E55" s="17">
        <f ca="1">-INDEX('Flow probs &amp; rates'!AG$5:AG$5999,A54)-INDEX('Flow probs &amp; rates'!AI$5:AI$5999,A54)-INDEX('Flow probs &amp; rates'!AK$5:AK$5999,A54)</f>
        <v>-0.41423726781675041</v>
      </c>
      <c r="G55" s="12">
        <f t="shared" ca="1" si="12"/>
        <v>-6.5438807534995008E-3</v>
      </c>
      <c r="H55" s="12">
        <f t="shared" ca="1" si="13"/>
        <v>-0.41423726781675041</v>
      </c>
      <c r="J55" s="17">
        <f ca="1">INDEX('Flow probs &amp; rates'!AK$5:AK$5999,A54)</f>
        <v>2.4081447023436401E-2</v>
      </c>
      <c r="K55" s="35"/>
      <c r="L55" s="12">
        <f t="shared" ca="1" si="18"/>
        <v>2.4081447023436401E-2</v>
      </c>
      <c r="N55" s="17">
        <f ca="1">INDEX('Flow probs &amp; rates'!AA$5:AA$5999,A54)</f>
        <v>1.9663396009227261E-2</v>
      </c>
      <c r="O55" s="35"/>
      <c r="P55" s="12">
        <f t="shared" ca="1" si="14"/>
        <v>1.9663396009227261E-2</v>
      </c>
      <c r="R55" s="17">
        <f ca="1">INDEX('Flow probs &amp; rates'!U$5:U$5999,A54)-INDEX('Flow probs &amp; rates'!AA$5:AA$5999,A54)</f>
        <v>-5.2271963785917794E-3</v>
      </c>
      <c r="S55" s="17">
        <f ca="1">1-INDEX('Flow probs &amp; rates'!W$5:W$5999,A54)-INDEX('Flow probs &amp; rates'!Y$5:Y$5999,A54)-INDEX('Flow probs &amp; rates'!AA$5:AA$5999,A54)</f>
        <v>0.66023642603933097</v>
      </c>
      <c r="T55" s="35"/>
      <c r="U55" s="12">
        <f t="shared" ca="1" si="15"/>
        <v>-5.2271963785917794E-3</v>
      </c>
      <c r="V55" s="12">
        <f t="shared" ca="1" si="16"/>
        <v>0.66023642603933097</v>
      </c>
      <c r="X55" s="35"/>
      <c r="Y55" s="12">
        <f ca="1"/>
        <v>5.2271963785917794E-3</v>
      </c>
      <c r="Z55" s="12">
        <f ca="1"/>
        <v>0.33976357396066903</v>
      </c>
      <c r="AB55" s="35"/>
      <c r="AC55" s="12">
        <f ca="1"/>
        <v>-2.7560373328583451E-2</v>
      </c>
      <c r="AD55" s="12">
        <f ca="1"/>
        <v>0.66528969576674934</v>
      </c>
      <c r="AF55" s="35"/>
      <c r="AG55" s="12">
        <f>INDEX('Flow probs &amp; rates'!F$5:F$5999,A54)</f>
        <v>4.8946213751728584E-2</v>
      </c>
      <c r="AJ55" s="12">
        <f ca="1"/>
        <v>4.8761257206962644E-2</v>
      </c>
      <c r="AK55" s="12">
        <f ca="1"/>
        <v>4.8147316831541616E-2</v>
      </c>
      <c r="AM55" s="12">
        <f t="shared" si="7"/>
        <v>-2.7232488430396773E-4</v>
      </c>
      <c r="AO55" s="12">
        <f t="shared" ca="1" si="8"/>
        <v>-4.482858941395676E-4</v>
      </c>
      <c r="AQ55" s="12">
        <f ca="1"/>
        <v>-2.7232187331175344E-4</v>
      </c>
      <c r="AS55" s="30">
        <v>102</v>
      </c>
      <c r="AT55" s="70">
        <f t="shared" ca="1" si="17"/>
        <v>1.3586445599418351E-3</v>
      </c>
      <c r="AU55" s="70">
        <f t="shared" ca="1" si="9"/>
        <v>1.3586373061733523E-3</v>
      </c>
      <c r="AV55" s="12">
        <f t="shared" ca="1" si="10"/>
        <v>-7.4084784880379395E-4</v>
      </c>
      <c r="AW55" s="12">
        <f t="shared" ca="1" si="11"/>
        <v>-7.4084760142708445E-4</v>
      </c>
    </row>
    <row r="56" spans="1:49" x14ac:dyDescent="0.35">
      <c r="A56" s="12">
        <v>27</v>
      </c>
      <c r="C56" s="35" t="str">
        <f>INDEX('Flow probs &amp; rates'!$A$5:$A$5999,$A56)</f>
        <v>1992,7</v>
      </c>
      <c r="D56" s="17">
        <f ca="1">-INDEX('Flow probs &amp; rates'!AE$5:AE$5999,A56)-INDEX('Flow probs &amp; rates'!AF$5:AF$5999,A56)-INDEX('Flow probs &amp; rates'!AJ$5:AJ$5999,A56)</f>
        <v>-4.6305294637236198E-2</v>
      </c>
      <c r="E56" s="17">
        <f ca="1">INDEX('Flow probs &amp; rates'!AG$5:AG$5999,A56)-INDEX('Flow probs &amp; rates'!AJ$5:AJ$5999,A56)</f>
        <v>0.23364356604182029</v>
      </c>
      <c r="G56" s="12">
        <f t="shared" ca="1" si="12"/>
        <v>-4.6305294637236198E-2</v>
      </c>
      <c r="H56" s="12">
        <f t="shared" ca="1" si="13"/>
        <v>0.23364356604182029</v>
      </c>
      <c r="J56" s="17">
        <f ca="1">INDEX('Flow probs &amp; rates'!AJ$5:AJ$5999,A56)</f>
        <v>1.6104447462357702E-2</v>
      </c>
      <c r="K56" s="35" t="str">
        <f>INDEX('Flow probs &amp; rates'!$A$5:$A$5999,$A56)</f>
        <v>1992,7</v>
      </c>
      <c r="L56" s="12">
        <f t="shared" ca="1" si="18"/>
        <v>1.6104447462357702E-2</v>
      </c>
      <c r="N56" s="17">
        <f ca="1">INDEX('Flow probs &amp; rates'!Z$5:Z$5999,A56)</f>
        <v>1.8300326119716048E-2</v>
      </c>
      <c r="O56" s="35" t="str">
        <f>INDEX('Flow probs &amp; rates'!$A$5:$A$5999,$A56)</f>
        <v>1992,7</v>
      </c>
      <c r="P56" s="12">
        <f t="shared" ca="1" si="14"/>
        <v>1.8300326119716048E-2</v>
      </c>
      <c r="R56" s="17">
        <f ca="1">1-INDEX('Flow probs &amp; rates'!U$5:U$5999,A56)-INDEX('Flow probs &amp; rates'!V$5:V$5999,A56)-INDEX('Flow probs &amp; rates'!Z$5:Z$5999,A56)</f>
        <v>0.95410270553234411</v>
      </c>
      <c r="S56" s="17">
        <f ca="1">INDEX('Flow probs &amp; rates'!W$5:W$5999,A56)-INDEX('Flow probs &amp; rates'!Z$5:Z$5999,A56)</f>
        <v>0.18828127110189152</v>
      </c>
      <c r="T56" s="35" t="str">
        <f>INDEX('Flow probs &amp; rates'!$A$5:$A$5999,$A56)</f>
        <v>1992,7</v>
      </c>
      <c r="U56" s="12">
        <f t="shared" ca="1" si="15"/>
        <v>0.95410270553234411</v>
      </c>
      <c r="V56" s="12">
        <f t="shared" ca="1" si="16"/>
        <v>0.18828127110189152</v>
      </c>
      <c r="X56" s="35" t="str">
        <f>INDEX('Flow probs &amp; rates'!$A$5:$A$5999,$A56)</f>
        <v>1992,7</v>
      </c>
      <c r="Y56" s="12">
        <f t="array" aca="1" ref="Y56:Z57" ca="1">$A$1:$B$2-U56:V57</f>
        <v>4.5897294467655891E-2</v>
      </c>
      <c r="Z56" s="12">
        <f ca="1"/>
        <v>-0.18828127110189152</v>
      </c>
      <c r="AB56" s="35" t="str">
        <f>INDEX('Flow probs &amp; rates'!$A$5:$A$5999,$A56)</f>
        <v>1992,7</v>
      </c>
      <c r="AC56" s="12">
        <f t="array" aca="1" ref="AC56:AD57" ca="1">MMULT(Y56:Z57,MMULT(U54:V55,MINVERSE(Y54:Z55)))</f>
        <v>0.98844875768310203</v>
      </c>
      <c r="AD56" s="12">
        <f ca="1"/>
        <v>0.24227815428332222</v>
      </c>
      <c r="AF56" s="35" t="str">
        <f>INDEX('Flow probs &amp; rates'!$A$5:$A$5999,$A56)</f>
        <v>1992,7</v>
      </c>
      <c r="AG56" s="12">
        <f>INDEX('Flow probs &amp; rates'!E$5:E$5999,A56)</f>
        <v>0.61492548168080496</v>
      </c>
      <c r="AI56" s="32" t="s">
        <v>486</v>
      </c>
      <c r="AJ56" s="12">
        <f t="array" aca="1" ref="AJ56:AJ57" ca="1">MMULT(U56:V57,AG56:AG57)+P56:P57</f>
        <v>0.61453269898147944</v>
      </c>
      <c r="AK56" s="12">
        <f t="array" aca="1" ref="AK56:AK57" ca="1">MMULT(-1*MINVERSE(G56:H57),L56:L57)</f>
        <v>0.6201857151886585</v>
      </c>
      <c r="AM56" s="12">
        <f t="shared" si="7"/>
        <v>-7.4146571826139152E-4</v>
      </c>
      <c r="AO56" s="12">
        <f t="shared" ca="1" si="8"/>
        <v>-1.2013159190093381E-2</v>
      </c>
      <c r="AQ56" s="12">
        <f t="array" aca="1" ref="AQ56:AQ57" ca="1">MMULT(Y56:Z57,AO56:AO57)+MMULT(AC56:AD57,AM54:AM55)</f>
        <v>-7.4131282388020944E-4</v>
      </c>
      <c r="AS56" s="30">
        <v>104</v>
      </c>
      <c r="AT56" s="70">
        <f t="shared" ca="1" si="17"/>
        <v>2.4551017787340923E-3</v>
      </c>
      <c r="AU56" s="70">
        <f t="shared" ca="1" si="9"/>
        <v>2.4550410783219677E-3</v>
      </c>
      <c r="AV56" s="12">
        <f t="shared" ca="1" si="10"/>
        <v>-2.1486779267120837E-3</v>
      </c>
      <c r="AW56" s="12">
        <f t="shared" ca="1" si="11"/>
        <v>-2.1486916731799544E-3</v>
      </c>
    </row>
    <row r="57" spans="1:49" x14ac:dyDescent="0.35">
      <c r="C57" s="35"/>
      <c r="D57" s="17">
        <f ca="1">INDEX('Flow probs &amp; rates'!AE$5:AE$5999,A56)-INDEX('Flow probs &amp; rates'!AK$5:AK$5999,A56)</f>
        <v>-6.5163504251792015E-3</v>
      </c>
      <c r="E57" s="17">
        <f ca="1">-INDEX('Flow probs &amp; rates'!AG$5:AG$5999,A56)-INDEX('Flow probs &amp; rates'!AI$5:AI$5999,A56)-INDEX('Flow probs &amp; rates'!AK$5:AK$5999,A56)</f>
        <v>-0.39500583963129909</v>
      </c>
      <c r="G57" s="12">
        <f t="shared" ca="1" si="12"/>
        <v>-6.5163504251792015E-3</v>
      </c>
      <c r="H57" s="12">
        <f t="shared" ca="1" si="13"/>
        <v>-0.39500583963129909</v>
      </c>
      <c r="J57" s="17">
        <f ca="1">INDEX('Flow probs &amp; rates'!AK$5:AK$5999,A56)</f>
        <v>2.53660536749831E-2</v>
      </c>
      <c r="K57" s="35"/>
      <c r="L57" s="12">
        <f t="shared" ca="1" si="18"/>
        <v>2.53660536749831E-2</v>
      </c>
      <c r="N57" s="17">
        <f ca="1">INDEX('Flow probs &amp; rates'!AA$5:AA$5999,A56)</f>
        <v>2.0904287452209298E-2</v>
      </c>
      <c r="O57" s="35"/>
      <c r="P57" s="12">
        <f t="shared" ca="1" si="14"/>
        <v>2.0904287452209298E-2</v>
      </c>
      <c r="R57" s="17">
        <f ca="1">INDEX('Flow probs &amp; rates'!U$5:U$5999,A56)-INDEX('Flow probs &amp; rates'!AA$5:AA$5999,A56)</f>
        <v>-5.2504923993119713E-3</v>
      </c>
      <c r="S57" s="17">
        <f ca="1">1-INDEX('Flow probs &amp; rates'!W$5:W$5999,A56)-INDEX('Flow probs &amp; rates'!Y$5:Y$5999,A56)-INDEX('Flow probs &amp; rates'!AA$5:AA$5999,A56)</f>
        <v>0.67309925785929603</v>
      </c>
      <c r="T57" s="35"/>
      <c r="U57" s="12">
        <f t="shared" ca="1" si="15"/>
        <v>-5.2504923993119713E-3</v>
      </c>
      <c r="V57" s="12">
        <f t="shared" ca="1" si="16"/>
        <v>0.67309925785929603</v>
      </c>
      <c r="X57" s="35"/>
      <c r="Y57" s="12">
        <f ca="1"/>
        <v>5.2504923993119713E-3</v>
      </c>
      <c r="Z57" s="12">
        <f ca="1"/>
        <v>0.32690074214070397</v>
      </c>
      <c r="AB57" s="35"/>
      <c r="AC57" s="12">
        <f ca="1"/>
        <v>-5.6169283164857198E-4</v>
      </c>
      <c r="AD57" s="12">
        <f ca="1"/>
        <v>0.63799788511635869</v>
      </c>
      <c r="AF57" s="35"/>
      <c r="AG57" s="12">
        <f>INDEX('Flow probs &amp; rates'!F$5:F$5999,A56)</f>
        <v>5.0617392975693884E-2</v>
      </c>
      <c r="AJ57" s="12">
        <f ca="1"/>
        <v>5.1746155531212874E-2</v>
      </c>
      <c r="AK57" s="12">
        <f ca="1"/>
        <v>5.3985799921408839E-2</v>
      </c>
      <c r="AM57" s="12">
        <f t="shared" si="7"/>
        <v>1.6711792239652995E-3</v>
      </c>
      <c r="AO57" s="12">
        <f t="shared" ca="1" si="8"/>
        <v>5.8384830898672233E-3</v>
      </c>
      <c r="AQ57" s="12">
        <f ca="1"/>
        <v>1.6712325248297746E-3</v>
      </c>
      <c r="AS57" s="30">
        <v>106</v>
      </c>
      <c r="AT57" s="70">
        <f t="shared" ca="1" si="17"/>
        <v>-1.7510391273553028E-3</v>
      </c>
      <c r="AU57" s="70">
        <f t="shared" ca="1" si="9"/>
        <v>-1.7509626380101495E-3</v>
      </c>
      <c r="AV57" s="12">
        <f t="shared" ca="1" si="10"/>
        <v>2.3534918541248673E-5</v>
      </c>
      <c r="AW57" s="12">
        <f t="shared" ca="1" si="11"/>
        <v>2.35503332155411E-5</v>
      </c>
    </row>
    <row r="58" spans="1:49" x14ac:dyDescent="0.35">
      <c r="A58" s="12">
        <v>28</v>
      </c>
      <c r="C58" s="35" t="str">
        <f>INDEX('Flow probs &amp; rates'!$A$5:$A$5999,$A58)</f>
        <v>1992,8</v>
      </c>
      <c r="D58" s="17">
        <f ca="1">-INDEX('Flow probs &amp; rates'!AE$5:AE$5999,A58)-INDEX('Flow probs &amp; rates'!AF$5:AF$5999,A58)-INDEX('Flow probs &amp; rates'!AJ$5:AJ$5999,A58)</f>
        <v>-4.6068957177045303E-2</v>
      </c>
      <c r="E58" s="17">
        <f ca="1">INDEX('Flow probs &amp; rates'!AG$5:AG$5999,A58)-INDEX('Flow probs &amp; rates'!AJ$5:AJ$5999,A58)</f>
        <v>0.22586464655005858</v>
      </c>
      <c r="G58" s="12">
        <f t="shared" ca="1" si="12"/>
        <v>-4.6068957177045303E-2</v>
      </c>
      <c r="H58" s="12">
        <f t="shared" ca="1" si="13"/>
        <v>0.22586464655005858</v>
      </c>
      <c r="J58" s="17">
        <f ca="1">INDEX('Flow probs &amp; rates'!AJ$5:AJ$5999,A58)</f>
        <v>1.64267048673424E-2</v>
      </c>
      <c r="K58" s="35" t="str">
        <f>INDEX('Flow probs &amp; rates'!$A$5:$A$5999,$A58)</f>
        <v>1992,8</v>
      </c>
      <c r="L58" s="12">
        <f t="shared" ca="1" si="18"/>
        <v>1.64267048673424E-2</v>
      </c>
      <c r="N58" s="17">
        <f ca="1">INDEX('Flow probs &amp; rates'!Z$5:Z$5999,A58)</f>
        <v>1.8492818266504507E-2</v>
      </c>
      <c r="O58" s="35" t="str">
        <f>INDEX('Flow probs &amp; rates'!$A$5:$A$5999,$A58)</f>
        <v>1992,8</v>
      </c>
      <c r="P58" s="12">
        <f t="shared" ca="1" si="14"/>
        <v>1.8492818266504507E-2</v>
      </c>
      <c r="R58" s="17">
        <f ca="1">1-INDEX('Flow probs &amp; rates'!U$5:U$5999,A58)-INDEX('Flow probs &amp; rates'!V$5:V$5999,A58)-INDEX('Flow probs &amp; rates'!Z$5:Z$5999,A58)</f>
        <v>0.9543921617288551</v>
      </c>
      <c r="S58" s="17">
        <f ca="1">INDEX('Flow probs &amp; rates'!W$5:W$5999,A58)-INDEX('Flow probs &amp; rates'!Z$5:Z$5999,A58)</f>
        <v>0.18314469939960187</v>
      </c>
      <c r="T58" s="35" t="str">
        <f>INDEX('Flow probs &amp; rates'!$A$5:$A$5999,$A58)</f>
        <v>1992,8</v>
      </c>
      <c r="U58" s="12">
        <f t="shared" ca="1" si="15"/>
        <v>0.9543921617288551</v>
      </c>
      <c r="V58" s="12">
        <f t="shared" ca="1" si="16"/>
        <v>0.18314469939960187</v>
      </c>
      <c r="X58" s="35" t="str">
        <f>INDEX('Flow probs &amp; rates'!$A$5:$A$5999,$A58)</f>
        <v>1992,8</v>
      </c>
      <c r="Y58" s="12">
        <f t="array" aca="1" ref="Y58:Z59" ca="1">$A$1:$B$2-U58:V59</f>
        <v>4.5607838271144896E-2</v>
      </c>
      <c r="Z58" s="12">
        <f ca="1"/>
        <v>-0.18314469939960187</v>
      </c>
      <c r="AB58" s="35" t="str">
        <f>INDEX('Flow probs &amp; rates'!$A$5:$A$5999,$A58)</f>
        <v>1992,8</v>
      </c>
      <c r="AC58" s="12">
        <f t="array" aca="1" ref="AC58:AD59" ca="1">MMULT(Y58:Z59,MMULT(U56:V57,MINVERSE(Y56:Z57)))</f>
        <v>0.94678900300368385</v>
      </c>
      <c r="AD58" s="12">
        <f ca="1"/>
        <v>0.19447853513476304</v>
      </c>
      <c r="AF58" s="35" t="str">
        <f>INDEX('Flow probs &amp; rates'!$A$5:$A$5999,$A58)</f>
        <v>1992,8</v>
      </c>
      <c r="AG58" s="12">
        <f>INDEX('Flow probs &amp; rates'!E$5:E$5999,A58)</f>
        <v>0.61464318525093042</v>
      </c>
      <c r="AI58" s="32" t="s">
        <v>487</v>
      </c>
      <c r="AJ58" s="12">
        <f t="array" aca="1" ref="AJ58:AJ59" ca="1">MMULT(U58:V59,AG58:AG59)+P58:P59</f>
        <v>0.61464744152961837</v>
      </c>
      <c r="AK58" s="12">
        <f t="array" aca="1" ref="AK58:AK59" ca="1">MMULT(-1*MINVERSE(G58:H59),L58:L59)</f>
        <v>0.62685873569729655</v>
      </c>
      <c r="AM58" s="12">
        <f t="shared" si="7"/>
        <v>-2.8229642987454007E-4</v>
      </c>
      <c r="AO58" s="12">
        <f t="shared" ca="1" si="8"/>
        <v>6.6730205086380501E-3</v>
      </c>
      <c r="AQ58" s="12">
        <f t="array" aca="1" ref="AQ58:AQ59" ca="1">MMULT(Y58:Z59,AO58:AO59)+MMULT(AC58:AD59,AM56:AM57)</f>
        <v>-2.8230072033300443E-4</v>
      </c>
      <c r="AS58" s="30">
        <v>108</v>
      </c>
      <c r="AT58" s="70">
        <f t="shared" ca="1" si="17"/>
        <v>-1.6000056905041138E-4</v>
      </c>
      <c r="AU58" s="70">
        <f t="shared" ca="1" si="9"/>
        <v>-1.5999857251419399E-4</v>
      </c>
      <c r="AV58" s="12">
        <f t="shared" ca="1" si="10"/>
        <v>6.253191553295262E-5</v>
      </c>
      <c r="AW58" s="12">
        <f t="shared" ca="1" si="11"/>
        <v>6.2532895723919316E-5</v>
      </c>
    </row>
    <row r="59" spans="1:49" x14ac:dyDescent="0.35">
      <c r="C59" s="35"/>
      <c r="D59" s="17">
        <f ca="1">INDEX('Flow probs &amp; rates'!AE$5:AE$5999,A58)-INDEX('Flow probs &amp; rates'!AK$5:AK$5999,A58)</f>
        <v>-6.0366760533347996E-3</v>
      </c>
      <c r="E59" s="17">
        <f ca="1">-INDEX('Flow probs &amp; rates'!AG$5:AG$5999,A58)-INDEX('Flow probs &amp; rates'!AI$5:AI$5999,A58)-INDEX('Flow probs &amp; rates'!AK$5:AK$5999,A58)</f>
        <v>-0.38220605301497207</v>
      </c>
      <c r="G59" s="12">
        <f t="shared" ca="1" si="12"/>
        <v>-6.0366760533347996E-3</v>
      </c>
      <c r="H59" s="12">
        <f t="shared" ca="1" si="13"/>
        <v>-0.38220605301497207</v>
      </c>
      <c r="J59" s="17">
        <f ca="1">INDEX('Flow probs &amp; rates'!AK$5:AK$5999,A58)</f>
        <v>2.48553412107941E-2</v>
      </c>
      <c r="K59" s="35"/>
      <c r="L59" s="12">
        <f t="shared" ca="1" si="18"/>
        <v>2.48553412107941E-2</v>
      </c>
      <c r="N59" s="17">
        <f ca="1">INDEX('Flow probs &amp; rates'!AA$5:AA$5999,A58)</f>
        <v>2.0609193270154536E-2</v>
      </c>
      <c r="O59" s="35"/>
      <c r="P59" s="12">
        <f t="shared" ca="1" si="14"/>
        <v>2.0609193270154536E-2</v>
      </c>
      <c r="R59" s="17">
        <f ca="1">INDEX('Flow probs &amp; rates'!U$5:U$5999,A58)-INDEX('Flow probs &amp; rates'!AA$5:AA$5999,A58)</f>
        <v>-4.8949867042824523E-3</v>
      </c>
      <c r="S59" s="17">
        <f ca="1">1-INDEX('Flow probs &amp; rates'!W$5:W$5999,A58)-INDEX('Flow probs &amp; rates'!Y$5:Y$5999,A58)-INDEX('Flow probs &amp; rates'!AA$5:AA$5999,A58)</f>
        <v>0.68183237316221468</v>
      </c>
      <c r="T59" s="35"/>
      <c r="U59" s="12">
        <f t="shared" ca="1" si="15"/>
        <v>-4.8949867042824523E-3</v>
      </c>
      <c r="V59" s="12">
        <f t="shared" ca="1" si="16"/>
        <v>0.68183237316221468</v>
      </c>
      <c r="X59" s="35"/>
      <c r="Y59" s="12">
        <f ca="1"/>
        <v>4.8949867042824523E-3</v>
      </c>
      <c r="Z59" s="12">
        <f ca="1"/>
        <v>0.31816762683778532</v>
      </c>
      <c r="AB59" s="35"/>
      <c r="AC59" s="12">
        <f ca="1"/>
        <v>-9.2946885876646068E-3</v>
      </c>
      <c r="AD59" s="12">
        <f ca="1"/>
        <v>0.65258344364502252</v>
      </c>
      <c r="AF59" s="35"/>
      <c r="AG59" s="12">
        <f>INDEX('Flow probs &amp; rates'!F$5:F$5999,A58)</f>
        <v>5.2111718389104292E-2</v>
      </c>
      <c r="AJ59" s="12">
        <f ca="1"/>
        <v>5.3131979669277421E-2</v>
      </c>
      <c r="AK59" s="12">
        <f ca="1"/>
        <v>5.5130466736383915E-2</v>
      </c>
      <c r="AM59" s="12">
        <f t="shared" si="7"/>
        <v>1.4943254134104078E-3</v>
      </c>
      <c r="AO59" s="12">
        <f t="shared" ca="1" si="8"/>
        <v>1.1446668149750761E-3</v>
      </c>
      <c r="AQ59" s="12">
        <f ca="1"/>
        <v>1.4943358565807339E-3</v>
      </c>
      <c r="AS59" s="30">
        <v>110</v>
      </c>
      <c r="AT59" s="70">
        <f t="shared" ca="1" si="17"/>
        <v>2.6456624288052621E-3</v>
      </c>
      <c r="AU59" s="70">
        <f t="shared" ca="1" si="9"/>
        <v>2.6456350277944728E-3</v>
      </c>
      <c r="AV59" s="12">
        <f t="shared" ca="1" si="10"/>
        <v>-1.0366752644494492E-4</v>
      </c>
      <c r="AW59" s="12">
        <f t="shared" ca="1" si="11"/>
        <v>-1.0367874423298567E-4</v>
      </c>
    </row>
    <row r="60" spans="1:49" x14ac:dyDescent="0.35">
      <c r="A60" s="12">
        <v>29</v>
      </c>
      <c r="C60" s="35" t="str">
        <f>INDEX('Flow probs &amp; rates'!$A$5:$A$5999,$A60)</f>
        <v>1992,9</v>
      </c>
      <c r="D60" s="17">
        <f ca="1">-INDEX('Flow probs &amp; rates'!AE$5:AE$5999,A60)-INDEX('Flow probs &amp; rates'!AF$5:AF$5999,A60)-INDEX('Flow probs &amp; rates'!AJ$5:AJ$5999,A60)</f>
        <v>-4.5567080467119103E-2</v>
      </c>
      <c r="E60" s="17">
        <f ca="1">INDEX('Flow probs &amp; rates'!AG$5:AG$5999,A60)-INDEX('Flow probs &amp; rates'!AJ$5:AJ$5999,A60)</f>
        <v>0.24085369314162519</v>
      </c>
      <c r="G60" s="12">
        <f t="shared" ca="1" si="12"/>
        <v>-4.5567080467119103E-2</v>
      </c>
      <c r="H60" s="12">
        <f t="shared" ca="1" si="13"/>
        <v>0.24085369314162519</v>
      </c>
      <c r="J60" s="17">
        <f ca="1">INDEX('Flow probs &amp; rates'!AJ$5:AJ$5999,A60)</f>
        <v>1.6617608437601801E-2</v>
      </c>
      <c r="K60" s="35" t="str">
        <f>INDEX('Flow probs &amp; rates'!$A$5:$A$5999,$A60)</f>
        <v>1992,9</v>
      </c>
      <c r="L60" s="12">
        <f t="shared" ca="1" si="18"/>
        <v>1.6617608437601801E-2</v>
      </c>
      <c r="N60" s="17">
        <f ca="1">INDEX('Flow probs &amp; rates'!Z$5:Z$5999,A60)</f>
        <v>1.8666025639610295E-2</v>
      </c>
      <c r="O60" s="35" t="str">
        <f>INDEX('Flow probs &amp; rates'!$A$5:$A$5999,$A60)</f>
        <v>1992,9</v>
      </c>
      <c r="P60" s="12">
        <f t="shared" ca="1" si="14"/>
        <v>1.8666025639610295E-2</v>
      </c>
      <c r="R60" s="17">
        <f ca="1">1-INDEX('Flow probs &amp; rates'!U$5:U$5999,A60)-INDEX('Flow probs &amp; rates'!V$5:V$5999,A60)-INDEX('Flow probs &amp; rates'!Z$5:Z$5999,A60)</f>
        <v>0.95490986744075479</v>
      </c>
      <c r="S60" s="17">
        <f ca="1">INDEX('Flow probs &amp; rates'!W$5:W$5999,A60)-INDEX('Flow probs &amp; rates'!Z$5:Z$5999,A60)</f>
        <v>0.19292084024548473</v>
      </c>
      <c r="T60" s="35" t="str">
        <f>INDEX('Flow probs &amp; rates'!$A$5:$A$5999,$A60)</f>
        <v>1992,9</v>
      </c>
      <c r="U60" s="12">
        <f t="shared" ca="1" si="15"/>
        <v>0.95490986744075479</v>
      </c>
      <c r="V60" s="12">
        <f t="shared" ca="1" si="16"/>
        <v>0.19292084024548473</v>
      </c>
      <c r="X60" s="35" t="str">
        <f>INDEX('Flow probs &amp; rates'!$A$5:$A$5999,$A60)</f>
        <v>1992,9</v>
      </c>
      <c r="Y60" s="12">
        <f t="array" aca="1" ref="Y60:Z61" ca="1">$A$1:$B$2-U60:V61</f>
        <v>4.5090132559245211E-2</v>
      </c>
      <c r="Z60" s="12">
        <f ca="1"/>
        <v>-0.19292084024548473</v>
      </c>
      <c r="AB60" s="35" t="str">
        <f>INDEX('Flow probs &amp; rates'!$A$5:$A$5999,$A60)</f>
        <v>1992,9</v>
      </c>
      <c r="AC60" s="12">
        <f t="array" aca="1" ref="AC60:AD61" ca="1">MMULT(Y60:Z61,MMULT(U58:V59,MINVERSE(Y58:Z59)))</f>
        <v>0.9473250119913712</v>
      </c>
      <c r="AD60" s="12">
        <f ca="1"/>
        <v>0.15782843619382381</v>
      </c>
      <c r="AF60" s="35" t="str">
        <f>INDEX('Flow probs &amp; rates'!$A$5:$A$5999,$A60)</f>
        <v>1992,9</v>
      </c>
      <c r="AG60" s="12">
        <f>INDEX('Flow probs &amp; rates'!E$5:E$5999,A60)</f>
        <v>0.61564830468920162</v>
      </c>
      <c r="AI60" s="32" t="s">
        <v>488</v>
      </c>
      <c r="AJ60" s="12">
        <f t="array" aca="1" ref="AJ60:AJ61" ca="1">MMULT(U60:V61,AG60:AG61)+P60:P61</f>
        <v>0.61640951132054711</v>
      </c>
      <c r="AK60" s="12">
        <f t="array" aca="1" ref="AK60:AK61" ca="1">MMULT(-1*MINVERSE(G60:H61),L60:L61)</f>
        <v>0.6233480035395802</v>
      </c>
      <c r="AM60" s="12">
        <f t="shared" si="7"/>
        <v>1.0051194382711959E-3</v>
      </c>
      <c r="AO60" s="12">
        <f t="shared" ca="1" si="8"/>
        <v>-3.5107321577163564E-3</v>
      </c>
      <c r="AQ60" s="12">
        <f t="array" aca="1" ref="AQ60:AQ61" ca="1">MMULT(Y60:Z61,AO60:AO61)+MMULT(AC60:AD61,AM58:AM59)</f>
        <v>1.005063704386408E-3</v>
      </c>
      <c r="AS60" s="30">
        <v>112</v>
      </c>
      <c r="AT60" s="70">
        <f t="shared" ca="1" si="17"/>
        <v>1.0985013656058529E-3</v>
      </c>
      <c r="AU60" s="70">
        <f t="shared" ca="1" si="9"/>
        <v>1.0985269684666086E-3</v>
      </c>
      <c r="AV60" s="12">
        <f t="shared" ca="1" si="10"/>
        <v>-1.0507247261896252E-3</v>
      </c>
      <c r="AW60" s="12">
        <f t="shared" ca="1" si="11"/>
        <v>-1.0507150839026412E-3</v>
      </c>
    </row>
    <row r="61" spans="1:49" x14ac:dyDescent="0.35">
      <c r="C61" s="35"/>
      <c r="D61" s="17">
        <f ca="1">INDEX('Flow probs &amp; rates'!AE$5:AE$5999,A60)-INDEX('Flow probs &amp; rates'!AK$5:AK$5999,A60)</f>
        <v>-5.3721579276562008E-3</v>
      </c>
      <c r="E61" s="17">
        <f ca="1">-INDEX('Flow probs &amp; rates'!AG$5:AG$5999,A60)-INDEX('Flow probs &amp; rates'!AI$5:AI$5999,A60)-INDEX('Flow probs &amp; rates'!AK$5:AK$5999,A60)</f>
        <v>-0.40873302910923742</v>
      </c>
      <c r="G61" s="12">
        <f t="shared" ca="1" si="12"/>
        <v>-5.3721579276562008E-3</v>
      </c>
      <c r="H61" s="12">
        <f t="shared" ca="1" si="13"/>
        <v>-0.40873302910923742</v>
      </c>
      <c r="J61" s="17">
        <f ca="1">INDEX('Flow probs &amp; rates'!AK$5:AK$5999,A60)</f>
        <v>2.33506936429114E-2</v>
      </c>
      <c r="K61" s="35"/>
      <c r="L61" s="12">
        <f t="shared" ca="1" si="18"/>
        <v>2.33506936429114E-2</v>
      </c>
      <c r="N61" s="17">
        <f ca="1">INDEX('Flow probs &amp; rates'!AA$5:AA$5999,A60)</f>
        <v>1.9123436315688028E-2</v>
      </c>
      <c r="O61" s="35"/>
      <c r="P61" s="12">
        <f t="shared" ca="1" si="14"/>
        <v>1.9123436315688028E-2</v>
      </c>
      <c r="R61" s="17">
        <f ca="1">INDEX('Flow probs &amp; rates'!U$5:U$5999,A60)-INDEX('Flow probs &amp; rates'!AA$5:AA$5999,A60)</f>
        <v>-4.3011344222666538E-3</v>
      </c>
      <c r="S61" s="17">
        <f ca="1">1-INDEX('Flow probs &amp; rates'!W$5:W$5999,A60)-INDEX('Flow probs &amp; rates'!Y$5:Y$5999,A60)-INDEX('Flow probs &amp; rates'!AA$5:AA$5999,A60)</f>
        <v>0.66400707247255975</v>
      </c>
      <c r="T61" s="35"/>
      <c r="U61" s="12">
        <f t="shared" ca="1" si="15"/>
        <v>-4.3011344222666538E-3</v>
      </c>
      <c r="V61" s="12">
        <f t="shared" ca="1" si="16"/>
        <v>0.66400707247255975</v>
      </c>
      <c r="X61" s="35"/>
      <c r="Y61" s="12">
        <f ca="1"/>
        <v>4.3011344222666538E-3</v>
      </c>
      <c r="Z61" s="12">
        <f ca="1"/>
        <v>0.33599292752744025</v>
      </c>
      <c r="AB61" s="35"/>
      <c r="AC61" s="12">
        <f ca="1"/>
        <v>-2.2227498999159281E-2</v>
      </c>
      <c r="AD61" s="12">
        <f ca="1"/>
        <v>0.70971311171490681</v>
      </c>
      <c r="AF61" s="35"/>
      <c r="AG61" s="12">
        <f>INDEX('Flow probs &amp; rates'!F$5:F$5999,A60)</f>
        <v>5.1082322923257234E-2</v>
      </c>
      <c r="AJ61" s="12">
        <f ca="1"/>
        <v>5.0394473899749159E-2</v>
      </c>
      <c r="AK61" s="12">
        <f ca="1"/>
        <v>4.8936514300296198E-2</v>
      </c>
      <c r="AM61" s="12">
        <f t="shared" si="7"/>
        <v>-1.0293954658470578E-3</v>
      </c>
      <c r="AO61" s="12">
        <f t="shared" ca="1" si="8"/>
        <v>-6.1939524360877171E-3</v>
      </c>
      <c r="AQ61" s="12">
        <f ca="1"/>
        <v>-1.029407260219077E-3</v>
      </c>
      <c r="AS61" s="30">
        <v>114</v>
      </c>
      <c r="AT61" s="70">
        <f t="shared" ca="1" si="17"/>
        <v>1.5746060001288198E-3</v>
      </c>
      <c r="AU61" s="70">
        <f t="shared" ca="1" si="9"/>
        <v>1.5746081000498906E-3</v>
      </c>
      <c r="AV61" s="12">
        <f t="shared" ca="1" si="10"/>
        <v>-5.5278393958736044E-4</v>
      </c>
      <c r="AW61" s="12">
        <f t="shared" ca="1" si="11"/>
        <v>-5.5278351888426698E-4</v>
      </c>
    </row>
    <row r="62" spans="1:49" x14ac:dyDescent="0.35">
      <c r="A62" s="12">
        <v>30</v>
      </c>
      <c r="C62" s="35" t="str">
        <f>INDEX('Flow probs &amp; rates'!$A$5:$A$5999,$A62)</f>
        <v>1992,10</v>
      </c>
      <c r="D62" s="17">
        <f ca="1">-INDEX('Flow probs &amp; rates'!AE$5:AE$5999,A62)-INDEX('Flow probs &amp; rates'!AF$5:AF$5999,A62)-INDEX('Flow probs &amp; rates'!AJ$5:AJ$5999,A62)</f>
        <v>-4.6222213033821596E-2</v>
      </c>
      <c r="E62" s="17">
        <f ca="1">INDEX('Flow probs &amp; rates'!AG$5:AG$5999,A62)-INDEX('Flow probs &amp; rates'!AJ$5:AJ$5999,A62)</f>
        <v>0.23885452421588549</v>
      </c>
      <c r="G62" s="12">
        <f t="shared" ca="1" si="12"/>
        <v>-4.6222213033821596E-2</v>
      </c>
      <c r="H62" s="12">
        <f t="shared" ca="1" si="13"/>
        <v>0.23885452421588549</v>
      </c>
      <c r="J62" s="17">
        <f ca="1">INDEX('Flow probs &amp; rates'!AJ$5:AJ$5999,A62)</f>
        <v>1.62762403400235E-2</v>
      </c>
      <c r="K62" s="35" t="str">
        <f>INDEX('Flow probs &amp; rates'!$A$5:$A$5999,$A62)</f>
        <v>1992,10</v>
      </c>
      <c r="L62" s="12">
        <f t="shared" ca="1" si="18"/>
        <v>1.62762403400235E-2</v>
      </c>
      <c r="N62" s="17">
        <f ca="1">INDEX('Flow probs &amp; rates'!Z$5:Z$5999,A62)</f>
        <v>1.8335338297536544E-2</v>
      </c>
      <c r="O62" s="35" t="str">
        <f>INDEX('Flow probs &amp; rates'!$A$5:$A$5999,$A62)</f>
        <v>1992,10</v>
      </c>
      <c r="P62" s="12">
        <f t="shared" ca="1" si="14"/>
        <v>1.8335338297536544E-2</v>
      </c>
      <c r="R62" s="17">
        <f ca="1">1-INDEX('Flow probs &amp; rates'!U$5:U$5999,A62)-INDEX('Flow probs &amp; rates'!V$5:V$5999,A62)-INDEX('Flow probs &amp; rates'!Z$5:Z$5999,A62)</f>
        <v>0.9542955112906254</v>
      </c>
      <c r="S62" s="17">
        <f ca="1">INDEX('Flow probs &amp; rates'!W$5:W$5999,A62)-INDEX('Flow probs &amp; rates'!Z$5:Z$5999,A62)</f>
        <v>0.19136931249953104</v>
      </c>
      <c r="T62" s="35" t="str">
        <f>INDEX('Flow probs &amp; rates'!$A$5:$A$5999,$A62)</f>
        <v>1992,10</v>
      </c>
      <c r="U62" s="12">
        <f t="shared" ca="1" si="15"/>
        <v>0.9542955112906254</v>
      </c>
      <c r="V62" s="12">
        <f t="shared" ca="1" si="16"/>
        <v>0.19136931249953104</v>
      </c>
      <c r="X62" s="35" t="str">
        <f>INDEX('Flow probs &amp; rates'!$A$5:$A$5999,$A62)</f>
        <v>1992,10</v>
      </c>
      <c r="Y62" s="12">
        <f t="array" aca="1" ref="Y62:Z63" ca="1">$A$1:$B$2-U62:V63</f>
        <v>4.5704488709374602E-2</v>
      </c>
      <c r="Z62" s="12">
        <f ca="1"/>
        <v>-0.19136931249953104</v>
      </c>
      <c r="AB62" s="35" t="str">
        <f>INDEX('Flow probs &amp; rates'!$A$5:$A$5999,$A62)</f>
        <v>1992,10</v>
      </c>
      <c r="AC62" s="12">
        <f t="array" aca="1" ref="AC62:AD63" ca="1">MMULT(Y62:Z63,MMULT(U60:V61,MINVERSE(Y60:Z61)))</f>
        <v>0.96679546064413657</v>
      </c>
      <c r="AD62" s="12">
        <f ca="1"/>
        <v>0.20316428838614531</v>
      </c>
      <c r="AF62" s="35" t="str">
        <f>INDEX('Flow probs &amp; rates'!$A$5:$A$5999,$A62)</f>
        <v>1992,10</v>
      </c>
      <c r="AG62" s="12">
        <f>INDEX('Flow probs &amp; rates'!E$5:E$5999,A62)</f>
        <v>0.61562134101482768</v>
      </c>
      <c r="AI62" s="32" t="s">
        <v>489</v>
      </c>
      <c r="AJ62" s="12">
        <f t="array" aca="1" ref="AJ62:AJ63" ca="1">MMULT(U62:V63,AG62:AG63)+P62:P63</f>
        <v>0.61552342379242708</v>
      </c>
      <c r="AK62" s="12">
        <f t="array" aca="1" ref="AK62:AK63" ca="1">MMULT(-1*MINVERSE(G62:H63),L62:L63)</f>
        <v>0.61061238305283605</v>
      </c>
      <c r="AM62" s="12">
        <f t="shared" si="7"/>
        <v>-2.6963674373936541E-5</v>
      </c>
      <c r="AO62" s="12">
        <f t="shared" ca="1" si="8"/>
        <v>-1.2735620486744148E-2</v>
      </c>
      <c r="AQ62" s="12">
        <f t="array" aca="1" ref="AQ62:AQ63" ca="1">MMULT(Y62:Z63,AO62:AO63)+MMULT(AC62:AD63,AM60:AM61)</f>
        <v>-2.6902164537999417E-5</v>
      </c>
      <c r="AS62" s="30">
        <v>116</v>
      </c>
      <c r="AT62" s="70">
        <f t="shared" ca="1" si="17"/>
        <v>1.4813800842319313E-3</v>
      </c>
      <c r="AU62" s="70">
        <f t="shared" ca="1" si="9"/>
        <v>1.4813626989396513E-3</v>
      </c>
      <c r="AV62" s="12">
        <f t="shared" ca="1" si="10"/>
        <v>-1.3351867232448272E-3</v>
      </c>
      <c r="AW62" s="12">
        <f t="shared" ca="1" si="11"/>
        <v>-1.3351904858076649E-3</v>
      </c>
    </row>
    <row r="63" spans="1:49" x14ac:dyDescent="0.35">
      <c r="C63" s="35"/>
      <c r="D63" s="17">
        <f ca="1">INDEX('Flow probs &amp; rates'!AE$5:AE$5999,A62)-INDEX('Flow probs &amp; rates'!AK$5:AK$5999,A62)</f>
        <v>-5.284140701839201E-3</v>
      </c>
      <c r="E63" s="17">
        <f ca="1">-INDEX('Flow probs &amp; rates'!AG$5:AG$5999,A62)-INDEX('Flow probs &amp; rates'!AI$5:AI$5999,A62)-INDEX('Flow probs &amp; rates'!AK$5:AK$5999,A62)</f>
        <v>-0.40748823445649018</v>
      </c>
      <c r="G63" s="12">
        <f t="shared" ca="1" si="12"/>
        <v>-5.284140701839201E-3</v>
      </c>
      <c r="H63" s="12">
        <f t="shared" ca="1" si="13"/>
        <v>-0.40748823445649018</v>
      </c>
      <c r="J63" s="17">
        <f ca="1">INDEX('Flow probs &amp; rates'!AK$5:AK$5999,A62)</f>
        <v>2.36093143227732E-2</v>
      </c>
      <c r="K63" s="35"/>
      <c r="L63" s="12">
        <f t="shared" ca="1" si="18"/>
        <v>2.36093143227732E-2</v>
      </c>
      <c r="N63" s="17">
        <f ca="1">INDEX('Flow probs &amp; rates'!AA$5:AA$5999,A62)</f>
        <v>1.9349177076538535E-2</v>
      </c>
      <c r="O63" s="35"/>
      <c r="P63" s="12">
        <f t="shared" ca="1" si="14"/>
        <v>1.9349177076538535E-2</v>
      </c>
      <c r="R63" s="17">
        <f ca="1">INDEX('Flow probs &amp; rates'!U$5:U$5999,A62)-INDEX('Flow probs &amp; rates'!AA$5:AA$5999,A62)</f>
        <v>-4.2327569346418854E-3</v>
      </c>
      <c r="S63" s="17">
        <f ca="1">1-INDEX('Flow probs &amp; rates'!W$5:W$5999,A62)-INDEX('Flow probs &amp; rates'!Y$5:Y$5999,A62)-INDEX('Flow probs &amp; rates'!AA$5:AA$5999,A62)</f>
        <v>0.66484502262225276</v>
      </c>
      <c r="T63" s="35"/>
      <c r="U63" s="12">
        <f t="shared" ca="1" si="15"/>
        <v>-4.2327569346418854E-3</v>
      </c>
      <c r="V63" s="12">
        <f t="shared" ca="1" si="16"/>
        <v>0.66484502262225276</v>
      </c>
      <c r="X63" s="35"/>
      <c r="Y63" s="12">
        <f ca="1"/>
        <v>4.2327569346418854E-3</v>
      </c>
      <c r="Z63" s="12">
        <f ca="1"/>
        <v>0.33515497737774724</v>
      </c>
      <c r="AB63" s="35"/>
      <c r="AC63" s="12">
        <f ca="1"/>
        <v>-5.4449300383033056E-3</v>
      </c>
      <c r="AD63" s="12">
        <f ca="1"/>
        <v>0.66165506380001893</v>
      </c>
      <c r="AF63" s="35"/>
      <c r="AG63" s="12">
        <f>INDEX('Flow probs &amp; rates'!F$5:F$5999,A62)</f>
        <v>5.070511558507497E-2</v>
      </c>
      <c r="AJ63" s="12">
        <f ca="1"/>
        <v>5.0454445294467597E-2</v>
      </c>
      <c r="AK63" s="12">
        <f ca="1"/>
        <v>5.0020468943412055E-2</v>
      </c>
      <c r="AM63" s="12">
        <f t="shared" si="7"/>
        <v>-3.7720733818226437E-4</v>
      </c>
      <c r="AO63" s="12">
        <f t="shared" ca="1" si="8"/>
        <v>1.0839546431158573E-3</v>
      </c>
      <c r="AQ63" s="12">
        <f ca="1"/>
        <v>-3.7719151969224505E-4</v>
      </c>
      <c r="AS63" s="30">
        <v>118</v>
      </c>
      <c r="AT63" s="70">
        <f t="shared" ca="1" si="17"/>
        <v>5.3316379652013079E-4</v>
      </c>
      <c r="AU63" s="70">
        <f t="shared" ca="1" si="9"/>
        <v>5.3317510187084335E-4</v>
      </c>
      <c r="AV63" s="12">
        <f t="shared" ca="1" si="10"/>
        <v>-7.6301067061975564E-4</v>
      </c>
      <c r="AW63" s="12">
        <f t="shared" ca="1" si="11"/>
        <v>-7.6300693956452633E-4</v>
      </c>
    </row>
    <row r="64" spans="1:49" x14ac:dyDescent="0.35">
      <c r="A64" s="12">
        <v>31</v>
      </c>
      <c r="C64" s="35" t="str">
        <f>INDEX('Flow probs &amp; rates'!$A$5:$A$5999,$A64)</f>
        <v>1992,11</v>
      </c>
      <c r="D64" s="17">
        <f ca="1">-INDEX('Flow probs &amp; rates'!AE$5:AE$5999,A64)-INDEX('Flow probs &amp; rates'!AF$5:AF$5999,A64)-INDEX('Flow probs &amp; rates'!AJ$5:AJ$5999,A64)</f>
        <v>-4.6832338552800598E-2</v>
      </c>
      <c r="E64" s="17">
        <f ca="1">INDEX('Flow probs &amp; rates'!AG$5:AG$5999,A64)-INDEX('Flow probs &amp; rates'!AJ$5:AJ$5999,A64)</f>
        <v>0.24126538868358521</v>
      </c>
      <c r="G64" s="12">
        <f t="shared" ca="1" si="12"/>
        <v>-4.6832338552800598E-2</v>
      </c>
      <c r="H64" s="12">
        <f t="shared" ca="1" si="13"/>
        <v>0.24126538868358521</v>
      </c>
      <c r="J64" s="17">
        <f ca="1">INDEX('Flow probs &amp; rates'!AJ$5:AJ$5999,A64)</f>
        <v>1.53593148499498E-2</v>
      </c>
      <c r="K64" s="35" t="str">
        <f>INDEX('Flow probs &amp; rates'!$A$5:$A$5999,$A64)</f>
        <v>1992,11</v>
      </c>
      <c r="L64" s="12">
        <f t="shared" ca="1" si="18"/>
        <v>1.53593148499498E-2</v>
      </c>
      <c r="N64" s="17">
        <f ca="1">INDEX('Flow probs &amp; rates'!Z$5:Z$5999,A64)</f>
        <v>1.7471634812045601E-2</v>
      </c>
      <c r="O64" s="35" t="str">
        <f>INDEX('Flow probs &amp; rates'!$A$5:$A$5999,$A64)</f>
        <v>1992,11</v>
      </c>
      <c r="P64" s="12">
        <f t="shared" ca="1" si="14"/>
        <v>1.7471634812045601E-2</v>
      </c>
      <c r="R64" s="17">
        <f ca="1">1-INDEX('Flow probs &amp; rates'!U$5:U$5999,A64)-INDEX('Flow probs &amp; rates'!V$5:V$5999,A64)-INDEX('Flow probs &amp; rates'!Z$5:Z$5999,A64)</f>
        <v>0.95377195122343994</v>
      </c>
      <c r="S64" s="17">
        <f ca="1">INDEX('Flow probs &amp; rates'!W$5:W$5999,A64)-INDEX('Flow probs &amp; rates'!Z$5:Z$5999,A64)</f>
        <v>0.19261424378813954</v>
      </c>
      <c r="T64" s="35" t="str">
        <f>INDEX('Flow probs &amp; rates'!$A$5:$A$5999,$A64)</f>
        <v>1992,11</v>
      </c>
      <c r="U64" s="12">
        <f t="shared" ca="1" si="15"/>
        <v>0.95377195122343994</v>
      </c>
      <c r="V64" s="12">
        <f t="shared" ca="1" si="16"/>
        <v>0.19261424378813954</v>
      </c>
      <c r="X64" s="35" t="str">
        <f>INDEX('Flow probs &amp; rates'!$A$5:$A$5999,$A64)</f>
        <v>1992,11</v>
      </c>
      <c r="Y64" s="12">
        <f t="array" aca="1" ref="Y64:Z65" ca="1">$A$1:$B$2-U64:V65</f>
        <v>4.622804877656006E-2</v>
      </c>
      <c r="Z64" s="12">
        <f ca="1"/>
        <v>-0.19261424378813954</v>
      </c>
      <c r="AB64" s="35" t="str">
        <f>INDEX('Flow probs &amp; rates'!$A$5:$A$5999,$A64)</f>
        <v>1992,11</v>
      </c>
      <c r="AC64" s="12">
        <f t="array" aca="1" ref="AC64:AD65" ca="1">MMULT(Y64:Z65,MMULT(U62:V63,MINVERSE(Y62:Z63)))</f>
        <v>0.96497867609101229</v>
      </c>
      <c r="AD64" s="12">
        <f ca="1"/>
        <v>0.19529864952696951</v>
      </c>
      <c r="AF64" s="35" t="str">
        <f>INDEX('Flow probs &amp; rates'!$A$5:$A$5999,$A64)</f>
        <v>1992,11</v>
      </c>
      <c r="AG64" s="12">
        <f>INDEX('Flow probs &amp; rates'!E$5:E$5999,A64)</f>
        <v>0.6144005299411579</v>
      </c>
      <c r="AI64" s="32" t="s">
        <v>490</v>
      </c>
      <c r="AJ64" s="12">
        <f t="array" aca="1" ref="AJ64:AJ65" ca="1">MMULT(U64:V65,AG64:AG65)+P64:P65</f>
        <v>0.61321950892896693</v>
      </c>
      <c r="AK64" s="12">
        <f t="array" aca="1" ref="AK64:AK65" ca="1">MMULT(-1*MINVERSE(G64:H65),L64:L65)</f>
        <v>0.58935118659039021</v>
      </c>
      <c r="AM64" s="12">
        <f t="shared" si="7"/>
        <v>-1.2208110736697808E-3</v>
      </c>
      <c r="AO64" s="12">
        <f t="shared" ca="1" si="8"/>
        <v>-2.1261196462445842E-2</v>
      </c>
      <c r="AQ64" s="12">
        <f t="array" aca="1" ref="AQ64:AQ65" ca="1">MMULT(Y64:Z65,AO64:AO65)+MMULT(AC64:AD65,AM62:AM63)</f>
        <v>-1.220802615593987E-3</v>
      </c>
      <c r="AS64" s="30">
        <v>120</v>
      </c>
      <c r="AT64" s="70">
        <f t="shared" ca="1" si="17"/>
        <v>-2.5502606531435656E-4</v>
      </c>
      <c r="AU64" s="70">
        <f t="shared" ca="1" si="9"/>
        <v>-2.5502119477921036E-4</v>
      </c>
      <c r="AV64" s="12">
        <f t="shared" ca="1" si="10"/>
        <v>7.354563647602938E-4</v>
      </c>
      <c r="AW64" s="12">
        <f t="shared" ca="1" si="11"/>
        <v>7.3545631121879488E-4</v>
      </c>
    </row>
    <row r="65" spans="1:49" x14ac:dyDescent="0.35">
      <c r="C65" s="35"/>
      <c r="D65" s="17">
        <f ca="1">INDEX('Flow probs &amp; rates'!AE$5:AE$5999,A64)-INDEX('Flow probs &amp; rates'!AK$5:AK$5999,A64)</f>
        <v>-4.6569707592321007E-3</v>
      </c>
      <c r="E65" s="17">
        <f ca="1">-INDEX('Flow probs &amp; rates'!AG$5:AG$5999,A64)-INDEX('Flow probs &amp; rates'!AI$5:AI$5999,A64)-INDEX('Flow probs &amp; rates'!AK$5:AK$5999,A64)</f>
        <v>-0.414449399872236</v>
      </c>
      <c r="G65" s="12">
        <f t="shared" ca="1" si="12"/>
        <v>-4.6569707592321007E-3</v>
      </c>
      <c r="H65" s="12">
        <f t="shared" ca="1" si="13"/>
        <v>-0.414449399872236</v>
      </c>
      <c r="J65" s="17">
        <f ca="1">INDEX('Flow probs &amp; rates'!AK$5:AK$5999,A64)</f>
        <v>2.3773021359089E-2</v>
      </c>
      <c r="K65" s="35"/>
      <c r="L65" s="12">
        <f t="shared" ca="1" si="18"/>
        <v>2.3773021359089E-2</v>
      </c>
      <c r="N65" s="17">
        <f ca="1">INDEX('Flow probs &amp; rates'!AA$5:AA$5999,A64)</f>
        <v>1.9427608953166156E-2</v>
      </c>
      <c r="O65" s="35"/>
      <c r="P65" s="12">
        <f t="shared" ca="1" si="14"/>
        <v>1.9427608953166156E-2</v>
      </c>
      <c r="R65" s="17">
        <f ca="1">INDEX('Flow probs &amp; rates'!U$5:U$5999,A64)-INDEX('Flow probs &amp; rates'!AA$5:AA$5999,A64)</f>
        <v>-3.7176238245552572E-3</v>
      </c>
      <c r="S65" s="17">
        <f ca="1">1-INDEX('Flow probs &amp; rates'!W$5:W$5999,A64)-INDEX('Flow probs &amp; rates'!Y$5:Y$5999,A64)-INDEX('Flow probs &amp; rates'!AA$5:AA$5999,A64)</f>
        <v>0.66028319186764317</v>
      </c>
      <c r="T65" s="35"/>
      <c r="U65" s="12">
        <f t="shared" ca="1" si="15"/>
        <v>-3.7176238245552572E-3</v>
      </c>
      <c r="V65" s="12">
        <f t="shared" ca="1" si="16"/>
        <v>0.66028319186764317</v>
      </c>
      <c r="X65" s="35"/>
      <c r="Y65" s="12">
        <f ca="1"/>
        <v>3.7176238245552572E-3</v>
      </c>
      <c r="Z65" s="12">
        <f ca="1"/>
        <v>0.33971680813235683</v>
      </c>
      <c r="AB65" s="35"/>
      <c r="AC65" s="12">
        <f ca="1"/>
        <v>-1.5619736739469328E-2</v>
      </c>
      <c r="AD65" s="12">
        <f ca="1"/>
        <v>0.66709834229942777</v>
      </c>
      <c r="AF65" s="35"/>
      <c r="AG65" s="12">
        <f>INDEX('Flow probs &amp; rates'!F$5:F$5999,A64)</f>
        <v>5.0618695951435859E-2</v>
      </c>
      <c r="AJ65" s="12">
        <f ca="1"/>
        <v>5.0566173036229345E-2</v>
      </c>
      <c r="AK65" s="12">
        <f ca="1"/>
        <v>5.0738232755799216E-2</v>
      </c>
      <c r="AM65" s="12">
        <f t="shared" si="7"/>
        <v>-8.6419633639110705E-5</v>
      </c>
      <c r="AO65" s="12">
        <f t="shared" ca="1" si="8"/>
        <v>7.1776381238716075E-4</v>
      </c>
      <c r="AQ65" s="12">
        <f ca="1"/>
        <v>-8.6417923679579095E-5</v>
      </c>
      <c r="AS65" s="30">
        <v>122</v>
      </c>
      <c r="AT65" s="70">
        <f t="shared" ca="1" si="17"/>
        <v>9.1865238838562124E-4</v>
      </c>
      <c r="AU65" s="70">
        <f t="shared" ca="1" si="9"/>
        <v>9.1863391731024629E-4</v>
      </c>
      <c r="AV65" s="12">
        <f t="shared" ca="1" si="10"/>
        <v>-9.7492385852902125E-4</v>
      </c>
      <c r="AW65" s="12">
        <f t="shared" ca="1" si="11"/>
        <v>-9.7492660623808066E-4</v>
      </c>
    </row>
    <row r="66" spans="1:49" x14ac:dyDescent="0.35">
      <c r="A66" s="12">
        <v>32</v>
      </c>
      <c r="C66" s="35" t="str">
        <f>INDEX('Flow probs &amp; rates'!$A$5:$A$5999,$A66)</f>
        <v>1992,12</v>
      </c>
      <c r="D66" s="17">
        <f ca="1">-INDEX('Flow probs &amp; rates'!AE$5:AE$5999,A66)-INDEX('Flow probs &amp; rates'!AF$5:AF$5999,A66)-INDEX('Flow probs &amp; rates'!AJ$5:AJ$5999,A66)</f>
        <v>-4.6045595417356207E-2</v>
      </c>
      <c r="E66" s="17">
        <f ca="1">INDEX('Flow probs &amp; rates'!AG$5:AG$5999,A66)-INDEX('Flow probs &amp; rates'!AJ$5:AJ$5999,A66)</f>
        <v>0.25258317980080974</v>
      </c>
      <c r="G66" s="12">
        <f t="shared" ca="1" si="12"/>
        <v>-4.6045595417356207E-2</v>
      </c>
      <c r="H66" s="12">
        <f t="shared" ca="1" si="13"/>
        <v>0.25258317980080974</v>
      </c>
      <c r="J66" s="17">
        <f ca="1">INDEX('Flow probs &amp; rates'!AJ$5:AJ$5999,A66)</f>
        <v>1.46040789544253E-2</v>
      </c>
      <c r="K66" s="35" t="str">
        <f>INDEX('Flow probs &amp; rates'!$A$5:$A$5999,$A66)</f>
        <v>1992,12</v>
      </c>
      <c r="L66" s="12">
        <f t="shared" ca="1" si="18"/>
        <v>1.46040789544253E-2</v>
      </c>
      <c r="N66" s="17">
        <f ca="1">INDEX('Flow probs &amp; rates'!Z$5:Z$5999,A66)</f>
        <v>1.6636641556248891E-2</v>
      </c>
      <c r="O66" s="35" t="str">
        <f>INDEX('Flow probs &amp; rates'!$A$5:$A$5999,$A66)</f>
        <v>1992,12</v>
      </c>
      <c r="P66" s="12">
        <f t="shared" ca="1" si="14"/>
        <v>1.6636641556248891E-2</v>
      </c>
      <c r="R66" s="17">
        <f ca="1">1-INDEX('Flow probs &amp; rates'!U$5:U$5999,A66)-INDEX('Flow probs &amp; rates'!V$5:V$5999,A66)-INDEX('Flow probs &amp; rates'!Z$5:Z$5999,A66)</f>
        <v>0.95462095540001379</v>
      </c>
      <c r="S66" s="17">
        <f ca="1">INDEX('Flow probs &amp; rates'!W$5:W$5999,A66)-INDEX('Flow probs &amp; rates'!Z$5:Z$5999,A66)</f>
        <v>0.19937599950175861</v>
      </c>
      <c r="T66" s="35" t="str">
        <f>INDEX('Flow probs &amp; rates'!$A$5:$A$5999,$A66)</f>
        <v>1992,12</v>
      </c>
      <c r="U66" s="12">
        <f t="shared" ca="1" si="15"/>
        <v>0.95462095540001379</v>
      </c>
      <c r="V66" s="12">
        <f t="shared" ca="1" si="16"/>
        <v>0.19937599950175861</v>
      </c>
      <c r="X66" s="35" t="str">
        <f>INDEX('Flow probs &amp; rates'!$A$5:$A$5999,$A66)</f>
        <v>1992,12</v>
      </c>
      <c r="Y66" s="12">
        <f t="array" aca="1" ref="Y66:Z67" ca="1">$A$1:$B$2-U66:V67</f>
        <v>4.5379044599986207E-2</v>
      </c>
      <c r="Z66" s="12">
        <f ca="1"/>
        <v>-0.19937599950175861</v>
      </c>
      <c r="AB66" s="35" t="str">
        <f>INDEX('Flow probs &amp; rates'!$A$5:$A$5999,$A66)</f>
        <v>1992,12</v>
      </c>
      <c r="AC66" s="12">
        <f t="array" aca="1" ref="AC66:AD67" ca="1">MMULT(Y66:Z67,MMULT(U64:V65,MINVERSE(Y64:Z65)))</f>
        <v>0.93858714858861081</v>
      </c>
      <c r="AD66" s="12">
        <f ca="1"/>
        <v>0.17038098055702366</v>
      </c>
      <c r="AF66" s="35" t="str">
        <f>INDEX('Flow probs &amp; rates'!$A$5:$A$5999,$A66)</f>
        <v>1992,12</v>
      </c>
      <c r="AG66" s="12">
        <f>INDEX('Flow probs &amp; rates'!E$5:E$5999,A66)</f>
        <v>0.61324841554574494</v>
      </c>
      <c r="AI66" s="32" t="s">
        <v>491</v>
      </c>
      <c r="AJ66" s="12">
        <f t="array" aca="1" ref="AJ66:AJ67" ca="1">MMULT(U66:V67,AG66:AG67)+P66:P67</f>
        <v>0.61174272162422982</v>
      </c>
      <c r="AK66" s="12">
        <f t="array" aca="1" ref="AK66:AK67" ca="1">MMULT(-1*MINVERSE(G66:H67),L66:L67)</f>
        <v>0.56559415069230901</v>
      </c>
      <c r="AM66" s="12">
        <f t="shared" si="7"/>
        <v>-1.152114395412962E-3</v>
      </c>
      <c r="AO66" s="12">
        <f t="shared" ca="1" si="8"/>
        <v>-2.3757035898081202E-2</v>
      </c>
      <c r="AQ66" s="12">
        <f t="array" aca="1" ref="AQ66:AQ67" ca="1">MMULT(Y66:Z67,AO66:AO67)+MMULT(AC66:AD67,AM64:AM65)</f>
        <v>-1.1520300113000541E-3</v>
      </c>
      <c r="AS66" s="30">
        <v>124</v>
      </c>
      <c r="AT66" s="70">
        <f t="shared" ca="1" si="17"/>
        <v>-2.526202232989716E-4</v>
      </c>
      <c r="AU66" s="70">
        <f t="shared" ca="1" si="9"/>
        <v>-2.5259946528279466E-4</v>
      </c>
      <c r="AV66" s="12">
        <f t="shared" ca="1" si="10"/>
        <v>-1.9408872945699679E-4</v>
      </c>
      <c r="AW66" s="12">
        <f t="shared" ca="1" si="11"/>
        <v>-1.9408439897192014E-4</v>
      </c>
    </row>
    <row r="67" spans="1:49" x14ac:dyDescent="0.35">
      <c r="C67" s="35"/>
      <c r="D67" s="17">
        <f ca="1">INDEX('Flow probs &amp; rates'!AE$5:AE$5999,A66)-INDEX('Flow probs &amp; rates'!AK$5:AK$5999,A66)</f>
        <v>-3.5770187506246991E-3</v>
      </c>
      <c r="E67" s="17">
        <f ca="1">-INDEX('Flow probs &amp; rates'!AG$5:AG$5999,A66)-INDEX('Flow probs &amp; rates'!AI$5:AI$5999,A66)-INDEX('Flow probs &amp; rates'!AK$5:AK$5999,A66)</f>
        <v>-0.43959659189149242</v>
      </c>
      <c r="G67" s="12">
        <f t="shared" ca="1" si="12"/>
        <v>-3.5770187506246991E-3</v>
      </c>
      <c r="H67" s="12">
        <f t="shared" ca="1" si="13"/>
        <v>-0.43959659189149242</v>
      </c>
      <c r="J67" s="17">
        <f ca="1">INDEX('Flow probs &amp; rates'!AK$5:AK$5999,A66)</f>
        <v>2.19316843290044E-2</v>
      </c>
      <c r="K67" s="35"/>
      <c r="L67" s="12">
        <f t="shared" ca="1" si="18"/>
        <v>2.19316843290044E-2</v>
      </c>
      <c r="N67" s="17">
        <f ca="1">INDEX('Flow probs &amp; rates'!AA$5:AA$5999,A66)</f>
        <v>1.7720391138090583E-2</v>
      </c>
      <c r="O67" s="35"/>
      <c r="P67" s="12">
        <f t="shared" ca="1" si="14"/>
        <v>1.7720391138090583E-2</v>
      </c>
      <c r="R67" s="17">
        <f ca="1">INDEX('Flow probs &amp; rates'!U$5:U$5999,A66)-INDEX('Flow probs &amp; rates'!AA$5:AA$5999,A66)</f>
        <v>-2.8222707280174345E-3</v>
      </c>
      <c r="S67" s="17">
        <f ca="1">1-INDEX('Flow probs &amp; rates'!W$5:W$5999,A66)-INDEX('Flow probs &amp; rates'!Y$5:Y$5999,A66)-INDEX('Flow probs &amp; rates'!AA$5:AA$5999,A66)</f>
        <v>0.64396465949848103</v>
      </c>
      <c r="T67" s="35"/>
      <c r="U67" s="12">
        <f t="shared" ca="1" si="15"/>
        <v>-2.8222707280174345E-3</v>
      </c>
      <c r="V67" s="12">
        <f t="shared" ca="1" si="16"/>
        <v>0.64396465949848103</v>
      </c>
      <c r="X67" s="35"/>
      <c r="Y67" s="12">
        <f ca="1"/>
        <v>2.8222707280174345E-3</v>
      </c>
      <c r="Z67" s="12">
        <f ca="1"/>
        <v>0.35603534050151897</v>
      </c>
      <c r="AB67" s="35"/>
      <c r="AC67" s="12">
        <f ca="1"/>
        <v>-2.5040375145199148E-2</v>
      </c>
      <c r="AD67" s="12">
        <f ca="1"/>
        <v>0.67940302669210628</v>
      </c>
      <c r="AF67" s="35"/>
      <c r="AG67" s="12">
        <f>INDEX('Flow probs &amp; rates'!F$5:F$5999,A66)</f>
        <v>4.8583037809782778E-2</v>
      </c>
      <c r="AJ67" s="12">
        <f ca="1"/>
        <v>4.7275397486471346E-2</v>
      </c>
      <c r="AK67" s="12">
        <f ca="1"/>
        <v>4.528821154202322E-2</v>
      </c>
      <c r="AM67" s="12">
        <f t="shared" si="7"/>
        <v>-2.0356581416530808E-3</v>
      </c>
      <c r="AO67" s="12">
        <f t="shared" ca="1" si="8"/>
        <v>-5.4500212137759962E-3</v>
      </c>
      <c r="AQ67" s="12">
        <f ca="1"/>
        <v>-2.0355931389807826E-3</v>
      </c>
      <c r="AS67" s="30">
        <v>126</v>
      </c>
      <c r="AT67" s="70">
        <f t="shared" ca="1" si="17"/>
        <v>-4.9952540678910307E-4</v>
      </c>
      <c r="AU67" s="70">
        <f t="shared" ca="1" si="9"/>
        <v>-4.9952782589726512E-4</v>
      </c>
      <c r="AV67" s="12">
        <f t="shared" ca="1" si="10"/>
        <v>2.4572863569012823E-3</v>
      </c>
      <c r="AW67" s="12">
        <f t="shared" ca="1" si="11"/>
        <v>2.4572846003455317E-3</v>
      </c>
    </row>
    <row r="68" spans="1:49" x14ac:dyDescent="0.35">
      <c r="A68" s="12">
        <v>33</v>
      </c>
      <c r="C68" s="35" t="str">
        <f>INDEX('Flow probs &amp; rates'!$A$5:$A$5999,$A68)</f>
        <v>1993,1</v>
      </c>
      <c r="D68" s="17">
        <f ca="1">-INDEX('Flow probs &amp; rates'!AE$5:AE$5999,A68)-INDEX('Flow probs &amp; rates'!AF$5:AF$5999,A68)-INDEX('Flow probs &amp; rates'!AJ$5:AJ$5999,A68)</f>
        <v>-4.6372715647016505E-2</v>
      </c>
      <c r="E68" s="17">
        <f ca="1">INDEX('Flow probs &amp; rates'!AG$5:AG$5999,A68)-INDEX('Flow probs &amp; rates'!AJ$5:AJ$5999,A68)</f>
        <v>0.24466821173759229</v>
      </c>
      <c r="G68" s="12">
        <f t="shared" ca="1" si="12"/>
        <v>-4.6372715647016505E-2</v>
      </c>
      <c r="H68" s="12">
        <f t="shared" ca="1" si="13"/>
        <v>0.24466821173759229</v>
      </c>
      <c r="J68" s="17">
        <f ca="1">INDEX('Flow probs &amp; rates'!AJ$5:AJ$5999,A68)</f>
        <v>1.7174124062630702E-2</v>
      </c>
      <c r="K68" s="35" t="str">
        <f>INDEX('Flow probs &amp; rates'!$A$5:$A$5999,$A68)</f>
        <v>1993,1</v>
      </c>
      <c r="L68" s="12">
        <f t="shared" ca="1" si="18"/>
        <v>1.7174124062630702E-2</v>
      </c>
      <c r="N68" s="17">
        <f ca="1">INDEX('Flow probs &amp; rates'!Z$5:Z$5999,A68)</f>
        <v>1.94810502838903E-2</v>
      </c>
      <c r="O68" s="35" t="str">
        <f>INDEX('Flow probs &amp; rates'!$A$5:$A$5999,$A68)</f>
        <v>1993,1</v>
      </c>
      <c r="P68" s="12">
        <f t="shared" ca="1" si="14"/>
        <v>1.94810502838903E-2</v>
      </c>
      <c r="R68" s="17">
        <f ca="1">1-INDEX('Flow probs &amp; rates'!U$5:U$5999,A68)-INDEX('Flow probs &amp; rates'!V$5:V$5999,A68)-INDEX('Flow probs &amp; rates'!Z$5:Z$5999,A68)</f>
        <v>0.95389835201052775</v>
      </c>
      <c r="S68" s="17">
        <f ca="1">INDEX('Flow probs &amp; rates'!W$5:W$5999,A68)-INDEX('Flow probs &amp; rates'!Z$5:Z$5999,A68)</f>
        <v>0.19563670056217553</v>
      </c>
      <c r="T68" s="35" t="str">
        <f>INDEX('Flow probs &amp; rates'!$A$5:$A$5999,$A68)</f>
        <v>1993,1</v>
      </c>
      <c r="U68" s="12">
        <f t="shared" ca="1" si="15"/>
        <v>0.95389835201052775</v>
      </c>
      <c r="V68" s="12">
        <f t="shared" ca="1" si="16"/>
        <v>0.19563670056217553</v>
      </c>
      <c r="X68" s="35" t="str">
        <f>INDEX('Flow probs &amp; rates'!$A$5:$A$5999,$A68)</f>
        <v>1993,1</v>
      </c>
      <c r="Y68" s="12">
        <f t="array" aca="1" ref="Y68:Z69" ca="1">$A$1:$B$2-U68:V69</f>
        <v>4.610164798947225E-2</v>
      </c>
      <c r="Z68" s="12">
        <f ca="1"/>
        <v>-0.19563670056217553</v>
      </c>
      <c r="AB68" s="35" t="str">
        <f>INDEX('Flow probs &amp; rates'!$A$5:$A$5999,$A68)</f>
        <v>1993,1</v>
      </c>
      <c r="AC68" s="12">
        <f t="array" aca="1" ref="AC68:AD69" ca="1">MMULT(Y68:Z69,MMULT(U66:V67,MINVERSE(Y66:Z67)))</f>
        <v>0.96865494856753875</v>
      </c>
      <c r="AD68" s="12">
        <f ca="1"/>
        <v>0.21440284360283485</v>
      </c>
      <c r="AF68" s="35" t="str">
        <f>INDEX('Flow probs &amp; rates'!$A$5:$A$5999,$A68)</f>
        <v>1993,1</v>
      </c>
      <c r="AG68" s="12">
        <f>INDEX('Flow probs &amp; rates'!E$5:E$5999,A68)</f>
        <v>0.61396232846643706</v>
      </c>
      <c r="AI68" s="32" t="s">
        <v>492</v>
      </c>
      <c r="AJ68" s="12">
        <f t="array" aca="1" ref="AJ68:AJ69" ca="1">MMULT(U68:V69,AG68:AG69)+P68:P69</f>
        <v>0.61480328048867561</v>
      </c>
      <c r="AK68" s="12">
        <f t="array" aca="1" ref="AK68:AK69" ca="1">MMULT(-1*MINVERSE(G68:H69),L68:L69)</f>
        <v>0.6371729327915775</v>
      </c>
      <c r="AM68" s="12">
        <f t="shared" si="7"/>
        <v>7.1391292069211687E-4</v>
      </c>
      <c r="AO68" s="12">
        <f t="shared" ca="1" si="8"/>
        <v>7.157878209926849E-2</v>
      </c>
      <c r="AQ68" s="12">
        <f t="array" aca="1" ref="AQ68:AQ69" ca="1">MMULT(Y68:Z69,AO68:AO69)+MMULT(AC68:AD69,AM66:AM67)</f>
        <v>7.1378116165124396E-4</v>
      </c>
      <c r="AS68" s="30">
        <v>128</v>
      </c>
      <c r="AT68" s="70">
        <f t="shared" ca="1" si="17"/>
        <v>-3.0814976102877534E-3</v>
      </c>
      <c r="AU68" s="70">
        <f t="shared" ca="1" si="9"/>
        <v>-3.081496744681379E-3</v>
      </c>
      <c r="AV68" s="12">
        <f t="shared" ca="1" si="10"/>
        <v>-1.1111442739958205E-3</v>
      </c>
      <c r="AW68" s="12">
        <f t="shared" ca="1" si="11"/>
        <v>-1.1111435891111429E-3</v>
      </c>
    </row>
    <row r="69" spans="1:49" x14ac:dyDescent="0.35">
      <c r="C69" s="35"/>
      <c r="D69" s="17">
        <f ca="1">INDEX('Flow probs &amp; rates'!AE$5:AE$5999,A68)-INDEX('Flow probs &amp; rates'!AK$5:AK$5999,A68)</f>
        <v>-7.6051977562663978E-3</v>
      </c>
      <c r="E69" s="17">
        <f ca="1">-INDEX('Flow probs &amp; rates'!AG$5:AG$5999,A68)-INDEX('Flow probs &amp; rates'!AI$5:AI$5999,A68)-INDEX('Flow probs &amp; rates'!AK$5:AK$5999,A68)</f>
        <v>-0.41135832975513081</v>
      </c>
      <c r="G69" s="12">
        <f t="shared" ca="1" si="12"/>
        <v>-7.6051977562663978E-3</v>
      </c>
      <c r="H69" s="12">
        <f t="shared" ca="1" si="13"/>
        <v>-0.41135832975513081</v>
      </c>
      <c r="J69" s="17">
        <f ca="1">INDEX('Flow probs &amp; rates'!AK$5:AK$5999,A68)</f>
        <v>2.5648962883312799E-2</v>
      </c>
      <c r="K69" s="35"/>
      <c r="L69" s="12">
        <f t="shared" ca="1" si="18"/>
        <v>2.5648962883312799E-2</v>
      </c>
      <c r="N69" s="17">
        <f ca="1">INDEX('Flow probs &amp; rates'!AA$5:AA$5999,A68)</f>
        <v>2.096496451464009E-2</v>
      </c>
      <c r="O69" s="35"/>
      <c r="P69" s="12">
        <f t="shared" ca="1" si="14"/>
        <v>2.096496451464009E-2</v>
      </c>
      <c r="R69" s="17">
        <f ca="1">INDEX('Flow probs &amp; rates'!U$5:U$5999,A68)-INDEX('Flow probs &amp; rates'!AA$5:AA$5999,A68)</f>
        <v>-6.0804226775819942E-3</v>
      </c>
      <c r="S69" s="17">
        <f ca="1">1-INDEX('Flow probs &amp; rates'!W$5:W$5999,A68)-INDEX('Flow probs &amp; rates'!Y$5:Y$5999,A68)-INDEX('Flow probs &amp; rates'!AA$5:AA$5999,A68)</f>
        <v>0.66205160698160714</v>
      </c>
      <c r="T69" s="35"/>
      <c r="U69" s="12">
        <f t="shared" ca="1" si="15"/>
        <v>-6.0804226775819942E-3</v>
      </c>
      <c r="V69" s="12">
        <f t="shared" ca="1" si="16"/>
        <v>0.66205160698160714</v>
      </c>
      <c r="X69" s="35"/>
      <c r="Y69" s="12">
        <f ca="1"/>
        <v>6.0804226775819942E-3</v>
      </c>
      <c r="Z69" s="12">
        <f ca="1"/>
        <v>0.33794839301839286</v>
      </c>
      <c r="AB69" s="35"/>
      <c r="AC69" s="12">
        <f ca="1"/>
        <v>6.6354911965100322E-2</v>
      </c>
      <c r="AD69" s="12">
        <f ca="1"/>
        <v>0.65181363387937952</v>
      </c>
      <c r="AF69" s="35"/>
      <c r="AG69" s="12">
        <f>INDEX('Flow probs &amp; rates'!F$5:F$5999,A68)</f>
        <v>4.9400633195779385E-2</v>
      </c>
      <c r="AJ69" s="12">
        <f ca="1"/>
        <v>4.9937582642626391E-2</v>
      </c>
      <c r="AK69" s="12">
        <f ca="1"/>
        <v>5.0571813476771206E-2</v>
      </c>
      <c r="AM69" s="12">
        <f t="shared" si="7"/>
        <v>8.1759538599660703E-4</v>
      </c>
      <c r="AO69" s="12">
        <f t="shared" ca="1" si="8"/>
        <v>5.2836019347479862E-3</v>
      </c>
      <c r="AQ69" s="12">
        <f ca="1"/>
        <v>8.1749585317865436E-4</v>
      </c>
      <c r="AS69" s="30">
        <v>130</v>
      </c>
      <c r="AT69" s="70">
        <f t="shared" ca="1" si="17"/>
        <v>-1.9095613144171075E-5</v>
      </c>
      <c r="AU69" s="70">
        <f t="shared" ca="1" si="9"/>
        <v>-1.9096060163567834E-5</v>
      </c>
      <c r="AV69" s="12">
        <f t="shared" ca="1" si="10"/>
        <v>-4.6649223257179406E-5</v>
      </c>
      <c r="AW69" s="12">
        <f t="shared" ca="1" si="11"/>
        <v>-4.6649417711848462E-5</v>
      </c>
    </row>
    <row r="70" spans="1:49" x14ac:dyDescent="0.35">
      <c r="A70" s="12">
        <v>34</v>
      </c>
      <c r="C70" s="35" t="str">
        <f>INDEX('Flow probs &amp; rates'!$A$5:$A$5999,$A70)</f>
        <v>1993,2</v>
      </c>
      <c r="D70" s="17">
        <f ca="1">-INDEX('Flow probs &amp; rates'!AE$5:AE$5999,A70)-INDEX('Flow probs &amp; rates'!AF$5:AF$5999,A70)-INDEX('Flow probs &amp; rates'!AJ$5:AJ$5999,A70)</f>
        <v>-4.7943081697327694E-2</v>
      </c>
      <c r="E70" s="17">
        <f ca="1">INDEX('Flow probs &amp; rates'!AG$5:AG$5999,A70)-INDEX('Flow probs &amp; rates'!AJ$5:AJ$5999,A70)</f>
        <v>0.23513875808062656</v>
      </c>
      <c r="G70" s="12">
        <f t="shared" ca="1" si="12"/>
        <v>-4.7943081697327694E-2</v>
      </c>
      <c r="H70" s="12">
        <f t="shared" ca="1" si="13"/>
        <v>0.23513875808062656</v>
      </c>
      <c r="J70" s="17">
        <f ca="1">INDEX('Flow probs &amp; rates'!AJ$5:AJ$5999,A70)</f>
        <v>1.7940305524460399E-2</v>
      </c>
      <c r="K70" s="35" t="str">
        <f>INDEX('Flow probs &amp; rates'!$A$5:$A$5999,$A70)</f>
        <v>1993,2</v>
      </c>
      <c r="L70" s="12">
        <f t="shared" ca="1" si="18"/>
        <v>1.7940305524460399E-2</v>
      </c>
      <c r="N70" s="17">
        <f ca="1">INDEX('Flow probs &amp; rates'!Z$5:Z$5999,A70)</f>
        <v>1.9986655124979977E-2</v>
      </c>
      <c r="O70" s="35" t="str">
        <f>INDEX('Flow probs &amp; rates'!$A$5:$A$5999,$A70)</f>
        <v>1993,2</v>
      </c>
      <c r="P70" s="12">
        <f t="shared" ca="1" si="14"/>
        <v>1.9986655124979977E-2</v>
      </c>
      <c r="R70" s="17">
        <f ca="1">1-INDEX('Flow probs &amp; rates'!U$5:U$5999,A70)-INDEX('Flow probs &amp; rates'!V$5:V$5999,A70)-INDEX('Flow probs &amp; rates'!Z$5:Z$5999,A70)</f>
        <v>0.95254355778036992</v>
      </c>
      <c r="S70" s="17">
        <f ca="1">INDEX('Flow probs &amp; rates'!W$5:W$5999,A70)-INDEX('Flow probs &amp; rates'!Z$5:Z$5999,A70)</f>
        <v>0.18740223874737461</v>
      </c>
      <c r="T70" s="35" t="str">
        <f>INDEX('Flow probs &amp; rates'!$A$5:$A$5999,$A70)</f>
        <v>1993,2</v>
      </c>
      <c r="U70" s="12">
        <f t="shared" ca="1" si="15"/>
        <v>0.95254355778036992</v>
      </c>
      <c r="V70" s="12">
        <f t="shared" ca="1" si="16"/>
        <v>0.18740223874737461</v>
      </c>
      <c r="X70" s="35" t="str">
        <f>INDEX('Flow probs &amp; rates'!$A$5:$A$5999,$A70)</f>
        <v>1993,2</v>
      </c>
      <c r="Y70" s="12">
        <f t="array" aca="1" ref="Y70:Z71" ca="1">$A$1:$B$2-U70:V71</f>
        <v>4.7456442219630079E-2</v>
      </c>
      <c r="Z70" s="12">
        <f ca="1"/>
        <v>-0.18740223874737461</v>
      </c>
      <c r="AB70" s="35" t="str">
        <f>INDEX('Flow probs &amp; rates'!$A$5:$A$5999,$A70)</f>
        <v>1993,2</v>
      </c>
      <c r="AC70" s="12">
        <f t="array" aca="1" ref="AC70:AD71" ca="1">MMULT(Y70:Z71,MMULT(U68:V69,MINVERSE(Y68:Z69)))</f>
        <v>0.97686036830764633</v>
      </c>
      <c r="AD70" s="12">
        <f ca="1"/>
        <v>0.2258451568465466</v>
      </c>
      <c r="AF70" s="35" t="str">
        <f>INDEX('Flow probs &amp; rates'!$A$5:$A$5999,$A70)</f>
        <v>1993,2</v>
      </c>
      <c r="AG70" s="12">
        <f>INDEX('Flow probs &amp; rates'!E$5:E$5999,A70)</f>
        <v>0.61407030508194693</v>
      </c>
      <c r="AI70" s="32" t="s">
        <v>493</v>
      </c>
      <c r="AJ70" s="12">
        <f t="array" aca="1" ref="AJ70:AJ71" ca="1">MMULT(U70:V71,AG70:AG71)+P70:P71</f>
        <v>0.61415763384819422</v>
      </c>
      <c r="AK70" s="12">
        <f t="array" aca="1" ref="AK70:AK71" ca="1">MMULT(-1*MINVERSE(G70:H71),L70:L71)</f>
        <v>0.61520497518691863</v>
      </c>
      <c r="AM70" s="12">
        <f t="shared" si="7"/>
        <v>1.0797661550987492E-4</v>
      </c>
      <c r="AO70" s="12">
        <f t="shared" ca="1" si="8"/>
        <v>-2.1967957604658861E-2</v>
      </c>
      <c r="AQ70" s="12">
        <f t="array" aca="1" ref="AQ70:AQ71" ca="1">MMULT(Y70:Z71,AO70:AO71)+MMULT(AC70:AD71,AM68:AM69)</f>
        <v>1.0800789753725505E-4</v>
      </c>
      <c r="AS70" s="30">
        <v>132</v>
      </c>
      <c r="AT70" s="70">
        <f t="shared" ca="1" si="17"/>
        <v>9.6846121592142342E-4</v>
      </c>
      <c r="AU70" s="70">
        <f t="shared" ca="1" si="9"/>
        <v>9.6844127664705835E-4</v>
      </c>
      <c r="AV70" s="12">
        <f t="shared" ca="1" si="10"/>
        <v>4.7296143045050254E-4</v>
      </c>
      <c r="AW70" s="12">
        <f t="shared" ca="1" si="11"/>
        <v>4.7295101917402087E-4</v>
      </c>
    </row>
    <row r="71" spans="1:49" x14ac:dyDescent="0.35">
      <c r="C71" s="35"/>
      <c r="D71" s="17">
        <f ca="1">INDEX('Flow probs &amp; rates'!AE$5:AE$5999,A70)-INDEX('Flow probs &amp; rates'!AK$5:AK$5999,A70)</f>
        <v>-6.4859120156085005E-3</v>
      </c>
      <c r="E71" s="17">
        <f ca="1">-INDEX('Flow probs &amp; rates'!AG$5:AG$5999,A70)-INDEX('Flow probs &amp; rates'!AI$5:AI$5999,A70)-INDEX('Flow probs &amp; rates'!AK$5:AK$5999,A70)</f>
        <v>-0.41669477055682669</v>
      </c>
      <c r="G71" s="12">
        <f t="shared" ca="1" si="12"/>
        <v>-6.4859120156085005E-3</v>
      </c>
      <c r="H71" s="12">
        <f t="shared" ca="1" si="13"/>
        <v>-0.41669477055682669</v>
      </c>
      <c r="J71" s="17">
        <f ca="1">INDEX('Flow probs &amp; rates'!AK$5:AK$5999,A70)</f>
        <v>2.44661889099047E-2</v>
      </c>
      <c r="K71" s="35"/>
      <c r="L71" s="12">
        <f t="shared" ca="1" si="18"/>
        <v>2.44661889099047E-2</v>
      </c>
      <c r="N71" s="17">
        <f ca="1">INDEX('Flow probs &amp; rates'!AA$5:AA$5999,A70)</f>
        <v>1.9953496133009899E-2</v>
      </c>
      <c r="O71" s="35"/>
      <c r="P71" s="12">
        <f t="shared" ca="1" si="14"/>
        <v>1.9953496133009899E-2</v>
      </c>
      <c r="R71" s="17">
        <f ca="1">INDEX('Flow probs &amp; rates'!U$5:U$5999,A70)-INDEX('Flow probs &amp; rates'!AA$5:AA$5999,A70)</f>
        <v>-5.1689167586946479E-3</v>
      </c>
      <c r="S71" s="17">
        <f ca="1">1-INDEX('Flow probs &amp; rates'!W$5:W$5999,A70)-INDEX('Flow probs &amp; rates'!Y$5:Y$5999,A70)-INDEX('Flow probs &amp; rates'!AA$5:AA$5999,A70)</f>
        <v>0.65865190516508898</v>
      </c>
      <c r="T71" s="35"/>
      <c r="U71" s="12">
        <f t="shared" ca="1" si="15"/>
        <v>-5.1689167586946479E-3</v>
      </c>
      <c r="V71" s="12">
        <f t="shared" ca="1" si="16"/>
        <v>0.65865190516508898</v>
      </c>
      <c r="X71" s="35"/>
      <c r="Y71" s="12">
        <f ca="1"/>
        <v>5.1689167586946479E-3</v>
      </c>
      <c r="Z71" s="12">
        <f ca="1"/>
        <v>0.34134809483491102</v>
      </c>
      <c r="AB71" s="35"/>
      <c r="AC71" s="12">
        <f ca="1"/>
        <v>-2.4770751247994729E-2</v>
      </c>
      <c r="AD71" s="12">
        <f ca="1"/>
        <v>0.65736432275036616</v>
      </c>
      <c r="AF71" s="35"/>
      <c r="AG71" s="12">
        <f>INDEX('Flow probs &amp; rates'!F$5:F$5999,A70)</f>
        <v>4.9317797134954384E-2</v>
      </c>
      <c r="AJ71" s="12">
        <f ca="1"/>
        <v>4.9262678883538163E-2</v>
      </c>
      <c r="AK71" s="12">
        <f ca="1"/>
        <v>4.9139142163737132E-2</v>
      </c>
      <c r="AM71" s="12">
        <f t="shared" si="7"/>
        <v>-8.2836060825000613E-5</v>
      </c>
      <c r="AO71" s="12">
        <f t="shared" ca="1" si="8"/>
        <v>-1.4326713130340743E-3</v>
      </c>
      <c r="AQ71" s="12">
        <f ca="1"/>
        <v>-8.2816289617536321E-5</v>
      </c>
      <c r="AS71" s="30">
        <v>134</v>
      </c>
      <c r="AT71" s="70">
        <f t="shared" ca="1" si="17"/>
        <v>-4.0688090953766576E-4</v>
      </c>
      <c r="AU71" s="70">
        <f t="shared" ca="1" si="9"/>
        <v>-4.0685881037808404E-4</v>
      </c>
      <c r="AV71" s="12">
        <f t="shared" ca="1" si="10"/>
        <v>-2.5175388351816874E-4</v>
      </c>
      <c r="AW71" s="12">
        <f t="shared" ca="1" si="11"/>
        <v>-2.5174299938144983E-4</v>
      </c>
    </row>
    <row r="72" spans="1:49" x14ac:dyDescent="0.35">
      <c r="A72" s="12">
        <v>35</v>
      </c>
      <c r="C72" s="35" t="str">
        <f>INDEX('Flow probs &amp; rates'!$A$5:$A$5999,$A72)</f>
        <v>1993,3</v>
      </c>
      <c r="D72" s="17">
        <f ca="1">-INDEX('Flow probs &amp; rates'!AE$5:AE$5999,A72)-INDEX('Flow probs &amp; rates'!AF$5:AF$5999,A72)-INDEX('Flow probs &amp; rates'!AJ$5:AJ$5999,A72)</f>
        <v>-4.77899437538125E-2</v>
      </c>
      <c r="E72" s="17">
        <f ca="1">INDEX('Flow probs &amp; rates'!AG$5:AG$5999,A72)-INDEX('Flow probs &amp; rates'!AJ$5:AJ$5999,A72)</f>
        <v>0.23627994671230618</v>
      </c>
      <c r="G72" s="12">
        <f t="shared" ca="1" si="12"/>
        <v>-4.77899437538125E-2</v>
      </c>
      <c r="H72" s="12">
        <f t="shared" ca="1" si="13"/>
        <v>0.23627994671230618</v>
      </c>
      <c r="J72" s="17">
        <f ca="1">INDEX('Flow probs &amp; rates'!AJ$5:AJ$5999,A72)</f>
        <v>1.7686400480836799E-2</v>
      </c>
      <c r="K72" s="35" t="str">
        <f>INDEX('Flow probs &amp; rates'!$A$5:$A$5999,$A72)</f>
        <v>1993,3</v>
      </c>
      <c r="L72" s="12">
        <f t="shared" ca="1" si="18"/>
        <v>1.7686400480836799E-2</v>
      </c>
      <c r="N72" s="17">
        <f ca="1">INDEX('Flow probs &amp; rates'!Z$5:Z$5999,A72)</f>
        <v>1.9487099188819083E-2</v>
      </c>
      <c r="O72" s="35" t="str">
        <f>INDEX('Flow probs &amp; rates'!$A$5:$A$5999,$A72)</f>
        <v>1993,3</v>
      </c>
      <c r="P72" s="12">
        <f t="shared" ca="1" si="14"/>
        <v>1.9487099188819083E-2</v>
      </c>
      <c r="R72" s="17">
        <f ca="1">1-INDEX('Flow probs &amp; rates'!U$5:U$5999,A72)-INDEX('Flow probs &amp; rates'!V$5:V$5999,A72)-INDEX('Flow probs &amp; rates'!Z$5:Z$5999,A72)</f>
        <v>0.95291003127460461</v>
      </c>
      <c r="S72" s="17">
        <f ca="1">INDEX('Flow probs &amp; rates'!W$5:W$5999,A72)-INDEX('Flow probs &amp; rates'!Z$5:Z$5999,A72)</f>
        <v>0.18792520594653778</v>
      </c>
      <c r="T72" s="35" t="str">
        <f>INDEX('Flow probs &amp; rates'!$A$5:$A$5999,$A72)</f>
        <v>1993,3</v>
      </c>
      <c r="U72" s="12">
        <f t="shared" ca="1" si="15"/>
        <v>0.95291003127460461</v>
      </c>
      <c r="V72" s="12">
        <f t="shared" ca="1" si="16"/>
        <v>0.18792520594653778</v>
      </c>
      <c r="X72" s="35" t="str">
        <f>INDEX('Flow probs &amp; rates'!$A$5:$A$5999,$A72)</f>
        <v>1993,3</v>
      </c>
      <c r="Y72" s="12">
        <f t="array" aca="1" ref="Y72:Z73" ca="1">$A$1:$B$2-U72:V73</f>
        <v>4.7089968725395392E-2</v>
      </c>
      <c r="Z72" s="12">
        <f ca="1"/>
        <v>-0.18792520594653778</v>
      </c>
      <c r="AB72" s="35" t="str">
        <f>INDEX('Flow probs &amp; rates'!$A$5:$A$5999,$A72)</f>
        <v>1993,3</v>
      </c>
      <c r="AC72" s="12">
        <f t="array" aca="1" ref="AC72:AD73" ca="1">MMULT(Y72:Z73,MMULT(U70:V71,MINVERSE(Y70:Z71)))</f>
        <v>0.94578089289125855</v>
      </c>
      <c r="AD72" s="12">
        <f ca="1"/>
        <v>0.18247920018095382</v>
      </c>
      <c r="AF72" s="35" t="str">
        <f>INDEX('Flow probs &amp; rates'!$A$5:$A$5999,$A72)</f>
        <v>1993,3</v>
      </c>
      <c r="AG72" s="12">
        <f>INDEX('Flow probs &amp; rates'!E$5:E$5999,A72)</f>
        <v>0.613908909992679</v>
      </c>
      <c r="AI72" s="32" t="s">
        <v>494</v>
      </c>
      <c r="AJ72" s="12">
        <f t="array" aca="1" ref="AJ72:AJ73" ca="1">MMULT(U72:V73,AG72:AG73)+P72:P73</f>
        <v>0.61352183031901475</v>
      </c>
      <c r="AK72" s="12">
        <f t="array" aca="1" ref="AK72:AK73" ca="1">MMULT(-1*MINVERSE(G72:H73),L72:L73)</f>
        <v>0.5969257241806567</v>
      </c>
      <c r="AM72" s="12">
        <f t="shared" ref="AM72:AM135" si="19">AG72-AG70</f>
        <v>-1.61395089267935E-4</v>
      </c>
      <c r="AO72" s="12">
        <f t="shared" ref="AO72:AO135" ca="1" si="20">AK72-AK70</f>
        <v>-1.8279251006261932E-2</v>
      </c>
      <c r="AQ72" s="12">
        <f t="array" aca="1" ref="AQ72:AQ73" ca="1">MMULT(Y72:Z73,AO72:AO73)+MMULT(AC72:AD73,AM70:AM71)</f>
        <v>-1.6138534347335078E-4</v>
      </c>
      <c r="AS72" s="30">
        <v>136</v>
      </c>
      <c r="AT72" s="70">
        <f t="shared" ca="1" si="17"/>
        <v>7.6823646628654263E-4</v>
      </c>
      <c r="AU72" s="70">
        <f t="shared" ca="1" si="9"/>
        <v>7.6822630689813592E-4</v>
      </c>
      <c r="AV72" s="12">
        <f t="shared" ca="1" si="10"/>
        <v>-6.8740584010081041E-5</v>
      </c>
      <c r="AW72" s="12">
        <f t="shared" ca="1" si="11"/>
        <v>-6.8745220960621131E-5</v>
      </c>
    </row>
    <row r="73" spans="1:49" x14ac:dyDescent="0.35">
      <c r="C73" s="35"/>
      <c r="D73" s="17">
        <f ca="1">INDEX('Flow probs &amp; rates'!AE$5:AE$5999,A72)-INDEX('Flow probs &amp; rates'!AK$5:AK$5999,A72)</f>
        <v>-4.2553937229645004E-3</v>
      </c>
      <c r="E73" s="17">
        <f ca="1">-INDEX('Flow probs &amp; rates'!AG$5:AG$5999,A72)-INDEX('Flow probs &amp; rates'!AI$5:AI$5999,A72)-INDEX('Flow probs &amp; rates'!AK$5:AK$5999,A72)</f>
        <v>-0.42143038849252867</v>
      </c>
      <c r="G73" s="12">
        <f t="shared" ca="1" si="12"/>
        <v>-4.2553937229645004E-3</v>
      </c>
      <c r="H73" s="12">
        <f t="shared" ca="1" si="13"/>
        <v>-0.42143038849252867</v>
      </c>
      <c r="J73" s="17">
        <f ca="1">INDEX('Flow probs &amp; rates'!AK$5:AK$5999,A72)</f>
        <v>2.1875598424091699E-2</v>
      </c>
      <c r="K73" s="35"/>
      <c r="L73" s="12">
        <f t="shared" ca="1" si="18"/>
        <v>2.1875598424091699E-2</v>
      </c>
      <c r="N73" s="17">
        <f ca="1">INDEX('Flow probs &amp; rates'!AA$5:AA$5999,A72)</f>
        <v>1.7815266521577725E-2</v>
      </c>
      <c r="O73" s="35"/>
      <c r="P73" s="12">
        <f t="shared" ca="1" si="14"/>
        <v>1.7815266521577725E-2</v>
      </c>
      <c r="R73" s="17">
        <f ca="1">INDEX('Flow probs &amp; rates'!U$5:U$5999,A72)-INDEX('Flow probs &amp; rates'!AA$5:AA$5999,A72)</f>
        <v>-3.3842157586410175E-3</v>
      </c>
      <c r="S73" s="17">
        <f ca="1">1-INDEX('Flow probs &amp; rates'!W$5:W$5999,A72)-INDEX('Flow probs &amp; rates'!Y$5:Y$5999,A72)-INDEX('Flow probs &amp; rates'!AA$5:AA$5999,A72)</f>
        <v>0.65573300313349492</v>
      </c>
      <c r="T73" s="35"/>
      <c r="U73" s="12">
        <f t="shared" ca="1" si="15"/>
        <v>-3.3842157586410175E-3</v>
      </c>
      <c r="V73" s="12">
        <f t="shared" ca="1" si="16"/>
        <v>0.65573300313349492</v>
      </c>
      <c r="X73" s="35"/>
      <c r="Y73" s="12">
        <f ca="1"/>
        <v>3.3842157586410175E-3</v>
      </c>
      <c r="Z73" s="12">
        <f ca="1"/>
        <v>0.34426699686650508</v>
      </c>
      <c r="AB73" s="35"/>
      <c r="AC73" s="12">
        <f ca="1"/>
        <v>-3.9748261140884172E-2</v>
      </c>
      <c r="AD73" s="12">
        <f ca="1"/>
        <v>0.6443200157991622</v>
      </c>
      <c r="AF73" s="35"/>
      <c r="AG73" s="12">
        <f>INDEX('Flow probs &amp; rates'!F$5:F$5999,A72)</f>
        <v>4.8076427341438015E-2</v>
      </c>
      <c r="AJ73" s="12">
        <f ca="1"/>
        <v>4.7262966394540785E-2</v>
      </c>
      <c r="AK73" s="12">
        <f ca="1"/>
        <v>4.5880517808648914E-2</v>
      </c>
      <c r="AM73" s="12">
        <f t="shared" si="19"/>
        <v>-1.2413697935163698E-3</v>
      </c>
      <c r="AO73" s="12">
        <f t="shared" ca="1" si="20"/>
        <v>-3.2586243550882174E-3</v>
      </c>
      <c r="AQ73" s="12">
        <f ca="1"/>
        <v>-1.2413625646837188E-3</v>
      </c>
      <c r="AS73" s="30">
        <v>138</v>
      </c>
      <c r="AT73" s="70">
        <f t="shared" ref="AT73:AT136" ca="1" si="21">OFFSET(AM$8,AS69,0)</f>
        <v>6.8986537071291654E-4</v>
      </c>
      <c r="AU73" s="70">
        <f t="shared" ref="AU73:AU136" ca="1" si="22">OFFSET(AQ$8,AS69,0)</f>
        <v>6.8986996391428299E-4</v>
      </c>
      <c r="AV73" s="12">
        <f t="shared" ref="AV73:AV136" ca="1" si="23">OFFSET(AM$9,AS69,0)</f>
        <v>-7.8831925364291483E-4</v>
      </c>
      <c r="AW73" s="12">
        <f t="shared" ref="AW73:AW136" ca="1" si="24">OFFSET(AQ$9,AS69,0)</f>
        <v>-7.8831628110421874E-4</v>
      </c>
    </row>
    <row r="74" spans="1:49" x14ac:dyDescent="0.35">
      <c r="A74" s="12">
        <v>36</v>
      </c>
      <c r="C74" s="35" t="str">
        <f>INDEX('Flow probs &amp; rates'!$A$5:$A$5999,$A74)</f>
        <v>1993,4</v>
      </c>
      <c r="D74" s="17">
        <f ca="1">-INDEX('Flow probs &amp; rates'!AE$5:AE$5999,A74)-INDEX('Flow probs &amp; rates'!AF$5:AF$5999,A74)-INDEX('Flow probs &amp; rates'!AJ$5:AJ$5999,A74)</f>
        <v>-4.7876328281330899E-2</v>
      </c>
      <c r="E74" s="17">
        <f ca="1">INDEX('Flow probs &amp; rates'!AG$5:AG$5999,A74)-INDEX('Flow probs &amp; rates'!AJ$5:AJ$5999,A74)</f>
        <v>0.2449116234019226</v>
      </c>
      <c r="G74" s="12">
        <f t="shared" ref="G74:G137" ca="1" si="25">D74</f>
        <v>-4.7876328281330899E-2</v>
      </c>
      <c r="H74" s="12">
        <f t="shared" ref="H74:H137" ca="1" si="26">E74</f>
        <v>0.2449116234019226</v>
      </c>
      <c r="J74" s="17">
        <f ca="1">INDEX('Flow probs &amp; rates'!AJ$5:AJ$5999,A74)</f>
        <v>1.83009448706524E-2</v>
      </c>
      <c r="K74" s="35" t="str">
        <f>INDEX('Flow probs &amp; rates'!$A$5:$A$5999,$A74)</f>
        <v>1993,4</v>
      </c>
      <c r="L74" s="12">
        <f t="shared" ca="1" si="18"/>
        <v>1.83009448706524E-2</v>
      </c>
      <c r="N74" s="17">
        <f ca="1">INDEX('Flow probs &amp; rates'!Z$5:Z$5999,A74)</f>
        <v>2.0290111488913746E-2</v>
      </c>
      <c r="O74" s="35" t="str">
        <f>INDEX('Flow probs &amp; rates'!$A$5:$A$5999,$A74)</f>
        <v>1993,4</v>
      </c>
      <c r="P74" s="12">
        <f t="shared" ref="P74:P137" ca="1" si="27">N74</f>
        <v>2.0290111488913746E-2</v>
      </c>
      <c r="R74" s="17">
        <f ca="1">1-INDEX('Flow probs &amp; rates'!U$5:U$5999,A74)-INDEX('Flow probs &amp; rates'!V$5:V$5999,A74)-INDEX('Flow probs &amp; rates'!Z$5:Z$5999,A74)</f>
        <v>0.95267840510839319</v>
      </c>
      <c r="S74" s="17">
        <f ca="1">INDEX('Flow probs &amp; rates'!W$5:W$5999,A74)-INDEX('Flow probs &amp; rates'!Z$5:Z$5999,A74)</f>
        <v>0.19405840118281939</v>
      </c>
      <c r="T74" s="35" t="str">
        <f>INDEX('Flow probs &amp; rates'!$A$5:$A$5999,$A74)</f>
        <v>1993,4</v>
      </c>
      <c r="U74" s="12">
        <f t="shared" ref="U74:U137" ca="1" si="28">R74</f>
        <v>0.95267840510839319</v>
      </c>
      <c r="V74" s="12">
        <f t="shared" ref="V74:V137" ca="1" si="29">S74</f>
        <v>0.19405840118281939</v>
      </c>
      <c r="X74" s="35" t="str">
        <f>INDEX('Flow probs &amp; rates'!$A$5:$A$5999,$A74)</f>
        <v>1993,4</v>
      </c>
      <c r="Y74" s="12">
        <f t="array" aca="1" ref="Y74:Z75" ca="1">$A$1:$B$2-U74:V75</f>
        <v>4.7321594891606811E-2</v>
      </c>
      <c r="Z74" s="12">
        <f ca="1"/>
        <v>-0.19405840118281939</v>
      </c>
      <c r="AB74" s="35" t="str">
        <f>INDEX('Flow probs &amp; rates'!$A$5:$A$5999,$A74)</f>
        <v>1993,4</v>
      </c>
      <c r="AC74" s="12">
        <f t="array" aca="1" ref="AC74:AD75" ca="1">MMULT(Y74:Z75,MMULT(U72:V73,MINVERSE(Y72:Z73)))</f>
        <v>0.95864352107853112</v>
      </c>
      <c r="AD74" s="12">
        <f ca="1"/>
        <v>0.17949935359847596</v>
      </c>
      <c r="AF74" s="35" t="str">
        <f>INDEX('Flow probs &amp; rates'!$A$5:$A$5999,$A74)</f>
        <v>1993,4</v>
      </c>
      <c r="AG74" s="12">
        <f>INDEX('Flow probs &amp; rates'!E$5:E$5999,A74)</f>
        <v>0.61447750736703277</v>
      </c>
      <c r="AI74" s="32" t="s">
        <v>495</v>
      </c>
      <c r="AJ74" s="12">
        <f t="array" aca="1" ref="AJ74:AJ75" ca="1">MMULT(U74:V75,AG74:AG75)+P74:P75</f>
        <v>0.61487021672602626</v>
      </c>
      <c r="AK74" s="12">
        <f t="array" aca="1" ref="AK74:AK75" ca="1">MMULT(-1*MINVERSE(G74:H75),L74:L75)</f>
        <v>0.61676802486027671</v>
      </c>
      <c r="AM74" s="12">
        <f t="shared" si="19"/>
        <v>5.6859737435377422E-4</v>
      </c>
      <c r="AO74" s="12">
        <f t="shared" ca="1" si="20"/>
        <v>1.9842300679620006E-2</v>
      </c>
      <c r="AQ74" s="12">
        <f t="array" aca="1" ref="AQ74:AQ75" ca="1">MMULT(Y74:Z75,AO74:AO75)+MMULT(AC74:AD75,AM72:AM73)</f>
        <v>5.6857774309284487E-4</v>
      </c>
      <c r="AS74" s="30">
        <v>140</v>
      </c>
      <c r="AT74" s="70">
        <f t="shared" ca="1" si="21"/>
        <v>-1.5179240411264949E-3</v>
      </c>
      <c r="AU74" s="70">
        <f t="shared" ca="1" si="22"/>
        <v>-1.5179144872536807E-3</v>
      </c>
      <c r="AV74" s="12">
        <f t="shared" ca="1" si="23"/>
        <v>4.6150562541182744E-4</v>
      </c>
      <c r="AW74" s="12">
        <f t="shared" ca="1" si="24"/>
        <v>4.6150901782898766E-4</v>
      </c>
    </row>
    <row r="75" spans="1:49" x14ac:dyDescent="0.35">
      <c r="C75" s="35"/>
      <c r="D75" s="17">
        <f ca="1">INDEX('Flow probs &amp; rates'!AE$5:AE$5999,A74)-INDEX('Flow probs &amp; rates'!AK$5:AK$5999,A74)</f>
        <v>-5.5717180270771008E-3</v>
      </c>
      <c r="E75" s="17">
        <f ca="1">-INDEX('Flow probs &amp; rates'!AG$5:AG$5999,A74)-INDEX('Flow probs &amp; rates'!AI$5:AI$5999,A74)-INDEX('Flow probs &amp; rates'!AK$5:AK$5999,A74)</f>
        <v>-0.42922253595053661</v>
      </c>
      <c r="G75" s="12">
        <f t="shared" ca="1" si="25"/>
        <v>-5.5717180270771008E-3</v>
      </c>
      <c r="H75" s="12">
        <f t="shared" ca="1" si="26"/>
        <v>-0.42922253595053661</v>
      </c>
      <c r="J75" s="17">
        <f ca="1">INDEX('Flow probs &amp; rates'!AK$5:AK$5999,A74)</f>
        <v>2.3113586664388602E-2</v>
      </c>
      <c r="K75" s="35"/>
      <c r="L75" s="12">
        <f t="shared" ref="L75:L138" ca="1" si="30">J75</f>
        <v>2.3113586664388602E-2</v>
      </c>
      <c r="N75" s="17">
        <f ca="1">INDEX('Flow probs &amp; rates'!AA$5:AA$5999,A74)</f>
        <v>1.8744385536723779E-2</v>
      </c>
      <c r="O75" s="35"/>
      <c r="P75" s="12">
        <f t="shared" ca="1" si="27"/>
        <v>1.8744385536723779E-2</v>
      </c>
      <c r="R75" s="17">
        <f ca="1">INDEX('Flow probs &amp; rates'!U$5:U$5999,A74)-INDEX('Flow probs &amp; rates'!AA$5:AA$5999,A74)</f>
        <v>-4.4140874445613102E-3</v>
      </c>
      <c r="S75" s="17">
        <f ca="1">1-INDEX('Flow probs &amp; rates'!W$5:W$5999,A74)-INDEX('Flow probs &amp; rates'!Y$5:Y$5999,A74)-INDEX('Flow probs &amp; rates'!AA$5:AA$5999,A74)</f>
        <v>0.65050958526923808</v>
      </c>
      <c r="T75" s="35"/>
      <c r="U75" s="12">
        <f t="shared" ca="1" si="28"/>
        <v>-4.4140874445613102E-3</v>
      </c>
      <c r="V75" s="12">
        <f t="shared" ca="1" si="29"/>
        <v>0.65050958526923808</v>
      </c>
      <c r="X75" s="35"/>
      <c r="Y75" s="12">
        <f ca="1"/>
        <v>4.4140874445613102E-3</v>
      </c>
      <c r="Z75" s="12">
        <f ca="1"/>
        <v>0.34949041473076192</v>
      </c>
      <c r="AB75" s="35"/>
      <c r="AC75" s="12">
        <f ca="1"/>
        <v>1.5581379434543186E-2</v>
      </c>
      <c r="AD75" s="12">
        <f ca="1"/>
        <v>0.67659709925476341</v>
      </c>
      <c r="AF75" s="35"/>
      <c r="AG75" s="12">
        <f>INDEX('Flow probs &amp; rates'!F$5:F$5999,A74)</f>
        <v>4.730871473612628E-2</v>
      </c>
      <c r="AJ75" s="12">
        <f ca="1"/>
        <v>4.6806800489107826E-2</v>
      </c>
      <c r="AK75" s="12">
        <f ca="1"/>
        <v>4.5843653335148837E-2</v>
      </c>
      <c r="AM75" s="12">
        <f t="shared" si="19"/>
        <v>-7.6771260531173502E-4</v>
      </c>
      <c r="AO75" s="12">
        <f t="shared" ca="1" si="20"/>
        <v>-3.6864473500076989E-5</v>
      </c>
      <c r="AQ75" s="12">
        <f ca="1"/>
        <v>-7.6772008935166816E-4</v>
      </c>
      <c r="AS75" s="30">
        <v>142</v>
      </c>
      <c r="AT75" s="70">
        <f t="shared" ca="1" si="21"/>
        <v>-9.8281108388009741E-4</v>
      </c>
      <c r="AU75" s="70">
        <f t="shared" ca="1" si="22"/>
        <v>-9.8281728186906323E-4</v>
      </c>
      <c r="AV75" s="12">
        <f t="shared" ca="1" si="23"/>
        <v>-4.3603615625546766E-5</v>
      </c>
      <c r="AW75" s="12">
        <f t="shared" ca="1" si="24"/>
        <v>-4.3606123923557684E-5</v>
      </c>
    </row>
    <row r="76" spans="1:49" x14ac:dyDescent="0.35">
      <c r="A76" s="12">
        <v>37</v>
      </c>
      <c r="C76" s="35" t="str">
        <f>INDEX('Flow probs &amp; rates'!$A$5:$A$5999,$A76)</f>
        <v>1993,5</v>
      </c>
      <c r="D76" s="17">
        <f ca="1">-INDEX('Flow probs &amp; rates'!AE$5:AE$5999,A76)-INDEX('Flow probs &amp; rates'!AF$5:AF$5999,A76)-INDEX('Flow probs &amp; rates'!AJ$5:AJ$5999,A76)</f>
        <v>-4.7423017439176499E-2</v>
      </c>
      <c r="E76" s="17">
        <f ca="1">INDEX('Flow probs &amp; rates'!AG$5:AG$5999,A76)-INDEX('Flow probs &amp; rates'!AJ$5:AJ$5999,A76)</f>
        <v>0.25258639110991526</v>
      </c>
      <c r="G76" s="12">
        <f t="shared" ca="1" si="25"/>
        <v>-4.7423017439176499E-2</v>
      </c>
      <c r="H76" s="12">
        <f t="shared" ca="1" si="26"/>
        <v>0.25258639110991526</v>
      </c>
      <c r="J76" s="17">
        <f ca="1">INDEX('Flow probs &amp; rates'!AJ$5:AJ$5999,A76)</f>
        <v>1.82383592257747E-2</v>
      </c>
      <c r="K76" s="35" t="str">
        <f>INDEX('Flow probs &amp; rates'!$A$5:$A$5999,$A76)</f>
        <v>1993,5</v>
      </c>
      <c r="L76" s="12">
        <f t="shared" ca="1" si="30"/>
        <v>1.82383592257747E-2</v>
      </c>
      <c r="N76" s="17">
        <f ca="1">INDEX('Flow probs &amp; rates'!Z$5:Z$5999,A76)</f>
        <v>2.0211131580328331E-2</v>
      </c>
      <c r="O76" s="35" t="str">
        <f>INDEX('Flow probs &amp; rates'!$A$5:$A$5999,$A76)</f>
        <v>1993,5</v>
      </c>
      <c r="P76" s="12">
        <f t="shared" ca="1" si="27"/>
        <v>2.0211131580328331E-2</v>
      </c>
      <c r="R76" s="17">
        <f ca="1">1-INDEX('Flow probs &amp; rates'!U$5:U$5999,A76)-INDEX('Flow probs &amp; rates'!V$5:V$5999,A76)-INDEX('Flow probs &amp; rates'!Z$5:Z$5999,A76)</f>
        <v>0.95317603716788446</v>
      </c>
      <c r="S76" s="17">
        <f ca="1">INDEX('Flow probs &amp; rates'!W$5:W$5999,A76)-INDEX('Flow probs &amp; rates'!Z$5:Z$5999,A76)</f>
        <v>0.20065649074741715</v>
      </c>
      <c r="T76" s="35" t="str">
        <f>INDEX('Flow probs &amp; rates'!$A$5:$A$5999,$A76)</f>
        <v>1993,5</v>
      </c>
      <c r="U76" s="12">
        <f t="shared" ca="1" si="28"/>
        <v>0.95317603716788446</v>
      </c>
      <c r="V76" s="12">
        <f t="shared" ca="1" si="29"/>
        <v>0.20065649074741715</v>
      </c>
      <c r="X76" s="35" t="str">
        <f>INDEX('Flow probs &amp; rates'!$A$5:$A$5999,$A76)</f>
        <v>1993,5</v>
      </c>
      <c r="Y76" s="12">
        <f t="array" aca="1" ref="Y76:Z77" ca="1">$A$1:$B$2-U76:V77</f>
        <v>4.682396283211554E-2</v>
      </c>
      <c r="Z76" s="12">
        <f ca="1"/>
        <v>-0.20065649074741715</v>
      </c>
      <c r="AB76" s="35" t="str">
        <f>INDEX('Flow probs &amp; rates'!$A$5:$A$5999,$A76)</f>
        <v>1993,5</v>
      </c>
      <c r="AC76" s="12">
        <f t="array" aca="1" ref="AC76:AD77" ca="1">MMULT(Y76:Z77,MMULT(U74:V75,MINVERSE(Y74:Z75)))</f>
        <v>0.94485221982147671</v>
      </c>
      <c r="AD76" s="12">
        <f ca="1"/>
        <v>0.17715542775858845</v>
      </c>
      <c r="AF76" s="35" t="str">
        <f>INDEX('Flow probs &amp; rates'!$A$5:$A$5999,$A76)</f>
        <v>1993,5</v>
      </c>
      <c r="AG76" s="12">
        <f>INDEX('Flow probs &amp; rates'!E$5:E$5999,A76)</f>
        <v>0.61540916766195786</v>
      </c>
      <c r="AI76" s="32" t="s">
        <v>496</v>
      </c>
      <c r="AJ76" s="12">
        <f t="array" aca="1" ref="AJ76:AJ77" ca="1">MMULT(U76:V77,AG76:AG77)+P76:P77</f>
        <v>0.61615917230832462</v>
      </c>
      <c r="AK76" s="12">
        <f t="array" aca="1" ref="AK76:AK77" ca="1">MMULT(-1*MINVERSE(G76:H77),L76:L77)</f>
        <v>0.62534764679861998</v>
      </c>
      <c r="AM76" s="12">
        <f t="shared" si="19"/>
        <v>9.3166029492508518E-4</v>
      </c>
      <c r="AO76" s="12">
        <f t="shared" ca="1" si="20"/>
        <v>8.5796219383432737E-3</v>
      </c>
      <c r="AQ76" s="12">
        <f t="array" aca="1" ref="AQ76:AQ77" ca="1">MMULT(Y76:Z77,AO76:AO77)+MMULT(AC76:AD77,AM74:AM75)</f>
        <v>9.3163795175679851E-4</v>
      </c>
      <c r="AS76" s="30">
        <v>144</v>
      </c>
      <c r="AT76" s="70">
        <f t="shared" ca="1" si="21"/>
        <v>-2.1038389982408479E-4</v>
      </c>
      <c r="AU76" s="70">
        <f t="shared" ca="1" si="22"/>
        <v>-2.103853972847923E-4</v>
      </c>
      <c r="AV76" s="12">
        <f t="shared" ca="1" si="23"/>
        <v>3.171402539876092E-4</v>
      </c>
      <c r="AW76" s="12">
        <f t="shared" ca="1" si="24"/>
        <v>3.1713971655523835E-4</v>
      </c>
    </row>
    <row r="77" spans="1:49" x14ac:dyDescent="0.35">
      <c r="C77" s="35"/>
      <c r="D77" s="17">
        <f ca="1">INDEX('Flow probs &amp; rates'!AE$5:AE$5999,A76)-INDEX('Flow probs &amp; rates'!AK$5:AK$5999,A76)</f>
        <v>-4.7849430485094012E-3</v>
      </c>
      <c r="E77" s="17">
        <f ca="1">-INDEX('Flow probs &amp; rates'!AG$5:AG$5999,A76)-INDEX('Flow probs &amp; rates'!AI$5:AI$5999,A76)-INDEX('Flow probs &amp; rates'!AK$5:AK$5999,A76)</f>
        <v>-0.42427802053534502</v>
      </c>
      <c r="G77" s="12">
        <f t="shared" ca="1" si="25"/>
        <v>-4.7849430485094012E-3</v>
      </c>
      <c r="H77" s="12">
        <f t="shared" ca="1" si="26"/>
        <v>-0.42427802053534502</v>
      </c>
      <c r="J77" s="17">
        <f ca="1">INDEX('Flow probs &amp; rates'!AK$5:AK$5999,A76)</f>
        <v>2.2170641111661001E-2</v>
      </c>
      <c r="K77" s="35"/>
      <c r="L77" s="12">
        <f t="shared" ca="1" si="30"/>
        <v>2.2170641111661001E-2</v>
      </c>
      <c r="N77" s="17">
        <f ca="1">INDEX('Flow probs &amp; rates'!AA$5:AA$5999,A76)</f>
        <v>1.8025818174377532E-2</v>
      </c>
      <c r="O77" s="35"/>
      <c r="P77" s="12">
        <f t="shared" ca="1" si="27"/>
        <v>1.8025818174377532E-2</v>
      </c>
      <c r="R77" s="17">
        <f ca="1">INDEX('Flow probs &amp; rates'!U$5:U$5999,A76)-INDEX('Flow probs &amp; rates'!AA$5:AA$5999,A76)</f>
        <v>-3.8001913789965994E-3</v>
      </c>
      <c r="S77" s="17">
        <f ca="1">1-INDEX('Flow probs &amp; rates'!W$5:W$5999,A76)-INDEX('Flow probs &amp; rates'!Y$5:Y$5999,A76)-INDEX('Flow probs &amp; rates'!AA$5:AA$5999,A76)</f>
        <v>0.6537934660230561</v>
      </c>
      <c r="T77" s="35"/>
      <c r="U77" s="12">
        <f t="shared" ca="1" si="28"/>
        <v>-3.8001913789965994E-3</v>
      </c>
      <c r="V77" s="12">
        <f t="shared" ca="1" si="29"/>
        <v>0.6537934660230561</v>
      </c>
      <c r="X77" s="35"/>
      <c r="Y77" s="12">
        <f ca="1"/>
        <v>3.8001913789965994E-3</v>
      </c>
      <c r="Z77" s="12">
        <f ca="1"/>
        <v>0.3462065339769439</v>
      </c>
      <c r="AB77" s="35"/>
      <c r="AC77" s="12">
        <f ca="1"/>
        <v>-1.5300913201101454E-2</v>
      </c>
      <c r="AD77" s="12">
        <f ca="1"/>
        <v>0.63801136668475744</v>
      </c>
      <c r="AF77" s="35"/>
      <c r="AG77" s="12">
        <f>INDEX('Flow probs &amp; rates'!F$5:F$5999,A76)</f>
        <v>4.6620814628722043E-2</v>
      </c>
      <c r="AJ77" s="12">
        <f ca="1"/>
        <v>4.6167529545803665E-2</v>
      </c>
      <c r="AK77" s="12">
        <f ca="1"/>
        <v>4.5202408109690312E-2</v>
      </c>
      <c r="AM77" s="12">
        <f t="shared" si="19"/>
        <v>-6.8790010740423652E-4</v>
      </c>
      <c r="AO77" s="12">
        <f t="shared" ca="1" si="20"/>
        <v>-6.4124522545852547E-4</v>
      </c>
      <c r="AQ77" s="12">
        <f ca="1"/>
        <v>-6.8790850921753499E-4</v>
      </c>
      <c r="AS77" s="30">
        <v>146</v>
      </c>
      <c r="AT77" s="70">
        <f t="shared" ca="1" si="21"/>
        <v>2.1399668872562616E-3</v>
      </c>
      <c r="AU77" s="70">
        <f t="shared" ca="1" si="22"/>
        <v>2.1399305261815623E-3</v>
      </c>
      <c r="AV77" s="12">
        <f t="shared" ca="1" si="23"/>
        <v>-9.1693663890433236E-4</v>
      </c>
      <c r="AW77" s="12">
        <f t="shared" ca="1" si="24"/>
        <v>-9.1694902577707158E-4</v>
      </c>
    </row>
    <row r="78" spans="1:49" x14ac:dyDescent="0.35">
      <c r="A78" s="12">
        <v>38</v>
      </c>
      <c r="C78" s="35" t="str">
        <f>INDEX('Flow probs &amp; rates'!$A$5:$A$5999,$A78)</f>
        <v>1993,6</v>
      </c>
      <c r="D78" s="17">
        <f ca="1">-INDEX('Flow probs &amp; rates'!AE$5:AE$5999,A78)-INDEX('Flow probs &amp; rates'!AF$5:AF$5999,A78)-INDEX('Flow probs &amp; rates'!AJ$5:AJ$5999,A78)</f>
        <v>-4.6486919331136398E-2</v>
      </c>
      <c r="E78" s="17">
        <f ca="1">INDEX('Flow probs &amp; rates'!AG$5:AG$5999,A78)-INDEX('Flow probs &amp; rates'!AJ$5:AJ$5999,A78)</f>
        <v>0.24013115002837604</v>
      </c>
      <c r="G78" s="12">
        <f t="shared" ca="1" si="25"/>
        <v>-4.6486919331136398E-2</v>
      </c>
      <c r="H78" s="12">
        <f t="shared" ca="1" si="26"/>
        <v>0.24013115002837604</v>
      </c>
      <c r="J78" s="17">
        <f ca="1">INDEX('Flow probs &amp; rates'!AJ$5:AJ$5999,A78)</f>
        <v>1.6538255848925001E-2</v>
      </c>
      <c r="K78" s="35" t="str">
        <f>INDEX('Flow probs &amp; rates'!$A$5:$A$5999,$A78)</f>
        <v>1993,6</v>
      </c>
      <c r="L78" s="12">
        <f t="shared" ca="1" si="30"/>
        <v>1.6538255848925001E-2</v>
      </c>
      <c r="N78" s="17">
        <f ca="1">INDEX('Flow probs &amp; rates'!Z$5:Z$5999,A78)</f>
        <v>1.8354691245513855E-2</v>
      </c>
      <c r="O78" s="35" t="str">
        <f>INDEX('Flow probs &amp; rates'!$A$5:$A$5999,$A78)</f>
        <v>1993,6</v>
      </c>
      <c r="P78" s="12">
        <f t="shared" ca="1" si="27"/>
        <v>1.8354691245513855E-2</v>
      </c>
      <c r="R78" s="17">
        <f ca="1">1-INDEX('Flow probs &amp; rates'!U$5:U$5999,A78)-INDEX('Flow probs &amp; rates'!V$5:V$5999,A78)-INDEX('Flow probs &amp; rates'!Z$5:Z$5999,A78)</f>
        <v>0.95422173381620978</v>
      </c>
      <c r="S78" s="17">
        <f ca="1">INDEX('Flow probs &amp; rates'!W$5:W$5999,A78)-INDEX('Flow probs &amp; rates'!Z$5:Z$5999,A78)</f>
        <v>0.19289705766962642</v>
      </c>
      <c r="T78" s="35" t="str">
        <f>INDEX('Flow probs &amp; rates'!$A$5:$A$5999,$A78)</f>
        <v>1993,6</v>
      </c>
      <c r="U78" s="12">
        <f t="shared" ca="1" si="28"/>
        <v>0.95422173381620978</v>
      </c>
      <c r="V78" s="12">
        <f t="shared" ca="1" si="29"/>
        <v>0.19289705766962642</v>
      </c>
      <c r="X78" s="35" t="str">
        <f>INDEX('Flow probs &amp; rates'!$A$5:$A$5999,$A78)</f>
        <v>1993,6</v>
      </c>
      <c r="Y78" s="12">
        <f t="array" aca="1" ref="Y78:Z79" ca="1">$A$1:$B$2-U78:V79</f>
        <v>4.5778266183790217E-2</v>
      </c>
      <c r="Z78" s="12">
        <f ca="1"/>
        <v>-0.19289705766962642</v>
      </c>
      <c r="AB78" s="35" t="str">
        <f>INDEX('Flow probs &amp; rates'!$A$5:$A$5999,$A78)</f>
        <v>1993,6</v>
      </c>
      <c r="AC78" s="12">
        <f t="array" aca="1" ref="AC78:AD79" ca="1">MMULT(Y78:Z79,MMULT(U76:V77,MINVERSE(Y76:Z77)))</f>
        <v>0.93115524353518808</v>
      </c>
      <c r="AD78" s="12">
        <f ca="1"/>
        <v>0.2019407693759746</v>
      </c>
      <c r="AF78" s="35" t="str">
        <f>INDEX('Flow probs &amp; rates'!$A$5:$A$5999,$A78)</f>
        <v>1993,6</v>
      </c>
      <c r="AG78" s="12">
        <f>INDEX('Flow probs &amp; rates'!E$5:E$5999,A78)</f>
        <v>0.61458451218633936</v>
      </c>
      <c r="AI78" s="32" t="s">
        <v>497</v>
      </c>
      <c r="AJ78" s="12">
        <f t="array" aca="1" ref="AJ78:AJ79" ca="1">MMULT(U78:V79,AG78:AG79)+P78:P79</f>
        <v>0.61384425194741477</v>
      </c>
      <c r="AK78" s="12">
        <f t="array" aca="1" ref="AK78:AK79" ca="1">MMULT(-1*MINVERSE(G78:H79),L78:L79)</f>
        <v>0.60098468488156587</v>
      </c>
      <c r="AM78" s="12">
        <f t="shared" si="19"/>
        <v>-8.246554756184965E-4</v>
      </c>
      <c r="AO78" s="12">
        <f t="shared" ca="1" si="20"/>
        <v>-2.4362961917054116E-2</v>
      </c>
      <c r="AQ78" s="12">
        <f t="array" aca="1" ref="AQ78:AQ79" ca="1">MMULT(Y78:Z79,AO78:AO79)+MMULT(AC78:AD79,AM76:AM77)</f>
        <v>-8.2461881487156188E-4</v>
      </c>
      <c r="AS78" s="30">
        <v>148</v>
      </c>
      <c r="AT78" s="70">
        <f t="shared" ca="1" si="21"/>
        <v>6.4671604290966744E-4</v>
      </c>
      <c r="AU78" s="70">
        <f t="shared" ca="1" si="22"/>
        <v>6.4673929871004836E-4</v>
      </c>
      <c r="AV78" s="12">
        <f t="shared" ca="1" si="23"/>
        <v>-2.2729128978035695E-6</v>
      </c>
      <c r="AW78" s="12">
        <f t="shared" ca="1" si="24"/>
        <v>-2.2667765171371663E-6</v>
      </c>
    </row>
    <row r="79" spans="1:49" x14ac:dyDescent="0.35">
      <c r="C79" s="35"/>
      <c r="D79" s="17">
        <f ca="1">INDEX('Flow probs &amp; rates'!AE$5:AE$5999,A78)-INDEX('Flow probs &amp; rates'!AK$5:AK$5999,A78)</f>
        <v>-3.4807454426050988E-3</v>
      </c>
      <c r="E79" s="17">
        <f ca="1">-INDEX('Flow probs &amp; rates'!AG$5:AG$5999,A78)-INDEX('Flow probs &amp; rates'!AI$5:AI$5999,A78)-INDEX('Flow probs &amp; rates'!AK$5:AK$5999,A78)</f>
        <v>-0.40179737549342792</v>
      </c>
      <c r="G79" s="12">
        <f t="shared" ca="1" si="25"/>
        <v>-3.4807454426050988E-3</v>
      </c>
      <c r="H79" s="12">
        <f t="shared" ca="1" si="26"/>
        <v>-0.40179737549342792</v>
      </c>
      <c r="J79" s="17">
        <f ca="1">INDEX('Flow probs &amp; rates'!AK$5:AK$5999,A78)</f>
        <v>2.1166275399440899E-2</v>
      </c>
      <c r="K79" s="35"/>
      <c r="L79" s="12">
        <f t="shared" ca="1" si="30"/>
        <v>2.1166275399440899E-2</v>
      </c>
      <c r="N79" s="17">
        <f ca="1">INDEX('Flow probs &amp; rates'!AA$5:AA$5999,A78)</f>
        <v>1.7403253624650287E-2</v>
      </c>
      <c r="O79" s="35"/>
      <c r="P79" s="12">
        <f t="shared" ca="1" si="27"/>
        <v>1.7403253624650287E-2</v>
      </c>
      <c r="R79" s="17">
        <f ca="1">INDEX('Flow probs &amp; rates'!U$5:U$5999,A78)-INDEX('Flow probs &amp; rates'!AA$5:AA$5999,A78)</f>
        <v>-2.7959617598154289E-3</v>
      </c>
      <c r="S79" s="17">
        <f ca="1">1-INDEX('Flow probs &amp; rates'!W$5:W$5999,A78)-INDEX('Flow probs &amp; rates'!Y$5:Y$5999,A78)-INDEX('Flow probs &amp; rates'!AA$5:AA$5999,A78)</f>
        <v>0.66880060261752117</v>
      </c>
      <c r="T79" s="35"/>
      <c r="U79" s="12">
        <f t="shared" ca="1" si="28"/>
        <v>-2.7959617598154289E-3</v>
      </c>
      <c r="V79" s="12">
        <f t="shared" ca="1" si="29"/>
        <v>0.66880060261752117</v>
      </c>
      <c r="X79" s="35"/>
      <c r="Y79" s="12">
        <f ca="1"/>
        <v>2.7959617598154289E-3</v>
      </c>
      <c r="Z79" s="12">
        <f ca="1"/>
        <v>0.33119939738247883</v>
      </c>
      <c r="AB79" s="35"/>
      <c r="AC79" s="12">
        <f ca="1"/>
        <v>-1.9919382144488594E-2</v>
      </c>
      <c r="AD79" s="12">
        <f ca="1"/>
        <v>0.61552875408656715</v>
      </c>
      <c r="AF79" s="35"/>
      <c r="AG79" s="12">
        <f>INDEX('Flow probs &amp; rates'!F$5:F$5999,A78)</f>
        <v>4.6862622043436664E-2</v>
      </c>
      <c r="AJ79" s="12">
        <f ca="1"/>
        <v>4.7026648693290027E-2</v>
      </c>
      <c r="AK79" s="12">
        <f ca="1"/>
        <v>4.7472686134496477E-2</v>
      </c>
      <c r="AM79" s="12">
        <f t="shared" si="19"/>
        <v>2.4180741471462042E-4</v>
      </c>
      <c r="AO79" s="12">
        <f t="shared" ca="1" si="20"/>
        <v>2.2702780248061646E-3</v>
      </c>
      <c r="AQ79" s="12">
        <f ca="1"/>
        <v>2.4181641034055803E-4</v>
      </c>
      <c r="AS79" s="30">
        <v>150</v>
      </c>
      <c r="AT79" s="70">
        <f t="shared" ca="1" si="21"/>
        <v>9.3350050115459382E-5</v>
      </c>
      <c r="AU79" s="70">
        <f t="shared" ca="1" si="22"/>
        <v>9.3362996689359996E-5</v>
      </c>
      <c r="AV79" s="12">
        <f t="shared" ca="1" si="23"/>
        <v>4.5182781406880729E-4</v>
      </c>
      <c r="AW79" s="12">
        <f t="shared" ca="1" si="24"/>
        <v>4.5183329316536314E-4</v>
      </c>
    </row>
    <row r="80" spans="1:49" x14ac:dyDescent="0.35">
      <c r="A80" s="12">
        <v>39</v>
      </c>
      <c r="C80" s="35" t="str">
        <f>INDEX('Flow probs &amp; rates'!$A$5:$A$5999,$A80)</f>
        <v>1993,7</v>
      </c>
      <c r="D80" s="17">
        <f ca="1">-INDEX('Flow probs &amp; rates'!AE$5:AE$5999,A80)-INDEX('Flow probs &amp; rates'!AF$5:AF$5999,A80)-INDEX('Flow probs &amp; rates'!AJ$5:AJ$5999,A80)</f>
        <v>-4.6016240392203249E-2</v>
      </c>
      <c r="E80" s="17">
        <f ca="1">INDEX('Flow probs &amp; rates'!AG$5:AG$5999,A80)-INDEX('Flow probs &amp; rates'!AJ$5:AJ$5999,A80)</f>
        <v>0.25471730282029198</v>
      </c>
      <c r="G80" s="12">
        <f t="shared" ca="1" si="25"/>
        <v>-4.6016240392203249E-2</v>
      </c>
      <c r="H80" s="12">
        <f t="shared" ca="1" si="26"/>
        <v>0.25471730282029198</v>
      </c>
      <c r="J80" s="17">
        <f ca="1">INDEX('Flow probs &amp; rates'!AJ$5:AJ$5999,A80)</f>
        <v>1.920439448478E-2</v>
      </c>
      <c r="K80" s="35" t="str">
        <f>INDEX('Flow probs &amp; rates'!$A$5:$A$5999,$A80)</f>
        <v>1993,7</v>
      </c>
      <c r="L80" s="12">
        <f t="shared" ca="1" si="30"/>
        <v>1.920439448478E-2</v>
      </c>
      <c r="N80" s="17">
        <f ca="1">INDEX('Flow probs &amp; rates'!Z$5:Z$5999,A80)</f>
        <v>2.1336489800216126E-2</v>
      </c>
      <c r="O80" s="35" t="str">
        <f>INDEX('Flow probs &amp; rates'!$A$5:$A$5999,$A80)</f>
        <v>1993,7</v>
      </c>
      <c r="P80" s="12">
        <f t="shared" ca="1" si="27"/>
        <v>2.1336489800216126E-2</v>
      </c>
      <c r="R80" s="17">
        <f ca="1">1-INDEX('Flow probs &amp; rates'!U$5:U$5999,A80)-INDEX('Flow probs &amp; rates'!V$5:V$5999,A80)-INDEX('Flow probs &amp; rates'!Z$5:Z$5999,A80)</f>
        <v>0.95433843742425284</v>
      </c>
      <c r="S80" s="17">
        <f ca="1">INDEX('Flow probs &amp; rates'!W$5:W$5999,A80)-INDEX('Flow probs &amp; rates'!Z$5:Z$5999,A80)</f>
        <v>0.2036630994227315</v>
      </c>
      <c r="T80" s="35" t="str">
        <f>INDEX('Flow probs &amp; rates'!$A$5:$A$5999,$A80)</f>
        <v>1993,7</v>
      </c>
      <c r="U80" s="12">
        <f t="shared" ca="1" si="28"/>
        <v>0.95433843742425284</v>
      </c>
      <c r="V80" s="12">
        <f t="shared" ca="1" si="29"/>
        <v>0.2036630994227315</v>
      </c>
      <c r="X80" s="35" t="str">
        <f>INDEX('Flow probs &amp; rates'!$A$5:$A$5999,$A80)</f>
        <v>1993,7</v>
      </c>
      <c r="Y80" s="12">
        <f t="array" aca="1" ref="Y80:Z81" ca="1">$A$1:$B$2-U80:V81</f>
        <v>4.5661562575747161E-2</v>
      </c>
      <c r="Z80" s="12">
        <f ca="1"/>
        <v>-0.2036630994227315</v>
      </c>
      <c r="AB80" s="35" t="str">
        <f>INDEX('Flow probs &amp; rates'!$A$5:$A$5999,$A80)</f>
        <v>1993,7</v>
      </c>
      <c r="AC80" s="12">
        <f t="array" aca="1" ref="AC80:AD81" ca="1">MMULT(Y80:Z81,MMULT(U78:V79,MINVERSE(Y78:Z79)))</f>
        <v>0.95379384235780029</v>
      </c>
      <c r="AD80" s="12">
        <f ca="1"/>
        <v>0.17083969266245003</v>
      </c>
      <c r="AF80" s="35" t="str">
        <f>INDEX('Flow probs &amp; rates'!$A$5:$A$5999,$A80)</f>
        <v>1993,7</v>
      </c>
      <c r="AG80" s="12">
        <f>INDEX('Flow probs &amp; rates'!E$5:E$5999,A80)</f>
        <v>0.6174022996777162</v>
      </c>
      <c r="AI80" s="32" t="s">
        <v>498</v>
      </c>
      <c r="AJ80" s="12">
        <f t="array" aca="1" ref="AJ80:AJ81" ca="1">MMULT(U80:V81,AG80:AG81)+P80:P81</f>
        <v>0.6201248418751828</v>
      </c>
      <c r="AK80" s="12">
        <f t="array" aca="1" ref="AK80:AK81" ca="1">MMULT(-1*MINVERSE(G80:H81),L80:L81)</f>
        <v>0.67441915227924443</v>
      </c>
      <c r="AM80" s="12">
        <f t="shared" si="19"/>
        <v>2.8177874913768441E-3</v>
      </c>
      <c r="AO80" s="12">
        <f t="shared" ca="1" si="20"/>
        <v>7.343446739767856E-2</v>
      </c>
      <c r="AQ80" s="12">
        <f t="array" aca="1" ref="AQ80:AQ81" ca="1">MMULT(Y80:Z81,AO80:AO81)+MMULT(AC80:AD81,AM78:AM79)</f>
        <v>2.8175976637916794E-3</v>
      </c>
      <c r="AS80" s="30">
        <v>152</v>
      </c>
      <c r="AT80" s="70">
        <f t="shared" ca="1" si="21"/>
        <v>6.9179636029081948E-4</v>
      </c>
      <c r="AU80" s="70">
        <f t="shared" ca="1" si="22"/>
        <v>6.9179361999799609E-4</v>
      </c>
      <c r="AV80" s="12">
        <f t="shared" ca="1" si="23"/>
        <v>7.1951850736245992E-6</v>
      </c>
      <c r="AW80" s="12">
        <f t="shared" ca="1" si="24"/>
        <v>7.1940602218333516E-6</v>
      </c>
    </row>
    <row r="81" spans="1:49" x14ac:dyDescent="0.35">
      <c r="C81" s="35"/>
      <c r="D81" s="17">
        <f ca="1">INDEX('Flow probs &amp; rates'!AE$5:AE$5999,A80)-INDEX('Flow probs &amp; rates'!AK$5:AK$5999,A80)</f>
        <v>-6.3962507855647999E-3</v>
      </c>
      <c r="E81" s="17">
        <f ca="1">-INDEX('Flow probs &amp; rates'!AG$5:AG$5999,A80)-INDEX('Flow probs &amp; rates'!AI$5:AI$5999,A80)-INDEX('Flow probs &amp; rates'!AK$5:AK$5999,A80)</f>
        <v>-0.41191269418901427</v>
      </c>
      <c r="G81" s="12">
        <f t="shared" ca="1" si="25"/>
        <v>-6.3962507855647999E-3</v>
      </c>
      <c r="H81" s="12">
        <f t="shared" ca="1" si="26"/>
        <v>-0.41191269418901427</v>
      </c>
      <c r="J81" s="17">
        <f ca="1">INDEX('Flow probs &amp; rates'!AK$5:AK$5999,A80)</f>
        <v>2.3444221202210298E-2</v>
      </c>
      <c r="K81" s="35"/>
      <c r="L81" s="12">
        <f t="shared" ca="1" si="30"/>
        <v>2.3444221202210298E-2</v>
      </c>
      <c r="N81" s="17">
        <f ca="1">INDEX('Flow probs &amp; rates'!AA$5:AA$5999,A80)</f>
        <v>1.9156649886499292E-2</v>
      </c>
      <c r="O81" s="35"/>
      <c r="P81" s="12">
        <f t="shared" ca="1" si="27"/>
        <v>1.9156649886499292E-2</v>
      </c>
      <c r="R81" s="17">
        <f ca="1">INDEX('Flow probs &amp; rates'!U$5:U$5999,A80)-INDEX('Flow probs &amp; rates'!AA$5:AA$5999,A80)</f>
        <v>-5.112925863801656E-3</v>
      </c>
      <c r="S81" s="17">
        <f ca="1">1-INDEX('Flow probs &amp; rates'!W$5:W$5999,A80)-INDEX('Flow probs &amp; rates'!Y$5:Y$5999,A80)-INDEX('Flow probs &amp; rates'!AA$5:AA$5999,A80)</f>
        <v>0.66177236513099869</v>
      </c>
      <c r="T81" s="35"/>
      <c r="U81" s="12">
        <f t="shared" ca="1" si="28"/>
        <v>-5.112925863801656E-3</v>
      </c>
      <c r="V81" s="12">
        <f t="shared" ca="1" si="29"/>
        <v>0.66177236513099869</v>
      </c>
      <c r="X81" s="35"/>
      <c r="Y81" s="12">
        <f ca="1"/>
        <v>5.112925863801656E-3</v>
      </c>
      <c r="Z81" s="12">
        <f ca="1"/>
        <v>0.33822763486900131</v>
      </c>
      <c r="AB81" s="35"/>
      <c r="AC81" s="12">
        <f ca="1"/>
        <v>4.2509725078916982E-2</v>
      </c>
      <c r="AD81" s="12">
        <f ca="1"/>
        <v>0.71072929820499087</v>
      </c>
      <c r="AF81" s="35"/>
      <c r="AG81" s="12">
        <f>INDEX('Flow probs &amp; rates'!F$5:F$5999,A80)</f>
        <v>4.7026713064574989E-2</v>
      </c>
      <c r="AJ81" s="12">
        <f ca="1"/>
        <v>4.7120896829187103E-2</v>
      </c>
      <c r="AK81" s="12">
        <f ca="1"/>
        <v>4.6443014356012648E-2</v>
      </c>
      <c r="AM81" s="12">
        <f t="shared" si="19"/>
        <v>1.6409102113832535E-4</v>
      </c>
      <c r="AO81" s="12">
        <f t="shared" ca="1" si="20"/>
        <v>-1.0296717784838288E-3</v>
      </c>
      <c r="AQ81" s="12">
        <f ca="1"/>
        <v>1.6400527393166606E-4</v>
      </c>
      <c r="AS81" s="30">
        <v>154</v>
      </c>
      <c r="AT81" s="70">
        <f t="shared" ca="1" si="21"/>
        <v>1.2167464080046209E-3</v>
      </c>
      <c r="AU81" s="70">
        <f t="shared" ca="1" si="22"/>
        <v>1.2167476008167338E-3</v>
      </c>
      <c r="AV81" s="12">
        <f t="shared" ca="1" si="23"/>
        <v>-1.6697104654748579E-3</v>
      </c>
      <c r="AW81" s="12">
        <f t="shared" ca="1" si="24"/>
        <v>-1.6697093981623932E-3</v>
      </c>
    </row>
    <row r="82" spans="1:49" x14ac:dyDescent="0.35">
      <c r="A82" s="12">
        <v>40</v>
      </c>
      <c r="C82" s="35" t="str">
        <f>INDEX('Flow probs &amp; rates'!$A$5:$A$5999,$A82)</f>
        <v>1993,8</v>
      </c>
      <c r="D82" s="17">
        <f ca="1">-INDEX('Flow probs &amp; rates'!AE$5:AE$5999,A82)-INDEX('Flow probs &amp; rates'!AF$5:AF$5999,A82)-INDEX('Flow probs &amp; rates'!AJ$5:AJ$5999,A82)</f>
        <v>-4.5023778664608299E-2</v>
      </c>
      <c r="E82" s="17">
        <f ca="1">INDEX('Flow probs &amp; rates'!AG$5:AG$5999,A82)-INDEX('Flow probs &amp; rates'!AJ$5:AJ$5999,A82)</f>
        <v>0.24420935437952479</v>
      </c>
      <c r="G82" s="12">
        <f t="shared" ca="1" si="25"/>
        <v>-4.5023778664608299E-2</v>
      </c>
      <c r="H82" s="12">
        <f t="shared" ca="1" si="26"/>
        <v>0.24420935437952479</v>
      </c>
      <c r="J82" s="17">
        <f ca="1">INDEX('Flow probs &amp; rates'!AJ$5:AJ$5999,A82)</f>
        <v>1.67055447566022E-2</v>
      </c>
      <c r="K82" s="35" t="str">
        <f>INDEX('Flow probs &amp; rates'!$A$5:$A$5999,$A82)</f>
        <v>1993,8</v>
      </c>
      <c r="L82" s="12">
        <f t="shared" ca="1" si="30"/>
        <v>1.67055447566022E-2</v>
      </c>
      <c r="N82" s="17">
        <f ca="1">INDEX('Flow probs &amp; rates'!Z$5:Z$5999,A82)</f>
        <v>1.865542821990027E-2</v>
      </c>
      <c r="O82" s="35" t="str">
        <f>INDEX('Flow probs &amp; rates'!$A$5:$A$5999,$A82)</f>
        <v>1993,8</v>
      </c>
      <c r="P82" s="12">
        <f t="shared" ca="1" si="27"/>
        <v>1.865542821990027E-2</v>
      </c>
      <c r="R82" s="17">
        <f ca="1">1-INDEX('Flow probs &amp; rates'!U$5:U$5999,A82)-INDEX('Flow probs &amp; rates'!V$5:V$5999,A82)-INDEX('Flow probs &amp; rates'!Z$5:Z$5999,A82)</f>
        <v>0.95549752764616203</v>
      </c>
      <c r="S82" s="17">
        <f ca="1">INDEX('Flow probs &amp; rates'!W$5:W$5999,A82)-INDEX('Flow probs &amp; rates'!Z$5:Z$5999,A82)</f>
        <v>0.19521259384067002</v>
      </c>
      <c r="T82" s="35" t="str">
        <f>INDEX('Flow probs &amp; rates'!$A$5:$A$5999,$A82)</f>
        <v>1993,8</v>
      </c>
      <c r="U82" s="12">
        <f t="shared" ca="1" si="28"/>
        <v>0.95549752764616203</v>
      </c>
      <c r="V82" s="12">
        <f t="shared" ca="1" si="29"/>
        <v>0.19521259384067002</v>
      </c>
      <c r="X82" s="35" t="str">
        <f>INDEX('Flow probs &amp; rates'!$A$5:$A$5999,$A82)</f>
        <v>1993,8</v>
      </c>
      <c r="Y82" s="12">
        <f t="array" aca="1" ref="Y82:Z83" ca="1">$A$1:$B$2-U82:V83</f>
        <v>4.4502472353837974E-2</v>
      </c>
      <c r="Z82" s="12">
        <f ca="1"/>
        <v>-0.19521259384067002</v>
      </c>
      <c r="AB82" s="35" t="str">
        <f>INDEX('Flow probs &amp; rates'!$A$5:$A$5999,$A82)</f>
        <v>1993,8</v>
      </c>
      <c r="AC82" s="12">
        <f t="array" aca="1" ref="AC82:AD83" ca="1">MMULT(Y82:Z83,MMULT(U80:V81,MINVERSE(Y80:Z81)))</f>
        <v>0.9290956597090505</v>
      </c>
      <c r="AD82" s="12">
        <f ca="1"/>
        <v>0.20429943066472211</v>
      </c>
      <c r="AF82" s="35" t="str">
        <f>INDEX('Flow probs &amp; rates'!$A$5:$A$5999,$A82)</f>
        <v>1993,8</v>
      </c>
      <c r="AG82" s="12">
        <f>INDEX('Flow probs &amp; rates'!E$5:E$5999,A82)</f>
        <v>0.61776200576214957</v>
      </c>
      <c r="AI82" s="32" t="s">
        <v>499</v>
      </c>
      <c r="AJ82" s="12">
        <f t="array" aca="1" ref="AJ82:AJ83" ca="1">MMULT(U82:V83,AG82:AG83)+P82:P83</f>
        <v>0.61806961825260165</v>
      </c>
      <c r="AK82" s="12">
        <f t="array" aca="1" ref="AK82:AK83" ca="1">MMULT(-1*MINVERSE(G82:H83),L82:L83)</f>
        <v>0.6228362270570742</v>
      </c>
      <c r="AM82" s="12">
        <f t="shared" si="19"/>
        <v>3.5970608443336438E-4</v>
      </c>
      <c r="AO82" s="12">
        <f t="shared" ca="1" si="20"/>
        <v>-5.1582925222170228E-2</v>
      </c>
      <c r="AQ82" s="12">
        <f t="array" aca="1" ref="AQ82:AQ83" ca="1">MMULT(Y82:Z83,AO82:AO83)+MMULT(AC82:AD83,AM80:AM81)</f>
        <v>3.5988530573914049E-4</v>
      </c>
      <c r="AS82" s="30">
        <v>156</v>
      </c>
      <c r="AT82" s="70">
        <f t="shared" ca="1" si="21"/>
        <v>1.1466050136006434E-3</v>
      </c>
      <c r="AU82" s="70">
        <f t="shared" ca="1" si="22"/>
        <v>1.1466081456914968E-3</v>
      </c>
      <c r="AV82" s="12">
        <f t="shared" ca="1" si="23"/>
        <v>1.1740289054796016E-3</v>
      </c>
      <c r="AW82" s="12">
        <f t="shared" ca="1" si="24"/>
        <v>1.1740299255179943E-3</v>
      </c>
    </row>
    <row r="83" spans="1:49" x14ac:dyDescent="0.35">
      <c r="C83" s="35"/>
      <c r="D83" s="17">
        <f ca="1">INDEX('Flow probs &amp; rates'!AE$5:AE$5999,A82)-INDEX('Flow probs &amp; rates'!AK$5:AK$5999,A82)</f>
        <v>-4.6098284058994007E-3</v>
      </c>
      <c r="E83" s="17">
        <f ca="1">-INDEX('Flow probs &amp; rates'!AG$5:AG$5999,A82)-INDEX('Flow probs &amp; rates'!AI$5:AI$5999,A82)-INDEX('Flow probs &amp; rates'!AK$5:AK$5999,A82)</f>
        <v>-0.41378822320075925</v>
      </c>
      <c r="G83" s="12">
        <f t="shared" ca="1" si="25"/>
        <v>-4.6098284058994007E-3</v>
      </c>
      <c r="H83" s="12">
        <f t="shared" ca="1" si="26"/>
        <v>-0.41378822320075925</v>
      </c>
      <c r="J83" s="17">
        <f ca="1">INDEX('Flow probs &amp; rates'!AK$5:AK$5999,A82)</f>
        <v>2.2080399202206301E-2</v>
      </c>
      <c r="K83" s="35"/>
      <c r="L83" s="12">
        <f t="shared" ca="1" si="30"/>
        <v>2.2080399202206301E-2</v>
      </c>
      <c r="N83" s="17">
        <f ca="1">INDEX('Flow probs &amp; rates'!AA$5:AA$5999,A82)</f>
        <v>1.8045417567563279E-2</v>
      </c>
      <c r="O83" s="35"/>
      <c r="P83" s="12">
        <f t="shared" ca="1" si="27"/>
        <v>1.8045417567563279E-2</v>
      </c>
      <c r="R83" s="17">
        <f ca="1">INDEX('Flow probs &amp; rates'!U$5:U$5999,A82)-INDEX('Flow probs &amp; rates'!AA$5:AA$5999,A82)</f>
        <v>-3.6847784931845051E-3</v>
      </c>
      <c r="S83" s="17">
        <f ca="1">1-INDEX('Flow probs &amp; rates'!W$5:W$5999,A82)-INDEX('Flow probs &amp; rates'!Y$5:Y$5999,A82)-INDEX('Flow probs &amp; rates'!AA$5:AA$5999,A82)</f>
        <v>0.66071877913180588</v>
      </c>
      <c r="T83" s="35"/>
      <c r="U83" s="12">
        <f t="shared" ca="1" si="28"/>
        <v>-3.6847784931845051E-3</v>
      </c>
      <c r="V83" s="12">
        <f t="shared" ca="1" si="29"/>
        <v>0.66071877913180588</v>
      </c>
      <c r="X83" s="35"/>
      <c r="Y83" s="12">
        <f ca="1"/>
        <v>3.6847784931845051E-3</v>
      </c>
      <c r="Z83" s="12">
        <f ca="1"/>
        <v>0.33928122086819412</v>
      </c>
      <c r="AB83" s="35"/>
      <c r="AC83" s="12">
        <f ca="1"/>
        <v>-3.3312708917066516E-2</v>
      </c>
      <c r="AD83" s="12">
        <f ca="1"/>
        <v>0.64599340004696237</v>
      </c>
      <c r="AF83" s="35"/>
      <c r="AG83" s="12">
        <f>INDEX('Flow probs &amp; rates'!F$5:F$5999,A82)</f>
        <v>4.6841859294675915E-2</v>
      </c>
      <c r="AJ83" s="12">
        <f ca="1"/>
        <v>4.671839750026649E-2</v>
      </c>
      <c r="AK83" s="12">
        <f ca="1"/>
        <v>4.6422855928346642E-2</v>
      </c>
      <c r="AM83" s="12">
        <f t="shared" si="19"/>
        <v>-1.8485376989907376E-4</v>
      </c>
      <c r="AO83" s="12">
        <f t="shared" ca="1" si="20"/>
        <v>-2.0158427666006062E-5</v>
      </c>
      <c r="AQ83" s="12">
        <f ca="1"/>
        <v>-1.8477744725156625E-4</v>
      </c>
      <c r="AS83" s="30">
        <v>158</v>
      </c>
      <c r="AT83" s="70">
        <f t="shared" ca="1" si="21"/>
        <v>4.7131558976321042E-4</v>
      </c>
      <c r="AU83" s="70">
        <f t="shared" ca="1" si="22"/>
        <v>4.7131597097449973E-4</v>
      </c>
      <c r="AV83" s="12">
        <f t="shared" ca="1" si="23"/>
        <v>-2.3029120018784113E-3</v>
      </c>
      <c r="AW83" s="12">
        <f t="shared" ca="1" si="24"/>
        <v>-2.3029086618674881E-3</v>
      </c>
    </row>
    <row r="84" spans="1:49" x14ac:dyDescent="0.35">
      <c r="A84" s="12">
        <v>41</v>
      </c>
      <c r="C84" s="35" t="str">
        <f>INDEX('Flow probs &amp; rates'!$A$5:$A$5999,$A84)</f>
        <v>1993,9</v>
      </c>
      <c r="D84" s="17">
        <f ca="1">-INDEX('Flow probs &amp; rates'!AE$5:AE$5999,A84)-INDEX('Flow probs &amp; rates'!AF$5:AF$5999,A84)-INDEX('Flow probs &amp; rates'!AJ$5:AJ$5999,A84)</f>
        <v>-4.6094876730654696E-2</v>
      </c>
      <c r="E84" s="17">
        <f ca="1">INDEX('Flow probs &amp; rates'!AG$5:AG$5999,A84)-INDEX('Flow probs &amp; rates'!AJ$5:AJ$5999,A84)</f>
        <v>0.251721321072925</v>
      </c>
      <c r="G84" s="12">
        <f t="shared" ca="1" si="25"/>
        <v>-4.6094876730654696E-2</v>
      </c>
      <c r="H84" s="12">
        <f t="shared" ca="1" si="26"/>
        <v>0.251721321072925</v>
      </c>
      <c r="J84" s="17">
        <f ca="1">INDEX('Flow probs &amp; rates'!AJ$5:AJ$5999,A84)</f>
        <v>1.7223709671828E-2</v>
      </c>
      <c r="K84" s="35" t="str">
        <f>INDEX('Flow probs &amp; rates'!$A$5:$A$5999,$A84)</f>
        <v>1993,9</v>
      </c>
      <c r="L84" s="12">
        <f t="shared" ca="1" si="30"/>
        <v>1.7223709671828E-2</v>
      </c>
      <c r="N84" s="17">
        <f ca="1">INDEX('Flow probs &amp; rates'!Z$5:Z$5999,A84)</f>
        <v>1.9259798362509201E-2</v>
      </c>
      <c r="O84" s="35" t="str">
        <f>INDEX('Flow probs &amp; rates'!$A$5:$A$5999,$A84)</f>
        <v>1993,9</v>
      </c>
      <c r="P84" s="12">
        <f t="shared" ca="1" si="27"/>
        <v>1.9259798362509201E-2</v>
      </c>
      <c r="R84" s="17">
        <f ca="1">1-INDEX('Flow probs &amp; rates'!U$5:U$5999,A84)-INDEX('Flow probs &amp; rates'!V$5:V$5999,A84)-INDEX('Flow probs &amp; rates'!Z$5:Z$5999,A84)</f>
        <v>0.95436359093173317</v>
      </c>
      <c r="S84" s="17">
        <f ca="1">INDEX('Flow probs &amp; rates'!W$5:W$5999,A84)-INDEX('Flow probs &amp; rates'!Z$5:Z$5999,A84)</f>
        <v>0.19905667590527851</v>
      </c>
      <c r="T84" s="35" t="str">
        <f>INDEX('Flow probs &amp; rates'!$A$5:$A$5999,$A84)</f>
        <v>1993,9</v>
      </c>
      <c r="U84" s="12">
        <f t="shared" ca="1" si="28"/>
        <v>0.95436359093173317</v>
      </c>
      <c r="V84" s="12">
        <f t="shared" ca="1" si="29"/>
        <v>0.19905667590527851</v>
      </c>
      <c r="X84" s="35" t="str">
        <f>INDEX('Flow probs &amp; rates'!$A$5:$A$5999,$A84)</f>
        <v>1993,9</v>
      </c>
      <c r="Y84" s="12">
        <f t="array" aca="1" ref="Y84:Z85" ca="1">$A$1:$B$2-U84:V85</f>
        <v>4.5636409068266826E-2</v>
      </c>
      <c r="Z84" s="12">
        <f ca="1"/>
        <v>-0.19905667590527851</v>
      </c>
      <c r="AB84" s="35" t="str">
        <f>INDEX('Flow probs &amp; rates'!$A$5:$A$5999,$A84)</f>
        <v>1993,9</v>
      </c>
      <c r="AC84" s="12">
        <f t="array" aca="1" ref="AC84:AD85" ca="1">MMULT(Y84:Z85,MMULT(U82:V83,MINVERSE(Y82:Z83)))</f>
        <v>0.97958067142588012</v>
      </c>
      <c r="AD84" s="12">
        <f ca="1"/>
        <v>0.20223577796398617</v>
      </c>
      <c r="AF84" s="35" t="str">
        <f>INDEX('Flow probs &amp; rates'!$A$5:$A$5999,$A84)</f>
        <v>1993,9</v>
      </c>
      <c r="AG84" s="12">
        <f>INDEX('Flow probs &amp; rates'!E$5:E$5999,A84)</f>
        <v>0.61815354932728528</v>
      </c>
      <c r="AI84" s="32" t="s">
        <v>500</v>
      </c>
      <c r="AJ84" s="12">
        <f t="array" aca="1" ref="AJ84:AJ85" ca="1">MMULT(U84:V85,AG84:AG85)+P84:P85</f>
        <v>0.61832433395126163</v>
      </c>
      <c r="AK84" s="12">
        <f t="array" aca="1" ref="AK84:AK85" ca="1">MMULT(-1*MINVERSE(G84:H85),L84:L85)</f>
        <v>0.61397332767374269</v>
      </c>
      <c r="AM84" s="12">
        <f t="shared" si="19"/>
        <v>3.915435651357102E-4</v>
      </c>
      <c r="AO84" s="12">
        <f t="shared" ca="1" si="20"/>
        <v>-8.8628993833315128E-3</v>
      </c>
      <c r="AQ84" s="12">
        <f t="array" aca="1" ref="AQ84:AQ85" ca="1">MMULT(Y84:Z85,AO84:AO85)+MMULT(AC84:AD85,AM82:AM83)</f>
        <v>3.9154471983881271E-4</v>
      </c>
      <c r="AS84" s="30">
        <v>160</v>
      </c>
      <c r="AT84" s="70">
        <f t="shared" ca="1" si="21"/>
        <v>1.1364700430858132E-3</v>
      </c>
      <c r="AU84" s="70">
        <f t="shared" ca="1" si="22"/>
        <v>1.1364284576923902E-3</v>
      </c>
      <c r="AV84" s="12">
        <f t="shared" ca="1" si="23"/>
        <v>4.4597069509016984E-4</v>
      </c>
      <c r="AW84" s="12">
        <f t="shared" ca="1" si="24"/>
        <v>4.4594507347299646E-4</v>
      </c>
    </row>
    <row r="85" spans="1:49" x14ac:dyDescent="0.35">
      <c r="C85" s="35"/>
      <c r="D85" s="17">
        <f ca="1">INDEX('Flow probs &amp; rates'!AE$5:AE$5999,A84)-INDEX('Flow probs &amp; rates'!AK$5:AK$5999,A84)</f>
        <v>-5.5559183062746029E-3</v>
      </c>
      <c r="E85" s="17">
        <f ca="1">-INDEX('Flow probs &amp; rates'!AG$5:AG$5999,A84)-INDEX('Flow probs &amp; rates'!AI$5:AI$5999,A84)-INDEX('Flow probs &amp; rates'!AK$5:AK$5999,A84)</f>
        <v>-0.43550804774284252</v>
      </c>
      <c r="G85" s="12">
        <f t="shared" ca="1" si="25"/>
        <v>-5.5559183062746029E-3</v>
      </c>
      <c r="H85" s="12">
        <f t="shared" ca="1" si="26"/>
        <v>-0.43550804774284252</v>
      </c>
      <c r="J85" s="17">
        <f ca="1">INDEX('Flow probs &amp; rates'!AK$5:AK$5999,A84)</f>
        <v>2.2576268247311501E-2</v>
      </c>
      <c r="K85" s="35"/>
      <c r="L85" s="12">
        <f t="shared" ca="1" si="30"/>
        <v>2.2576268247311501E-2</v>
      </c>
      <c r="N85" s="17">
        <f ca="1">INDEX('Flow probs &amp; rates'!AA$5:AA$5999,A84)</f>
        <v>1.8256981270364864E-2</v>
      </c>
      <c r="O85" s="35"/>
      <c r="P85" s="12">
        <f t="shared" ca="1" si="27"/>
        <v>1.8256981270364864E-2</v>
      </c>
      <c r="R85" s="17">
        <f ca="1">INDEX('Flow probs &amp; rates'!U$5:U$5999,A84)-INDEX('Flow probs &amp; rates'!AA$5:AA$5999,A84)</f>
        <v>-4.393054650592608E-3</v>
      </c>
      <c r="S85" s="17">
        <f ca="1">1-INDEX('Flow probs &amp; rates'!W$5:W$5999,A84)-INDEX('Flow probs &amp; rates'!Y$5:Y$5999,A84)-INDEX('Flow probs &amp; rates'!AA$5:AA$5999,A84)</f>
        <v>0.64641928780613289</v>
      </c>
      <c r="T85" s="35"/>
      <c r="U85" s="12">
        <f t="shared" ca="1" si="28"/>
        <v>-4.393054650592608E-3</v>
      </c>
      <c r="V85" s="12">
        <f t="shared" ca="1" si="29"/>
        <v>0.64641928780613289</v>
      </c>
      <c r="X85" s="35"/>
      <c r="Y85" s="12">
        <f ca="1"/>
        <v>4.393054650592608E-3</v>
      </c>
      <c r="Z85" s="12">
        <f ca="1"/>
        <v>0.35358071219386711</v>
      </c>
      <c r="AB85" s="35"/>
      <c r="AC85" s="12">
        <f ca="1"/>
        <v>7.4676322197490402E-3</v>
      </c>
      <c r="AD85" s="12">
        <f ca="1"/>
        <v>0.69539001106587672</v>
      </c>
      <c r="AF85" s="35"/>
      <c r="AG85" s="12">
        <f>INDEX('Flow probs &amp; rates'!F$5:F$5999,A84)</f>
        <v>4.5822600342771524E-2</v>
      </c>
      <c r="AJ85" s="12">
        <f ca="1"/>
        <v>4.5162011624711743E-2</v>
      </c>
      <c r="AK85" s="12">
        <f ca="1"/>
        <v>4.4006265087071728E-2</v>
      </c>
      <c r="AM85" s="12">
        <f t="shared" si="19"/>
        <v>-1.0192589519043907E-3</v>
      </c>
      <c r="AO85" s="12">
        <f t="shared" ca="1" si="20"/>
        <v>-2.416590841274914E-3</v>
      </c>
      <c r="AQ85" s="12">
        <f ca="1"/>
        <v>-1.0192544244427709E-3</v>
      </c>
      <c r="AS85" s="30">
        <v>162</v>
      </c>
      <c r="AT85" s="70">
        <f t="shared" ca="1" si="21"/>
        <v>1.0906839400315338E-3</v>
      </c>
      <c r="AU85" s="70">
        <f t="shared" ca="1" si="22"/>
        <v>1.0906923158822957E-3</v>
      </c>
      <c r="AV85" s="12">
        <f t="shared" ca="1" si="23"/>
        <v>2.2179476588794073E-4</v>
      </c>
      <c r="AW85" s="12">
        <f t="shared" ca="1" si="24"/>
        <v>2.2180131541319376E-4</v>
      </c>
    </row>
    <row r="86" spans="1:49" x14ac:dyDescent="0.35">
      <c r="A86" s="12">
        <v>42</v>
      </c>
      <c r="C86" s="35" t="str">
        <f>INDEX('Flow probs &amp; rates'!$A$5:$A$5999,$A86)</f>
        <v>1993,10</v>
      </c>
      <c r="D86" s="17">
        <f ca="1">-INDEX('Flow probs &amp; rates'!AE$5:AE$5999,A86)-INDEX('Flow probs &amp; rates'!AF$5:AF$5999,A86)-INDEX('Flow probs &amp; rates'!AJ$5:AJ$5999,A86)</f>
        <v>-4.6237442100356504E-2</v>
      </c>
      <c r="E86" s="17">
        <f ca="1">INDEX('Flow probs &amp; rates'!AG$5:AG$5999,A86)-INDEX('Flow probs &amp; rates'!AJ$5:AJ$5999,A86)</f>
        <v>0.25451339799242301</v>
      </c>
      <c r="G86" s="12">
        <f t="shared" ca="1" si="25"/>
        <v>-4.6237442100356504E-2</v>
      </c>
      <c r="H86" s="12">
        <f t="shared" ca="1" si="26"/>
        <v>0.25451339799242301</v>
      </c>
      <c r="J86" s="17">
        <f ca="1">INDEX('Flow probs &amp; rates'!AJ$5:AJ$5999,A86)</f>
        <v>1.8496455045565002E-2</v>
      </c>
      <c r="K86" s="35" t="str">
        <f>INDEX('Flow probs &amp; rates'!$A$5:$A$5999,$A86)</f>
        <v>1993,10</v>
      </c>
      <c r="L86" s="12">
        <f t="shared" ca="1" si="30"/>
        <v>1.8496455045565002E-2</v>
      </c>
      <c r="N86" s="17">
        <f ca="1">INDEX('Flow probs &amp; rates'!Z$5:Z$5999,A86)</f>
        <v>2.0609038107421821E-2</v>
      </c>
      <c r="O86" s="35" t="str">
        <f>INDEX('Flow probs &amp; rates'!$A$5:$A$5999,$A86)</f>
        <v>1993,10</v>
      </c>
      <c r="P86" s="12">
        <f t="shared" ca="1" si="27"/>
        <v>2.0609038107421821E-2</v>
      </c>
      <c r="R86" s="17">
        <f ca="1">1-INDEX('Flow probs &amp; rates'!U$5:U$5999,A86)-INDEX('Flow probs &amp; rates'!V$5:V$5999,A86)-INDEX('Flow probs &amp; rates'!Z$5:Z$5999,A86)</f>
        <v>0.95405819843698392</v>
      </c>
      <c r="S86" s="17">
        <f ca="1">INDEX('Flow probs &amp; rates'!W$5:W$5999,A86)-INDEX('Flow probs &amp; rates'!Z$5:Z$5999,A86)</f>
        <v>0.20100756061131911</v>
      </c>
      <c r="T86" s="35" t="str">
        <f>INDEX('Flow probs &amp; rates'!$A$5:$A$5999,$A86)</f>
        <v>1993,10</v>
      </c>
      <c r="U86" s="12">
        <f t="shared" ca="1" si="28"/>
        <v>0.95405819843698392</v>
      </c>
      <c r="V86" s="12">
        <f t="shared" ca="1" si="29"/>
        <v>0.20100756061131911</v>
      </c>
      <c r="X86" s="35" t="str">
        <f>INDEX('Flow probs &amp; rates'!$A$5:$A$5999,$A86)</f>
        <v>1993,10</v>
      </c>
      <c r="Y86" s="12">
        <f t="array" aca="1" ref="Y86:Z87" ca="1">$A$1:$B$2-U86:V87</f>
        <v>4.5941801563016083E-2</v>
      </c>
      <c r="Z86" s="12">
        <f ca="1"/>
        <v>-0.20100756061131911</v>
      </c>
      <c r="AB86" s="35" t="str">
        <f>INDEX('Flow probs &amp; rates'!$A$5:$A$5999,$A86)</f>
        <v>1993,10</v>
      </c>
      <c r="AC86" s="12">
        <f t="array" aca="1" ref="AC86:AD87" ca="1">MMULT(Y86:Z87,MMULT(U84:V85,MINVERSE(Y84:Z85)))</f>
        <v>0.96090987303318798</v>
      </c>
      <c r="AD86" s="12">
        <f ca="1"/>
        <v>0.19934736502855288</v>
      </c>
      <c r="AF86" s="35" t="str">
        <f>INDEX('Flow probs &amp; rates'!$A$5:$A$5999,$A86)</f>
        <v>1993,10</v>
      </c>
      <c r="AG86" s="12">
        <f>INDEX('Flow probs &amp; rates'!E$5:E$5999,A86)</f>
        <v>0.61957418885180682</v>
      </c>
      <c r="AI86" s="32" t="s">
        <v>501</v>
      </c>
      <c r="AJ86" s="12">
        <f t="array" aca="1" ref="AJ86:AJ87" ca="1">MMULT(U86:V87,AG86:AG87)+P86:P87</f>
        <v>0.62074892565112372</v>
      </c>
      <c r="AK86" s="12">
        <f t="array" aca="1" ref="AK86:AK87" ca="1">MMULT(-1*MINVERSE(G86:H87),L86:L87)</f>
        <v>0.63672844180812604</v>
      </c>
      <c r="AM86" s="12">
        <f t="shared" si="19"/>
        <v>1.4206395245215386E-3</v>
      </c>
      <c r="AO86" s="12">
        <f t="shared" ca="1" si="20"/>
        <v>2.2755114134383359E-2</v>
      </c>
      <c r="AQ86" s="12">
        <f t="array" aca="1" ref="AQ86:AQ87" ca="1">MMULT(Y86:Z87,AO86:AO87)+MMULT(AC86:AD87,AM84:AM85)</f>
        <v>1.4206003479472059E-3</v>
      </c>
      <c r="AS86" s="30">
        <v>164</v>
      </c>
      <c r="AT86" s="70">
        <f t="shared" ca="1" si="21"/>
        <v>-1.189931015548984E-3</v>
      </c>
      <c r="AU86" s="70">
        <f t="shared" ca="1" si="22"/>
        <v>-1.189899880962941E-3</v>
      </c>
      <c r="AV86" s="12">
        <f t="shared" ca="1" si="23"/>
        <v>9.8461154556769154E-4</v>
      </c>
      <c r="AW86" s="12">
        <f t="shared" ca="1" si="24"/>
        <v>9.8462612285418771E-4</v>
      </c>
    </row>
    <row r="87" spans="1:49" x14ac:dyDescent="0.35">
      <c r="C87" s="35"/>
      <c r="D87" s="17">
        <f ca="1">INDEX('Flow probs &amp; rates'!AE$5:AE$5999,A86)-INDEX('Flow probs &amp; rates'!AK$5:AK$5999,A86)</f>
        <v>-7.0868027241756011E-3</v>
      </c>
      <c r="E87" s="17">
        <f ca="1">-INDEX('Flow probs &amp; rates'!AG$5:AG$5999,A86)-INDEX('Flow probs &amp; rates'!AI$5:AI$5999,A86)-INDEX('Flow probs &amp; rates'!AK$5:AK$5999,A86)</f>
        <v>-0.43792408876840822</v>
      </c>
      <c r="G87" s="12">
        <f t="shared" ca="1" si="25"/>
        <v>-7.0868027241756011E-3</v>
      </c>
      <c r="H87" s="12">
        <f t="shared" ca="1" si="26"/>
        <v>-0.43792408876840822</v>
      </c>
      <c r="J87" s="17">
        <f ca="1">INDEX('Flow probs &amp; rates'!AK$5:AK$5999,A86)</f>
        <v>2.3343385656662202E-2</v>
      </c>
      <c r="K87" s="35"/>
      <c r="L87" s="12">
        <f t="shared" ca="1" si="30"/>
        <v>2.3343385656662202E-2</v>
      </c>
      <c r="N87" s="17">
        <f ca="1">INDEX('Flow probs &amp; rates'!AA$5:AA$5999,A86)</f>
        <v>1.8841002519584146E-2</v>
      </c>
      <c r="O87" s="35"/>
      <c r="P87" s="12">
        <f t="shared" ca="1" si="27"/>
        <v>1.8841002519584146E-2</v>
      </c>
      <c r="R87" s="17">
        <f ca="1">INDEX('Flow probs &amp; rates'!U$5:U$5999,A86)-INDEX('Flow probs &amp; rates'!AA$5:AA$5999,A86)</f>
        <v>-5.5962405715311199E-3</v>
      </c>
      <c r="S87" s="17">
        <f ca="1">1-INDEX('Flow probs &amp; rates'!W$5:W$5999,A86)-INDEX('Flow probs &amp; rates'!Y$5:Y$5999,A86)-INDEX('Flow probs &amp; rates'!AA$5:AA$5999,A86)</f>
        <v>0.64470983486951983</v>
      </c>
      <c r="T87" s="35"/>
      <c r="U87" s="12">
        <f t="shared" ca="1" si="28"/>
        <v>-5.5962405715311199E-3</v>
      </c>
      <c r="V87" s="12">
        <f t="shared" ca="1" si="29"/>
        <v>0.64470983486951983</v>
      </c>
      <c r="X87" s="35"/>
      <c r="Y87" s="12">
        <f ca="1"/>
        <v>5.5962405715311199E-3</v>
      </c>
      <c r="Z87" s="12">
        <f ca="1"/>
        <v>0.35529016513048017</v>
      </c>
      <c r="AB87" s="35"/>
      <c r="AC87" s="12">
        <f ca="1"/>
        <v>1.8971564313237391E-2</v>
      </c>
      <c r="AD87" s="12">
        <f ca="1"/>
        <v>0.66337555469997778</v>
      </c>
      <c r="AF87" s="35"/>
      <c r="AG87" s="12">
        <f>INDEX('Flow probs &amp; rates'!F$5:F$5999,A86)</f>
        <v>4.4923947647683059E-2</v>
      </c>
      <c r="AJ87" s="12">
        <f ca="1"/>
        <v>4.433662717648288E-2</v>
      </c>
      <c r="AK87" s="12">
        <f ca="1"/>
        <v>4.3000641626395851E-2</v>
      </c>
      <c r="AM87" s="12">
        <f t="shared" si="19"/>
        <v>-8.9865269508846574E-4</v>
      </c>
      <c r="AO87" s="12">
        <f t="shared" ca="1" si="20"/>
        <v>-1.0056234606758765E-3</v>
      </c>
      <c r="AQ87" s="12">
        <f ca="1"/>
        <v>-8.9866831114904645E-4</v>
      </c>
      <c r="AS87" s="30">
        <v>166</v>
      </c>
      <c r="AT87" s="70">
        <f t="shared" ca="1" si="21"/>
        <v>-1.027560464771371E-4</v>
      </c>
      <c r="AU87" s="70">
        <f t="shared" ca="1" si="22"/>
        <v>-1.027571582970148E-4</v>
      </c>
      <c r="AV87" s="12">
        <f t="shared" ca="1" si="23"/>
        <v>5.3493984801970818E-5</v>
      </c>
      <c r="AW87" s="12">
        <f t="shared" ca="1" si="24"/>
        <v>5.3493727848115272E-5</v>
      </c>
    </row>
    <row r="88" spans="1:49" x14ac:dyDescent="0.35">
      <c r="A88" s="12">
        <v>43</v>
      </c>
      <c r="C88" s="35" t="str">
        <f>INDEX('Flow probs &amp; rates'!$A$5:$A$5999,$A88)</f>
        <v>1993,11</v>
      </c>
      <c r="D88" s="17">
        <f ca="1">-INDEX('Flow probs &amp; rates'!AE$5:AE$5999,A88)-INDEX('Flow probs &amp; rates'!AF$5:AF$5999,A88)-INDEX('Flow probs &amp; rates'!AJ$5:AJ$5999,A88)</f>
        <v>-4.5924086867075602E-2</v>
      </c>
      <c r="E88" s="17">
        <f ca="1">INDEX('Flow probs &amp; rates'!AG$5:AG$5999,A88)-INDEX('Flow probs &amp; rates'!AJ$5:AJ$5999,A88)</f>
        <v>0.24477989901259178</v>
      </c>
      <c r="G88" s="12">
        <f t="shared" ca="1" si="25"/>
        <v>-4.5924086867075602E-2</v>
      </c>
      <c r="H88" s="12">
        <f t="shared" ca="1" si="26"/>
        <v>0.24477989901259178</v>
      </c>
      <c r="J88" s="17">
        <f ca="1">INDEX('Flow probs &amp; rates'!AJ$5:AJ$5999,A88)</f>
        <v>1.52774611728162E-2</v>
      </c>
      <c r="K88" s="35" t="str">
        <f>INDEX('Flow probs &amp; rates'!$A$5:$A$5999,$A88)</f>
        <v>1993,11</v>
      </c>
      <c r="L88" s="12">
        <f t="shared" ca="1" si="30"/>
        <v>1.52774611728162E-2</v>
      </c>
      <c r="N88" s="17">
        <f ca="1">INDEX('Flow probs &amp; rates'!Z$5:Z$5999,A88)</f>
        <v>1.72243752242917E-2</v>
      </c>
      <c r="O88" s="35" t="str">
        <f>INDEX('Flow probs &amp; rates'!$A$5:$A$5999,$A88)</f>
        <v>1993,11</v>
      </c>
      <c r="P88" s="12">
        <f t="shared" ca="1" si="27"/>
        <v>1.72243752242917E-2</v>
      </c>
      <c r="R88" s="17">
        <f ca="1">1-INDEX('Flow probs &amp; rates'!U$5:U$5999,A88)-INDEX('Flow probs &amp; rates'!V$5:V$5999,A88)-INDEX('Flow probs &amp; rates'!Z$5:Z$5999,A88)</f>
        <v>0.95466840561325261</v>
      </c>
      <c r="S88" s="17">
        <f ca="1">INDEX('Flow probs &amp; rates'!W$5:W$5999,A88)-INDEX('Flow probs &amp; rates'!Z$5:Z$5999,A88)</f>
        <v>0.19351196728053385</v>
      </c>
      <c r="T88" s="35" t="str">
        <f>INDEX('Flow probs &amp; rates'!$A$5:$A$5999,$A88)</f>
        <v>1993,11</v>
      </c>
      <c r="U88" s="12">
        <f t="shared" ca="1" si="28"/>
        <v>0.95466840561325261</v>
      </c>
      <c r="V88" s="12">
        <f t="shared" ca="1" si="29"/>
        <v>0.19351196728053385</v>
      </c>
      <c r="X88" s="35" t="str">
        <f>INDEX('Flow probs &amp; rates'!$A$5:$A$5999,$A88)</f>
        <v>1993,11</v>
      </c>
      <c r="Y88" s="12">
        <f t="array" aca="1" ref="Y88:Z89" ca="1">$A$1:$B$2-U88:V89</f>
        <v>4.5331594386747387E-2</v>
      </c>
      <c r="Z88" s="12">
        <f ca="1"/>
        <v>-0.19351196728053385</v>
      </c>
      <c r="AB88" s="35" t="str">
        <f>INDEX('Flow probs &amp; rates'!$A$5:$A$5999,$A88)</f>
        <v>1993,11</v>
      </c>
      <c r="AC88" s="12">
        <f t="array" aca="1" ref="AC88:AD89" ca="1">MMULT(Y88:Z89,MMULT(U86:V87,MINVERSE(Y86:Z87)))</f>
        <v>0.93983837794978786</v>
      </c>
      <c r="AD88" s="12">
        <f ca="1"/>
        <v>0.20621889274438898</v>
      </c>
      <c r="AF88" s="35" t="str">
        <f>INDEX('Flow probs &amp; rates'!$A$5:$A$5999,$A88)</f>
        <v>1993,11</v>
      </c>
      <c r="AG88" s="12">
        <f>INDEX('Flow probs &amp; rates'!E$5:E$5999,A88)</f>
        <v>0.61740559974188125</v>
      </c>
      <c r="AI88" s="32" t="s">
        <v>502</v>
      </c>
      <c r="AJ88" s="12">
        <f t="array" aca="1" ref="AJ88:AJ89" ca="1">MMULT(U88:V89,AG88:AG89)+P88:P89</f>
        <v>0.61527802833724732</v>
      </c>
      <c r="AK88" s="12">
        <f t="array" aca="1" ref="AK88:AK89" ca="1">MMULT(-1*MINVERSE(G88:H89),L88:L89)</f>
        <v>0.57020184804835483</v>
      </c>
      <c r="AM88" s="12">
        <f t="shared" si="19"/>
        <v>-2.1685891099255672E-3</v>
      </c>
      <c r="AO88" s="12">
        <f t="shared" ca="1" si="20"/>
        <v>-6.6526593759771213E-2</v>
      </c>
      <c r="AQ88" s="12">
        <f t="array" aca="1" ref="AQ88:AQ89" ca="1">MMULT(Y88:Z89,AO88:AO89)+MMULT(AC88:AD89,AM86:AM87)</f>
        <v>-2.1685644497296697E-3</v>
      </c>
      <c r="AS88" s="30">
        <v>168</v>
      </c>
      <c r="AT88" s="70">
        <f t="shared" ca="1" si="21"/>
        <v>1.3080896528749886E-4</v>
      </c>
      <c r="AU88" s="70">
        <f t="shared" ca="1" si="22"/>
        <v>1.3080857864404235E-4</v>
      </c>
      <c r="AV88" s="12">
        <f t="shared" ca="1" si="23"/>
        <v>-5.850410199184225E-4</v>
      </c>
      <c r="AW88" s="12">
        <f t="shared" ca="1" si="24"/>
        <v>-5.8504097776680025E-4</v>
      </c>
    </row>
    <row r="89" spans="1:49" x14ac:dyDescent="0.35">
      <c r="C89" s="35"/>
      <c r="D89" s="17">
        <f ca="1">INDEX('Flow probs &amp; rates'!AE$5:AE$5999,A88)-INDEX('Flow probs &amp; rates'!AK$5:AK$5999,A88)</f>
        <v>-4.3256475958089007E-3</v>
      </c>
      <c r="E89" s="17">
        <f ca="1">-INDEX('Flow probs &amp; rates'!AG$5:AG$5999,A88)-INDEX('Flow probs &amp; rates'!AI$5:AI$5999,A88)-INDEX('Flow probs &amp; rates'!AK$5:AK$5999,A88)</f>
        <v>-0.43646385745752259</v>
      </c>
      <c r="G89" s="12">
        <f t="shared" ca="1" si="25"/>
        <v>-4.3256475958089007E-3</v>
      </c>
      <c r="H89" s="12">
        <f t="shared" ca="1" si="26"/>
        <v>-0.43646385745752259</v>
      </c>
      <c r="J89" s="17">
        <f ca="1">INDEX('Flow probs &amp; rates'!AK$5:AK$5999,A88)</f>
        <v>2.19173646754416E-2</v>
      </c>
      <c r="K89" s="35"/>
      <c r="L89" s="12">
        <f t="shared" ca="1" si="30"/>
        <v>2.19173646754416E-2</v>
      </c>
      <c r="N89" s="17">
        <f ca="1">INDEX('Flow probs &amp; rates'!AA$5:AA$5999,A88)</f>
        <v>1.7729168020553552E-2</v>
      </c>
      <c r="O89" s="35"/>
      <c r="P89" s="12">
        <f t="shared" ca="1" si="27"/>
        <v>1.7729168020553552E-2</v>
      </c>
      <c r="R89" s="17">
        <f ca="1">INDEX('Flow probs &amp; rates'!U$5:U$5999,A88)-INDEX('Flow probs &amp; rates'!AA$5:AA$5999,A88)</f>
        <v>-3.4198024437666324E-3</v>
      </c>
      <c r="S89" s="17">
        <f ca="1">1-INDEX('Flow probs &amp; rates'!W$5:W$5999,A88)-INDEX('Flow probs &amp; rates'!Y$5:Y$5999,A88)-INDEX('Flow probs &amp; rates'!AA$5:AA$5999,A88)</f>
        <v>0.64592626649245766</v>
      </c>
      <c r="T89" s="35"/>
      <c r="U89" s="12">
        <f t="shared" ca="1" si="28"/>
        <v>-3.4198024437666324E-3</v>
      </c>
      <c r="V89" s="12">
        <f t="shared" ca="1" si="29"/>
        <v>0.64592626649245766</v>
      </c>
      <c r="X89" s="35"/>
      <c r="Y89" s="12">
        <f ca="1"/>
        <v>3.4198024437666324E-3</v>
      </c>
      <c r="Z89" s="12">
        <f ca="1"/>
        <v>0.35407373350754234</v>
      </c>
      <c r="AB89" s="35"/>
      <c r="AC89" s="12">
        <f ca="1"/>
        <v>-4.7349139995256473E-2</v>
      </c>
      <c r="AD89" s="12">
        <f ca="1"/>
        <v>0.61764920850031069</v>
      </c>
      <c r="AF89" s="35"/>
      <c r="AG89" s="12">
        <f>INDEX('Flow probs &amp; rates'!F$5:F$5999,A88)</f>
        <v>4.4627904475593956E-2</v>
      </c>
      <c r="AJ89" s="12">
        <f ca="1"/>
        <v>4.4444098561063509E-2</v>
      </c>
      <c r="AK89" s="12">
        <f ca="1"/>
        <v>4.4564680648725728E-2</v>
      </c>
      <c r="AM89" s="12">
        <f t="shared" si="19"/>
        <v>-2.9604317208910269E-4</v>
      </c>
      <c r="AO89" s="12">
        <f t="shared" ca="1" si="20"/>
        <v>1.5640390223298772E-3</v>
      </c>
      <c r="AQ89" s="12">
        <f ca="1"/>
        <v>-2.9604085749473637E-4</v>
      </c>
      <c r="AS89" s="30">
        <v>170</v>
      </c>
      <c r="AT89" s="70">
        <f t="shared" ca="1" si="21"/>
        <v>-3.227815275286261E-4</v>
      </c>
      <c r="AU89" s="70">
        <f t="shared" ca="1" si="22"/>
        <v>-3.2278161861113775E-4</v>
      </c>
      <c r="AV89" s="12">
        <f t="shared" ca="1" si="23"/>
        <v>-2.9470486872492513E-4</v>
      </c>
      <c r="AW89" s="12">
        <f t="shared" ca="1" si="24"/>
        <v>-2.9470504788873197E-4</v>
      </c>
    </row>
    <row r="90" spans="1:49" x14ac:dyDescent="0.35">
      <c r="A90" s="12">
        <v>44</v>
      </c>
      <c r="C90" s="35" t="str">
        <f>INDEX('Flow probs &amp; rates'!$A$5:$A$5999,$A90)</f>
        <v>1993,12</v>
      </c>
      <c r="D90" s="17">
        <f ca="1">-INDEX('Flow probs &amp; rates'!AE$5:AE$5999,A90)-INDEX('Flow probs &amp; rates'!AF$5:AF$5999,A90)-INDEX('Flow probs &amp; rates'!AJ$5:AJ$5999,A90)</f>
        <v>-4.6311052456520299E-2</v>
      </c>
      <c r="E90" s="17">
        <f ca="1">INDEX('Flow probs &amp; rates'!AG$5:AG$5999,A90)-INDEX('Flow probs &amp; rates'!AJ$5:AJ$5999,A90)</f>
        <v>0.26325364199898293</v>
      </c>
      <c r="G90" s="12">
        <f t="shared" ca="1" si="25"/>
        <v>-4.6311052456520299E-2</v>
      </c>
      <c r="H90" s="12">
        <f t="shared" ca="1" si="26"/>
        <v>0.26325364199898293</v>
      </c>
      <c r="J90" s="17">
        <f ca="1">INDEX('Flow probs &amp; rates'!AJ$5:AJ$5999,A90)</f>
        <v>1.7634308019538102E-2</v>
      </c>
      <c r="K90" s="35" t="str">
        <f>INDEX('Flow probs &amp; rates'!$A$5:$A$5999,$A90)</f>
        <v>1993,12</v>
      </c>
      <c r="L90" s="12">
        <f t="shared" ca="1" si="30"/>
        <v>1.7634308019538102E-2</v>
      </c>
      <c r="N90" s="17">
        <f ca="1">INDEX('Flow probs &amp; rates'!Z$5:Z$5999,A90)</f>
        <v>2.0003027706267069E-2</v>
      </c>
      <c r="O90" s="35" t="str">
        <f>INDEX('Flow probs &amp; rates'!$A$5:$A$5999,$A90)</f>
        <v>1993,12</v>
      </c>
      <c r="P90" s="12">
        <f t="shared" ca="1" si="27"/>
        <v>2.0003027706267069E-2</v>
      </c>
      <c r="R90" s="17">
        <f ca="1">1-INDEX('Flow probs &amp; rates'!U$5:U$5999,A90)-INDEX('Flow probs &amp; rates'!V$5:V$5999,A90)-INDEX('Flow probs &amp; rates'!Z$5:Z$5999,A90)</f>
        <v>0.95395760870419666</v>
      </c>
      <c r="S90" s="17">
        <f ca="1">INDEX('Flow probs &amp; rates'!W$5:W$5999,A90)-INDEX('Flow probs &amp; rates'!Z$5:Z$5999,A90)</f>
        <v>0.20650180267198057</v>
      </c>
      <c r="T90" s="35" t="str">
        <f>INDEX('Flow probs &amp; rates'!$A$5:$A$5999,$A90)</f>
        <v>1993,12</v>
      </c>
      <c r="U90" s="12">
        <f t="shared" ca="1" si="28"/>
        <v>0.95395760870419666</v>
      </c>
      <c r="V90" s="12">
        <f t="shared" ca="1" si="29"/>
        <v>0.20650180267198057</v>
      </c>
      <c r="X90" s="35" t="str">
        <f>INDEX('Flow probs &amp; rates'!$A$5:$A$5999,$A90)</f>
        <v>1993,12</v>
      </c>
      <c r="Y90" s="12">
        <f t="array" aca="1" ref="Y90:Z91" ca="1">$A$1:$B$2-U90:V91</f>
        <v>4.6042391295803342E-2</v>
      </c>
      <c r="Z90" s="12">
        <f ca="1"/>
        <v>-0.20650180267198057</v>
      </c>
      <c r="AB90" s="35" t="str">
        <f>INDEX('Flow probs &amp; rates'!$A$5:$A$5999,$A90)</f>
        <v>1993,12</v>
      </c>
      <c r="AC90" s="12">
        <f t="array" aca="1" ref="AC90:AD91" ca="1">MMULT(Y90:Z91,MMULT(U88:V89,MINVERSE(Y88:Z89)))</f>
        <v>0.97167471828130825</v>
      </c>
      <c r="AD90" s="12">
        <f ca="1"/>
        <v>0.17949792817403964</v>
      </c>
      <c r="AF90" s="35" t="str">
        <f>INDEX('Flow probs &amp; rates'!$A$5:$A$5999,$A90)</f>
        <v>1993,12</v>
      </c>
      <c r="AG90" s="12">
        <f>INDEX('Flow probs &amp; rates'!E$5:E$5999,A90)</f>
        <v>0.61819753996029558</v>
      </c>
      <c r="AI90" s="32" t="s">
        <v>503</v>
      </c>
      <c r="AJ90" s="12">
        <f t="array" aca="1" ref="AJ90:AJ91" ca="1">MMULT(U90:V91,AG90:AG91)+P90:P91</f>
        <v>0.61898233088184162</v>
      </c>
      <c r="AK90" s="12">
        <f t="array" aca="1" ref="AK90:AK91" ca="1">MMULT(-1*MINVERSE(G90:H91),L90:L91)</f>
        <v>0.63512961965987602</v>
      </c>
      <c r="AM90" s="12">
        <f t="shared" si="19"/>
        <v>7.9194021841433315E-4</v>
      </c>
      <c r="AO90" s="12">
        <f t="shared" ca="1" si="20"/>
        <v>6.492777161152119E-2</v>
      </c>
      <c r="AQ90" s="12">
        <f t="array" aca="1" ref="AQ90:AQ91" ca="1">MMULT(Y90:Z91,AO90:AO91)+MMULT(AC90:AD91,AM88:AM89)</f>
        <v>7.9194701772758664E-4</v>
      </c>
      <c r="AS90" s="30">
        <v>172</v>
      </c>
      <c r="AT90" s="70">
        <f t="shared" ca="1" si="21"/>
        <v>2.5369229484912825E-3</v>
      </c>
      <c r="AU90" s="70">
        <f t="shared" ca="1" si="22"/>
        <v>2.5369279673933555E-3</v>
      </c>
      <c r="AV90" s="12">
        <f t="shared" ca="1" si="23"/>
        <v>-5.2533109806604528E-4</v>
      </c>
      <c r="AW90" s="12">
        <f t="shared" ca="1" si="24"/>
        <v>-5.2532937471361598E-4</v>
      </c>
    </row>
    <row r="91" spans="1:49" x14ac:dyDescent="0.35">
      <c r="C91" s="35"/>
      <c r="D91" s="17">
        <f ca="1">INDEX('Flow probs &amp; rates'!AE$5:AE$5999,A90)-INDEX('Flow probs &amp; rates'!AK$5:AK$5999,A90)</f>
        <v>-7.1465735234107E-3</v>
      </c>
      <c r="E91" s="17">
        <f ca="1">-INDEX('Flow probs &amp; rates'!AG$5:AG$5999,A90)-INDEX('Flow probs &amp; rates'!AI$5:AI$5999,A90)-INDEX('Flow probs &amp; rates'!AK$5:AK$5999,A90)</f>
        <v>-0.45239592948958079</v>
      </c>
      <c r="G91" s="12">
        <f t="shared" ca="1" si="25"/>
        <v>-7.1465735234107E-3</v>
      </c>
      <c r="H91" s="12">
        <f t="shared" ca="1" si="26"/>
        <v>-0.45239592948958079</v>
      </c>
      <c r="J91" s="17">
        <f ca="1">INDEX('Flow probs &amp; rates'!AK$5:AK$5999,A90)</f>
        <v>2.47813342083248E-2</v>
      </c>
      <c r="K91" s="35"/>
      <c r="L91" s="12">
        <f t="shared" ca="1" si="30"/>
        <v>2.47813342083248E-2</v>
      </c>
      <c r="N91" s="17">
        <f ca="1">INDEX('Flow probs &amp; rates'!AA$5:AA$5999,A90)</f>
        <v>1.9873646039194798E-2</v>
      </c>
      <c r="O91" s="35"/>
      <c r="P91" s="12">
        <f t="shared" ca="1" si="27"/>
        <v>1.9873646039194798E-2</v>
      </c>
      <c r="R91" s="17">
        <f ca="1">INDEX('Flow probs &amp; rates'!U$5:U$5999,A90)-INDEX('Flow probs &amp; rates'!AA$5:AA$5999,A90)</f>
        <v>-5.6057185598878453E-3</v>
      </c>
      <c r="S91" s="17">
        <f ca="1">1-INDEX('Flow probs &amp; rates'!W$5:W$5999,A90)-INDEX('Flow probs &amp; rates'!Y$5:Y$5999,A90)-INDEX('Flow probs &amp; rates'!AA$5:AA$5999,A90)</f>
        <v>0.63541440437132768</v>
      </c>
      <c r="T91" s="35"/>
      <c r="U91" s="12">
        <f t="shared" ca="1" si="28"/>
        <v>-5.6057185598878453E-3</v>
      </c>
      <c r="V91" s="12">
        <f t="shared" ca="1" si="29"/>
        <v>0.63541440437132768</v>
      </c>
      <c r="X91" s="35"/>
      <c r="Y91" s="12">
        <f ca="1"/>
        <v>5.6057185598878453E-3</v>
      </c>
      <c r="Z91" s="12">
        <f ca="1"/>
        <v>0.36458559562867232</v>
      </c>
      <c r="AB91" s="35"/>
      <c r="AC91" s="12">
        <f ca="1"/>
        <v>3.855446140321532E-2</v>
      </c>
      <c r="AD91" s="12">
        <f ca="1"/>
        <v>0.68923761580377507</v>
      </c>
      <c r="AF91" s="35"/>
      <c r="AG91" s="12">
        <f>INDEX('Flow probs &amp; rates'!F$5:F$5999,A90)</f>
        <v>4.4769857350443094E-2</v>
      </c>
      <c r="AJ91" s="12">
        <f ca="1"/>
        <v>4.4855616857883467E-2</v>
      </c>
      <c r="AK91" s="12">
        <f ca="1"/>
        <v>4.4744729925771415E-2</v>
      </c>
      <c r="AM91" s="12">
        <f t="shared" si="19"/>
        <v>1.4195287484913832E-4</v>
      </c>
      <c r="AO91" s="12">
        <f t="shared" ca="1" si="20"/>
        <v>1.8004927704568657E-4</v>
      </c>
      <c r="AQ91" s="12">
        <f ca="1"/>
        <v>1.4195731204533874E-4</v>
      </c>
      <c r="AS91" s="30">
        <v>174</v>
      </c>
      <c r="AT91" s="70">
        <f t="shared" ca="1" si="21"/>
        <v>7.3778717086858681E-4</v>
      </c>
      <c r="AU91" s="70">
        <f t="shared" ca="1" si="22"/>
        <v>7.3778023630600401E-4</v>
      </c>
      <c r="AV91" s="12">
        <f t="shared" ca="1" si="23"/>
        <v>-6.5408032029121155E-4</v>
      </c>
      <c r="AW91" s="12">
        <f t="shared" ca="1" si="24"/>
        <v>-6.5408231918023287E-4</v>
      </c>
    </row>
    <row r="92" spans="1:49" x14ac:dyDescent="0.35">
      <c r="A92" s="12">
        <v>45</v>
      </c>
      <c r="C92" s="35" t="str">
        <f>INDEX('Flow probs &amp; rates'!$A$5:$A$5999,$A92)</f>
        <v>1994,1</v>
      </c>
      <c r="D92" s="17">
        <f ca="1">-INDEX('Flow probs &amp; rates'!AE$5:AE$5999,A92)-INDEX('Flow probs &amp; rates'!AF$5:AF$5999,A92)-INDEX('Flow probs &amp; rates'!AJ$5:AJ$5999,A92)</f>
        <v>-4.6957074116888702E-2</v>
      </c>
      <c r="E92" s="17">
        <f ca="1">INDEX('Flow probs &amp; rates'!AG$5:AG$5999,A92)-INDEX('Flow probs &amp; rates'!AJ$5:AJ$5999,A92)</f>
        <v>0.27727216090985551</v>
      </c>
      <c r="G92" s="12">
        <f t="shared" ca="1" si="25"/>
        <v>-4.6957074116888702E-2</v>
      </c>
      <c r="H92" s="12">
        <f t="shared" ca="1" si="26"/>
        <v>0.27727216090985551</v>
      </c>
      <c r="J92" s="17">
        <f ca="1">INDEX('Flow probs &amp; rates'!AJ$5:AJ$5999,A92)</f>
        <v>1.80067426075055E-2</v>
      </c>
      <c r="K92" s="35" t="str">
        <f>INDEX('Flow probs &amp; rates'!$A$5:$A$5999,$A92)</f>
        <v>1994,1</v>
      </c>
      <c r="L92" s="12">
        <f t="shared" ca="1" si="30"/>
        <v>1.80067426075055E-2</v>
      </c>
      <c r="N92" s="17">
        <f ca="1">INDEX('Flow probs &amp; rates'!Z$5:Z$5999,A92)</f>
        <v>2.0478962970316872E-2</v>
      </c>
      <c r="O92" s="35" t="str">
        <f>INDEX('Flow probs &amp; rates'!$A$5:$A$5999,$A92)</f>
        <v>1994,1</v>
      </c>
      <c r="P92" s="12">
        <f t="shared" ca="1" si="27"/>
        <v>2.0478962970316872E-2</v>
      </c>
      <c r="R92" s="17">
        <f ca="1">1-INDEX('Flow probs &amp; rates'!U$5:U$5999,A92)-INDEX('Flow probs &amp; rates'!V$5:V$5999,A92)-INDEX('Flow probs &amp; rates'!Z$5:Z$5999,A92)</f>
        <v>0.95328143468408255</v>
      </c>
      <c r="S92" s="17">
        <f ca="1">INDEX('Flow probs &amp; rates'!W$5:W$5999,A92)-INDEX('Flow probs &amp; rates'!Z$5:Z$5999,A92)</f>
        <v>0.21440873363303437</v>
      </c>
      <c r="T92" s="35" t="str">
        <f>INDEX('Flow probs &amp; rates'!$A$5:$A$5999,$A92)</f>
        <v>1994,1</v>
      </c>
      <c r="U92" s="12">
        <f t="shared" ca="1" si="28"/>
        <v>0.95328143468408255</v>
      </c>
      <c r="V92" s="12">
        <f t="shared" ca="1" si="29"/>
        <v>0.21440873363303437</v>
      </c>
      <c r="X92" s="35" t="str">
        <f>INDEX('Flow probs &amp; rates'!$A$5:$A$5999,$A92)</f>
        <v>1994,1</v>
      </c>
      <c r="Y92" s="12">
        <f t="array" aca="1" ref="Y92:Z93" ca="1">$A$1:$B$2-U92:V93</f>
        <v>4.6718565315917449E-2</v>
      </c>
      <c r="Z92" s="12">
        <f ca="1"/>
        <v>-0.21440873363303437</v>
      </c>
      <c r="AB92" s="35" t="str">
        <f>INDEX('Flow probs &amp; rates'!$A$5:$A$5999,$A92)</f>
        <v>1994,1</v>
      </c>
      <c r="AC92" s="12">
        <f t="array" aca="1" ref="AC92:AD93" ca="1">MMULT(Y92:Z93,MMULT(U90:V91,MINVERSE(Y90:Z91)))</f>
        <v>0.96949006167039853</v>
      </c>
      <c r="AD92" s="12">
        <f ca="1"/>
        <v>0.20190187564354328</v>
      </c>
      <c r="AF92" s="35" t="str">
        <f>INDEX('Flow probs &amp; rates'!$A$5:$A$5999,$A92)</f>
        <v>1994,1</v>
      </c>
      <c r="AG92" s="12">
        <f>INDEX('Flow probs &amp; rates'!E$5:E$5999,A92)</f>
        <v>0.61939424920127795</v>
      </c>
      <c r="AI92" s="32" t="s">
        <v>504</v>
      </c>
      <c r="AJ92" s="12">
        <f t="array" aca="1" ref="AJ92:AJ93" ca="1">MMULT(U92:V93,AG92:AG93)+P92:P93</f>
        <v>0.62029819651372375</v>
      </c>
      <c r="AK92" s="12">
        <f t="array" aca="1" ref="AK92:AK93" ca="1">MMULT(-1*MINVERSE(G92:H93),L92:L93)</f>
        <v>0.62979601918308648</v>
      </c>
      <c r="AM92" s="12">
        <f t="shared" si="19"/>
        <v>1.1967092409823632E-3</v>
      </c>
      <c r="AO92" s="12">
        <f t="shared" ca="1" si="20"/>
        <v>-5.3336004767895462E-3</v>
      </c>
      <c r="AQ92" s="12">
        <f t="array" aca="1" ref="AQ92:AQ93" ca="1">MMULT(Y92:Z93,AO92:AO93)+MMULT(AC92:AD93,AM90:AM91)</f>
        <v>1.1966851565191783E-3</v>
      </c>
      <c r="AS92" s="30">
        <v>176</v>
      </c>
      <c r="AT92" s="70">
        <f t="shared" ca="1" si="21"/>
        <v>1.086234324045865E-3</v>
      </c>
      <c r="AU92" s="70">
        <f t="shared" ca="1" si="22"/>
        <v>1.0862276275361176E-3</v>
      </c>
      <c r="AV92" s="12">
        <f t="shared" ca="1" si="23"/>
        <v>-1.1011972129520362E-3</v>
      </c>
      <c r="AW92" s="12">
        <f t="shared" ca="1" si="24"/>
        <v>-1.1011981864525353E-3</v>
      </c>
    </row>
    <row r="93" spans="1:49" x14ac:dyDescent="0.35">
      <c r="C93" s="35"/>
      <c r="D93" s="17">
        <f ca="1">INDEX('Flow probs &amp; rates'!AE$5:AE$5999,A92)-INDEX('Flow probs &amp; rates'!AK$5:AK$5999,A92)</f>
        <v>-7.3826121875600996E-3</v>
      </c>
      <c r="E93" s="17">
        <f ca="1">-INDEX('Flow probs &amp; rates'!AG$5:AG$5999,A92)-INDEX('Flow probs &amp; rates'!AI$5:AI$5999,A92)-INDEX('Flow probs &amp; rates'!AK$5:AK$5999,A92)</f>
        <v>-0.48233319760399912</v>
      </c>
      <c r="G93" s="12">
        <f t="shared" ca="1" si="25"/>
        <v>-7.3826121875600996E-3</v>
      </c>
      <c r="H93" s="12">
        <f t="shared" ca="1" si="26"/>
        <v>-0.48233319760399912</v>
      </c>
      <c r="J93" s="17">
        <f ca="1">INDEX('Flow probs &amp; rates'!AK$5:AK$5999,A92)</f>
        <v>2.4770464945678101E-2</v>
      </c>
      <c r="K93" s="35"/>
      <c r="L93" s="12">
        <f t="shared" ca="1" si="30"/>
        <v>2.4770464945678101E-2</v>
      </c>
      <c r="N93" s="17">
        <f ca="1">INDEX('Flow probs &amp; rates'!AA$5:AA$5999,A92)</f>
        <v>1.9588390832517684E-2</v>
      </c>
      <c r="O93" s="35"/>
      <c r="P93" s="12">
        <f t="shared" ca="1" si="27"/>
        <v>1.9588390832517684E-2</v>
      </c>
      <c r="R93" s="17">
        <f ca="1">INDEX('Flow probs &amp; rates'!U$5:U$5999,A92)-INDEX('Flow probs &amp; rates'!AA$5:AA$5999,A92)</f>
        <v>-5.7080161955597904E-3</v>
      </c>
      <c r="S93" s="17">
        <f ca="1">1-INDEX('Flow probs &amp; rates'!W$5:W$5999,A92)-INDEX('Flow probs &amp; rates'!Y$5:Y$5999,A92)-INDEX('Flow probs &amp; rates'!AA$5:AA$5999,A92)</f>
        <v>0.6166083184137624</v>
      </c>
      <c r="T93" s="35"/>
      <c r="U93" s="12">
        <f t="shared" ca="1" si="28"/>
        <v>-5.7080161955597904E-3</v>
      </c>
      <c r="V93" s="12">
        <f t="shared" ca="1" si="29"/>
        <v>0.6166083184137624</v>
      </c>
      <c r="X93" s="35"/>
      <c r="Y93" s="12">
        <f ca="1"/>
        <v>5.7080161955597904E-3</v>
      </c>
      <c r="Z93" s="12">
        <f ca="1"/>
        <v>0.3833916815862376</v>
      </c>
      <c r="AB93" s="35"/>
      <c r="AC93" s="12">
        <f ca="1"/>
        <v>-9.5045745303786455E-3</v>
      </c>
      <c r="AD93" s="12">
        <f ca="1"/>
        <v>0.66604002946751228</v>
      </c>
      <c r="AF93" s="35"/>
      <c r="AG93" s="12">
        <f>INDEX('Flow probs &amp; rates'!F$5:F$5999,A92)</f>
        <v>4.3665175718849841E-2</v>
      </c>
      <c r="AJ93" s="12">
        <f ca="1"/>
        <v>4.2977188999881642E-2</v>
      </c>
      <c r="AK93" s="12">
        <f ca="1"/>
        <v>4.1715820679006449E-2</v>
      </c>
      <c r="AM93" s="12">
        <f t="shared" si="19"/>
        <v>-1.1046816315932531E-3</v>
      </c>
      <c r="AO93" s="12">
        <f t="shared" ca="1" si="20"/>
        <v>-3.0289092467649659E-3</v>
      </c>
      <c r="AQ93" s="12">
        <f ca="1"/>
        <v>-1.10468364527349E-3</v>
      </c>
      <c r="AS93" s="30">
        <v>178</v>
      </c>
      <c r="AT93" s="70">
        <f t="shared" ca="1" si="21"/>
        <v>-7.8439095511018131E-4</v>
      </c>
      <c r="AU93" s="70">
        <f t="shared" ca="1" si="22"/>
        <v>-7.8438449489533603E-4</v>
      </c>
      <c r="AV93" s="12">
        <f t="shared" ca="1" si="23"/>
        <v>6.8220616756384939E-4</v>
      </c>
      <c r="AW93" s="12">
        <f t="shared" ca="1" si="24"/>
        <v>6.8220719610331999E-4</v>
      </c>
    </row>
    <row r="94" spans="1:49" x14ac:dyDescent="0.35">
      <c r="A94" s="12">
        <v>46</v>
      </c>
      <c r="C94" s="35" t="str">
        <f>INDEX('Flow probs &amp; rates'!$A$5:$A$5999,$A94)</f>
        <v>1994,2</v>
      </c>
      <c r="D94" s="17">
        <f ca="1">-INDEX('Flow probs &amp; rates'!AE$5:AE$5999,A94)-INDEX('Flow probs &amp; rates'!AF$5:AF$5999,A94)-INDEX('Flow probs &amp; rates'!AJ$5:AJ$5999,A94)</f>
        <v>-4.9671998461862404E-2</v>
      </c>
      <c r="E94" s="17">
        <f ca="1">INDEX('Flow probs &amp; rates'!AG$5:AG$5999,A94)-INDEX('Flow probs &amp; rates'!AJ$5:AJ$5999,A94)</f>
        <v>0.28319090497182747</v>
      </c>
      <c r="G94" s="12">
        <f t="shared" ca="1" si="25"/>
        <v>-4.9671998461862404E-2</v>
      </c>
      <c r="H94" s="12">
        <f t="shared" ca="1" si="26"/>
        <v>0.28319090497182747</v>
      </c>
      <c r="J94" s="17">
        <f ca="1">INDEX('Flow probs &amp; rates'!AJ$5:AJ$5999,A94)</f>
        <v>1.9454255482930501E-2</v>
      </c>
      <c r="K94" s="35" t="str">
        <f>INDEX('Flow probs &amp; rates'!$A$5:$A$5999,$A94)</f>
        <v>1994,2</v>
      </c>
      <c r="L94" s="12">
        <f t="shared" ca="1" si="30"/>
        <v>1.9454255482930501E-2</v>
      </c>
      <c r="N94" s="17">
        <f ca="1">INDEX('Flow probs &amp; rates'!Z$5:Z$5999,A94)</f>
        <v>2.2193954094547969E-2</v>
      </c>
      <c r="O94" s="35" t="str">
        <f>INDEX('Flow probs &amp; rates'!$A$5:$A$5999,$A94)</f>
        <v>1994,2</v>
      </c>
      <c r="P94" s="12">
        <f t="shared" ca="1" si="27"/>
        <v>2.2193954094547969E-2</v>
      </c>
      <c r="R94" s="17">
        <f ca="1">1-INDEX('Flow probs &amp; rates'!U$5:U$5999,A94)-INDEX('Flow probs &amp; rates'!V$5:V$5999,A94)-INDEX('Flow probs &amp; rates'!Z$5:Z$5999,A94)</f>
        <v>0.95043860349937614</v>
      </c>
      <c r="S94" s="17">
        <f ca="1">INDEX('Flow probs &amp; rates'!W$5:W$5999,A94)-INDEX('Flow probs &amp; rates'!Z$5:Z$5999,A94)</f>
        <v>0.21701834202415896</v>
      </c>
      <c r="T94" s="35" t="str">
        <f>INDEX('Flow probs &amp; rates'!$A$5:$A$5999,$A94)</f>
        <v>1994,2</v>
      </c>
      <c r="U94" s="12">
        <f t="shared" ca="1" si="28"/>
        <v>0.95043860349937614</v>
      </c>
      <c r="V94" s="12">
        <f t="shared" ca="1" si="29"/>
        <v>0.21701834202415896</v>
      </c>
      <c r="X94" s="35" t="str">
        <f>INDEX('Flow probs &amp; rates'!$A$5:$A$5999,$A94)</f>
        <v>1994,2</v>
      </c>
      <c r="Y94" s="12">
        <f t="array" aca="1" ref="Y94:Z95" ca="1">$A$1:$B$2-U94:V95</f>
        <v>4.9561396500623855E-2</v>
      </c>
      <c r="Z94" s="12">
        <f ca="1"/>
        <v>-0.21701834202415896</v>
      </c>
      <c r="AB94" s="35" t="str">
        <f>INDEX('Flow probs &amp; rates'!$A$5:$A$5999,$A94)</f>
        <v>1994,2</v>
      </c>
      <c r="AC94" s="12">
        <f t="array" aca="1" ref="AC94:AD95" ca="1">MMULT(Y94:Z95,MMULT(U92:V93,MINVERSE(Y92:Z93)))</f>
        <v>1.0081753609963722</v>
      </c>
      <c r="AD94" s="12">
        <f ca="1"/>
        <v>0.24250052418174561</v>
      </c>
      <c r="AF94" s="35" t="str">
        <f>INDEX('Flow probs &amp; rates'!$A$5:$A$5999,$A94)</f>
        <v>1994,2</v>
      </c>
      <c r="AG94" s="12">
        <f>INDEX('Flow probs &amp; rates'!E$5:E$5999,A94)</f>
        <v>0.62036630335965348</v>
      </c>
      <c r="AI94" s="32" t="s">
        <v>505</v>
      </c>
      <c r="AJ94" s="12">
        <f t="array" aca="1" ref="AJ94:AJ95" ca="1">MMULT(U94:V95,AG94:AG95)+P94:P95</f>
        <v>0.62120995571250881</v>
      </c>
      <c r="AK94" s="12">
        <f t="array" aca="1" ref="AK94:AK95" ca="1">MMULT(-1*MINVERSE(G94:H95),L94:L95)</f>
        <v>0.63373499450956361</v>
      </c>
      <c r="AM94" s="12">
        <f t="shared" si="19"/>
        <v>9.7205415837553488E-4</v>
      </c>
      <c r="AO94" s="12">
        <f t="shared" ca="1" si="20"/>
        <v>3.9389753264771343E-3</v>
      </c>
      <c r="AQ94" s="12">
        <f t="array" aca="1" ref="AQ94:AQ95" ca="1">MMULT(Y94:Z95,AO94:AO95)+MMULT(AC94:AD95,AM92:AM93)</f>
        <v>9.7206508691125731E-4</v>
      </c>
      <c r="AS94" s="30">
        <v>180</v>
      </c>
      <c r="AT94" s="70">
        <f t="shared" ca="1" si="21"/>
        <v>1.4971767365946631E-3</v>
      </c>
      <c r="AU94" s="70">
        <f t="shared" ca="1" si="22"/>
        <v>1.4971772546737588E-3</v>
      </c>
      <c r="AV94" s="12">
        <f t="shared" ca="1" si="23"/>
        <v>-7.3614568086694671E-4</v>
      </c>
      <c r="AW94" s="12">
        <f t="shared" ca="1" si="24"/>
        <v>-7.3614566914061218E-4</v>
      </c>
    </row>
    <row r="95" spans="1:49" x14ac:dyDescent="0.35">
      <c r="C95" s="35"/>
      <c r="D95" s="17">
        <f ca="1">INDEX('Flow probs &amp; rates'!AE$5:AE$5999,A94)-INDEX('Flow probs &amp; rates'!AK$5:AK$5999,A94)</f>
        <v>-9.469029112424799E-3</v>
      </c>
      <c r="E95" s="17">
        <f ca="1">-INDEX('Flow probs &amp; rates'!AG$5:AG$5999,A94)-INDEX('Flow probs &amp; rates'!AI$5:AI$5999,A94)-INDEX('Flow probs &amp; rates'!AK$5:AK$5999,A94)</f>
        <v>-0.49844812050075199</v>
      </c>
      <c r="G95" s="12">
        <f t="shared" ca="1" si="25"/>
        <v>-9.469029112424799E-3</v>
      </c>
      <c r="H95" s="12">
        <f t="shared" ca="1" si="26"/>
        <v>-0.49844812050075199</v>
      </c>
      <c r="J95" s="17">
        <f ca="1">INDEX('Flow probs &amp; rates'!AK$5:AK$5999,A94)</f>
        <v>2.7165564909348999E-2</v>
      </c>
      <c r="K95" s="35"/>
      <c r="L95" s="12">
        <f t="shared" ca="1" si="30"/>
        <v>2.7165564909348999E-2</v>
      </c>
      <c r="N95" s="17">
        <f ca="1">INDEX('Flow probs &amp; rates'!AA$5:AA$5999,A94)</f>
        <v>2.1305815494937028E-2</v>
      </c>
      <c r="O95" s="35"/>
      <c r="P95" s="12">
        <f t="shared" ca="1" si="27"/>
        <v>2.1305815494937028E-2</v>
      </c>
      <c r="R95" s="17">
        <f ca="1">INDEX('Flow probs &amp; rates'!U$5:U$5999,A94)-INDEX('Flow probs &amp; rates'!AA$5:AA$5999,A94)</f>
        <v>-7.2558391155567031E-3</v>
      </c>
      <c r="S95" s="17">
        <f ca="1">1-INDEX('Flow probs &amp; rates'!W$5:W$5999,A94)-INDEX('Flow probs &amp; rates'!Y$5:Y$5999,A94)-INDEX('Flow probs &amp; rates'!AA$5:AA$5999,A94)</f>
        <v>0.60652255599886484</v>
      </c>
      <c r="T95" s="35"/>
      <c r="U95" s="12">
        <f t="shared" ca="1" si="28"/>
        <v>-7.2558391155567031E-3</v>
      </c>
      <c r="V95" s="12">
        <f t="shared" ca="1" si="29"/>
        <v>0.60652255599886484</v>
      </c>
      <c r="X95" s="35"/>
      <c r="Y95" s="12">
        <f ca="1"/>
        <v>7.2558391155567031E-3</v>
      </c>
      <c r="Z95" s="12">
        <f ca="1"/>
        <v>0.39347744400113516</v>
      </c>
      <c r="AB95" s="35"/>
      <c r="AC95" s="12">
        <f ca="1"/>
        <v>2.0747438446132527E-2</v>
      </c>
      <c r="AD95" s="12">
        <f ca="1"/>
        <v>0.64848984550265276</v>
      </c>
      <c r="AF95" s="35"/>
      <c r="AG95" s="12">
        <f>INDEX('Flow probs &amp; rates'!F$5:F$5999,A94)</f>
        <v>4.329550445876789E-2</v>
      </c>
      <c r="AJ95" s="12">
        <f ca="1"/>
        <v>4.3064237432638888E-2</v>
      </c>
      <c r="AK95" s="12">
        <f ca="1"/>
        <v>4.2461208952925808E-2</v>
      </c>
      <c r="AM95" s="12">
        <f t="shared" si="19"/>
        <v>-3.69671260081951E-4</v>
      </c>
      <c r="AO95" s="12">
        <f t="shared" ca="1" si="20"/>
        <v>7.4538827391935902E-4</v>
      </c>
      <c r="AQ95" s="12">
        <f ca="1"/>
        <v>-3.6967212522705456E-4</v>
      </c>
      <c r="AS95" s="30">
        <v>182</v>
      </c>
      <c r="AT95" s="70">
        <f t="shared" ca="1" si="21"/>
        <v>3.0231037298089625E-4</v>
      </c>
      <c r="AU95" s="70">
        <f t="shared" ca="1" si="22"/>
        <v>3.0231261637654789E-4</v>
      </c>
      <c r="AV95" s="12">
        <f t="shared" ca="1" si="23"/>
        <v>-2.6300515381779549E-4</v>
      </c>
      <c r="AW95" s="12">
        <f t="shared" ca="1" si="24"/>
        <v>-2.6300453473239286E-4</v>
      </c>
    </row>
    <row r="96" spans="1:49" x14ac:dyDescent="0.35">
      <c r="A96" s="12">
        <v>47</v>
      </c>
      <c r="C96" s="35" t="str">
        <f>INDEX('Flow probs &amp; rates'!$A$5:$A$5999,$A96)</f>
        <v>1994,3</v>
      </c>
      <c r="D96" s="17">
        <f ca="1">-INDEX('Flow probs &amp; rates'!AE$5:AE$5999,A96)-INDEX('Flow probs &amp; rates'!AF$5:AF$5999,A96)-INDEX('Flow probs &amp; rates'!AJ$5:AJ$5999,A96)</f>
        <v>-5.0289931416901704E-2</v>
      </c>
      <c r="E96" s="17">
        <f ca="1">INDEX('Flow probs &amp; rates'!AG$5:AG$5999,A96)-INDEX('Flow probs &amp; rates'!AJ$5:AJ$5999,A96)</f>
        <v>0.28615241400178049</v>
      </c>
      <c r="G96" s="12">
        <f t="shared" ca="1" si="25"/>
        <v>-5.0289931416901704E-2</v>
      </c>
      <c r="H96" s="12">
        <f t="shared" ca="1" si="26"/>
        <v>0.28615241400178049</v>
      </c>
      <c r="J96" s="17">
        <f ca="1">INDEX('Flow probs &amp; rates'!AJ$5:AJ$5999,A96)</f>
        <v>2.0802439868642501E-2</v>
      </c>
      <c r="K96" s="35" t="str">
        <f>INDEX('Flow probs &amp; rates'!$A$5:$A$5999,$A96)</f>
        <v>1994,3</v>
      </c>
      <c r="L96" s="12">
        <f t="shared" ca="1" si="30"/>
        <v>2.0802439868642501E-2</v>
      </c>
      <c r="N96" s="17">
        <f ca="1">INDEX('Flow probs &amp; rates'!Z$5:Z$5999,A96)</f>
        <v>2.4123107636518436E-2</v>
      </c>
      <c r="O96" s="35" t="str">
        <f>INDEX('Flow probs &amp; rates'!$A$5:$A$5999,$A96)</f>
        <v>1994,3</v>
      </c>
      <c r="P96" s="12">
        <f t="shared" ca="1" si="27"/>
        <v>2.4123107636518436E-2</v>
      </c>
      <c r="R96" s="17">
        <f ca="1">1-INDEX('Flow probs &amp; rates'!U$5:U$5999,A96)-INDEX('Flow probs &amp; rates'!V$5:V$5999,A96)-INDEX('Flow probs &amp; rates'!Z$5:Z$5999,A96)</f>
        <v>0.94919616164827758</v>
      </c>
      <c r="S96" s="17">
        <f ca="1">INDEX('Flow probs &amp; rates'!W$5:W$5999,A96)-INDEX('Flow probs &amp; rates'!Z$5:Z$5999,A96)</f>
        <v>0.21832159340742063</v>
      </c>
      <c r="T96" s="35" t="str">
        <f>INDEX('Flow probs &amp; rates'!$A$5:$A$5999,$A96)</f>
        <v>1994,3</v>
      </c>
      <c r="U96" s="12">
        <f t="shared" ca="1" si="28"/>
        <v>0.94919616164827758</v>
      </c>
      <c r="V96" s="12">
        <f t="shared" ca="1" si="29"/>
        <v>0.21832159340742063</v>
      </c>
      <c r="X96" s="35" t="str">
        <f>INDEX('Flow probs &amp; rates'!$A$5:$A$5999,$A96)</f>
        <v>1994,3</v>
      </c>
      <c r="Y96" s="12">
        <f t="array" aca="1" ref="Y96:Z97" ca="1">$A$1:$B$2-U96:V97</f>
        <v>5.0803838351722419E-2</v>
      </c>
      <c r="Z96" s="12">
        <f ca="1"/>
        <v>-0.21832159340742063</v>
      </c>
      <c r="AB96" s="35" t="str">
        <f>INDEX('Flow probs &amp; rates'!$A$5:$A$5999,$A96)</f>
        <v>1994,3</v>
      </c>
      <c r="AC96" s="12">
        <f t="array" aca="1" ref="AC96:AD97" ca="1">MMULT(Y96:Z97,MMULT(U94:V95,MINVERSE(Y94:Z95)))</f>
        <v>0.97284061043234682</v>
      </c>
      <c r="AD96" s="12">
        <f ca="1"/>
        <v>0.2280503027611418</v>
      </c>
      <c r="AF96" s="35" t="str">
        <f>INDEX('Flow probs &amp; rates'!$A$5:$A$5999,$A96)</f>
        <v>1994,3</v>
      </c>
      <c r="AG96" s="12">
        <f>INDEX('Flow probs &amp; rates'!E$5:E$5999,A96)</f>
        <v>0.62242476512224876</v>
      </c>
      <c r="AI96" s="32" t="s">
        <v>506</v>
      </c>
      <c r="AJ96" s="12">
        <f t="array" aca="1" ref="AJ96:AJ97" ca="1">MMULT(U96:V97,AG96:AG97)+P96:P97</f>
        <v>0.62454144470050765</v>
      </c>
      <c r="AK96" s="12">
        <f t="array" aca="1" ref="AK96:AK97" ca="1">MMULT(-1*MINVERSE(G96:H97),L96:L97)</f>
        <v>0.66359869052374942</v>
      </c>
      <c r="AM96" s="12">
        <f t="shared" si="19"/>
        <v>2.0584617625952761E-3</v>
      </c>
      <c r="AO96" s="12">
        <f t="shared" ca="1" si="20"/>
        <v>2.9863696014185814E-2</v>
      </c>
      <c r="AQ96" s="12">
        <f t="array" aca="1" ref="AQ96:AQ97" ca="1">MMULT(Y96:Z97,AO96:AO97)+MMULT(AC96:AD97,AM94:AM95)</f>
        <v>2.0584689282653937E-3</v>
      </c>
      <c r="AS96" s="30">
        <v>184</v>
      </c>
      <c r="AT96" s="70">
        <f t="shared" ca="1" si="21"/>
        <v>-6.0271742867523681E-4</v>
      </c>
      <c r="AU96" s="70">
        <f t="shared" ca="1" si="22"/>
        <v>-6.0271698860061337E-4</v>
      </c>
      <c r="AV96" s="12">
        <f t="shared" ca="1" si="23"/>
        <v>2.0290979633262596E-4</v>
      </c>
      <c r="AW96" s="12">
        <f t="shared" ca="1" si="24"/>
        <v>2.0291001568081829E-4</v>
      </c>
    </row>
    <row r="97" spans="1:49" x14ac:dyDescent="0.35">
      <c r="C97" s="35"/>
      <c r="D97" s="17">
        <f ca="1">INDEX('Flow probs &amp; rates'!AE$5:AE$5999,A96)-INDEX('Flow probs &amp; rates'!AK$5:AK$5999,A96)</f>
        <v>-1.4963669035565296E-2</v>
      </c>
      <c r="E97" s="17">
        <f ca="1">-INDEX('Flow probs &amp; rates'!AG$5:AG$5999,A96)-INDEX('Flow probs &amp; rates'!AI$5:AI$5999,A96)-INDEX('Flow probs &amp; rates'!AK$5:AK$5999,A96)</f>
        <v>-0.50672221026475661</v>
      </c>
      <c r="G97" s="12">
        <f t="shared" ca="1" si="25"/>
        <v>-1.4963669035565296E-2</v>
      </c>
      <c r="H97" s="12">
        <f t="shared" ca="1" si="26"/>
        <v>-0.50672221026475661</v>
      </c>
      <c r="J97" s="17">
        <f ca="1">INDEX('Flow probs &amp; rates'!AK$5:AK$5999,A96)</f>
        <v>3.2188791716229598E-2</v>
      </c>
      <c r="K97" s="35"/>
      <c r="L97" s="12">
        <f t="shared" ca="1" si="30"/>
        <v>3.2188791716229598E-2</v>
      </c>
      <c r="N97" s="17">
        <f ca="1">INDEX('Flow probs &amp; rates'!AA$5:AA$5999,A96)</f>
        <v>2.5104811566955654E-2</v>
      </c>
      <c r="O97" s="35"/>
      <c r="P97" s="12">
        <f t="shared" ca="1" si="27"/>
        <v>2.5104811566955654E-2</v>
      </c>
      <c r="R97" s="17">
        <f ca="1">INDEX('Flow probs &amp; rates'!U$5:U$5999,A96)-INDEX('Flow probs &amp; rates'!AA$5:AA$5999,A96)</f>
        <v>-1.141645858060744E-2</v>
      </c>
      <c r="S97" s="17">
        <f ca="1">1-INDEX('Flow probs &amp; rates'!W$5:W$5999,A96)-INDEX('Flow probs &amp; rates'!Y$5:Y$5999,A96)-INDEX('Flow probs &amp; rates'!AA$5:AA$5999,A96)</f>
        <v>0.60095726112603187</v>
      </c>
      <c r="T97" s="35"/>
      <c r="U97" s="12">
        <f t="shared" ca="1" si="28"/>
        <v>-1.141645858060744E-2</v>
      </c>
      <c r="V97" s="12">
        <f t="shared" ca="1" si="29"/>
        <v>0.60095726112603187</v>
      </c>
      <c r="X97" s="35"/>
      <c r="Y97" s="12">
        <f ca="1"/>
        <v>1.141645858060744E-2</v>
      </c>
      <c r="Z97" s="12">
        <f ca="1"/>
        <v>0.39904273887396813</v>
      </c>
      <c r="AB97" s="35"/>
      <c r="AC97" s="12">
        <f ca="1"/>
        <v>6.4344285312702476E-2</v>
      </c>
      <c r="AD97" s="12">
        <f ca="1"/>
        <v>0.65688617455826548</v>
      </c>
      <c r="AF97" s="35"/>
      <c r="AG97" s="12">
        <f>INDEX('Flow probs &amp; rates'!F$5:F$5999,A96)</f>
        <v>4.4041173138456673E-2</v>
      </c>
      <c r="AJ97" s="12">
        <f ca="1"/>
        <v>4.4465787802457475E-2</v>
      </c>
      <c r="AK97" s="12">
        <f ca="1"/>
        <v>4.3927264461464319E-2</v>
      </c>
      <c r="AM97" s="12">
        <f t="shared" si="19"/>
        <v>7.4566867968878237E-4</v>
      </c>
      <c r="AO97" s="12">
        <f t="shared" ca="1" si="20"/>
        <v>1.4660555085385107E-3</v>
      </c>
      <c r="AQ97" s="12">
        <f ca="1"/>
        <v>7.4567064430482719E-4</v>
      </c>
      <c r="AS97" s="30">
        <v>186</v>
      </c>
      <c r="AT97" s="70">
        <f t="shared" ca="1" si="21"/>
        <v>1.6772697048372809E-4</v>
      </c>
      <c r="AU97" s="70">
        <f t="shared" ca="1" si="22"/>
        <v>1.6772595726905642E-4</v>
      </c>
      <c r="AV97" s="12">
        <f t="shared" ca="1" si="23"/>
        <v>-1.0229388706238934E-3</v>
      </c>
      <c r="AW97" s="12">
        <f t="shared" ca="1" si="24"/>
        <v>-1.0229392425605394E-3</v>
      </c>
    </row>
    <row r="98" spans="1:49" x14ac:dyDescent="0.35">
      <c r="A98" s="12">
        <v>48</v>
      </c>
      <c r="C98" s="35" t="str">
        <f>INDEX('Flow probs &amp; rates'!$A$5:$A$5999,$A98)</f>
        <v>1994,4</v>
      </c>
      <c r="D98" s="17">
        <f ca="1">-INDEX('Flow probs &amp; rates'!AE$5:AE$5999,A98)-INDEX('Flow probs &amp; rates'!AF$5:AF$5999,A98)-INDEX('Flow probs &amp; rates'!AJ$5:AJ$5999,A98)</f>
        <v>-4.9686131253561895E-2</v>
      </c>
      <c r="E98" s="17">
        <f ca="1">INDEX('Flow probs &amp; rates'!AG$5:AG$5999,A98)-INDEX('Flow probs &amp; rates'!AJ$5:AJ$5999,A98)</f>
        <v>0.28538309262762407</v>
      </c>
      <c r="G98" s="12">
        <f t="shared" ca="1" si="25"/>
        <v>-4.9686131253561895E-2</v>
      </c>
      <c r="H98" s="12">
        <f t="shared" ca="1" si="26"/>
        <v>0.28538309262762407</v>
      </c>
      <c r="J98" s="17">
        <f ca="1">INDEX('Flow probs &amp; rates'!AJ$5:AJ$5999,A98)</f>
        <v>1.8581041174935899E-2</v>
      </c>
      <c r="K98" s="35" t="str">
        <f>INDEX('Flow probs &amp; rates'!$A$5:$A$5999,$A98)</f>
        <v>1994,4</v>
      </c>
      <c r="L98" s="12">
        <f t="shared" ca="1" si="30"/>
        <v>1.8581041174935899E-2</v>
      </c>
      <c r="N98" s="17">
        <f ca="1">INDEX('Flow probs &amp; rates'!Z$5:Z$5999,A98)</f>
        <v>2.1796164998038655E-2</v>
      </c>
      <c r="O98" s="35" t="str">
        <f>INDEX('Flow probs &amp; rates'!$A$5:$A$5999,$A98)</f>
        <v>1994,4</v>
      </c>
      <c r="P98" s="12">
        <f t="shared" ca="1" si="27"/>
        <v>2.1796164998038655E-2</v>
      </c>
      <c r="R98" s="17">
        <f ca="1">1-INDEX('Flow probs &amp; rates'!U$5:U$5999,A98)-INDEX('Flow probs &amp; rates'!V$5:V$5999,A98)-INDEX('Flow probs &amp; rates'!Z$5:Z$5999,A98)</f>
        <v>0.94999935820942472</v>
      </c>
      <c r="S98" s="17">
        <f ca="1">INDEX('Flow probs &amp; rates'!W$5:W$5999,A98)-INDEX('Flow probs &amp; rates'!Z$5:Z$5999,A98)</f>
        <v>0.2157656895781607</v>
      </c>
      <c r="T98" s="35" t="str">
        <f>INDEX('Flow probs &amp; rates'!$A$5:$A$5999,$A98)</f>
        <v>1994,4</v>
      </c>
      <c r="U98" s="12">
        <f t="shared" ca="1" si="28"/>
        <v>0.94999935820942472</v>
      </c>
      <c r="V98" s="12">
        <f t="shared" ca="1" si="29"/>
        <v>0.2157656895781607</v>
      </c>
      <c r="X98" s="35" t="str">
        <f>INDEX('Flow probs &amp; rates'!$A$5:$A$5999,$A98)</f>
        <v>1994,4</v>
      </c>
      <c r="Y98" s="12">
        <f t="array" aca="1" ref="Y98:Z99" ca="1">$A$1:$B$2-U98:V99</f>
        <v>5.0000641790575284E-2</v>
      </c>
      <c r="Z98" s="12">
        <f ca="1"/>
        <v>-0.2157656895781607</v>
      </c>
      <c r="AB98" s="35" t="str">
        <f>INDEX('Flow probs &amp; rates'!$A$5:$A$5999,$A98)</f>
        <v>1994,4</v>
      </c>
      <c r="AC98" s="12">
        <f t="array" aca="1" ref="AC98:AD99" ca="1">MMULT(Y98:Z99,MMULT(U96:V97,MINVERSE(Y96:Z97)))</f>
        <v>0.93463878005166279</v>
      </c>
      <c r="AD98" s="12">
        <f ca="1"/>
        <v>0.21376680075724724</v>
      </c>
      <c r="AF98" s="35" t="str">
        <f>INDEX('Flow probs &amp; rates'!$A$5:$A$5999,$A98)</f>
        <v>1994,4</v>
      </c>
      <c r="AG98" s="12">
        <f>INDEX('Flow probs &amp; rates'!E$5:E$5999,A98)</f>
        <v>0.62260186648987714</v>
      </c>
      <c r="AI98" s="32" t="s">
        <v>507</v>
      </c>
      <c r="AJ98" s="12">
        <f t="array" aca="1" ref="AJ98:AJ99" ca="1">MMULT(U98:V99,AG98:AG99)+P98:P99</f>
        <v>0.62271175763409958</v>
      </c>
      <c r="AK98" s="12">
        <f t="array" aca="1" ref="AK98:AK99" ca="1">MMULT(-1*MINVERSE(G98:H99),L98:L99)</f>
        <v>0.6230616056108621</v>
      </c>
      <c r="AM98" s="12">
        <f t="shared" si="19"/>
        <v>1.7710136762838502E-4</v>
      </c>
      <c r="AO98" s="12">
        <f t="shared" ca="1" si="20"/>
        <v>-4.0537084912887322E-2</v>
      </c>
      <c r="AQ98" s="12">
        <f t="array" aca="1" ref="AQ98:AQ99" ca="1">MMULT(Y98:Z99,AO98:AO99)+MMULT(AC98:AD99,AM96:AM97)</f>
        <v>1.7711812164433196E-4</v>
      </c>
      <c r="AS98" s="30">
        <v>188</v>
      </c>
      <c r="AT98" s="70">
        <f t="shared" ca="1" si="21"/>
        <v>1.7791322301747847E-3</v>
      </c>
      <c r="AU98" s="70">
        <f t="shared" ca="1" si="22"/>
        <v>1.7791453871346034E-3</v>
      </c>
      <c r="AV98" s="12">
        <f t="shared" ca="1" si="23"/>
        <v>-7.4291671111523933E-4</v>
      </c>
      <c r="AW98" s="12">
        <f t="shared" ca="1" si="24"/>
        <v>-7.4291266858229476E-4</v>
      </c>
    </row>
    <row r="99" spans="1:49" x14ac:dyDescent="0.35">
      <c r="C99" s="35"/>
      <c r="D99" s="17">
        <f ca="1">INDEX('Flow probs &amp; rates'!AE$5:AE$5999,A98)-INDEX('Flow probs &amp; rates'!AK$5:AK$5999,A98)</f>
        <v>-1.31259901765081E-2</v>
      </c>
      <c r="E99" s="17">
        <f ca="1">-INDEX('Flow probs &amp; rates'!AG$5:AG$5999,A98)-INDEX('Flow probs &amp; rates'!AI$5:AI$5999,A98)-INDEX('Flow probs &amp; rates'!AK$5:AK$5999,A98)</f>
        <v>-0.52732041450877976</v>
      </c>
      <c r="G99" s="12">
        <f t="shared" ca="1" si="25"/>
        <v>-1.31259901765081E-2</v>
      </c>
      <c r="H99" s="12">
        <f t="shared" ca="1" si="26"/>
        <v>-0.52732041450877976</v>
      </c>
      <c r="J99" s="17">
        <f ca="1">INDEX('Flow probs &amp; rates'!AK$5:AK$5999,A98)</f>
        <v>3.1047105605215699E-2</v>
      </c>
      <c r="K99" s="35"/>
      <c r="L99" s="12">
        <f t="shared" ca="1" si="30"/>
        <v>3.1047105605215699E-2</v>
      </c>
      <c r="N99" s="17">
        <f ca="1">INDEX('Flow probs &amp; rates'!AA$5:AA$5999,A98)</f>
        <v>2.4012629401628054E-2</v>
      </c>
      <c r="O99" s="35"/>
      <c r="P99" s="12">
        <f t="shared" ca="1" si="27"/>
        <v>2.4012629401628054E-2</v>
      </c>
      <c r="R99" s="17">
        <f ca="1">INDEX('Flow probs &amp; rates'!U$5:U$5999,A98)-INDEX('Flow probs &amp; rates'!AA$5:AA$5999,A98)</f>
        <v>-9.9239134117378482E-3</v>
      </c>
      <c r="S99" s="17">
        <f ca="1">1-INDEX('Flow probs &amp; rates'!W$5:W$5999,A98)-INDEX('Flow probs &amp; rates'!Y$5:Y$5999,A98)-INDEX('Flow probs &amp; rates'!AA$5:AA$5999,A98)</f>
        <v>0.58888026254200532</v>
      </c>
      <c r="T99" s="35"/>
      <c r="U99" s="12">
        <f t="shared" ca="1" si="28"/>
        <v>-9.9239134117378482E-3</v>
      </c>
      <c r="V99" s="12">
        <f t="shared" ca="1" si="29"/>
        <v>0.58888026254200532</v>
      </c>
      <c r="X99" s="35"/>
      <c r="Y99" s="12">
        <f ca="1"/>
        <v>9.9239134117378482E-3</v>
      </c>
      <c r="Z99" s="12">
        <f ca="1"/>
        <v>0.41111973745799468</v>
      </c>
      <c r="AB99" s="35"/>
      <c r="AC99" s="12">
        <f ca="1"/>
        <v>-4.2142415309271153E-2</v>
      </c>
      <c r="AD99" s="12">
        <f ca="1"/>
        <v>0.60151801639961855</v>
      </c>
      <c r="AF99" s="35"/>
      <c r="AG99" s="12">
        <f>INDEX('Flow probs &amp; rates'!F$5:F$5999,A98)</f>
        <v>4.377071752766587E-2</v>
      </c>
      <c r="AJ99" s="12">
        <f ca="1"/>
        <v>4.3609694017939973E-2</v>
      </c>
      <c r="AK99" s="12">
        <f ca="1"/>
        <v>4.3367949469415815E-2</v>
      </c>
      <c r="AM99" s="12">
        <f t="shared" si="19"/>
        <v>-2.7045561079080266E-4</v>
      </c>
      <c r="AO99" s="12">
        <f t="shared" ca="1" si="20"/>
        <v>-5.593149920485041E-4</v>
      </c>
      <c r="AQ99" s="12">
        <f ca="1"/>
        <v>-2.7044735872688543E-4</v>
      </c>
      <c r="AS99" s="30">
        <v>190</v>
      </c>
      <c r="AT99" s="70">
        <f t="shared" ca="1" si="21"/>
        <v>-3.6541594251238152E-4</v>
      </c>
      <c r="AU99" s="70">
        <f t="shared" ca="1" si="22"/>
        <v>-3.6542906122661299E-4</v>
      </c>
      <c r="AV99" s="12">
        <f t="shared" ca="1" si="23"/>
        <v>7.993410482605226E-4</v>
      </c>
      <c r="AW99" s="12">
        <f t="shared" ca="1" si="24"/>
        <v>7.9933708794162296E-4</v>
      </c>
    </row>
    <row r="100" spans="1:49" x14ac:dyDescent="0.35">
      <c r="A100" s="12">
        <v>49</v>
      </c>
      <c r="C100" s="35" t="str">
        <f>INDEX('Flow probs &amp; rates'!$A$5:$A$5999,$A100)</f>
        <v>1994,5</v>
      </c>
      <c r="D100" s="17">
        <f ca="1">-INDEX('Flow probs &amp; rates'!AE$5:AE$5999,A100)-INDEX('Flow probs &amp; rates'!AF$5:AF$5999,A100)-INDEX('Flow probs &amp; rates'!AJ$5:AJ$5999,A100)</f>
        <v>-4.8057111820142495E-2</v>
      </c>
      <c r="E100" s="17">
        <f ca="1">INDEX('Flow probs &amp; rates'!AG$5:AG$5999,A100)-INDEX('Flow probs &amp; rates'!AJ$5:AJ$5999,A100)</f>
        <v>0.2820643964691924</v>
      </c>
      <c r="G100" s="12">
        <f t="shared" ca="1" si="25"/>
        <v>-4.8057111820142495E-2</v>
      </c>
      <c r="H100" s="12">
        <f t="shared" ca="1" si="26"/>
        <v>0.2820643964691924</v>
      </c>
      <c r="J100" s="17">
        <f ca="1">INDEX('Flow probs &amp; rates'!AJ$5:AJ$5999,A100)</f>
        <v>1.6453949734635601E-2</v>
      </c>
      <c r="K100" s="35" t="str">
        <f>INDEX('Flow probs &amp; rates'!$A$5:$A$5999,$A100)</f>
        <v>1994,5</v>
      </c>
      <c r="L100" s="12">
        <f t="shared" ca="1" si="30"/>
        <v>1.6453949734635601E-2</v>
      </c>
      <c r="N100" s="17">
        <f ca="1">INDEX('Flow probs &amp; rates'!Z$5:Z$5999,A100)</f>
        <v>1.9560784237804406E-2</v>
      </c>
      <c r="O100" s="35" t="str">
        <f>INDEX('Flow probs &amp; rates'!$A$5:$A$5999,$A100)</f>
        <v>1994,5</v>
      </c>
      <c r="P100" s="12">
        <f t="shared" ca="1" si="27"/>
        <v>1.9560784237804406E-2</v>
      </c>
      <c r="R100" s="17">
        <f ca="1">1-INDEX('Flow probs &amp; rates'!U$5:U$5999,A100)-INDEX('Flow probs &amp; rates'!V$5:V$5999,A100)-INDEX('Flow probs &amp; rates'!Z$5:Z$5999,A100)</f>
        <v>0.95176322626083198</v>
      </c>
      <c r="S100" s="17">
        <f ca="1">INDEX('Flow probs &amp; rates'!W$5:W$5999,A100)-INDEX('Flow probs &amp; rates'!Z$5:Z$5999,A100)</f>
        <v>0.21215499770972163</v>
      </c>
      <c r="T100" s="35" t="str">
        <f>INDEX('Flow probs &amp; rates'!$A$5:$A$5999,$A100)</f>
        <v>1994,5</v>
      </c>
      <c r="U100" s="12">
        <f t="shared" ca="1" si="28"/>
        <v>0.95176322626083198</v>
      </c>
      <c r="V100" s="12">
        <f t="shared" ca="1" si="29"/>
        <v>0.21215499770972163</v>
      </c>
      <c r="X100" s="35" t="str">
        <f>INDEX('Flow probs &amp; rates'!$A$5:$A$5999,$A100)</f>
        <v>1994,5</v>
      </c>
      <c r="Y100" s="12">
        <f t="array" aca="1" ref="Y100:Z101" ca="1">$A$1:$B$2-U100:V101</f>
        <v>4.8236773739168015E-2</v>
      </c>
      <c r="Z100" s="12">
        <f ca="1"/>
        <v>-0.21215499770972163</v>
      </c>
      <c r="AB100" s="35" t="str">
        <f>INDEX('Flow probs &amp; rates'!$A$5:$A$5999,$A100)</f>
        <v>1994,5</v>
      </c>
      <c r="AC100" s="12">
        <f t="array" aca="1" ref="AC100:AD101" ca="1">MMULT(Y100:Z101,MMULT(U98:V99,MINVERSE(Y98:Z99)))</f>
        <v>0.91823559220775908</v>
      </c>
      <c r="AD100" s="12">
        <f ca="1"/>
        <v>0.20334145536959825</v>
      </c>
      <c r="AF100" s="35" t="str">
        <f>INDEX('Flow probs &amp; rates'!$A$5:$A$5999,$A100)</f>
        <v>1994,5</v>
      </c>
      <c r="AG100" s="12">
        <f>INDEX('Flow probs &amp; rates'!E$5:E$5999,A100)</f>
        <v>0.62141652184106044</v>
      </c>
      <c r="AI100" s="32" t="s">
        <v>508</v>
      </c>
      <c r="AJ100" s="12">
        <f t="array" aca="1" ref="AJ100:AJ101" ca="1">MMULT(U100:V101,AG100:AG101)+P100:P101</f>
        <v>0.62016035209816311</v>
      </c>
      <c r="AK100" s="12">
        <f t="array" aca="1" ref="AK100:AK101" ca="1">MMULT(-1*MINVERSE(G100:H101),L100:L101)</f>
        <v>0.59425810564676684</v>
      </c>
      <c r="AM100" s="12">
        <f t="shared" si="19"/>
        <v>-1.1853446488166997E-3</v>
      </c>
      <c r="AO100" s="12">
        <f t="shared" ca="1" si="20"/>
        <v>-2.8803499964095258E-2</v>
      </c>
      <c r="AQ100" s="12">
        <f t="array" aca="1" ref="AQ100:AQ101" ca="1">MMULT(Y100:Z101,AO100:AO101)+MMULT(AC100:AD101,AM98:AM99)</f>
        <v>-1.1853542755311381E-3</v>
      </c>
      <c r="AS100" s="30">
        <v>192</v>
      </c>
      <c r="AT100" s="70">
        <f t="shared" ca="1" si="21"/>
        <v>-2.0563526312078473E-4</v>
      </c>
      <c r="AU100" s="70">
        <f t="shared" ca="1" si="22"/>
        <v>-2.0563543273841741E-4</v>
      </c>
      <c r="AV100" s="12">
        <f t="shared" ca="1" si="23"/>
        <v>-5.5039219084651245E-4</v>
      </c>
      <c r="AW100" s="12">
        <f t="shared" ca="1" si="24"/>
        <v>-5.5039231969748509E-4</v>
      </c>
    </row>
    <row r="101" spans="1:49" x14ac:dyDescent="0.35">
      <c r="C101" s="35"/>
      <c r="D101" s="17">
        <f ca="1">INDEX('Flow probs &amp; rates'!AE$5:AE$5999,A100)-INDEX('Flow probs &amp; rates'!AK$5:AK$5999,A100)</f>
        <v>-1.1462902627158298E-2</v>
      </c>
      <c r="E101" s="17">
        <f ca="1">-INDEX('Flow probs &amp; rates'!AG$5:AG$5999,A100)-INDEX('Flow probs &amp; rates'!AI$5:AI$5999,A100)-INDEX('Flow probs &amp; rates'!AK$5:AK$5999,A100)</f>
        <v>-0.54069704271080332</v>
      </c>
      <c r="G101" s="12">
        <f t="shared" ca="1" si="25"/>
        <v>-1.1462902627158298E-2</v>
      </c>
      <c r="H101" s="12">
        <f t="shared" ca="1" si="26"/>
        <v>-0.54069704271080332</v>
      </c>
      <c r="J101" s="17">
        <f ca="1">INDEX('Flow probs &amp; rates'!AK$5:AK$5999,A100)</f>
        <v>3.0015140717663299E-2</v>
      </c>
      <c r="K101" s="35"/>
      <c r="L101" s="12">
        <f t="shared" ca="1" si="30"/>
        <v>3.0015140717663299E-2</v>
      </c>
      <c r="N101" s="17">
        <f ca="1">INDEX('Flow probs &amp; rates'!AA$5:AA$5999,A100)</f>
        <v>2.3094795238437885E-2</v>
      </c>
      <c r="O101" s="35"/>
      <c r="P101" s="12">
        <f t="shared" ca="1" si="27"/>
        <v>2.3094795238437885E-2</v>
      </c>
      <c r="R101" s="17">
        <f ca="1">INDEX('Flow probs &amp; rates'!U$5:U$5999,A100)-INDEX('Flow probs &amp; rates'!AA$5:AA$5999,A100)</f>
        <v>-8.6219832772777127E-3</v>
      </c>
      <c r="S101" s="17">
        <f ca="1">1-INDEX('Flow probs &amp; rates'!W$5:W$5999,A100)-INDEX('Flow probs &amp; rates'!Y$5:Y$5999,A100)-INDEX('Flow probs &amp; rates'!AA$5:AA$5999,A100)</f>
        <v>0.58122515030339272</v>
      </c>
      <c r="T101" s="35"/>
      <c r="U101" s="12">
        <f t="shared" ca="1" si="28"/>
        <v>-8.6219832772777127E-3</v>
      </c>
      <c r="V101" s="12">
        <f t="shared" ca="1" si="29"/>
        <v>0.58122515030339272</v>
      </c>
      <c r="X101" s="35"/>
      <c r="Y101" s="12">
        <f ca="1"/>
        <v>8.6219832772777127E-3</v>
      </c>
      <c r="Z101" s="12">
        <f ca="1"/>
        <v>0.41877484969660728</v>
      </c>
      <c r="AB101" s="35"/>
      <c r="AC101" s="12">
        <f ca="1"/>
        <v>-3.5550856292964256E-2</v>
      </c>
      <c r="AD101" s="12">
        <f ca="1"/>
        <v>0.58571237194404357</v>
      </c>
      <c r="AF101" s="35"/>
      <c r="AG101" s="12">
        <f>INDEX('Flow probs &amp; rates'!F$5:F$5999,A100)</f>
        <v>4.3167374231065217E-2</v>
      </c>
      <c r="AJ101" s="12">
        <f ca="1"/>
        <v>4.2826915954553867E-2</v>
      </c>
      <c r="AK101" s="12">
        <f ca="1"/>
        <v>4.2913528435267051E-2</v>
      </c>
      <c r="AM101" s="12">
        <f t="shared" si="19"/>
        <v>-6.03343296600653E-4</v>
      </c>
      <c r="AO101" s="12">
        <f t="shared" ca="1" si="20"/>
        <v>-4.5442103414876367E-4</v>
      </c>
      <c r="AQ101" s="12">
        <f ca="1"/>
        <v>-6.033486978638241E-4</v>
      </c>
      <c r="AS101" s="30">
        <v>194</v>
      </c>
      <c r="AT101" s="70">
        <f t="shared" ca="1" si="21"/>
        <v>-1.1727681761808384E-4</v>
      </c>
      <c r="AU101" s="70">
        <f t="shared" ca="1" si="22"/>
        <v>-1.1727666253287435E-4</v>
      </c>
      <c r="AV101" s="12">
        <f t="shared" ca="1" si="23"/>
        <v>-3.2834199414024864E-4</v>
      </c>
      <c r="AW101" s="12">
        <f t="shared" ca="1" si="24"/>
        <v>-3.2834188542242625E-4</v>
      </c>
    </row>
    <row r="102" spans="1:49" x14ac:dyDescent="0.35">
      <c r="A102" s="12">
        <v>50</v>
      </c>
      <c r="C102" s="35" t="str">
        <f>INDEX('Flow probs &amp; rates'!$A$5:$A$5999,$A102)</f>
        <v>1994,6</v>
      </c>
      <c r="D102" s="17">
        <f ca="1">-INDEX('Flow probs &amp; rates'!AE$5:AE$5999,A102)-INDEX('Flow probs &amp; rates'!AF$5:AF$5999,A102)-INDEX('Flow probs &amp; rates'!AJ$5:AJ$5999,A102)</f>
        <v>-4.6099423969627004E-2</v>
      </c>
      <c r="E102" s="17">
        <f ca="1">INDEX('Flow probs &amp; rates'!AG$5:AG$5999,A102)-INDEX('Flow probs &amp; rates'!AJ$5:AJ$5999,A102)</f>
        <v>0.29885395635583867</v>
      </c>
      <c r="G102" s="12">
        <f t="shared" ca="1" si="25"/>
        <v>-4.6099423969627004E-2</v>
      </c>
      <c r="H102" s="12">
        <f t="shared" ca="1" si="26"/>
        <v>0.29885395635583867</v>
      </c>
      <c r="J102" s="17">
        <f ca="1">INDEX('Flow probs &amp; rates'!AJ$5:AJ$5999,A102)</f>
        <v>1.7257813806283301E-2</v>
      </c>
      <c r="K102" s="35" t="str">
        <f>INDEX('Flow probs &amp; rates'!$A$5:$A$5999,$A102)</f>
        <v>1994,6</v>
      </c>
      <c r="L102" s="12">
        <f t="shared" ca="1" si="30"/>
        <v>1.7257813806283301E-2</v>
      </c>
      <c r="N102" s="17">
        <f ca="1">INDEX('Flow probs &amp; rates'!Z$5:Z$5999,A102)</f>
        <v>2.082655287516421E-2</v>
      </c>
      <c r="O102" s="35" t="str">
        <f>INDEX('Flow probs &amp; rates'!$A$5:$A$5999,$A102)</f>
        <v>1994,6</v>
      </c>
      <c r="P102" s="12">
        <f t="shared" ca="1" si="27"/>
        <v>2.082655287516421E-2</v>
      </c>
      <c r="R102" s="17">
        <f ca="1">1-INDEX('Flow probs &amp; rates'!U$5:U$5999,A102)-INDEX('Flow probs &amp; rates'!V$5:V$5999,A102)-INDEX('Flow probs &amp; rates'!Z$5:Z$5999,A102)</f>
        <v>0.95320619899469772</v>
      </c>
      <c r="S102" s="17">
        <f ca="1">INDEX('Flow probs &amp; rates'!W$5:W$5999,A102)-INDEX('Flow probs &amp; rates'!Z$5:Z$5999,A102)</f>
        <v>0.22263417500847416</v>
      </c>
      <c r="T102" s="35" t="str">
        <f>INDEX('Flow probs &amp; rates'!$A$5:$A$5999,$A102)</f>
        <v>1994,6</v>
      </c>
      <c r="U102" s="12">
        <f t="shared" ca="1" si="28"/>
        <v>0.95320619899469772</v>
      </c>
      <c r="V102" s="12">
        <f t="shared" ca="1" si="29"/>
        <v>0.22263417500847416</v>
      </c>
      <c r="X102" s="35" t="str">
        <f>INDEX('Flow probs &amp; rates'!$A$5:$A$5999,$A102)</f>
        <v>1994,6</v>
      </c>
      <c r="Y102" s="12">
        <f t="array" aca="1" ref="Y102:Z103" ca="1">$A$1:$B$2-U102:V103</f>
        <v>4.6793801005302282E-2</v>
      </c>
      <c r="Z102" s="12">
        <f ca="1"/>
        <v>-0.22263417500847416</v>
      </c>
      <c r="AB102" s="35" t="str">
        <f>INDEX('Flow probs &amp; rates'!$A$5:$A$5999,$A102)</f>
        <v>1994,6</v>
      </c>
      <c r="AC102" s="12">
        <f t="array" aca="1" ref="AC102:AD103" ca="1">MMULT(Y102:Z103,MMULT(U100:V101,MINVERSE(Y100:Z101)))</f>
        <v>0.92987710120225209</v>
      </c>
      <c r="AD102" s="12">
        <f ca="1"/>
        <v>0.18579203418111456</v>
      </c>
      <c r="AF102" s="35" t="str">
        <f>INDEX('Flow probs &amp; rates'!$A$5:$A$5999,$A102)</f>
        <v>1994,6</v>
      </c>
      <c r="AG102" s="12">
        <f>INDEX('Flow probs &amp; rates'!E$5:E$5999,A102)</f>
        <v>0.62277516640100228</v>
      </c>
      <c r="AI102" s="32" t="s">
        <v>509</v>
      </c>
      <c r="AJ102" s="12">
        <f t="array" aca="1" ref="AJ102:AJ103" ca="1">MMULT(U102:V103,AG102:AG103)+P102:P103</f>
        <v>0.62390529676814399</v>
      </c>
      <c r="AK102" s="12">
        <f t="array" aca="1" ref="AK102:AK103" ca="1">MMULT(-1*MINVERSE(G102:H103),L102:L103)</f>
        <v>0.6400919448909228</v>
      </c>
      <c r="AM102" s="12">
        <f t="shared" si="19"/>
        <v>1.3586445599418351E-3</v>
      </c>
      <c r="AO102" s="12">
        <f t="shared" ca="1" si="20"/>
        <v>4.5833839244155961E-2</v>
      </c>
      <c r="AQ102" s="12">
        <f t="array" aca="1" ref="AQ102:AQ103" ca="1">MMULT(Y102:Z103,AO102:AO103)+MMULT(AC102:AD103,AM100:AM101)</f>
        <v>1.3586373061733523E-3</v>
      </c>
      <c r="AS102" s="30">
        <v>196</v>
      </c>
      <c r="AT102" s="70">
        <f t="shared" ca="1" si="21"/>
        <v>-4.2255869956253633E-4</v>
      </c>
      <c r="AU102" s="70">
        <f t="shared" ca="1" si="22"/>
        <v>-4.2255672488515519E-4</v>
      </c>
      <c r="AV102" s="12">
        <f t="shared" ca="1" si="23"/>
        <v>5.4508614803555622E-4</v>
      </c>
      <c r="AW102" s="12">
        <f t="shared" ca="1" si="24"/>
        <v>5.4508629992406515E-4</v>
      </c>
    </row>
    <row r="103" spans="1:49" x14ac:dyDescent="0.35">
      <c r="C103" s="35"/>
      <c r="D103" s="17">
        <f ca="1">INDEX('Flow probs &amp; rates'!AE$5:AE$5999,A102)-INDEX('Flow probs &amp; rates'!AK$5:AK$5999,A102)</f>
        <v>-1.44022488518229E-2</v>
      </c>
      <c r="E103" s="17">
        <f ca="1">-INDEX('Flow probs &amp; rates'!AG$5:AG$5999,A102)-INDEX('Flow probs &amp; rates'!AI$5:AI$5999,A102)-INDEX('Flow probs &amp; rates'!AK$5:AK$5999,A102)</f>
        <v>-0.56357315371105055</v>
      </c>
      <c r="G103" s="12">
        <f t="shared" ca="1" si="25"/>
        <v>-1.44022488518229E-2</v>
      </c>
      <c r="H103" s="12">
        <f t="shared" ca="1" si="26"/>
        <v>-0.56357315371105055</v>
      </c>
      <c r="J103" s="17">
        <f ca="1">INDEX('Flow probs &amp; rates'!AK$5:AK$5999,A102)</f>
        <v>3.2319688279844501E-2</v>
      </c>
      <c r="K103" s="35"/>
      <c r="L103" s="12">
        <f t="shared" ca="1" si="30"/>
        <v>3.2319688279844501E-2</v>
      </c>
      <c r="N103" s="17">
        <f ca="1">INDEX('Flow probs &amp; rates'!AA$5:AA$5999,A102)</f>
        <v>2.4587209006008852E-2</v>
      </c>
      <c r="O103" s="35"/>
      <c r="P103" s="12">
        <f t="shared" ca="1" si="27"/>
        <v>2.4587209006008852E-2</v>
      </c>
      <c r="R103" s="17">
        <f ca="1">INDEX('Flow probs &amp; rates'!U$5:U$5999,A102)-INDEX('Flow probs &amp; rates'!AA$5:AA$5999,A102)</f>
        <v>-1.0728814138628209E-2</v>
      </c>
      <c r="S103" s="17">
        <f ca="1">1-INDEX('Flow probs &amp; rates'!W$5:W$5999,A102)-INDEX('Flow probs &amp; rates'!Y$5:Y$5999,A102)-INDEX('Flow probs &amp; rates'!AA$5:AA$5999,A102)</f>
        <v>0.56770605528566509</v>
      </c>
      <c r="T103" s="35"/>
      <c r="U103" s="12">
        <f t="shared" ca="1" si="28"/>
        <v>-1.0728814138628209E-2</v>
      </c>
      <c r="V103" s="12">
        <f t="shared" ca="1" si="29"/>
        <v>0.56770605528566509</v>
      </c>
      <c r="X103" s="35"/>
      <c r="Y103" s="12">
        <f ca="1"/>
        <v>1.0728814138628209E-2</v>
      </c>
      <c r="Z103" s="12">
        <f ca="1"/>
        <v>0.43229394471433491</v>
      </c>
      <c r="AB103" s="35"/>
      <c r="AC103" s="12">
        <f ca="1"/>
        <v>2.4030250698734823E-2</v>
      </c>
      <c r="AD103" s="12">
        <f ca="1"/>
        <v>0.61759779151057759</v>
      </c>
      <c r="AF103" s="35"/>
      <c r="AG103" s="12">
        <f>INDEX('Flow probs &amp; rates'!F$5:F$5999,A102)</f>
        <v>4.2426526382261423E-2</v>
      </c>
      <c r="AJ103" s="12">
        <f ca="1"/>
        <v>4.1991365927486077E-2</v>
      </c>
      <c r="AK103" s="12">
        <f ca="1"/>
        <v>4.0990108647585066E-2</v>
      </c>
      <c r="AM103" s="12">
        <f t="shared" si="19"/>
        <v>-7.4084784880379395E-4</v>
      </c>
      <c r="AO103" s="12">
        <f t="shared" ca="1" si="20"/>
        <v>-1.9234197876819847E-3</v>
      </c>
      <c r="AQ103" s="12">
        <f ca="1"/>
        <v>-7.4084760142708445E-4</v>
      </c>
      <c r="AS103" s="30">
        <v>198</v>
      </c>
      <c r="AT103" s="70">
        <f t="shared" ca="1" si="21"/>
        <v>1.3545893325620506E-3</v>
      </c>
      <c r="AU103" s="70">
        <f t="shared" ca="1" si="22"/>
        <v>1.3546095206904204E-3</v>
      </c>
      <c r="AV103" s="12">
        <f t="shared" ca="1" si="23"/>
        <v>-2.3776414032563344E-3</v>
      </c>
      <c r="AW103" s="12">
        <f t="shared" ca="1" si="24"/>
        <v>-2.3776468313682366E-3</v>
      </c>
    </row>
    <row r="104" spans="1:49" x14ac:dyDescent="0.35">
      <c r="A104" s="12">
        <v>51</v>
      </c>
      <c r="C104" s="35" t="str">
        <f>INDEX('Flow probs &amp; rates'!$A$5:$A$5999,$A104)</f>
        <v>1994,7</v>
      </c>
      <c r="D104" s="17">
        <f ca="1">-INDEX('Flow probs &amp; rates'!AE$5:AE$5999,A104)-INDEX('Flow probs &amp; rates'!AF$5:AF$5999,A104)-INDEX('Flow probs &amp; rates'!AJ$5:AJ$5999,A104)</f>
        <v>-4.5344201331647696E-2</v>
      </c>
      <c r="E104" s="17">
        <f ca="1">INDEX('Flow probs &amp; rates'!AG$5:AG$5999,A104)-INDEX('Flow probs &amp; rates'!AJ$5:AJ$5999,A104)</f>
        <v>0.32351682640445673</v>
      </c>
      <c r="G104" s="12">
        <f t="shared" ca="1" si="25"/>
        <v>-4.5344201331647696E-2</v>
      </c>
      <c r="H104" s="12">
        <f t="shared" ca="1" si="26"/>
        <v>0.32351682640445673</v>
      </c>
      <c r="J104" s="17">
        <f ca="1">INDEX('Flow probs &amp; rates'!AJ$5:AJ$5999,A104)</f>
        <v>1.74083698978303E-2</v>
      </c>
      <c r="K104" s="35" t="str">
        <f>INDEX('Flow probs &amp; rates'!$A$5:$A$5999,$A104)</f>
        <v>1994,7</v>
      </c>
      <c r="L104" s="12">
        <f t="shared" ca="1" si="30"/>
        <v>1.74083698978303E-2</v>
      </c>
      <c r="N104" s="17">
        <f ca="1">INDEX('Flow probs &amp; rates'!Z$5:Z$5999,A104)</f>
        <v>2.1196806596704913E-2</v>
      </c>
      <c r="O104" s="35" t="str">
        <f>INDEX('Flow probs &amp; rates'!$A$5:$A$5999,$A104)</f>
        <v>1994,7</v>
      </c>
      <c r="P104" s="12">
        <f t="shared" ca="1" si="27"/>
        <v>2.1196806596704913E-2</v>
      </c>
      <c r="R104" s="17">
        <f ca="1">1-INDEX('Flow probs &amp; rates'!U$5:U$5999,A104)-INDEX('Flow probs &amp; rates'!V$5:V$5999,A104)-INDEX('Flow probs &amp; rates'!Z$5:Z$5999,A104)</f>
        <v>0.95373795857603472</v>
      </c>
      <c r="S104" s="17">
        <f ca="1">INDEX('Flow probs &amp; rates'!W$5:W$5999,A104)-INDEX('Flow probs &amp; rates'!Z$5:Z$5999,A104)</f>
        <v>0.23733137229210394</v>
      </c>
      <c r="T104" s="35" t="str">
        <f>INDEX('Flow probs &amp; rates'!$A$5:$A$5999,$A104)</f>
        <v>1994,7</v>
      </c>
      <c r="U104" s="12">
        <f t="shared" ca="1" si="28"/>
        <v>0.95373795857603472</v>
      </c>
      <c r="V104" s="12">
        <f t="shared" ca="1" si="29"/>
        <v>0.23733137229210394</v>
      </c>
      <c r="X104" s="35" t="str">
        <f>INDEX('Flow probs &amp; rates'!$A$5:$A$5999,$A104)</f>
        <v>1994,7</v>
      </c>
      <c r="Y104" s="12">
        <f t="array" aca="1" ref="Y104:Z105" ca="1">$A$1:$B$2-U104:V105</f>
        <v>4.6262041423965283E-2</v>
      </c>
      <c r="Z104" s="12">
        <f ca="1"/>
        <v>-0.23733137229210394</v>
      </c>
      <c r="AB104" s="35" t="str">
        <f>INDEX('Flow probs &amp; rates'!$A$5:$A$5999,$A104)</f>
        <v>1994,7</v>
      </c>
      <c r="AC104" s="12">
        <f t="array" aca="1" ref="AC104:AD105" ca="1">MMULT(Y104:Z105,MMULT(U102:V103,MINVERSE(Y102:Z103)))</f>
        <v>0.9505460205096069</v>
      </c>
      <c r="AD104" s="12">
        <f ca="1"/>
        <v>0.20168934683669593</v>
      </c>
      <c r="AF104" s="35" t="str">
        <f>INDEX('Flow probs &amp; rates'!$A$5:$A$5999,$A104)</f>
        <v>1994,7</v>
      </c>
      <c r="AG104" s="12">
        <f>INDEX('Flow probs &amp; rates'!E$5:E$5999,A104)</f>
        <v>0.62523026817973637</v>
      </c>
      <c r="AI104" s="32" t="s">
        <v>510</v>
      </c>
      <c r="AJ104" s="12">
        <f t="array" aca="1" ref="AJ104:AJ105" ca="1">MMULT(U104:V105,AG104:AG105)+P104:P105</f>
        <v>0.62706184325732217</v>
      </c>
      <c r="AK104" s="12">
        <f t="array" aca="1" ref="AK104:AK105" ca="1">MMULT(-1*MINVERSE(G104:H105),L104:L105)</f>
        <v>0.64827121487058492</v>
      </c>
      <c r="AM104" s="12">
        <f t="shared" si="19"/>
        <v>2.4551017787340923E-3</v>
      </c>
      <c r="AO104" s="12">
        <f t="shared" ca="1" si="20"/>
        <v>8.1792699796621182E-3</v>
      </c>
      <c r="AQ104" s="12">
        <f t="array" aca="1" ref="AQ104:AQ105" ca="1">MMULT(Y104:Z105,AO104:AO105)+MMULT(AC104:AD105,AM102:AM103)</f>
        <v>2.4550410783219677E-3</v>
      </c>
      <c r="AS104" s="30">
        <v>200</v>
      </c>
      <c r="AT104" s="70">
        <f t="shared" ca="1" si="21"/>
        <v>4.0660726028818317E-5</v>
      </c>
      <c r="AU104" s="70">
        <f t="shared" ca="1" si="22"/>
        <v>4.0641463450538477E-5</v>
      </c>
      <c r="AV104" s="12">
        <f t="shared" ca="1" si="23"/>
        <v>4.9353525854851921E-4</v>
      </c>
      <c r="AW104" s="12">
        <f t="shared" ca="1" si="24"/>
        <v>4.9354257007144754E-4</v>
      </c>
    </row>
    <row r="105" spans="1:49" x14ac:dyDescent="0.35">
      <c r="C105" s="35"/>
      <c r="D105" s="17">
        <f ca="1">INDEX('Flow probs &amp; rates'!AE$5:AE$5999,A104)-INDEX('Flow probs &amp; rates'!AK$5:AK$5999,A104)</f>
        <v>-1.49121300479307E-2</v>
      </c>
      <c r="E105" s="17">
        <f ca="1">-INDEX('Flow probs &amp; rates'!AG$5:AG$5999,A104)-INDEX('Flow probs &amp; rates'!AI$5:AI$5999,A104)-INDEX('Flow probs &amp; rates'!AK$5:AK$5999,A104)</f>
        <v>-0.59799044768330911</v>
      </c>
      <c r="G105" s="12">
        <f t="shared" ca="1" si="25"/>
        <v>-1.49121300479307E-2</v>
      </c>
      <c r="H105" s="12">
        <f t="shared" ca="1" si="26"/>
        <v>-0.59799044768330911</v>
      </c>
      <c r="J105" s="17">
        <f ca="1">INDEX('Flow probs &amp; rates'!AK$5:AK$5999,A104)</f>
        <v>3.1823893189423101E-2</v>
      </c>
      <c r="K105" s="35"/>
      <c r="L105" s="12">
        <f t="shared" ca="1" si="30"/>
        <v>3.1823893189423101E-2</v>
      </c>
      <c r="N105" s="17">
        <f ca="1">INDEX('Flow probs &amp; rates'!AA$5:AA$5999,A104)</f>
        <v>2.3827349926815806E-2</v>
      </c>
      <c r="O105" s="35"/>
      <c r="P105" s="12">
        <f t="shared" ca="1" si="27"/>
        <v>2.3827349926815806E-2</v>
      </c>
      <c r="R105" s="17">
        <f ca="1">INDEX('Flow probs &amp; rates'!U$5:U$5999,A104)-INDEX('Flow probs &amp; rates'!AA$5:AA$5999,A104)</f>
        <v>-1.0938685967370021E-2</v>
      </c>
      <c r="S105" s="17">
        <f ca="1">1-INDEX('Flow probs &amp; rates'!W$5:W$5999,A104)-INDEX('Flow probs &amp; rates'!Y$5:Y$5999,A104)-INDEX('Flow probs &amp; rates'!AA$5:AA$5999,A104)</f>
        <v>0.54830886442772575</v>
      </c>
      <c r="T105" s="35"/>
      <c r="U105" s="12">
        <f t="shared" ca="1" si="28"/>
        <v>-1.0938685967370021E-2</v>
      </c>
      <c r="V105" s="12">
        <f t="shared" ca="1" si="29"/>
        <v>0.54830886442772575</v>
      </c>
      <c r="X105" s="35"/>
      <c r="Y105" s="12">
        <f ca="1"/>
        <v>1.0938685967370021E-2</v>
      </c>
      <c r="Z105" s="12">
        <f ca="1"/>
        <v>0.45169113557227425</v>
      </c>
      <c r="AB105" s="35"/>
      <c r="AC105" s="12">
        <f ca="1"/>
        <v>-1.6128635763347249E-2</v>
      </c>
      <c r="AD105" s="12">
        <f ca="1"/>
        <v>0.59050638046934156</v>
      </c>
      <c r="AF105" s="35"/>
      <c r="AG105" s="12">
        <f>INDEX('Flow probs &amp; rates'!F$5:F$5999,A104)</f>
        <v>4.0277848455549339E-2</v>
      </c>
      <c r="AJ105" s="12">
        <f ca="1"/>
        <v>3.9072853714157411E-2</v>
      </c>
      <c r="AK105" s="12">
        <f ca="1"/>
        <v>3.7052077692513521E-2</v>
      </c>
      <c r="AM105" s="12">
        <f t="shared" si="19"/>
        <v>-2.1486779267120837E-3</v>
      </c>
      <c r="AO105" s="12">
        <f t="shared" ca="1" si="20"/>
        <v>-3.9380309550715448E-3</v>
      </c>
      <c r="AQ105" s="12">
        <f ca="1"/>
        <v>-2.1486916731799544E-3</v>
      </c>
      <c r="AS105" s="30">
        <v>202</v>
      </c>
      <c r="AT105" s="70">
        <f t="shared" ca="1" si="21"/>
        <v>-9.7936023889255708E-4</v>
      </c>
      <c r="AU105" s="70">
        <f t="shared" ca="1" si="22"/>
        <v>-9.7936788291648458E-4</v>
      </c>
      <c r="AV105" s="12">
        <f t="shared" ca="1" si="23"/>
        <v>7.7763102843344742E-4</v>
      </c>
      <c r="AW105" s="12">
        <f t="shared" ca="1" si="24"/>
        <v>7.7762769931111631E-4</v>
      </c>
    </row>
    <row r="106" spans="1:49" x14ac:dyDescent="0.35">
      <c r="A106" s="12">
        <v>52</v>
      </c>
      <c r="C106" s="35" t="str">
        <f>INDEX('Flow probs &amp; rates'!$A$5:$A$5999,$A106)</f>
        <v>1994,8</v>
      </c>
      <c r="D106" s="17">
        <f ca="1">-INDEX('Flow probs &amp; rates'!AE$5:AE$5999,A106)-INDEX('Flow probs &amp; rates'!AF$5:AF$5999,A106)-INDEX('Flow probs &amp; rates'!AJ$5:AJ$5999,A106)</f>
        <v>-4.6705841925218199E-2</v>
      </c>
      <c r="E106" s="17">
        <f ca="1">INDEX('Flow probs &amp; rates'!AG$5:AG$5999,A106)-INDEX('Flow probs &amp; rates'!AJ$5:AJ$5999,A106)</f>
        <v>0.30080364529820097</v>
      </c>
      <c r="G106" s="12">
        <f t="shared" ca="1" si="25"/>
        <v>-4.6705841925218199E-2</v>
      </c>
      <c r="H106" s="12">
        <f t="shared" ca="1" si="26"/>
        <v>0.30080364529820097</v>
      </c>
      <c r="J106" s="17">
        <f ca="1">INDEX('Flow probs &amp; rates'!AJ$5:AJ$5999,A106)</f>
        <v>1.5290560379349999E-2</v>
      </c>
      <c r="K106" s="35" t="str">
        <f>INDEX('Flow probs &amp; rates'!$A$5:$A$5999,$A106)</f>
        <v>1994,8</v>
      </c>
      <c r="L106" s="12">
        <f t="shared" ca="1" si="30"/>
        <v>1.5290560379349999E-2</v>
      </c>
      <c r="N106" s="17">
        <f ca="1">INDEX('Flow probs &amp; rates'!Z$5:Z$5999,A106)</f>
        <v>1.876884872529427E-2</v>
      </c>
      <c r="O106" s="35" t="str">
        <f>INDEX('Flow probs &amp; rates'!$A$5:$A$5999,$A106)</f>
        <v>1994,8</v>
      </c>
      <c r="P106" s="12">
        <f t="shared" ca="1" si="27"/>
        <v>1.876884872529427E-2</v>
      </c>
      <c r="R106" s="17">
        <f ca="1">1-INDEX('Flow probs &amp; rates'!U$5:U$5999,A106)-INDEX('Flow probs &amp; rates'!V$5:V$5999,A106)-INDEX('Flow probs &amp; rates'!Z$5:Z$5999,A106)</f>
        <v>0.95287946111079003</v>
      </c>
      <c r="S106" s="17">
        <f ca="1">INDEX('Flow probs &amp; rates'!W$5:W$5999,A106)-INDEX('Flow probs &amp; rates'!Z$5:Z$5999,A106)</f>
        <v>0.22199048997595963</v>
      </c>
      <c r="T106" s="35" t="str">
        <f>INDEX('Flow probs &amp; rates'!$A$5:$A$5999,$A106)</f>
        <v>1994,8</v>
      </c>
      <c r="U106" s="12">
        <f t="shared" ca="1" si="28"/>
        <v>0.95287946111079003</v>
      </c>
      <c r="V106" s="12">
        <f t="shared" ca="1" si="29"/>
        <v>0.22199048997595963</v>
      </c>
      <c r="X106" s="35" t="str">
        <f>INDEX('Flow probs &amp; rates'!$A$5:$A$5999,$A106)</f>
        <v>1994,8</v>
      </c>
      <c r="Y106" s="12">
        <f t="array" aca="1" ref="Y106:Z107" ca="1">$A$1:$B$2-U106:V107</f>
        <v>4.7120538889209973E-2</v>
      </c>
      <c r="Z106" s="12">
        <f ca="1"/>
        <v>-0.22199048997595963</v>
      </c>
      <c r="AB106" s="35" t="str">
        <f>INDEX('Flow probs &amp; rates'!$A$5:$A$5999,$A106)</f>
        <v>1994,8</v>
      </c>
      <c r="AC106" s="12">
        <f t="array" aca="1" ref="AC106:AD107" ca="1">MMULT(Y106:Z107,MMULT(U104:V105,MINVERSE(Y104:Z105)))</f>
        <v>0.96224283096295127</v>
      </c>
      <c r="AD106" s="12">
        <f ca="1"/>
        <v>0.26087348401608956</v>
      </c>
      <c r="AF106" s="35" t="str">
        <f>INDEX('Flow probs &amp; rates'!$A$5:$A$5999,$A106)</f>
        <v>1994,8</v>
      </c>
      <c r="AG106" s="12">
        <f>INDEX('Flow probs &amp; rates'!E$5:E$5999,A106)</f>
        <v>0.62347922905238107</v>
      </c>
      <c r="AI106" s="32" t="s">
        <v>511</v>
      </c>
      <c r="AJ106" s="12">
        <f t="array" aca="1" ref="AJ106:AJ107" ca="1">MMULT(U106:V107,AG106:AG107)+P106:P107</f>
        <v>0.62181592436042132</v>
      </c>
      <c r="AK106" s="12">
        <f t="array" aca="1" ref="AK106:AK107" ca="1">MMULT(-1*MINVERSE(G106:H107),L106:L107)</f>
        <v>0.5915686523130097</v>
      </c>
      <c r="AM106" s="12">
        <f t="shared" si="19"/>
        <v>-1.7510391273553028E-3</v>
      </c>
      <c r="AO106" s="12">
        <f t="shared" ca="1" si="20"/>
        <v>-5.670256255757522E-2</v>
      </c>
      <c r="AQ106" s="12">
        <f t="array" aca="1" ref="AQ106:AQ107" ca="1">MMULT(Y106:Z107,AO106:AO107)+MMULT(AC106:AD107,AM104:AM105)</f>
        <v>-1.7509626380101495E-3</v>
      </c>
      <c r="AS106" s="30">
        <v>204</v>
      </c>
      <c r="AT106" s="70">
        <f t="shared" ca="1" si="21"/>
        <v>-1.5954642705728883E-4</v>
      </c>
      <c r="AU106" s="70">
        <f t="shared" ca="1" si="22"/>
        <v>-1.5954253499447953E-4</v>
      </c>
      <c r="AV106" s="12">
        <f t="shared" ca="1" si="23"/>
        <v>2.018156052580565E-4</v>
      </c>
      <c r="AW106" s="12">
        <f t="shared" ca="1" si="24"/>
        <v>2.0181633900484455E-4</v>
      </c>
    </row>
    <row r="107" spans="1:49" x14ac:dyDescent="0.35">
      <c r="C107" s="35"/>
      <c r="D107" s="17">
        <f ca="1">INDEX('Flow probs &amp; rates'!AE$5:AE$5999,A106)-INDEX('Flow probs &amp; rates'!AK$5:AK$5999,A106)</f>
        <v>-1.23103666091725E-2</v>
      </c>
      <c r="E107" s="17">
        <f ca="1">-INDEX('Flow probs &amp; rates'!AG$5:AG$5999,A106)-INDEX('Flow probs &amp; rates'!AI$5:AI$5999,A106)-INDEX('Flow probs &amp; rates'!AK$5:AK$5999,A106)</f>
        <v>-0.58368458216693397</v>
      </c>
      <c r="G107" s="12">
        <f t="shared" ca="1" si="25"/>
        <v>-1.23103666091725E-2</v>
      </c>
      <c r="H107" s="12">
        <f t="shared" ca="1" si="26"/>
        <v>-0.58368458216693397</v>
      </c>
      <c r="J107" s="17">
        <f ca="1">INDEX('Flow probs &amp; rates'!AK$5:AK$5999,A106)</f>
        <v>3.1225529566111E-2</v>
      </c>
      <c r="K107" s="35"/>
      <c r="L107" s="12">
        <f t="shared" ca="1" si="30"/>
        <v>3.1225529566111E-2</v>
      </c>
      <c r="N107" s="17">
        <f ca="1">INDEX('Flow probs &amp; rates'!AA$5:AA$5999,A106)</f>
        <v>2.3563170662337426E-2</v>
      </c>
      <c r="O107" s="35"/>
      <c r="P107" s="12">
        <f t="shared" ca="1" si="27"/>
        <v>2.3563170662337426E-2</v>
      </c>
      <c r="R107" s="17">
        <f ca="1">INDEX('Flow probs &amp; rates'!U$5:U$5999,A106)-INDEX('Flow probs &amp; rates'!AA$5:AA$5999,A106)</f>
        <v>-9.0849712041199387E-3</v>
      </c>
      <c r="S107" s="17">
        <f ca="1">1-INDEX('Flow probs &amp; rates'!W$5:W$5999,A106)-INDEX('Flow probs &amp; rates'!Y$5:Y$5999,A106)-INDEX('Flow probs &amp; rates'!AA$5:AA$5999,A106)</f>
        <v>0.55659407226905966</v>
      </c>
      <c r="T107" s="35"/>
      <c r="U107" s="12">
        <f t="shared" ca="1" si="28"/>
        <v>-9.0849712041199387E-3</v>
      </c>
      <c r="V107" s="12">
        <f t="shared" ca="1" si="29"/>
        <v>0.55659407226905966</v>
      </c>
      <c r="X107" s="35"/>
      <c r="Y107" s="12">
        <f ca="1"/>
        <v>9.0849712041199387E-3</v>
      </c>
      <c r="Z107" s="12">
        <f ca="1"/>
        <v>0.44340592773094034</v>
      </c>
      <c r="AB107" s="35"/>
      <c r="AC107" s="12">
        <f ca="1"/>
        <v>-4.0868956266322698E-2</v>
      </c>
      <c r="AD107" s="12">
        <f ca="1"/>
        <v>0.52155122243981944</v>
      </c>
      <c r="AF107" s="35"/>
      <c r="AG107" s="12">
        <f>INDEX('Flow probs &amp; rates'!F$5:F$5999,A106)</f>
        <v>4.0301383374090588E-2</v>
      </c>
      <c r="AJ107" s="12">
        <f ca="1"/>
        <v>4.0330390910291301E-2</v>
      </c>
      <c r="AK107" s="12">
        <f ca="1"/>
        <v>4.1020618520973745E-2</v>
      </c>
      <c r="AM107" s="12">
        <f t="shared" si="19"/>
        <v>2.3534918541248673E-5</v>
      </c>
      <c r="AO107" s="12">
        <f t="shared" ca="1" si="20"/>
        <v>3.9685408284602236E-3</v>
      </c>
      <c r="AQ107" s="12">
        <f ca="1"/>
        <v>2.35503332155411E-5</v>
      </c>
      <c r="AS107" s="30">
        <v>206</v>
      </c>
      <c r="AT107" s="70">
        <f t="shared" ca="1" si="21"/>
        <v>-3.5388241183731406E-4</v>
      </c>
      <c r="AU107" s="70">
        <f t="shared" ca="1" si="22"/>
        <v>-3.538909009136341E-4</v>
      </c>
      <c r="AV107" s="12">
        <f t="shared" ca="1" si="23"/>
        <v>-4.2034822766796875E-4</v>
      </c>
      <c r="AW107" s="12">
        <f t="shared" ca="1" si="24"/>
        <v>-4.2035224271033997E-4</v>
      </c>
    </row>
    <row r="108" spans="1:49" x14ac:dyDescent="0.35">
      <c r="A108" s="12">
        <v>53</v>
      </c>
      <c r="C108" s="35" t="str">
        <f>INDEX('Flow probs &amp; rates'!$A$5:$A$5999,$A108)</f>
        <v>1994,9</v>
      </c>
      <c r="D108" s="17">
        <f ca="1">-INDEX('Flow probs &amp; rates'!AE$5:AE$5999,A108)-INDEX('Flow probs &amp; rates'!AF$5:AF$5999,A108)-INDEX('Flow probs &amp; rates'!AJ$5:AJ$5999,A108)</f>
        <v>-4.7200365624120999E-2</v>
      </c>
      <c r="E108" s="17">
        <f ca="1">INDEX('Flow probs &amp; rates'!AG$5:AG$5999,A108)-INDEX('Flow probs &amp; rates'!AJ$5:AJ$5999,A108)</f>
        <v>0.30582019094784707</v>
      </c>
      <c r="G108" s="12">
        <f t="shared" ca="1" si="25"/>
        <v>-4.7200365624120999E-2</v>
      </c>
      <c r="H108" s="12">
        <f t="shared" ca="1" si="26"/>
        <v>0.30582019094784707</v>
      </c>
      <c r="J108" s="17">
        <f ca="1">INDEX('Flow probs &amp; rates'!AJ$5:AJ$5999,A108)</f>
        <v>1.6929173843767902E-2</v>
      </c>
      <c r="K108" s="35" t="str">
        <f>INDEX('Flow probs &amp; rates'!$A$5:$A$5999,$A108)</f>
        <v>1994,9</v>
      </c>
      <c r="L108" s="12">
        <f t="shared" ca="1" si="30"/>
        <v>1.6929173843767902E-2</v>
      </c>
      <c r="N108" s="17">
        <f ca="1">INDEX('Flow probs &amp; rates'!Z$5:Z$5999,A108)</f>
        <v>2.038277566285393E-2</v>
      </c>
      <c r="O108" s="35" t="str">
        <f>INDEX('Flow probs &amp; rates'!$A$5:$A$5999,$A108)</f>
        <v>1994,9</v>
      </c>
      <c r="P108" s="12">
        <f t="shared" ca="1" si="27"/>
        <v>2.038277566285393E-2</v>
      </c>
      <c r="R108" s="17">
        <f ca="1">1-INDEX('Flow probs &amp; rates'!U$5:U$5999,A108)-INDEX('Flow probs &amp; rates'!V$5:V$5999,A108)-INDEX('Flow probs &amp; rates'!Z$5:Z$5999,A108)</f>
        <v>0.9523771151068624</v>
      </c>
      <c r="S108" s="17">
        <f ca="1">INDEX('Flow probs &amp; rates'!W$5:W$5999,A108)-INDEX('Flow probs &amp; rates'!Z$5:Z$5999,A108)</f>
        <v>0.22701710364615635</v>
      </c>
      <c r="T108" s="35" t="str">
        <f>INDEX('Flow probs &amp; rates'!$A$5:$A$5999,$A108)</f>
        <v>1994,9</v>
      </c>
      <c r="U108" s="12">
        <f t="shared" ca="1" si="28"/>
        <v>0.9523771151068624</v>
      </c>
      <c r="V108" s="12">
        <f t="shared" ca="1" si="29"/>
        <v>0.22701710364615635</v>
      </c>
      <c r="X108" s="35" t="str">
        <f>INDEX('Flow probs &amp; rates'!$A$5:$A$5999,$A108)</f>
        <v>1994,9</v>
      </c>
      <c r="Y108" s="12">
        <f t="array" aca="1" ref="Y108:Z109" ca="1">$A$1:$B$2-U108:V109</f>
        <v>4.7622884893137596E-2</v>
      </c>
      <c r="Z108" s="12">
        <f ca="1"/>
        <v>-0.22701710364615635</v>
      </c>
      <c r="AB108" s="35" t="str">
        <f>INDEX('Flow probs &amp; rates'!$A$5:$A$5999,$A108)</f>
        <v>1994,9</v>
      </c>
      <c r="AC108" s="12">
        <f t="array" aca="1" ref="AC108:AD109" ca="1">MMULT(Y108:Z109,MMULT(U106:V107,MINVERSE(Y106:Z107)))</f>
        <v>0.96409279738529852</v>
      </c>
      <c r="AD108" s="12">
        <f ca="1"/>
        <v>0.22154617177743305</v>
      </c>
      <c r="AF108" s="35" t="str">
        <f>INDEX('Flow probs &amp; rates'!$A$5:$A$5999,$A108)</f>
        <v>1994,9</v>
      </c>
      <c r="AG108" s="12">
        <f>INDEX('Flow probs &amp; rates'!E$5:E$5999,A108)</f>
        <v>0.62331922848333066</v>
      </c>
      <c r="AI108" s="32" t="s">
        <v>512</v>
      </c>
      <c r="AJ108" s="12">
        <f t="array" aca="1" ref="AJ108:AJ109" ca="1">MMULT(U108:V109,AG108:AG109)+P108:P109</f>
        <v>0.62318104341731273</v>
      </c>
      <c r="AK108" s="12">
        <f t="array" aca="1" ref="AK108:AK109" ca="1">MMULT(-1*MINVERSE(G108:H109),L108:L109)</f>
        <v>0.62104646654008877</v>
      </c>
      <c r="AM108" s="12">
        <f t="shared" si="19"/>
        <v>-1.6000056905041138E-4</v>
      </c>
      <c r="AO108" s="12">
        <f t="shared" ca="1" si="20"/>
        <v>2.9477814227079069E-2</v>
      </c>
      <c r="AQ108" s="12">
        <f t="array" aca="1" ref="AQ108:AQ109" ca="1">MMULT(Y108:Z109,AO108:AO109)+MMULT(AC108:AD109,AM106:AM107)</f>
        <v>-1.5999857251419399E-4</v>
      </c>
      <c r="AS108" s="30">
        <v>208</v>
      </c>
      <c r="AT108" s="70">
        <f t="shared" ca="1" si="21"/>
        <v>2.2135489097234728E-3</v>
      </c>
      <c r="AU108" s="70">
        <f t="shared" ca="1" si="22"/>
        <v>2.2136034468557362E-3</v>
      </c>
      <c r="AV108" s="12">
        <f t="shared" ca="1" si="23"/>
        <v>5.5607628676953083E-4</v>
      </c>
      <c r="AW108" s="12">
        <f t="shared" ca="1" si="24"/>
        <v>5.5609721797006363E-4</v>
      </c>
    </row>
    <row r="109" spans="1:49" x14ac:dyDescent="0.35">
      <c r="C109" s="35"/>
      <c r="D109" s="17">
        <f ca="1">INDEX('Flow probs &amp; rates'!AE$5:AE$5999,A108)-INDEX('Flow probs &amp; rates'!AK$5:AK$5999,A108)</f>
        <v>-1.2310074153328902E-2</v>
      </c>
      <c r="E109" s="17">
        <f ca="1">-INDEX('Flow probs &amp; rates'!AG$5:AG$5999,A108)-INDEX('Flow probs &amp; rates'!AI$5:AI$5999,A108)-INDEX('Flow probs &amp; rates'!AK$5:AK$5999,A108)</f>
        <v>-0.57024189809595027</v>
      </c>
      <c r="G109" s="12">
        <f t="shared" ca="1" si="25"/>
        <v>-1.2310074153328902E-2</v>
      </c>
      <c r="H109" s="12">
        <f t="shared" ca="1" si="26"/>
        <v>-0.57024189809595027</v>
      </c>
      <c r="J109" s="17">
        <f ca="1">INDEX('Flow probs &amp; rates'!AK$5:AK$5999,A108)</f>
        <v>3.0737554447330302E-2</v>
      </c>
      <c r="K109" s="35"/>
      <c r="L109" s="12">
        <f t="shared" ca="1" si="30"/>
        <v>3.0737554447330302E-2</v>
      </c>
      <c r="N109" s="17">
        <f ca="1">INDEX('Flow probs &amp; rates'!AA$5:AA$5999,A108)</f>
        <v>2.3326816250296433E-2</v>
      </c>
      <c r="O109" s="35"/>
      <c r="P109" s="12">
        <f t="shared" ca="1" si="27"/>
        <v>2.3326816250296433E-2</v>
      </c>
      <c r="R109" s="17">
        <f ca="1">INDEX('Flow probs &amp; rates'!U$5:U$5999,A108)-INDEX('Flow probs &amp; rates'!AA$5:AA$5999,A108)</f>
        <v>-9.1380776389100218E-3</v>
      </c>
      <c r="S109" s="17">
        <f ca="1">1-INDEX('Flow probs &amp; rates'!W$5:W$5999,A108)-INDEX('Flow probs &amp; rates'!Y$5:Y$5999,A108)-INDEX('Flow probs &amp; rates'!AA$5:AA$5999,A108)</f>
        <v>0.56411216532262631</v>
      </c>
      <c r="T109" s="35"/>
      <c r="U109" s="12">
        <f t="shared" ca="1" si="28"/>
        <v>-9.1380776389100218E-3</v>
      </c>
      <c r="V109" s="12">
        <f t="shared" ca="1" si="29"/>
        <v>0.56411216532262631</v>
      </c>
      <c r="X109" s="35"/>
      <c r="Y109" s="12">
        <f ca="1"/>
        <v>9.1380776389100218E-3</v>
      </c>
      <c r="Z109" s="12">
        <f ca="1"/>
        <v>0.43588783467737369</v>
      </c>
      <c r="AB109" s="35"/>
      <c r="AC109" s="12">
        <f ca="1"/>
        <v>-5.1289920758615937E-3</v>
      </c>
      <c r="AD109" s="12">
        <f ca="1"/>
        <v>0.54916397953948104</v>
      </c>
      <c r="AF109" s="35"/>
      <c r="AG109" s="12">
        <f>INDEX('Flow probs &amp; rates'!F$5:F$5999,A108)</f>
        <v>4.0363915289623541E-2</v>
      </c>
      <c r="AJ109" s="12">
        <f ca="1"/>
        <v>4.0400652401518862E-2</v>
      </c>
      <c r="AK109" s="12">
        <f ca="1"/>
        <v>4.0495843024977669E-2</v>
      </c>
      <c r="AM109" s="12">
        <f t="shared" si="19"/>
        <v>6.253191553295262E-5</v>
      </c>
      <c r="AO109" s="12">
        <f t="shared" ca="1" si="20"/>
        <v>-5.247754959960757E-4</v>
      </c>
      <c r="AQ109" s="12">
        <f ca="1"/>
        <v>6.2532895723919316E-5</v>
      </c>
      <c r="AS109" s="30">
        <v>210</v>
      </c>
      <c r="AT109" s="70">
        <f t="shared" ca="1" si="21"/>
        <v>-6.2239124888385788E-4</v>
      </c>
      <c r="AU109" s="70">
        <f t="shared" ca="1" si="22"/>
        <v>-6.2242989854218323E-4</v>
      </c>
      <c r="AV109" s="12">
        <f t="shared" ca="1" si="23"/>
        <v>-1.2984717617550018E-4</v>
      </c>
      <c r="AW109" s="12">
        <f t="shared" ca="1" si="24"/>
        <v>-1.2985967434045247E-4</v>
      </c>
    </row>
    <row r="110" spans="1:49" x14ac:dyDescent="0.35">
      <c r="A110" s="12">
        <v>54</v>
      </c>
      <c r="C110" s="35" t="str">
        <f>INDEX('Flow probs &amp; rates'!$A$5:$A$5999,$A110)</f>
        <v>1994,10</v>
      </c>
      <c r="D110" s="17">
        <f ca="1">-INDEX('Flow probs &amp; rates'!AE$5:AE$5999,A110)-INDEX('Flow probs &amp; rates'!AF$5:AF$5999,A110)-INDEX('Flow probs &amp; rates'!AJ$5:AJ$5999,A110)</f>
        <v>-4.6361330470902698E-2</v>
      </c>
      <c r="E110" s="17">
        <f ca="1">INDEX('Flow probs &amp; rates'!AG$5:AG$5999,A110)-INDEX('Flow probs &amp; rates'!AJ$5:AJ$5999,A110)</f>
        <v>0.30758774279961842</v>
      </c>
      <c r="G110" s="12">
        <f t="shared" ca="1" si="25"/>
        <v>-4.6361330470902698E-2</v>
      </c>
      <c r="H110" s="12">
        <f t="shared" ca="1" si="26"/>
        <v>0.30758774279961842</v>
      </c>
      <c r="J110" s="17">
        <f ca="1">INDEX('Flow probs &amp; rates'!AJ$5:AJ$5999,A110)</f>
        <v>1.9206403145223601E-2</v>
      </c>
      <c r="K110" s="35" t="str">
        <f>INDEX('Flow probs &amp; rates'!$A$5:$A$5999,$A110)</f>
        <v>1994,10</v>
      </c>
      <c r="L110" s="12">
        <f t="shared" ca="1" si="30"/>
        <v>1.9206403145223601E-2</v>
      </c>
      <c r="N110" s="17">
        <f ca="1">INDEX('Flow probs &amp; rates'!Z$5:Z$5999,A110)</f>
        <v>2.2836894105285131E-2</v>
      </c>
      <c r="O110" s="35" t="str">
        <f>INDEX('Flow probs &amp; rates'!$A$5:$A$5999,$A110)</f>
        <v>1994,10</v>
      </c>
      <c r="P110" s="12">
        <f t="shared" ca="1" si="27"/>
        <v>2.2836894105285131E-2</v>
      </c>
      <c r="R110" s="17">
        <f ca="1">1-INDEX('Flow probs &amp; rates'!U$5:U$5999,A110)-INDEX('Flow probs &amp; rates'!V$5:V$5999,A110)-INDEX('Flow probs &amp; rates'!Z$5:Z$5999,A110)</f>
        <v>0.95272960335718926</v>
      </c>
      <c r="S110" s="17">
        <f ca="1">INDEX('Flow probs &amp; rates'!W$5:W$5999,A110)-INDEX('Flow probs &amp; rates'!Z$5:Z$5999,A110)</f>
        <v>0.22974271505821661</v>
      </c>
      <c r="T110" s="35" t="str">
        <f>INDEX('Flow probs &amp; rates'!$A$5:$A$5999,$A110)</f>
        <v>1994,10</v>
      </c>
      <c r="U110" s="12">
        <f t="shared" ca="1" si="28"/>
        <v>0.95272960335718926</v>
      </c>
      <c r="V110" s="12">
        <f t="shared" ca="1" si="29"/>
        <v>0.22974271505821661</v>
      </c>
      <c r="X110" s="35" t="str">
        <f>INDEX('Flow probs &amp; rates'!$A$5:$A$5999,$A110)</f>
        <v>1994,10</v>
      </c>
      <c r="Y110" s="12">
        <f t="array" aca="1" ref="Y110:Z111" ca="1">$A$1:$B$2-U110:V111</f>
        <v>4.7270396642810741E-2</v>
      </c>
      <c r="Z110" s="12">
        <f ca="1"/>
        <v>-0.22974271505821661</v>
      </c>
      <c r="AB110" s="35" t="str">
        <f>INDEX('Flow probs &amp; rates'!$A$5:$A$5999,$A110)</f>
        <v>1994,10</v>
      </c>
      <c r="AC110" s="12">
        <f t="array" aca="1" ref="AC110:AD111" ca="1">MMULT(Y110:Z111,MMULT(U108:V109,MINVERSE(Y108:Z109)))</f>
        <v>0.94709127376987923</v>
      </c>
      <c r="AD110" s="12">
        <f ca="1"/>
        <v>0.22055317512224065</v>
      </c>
      <c r="AF110" s="35" t="str">
        <f>INDEX('Flow probs &amp; rates'!$A$5:$A$5999,$A110)</f>
        <v>1994,10</v>
      </c>
      <c r="AG110" s="12">
        <f>INDEX('Flow probs &amp; rates'!E$5:E$5999,A110)</f>
        <v>0.62596489091213592</v>
      </c>
      <c r="AI110" s="32" t="s">
        <v>513</v>
      </c>
      <c r="AJ110" s="12">
        <f t="array" aca="1" ref="AJ110:AJ111" ca="1">MMULT(U110:V111,AG110:AG111)+P110:P111</f>
        <v>0.62846167496955974</v>
      </c>
      <c r="AK110" s="12">
        <f t="array" aca="1" ref="AK110:AK111" ca="1">MMULT(-1*MINVERSE(G110:H111),L110:L111)</f>
        <v>0.6716550430177064</v>
      </c>
      <c r="AM110" s="12">
        <f t="shared" si="19"/>
        <v>2.6456624288052621E-3</v>
      </c>
      <c r="AO110" s="12">
        <f t="shared" ca="1" si="20"/>
        <v>5.0608576477617628E-2</v>
      </c>
      <c r="AQ110" s="12">
        <f t="array" aca="1" ref="AQ110:AQ111" ca="1">MMULT(Y110:Z111,AO110:AO111)+MMULT(AC110:AD111,AM108:AM109)</f>
        <v>2.6456350277944728E-3</v>
      </c>
      <c r="AS110" s="30">
        <v>212</v>
      </c>
      <c r="AT110" s="70">
        <f t="shared" ca="1" si="21"/>
        <v>7.9111707648460428E-4</v>
      </c>
      <c r="AU110" s="70">
        <f t="shared" ca="1" si="22"/>
        <v>7.9111725095968428E-4</v>
      </c>
      <c r="AV110" s="12">
        <f t="shared" ca="1" si="23"/>
        <v>-9.0057654115905175E-4</v>
      </c>
      <c r="AW110" s="12">
        <f t="shared" ca="1" si="24"/>
        <v>-9.0057796364271972E-4</v>
      </c>
    </row>
    <row r="111" spans="1:49" x14ac:dyDescent="0.35">
      <c r="C111" s="35"/>
      <c r="D111" s="17">
        <f ca="1">INDEX('Flow probs &amp; rates'!AE$5:AE$5999,A110)-INDEX('Flow probs &amp; rates'!AK$5:AK$5999,A110)</f>
        <v>-1.5785397806286999E-2</v>
      </c>
      <c r="E111" s="17">
        <f ca="1">-INDEX('Flow probs &amp; rates'!AG$5:AG$5999,A110)-INDEX('Flow probs &amp; rates'!AI$5:AI$5999,A110)-INDEX('Flow probs &amp; rates'!AK$5:AK$5999,A110)</f>
        <v>-0.55732793477414821</v>
      </c>
      <c r="G111" s="12">
        <f t="shared" ca="1" si="25"/>
        <v>-1.5785397806286999E-2</v>
      </c>
      <c r="H111" s="12">
        <f t="shared" ca="1" si="26"/>
        <v>-0.55732793477414821</v>
      </c>
      <c r="J111" s="17">
        <f ca="1">INDEX('Flow probs &amp; rates'!AK$5:AK$5999,A110)</f>
        <v>3.2223067136677198E-2</v>
      </c>
      <c r="K111" s="35"/>
      <c r="L111" s="12">
        <f t="shared" ca="1" si="30"/>
        <v>3.2223067136677198E-2</v>
      </c>
      <c r="N111" s="17">
        <f ca="1">INDEX('Flow probs &amp; rates'!AA$5:AA$5999,A110)</f>
        <v>2.4558379132317714E-2</v>
      </c>
      <c r="O111" s="35"/>
      <c r="P111" s="12">
        <f t="shared" ca="1" si="27"/>
        <v>2.4558379132317714E-2</v>
      </c>
      <c r="R111" s="17">
        <f ca="1">INDEX('Flow probs &amp; rates'!U$5:U$5999,A110)-INDEX('Flow probs &amp; rates'!AA$5:AA$5999,A110)</f>
        <v>-1.1790202710637642E-2</v>
      </c>
      <c r="S111" s="17">
        <f ca="1">1-INDEX('Flow probs &amp; rates'!W$5:W$5999,A110)-INDEX('Flow probs &amp; rates'!Y$5:Y$5999,A110)-INDEX('Flow probs &amp; rates'!AA$5:AA$5999,A110)</f>
        <v>0.57107762026354703</v>
      </c>
      <c r="T111" s="35"/>
      <c r="U111" s="12">
        <f t="shared" ca="1" si="28"/>
        <v>-1.1790202710637642E-2</v>
      </c>
      <c r="V111" s="12">
        <f t="shared" ca="1" si="29"/>
        <v>0.57107762026354703</v>
      </c>
      <c r="X111" s="35"/>
      <c r="Y111" s="12">
        <f ca="1"/>
        <v>1.1790202710637642E-2</v>
      </c>
      <c r="Z111" s="12">
        <f ca="1"/>
        <v>0.42892237973645297</v>
      </c>
      <c r="AB111" s="35"/>
      <c r="AC111" s="12">
        <f ca="1"/>
        <v>4.1627833469545156E-2</v>
      </c>
      <c r="AD111" s="12">
        <f ca="1"/>
        <v>0.58291863188294724</v>
      </c>
      <c r="AF111" s="35"/>
      <c r="AG111" s="12">
        <f>INDEX('Flow probs &amp; rates'!F$5:F$5999,A110)</f>
        <v>4.0260247763178596E-2</v>
      </c>
      <c r="AJ111" s="12">
        <f ca="1"/>
        <v>4.016985266253828E-2</v>
      </c>
      <c r="AK111" s="12">
        <f ca="1"/>
        <v>3.879354280492954E-2</v>
      </c>
      <c r="AM111" s="12">
        <f t="shared" si="19"/>
        <v>-1.0366752644494492E-4</v>
      </c>
      <c r="AO111" s="12">
        <f t="shared" ca="1" si="20"/>
        <v>-1.7023002200481294E-3</v>
      </c>
      <c r="AQ111" s="12">
        <f ca="1"/>
        <v>-1.0367874423298567E-4</v>
      </c>
      <c r="AS111" s="30">
        <v>214</v>
      </c>
      <c r="AT111" s="70">
        <f t="shared" ca="1" si="21"/>
        <v>1.0445520535777852E-3</v>
      </c>
      <c r="AU111" s="70">
        <f t="shared" ca="1" si="22"/>
        <v>1.0445692145705063E-3</v>
      </c>
      <c r="AV111" s="12">
        <f t="shared" ca="1" si="23"/>
        <v>-3.534853877308862E-4</v>
      </c>
      <c r="AW111" s="12">
        <f t="shared" ca="1" si="24"/>
        <v>-3.5347957916016554E-4</v>
      </c>
    </row>
    <row r="112" spans="1:49" x14ac:dyDescent="0.35">
      <c r="A112" s="12">
        <v>55</v>
      </c>
      <c r="C112" s="35" t="str">
        <f>INDEX('Flow probs &amp; rates'!$A$5:$A$5999,$A112)</f>
        <v>1994,11</v>
      </c>
      <c r="D112" s="17">
        <f ca="1">-INDEX('Flow probs &amp; rates'!AE$5:AE$5999,A112)-INDEX('Flow probs &amp; rates'!AF$5:AF$5999,A112)-INDEX('Flow probs &amp; rates'!AJ$5:AJ$5999,A112)</f>
        <v>-4.6457643258583002E-2</v>
      </c>
      <c r="E112" s="17">
        <f ca="1">INDEX('Flow probs &amp; rates'!AG$5:AG$5999,A112)-INDEX('Flow probs &amp; rates'!AJ$5:AJ$5999,A112)</f>
        <v>0.3025641454293076</v>
      </c>
      <c r="G112" s="12">
        <f t="shared" ca="1" si="25"/>
        <v>-4.6457643258583002E-2</v>
      </c>
      <c r="H112" s="12">
        <f t="shared" ca="1" si="26"/>
        <v>0.3025641454293076</v>
      </c>
      <c r="J112" s="17">
        <f ca="1">INDEX('Flow probs &amp; rates'!AJ$5:AJ$5999,A112)</f>
        <v>1.8198467304537402E-2</v>
      </c>
      <c r="K112" s="35" t="str">
        <f>INDEX('Flow probs &amp; rates'!$A$5:$A$5999,$A112)</f>
        <v>1994,11</v>
      </c>
      <c r="L112" s="12">
        <f t="shared" ca="1" si="30"/>
        <v>1.8198467304537402E-2</v>
      </c>
      <c r="N112" s="17">
        <f ca="1">INDEX('Flow probs &amp; rates'!Z$5:Z$5999,A112)</f>
        <v>2.1435346886947867E-2</v>
      </c>
      <c r="O112" s="35" t="str">
        <f>INDEX('Flow probs &amp; rates'!$A$5:$A$5999,$A112)</f>
        <v>1994,11</v>
      </c>
      <c r="P112" s="12">
        <f t="shared" ca="1" si="27"/>
        <v>2.1435346886947867E-2</v>
      </c>
      <c r="R112" s="17">
        <f ca="1">1-INDEX('Flow probs &amp; rates'!U$5:U$5999,A112)-INDEX('Flow probs &amp; rates'!V$5:V$5999,A112)-INDEX('Flow probs &amp; rates'!Z$5:Z$5999,A112)</f>
        <v>0.95302303672257593</v>
      </c>
      <c r="S112" s="17">
        <f ca="1">INDEX('Flow probs &amp; rates'!W$5:W$5999,A112)-INDEX('Flow probs &amp; rates'!Z$5:Z$5999,A112)</f>
        <v>0.22526150920235061</v>
      </c>
      <c r="T112" s="35" t="str">
        <f>INDEX('Flow probs &amp; rates'!$A$5:$A$5999,$A112)</f>
        <v>1994,11</v>
      </c>
      <c r="U112" s="12">
        <f t="shared" ca="1" si="28"/>
        <v>0.95302303672257593</v>
      </c>
      <c r="V112" s="12">
        <f t="shared" ca="1" si="29"/>
        <v>0.22526150920235061</v>
      </c>
      <c r="X112" s="35" t="str">
        <f>INDEX('Flow probs &amp; rates'!$A$5:$A$5999,$A112)</f>
        <v>1994,11</v>
      </c>
      <c r="Y112" s="12">
        <f t="array" aca="1" ref="Y112:Z113" ca="1">$A$1:$B$2-U112:V113</f>
        <v>4.6976963277424066E-2</v>
      </c>
      <c r="Z112" s="12">
        <f ca="1"/>
        <v>-0.22526150920235061</v>
      </c>
      <c r="AB112" s="35" t="str">
        <f>INDEX('Flow probs &amp; rates'!$A$5:$A$5999,$A112)</f>
        <v>1994,11</v>
      </c>
      <c r="AC112" s="12">
        <f t="array" aca="1" ref="AC112:AD113" ca="1">MMULT(Y112:Z113,MMULT(U110:V111,MINVERSE(Y110:Z111)))</f>
        <v>0.94524831869461878</v>
      </c>
      <c r="AD112" s="12">
        <f ca="1"/>
        <v>0.23154474634415464</v>
      </c>
      <c r="AF112" s="35" t="str">
        <f>INDEX('Flow probs &amp; rates'!$A$5:$A$5999,$A112)</f>
        <v>1994,11</v>
      </c>
      <c r="AG112" s="12">
        <f>INDEX('Flow probs &amp; rates'!E$5:E$5999,A112)</f>
        <v>0.62706339227774177</v>
      </c>
      <c r="AI112" s="32" t="s">
        <v>514</v>
      </c>
      <c r="AJ112" s="12">
        <f t="array" aca="1" ref="AJ112:AJ113" ca="1">MMULT(U112:V113,AG112:AG113)+P112:P113</f>
        <v>0.62787360154745764</v>
      </c>
      <c r="AK112" s="12">
        <f t="array" aca="1" ref="AK112:AK113" ca="1">MMULT(-1*MINVERSE(G112:H113),L112:L113)</f>
        <v>0.63657457198502598</v>
      </c>
      <c r="AM112" s="12">
        <f t="shared" si="19"/>
        <v>1.0985013656058529E-3</v>
      </c>
      <c r="AO112" s="12">
        <f t="shared" ca="1" si="20"/>
        <v>-3.5080471032680416E-2</v>
      </c>
      <c r="AQ112" s="12">
        <f t="array" aca="1" ref="AQ112:AQ113" ca="1">MMULT(Y112:Z113,AO112:AO113)+MMULT(AC112:AD113,AM110:AM111)</f>
        <v>1.0985269684666086E-3</v>
      </c>
      <c r="AS112" s="30">
        <v>216</v>
      </c>
      <c r="AT112" s="70">
        <f t="shared" ca="1" si="21"/>
        <v>6.5962351838033673E-4</v>
      </c>
      <c r="AU112" s="70">
        <f t="shared" ca="1" si="22"/>
        <v>6.5961343163973326E-4</v>
      </c>
      <c r="AV112" s="12">
        <f t="shared" ca="1" si="23"/>
        <v>-3.3441824918769777E-4</v>
      </c>
      <c r="AW112" s="12">
        <f t="shared" ca="1" si="24"/>
        <v>-3.3442192225072224E-4</v>
      </c>
    </row>
    <row r="113" spans="1:49" x14ac:dyDescent="0.35">
      <c r="C113" s="35"/>
      <c r="D113" s="17">
        <f ca="1">INDEX('Flow probs &amp; rates'!AE$5:AE$5999,A112)-INDEX('Flow probs &amp; rates'!AK$5:AK$5999,A112)</f>
        <v>-1.29301392688255E-2</v>
      </c>
      <c r="E113" s="17">
        <f ca="1">-INDEX('Flow probs &amp; rates'!AG$5:AG$5999,A112)-INDEX('Flow probs &amp; rates'!AI$5:AI$5999,A112)-INDEX('Flow probs &amp; rates'!AK$5:AK$5999,A112)</f>
        <v>-0.56462966876882048</v>
      </c>
      <c r="G113" s="12">
        <f t="shared" ca="1" si="25"/>
        <v>-1.29301392688255E-2</v>
      </c>
      <c r="H113" s="12">
        <f t="shared" ca="1" si="26"/>
        <v>-0.56462966876882048</v>
      </c>
      <c r="J113" s="17">
        <f ca="1">INDEX('Flow probs &amp; rates'!AK$5:AK$5999,A112)</f>
        <v>2.94589743726365E-2</v>
      </c>
      <c r="K113" s="35"/>
      <c r="L113" s="12">
        <f t="shared" ca="1" si="30"/>
        <v>2.94589743726365E-2</v>
      </c>
      <c r="N113" s="17">
        <f ca="1">INDEX('Flow probs &amp; rates'!AA$5:AA$5999,A112)</f>
        <v>2.2398216322397524E-2</v>
      </c>
      <c r="O113" s="35"/>
      <c r="P113" s="12">
        <f t="shared" ca="1" si="27"/>
        <v>2.2398216322397524E-2</v>
      </c>
      <c r="R113" s="17">
        <f ca="1">INDEX('Flow probs &amp; rates'!U$5:U$5999,A112)-INDEX('Flow probs &amp; rates'!AA$5:AA$5999,A112)</f>
        <v>-9.6265532431112182E-3</v>
      </c>
      <c r="S113" s="17">
        <f ca="1">1-INDEX('Flow probs &amp; rates'!W$5:W$5999,A112)-INDEX('Flow probs &amp; rates'!Y$5:Y$5999,A112)-INDEX('Flow probs &amp; rates'!AA$5:AA$5999,A112)</f>
        <v>0.56723920825350627</v>
      </c>
      <c r="T113" s="35"/>
      <c r="U113" s="12">
        <f t="shared" ca="1" si="28"/>
        <v>-9.6265532431112182E-3</v>
      </c>
      <c r="V113" s="12">
        <f t="shared" ca="1" si="29"/>
        <v>0.56723920825350627</v>
      </c>
      <c r="X113" s="35"/>
      <c r="Y113" s="12">
        <f ca="1"/>
        <v>9.6265532431112182E-3</v>
      </c>
      <c r="Z113" s="12">
        <f ca="1"/>
        <v>0.43276079174649373</v>
      </c>
      <c r="AB113" s="35"/>
      <c r="AC113" s="12">
        <f ca="1"/>
        <v>-5.1973031769813688E-2</v>
      </c>
      <c r="AD113" s="12">
        <f ca="1"/>
        <v>0.5535062271405653</v>
      </c>
      <c r="AF113" s="35"/>
      <c r="AG113" s="12">
        <f>INDEX('Flow probs &amp; rates'!F$5:F$5999,A112)</f>
        <v>3.9209523036988971E-2</v>
      </c>
      <c r="AJ113" s="12">
        <f ca="1"/>
        <v>3.8602935993329146E-2</v>
      </c>
      <c r="AK113" s="12">
        <f ca="1"/>
        <v>3.7596282441489312E-2</v>
      </c>
      <c r="AM113" s="12">
        <f t="shared" si="19"/>
        <v>-1.0507247261896252E-3</v>
      </c>
      <c r="AO113" s="12">
        <f t="shared" ca="1" si="20"/>
        <v>-1.1972603634402279E-3</v>
      </c>
      <c r="AQ113" s="12">
        <f ca="1"/>
        <v>-1.0507150839026412E-3</v>
      </c>
      <c r="AS113" s="30">
        <v>218</v>
      </c>
      <c r="AT113" s="70">
        <f t="shared" ca="1" si="21"/>
        <v>-1.3087521064187868E-3</v>
      </c>
      <c r="AU113" s="70">
        <f t="shared" ca="1" si="22"/>
        <v>-1.30874762572949E-3</v>
      </c>
      <c r="AV113" s="12">
        <f t="shared" ca="1" si="23"/>
        <v>6.3091419853975386E-4</v>
      </c>
      <c r="AW113" s="12">
        <f t="shared" ca="1" si="24"/>
        <v>6.3091590688009339E-4</v>
      </c>
    </row>
    <row r="114" spans="1:49" x14ac:dyDescent="0.35">
      <c r="A114" s="12">
        <v>56</v>
      </c>
      <c r="C114" s="35" t="str">
        <f>INDEX('Flow probs &amp; rates'!$A$5:$A$5999,$A114)</f>
        <v>1994,12</v>
      </c>
      <c r="D114" s="17">
        <f ca="1">-INDEX('Flow probs &amp; rates'!AE$5:AE$5999,A114)-INDEX('Flow probs &amp; rates'!AF$5:AF$5999,A114)-INDEX('Flow probs &amp; rates'!AJ$5:AJ$5999,A114)</f>
        <v>-4.8655203297143401E-2</v>
      </c>
      <c r="E114" s="17">
        <f ca="1">INDEX('Flow probs &amp; rates'!AG$5:AG$5999,A114)-INDEX('Flow probs &amp; rates'!AJ$5:AJ$5999,A114)</f>
        <v>0.32011745351780529</v>
      </c>
      <c r="G114" s="12">
        <f t="shared" ca="1" si="25"/>
        <v>-4.8655203297143401E-2</v>
      </c>
      <c r="H114" s="12">
        <f t="shared" ca="1" si="26"/>
        <v>0.32011745351780529</v>
      </c>
      <c r="J114" s="17">
        <f ca="1">INDEX('Flow probs &amp; rates'!AJ$5:AJ$5999,A114)</f>
        <v>1.9668653037694699E-2</v>
      </c>
      <c r="K114" s="35" t="str">
        <f>INDEX('Flow probs &amp; rates'!$A$5:$A$5999,$A114)</f>
        <v>1994,12</v>
      </c>
      <c r="L114" s="12">
        <f t="shared" ca="1" si="30"/>
        <v>1.9668653037694699E-2</v>
      </c>
      <c r="N114" s="17">
        <f ca="1">INDEX('Flow probs &amp; rates'!Z$5:Z$5999,A114)</f>
        <v>2.3258089507617596E-2</v>
      </c>
      <c r="O114" s="35" t="str">
        <f>INDEX('Flow probs &amp; rates'!$A$5:$A$5999,$A114)</f>
        <v>1994,12</v>
      </c>
      <c r="P114" s="12">
        <f t="shared" ca="1" si="27"/>
        <v>2.3258089507617596E-2</v>
      </c>
      <c r="R114" s="17">
        <f ca="1">1-INDEX('Flow probs &amp; rates'!U$5:U$5999,A114)-INDEX('Flow probs &amp; rates'!V$5:V$5999,A114)-INDEX('Flow probs &amp; rates'!Z$5:Z$5999,A114)</f>
        <v>0.95067987996083225</v>
      </c>
      <c r="S114" s="17">
        <f ca="1">INDEX('Flow probs &amp; rates'!W$5:W$5999,A114)-INDEX('Flow probs &amp; rates'!Z$5:Z$5999,A114)</f>
        <v>0.23574268585458857</v>
      </c>
      <c r="T114" s="35" t="str">
        <f>INDEX('Flow probs &amp; rates'!$A$5:$A$5999,$A114)</f>
        <v>1994,12</v>
      </c>
      <c r="U114" s="12">
        <f t="shared" ca="1" si="28"/>
        <v>0.95067987996083225</v>
      </c>
      <c r="V114" s="12">
        <f t="shared" ca="1" si="29"/>
        <v>0.23574268585458857</v>
      </c>
      <c r="X114" s="35" t="str">
        <f>INDEX('Flow probs &amp; rates'!$A$5:$A$5999,$A114)</f>
        <v>1994,12</v>
      </c>
      <c r="Y114" s="12">
        <f t="array" aca="1" ref="Y114:Z115" ca="1">$A$1:$B$2-U114:V115</f>
        <v>4.9320120039167747E-2</v>
      </c>
      <c r="Z114" s="12">
        <f ca="1"/>
        <v>-0.23574268585458857</v>
      </c>
      <c r="AB114" s="35" t="str">
        <f>INDEX('Flow probs &amp; rates'!$A$5:$A$5999,$A114)</f>
        <v>1994,12</v>
      </c>
      <c r="AC114" s="12">
        <f t="array" aca="1" ref="AC114:AD115" ca="1">MMULT(Y114:Z115,MMULT(U112:V113,MINVERSE(Y112:Z113)))</f>
        <v>1.0002358457362668</v>
      </c>
      <c r="AD114" s="12">
        <f ca="1"/>
        <v>0.23731832533330521</v>
      </c>
      <c r="AF114" s="35" t="str">
        <f>INDEX('Flow probs &amp; rates'!$A$5:$A$5999,$A114)</f>
        <v>1994,12</v>
      </c>
      <c r="AG114" s="12">
        <f>INDEX('Flow probs &amp; rates'!E$5:E$5999,A114)</f>
        <v>0.62863799827787059</v>
      </c>
      <c r="AI114" s="32" t="s">
        <v>515</v>
      </c>
      <c r="AJ114" s="12">
        <f t="array" aca="1" ref="AJ114:AJ115" ca="1">MMULT(U114:V115,AG114:AG115)+P114:P115</f>
        <v>0.63000462975044313</v>
      </c>
      <c r="AK114" s="12">
        <f t="array" aca="1" ref="AK114:AK115" ca="1">MMULT(-1*MINVERSE(G114:H115),L114:L115)</f>
        <v>0.65041671273074853</v>
      </c>
      <c r="AM114" s="12">
        <f t="shared" si="19"/>
        <v>1.5746060001288198E-3</v>
      </c>
      <c r="AO114" s="12">
        <f t="shared" ca="1" si="20"/>
        <v>1.3842140745722542E-2</v>
      </c>
      <c r="AQ114" s="12">
        <f t="array" aca="1" ref="AQ114:AQ115" ca="1">MMULT(Y114:Z115,AO114:AO115)+MMULT(AC114:AD115,AM112:AM113)</f>
        <v>1.5746081000498906E-3</v>
      </c>
      <c r="AS114" s="30">
        <v>220</v>
      </c>
      <c r="AT114" s="70">
        <f t="shared" ca="1" si="21"/>
        <v>-6.6076921119817555E-5</v>
      </c>
      <c r="AU114" s="70">
        <f t="shared" ca="1" si="22"/>
        <v>-6.6109002452841058E-5</v>
      </c>
      <c r="AV114" s="12">
        <f t="shared" ca="1" si="23"/>
        <v>-1.6075223517032187E-3</v>
      </c>
      <c r="AW114" s="12">
        <f t="shared" ca="1" si="24"/>
        <v>-1.6075358164607024E-3</v>
      </c>
    </row>
    <row r="115" spans="1:49" x14ac:dyDescent="0.35">
      <c r="C115" s="35"/>
      <c r="D115" s="17">
        <f ca="1">INDEX('Flow probs &amp; rates'!AE$5:AE$5999,A114)-INDEX('Flow probs &amp; rates'!AK$5:AK$5999,A114)</f>
        <v>-1.42469217767177E-2</v>
      </c>
      <c r="E115" s="17">
        <f ca="1">-INDEX('Flow probs &amp; rates'!AG$5:AG$5999,A114)-INDEX('Flow probs &amp; rates'!AI$5:AI$5999,A114)-INDEX('Flow probs &amp; rates'!AK$5:AK$5999,A114)</f>
        <v>-0.58570336085584584</v>
      </c>
      <c r="G115" s="12">
        <f t="shared" ca="1" si="25"/>
        <v>-1.42469217767177E-2</v>
      </c>
      <c r="H115" s="12">
        <f t="shared" ca="1" si="26"/>
        <v>-0.58570336085584584</v>
      </c>
      <c r="J115" s="17">
        <f ca="1">INDEX('Flow probs &amp; rates'!AK$5:AK$5999,A114)</f>
        <v>3.1181094146195801E-2</v>
      </c>
      <c r="K115" s="35"/>
      <c r="L115" s="12">
        <f t="shared" ca="1" si="30"/>
        <v>3.1181094146195801E-2</v>
      </c>
      <c r="N115" s="17">
        <f ca="1">INDEX('Flow probs &amp; rates'!AA$5:AA$5999,A114)</f>
        <v>2.34672668529947E-2</v>
      </c>
      <c r="O115" s="35"/>
      <c r="P115" s="12">
        <f t="shared" ca="1" si="27"/>
        <v>2.34672668529947E-2</v>
      </c>
      <c r="R115" s="17">
        <f ca="1">INDEX('Flow probs &amp; rates'!U$5:U$5999,A114)-INDEX('Flow probs &amp; rates'!AA$5:AA$5999,A114)</f>
        <v>-1.0491798984847308E-2</v>
      </c>
      <c r="S115" s="17">
        <f ca="1">1-INDEX('Flow probs &amp; rates'!W$5:W$5999,A114)-INDEX('Flow probs &amp; rates'!Y$5:Y$5999,A114)-INDEX('Flow probs &amp; rates'!AA$5:AA$5999,A114)</f>
        <v>0.55518388444576972</v>
      </c>
      <c r="T115" s="35"/>
      <c r="U115" s="12">
        <f t="shared" ca="1" si="28"/>
        <v>-1.0491798984847308E-2</v>
      </c>
      <c r="V115" s="12">
        <f t="shared" ca="1" si="29"/>
        <v>0.55518388444576972</v>
      </c>
      <c r="X115" s="35"/>
      <c r="Y115" s="12">
        <f ca="1"/>
        <v>1.0491798984847308E-2</v>
      </c>
      <c r="Z115" s="12">
        <f ca="1"/>
        <v>0.44481611555423028</v>
      </c>
      <c r="AB115" s="35"/>
      <c r="AC115" s="12">
        <f ca="1"/>
        <v>9.9322203937435294E-4</v>
      </c>
      <c r="AD115" s="12">
        <f ca="1"/>
        <v>0.58901887425106336</v>
      </c>
      <c r="AF115" s="35"/>
      <c r="AG115" s="12">
        <f>INDEX('Flow probs &amp; rates'!F$5:F$5999,A114)</f>
        <v>3.865673909740161E-2</v>
      </c>
      <c r="AJ115" s="12">
        <f ca="1"/>
        <v>3.8333321912928577E-2</v>
      </c>
      <c r="AK115" s="12">
        <f ca="1"/>
        <v>3.7415967846980862E-2</v>
      </c>
      <c r="AM115" s="12">
        <f t="shared" si="19"/>
        <v>-5.5278393958736044E-4</v>
      </c>
      <c r="AO115" s="12">
        <f t="shared" ca="1" si="20"/>
        <v>-1.8031459450845028E-4</v>
      </c>
      <c r="AQ115" s="12">
        <f ca="1"/>
        <v>-5.5278351888426698E-4</v>
      </c>
      <c r="AS115" s="30">
        <v>222</v>
      </c>
      <c r="AT115" s="70">
        <f t="shared" ca="1" si="21"/>
        <v>-5.8111945932859399E-4</v>
      </c>
      <c r="AU115" s="70">
        <f t="shared" ca="1" si="22"/>
        <v>-5.8109982702287842E-4</v>
      </c>
      <c r="AV115" s="12">
        <f t="shared" ca="1" si="23"/>
        <v>1.0394599970378442E-3</v>
      </c>
      <c r="AW115" s="12">
        <f t="shared" ca="1" si="24"/>
        <v>1.039468995254597E-3</v>
      </c>
    </row>
    <row r="116" spans="1:49" x14ac:dyDescent="0.35">
      <c r="A116" s="12">
        <v>57</v>
      </c>
      <c r="C116" s="35" t="str">
        <f>INDEX('Flow probs &amp; rates'!$A$5:$A$5999,$A116)</f>
        <v>1995,1</v>
      </c>
      <c r="D116" s="17">
        <f ca="1">-INDEX('Flow probs &amp; rates'!AE$5:AE$5999,A116)-INDEX('Flow probs &amp; rates'!AF$5:AF$5999,A116)-INDEX('Flow probs &amp; rates'!AJ$5:AJ$5999,A116)</f>
        <v>-4.99631537630243E-2</v>
      </c>
      <c r="E116" s="17">
        <f ca="1">INDEX('Flow probs &amp; rates'!AG$5:AG$5999,A116)-INDEX('Flow probs &amp; rates'!AJ$5:AJ$5999,A116)</f>
        <v>0.3454600111902994</v>
      </c>
      <c r="G116" s="12">
        <f t="shared" ca="1" si="25"/>
        <v>-4.99631537630243E-2</v>
      </c>
      <c r="H116" s="12">
        <f t="shared" ca="1" si="26"/>
        <v>0.3454600111902994</v>
      </c>
      <c r="J116" s="17">
        <f ca="1">INDEX('Flow probs &amp; rates'!AJ$5:AJ$5999,A116)</f>
        <v>1.9829027685039601E-2</v>
      </c>
      <c r="K116" s="35" t="str">
        <f>INDEX('Flow probs &amp; rates'!$A$5:$A$5999,$A116)</f>
        <v>1995,1</v>
      </c>
      <c r="L116" s="12">
        <f t="shared" ca="1" si="30"/>
        <v>1.9829027685039601E-2</v>
      </c>
      <c r="N116" s="17">
        <f ca="1">INDEX('Flow probs &amp; rates'!Z$5:Z$5999,A116)</f>
        <v>2.3480111864270459E-2</v>
      </c>
      <c r="O116" s="35" t="str">
        <f>INDEX('Flow probs &amp; rates'!$A$5:$A$5999,$A116)</f>
        <v>1995,1</v>
      </c>
      <c r="P116" s="12">
        <f t="shared" ca="1" si="27"/>
        <v>2.3480111864270459E-2</v>
      </c>
      <c r="R116" s="17">
        <f ca="1">1-INDEX('Flow probs &amp; rates'!U$5:U$5999,A116)-INDEX('Flow probs &amp; rates'!V$5:V$5999,A116)-INDEX('Flow probs &amp; rates'!Z$5:Z$5999,A116)</f>
        <v>0.94965623000335397</v>
      </c>
      <c r="S116" s="17">
        <f ca="1">INDEX('Flow probs &amp; rates'!W$5:W$5999,A116)-INDEX('Flow probs &amp; rates'!Z$5:Z$5999,A116)</f>
        <v>0.24961430378547145</v>
      </c>
      <c r="T116" s="35" t="str">
        <f>INDEX('Flow probs &amp; rates'!$A$5:$A$5999,$A116)</f>
        <v>1995,1</v>
      </c>
      <c r="U116" s="12">
        <f t="shared" ca="1" si="28"/>
        <v>0.94965623000335397</v>
      </c>
      <c r="V116" s="12">
        <f t="shared" ca="1" si="29"/>
        <v>0.24961430378547145</v>
      </c>
      <c r="X116" s="35" t="str">
        <f>INDEX('Flow probs &amp; rates'!$A$5:$A$5999,$A116)</f>
        <v>1995,1</v>
      </c>
      <c r="Y116" s="12">
        <f t="array" aca="1" ref="Y116:Z117" ca="1">$A$1:$B$2-U116:V117</f>
        <v>5.0343769996646026E-2</v>
      </c>
      <c r="Z116" s="12">
        <f ca="1"/>
        <v>-0.24961430378547145</v>
      </c>
      <c r="AB116" s="35" t="str">
        <f>INDEX('Flow probs &amp; rates'!$A$5:$A$5999,$A116)</f>
        <v>1995,1</v>
      </c>
      <c r="AC116" s="12">
        <f t="array" aca="1" ref="AC116:AD117" ca="1">MMULT(Y116:Z117,MMULT(U114:V115,MINVERSE(Y114:Z115)))</f>
        <v>0.97427037061925015</v>
      </c>
      <c r="AD116" s="12">
        <f ca="1"/>
        <v>0.23147419143357251</v>
      </c>
      <c r="AF116" s="35" t="str">
        <f>INDEX('Flow probs &amp; rates'!$A$5:$A$5999,$A116)</f>
        <v>1995,1</v>
      </c>
      <c r="AG116" s="12">
        <f>INDEX('Flow probs &amp; rates'!E$5:E$5999,A116)</f>
        <v>0.63011937836210252</v>
      </c>
      <c r="AI116" s="32" t="s">
        <v>516</v>
      </c>
      <c r="AJ116" s="12">
        <f t="array" aca="1" ref="AJ116:AJ117" ca="1">MMULT(U116:V117,AG116:AG117)+P116:P117</f>
        <v>0.63119289848374982</v>
      </c>
      <c r="AK116" s="12">
        <f t="array" aca="1" ref="AK116:AK117" ca="1">MMULT(-1*MINVERSE(G116:H117),L116:L117)</f>
        <v>0.64261577161916628</v>
      </c>
      <c r="AM116" s="12">
        <f t="shared" si="19"/>
        <v>1.4813800842319313E-3</v>
      </c>
      <c r="AO116" s="12">
        <f t="shared" ca="1" si="20"/>
        <v>-7.8009411115822491E-3</v>
      </c>
      <c r="AQ116" s="12">
        <f t="array" aca="1" ref="AQ116:AQ117" ca="1">MMULT(Y116:Z117,AO116:AO117)+MMULT(AC116:AD117,AM114:AM115)</f>
        <v>1.4813626989396513E-3</v>
      </c>
      <c r="AS116" s="30">
        <v>224</v>
      </c>
      <c r="AT116" s="70">
        <f t="shared" ca="1" si="21"/>
        <v>1.1255112439345627E-3</v>
      </c>
      <c r="AU116" s="70">
        <f t="shared" ca="1" si="22"/>
        <v>1.1255488177998097E-3</v>
      </c>
      <c r="AV116" s="12">
        <f t="shared" ca="1" si="23"/>
        <v>-1.0294398214835826E-3</v>
      </c>
      <c r="AW116" s="12">
        <f t="shared" ca="1" si="24"/>
        <v>-1.0294333505764316E-3</v>
      </c>
    </row>
    <row r="117" spans="1:49" x14ac:dyDescent="0.35">
      <c r="C117" s="35"/>
      <c r="D117" s="17">
        <f ca="1">INDEX('Flow probs &amp; rates'!AE$5:AE$5999,A116)-INDEX('Flow probs &amp; rates'!AK$5:AK$5999,A116)</f>
        <v>-1.17643895134565E-2</v>
      </c>
      <c r="E117" s="17">
        <f ca="1">-INDEX('Flow probs &amp; rates'!AG$5:AG$5999,A116)-INDEX('Flow probs &amp; rates'!AI$5:AI$5999,A116)-INDEX('Flow probs &amp; rates'!AK$5:AK$5999,A116)</f>
        <v>-0.62618862990065538</v>
      </c>
      <c r="G117" s="12">
        <f t="shared" ca="1" si="25"/>
        <v>-1.17643895134565E-2</v>
      </c>
      <c r="H117" s="12">
        <f t="shared" ca="1" si="26"/>
        <v>-0.62618862990065538</v>
      </c>
      <c r="J117" s="17">
        <f ca="1">INDEX('Flow probs &amp; rates'!AK$5:AK$5999,A116)</f>
        <v>2.9815513056662399E-2</v>
      </c>
      <c r="K117" s="35"/>
      <c r="L117" s="12">
        <f t="shared" ca="1" si="30"/>
        <v>2.9815513056662399E-2</v>
      </c>
      <c r="N117" s="17">
        <f ca="1">INDEX('Flow probs &amp; rates'!AA$5:AA$5999,A116)</f>
        <v>2.2049505597459964E-2</v>
      </c>
      <c r="O117" s="35"/>
      <c r="P117" s="12">
        <f t="shared" ca="1" si="27"/>
        <v>2.2049505597459964E-2</v>
      </c>
      <c r="R117" s="17">
        <f ca="1">INDEX('Flow probs &amp; rates'!U$5:U$5999,A116)-INDEX('Flow probs &amp; rates'!AA$5:AA$5999,A116)</f>
        <v>-8.5001200306894596E-3</v>
      </c>
      <c r="S117" s="17">
        <f ca="1">1-INDEX('Flow probs &amp; rates'!W$5:W$5999,A116)-INDEX('Flow probs &amp; rates'!Y$5:Y$5999,A116)-INDEX('Flow probs &amp; rates'!AA$5:AA$5999,A116)</f>
        <v>0.53329757499635533</v>
      </c>
      <c r="T117" s="35"/>
      <c r="U117" s="12">
        <f t="shared" ca="1" si="28"/>
        <v>-8.5001200306894596E-3</v>
      </c>
      <c r="V117" s="12">
        <f t="shared" ca="1" si="29"/>
        <v>0.53329757499635533</v>
      </c>
      <c r="X117" s="35"/>
      <c r="Y117" s="12">
        <f ca="1"/>
        <v>8.5001200306894596E-3</v>
      </c>
      <c r="Z117" s="12">
        <f ca="1"/>
        <v>0.46670242500364467</v>
      </c>
      <c r="AB117" s="35"/>
      <c r="AC117" s="12">
        <f ca="1"/>
        <v>-5.4197691766514733E-2</v>
      </c>
      <c r="AD117" s="12">
        <f ca="1"/>
        <v>0.55828192417518663</v>
      </c>
      <c r="AF117" s="35"/>
      <c r="AG117" s="12">
        <f>INDEX('Flow probs &amp; rates'!F$5:F$5999,A116)</f>
        <v>3.7321552374156783E-2</v>
      </c>
      <c r="AJ117" s="12">
        <f ca="1"/>
        <v>3.659690862395594E-2</v>
      </c>
      <c r="AK117" s="12">
        <f ca="1"/>
        <v>3.5541256658357008E-2</v>
      </c>
      <c r="AM117" s="12">
        <f t="shared" si="19"/>
        <v>-1.3351867232448272E-3</v>
      </c>
      <c r="AO117" s="12">
        <f t="shared" ca="1" si="20"/>
        <v>-1.8747111886238538E-3</v>
      </c>
      <c r="AQ117" s="12">
        <f ca="1"/>
        <v>-1.3351904858076649E-3</v>
      </c>
      <c r="AS117" s="30">
        <v>226</v>
      </c>
      <c r="AT117" s="70">
        <f t="shared" ca="1" si="21"/>
        <v>-3.149493729285302E-4</v>
      </c>
      <c r="AU117" s="70">
        <f t="shared" ca="1" si="22"/>
        <v>-3.1499000740491708E-4</v>
      </c>
      <c r="AV117" s="12">
        <f t="shared" ca="1" si="23"/>
        <v>7.1878686792732627E-4</v>
      </c>
      <c r="AW117" s="12">
        <f t="shared" ca="1" si="24"/>
        <v>7.1878038434103851E-4</v>
      </c>
    </row>
    <row r="118" spans="1:49" x14ac:dyDescent="0.35">
      <c r="A118" s="12">
        <v>58</v>
      </c>
      <c r="C118" s="35" t="str">
        <f>INDEX('Flow probs &amp; rates'!$A$5:$A$5999,$A118)</f>
        <v>1995,2</v>
      </c>
      <c r="D118" s="17">
        <f ca="1">-INDEX('Flow probs &amp; rates'!AE$5:AE$5999,A118)-INDEX('Flow probs &amp; rates'!AF$5:AF$5999,A118)-INDEX('Flow probs &amp; rates'!AJ$5:AJ$5999,A118)</f>
        <v>-4.7019805096120103E-2</v>
      </c>
      <c r="E118" s="17">
        <f ca="1">INDEX('Flow probs &amp; rates'!AG$5:AG$5999,A118)-INDEX('Flow probs &amp; rates'!AJ$5:AJ$5999,A118)</f>
        <v>0.34666347618507787</v>
      </c>
      <c r="G118" s="12">
        <f t="shared" ca="1" si="25"/>
        <v>-4.7019805096120103E-2</v>
      </c>
      <c r="H118" s="12">
        <f t="shared" ca="1" si="26"/>
        <v>0.34666347618507787</v>
      </c>
      <c r="J118" s="17">
        <f ca="1">INDEX('Flow probs &amp; rates'!AJ$5:AJ$5999,A118)</f>
        <v>1.7382571116278101E-2</v>
      </c>
      <c r="K118" s="35" t="str">
        <f>INDEX('Flow probs &amp; rates'!$A$5:$A$5999,$A118)</f>
        <v>1995,2</v>
      </c>
      <c r="L118" s="12">
        <f t="shared" ca="1" si="30"/>
        <v>1.7382571116278101E-2</v>
      </c>
      <c r="N118" s="17">
        <f ca="1">INDEX('Flow probs &amp; rates'!Z$5:Z$5999,A118)</f>
        <v>2.1096529746348017E-2</v>
      </c>
      <c r="O118" s="35" t="str">
        <f>INDEX('Flow probs &amp; rates'!$A$5:$A$5999,$A118)</f>
        <v>1995,2</v>
      </c>
      <c r="P118" s="12">
        <f t="shared" ca="1" si="27"/>
        <v>2.1096529746348017E-2</v>
      </c>
      <c r="R118" s="17">
        <f ca="1">1-INDEX('Flow probs &amp; rates'!U$5:U$5999,A118)-INDEX('Flow probs &amp; rates'!V$5:V$5999,A118)-INDEX('Flow probs &amp; rates'!Z$5:Z$5999,A118)</f>
        <v>0.95246926206797411</v>
      </c>
      <c r="S118" s="17">
        <f ca="1">INDEX('Flow probs &amp; rates'!W$5:W$5999,A118)-INDEX('Flow probs &amp; rates'!Z$5:Z$5999,A118)</f>
        <v>0.25150810970800036</v>
      </c>
      <c r="T118" s="35" t="str">
        <f>INDEX('Flow probs &amp; rates'!$A$5:$A$5999,$A118)</f>
        <v>1995,2</v>
      </c>
      <c r="U118" s="12">
        <f t="shared" ca="1" si="28"/>
        <v>0.95246926206797411</v>
      </c>
      <c r="V118" s="12">
        <f t="shared" ca="1" si="29"/>
        <v>0.25150810970800036</v>
      </c>
      <c r="X118" s="35" t="str">
        <f>INDEX('Flow probs &amp; rates'!$A$5:$A$5999,$A118)</f>
        <v>1995,2</v>
      </c>
      <c r="Y118" s="12">
        <f t="array" aca="1" ref="Y118:Z119" ca="1">$A$1:$B$2-U118:V119</f>
        <v>4.753073793202589E-2</v>
      </c>
      <c r="Z118" s="12">
        <f ca="1"/>
        <v>-0.25150810970800036</v>
      </c>
      <c r="AB118" s="35" t="str">
        <f>INDEX('Flow probs &amp; rates'!$A$5:$A$5999,$A118)</f>
        <v>1995,2</v>
      </c>
      <c r="AC118" s="12">
        <f t="array" aca="1" ref="AC118:AD119" ca="1">MMULT(Y118:Z119,MMULT(U116:V117,MINVERSE(Y116:Z117)))</f>
        <v>0.90184914412422856</v>
      </c>
      <c r="AD118" s="12">
        <f ca="1"/>
        <v>0.22037625642808231</v>
      </c>
      <c r="AF118" s="35" t="str">
        <f>INDEX('Flow probs &amp; rates'!$A$5:$A$5999,$A118)</f>
        <v>1995,2</v>
      </c>
      <c r="AG118" s="12">
        <f>INDEX('Flow probs &amp; rates'!E$5:E$5999,A118)</f>
        <v>0.63065254215862265</v>
      </c>
      <c r="AI118" s="32" t="s">
        <v>517</v>
      </c>
      <c r="AJ118" s="12">
        <f t="array" aca="1" ref="AJ118:AJ119" ca="1">MMULT(U118:V119,AG118:AG119)+P118:P119</f>
        <v>0.63096846091500103</v>
      </c>
      <c r="AK118" s="12">
        <f t="array" aca="1" ref="AK118:AK119" ca="1">MMULT(-1*MINVERSE(G118:H119),L118:L119)</f>
        <v>0.63241063799061914</v>
      </c>
      <c r="AM118" s="12">
        <f t="shared" si="19"/>
        <v>5.3316379652013079E-4</v>
      </c>
      <c r="AO118" s="12">
        <f t="shared" ca="1" si="20"/>
        <v>-1.0205133628547136E-2</v>
      </c>
      <c r="AQ118" s="12">
        <f t="array" aca="1" ref="AQ118:AQ119" ca="1">MMULT(Y118:Z119,AO118:AO119)+MMULT(AC118:AD119,AM116:AM117)</f>
        <v>5.3317510187084335E-4</v>
      </c>
      <c r="AS118" s="30">
        <v>228</v>
      </c>
      <c r="AT118" s="70">
        <f t="shared" ca="1" si="21"/>
        <v>-4.3259249450577908E-4</v>
      </c>
      <c r="AU118" s="70">
        <f t="shared" ca="1" si="22"/>
        <v>-4.3259014102556097E-4</v>
      </c>
      <c r="AV118" s="12">
        <f t="shared" ca="1" si="23"/>
        <v>3.290321135485906E-4</v>
      </c>
      <c r="AW118" s="12">
        <f t="shared" ca="1" si="24"/>
        <v>3.2903230023500194E-4</v>
      </c>
    </row>
    <row r="119" spans="1:49" x14ac:dyDescent="0.35">
      <c r="C119" s="35"/>
      <c r="D119" s="17">
        <f ca="1">INDEX('Flow probs &amp; rates'!AE$5:AE$5999,A118)-INDEX('Flow probs &amp; rates'!AK$5:AK$5999,A118)</f>
        <v>-1.1614580128608498E-2</v>
      </c>
      <c r="E119" s="17">
        <f ca="1">-INDEX('Flow probs &amp; rates'!AG$5:AG$5999,A118)-INDEX('Flow probs &amp; rates'!AI$5:AI$5999,A118)-INDEX('Flow probs &amp; rates'!AK$5:AK$5999,A118)</f>
        <v>-0.62074399926889579</v>
      </c>
      <c r="G119" s="12">
        <f t="shared" ca="1" si="25"/>
        <v>-1.1614580128608498E-2</v>
      </c>
      <c r="H119" s="12">
        <f t="shared" ca="1" si="26"/>
        <v>-0.62074399926889579</v>
      </c>
      <c r="J119" s="17">
        <f ca="1">INDEX('Flow probs &amp; rates'!AK$5:AK$5999,A118)</f>
        <v>2.9465218900714799E-2</v>
      </c>
      <c r="K119" s="35"/>
      <c r="L119" s="12">
        <f t="shared" ca="1" si="30"/>
        <v>2.9465218900714799E-2</v>
      </c>
      <c r="N119" s="17">
        <f ca="1">INDEX('Flow probs &amp; rates'!AA$5:AA$5999,A118)</f>
        <v>2.1855375485773668E-2</v>
      </c>
      <c r="O119" s="35"/>
      <c r="P119" s="12">
        <f t="shared" ca="1" si="27"/>
        <v>2.1855375485773668E-2</v>
      </c>
      <c r="R119" s="17">
        <f ca="1">INDEX('Flow probs &amp; rates'!U$5:U$5999,A118)-INDEX('Flow probs &amp; rates'!AA$5:AA$5999,A118)</f>
        <v>-8.4261818301879284E-3</v>
      </c>
      <c r="S119" s="17">
        <f ca="1">1-INDEX('Flow probs &amp; rates'!W$5:W$5999,A118)-INDEX('Flow probs &amp; rates'!Y$5:Y$5999,A118)-INDEX('Flow probs &amp; rates'!AA$5:AA$5999,A118)</f>
        <v>0.53622278285576186</v>
      </c>
      <c r="T119" s="35"/>
      <c r="U119" s="12">
        <f t="shared" ca="1" si="28"/>
        <v>-8.4261818301879284E-3</v>
      </c>
      <c r="V119" s="12">
        <f t="shared" ca="1" si="29"/>
        <v>0.53622278285576186</v>
      </c>
      <c r="X119" s="35"/>
      <c r="Y119" s="12">
        <f ca="1"/>
        <v>8.4261818301879284E-3</v>
      </c>
      <c r="Z119" s="12">
        <f ca="1"/>
        <v>0.46377721714423814</v>
      </c>
      <c r="AB119" s="35"/>
      <c r="AC119" s="12">
        <f ca="1"/>
        <v>-8.802588218933205E-3</v>
      </c>
      <c r="AD119" s="12">
        <f ca="1"/>
        <v>0.52975364081509224</v>
      </c>
      <c r="AF119" s="35"/>
      <c r="AG119" s="12">
        <f>INDEX('Flow probs &amp; rates'!F$5:F$5999,A118)</f>
        <v>3.6558541703537027E-2</v>
      </c>
      <c r="AJ119" s="12">
        <f ca="1"/>
        <v>3.6144905463293908E-2</v>
      </c>
      <c r="AK119" s="12">
        <f ca="1"/>
        <v>3.5634713984574996E-2</v>
      </c>
      <c r="AM119" s="12">
        <f t="shared" si="19"/>
        <v>-7.6301067061975564E-4</v>
      </c>
      <c r="AO119" s="12">
        <f t="shared" ca="1" si="20"/>
        <v>9.3457326217988301E-5</v>
      </c>
      <c r="AQ119" s="12">
        <f ca="1"/>
        <v>-7.6300693956452633E-4</v>
      </c>
      <c r="AS119" s="30">
        <v>230</v>
      </c>
      <c r="AT119" s="70">
        <f t="shared" ca="1" si="21"/>
        <v>2.0589645565516346E-4</v>
      </c>
      <c r="AU119" s="70">
        <f t="shared" ca="1" si="22"/>
        <v>2.0589222964222657E-4</v>
      </c>
      <c r="AV119" s="12">
        <f t="shared" ca="1" si="23"/>
        <v>-9.279984786438461E-4</v>
      </c>
      <c r="AW119" s="12">
        <f t="shared" ca="1" si="24"/>
        <v>-9.2800225978879576E-4</v>
      </c>
    </row>
    <row r="120" spans="1:49" x14ac:dyDescent="0.35">
      <c r="A120" s="12">
        <v>59</v>
      </c>
      <c r="C120" s="35" t="str">
        <f>INDEX('Flow probs &amp; rates'!$A$5:$A$5999,$A120)</f>
        <v>1995,3</v>
      </c>
      <c r="D120" s="17">
        <f ca="1">-INDEX('Flow probs &amp; rates'!AE$5:AE$5999,A120)-INDEX('Flow probs &amp; rates'!AF$5:AF$5999,A120)-INDEX('Flow probs &amp; rates'!AJ$5:AJ$5999,A120)</f>
        <v>-4.5914542529746298E-2</v>
      </c>
      <c r="E120" s="17">
        <f ca="1">INDEX('Flow probs &amp; rates'!AG$5:AG$5999,A120)-INDEX('Flow probs &amp; rates'!AJ$5:AJ$5999,A120)</f>
        <v>0.32340867655809924</v>
      </c>
      <c r="G120" s="12">
        <f t="shared" ca="1" si="25"/>
        <v>-4.5914542529746298E-2</v>
      </c>
      <c r="H120" s="12">
        <f t="shared" ca="1" si="26"/>
        <v>0.32340867655809924</v>
      </c>
      <c r="J120" s="17">
        <f ca="1">INDEX('Flow probs &amp; rates'!AJ$5:AJ$5999,A120)</f>
        <v>1.67407001793968E-2</v>
      </c>
      <c r="K120" s="35" t="str">
        <f>INDEX('Flow probs &amp; rates'!$A$5:$A$5999,$A120)</f>
        <v>1995,3</v>
      </c>
      <c r="L120" s="12">
        <f t="shared" ca="1" si="30"/>
        <v>1.67407001793968E-2</v>
      </c>
      <c r="N120" s="17">
        <f ca="1">INDEX('Flow probs &amp; rates'!Z$5:Z$5999,A120)</f>
        <v>2.0181930130768726E-2</v>
      </c>
      <c r="O120" s="35" t="str">
        <f>INDEX('Flow probs &amp; rates'!$A$5:$A$5999,$A120)</f>
        <v>1995,3</v>
      </c>
      <c r="P120" s="12">
        <f t="shared" ca="1" si="27"/>
        <v>2.0181930130768726E-2</v>
      </c>
      <c r="R120" s="17">
        <f ca="1">1-INDEX('Flow probs &amp; rates'!U$5:U$5999,A120)-INDEX('Flow probs &amp; rates'!V$5:V$5999,A120)-INDEX('Flow probs &amp; rates'!Z$5:Z$5999,A120)</f>
        <v>0.95371450063163798</v>
      </c>
      <c r="S120" s="17">
        <f ca="1">INDEX('Flow probs &amp; rates'!W$5:W$5999,A120)-INDEX('Flow probs &amp; rates'!Z$5:Z$5999,A120)</f>
        <v>0.2394272648137086</v>
      </c>
      <c r="T120" s="35" t="str">
        <f>INDEX('Flow probs &amp; rates'!$A$5:$A$5999,$A120)</f>
        <v>1995,3</v>
      </c>
      <c r="U120" s="12">
        <f t="shared" ca="1" si="28"/>
        <v>0.95371450063163798</v>
      </c>
      <c r="V120" s="12">
        <f t="shared" ca="1" si="29"/>
        <v>0.2394272648137086</v>
      </c>
      <c r="X120" s="35" t="str">
        <f>INDEX('Flow probs &amp; rates'!$A$5:$A$5999,$A120)</f>
        <v>1995,3</v>
      </c>
      <c r="Y120" s="12">
        <f t="array" aca="1" ref="Y120:Z121" ca="1">$A$1:$B$2-U120:V121</f>
        <v>4.6285499368362015E-2</v>
      </c>
      <c r="Z120" s="12">
        <f ca="1"/>
        <v>-0.2394272648137086</v>
      </c>
      <c r="AB120" s="35" t="str">
        <f>INDEX('Flow probs &amp; rates'!$A$5:$A$5999,$A120)</f>
        <v>1995,3</v>
      </c>
      <c r="AC120" s="12">
        <f t="array" aca="1" ref="AC120:AD121" ca="1">MMULT(Y120:Z121,MMULT(U118:V119,MINVERSE(Y118:Z119)))</f>
        <v>0.92560082518692166</v>
      </c>
      <c r="AD120" s="12">
        <f ca="1"/>
        <v>0.25022992467073379</v>
      </c>
      <c r="AF120" s="35" t="str">
        <f>INDEX('Flow probs &amp; rates'!$A$5:$A$5999,$A120)</f>
        <v>1995,3</v>
      </c>
      <c r="AG120" s="12">
        <f>INDEX('Flow probs &amp; rates'!E$5:E$5999,A120)</f>
        <v>0.6303975160933083</v>
      </c>
      <c r="AI120" s="32" t="s">
        <v>518</v>
      </c>
      <c r="AJ120" s="12">
        <f t="array" aca="1" ref="AJ120:AJ121" ca="1">MMULT(U120:V121,AG120:AG121)+P120:P121</f>
        <v>0.63033038234258332</v>
      </c>
      <c r="AK120" s="12">
        <f t="array" aca="1" ref="AK120:AK121" ca="1">MMULT(-1*MINVERSE(G120:H121),L120:L121)</f>
        <v>0.63351862628861499</v>
      </c>
      <c r="AM120" s="12">
        <f t="shared" si="19"/>
        <v>-2.5502606531435656E-4</v>
      </c>
      <c r="AO120" s="12">
        <f t="shared" ca="1" si="20"/>
        <v>1.1079882979958544E-3</v>
      </c>
      <c r="AQ120" s="12">
        <f t="array" aca="1" ref="AQ120:AQ121" ca="1">MMULT(Y120:Z121,AO120:AO121)+MMULT(AC120:AD121,AM118:AM119)</f>
        <v>-2.5502119477921036E-4</v>
      </c>
      <c r="AS120" s="30">
        <v>232</v>
      </c>
      <c r="AT120" s="70">
        <f t="shared" ca="1" si="21"/>
        <v>-1.3984772379871391E-4</v>
      </c>
      <c r="AU120" s="70">
        <f t="shared" ca="1" si="22"/>
        <v>-1.3984517794776992E-4</v>
      </c>
      <c r="AV120" s="12">
        <f t="shared" ca="1" si="23"/>
        <v>3.3927105551519871E-4</v>
      </c>
      <c r="AW120" s="12">
        <f t="shared" ca="1" si="24"/>
        <v>3.3927404429918517E-4</v>
      </c>
    </row>
    <row r="121" spans="1:49" x14ac:dyDescent="0.35">
      <c r="C121" s="35"/>
      <c r="D121" s="17">
        <f ca="1">INDEX('Flow probs &amp; rates'!AE$5:AE$5999,A120)-INDEX('Flow probs &amp; rates'!AK$5:AK$5999,A120)</f>
        <v>-1.08129775308063E-2</v>
      </c>
      <c r="E121" s="17">
        <f ca="1">-INDEX('Flow probs &amp; rates'!AG$5:AG$5999,A120)-INDEX('Flow probs &amp; rates'!AI$5:AI$5999,A120)-INDEX('Flow probs &amp; rates'!AK$5:AK$5999,A120)</f>
        <v>-0.57777691151107324</v>
      </c>
      <c r="G121" s="12">
        <f t="shared" ca="1" si="25"/>
        <v>-1.08129775308063E-2</v>
      </c>
      <c r="H121" s="12">
        <f t="shared" ca="1" si="26"/>
        <v>-0.57777691151107324</v>
      </c>
      <c r="J121" s="17">
        <f ca="1">INDEX('Flow probs &amp; rates'!AK$5:AK$5999,A120)</f>
        <v>2.8908448958805299E-2</v>
      </c>
      <c r="K121" s="35"/>
      <c r="L121" s="12">
        <f t="shared" ca="1" si="30"/>
        <v>2.8908448958805299E-2</v>
      </c>
      <c r="N121" s="17">
        <f ca="1">INDEX('Flow probs &amp; rates'!AA$5:AA$5999,A120)</f>
        <v>2.1870974611519319E-2</v>
      </c>
      <c r="O121" s="35"/>
      <c r="P121" s="12">
        <f t="shared" ca="1" si="27"/>
        <v>2.1870974611519319E-2</v>
      </c>
      <c r="R121" s="17">
        <f ca="1">INDEX('Flow probs &amp; rates'!U$5:U$5999,A120)-INDEX('Flow probs &amp; rates'!AA$5:AA$5999,A120)</f>
        <v>-8.0051043492645555E-3</v>
      </c>
      <c r="S121" s="17">
        <f ca="1">1-INDEX('Flow probs &amp; rates'!W$5:W$5999,A120)-INDEX('Flow probs &amp; rates'!Y$5:Y$5999,A120)-INDEX('Flow probs &amp; rates'!AA$5:AA$5999,A120)</f>
        <v>0.55996388014859277</v>
      </c>
      <c r="T121" s="35"/>
      <c r="U121" s="12">
        <f t="shared" ca="1" si="28"/>
        <v>-8.0051043492645555E-3</v>
      </c>
      <c r="V121" s="12">
        <f t="shared" ca="1" si="29"/>
        <v>0.55996388014859277</v>
      </c>
      <c r="X121" s="35"/>
      <c r="Y121" s="12">
        <f ca="1"/>
        <v>8.0051043492645555E-3</v>
      </c>
      <c r="Z121" s="12">
        <f ca="1"/>
        <v>0.44003611985140723</v>
      </c>
      <c r="AB121" s="35"/>
      <c r="AC121" s="12">
        <f ca="1"/>
        <v>-7.8080810149261382E-3</v>
      </c>
      <c r="AD121" s="12">
        <f ca="1"/>
        <v>0.50887999018882601</v>
      </c>
      <c r="AF121" s="35"/>
      <c r="AG121" s="12">
        <f>INDEX('Flow probs &amp; rates'!F$5:F$5999,A120)</f>
        <v>3.7293998068297321E-2</v>
      </c>
      <c r="AJ121" s="12">
        <f ca="1"/>
        <v>3.770786857825309E-2</v>
      </c>
      <c r="AK121" s="12">
        <f ca="1"/>
        <v>3.817775658378221E-2</v>
      </c>
      <c r="AM121" s="12">
        <f t="shared" si="19"/>
        <v>7.354563647602938E-4</v>
      </c>
      <c r="AO121" s="12">
        <f t="shared" ca="1" si="20"/>
        <v>2.5430425992072139E-3</v>
      </c>
      <c r="AQ121" s="12">
        <f ca="1"/>
        <v>7.3545631121879488E-4</v>
      </c>
      <c r="AS121" s="30">
        <v>234</v>
      </c>
      <c r="AT121" s="70">
        <f t="shared" ca="1" si="21"/>
        <v>6.9742094106695074E-4</v>
      </c>
      <c r="AU121" s="70">
        <f t="shared" ca="1" si="22"/>
        <v>6.9742366024683352E-4</v>
      </c>
      <c r="AV121" s="12">
        <f t="shared" ca="1" si="23"/>
        <v>-6.8696209277833986E-4</v>
      </c>
      <c r="AW121" s="12">
        <f t="shared" ca="1" si="24"/>
        <v>-6.8696107178770538E-4</v>
      </c>
    </row>
    <row r="122" spans="1:49" x14ac:dyDescent="0.35">
      <c r="A122" s="12">
        <v>60</v>
      </c>
      <c r="C122" s="35" t="str">
        <f>INDEX('Flow probs &amp; rates'!$A$5:$A$5999,$A122)</f>
        <v>1995,4</v>
      </c>
      <c r="D122" s="17">
        <f ca="1">-INDEX('Flow probs &amp; rates'!AE$5:AE$5999,A122)-INDEX('Flow probs &amp; rates'!AF$5:AF$5999,A122)-INDEX('Flow probs &amp; rates'!AJ$5:AJ$5999,A122)</f>
        <v>-4.4117031091869201E-2</v>
      </c>
      <c r="E122" s="17">
        <f ca="1">INDEX('Flow probs &amp; rates'!AG$5:AG$5999,A122)-INDEX('Flow probs &amp; rates'!AJ$5:AJ$5999,A122)</f>
        <v>0.34005143106742663</v>
      </c>
      <c r="G122" s="12">
        <f t="shared" ca="1" si="25"/>
        <v>-4.4117031091869201E-2</v>
      </c>
      <c r="H122" s="12">
        <f t="shared" ca="1" si="26"/>
        <v>0.34005143106742663</v>
      </c>
      <c r="J122" s="17">
        <f ca="1">INDEX('Flow probs &amp; rates'!AJ$5:AJ$5999,A122)</f>
        <v>1.6251451387724401E-2</v>
      </c>
      <c r="K122" s="35" t="str">
        <f>INDEX('Flow probs &amp; rates'!$A$5:$A$5999,$A122)</f>
        <v>1995,4</v>
      </c>
      <c r="L122" s="12">
        <f t="shared" ca="1" si="30"/>
        <v>1.6251451387724401E-2</v>
      </c>
      <c r="N122" s="17">
        <f ca="1">INDEX('Flow probs &amp; rates'!Z$5:Z$5999,A122)</f>
        <v>1.9846167721500985E-2</v>
      </c>
      <c r="O122" s="35" t="str">
        <f>INDEX('Flow probs &amp; rates'!$A$5:$A$5999,$A122)</f>
        <v>1995,4</v>
      </c>
      <c r="P122" s="12">
        <f t="shared" ca="1" si="27"/>
        <v>1.9846167721500985E-2</v>
      </c>
      <c r="R122" s="17">
        <f ca="1">1-INDEX('Flow probs &amp; rates'!U$5:U$5999,A122)-INDEX('Flow probs &amp; rates'!V$5:V$5999,A122)-INDEX('Flow probs &amp; rates'!Z$5:Z$5999,A122)</f>
        <v>0.95518388341630189</v>
      </c>
      <c r="S122" s="17">
        <f ca="1">INDEX('Flow probs &amp; rates'!W$5:W$5999,A122)-INDEX('Flow probs &amp; rates'!Z$5:Z$5999,A122)</f>
        <v>0.25002557315308405</v>
      </c>
      <c r="T122" s="35" t="str">
        <f>INDEX('Flow probs &amp; rates'!$A$5:$A$5999,$A122)</f>
        <v>1995,4</v>
      </c>
      <c r="U122" s="12">
        <f t="shared" ca="1" si="28"/>
        <v>0.95518388341630189</v>
      </c>
      <c r="V122" s="12">
        <f t="shared" ca="1" si="29"/>
        <v>0.25002557315308405</v>
      </c>
      <c r="X122" s="35" t="str">
        <f>INDEX('Flow probs &amp; rates'!$A$5:$A$5999,$A122)</f>
        <v>1995,4</v>
      </c>
      <c r="Y122" s="12">
        <f t="array" aca="1" ref="Y122:Z123" ca="1">$A$1:$B$2-U122:V123</f>
        <v>4.4816116583698107E-2</v>
      </c>
      <c r="Z122" s="12">
        <f ca="1"/>
        <v>-0.25002557315308405</v>
      </c>
      <c r="AB122" s="35" t="str">
        <f>INDEX('Flow probs &amp; rates'!$A$5:$A$5999,$A122)</f>
        <v>1995,4</v>
      </c>
      <c r="AC122" s="12">
        <f t="array" aca="1" ref="AC122:AD123" ca="1">MMULT(Y122:Z123,MMULT(U120:V121,MINVERSE(Y120:Z121)))</f>
        <v>0.92997554314925157</v>
      </c>
      <c r="AD122" s="12">
        <f ca="1"/>
        <v>0.21222442104396738</v>
      </c>
      <c r="AF122" s="35" t="str">
        <f>INDEX('Flow probs &amp; rates'!$A$5:$A$5999,$A122)</f>
        <v>1995,4</v>
      </c>
      <c r="AG122" s="12">
        <f>INDEX('Flow probs &amp; rates'!E$5:E$5999,A122)</f>
        <v>0.63131616848169392</v>
      </c>
      <c r="AI122" s="32" t="s">
        <v>519</v>
      </c>
      <c r="AJ122" s="12">
        <f t="array" aca="1" ref="AJ122:AJ123" ca="1">MMULT(U122:V123,AG122:AG123)+P122:P123</f>
        <v>0.63194989454103234</v>
      </c>
      <c r="AK122" s="12">
        <f t="array" aca="1" ref="AK122:AK123" ca="1">MMULT(-1*MINVERSE(G122:H123),L122:L123)</f>
        <v>0.63796120740786955</v>
      </c>
      <c r="AM122" s="12">
        <f t="shared" si="19"/>
        <v>9.1865238838562124E-4</v>
      </c>
      <c r="AO122" s="12">
        <f t="shared" ca="1" si="20"/>
        <v>4.4425811192545517E-3</v>
      </c>
      <c r="AQ122" s="12">
        <f t="array" aca="1" ref="AQ122:AQ123" ca="1">MMULT(Y122:Z123,AO122:AO123)+MMULT(AC122:AD123,AM120:AM121)</f>
        <v>9.1863391731024629E-4</v>
      </c>
      <c r="AS122" s="30">
        <v>236</v>
      </c>
      <c r="AT122" s="70">
        <f t="shared" ca="1" si="21"/>
        <v>9.5073008245150081E-4</v>
      </c>
      <c r="AU122" s="70">
        <f t="shared" ca="1" si="22"/>
        <v>9.5073103277650798E-4</v>
      </c>
      <c r="AV122" s="12">
        <f t="shared" ca="1" si="23"/>
        <v>-3.2143114668231609E-4</v>
      </c>
      <c r="AW122" s="12">
        <f t="shared" ca="1" si="24"/>
        <v>-3.2143046673215232E-4</v>
      </c>
    </row>
    <row r="123" spans="1:49" x14ac:dyDescent="0.35">
      <c r="C123" s="35"/>
      <c r="D123" s="17">
        <f ca="1">INDEX('Flow probs &amp; rates'!AE$5:AE$5999,A122)-INDEX('Flow probs &amp; rates'!AK$5:AK$5999,A122)</f>
        <v>-1.2159416567966097E-2</v>
      </c>
      <c r="E123" s="17">
        <f ca="1">-INDEX('Flow probs &amp; rates'!AG$5:AG$5999,A122)-INDEX('Flow probs &amp; rates'!AI$5:AI$5999,A122)-INDEX('Flow probs &amp; rates'!AK$5:AK$5999,A122)</f>
        <v>-0.59475513717959727</v>
      </c>
      <c r="G123" s="12">
        <f t="shared" ca="1" si="25"/>
        <v>-1.2159416567966097E-2</v>
      </c>
      <c r="H123" s="12">
        <f t="shared" ca="1" si="26"/>
        <v>-0.59475513717959727</v>
      </c>
      <c r="J123" s="17">
        <f ca="1">INDEX('Flow probs &amp; rates'!AK$5:AK$5999,A122)</f>
        <v>2.8559154205107198E-2</v>
      </c>
      <c r="K123" s="35"/>
      <c r="L123" s="12">
        <f t="shared" ca="1" si="30"/>
        <v>2.8559154205107198E-2</v>
      </c>
      <c r="N123" s="17">
        <f ca="1">INDEX('Flow probs &amp; rates'!AA$5:AA$5999,A122)</f>
        <v>2.1431126895465891E-2</v>
      </c>
      <c r="O123" s="35"/>
      <c r="P123" s="12">
        <f t="shared" ca="1" si="27"/>
        <v>2.1431126895465891E-2</v>
      </c>
      <c r="R123" s="17">
        <f ca="1">INDEX('Flow probs &amp; rates'!U$5:U$5999,A122)-INDEX('Flow probs &amp; rates'!AA$5:AA$5999,A122)</f>
        <v>-8.9397156584224806E-3</v>
      </c>
      <c r="S123" s="17">
        <f ca="1">1-INDEX('Flow probs &amp; rates'!W$5:W$5999,A122)-INDEX('Flow probs &amp; rates'!Y$5:Y$5999,A122)-INDEX('Flow probs &amp; rates'!AA$5:AA$5999,A122)</f>
        <v>0.55031701944015821</v>
      </c>
      <c r="T123" s="35"/>
      <c r="U123" s="12">
        <f t="shared" ca="1" si="28"/>
        <v>-8.9397156584224806E-3</v>
      </c>
      <c r="V123" s="12">
        <f t="shared" ca="1" si="29"/>
        <v>0.55031701944015821</v>
      </c>
      <c r="X123" s="35"/>
      <c r="Y123" s="12">
        <f ca="1"/>
        <v>8.9397156584224806E-3</v>
      </c>
      <c r="Z123" s="12">
        <f ca="1"/>
        <v>0.44968298055984179</v>
      </c>
      <c r="AB123" s="35"/>
      <c r="AC123" s="12">
        <f ca="1"/>
        <v>6.050395181988133E-3</v>
      </c>
      <c r="AD123" s="12">
        <f ca="1"/>
        <v>0.58039614555980035</v>
      </c>
      <c r="AF123" s="35"/>
      <c r="AG123" s="12">
        <f>INDEX('Flow probs &amp; rates'!F$5:F$5999,A122)</f>
        <v>3.63190742097683E-2</v>
      </c>
      <c r="AJ123" s="12">
        <f ca="1"/>
        <v>3.5774344526620414E-2</v>
      </c>
      <c r="AK123" s="12">
        <f ca="1"/>
        <v>3.4975600595360257E-2</v>
      </c>
      <c r="AM123" s="12">
        <f t="shared" si="19"/>
        <v>-9.7492385852902125E-4</v>
      </c>
      <c r="AO123" s="12">
        <f t="shared" ca="1" si="20"/>
        <v>-3.2021559884219536E-3</v>
      </c>
      <c r="AQ123" s="12">
        <f ca="1"/>
        <v>-9.7492660623808066E-4</v>
      </c>
      <c r="AS123" s="30">
        <v>238</v>
      </c>
      <c r="AT123" s="70">
        <f t="shared" ca="1" si="21"/>
        <v>5.1619183540019264E-4</v>
      </c>
      <c r="AU123" s="70">
        <f t="shared" ca="1" si="22"/>
        <v>5.1619390332517591E-4</v>
      </c>
      <c r="AV123" s="12">
        <f t="shared" ca="1" si="23"/>
        <v>-3.233229486810929E-4</v>
      </c>
      <c r="AW123" s="12">
        <f t="shared" ca="1" si="24"/>
        <v>-3.233226683469627E-4</v>
      </c>
    </row>
    <row r="124" spans="1:49" x14ac:dyDescent="0.35">
      <c r="A124" s="12">
        <v>61</v>
      </c>
      <c r="C124" s="35" t="str">
        <f>INDEX('Flow probs &amp; rates'!$A$5:$A$5999,$A124)</f>
        <v>1995,5</v>
      </c>
      <c r="D124" s="17">
        <f ca="1">-INDEX('Flow probs &amp; rates'!AE$5:AE$5999,A124)-INDEX('Flow probs &amp; rates'!AF$5:AF$5999,A124)-INDEX('Flow probs &amp; rates'!AJ$5:AJ$5999,A124)</f>
        <v>-4.4346380145597296E-2</v>
      </c>
      <c r="E124" s="17">
        <f ca="1">INDEX('Flow probs &amp; rates'!AG$5:AG$5999,A124)-INDEX('Flow probs &amp; rates'!AJ$5:AJ$5999,A124)</f>
        <v>0.3350793879502062</v>
      </c>
      <c r="G124" s="12">
        <f t="shared" ca="1" si="25"/>
        <v>-4.4346380145597296E-2</v>
      </c>
      <c r="H124" s="12">
        <f t="shared" ca="1" si="26"/>
        <v>0.3350793879502062</v>
      </c>
      <c r="J124" s="17">
        <f ca="1">INDEX('Flow probs &amp; rates'!AJ$5:AJ$5999,A124)</f>
        <v>1.5604576566518801E-2</v>
      </c>
      <c r="K124" s="35" t="str">
        <f>INDEX('Flow probs &amp; rates'!$A$5:$A$5999,$A124)</f>
        <v>1995,5</v>
      </c>
      <c r="L124" s="12">
        <f t="shared" ca="1" si="30"/>
        <v>1.5604576566518801E-2</v>
      </c>
      <c r="N124" s="17">
        <f ca="1">INDEX('Flow probs &amp; rates'!Z$5:Z$5999,A124)</f>
        <v>1.9242896048453733E-2</v>
      </c>
      <c r="O124" s="35" t="str">
        <f>INDEX('Flow probs &amp; rates'!$A$5:$A$5999,$A124)</f>
        <v>1995,5</v>
      </c>
      <c r="P124" s="12">
        <f t="shared" ca="1" si="27"/>
        <v>1.9242896048453733E-2</v>
      </c>
      <c r="R124" s="17">
        <f ca="1">1-INDEX('Flow probs &amp; rates'!U$5:U$5999,A124)-INDEX('Flow probs &amp; rates'!V$5:V$5999,A124)-INDEX('Flow probs &amp; rates'!Z$5:Z$5999,A124)</f>
        <v>0.95491847649666028</v>
      </c>
      <c r="S124" s="17">
        <f ca="1">INDEX('Flow probs &amp; rates'!W$5:W$5999,A124)-INDEX('Flow probs &amp; rates'!Z$5:Z$5999,A124)</f>
        <v>0.24684490479886415</v>
      </c>
      <c r="T124" s="35" t="str">
        <f>INDEX('Flow probs &amp; rates'!$A$5:$A$5999,$A124)</f>
        <v>1995,5</v>
      </c>
      <c r="U124" s="12">
        <f t="shared" ca="1" si="28"/>
        <v>0.95491847649666028</v>
      </c>
      <c r="V124" s="12">
        <f t="shared" ca="1" si="29"/>
        <v>0.24684490479886415</v>
      </c>
      <c r="X124" s="35" t="str">
        <f>INDEX('Flow probs &amp; rates'!$A$5:$A$5999,$A124)</f>
        <v>1995,5</v>
      </c>
      <c r="Y124" s="12">
        <f t="array" aca="1" ref="Y124:Z125" ca="1">$A$1:$B$2-U124:V125</f>
        <v>4.5081523503339715E-2</v>
      </c>
      <c r="Z124" s="12">
        <f ca="1"/>
        <v>-0.24684490479886415</v>
      </c>
      <c r="AB124" s="35" t="str">
        <f>INDEX('Flow probs &amp; rates'!$A$5:$A$5999,$A124)</f>
        <v>1995,5</v>
      </c>
      <c r="AC124" s="12">
        <f t="array" aca="1" ref="AC124:AD125" ca="1">MMULT(Y124:Z125,MMULT(U122:V123,MINVERSE(Y122:Z123)))</f>
        <v>0.95897930738941417</v>
      </c>
      <c r="AD124" s="12">
        <f ca="1"/>
        <v>0.25617587818912801</v>
      </c>
      <c r="AF124" s="35" t="str">
        <f>INDEX('Flow probs &amp; rates'!$A$5:$A$5999,$A124)</f>
        <v>1995,5</v>
      </c>
      <c r="AG124" s="12">
        <f>INDEX('Flow probs &amp; rates'!E$5:E$5999,A124)</f>
        <v>0.63106354825839495</v>
      </c>
      <c r="AI124" s="32" t="s">
        <v>520</v>
      </c>
      <c r="AJ124" s="12">
        <f t="array" aca="1" ref="AJ124:AJ125" ca="1">MMULT(U124:V125,AG124:AG125)+P124:P125</f>
        <v>0.63077440672568474</v>
      </c>
      <c r="AK124" s="12">
        <f t="array" aca="1" ref="AK124:AK125" ca="1">MMULT(-1*MINVERSE(G124:H125),L124:L125)</f>
        <v>0.62415399244524306</v>
      </c>
      <c r="AM124" s="12">
        <f t="shared" si="19"/>
        <v>-2.526202232989716E-4</v>
      </c>
      <c r="AO124" s="12">
        <f t="shared" ca="1" si="20"/>
        <v>-1.3807214962626491E-2</v>
      </c>
      <c r="AQ124" s="12">
        <f t="array" aca="1" ref="AQ124:AQ125" ca="1">MMULT(Y124:Z125,AO124:AO125)+MMULT(AC124:AD125,AM122:AM123)</f>
        <v>-2.5259946528279466E-4</v>
      </c>
      <c r="AS124" s="30">
        <v>240</v>
      </c>
      <c r="AT124" s="70">
        <f t="shared" ca="1" si="21"/>
        <v>1.7753530255955052E-3</v>
      </c>
      <c r="AU124" s="70">
        <f t="shared" ca="1" si="22"/>
        <v>1.7754002411012771E-3</v>
      </c>
      <c r="AV124" s="12">
        <f t="shared" ca="1" si="23"/>
        <v>-6.9939212291286745E-5</v>
      </c>
      <c r="AW124" s="12">
        <f t="shared" ca="1" si="24"/>
        <v>-6.9923702333088823E-5</v>
      </c>
    </row>
    <row r="125" spans="1:49" x14ac:dyDescent="0.35">
      <c r="C125" s="35"/>
      <c r="D125" s="17">
        <f ca="1">INDEX('Flow probs &amp; rates'!AE$5:AE$5999,A124)-INDEX('Flow probs &amp; rates'!AK$5:AK$5999,A124)</f>
        <v>-1.26585091693261E-2</v>
      </c>
      <c r="E125" s="17">
        <f ca="1">-INDEX('Flow probs &amp; rates'!AG$5:AG$5999,A124)-INDEX('Flow probs &amp; rates'!AI$5:AI$5999,A124)-INDEX('Flow probs &amp; rates'!AK$5:AK$5999,A124)</f>
        <v>-0.59022453854761525</v>
      </c>
      <c r="G125" s="12">
        <f t="shared" ca="1" si="25"/>
        <v>-1.26585091693261E-2</v>
      </c>
      <c r="H125" s="12">
        <f t="shared" ca="1" si="26"/>
        <v>-0.59022453854761525</v>
      </c>
      <c r="J125" s="17">
        <f ca="1">INDEX('Flow probs &amp; rates'!AK$5:AK$5999,A124)</f>
        <v>2.9169261921503299E-2</v>
      </c>
      <c r="K125" s="35"/>
      <c r="L125" s="12">
        <f t="shared" ca="1" si="30"/>
        <v>2.9169261921503299E-2</v>
      </c>
      <c r="N125" s="17">
        <f ca="1">INDEX('Flow probs &amp; rates'!AA$5:AA$5999,A124)</f>
        <v>2.1935531346091917E-2</v>
      </c>
      <c r="O125" s="35"/>
      <c r="P125" s="12">
        <f t="shared" ca="1" si="27"/>
        <v>2.1935531346091917E-2</v>
      </c>
      <c r="R125" s="17">
        <f ca="1">INDEX('Flow probs &amp; rates'!U$5:U$5999,A124)-INDEX('Flow probs &amp; rates'!AA$5:AA$5999,A124)</f>
        <v>-9.3250673180424928E-3</v>
      </c>
      <c r="S125" s="17">
        <f ca="1">1-INDEX('Flow probs &amp; rates'!W$5:W$5999,A124)-INDEX('Flow probs &amp; rates'!Y$5:Y$5999,A124)-INDEX('Flow probs &amp; rates'!AA$5:AA$5999,A124)</f>
        <v>0.55278170881569721</v>
      </c>
      <c r="T125" s="35"/>
      <c r="U125" s="12">
        <f t="shared" ca="1" si="28"/>
        <v>-9.3250673180424928E-3</v>
      </c>
      <c r="V125" s="12">
        <f t="shared" ca="1" si="29"/>
        <v>0.55278170881569721</v>
      </c>
      <c r="X125" s="35"/>
      <c r="Y125" s="12">
        <f ca="1"/>
        <v>9.3250673180424928E-3</v>
      </c>
      <c r="Z125" s="12">
        <f ca="1"/>
        <v>0.44721829118430279</v>
      </c>
      <c r="AB125" s="35"/>
      <c r="AC125" s="12">
        <f ca="1"/>
        <v>-6.0084277088140459E-4</v>
      </c>
      <c r="AD125" s="12">
        <f ca="1"/>
        <v>0.55215146452122554</v>
      </c>
      <c r="AF125" s="35"/>
      <c r="AG125" s="12">
        <f>INDEX('Flow probs &amp; rates'!F$5:F$5999,A124)</f>
        <v>3.6124985480311303E-2</v>
      </c>
      <c r="AJ125" s="12">
        <f ca="1"/>
        <v>3.6020052481368359E-2</v>
      </c>
      <c r="AK125" s="12">
        <f ca="1"/>
        <v>3.6034426724106651E-2</v>
      </c>
      <c r="AM125" s="12">
        <f t="shared" si="19"/>
        <v>-1.9408872945699679E-4</v>
      </c>
      <c r="AO125" s="12">
        <f t="shared" ca="1" si="20"/>
        <v>1.0588261287463943E-3</v>
      </c>
      <c r="AQ125" s="12">
        <f ca="1"/>
        <v>-1.9408439897192014E-4</v>
      </c>
      <c r="AS125" s="30">
        <v>242</v>
      </c>
      <c r="AT125" s="70">
        <f t="shared" ca="1" si="21"/>
        <v>-3.2552435831756377E-4</v>
      </c>
      <c r="AU125" s="70">
        <f t="shared" ca="1" si="22"/>
        <v>-3.2557441628735932E-4</v>
      </c>
      <c r="AV125" s="12">
        <f t="shared" ca="1" si="23"/>
        <v>6.8765376964936148E-4</v>
      </c>
      <c r="AW125" s="12">
        <f t="shared" ca="1" si="24"/>
        <v>6.8763646731738828E-4</v>
      </c>
    </row>
    <row r="126" spans="1:49" x14ac:dyDescent="0.35">
      <c r="A126" s="12">
        <v>62</v>
      </c>
      <c r="C126" s="35" t="str">
        <f>INDEX('Flow probs &amp; rates'!$A$5:$A$5999,$A126)</f>
        <v>1995,6</v>
      </c>
      <c r="D126" s="17">
        <f ca="1">-INDEX('Flow probs &amp; rates'!AE$5:AE$5999,A126)-INDEX('Flow probs &amp; rates'!AF$5:AF$5999,A126)-INDEX('Flow probs &amp; rates'!AJ$5:AJ$5999,A126)</f>
        <v>-4.6680674892646101E-2</v>
      </c>
      <c r="E126" s="17">
        <f ca="1">INDEX('Flow probs &amp; rates'!AG$5:AG$5999,A126)-INDEX('Flow probs &amp; rates'!AJ$5:AJ$5999,A126)</f>
        <v>0.31523920587019699</v>
      </c>
      <c r="G126" s="12">
        <f t="shared" ca="1" si="25"/>
        <v>-4.6680674892646101E-2</v>
      </c>
      <c r="H126" s="12">
        <f t="shared" ca="1" si="26"/>
        <v>0.31523920587019699</v>
      </c>
      <c r="J126" s="17">
        <f ca="1">INDEX('Flow probs &amp; rates'!AJ$5:AJ$5999,A126)</f>
        <v>1.7133076196028E-2</v>
      </c>
      <c r="K126" s="35" t="str">
        <f>INDEX('Flow probs &amp; rates'!$A$5:$A$5999,$A126)</f>
        <v>1995,6</v>
      </c>
      <c r="L126" s="12">
        <f t="shared" ca="1" si="30"/>
        <v>1.7133076196028E-2</v>
      </c>
      <c r="N126" s="17">
        <f ca="1">INDEX('Flow probs &amp; rates'!Z$5:Z$5999,A126)</f>
        <v>2.1049884712749291E-2</v>
      </c>
      <c r="O126" s="35" t="str">
        <f>INDEX('Flow probs &amp; rates'!$A$5:$A$5999,$A126)</f>
        <v>1995,6</v>
      </c>
      <c r="P126" s="12">
        <f t="shared" ca="1" si="27"/>
        <v>2.1049884712749291E-2</v>
      </c>
      <c r="R126" s="17">
        <f ca="1">1-INDEX('Flow probs &amp; rates'!U$5:U$5999,A126)-INDEX('Flow probs &amp; rates'!V$5:V$5999,A126)-INDEX('Flow probs &amp; rates'!Z$5:Z$5999,A126)</f>
        <v>0.95239556821991289</v>
      </c>
      <c r="S126" s="17">
        <f ca="1">INDEX('Flow probs &amp; rates'!W$5:W$5999,A126)-INDEX('Flow probs &amp; rates'!Z$5:Z$5999,A126)</f>
        <v>0.23507307752570158</v>
      </c>
      <c r="T126" s="35" t="str">
        <f>INDEX('Flow probs &amp; rates'!$A$5:$A$5999,$A126)</f>
        <v>1995,6</v>
      </c>
      <c r="U126" s="12">
        <f t="shared" ca="1" si="28"/>
        <v>0.95239556821991289</v>
      </c>
      <c r="V126" s="12">
        <f t="shared" ca="1" si="29"/>
        <v>0.23507307752570158</v>
      </c>
      <c r="X126" s="35" t="str">
        <f>INDEX('Flow probs &amp; rates'!$A$5:$A$5999,$A126)</f>
        <v>1995,6</v>
      </c>
      <c r="Y126" s="12">
        <f t="array" aca="1" ref="Y126:Z127" ca="1">$A$1:$B$2-U126:V127</f>
        <v>4.7604431780087109E-2</v>
      </c>
      <c r="Z126" s="12">
        <f ca="1"/>
        <v>-0.23507307752570158</v>
      </c>
      <c r="AB126" s="35" t="str">
        <f>INDEX('Flow probs &amp; rates'!$A$5:$A$5999,$A126)</f>
        <v>1995,6</v>
      </c>
      <c r="AC126" s="12">
        <f t="array" aca="1" ref="AC126:AD127" ca="1">MMULT(Y126:Z127,MMULT(U124:V125,MINVERSE(Y124:Z125)))</f>
        <v>0.99773732472586518</v>
      </c>
      <c r="AD126" s="12">
        <f ca="1"/>
        <v>0.28642207038660383</v>
      </c>
      <c r="AF126" s="35" t="str">
        <f>INDEX('Flow probs &amp; rates'!$A$5:$A$5999,$A126)</f>
        <v>1995,6</v>
      </c>
      <c r="AG126" s="12">
        <f>INDEX('Flow probs &amp; rates'!E$5:E$5999,A126)</f>
        <v>0.63056402285160584</v>
      </c>
      <c r="AI126" s="32" t="s">
        <v>521</v>
      </c>
      <c r="AJ126" s="12">
        <f t="array" aca="1" ref="AJ126:AJ127" ca="1">MMULT(U126:V127,AG126:AG127)+P126:P127</f>
        <v>0.6306659189342454</v>
      </c>
      <c r="AK126" s="12">
        <f t="array" aca="1" ref="AK126:AK127" ca="1">MMULT(-1*MINVERSE(G126:H127),L126:L127)</f>
        <v>0.64665427058047675</v>
      </c>
      <c r="AM126" s="12">
        <f t="shared" si="19"/>
        <v>-4.9952540678910307E-4</v>
      </c>
      <c r="AO126" s="12">
        <f t="shared" ca="1" si="20"/>
        <v>2.2500278135233698E-2</v>
      </c>
      <c r="AQ126" s="12">
        <f t="array" aca="1" ref="AQ126:AQ127" ca="1">MMULT(Y126:Z127,AO126:AO127)+MMULT(AC126:AD127,AM124:AM125)</f>
        <v>-4.9952782589726512E-4</v>
      </c>
      <c r="AS126" s="30">
        <v>244</v>
      </c>
      <c r="AT126" s="70">
        <f t="shared" ca="1" si="21"/>
        <v>-1.1116578481717987E-4</v>
      </c>
      <c r="AU126" s="70">
        <f t="shared" ca="1" si="22"/>
        <v>-1.1117388444028902E-4</v>
      </c>
      <c r="AV126" s="12">
        <f t="shared" ca="1" si="23"/>
        <v>-6.1588283754697784E-4</v>
      </c>
      <c r="AW126" s="12">
        <f t="shared" ca="1" si="24"/>
        <v>-6.1588447677014574E-4</v>
      </c>
    </row>
    <row r="127" spans="1:49" x14ac:dyDescent="0.35">
      <c r="C127" s="35"/>
      <c r="D127" s="17">
        <f ca="1">INDEX('Flow probs &amp; rates'!AE$5:AE$5999,A126)-INDEX('Flow probs &amp; rates'!AK$5:AK$5999,A126)</f>
        <v>-1.5645580591300397E-2</v>
      </c>
      <c r="E127" s="17">
        <f ca="1">-INDEX('Flow probs &amp; rates'!AG$5:AG$5999,A126)-INDEX('Flow probs &amp; rates'!AI$5:AI$5999,A126)-INDEX('Flow probs &amp; rates'!AK$5:AK$5999,A126)</f>
        <v>-0.56050550404228039</v>
      </c>
      <c r="G127" s="12">
        <f t="shared" ca="1" si="25"/>
        <v>-1.5645580591300397E-2</v>
      </c>
      <c r="H127" s="12">
        <f t="shared" ca="1" si="26"/>
        <v>-0.56050550404228039</v>
      </c>
      <c r="J127" s="17">
        <f ca="1">INDEX('Flow probs &amp; rates'!AK$5:AK$5999,A126)</f>
        <v>3.3326260537072397E-2</v>
      </c>
      <c r="K127" s="35"/>
      <c r="L127" s="12">
        <f t="shared" ca="1" si="30"/>
        <v>3.3326260537072397E-2</v>
      </c>
      <c r="N127" s="17">
        <f ca="1">INDEX('Flow probs &amp; rates'!AA$5:AA$5999,A126)</f>
        <v>2.5381102520103869E-2</v>
      </c>
      <c r="O127" s="35"/>
      <c r="P127" s="12">
        <f t="shared" ca="1" si="27"/>
        <v>2.5381102520103869E-2</v>
      </c>
      <c r="R127" s="17">
        <f ca="1">INDEX('Flow probs &amp; rates'!U$5:U$5999,A126)-INDEX('Flow probs &amp; rates'!AA$5:AA$5999,A126)</f>
        <v>-1.1666861348748246E-2</v>
      </c>
      <c r="S127" s="17">
        <f ca="1">1-INDEX('Flow probs &amp; rates'!W$5:W$5999,A126)-INDEX('Flow probs &amp; rates'!Y$5:Y$5999,A126)-INDEX('Flow probs &amp; rates'!AA$5:AA$5999,A126)</f>
        <v>0.56923760559283965</v>
      </c>
      <c r="T127" s="35"/>
      <c r="U127" s="12">
        <f t="shared" ca="1" si="28"/>
        <v>-1.1666861348748246E-2</v>
      </c>
      <c r="V127" s="12">
        <f t="shared" ca="1" si="29"/>
        <v>0.56923760559283965</v>
      </c>
      <c r="X127" s="35"/>
      <c r="Y127" s="12">
        <f ca="1"/>
        <v>1.1666861348748246E-2</v>
      </c>
      <c r="Z127" s="12">
        <f ca="1"/>
        <v>0.43076239440716035</v>
      </c>
      <c r="AB127" s="35"/>
      <c r="AC127" s="12">
        <f ca="1"/>
        <v>4.1787203887644425E-2</v>
      </c>
      <c r="AD127" s="12">
        <f ca="1"/>
        <v>0.56194579039423243</v>
      </c>
      <c r="AF127" s="35"/>
      <c r="AG127" s="12">
        <f>INDEX('Flow probs &amp; rates'!F$5:F$5999,A126)</f>
        <v>3.8582271837212585E-2</v>
      </c>
      <c r="AJ127" s="12">
        <f ca="1"/>
        <v>3.9986879532932201E-2</v>
      </c>
      <c r="AK127" s="12">
        <f ca="1"/>
        <v>4.1407227698242656E-2</v>
      </c>
      <c r="AM127" s="12">
        <f t="shared" si="19"/>
        <v>2.4572863569012823E-3</v>
      </c>
      <c r="AO127" s="12">
        <f t="shared" ca="1" si="20"/>
        <v>5.372800974136005E-3</v>
      </c>
      <c r="AQ127" s="12">
        <f ca="1"/>
        <v>2.4572846003455317E-3</v>
      </c>
      <c r="AS127" s="30">
        <v>246</v>
      </c>
      <c r="AT127" s="70">
        <f t="shared" ca="1" si="21"/>
        <v>1.9347624948053976E-3</v>
      </c>
      <c r="AU127" s="70">
        <f t="shared" ca="1" si="22"/>
        <v>1.934875920011733E-3</v>
      </c>
      <c r="AV127" s="12">
        <f t="shared" ca="1" si="23"/>
        <v>-1.2199888953465486E-3</v>
      </c>
      <c r="AW127" s="12">
        <f t="shared" ca="1" si="24"/>
        <v>-1.2199609119522162E-3</v>
      </c>
    </row>
    <row r="128" spans="1:49" x14ac:dyDescent="0.35">
      <c r="A128" s="12">
        <v>63</v>
      </c>
      <c r="C128" s="35" t="str">
        <f>INDEX('Flow probs &amp; rates'!$A$5:$A$5999,$A128)</f>
        <v>1995,7</v>
      </c>
      <c r="D128" s="17">
        <f ca="1">-INDEX('Flow probs &amp; rates'!AE$5:AE$5999,A128)-INDEX('Flow probs &amp; rates'!AF$5:AF$5999,A128)-INDEX('Flow probs &amp; rates'!AJ$5:AJ$5999,A128)</f>
        <v>-4.6352944811572004E-2</v>
      </c>
      <c r="E128" s="17">
        <f ca="1">INDEX('Flow probs &amp; rates'!AG$5:AG$5999,A128)-INDEX('Flow probs &amp; rates'!AJ$5:AJ$5999,A128)</f>
        <v>0.3084469624188132</v>
      </c>
      <c r="G128" s="12">
        <f t="shared" ca="1" si="25"/>
        <v>-4.6352944811572004E-2</v>
      </c>
      <c r="H128" s="12">
        <f t="shared" ca="1" si="26"/>
        <v>0.3084469624188132</v>
      </c>
      <c r="J128" s="17">
        <f ca="1">INDEX('Flow probs &amp; rates'!AJ$5:AJ$5999,A128)</f>
        <v>1.43644191149618E-2</v>
      </c>
      <c r="K128" s="35" t="str">
        <f>INDEX('Flow probs &amp; rates'!$A$5:$A$5999,$A128)</f>
        <v>1995,7</v>
      </c>
      <c r="L128" s="12">
        <f t="shared" ca="1" si="30"/>
        <v>1.43644191149618E-2</v>
      </c>
      <c r="N128" s="17">
        <f ca="1">INDEX('Flow probs &amp; rates'!Z$5:Z$5999,A128)</f>
        <v>1.736098172828696E-2</v>
      </c>
      <c r="O128" s="35" t="str">
        <f>INDEX('Flow probs &amp; rates'!$A$5:$A$5999,$A128)</f>
        <v>1995,7</v>
      </c>
      <c r="P128" s="12">
        <f t="shared" ca="1" si="27"/>
        <v>1.736098172828696E-2</v>
      </c>
      <c r="R128" s="17">
        <f ca="1">1-INDEX('Flow probs &amp; rates'!U$5:U$5999,A128)-INDEX('Flow probs &amp; rates'!V$5:V$5999,A128)-INDEX('Flow probs &amp; rates'!Z$5:Z$5999,A128)</f>
        <v>0.95365852924467054</v>
      </c>
      <c r="S128" s="17">
        <f ca="1">INDEX('Flow probs &amp; rates'!W$5:W$5999,A128)-INDEX('Flow probs &amp; rates'!Z$5:Z$5999,A128)</f>
        <v>0.22753416187635478</v>
      </c>
      <c r="T128" s="35" t="str">
        <f>INDEX('Flow probs &amp; rates'!$A$5:$A$5999,$A128)</f>
        <v>1995,7</v>
      </c>
      <c r="U128" s="12">
        <f t="shared" ca="1" si="28"/>
        <v>0.95365852924467054</v>
      </c>
      <c r="V128" s="12">
        <f t="shared" ca="1" si="29"/>
        <v>0.22753416187635478</v>
      </c>
      <c r="X128" s="35" t="str">
        <f>INDEX('Flow probs &amp; rates'!$A$5:$A$5999,$A128)</f>
        <v>1995,7</v>
      </c>
      <c r="Y128" s="12">
        <f t="array" aca="1" ref="Y128:Z129" ca="1">$A$1:$B$2-U128:V129</f>
        <v>4.6341470755329461E-2</v>
      </c>
      <c r="Z128" s="12">
        <f ca="1"/>
        <v>-0.22753416187635478</v>
      </c>
      <c r="AB128" s="35" t="str">
        <f>INDEX('Flow probs &amp; rates'!$A$5:$A$5999,$A128)</f>
        <v>1995,7</v>
      </c>
      <c r="AC128" s="12">
        <f t="array" aca="1" ref="AC128:AD129" ca="1">MMULT(Y128:Z129,MMULT(U126:V127,MINVERSE(Y126:Z127)))</f>
        <v>0.92647464978696825</v>
      </c>
      <c r="AD128" s="12">
        <f ca="1"/>
        <v>0.23020086969730544</v>
      </c>
      <c r="AF128" s="35" t="str">
        <f>INDEX('Flow probs &amp; rates'!$A$5:$A$5999,$A128)</f>
        <v>1995,7</v>
      </c>
      <c r="AG128" s="12">
        <f>INDEX('Flow probs &amp; rates'!E$5:E$5999,A128)</f>
        <v>0.62748252524131809</v>
      </c>
      <c r="AI128" s="32" t="s">
        <v>522</v>
      </c>
      <c r="AJ128" s="12">
        <f t="array" aca="1" ref="AJ128:AJ129" ca="1">MMULT(U128:V129,AG128:AG129)+P128:P129</f>
        <v>0.62429100548131267</v>
      </c>
      <c r="AK128" s="12">
        <f t="array" aca="1" ref="AK128:AK129" ca="1">MMULT(-1*MINVERSE(G128:H129),L128:L129)</f>
        <v>0.55685671817582461</v>
      </c>
      <c r="AM128" s="12">
        <f t="shared" si="19"/>
        <v>-3.0814976102877534E-3</v>
      </c>
      <c r="AO128" s="12">
        <f t="shared" ca="1" si="20"/>
        <v>-8.9797552404652148E-2</v>
      </c>
      <c r="AQ128" s="12">
        <f t="array" aca="1" ref="AQ128:AQ129" ca="1">MMULT(Y128:Z129,AO128:AO129)+MMULT(AC128:AD129,AM126:AM127)</f>
        <v>-3.081496744681379E-3</v>
      </c>
      <c r="AS128" s="30">
        <v>248</v>
      </c>
      <c r="AT128" s="70">
        <f t="shared" ca="1" si="21"/>
        <v>-3.6957055484108103E-3</v>
      </c>
      <c r="AU128" s="70">
        <f t="shared" ca="1" si="22"/>
        <v>-3.6957190195173874E-3</v>
      </c>
      <c r="AV128" s="12">
        <f t="shared" ca="1" si="23"/>
        <v>1.2779580663650307E-3</v>
      </c>
      <c r="AW128" s="12">
        <f t="shared" ca="1" si="24"/>
        <v>1.2779682336643973E-3</v>
      </c>
    </row>
    <row r="129" spans="1:49" x14ac:dyDescent="0.35">
      <c r="C129" s="35"/>
      <c r="D129" s="17">
        <f ca="1">INDEX('Flow probs &amp; rates'!AE$5:AE$5999,A128)-INDEX('Flow probs &amp; rates'!AK$5:AK$5999,A128)</f>
        <v>-8.441150942728199E-3</v>
      </c>
      <c r="E129" s="17">
        <f ca="1">-INDEX('Flow probs &amp; rates'!AG$5:AG$5999,A128)-INDEX('Flow probs &amp; rates'!AI$5:AI$5999,A128)-INDEX('Flow probs &amp; rates'!AK$5:AK$5999,A128)</f>
        <v>-0.58544174584346342</v>
      </c>
      <c r="G129" s="12">
        <f t="shared" ca="1" si="25"/>
        <v>-8.441150942728199E-3</v>
      </c>
      <c r="H129" s="12">
        <f t="shared" ca="1" si="26"/>
        <v>-0.58544174584346342</v>
      </c>
      <c r="J129" s="17">
        <f ca="1">INDEX('Flow probs &amp; rates'!AK$5:AK$5999,A128)</f>
        <v>2.64282720935465E-2</v>
      </c>
      <c r="K129" s="35"/>
      <c r="L129" s="12">
        <f t="shared" ca="1" si="30"/>
        <v>2.64282720935465E-2</v>
      </c>
      <c r="N129" s="17">
        <f ca="1">INDEX('Flow probs &amp; rates'!AA$5:AA$5999,A128)</f>
        <v>1.9946374717455313E-2</v>
      </c>
      <c r="O129" s="35"/>
      <c r="P129" s="12">
        <f t="shared" ca="1" si="27"/>
        <v>1.9946374717455313E-2</v>
      </c>
      <c r="R129" s="17">
        <f ca="1">INDEX('Flow probs &amp; rates'!U$5:U$5999,A128)-INDEX('Flow probs &amp; rates'!AA$5:AA$5999,A128)</f>
        <v>-6.2268359742849218E-3</v>
      </c>
      <c r="S129" s="17">
        <f ca="1">1-INDEX('Flow probs &amp; rates'!W$5:W$5999,A128)-INDEX('Flow probs &amp; rates'!Y$5:Y$5999,A128)-INDEX('Flow probs &amp; rates'!AA$5:AA$5999,A128)</f>
        <v>0.55598518609404435</v>
      </c>
      <c r="T129" s="35"/>
      <c r="U129" s="12">
        <f t="shared" ca="1" si="28"/>
        <v>-6.2268359742849218E-3</v>
      </c>
      <c r="V129" s="12">
        <f t="shared" ca="1" si="29"/>
        <v>0.55598518609404435</v>
      </c>
      <c r="X129" s="35"/>
      <c r="Y129" s="12">
        <f ca="1"/>
        <v>6.2268359742849218E-3</v>
      </c>
      <c r="Z129" s="12">
        <f ca="1"/>
        <v>0.44401481390595565</v>
      </c>
      <c r="AB129" s="35"/>
      <c r="AC129" s="12">
        <f ca="1"/>
        <v>-0.11367222509632328</v>
      </c>
      <c r="AD129" s="12">
        <f ca="1"/>
        <v>0.52811576447335984</v>
      </c>
      <c r="AF129" s="35"/>
      <c r="AG129" s="12">
        <f>INDEX('Flow probs &amp; rates'!F$5:F$5999,A128)</f>
        <v>3.7471127563216765E-2</v>
      </c>
      <c r="AJ129" s="12">
        <f ca="1"/>
        <v>3.6872535787436281E-2</v>
      </c>
      <c r="AK129" s="12">
        <f ca="1"/>
        <v>3.7113445763332559E-2</v>
      </c>
      <c r="AM129" s="12">
        <f t="shared" si="19"/>
        <v>-1.1111442739958205E-3</v>
      </c>
      <c r="AO129" s="12">
        <f t="shared" ca="1" si="20"/>
        <v>-4.2937819349100972E-3</v>
      </c>
      <c r="AQ129" s="12">
        <f ca="1"/>
        <v>-1.1111435891111429E-3</v>
      </c>
      <c r="AS129" s="30">
        <v>250</v>
      </c>
      <c r="AT129" s="70">
        <f t="shared" ca="1" si="21"/>
        <v>7.7429743474943802E-4</v>
      </c>
      <c r="AU129" s="70">
        <f t="shared" ca="1" si="22"/>
        <v>7.7422504650553675E-4</v>
      </c>
      <c r="AV129" s="12">
        <f t="shared" ca="1" si="23"/>
        <v>-5.3246516068630387E-4</v>
      </c>
      <c r="AW129" s="12">
        <f t="shared" ca="1" si="24"/>
        <v>-5.3249153025935895E-4</v>
      </c>
    </row>
    <row r="130" spans="1:49" x14ac:dyDescent="0.35">
      <c r="A130" s="12">
        <v>64</v>
      </c>
      <c r="C130" s="35" t="str">
        <f>INDEX('Flow probs &amp; rates'!$A$5:$A$5999,$A130)</f>
        <v>1995,8</v>
      </c>
      <c r="D130" s="17">
        <f ca="1">-INDEX('Flow probs &amp; rates'!AE$5:AE$5999,A130)-INDEX('Flow probs &amp; rates'!AF$5:AF$5999,A130)-INDEX('Flow probs &amp; rates'!AJ$5:AJ$5999,A130)</f>
        <v>-4.7864430257818905E-2</v>
      </c>
      <c r="E130" s="17">
        <f ca="1">INDEX('Flow probs &amp; rates'!AG$5:AG$5999,A130)-INDEX('Flow probs &amp; rates'!AJ$5:AJ$5999,A130)</f>
        <v>0.32891014435678873</v>
      </c>
      <c r="G130" s="12">
        <f t="shared" ca="1" si="25"/>
        <v>-4.7864430257818905E-2</v>
      </c>
      <c r="H130" s="12">
        <f t="shared" ca="1" si="26"/>
        <v>0.32891014435678873</v>
      </c>
      <c r="J130" s="17">
        <f ca="1">INDEX('Flow probs &amp; rates'!AJ$5:AJ$5999,A130)</f>
        <v>1.76983920616063E-2</v>
      </c>
      <c r="K130" s="35" t="str">
        <f>INDEX('Flow probs &amp; rates'!$A$5:$A$5999,$A130)</f>
        <v>1995,8</v>
      </c>
      <c r="L130" s="12">
        <f t="shared" ca="1" si="30"/>
        <v>1.76983920616063E-2</v>
      </c>
      <c r="N130" s="17">
        <f ca="1">INDEX('Flow probs &amp; rates'!Z$5:Z$5999,A130)</f>
        <v>2.1163718177512954E-2</v>
      </c>
      <c r="O130" s="35" t="str">
        <f>INDEX('Flow probs &amp; rates'!$A$5:$A$5999,$A130)</f>
        <v>1995,8</v>
      </c>
      <c r="P130" s="12">
        <f t="shared" ca="1" si="27"/>
        <v>2.1163718177512954E-2</v>
      </c>
      <c r="R130" s="17">
        <f ca="1">1-INDEX('Flow probs &amp; rates'!U$5:U$5999,A130)-INDEX('Flow probs &amp; rates'!V$5:V$5999,A130)-INDEX('Flow probs &amp; rates'!Z$5:Z$5999,A130)</f>
        <v>0.95179868570903114</v>
      </c>
      <c r="S130" s="17">
        <f ca="1">INDEX('Flow probs &amp; rates'!W$5:W$5999,A130)-INDEX('Flow probs &amp; rates'!Z$5:Z$5999,A130)</f>
        <v>0.24185737686438902</v>
      </c>
      <c r="T130" s="35" t="str">
        <f>INDEX('Flow probs &amp; rates'!$A$5:$A$5999,$A130)</f>
        <v>1995,8</v>
      </c>
      <c r="U130" s="12">
        <f t="shared" ca="1" si="28"/>
        <v>0.95179868570903114</v>
      </c>
      <c r="V130" s="12">
        <f t="shared" ca="1" si="29"/>
        <v>0.24185737686438902</v>
      </c>
      <c r="X130" s="35" t="str">
        <f>INDEX('Flow probs &amp; rates'!$A$5:$A$5999,$A130)</f>
        <v>1995,8</v>
      </c>
      <c r="Y130" s="12">
        <f t="array" aca="1" ref="Y130:Z131" ca="1">$A$1:$B$2-U130:V131</f>
        <v>4.8201314290968855E-2</v>
      </c>
      <c r="Z130" s="12">
        <f ca="1"/>
        <v>-0.24185737686438902</v>
      </c>
      <c r="AB130" s="35" t="str">
        <f>INDEX('Flow probs &amp; rates'!$A$5:$A$5999,$A130)</f>
        <v>1995,8</v>
      </c>
      <c r="AC130" s="12">
        <f t="array" aca="1" ref="AC130:AD131" ca="1">MMULT(Y130:Z131,MMULT(U128:V129,MINVERSE(Y128:Z129)))</f>
        <v>0.99340199161293841</v>
      </c>
      <c r="AD130" s="12">
        <f ca="1"/>
        <v>0.23091845884682061</v>
      </c>
      <c r="AF130" s="35" t="str">
        <f>INDEX('Flow probs &amp; rates'!$A$5:$A$5999,$A130)</f>
        <v>1995,8</v>
      </c>
      <c r="AG130" s="12">
        <f>INDEX('Flow probs &amp; rates'!E$5:E$5999,A130)</f>
        <v>0.62746342962817392</v>
      </c>
      <c r="AI130" s="32" t="s">
        <v>523</v>
      </c>
      <c r="AJ130" s="12">
        <f t="array" aca="1" ref="AJ130:AJ131" ca="1">MMULT(U130:V131,AG130:AG131)+P130:P131</f>
        <v>0.6274339719899108</v>
      </c>
      <c r="AK130" s="12">
        <f t="array" aca="1" ref="AK130:AK131" ca="1">MMULT(-1*MINVERSE(G130:H131),L130:L131)</f>
        <v>0.62664001999483732</v>
      </c>
      <c r="AM130" s="12">
        <f t="shared" si="19"/>
        <v>-1.9095613144171075E-5</v>
      </c>
      <c r="AO130" s="12">
        <f t="shared" ca="1" si="20"/>
        <v>6.9783301819012711E-2</v>
      </c>
      <c r="AQ130" s="12">
        <f t="array" aca="1" ref="AQ130:AQ131" ca="1">MMULT(Y130:Z131,AO130:AO131)+MMULT(AC130:AD131,AM128:AM129)</f>
        <v>-1.9096060163567834E-5</v>
      </c>
      <c r="AS130" s="30">
        <v>252</v>
      </c>
      <c r="AT130" s="70">
        <f t="shared" ca="1" si="21"/>
        <v>-2.5564964387565503E-3</v>
      </c>
      <c r="AU130" s="70">
        <f t="shared" ca="1" si="22"/>
        <v>-2.5564728333108732E-3</v>
      </c>
      <c r="AV130" s="12">
        <f t="shared" ca="1" si="23"/>
        <v>4.252534937983013E-4</v>
      </c>
      <c r="AW130" s="12">
        <f t="shared" ca="1" si="24"/>
        <v>4.2526430051968402E-4</v>
      </c>
    </row>
    <row r="131" spans="1:49" x14ac:dyDescent="0.35">
      <c r="C131" s="35"/>
      <c r="D131" s="17">
        <f ca="1">INDEX('Flow probs &amp; rates'!AE$5:AE$5999,A130)-INDEX('Flow probs &amp; rates'!AK$5:AK$5999,A130)</f>
        <v>-1.11108273988164E-2</v>
      </c>
      <c r="E131" s="17">
        <f ca="1">-INDEX('Flow probs &amp; rates'!AG$5:AG$5999,A130)-INDEX('Flow probs &amp; rates'!AI$5:AI$5999,A130)-INDEX('Flow probs &amp; rates'!AK$5:AK$5999,A130)</f>
        <v>-0.5902389790233451</v>
      </c>
      <c r="G131" s="12">
        <f t="shared" ca="1" si="25"/>
        <v>-1.11108273988164E-2</v>
      </c>
      <c r="H131" s="12">
        <f t="shared" ca="1" si="26"/>
        <v>-0.5902389790233451</v>
      </c>
      <c r="J131" s="17">
        <f ca="1">INDEX('Flow probs &amp; rates'!AK$5:AK$5999,A130)</f>
        <v>2.9026903928895099E-2</v>
      </c>
      <c r="K131" s="35"/>
      <c r="L131" s="12">
        <f t="shared" ca="1" si="30"/>
        <v>2.9026903928895099E-2</v>
      </c>
      <c r="N131" s="17">
        <f ca="1">INDEX('Flow probs &amp; rates'!AA$5:AA$5999,A130)</f>
        <v>2.1830439828518473E-2</v>
      </c>
      <c r="O131" s="35"/>
      <c r="P131" s="12">
        <f t="shared" ca="1" si="27"/>
        <v>2.1830439828518473E-2</v>
      </c>
      <c r="R131" s="17">
        <f ca="1">INDEX('Flow probs &amp; rates'!U$5:U$5999,A130)-INDEX('Flow probs &amp; rates'!AA$5:AA$5999,A130)</f>
        <v>-8.1698701798414118E-3</v>
      </c>
      <c r="S131" s="17">
        <f ca="1">1-INDEX('Flow probs &amp; rates'!W$5:W$5999,A130)-INDEX('Flow probs &amp; rates'!Y$5:Y$5999,A130)-INDEX('Flow probs &amp; rates'!AA$5:AA$5999,A130)</f>
        <v>0.55297213161852765</v>
      </c>
      <c r="T131" s="35"/>
      <c r="U131" s="12">
        <f t="shared" ca="1" si="28"/>
        <v>-8.1698701798414118E-3</v>
      </c>
      <c r="V131" s="12">
        <f t="shared" ca="1" si="29"/>
        <v>0.55297213161852765</v>
      </c>
      <c r="X131" s="35"/>
      <c r="Y131" s="12">
        <f ca="1"/>
        <v>8.1698701798414118E-3</v>
      </c>
      <c r="Z131" s="12">
        <f ca="1"/>
        <v>0.44702786838147235</v>
      </c>
      <c r="AB131" s="35"/>
      <c r="AC131" s="12">
        <f ca="1"/>
        <v>3.0204597575130998E-2</v>
      </c>
      <c r="AD131" s="12">
        <f ca="1"/>
        <v>0.57942295367619678</v>
      </c>
      <c r="AF131" s="35"/>
      <c r="AG131" s="12">
        <f>INDEX('Flow probs &amp; rates'!F$5:F$5999,A130)</f>
        <v>3.7424478339959585E-2</v>
      </c>
      <c r="AJ131" s="12">
        <f ca="1"/>
        <v>3.7398838628217107E-2</v>
      </c>
      <c r="AK131" s="12">
        <f ca="1"/>
        <v>3.7382171645205624E-2</v>
      </c>
      <c r="AM131" s="12">
        <f t="shared" si="19"/>
        <v>-4.6649223257179406E-5</v>
      </c>
      <c r="AO131" s="12">
        <f t="shared" ca="1" si="20"/>
        <v>2.6872588187306506E-4</v>
      </c>
      <c r="AQ131" s="12">
        <f ca="1"/>
        <v>-4.6649417711848462E-5</v>
      </c>
      <c r="AS131" s="30">
        <v>254</v>
      </c>
      <c r="AT131" s="70">
        <f t="shared" ca="1" si="21"/>
        <v>-1.0836249829959677E-4</v>
      </c>
      <c r="AU131" s="70">
        <f t="shared" ca="1" si="22"/>
        <v>-1.0841360832305113E-4</v>
      </c>
      <c r="AV131" s="12">
        <f t="shared" ca="1" si="23"/>
        <v>4.6738921448192389E-4</v>
      </c>
      <c r="AW131" s="12">
        <f t="shared" ca="1" si="24"/>
        <v>4.6737095347214422E-4</v>
      </c>
    </row>
    <row r="132" spans="1:49" x14ac:dyDescent="0.35">
      <c r="A132" s="12">
        <v>65</v>
      </c>
      <c r="C132" s="35" t="str">
        <f>INDEX('Flow probs &amp; rates'!$A$5:$A$5999,$A132)</f>
        <v>1995,9</v>
      </c>
      <c r="D132" s="17">
        <f ca="1">-INDEX('Flow probs &amp; rates'!AE$5:AE$5999,A132)-INDEX('Flow probs &amp; rates'!AF$5:AF$5999,A132)-INDEX('Flow probs &amp; rates'!AJ$5:AJ$5999,A132)</f>
        <v>-4.8063496562525607E-2</v>
      </c>
      <c r="E132" s="17">
        <f ca="1">INDEX('Flow probs &amp; rates'!AG$5:AG$5999,A132)-INDEX('Flow probs &amp; rates'!AJ$5:AJ$5999,A132)</f>
        <v>0.3277900810372017</v>
      </c>
      <c r="G132" s="12">
        <f t="shared" ca="1" si="25"/>
        <v>-4.8063496562525607E-2</v>
      </c>
      <c r="H132" s="12">
        <f t="shared" ca="1" si="26"/>
        <v>0.3277900810372017</v>
      </c>
      <c r="J132" s="17">
        <f ca="1">INDEX('Flow probs &amp; rates'!AJ$5:AJ$5999,A132)</f>
        <v>1.8796582202252301E-2</v>
      </c>
      <c r="K132" s="35" t="str">
        <f>INDEX('Flow probs &amp; rates'!$A$5:$A$5999,$A132)</f>
        <v>1995,9</v>
      </c>
      <c r="L132" s="12">
        <f t="shared" ca="1" si="30"/>
        <v>1.8796582202252301E-2</v>
      </c>
      <c r="N132" s="17">
        <f ca="1">INDEX('Flow probs &amp; rates'!Z$5:Z$5999,A132)</f>
        <v>2.2447293214619191E-2</v>
      </c>
      <c r="O132" s="35" t="str">
        <f>INDEX('Flow probs &amp; rates'!$A$5:$A$5999,$A132)</f>
        <v>1995,9</v>
      </c>
      <c r="P132" s="12">
        <f t="shared" ca="1" si="27"/>
        <v>2.2447293214619191E-2</v>
      </c>
      <c r="R132" s="17">
        <f ca="1">1-INDEX('Flow probs &amp; rates'!U$5:U$5999,A132)-INDEX('Flow probs &amp; rates'!V$5:V$5999,A132)-INDEX('Flow probs &amp; rates'!Z$5:Z$5999,A132)</f>
        <v>0.95139616126382376</v>
      </c>
      <c r="S132" s="17">
        <f ca="1">INDEX('Flow probs &amp; rates'!W$5:W$5999,A132)-INDEX('Flow probs &amp; rates'!Z$5:Z$5999,A132)</f>
        <v>0.24097328133412815</v>
      </c>
      <c r="T132" s="35" t="str">
        <f>INDEX('Flow probs &amp; rates'!$A$5:$A$5999,$A132)</f>
        <v>1995,9</v>
      </c>
      <c r="U132" s="12">
        <f t="shared" ca="1" si="28"/>
        <v>0.95139616126382376</v>
      </c>
      <c r="V132" s="12">
        <f t="shared" ca="1" si="29"/>
        <v>0.24097328133412815</v>
      </c>
      <c r="X132" s="35" t="str">
        <f>INDEX('Flow probs &amp; rates'!$A$5:$A$5999,$A132)</f>
        <v>1995,9</v>
      </c>
      <c r="Y132" s="12">
        <f t="array" aca="1" ref="Y132:Z133" ca="1">$A$1:$B$2-U132:V133</f>
        <v>4.8603838736176241E-2</v>
      </c>
      <c r="Z132" s="12">
        <f ca="1"/>
        <v>-0.24097328133412815</v>
      </c>
      <c r="AB132" s="35" t="str">
        <f>INDEX('Flow probs &amp; rates'!$A$5:$A$5999,$A132)</f>
        <v>1995,9</v>
      </c>
      <c r="AC132" s="12">
        <f t="array" aca="1" ref="AC132:AD133" ca="1">MMULT(Y132:Z133,MMULT(U130:V131,MINVERSE(Y130:Z131)))</f>
        <v>0.95873853621936234</v>
      </c>
      <c r="AD132" s="12">
        <f ca="1"/>
        <v>0.2469234765346931</v>
      </c>
      <c r="AF132" s="35" t="str">
        <f>INDEX('Flow probs &amp; rates'!$A$5:$A$5999,$A132)</f>
        <v>1995,9</v>
      </c>
      <c r="AG132" s="12">
        <f>INDEX('Flow probs &amp; rates'!E$5:E$5999,A132)</f>
        <v>0.62843189084409534</v>
      </c>
      <c r="AI132" s="32" t="s">
        <v>524</v>
      </c>
      <c r="AJ132" s="12">
        <f t="array" aca="1" ref="AJ132:AJ133" ca="1">MMULT(U132:V133,AG132:AG133)+P132:P133</f>
        <v>0.62946725219509614</v>
      </c>
      <c r="AK132" s="12">
        <f t="array" aca="1" ref="AK132:AK133" ca="1">MMULT(-1*MINVERSE(G132:H133),L132:L133)</f>
        <v>0.6502586357322353</v>
      </c>
      <c r="AM132" s="12">
        <f t="shared" si="19"/>
        <v>9.6846121592142342E-4</v>
      </c>
      <c r="AO132" s="12">
        <f t="shared" ca="1" si="20"/>
        <v>2.3618615737397985E-2</v>
      </c>
      <c r="AQ132" s="12">
        <f t="array" aca="1" ref="AQ132:AQ133" ca="1">MMULT(Y132:Z133,AO132:AO133)+MMULT(AC132:AD133,AM130:AM131)</f>
        <v>9.6844127664705835E-4</v>
      </c>
      <c r="AS132" s="30">
        <v>256</v>
      </c>
      <c r="AT132" s="70">
        <f t="shared" ca="1" si="21"/>
        <v>3.3993181735669786E-4</v>
      </c>
      <c r="AU132" s="70">
        <f t="shared" ca="1" si="22"/>
        <v>3.399321273243391E-4</v>
      </c>
      <c r="AV132" s="12">
        <f t="shared" ca="1" si="23"/>
        <v>-1.1014573796607127E-3</v>
      </c>
      <c r="AW132" s="12">
        <f t="shared" ca="1" si="24"/>
        <v>-1.101458967404151E-3</v>
      </c>
    </row>
    <row r="133" spans="1:49" x14ac:dyDescent="0.35">
      <c r="C133" s="35"/>
      <c r="D133" s="17">
        <f ca="1">INDEX('Flow probs &amp; rates'!AE$5:AE$5999,A132)-INDEX('Flow probs &amp; rates'!AK$5:AK$5999,A132)</f>
        <v>-1.2773038808320997E-2</v>
      </c>
      <c r="E133" s="17">
        <f ca="1">-INDEX('Flow probs &amp; rates'!AG$5:AG$5999,A132)-INDEX('Flow probs &amp; rates'!AI$5:AI$5999,A132)-INDEX('Flow probs &amp; rates'!AK$5:AK$5999,A132)</f>
        <v>-0.59035242022842449</v>
      </c>
      <c r="G133" s="12">
        <f t="shared" ca="1" si="25"/>
        <v>-1.2773038808320997E-2</v>
      </c>
      <c r="H133" s="12">
        <f t="shared" ca="1" si="26"/>
        <v>-0.59035242022842449</v>
      </c>
      <c r="J133" s="17">
        <f ca="1">INDEX('Flow probs &amp; rates'!AK$5:AK$5999,A132)</f>
        <v>3.0741149023965499E-2</v>
      </c>
      <c r="K133" s="35"/>
      <c r="L133" s="12">
        <f t="shared" ca="1" si="30"/>
        <v>3.0741149023965499E-2</v>
      </c>
      <c r="N133" s="17">
        <f ca="1">INDEX('Flow probs &amp; rates'!AA$5:AA$5999,A132)</f>
        <v>2.3103435975437979E-2</v>
      </c>
      <c r="O133" s="35"/>
      <c r="P133" s="12">
        <f t="shared" ca="1" si="27"/>
        <v>2.3103435975437979E-2</v>
      </c>
      <c r="R133" s="17">
        <f ca="1">INDEX('Flow probs &amp; rates'!U$5:U$5999,A132)-INDEX('Flow probs &amp; rates'!AA$5:AA$5999,A132)</f>
        <v>-9.3896858182551408E-3</v>
      </c>
      <c r="S133" s="17">
        <f ca="1">1-INDEX('Flow probs &amp; rates'!W$5:W$5999,A132)-INDEX('Flow probs &amp; rates'!Y$5:Y$5999,A132)-INDEX('Flow probs &amp; rates'!AA$5:AA$5999,A132)</f>
        <v>0.55273150566640183</v>
      </c>
      <c r="T133" s="35"/>
      <c r="U133" s="12">
        <f t="shared" ca="1" si="28"/>
        <v>-9.3896858182551408E-3</v>
      </c>
      <c r="V133" s="12">
        <f t="shared" ca="1" si="29"/>
        <v>0.55273150566640183</v>
      </c>
      <c r="X133" s="35"/>
      <c r="Y133" s="12">
        <f ca="1"/>
        <v>9.3896858182551408E-3</v>
      </c>
      <c r="Z133" s="12">
        <f ca="1"/>
        <v>0.44726849433359817</v>
      </c>
      <c r="AB133" s="35"/>
      <c r="AC133" s="12">
        <f ca="1"/>
        <v>1.3707681425944029E-2</v>
      </c>
      <c r="AD133" s="12">
        <f ca="1"/>
        <v>0.56576625141363757</v>
      </c>
      <c r="AF133" s="35"/>
      <c r="AG133" s="12">
        <f>INDEX('Flow probs &amp; rates'!F$5:F$5999,A132)</f>
        <v>3.7897439770410088E-2</v>
      </c>
      <c r="AJ133" s="12">
        <f ca="1"/>
        <v>3.8149766907440458E-2</v>
      </c>
      <c r="AK133" s="12">
        <f ca="1"/>
        <v>3.8003350990973982E-2</v>
      </c>
      <c r="AM133" s="12">
        <f t="shared" si="19"/>
        <v>4.7296143045050254E-4</v>
      </c>
      <c r="AO133" s="12">
        <f t="shared" ca="1" si="20"/>
        <v>6.2117934576835787E-4</v>
      </c>
      <c r="AQ133" s="12">
        <f ca="1"/>
        <v>4.7295101917402087E-4</v>
      </c>
      <c r="AS133" s="30">
        <v>258</v>
      </c>
      <c r="AT133" s="70">
        <f t="shared" ca="1" si="21"/>
        <v>1.8851621798288143E-4</v>
      </c>
      <c r="AU133" s="70">
        <f t="shared" ca="1" si="22"/>
        <v>1.8851764991477098E-4</v>
      </c>
      <c r="AV133" s="12">
        <f t="shared" ca="1" si="23"/>
        <v>-4.5622186044590174E-4</v>
      </c>
      <c r="AW133" s="12">
        <f t="shared" ca="1" si="24"/>
        <v>-4.5621988170298547E-4</v>
      </c>
    </row>
    <row r="134" spans="1:49" x14ac:dyDescent="0.35">
      <c r="A134" s="12">
        <v>66</v>
      </c>
      <c r="C134" s="35" t="str">
        <f>INDEX('Flow probs &amp; rates'!$A$5:$A$5999,$A134)</f>
        <v>1995,10</v>
      </c>
      <c r="D134" s="17">
        <f ca="1">-INDEX('Flow probs &amp; rates'!AE$5:AE$5999,A134)-INDEX('Flow probs &amp; rates'!AF$5:AF$5999,A134)-INDEX('Flow probs &amp; rates'!AJ$5:AJ$5999,A134)</f>
        <v>-4.8496510228643999E-2</v>
      </c>
      <c r="E134" s="17">
        <f ca="1">INDEX('Flow probs &amp; rates'!AG$5:AG$5999,A134)-INDEX('Flow probs &amp; rates'!AJ$5:AJ$5999,A134)</f>
        <v>0.32962859705906977</v>
      </c>
      <c r="G134" s="12">
        <f t="shared" ca="1" si="25"/>
        <v>-4.8496510228643999E-2</v>
      </c>
      <c r="H134" s="12">
        <f t="shared" ca="1" si="26"/>
        <v>0.32962859705906977</v>
      </c>
      <c r="J134" s="17">
        <f ca="1">INDEX('Flow probs &amp; rates'!AJ$5:AJ$5999,A134)</f>
        <v>1.7613985557988199E-2</v>
      </c>
      <c r="K134" s="35" t="str">
        <f>INDEX('Flow probs &amp; rates'!$A$5:$A$5999,$A134)</f>
        <v>1995,10</v>
      </c>
      <c r="L134" s="12">
        <f t="shared" ca="1" si="30"/>
        <v>1.7613985557988199E-2</v>
      </c>
      <c r="N134" s="17">
        <f ca="1">INDEX('Flow probs &amp; rates'!Z$5:Z$5999,A134)</f>
        <v>2.1139191201337858E-2</v>
      </c>
      <c r="O134" s="35" t="str">
        <f>INDEX('Flow probs &amp; rates'!$A$5:$A$5999,$A134)</f>
        <v>1995,10</v>
      </c>
      <c r="P134" s="12">
        <f t="shared" ca="1" si="27"/>
        <v>2.1139191201337858E-2</v>
      </c>
      <c r="R134" s="17">
        <f ca="1">1-INDEX('Flow probs &amp; rates'!U$5:U$5999,A134)-INDEX('Flow probs &amp; rates'!V$5:V$5999,A134)-INDEX('Flow probs &amp; rates'!Z$5:Z$5999,A134)</f>
        <v>0.95123205110531839</v>
      </c>
      <c r="S134" s="17">
        <f ca="1">INDEX('Flow probs &amp; rates'!W$5:W$5999,A134)-INDEX('Flow probs &amp; rates'!Z$5:Z$5999,A134)</f>
        <v>0.24015506801342287</v>
      </c>
      <c r="T134" s="35" t="str">
        <f>INDEX('Flow probs &amp; rates'!$A$5:$A$5999,$A134)</f>
        <v>1995,10</v>
      </c>
      <c r="U134" s="12">
        <f t="shared" ca="1" si="28"/>
        <v>0.95123205110531839</v>
      </c>
      <c r="V134" s="12">
        <f t="shared" ca="1" si="29"/>
        <v>0.24015506801342287</v>
      </c>
      <c r="X134" s="35" t="str">
        <f>INDEX('Flow probs &amp; rates'!$A$5:$A$5999,$A134)</f>
        <v>1995,10</v>
      </c>
      <c r="Y134" s="12">
        <f t="array" aca="1" ref="Y134:Z135" ca="1">$A$1:$B$2-U134:V135</f>
        <v>4.8767948894681612E-2</v>
      </c>
      <c r="Z134" s="12">
        <f ca="1"/>
        <v>-0.24015506801342287</v>
      </c>
      <c r="AB134" s="35" t="str">
        <f>INDEX('Flow probs &amp; rates'!$A$5:$A$5999,$A134)</f>
        <v>1995,10</v>
      </c>
      <c r="AC134" s="12">
        <f t="array" aca="1" ref="AC134:AD135" ca="1">MMULT(Y134:Z135,MMULT(U132:V133,MINVERSE(Y132:Z133)))</f>
        <v>0.95397013763323646</v>
      </c>
      <c r="AD134" s="12">
        <f ca="1"/>
        <v>0.24345961334724214</v>
      </c>
      <c r="AF134" s="35" t="str">
        <f>INDEX('Flow probs &amp; rates'!$A$5:$A$5999,$A134)</f>
        <v>1995,10</v>
      </c>
      <c r="AG134" s="12">
        <f>INDEX('Flow probs &amp; rates'!E$5:E$5999,A134)</f>
        <v>0.62802500993455768</v>
      </c>
      <c r="AI134" s="32" t="s">
        <v>525</v>
      </c>
      <c r="AJ134" s="12">
        <f t="array" aca="1" ref="AJ134:AJ135" ca="1">MMULT(U134:V135,AG134:AG135)+P134:P135</f>
        <v>0.62757751180140364</v>
      </c>
      <c r="AK134" s="12">
        <f t="array" aca="1" ref="AK134:AK135" ca="1">MMULT(-1*MINVERSE(G134:H135),L134:L135)</f>
        <v>0.61824902420780414</v>
      </c>
      <c r="AM134" s="12">
        <f t="shared" si="19"/>
        <v>-4.0688090953766576E-4</v>
      </c>
      <c r="AO134" s="12">
        <f t="shared" ca="1" si="20"/>
        <v>-3.2009611524431159E-2</v>
      </c>
      <c r="AQ134" s="12">
        <f t="array" aca="1" ref="AQ134:AQ135" ca="1">MMULT(Y134:Z135,AO134:AO135)+MMULT(AC134:AD135,AM132:AM133)</f>
        <v>-4.0685881037808404E-4</v>
      </c>
      <c r="AS134" s="30">
        <v>260</v>
      </c>
      <c r="AT134" s="70">
        <f t="shared" ca="1" si="21"/>
        <v>6.866879251838931E-4</v>
      </c>
      <c r="AU134" s="70">
        <f t="shared" ca="1" si="22"/>
        <v>6.8671811922826659E-4</v>
      </c>
      <c r="AV134" s="12">
        <f t="shared" ca="1" si="23"/>
        <v>4.7519548205571596E-4</v>
      </c>
      <c r="AW134" s="12">
        <f t="shared" ca="1" si="24"/>
        <v>4.7520759860423568E-4</v>
      </c>
    </row>
    <row r="135" spans="1:49" x14ac:dyDescent="0.35">
      <c r="C135" s="35"/>
      <c r="D135" s="17">
        <f ca="1">INDEX('Flow probs &amp; rates'!AE$5:AE$5999,A134)-INDEX('Flow probs &amp; rates'!AK$5:AK$5999,A134)</f>
        <v>-1.0883014081823798E-2</v>
      </c>
      <c r="E135" s="17">
        <f ca="1">-INDEX('Flow probs &amp; rates'!AG$5:AG$5999,A134)-INDEX('Flow probs &amp; rates'!AI$5:AI$5999,A134)-INDEX('Flow probs &amp; rates'!AK$5:AK$5999,A134)</f>
        <v>-0.60986491513363372</v>
      </c>
      <c r="G135" s="12">
        <f t="shared" ca="1" si="25"/>
        <v>-1.0883014081823798E-2</v>
      </c>
      <c r="H135" s="12">
        <f t="shared" ca="1" si="26"/>
        <v>-0.60986491513363372</v>
      </c>
      <c r="J135" s="17">
        <f ca="1">INDEX('Flow probs &amp; rates'!AK$5:AK$5999,A134)</f>
        <v>2.9612893425058798E-2</v>
      </c>
      <c r="K135" s="35"/>
      <c r="L135" s="12">
        <f t="shared" ca="1" si="30"/>
        <v>2.9612893425058798E-2</v>
      </c>
      <c r="N135" s="17">
        <f ca="1">INDEX('Flow probs &amp; rates'!AA$5:AA$5999,A134)</f>
        <v>2.2078963146061767E-2</v>
      </c>
      <c r="O135" s="35"/>
      <c r="P135" s="12">
        <f t="shared" ca="1" si="27"/>
        <v>2.2078963146061767E-2</v>
      </c>
      <c r="R135" s="17">
        <f ca="1">INDEX('Flow probs &amp; rates'!U$5:U$5999,A134)-INDEX('Flow probs &amp; rates'!AA$5:AA$5999,A134)</f>
        <v>-7.9288524128714906E-3</v>
      </c>
      <c r="S135" s="17">
        <f ca="1">1-INDEX('Flow probs &amp; rates'!W$5:W$5999,A134)-INDEX('Flow probs &amp; rates'!Y$5:Y$5999,A134)-INDEX('Flow probs &amp; rates'!AA$5:AA$5999,A134)</f>
        <v>0.5422389105799057</v>
      </c>
      <c r="T135" s="35"/>
      <c r="U135" s="12">
        <f t="shared" ca="1" si="28"/>
        <v>-7.9288524128714906E-3</v>
      </c>
      <c r="V135" s="12">
        <f t="shared" ca="1" si="29"/>
        <v>0.5422389105799057</v>
      </c>
      <c r="X135" s="35"/>
      <c r="Y135" s="12">
        <f ca="1"/>
        <v>7.9288524128714906E-3</v>
      </c>
      <c r="Z135" s="12">
        <f ca="1"/>
        <v>0.4577610894200943</v>
      </c>
      <c r="AB135" s="35"/>
      <c r="AC135" s="12">
        <f ca="1"/>
        <v>-3.9256181219128966E-2</v>
      </c>
      <c r="AD135" s="12">
        <f ca="1"/>
        <v>0.54882007135002608</v>
      </c>
      <c r="AF135" s="35"/>
      <c r="AG135" s="12">
        <f>INDEX('Flow probs &amp; rates'!F$5:F$5999,A134)</f>
        <v>3.7645685886891919E-2</v>
      </c>
      <c r="AJ135" s="12">
        <f ca="1"/>
        <v>3.7512401234040108E-2</v>
      </c>
      <c r="AK135" s="12">
        <f ca="1"/>
        <v>3.7523851627892041E-2</v>
      </c>
      <c r="AM135" s="12">
        <f t="shared" si="19"/>
        <v>-2.5175388351816874E-4</v>
      </c>
      <c r="AO135" s="12">
        <f t="shared" ca="1" si="20"/>
        <v>-4.794993630819408E-4</v>
      </c>
      <c r="AQ135" s="12">
        <f ca="1"/>
        <v>-2.5174299938144983E-4</v>
      </c>
      <c r="AS135" s="30">
        <v>262</v>
      </c>
      <c r="AT135" s="70">
        <f t="shared" ca="1" si="21"/>
        <v>7.764602881883409E-4</v>
      </c>
      <c r="AU135" s="70">
        <f t="shared" ca="1" si="22"/>
        <v>7.7648500464906015E-4</v>
      </c>
      <c r="AV135" s="12">
        <f t="shared" ca="1" si="23"/>
        <v>-4.7609280500758577E-5</v>
      </c>
      <c r="AW135" s="12">
        <f t="shared" ca="1" si="24"/>
        <v>-4.7604098230081486E-5</v>
      </c>
    </row>
    <row r="136" spans="1:49" x14ac:dyDescent="0.35">
      <c r="A136" s="12">
        <v>67</v>
      </c>
      <c r="C136" s="35" t="str">
        <f>INDEX('Flow probs &amp; rates'!$A$5:$A$5999,$A136)</f>
        <v>1995,11</v>
      </c>
      <c r="D136" s="17">
        <f ca="1">-INDEX('Flow probs &amp; rates'!AE$5:AE$5999,A136)-INDEX('Flow probs &amp; rates'!AF$5:AF$5999,A136)-INDEX('Flow probs &amp; rates'!AJ$5:AJ$5999,A136)</f>
        <v>-4.8046903088386397E-2</v>
      </c>
      <c r="E136" s="17">
        <f ca="1">INDEX('Flow probs &amp; rates'!AG$5:AG$5999,A136)-INDEX('Flow probs &amp; rates'!AJ$5:AJ$5999,A136)</f>
        <v>0.32502192986674638</v>
      </c>
      <c r="G136" s="12">
        <f t="shared" ca="1" si="25"/>
        <v>-4.8046903088386397E-2</v>
      </c>
      <c r="H136" s="12">
        <f t="shared" ca="1" si="26"/>
        <v>0.32502192986674638</v>
      </c>
      <c r="J136" s="17">
        <f ca="1">INDEX('Flow probs &amp; rates'!AJ$5:AJ$5999,A136)</f>
        <v>1.87379248571856E-2</v>
      </c>
      <c r="K136" s="35" t="str">
        <f>INDEX('Flow probs &amp; rates'!$A$5:$A$5999,$A136)</f>
        <v>1995,11</v>
      </c>
      <c r="L136" s="12">
        <f t="shared" ca="1" si="30"/>
        <v>1.87379248571856E-2</v>
      </c>
      <c r="N136" s="17">
        <f ca="1">INDEX('Flow probs &amp; rates'!Z$5:Z$5999,A136)</f>
        <v>2.2349564860075635E-2</v>
      </c>
      <c r="O136" s="35" t="str">
        <f>INDEX('Flow probs &amp; rates'!$A$5:$A$5999,$A136)</f>
        <v>1995,11</v>
      </c>
      <c r="P136" s="12">
        <f t="shared" ca="1" si="27"/>
        <v>2.2349564860075635E-2</v>
      </c>
      <c r="R136" s="17">
        <f ca="1">1-INDEX('Flow probs &amp; rates'!U$5:U$5999,A136)-INDEX('Flow probs &amp; rates'!V$5:V$5999,A136)-INDEX('Flow probs &amp; rates'!Z$5:Z$5999,A136)</f>
        <v>0.95138456163239993</v>
      </c>
      <c r="S136" s="17">
        <f ca="1">INDEX('Flow probs &amp; rates'!W$5:W$5999,A136)-INDEX('Flow probs &amp; rates'!Z$5:Z$5999,A136)</f>
        <v>0.23775321286183085</v>
      </c>
      <c r="T136" s="35" t="str">
        <f>INDEX('Flow probs &amp; rates'!$A$5:$A$5999,$A136)</f>
        <v>1995,11</v>
      </c>
      <c r="U136" s="12">
        <f t="shared" ca="1" si="28"/>
        <v>0.95138456163239993</v>
      </c>
      <c r="V136" s="12">
        <f t="shared" ca="1" si="29"/>
        <v>0.23775321286183085</v>
      </c>
      <c r="X136" s="35" t="str">
        <f>INDEX('Flow probs &amp; rates'!$A$5:$A$5999,$A136)</f>
        <v>1995,11</v>
      </c>
      <c r="Y136" s="12">
        <f t="array" aca="1" ref="Y136:Z137" ca="1">$A$1:$B$2-U136:V137</f>
        <v>4.8615438367600072E-2</v>
      </c>
      <c r="Z136" s="12">
        <f ca="1"/>
        <v>-0.23775321286183085</v>
      </c>
      <c r="AB136" s="35" t="str">
        <f>INDEX('Flow probs &amp; rates'!$A$5:$A$5999,$A136)</f>
        <v>1995,11</v>
      </c>
      <c r="AC136" s="12">
        <f t="array" aca="1" ref="AC136:AD137" ca="1">MMULT(Y136:Z137,MMULT(U134:V135,MINVERSE(Y134:Z135)))</f>
        <v>0.94771704799816558</v>
      </c>
      <c r="AD136" s="12">
        <f ca="1"/>
        <v>0.24107608848511558</v>
      </c>
      <c r="AF136" s="35" t="str">
        <f>INDEX('Flow probs &amp; rates'!$A$5:$A$5999,$A136)</f>
        <v>1995,11</v>
      </c>
      <c r="AG136" s="12">
        <f>INDEX('Flow probs &amp; rates'!E$5:E$5999,A136)</f>
        <v>0.62879324640084422</v>
      </c>
      <c r="AI136" s="32" t="s">
        <v>526</v>
      </c>
      <c r="AJ136" s="12">
        <f t="array" aca="1" ref="AJ136:AJ137" ca="1">MMULT(U136:V137,AG136:AG137)+P136:P137</f>
        <v>0.62950779141984992</v>
      </c>
      <c r="AK136" s="12">
        <f t="array" aca="1" ref="AK136:AK137" ca="1">MMULT(-1*MINVERSE(G136:H137),L136:L137)</f>
        <v>0.64167126614330061</v>
      </c>
      <c r="AM136" s="12">
        <f t="shared" ref="AM136:AM199" si="31">AG136-AG134</f>
        <v>7.6823646628654263E-4</v>
      </c>
      <c r="AO136" s="12">
        <f t="shared" ref="AO136:AO199" ca="1" si="32">AK136-AK134</f>
        <v>2.3422241935496468E-2</v>
      </c>
      <c r="AQ136" s="12">
        <f t="array" aca="1" ref="AQ136:AQ137" ca="1">MMULT(Y136:Z137,AO136:AO137)+MMULT(AC136:AD137,AM134:AM135)</f>
        <v>7.6822630689813592E-4</v>
      </c>
      <c r="AS136" s="30">
        <v>264</v>
      </c>
      <c r="AT136" s="70">
        <f t="shared" ca="1" si="21"/>
        <v>3.0619103979223627E-4</v>
      </c>
      <c r="AU136" s="70">
        <f t="shared" ca="1" si="22"/>
        <v>3.0614591092563979E-4</v>
      </c>
      <c r="AV136" s="12">
        <f t="shared" ca="1" si="23"/>
        <v>1.7998446762297823E-3</v>
      </c>
      <c r="AW136" s="12">
        <f t="shared" ca="1" si="24"/>
        <v>1.7998356985938926E-3</v>
      </c>
    </row>
    <row r="137" spans="1:49" x14ac:dyDescent="0.35">
      <c r="C137" s="35"/>
      <c r="D137" s="17">
        <f ca="1">INDEX('Flow probs &amp; rates'!AE$5:AE$5999,A136)-INDEX('Flow probs &amp; rates'!AK$5:AK$5999,A136)</f>
        <v>-1.3132876513829699E-2</v>
      </c>
      <c r="E137" s="17">
        <f ca="1">-INDEX('Flow probs &amp; rates'!AG$5:AG$5999,A136)-INDEX('Flow probs &amp; rates'!AI$5:AI$5999,A136)-INDEX('Flow probs &amp; rates'!AK$5:AK$5999,A136)</f>
        <v>-0.60128788346110107</v>
      </c>
      <c r="G137" s="12">
        <f t="shared" ca="1" si="25"/>
        <v>-1.3132876513829699E-2</v>
      </c>
      <c r="H137" s="12">
        <f t="shared" ca="1" si="26"/>
        <v>-0.60128788346110107</v>
      </c>
      <c r="J137" s="17">
        <f ca="1">INDEX('Flow probs &amp; rates'!AK$5:AK$5999,A136)</f>
        <v>3.07978152603611E-2</v>
      </c>
      <c r="K137" s="35"/>
      <c r="L137" s="12">
        <f t="shared" ca="1" si="30"/>
        <v>3.07978152603611E-2</v>
      </c>
      <c r="N137" s="17">
        <f ca="1">INDEX('Flow probs &amp; rates'!AA$5:AA$5999,A136)</f>
        <v>2.302964726338998E-2</v>
      </c>
      <c r="O137" s="35"/>
      <c r="P137" s="12">
        <f t="shared" ca="1" si="27"/>
        <v>2.302964726338998E-2</v>
      </c>
      <c r="R137" s="17">
        <f ca="1">INDEX('Flow probs &amp; rates'!U$5:U$5999,A136)-INDEX('Flow probs &amp; rates'!AA$5:AA$5999,A136)</f>
        <v>-9.6064870890471762E-3</v>
      </c>
      <c r="S137" s="17">
        <f ca="1">1-INDEX('Flow probs &amp; rates'!W$5:W$5999,A136)-INDEX('Flow probs &amp; rates'!Y$5:Y$5999,A136)-INDEX('Flow probs &amp; rates'!AA$5:AA$5999,A136)</f>
        <v>0.54668713570159522</v>
      </c>
      <c r="T137" s="35"/>
      <c r="U137" s="12">
        <f t="shared" ca="1" si="28"/>
        <v>-9.6064870890471762E-3</v>
      </c>
      <c r="V137" s="12">
        <f t="shared" ca="1" si="29"/>
        <v>0.54668713570159522</v>
      </c>
      <c r="X137" s="35"/>
      <c r="Y137" s="12">
        <f ca="1"/>
        <v>9.6064870890471762E-3</v>
      </c>
      <c r="Z137" s="12">
        <f ca="1"/>
        <v>0.45331286429840478</v>
      </c>
      <c r="AB137" s="35"/>
      <c r="AC137" s="12">
        <f ca="1"/>
        <v>2.3545972369182933E-2</v>
      </c>
      <c r="AD137" s="12">
        <f ca="1"/>
        <v>0.55436255005095592</v>
      </c>
      <c r="AF137" s="35"/>
      <c r="AG137" s="12">
        <f>INDEX('Flow probs &amp; rates'!F$5:F$5999,A136)</f>
        <v>3.7576945302881838E-2</v>
      </c>
      <c r="AJ137" s="12">
        <f ca="1"/>
        <v>3.7531985656208196E-2</v>
      </c>
      <c r="AK137" s="12">
        <f ca="1"/>
        <v>3.7204850413513464E-2</v>
      </c>
      <c r="AM137" s="12">
        <f t="shared" si="31"/>
        <v>-6.8740584010081041E-5</v>
      </c>
      <c r="AO137" s="12">
        <f t="shared" ca="1" si="32"/>
        <v>-3.190012143785767E-4</v>
      </c>
      <c r="AQ137" s="12">
        <f ca="1"/>
        <v>-6.8745220960621131E-5</v>
      </c>
      <c r="AS137" s="30">
        <v>266</v>
      </c>
      <c r="AT137" s="70">
        <f t="shared" ref="AT137:AT200" ca="1" si="33">OFFSET(AM$8,AS133,0)</f>
        <v>-1.4401877409571107E-3</v>
      </c>
      <c r="AU137" s="70">
        <f t="shared" ref="AU137:AU200" ca="1" si="34">OFFSET(AQ$8,AS133,0)</f>
        <v>-1.4402365752694758E-3</v>
      </c>
      <c r="AV137" s="12">
        <f t="shared" ref="AV137:AV200" ca="1" si="35">OFFSET(AM$9,AS133,0)</f>
        <v>2.7918713763041419E-4</v>
      </c>
      <c r="AW137" s="12">
        <f t="shared" ref="AW137:AW200" ca="1" si="36">OFFSET(AQ$9,AS133,0)</f>
        <v>2.7916933027139412E-4</v>
      </c>
    </row>
    <row r="138" spans="1:49" x14ac:dyDescent="0.35">
      <c r="A138" s="12">
        <v>68</v>
      </c>
      <c r="C138" s="35" t="str">
        <f>INDEX('Flow probs &amp; rates'!$A$5:$A$5999,$A138)</f>
        <v>1995,12</v>
      </c>
      <c r="D138" s="17">
        <f ca="1">-INDEX('Flow probs &amp; rates'!AE$5:AE$5999,A138)-INDEX('Flow probs &amp; rates'!AF$5:AF$5999,A138)-INDEX('Flow probs &amp; rates'!AJ$5:AJ$5999,A138)</f>
        <v>-4.3807619763148398E-2</v>
      </c>
      <c r="E138" s="17">
        <f ca="1">INDEX('Flow probs &amp; rates'!AG$5:AG$5999,A138)-INDEX('Flow probs &amp; rates'!AJ$5:AJ$5999,A138)</f>
        <v>0.32388293540721363</v>
      </c>
      <c r="G138" s="12">
        <f t="shared" ref="G138:G201" ca="1" si="37">D138</f>
        <v>-4.3807619763148398E-2</v>
      </c>
      <c r="H138" s="12">
        <f t="shared" ref="H138:H201" ca="1" si="38">E138</f>
        <v>0.32388293540721363</v>
      </c>
      <c r="J138" s="17">
        <f ca="1">INDEX('Flow probs &amp; rates'!AJ$5:AJ$5999,A138)</f>
        <v>1.6221365687152399E-2</v>
      </c>
      <c r="K138" s="35" t="str">
        <f>INDEX('Flow probs &amp; rates'!$A$5:$A$5999,$A138)</f>
        <v>1995,12</v>
      </c>
      <c r="L138" s="12">
        <f t="shared" ca="1" si="30"/>
        <v>1.6221365687152399E-2</v>
      </c>
      <c r="N138" s="17">
        <f ca="1">INDEX('Flow probs &amp; rates'!Z$5:Z$5999,A138)</f>
        <v>1.9826405713189985E-2</v>
      </c>
      <c r="O138" s="35" t="str">
        <f>INDEX('Flow probs &amp; rates'!$A$5:$A$5999,$A138)</f>
        <v>1995,12</v>
      </c>
      <c r="P138" s="12">
        <f t="shared" ref="P138:P201" ca="1" si="39">N138</f>
        <v>1.9826405713189985E-2</v>
      </c>
      <c r="R138" s="17">
        <f ca="1">1-INDEX('Flow probs &amp; rates'!U$5:U$5999,A138)-INDEX('Flow probs &amp; rates'!V$5:V$5999,A138)-INDEX('Flow probs &amp; rates'!Z$5:Z$5999,A138)</f>
        <v>0.95532196606087394</v>
      </c>
      <c r="S138" s="17">
        <f ca="1">INDEX('Flow probs &amp; rates'!W$5:W$5999,A138)-INDEX('Flow probs &amp; rates'!Z$5:Z$5999,A138)</f>
        <v>0.23835640679994796</v>
      </c>
      <c r="T138" s="35" t="str">
        <f>INDEX('Flow probs &amp; rates'!$A$5:$A$5999,$A138)</f>
        <v>1995,12</v>
      </c>
      <c r="U138" s="12">
        <f t="shared" ref="U138:U201" ca="1" si="40">R138</f>
        <v>0.95532196606087394</v>
      </c>
      <c r="V138" s="12">
        <f t="shared" ref="V138:V201" ca="1" si="41">S138</f>
        <v>0.23835640679994796</v>
      </c>
      <c r="X138" s="35" t="str">
        <f>INDEX('Flow probs &amp; rates'!$A$5:$A$5999,$A138)</f>
        <v>1995,12</v>
      </c>
      <c r="Y138" s="12">
        <f t="array" aca="1" ref="Y138:Z139" ca="1">$A$1:$B$2-U138:V139</f>
        <v>4.4678033939126061E-2</v>
      </c>
      <c r="Z138" s="12">
        <f ca="1"/>
        <v>-0.23835640679994796</v>
      </c>
      <c r="AB138" s="35" t="str">
        <f>INDEX('Flow probs &amp; rates'!$A$5:$A$5999,$A138)</f>
        <v>1995,12</v>
      </c>
      <c r="AC138" s="12">
        <f t="array" aca="1" ref="AC138:AD139" ca="1">MMULT(Y138:Z139,MMULT(U136:V137,MINVERSE(Y136:Z137)))</f>
        <v>0.88217488922988696</v>
      </c>
      <c r="AD138" s="12">
        <f ca="1"/>
        <v>0.19866164434491573</v>
      </c>
      <c r="AF138" s="35" t="str">
        <f>INDEX('Flow probs &amp; rates'!$A$5:$A$5999,$A138)</f>
        <v>1995,12</v>
      </c>
      <c r="AG138" s="12">
        <f>INDEX('Flow probs &amp; rates'!E$5:E$5999,A138)</f>
        <v>0.62948311177155714</v>
      </c>
      <c r="AI138" s="32" t="s">
        <v>527</v>
      </c>
      <c r="AJ138" s="12">
        <f t="array" aca="1" ref="AJ138:AJ139" ca="1">MMULT(U138:V139,AG138:AG139)+P138:P139</f>
        <v>0.62995425436911434</v>
      </c>
      <c r="AK138" s="12">
        <f t="array" aca="1" ref="AK138:AK139" ca="1">MMULT(-1*MINVERSE(G138:H139),L138:L139)</f>
        <v>0.63420315002389205</v>
      </c>
      <c r="AM138" s="12">
        <f t="shared" si="31"/>
        <v>6.8986537071291654E-4</v>
      </c>
      <c r="AO138" s="12">
        <f t="shared" ca="1" si="32"/>
        <v>-7.4681161194085632E-3</v>
      </c>
      <c r="AQ138" s="12">
        <f t="array" aca="1" ref="AQ138:AQ139" ca="1">MMULT(Y138:Z139,AO138:AO139)+MMULT(AC138:AD139,AM136:AM137)</f>
        <v>6.8986996391428299E-4</v>
      </c>
      <c r="AS138" s="30">
        <v>268</v>
      </c>
      <c r="AT138" s="70">
        <f t="shared" ca="1" si="33"/>
        <v>2.1310893191439639E-4</v>
      </c>
      <c r="AU138" s="70">
        <f t="shared" ca="1" si="34"/>
        <v>2.1315760338160169E-4</v>
      </c>
      <c r="AV138" s="12">
        <f t="shared" ca="1" si="35"/>
        <v>2.1676798329194752E-4</v>
      </c>
      <c r="AW138" s="12">
        <f t="shared" ca="1" si="36"/>
        <v>2.1678506715656508E-4</v>
      </c>
    </row>
    <row r="139" spans="1:49" x14ac:dyDescent="0.35">
      <c r="C139" s="35"/>
      <c r="D139" s="17">
        <f ca="1">INDEX('Flow probs &amp; rates'!AE$5:AE$5999,A138)-INDEX('Flow probs &amp; rates'!AK$5:AK$5999,A138)</f>
        <v>-1.3962985768692301E-2</v>
      </c>
      <c r="E139" s="17">
        <f ca="1">-INDEX('Flow probs &amp; rates'!AG$5:AG$5999,A138)-INDEX('Flow probs &amp; rates'!AI$5:AI$5999,A138)-INDEX('Flow probs &amp; rates'!AK$5:AK$5999,A138)</f>
        <v>-0.5929877414578193</v>
      </c>
      <c r="G139" s="12">
        <f t="shared" ca="1" si="37"/>
        <v>-1.3962985768692301E-2</v>
      </c>
      <c r="H139" s="12">
        <f t="shared" ca="1" si="38"/>
        <v>-0.5929877414578193</v>
      </c>
      <c r="J139" s="17">
        <f ca="1">INDEX('Flow probs &amp; rates'!AK$5:AK$5999,A138)</f>
        <v>3.00230984697103E-2</v>
      </c>
      <c r="K139" s="35"/>
      <c r="L139" s="12">
        <f t="shared" ref="L139:L202" ca="1" si="42">J139</f>
        <v>3.00230984697103E-2</v>
      </c>
      <c r="N139" s="17">
        <f ca="1">INDEX('Flow probs &amp; rates'!AA$5:AA$5999,A138)</f>
        <v>2.2539006536296636E-2</v>
      </c>
      <c r="O139" s="35"/>
      <c r="P139" s="12">
        <f t="shared" ca="1" si="39"/>
        <v>2.2539006536296636E-2</v>
      </c>
      <c r="R139" s="17">
        <f ca="1">INDEX('Flow probs &amp; rates'!U$5:U$5999,A138)-INDEX('Flow probs &amp; rates'!AA$5:AA$5999,A138)</f>
        <v>-1.0275737469205504E-2</v>
      </c>
      <c r="S139" s="17">
        <f ca="1">1-INDEX('Flow probs &amp; rates'!W$5:W$5999,A138)-INDEX('Flow probs &amp; rates'!Y$5:Y$5999,A138)-INDEX('Flow probs &amp; rates'!AA$5:AA$5999,A138)</f>
        <v>0.55116065631280731</v>
      </c>
      <c r="T139" s="35"/>
      <c r="U139" s="12">
        <f t="shared" ca="1" si="40"/>
        <v>-1.0275737469205504E-2</v>
      </c>
      <c r="V139" s="12">
        <f t="shared" ca="1" si="41"/>
        <v>0.55116065631280731</v>
      </c>
      <c r="X139" s="35"/>
      <c r="Y139" s="12">
        <f ca="1"/>
        <v>1.0275737469205504E-2</v>
      </c>
      <c r="Z139" s="12">
        <f ca="1"/>
        <v>0.44883934368719269</v>
      </c>
      <c r="AB139" s="35"/>
      <c r="AC139" s="12">
        <f ca="1"/>
        <v>3.964660332927028E-3</v>
      </c>
      <c r="AD139" s="12">
        <f ca="1"/>
        <v>0.54876094439859069</v>
      </c>
      <c r="AF139" s="35"/>
      <c r="AG139" s="12">
        <f>INDEX('Flow probs &amp; rates'!F$5:F$5999,A138)</f>
        <v>3.6788626049238923E-2</v>
      </c>
      <c r="AJ139" s="12">
        <f ca="1"/>
        <v>3.6347046616578532E-2</v>
      </c>
      <c r="AK139" s="12">
        <f ca="1"/>
        <v>3.569673946282173E-2</v>
      </c>
      <c r="AM139" s="12">
        <f t="shared" si="31"/>
        <v>-7.8831925364291483E-4</v>
      </c>
      <c r="AO139" s="12">
        <f t="shared" ca="1" si="32"/>
        <v>-1.5081109506917337E-3</v>
      </c>
      <c r="AQ139" s="12">
        <f ca="1"/>
        <v>-7.8831628110421874E-4</v>
      </c>
      <c r="AS139" s="30">
        <v>270</v>
      </c>
      <c r="AT139" s="70">
        <f t="shared" ca="1" si="33"/>
        <v>-2.918468683513975E-3</v>
      </c>
      <c r="AU139" s="70">
        <f t="shared" ca="1" si="34"/>
        <v>-2.9185087273089147E-3</v>
      </c>
      <c r="AV139" s="12">
        <f t="shared" ca="1" si="35"/>
        <v>5.7646696417368304E-4</v>
      </c>
      <c r="AW139" s="12">
        <f t="shared" ca="1" si="36"/>
        <v>5.7645312544078514E-4</v>
      </c>
    </row>
    <row r="140" spans="1:49" x14ac:dyDescent="0.35">
      <c r="A140" s="12">
        <v>69</v>
      </c>
      <c r="C140" s="35" t="str">
        <f>INDEX('Flow probs &amp; rates'!$A$5:$A$5999,$A140)</f>
        <v>1996,1</v>
      </c>
      <c r="D140" s="17">
        <f ca="1">-INDEX('Flow probs &amp; rates'!AE$5:AE$5999,A140)-INDEX('Flow probs &amp; rates'!AF$5:AF$5999,A140)-INDEX('Flow probs &amp; rates'!AJ$5:AJ$5999,A140)</f>
        <v>-4.2653992606677502E-2</v>
      </c>
      <c r="E140" s="17">
        <f ca="1">INDEX('Flow probs &amp; rates'!AG$5:AG$5999,A140)-INDEX('Flow probs &amp; rates'!AJ$5:AJ$5999,A140)</f>
        <v>0.30114296236259036</v>
      </c>
      <c r="G140" s="12">
        <f t="shared" ca="1" si="37"/>
        <v>-4.2653992606677502E-2</v>
      </c>
      <c r="H140" s="12">
        <f t="shared" ca="1" si="38"/>
        <v>0.30114296236259036</v>
      </c>
      <c r="J140" s="17">
        <f ca="1">INDEX('Flow probs &amp; rates'!AJ$5:AJ$5999,A140)</f>
        <v>1.4144829825522599E-2</v>
      </c>
      <c r="K140" s="35" t="str">
        <f>INDEX('Flow probs &amp; rates'!$A$5:$A$5999,$A140)</f>
        <v>1996,1</v>
      </c>
      <c r="L140" s="12">
        <f t="shared" ca="1" si="42"/>
        <v>1.4144829825522599E-2</v>
      </c>
      <c r="N140" s="17">
        <f ca="1">INDEX('Flow probs &amp; rates'!Z$5:Z$5999,A140)</f>
        <v>1.7406938781280797E-2</v>
      </c>
      <c r="O140" s="35" t="str">
        <f>INDEX('Flow probs &amp; rates'!$A$5:$A$5999,$A140)</f>
        <v>1996,1</v>
      </c>
      <c r="P140" s="12">
        <f t="shared" ca="1" si="39"/>
        <v>1.7406938781280797E-2</v>
      </c>
      <c r="R140" s="17">
        <f ca="1">1-INDEX('Flow probs &amp; rates'!U$5:U$5999,A140)-INDEX('Flow probs &amp; rates'!V$5:V$5999,A140)-INDEX('Flow probs &amp; rates'!Z$5:Z$5999,A140)</f>
        <v>0.9567752981130514</v>
      </c>
      <c r="S140" s="17">
        <f ca="1">INDEX('Flow probs &amp; rates'!W$5:W$5999,A140)-INDEX('Flow probs &amp; rates'!Z$5:Z$5999,A140)</f>
        <v>0.2251879973907974</v>
      </c>
      <c r="T140" s="35" t="str">
        <f>INDEX('Flow probs &amp; rates'!$A$5:$A$5999,$A140)</f>
        <v>1996,1</v>
      </c>
      <c r="U140" s="12">
        <f t="shared" ca="1" si="40"/>
        <v>0.9567752981130514</v>
      </c>
      <c r="V140" s="12">
        <f t="shared" ca="1" si="41"/>
        <v>0.2251879973907974</v>
      </c>
      <c r="X140" s="35" t="str">
        <f>INDEX('Flow probs &amp; rates'!$A$5:$A$5999,$A140)</f>
        <v>1996,1</v>
      </c>
      <c r="Y140" s="12">
        <f t="array" aca="1" ref="Y140:Z141" ca="1">$A$1:$B$2-U140:V141</f>
        <v>4.3224701886948602E-2</v>
      </c>
      <c r="Z140" s="12">
        <f ca="1"/>
        <v>-0.2251879973907974</v>
      </c>
      <c r="AB140" s="35" t="str">
        <f>INDEX('Flow probs &amp; rates'!$A$5:$A$5999,$A140)</f>
        <v>1996,1</v>
      </c>
      <c r="AC140" s="12">
        <f t="array" aca="1" ref="AC140:AD141" ca="1">MMULT(Y140:Z141,MMULT(U138:V139,MINVERSE(Y138:Z139)))</f>
        <v>0.92177358420688504</v>
      </c>
      <c r="AD140" s="12">
        <f ca="1"/>
        <v>0.23593911963198855</v>
      </c>
      <c r="AF140" s="35" t="str">
        <f>INDEX('Flow probs &amp; rates'!$A$5:$A$5999,$A140)</f>
        <v>1996,1</v>
      </c>
      <c r="AG140" s="12">
        <f>INDEX('Flow probs &amp; rates'!E$5:E$5999,A140)</f>
        <v>0.62796518773043064</v>
      </c>
      <c r="AI140" s="32" t="s">
        <v>528</v>
      </c>
      <c r="AJ140" s="12">
        <f t="array" aca="1" ref="AJ140:AJ141" ca="1">MMULT(U140:V141,AG140:AG141)+P140:P141</f>
        <v>0.62661680103103989</v>
      </c>
      <c r="AK140" s="12">
        <f t="array" aca="1" ref="AK140:AK141" ca="1">MMULT(-1*MINVERSE(G140:H141),L140:L141)</f>
        <v>0.60285634040421998</v>
      </c>
      <c r="AM140" s="12">
        <f t="shared" si="31"/>
        <v>-1.5179240411264949E-3</v>
      </c>
      <c r="AO140" s="12">
        <f t="shared" ca="1" si="32"/>
        <v>-3.1346809619672067E-2</v>
      </c>
      <c r="AQ140" s="12">
        <f t="array" aca="1" ref="AQ140:AQ141" ca="1">MMULT(Y140:Z141,AO140:AO141)+MMULT(AC140:AD141,AM138:AM139)</f>
        <v>-1.5179144872536807E-3</v>
      </c>
      <c r="AS140" s="30">
        <v>272</v>
      </c>
      <c r="AT140" s="70">
        <f t="shared" ca="1" si="33"/>
        <v>-1.5779775078026415E-3</v>
      </c>
      <c r="AU140" s="70">
        <f t="shared" ca="1" si="34"/>
        <v>-1.5780120517710551E-3</v>
      </c>
      <c r="AV140" s="12">
        <f t="shared" ca="1" si="35"/>
        <v>-2.3760673268592367E-4</v>
      </c>
      <c r="AW140" s="12">
        <f t="shared" ca="1" si="36"/>
        <v>-2.3761987064557381E-4</v>
      </c>
    </row>
    <row r="141" spans="1:49" x14ac:dyDescent="0.35">
      <c r="C141" s="35"/>
      <c r="D141" s="17">
        <f ca="1">INDEX('Flow probs &amp; rates'!AE$5:AE$5999,A140)-INDEX('Flow probs &amp; rates'!AK$5:AK$5999,A140)</f>
        <v>-1.2002718533598699E-2</v>
      </c>
      <c r="E141" s="17">
        <f ca="1">-INDEX('Flow probs &amp; rates'!AG$5:AG$5999,A140)-INDEX('Flow probs &amp; rates'!AI$5:AI$5999,A140)-INDEX('Flow probs &amp; rates'!AK$5:AK$5999,A140)</f>
        <v>-0.5596656234758407</v>
      </c>
      <c r="G141" s="12">
        <f t="shared" ca="1" si="37"/>
        <v>-1.2002718533598699E-2</v>
      </c>
      <c r="H141" s="12">
        <f t="shared" ca="1" si="38"/>
        <v>-0.5596656234758407</v>
      </c>
      <c r="J141" s="17">
        <f ca="1">INDEX('Flow probs &amp; rates'!AK$5:AK$5999,A140)</f>
        <v>2.8737315658842699E-2</v>
      </c>
      <c r="K141" s="35"/>
      <c r="L141" s="12">
        <f t="shared" ca="1" si="42"/>
        <v>2.8737315658842699E-2</v>
      </c>
      <c r="N141" s="17">
        <f ca="1">INDEX('Flow probs &amp; rates'!AA$5:AA$5999,A140)</f>
        <v>2.1924342660035595E-2</v>
      </c>
      <c r="O141" s="35"/>
      <c r="P141" s="12">
        <f t="shared" ca="1" si="39"/>
        <v>2.1924342660035595E-2</v>
      </c>
      <c r="R141" s="17">
        <f ca="1">INDEX('Flow probs &amp; rates'!U$5:U$5999,A140)-INDEX('Flow probs &amp; rates'!AA$5:AA$5999,A140)</f>
        <v>-8.9752626729390252E-3</v>
      </c>
      <c r="S141" s="17">
        <f ca="1">1-INDEX('Flow probs &amp; rates'!W$5:W$5999,A140)-INDEX('Flow probs &amp; rates'!Y$5:Y$5999,A140)-INDEX('Flow probs &amp; rates'!AA$5:AA$5999,A140)</f>
        <v>0.57016441067599621</v>
      </c>
      <c r="T141" s="35"/>
      <c r="U141" s="12">
        <f t="shared" ca="1" si="40"/>
        <v>-8.9752626729390252E-3</v>
      </c>
      <c r="V141" s="12">
        <f t="shared" ca="1" si="41"/>
        <v>0.57016441067599621</v>
      </c>
      <c r="X141" s="35"/>
      <c r="Y141" s="12">
        <f ca="1"/>
        <v>8.9752626729390252E-3</v>
      </c>
      <c r="Z141" s="12">
        <f ca="1"/>
        <v>0.42983558932400379</v>
      </c>
      <c r="AB141" s="35"/>
      <c r="AC141" s="12">
        <f ca="1"/>
        <v>-2.6236715709880815E-2</v>
      </c>
      <c r="AD141" s="12">
        <f ca="1"/>
        <v>0.5186579360089002</v>
      </c>
      <c r="AF141" s="35"/>
      <c r="AG141" s="12">
        <f>INDEX('Flow probs &amp; rates'!F$5:F$5999,A140)</f>
        <v>3.7250131674650751E-2</v>
      </c>
      <c r="AJ141" s="12">
        <f ca="1"/>
        <v>3.7526889524574017E-2</v>
      </c>
      <c r="AK141" s="12">
        <f ca="1"/>
        <v>3.8418297974493407E-2</v>
      </c>
      <c r="AM141" s="12">
        <f t="shared" si="31"/>
        <v>4.6150562541182744E-4</v>
      </c>
      <c r="AO141" s="12">
        <f t="shared" ca="1" si="32"/>
        <v>2.7215585116716762E-3</v>
      </c>
      <c r="AQ141" s="12">
        <f ca="1"/>
        <v>4.6150901782898766E-4</v>
      </c>
      <c r="AS141" s="30">
        <v>274</v>
      </c>
      <c r="AT141" s="70">
        <f t="shared" ca="1" si="33"/>
        <v>-1.6633711536098161E-3</v>
      </c>
      <c r="AU141" s="70">
        <f t="shared" ca="1" si="34"/>
        <v>-1.6633704810512435E-3</v>
      </c>
      <c r="AV141" s="12">
        <f t="shared" ca="1" si="35"/>
        <v>1.1710137798740146E-3</v>
      </c>
      <c r="AW141" s="12">
        <f t="shared" ca="1" si="36"/>
        <v>1.1710230499761538E-3</v>
      </c>
    </row>
    <row r="142" spans="1:49" x14ac:dyDescent="0.35">
      <c r="A142" s="12">
        <v>70</v>
      </c>
      <c r="C142" s="35" t="str">
        <f>INDEX('Flow probs &amp; rates'!$A$5:$A$5999,$A142)</f>
        <v>1996,2</v>
      </c>
      <c r="D142" s="17">
        <f ca="1">-INDEX('Flow probs &amp; rates'!AE$5:AE$5999,A142)-INDEX('Flow probs &amp; rates'!AF$5:AF$5999,A142)-INDEX('Flow probs &amp; rates'!AJ$5:AJ$5999,A142)</f>
        <v>-4.3299735189606003E-2</v>
      </c>
      <c r="E142" s="17">
        <f ca="1">INDEX('Flow probs &amp; rates'!AG$5:AG$5999,A142)-INDEX('Flow probs &amp; rates'!AJ$5:AJ$5999,A142)</f>
        <v>0.29744553417251557</v>
      </c>
      <c r="G142" s="12">
        <f t="shared" ca="1" si="37"/>
        <v>-4.3299735189606003E-2</v>
      </c>
      <c r="H142" s="12">
        <f t="shared" ca="1" si="38"/>
        <v>0.29744553417251557</v>
      </c>
      <c r="J142" s="17">
        <f ca="1">INDEX('Flow probs &amp; rates'!AJ$5:AJ$5999,A142)</f>
        <v>1.5114016096241399E-2</v>
      </c>
      <c r="K142" s="35" t="str">
        <f>INDEX('Flow probs &amp; rates'!$A$5:$A$5999,$A142)</f>
        <v>1996,2</v>
      </c>
      <c r="L142" s="12">
        <f t="shared" ca="1" si="42"/>
        <v>1.5114016096241399E-2</v>
      </c>
      <c r="N142" s="17">
        <f ca="1">INDEX('Flow probs &amp; rates'!Z$5:Z$5999,A142)</f>
        <v>1.8235626869147283E-2</v>
      </c>
      <c r="O142" s="35" t="str">
        <f>INDEX('Flow probs &amp; rates'!$A$5:$A$5999,$A142)</f>
        <v>1996,2</v>
      </c>
      <c r="P142" s="12">
        <f t="shared" ca="1" si="39"/>
        <v>1.8235626869147283E-2</v>
      </c>
      <c r="R142" s="17">
        <f ca="1">1-INDEX('Flow probs &amp; rates'!U$5:U$5999,A142)-INDEX('Flow probs &amp; rates'!V$5:V$5999,A142)-INDEX('Flow probs &amp; rates'!Z$5:Z$5999,A142)</f>
        <v>0.95622762180370868</v>
      </c>
      <c r="S142" s="17">
        <f ca="1">INDEX('Flow probs &amp; rates'!W$5:W$5999,A142)-INDEX('Flow probs &amp; rates'!Z$5:Z$5999,A142)</f>
        <v>0.2219882552533716</v>
      </c>
      <c r="T142" s="35" t="str">
        <f>INDEX('Flow probs &amp; rates'!$A$5:$A$5999,$A142)</f>
        <v>1996,2</v>
      </c>
      <c r="U142" s="12">
        <f t="shared" ca="1" si="40"/>
        <v>0.95622762180370868</v>
      </c>
      <c r="V142" s="12">
        <f t="shared" ca="1" si="41"/>
        <v>0.2219882552533716</v>
      </c>
      <c r="X142" s="35" t="str">
        <f>INDEX('Flow probs &amp; rates'!$A$5:$A$5999,$A142)</f>
        <v>1996,2</v>
      </c>
      <c r="Y142" s="12">
        <f t="array" aca="1" ref="Y142:Z143" ca="1">$A$1:$B$2-U142:V143</f>
        <v>4.3772378196291317E-2</v>
      </c>
      <c r="Z142" s="12">
        <f ca="1"/>
        <v>-0.2219882552533716</v>
      </c>
      <c r="AB142" s="35" t="str">
        <f>INDEX('Flow probs &amp; rates'!$A$5:$A$5999,$A142)</f>
        <v>1996,2</v>
      </c>
      <c r="AC142" s="12">
        <f t="array" aca="1" ref="AC142:AD143" ca="1">MMULT(Y142:Z143,MMULT(U140:V141,MINVERSE(Y140:Z141)))</f>
        <v>0.96626091575792472</v>
      </c>
      <c r="AD142" s="12">
        <f ca="1"/>
        <v>0.23468873805609708</v>
      </c>
      <c r="AF142" s="35" t="str">
        <f>INDEX('Flow probs &amp; rates'!$A$5:$A$5999,$A142)</f>
        <v>1996,2</v>
      </c>
      <c r="AG142" s="12">
        <f>INDEX('Flow probs &amp; rates'!E$5:E$5999,A142)</f>
        <v>0.62698237664655054</v>
      </c>
      <c r="AI142" s="32" t="s">
        <v>529</v>
      </c>
      <c r="AJ142" s="12">
        <f t="array" aca="1" ref="AJ142:AJ143" ca="1">MMULT(U142:V143,AG142:AG143)+P142:P143</f>
        <v>0.62603290605057405</v>
      </c>
      <c r="AK142" s="12">
        <f t="array" aca="1" ref="AK142:AK143" ca="1">MMULT(-1*MINVERSE(G142:H143),L142:L143)</f>
        <v>0.60711665472815801</v>
      </c>
      <c r="AM142" s="12">
        <f t="shared" si="31"/>
        <v>-9.8281108388009741E-4</v>
      </c>
      <c r="AO142" s="12">
        <f t="shared" ca="1" si="32"/>
        <v>4.2603143239380303E-3</v>
      </c>
      <c r="AQ142" s="12">
        <f t="array" aca="1" ref="AQ142:AQ143" ca="1">MMULT(Y142:Z143,AO142:AO143)+MMULT(AC142:AD143,AM140:AM141)</f>
        <v>-9.8281728186906323E-4</v>
      </c>
      <c r="AS142" s="30">
        <v>276</v>
      </c>
      <c r="AT142" s="70">
        <f t="shared" ca="1" si="33"/>
        <v>2.3657500841312018E-4</v>
      </c>
      <c r="AU142" s="70">
        <f t="shared" ca="1" si="34"/>
        <v>2.3667009249093919E-4</v>
      </c>
      <c r="AV142" s="12">
        <f t="shared" ca="1" si="35"/>
        <v>4.2769689027594496E-4</v>
      </c>
      <c r="AW142" s="12">
        <f t="shared" ca="1" si="36"/>
        <v>4.2772479660992688E-4</v>
      </c>
    </row>
    <row r="143" spans="1:49" x14ac:dyDescent="0.35">
      <c r="C143" s="35"/>
      <c r="D143" s="17">
        <f ca="1">INDEX('Flow probs &amp; rates'!AE$5:AE$5999,A142)-INDEX('Flow probs &amp; rates'!AK$5:AK$5999,A142)</f>
        <v>-1.1581127538602697E-2</v>
      </c>
      <c r="E143" s="17">
        <f ca="1">-INDEX('Flow probs &amp; rates'!AG$5:AG$5999,A142)-INDEX('Flow probs &amp; rates'!AI$5:AI$5999,A142)-INDEX('Flow probs &amp; rates'!AK$5:AK$5999,A142)</f>
        <v>-0.56324743999480142</v>
      </c>
      <c r="G143" s="12">
        <f t="shared" ca="1" si="37"/>
        <v>-1.1581127538602697E-2</v>
      </c>
      <c r="H143" s="12">
        <f t="shared" ca="1" si="38"/>
        <v>-0.56324743999480142</v>
      </c>
      <c r="J143" s="17">
        <f ca="1">INDEX('Flow probs &amp; rates'!AK$5:AK$5999,A142)</f>
        <v>2.8190305033258499E-2</v>
      </c>
      <c r="K143" s="35"/>
      <c r="L143" s="12">
        <f t="shared" ca="1" si="42"/>
        <v>2.8190305033258499E-2</v>
      </c>
      <c r="N143" s="17">
        <f ca="1">INDEX('Flow probs &amp; rates'!AA$5:AA$5999,A142)</f>
        <v>2.1469264101411742E-2</v>
      </c>
      <c r="O143" s="35"/>
      <c r="P143" s="12">
        <f t="shared" ca="1" si="39"/>
        <v>2.1469264101411742E-2</v>
      </c>
      <c r="R143" s="17">
        <f ca="1">INDEX('Flow probs &amp; rates'!U$5:U$5999,A142)-INDEX('Flow probs &amp; rates'!AA$5:AA$5999,A142)</f>
        <v>-8.6431553240481959E-3</v>
      </c>
      <c r="S143" s="17">
        <f ca="1">1-INDEX('Flow probs &amp; rates'!W$5:W$5999,A142)-INDEX('Flow probs &amp; rates'!Y$5:Y$5999,A142)-INDEX('Flow probs &amp; rates'!AA$5:AA$5999,A142)</f>
        <v>0.56818227645798247</v>
      </c>
      <c r="T143" s="35"/>
      <c r="U143" s="12">
        <f t="shared" ca="1" si="40"/>
        <v>-8.6431553240481959E-3</v>
      </c>
      <c r="V143" s="12">
        <f t="shared" ca="1" si="41"/>
        <v>0.56818227645798247</v>
      </c>
      <c r="X143" s="35"/>
      <c r="Y143" s="12">
        <f ca="1"/>
        <v>8.6431553240481959E-3</v>
      </c>
      <c r="Z143" s="12">
        <f ca="1"/>
        <v>0.43181772354201753</v>
      </c>
      <c r="AB143" s="35"/>
      <c r="AC143" s="12">
        <f ca="1"/>
        <v>-1.6436202506195846E-2</v>
      </c>
      <c r="AD143" s="12">
        <f ca="1"/>
        <v>0.56871092865695749</v>
      </c>
      <c r="AF143" s="35"/>
      <c r="AG143" s="12">
        <f>INDEX('Flow probs &amp; rates'!F$5:F$5999,A142)</f>
        <v>3.7206528059025204E-2</v>
      </c>
      <c r="AJ143" s="12">
        <f ca="1"/>
        <v>3.7190247846289458E-2</v>
      </c>
      <c r="AK143" s="12">
        <f ca="1"/>
        <v>3.7566455027717792E-2</v>
      </c>
      <c r="AM143" s="12">
        <f t="shared" si="31"/>
        <v>-4.3603615625546766E-5</v>
      </c>
      <c r="AO143" s="12">
        <f t="shared" ca="1" si="32"/>
        <v>-8.5184294677561473E-4</v>
      </c>
      <c r="AQ143" s="12">
        <f ca="1"/>
        <v>-4.3606123923557684E-5</v>
      </c>
      <c r="AS143" s="30">
        <v>278</v>
      </c>
      <c r="AT143" s="70">
        <f t="shared" ca="1" si="33"/>
        <v>-4.5596929162948774E-3</v>
      </c>
      <c r="AU143" s="70">
        <f t="shared" ca="1" si="34"/>
        <v>-4.5597184476243125E-3</v>
      </c>
      <c r="AV143" s="12">
        <f t="shared" ca="1" si="35"/>
        <v>2.0967893961656818E-3</v>
      </c>
      <c r="AW143" s="12">
        <f t="shared" ca="1" si="36"/>
        <v>2.0967773700554071E-3</v>
      </c>
    </row>
    <row r="144" spans="1:49" x14ac:dyDescent="0.35">
      <c r="A144" s="12">
        <v>71</v>
      </c>
      <c r="C144" s="35" t="str">
        <f>INDEX('Flow probs &amp; rates'!$A$5:$A$5999,$A144)</f>
        <v>1996,3</v>
      </c>
      <c r="D144" s="17">
        <f ca="1">-INDEX('Flow probs &amp; rates'!AE$5:AE$5999,A144)-INDEX('Flow probs &amp; rates'!AF$5:AF$5999,A144)-INDEX('Flow probs &amp; rates'!AJ$5:AJ$5999,A144)</f>
        <v>-4.5362123070381802E-2</v>
      </c>
      <c r="E144" s="17">
        <f ca="1">INDEX('Flow probs &amp; rates'!AG$5:AG$5999,A144)-INDEX('Flow probs &amp; rates'!AJ$5:AJ$5999,A144)</f>
        <v>0.3051296910825802</v>
      </c>
      <c r="G144" s="12">
        <f t="shared" ca="1" si="37"/>
        <v>-4.5362123070381802E-2</v>
      </c>
      <c r="H144" s="12">
        <f t="shared" ca="1" si="38"/>
        <v>0.3051296910825802</v>
      </c>
      <c r="J144" s="17">
        <f ca="1">INDEX('Flow probs &amp; rates'!AJ$5:AJ$5999,A144)</f>
        <v>1.6819976256399801E-2</v>
      </c>
      <c r="K144" s="35" t="str">
        <f>INDEX('Flow probs &amp; rates'!$A$5:$A$5999,$A144)</f>
        <v>1996,3</v>
      </c>
      <c r="L144" s="12">
        <f t="shared" ca="1" si="42"/>
        <v>1.6819976256399801E-2</v>
      </c>
      <c r="N144" s="17">
        <f ca="1">INDEX('Flow probs &amp; rates'!Z$5:Z$5999,A144)</f>
        <v>2.0089134493288856E-2</v>
      </c>
      <c r="O144" s="35" t="str">
        <f>INDEX('Flow probs &amp; rates'!$A$5:$A$5999,$A144)</f>
        <v>1996,3</v>
      </c>
      <c r="P144" s="12">
        <f t="shared" ca="1" si="39"/>
        <v>2.0089134493288856E-2</v>
      </c>
      <c r="R144" s="17">
        <f ca="1">1-INDEX('Flow probs &amp; rates'!U$5:U$5999,A144)-INDEX('Flow probs &amp; rates'!V$5:V$5999,A144)-INDEX('Flow probs &amp; rates'!Z$5:Z$5999,A144)</f>
        <v>0.95417513246686114</v>
      </c>
      <c r="S144" s="17">
        <f ca="1">INDEX('Flow probs &amp; rates'!W$5:W$5999,A144)-INDEX('Flow probs &amp; rates'!Z$5:Z$5999,A144)</f>
        <v>0.22662329441089918</v>
      </c>
      <c r="T144" s="35" t="str">
        <f>INDEX('Flow probs &amp; rates'!$A$5:$A$5999,$A144)</f>
        <v>1996,3</v>
      </c>
      <c r="U144" s="12">
        <f t="shared" ca="1" si="40"/>
        <v>0.95417513246686114</v>
      </c>
      <c r="V144" s="12">
        <f t="shared" ca="1" si="41"/>
        <v>0.22662329441089918</v>
      </c>
      <c r="X144" s="35" t="str">
        <f>INDEX('Flow probs &amp; rates'!$A$5:$A$5999,$A144)</f>
        <v>1996,3</v>
      </c>
      <c r="Y144" s="12">
        <f t="array" aca="1" ref="Y144:Z145" ca="1">$A$1:$B$2-U144:V145</f>
        <v>4.5824867533138858E-2</v>
      </c>
      <c r="Z144" s="12">
        <f ca="1"/>
        <v>-0.22662329441089918</v>
      </c>
      <c r="AB144" s="35" t="str">
        <f>INDEX('Flow probs &amp; rates'!$A$5:$A$5999,$A144)</f>
        <v>1996,3</v>
      </c>
      <c r="AC144" s="12">
        <f t="array" aca="1" ref="AC144:AD145" ca="1">MMULT(Y144:Z145,MMULT(U142:V143,MINVERSE(Y142:Z143)))</f>
        <v>0.99866822935996402</v>
      </c>
      <c r="AD144" s="12">
        <f ca="1"/>
        <v>0.23876245755037015</v>
      </c>
      <c r="AF144" s="35" t="str">
        <f>INDEX('Flow probs &amp; rates'!$A$5:$A$5999,$A144)</f>
        <v>1996,3</v>
      </c>
      <c r="AG144" s="12">
        <f>INDEX('Flow probs &amp; rates'!E$5:E$5999,A144)</f>
        <v>0.62677199274672646</v>
      </c>
      <c r="AI144" s="32" t="s">
        <v>530</v>
      </c>
      <c r="AJ144" s="12">
        <f t="array" aca="1" ref="AJ144:AJ145" ca="1">MMULT(U144:V145,AG144:AG145)+P144:P145</f>
        <v>0.62664312103039188</v>
      </c>
      <c r="AK144" s="12">
        <f t="array" aca="1" ref="AK144:AK145" ca="1">MMULT(-1*MINVERSE(G144:H145),L144:L145)</f>
        <v>0.62607610637629918</v>
      </c>
      <c r="AM144" s="12">
        <f t="shared" si="31"/>
        <v>-2.1038389982408479E-4</v>
      </c>
      <c r="AO144" s="12">
        <f t="shared" ca="1" si="32"/>
        <v>1.8959451648141168E-2</v>
      </c>
      <c r="AQ144" s="12">
        <f t="array" aca="1" ref="AQ144:AQ145" ca="1">MMULT(Y144:Z145,AO144:AO145)+MMULT(AC144:AD145,AM142:AM143)</f>
        <v>-2.103853972847923E-4</v>
      </c>
      <c r="AS144" s="30">
        <v>280</v>
      </c>
      <c r="AT144" s="70">
        <f t="shared" ca="1" si="33"/>
        <v>2.0868137429754796E-3</v>
      </c>
      <c r="AU144" s="70">
        <f t="shared" ca="1" si="34"/>
        <v>2.0868478832045912E-3</v>
      </c>
      <c r="AV144" s="12">
        <f t="shared" ca="1" si="35"/>
        <v>4.2654779462066722E-4</v>
      </c>
      <c r="AW144" s="12">
        <f t="shared" ca="1" si="36"/>
        <v>4.265617225167012E-4</v>
      </c>
    </row>
    <row r="145" spans="1:49" x14ac:dyDescent="0.35">
      <c r="C145" s="35"/>
      <c r="D145" s="17">
        <f ca="1">INDEX('Flow probs &amp; rates'!AE$5:AE$5999,A144)-INDEX('Flow probs &amp; rates'!AK$5:AK$5999,A144)</f>
        <v>-1.19777601513033E-2</v>
      </c>
      <c r="E145" s="17">
        <f ca="1">-INDEX('Flow probs &amp; rates'!AG$5:AG$5999,A144)-INDEX('Flow probs &amp; rates'!AI$5:AI$5999,A144)-INDEX('Flow probs &amp; rates'!AK$5:AK$5999,A144)</f>
        <v>-0.57132283544571438</v>
      </c>
      <c r="G145" s="12">
        <f t="shared" ca="1" si="37"/>
        <v>-1.19777601513033E-2</v>
      </c>
      <c r="H145" s="12">
        <f t="shared" ca="1" si="38"/>
        <v>-0.57132283544571438</v>
      </c>
      <c r="J145" s="17">
        <f ca="1">INDEX('Flow probs &amp; rates'!AK$5:AK$5999,A144)</f>
        <v>2.91816148001274E-2</v>
      </c>
      <c r="K145" s="35"/>
      <c r="L145" s="12">
        <f t="shared" ca="1" si="42"/>
        <v>2.91816148001274E-2</v>
      </c>
      <c r="N145" s="17">
        <f ca="1">INDEX('Flow probs &amp; rates'!AA$5:AA$5999,A144)</f>
        <v>2.2134027512018633E-2</v>
      </c>
      <c r="O145" s="35"/>
      <c r="P145" s="12">
        <f t="shared" ca="1" si="39"/>
        <v>2.2134027512018633E-2</v>
      </c>
      <c r="R145" s="17">
        <f ca="1">INDEX('Flow probs &amp; rates'!U$5:U$5999,A144)-INDEX('Flow probs &amp; rates'!AA$5:AA$5999,A144)</f>
        <v>-8.8960622310880113E-3</v>
      </c>
      <c r="S145" s="17">
        <f ca="1">1-INDEX('Flow probs &amp; rates'!W$5:W$5999,A144)-INDEX('Flow probs &amp; rates'!Y$5:Y$5999,A144)-INDEX('Flow probs &amp; rates'!AA$5:AA$5999,A144)</f>
        <v>0.56353860828331992</v>
      </c>
      <c r="T145" s="35"/>
      <c r="U145" s="12">
        <f t="shared" ca="1" si="40"/>
        <v>-8.8960622310880113E-3</v>
      </c>
      <c r="V145" s="12">
        <f t="shared" ca="1" si="41"/>
        <v>0.56353860828331992</v>
      </c>
      <c r="X145" s="35"/>
      <c r="Y145" s="12">
        <f ca="1"/>
        <v>8.8960622310880113E-3</v>
      </c>
      <c r="Z145" s="12">
        <f ca="1"/>
        <v>0.43646139171668008</v>
      </c>
      <c r="AB145" s="35"/>
      <c r="AC145" s="12">
        <f ca="1"/>
        <v>-5.5784580162833997E-3</v>
      </c>
      <c r="AD145" s="12">
        <f ca="1"/>
        <v>0.57599788693866849</v>
      </c>
      <c r="AF145" s="35"/>
      <c r="AG145" s="12">
        <f>INDEX('Flow probs &amp; rates'!F$5:F$5999,A144)</f>
        <v>3.7523668313012813E-2</v>
      </c>
      <c r="AJ145" s="12">
        <f ca="1"/>
        <v>3.7704260678640862E-2</v>
      </c>
      <c r="AK145" s="12">
        <f ca="1"/>
        <v>3.795161687275226E-2</v>
      </c>
      <c r="AM145" s="12">
        <f t="shared" si="31"/>
        <v>3.171402539876092E-4</v>
      </c>
      <c r="AO145" s="12">
        <f t="shared" ca="1" si="32"/>
        <v>3.8516184503446793E-4</v>
      </c>
      <c r="AQ145" s="12">
        <f ca="1"/>
        <v>3.1713971655523835E-4</v>
      </c>
      <c r="AS145" s="30">
        <v>282</v>
      </c>
      <c r="AT145" s="70">
        <f t="shared" ca="1" si="33"/>
        <v>-2.8052109985174933E-3</v>
      </c>
      <c r="AU145" s="70">
        <f t="shared" ca="1" si="34"/>
        <v>-2.8052485713119225E-3</v>
      </c>
      <c r="AV145" s="12">
        <f t="shared" ca="1" si="35"/>
        <v>2.5200446373788987E-3</v>
      </c>
      <c r="AW145" s="12">
        <f t="shared" ca="1" si="36"/>
        <v>2.5200308634693428E-3</v>
      </c>
    </row>
    <row r="146" spans="1:49" x14ac:dyDescent="0.35">
      <c r="A146" s="12">
        <v>72</v>
      </c>
      <c r="C146" s="35" t="str">
        <f>INDEX('Flow probs &amp; rates'!$A$5:$A$5999,$A146)</f>
        <v>1996,4</v>
      </c>
      <c r="D146" s="17">
        <f ca="1">-INDEX('Flow probs &amp; rates'!AE$5:AE$5999,A146)-INDEX('Flow probs &amp; rates'!AF$5:AF$5999,A146)-INDEX('Flow probs &amp; rates'!AJ$5:AJ$5999,A146)</f>
        <v>-4.43226781162573E-2</v>
      </c>
      <c r="E146" s="17">
        <f ca="1">INDEX('Flow probs &amp; rates'!AG$5:AG$5999,A146)-INDEX('Flow probs &amp; rates'!AJ$5:AJ$5999,A146)</f>
        <v>0.32037400803677618</v>
      </c>
      <c r="G146" s="12">
        <f t="shared" ca="1" si="37"/>
        <v>-4.43226781162573E-2</v>
      </c>
      <c r="H146" s="12">
        <f t="shared" ca="1" si="38"/>
        <v>0.32037400803677618</v>
      </c>
      <c r="J146" s="17">
        <f ca="1">INDEX('Flow probs &amp; rates'!AJ$5:AJ$5999,A146)</f>
        <v>1.8107767469538801E-2</v>
      </c>
      <c r="K146" s="35" t="str">
        <f>INDEX('Flow probs &amp; rates'!$A$5:$A$5999,$A146)</f>
        <v>1996,4</v>
      </c>
      <c r="L146" s="12">
        <f t="shared" ca="1" si="42"/>
        <v>1.8107767469538801E-2</v>
      </c>
      <c r="N146" s="17">
        <f ca="1">INDEX('Flow probs &amp; rates'!Z$5:Z$5999,A146)</f>
        <v>2.1567358669338246E-2</v>
      </c>
      <c r="O146" s="35" t="str">
        <f>INDEX('Flow probs &amp; rates'!$A$5:$A$5999,$A146)</f>
        <v>1996,4</v>
      </c>
      <c r="P146" s="12">
        <f t="shared" ca="1" si="39"/>
        <v>2.1567358669338246E-2</v>
      </c>
      <c r="R146" s="17">
        <f ca="1">1-INDEX('Flow probs &amp; rates'!U$5:U$5999,A146)-INDEX('Flow probs &amp; rates'!V$5:V$5999,A146)-INDEX('Flow probs &amp; rates'!Z$5:Z$5999,A146)</f>
        <v>0.95484444807191526</v>
      </c>
      <c r="S146" s="17">
        <f ca="1">INDEX('Flow probs &amp; rates'!W$5:W$5999,A146)-INDEX('Flow probs &amp; rates'!Z$5:Z$5999,A146)</f>
        <v>0.2365132163899939</v>
      </c>
      <c r="T146" s="35" t="str">
        <f>INDEX('Flow probs &amp; rates'!$A$5:$A$5999,$A146)</f>
        <v>1996,4</v>
      </c>
      <c r="U146" s="12">
        <f t="shared" ca="1" si="40"/>
        <v>0.95484444807191526</v>
      </c>
      <c r="V146" s="12">
        <f t="shared" ca="1" si="41"/>
        <v>0.2365132163899939</v>
      </c>
      <c r="X146" s="35" t="str">
        <f>INDEX('Flow probs &amp; rates'!$A$5:$A$5999,$A146)</f>
        <v>1996,4</v>
      </c>
      <c r="Y146" s="12">
        <f t="array" aca="1" ref="Y146:Z147" ca="1">$A$1:$B$2-U146:V147</f>
        <v>4.5155551928084736E-2</v>
      </c>
      <c r="Z146" s="12">
        <f ca="1"/>
        <v>-0.2365132163899939</v>
      </c>
      <c r="AB146" s="35" t="str">
        <f>INDEX('Flow probs &amp; rates'!$A$5:$A$5999,$A146)</f>
        <v>1996,4</v>
      </c>
      <c r="AC146" s="12">
        <f t="array" aca="1" ref="AC146:AD147" ca="1">MMULT(Y146:Z147,MMULT(U144:V145,MINVERSE(Y144:Z145)))</f>
        <v>0.94557204315424759</v>
      </c>
      <c r="AD146" s="12">
        <f ca="1"/>
        <v>0.20903938902238967</v>
      </c>
      <c r="AF146" s="35" t="str">
        <f>INDEX('Flow probs &amp; rates'!$A$5:$A$5999,$A146)</f>
        <v>1996,4</v>
      </c>
      <c r="AG146" s="12">
        <f>INDEX('Flow probs &amp; rates'!E$5:E$5999,A146)</f>
        <v>0.62891195963398272</v>
      </c>
      <c r="AI146" s="32" t="s">
        <v>531</v>
      </c>
      <c r="AJ146" s="12">
        <f t="array" aca="1" ref="AJ146:AJ147" ca="1">MMULT(U146:V147,AG146:AG147)+P146:P147</f>
        <v>0.63073842750164399</v>
      </c>
      <c r="AK146" s="12">
        <f t="array" aca="1" ref="AK146:AK147" ca="1">MMULT(-1*MINVERSE(G146:H147),L146:L147)</f>
        <v>0.65939693068620353</v>
      </c>
      <c r="AM146" s="12">
        <f t="shared" si="31"/>
        <v>2.1399668872562616E-3</v>
      </c>
      <c r="AO146" s="12">
        <f t="shared" ca="1" si="32"/>
        <v>3.3320824309904351E-2</v>
      </c>
      <c r="AQ146" s="12">
        <f t="array" aca="1" ref="AQ146:AQ147" ca="1">MMULT(Y146:Z147,AO146:AO147)+MMULT(AC146:AD147,AM144:AM145)</f>
        <v>2.1399305261815623E-3</v>
      </c>
      <c r="AS146" s="30">
        <v>284</v>
      </c>
      <c r="AT146" s="70">
        <f t="shared" ca="1" si="33"/>
        <v>-1.3381169521831104E-3</v>
      </c>
      <c r="AU146" s="70">
        <f t="shared" ca="1" si="34"/>
        <v>-1.3381137908051375E-3</v>
      </c>
      <c r="AV146" s="12">
        <f t="shared" ca="1" si="35"/>
        <v>1.3944937974302365E-3</v>
      </c>
      <c r="AW146" s="12">
        <f t="shared" ca="1" si="36"/>
        <v>1.3944943164342955E-3</v>
      </c>
    </row>
    <row r="147" spans="1:49" x14ac:dyDescent="0.35">
      <c r="C147" s="35"/>
      <c r="D147" s="17">
        <f ca="1">INDEX('Flow probs &amp; rates'!AE$5:AE$5999,A146)-INDEX('Flow probs &amp; rates'!AK$5:AK$5999,A146)</f>
        <v>-1.39752481937611E-2</v>
      </c>
      <c r="E147" s="17">
        <f ca="1">-INDEX('Flow probs &amp; rates'!AG$5:AG$5999,A146)-INDEX('Flow probs &amp; rates'!AI$5:AI$5999,A146)-INDEX('Flow probs &amp; rates'!AK$5:AK$5999,A146)</f>
        <v>-0.58548983996105985</v>
      </c>
      <c r="G147" s="12">
        <f t="shared" ca="1" si="37"/>
        <v>-1.39752481937611E-2</v>
      </c>
      <c r="H147" s="12">
        <f t="shared" ca="1" si="38"/>
        <v>-0.58548983996105985</v>
      </c>
      <c r="J147" s="17">
        <f ca="1">INDEX('Flow probs &amp; rates'!AK$5:AK$5999,A146)</f>
        <v>2.95344605308888E-2</v>
      </c>
      <c r="K147" s="35"/>
      <c r="L147" s="12">
        <f t="shared" ca="1" si="42"/>
        <v>2.95344605308888E-2</v>
      </c>
      <c r="N147" s="17">
        <f ca="1">INDEX('Flow probs &amp; rates'!AA$5:AA$5999,A146)</f>
        <v>2.2235010656825031E-2</v>
      </c>
      <c r="O147" s="35"/>
      <c r="P147" s="12">
        <f t="shared" ca="1" si="39"/>
        <v>2.2235010656825031E-2</v>
      </c>
      <c r="R147" s="17">
        <f ca="1">INDEX('Flow probs &amp; rates'!U$5:U$5999,A146)-INDEX('Flow probs &amp; rates'!AA$5:AA$5999,A146)</f>
        <v>-1.0316755892951654E-2</v>
      </c>
      <c r="S147" s="17">
        <f ca="1">1-INDEX('Flow probs &amp; rates'!W$5:W$5999,A146)-INDEX('Flow probs &amp; rates'!Y$5:Y$5999,A146)-INDEX('Flow probs &amp; rates'!AA$5:AA$5999,A146)</f>
        <v>0.55532882588038179</v>
      </c>
      <c r="T147" s="35"/>
      <c r="U147" s="12">
        <f t="shared" ca="1" si="40"/>
        <v>-1.0316755892951654E-2</v>
      </c>
      <c r="V147" s="12">
        <f t="shared" ca="1" si="41"/>
        <v>0.55532882588038179</v>
      </c>
      <c r="X147" s="35"/>
      <c r="Y147" s="12">
        <f ca="1"/>
        <v>1.0316755892951654E-2</v>
      </c>
      <c r="Z147" s="12">
        <f ca="1"/>
        <v>0.44467117411961821</v>
      </c>
      <c r="AB147" s="35"/>
      <c r="AC147" s="12">
        <f ca="1"/>
        <v>1.4529824635339555E-2</v>
      </c>
      <c r="AD147" s="12">
        <f ca="1"/>
        <v>0.58703975518541773</v>
      </c>
      <c r="AF147" s="35"/>
      <c r="AG147" s="12">
        <f>INDEX('Flow probs &amp; rates'!F$5:F$5999,A146)</f>
        <v>3.6606731674108481E-2</v>
      </c>
      <c r="AJ147" s="12">
        <f ca="1"/>
        <v>3.6075452811024214E-2</v>
      </c>
      <c r="AK147" s="12">
        <f ca="1"/>
        <v>3.470465818449766E-2</v>
      </c>
      <c r="AM147" s="12">
        <f t="shared" si="31"/>
        <v>-9.1693663890433236E-4</v>
      </c>
      <c r="AO147" s="12">
        <f t="shared" ca="1" si="32"/>
        <v>-3.2469586882546003E-3</v>
      </c>
      <c r="AQ147" s="12">
        <f ca="1"/>
        <v>-9.1694902577707158E-4</v>
      </c>
      <c r="AS147" s="30">
        <v>286</v>
      </c>
      <c r="AT147" s="70">
        <f t="shared" ca="1" si="33"/>
        <v>-1.4599876291688796E-3</v>
      </c>
      <c r="AU147" s="70">
        <f t="shared" ca="1" si="34"/>
        <v>-1.4599899097296561E-3</v>
      </c>
      <c r="AV147" s="12">
        <f t="shared" ca="1" si="35"/>
        <v>1.1449408881825593E-3</v>
      </c>
      <c r="AW147" s="12">
        <f t="shared" ca="1" si="36"/>
        <v>1.1449404776801232E-3</v>
      </c>
    </row>
    <row r="148" spans="1:49" x14ac:dyDescent="0.35">
      <c r="A148" s="12">
        <v>73</v>
      </c>
      <c r="C148" s="35" t="str">
        <f>INDEX('Flow probs &amp; rates'!$A$5:$A$5999,$A148)</f>
        <v>1996,5</v>
      </c>
      <c r="D148" s="17">
        <f ca="1">-INDEX('Flow probs &amp; rates'!AE$5:AE$5999,A148)-INDEX('Flow probs &amp; rates'!AF$5:AF$5999,A148)-INDEX('Flow probs &amp; rates'!AJ$5:AJ$5999,A148)</f>
        <v>-4.3575021534707499E-2</v>
      </c>
      <c r="E148" s="17">
        <f ca="1">INDEX('Flow probs &amp; rates'!AG$5:AG$5999,A148)-INDEX('Flow probs &amp; rates'!AJ$5:AJ$5999,A148)</f>
        <v>0.31314307853528522</v>
      </c>
      <c r="G148" s="12">
        <f t="shared" ca="1" si="37"/>
        <v>-4.3575021534707499E-2</v>
      </c>
      <c r="H148" s="12">
        <f t="shared" ca="1" si="38"/>
        <v>0.31314307853528522</v>
      </c>
      <c r="J148" s="17">
        <f ca="1">INDEX('Flow probs &amp; rates'!AJ$5:AJ$5999,A148)</f>
        <v>1.6602787229346799E-2</v>
      </c>
      <c r="K148" s="35" t="str">
        <f>INDEX('Flow probs &amp; rates'!$A$5:$A$5999,$A148)</f>
        <v>1996,5</v>
      </c>
      <c r="L148" s="12">
        <f t="shared" ca="1" si="42"/>
        <v>1.6602787229346799E-2</v>
      </c>
      <c r="N148" s="17">
        <f ca="1">INDEX('Flow probs &amp; rates'!Z$5:Z$5999,A148)</f>
        <v>2.0018421596555595E-2</v>
      </c>
      <c r="O148" s="35" t="str">
        <f>INDEX('Flow probs &amp; rates'!$A$5:$A$5999,$A148)</f>
        <v>1996,5</v>
      </c>
      <c r="P148" s="12">
        <f t="shared" ca="1" si="39"/>
        <v>2.0018421596555595E-2</v>
      </c>
      <c r="R148" s="17">
        <f ca="1">1-INDEX('Flow probs &amp; rates'!U$5:U$5999,A148)-INDEX('Flow probs &amp; rates'!V$5:V$5999,A148)-INDEX('Flow probs &amp; rates'!Z$5:Z$5999,A148)</f>
        <v>0.9556920659813104</v>
      </c>
      <c r="S148" s="17">
        <f ca="1">INDEX('Flow probs &amp; rates'!W$5:W$5999,A148)-INDEX('Flow probs &amp; rates'!Z$5:Z$5999,A148)</f>
        <v>0.23203612201711743</v>
      </c>
      <c r="T148" s="35" t="str">
        <f>INDEX('Flow probs &amp; rates'!$A$5:$A$5999,$A148)</f>
        <v>1996,5</v>
      </c>
      <c r="U148" s="12">
        <f t="shared" ca="1" si="40"/>
        <v>0.9556920659813104</v>
      </c>
      <c r="V148" s="12">
        <f t="shared" ca="1" si="41"/>
        <v>0.23203612201711743</v>
      </c>
      <c r="X148" s="35" t="str">
        <f>INDEX('Flow probs &amp; rates'!$A$5:$A$5999,$A148)</f>
        <v>1996,5</v>
      </c>
      <c r="Y148" s="12">
        <f t="array" aca="1" ref="Y148:Z149" ca="1">$A$1:$B$2-U148:V149</f>
        <v>4.4307934018689599E-2</v>
      </c>
      <c r="Z148" s="12">
        <f ca="1"/>
        <v>-0.23203612201711743</v>
      </c>
      <c r="AB148" s="35" t="str">
        <f>INDEX('Flow probs &amp; rates'!$A$5:$A$5999,$A148)</f>
        <v>1996,5</v>
      </c>
      <c r="AC148" s="12">
        <f t="array" aca="1" ref="AC148:AD149" ca="1">MMULT(Y148:Z149,MMULT(U146:V147,MINVERSE(Y146:Z147)))</f>
        <v>0.93690382391354965</v>
      </c>
      <c r="AD148" s="12">
        <f ca="1"/>
        <v>0.23211129399376451</v>
      </c>
      <c r="AF148" s="35" t="str">
        <f>INDEX('Flow probs &amp; rates'!$A$5:$A$5999,$A148)</f>
        <v>1996,5</v>
      </c>
      <c r="AG148" s="12">
        <f>INDEX('Flow probs &amp; rates'!E$5:E$5999,A148)</f>
        <v>0.62955867567689239</v>
      </c>
      <c r="AI148" s="32" t="s">
        <v>532</v>
      </c>
      <c r="AJ148" s="12">
        <f t="array" aca="1" ref="AJ148:AJ149" ca="1">MMULT(U148:V149,AG148:AG149)+P148:P149</f>
        <v>0.63017620967014953</v>
      </c>
      <c r="AK148" s="12">
        <f t="array" aca="1" ref="AK148:AK149" ca="1">MMULT(-1*MINVERSE(G148:H149),L148:L149)</f>
        <v>0.64196181234843197</v>
      </c>
      <c r="AM148" s="12">
        <f t="shared" si="31"/>
        <v>6.4671604290966744E-4</v>
      </c>
      <c r="AO148" s="12">
        <f t="shared" ca="1" si="32"/>
        <v>-1.743511833777156E-2</v>
      </c>
      <c r="AQ148" s="12">
        <f t="array" aca="1" ref="AQ148:AQ149" ca="1">MMULT(Y148:Z149,AO148:AO149)+MMULT(AC148:AD149,AM146:AM147)</f>
        <v>6.4673929871004836E-4</v>
      </c>
      <c r="AS148" s="30">
        <v>288</v>
      </c>
      <c r="AT148" s="70">
        <f t="shared" ca="1" si="33"/>
        <v>-2.1529455822237864E-3</v>
      </c>
      <c r="AU148" s="70">
        <f t="shared" ca="1" si="34"/>
        <v>-2.1529457481844292E-3</v>
      </c>
      <c r="AV148" s="12">
        <f t="shared" ca="1" si="35"/>
        <v>-3.8470794993975682E-4</v>
      </c>
      <c r="AW148" s="12">
        <f t="shared" ca="1" si="36"/>
        <v>-3.8470819779122339E-4</v>
      </c>
    </row>
    <row r="149" spans="1:49" x14ac:dyDescent="0.35">
      <c r="C149" s="35"/>
      <c r="D149" s="17">
        <f ca="1">INDEX('Flow probs &amp; rates'!AE$5:AE$5999,A148)-INDEX('Flow probs &amp; rates'!AK$5:AK$5999,A148)</f>
        <v>-1.3213409494288703E-2</v>
      </c>
      <c r="E149" s="17">
        <f ca="1">-INDEX('Flow probs &amp; rates'!AG$5:AG$5999,A148)-INDEX('Flow probs &amp; rates'!AI$5:AI$5999,A148)-INDEX('Flow probs &amp; rates'!AK$5:AK$5999,A148)</f>
        <v>-0.57834228288545408</v>
      </c>
      <c r="G149" s="12">
        <f t="shared" ca="1" si="37"/>
        <v>-1.3213409494288703E-2</v>
      </c>
      <c r="H149" s="12">
        <f t="shared" ca="1" si="38"/>
        <v>-0.57834228288545408</v>
      </c>
      <c r="J149" s="17">
        <f ca="1">INDEX('Flow probs &amp; rates'!AK$5:AK$5999,A148)</f>
        <v>2.9483012749503101E-2</v>
      </c>
      <c r="K149" s="35"/>
      <c r="L149" s="12">
        <f t="shared" ca="1" si="42"/>
        <v>2.9483012749503101E-2</v>
      </c>
      <c r="N149" s="17">
        <f ca="1">INDEX('Flow probs &amp; rates'!AA$5:AA$5999,A148)</f>
        <v>2.2282994351318714E-2</v>
      </c>
      <c r="O149" s="35"/>
      <c r="P149" s="12">
        <f t="shared" ca="1" si="39"/>
        <v>2.2282994351318714E-2</v>
      </c>
      <c r="R149" s="17">
        <f ca="1">INDEX('Flow probs &amp; rates'!U$5:U$5999,A148)-INDEX('Flow probs &amp; rates'!AA$5:AA$5999,A148)</f>
        <v>-9.7906498025855729E-3</v>
      </c>
      <c r="S149" s="17">
        <f ca="1">1-INDEX('Flow probs &amp; rates'!W$5:W$5999,A148)-INDEX('Flow probs &amp; rates'!Y$5:Y$5999,A148)-INDEX('Flow probs &amp; rates'!AA$5:AA$5999,A148)</f>
        <v>0.5594304715766425</v>
      </c>
      <c r="T149" s="35"/>
      <c r="U149" s="12">
        <f t="shared" ca="1" si="40"/>
        <v>-9.7906498025855729E-3</v>
      </c>
      <c r="V149" s="12">
        <f t="shared" ca="1" si="41"/>
        <v>0.5594304715766425</v>
      </c>
      <c r="X149" s="35"/>
      <c r="Y149" s="12">
        <f ca="1"/>
        <v>9.7906498025855729E-3</v>
      </c>
      <c r="Z149" s="12">
        <f ca="1"/>
        <v>0.4405695284233575</v>
      </c>
      <c r="AB149" s="35"/>
      <c r="AC149" s="12">
        <f ca="1"/>
        <v>-1.8300128442994418E-2</v>
      </c>
      <c r="AD149" s="12">
        <f ca="1"/>
        <v>0.54568042386686899</v>
      </c>
      <c r="AF149" s="35"/>
      <c r="AG149" s="12">
        <f>INDEX('Flow probs &amp; rates'!F$5:F$5999,A148)</f>
        <v>3.6604458761210677E-2</v>
      </c>
      <c r="AJ149" s="12">
        <f ca="1"/>
        <v>3.6596855454178567E-2</v>
      </c>
      <c r="AK149" s="12">
        <f ca="1"/>
        <v>3.6311556434145222E-2</v>
      </c>
      <c r="AM149" s="12">
        <f t="shared" si="31"/>
        <v>-2.2729128978035695E-6</v>
      </c>
      <c r="AO149" s="12">
        <f t="shared" ca="1" si="32"/>
        <v>1.606898249647562E-3</v>
      </c>
      <c r="AQ149" s="12">
        <f ca="1"/>
        <v>-2.2667765171371663E-6</v>
      </c>
      <c r="AS149" s="30">
        <v>290</v>
      </c>
      <c r="AT149" s="70">
        <f t="shared" ca="1" si="33"/>
        <v>2.9474160209151945E-3</v>
      </c>
      <c r="AU149" s="70">
        <f t="shared" ca="1" si="34"/>
        <v>2.9474453154464415E-3</v>
      </c>
      <c r="AV149" s="12">
        <f t="shared" ca="1" si="35"/>
        <v>1.249257936289036E-4</v>
      </c>
      <c r="AW149" s="12">
        <f t="shared" ca="1" si="36"/>
        <v>1.2493743099955309E-4</v>
      </c>
    </row>
    <row r="150" spans="1:49" x14ac:dyDescent="0.35">
      <c r="A150" s="12">
        <v>74</v>
      </c>
      <c r="C150" s="35" t="str">
        <f>INDEX('Flow probs &amp; rates'!$A$5:$A$5999,$A150)</f>
        <v>1996,6</v>
      </c>
      <c r="D150" s="17">
        <f ca="1">-INDEX('Flow probs &amp; rates'!AE$5:AE$5999,A150)-INDEX('Flow probs &amp; rates'!AF$5:AF$5999,A150)-INDEX('Flow probs &amp; rates'!AJ$5:AJ$5999,A150)</f>
        <v>-4.45735055884591E-2</v>
      </c>
      <c r="E150" s="17">
        <f ca="1">INDEX('Flow probs &amp; rates'!AG$5:AG$5999,A150)-INDEX('Flow probs &amp; rates'!AJ$5:AJ$5999,A150)</f>
        <v>0.30203583657707611</v>
      </c>
      <c r="G150" s="12">
        <f t="shared" ca="1" si="37"/>
        <v>-4.45735055884591E-2</v>
      </c>
      <c r="H150" s="12">
        <f t="shared" ca="1" si="38"/>
        <v>0.30203583657707611</v>
      </c>
      <c r="J150" s="17">
        <f ca="1">INDEX('Flow probs &amp; rates'!AJ$5:AJ$5999,A150)</f>
        <v>1.70259908127199E-2</v>
      </c>
      <c r="K150" s="35" t="str">
        <f>INDEX('Flow probs &amp; rates'!$A$5:$A$5999,$A150)</f>
        <v>1996,6</v>
      </c>
      <c r="L150" s="12">
        <f t="shared" ca="1" si="42"/>
        <v>1.70259908127199E-2</v>
      </c>
      <c r="N150" s="17">
        <f ca="1">INDEX('Flow probs &amp; rates'!Z$5:Z$5999,A150)</f>
        <v>2.0268915521873022E-2</v>
      </c>
      <c r="O150" s="35" t="str">
        <f>INDEX('Flow probs &amp; rates'!$A$5:$A$5999,$A150)</f>
        <v>1996,6</v>
      </c>
      <c r="P150" s="12">
        <f t="shared" ca="1" si="39"/>
        <v>2.0268915521873022E-2</v>
      </c>
      <c r="R150" s="17">
        <f ca="1">1-INDEX('Flow probs &amp; rates'!U$5:U$5999,A150)-INDEX('Flow probs &amp; rates'!V$5:V$5999,A150)-INDEX('Flow probs &amp; rates'!Z$5:Z$5999,A150)</f>
        <v>0.95490666560427695</v>
      </c>
      <c r="S150" s="17">
        <f ca="1">INDEX('Flow probs &amp; rates'!W$5:W$5999,A150)-INDEX('Flow probs &amp; rates'!Z$5:Z$5999,A150)</f>
        <v>0.22438070907833416</v>
      </c>
      <c r="T150" s="35" t="str">
        <f>INDEX('Flow probs &amp; rates'!$A$5:$A$5999,$A150)</f>
        <v>1996,6</v>
      </c>
      <c r="U150" s="12">
        <f t="shared" ca="1" si="40"/>
        <v>0.95490666560427695</v>
      </c>
      <c r="V150" s="12">
        <f t="shared" ca="1" si="41"/>
        <v>0.22438070907833416</v>
      </c>
      <c r="X150" s="35" t="str">
        <f>INDEX('Flow probs &amp; rates'!$A$5:$A$5999,$A150)</f>
        <v>1996,6</v>
      </c>
      <c r="Y150" s="12">
        <f t="array" aca="1" ref="Y150:Z151" ca="1">$A$1:$B$2-U150:V151</f>
        <v>4.509333439572305E-2</v>
      </c>
      <c r="Z150" s="12">
        <f ca="1"/>
        <v>-0.22438070907833416</v>
      </c>
      <c r="AB150" s="35" t="str">
        <f>INDEX('Flow probs &amp; rates'!$A$5:$A$5999,$A150)</f>
        <v>1996,6</v>
      </c>
      <c r="AC150" s="12">
        <f t="array" aca="1" ref="AC150:AD151" ca="1">MMULT(Y150:Z151,MMULT(U148:V149,MINVERSE(Y148:Z149)))</f>
        <v>0.96734543500040271</v>
      </c>
      <c r="AD150" s="12">
        <f ca="1"/>
        <v>0.24830804874217871</v>
      </c>
      <c r="AF150" s="35" t="str">
        <f>INDEX('Flow probs &amp; rates'!$A$5:$A$5999,$A150)</f>
        <v>1996,6</v>
      </c>
      <c r="AG150" s="12">
        <f>INDEX('Flow probs &amp; rates'!E$5:E$5999,A150)</f>
        <v>0.62965202572700785</v>
      </c>
      <c r="AI150" s="32" t="s">
        <v>533</v>
      </c>
      <c r="AJ150" s="12">
        <f t="array" aca="1" ref="AJ150:AJ151" ca="1">MMULT(U150:V151,AG150:AG151)+P150:P151</f>
        <v>0.62984254775739967</v>
      </c>
      <c r="AK150" s="12">
        <f t="array" aca="1" ref="AK150:AK151" ca="1">MMULT(-1*MINVERSE(G150:H151),L150:L151)</f>
        <v>0.63609749659922765</v>
      </c>
      <c r="AM150" s="12">
        <f t="shared" si="31"/>
        <v>9.3350050115459382E-5</v>
      </c>
      <c r="AO150" s="12">
        <f t="shared" ca="1" si="32"/>
        <v>-5.8643157492043185E-3</v>
      </c>
      <c r="AQ150" s="12">
        <f t="array" aca="1" ref="AQ150:AQ151" ca="1">MMULT(Y150:Z151,AO150:AO151)+MMULT(AC150:AD151,AM148:AM149)</f>
        <v>9.3362996689359996E-5</v>
      </c>
      <c r="AS150" s="30">
        <v>292</v>
      </c>
      <c r="AT150" s="70">
        <f t="shared" ca="1" si="33"/>
        <v>-1.6713354840230954E-3</v>
      </c>
      <c r="AU150" s="70">
        <f t="shared" ca="1" si="34"/>
        <v>-1.6713762225092628E-3</v>
      </c>
      <c r="AV150" s="12">
        <f t="shared" ca="1" si="35"/>
        <v>3.8231708561014405E-4</v>
      </c>
      <c r="AW150" s="12">
        <f t="shared" ca="1" si="36"/>
        <v>3.8230395110334985E-4</v>
      </c>
    </row>
    <row r="151" spans="1:49" x14ac:dyDescent="0.35">
      <c r="C151" s="35"/>
      <c r="D151" s="17">
        <f ca="1">INDEX('Flow probs &amp; rates'!AE$5:AE$5999,A150)-INDEX('Flow probs &amp; rates'!AK$5:AK$5999,A150)</f>
        <v>-1.2279926089222598E-2</v>
      </c>
      <c r="E151" s="17">
        <f ca="1">-INDEX('Flow probs &amp; rates'!AG$5:AG$5999,A150)-INDEX('Flow probs &amp; rates'!AI$5:AI$5999,A150)-INDEX('Flow probs &amp; rates'!AK$5:AK$5999,A150)</f>
        <v>-0.57170019119214766</v>
      </c>
      <c r="G151" s="12">
        <f t="shared" ca="1" si="37"/>
        <v>-1.2279926089222598E-2</v>
      </c>
      <c r="H151" s="12">
        <f t="shared" ca="1" si="38"/>
        <v>-0.57170019119214766</v>
      </c>
      <c r="J151" s="17">
        <f ca="1">INDEX('Flow probs &amp; rates'!AK$5:AK$5999,A150)</f>
        <v>2.92514271606437E-2</v>
      </c>
      <c r="K151" s="35"/>
      <c r="L151" s="12">
        <f t="shared" ca="1" si="42"/>
        <v>2.92514271606437E-2</v>
      </c>
      <c r="N151" s="17">
        <f ca="1">INDEX('Flow probs &amp; rates'!AA$5:AA$5999,A150)</f>
        <v>2.2179995826713501E-2</v>
      </c>
      <c r="O151" s="35"/>
      <c r="P151" s="12">
        <f t="shared" ca="1" si="39"/>
        <v>2.2179995826713501E-2</v>
      </c>
      <c r="R151" s="17">
        <f ca="1">INDEX('Flow probs &amp; rates'!U$5:U$5999,A150)-INDEX('Flow probs &amp; rates'!AA$5:AA$5999,A150)</f>
        <v>-9.1226821658893873E-3</v>
      </c>
      <c r="S151" s="17">
        <f ca="1">1-INDEX('Flow probs &amp; rates'!W$5:W$5999,A150)-INDEX('Flow probs &amp; rates'!Y$5:Y$5999,A150)-INDEX('Flow probs &amp; rates'!AA$5:AA$5999,A150)</f>
        <v>0.56330718030981553</v>
      </c>
      <c r="T151" s="35"/>
      <c r="U151" s="12">
        <f t="shared" ca="1" si="40"/>
        <v>-9.1226821658893873E-3</v>
      </c>
      <c r="V151" s="12">
        <f t="shared" ca="1" si="41"/>
        <v>0.56330718030981553</v>
      </c>
      <c r="X151" s="35"/>
      <c r="Y151" s="12">
        <f ca="1"/>
        <v>9.1226821658893873E-3</v>
      </c>
      <c r="Z151" s="12">
        <f ca="1"/>
        <v>0.43669281969018447</v>
      </c>
      <c r="AB151" s="35"/>
      <c r="AC151" s="12">
        <f ca="1"/>
        <v>-2.0885011930160569E-2</v>
      </c>
      <c r="AD151" s="12">
        <f ca="1"/>
        <v>0.54831296556872444</v>
      </c>
      <c r="AF151" s="35"/>
      <c r="AG151" s="12">
        <f>INDEX('Flow probs &amp; rates'!F$5:F$5999,A150)</f>
        <v>3.7056286575279485E-2</v>
      </c>
      <c r="AJ151" s="12">
        <f ca="1"/>
        <v>3.730995282437076E-2</v>
      </c>
      <c r="AK151" s="12">
        <f ca="1"/>
        <v>3.7502518360466384E-2</v>
      </c>
      <c r="AM151" s="12">
        <f t="shared" si="31"/>
        <v>4.5182781406880729E-4</v>
      </c>
      <c r="AO151" s="12">
        <f t="shared" ca="1" si="32"/>
        <v>1.1909619263211629E-3</v>
      </c>
      <c r="AQ151" s="12">
        <f ca="1"/>
        <v>4.5183329316536314E-4</v>
      </c>
      <c r="AS151" s="30">
        <v>294</v>
      </c>
      <c r="AT151" s="70">
        <f t="shared" ca="1" si="33"/>
        <v>-7.6175624864460723E-4</v>
      </c>
      <c r="AU151" s="70">
        <f t="shared" ca="1" si="34"/>
        <v>-7.6174221920650715E-4</v>
      </c>
      <c r="AV151" s="12">
        <f t="shared" ca="1" si="35"/>
        <v>1.3272891141676221E-3</v>
      </c>
      <c r="AW151" s="12">
        <f t="shared" ca="1" si="36"/>
        <v>1.3272924839833882E-3</v>
      </c>
    </row>
    <row r="152" spans="1:49" x14ac:dyDescent="0.35">
      <c r="A152" s="12">
        <v>75</v>
      </c>
      <c r="C152" s="35" t="str">
        <f>INDEX('Flow probs &amp; rates'!$A$5:$A$5999,$A152)</f>
        <v>1996,7</v>
      </c>
      <c r="D152" s="17">
        <f ca="1">-INDEX('Flow probs &amp; rates'!AE$5:AE$5999,A152)-INDEX('Flow probs &amp; rates'!AF$5:AF$5999,A152)-INDEX('Flow probs &amp; rates'!AJ$5:AJ$5999,A152)</f>
        <v>-4.6265678863108298E-2</v>
      </c>
      <c r="E152" s="17">
        <f ca="1">INDEX('Flow probs &amp; rates'!AG$5:AG$5999,A152)-INDEX('Flow probs &amp; rates'!AJ$5:AJ$5999,A152)</f>
        <v>0.3112506019646113</v>
      </c>
      <c r="G152" s="12">
        <f t="shared" ca="1" si="37"/>
        <v>-4.6265678863108298E-2</v>
      </c>
      <c r="H152" s="12">
        <f t="shared" ca="1" si="38"/>
        <v>0.3112506019646113</v>
      </c>
      <c r="J152" s="17">
        <f ca="1">INDEX('Flow probs &amp; rates'!AJ$5:AJ$5999,A152)</f>
        <v>1.8303936908226699E-2</v>
      </c>
      <c r="K152" s="35" t="str">
        <f>INDEX('Flow probs &amp; rates'!$A$5:$A$5999,$A152)</f>
        <v>1996,7</v>
      </c>
      <c r="L152" s="12">
        <f t="shared" ca="1" si="42"/>
        <v>1.8303936908226699E-2</v>
      </c>
      <c r="N152" s="17">
        <f ca="1">INDEX('Flow probs &amp; rates'!Z$5:Z$5999,A152)</f>
        <v>2.1704662719112162E-2</v>
      </c>
      <c r="O152" s="35" t="str">
        <f>INDEX('Flow probs &amp; rates'!$A$5:$A$5999,$A152)</f>
        <v>1996,7</v>
      </c>
      <c r="P152" s="12">
        <f t="shared" ca="1" si="39"/>
        <v>2.1704662719112162E-2</v>
      </c>
      <c r="R152" s="17">
        <f ca="1">1-INDEX('Flow probs &amp; rates'!U$5:U$5999,A152)-INDEX('Flow probs &amp; rates'!V$5:V$5999,A152)-INDEX('Flow probs &amp; rates'!Z$5:Z$5999,A152)</f>
        <v>0.95313825165189814</v>
      </c>
      <c r="S152" s="17">
        <f ca="1">INDEX('Flow probs &amp; rates'!W$5:W$5999,A152)-INDEX('Flow probs &amp; rates'!Z$5:Z$5999,A152)</f>
        <v>0.22921153743819642</v>
      </c>
      <c r="T152" s="35" t="str">
        <f>INDEX('Flow probs &amp; rates'!$A$5:$A$5999,$A152)</f>
        <v>1996,7</v>
      </c>
      <c r="U152" s="12">
        <f t="shared" ca="1" si="40"/>
        <v>0.95313825165189814</v>
      </c>
      <c r="V152" s="12">
        <f t="shared" ca="1" si="41"/>
        <v>0.22921153743819642</v>
      </c>
      <c r="X152" s="35" t="str">
        <f>INDEX('Flow probs &amp; rates'!$A$5:$A$5999,$A152)</f>
        <v>1996,7</v>
      </c>
      <c r="Y152" s="12">
        <f t="array" aca="1" ref="Y152:Z153" ca="1">$A$1:$B$2-U152:V153</f>
        <v>4.6861748348101862E-2</v>
      </c>
      <c r="Z152" s="12">
        <f ca="1"/>
        <v>-0.22921153743819642</v>
      </c>
      <c r="AB152" s="35" t="str">
        <f>INDEX('Flow probs &amp; rates'!$A$5:$A$5999,$A152)</f>
        <v>1996,7</v>
      </c>
      <c r="AC152" s="12">
        <f t="array" aca="1" ref="AC152:AD153" ca="1">MMULT(Y152:Z153,MMULT(U150:V151,MINVERSE(Y150:Z151)))</f>
        <v>0.99068956248347939</v>
      </c>
      <c r="AD152" s="12">
        <f ca="1"/>
        <v>0.23744378039996372</v>
      </c>
      <c r="AF152" s="35" t="str">
        <f>INDEX('Flow probs &amp; rates'!$A$5:$A$5999,$A152)</f>
        <v>1996,7</v>
      </c>
      <c r="AG152" s="12">
        <f>INDEX('Flow probs &amp; rates'!E$5:E$5999,A152)</f>
        <v>0.63034382208729867</v>
      </c>
      <c r="AI152" s="32" t="s">
        <v>534</v>
      </c>
      <c r="AJ152" s="12">
        <f t="array" aca="1" ref="AJ152:AJ153" ca="1">MMULT(U152:V153,AG152:AG153)+P152:P153</f>
        <v>0.63100484888007824</v>
      </c>
      <c r="AK152" s="12">
        <f t="array" aca="1" ref="AK152:AK153" ca="1">MMULT(-1*MINVERSE(G152:H153),L152:L153)</f>
        <v>0.64306399812759096</v>
      </c>
      <c r="AM152" s="12">
        <f t="shared" si="31"/>
        <v>6.9179636029081948E-4</v>
      </c>
      <c r="AO152" s="12">
        <f t="shared" ca="1" si="32"/>
        <v>6.9665015283633114E-3</v>
      </c>
      <c r="AQ152" s="12">
        <f t="array" aca="1" ref="AQ152:AQ153" ca="1">MMULT(Y152:Z153,AO152:AO153)+MMULT(AC152:AD153,AM150:AM151)</f>
        <v>6.9179361999799609E-4</v>
      </c>
      <c r="AS152" s="30">
        <v>296</v>
      </c>
      <c r="AT152" s="70">
        <f t="shared" ca="1" si="33"/>
        <v>1.3469739547826709E-3</v>
      </c>
      <c r="AU152" s="70">
        <f t="shared" ca="1" si="34"/>
        <v>1.3469995363889604E-3</v>
      </c>
      <c r="AV152" s="12">
        <f t="shared" ca="1" si="35"/>
        <v>-9.558472980157745E-4</v>
      </c>
      <c r="AW152" s="12">
        <f t="shared" ca="1" si="36"/>
        <v>-9.5584069153996072E-4</v>
      </c>
    </row>
    <row r="153" spans="1:49" x14ac:dyDescent="0.35">
      <c r="C153" s="35"/>
      <c r="D153" s="17">
        <f ca="1">INDEX('Flow probs &amp; rates'!AE$5:AE$5999,A152)-INDEX('Flow probs &amp; rates'!AK$5:AK$5999,A152)</f>
        <v>-1.3205769886830497E-2</v>
      </c>
      <c r="E153" s="17">
        <f ca="1">-INDEX('Flow probs &amp; rates'!AG$5:AG$5999,A152)-INDEX('Flow probs &amp; rates'!AI$5:AI$5999,A152)-INDEX('Flow probs &amp; rates'!AK$5:AK$5999,A152)</f>
        <v>-0.58873597278393264</v>
      </c>
      <c r="G153" s="12">
        <f t="shared" ca="1" si="37"/>
        <v>-1.3205769886830497E-2</v>
      </c>
      <c r="H153" s="12">
        <f t="shared" ca="1" si="38"/>
        <v>-0.58873597278393264</v>
      </c>
      <c r="J153" s="17">
        <f ca="1">INDEX('Flow probs &amp; rates'!AK$5:AK$5999,A152)</f>
        <v>3.0145974682481699E-2</v>
      </c>
      <c r="K153" s="35"/>
      <c r="L153" s="12">
        <f t="shared" ca="1" si="42"/>
        <v>3.0145974682481699E-2</v>
      </c>
      <c r="N153" s="17">
        <f ca="1">INDEX('Flow probs &amp; rates'!AA$5:AA$5999,A152)</f>
        <v>2.2670565559488504E-2</v>
      </c>
      <c r="O153" s="35"/>
      <c r="P153" s="12">
        <f t="shared" ca="1" si="39"/>
        <v>2.2670565559488504E-2</v>
      </c>
      <c r="R153" s="17">
        <f ca="1">INDEX('Flow probs &amp; rates'!U$5:U$5999,A152)-INDEX('Flow probs &amp; rates'!AA$5:AA$5999,A152)</f>
        <v>-9.7249369359413539E-3</v>
      </c>
      <c r="S153" s="17">
        <f ca="1">1-INDEX('Flow probs &amp; rates'!W$5:W$5999,A152)-INDEX('Flow probs &amp; rates'!Y$5:Y$5999,A152)-INDEX('Flow probs &amp; rates'!AA$5:AA$5999,A152)</f>
        <v>0.55365079285451158</v>
      </c>
      <c r="T153" s="35"/>
      <c r="U153" s="12">
        <f t="shared" ca="1" si="40"/>
        <v>-9.7249369359413539E-3</v>
      </c>
      <c r="V153" s="12">
        <f t="shared" ca="1" si="41"/>
        <v>0.55365079285451158</v>
      </c>
      <c r="X153" s="35"/>
      <c r="Y153" s="12">
        <f ca="1"/>
        <v>9.7249369359413539E-3</v>
      </c>
      <c r="Z153" s="12">
        <f ca="1"/>
        <v>0.44634920714548842</v>
      </c>
      <c r="AB153" s="35"/>
      <c r="AC153" s="12">
        <f ca="1"/>
        <v>-1.6790713835290183E-3</v>
      </c>
      <c r="AD153" s="12">
        <f ca="1"/>
        <v>0.57989744486320449</v>
      </c>
      <c r="AF153" s="35"/>
      <c r="AG153" s="12">
        <f>INDEX('Flow probs &amp; rates'!F$5:F$5999,A152)</f>
        <v>3.7063481760353109E-2</v>
      </c>
      <c r="AJ153" s="12">
        <f ca="1"/>
        <v>3.7060737704297519E-2</v>
      </c>
      <c r="AK153" s="12">
        <f ca="1"/>
        <v>3.6780187557267766E-2</v>
      </c>
      <c r="AM153" s="12">
        <f t="shared" si="31"/>
        <v>7.1951850736245992E-6</v>
      </c>
      <c r="AO153" s="12">
        <f t="shared" ca="1" si="32"/>
        <v>-7.2233080319861892E-4</v>
      </c>
      <c r="AQ153" s="12">
        <f ca="1"/>
        <v>7.1940602218333516E-6</v>
      </c>
      <c r="AS153" s="30">
        <v>298</v>
      </c>
      <c r="AT153" s="70">
        <f t="shared" ca="1" si="33"/>
        <v>-1.1775742424517954E-3</v>
      </c>
      <c r="AU153" s="70">
        <f t="shared" ca="1" si="34"/>
        <v>-1.1776031231115738E-3</v>
      </c>
      <c r="AV153" s="12">
        <f t="shared" ca="1" si="35"/>
        <v>-6.4950024315231503E-5</v>
      </c>
      <c r="AW153" s="12">
        <f t="shared" ca="1" si="36"/>
        <v>-6.495613901257068E-5</v>
      </c>
    </row>
    <row r="154" spans="1:49" x14ac:dyDescent="0.35">
      <c r="A154" s="12">
        <v>76</v>
      </c>
      <c r="C154" s="35" t="str">
        <f>INDEX('Flow probs &amp; rates'!$A$5:$A$5999,$A154)</f>
        <v>1996,8</v>
      </c>
      <c r="D154" s="17">
        <f ca="1">-INDEX('Flow probs &amp; rates'!AE$5:AE$5999,A154)-INDEX('Flow probs &amp; rates'!AF$5:AF$5999,A154)-INDEX('Flow probs &amp; rates'!AJ$5:AJ$5999,A154)</f>
        <v>-4.5656318066180895E-2</v>
      </c>
      <c r="E154" s="17">
        <f ca="1">INDEX('Flow probs &amp; rates'!AG$5:AG$5999,A154)-INDEX('Flow probs &amp; rates'!AJ$5:AJ$5999,A154)</f>
        <v>0.33107358464682973</v>
      </c>
      <c r="G154" s="12">
        <f t="shared" ca="1" si="37"/>
        <v>-4.5656318066180895E-2</v>
      </c>
      <c r="H154" s="12">
        <f t="shared" ca="1" si="38"/>
        <v>0.33107358464682973</v>
      </c>
      <c r="J154" s="17">
        <f ca="1">INDEX('Flow probs &amp; rates'!AJ$5:AJ$5999,A154)</f>
        <v>1.8059076633547302E-2</v>
      </c>
      <c r="K154" s="35" t="str">
        <f>INDEX('Flow probs &amp; rates'!$A$5:$A$5999,$A154)</f>
        <v>1996,8</v>
      </c>
      <c r="L154" s="12">
        <f t="shared" ca="1" si="42"/>
        <v>1.8059076633547302E-2</v>
      </c>
      <c r="N154" s="17">
        <f ca="1">INDEX('Flow probs &amp; rates'!Z$5:Z$5999,A154)</f>
        <v>2.1367384896837979E-2</v>
      </c>
      <c r="O154" s="35" t="str">
        <f>INDEX('Flow probs &amp; rates'!$A$5:$A$5999,$A154)</f>
        <v>1996,8</v>
      </c>
      <c r="P154" s="12">
        <f t="shared" ca="1" si="39"/>
        <v>2.1367384896837979E-2</v>
      </c>
      <c r="R154" s="17">
        <f ca="1">1-INDEX('Flow probs &amp; rates'!U$5:U$5999,A154)-INDEX('Flow probs &amp; rates'!V$5:V$5999,A154)-INDEX('Flow probs &amp; rates'!Z$5:Z$5999,A154)</f>
        <v>0.95381172902106548</v>
      </c>
      <c r="S154" s="17">
        <f ca="1">INDEX('Flow probs &amp; rates'!W$5:W$5999,A154)-INDEX('Flow probs &amp; rates'!Z$5:Z$5999,A154)</f>
        <v>0.2418513412633771</v>
      </c>
      <c r="T154" s="35" t="str">
        <f>INDEX('Flow probs &amp; rates'!$A$5:$A$5999,$A154)</f>
        <v>1996,8</v>
      </c>
      <c r="U154" s="12">
        <f t="shared" ca="1" si="40"/>
        <v>0.95381172902106548</v>
      </c>
      <c r="V154" s="12">
        <f t="shared" ca="1" si="41"/>
        <v>0.2418513412633771</v>
      </c>
      <c r="X154" s="35" t="str">
        <f>INDEX('Flow probs &amp; rates'!$A$5:$A$5999,$A154)</f>
        <v>1996,8</v>
      </c>
      <c r="Y154" s="12">
        <f t="array" aca="1" ref="Y154:Z155" ca="1">$A$1:$B$2-U154:V155</f>
        <v>4.618827097893452E-2</v>
      </c>
      <c r="Z154" s="12">
        <f ca="1"/>
        <v>-0.2418513412633771</v>
      </c>
      <c r="AB154" s="35" t="str">
        <f>INDEX('Flow probs &amp; rates'!$A$5:$A$5999,$A154)</f>
        <v>1996,8</v>
      </c>
      <c r="AC154" s="12">
        <f t="array" aca="1" ref="AC154:AD155" ca="1">MMULT(Y154:Z155,MMULT(U152:V153,MINVERSE(Y152:Z153)))</f>
        <v>0.94613495786270918</v>
      </c>
      <c r="AD154" s="12">
        <f ca="1"/>
        <v>0.20959093144426602</v>
      </c>
      <c r="AF154" s="35" t="str">
        <f>INDEX('Flow probs &amp; rates'!$A$5:$A$5999,$A154)</f>
        <v>1996,8</v>
      </c>
      <c r="AG154" s="12">
        <f>INDEX('Flow probs &amp; rates'!E$5:E$5999,A154)</f>
        <v>0.63156056849530329</v>
      </c>
      <c r="AI154" s="32" t="s">
        <v>535</v>
      </c>
      <c r="AJ154" s="12">
        <f t="array" aca="1" ref="AJ154:AJ155" ca="1">MMULT(U154:V155,AG154:AG155)+P154:P155</f>
        <v>0.63231729377490586</v>
      </c>
      <c r="AK154" s="12">
        <f t="array" aca="1" ref="AK154:AK155" ca="1">MMULT(-1*MINVERSE(G154:H155),L154:L155)</f>
        <v>0.63688740817987055</v>
      </c>
      <c r="AM154" s="12">
        <f t="shared" si="31"/>
        <v>1.2167464080046209E-3</v>
      </c>
      <c r="AO154" s="12">
        <f t="shared" ca="1" si="32"/>
        <v>-6.1765899477204123E-3</v>
      </c>
      <c r="AQ154" s="12">
        <f t="array" aca="1" ref="AQ154:AQ155" ca="1">MMULT(Y154:Z155,AO154:AO155)+MMULT(AC154:AD155,AM152:AM153)</f>
        <v>1.2167476008167338E-3</v>
      </c>
      <c r="AS154" s="30">
        <v>300</v>
      </c>
      <c r="AT154" s="70">
        <f t="shared" ca="1" si="33"/>
        <v>-6.4925010358929391E-4</v>
      </c>
      <c r="AU154" s="70">
        <f t="shared" ca="1" si="34"/>
        <v>-6.492486131179871E-4</v>
      </c>
      <c r="AV154" s="12">
        <f t="shared" ca="1" si="35"/>
        <v>-5.3164882612699582E-5</v>
      </c>
      <c r="AW154" s="12">
        <f t="shared" ca="1" si="36"/>
        <v>-5.3164257197709332E-5</v>
      </c>
    </row>
    <row r="155" spans="1:49" x14ac:dyDescent="0.35">
      <c r="C155" s="35"/>
      <c r="D155" s="17">
        <f ca="1">INDEX('Flow probs &amp; rates'!AE$5:AE$5999,A154)-INDEX('Flow probs &amp; rates'!AK$5:AK$5999,A154)</f>
        <v>-1.1787168169195401E-2</v>
      </c>
      <c r="E155" s="17">
        <f ca="1">-INDEX('Flow probs &amp; rates'!AG$5:AG$5999,A154)-INDEX('Flow probs &amp; rates'!AI$5:AI$5999,A154)-INDEX('Flow probs &amp; rates'!AK$5:AK$5999,A154)</f>
        <v>-0.60730068145429461</v>
      </c>
      <c r="G155" s="12">
        <f t="shared" ca="1" si="37"/>
        <v>-1.1787168169195401E-2</v>
      </c>
      <c r="H155" s="12">
        <f t="shared" ca="1" si="38"/>
        <v>-0.60730068145429461</v>
      </c>
      <c r="J155" s="17">
        <f ca="1">INDEX('Flow probs &amp; rates'!AK$5:AK$5999,A154)</f>
        <v>2.77194020697096E-2</v>
      </c>
      <c r="K155" s="35"/>
      <c r="L155" s="12">
        <f t="shared" ca="1" si="42"/>
        <v>2.77194020697096E-2</v>
      </c>
      <c r="N155" s="17">
        <f ca="1">INDEX('Flow probs &amp; rates'!AA$5:AA$5999,A154)</f>
        <v>2.067640073536681E-2</v>
      </c>
      <c r="O155" s="35"/>
      <c r="P155" s="12">
        <f t="shared" ca="1" si="39"/>
        <v>2.067640073536681E-2</v>
      </c>
      <c r="R155" s="17">
        <f ca="1">INDEX('Flow probs &amp; rates'!U$5:U$5999,A154)-INDEX('Flow probs &amp; rates'!AA$5:AA$5999,A154)</f>
        <v>-8.6105638555004863E-3</v>
      </c>
      <c r="S155" s="17">
        <f ca="1">1-INDEX('Flow probs &amp; rates'!W$5:W$5999,A154)-INDEX('Flow probs &amp; rates'!Y$5:Y$5999,A154)-INDEX('Flow probs &amp; rates'!AA$5:AA$5999,A154)</f>
        <v>0.54352654779625975</v>
      </c>
      <c r="T155" s="35"/>
      <c r="U155" s="12">
        <f t="shared" ca="1" si="40"/>
        <v>-8.6105638555004863E-3</v>
      </c>
      <c r="V155" s="12">
        <f t="shared" ca="1" si="41"/>
        <v>0.54352654779625975</v>
      </c>
      <c r="X155" s="35"/>
      <c r="Y155" s="12">
        <f ca="1"/>
        <v>8.6105638555004863E-3</v>
      </c>
      <c r="Z155" s="12">
        <f ca="1"/>
        <v>0.45647345220374025</v>
      </c>
      <c r="AB155" s="35"/>
      <c r="AC155" s="12">
        <f ca="1"/>
        <v>-3.4354236889127504E-2</v>
      </c>
      <c r="AD155" s="12">
        <f ca="1"/>
        <v>0.55298886589898066</v>
      </c>
      <c r="AF155" s="35"/>
      <c r="AG155" s="12">
        <f>INDEX('Flow probs &amp; rates'!F$5:F$5999,A154)</f>
        <v>3.5393771294878251E-2</v>
      </c>
      <c r="AJ155" s="12">
        <f ca="1"/>
        <v>3.4475762457117344E-2</v>
      </c>
      <c r="AK155" s="12">
        <f ca="1"/>
        <v>3.3282200567021171E-2</v>
      </c>
      <c r="AM155" s="12">
        <f t="shared" si="31"/>
        <v>-1.6697104654748579E-3</v>
      </c>
      <c r="AO155" s="12">
        <f t="shared" ca="1" si="32"/>
        <v>-3.4979869902465946E-3</v>
      </c>
      <c r="AQ155" s="12">
        <f ca="1"/>
        <v>-1.6697093981623932E-3</v>
      </c>
      <c r="AS155" s="30">
        <v>302</v>
      </c>
      <c r="AT155" s="70">
        <f t="shared" ca="1" si="33"/>
        <v>6.6416947736924747E-4</v>
      </c>
      <c r="AU155" s="70">
        <f t="shared" ca="1" si="34"/>
        <v>6.6416981565695966E-4</v>
      </c>
      <c r="AV155" s="12">
        <f t="shared" ca="1" si="35"/>
        <v>-4.3632360641920886E-4</v>
      </c>
      <c r="AW155" s="12">
        <f t="shared" ca="1" si="36"/>
        <v>-4.3632344308374565E-4</v>
      </c>
    </row>
    <row r="156" spans="1:49" x14ac:dyDescent="0.35">
      <c r="A156" s="12">
        <v>77</v>
      </c>
      <c r="C156" s="35" t="str">
        <f>INDEX('Flow probs &amp; rates'!$A$5:$A$5999,$A156)</f>
        <v>1996,9</v>
      </c>
      <c r="D156" s="17">
        <f ca="1">-INDEX('Flow probs &amp; rates'!AE$5:AE$5999,A156)-INDEX('Flow probs &amp; rates'!AF$5:AF$5999,A156)-INDEX('Flow probs &amp; rates'!AJ$5:AJ$5999,A156)</f>
        <v>-4.5758830258081799E-2</v>
      </c>
      <c r="E156" s="17">
        <f ca="1">INDEX('Flow probs &amp; rates'!AG$5:AG$5999,A156)-INDEX('Flow probs &amp; rates'!AJ$5:AJ$5999,A156)</f>
        <v>0.32479429899188661</v>
      </c>
      <c r="G156" s="12">
        <f t="shared" ca="1" si="37"/>
        <v>-4.5758830258081799E-2</v>
      </c>
      <c r="H156" s="12">
        <f t="shared" ca="1" si="38"/>
        <v>0.32479429899188661</v>
      </c>
      <c r="J156" s="17">
        <f ca="1">INDEX('Flow probs &amp; rates'!AJ$5:AJ$5999,A156)</f>
        <v>1.8365870347240399E-2</v>
      </c>
      <c r="K156" s="35" t="str">
        <f>INDEX('Flow probs &amp; rates'!$A$5:$A$5999,$A156)</f>
        <v>1996,9</v>
      </c>
      <c r="L156" s="12">
        <f t="shared" ca="1" si="42"/>
        <v>1.8365870347240399E-2</v>
      </c>
      <c r="N156" s="17">
        <f ca="1">INDEX('Flow probs &amp; rates'!Z$5:Z$5999,A156)</f>
        <v>2.2130499394360084E-2</v>
      </c>
      <c r="O156" s="35" t="str">
        <f>INDEX('Flow probs &amp; rates'!$A$5:$A$5999,$A156)</f>
        <v>1996,9</v>
      </c>
      <c r="P156" s="12">
        <f t="shared" ca="1" si="39"/>
        <v>2.2130499394360084E-2</v>
      </c>
      <c r="R156" s="17">
        <f ca="1">1-INDEX('Flow probs &amp; rates'!U$5:U$5999,A156)-INDEX('Flow probs &amp; rates'!V$5:V$5999,A156)-INDEX('Flow probs &amp; rates'!Z$5:Z$5999,A156)</f>
        <v>0.95332472394880874</v>
      </c>
      <c r="S156" s="17">
        <f ca="1">INDEX('Flow probs &amp; rates'!W$5:W$5999,A156)-INDEX('Flow probs &amp; rates'!Z$5:Z$5999,A156)</f>
        <v>0.23999616842286992</v>
      </c>
      <c r="T156" s="35" t="str">
        <f>INDEX('Flow probs &amp; rates'!$A$5:$A$5999,$A156)</f>
        <v>1996,9</v>
      </c>
      <c r="U156" s="12">
        <f t="shared" ca="1" si="40"/>
        <v>0.95332472394880874</v>
      </c>
      <c r="V156" s="12">
        <f t="shared" ca="1" si="41"/>
        <v>0.23999616842286992</v>
      </c>
      <c r="X156" s="35" t="str">
        <f>INDEX('Flow probs &amp; rates'!$A$5:$A$5999,$A156)</f>
        <v>1996,9</v>
      </c>
      <c r="Y156" s="12">
        <f t="array" aca="1" ref="Y156:Z157" ca="1">$A$1:$B$2-U156:V157</f>
        <v>4.6675276051191261E-2</v>
      </c>
      <c r="Z156" s="12">
        <f ca="1"/>
        <v>-0.23999616842286992</v>
      </c>
      <c r="AB156" s="35" t="str">
        <f>INDEX('Flow probs &amp; rates'!$A$5:$A$5999,$A156)</f>
        <v>1996,9</v>
      </c>
      <c r="AC156" s="12">
        <f t="array" aca="1" ref="AC156:AD157" ca="1">MMULT(Y156:Z157,MMULT(U154:V155,MINVERSE(Y154:Z155)))</f>
        <v>0.96223127049867341</v>
      </c>
      <c r="AD156" s="12">
        <f ca="1"/>
        <v>0.24877922700001406</v>
      </c>
      <c r="AF156" s="35" t="str">
        <f>INDEX('Flow probs &amp; rates'!$A$5:$A$5999,$A156)</f>
        <v>1996,9</v>
      </c>
      <c r="AG156" s="12">
        <f>INDEX('Flow probs &amp; rates'!E$5:E$5999,A156)</f>
        <v>0.63270717350890393</v>
      </c>
      <c r="AI156" s="32" t="s">
        <v>536</v>
      </c>
      <c r="AJ156" s="12">
        <f t="array" aca="1" ref="AJ156:AJ157" ca="1">MMULT(U156:V157,AG156:AG157)+P156:P157</f>
        <v>0.63408202285590587</v>
      </c>
      <c r="AK156" s="12">
        <f t="array" aca="1" ref="AK156:AK157" ca="1">MMULT(-1*MINVERSE(G156:H157),L156:L157)</f>
        <v>0.66543214747318169</v>
      </c>
      <c r="AM156" s="12">
        <f t="shared" si="31"/>
        <v>1.1466050136006434E-3</v>
      </c>
      <c r="AO156" s="12">
        <f t="shared" ca="1" si="32"/>
        <v>2.8544739293311139E-2</v>
      </c>
      <c r="AQ156" s="12">
        <f t="array" aca="1" ref="AQ156:AQ157" ca="1">MMULT(Y156:Z157,AO156:AO157)+MMULT(AC156:AD157,AM154:AM155)</f>
        <v>1.1466081456914968E-3</v>
      </c>
      <c r="AS156" s="30">
        <v>304</v>
      </c>
      <c r="AT156" s="70">
        <f t="shared" ca="1" si="33"/>
        <v>2.040974719964006E-3</v>
      </c>
      <c r="AU156" s="70">
        <f t="shared" ca="1" si="34"/>
        <v>2.0409998107585163E-3</v>
      </c>
      <c r="AV156" s="12">
        <f t="shared" ca="1" si="35"/>
        <v>-2.8529076962972855E-4</v>
      </c>
      <c r="AW156" s="12">
        <f t="shared" ca="1" si="36"/>
        <v>-2.852820348356992E-4</v>
      </c>
    </row>
    <row r="157" spans="1:49" x14ac:dyDescent="0.35">
      <c r="C157" s="35"/>
      <c r="D157" s="17">
        <f ca="1">INDEX('Flow probs &amp; rates'!AE$5:AE$5999,A156)-INDEX('Flow probs &amp; rates'!AK$5:AK$5999,A156)</f>
        <v>-1.4898692962555797E-2</v>
      </c>
      <c r="E157" s="17">
        <f ca="1">-INDEX('Flow probs &amp; rates'!AG$5:AG$5999,A156)-INDEX('Flow probs &amp; rates'!AI$5:AI$5999,A156)-INDEX('Flow probs &amp; rates'!AK$5:AK$5999,A156)</f>
        <v>-0.58164934209364205</v>
      </c>
      <c r="G157" s="12">
        <f t="shared" ca="1" si="37"/>
        <v>-1.4898692962555797E-2</v>
      </c>
      <c r="H157" s="12">
        <f t="shared" ca="1" si="38"/>
        <v>-0.58164934209364205</v>
      </c>
      <c r="J157" s="17">
        <f ca="1">INDEX('Flow probs &amp; rates'!AK$5:AK$5999,A156)</f>
        <v>3.1553535111627097E-2</v>
      </c>
      <c r="K157" s="35"/>
      <c r="L157" s="12">
        <f t="shared" ca="1" si="42"/>
        <v>3.1553535111627097E-2</v>
      </c>
      <c r="N157" s="17">
        <f ca="1">INDEX('Flow probs &amp; rates'!AA$5:AA$5999,A156)</f>
        <v>2.3794021070449502E-2</v>
      </c>
      <c r="O157" s="35"/>
      <c r="P157" s="12">
        <f t="shared" ca="1" si="39"/>
        <v>2.3794021070449502E-2</v>
      </c>
      <c r="R157" s="17">
        <f ca="1">INDEX('Flow probs &amp; rates'!U$5:U$5999,A156)-INDEX('Flow probs &amp; rates'!AA$5:AA$5999,A156)</f>
        <v>-1.10089224946259E-2</v>
      </c>
      <c r="S157" s="17">
        <f ca="1">1-INDEX('Flow probs &amp; rates'!W$5:W$5999,A156)-INDEX('Flow probs &amp; rates'!Y$5:Y$5999,A156)-INDEX('Flow probs &amp; rates'!AA$5:AA$5999,A156)</f>
        <v>0.55734610236320303</v>
      </c>
      <c r="T157" s="35"/>
      <c r="U157" s="12">
        <f t="shared" ca="1" si="40"/>
        <v>-1.10089224946259E-2</v>
      </c>
      <c r="V157" s="12">
        <f t="shared" ca="1" si="41"/>
        <v>0.55734610236320303</v>
      </c>
      <c r="X157" s="35"/>
      <c r="Y157" s="12">
        <f ca="1"/>
        <v>1.10089224946259E-2</v>
      </c>
      <c r="Z157" s="12">
        <f ca="1"/>
        <v>0.44265389763679697</v>
      </c>
      <c r="AB157" s="35"/>
      <c r="AC157" s="12">
        <f ca="1"/>
        <v>4.1385575451207024E-2</v>
      </c>
      <c r="AD157" s="12">
        <f ca="1"/>
        <v>0.55483144360620262</v>
      </c>
      <c r="AF157" s="35"/>
      <c r="AG157" s="12">
        <f>INDEX('Flow probs &amp; rates'!F$5:F$5999,A156)</f>
        <v>3.6567800200357853E-2</v>
      </c>
      <c r="AJ157" s="12">
        <f ca="1"/>
        <v>3.7209517749161959E-2</v>
      </c>
      <c r="AK157" s="12">
        <f ca="1"/>
        <v>3.7203628187936967E-2</v>
      </c>
      <c r="AM157" s="12">
        <f t="shared" si="31"/>
        <v>1.1740289054796016E-3</v>
      </c>
      <c r="AO157" s="12">
        <f t="shared" ca="1" si="32"/>
        <v>3.9214276209157961E-3</v>
      </c>
      <c r="AQ157" s="12">
        <f ca="1"/>
        <v>1.1740299255179943E-3</v>
      </c>
      <c r="AS157" s="30">
        <v>306</v>
      </c>
      <c r="AT157" s="70">
        <f t="shared" ca="1" si="33"/>
        <v>-2.0211820454894003E-3</v>
      </c>
      <c r="AU157" s="70">
        <f t="shared" ca="1" si="34"/>
        <v>-2.0212350583623147E-3</v>
      </c>
      <c r="AV157" s="12">
        <f t="shared" ca="1" si="35"/>
        <v>2.1593638813480198E-4</v>
      </c>
      <c r="AW157" s="12">
        <f t="shared" ca="1" si="36"/>
        <v>2.1591862154831521E-4</v>
      </c>
    </row>
    <row r="158" spans="1:49" x14ac:dyDescent="0.35">
      <c r="A158" s="12">
        <v>78</v>
      </c>
      <c r="C158" s="35" t="str">
        <f>INDEX('Flow probs &amp; rates'!$A$5:$A$5999,$A158)</f>
        <v>1996,10</v>
      </c>
      <c r="D158" s="17">
        <f ca="1">-INDEX('Flow probs &amp; rates'!AE$5:AE$5999,A158)-INDEX('Flow probs &amp; rates'!AF$5:AF$5999,A158)-INDEX('Flow probs &amp; rates'!AJ$5:AJ$5999,A158)</f>
        <v>-4.2821374499806497E-2</v>
      </c>
      <c r="E158" s="17">
        <f ca="1">INDEX('Flow probs &amp; rates'!AG$5:AG$5999,A158)-INDEX('Flow probs &amp; rates'!AJ$5:AJ$5999,A158)</f>
        <v>0.34263453739580707</v>
      </c>
      <c r="G158" s="12">
        <f t="shared" ca="1" si="37"/>
        <v>-4.2821374499806497E-2</v>
      </c>
      <c r="H158" s="12">
        <f t="shared" ca="1" si="38"/>
        <v>0.34263453739580707</v>
      </c>
      <c r="J158" s="17">
        <f ca="1">INDEX('Flow probs &amp; rates'!AJ$5:AJ$5999,A158)</f>
        <v>1.54826271704389E-2</v>
      </c>
      <c r="K158" s="35" t="str">
        <f>INDEX('Flow probs &amp; rates'!$A$5:$A$5999,$A158)</f>
        <v>1996,10</v>
      </c>
      <c r="L158" s="12">
        <f t="shared" ca="1" si="42"/>
        <v>1.54826271704389E-2</v>
      </c>
      <c r="N158" s="17">
        <f ca="1">INDEX('Flow probs &amp; rates'!Z$5:Z$5999,A158)</f>
        <v>1.8715881429399669E-2</v>
      </c>
      <c r="O158" s="35" t="str">
        <f>INDEX('Flow probs &amp; rates'!$A$5:$A$5999,$A158)</f>
        <v>1996,10</v>
      </c>
      <c r="P158" s="12">
        <f t="shared" ca="1" si="39"/>
        <v>1.8715881429399669E-2</v>
      </c>
      <c r="R158" s="17">
        <f ca="1">1-INDEX('Flow probs &amp; rates'!U$5:U$5999,A158)-INDEX('Flow probs &amp; rates'!V$5:V$5999,A158)-INDEX('Flow probs &amp; rates'!Z$5:Z$5999,A158)</f>
        <v>0.95670149439839891</v>
      </c>
      <c r="S158" s="17">
        <f ca="1">INDEX('Flow probs &amp; rates'!W$5:W$5999,A158)-INDEX('Flow probs &amp; rates'!Z$5:Z$5999,A158)</f>
        <v>0.25023953332097038</v>
      </c>
      <c r="T158" s="35" t="str">
        <f>INDEX('Flow probs &amp; rates'!$A$5:$A$5999,$A158)</f>
        <v>1996,10</v>
      </c>
      <c r="U158" s="12">
        <f t="shared" ca="1" si="40"/>
        <v>0.95670149439839891</v>
      </c>
      <c r="V158" s="12">
        <f t="shared" ca="1" si="41"/>
        <v>0.25023953332097038</v>
      </c>
      <c r="X158" s="35" t="str">
        <f>INDEX('Flow probs &amp; rates'!$A$5:$A$5999,$A158)</f>
        <v>1996,10</v>
      </c>
      <c r="Y158" s="12">
        <f t="array" aca="1" ref="Y158:Z159" ca="1">$A$1:$B$2-U158:V159</f>
        <v>4.3298505601601089E-2</v>
      </c>
      <c r="Z158" s="12">
        <f ca="1"/>
        <v>-0.25023953332097038</v>
      </c>
      <c r="AB158" s="35" t="str">
        <f>INDEX('Flow probs &amp; rates'!$A$5:$A$5999,$A158)</f>
        <v>1996,10</v>
      </c>
      <c r="AC158" s="12">
        <f t="array" aca="1" ref="AC158:AD159" ca="1">MMULT(Y158:Z159,MMULT(U156:V157,MINVERSE(Y156:Z157)))</f>
        <v>0.89739725332700715</v>
      </c>
      <c r="AD158" s="12">
        <f ca="1"/>
        <v>0.19494541830892176</v>
      </c>
      <c r="AF158" s="35" t="str">
        <f>INDEX('Flow probs &amp; rates'!$A$5:$A$5999,$A158)</f>
        <v>1996,10</v>
      </c>
      <c r="AG158" s="12">
        <f>INDEX('Flow probs &amp; rates'!E$5:E$5999,A158)</f>
        <v>0.63317848909866714</v>
      </c>
      <c r="AI158" s="32" t="s">
        <v>537</v>
      </c>
      <c r="AJ158" s="12">
        <f t="array" aca="1" ref="AJ158:AJ159" ca="1">MMULT(U158:V159,AG158:AG159)+P158:P159</f>
        <v>0.63305311780309759</v>
      </c>
      <c r="AK158" s="12">
        <f t="array" aca="1" ref="AK158:AK159" ca="1">MMULT(-1*MINVERSE(G158:H159),L158:L159)</f>
        <v>0.6161081548940337</v>
      </c>
      <c r="AM158" s="12">
        <f t="shared" si="31"/>
        <v>4.7131558976321042E-4</v>
      </c>
      <c r="AO158" s="12">
        <f t="shared" ca="1" si="32"/>
        <v>-4.9323992579147991E-2</v>
      </c>
      <c r="AQ158" s="12">
        <f t="array" aca="1" ref="AQ158:AQ159" ca="1">MMULT(Y158:Z159,AO158:AO159)+MMULT(AC158:AD159,AM156:AM157)</f>
        <v>4.7131597097449973E-4</v>
      </c>
      <c r="AS158" s="30">
        <v>308</v>
      </c>
      <c r="AT158" s="70">
        <f t="shared" ca="1" si="33"/>
        <v>-2.8255405826430602E-3</v>
      </c>
      <c r="AU158" s="70">
        <f t="shared" ca="1" si="34"/>
        <v>-2.8255059923299438E-3</v>
      </c>
      <c r="AV158" s="12">
        <f t="shared" ca="1" si="35"/>
        <v>9.3840023796104566E-4</v>
      </c>
      <c r="AW158" s="12">
        <f t="shared" ca="1" si="36"/>
        <v>9.3841239941140229E-4</v>
      </c>
    </row>
    <row r="159" spans="1:49" x14ac:dyDescent="0.35">
      <c r="C159" s="35"/>
      <c r="D159" s="17">
        <f ca="1">INDEX('Flow probs &amp; rates'!AE$5:AE$5999,A158)-INDEX('Flow probs &amp; rates'!AK$5:AK$5999,A158)</f>
        <v>-1.0086457203667701E-2</v>
      </c>
      <c r="E159" s="17">
        <f ca="1">-INDEX('Flow probs &amp; rates'!AG$5:AG$5999,A158)-INDEX('Flow probs &amp; rates'!AI$5:AI$5999,A158)-INDEX('Flow probs &amp; rates'!AK$5:AK$5999,A158)</f>
        <v>-0.61138361555175125</v>
      </c>
      <c r="G159" s="12">
        <f t="shared" ca="1" si="37"/>
        <v>-1.0086457203667701E-2</v>
      </c>
      <c r="H159" s="12">
        <f t="shared" ca="1" si="38"/>
        <v>-0.61138361555175125</v>
      </c>
      <c r="J159" s="17">
        <f ca="1">INDEX('Flow probs &amp; rates'!AK$5:AK$5999,A158)</f>
        <v>2.5663828575212301E-2</v>
      </c>
      <c r="K159" s="35"/>
      <c r="L159" s="12">
        <f t="shared" ca="1" si="42"/>
        <v>2.5663828575212301E-2</v>
      </c>
      <c r="N159" s="17">
        <f ca="1">INDEX('Flow probs &amp; rates'!AA$5:AA$5999,A158)</f>
        <v>1.9125786870043515E-2</v>
      </c>
      <c r="O159" s="35"/>
      <c r="P159" s="12">
        <f t="shared" ca="1" si="39"/>
        <v>1.9125786870043515E-2</v>
      </c>
      <c r="R159" s="17">
        <f ca="1">INDEX('Flow probs &amp; rates'!U$5:U$5999,A158)-INDEX('Flow probs &amp; rates'!AA$5:AA$5999,A158)</f>
        <v>-7.3663959192787169E-3</v>
      </c>
      <c r="S159" s="17">
        <f ca="1">1-INDEX('Flow probs &amp; rates'!W$5:W$5999,A158)-INDEX('Flow probs &amp; rates'!Y$5:Y$5999,A158)-INDEX('Flow probs &amp; rates'!AA$5:AA$5999,A158)</f>
        <v>0.54145649344464863</v>
      </c>
      <c r="T159" s="35"/>
      <c r="U159" s="12">
        <f t="shared" ca="1" si="40"/>
        <v>-7.3663959192787169E-3</v>
      </c>
      <c r="V159" s="12">
        <f t="shared" ca="1" si="41"/>
        <v>0.54145649344464863</v>
      </c>
      <c r="X159" s="35"/>
      <c r="Y159" s="12">
        <f ca="1"/>
        <v>7.3663959192787169E-3</v>
      </c>
      <c r="Z159" s="12">
        <f ca="1"/>
        <v>0.45854350655535137</v>
      </c>
      <c r="AB159" s="35"/>
      <c r="AC159" s="12">
        <f ca="1"/>
        <v>-8.406463203299816E-2</v>
      </c>
      <c r="AD159" s="12">
        <f ca="1"/>
        <v>0.53576881309896096</v>
      </c>
      <c r="AF159" s="35"/>
      <c r="AG159" s="12">
        <f>INDEX('Flow probs &amp; rates'!F$5:F$5999,A158)</f>
        <v>3.4264888198479442E-2</v>
      </c>
      <c r="AJ159" s="12">
        <f ca="1"/>
        <v>3.301448964399363E-2</v>
      </c>
      <c r="AK159" s="12">
        <f ca="1"/>
        <v>3.1812236283909105E-2</v>
      </c>
      <c r="AM159" s="12">
        <f t="shared" si="31"/>
        <v>-2.3029120018784113E-3</v>
      </c>
      <c r="AO159" s="12">
        <f t="shared" ca="1" si="32"/>
        <v>-5.3913919040278618E-3</v>
      </c>
      <c r="AQ159" s="12">
        <f ca="1"/>
        <v>-2.3029086618674881E-3</v>
      </c>
      <c r="AS159" s="30">
        <v>310</v>
      </c>
      <c r="AT159" s="70">
        <f t="shared" ca="1" si="33"/>
        <v>-9.8260790905801976E-4</v>
      </c>
      <c r="AU159" s="70">
        <f t="shared" ca="1" si="34"/>
        <v>-9.8261336726068217E-4</v>
      </c>
      <c r="AV159" s="12">
        <f t="shared" ca="1" si="35"/>
        <v>5.1437543321512097E-4</v>
      </c>
      <c r="AW159" s="12">
        <f t="shared" ca="1" si="36"/>
        <v>5.1437346498498936E-4</v>
      </c>
    </row>
    <row r="160" spans="1:49" x14ac:dyDescent="0.35">
      <c r="A160" s="12">
        <v>79</v>
      </c>
      <c r="C160" s="35" t="str">
        <f>INDEX('Flow probs &amp; rates'!$A$5:$A$5999,$A160)</f>
        <v>1996,11</v>
      </c>
      <c r="D160" s="17">
        <f ca="1">-INDEX('Flow probs &amp; rates'!AE$5:AE$5999,A160)-INDEX('Flow probs &amp; rates'!AF$5:AF$5999,A160)-INDEX('Flow probs &amp; rates'!AJ$5:AJ$5999,A160)</f>
        <v>-4.22833369180802E-2</v>
      </c>
      <c r="E160" s="17">
        <f ca="1">INDEX('Flow probs &amp; rates'!AG$5:AG$5999,A160)-INDEX('Flow probs &amp; rates'!AJ$5:AJ$5999,A160)</f>
        <v>0.33939821791715713</v>
      </c>
      <c r="G160" s="12">
        <f t="shared" ca="1" si="37"/>
        <v>-4.22833369180802E-2</v>
      </c>
      <c r="H160" s="12">
        <f t="shared" ca="1" si="38"/>
        <v>0.33939821791715713</v>
      </c>
      <c r="J160" s="17">
        <f ca="1">INDEX('Flow probs &amp; rates'!AJ$5:AJ$5999,A160)</f>
        <v>1.6220011527660901E-2</v>
      </c>
      <c r="K160" s="35" t="str">
        <f>INDEX('Flow probs &amp; rates'!$A$5:$A$5999,$A160)</f>
        <v>1996,11</v>
      </c>
      <c r="L160" s="12">
        <f t="shared" ca="1" si="42"/>
        <v>1.6220011527660901E-2</v>
      </c>
      <c r="N160" s="17">
        <f ca="1">INDEX('Flow probs &amp; rates'!Z$5:Z$5999,A160)</f>
        <v>1.9964487772131608E-2</v>
      </c>
      <c r="O160" s="35" t="str">
        <f>INDEX('Flow probs &amp; rates'!$A$5:$A$5999,$A160)</f>
        <v>1996,11</v>
      </c>
      <c r="P160" s="12">
        <f t="shared" ca="1" si="39"/>
        <v>1.9964487772131608E-2</v>
      </c>
      <c r="R160" s="17">
        <f ca="1">1-INDEX('Flow probs &amp; rates'!U$5:U$5999,A160)-INDEX('Flow probs &amp; rates'!V$5:V$5999,A160)-INDEX('Flow probs &amp; rates'!Z$5:Z$5999,A160)</f>
        <v>0.95675217651216382</v>
      </c>
      <c r="S160" s="17">
        <f ca="1">INDEX('Flow probs &amp; rates'!W$5:W$5999,A160)-INDEX('Flow probs &amp; rates'!Z$5:Z$5999,A160)</f>
        <v>0.24968923739747861</v>
      </c>
      <c r="T160" s="35" t="str">
        <f>INDEX('Flow probs &amp; rates'!$A$5:$A$5999,$A160)</f>
        <v>1996,11</v>
      </c>
      <c r="U160" s="12">
        <f t="shared" ca="1" si="40"/>
        <v>0.95675217651216382</v>
      </c>
      <c r="V160" s="12">
        <f t="shared" ca="1" si="41"/>
        <v>0.24968923739747861</v>
      </c>
      <c r="X160" s="35" t="str">
        <f>INDEX('Flow probs &amp; rates'!$A$5:$A$5999,$A160)</f>
        <v>1996,11</v>
      </c>
      <c r="Y160" s="12">
        <f t="array" aca="1" ref="Y160:Z161" ca="1">$A$1:$B$2-U160:V161</f>
        <v>4.3247823487836179E-2</v>
      </c>
      <c r="Z160" s="12">
        <f ca="1"/>
        <v>-0.24968923739747861</v>
      </c>
      <c r="AB160" s="35" t="str">
        <f>INDEX('Flow probs &amp; rates'!$A$5:$A$5999,$A160)</f>
        <v>1996,11</v>
      </c>
      <c r="AC160" s="12">
        <f t="array" aca="1" ref="AC160:AD161" ca="1">MMULT(Y160:Z161,MMULT(U158:V159,MINVERSE(Y158:Z159)))</f>
        <v>0.95549426611493815</v>
      </c>
      <c r="AD160" s="12">
        <f ca="1"/>
        <v>0.25020285717262197</v>
      </c>
      <c r="AF160" s="35" t="str">
        <f>INDEX('Flow probs &amp; rates'!$A$5:$A$5999,$A160)</f>
        <v>1996,11</v>
      </c>
      <c r="AG160" s="12">
        <f>INDEX('Flow probs &amp; rates'!E$5:E$5999,A160)</f>
        <v>0.63431495914175295</v>
      </c>
      <c r="AI160" s="32" t="s">
        <v>538</v>
      </c>
      <c r="AJ160" s="12">
        <f t="array" aca="1" ref="AJ160:AJ161" ca="1">MMULT(U160:V161,AG160:AG161)+P160:P161</f>
        <v>0.6355136334117748</v>
      </c>
      <c r="AK160" s="12">
        <f t="array" aca="1" ref="AK160:AK161" ca="1">MMULT(-1*MINVERSE(G160:H161),L160:L161)</f>
        <v>0.66154817431662805</v>
      </c>
      <c r="AM160" s="12">
        <f t="shared" si="31"/>
        <v>1.1364700430858132E-3</v>
      </c>
      <c r="AO160" s="12">
        <f t="shared" ca="1" si="32"/>
        <v>4.5440019422594347E-2</v>
      </c>
      <c r="AQ160" s="12">
        <f t="array" aca="1" ref="AQ160:AQ161" ca="1">MMULT(Y160:Z161,AO160:AO161)+MMULT(AC160:AD161,AM158:AM159)</f>
        <v>1.1364284576923902E-3</v>
      </c>
      <c r="AS160" s="30">
        <v>312</v>
      </c>
      <c r="AT160" s="70">
        <f t="shared" ca="1" si="33"/>
        <v>1.2279266884104301E-3</v>
      </c>
      <c r="AU160" s="70">
        <f t="shared" ca="1" si="34"/>
        <v>1.2279297344047839E-3</v>
      </c>
      <c r="AV160" s="12">
        <f t="shared" ca="1" si="35"/>
        <v>-7.5335532430820945E-4</v>
      </c>
      <c r="AW160" s="12">
        <f t="shared" ca="1" si="36"/>
        <v>-7.5335450234117823E-4</v>
      </c>
    </row>
    <row r="161" spans="1:49" x14ac:dyDescent="0.35">
      <c r="C161" s="35"/>
      <c r="D161" s="17">
        <f ca="1">INDEX('Flow probs &amp; rates'!AE$5:AE$5999,A160)-INDEX('Flow probs &amp; rates'!AK$5:AK$5999,A160)</f>
        <v>-1.3548677436866399E-2</v>
      </c>
      <c r="E161" s="17">
        <f ca="1">-INDEX('Flow probs &amp; rates'!AG$5:AG$5999,A160)-INDEX('Flow probs &amp; rates'!AI$5:AI$5999,A160)-INDEX('Flow probs &amp; rates'!AK$5:AK$5999,A160)</f>
        <v>-0.59551672919918841</v>
      </c>
      <c r="G161" s="12">
        <f t="shared" ca="1" si="37"/>
        <v>-1.3548677436866399E-2</v>
      </c>
      <c r="H161" s="12">
        <f t="shared" ca="1" si="38"/>
        <v>-0.59551672919918841</v>
      </c>
      <c r="J161" s="17">
        <f ca="1">INDEX('Flow probs &amp; rates'!AK$5:AK$5999,A160)</f>
        <v>2.9584254881591301E-2</v>
      </c>
      <c r="K161" s="35"/>
      <c r="L161" s="12">
        <f t="shared" ca="1" si="42"/>
        <v>2.9584254881591301E-2</v>
      </c>
      <c r="N161" s="17">
        <f ca="1">INDEX('Flow probs &amp; rates'!AA$5:AA$5999,A160)</f>
        <v>2.2184859225830356E-2</v>
      </c>
      <c r="O161" s="35"/>
      <c r="P161" s="12">
        <f t="shared" ca="1" si="39"/>
        <v>2.2184859225830356E-2</v>
      </c>
      <c r="R161" s="17">
        <f ca="1">INDEX('Flow probs &amp; rates'!U$5:U$5999,A160)-INDEX('Flow probs &amp; rates'!AA$5:AA$5999,A160)</f>
        <v>-9.9669307922705484E-3</v>
      </c>
      <c r="S161" s="17">
        <f ca="1">1-INDEX('Flow probs &amp; rates'!W$5:W$5999,A160)-INDEX('Flow probs &amp; rates'!Y$5:Y$5999,A160)-INDEX('Flow probs &amp; rates'!AA$5:AA$5999,A160)</f>
        <v>0.54974193228437307</v>
      </c>
      <c r="T161" s="35"/>
      <c r="U161" s="12">
        <f t="shared" ca="1" si="40"/>
        <v>-9.9669307922705484E-3</v>
      </c>
      <c r="V161" s="12">
        <f t="shared" ca="1" si="41"/>
        <v>0.54974193228437307</v>
      </c>
      <c r="X161" s="35"/>
      <c r="Y161" s="12">
        <f ca="1"/>
        <v>9.9669307922705484E-3</v>
      </c>
      <c r="Z161" s="12">
        <f ca="1"/>
        <v>0.45025806771562693</v>
      </c>
      <c r="AB161" s="35"/>
      <c r="AC161" s="12">
        <f ca="1"/>
        <v>4.7804044130085988E-2</v>
      </c>
      <c r="AD161" s="12">
        <f ca="1"/>
        <v>0.56320007284491036</v>
      </c>
      <c r="AF161" s="35"/>
      <c r="AG161" s="12">
        <f>INDEX('Flow probs &amp; rates'!F$5:F$5999,A160)</f>
        <v>3.4710858893569611E-2</v>
      </c>
      <c r="AJ161" s="12">
        <f ca="1"/>
        <v>3.4944700566963763E-2</v>
      </c>
      <c r="AK161" s="12">
        <f ca="1"/>
        <v>3.4627326232392175E-2</v>
      </c>
      <c r="AM161" s="12">
        <f t="shared" si="31"/>
        <v>4.4597069509016984E-4</v>
      </c>
      <c r="AO161" s="12">
        <f t="shared" ca="1" si="32"/>
        <v>2.8150899484830696E-3</v>
      </c>
      <c r="AQ161" s="12">
        <f ca="1"/>
        <v>4.4594507347299646E-4</v>
      </c>
      <c r="AS161" s="30">
        <v>314</v>
      </c>
      <c r="AT161" s="70">
        <f t="shared" ca="1" si="33"/>
        <v>-3.2361054754792562E-4</v>
      </c>
      <c r="AU161" s="70">
        <f t="shared" ca="1" si="34"/>
        <v>-3.2361354210615548E-4</v>
      </c>
      <c r="AV161" s="12">
        <f t="shared" ca="1" si="35"/>
        <v>4.0684869294573683E-4</v>
      </c>
      <c r="AW161" s="12">
        <f t="shared" ca="1" si="36"/>
        <v>4.0684786327734675E-4</v>
      </c>
    </row>
    <row r="162" spans="1:49" x14ac:dyDescent="0.35">
      <c r="A162" s="12">
        <v>80</v>
      </c>
      <c r="C162" s="35" t="str">
        <f>INDEX('Flow probs &amp; rates'!$A$5:$A$5999,$A162)</f>
        <v>1996,12</v>
      </c>
      <c r="D162" s="17">
        <f ca="1">-INDEX('Flow probs &amp; rates'!AE$5:AE$5999,A162)-INDEX('Flow probs &amp; rates'!AF$5:AF$5999,A162)-INDEX('Flow probs &amp; rates'!AJ$5:AJ$5999,A162)</f>
        <v>-3.9263429038930729E-2</v>
      </c>
      <c r="E162" s="17">
        <f ca="1">INDEX('Flow probs &amp; rates'!AG$5:AG$5999,A162)-INDEX('Flow probs &amp; rates'!AJ$5:AJ$5999,A162)</f>
        <v>0.33214897918301473</v>
      </c>
      <c r="G162" s="12">
        <f t="shared" ca="1" si="37"/>
        <v>-3.9263429038930729E-2</v>
      </c>
      <c r="H162" s="12">
        <f t="shared" ca="1" si="38"/>
        <v>0.33214897918301473</v>
      </c>
      <c r="J162" s="17">
        <f ca="1">INDEX('Flow probs &amp; rates'!AJ$5:AJ$5999,A162)</f>
        <v>1.4447437315323299E-2</v>
      </c>
      <c r="K162" s="35" t="str">
        <f>INDEX('Flow probs &amp; rates'!$A$5:$A$5999,$A162)</f>
        <v>1996,12</v>
      </c>
      <c r="L162" s="12">
        <f t="shared" ca="1" si="42"/>
        <v>1.4447437315323299E-2</v>
      </c>
      <c r="N162" s="17">
        <f ca="1">INDEX('Flow probs &amp; rates'!Z$5:Z$5999,A162)</f>
        <v>1.8163449804525122E-2</v>
      </c>
      <c r="O162" s="35" t="str">
        <f>INDEX('Flow probs &amp; rates'!$A$5:$A$5999,$A162)</f>
        <v>1996,12</v>
      </c>
      <c r="P162" s="12">
        <f t="shared" ca="1" si="39"/>
        <v>1.8163449804525122E-2</v>
      </c>
      <c r="R162" s="17">
        <f ca="1">1-INDEX('Flow probs &amp; rates'!U$5:U$5999,A162)-INDEX('Flow probs &amp; rates'!V$5:V$5999,A162)-INDEX('Flow probs &amp; rates'!Z$5:Z$5999,A162)</f>
        <v>0.95954861367763467</v>
      </c>
      <c r="S162" s="17">
        <f ca="1">INDEX('Flow probs &amp; rates'!W$5:W$5999,A162)-INDEX('Flow probs &amp; rates'!Z$5:Z$5999,A162)</f>
        <v>0.24736217631870416</v>
      </c>
      <c r="T162" s="35" t="str">
        <f>INDEX('Flow probs &amp; rates'!$A$5:$A$5999,$A162)</f>
        <v>1996,12</v>
      </c>
      <c r="U162" s="12">
        <f t="shared" ca="1" si="40"/>
        <v>0.95954861367763467</v>
      </c>
      <c r="V162" s="12">
        <f t="shared" ca="1" si="41"/>
        <v>0.24736217631870416</v>
      </c>
      <c r="X162" s="35" t="str">
        <f>INDEX('Flow probs &amp; rates'!$A$5:$A$5999,$A162)</f>
        <v>1996,12</v>
      </c>
      <c r="Y162" s="12">
        <f t="array" aca="1" ref="Y162:Z163" ca="1">$A$1:$B$2-U162:V163</f>
        <v>4.0451386322365335E-2</v>
      </c>
      <c r="Z162" s="12">
        <f ca="1"/>
        <v>-0.24736217631870416</v>
      </c>
      <c r="AB162" s="35" t="str">
        <f>INDEX('Flow probs &amp; rates'!$A$5:$A$5999,$A162)</f>
        <v>1996,12</v>
      </c>
      <c r="AC162" s="12">
        <f t="array" aca="1" ref="AC162:AD163" ca="1">MMULT(Y162:Z163,MMULT(U160:V161,MINVERSE(Y160:Z161)))</f>
        <v>0.90115903422420462</v>
      </c>
      <c r="AD162" s="12">
        <f ca="1"/>
        <v>0.22015069613563237</v>
      </c>
      <c r="AF162" s="35" t="str">
        <f>INDEX('Flow probs &amp; rates'!$A$5:$A$5999,$A162)</f>
        <v>1996,12</v>
      </c>
      <c r="AG162" s="12">
        <f>INDEX('Flow probs &amp; rates'!E$5:E$5999,A162)</f>
        <v>0.63540564308178449</v>
      </c>
      <c r="AI162" s="32" t="s">
        <v>539</v>
      </c>
      <c r="AJ162" s="12">
        <f t="array" aca="1" ref="AJ162:AJ163" ca="1">MMULT(U162:V163,AG162:AG163)+P162:P163</f>
        <v>0.63650707098038828</v>
      </c>
      <c r="AK162" s="12">
        <f t="array" aca="1" ref="AK162:AK163" ca="1">MMULT(-1*MINVERSE(G162:H163),L162:L163)</f>
        <v>0.66043954591268328</v>
      </c>
      <c r="AM162" s="12">
        <f t="shared" si="31"/>
        <v>1.0906839400315338E-3</v>
      </c>
      <c r="AO162" s="12">
        <f t="shared" ca="1" si="32"/>
        <v>-1.1086284039447669E-3</v>
      </c>
      <c r="AQ162" s="12">
        <f t="array" aca="1" ref="AQ162:AQ163" ca="1">MMULT(Y162:Z163,AO162:AO163)+MMULT(AC162:AD163,AM160:AM161)</f>
        <v>1.0906923158822957E-3</v>
      </c>
      <c r="AS162" s="30">
        <v>316</v>
      </c>
      <c r="AT162" s="70">
        <f t="shared" ca="1" si="33"/>
        <v>-7.9053146839713762E-4</v>
      </c>
      <c r="AU162" s="70">
        <f t="shared" ca="1" si="34"/>
        <v>-7.9052600623390982E-4</v>
      </c>
      <c r="AV162" s="12">
        <f t="shared" ca="1" si="35"/>
        <v>-1.7206460139810448E-4</v>
      </c>
      <c r="AW162" s="12">
        <f t="shared" ca="1" si="36"/>
        <v>-1.7206226695482972E-4</v>
      </c>
    </row>
    <row r="163" spans="1:49" x14ac:dyDescent="0.35">
      <c r="C163" s="35"/>
      <c r="D163" s="17">
        <f ca="1">INDEX('Flow probs &amp; rates'!AE$5:AE$5999,A162)-INDEX('Flow probs &amp; rates'!AK$5:AK$5999,A162)</f>
        <v>-1.447852101476E-2</v>
      </c>
      <c r="E163" s="17">
        <f ca="1">-INDEX('Flow probs &amp; rates'!AG$5:AG$5999,A162)-INDEX('Flow probs &amp; rates'!AI$5:AI$5999,A162)-INDEX('Flow probs &amp; rates'!AK$5:AK$5999,A162)</f>
        <v>-0.57218835673702617</v>
      </c>
      <c r="G163" s="12">
        <f t="shared" ca="1" si="37"/>
        <v>-1.447852101476E-2</v>
      </c>
      <c r="H163" s="12">
        <f t="shared" ca="1" si="38"/>
        <v>-0.57218835673702617</v>
      </c>
      <c r="J163" s="17">
        <f ca="1">INDEX('Flow probs &amp; rates'!AK$5:AK$5999,A162)</f>
        <v>2.93449680096491E-2</v>
      </c>
      <c r="K163" s="35"/>
      <c r="L163" s="12">
        <f t="shared" ca="1" si="42"/>
        <v>2.93449680096491E-2</v>
      </c>
      <c r="N163" s="17">
        <f ca="1">INDEX('Flow probs &amp; rates'!AA$5:AA$5999,A162)</f>
        <v>2.2241626849289091E-2</v>
      </c>
      <c r="O163" s="35"/>
      <c r="P163" s="12">
        <f t="shared" ca="1" si="39"/>
        <v>2.2241626849289091E-2</v>
      </c>
      <c r="R163" s="17">
        <f ca="1">INDEX('Flow probs &amp; rates'!U$5:U$5999,A162)-INDEX('Flow probs &amp; rates'!AA$5:AA$5999,A162)</f>
        <v>-1.0782163987542703E-2</v>
      </c>
      <c r="S163" s="17">
        <f ca="1">1-INDEX('Flow probs &amp; rates'!W$5:W$5999,A162)-INDEX('Flow probs &amp; rates'!Y$5:Y$5999,A162)-INDEX('Flow probs &amp; rates'!AA$5:AA$5999,A162)</f>
        <v>0.56265720128879904</v>
      </c>
      <c r="T163" s="35"/>
      <c r="U163" s="12">
        <f t="shared" ca="1" si="40"/>
        <v>-1.0782163987542703E-2</v>
      </c>
      <c r="V163" s="12">
        <f t="shared" ca="1" si="41"/>
        <v>0.56265720128879904</v>
      </c>
      <c r="X163" s="35"/>
      <c r="Y163" s="12">
        <f ca="1"/>
        <v>1.0782163987542703E-2</v>
      </c>
      <c r="Z163" s="12">
        <f ca="1"/>
        <v>0.43734279871120096</v>
      </c>
      <c r="AB163" s="35"/>
      <c r="AC163" s="12">
        <f ca="1"/>
        <v>1.1793482109617726E-2</v>
      </c>
      <c r="AD163" s="12">
        <f ca="1"/>
        <v>0.54649230904467494</v>
      </c>
      <c r="AF163" s="35"/>
      <c r="AG163" s="12">
        <f>INDEX('Flow probs &amp; rates'!F$5:F$5999,A162)</f>
        <v>3.4932653659457552E-2</v>
      </c>
      <c r="AJ163" s="12">
        <f ca="1"/>
        <v>3.5045688148592574E-2</v>
      </c>
      <c r="AK163" s="12">
        <f ca="1"/>
        <v>3.4573894998471272E-2</v>
      </c>
      <c r="AM163" s="12">
        <f t="shared" si="31"/>
        <v>2.2179476588794073E-4</v>
      </c>
      <c r="AO163" s="12">
        <f t="shared" ca="1" si="32"/>
        <v>-5.3431233920903098E-5</v>
      </c>
      <c r="AQ163" s="12">
        <f ca="1"/>
        <v>2.2180131541319376E-4</v>
      </c>
      <c r="AS163" s="30">
        <v>318</v>
      </c>
      <c r="AT163" s="70">
        <f t="shared" ca="1" si="33"/>
        <v>2.6874159603218484E-4</v>
      </c>
      <c r="AU163" s="70">
        <f t="shared" ca="1" si="34"/>
        <v>2.6873311925841505E-4</v>
      </c>
      <c r="AV163" s="12">
        <f t="shared" ca="1" si="35"/>
        <v>1.1121217185715709E-3</v>
      </c>
      <c r="AW163" s="12">
        <f t="shared" ca="1" si="36"/>
        <v>1.1121171144728749E-3</v>
      </c>
    </row>
    <row r="164" spans="1:49" x14ac:dyDescent="0.35">
      <c r="A164" s="12">
        <v>81</v>
      </c>
      <c r="C164" s="35" t="str">
        <f>INDEX('Flow probs &amp; rates'!$A$5:$A$5999,$A164)</f>
        <v xml:space="preserve">1997,1 </v>
      </c>
      <c r="D164" s="17">
        <f ca="1">-INDEX('Flow probs &amp; rates'!AE$5:AE$5999,A164)-INDEX('Flow probs &amp; rates'!AF$5:AF$5999,A164)-INDEX('Flow probs &amp; rates'!AJ$5:AJ$5999,A164)</f>
        <v>-4.0916258905852196E-2</v>
      </c>
      <c r="E164" s="17">
        <f ca="1">INDEX('Flow probs &amp; rates'!AG$5:AG$5999,A164)-INDEX('Flow probs &amp; rates'!AJ$5:AJ$5999,A164)</f>
        <v>0.32180543116956295</v>
      </c>
      <c r="G164" s="12">
        <f t="shared" ca="1" si="37"/>
        <v>-4.0916258905852196E-2</v>
      </c>
      <c r="H164" s="12">
        <f t="shared" ca="1" si="38"/>
        <v>0.32180543116956295</v>
      </c>
      <c r="J164" s="17">
        <f ca="1">INDEX('Flow probs &amp; rates'!AJ$5:AJ$5999,A164)</f>
        <v>1.33682876791851E-2</v>
      </c>
      <c r="K164" s="35" t="str">
        <f>INDEX('Flow probs &amp; rates'!$A$5:$A$5999,$A164)</f>
        <v xml:space="preserve">1997,1 </v>
      </c>
      <c r="L164" s="12">
        <f t="shared" ca="1" si="42"/>
        <v>1.33682876791851E-2</v>
      </c>
      <c r="N164" s="17">
        <f ca="1">INDEX('Flow probs &amp; rates'!Z$5:Z$5999,A164)</f>
        <v>1.6959405114528068E-2</v>
      </c>
      <c r="O164" s="35" t="str">
        <f>INDEX('Flow probs &amp; rates'!$A$5:$A$5999,$A164)</f>
        <v xml:space="preserve">1997,1 </v>
      </c>
      <c r="P164" s="12">
        <f t="shared" ca="1" si="39"/>
        <v>1.6959405114528068E-2</v>
      </c>
      <c r="R164" s="17">
        <f ca="1">1-INDEX('Flow probs &amp; rates'!U$5:U$5999,A164)-INDEX('Flow probs &amp; rates'!V$5:V$5999,A164)-INDEX('Flow probs &amp; rates'!Z$5:Z$5999,A164)</f>
        <v>0.95828076358334968</v>
      </c>
      <c r="S164" s="17">
        <f ca="1">INDEX('Flow probs &amp; rates'!W$5:W$5999,A164)-INDEX('Flow probs &amp; rates'!Z$5:Z$5999,A164)</f>
        <v>0.23929765530030009</v>
      </c>
      <c r="T164" s="35" t="str">
        <f>INDEX('Flow probs &amp; rates'!$A$5:$A$5999,$A164)</f>
        <v xml:space="preserve">1997,1 </v>
      </c>
      <c r="U164" s="12">
        <f t="shared" ca="1" si="40"/>
        <v>0.95828076358334968</v>
      </c>
      <c r="V164" s="12">
        <f t="shared" ca="1" si="41"/>
        <v>0.23929765530030009</v>
      </c>
      <c r="X164" s="35" t="str">
        <f>INDEX('Flow probs &amp; rates'!$A$5:$A$5999,$A164)</f>
        <v xml:space="preserve">1997,1 </v>
      </c>
      <c r="Y164" s="12">
        <f t="array" aca="1" ref="Y164:Z165" ca="1">$A$1:$B$2-U164:V165</f>
        <v>4.1719236416650318E-2</v>
      </c>
      <c r="Z164" s="12">
        <f ca="1"/>
        <v>-0.23929765530030009</v>
      </c>
      <c r="AB164" s="35" t="str">
        <f>INDEX('Flow probs &amp; rates'!$A$5:$A$5999,$A164)</f>
        <v xml:space="preserve">1997,1 </v>
      </c>
      <c r="AC164" s="12">
        <f t="array" aca="1" ref="AC164:AD165" ca="1">MMULT(Y164:Z165,MMULT(U162:V163,MINVERSE(Y162:Z163)))</f>
        <v>0.98124603624852613</v>
      </c>
      <c r="AD164" s="12">
        <f ca="1"/>
        <v>0.27072668736649685</v>
      </c>
      <c r="AF164" s="35" t="str">
        <f>INDEX('Flow probs &amp; rates'!$A$5:$A$5999,$A164)</f>
        <v xml:space="preserve">1997,1 </v>
      </c>
      <c r="AG164" s="12">
        <f>INDEX('Flow probs &amp; rates'!E$5:E$5999,A164)</f>
        <v>0.6342157120662355</v>
      </c>
      <c r="AI164" s="32" t="s">
        <v>540</v>
      </c>
      <c r="AJ164" s="12">
        <f t="array" aca="1" ref="AJ164:AJ165" ca="1">MMULT(U164:V165,AG164:AG165)+P164:P165</f>
        <v>0.6333110392982797</v>
      </c>
      <c r="AK164" s="12">
        <f t="array" aca="1" ref="AK164:AK165" ca="1">MMULT(-1*MINVERSE(G164:H165),L164:L165)</f>
        <v>0.62147367449418545</v>
      </c>
      <c r="AM164" s="12">
        <f t="shared" si="31"/>
        <v>-1.189931015548984E-3</v>
      </c>
      <c r="AO164" s="12">
        <f t="shared" ca="1" si="32"/>
        <v>-3.8965871418497833E-2</v>
      </c>
      <c r="AQ164" s="12">
        <f t="array" aca="1" ref="AQ164:AQ165" ca="1">MMULT(Y164:Z165,AO164:AO165)+MMULT(AC164:AD165,AM162:AM163)</f>
        <v>-1.189899880962941E-3</v>
      </c>
      <c r="AS164" s="30">
        <v>320</v>
      </c>
      <c r="AT164" s="70">
        <f t="shared" ca="1" si="33"/>
        <v>-1.0476468045347298E-3</v>
      </c>
      <c r="AU164" s="70">
        <f t="shared" ca="1" si="34"/>
        <v>-1.047652716180127E-3</v>
      </c>
      <c r="AV164" s="12">
        <f t="shared" ca="1" si="35"/>
        <v>4.7950097793074409E-4</v>
      </c>
      <c r="AW164" s="12">
        <f t="shared" ca="1" si="36"/>
        <v>4.7950019963197827E-4</v>
      </c>
    </row>
    <row r="165" spans="1:49" x14ac:dyDescent="0.35">
      <c r="C165" s="35"/>
      <c r="D165" s="17">
        <f ca="1">INDEX('Flow probs &amp; rates'!AE$5:AE$5999,A164)-INDEX('Flow probs &amp; rates'!AK$5:AK$5999,A164)</f>
        <v>-1.2503296652657397E-2</v>
      </c>
      <c r="E165" s="17">
        <f ca="1">-INDEX('Flow probs &amp; rates'!AG$5:AG$5999,A164)-INDEX('Flow probs &amp; rates'!AI$5:AI$5999,A164)-INDEX('Flow probs &amp; rates'!AK$5:AK$5999,A164)</f>
        <v>-0.57383601099400749</v>
      </c>
      <c r="G165" s="12">
        <f t="shared" ca="1" si="37"/>
        <v>-1.2503296652657397E-2</v>
      </c>
      <c r="H165" s="12">
        <f t="shared" ca="1" si="38"/>
        <v>-0.57383601099400749</v>
      </c>
      <c r="J165" s="17">
        <f ca="1">INDEX('Flow probs &amp; rates'!AK$5:AK$5999,A164)</f>
        <v>2.9275743767619399E-2</v>
      </c>
      <c r="K165" s="35"/>
      <c r="L165" s="12">
        <f t="shared" ca="1" si="42"/>
        <v>2.9275743767619399E-2</v>
      </c>
      <c r="N165" s="17">
        <f ca="1">INDEX('Flow probs &amp; rates'!AA$5:AA$5999,A164)</f>
        <v>2.2192960383405722E-2</v>
      </c>
      <c r="O165" s="35"/>
      <c r="P165" s="12">
        <f t="shared" ca="1" si="39"/>
        <v>2.2192960383405722E-2</v>
      </c>
      <c r="R165" s="17">
        <f ca="1">INDEX('Flow probs &amp; rates'!U$5:U$5999,A164)-INDEX('Flow probs &amp; rates'!AA$5:AA$5999,A164)</f>
        <v>-9.2975414888495835E-3</v>
      </c>
      <c r="S165" s="17">
        <f ca="1">1-INDEX('Flow probs &amp; rates'!W$5:W$5999,A164)-INDEX('Flow probs &amp; rates'!Y$5:Y$5999,A164)-INDEX('Flow probs &amp; rates'!AA$5:AA$5999,A164)</f>
        <v>0.56199610089187857</v>
      </c>
      <c r="T165" s="35"/>
      <c r="U165" s="12">
        <f t="shared" ca="1" si="40"/>
        <v>-9.2975414888495835E-3</v>
      </c>
      <c r="V165" s="12">
        <f t="shared" ca="1" si="41"/>
        <v>0.56199610089187857</v>
      </c>
      <c r="X165" s="35"/>
      <c r="Y165" s="12">
        <f ca="1"/>
        <v>9.2975414888495835E-3</v>
      </c>
      <c r="Z165" s="12">
        <f ca="1"/>
        <v>0.43800389910812143</v>
      </c>
      <c r="AB165" s="35"/>
      <c r="AC165" s="12">
        <f ca="1"/>
        <v>-4.1540880308667094E-2</v>
      </c>
      <c r="AD165" s="12">
        <f ca="1"/>
        <v>0.54527081791731846</v>
      </c>
      <c r="AF165" s="35"/>
      <c r="AG165" s="12">
        <f>INDEX('Flow probs &amp; rates'!F$5:F$5999,A164)</f>
        <v>3.5917265205025244E-2</v>
      </c>
      <c r="AJ165" s="12">
        <f ca="1"/>
        <v>3.648167648751334E-2</v>
      </c>
      <c r="AK165" s="12">
        <f ca="1"/>
        <v>3.7476341047941189E-2</v>
      </c>
      <c r="AM165" s="12">
        <f t="shared" si="31"/>
        <v>9.8461154556769154E-4</v>
      </c>
      <c r="AO165" s="12">
        <f t="shared" ca="1" si="32"/>
        <v>2.9024460494699172E-3</v>
      </c>
      <c r="AQ165" s="12">
        <f ca="1"/>
        <v>9.8462612285418771E-4</v>
      </c>
      <c r="AS165" s="30">
        <v>322</v>
      </c>
      <c r="AT165" s="70">
        <f t="shared" ca="1" si="33"/>
        <v>4.2241463329284468E-4</v>
      </c>
      <c r="AU165" s="70">
        <f t="shared" ca="1" si="34"/>
        <v>4.2242721607463102E-4</v>
      </c>
      <c r="AV165" s="12">
        <f t="shared" ca="1" si="35"/>
        <v>1.3531265179753463E-3</v>
      </c>
      <c r="AW165" s="12">
        <f t="shared" ca="1" si="36"/>
        <v>1.3531315418725575E-3</v>
      </c>
    </row>
    <row r="166" spans="1:49" x14ac:dyDescent="0.35">
      <c r="A166" s="12">
        <v>82</v>
      </c>
      <c r="C166" s="35" t="str">
        <f>INDEX('Flow probs &amp; rates'!$A$5:$A$5999,$A166)</f>
        <v>1997,2</v>
      </c>
      <c r="D166" s="17">
        <f ca="1">-INDEX('Flow probs &amp; rates'!AE$5:AE$5999,A166)-INDEX('Flow probs &amp; rates'!AF$5:AF$5999,A166)-INDEX('Flow probs &amp; rates'!AJ$5:AJ$5999,A166)</f>
        <v>-4.1650696005085405E-2</v>
      </c>
      <c r="E166" s="17">
        <f ca="1">INDEX('Flow probs &amp; rates'!AG$5:AG$5999,A166)-INDEX('Flow probs &amp; rates'!AJ$5:AJ$5999,A166)</f>
        <v>0.33279486087487981</v>
      </c>
      <c r="G166" s="12">
        <f t="shared" ca="1" si="37"/>
        <v>-4.1650696005085405E-2</v>
      </c>
      <c r="H166" s="12">
        <f t="shared" ca="1" si="38"/>
        <v>0.33279486087487981</v>
      </c>
      <c r="J166" s="17">
        <f ca="1">INDEX('Flow probs &amp; rates'!AJ$5:AJ$5999,A166)</f>
        <v>1.4347749045183201E-2</v>
      </c>
      <c r="K166" s="35" t="str">
        <f>INDEX('Flow probs &amp; rates'!$A$5:$A$5999,$A166)</f>
        <v>1997,2</v>
      </c>
      <c r="L166" s="12">
        <f t="shared" ca="1" si="42"/>
        <v>1.4347749045183201E-2</v>
      </c>
      <c r="N166" s="17">
        <f ca="1">INDEX('Flow probs &amp; rates'!Z$5:Z$5999,A166)</f>
        <v>1.799762389569242E-2</v>
      </c>
      <c r="O166" s="35" t="str">
        <f>INDEX('Flow probs &amp; rates'!$A$5:$A$5999,$A166)</f>
        <v>1997,2</v>
      </c>
      <c r="P166" s="12">
        <f t="shared" ca="1" si="39"/>
        <v>1.799762389569242E-2</v>
      </c>
      <c r="R166" s="17">
        <f ca="1">1-INDEX('Flow probs &amp; rates'!U$5:U$5999,A166)-INDEX('Flow probs &amp; rates'!V$5:V$5999,A166)-INDEX('Flow probs &amp; rates'!Z$5:Z$5999,A166)</f>
        <v>0.95750004343092843</v>
      </c>
      <c r="S166" s="17">
        <f ca="1">INDEX('Flow probs &amp; rates'!W$5:W$5999,A166)-INDEX('Flow probs &amp; rates'!Z$5:Z$5999,A166)</f>
        <v>0.24650429885261821</v>
      </c>
      <c r="T166" s="35" t="str">
        <f>INDEX('Flow probs &amp; rates'!$A$5:$A$5999,$A166)</f>
        <v>1997,2</v>
      </c>
      <c r="U166" s="12">
        <f t="shared" ca="1" si="40"/>
        <v>0.95750004343092843</v>
      </c>
      <c r="V166" s="12">
        <f t="shared" ca="1" si="41"/>
        <v>0.24650429885261821</v>
      </c>
      <c r="X166" s="35" t="str">
        <f>INDEX('Flow probs &amp; rates'!$A$5:$A$5999,$A166)</f>
        <v>1997,2</v>
      </c>
      <c r="Y166" s="12">
        <f t="array" aca="1" ref="Y166:Z167" ca="1">$A$1:$B$2-U166:V167</f>
        <v>4.2499956569071573E-2</v>
      </c>
      <c r="Z166" s="12">
        <f ca="1"/>
        <v>-0.24650429885261821</v>
      </c>
      <c r="AB166" s="35" t="str">
        <f>INDEX('Flow probs &amp; rates'!$A$5:$A$5999,$A166)</f>
        <v>1997,2</v>
      </c>
      <c r="AC166" s="12">
        <f t="array" aca="1" ref="AC166:AD167" ca="1">MMULT(Y166:Z167,MMULT(U164:V165,MINVERSE(Y164:Z165)))</f>
        <v>0.97745131573462196</v>
      </c>
      <c r="AD166" s="12">
        <f ca="1"/>
        <v>0.24095103580007626</v>
      </c>
      <c r="AF166" s="35" t="str">
        <f>INDEX('Flow probs &amp; rates'!$A$5:$A$5999,$A166)</f>
        <v>1997,2</v>
      </c>
      <c r="AG166" s="12">
        <f>INDEX('Flow probs &amp; rates'!E$5:E$5999,A166)</f>
        <v>0.63411295601975837</v>
      </c>
      <c r="AI166" s="32" t="s">
        <v>541</v>
      </c>
      <c r="AJ166" s="12">
        <f t="array" aca="1" ref="AJ166:AJ167" ca="1">MMULT(U166:V167,AG166:AG167)+P166:P167</f>
        <v>0.63402775359801011</v>
      </c>
      <c r="AK166" s="12">
        <f t="array" aca="1" ref="AK166:AK167" ca="1">MMULT(-1*MINVERSE(G166:H167),L166:L167)</f>
        <v>0.63268770488324788</v>
      </c>
      <c r="AM166" s="12">
        <f t="shared" si="31"/>
        <v>-1.027560464771371E-4</v>
      </c>
      <c r="AO166" s="12">
        <f t="shared" ca="1" si="32"/>
        <v>1.1214030389062435E-2</v>
      </c>
      <c r="AQ166" s="12">
        <f t="array" aca="1" ref="AQ166:AQ167" ca="1">MMULT(Y166:Z167,AO166:AO167)+MMULT(AC166:AD167,AM164:AM165)</f>
        <v>-1.027571582970148E-4</v>
      </c>
      <c r="AS166" s="30">
        <v>324</v>
      </c>
      <c r="AT166" s="70">
        <f t="shared" ca="1" si="33"/>
        <v>-2.0988729193043287E-3</v>
      </c>
      <c r="AU166" s="70">
        <f t="shared" ca="1" si="34"/>
        <v>-2.098890447122314E-3</v>
      </c>
      <c r="AV166" s="12">
        <f t="shared" ca="1" si="35"/>
        <v>-1.1976304717317143E-3</v>
      </c>
      <c r="AW166" s="12">
        <f t="shared" ca="1" si="36"/>
        <v>-1.1976384778028706E-3</v>
      </c>
    </row>
    <row r="167" spans="1:49" x14ac:dyDescent="0.35">
      <c r="C167" s="35"/>
      <c r="D167" s="17">
        <f ca="1">INDEX('Flow probs &amp; rates'!AE$5:AE$5999,A166)-INDEX('Flow probs &amp; rates'!AK$5:AK$5999,A166)</f>
        <v>-1.2691599882649101E-2</v>
      </c>
      <c r="E167" s="17">
        <f ca="1">-INDEX('Flow probs &amp; rates'!AG$5:AG$5999,A166)-INDEX('Flow probs &amp; rates'!AI$5:AI$5999,A166)-INDEX('Flow probs &amp; rates'!AK$5:AK$5999,A166)</f>
        <v>-0.58146125023266715</v>
      </c>
      <c r="G167" s="12">
        <f t="shared" ca="1" si="37"/>
        <v>-1.2691599882649101E-2</v>
      </c>
      <c r="H167" s="12">
        <f t="shared" ca="1" si="38"/>
        <v>-0.58146125023266715</v>
      </c>
      <c r="J167" s="17">
        <f ca="1">INDEX('Flow probs &amp; rates'!AK$5:AK$5999,A166)</f>
        <v>2.9003517146581101E-2</v>
      </c>
      <c r="K167" s="35"/>
      <c r="L167" s="12">
        <f t="shared" ca="1" si="42"/>
        <v>2.9003517146581101E-2</v>
      </c>
      <c r="N167" s="17">
        <f ca="1">INDEX('Flow probs &amp; rates'!AA$5:AA$5999,A166)</f>
        <v>2.1903340529328966E-2</v>
      </c>
      <c r="O167" s="35"/>
      <c r="P167" s="12">
        <f t="shared" ca="1" si="39"/>
        <v>2.1903340529328966E-2</v>
      </c>
      <c r="R167" s="17">
        <f ca="1">INDEX('Flow probs &amp; rates'!U$5:U$5999,A166)-INDEX('Flow probs &amp; rates'!AA$5:AA$5999,A166)</f>
        <v>-9.4006982122038646E-3</v>
      </c>
      <c r="S167" s="17">
        <f ca="1">1-INDEX('Flow probs &amp; rates'!W$5:W$5999,A166)-INDEX('Flow probs &amp; rates'!Y$5:Y$5999,A166)-INDEX('Flow probs &amp; rates'!AA$5:AA$5999,A166)</f>
        <v>0.55765629862789634</v>
      </c>
      <c r="T167" s="35"/>
      <c r="U167" s="12">
        <f t="shared" ca="1" si="40"/>
        <v>-9.4006982122038646E-3</v>
      </c>
      <c r="V167" s="12">
        <f t="shared" ca="1" si="41"/>
        <v>0.55765629862789634</v>
      </c>
      <c r="X167" s="35"/>
      <c r="Y167" s="12">
        <f ca="1"/>
        <v>9.4006982122038646E-3</v>
      </c>
      <c r="Z167" s="12">
        <f ca="1"/>
        <v>0.44234370137210366</v>
      </c>
      <c r="AB167" s="35"/>
      <c r="AC167" s="12">
        <f ca="1"/>
        <v>-9.1648927976240857E-3</v>
      </c>
      <c r="AD167" s="12">
        <f ca="1"/>
        <v>0.56769326395115038</v>
      </c>
      <c r="AF167" s="35"/>
      <c r="AG167" s="12">
        <f>INDEX('Flow probs &amp; rates'!F$5:F$5999,A166)</f>
        <v>3.5970759189827214E-2</v>
      </c>
      <c r="AJ167" s="12">
        <f ca="1"/>
        <v>3.600155642597315E-2</v>
      </c>
      <c r="AK167" s="12">
        <f ca="1"/>
        <v>3.6070671841225678E-2</v>
      </c>
      <c r="AM167" s="12">
        <f t="shared" si="31"/>
        <v>5.3493984801970818E-5</v>
      </c>
      <c r="AO167" s="12">
        <f t="shared" ca="1" si="32"/>
        <v>-1.405669206715511E-3</v>
      </c>
      <c r="AQ167" s="12">
        <f ca="1"/>
        <v>5.3493727848115272E-5</v>
      </c>
      <c r="AS167" s="30">
        <v>326</v>
      </c>
      <c r="AT167" s="70">
        <f t="shared" ca="1" si="33"/>
        <v>-3.7670673123091358E-4</v>
      </c>
      <c r="AU167" s="70">
        <f t="shared" ca="1" si="34"/>
        <v>-3.7669528795351436E-4</v>
      </c>
      <c r="AV167" s="12">
        <f t="shared" ca="1" si="35"/>
        <v>-5.6605644716473807E-4</v>
      </c>
      <c r="AW167" s="12">
        <f t="shared" ca="1" si="36"/>
        <v>-5.6605110159385153E-4</v>
      </c>
    </row>
    <row r="168" spans="1:49" x14ac:dyDescent="0.35">
      <c r="A168" s="12">
        <v>83</v>
      </c>
      <c r="C168" s="35" t="str">
        <f>INDEX('Flow probs &amp; rates'!$A$5:$A$5999,$A168)</f>
        <v>1997,3</v>
      </c>
      <c r="D168" s="17">
        <f ca="1">-INDEX('Flow probs &amp; rates'!AE$5:AE$5999,A168)-INDEX('Flow probs &amp; rates'!AF$5:AF$5999,A168)-INDEX('Flow probs &amp; rates'!AJ$5:AJ$5999,A168)</f>
        <v>-4.6025695916505301E-2</v>
      </c>
      <c r="E168" s="17">
        <f ca="1">INDEX('Flow probs &amp; rates'!AG$5:AG$5999,A168)-INDEX('Flow probs &amp; rates'!AJ$5:AJ$5999,A168)</f>
        <v>0.33957763287348047</v>
      </c>
      <c r="G168" s="12">
        <f t="shared" ca="1" si="37"/>
        <v>-4.6025695916505301E-2</v>
      </c>
      <c r="H168" s="12">
        <f t="shared" ca="1" si="38"/>
        <v>0.33957763287348047</v>
      </c>
      <c r="J168" s="17">
        <f ca="1">INDEX('Flow probs &amp; rates'!AJ$5:AJ$5999,A168)</f>
        <v>1.7214389781371499E-2</v>
      </c>
      <c r="K168" s="35" t="str">
        <f>INDEX('Flow probs &amp; rates'!$A$5:$A$5999,$A168)</f>
        <v>1997,3</v>
      </c>
      <c r="L168" s="12">
        <f t="shared" ca="1" si="42"/>
        <v>1.7214389781371499E-2</v>
      </c>
      <c r="N168" s="17">
        <f ca="1">INDEX('Flow probs &amp; rates'!Z$5:Z$5999,A168)</f>
        <v>2.0657071900718086E-2</v>
      </c>
      <c r="O168" s="35" t="str">
        <f>INDEX('Flow probs &amp; rates'!$A$5:$A$5999,$A168)</f>
        <v>1997,3</v>
      </c>
      <c r="P168" s="12">
        <f t="shared" ca="1" si="39"/>
        <v>2.0657071900718086E-2</v>
      </c>
      <c r="R168" s="17">
        <f ca="1">1-INDEX('Flow probs &amp; rates'!U$5:U$5999,A168)-INDEX('Flow probs &amp; rates'!V$5:V$5999,A168)-INDEX('Flow probs &amp; rates'!Z$5:Z$5999,A168)</f>
        <v>0.95351300185376764</v>
      </c>
      <c r="S168" s="17">
        <f ca="1">INDEX('Flow probs &amp; rates'!W$5:W$5999,A168)-INDEX('Flow probs &amp; rates'!Z$5:Z$5999,A168)</f>
        <v>0.24886171649369576</v>
      </c>
      <c r="T168" s="35" t="str">
        <f>INDEX('Flow probs &amp; rates'!$A$5:$A$5999,$A168)</f>
        <v>1997,3</v>
      </c>
      <c r="U168" s="12">
        <f t="shared" ca="1" si="40"/>
        <v>0.95351300185376764</v>
      </c>
      <c r="V168" s="12">
        <f t="shared" ca="1" si="41"/>
        <v>0.24886171649369576</v>
      </c>
      <c r="X168" s="35" t="str">
        <f>INDEX('Flow probs &amp; rates'!$A$5:$A$5999,$A168)</f>
        <v>1997,3</v>
      </c>
      <c r="Y168" s="12">
        <f t="array" aca="1" ref="Y168:Z169" ca="1">$A$1:$B$2-U168:V169</f>
        <v>4.6486998146232361E-2</v>
      </c>
      <c r="Z168" s="12">
        <f ca="1"/>
        <v>-0.24886171649369576</v>
      </c>
      <c r="AB168" s="35" t="str">
        <f>INDEX('Flow probs &amp; rates'!$A$5:$A$5999,$A168)</f>
        <v>1997,3</v>
      </c>
      <c r="AC168" s="12">
        <f t="array" aca="1" ref="AC168:AD169" ca="1">MMULT(Y168:Z169,MMULT(U166:V167,MINVERSE(Y166:Z167)))</f>
        <v>1.0380805306231242</v>
      </c>
      <c r="AD168" s="12">
        <f ca="1"/>
        <v>0.29065917328252522</v>
      </c>
      <c r="AF168" s="35" t="str">
        <f>INDEX('Flow probs &amp; rates'!$A$5:$A$5999,$A168)</f>
        <v>1997,3</v>
      </c>
      <c r="AG168" s="12">
        <f>INDEX('Flow probs &amp; rates'!E$5:E$5999,A168)</f>
        <v>0.63424376498504587</v>
      </c>
      <c r="AI168" s="32" t="s">
        <v>542</v>
      </c>
      <c r="AJ168" s="12">
        <f t="array" aca="1" ref="AJ168:AJ169" ca="1">MMULT(U168:V169,AG168:AG169)+P168:P169</f>
        <v>0.63422289872177029</v>
      </c>
      <c r="AK168" s="12">
        <f t="array" aca="1" ref="AK168:AK169" ca="1">MMULT(-1*MINVERSE(G168:H169),L168:L169)</f>
        <v>0.63036312321204813</v>
      </c>
      <c r="AM168" s="12">
        <f t="shared" si="31"/>
        <v>1.3080896528749886E-4</v>
      </c>
      <c r="AO168" s="12">
        <f t="shared" ca="1" si="32"/>
        <v>-2.3245816711997547E-3</v>
      </c>
      <c r="AQ168" s="12">
        <f t="array" aca="1" ref="AQ168:AQ169" ca="1">MMULT(Y168:Z169,AO168:AO169)+MMULT(AC168:AD169,AM166:AM167)</f>
        <v>1.3080857864404235E-4</v>
      </c>
      <c r="AS168" s="30">
        <v>328</v>
      </c>
      <c r="AT168" s="70">
        <f t="shared" ca="1" si="33"/>
        <v>-4.9104555531198635E-4</v>
      </c>
      <c r="AU168" s="70">
        <f t="shared" ca="1" si="34"/>
        <v>-4.910385896305105E-4</v>
      </c>
      <c r="AV168" s="12">
        <f t="shared" ca="1" si="35"/>
        <v>6.3469208305112768E-5</v>
      </c>
      <c r="AW168" s="12">
        <f t="shared" ca="1" si="36"/>
        <v>6.3471921253497319E-5</v>
      </c>
    </row>
    <row r="169" spans="1:49" x14ac:dyDescent="0.35">
      <c r="C169" s="35"/>
      <c r="D169" s="17">
        <f ca="1">INDEX('Flow probs &amp; rates'!AE$5:AE$5999,A168)-INDEX('Flow probs &amp; rates'!AK$5:AK$5999,A168)</f>
        <v>-1.10704190428671E-2</v>
      </c>
      <c r="E169" s="17">
        <f ca="1">-INDEX('Flow probs &amp; rates'!AG$5:AG$5999,A168)-INDEX('Flow probs &amp; rates'!AI$5:AI$5999,A168)-INDEX('Flow probs &amp; rates'!AK$5:AK$5999,A168)</f>
        <v>-0.59982984010756912</v>
      </c>
      <c r="G169" s="12">
        <f t="shared" ca="1" si="37"/>
        <v>-1.10704190428671E-2</v>
      </c>
      <c r="H169" s="12">
        <f t="shared" ca="1" si="38"/>
        <v>-0.59982984010756912</v>
      </c>
      <c r="J169" s="17">
        <f ca="1">INDEX('Flow probs &amp; rates'!AK$5:AK$5999,A168)</f>
        <v>2.7819271744215199E-2</v>
      </c>
      <c r="K169" s="35"/>
      <c r="L169" s="12">
        <f t="shared" ca="1" si="42"/>
        <v>2.7819271744215199E-2</v>
      </c>
      <c r="N169" s="17">
        <f ca="1">INDEX('Flow probs &amp; rates'!AA$5:AA$5999,A168)</f>
        <v>2.0830760223671852E-2</v>
      </c>
      <c r="O169" s="35"/>
      <c r="P169" s="12">
        <f t="shared" ca="1" si="39"/>
        <v>2.0830760223671852E-2</v>
      </c>
      <c r="R169" s="17">
        <f ca="1">INDEX('Flow probs &amp; rates'!U$5:U$5999,A168)-INDEX('Flow probs &amp; rates'!AA$5:AA$5999,A168)</f>
        <v>-8.1130047626263111E-3</v>
      </c>
      <c r="S169" s="17">
        <f ca="1">1-INDEX('Flow probs &amp; rates'!W$5:W$5999,A168)-INDEX('Flow probs &amp; rates'!Y$5:Y$5999,A168)-INDEX('Flow probs &amp; rates'!AA$5:AA$5999,A168)</f>
        <v>0.54765370045454742</v>
      </c>
      <c r="T169" s="35"/>
      <c r="U169" s="12">
        <f t="shared" ca="1" si="40"/>
        <v>-8.1130047626263111E-3</v>
      </c>
      <c r="V169" s="12">
        <f t="shared" ca="1" si="41"/>
        <v>0.54765370045454742</v>
      </c>
      <c r="X169" s="35"/>
      <c r="Y169" s="12">
        <f ca="1"/>
        <v>8.1130047626263111E-3</v>
      </c>
      <c r="Z169" s="12">
        <f ca="1"/>
        <v>0.45234629954545258</v>
      </c>
      <c r="AB169" s="35"/>
      <c r="AC169" s="12">
        <f ca="1"/>
        <v>-3.9539704422556388E-2</v>
      </c>
      <c r="AD169" s="12">
        <f ca="1"/>
        <v>0.55275331327016752</v>
      </c>
      <c r="AF169" s="35"/>
      <c r="AG169" s="12">
        <f>INDEX('Flow probs &amp; rates'!F$5:F$5999,A168)</f>
        <v>3.5385718169908792E-2</v>
      </c>
      <c r="AJ169" s="12">
        <f ca="1"/>
        <v>3.5064257036674401E-2</v>
      </c>
      <c r="AK169" s="12">
        <f ca="1"/>
        <v>3.4744666616368915E-2</v>
      </c>
      <c r="AM169" s="12">
        <f t="shared" si="31"/>
        <v>-5.850410199184225E-4</v>
      </c>
      <c r="AO169" s="12">
        <f t="shared" ca="1" si="32"/>
        <v>-1.3260052248567633E-3</v>
      </c>
      <c r="AQ169" s="12">
        <f ca="1"/>
        <v>-5.8504097776680025E-4</v>
      </c>
      <c r="AS169" s="30">
        <v>330</v>
      </c>
      <c r="AT169" s="70">
        <f t="shared" ca="1" si="33"/>
        <v>9.5953535695170178E-4</v>
      </c>
      <c r="AU169" s="70">
        <f t="shared" ca="1" si="34"/>
        <v>9.59538371802466E-4</v>
      </c>
      <c r="AV169" s="12">
        <f t="shared" ca="1" si="35"/>
        <v>-8.9848069746682052E-4</v>
      </c>
      <c r="AW169" s="12">
        <f t="shared" ca="1" si="36"/>
        <v>-8.984808810744081E-4</v>
      </c>
    </row>
    <row r="170" spans="1:49" x14ac:dyDescent="0.35">
      <c r="A170" s="12">
        <v>84</v>
      </c>
      <c r="C170" s="35" t="str">
        <f>INDEX('Flow probs &amp; rates'!$A$5:$A$5999,$A170)</f>
        <v>1997,4</v>
      </c>
      <c r="D170" s="17">
        <f ca="1">-INDEX('Flow probs &amp; rates'!AE$5:AE$5999,A170)-INDEX('Flow probs &amp; rates'!AF$5:AF$5999,A170)-INDEX('Flow probs &amp; rates'!AJ$5:AJ$5999,A170)</f>
        <v>-4.6333608614025204E-2</v>
      </c>
      <c r="E170" s="17">
        <f ca="1">INDEX('Flow probs &amp; rates'!AG$5:AG$5999,A170)-INDEX('Flow probs &amp; rates'!AJ$5:AJ$5999,A170)</f>
        <v>0.32159585796882029</v>
      </c>
      <c r="G170" s="12">
        <f t="shared" ca="1" si="37"/>
        <v>-4.6333608614025204E-2</v>
      </c>
      <c r="H170" s="12">
        <f t="shared" ca="1" si="38"/>
        <v>0.32159585796882029</v>
      </c>
      <c r="J170" s="17">
        <f ca="1">INDEX('Flow probs &amp; rates'!AJ$5:AJ$5999,A170)</f>
        <v>1.7729016448528701E-2</v>
      </c>
      <c r="K170" s="35" t="str">
        <f>INDEX('Flow probs &amp; rates'!$A$5:$A$5999,$A170)</f>
        <v>1997,4</v>
      </c>
      <c r="L170" s="12">
        <f t="shared" ca="1" si="42"/>
        <v>1.7729016448528701E-2</v>
      </c>
      <c r="N170" s="17">
        <f ca="1">INDEX('Flow probs &amp; rates'!Z$5:Z$5999,A170)</f>
        <v>2.0868323873704679E-2</v>
      </c>
      <c r="O170" s="35" t="str">
        <f>INDEX('Flow probs &amp; rates'!$A$5:$A$5999,$A170)</f>
        <v>1997,4</v>
      </c>
      <c r="P170" s="12">
        <f t="shared" ca="1" si="39"/>
        <v>2.0868323873704679E-2</v>
      </c>
      <c r="R170" s="17">
        <f ca="1">1-INDEX('Flow probs &amp; rates'!U$5:U$5999,A170)-INDEX('Flow probs &amp; rates'!V$5:V$5999,A170)-INDEX('Flow probs &amp; rates'!Z$5:Z$5999,A170)</f>
        <v>0.95334673939879455</v>
      </c>
      <c r="S170" s="17">
        <f ca="1">INDEX('Flow probs &amp; rates'!W$5:W$5999,A170)-INDEX('Flow probs &amp; rates'!Z$5:Z$5999,A170)</f>
        <v>0.23733965807837254</v>
      </c>
      <c r="T170" s="35" t="str">
        <f>INDEX('Flow probs &amp; rates'!$A$5:$A$5999,$A170)</f>
        <v>1997,4</v>
      </c>
      <c r="U170" s="12">
        <f t="shared" ca="1" si="40"/>
        <v>0.95334673939879455</v>
      </c>
      <c r="V170" s="12">
        <f t="shared" ca="1" si="41"/>
        <v>0.23733965807837254</v>
      </c>
      <c r="X170" s="35" t="str">
        <f>INDEX('Flow probs &amp; rates'!$A$5:$A$5999,$A170)</f>
        <v>1997,4</v>
      </c>
      <c r="Y170" s="12">
        <f t="array" aca="1" ref="Y170:Z171" ca="1">$A$1:$B$2-U170:V171</f>
        <v>4.6653260601205448E-2</v>
      </c>
      <c r="Z170" s="12">
        <f ca="1"/>
        <v>-0.23733965807837254</v>
      </c>
      <c r="AB170" s="35" t="str">
        <f>INDEX('Flow probs &amp; rates'!$A$5:$A$5999,$A170)</f>
        <v>1997,4</v>
      </c>
      <c r="AC170" s="12">
        <f t="array" aca="1" ref="AC170:AD171" ca="1">MMULT(Y170:Z171,MMULT(U168:V169,MINVERSE(Y168:Z169)))</f>
        <v>0.95255400628978504</v>
      </c>
      <c r="AD170" s="12">
        <f ca="1"/>
        <v>0.26237529450222208</v>
      </c>
      <c r="AF170" s="35" t="str">
        <f>INDEX('Flow probs &amp; rates'!$A$5:$A$5999,$A170)</f>
        <v>1997,4</v>
      </c>
      <c r="AG170" s="12">
        <f>INDEX('Flow probs &amp; rates'!E$5:E$5999,A170)</f>
        <v>0.63392098345751724</v>
      </c>
      <c r="AI170" s="32" t="s">
        <v>543</v>
      </c>
      <c r="AJ170" s="12">
        <f t="array" aca="1" ref="AJ170:AJ171" ca="1">MMULT(U170:V171,AG170:AG171)+P170:P171</f>
        <v>0.63354331558793242</v>
      </c>
      <c r="AK170" s="12">
        <f t="array" aca="1" ref="AK170:AK171" ca="1">MMULT(-1*MINVERSE(G170:H171),L170:L171)</f>
        <v>0.62479658332128141</v>
      </c>
      <c r="AM170" s="12">
        <f t="shared" si="31"/>
        <v>-3.227815275286261E-4</v>
      </c>
      <c r="AO170" s="12">
        <f t="shared" ca="1" si="32"/>
        <v>-5.5665398907667196E-3</v>
      </c>
      <c r="AQ170" s="12">
        <f t="array" aca="1" ref="AQ170:AQ171" ca="1">MMULT(Y170:Z171,AO170:AO171)+MMULT(AC170:AD171,AM168:AM169)</f>
        <v>-3.2278161861113775E-4</v>
      </c>
      <c r="AS170" s="30">
        <v>332</v>
      </c>
      <c r="AT170" s="70">
        <f t="shared" ca="1" si="33"/>
        <v>1.3085072030073475E-3</v>
      </c>
      <c r="AU170" s="70">
        <f t="shared" ca="1" si="34"/>
        <v>1.3085196169753985E-3</v>
      </c>
      <c r="AV170" s="12">
        <f t="shared" ca="1" si="35"/>
        <v>-7.4427883482775653E-4</v>
      </c>
      <c r="AW170" s="12">
        <f t="shared" ca="1" si="36"/>
        <v>-7.4427533388933933E-4</v>
      </c>
    </row>
    <row r="171" spans="1:49" x14ac:dyDescent="0.35">
      <c r="C171" s="35"/>
      <c r="D171" s="17">
        <f ca="1">INDEX('Flow probs &amp; rates'!AE$5:AE$5999,A170)-INDEX('Flow probs &amp; rates'!AK$5:AK$5999,A170)</f>
        <v>-1.06474896314715E-2</v>
      </c>
      <c r="E171" s="17">
        <f ca="1">-INDEX('Flow probs &amp; rates'!AG$5:AG$5999,A170)-INDEX('Flow probs &amp; rates'!AI$5:AI$5999,A170)-INDEX('Flow probs &amp; rates'!AK$5:AK$5999,A170)</f>
        <v>-0.58418644127993646</v>
      </c>
      <c r="G171" s="12">
        <f t="shared" ca="1" si="37"/>
        <v>-1.06474896314715E-2</v>
      </c>
      <c r="H171" s="12">
        <f t="shared" ca="1" si="38"/>
        <v>-0.58418644127993646</v>
      </c>
      <c r="J171" s="17">
        <f ca="1">INDEX('Flow probs &amp; rates'!AK$5:AK$5999,A170)</f>
        <v>2.7034025171604501E-2</v>
      </c>
      <c r="K171" s="35"/>
      <c r="L171" s="12">
        <f t="shared" ca="1" si="42"/>
        <v>2.7034025171604501E-2</v>
      </c>
      <c r="N171" s="17">
        <f ca="1">INDEX('Flow probs &amp; rates'!AA$5:AA$5999,A170)</f>
        <v>2.0385942557255957E-2</v>
      </c>
      <c r="O171" s="35"/>
      <c r="P171" s="12">
        <f t="shared" ca="1" si="39"/>
        <v>2.0385942557255957E-2</v>
      </c>
      <c r="R171" s="17">
        <f ca="1">INDEX('Flow probs &amp; rates'!U$5:U$5999,A170)-INDEX('Flow probs &amp; rates'!AA$5:AA$5999,A170)</f>
        <v>-7.8579116553806529E-3</v>
      </c>
      <c r="S171" s="17">
        <f ca="1">1-INDEX('Flow probs &amp; rates'!W$5:W$5999,A170)-INDEX('Flow probs &amp; rates'!Y$5:Y$5999,A170)-INDEX('Flow probs &amp; rates'!AA$5:AA$5999,A170)</f>
        <v>0.55640815660763943</v>
      </c>
      <c r="T171" s="35"/>
      <c r="U171" s="12">
        <f t="shared" ca="1" si="40"/>
        <v>-7.8579116553806529E-3</v>
      </c>
      <c r="V171" s="12">
        <f t="shared" ca="1" si="41"/>
        <v>0.55640815660763943</v>
      </c>
      <c r="X171" s="35"/>
      <c r="Y171" s="12">
        <f ca="1"/>
        <v>7.8579116553806529E-3</v>
      </c>
      <c r="Z171" s="12">
        <f ca="1"/>
        <v>0.44359184339236057</v>
      </c>
      <c r="AB171" s="35"/>
      <c r="AC171" s="12">
        <f ca="1"/>
        <v>-9.782891944546096E-3</v>
      </c>
      <c r="AD171" s="12">
        <f ca="1"/>
        <v>0.5359956760339093</v>
      </c>
      <c r="AF171" s="35"/>
      <c r="AG171" s="12">
        <f>INDEX('Flow probs &amp; rates'!F$5:F$5999,A170)</f>
        <v>3.5091013301183867E-2</v>
      </c>
      <c r="AJ171" s="12">
        <f ca="1"/>
        <v>3.4929573497160638E-2</v>
      </c>
      <c r="AK171" s="12">
        <f ca="1"/>
        <v>3.4888707762982328E-2</v>
      </c>
      <c r="AM171" s="12">
        <f t="shared" si="31"/>
        <v>-2.9470486872492513E-4</v>
      </c>
      <c r="AO171" s="12">
        <f t="shared" ca="1" si="32"/>
        <v>1.4404114661341338E-4</v>
      </c>
      <c r="AQ171" s="12">
        <f ca="1"/>
        <v>-2.9470504788873197E-4</v>
      </c>
      <c r="AS171" s="30">
        <v>334</v>
      </c>
      <c r="AT171" s="70">
        <f t="shared" ca="1" si="33"/>
        <v>-6.965417315871747E-4</v>
      </c>
      <c r="AU171" s="70">
        <f t="shared" ca="1" si="34"/>
        <v>-6.9657163790488082E-4</v>
      </c>
      <c r="AV171" s="12">
        <f t="shared" ca="1" si="35"/>
        <v>-1.203537350840847E-3</v>
      </c>
      <c r="AW171" s="12">
        <f t="shared" ca="1" si="36"/>
        <v>-1.2035476353289541E-3</v>
      </c>
    </row>
    <row r="172" spans="1:49" x14ac:dyDescent="0.35">
      <c r="A172" s="12">
        <v>85</v>
      </c>
      <c r="C172" s="35" t="str">
        <f>INDEX('Flow probs &amp; rates'!$A$5:$A$5999,$A172)</f>
        <v>1997,5</v>
      </c>
      <c r="D172" s="17">
        <f ca="1">-INDEX('Flow probs &amp; rates'!AE$5:AE$5999,A172)-INDEX('Flow probs &amp; rates'!AF$5:AF$5999,A172)-INDEX('Flow probs &amp; rates'!AJ$5:AJ$5999,A172)</f>
        <v>-4.6343048285927904E-2</v>
      </c>
      <c r="E172" s="17">
        <f ca="1">INDEX('Flow probs &amp; rates'!AG$5:AG$5999,A172)-INDEX('Flow probs &amp; rates'!AJ$5:AJ$5999,A172)</f>
        <v>0.33744428525745479</v>
      </c>
      <c r="G172" s="12">
        <f t="shared" ca="1" si="37"/>
        <v>-4.6343048285927904E-2</v>
      </c>
      <c r="H172" s="12">
        <f t="shared" ca="1" si="38"/>
        <v>0.33744428525745479</v>
      </c>
      <c r="J172" s="17">
        <f ca="1">INDEX('Flow probs &amp; rates'!AJ$5:AJ$5999,A172)</f>
        <v>2.02298322861772E-2</v>
      </c>
      <c r="K172" s="35" t="str">
        <f>INDEX('Flow probs &amp; rates'!$A$5:$A$5999,$A172)</f>
        <v>1997,5</v>
      </c>
      <c r="L172" s="12">
        <f t="shared" ca="1" si="42"/>
        <v>2.02298322861772E-2</v>
      </c>
      <c r="N172" s="17">
        <f ca="1">INDEX('Flow probs &amp; rates'!Z$5:Z$5999,A172)</f>
        <v>2.3724161330933E-2</v>
      </c>
      <c r="O172" s="35" t="str">
        <f>INDEX('Flow probs &amp; rates'!$A$5:$A$5999,$A172)</f>
        <v>1997,5</v>
      </c>
      <c r="P172" s="12">
        <f t="shared" ca="1" si="39"/>
        <v>2.3724161330933E-2</v>
      </c>
      <c r="R172" s="17">
        <f ca="1">1-INDEX('Flow probs &amp; rates'!U$5:U$5999,A172)-INDEX('Flow probs &amp; rates'!V$5:V$5999,A172)-INDEX('Flow probs &amp; rates'!Z$5:Z$5999,A172)</f>
        <v>0.9528686763289218</v>
      </c>
      <c r="S172" s="17">
        <f ca="1">INDEX('Flow probs &amp; rates'!W$5:W$5999,A172)-INDEX('Flow probs &amp; rates'!Z$5:Z$5999,A172)</f>
        <v>0.24765020594288537</v>
      </c>
      <c r="T172" s="35" t="str">
        <f>INDEX('Flow probs &amp; rates'!$A$5:$A$5999,$A172)</f>
        <v>1997,5</v>
      </c>
      <c r="U172" s="12">
        <f t="shared" ca="1" si="40"/>
        <v>0.9528686763289218</v>
      </c>
      <c r="V172" s="12">
        <f t="shared" ca="1" si="41"/>
        <v>0.24765020594288537</v>
      </c>
      <c r="X172" s="35" t="str">
        <f>INDEX('Flow probs &amp; rates'!$A$5:$A$5999,$A172)</f>
        <v>1997,5</v>
      </c>
      <c r="Y172" s="12">
        <f t="array" aca="1" ref="Y172:Z173" ca="1">$A$1:$B$2-U172:V173</f>
        <v>4.7131323671078196E-2</v>
      </c>
      <c r="Z172" s="12">
        <f ca="1"/>
        <v>-0.24765020594288537</v>
      </c>
      <c r="AB172" s="35" t="str">
        <f>INDEX('Flow probs &amp; rates'!$A$5:$A$5999,$A172)</f>
        <v>1997,5</v>
      </c>
      <c r="AC172" s="12">
        <f t="array" aca="1" ref="AC172:AD173" ca="1">MMULT(Y172:Z173,MMULT(U170:V171,MINVERSE(Y170:Z171)))</f>
        <v>0.96585999962209379</v>
      </c>
      <c r="AD172" s="12">
        <f ca="1"/>
        <v>0.23135777012879105</v>
      </c>
      <c r="AF172" s="35" t="str">
        <f>INDEX('Flow probs &amp; rates'!$A$5:$A$5999,$A172)</f>
        <v>1997,5</v>
      </c>
      <c r="AG172" s="12">
        <f>INDEX('Flow probs &amp; rates'!E$5:E$5999,A172)</f>
        <v>0.63645790640600852</v>
      </c>
      <c r="AI172" s="32" t="s">
        <v>544</v>
      </c>
      <c r="AJ172" s="12">
        <f t="array" aca="1" ref="AJ172:AJ173" ca="1">MMULT(U172:V173,AG172:AG173)+P172:P173</f>
        <v>0.63874516246326163</v>
      </c>
      <c r="AK172" s="12">
        <f t="array" aca="1" ref="AK172:AK173" ca="1">MMULT(-1*MINVERSE(G172:H173),L172:L173)</f>
        <v>0.67662947263516737</v>
      </c>
      <c r="AM172" s="12">
        <f t="shared" si="31"/>
        <v>2.5369229484912825E-3</v>
      </c>
      <c r="AO172" s="12">
        <f t="shared" ca="1" si="32"/>
        <v>5.1832889313885966E-2</v>
      </c>
      <c r="AQ172" s="12">
        <f t="array" aca="1" ref="AQ172:AQ173" ca="1">MMULT(Y172:Z173,AO172:AO173)+MMULT(AC172:AD173,AM170:AM171)</f>
        <v>2.5369279673933555E-3</v>
      </c>
      <c r="AS172" s="30">
        <v>336</v>
      </c>
      <c r="AT172" s="70">
        <f t="shared" ca="1" si="33"/>
        <v>1.2461736842526161E-3</v>
      </c>
      <c r="AU172" s="70">
        <f t="shared" ca="1" si="34"/>
        <v>1.2462193475534732E-3</v>
      </c>
      <c r="AV172" s="12">
        <f t="shared" ca="1" si="35"/>
        <v>2.9694822977049257E-4</v>
      </c>
      <c r="AW172" s="12">
        <f t="shared" ca="1" si="36"/>
        <v>2.9696846564131781E-4</v>
      </c>
    </row>
    <row r="173" spans="1:49" x14ac:dyDescent="0.35">
      <c r="C173" s="35"/>
      <c r="D173" s="17">
        <f ca="1">INDEX('Flow probs &amp; rates'!AE$5:AE$5999,A172)-INDEX('Flow probs &amp; rates'!AK$5:AK$5999,A172)</f>
        <v>-1.3654461952276899E-2</v>
      </c>
      <c r="E173" s="17">
        <f ca="1">-INDEX('Flow probs &amp; rates'!AG$5:AG$5999,A172)-INDEX('Flow probs &amp; rates'!AI$5:AI$5999,A172)-INDEX('Flow probs &amp; rates'!AK$5:AK$5999,A172)</f>
        <v>-0.59601150678171089</v>
      </c>
      <c r="G173" s="12">
        <f t="shared" ca="1" si="37"/>
        <v>-1.3654461952276899E-2</v>
      </c>
      <c r="H173" s="12">
        <f t="shared" ca="1" si="38"/>
        <v>-0.59601150678171089</v>
      </c>
      <c r="J173" s="17">
        <f ca="1">INDEX('Flow probs &amp; rates'!AK$5:AK$5999,A172)</f>
        <v>2.88925168419659E-2</v>
      </c>
      <c r="K173" s="35"/>
      <c r="L173" s="12">
        <f t="shared" ca="1" si="42"/>
        <v>2.88925168419659E-2</v>
      </c>
      <c r="N173" s="17">
        <f ca="1">INDEX('Flow probs &amp; rates'!AA$5:AA$5999,A172)</f>
        <v>2.1636851243195934E-2</v>
      </c>
      <c r="O173" s="35"/>
      <c r="P173" s="12">
        <f t="shared" ca="1" si="39"/>
        <v>2.1636851243195934E-2</v>
      </c>
      <c r="R173" s="17">
        <f ca="1">INDEX('Flow probs &amp; rates'!U$5:U$5999,A172)-INDEX('Flow probs &amp; rates'!AA$5:AA$5999,A172)</f>
        <v>-1.0021037517281263E-2</v>
      </c>
      <c r="S173" s="17">
        <f ca="1">1-INDEX('Flow probs &amp; rates'!W$5:W$5999,A172)-INDEX('Flow probs &amp; rates'!Y$5:Y$5999,A172)-INDEX('Flow probs &amp; rates'!AA$5:AA$5999,A172)</f>
        <v>0.54946765864669422</v>
      </c>
      <c r="T173" s="35"/>
      <c r="U173" s="12">
        <f t="shared" ca="1" si="40"/>
        <v>-1.0021037517281263E-2</v>
      </c>
      <c r="V173" s="12">
        <f t="shared" ca="1" si="41"/>
        <v>0.54946765864669422</v>
      </c>
      <c r="X173" s="35"/>
      <c r="Y173" s="12">
        <f ca="1"/>
        <v>1.0021037517281263E-2</v>
      </c>
      <c r="Z173" s="12">
        <f ca="1"/>
        <v>0.45053234135330578</v>
      </c>
      <c r="AB173" s="35"/>
      <c r="AC173" s="12">
        <f ca="1"/>
        <v>3.0094528587421621E-2</v>
      </c>
      <c r="AD173" s="12">
        <f ca="1"/>
        <v>0.58657725150567608</v>
      </c>
      <c r="AF173" s="35"/>
      <c r="AG173" s="12">
        <f>INDEX('Flow probs &amp; rates'!F$5:F$5999,A172)</f>
        <v>3.4565682203117822E-2</v>
      </c>
      <c r="AJ173" s="12">
        <f ca="1"/>
        <v>3.4251607154603889E-2</v>
      </c>
      <c r="AK173" s="12">
        <f ca="1"/>
        <v>3.2975043650084968E-2</v>
      </c>
      <c r="AM173" s="12">
        <f t="shared" si="31"/>
        <v>-5.2533109806604528E-4</v>
      </c>
      <c r="AO173" s="12">
        <f t="shared" ca="1" si="32"/>
        <v>-1.9136641128973605E-3</v>
      </c>
      <c r="AQ173" s="12">
        <f ca="1"/>
        <v>-5.2532937471361598E-4</v>
      </c>
      <c r="AS173" s="30">
        <v>338</v>
      </c>
      <c r="AT173" s="70">
        <f t="shared" ca="1" si="33"/>
        <v>-2.346045355989812E-4</v>
      </c>
      <c r="AU173" s="70">
        <f t="shared" ca="1" si="34"/>
        <v>-2.3464916476608768E-4</v>
      </c>
      <c r="AV173" s="12">
        <f t="shared" ca="1" si="35"/>
        <v>-9.4615584126042651E-4</v>
      </c>
      <c r="AW173" s="12">
        <f t="shared" ca="1" si="36"/>
        <v>-9.461750528255927E-4</v>
      </c>
    </row>
    <row r="174" spans="1:49" x14ac:dyDescent="0.35">
      <c r="A174" s="12">
        <v>86</v>
      </c>
      <c r="C174" s="35" t="str">
        <f>INDEX('Flow probs &amp; rates'!$A$5:$A$5999,$A174)</f>
        <v>1997,6</v>
      </c>
      <c r="D174" s="17">
        <f ca="1">-INDEX('Flow probs &amp; rates'!AE$5:AE$5999,A174)-INDEX('Flow probs &amp; rates'!AF$5:AF$5999,A174)-INDEX('Flow probs &amp; rates'!AJ$5:AJ$5999,A174)</f>
        <v>-4.4689552645153202E-2</v>
      </c>
      <c r="E174" s="17">
        <f ca="1">INDEX('Flow probs &amp; rates'!AG$5:AG$5999,A174)-INDEX('Flow probs &amp; rates'!AJ$5:AJ$5999,A174)</f>
        <v>0.3454409684056034</v>
      </c>
      <c r="G174" s="12">
        <f t="shared" ca="1" si="37"/>
        <v>-4.4689552645153202E-2</v>
      </c>
      <c r="H174" s="12">
        <f t="shared" ca="1" si="38"/>
        <v>0.3454409684056034</v>
      </c>
      <c r="J174" s="17">
        <f ca="1">INDEX('Flow probs &amp; rates'!AJ$5:AJ$5999,A174)</f>
        <v>1.73820753921076E-2</v>
      </c>
      <c r="K174" s="35" t="str">
        <f>INDEX('Flow probs &amp; rates'!$A$5:$A$5999,$A174)</f>
        <v>1997,6</v>
      </c>
      <c r="L174" s="12">
        <f t="shared" ca="1" si="42"/>
        <v>1.73820753921076E-2</v>
      </c>
      <c r="N174" s="17">
        <f ca="1">INDEX('Flow probs &amp; rates'!Z$5:Z$5999,A174)</f>
        <v>2.086443947029222E-2</v>
      </c>
      <c r="O174" s="35" t="str">
        <f>INDEX('Flow probs &amp; rates'!$A$5:$A$5999,$A174)</f>
        <v>1997,6</v>
      </c>
      <c r="P174" s="12">
        <f t="shared" ca="1" si="39"/>
        <v>2.086443947029222E-2</v>
      </c>
      <c r="R174" s="17">
        <f ca="1">1-INDEX('Flow probs &amp; rates'!U$5:U$5999,A174)-INDEX('Flow probs &amp; rates'!V$5:V$5999,A174)-INDEX('Flow probs &amp; rates'!Z$5:Z$5999,A174)</f>
        <v>0.95470898351595834</v>
      </c>
      <c r="S174" s="17">
        <f ca="1">INDEX('Flow probs &amp; rates'!W$5:W$5999,A174)-INDEX('Flow probs &amp; rates'!Z$5:Z$5999,A174)</f>
        <v>0.25167080979020423</v>
      </c>
      <c r="T174" s="35" t="str">
        <f>INDEX('Flow probs &amp; rates'!$A$5:$A$5999,$A174)</f>
        <v>1997,6</v>
      </c>
      <c r="U174" s="12">
        <f t="shared" ca="1" si="40"/>
        <v>0.95470898351595834</v>
      </c>
      <c r="V174" s="12">
        <f t="shared" ca="1" si="41"/>
        <v>0.25167080979020423</v>
      </c>
      <c r="X174" s="35" t="str">
        <f>INDEX('Flow probs &amp; rates'!$A$5:$A$5999,$A174)</f>
        <v>1997,6</v>
      </c>
      <c r="Y174" s="12">
        <f t="array" aca="1" ref="Y174:Z175" ca="1">$A$1:$B$2-U174:V175</f>
        <v>4.5291016484041657E-2</v>
      </c>
      <c r="Z174" s="12">
        <f ca="1"/>
        <v>-0.25167080979020423</v>
      </c>
      <c r="AB174" s="35" t="str">
        <f>INDEX('Flow probs &amp; rates'!$A$5:$A$5999,$A174)</f>
        <v>1997,6</v>
      </c>
      <c r="AC174" s="12">
        <f t="array" aca="1" ref="AC174:AD175" ca="1">MMULT(Y174:Z175,MMULT(U172:V173,MINVERSE(Y172:Z173)))</f>
        <v>0.92144744322865835</v>
      </c>
      <c r="AD174" s="12">
        <f ca="1"/>
        <v>0.22446337089108701</v>
      </c>
      <c r="AF174" s="35" t="str">
        <f>INDEX('Flow probs &amp; rates'!$A$5:$A$5999,$A174)</f>
        <v>1997,6</v>
      </c>
      <c r="AG174" s="12">
        <f>INDEX('Flow probs &amp; rates'!E$5:E$5999,A174)</f>
        <v>0.63719569357687711</v>
      </c>
      <c r="AI174" s="32" t="s">
        <v>545</v>
      </c>
      <c r="AJ174" s="12">
        <f t="array" aca="1" ref="AJ174:AJ175" ca="1">MMULT(U174:V175,AG174:AG175)+P174:P175</f>
        <v>0.63773545269295262</v>
      </c>
      <c r="AK174" s="12">
        <f t="array" aca="1" ref="AK174:AK175" ca="1">MMULT(-1*MINVERSE(G174:H175),L174:L175)</f>
        <v>0.64408059782537586</v>
      </c>
      <c r="AM174" s="12">
        <f t="shared" si="31"/>
        <v>7.3778717086858681E-4</v>
      </c>
      <c r="AO174" s="12">
        <f t="shared" ca="1" si="32"/>
        <v>-3.2548874809791517E-2</v>
      </c>
      <c r="AQ174" s="12">
        <f t="array" aca="1" ref="AQ174:AQ175" ca="1">MMULT(Y174:Z175,AO174:AO175)+MMULT(AC174:AD175,AM172:AM173)</f>
        <v>7.3778023630600401E-4</v>
      </c>
      <c r="AS174" s="30">
        <v>340</v>
      </c>
      <c r="AT174" s="70">
        <f t="shared" ca="1" si="33"/>
        <v>-9.4024172048035037E-4</v>
      </c>
      <c r="AU174" s="70">
        <f t="shared" ca="1" si="34"/>
        <v>-9.4022226412958257E-4</v>
      </c>
      <c r="AV174" s="12">
        <f t="shared" ca="1" si="35"/>
        <v>1.4240002687976525E-3</v>
      </c>
      <c r="AW174" s="12">
        <f t="shared" ca="1" si="36"/>
        <v>1.4240074541597393E-3</v>
      </c>
    </row>
    <row r="175" spans="1:49" x14ac:dyDescent="0.35">
      <c r="C175" s="35"/>
      <c r="D175" s="17">
        <f ca="1">INDEX('Flow probs &amp; rates'!AE$5:AE$5999,A174)-INDEX('Flow probs &amp; rates'!AK$5:AK$5999,A174)</f>
        <v>-1.1508797310984302E-2</v>
      </c>
      <c r="E175" s="17">
        <f ca="1">-INDEX('Flow probs &amp; rates'!AG$5:AG$5999,A174)-INDEX('Flow probs &amp; rates'!AI$5:AI$5999,A174)-INDEX('Flow probs &amp; rates'!AK$5:AK$5999,A174)</f>
        <v>-0.61435907857564009</v>
      </c>
      <c r="G175" s="12">
        <f t="shared" ca="1" si="37"/>
        <v>-1.1508797310984302E-2</v>
      </c>
      <c r="H175" s="12">
        <f t="shared" ca="1" si="38"/>
        <v>-0.61435907857564009</v>
      </c>
      <c r="J175" s="17">
        <f ca="1">INDEX('Flow probs &amp; rates'!AK$5:AK$5999,A174)</f>
        <v>2.7690082183983E-2</v>
      </c>
      <c r="K175" s="35"/>
      <c r="L175" s="12">
        <f t="shared" ca="1" si="42"/>
        <v>2.7690082183983E-2</v>
      </c>
      <c r="N175" s="17">
        <f ca="1">INDEX('Flow probs &amp; rates'!AA$5:AA$5999,A174)</f>
        <v>2.0593821938471594E-2</v>
      </c>
      <c r="O175" s="35"/>
      <c r="P175" s="12">
        <f t="shared" ca="1" si="39"/>
        <v>2.0593821938471594E-2</v>
      </c>
      <c r="R175" s="17">
        <f ca="1">INDEX('Flow probs &amp; rates'!U$5:U$5999,A174)-INDEX('Flow probs &amp; rates'!AA$5:AA$5999,A174)</f>
        <v>-8.3846570336601842E-3</v>
      </c>
      <c r="S175" s="17">
        <f ca="1">1-INDEX('Flow probs &amp; rates'!W$5:W$5999,A174)-INDEX('Flow probs &amp; rates'!Y$5:Y$5999,A174)-INDEX('Flow probs &amp; rates'!AA$5:AA$5999,A174)</f>
        <v>0.5396757713709518</v>
      </c>
      <c r="T175" s="35"/>
      <c r="U175" s="12">
        <f t="shared" ca="1" si="40"/>
        <v>-8.3846570336601842E-3</v>
      </c>
      <c r="V175" s="12">
        <f t="shared" ca="1" si="41"/>
        <v>0.5396757713709518</v>
      </c>
      <c r="X175" s="35"/>
      <c r="Y175" s="12">
        <f ca="1"/>
        <v>8.3846570336601842E-3</v>
      </c>
      <c r="Z175" s="12">
        <f ca="1"/>
        <v>0.4603242286290482</v>
      </c>
      <c r="AB175" s="35"/>
      <c r="AC175" s="12">
        <f ca="1"/>
        <v>-4.3608590537668468E-2</v>
      </c>
      <c r="AD175" s="12">
        <f ca="1"/>
        <v>0.54204779395682479</v>
      </c>
      <c r="AF175" s="35"/>
      <c r="AG175" s="12">
        <f>INDEX('Flow probs &amp; rates'!F$5:F$5999,A174)</f>
        <v>3.391160188282661E-2</v>
      </c>
      <c r="AJ175" s="12">
        <f ca="1"/>
        <v>3.3552424489043324E-2</v>
      </c>
      <c r="AK175" s="12">
        <f ca="1"/>
        <v>3.3005924122885048E-2</v>
      </c>
      <c r="AM175" s="12">
        <f t="shared" si="31"/>
        <v>-6.5408032029121155E-4</v>
      </c>
      <c r="AO175" s="12">
        <f t="shared" ca="1" si="32"/>
        <v>3.0880472800080827E-5</v>
      </c>
      <c r="AQ175" s="12">
        <f ca="1"/>
        <v>-6.5408231918023287E-4</v>
      </c>
      <c r="AS175" s="30">
        <v>342</v>
      </c>
      <c r="AT175" s="70">
        <f t="shared" ca="1" si="33"/>
        <v>4.409333020070072E-4</v>
      </c>
      <c r="AU175" s="70">
        <f t="shared" ca="1" si="34"/>
        <v>4.4092627167892882E-4</v>
      </c>
      <c r="AV175" s="12">
        <f t="shared" ca="1" si="35"/>
        <v>-1.4764865632365468E-3</v>
      </c>
      <c r="AW175" s="12">
        <f t="shared" ca="1" si="36"/>
        <v>-1.476490021795404E-3</v>
      </c>
    </row>
    <row r="176" spans="1:49" x14ac:dyDescent="0.35">
      <c r="A176" s="12">
        <v>87</v>
      </c>
      <c r="C176" s="35" t="str">
        <f>INDEX('Flow probs &amp; rates'!$A$5:$A$5999,$A176)</f>
        <v>1997,7</v>
      </c>
      <c r="D176" s="17">
        <f ca="1">-INDEX('Flow probs &amp; rates'!AE$5:AE$5999,A176)-INDEX('Flow probs &amp; rates'!AF$5:AF$5999,A176)-INDEX('Flow probs &amp; rates'!AJ$5:AJ$5999,A176)</f>
        <v>-4.2836779615544898E-2</v>
      </c>
      <c r="E176" s="17">
        <f ca="1">INDEX('Flow probs &amp; rates'!AG$5:AG$5999,A176)-INDEX('Flow probs &amp; rates'!AJ$5:AJ$5999,A176)</f>
        <v>0.36663022724173649</v>
      </c>
      <c r="G176" s="12">
        <f t="shared" ca="1" si="37"/>
        <v>-4.2836779615544898E-2</v>
      </c>
      <c r="H176" s="12">
        <f t="shared" ca="1" si="38"/>
        <v>0.36663022724173649</v>
      </c>
      <c r="J176" s="17">
        <f ca="1">INDEX('Flow probs &amp; rates'!AJ$5:AJ$5999,A176)</f>
        <v>1.61962552200875E-2</v>
      </c>
      <c r="K176" s="35" t="str">
        <f>INDEX('Flow probs &amp; rates'!$A$5:$A$5999,$A176)</f>
        <v>1997,7</v>
      </c>
      <c r="L176" s="12">
        <f t="shared" ca="1" si="42"/>
        <v>1.61962552200875E-2</v>
      </c>
      <c r="N176" s="17">
        <f ca="1">INDEX('Flow probs &amp; rates'!Z$5:Z$5999,A176)</f>
        <v>1.9911348921780588E-2</v>
      </c>
      <c r="O176" s="35" t="str">
        <f>INDEX('Flow probs &amp; rates'!$A$5:$A$5999,$A176)</f>
        <v>1997,7</v>
      </c>
      <c r="P176" s="12">
        <f t="shared" ca="1" si="39"/>
        <v>1.9911348921780588E-2</v>
      </c>
      <c r="R176" s="17">
        <f ca="1">1-INDEX('Flow probs &amp; rates'!U$5:U$5999,A176)-INDEX('Flow probs &amp; rates'!V$5:V$5999,A176)-INDEX('Flow probs &amp; rates'!Z$5:Z$5999,A176)</f>
        <v>0.95637049835781895</v>
      </c>
      <c r="S176" s="17">
        <f ca="1">INDEX('Flow probs &amp; rates'!W$5:W$5999,A176)-INDEX('Flow probs &amp; rates'!Z$5:Z$5999,A176)</f>
        <v>0.26467095221808618</v>
      </c>
      <c r="T176" s="35" t="str">
        <f>INDEX('Flow probs &amp; rates'!$A$5:$A$5999,$A176)</f>
        <v>1997,7</v>
      </c>
      <c r="U176" s="12">
        <f t="shared" ca="1" si="40"/>
        <v>0.95637049835781895</v>
      </c>
      <c r="V176" s="12">
        <f t="shared" ca="1" si="41"/>
        <v>0.26467095221808618</v>
      </c>
      <c r="X176" s="35" t="str">
        <f>INDEX('Flow probs &amp; rates'!$A$5:$A$5999,$A176)</f>
        <v>1997,7</v>
      </c>
      <c r="Y176" s="12">
        <f t="array" aca="1" ref="Y176:Z177" ca="1">$A$1:$B$2-U176:V177</f>
        <v>4.3629501642181046E-2</v>
      </c>
      <c r="Z176" s="12">
        <f ca="1"/>
        <v>-0.26467095221808618</v>
      </c>
      <c r="AB176" s="35" t="str">
        <f>INDEX('Flow probs &amp; rates'!$A$5:$A$5999,$A176)</f>
        <v>1997,7</v>
      </c>
      <c r="AC176" s="12">
        <f t="array" aca="1" ref="AC176:AD177" ca="1">MMULT(Y176:Z177,MMULT(U174:V175,MINVERSE(Y174:Z175)))</f>
        <v>0.9278047228779196</v>
      </c>
      <c r="AD176" s="12">
        <f ca="1"/>
        <v>0.22081205229591216</v>
      </c>
      <c r="AF176" s="35" t="str">
        <f>INDEX('Flow probs &amp; rates'!$A$5:$A$5999,$A176)</f>
        <v>1997,7</v>
      </c>
      <c r="AG176" s="12">
        <f>INDEX('Flow probs &amp; rates'!E$5:E$5999,A176)</f>
        <v>0.63828192790092297</v>
      </c>
      <c r="AI176" s="32" t="s">
        <v>546</v>
      </c>
      <c r="AJ176" s="12">
        <f t="array" aca="1" ref="AJ176:AJ177" ca="1">MMULT(U176:V177,AG176:AG177)+P176:P177</f>
        <v>0.63902931544781227</v>
      </c>
      <c r="AK176" s="12">
        <f t="array" aca="1" ref="AK176:AK177" ca="1">MMULT(-1*MINVERSE(G176:H177),L176:L177)</f>
        <v>0.64690076749564951</v>
      </c>
      <c r="AM176" s="12">
        <f t="shared" si="31"/>
        <v>1.086234324045865E-3</v>
      </c>
      <c r="AO176" s="12">
        <f t="shared" ca="1" si="32"/>
        <v>2.8201696702736534E-3</v>
      </c>
      <c r="AQ176" s="12">
        <f t="array" aca="1" ref="AQ176:AQ177" ca="1">MMULT(Y176:Z177,AO176:AO177)+MMULT(AC176:AD177,AM174:AM175)</f>
        <v>1.0862276275361176E-3</v>
      </c>
      <c r="AS176" s="30">
        <v>344</v>
      </c>
      <c r="AT176" s="70">
        <f t="shared" ca="1" si="33"/>
        <v>1.8505886945863192E-4</v>
      </c>
      <c r="AU176" s="70">
        <f t="shared" ca="1" si="34"/>
        <v>1.8505985895114638E-4</v>
      </c>
      <c r="AV176" s="12">
        <f t="shared" ca="1" si="35"/>
        <v>1.5382493884481818E-4</v>
      </c>
      <c r="AW176" s="12">
        <f t="shared" ca="1" si="36"/>
        <v>1.538293907777697E-4</v>
      </c>
    </row>
    <row r="177" spans="1:49" x14ac:dyDescent="0.35">
      <c r="C177" s="35"/>
      <c r="D177" s="17">
        <f ca="1">INDEX('Flow probs &amp; rates'!AE$5:AE$5999,A176)-INDEX('Flow probs &amp; rates'!AK$5:AK$5999,A176)</f>
        <v>-1.1675668273520803E-2</v>
      </c>
      <c r="E177" s="17">
        <f ca="1">-INDEX('Flow probs &amp; rates'!AG$5:AG$5999,A176)-INDEX('Flow probs &amp; rates'!AI$5:AI$5999,A176)-INDEX('Flow probs &amp; rates'!AK$5:AK$5999,A176)</f>
        <v>-0.63677792476459072</v>
      </c>
      <c r="G177" s="12">
        <f t="shared" ca="1" si="37"/>
        <v>-1.1675668273520803E-2</v>
      </c>
      <c r="H177" s="12">
        <f t="shared" ca="1" si="38"/>
        <v>-0.63677792476459072</v>
      </c>
      <c r="J177" s="17">
        <f ca="1">INDEX('Flow probs &amp; rates'!AK$5:AK$5999,A176)</f>
        <v>2.7552517251386702E-2</v>
      </c>
      <c r="K177" s="35"/>
      <c r="L177" s="12">
        <f t="shared" ca="1" si="42"/>
        <v>2.7552517251386702E-2</v>
      </c>
      <c r="N177" s="17">
        <f ca="1">INDEX('Flow probs &amp; rates'!AA$5:AA$5999,A176)</f>
        <v>2.0289195398300038E-2</v>
      </c>
      <c r="O177" s="35"/>
      <c r="P177" s="12">
        <f t="shared" ca="1" si="39"/>
        <v>2.0289195398300038E-2</v>
      </c>
      <c r="R177" s="17">
        <f ca="1">INDEX('Flow probs &amp; rates'!U$5:U$5999,A176)-INDEX('Flow probs &amp; rates'!AA$5:AA$5999,A176)</f>
        <v>-8.4284731536575161E-3</v>
      </c>
      <c r="S177" s="17">
        <f ca="1">1-INDEX('Flow probs &amp; rates'!W$5:W$5999,A176)-INDEX('Flow probs &amp; rates'!Y$5:Y$5999,A176)-INDEX('Flow probs &amp; rates'!AA$5:AA$5999,A176)</f>
        <v>0.52760102959259292</v>
      </c>
      <c r="T177" s="35"/>
      <c r="U177" s="12">
        <f t="shared" ca="1" si="40"/>
        <v>-8.4284731536575161E-3</v>
      </c>
      <c r="V177" s="12">
        <f t="shared" ca="1" si="41"/>
        <v>0.52760102959259292</v>
      </c>
      <c r="X177" s="35"/>
      <c r="Y177" s="12">
        <f ca="1"/>
        <v>8.4284731536575161E-3</v>
      </c>
      <c r="Z177" s="12">
        <f ca="1"/>
        <v>0.47239897040740708</v>
      </c>
      <c r="AB177" s="35"/>
      <c r="AC177" s="12">
        <f ca="1"/>
        <v>-1.1959720844405469E-2</v>
      </c>
      <c r="AD177" s="12">
        <f ca="1"/>
        <v>0.55190135774558446</v>
      </c>
      <c r="AF177" s="35"/>
      <c r="AG177" s="12">
        <f>INDEX('Flow probs &amp; rates'!F$5:F$5999,A176)</f>
        <v>3.2810404669874574E-2</v>
      </c>
      <c r="AJ177" s="12">
        <f ca="1"/>
        <v>3.2220256589697793E-2</v>
      </c>
      <c r="AK177" s="12">
        <f ca="1"/>
        <v>3.1407367790921889E-2</v>
      </c>
      <c r="AM177" s="12">
        <f t="shared" si="31"/>
        <v>-1.1011972129520362E-3</v>
      </c>
      <c r="AO177" s="12">
        <f t="shared" ca="1" si="32"/>
        <v>-1.5985563319631593E-3</v>
      </c>
      <c r="AQ177" s="12">
        <f ca="1"/>
        <v>-1.1011981864525353E-3</v>
      </c>
      <c r="AS177" s="30">
        <v>346</v>
      </c>
      <c r="AT177" s="70">
        <f t="shared" ca="1" si="33"/>
        <v>8.0653112764206281E-4</v>
      </c>
      <c r="AU177" s="70">
        <f t="shared" ca="1" si="34"/>
        <v>8.0653341413293813E-4</v>
      </c>
      <c r="AV177" s="12">
        <f t="shared" ca="1" si="35"/>
        <v>2.9392518550859503E-4</v>
      </c>
      <c r="AW177" s="12">
        <f t="shared" ca="1" si="36"/>
        <v>2.9392601473771031E-4</v>
      </c>
    </row>
    <row r="178" spans="1:49" x14ac:dyDescent="0.35">
      <c r="A178" s="12">
        <v>88</v>
      </c>
      <c r="C178" s="35" t="str">
        <f>INDEX('Flow probs &amp; rates'!$A$5:$A$5999,$A178)</f>
        <v>1997,8</v>
      </c>
      <c r="D178" s="17">
        <f ca="1">-INDEX('Flow probs &amp; rates'!AE$5:AE$5999,A178)-INDEX('Flow probs &amp; rates'!AF$5:AF$5999,A178)-INDEX('Flow probs &amp; rates'!AJ$5:AJ$5999,A178)</f>
        <v>-4.2972026109630496E-2</v>
      </c>
      <c r="E178" s="17">
        <f ca="1">INDEX('Flow probs &amp; rates'!AG$5:AG$5999,A178)-INDEX('Flow probs &amp; rates'!AJ$5:AJ$5999,A178)</f>
        <v>0.33361053324259599</v>
      </c>
      <c r="G178" s="12">
        <f t="shared" ca="1" si="37"/>
        <v>-4.2972026109630496E-2</v>
      </c>
      <c r="H178" s="12">
        <f t="shared" ca="1" si="38"/>
        <v>0.33361053324259599</v>
      </c>
      <c r="J178" s="17">
        <f ca="1">INDEX('Flow probs &amp; rates'!AJ$5:AJ$5999,A178)</f>
        <v>1.5555173434474E-2</v>
      </c>
      <c r="K178" s="35" t="str">
        <f>INDEX('Flow probs &amp; rates'!$A$5:$A$5999,$A178)</f>
        <v>1997,8</v>
      </c>
      <c r="L178" s="12">
        <f t="shared" ca="1" si="42"/>
        <v>1.5555173434474E-2</v>
      </c>
      <c r="N178" s="17">
        <f ca="1">INDEX('Flow probs &amp; rates'!Z$5:Z$5999,A178)</f>
        <v>1.910268028773995E-2</v>
      </c>
      <c r="O178" s="35" t="str">
        <f>INDEX('Flow probs &amp; rates'!$A$5:$A$5999,$A178)</f>
        <v>1997,8</v>
      </c>
      <c r="P178" s="12">
        <f t="shared" ca="1" si="39"/>
        <v>1.910268028773995E-2</v>
      </c>
      <c r="R178" s="17">
        <f ca="1">1-INDEX('Flow probs &amp; rates'!U$5:U$5999,A178)-INDEX('Flow probs &amp; rates'!V$5:V$5999,A178)-INDEX('Flow probs &amp; rates'!Z$5:Z$5999,A178)</f>
        <v>0.95631011955339529</v>
      </c>
      <c r="S178" s="17">
        <f ca="1">INDEX('Flow probs &amp; rates'!W$5:W$5999,A178)-INDEX('Flow probs &amp; rates'!Z$5:Z$5999,A178)</f>
        <v>0.24380649854387001</v>
      </c>
      <c r="T178" s="35" t="str">
        <f>INDEX('Flow probs &amp; rates'!$A$5:$A$5999,$A178)</f>
        <v>1997,8</v>
      </c>
      <c r="U178" s="12">
        <f t="shared" ca="1" si="40"/>
        <v>0.95631011955339529</v>
      </c>
      <c r="V178" s="12">
        <f t="shared" ca="1" si="41"/>
        <v>0.24380649854387001</v>
      </c>
      <c r="X178" s="35" t="str">
        <f>INDEX('Flow probs &amp; rates'!$A$5:$A$5999,$A178)</f>
        <v>1997,8</v>
      </c>
      <c r="Y178" s="12">
        <f t="array" aca="1" ref="Y178:Z179" ca="1">$A$1:$B$2-U178:V179</f>
        <v>4.3689880446604712E-2</v>
      </c>
      <c r="Z178" s="12">
        <f ca="1"/>
        <v>-0.24380649854387001</v>
      </c>
      <c r="AB178" s="35" t="str">
        <f>INDEX('Flow probs &amp; rates'!$A$5:$A$5999,$A178)</f>
        <v>1997,8</v>
      </c>
      <c r="AC178" s="12">
        <f t="array" aca="1" ref="AC178:AD179" ca="1">MMULT(Y178:Z179,MMULT(U176:V177,MINVERSE(Y176:Z177)))</f>
        <v>0.94985984838060245</v>
      </c>
      <c r="AD178" s="12">
        <f ca="1"/>
        <v>0.28435962304438811</v>
      </c>
      <c r="AF178" s="35" t="str">
        <f>INDEX('Flow probs &amp; rates'!$A$5:$A$5999,$A178)</f>
        <v>1997,8</v>
      </c>
      <c r="AG178" s="12">
        <f>INDEX('Flow probs &amp; rates'!E$5:E$5999,A178)</f>
        <v>0.63749753694581279</v>
      </c>
      <c r="AI178" s="32" t="s">
        <v>547</v>
      </c>
      <c r="AJ178" s="12">
        <f t="array" aca="1" ref="AJ178:AJ179" ca="1">MMULT(U178:V179,AG178:AG179)+P178:P179</f>
        <v>0.63691374223475361</v>
      </c>
      <c r="AK178" s="12">
        <f t="array" aca="1" ref="AK178:AK179" ca="1">MMULT(-1*MINVERSE(G178:H179),L178:L179)</f>
        <v>0.62958980828897482</v>
      </c>
      <c r="AM178" s="12">
        <f t="shared" si="31"/>
        <v>-7.8439095511018131E-4</v>
      </c>
      <c r="AO178" s="12">
        <f t="shared" ca="1" si="32"/>
        <v>-1.7310959206674692E-2</v>
      </c>
      <c r="AQ178" s="12">
        <f t="array" aca="1" ref="AQ178:AQ179" ca="1">MMULT(Y178:Z179,AO178:AO179)+MMULT(AC178:AD179,AM176:AM177)</f>
        <v>-7.8438449489533603E-4</v>
      </c>
      <c r="AS178" s="30">
        <v>348</v>
      </c>
      <c r="AT178" s="70">
        <f t="shared" ca="1" si="33"/>
        <v>1.0762296431504614E-3</v>
      </c>
      <c r="AU178" s="70">
        <f t="shared" ca="1" si="34"/>
        <v>1.0762466691357335E-3</v>
      </c>
      <c r="AV178" s="12">
        <f t="shared" ca="1" si="35"/>
        <v>-7.0909426410626503E-4</v>
      </c>
      <c r="AW178" s="12">
        <f t="shared" ca="1" si="36"/>
        <v>-7.0909063488937263E-4</v>
      </c>
    </row>
    <row r="179" spans="1:49" x14ac:dyDescent="0.35">
      <c r="C179" s="35"/>
      <c r="D179" s="17">
        <f ca="1">INDEX('Flow probs &amp; rates'!AE$5:AE$5999,A178)-INDEX('Flow probs &amp; rates'!AK$5:AK$5999,A178)</f>
        <v>-1.2203085409946701E-2</v>
      </c>
      <c r="E179" s="17">
        <f ca="1">-INDEX('Flow probs &amp; rates'!AG$5:AG$5999,A178)-INDEX('Flow probs &amp; rates'!AI$5:AI$5999,A178)-INDEX('Flow probs &amp; rates'!AK$5:AK$5999,A178)</f>
        <v>-0.60956126047006853</v>
      </c>
      <c r="G179" s="12">
        <f t="shared" ca="1" si="37"/>
        <v>-1.2203085409946701E-2</v>
      </c>
      <c r="H179" s="12">
        <f t="shared" ca="1" si="38"/>
        <v>-0.60956126047006853</v>
      </c>
      <c r="J179" s="17">
        <f ca="1">INDEX('Flow probs &amp; rates'!AK$5:AK$5999,A178)</f>
        <v>2.8694553523761601E-2</v>
      </c>
      <c r="K179" s="35"/>
      <c r="L179" s="12">
        <f t="shared" ca="1" si="42"/>
        <v>2.8694553523761601E-2</v>
      </c>
      <c r="N179" s="17">
        <f ca="1">INDEX('Flow probs &amp; rates'!AA$5:AA$5999,A178)</f>
        <v>2.1393810281261253E-2</v>
      </c>
      <c r="O179" s="35"/>
      <c r="P179" s="12">
        <f t="shared" ca="1" si="39"/>
        <v>2.1393810281261253E-2</v>
      </c>
      <c r="R179" s="17">
        <f ca="1">INDEX('Flow probs &amp; rates'!U$5:U$5999,A178)-INDEX('Flow probs &amp; rates'!AA$5:AA$5999,A178)</f>
        <v>-8.9182255427376032E-3</v>
      </c>
      <c r="S179" s="17">
        <f ca="1">1-INDEX('Flow probs &amp; rates'!W$5:W$5999,A178)-INDEX('Flow probs &amp; rates'!Y$5:Y$5999,A178)-INDEX('Flow probs &amp; rates'!AA$5:AA$5999,A178)</f>
        <v>0.5422408814538705</v>
      </c>
      <c r="T179" s="35"/>
      <c r="U179" s="12">
        <f t="shared" ca="1" si="40"/>
        <v>-8.9182255427376032E-3</v>
      </c>
      <c r="V179" s="12">
        <f t="shared" ca="1" si="41"/>
        <v>0.5422408814538705</v>
      </c>
      <c r="X179" s="35"/>
      <c r="Y179" s="12">
        <f ca="1"/>
        <v>8.9182255427376032E-3</v>
      </c>
      <c r="Z179" s="12">
        <f ca="1"/>
        <v>0.4577591185461295</v>
      </c>
      <c r="AB179" s="35"/>
      <c r="AC179" s="12">
        <f ca="1"/>
        <v>6.6128548132761977E-3</v>
      </c>
      <c r="AD179" s="12">
        <f ca="1"/>
        <v>0.5199520394070829</v>
      </c>
      <c r="AF179" s="35"/>
      <c r="AG179" s="12">
        <f>INDEX('Flow probs &amp; rates'!F$5:F$5999,A178)</f>
        <v>3.3492610837438423E-2</v>
      </c>
      <c r="AJ179" s="12">
        <f ca="1"/>
        <v>3.3869526286522858E-2</v>
      </c>
      <c r="AK179" s="12">
        <f ca="1"/>
        <v>3.4470063441656346E-2</v>
      </c>
      <c r="AM179" s="12">
        <f t="shared" si="31"/>
        <v>6.8220616756384939E-4</v>
      </c>
      <c r="AO179" s="12">
        <f t="shared" ca="1" si="32"/>
        <v>3.0626956507344566E-3</v>
      </c>
      <c r="AQ179" s="12">
        <f ca="1"/>
        <v>6.8220719610331999E-4</v>
      </c>
      <c r="AS179" s="30">
        <v>350</v>
      </c>
      <c r="AT179" s="70">
        <f t="shared" ca="1" si="33"/>
        <v>-6.3330855640630901E-4</v>
      </c>
      <c r="AU179" s="70">
        <f t="shared" ca="1" si="34"/>
        <v>-6.3334428868836172E-4</v>
      </c>
      <c r="AV179" s="12">
        <f t="shared" ca="1" si="35"/>
        <v>-6.9408210937280806E-4</v>
      </c>
      <c r="AW179" s="12">
        <f t="shared" ca="1" si="36"/>
        <v>-6.9409407720977929E-4</v>
      </c>
    </row>
    <row r="180" spans="1:49" x14ac:dyDescent="0.35">
      <c r="A180" s="12">
        <v>89</v>
      </c>
      <c r="C180" s="35" t="str">
        <f>INDEX('Flow probs &amp; rates'!$A$5:$A$5999,$A180)</f>
        <v>1997,9</v>
      </c>
      <c r="D180" s="17">
        <f ca="1">-INDEX('Flow probs &amp; rates'!AE$5:AE$5999,A180)-INDEX('Flow probs &amp; rates'!AF$5:AF$5999,A180)-INDEX('Flow probs &amp; rates'!AJ$5:AJ$5999,A180)</f>
        <v>-4.1962527748433995E-2</v>
      </c>
      <c r="E180" s="17">
        <f ca="1">INDEX('Flow probs &amp; rates'!AG$5:AG$5999,A180)-INDEX('Flow probs &amp; rates'!AJ$5:AJ$5999,A180)</f>
        <v>0.34053571292342039</v>
      </c>
      <c r="G180" s="12">
        <f t="shared" ca="1" si="37"/>
        <v>-4.1962527748433995E-2</v>
      </c>
      <c r="H180" s="12">
        <f t="shared" ca="1" si="38"/>
        <v>0.34053571292342039</v>
      </c>
      <c r="J180" s="17">
        <f ca="1">INDEX('Flow probs &amp; rates'!AJ$5:AJ$5999,A180)</f>
        <v>1.7012759880694599E-2</v>
      </c>
      <c r="K180" s="35" t="str">
        <f>INDEX('Flow probs &amp; rates'!$A$5:$A$5999,$A180)</f>
        <v>1997,9</v>
      </c>
      <c r="L180" s="12">
        <f t="shared" ca="1" si="42"/>
        <v>1.7012759880694599E-2</v>
      </c>
      <c r="N180" s="17">
        <f ca="1">INDEX('Flow probs &amp; rates'!Z$5:Z$5999,A180)</f>
        <v>2.0563188984705372E-2</v>
      </c>
      <c r="O180" s="35" t="str">
        <f>INDEX('Flow probs &amp; rates'!$A$5:$A$5999,$A180)</f>
        <v>1997,9</v>
      </c>
      <c r="P180" s="12">
        <f t="shared" ca="1" si="39"/>
        <v>2.0563188984705372E-2</v>
      </c>
      <c r="R180" s="17">
        <f ca="1">1-INDEX('Flow probs &amp; rates'!U$5:U$5999,A180)-INDEX('Flow probs &amp; rates'!V$5:V$5999,A180)-INDEX('Flow probs &amp; rates'!Z$5:Z$5999,A180)</f>
        <v>0.95703531567863875</v>
      </c>
      <c r="S180" s="17">
        <f ca="1">INDEX('Flow probs &amp; rates'!W$5:W$5999,A180)-INDEX('Flow probs &amp; rates'!Z$5:Z$5999,A180)</f>
        <v>0.24852849551838957</v>
      </c>
      <c r="T180" s="35" t="str">
        <f>INDEX('Flow probs &amp; rates'!$A$5:$A$5999,$A180)</f>
        <v>1997,9</v>
      </c>
      <c r="U180" s="12">
        <f t="shared" ca="1" si="40"/>
        <v>0.95703531567863875</v>
      </c>
      <c r="V180" s="12">
        <f t="shared" ca="1" si="41"/>
        <v>0.24852849551838957</v>
      </c>
      <c r="X180" s="35" t="str">
        <f>INDEX('Flow probs &amp; rates'!$A$5:$A$5999,$A180)</f>
        <v>1997,9</v>
      </c>
      <c r="Y180" s="12">
        <f t="array" aca="1" ref="Y180:Z181" ca="1">$A$1:$B$2-U180:V181</f>
        <v>4.2964684321361246E-2</v>
      </c>
      <c r="Z180" s="12">
        <f ca="1"/>
        <v>-0.24852849551838957</v>
      </c>
      <c r="AB180" s="35" t="str">
        <f>INDEX('Flow probs &amp; rates'!$A$5:$A$5999,$A180)</f>
        <v>1997,9</v>
      </c>
      <c r="AC180" s="12">
        <f t="array" aca="1" ref="AC180:AD181" ca="1">MMULT(Y180:Z181,MMULT(U178:V179,MINVERSE(Y178:Z179)))</f>
        <v>0.94396341121665395</v>
      </c>
      <c r="AD180" s="12">
        <f ca="1"/>
        <v>0.23125082280743287</v>
      </c>
      <c r="AF180" s="35" t="str">
        <f>INDEX('Flow probs &amp; rates'!$A$5:$A$5999,$A180)</f>
        <v>1997,9</v>
      </c>
      <c r="AG180" s="12">
        <f>INDEX('Flow probs &amp; rates'!E$5:E$5999,A180)</f>
        <v>0.63899471368240746</v>
      </c>
      <c r="AI180" s="32" t="s">
        <v>548</v>
      </c>
      <c r="AJ180" s="12">
        <f t="array" aca="1" ref="AJ180:AJ181" ca="1">MMULT(U180:V181,AG180:AG181)+P180:P181</f>
        <v>0.64024461151459278</v>
      </c>
      <c r="AK180" s="12">
        <f t="array" aca="1" ref="AK180:AK181" ca="1">MMULT(-1*MINVERSE(G180:H181),L180:L181)</f>
        <v>0.66022397400555577</v>
      </c>
      <c r="AM180" s="12">
        <f t="shared" si="31"/>
        <v>1.4971767365946631E-3</v>
      </c>
      <c r="AO180" s="12">
        <f t="shared" ca="1" si="32"/>
        <v>3.0634165716580952E-2</v>
      </c>
      <c r="AQ180" s="12">
        <f t="array" aca="1" ref="AQ180:AQ181" ca="1">MMULT(Y180:Z181,AO180:AO181)+MMULT(AC180:AD181,AM178:AM179)</f>
        <v>1.4971772546737588E-3</v>
      </c>
      <c r="AS180" s="30">
        <v>352</v>
      </c>
      <c r="AT180" s="70">
        <f t="shared" ca="1" si="33"/>
        <v>-1.1196527080933327E-3</v>
      </c>
      <c r="AU180" s="70">
        <f t="shared" ca="1" si="34"/>
        <v>-1.1196423143240023E-3</v>
      </c>
      <c r="AV180" s="12">
        <f t="shared" ca="1" si="35"/>
        <v>-3.2343675159467872E-4</v>
      </c>
      <c r="AW180" s="12">
        <f t="shared" ca="1" si="36"/>
        <v>-3.2343144953375647E-4</v>
      </c>
    </row>
    <row r="181" spans="1:49" x14ac:dyDescent="0.35">
      <c r="C181" s="35"/>
      <c r="D181" s="17">
        <f ca="1">INDEX('Flow probs &amp; rates'!AE$5:AE$5999,A180)-INDEX('Flow probs &amp; rates'!AK$5:AK$5999,A180)</f>
        <v>-1.3743951950030699E-2</v>
      </c>
      <c r="E181" s="17">
        <f ca="1">-INDEX('Flow probs &amp; rates'!AG$5:AG$5999,A180)-INDEX('Flow probs &amp; rates'!AI$5:AI$5999,A180)-INDEX('Flow probs &amp; rates'!AK$5:AK$5999,A180)</f>
        <v>-0.61356274420142443</v>
      </c>
      <c r="G181" s="12">
        <f t="shared" ca="1" si="37"/>
        <v>-1.3743951950030699E-2</v>
      </c>
      <c r="H181" s="12">
        <f t="shared" ca="1" si="38"/>
        <v>-0.61356274420142443</v>
      </c>
      <c r="J181" s="17">
        <f ca="1">INDEX('Flow probs &amp; rates'!AK$5:AK$5999,A180)</f>
        <v>2.83383091490934E-2</v>
      </c>
      <c r="K181" s="35"/>
      <c r="L181" s="12">
        <f t="shared" ca="1" si="42"/>
        <v>2.83383091490934E-2</v>
      </c>
      <c r="N181" s="17">
        <f ca="1">INDEX('Flow probs &amp; rates'!AA$5:AA$5999,A180)</f>
        <v>2.1069188235269265E-2</v>
      </c>
      <c r="O181" s="35"/>
      <c r="P181" s="12">
        <f t="shared" ca="1" si="39"/>
        <v>2.1069188235269265E-2</v>
      </c>
      <c r="R181" s="17">
        <f ca="1">INDEX('Flow probs &amp; rates'!U$5:U$5999,A180)-INDEX('Flow probs &amp; rates'!AA$5:AA$5999,A180)</f>
        <v>-1.0030537141243578E-2</v>
      </c>
      <c r="S181" s="17">
        <f ca="1">1-INDEX('Flow probs &amp; rates'!W$5:W$5999,A180)-INDEX('Flow probs &amp; rates'!Y$5:Y$5999,A180)-INDEX('Flow probs &amp; rates'!AA$5:AA$5999,A180)</f>
        <v>0.53987190580187716</v>
      </c>
      <c r="T181" s="35"/>
      <c r="U181" s="12">
        <f t="shared" ca="1" si="40"/>
        <v>-1.0030537141243578E-2</v>
      </c>
      <c r="V181" s="12">
        <f t="shared" ca="1" si="41"/>
        <v>0.53987190580187716</v>
      </c>
      <c r="X181" s="35"/>
      <c r="Y181" s="12">
        <f ca="1"/>
        <v>1.0030537141243578E-2</v>
      </c>
      <c r="Z181" s="12">
        <f ca="1"/>
        <v>0.46012809419812284</v>
      </c>
      <c r="AB181" s="35"/>
      <c r="AC181" s="12">
        <f ca="1"/>
        <v>1.1979427004067456E-2</v>
      </c>
      <c r="AD181" s="12">
        <f ca="1"/>
        <v>0.55676976240363096</v>
      </c>
      <c r="AF181" s="35"/>
      <c r="AG181" s="12">
        <f>INDEX('Flow probs &amp; rates'!F$5:F$5999,A180)</f>
        <v>3.2756465156571477E-2</v>
      </c>
      <c r="AJ181" s="12">
        <f ca="1"/>
        <v>3.23440232980306E-2</v>
      </c>
      <c r="AK181" s="12">
        <f ca="1"/>
        <v>3.1397314710129361E-2</v>
      </c>
      <c r="AM181" s="12">
        <f t="shared" si="31"/>
        <v>-7.3614568086694671E-4</v>
      </c>
      <c r="AO181" s="12">
        <f t="shared" ca="1" si="32"/>
        <v>-3.072748731526985E-3</v>
      </c>
      <c r="AQ181" s="12">
        <f ca="1"/>
        <v>-7.3614566914061218E-4</v>
      </c>
      <c r="AS181" s="30">
        <v>354</v>
      </c>
      <c r="AT181" s="70">
        <f t="shared" ca="1" si="33"/>
        <v>3.9267717324975582E-4</v>
      </c>
      <c r="AU181" s="70">
        <f t="shared" ca="1" si="34"/>
        <v>3.92686662305285E-4</v>
      </c>
      <c r="AV181" s="12">
        <f t="shared" ca="1" si="35"/>
        <v>5.579134654380008E-4</v>
      </c>
      <c r="AW181" s="12">
        <f t="shared" ca="1" si="36"/>
        <v>5.5791774069208623E-4</v>
      </c>
    </row>
    <row r="182" spans="1:49" x14ac:dyDescent="0.35">
      <c r="A182" s="12">
        <v>90</v>
      </c>
      <c r="C182" s="35" t="str">
        <f>INDEX('Flow probs &amp; rates'!$A$5:$A$5999,$A182)</f>
        <v>1997,10</v>
      </c>
      <c r="D182" s="17">
        <f ca="1">-INDEX('Flow probs &amp; rates'!AE$5:AE$5999,A182)-INDEX('Flow probs &amp; rates'!AF$5:AF$5999,A182)-INDEX('Flow probs &amp; rates'!AJ$5:AJ$5999,A182)</f>
        <v>-4.2905253504437302E-2</v>
      </c>
      <c r="E182" s="17">
        <f ca="1">INDEX('Flow probs &amp; rates'!AG$5:AG$5999,A182)-INDEX('Flow probs &amp; rates'!AJ$5:AJ$5999,A182)</f>
        <v>0.32469117217280302</v>
      </c>
      <c r="G182" s="12">
        <f t="shared" ca="1" si="37"/>
        <v>-4.2905253504437302E-2</v>
      </c>
      <c r="H182" s="12">
        <f t="shared" ca="1" si="38"/>
        <v>0.32469117217280302</v>
      </c>
      <c r="J182" s="17">
        <f ca="1">INDEX('Flow probs &amp; rates'!AJ$5:AJ$5999,A182)</f>
        <v>1.7136491347597E-2</v>
      </c>
      <c r="K182" s="35" t="str">
        <f>INDEX('Flow probs &amp; rates'!$A$5:$A$5999,$A182)</f>
        <v>1997,10</v>
      </c>
      <c r="L182" s="12">
        <f t="shared" ca="1" si="42"/>
        <v>1.7136491347597E-2</v>
      </c>
      <c r="N182" s="17">
        <f ca="1">INDEX('Flow probs &amp; rates'!Z$5:Z$5999,A182)</f>
        <v>2.0354391697793756E-2</v>
      </c>
      <c r="O182" s="35" t="str">
        <f>INDEX('Flow probs &amp; rates'!$A$5:$A$5999,$A182)</f>
        <v>1997,10</v>
      </c>
      <c r="P182" s="12">
        <f t="shared" ca="1" si="39"/>
        <v>2.0354391697793756E-2</v>
      </c>
      <c r="R182" s="17">
        <f ca="1">1-INDEX('Flow probs &amp; rates'!U$5:U$5999,A182)-INDEX('Flow probs &amp; rates'!V$5:V$5999,A182)-INDEX('Flow probs &amp; rates'!Z$5:Z$5999,A182)</f>
        <v>0.95640787368516322</v>
      </c>
      <c r="S182" s="17">
        <f ca="1">INDEX('Flow probs &amp; rates'!W$5:W$5999,A182)-INDEX('Flow probs &amp; rates'!Z$5:Z$5999,A182)</f>
        <v>0.23821425514768038</v>
      </c>
      <c r="T182" s="35" t="str">
        <f>INDEX('Flow probs &amp; rates'!$A$5:$A$5999,$A182)</f>
        <v>1997,10</v>
      </c>
      <c r="U182" s="12">
        <f t="shared" ca="1" si="40"/>
        <v>0.95640787368516322</v>
      </c>
      <c r="V182" s="12">
        <f t="shared" ca="1" si="41"/>
        <v>0.23821425514768038</v>
      </c>
      <c r="X182" s="35" t="str">
        <f>INDEX('Flow probs &amp; rates'!$A$5:$A$5999,$A182)</f>
        <v>1997,10</v>
      </c>
      <c r="Y182" s="12">
        <f t="array" aca="1" ref="Y182:Z183" ca="1">$A$1:$B$2-U182:V183</f>
        <v>4.3592126314836777E-2</v>
      </c>
      <c r="Z182" s="12">
        <f ca="1"/>
        <v>-0.23821425514768038</v>
      </c>
      <c r="AB182" s="35" t="str">
        <f>INDEX('Flow probs &amp; rates'!$A$5:$A$5999,$A182)</f>
        <v>1997,10</v>
      </c>
      <c r="AC182" s="12">
        <f t="array" aca="1" ref="AC182:AD183" ca="1">MMULT(Y182:Z183,MMULT(U180:V181,MINVERSE(Y180:Z181)))</f>
        <v>0.96472901347537543</v>
      </c>
      <c r="AD182" s="12">
        <f ca="1"/>
        <v>0.26512476306906207</v>
      </c>
      <c r="AF182" s="35" t="str">
        <f>INDEX('Flow probs &amp; rates'!$A$5:$A$5999,$A182)</f>
        <v>1997,10</v>
      </c>
      <c r="AG182" s="12">
        <f>INDEX('Flow probs &amp; rates'!E$5:E$5999,A182)</f>
        <v>0.63929702405538835</v>
      </c>
      <c r="AI182" s="32" t="s">
        <v>549</v>
      </c>
      <c r="AJ182" s="12">
        <f t="array" aca="1" ref="AJ182:AJ183" ca="1">MMULT(U182:V183,AG182:AG183)+P182:P183</f>
        <v>0.63952350449958728</v>
      </c>
      <c r="AK182" s="12">
        <f t="array" aca="1" ref="AK182:AK183" ca="1">MMULT(-1*MINVERSE(G182:H183),L182:L183)</f>
        <v>0.64238986818586075</v>
      </c>
      <c r="AM182" s="12">
        <f t="shared" si="31"/>
        <v>3.0231037298089625E-4</v>
      </c>
      <c r="AO182" s="12">
        <f t="shared" ca="1" si="32"/>
        <v>-1.7834105819695023E-2</v>
      </c>
      <c r="AQ182" s="12">
        <f t="array" aca="1" ref="AQ182:AQ183" ca="1">MMULT(Y182:Z183,AO182:AO183)+MMULT(AC182:AD183,AM180:AM181)</f>
        <v>3.0231261637654789E-4</v>
      </c>
      <c r="AS182" s="30">
        <v>356</v>
      </c>
      <c r="AT182" s="70">
        <f t="shared" ca="1" si="33"/>
        <v>1.5847290001426151E-3</v>
      </c>
      <c r="AU182" s="70">
        <f t="shared" ca="1" si="34"/>
        <v>1.5847701600269343E-3</v>
      </c>
      <c r="AV182" s="12">
        <f t="shared" ca="1" si="35"/>
        <v>-6.1165942383590438E-4</v>
      </c>
      <c r="AW182" s="12">
        <f t="shared" ca="1" si="36"/>
        <v>-6.1164921621852586E-4</v>
      </c>
    </row>
    <row r="183" spans="1:49" x14ac:dyDescent="0.35">
      <c r="C183" s="35"/>
      <c r="D183" s="17">
        <f ca="1">INDEX('Flow probs &amp; rates'!AE$5:AE$5999,A182)-INDEX('Flow probs &amp; rates'!AK$5:AK$5999,A182)</f>
        <v>-1.22465208757744E-2</v>
      </c>
      <c r="E183" s="17">
        <f ca="1">-INDEX('Flow probs &amp; rates'!AG$5:AG$5999,A182)-INDEX('Flow probs &amp; rates'!AI$5:AI$5999,A182)-INDEX('Flow probs &amp; rates'!AK$5:AK$5999,A182)</f>
        <v>-0.60108227838559858</v>
      </c>
      <c r="G183" s="12">
        <f t="shared" ca="1" si="37"/>
        <v>-1.22465208757744E-2</v>
      </c>
      <c r="H183" s="12">
        <f t="shared" ca="1" si="38"/>
        <v>-0.60108227838559858</v>
      </c>
      <c r="J183" s="17">
        <f ca="1">INDEX('Flow probs &amp; rates'!AK$5:AK$5999,A182)</f>
        <v>2.7167006587797599E-2</v>
      </c>
      <c r="K183" s="35"/>
      <c r="L183" s="12">
        <f t="shared" ca="1" si="42"/>
        <v>2.7167006587797599E-2</v>
      </c>
      <c r="N183" s="17">
        <f ca="1">INDEX('Flow probs &amp; rates'!AA$5:AA$5999,A182)</f>
        <v>2.0320431511954347E-2</v>
      </c>
      <c r="O183" s="35"/>
      <c r="P183" s="12">
        <f t="shared" ca="1" si="39"/>
        <v>2.0320431511954347E-2</v>
      </c>
      <c r="R183" s="17">
        <f ca="1">INDEX('Flow probs &amp; rates'!U$5:U$5999,A182)-INDEX('Flow probs &amp; rates'!AA$5:AA$5999,A182)</f>
        <v>-8.9848652245062711E-3</v>
      </c>
      <c r="S183" s="17">
        <f ca="1">1-INDEX('Flow probs &amp; rates'!W$5:W$5999,A182)-INDEX('Flow probs &amp; rates'!Y$5:Y$5999,A182)-INDEX('Flow probs &amp; rates'!AA$5:AA$5999,A182)</f>
        <v>0.54689386619648228</v>
      </c>
      <c r="T183" s="35"/>
      <c r="U183" s="12">
        <f t="shared" ca="1" si="40"/>
        <v>-8.9848652245062711E-3</v>
      </c>
      <c r="V183" s="12">
        <f t="shared" ca="1" si="41"/>
        <v>0.54689386619648228</v>
      </c>
      <c r="X183" s="35"/>
      <c r="Y183" s="12">
        <f ca="1"/>
        <v>8.9848652245062711E-3</v>
      </c>
      <c r="Z183" s="12">
        <f ca="1"/>
        <v>0.45310613380351772</v>
      </c>
      <c r="AB183" s="35"/>
      <c r="AC183" s="12">
        <f ca="1"/>
        <v>-2.7433636448761234E-2</v>
      </c>
      <c r="AD183" s="12">
        <f ca="1"/>
        <v>0.52166826946051248</v>
      </c>
      <c r="AF183" s="35"/>
      <c r="AG183" s="12">
        <f>INDEX('Flow probs &amp; rates'!F$5:F$5999,A182)</f>
        <v>3.2493460002753681E-2</v>
      </c>
      <c r="AJ183" s="12">
        <f ca="1"/>
        <v>3.234690787939546E-2</v>
      </c>
      <c r="AK183" s="12">
        <f ca="1"/>
        <v>3.2108691855813498E-2</v>
      </c>
      <c r="AM183" s="12">
        <f t="shared" si="31"/>
        <v>-2.6300515381779549E-4</v>
      </c>
      <c r="AO183" s="12">
        <f t="shared" ca="1" si="32"/>
        <v>7.1137714568413751E-4</v>
      </c>
      <c r="AQ183" s="12">
        <f ca="1"/>
        <v>-2.6300453473239286E-4</v>
      </c>
      <c r="AS183" s="30">
        <v>358</v>
      </c>
      <c r="AT183" s="70">
        <f t="shared" ca="1" si="33"/>
        <v>-1.0782504770532331E-3</v>
      </c>
      <c r="AU183" s="70">
        <f t="shared" ca="1" si="34"/>
        <v>-1.0783032391993377E-3</v>
      </c>
      <c r="AV183" s="12">
        <f t="shared" ca="1" si="35"/>
        <v>-2.5396278520967153E-5</v>
      </c>
      <c r="AW183" s="12">
        <f t="shared" ca="1" si="36"/>
        <v>-2.5410030000606832E-5</v>
      </c>
    </row>
    <row r="184" spans="1:49" x14ac:dyDescent="0.35">
      <c r="A184" s="12">
        <v>91</v>
      </c>
      <c r="C184" s="35" t="str">
        <f>INDEX('Flow probs &amp; rates'!$A$5:$A$5999,$A184)</f>
        <v>1997,11</v>
      </c>
      <c r="D184" s="17">
        <f ca="1">-INDEX('Flow probs &amp; rates'!AE$5:AE$5999,A184)-INDEX('Flow probs &amp; rates'!AF$5:AF$5999,A184)-INDEX('Flow probs &amp; rates'!AJ$5:AJ$5999,A184)</f>
        <v>-4.4681716258486701E-2</v>
      </c>
      <c r="E184" s="17">
        <f ca="1">INDEX('Flow probs &amp; rates'!AG$5:AG$5999,A184)-INDEX('Flow probs &amp; rates'!AJ$5:AJ$5999,A184)</f>
        <v>0.31985550186780987</v>
      </c>
      <c r="G184" s="12">
        <f t="shared" ca="1" si="37"/>
        <v>-4.4681716258486701E-2</v>
      </c>
      <c r="H184" s="12">
        <f t="shared" ca="1" si="38"/>
        <v>0.31985550186780987</v>
      </c>
      <c r="J184" s="17">
        <f ca="1">INDEX('Flow probs &amp; rates'!AJ$5:AJ$5999,A184)</f>
        <v>1.7519706352980099E-2</v>
      </c>
      <c r="K184" s="35" t="str">
        <f>INDEX('Flow probs &amp; rates'!$A$5:$A$5999,$A184)</f>
        <v>1997,11</v>
      </c>
      <c r="L184" s="12">
        <f t="shared" ca="1" si="42"/>
        <v>1.7519706352980099E-2</v>
      </c>
      <c r="N184" s="17">
        <f ca="1">INDEX('Flow probs &amp; rates'!Z$5:Z$5999,A184)</f>
        <v>2.0490865322861703E-2</v>
      </c>
      <c r="O184" s="35" t="str">
        <f>INDEX('Flow probs &amp; rates'!$A$5:$A$5999,$A184)</f>
        <v>1997,11</v>
      </c>
      <c r="P184" s="12">
        <f t="shared" ca="1" si="39"/>
        <v>2.0490865322861703E-2</v>
      </c>
      <c r="R184" s="17">
        <f ca="1">1-INDEX('Flow probs &amp; rates'!U$5:U$5999,A184)-INDEX('Flow probs &amp; rates'!V$5:V$5999,A184)-INDEX('Flow probs &amp; rates'!Z$5:Z$5999,A184)</f>
        <v>0.95501031272493386</v>
      </c>
      <c r="S184" s="17">
        <f ca="1">INDEX('Flow probs &amp; rates'!W$5:W$5999,A184)-INDEX('Flow probs &amp; rates'!Z$5:Z$5999,A184)</f>
        <v>0.23599180991945962</v>
      </c>
      <c r="T184" s="35" t="str">
        <f>INDEX('Flow probs &amp; rates'!$A$5:$A$5999,$A184)</f>
        <v>1997,11</v>
      </c>
      <c r="U184" s="12">
        <f t="shared" ca="1" si="40"/>
        <v>0.95501031272493386</v>
      </c>
      <c r="V184" s="12">
        <f t="shared" ca="1" si="41"/>
        <v>0.23599180991945962</v>
      </c>
      <c r="X184" s="35" t="str">
        <f>INDEX('Flow probs &amp; rates'!$A$5:$A$5999,$A184)</f>
        <v>1997,11</v>
      </c>
      <c r="Y184" s="12">
        <f t="array" aca="1" ref="Y184:Z185" ca="1">$A$1:$B$2-U184:V185</f>
        <v>4.4989687275066137E-2</v>
      </c>
      <c r="Z184" s="12">
        <f ca="1"/>
        <v>-0.23599180991945962</v>
      </c>
      <c r="AB184" s="35" t="str">
        <f>INDEX('Flow probs &amp; rates'!$A$5:$A$5999,$A184)</f>
        <v>1997,11</v>
      </c>
      <c r="AC184" s="12">
        <f t="array" aca="1" ref="AC184:AD185" ca="1">MMULT(Y184:Z185,MMULT(U182:V183,MINVERSE(Y182:Z183)))</f>
        <v>0.98302374008934212</v>
      </c>
      <c r="AD184" s="12">
        <f ca="1"/>
        <v>0.25562439111471758</v>
      </c>
      <c r="AF184" s="35" t="str">
        <f>INDEX('Flow probs &amp; rates'!$A$5:$A$5999,$A184)</f>
        <v>1997,11</v>
      </c>
      <c r="AG184" s="12">
        <f>INDEX('Flow probs &amp; rates'!E$5:E$5999,A184)</f>
        <v>0.63869430662671312</v>
      </c>
      <c r="AI184" s="32" t="s">
        <v>550</v>
      </c>
      <c r="AJ184" s="12">
        <f t="array" aca="1" ref="AJ184:AJ185" ca="1">MMULT(U184:V185,AG184:AG185)+P184:P185</f>
        <v>0.63816659031675604</v>
      </c>
      <c r="AK184" s="12">
        <f t="array" aca="1" ref="AK184:AK185" ca="1">MMULT(-1*MINVERSE(G184:H185),L184:L185)</f>
        <v>0.62917589341321034</v>
      </c>
      <c r="AM184" s="12">
        <f t="shared" si="31"/>
        <v>-6.0271742867523681E-4</v>
      </c>
      <c r="AO184" s="12">
        <f t="shared" ca="1" si="32"/>
        <v>-1.3213974772650405E-2</v>
      </c>
      <c r="AQ184" s="12">
        <f t="array" aca="1" ref="AQ184:AQ185" ca="1">MMULT(Y184:Z185,AO184:AO185)+MMULT(AC184:AD185,AM182:AM183)</f>
        <v>-6.0271698860061337E-4</v>
      </c>
      <c r="AS184" s="30">
        <v>360</v>
      </c>
      <c r="AT184" s="70">
        <f t="shared" ca="1" si="33"/>
        <v>-1.2826342463245766E-5</v>
      </c>
      <c r="AU184" s="70">
        <f t="shared" ca="1" si="34"/>
        <v>-1.2822777413757291E-5</v>
      </c>
      <c r="AV184" s="12">
        <f t="shared" ca="1" si="35"/>
        <v>-6.9809591055815939E-4</v>
      </c>
      <c r="AW184" s="12">
        <f t="shared" ca="1" si="36"/>
        <v>-6.9809628853512314E-4</v>
      </c>
    </row>
    <row r="185" spans="1:49" x14ac:dyDescent="0.35">
      <c r="C185" s="35"/>
      <c r="D185" s="17">
        <f ca="1">INDEX('Flow probs &amp; rates'!AE$5:AE$5999,A184)-INDEX('Flow probs &amp; rates'!AK$5:AK$5999,A184)</f>
        <v>-1.0040121868150401E-2</v>
      </c>
      <c r="E185" s="17">
        <f ca="1">-INDEX('Flow probs &amp; rates'!AG$5:AG$5999,A184)-INDEX('Flow probs &amp; rates'!AI$5:AI$5999,A184)-INDEX('Flow probs &amp; rates'!AK$5:AK$5999,A184)</f>
        <v>-0.58682979001056834</v>
      </c>
      <c r="G185" s="12">
        <f t="shared" ca="1" si="37"/>
        <v>-1.0040121868150401E-2</v>
      </c>
      <c r="H185" s="12">
        <f t="shared" ca="1" si="38"/>
        <v>-0.58682979001056834</v>
      </c>
      <c r="J185" s="17">
        <f ca="1">INDEX('Flow probs &amp; rates'!AK$5:AK$5999,A184)</f>
        <v>2.57515910532824E-2</v>
      </c>
      <c r="K185" s="35"/>
      <c r="L185" s="12">
        <f t="shared" ca="1" si="42"/>
        <v>2.57515910532824E-2</v>
      </c>
      <c r="N185" s="17">
        <f ca="1">INDEX('Flow probs &amp; rates'!AA$5:AA$5999,A184)</f>
        <v>1.9397895686591404E-2</v>
      </c>
      <c r="O185" s="35"/>
      <c r="P185" s="12">
        <f t="shared" ca="1" si="39"/>
        <v>1.9397895686591404E-2</v>
      </c>
      <c r="R185" s="17">
        <f ca="1">INDEX('Flow probs &amp; rates'!U$5:U$5999,A184)-INDEX('Flow probs &amp; rates'!AA$5:AA$5999,A184)</f>
        <v>-7.407650548131051E-3</v>
      </c>
      <c r="S185" s="17">
        <f ca="1">1-INDEX('Flow probs &amp; rates'!W$5:W$5999,A184)-INDEX('Flow probs &amp; rates'!Y$5:Y$5999,A184)-INDEX('Flow probs &amp; rates'!AA$5:AA$5999,A184)</f>
        <v>0.55500900986318569</v>
      </c>
      <c r="T185" s="35"/>
      <c r="U185" s="12">
        <f t="shared" ca="1" si="40"/>
        <v>-7.407650548131051E-3</v>
      </c>
      <c r="V185" s="12">
        <f t="shared" ca="1" si="41"/>
        <v>0.55500900986318569</v>
      </c>
      <c r="X185" s="35"/>
      <c r="Y185" s="12">
        <f ca="1"/>
        <v>7.407650548131051E-3</v>
      </c>
      <c r="Z185" s="12">
        <f ca="1"/>
        <v>0.44499099013681431</v>
      </c>
      <c r="AB185" s="35"/>
      <c r="AC185" s="12">
        <f ca="1"/>
        <v>-3.6720952837448945E-2</v>
      </c>
      <c r="AD185" s="12">
        <f ca="1"/>
        <v>0.52168792014247345</v>
      </c>
      <c r="AF185" s="35"/>
      <c r="AG185" s="12">
        <f>INDEX('Flow probs &amp; rates'!F$5:F$5999,A184)</f>
        <v>3.2696369799086307E-2</v>
      </c>
      <c r="AJ185" s="12">
        <f ca="1"/>
        <v>3.2813451284331309E-2</v>
      </c>
      <c r="AK185" s="12">
        <f ca="1"/>
        <v>3.3117930851058804E-2</v>
      </c>
      <c r="AM185" s="12">
        <f t="shared" si="31"/>
        <v>2.0290979633262596E-4</v>
      </c>
      <c r="AO185" s="12">
        <f t="shared" ca="1" si="32"/>
        <v>1.0092389952453054E-3</v>
      </c>
      <c r="AQ185" s="12">
        <f ca="1"/>
        <v>2.0291001568081829E-4</v>
      </c>
      <c r="AS185" s="30">
        <v>362</v>
      </c>
      <c r="AT185" s="70">
        <f t="shared" ca="1" si="33"/>
        <v>5.3894768474727073E-5</v>
      </c>
      <c r="AU185" s="70">
        <f t="shared" ca="1" si="34"/>
        <v>5.3894599756371001E-5</v>
      </c>
      <c r="AV185" s="12">
        <f t="shared" ca="1" si="35"/>
        <v>8.3941117463384035E-4</v>
      </c>
      <c r="AW185" s="12">
        <f t="shared" ca="1" si="36"/>
        <v>8.394111709135848E-4</v>
      </c>
    </row>
    <row r="186" spans="1:49" x14ac:dyDescent="0.35">
      <c r="A186" s="12">
        <v>92</v>
      </c>
      <c r="C186" s="35" t="str">
        <f>INDEX('Flow probs &amp; rates'!$A$5:$A$5999,$A186)</f>
        <v>1997,12</v>
      </c>
      <c r="D186" s="17">
        <f ca="1">-INDEX('Flow probs &amp; rates'!AE$5:AE$5999,A186)-INDEX('Flow probs &amp; rates'!AF$5:AF$5999,A186)-INDEX('Flow probs &amp; rates'!AJ$5:AJ$5999,A186)</f>
        <v>-4.6769362260142902E-2</v>
      </c>
      <c r="E186" s="17">
        <f ca="1">INDEX('Flow probs &amp; rates'!AG$5:AG$5999,A186)-INDEX('Flow probs &amp; rates'!AJ$5:AJ$5999,A186)</f>
        <v>0.35381247459470933</v>
      </c>
      <c r="G186" s="12">
        <f t="shared" ca="1" si="37"/>
        <v>-4.6769362260142902E-2</v>
      </c>
      <c r="H186" s="12">
        <f t="shared" ca="1" si="38"/>
        <v>0.35381247459470933</v>
      </c>
      <c r="J186" s="17">
        <f ca="1">INDEX('Flow probs &amp; rates'!AJ$5:AJ$5999,A186)</f>
        <v>1.8676019694200699E-2</v>
      </c>
      <c r="K186" s="35" t="str">
        <f>INDEX('Flow probs &amp; rates'!$A$5:$A$5999,$A186)</f>
        <v>1997,12</v>
      </c>
      <c r="L186" s="12">
        <f t="shared" ca="1" si="42"/>
        <v>1.8676019694200699E-2</v>
      </c>
      <c r="N186" s="17">
        <f ca="1">INDEX('Flow probs &amp; rates'!Z$5:Z$5999,A186)</f>
        <v>2.1823292433889873E-2</v>
      </c>
      <c r="O186" s="35" t="str">
        <f>INDEX('Flow probs &amp; rates'!$A$5:$A$5999,$A186)</f>
        <v>1997,12</v>
      </c>
      <c r="P186" s="12">
        <f t="shared" ca="1" si="39"/>
        <v>2.1823292433889873E-2</v>
      </c>
      <c r="R186" s="17">
        <f ca="1">1-INDEX('Flow probs &amp; rates'!U$5:U$5999,A186)-INDEX('Flow probs &amp; rates'!V$5:V$5999,A186)-INDEX('Flow probs &amp; rates'!Z$5:Z$5999,A186)</f>
        <v>0.95304398098922338</v>
      </c>
      <c r="S186" s="17">
        <f ca="1">INDEX('Flow probs &amp; rates'!W$5:W$5999,A186)-INDEX('Flow probs &amp; rates'!Z$5:Z$5999,A186)</f>
        <v>0.25492054903494255</v>
      </c>
      <c r="T186" s="35" t="str">
        <f>INDEX('Flow probs &amp; rates'!$A$5:$A$5999,$A186)</f>
        <v>1997,12</v>
      </c>
      <c r="U186" s="12">
        <f t="shared" ca="1" si="40"/>
        <v>0.95304398098922338</v>
      </c>
      <c r="V186" s="12">
        <f t="shared" ca="1" si="41"/>
        <v>0.25492054903494255</v>
      </c>
      <c r="X186" s="35" t="str">
        <f>INDEX('Flow probs &amp; rates'!$A$5:$A$5999,$A186)</f>
        <v>1997,12</v>
      </c>
      <c r="Y186" s="12">
        <f t="array" aca="1" ref="Y186:Z187" ca="1">$A$1:$B$2-U186:V187</f>
        <v>4.6956019010776617E-2</v>
      </c>
      <c r="Z186" s="12">
        <f ca="1"/>
        <v>-0.25492054903494255</v>
      </c>
      <c r="AB186" s="35" t="str">
        <f>INDEX('Flow probs &amp; rates'!$A$5:$A$5999,$A186)</f>
        <v>1997,12</v>
      </c>
      <c r="AC186" s="12">
        <f t="array" aca="1" ref="AC186:AD187" ca="1">MMULT(Y186:Z187,MMULT(U184:V185,MINVERSE(Y184:Z185)))</f>
        <v>0.99968172349521034</v>
      </c>
      <c r="AD186" s="12">
        <f ca="1"/>
        <v>0.23711656192836872</v>
      </c>
      <c r="AF186" s="35" t="str">
        <f>INDEX('Flow probs &amp; rates'!$A$5:$A$5999,$A186)</f>
        <v>1997,12</v>
      </c>
      <c r="AG186" s="12">
        <f>INDEX('Flow probs &amp; rates'!E$5:E$5999,A186)</f>
        <v>0.63886203359719684</v>
      </c>
      <c r="AI186" s="32" t="s">
        <v>551</v>
      </c>
      <c r="AJ186" s="12">
        <f t="array" aca="1" ref="AJ186:AJ187" ca="1">MMULT(U186:V187,AG186:AG187)+P186:P187</f>
        <v>0.63876111663833735</v>
      </c>
      <c r="AK186" s="12">
        <f t="array" aca="1" ref="AK186:AK187" ca="1">MMULT(-1*MINVERSE(G186:H187),L186:L187)</f>
        <v>0.63107116632433624</v>
      </c>
      <c r="AM186" s="12">
        <f t="shared" si="31"/>
        <v>1.6772697048372809E-4</v>
      </c>
      <c r="AO186" s="12">
        <f t="shared" ca="1" si="32"/>
        <v>1.8952729111259004E-3</v>
      </c>
      <c r="AQ186" s="12">
        <f t="array" aca="1" ref="AQ186:AQ187" ca="1">MMULT(Y186:Z187,AO186:AO187)+MMULT(AC186:AD187,AM184:AM185)</f>
        <v>1.6772595726905642E-4</v>
      </c>
      <c r="AS186" s="30">
        <v>364</v>
      </c>
      <c r="AT186" s="70">
        <f t="shared" ca="1" si="33"/>
        <v>6.5422513590007725E-4</v>
      </c>
      <c r="AU186" s="70">
        <f t="shared" ca="1" si="34"/>
        <v>6.5423303750356378E-4</v>
      </c>
      <c r="AV186" s="12">
        <f t="shared" ca="1" si="35"/>
        <v>-1.1095633011195885E-3</v>
      </c>
      <c r="AW186" s="12">
        <f t="shared" ca="1" si="36"/>
        <v>-1.1095604134721071E-3</v>
      </c>
    </row>
    <row r="187" spans="1:49" x14ac:dyDescent="0.35">
      <c r="C187" s="35"/>
      <c r="D187" s="17">
        <f ca="1">INDEX('Flow probs &amp; rates'!AE$5:AE$5999,A186)-INDEX('Flow probs &amp; rates'!AK$5:AK$5999,A186)</f>
        <v>-9.0274374023004006E-3</v>
      </c>
      <c r="E187" s="17">
        <f ca="1">-INDEX('Flow probs &amp; rates'!AG$5:AG$5999,A186)-INDEX('Flow probs &amp; rates'!AI$5:AI$5999,A186)-INDEX('Flow probs &amp; rates'!AK$5:AK$5999,A186)</f>
        <v>-0.63672261422827536</v>
      </c>
      <c r="G187" s="12">
        <f t="shared" ca="1" si="37"/>
        <v>-9.0274374023004006E-3</v>
      </c>
      <c r="H187" s="12">
        <f t="shared" ca="1" si="38"/>
        <v>-0.63672261422827536</v>
      </c>
      <c r="J187" s="17">
        <f ca="1">INDEX('Flow probs &amp; rates'!AK$5:AK$5999,A186)</f>
        <v>2.5202468888957399E-2</v>
      </c>
      <c r="K187" s="35"/>
      <c r="L187" s="12">
        <f t="shared" ca="1" si="42"/>
        <v>2.5202468888957399E-2</v>
      </c>
      <c r="N187" s="17">
        <f ca="1">INDEX('Flow probs &amp; rates'!AA$5:AA$5999,A186)</f>
        <v>1.8564460617320949E-2</v>
      </c>
      <c r="O187" s="35"/>
      <c r="P187" s="12">
        <f t="shared" ca="1" si="39"/>
        <v>1.8564460617320949E-2</v>
      </c>
      <c r="R187" s="17">
        <f ca="1">INDEX('Flow probs &amp; rates'!U$5:U$5999,A186)-INDEX('Flow probs &amp; rates'!AA$5:AA$5999,A186)</f>
        <v>-6.5042408814424968E-3</v>
      </c>
      <c r="S187" s="17">
        <f ca="1">1-INDEX('Flow probs &amp; rates'!W$5:W$5999,A186)-INDEX('Flow probs &amp; rates'!Y$5:Y$5999,A186)-INDEX('Flow probs &amp; rates'!AA$5:AA$5999,A186)</f>
        <v>0.52798497316756898</v>
      </c>
      <c r="T187" s="35"/>
      <c r="U187" s="12">
        <f t="shared" ca="1" si="40"/>
        <v>-6.5042408814424968E-3</v>
      </c>
      <c r="V187" s="12">
        <f t="shared" ca="1" si="41"/>
        <v>0.52798497316756898</v>
      </c>
      <c r="X187" s="35"/>
      <c r="Y187" s="12">
        <f ca="1"/>
        <v>6.5042408814424968E-3</v>
      </c>
      <c r="Z187" s="12">
        <f ca="1"/>
        <v>0.47201502683243102</v>
      </c>
      <c r="AB187" s="35"/>
      <c r="AC187" s="12">
        <f ca="1"/>
        <v>-3.4168225773685446E-2</v>
      </c>
      <c r="AD187" s="12">
        <f ca="1"/>
        <v>0.5740433502709128</v>
      </c>
      <c r="AF187" s="35"/>
      <c r="AG187" s="12">
        <f>INDEX('Flow probs &amp; rates'!F$5:F$5999,A186)</f>
        <v>3.1673430928462414E-2</v>
      </c>
      <c r="AJ187" s="12">
        <f ca="1"/>
        <v>3.1132243639685649E-2</v>
      </c>
      <c r="AK187" s="12">
        <f ca="1"/>
        <v>3.0634240095601045E-2</v>
      </c>
      <c r="AM187" s="12">
        <f t="shared" si="31"/>
        <v>-1.0229388706238934E-3</v>
      </c>
      <c r="AO187" s="12">
        <f t="shared" ca="1" si="32"/>
        <v>-2.4836907554577591E-3</v>
      </c>
      <c r="AQ187" s="12">
        <f ca="1"/>
        <v>-1.0229392425605394E-3</v>
      </c>
      <c r="AS187" s="30">
        <v>366</v>
      </c>
      <c r="AT187" s="70">
        <f t="shared" ca="1" si="33"/>
        <v>2.0991499473562714E-3</v>
      </c>
      <c r="AU187" s="70">
        <f t="shared" ca="1" si="34"/>
        <v>2.0991911769834711E-3</v>
      </c>
      <c r="AV187" s="12">
        <f t="shared" ca="1" si="35"/>
        <v>-3.1925633553853833E-4</v>
      </c>
      <c r="AW187" s="12">
        <f t="shared" ca="1" si="36"/>
        <v>-3.1924284032033775E-4</v>
      </c>
    </row>
    <row r="188" spans="1:49" x14ac:dyDescent="0.35">
      <c r="A188" s="12">
        <v>93</v>
      </c>
      <c r="C188" s="35" t="str">
        <f>INDEX('Flow probs &amp; rates'!$A$5:$A$5999,$A188)</f>
        <v>1998,1</v>
      </c>
      <c r="D188" s="17">
        <f ca="1">-INDEX('Flow probs &amp; rates'!AE$5:AE$5999,A188)-INDEX('Flow probs &amp; rates'!AF$5:AF$5999,A188)-INDEX('Flow probs &amp; rates'!AJ$5:AJ$5999,A188)</f>
        <v>-4.7687149672594104E-2</v>
      </c>
      <c r="E188" s="17">
        <f ca="1">INDEX('Flow probs &amp; rates'!AG$5:AG$5999,A188)-INDEX('Flow probs &amp; rates'!AJ$5:AJ$5999,A188)</f>
        <v>0.36616438905729098</v>
      </c>
      <c r="G188" s="12">
        <f t="shared" ca="1" si="37"/>
        <v>-4.7687149672594104E-2</v>
      </c>
      <c r="H188" s="12">
        <f t="shared" ca="1" si="38"/>
        <v>0.36616438905729098</v>
      </c>
      <c r="J188" s="17">
        <f ca="1">INDEX('Flow probs &amp; rates'!AJ$5:AJ$5999,A188)</f>
        <v>2.0840721885105998E-2</v>
      </c>
      <c r="K188" s="35" t="str">
        <f>INDEX('Flow probs &amp; rates'!$A$5:$A$5999,$A188)</f>
        <v>1998,1</v>
      </c>
      <c r="L188" s="12">
        <f t="shared" ca="1" si="42"/>
        <v>2.0840721885105998E-2</v>
      </c>
      <c r="N188" s="17">
        <f ca="1">INDEX('Flow probs &amp; rates'!Z$5:Z$5999,A188)</f>
        <v>2.422279110475407E-2</v>
      </c>
      <c r="O188" s="35" t="str">
        <f>INDEX('Flow probs &amp; rates'!$A$5:$A$5999,$A188)</f>
        <v>1998,1</v>
      </c>
      <c r="P188" s="12">
        <f t="shared" ca="1" si="39"/>
        <v>2.422279110475407E-2</v>
      </c>
      <c r="R188" s="17">
        <f ca="1">1-INDEX('Flow probs &amp; rates'!U$5:U$5999,A188)-INDEX('Flow probs &amp; rates'!V$5:V$5999,A188)-INDEX('Flow probs &amp; rates'!Z$5:Z$5999,A188)</f>
        <v>0.95184302801821596</v>
      </c>
      <c r="S188" s="17">
        <f ca="1">INDEX('Flow probs &amp; rates'!W$5:W$5999,A188)-INDEX('Flow probs &amp; rates'!Z$5:Z$5999,A188)</f>
        <v>0.26274394448717892</v>
      </c>
      <c r="T188" s="35" t="str">
        <f>INDEX('Flow probs &amp; rates'!$A$5:$A$5999,$A188)</f>
        <v>1998,1</v>
      </c>
      <c r="U188" s="12">
        <f t="shared" ca="1" si="40"/>
        <v>0.95184302801821596</v>
      </c>
      <c r="V188" s="12">
        <f t="shared" ca="1" si="41"/>
        <v>0.26274394448717892</v>
      </c>
      <c r="X188" s="35" t="str">
        <f>INDEX('Flow probs &amp; rates'!$A$5:$A$5999,$A188)</f>
        <v>1998,1</v>
      </c>
      <c r="Y188" s="12">
        <f t="array" aca="1" ref="Y188:Z189" ca="1">$A$1:$B$2-U188:V189</f>
        <v>4.8156971981784036E-2</v>
      </c>
      <c r="Z188" s="12">
        <f ca="1"/>
        <v>-0.26274394448717892</v>
      </c>
      <c r="AB188" s="35" t="str">
        <f>INDEX('Flow probs &amp; rates'!$A$5:$A$5999,$A188)</f>
        <v>1998,1</v>
      </c>
      <c r="AC188" s="12">
        <f t="array" aca="1" ref="AC188:AD189" ca="1">MMULT(Y188:Z189,MMULT(U186:V187,MINVERSE(Y186:Z187)))</f>
        <v>0.97777505749321381</v>
      </c>
      <c r="AD188" s="12">
        <f ca="1"/>
        <v>0.26017455963301772</v>
      </c>
      <c r="AF188" s="35" t="str">
        <f>INDEX('Flow probs &amp; rates'!$A$5:$A$5999,$A188)</f>
        <v>1998,1</v>
      </c>
      <c r="AG188" s="12">
        <f>INDEX('Flow probs &amp; rates'!E$5:E$5999,A188)</f>
        <v>0.64064116582737163</v>
      </c>
      <c r="AI188" s="32" t="s">
        <v>552</v>
      </c>
      <c r="AJ188" s="12">
        <f t="array" aca="1" ref="AJ188:AJ189" ca="1">MMULT(U188:V189,AG188:AG189)+P188:P189</f>
        <v>0.64213942356948217</v>
      </c>
      <c r="AK188" s="12">
        <f t="array" aca="1" ref="AK188:AK189" ca="1">MMULT(-1*MINVERSE(G188:H189),L188:L189)</f>
        <v>0.66493906196277186</v>
      </c>
      <c r="AM188" s="12">
        <f t="shared" si="31"/>
        <v>1.7791322301747847E-3</v>
      </c>
      <c r="AO188" s="12">
        <f t="shared" ca="1" si="32"/>
        <v>3.3867895638435619E-2</v>
      </c>
      <c r="AQ188" s="12">
        <f t="array" aca="1" ref="AQ188:AQ189" ca="1">MMULT(Y188:Z189,AO188:AO189)+MMULT(AC188:AD189,AM186:AM187)</f>
        <v>1.7791453871346034E-3</v>
      </c>
      <c r="AS188" s="30">
        <v>368</v>
      </c>
      <c r="AT188" s="70">
        <f t="shared" ca="1" si="33"/>
        <v>9.3728163755391058E-4</v>
      </c>
      <c r="AU188" s="70">
        <f t="shared" ca="1" si="34"/>
        <v>9.3724362092676241E-4</v>
      </c>
      <c r="AV188" s="12">
        <f t="shared" ca="1" si="35"/>
        <v>-1.2759019258756082E-4</v>
      </c>
      <c r="AW188" s="12">
        <f t="shared" ca="1" si="36"/>
        <v>-1.2760012482802629E-4</v>
      </c>
    </row>
    <row r="189" spans="1:49" x14ac:dyDescent="0.35">
      <c r="C189" s="35"/>
      <c r="D189" s="17">
        <f ca="1">INDEX('Flow probs &amp; rates'!AE$5:AE$5999,A188)-INDEX('Flow probs &amp; rates'!AK$5:AK$5999,A188)</f>
        <v>-1.1000444693502401E-2</v>
      </c>
      <c r="E189" s="17">
        <f ca="1">-INDEX('Flow probs &amp; rates'!AG$5:AG$5999,A188)-INDEX('Flow probs &amp; rates'!AI$5:AI$5999,A188)-INDEX('Flow probs &amp; rates'!AK$5:AK$5999,A188)</f>
        <v>-0.64437185584197443</v>
      </c>
      <c r="G189" s="12">
        <f t="shared" ca="1" si="37"/>
        <v>-1.1000444693502401E-2</v>
      </c>
      <c r="H189" s="12">
        <f t="shared" ca="1" si="38"/>
        <v>-0.64437185584197443</v>
      </c>
      <c r="J189" s="17">
        <f ca="1">INDEX('Flow probs &amp; rates'!AK$5:AK$5999,A188)</f>
        <v>2.6440580945788401E-2</v>
      </c>
      <c r="K189" s="35"/>
      <c r="L189" s="12">
        <f t="shared" ca="1" si="42"/>
        <v>2.6440580945788401E-2</v>
      </c>
      <c r="N189" s="17">
        <f ca="1">INDEX('Flow probs &amp; rates'!AA$5:AA$5999,A188)</f>
        <v>1.9386394297921005E-2</v>
      </c>
      <c r="O189" s="35"/>
      <c r="P189" s="12">
        <f t="shared" ca="1" si="39"/>
        <v>1.9386394297921005E-2</v>
      </c>
      <c r="R189" s="17">
        <f ca="1">INDEX('Flow probs &amp; rates'!U$5:U$5999,A188)-INDEX('Flow probs &amp; rates'!AA$5:AA$5999,A188)</f>
        <v>-7.8935918401290966E-3</v>
      </c>
      <c r="S189" s="17">
        <f ca="1">1-INDEX('Flow probs &amp; rates'!W$5:W$5999,A188)-INDEX('Flow probs &amp; rates'!Y$5:Y$5999,A188)-INDEX('Flow probs &amp; rates'!AA$5:AA$5999,A188)</f>
        <v>0.52368927421411182</v>
      </c>
      <c r="T189" s="35"/>
      <c r="U189" s="12">
        <f t="shared" ca="1" si="40"/>
        <v>-7.8935918401290966E-3</v>
      </c>
      <c r="V189" s="12">
        <f t="shared" ca="1" si="41"/>
        <v>0.52368927421411182</v>
      </c>
      <c r="X189" s="35"/>
      <c r="Y189" s="12">
        <f ca="1"/>
        <v>7.8935918401290966E-3</v>
      </c>
      <c r="Z189" s="12">
        <f ca="1"/>
        <v>0.47631072578588818</v>
      </c>
      <c r="AB189" s="35"/>
      <c r="AC189" s="12">
        <f ca="1"/>
        <v>1.8462464465874656E-2</v>
      </c>
      <c r="AD189" s="12">
        <f ca="1"/>
        <v>0.54702412304571413</v>
      </c>
      <c r="AF189" s="35"/>
      <c r="AG189" s="12">
        <f>INDEX('Flow probs &amp; rates'!F$5:F$5999,A188)</f>
        <v>3.0930514217347174E-2</v>
      </c>
      <c r="AJ189" s="12">
        <f ca="1"/>
        <v>3.052741296044708E-2</v>
      </c>
      <c r="AK189" s="12">
        <f ca="1"/>
        <v>2.9681550174357717E-2</v>
      </c>
      <c r="AM189" s="12">
        <f t="shared" si="31"/>
        <v>-7.4291671111523933E-4</v>
      </c>
      <c r="AO189" s="12">
        <f t="shared" ca="1" si="32"/>
        <v>-9.5268992124332777E-4</v>
      </c>
      <c r="AQ189" s="12">
        <f ca="1"/>
        <v>-7.4291266858229476E-4</v>
      </c>
      <c r="AS189" s="30">
        <v>370</v>
      </c>
      <c r="AT189" s="70">
        <f t="shared" ca="1" si="33"/>
        <v>-2.0741276743896364E-4</v>
      </c>
      <c r="AU189" s="70">
        <f t="shared" ca="1" si="34"/>
        <v>-2.074201692535253E-4</v>
      </c>
      <c r="AV189" s="12">
        <f t="shared" ca="1" si="35"/>
        <v>-5.9848648497023982E-4</v>
      </c>
      <c r="AW189" s="12">
        <f t="shared" ca="1" si="36"/>
        <v>-5.9848866778655597E-4</v>
      </c>
    </row>
    <row r="190" spans="1:49" x14ac:dyDescent="0.35">
      <c r="A190" s="12">
        <v>94</v>
      </c>
      <c r="C190" s="35" t="str">
        <f>INDEX('Flow probs &amp; rates'!$A$5:$A$5999,$A190)</f>
        <v>1998,2</v>
      </c>
      <c r="D190" s="17">
        <f ca="1">-INDEX('Flow probs &amp; rates'!AE$5:AE$5999,A190)-INDEX('Flow probs &amp; rates'!AF$5:AF$5999,A190)-INDEX('Flow probs &amp; rates'!AJ$5:AJ$5999,A190)</f>
        <v>-4.76833083910497E-2</v>
      </c>
      <c r="E190" s="17">
        <f ca="1">INDEX('Flow probs &amp; rates'!AG$5:AG$5999,A190)-INDEX('Flow probs &amp; rates'!AJ$5:AJ$5999,A190)</f>
        <v>0.3593975028146702</v>
      </c>
      <c r="G190" s="12">
        <f t="shared" ca="1" si="37"/>
        <v>-4.76833083910497E-2</v>
      </c>
      <c r="H190" s="12">
        <f t="shared" ca="1" si="38"/>
        <v>0.3593975028146702</v>
      </c>
      <c r="J190" s="17">
        <f ca="1">INDEX('Flow probs &amp; rates'!AJ$5:AJ$5999,A190)</f>
        <v>1.88973437525158E-2</v>
      </c>
      <c r="K190" s="35" t="str">
        <f>INDEX('Flow probs &amp; rates'!$A$5:$A$5999,$A190)</f>
        <v>1998,2</v>
      </c>
      <c r="L190" s="12">
        <f t="shared" ca="1" si="42"/>
        <v>1.88973437525158E-2</v>
      </c>
      <c r="N190" s="17">
        <f ca="1">INDEX('Flow probs &amp; rates'!Z$5:Z$5999,A190)</f>
        <v>2.2492893763543995E-2</v>
      </c>
      <c r="O190" s="35" t="str">
        <f>INDEX('Flow probs &amp; rates'!$A$5:$A$5999,$A190)</f>
        <v>1998,2</v>
      </c>
      <c r="P190" s="12">
        <f t="shared" ca="1" si="39"/>
        <v>2.2492893763543995E-2</v>
      </c>
      <c r="R190" s="17">
        <f ca="1">1-INDEX('Flow probs &amp; rates'!U$5:U$5999,A190)-INDEX('Flow probs &amp; rates'!V$5:V$5999,A190)-INDEX('Flow probs &amp; rates'!Z$5:Z$5999,A190)</f>
        <v>0.95187399894146452</v>
      </c>
      <c r="S190" s="17">
        <f ca="1">INDEX('Flow probs &amp; rates'!W$5:W$5999,A190)-INDEX('Flow probs &amp; rates'!Z$5:Z$5999,A190)</f>
        <v>0.25777740591914783</v>
      </c>
      <c r="T190" s="35" t="str">
        <f>INDEX('Flow probs &amp; rates'!$A$5:$A$5999,$A190)</f>
        <v>1998,2</v>
      </c>
      <c r="U190" s="12">
        <f t="shared" ca="1" si="40"/>
        <v>0.95187399894146452</v>
      </c>
      <c r="V190" s="12">
        <f t="shared" ca="1" si="41"/>
        <v>0.25777740591914783</v>
      </c>
      <c r="X190" s="35" t="str">
        <f>INDEX('Flow probs &amp; rates'!$A$5:$A$5999,$A190)</f>
        <v>1998,2</v>
      </c>
      <c r="Y190" s="12">
        <f t="array" aca="1" ref="Y190:Z191" ca="1">$A$1:$B$2-U190:V191</f>
        <v>4.8126001058535484E-2</v>
      </c>
      <c r="Z190" s="12">
        <f ca="1"/>
        <v>-0.25777740591914783</v>
      </c>
      <c r="AB190" s="35" t="str">
        <f>INDEX('Flow probs &amp; rates'!$A$5:$A$5999,$A190)</f>
        <v>1998,2</v>
      </c>
      <c r="AC190" s="12">
        <f t="array" aca="1" ref="AC190:AD191" ca="1">MMULT(Y190:Z191,MMULT(U188:V189,MINVERSE(Y188:Z189)))</f>
        <v>0.94971678197519482</v>
      </c>
      <c r="AD190" s="12">
        <f ca="1"/>
        <v>0.26701453335510755</v>
      </c>
      <c r="AF190" s="35" t="str">
        <f>INDEX('Flow probs &amp; rates'!$A$5:$A$5999,$A190)</f>
        <v>1998,2</v>
      </c>
      <c r="AG190" s="12">
        <f>INDEX('Flow probs &amp; rates'!E$5:E$5999,A190)</f>
        <v>0.64027574988485925</v>
      </c>
      <c r="AI190" s="32" t="s">
        <v>553</v>
      </c>
      <c r="AJ190" s="12">
        <f t="array" aca="1" ref="AJ190:AJ191" ca="1">MMULT(U190:V191,AG190:AG191)+P190:P191</f>
        <v>0.64013397201224831</v>
      </c>
      <c r="AK190" s="12">
        <f t="array" aca="1" ref="AK190:AK191" ca="1">MMULT(-1*MINVERSE(G190:H191),L190:L191)</f>
        <v>0.64191483729439303</v>
      </c>
      <c r="AM190" s="12">
        <f t="shared" si="31"/>
        <v>-3.6541594251238152E-4</v>
      </c>
      <c r="AO190" s="12">
        <f t="shared" ca="1" si="32"/>
        <v>-2.3024224668378834E-2</v>
      </c>
      <c r="AQ190" s="12">
        <f t="array" aca="1" ref="AQ190:AQ191" ca="1">MMULT(Y190:Z191,AO190:AO191)+MMULT(AC190:AD191,AM188:AM189)</f>
        <v>-3.6542906122661299E-4</v>
      </c>
      <c r="AS190" s="30">
        <v>372</v>
      </c>
      <c r="AT190" s="70">
        <f t="shared" ca="1" si="33"/>
        <v>7.0834067284009095E-4</v>
      </c>
      <c r="AU190" s="70">
        <f t="shared" ca="1" si="34"/>
        <v>7.0835380412131597E-4</v>
      </c>
      <c r="AV190" s="12">
        <f t="shared" ca="1" si="35"/>
        <v>-5.5740957040919387E-4</v>
      </c>
      <c r="AW190" s="12">
        <f t="shared" ca="1" si="36"/>
        <v>-5.5740691768013098E-4</v>
      </c>
    </row>
    <row r="191" spans="1:49" x14ac:dyDescent="0.35">
      <c r="C191" s="35"/>
      <c r="D191" s="17">
        <f ca="1">INDEX('Flow probs &amp; rates'!AE$5:AE$5999,A190)-INDEX('Flow probs &amp; rates'!AK$5:AK$5999,A190)</f>
        <v>-1.10210558269235E-2</v>
      </c>
      <c r="E191" s="17">
        <f ca="1">-INDEX('Flow probs &amp; rates'!AG$5:AG$5999,A190)-INDEX('Flow probs &amp; rates'!AI$5:AI$5999,A190)-INDEX('Flow probs &amp; rates'!AK$5:AK$5999,A190)</f>
        <v>-0.64534806447022497</v>
      </c>
      <c r="G191" s="12">
        <f t="shared" ca="1" si="37"/>
        <v>-1.10210558269235E-2</v>
      </c>
      <c r="H191" s="12">
        <f t="shared" ca="1" si="38"/>
        <v>-0.64534806447022497</v>
      </c>
      <c r="J191" s="17">
        <f ca="1">INDEX('Flow probs &amp; rates'!AK$5:AK$5999,A190)</f>
        <v>2.8103805757391E-2</v>
      </c>
      <c r="K191" s="35"/>
      <c r="L191" s="12">
        <f t="shared" ca="1" si="42"/>
        <v>2.8103805757391E-2</v>
      </c>
      <c r="N191" s="17">
        <f ca="1">INDEX('Flow probs &amp; rates'!AA$5:AA$5999,A190)</f>
        <v>2.0611184590956434E-2</v>
      </c>
      <c r="O191" s="35"/>
      <c r="P191" s="12">
        <f t="shared" ca="1" si="39"/>
        <v>2.0611184590956434E-2</v>
      </c>
      <c r="R191" s="17">
        <f ca="1">INDEX('Flow probs &amp; rates'!U$5:U$5999,A190)-INDEX('Flow probs &amp; rates'!AA$5:AA$5999,A190)</f>
        <v>-7.9048398954800914E-3</v>
      </c>
      <c r="S191" s="17">
        <f ca="1">1-INDEX('Flow probs &amp; rates'!W$5:W$5999,A190)-INDEX('Flow probs &amp; rates'!Y$5:Y$5999,A190)-INDEX('Flow probs &amp; rates'!AA$5:AA$5999,A190)</f>
        <v>0.52319972462321074</v>
      </c>
      <c r="T191" s="35"/>
      <c r="U191" s="12">
        <f t="shared" ca="1" si="40"/>
        <v>-7.9048398954800914E-3</v>
      </c>
      <c r="V191" s="12">
        <f t="shared" ca="1" si="41"/>
        <v>0.52319972462321074</v>
      </c>
      <c r="X191" s="35"/>
      <c r="Y191" s="12">
        <f ca="1"/>
        <v>7.9048398954800914E-3</v>
      </c>
      <c r="Z191" s="12">
        <f ca="1"/>
        <v>0.47680027537678926</v>
      </c>
      <c r="AB191" s="35"/>
      <c r="AC191" s="12">
        <f ca="1"/>
        <v>-7.8451371883202781E-3</v>
      </c>
      <c r="AD191" s="12">
        <f ca="1"/>
        <v>0.52426045260669918</v>
      </c>
      <c r="AF191" s="35"/>
      <c r="AG191" s="12">
        <f>INDEX('Flow probs &amp; rates'!F$5:F$5999,A190)</f>
        <v>3.1729855265607697E-2</v>
      </c>
      <c r="AJ191" s="12">
        <f ca="1"/>
        <v>3.2150958836458444E-2</v>
      </c>
      <c r="AK191" s="12">
        <f ca="1"/>
        <v>3.2585867467817005E-2</v>
      </c>
      <c r="AM191" s="12">
        <f t="shared" si="31"/>
        <v>7.993410482605226E-4</v>
      </c>
      <c r="AO191" s="12">
        <f t="shared" ca="1" si="32"/>
        <v>2.9043172934592881E-3</v>
      </c>
      <c r="AQ191" s="12">
        <f ca="1"/>
        <v>7.9933708794162296E-4</v>
      </c>
      <c r="AS191" s="30">
        <v>374</v>
      </c>
      <c r="AT191" s="70">
        <f t="shared" ca="1" si="33"/>
        <v>1.0586196928126235E-3</v>
      </c>
      <c r="AU191" s="70">
        <f t="shared" ca="1" si="34"/>
        <v>1.0586406390285798E-3</v>
      </c>
      <c r="AV191" s="12">
        <f t="shared" ca="1" si="35"/>
        <v>-3.0817103864753254E-4</v>
      </c>
      <c r="AW191" s="12">
        <f t="shared" ca="1" si="36"/>
        <v>-3.0816406073252425E-4</v>
      </c>
    </row>
    <row r="192" spans="1:49" x14ac:dyDescent="0.35">
      <c r="A192" s="12">
        <v>95</v>
      </c>
      <c r="C192" s="35" t="str">
        <f>INDEX('Flow probs &amp; rates'!$A$5:$A$5999,$A192)</f>
        <v>1998,3</v>
      </c>
      <c r="D192" s="17">
        <f ca="1">-INDEX('Flow probs &amp; rates'!AE$5:AE$5999,A192)-INDEX('Flow probs &amp; rates'!AF$5:AF$5999,A192)-INDEX('Flow probs &amp; rates'!AJ$5:AJ$5999,A192)</f>
        <v>-4.5802434155742901E-2</v>
      </c>
      <c r="E192" s="17">
        <f ca="1">INDEX('Flow probs &amp; rates'!AG$5:AG$5999,A192)-INDEX('Flow probs &amp; rates'!AJ$5:AJ$5999,A192)</f>
        <v>0.35752197099694022</v>
      </c>
      <c r="G192" s="12">
        <f t="shared" ca="1" si="37"/>
        <v>-4.5802434155742901E-2</v>
      </c>
      <c r="H192" s="12">
        <f t="shared" ca="1" si="38"/>
        <v>0.35752197099694022</v>
      </c>
      <c r="J192" s="17">
        <f ca="1">INDEX('Flow probs &amp; rates'!AJ$5:AJ$5999,A192)</f>
        <v>1.78816333083608E-2</v>
      </c>
      <c r="K192" s="35" t="str">
        <f>INDEX('Flow probs &amp; rates'!$A$5:$A$5999,$A192)</f>
        <v>1998,3</v>
      </c>
      <c r="L192" s="12">
        <f t="shared" ca="1" si="42"/>
        <v>1.78816333083608E-2</v>
      </c>
      <c r="N192" s="17">
        <f ca="1">INDEX('Flow probs &amp; rates'!Z$5:Z$5999,A192)</f>
        <v>2.1332359689140122E-2</v>
      </c>
      <c r="O192" s="35" t="str">
        <f>INDEX('Flow probs &amp; rates'!$A$5:$A$5999,$A192)</f>
        <v>1998,3</v>
      </c>
      <c r="P192" s="12">
        <f t="shared" ca="1" si="39"/>
        <v>2.1332359689140122E-2</v>
      </c>
      <c r="R192" s="17">
        <f ca="1">1-INDEX('Flow probs &amp; rates'!U$5:U$5999,A192)-INDEX('Flow probs &amp; rates'!V$5:V$5999,A192)-INDEX('Flow probs &amp; rates'!Z$5:Z$5999,A192)</f>
        <v>0.95372390749448699</v>
      </c>
      <c r="S192" s="17">
        <f ca="1">INDEX('Flow probs &amp; rates'!W$5:W$5999,A192)-INDEX('Flow probs &amp; rates'!Z$5:Z$5999,A192)</f>
        <v>0.25501108689953406</v>
      </c>
      <c r="T192" s="35" t="str">
        <f>INDEX('Flow probs &amp; rates'!$A$5:$A$5999,$A192)</f>
        <v>1998,3</v>
      </c>
      <c r="U192" s="12">
        <f t="shared" ca="1" si="40"/>
        <v>0.95372390749448699</v>
      </c>
      <c r="V192" s="12">
        <f t="shared" ca="1" si="41"/>
        <v>0.25501108689953406</v>
      </c>
      <c r="X192" s="35" t="str">
        <f>INDEX('Flow probs &amp; rates'!$A$5:$A$5999,$A192)</f>
        <v>1998,3</v>
      </c>
      <c r="Y192" s="12">
        <f t="array" aca="1" ref="Y192:Z193" ca="1">$A$1:$B$2-U192:V193</f>
        <v>4.6276092505513011E-2</v>
      </c>
      <c r="Z192" s="12">
        <f ca="1"/>
        <v>-0.25501108689953406</v>
      </c>
      <c r="AB192" s="35" t="str">
        <f>INDEX('Flow probs &amp; rates'!$A$5:$A$5999,$A192)</f>
        <v>1998,3</v>
      </c>
      <c r="AC192" s="12">
        <f t="array" aca="1" ref="AC192:AD193" ca="1">MMULT(Y192:Z193,MMULT(U190:V191,MINVERSE(Y190:Z191)))</f>
        <v>0.91754484426200389</v>
      </c>
      <c r="AD192" s="12">
        <f ca="1"/>
        <v>0.24125307041379129</v>
      </c>
      <c r="AF192" s="35" t="str">
        <f>INDEX('Flow probs &amp; rates'!$A$5:$A$5999,$A192)</f>
        <v>1998,3</v>
      </c>
      <c r="AG192" s="12">
        <f>INDEX('Flow probs &amp; rates'!E$5:E$5999,A192)</f>
        <v>0.64007011462173846</v>
      </c>
      <c r="AI192" s="32" t="s">
        <v>554</v>
      </c>
      <c r="AJ192" s="12">
        <f t="array" aca="1" ref="AJ192:AJ193" ca="1">MMULT(U192:V193,AG192:AG193)+P192:P193</f>
        <v>0.6397336392442674</v>
      </c>
      <c r="AK192" s="12">
        <f t="array" aca="1" ref="AK192:AK193" ca="1">MMULT(-1*MINVERSE(G192:H193),L192:L193)</f>
        <v>0.63042757186428622</v>
      </c>
      <c r="AM192" s="12">
        <f t="shared" si="31"/>
        <v>-2.0563526312078473E-4</v>
      </c>
      <c r="AO192" s="12">
        <f t="shared" ca="1" si="32"/>
        <v>-1.1487265430106808E-2</v>
      </c>
      <c r="AQ192" s="12">
        <f t="array" aca="1" ref="AQ192:AQ193" ca="1">MMULT(Y192:Z193,AO192:AO193)+MMULT(AC192:AD193,AM190:AM191)</f>
        <v>-2.0563543273841741E-4</v>
      </c>
      <c r="AS192" s="30">
        <v>376</v>
      </c>
      <c r="AT192" s="70">
        <f t="shared" ca="1" si="33"/>
        <v>-9.0036414436556189E-4</v>
      </c>
      <c r="AU192" s="70">
        <f t="shared" ca="1" si="34"/>
        <v>-9.0039773757085318E-4</v>
      </c>
      <c r="AV192" s="12">
        <f t="shared" ca="1" si="35"/>
        <v>8.7861749950200047E-4</v>
      </c>
      <c r="AW192" s="12">
        <f t="shared" ca="1" si="36"/>
        <v>8.7860724335202234E-4</v>
      </c>
    </row>
    <row r="193" spans="1:49" x14ac:dyDescent="0.35">
      <c r="C193" s="35"/>
      <c r="D193" s="17">
        <f ca="1">INDEX('Flow probs &amp; rates'!AE$5:AE$5999,A192)-INDEX('Flow probs &amp; rates'!AK$5:AK$5999,A192)</f>
        <v>-1.07222581573936E-2</v>
      </c>
      <c r="E193" s="17">
        <f ca="1">-INDEX('Flow probs &amp; rates'!AG$5:AG$5999,A192)-INDEX('Flow probs &amp; rates'!AI$5:AI$5999,A192)-INDEX('Flow probs &amp; rates'!AK$5:AK$5999,A192)</f>
        <v>-0.66005114965539669</v>
      </c>
      <c r="G193" s="12">
        <f t="shared" ca="1" si="37"/>
        <v>-1.07222581573936E-2</v>
      </c>
      <c r="H193" s="12">
        <f t="shared" ca="1" si="38"/>
        <v>-0.66005114965539669</v>
      </c>
      <c r="J193" s="17">
        <f ca="1">INDEX('Flow probs &amp; rates'!AK$5:AK$5999,A192)</f>
        <v>2.7055595587618601E-2</v>
      </c>
      <c r="K193" s="35"/>
      <c r="L193" s="12">
        <f t="shared" ca="1" si="42"/>
        <v>2.7055595587618601E-2</v>
      </c>
      <c r="N193" s="17">
        <f ca="1">INDEX('Flow probs &amp; rates'!AA$5:AA$5999,A192)</f>
        <v>1.9716437163459541E-2</v>
      </c>
      <c r="O193" s="35"/>
      <c r="P193" s="12">
        <f t="shared" ca="1" si="39"/>
        <v>1.9716437163459541E-2</v>
      </c>
      <c r="R193" s="17">
        <f ca="1">INDEX('Flow probs &amp; rates'!U$5:U$5999,A192)-INDEX('Flow probs &amp; rates'!AA$5:AA$5999,A192)</f>
        <v>-7.6479157060611331E-3</v>
      </c>
      <c r="S193" s="17">
        <f ca="1">1-INDEX('Flow probs &amp; rates'!W$5:W$5999,A192)-INDEX('Flow probs &amp; rates'!Y$5:Y$5999,A192)-INDEX('Flow probs &amp; rates'!AA$5:AA$5999,A192)</f>
        <v>0.51559645444675817</v>
      </c>
      <c r="T193" s="35"/>
      <c r="U193" s="12">
        <f t="shared" ca="1" si="40"/>
        <v>-7.6479157060611331E-3</v>
      </c>
      <c r="V193" s="12">
        <f t="shared" ca="1" si="41"/>
        <v>0.51559645444675817</v>
      </c>
      <c r="X193" s="35"/>
      <c r="Y193" s="12">
        <f ca="1"/>
        <v>7.6479157060611331E-3</v>
      </c>
      <c r="Z193" s="12">
        <f ca="1"/>
        <v>0.48440354555324183</v>
      </c>
      <c r="AB193" s="35"/>
      <c r="AC193" s="12">
        <f ca="1"/>
        <v>-1.495670711054134E-2</v>
      </c>
      <c r="AD193" s="12">
        <f ca="1"/>
        <v>0.52759147454879551</v>
      </c>
      <c r="AF193" s="35"/>
      <c r="AG193" s="12">
        <f>INDEX('Flow probs &amp; rates'!F$5:F$5999,A192)</f>
        <v>3.1179463074761184E-2</v>
      </c>
      <c r="AJ193" s="12">
        <f ca="1"/>
        <v>3.089725549376408E-2</v>
      </c>
      <c r="AK193" s="12">
        <f ca="1"/>
        <v>3.0749114554451066E-2</v>
      </c>
      <c r="AM193" s="12">
        <f t="shared" si="31"/>
        <v>-5.5039219084651245E-4</v>
      </c>
      <c r="AO193" s="12">
        <f t="shared" ca="1" si="32"/>
        <v>-1.836752913365939E-3</v>
      </c>
      <c r="AQ193" s="12">
        <f ca="1"/>
        <v>-5.5039231969748509E-4</v>
      </c>
      <c r="AS193" s="30">
        <v>378</v>
      </c>
      <c r="AT193" s="70">
        <f t="shared" ca="1" si="33"/>
        <v>-8.8528542887766903E-5</v>
      </c>
      <c r="AU193" s="70">
        <f t="shared" ca="1" si="34"/>
        <v>-8.853172445461271E-5</v>
      </c>
      <c r="AV193" s="12">
        <f t="shared" ca="1" si="35"/>
        <v>-4.7965772680111374E-4</v>
      </c>
      <c r="AW193" s="12">
        <f t="shared" ca="1" si="36"/>
        <v>-4.7965982627772377E-4</v>
      </c>
    </row>
    <row r="194" spans="1:49" x14ac:dyDescent="0.35">
      <c r="A194" s="12">
        <v>96</v>
      </c>
      <c r="C194" s="35" t="str">
        <f>INDEX('Flow probs &amp; rates'!$A$5:$A$5999,$A194)</f>
        <v>1998,4</v>
      </c>
      <c r="D194" s="17">
        <f ca="1">-INDEX('Flow probs &amp; rates'!AE$5:AE$5999,A194)-INDEX('Flow probs &amp; rates'!AF$5:AF$5999,A194)-INDEX('Flow probs &amp; rates'!AJ$5:AJ$5999,A194)</f>
        <v>-4.6017105365710201E-2</v>
      </c>
      <c r="E194" s="17">
        <f ca="1">INDEX('Flow probs &amp; rates'!AG$5:AG$5999,A194)-INDEX('Flow probs &amp; rates'!AJ$5:AJ$5999,A194)</f>
        <v>0.36803097839853582</v>
      </c>
      <c r="G194" s="12">
        <f t="shared" ca="1" si="37"/>
        <v>-4.6017105365710201E-2</v>
      </c>
      <c r="H194" s="12">
        <f t="shared" ca="1" si="38"/>
        <v>0.36803097839853582</v>
      </c>
      <c r="J194" s="17">
        <f ca="1">INDEX('Flow probs &amp; rates'!AJ$5:AJ$5999,A194)</f>
        <v>1.7926816623650199E-2</v>
      </c>
      <c r="K194" s="35" t="str">
        <f>INDEX('Flow probs &amp; rates'!$A$5:$A$5999,$A194)</f>
        <v>1998,4</v>
      </c>
      <c r="L194" s="12">
        <f t="shared" ca="1" si="42"/>
        <v>1.7926816623650199E-2</v>
      </c>
      <c r="N194" s="17">
        <f ca="1">INDEX('Flow probs &amp; rates'!Z$5:Z$5999,A194)</f>
        <v>2.1556590321968296E-2</v>
      </c>
      <c r="O194" s="35" t="str">
        <f>INDEX('Flow probs &amp; rates'!$A$5:$A$5999,$A194)</f>
        <v>1998,4</v>
      </c>
      <c r="P194" s="12">
        <f t="shared" ca="1" si="39"/>
        <v>2.1556590321968296E-2</v>
      </c>
      <c r="R194" s="17">
        <f ca="1">1-INDEX('Flow probs &amp; rates'!U$5:U$5999,A194)-INDEX('Flow probs &amp; rates'!V$5:V$5999,A194)-INDEX('Flow probs &amp; rates'!Z$5:Z$5999,A194)</f>
        <v>0.95342710802594643</v>
      </c>
      <c r="S194" s="17">
        <f ca="1">INDEX('Flow probs &amp; rates'!W$5:W$5999,A194)-INDEX('Flow probs &amp; rates'!Z$5:Z$5999,A194)</f>
        <v>0.26094256802959015</v>
      </c>
      <c r="T194" s="35" t="str">
        <f>INDEX('Flow probs &amp; rates'!$A$5:$A$5999,$A194)</f>
        <v>1998,4</v>
      </c>
      <c r="U194" s="12">
        <f t="shared" ca="1" si="40"/>
        <v>0.95342710802594643</v>
      </c>
      <c r="V194" s="12">
        <f t="shared" ca="1" si="41"/>
        <v>0.26094256802959015</v>
      </c>
      <c r="X194" s="35" t="str">
        <f>INDEX('Flow probs &amp; rates'!$A$5:$A$5999,$A194)</f>
        <v>1998,4</v>
      </c>
      <c r="Y194" s="12">
        <f t="array" aca="1" ref="Y194:Z195" ca="1">$A$1:$B$2-U194:V195</f>
        <v>4.6572891974053565E-2</v>
      </c>
      <c r="Z194" s="12">
        <f ca="1"/>
        <v>-0.26094256802959015</v>
      </c>
      <c r="AB194" s="35" t="str">
        <f>INDEX('Flow probs &amp; rates'!$A$5:$A$5999,$A194)</f>
        <v>1998,4</v>
      </c>
      <c r="AC194" s="12">
        <f t="array" aca="1" ref="AC194:AD195" ca="1">MMULT(Y194:Z195,MMULT(U192:V193,MINVERSE(Y192:Z193)))</f>
        <v>0.96118913192317756</v>
      </c>
      <c r="AD194" s="12">
        <f ca="1"/>
        <v>0.25278391804495937</v>
      </c>
      <c r="AF194" s="35" t="str">
        <f>INDEX('Flow probs &amp; rates'!$A$5:$A$5999,$A194)</f>
        <v>1998,4</v>
      </c>
      <c r="AG194" s="12">
        <f>INDEX('Flow probs &amp; rates'!E$5:E$5999,A194)</f>
        <v>0.63995283780412038</v>
      </c>
      <c r="AI194" s="32" t="s">
        <v>555</v>
      </c>
      <c r="AJ194" s="12">
        <f t="array" aca="1" ref="AJ194:AJ195" ca="1">MMULT(U194:V195,AG194:AG195)+P194:P195</f>
        <v>0.63975534450391747</v>
      </c>
      <c r="AK194" s="12">
        <f t="array" aca="1" ref="AK194:AK195" ca="1">MMULT(-1*MINVERSE(G194:H195),L194:L195)</f>
        <v>0.63432208782190713</v>
      </c>
      <c r="AM194" s="12">
        <f t="shared" si="31"/>
        <v>-1.1727681761808384E-4</v>
      </c>
      <c r="AO194" s="12">
        <f t="shared" ca="1" si="32"/>
        <v>3.8945159576209143E-3</v>
      </c>
      <c r="AQ194" s="12">
        <f t="array" aca="1" ref="AQ194:AQ195" ca="1">MMULT(Y194:Z195,AO194:AO195)+MMULT(AC194:AD195,AM192:AM193)</f>
        <v>-1.1727666253287435E-4</v>
      </c>
      <c r="AS194" s="30">
        <v>380</v>
      </c>
      <c r="AT194" s="70">
        <f t="shared" ca="1" si="33"/>
        <v>-8.9017786117107089E-4</v>
      </c>
      <c r="AU194" s="70">
        <f t="shared" ca="1" si="34"/>
        <v>-8.9013871165780187E-4</v>
      </c>
      <c r="AV194" s="12">
        <f t="shared" ca="1" si="35"/>
        <v>4.6208632194572052E-4</v>
      </c>
      <c r="AW194" s="12">
        <f t="shared" ca="1" si="36"/>
        <v>4.6209692985901932E-4</v>
      </c>
    </row>
    <row r="195" spans="1:49" x14ac:dyDescent="0.35">
      <c r="C195" s="35"/>
      <c r="D195" s="17">
        <f ca="1">INDEX('Flow probs &amp; rates'!AE$5:AE$5999,A194)-INDEX('Flow probs &amp; rates'!AK$5:AK$5999,A194)</f>
        <v>-1.10955723860032E-2</v>
      </c>
      <c r="E195" s="17">
        <f ca="1">-INDEX('Flow probs &amp; rates'!AG$5:AG$5999,A194)-INDEX('Flow probs &amp; rates'!AI$5:AI$5999,A194)-INDEX('Flow probs &amp; rates'!AK$5:AK$5999,A194)</f>
        <v>-0.67301825177675434</v>
      </c>
      <c r="G195" s="12">
        <f t="shared" ca="1" si="37"/>
        <v>-1.10955723860032E-2</v>
      </c>
      <c r="H195" s="12">
        <f t="shared" ca="1" si="38"/>
        <v>-0.67301825177675434</v>
      </c>
      <c r="J195" s="17">
        <f ca="1">INDEX('Flow probs &amp; rates'!AK$5:AK$5999,A194)</f>
        <v>2.7634539986385299E-2</v>
      </c>
      <c r="K195" s="35"/>
      <c r="L195" s="12">
        <f t="shared" ca="1" si="42"/>
        <v>2.7634539986385299E-2</v>
      </c>
      <c r="N195" s="17">
        <f ca="1">INDEX('Flow probs &amp; rates'!AA$5:AA$5999,A194)</f>
        <v>2.0020315167190869E-2</v>
      </c>
      <c r="O195" s="35"/>
      <c r="P195" s="12">
        <f t="shared" ca="1" si="39"/>
        <v>2.0020315167190869E-2</v>
      </c>
      <c r="R195" s="17">
        <f ca="1">INDEX('Flow probs &amp; rates'!U$5:U$5999,A194)-INDEX('Flow probs &amp; rates'!AA$5:AA$5999,A194)</f>
        <v>-7.8670221909424905E-3</v>
      </c>
      <c r="S195" s="17">
        <f ca="1">1-INDEX('Flow probs &amp; rates'!W$5:W$5999,A194)-INDEX('Flow probs &amp; rates'!Y$5:Y$5999,A194)-INDEX('Flow probs &amp; rates'!AA$5:AA$5999,A194)</f>
        <v>0.50886866367373829</v>
      </c>
      <c r="T195" s="35"/>
      <c r="U195" s="12">
        <f t="shared" ca="1" si="40"/>
        <v>-7.8670221909424905E-3</v>
      </c>
      <c r="V195" s="12">
        <f t="shared" ca="1" si="41"/>
        <v>0.50886866367373829</v>
      </c>
      <c r="X195" s="35"/>
      <c r="Y195" s="12">
        <f ca="1"/>
        <v>7.8670221909424905E-3</v>
      </c>
      <c r="Z195" s="12">
        <f ca="1"/>
        <v>0.49113133632626171</v>
      </c>
      <c r="AB195" s="35"/>
      <c r="AC195" s="12">
        <f ca="1"/>
        <v>-5.6228696771743192E-3</v>
      </c>
      <c r="AD195" s="12">
        <f ca="1"/>
        <v>0.52393889718407882</v>
      </c>
      <c r="AF195" s="35"/>
      <c r="AG195" s="12">
        <f>INDEX('Flow probs &amp; rates'!F$5:F$5999,A194)</f>
        <v>3.0851121080620936E-2</v>
      </c>
      <c r="AJ195" s="12">
        <f ca="1"/>
        <v>3.0684960748161506E-2</v>
      </c>
      <c r="AK195" s="12">
        <f ca="1"/>
        <v>3.0602993738346095E-2</v>
      </c>
      <c r="AM195" s="12">
        <f t="shared" si="31"/>
        <v>-3.2834199414024864E-4</v>
      </c>
      <c r="AO195" s="12">
        <f t="shared" ca="1" si="32"/>
        <v>-1.4612081610497138E-4</v>
      </c>
      <c r="AQ195" s="12">
        <f ca="1"/>
        <v>-3.2834188542242625E-4</v>
      </c>
      <c r="AS195" s="30">
        <v>382</v>
      </c>
      <c r="AT195" s="70">
        <f t="shared" ca="1" si="33"/>
        <v>5.002275883246865E-4</v>
      </c>
      <c r="AU195" s="70">
        <f t="shared" ca="1" si="34"/>
        <v>5.0019289139508209E-4</v>
      </c>
      <c r="AV195" s="12">
        <f t="shared" ca="1" si="35"/>
        <v>-1.2944607536184566E-3</v>
      </c>
      <c r="AW195" s="12">
        <f t="shared" ca="1" si="36"/>
        <v>-1.2944685796201331E-3</v>
      </c>
    </row>
    <row r="196" spans="1:49" x14ac:dyDescent="0.35">
      <c r="A196" s="12">
        <v>97</v>
      </c>
      <c r="C196" s="35" t="str">
        <f>INDEX('Flow probs &amp; rates'!$A$5:$A$5999,$A196)</f>
        <v>1998,5</v>
      </c>
      <c r="D196" s="17">
        <f ca="1">-INDEX('Flow probs &amp; rates'!AE$5:AE$5999,A196)-INDEX('Flow probs &amp; rates'!AF$5:AF$5999,A196)-INDEX('Flow probs &amp; rates'!AJ$5:AJ$5999,A196)</f>
        <v>-4.70580951606865E-2</v>
      </c>
      <c r="E196" s="17">
        <f ca="1">INDEX('Flow probs &amp; rates'!AG$5:AG$5999,A196)-INDEX('Flow probs &amp; rates'!AJ$5:AJ$5999,A196)</f>
        <v>0.34811702208997242</v>
      </c>
      <c r="G196" s="12">
        <f t="shared" ca="1" si="37"/>
        <v>-4.70580951606865E-2</v>
      </c>
      <c r="H196" s="12">
        <f t="shared" ca="1" si="38"/>
        <v>0.34811702208997242</v>
      </c>
      <c r="J196" s="17">
        <f ca="1">INDEX('Flow probs &amp; rates'!AJ$5:AJ$5999,A196)</f>
        <v>1.8837078998973598E-2</v>
      </c>
      <c r="K196" s="35" t="str">
        <f>INDEX('Flow probs &amp; rates'!$A$5:$A$5999,$A196)</f>
        <v>1998,5</v>
      </c>
      <c r="L196" s="12">
        <f t="shared" ca="1" si="42"/>
        <v>1.8837078998973598E-2</v>
      </c>
      <c r="N196" s="17">
        <f ca="1">INDEX('Flow probs &amp; rates'!Z$5:Z$5999,A196)</f>
        <v>2.2227938413298398E-2</v>
      </c>
      <c r="O196" s="35" t="str">
        <f>INDEX('Flow probs &amp; rates'!$A$5:$A$5999,$A196)</f>
        <v>1998,5</v>
      </c>
      <c r="P196" s="12">
        <f t="shared" ca="1" si="39"/>
        <v>2.2227938413298398E-2</v>
      </c>
      <c r="R196" s="17">
        <f ca="1">1-INDEX('Flow probs &amp; rates'!U$5:U$5999,A196)-INDEX('Flow probs &amp; rates'!V$5:V$5999,A196)-INDEX('Flow probs &amp; rates'!Z$5:Z$5999,A196)</f>
        <v>0.95252417342091589</v>
      </c>
      <c r="S196" s="17">
        <f ca="1">INDEX('Flow probs &amp; rates'!W$5:W$5999,A196)-INDEX('Flow probs &amp; rates'!Z$5:Z$5999,A196)</f>
        <v>0.2506162681516596</v>
      </c>
      <c r="T196" s="35" t="str">
        <f>INDEX('Flow probs &amp; rates'!$A$5:$A$5999,$A196)</f>
        <v>1998,5</v>
      </c>
      <c r="U196" s="12">
        <f t="shared" ca="1" si="40"/>
        <v>0.95252417342091589</v>
      </c>
      <c r="V196" s="12">
        <f t="shared" ca="1" si="41"/>
        <v>0.2506162681516596</v>
      </c>
      <c r="X196" s="35" t="str">
        <f>INDEX('Flow probs &amp; rates'!$A$5:$A$5999,$A196)</f>
        <v>1998,5</v>
      </c>
      <c r="Y196" s="12">
        <f t="array" aca="1" ref="Y196:Z197" ca="1">$A$1:$B$2-U196:V197</f>
        <v>4.7475826579084113E-2</v>
      </c>
      <c r="Z196" s="12">
        <f ca="1"/>
        <v>-0.2506162681516596</v>
      </c>
      <c r="AB196" s="35" t="str">
        <f>INDEX('Flow probs &amp; rates'!$A$5:$A$5999,$A196)</f>
        <v>1998,5</v>
      </c>
      <c r="AC196" s="12">
        <f t="array" aca="1" ref="AC196:AD197" ca="1">MMULT(Y196:Z197,MMULT(U194:V195,MINVERSE(Y194:Z195)))</f>
        <v>0.96705593343758522</v>
      </c>
      <c r="AD196" s="12">
        <f ca="1"/>
        <v>0.27936266165258472</v>
      </c>
      <c r="AF196" s="35" t="str">
        <f>INDEX('Flow probs &amp; rates'!$A$5:$A$5999,$A196)</f>
        <v>1998,5</v>
      </c>
      <c r="AG196" s="12">
        <f>INDEX('Flow probs &amp; rates'!E$5:E$5999,A196)</f>
        <v>0.63953027910455784</v>
      </c>
      <c r="AI196" s="32" t="s">
        <v>556</v>
      </c>
      <c r="AJ196" s="12">
        <f t="array" aca="1" ref="AJ196:AJ197" ca="1">MMULT(U196:V197,AG196:AG197)+P196:P197</f>
        <v>0.63926438918477713</v>
      </c>
      <c r="AK196" s="12">
        <f t="array" aca="1" ref="AK196:AK197" ca="1">MMULT(-1*MINVERSE(G196:H197),L196:L197)</f>
        <v>0.6373655871795294</v>
      </c>
      <c r="AM196" s="12">
        <f t="shared" si="31"/>
        <v>-4.2255869956253633E-4</v>
      </c>
      <c r="AO196" s="12">
        <f t="shared" ca="1" si="32"/>
        <v>3.0434993576222702E-3</v>
      </c>
      <c r="AQ196" s="12">
        <f t="array" aca="1" ref="AQ196:AQ197" ca="1">MMULT(Y196:Z197,AO196:AO197)+MMULT(AC196:AD197,AM194:AM195)</f>
        <v>-4.2255672488515519E-4</v>
      </c>
      <c r="AS196" s="30">
        <v>384</v>
      </c>
      <c r="AT196" s="70">
        <f t="shared" ca="1" si="33"/>
        <v>1.3959644748442468E-3</v>
      </c>
      <c r="AU196" s="70">
        <f t="shared" ca="1" si="34"/>
        <v>1.3959959978134579E-3</v>
      </c>
      <c r="AV196" s="12">
        <f t="shared" ca="1" si="35"/>
        <v>-9.6283849455762807E-4</v>
      </c>
      <c r="AW196" s="12">
        <f t="shared" ca="1" si="36"/>
        <v>-9.628313054885594E-4</v>
      </c>
    </row>
    <row r="197" spans="1:49" x14ac:dyDescent="0.35">
      <c r="C197" s="35"/>
      <c r="D197" s="17">
        <f ca="1">INDEX('Flow probs &amp; rates'!AE$5:AE$5999,A196)-INDEX('Flow probs &amp; rates'!AK$5:AK$5999,A196)</f>
        <v>-1.0958654702107599E-2</v>
      </c>
      <c r="E197" s="17">
        <f ca="1">-INDEX('Flow probs &amp; rates'!AG$5:AG$5999,A196)-INDEX('Flow probs &amp; rates'!AI$5:AI$5999,A196)-INDEX('Flow probs &amp; rates'!AK$5:AK$5999,A196)</f>
        <v>-0.63791007998114879</v>
      </c>
      <c r="G197" s="12">
        <f t="shared" ca="1" si="37"/>
        <v>-1.0958654702107599E-2</v>
      </c>
      <c r="H197" s="12">
        <f t="shared" ca="1" si="38"/>
        <v>-0.63791007998114879</v>
      </c>
      <c r="J197" s="17">
        <f ca="1">INDEX('Flow probs &amp; rates'!AK$5:AK$5999,A196)</f>
        <v>2.7427819987522899E-2</v>
      </c>
      <c r="K197" s="35"/>
      <c r="L197" s="12">
        <f t="shared" ca="1" si="42"/>
        <v>2.7427819987522899E-2</v>
      </c>
      <c r="N197" s="17">
        <f ca="1">INDEX('Flow probs &amp; rates'!AA$5:AA$5999,A196)</f>
        <v>2.0181572421665635E-2</v>
      </c>
      <c r="O197" s="35"/>
      <c r="P197" s="12">
        <f t="shared" ca="1" si="39"/>
        <v>2.0181572421665635E-2</v>
      </c>
      <c r="R197" s="17">
        <f ca="1">INDEX('Flow probs &amp; rates'!U$5:U$5999,A196)-INDEX('Flow probs &amp; rates'!AA$5:AA$5999,A196)</f>
        <v>-7.8892348180052054E-3</v>
      </c>
      <c r="S197" s="17">
        <f ca="1">1-INDEX('Flow probs &amp; rates'!W$5:W$5999,A196)-INDEX('Flow probs &amp; rates'!Y$5:Y$5999,A196)-INDEX('Flow probs &amp; rates'!AA$5:AA$5999,A196)</f>
        <v>0.52715662987988343</v>
      </c>
      <c r="T197" s="35"/>
      <c r="U197" s="12">
        <f t="shared" ca="1" si="40"/>
        <v>-7.8892348180052054E-3</v>
      </c>
      <c r="V197" s="12">
        <f t="shared" ca="1" si="41"/>
        <v>0.52715662987988343</v>
      </c>
      <c r="X197" s="35"/>
      <c r="Y197" s="12">
        <f ca="1"/>
        <v>7.8892348180052054E-3</v>
      </c>
      <c r="Z197" s="12">
        <f ca="1"/>
        <v>0.47284337012011657</v>
      </c>
      <c r="AB197" s="35"/>
      <c r="AC197" s="12">
        <f ca="1"/>
        <v>-1.6796698891924644E-3</v>
      </c>
      <c r="AD197" s="12">
        <f ca="1"/>
        <v>0.49321942173521344</v>
      </c>
      <c r="AF197" s="35"/>
      <c r="AG197" s="12">
        <f>INDEX('Flow probs &amp; rates'!F$5:F$5999,A196)</f>
        <v>3.1396207228656492E-2</v>
      </c>
      <c r="AJ197" s="12">
        <f ca="1"/>
        <v>3.1686886670254363E-2</v>
      </c>
      <c r="AK197" s="12">
        <f ca="1"/>
        <v>3.2047072526617704E-2</v>
      </c>
      <c r="AM197" s="12">
        <f t="shared" si="31"/>
        <v>5.4508614803555622E-4</v>
      </c>
      <c r="AO197" s="12">
        <f t="shared" ca="1" si="32"/>
        <v>1.4440787882716091E-3</v>
      </c>
      <c r="AQ197" s="12">
        <f ca="1"/>
        <v>5.4508629992406515E-4</v>
      </c>
      <c r="AS197" s="30">
        <v>386</v>
      </c>
      <c r="AT197" s="70">
        <f t="shared" ca="1" si="33"/>
        <v>7.6786973826692417E-4</v>
      </c>
      <c r="AU197" s="70">
        <f t="shared" ca="1" si="34"/>
        <v>7.6784610995500797E-4</v>
      </c>
      <c r="AV197" s="12">
        <f t="shared" ca="1" si="35"/>
        <v>4.982411688904155E-4</v>
      </c>
      <c r="AW197" s="12">
        <f t="shared" ca="1" si="36"/>
        <v>4.9823904340229081E-4</v>
      </c>
    </row>
    <row r="198" spans="1:49" x14ac:dyDescent="0.35">
      <c r="A198" s="12">
        <v>98</v>
      </c>
      <c r="C198" s="35" t="str">
        <f>INDEX('Flow probs &amp; rates'!$A$5:$A$5999,$A198)</f>
        <v>1998,6</v>
      </c>
      <c r="D198" s="17">
        <f ca="1">-INDEX('Flow probs &amp; rates'!AE$5:AE$5999,A198)-INDEX('Flow probs &amp; rates'!AF$5:AF$5999,A198)-INDEX('Flow probs &amp; rates'!AJ$5:AJ$5999,A198)</f>
        <v>-4.5437451222534606E-2</v>
      </c>
      <c r="E198" s="17">
        <f ca="1">INDEX('Flow probs &amp; rates'!AG$5:AG$5999,A198)-INDEX('Flow probs &amp; rates'!AJ$5:AJ$5999,A198)</f>
        <v>0.38889823348790076</v>
      </c>
      <c r="G198" s="12">
        <f t="shared" ca="1" si="37"/>
        <v>-4.5437451222534606E-2</v>
      </c>
      <c r="H198" s="12">
        <f t="shared" ca="1" si="38"/>
        <v>0.38889823348790076</v>
      </c>
      <c r="J198" s="17">
        <f ca="1">INDEX('Flow probs &amp; rates'!AJ$5:AJ$5999,A198)</f>
        <v>1.8751319159592199E-2</v>
      </c>
      <c r="K198" s="35" t="str">
        <f>INDEX('Flow probs &amp; rates'!$A$5:$A$5999,$A198)</f>
        <v>1998,6</v>
      </c>
      <c r="L198" s="12">
        <f t="shared" ca="1" si="42"/>
        <v>1.8751319159592199E-2</v>
      </c>
      <c r="N198" s="17">
        <f ca="1">INDEX('Flow probs &amp; rates'!Z$5:Z$5999,A198)</f>
        <v>2.2085137513883583E-2</v>
      </c>
      <c r="O198" s="35" t="str">
        <f>INDEX('Flow probs &amp; rates'!$A$5:$A$5999,$A198)</f>
        <v>1998,6</v>
      </c>
      <c r="P198" s="12">
        <f t="shared" ca="1" si="39"/>
        <v>2.2085137513883583E-2</v>
      </c>
      <c r="R198" s="17">
        <f ca="1">1-INDEX('Flow probs &amp; rates'!U$5:U$5999,A198)-INDEX('Flow probs &amp; rates'!V$5:V$5999,A198)-INDEX('Flow probs &amp; rates'!Z$5:Z$5999,A198)</f>
        <v>0.95405738542825169</v>
      </c>
      <c r="S198" s="17">
        <f ca="1">INDEX('Flow probs &amp; rates'!W$5:W$5999,A198)-INDEX('Flow probs &amp; rates'!Z$5:Z$5999,A198)</f>
        <v>0.27554745308998768</v>
      </c>
      <c r="T198" s="35" t="str">
        <f>INDEX('Flow probs &amp; rates'!$A$5:$A$5999,$A198)</f>
        <v>1998,6</v>
      </c>
      <c r="U198" s="12">
        <f t="shared" ca="1" si="40"/>
        <v>0.95405738542825169</v>
      </c>
      <c r="V198" s="12">
        <f t="shared" ca="1" si="41"/>
        <v>0.27554745308998768</v>
      </c>
      <c r="X198" s="35" t="str">
        <f>INDEX('Flow probs &amp; rates'!$A$5:$A$5999,$A198)</f>
        <v>1998,6</v>
      </c>
      <c r="Y198" s="12">
        <f t="array" aca="1" ref="Y198:Z199" ca="1">$A$1:$B$2-U198:V199</f>
        <v>4.5942614571748308E-2</v>
      </c>
      <c r="Z198" s="12">
        <f ca="1"/>
        <v>-0.27554745308998768</v>
      </c>
      <c r="AB198" s="35" t="str">
        <f>INDEX('Flow probs &amp; rates'!$A$5:$A$5999,$A198)</f>
        <v>1998,6</v>
      </c>
      <c r="AC198" s="12">
        <f t="array" aca="1" ref="AC198:AD199" ca="1">MMULT(Y198:Z199,MMULT(U196:V197,MINVERSE(Y196:Z197)))</f>
        <v>0.93242938752682814</v>
      </c>
      <c r="AD198" s="12">
        <f ca="1"/>
        <v>0.21135809361506358</v>
      </c>
      <c r="AF198" s="35" t="str">
        <f>INDEX('Flow probs &amp; rates'!$A$5:$A$5999,$A198)</f>
        <v>1998,6</v>
      </c>
      <c r="AG198" s="12">
        <f>INDEX('Flow probs &amp; rates'!E$5:E$5999,A198)</f>
        <v>0.64088486843711989</v>
      </c>
      <c r="AI198" s="32" t="s">
        <v>557</v>
      </c>
      <c r="AJ198" s="12">
        <f t="array" aca="1" ref="AJ198:AJ199" ca="1">MMULT(U198:V199,AG198:AG199)+P198:P199</f>
        <v>0.64152207136104444</v>
      </c>
      <c r="AK198" s="12">
        <f t="array" aca="1" ref="AK198:AK199" ca="1">MMULT(-1*MINVERSE(G198:H199),L198:L199)</f>
        <v>0.64000590950616032</v>
      </c>
      <c r="AM198" s="12">
        <f t="shared" si="31"/>
        <v>1.3545893325620506E-3</v>
      </c>
      <c r="AO198" s="12">
        <f t="shared" ca="1" si="32"/>
        <v>2.6403223266309173E-3</v>
      </c>
      <c r="AQ198" s="12">
        <f t="array" aca="1" ref="AQ198:AQ199" ca="1">MMULT(Y198:Z199,AO198:AO199)+MMULT(AC198:AD199,AM196:AM197)</f>
        <v>1.3546095206904204E-3</v>
      </c>
      <c r="AS198" s="30">
        <v>388</v>
      </c>
      <c r="AT198" s="70">
        <f t="shared" ca="1" si="33"/>
        <v>6.6280018979703037E-4</v>
      </c>
      <c r="AU198" s="70">
        <f t="shared" ca="1" si="34"/>
        <v>6.6280258682171827E-4</v>
      </c>
      <c r="AV198" s="12">
        <f t="shared" ca="1" si="35"/>
        <v>-5.2047719851398486E-4</v>
      </c>
      <c r="AW198" s="12">
        <f t="shared" ca="1" si="36"/>
        <v>-5.2047858662848418E-4</v>
      </c>
    </row>
    <row r="199" spans="1:49" x14ac:dyDescent="0.35">
      <c r="C199" s="35"/>
      <c r="D199" s="17">
        <f ca="1">INDEX('Flow probs &amp; rates'!AE$5:AE$5999,A198)-INDEX('Flow probs &amp; rates'!AK$5:AK$5999,A198)</f>
        <v>-9.9884908165161993E-3</v>
      </c>
      <c r="E199" s="17">
        <f ca="1">-INDEX('Flow probs &amp; rates'!AG$5:AG$5999,A198)-INDEX('Flow probs &amp; rates'!AI$5:AI$5999,A198)-INDEX('Flow probs &amp; rates'!AK$5:AK$5999,A198)</f>
        <v>-0.67538431349055128</v>
      </c>
      <c r="G199" s="12">
        <f t="shared" ca="1" si="37"/>
        <v>-9.9884908165161993E-3</v>
      </c>
      <c r="H199" s="12">
        <f t="shared" ca="1" si="38"/>
        <v>-0.67538431349055128</v>
      </c>
      <c r="J199" s="17">
        <f ca="1">INDEX('Flow probs &amp; rates'!AK$5:AK$5999,A198)</f>
        <v>2.43305202814963E-2</v>
      </c>
      <c r="K199" s="35"/>
      <c r="L199" s="12">
        <f t="shared" ca="1" si="42"/>
        <v>2.43305202814963E-2</v>
      </c>
      <c r="N199" s="17">
        <f ca="1">INDEX('Flow probs &amp; rates'!AA$5:AA$5999,A198)</f>
        <v>1.7604336244344921E-2</v>
      </c>
      <c r="O199" s="35"/>
      <c r="P199" s="12">
        <f t="shared" ca="1" si="39"/>
        <v>1.7604336244344921E-2</v>
      </c>
      <c r="R199" s="17">
        <f ca="1">INDEX('Flow probs &amp; rates'!U$5:U$5999,A198)-INDEX('Flow probs &amp; rates'!AA$5:AA$5999,A198)</f>
        <v>-7.0777901357679755E-3</v>
      </c>
      <c r="S199" s="17">
        <f ca="1">1-INDEX('Flow probs &amp; rates'!W$5:W$5999,A198)-INDEX('Flow probs &amp; rates'!Y$5:Y$5999,A198)-INDEX('Flow probs &amp; rates'!AA$5:AA$5999,A198)</f>
        <v>0.50772663608478019</v>
      </c>
      <c r="T199" s="35"/>
      <c r="U199" s="12">
        <f t="shared" ca="1" si="40"/>
        <v>-7.0777901357679755E-3</v>
      </c>
      <c r="V199" s="12">
        <f t="shared" ca="1" si="41"/>
        <v>0.50772663608478019</v>
      </c>
      <c r="X199" s="35"/>
      <c r="Y199" s="12">
        <f ca="1"/>
        <v>7.0777901357679755E-3</v>
      </c>
      <c r="Z199" s="12">
        <f ca="1"/>
        <v>0.49227336391521981</v>
      </c>
      <c r="AB199" s="35"/>
      <c r="AC199" s="12">
        <f ca="1"/>
        <v>-2.9061676533665981E-2</v>
      </c>
      <c r="AD199" s="12">
        <f ca="1"/>
        <v>0.53716656293213305</v>
      </c>
      <c r="AF199" s="35"/>
      <c r="AG199" s="12">
        <f>INDEX('Flow probs &amp; rates'!F$5:F$5999,A198)</f>
        <v>2.9018565825400158E-2</v>
      </c>
      <c r="AJ199" s="12">
        <f ca="1"/>
        <v>2.7801786454892903E-2</v>
      </c>
      <c r="AK199" s="12">
        <f ca="1"/>
        <v>2.655943701027174E-2</v>
      </c>
      <c r="AM199" s="12">
        <f t="shared" si="31"/>
        <v>-2.3776414032563344E-3</v>
      </c>
      <c r="AO199" s="12">
        <f t="shared" ca="1" si="32"/>
        <v>-5.4876355163459636E-3</v>
      </c>
      <c r="AQ199" s="12">
        <f ca="1"/>
        <v>-2.3776468313682366E-3</v>
      </c>
      <c r="AS199" s="30">
        <v>390</v>
      </c>
      <c r="AT199" s="70">
        <f t="shared" ca="1" si="33"/>
        <v>-5.3403322861689251E-4</v>
      </c>
      <c r="AU199" s="70">
        <f t="shared" ca="1" si="34"/>
        <v>-5.3404357740492216E-4</v>
      </c>
      <c r="AV199" s="12">
        <f t="shared" ca="1" si="35"/>
        <v>1.7975651381442817E-4</v>
      </c>
      <c r="AW199" s="12">
        <f t="shared" ca="1" si="36"/>
        <v>1.7975471760647344E-4</v>
      </c>
    </row>
    <row r="200" spans="1:49" x14ac:dyDescent="0.35">
      <c r="A200" s="12">
        <v>99</v>
      </c>
      <c r="C200" s="35" t="str">
        <f>INDEX('Flow probs &amp; rates'!$A$5:$A$5999,$A200)</f>
        <v>1998,7</v>
      </c>
      <c r="D200" s="17">
        <f ca="1">-INDEX('Flow probs &amp; rates'!AE$5:AE$5999,A200)-INDEX('Flow probs &amp; rates'!AF$5:AF$5999,A200)-INDEX('Flow probs &amp; rates'!AJ$5:AJ$5999,A200)</f>
        <v>-4.7142238212960298E-2</v>
      </c>
      <c r="E200" s="17">
        <f ca="1">INDEX('Flow probs &amp; rates'!AG$5:AG$5999,A200)-INDEX('Flow probs &amp; rates'!AJ$5:AJ$5999,A200)</f>
        <v>0.36313888916287312</v>
      </c>
      <c r="G200" s="12">
        <f t="shared" ca="1" si="37"/>
        <v>-4.7142238212960298E-2</v>
      </c>
      <c r="H200" s="12">
        <f t="shared" ca="1" si="38"/>
        <v>0.36313888916287312</v>
      </c>
      <c r="J200" s="17">
        <f ca="1">INDEX('Flow probs &amp; rates'!AJ$5:AJ$5999,A200)</f>
        <v>1.9616881024494898E-2</v>
      </c>
      <c r="K200" s="35" t="str">
        <f>INDEX('Flow probs &amp; rates'!$A$5:$A$5999,$A200)</f>
        <v>1998,7</v>
      </c>
      <c r="L200" s="12">
        <f t="shared" ca="1" si="42"/>
        <v>1.9616881024494898E-2</v>
      </c>
      <c r="N200" s="17">
        <f ca="1">INDEX('Flow probs &amp; rates'!Z$5:Z$5999,A200)</f>
        <v>2.2933941050287072E-2</v>
      </c>
      <c r="O200" s="35" t="str">
        <f>INDEX('Flow probs &amp; rates'!$A$5:$A$5999,$A200)</f>
        <v>1998,7</v>
      </c>
      <c r="P200" s="12">
        <f t="shared" ca="1" si="39"/>
        <v>2.2933941050287072E-2</v>
      </c>
      <c r="R200" s="17">
        <f ca="1">1-INDEX('Flow probs &amp; rates'!U$5:U$5999,A200)-INDEX('Flow probs &amp; rates'!V$5:V$5999,A200)-INDEX('Flow probs &amp; rates'!Z$5:Z$5999,A200)</f>
        <v>0.9524182996374837</v>
      </c>
      <c r="S200" s="17">
        <f ca="1">INDEX('Flow probs &amp; rates'!W$5:W$5999,A200)-INDEX('Flow probs &amp; rates'!Z$5:Z$5999,A200)</f>
        <v>0.26193959750878293</v>
      </c>
      <c r="T200" s="35" t="str">
        <f>INDEX('Flow probs &amp; rates'!$A$5:$A$5999,$A200)</f>
        <v>1998,7</v>
      </c>
      <c r="U200" s="12">
        <f t="shared" ca="1" si="40"/>
        <v>0.9524182996374837</v>
      </c>
      <c r="V200" s="12">
        <f t="shared" ca="1" si="41"/>
        <v>0.26193959750878293</v>
      </c>
      <c r="X200" s="35" t="str">
        <f>INDEX('Flow probs &amp; rates'!$A$5:$A$5999,$A200)</f>
        <v>1998,7</v>
      </c>
      <c r="Y200" s="12">
        <f t="array" aca="1" ref="Y200:Z201" ca="1">$A$1:$B$2-U200:V201</f>
        <v>4.7581700362516299E-2</v>
      </c>
      <c r="Z200" s="12">
        <f ca="1"/>
        <v>-0.26193959750878293</v>
      </c>
      <c r="AB200" s="35" t="str">
        <f>INDEX('Flow probs &amp; rates'!$A$5:$A$5999,$A200)</f>
        <v>1998,7</v>
      </c>
      <c r="AC200" s="12">
        <f t="array" aca="1" ref="AC200:AD201" ca="1">MMULT(Y200:Z201,MMULT(U198:V199,MINVERSE(Y198:Z199)))</f>
        <v>0.98134232444472191</v>
      </c>
      <c r="AD200" s="12">
        <f ca="1"/>
        <v>0.30577255401558079</v>
      </c>
      <c r="AF200" s="35" t="str">
        <f>INDEX('Flow probs &amp; rates'!$A$5:$A$5999,$A200)</f>
        <v>1998,7</v>
      </c>
      <c r="AG200" s="12">
        <f>INDEX('Flow probs &amp; rates'!E$5:E$5999,A200)</f>
        <v>0.64092552916314871</v>
      </c>
      <c r="AI200" s="32" t="s">
        <v>558</v>
      </c>
      <c r="AJ200" s="12">
        <f t="array" aca="1" ref="AJ200:AJ201" ca="1">MMULT(U200:V201,AG200:AG201)+P200:P201</f>
        <v>0.64109353160967575</v>
      </c>
      <c r="AK200" s="12">
        <f t="array" aca="1" ref="AK200:AK201" ca="1">MMULT(-1*MINVERSE(G200:H201),L200:L201)</f>
        <v>0.64696646857084827</v>
      </c>
      <c r="AM200" s="12">
        <f t="shared" ref="AM200:AM263" si="43">AG200-AG198</f>
        <v>4.0660726028818317E-5</v>
      </c>
      <c r="AO200" s="12">
        <f t="shared" ref="AO200:AO263" ca="1" si="44">AK200-AK198</f>
        <v>6.9605590646879545E-3</v>
      </c>
      <c r="AQ200" s="12">
        <f t="array" aca="1" ref="AQ200:AQ201" ca="1">MMULT(Y200:Z201,AO200:AO201)+MMULT(AC200:AD201,AM198:AM199)</f>
        <v>4.0641463450538477E-5</v>
      </c>
      <c r="AS200" s="30">
        <v>392</v>
      </c>
      <c r="AT200" s="70">
        <f t="shared" ca="1" si="33"/>
        <v>8.0434266087836548E-4</v>
      </c>
      <c r="AU200" s="70">
        <f t="shared" ca="1" si="34"/>
        <v>8.0436868808964534E-4</v>
      </c>
      <c r="AV200" s="12">
        <f t="shared" ca="1" si="35"/>
        <v>-6.4416355206511552E-4</v>
      </c>
      <c r="AW200" s="12">
        <f t="shared" ca="1" si="36"/>
        <v>-6.4415909633247232E-4</v>
      </c>
    </row>
    <row r="201" spans="1:49" x14ac:dyDescent="0.35">
      <c r="C201" s="35"/>
      <c r="D201" s="17">
        <f ca="1">INDEX('Flow probs &amp; rates'!AE$5:AE$5999,A200)-INDEX('Flow probs &amp; rates'!AK$5:AK$5999,A200)</f>
        <v>-1.06618632339703E-2</v>
      </c>
      <c r="E201" s="17">
        <f ca="1">-INDEX('Flow probs &amp; rates'!AG$5:AG$5999,A200)-INDEX('Flow probs &amp; rates'!AI$5:AI$5999,A200)-INDEX('Flow probs &amp; rates'!AK$5:AK$5999,A200)</f>
        <v>-0.63350178163054927</v>
      </c>
      <c r="G201" s="12">
        <f t="shared" ca="1" si="37"/>
        <v>-1.06618632339703E-2</v>
      </c>
      <c r="H201" s="12">
        <f t="shared" ca="1" si="38"/>
        <v>-0.63350178163054927</v>
      </c>
      <c r="J201" s="17">
        <f ca="1">INDEX('Flow probs &amp; rates'!AK$5:AK$5999,A200)</f>
        <v>2.5882684500345299E-2</v>
      </c>
      <c r="K201" s="35"/>
      <c r="L201" s="12">
        <f t="shared" ca="1" si="42"/>
        <v>2.5882684500345299E-2</v>
      </c>
      <c r="N201" s="17">
        <f ca="1">INDEX('Flow probs &amp; rates'!AA$5:AA$5999,A200)</f>
        <v>1.9076670439046164E-2</v>
      </c>
      <c r="O201" s="35"/>
      <c r="P201" s="12">
        <f t="shared" ca="1" si="39"/>
        <v>1.9076670439046164E-2</v>
      </c>
      <c r="R201" s="17">
        <f ca="1">INDEX('Flow probs &amp; rates'!U$5:U$5999,A200)-INDEX('Flow probs &amp; rates'!AA$5:AA$5999,A200)</f>
        <v>-7.6909036113940767E-3</v>
      </c>
      <c r="S201" s="17">
        <f ca="1">1-INDEX('Flow probs &amp; rates'!W$5:W$5999,A200)-INDEX('Flow probs &amp; rates'!Y$5:Y$5999,A200)-INDEX('Flow probs &amp; rates'!AA$5:AA$5999,A200)</f>
        <v>0.52946842674784411</v>
      </c>
      <c r="T201" s="35"/>
      <c r="U201" s="12">
        <f t="shared" ca="1" si="40"/>
        <v>-7.6909036113940767E-3</v>
      </c>
      <c r="V201" s="12">
        <f t="shared" ca="1" si="41"/>
        <v>0.52946842674784411</v>
      </c>
      <c r="X201" s="35"/>
      <c r="Y201" s="12">
        <f ca="1"/>
        <v>7.6909036113940767E-3</v>
      </c>
      <c r="Z201" s="12">
        <f ca="1"/>
        <v>0.47053157325215589</v>
      </c>
      <c r="AB201" s="35"/>
      <c r="AC201" s="12">
        <f ca="1"/>
        <v>1.0858810403527847E-2</v>
      </c>
      <c r="AD201" s="12">
        <f ca="1"/>
        <v>0.49568544064752634</v>
      </c>
      <c r="AF201" s="35"/>
      <c r="AG201" s="12">
        <f>INDEX('Flow probs &amp; rates'!F$5:F$5999,A200)</f>
        <v>2.9512101083948677E-2</v>
      </c>
      <c r="AJ201" s="12">
        <f ca="1"/>
        <v>2.9773099703112295E-2</v>
      </c>
      <c r="AK201" s="12">
        <f ca="1"/>
        <v>2.9968055411957614E-2</v>
      </c>
      <c r="AM201" s="12">
        <f t="shared" si="43"/>
        <v>4.9353525854851921E-4</v>
      </c>
      <c r="AO201" s="12">
        <f t="shared" ca="1" si="44"/>
        <v>3.4086184016858742E-3</v>
      </c>
      <c r="AQ201" s="12">
        <f ca="1"/>
        <v>4.9354257007144754E-4</v>
      </c>
      <c r="AS201" s="30">
        <v>394</v>
      </c>
      <c r="AT201" s="70">
        <f t="shared" ref="AT201:AT264" ca="1" si="45">OFFSET(AM$8,AS197,0)</f>
        <v>4.8418556866347551E-4</v>
      </c>
      <c r="AU201" s="70">
        <f t="shared" ref="AU201:AU264" ca="1" si="46">OFFSET(AQ$8,AS197,0)</f>
        <v>4.8417163358505691E-4</v>
      </c>
      <c r="AV201" s="12">
        <f t="shared" ref="AV201:AV264" ca="1" si="47">OFFSET(AM$9,AS197,0)</f>
        <v>5.9363575363336613E-5</v>
      </c>
      <c r="AW201" s="12">
        <f t="shared" ref="AW201:AW264" ca="1" si="48">OFFSET(AQ$9,AS197,0)</f>
        <v>5.936289015758472E-5</v>
      </c>
    </row>
    <row r="202" spans="1:49" x14ac:dyDescent="0.35">
      <c r="A202" s="12">
        <v>100</v>
      </c>
      <c r="C202" s="35" t="str">
        <f>INDEX('Flow probs &amp; rates'!$A$5:$A$5999,$A202)</f>
        <v>1998,8</v>
      </c>
      <c r="D202" s="17">
        <f ca="1">-INDEX('Flow probs &amp; rates'!AE$5:AE$5999,A202)-INDEX('Flow probs &amp; rates'!AF$5:AF$5999,A202)-INDEX('Flow probs &amp; rates'!AJ$5:AJ$5999,A202)</f>
        <v>-5.0036540813034602E-2</v>
      </c>
      <c r="E202" s="17">
        <f ca="1">INDEX('Flow probs &amp; rates'!AG$5:AG$5999,A202)-INDEX('Flow probs &amp; rates'!AJ$5:AJ$5999,A202)</f>
        <v>0.35952381755738205</v>
      </c>
      <c r="G202" s="12">
        <f t="shared" ref="G202:G265" ca="1" si="49">D202</f>
        <v>-5.0036540813034602E-2</v>
      </c>
      <c r="H202" s="12">
        <f t="shared" ref="H202:H265" ca="1" si="50">E202</f>
        <v>0.35952381755738205</v>
      </c>
      <c r="J202" s="17">
        <f ca="1">INDEX('Flow probs &amp; rates'!AJ$5:AJ$5999,A202)</f>
        <v>2.0300177069802E-2</v>
      </c>
      <c r="K202" s="35" t="str">
        <f>INDEX('Flow probs &amp; rates'!$A$5:$A$5999,$A202)</f>
        <v>1998,8</v>
      </c>
      <c r="L202" s="12">
        <f t="shared" ca="1" si="42"/>
        <v>2.0300177069802E-2</v>
      </c>
      <c r="N202" s="17">
        <f ca="1">INDEX('Flow probs &amp; rates'!Z$5:Z$5999,A202)</f>
        <v>2.356687822944277E-2</v>
      </c>
      <c r="O202" s="35" t="str">
        <f>INDEX('Flow probs &amp; rates'!$A$5:$A$5999,$A202)</f>
        <v>1998,8</v>
      </c>
      <c r="P202" s="12">
        <f t="shared" ref="P202:P265" ca="1" si="51">N202</f>
        <v>2.356687822944277E-2</v>
      </c>
      <c r="R202" s="17">
        <f ca="1">1-INDEX('Flow probs &amp; rates'!U$5:U$5999,A202)-INDEX('Flow probs &amp; rates'!V$5:V$5999,A202)-INDEX('Flow probs &amp; rates'!Z$5:Z$5999,A202)</f>
        <v>0.94974088449230387</v>
      </c>
      <c r="S202" s="17">
        <f ca="1">INDEX('Flow probs &amp; rates'!W$5:W$5999,A202)-INDEX('Flow probs &amp; rates'!Z$5:Z$5999,A202)</f>
        <v>0.25976163851905876</v>
      </c>
      <c r="T202" s="35" t="str">
        <f>INDEX('Flow probs &amp; rates'!$A$5:$A$5999,$A202)</f>
        <v>1998,8</v>
      </c>
      <c r="U202" s="12">
        <f t="shared" ref="U202:U265" ca="1" si="52">R202</f>
        <v>0.94974088449230387</v>
      </c>
      <c r="V202" s="12">
        <f t="shared" ref="V202:V265" ca="1" si="53">S202</f>
        <v>0.25976163851905876</v>
      </c>
      <c r="X202" s="35" t="str">
        <f>INDEX('Flow probs &amp; rates'!$A$5:$A$5999,$A202)</f>
        <v>1998,8</v>
      </c>
      <c r="Y202" s="12">
        <f t="array" aca="1" ref="Y202:Z203" ca="1">$A$1:$B$2-U202:V203</f>
        <v>5.0259115507696128E-2</v>
      </c>
      <c r="Z202" s="12">
        <f ca="1"/>
        <v>-0.25976163851905876</v>
      </c>
      <c r="AB202" s="35" t="str">
        <f>INDEX('Flow probs &amp; rates'!$A$5:$A$5999,$A202)</f>
        <v>1998,8</v>
      </c>
      <c r="AC202" s="12">
        <f t="array" aca="1" ref="AC202:AD203" ca="1">MMULT(Y202:Z203,MMULT(U200:V201,MINVERSE(Y200:Z201)))</f>
        <v>1.0006791065194982</v>
      </c>
      <c r="AD202" s="12">
        <f ca="1"/>
        <v>0.29274708996935495</v>
      </c>
      <c r="AF202" s="35" t="str">
        <f>INDEX('Flow probs &amp; rates'!$A$5:$A$5999,$A202)</f>
        <v>1998,8</v>
      </c>
      <c r="AG202" s="12">
        <f>INDEX('Flow probs &amp; rates'!E$5:E$5999,A202)</f>
        <v>0.63994616892425615</v>
      </c>
      <c r="AI202" s="32" t="s">
        <v>559</v>
      </c>
      <c r="AJ202" s="12">
        <f t="array" aca="1" ref="AJ202:AJ203" ca="1">MMULT(U202:V203,AG202:AG203)+P202:P203</f>
        <v>0.63921802917484294</v>
      </c>
      <c r="AK202" s="12">
        <f t="array" aca="1" ref="AK202:AK203" ca="1">MMULT(-1*MINVERSE(G202:H203),L202:L203)</f>
        <v>0.63087284385389797</v>
      </c>
      <c r="AM202" s="12">
        <f t="shared" si="43"/>
        <v>-9.7936023889255708E-4</v>
      </c>
      <c r="AO202" s="12">
        <f t="shared" ca="1" si="44"/>
        <v>-1.6093624716950305E-2</v>
      </c>
      <c r="AQ202" s="12">
        <f t="array" aca="1" ref="AQ202:AQ203" ca="1">MMULT(Y202:Z203,AO202:AO203)+MMULT(AC202:AD203,AM200:AM201)</f>
        <v>-9.7936788291648458E-4</v>
      </c>
      <c r="AS202" s="30">
        <v>396</v>
      </c>
      <c r="AT202" s="70">
        <f t="shared" ca="1" si="45"/>
        <v>-1.3242465234010181E-3</v>
      </c>
      <c r="AU202" s="70">
        <f t="shared" ca="1" si="46"/>
        <v>-1.3242270216504363E-3</v>
      </c>
      <c r="AV202" s="12">
        <f t="shared" ca="1" si="47"/>
        <v>7.2788466689763937E-4</v>
      </c>
      <c r="AW202" s="12">
        <f t="shared" ca="1" si="48"/>
        <v>7.2788812923763708E-4</v>
      </c>
    </row>
    <row r="203" spans="1:49" x14ac:dyDescent="0.35">
      <c r="C203" s="35"/>
      <c r="D203" s="17">
        <f ca="1">INDEX('Flow probs &amp; rates'!AE$5:AE$5999,A202)-INDEX('Flow probs &amp; rates'!AK$5:AK$5999,A202)</f>
        <v>-1.0211874797349599E-2</v>
      </c>
      <c r="E203" s="17">
        <f ca="1">-INDEX('Flow probs &amp; rates'!AG$5:AG$5999,A202)-INDEX('Flow probs &amp; rates'!AI$5:AI$5999,A202)-INDEX('Flow probs &amp; rates'!AK$5:AK$5999,A202)</f>
        <v>-0.62638882596952117</v>
      </c>
      <c r="G203" s="12">
        <f t="shared" ca="1" si="49"/>
        <v>-1.0211874797349599E-2</v>
      </c>
      <c r="H203" s="12">
        <f t="shared" ca="1" si="50"/>
        <v>-0.62638882596952117</v>
      </c>
      <c r="J203" s="17">
        <f ca="1">INDEX('Flow probs &amp; rates'!AK$5:AK$5999,A202)</f>
        <v>2.6071749960587198E-2</v>
      </c>
      <c r="K203" s="35"/>
      <c r="L203" s="12">
        <f t="shared" ref="L203:L266" ca="1" si="54">J203</f>
        <v>2.6071749960587198E-2</v>
      </c>
      <c r="N203" s="17">
        <f ca="1">INDEX('Flow probs &amp; rates'!AA$5:AA$5999,A202)</f>
        <v>1.9279350065738207E-2</v>
      </c>
      <c r="O203" s="35"/>
      <c r="P203" s="12">
        <f t="shared" ca="1" si="51"/>
        <v>1.9279350065738207E-2</v>
      </c>
      <c r="R203" s="17">
        <f ca="1">INDEX('Flow probs &amp; rates'!U$5:U$5999,A202)-INDEX('Flow probs &amp; rates'!AA$5:AA$5999,A202)</f>
        <v>-7.3783369738864776E-3</v>
      </c>
      <c r="S203" s="17">
        <f ca="1">1-INDEX('Flow probs &amp; rates'!W$5:W$5999,A202)-INDEX('Flow probs &amp; rates'!Y$5:Y$5999,A202)-INDEX('Flow probs &amp; rates'!AA$5:AA$5999,A202)</f>
        <v>0.5333184015331458</v>
      </c>
      <c r="T203" s="35"/>
      <c r="U203" s="12">
        <f t="shared" ca="1" si="52"/>
        <v>-7.3783369738864776E-3</v>
      </c>
      <c r="V203" s="12">
        <f t="shared" ca="1" si="53"/>
        <v>0.5333184015331458</v>
      </c>
      <c r="X203" s="35"/>
      <c r="Y203" s="12">
        <f ca="1"/>
        <v>7.3783369738864776E-3</v>
      </c>
      <c r="Z203" s="12">
        <f ca="1"/>
        <v>0.4666815984668542</v>
      </c>
      <c r="AB203" s="35"/>
      <c r="AC203" s="12">
        <f ca="1"/>
        <v>-1.219174146144214E-2</v>
      </c>
      <c r="AD203" s="12">
        <f ca="1"/>
        <v>0.52245665216297099</v>
      </c>
      <c r="AF203" s="35"/>
      <c r="AG203" s="12">
        <f>INDEX('Flow probs &amp; rates'!F$5:F$5999,A202)</f>
        <v>3.0289732112382124E-2</v>
      </c>
      <c r="AJ203" s="12">
        <f ca="1"/>
        <v>3.0711683099310196E-2</v>
      </c>
      <c r="AK203" s="12">
        <f ca="1"/>
        <v>3.1337333381899174E-2</v>
      </c>
      <c r="AM203" s="12">
        <f t="shared" si="43"/>
        <v>7.7763102843344742E-4</v>
      </c>
      <c r="AO203" s="12">
        <f t="shared" ca="1" si="44"/>
        <v>1.3692779699415597E-3</v>
      </c>
      <c r="AQ203" s="12">
        <f ca="1"/>
        <v>7.7762769931111631E-4</v>
      </c>
      <c r="AS203" s="30">
        <v>398</v>
      </c>
      <c r="AT203" s="70">
        <f t="shared" ca="1" si="45"/>
        <v>1.144859388144015E-3</v>
      </c>
      <c r="AU203" s="70">
        <f t="shared" ca="1" si="46"/>
        <v>1.1448195332979135E-3</v>
      </c>
      <c r="AV203" s="12">
        <f t="shared" ca="1" si="47"/>
        <v>-4.0142210812038615E-4</v>
      </c>
      <c r="AW203" s="12">
        <f t="shared" ca="1" si="48"/>
        <v>-4.0143117705332534E-4</v>
      </c>
    </row>
    <row r="204" spans="1:49" x14ac:dyDescent="0.35">
      <c r="A204" s="12">
        <v>101</v>
      </c>
      <c r="C204" s="35" t="str">
        <f>INDEX('Flow probs &amp; rates'!$A$5:$A$5999,$A204)</f>
        <v>1998,9</v>
      </c>
      <c r="D204" s="17">
        <f ca="1">-INDEX('Flow probs &amp; rates'!AE$5:AE$5999,A204)-INDEX('Flow probs &amp; rates'!AF$5:AF$5999,A204)-INDEX('Flow probs &amp; rates'!AJ$5:AJ$5999,A204)</f>
        <v>-5.3516075416674108E-2</v>
      </c>
      <c r="E204" s="17">
        <f ca="1">INDEX('Flow probs &amp; rates'!AG$5:AG$5999,A204)-INDEX('Flow probs &amp; rates'!AJ$5:AJ$5999,A204)</f>
        <v>0.35875894807026332</v>
      </c>
      <c r="G204" s="12">
        <f t="shared" ca="1" si="49"/>
        <v>-5.3516075416674108E-2</v>
      </c>
      <c r="H204" s="12">
        <f t="shared" ca="1" si="50"/>
        <v>0.35875894807026332</v>
      </c>
      <c r="J204" s="17">
        <f ca="1">INDEX('Flow probs &amp; rates'!AJ$5:AJ$5999,A204)</f>
        <v>2.3176509805128701E-2</v>
      </c>
      <c r="K204" s="35" t="str">
        <f>INDEX('Flow probs &amp; rates'!$A$5:$A$5999,$A204)</f>
        <v>1998,9</v>
      </c>
      <c r="L204" s="12">
        <f t="shared" ca="1" si="54"/>
        <v>2.3176509805128701E-2</v>
      </c>
      <c r="N204" s="17">
        <f ca="1">INDEX('Flow probs &amp; rates'!Z$5:Z$5999,A204)</f>
        <v>2.6266592148599728E-2</v>
      </c>
      <c r="O204" s="35" t="str">
        <f>INDEX('Flow probs &amp; rates'!$A$5:$A$5999,$A204)</f>
        <v>1998,9</v>
      </c>
      <c r="P204" s="12">
        <f t="shared" ca="1" si="51"/>
        <v>2.6266592148599728E-2</v>
      </c>
      <c r="R204" s="17">
        <f ca="1">1-INDEX('Flow probs &amp; rates'!U$5:U$5999,A204)-INDEX('Flow probs &amp; rates'!V$5:V$5999,A204)-INDEX('Flow probs &amp; rates'!Z$5:Z$5999,A204)</f>
        <v>0.94655201422548674</v>
      </c>
      <c r="S204" s="17">
        <f ca="1">INDEX('Flow probs &amp; rates'!W$5:W$5999,A204)-INDEX('Flow probs &amp; rates'!Z$5:Z$5999,A204)</f>
        <v>0.25677662412476199</v>
      </c>
      <c r="T204" s="35" t="str">
        <f>INDEX('Flow probs &amp; rates'!$A$5:$A$5999,$A204)</f>
        <v>1998,9</v>
      </c>
      <c r="U204" s="12">
        <f t="shared" ca="1" si="52"/>
        <v>0.94655201422548674</v>
      </c>
      <c r="V204" s="12">
        <f t="shared" ca="1" si="53"/>
        <v>0.25677662412476199</v>
      </c>
      <c r="X204" s="35" t="str">
        <f>INDEX('Flow probs &amp; rates'!$A$5:$A$5999,$A204)</f>
        <v>1998,9</v>
      </c>
      <c r="Y204" s="12">
        <f t="array" aca="1" ref="Y204:Z205" ca="1">$A$1:$B$2-U204:V205</f>
        <v>5.3447985774513262E-2</v>
      </c>
      <c r="Z204" s="12">
        <f ca="1"/>
        <v>-0.25677662412476199</v>
      </c>
      <c r="AB204" s="35" t="str">
        <f>INDEX('Flow probs &amp; rates'!$A$5:$A$5999,$A204)</f>
        <v>1998,9</v>
      </c>
      <c r="AC204" s="12">
        <f t="array" aca="1" ref="AC204:AD205" ca="1">MMULT(Y204:Z205,MMULT(U202:V203,MINVERSE(Y202:Z203)))</f>
        <v>1.0043395351080282</v>
      </c>
      <c r="AD204" s="12">
        <f ca="1"/>
        <v>0.29533823778988316</v>
      </c>
      <c r="AF204" s="35" t="str">
        <f>INDEX('Flow probs &amp; rates'!$A$5:$A$5999,$A204)</f>
        <v>1998,9</v>
      </c>
      <c r="AG204" s="12">
        <f>INDEX('Flow probs &amp; rates'!E$5:E$5999,A204)</f>
        <v>0.63978662249719886</v>
      </c>
      <c r="AI204" s="32" t="s">
        <v>560</v>
      </c>
      <c r="AJ204" s="12">
        <f t="array" aca="1" ref="AJ204:AJ205" ca="1">MMULT(U204:V205,AG204:AG205)+P204:P205</f>
        <v>0.63968742503511911</v>
      </c>
      <c r="AK204" s="12">
        <f t="array" aca="1" ref="AK204:AK205" ca="1">MMULT(-1*MINVERSE(G204:H205),L204:L205)</f>
        <v>0.63906108126873873</v>
      </c>
      <c r="AM204" s="12">
        <f t="shared" si="43"/>
        <v>-1.5954642705728883E-4</v>
      </c>
      <c r="AO204" s="12">
        <f t="shared" ca="1" si="44"/>
        <v>8.18823741484076E-3</v>
      </c>
      <c r="AQ204" s="12">
        <f t="array" aca="1" ref="AQ204:AQ205" ca="1">MMULT(Y204:Z205,AO204:AO205)+MMULT(AC204:AD205,AM202:AM203)</f>
        <v>-1.5954253499447953E-4</v>
      </c>
      <c r="AS204" s="30">
        <v>400</v>
      </c>
      <c r="AT204" s="70">
        <f t="shared" ca="1" si="45"/>
        <v>1.34972788793708E-4</v>
      </c>
      <c r="AU204" s="70">
        <f t="shared" ca="1" si="46"/>
        <v>1.3497538359776647E-4</v>
      </c>
      <c r="AV204" s="12">
        <f t="shared" ca="1" si="47"/>
        <v>-1.0975442753769875E-3</v>
      </c>
      <c r="AW204" s="12">
        <f t="shared" ca="1" si="48"/>
        <v>-1.0975454977644001E-3</v>
      </c>
    </row>
    <row r="205" spans="1:49" x14ac:dyDescent="0.35">
      <c r="C205" s="35"/>
      <c r="D205" s="17">
        <f ca="1">INDEX('Flow probs &amp; rates'!AE$5:AE$5999,A204)-INDEX('Flow probs &amp; rates'!AK$5:AK$5999,A204)</f>
        <v>-9.4938088216058973E-3</v>
      </c>
      <c r="E205" s="17">
        <f ca="1">-INDEX('Flow probs &amp; rates'!AG$5:AG$5999,A204)-INDEX('Flow probs &amp; rates'!AI$5:AI$5999,A204)-INDEX('Flow probs &amp; rates'!AK$5:AK$5999,A204)</f>
        <v>-0.64313545033304242</v>
      </c>
      <c r="G205" s="12">
        <f t="shared" ca="1" si="49"/>
        <v>-9.4938088216058973E-3</v>
      </c>
      <c r="H205" s="12">
        <f t="shared" ca="1" si="50"/>
        <v>-0.64313545033304242</v>
      </c>
      <c r="J205" s="17">
        <f ca="1">INDEX('Flow probs &amp; rates'!AK$5:AK$5999,A204)</f>
        <v>2.5828648149837399E-2</v>
      </c>
      <c r="K205" s="35"/>
      <c r="L205" s="12">
        <f t="shared" ca="1" si="54"/>
        <v>2.5828648149837399E-2</v>
      </c>
      <c r="N205" s="17">
        <f ca="1">INDEX('Flow probs &amp; rates'!AA$5:AA$5999,A204)</f>
        <v>1.8951859294802285E-2</v>
      </c>
      <c r="O205" s="35"/>
      <c r="P205" s="12">
        <f t="shared" ca="1" si="51"/>
        <v>1.8951859294802285E-2</v>
      </c>
      <c r="R205" s="17">
        <f ca="1">INDEX('Flow probs &amp; rates'!U$5:U$5999,A204)-INDEX('Flow probs &amp; rates'!AA$5:AA$5999,A204)</f>
        <v>-6.7951522321046381E-3</v>
      </c>
      <c r="S205" s="17">
        <f ca="1">1-INDEX('Flow probs &amp; rates'!W$5:W$5999,A204)-INDEX('Flow probs &amp; rates'!Y$5:Y$5999,A204)-INDEX('Flow probs &amp; rates'!AA$5:AA$5999,A204)</f>
        <v>0.52454145193761648</v>
      </c>
      <c r="T205" s="35"/>
      <c r="U205" s="12">
        <f t="shared" ca="1" si="52"/>
        <v>-6.7951522321046381E-3</v>
      </c>
      <c r="V205" s="12">
        <f t="shared" ca="1" si="53"/>
        <v>0.52454145193761648</v>
      </c>
      <c r="X205" s="35"/>
      <c r="Y205" s="12">
        <f ca="1"/>
        <v>6.7951522321046381E-3</v>
      </c>
      <c r="Z205" s="12">
        <f ca="1"/>
        <v>0.47545854806238352</v>
      </c>
      <c r="AB205" s="35"/>
      <c r="AC205" s="12">
        <f ca="1"/>
        <v>-2.0074594721703504E-2</v>
      </c>
      <c r="AD205" s="12">
        <f ca="1"/>
        <v>0.53595707208058618</v>
      </c>
      <c r="AF205" s="35"/>
      <c r="AG205" s="12">
        <f>INDEX('Flow probs &amp; rates'!F$5:F$5999,A204)</f>
        <v>3.0491547717640181E-2</v>
      </c>
      <c r="AJ205" s="12">
        <f ca="1"/>
        <v>3.0598492510505851E-2</v>
      </c>
      <c r="AK205" s="12">
        <f ca="1"/>
        <v>3.0726846745440482E-2</v>
      </c>
      <c r="AM205" s="12">
        <f t="shared" si="43"/>
        <v>2.018156052580565E-4</v>
      </c>
      <c r="AO205" s="12">
        <f t="shared" ca="1" si="44"/>
        <v>-6.1048663645869167E-4</v>
      </c>
      <c r="AQ205" s="12">
        <f ca="1"/>
        <v>2.0181633900484455E-4</v>
      </c>
      <c r="AS205" s="30">
        <v>402</v>
      </c>
      <c r="AT205" s="70">
        <f t="shared" ca="1" si="45"/>
        <v>1.4690602339556547E-3</v>
      </c>
      <c r="AU205" s="70">
        <f t="shared" ca="1" si="46"/>
        <v>1.4690979093023311E-3</v>
      </c>
      <c r="AV205" s="12">
        <f t="shared" ca="1" si="47"/>
        <v>-5.5574315349953343E-4</v>
      </c>
      <c r="AW205" s="12">
        <f t="shared" ca="1" si="48"/>
        <v>-5.5573277577951493E-4</v>
      </c>
    </row>
    <row r="206" spans="1:49" x14ac:dyDescent="0.35">
      <c r="A206" s="12">
        <v>102</v>
      </c>
      <c r="C206" s="35" t="str">
        <f>INDEX('Flow probs &amp; rates'!$A$5:$A$5999,$A206)</f>
        <v>1998,10</v>
      </c>
      <c r="D206" s="17">
        <f ca="1">-INDEX('Flow probs &amp; rates'!AE$5:AE$5999,A206)-INDEX('Flow probs &amp; rates'!AF$5:AF$5999,A206)-INDEX('Flow probs &amp; rates'!AJ$5:AJ$5999,A206)</f>
        <v>-5.3657872450899702E-2</v>
      </c>
      <c r="E206" s="17">
        <f ca="1">INDEX('Flow probs &amp; rates'!AG$5:AG$5999,A206)-INDEX('Flow probs &amp; rates'!AJ$5:AJ$5999,A206)</f>
        <v>0.36432672615191242</v>
      </c>
      <c r="G206" s="12">
        <f t="shared" ca="1" si="49"/>
        <v>-5.3657872450899702E-2</v>
      </c>
      <c r="H206" s="12">
        <f t="shared" ca="1" si="50"/>
        <v>0.36432672615191242</v>
      </c>
      <c r="J206" s="17">
        <f ca="1">INDEX('Flow probs &amp; rates'!AJ$5:AJ$5999,A206)</f>
        <v>2.2942903123758601E-2</v>
      </c>
      <c r="K206" s="35" t="str">
        <f>INDEX('Flow probs &amp; rates'!$A$5:$A$5999,$A206)</f>
        <v>1998,10</v>
      </c>
      <c r="L206" s="12">
        <f t="shared" ca="1" si="54"/>
        <v>2.2942903123758601E-2</v>
      </c>
      <c r="N206" s="17">
        <f ca="1">INDEX('Flow probs &amp; rates'!Z$5:Z$5999,A206)</f>
        <v>2.605138982364822E-2</v>
      </c>
      <c r="O206" s="35" t="str">
        <f>INDEX('Flow probs &amp; rates'!$A$5:$A$5999,$A206)</f>
        <v>1998,10</v>
      </c>
      <c r="P206" s="12">
        <f t="shared" ca="1" si="51"/>
        <v>2.605138982364822E-2</v>
      </c>
      <c r="R206" s="17">
        <f ca="1">1-INDEX('Flow probs &amp; rates'!U$5:U$5999,A206)-INDEX('Flow probs &amp; rates'!V$5:V$5999,A206)-INDEX('Flow probs &amp; rates'!Z$5:Z$5999,A206)</f>
        <v>0.94637026108715816</v>
      </c>
      <c r="S206" s="17">
        <f ca="1">INDEX('Flow probs &amp; rates'!W$5:W$5999,A206)-INDEX('Flow probs &amp; rates'!Z$5:Z$5999,A206)</f>
        <v>0.25929537464554886</v>
      </c>
      <c r="T206" s="35" t="str">
        <f>INDEX('Flow probs &amp; rates'!$A$5:$A$5999,$A206)</f>
        <v>1998,10</v>
      </c>
      <c r="U206" s="12">
        <f t="shared" ca="1" si="52"/>
        <v>0.94637026108715816</v>
      </c>
      <c r="V206" s="12">
        <f t="shared" ca="1" si="53"/>
        <v>0.25929537464554886</v>
      </c>
      <c r="X206" s="35" t="str">
        <f>INDEX('Flow probs &amp; rates'!$A$5:$A$5999,$A206)</f>
        <v>1998,10</v>
      </c>
      <c r="Y206" s="12">
        <f t="array" aca="1" ref="Y206:Z207" ca="1">$A$1:$B$2-U206:V207</f>
        <v>5.362973891284184E-2</v>
      </c>
      <c r="Z206" s="12">
        <f ca="1"/>
        <v>-0.25929537464554886</v>
      </c>
      <c r="AB206" s="35" t="str">
        <f>INDEX('Flow probs &amp; rates'!$A$5:$A$5999,$A206)</f>
        <v>1998,10</v>
      </c>
      <c r="AC206" s="12">
        <f t="array" aca="1" ref="AC206:AD207" ca="1">MMULT(Y206:Z207,MMULT(U204:V205,MINVERSE(Y204:Z205)))</f>
        <v>0.95018256916678723</v>
      </c>
      <c r="AD206" s="12">
        <f ca="1"/>
        <v>0.25605673496128739</v>
      </c>
      <c r="AF206" s="35" t="str">
        <f>INDEX('Flow probs &amp; rates'!$A$5:$A$5999,$A206)</f>
        <v>1998,10</v>
      </c>
      <c r="AG206" s="12">
        <f>INDEX('Flow probs &amp; rates'!E$5:E$5999,A206)</f>
        <v>0.63943274008536155</v>
      </c>
      <c r="AI206" s="32" t="s">
        <v>561</v>
      </c>
      <c r="AJ206" s="12">
        <f t="array" aca="1" ref="AJ206:AJ207" ca="1">MMULT(U206:V207,AG206:AG207)+P206:P207</f>
        <v>0.63898884194370209</v>
      </c>
      <c r="AK206" s="12">
        <f t="array" aca="1" ref="AK206:AK207" ca="1">MMULT(-1*MINVERSE(G206:H207),L206:L207)</f>
        <v>0.62967201254372585</v>
      </c>
      <c r="AM206" s="12">
        <f t="shared" si="43"/>
        <v>-3.5388241183731406E-4</v>
      </c>
      <c r="AO206" s="12">
        <f t="shared" ca="1" si="44"/>
        <v>-9.3890687250128835E-3</v>
      </c>
      <c r="AQ206" s="12">
        <f t="array" aca="1" ref="AQ206:AQ207" ca="1">MMULT(Y206:Z207,AO206:AO207)+MMULT(AC206:AD207,AM204:AM205)</f>
        <v>-3.538909009136341E-4</v>
      </c>
      <c r="AS206" s="30">
        <v>404</v>
      </c>
      <c r="AT206" s="70">
        <f t="shared" ca="1" si="45"/>
        <v>3.2396152516100951E-4</v>
      </c>
      <c r="AU206" s="70">
        <f t="shared" ca="1" si="46"/>
        <v>3.2393598653883253E-4</v>
      </c>
      <c r="AV206" s="12">
        <f t="shared" ca="1" si="47"/>
        <v>6.0139397144807344E-4</v>
      </c>
      <c r="AW206" s="12">
        <f t="shared" ca="1" si="48"/>
        <v>6.0138991725534061E-4</v>
      </c>
    </row>
    <row r="207" spans="1:49" x14ac:dyDescent="0.35">
      <c r="C207" s="35"/>
      <c r="D207" s="17">
        <f ca="1">INDEX('Flow probs &amp; rates'!AE$5:AE$5999,A206)-INDEX('Flow probs &amp; rates'!AK$5:AK$5999,A206)</f>
        <v>-9.7114863020896988E-3</v>
      </c>
      <c r="E207" s="17">
        <f ca="1">-INDEX('Flow probs &amp; rates'!AG$5:AG$5999,A206)-INDEX('Flow probs &amp; rates'!AI$5:AI$5999,A206)-INDEX('Flow probs &amp; rates'!AK$5:AK$5999,A206)</f>
        <v>-0.65543929213292684</v>
      </c>
      <c r="G207" s="12">
        <f t="shared" ca="1" si="49"/>
        <v>-9.7114863020896988E-3</v>
      </c>
      <c r="H207" s="12">
        <f t="shared" ca="1" si="50"/>
        <v>-0.65543929213292684</v>
      </c>
      <c r="J207" s="17">
        <f ca="1">INDEX('Flow probs &amp; rates'!AK$5:AK$5999,A206)</f>
        <v>2.5623792206010899E-2</v>
      </c>
      <c r="K207" s="35"/>
      <c r="L207" s="12">
        <f t="shared" ca="1" si="54"/>
        <v>2.5623792206010899E-2</v>
      </c>
      <c r="N207" s="17">
        <f ca="1">INDEX('Flow probs &amp; rates'!AA$5:AA$5999,A206)</f>
        <v>1.8696408799127644E-2</v>
      </c>
      <c r="O207" s="35"/>
      <c r="P207" s="12">
        <f t="shared" ca="1" si="51"/>
        <v>1.8696408799127644E-2</v>
      </c>
      <c r="R207" s="17">
        <f ca="1">INDEX('Flow probs &amp; rates'!U$5:U$5999,A206)-INDEX('Flow probs &amp; rates'!AA$5:AA$5999,A206)</f>
        <v>-6.9120783140659836E-3</v>
      </c>
      <c r="S207" s="17">
        <f ca="1">1-INDEX('Flow probs &amp; rates'!W$5:W$5999,A206)-INDEX('Flow probs &amp; rates'!Y$5:Y$5999,A206)-INDEX('Flow probs &amp; rates'!AA$5:AA$5999,A206)</f>
        <v>0.51807950439649075</v>
      </c>
      <c r="T207" s="35"/>
      <c r="U207" s="12">
        <f t="shared" ca="1" si="52"/>
        <v>-6.9120783140659836E-3</v>
      </c>
      <c r="V207" s="12">
        <f t="shared" ca="1" si="53"/>
        <v>0.51807950439649075</v>
      </c>
      <c r="X207" s="35"/>
      <c r="Y207" s="12">
        <f ca="1"/>
        <v>6.9120783140659836E-3</v>
      </c>
      <c r="Z207" s="12">
        <f ca="1"/>
        <v>0.48192049560350925</v>
      </c>
      <c r="AB207" s="35"/>
      <c r="AC207" s="12">
        <f ca="1"/>
        <v>-6.4818566935947036E-3</v>
      </c>
      <c r="AD207" s="12">
        <f ca="1"/>
        <v>0.53190283015904183</v>
      </c>
      <c r="AF207" s="35"/>
      <c r="AG207" s="12">
        <f>INDEX('Flow probs &amp; rates'!F$5:F$5999,A206)</f>
        <v>3.0071199489972212E-2</v>
      </c>
      <c r="AJ207" s="12">
        <f ca="1"/>
        <v>2.9855871751452635E-2</v>
      </c>
      <c r="AK207" s="12">
        <f ca="1"/>
        <v>2.976437530606079E-2</v>
      </c>
      <c r="AM207" s="12">
        <f t="shared" si="43"/>
        <v>-4.2034822766796875E-4</v>
      </c>
      <c r="AO207" s="12">
        <f t="shared" ca="1" si="44"/>
        <v>-9.6247143937969182E-4</v>
      </c>
      <c r="AQ207" s="12">
        <f ca="1"/>
        <v>-4.2035224271033997E-4</v>
      </c>
      <c r="AS207" s="30">
        <v>406</v>
      </c>
      <c r="AT207" s="70">
        <f t="shared" ca="1" si="45"/>
        <v>1.3363175070183475E-3</v>
      </c>
      <c r="AU207" s="70">
        <f t="shared" ca="1" si="46"/>
        <v>1.3363775787860674E-3</v>
      </c>
      <c r="AV207" s="12">
        <f t="shared" ca="1" si="47"/>
        <v>-5.0440572782753379E-4</v>
      </c>
      <c r="AW207" s="12">
        <f t="shared" ca="1" si="48"/>
        <v>-5.0439307159667825E-4</v>
      </c>
    </row>
    <row r="208" spans="1:49" x14ac:dyDescent="0.35">
      <c r="A208" s="12">
        <v>103</v>
      </c>
      <c r="C208" s="35" t="str">
        <f>INDEX('Flow probs &amp; rates'!$A$5:$A$5999,$A208)</f>
        <v>1998,11</v>
      </c>
      <c r="D208" s="17">
        <f ca="1">-INDEX('Flow probs &amp; rates'!AE$5:AE$5999,A208)-INDEX('Flow probs &amp; rates'!AF$5:AF$5999,A208)-INDEX('Flow probs &amp; rates'!AJ$5:AJ$5999,A208)</f>
        <v>-5.3404806923822899E-2</v>
      </c>
      <c r="E208" s="17">
        <f ca="1">INDEX('Flow probs &amp; rates'!AG$5:AG$5999,A208)-INDEX('Flow probs &amp; rates'!AJ$5:AJ$5999,A208)</f>
        <v>0.36953326530962299</v>
      </c>
      <c r="G208" s="12">
        <f t="shared" ca="1" si="49"/>
        <v>-5.3404806923822899E-2</v>
      </c>
      <c r="H208" s="12">
        <f t="shared" ca="1" si="50"/>
        <v>0.36953326530962299</v>
      </c>
      <c r="J208" s="17">
        <f ca="1">INDEX('Flow probs &amp; rates'!AJ$5:AJ$5999,A208)</f>
        <v>2.5193903556486E-2</v>
      </c>
      <c r="K208" s="35" t="str">
        <f>INDEX('Flow probs &amp; rates'!$A$5:$A$5999,$A208)</f>
        <v>1998,11</v>
      </c>
      <c r="L208" s="12">
        <f t="shared" ca="1" si="54"/>
        <v>2.5193903556486E-2</v>
      </c>
      <c r="N208" s="17">
        <f ca="1">INDEX('Flow probs &amp; rates'!Z$5:Z$5999,A208)</f>
        <v>2.88266809429721E-2</v>
      </c>
      <c r="O208" s="35" t="str">
        <f>INDEX('Flow probs &amp; rates'!$A$5:$A$5999,$A208)</f>
        <v>1998,11</v>
      </c>
      <c r="P208" s="12">
        <f t="shared" ca="1" si="51"/>
        <v>2.88266809429721E-2</v>
      </c>
      <c r="R208" s="17">
        <f ca="1">1-INDEX('Flow probs &amp; rates'!U$5:U$5999,A208)-INDEX('Flow probs &amp; rates'!V$5:V$5999,A208)-INDEX('Flow probs &amp; rates'!Z$5:Z$5999,A208)</f>
        <v>0.94602378149240052</v>
      </c>
      <c r="S208" s="17">
        <f ca="1">INDEX('Flow probs &amp; rates'!W$5:W$5999,A208)-INDEX('Flow probs &amp; rates'!Z$5:Z$5999,A208)</f>
        <v>0.26274406743058665</v>
      </c>
      <c r="T208" s="35" t="str">
        <f>INDEX('Flow probs &amp; rates'!$A$5:$A$5999,$A208)</f>
        <v>1998,11</v>
      </c>
      <c r="U208" s="12">
        <f t="shared" ca="1" si="52"/>
        <v>0.94602378149240052</v>
      </c>
      <c r="V208" s="12">
        <f t="shared" ca="1" si="53"/>
        <v>0.26274406743058665</v>
      </c>
      <c r="X208" s="35" t="str">
        <f>INDEX('Flow probs &amp; rates'!$A$5:$A$5999,$A208)</f>
        <v>1998,11</v>
      </c>
      <c r="Y208" s="12">
        <f t="array" aca="1" ref="Y208:Z209" ca="1">$A$1:$B$2-U208:V209</f>
        <v>5.3976218507599483E-2</v>
      </c>
      <c r="Z208" s="12">
        <f ca="1"/>
        <v>-0.26274406743058665</v>
      </c>
      <c r="AB208" s="35" t="str">
        <f>INDEX('Flow probs &amp; rates'!$A$5:$A$5999,$A208)</f>
        <v>1998,11</v>
      </c>
      <c r="AC208" s="12">
        <f t="array" aca="1" ref="AC208:AD209" ca="1">MMULT(Y208:Z209,MMULT(U206:V207,MINVERSE(Y206:Z207)))</f>
        <v>0.95292791444408564</v>
      </c>
      <c r="AD208" s="12">
        <f ca="1"/>
        <v>0.25930266358937631</v>
      </c>
      <c r="AF208" s="35" t="str">
        <f>INDEX('Flow probs &amp; rates'!$A$5:$A$5999,$A208)</f>
        <v>1998,11</v>
      </c>
      <c r="AG208" s="12">
        <f>INDEX('Flow probs &amp; rates'!E$5:E$5999,A208)</f>
        <v>0.64164628899508502</v>
      </c>
      <c r="AI208" s="32" t="s">
        <v>562</v>
      </c>
      <c r="AJ208" s="12">
        <f t="array" aca="1" ref="AJ208:AJ209" ca="1">MMULT(U208:V209,AG208:AG209)+P208:P209</f>
        <v>0.64388646465056754</v>
      </c>
      <c r="AK208" s="12">
        <f t="array" aca="1" ref="AK208:AK209" ca="1">MMULT(-1*MINVERSE(G208:H209),L208:L209)</f>
        <v>0.68189736549808744</v>
      </c>
      <c r="AM208" s="12">
        <f t="shared" si="43"/>
        <v>2.2135489097234728E-3</v>
      </c>
      <c r="AO208" s="12">
        <f t="shared" ca="1" si="44"/>
        <v>5.2225352954361592E-2</v>
      </c>
      <c r="AQ208" s="12">
        <f t="array" aca="1" ref="AQ208:AQ209" ca="1">MMULT(Y208:Z209,AO208:AO209)+MMULT(AC208:AD209,AM206:AM207)</f>
        <v>2.2136034468557362E-3</v>
      </c>
      <c r="AS208" s="30">
        <v>408</v>
      </c>
      <c r="AT208" s="70">
        <f t="shared" ca="1" si="45"/>
        <v>-1.2391937235319839E-3</v>
      </c>
      <c r="AU208" s="70">
        <f t="shared" ca="1" si="46"/>
        <v>-1.2392280851930152E-3</v>
      </c>
      <c r="AV208" s="12">
        <f t="shared" ca="1" si="47"/>
        <v>1.4657389070712665E-3</v>
      </c>
      <c r="AW208" s="12">
        <f t="shared" ca="1" si="48"/>
        <v>1.4657234159718056E-3</v>
      </c>
    </row>
    <row r="209" spans="1:49" x14ac:dyDescent="0.35">
      <c r="C209" s="35"/>
      <c r="D209" s="17">
        <f ca="1">INDEX('Flow probs &amp; rates'!AE$5:AE$5999,A208)-INDEX('Flow probs &amp; rates'!AK$5:AK$5999,A208)</f>
        <v>-1.3634972809178698E-2</v>
      </c>
      <c r="E209" s="17">
        <f ca="1">-INDEX('Flow probs &amp; rates'!AG$5:AG$5999,A208)-INDEX('Flow probs &amp; rates'!AI$5:AI$5999,A208)-INDEX('Flow probs &amp; rates'!AK$5:AK$5999,A208)</f>
        <v>-0.65736849307021994</v>
      </c>
      <c r="G209" s="12">
        <f t="shared" ca="1" si="49"/>
        <v>-1.3634972809178698E-2</v>
      </c>
      <c r="H209" s="12">
        <f t="shared" ca="1" si="50"/>
        <v>-0.65736849307021994</v>
      </c>
      <c r="J209" s="17">
        <f ca="1">INDEX('Flow probs &amp; rates'!AK$5:AK$5999,A208)</f>
        <v>2.9261876819892899E-2</v>
      </c>
      <c r="K209" s="35"/>
      <c r="L209" s="12">
        <f t="shared" ca="1" si="54"/>
        <v>2.9261876819892899E-2</v>
      </c>
      <c r="N209" s="17">
        <f ca="1">INDEX('Flow probs &amp; rates'!AA$5:AA$5999,A208)</f>
        <v>2.1291785547512165E-2</v>
      </c>
      <c r="O209" s="35"/>
      <c r="P209" s="12">
        <f t="shared" ca="1" si="51"/>
        <v>2.1291785547512165E-2</v>
      </c>
      <c r="R209" s="17">
        <f ca="1">INDEX('Flow probs &amp; rates'!U$5:U$5999,A208)-INDEX('Flow probs &amp; rates'!AA$5:AA$5999,A208)</f>
        <v>-9.6949846714021633E-3</v>
      </c>
      <c r="S209" s="17">
        <f ca="1">1-INDEX('Flow probs &amp; rates'!W$5:W$5999,A208)-INDEX('Flow probs &amp; rates'!Y$5:Y$5999,A208)-INDEX('Flow probs &amp; rates'!AA$5:AA$5999,A208)</f>
        <v>0.51659997293856508</v>
      </c>
      <c r="T209" s="35"/>
      <c r="U209" s="12">
        <f t="shared" ca="1" si="52"/>
        <v>-9.6949846714021633E-3</v>
      </c>
      <c r="V209" s="12">
        <f t="shared" ca="1" si="53"/>
        <v>0.51659997293856508</v>
      </c>
      <c r="X209" s="35"/>
      <c r="Y209" s="12">
        <f ca="1"/>
        <v>9.6949846714021633E-3</v>
      </c>
      <c r="Z209" s="12">
        <f ca="1"/>
        <v>0.48340002706143492</v>
      </c>
      <c r="AB209" s="35"/>
      <c r="AC209" s="12">
        <f ca="1"/>
        <v>3.8461000252701091E-2</v>
      </c>
      <c r="AD209" s="12">
        <f ca="1"/>
        <v>0.5455801797105484</v>
      </c>
      <c r="AF209" s="35"/>
      <c r="AG209" s="12">
        <f>INDEX('Flow probs &amp; rates'!F$5:F$5999,A208)</f>
        <v>3.0627275776741743E-2</v>
      </c>
      <c r="AJ209" s="12">
        <f ca="1"/>
        <v>3.089308444868949E-2</v>
      </c>
      <c r="AK209" s="12">
        <f ca="1"/>
        <v>3.0369914276593288E-2</v>
      </c>
      <c r="AM209" s="12">
        <f t="shared" si="43"/>
        <v>5.5607628676953083E-4</v>
      </c>
      <c r="AO209" s="12">
        <f t="shared" ca="1" si="44"/>
        <v>6.0553897053249733E-4</v>
      </c>
      <c r="AQ209" s="12">
        <f ca="1"/>
        <v>5.5609721797006363E-4</v>
      </c>
      <c r="AS209" s="30">
        <v>410</v>
      </c>
      <c r="AT209" s="70">
        <f t="shared" ca="1" si="45"/>
        <v>-3.8177180779574993E-4</v>
      </c>
      <c r="AU209" s="70">
        <f t="shared" ca="1" si="46"/>
        <v>-3.8182609435268266E-4</v>
      </c>
      <c r="AV209" s="12">
        <f t="shared" ca="1" si="47"/>
        <v>-8.4349257665120719E-4</v>
      </c>
      <c r="AW209" s="12">
        <f t="shared" ca="1" si="48"/>
        <v>-8.4350473132029547E-4</v>
      </c>
    </row>
    <row r="210" spans="1:49" x14ac:dyDescent="0.35">
      <c r="A210" s="12">
        <v>104</v>
      </c>
      <c r="C210" s="35" t="str">
        <f>INDEX('Flow probs &amp; rates'!$A$5:$A$5999,$A210)</f>
        <v>1998,12</v>
      </c>
      <c r="D210" s="17">
        <f ca="1">-INDEX('Flow probs &amp; rates'!AE$5:AE$5999,A210)-INDEX('Flow probs &amp; rates'!AF$5:AF$5999,A210)-INDEX('Flow probs &amp; rates'!AJ$5:AJ$5999,A210)</f>
        <v>-5.2188231847872399E-2</v>
      </c>
      <c r="E210" s="17">
        <f ca="1">INDEX('Flow probs &amp; rates'!AG$5:AG$5999,A210)-INDEX('Flow probs &amp; rates'!AJ$5:AJ$5999,A210)</f>
        <v>0.35561566204569611</v>
      </c>
      <c r="G210" s="12">
        <f t="shared" ca="1" si="49"/>
        <v>-5.2188231847872399E-2</v>
      </c>
      <c r="H210" s="12">
        <f t="shared" ca="1" si="50"/>
        <v>0.35561566204569611</v>
      </c>
      <c r="J210" s="17">
        <f ca="1">INDEX('Flow probs &amp; rates'!AJ$5:AJ$5999,A210)</f>
        <v>2.1982100246478901E-2</v>
      </c>
      <c r="K210" s="35" t="str">
        <f>INDEX('Flow probs &amp; rates'!$A$5:$A$5999,$A210)</f>
        <v>1998,12</v>
      </c>
      <c r="L210" s="12">
        <f t="shared" ca="1" si="54"/>
        <v>2.1982100246478901E-2</v>
      </c>
      <c r="N210" s="17">
        <f ca="1">INDEX('Flow probs &amp; rates'!Z$5:Z$5999,A210)</f>
        <v>2.5239377807477446E-2</v>
      </c>
      <c r="O210" s="35" t="str">
        <f>INDEX('Flow probs &amp; rates'!$A$5:$A$5999,$A210)</f>
        <v>1998,12</v>
      </c>
      <c r="P210" s="12">
        <f t="shared" ca="1" si="51"/>
        <v>2.5239377807477446E-2</v>
      </c>
      <c r="R210" s="17">
        <f ca="1">1-INDEX('Flow probs &amp; rates'!U$5:U$5999,A210)-INDEX('Flow probs &amp; rates'!V$5:V$5999,A210)-INDEX('Flow probs &amp; rates'!Z$5:Z$5999,A210)</f>
        <v>0.94766158261681133</v>
      </c>
      <c r="S210" s="17">
        <f ca="1">INDEX('Flow probs &amp; rates'!W$5:W$5999,A210)-INDEX('Flow probs &amp; rates'!Z$5:Z$5999,A210)</f>
        <v>0.25209497200207553</v>
      </c>
      <c r="T210" s="35" t="str">
        <f>INDEX('Flow probs &amp; rates'!$A$5:$A$5999,$A210)</f>
        <v>1998,12</v>
      </c>
      <c r="U210" s="12">
        <f t="shared" ca="1" si="52"/>
        <v>0.94766158261681133</v>
      </c>
      <c r="V210" s="12">
        <f t="shared" ca="1" si="53"/>
        <v>0.25209497200207553</v>
      </c>
      <c r="X210" s="35" t="str">
        <f>INDEX('Flow probs &amp; rates'!$A$5:$A$5999,$A210)</f>
        <v>1998,12</v>
      </c>
      <c r="Y210" s="12">
        <f t="array" aca="1" ref="Y210:Z211" ca="1">$A$1:$B$2-U210:V211</f>
        <v>5.2338417383188673E-2</v>
      </c>
      <c r="Z210" s="12">
        <f ca="1"/>
        <v>-0.25209497200207553</v>
      </c>
      <c r="AB210" s="35" t="str">
        <f>INDEX('Flow probs &amp; rates'!$A$5:$A$5999,$A210)</f>
        <v>1998,12</v>
      </c>
      <c r="AC210" s="12">
        <f t="array" aca="1" ref="AC210:AD211" ca="1">MMULT(Y210:Z211,MMULT(U208:V209,MINVERSE(Y208:Z209)))</f>
        <v>0.91641247256166902</v>
      </c>
      <c r="AD210" s="12">
        <f ca="1"/>
        <v>0.2571396079402673</v>
      </c>
      <c r="AF210" s="35" t="str">
        <f>INDEX('Flow probs &amp; rates'!$A$5:$A$5999,$A210)</f>
        <v>1998,12</v>
      </c>
      <c r="AG210" s="12">
        <f>INDEX('Flow probs &amp; rates'!E$5:E$5999,A210)</f>
        <v>0.64102389774620117</v>
      </c>
      <c r="AI210" s="32" t="s">
        <v>563</v>
      </c>
      <c r="AJ210" s="12">
        <f t="array" aca="1" ref="AJ210:AJ211" ca="1">MMULT(U210:V211,AG210:AG211)+P210:P211</f>
        <v>0.64040134765003442</v>
      </c>
      <c r="AK210" s="12">
        <f t="array" aca="1" ref="AK210:AK211" ca="1">MMULT(-1*MINVERSE(G210:H211),L210:L211)</f>
        <v>0.62939183717137137</v>
      </c>
      <c r="AM210" s="12">
        <f t="shared" si="43"/>
        <v>-6.2239124888385788E-4</v>
      </c>
      <c r="AO210" s="12">
        <f t="shared" ca="1" si="44"/>
        <v>-5.2505528326716067E-2</v>
      </c>
      <c r="AQ210" s="12">
        <f t="array" aca="1" ref="AQ210:AQ211" ca="1">MMULT(Y210:Z211,AO210:AO211)+MMULT(AC210:AD211,AM208:AM209)</f>
        <v>-6.2242989854218323E-4</v>
      </c>
      <c r="AS210" s="30">
        <v>412</v>
      </c>
      <c r="AT210" s="70">
        <f t="shared" ca="1" si="45"/>
        <v>5.9610012051192207E-4</v>
      </c>
      <c r="AU210" s="70">
        <f t="shared" ca="1" si="46"/>
        <v>5.9613999116881649E-4</v>
      </c>
      <c r="AV210" s="12">
        <f t="shared" ca="1" si="47"/>
        <v>-8.7408150620605155E-4</v>
      </c>
      <c r="AW210" s="12">
        <f t="shared" ca="1" si="48"/>
        <v>-8.7407234003484538E-4</v>
      </c>
    </row>
    <row r="211" spans="1:49" x14ac:dyDescent="0.35">
      <c r="C211" s="35"/>
      <c r="D211" s="17">
        <f ca="1">INDEX('Flow probs &amp; rates'!AE$5:AE$5999,A210)-INDEX('Flow probs &amp; rates'!AK$5:AK$5999,A210)</f>
        <v>-1.0719862723232401E-2</v>
      </c>
      <c r="E211" s="17">
        <f ca="1">-INDEX('Flow probs &amp; rates'!AG$5:AG$5999,A210)-INDEX('Flow probs &amp; rates'!AI$5:AI$5999,A210)-INDEX('Flow probs &amp; rates'!AK$5:AK$5999,A210)</f>
        <v>-0.66592172628858659</v>
      </c>
      <c r="G211" s="12">
        <f t="shared" ca="1" si="49"/>
        <v>-1.0719862723232401E-2</v>
      </c>
      <c r="H211" s="12">
        <f t="shared" ca="1" si="50"/>
        <v>-0.66592172628858659</v>
      </c>
      <c r="J211" s="17">
        <f ca="1">INDEX('Flow probs &amp; rates'!AK$5:AK$5999,A210)</f>
        <v>2.7092191920530601E-2</v>
      </c>
      <c r="K211" s="35"/>
      <c r="L211" s="12">
        <f t="shared" ca="1" si="54"/>
        <v>2.7092191920530601E-2</v>
      </c>
      <c r="N211" s="17">
        <f ca="1">INDEX('Flow probs &amp; rates'!AA$5:AA$5999,A210)</f>
        <v>1.9674290669166823E-2</v>
      </c>
      <c r="O211" s="35"/>
      <c r="P211" s="12">
        <f t="shared" ca="1" si="51"/>
        <v>1.9674290669166823E-2</v>
      </c>
      <c r="R211" s="17">
        <f ca="1">INDEX('Flow probs &amp; rates'!U$5:U$5999,A210)-INDEX('Flow probs &amp; rates'!AA$5:AA$5999,A210)</f>
        <v>-7.5991493776586729E-3</v>
      </c>
      <c r="S211" s="17">
        <f ca="1">1-INDEX('Flow probs &amp; rates'!W$5:W$5999,A210)-INDEX('Flow probs &amp; rates'!Y$5:Y$5999,A210)-INDEX('Flow probs &amp; rates'!AA$5:AA$5999,A210)</f>
        <v>0.51258571096993466</v>
      </c>
      <c r="T211" s="35"/>
      <c r="U211" s="12">
        <f t="shared" ca="1" si="52"/>
        <v>-7.5991493776586729E-3</v>
      </c>
      <c r="V211" s="12">
        <f t="shared" ca="1" si="53"/>
        <v>0.51258571096993466</v>
      </c>
      <c r="X211" s="35"/>
      <c r="Y211" s="12">
        <f ca="1"/>
        <v>7.5991493776586729E-3</v>
      </c>
      <c r="Z211" s="12">
        <f ca="1"/>
        <v>0.48741428903006534</v>
      </c>
      <c r="AB211" s="35"/>
      <c r="AC211" s="12">
        <f ca="1"/>
        <v>-4.4333328696576857E-2</v>
      </c>
      <c r="AD211" s="12">
        <f ca="1"/>
        <v>0.50092368075943527</v>
      </c>
      <c r="AF211" s="35"/>
      <c r="AG211" s="12">
        <f>INDEX('Flow probs &amp; rates'!F$5:F$5999,A210)</f>
        <v>3.0497428600566243E-2</v>
      </c>
      <c r="AJ211" s="12">
        <f ca="1"/>
        <v>3.0435600437520506E-2</v>
      </c>
      <c r="AK211" s="12">
        <f ca="1"/>
        <v>3.0551935796300451E-2</v>
      </c>
      <c r="AM211" s="12">
        <f t="shared" si="43"/>
        <v>-1.2984717617550018E-4</v>
      </c>
      <c r="AO211" s="12">
        <f t="shared" ca="1" si="44"/>
        <v>1.8202151970716368E-4</v>
      </c>
      <c r="AQ211" s="12">
        <f ca="1"/>
        <v>-1.2985967434045247E-4</v>
      </c>
      <c r="AS211" s="30">
        <v>414</v>
      </c>
      <c r="AT211" s="70">
        <f t="shared" ca="1" si="45"/>
        <v>-3.7792462216899025E-3</v>
      </c>
      <c r="AU211" s="70">
        <f t="shared" ca="1" si="46"/>
        <v>-3.779149527423524E-3</v>
      </c>
      <c r="AV211" s="12">
        <f t="shared" ca="1" si="47"/>
        <v>4.8674317025843017E-4</v>
      </c>
      <c r="AW211" s="12">
        <f t="shared" ca="1" si="48"/>
        <v>4.8677982604655143E-4</v>
      </c>
    </row>
    <row r="212" spans="1:49" x14ac:dyDescent="0.35">
      <c r="A212" s="12">
        <v>105</v>
      </c>
      <c r="C212" s="35" t="str">
        <f>INDEX('Flow probs &amp; rates'!$A$5:$A$5999,$A212)</f>
        <v>1999,1</v>
      </c>
      <c r="D212" s="17">
        <f ca="1">-INDEX('Flow probs &amp; rates'!AE$5:AE$5999,A212)-INDEX('Flow probs &amp; rates'!AF$5:AF$5999,A212)-INDEX('Flow probs &amp; rates'!AJ$5:AJ$5999,A212)</f>
        <v>-5.2371925438803008E-2</v>
      </c>
      <c r="E212" s="17">
        <f ca="1">INDEX('Flow probs &amp; rates'!AG$5:AG$5999,A212)-INDEX('Flow probs &amp; rates'!AJ$5:AJ$5999,A212)</f>
        <v>0.3664002762090835</v>
      </c>
      <c r="G212" s="12">
        <f t="shared" ca="1" si="49"/>
        <v>-5.2371925438803008E-2</v>
      </c>
      <c r="H212" s="12">
        <f t="shared" ca="1" si="50"/>
        <v>0.3664002762090835</v>
      </c>
      <c r="J212" s="17">
        <f ca="1">INDEX('Flow probs &amp; rates'!AJ$5:AJ$5999,A212)</f>
        <v>2.3394247008171502E-2</v>
      </c>
      <c r="K212" s="35" t="str">
        <f>INDEX('Flow probs &amp; rates'!$A$5:$A$5999,$A212)</f>
        <v>1999,1</v>
      </c>
      <c r="L212" s="12">
        <f t="shared" ca="1" si="54"/>
        <v>2.3394247008171502E-2</v>
      </c>
      <c r="N212" s="17">
        <f ca="1">INDEX('Flow probs &amp; rates'!Z$5:Z$5999,A212)</f>
        <v>2.6678822469747277E-2</v>
      </c>
      <c r="O212" s="35" t="str">
        <f>INDEX('Flow probs &amp; rates'!$A$5:$A$5999,$A212)</f>
        <v>1999,1</v>
      </c>
      <c r="P212" s="12">
        <f t="shared" ca="1" si="51"/>
        <v>2.6678822469747277E-2</v>
      </c>
      <c r="R212" s="17">
        <f ca="1">1-INDEX('Flow probs &amp; rates'!U$5:U$5999,A212)-INDEX('Flow probs &amp; rates'!V$5:V$5999,A212)-INDEX('Flow probs &amp; rates'!Z$5:Z$5999,A212)</f>
        <v>0.94736623533630859</v>
      </c>
      <c r="S212" s="17">
        <f ca="1">INDEX('Flow probs &amp; rates'!W$5:W$5999,A212)-INDEX('Flow probs &amp; rates'!Z$5:Z$5999,A212)</f>
        <v>0.25745762658715804</v>
      </c>
      <c r="T212" s="35" t="str">
        <f>INDEX('Flow probs &amp; rates'!$A$5:$A$5999,$A212)</f>
        <v>1999,1</v>
      </c>
      <c r="U212" s="12">
        <f t="shared" ca="1" si="52"/>
        <v>0.94736623533630859</v>
      </c>
      <c r="V212" s="12">
        <f t="shared" ca="1" si="53"/>
        <v>0.25745762658715804</v>
      </c>
      <c r="X212" s="35" t="str">
        <f>INDEX('Flow probs &amp; rates'!$A$5:$A$5999,$A212)</f>
        <v>1999,1</v>
      </c>
      <c r="Y212" s="12">
        <f t="array" aca="1" ref="Y212:Z213" ca="1">$A$1:$B$2-U212:V213</f>
        <v>5.2633764663691407E-2</v>
      </c>
      <c r="Z212" s="12">
        <f ca="1"/>
        <v>-0.25745762658715804</v>
      </c>
      <c r="AB212" s="35" t="str">
        <f>INDEX('Flow probs &amp; rates'!$A$5:$A$5999,$A212)</f>
        <v>1999,1</v>
      </c>
      <c r="AC212" s="12">
        <f t="array" aca="1" ref="AC212:AD213" ca="1">MMULT(Y212:Z213,MMULT(U210:V211,MINVERSE(Y210:Z211)))</f>
        <v>0.95410096705356584</v>
      </c>
      <c r="AD212" s="12">
        <f ca="1"/>
        <v>0.24993863778469194</v>
      </c>
      <c r="AF212" s="35" t="str">
        <f>INDEX('Flow probs &amp; rates'!$A$5:$A$5999,$A212)</f>
        <v>1999,1</v>
      </c>
      <c r="AG212" s="12">
        <f>INDEX('Flow probs &amp; rates'!E$5:E$5999,A212)</f>
        <v>0.64181501482268577</v>
      </c>
      <c r="AI212" s="32" t="s">
        <v>564</v>
      </c>
      <c r="AJ212" s="12">
        <f t="array" aca="1" ref="AJ212:AJ213" ca="1">MMULT(U212:V213,AG212:AG213)+P212:P213</f>
        <v>0.64233263213029834</v>
      </c>
      <c r="AK212" s="12">
        <f t="array" aca="1" ref="AK212:AK213" ca="1">MMULT(-1*MINVERSE(G212:H213),L212:L213)</f>
        <v>0.64674986041274163</v>
      </c>
      <c r="AM212" s="12">
        <f t="shared" si="43"/>
        <v>7.9111707648460428E-4</v>
      </c>
      <c r="AO212" s="12">
        <f t="shared" ca="1" si="44"/>
        <v>1.7358023241370257E-2</v>
      </c>
      <c r="AQ212" s="12">
        <f t="array" aca="1" ref="AQ212:AQ213" ca="1">MMULT(Y212:Z213,AO212:AO213)+MMULT(AC212:AD213,AM210:AM211)</f>
        <v>7.9111725095968428E-4</v>
      </c>
      <c r="AS212" s="30">
        <v>416</v>
      </c>
      <c r="AT212" s="70">
        <f t="shared" ca="1" si="45"/>
        <v>7.5752533447104309E-4</v>
      </c>
      <c r="AU212" s="70">
        <f t="shared" ca="1" si="46"/>
        <v>7.5744071734829346E-4</v>
      </c>
      <c r="AV212" s="12">
        <f t="shared" ca="1" si="47"/>
        <v>-3.9167591696313495E-4</v>
      </c>
      <c r="AW212" s="12">
        <f t="shared" ca="1" si="48"/>
        <v>-3.9170871591485637E-4</v>
      </c>
    </row>
    <row r="213" spans="1:49" x14ac:dyDescent="0.35">
      <c r="C213" s="35"/>
      <c r="D213" s="17">
        <f ca="1">INDEX('Flow probs &amp; rates'!AE$5:AE$5999,A212)-INDEX('Flow probs &amp; rates'!AK$5:AK$5999,A212)</f>
        <v>-1.1309848770912199E-2</v>
      </c>
      <c r="E213" s="17">
        <f ca="1">-INDEX('Flow probs &amp; rates'!AG$5:AG$5999,A212)-INDEX('Flow probs &amp; rates'!AI$5:AI$5999,A212)-INDEX('Flow probs &amp; rates'!AK$5:AK$5999,A212)</f>
        <v>-0.6852775909079496</v>
      </c>
      <c r="G213" s="12">
        <f t="shared" ca="1" si="49"/>
        <v>-1.1309848770912199E-2</v>
      </c>
      <c r="H213" s="12">
        <f t="shared" ca="1" si="50"/>
        <v>-0.6852775909079496</v>
      </c>
      <c r="J213" s="17">
        <f ca="1">INDEX('Flow probs &amp; rates'!AK$5:AK$5999,A212)</f>
        <v>2.69102915360406E-2</v>
      </c>
      <c r="K213" s="35"/>
      <c r="L213" s="12">
        <f t="shared" ca="1" si="54"/>
        <v>2.69102915360406E-2</v>
      </c>
      <c r="N213" s="17">
        <f ca="1">INDEX('Flow probs &amp; rates'!AA$5:AA$5999,A212)</f>
        <v>1.9361795898309563E-2</v>
      </c>
      <c r="O213" s="35"/>
      <c r="P213" s="12">
        <f t="shared" ca="1" si="51"/>
        <v>1.9361795898309563E-2</v>
      </c>
      <c r="R213" s="17">
        <f ca="1">INDEX('Flow probs &amp; rates'!U$5:U$5999,A212)-INDEX('Flow probs &amp; rates'!AA$5:AA$5999,A212)</f>
        <v>-7.9472277059190015E-3</v>
      </c>
      <c r="S213" s="17">
        <f ca="1">1-INDEX('Flow probs &amp; rates'!W$5:W$5999,A212)-INDEX('Flow probs &amp; rates'!Y$5:Y$5999,A212)-INDEX('Flow probs &amp; rates'!AA$5:AA$5999,A212)</f>
        <v>0.50264628018959623</v>
      </c>
      <c r="T213" s="35"/>
      <c r="U213" s="12">
        <f t="shared" ca="1" si="52"/>
        <v>-7.9472277059190015E-3</v>
      </c>
      <c r="V213" s="12">
        <f t="shared" ca="1" si="53"/>
        <v>0.50264628018959623</v>
      </c>
      <c r="X213" s="35"/>
      <c r="Y213" s="12">
        <f ca="1"/>
        <v>7.9472277059190015E-3</v>
      </c>
      <c r="Z213" s="12">
        <f ca="1"/>
        <v>0.49735371981040377</v>
      </c>
      <c r="AB213" s="35"/>
      <c r="AC213" s="12">
        <f ca="1"/>
        <v>-4.5152126184893338E-3</v>
      </c>
      <c r="AD213" s="12">
        <f ca="1"/>
        <v>0.52481350993826736</v>
      </c>
      <c r="AF213" s="35"/>
      <c r="AG213" s="12">
        <f>INDEX('Flow probs &amp; rates'!F$5:F$5999,A212)</f>
        <v>2.9596852059407191E-2</v>
      </c>
      <c r="AJ213" s="12">
        <f ca="1"/>
        <v>2.9137893423418715E-2</v>
      </c>
      <c r="AK213" s="12">
        <f ca="1"/>
        <v>2.8595198036756048E-2</v>
      </c>
      <c r="AM213" s="12">
        <f t="shared" si="43"/>
        <v>-9.0057654115905175E-4</v>
      </c>
      <c r="AO213" s="12">
        <f t="shared" ca="1" si="44"/>
        <v>-1.9567377595444031E-3</v>
      </c>
      <c r="AQ213" s="12">
        <f ca="1"/>
        <v>-9.0057796364271972E-4</v>
      </c>
      <c r="AS213" s="30">
        <v>418</v>
      </c>
      <c r="AT213" s="70">
        <f t="shared" ca="1" si="45"/>
        <v>5.3980545958620674E-5</v>
      </c>
      <c r="AU213" s="70">
        <f t="shared" ca="1" si="46"/>
        <v>5.3960194107407588E-5</v>
      </c>
      <c r="AV213" s="12">
        <f t="shared" ca="1" si="47"/>
        <v>8.8972268538472718E-4</v>
      </c>
      <c r="AW213" s="12">
        <f t="shared" ca="1" si="48"/>
        <v>8.8972193559014399E-4</v>
      </c>
    </row>
    <row r="214" spans="1:49" x14ac:dyDescent="0.35">
      <c r="A214" s="12">
        <v>106</v>
      </c>
      <c r="C214" s="35" t="str">
        <f>INDEX('Flow probs &amp; rates'!$A$5:$A$5999,$A214)</f>
        <v>1999,2</v>
      </c>
      <c r="D214" s="17">
        <f ca="1">-INDEX('Flow probs &amp; rates'!AE$5:AE$5999,A214)-INDEX('Flow probs &amp; rates'!AF$5:AF$5999,A214)-INDEX('Flow probs &amp; rates'!AJ$5:AJ$5999,A214)</f>
        <v>-5.1957284282563604E-2</v>
      </c>
      <c r="E214" s="17">
        <f ca="1">INDEX('Flow probs &amp; rates'!AG$5:AG$5999,A214)-INDEX('Flow probs &amp; rates'!AJ$5:AJ$5999,A214)</f>
        <v>0.37496829349790789</v>
      </c>
      <c r="G214" s="12">
        <f t="shared" ca="1" si="49"/>
        <v>-5.1957284282563604E-2</v>
      </c>
      <c r="H214" s="12">
        <f t="shared" ca="1" si="50"/>
        <v>0.37496829349790789</v>
      </c>
      <c r="J214" s="17">
        <f ca="1">INDEX('Flow probs &amp; rates'!AJ$5:AJ$5999,A214)</f>
        <v>2.3394949219102099E-2</v>
      </c>
      <c r="K214" s="35" t="str">
        <f>INDEX('Flow probs &amp; rates'!$A$5:$A$5999,$A214)</f>
        <v>1999,2</v>
      </c>
      <c r="L214" s="12">
        <f t="shared" ca="1" si="54"/>
        <v>2.3394949219102099E-2</v>
      </c>
      <c r="N214" s="17">
        <f ca="1">INDEX('Flow probs &amp; rates'!Z$5:Z$5999,A214)</f>
        <v>2.6824003877540917E-2</v>
      </c>
      <c r="O214" s="35" t="str">
        <f>INDEX('Flow probs &amp; rates'!$A$5:$A$5999,$A214)</f>
        <v>1999,2</v>
      </c>
      <c r="P214" s="12">
        <f t="shared" ca="1" si="51"/>
        <v>2.6824003877540917E-2</v>
      </c>
      <c r="R214" s="17">
        <f ca="1">1-INDEX('Flow probs &amp; rates'!U$5:U$5999,A214)-INDEX('Flow probs &amp; rates'!V$5:V$5999,A214)-INDEX('Flow probs &amp; rates'!Z$5:Z$5999,A214)</f>
        <v>0.9476640811297794</v>
      </c>
      <c r="S214" s="17">
        <f ca="1">INDEX('Flow probs &amp; rates'!W$5:W$5999,A214)-INDEX('Flow probs &amp; rates'!Z$5:Z$5999,A214)</f>
        <v>0.26389721129155819</v>
      </c>
      <c r="T214" s="35" t="str">
        <f>INDEX('Flow probs &amp; rates'!$A$5:$A$5999,$A214)</f>
        <v>1999,2</v>
      </c>
      <c r="U214" s="12">
        <f t="shared" ca="1" si="52"/>
        <v>0.9476640811297794</v>
      </c>
      <c r="V214" s="12">
        <f t="shared" ca="1" si="53"/>
        <v>0.26389721129155819</v>
      </c>
      <c r="X214" s="35" t="str">
        <f>INDEX('Flow probs &amp; rates'!$A$5:$A$5999,$A214)</f>
        <v>1999,2</v>
      </c>
      <c r="Y214" s="12">
        <f t="array" aca="1" ref="Y214:Z215" ca="1">$A$1:$B$2-U214:V215</f>
        <v>5.2335918870220599E-2</v>
      </c>
      <c r="Z214" s="12">
        <f ca="1"/>
        <v>-0.26389721129155819</v>
      </c>
      <c r="AB214" s="35" t="str">
        <f>INDEX('Flow probs &amp; rates'!$A$5:$A$5999,$A214)</f>
        <v>1999,2</v>
      </c>
      <c r="AC214" s="12">
        <f t="array" aca="1" ref="AC214:AD215" ca="1">MMULT(Y214:Z215,MMULT(U212:V213,MINVERSE(Y212:Z213)))</f>
        <v>0.94422874274398283</v>
      </c>
      <c r="AD214" s="12">
        <f ca="1"/>
        <v>0.2491711954199505</v>
      </c>
      <c r="AF214" s="35" t="str">
        <f>INDEX('Flow probs &amp; rates'!$A$5:$A$5999,$A214)</f>
        <v>1999,2</v>
      </c>
      <c r="AG214" s="12">
        <f>INDEX('Flow probs &amp; rates'!E$5:E$5999,A214)</f>
        <v>0.64285956687626356</v>
      </c>
      <c r="AI214" s="32" t="s">
        <v>565</v>
      </c>
      <c r="AJ214" s="12">
        <f t="array" aca="1" ref="AJ214:AJ215" ca="1">MMULT(U214:V215,AG214:AG215)+P214:P215</f>
        <v>0.64375616753025511</v>
      </c>
      <c r="AK214" s="12">
        <f t="array" aca="1" ref="AK214:AK215" ca="1">MMULT(-1*MINVERSE(G214:H215),L214:L215)</f>
        <v>0.6569161347314536</v>
      </c>
      <c r="AM214" s="12">
        <f t="shared" si="43"/>
        <v>1.0445520535777852E-3</v>
      </c>
      <c r="AO214" s="12">
        <f t="shared" ca="1" si="44"/>
        <v>1.0166274318711976E-2</v>
      </c>
      <c r="AQ214" s="12">
        <f t="array" aca="1" ref="AQ214:AQ215" ca="1">MMULT(Y214:Z215,AO214:AO215)+MMULT(AC214:AD215,AM212:AM213)</f>
        <v>1.0445692145705063E-3</v>
      </c>
      <c r="AS214" s="30">
        <v>420</v>
      </c>
      <c r="AT214" s="70">
        <f t="shared" ca="1" si="45"/>
        <v>-1.3469620184427544E-3</v>
      </c>
      <c r="AU214" s="70">
        <f t="shared" ca="1" si="46"/>
        <v>-1.3469626459280061E-3</v>
      </c>
      <c r="AV214" s="12">
        <f t="shared" ca="1" si="47"/>
        <v>7.0107867275065461E-4</v>
      </c>
      <c r="AW214" s="12">
        <f t="shared" ca="1" si="48"/>
        <v>7.0107458050099503E-4</v>
      </c>
    </row>
    <row r="215" spans="1:49" x14ac:dyDescent="0.35">
      <c r="C215" s="35"/>
      <c r="D215" s="17">
        <f ca="1">INDEX('Flow probs &amp; rates'!AE$5:AE$5999,A214)-INDEX('Flow probs &amp; rates'!AK$5:AK$5999,A214)</f>
        <v>-1.1689671509960501E-2</v>
      </c>
      <c r="E215" s="17">
        <f ca="1">-INDEX('Flow probs &amp; rates'!AG$5:AG$5999,A214)-INDEX('Flow probs &amp; rates'!AI$5:AI$5999,A214)-INDEX('Flow probs &amp; rates'!AK$5:AK$5999,A214)</f>
        <v>-0.68216347647416808</v>
      </c>
      <c r="G215" s="12">
        <f t="shared" ca="1" si="49"/>
        <v>-1.1689671509960501E-2</v>
      </c>
      <c r="H215" s="12">
        <f t="shared" ca="1" si="50"/>
        <v>-0.68216347647416808</v>
      </c>
      <c r="J215" s="17">
        <f ca="1">INDEX('Flow probs &amp; rates'!AK$5:AK$5999,A214)</f>
        <v>2.7211815357328101E-2</v>
      </c>
      <c r="K215" s="35"/>
      <c r="L215" s="12">
        <f t="shared" ca="1" si="54"/>
        <v>2.7211815357328101E-2</v>
      </c>
      <c r="N215" s="17">
        <f ca="1">INDEX('Flow probs &amp; rates'!AA$5:AA$5999,A214)</f>
        <v>1.9602895400368473E-2</v>
      </c>
      <c r="O215" s="35"/>
      <c r="P215" s="12">
        <f t="shared" ca="1" si="51"/>
        <v>1.9602895400368473E-2</v>
      </c>
      <c r="R215" s="17">
        <f ca="1">INDEX('Flow probs &amp; rates'!U$5:U$5999,A214)-INDEX('Flow probs &amp; rates'!AA$5:AA$5999,A214)</f>
        <v>-8.2274035744741431E-3</v>
      </c>
      <c r="S215" s="17">
        <f ca="1">1-INDEX('Flow probs &amp; rates'!W$5:W$5999,A214)-INDEX('Flow probs &amp; rates'!Y$5:Y$5999,A214)-INDEX('Flow probs &amp; rates'!AA$5:AA$5999,A214)</f>
        <v>0.50413950741996671</v>
      </c>
      <c r="T215" s="35"/>
      <c r="U215" s="12">
        <f t="shared" ca="1" si="52"/>
        <v>-8.2274035744741431E-3</v>
      </c>
      <c r="V215" s="12">
        <f t="shared" ca="1" si="53"/>
        <v>0.50413950741996671</v>
      </c>
      <c r="X215" s="35"/>
      <c r="Y215" s="12">
        <f ca="1"/>
        <v>8.2274035744741431E-3</v>
      </c>
      <c r="Z215" s="12">
        <f ca="1"/>
        <v>0.49586049258003329</v>
      </c>
      <c r="AB215" s="35"/>
      <c r="AC215" s="12">
        <f ca="1"/>
        <v>-2.8697193672154453E-3</v>
      </c>
      <c r="AD215" s="12">
        <f ca="1"/>
        <v>0.50391059474508093</v>
      </c>
      <c r="AF215" s="35"/>
      <c r="AG215" s="12">
        <f>INDEX('Flow probs &amp; rates'!F$5:F$5999,A214)</f>
        <v>2.9243366671676305E-2</v>
      </c>
      <c r="AJ215" s="12">
        <f ca="1"/>
        <v>2.9056566771126169E-2</v>
      </c>
      <c r="AK215" s="12">
        <f ca="1"/>
        <v>2.8633432023774014E-2</v>
      </c>
      <c r="AM215" s="12">
        <f t="shared" si="43"/>
        <v>-3.534853877308862E-4</v>
      </c>
      <c r="AO215" s="12">
        <f t="shared" ca="1" si="44"/>
        <v>3.8233987017965987E-5</v>
      </c>
      <c r="AQ215" s="12">
        <f ca="1"/>
        <v>-3.5347957916016554E-4</v>
      </c>
      <c r="AS215" s="30">
        <v>422</v>
      </c>
      <c r="AT215" s="70">
        <f t="shared" ca="1" si="45"/>
        <v>-1.6429598782455868E-3</v>
      </c>
      <c r="AU215" s="70">
        <f t="shared" ca="1" si="46"/>
        <v>-1.6429932427789598E-3</v>
      </c>
      <c r="AV215" s="12">
        <f t="shared" ca="1" si="47"/>
        <v>-3.8657550985663966E-4</v>
      </c>
      <c r="AW215" s="12">
        <f t="shared" ca="1" si="48"/>
        <v>-3.8658589365575476E-4</v>
      </c>
    </row>
    <row r="216" spans="1:49" x14ac:dyDescent="0.35">
      <c r="A216" s="12">
        <v>107</v>
      </c>
      <c r="C216" s="35" t="str">
        <f>INDEX('Flow probs &amp; rates'!$A$5:$A$5999,$A216)</f>
        <v>1999,3</v>
      </c>
      <c r="D216" s="17">
        <f ca="1">-INDEX('Flow probs &amp; rates'!AE$5:AE$5999,A216)-INDEX('Flow probs &amp; rates'!AF$5:AF$5999,A216)-INDEX('Flow probs &amp; rates'!AJ$5:AJ$5999,A216)</f>
        <v>-4.9783936234913902E-2</v>
      </c>
      <c r="E216" s="17">
        <f ca="1">INDEX('Flow probs &amp; rates'!AG$5:AG$5999,A216)-INDEX('Flow probs &amp; rates'!AJ$5:AJ$5999,A216)</f>
        <v>0.38816078856537134</v>
      </c>
      <c r="G216" s="12">
        <f t="shared" ca="1" si="49"/>
        <v>-4.9783936234913902E-2</v>
      </c>
      <c r="H216" s="12">
        <f t="shared" ca="1" si="50"/>
        <v>0.38816078856537134</v>
      </c>
      <c r="J216" s="17">
        <f ca="1">INDEX('Flow probs &amp; rates'!AJ$5:AJ$5999,A216)</f>
        <v>2.1401622076035701E-2</v>
      </c>
      <c r="K216" s="35" t="str">
        <f>INDEX('Flow probs &amp; rates'!$A$5:$A$5999,$A216)</f>
        <v>1999,3</v>
      </c>
      <c r="L216" s="12">
        <f t="shared" ca="1" si="54"/>
        <v>2.1401622076035701E-2</v>
      </c>
      <c r="N216" s="17">
        <f ca="1">INDEX('Flow probs &amp; rates'!Z$5:Z$5999,A216)</f>
        <v>2.5074693171741474E-2</v>
      </c>
      <c r="O216" s="35" t="str">
        <f>INDEX('Flow probs &amp; rates'!$A$5:$A$5999,$A216)</f>
        <v>1999,3</v>
      </c>
      <c r="P216" s="12">
        <f t="shared" ca="1" si="51"/>
        <v>2.5074693171741474E-2</v>
      </c>
      <c r="R216" s="17">
        <f ca="1">1-INDEX('Flow probs &amp; rates'!U$5:U$5999,A216)-INDEX('Flow probs &amp; rates'!V$5:V$5999,A216)-INDEX('Flow probs &amp; rates'!Z$5:Z$5999,A216)</f>
        <v>0.94957472472483739</v>
      </c>
      <c r="S216" s="17">
        <f ca="1">INDEX('Flow probs &amp; rates'!W$5:W$5999,A216)-INDEX('Flow probs &amp; rates'!Z$5:Z$5999,A216)</f>
        <v>0.27361080068102861</v>
      </c>
      <c r="T216" s="35" t="str">
        <f>INDEX('Flow probs &amp; rates'!$A$5:$A$5999,$A216)</f>
        <v>1999,3</v>
      </c>
      <c r="U216" s="12">
        <f t="shared" ca="1" si="52"/>
        <v>0.94957472472483739</v>
      </c>
      <c r="V216" s="12">
        <f t="shared" ca="1" si="53"/>
        <v>0.27361080068102861</v>
      </c>
      <c r="X216" s="35" t="str">
        <f>INDEX('Flow probs &amp; rates'!$A$5:$A$5999,$A216)</f>
        <v>1999,3</v>
      </c>
      <c r="Y216" s="12">
        <f t="array" aca="1" ref="Y216:Z217" ca="1">$A$1:$B$2-U216:V217</f>
        <v>5.0425275275162607E-2</v>
      </c>
      <c r="Z216" s="12">
        <f ca="1"/>
        <v>-0.27361080068102861</v>
      </c>
      <c r="AB216" s="35" t="str">
        <f>INDEX('Flow probs &amp; rates'!$A$5:$A$5999,$A216)</f>
        <v>1999,3</v>
      </c>
      <c r="AC216" s="12">
        <f t="array" aca="1" ref="AC216:AD217" ca="1">MMULT(Y216:Z217,MMULT(U214:V215,MINVERSE(Y214:Z215)))</f>
        <v>0.91872771787376639</v>
      </c>
      <c r="AD216" s="12">
        <f ca="1"/>
        <v>0.23760464826250741</v>
      </c>
      <c r="AF216" s="35" t="str">
        <f>INDEX('Flow probs &amp; rates'!$A$5:$A$5999,$A216)</f>
        <v>1999,3</v>
      </c>
      <c r="AG216" s="12">
        <f>INDEX('Flow probs &amp; rates'!E$5:E$5999,A216)</f>
        <v>0.64351919039464389</v>
      </c>
      <c r="AI216" s="32" t="s">
        <v>566</v>
      </c>
      <c r="AJ216" s="12">
        <f t="array" aca="1" ref="AJ216:AJ217" ca="1">MMULT(U216:V217,AG216:AG217)+P216:P217</f>
        <v>0.64405405177060937</v>
      </c>
      <c r="AK216" s="12">
        <f t="array" aca="1" ref="AK216:AK217" ca="1">MMULT(-1*MINVERSE(G216:H217),L216:L217)</f>
        <v>0.65146219217696966</v>
      </c>
      <c r="AM216" s="12">
        <f t="shared" si="43"/>
        <v>6.5962351838033673E-4</v>
      </c>
      <c r="AO216" s="12">
        <f t="shared" ca="1" si="44"/>
        <v>-5.4539425544839482E-3</v>
      </c>
      <c r="AQ216" s="12">
        <f t="array" aca="1" ref="AQ216:AQ217" ca="1">MMULT(Y216:Z217,AO216:AO217)+MMULT(AC216:AD217,AM214:AM215)</f>
        <v>6.5961343163973326E-4</v>
      </c>
      <c r="AS216" s="30">
        <v>424</v>
      </c>
      <c r="AT216" s="70">
        <f t="shared" ca="1" si="45"/>
        <v>1.7402045260815902E-3</v>
      </c>
      <c r="AU216" s="70">
        <f t="shared" ca="1" si="46"/>
        <v>1.7402671612338151E-3</v>
      </c>
      <c r="AV216" s="12">
        <f t="shared" ca="1" si="47"/>
        <v>4.1022430232968629E-4</v>
      </c>
      <c r="AW216" s="12">
        <f t="shared" ca="1" si="48"/>
        <v>4.1024667839518331E-4</v>
      </c>
    </row>
    <row r="217" spans="1:49" x14ac:dyDescent="0.35">
      <c r="C217" s="35"/>
      <c r="D217" s="17">
        <f ca="1">INDEX('Flow probs &amp; rates'!AE$5:AE$5999,A216)-INDEX('Flow probs &amp; rates'!AK$5:AK$5999,A216)</f>
        <v>-1.2298426538585799E-2</v>
      </c>
      <c r="E217" s="17">
        <f ca="1">-INDEX('Flow probs &amp; rates'!AG$5:AG$5999,A216)-INDEX('Flow probs &amp; rates'!AI$5:AI$5999,A216)-INDEX('Flow probs &amp; rates'!AK$5:AK$5999,A216)</f>
        <v>-0.68119335255369495</v>
      </c>
      <c r="G217" s="12">
        <f t="shared" ca="1" si="49"/>
        <v>-1.2298426538585799E-2</v>
      </c>
      <c r="H217" s="12">
        <f t="shared" ca="1" si="50"/>
        <v>-0.68119335255369495</v>
      </c>
      <c r="J217" s="17">
        <f ca="1">INDEX('Flow probs &amp; rates'!AK$5:AK$5999,A216)</f>
        <v>2.7370072013380899E-2</v>
      </c>
      <c r="K217" s="35"/>
      <c r="L217" s="12">
        <f t="shared" ca="1" si="54"/>
        <v>2.7370072013380899E-2</v>
      </c>
      <c r="N217" s="17">
        <f ca="1">INDEX('Flow probs &amp; rates'!AA$5:AA$5999,A216)</f>
        <v>1.9728716086906802E-2</v>
      </c>
      <c r="O217" s="35"/>
      <c r="P217" s="12">
        <f t="shared" ca="1" si="51"/>
        <v>1.9728716086906802E-2</v>
      </c>
      <c r="R217" s="17">
        <f ca="1">INDEX('Flow probs &amp; rates'!U$5:U$5999,A216)-INDEX('Flow probs &amp; rates'!AA$5:AA$5999,A216)</f>
        <v>-8.6693746913779051E-3</v>
      </c>
      <c r="S217" s="17">
        <f ca="1">1-INDEX('Flow probs &amp; rates'!W$5:W$5999,A216)-INDEX('Flow probs &amp; rates'!Y$5:Y$5999,A216)-INDEX('Flow probs &amp; rates'!AA$5:AA$5999,A216)</f>
        <v>0.50450493475699865</v>
      </c>
      <c r="T217" s="35"/>
      <c r="U217" s="12">
        <f t="shared" ca="1" si="52"/>
        <v>-8.6693746913779051E-3</v>
      </c>
      <c r="V217" s="12">
        <f t="shared" ca="1" si="53"/>
        <v>0.50450493475699865</v>
      </c>
      <c r="X217" s="35"/>
      <c r="Y217" s="12">
        <f ca="1"/>
        <v>8.6693746913779051E-3</v>
      </c>
      <c r="Z217" s="12">
        <f ca="1"/>
        <v>0.49549506524300135</v>
      </c>
      <c r="AB217" s="35"/>
      <c r="AC217" s="12">
        <f ca="1"/>
        <v>-7.6956111542020311E-4</v>
      </c>
      <c r="AD217" s="12">
        <f ca="1"/>
        <v>0.50797226369550852</v>
      </c>
      <c r="AF217" s="35"/>
      <c r="AG217" s="12">
        <f>INDEX('Flow probs &amp; rates'!F$5:F$5999,A216)</f>
        <v>2.8908948422488607E-2</v>
      </c>
      <c r="AJ217" s="12">
        <f ca="1"/>
        <v>2.8734514242064531E-2</v>
      </c>
      <c r="AK217" s="12">
        <f ca="1"/>
        <v>2.8417940409511667E-2</v>
      </c>
      <c r="AM217" s="12">
        <f t="shared" si="43"/>
        <v>-3.3441824918769777E-4</v>
      </c>
      <c r="AO217" s="12">
        <f t="shared" ca="1" si="44"/>
        <v>-2.1549161426234753E-4</v>
      </c>
      <c r="AQ217" s="12">
        <f ca="1"/>
        <v>-3.3442192225072224E-4</v>
      </c>
      <c r="AS217" s="30">
        <v>426</v>
      </c>
      <c r="AT217" s="70">
        <f t="shared" ca="1" si="45"/>
        <v>-1.9671892354976572E-3</v>
      </c>
      <c r="AU217" s="70">
        <f t="shared" ca="1" si="46"/>
        <v>-1.9672481424884117E-3</v>
      </c>
      <c r="AV217" s="12">
        <f t="shared" ca="1" si="47"/>
        <v>2.5424082501560377E-4</v>
      </c>
      <c r="AW217" s="12">
        <f t="shared" ca="1" si="48"/>
        <v>2.5422220821151543E-4</v>
      </c>
    </row>
    <row r="218" spans="1:49" x14ac:dyDescent="0.35">
      <c r="A218" s="12">
        <v>108</v>
      </c>
      <c r="C218" s="35" t="str">
        <f>INDEX('Flow probs &amp; rates'!$A$5:$A$5999,$A218)</f>
        <v>1999,4</v>
      </c>
      <c r="D218" s="17">
        <f ca="1">-INDEX('Flow probs &amp; rates'!AE$5:AE$5999,A218)-INDEX('Flow probs &amp; rates'!AF$5:AF$5999,A218)-INDEX('Flow probs &amp; rates'!AJ$5:AJ$5999,A218)</f>
        <v>-5.1285474701418102E-2</v>
      </c>
      <c r="E218" s="17">
        <f ca="1">INDEX('Flow probs &amp; rates'!AG$5:AG$5999,A218)-INDEX('Flow probs &amp; rates'!AJ$5:AJ$5999,A218)</f>
        <v>0.35826078959746849</v>
      </c>
      <c r="G218" s="12">
        <f t="shared" ca="1" si="49"/>
        <v>-5.1285474701418102E-2</v>
      </c>
      <c r="H218" s="12">
        <f t="shared" ca="1" si="50"/>
        <v>0.35826078959746849</v>
      </c>
      <c r="J218" s="17">
        <f ca="1">INDEX('Flow probs &amp; rates'!AJ$5:AJ$5999,A218)</f>
        <v>2.1177907144016499E-2</v>
      </c>
      <c r="K218" s="35" t="str">
        <f>INDEX('Flow probs &amp; rates'!$A$5:$A$5999,$A218)</f>
        <v>1999,4</v>
      </c>
      <c r="L218" s="12">
        <f t="shared" ca="1" si="54"/>
        <v>2.1177907144016499E-2</v>
      </c>
      <c r="N218" s="17">
        <f ca="1">INDEX('Flow probs &amp; rates'!Z$5:Z$5999,A218)</f>
        <v>2.4384990296012043E-2</v>
      </c>
      <c r="O218" s="35" t="str">
        <f>INDEX('Flow probs &amp; rates'!$A$5:$A$5999,$A218)</f>
        <v>1999,4</v>
      </c>
      <c r="P218" s="12">
        <f t="shared" ca="1" si="51"/>
        <v>2.4384990296012043E-2</v>
      </c>
      <c r="R218" s="17">
        <f ca="1">1-INDEX('Flow probs &amp; rates'!U$5:U$5999,A218)-INDEX('Flow probs &amp; rates'!V$5:V$5999,A218)-INDEX('Flow probs &amp; rates'!Z$5:Z$5999,A218)</f>
        <v>0.94857558793182772</v>
      </c>
      <c r="S218" s="17">
        <f ca="1">INDEX('Flow probs &amp; rates'!W$5:W$5999,A218)-INDEX('Flow probs &amp; rates'!Z$5:Z$5999,A218)</f>
        <v>0.25593644950586719</v>
      </c>
      <c r="T218" s="35" t="str">
        <f>INDEX('Flow probs &amp; rates'!$A$5:$A$5999,$A218)</f>
        <v>1999,4</v>
      </c>
      <c r="U218" s="12">
        <f t="shared" ca="1" si="52"/>
        <v>0.94857558793182772</v>
      </c>
      <c r="V218" s="12">
        <f t="shared" ca="1" si="53"/>
        <v>0.25593644950586719</v>
      </c>
      <c r="X218" s="35" t="str">
        <f>INDEX('Flow probs &amp; rates'!$A$5:$A$5999,$A218)</f>
        <v>1999,4</v>
      </c>
      <c r="Y218" s="12">
        <f t="array" aca="1" ref="Y218:Z219" ca="1">$A$1:$B$2-U218:V219</f>
        <v>5.1424412068172276E-2</v>
      </c>
      <c r="Z218" s="12">
        <f ca="1"/>
        <v>-0.25593644950586719</v>
      </c>
      <c r="AB218" s="35" t="str">
        <f>INDEX('Flow probs &amp; rates'!$A$5:$A$5999,$A218)</f>
        <v>1999,4</v>
      </c>
      <c r="AC218" s="12">
        <f t="array" aca="1" ref="AC218:AD219" ca="1">MMULT(Y218:Z219,MMULT(U216:V217,MINVERSE(Y216:Z217)))</f>
        <v>0.9610709423156627</v>
      </c>
      <c r="AD218" s="12">
        <f ca="1"/>
        <v>0.29850642965808349</v>
      </c>
      <c r="AF218" s="35" t="str">
        <f>INDEX('Flow probs &amp; rates'!$A$5:$A$5999,$A218)</f>
        <v>1999,4</v>
      </c>
      <c r="AG218" s="12">
        <f>INDEX('Flow probs &amp; rates'!E$5:E$5999,A218)</f>
        <v>0.64221043828822511</v>
      </c>
      <c r="AI218" s="32" t="s">
        <v>567</v>
      </c>
      <c r="AJ218" s="12">
        <f t="array" aca="1" ref="AJ218:AJ219" ca="1">MMULT(U218:V219,AG218:AG219)+P218:P219</f>
        <v>0.64113046192933898</v>
      </c>
      <c r="AK218" s="12">
        <f t="array" aca="1" ref="AK218:AK219" ca="1">MMULT(-1*MINVERSE(G218:H219),L218:L219)</f>
        <v>0.62595107231758496</v>
      </c>
      <c r="AM218" s="12">
        <f t="shared" si="43"/>
        <v>-1.3087521064187868E-3</v>
      </c>
      <c r="AO218" s="12">
        <f t="shared" ca="1" si="44"/>
        <v>-2.5511119859384701E-2</v>
      </c>
      <c r="AQ218" s="12">
        <f t="array" aca="1" ref="AQ218:AQ219" ca="1">MMULT(Y218:Z219,AO218:AO219)+MMULT(AC218:AD219,AM216:AM217)</f>
        <v>-1.30874762572949E-3</v>
      </c>
      <c r="AS218" s="30">
        <v>428</v>
      </c>
      <c r="AT218" s="70">
        <f t="shared" ca="1" si="45"/>
        <v>2.1803572682292938E-3</v>
      </c>
      <c r="AU218" s="70">
        <f t="shared" ca="1" si="46"/>
        <v>2.1804554542065777E-3</v>
      </c>
      <c r="AV218" s="12">
        <f t="shared" ca="1" si="47"/>
        <v>-1.7159259770364171E-5</v>
      </c>
      <c r="AW218" s="12">
        <f t="shared" ca="1" si="48"/>
        <v>-1.7126242578961975E-5</v>
      </c>
    </row>
    <row r="219" spans="1:49" x14ac:dyDescent="0.35">
      <c r="C219" s="35"/>
      <c r="D219" s="17">
        <f ca="1">INDEX('Flow probs &amp; rates'!AE$5:AE$5999,A218)-INDEX('Flow probs &amp; rates'!AK$5:AK$5999,A218)</f>
        <v>-1.0181738887642299E-2</v>
      </c>
      <c r="E219" s="17">
        <f ca="1">-INDEX('Flow probs &amp; rates'!AG$5:AG$5999,A218)-INDEX('Flow probs &amp; rates'!AI$5:AI$5999,A218)-INDEX('Flow probs &amp; rates'!AK$5:AK$5999,A218)</f>
        <v>-0.64993249322781399</v>
      </c>
      <c r="G219" s="12">
        <f t="shared" ca="1" si="49"/>
        <v>-1.0181738887642299E-2</v>
      </c>
      <c r="H219" s="12">
        <f t="shared" ca="1" si="50"/>
        <v>-0.64993249322781399</v>
      </c>
      <c r="J219" s="17">
        <f ca="1">INDEX('Flow probs &amp; rates'!AK$5:AK$5999,A218)</f>
        <v>2.6191379761365E-2</v>
      </c>
      <c r="K219" s="35"/>
      <c r="L219" s="12">
        <f t="shared" ca="1" si="54"/>
        <v>2.6191379761365E-2</v>
      </c>
      <c r="N219" s="17">
        <f ca="1">INDEX('Flow probs &amp; rates'!AA$5:AA$5999,A218)</f>
        <v>1.9161585898848865E-2</v>
      </c>
      <c r="O219" s="35"/>
      <c r="P219" s="12">
        <f t="shared" ca="1" si="51"/>
        <v>1.9161585898848865E-2</v>
      </c>
      <c r="R219" s="17">
        <f ca="1">INDEX('Flow probs &amp; rates'!U$5:U$5999,A218)-INDEX('Flow probs &amp; rates'!AA$5:AA$5999,A218)</f>
        <v>-7.2734550778722068E-3</v>
      </c>
      <c r="S219" s="17">
        <f ca="1">1-INDEX('Flow probs &amp; rates'!W$5:W$5999,A218)-INDEX('Flow probs &amp; rates'!Y$5:Y$5999,A218)-INDEX('Flow probs &amp; rates'!AA$5:AA$5999,A218)</f>
        <v>0.52090738221211652</v>
      </c>
      <c r="T219" s="35"/>
      <c r="U219" s="12">
        <f t="shared" ca="1" si="52"/>
        <v>-7.2734550778722068E-3</v>
      </c>
      <c r="V219" s="12">
        <f t="shared" ca="1" si="53"/>
        <v>0.52090738221211652</v>
      </c>
      <c r="X219" s="35"/>
      <c r="Y219" s="12">
        <f ca="1"/>
        <v>7.2734550778722068E-3</v>
      </c>
      <c r="Z219" s="12">
        <f ca="1"/>
        <v>0.47909261778788348</v>
      </c>
      <c r="AB219" s="35"/>
      <c r="AC219" s="12">
        <f ca="1"/>
        <v>-2.73583357887002E-2</v>
      </c>
      <c r="AD219" s="12">
        <f ca="1"/>
        <v>0.47671342492769575</v>
      </c>
      <c r="AF219" s="35"/>
      <c r="AG219" s="12">
        <f>INDEX('Flow probs &amp; rates'!F$5:F$5999,A218)</f>
        <v>2.9539862621028361E-2</v>
      </c>
      <c r="AJ219" s="12">
        <f ca="1"/>
        <v>2.9878029634244272E-2</v>
      </c>
      <c r="AK219" s="12">
        <f ca="1"/>
        <v>3.0492565909673659E-2</v>
      </c>
      <c r="AM219" s="12">
        <f t="shared" si="43"/>
        <v>6.3091419853975386E-4</v>
      </c>
      <c r="AO219" s="12">
        <f t="shared" ca="1" si="44"/>
        <v>2.0746255001619918E-3</v>
      </c>
      <c r="AQ219" s="12">
        <f ca="1"/>
        <v>6.3091590688009339E-4</v>
      </c>
      <c r="AS219" s="30">
        <v>430</v>
      </c>
      <c r="AT219" s="70">
        <f t="shared" ca="1" si="45"/>
        <v>-1.964067971620187E-3</v>
      </c>
      <c r="AU219" s="70">
        <f t="shared" ca="1" si="46"/>
        <v>-1.9641194498281459E-3</v>
      </c>
      <c r="AV219" s="12">
        <f t="shared" ca="1" si="47"/>
        <v>1.7082404550946041E-3</v>
      </c>
      <c r="AW219" s="12">
        <f t="shared" ca="1" si="48"/>
        <v>1.7082224171290049E-3</v>
      </c>
    </row>
    <row r="220" spans="1:49" x14ac:dyDescent="0.35">
      <c r="A220" s="12">
        <v>109</v>
      </c>
      <c r="C220" s="35" t="str">
        <f>INDEX('Flow probs &amp; rates'!$A$5:$A$5999,$A220)</f>
        <v>1999,5</v>
      </c>
      <c r="D220" s="17">
        <f ca="1">-INDEX('Flow probs &amp; rates'!AE$5:AE$5999,A220)-INDEX('Flow probs &amp; rates'!AF$5:AF$5999,A220)-INDEX('Flow probs &amp; rates'!AJ$5:AJ$5999,A220)</f>
        <v>-5.2365420990627999E-2</v>
      </c>
      <c r="E220" s="17">
        <f ca="1">INDEX('Flow probs &amp; rates'!AG$5:AG$5999,A220)-INDEX('Flow probs &amp; rates'!AJ$5:AJ$5999,A220)</f>
        <v>0.37177882923718564</v>
      </c>
      <c r="G220" s="12">
        <f t="shared" ca="1" si="49"/>
        <v>-5.2365420990627999E-2</v>
      </c>
      <c r="H220" s="12">
        <f t="shared" ca="1" si="50"/>
        <v>0.37177882923718564</v>
      </c>
      <c r="J220" s="17">
        <f ca="1">INDEX('Flow probs &amp; rates'!AJ$5:AJ$5999,A220)</f>
        <v>2.2914806583272398E-2</v>
      </c>
      <c r="K220" s="35" t="str">
        <f>INDEX('Flow probs &amp; rates'!$A$5:$A$5999,$A220)</f>
        <v>1999,5</v>
      </c>
      <c r="L220" s="12">
        <f t="shared" ca="1" si="54"/>
        <v>2.2914806583272398E-2</v>
      </c>
      <c r="N220" s="17">
        <f ca="1">INDEX('Flow probs &amp; rates'!Z$5:Z$5999,A220)</f>
        <v>2.5709237988073581E-2</v>
      </c>
      <c r="O220" s="35" t="str">
        <f>INDEX('Flow probs &amp; rates'!$A$5:$A$5999,$A220)</f>
        <v>1999,5</v>
      </c>
      <c r="P220" s="12">
        <f t="shared" ca="1" si="51"/>
        <v>2.5709237988073581E-2</v>
      </c>
      <c r="R220" s="17">
        <f ca="1">1-INDEX('Flow probs &amp; rates'!U$5:U$5999,A220)-INDEX('Flow probs &amp; rates'!V$5:V$5999,A220)-INDEX('Flow probs &amp; rates'!Z$5:Z$5999,A220)</f>
        <v>0.94784732074346778</v>
      </c>
      <c r="S220" s="17">
        <f ca="1">INDEX('Flow probs &amp; rates'!W$5:W$5999,A220)-INDEX('Flow probs &amp; rates'!Z$5:Z$5999,A220)</f>
        <v>0.26126323582004429</v>
      </c>
      <c r="T220" s="35" t="str">
        <f>INDEX('Flow probs &amp; rates'!$A$5:$A$5999,$A220)</f>
        <v>1999,5</v>
      </c>
      <c r="U220" s="12">
        <f t="shared" ca="1" si="52"/>
        <v>0.94784732074346778</v>
      </c>
      <c r="V220" s="12">
        <f t="shared" ca="1" si="53"/>
        <v>0.26126323582004429</v>
      </c>
      <c r="X220" s="35" t="str">
        <f>INDEX('Flow probs &amp; rates'!$A$5:$A$5999,$A220)</f>
        <v>1999,5</v>
      </c>
      <c r="Y220" s="12">
        <f t="array" aca="1" ref="Y220:Z221" ca="1">$A$1:$B$2-U220:V221</f>
        <v>5.2152679256532219E-2</v>
      </c>
      <c r="Z220" s="12">
        <f ca="1"/>
        <v>-0.26126323582004429</v>
      </c>
      <c r="AB220" s="35" t="str">
        <f>INDEX('Flow probs &amp; rates'!$A$5:$A$5999,$A220)</f>
        <v>1999,5</v>
      </c>
      <c r="AC220" s="12">
        <f t="array" aca="1" ref="AC220:AD221" ca="1">MMULT(Y220:Z221,MMULT(U218:V219,MINVERSE(Y218:Z219)))</f>
        <v>0.96247645576015506</v>
      </c>
      <c r="AD220" s="12">
        <f ca="1"/>
        <v>0.25795978805252956</v>
      </c>
      <c r="AF220" s="35" t="str">
        <f>INDEX('Flow probs &amp; rates'!$A$5:$A$5999,$A220)</f>
        <v>1999,5</v>
      </c>
      <c r="AG220" s="12">
        <f>INDEX('Flow probs &amp; rates'!E$5:E$5999,A220)</f>
        <v>0.64214436136710529</v>
      </c>
      <c r="AI220" s="32" t="s">
        <v>568</v>
      </c>
      <c r="AJ220" s="12">
        <f t="array" aca="1" ref="AJ220:AJ221" ca="1">MMULT(U220:V221,AG220:AG221)+P220:P221</f>
        <v>0.64166174404319987</v>
      </c>
      <c r="AK220" s="12">
        <f t="array" aca="1" ref="AK220:AK221" ca="1">MMULT(-1*MINVERSE(G220:H221),L220:L221)</f>
        <v>0.62566291660401163</v>
      </c>
      <c r="AM220" s="12">
        <f t="shared" si="43"/>
        <v>-6.6076921119817555E-5</v>
      </c>
      <c r="AO220" s="12">
        <f t="shared" ca="1" si="44"/>
        <v>-2.881557135733237E-4</v>
      </c>
      <c r="AQ220" s="12">
        <f t="array" aca="1" ref="AQ220:AQ221" ca="1">MMULT(Y220:Z221,AO220:AO221)+MMULT(AC220:AD221,AM218:AM219)</f>
        <v>-6.6109002452841058E-5</v>
      </c>
      <c r="AS220" s="30">
        <v>432</v>
      </c>
      <c r="AT220" s="70">
        <f t="shared" ca="1" si="45"/>
        <v>1.9050526066146656E-3</v>
      </c>
      <c r="AU220" s="70">
        <f t="shared" ca="1" si="46"/>
        <v>1.9050612785835872E-3</v>
      </c>
      <c r="AV220" s="12">
        <f t="shared" ca="1" si="47"/>
        <v>2.4793278982252615E-4</v>
      </c>
      <c r="AW220" s="12">
        <f t="shared" ca="1" si="48"/>
        <v>2.4794000769870147E-4</v>
      </c>
    </row>
    <row r="221" spans="1:49" x14ac:dyDescent="0.35">
      <c r="C221" s="35"/>
      <c r="D221" s="17">
        <f ca="1">INDEX('Flow probs &amp; rates'!AE$5:AE$5999,A220)-INDEX('Flow probs &amp; rates'!AK$5:AK$5999,A220)</f>
        <v>-7.8500992471572991E-3</v>
      </c>
      <c r="E221" s="17">
        <f ca="1">-INDEX('Flow probs &amp; rates'!AG$5:AG$5999,A220)-INDEX('Flow probs &amp; rates'!AI$5:AI$5999,A220)-INDEX('Flow probs &amp; rates'!AK$5:AK$5999,A220)</f>
        <v>-0.68552880772729174</v>
      </c>
      <c r="G221" s="12">
        <f t="shared" ca="1" si="49"/>
        <v>-7.8500992471572991E-3</v>
      </c>
      <c r="H221" s="12">
        <f t="shared" ca="1" si="50"/>
        <v>-0.68552880772729174</v>
      </c>
      <c r="J221" s="17">
        <f ca="1">INDEX('Flow probs &amp; rates'!AK$5:AK$5999,A220)</f>
        <v>2.3070942246760599E-2</v>
      </c>
      <c r="K221" s="35"/>
      <c r="L221" s="12">
        <f t="shared" ca="1" si="54"/>
        <v>2.3070942246760599E-2</v>
      </c>
      <c r="N221" s="17">
        <f ca="1">INDEX('Flow probs &amp; rates'!AA$5:AA$5999,A220)</f>
        <v>1.6619657075000543E-2</v>
      </c>
      <c r="O221" s="35"/>
      <c r="P221" s="12">
        <f t="shared" ca="1" si="51"/>
        <v>1.6619657075000543E-2</v>
      </c>
      <c r="R221" s="17">
        <f ca="1">INDEX('Flow probs &amp; rates'!U$5:U$5999,A220)-INDEX('Flow probs &amp; rates'!AA$5:AA$5999,A220)</f>
        <v>-5.5169768886421996E-3</v>
      </c>
      <c r="S221" s="17">
        <f ca="1">1-INDEX('Flow probs &amp; rates'!W$5:W$5999,A220)-INDEX('Flow probs &amp; rates'!Y$5:Y$5999,A220)-INDEX('Flow probs &amp; rates'!AA$5:AA$5999,A220)</f>
        <v>0.50290495695908366</v>
      </c>
      <c r="T221" s="35"/>
      <c r="U221" s="12">
        <f t="shared" ca="1" si="52"/>
        <v>-5.5169768886421996E-3</v>
      </c>
      <c r="V221" s="12">
        <f t="shared" ca="1" si="53"/>
        <v>0.50290495695908366</v>
      </c>
      <c r="X221" s="35"/>
      <c r="Y221" s="12">
        <f ca="1"/>
        <v>5.5169768886421996E-3</v>
      </c>
      <c r="Z221" s="12">
        <f ca="1"/>
        <v>0.49709504304091634</v>
      </c>
      <c r="AB221" s="35"/>
      <c r="AC221" s="12">
        <f ca="1"/>
        <v>-4.2215354217899112E-2</v>
      </c>
      <c r="AD221" s="12">
        <f ca="1"/>
        <v>0.52087637320947611</v>
      </c>
      <c r="AF221" s="35"/>
      <c r="AG221" s="12">
        <f>INDEX('Flow probs &amp; rates'!F$5:F$5999,A220)</f>
        <v>2.7932340269325142E-2</v>
      </c>
      <c r="AJ221" s="12">
        <f ca="1"/>
        <v>2.7124273855077759E-2</v>
      </c>
      <c r="AK221" s="12">
        <f ca="1"/>
        <v>2.6489661778556734E-2</v>
      </c>
      <c r="AM221" s="12">
        <f t="shared" si="43"/>
        <v>-1.6075223517032187E-3</v>
      </c>
      <c r="AO221" s="12">
        <f t="shared" ca="1" si="44"/>
        <v>-4.0029041311169244E-3</v>
      </c>
      <c r="AQ221" s="12">
        <f ca="1"/>
        <v>-1.6075358164607024E-3</v>
      </c>
      <c r="AS221" s="30">
        <v>434</v>
      </c>
      <c r="AT221" s="70">
        <f t="shared" ca="1" si="45"/>
        <v>-1.4725336970926595E-3</v>
      </c>
      <c r="AU221" s="70">
        <f t="shared" ca="1" si="46"/>
        <v>-1.4725877433044631E-3</v>
      </c>
      <c r="AV221" s="12">
        <f t="shared" ca="1" si="47"/>
        <v>-8.3477498959944746E-4</v>
      </c>
      <c r="AW221" s="12">
        <f t="shared" ca="1" si="48"/>
        <v>-8.3479541174972898E-4</v>
      </c>
    </row>
    <row r="222" spans="1:49" x14ac:dyDescent="0.35">
      <c r="A222" s="12">
        <v>110</v>
      </c>
      <c r="C222" s="35" t="str">
        <f>INDEX('Flow probs &amp; rates'!$A$5:$A$5999,$A222)</f>
        <v>1999,6</v>
      </c>
      <c r="D222" s="17">
        <f ca="1">-INDEX('Flow probs &amp; rates'!AE$5:AE$5999,A222)-INDEX('Flow probs &amp; rates'!AF$5:AF$5999,A222)-INDEX('Flow probs &amp; rates'!AJ$5:AJ$5999,A222)</f>
        <v>-5.4561297778492501E-2</v>
      </c>
      <c r="E222" s="17">
        <f ca="1">INDEX('Flow probs &amp; rates'!AG$5:AG$5999,A222)-INDEX('Flow probs &amp; rates'!AJ$5:AJ$5999,A222)</f>
        <v>0.34055603188389039</v>
      </c>
      <c r="G222" s="12">
        <f t="shared" ca="1" si="49"/>
        <v>-5.4561297778492501E-2</v>
      </c>
      <c r="H222" s="12">
        <f t="shared" ca="1" si="50"/>
        <v>0.34055603188389039</v>
      </c>
      <c r="J222" s="17">
        <f ca="1">INDEX('Flow probs &amp; rates'!AJ$5:AJ$5999,A222)</f>
        <v>2.47296602563296E-2</v>
      </c>
      <c r="K222" s="35" t="str">
        <f>INDEX('Flow probs &amp; rates'!$A$5:$A$5999,$A222)</f>
        <v>1999,6</v>
      </c>
      <c r="L222" s="12">
        <f t="shared" ca="1" si="54"/>
        <v>2.47296602563296E-2</v>
      </c>
      <c r="N222" s="17">
        <f ca="1">INDEX('Flow probs &amp; rates'!Z$5:Z$5999,A222)</f>
        <v>2.741431524200565E-2</v>
      </c>
      <c r="O222" s="35" t="str">
        <f>INDEX('Flow probs &amp; rates'!$A$5:$A$5999,$A222)</f>
        <v>1999,6</v>
      </c>
      <c r="P222" s="12">
        <f t="shared" ca="1" si="51"/>
        <v>2.741431524200565E-2</v>
      </c>
      <c r="R222" s="17">
        <f ca="1">1-INDEX('Flow probs &amp; rates'!U$5:U$5999,A222)-INDEX('Flow probs &amp; rates'!V$5:V$5999,A222)-INDEX('Flow probs &amp; rates'!Z$5:Z$5999,A222)</f>
        <v>0.94574387994404008</v>
      </c>
      <c r="S222" s="17">
        <f ca="1">INDEX('Flow probs &amp; rates'!W$5:W$5999,A222)-INDEX('Flow probs &amp; rates'!Z$5:Z$5999,A222)</f>
        <v>0.24505024628294581</v>
      </c>
      <c r="T222" s="35" t="str">
        <f>INDEX('Flow probs &amp; rates'!$A$5:$A$5999,$A222)</f>
        <v>1999,6</v>
      </c>
      <c r="U222" s="12">
        <f t="shared" ca="1" si="52"/>
        <v>0.94574387994404008</v>
      </c>
      <c r="V222" s="12">
        <f t="shared" ca="1" si="53"/>
        <v>0.24505024628294581</v>
      </c>
      <c r="X222" s="35" t="str">
        <f>INDEX('Flow probs &amp; rates'!$A$5:$A$5999,$A222)</f>
        <v>1999,6</v>
      </c>
      <c r="Y222" s="12">
        <f t="array" aca="1" ref="Y222:Z223" ca="1">$A$1:$B$2-U222:V223</f>
        <v>5.4256120055959922E-2</v>
      </c>
      <c r="Z222" s="12">
        <f ca="1"/>
        <v>-0.24505024628294581</v>
      </c>
      <c r="AB222" s="35" t="str">
        <f>INDEX('Flow probs &amp; rates'!$A$5:$A$5999,$A222)</f>
        <v>1999,6</v>
      </c>
      <c r="AC222" s="12">
        <f t="array" aca="1" ref="AC222:AD223" ca="1">MMULT(Y222:Z223,MMULT(U220:V221,MINVERSE(Y220:Z221)))</f>
        <v>0.9806834240671537</v>
      </c>
      <c r="AD222" s="12">
        <f ca="1"/>
        <v>0.29602924566655953</v>
      </c>
      <c r="AF222" s="35" t="str">
        <f>INDEX('Flow probs &amp; rates'!$A$5:$A$5999,$A222)</f>
        <v>1999,6</v>
      </c>
      <c r="AG222" s="12">
        <f>INDEX('Flow probs &amp; rates'!E$5:E$5999,A222)</f>
        <v>0.64156324190777669</v>
      </c>
      <c r="AI222" s="32" t="s">
        <v>569</v>
      </c>
      <c r="AJ222" s="12">
        <f t="array" aca="1" ref="AJ222:AJ223" ca="1">MMULT(U222:V223,AG222:AG223)+P222:P223</f>
        <v>0.64126837166387574</v>
      </c>
      <c r="AK222" s="12">
        <f t="array" aca="1" ref="AK222:AK223" ca="1">MMULT(-1*MINVERSE(G222:H223),L222:L223)</f>
        <v>0.64149381926091431</v>
      </c>
      <c r="AM222" s="12">
        <f t="shared" si="43"/>
        <v>-5.8111945932859399E-4</v>
      </c>
      <c r="AO222" s="12">
        <f t="shared" ca="1" si="44"/>
        <v>1.5830902656902679E-2</v>
      </c>
      <c r="AQ222" s="12">
        <f t="array" aca="1" ref="AQ222:AQ223" ca="1">MMULT(Y222:Z223,AO222:AO223)+MMULT(AC222:AD223,AM220:AM221)</f>
        <v>-5.8109982702287842E-4</v>
      </c>
      <c r="AS222" s="30">
        <v>436</v>
      </c>
      <c r="AT222" s="70">
        <f t="shared" ca="1" si="45"/>
        <v>-8.0160350832558791E-4</v>
      </c>
      <c r="AU222" s="70">
        <f t="shared" ca="1" si="46"/>
        <v>-8.0158235005560105E-4</v>
      </c>
      <c r="AV222" s="12">
        <f t="shared" ca="1" si="47"/>
        <v>1.3691725591717038E-3</v>
      </c>
      <c r="AW222" s="12">
        <f t="shared" ca="1" si="48"/>
        <v>1.3691828273303367E-3</v>
      </c>
    </row>
    <row r="223" spans="1:49" x14ac:dyDescent="0.35">
      <c r="C223" s="35"/>
      <c r="D223" s="17">
        <f ca="1">INDEX('Flow probs &amp; rates'!AE$5:AE$5999,A222)-INDEX('Flow probs &amp; rates'!AK$5:AK$5999,A222)</f>
        <v>-8.6202363403537E-3</v>
      </c>
      <c r="E223" s="17">
        <f ca="1">-INDEX('Flow probs &amp; rates'!AG$5:AG$5999,A222)-INDEX('Flow probs &amp; rates'!AI$5:AI$5999,A222)-INDEX('Flow probs &amp; rates'!AK$5:AK$5999,A222)</f>
        <v>-0.63022796773692702</v>
      </c>
      <c r="G223" s="12">
        <f t="shared" ca="1" si="49"/>
        <v>-8.6202363403537E-3</v>
      </c>
      <c r="H223" s="12">
        <f t="shared" ca="1" si="50"/>
        <v>-0.63022796773692702</v>
      </c>
      <c r="J223" s="17">
        <f ca="1">INDEX('Flow probs &amp; rates'!AK$5:AK$5999,A222)</f>
        <v>2.4537328252269099E-2</v>
      </c>
      <c r="K223" s="35"/>
      <c r="L223" s="12">
        <f t="shared" ca="1" si="54"/>
        <v>2.4537328252269099E-2</v>
      </c>
      <c r="N223" s="17">
        <f ca="1">INDEX('Flow probs &amp; rates'!AA$5:AA$5999,A222)</f>
        <v>1.8108296071329064E-2</v>
      </c>
      <c r="O223" s="35"/>
      <c r="P223" s="12">
        <f t="shared" ca="1" si="51"/>
        <v>1.8108296071329064E-2</v>
      </c>
      <c r="R223" s="17">
        <f ca="1">INDEX('Flow probs &amp; rates'!U$5:U$5999,A222)-INDEX('Flow probs &amp; rates'!AA$5:AA$5999,A222)</f>
        <v>-6.2025845648485973E-3</v>
      </c>
      <c r="S223" s="17">
        <f ca="1">1-INDEX('Flow probs &amp; rates'!W$5:W$5999,A222)-INDEX('Flow probs &amp; rates'!Y$5:Y$5999,A222)-INDEX('Flow probs &amp; rates'!AA$5:AA$5999,A222)</f>
        <v>0.53151503798477784</v>
      </c>
      <c r="T223" s="35"/>
      <c r="U223" s="12">
        <f t="shared" ca="1" si="52"/>
        <v>-6.2025845648485973E-3</v>
      </c>
      <c r="V223" s="12">
        <f t="shared" ca="1" si="53"/>
        <v>0.53151503798477784</v>
      </c>
      <c r="X223" s="35"/>
      <c r="Y223" s="12">
        <f ca="1"/>
        <v>6.2025845648485973E-3</v>
      </c>
      <c r="Z223" s="12">
        <f ca="1"/>
        <v>0.46848496201522216</v>
      </c>
      <c r="AB223" s="35"/>
      <c r="AC223" s="12">
        <f ca="1"/>
        <v>1.2018905448776707E-2</v>
      </c>
      <c r="AD223" s="12">
        <f ca="1"/>
        <v>0.48353734052600683</v>
      </c>
      <c r="AF223" s="35"/>
      <c r="AG223" s="12">
        <f>INDEX('Flow probs &amp; rates'!F$5:F$5999,A222)</f>
        <v>2.8971800266362986E-2</v>
      </c>
      <c r="AJ223" s="12">
        <f ca="1"/>
        <v>2.952789332876098E-2</v>
      </c>
      <c r="AK223" s="12">
        <f ca="1"/>
        <v>3.0159721390368516E-2</v>
      </c>
      <c r="AM223" s="12">
        <f t="shared" si="43"/>
        <v>1.0394599970378442E-3</v>
      </c>
      <c r="AO223" s="12">
        <f t="shared" ca="1" si="44"/>
        <v>3.6700596118117816E-3</v>
      </c>
      <c r="AQ223" s="12">
        <f ca="1"/>
        <v>1.039468995254597E-3</v>
      </c>
      <c r="AS223" s="30">
        <v>438</v>
      </c>
      <c r="AT223" s="70">
        <f t="shared" ca="1" si="45"/>
        <v>-3.4854233352721309E-4</v>
      </c>
      <c r="AU223" s="70">
        <f t="shared" ca="1" si="46"/>
        <v>-3.4854844456408076E-4</v>
      </c>
      <c r="AV223" s="12">
        <f t="shared" ca="1" si="47"/>
        <v>-8.2254145310673571E-4</v>
      </c>
      <c r="AW223" s="12">
        <f t="shared" ca="1" si="48"/>
        <v>-8.2254542879702246E-4</v>
      </c>
    </row>
    <row r="224" spans="1:49" x14ac:dyDescent="0.35">
      <c r="A224" s="12">
        <v>111</v>
      </c>
      <c r="C224" s="35" t="str">
        <f>INDEX('Flow probs &amp; rates'!$A$5:$A$5999,$A224)</f>
        <v>1999,7</v>
      </c>
      <c r="D224" s="17">
        <f ca="1">-INDEX('Flow probs &amp; rates'!AE$5:AE$5999,A224)-INDEX('Flow probs &amp; rates'!AF$5:AF$5999,A224)-INDEX('Flow probs &amp; rates'!AJ$5:AJ$5999,A224)</f>
        <v>-5.3029822870938104E-2</v>
      </c>
      <c r="E224" s="17">
        <f ca="1">INDEX('Flow probs &amp; rates'!AG$5:AG$5999,A224)-INDEX('Flow probs &amp; rates'!AJ$5:AJ$5999,A224)</f>
        <v>0.37801259348736854</v>
      </c>
      <c r="G224" s="12">
        <f t="shared" ca="1" si="49"/>
        <v>-5.3029822870938104E-2</v>
      </c>
      <c r="H224" s="12">
        <f t="shared" ca="1" si="50"/>
        <v>0.37801259348736854</v>
      </c>
      <c r="J224" s="17">
        <f ca="1">INDEX('Flow probs &amp; rates'!AJ$5:AJ$5999,A224)</f>
        <v>2.4443288214986501E-2</v>
      </c>
      <c r="K224" s="35" t="str">
        <f>INDEX('Flow probs &amp; rates'!$A$5:$A$5999,$A224)</f>
        <v>1999,7</v>
      </c>
      <c r="L224" s="12">
        <f t="shared" ca="1" si="54"/>
        <v>2.4443288214986501E-2</v>
      </c>
      <c r="N224" s="17">
        <f ca="1">INDEX('Flow probs &amp; rates'!Z$5:Z$5999,A224)</f>
        <v>2.7372722743992595E-2</v>
      </c>
      <c r="O224" s="35" t="str">
        <f>INDEX('Flow probs &amp; rates'!$A$5:$A$5999,$A224)</f>
        <v>1999,7</v>
      </c>
      <c r="P224" s="12">
        <f t="shared" ca="1" si="51"/>
        <v>2.7372722743992595E-2</v>
      </c>
      <c r="R224" s="17">
        <f ca="1">1-INDEX('Flow probs &amp; rates'!U$5:U$5999,A224)-INDEX('Flow probs &amp; rates'!V$5:V$5999,A224)-INDEX('Flow probs &amp; rates'!Z$5:Z$5999,A224)</f>
        <v>0.94699179964032631</v>
      </c>
      <c r="S224" s="17">
        <f ca="1">INDEX('Flow probs &amp; rates'!W$5:W$5999,A224)-INDEX('Flow probs &amp; rates'!Z$5:Z$5999,A224)</f>
        <v>0.26787777421625425</v>
      </c>
      <c r="T224" s="35" t="str">
        <f>INDEX('Flow probs &amp; rates'!$A$5:$A$5999,$A224)</f>
        <v>1999,7</v>
      </c>
      <c r="U224" s="12">
        <f t="shared" ca="1" si="52"/>
        <v>0.94699179964032631</v>
      </c>
      <c r="V224" s="12">
        <f t="shared" ca="1" si="53"/>
        <v>0.26787777421625425</v>
      </c>
      <c r="X224" s="35" t="str">
        <f>INDEX('Flow probs &amp; rates'!$A$5:$A$5999,$A224)</f>
        <v>1999,7</v>
      </c>
      <c r="Y224" s="12">
        <f t="array" aca="1" ref="Y224:Z225" ca="1">$A$1:$B$2-U224:V225</f>
        <v>5.3008200359673685E-2</v>
      </c>
      <c r="Z224" s="12">
        <f ca="1"/>
        <v>-0.26787777421625425</v>
      </c>
      <c r="AB224" s="35" t="str">
        <f>INDEX('Flow probs &amp; rates'!$A$5:$A$5999,$A224)</f>
        <v>1999,7</v>
      </c>
      <c r="AC224" s="12">
        <f t="array" aca="1" ref="AC224:AD225" ca="1">MMULT(Y224:Z225,MMULT(U222:V223,MINVERSE(Y222:Z223)))</f>
        <v>0.93054514638255981</v>
      </c>
      <c r="AD224" s="12">
        <f ca="1"/>
        <v>0.21054875291934083</v>
      </c>
      <c r="AF224" s="35" t="str">
        <f>INDEX('Flow probs &amp; rates'!$A$5:$A$5999,$A224)</f>
        <v>1999,7</v>
      </c>
      <c r="AG224" s="12">
        <f>INDEX('Flow probs &amp; rates'!E$5:E$5999,A224)</f>
        <v>0.64268875315171126</v>
      </c>
      <c r="AI224" s="32" t="s">
        <v>570</v>
      </c>
      <c r="AJ224" s="12">
        <f t="array" aca="1" ref="AJ224:AJ225" ca="1">MMULT(U224:V225,AG224:AG225)+P224:P225</f>
        <v>0.64347883902205172</v>
      </c>
      <c r="AK224" s="12">
        <f t="array" aca="1" ref="AK224:AK225" ca="1">MMULT(-1*MINVERSE(G224:H225),L224:L225)</f>
        <v>0.65145210712878288</v>
      </c>
      <c r="AM224" s="12">
        <f t="shared" si="43"/>
        <v>1.1255112439345627E-3</v>
      </c>
      <c r="AO224" s="12">
        <f t="shared" ca="1" si="44"/>
        <v>9.9582878678685649E-3</v>
      </c>
      <c r="AQ224" s="12">
        <f t="array" aca="1" ref="AQ224:AQ225" ca="1">MMULT(Y224:Z225,AO224:AO225)+MMULT(AC224:AD225,AM222:AM223)</f>
        <v>1.1255488177998097E-3</v>
      </c>
      <c r="AS224" s="30">
        <v>440</v>
      </c>
      <c r="AT224" s="70">
        <f t="shared" ca="1" si="45"/>
        <v>-1.5154568017522463E-3</v>
      </c>
      <c r="AU224" s="70">
        <f t="shared" ca="1" si="46"/>
        <v>-1.5154513771867221E-3</v>
      </c>
      <c r="AV224" s="12">
        <f t="shared" ca="1" si="47"/>
        <v>3.2185298436440135E-3</v>
      </c>
      <c r="AW224" s="12">
        <f t="shared" ca="1" si="48"/>
        <v>3.2185346065580858E-3</v>
      </c>
    </row>
    <row r="225" spans="1:49" x14ac:dyDescent="0.35">
      <c r="C225" s="35"/>
      <c r="D225" s="17">
        <f ca="1">INDEX('Flow probs &amp; rates'!AE$5:AE$5999,A224)-INDEX('Flow probs &amp; rates'!AK$5:AK$5999,A224)</f>
        <v>-9.1956856679736992E-3</v>
      </c>
      <c r="E225" s="17">
        <f ca="1">-INDEX('Flow probs &amp; rates'!AG$5:AG$5999,A224)-INDEX('Flow probs &amp; rates'!AI$5:AI$5999,A224)-INDEX('Flow probs &amp; rates'!AK$5:AK$5999,A224)</f>
        <v>-0.66585166723516553</v>
      </c>
      <c r="G225" s="12">
        <f t="shared" ca="1" si="49"/>
        <v>-9.1956856679736992E-3</v>
      </c>
      <c r="H225" s="12">
        <f t="shared" ca="1" si="50"/>
        <v>-0.66585166723516553</v>
      </c>
      <c r="J225" s="17">
        <f ca="1">INDEX('Flow probs &amp; rates'!AK$5:AK$5999,A224)</f>
        <v>2.3786694181475498E-2</v>
      </c>
      <c r="K225" s="35"/>
      <c r="L225" s="12">
        <f t="shared" ca="1" si="54"/>
        <v>2.3786694181475498E-2</v>
      </c>
      <c r="N225" s="17">
        <f ca="1">INDEX('Flow probs &amp; rates'!AA$5:AA$5999,A224)</f>
        <v>1.7268985748160666E-2</v>
      </c>
      <c r="O225" s="35"/>
      <c r="P225" s="12">
        <f t="shared" ca="1" si="51"/>
        <v>1.7268985748160666E-2</v>
      </c>
      <c r="R225" s="17">
        <f ca="1">INDEX('Flow probs &amp; rates'!U$5:U$5999,A224)-INDEX('Flow probs &amp; rates'!AA$5:AA$5999,A224)</f>
        <v>-6.5172996811690125E-3</v>
      </c>
      <c r="S225" s="17">
        <f ca="1">1-INDEX('Flow probs &amp; rates'!W$5:W$5999,A224)-INDEX('Flow probs &amp; rates'!Y$5:Y$5999,A224)-INDEX('Flow probs &amp; rates'!AA$5:AA$5999,A224)</f>
        <v>0.51272735805446867</v>
      </c>
      <c r="T225" s="35"/>
      <c r="U225" s="12">
        <f t="shared" ca="1" si="52"/>
        <v>-6.5172996811690125E-3</v>
      </c>
      <c r="V225" s="12">
        <f t="shared" ca="1" si="53"/>
        <v>0.51272735805446867</v>
      </c>
      <c r="X225" s="35"/>
      <c r="Y225" s="12">
        <f ca="1"/>
        <v>6.5172996811690125E-3</v>
      </c>
      <c r="Z225" s="12">
        <f ca="1"/>
        <v>0.48727264194553133</v>
      </c>
      <c r="AB225" s="35"/>
      <c r="AC225" s="12">
        <f ca="1"/>
        <v>-5.3699618427580503E-3</v>
      </c>
      <c r="AD225" s="12">
        <f ca="1"/>
        <v>0.5534305543068212</v>
      </c>
      <c r="AF225" s="35"/>
      <c r="AG225" s="12">
        <f>INDEX('Flow probs &amp; rates'!F$5:F$5999,A224)</f>
        <v>2.7942360444879404E-2</v>
      </c>
      <c r="AJ225" s="12">
        <f ca="1"/>
        <v>2.7407203190862813E-2</v>
      </c>
      <c r="AK225" s="12">
        <f ca="1"/>
        <v>2.67268916671419E-2</v>
      </c>
      <c r="AM225" s="12">
        <f t="shared" si="43"/>
        <v>-1.0294398214835826E-3</v>
      </c>
      <c r="AO225" s="12">
        <f t="shared" ca="1" si="44"/>
        <v>-3.4328297232266158E-3</v>
      </c>
      <c r="AQ225" s="12">
        <f ca="1"/>
        <v>-1.0294333505764316E-3</v>
      </c>
      <c r="AS225" s="30">
        <v>442</v>
      </c>
      <c r="AT225" s="70">
        <f t="shared" ca="1" si="45"/>
        <v>-1.3232828846303502E-3</v>
      </c>
      <c r="AU225" s="70">
        <f t="shared" ca="1" si="46"/>
        <v>-1.3232744171003045E-3</v>
      </c>
      <c r="AV225" s="12">
        <f t="shared" ca="1" si="47"/>
        <v>7.3643848346695295E-4</v>
      </c>
      <c r="AW225" s="12">
        <f t="shared" ca="1" si="48"/>
        <v>7.3643973190624327E-4</v>
      </c>
    </row>
    <row r="226" spans="1:49" x14ac:dyDescent="0.35">
      <c r="A226" s="12">
        <v>112</v>
      </c>
      <c r="C226" s="35" t="str">
        <f>INDEX('Flow probs &amp; rates'!$A$5:$A$5999,$A226)</f>
        <v>1999,8</v>
      </c>
      <c r="D226" s="17">
        <f ca="1">-INDEX('Flow probs &amp; rates'!AE$5:AE$5999,A226)-INDEX('Flow probs &amp; rates'!AF$5:AF$5999,A226)-INDEX('Flow probs &amp; rates'!AJ$5:AJ$5999,A226)</f>
        <v>-5.2387603811864698E-2</v>
      </c>
      <c r="E226" s="17">
        <f ca="1">INDEX('Flow probs &amp; rates'!AG$5:AG$5999,A226)-INDEX('Flow probs &amp; rates'!AJ$5:AJ$5999,A226)</f>
        <v>0.36638549813721499</v>
      </c>
      <c r="G226" s="12">
        <f t="shared" ca="1" si="49"/>
        <v>-5.2387603811864698E-2</v>
      </c>
      <c r="H226" s="12">
        <f t="shared" ca="1" si="50"/>
        <v>0.36638549813721499</v>
      </c>
      <c r="J226" s="17">
        <f ca="1">INDEX('Flow probs &amp; rates'!AJ$5:AJ$5999,A226)</f>
        <v>2.2961456631E-2</v>
      </c>
      <c r="K226" s="35" t="str">
        <f>INDEX('Flow probs &amp; rates'!$A$5:$A$5999,$A226)</f>
        <v>1999,8</v>
      </c>
      <c r="L226" s="12">
        <f t="shared" ca="1" si="54"/>
        <v>2.2961456631E-2</v>
      </c>
      <c r="N226" s="17">
        <f ca="1">INDEX('Flow probs &amp; rates'!Z$5:Z$5999,A226)</f>
        <v>2.6080506718963857E-2</v>
      </c>
      <c r="O226" s="35" t="str">
        <f>INDEX('Flow probs &amp; rates'!$A$5:$A$5999,$A226)</f>
        <v>1999,8</v>
      </c>
      <c r="P226" s="12">
        <f t="shared" ca="1" si="51"/>
        <v>2.6080506718963857E-2</v>
      </c>
      <c r="R226" s="17">
        <f ca="1">1-INDEX('Flow probs &amp; rates'!U$5:U$5999,A226)-INDEX('Flow probs &amp; rates'!V$5:V$5999,A226)-INDEX('Flow probs &amp; rates'!Z$5:Z$5999,A226)</f>
        <v>0.94746947891415956</v>
      </c>
      <c r="S226" s="17">
        <f ca="1">INDEX('Flow probs &amp; rates'!W$5:W$5999,A226)-INDEX('Flow probs &amp; rates'!Z$5:Z$5999,A226)</f>
        <v>0.26358972148059101</v>
      </c>
      <c r="T226" s="35" t="str">
        <f>INDEX('Flow probs &amp; rates'!$A$5:$A$5999,$A226)</f>
        <v>1999,8</v>
      </c>
      <c r="U226" s="12">
        <f t="shared" ca="1" si="52"/>
        <v>0.94746947891415956</v>
      </c>
      <c r="V226" s="12">
        <f t="shared" ca="1" si="53"/>
        <v>0.26358972148059101</v>
      </c>
      <c r="X226" s="35" t="str">
        <f>INDEX('Flow probs &amp; rates'!$A$5:$A$5999,$A226)</f>
        <v>1999,8</v>
      </c>
      <c r="Y226" s="12">
        <f t="array" aca="1" ref="Y226:Z227" ca="1">$A$1:$B$2-U226:V227</f>
        <v>5.2530521085840443E-2</v>
      </c>
      <c r="Z226" s="12">
        <f ca="1"/>
        <v>-0.26358972148059101</v>
      </c>
      <c r="AB226" s="35" t="str">
        <f>INDEX('Flow probs &amp; rates'!$A$5:$A$5999,$A226)</f>
        <v>1999,8</v>
      </c>
      <c r="AC226" s="12">
        <f t="array" aca="1" ref="AC226:AD227" ca="1">MMULT(Y226:Z227,MMULT(U224:V225,MINVERSE(Y224:Z225)))</f>
        <v>0.93801512291623745</v>
      </c>
      <c r="AD226" s="12">
        <f ca="1"/>
        <v>0.26719230603629851</v>
      </c>
      <c r="AF226" s="35" t="str">
        <f>INDEX('Flow probs &amp; rates'!$A$5:$A$5999,$A226)</f>
        <v>1999,8</v>
      </c>
      <c r="AG226" s="12">
        <f>INDEX('Flow probs &amp; rates'!E$5:E$5999,A226)</f>
        <v>0.64237380377878273</v>
      </c>
      <c r="AI226" s="32" t="s">
        <v>571</v>
      </c>
      <c r="AJ226" s="12">
        <f t="array" aca="1" ref="AJ226:AJ227" ca="1">MMULT(U226:V227,AG226:AG227)+P226:P227</f>
        <v>0.64226486369085067</v>
      </c>
      <c r="AK226" s="12">
        <f t="array" aca="1" ref="AK226:AK227" ca="1">MMULT(-1*MINVERSE(G226:H227),L226:L227)</f>
        <v>0.64424077638288235</v>
      </c>
      <c r="AM226" s="12">
        <f t="shared" si="43"/>
        <v>-3.149493729285302E-4</v>
      </c>
      <c r="AO226" s="12">
        <f t="shared" ca="1" si="44"/>
        <v>-7.2113307459005238E-3</v>
      </c>
      <c r="AQ226" s="12">
        <f t="array" aca="1" ref="AQ226:AQ227" ca="1">MMULT(Y226:Z227,AO226:AO227)+MMULT(AC226:AD227,AM224:AM225)</f>
        <v>-3.1499000740491708E-4</v>
      </c>
      <c r="AS226" s="30">
        <v>444</v>
      </c>
      <c r="AT226" s="70">
        <f t="shared" ca="1" si="45"/>
        <v>-1.5114148471629951E-3</v>
      </c>
      <c r="AU226" s="70">
        <f t="shared" ca="1" si="46"/>
        <v>-1.5114077498261317E-3</v>
      </c>
      <c r="AV226" s="12">
        <f t="shared" ca="1" si="47"/>
        <v>1.510555095555359E-3</v>
      </c>
      <c r="AW226" s="12">
        <f t="shared" ca="1" si="48"/>
        <v>1.5105555452263333E-3</v>
      </c>
    </row>
    <row r="227" spans="1:49" x14ac:dyDescent="0.35">
      <c r="C227" s="35"/>
      <c r="D227" s="17">
        <f ca="1">INDEX('Flow probs &amp; rates'!AE$5:AE$5999,A226)-INDEX('Flow probs &amp; rates'!AK$5:AK$5999,A226)</f>
        <v>-1.0319313718793801E-2</v>
      </c>
      <c r="E227" s="17">
        <f ca="1">-INDEX('Flow probs &amp; rates'!AG$5:AG$5999,A226)-INDEX('Flow probs &amp; rates'!AI$5:AI$5999,A226)-INDEX('Flow probs &amp; rates'!AK$5:AK$5999,A226)</f>
        <v>-0.63295498510413006</v>
      </c>
      <c r="G227" s="12">
        <f t="shared" ca="1" si="49"/>
        <v>-1.0319313718793801E-2</v>
      </c>
      <c r="H227" s="12">
        <f t="shared" ca="1" si="50"/>
        <v>-0.63295498510413006</v>
      </c>
      <c r="J227" s="17">
        <f ca="1">INDEX('Flow probs &amp; rates'!AK$5:AK$5999,A226)</f>
        <v>2.5286437439352001E-2</v>
      </c>
      <c r="K227" s="35"/>
      <c r="L227" s="12">
        <f t="shared" ca="1" si="54"/>
        <v>2.5286437439352001E-2</v>
      </c>
      <c r="N227" s="17">
        <f ca="1">INDEX('Flow probs &amp; rates'!AA$5:AA$5999,A226)</f>
        <v>1.8628919982501255E-2</v>
      </c>
      <c r="O227" s="35"/>
      <c r="P227" s="12">
        <f t="shared" ca="1" si="51"/>
        <v>1.8628919982501255E-2</v>
      </c>
      <c r="R227" s="17">
        <f ca="1">INDEX('Flow probs &amp; rates'!U$5:U$5999,A226)-INDEX('Flow probs &amp; rates'!AA$5:AA$5999,A226)</f>
        <v>-7.4240848275683915E-3</v>
      </c>
      <c r="S227" s="17">
        <f ca="1">1-INDEX('Flow probs &amp; rates'!W$5:W$5999,A226)-INDEX('Flow probs &amp; rates'!Y$5:Y$5999,A226)-INDEX('Flow probs &amp; rates'!AA$5:AA$5999,A226)</f>
        <v>0.52979071616481066</v>
      </c>
      <c r="T227" s="35"/>
      <c r="U227" s="12">
        <f t="shared" ca="1" si="52"/>
        <v>-7.4240848275683915E-3</v>
      </c>
      <c r="V227" s="12">
        <f t="shared" ca="1" si="53"/>
        <v>0.52979071616481066</v>
      </c>
      <c r="X227" s="35"/>
      <c r="Y227" s="12">
        <f ca="1"/>
        <v>7.4240848275683915E-3</v>
      </c>
      <c r="Z227" s="12">
        <f ca="1"/>
        <v>0.47020928383518934</v>
      </c>
      <c r="AB227" s="35"/>
      <c r="AC227" s="12">
        <f ca="1"/>
        <v>1.2632230128840183E-2</v>
      </c>
      <c r="AD227" s="12">
        <f ca="1"/>
        <v>0.50579856865954209</v>
      </c>
      <c r="AF227" s="35"/>
      <c r="AG227" s="12">
        <f>INDEX('Flow probs &amp; rates'!F$5:F$5999,A226)</f>
        <v>2.866114731280673E-2</v>
      </c>
      <c r="AJ227" s="12">
        <f ca="1"/>
        <v>2.9044292133196814E-2</v>
      </c>
      <c r="AK227" s="12">
        <f ca="1"/>
        <v>2.9446509145277508E-2</v>
      </c>
      <c r="AM227" s="12">
        <f t="shared" si="43"/>
        <v>7.1878686792732627E-4</v>
      </c>
      <c r="AO227" s="12">
        <f t="shared" ca="1" si="44"/>
        <v>2.7196174781356081E-3</v>
      </c>
      <c r="AQ227" s="12">
        <f ca="1"/>
        <v>7.1878038434103851E-4</v>
      </c>
      <c r="AS227" s="30">
        <v>446</v>
      </c>
      <c r="AT227" s="70">
        <f t="shared" ca="1" si="45"/>
        <v>-2.0512725872213755E-3</v>
      </c>
      <c r="AU227" s="70">
        <f t="shared" ca="1" si="46"/>
        <v>-2.0512520039672141E-3</v>
      </c>
      <c r="AV227" s="12">
        <f t="shared" ca="1" si="47"/>
        <v>2.1003809034544837E-3</v>
      </c>
      <c r="AW227" s="12">
        <f t="shared" ca="1" si="48"/>
        <v>2.1003857128712986E-3</v>
      </c>
    </row>
    <row r="228" spans="1:49" x14ac:dyDescent="0.35">
      <c r="A228" s="12">
        <v>113</v>
      </c>
      <c r="C228" s="35" t="str">
        <f>INDEX('Flow probs &amp; rates'!$A$5:$A$5999,$A228)</f>
        <v>1999,9</v>
      </c>
      <c r="D228" s="17">
        <f ca="1">-INDEX('Flow probs &amp; rates'!AE$5:AE$5999,A228)-INDEX('Flow probs &amp; rates'!AF$5:AF$5999,A228)-INDEX('Flow probs &amp; rates'!AJ$5:AJ$5999,A228)</f>
        <v>-5.1498645034046199E-2</v>
      </c>
      <c r="E228" s="17">
        <f ca="1">INDEX('Flow probs &amp; rates'!AG$5:AG$5999,A228)-INDEX('Flow probs &amp; rates'!AJ$5:AJ$5999,A228)</f>
        <v>0.36682009113541419</v>
      </c>
      <c r="G228" s="12">
        <f t="shared" ca="1" si="49"/>
        <v>-5.1498645034046199E-2</v>
      </c>
      <c r="H228" s="12">
        <f t="shared" ca="1" si="50"/>
        <v>0.36682009113541419</v>
      </c>
      <c r="J228" s="17">
        <f ca="1">INDEX('Flow probs &amp; rates'!AJ$5:AJ$5999,A228)</f>
        <v>2.2057041255959801E-2</v>
      </c>
      <c r="K228" s="35" t="str">
        <f>INDEX('Flow probs &amp; rates'!$A$5:$A$5999,$A228)</f>
        <v>1999,9</v>
      </c>
      <c r="L228" s="12">
        <f t="shared" ca="1" si="54"/>
        <v>2.2057041255959801E-2</v>
      </c>
      <c r="N228" s="17">
        <f ca="1">INDEX('Flow probs &amp; rates'!Z$5:Z$5999,A228)</f>
        <v>2.5281395105783946E-2</v>
      </c>
      <c r="O228" s="35" t="str">
        <f>INDEX('Flow probs &amp; rates'!$A$5:$A$5999,$A228)</f>
        <v>1999,9</v>
      </c>
      <c r="P228" s="12">
        <f t="shared" ca="1" si="51"/>
        <v>2.5281395105783946E-2</v>
      </c>
      <c r="R228" s="17">
        <f ca="1">1-INDEX('Flow probs &amp; rates'!U$5:U$5999,A228)-INDEX('Flow probs &amp; rates'!V$5:V$5999,A228)-INDEX('Flow probs &amp; rates'!Z$5:Z$5999,A228)</f>
        <v>0.94818377668768494</v>
      </c>
      <c r="S228" s="17">
        <f ca="1">INDEX('Flow probs &amp; rates'!W$5:W$5999,A228)-INDEX('Flow probs &amp; rates'!Z$5:Z$5999,A228)</f>
        <v>0.26416935734145419</v>
      </c>
      <c r="T228" s="35" t="str">
        <f>INDEX('Flow probs &amp; rates'!$A$5:$A$5999,$A228)</f>
        <v>1999,9</v>
      </c>
      <c r="U228" s="12">
        <f t="shared" ca="1" si="52"/>
        <v>0.94818377668768494</v>
      </c>
      <c r="V228" s="12">
        <f t="shared" ca="1" si="53"/>
        <v>0.26416935734145419</v>
      </c>
      <c r="X228" s="35" t="str">
        <f>INDEX('Flow probs &amp; rates'!$A$5:$A$5999,$A228)</f>
        <v>1999,9</v>
      </c>
      <c r="Y228" s="12">
        <f t="array" aca="1" ref="Y228:Z229" ca="1">$A$1:$B$2-U228:V229</f>
        <v>5.1816223312315057E-2</v>
      </c>
      <c r="Z228" s="12">
        <f ca="1"/>
        <v>-0.26416935734145419</v>
      </c>
      <c r="AB228" s="35" t="str">
        <f>INDEX('Flow probs &amp; rates'!$A$5:$A$5999,$A228)</f>
        <v>1999,9</v>
      </c>
      <c r="AC228" s="12">
        <f t="array" aca="1" ref="AC228:AD229" ca="1">MMULT(Y228:Z229,MMULT(U226:V227,MINVERSE(Y226:Z227)))</f>
        <v>0.9357456533097892</v>
      </c>
      <c r="AD228" s="12">
        <f ca="1"/>
        <v>0.25596408052021591</v>
      </c>
      <c r="AF228" s="35" t="str">
        <f>INDEX('Flow probs &amp; rates'!$A$5:$A$5999,$A228)</f>
        <v>1999,9</v>
      </c>
      <c r="AG228" s="12">
        <f>INDEX('Flow probs &amp; rates'!E$5:E$5999,A228)</f>
        <v>0.64194121128427695</v>
      </c>
      <c r="AI228" s="32" t="s">
        <v>572</v>
      </c>
      <c r="AJ228" s="12">
        <f t="array" aca="1" ref="AJ228:AJ229" ca="1">MMULT(U228:V229,AG228:AG229)+P228:P229</f>
        <v>0.64161795430105051</v>
      </c>
      <c r="AK228" s="12">
        <f t="array" aca="1" ref="AK228:AK229" ca="1">MMULT(-1*MINVERSE(G228:H229),L228:L229)</f>
        <v>0.63798156338605161</v>
      </c>
      <c r="AM228" s="12">
        <f t="shared" si="43"/>
        <v>-4.3259249450577908E-4</v>
      </c>
      <c r="AO228" s="12">
        <f t="shared" ca="1" si="44"/>
        <v>-6.2592129968307431E-3</v>
      </c>
      <c r="AQ228" s="12">
        <f t="array" aca="1" ref="AQ228:AQ229" ca="1">MMULT(Y228:Z229,AO228:AO229)+MMULT(AC228:AD229,AM226:AM227)</f>
        <v>-4.3259014102556097E-4</v>
      </c>
      <c r="AS228" s="30">
        <v>448</v>
      </c>
      <c r="AT228" s="70">
        <f t="shared" ca="1" si="45"/>
        <v>-1.2114747934748316E-3</v>
      </c>
      <c r="AU228" s="70">
        <f t="shared" ca="1" si="46"/>
        <v>-1.2114053569066627E-3</v>
      </c>
      <c r="AV228" s="12">
        <f t="shared" ca="1" si="47"/>
        <v>1.9542725131443256E-4</v>
      </c>
      <c r="AW228" s="12">
        <f t="shared" ca="1" si="48"/>
        <v>1.9546872680430605E-4</v>
      </c>
    </row>
    <row r="229" spans="1:49" x14ac:dyDescent="0.35">
      <c r="C229" s="35"/>
      <c r="D229" s="17">
        <f ca="1">INDEX('Flow probs &amp; rates'!AE$5:AE$5999,A228)-INDEX('Flow probs &amp; rates'!AK$5:AK$5999,A228)</f>
        <v>-1.1195503706270199E-2</v>
      </c>
      <c r="E229" s="17">
        <f ca="1">-INDEX('Flow probs &amp; rates'!AG$5:AG$5999,A228)-INDEX('Flow probs &amp; rates'!AI$5:AI$5999,A228)-INDEX('Flow probs &amp; rates'!AK$5:AK$5999,A228)</f>
        <v>-0.63166780159764579</v>
      </c>
      <c r="G229" s="12">
        <f t="shared" ca="1" si="49"/>
        <v>-1.1195503706270199E-2</v>
      </c>
      <c r="H229" s="12">
        <f t="shared" ca="1" si="50"/>
        <v>-0.63166780159764579</v>
      </c>
      <c r="J229" s="17">
        <f ca="1">INDEX('Flow probs &amp; rates'!AK$5:AK$5999,A228)</f>
        <v>2.5737036440120799E-2</v>
      </c>
      <c r="K229" s="35"/>
      <c r="L229" s="12">
        <f t="shared" ca="1" si="54"/>
        <v>2.5737036440120799E-2</v>
      </c>
      <c r="N229" s="17">
        <f ca="1">INDEX('Flow probs &amp; rates'!AA$5:AA$5999,A228)</f>
        <v>1.8968349687901932E-2</v>
      </c>
      <c r="O229" s="35"/>
      <c r="P229" s="12">
        <f t="shared" ca="1" si="51"/>
        <v>1.8968349687901932E-2</v>
      </c>
      <c r="R229" s="17">
        <f ca="1">INDEX('Flow probs &amp; rates'!U$5:U$5999,A228)-INDEX('Flow probs &amp; rates'!AA$5:AA$5999,A228)</f>
        <v>-8.062458680627967E-3</v>
      </c>
      <c r="S229" s="17">
        <f ca="1">1-INDEX('Flow probs &amp; rates'!W$5:W$5999,A228)-INDEX('Flow probs &amp; rates'!Y$5:Y$5999,A228)-INDEX('Flow probs &amp; rates'!AA$5:AA$5999,A228)</f>
        <v>0.53036753284978821</v>
      </c>
      <c r="T229" s="35"/>
      <c r="U229" s="12">
        <f t="shared" ca="1" si="52"/>
        <v>-8.062458680627967E-3</v>
      </c>
      <c r="V229" s="12">
        <f t="shared" ca="1" si="53"/>
        <v>0.53036753284978821</v>
      </c>
      <c r="X229" s="35"/>
      <c r="Y229" s="12">
        <f ca="1"/>
        <v>8.062458680627967E-3</v>
      </c>
      <c r="Z229" s="12">
        <f ca="1"/>
        <v>0.46963246715021179</v>
      </c>
      <c r="AB229" s="35"/>
      <c r="AC229" s="12">
        <f ca="1"/>
        <v>3.3585106660809494E-3</v>
      </c>
      <c r="AD229" s="12">
        <f ca="1"/>
        <v>0.53554317171491284</v>
      </c>
      <c r="AF229" s="35"/>
      <c r="AG229" s="12">
        <f>INDEX('Flow probs &amp; rates'!F$5:F$5999,A228)</f>
        <v>2.899017942635532E-2</v>
      </c>
      <c r="AJ229" s="12">
        <f ca="1"/>
        <v>2.9168175135758943E-2</v>
      </c>
      <c r="AK229" s="12">
        <f ca="1"/>
        <v>2.9437168454162194E-2</v>
      </c>
      <c r="AM229" s="12">
        <f t="shared" si="43"/>
        <v>3.290321135485906E-4</v>
      </c>
      <c r="AO229" s="12">
        <f t="shared" ca="1" si="44"/>
        <v>-9.3406911153143257E-6</v>
      </c>
      <c r="AQ229" s="12">
        <f ca="1"/>
        <v>3.2903230023500194E-4</v>
      </c>
      <c r="AS229" s="30">
        <v>450</v>
      </c>
      <c r="AT229" s="70">
        <f t="shared" ca="1" si="45"/>
        <v>-1.8327949931151721E-3</v>
      </c>
      <c r="AU229" s="70">
        <f t="shared" ca="1" si="46"/>
        <v>-1.8327503341710074E-3</v>
      </c>
      <c r="AV229" s="12">
        <f t="shared" ca="1" si="47"/>
        <v>2.4286541091225605E-3</v>
      </c>
      <c r="AW229" s="12">
        <f t="shared" ca="1" si="48"/>
        <v>2.4286330607949007E-3</v>
      </c>
    </row>
    <row r="230" spans="1:49" x14ac:dyDescent="0.35">
      <c r="A230" s="12">
        <v>114</v>
      </c>
      <c r="C230" s="35" t="str">
        <f>INDEX('Flow probs &amp; rates'!$A$5:$A$5999,$A230)</f>
        <v>1999,10</v>
      </c>
      <c r="D230" s="17">
        <f ca="1">-INDEX('Flow probs &amp; rates'!AE$5:AE$5999,A230)-INDEX('Flow probs &amp; rates'!AF$5:AF$5999,A230)-INDEX('Flow probs &amp; rates'!AJ$5:AJ$5999,A230)</f>
        <v>-5.07783880354696E-2</v>
      </c>
      <c r="E230" s="17">
        <f ca="1">INDEX('Flow probs &amp; rates'!AG$5:AG$5999,A230)-INDEX('Flow probs &amp; rates'!AJ$5:AJ$5999,A230)</f>
        <v>0.37644789073388768</v>
      </c>
      <c r="G230" s="12">
        <f t="shared" ca="1" si="49"/>
        <v>-5.07783880354696E-2</v>
      </c>
      <c r="H230" s="12">
        <f t="shared" ca="1" si="50"/>
        <v>0.37644789073388768</v>
      </c>
      <c r="J230" s="17">
        <f ca="1">INDEX('Flow probs &amp; rates'!AJ$5:AJ$5999,A230)</f>
        <v>2.2089710018359299E-2</v>
      </c>
      <c r="K230" s="35" t="str">
        <f>INDEX('Flow probs &amp; rates'!$A$5:$A$5999,$A230)</f>
        <v>1999,10</v>
      </c>
      <c r="L230" s="12">
        <f t="shared" ca="1" si="54"/>
        <v>2.2089710018359299E-2</v>
      </c>
      <c r="N230" s="17">
        <f ca="1">INDEX('Flow probs &amp; rates'!Z$5:Z$5999,A230)</f>
        <v>2.5148847239716332E-2</v>
      </c>
      <c r="O230" s="35" t="str">
        <f>INDEX('Flow probs &amp; rates'!$A$5:$A$5999,$A230)</f>
        <v>1999,10</v>
      </c>
      <c r="P230" s="12">
        <f t="shared" ca="1" si="51"/>
        <v>2.5148847239716332E-2</v>
      </c>
      <c r="R230" s="17">
        <f ca="1">1-INDEX('Flow probs &amp; rates'!U$5:U$5999,A230)-INDEX('Flow probs &amp; rates'!V$5:V$5999,A230)-INDEX('Flow probs &amp; rates'!Z$5:Z$5999,A230)</f>
        <v>0.94903957626372137</v>
      </c>
      <c r="S230" s="17">
        <f ca="1">INDEX('Flow probs &amp; rates'!W$5:W$5999,A230)-INDEX('Flow probs &amp; rates'!Z$5:Z$5999,A230)</f>
        <v>0.26804405873049481</v>
      </c>
      <c r="T230" s="35" t="str">
        <f>INDEX('Flow probs &amp; rates'!$A$5:$A$5999,$A230)</f>
        <v>1999,10</v>
      </c>
      <c r="U230" s="12">
        <f t="shared" ca="1" si="52"/>
        <v>0.94903957626372137</v>
      </c>
      <c r="V230" s="12">
        <f t="shared" ca="1" si="53"/>
        <v>0.26804405873049481</v>
      </c>
      <c r="X230" s="35" t="str">
        <f>INDEX('Flow probs &amp; rates'!$A$5:$A$5999,$A230)</f>
        <v>1999,10</v>
      </c>
      <c r="Y230" s="12">
        <f t="array" aca="1" ref="Y230:Z231" ca="1">$A$1:$B$2-U230:V231</f>
        <v>5.0960423736278626E-2</v>
      </c>
      <c r="Z230" s="12">
        <f ca="1"/>
        <v>-0.26804405873049481</v>
      </c>
      <c r="AB230" s="35" t="str">
        <f>INDEX('Flow probs &amp; rates'!$A$5:$A$5999,$A230)</f>
        <v>1999,10</v>
      </c>
      <c r="AC230" s="12">
        <f t="array" aca="1" ref="AC230:AD231" ca="1">MMULT(Y230:Z231,MMULT(U228:V229,MINVERSE(Y228:Z229)))</f>
        <v>0.93503316947900761</v>
      </c>
      <c r="AD230" s="12">
        <f ca="1"/>
        <v>0.2519149249975014</v>
      </c>
      <c r="AF230" s="35" t="str">
        <f>INDEX('Flow probs &amp; rates'!$A$5:$A$5999,$A230)</f>
        <v>1999,10</v>
      </c>
      <c r="AG230" s="12">
        <f>INDEX('Flow probs &amp; rates'!E$5:E$5999,A230)</f>
        <v>0.64214710773993211</v>
      </c>
      <c r="AI230" s="32" t="s">
        <v>573</v>
      </c>
      <c r="AJ230" s="12">
        <f t="array" aca="1" ref="AJ230:AJ231" ca="1">MMULT(U230:V231,AG230:AG231)+P230:P231</f>
        <v>0.64209376714624988</v>
      </c>
      <c r="AK230" s="12">
        <f t="array" aca="1" ref="AK230:AK231" ca="1">MMULT(-1*MINVERSE(G230:H231),L230:L231)</f>
        <v>0.63630922587159644</v>
      </c>
      <c r="AM230" s="12">
        <f t="shared" si="43"/>
        <v>2.0589645565516346E-4</v>
      </c>
      <c r="AO230" s="12">
        <f t="shared" ca="1" si="44"/>
        <v>-1.6723375144551689E-3</v>
      </c>
      <c r="AQ230" s="12">
        <f t="array" aca="1" ref="AQ230:AQ231" ca="1">MMULT(Y230:Z231,AO230:AO231)+MMULT(AC230:AD231,AM228:AM229)</f>
        <v>2.0589222964222657E-4</v>
      </c>
      <c r="AS230" s="30">
        <v>452</v>
      </c>
      <c r="AT230" s="70">
        <f t="shared" ca="1" si="45"/>
        <v>-3.5545210627548895E-3</v>
      </c>
      <c r="AU230" s="70">
        <f t="shared" ca="1" si="46"/>
        <v>-3.5542015854063188E-3</v>
      </c>
      <c r="AV230" s="12">
        <f t="shared" ca="1" si="47"/>
        <v>1.9366091602660146E-3</v>
      </c>
      <c r="AW230" s="12">
        <f t="shared" ca="1" si="48"/>
        <v>1.9368018491300006E-3</v>
      </c>
    </row>
    <row r="231" spans="1:49" x14ac:dyDescent="0.35">
      <c r="C231" s="35"/>
      <c r="D231" s="17">
        <f ca="1">INDEX('Flow probs &amp; rates'!AE$5:AE$5999,A230)-INDEX('Flow probs &amp; rates'!AK$5:AK$5999,A230)</f>
        <v>-9.817625848642899E-3</v>
      </c>
      <c r="E231" s="17">
        <f ca="1">-INDEX('Flow probs &amp; rates'!AG$5:AG$5999,A230)-INDEX('Flow probs &amp; rates'!AI$5:AI$5999,A230)-INDEX('Flow probs &amp; rates'!AK$5:AK$5999,A230)</f>
        <v>-0.65789352030024939</v>
      </c>
      <c r="G231" s="12">
        <f t="shared" ca="1" si="49"/>
        <v>-9.817625848642899E-3</v>
      </c>
      <c r="H231" s="12">
        <f t="shared" ca="1" si="50"/>
        <v>-0.65789352030024939</v>
      </c>
      <c r="J231" s="17">
        <f ca="1">INDEX('Flow probs &amp; rates'!AK$5:AK$5999,A230)</f>
        <v>2.4109705256796499E-2</v>
      </c>
      <c r="K231" s="35"/>
      <c r="L231" s="12">
        <f t="shared" ca="1" si="54"/>
        <v>2.4109705256796499E-2</v>
      </c>
      <c r="N231" s="17">
        <f ca="1">INDEX('Flow probs &amp; rates'!AA$5:AA$5999,A230)</f>
        <v>1.7569004077399274E-2</v>
      </c>
      <c r="O231" s="35"/>
      <c r="P231" s="12">
        <f t="shared" ca="1" si="51"/>
        <v>1.7569004077399274E-2</v>
      </c>
      <c r="R231" s="17">
        <f ca="1">INDEX('Flow probs &amp; rates'!U$5:U$5999,A230)-INDEX('Flow probs &amp; rates'!AA$5:AA$5999,A230)</f>
        <v>-6.9908167438135407E-3</v>
      </c>
      <c r="S231" s="17">
        <f ca="1">1-INDEX('Flow probs &amp; rates'!W$5:W$5999,A230)-INDEX('Flow probs &amp; rates'!Y$5:Y$5999,A230)-INDEX('Flow probs &amp; rates'!AA$5:AA$5999,A230)</f>
        <v>0.51675672711024956</v>
      </c>
      <c r="T231" s="35"/>
      <c r="U231" s="12">
        <f t="shared" ca="1" si="52"/>
        <v>-6.9908167438135407E-3</v>
      </c>
      <c r="V231" s="12">
        <f t="shared" ca="1" si="53"/>
        <v>0.51675672711024956</v>
      </c>
      <c r="X231" s="35"/>
      <c r="Y231" s="12">
        <f ca="1"/>
        <v>6.9908167438135407E-3</v>
      </c>
      <c r="Z231" s="12">
        <f ca="1"/>
        <v>0.48324327288975044</v>
      </c>
      <c r="AB231" s="35"/>
      <c r="AC231" s="12">
        <f ca="1"/>
        <v>-3.0154522983581733E-2</v>
      </c>
      <c r="AD231" s="12">
        <f ca="1"/>
        <v>0.53270891285667621</v>
      </c>
      <c r="AF231" s="35"/>
      <c r="AG231" s="12">
        <f>INDEX('Flow probs &amp; rates'!F$5:F$5999,A230)</f>
        <v>2.8062180947711474E-2</v>
      </c>
      <c r="AJ231" s="12">
        <f ca="1"/>
        <v>2.7581192106734501E-2</v>
      </c>
      <c r="AK231" s="12">
        <f ca="1"/>
        <v>2.715129242342652E-2</v>
      </c>
      <c r="AM231" s="12">
        <f t="shared" si="43"/>
        <v>-9.279984786438461E-4</v>
      </c>
      <c r="AO231" s="12">
        <f t="shared" ca="1" si="44"/>
        <v>-2.2858760307356736E-3</v>
      </c>
      <c r="AQ231" s="12">
        <f ca="1"/>
        <v>-9.2800225978879576E-4</v>
      </c>
      <c r="AS231" s="30">
        <v>454</v>
      </c>
      <c r="AT231" s="70">
        <f t="shared" ca="1" si="45"/>
        <v>-3.6532337436058215E-3</v>
      </c>
      <c r="AU231" s="70">
        <f t="shared" ca="1" si="46"/>
        <v>-3.6531988965469997E-3</v>
      </c>
      <c r="AV231" s="12">
        <f t="shared" ca="1" si="47"/>
        <v>3.1427909776551299E-3</v>
      </c>
      <c r="AW231" s="12">
        <f t="shared" ca="1" si="48"/>
        <v>3.1427782143234741E-3</v>
      </c>
    </row>
    <row r="232" spans="1:49" x14ac:dyDescent="0.35">
      <c r="A232" s="12">
        <v>115</v>
      </c>
      <c r="C232" s="35" t="str">
        <f>INDEX('Flow probs &amp; rates'!$A$5:$A$5999,$A232)</f>
        <v>1999,11</v>
      </c>
      <c r="D232" s="17">
        <f ca="1">-INDEX('Flow probs &amp; rates'!AE$5:AE$5999,A232)-INDEX('Flow probs &amp; rates'!AF$5:AF$5999,A232)-INDEX('Flow probs &amp; rates'!AJ$5:AJ$5999,A232)</f>
        <v>-5.02682214657309E-2</v>
      </c>
      <c r="E232" s="17">
        <f ca="1">INDEX('Flow probs &amp; rates'!AG$5:AG$5999,A232)-INDEX('Flow probs &amp; rates'!AJ$5:AJ$5999,A232)</f>
        <v>0.37910211754024981</v>
      </c>
      <c r="G232" s="12">
        <f t="shared" ca="1" si="49"/>
        <v>-5.02682214657309E-2</v>
      </c>
      <c r="H232" s="12">
        <f t="shared" ca="1" si="50"/>
        <v>0.37910211754024981</v>
      </c>
      <c r="J232" s="17">
        <f ca="1">INDEX('Flow probs &amp; rates'!AJ$5:AJ$5999,A232)</f>
        <v>2.14259193313792E-2</v>
      </c>
      <c r="K232" s="35" t="str">
        <f>INDEX('Flow probs &amp; rates'!$A$5:$A$5999,$A232)</f>
        <v>1999,11</v>
      </c>
      <c r="L232" s="12">
        <f t="shared" ca="1" si="54"/>
        <v>2.14259193313792E-2</v>
      </c>
      <c r="N232" s="17">
        <f ca="1">INDEX('Flow probs &amp; rates'!Z$5:Z$5999,A232)</f>
        <v>2.4879272536328795E-2</v>
      </c>
      <c r="O232" s="35" t="str">
        <f>INDEX('Flow probs &amp; rates'!$A$5:$A$5999,$A232)</f>
        <v>1999,11</v>
      </c>
      <c r="P232" s="12">
        <f t="shared" ca="1" si="51"/>
        <v>2.4879272536328795E-2</v>
      </c>
      <c r="R232" s="17">
        <f ca="1">1-INDEX('Flow probs &amp; rates'!U$5:U$5999,A232)-INDEX('Flow probs &amp; rates'!V$5:V$5999,A232)-INDEX('Flow probs &amp; rates'!Z$5:Z$5999,A232)</f>
        <v>0.9492674358246258</v>
      </c>
      <c r="S232" s="17">
        <f ca="1">INDEX('Flow probs &amp; rates'!W$5:W$5999,A232)-INDEX('Flow probs &amp; rates'!Z$5:Z$5999,A232)</f>
        <v>0.26935358685782895</v>
      </c>
      <c r="T232" s="35" t="str">
        <f>INDEX('Flow probs &amp; rates'!$A$5:$A$5999,$A232)</f>
        <v>1999,11</v>
      </c>
      <c r="U232" s="12">
        <f t="shared" ca="1" si="52"/>
        <v>0.9492674358246258</v>
      </c>
      <c r="V232" s="12">
        <f t="shared" ca="1" si="53"/>
        <v>0.26935358685782895</v>
      </c>
      <c r="X232" s="35" t="str">
        <f>INDEX('Flow probs &amp; rates'!$A$5:$A$5999,$A232)</f>
        <v>1999,11</v>
      </c>
      <c r="Y232" s="12">
        <f t="array" aca="1" ref="Y232:Z233" ca="1">$A$1:$B$2-U232:V233</f>
        <v>5.0732564175374195E-2</v>
      </c>
      <c r="Z232" s="12">
        <f ca="1"/>
        <v>-0.26935358685782895</v>
      </c>
      <c r="AB232" s="35" t="str">
        <f>INDEX('Flow probs &amp; rates'!$A$5:$A$5999,$A232)</f>
        <v>1999,11</v>
      </c>
      <c r="AC232" s="12">
        <f t="array" aca="1" ref="AC232:AD233" ca="1">MMULT(Y232:Z233,MMULT(U230:V231,MINVERSE(Y230:Z231)))</f>
        <v>0.94545775892114314</v>
      </c>
      <c r="AD232" s="12">
        <f ca="1"/>
        <v>0.26453057220299858</v>
      </c>
      <c r="AF232" s="35" t="str">
        <f>INDEX('Flow probs &amp; rates'!$A$5:$A$5999,$A232)</f>
        <v>1999,11</v>
      </c>
      <c r="AG232" s="12">
        <f>INDEX('Flow probs &amp; rates'!E$5:E$5999,A232)</f>
        <v>0.6420072600161334</v>
      </c>
      <c r="AI232" s="32" t="s">
        <v>574</v>
      </c>
      <c r="AJ232" s="12">
        <f t="array" aca="1" ref="AJ232:AJ233" ca="1">MMULT(U232:V233,AG232:AG233)+P232:P233</f>
        <v>0.64196589100167711</v>
      </c>
      <c r="AK232" s="12">
        <f t="array" aca="1" ref="AK232:AK233" ca="1">MMULT(-1*MINVERSE(G232:H233),L232:L233)</f>
        <v>0.64301831266398879</v>
      </c>
      <c r="AM232" s="12">
        <f t="shared" si="43"/>
        <v>-1.3984772379871391E-4</v>
      </c>
      <c r="AO232" s="12">
        <f t="shared" ca="1" si="44"/>
        <v>6.7090867923923492E-3</v>
      </c>
      <c r="AQ232" s="12">
        <f t="array" aca="1" ref="AQ232:AQ233" ca="1">MMULT(Y232:Z233,AO232:AO233)+MMULT(AC232:AD233,AM230:AM231)</f>
        <v>-1.3984517794776992E-4</v>
      </c>
      <c r="AS232" s="30">
        <v>456</v>
      </c>
      <c r="AT232" s="70">
        <f t="shared" ca="1" si="45"/>
        <v>-4.4152993731728651E-3</v>
      </c>
      <c r="AU232" s="70">
        <f t="shared" ca="1" si="46"/>
        <v>-4.4153261746024772E-3</v>
      </c>
      <c r="AV232" s="12">
        <f t="shared" ca="1" si="47"/>
        <v>3.3493089795534961E-3</v>
      </c>
      <c r="AW232" s="12">
        <f t="shared" ca="1" si="48"/>
        <v>3.3493449939774132E-3</v>
      </c>
    </row>
    <row r="233" spans="1:49" x14ac:dyDescent="0.35">
      <c r="C233" s="35"/>
      <c r="D233" s="17">
        <f ca="1">INDEX('Flow probs &amp; rates'!AE$5:AE$5999,A232)-INDEX('Flow probs &amp; rates'!AK$5:AK$5999,A232)</f>
        <v>-1.150694162368E-2</v>
      </c>
      <c r="E233" s="17">
        <f ca="1">-INDEX('Flow probs &amp; rates'!AG$5:AG$5999,A232)-INDEX('Flow probs &amp; rates'!AI$5:AI$5999,A232)-INDEX('Flow probs &amp; rates'!AK$5:AK$5999,A232)</f>
        <v>-0.66302731539263238</v>
      </c>
      <c r="G233" s="12">
        <f t="shared" ca="1" si="49"/>
        <v>-1.150694162368E-2</v>
      </c>
      <c r="H233" s="12">
        <f t="shared" ca="1" si="50"/>
        <v>-0.66302731539263238</v>
      </c>
      <c r="J233" s="17">
        <f ca="1">INDEX('Flow probs &amp; rates'!AK$5:AK$5999,A232)</f>
        <v>2.6458204363095299E-2</v>
      </c>
      <c r="K233" s="35"/>
      <c r="L233" s="12">
        <f t="shared" ca="1" si="54"/>
        <v>2.6458204363095299E-2</v>
      </c>
      <c r="N233" s="17">
        <f ca="1">INDEX('Flow probs &amp; rates'!AA$5:AA$5999,A232)</f>
        <v>1.9230273774639161E-2</v>
      </c>
      <c r="O233" s="35"/>
      <c r="P233" s="12">
        <f t="shared" ca="1" si="51"/>
        <v>1.9230273774639161E-2</v>
      </c>
      <c r="R233" s="17">
        <f ca="1">INDEX('Flow probs &amp; rates'!U$5:U$5999,A232)-INDEX('Flow probs &amp; rates'!AA$5:AA$5999,A232)</f>
        <v>-8.175512796336968E-3</v>
      </c>
      <c r="S233" s="17">
        <f ca="1">1-INDEX('Flow probs &amp; rates'!W$5:W$5999,A232)-INDEX('Flow probs &amp; rates'!Y$5:Y$5999,A232)-INDEX('Flow probs &amp; rates'!AA$5:AA$5999,A232)</f>
        <v>0.51389662663486491</v>
      </c>
      <c r="T233" s="35"/>
      <c r="U233" s="12">
        <f t="shared" ca="1" si="52"/>
        <v>-8.175512796336968E-3</v>
      </c>
      <c r="V233" s="12">
        <f t="shared" ca="1" si="53"/>
        <v>0.51389662663486491</v>
      </c>
      <c r="X233" s="35"/>
      <c r="Y233" s="12">
        <f ca="1"/>
        <v>8.175512796336968E-3</v>
      </c>
      <c r="Z233" s="12">
        <f ca="1"/>
        <v>0.48610337336513509</v>
      </c>
      <c r="AB233" s="35"/>
      <c r="AC233" s="12">
        <f ca="1"/>
        <v>1.2673516379230504E-2</v>
      </c>
      <c r="AD233" s="12">
        <f ca="1"/>
        <v>0.53137966126806868</v>
      </c>
      <c r="AF233" s="35"/>
      <c r="AG233" s="12">
        <f>INDEX('Flow probs &amp; rates'!F$5:F$5999,A232)</f>
        <v>2.8401452003226673E-2</v>
      </c>
      <c r="AJ233" s="12">
        <f ca="1"/>
        <v>2.857694558102624E-2</v>
      </c>
      <c r="AK233" s="12">
        <f ca="1"/>
        <v>2.8745467545371283E-2</v>
      </c>
      <c r="AM233" s="12">
        <f t="shared" si="43"/>
        <v>3.3927105551519871E-4</v>
      </c>
      <c r="AO233" s="12">
        <f t="shared" ca="1" si="44"/>
        <v>1.5941751219447631E-3</v>
      </c>
      <c r="AQ233" s="12">
        <f ca="1"/>
        <v>3.3927404429918517E-4</v>
      </c>
      <c r="AS233" s="30">
        <v>458</v>
      </c>
      <c r="AT233" s="70">
        <f t="shared" ca="1" si="45"/>
        <v>-2.6255126322455302E-3</v>
      </c>
      <c r="AU233" s="70">
        <f t="shared" ca="1" si="46"/>
        <v>-2.6258089685763496E-3</v>
      </c>
      <c r="AV233" s="12">
        <f t="shared" ca="1" si="47"/>
        <v>3.5379775820937251E-3</v>
      </c>
      <c r="AW233" s="12">
        <f t="shared" ca="1" si="48"/>
        <v>3.5377829051055501E-3</v>
      </c>
    </row>
    <row r="234" spans="1:49" x14ac:dyDescent="0.35">
      <c r="A234" s="12">
        <v>116</v>
      </c>
      <c r="C234" s="35" t="str">
        <f>INDEX('Flow probs &amp; rates'!$A$5:$A$5999,$A234)</f>
        <v>1999,12</v>
      </c>
      <c r="D234" s="17">
        <f ca="1">-INDEX('Flow probs &amp; rates'!AE$5:AE$5999,A234)-INDEX('Flow probs &amp; rates'!AF$5:AF$5999,A234)-INDEX('Flow probs &amp; rates'!AJ$5:AJ$5999,A234)</f>
        <v>-5.0280990758872698E-2</v>
      </c>
      <c r="E234" s="17">
        <f ca="1">INDEX('Flow probs &amp; rates'!AG$5:AG$5999,A234)-INDEX('Flow probs &amp; rates'!AJ$5:AJ$5999,A234)</f>
        <v>0.40319546215845004</v>
      </c>
      <c r="G234" s="12">
        <f t="shared" ca="1" si="49"/>
        <v>-5.0280990758872698E-2</v>
      </c>
      <c r="H234" s="12">
        <f t="shared" ca="1" si="50"/>
        <v>0.40319546215845004</v>
      </c>
      <c r="J234" s="17">
        <f ca="1">INDEX('Flow probs &amp; rates'!AJ$5:AJ$5999,A234)</f>
        <v>2.1700135541965999E-2</v>
      </c>
      <c r="K234" s="35" t="str">
        <f>INDEX('Flow probs &amp; rates'!$A$5:$A$5999,$A234)</f>
        <v>1999,12</v>
      </c>
      <c r="L234" s="12">
        <f t="shared" ca="1" si="54"/>
        <v>2.1700135541965999E-2</v>
      </c>
      <c r="N234" s="17">
        <f ca="1">INDEX('Flow probs &amp; rates'!Z$5:Z$5999,A234)</f>
        <v>2.531494783547944E-2</v>
      </c>
      <c r="O234" s="35" t="str">
        <f>INDEX('Flow probs &amp; rates'!$A$5:$A$5999,$A234)</f>
        <v>1999,12</v>
      </c>
      <c r="P234" s="12">
        <f t="shared" ca="1" si="51"/>
        <v>2.531494783547944E-2</v>
      </c>
      <c r="R234" s="17">
        <f ca="1">1-INDEX('Flow probs &amp; rates'!U$5:U$5999,A234)-INDEX('Flow probs &amp; rates'!V$5:V$5999,A234)-INDEX('Flow probs &amp; rates'!Z$5:Z$5999,A234)</f>
        <v>0.9492390280255254</v>
      </c>
      <c r="S234" s="17">
        <f ca="1">INDEX('Flow probs &amp; rates'!W$5:W$5999,A234)-INDEX('Flow probs &amp; rates'!Z$5:Z$5999,A234)</f>
        <v>0.28066824322115608</v>
      </c>
      <c r="T234" s="35" t="str">
        <f>INDEX('Flow probs &amp; rates'!$A$5:$A$5999,$A234)</f>
        <v>1999,12</v>
      </c>
      <c r="U234" s="12">
        <f t="shared" ca="1" si="52"/>
        <v>0.9492390280255254</v>
      </c>
      <c r="V234" s="12">
        <f t="shared" ca="1" si="53"/>
        <v>0.28066824322115608</v>
      </c>
      <c r="X234" s="35" t="str">
        <f>INDEX('Flow probs &amp; rates'!$A$5:$A$5999,$A234)</f>
        <v>1999,12</v>
      </c>
      <c r="Y234" s="12">
        <f t="array" aca="1" ref="Y234:Z235" ca="1">$A$1:$B$2-U234:V235</f>
        <v>5.07609719744746E-2</v>
      </c>
      <c r="Z234" s="12">
        <f ca="1"/>
        <v>-0.28066824322115608</v>
      </c>
      <c r="AB234" s="35" t="str">
        <f>INDEX('Flow probs &amp; rates'!$A$5:$A$5999,$A234)</f>
        <v>1999,12</v>
      </c>
      <c r="AC234" s="12">
        <f t="array" aca="1" ref="AC234:AD235" ca="1">MMULT(Y234:Z235,MMULT(U232:V233,MINVERSE(Y232:Z233)))</f>
        <v>0.95319654444711255</v>
      </c>
      <c r="AD234" s="12">
        <f ca="1"/>
        <v>0.25958489823390463</v>
      </c>
      <c r="AF234" s="35" t="str">
        <f>INDEX('Flow probs &amp; rates'!$A$5:$A$5999,$A234)</f>
        <v>1999,12</v>
      </c>
      <c r="AG234" s="12">
        <f>INDEX('Flow probs &amp; rates'!E$5:E$5999,A234)</f>
        <v>0.64270468095720035</v>
      </c>
      <c r="AI234" s="32" t="s">
        <v>575</v>
      </c>
      <c r="AJ234" s="12">
        <f t="array" aca="1" ref="AJ234:AJ235" ca="1">MMULT(U234:V235,AG234:AG235)+P234:P235</f>
        <v>0.64317389168968364</v>
      </c>
      <c r="AK234" s="12">
        <f t="array" aca="1" ref="AK234:AK235" ca="1">MMULT(-1*MINVERSE(G234:H235),L234:L235)</f>
        <v>0.64780132649527045</v>
      </c>
      <c r="AM234" s="12">
        <f t="shared" si="43"/>
        <v>6.9742094106695074E-4</v>
      </c>
      <c r="AO234" s="12">
        <f t="shared" ca="1" si="44"/>
        <v>4.7830138312816572E-3</v>
      </c>
      <c r="AQ234" s="12">
        <f t="array" aca="1" ref="AQ234:AQ235" ca="1">MMULT(Y234:Z235,AO234:AO235)+MMULT(AC234:AD235,AM232:AM233)</f>
        <v>6.9742366024683352E-4</v>
      </c>
      <c r="AS234" s="30">
        <v>460</v>
      </c>
      <c r="AT234" s="70">
        <f t="shared" ca="1" si="45"/>
        <v>-4.4150360249872733E-3</v>
      </c>
      <c r="AU234" s="70">
        <f t="shared" ca="1" si="46"/>
        <v>-4.415030443301932E-3</v>
      </c>
      <c r="AV234" s="12">
        <f t="shared" ca="1" si="47"/>
        <v>2.205347889607627E-3</v>
      </c>
      <c r="AW234" s="12">
        <f t="shared" ca="1" si="48"/>
        <v>2.20541537582693E-3</v>
      </c>
    </row>
    <row r="235" spans="1:49" x14ac:dyDescent="0.35">
      <c r="C235" s="35"/>
      <c r="D235" s="17">
        <f ca="1">INDEX('Flow probs &amp; rates'!AE$5:AE$5999,A234)-INDEX('Flow probs &amp; rates'!AK$5:AK$5999,A234)</f>
        <v>-1.10659334616614E-2</v>
      </c>
      <c r="E235" s="17">
        <f ca="1">-INDEX('Flow probs &amp; rates'!AG$5:AG$5999,A234)-INDEX('Flow probs &amp; rates'!AI$5:AI$5999,A234)-INDEX('Flow probs &amp; rates'!AK$5:AK$5999,A234)</f>
        <v>-0.708745813800848</v>
      </c>
      <c r="G235" s="12">
        <f t="shared" ca="1" si="49"/>
        <v>-1.10659334616614E-2</v>
      </c>
      <c r="H235" s="12">
        <f t="shared" ca="1" si="50"/>
        <v>-0.708745813800848</v>
      </c>
      <c r="J235" s="17">
        <f ca="1">INDEX('Flow probs &amp; rates'!AK$5:AK$5999,A234)</f>
        <v>2.6279490443377001E-2</v>
      </c>
      <c r="K235" s="35"/>
      <c r="L235" s="12">
        <f t="shared" ca="1" si="54"/>
        <v>2.6279490443377001E-2</v>
      </c>
      <c r="N235" s="17">
        <f ca="1">INDEX('Flow probs &amp; rates'!AA$5:AA$5999,A234)</f>
        <v>1.8718389369973203E-2</v>
      </c>
      <c r="O235" s="35"/>
      <c r="P235" s="12">
        <f t="shared" ca="1" si="51"/>
        <v>1.8718389369973203E-2</v>
      </c>
      <c r="R235" s="17">
        <f ca="1">INDEX('Flow probs &amp; rates'!U$5:U$5999,A234)-INDEX('Flow probs &amp; rates'!AA$5:AA$5999,A234)</f>
        <v>-7.7032036216724015E-3</v>
      </c>
      <c r="S235" s="17">
        <f ca="1">1-INDEX('Flow probs &amp; rates'!W$5:W$5999,A234)-INDEX('Flow probs &amp; rates'!Y$5:Y$5999,A234)-INDEX('Flow probs &amp; rates'!AA$5:AA$5999,A234)</f>
        <v>0.49087677592636764</v>
      </c>
      <c r="T235" s="35"/>
      <c r="U235" s="12">
        <f t="shared" ca="1" si="52"/>
        <v>-7.7032036216724015E-3</v>
      </c>
      <c r="V235" s="12">
        <f t="shared" ca="1" si="53"/>
        <v>0.49087677592636764</v>
      </c>
      <c r="X235" s="35"/>
      <c r="Y235" s="12">
        <f ca="1"/>
        <v>7.7032036216724015E-3</v>
      </c>
      <c r="Z235" s="12">
        <f ca="1"/>
        <v>0.50912322407363231</v>
      </c>
      <c r="AB235" s="35"/>
      <c r="AC235" s="12">
        <f ca="1"/>
        <v>-2.3255611995221165E-2</v>
      </c>
      <c r="AD235" s="12">
        <f ca="1"/>
        <v>0.52961494307473567</v>
      </c>
      <c r="AF235" s="35"/>
      <c r="AG235" s="12">
        <f>INDEX('Flow probs &amp; rates'!F$5:F$5999,A234)</f>
        <v>2.7714489910448333E-2</v>
      </c>
      <c r="AJ235" s="12">
        <f ca="1"/>
        <v>2.7371903797642615E-2</v>
      </c>
      <c r="AK235" s="12">
        <f ca="1"/>
        <v>2.6964482464476858E-2</v>
      </c>
      <c r="AM235" s="12">
        <f t="shared" si="43"/>
        <v>-6.8696209277833986E-4</v>
      </c>
      <c r="AO235" s="12">
        <f t="shared" ca="1" si="44"/>
        <v>-1.7809850808944254E-3</v>
      </c>
      <c r="AQ235" s="12">
        <f ca="1"/>
        <v>-6.8696107178770538E-4</v>
      </c>
      <c r="AS235" s="30">
        <v>462</v>
      </c>
      <c r="AT235" s="70">
        <f t="shared" ca="1" si="45"/>
        <v>-6.8741501668234672E-4</v>
      </c>
      <c r="AU235" s="70">
        <f t="shared" ca="1" si="46"/>
        <v>-6.8756642895187719E-4</v>
      </c>
      <c r="AV235" s="12">
        <f t="shared" ca="1" si="47"/>
        <v>1.7700203691993002E-3</v>
      </c>
      <c r="AW235" s="12">
        <f t="shared" ca="1" si="48"/>
        <v>1.7698683959822335E-3</v>
      </c>
    </row>
    <row r="236" spans="1:49" x14ac:dyDescent="0.35">
      <c r="A236" s="12">
        <v>117</v>
      </c>
      <c r="C236" s="35" t="str">
        <f>INDEX('Flow probs &amp; rates'!$A$5:$A$5999,$A236)</f>
        <v>2000,1</v>
      </c>
      <c r="D236" s="17">
        <f ca="1">-INDEX('Flow probs &amp; rates'!AE$5:AE$5999,A236)-INDEX('Flow probs &amp; rates'!AF$5:AF$5999,A236)-INDEX('Flow probs &amp; rates'!AJ$5:AJ$5999,A236)</f>
        <v>-4.9510991891022302E-2</v>
      </c>
      <c r="E236" s="17">
        <f ca="1">INDEX('Flow probs &amp; rates'!AG$5:AG$5999,A236)-INDEX('Flow probs &amp; rates'!AJ$5:AJ$5999,A236)</f>
        <v>0.43028811698639868</v>
      </c>
      <c r="G236" s="12">
        <f t="shared" ca="1" si="49"/>
        <v>-4.9510991891022302E-2</v>
      </c>
      <c r="H236" s="12">
        <f t="shared" ca="1" si="50"/>
        <v>0.43028811698639868</v>
      </c>
      <c r="J236" s="17">
        <f ca="1">INDEX('Flow probs &amp; rates'!AJ$5:AJ$5999,A236)</f>
        <v>2.0947795698235301E-2</v>
      </c>
      <c r="K236" s="35" t="str">
        <f>INDEX('Flow probs &amp; rates'!$A$5:$A$5999,$A236)</f>
        <v>2000,1</v>
      </c>
      <c r="L236" s="12">
        <f t="shared" ca="1" si="54"/>
        <v>2.0947795698235301E-2</v>
      </c>
      <c r="N236" s="17">
        <f ca="1">INDEX('Flow probs &amp; rates'!Z$5:Z$5999,A236)</f>
        <v>2.5048298891203503E-2</v>
      </c>
      <c r="O236" s="35" t="str">
        <f>INDEX('Flow probs &amp; rates'!$A$5:$A$5999,$A236)</f>
        <v>2000,1</v>
      </c>
      <c r="P236" s="12">
        <f t="shared" ca="1" si="51"/>
        <v>2.5048298891203503E-2</v>
      </c>
      <c r="R236" s="17">
        <f ca="1">1-INDEX('Flow probs &amp; rates'!U$5:U$5999,A236)-INDEX('Flow probs &amp; rates'!V$5:V$5999,A236)-INDEX('Flow probs &amp; rates'!Z$5:Z$5999,A236)</f>
        <v>0.94968446020315456</v>
      </c>
      <c r="S236" s="17">
        <f ca="1">INDEX('Flow probs &amp; rates'!W$5:W$5999,A236)-INDEX('Flow probs &amp; rates'!Z$5:Z$5999,A236)</f>
        <v>0.29733414434815886</v>
      </c>
      <c r="T236" s="35" t="str">
        <f>INDEX('Flow probs &amp; rates'!$A$5:$A$5999,$A236)</f>
        <v>2000,1</v>
      </c>
      <c r="U236" s="12">
        <f t="shared" ca="1" si="52"/>
        <v>0.94968446020315456</v>
      </c>
      <c r="V236" s="12">
        <f t="shared" ca="1" si="53"/>
        <v>0.29733414434815886</v>
      </c>
      <c r="X236" s="35" t="str">
        <f>INDEX('Flow probs &amp; rates'!$A$5:$A$5999,$A236)</f>
        <v>2000,1</v>
      </c>
      <c r="Y236" s="12">
        <f t="array" aca="1" ref="Y236:Z237" ca="1">$A$1:$B$2-U236:V237</f>
        <v>5.0315539796845443E-2</v>
      </c>
      <c r="Z236" s="12">
        <f ca="1"/>
        <v>-0.29733414434815886</v>
      </c>
      <c r="AB236" s="35" t="str">
        <f>INDEX('Flow probs &amp; rates'!$A$5:$A$5999,$A236)</f>
        <v>2000,1</v>
      </c>
      <c r="AC236" s="12">
        <f t="array" aca="1" ref="AC236:AD237" ca="1">MMULT(Y236:Z237,MMULT(U234:V235,MINVERSE(Y234:Z235)))</f>
        <v>0.946170915918505</v>
      </c>
      <c r="AD236" s="12">
        <f ca="1"/>
        <v>0.26266269234167539</v>
      </c>
      <c r="AF236" s="35" t="str">
        <f>INDEX('Flow probs &amp; rates'!$A$5:$A$5999,$A236)</f>
        <v>2000,1</v>
      </c>
      <c r="AG236" s="12">
        <f>INDEX('Flow probs &amp; rates'!E$5:E$5999,A236)</f>
        <v>0.64365541103965185</v>
      </c>
      <c r="AI236" s="32" t="s">
        <v>576</v>
      </c>
      <c r="AJ236" s="12">
        <f t="array" aca="1" ref="AJ236:AJ237" ca="1">MMULT(U236:V237,AG236:AG237)+P236:P237</f>
        <v>0.64446273216983807</v>
      </c>
      <c r="AK236" s="12">
        <f t="array" aca="1" ref="AK236:AK237" ca="1">MMULT(-1*MINVERSE(G236:H237),L236:L237)</f>
        <v>0.65659940692890184</v>
      </c>
      <c r="AM236" s="12">
        <f t="shared" si="43"/>
        <v>9.5073008245150081E-4</v>
      </c>
      <c r="AO236" s="12">
        <f t="shared" ca="1" si="44"/>
        <v>8.7980804336313945E-3</v>
      </c>
      <c r="AQ236" s="12">
        <f t="array" aca="1" ref="AQ236:AQ237" ca="1">MMULT(Y236:Z237,AO236:AO237)+MMULT(AC236:AD237,AM234:AM235)</f>
        <v>9.5073103277650798E-4</v>
      </c>
      <c r="AS236" s="30">
        <v>464</v>
      </c>
      <c r="AT236" s="70">
        <f t="shared" ca="1" si="45"/>
        <v>-2.1924224880570664E-3</v>
      </c>
      <c r="AU236" s="70">
        <f t="shared" ca="1" si="46"/>
        <v>-2.1924290748738889E-3</v>
      </c>
      <c r="AV236" s="12">
        <f t="shared" ca="1" si="47"/>
        <v>2.698395140639423E-3</v>
      </c>
      <c r="AW236" s="12">
        <f t="shared" ca="1" si="48"/>
        <v>2.6984433960084292E-3</v>
      </c>
    </row>
    <row r="237" spans="1:49" x14ac:dyDescent="0.35">
      <c r="C237" s="35"/>
      <c r="D237" s="17">
        <f ca="1">INDEX('Flow probs &amp; rates'!AE$5:AE$5999,A236)-INDEX('Flow probs &amp; rates'!AK$5:AK$5999,A236)</f>
        <v>-1.2154027279758901E-2</v>
      </c>
      <c r="E237" s="17">
        <f ca="1">-INDEX('Flow probs &amp; rates'!AG$5:AG$5999,A236)-INDEX('Flow probs &amp; rates'!AI$5:AI$5999,A236)-INDEX('Flow probs &amp; rates'!AK$5:AK$5999,A236)</f>
        <v>-0.72594558832078038</v>
      </c>
      <c r="G237" s="12">
        <f t="shared" ca="1" si="49"/>
        <v>-1.2154027279758901E-2</v>
      </c>
      <c r="H237" s="12">
        <f t="shared" ca="1" si="50"/>
        <v>-0.72594558832078038</v>
      </c>
      <c r="J237" s="17">
        <f ca="1">INDEX('Flow probs &amp; rates'!AK$5:AK$5999,A236)</f>
        <v>2.7485220586709401E-2</v>
      </c>
      <c r="K237" s="35"/>
      <c r="L237" s="12">
        <f t="shared" ca="1" si="54"/>
        <v>2.7485220586709401E-2</v>
      </c>
      <c r="N237" s="17">
        <f ca="1">INDEX('Flow probs &amp; rates'!AA$5:AA$5999,A236)</f>
        <v>1.9425287318535763E-2</v>
      </c>
      <c r="O237" s="35"/>
      <c r="P237" s="12">
        <f t="shared" ca="1" si="51"/>
        <v>1.9425287318535763E-2</v>
      </c>
      <c r="R237" s="17">
        <f ca="1">INDEX('Flow probs &amp; rates'!U$5:U$5999,A236)-INDEX('Flow probs &amp; rates'!AA$5:AA$5999,A236)</f>
        <v>-8.3986513604898828E-3</v>
      </c>
      <c r="S237" s="17">
        <f ca="1">1-INDEX('Flow probs &amp; rates'!W$5:W$5999,A236)-INDEX('Flow probs &amp; rates'!Y$5:Y$5999,A236)-INDEX('Flow probs &amp; rates'!AA$5:AA$5999,A236)</f>
        <v>0.4822612298307476</v>
      </c>
      <c r="T237" s="35"/>
      <c r="U237" s="12">
        <f t="shared" ca="1" si="52"/>
        <v>-8.3986513604898828E-3</v>
      </c>
      <c r="V237" s="12">
        <f t="shared" ca="1" si="53"/>
        <v>0.4822612298307476</v>
      </c>
      <c r="X237" s="35"/>
      <c r="Y237" s="12">
        <f ca="1"/>
        <v>8.3986513604898828E-3</v>
      </c>
      <c r="Z237" s="12">
        <f ca="1"/>
        <v>0.5177387701692524</v>
      </c>
      <c r="AB237" s="35"/>
      <c r="AC237" s="12">
        <f ca="1"/>
        <v>1.8743274843709412E-3</v>
      </c>
      <c r="AD237" s="12">
        <f ca="1"/>
        <v>0.50484681319630276</v>
      </c>
      <c r="AF237" s="35"/>
      <c r="AG237" s="12">
        <f>INDEX('Flow probs &amp; rates'!F$5:F$5999,A236)</f>
        <v>2.7393058763766017E-2</v>
      </c>
      <c r="AJ237" s="12">
        <f ca="1"/>
        <v>2.7230060133160653E-2</v>
      </c>
      <c r="AK237" s="12">
        <f ca="1"/>
        <v>2.6868258168135879E-2</v>
      </c>
      <c r="AM237" s="12">
        <f t="shared" si="43"/>
        <v>-3.2143114668231609E-4</v>
      </c>
      <c r="AO237" s="12">
        <f t="shared" ca="1" si="44"/>
        <v>-9.6224296340978455E-5</v>
      </c>
      <c r="AQ237" s="12">
        <f ca="1"/>
        <v>-3.2143046673215232E-4</v>
      </c>
      <c r="AS237" s="30">
        <v>466</v>
      </c>
      <c r="AT237" s="70">
        <f t="shared" ca="1" si="45"/>
        <v>-1.5247870684254039E-3</v>
      </c>
      <c r="AU237" s="70">
        <f t="shared" ca="1" si="46"/>
        <v>-1.5247269496228891E-3</v>
      </c>
      <c r="AV237" s="12">
        <f t="shared" ca="1" si="47"/>
        <v>8.2986478098877325E-4</v>
      </c>
      <c r="AW237" s="12">
        <f t="shared" ca="1" si="48"/>
        <v>8.2989736793343395E-4</v>
      </c>
    </row>
    <row r="238" spans="1:49" x14ac:dyDescent="0.35">
      <c r="A238" s="12">
        <v>118</v>
      </c>
      <c r="C238" s="35" t="str">
        <f>INDEX('Flow probs &amp; rates'!$A$5:$A$5999,$A238)</f>
        <v>2000,2</v>
      </c>
      <c r="D238" s="17">
        <f ca="1">-INDEX('Flow probs &amp; rates'!AE$5:AE$5999,A238)-INDEX('Flow probs &amp; rates'!AF$5:AF$5999,A238)-INDEX('Flow probs &amp; rates'!AJ$5:AJ$5999,A238)</f>
        <v>-5.0028136046177001E-2</v>
      </c>
      <c r="E238" s="17">
        <f ca="1">INDEX('Flow probs &amp; rates'!AG$5:AG$5999,A238)-INDEX('Flow probs &amp; rates'!AJ$5:AJ$5999,A238)</f>
        <v>0.41199508783491062</v>
      </c>
      <c r="G238" s="12">
        <f t="shared" ca="1" si="49"/>
        <v>-5.0028136046177001E-2</v>
      </c>
      <c r="H238" s="12">
        <f t="shared" ca="1" si="50"/>
        <v>0.41199508783491062</v>
      </c>
      <c r="J238" s="17">
        <f ca="1">INDEX('Flow probs &amp; rates'!AJ$5:AJ$5999,A238)</f>
        <v>2.15190468539594E-2</v>
      </c>
      <c r="K238" s="35" t="str">
        <f>INDEX('Flow probs &amp; rates'!$A$5:$A$5999,$A238)</f>
        <v>2000,2</v>
      </c>
      <c r="L238" s="12">
        <f t="shared" ca="1" si="54"/>
        <v>2.15190468539594E-2</v>
      </c>
      <c r="N238" s="17">
        <f ca="1">INDEX('Flow probs &amp; rates'!Z$5:Z$5999,A238)</f>
        <v>2.5169685922399865E-2</v>
      </c>
      <c r="O238" s="35" t="str">
        <f>INDEX('Flow probs &amp; rates'!$A$5:$A$5999,$A238)</f>
        <v>2000,2</v>
      </c>
      <c r="P238" s="12">
        <f t="shared" ca="1" si="51"/>
        <v>2.5169685922399865E-2</v>
      </c>
      <c r="R238" s="17">
        <f ca="1">1-INDEX('Flow probs &amp; rates'!U$5:U$5999,A238)-INDEX('Flow probs &amp; rates'!V$5:V$5999,A238)-INDEX('Flow probs &amp; rates'!Z$5:Z$5999,A238)</f>
        <v>0.94948629767574344</v>
      </c>
      <c r="S238" s="17">
        <f ca="1">INDEX('Flow probs &amp; rates'!W$5:W$5999,A238)-INDEX('Flow probs &amp; rates'!Z$5:Z$5999,A238)</f>
        <v>0.28693121908864455</v>
      </c>
      <c r="T238" s="35" t="str">
        <f>INDEX('Flow probs &amp; rates'!$A$5:$A$5999,$A238)</f>
        <v>2000,2</v>
      </c>
      <c r="U238" s="12">
        <f t="shared" ca="1" si="52"/>
        <v>0.94948629767574344</v>
      </c>
      <c r="V238" s="12">
        <f t="shared" ca="1" si="53"/>
        <v>0.28693121908864455</v>
      </c>
      <c r="X238" s="35" t="str">
        <f>INDEX('Flow probs &amp; rates'!$A$5:$A$5999,$A238)</f>
        <v>2000,2</v>
      </c>
      <c r="Y238" s="12">
        <f t="array" aca="1" ref="Y238:Z239" ca="1">$A$1:$B$2-U238:V239</f>
        <v>5.051370232425656E-2</v>
      </c>
      <c r="Z238" s="12">
        <f ca="1"/>
        <v>-0.28693121908864455</v>
      </c>
      <c r="AB238" s="35" t="str">
        <f>INDEX('Flow probs &amp; rates'!$A$5:$A$5999,$A238)</f>
        <v>2000,2</v>
      </c>
      <c r="AC238" s="12">
        <f t="array" aca="1" ref="AC238:AD239" ca="1">MMULT(Y238:Z239,MMULT(U236:V237,MINVERSE(Y236:Z237)))</f>
        <v>0.95001964997322219</v>
      </c>
      <c r="AD238" s="12">
        <f ca="1"/>
        <v>0.30733052027497176</v>
      </c>
      <c r="AF238" s="35" t="str">
        <f>INDEX('Flow probs &amp; rates'!$A$5:$A$5999,$A238)</f>
        <v>2000,2</v>
      </c>
      <c r="AG238" s="12">
        <f>INDEX('Flow probs &amp; rates'!E$5:E$5999,A238)</f>
        <v>0.64417160287505204</v>
      </c>
      <c r="AI238" s="32" t="s">
        <v>577</v>
      </c>
      <c r="AJ238" s="12">
        <f t="array" aca="1" ref="AJ238:AJ239" ca="1">MMULT(U238:V239,AG238:AG239)+P238:P239</f>
        <v>0.64456894850191215</v>
      </c>
      <c r="AK238" s="12">
        <f t="array" aca="1" ref="AK238:AK239" ca="1">MMULT(-1*MINVERSE(G238:H239),L238:L239)</f>
        <v>0.64975330216587124</v>
      </c>
      <c r="AM238" s="12">
        <f t="shared" si="43"/>
        <v>5.1619183540019264E-4</v>
      </c>
      <c r="AO238" s="12">
        <f t="shared" ca="1" si="44"/>
        <v>-6.8461047630306027E-3</v>
      </c>
      <c r="AQ238" s="12">
        <f t="array" aca="1" ref="AQ238:AQ239" ca="1">MMULT(Y238:Z239,AO238:AO239)+MMULT(AC238:AD239,AM236:AM237)</f>
        <v>5.1619390332517591E-4</v>
      </c>
      <c r="AS238" s="30">
        <v>468</v>
      </c>
      <c r="AT238" s="70">
        <f t="shared" ca="1" si="45"/>
        <v>-9.9944396555029513E-4</v>
      </c>
      <c r="AU238" s="70">
        <f t="shared" ca="1" si="46"/>
        <v>-9.9936510033427528E-4</v>
      </c>
      <c r="AV238" s="12">
        <f t="shared" ca="1" si="47"/>
        <v>-5.0628950146655582E-4</v>
      </c>
      <c r="AW238" s="12">
        <f t="shared" ca="1" si="48"/>
        <v>-5.0621683433579195E-4</v>
      </c>
    </row>
    <row r="239" spans="1:49" x14ac:dyDescent="0.35">
      <c r="C239" s="35"/>
      <c r="D239" s="17">
        <f ca="1">INDEX('Flow probs &amp; rates'!AE$5:AE$5999,A238)-INDEX('Flow probs &amp; rates'!AK$5:AK$5999,A238)</f>
        <v>-1.0779767445539301E-2</v>
      </c>
      <c r="E239" s="17">
        <f ca="1">-INDEX('Flow probs &amp; rates'!AG$5:AG$5999,A238)-INDEX('Flow probs &amp; rates'!AI$5:AI$5999,A238)-INDEX('Flow probs &amp; rates'!AK$5:AK$5999,A238)</f>
        <v>-0.70800012395891621</v>
      </c>
      <c r="G239" s="12">
        <f t="shared" ca="1" si="49"/>
        <v>-1.0779767445539301E-2</v>
      </c>
      <c r="H239" s="12">
        <f t="shared" ca="1" si="50"/>
        <v>-0.70800012395891621</v>
      </c>
      <c r="J239" s="17">
        <f ca="1">INDEX('Flow probs &amp; rates'!AK$5:AK$5999,A238)</f>
        <v>2.5884818438275201E-2</v>
      </c>
      <c r="K239" s="35"/>
      <c r="L239" s="12">
        <f t="shared" ca="1" si="54"/>
        <v>2.5884818438275201E-2</v>
      </c>
      <c r="N239" s="17">
        <f ca="1">INDEX('Flow probs &amp; rates'!AA$5:AA$5999,A238)</f>
        <v>1.8445308600658926E-2</v>
      </c>
      <c r="O239" s="35"/>
      <c r="P239" s="12">
        <f t="shared" ca="1" si="51"/>
        <v>1.8445308600658926E-2</v>
      </c>
      <c r="R239" s="17">
        <f ca="1">INDEX('Flow probs &amp; rates'!U$5:U$5999,A238)-INDEX('Flow probs &amp; rates'!AA$5:AA$5999,A238)</f>
        <v>-7.5077318570734419E-3</v>
      </c>
      <c r="S239" s="17">
        <f ca="1">1-INDEX('Flow probs &amp; rates'!W$5:W$5999,A238)-INDEX('Flow probs &amp; rates'!Y$5:Y$5999,A238)-INDEX('Flow probs &amp; rates'!AA$5:AA$5999,A238)</f>
        <v>0.49124924547184973</v>
      </c>
      <c r="T239" s="35"/>
      <c r="U239" s="12">
        <f t="shared" ca="1" si="52"/>
        <v>-7.5077318570734419E-3</v>
      </c>
      <c r="V239" s="12">
        <f t="shared" ca="1" si="53"/>
        <v>0.49124924547184973</v>
      </c>
      <c r="X239" s="35"/>
      <c r="Y239" s="12">
        <f ca="1"/>
        <v>7.5077318570734419E-3</v>
      </c>
      <c r="Z239" s="12">
        <f ca="1"/>
        <v>0.50875075452815022</v>
      </c>
      <c r="AB239" s="35"/>
      <c r="AC239" s="12">
        <f ca="1"/>
        <v>-2.1021216494108541E-2</v>
      </c>
      <c r="AD239" s="12">
        <f ca="1"/>
        <v>0.46612839924168392</v>
      </c>
      <c r="AF239" s="35"/>
      <c r="AG239" s="12">
        <f>INDEX('Flow probs &amp; rates'!F$5:F$5999,A238)</f>
        <v>2.7069735815084924E-2</v>
      </c>
      <c r="AJ239" s="12">
        <f ca="1"/>
        <v>2.690702823061461E-2</v>
      </c>
      <c r="AK239" s="12">
        <f ca="1"/>
        <v>2.6667550336546955E-2</v>
      </c>
      <c r="AM239" s="12">
        <f t="shared" si="43"/>
        <v>-3.233229486810929E-4</v>
      </c>
      <c r="AO239" s="12">
        <f t="shared" ca="1" si="44"/>
        <v>-2.0070783158892408E-4</v>
      </c>
      <c r="AQ239" s="12">
        <f ca="1"/>
        <v>-3.233226683469627E-4</v>
      </c>
      <c r="AS239" s="30">
        <v>470</v>
      </c>
      <c r="AT239" s="70">
        <f t="shared" ca="1" si="45"/>
        <v>-2.2775989615124725E-3</v>
      </c>
      <c r="AU239" s="70">
        <f t="shared" ca="1" si="46"/>
        <v>-2.2775491806878911E-3</v>
      </c>
      <c r="AV239" s="12">
        <f t="shared" ca="1" si="47"/>
        <v>8.453150454090369E-4</v>
      </c>
      <c r="AW239" s="12">
        <f t="shared" ca="1" si="48"/>
        <v>8.4532072730453441E-4</v>
      </c>
    </row>
    <row r="240" spans="1:49" x14ac:dyDescent="0.35">
      <c r="A240" s="12">
        <v>119</v>
      </c>
      <c r="C240" s="35" t="str">
        <f>INDEX('Flow probs &amp; rates'!$A$5:$A$5999,$A240)</f>
        <v>2000,3</v>
      </c>
      <c r="D240" s="17">
        <f ca="1">-INDEX('Flow probs &amp; rates'!AE$5:AE$5999,A240)-INDEX('Flow probs &amp; rates'!AF$5:AF$5999,A240)-INDEX('Flow probs &amp; rates'!AJ$5:AJ$5999,A240)</f>
        <v>-5.0623723951962199E-2</v>
      </c>
      <c r="E240" s="17">
        <f ca="1">INDEX('Flow probs &amp; rates'!AG$5:AG$5999,A240)-INDEX('Flow probs &amp; rates'!AJ$5:AJ$5999,A240)</f>
        <v>0.40869501671369857</v>
      </c>
      <c r="G240" s="12">
        <f t="shared" ca="1" si="49"/>
        <v>-5.0623723951962199E-2</v>
      </c>
      <c r="H240" s="12">
        <f t="shared" ca="1" si="50"/>
        <v>0.40869501671369857</v>
      </c>
      <c r="J240" s="17">
        <f ca="1">INDEX('Flow probs &amp; rates'!AJ$5:AJ$5999,A240)</f>
        <v>2.3383139383605402E-2</v>
      </c>
      <c r="K240" s="35" t="str">
        <f>INDEX('Flow probs &amp; rates'!$A$5:$A$5999,$A240)</f>
        <v>2000,3</v>
      </c>
      <c r="L240" s="12">
        <f t="shared" ca="1" si="54"/>
        <v>2.3383139383605402E-2</v>
      </c>
      <c r="N240" s="17">
        <f ca="1">INDEX('Flow probs &amp; rates'!Z$5:Z$5999,A240)</f>
        <v>2.6993729264074978E-2</v>
      </c>
      <c r="O240" s="35" t="str">
        <f>INDEX('Flow probs &amp; rates'!$A$5:$A$5999,$A240)</f>
        <v>2000,3</v>
      </c>
      <c r="P240" s="12">
        <f t="shared" ca="1" si="51"/>
        <v>2.6993729264074978E-2</v>
      </c>
      <c r="R240" s="17">
        <f ca="1">1-INDEX('Flow probs &amp; rates'!U$5:U$5999,A240)-INDEX('Flow probs &amp; rates'!V$5:V$5999,A240)-INDEX('Flow probs &amp; rates'!Z$5:Z$5999,A240)</f>
        <v>0.94882617139800962</v>
      </c>
      <c r="S240" s="17">
        <f ca="1">INDEX('Flow probs &amp; rates'!W$5:W$5999,A240)-INDEX('Flow probs &amp; rates'!Z$5:Z$5999,A240)</f>
        <v>0.28616278379049176</v>
      </c>
      <c r="T240" s="35" t="str">
        <f>INDEX('Flow probs &amp; rates'!$A$5:$A$5999,$A240)</f>
        <v>2000,3</v>
      </c>
      <c r="U240" s="12">
        <f t="shared" ca="1" si="52"/>
        <v>0.94882617139800962</v>
      </c>
      <c r="V240" s="12">
        <f t="shared" ca="1" si="53"/>
        <v>0.28616278379049176</v>
      </c>
      <c r="X240" s="35" t="str">
        <f>INDEX('Flow probs &amp; rates'!$A$5:$A$5999,$A240)</f>
        <v>2000,3</v>
      </c>
      <c r="Y240" s="12">
        <f t="array" aca="1" ref="Y240:Z241" ca="1">$A$1:$B$2-U240:V241</f>
        <v>5.1173828601990379E-2</v>
      </c>
      <c r="Z240" s="12">
        <f ca="1"/>
        <v>-0.28616278379049176</v>
      </c>
      <c r="AB240" s="35" t="str">
        <f>INDEX('Flow probs &amp; rates'!$A$5:$A$5999,$A240)</f>
        <v>2000,3</v>
      </c>
      <c r="AC240" s="12">
        <f t="array" aca="1" ref="AC240:AD241" ca="1">MMULT(Y240:Z241,MMULT(U238:V239,MINVERSE(Y238:Z239)))</f>
        <v>0.96067658272861156</v>
      </c>
      <c r="AD240" s="12">
        <f ca="1"/>
        <v>0.29435675349145196</v>
      </c>
      <c r="AF240" s="35" t="str">
        <f>INDEX('Flow probs &amp; rates'!$A$5:$A$5999,$A240)</f>
        <v>2000,3</v>
      </c>
      <c r="AG240" s="12">
        <f>INDEX('Flow probs &amp; rates'!E$5:E$5999,A240)</f>
        <v>0.64594695590064755</v>
      </c>
      <c r="AI240" s="32" t="s">
        <v>578</v>
      </c>
      <c r="AJ240" s="12">
        <f t="array" aca="1" ref="AJ240:AJ241" ca="1">MMULT(U240:V241,AG240:AG241)+P240:P241</f>
        <v>0.64761144331511777</v>
      </c>
      <c r="AK240" s="12">
        <f t="array" aca="1" ref="AK240:AK241" ca="1">MMULT(-1*MINVERSE(G240:H241),L240:L241)</f>
        <v>0.67531624098168108</v>
      </c>
      <c r="AM240" s="12">
        <f t="shared" si="43"/>
        <v>1.7753530255955052E-3</v>
      </c>
      <c r="AO240" s="12">
        <f t="shared" ca="1" si="44"/>
        <v>2.5562938815809844E-2</v>
      </c>
      <c r="AQ240" s="12">
        <f t="array" aca="1" ref="AQ240:AQ241" ca="1">MMULT(Y240:Z241,AO240:AO241)+MMULT(AC240:AD241,AM238:AM239)</f>
        <v>1.7754002411012771E-3</v>
      </c>
      <c r="AS240" s="30">
        <v>472</v>
      </c>
      <c r="AT240" s="70">
        <f t="shared" ca="1" si="45"/>
        <v>-3.442088280761979E-3</v>
      </c>
      <c r="AU240" s="70">
        <f t="shared" ca="1" si="46"/>
        <v>-3.4422476600817981E-3</v>
      </c>
      <c r="AV240" s="12">
        <f t="shared" ca="1" si="47"/>
        <v>7.6248252958067975E-4</v>
      </c>
      <c r="AW240" s="12">
        <f t="shared" ca="1" si="48"/>
        <v>7.6241009133764951E-4</v>
      </c>
    </row>
    <row r="241" spans="1:49" x14ac:dyDescent="0.35">
      <c r="C241" s="35"/>
      <c r="D241" s="17">
        <f ca="1">INDEX('Flow probs &amp; rates'!AE$5:AE$5999,A240)-INDEX('Flow probs &amp; rates'!AK$5:AK$5999,A240)</f>
        <v>-1.1416637449370201E-2</v>
      </c>
      <c r="E241" s="17">
        <f ca="1">-INDEX('Flow probs &amp; rates'!AG$5:AG$5999,A240)-INDEX('Flow probs &amp; rates'!AI$5:AI$5999,A240)-INDEX('Flow probs &amp; rates'!AK$5:AK$5999,A240)</f>
        <v>-0.69517463946031866</v>
      </c>
      <c r="G241" s="12">
        <f t="shared" ca="1" si="49"/>
        <v>-1.1416637449370201E-2</v>
      </c>
      <c r="H241" s="12">
        <f t="shared" ca="1" si="50"/>
        <v>-0.69517463946031866</v>
      </c>
      <c r="J241" s="17">
        <f ca="1">INDEX('Flow probs &amp; rates'!AK$5:AK$5999,A240)</f>
        <v>2.6086834693343601E-2</v>
      </c>
      <c r="K241" s="35"/>
      <c r="L241" s="12">
        <f t="shared" ca="1" si="54"/>
        <v>2.6086834693343601E-2</v>
      </c>
      <c r="N241" s="17">
        <f ca="1">INDEX('Flow probs &amp; rates'!AA$5:AA$5999,A240)</f>
        <v>1.8681546965901682E-2</v>
      </c>
      <c r="O241" s="35"/>
      <c r="P241" s="12">
        <f t="shared" ca="1" si="51"/>
        <v>1.8681546965901682E-2</v>
      </c>
      <c r="R241" s="17">
        <f ca="1">INDEX('Flow probs &amp; rates'!U$5:U$5999,A240)-INDEX('Flow probs &amp; rates'!AA$5:AA$5999,A240)</f>
        <v>-7.9942395818202779E-3</v>
      </c>
      <c r="S241" s="17">
        <f ca="1">1-INDEX('Flow probs &amp; rates'!W$5:W$5999,A240)-INDEX('Flow probs &amp; rates'!Y$5:Y$5999,A240)-INDEX('Flow probs &amp; rates'!AA$5:AA$5999,A240)</f>
        <v>0.49752653125543839</v>
      </c>
      <c r="T241" s="35"/>
      <c r="U241" s="12">
        <f t="shared" ca="1" si="52"/>
        <v>-7.9942395818202779E-3</v>
      </c>
      <c r="V241" s="12">
        <f t="shared" ca="1" si="53"/>
        <v>0.49752653125543839</v>
      </c>
      <c r="X241" s="35"/>
      <c r="Y241" s="12">
        <f ca="1"/>
        <v>7.9942395818202779E-3</v>
      </c>
      <c r="Z241" s="12">
        <f ca="1"/>
        <v>0.50247346874456156</v>
      </c>
      <c r="AB241" s="35"/>
      <c r="AC241" s="12">
        <f ca="1"/>
        <v>2.584097833515403E-3</v>
      </c>
      <c r="AD241" s="12">
        <f ca="1"/>
        <v>0.49115399911819912</v>
      </c>
      <c r="AF241" s="35"/>
      <c r="AG241" s="12">
        <f>INDEX('Flow probs &amp; rates'!F$5:F$5999,A240)</f>
        <v>2.6999796602793637E-2</v>
      </c>
      <c r="AJ241" s="12">
        <f ca="1"/>
        <v>2.6950807391674696E-2</v>
      </c>
      <c r="AK241" s="12">
        <f ca="1"/>
        <v>2.6435075394365286E-2</v>
      </c>
      <c r="AM241" s="12">
        <f t="shared" si="43"/>
        <v>-6.9939212291286745E-5</v>
      </c>
      <c r="AO241" s="12">
        <f t="shared" ca="1" si="44"/>
        <v>-2.3247494218166936E-4</v>
      </c>
      <c r="AQ241" s="12">
        <f ca="1"/>
        <v>-6.9923702333088823E-5</v>
      </c>
      <c r="AS241" s="30">
        <v>474</v>
      </c>
      <c r="AT241" s="70">
        <f t="shared" ca="1" si="45"/>
        <v>-2.1979690157282183E-3</v>
      </c>
      <c r="AU241" s="70">
        <f t="shared" ca="1" si="46"/>
        <v>-2.1980092158215884E-3</v>
      </c>
      <c r="AV241" s="12">
        <f t="shared" ca="1" si="47"/>
        <v>1.3887953367281297E-3</v>
      </c>
      <c r="AW241" s="12">
        <f t="shared" ca="1" si="48"/>
        <v>1.3887694031353851E-3</v>
      </c>
    </row>
    <row r="242" spans="1:49" x14ac:dyDescent="0.35">
      <c r="A242" s="12">
        <v>120</v>
      </c>
      <c r="C242" s="35" t="str">
        <f>INDEX('Flow probs &amp; rates'!$A$5:$A$5999,$A242)</f>
        <v>2000,4</v>
      </c>
      <c r="D242" s="17">
        <f ca="1">-INDEX('Flow probs &amp; rates'!AE$5:AE$5999,A242)-INDEX('Flow probs &amp; rates'!AF$5:AF$5999,A242)-INDEX('Flow probs &amp; rates'!AJ$5:AJ$5999,A242)</f>
        <v>-5.0295697681460201E-2</v>
      </c>
      <c r="E242" s="17">
        <f ca="1">INDEX('Flow probs &amp; rates'!AG$5:AG$5999,A242)-INDEX('Flow probs &amp; rates'!AJ$5:AJ$5999,A242)</f>
        <v>0.37446033932131584</v>
      </c>
      <c r="G242" s="12">
        <f t="shared" ca="1" si="49"/>
        <v>-5.0295697681460201E-2</v>
      </c>
      <c r="H242" s="12">
        <f t="shared" ca="1" si="50"/>
        <v>0.37446033932131584</v>
      </c>
      <c r="J242" s="17">
        <f ca="1">INDEX('Flow probs &amp; rates'!AJ$5:AJ$5999,A242)</f>
        <v>2.1900259063234201E-2</v>
      </c>
      <c r="K242" s="35" t="str">
        <f>INDEX('Flow probs &amp; rates'!$A$5:$A$5999,$A242)</f>
        <v>2000,4</v>
      </c>
      <c r="L242" s="12">
        <f t="shared" ca="1" si="54"/>
        <v>2.1900259063234201E-2</v>
      </c>
      <c r="N242" s="17">
        <f ca="1">INDEX('Flow probs &amp; rates'!Z$5:Z$5999,A242)</f>
        <v>2.5159370200374526E-2</v>
      </c>
      <c r="O242" s="35" t="str">
        <f>INDEX('Flow probs &amp; rates'!$A$5:$A$5999,$A242)</f>
        <v>2000,4</v>
      </c>
      <c r="P242" s="12">
        <f t="shared" ca="1" si="51"/>
        <v>2.5159370200374526E-2</v>
      </c>
      <c r="R242" s="17">
        <f ca="1">1-INDEX('Flow probs &amp; rates'!U$5:U$5999,A242)-INDEX('Flow probs &amp; rates'!V$5:V$5999,A242)-INDEX('Flow probs &amp; rates'!Z$5:Z$5999,A242)</f>
        <v>0.94945298337207717</v>
      </c>
      <c r="S242" s="17">
        <f ca="1">INDEX('Flow probs &amp; rates'!W$5:W$5999,A242)-INDEX('Flow probs &amp; rates'!Z$5:Z$5999,A242)</f>
        <v>0.26540188681394128</v>
      </c>
      <c r="T242" s="35" t="str">
        <f>INDEX('Flow probs &amp; rates'!$A$5:$A$5999,$A242)</f>
        <v>2000,4</v>
      </c>
      <c r="U242" s="12">
        <f t="shared" ca="1" si="52"/>
        <v>0.94945298337207717</v>
      </c>
      <c r="V242" s="12">
        <f t="shared" ca="1" si="53"/>
        <v>0.26540188681394128</v>
      </c>
      <c r="X242" s="35" t="str">
        <f>INDEX('Flow probs &amp; rates'!$A$5:$A$5999,$A242)</f>
        <v>2000,4</v>
      </c>
      <c r="Y242" s="12">
        <f t="array" aca="1" ref="Y242:Z243" ca="1">$A$1:$B$2-U242:V243</f>
        <v>5.0547016627922825E-2</v>
      </c>
      <c r="Z242" s="12">
        <f ca="1"/>
        <v>-0.26540188681394128</v>
      </c>
      <c r="AB242" s="35" t="str">
        <f>INDEX('Flow probs &amp; rates'!$A$5:$A$5999,$A242)</f>
        <v>2000,4</v>
      </c>
      <c r="AC242" s="12">
        <f t="array" aca="1" ref="AC242:AD243" ca="1">MMULT(Y242:Z243,MMULT(U240:V241,MINVERSE(Y240:Z241)))</f>
        <v>0.93227782961005468</v>
      </c>
      <c r="AD242" s="12">
        <f ca="1"/>
        <v>0.29693789448330515</v>
      </c>
      <c r="AF242" s="35" t="str">
        <f>INDEX('Flow probs &amp; rates'!$A$5:$A$5999,$A242)</f>
        <v>2000,4</v>
      </c>
      <c r="AG242" s="12">
        <f>INDEX('Flow probs &amp; rates'!E$5:E$5999,A242)</f>
        <v>0.64562143154232998</v>
      </c>
      <c r="AI242" s="32" t="s">
        <v>579</v>
      </c>
      <c r="AJ242" s="12">
        <f t="array" aca="1" ref="AJ242:AJ243" ca="1">MMULT(U242:V243,AG242:AG243)+P242:P243</f>
        <v>0.64549486607710471</v>
      </c>
      <c r="AK242" s="12">
        <f t="array" aca="1" ref="AK242:AK243" ca="1">MMULT(-1*MINVERSE(G242:H243),L242:L243)</f>
        <v>0.64682493550260189</v>
      </c>
      <c r="AM242" s="12">
        <f t="shared" si="43"/>
        <v>-3.2552435831756377E-4</v>
      </c>
      <c r="AO242" s="12">
        <f t="shared" ca="1" si="44"/>
        <v>-2.8491305479079188E-2</v>
      </c>
      <c r="AQ242" s="12">
        <f t="array" aca="1" ref="AQ242:AQ243" ca="1">MMULT(Y242:Z243,AO242:AO243)+MMULT(AC242:AD243,AM240:AM241)</f>
        <v>-3.2557441628735932E-4</v>
      </c>
      <c r="AS242" s="30">
        <v>476</v>
      </c>
      <c r="AT242" s="70">
        <f t="shared" ca="1" si="45"/>
        <v>4.8176292970958379E-4</v>
      </c>
      <c r="AU242" s="70">
        <f t="shared" ca="1" si="46"/>
        <v>4.8172794031444387E-4</v>
      </c>
      <c r="AV242" s="12">
        <f t="shared" ca="1" si="47"/>
        <v>-6.1469873445027523E-4</v>
      </c>
      <c r="AW242" s="12">
        <f t="shared" ca="1" si="48"/>
        <v>-6.1470862351955808E-4</v>
      </c>
    </row>
    <row r="243" spans="1:49" x14ac:dyDescent="0.35">
      <c r="C243" s="35"/>
      <c r="D243" s="17">
        <f ca="1">INDEX('Flow probs &amp; rates'!AE$5:AE$5999,A242)-INDEX('Flow probs &amp; rates'!AK$5:AK$5999,A242)</f>
        <v>-1.0226872020455099E-2</v>
      </c>
      <c r="E243" s="17">
        <f ca="1">-INDEX('Flow probs &amp; rates'!AG$5:AG$5999,A242)-INDEX('Flow probs &amp; rates'!AI$5:AI$5999,A242)-INDEX('Flow probs &amp; rates'!AK$5:AK$5999,A242)</f>
        <v>-0.66865692588056147</v>
      </c>
      <c r="G243" s="12">
        <f t="shared" ca="1" si="49"/>
        <v>-1.0226872020455099E-2</v>
      </c>
      <c r="H243" s="12">
        <f t="shared" ca="1" si="50"/>
        <v>-0.66865692588056147</v>
      </c>
      <c r="J243" s="17">
        <f ca="1">INDEX('Flow probs &amp; rates'!AK$5:AK$5999,A242)</f>
        <v>2.5600528939821499E-2</v>
      </c>
      <c r="K243" s="35"/>
      <c r="L243" s="12">
        <f t="shared" ca="1" si="54"/>
        <v>2.5600528939821499E-2</v>
      </c>
      <c r="N243" s="17">
        <f ca="1">INDEX('Flow probs &amp; rates'!AA$5:AA$5999,A242)</f>
        <v>1.8567554531833202E-2</v>
      </c>
      <c r="O243" s="35"/>
      <c r="P243" s="12">
        <f t="shared" ca="1" si="51"/>
        <v>1.8567554531833202E-2</v>
      </c>
      <c r="R243" s="17">
        <f ca="1">INDEX('Flow probs &amp; rates'!U$5:U$5999,A242)-INDEX('Flow probs &amp; rates'!AA$5:AA$5999,A242)</f>
        <v>-7.2479958688599563E-3</v>
      </c>
      <c r="S243" s="17">
        <f ca="1">1-INDEX('Flow probs &amp; rates'!W$5:W$5999,A242)-INDEX('Flow probs &amp; rates'!Y$5:Y$5999,A242)-INDEX('Flow probs &amp; rates'!AA$5:AA$5999,A242)</f>
        <v>0.51117854373215188</v>
      </c>
      <c r="T243" s="35"/>
      <c r="U243" s="12">
        <f t="shared" ca="1" si="52"/>
        <v>-7.2479958688599563E-3</v>
      </c>
      <c r="V243" s="12">
        <f t="shared" ca="1" si="53"/>
        <v>0.51117854373215188</v>
      </c>
      <c r="X243" s="35"/>
      <c r="Y243" s="12">
        <f ca="1"/>
        <v>7.2479958688599563E-3</v>
      </c>
      <c r="Z243" s="12">
        <f ca="1"/>
        <v>0.48882145626784812</v>
      </c>
      <c r="AB243" s="35"/>
      <c r="AC243" s="12">
        <f ca="1"/>
        <v>-1.6741543660603431E-2</v>
      </c>
      <c r="AD243" s="12">
        <f ca="1"/>
        <v>0.47860227143314993</v>
      </c>
      <c r="AF243" s="35"/>
      <c r="AG243" s="12">
        <f>INDEX('Flow probs &amp; rates'!F$5:F$5999,A242)</f>
        <v>2.7687450372442999E-2</v>
      </c>
      <c r="AJ243" s="12">
        <f ca="1"/>
        <v>2.8041323624208581E-2</v>
      </c>
      <c r="AK243" s="12">
        <f ca="1"/>
        <v>2.839353391845155E-2</v>
      </c>
      <c r="AM243" s="12">
        <f t="shared" si="43"/>
        <v>6.8765376964936148E-4</v>
      </c>
      <c r="AO243" s="12">
        <f t="shared" ca="1" si="44"/>
        <v>1.9584585240862637E-3</v>
      </c>
      <c r="AQ243" s="12">
        <f ca="1"/>
        <v>6.8763646731738828E-4</v>
      </c>
      <c r="AS243" s="30">
        <v>478</v>
      </c>
      <c r="AT243" s="70">
        <f t="shared" ca="1" si="45"/>
        <v>-3.1740585532833432E-3</v>
      </c>
      <c r="AU243" s="70">
        <f t="shared" ca="1" si="46"/>
        <v>-3.17409336681041E-3</v>
      </c>
      <c r="AV243" s="12">
        <f t="shared" ca="1" si="47"/>
        <v>-5.5982326331777132E-4</v>
      </c>
      <c r="AW243" s="12">
        <f t="shared" ca="1" si="48"/>
        <v>-5.5985165223883574E-4</v>
      </c>
    </row>
    <row r="244" spans="1:49" x14ac:dyDescent="0.35">
      <c r="A244" s="12">
        <v>121</v>
      </c>
      <c r="C244" s="35" t="str">
        <f>INDEX('Flow probs &amp; rates'!$A$5:$A$5999,$A244)</f>
        <v>2000,5</v>
      </c>
      <c r="D244" s="17">
        <f ca="1">-INDEX('Flow probs &amp; rates'!AE$5:AE$5999,A244)-INDEX('Flow probs &amp; rates'!AF$5:AF$5999,A244)-INDEX('Flow probs &amp; rates'!AJ$5:AJ$5999,A244)</f>
        <v>-4.8546614353494402E-2</v>
      </c>
      <c r="E244" s="17">
        <f ca="1">INDEX('Flow probs &amp; rates'!AG$5:AG$5999,A244)-INDEX('Flow probs &amp; rates'!AJ$5:AJ$5999,A244)</f>
        <v>0.3897003625839694</v>
      </c>
      <c r="G244" s="12">
        <f t="shared" ca="1" si="49"/>
        <v>-4.8546614353494402E-2</v>
      </c>
      <c r="H244" s="12">
        <f t="shared" ca="1" si="50"/>
        <v>0.3897003625839694</v>
      </c>
      <c r="J244" s="17">
        <f ca="1">INDEX('Flow probs &amp; rates'!AJ$5:AJ$5999,A244)</f>
        <v>2.0573740431458602E-2</v>
      </c>
      <c r="K244" s="35" t="str">
        <f>INDEX('Flow probs &amp; rates'!$A$5:$A$5999,$A244)</f>
        <v>2000,5</v>
      </c>
      <c r="L244" s="12">
        <f t="shared" ca="1" si="54"/>
        <v>2.0573740431458602E-2</v>
      </c>
      <c r="N244" s="17">
        <f ca="1">INDEX('Flow probs &amp; rates'!Z$5:Z$5999,A244)</f>
        <v>2.3901024454152341E-2</v>
      </c>
      <c r="O244" s="35" t="str">
        <f>INDEX('Flow probs &amp; rates'!$A$5:$A$5999,$A244)</f>
        <v>2000,5</v>
      </c>
      <c r="P244" s="12">
        <f t="shared" ca="1" si="51"/>
        <v>2.3901024454152341E-2</v>
      </c>
      <c r="R244" s="17">
        <f ca="1">1-INDEX('Flow probs &amp; rates'!U$5:U$5999,A244)-INDEX('Flow probs &amp; rates'!V$5:V$5999,A244)-INDEX('Flow probs &amp; rates'!Z$5:Z$5999,A244)</f>
        <v>0.95106482173830398</v>
      </c>
      <c r="S244" s="17">
        <f ca="1">INDEX('Flow probs &amp; rates'!W$5:W$5999,A244)-INDEX('Flow probs &amp; rates'!Z$5:Z$5999,A244)</f>
        <v>0.27382115366864979</v>
      </c>
      <c r="T244" s="35" t="str">
        <f>INDEX('Flow probs &amp; rates'!$A$5:$A$5999,$A244)</f>
        <v>2000,5</v>
      </c>
      <c r="U244" s="12">
        <f t="shared" ca="1" si="52"/>
        <v>0.95106482173830398</v>
      </c>
      <c r="V244" s="12">
        <f t="shared" ca="1" si="53"/>
        <v>0.27382115366864979</v>
      </c>
      <c r="X244" s="35" t="str">
        <f>INDEX('Flow probs &amp; rates'!$A$5:$A$5999,$A244)</f>
        <v>2000,5</v>
      </c>
      <c r="Y244" s="12">
        <f t="array" aca="1" ref="Y244:Z245" ca="1">$A$1:$B$2-U244:V245</f>
        <v>4.8935178261696022E-2</v>
      </c>
      <c r="Z244" s="12">
        <f ca="1"/>
        <v>-0.27382115366864979</v>
      </c>
      <c r="AB244" s="35" t="str">
        <f>INDEX('Flow probs &amp; rates'!$A$5:$A$5999,$A244)</f>
        <v>2000,5</v>
      </c>
      <c r="AC244" s="12">
        <f t="array" aca="1" ref="AC244:AD245" ca="1">MMULT(Y244:Z245,MMULT(U242:V243,MINVERSE(Y242:Z243)))</f>
        <v>0.92377150205682468</v>
      </c>
      <c r="AD244" s="12">
        <f ca="1"/>
        <v>0.24177885029846644</v>
      </c>
      <c r="AF244" s="35" t="str">
        <f>INDEX('Flow probs &amp; rates'!$A$5:$A$5999,$A244)</f>
        <v>2000,5</v>
      </c>
      <c r="AG244" s="12">
        <f>INDEX('Flow probs &amp; rates'!E$5:E$5999,A244)</f>
        <v>0.6455102657575128</v>
      </c>
      <c r="AI244" s="32" t="s">
        <v>580</v>
      </c>
      <c r="AJ244" s="12">
        <f t="array" aca="1" ref="AJ244:AJ245" ca="1">MMULT(U244:V245,AG244:AG245)+P244:P245</f>
        <v>0.6452358981410905</v>
      </c>
      <c r="AK244" s="12">
        <f t="array" aca="1" ref="AK244:AK245" ca="1">MMULT(-1*MINVERSE(G244:H245),L244:L245)</f>
        <v>0.63713549720378648</v>
      </c>
      <c r="AM244" s="12">
        <f t="shared" si="43"/>
        <v>-1.1116578481717987E-4</v>
      </c>
      <c r="AO244" s="12">
        <f t="shared" ca="1" si="44"/>
        <v>-9.6894382988154115E-3</v>
      </c>
      <c r="AQ244" s="12">
        <f t="array" aca="1" ref="AQ244:AQ245" ca="1">MMULT(Y244:Z245,AO244:AO245)+MMULT(AC244:AD245,AM242:AM243)</f>
        <v>-1.1117388444028902E-4</v>
      </c>
      <c r="AS244" s="30">
        <v>480</v>
      </c>
      <c r="AT244" s="70">
        <f t="shared" ca="1" si="45"/>
        <v>2.0183392183795723E-3</v>
      </c>
      <c r="AU244" s="70">
        <f t="shared" ca="1" si="46"/>
        <v>2.018229940954048E-3</v>
      </c>
      <c r="AV244" s="12">
        <f t="shared" ca="1" si="47"/>
        <v>-1.9507846477467838E-4</v>
      </c>
      <c r="AW244" s="12">
        <f t="shared" ca="1" si="48"/>
        <v>-1.9511408732484335E-4</v>
      </c>
    </row>
    <row r="245" spans="1:49" x14ac:dyDescent="0.35">
      <c r="C245" s="35"/>
      <c r="D245" s="17">
        <f ca="1">INDEX('Flow probs &amp; rates'!AE$5:AE$5999,A244)-INDEX('Flow probs &amp; rates'!AK$5:AK$5999,A244)</f>
        <v>-1.02127044788738E-2</v>
      </c>
      <c r="E245" s="17">
        <f ca="1">-INDEX('Flow probs &amp; rates'!AG$5:AG$5999,A244)-INDEX('Flow probs &amp; rates'!AI$5:AI$5999,A244)-INDEX('Flow probs &amp; rates'!AK$5:AK$5999,A244)</f>
        <v>-0.69014365111556797</v>
      </c>
      <c r="G245" s="12">
        <f t="shared" ca="1" si="49"/>
        <v>-1.02127044788738E-2</v>
      </c>
      <c r="H245" s="12">
        <f t="shared" ca="1" si="50"/>
        <v>-0.69014365111556797</v>
      </c>
      <c r="J245" s="17">
        <f ca="1">INDEX('Flow probs &amp; rates'!AK$5:AK$5999,A244)</f>
        <v>2.4848761148687899E-2</v>
      </c>
      <c r="K245" s="35"/>
      <c r="L245" s="12">
        <f t="shared" ca="1" si="54"/>
        <v>2.4848761148687899E-2</v>
      </c>
      <c r="N245" s="17">
        <f ca="1">INDEX('Flow probs &amp; rates'!AA$5:AA$5999,A244)</f>
        <v>1.7853910792476922E-2</v>
      </c>
      <c r="O245" s="35"/>
      <c r="P245" s="12">
        <f t="shared" ca="1" si="51"/>
        <v>1.7853910792476922E-2</v>
      </c>
      <c r="R245" s="17">
        <f ca="1">INDEX('Flow probs &amp; rates'!U$5:U$5999,A244)-INDEX('Flow probs &amp; rates'!AA$5:AA$5999,A244)</f>
        <v>-7.1761641524930031E-3</v>
      </c>
      <c r="S245" s="17">
        <f ca="1">1-INDEX('Flow probs &amp; rates'!W$5:W$5999,A244)-INDEX('Flow probs &amp; rates'!Y$5:Y$5999,A244)-INDEX('Flow probs &amp; rates'!AA$5:AA$5999,A244)</f>
        <v>0.50025343356713936</v>
      </c>
      <c r="T245" s="35"/>
      <c r="U245" s="12">
        <f t="shared" ca="1" si="52"/>
        <v>-7.1761641524930031E-3</v>
      </c>
      <c r="V245" s="12">
        <f t="shared" ca="1" si="53"/>
        <v>0.50025343356713936</v>
      </c>
      <c r="X245" s="35"/>
      <c r="Y245" s="12">
        <f ca="1"/>
        <v>7.1761641524930031E-3</v>
      </c>
      <c r="Z245" s="12">
        <f ca="1"/>
        <v>0.49974656643286064</v>
      </c>
      <c r="AB245" s="35"/>
      <c r="AC245" s="12">
        <f ca="1"/>
        <v>-1.1467904040870114E-2</v>
      </c>
      <c r="AD245" s="12">
        <f ca="1"/>
        <v>0.52027316505691323</v>
      </c>
      <c r="AF245" s="35"/>
      <c r="AG245" s="12">
        <f>INDEX('Flow probs &amp; rates'!F$5:F$5999,A244)</f>
        <v>2.7071567534896021E-2</v>
      </c>
      <c r="AJ245" s="12">
        <f ca="1"/>
        <v>2.6764267774658061E-2</v>
      </c>
      <c r="AK245" s="12">
        <f ca="1"/>
        <v>2.6576908406093371E-2</v>
      </c>
      <c r="AM245" s="12">
        <f t="shared" si="43"/>
        <v>-6.1588283754697784E-4</v>
      </c>
      <c r="AO245" s="12">
        <f t="shared" ca="1" si="44"/>
        <v>-1.816625512358179E-3</v>
      </c>
      <c r="AQ245" s="12">
        <f ca="1"/>
        <v>-6.1588447677014574E-4</v>
      </c>
      <c r="AS245" s="30">
        <v>482</v>
      </c>
      <c r="AT245" s="70">
        <f t="shared" ca="1" si="45"/>
        <v>1.9642002074959919E-4</v>
      </c>
      <c r="AU245" s="70">
        <f ca="1">OFFSET(AQ$8,AS241,0)</f>
        <v>1.9657007214464754E-4</v>
      </c>
      <c r="AV245" s="12">
        <f t="shared" ca="1" si="47"/>
        <v>2.3847268897365936E-4</v>
      </c>
      <c r="AW245" s="12">
        <f t="shared" ca="1" si="48"/>
        <v>2.3853916915460646E-4</v>
      </c>
    </row>
    <row r="246" spans="1:49" x14ac:dyDescent="0.35">
      <c r="A246" s="12">
        <v>122</v>
      </c>
      <c r="C246" s="35" t="str">
        <f>INDEX('Flow probs &amp; rates'!$A$5:$A$5999,$A246)</f>
        <v>2000,6</v>
      </c>
      <c r="D246" s="17">
        <f ca="1">-INDEX('Flow probs &amp; rates'!AE$5:AE$5999,A246)-INDEX('Flow probs &amp; rates'!AF$5:AF$5999,A246)-INDEX('Flow probs &amp; rates'!AJ$5:AJ$5999,A246)</f>
        <v>-4.7977281683424203E-2</v>
      </c>
      <c r="E246" s="17">
        <f ca="1">INDEX('Flow probs &amp; rates'!AG$5:AG$5999,A246)-INDEX('Flow probs &amp; rates'!AJ$5:AJ$5999,A246)</f>
        <v>0.41170395893724987</v>
      </c>
      <c r="G246" s="12">
        <f t="shared" ca="1" si="49"/>
        <v>-4.7977281683424203E-2</v>
      </c>
      <c r="H246" s="12">
        <f t="shared" ca="1" si="50"/>
        <v>0.41170395893724987</v>
      </c>
      <c r="J246" s="17">
        <f ca="1">INDEX('Flow probs &amp; rates'!AJ$5:AJ$5999,A246)</f>
        <v>2.20881650159621E-2</v>
      </c>
      <c r="K246" s="35" t="str">
        <f>INDEX('Flow probs &amp; rates'!$A$5:$A$5999,$A246)</f>
        <v>2000,6</v>
      </c>
      <c r="L246" s="12">
        <f t="shared" ca="1" si="54"/>
        <v>2.20881650159621E-2</v>
      </c>
      <c r="N246" s="17">
        <f ca="1">INDEX('Flow probs &amp; rates'!Z$5:Z$5999,A246)</f>
        <v>2.5663912206791865E-2</v>
      </c>
      <c r="O246" s="35" t="str">
        <f>INDEX('Flow probs &amp; rates'!$A$5:$A$5999,$A246)</f>
        <v>2000,6</v>
      </c>
      <c r="P246" s="12">
        <f t="shared" ca="1" si="51"/>
        <v>2.5663912206791865E-2</v>
      </c>
      <c r="R246" s="17">
        <f ca="1">1-INDEX('Flow probs &amp; rates'!U$5:U$5999,A246)-INDEX('Flow probs &amp; rates'!V$5:V$5999,A246)-INDEX('Flow probs &amp; rates'!Z$5:Z$5999,A246)</f>
        <v>0.95126989548689067</v>
      </c>
      <c r="S246" s="17">
        <f ca="1">INDEX('Flow probs &amp; rates'!W$5:W$5999,A246)-INDEX('Flow probs &amp; rates'!Z$5:Z$5999,A246)</f>
        <v>0.28541505742887846</v>
      </c>
      <c r="T246" s="35" t="str">
        <f>INDEX('Flow probs &amp; rates'!$A$5:$A$5999,$A246)</f>
        <v>2000,6</v>
      </c>
      <c r="U246" s="12">
        <f t="shared" ca="1" si="52"/>
        <v>0.95126989548689067</v>
      </c>
      <c r="V246" s="12">
        <f t="shared" ca="1" si="53"/>
        <v>0.28541505742887846</v>
      </c>
      <c r="X246" s="35" t="str">
        <f>INDEX('Flow probs &amp; rates'!$A$5:$A$5999,$A246)</f>
        <v>2000,6</v>
      </c>
      <c r="Y246" s="12">
        <f t="array" aca="1" ref="Y246:Z247" ca="1">$A$1:$B$2-U246:V247</f>
        <v>4.8730104513109329E-2</v>
      </c>
      <c r="Z246" s="12">
        <f ca="1"/>
        <v>-0.28541505742887846</v>
      </c>
      <c r="AB246" s="35" t="str">
        <f>INDEX('Flow probs &amp; rates'!$A$5:$A$5999,$A246)</f>
        <v>2000,6</v>
      </c>
      <c r="AC246" s="12">
        <f t="array" aca="1" ref="AC246:AD247" ca="1">MMULT(Y246:Z247,MMULT(U244:V245,MINVERSE(Y244:Z245)))</f>
        <v>0.95053995532823188</v>
      </c>
      <c r="AD246" s="12">
        <f ca="1"/>
        <v>0.26181554197694767</v>
      </c>
      <c r="AF246" s="35" t="str">
        <f>INDEX('Flow probs &amp; rates'!$A$5:$A$5999,$A246)</f>
        <v>2000,6</v>
      </c>
      <c r="AG246" s="12">
        <f>INDEX('Flow probs &amp; rates'!E$5:E$5999,A246)</f>
        <v>0.6474450282523182</v>
      </c>
      <c r="AI246" s="32" t="s">
        <v>581</v>
      </c>
      <c r="AJ246" s="12">
        <f t="array" aca="1" ref="AJ246:AJ247" ca="1">MMULT(U246:V247,AG246:AG247)+P246:P247</f>
        <v>0.6489373063679158</v>
      </c>
      <c r="AK246" s="12">
        <f t="array" aca="1" ref="AK246:AK247" ca="1">MMULT(-1*MINVERSE(G246:H247),L246:L247)</f>
        <v>0.66913570155624846</v>
      </c>
      <c r="AM246" s="12">
        <f t="shared" si="43"/>
        <v>1.9347624948053976E-3</v>
      </c>
      <c r="AO246" s="12">
        <f t="shared" ca="1" si="44"/>
        <v>3.2000204352461981E-2</v>
      </c>
      <c r="AQ246" s="12">
        <f t="array" aca="1" ref="AQ246:AQ247" ca="1">MMULT(Y246:Z247,AO246:AO247)+MMULT(AC246:AD247,AM244:AM245)</f>
        <v>1.934875920011733E-3</v>
      </c>
      <c r="AS246" s="30">
        <v>484</v>
      </c>
      <c r="AT246" s="70">
        <f t="shared" ca="1" si="45"/>
        <v>3.1986001941031184E-4</v>
      </c>
      <c r="AU246" s="70">
        <f t="shared" ca="1" si="46"/>
        <v>3.1986056293095488E-4</v>
      </c>
      <c r="AV246" s="12">
        <f t="shared" ca="1" si="47"/>
        <v>3.319851923400674E-4</v>
      </c>
      <c r="AW246" s="12">
        <f t="shared" ca="1" si="48"/>
        <v>3.319860380515099E-4</v>
      </c>
    </row>
    <row r="247" spans="1:49" x14ac:dyDescent="0.35">
      <c r="C247" s="35"/>
      <c r="D247" s="17">
        <f ca="1">INDEX('Flow probs &amp; rates'!AE$5:AE$5999,A246)-INDEX('Flow probs &amp; rates'!AK$5:AK$5999,A246)</f>
        <v>-1.1862177082085999E-2</v>
      </c>
      <c r="E247" s="17">
        <f ca="1">-INDEX('Flow probs &amp; rates'!AG$5:AG$5999,A246)-INDEX('Flow probs &amp; rates'!AI$5:AI$5999,A246)-INDEX('Flow probs &amp; rates'!AK$5:AK$5999,A246)</f>
        <v>-0.72076651730529573</v>
      </c>
      <c r="G247" s="12">
        <f t="shared" ca="1" si="49"/>
        <v>-1.1862177082085999E-2</v>
      </c>
      <c r="H247" s="12">
        <f t="shared" ca="1" si="50"/>
        <v>-0.72076651730529573</v>
      </c>
      <c r="J247" s="17">
        <f ca="1">INDEX('Flow probs &amp; rates'!AK$5:AK$5999,A246)</f>
        <v>2.5470836413644699E-2</v>
      </c>
      <c r="K247" s="35"/>
      <c r="L247" s="12">
        <f t="shared" ca="1" si="54"/>
        <v>2.5470836413644699E-2</v>
      </c>
      <c r="N247" s="17">
        <f ca="1">INDEX('Flow probs &amp; rates'!AA$5:AA$5999,A246)</f>
        <v>1.8034335154582679E-2</v>
      </c>
      <c r="O247" s="35"/>
      <c r="P247" s="12">
        <f t="shared" ca="1" si="51"/>
        <v>1.8034335154582679E-2</v>
      </c>
      <c r="R247" s="17">
        <f ca="1">INDEX('Flow probs &amp; rates'!U$5:U$5999,A246)-INDEX('Flow probs &amp; rates'!AA$5:AA$5999,A246)</f>
        <v>-8.2245179868218922E-3</v>
      </c>
      <c r="S247" s="17">
        <f ca="1">1-INDEX('Flow probs &amp; rates'!W$5:W$5999,A246)-INDEX('Flow probs &amp; rates'!Y$5:Y$5999,A246)-INDEX('Flow probs &amp; rates'!AA$5:AA$5999,A246)</f>
        <v>0.48487233919674283</v>
      </c>
      <c r="T247" s="35"/>
      <c r="U247" s="12">
        <f t="shared" ca="1" si="52"/>
        <v>-8.2245179868218922E-3</v>
      </c>
      <c r="V247" s="12">
        <f t="shared" ca="1" si="53"/>
        <v>0.48487233919674283</v>
      </c>
      <c r="X247" s="35"/>
      <c r="Y247" s="12">
        <f ca="1"/>
        <v>8.2245179868218922E-3</v>
      </c>
      <c r="Z247" s="12">
        <f ca="1"/>
        <v>0.51512766080325711</v>
      </c>
      <c r="AB247" s="35"/>
      <c r="AC247" s="12">
        <f ca="1"/>
        <v>7.4276873654271214E-3</v>
      </c>
      <c r="AD247" s="12">
        <f ca="1"/>
        <v>0.52422628501329738</v>
      </c>
      <c r="AF247" s="35"/>
      <c r="AG247" s="12">
        <f>INDEX('Flow probs &amp; rates'!F$5:F$5999,A246)</f>
        <v>2.5851578639549472E-2</v>
      </c>
      <c r="AJ247" s="12">
        <f ca="1"/>
        <v>2.5244127281129982E-2</v>
      </c>
      <c r="AK247" s="12">
        <f ca="1"/>
        <v>2.4326088697058577E-2</v>
      </c>
      <c r="AM247" s="12">
        <f t="shared" si="43"/>
        <v>-1.2199888953465486E-3</v>
      </c>
      <c r="AO247" s="12">
        <f t="shared" ca="1" si="44"/>
        <v>-2.2508197090347938E-3</v>
      </c>
      <c r="AQ247" s="12">
        <f ca="1"/>
        <v>-1.2199609119522162E-3</v>
      </c>
      <c r="AS247" s="30">
        <v>486</v>
      </c>
      <c r="AT247" s="70">
        <f t="shared" ca="1" si="45"/>
        <v>1.8815260339423157E-3</v>
      </c>
      <c r="AU247" s="70">
        <f t="shared" ca="1" si="46"/>
        <v>1.8814556371366453E-3</v>
      </c>
      <c r="AV247" s="12">
        <f t="shared" ca="1" si="47"/>
        <v>4.7235239904057369E-4</v>
      </c>
      <c r="AW247" s="12">
        <f t="shared" ca="1" si="48"/>
        <v>4.7231488119529766E-4</v>
      </c>
    </row>
    <row r="248" spans="1:49" x14ac:dyDescent="0.35">
      <c r="A248" s="12">
        <v>123</v>
      </c>
      <c r="C248" s="35" t="str">
        <f>INDEX('Flow probs &amp; rates'!$A$5:$A$5999,$A248)</f>
        <v>2000,7</v>
      </c>
      <c r="D248" s="17">
        <f ca="1">-INDEX('Flow probs &amp; rates'!AE$5:AE$5999,A248)-INDEX('Flow probs &amp; rates'!AF$5:AF$5999,A248)-INDEX('Flow probs &amp; rates'!AJ$5:AJ$5999,A248)</f>
        <v>-4.8632940839330896E-2</v>
      </c>
      <c r="E248" s="17">
        <f ca="1">INDEX('Flow probs &amp; rates'!AG$5:AG$5999,A248)-INDEX('Flow probs &amp; rates'!AJ$5:AJ$5999,A248)</f>
        <v>0.36899129651727758</v>
      </c>
      <c r="G248" s="12">
        <f t="shared" ca="1" si="49"/>
        <v>-4.8632940839330896E-2</v>
      </c>
      <c r="H248" s="12">
        <f t="shared" ca="1" si="50"/>
        <v>0.36899129651727758</v>
      </c>
      <c r="J248" s="17">
        <f ca="1">INDEX('Flow probs &amp; rates'!AJ$5:AJ$5999,A248)</f>
        <v>1.78991699529144E-2</v>
      </c>
      <c r="K248" s="35" t="str">
        <f>INDEX('Flow probs &amp; rates'!$A$5:$A$5999,$A248)</f>
        <v>2000,7</v>
      </c>
      <c r="L248" s="12">
        <f t="shared" ca="1" si="54"/>
        <v>1.78991699529144E-2</v>
      </c>
      <c r="N248" s="17">
        <f ca="1">INDEX('Flow probs &amp; rates'!Z$5:Z$5999,A248)</f>
        <v>2.1053481729243682E-2</v>
      </c>
      <c r="O248" s="35" t="str">
        <f>INDEX('Flow probs &amp; rates'!$A$5:$A$5999,$A248)</f>
        <v>2000,7</v>
      </c>
      <c r="P248" s="12">
        <f t="shared" ca="1" si="51"/>
        <v>2.1053481729243682E-2</v>
      </c>
      <c r="R248" s="17">
        <f ca="1">1-INDEX('Flow probs &amp; rates'!U$5:U$5999,A248)-INDEX('Flow probs &amp; rates'!V$5:V$5999,A248)-INDEX('Flow probs &amp; rates'!Z$5:Z$5999,A248)</f>
        <v>0.95130574017761105</v>
      </c>
      <c r="S248" s="17">
        <f ca="1">INDEX('Flow probs &amp; rates'!W$5:W$5999,A248)-INDEX('Flow probs &amp; rates'!Z$5:Z$5999,A248)</f>
        <v>0.26217621922743722</v>
      </c>
      <c r="T248" s="35" t="str">
        <f>INDEX('Flow probs &amp; rates'!$A$5:$A$5999,$A248)</f>
        <v>2000,7</v>
      </c>
      <c r="U248" s="12">
        <f t="shared" ca="1" si="52"/>
        <v>0.95130574017761105</v>
      </c>
      <c r="V248" s="12">
        <f t="shared" ca="1" si="53"/>
        <v>0.26217621922743722</v>
      </c>
      <c r="X248" s="35" t="str">
        <f>INDEX('Flow probs &amp; rates'!$A$5:$A$5999,$A248)</f>
        <v>2000,7</v>
      </c>
      <c r="Y248" s="12">
        <f t="array" aca="1" ref="Y248:Z249" ca="1">$A$1:$B$2-U248:V249</f>
        <v>4.8694259822388952E-2</v>
      </c>
      <c r="Z248" s="12">
        <f ca="1"/>
        <v>-0.26217621922743722</v>
      </c>
      <c r="AB248" s="35" t="str">
        <f>INDEX('Flow probs &amp; rates'!$A$5:$A$5999,$A248)</f>
        <v>2000,7</v>
      </c>
      <c r="AC248" s="12">
        <f t="array" aca="1" ref="AC248:AD249" ca="1">MMULT(Y248:Z249,MMULT(U246:V247,MINVERSE(Y246:Z247)))</f>
        <v>0.94367019591572976</v>
      </c>
      <c r="AD248" s="12">
        <f ca="1"/>
        <v>0.30305839368608861</v>
      </c>
      <c r="AF248" s="35" t="str">
        <f>INDEX('Flow probs &amp; rates'!$A$5:$A$5999,$A248)</f>
        <v>2000,7</v>
      </c>
      <c r="AG248" s="12">
        <f>INDEX('Flow probs &amp; rates'!E$5:E$5999,A248)</f>
        <v>0.64374932270390739</v>
      </c>
      <c r="AI248" s="32" t="s">
        <v>582</v>
      </c>
      <c r="AJ248" s="12">
        <f t="array" aca="1" ref="AJ248:AJ249" ca="1">MMULT(U248:V249,AG248:AG249)+P248:P249</f>
        <v>0.64056862701586881</v>
      </c>
      <c r="AK248" s="12">
        <f t="array" aca="1" ref="AK248:AK249" ca="1">MMULT(-1*MINVERSE(G248:H249),L248:L249)</f>
        <v>0.5895417223999817</v>
      </c>
      <c r="AM248" s="12">
        <f t="shared" si="43"/>
        <v>-3.6957055484108103E-3</v>
      </c>
      <c r="AO248" s="12">
        <f t="shared" ca="1" si="44"/>
        <v>-7.9593979156266759E-2</v>
      </c>
      <c r="AQ248" s="12">
        <f t="array" aca="1" ref="AQ248:AQ249" ca="1">MMULT(Y248:Z249,AO248:AO249)+MMULT(AC248:AD249,AM246:AM247)</f>
        <v>-3.6957190195173874E-3</v>
      </c>
      <c r="AS248" s="30">
        <v>488</v>
      </c>
      <c r="AT248" s="70">
        <f t="shared" ca="1" si="45"/>
        <v>-6.5591504518436317E-4</v>
      </c>
      <c r="AU248" s="70">
        <f t="shared" ca="1" si="46"/>
        <v>-6.5579692909996574E-4</v>
      </c>
      <c r="AV248" s="12">
        <f t="shared" ca="1" si="47"/>
        <v>-2.0504396961500276E-3</v>
      </c>
      <c r="AW248" s="12">
        <f t="shared" ca="1" si="48"/>
        <v>-2.0503687232305313E-3</v>
      </c>
    </row>
    <row r="249" spans="1:49" x14ac:dyDescent="0.35">
      <c r="C249" s="35"/>
      <c r="D249" s="17">
        <f ca="1">INDEX('Flow probs &amp; rates'!AE$5:AE$5999,A248)-INDEX('Flow probs &amp; rates'!AK$5:AK$5999,A248)</f>
        <v>-8.4859950732243013E-3</v>
      </c>
      <c r="E249" s="17">
        <f ca="1">-INDEX('Flow probs &amp; rates'!AG$5:AG$5999,A248)-INDEX('Flow probs &amp; rates'!AI$5:AI$5999,A248)-INDEX('Flow probs &amp; rates'!AK$5:AK$5999,A248)</f>
        <v>-0.66541629306545036</v>
      </c>
      <c r="G249" s="12">
        <f t="shared" ca="1" si="49"/>
        <v>-8.4859950732243013E-3</v>
      </c>
      <c r="H249" s="12">
        <f t="shared" ca="1" si="50"/>
        <v>-0.66541629306545036</v>
      </c>
      <c r="J249" s="17">
        <f ca="1">INDEX('Flow probs &amp; rates'!AK$5:AK$5999,A248)</f>
        <v>2.4428372748912301E-2</v>
      </c>
      <c r="K249" s="35"/>
      <c r="L249" s="12">
        <f t="shared" ca="1" si="54"/>
        <v>2.4428372748912301E-2</v>
      </c>
      <c r="N249" s="17">
        <f ca="1">INDEX('Flow probs &amp; rates'!AA$5:AA$5999,A248)</f>
        <v>1.7769545219550022E-2</v>
      </c>
      <c r="O249" s="35"/>
      <c r="P249" s="12">
        <f t="shared" ca="1" si="51"/>
        <v>1.7769545219550022E-2</v>
      </c>
      <c r="R249" s="17">
        <f ca="1">INDEX('Flow probs &amp; rates'!U$5:U$5999,A248)-INDEX('Flow probs &amp; rates'!AA$5:AA$5999,A248)</f>
        <v>-6.0290092575460141E-3</v>
      </c>
      <c r="S249" s="17">
        <f ca="1">1-INDEX('Flow probs &amp; rates'!W$5:W$5999,A248)-INDEX('Flow probs &amp; rates'!Y$5:Y$5999,A248)-INDEX('Flow probs &amp; rates'!AA$5:AA$5999,A248)</f>
        <v>0.51306126176598554</v>
      </c>
      <c r="T249" s="35"/>
      <c r="U249" s="12">
        <f t="shared" ca="1" si="52"/>
        <v>-6.0290092575460141E-3</v>
      </c>
      <c r="V249" s="12">
        <f t="shared" ca="1" si="53"/>
        <v>0.51306126176598554</v>
      </c>
      <c r="X249" s="35"/>
      <c r="Y249" s="12">
        <f ca="1"/>
        <v>6.0290092575460141E-3</v>
      </c>
      <c r="Z249" s="12">
        <f ca="1"/>
        <v>0.48693873823401446</v>
      </c>
      <c r="AB249" s="35"/>
      <c r="AC249" s="12">
        <f ca="1"/>
        <v>-3.878453658466656E-2</v>
      </c>
      <c r="AD249" s="12">
        <f ca="1"/>
        <v>0.44019030930365444</v>
      </c>
      <c r="AF249" s="35"/>
      <c r="AG249" s="12">
        <f>INDEX('Flow probs &amp; rates'!F$5:F$5999,A248)</f>
        <v>2.7129536705914503E-2</v>
      </c>
      <c r="AJ249" s="12">
        <f ca="1"/>
        <v>2.7807488926892304E-2</v>
      </c>
      <c r="AK249" s="12">
        <f ca="1"/>
        <v>2.9193040205968017E-2</v>
      </c>
      <c r="AM249" s="12">
        <f t="shared" si="43"/>
        <v>1.2779580663650307E-3</v>
      </c>
      <c r="AO249" s="12">
        <f t="shared" ca="1" si="44"/>
        <v>4.8669515089094402E-3</v>
      </c>
      <c r="AQ249" s="12">
        <f ca="1"/>
        <v>1.2779682336643973E-3</v>
      </c>
      <c r="AS249" s="30">
        <v>490</v>
      </c>
      <c r="AT249" s="70">
        <f t="shared" ca="1" si="45"/>
        <v>-8.9183200550124742E-4</v>
      </c>
      <c r="AU249" s="70">
        <f t="shared" ca="1" si="46"/>
        <v>-8.9180491351767714E-4</v>
      </c>
      <c r="AV249" s="12">
        <f t="shared" ca="1" si="47"/>
        <v>-1.6279261743716994E-3</v>
      </c>
      <c r="AW249" s="12">
        <f t="shared" ca="1" si="48"/>
        <v>-1.6279097801762371E-3</v>
      </c>
    </row>
    <row r="250" spans="1:49" x14ac:dyDescent="0.35">
      <c r="A250" s="12">
        <v>124</v>
      </c>
      <c r="C250" s="35" t="str">
        <f>INDEX('Flow probs &amp; rates'!$A$5:$A$5999,$A250)</f>
        <v>2000,8</v>
      </c>
      <c r="D250" s="17">
        <f ca="1">-INDEX('Flow probs &amp; rates'!AE$5:AE$5999,A250)-INDEX('Flow probs &amp; rates'!AF$5:AF$5999,A250)-INDEX('Flow probs &amp; rates'!AJ$5:AJ$5999,A250)</f>
        <v>-4.9148448427859301E-2</v>
      </c>
      <c r="E250" s="17">
        <f ca="1">INDEX('Flow probs &amp; rates'!AG$5:AG$5999,A250)-INDEX('Flow probs &amp; rates'!AJ$5:AJ$5999,A250)</f>
        <v>0.40675239953783127</v>
      </c>
      <c r="G250" s="12">
        <f t="shared" ca="1" si="49"/>
        <v>-4.9148448427859301E-2</v>
      </c>
      <c r="H250" s="12">
        <f t="shared" ca="1" si="50"/>
        <v>0.40675239953783127</v>
      </c>
      <c r="J250" s="17">
        <f ca="1">INDEX('Flow probs &amp; rates'!AJ$5:AJ$5999,A250)</f>
        <v>2.1519262698241701E-2</v>
      </c>
      <c r="K250" s="35" t="str">
        <f>INDEX('Flow probs &amp; rates'!$A$5:$A$5999,$A250)</f>
        <v>2000,8</v>
      </c>
      <c r="L250" s="12">
        <f t="shared" ca="1" si="54"/>
        <v>2.1519262698241701E-2</v>
      </c>
      <c r="N250" s="17">
        <f ca="1">INDEX('Flow probs &amp; rates'!Z$5:Z$5999,A250)</f>
        <v>2.4920389849509287E-2</v>
      </c>
      <c r="O250" s="35" t="str">
        <f>INDEX('Flow probs &amp; rates'!$A$5:$A$5999,$A250)</f>
        <v>2000,8</v>
      </c>
      <c r="P250" s="12">
        <f t="shared" ca="1" si="51"/>
        <v>2.4920389849509287E-2</v>
      </c>
      <c r="R250" s="17">
        <f ca="1">1-INDEX('Flow probs &amp; rates'!U$5:U$5999,A250)-INDEX('Flow probs &amp; rates'!V$5:V$5999,A250)-INDEX('Flow probs &amp; rates'!Z$5:Z$5999,A250)</f>
        <v>0.95051944521417198</v>
      </c>
      <c r="S250" s="17">
        <f ca="1">INDEX('Flow probs &amp; rates'!W$5:W$5999,A250)-INDEX('Flow probs &amp; rates'!Z$5:Z$5999,A250)</f>
        <v>0.28408082670834378</v>
      </c>
      <c r="T250" s="35" t="str">
        <f>INDEX('Flow probs &amp; rates'!$A$5:$A$5999,$A250)</f>
        <v>2000,8</v>
      </c>
      <c r="U250" s="12">
        <f t="shared" ca="1" si="52"/>
        <v>0.95051944521417198</v>
      </c>
      <c r="V250" s="12">
        <f t="shared" ca="1" si="53"/>
        <v>0.28408082670834378</v>
      </c>
      <c r="X250" s="35" t="str">
        <f>INDEX('Flow probs &amp; rates'!$A$5:$A$5999,$A250)</f>
        <v>2000,8</v>
      </c>
      <c r="Y250" s="12">
        <f t="array" aca="1" ref="Y250:Z251" ca="1">$A$1:$B$2-U250:V251</f>
        <v>4.9480554785828024E-2</v>
      </c>
      <c r="Z250" s="12">
        <f ca="1"/>
        <v>-0.28408082670834378</v>
      </c>
      <c r="AB250" s="35" t="str">
        <f>INDEX('Flow probs &amp; rates'!$A$5:$A$5999,$A250)</f>
        <v>2000,8</v>
      </c>
      <c r="AC250" s="12">
        <f t="array" aca="1" ref="AC250:AD251" ca="1">MMULT(Y250:Z251,MMULT(U248:V249,MINVERSE(Y248:Z249)))</f>
        <v>0.97087943851310277</v>
      </c>
      <c r="AD250" s="12">
        <f ca="1"/>
        <v>0.2500586795397296</v>
      </c>
      <c r="AF250" s="35" t="str">
        <f>INDEX('Flow probs &amp; rates'!$A$5:$A$5999,$A250)</f>
        <v>2000,8</v>
      </c>
      <c r="AG250" s="12">
        <f>INDEX('Flow probs &amp; rates'!E$5:E$5999,A250)</f>
        <v>0.64452362013865683</v>
      </c>
      <c r="AI250" s="32" t="s">
        <v>583</v>
      </c>
      <c r="AJ250" s="12">
        <f t="array" aca="1" ref="AJ250:AJ251" ca="1">MMULT(U250:V251,AG250:AG251)+P250:P251</f>
        <v>0.64510834176372445</v>
      </c>
      <c r="AK250" s="12">
        <f t="array" aca="1" ref="AK250:AK251" ca="1">MMULT(-1*MINVERSE(G250:H251),L250:L251)</f>
        <v>0.65267616679023333</v>
      </c>
      <c r="AM250" s="12">
        <f t="shared" si="43"/>
        <v>7.7429743474943802E-4</v>
      </c>
      <c r="AO250" s="12">
        <f t="shared" ca="1" si="44"/>
        <v>6.3134444390251621E-2</v>
      </c>
      <c r="AQ250" s="12">
        <f t="array" aca="1" ref="AQ250:AQ251" ca="1">MMULT(Y250:Z251,AO250:AO251)+MMULT(AC250:AD251,AM248:AM249)</f>
        <v>7.7422504650553675E-4</v>
      </c>
      <c r="AS250" s="30">
        <v>492</v>
      </c>
      <c r="AT250" s="70">
        <f t="shared" ca="1" si="45"/>
        <v>-3.3241290620056319E-4</v>
      </c>
      <c r="AU250" s="70">
        <f t="shared" ca="1" si="46"/>
        <v>-3.3246542941877777E-4</v>
      </c>
      <c r="AV250" s="12">
        <f t="shared" ca="1" si="47"/>
        <v>1.085422318375176E-4</v>
      </c>
      <c r="AW250" s="12">
        <f t="shared" ca="1" si="48"/>
        <v>1.0849650629630786E-4</v>
      </c>
    </row>
    <row r="251" spans="1:49" x14ac:dyDescent="0.35">
      <c r="C251" s="35"/>
      <c r="D251" s="17">
        <f ca="1">INDEX('Flow probs &amp; rates'!AE$5:AE$5999,A250)-INDEX('Flow probs &amp; rates'!AK$5:AK$5999,A250)</f>
        <v>-9.6425263773711987E-3</v>
      </c>
      <c r="E251" s="17">
        <f ca="1">-INDEX('Flow probs &amp; rates'!AG$5:AG$5999,A250)-INDEX('Flow probs &amp; rates'!AI$5:AI$5999,A250)-INDEX('Flow probs &amp; rates'!AK$5:AK$5999,A250)</f>
        <v>-0.70297664839053486</v>
      </c>
      <c r="G251" s="12">
        <f t="shared" ca="1" si="49"/>
        <v>-9.6425263773711987E-3</v>
      </c>
      <c r="H251" s="12">
        <f t="shared" ca="1" si="50"/>
        <v>-0.70297664839053486</v>
      </c>
      <c r="J251" s="17">
        <f ca="1">INDEX('Flow probs &amp; rates'!AK$5:AK$5999,A250)</f>
        <v>2.4541797936720899E-2</v>
      </c>
      <c r="K251" s="35"/>
      <c r="L251" s="12">
        <f t="shared" ca="1" si="54"/>
        <v>2.4541797936720899E-2</v>
      </c>
      <c r="N251" s="17">
        <f ca="1">INDEX('Flow probs &amp; rates'!AA$5:AA$5999,A250)</f>
        <v>1.7533859666301249E-2</v>
      </c>
      <c r="O251" s="35"/>
      <c r="P251" s="12">
        <f t="shared" ca="1" si="51"/>
        <v>1.7533859666301249E-2</v>
      </c>
      <c r="R251" s="17">
        <f ca="1">INDEX('Flow probs &amp; rates'!U$5:U$5999,A250)-INDEX('Flow probs &amp; rates'!AA$5:AA$5999,A250)</f>
        <v>-6.7350738911678698E-3</v>
      </c>
      <c r="S251" s="17">
        <f ca="1">1-INDEX('Flow probs &amp; rates'!W$5:W$5999,A250)-INDEX('Flow probs &amp; rates'!Y$5:Y$5999,A250)-INDEX('Flow probs &amp; rates'!AA$5:AA$5999,A250)</f>
        <v>0.49388647067481772</v>
      </c>
      <c r="T251" s="35"/>
      <c r="U251" s="12">
        <f t="shared" ca="1" si="52"/>
        <v>-6.7350738911678698E-3</v>
      </c>
      <c r="V251" s="12">
        <f t="shared" ca="1" si="53"/>
        <v>0.49388647067481772</v>
      </c>
      <c r="X251" s="35"/>
      <c r="Y251" s="12">
        <f ca="1"/>
        <v>6.7350738911678698E-3</v>
      </c>
      <c r="Z251" s="12">
        <f ca="1"/>
        <v>0.50611352932518228</v>
      </c>
      <c r="AB251" s="35"/>
      <c r="AC251" s="12">
        <f ca="1"/>
        <v>2.2878256477033426E-3</v>
      </c>
      <c r="AD251" s="12">
        <f ca="1"/>
        <v>0.53812279669985064</v>
      </c>
      <c r="AF251" s="35"/>
      <c r="AG251" s="12">
        <f>INDEX('Flow probs &amp; rates'!F$5:F$5999,A250)</f>
        <v>2.6597071545228199E-2</v>
      </c>
      <c r="AJ251" s="12">
        <f ca="1"/>
        <v>2.6328879255822758E-2</v>
      </c>
      <c r="AK251" s="12">
        <f ca="1"/>
        <v>2.595868699813024E-2</v>
      </c>
      <c r="AM251" s="12">
        <f t="shared" si="43"/>
        <v>-5.3246516068630387E-4</v>
      </c>
      <c r="AO251" s="12">
        <f t="shared" ca="1" si="44"/>
        <v>-3.2343532078377771E-3</v>
      </c>
      <c r="AQ251" s="12">
        <f ca="1"/>
        <v>-5.3249153025935895E-4</v>
      </c>
      <c r="AS251" s="30">
        <v>494</v>
      </c>
      <c r="AT251" s="70">
        <f t="shared" ca="1" si="45"/>
        <v>5.7176906821276852E-4</v>
      </c>
      <c r="AU251" s="70">
        <f t="shared" ca="1" si="46"/>
        <v>5.7171912509639531E-4</v>
      </c>
      <c r="AV251" s="12">
        <f t="shared" ca="1" si="47"/>
        <v>5.1738501990648139E-4</v>
      </c>
      <c r="AW251" s="12">
        <f t="shared" ca="1" si="48"/>
        <v>5.1735520833471997E-4</v>
      </c>
    </row>
    <row r="252" spans="1:49" x14ac:dyDescent="0.35">
      <c r="A252" s="12">
        <v>125</v>
      </c>
      <c r="C252" s="35" t="str">
        <f>INDEX('Flow probs &amp; rates'!$A$5:$A$5999,$A252)</f>
        <v>2000,9</v>
      </c>
      <c r="D252" s="17">
        <f ca="1">-INDEX('Flow probs &amp; rates'!AE$5:AE$5999,A252)-INDEX('Flow probs &amp; rates'!AF$5:AF$5999,A252)-INDEX('Flow probs &amp; rates'!AJ$5:AJ$5999,A252)</f>
        <v>-5.0842619991067199E-2</v>
      </c>
      <c r="E252" s="17">
        <f ca="1">INDEX('Flow probs &amp; rates'!AG$5:AG$5999,A252)-INDEX('Flow probs &amp; rates'!AJ$5:AJ$5999,A252)</f>
        <v>0.37762477453510807</v>
      </c>
      <c r="G252" s="12">
        <f t="shared" ca="1" si="49"/>
        <v>-5.0842619991067199E-2</v>
      </c>
      <c r="H252" s="12">
        <f t="shared" ca="1" si="50"/>
        <v>0.37762477453510807</v>
      </c>
      <c r="J252" s="17">
        <f ca="1">INDEX('Flow probs &amp; rates'!AJ$5:AJ$5999,A252)</f>
        <v>2.0014096977205902E-2</v>
      </c>
      <c r="K252" s="35" t="str">
        <f>INDEX('Flow probs &amp; rates'!$A$5:$A$5999,$A252)</f>
        <v>2000,9</v>
      </c>
      <c r="L252" s="12">
        <f t="shared" ca="1" si="54"/>
        <v>2.0014096977205902E-2</v>
      </c>
      <c r="N252" s="17">
        <f ca="1">INDEX('Flow probs &amp; rates'!Z$5:Z$5999,A252)</f>
        <v>2.2906103206558778E-2</v>
      </c>
      <c r="O252" s="35" t="str">
        <f>INDEX('Flow probs &amp; rates'!$A$5:$A$5999,$A252)</f>
        <v>2000,9</v>
      </c>
      <c r="P252" s="12">
        <f t="shared" ca="1" si="51"/>
        <v>2.2906103206558778E-2</v>
      </c>
      <c r="R252" s="17">
        <f ca="1">1-INDEX('Flow probs &amp; rates'!U$5:U$5999,A252)-INDEX('Flow probs &amp; rates'!V$5:V$5999,A252)-INDEX('Flow probs &amp; rates'!Z$5:Z$5999,A252)</f>
        <v>0.94948205178106171</v>
      </c>
      <c r="S252" s="17">
        <f ca="1">INDEX('Flow probs &amp; rates'!W$5:W$5999,A252)-INDEX('Flow probs &amp; rates'!Z$5:Z$5999,A252)</f>
        <v>0.2668493488338724</v>
      </c>
      <c r="T252" s="35" t="str">
        <f>INDEX('Flow probs &amp; rates'!$A$5:$A$5999,$A252)</f>
        <v>2000,9</v>
      </c>
      <c r="U252" s="12">
        <f t="shared" ca="1" si="52"/>
        <v>0.94948205178106171</v>
      </c>
      <c r="V252" s="12">
        <f t="shared" ca="1" si="53"/>
        <v>0.2668493488338724</v>
      </c>
      <c r="X252" s="35" t="str">
        <f>INDEX('Flow probs &amp; rates'!$A$5:$A$5999,$A252)</f>
        <v>2000,9</v>
      </c>
      <c r="Y252" s="12">
        <f t="array" aca="1" ref="Y252:Z253" ca="1">$A$1:$B$2-U252:V253</f>
        <v>5.0517948218938291E-2</v>
      </c>
      <c r="Z252" s="12">
        <f ca="1"/>
        <v>-0.2668493488338724</v>
      </c>
      <c r="AB252" s="35" t="str">
        <f>INDEX('Flow probs &amp; rates'!$A$5:$A$5999,$A252)</f>
        <v>2000,9</v>
      </c>
      <c r="AC252" s="12">
        <f t="array" aca="1" ref="AC252:AD253" ca="1">MMULT(Y252:Z253,MMULT(U250:V251,MINVERSE(Y250:Z251)))</f>
        <v>0.96465426972808832</v>
      </c>
      <c r="AD252" s="12">
        <f ca="1"/>
        <v>0.30941215904087094</v>
      </c>
      <c r="AF252" s="35" t="str">
        <f>INDEX('Flow probs &amp; rates'!$A$5:$A$5999,$A252)</f>
        <v>2000,9</v>
      </c>
      <c r="AG252" s="12">
        <f>INDEX('Flow probs &amp; rates'!E$5:E$5999,A252)</f>
        <v>0.64196712369990028</v>
      </c>
      <c r="AI252" s="32" t="s">
        <v>584</v>
      </c>
      <c r="AJ252" s="12">
        <f t="array" aca="1" ref="AJ252:AJ253" ca="1">MMULT(U252:V253,AG252:AG253)+P252:P253</f>
        <v>0.63965325483376811</v>
      </c>
      <c r="AK252" s="12">
        <f t="array" aca="1" ref="AK252:AK253" ca="1">MMULT(-1*MINVERSE(G252:H253),L252:L253)</f>
        <v>0.60063093496186393</v>
      </c>
      <c r="AM252" s="12">
        <f t="shared" si="43"/>
        <v>-2.5564964387565503E-3</v>
      </c>
      <c r="AO252" s="12">
        <f t="shared" ca="1" si="44"/>
        <v>-5.2045231828369398E-2</v>
      </c>
      <c r="AQ252" s="12">
        <f t="array" aca="1" ref="AQ252:AQ253" ca="1">MMULT(Y252:Z253,AO252:AO253)+MMULT(AC252:AD253,AM250:AM251)</f>
        <v>-2.5564728333108732E-3</v>
      </c>
      <c r="AS252" s="30">
        <v>496</v>
      </c>
      <c r="AT252" s="70">
        <f t="shared" ca="1" si="45"/>
        <v>-7.2175204560287476E-4</v>
      </c>
      <c r="AU252" s="70">
        <f t="shared" ca="1" si="46"/>
        <v>-7.2166210919705285E-4</v>
      </c>
      <c r="AV252" s="12">
        <f t="shared" ca="1" si="47"/>
        <v>-3.4683127050611634E-4</v>
      </c>
      <c r="AW252" s="12">
        <f t="shared" ca="1" si="48"/>
        <v>-3.4677638850646867E-4</v>
      </c>
    </row>
    <row r="253" spans="1:49" x14ac:dyDescent="0.35">
      <c r="C253" s="35"/>
      <c r="D253" s="17">
        <f ca="1">INDEX('Flow probs &amp; rates'!AE$5:AE$5999,A252)-INDEX('Flow probs &amp; rates'!AK$5:AK$5999,A252)</f>
        <v>-6.4326566748049013E-3</v>
      </c>
      <c r="E253" s="17">
        <f ca="1">-INDEX('Flow probs &amp; rates'!AG$5:AG$5999,A252)-INDEX('Flow probs &amp; rates'!AI$5:AI$5999,A252)-INDEX('Flow probs &amp; rates'!AK$5:AK$5999,A252)</f>
        <v>-0.67514352236063246</v>
      </c>
      <c r="G253" s="12">
        <f t="shared" ca="1" si="49"/>
        <v>-6.4326566748049013E-3</v>
      </c>
      <c r="H253" s="12">
        <f t="shared" ca="1" si="50"/>
        <v>-0.67514352236063246</v>
      </c>
      <c r="J253" s="17">
        <f ca="1">INDEX('Flow probs &amp; rates'!AK$5:AK$5999,A252)</f>
        <v>2.2678384549043501E-2</v>
      </c>
      <c r="K253" s="35"/>
      <c r="L253" s="12">
        <f t="shared" ca="1" si="54"/>
        <v>2.2678384549043501E-2</v>
      </c>
      <c r="N253" s="17">
        <f ca="1">INDEX('Flow probs &amp; rates'!AA$5:AA$5999,A252)</f>
        <v>1.643223455474091E-2</v>
      </c>
      <c r="O253" s="35"/>
      <c r="P253" s="12">
        <f t="shared" ca="1" si="51"/>
        <v>1.643223455474091E-2</v>
      </c>
      <c r="R253" s="17">
        <f ca="1">INDEX('Flow probs &amp; rates'!U$5:U$5999,A252)-INDEX('Flow probs &amp; rates'!AA$5:AA$5999,A252)</f>
        <v>-4.5453365593539907E-3</v>
      </c>
      <c r="S253" s="17">
        <f ca="1">1-INDEX('Flow probs &amp; rates'!W$5:W$5999,A252)-INDEX('Flow probs &amp; rates'!Y$5:Y$5999,A252)-INDEX('Flow probs &amp; rates'!AA$5:AA$5999,A252)</f>
        <v>0.50831412906788942</v>
      </c>
      <c r="T253" s="35"/>
      <c r="U253" s="12">
        <f t="shared" ca="1" si="52"/>
        <v>-4.5453365593539907E-3</v>
      </c>
      <c r="V253" s="12">
        <f t="shared" ca="1" si="53"/>
        <v>0.50831412906788942</v>
      </c>
      <c r="X253" s="35"/>
      <c r="Y253" s="12">
        <f ca="1"/>
        <v>4.5453365593539907E-3</v>
      </c>
      <c r="Z253" s="12">
        <f ca="1"/>
        <v>0.49168587093211058</v>
      </c>
      <c r="AB253" s="35"/>
      <c r="AC253" s="12">
        <f ca="1"/>
        <v>-4.2053913840197368E-2</v>
      </c>
      <c r="AD253" s="12">
        <f ca="1"/>
        <v>0.45875385339394797</v>
      </c>
      <c r="AF253" s="35"/>
      <c r="AG253" s="12">
        <f>INDEX('Flow probs &amp; rates'!F$5:F$5999,A252)</f>
        <v>2.7022325039026501E-2</v>
      </c>
      <c r="AJ253" s="12">
        <f ca="1"/>
        <v>2.7250107535086603E-2</v>
      </c>
      <c r="AK253" s="12">
        <f ca="1"/>
        <v>2.7867751571371432E-2</v>
      </c>
      <c r="AM253" s="12">
        <f t="shared" si="43"/>
        <v>4.252534937983013E-4</v>
      </c>
      <c r="AO253" s="12">
        <f t="shared" ca="1" si="44"/>
        <v>1.9090645732411926E-3</v>
      </c>
      <c r="AQ253" s="12">
        <f ca="1"/>
        <v>4.2526430051968402E-4</v>
      </c>
      <c r="AS253" s="30">
        <v>498</v>
      </c>
      <c r="AT253" s="70">
        <f t="shared" ca="1" si="45"/>
        <v>-1.6713221656081689E-3</v>
      </c>
      <c r="AU253" s="70">
        <f t="shared" ca="1" si="46"/>
        <v>-1.6713430665607379E-3</v>
      </c>
      <c r="AV253" s="12">
        <f t="shared" ca="1" si="47"/>
        <v>-3.1746151834569081E-4</v>
      </c>
      <c r="AW253" s="12">
        <f t="shared" ca="1" si="48"/>
        <v>-3.1747407485789255E-4</v>
      </c>
    </row>
    <row r="254" spans="1:49" x14ac:dyDescent="0.35">
      <c r="A254" s="12">
        <v>126</v>
      </c>
      <c r="C254" s="35" t="str">
        <f>INDEX('Flow probs &amp; rates'!$A$5:$A$5999,$A254)</f>
        <v>2000,10</v>
      </c>
      <c r="D254" s="17">
        <f ca="1">-INDEX('Flow probs &amp; rates'!AE$5:AE$5999,A254)-INDEX('Flow probs &amp; rates'!AF$5:AF$5999,A254)-INDEX('Flow probs &amp; rates'!AJ$5:AJ$5999,A254)</f>
        <v>-5.2712511920462203E-2</v>
      </c>
      <c r="E254" s="17">
        <f ca="1">INDEX('Flow probs &amp; rates'!AG$5:AG$5999,A254)-INDEX('Flow probs &amp; rates'!AJ$5:AJ$5999,A254)</f>
        <v>0.37573970685918728</v>
      </c>
      <c r="G254" s="12">
        <f t="shared" ca="1" si="49"/>
        <v>-5.2712511920462203E-2</v>
      </c>
      <c r="H254" s="12">
        <f t="shared" ca="1" si="50"/>
        <v>0.37573970685918728</v>
      </c>
      <c r="J254" s="17">
        <f ca="1">INDEX('Flow probs &amp; rates'!AJ$5:AJ$5999,A254)</f>
        <v>2.3476930723451701E-2</v>
      </c>
      <c r="K254" s="35" t="str">
        <f>INDEX('Flow probs &amp; rates'!$A$5:$A$5999,$A254)</f>
        <v>2000,10</v>
      </c>
      <c r="L254" s="12">
        <f t="shared" ca="1" si="54"/>
        <v>2.3476930723451701E-2</v>
      </c>
      <c r="N254" s="17">
        <f ca="1">INDEX('Flow probs &amp; rates'!Z$5:Z$5999,A254)</f>
        <v>2.6469921631563059E-2</v>
      </c>
      <c r="O254" s="35" t="str">
        <f>INDEX('Flow probs &amp; rates'!$A$5:$A$5999,$A254)</f>
        <v>2000,10</v>
      </c>
      <c r="P254" s="12">
        <f t="shared" ca="1" si="51"/>
        <v>2.6469921631563059E-2</v>
      </c>
      <c r="R254" s="17">
        <f ca="1">1-INDEX('Flow probs &amp; rates'!U$5:U$5999,A254)-INDEX('Flow probs &amp; rates'!V$5:V$5999,A254)-INDEX('Flow probs &amp; rates'!Z$5:Z$5999,A254)</f>
        <v>0.94736976179188626</v>
      </c>
      <c r="S254" s="17">
        <f ca="1">INDEX('Flow probs &amp; rates'!W$5:W$5999,A254)-INDEX('Flow probs &amp; rates'!Z$5:Z$5999,A254)</f>
        <v>0.2667645549311477</v>
      </c>
      <c r="T254" s="35" t="str">
        <f>INDEX('Flow probs &amp; rates'!$A$5:$A$5999,$A254)</f>
        <v>2000,10</v>
      </c>
      <c r="U254" s="12">
        <f t="shared" ca="1" si="52"/>
        <v>0.94736976179188626</v>
      </c>
      <c r="V254" s="12">
        <f t="shared" ca="1" si="53"/>
        <v>0.2667645549311477</v>
      </c>
      <c r="X254" s="35" t="str">
        <f>INDEX('Flow probs &amp; rates'!$A$5:$A$5999,$A254)</f>
        <v>2000,10</v>
      </c>
      <c r="Y254" s="12">
        <f t="array" aca="1" ref="Y254:Z255" ca="1">$A$1:$B$2-U254:V255</f>
        <v>5.2630238208113744E-2</v>
      </c>
      <c r="Z254" s="12">
        <f ca="1"/>
        <v>-0.2667645549311477</v>
      </c>
      <c r="AB254" s="35" t="str">
        <f>INDEX('Flow probs &amp; rates'!$A$5:$A$5999,$A254)</f>
        <v>2000,10</v>
      </c>
      <c r="AC254" s="12">
        <f t="array" aca="1" ref="AC254:AD255" ca="1">MMULT(Y254:Z255,MMULT(U252:V253,MINVERSE(Y252:Z253)))</f>
        <v>0.98722092292223118</v>
      </c>
      <c r="AD254" s="12">
        <f ca="1"/>
        <v>0.28856516164842105</v>
      </c>
      <c r="AF254" s="35" t="str">
        <f>INDEX('Flow probs &amp; rates'!$A$5:$A$5999,$A254)</f>
        <v>2000,10</v>
      </c>
      <c r="AG254" s="12">
        <f>INDEX('Flow probs &amp; rates'!E$5:E$5999,A254)</f>
        <v>0.64185876120160068</v>
      </c>
      <c r="AI254" s="32" t="s">
        <v>585</v>
      </c>
      <c r="AJ254" s="12">
        <f t="array" aca="1" ref="AJ254:AJ255" ca="1">MMULT(U254:V255,AG254:AG255)+P254:P255</f>
        <v>0.64188078472318022</v>
      </c>
      <c r="AK254" s="12">
        <f t="array" aca="1" ref="AK254:AK255" ca="1">MMULT(-1*MINVERSE(G254:H255),L254:L255)</f>
        <v>0.64461811708236405</v>
      </c>
      <c r="AM254" s="12">
        <f t="shared" si="43"/>
        <v>-1.0836249829959677E-4</v>
      </c>
      <c r="AO254" s="12">
        <f t="shared" ca="1" si="44"/>
        <v>4.3987182120500123E-2</v>
      </c>
      <c r="AQ254" s="12">
        <f t="array" aca="1" ref="AQ254:AQ255" ca="1">MMULT(Y254:Z255,AO254:AO255)+MMULT(AC254:AD255,AM252:AM253)</f>
        <v>-1.0841360832305113E-4</v>
      </c>
      <c r="AS254" s="30">
        <v>500</v>
      </c>
      <c r="AT254" s="70">
        <f t="shared" ca="1" si="45"/>
        <v>-7.6617908572040871E-4</v>
      </c>
      <c r="AU254" s="70">
        <f t="shared" ca="1" si="46"/>
        <v>-7.6623162702312779E-4</v>
      </c>
      <c r="AV254" s="12">
        <f t="shared" ca="1" si="47"/>
        <v>2.3196767098477497E-3</v>
      </c>
      <c r="AW254" s="12">
        <f t="shared" ca="1" si="48"/>
        <v>2.3196672702698383E-3</v>
      </c>
    </row>
    <row r="255" spans="1:49" x14ac:dyDescent="0.35">
      <c r="C255" s="35"/>
      <c r="D255" s="17">
        <f ca="1">INDEX('Flow probs &amp; rates'!AE$5:AE$5999,A254)-INDEX('Flow probs &amp; rates'!AK$5:AK$5999,A254)</f>
        <v>-8.7433634237856009E-3</v>
      </c>
      <c r="E255" s="17">
        <f ca="1">-INDEX('Flow probs &amp; rates'!AG$5:AG$5999,A254)-INDEX('Flow probs &amp; rates'!AI$5:AI$5999,A254)-INDEX('Flow probs &amp; rates'!AK$5:AK$5999,A254)</f>
        <v>-0.66208772504503388</v>
      </c>
      <c r="G255" s="12">
        <f t="shared" ca="1" si="49"/>
        <v>-8.7433634237856009E-3</v>
      </c>
      <c r="H255" s="12">
        <f t="shared" ca="1" si="50"/>
        <v>-0.66208772504503388</v>
      </c>
      <c r="J255" s="17">
        <f ca="1">INDEX('Flow probs &amp; rates'!AK$5:AK$5999,A254)</f>
        <v>2.4142512590188001E-2</v>
      </c>
      <c r="K255" s="35"/>
      <c r="L255" s="12">
        <f t="shared" ca="1" si="54"/>
        <v>2.4142512590188001E-2</v>
      </c>
      <c r="N255" s="17">
        <f ca="1">INDEX('Flow probs &amp; rates'!AA$5:AA$5999,A254)</f>
        <v>1.7565444708680565E-2</v>
      </c>
      <c r="O255" s="35"/>
      <c r="P255" s="12">
        <f t="shared" ca="1" si="51"/>
        <v>1.7565444708680565E-2</v>
      </c>
      <c r="R255" s="17">
        <f ca="1">INDEX('Flow probs &amp; rates'!U$5:U$5999,A254)-INDEX('Flow probs &amp; rates'!AA$5:AA$5999,A254)</f>
        <v>-6.207178586899861E-3</v>
      </c>
      <c r="S255" s="17">
        <f ca="1">1-INDEX('Flow probs &amp; rates'!W$5:W$5999,A254)-INDEX('Flow probs &amp; rates'!Y$5:Y$5999,A254)-INDEX('Flow probs &amp; rates'!AA$5:AA$5999,A254)</f>
        <v>0.51472529134571676</v>
      </c>
      <c r="T255" s="35"/>
      <c r="U255" s="12">
        <f t="shared" ca="1" si="52"/>
        <v>-6.207178586899861E-3</v>
      </c>
      <c r="V255" s="12">
        <f t="shared" ca="1" si="53"/>
        <v>0.51472529134571676</v>
      </c>
      <c r="X255" s="35"/>
      <c r="Y255" s="12">
        <f ca="1"/>
        <v>6.207178586899861E-3</v>
      </c>
      <c r="Z255" s="12">
        <f ca="1"/>
        <v>0.48527470865428324</v>
      </c>
      <c r="AB255" s="35"/>
      <c r="AC255" s="12">
        <f ca="1"/>
        <v>2.6275893162349864E-2</v>
      </c>
      <c r="AD255" s="12">
        <f ca="1"/>
        <v>0.51931546649617488</v>
      </c>
      <c r="AF255" s="35"/>
      <c r="AG255" s="12">
        <f>INDEX('Flow probs &amp; rates'!F$5:F$5999,A254)</f>
        <v>2.7489714253508424E-2</v>
      </c>
      <c r="AJ255" s="12">
        <f ca="1"/>
        <v>2.7730963928483544E-2</v>
      </c>
      <c r="AK255" s="12">
        <f ca="1"/>
        <v>2.7951555999201991E-2</v>
      </c>
      <c r="AM255" s="12">
        <f t="shared" si="43"/>
        <v>4.6738921448192389E-4</v>
      </c>
      <c r="AO255" s="12">
        <f t="shared" ca="1" si="44"/>
        <v>8.3804427830558997E-5</v>
      </c>
      <c r="AQ255" s="12">
        <f ca="1"/>
        <v>4.6737095347214422E-4</v>
      </c>
      <c r="AS255" s="30">
        <v>502</v>
      </c>
      <c r="AT255" s="70">
        <f t="shared" ca="1" si="45"/>
        <v>6.5155975226449669E-4</v>
      </c>
      <c r="AU255" s="70">
        <f t="shared" ca="1" si="46"/>
        <v>6.5157452163520045E-4</v>
      </c>
      <c r="AV255" s="12">
        <f t="shared" ca="1" si="47"/>
        <v>-3.1143861002866091E-3</v>
      </c>
      <c r="AW255" s="12">
        <f t="shared" ca="1" si="48"/>
        <v>-3.1143882077155701E-3</v>
      </c>
    </row>
    <row r="256" spans="1:49" x14ac:dyDescent="0.35">
      <c r="A256" s="12">
        <v>127</v>
      </c>
      <c r="C256" s="35" t="str">
        <f>INDEX('Flow probs &amp; rates'!$A$5:$A$5999,$A256)</f>
        <v>2000,11</v>
      </c>
      <c r="D256" s="17">
        <f ca="1">-INDEX('Flow probs &amp; rates'!AE$5:AE$5999,A256)-INDEX('Flow probs &amp; rates'!AF$5:AF$5999,A256)-INDEX('Flow probs &amp; rates'!AJ$5:AJ$5999,A256)</f>
        <v>-5.25841465401546E-2</v>
      </c>
      <c r="E256" s="17">
        <f ca="1">INDEX('Flow probs &amp; rates'!AG$5:AG$5999,A256)-INDEX('Flow probs &amp; rates'!AJ$5:AJ$5999,A256)</f>
        <v>0.37908868057707334</v>
      </c>
      <c r="G256" s="12">
        <f t="shared" ca="1" si="49"/>
        <v>-5.25841465401546E-2</v>
      </c>
      <c r="H256" s="12">
        <f t="shared" ca="1" si="50"/>
        <v>0.37908868057707334</v>
      </c>
      <c r="J256" s="17">
        <f ca="1">INDEX('Flow probs &amp; rates'!AJ$5:AJ$5999,A256)</f>
        <v>2.39128778691007E-2</v>
      </c>
      <c r="K256" s="35" t="str">
        <f>INDEX('Flow probs &amp; rates'!$A$5:$A$5999,$A256)</f>
        <v>2000,11</v>
      </c>
      <c r="L256" s="12">
        <f t="shared" ca="1" si="54"/>
        <v>2.39128778691007E-2</v>
      </c>
      <c r="N256" s="17">
        <f ca="1">INDEX('Flow probs &amp; rates'!Z$5:Z$5999,A256)</f>
        <v>2.6641817484055849E-2</v>
      </c>
      <c r="O256" s="35" t="str">
        <f>INDEX('Flow probs &amp; rates'!$A$5:$A$5999,$A256)</f>
        <v>2000,11</v>
      </c>
      <c r="P256" s="12">
        <f t="shared" ca="1" si="51"/>
        <v>2.6641817484055849E-2</v>
      </c>
      <c r="R256" s="17">
        <f ca="1">1-INDEX('Flow probs &amp; rates'!U$5:U$5999,A256)-INDEX('Flow probs &amp; rates'!V$5:V$5999,A256)-INDEX('Flow probs &amp; rates'!Z$5:Z$5999,A256)</f>
        <v>0.94749466062928001</v>
      </c>
      <c r="S256" s="17">
        <f ca="1">INDEX('Flow probs &amp; rates'!W$5:W$5999,A256)-INDEX('Flow probs &amp; rates'!Z$5:Z$5999,A256)</f>
        <v>0.26915981555961499</v>
      </c>
      <c r="T256" s="35" t="str">
        <f>INDEX('Flow probs &amp; rates'!$A$5:$A$5999,$A256)</f>
        <v>2000,11</v>
      </c>
      <c r="U256" s="12">
        <f t="shared" ca="1" si="52"/>
        <v>0.94749466062928001</v>
      </c>
      <c r="V256" s="12">
        <f t="shared" ca="1" si="53"/>
        <v>0.26915981555961499</v>
      </c>
      <c r="X256" s="35" t="str">
        <f>INDEX('Flow probs &amp; rates'!$A$5:$A$5999,$A256)</f>
        <v>2000,11</v>
      </c>
      <c r="Y256" s="12">
        <f t="array" aca="1" ref="Y256:Z257" ca="1">$A$1:$B$2-U256:V257</f>
        <v>5.2505339370719994E-2</v>
      </c>
      <c r="Z256" s="12">
        <f ca="1"/>
        <v>-0.26915981555961499</v>
      </c>
      <c r="AB256" s="35" t="str">
        <f>INDEX('Flow probs &amp; rates'!$A$5:$A$5999,$A256)</f>
        <v>2000,11</v>
      </c>
      <c r="AC256" s="12">
        <f t="array" aca="1" ref="AC256:AD257" ca="1">MMULT(Y256:Z257,MMULT(U254:V255,MINVERSE(Y254:Z255)))</f>
        <v>0.94581270474632673</v>
      </c>
      <c r="AD256" s="12">
        <f ca="1"/>
        <v>0.2632993270769497</v>
      </c>
      <c r="AF256" s="35" t="str">
        <f>INDEX('Flow probs &amp; rates'!$A$5:$A$5999,$A256)</f>
        <v>2000,11</v>
      </c>
      <c r="AG256" s="12">
        <f>INDEX('Flow probs &amp; rates'!E$5:E$5999,A256)</f>
        <v>0.64219869301895738</v>
      </c>
      <c r="AI256" s="32" t="s">
        <v>586</v>
      </c>
      <c r="AJ256" s="12">
        <f t="array" aca="1" ref="AJ256:AJ257" ca="1">MMULT(U256:V257,AG256:AG257)+P256:P257</f>
        <v>0.64222430853572465</v>
      </c>
      <c r="AK256" s="12">
        <f t="array" aca="1" ref="AK256:AK257" ca="1">MMULT(-1*MINVERSE(G256:H257),L256:L257)</f>
        <v>0.63701170418058117</v>
      </c>
      <c r="AM256" s="12">
        <f t="shared" si="43"/>
        <v>3.3993181735669786E-4</v>
      </c>
      <c r="AO256" s="12">
        <f t="shared" ca="1" si="44"/>
        <v>-7.6064129017828774E-3</v>
      </c>
      <c r="AQ256" s="12">
        <f t="array" aca="1" ref="AQ256:AQ257" ca="1">MMULT(Y256:Z257,AO256:AO257)+MMULT(AC256:AD257,AM254:AM255)</f>
        <v>3.399321273243391E-4</v>
      </c>
      <c r="AS256" s="30">
        <v>504</v>
      </c>
      <c r="AT256" s="70">
        <f t="shared" ca="1" si="45"/>
        <v>2.3827516870711385E-4</v>
      </c>
      <c r="AU256" s="70">
        <f t="shared" ca="1" si="46"/>
        <v>2.3827571696655143E-4</v>
      </c>
      <c r="AV256" s="12">
        <f t="shared" ca="1" si="47"/>
        <v>-1.3568630899714121E-3</v>
      </c>
      <c r="AW256" s="12">
        <f t="shared" ca="1" si="48"/>
        <v>-1.3568692708846016E-3</v>
      </c>
    </row>
    <row r="257" spans="1:49" x14ac:dyDescent="0.35">
      <c r="C257" s="35"/>
      <c r="D257" s="17">
        <f ca="1">INDEX('Flow probs &amp; rates'!AE$5:AE$5999,A256)-INDEX('Flow probs &amp; rates'!AK$5:AK$5999,A256)</f>
        <v>-8.6267418004992991E-3</v>
      </c>
      <c r="E257" s="17">
        <f ca="1">-INDEX('Flow probs &amp; rates'!AG$5:AG$5999,A256)-INDEX('Flow probs &amp; rates'!AI$5:AI$5999,A256)-INDEX('Flow probs &amp; rates'!AK$5:AK$5999,A256)</f>
        <v>-0.6621492517415134</v>
      </c>
      <c r="G257" s="12">
        <f t="shared" ca="1" si="49"/>
        <v>-8.6267418004992991E-3</v>
      </c>
      <c r="H257" s="12">
        <f t="shared" ca="1" si="50"/>
        <v>-0.6621492517415134</v>
      </c>
      <c r="J257" s="17">
        <f ca="1">INDEX('Flow probs &amp; rates'!AK$5:AK$5999,A256)</f>
        <v>2.2235301900365399E-2</v>
      </c>
      <c r="K257" s="35"/>
      <c r="L257" s="12">
        <f t="shared" ca="1" si="54"/>
        <v>2.2235301900365399E-2</v>
      </c>
      <c r="N257" s="17">
        <f ca="1">INDEX('Flow probs &amp; rates'!AA$5:AA$5999,A256)</f>
        <v>1.6171063963137521E-2</v>
      </c>
      <c r="O257" s="35"/>
      <c r="P257" s="12">
        <f t="shared" ca="1" si="51"/>
        <v>1.6171063963137521E-2</v>
      </c>
      <c r="R257" s="17">
        <f ca="1">INDEX('Flow probs &amp; rates'!U$5:U$5999,A256)-INDEX('Flow probs &amp; rates'!AA$5:AA$5999,A256)</f>
        <v>-6.1254594954064726E-3</v>
      </c>
      <c r="S257" s="17">
        <f ca="1">1-INDEX('Flow probs &amp; rates'!W$5:W$5999,A256)-INDEX('Flow probs &amp; rates'!Y$5:Y$5999,A256)-INDEX('Flow probs &amp; rates'!AA$5:AA$5999,A256)</f>
        <v>0.51469697442986695</v>
      </c>
      <c r="T257" s="35"/>
      <c r="U257" s="12">
        <f t="shared" ca="1" si="52"/>
        <v>-6.1254594954064726E-3</v>
      </c>
      <c r="V257" s="12">
        <f t="shared" ca="1" si="53"/>
        <v>0.51469697442986695</v>
      </c>
      <c r="X257" s="35"/>
      <c r="Y257" s="12">
        <f ca="1"/>
        <v>6.1254594954064726E-3</v>
      </c>
      <c r="Z257" s="12">
        <f ca="1"/>
        <v>0.48530302557013305</v>
      </c>
      <c r="AB257" s="35"/>
      <c r="AC257" s="12">
        <f ca="1"/>
        <v>-7.590086925870751E-3</v>
      </c>
      <c r="AD257" s="12">
        <f ca="1"/>
        <v>0.51395019376663631</v>
      </c>
      <c r="AF257" s="35"/>
      <c r="AG257" s="12">
        <f>INDEX('Flow probs &amp; rates'!F$5:F$5999,A256)</f>
        <v>2.6388256873847712E-2</v>
      </c>
      <c r="AJ257" s="12">
        <f ca="1"/>
        <v>2.581925785449448E-2</v>
      </c>
      <c r="AK257" s="12">
        <f ca="1"/>
        <v>2.5281258508524827E-2</v>
      </c>
      <c r="AM257" s="12">
        <f t="shared" si="43"/>
        <v>-1.1014573796607127E-3</v>
      </c>
      <c r="AO257" s="12">
        <f t="shared" ca="1" si="44"/>
        <v>-2.6702974906771641E-3</v>
      </c>
      <c r="AQ257" s="12">
        <f ca="1"/>
        <v>-1.101458967404151E-3</v>
      </c>
      <c r="AS257" s="30">
        <v>506</v>
      </c>
      <c r="AT257" s="70">
        <f t="shared" ca="1" si="45"/>
        <v>2.4386041945501091E-4</v>
      </c>
      <c r="AU257" s="70">
        <f t="shared" ca="1" si="46"/>
        <v>2.4385684194155806E-4</v>
      </c>
      <c r="AV257" s="12">
        <f t="shared" ca="1" si="47"/>
        <v>-8.4416461365258155E-4</v>
      </c>
      <c r="AW257" s="12">
        <f t="shared" ca="1" si="48"/>
        <v>-8.4416461579540968E-4</v>
      </c>
    </row>
    <row r="258" spans="1:49" x14ac:dyDescent="0.35">
      <c r="A258" s="12">
        <v>128</v>
      </c>
      <c r="C258" s="35" t="str">
        <f>INDEX('Flow probs &amp; rates'!$A$5:$A$5999,$A258)</f>
        <v>2000,12</v>
      </c>
      <c r="D258" s="17">
        <f ca="1">-INDEX('Flow probs &amp; rates'!AE$5:AE$5999,A258)-INDEX('Flow probs &amp; rates'!AF$5:AF$5999,A258)-INDEX('Flow probs &amp; rates'!AJ$5:AJ$5999,A258)</f>
        <v>-5.1517364605454502E-2</v>
      </c>
      <c r="E258" s="17">
        <f ca="1">INDEX('Flow probs &amp; rates'!AG$5:AG$5999,A258)-INDEX('Flow probs &amp; rates'!AJ$5:AJ$5999,A258)</f>
        <v>0.36233883347078172</v>
      </c>
      <c r="G258" s="12">
        <f t="shared" ca="1" si="49"/>
        <v>-5.1517364605454502E-2</v>
      </c>
      <c r="H258" s="12">
        <f t="shared" ca="1" si="50"/>
        <v>0.36233883347078172</v>
      </c>
      <c r="J258" s="17">
        <f ca="1">INDEX('Flow probs &amp; rates'!AJ$5:AJ$5999,A258)</f>
        <v>2.38081831376083E-2</v>
      </c>
      <c r="K258" s="35" t="str">
        <f>INDEX('Flow probs &amp; rates'!$A$5:$A$5999,$A258)</f>
        <v>2000,12</v>
      </c>
      <c r="L258" s="12">
        <f t="shared" ca="1" si="54"/>
        <v>2.38081831376083E-2</v>
      </c>
      <c r="N258" s="17">
        <f ca="1">INDEX('Flow probs &amp; rates'!Z$5:Z$5999,A258)</f>
        <v>2.6349834063252964E-2</v>
      </c>
      <c r="O258" s="35" t="str">
        <f>INDEX('Flow probs &amp; rates'!$A$5:$A$5999,$A258)</f>
        <v>2000,12</v>
      </c>
      <c r="P258" s="12">
        <f t="shared" ca="1" si="51"/>
        <v>2.6349834063252964E-2</v>
      </c>
      <c r="R258" s="17">
        <f ca="1">1-INDEX('Flow probs &amp; rates'!U$5:U$5999,A258)-INDEX('Flow probs &amp; rates'!V$5:V$5999,A258)-INDEX('Flow probs &amp; rates'!Z$5:Z$5999,A258)</f>
        <v>0.94851107942691781</v>
      </c>
      <c r="S258" s="17">
        <f ca="1">INDEX('Flow probs &amp; rates'!W$5:W$5999,A258)-INDEX('Flow probs &amp; rates'!Z$5:Z$5999,A258)</f>
        <v>0.26166183256171338</v>
      </c>
      <c r="T258" s="35" t="str">
        <f>INDEX('Flow probs &amp; rates'!$A$5:$A$5999,$A258)</f>
        <v>2000,12</v>
      </c>
      <c r="U258" s="12">
        <f t="shared" ca="1" si="52"/>
        <v>0.94851107942691781</v>
      </c>
      <c r="V258" s="12">
        <f t="shared" ca="1" si="53"/>
        <v>0.26166183256171338</v>
      </c>
      <c r="X258" s="35" t="str">
        <f>INDEX('Flow probs &amp; rates'!$A$5:$A$5999,$A258)</f>
        <v>2000,12</v>
      </c>
      <c r="Y258" s="12">
        <f t="array" aca="1" ref="Y258:Z259" ca="1">$A$1:$B$2-U258:V259</f>
        <v>5.1488920573082186E-2</v>
      </c>
      <c r="Z258" s="12">
        <f ca="1"/>
        <v>-0.26166183256171338</v>
      </c>
      <c r="AB258" s="35" t="str">
        <f>INDEX('Flow probs &amp; rates'!$A$5:$A$5999,$A258)</f>
        <v>2000,12</v>
      </c>
      <c r="AC258" s="12">
        <f t="array" aca="1" ref="AC258:AD259" ca="1">MMULT(Y258:Z259,MMULT(U256:V257,MINVERSE(Y256:Z257)))</f>
        <v>0.92863621312611111</v>
      </c>
      <c r="AD258" s="12">
        <f ca="1"/>
        <v>0.26608889676058267</v>
      </c>
      <c r="AF258" s="35" t="str">
        <f>INDEX('Flow probs &amp; rates'!$A$5:$A$5999,$A258)</f>
        <v>2000,12</v>
      </c>
      <c r="AG258" s="12">
        <f>INDEX('Flow probs &amp; rates'!E$5:E$5999,A258)</f>
        <v>0.64238720923694026</v>
      </c>
      <c r="AI258" s="32" t="s">
        <v>587</v>
      </c>
      <c r="AJ258" s="12">
        <f t="array" aca="1" ref="AJ258:AJ259" ca="1">MMULT(U258:V259,AG258:AG259)+P258:P259</f>
        <v>0.64244664311028965</v>
      </c>
      <c r="AK258" s="12">
        <f t="array" aca="1" ref="AK258:AK259" ca="1">MMULT(-1*MINVERSE(G258:H259),L258:L259)</f>
        <v>0.64097344733320016</v>
      </c>
      <c r="AM258" s="12">
        <f t="shared" si="43"/>
        <v>1.8851621798288143E-4</v>
      </c>
      <c r="AO258" s="12">
        <f t="shared" ca="1" si="44"/>
        <v>3.9617431526189906E-3</v>
      </c>
      <c r="AQ258" s="12">
        <f t="array" aca="1" ref="AQ258:AQ259" ca="1">MMULT(Y258:Z259,AO258:AO259)+MMULT(AC258:AD259,AM256:AM257)</f>
        <v>1.8851764991477098E-4</v>
      </c>
      <c r="AS258" s="30">
        <v>508</v>
      </c>
      <c r="AT258" s="70">
        <f t="shared" ca="1" si="45"/>
        <v>6.6371346840832235E-4</v>
      </c>
      <c r="AU258" s="70">
        <f t="shared" ca="1" si="46"/>
        <v>6.6367994323257573E-4</v>
      </c>
      <c r="AV258" s="12">
        <f t="shared" ca="1" si="47"/>
        <v>-3.8311177150127801E-4</v>
      </c>
      <c r="AW258" s="12">
        <f t="shared" ca="1" si="48"/>
        <v>-3.8313019931734244E-4</v>
      </c>
    </row>
    <row r="259" spans="1:49" x14ac:dyDescent="0.35">
      <c r="C259" s="35"/>
      <c r="D259" s="17">
        <f ca="1">INDEX('Flow probs &amp; rates'!AE$5:AE$5999,A258)-INDEX('Flow probs &amp; rates'!AK$5:AK$5999,A258)</f>
        <v>-8.8943697190126021E-3</v>
      </c>
      <c r="E259" s="17">
        <f ca="1">-INDEX('Flow probs &amp; rates'!AG$5:AG$5999,A258)-INDEX('Flow probs &amp; rates'!AI$5:AI$5999,A258)-INDEX('Flow probs &amp; rates'!AK$5:AK$5999,A258)</f>
        <v>-0.62590469505070623</v>
      </c>
      <c r="G259" s="12">
        <f t="shared" ca="1" si="49"/>
        <v>-8.8943697190126021E-3</v>
      </c>
      <c r="H259" s="12">
        <f t="shared" ca="1" si="50"/>
        <v>-0.62590469505070623</v>
      </c>
      <c r="J259" s="17">
        <f ca="1">INDEX('Flow probs &amp; rates'!AK$5:AK$5999,A258)</f>
        <v>2.1615743716250201E-2</v>
      </c>
      <c r="K259" s="35"/>
      <c r="L259" s="12">
        <f t="shared" ca="1" si="54"/>
        <v>2.1615743716250201E-2</v>
      </c>
      <c r="N259" s="17">
        <f ca="1">INDEX('Flow probs &amp; rates'!AA$5:AA$5999,A258)</f>
        <v>1.5973075082427565E-2</v>
      </c>
      <c r="O259" s="35"/>
      <c r="P259" s="12">
        <f t="shared" ca="1" si="51"/>
        <v>1.5973075082427565E-2</v>
      </c>
      <c r="R259" s="17">
        <f ca="1">INDEX('Flow probs &amp; rates'!U$5:U$5999,A258)-INDEX('Flow probs &amp; rates'!AA$5:AA$5999,A258)</f>
        <v>-6.4233576394279561E-3</v>
      </c>
      <c r="S259" s="17">
        <f ca="1">1-INDEX('Flow probs &amp; rates'!W$5:W$5999,A258)-INDEX('Flow probs &amp; rates'!Y$5:Y$5999,A258)-INDEX('Flow probs &amp; rates'!AA$5:AA$5999,A258)</f>
        <v>0.53372346188452868</v>
      </c>
      <c r="T259" s="35"/>
      <c r="U259" s="12">
        <f t="shared" ca="1" si="52"/>
        <v>-6.4233576394279561E-3</v>
      </c>
      <c r="V259" s="12">
        <f t="shared" ca="1" si="53"/>
        <v>0.53372346188452868</v>
      </c>
      <c r="X259" s="35"/>
      <c r="Y259" s="12">
        <f ca="1"/>
        <v>6.4233576394279561E-3</v>
      </c>
      <c r="Z259" s="12">
        <f ca="1"/>
        <v>0.46627653811547132</v>
      </c>
      <c r="AB259" s="35"/>
      <c r="AC259" s="12">
        <f ca="1"/>
        <v>3.2013924748325873E-3</v>
      </c>
      <c r="AD259" s="12">
        <f ca="1"/>
        <v>0.49985618592886966</v>
      </c>
      <c r="AF259" s="35"/>
      <c r="AG259" s="12">
        <f>INDEX('Flow probs &amp; rates'!F$5:F$5999,A258)</f>
        <v>2.593203501340181E-2</v>
      </c>
      <c r="AJ259" s="12">
        <f ca="1"/>
        <v>2.5687327795568284E-2</v>
      </c>
      <c r="AK259" s="12">
        <f ca="1"/>
        <v>2.5426696782182429E-2</v>
      </c>
      <c r="AM259" s="12">
        <f t="shared" si="43"/>
        <v>-4.5622186044590174E-4</v>
      </c>
      <c r="AO259" s="12">
        <f t="shared" ca="1" si="44"/>
        <v>1.4543827365760126E-4</v>
      </c>
      <c r="AQ259" s="12">
        <f ca="1"/>
        <v>-4.5621988170298547E-4</v>
      </c>
      <c r="AS259" s="30">
        <v>510</v>
      </c>
      <c r="AT259" s="70">
        <f t="shared" ca="1" si="45"/>
        <v>-5.8076283238805981E-4</v>
      </c>
      <c r="AU259" s="70">
        <f t="shared" ca="1" si="46"/>
        <v>-5.8071664809948586E-4</v>
      </c>
      <c r="AV259" s="12">
        <f t="shared" ca="1" si="47"/>
        <v>8.8460960038255071E-4</v>
      </c>
      <c r="AW259" s="12">
        <f t="shared" ca="1" si="48"/>
        <v>8.8462515947948322E-4</v>
      </c>
    </row>
    <row r="260" spans="1:49" x14ac:dyDescent="0.35">
      <c r="A260" s="12">
        <v>129</v>
      </c>
      <c r="C260" s="35" t="str">
        <f>INDEX('Flow probs &amp; rates'!$A$5:$A$5999,$A260)</f>
        <v>2001,1</v>
      </c>
      <c r="D260" s="17">
        <f ca="1">-INDEX('Flow probs &amp; rates'!AE$5:AE$5999,A260)-INDEX('Flow probs &amp; rates'!AF$5:AF$5999,A260)-INDEX('Flow probs &amp; rates'!AJ$5:AJ$5999,A260)</f>
        <v>-5.3424579923379095E-2</v>
      </c>
      <c r="E260" s="17">
        <f ca="1">INDEX('Flow probs &amp; rates'!AG$5:AG$5999,A260)-INDEX('Flow probs &amp; rates'!AJ$5:AJ$5999,A260)</f>
        <v>0.35300514655089338</v>
      </c>
      <c r="G260" s="12">
        <f t="shared" ca="1" si="49"/>
        <v>-5.3424579923379095E-2</v>
      </c>
      <c r="H260" s="12">
        <f t="shared" ca="1" si="50"/>
        <v>0.35300514655089338</v>
      </c>
      <c r="J260" s="17">
        <f ca="1">INDEX('Flow probs &amp; rates'!AJ$5:AJ$5999,A260)</f>
        <v>2.57769768533786E-2</v>
      </c>
      <c r="K260" s="35" t="str">
        <f>INDEX('Flow probs &amp; rates'!$A$5:$A$5999,$A260)</f>
        <v>2001,1</v>
      </c>
      <c r="L260" s="12">
        <f t="shared" ca="1" si="54"/>
        <v>2.57769768533786E-2</v>
      </c>
      <c r="N260" s="17">
        <f ca="1">INDEX('Flow probs &amp; rates'!Z$5:Z$5999,A260)</f>
        <v>2.8325750300752815E-2</v>
      </c>
      <c r="O260" s="35" t="str">
        <f>INDEX('Flow probs &amp; rates'!$A$5:$A$5999,$A260)</f>
        <v>2001,1</v>
      </c>
      <c r="P260" s="12">
        <f t="shared" ca="1" si="51"/>
        <v>2.8325750300752815E-2</v>
      </c>
      <c r="R260" s="17">
        <f ca="1">1-INDEX('Flow probs &amp; rates'!U$5:U$5999,A260)-INDEX('Flow probs &amp; rates'!V$5:V$5999,A260)-INDEX('Flow probs &amp; rates'!Z$5:Z$5999,A260)</f>
        <v>0.94664098835680222</v>
      </c>
      <c r="S260" s="17">
        <f ca="1">INDEX('Flow probs &amp; rates'!W$5:W$5999,A260)-INDEX('Flow probs &amp; rates'!Z$5:Z$5999,A260)</f>
        <v>0.25598007245153526</v>
      </c>
      <c r="T260" s="35" t="str">
        <f>INDEX('Flow probs &amp; rates'!$A$5:$A$5999,$A260)</f>
        <v>2001,1</v>
      </c>
      <c r="U260" s="12">
        <f t="shared" ca="1" si="52"/>
        <v>0.94664098835680222</v>
      </c>
      <c r="V260" s="12">
        <f t="shared" ca="1" si="53"/>
        <v>0.25598007245153526</v>
      </c>
      <c r="X260" s="35" t="str">
        <f>INDEX('Flow probs &amp; rates'!$A$5:$A$5999,$A260)</f>
        <v>2001,1</v>
      </c>
      <c r="Y260" s="12">
        <f t="array" aca="1" ref="Y260:Z261" ca="1">$A$1:$B$2-U260:V261</f>
        <v>5.3359011643197785E-2</v>
      </c>
      <c r="Z260" s="12">
        <f ca="1"/>
        <v>-0.25598007245153526</v>
      </c>
      <c r="AB260" s="35" t="str">
        <f>INDEX('Flow probs &amp; rates'!$A$5:$A$5999,$A260)</f>
        <v>2001,1</v>
      </c>
      <c r="AC260" s="12">
        <f t="array" aca="1" ref="AC260:AD261" ca="1">MMULT(Y260:Z261,MMULT(U258:V259,MINVERSE(Y258:Z259)))</f>
        <v>0.97916422258538083</v>
      </c>
      <c r="AD260" s="12">
        <f ca="1"/>
        <v>0.2864166224795946</v>
      </c>
      <c r="AF260" s="35" t="str">
        <f>INDEX('Flow probs &amp; rates'!$A$5:$A$5999,$A260)</f>
        <v>2001,1</v>
      </c>
      <c r="AG260" s="12">
        <f>INDEX('Flow probs &amp; rates'!E$5:E$5999,A260)</f>
        <v>0.64307389716212415</v>
      </c>
      <c r="AI260" s="32" t="s">
        <v>588</v>
      </c>
      <c r="AJ260" s="12">
        <f t="array" aca="1" ref="AJ260:AJ261" ca="1">MMULT(U260:V261,AG260:AG261)+P260:P261</f>
        <v>0.64384558467223818</v>
      </c>
      <c r="AK260" s="12">
        <f t="array" aca="1" ref="AK260:AK261" ca="1">MMULT(-1*MINVERSE(G260:H261),L260:L261)</f>
        <v>0.65901262245800163</v>
      </c>
      <c r="AM260" s="12">
        <f t="shared" si="43"/>
        <v>6.866879251838931E-4</v>
      </c>
      <c r="AO260" s="12">
        <f t="shared" ca="1" si="44"/>
        <v>1.8039175124801465E-2</v>
      </c>
      <c r="AQ260" s="12">
        <f t="array" aca="1" ref="AQ260:AQ261" ca="1">MMULT(Y260:Z261,AO260:AO261)+MMULT(AC260:AD261,AM258:AM259)</f>
        <v>6.8671811922826659E-4</v>
      </c>
      <c r="AS260" s="30">
        <v>512</v>
      </c>
      <c r="AT260" s="70">
        <f t="shared" ca="1" si="45"/>
        <v>-2.4852574569844688E-4</v>
      </c>
      <c r="AU260" s="70">
        <f t="shared" ca="1" si="46"/>
        <v>-2.485306078809203E-4</v>
      </c>
      <c r="AV260" s="12">
        <f t="shared" ca="1" si="47"/>
        <v>-4.6694674701726335E-4</v>
      </c>
      <c r="AW260" s="12">
        <f t="shared" ca="1" si="48"/>
        <v>-4.669438745495357E-4</v>
      </c>
    </row>
    <row r="261" spans="1:49" x14ac:dyDescent="0.35">
      <c r="C261" s="35"/>
      <c r="D261" s="17">
        <f ca="1">INDEX('Flow probs &amp; rates'!AE$5:AE$5999,A260)-INDEX('Flow probs &amp; rates'!AK$5:AK$5999,A260)</f>
        <v>-9.5361138446819985E-3</v>
      </c>
      <c r="E261" s="17">
        <f ca="1">-INDEX('Flow probs &amp; rates'!AG$5:AG$5999,A260)-INDEX('Flow probs &amp; rates'!AI$5:AI$5999,A260)-INDEX('Flow probs &amp; rates'!AK$5:AK$5999,A260)</f>
        <v>-0.6144099020613204</v>
      </c>
      <c r="G261" s="12">
        <f t="shared" ca="1" si="49"/>
        <v>-9.5361138446819985E-3</v>
      </c>
      <c r="H261" s="12">
        <f t="shared" ca="1" si="50"/>
        <v>-0.6144099020613204</v>
      </c>
      <c r="J261" s="17">
        <f ca="1">INDEX('Flow probs &amp; rates'!AK$5:AK$5999,A260)</f>
        <v>2.2698315832969398E-2</v>
      </c>
      <c r="K261" s="35"/>
      <c r="L261" s="12">
        <f t="shared" ca="1" si="54"/>
        <v>2.2698315832969398E-2</v>
      </c>
      <c r="N261" s="17">
        <f ca="1">INDEX('Flow probs &amp; rates'!AA$5:AA$5999,A260)</f>
        <v>1.6850256366679913E-2</v>
      </c>
      <c r="O261" s="35"/>
      <c r="P261" s="12">
        <f t="shared" ca="1" si="51"/>
        <v>1.6850256366679913E-2</v>
      </c>
      <c r="R261" s="17">
        <f ca="1">INDEX('Flow probs &amp; rates'!U$5:U$5999,A260)-INDEX('Flow probs &amp; rates'!AA$5:AA$5999,A260)</f>
        <v>-6.9155708026986101E-3</v>
      </c>
      <c r="S261" s="17">
        <f ca="1">1-INDEX('Flow probs &amp; rates'!W$5:W$5999,A260)-INDEX('Flow probs &amp; rates'!Y$5:Y$5999,A260)-INDEX('Flow probs &amp; rates'!AA$5:AA$5999,A260)</f>
        <v>0.53985151376545082</v>
      </c>
      <c r="T261" s="35"/>
      <c r="U261" s="12">
        <f t="shared" ca="1" si="52"/>
        <v>-6.9155708026986101E-3</v>
      </c>
      <c r="V261" s="12">
        <f t="shared" ca="1" si="53"/>
        <v>0.53985151376545082</v>
      </c>
      <c r="X261" s="35"/>
      <c r="Y261" s="12">
        <f ca="1"/>
        <v>6.9155708026986101E-3</v>
      </c>
      <c r="Z261" s="12">
        <f ca="1"/>
        <v>0.46014848623454918</v>
      </c>
      <c r="AB261" s="35"/>
      <c r="AC261" s="12">
        <f ca="1"/>
        <v>3.5508533265156961E-3</v>
      </c>
      <c r="AD261" s="12">
        <f ca="1"/>
        <v>0.53258246227810269</v>
      </c>
      <c r="AF261" s="35"/>
      <c r="AG261" s="12">
        <f>INDEX('Flow probs &amp; rates'!F$5:F$5999,A260)</f>
        <v>2.6407230495457526E-2</v>
      </c>
      <c r="AJ261" s="12">
        <f ca="1"/>
        <v>2.665901665681384E-2</v>
      </c>
      <c r="AK261" s="12">
        <f ca="1"/>
        <v>2.6714895682930076E-2</v>
      </c>
      <c r="AM261" s="12">
        <f t="shared" si="43"/>
        <v>4.7519548205571596E-4</v>
      </c>
      <c r="AO261" s="12">
        <f t="shared" ca="1" si="44"/>
        <v>1.2881989007476474E-3</v>
      </c>
      <c r="AQ261" s="12">
        <f ca="1"/>
        <v>4.7520759860423568E-4</v>
      </c>
      <c r="AS261" s="30">
        <v>514</v>
      </c>
      <c r="AT261" s="70">
        <f t="shared" ca="1" si="45"/>
        <v>-1.4333304335235608E-3</v>
      </c>
      <c r="AU261" s="70">
        <f t="shared" ca="1" si="46"/>
        <v>-1.4333380257241569E-3</v>
      </c>
      <c r="AV261" s="12">
        <f t="shared" ca="1" si="47"/>
        <v>4.0399433934567436E-4</v>
      </c>
      <c r="AW261" s="12">
        <f t="shared" ca="1" si="48"/>
        <v>4.0398960456800443E-4</v>
      </c>
    </row>
    <row r="262" spans="1:49" x14ac:dyDescent="0.35">
      <c r="A262" s="12">
        <v>130</v>
      </c>
      <c r="C262" s="35" t="str">
        <f>INDEX('Flow probs &amp; rates'!$A$5:$A$5999,$A262)</f>
        <v>2001,2</v>
      </c>
      <c r="D262" s="17">
        <f ca="1">-INDEX('Flow probs &amp; rates'!AE$5:AE$5999,A262)-INDEX('Flow probs &amp; rates'!AF$5:AF$5999,A262)-INDEX('Flow probs &amp; rates'!AJ$5:AJ$5999,A262)</f>
        <v>-5.4907705786495599E-2</v>
      </c>
      <c r="E262" s="17">
        <f ca="1">INDEX('Flow probs &amp; rates'!AG$5:AG$5999,A262)-INDEX('Flow probs &amp; rates'!AJ$5:AJ$5999,A262)</f>
        <v>0.3638840653594726</v>
      </c>
      <c r="G262" s="12">
        <f t="shared" ca="1" si="49"/>
        <v>-5.4907705786495599E-2</v>
      </c>
      <c r="H262" s="12">
        <f t="shared" ca="1" si="50"/>
        <v>0.3638840653594726</v>
      </c>
      <c r="J262" s="17">
        <f ca="1">INDEX('Flow probs &amp; rates'!AJ$5:AJ$5999,A262)</f>
        <v>2.6507969848967399E-2</v>
      </c>
      <c r="K262" s="35" t="str">
        <f>INDEX('Flow probs &amp; rates'!$A$5:$A$5999,$A262)</f>
        <v>2001,2</v>
      </c>
      <c r="L262" s="12">
        <f t="shared" ca="1" si="54"/>
        <v>2.6507969848967399E-2</v>
      </c>
      <c r="N262" s="17">
        <f ca="1">INDEX('Flow probs &amp; rates'!Z$5:Z$5999,A262)</f>
        <v>2.9033312496020265E-2</v>
      </c>
      <c r="O262" s="35" t="str">
        <f>INDEX('Flow probs &amp; rates'!$A$5:$A$5999,$A262)</f>
        <v>2001,2</v>
      </c>
      <c r="P262" s="12">
        <f t="shared" ca="1" si="51"/>
        <v>2.9033312496020265E-2</v>
      </c>
      <c r="R262" s="17">
        <f ca="1">1-INDEX('Flow probs &amp; rates'!U$5:U$5999,A262)-INDEX('Flow probs &amp; rates'!V$5:V$5999,A262)-INDEX('Flow probs &amp; rates'!Z$5:Z$5999,A262)</f>
        <v>0.94534562102932329</v>
      </c>
      <c r="S262" s="17">
        <f ca="1">INDEX('Flow probs &amp; rates'!W$5:W$5999,A262)-INDEX('Flow probs &amp; rates'!Z$5:Z$5999,A262)</f>
        <v>0.26091158158376154</v>
      </c>
      <c r="T262" s="35" t="str">
        <f>INDEX('Flow probs &amp; rates'!$A$5:$A$5999,$A262)</f>
        <v>2001,2</v>
      </c>
      <c r="U262" s="12">
        <f t="shared" ca="1" si="52"/>
        <v>0.94534562102932329</v>
      </c>
      <c r="V262" s="12">
        <f t="shared" ca="1" si="53"/>
        <v>0.26091158158376154</v>
      </c>
      <c r="X262" s="35" t="str">
        <f>INDEX('Flow probs &amp; rates'!$A$5:$A$5999,$A262)</f>
        <v>2001,2</v>
      </c>
      <c r="Y262" s="12">
        <f t="array" aca="1" ref="Y262:Z263" ca="1">$A$1:$B$2-U262:V263</f>
        <v>5.4654378970676709E-2</v>
      </c>
      <c r="Z262" s="12">
        <f ca="1"/>
        <v>-0.26091158158376154</v>
      </c>
      <c r="AB262" s="35" t="str">
        <f>INDEX('Flow probs &amp; rates'!$A$5:$A$5999,$A262)</f>
        <v>2001,2</v>
      </c>
      <c r="AC262" s="12">
        <f t="array" aca="1" ref="AC262:AD263" ca="1">MMULT(Y262:Z263,MMULT(U260:V261,MINVERSE(Y260:Z261)))</f>
        <v>0.9692850630615355</v>
      </c>
      <c r="AD262" s="12">
        <f ca="1"/>
        <v>0.26351185303835206</v>
      </c>
      <c r="AF262" s="35" t="str">
        <f>INDEX('Flow probs &amp; rates'!$A$5:$A$5999,$A262)</f>
        <v>2001,2</v>
      </c>
      <c r="AG262" s="12">
        <f>INDEX('Flow probs &amp; rates'!E$5:E$5999,A262)</f>
        <v>0.64385035745031249</v>
      </c>
      <c r="AI262" s="32" t="s">
        <v>589</v>
      </c>
      <c r="AJ262" s="12">
        <f t="array" aca="1" ref="AJ262:AJ263" ca="1">MMULT(U262:V263,AG262:AG263)+P262:P263</f>
        <v>0.64457195897098096</v>
      </c>
      <c r="AK262" s="12">
        <f t="array" aca="1" ref="AK262:AK263" ca="1">MMULT(-1*MINVERSE(G262:H263),L262:L263)</f>
        <v>0.6560004249173268</v>
      </c>
      <c r="AM262" s="12">
        <f t="shared" si="43"/>
        <v>7.764602881883409E-4</v>
      </c>
      <c r="AO262" s="12">
        <f t="shared" ca="1" si="44"/>
        <v>-3.0121975406748325E-3</v>
      </c>
      <c r="AQ262" s="12">
        <f t="array" aca="1" ref="AQ262:AQ263" ca="1">MMULT(Y262:Z263,AO262:AO263)+MMULT(AC262:AD263,AM260:AM261)</f>
        <v>7.7648500464906015E-4</v>
      </c>
      <c r="AS262" s="30">
        <v>516</v>
      </c>
      <c r="AT262" s="70">
        <f t="shared" ca="1" si="45"/>
        <v>1.4703293566298292E-4</v>
      </c>
      <c r="AU262" s="70">
        <f t="shared" ca="1" si="46"/>
        <v>1.4703717518108647E-4</v>
      </c>
      <c r="AV262" s="12">
        <f t="shared" ca="1" si="47"/>
        <v>-8.7409270798832761E-4</v>
      </c>
      <c r="AW262" s="12">
        <f t="shared" ca="1" si="48"/>
        <v>-8.7408622959513689E-4</v>
      </c>
    </row>
    <row r="263" spans="1:49" x14ac:dyDescent="0.35">
      <c r="C263" s="35"/>
      <c r="D263" s="17">
        <f ca="1">INDEX('Flow probs &amp; rates'!AE$5:AE$5999,A262)-INDEX('Flow probs &amp; rates'!AK$5:AK$5999,A262)</f>
        <v>-8.5448248545399001E-3</v>
      </c>
      <c r="E263" s="17">
        <f ca="1">-INDEX('Flow probs &amp; rates'!AG$5:AG$5999,A262)-INDEX('Flow probs &amp; rates'!AI$5:AI$5999,A262)-INDEX('Flow probs &amp; rates'!AK$5:AK$5999,A262)</f>
        <v>-0.63764380133711474</v>
      </c>
      <c r="G263" s="12">
        <f t="shared" ca="1" si="49"/>
        <v>-8.5448248545399001E-3</v>
      </c>
      <c r="H263" s="12">
        <f t="shared" ca="1" si="50"/>
        <v>-0.63764380133711474</v>
      </c>
      <c r="J263" s="17">
        <f ca="1">INDEX('Flow probs &amp; rates'!AK$5:AK$5999,A262)</f>
        <v>2.22726799898097E-2</v>
      </c>
      <c r="K263" s="35"/>
      <c r="L263" s="12">
        <f t="shared" ca="1" si="54"/>
        <v>2.22726799898097E-2</v>
      </c>
      <c r="N263" s="17">
        <f ca="1">INDEX('Flow probs &amp; rates'!AA$5:AA$5999,A262)</f>
        <v>1.6369780676535859E-2</v>
      </c>
      <c r="O263" s="35"/>
      <c r="P263" s="12">
        <f t="shared" ca="1" si="51"/>
        <v>1.6369780676535859E-2</v>
      </c>
      <c r="R263" s="17">
        <f ca="1">INDEX('Flow probs &amp; rates'!U$5:U$5999,A262)-INDEX('Flow probs &amp; rates'!AA$5:AA$5999,A262)</f>
        <v>-6.1278866568213238E-3</v>
      </c>
      <c r="S263" s="17">
        <f ca="1">1-INDEX('Flow probs &amp; rates'!W$5:W$5999,A262)-INDEX('Flow probs &amp; rates'!Y$5:Y$5999,A262)-INDEX('Flow probs &amp; rates'!AA$5:AA$5999,A262)</f>
        <v>0.52752690194403606</v>
      </c>
      <c r="T263" s="35"/>
      <c r="U263" s="12">
        <f t="shared" ca="1" si="52"/>
        <v>-6.1278866568213238E-3</v>
      </c>
      <c r="V263" s="12">
        <f t="shared" ca="1" si="53"/>
        <v>0.52752690194403606</v>
      </c>
      <c r="X263" s="35"/>
      <c r="Y263" s="12">
        <f ca="1"/>
        <v>6.1278866568213238E-3</v>
      </c>
      <c r="Z263" s="12">
        <f ca="1"/>
        <v>0.47247309805596394</v>
      </c>
      <c r="AB263" s="35"/>
      <c r="AC263" s="12">
        <f ca="1"/>
        <v>-2.3134990939306113E-2</v>
      </c>
      <c r="AD263" s="12">
        <f ca="1"/>
        <v>0.54484985806244512</v>
      </c>
      <c r="AF263" s="35"/>
      <c r="AG263" s="12">
        <f>INDEX('Flow probs &amp; rates'!F$5:F$5999,A262)</f>
        <v>2.6359621214956767E-2</v>
      </c>
      <c r="AJ263" s="12">
        <f ca="1"/>
        <v>2.6329747978070882E-2</v>
      </c>
      <c r="AK263" s="12">
        <f ca="1"/>
        <v>2.6138843064790654E-2</v>
      </c>
      <c r="AM263" s="12">
        <f t="shared" si="43"/>
        <v>-4.7609280500758577E-5</v>
      </c>
      <c r="AO263" s="12">
        <f t="shared" ca="1" si="44"/>
        <v>-5.760526181394221E-4</v>
      </c>
      <c r="AQ263" s="12">
        <f ca="1"/>
        <v>-4.7604098230081486E-5</v>
      </c>
      <c r="AS263" s="30">
        <v>518</v>
      </c>
      <c r="AT263" s="70">
        <f t="shared" ca="1" si="45"/>
        <v>1.254790108714543E-3</v>
      </c>
      <c r="AU263" s="70">
        <f t="shared" ca="1" si="46"/>
        <v>1.2547394750317231E-3</v>
      </c>
      <c r="AV263" s="12">
        <f t="shared" ca="1" si="47"/>
        <v>1.811707823079628E-4</v>
      </c>
      <c r="AW263" s="12">
        <f t="shared" ca="1" si="48"/>
        <v>1.8114121512679041E-4</v>
      </c>
    </row>
    <row r="264" spans="1:49" x14ac:dyDescent="0.35">
      <c r="A264" s="12">
        <v>131</v>
      </c>
      <c r="C264" s="35" t="str">
        <f>INDEX('Flow probs &amp; rates'!$A$5:$A$5999,$A264)</f>
        <v>2001,3</v>
      </c>
      <c r="D264" s="17">
        <f ca="1">-INDEX('Flow probs &amp; rates'!AE$5:AE$5999,A264)-INDEX('Flow probs &amp; rates'!AF$5:AF$5999,A264)-INDEX('Flow probs &amp; rates'!AJ$5:AJ$5999,A264)</f>
        <v>-5.7102661177517701E-2</v>
      </c>
      <c r="E264" s="17">
        <f ca="1">INDEX('Flow probs &amp; rates'!AG$5:AG$5999,A264)-INDEX('Flow probs &amp; rates'!AJ$5:AJ$5999,A264)</f>
        <v>0.35688632164672801</v>
      </c>
      <c r="G264" s="12">
        <f t="shared" ca="1" si="49"/>
        <v>-5.7102661177517701E-2</v>
      </c>
      <c r="H264" s="12">
        <f t="shared" ca="1" si="50"/>
        <v>0.35688632164672801</v>
      </c>
      <c r="J264" s="17">
        <f ca="1">INDEX('Flow probs &amp; rates'!AJ$5:AJ$5999,A264)</f>
        <v>2.7315388978689001E-2</v>
      </c>
      <c r="K264" s="35" t="str">
        <f>INDEX('Flow probs &amp; rates'!$A$5:$A$5999,$A264)</f>
        <v>2001,3</v>
      </c>
      <c r="L264" s="12">
        <f t="shared" ca="1" si="54"/>
        <v>2.7315388978689001E-2</v>
      </c>
      <c r="N264" s="17">
        <f ca="1">INDEX('Flow probs &amp; rates'!Z$5:Z$5999,A264)</f>
        <v>3.0155502255978912E-2</v>
      </c>
      <c r="O264" s="35" t="str">
        <f>INDEX('Flow probs &amp; rates'!$A$5:$A$5999,$A264)</f>
        <v>2001,3</v>
      </c>
      <c r="P264" s="12">
        <f t="shared" ca="1" si="51"/>
        <v>3.0155502255978912E-2</v>
      </c>
      <c r="R264" s="17">
        <f ca="1">1-INDEX('Flow probs &amp; rates'!U$5:U$5999,A264)-INDEX('Flow probs &amp; rates'!V$5:V$5999,A264)-INDEX('Flow probs &amp; rates'!Z$5:Z$5999,A264)</f>
        <v>0.94314101264558214</v>
      </c>
      <c r="S264" s="17">
        <f ca="1">INDEX('Flow probs &amp; rates'!W$5:W$5999,A264)-INDEX('Flow probs &amp; rates'!Z$5:Z$5999,A264)</f>
        <v>0.25642887889385491</v>
      </c>
      <c r="T264" s="35" t="str">
        <f>INDEX('Flow probs &amp; rates'!$A$5:$A$5999,$A264)</f>
        <v>2001,3</v>
      </c>
      <c r="U264" s="12">
        <f t="shared" ca="1" si="52"/>
        <v>0.94314101264558214</v>
      </c>
      <c r="V264" s="12">
        <f t="shared" ca="1" si="53"/>
        <v>0.25642887889385491</v>
      </c>
      <c r="X264" s="35" t="str">
        <f>INDEX('Flow probs &amp; rates'!$A$5:$A$5999,$A264)</f>
        <v>2001,3</v>
      </c>
      <c r="Y264" s="12">
        <f t="array" aca="1" ref="Y264:Z265" ca="1">$A$1:$B$2-U264:V265</f>
        <v>5.6858987354417856E-2</v>
      </c>
      <c r="Z264" s="12">
        <f ca="1"/>
        <v>-0.25642887889385491</v>
      </c>
      <c r="AB264" s="35" t="str">
        <f>INDEX('Flow probs &amp; rates'!$A$5:$A$5999,$A264)</f>
        <v>2001,3</v>
      </c>
      <c r="AC264" s="12">
        <f t="array" aca="1" ref="AC264:AD265" ca="1">MMULT(Y264:Z265,MMULT(U262:V263,MINVERSE(Y262:Z263)))</f>
        <v>0.98012463596877164</v>
      </c>
      <c r="AD264" s="12">
        <f ca="1"/>
        <v>0.2863399117166891</v>
      </c>
      <c r="AF264" s="35" t="str">
        <f>INDEX('Flow probs &amp; rates'!$A$5:$A$5999,$A264)</f>
        <v>2001,3</v>
      </c>
      <c r="AG264" s="12">
        <f>INDEX('Flow probs &amp; rates'!E$5:E$5999,A264)</f>
        <v>0.64415654849010473</v>
      </c>
      <c r="AI264" s="32" t="s">
        <v>590</v>
      </c>
      <c r="AJ264" s="12">
        <f t="array" aca="1" ref="AJ264:AJ265" ca="1">MMULT(U264:V265,AG264:AG265)+P264:P265</f>
        <v>0.64490686196994607</v>
      </c>
      <c r="AK264" s="12">
        <f t="array" aca="1" ref="AK264:AK265" ca="1">MMULT(-1*MINVERSE(G264:H265),L264:L265)</f>
        <v>0.6651363069282743</v>
      </c>
      <c r="AM264" s="12">
        <f t="shared" ref="AM264:AM327" si="55">AG264-AG262</f>
        <v>3.0619103979223627E-4</v>
      </c>
      <c r="AO264" s="12">
        <f t="shared" ref="AO264:AO327" ca="1" si="56">AK264-AK262</f>
        <v>9.1358820109475047E-3</v>
      </c>
      <c r="AQ264" s="12">
        <f t="array" aca="1" ref="AQ264:AQ265" ca="1">MMULT(Y264:Z265,AO264:AO265)+MMULT(AC264:AD265,AM262:AM263)</f>
        <v>3.0614591092563979E-4</v>
      </c>
      <c r="AS264" s="30">
        <v>520</v>
      </c>
      <c r="AT264" s="70">
        <f t="shared" ca="1" si="45"/>
        <v>5.1784243245800443E-4</v>
      </c>
      <c r="AU264" s="70">
        <f t="shared" ca="1" si="46"/>
        <v>5.1789476338126865E-4</v>
      </c>
      <c r="AV264" s="12">
        <f t="shared" ca="1" si="47"/>
        <v>4.9351569893471559E-4</v>
      </c>
      <c r="AW264" s="12">
        <f t="shared" ca="1" si="48"/>
        <v>4.9353803510096463E-4</v>
      </c>
    </row>
    <row r="265" spans="1:49" x14ac:dyDescent="0.35">
      <c r="C265" s="35"/>
      <c r="D265" s="17">
        <f ca="1">INDEX('Flow probs &amp; rates'!AE$5:AE$5999,A264)-INDEX('Flow probs &amp; rates'!AK$5:AK$5999,A264)</f>
        <v>-9.6498094378278006E-3</v>
      </c>
      <c r="E265" s="17">
        <f ca="1">-INDEX('Flow probs &amp; rates'!AG$5:AG$5999,A264)-INDEX('Flow probs &amp; rates'!AI$5:AI$5999,A264)-INDEX('Flow probs &amp; rates'!AK$5:AK$5999,A264)</f>
        <v>-0.63019496100318684</v>
      </c>
      <c r="G265" s="12">
        <f t="shared" ca="1" si="49"/>
        <v>-9.6498094378278006E-3</v>
      </c>
      <c r="H265" s="12">
        <f t="shared" ca="1" si="50"/>
        <v>-0.63019496100318684</v>
      </c>
      <c r="J265" s="17">
        <f ca="1">INDEX('Flow probs &amp; rates'!AK$5:AK$5999,A264)</f>
        <v>2.5252020686517801E-2</v>
      </c>
      <c r="K265" s="35"/>
      <c r="L265" s="12">
        <f t="shared" ca="1" si="54"/>
        <v>2.5252020686517801E-2</v>
      </c>
      <c r="N265" s="17">
        <f ca="1">INDEX('Flow probs &amp; rates'!AA$5:AA$5999,A264)</f>
        <v>1.8617145060432366E-2</v>
      </c>
      <c r="O265" s="35"/>
      <c r="P265" s="12">
        <f t="shared" ca="1" si="51"/>
        <v>1.8617145060432366E-2</v>
      </c>
      <c r="R265" s="17">
        <f ca="1">INDEX('Flow probs &amp; rates'!U$5:U$5999,A264)-INDEX('Flow probs &amp; rates'!AA$5:AA$5999,A264)</f>
        <v>-6.9337949221449265E-3</v>
      </c>
      <c r="S265" s="17">
        <f ca="1">1-INDEX('Flow probs &amp; rates'!W$5:W$5999,A264)-INDEX('Flow probs &amp; rates'!Y$5:Y$5999,A264)-INDEX('Flow probs &amp; rates'!AA$5:AA$5999,A264)</f>
        <v>0.53136754339689884</v>
      </c>
      <c r="T265" s="35"/>
      <c r="U265" s="12">
        <f t="shared" ca="1" si="52"/>
        <v>-6.9337949221449265E-3</v>
      </c>
      <c r="V265" s="12">
        <f t="shared" ca="1" si="53"/>
        <v>0.53136754339689884</v>
      </c>
      <c r="X265" s="35"/>
      <c r="Y265" s="12">
        <f ca="1"/>
        <v>6.9337949221449265E-3</v>
      </c>
      <c r="Z265" s="12">
        <f ca="1"/>
        <v>0.46863245660310116</v>
      </c>
      <c r="AB265" s="35"/>
      <c r="AC265" s="12">
        <f ca="1"/>
        <v>7.8102599441581683E-3</v>
      </c>
      <c r="AD265" s="12">
        <f ca="1"/>
        <v>0.53138077848115628</v>
      </c>
      <c r="AF265" s="35"/>
      <c r="AG265" s="12">
        <f>INDEX('Flow probs &amp; rates'!F$5:F$5999,A264)</f>
        <v>2.815946589118655E-2</v>
      </c>
      <c r="AJ265" s="12">
        <f ca="1"/>
        <v>2.9113721869413838E-2</v>
      </c>
      <c r="AK265" s="12">
        <f ca="1"/>
        <v>2.9885326351227638E-2</v>
      </c>
      <c r="AM265" s="12">
        <f t="shared" si="55"/>
        <v>1.7998446762297823E-3</v>
      </c>
      <c r="AO265" s="12">
        <f t="shared" ca="1" si="56"/>
        <v>3.7464832864369836E-3</v>
      </c>
      <c r="AQ265" s="12">
        <f ca="1"/>
        <v>1.7998356985938926E-3</v>
      </c>
      <c r="AS265" s="30">
        <v>522</v>
      </c>
      <c r="AT265" s="70">
        <f t="shared" ref="AT265:AT316" ca="1" si="57">OFFSET(AM$8,AS261,0)</f>
        <v>2.8634163734775342E-4</v>
      </c>
      <c r="AU265" s="70">
        <f t="shared" ref="AU265:AU316" ca="1" si="58">OFFSET(AQ$8,AS261,0)</f>
        <v>2.863418639610511E-4</v>
      </c>
      <c r="AV265" s="12">
        <f t="shared" ref="AV265:AV316" ca="1" si="59">OFFSET(AM$9,AS261,0)</f>
        <v>-1.5214625059388545E-3</v>
      </c>
      <c r="AW265" s="12">
        <f t="shared" ref="AW265:AW316" ca="1" si="60">OFFSET(AQ$9,AS261,0)</f>
        <v>-1.5214607855370838E-3</v>
      </c>
    </row>
    <row r="266" spans="1:49" x14ac:dyDescent="0.35">
      <c r="A266" s="12">
        <v>132</v>
      </c>
      <c r="C266" s="35" t="str">
        <f>INDEX('Flow probs &amp; rates'!$A$5:$A$5999,$A266)</f>
        <v>2001,4</v>
      </c>
      <c r="D266" s="17">
        <f ca="1">-INDEX('Flow probs &amp; rates'!AE$5:AE$5999,A266)-INDEX('Flow probs &amp; rates'!AF$5:AF$5999,A266)-INDEX('Flow probs &amp; rates'!AJ$5:AJ$5999,A266)</f>
        <v>-5.5526771367685801E-2</v>
      </c>
      <c r="E266" s="17">
        <f ca="1">INDEX('Flow probs &amp; rates'!AG$5:AG$5999,A266)-INDEX('Flow probs &amp; rates'!AJ$5:AJ$5999,A266)</f>
        <v>0.35737153675404748</v>
      </c>
      <c r="G266" s="12">
        <f t="shared" ref="G266:G329" ca="1" si="61">D266</f>
        <v>-5.5526771367685801E-2</v>
      </c>
      <c r="H266" s="12">
        <f t="shared" ref="H266:H329" ca="1" si="62">E266</f>
        <v>0.35737153675404748</v>
      </c>
      <c r="J266" s="17">
        <f ca="1">INDEX('Flow probs &amp; rates'!AJ$5:AJ$5999,A266)</f>
        <v>2.41686068188025E-2</v>
      </c>
      <c r="K266" s="35" t="str">
        <f>INDEX('Flow probs &amp; rates'!$A$5:$A$5999,$A266)</f>
        <v>2001,4</v>
      </c>
      <c r="L266" s="12">
        <f t="shared" ca="1" si="54"/>
        <v>2.41686068188025E-2</v>
      </c>
      <c r="N266" s="17">
        <f ca="1">INDEX('Flow probs &amp; rates'!Z$5:Z$5999,A266)</f>
        <v>2.6929154621657382E-2</v>
      </c>
      <c r="O266" s="35" t="str">
        <f>INDEX('Flow probs &amp; rates'!$A$5:$A$5999,$A266)</f>
        <v>2001,4</v>
      </c>
      <c r="P266" s="12">
        <f t="shared" ref="P266:P329" ca="1" si="63">N266</f>
        <v>2.6929154621657382E-2</v>
      </c>
      <c r="R266" s="17">
        <f ca="1">1-INDEX('Flow probs &amp; rates'!U$5:U$5999,A266)-INDEX('Flow probs &amp; rates'!V$5:V$5999,A266)-INDEX('Flow probs &amp; rates'!Z$5:Z$5999,A266)</f>
        <v>0.94484084548362512</v>
      </c>
      <c r="S266" s="17">
        <f ca="1">INDEX('Flow probs &amp; rates'!W$5:W$5999,A266)-INDEX('Flow probs &amp; rates'!Z$5:Z$5999,A266)</f>
        <v>0.25432968991530008</v>
      </c>
      <c r="T266" s="35" t="str">
        <f>INDEX('Flow probs &amp; rates'!$A$5:$A$5999,$A266)</f>
        <v>2001,4</v>
      </c>
      <c r="U266" s="12">
        <f t="shared" ref="U266:U329" ca="1" si="64">R266</f>
        <v>0.94484084548362512</v>
      </c>
      <c r="V266" s="12">
        <f t="shared" ref="V266:V329" ca="1" si="65">S266</f>
        <v>0.25432968991530008</v>
      </c>
      <c r="X266" s="35" t="str">
        <f>INDEX('Flow probs &amp; rates'!$A$5:$A$5999,$A266)</f>
        <v>2001,4</v>
      </c>
      <c r="Y266" s="12">
        <f t="array" aca="1" ref="Y266:Z267" ca="1">$A$1:$B$2-U266:V267</f>
        <v>5.5159154516374875E-2</v>
      </c>
      <c r="Z266" s="12">
        <f ca="1"/>
        <v>-0.25432968991530008</v>
      </c>
      <c r="AB266" s="35" t="str">
        <f>INDEX('Flow probs &amp; rates'!$A$5:$A$5999,$A266)</f>
        <v>2001,4</v>
      </c>
      <c r="AC266" s="12">
        <f t="array" aca="1" ref="AC266:AD267" ca="1">MMULT(Y266:Z267,MMULT(U264:V265,MINVERSE(Y264:Z265)))</f>
        <v>0.91630325725933925</v>
      </c>
      <c r="AD266" s="12">
        <f ca="1"/>
        <v>0.24319372888101543</v>
      </c>
      <c r="AF266" s="35" t="str">
        <f>INDEX('Flow probs &amp; rates'!$A$5:$A$5999,$A266)</f>
        <v>2001,4</v>
      </c>
      <c r="AG266" s="12">
        <f>INDEX('Flow probs &amp; rates'!E$5:E$5999,A266)</f>
        <v>0.64271636074914762</v>
      </c>
      <c r="AI266" s="32" t="s">
        <v>591</v>
      </c>
      <c r="AJ266" s="12">
        <f t="array" aca="1" ref="AJ266:AJ267" ca="1">MMULT(U266:V267,AG266:AG267)+P266:P267</f>
        <v>0.64142661812446844</v>
      </c>
      <c r="AK266" s="12">
        <f t="array" aca="1" ref="AK266:AK267" ca="1">MMULT(-1*MINVERSE(G266:H267),L266:L267)</f>
        <v>0.6219639994041013</v>
      </c>
      <c r="AM266" s="12">
        <f t="shared" si="55"/>
        <v>-1.4401877409571107E-3</v>
      </c>
      <c r="AO266" s="12">
        <f t="shared" ca="1" si="56"/>
        <v>-4.3172307524173004E-2</v>
      </c>
      <c r="AQ266" s="12">
        <f t="array" aca="1" ref="AQ266:AQ267" ca="1">MMULT(Y266:Z267,AO266:AO267)+MMULT(AC266:AD267,AM264:AM265)</f>
        <v>-1.4402365752694758E-3</v>
      </c>
      <c r="AS266" s="30">
        <v>524</v>
      </c>
      <c r="AT266" s="70">
        <f t="shared" ca="1" si="57"/>
        <v>1.4917833834651173E-3</v>
      </c>
      <c r="AU266" s="70">
        <f t="shared" ca="1" si="58"/>
        <v>1.4917830815101216E-3</v>
      </c>
      <c r="AV266" s="12">
        <f t="shared" ca="1" si="59"/>
        <v>-1.2544429495412457E-3</v>
      </c>
      <c r="AW266" s="12">
        <f t="shared" ca="1" si="60"/>
        <v>-1.2544449332001612E-3</v>
      </c>
    </row>
    <row r="267" spans="1:49" x14ac:dyDescent="0.35">
      <c r="C267" s="35"/>
      <c r="D267" s="17">
        <f ca="1">INDEX('Flow probs &amp; rates'!AE$5:AE$5999,A266)-INDEX('Flow probs &amp; rates'!AK$5:AK$5999,A266)</f>
        <v>-8.1858646255771987E-3</v>
      </c>
      <c r="E267" s="17">
        <f ca="1">-INDEX('Flow probs &amp; rates'!AG$5:AG$5999,A266)-INDEX('Flow probs &amp; rates'!AI$5:AI$5999,A266)-INDEX('Flow probs &amp; rates'!AK$5:AK$5999,A266)</f>
        <v>-0.65352719062820552</v>
      </c>
      <c r="G267" s="12">
        <f t="shared" ca="1" si="61"/>
        <v>-8.1858646255771987E-3</v>
      </c>
      <c r="H267" s="12">
        <f t="shared" ca="1" si="62"/>
        <v>-0.65352719062820552</v>
      </c>
      <c r="J267" s="17">
        <f ca="1">INDEX('Flow probs &amp; rates'!AK$5:AK$5999,A266)</f>
        <v>2.4049584072316499E-2</v>
      </c>
      <c r="K267" s="35"/>
      <c r="L267" s="12">
        <f t="shared" ref="L267:L330" ca="1" si="66">J267</f>
        <v>2.4049584072316499E-2</v>
      </c>
      <c r="N267" s="17">
        <f ca="1">INDEX('Flow probs &amp; rates'!AA$5:AA$5999,A266)</f>
        <v>1.7569195999706955E-2</v>
      </c>
      <c r="O267" s="35"/>
      <c r="P267" s="12">
        <f t="shared" ca="1" si="63"/>
        <v>1.7569195999706955E-2</v>
      </c>
      <c r="R267" s="17">
        <f ca="1">INDEX('Flow probs &amp; rates'!U$5:U$5999,A266)-INDEX('Flow probs &amp; rates'!AA$5:AA$5999,A266)</f>
        <v>-5.8260401470895205E-3</v>
      </c>
      <c r="S267" s="17">
        <f ca="1">1-INDEX('Flow probs &amp; rates'!W$5:W$5999,A266)-INDEX('Flow probs &amp; rates'!Y$5:Y$5999,A266)-INDEX('Flow probs &amp; rates'!AA$5:AA$5999,A266)</f>
        <v>0.51926904431097642</v>
      </c>
      <c r="T267" s="35"/>
      <c r="U267" s="12">
        <f t="shared" ca="1" si="64"/>
        <v>-5.8260401470895205E-3</v>
      </c>
      <c r="V267" s="12">
        <f t="shared" ca="1" si="65"/>
        <v>0.51926904431097642</v>
      </c>
      <c r="X267" s="35"/>
      <c r="Y267" s="12">
        <f ca="1"/>
        <v>5.8260401470895205E-3</v>
      </c>
      <c r="Z267" s="12">
        <f ca="1"/>
        <v>0.48073095568902358</v>
      </c>
      <c r="AB267" s="35"/>
      <c r="AC267" s="12">
        <f ca="1"/>
        <v>-2.7041158319425107E-2</v>
      </c>
      <c r="AD267" s="12">
        <f ca="1"/>
        <v>0.53347704468221158</v>
      </c>
      <c r="AF267" s="35"/>
      <c r="AG267" s="12">
        <f>INDEX('Flow probs &amp; rates'!F$5:F$5999,A266)</f>
        <v>2.8438653028816964E-2</v>
      </c>
      <c r="AJ267" s="12">
        <f ca="1"/>
        <v>2.8592016858556391E-2</v>
      </c>
      <c r="AK267" s="12">
        <f ca="1"/>
        <v>2.9009154084297915E-2</v>
      </c>
      <c r="AM267" s="12">
        <f t="shared" si="55"/>
        <v>2.7918713763041419E-4</v>
      </c>
      <c r="AO267" s="12">
        <f t="shared" ca="1" si="56"/>
        <v>-8.7617226692972283E-4</v>
      </c>
      <c r="AQ267" s="12">
        <f ca="1"/>
        <v>2.7916933027139412E-4</v>
      </c>
      <c r="AS267" s="30">
        <v>526</v>
      </c>
      <c r="AT267" s="70">
        <f t="shared" ca="1" si="57"/>
        <v>-3.4669699063072379E-5</v>
      </c>
      <c r="AU267" s="70">
        <f t="shared" ca="1" si="58"/>
        <v>-3.4669893279435857E-5</v>
      </c>
      <c r="AV267" s="12">
        <f t="shared" ca="1" si="59"/>
        <v>-9.0183301706102392E-4</v>
      </c>
      <c r="AW267" s="12">
        <f t="shared" ca="1" si="60"/>
        <v>-9.0183312126400112E-4</v>
      </c>
    </row>
    <row r="268" spans="1:49" x14ac:dyDescent="0.35">
      <c r="A268" s="12">
        <v>133</v>
      </c>
      <c r="C268" s="35" t="str">
        <f>INDEX('Flow probs &amp; rates'!$A$5:$A$5999,$A268)</f>
        <v>2001,5</v>
      </c>
      <c r="D268" s="17">
        <f ca="1">-INDEX('Flow probs &amp; rates'!AE$5:AE$5999,A268)-INDEX('Flow probs &amp; rates'!AF$5:AF$5999,A268)-INDEX('Flow probs &amp; rates'!AJ$5:AJ$5999,A268)</f>
        <v>-5.4797370794705799E-2</v>
      </c>
      <c r="E268" s="17">
        <f ca="1">INDEX('Flow probs &amp; rates'!AG$5:AG$5999,A268)-INDEX('Flow probs &amp; rates'!AJ$5:AJ$5999,A268)</f>
        <v>0.38070319500875588</v>
      </c>
      <c r="G268" s="12">
        <f t="shared" ca="1" si="61"/>
        <v>-5.4797370794705799E-2</v>
      </c>
      <c r="H268" s="12">
        <f t="shared" ca="1" si="62"/>
        <v>0.38070319500875588</v>
      </c>
      <c r="J268" s="17">
        <f ca="1">INDEX('Flow probs &amp; rates'!AJ$5:AJ$5999,A268)</f>
        <v>2.4565223415365101E-2</v>
      </c>
      <c r="K268" s="35" t="str">
        <f>INDEX('Flow probs &amp; rates'!$A$5:$A$5999,$A268)</f>
        <v>2001,5</v>
      </c>
      <c r="L268" s="12">
        <f t="shared" ca="1" si="66"/>
        <v>2.4565223415365101E-2</v>
      </c>
      <c r="N268" s="17">
        <f ca="1">INDEX('Flow probs &amp; rates'!Z$5:Z$5999,A268)</f>
        <v>2.7747741980852135E-2</v>
      </c>
      <c r="O268" s="35" t="str">
        <f>INDEX('Flow probs &amp; rates'!$A$5:$A$5999,$A268)</f>
        <v>2001,5</v>
      </c>
      <c r="P268" s="12">
        <f t="shared" ca="1" si="63"/>
        <v>2.7747741980852135E-2</v>
      </c>
      <c r="R268" s="17">
        <f ca="1">1-INDEX('Flow probs &amp; rates'!U$5:U$5999,A268)-INDEX('Flow probs &amp; rates'!V$5:V$5999,A268)-INDEX('Flow probs &amp; rates'!Z$5:Z$5999,A268)</f>
        <v>0.9452428909533005</v>
      </c>
      <c r="S268" s="17">
        <f ca="1">INDEX('Flow probs &amp; rates'!W$5:W$5999,A268)-INDEX('Flow probs &amp; rates'!Z$5:Z$5999,A268)</f>
        <v>0.26930448481299862</v>
      </c>
      <c r="T268" s="35" t="str">
        <f>INDEX('Flow probs &amp; rates'!$A$5:$A$5999,$A268)</f>
        <v>2001,5</v>
      </c>
      <c r="U268" s="12">
        <f t="shared" ca="1" si="64"/>
        <v>0.9452428909533005</v>
      </c>
      <c r="V268" s="12">
        <f t="shared" ca="1" si="65"/>
        <v>0.26930448481299862</v>
      </c>
      <c r="X268" s="35" t="str">
        <f>INDEX('Flow probs &amp; rates'!$A$5:$A$5999,$A268)</f>
        <v>2001,5</v>
      </c>
      <c r="Y268" s="12">
        <f t="array" aca="1" ref="Y268:Z269" ca="1">$A$1:$B$2-U268:V269</f>
        <v>5.4757109046699504E-2</v>
      </c>
      <c r="Z268" s="12">
        <f ca="1"/>
        <v>-0.26930448481299862</v>
      </c>
      <c r="AB268" s="35" t="str">
        <f>INDEX('Flow probs &amp; rates'!$A$5:$A$5999,$A268)</f>
        <v>2001,5</v>
      </c>
      <c r="AC268" s="12">
        <f t="array" aca="1" ref="AC268:AD269" ca="1">MMULT(Y268:Z269,MMULT(U266:V267,MINVERSE(Y266:Z267)))</f>
        <v>0.94145582581273091</v>
      </c>
      <c r="AD268" s="12">
        <f ca="1"/>
        <v>0.23615089274247131</v>
      </c>
      <c r="AF268" s="35" t="str">
        <f>INDEX('Flow probs &amp; rates'!$A$5:$A$5999,$A268)</f>
        <v>2001,5</v>
      </c>
      <c r="AG268" s="12">
        <f>INDEX('Flow probs &amp; rates'!E$5:E$5999,A268)</f>
        <v>0.64292946968106202</v>
      </c>
      <c r="AI268" s="32" t="s">
        <v>592</v>
      </c>
      <c r="AJ268" s="12">
        <f t="array" aca="1" ref="AJ268:AJ269" ca="1">MMULT(U268:V269,AG268:AG269)+P268:P269</f>
        <v>0.64318928597401714</v>
      </c>
      <c r="AK268" s="12">
        <f t="array" aca="1" ref="AK268:AK269" ca="1">MMULT(-1*MINVERSE(G268:H269),L268:L269)</f>
        <v>0.64840135199710436</v>
      </c>
      <c r="AM268" s="12">
        <f t="shared" si="55"/>
        <v>2.1310893191439639E-4</v>
      </c>
      <c r="AO268" s="12">
        <f t="shared" ca="1" si="56"/>
        <v>2.6437352593003061E-2</v>
      </c>
      <c r="AQ268" s="12">
        <f t="array" aca="1" ref="AQ268:AQ269" ca="1">MMULT(Y268:Z269,AO268:AO269)+MMULT(AC268:AD269,AM266:AM267)</f>
        <v>2.1315760338160169E-4</v>
      </c>
      <c r="AS268" s="30">
        <v>528</v>
      </c>
      <c r="AT268" s="70">
        <f t="shared" ca="1" si="57"/>
        <v>-1.2087725952919515E-3</v>
      </c>
      <c r="AU268" s="70">
        <f t="shared" ca="1" si="58"/>
        <v>-1.2087655896429249E-3</v>
      </c>
      <c r="AV268" s="12">
        <f t="shared" ca="1" si="59"/>
        <v>-1.7736509112898161E-3</v>
      </c>
      <c r="AW268" s="12">
        <f t="shared" ca="1" si="60"/>
        <v>-1.773645894217316E-3</v>
      </c>
    </row>
    <row r="269" spans="1:49" x14ac:dyDescent="0.35">
      <c r="C269" s="35"/>
      <c r="D269" s="17">
        <f ca="1">INDEX('Flow probs &amp; rates'!AE$5:AE$5999,A268)-INDEX('Flow probs &amp; rates'!AK$5:AK$5999,A268)</f>
        <v>-9.6472516384766005E-3</v>
      </c>
      <c r="E269" s="17">
        <f ca="1">-INDEX('Flow probs &amp; rates'!AG$5:AG$5999,A268)-INDEX('Flow probs &amp; rates'!AI$5:AI$5999,A268)-INDEX('Flow probs &amp; rates'!AK$5:AK$5999,A268)</f>
        <v>-0.66757623877305883</v>
      </c>
      <c r="G269" s="12">
        <f t="shared" ca="1" si="61"/>
        <v>-9.6472516384766005E-3</v>
      </c>
      <c r="H269" s="12">
        <f t="shared" ca="1" si="62"/>
        <v>-0.66757623877305883</v>
      </c>
      <c r="J269" s="17">
        <f ca="1">INDEX('Flow probs &amp; rates'!AK$5:AK$5999,A268)</f>
        <v>2.5483615258448899E-2</v>
      </c>
      <c r="K269" s="35"/>
      <c r="L269" s="12">
        <f t="shared" ca="1" si="66"/>
        <v>2.5483615258448899E-2</v>
      </c>
      <c r="N269" s="17">
        <f ca="1">INDEX('Flow probs &amp; rates'!AA$5:AA$5999,A268)</f>
        <v>1.8487679113978309E-2</v>
      </c>
      <c r="O269" s="35"/>
      <c r="P269" s="12">
        <f t="shared" ca="1" si="63"/>
        <v>1.8487679113978309E-2</v>
      </c>
      <c r="R269" s="17">
        <f ca="1">INDEX('Flow probs &amp; rates'!U$5:U$5999,A268)-INDEX('Flow probs &amp; rates'!AA$5:AA$5999,A268)</f>
        <v>-6.8251536945885816E-3</v>
      </c>
      <c r="S269" s="17">
        <f ca="1">1-INDEX('Flow probs &amp; rates'!W$5:W$5999,A268)-INDEX('Flow probs &amp; rates'!Y$5:Y$5999,A268)-INDEX('Flow probs &amp; rates'!AA$5:AA$5999,A268)</f>
        <v>0.51178161734742456</v>
      </c>
      <c r="T269" s="35"/>
      <c r="U269" s="12">
        <f t="shared" ca="1" si="64"/>
        <v>-6.8251536945885816E-3</v>
      </c>
      <c r="V269" s="12">
        <f t="shared" ca="1" si="65"/>
        <v>0.51178161734742456</v>
      </c>
      <c r="X269" s="35"/>
      <c r="Y269" s="12">
        <f ca="1"/>
        <v>6.8251536945885816E-3</v>
      </c>
      <c r="Z269" s="12">
        <f ca="1"/>
        <v>0.48821838265257544</v>
      </c>
      <c r="AB269" s="35"/>
      <c r="AC269" s="12">
        <f ca="1"/>
        <v>8.7715236522373924E-3</v>
      </c>
      <c r="AD269" s="12">
        <f ca="1"/>
        <v>0.53560809438479795</v>
      </c>
      <c r="AF269" s="35"/>
      <c r="AG269" s="12">
        <f>INDEX('Flow probs &amp; rates'!F$5:F$5999,A268)</f>
        <v>2.8655421012108911E-2</v>
      </c>
      <c r="AJ269" s="12">
        <f ca="1"/>
        <v>2.8764904379973203E-2</v>
      </c>
      <c r="AK269" s="12">
        <f ca="1"/>
        <v>2.8803188514235033E-2</v>
      </c>
      <c r="AM269" s="12">
        <f t="shared" si="55"/>
        <v>2.1676798329194752E-4</v>
      </c>
      <c r="AO269" s="12">
        <f t="shared" ca="1" si="56"/>
        <v>-2.0596557006288124E-4</v>
      </c>
      <c r="AQ269" s="12">
        <f ca="1"/>
        <v>2.1678506715656508E-4</v>
      </c>
      <c r="AS269" s="30">
        <v>530</v>
      </c>
      <c r="AT269" s="70">
        <f t="shared" ca="1" si="57"/>
        <v>7.5888386505162941E-4</v>
      </c>
      <c r="AU269" s="70">
        <f t="shared" ca="1" si="58"/>
        <v>7.5886778495732579E-4</v>
      </c>
      <c r="AV269" s="12">
        <f t="shared" ca="1" si="59"/>
        <v>2.238142889418801E-4</v>
      </c>
      <c r="AW269" s="12">
        <f t="shared" ca="1" si="60"/>
        <v>2.2380419554591255E-4</v>
      </c>
    </row>
    <row r="270" spans="1:49" x14ac:dyDescent="0.35">
      <c r="A270" s="12">
        <v>134</v>
      </c>
      <c r="C270" s="35" t="str">
        <f>INDEX('Flow probs &amp; rates'!$A$5:$A$5999,$A270)</f>
        <v>2001,6</v>
      </c>
      <c r="D270" s="17">
        <f ca="1">-INDEX('Flow probs &amp; rates'!AE$5:AE$5999,A270)-INDEX('Flow probs &amp; rates'!AF$5:AF$5999,A270)-INDEX('Flow probs &amp; rates'!AJ$5:AJ$5999,A270)</f>
        <v>-5.4291762305740301E-2</v>
      </c>
      <c r="E270" s="17">
        <f ca="1">INDEX('Flow probs &amp; rates'!AG$5:AG$5999,A270)-INDEX('Flow probs &amp; rates'!AJ$5:AJ$5999,A270)</f>
        <v>0.36479976927771823</v>
      </c>
      <c r="G270" s="12">
        <f t="shared" ca="1" si="61"/>
        <v>-5.4291762305740301E-2</v>
      </c>
      <c r="H270" s="12">
        <f t="shared" ca="1" si="62"/>
        <v>0.36479976927771823</v>
      </c>
      <c r="J270" s="17">
        <f ca="1">INDEX('Flow probs &amp; rates'!AJ$5:AJ$5999,A270)</f>
        <v>2.1337098519900798E-2</v>
      </c>
      <c r="K270" s="35" t="str">
        <f>INDEX('Flow probs &amp; rates'!$A$5:$A$5999,$A270)</f>
        <v>2001,6</v>
      </c>
      <c r="L270" s="12">
        <f t="shared" ca="1" si="66"/>
        <v>2.1337098519900798E-2</v>
      </c>
      <c r="N270" s="17">
        <f ca="1">INDEX('Flow probs &amp; rates'!Z$5:Z$5999,A270)</f>
        <v>2.4280907765407082E-2</v>
      </c>
      <c r="O270" s="35" t="str">
        <f>INDEX('Flow probs &amp; rates'!$A$5:$A$5999,$A270)</f>
        <v>2001,6</v>
      </c>
      <c r="P270" s="12">
        <f t="shared" ca="1" si="63"/>
        <v>2.4280907765407082E-2</v>
      </c>
      <c r="R270" s="17">
        <f ca="1">1-INDEX('Flow probs &amp; rates'!U$5:U$5999,A270)-INDEX('Flow probs &amp; rates'!V$5:V$5999,A270)-INDEX('Flow probs &amp; rates'!Z$5:Z$5999,A270)</f>
        <v>0.94610241349184943</v>
      </c>
      <c r="S270" s="17">
        <f ca="1">INDEX('Flow probs &amp; rates'!W$5:W$5999,A270)-INDEX('Flow probs &amp; rates'!Z$5:Z$5999,A270)</f>
        <v>0.26008936524450255</v>
      </c>
      <c r="T270" s="35" t="str">
        <f>INDEX('Flow probs &amp; rates'!$A$5:$A$5999,$A270)</f>
        <v>2001,6</v>
      </c>
      <c r="U270" s="12">
        <f t="shared" ca="1" si="64"/>
        <v>0.94610241349184943</v>
      </c>
      <c r="V270" s="12">
        <f t="shared" ca="1" si="65"/>
        <v>0.26008936524450255</v>
      </c>
      <c r="X270" s="35" t="str">
        <f>INDEX('Flow probs &amp; rates'!$A$5:$A$5999,$A270)</f>
        <v>2001,6</v>
      </c>
      <c r="Y270" s="12">
        <f t="array" aca="1" ref="Y270:Z271" ca="1">$A$1:$B$2-U270:V271</f>
        <v>5.3897586508150575E-2</v>
      </c>
      <c r="Z270" s="12">
        <f ca="1"/>
        <v>-0.26008936524450255</v>
      </c>
      <c r="AB270" s="35" t="str">
        <f>INDEX('Flow probs &amp; rates'!$A$5:$A$5999,$A270)</f>
        <v>2001,6</v>
      </c>
      <c r="AC270" s="12">
        <f t="array" aca="1" ref="AC270:AD271" ca="1">MMULT(Y270:Z271,MMULT(U268:V269,MINVERSE(Y268:Z269)))</f>
        <v>0.92921391311034252</v>
      </c>
      <c r="AD270" s="12">
        <f ca="1"/>
        <v>0.26964855195237225</v>
      </c>
      <c r="AF270" s="35" t="str">
        <f>INDEX('Flow probs &amp; rates'!$A$5:$A$5999,$A270)</f>
        <v>2001,6</v>
      </c>
      <c r="AG270" s="12">
        <f>INDEX('Flow probs &amp; rates'!E$5:E$5999,A270)</f>
        <v>0.64001100099754804</v>
      </c>
      <c r="AI270" s="32" t="s">
        <v>593</v>
      </c>
      <c r="AJ270" s="12">
        <f t="array" aca="1" ref="AJ270:AJ271" ca="1">MMULT(U270:V271,AG270:AG271)+P270:P271</f>
        <v>0.63739976365917139</v>
      </c>
      <c r="AK270" s="12">
        <f t="array" aca="1" ref="AK270:AK271" ca="1">MMULT(-1*MINVERSE(G270:H271),L270:L271)</f>
        <v>0.59701092672782641</v>
      </c>
      <c r="AM270" s="12">
        <f t="shared" si="55"/>
        <v>-2.918468683513975E-3</v>
      </c>
      <c r="AO270" s="12">
        <f t="shared" ca="1" si="56"/>
        <v>-5.1390425269277951E-2</v>
      </c>
      <c r="AQ270" s="12">
        <f t="array" aca="1" ref="AQ270:AQ271" ca="1">MMULT(Y270:Z271,AO270:AO271)+MMULT(AC270:AD271,AM268:AM269)</f>
        <v>-2.9185087273089147E-3</v>
      </c>
      <c r="AS270" s="30">
        <v>532</v>
      </c>
      <c r="AT270" s="70">
        <f t="shared" ca="1" si="57"/>
        <v>3.0301588375403199E-4</v>
      </c>
      <c r="AU270" s="70">
        <f t="shared" ca="1" si="58"/>
        <v>3.030239186914727E-4</v>
      </c>
      <c r="AV270" s="12">
        <f t="shared" ca="1" si="59"/>
        <v>-4.4924145688495648E-4</v>
      </c>
      <c r="AW270" s="12">
        <f t="shared" ca="1" si="60"/>
        <v>-4.4923697346700269E-4</v>
      </c>
    </row>
    <row r="271" spans="1:49" x14ac:dyDescent="0.35">
      <c r="C271" s="35"/>
      <c r="D271" s="17">
        <f ca="1">INDEX('Flow probs &amp; rates'!AE$5:AE$5999,A270)-INDEX('Flow probs &amp; rates'!AK$5:AK$5999,A270)</f>
        <v>-7.365371747331699E-3</v>
      </c>
      <c r="E271" s="17">
        <f ca="1">-INDEX('Flow probs &amp; rates'!AG$5:AG$5999,A270)-INDEX('Flow probs &amp; rates'!AI$5:AI$5999,A270)-INDEX('Flow probs &amp; rates'!AK$5:AK$5999,A270)</f>
        <v>-0.6510634679871774</v>
      </c>
      <c r="G271" s="12">
        <f t="shared" ca="1" si="61"/>
        <v>-7.365371747331699E-3</v>
      </c>
      <c r="H271" s="12">
        <f t="shared" ca="1" si="62"/>
        <v>-0.6510634679871774</v>
      </c>
      <c r="J271" s="17">
        <f ca="1">INDEX('Flow probs &amp; rates'!AK$5:AK$5999,A270)</f>
        <v>2.4164129324711299E-2</v>
      </c>
      <c r="K271" s="35"/>
      <c r="L271" s="12">
        <f t="shared" ca="1" si="66"/>
        <v>2.4164129324711299E-2</v>
      </c>
      <c r="N271" s="17">
        <f ca="1">INDEX('Flow probs &amp; rates'!AA$5:AA$5999,A270)</f>
        <v>1.7689386469537945E-2</v>
      </c>
      <c r="O271" s="35"/>
      <c r="P271" s="12">
        <f t="shared" ca="1" si="63"/>
        <v>1.7689386469537945E-2</v>
      </c>
      <c r="R271" s="17">
        <f ca="1">INDEX('Flow probs &amp; rates'!U$5:U$5999,A270)-INDEX('Flow probs &amp; rates'!AA$5:AA$5999,A270)</f>
        <v>-5.2514221098536318E-3</v>
      </c>
      <c r="S271" s="17">
        <f ca="1">1-INDEX('Flow probs &amp; rates'!W$5:W$5999,A270)-INDEX('Flow probs &amp; rates'!Y$5:Y$5999,A270)-INDEX('Flow probs &amp; rates'!AA$5:AA$5999,A270)</f>
        <v>0.52062733723577181</v>
      </c>
      <c r="T271" s="35"/>
      <c r="U271" s="12">
        <f t="shared" ca="1" si="64"/>
        <v>-5.2514221098536318E-3</v>
      </c>
      <c r="V271" s="12">
        <f t="shared" ca="1" si="65"/>
        <v>0.52062733723577181</v>
      </c>
      <c r="X271" s="35"/>
      <c r="Y271" s="12">
        <f ca="1"/>
        <v>5.2514221098536318E-3</v>
      </c>
      <c r="Z271" s="12">
        <f ca="1"/>
        <v>0.47937266276422819</v>
      </c>
      <c r="AB271" s="35"/>
      <c r="AC271" s="12">
        <f ca="1"/>
        <v>-3.0029679886125815E-2</v>
      </c>
      <c r="AD271" s="12">
        <f ca="1"/>
        <v>0.48884111945954928</v>
      </c>
      <c r="AF271" s="35"/>
      <c r="AG271" s="12">
        <f>INDEX('Flow probs &amp; rates'!F$5:F$5999,A270)</f>
        <v>2.9231887976282594E-2</v>
      </c>
      <c r="AJ271" s="12">
        <f ca="1"/>
        <v>2.954733854781625E-2</v>
      </c>
      <c r="AK271" s="12">
        <f ca="1"/>
        <v>3.0360975364280701E-2</v>
      </c>
      <c r="AM271" s="12">
        <f t="shared" si="55"/>
        <v>5.7646696417368304E-4</v>
      </c>
      <c r="AO271" s="12">
        <f t="shared" ca="1" si="56"/>
        <v>1.5577868500456678E-3</v>
      </c>
      <c r="AQ271" s="12">
        <f ca="1"/>
        <v>5.7645312544078514E-4</v>
      </c>
      <c r="AS271" s="30">
        <v>534</v>
      </c>
      <c r="AT271" s="70">
        <f t="shared" ca="1" si="57"/>
        <v>-9.8362339062352255E-4</v>
      </c>
      <c r="AU271" s="70">
        <f t="shared" ca="1" si="58"/>
        <v>-9.8362163426105216E-4</v>
      </c>
      <c r="AV271" s="12">
        <f t="shared" ca="1" si="59"/>
        <v>-3.5580456933355376E-4</v>
      </c>
      <c r="AW271" s="12">
        <f t="shared" ca="1" si="60"/>
        <v>-3.5580418338558513E-4</v>
      </c>
    </row>
    <row r="272" spans="1:49" x14ac:dyDescent="0.35">
      <c r="A272" s="12">
        <v>135</v>
      </c>
      <c r="C272" s="35" t="str">
        <f>INDEX('Flow probs &amp; rates'!$A$5:$A$5999,$A272)</f>
        <v>2001,7</v>
      </c>
      <c r="D272" s="17">
        <f ca="1">-INDEX('Flow probs &amp; rates'!AE$5:AE$5999,A272)-INDEX('Flow probs &amp; rates'!AF$5:AF$5999,A272)-INDEX('Flow probs &amp; rates'!AJ$5:AJ$5999,A272)</f>
        <v>-5.5396976878776996E-2</v>
      </c>
      <c r="E272" s="17">
        <f ca="1">INDEX('Flow probs &amp; rates'!AG$5:AG$5999,A272)-INDEX('Flow probs &amp; rates'!AJ$5:AJ$5999,A272)</f>
        <v>0.36855079592227685</v>
      </c>
      <c r="G272" s="12">
        <f t="shared" ca="1" si="61"/>
        <v>-5.5396976878776996E-2</v>
      </c>
      <c r="H272" s="12">
        <f t="shared" ca="1" si="62"/>
        <v>0.36855079592227685</v>
      </c>
      <c r="J272" s="17">
        <f ca="1">INDEX('Flow probs &amp; rates'!AJ$5:AJ$5999,A272)</f>
        <v>2.3108323017745101E-2</v>
      </c>
      <c r="K272" s="35" t="str">
        <f>INDEX('Flow probs &amp; rates'!$A$5:$A$5999,$A272)</f>
        <v>2001,7</v>
      </c>
      <c r="L272" s="12">
        <f t="shared" ca="1" si="66"/>
        <v>2.3108323017745101E-2</v>
      </c>
      <c r="N272" s="17">
        <f ca="1">INDEX('Flow probs &amp; rates'!Z$5:Z$5999,A272)</f>
        <v>2.5806138176972793E-2</v>
      </c>
      <c r="O272" s="35" t="str">
        <f>INDEX('Flow probs &amp; rates'!$A$5:$A$5999,$A272)</f>
        <v>2001,7</v>
      </c>
      <c r="P272" s="12">
        <f t="shared" ca="1" si="63"/>
        <v>2.5806138176972793E-2</v>
      </c>
      <c r="R272" s="17">
        <f ca="1">1-INDEX('Flow probs &amp; rates'!U$5:U$5999,A272)-INDEX('Flow probs &amp; rates'!V$5:V$5999,A272)-INDEX('Flow probs &amp; rates'!Z$5:Z$5999,A272)</f>
        <v>0.94518989092409467</v>
      </c>
      <c r="S272" s="17">
        <f ca="1">INDEX('Flow probs &amp; rates'!W$5:W$5999,A272)-INDEX('Flow probs &amp; rates'!Z$5:Z$5999,A272)</f>
        <v>0.26323845712336186</v>
      </c>
      <c r="T272" s="35" t="str">
        <f>INDEX('Flow probs &amp; rates'!$A$5:$A$5999,$A272)</f>
        <v>2001,7</v>
      </c>
      <c r="U272" s="12">
        <f t="shared" ca="1" si="64"/>
        <v>0.94518989092409467</v>
      </c>
      <c r="V272" s="12">
        <f t="shared" ca="1" si="65"/>
        <v>0.26323845712336186</v>
      </c>
      <c r="X272" s="35" t="str">
        <f>INDEX('Flow probs &amp; rates'!$A$5:$A$5999,$A272)</f>
        <v>2001,7</v>
      </c>
      <c r="Y272" s="12">
        <f t="array" aca="1" ref="Y272:Z273" ca="1">$A$1:$B$2-U272:V273</f>
        <v>5.4810109075905333E-2</v>
      </c>
      <c r="Z272" s="12">
        <f ca="1"/>
        <v>-0.26323845712336186</v>
      </c>
      <c r="AB272" s="35" t="str">
        <f>INDEX('Flow probs &amp; rates'!$A$5:$A$5999,$A272)</f>
        <v>2001,7</v>
      </c>
      <c r="AC272" s="12">
        <f t="array" aca="1" ref="AC272:AD273" ca="1">MMULT(Y272:Z273,MMULT(U270:V271,MINVERSE(Y270:Z271)))</f>
        <v>0.96187840971458072</v>
      </c>
      <c r="AD272" s="12">
        <f ca="1"/>
        <v>0.26572381866517158</v>
      </c>
      <c r="AF272" s="35" t="str">
        <f>INDEX('Flow probs &amp; rates'!$A$5:$A$5999,$A272)</f>
        <v>2001,7</v>
      </c>
      <c r="AG272" s="12">
        <f>INDEX('Flow probs &amp; rates'!E$5:E$5999,A272)</f>
        <v>0.6384330234897454</v>
      </c>
      <c r="AI272" s="32" t="s">
        <v>594</v>
      </c>
      <c r="AJ272" s="12">
        <f t="array" aca="1" ref="AJ272:AJ273" ca="1">MMULT(U272:V273,AG272:AG273)+P272:P273</f>
        <v>0.63687898787155039</v>
      </c>
      <c r="AK272" s="12">
        <f t="array" aca="1" ref="AK272:AK273" ca="1">MMULT(-1*MINVERSE(G272:H273),L272:L273)</f>
        <v>0.61018817130198066</v>
      </c>
      <c r="AM272" s="12">
        <f t="shared" si="55"/>
        <v>-1.5779775078026415E-3</v>
      </c>
      <c r="AO272" s="12">
        <f t="shared" ca="1" si="56"/>
        <v>1.3177244574154257E-2</v>
      </c>
      <c r="AQ272" s="12">
        <f t="array" aca="1" ref="AQ272:AQ273" ca="1">MMULT(Y272:Z273,AO272:AO273)+MMULT(AC272:AD273,AM270:AM271)</f>
        <v>-1.5780120517710551E-3</v>
      </c>
      <c r="AS272" s="30">
        <v>536</v>
      </c>
      <c r="AT272" s="70">
        <f t="shared" ca="1" si="57"/>
        <v>7.4989803148917122E-4</v>
      </c>
      <c r="AU272" s="70">
        <f t="shared" ca="1" si="58"/>
        <v>7.4989025329536105E-4</v>
      </c>
      <c r="AV272" s="12">
        <f t="shared" ca="1" si="59"/>
        <v>1.8833571671920957E-5</v>
      </c>
      <c r="AW272" s="12">
        <f t="shared" ca="1" si="60"/>
        <v>1.8830032295558596E-5</v>
      </c>
    </row>
    <row r="273" spans="1:49" x14ac:dyDescent="0.35">
      <c r="C273" s="35"/>
      <c r="D273" s="17">
        <f ca="1">INDEX('Flow probs &amp; rates'!AE$5:AE$5999,A272)-INDEX('Flow probs &amp; rates'!AK$5:AK$5999,A272)</f>
        <v>-6.348472010693499E-3</v>
      </c>
      <c r="E273" s="17">
        <f ca="1">-INDEX('Flow probs &amp; rates'!AG$5:AG$5999,A272)-INDEX('Flow probs &amp; rates'!AI$5:AI$5999,A272)-INDEX('Flow probs &amp; rates'!AK$5:AK$5999,A272)</f>
        <v>-0.64586355104602289</v>
      </c>
      <c r="G273" s="12">
        <f t="shared" ca="1" si="61"/>
        <v>-6.348472010693499E-3</v>
      </c>
      <c r="H273" s="12">
        <f t="shared" ca="1" si="62"/>
        <v>-0.64586355104602289</v>
      </c>
      <c r="J273" s="17">
        <f ca="1">INDEX('Flow probs &amp; rates'!AK$5:AK$5999,A272)</f>
        <v>2.26148177027818E-2</v>
      </c>
      <c r="K273" s="35"/>
      <c r="L273" s="12">
        <f t="shared" ca="1" si="66"/>
        <v>2.26148177027818E-2</v>
      </c>
      <c r="N273" s="17">
        <f ca="1">INDEX('Flow probs &amp; rates'!AA$5:AA$5999,A272)</f>
        <v>1.659519465497488E-2</v>
      </c>
      <c r="O273" s="35"/>
      <c r="P273" s="12">
        <f t="shared" ca="1" si="63"/>
        <v>1.659519465497488E-2</v>
      </c>
      <c r="R273" s="17">
        <f ca="1">INDEX('Flow probs &amp; rates'!U$5:U$5999,A272)-INDEX('Flow probs &amp; rates'!AA$5:AA$5999,A272)</f>
        <v>-4.535051462720055E-3</v>
      </c>
      <c r="S273" s="17">
        <f ca="1">1-INDEX('Flow probs &amp; rates'!W$5:W$5999,A272)-INDEX('Flow probs &amp; rates'!Y$5:Y$5999,A272)-INDEX('Flow probs &amp; rates'!AA$5:AA$5999,A272)</f>
        <v>0.52345470902418745</v>
      </c>
      <c r="T273" s="35"/>
      <c r="U273" s="12">
        <f t="shared" ca="1" si="64"/>
        <v>-4.535051462720055E-3</v>
      </c>
      <c r="V273" s="12">
        <f t="shared" ca="1" si="65"/>
        <v>0.52345470902418745</v>
      </c>
      <c r="X273" s="35"/>
      <c r="Y273" s="12">
        <f ca="1"/>
        <v>4.535051462720055E-3</v>
      </c>
      <c r="Z273" s="12">
        <f ca="1"/>
        <v>0.47654529097581255</v>
      </c>
      <c r="AB273" s="35"/>
      <c r="AC273" s="12">
        <f ca="1"/>
        <v>-1.6613218170103472E-2</v>
      </c>
      <c r="AD273" s="12">
        <f ca="1"/>
        <v>0.51100348899374548</v>
      </c>
      <c r="AF273" s="35"/>
      <c r="AG273" s="12">
        <f>INDEX('Flow probs &amp; rates'!F$5:F$5999,A272)</f>
        <v>2.8994281243596671E-2</v>
      </c>
      <c r="AJ273" s="12">
        <f ca="1"/>
        <v>2.8877061089681275E-2</v>
      </c>
      <c r="AK273" s="12">
        <f ca="1"/>
        <v>2.9017050343934765E-2</v>
      </c>
      <c r="AM273" s="12">
        <f t="shared" si="55"/>
        <v>-2.3760673268592367E-4</v>
      </c>
      <c r="AO273" s="12">
        <f t="shared" ca="1" si="56"/>
        <v>-1.343925020345936E-3</v>
      </c>
      <c r="AQ273" s="12">
        <f ca="1"/>
        <v>-2.3761987064557381E-4</v>
      </c>
      <c r="AS273" s="30">
        <v>538</v>
      </c>
      <c r="AT273" s="70">
        <f t="shared" ca="1" si="57"/>
        <v>2.952670936573476E-4</v>
      </c>
      <c r="AU273" s="70">
        <f t="shared" ca="1" si="58"/>
        <v>2.9527423843855985E-4</v>
      </c>
      <c r="AV273" s="12">
        <f t="shared" ca="1" si="59"/>
        <v>1.3202985191586997E-4</v>
      </c>
      <c r="AW273" s="12">
        <f t="shared" ca="1" si="60"/>
        <v>1.3203274569932575E-4</v>
      </c>
    </row>
    <row r="274" spans="1:49" x14ac:dyDescent="0.35">
      <c r="A274" s="12">
        <v>136</v>
      </c>
      <c r="C274" s="35" t="str">
        <f>INDEX('Flow probs &amp; rates'!$A$5:$A$5999,$A274)</f>
        <v>2001,8</v>
      </c>
      <c r="D274" s="17">
        <f ca="1">-INDEX('Flow probs &amp; rates'!AE$5:AE$5999,A274)-INDEX('Flow probs &amp; rates'!AF$5:AF$5999,A274)-INDEX('Flow probs &amp; rates'!AJ$5:AJ$5999,A274)</f>
        <v>-5.6836104716918398E-2</v>
      </c>
      <c r="E274" s="17">
        <f ca="1">INDEX('Flow probs &amp; rates'!AG$5:AG$5999,A274)-INDEX('Flow probs &amp; rates'!AJ$5:AJ$5999,A274)</f>
        <v>0.34927684973723366</v>
      </c>
      <c r="G274" s="12">
        <f t="shared" ca="1" si="61"/>
        <v>-5.6836104716918398E-2</v>
      </c>
      <c r="H274" s="12">
        <f t="shared" ca="1" si="62"/>
        <v>0.34927684973723366</v>
      </c>
      <c r="J274" s="17">
        <f ca="1">INDEX('Flow probs &amp; rates'!AJ$5:AJ$5999,A274)</f>
        <v>2.42212117512423E-2</v>
      </c>
      <c r="K274" s="35" t="str">
        <f>INDEX('Flow probs &amp; rates'!$A$5:$A$5999,$A274)</f>
        <v>2001,8</v>
      </c>
      <c r="L274" s="12">
        <f t="shared" ca="1" si="66"/>
        <v>2.42212117512423E-2</v>
      </c>
      <c r="N274" s="17">
        <f ca="1">INDEX('Flow probs &amp; rates'!Z$5:Z$5999,A274)</f>
        <v>2.6989453897032022E-2</v>
      </c>
      <c r="O274" s="35" t="str">
        <f>INDEX('Flow probs &amp; rates'!$A$5:$A$5999,$A274)</f>
        <v>2001,8</v>
      </c>
      <c r="P274" s="12">
        <f t="shared" ca="1" si="63"/>
        <v>2.6989453897032022E-2</v>
      </c>
      <c r="R274" s="17">
        <f ca="1">1-INDEX('Flow probs &amp; rates'!U$5:U$5999,A274)-INDEX('Flow probs &amp; rates'!V$5:V$5999,A274)-INDEX('Flow probs &amp; rates'!Z$5:Z$5999,A274)</f>
        <v>0.94361700925152836</v>
      </c>
      <c r="S274" s="17">
        <f ca="1">INDEX('Flow probs &amp; rates'!W$5:W$5999,A274)-INDEX('Flow probs &amp; rates'!Z$5:Z$5999,A274)</f>
        <v>0.25328919674189804</v>
      </c>
      <c r="T274" s="35" t="str">
        <f>INDEX('Flow probs &amp; rates'!$A$5:$A$5999,$A274)</f>
        <v>2001,8</v>
      </c>
      <c r="U274" s="12">
        <f t="shared" ca="1" si="64"/>
        <v>0.94361700925152836</v>
      </c>
      <c r="V274" s="12">
        <f t="shared" ca="1" si="65"/>
        <v>0.25328919674189804</v>
      </c>
      <c r="X274" s="35" t="str">
        <f>INDEX('Flow probs &amp; rates'!$A$5:$A$5999,$A274)</f>
        <v>2001,8</v>
      </c>
      <c r="Y274" s="12">
        <f t="array" aca="1" ref="Y274:Z275" ca="1">$A$1:$B$2-U274:V275</f>
        <v>5.638299074847164E-2</v>
      </c>
      <c r="Z274" s="12">
        <f ca="1"/>
        <v>-0.25328919674189804</v>
      </c>
      <c r="AB274" s="35" t="str">
        <f>INDEX('Flow probs &amp; rates'!$A$5:$A$5999,$A274)</f>
        <v>2001,8</v>
      </c>
      <c r="AC274" s="12">
        <f t="array" aca="1" ref="AC274:AD275" ca="1">MMULT(Y274:Z275,MMULT(U272:V273,MINVERSE(Y272:Z273)))</f>
        <v>0.96940770330199666</v>
      </c>
      <c r="AD274" s="12">
        <f ca="1"/>
        <v>0.28841358724248395</v>
      </c>
      <c r="AF274" s="35" t="str">
        <f>INDEX('Flow probs &amp; rates'!$A$5:$A$5999,$A274)</f>
        <v>2001,8</v>
      </c>
      <c r="AG274" s="12">
        <f>INDEX('Flow probs &amp; rates'!E$5:E$5999,A274)</f>
        <v>0.63676965233613558</v>
      </c>
      <c r="AI274" s="32" t="s">
        <v>595</v>
      </c>
      <c r="AJ274" s="12">
        <f t="array" aca="1" ref="AJ274:AJ275" ca="1">MMULT(U274:V275,AG274:AG275)+P274:P275</f>
        <v>0.635496672162569</v>
      </c>
      <c r="AK274" s="12">
        <f t="array" aca="1" ref="AK274:AK275" ca="1">MMULT(-1*MINVERSE(G274:H275),L274:L275)</f>
        <v>0.62141030505217998</v>
      </c>
      <c r="AM274" s="12">
        <f t="shared" si="55"/>
        <v>-1.6633711536098161E-3</v>
      </c>
      <c r="AO274" s="12">
        <f t="shared" ca="1" si="56"/>
        <v>1.1222133750199315E-2</v>
      </c>
      <c r="AQ274" s="12">
        <f t="array" aca="1" ref="AQ274:AQ275" ca="1">MMULT(Y274:Z275,AO274:AO275)+MMULT(AC274:AD275,AM272:AM273)</f>
        <v>-1.6633704810512435E-3</v>
      </c>
      <c r="AS274" s="30">
        <v>540</v>
      </c>
      <c r="AT274" s="70">
        <f t="shared" ca="1" si="57"/>
        <v>-9.1443190377893391E-4</v>
      </c>
      <c r="AU274" s="70">
        <f t="shared" ca="1" si="58"/>
        <v>-9.1443327933283592E-4</v>
      </c>
      <c r="AV274" s="12">
        <f t="shared" ca="1" si="59"/>
        <v>-1.8652385627571794E-4</v>
      </c>
      <c r="AW274" s="12">
        <f t="shared" ca="1" si="60"/>
        <v>-1.8652446593172547E-4</v>
      </c>
    </row>
    <row r="275" spans="1:49" x14ac:dyDescent="0.35">
      <c r="C275" s="35"/>
      <c r="D275" s="17">
        <f ca="1">INDEX('Flow probs &amp; rates'!AE$5:AE$5999,A274)-INDEX('Flow probs &amp; rates'!AK$5:AK$5999,A274)</f>
        <v>-8.1634575288457994E-3</v>
      </c>
      <c r="E275" s="17">
        <f ca="1">-INDEX('Flow probs &amp; rates'!AG$5:AG$5999,A274)-INDEX('Flow probs &amp; rates'!AI$5:AI$5999,A274)-INDEX('Flow probs &amp; rates'!AK$5:AK$5999,A274)</f>
        <v>-0.61039525900317348</v>
      </c>
      <c r="G275" s="12">
        <f t="shared" ca="1" si="61"/>
        <v>-8.1634575288457994E-3</v>
      </c>
      <c r="H275" s="12">
        <f t="shared" ca="1" si="62"/>
        <v>-0.61039525900317348</v>
      </c>
      <c r="J275" s="17">
        <f ca="1">INDEX('Flow probs &amp; rates'!AK$5:AK$5999,A274)</f>
        <v>2.44665189099935E-2</v>
      </c>
      <c r="K275" s="35"/>
      <c r="L275" s="12">
        <f t="shared" ca="1" si="66"/>
        <v>2.44665189099935E-2</v>
      </c>
      <c r="N275" s="17">
        <f ca="1">INDEX('Flow probs &amp; rates'!AA$5:AA$5999,A274)</f>
        <v>1.822481342267504E-2</v>
      </c>
      <c r="O275" s="35"/>
      <c r="P275" s="12">
        <f t="shared" ca="1" si="63"/>
        <v>1.822481342267504E-2</v>
      </c>
      <c r="R275" s="17">
        <f ca="1">INDEX('Flow probs &amp; rates'!U$5:U$5999,A274)-INDEX('Flow probs &amp; rates'!AA$5:AA$5999,A274)</f>
        <v>-5.9208831912551801E-3</v>
      </c>
      <c r="S275" s="17">
        <f ca="1">1-INDEX('Flow probs &amp; rates'!W$5:W$5999,A274)-INDEX('Flow probs &amp; rates'!Y$5:Y$5999,A274)-INDEX('Flow probs &amp; rates'!AA$5:AA$5999,A274)</f>
        <v>0.5421955049080639</v>
      </c>
      <c r="T275" s="35"/>
      <c r="U275" s="12">
        <f t="shared" ca="1" si="64"/>
        <v>-5.9208831912551801E-3</v>
      </c>
      <c r="V275" s="12">
        <f t="shared" ca="1" si="65"/>
        <v>0.5421955049080639</v>
      </c>
      <c r="X275" s="35"/>
      <c r="Y275" s="12">
        <f ca="1"/>
        <v>5.9208831912551801E-3</v>
      </c>
      <c r="Z275" s="12">
        <f ca="1"/>
        <v>0.4578044950919361</v>
      </c>
      <c r="AB275" s="35"/>
      <c r="AC275" s="12">
        <f ca="1"/>
        <v>2.1369926650214602E-2</v>
      </c>
      <c r="AD275" s="12">
        <f ca="1"/>
        <v>0.51794428382497182</v>
      </c>
      <c r="AF275" s="35"/>
      <c r="AG275" s="12">
        <f>INDEX('Flow probs &amp; rates'!F$5:F$5999,A274)</f>
        <v>3.0165295023470685E-2</v>
      </c>
      <c r="AJ275" s="12">
        <f ca="1"/>
        <v>3.0810062057408008E-2</v>
      </c>
      <c r="AK275" s="12">
        <f ca="1"/>
        <v>3.1772301620403134E-2</v>
      </c>
      <c r="AM275" s="12">
        <f t="shared" si="55"/>
        <v>1.1710137798740146E-3</v>
      </c>
      <c r="AO275" s="12">
        <f t="shared" ca="1" si="56"/>
        <v>2.7552512764683693E-3</v>
      </c>
      <c r="AQ275" s="12">
        <f ca="1"/>
        <v>1.1710230499761538E-3</v>
      </c>
      <c r="AS275" s="30">
        <v>542</v>
      </c>
      <c r="AT275" s="70">
        <f t="shared" ca="1" si="57"/>
        <v>-5.1881301067080443E-4</v>
      </c>
      <c r="AU275" s="70">
        <f t="shared" ca="1" si="58"/>
        <v>-5.1881224406392793E-4</v>
      </c>
      <c r="AV275" s="12">
        <f t="shared" ca="1" si="59"/>
        <v>-8.128367484693047E-4</v>
      </c>
      <c r="AW275" s="12">
        <f t="shared" ca="1" si="60"/>
        <v>-8.1283645695062756E-4</v>
      </c>
    </row>
    <row r="276" spans="1:49" x14ac:dyDescent="0.35">
      <c r="A276" s="12">
        <v>137</v>
      </c>
      <c r="C276" s="35" t="str">
        <f>INDEX('Flow probs &amp; rates'!$A$5:$A$5999,$A276)</f>
        <v>2001,9</v>
      </c>
      <c r="D276" s="17">
        <f ca="1">-INDEX('Flow probs &amp; rates'!AE$5:AE$5999,A276)-INDEX('Flow probs &amp; rates'!AF$5:AF$5999,A276)-INDEX('Flow probs &amp; rates'!AJ$5:AJ$5999,A276)</f>
        <v>-5.8339286306710196E-2</v>
      </c>
      <c r="E276" s="17">
        <f ca="1">INDEX('Flow probs &amp; rates'!AG$5:AG$5999,A276)-INDEX('Flow probs &amp; rates'!AJ$5:AJ$5999,A276)</f>
        <v>0.34567849324292205</v>
      </c>
      <c r="G276" s="12">
        <f t="shared" ca="1" si="61"/>
        <v>-5.8339286306710196E-2</v>
      </c>
      <c r="H276" s="12">
        <f t="shared" ca="1" si="62"/>
        <v>0.34567849324292205</v>
      </c>
      <c r="J276" s="17">
        <f ca="1">INDEX('Flow probs &amp; rates'!AJ$5:AJ$5999,A276)</f>
        <v>2.6882625077873E-2</v>
      </c>
      <c r="K276" s="35" t="str">
        <f>INDEX('Flow probs &amp; rates'!$A$5:$A$5999,$A276)</f>
        <v>2001,9</v>
      </c>
      <c r="L276" s="12">
        <f t="shared" ca="1" si="66"/>
        <v>2.6882625077873E-2</v>
      </c>
      <c r="N276" s="17">
        <f ca="1">INDEX('Flow probs &amp; rates'!Z$5:Z$5999,A276)</f>
        <v>2.9545326523302794E-2</v>
      </c>
      <c r="O276" s="35" t="str">
        <f>INDEX('Flow probs &amp; rates'!$A$5:$A$5999,$A276)</f>
        <v>2001,9</v>
      </c>
      <c r="P276" s="12">
        <f t="shared" ca="1" si="63"/>
        <v>2.9545326523302794E-2</v>
      </c>
      <c r="R276" s="17">
        <f ca="1">1-INDEX('Flow probs &amp; rates'!U$5:U$5999,A276)-INDEX('Flow probs &amp; rates'!V$5:V$5999,A276)-INDEX('Flow probs &amp; rates'!Z$5:Z$5999,A276)</f>
        <v>0.94207998017383543</v>
      </c>
      <c r="S276" s="17">
        <f ca="1">INDEX('Flow probs &amp; rates'!W$5:W$5999,A276)-INDEX('Flow probs &amp; rates'!Z$5:Z$5999,A276)</f>
        <v>0.25104874217961137</v>
      </c>
      <c r="T276" s="35" t="str">
        <f>INDEX('Flow probs &amp; rates'!$A$5:$A$5999,$A276)</f>
        <v>2001,9</v>
      </c>
      <c r="U276" s="12">
        <f t="shared" ca="1" si="64"/>
        <v>0.94207998017383543</v>
      </c>
      <c r="V276" s="12">
        <f t="shared" ca="1" si="65"/>
        <v>0.25104874217961137</v>
      </c>
      <c r="X276" s="35" t="str">
        <f>INDEX('Flow probs &amp; rates'!$A$5:$A$5999,$A276)</f>
        <v>2001,9</v>
      </c>
      <c r="Y276" s="12">
        <f t="array" aca="1" ref="Y276:Z277" ca="1">$A$1:$B$2-U276:V277</f>
        <v>5.792001982616457E-2</v>
      </c>
      <c r="Z276" s="12">
        <f ca="1"/>
        <v>-0.25104874217961137</v>
      </c>
      <c r="AB276" s="35" t="str">
        <f>INDEX('Flow probs &amp; rates'!$A$5:$A$5999,$A276)</f>
        <v>2001,9</v>
      </c>
      <c r="AC276" s="12">
        <f t="array" aca="1" ref="AC276:AD277" ca="1">MMULT(Y276:Z277,MMULT(U274:V275,MINVERSE(Y274:Z275)))</f>
        <v>0.96735792646969609</v>
      </c>
      <c r="AD276" s="12">
        <f ca="1"/>
        <v>0.26992816640438749</v>
      </c>
      <c r="AF276" s="35" t="str">
        <f>INDEX('Flow probs &amp; rates'!$A$5:$A$5999,$A276)</f>
        <v>2001,9</v>
      </c>
      <c r="AG276" s="12">
        <f>INDEX('Flow probs &amp; rates'!E$5:E$5999,A276)</f>
        <v>0.6370062273445487</v>
      </c>
      <c r="AI276" s="32" t="s">
        <v>596</v>
      </c>
      <c r="AJ276" s="12">
        <f t="array" aca="1" ref="AJ276:AJ277" ca="1">MMULT(U276:V277,AG276:AG277)+P276:P277</f>
        <v>0.63733647269012195</v>
      </c>
      <c r="AK276" s="12">
        <f t="array" aca="1" ref="AK276:AK277" ca="1">MMULT(-1*MINVERSE(G276:H277),L276:L277)</f>
        <v>0.64444531180201947</v>
      </c>
      <c r="AM276" s="12">
        <f t="shared" si="55"/>
        <v>2.3657500841312018E-4</v>
      </c>
      <c r="AO276" s="12">
        <f t="shared" ca="1" si="56"/>
        <v>2.3035006749839493E-2</v>
      </c>
      <c r="AQ276" s="12">
        <f t="array" aca="1" ref="AQ276:AQ277" ca="1">MMULT(Y276:Z277,AO276:AO277)+MMULT(AC276:AD277,AM274:AM275)</f>
        <v>2.3667009249093919E-4</v>
      </c>
      <c r="AS276" s="30">
        <v>544</v>
      </c>
      <c r="AT276" s="70">
        <f t="shared" ca="1" si="57"/>
        <v>2.5782068666642122E-3</v>
      </c>
      <c r="AU276" s="70">
        <f t="shared" ca="1" si="58"/>
        <v>2.5781982480726378E-3</v>
      </c>
      <c r="AV276" s="12">
        <f t="shared" ca="1" si="59"/>
        <v>-1.4179315141758728E-3</v>
      </c>
      <c r="AW276" s="12">
        <f t="shared" ca="1" si="60"/>
        <v>-1.4179338767743802E-3</v>
      </c>
    </row>
    <row r="277" spans="1:49" x14ac:dyDescent="0.35">
      <c r="C277" s="35"/>
      <c r="D277" s="17">
        <f ca="1">INDEX('Flow probs &amp; rates'!AE$5:AE$5999,A276)-INDEX('Flow probs &amp; rates'!AK$5:AK$5999,A276)</f>
        <v>-9.0923155438982009E-3</v>
      </c>
      <c r="E277" s="17">
        <f ca="1">-INDEX('Flow probs &amp; rates'!AG$5:AG$5999,A276)-INDEX('Flow probs &amp; rates'!AI$5:AI$5999,A276)-INDEX('Flow probs &amp; rates'!AK$5:AK$5999,A276)</f>
        <v>-0.60526771554986736</v>
      </c>
      <c r="G277" s="12">
        <f t="shared" ca="1" si="61"/>
        <v>-9.0923155438982009E-3</v>
      </c>
      <c r="H277" s="12">
        <f t="shared" ca="1" si="62"/>
        <v>-0.60526771554986736</v>
      </c>
      <c r="J277" s="17">
        <f ca="1">INDEX('Flow probs &amp; rates'!AK$5:AK$5999,A276)</f>
        <v>2.4618984300727401E-2</v>
      </c>
      <c r="K277" s="35"/>
      <c r="L277" s="12">
        <f t="shared" ca="1" si="66"/>
        <v>2.4618984300727401E-2</v>
      </c>
      <c r="N277" s="17">
        <f ca="1">INDEX('Flow probs &amp; rates'!AA$5:AA$5999,A276)</f>
        <v>1.8361935200617966E-2</v>
      </c>
      <c r="O277" s="35"/>
      <c r="P277" s="12">
        <f t="shared" ca="1" si="63"/>
        <v>1.8361935200617966E-2</v>
      </c>
      <c r="R277" s="17">
        <f ca="1">INDEX('Flow probs &amp; rates'!U$5:U$5999,A276)-INDEX('Flow probs &amp; rates'!AA$5:AA$5999,A276)</f>
        <v>-6.6046559489527229E-3</v>
      </c>
      <c r="S277" s="17">
        <f ca="1">1-INDEX('Flow probs &amp; rates'!W$5:W$5999,A276)-INDEX('Flow probs &amp; rates'!Y$5:Y$5999,A276)-INDEX('Flow probs &amp; rates'!AA$5:AA$5999,A276)</f>
        <v>0.54488779813869503</v>
      </c>
      <c r="T277" s="35"/>
      <c r="U277" s="12">
        <f t="shared" ca="1" si="64"/>
        <v>-6.6046559489527229E-3</v>
      </c>
      <c r="V277" s="12">
        <f t="shared" ca="1" si="65"/>
        <v>0.54488779813869503</v>
      </c>
      <c r="X277" s="35"/>
      <c r="Y277" s="12">
        <f ca="1"/>
        <v>6.6046559489527229E-3</v>
      </c>
      <c r="Z277" s="12">
        <f ca="1"/>
        <v>0.45511220186130497</v>
      </c>
      <c r="AB277" s="35"/>
      <c r="AC277" s="12">
        <f ca="1"/>
        <v>5.4403793401050504E-3</v>
      </c>
      <c r="AD277" s="12">
        <f ca="1"/>
        <v>0.54567106716795644</v>
      </c>
      <c r="AF277" s="35"/>
      <c r="AG277" s="12">
        <f>INDEX('Flow probs &amp; rates'!F$5:F$5999,A276)</f>
        <v>3.059299191374663E-2</v>
      </c>
      <c r="AJ277" s="12">
        <f ca="1"/>
        <v>3.0824476234023165E-2</v>
      </c>
      <c r="AK277" s="12">
        <f ca="1"/>
        <v>3.0993696992404684E-2</v>
      </c>
      <c r="AM277" s="12">
        <f t="shared" si="55"/>
        <v>4.2769689027594496E-4</v>
      </c>
      <c r="AO277" s="12">
        <f t="shared" ca="1" si="56"/>
        <v>-7.7860462799845057E-4</v>
      </c>
      <c r="AQ277" s="12">
        <f ca="1"/>
        <v>4.2772479660992688E-4</v>
      </c>
      <c r="AS277" s="30">
        <v>546</v>
      </c>
      <c r="AT277" s="70">
        <f t="shared" ca="1" si="57"/>
        <v>1.0384955828851572E-3</v>
      </c>
      <c r="AU277" s="70">
        <f t="shared" ca="1" si="58"/>
        <v>1.0385000624387221E-3</v>
      </c>
      <c r="AV277" s="12">
        <f t="shared" ca="1" si="59"/>
        <v>-6.3153387050401966E-5</v>
      </c>
      <c r="AW277" s="12">
        <f t="shared" ca="1" si="60"/>
        <v>-6.3152797998291383E-5</v>
      </c>
    </row>
    <row r="278" spans="1:49" x14ac:dyDescent="0.35">
      <c r="A278" s="12">
        <v>138</v>
      </c>
      <c r="C278" s="35" t="str">
        <f>INDEX('Flow probs &amp; rates'!$A$5:$A$5999,$A278)</f>
        <v>2001,10</v>
      </c>
      <c r="D278" s="17">
        <f ca="1">-INDEX('Flow probs &amp; rates'!AE$5:AE$5999,A278)-INDEX('Flow probs &amp; rates'!AF$5:AF$5999,A278)-INDEX('Flow probs &amp; rates'!AJ$5:AJ$5999,A278)</f>
        <v>-5.55217058361967E-2</v>
      </c>
      <c r="E278" s="17">
        <f ca="1">INDEX('Flow probs &amp; rates'!AG$5:AG$5999,A278)-INDEX('Flow probs &amp; rates'!AJ$5:AJ$5999,A278)</f>
        <v>0.3083327074871095</v>
      </c>
      <c r="G278" s="12">
        <f t="shared" ca="1" si="61"/>
        <v>-5.55217058361967E-2</v>
      </c>
      <c r="H278" s="12">
        <f t="shared" ca="1" si="62"/>
        <v>0.3083327074871095</v>
      </c>
      <c r="J278" s="17">
        <f ca="1">INDEX('Flow probs &amp; rates'!AJ$5:AJ$5999,A278)</f>
        <v>2.0891774541467501E-2</v>
      </c>
      <c r="K278" s="35" t="str">
        <f>INDEX('Flow probs &amp; rates'!$A$5:$A$5999,$A278)</f>
        <v>2001,10</v>
      </c>
      <c r="L278" s="12">
        <f t="shared" ca="1" si="66"/>
        <v>2.0891774541467501E-2</v>
      </c>
      <c r="N278" s="17">
        <f ca="1">INDEX('Flow probs &amp; rates'!Z$5:Z$5999,A278)</f>
        <v>2.3452060230110806E-2</v>
      </c>
      <c r="O278" s="35" t="str">
        <f>INDEX('Flow probs &amp; rates'!$A$5:$A$5999,$A278)</f>
        <v>2001,10</v>
      </c>
      <c r="P278" s="12">
        <f t="shared" ca="1" si="63"/>
        <v>2.3452060230110806E-2</v>
      </c>
      <c r="R278" s="17">
        <f ca="1">1-INDEX('Flow probs &amp; rates'!U$5:U$5999,A278)-INDEX('Flow probs &amp; rates'!V$5:V$5999,A278)-INDEX('Flow probs &amp; rates'!Z$5:Z$5999,A278)</f>
        <v>0.94505457973265161</v>
      </c>
      <c r="S278" s="17">
        <f ca="1">INDEX('Flow probs &amp; rates'!W$5:W$5999,A278)-INDEX('Flow probs &amp; rates'!Z$5:Z$5999,A278)</f>
        <v>0.22844518599758973</v>
      </c>
      <c r="T278" s="35" t="str">
        <f>INDEX('Flow probs &amp; rates'!$A$5:$A$5999,$A278)</f>
        <v>2001,10</v>
      </c>
      <c r="U278" s="12">
        <f t="shared" ca="1" si="64"/>
        <v>0.94505457973265161</v>
      </c>
      <c r="V278" s="12">
        <f t="shared" ca="1" si="65"/>
        <v>0.22844518599758973</v>
      </c>
      <c r="X278" s="35" t="str">
        <f>INDEX('Flow probs &amp; rates'!$A$5:$A$5999,$A278)</f>
        <v>2001,10</v>
      </c>
      <c r="Y278" s="12">
        <f t="array" aca="1" ref="Y278:Z279" ca="1">$A$1:$B$2-U278:V279</f>
        <v>5.4945420267348388E-2</v>
      </c>
      <c r="Z278" s="12">
        <f ca="1"/>
        <v>-0.22844518599758973</v>
      </c>
      <c r="AB278" s="35" t="str">
        <f>INDEX('Flow probs &amp; rates'!$A$5:$A$5999,$A278)</f>
        <v>2001,10</v>
      </c>
      <c r="AC278" s="12">
        <f t="array" aca="1" ref="AC278:AD279" ca="1">MMULT(Y278:Z279,MMULT(U276:V277,MINVERSE(Y276:Z277)))</f>
        <v>0.89140854406248571</v>
      </c>
      <c r="AD278" s="12">
        <f ca="1"/>
        <v>0.24851888731067392</v>
      </c>
      <c r="AF278" s="35" t="str">
        <f>INDEX('Flow probs &amp; rates'!$A$5:$A$5999,$A278)</f>
        <v>2001,10</v>
      </c>
      <c r="AG278" s="12">
        <f>INDEX('Flow probs &amp; rates'!E$5:E$5999,A278)</f>
        <v>0.63244653442825383</v>
      </c>
      <c r="AI278" s="32" t="s">
        <v>597</v>
      </c>
      <c r="AJ278" s="12">
        <f t="array" aca="1" ref="AJ278:AJ279" ca="1">MMULT(U278:V279,AG278:AG279)+P278:P279</f>
        <v>0.62861637719913965</v>
      </c>
      <c r="AK278" s="12">
        <f t="array" aca="1" ref="AK278:AK279" ca="1">MMULT(-1*MINVERSE(G278:H279),L278:L279)</f>
        <v>0.57738989915925787</v>
      </c>
      <c r="AM278" s="12">
        <f t="shared" si="55"/>
        <v>-4.5596929162948774E-3</v>
      </c>
      <c r="AO278" s="12">
        <f t="shared" ca="1" si="56"/>
        <v>-6.7055412642761603E-2</v>
      </c>
      <c r="AQ278" s="12">
        <f t="array" aca="1" ref="AQ278:AQ279" ca="1">MMULT(Y278:Z279,AO278:AO279)+MMULT(AC278:AD279,AM276:AM277)</f>
        <v>-4.5597184476243125E-3</v>
      </c>
      <c r="AS278" s="30">
        <v>548</v>
      </c>
      <c r="AT278" s="70">
        <f t="shared" ca="1" si="57"/>
        <v>-7.0380473295084123E-4</v>
      </c>
      <c r="AU278" s="70">
        <f t="shared" ca="1" si="58"/>
        <v>-7.0378858839586415E-4</v>
      </c>
      <c r="AV278" s="12">
        <f t="shared" ca="1" si="59"/>
        <v>-5.4694421574175839E-4</v>
      </c>
      <c r="AW278" s="12">
        <f t="shared" ca="1" si="60"/>
        <v>-5.4693602174447973E-4</v>
      </c>
    </row>
    <row r="279" spans="1:49" x14ac:dyDescent="0.35">
      <c r="C279" s="35"/>
      <c r="D279" s="17">
        <f ca="1">INDEX('Flow probs &amp; rates'!AE$5:AE$5999,A278)-INDEX('Flow probs &amp; rates'!AK$5:AK$5999,A278)</f>
        <v>-7.561846782608999E-3</v>
      </c>
      <c r="E279" s="17">
        <f ca="1">-INDEX('Flow probs &amp; rates'!AG$5:AG$5999,A278)-INDEX('Flow probs &amp; rates'!AI$5:AI$5999,A278)-INDEX('Flow probs &amp; rates'!AK$5:AK$5999,A278)</f>
        <v>-0.56505899955802286</v>
      </c>
      <c r="G279" s="12">
        <f t="shared" ca="1" si="61"/>
        <v>-7.561846782608999E-3</v>
      </c>
      <c r="H279" s="12">
        <f t="shared" ca="1" si="62"/>
        <v>-0.56505899955802286</v>
      </c>
      <c r="J279" s="17">
        <f ca="1">INDEX('Flow probs &amp; rates'!AK$5:AK$5999,A278)</f>
        <v>2.4829064965544798E-2</v>
      </c>
      <c r="K279" s="35"/>
      <c r="L279" s="12">
        <f t="shared" ca="1" si="66"/>
        <v>2.4829064965544798E-2</v>
      </c>
      <c r="N279" s="17">
        <f ca="1">INDEX('Flow probs &amp; rates'!AA$5:AA$5999,A278)</f>
        <v>1.8896049854140312E-2</v>
      </c>
      <c r="O279" s="35"/>
      <c r="P279" s="12">
        <f t="shared" ca="1" si="63"/>
        <v>1.8896049854140312E-2</v>
      </c>
      <c r="R279" s="17">
        <f ca="1">INDEX('Flow probs &amp; rates'!U$5:U$5999,A278)-INDEX('Flow probs &amp; rates'!AA$5:AA$5999,A278)</f>
        <v>-5.6025928890874391E-3</v>
      </c>
      <c r="S279" s="17">
        <f ca="1">1-INDEX('Flow probs &amp; rates'!W$5:W$5999,A278)-INDEX('Flow probs &amp; rates'!Y$5:Y$5999,A278)-INDEX('Flow probs &amp; rates'!AA$5:AA$5999,A278)</f>
        <v>0.56753579592178716</v>
      </c>
      <c r="T279" s="35"/>
      <c r="U279" s="12">
        <f t="shared" ca="1" si="64"/>
        <v>-5.6025928890874391E-3</v>
      </c>
      <c r="V279" s="12">
        <f t="shared" ca="1" si="65"/>
        <v>0.56753579592178716</v>
      </c>
      <c r="X279" s="35"/>
      <c r="Y279" s="12">
        <f ca="1"/>
        <v>5.6025928890874391E-3</v>
      </c>
      <c r="Z279" s="12">
        <f ca="1"/>
        <v>0.43246420407821284</v>
      </c>
      <c r="AB279" s="35"/>
      <c r="AC279" s="12">
        <f ca="1"/>
        <v>-1.6540801290328519E-2</v>
      </c>
      <c r="AD279" s="12">
        <f ca="1"/>
        <v>0.51173851968953854</v>
      </c>
      <c r="AF279" s="35"/>
      <c r="AG279" s="12">
        <f>INDEX('Flow probs &amp; rates'!F$5:F$5999,A278)</f>
        <v>3.2689781309912312E-2</v>
      </c>
      <c r="AJ279" s="12">
        <f ca="1"/>
        <v>3.3905330451854829E-2</v>
      </c>
      <c r="AK279" s="12">
        <f ca="1"/>
        <v>3.62137954271715E-2</v>
      </c>
      <c r="AM279" s="12">
        <f t="shared" si="55"/>
        <v>2.0967893961656818E-3</v>
      </c>
      <c r="AO279" s="12">
        <f t="shared" ca="1" si="56"/>
        <v>5.2200984347668157E-3</v>
      </c>
      <c r="AQ279" s="12">
        <f ca="1"/>
        <v>2.0967773700554071E-3</v>
      </c>
      <c r="AS279" s="30">
        <v>550</v>
      </c>
      <c r="AT279" s="70">
        <f t="shared" ca="1" si="57"/>
        <v>-6.1519423978684262E-4</v>
      </c>
      <c r="AU279" s="70">
        <f t="shared" ca="1" si="58"/>
        <v>-6.1520490402278605E-4</v>
      </c>
      <c r="AV279" s="12">
        <f t="shared" ca="1" si="59"/>
        <v>1.1432064729226601E-3</v>
      </c>
      <c r="AW279" s="12">
        <f t="shared" ca="1" si="60"/>
        <v>1.143199879618236E-3</v>
      </c>
    </row>
    <row r="280" spans="1:49" x14ac:dyDescent="0.35">
      <c r="A280" s="12">
        <v>139</v>
      </c>
      <c r="C280" s="35" t="str">
        <f>INDEX('Flow probs &amp; rates'!$A$5:$A$5999,$A280)</f>
        <v>2001,11</v>
      </c>
      <c r="D280" s="17">
        <f ca="1">-INDEX('Flow probs &amp; rates'!AE$5:AE$5999,A280)-INDEX('Flow probs &amp; rates'!AF$5:AF$5999,A280)-INDEX('Flow probs &amp; rates'!AJ$5:AJ$5999,A280)</f>
        <v>-5.2688118349106701E-2</v>
      </c>
      <c r="E280" s="17">
        <f ca="1">INDEX('Flow probs &amp; rates'!AG$5:AG$5999,A280)-INDEX('Flow probs &amp; rates'!AJ$5:AJ$5999,A280)</f>
        <v>0.33511141552786688</v>
      </c>
      <c r="G280" s="12">
        <f t="shared" ca="1" si="61"/>
        <v>-5.2688118349106701E-2</v>
      </c>
      <c r="H280" s="12">
        <f t="shared" ca="1" si="62"/>
        <v>0.33511141552786688</v>
      </c>
      <c r="J280" s="17">
        <f ca="1">INDEX('Flow probs &amp; rates'!AJ$5:AJ$5999,A280)</f>
        <v>2.44304048992211E-2</v>
      </c>
      <c r="K280" s="35" t="str">
        <f>INDEX('Flow probs &amp; rates'!$A$5:$A$5999,$A280)</f>
        <v>2001,11</v>
      </c>
      <c r="L280" s="12">
        <f t="shared" ca="1" si="66"/>
        <v>2.44304048992211E-2</v>
      </c>
      <c r="N280" s="17">
        <f ca="1">INDEX('Flow probs &amp; rates'!Z$5:Z$5999,A280)</f>
        <v>2.7367255841258573E-2</v>
      </c>
      <c r="O280" s="35" t="str">
        <f>INDEX('Flow probs &amp; rates'!$A$5:$A$5999,$A280)</f>
        <v>2001,11</v>
      </c>
      <c r="P280" s="12">
        <f t="shared" ca="1" si="63"/>
        <v>2.7367255841258573E-2</v>
      </c>
      <c r="R280" s="17">
        <f ca="1">1-INDEX('Flow probs &amp; rates'!U$5:U$5999,A280)-INDEX('Flow probs &amp; rates'!V$5:V$5999,A280)-INDEX('Flow probs &amp; rates'!Z$5:Z$5999,A280)</f>
        <v>0.94725946706878172</v>
      </c>
      <c r="S280" s="17">
        <f ca="1">INDEX('Flow probs &amp; rates'!W$5:W$5999,A280)-INDEX('Flow probs &amp; rates'!Z$5:Z$5999,A280)</f>
        <v>0.24702291830617198</v>
      </c>
      <c r="T280" s="35" t="str">
        <f>INDEX('Flow probs &amp; rates'!$A$5:$A$5999,$A280)</f>
        <v>2001,11</v>
      </c>
      <c r="U280" s="12">
        <f t="shared" ca="1" si="64"/>
        <v>0.94725946706878172</v>
      </c>
      <c r="V280" s="12">
        <f t="shared" ca="1" si="65"/>
        <v>0.24702291830617198</v>
      </c>
      <c r="X280" s="35" t="str">
        <f>INDEX('Flow probs &amp; rates'!$A$5:$A$5999,$A280)</f>
        <v>2001,11</v>
      </c>
      <c r="Y280" s="12">
        <f t="array" aca="1" ref="Y280:Z281" ca="1">$A$1:$B$2-U280:V281</f>
        <v>5.2740532931218276E-2</v>
      </c>
      <c r="Z280" s="12">
        <f ca="1"/>
        <v>-0.24702291830617198</v>
      </c>
      <c r="AB280" s="35" t="str">
        <f>INDEX('Flow probs &amp; rates'!$A$5:$A$5999,$A280)</f>
        <v>2001,11</v>
      </c>
      <c r="AC280" s="12">
        <f t="array" aca="1" ref="AC280:AD281" ca="1">MMULT(Y280:Z281,MMULT(U278:V279,MINVERSE(Y278:Z279)))</f>
        <v>0.91333814587137263</v>
      </c>
      <c r="AD280" s="12">
        <f ca="1"/>
        <v>0.18614644670334063</v>
      </c>
      <c r="AF280" s="35" t="str">
        <f>INDEX('Flow probs &amp; rates'!$A$5:$A$5999,$A280)</f>
        <v>2001,11</v>
      </c>
      <c r="AG280" s="12">
        <f>INDEX('Flow probs &amp; rates'!E$5:E$5999,A280)</f>
        <v>0.63453334817122931</v>
      </c>
      <c r="AI280" s="32" t="s">
        <v>598</v>
      </c>
      <c r="AJ280" s="12">
        <f t="array" aca="1" ref="AJ280:AJ281" ca="1">MMULT(U280:V281,AG280:AG281)+P280:P281</f>
        <v>0.6366154693262962</v>
      </c>
      <c r="AK280" s="12">
        <f t="array" aca="1" ref="AK280:AK281" ca="1">MMULT(-1*MINVERSE(G280:H281),L280:L281)</f>
        <v>0.67318506498819541</v>
      </c>
      <c r="AM280" s="12">
        <f t="shared" si="55"/>
        <v>2.0868137429754796E-3</v>
      </c>
      <c r="AO280" s="12">
        <f t="shared" ca="1" si="56"/>
        <v>9.5795165828937545E-2</v>
      </c>
      <c r="AQ280" s="12">
        <f t="array" aca="1" ref="AQ280:AQ281" ca="1">MMULT(Y280:Z281,AO280:AO281)+MMULT(AC280:AD281,AM278:AM279)</f>
        <v>2.0868478832045912E-3</v>
      </c>
      <c r="AS280" s="30">
        <v>552</v>
      </c>
      <c r="AT280" s="70">
        <f t="shared" ca="1" si="57"/>
        <v>-9.5052171924625561E-4</v>
      </c>
      <c r="AU280" s="70">
        <f t="shared" ca="1" si="58"/>
        <v>-9.505169987612034E-4</v>
      </c>
      <c r="AV280" s="12">
        <f t="shared" ca="1" si="59"/>
        <v>4.1790382125288239E-4</v>
      </c>
      <c r="AW280" s="12">
        <f t="shared" ca="1" si="60"/>
        <v>4.1790559743406526E-4</v>
      </c>
    </row>
    <row r="281" spans="1:49" x14ac:dyDescent="0.35">
      <c r="C281" s="35"/>
      <c r="D281" s="17">
        <f ca="1">INDEX('Flow probs &amp; rates'!AE$5:AE$5999,A280)-INDEX('Flow probs &amp; rates'!AK$5:AK$5999,A280)</f>
        <v>-1.0536410312954898E-2</v>
      </c>
      <c r="E281" s="17">
        <f ca="1">-INDEX('Flow probs &amp; rates'!AG$5:AG$5999,A280)-INDEX('Flow probs &amp; rates'!AI$5:AI$5999,A280)-INDEX('Flow probs &amp; rates'!AK$5:AK$5999,A280)</f>
        <v>-0.57916176380507789</v>
      </c>
      <c r="G281" s="12">
        <f t="shared" ca="1" si="61"/>
        <v>-1.0536410312954898E-2</v>
      </c>
      <c r="H281" s="12">
        <f t="shared" ca="1" si="62"/>
        <v>-0.57916176380507789</v>
      </c>
      <c r="J281" s="17">
        <f ca="1">INDEX('Flow probs &amp; rates'!AK$5:AK$5999,A280)</f>
        <v>2.6170334215464899E-2</v>
      </c>
      <c r="K281" s="35"/>
      <c r="L281" s="12">
        <f t="shared" ca="1" si="66"/>
        <v>2.6170334215464899E-2</v>
      </c>
      <c r="N281" s="17">
        <f ca="1">INDEX('Flow probs &amp; rates'!AA$5:AA$5999,A280)</f>
        <v>1.9749147507213734E-2</v>
      </c>
      <c r="O281" s="35"/>
      <c r="P281" s="12">
        <f t="shared" ca="1" si="63"/>
        <v>1.9749147507213734E-2</v>
      </c>
      <c r="R281" s="17">
        <f ca="1">INDEX('Flow probs &amp; rates'!U$5:U$5999,A280)-INDEX('Flow probs &amp; rates'!AA$5:AA$5999,A280)</f>
        <v>-7.7670888004136331E-3</v>
      </c>
      <c r="S281" s="17">
        <f ca="1">1-INDEX('Flow probs &amp; rates'!W$5:W$5999,A280)-INDEX('Flow probs &amp; rates'!Y$5:Y$5999,A280)-INDEX('Flow probs &amp; rates'!AA$5:AA$5999,A280)</f>
        <v>0.55917932941920878</v>
      </c>
      <c r="T281" s="35"/>
      <c r="U281" s="12">
        <f t="shared" ca="1" si="64"/>
        <v>-7.7670888004136331E-3</v>
      </c>
      <c r="V281" s="12">
        <f t="shared" ca="1" si="65"/>
        <v>0.55917932941920878</v>
      </c>
      <c r="X281" s="35"/>
      <c r="Y281" s="12">
        <f ca="1"/>
        <v>7.7670888004136331E-3</v>
      </c>
      <c r="Z281" s="12">
        <f ca="1"/>
        <v>0.44082067058079122</v>
      </c>
      <c r="AB281" s="35"/>
      <c r="AC281" s="12">
        <f ca="1"/>
        <v>2.774348418286178E-2</v>
      </c>
      <c r="AD281" s="12">
        <f ca="1"/>
        <v>0.59726036779723202</v>
      </c>
      <c r="AF281" s="35"/>
      <c r="AG281" s="12">
        <f>INDEX('Flow probs &amp; rates'!F$5:F$5999,A280)</f>
        <v>3.3116329104532979E-2</v>
      </c>
      <c r="AJ281" s="12">
        <f ca="1"/>
        <v>3.3338637346642594E-2</v>
      </c>
      <c r="AK281" s="12">
        <f ca="1"/>
        <v>3.2939640263642704E-2</v>
      </c>
      <c r="AM281" s="12">
        <f t="shared" si="55"/>
        <v>4.2654779462066722E-4</v>
      </c>
      <c r="AO281" s="12">
        <f t="shared" ca="1" si="56"/>
        <v>-3.2741551635287955E-3</v>
      </c>
      <c r="AQ281" s="12">
        <f ca="1"/>
        <v>4.265617225167012E-4</v>
      </c>
      <c r="AS281" s="30">
        <v>554</v>
      </c>
      <c r="AT281" s="70">
        <f t="shared" ca="1" si="57"/>
        <v>5.7096624647368088E-5</v>
      </c>
      <c r="AU281" s="70">
        <f t="shared" ca="1" si="58"/>
        <v>5.708357448591802E-5</v>
      </c>
      <c r="AV281" s="12">
        <f t="shared" ca="1" si="59"/>
        <v>-1.9251276879256457E-3</v>
      </c>
      <c r="AW281" s="12">
        <f t="shared" ca="1" si="60"/>
        <v>-1.9251383912550638E-3</v>
      </c>
    </row>
    <row r="282" spans="1:49" x14ac:dyDescent="0.35">
      <c r="A282" s="12">
        <v>140</v>
      </c>
      <c r="C282" s="35" t="str">
        <f>INDEX('Flow probs &amp; rates'!$A$5:$A$5999,$A282)</f>
        <v>2001,12</v>
      </c>
      <c r="D282" s="17">
        <f ca="1">-INDEX('Flow probs &amp; rates'!AE$5:AE$5999,A282)-INDEX('Flow probs &amp; rates'!AF$5:AF$5999,A282)-INDEX('Flow probs &amp; rates'!AJ$5:AJ$5999,A282)</f>
        <v>-5.0755832378754001E-2</v>
      </c>
      <c r="E282" s="17">
        <f ca="1">INDEX('Flow probs &amp; rates'!AG$5:AG$5999,A282)-INDEX('Flow probs &amp; rates'!AJ$5:AJ$5999,A282)</f>
        <v>0.2965159915137523</v>
      </c>
      <c r="G282" s="12">
        <f t="shared" ca="1" si="61"/>
        <v>-5.0755832378754001E-2</v>
      </c>
      <c r="H282" s="12">
        <f t="shared" ca="1" si="62"/>
        <v>0.2965159915137523</v>
      </c>
      <c r="J282" s="17">
        <f ca="1">INDEX('Flow probs &amp; rates'!AJ$5:AJ$5999,A282)</f>
        <v>1.9100742618556699E-2</v>
      </c>
      <c r="K282" s="35" t="str">
        <f>INDEX('Flow probs &amp; rates'!$A$5:$A$5999,$A282)</f>
        <v>2001,12</v>
      </c>
      <c r="L282" s="12">
        <f t="shared" ca="1" si="66"/>
        <v>1.9100742618556699E-2</v>
      </c>
      <c r="N282" s="17">
        <f ca="1">INDEX('Flow probs &amp; rates'!Z$5:Z$5999,A282)</f>
        <v>2.1849240549466291E-2</v>
      </c>
      <c r="O282" s="35" t="str">
        <f>INDEX('Flow probs &amp; rates'!$A$5:$A$5999,$A282)</f>
        <v>2001,12</v>
      </c>
      <c r="P282" s="12">
        <f t="shared" ca="1" si="63"/>
        <v>2.1849240549466291E-2</v>
      </c>
      <c r="R282" s="17">
        <f ca="1">1-INDEX('Flow probs &amp; rates'!U$5:U$5999,A282)-INDEX('Flow probs &amp; rates'!V$5:V$5999,A282)-INDEX('Flow probs &amp; rates'!Z$5:Z$5999,A282)</f>
        <v>0.94946297200029073</v>
      </c>
      <c r="S282" s="17">
        <f ca="1">INDEX('Flow probs &amp; rates'!W$5:W$5999,A282)-INDEX('Flow probs &amp; rates'!Z$5:Z$5999,A282)</f>
        <v>0.22384661089384544</v>
      </c>
      <c r="T282" s="35" t="str">
        <f>INDEX('Flow probs &amp; rates'!$A$5:$A$5999,$A282)</f>
        <v>2001,12</v>
      </c>
      <c r="U282" s="12">
        <f t="shared" ca="1" si="64"/>
        <v>0.94946297200029073</v>
      </c>
      <c r="V282" s="12">
        <f t="shared" ca="1" si="65"/>
        <v>0.22384661089384544</v>
      </c>
      <c r="X282" s="35" t="str">
        <f>INDEX('Flow probs &amp; rates'!$A$5:$A$5999,$A282)</f>
        <v>2001,12</v>
      </c>
      <c r="Y282" s="12">
        <f t="array" aca="1" ref="Y282:Z283" ca="1">$A$1:$B$2-U282:V283</f>
        <v>5.0537027999709272E-2</v>
      </c>
      <c r="Z282" s="12">
        <f ca="1"/>
        <v>-0.22384661089384544</v>
      </c>
      <c r="AB282" s="35" t="str">
        <f>INDEX('Flow probs &amp; rates'!$A$5:$A$5999,$A282)</f>
        <v>2001,12</v>
      </c>
      <c r="AC282" s="12">
        <f t="array" aca="1" ref="AC282:AD283" ca="1">MMULT(Y282:Z283,MMULT(U280:V281,MINVERSE(Y280:Z281)))</f>
        <v>0.90371544885351396</v>
      </c>
      <c r="AD282" s="12">
        <f ca="1"/>
        <v>0.25078641098008958</v>
      </c>
      <c r="AF282" s="35" t="str">
        <f>INDEX('Flow probs &amp; rates'!$A$5:$A$5999,$A282)</f>
        <v>2001,12</v>
      </c>
      <c r="AG282" s="12">
        <f>INDEX('Flow probs &amp; rates'!E$5:E$5999,A282)</f>
        <v>0.63172813717271181</v>
      </c>
      <c r="AI282" s="32" t="s">
        <v>599</v>
      </c>
      <c r="AJ282" s="12">
        <f t="array" aca="1" ref="AJ282:AJ283" ca="1">MMULT(U282:V283,AG282:AG283)+P282:P283</f>
        <v>0.62962879665234994</v>
      </c>
      <c r="AK282" s="12">
        <f t="array" aca="1" ref="AK282:AK283" ca="1">MMULT(-1*MINVERSE(G282:H283),L282:L283)</f>
        <v>0.60797641905758715</v>
      </c>
      <c r="AM282" s="12">
        <f t="shared" si="55"/>
        <v>-2.8052109985174933E-3</v>
      </c>
      <c r="AO282" s="12">
        <f t="shared" ca="1" si="56"/>
        <v>-6.5208645930608267E-2</v>
      </c>
      <c r="AQ282" s="12">
        <f t="array" aca="1" ref="AQ282:AQ283" ca="1">MMULT(Y282:Z283,AO282:AO283)+MMULT(AC282:AD283,AM280:AM281)</f>
        <v>-2.8052485713119225E-3</v>
      </c>
      <c r="AS282" s="30">
        <v>556</v>
      </c>
      <c r="AT282" s="70">
        <f t="shared" ca="1" si="57"/>
        <v>-4.2771343488079427E-4</v>
      </c>
      <c r="AU282" s="70">
        <f t="shared" ca="1" si="58"/>
        <v>-4.2771305476613664E-4</v>
      </c>
      <c r="AV282" s="12">
        <f t="shared" ca="1" si="59"/>
        <v>-1.1475954286767273E-3</v>
      </c>
      <c r="AW282" s="12">
        <f t="shared" ca="1" si="60"/>
        <v>-1.1475913295111184E-3</v>
      </c>
    </row>
    <row r="283" spans="1:49" x14ac:dyDescent="0.35">
      <c r="C283" s="35"/>
      <c r="D283" s="17">
        <f ca="1">INDEX('Flow probs &amp; rates'!AE$5:AE$5999,A282)-INDEX('Flow probs &amp; rates'!AK$5:AK$5999,A282)</f>
        <v>-8.6694434562787984E-3</v>
      </c>
      <c r="E283" s="17">
        <f ca="1">-INDEX('Flow probs &amp; rates'!AG$5:AG$5999,A282)-INDEX('Flow probs &amp; rates'!AI$5:AI$5999,A282)-INDEX('Flow probs &amp; rates'!AK$5:AK$5999,A282)</f>
        <v>-0.5297550256551099</v>
      </c>
      <c r="G283" s="12">
        <f t="shared" ca="1" si="61"/>
        <v>-8.6694434562787984E-3</v>
      </c>
      <c r="H283" s="12">
        <f t="shared" ca="1" si="62"/>
        <v>-0.5297550256551099</v>
      </c>
      <c r="J283" s="17">
        <f ca="1">INDEX('Flow probs &amp; rates'!AK$5:AK$5999,A282)</f>
        <v>2.6276939497841899E-2</v>
      </c>
      <c r="K283" s="35"/>
      <c r="L283" s="12">
        <f t="shared" ca="1" si="66"/>
        <v>2.6276939497841899E-2</v>
      </c>
      <c r="N283" s="17">
        <f ca="1">INDEX('Flow probs &amp; rates'!AA$5:AA$5999,A282)</f>
        <v>2.0321625166096712E-2</v>
      </c>
      <c r="O283" s="35"/>
      <c r="P283" s="12">
        <f t="shared" ca="1" si="63"/>
        <v>2.0321625166096712E-2</v>
      </c>
      <c r="R283" s="17">
        <f ca="1">INDEX('Flow probs &amp; rates'!U$5:U$5999,A282)-INDEX('Flow probs &amp; rates'!AA$5:AA$5999,A282)</f>
        <v>-6.5447756249017407E-3</v>
      </c>
      <c r="S283" s="17">
        <f ca="1">1-INDEX('Flow probs &amp; rates'!W$5:W$5999,A282)-INDEX('Flow probs &amp; rates'!Y$5:Y$5999,A282)-INDEX('Flow probs &amp; rates'!AA$5:AA$5999,A282)</f>
        <v>0.58785582498178457</v>
      </c>
      <c r="T283" s="35"/>
      <c r="U283" s="12">
        <f t="shared" ca="1" si="64"/>
        <v>-6.5447756249017407E-3</v>
      </c>
      <c r="V283" s="12">
        <f t="shared" ca="1" si="65"/>
        <v>0.58785582498178457</v>
      </c>
      <c r="X283" s="35"/>
      <c r="Y283" s="12">
        <f ca="1"/>
        <v>6.5447756249017407E-3</v>
      </c>
      <c r="Z283" s="12">
        <f ca="1"/>
        <v>0.41214417501821543</v>
      </c>
      <c r="AB283" s="35"/>
      <c r="AC283" s="12">
        <f ca="1"/>
        <v>-1.9104016112146863E-2</v>
      </c>
      <c r="AD283" s="12">
        <f ca="1"/>
        <v>0.51576547641084602</v>
      </c>
      <c r="AF283" s="35"/>
      <c r="AG283" s="12">
        <f>INDEX('Flow probs &amp; rates'!F$5:F$5999,A282)</f>
        <v>3.5636373741911878E-2</v>
      </c>
      <c r="AJ283" s="12">
        <f ca="1"/>
        <v>3.7136156137774975E-2</v>
      </c>
      <c r="AK283" s="12">
        <f ca="1"/>
        <v>3.9652521057435039E-2</v>
      </c>
      <c r="AM283" s="12">
        <f t="shared" si="55"/>
        <v>2.5200446373788987E-3</v>
      </c>
      <c r="AO283" s="12">
        <f t="shared" ca="1" si="56"/>
        <v>6.7128807937923349E-3</v>
      </c>
      <c r="AQ283" s="12">
        <f ca="1"/>
        <v>2.5200308634693428E-3</v>
      </c>
      <c r="AS283" s="30">
        <v>558</v>
      </c>
      <c r="AT283" s="70">
        <f t="shared" ca="1" si="57"/>
        <v>6.6928707823865619E-4</v>
      </c>
      <c r="AU283" s="70">
        <f t="shared" ca="1" si="58"/>
        <v>6.6929799366289276E-4</v>
      </c>
      <c r="AV283" s="12">
        <f t="shared" ca="1" si="59"/>
        <v>2.1768186773565151E-4</v>
      </c>
      <c r="AW283" s="12">
        <f t="shared" ca="1" si="60"/>
        <v>2.1768832495822142E-4</v>
      </c>
    </row>
    <row r="284" spans="1:49" x14ac:dyDescent="0.35">
      <c r="A284" s="12">
        <v>141</v>
      </c>
      <c r="C284" s="35" t="str">
        <f>INDEX('Flow probs &amp; rates'!$A$5:$A$5999,$A284)</f>
        <v>2002,1</v>
      </c>
      <c r="D284" s="17">
        <f ca="1">-INDEX('Flow probs &amp; rates'!AE$5:AE$5999,A284)-INDEX('Flow probs &amp; rates'!AF$5:AF$5999,A284)-INDEX('Flow probs &amp; rates'!AJ$5:AJ$5999,A284)</f>
        <v>-5.2263394159783302E-2</v>
      </c>
      <c r="E284" s="17">
        <f ca="1">INDEX('Flow probs &amp; rates'!AG$5:AG$5999,A284)-INDEX('Flow probs &amp; rates'!AJ$5:AJ$5999,A284)</f>
        <v>0.29042838664584086</v>
      </c>
      <c r="G284" s="12">
        <f t="shared" ca="1" si="61"/>
        <v>-5.2263394159783302E-2</v>
      </c>
      <c r="H284" s="12">
        <f t="shared" ca="1" si="62"/>
        <v>0.29042838664584086</v>
      </c>
      <c r="J284" s="17">
        <f ca="1">INDEX('Flow probs &amp; rates'!AJ$5:AJ$5999,A284)</f>
        <v>2.10716302621911E-2</v>
      </c>
      <c r="K284" s="35" t="str">
        <f>INDEX('Flow probs &amp; rates'!$A$5:$A$5999,$A284)</f>
        <v>2002,1</v>
      </c>
      <c r="L284" s="12">
        <f t="shared" ca="1" si="66"/>
        <v>2.10716302621911E-2</v>
      </c>
      <c r="N284" s="17">
        <f ca="1">INDEX('Flow probs &amp; rates'!Z$5:Z$5999,A284)</f>
        <v>2.3483235269169799E-2</v>
      </c>
      <c r="O284" s="35" t="str">
        <f>INDEX('Flow probs &amp; rates'!$A$5:$A$5999,$A284)</f>
        <v>2002,1</v>
      </c>
      <c r="P284" s="12">
        <f t="shared" ca="1" si="63"/>
        <v>2.3483235269169799E-2</v>
      </c>
      <c r="R284" s="17">
        <f ca="1">1-INDEX('Flow probs &amp; rates'!U$5:U$5999,A284)-INDEX('Flow probs &amp; rates'!V$5:V$5999,A284)-INDEX('Flow probs &amp; rates'!Z$5:Z$5999,A284)</f>
        <v>0.94827865783073539</v>
      </c>
      <c r="S284" s="17">
        <f ca="1">INDEX('Flow probs &amp; rates'!W$5:W$5999,A284)-INDEX('Flow probs &amp; rates'!Z$5:Z$5999,A284)</f>
        <v>0.22034999902567912</v>
      </c>
      <c r="T284" s="35" t="str">
        <f>INDEX('Flow probs &amp; rates'!$A$5:$A$5999,$A284)</f>
        <v>2002,1</v>
      </c>
      <c r="U284" s="12">
        <f t="shared" ca="1" si="64"/>
        <v>0.94827865783073539</v>
      </c>
      <c r="V284" s="12">
        <f t="shared" ca="1" si="65"/>
        <v>0.22034999902567912</v>
      </c>
      <c r="X284" s="35" t="str">
        <f>INDEX('Flow probs &amp; rates'!$A$5:$A$5999,$A284)</f>
        <v>2002,1</v>
      </c>
      <c r="Y284" s="12">
        <f t="array" aca="1" ref="Y284:Z285" ca="1">$A$1:$B$2-U284:V285</f>
        <v>5.1721342169264606E-2</v>
      </c>
      <c r="Z284" s="12">
        <f ca="1"/>
        <v>-0.22034999902567912</v>
      </c>
      <c r="AB284" s="35" t="str">
        <f>INDEX('Flow probs &amp; rates'!$A$5:$A$5999,$A284)</f>
        <v>2002,1</v>
      </c>
      <c r="AC284" s="12">
        <f t="array" aca="1" ref="AC284:AD285" ca="1">MMULT(Y284:Z285,MMULT(U282:V283,MINVERSE(Y282:Z283)))</f>
        <v>0.96914672415035485</v>
      </c>
      <c r="AD284" s="12">
        <f ca="1"/>
        <v>0.24016796148835406</v>
      </c>
      <c r="AF284" s="35" t="str">
        <f>INDEX('Flow probs &amp; rates'!$A$5:$A$5999,$A284)</f>
        <v>2002,1</v>
      </c>
      <c r="AG284" s="12">
        <f>INDEX('Flow probs &amp; rates'!E$5:E$5999,A284)</f>
        <v>0.6303900202205287</v>
      </c>
      <c r="AI284" s="32" t="s">
        <v>600</v>
      </c>
      <c r="AJ284" s="12">
        <f t="array" aca="1" ref="AJ284:AJ285" ca="1">MMULT(U284:V285,AG284:AG285)+P284:P285</f>
        <v>0.62942838917999699</v>
      </c>
      <c r="AK284" s="12">
        <f t="array" aca="1" ref="AK284:AK285" ca="1">MMULT(-1*MINVERSE(G284:H285),L284:L285)</f>
        <v>0.62111221496716529</v>
      </c>
      <c r="AM284" s="12">
        <f t="shared" si="55"/>
        <v>-1.3381169521831104E-3</v>
      </c>
      <c r="AO284" s="12">
        <f t="shared" ca="1" si="56"/>
        <v>1.3135795909578141E-2</v>
      </c>
      <c r="AQ284" s="12">
        <f t="array" aca="1" ref="AQ284:AQ285" ca="1">MMULT(Y284:Z285,AO284:AO285)+MMULT(AC284:AD285,AM282:AM283)</f>
        <v>-1.3381137908051375E-3</v>
      </c>
      <c r="AS284" s="30">
        <v>560</v>
      </c>
      <c r="AT284" s="70">
        <f t="shared" ca="1" si="57"/>
        <v>4.4778863031846861E-4</v>
      </c>
      <c r="AU284" s="70">
        <f t="shared" ca="1" si="58"/>
        <v>4.4778674207358968E-4</v>
      </c>
      <c r="AV284" s="12">
        <f t="shared" ca="1" si="59"/>
        <v>-4.5240938242393364E-4</v>
      </c>
      <c r="AW284" s="12">
        <f t="shared" ca="1" si="60"/>
        <v>-4.5241072098640181E-4</v>
      </c>
    </row>
    <row r="285" spans="1:49" x14ac:dyDescent="0.35">
      <c r="C285" s="35"/>
      <c r="D285" s="17">
        <f ca="1">INDEX('Flow probs &amp; rates'!AE$5:AE$5999,A284)-INDEX('Flow probs &amp; rates'!AK$5:AK$5999,A284)</f>
        <v>-6.7417691783977982E-3</v>
      </c>
      <c r="E285" s="17">
        <f ca="1">-INDEX('Flow probs &amp; rates'!AG$5:AG$5999,A284)-INDEX('Flow probs &amp; rates'!AI$5:AI$5999,A284)-INDEX('Flow probs &amp; rates'!AK$5:AK$5999,A284)</f>
        <v>-0.51735829665002186</v>
      </c>
      <c r="G285" s="12">
        <f t="shared" ca="1" si="61"/>
        <v>-6.7417691783977982E-3</v>
      </c>
      <c r="H285" s="12">
        <f t="shared" ca="1" si="62"/>
        <v>-0.51735829665002186</v>
      </c>
      <c r="J285" s="17">
        <f ca="1">INDEX('Flow probs &amp; rates'!AK$5:AK$5999,A284)</f>
        <v>2.4476764133779898E-2</v>
      </c>
      <c r="K285" s="35"/>
      <c r="L285" s="12">
        <f t="shared" ca="1" si="66"/>
        <v>2.4476764133779898E-2</v>
      </c>
      <c r="N285" s="17">
        <f ca="1">INDEX('Flow probs &amp; rates'!AA$5:AA$5999,A284)</f>
        <v>1.9043982071604251E-2</v>
      </c>
      <c r="O285" s="35"/>
      <c r="P285" s="12">
        <f t="shared" ca="1" si="63"/>
        <v>1.9043982071604251E-2</v>
      </c>
      <c r="R285" s="17">
        <f ca="1">INDEX('Flow probs &amp; rates'!U$5:U$5999,A284)-INDEX('Flow probs &amp; rates'!AA$5:AA$5999,A284)</f>
        <v>-5.1149942679178228E-3</v>
      </c>
      <c r="S285" s="17">
        <f ca="1">1-INDEX('Flow probs &amp; rates'!W$5:W$5999,A284)-INDEX('Flow probs &amp; rates'!Y$5:Y$5999,A284)-INDEX('Flow probs &amp; rates'!AA$5:AA$5999,A284)</f>
        <v>0.59540769837936769</v>
      </c>
      <c r="T285" s="35"/>
      <c r="U285" s="12">
        <f t="shared" ca="1" si="64"/>
        <v>-5.1149942679178228E-3</v>
      </c>
      <c r="V285" s="12">
        <f t="shared" ca="1" si="65"/>
        <v>0.59540769837936769</v>
      </c>
      <c r="X285" s="35"/>
      <c r="Y285" s="12">
        <f ca="1"/>
        <v>5.1149942679178228E-3</v>
      </c>
      <c r="Z285" s="12">
        <f ca="1"/>
        <v>0.40459230162063231</v>
      </c>
      <c r="AB285" s="35"/>
      <c r="AC285" s="12">
        <f ca="1"/>
        <v>-2.933053265366839E-2</v>
      </c>
      <c r="AD285" s="12">
        <f ca="1"/>
        <v>0.56393220901783581</v>
      </c>
      <c r="AF285" s="35"/>
      <c r="AG285" s="12">
        <f>INDEX('Flow probs &amp; rates'!F$5:F$5999,A284)</f>
        <v>3.7030867539342115E-2</v>
      </c>
      <c r="AJ285" s="12">
        <f ca="1"/>
        <v>3.7868004342214573E-2</v>
      </c>
      <c r="AK285" s="12">
        <f ca="1"/>
        <v>3.9217248622405013E-2</v>
      </c>
      <c r="AM285" s="12">
        <f t="shared" si="55"/>
        <v>1.3944937974302365E-3</v>
      </c>
      <c r="AO285" s="12">
        <f t="shared" ca="1" si="56"/>
        <v>-4.3527243503002633E-4</v>
      </c>
      <c r="AQ285" s="12">
        <f ca="1"/>
        <v>1.3944943164342955E-3</v>
      </c>
      <c r="AS285" s="30">
        <v>562</v>
      </c>
      <c r="AT285" s="70">
        <f t="shared" ca="1" si="57"/>
        <v>2.044387169681805E-4</v>
      </c>
      <c r="AU285" s="70">
        <f t="shared" ca="1" si="58"/>
        <v>2.0443705243504033E-4</v>
      </c>
      <c r="AV285" s="12">
        <f t="shared" ca="1" si="59"/>
        <v>4.0738045576115683E-4</v>
      </c>
      <c r="AW285" s="12">
        <f t="shared" ca="1" si="60"/>
        <v>4.0738013088758386E-4</v>
      </c>
    </row>
    <row r="286" spans="1:49" x14ac:dyDescent="0.35">
      <c r="A286" s="12">
        <v>142</v>
      </c>
      <c r="C286" s="35" t="str">
        <f>INDEX('Flow probs &amp; rates'!$A$5:$A$5999,$A286)</f>
        <v>2002,2</v>
      </c>
      <c r="D286" s="17">
        <f ca="1">-INDEX('Flow probs &amp; rates'!AE$5:AE$5999,A286)-INDEX('Flow probs &amp; rates'!AF$5:AF$5999,A286)-INDEX('Flow probs &amp; rates'!AJ$5:AJ$5999,A286)</f>
        <v>-5.2115528977722904E-2</v>
      </c>
      <c r="E286" s="17">
        <f ca="1">INDEX('Flow probs &amp; rates'!AG$5:AG$5999,A286)-INDEX('Flow probs &amp; rates'!AJ$5:AJ$5999,A286)</f>
        <v>0.28399776193266774</v>
      </c>
      <c r="G286" s="12">
        <f t="shared" ca="1" si="61"/>
        <v>-5.2115528977722904E-2</v>
      </c>
      <c r="H286" s="12">
        <f t="shared" ca="1" si="62"/>
        <v>0.28399776193266774</v>
      </c>
      <c r="J286" s="17">
        <f ca="1">INDEX('Flow probs &amp; rates'!AJ$5:AJ$5999,A286)</f>
        <v>2.0660614419164301E-2</v>
      </c>
      <c r="K286" s="35" t="str">
        <f>INDEX('Flow probs &amp; rates'!$A$5:$A$5999,$A286)</f>
        <v>2002,2</v>
      </c>
      <c r="L286" s="12">
        <f t="shared" ca="1" si="66"/>
        <v>2.0660614419164301E-2</v>
      </c>
      <c r="N286" s="17">
        <f ca="1">INDEX('Flow probs &amp; rates'!Z$5:Z$5999,A286)</f>
        <v>2.3006304462065766E-2</v>
      </c>
      <c r="O286" s="35" t="str">
        <f>INDEX('Flow probs &amp; rates'!$A$5:$A$5999,$A286)</f>
        <v>2002,2</v>
      </c>
      <c r="P286" s="12">
        <f t="shared" ca="1" si="63"/>
        <v>2.3006304462065766E-2</v>
      </c>
      <c r="R286" s="17">
        <f ca="1">1-INDEX('Flow probs &amp; rates'!U$5:U$5999,A286)-INDEX('Flow probs &amp; rates'!V$5:V$5999,A286)-INDEX('Flow probs &amp; rates'!Z$5:Z$5999,A286)</f>
        <v>0.94847019895096163</v>
      </c>
      <c r="S286" s="17">
        <f ca="1">INDEX('Flow probs &amp; rates'!W$5:W$5999,A286)-INDEX('Flow probs &amp; rates'!Z$5:Z$5999,A286)</f>
        <v>0.21651073190522618</v>
      </c>
      <c r="T286" s="35" t="str">
        <f>INDEX('Flow probs &amp; rates'!$A$5:$A$5999,$A286)</f>
        <v>2002,2</v>
      </c>
      <c r="U286" s="12">
        <f t="shared" ca="1" si="64"/>
        <v>0.94847019895096163</v>
      </c>
      <c r="V286" s="12">
        <f t="shared" ca="1" si="65"/>
        <v>0.21651073190522618</v>
      </c>
      <c r="X286" s="35" t="str">
        <f>INDEX('Flow probs &amp; rates'!$A$5:$A$5999,$A286)</f>
        <v>2002,2</v>
      </c>
      <c r="Y286" s="12">
        <f t="array" aca="1" ref="Y286:Z287" ca="1">$A$1:$B$2-U286:V287</f>
        <v>5.1529801049038371E-2</v>
      </c>
      <c r="Z286" s="12">
        <f ca="1"/>
        <v>-0.21651073190522618</v>
      </c>
      <c r="AB286" s="35" t="str">
        <f>INDEX('Flow probs &amp; rates'!$A$5:$A$5999,$A286)</f>
        <v>2002,2</v>
      </c>
      <c r="AC286" s="12">
        <f t="array" aca="1" ref="AC286:AD287" ca="1">MMULT(Y286:Z287,MMULT(U284:V285,MINVERSE(Y284:Z285)))</f>
        <v>0.94406566217201981</v>
      </c>
      <c r="AD286" s="12">
        <f ca="1"/>
        <v>0.22360114720480945</v>
      </c>
      <c r="AF286" s="35" t="str">
        <f>INDEX('Flow probs &amp; rates'!$A$5:$A$5999,$A286)</f>
        <v>2002,2</v>
      </c>
      <c r="AG286" s="12">
        <f>INDEX('Flow probs &amp; rates'!E$5:E$5999,A286)</f>
        <v>0.62893003259135982</v>
      </c>
      <c r="AI286" s="32" t="s">
        <v>601</v>
      </c>
      <c r="AJ286" s="12">
        <f t="array" aca="1" ref="AJ286:AJ287" ca="1">MMULT(U286:V287,AG286:AG287)+P286:P287</f>
        <v>0.62779316982394473</v>
      </c>
      <c r="AK286" s="12">
        <f t="array" aca="1" ref="AK286:AK287" ca="1">MMULT(-1*MINVERSE(G286:H287),L286:L287)</f>
        <v>0.61493023224429399</v>
      </c>
      <c r="AM286" s="12">
        <f t="shared" si="55"/>
        <v>-1.4599876291688796E-3</v>
      </c>
      <c r="AO286" s="12">
        <f t="shared" ca="1" si="56"/>
        <v>-6.1819827228712931E-3</v>
      </c>
      <c r="AQ286" s="12">
        <f t="array" aca="1" ref="AQ286:AQ287" ca="1">MMULT(Y286:Z287,AO286:AO287)+MMULT(AC286:AD287,AM284:AM285)</f>
        <v>-1.4599899097296561E-3</v>
      </c>
      <c r="AS286" s="30">
        <v>564</v>
      </c>
      <c r="AT286" s="70">
        <f t="shared" ca="1" si="57"/>
        <v>7.2171180435121052E-4</v>
      </c>
      <c r="AU286" s="70">
        <f t="shared" ca="1" si="58"/>
        <v>7.2171777082109768E-4</v>
      </c>
      <c r="AV286" s="12">
        <f t="shared" ca="1" si="59"/>
        <v>-1.6185227616299439E-3</v>
      </c>
      <c r="AW286" s="12">
        <f t="shared" ca="1" si="60"/>
        <v>-1.6185244196225521E-3</v>
      </c>
    </row>
    <row r="287" spans="1:49" x14ac:dyDescent="0.35">
      <c r="C287" s="35"/>
      <c r="D287" s="17">
        <f ca="1">INDEX('Flow probs &amp; rates'!AE$5:AE$5999,A286)-INDEX('Flow probs &amp; rates'!AK$5:AK$5999,A286)</f>
        <v>-6.4312853111681001E-3</v>
      </c>
      <c r="E287" s="17">
        <f ca="1">-INDEX('Flow probs &amp; rates'!AG$5:AG$5999,A286)-INDEX('Flow probs &amp; rates'!AI$5:AI$5999,A286)-INDEX('Flow probs &amp; rates'!AK$5:AK$5999,A286)</f>
        <v>-0.50715632417266043</v>
      </c>
      <c r="G287" s="12">
        <f t="shared" ca="1" si="61"/>
        <v>-6.4312853111681001E-3</v>
      </c>
      <c r="H287" s="12">
        <f t="shared" ca="1" si="62"/>
        <v>-0.50715632417266043</v>
      </c>
      <c r="J287" s="17">
        <f ca="1">INDEX('Flow probs &amp; rates'!AK$5:AK$5999,A286)</f>
        <v>2.42890632499424E-2</v>
      </c>
      <c r="K287" s="35"/>
      <c r="L287" s="12">
        <f t="shared" ca="1" si="66"/>
        <v>2.42890632499424E-2</v>
      </c>
      <c r="N287" s="17">
        <f ca="1">INDEX('Flow probs &amp; rates'!AA$5:AA$5999,A286)</f>
        <v>1.8990263688416636E-2</v>
      </c>
      <c r="O287" s="35"/>
      <c r="P287" s="12">
        <f t="shared" ca="1" si="63"/>
        <v>1.8990263688416636E-2</v>
      </c>
      <c r="R287" s="17">
        <f ca="1">INDEX('Flow probs &amp; rates'!U$5:U$5999,A286)-INDEX('Flow probs &amp; rates'!AA$5:AA$5999,A286)</f>
        <v>-4.9030194769702964E-3</v>
      </c>
      <c r="S287" s="17">
        <f ca="1">1-INDEX('Flow probs &amp; rates'!W$5:W$5999,A286)-INDEX('Flow probs &amp; rates'!Y$5:Y$5999,A286)-INDEX('Flow probs &amp; rates'!AA$5:AA$5999,A286)</f>
        <v>0.60156190677062249</v>
      </c>
      <c r="T287" s="35"/>
      <c r="U287" s="12">
        <f t="shared" ca="1" si="64"/>
        <v>-4.9030194769702964E-3</v>
      </c>
      <c r="V287" s="12">
        <f t="shared" ca="1" si="65"/>
        <v>0.60156190677062249</v>
      </c>
      <c r="X287" s="35"/>
      <c r="Y287" s="12">
        <f ca="1"/>
        <v>4.9030194769702964E-3</v>
      </c>
      <c r="Z287" s="12">
        <f ca="1"/>
        <v>0.39843809322937751</v>
      </c>
      <c r="AB287" s="35"/>
      <c r="AC287" s="12">
        <f ca="1"/>
        <v>-7.3645561788864278E-3</v>
      </c>
      <c r="AD287" s="12">
        <f ca="1"/>
        <v>0.58501041042652535</v>
      </c>
      <c r="AF287" s="35"/>
      <c r="AG287" s="12">
        <f>INDEX('Flow probs &amp; rates'!F$5:F$5999,A286)</f>
        <v>3.8175808427524674E-2</v>
      </c>
      <c r="AJ287" s="12">
        <f ca="1"/>
        <v>3.8871719599141374E-2</v>
      </c>
      <c r="AK287" s="12">
        <f ca="1"/>
        <v>4.0094681877601353E-2</v>
      </c>
      <c r="AM287" s="12">
        <f t="shared" si="55"/>
        <v>1.1449408881825593E-3</v>
      </c>
      <c r="AO287" s="12">
        <f t="shared" ca="1" si="56"/>
        <v>8.7743325519634013E-4</v>
      </c>
      <c r="AQ287" s="12">
        <f ca="1"/>
        <v>1.1449404776801232E-3</v>
      </c>
      <c r="AS287" s="30">
        <v>566</v>
      </c>
      <c r="AT287" s="70">
        <f t="shared" ca="1" si="57"/>
        <v>-5.4966500619235692E-4</v>
      </c>
      <c r="AU287" s="70">
        <f t="shared" ca="1" si="58"/>
        <v>-5.4968467579701952E-4</v>
      </c>
      <c r="AV287" s="12">
        <f t="shared" ca="1" si="59"/>
        <v>-3.5528388192712645E-4</v>
      </c>
      <c r="AW287" s="12">
        <f t="shared" ca="1" si="60"/>
        <v>-3.5528888109067583E-4</v>
      </c>
    </row>
    <row r="288" spans="1:49" x14ac:dyDescent="0.35">
      <c r="A288" s="12">
        <v>143</v>
      </c>
      <c r="C288" s="35" t="str">
        <f>INDEX('Flow probs &amp; rates'!$A$5:$A$5999,$A288)</f>
        <v>2002,3</v>
      </c>
      <c r="D288" s="17">
        <f ca="1">-INDEX('Flow probs &amp; rates'!AE$5:AE$5999,A288)-INDEX('Flow probs &amp; rates'!AF$5:AF$5999,A288)-INDEX('Flow probs &amp; rates'!AJ$5:AJ$5999,A288)</f>
        <v>-5.07315677376345E-2</v>
      </c>
      <c r="E288" s="17">
        <f ca="1">INDEX('Flow probs &amp; rates'!AG$5:AG$5999,A288)-INDEX('Flow probs &amp; rates'!AJ$5:AJ$5999,A288)</f>
        <v>0.28985988885833025</v>
      </c>
      <c r="G288" s="12">
        <f t="shared" ca="1" si="61"/>
        <v>-5.07315677376345E-2</v>
      </c>
      <c r="H288" s="12">
        <f t="shared" ca="1" si="62"/>
        <v>0.28985988885833025</v>
      </c>
      <c r="J288" s="17">
        <f ca="1">INDEX('Flow probs &amp; rates'!AJ$5:AJ$5999,A288)</f>
        <v>1.8694210400869798E-2</v>
      </c>
      <c r="K288" s="35" t="str">
        <f>INDEX('Flow probs &amp; rates'!$A$5:$A$5999,$A288)</f>
        <v>2002,3</v>
      </c>
      <c r="L288" s="12">
        <f t="shared" ca="1" si="66"/>
        <v>1.8694210400869798E-2</v>
      </c>
      <c r="N288" s="17">
        <f ca="1">INDEX('Flow probs &amp; rates'!Z$5:Z$5999,A288)</f>
        <v>2.0927110679784061E-2</v>
      </c>
      <c r="O288" s="35" t="str">
        <f>INDEX('Flow probs &amp; rates'!$A$5:$A$5999,$A288)</f>
        <v>2002,3</v>
      </c>
      <c r="P288" s="12">
        <f t="shared" ca="1" si="63"/>
        <v>2.0927110679784061E-2</v>
      </c>
      <c r="R288" s="17">
        <f ca="1">1-INDEX('Flow probs &amp; rates'!U$5:U$5999,A288)-INDEX('Flow probs &amp; rates'!V$5:V$5999,A288)-INDEX('Flow probs &amp; rates'!Z$5:Z$5999,A288)</f>
        <v>0.94993054078239247</v>
      </c>
      <c r="S288" s="17">
        <f ca="1">INDEX('Flow probs &amp; rates'!W$5:W$5999,A288)-INDEX('Flow probs &amp; rates'!Z$5:Z$5999,A288)</f>
        <v>0.22029999368631883</v>
      </c>
      <c r="T288" s="35" t="str">
        <f>INDEX('Flow probs &amp; rates'!$A$5:$A$5999,$A288)</f>
        <v>2002,3</v>
      </c>
      <c r="U288" s="12">
        <f t="shared" ca="1" si="64"/>
        <v>0.94993054078239247</v>
      </c>
      <c r="V288" s="12">
        <f t="shared" ca="1" si="65"/>
        <v>0.22029999368631883</v>
      </c>
      <c r="X288" s="35" t="str">
        <f>INDEX('Flow probs &amp; rates'!$A$5:$A$5999,$A288)</f>
        <v>2002,3</v>
      </c>
      <c r="Y288" s="12">
        <f t="array" aca="1" ref="Y288:Z289" ca="1">$A$1:$B$2-U288:V289</f>
        <v>5.0069459217607526E-2</v>
      </c>
      <c r="Z288" s="12">
        <f ca="1"/>
        <v>-0.22029999368631883</v>
      </c>
      <c r="AB288" s="35" t="str">
        <f>INDEX('Flow probs &amp; rates'!$A$5:$A$5999,$A288)</f>
        <v>2002,3</v>
      </c>
      <c r="AC288" s="12">
        <f t="array" aca="1" ref="AC288:AD289" ca="1">MMULT(Y288:Z289,MMULT(U286:V287,MINVERSE(Y286:Z287)))</f>
        <v>0.92384443885625711</v>
      </c>
      <c r="AD288" s="12">
        <f ca="1"/>
        <v>0.19661455054712179</v>
      </c>
      <c r="AF288" s="35" t="str">
        <f>INDEX('Flow probs &amp; rates'!$A$5:$A$5999,$A288)</f>
        <v>2002,3</v>
      </c>
      <c r="AG288" s="12">
        <f>INDEX('Flow probs &amp; rates'!E$5:E$5999,A288)</f>
        <v>0.62677708700913604</v>
      </c>
      <c r="AI288" s="32" t="s">
        <v>602</v>
      </c>
      <c r="AJ288" s="12">
        <f t="array" aca="1" ref="AJ288:AJ289" ca="1">MMULT(U288:V289,AG288:AG289)+P288:P289</f>
        <v>0.62464718708899636</v>
      </c>
      <c r="AK288" s="12">
        <f t="array" aca="1" ref="AK288:AK289" ca="1">MMULT(-1*MINVERSE(G288:H289),L288:L289)</f>
        <v>0.5836429019649324</v>
      </c>
      <c r="AM288" s="12">
        <f t="shared" si="55"/>
        <v>-2.1529455822237864E-3</v>
      </c>
      <c r="AO288" s="12">
        <f t="shared" ca="1" si="56"/>
        <v>-3.1287330279361592E-2</v>
      </c>
      <c r="AQ288" s="12">
        <f t="array" aca="1" ref="AQ288:AQ289" ca="1">MMULT(Y288:Z289,AO288:AO289)+MMULT(AC288:AD289,AM286:AM287)</f>
        <v>-2.1529457481844292E-3</v>
      </c>
      <c r="AS288" s="30">
        <v>568</v>
      </c>
      <c r="AT288" s="70">
        <f t="shared" ca="1" si="57"/>
        <v>1.6410263790933577E-4</v>
      </c>
      <c r="AU288" s="70">
        <f t="shared" ca="1" si="58"/>
        <v>1.6411655737560841E-4</v>
      </c>
      <c r="AV288" s="12">
        <f t="shared" ca="1" si="59"/>
        <v>3.4170115219514519E-5</v>
      </c>
      <c r="AW288" s="12">
        <f t="shared" ca="1" si="60"/>
        <v>3.4177374326441922E-5</v>
      </c>
    </row>
    <row r="289" spans="1:49" x14ac:dyDescent="0.35">
      <c r="C289" s="35"/>
      <c r="D289" s="17">
        <f ca="1">INDEX('Flow probs &amp; rates'!AE$5:AE$5999,A288)-INDEX('Flow probs &amp; rates'!AK$5:AK$5999,A288)</f>
        <v>-5.0833189975050021E-3</v>
      </c>
      <c r="E289" s="17">
        <f ca="1">-INDEX('Flow probs &amp; rates'!AG$5:AG$5999,A288)-INDEX('Flow probs &amp; rates'!AI$5:AI$5999,A288)-INDEX('Flow probs &amp; rates'!AK$5:AK$5999,A288)</f>
        <v>-0.51556801217545678</v>
      </c>
      <c r="G289" s="12">
        <f t="shared" ca="1" si="61"/>
        <v>-5.0833189975050021E-3</v>
      </c>
      <c r="H289" s="12">
        <f t="shared" ca="1" si="62"/>
        <v>-0.51556801217545678</v>
      </c>
      <c r="J289" s="17">
        <f ca="1">INDEX('Flow probs &amp; rates'!AK$5:AK$5999,A288)</f>
        <v>2.2380974361368801E-2</v>
      </c>
      <c r="K289" s="35"/>
      <c r="L289" s="12">
        <f t="shared" ca="1" si="66"/>
        <v>2.2380974361368801E-2</v>
      </c>
      <c r="N289" s="17">
        <f ca="1">INDEX('Flow probs &amp; rates'!AA$5:AA$5999,A288)</f>
        <v>1.7443549600959243E-2</v>
      </c>
      <c r="O289" s="35"/>
      <c r="P289" s="12">
        <f t="shared" ca="1" si="63"/>
        <v>1.7443549600959243E-2</v>
      </c>
      <c r="R289" s="17">
        <f ca="1">INDEX('Flow probs &amp; rates'!U$5:U$5999,A288)-INDEX('Flow probs &amp; rates'!AA$5:AA$5999,A288)</f>
        <v>-3.8634444335016796E-3</v>
      </c>
      <c r="S289" s="17">
        <f ca="1">1-INDEX('Flow probs &amp; rates'!W$5:W$5999,A288)-INDEX('Flow probs &amp; rates'!Y$5:Y$5999,A288)-INDEX('Flow probs &amp; rates'!AA$5:AA$5999,A288)</f>
        <v>0.59664452563839721</v>
      </c>
      <c r="T289" s="35"/>
      <c r="U289" s="12">
        <f t="shared" ca="1" si="64"/>
        <v>-3.8634444335016796E-3</v>
      </c>
      <c r="V289" s="12">
        <f t="shared" ca="1" si="65"/>
        <v>0.59664452563839721</v>
      </c>
      <c r="X289" s="35"/>
      <c r="Y289" s="12">
        <f ca="1"/>
        <v>3.8634444335016796E-3</v>
      </c>
      <c r="Z289" s="12">
        <f ca="1"/>
        <v>0.40335547436160279</v>
      </c>
      <c r="AB289" s="35"/>
      <c r="AC289" s="12">
        <f ca="1"/>
        <v>-2.4162452248307459E-2</v>
      </c>
      <c r="AD289" s="12">
        <f ca="1"/>
        <v>0.59795571576346129</v>
      </c>
      <c r="AF289" s="35"/>
      <c r="AG289" s="12">
        <f>INDEX('Flow probs &amp; rates'!F$5:F$5999,A288)</f>
        <v>3.7791100477584917E-2</v>
      </c>
      <c r="AJ289" s="12">
        <f ca="1"/>
        <v>3.7569884370909058E-2</v>
      </c>
      <c r="AK289" s="12">
        <f ca="1"/>
        <v>3.7655810390821033E-2</v>
      </c>
      <c r="AM289" s="12">
        <f t="shared" si="55"/>
        <v>-3.8470794993975682E-4</v>
      </c>
      <c r="AO289" s="12">
        <f t="shared" ca="1" si="56"/>
        <v>-2.4388714867803196E-3</v>
      </c>
      <c r="AQ289" s="12">
        <f ca="1"/>
        <v>-3.8470819779122339E-4</v>
      </c>
      <c r="AS289" s="30">
        <v>570</v>
      </c>
      <c r="AT289" s="70">
        <f t="shared" ca="1" si="57"/>
        <v>-4.2007484670998352E-3</v>
      </c>
      <c r="AU289" s="70">
        <f t="shared" ca="1" si="58"/>
        <v>-4.2005401022853096E-3</v>
      </c>
      <c r="AV289" s="12">
        <f t="shared" ca="1" si="59"/>
        <v>-6.2415202296859512E-4</v>
      </c>
      <c r="AW289" s="12">
        <f t="shared" ca="1" si="60"/>
        <v>-6.2406358119198745E-4</v>
      </c>
    </row>
    <row r="290" spans="1:49" x14ac:dyDescent="0.35">
      <c r="A290" s="12">
        <v>144</v>
      </c>
      <c r="C290" s="35" t="str">
        <f>INDEX('Flow probs &amp; rates'!$A$5:$A$5999,$A290)</f>
        <v>2002,4</v>
      </c>
      <c r="D290" s="17">
        <f ca="1">-INDEX('Flow probs &amp; rates'!AE$5:AE$5999,A290)-INDEX('Flow probs &amp; rates'!AF$5:AF$5999,A290)-INDEX('Flow probs &amp; rates'!AJ$5:AJ$5999,A290)</f>
        <v>-5.0288695719312999E-2</v>
      </c>
      <c r="E290" s="17">
        <f ca="1">INDEX('Flow probs &amp; rates'!AG$5:AG$5999,A290)-INDEX('Flow probs &amp; rates'!AJ$5:AJ$5999,A290)</f>
        <v>0.30743520551735054</v>
      </c>
      <c r="G290" s="12">
        <f t="shared" ca="1" si="61"/>
        <v>-5.0288695719312999E-2</v>
      </c>
      <c r="H290" s="12">
        <f t="shared" ca="1" si="62"/>
        <v>0.30743520551735054</v>
      </c>
      <c r="J290" s="17">
        <f ca="1">INDEX('Flow probs &amp; rates'!AJ$5:AJ$5999,A290)</f>
        <v>2.2901764952395501E-2</v>
      </c>
      <c r="K290" s="35" t="str">
        <f>INDEX('Flow probs &amp; rates'!$A$5:$A$5999,$A290)</f>
        <v>2002,4</v>
      </c>
      <c r="L290" s="12">
        <f t="shared" ca="1" si="66"/>
        <v>2.2901764952395501E-2</v>
      </c>
      <c r="N290" s="17">
        <f ca="1">INDEX('Flow probs &amp; rates'!Z$5:Z$5999,A290)</f>
        <v>2.5765430250548477E-2</v>
      </c>
      <c r="O290" s="35" t="str">
        <f>INDEX('Flow probs &amp; rates'!$A$5:$A$5999,$A290)</f>
        <v>2002,4</v>
      </c>
      <c r="P290" s="12">
        <f t="shared" ca="1" si="63"/>
        <v>2.5765430250548477E-2</v>
      </c>
      <c r="R290" s="17">
        <f ca="1">1-INDEX('Flow probs &amp; rates'!U$5:U$5999,A290)-INDEX('Flow probs &amp; rates'!V$5:V$5999,A290)-INDEX('Flow probs &amp; rates'!Z$5:Z$5999,A290)</f>
        <v>0.94949435716774366</v>
      </c>
      <c r="S290" s="17">
        <f ca="1">INDEX('Flow probs &amp; rates'!W$5:W$5999,A290)-INDEX('Flow probs &amp; rates'!Z$5:Z$5999,A290)</f>
        <v>0.23385837804681384</v>
      </c>
      <c r="T290" s="35" t="str">
        <f>INDEX('Flow probs &amp; rates'!$A$5:$A$5999,$A290)</f>
        <v>2002,4</v>
      </c>
      <c r="U290" s="12">
        <f t="shared" ca="1" si="64"/>
        <v>0.94949435716774366</v>
      </c>
      <c r="V290" s="12">
        <f t="shared" ca="1" si="65"/>
        <v>0.23385837804681384</v>
      </c>
      <c r="X290" s="35" t="str">
        <f>INDEX('Flow probs &amp; rates'!$A$5:$A$5999,$A290)</f>
        <v>2002,4</v>
      </c>
      <c r="Y290" s="12">
        <f t="array" aca="1" ref="Y290:Z291" ca="1">$A$1:$B$2-U290:V291</f>
        <v>5.0505642832256337E-2</v>
      </c>
      <c r="Z290" s="12">
        <f ca="1"/>
        <v>-0.23385837804681384</v>
      </c>
      <c r="AB290" s="35" t="str">
        <f>INDEX('Flow probs &amp; rates'!$A$5:$A$5999,$A290)</f>
        <v>2002,4</v>
      </c>
      <c r="AC290" s="12">
        <f t="array" aca="1" ref="AC290:AD291" ca="1">MMULT(Y290:Z291,MMULT(U288:V289,MINVERSE(Y288:Z289)))</f>
        <v>0.96034246471061702</v>
      </c>
      <c r="AD290" s="12">
        <f ca="1"/>
        <v>0.20616928728892059</v>
      </c>
      <c r="AF290" s="35" t="str">
        <f>INDEX('Flow probs &amp; rates'!$A$5:$A$5999,$A290)</f>
        <v>2002,4</v>
      </c>
      <c r="AG290" s="12">
        <f>INDEX('Flow probs &amp; rates'!E$5:E$5999,A290)</f>
        <v>0.62972450303005123</v>
      </c>
      <c r="AI290" s="32" t="s">
        <v>603</v>
      </c>
      <c r="AJ290" s="12">
        <f t="array" aca="1" ref="AJ290:AJ291" ca="1">MMULT(U290:V291,AG290:AG291)+P290:P291</f>
        <v>0.63255227285361026</v>
      </c>
      <c r="AK290" s="12">
        <f t="array" aca="1" ref="AK290:AK291" ca="1">MMULT(-1*MINVERSE(G290:H291),L290:L291)</f>
        <v>0.68106964791694802</v>
      </c>
      <c r="AM290" s="12">
        <f t="shared" si="55"/>
        <v>2.9474160209151945E-3</v>
      </c>
      <c r="AO290" s="12">
        <f t="shared" ca="1" si="56"/>
        <v>9.7426745952015614E-2</v>
      </c>
      <c r="AQ290" s="12">
        <f t="array" aca="1" ref="AQ290:AQ291" ca="1">MMULT(Y290:Z291,AO290:AO291)+MMULT(AC290:AD291,AM288:AM289)</f>
        <v>2.9474453154464415E-3</v>
      </c>
      <c r="AS290" s="30">
        <v>572</v>
      </c>
      <c r="AT290" s="70">
        <f t="shared" ca="1" si="57"/>
        <v>3.6915975111108112E-3</v>
      </c>
      <c r="AU290" s="70">
        <f t="shared" ca="1" si="58"/>
        <v>3.6914741049255519E-3</v>
      </c>
      <c r="AV290" s="12">
        <f t="shared" ca="1" si="59"/>
        <v>-1.5021462929384749E-3</v>
      </c>
      <c r="AW290" s="12">
        <f t="shared" ca="1" si="60"/>
        <v>-1.5022393472891107E-3</v>
      </c>
    </row>
    <row r="291" spans="1:49" x14ac:dyDescent="0.35">
      <c r="C291" s="35"/>
      <c r="D291" s="17">
        <f ca="1">INDEX('Flow probs &amp; rates'!AE$5:AE$5999,A290)-INDEX('Flow probs &amp; rates'!AK$5:AK$5999,A290)</f>
        <v>-1.15906965070836E-2</v>
      </c>
      <c r="E291" s="17">
        <f ca="1">-INDEX('Flow probs &amp; rates'!AG$5:AG$5999,A290)-INDEX('Flow probs &amp; rates'!AI$5:AI$5999,A290)-INDEX('Flow probs &amp; rates'!AK$5:AK$5999,A290)</f>
        <v>-0.51347920741350672</v>
      </c>
      <c r="G291" s="12">
        <f t="shared" ca="1" si="61"/>
        <v>-1.15906965070836E-2</v>
      </c>
      <c r="H291" s="12">
        <f t="shared" ca="1" si="62"/>
        <v>-0.51347920741350672</v>
      </c>
      <c r="J291" s="17">
        <f ca="1">INDEX('Flow probs &amp; rates'!AK$5:AK$5999,A290)</f>
        <v>2.68481021712587E-2</v>
      </c>
      <c r="K291" s="35"/>
      <c r="L291" s="12">
        <f t="shared" ca="1" si="66"/>
        <v>2.68481021712587E-2</v>
      </c>
      <c r="N291" s="17">
        <f ca="1">INDEX('Flow probs &amp; rates'!AA$5:AA$5999,A290)</f>
        <v>2.0875013116631397E-2</v>
      </c>
      <c r="O291" s="35"/>
      <c r="P291" s="12">
        <f t="shared" ca="1" si="63"/>
        <v>2.0875013116631397E-2</v>
      </c>
      <c r="R291" s="17">
        <f ca="1">INDEX('Flow probs &amp; rates'!U$5:U$5999,A290)-INDEX('Flow probs &amp; rates'!AA$5:AA$5999,A290)</f>
        <v>-8.8169347239475272E-3</v>
      </c>
      <c r="S291" s="17">
        <f ca="1">1-INDEX('Flow probs &amp; rates'!W$5:W$5999,A290)-INDEX('Flow probs &amp; rates'!Y$5:Y$5999,A290)-INDEX('Flow probs &amp; rates'!AA$5:AA$5999,A290)</f>
        <v>0.5971582074089985</v>
      </c>
      <c r="T291" s="35"/>
      <c r="U291" s="12">
        <f t="shared" ca="1" si="64"/>
        <v>-8.8169347239475272E-3</v>
      </c>
      <c r="V291" s="12">
        <f t="shared" ca="1" si="65"/>
        <v>0.5971582074089985</v>
      </c>
      <c r="X291" s="35"/>
      <c r="Y291" s="12">
        <f ca="1"/>
        <v>8.8169347239475272E-3</v>
      </c>
      <c r="Z291" s="12">
        <f ca="1"/>
        <v>0.4028417925910015</v>
      </c>
      <c r="AB291" s="35"/>
      <c r="AC291" s="12">
        <f ca="1"/>
        <v>8.6208998649716095E-2</v>
      </c>
      <c r="AD291" s="12">
        <f ca="1"/>
        <v>0.64778484334092257</v>
      </c>
      <c r="AF291" s="35"/>
      <c r="AG291" s="12">
        <f>INDEX('Flow probs &amp; rates'!F$5:F$5999,A290)</f>
        <v>3.7916026271213821E-2</v>
      </c>
      <c r="AJ291" s="12">
        <f ca="1"/>
        <v>3.7964639559535676E-2</v>
      </c>
      <c r="AK291" s="12">
        <f ca="1"/>
        <v>3.6912946636227323E-2</v>
      </c>
      <c r="AM291" s="12">
        <f t="shared" si="55"/>
        <v>1.249257936289036E-4</v>
      </c>
      <c r="AO291" s="12">
        <f t="shared" ca="1" si="56"/>
        <v>-7.4286375459371029E-4</v>
      </c>
      <c r="AQ291" s="12">
        <f ca="1"/>
        <v>1.2493743099955309E-4</v>
      </c>
      <c r="AS291" s="30">
        <v>574</v>
      </c>
      <c r="AT291" s="70">
        <f t="shared" ca="1" si="57"/>
        <v>9.5121508019602174E-5</v>
      </c>
      <c r="AU291" s="70">
        <f t="shared" ca="1" si="58"/>
        <v>9.5028983596587898E-5</v>
      </c>
      <c r="AV291" s="12">
        <f t="shared" ca="1" si="59"/>
        <v>-1.6408832508599119E-3</v>
      </c>
      <c r="AW291" s="12">
        <f t="shared" ca="1" si="60"/>
        <v>-1.6409063361045443E-3</v>
      </c>
    </row>
    <row r="292" spans="1:49" x14ac:dyDescent="0.35">
      <c r="A292" s="12">
        <v>145</v>
      </c>
      <c r="C292" s="35" t="str">
        <f>INDEX('Flow probs &amp; rates'!$A$5:$A$5999,$A292)</f>
        <v>2002,5</v>
      </c>
      <c r="D292" s="17">
        <f ca="1">-INDEX('Flow probs &amp; rates'!AE$5:AE$5999,A292)-INDEX('Flow probs &amp; rates'!AF$5:AF$5999,A292)-INDEX('Flow probs &amp; rates'!AJ$5:AJ$5999,A292)</f>
        <v>-5.1657503769282201E-2</v>
      </c>
      <c r="E292" s="17">
        <f ca="1">INDEX('Flow probs &amp; rates'!AG$5:AG$5999,A292)-INDEX('Flow probs &amp; rates'!AJ$5:AJ$5999,A292)</f>
        <v>0.26759386061925422</v>
      </c>
      <c r="G292" s="12">
        <f t="shared" ca="1" si="61"/>
        <v>-5.1657503769282201E-2</v>
      </c>
      <c r="H292" s="12">
        <f t="shared" ca="1" si="62"/>
        <v>0.26759386061925422</v>
      </c>
      <c r="J292" s="17">
        <f ca="1">INDEX('Flow probs &amp; rates'!AJ$5:AJ$5999,A292)</f>
        <v>2.06136140464518E-2</v>
      </c>
      <c r="K292" s="35" t="str">
        <f>INDEX('Flow probs &amp; rates'!$A$5:$A$5999,$A292)</f>
        <v>2002,5</v>
      </c>
      <c r="L292" s="12">
        <f t="shared" ca="1" si="66"/>
        <v>2.06136140464518E-2</v>
      </c>
      <c r="N292" s="17">
        <f ca="1">INDEX('Flow probs &amp; rates'!Z$5:Z$5999,A292)</f>
        <v>2.2782481726052562E-2</v>
      </c>
      <c r="O292" s="35" t="str">
        <f>INDEX('Flow probs &amp; rates'!$A$5:$A$5999,$A292)</f>
        <v>2002,5</v>
      </c>
      <c r="P292" s="12">
        <f t="shared" ca="1" si="63"/>
        <v>2.2782481726052562E-2</v>
      </c>
      <c r="R292" s="17">
        <f ca="1">1-INDEX('Flow probs &amp; rates'!U$5:U$5999,A292)-INDEX('Flow probs &amp; rates'!V$5:V$5999,A292)-INDEX('Flow probs &amp; rates'!Z$5:Z$5999,A292)</f>
        <v>0.94875598901063185</v>
      </c>
      <c r="S292" s="17">
        <f ca="1">INDEX('Flow probs &amp; rates'!W$5:W$5999,A292)-INDEX('Flow probs &amp; rates'!Z$5:Z$5999,A292)</f>
        <v>0.20613426332085225</v>
      </c>
      <c r="T292" s="35" t="str">
        <f>INDEX('Flow probs &amp; rates'!$A$5:$A$5999,$A292)</f>
        <v>2002,5</v>
      </c>
      <c r="U292" s="12">
        <f t="shared" ca="1" si="64"/>
        <v>0.94875598901063185</v>
      </c>
      <c r="V292" s="12">
        <f t="shared" ca="1" si="65"/>
        <v>0.20613426332085225</v>
      </c>
      <c r="X292" s="35" t="str">
        <f>INDEX('Flow probs &amp; rates'!$A$5:$A$5999,$A292)</f>
        <v>2002,5</v>
      </c>
      <c r="Y292" s="12">
        <f t="array" aca="1" ref="Y292:Z293" ca="1">$A$1:$B$2-U292:V293</f>
        <v>5.1244010989368149E-2</v>
      </c>
      <c r="Z292" s="12">
        <f ca="1"/>
        <v>-0.20613426332085225</v>
      </c>
      <c r="AB292" s="35" t="str">
        <f>INDEX('Flow probs &amp; rates'!$A$5:$A$5999,$A292)</f>
        <v>2002,5</v>
      </c>
      <c r="AC292" s="12">
        <f t="array" aca="1" ref="AC292:AD293" ca="1">MMULT(Y292:Z293,MMULT(U290:V291,MINVERSE(Y290:Z291)))</f>
        <v>0.95112141908649939</v>
      </c>
      <c r="AD292" s="12">
        <f ca="1"/>
        <v>0.27632879349860023</v>
      </c>
      <c r="AF292" s="35" t="str">
        <f>INDEX('Flow probs &amp; rates'!$A$5:$A$5999,$A292)</f>
        <v>2002,5</v>
      </c>
      <c r="AG292" s="12">
        <f>INDEX('Flow probs &amp; rates'!E$5:E$5999,A292)</f>
        <v>0.62805316754602813</v>
      </c>
      <c r="AI292" s="32" t="s">
        <v>604</v>
      </c>
      <c r="AJ292" s="12">
        <f t="array" aca="1" ref="AJ292:AJ293" ca="1">MMULT(U292:V293,AG292:AG293)+P292:P293</f>
        <v>0.62654628664671252</v>
      </c>
      <c r="AK292" s="12">
        <f t="array" aca="1" ref="AK292:AK293" ca="1">MMULT(-1*MINVERSE(G292:H293),L292:L293)</f>
        <v>0.60285759375187009</v>
      </c>
      <c r="AM292" s="12">
        <f t="shared" si="55"/>
        <v>-1.6713354840230954E-3</v>
      </c>
      <c r="AO292" s="12">
        <f t="shared" ca="1" si="56"/>
        <v>-7.8212054165077927E-2</v>
      </c>
      <c r="AQ292" s="12">
        <f t="array" aca="1" ref="AQ292:AQ293" ca="1">MMULT(Y292:Z293,AO292:AO293)+MMULT(AC292:AD293,AM290:AM291)</f>
        <v>-1.6713762225092628E-3</v>
      </c>
      <c r="AS292" s="30">
        <v>576</v>
      </c>
      <c r="AT292" s="70">
        <f t="shared" ca="1" si="57"/>
        <v>1.2534329676052725E-3</v>
      </c>
      <c r="AU292" s="70">
        <f t="shared" ca="1" si="58"/>
        <v>1.2534610059598834E-3</v>
      </c>
      <c r="AV292" s="12">
        <f t="shared" ca="1" si="59"/>
        <v>-8.6702368026689985E-4</v>
      </c>
      <c r="AW292" s="12">
        <f t="shared" ca="1" si="60"/>
        <v>-8.67011847608495E-4</v>
      </c>
    </row>
    <row r="293" spans="1:49" x14ac:dyDescent="0.35">
      <c r="C293" s="35"/>
      <c r="D293" s="17">
        <f ca="1">INDEX('Flow probs &amp; rates'!AE$5:AE$5999,A292)-INDEX('Flow probs &amp; rates'!AK$5:AK$5999,A292)</f>
        <v>-8.1230109289945999E-3</v>
      </c>
      <c r="E293" s="17">
        <f ca="1">-INDEX('Flow probs &amp; rates'!AG$5:AG$5999,A292)-INDEX('Flow probs &amp; rates'!AI$5:AI$5999,A292)-INDEX('Flow probs &amp; rates'!AK$5:AK$5999,A292)</f>
        <v>-0.48514665666246404</v>
      </c>
      <c r="G293" s="12">
        <f t="shared" ca="1" si="61"/>
        <v>-8.1230109289945999E-3</v>
      </c>
      <c r="H293" s="12">
        <f t="shared" ca="1" si="62"/>
        <v>-0.48514665666246404</v>
      </c>
      <c r="J293" s="17">
        <f ca="1">INDEX('Flow probs &amp; rates'!AK$5:AK$5999,A292)</f>
        <v>2.3985157412356E-2</v>
      </c>
      <c r="K293" s="35"/>
      <c r="L293" s="12">
        <f t="shared" ca="1" si="66"/>
        <v>2.3985157412356E-2</v>
      </c>
      <c r="N293" s="17">
        <f ca="1">INDEX('Flow probs &amp; rates'!AA$5:AA$5999,A292)</f>
        <v>1.8926946339203596E-2</v>
      </c>
      <c r="O293" s="35"/>
      <c r="P293" s="12">
        <f t="shared" ca="1" si="63"/>
        <v>1.8926946339203596E-2</v>
      </c>
      <c r="R293" s="17">
        <f ca="1">INDEX('Flow probs &amp; rates'!U$5:U$5999,A292)-INDEX('Flow probs &amp; rates'!AA$5:AA$5999,A292)</f>
        <v>-6.2574965092249048E-3</v>
      </c>
      <c r="S293" s="17">
        <f ca="1">1-INDEX('Flow probs &amp; rates'!W$5:W$5999,A292)-INDEX('Flow probs &amp; rates'!Y$5:Y$5999,A292)-INDEX('Flow probs &amp; rates'!AA$5:AA$5999,A292)</f>
        <v>0.61482961664690317</v>
      </c>
      <c r="T293" s="35"/>
      <c r="U293" s="12">
        <f t="shared" ca="1" si="64"/>
        <v>-6.2574965092249048E-3</v>
      </c>
      <c r="V293" s="12">
        <f t="shared" ca="1" si="65"/>
        <v>0.61482961664690317</v>
      </c>
      <c r="X293" s="35"/>
      <c r="Y293" s="12">
        <f ca="1"/>
        <v>6.2574965092249048E-3</v>
      </c>
      <c r="Z293" s="12">
        <f ca="1"/>
        <v>0.38517038335309683</v>
      </c>
      <c r="AB293" s="35"/>
      <c r="AC293" s="12">
        <f ca="1"/>
        <v>-4.5317333291284984E-2</v>
      </c>
      <c r="AD293" s="12">
        <f ca="1"/>
        <v>0.54828766442759591</v>
      </c>
      <c r="AF293" s="35"/>
      <c r="AG293" s="12">
        <f>INDEX('Flow probs &amp; rates'!F$5:F$5999,A292)</f>
        <v>3.8298343356823965E-2</v>
      </c>
      <c r="AJ293" s="12">
        <f ca="1"/>
        <v>3.854386159996423E-2</v>
      </c>
      <c r="AK293" s="12">
        <f ca="1"/>
        <v>3.9345089423057804E-2</v>
      </c>
      <c r="AM293" s="12">
        <f t="shared" si="55"/>
        <v>3.8231708561014405E-4</v>
      </c>
      <c r="AO293" s="12">
        <f t="shared" ca="1" si="56"/>
        <v>2.432142786830481E-3</v>
      </c>
      <c r="AQ293" s="12">
        <f ca="1"/>
        <v>3.8230395110334985E-4</v>
      </c>
      <c r="AS293" s="30">
        <v>578</v>
      </c>
      <c r="AT293" s="70">
        <f t="shared" ca="1" si="57"/>
        <v>-3.2664397737747208E-5</v>
      </c>
      <c r="AU293" s="70">
        <f t="shared" ca="1" si="58"/>
        <v>-3.2686889037680149E-5</v>
      </c>
      <c r="AV293" s="12">
        <f t="shared" ca="1" si="59"/>
        <v>7.1189895368231615E-4</v>
      </c>
      <c r="AW293" s="12">
        <f t="shared" ca="1" si="60"/>
        <v>7.118923130933234E-4</v>
      </c>
    </row>
    <row r="294" spans="1:49" x14ac:dyDescent="0.35">
      <c r="A294" s="12">
        <v>146</v>
      </c>
      <c r="C294" s="35" t="str">
        <f>INDEX('Flow probs &amp; rates'!$A$5:$A$5999,$A294)</f>
        <v>2002,6</v>
      </c>
      <c r="D294" s="17">
        <f ca="1">-INDEX('Flow probs &amp; rates'!AE$5:AE$5999,A294)-INDEX('Flow probs &amp; rates'!AF$5:AF$5999,A294)-INDEX('Flow probs &amp; rates'!AJ$5:AJ$5999,A294)</f>
        <v>-5.5051577620617999E-2</v>
      </c>
      <c r="E294" s="17">
        <f ca="1">INDEX('Flow probs &amp; rates'!AG$5:AG$5999,A294)-INDEX('Flow probs &amp; rates'!AJ$5:AJ$5999,A294)</f>
        <v>0.24421989205653788</v>
      </c>
      <c r="G294" s="12">
        <f t="shared" ca="1" si="61"/>
        <v>-5.5051577620617999E-2</v>
      </c>
      <c r="H294" s="12">
        <f t="shared" ca="1" si="62"/>
        <v>0.24421989205653788</v>
      </c>
      <c r="J294" s="17">
        <f ca="1">INDEX('Flow probs &amp; rates'!AJ$5:AJ$5999,A294)</f>
        <v>2.4263419601946098E-2</v>
      </c>
      <c r="K294" s="35" t="str">
        <f>INDEX('Flow probs &amp; rates'!$A$5:$A$5999,$A294)</f>
        <v>2002,6</v>
      </c>
      <c r="L294" s="12">
        <f t="shared" ca="1" si="66"/>
        <v>2.4263419601946098E-2</v>
      </c>
      <c r="N294" s="17">
        <f ca="1">INDEX('Flow probs &amp; rates'!Z$5:Z$5999,A294)</f>
        <v>2.6061001971230138E-2</v>
      </c>
      <c r="O294" s="35" t="str">
        <f>INDEX('Flow probs &amp; rates'!$A$5:$A$5999,$A294)</f>
        <v>2002,6</v>
      </c>
      <c r="P294" s="12">
        <f t="shared" ca="1" si="63"/>
        <v>2.6061001971230138E-2</v>
      </c>
      <c r="R294" s="17">
        <f ca="1">1-INDEX('Flow probs &amp; rates'!U$5:U$5999,A294)-INDEX('Flow probs &amp; rates'!V$5:V$5999,A294)-INDEX('Flow probs &amp; rates'!Z$5:Z$5999,A294)</f>
        <v>0.94569306135240461</v>
      </c>
      <c r="S294" s="17">
        <f ca="1">INDEX('Flow probs &amp; rates'!W$5:W$5999,A294)-INDEX('Flow probs &amp; rates'!Z$5:Z$5999,A294)</f>
        <v>0.19021414450234664</v>
      </c>
      <c r="T294" s="35" t="str">
        <f>INDEX('Flow probs &amp; rates'!$A$5:$A$5999,$A294)</f>
        <v>2002,6</v>
      </c>
      <c r="U294" s="12">
        <f t="shared" ca="1" si="64"/>
        <v>0.94569306135240461</v>
      </c>
      <c r="V294" s="12">
        <f t="shared" ca="1" si="65"/>
        <v>0.19021414450234664</v>
      </c>
      <c r="X294" s="35" t="str">
        <f>INDEX('Flow probs &amp; rates'!$A$5:$A$5999,$A294)</f>
        <v>2002,6</v>
      </c>
      <c r="Y294" s="12">
        <f t="array" aca="1" ref="Y294:Z295" ca="1">$A$1:$B$2-U294:V295</f>
        <v>5.4306938647595393E-2</v>
      </c>
      <c r="Z294" s="12">
        <f ca="1"/>
        <v>-0.19021414450234664</v>
      </c>
      <c r="AB294" s="35" t="str">
        <f>INDEX('Flow probs &amp; rates'!$A$5:$A$5999,$A294)</f>
        <v>2002,6</v>
      </c>
      <c r="AC294" s="12">
        <f t="array" aca="1" ref="AC294:AD295" ca="1">MMULT(Y294:Z295,MMULT(U292:V293,MINVERSE(Y292:Z293)))</f>
        <v>0.99706035946645377</v>
      </c>
      <c r="AD294" s="12">
        <f ca="1"/>
        <v>0.2590373981057435</v>
      </c>
      <c r="AF294" s="35" t="str">
        <f>INDEX('Flow probs &amp; rates'!$A$5:$A$5999,$A294)</f>
        <v>2002,6</v>
      </c>
      <c r="AG294" s="12">
        <f>INDEX('Flow probs &amp; rates'!E$5:E$5999,A294)</f>
        <v>0.62729141129738353</v>
      </c>
      <c r="AI294" s="32" t="s">
        <v>605</v>
      </c>
      <c r="AJ294" s="12">
        <f t="array" aca="1" ref="AJ294:AJ295" ca="1">MMULT(U294:V295,AG294:AG295)+P294:P295</f>
        <v>0.62682349286195715</v>
      </c>
      <c r="AK294" s="12">
        <f t="array" aca="1" ref="AK294:AK295" ca="1">MMULT(-1*MINVERSE(G294:H295),L294:L295)</f>
        <v>0.62673440467394748</v>
      </c>
      <c r="AM294" s="12">
        <f t="shared" si="55"/>
        <v>-7.6175624864460723E-4</v>
      </c>
      <c r="AO294" s="12">
        <f t="shared" ca="1" si="56"/>
        <v>2.3876810922077385E-2</v>
      </c>
      <c r="AQ294" s="12">
        <f t="array" aca="1" ref="AQ294:AQ295" ca="1">MMULT(Y294:Z295,AO294:AO295)+MMULT(AC294:AD295,AM292:AM293)</f>
        <v>-7.6174221920650715E-4</v>
      </c>
      <c r="AS294" s="30">
        <v>580</v>
      </c>
      <c r="AT294" s="70">
        <f t="shared" ca="1" si="57"/>
        <v>1.9652941579118011E-3</v>
      </c>
      <c r="AU294" s="70">
        <f t="shared" ca="1" si="58"/>
        <v>1.9653114960008068E-3</v>
      </c>
      <c r="AV294" s="12">
        <f t="shared" ca="1" si="59"/>
        <v>1.3256524864520974E-4</v>
      </c>
      <c r="AW294" s="12">
        <f t="shared" ca="1" si="60"/>
        <v>1.3257250710169046E-4</v>
      </c>
    </row>
    <row r="295" spans="1:49" x14ac:dyDescent="0.35">
      <c r="C295" s="35"/>
      <c r="D295" s="17">
        <f ca="1">INDEX('Flow probs &amp; rates'!AE$5:AE$5999,A294)-INDEX('Flow probs &amp; rates'!AK$5:AK$5999,A294)</f>
        <v>-7.3262111851917014E-3</v>
      </c>
      <c r="E295" s="17">
        <f ca="1">-INDEX('Flow probs &amp; rates'!AG$5:AG$5999,A294)-INDEX('Flow probs &amp; rates'!AI$5:AI$5999,A294)-INDEX('Flow probs &amp; rates'!AK$5:AK$5999,A294)</f>
        <v>-0.45767776396994764</v>
      </c>
      <c r="G295" s="12">
        <f t="shared" ca="1" si="61"/>
        <v>-7.3262111851917014E-3</v>
      </c>
      <c r="H295" s="12">
        <f t="shared" ca="1" si="62"/>
        <v>-0.45767776396994764</v>
      </c>
      <c r="J295" s="17">
        <f ca="1">INDEX('Flow probs &amp; rates'!AK$5:AK$5999,A294)</f>
        <v>2.3780439402250601E-2</v>
      </c>
      <c r="K295" s="35"/>
      <c r="L295" s="12">
        <f t="shared" ca="1" si="66"/>
        <v>2.3780439402250601E-2</v>
      </c>
      <c r="N295" s="17">
        <f ca="1">INDEX('Flow probs &amp; rates'!AA$5:AA$5999,A294)</f>
        <v>1.9000903902534852E-2</v>
      </c>
      <c r="O295" s="35"/>
      <c r="P295" s="12">
        <f t="shared" ca="1" si="63"/>
        <v>1.9000903902534852E-2</v>
      </c>
      <c r="R295" s="17">
        <f ca="1">INDEX('Flow probs &amp; rates'!U$5:U$5999,A294)-INDEX('Flow probs &amp; rates'!AA$5:AA$5999,A294)</f>
        <v>-5.7060461910146288E-3</v>
      </c>
      <c r="S295" s="17">
        <f ca="1">1-INDEX('Flow probs &amp; rates'!W$5:W$5999,A294)-INDEX('Flow probs &amp; rates'!Y$5:Y$5999,A294)-INDEX('Flow probs &amp; rates'!AA$5:AA$5999,A294)</f>
        <v>0.63210120415231952</v>
      </c>
      <c r="T295" s="35"/>
      <c r="U295" s="12">
        <f t="shared" ca="1" si="64"/>
        <v>-5.7060461910146288E-3</v>
      </c>
      <c r="V295" s="12">
        <f t="shared" ca="1" si="65"/>
        <v>0.63210120415231952</v>
      </c>
      <c r="X295" s="35"/>
      <c r="Y295" s="12">
        <f ca="1"/>
        <v>5.7060461910146288E-3</v>
      </c>
      <c r="Z295" s="12">
        <f ca="1"/>
        <v>0.36789879584768048</v>
      </c>
      <c r="AB295" s="35"/>
      <c r="AC295" s="12">
        <f ca="1"/>
        <v>-1.0667412749036292E-2</v>
      </c>
      <c r="AD295" s="12">
        <f ca="1"/>
        <v>0.58460457425399226</v>
      </c>
      <c r="AF295" s="35"/>
      <c r="AG295" s="12">
        <f>INDEX('Flow probs &amp; rates'!F$5:F$5999,A294)</f>
        <v>3.9625632470991587E-2</v>
      </c>
      <c r="AJ295" s="12">
        <f ca="1"/>
        <v>4.0468960134656257E-2</v>
      </c>
      <c r="AK295" s="12">
        <f ca="1"/>
        <v>4.1926552494352468E-2</v>
      </c>
      <c r="AM295" s="12">
        <f t="shared" si="55"/>
        <v>1.3272891141676221E-3</v>
      </c>
      <c r="AO295" s="12">
        <f t="shared" ca="1" si="56"/>
        <v>2.5814630712946637E-3</v>
      </c>
      <c r="AQ295" s="12">
        <f ca="1"/>
        <v>1.3272924839833882E-3</v>
      </c>
      <c r="AS295" s="30">
        <v>582</v>
      </c>
      <c r="AT295" s="70">
        <f t="shared" ca="1" si="57"/>
        <v>-8.1518804948055301E-4</v>
      </c>
      <c r="AU295" s="70">
        <f t="shared" ca="1" si="58"/>
        <v>-8.1522103709980292E-4</v>
      </c>
      <c r="AV295" s="12">
        <f t="shared" ca="1" si="59"/>
        <v>-2.9244544349093168E-3</v>
      </c>
      <c r="AW295" s="12">
        <f t="shared" ca="1" si="60"/>
        <v>-2.9244696944886687E-3</v>
      </c>
    </row>
    <row r="296" spans="1:49" x14ac:dyDescent="0.35">
      <c r="A296" s="12">
        <v>147</v>
      </c>
      <c r="C296" s="35" t="str">
        <f>INDEX('Flow probs &amp; rates'!$A$5:$A$5999,$A296)</f>
        <v>2002,7</v>
      </c>
      <c r="D296" s="17">
        <f ca="1">-INDEX('Flow probs &amp; rates'!AE$5:AE$5999,A296)-INDEX('Flow probs &amp; rates'!AF$5:AF$5999,A296)-INDEX('Flow probs &amp; rates'!AJ$5:AJ$5999,A296)</f>
        <v>-5.3567235274788197E-2</v>
      </c>
      <c r="E296" s="17">
        <f ca="1">INDEX('Flow probs &amp; rates'!AG$5:AG$5999,A296)-INDEX('Flow probs &amp; rates'!AJ$5:AJ$5999,A296)</f>
        <v>0.25825936750476192</v>
      </c>
      <c r="G296" s="12">
        <f t="shared" ca="1" si="61"/>
        <v>-5.3567235274788197E-2</v>
      </c>
      <c r="H296" s="12">
        <f t="shared" ca="1" si="62"/>
        <v>0.25825936750476192</v>
      </c>
      <c r="J296" s="17">
        <f ca="1">INDEX('Flow probs &amp; rates'!AJ$5:AJ$5999,A296)</f>
        <v>2.4886381623941099E-2</v>
      </c>
      <c r="K296" s="35" t="str">
        <f>INDEX('Flow probs &amp; rates'!$A$5:$A$5999,$A296)</f>
        <v>2002,7</v>
      </c>
      <c r="L296" s="12">
        <f t="shared" ca="1" si="66"/>
        <v>2.4886381623941099E-2</v>
      </c>
      <c r="N296" s="17">
        <f ca="1">INDEX('Flow probs &amp; rates'!Z$5:Z$5999,A296)</f>
        <v>2.6793376252158631E-2</v>
      </c>
      <c r="O296" s="35" t="str">
        <f>INDEX('Flow probs &amp; rates'!$A$5:$A$5999,$A296)</f>
        <v>2002,7</v>
      </c>
      <c r="P296" s="12">
        <f t="shared" ca="1" si="63"/>
        <v>2.6793376252158631E-2</v>
      </c>
      <c r="R296" s="17">
        <f ca="1">1-INDEX('Flow probs &amp; rates'!U$5:U$5999,A296)-INDEX('Flow probs &amp; rates'!V$5:V$5999,A296)-INDEX('Flow probs &amp; rates'!Z$5:Z$5999,A296)</f>
        <v>0.94694022832578884</v>
      </c>
      <c r="S296" s="17">
        <f ca="1">INDEX('Flow probs &amp; rates'!W$5:W$5999,A296)-INDEX('Flow probs &amp; rates'!Z$5:Z$5999,A296)</f>
        <v>0.19778956878466145</v>
      </c>
      <c r="T296" s="35" t="str">
        <f>INDEX('Flow probs &amp; rates'!$A$5:$A$5999,$A296)</f>
        <v>2002,7</v>
      </c>
      <c r="U296" s="12">
        <f t="shared" ca="1" si="64"/>
        <v>0.94694022832578884</v>
      </c>
      <c r="V296" s="12">
        <f t="shared" ca="1" si="65"/>
        <v>0.19778956878466145</v>
      </c>
      <c r="X296" s="35" t="str">
        <f>INDEX('Flow probs &amp; rates'!$A$5:$A$5999,$A296)</f>
        <v>2002,7</v>
      </c>
      <c r="Y296" s="12">
        <f t="array" aca="1" ref="Y296:Z297" ca="1">$A$1:$B$2-U296:V297</f>
        <v>5.3059771674211165E-2</v>
      </c>
      <c r="Z296" s="12">
        <f ca="1"/>
        <v>-0.19778956878466145</v>
      </c>
      <c r="AB296" s="35" t="str">
        <f>INDEX('Flow probs &amp; rates'!$A$5:$A$5999,$A296)</f>
        <v>2002,7</v>
      </c>
      <c r="AC296" s="12">
        <f t="array" aca="1" ref="AC296:AD297" ca="1">MMULT(Y296:Z297,MMULT(U294:V295,MINVERSE(Y294:Z295)))</f>
        <v>0.92721039686080942</v>
      </c>
      <c r="AD296" s="12">
        <f ca="1"/>
        <v>0.16699762974202442</v>
      </c>
      <c r="AF296" s="35" t="str">
        <f>INDEX('Flow probs &amp; rates'!$A$5:$A$5999,$A296)</f>
        <v>2002,7</v>
      </c>
      <c r="AG296" s="12">
        <f>INDEX('Flow probs &amp; rates'!E$5:E$5999,A296)</f>
        <v>0.6286383852521662</v>
      </c>
      <c r="AI296" s="32" t="s">
        <v>606</v>
      </c>
      <c r="AJ296" s="12">
        <f t="array" aca="1" ref="AJ296:AJ297" ca="1">MMULT(U296:V297,AG296:AG297)+P296:P297</f>
        <v>0.62972483245155841</v>
      </c>
      <c r="AK296" s="12">
        <f t="array" aca="1" ref="AK296:AK297" ca="1">MMULT(-1*MINVERSE(G296:H297),L296:L297)</f>
        <v>0.64262838319191051</v>
      </c>
      <c r="AM296" s="12">
        <f t="shared" si="55"/>
        <v>1.3469739547826709E-3</v>
      </c>
      <c r="AO296" s="12">
        <f t="shared" ca="1" si="56"/>
        <v>1.5893978517963037E-2</v>
      </c>
      <c r="AQ296" s="12">
        <f t="array" aca="1" ref="AQ296:AQ297" ca="1">MMULT(Y296:Z297,AO296:AO297)+MMULT(AC296:AD297,AM294:AM295)</f>
        <v>1.3469995363889604E-3</v>
      </c>
      <c r="AS296" s="30">
        <v>584</v>
      </c>
      <c r="AT296" s="70">
        <f t="shared" ca="1" si="57"/>
        <v>2.9321930910874983E-5</v>
      </c>
      <c r="AU296" s="70">
        <f t="shared" ca="1" si="58"/>
        <v>2.9340155438646424E-5</v>
      </c>
      <c r="AV296" s="12">
        <f t="shared" ca="1" si="59"/>
        <v>5.1800123793535602E-5</v>
      </c>
      <c r="AW296" s="12">
        <f t="shared" ca="1" si="60"/>
        <v>5.1811408101473102E-5</v>
      </c>
    </row>
    <row r="297" spans="1:49" x14ac:dyDescent="0.35">
      <c r="C297" s="35"/>
      <c r="D297" s="17">
        <f ca="1">INDEX('Flow probs &amp; rates'!AE$5:AE$5999,A296)-INDEX('Flow probs &amp; rates'!AK$5:AK$5999,A296)</f>
        <v>-8.4820465423600007E-3</v>
      </c>
      <c r="E297" s="17">
        <f ca="1">-INDEX('Flow probs &amp; rates'!AG$5:AG$5999,A296)-INDEX('Flow probs &amp; rates'!AI$5:AI$5999,A296)-INDEX('Flow probs &amp; rates'!AK$5:AK$5999,A296)</f>
        <v>-0.49549564498802173</v>
      </c>
      <c r="G297" s="12">
        <f t="shared" ca="1" si="61"/>
        <v>-8.4820465423600007E-3</v>
      </c>
      <c r="H297" s="12">
        <f t="shared" ca="1" si="62"/>
        <v>-0.49549564498802173</v>
      </c>
      <c r="J297" s="17">
        <f ca="1">INDEX('Flow probs &amp; rates'!AK$5:AK$5999,A296)</f>
        <v>2.37493155324307E-2</v>
      </c>
      <c r="K297" s="35"/>
      <c r="L297" s="12">
        <f t="shared" ca="1" si="66"/>
        <v>2.37493155324307E-2</v>
      </c>
      <c r="N297" s="17">
        <f ca="1">INDEX('Flow probs &amp; rates'!AA$5:AA$5999,A296)</f>
        <v>1.8633119615929658E-2</v>
      </c>
      <c r="O297" s="35"/>
      <c r="P297" s="12">
        <f t="shared" ca="1" si="63"/>
        <v>1.8633119615929658E-2</v>
      </c>
      <c r="R297" s="17">
        <f ca="1">INDEX('Flow probs &amp; rates'!U$5:U$5999,A296)-INDEX('Flow probs &amp; rates'!AA$5:AA$5999,A296)</f>
        <v>-6.4964614772537281E-3</v>
      </c>
      <c r="S297" s="17">
        <f ca="1">1-INDEX('Flow probs &amp; rates'!W$5:W$5999,A296)-INDEX('Flow probs &amp; rates'!Y$5:Y$5999,A296)-INDEX('Flow probs &amp; rates'!AA$5:AA$5999,A296)</f>
        <v>0.60849098277997427</v>
      </c>
      <c r="T297" s="35"/>
      <c r="U297" s="12">
        <f t="shared" ca="1" si="64"/>
        <v>-6.4964614772537281E-3</v>
      </c>
      <c r="V297" s="12">
        <f t="shared" ca="1" si="65"/>
        <v>0.60849098277997427</v>
      </c>
      <c r="X297" s="35"/>
      <c r="Y297" s="12">
        <f ca="1"/>
        <v>6.4964614772537281E-3</v>
      </c>
      <c r="Z297" s="12">
        <f ca="1"/>
        <v>0.39150901722002573</v>
      </c>
      <c r="AB297" s="35"/>
      <c r="AC297" s="12">
        <f ca="1"/>
        <v>9.1265755656443071E-4</v>
      </c>
      <c r="AD297" s="12">
        <f ca="1"/>
        <v>0.67649756745289003</v>
      </c>
      <c r="AF297" s="35"/>
      <c r="AG297" s="12">
        <f>INDEX('Flow probs &amp; rates'!F$5:F$5999,A296)</f>
        <v>3.8669785172975812E-2</v>
      </c>
      <c r="AJ297" s="12">
        <f ca="1"/>
        <v>3.8079410146810502E-2</v>
      </c>
      <c r="AK297" s="12">
        <f ca="1"/>
        <v>3.6929712424006694E-2</v>
      </c>
      <c r="AM297" s="12">
        <f t="shared" si="55"/>
        <v>-9.558472980157745E-4</v>
      </c>
      <c r="AO297" s="12">
        <f t="shared" ca="1" si="56"/>
        <v>-4.9968400703457733E-3</v>
      </c>
      <c r="AQ297" s="12">
        <f ca="1"/>
        <v>-9.5584069153996072E-4</v>
      </c>
      <c r="AS297" s="30">
        <v>586</v>
      </c>
      <c r="AT297" s="70">
        <f t="shared" ca="1" si="57"/>
        <v>1.2467272792517914E-3</v>
      </c>
      <c r="AU297" s="70">
        <f t="shared" ca="1" si="58"/>
        <v>1.2467361515592973E-3</v>
      </c>
      <c r="AV297" s="12">
        <f t="shared" ca="1" si="59"/>
        <v>-1.0351952400838027E-3</v>
      </c>
      <c r="AW297" s="12">
        <f t="shared" ca="1" si="60"/>
        <v>-1.0351931855025287E-3</v>
      </c>
    </row>
    <row r="298" spans="1:49" x14ac:dyDescent="0.35">
      <c r="A298" s="12">
        <v>148</v>
      </c>
      <c r="C298" s="35" t="str">
        <f>INDEX('Flow probs &amp; rates'!$A$5:$A$5999,$A298)</f>
        <v>2002,8</v>
      </c>
      <c r="D298" s="17">
        <f ca="1">-INDEX('Flow probs &amp; rates'!AE$5:AE$5999,A298)-INDEX('Flow probs &amp; rates'!AF$5:AF$5999,A298)-INDEX('Flow probs &amp; rates'!AJ$5:AJ$5999,A298)</f>
        <v>-5.2814352548701704E-2</v>
      </c>
      <c r="E298" s="17">
        <f ca="1">INDEX('Flow probs &amp; rates'!AG$5:AG$5999,A298)-INDEX('Flow probs &amp; rates'!AJ$5:AJ$5999,A298)</f>
        <v>0.25360263500115471</v>
      </c>
      <c r="G298" s="12">
        <f t="shared" ca="1" si="61"/>
        <v>-5.2814352548701704E-2</v>
      </c>
      <c r="H298" s="12">
        <f t="shared" ca="1" si="62"/>
        <v>0.25360263500115471</v>
      </c>
      <c r="J298" s="17">
        <f ca="1">INDEX('Flow probs &amp; rates'!AJ$5:AJ$5999,A298)</f>
        <v>2.2194551458312301E-2</v>
      </c>
      <c r="K298" s="35" t="str">
        <f>INDEX('Flow probs &amp; rates'!$A$5:$A$5999,$A298)</f>
        <v>2002,8</v>
      </c>
      <c r="L298" s="12">
        <f t="shared" ca="1" si="66"/>
        <v>2.2194551458312301E-2</v>
      </c>
      <c r="N298" s="17">
        <f ca="1">INDEX('Flow probs &amp; rates'!Z$5:Z$5999,A298)</f>
        <v>2.4021521757242766E-2</v>
      </c>
      <c r="O298" s="35" t="str">
        <f>INDEX('Flow probs &amp; rates'!$A$5:$A$5999,$A298)</f>
        <v>2002,8</v>
      </c>
      <c r="P298" s="12">
        <f t="shared" ca="1" si="63"/>
        <v>2.4021521757242766E-2</v>
      </c>
      <c r="R298" s="17">
        <f ca="1">1-INDEX('Flow probs &amp; rates'!U$5:U$5999,A298)-INDEX('Flow probs &amp; rates'!V$5:V$5999,A298)-INDEX('Flow probs &amp; rates'!Z$5:Z$5999,A298)</f>
        <v>0.94792676121584463</v>
      </c>
      <c r="S298" s="17">
        <f ca="1">INDEX('Flow probs &amp; rates'!W$5:W$5999,A298)-INDEX('Flow probs &amp; rates'!Z$5:Z$5999,A298)</f>
        <v>0.19488447403359063</v>
      </c>
      <c r="T298" s="35" t="str">
        <f>INDEX('Flow probs &amp; rates'!$A$5:$A$5999,$A298)</f>
        <v>2002,8</v>
      </c>
      <c r="U298" s="12">
        <f t="shared" ca="1" si="64"/>
        <v>0.94792676121584463</v>
      </c>
      <c r="V298" s="12">
        <f t="shared" ca="1" si="65"/>
        <v>0.19488447403359063</v>
      </c>
      <c r="X298" s="35" t="str">
        <f>INDEX('Flow probs &amp; rates'!$A$5:$A$5999,$A298)</f>
        <v>2002,8</v>
      </c>
      <c r="Y298" s="12">
        <f t="array" aca="1" ref="Y298:Z299" ca="1">$A$1:$B$2-U298:V299</f>
        <v>5.2073238784155373E-2</v>
      </c>
      <c r="Z298" s="12">
        <f ca="1"/>
        <v>-0.19488447403359063</v>
      </c>
      <c r="AB298" s="35" t="str">
        <f>INDEX('Flow probs &amp; rates'!$A$5:$A$5999,$A298)</f>
        <v>2002,8</v>
      </c>
      <c r="AC298" s="12">
        <f t="array" aca="1" ref="AC298:AD299" ca="1">MMULT(Y298:Z299,MMULT(U296:V297,MINVERSE(Y296:Z297)))</f>
        <v>0.9295613772357133</v>
      </c>
      <c r="AD298" s="12">
        <f ca="1"/>
        <v>0.19302656886428182</v>
      </c>
      <c r="AF298" s="35" t="str">
        <f>INDEX('Flow probs &amp; rates'!$A$5:$A$5999,$A298)</f>
        <v>2002,8</v>
      </c>
      <c r="AG298" s="12">
        <f>INDEX('Flow probs &amp; rates'!E$5:E$5999,A298)</f>
        <v>0.6274608110097144</v>
      </c>
      <c r="AI298" s="32" t="s">
        <v>607</v>
      </c>
      <c r="AJ298" s="12">
        <f t="array" aca="1" ref="AJ298:AJ299" ca="1">MMULT(U298:V299,AG298:AG299)+P298:P299</f>
        <v>0.62633189912064879</v>
      </c>
      <c r="AK298" s="12">
        <f t="array" aca="1" ref="AK298:AK299" ca="1">MMULT(-1*MINVERSE(G298:H299),L298:L299)</f>
        <v>0.60639129476951315</v>
      </c>
      <c r="AM298" s="12">
        <f t="shared" si="55"/>
        <v>-1.1775742424517954E-3</v>
      </c>
      <c r="AO298" s="12">
        <f t="shared" ca="1" si="56"/>
        <v>-3.6237088422397368E-2</v>
      </c>
      <c r="AQ298" s="12">
        <f t="array" aca="1" ref="AQ298:AQ299" ca="1">MMULT(Y298:Z299,AO298:AO299)+MMULT(AC298:AD299,AM296:AM297)</f>
        <v>-1.1776031231115738E-3</v>
      </c>
      <c r="AS298" s="30">
        <v>588</v>
      </c>
      <c r="AT298" s="70">
        <f t="shared" ca="1" si="57"/>
        <v>4.0595769658258174E-4</v>
      </c>
      <c r="AU298" s="70">
        <f t="shared" ca="1" si="58"/>
        <v>4.059494705268877E-4</v>
      </c>
      <c r="AV298" s="12">
        <f t="shared" ca="1" si="59"/>
        <v>6.9756935366405842E-4</v>
      </c>
      <c r="AW298" s="12">
        <f t="shared" ca="1" si="60"/>
        <v>6.9756750437783232E-4</v>
      </c>
    </row>
    <row r="299" spans="1:49" x14ac:dyDescent="0.35">
      <c r="C299" s="35"/>
      <c r="D299" s="17">
        <f ca="1">INDEX('Flow probs &amp; rates'!AE$5:AE$5999,A298)-INDEX('Flow probs &amp; rates'!AK$5:AK$5999,A298)</f>
        <v>-6.0201263239476992E-3</v>
      </c>
      <c r="E299" s="17">
        <f ca="1">-INDEX('Flow probs &amp; rates'!AG$5:AG$5999,A298)-INDEX('Flow probs &amp; rates'!AI$5:AI$5999,A298)-INDEX('Flow probs &amp; rates'!AK$5:AK$5999,A298)</f>
        <v>-0.48925119499902531</v>
      </c>
      <c r="G299" s="12">
        <f t="shared" ca="1" si="61"/>
        <v>-6.0201263239476992E-3</v>
      </c>
      <c r="H299" s="12">
        <f t="shared" ca="1" si="62"/>
        <v>-0.48925119499902531</v>
      </c>
      <c r="J299" s="17">
        <f ca="1">INDEX('Flow probs &amp; rates'!AK$5:AK$5999,A298)</f>
        <v>2.2617736827493299E-2</v>
      </c>
      <c r="K299" s="35"/>
      <c r="L299" s="12">
        <f t="shared" ca="1" si="66"/>
        <v>2.2617736827493299E-2</v>
      </c>
      <c r="N299" s="17">
        <f ca="1">INDEX('Flow probs &amp; rates'!AA$5:AA$5999,A298)</f>
        <v>1.7826260693522864E-2</v>
      </c>
      <c r="O299" s="35"/>
      <c r="P299" s="12">
        <f t="shared" ca="1" si="63"/>
        <v>1.7826260693522864E-2</v>
      </c>
      <c r="R299" s="17">
        <f ca="1">INDEX('Flow probs &amp; rates'!U$5:U$5999,A298)-INDEX('Flow probs &amp; rates'!AA$5:AA$5999,A298)</f>
        <v>-4.6262831329963467E-3</v>
      </c>
      <c r="S299" s="17">
        <f ca="1">1-INDEX('Flow probs &amp; rates'!W$5:W$5999,A298)-INDEX('Flow probs &amp; rates'!Y$5:Y$5999,A298)-INDEX('Flow probs &amp; rates'!AA$5:AA$5999,A298)</f>
        <v>0.61254112241971548</v>
      </c>
      <c r="T299" s="35"/>
      <c r="U299" s="12">
        <f t="shared" ca="1" si="64"/>
        <v>-4.6262831329963467E-3</v>
      </c>
      <c r="V299" s="12">
        <f t="shared" ca="1" si="65"/>
        <v>0.61254112241971548</v>
      </c>
      <c r="X299" s="35"/>
      <c r="Y299" s="12">
        <f ca="1"/>
        <v>4.6262831329963467E-3</v>
      </c>
      <c r="Z299" s="12">
        <f ca="1"/>
        <v>0.38745887758028452</v>
      </c>
      <c r="AB299" s="35"/>
      <c r="AC299" s="12">
        <f ca="1"/>
        <v>-3.6626924405912198E-2</v>
      </c>
      <c r="AD299" s="12">
        <f ca="1"/>
        <v>0.58602951675697623</v>
      </c>
      <c r="AF299" s="35"/>
      <c r="AG299" s="12">
        <f>INDEX('Flow probs &amp; rates'!F$5:F$5999,A298)</f>
        <v>3.8604835148660581E-2</v>
      </c>
      <c r="AJ299" s="12">
        <f ca="1"/>
        <v>3.8570498379721048E-2</v>
      </c>
      <c r="AK299" s="12">
        <f ca="1"/>
        <v>3.8767783962748242E-2</v>
      </c>
      <c r="AM299" s="12">
        <f t="shared" si="55"/>
        <v>-6.4950024315231503E-5</v>
      </c>
      <c r="AO299" s="12">
        <f t="shared" ca="1" si="56"/>
        <v>1.838071538741548E-3</v>
      </c>
      <c r="AQ299" s="12">
        <f ca="1"/>
        <v>-6.495613901257068E-5</v>
      </c>
      <c r="AS299" s="30">
        <v>590</v>
      </c>
      <c r="AT299" s="70">
        <f t="shared" ca="1" si="57"/>
        <v>-3.8761292865396868E-4</v>
      </c>
      <c r="AU299" s="70">
        <f t="shared" ca="1" si="58"/>
        <v>-3.8760442833544735E-4</v>
      </c>
      <c r="AV299" s="12">
        <f t="shared" ca="1" si="59"/>
        <v>-1.694183811925612E-4</v>
      </c>
      <c r="AW299" s="12">
        <f t="shared" ca="1" si="60"/>
        <v>-1.6941504453654716E-4</v>
      </c>
    </row>
    <row r="300" spans="1:49" x14ac:dyDescent="0.35">
      <c r="A300" s="12">
        <v>149</v>
      </c>
      <c r="C300" s="35" t="str">
        <f>INDEX('Flow probs &amp; rates'!$A$5:$A$5999,$A300)</f>
        <v>2002,9</v>
      </c>
      <c r="D300" s="17">
        <f ca="1">-INDEX('Flow probs &amp; rates'!AE$5:AE$5999,A300)-INDEX('Flow probs &amp; rates'!AF$5:AF$5999,A300)-INDEX('Flow probs &amp; rates'!AJ$5:AJ$5999,A300)</f>
        <v>-4.9690870858920599E-2</v>
      </c>
      <c r="E300" s="17">
        <f ca="1">INDEX('Flow probs &amp; rates'!AG$5:AG$5999,A300)-INDEX('Flow probs &amp; rates'!AJ$5:AJ$5999,A300)</f>
        <v>0.26354856600533921</v>
      </c>
      <c r="G300" s="12">
        <f t="shared" ca="1" si="61"/>
        <v>-4.9690870858920599E-2</v>
      </c>
      <c r="H300" s="12">
        <f t="shared" ca="1" si="62"/>
        <v>0.26354856600533921</v>
      </c>
      <c r="J300" s="17">
        <f ca="1">INDEX('Flow probs &amp; rates'!AJ$5:AJ$5999,A300)</f>
        <v>2.0347055699798802E-2</v>
      </c>
      <c r="K300" s="35" t="str">
        <f>INDEX('Flow probs &amp; rates'!$A$5:$A$5999,$A300)</f>
        <v>2002,9</v>
      </c>
      <c r="L300" s="12">
        <f t="shared" ca="1" si="66"/>
        <v>2.0347055699798802E-2</v>
      </c>
      <c r="N300" s="17">
        <f ca="1">INDEX('Flow probs &amp; rates'!Z$5:Z$5999,A300)</f>
        <v>2.245764409081797E-2</v>
      </c>
      <c r="O300" s="35" t="str">
        <f>INDEX('Flow probs &amp; rates'!$A$5:$A$5999,$A300)</f>
        <v>2002,9</v>
      </c>
      <c r="P300" s="12">
        <f t="shared" ca="1" si="63"/>
        <v>2.245764409081797E-2</v>
      </c>
      <c r="R300" s="17">
        <f ca="1">1-INDEX('Flow probs &amp; rates'!U$5:U$5999,A300)-INDEX('Flow probs &amp; rates'!V$5:V$5999,A300)-INDEX('Flow probs &amp; rates'!Z$5:Z$5999,A300)</f>
        <v>0.95075088894956206</v>
      </c>
      <c r="S300" s="17">
        <f ca="1">INDEX('Flow probs &amp; rates'!W$5:W$5999,A300)-INDEX('Flow probs &amp; rates'!Z$5:Z$5999,A300)</f>
        <v>0.20191753019513856</v>
      </c>
      <c r="T300" s="35" t="str">
        <f>INDEX('Flow probs &amp; rates'!$A$5:$A$5999,$A300)</f>
        <v>2002,9</v>
      </c>
      <c r="U300" s="12">
        <f t="shared" ca="1" si="64"/>
        <v>0.95075088894956206</v>
      </c>
      <c r="V300" s="12">
        <f t="shared" ca="1" si="65"/>
        <v>0.20191753019513856</v>
      </c>
      <c r="X300" s="35" t="str">
        <f>INDEX('Flow probs &amp; rates'!$A$5:$A$5999,$A300)</f>
        <v>2002,9</v>
      </c>
      <c r="Y300" s="12">
        <f t="array" aca="1" ref="Y300:Z301" ca="1">$A$1:$B$2-U300:V301</f>
        <v>4.9249111050437944E-2</v>
      </c>
      <c r="Z300" s="12">
        <f ca="1"/>
        <v>-0.20191753019513856</v>
      </c>
      <c r="AB300" s="35" t="str">
        <f>INDEX('Flow probs &amp; rates'!$A$5:$A$5999,$A300)</f>
        <v>2002,9</v>
      </c>
      <c r="AC300" s="12">
        <f t="array" aca="1" ref="AC300:AD301" ca="1">MMULT(Y300:Z301,MMULT(U298:V299,MINVERSE(Y298:Z299)))</f>
        <v>0.90038059548687821</v>
      </c>
      <c r="AD300" s="12">
        <f ca="1"/>
        <v>0.15843047831709933</v>
      </c>
      <c r="AF300" s="35" t="str">
        <f>INDEX('Flow probs &amp; rates'!$A$5:$A$5999,$A300)</f>
        <v>2002,9</v>
      </c>
      <c r="AG300" s="12">
        <f>INDEX('Flow probs &amp; rates'!E$5:E$5999,A300)</f>
        <v>0.62681156090612511</v>
      </c>
      <c r="AI300" s="32" t="s">
        <v>608</v>
      </c>
      <c r="AJ300" s="12">
        <f t="array" aca="1" ref="AJ300:AJ301" ca="1">MMULT(U300:V301,AG300:AG301)+P300:P301</f>
        <v>0.6261835508711967</v>
      </c>
      <c r="AK300" s="12">
        <f t="array" aca="1" ref="AK300:AK301" ca="1">MMULT(-1*MINVERSE(G300:H301),L300:L301)</f>
        <v>0.61446253010576291</v>
      </c>
      <c r="AM300" s="12">
        <f t="shared" si="55"/>
        <v>-6.4925010358929391E-4</v>
      </c>
      <c r="AO300" s="12">
        <f t="shared" ca="1" si="56"/>
        <v>8.0712353362497602E-3</v>
      </c>
      <c r="AQ300" s="12">
        <f t="array" aca="1" ref="AQ300:AQ301" ca="1">MMULT(Y300:Z301,AO300:AO301)+MMULT(AC300:AD301,AM298:AM299)</f>
        <v>-6.492486131179871E-4</v>
      </c>
      <c r="AS300" s="30">
        <v>592</v>
      </c>
      <c r="AT300" s="70">
        <f t="shared" ca="1" si="57"/>
        <v>9.7390084899051654E-4</v>
      </c>
      <c r="AU300" s="70">
        <f t="shared" ca="1" si="58"/>
        <v>9.7390665723545982E-4</v>
      </c>
      <c r="AV300" s="12">
        <f t="shared" ca="1" si="59"/>
        <v>-1.3258645832432692E-3</v>
      </c>
      <c r="AW300" s="12">
        <f t="shared" ca="1" si="60"/>
        <v>-1.3258679494145996E-3</v>
      </c>
    </row>
    <row r="301" spans="1:49" x14ac:dyDescent="0.35">
      <c r="C301" s="35"/>
      <c r="D301" s="17">
        <f ca="1">INDEX('Flow probs &amp; rates'!AE$5:AE$5999,A300)-INDEX('Flow probs &amp; rates'!AK$5:AK$5999,A300)</f>
        <v>-7.1196044812775021E-3</v>
      </c>
      <c r="E301" s="17">
        <f ca="1">-INDEX('Flow probs &amp; rates'!AG$5:AG$5999,A300)-INDEX('Flow probs &amp; rates'!AI$5:AI$5999,A300)-INDEX('Flow probs &amp; rates'!AK$5:AK$5999,A300)</f>
        <v>-0.4992573629333027</v>
      </c>
      <c r="G301" s="12">
        <f t="shared" ca="1" si="61"/>
        <v>-7.1196044812775021E-3</v>
      </c>
      <c r="H301" s="12">
        <f t="shared" ca="1" si="62"/>
        <v>-0.4992573629333027</v>
      </c>
      <c r="J301" s="17">
        <f ca="1">INDEX('Flow probs &amp; rates'!AK$5:AK$5999,A300)</f>
        <v>2.36709712916837E-2</v>
      </c>
      <c r="K301" s="35"/>
      <c r="L301" s="12">
        <f t="shared" ca="1" si="66"/>
        <v>2.36709712916837E-2</v>
      </c>
      <c r="N301" s="17">
        <f ca="1">INDEX('Flow probs &amp; rates'!AA$5:AA$5999,A300)</f>
        <v>1.856754775276457E-2</v>
      </c>
      <c r="O301" s="35"/>
      <c r="P301" s="12">
        <f t="shared" ca="1" si="63"/>
        <v>1.856754775276457E-2</v>
      </c>
      <c r="R301" s="17">
        <f ca="1">INDEX('Flow probs &amp; rates'!U$5:U$5999,A300)-INDEX('Flow probs &amp; rates'!AA$5:AA$5999,A300)</f>
        <v>-5.4546956238154497E-3</v>
      </c>
      <c r="S301" s="17">
        <f ca="1">1-INDEX('Flow probs &amp; rates'!W$5:W$5999,A300)-INDEX('Flow probs &amp; rates'!Y$5:Y$5999,A300)-INDEX('Flow probs &amp; rates'!AA$5:AA$5999,A300)</f>
        <v>0.60631602655673567</v>
      </c>
      <c r="T301" s="35"/>
      <c r="U301" s="12">
        <f t="shared" ca="1" si="64"/>
        <v>-5.4546956238154497E-3</v>
      </c>
      <c r="V301" s="12">
        <f t="shared" ca="1" si="65"/>
        <v>0.60631602655673567</v>
      </c>
      <c r="X301" s="35"/>
      <c r="Y301" s="12">
        <f ca="1"/>
        <v>5.4546956238154497E-3</v>
      </c>
      <c r="Z301" s="12">
        <f ca="1"/>
        <v>0.39368397344326433</v>
      </c>
      <c r="AB301" s="35"/>
      <c r="AC301" s="12">
        <f ca="1"/>
        <v>8.407107327563515E-3</v>
      </c>
      <c r="AD301" s="12">
        <f ca="1"/>
        <v>0.62935471932347176</v>
      </c>
      <c r="AF301" s="35"/>
      <c r="AG301" s="12">
        <f>INDEX('Flow probs &amp; rates'!F$5:F$5999,A300)</f>
        <v>3.8551670266047881E-2</v>
      </c>
      <c r="AJ301" s="12">
        <f ca="1"/>
        <v>3.8522977007368606E-2</v>
      </c>
      <c r="AK301" s="12">
        <f ca="1"/>
        <v>3.8649887896282147E-2</v>
      </c>
      <c r="AM301" s="12">
        <f t="shared" si="55"/>
        <v>-5.3164882612699582E-5</v>
      </c>
      <c r="AO301" s="12">
        <f t="shared" ca="1" si="56"/>
        <v>-1.1789606646609579E-4</v>
      </c>
      <c r="AQ301" s="12">
        <f ca="1"/>
        <v>-5.3164257197709332E-5</v>
      </c>
      <c r="AS301" s="30">
        <v>594</v>
      </c>
      <c r="AT301" s="70">
        <f t="shared" ca="1" si="57"/>
        <v>1.6725387144056469E-3</v>
      </c>
      <c r="AU301" s="70">
        <f t="shared" ca="1" si="58"/>
        <v>1.6725940628132402E-3</v>
      </c>
      <c r="AV301" s="12">
        <f t="shared" ca="1" si="59"/>
        <v>-1.2662320002348459E-3</v>
      </c>
      <c r="AW301" s="12">
        <f t="shared" ca="1" si="60"/>
        <v>-1.2662181318106173E-3</v>
      </c>
    </row>
    <row r="302" spans="1:49" x14ac:dyDescent="0.35">
      <c r="A302" s="12">
        <v>150</v>
      </c>
      <c r="C302" s="35" t="str">
        <f>INDEX('Flow probs &amp; rates'!$A$5:$A$5999,$A302)</f>
        <v>2002,10</v>
      </c>
      <c r="D302" s="17">
        <f ca="1">-INDEX('Flow probs &amp; rates'!AE$5:AE$5999,A302)-INDEX('Flow probs &amp; rates'!AF$5:AF$5999,A302)-INDEX('Flow probs &amp; rates'!AJ$5:AJ$5999,A302)</f>
        <v>-5.0774488742659496E-2</v>
      </c>
      <c r="E302" s="17">
        <f ca="1">INDEX('Flow probs &amp; rates'!AG$5:AG$5999,A302)-INDEX('Flow probs &amp; rates'!AJ$5:AJ$5999,A302)</f>
        <v>0.27471044844276898</v>
      </c>
      <c r="G302" s="12">
        <f t="shared" ca="1" si="61"/>
        <v>-5.0774488742659496E-2</v>
      </c>
      <c r="H302" s="12">
        <f t="shared" ca="1" si="62"/>
        <v>0.27471044844276898</v>
      </c>
      <c r="J302" s="17">
        <f ca="1">INDEX('Flow probs &amp; rates'!AJ$5:AJ$5999,A302)</f>
        <v>2.19819340249E-2</v>
      </c>
      <c r="K302" s="35" t="str">
        <f>INDEX('Flow probs &amp; rates'!$A$5:$A$5999,$A302)</f>
        <v>2002,10</v>
      </c>
      <c r="L302" s="12">
        <f t="shared" ca="1" si="66"/>
        <v>2.19819340249E-2</v>
      </c>
      <c r="N302" s="17">
        <f ca="1">INDEX('Flow probs &amp; rates'!Z$5:Z$5999,A302)</f>
        <v>2.4055244673511233E-2</v>
      </c>
      <c r="O302" s="35" t="str">
        <f>INDEX('Flow probs &amp; rates'!$A$5:$A$5999,$A302)</f>
        <v>2002,10</v>
      </c>
      <c r="P302" s="12">
        <f t="shared" ca="1" si="63"/>
        <v>2.4055244673511233E-2</v>
      </c>
      <c r="R302" s="17">
        <f ca="1">1-INDEX('Flow probs &amp; rates'!U$5:U$5999,A302)-INDEX('Flow probs &amp; rates'!V$5:V$5999,A302)-INDEX('Flow probs &amp; rates'!Z$5:Z$5999,A302)</f>
        <v>0.94972704501687677</v>
      </c>
      <c r="S302" s="17">
        <f ca="1">INDEX('Flow probs &amp; rates'!W$5:W$5999,A302)-INDEX('Flow probs &amp; rates'!Z$5:Z$5999,A302)</f>
        <v>0.21064182517001281</v>
      </c>
      <c r="T302" s="35" t="str">
        <f>INDEX('Flow probs &amp; rates'!$A$5:$A$5999,$A302)</f>
        <v>2002,10</v>
      </c>
      <c r="U302" s="12">
        <f t="shared" ca="1" si="64"/>
        <v>0.94972704501687677</v>
      </c>
      <c r="V302" s="12">
        <f t="shared" ca="1" si="65"/>
        <v>0.21064182517001281</v>
      </c>
      <c r="X302" s="35" t="str">
        <f>INDEX('Flow probs &amp; rates'!$A$5:$A$5999,$A302)</f>
        <v>2002,10</v>
      </c>
      <c r="Y302" s="12">
        <f t="array" aca="1" ref="Y302:Z303" ca="1">$A$1:$B$2-U302:V303</f>
        <v>5.027295498312323E-2</v>
      </c>
      <c r="Z302" s="12">
        <f ca="1"/>
        <v>-0.21064182517001281</v>
      </c>
      <c r="AB302" s="35" t="str">
        <f>INDEX('Flow probs &amp; rates'!$A$5:$A$5999,$A302)</f>
        <v>2002,10</v>
      </c>
      <c r="AC302" s="12">
        <f t="array" aca="1" ref="AC302:AD303" ca="1">MMULT(Y302:Z303,MMULT(U300:V301,MINVERSE(Y300:Z301)))</f>
        <v>0.97172117212470166</v>
      </c>
      <c r="AD302" s="12">
        <f ca="1"/>
        <v>0.19976179082926615</v>
      </c>
      <c r="AF302" s="35" t="str">
        <f>INDEX('Flow probs &amp; rates'!$A$5:$A$5999,$A302)</f>
        <v>2002,10</v>
      </c>
      <c r="AG302" s="12">
        <f>INDEX('Flow probs &amp; rates'!E$5:E$5999,A302)</f>
        <v>0.62747573038349436</v>
      </c>
      <c r="AI302" s="32" t="s">
        <v>609</v>
      </c>
      <c r="AJ302" s="12">
        <f t="array" aca="1" ref="AJ302:AJ303" ca="1">MMULT(U302:V303,AG302:AG303)+P302:P303</f>
        <v>0.6280146020978058</v>
      </c>
      <c r="AK302" s="12">
        <f t="array" aca="1" ref="AK302:AK303" ca="1">MMULT(-1*MINVERSE(G302:H303),L302:L303)</f>
        <v>0.63490775339771743</v>
      </c>
      <c r="AM302" s="12">
        <f t="shared" si="55"/>
        <v>6.6416947736924747E-4</v>
      </c>
      <c r="AO302" s="12">
        <f t="shared" ca="1" si="56"/>
        <v>2.0445223291954528E-2</v>
      </c>
      <c r="AQ302" s="12">
        <f t="array" aca="1" ref="AQ302:AQ303" ca="1">MMULT(Y302:Z303,AO302:AO303)+MMULT(AC302:AD303,AM300:AM301)</f>
        <v>6.6416981565695966E-4</v>
      </c>
      <c r="AS302" s="30">
        <v>596</v>
      </c>
      <c r="AT302" s="70">
        <f t="shared" ca="1" si="57"/>
        <v>-3.8510527425705821E-4</v>
      </c>
      <c r="AU302" s="70">
        <f t="shared" ca="1" si="58"/>
        <v>-3.8517851091486176E-4</v>
      </c>
      <c r="AV302" s="12">
        <f t="shared" ca="1" si="59"/>
        <v>2.3002327888807517E-4</v>
      </c>
      <c r="AW302" s="12">
        <f t="shared" ca="1" si="60"/>
        <v>2.3000950078416076E-4</v>
      </c>
    </row>
    <row r="303" spans="1:49" x14ac:dyDescent="0.35">
      <c r="C303" s="35"/>
      <c r="D303" s="17">
        <f ca="1">INDEX('Flow probs &amp; rates'!AE$5:AE$5999,A302)-INDEX('Flow probs &amp; rates'!AK$5:AK$5999,A302)</f>
        <v>-6.7706157453476003E-3</v>
      </c>
      <c r="E303" s="17">
        <f ca="1">-INDEX('Flow probs &amp; rates'!AG$5:AG$5999,A302)-INDEX('Flow probs &amp; rates'!AI$5:AI$5999,A302)-INDEX('Flow probs &amp; rates'!AK$5:AK$5999,A302)</f>
        <v>-0.49623283254899159</v>
      </c>
      <c r="G303" s="12">
        <f t="shared" ca="1" si="61"/>
        <v>-6.7706157453476003E-3</v>
      </c>
      <c r="H303" s="12">
        <f t="shared" ca="1" si="62"/>
        <v>-0.49623283254899159</v>
      </c>
      <c r="J303" s="17">
        <f ca="1">INDEX('Flow probs &amp; rates'!AK$5:AK$5999,A302)</f>
        <v>2.28235243351586E-2</v>
      </c>
      <c r="K303" s="35"/>
      <c r="L303" s="12">
        <f t="shared" ca="1" si="66"/>
        <v>2.28235243351586E-2</v>
      </c>
      <c r="N303" s="17">
        <f ca="1">INDEX('Flow probs &amp; rates'!AA$5:AA$5999,A302)</f>
        <v>1.7923905195000207E-2</v>
      </c>
      <c r="O303" s="35"/>
      <c r="P303" s="12">
        <f t="shared" ca="1" si="63"/>
        <v>1.7923905195000207E-2</v>
      </c>
      <c r="R303" s="17">
        <f ca="1">INDEX('Flow probs &amp; rates'!U$5:U$5999,A302)-INDEX('Flow probs &amp; rates'!AA$5:AA$5999,A302)</f>
        <v>-5.191547100152908E-3</v>
      </c>
      <c r="S303" s="17">
        <f ca="1">1-INDEX('Flow probs &amp; rates'!W$5:W$5999,A302)-INDEX('Flow probs &amp; rates'!Y$5:Y$5999,A302)-INDEX('Flow probs &amp; rates'!AA$5:AA$5999,A302)</f>
        <v>0.60815946609299787</v>
      </c>
      <c r="T303" s="35"/>
      <c r="U303" s="12">
        <f t="shared" ca="1" si="64"/>
        <v>-5.191547100152908E-3</v>
      </c>
      <c r="V303" s="12">
        <f t="shared" ca="1" si="65"/>
        <v>0.60815946609299787</v>
      </c>
      <c r="X303" s="35"/>
      <c r="Y303" s="12">
        <f ca="1"/>
        <v>5.191547100152908E-3</v>
      </c>
      <c r="Z303" s="12">
        <f ca="1"/>
        <v>0.39184053390700213</v>
      </c>
      <c r="AB303" s="35"/>
      <c r="AC303" s="12">
        <f ca="1"/>
        <v>-9.7567997145882185E-3</v>
      </c>
      <c r="AD303" s="12">
        <f ca="1"/>
        <v>0.60113544618001968</v>
      </c>
      <c r="AF303" s="35"/>
      <c r="AG303" s="12">
        <f>INDEX('Flow probs &amp; rates'!F$5:F$5999,A302)</f>
        <v>3.8115346659628672E-2</v>
      </c>
      <c r="AJ303" s="12">
        <f ca="1"/>
        <v>3.7846544260980754E-2</v>
      </c>
      <c r="AK303" s="12">
        <f ca="1"/>
        <v>3.7330879152039677E-2</v>
      </c>
      <c r="AM303" s="12">
        <f t="shared" si="55"/>
        <v>-4.3632360641920886E-4</v>
      </c>
      <c r="AO303" s="12">
        <f t="shared" ca="1" si="56"/>
        <v>-1.3190087442424697E-3</v>
      </c>
      <c r="AQ303" s="12">
        <f ca="1"/>
        <v>-4.3632344308374565E-4</v>
      </c>
      <c r="AS303" s="30">
        <v>598</v>
      </c>
      <c r="AT303" s="70">
        <f t="shared" ca="1" si="57"/>
        <v>-2.3684982358573858E-4</v>
      </c>
      <c r="AU303" s="70">
        <f t="shared" ca="1" si="58"/>
        <v>-2.3687174306457666E-4</v>
      </c>
      <c r="AV303" s="12">
        <f t="shared" ca="1" si="59"/>
        <v>-1.4283291873808807E-3</v>
      </c>
      <c r="AW303" s="12">
        <f t="shared" ca="1" si="60"/>
        <v>-1.4283416008770366E-3</v>
      </c>
    </row>
    <row r="304" spans="1:49" x14ac:dyDescent="0.35">
      <c r="A304" s="12">
        <v>151</v>
      </c>
      <c r="C304" s="35" t="str">
        <f>INDEX('Flow probs &amp; rates'!$A$5:$A$5999,$A304)</f>
        <v>2002,11</v>
      </c>
      <c r="D304" s="17">
        <f ca="1">-INDEX('Flow probs &amp; rates'!AE$5:AE$5999,A304)-INDEX('Flow probs &amp; rates'!AF$5:AF$5999,A304)-INDEX('Flow probs &amp; rates'!AJ$5:AJ$5999,A304)</f>
        <v>-5.1591238069017595E-2</v>
      </c>
      <c r="E304" s="17">
        <f ca="1">INDEX('Flow probs &amp; rates'!AG$5:AG$5999,A304)-INDEX('Flow probs &amp; rates'!AJ$5:AJ$5999,A304)</f>
        <v>0.2759485986447377</v>
      </c>
      <c r="G304" s="12">
        <f t="shared" ca="1" si="61"/>
        <v>-5.1591238069017595E-2</v>
      </c>
      <c r="H304" s="12">
        <f t="shared" ca="1" si="62"/>
        <v>0.2759485986447377</v>
      </c>
      <c r="J304" s="17">
        <f ca="1">INDEX('Flow probs &amp; rates'!AJ$5:AJ$5999,A304)</f>
        <v>2.3991000032462299E-2</v>
      </c>
      <c r="K304" s="35" t="str">
        <f>INDEX('Flow probs &amp; rates'!$A$5:$A$5999,$A304)</f>
        <v>2002,11</v>
      </c>
      <c r="L304" s="12">
        <f t="shared" ca="1" si="66"/>
        <v>2.3991000032462299E-2</v>
      </c>
      <c r="N304" s="17">
        <f ca="1">INDEX('Flow probs &amp; rates'!Z$5:Z$5999,A304)</f>
        <v>2.6158561603594289E-2</v>
      </c>
      <c r="O304" s="35" t="str">
        <f>INDEX('Flow probs &amp; rates'!$A$5:$A$5999,$A304)</f>
        <v>2002,11</v>
      </c>
      <c r="P304" s="12">
        <f t="shared" ca="1" si="63"/>
        <v>2.6158561603594289E-2</v>
      </c>
      <c r="R304" s="17">
        <f ca="1">1-INDEX('Flow probs &amp; rates'!U$5:U$5999,A304)-INDEX('Flow probs &amp; rates'!V$5:V$5999,A304)-INDEX('Flow probs &amp; rates'!Z$5:Z$5999,A304)</f>
        <v>0.94873104758501914</v>
      </c>
      <c r="S304" s="17">
        <f ca="1">INDEX('Flow probs &amp; rates'!W$5:W$5999,A304)-INDEX('Flow probs &amp; rates'!Z$5:Z$5999,A304)</f>
        <v>0.21126494141231283</v>
      </c>
      <c r="T304" s="35" t="str">
        <f>INDEX('Flow probs &amp; rates'!$A$5:$A$5999,$A304)</f>
        <v>2002,11</v>
      </c>
      <c r="U304" s="12">
        <f t="shared" ca="1" si="64"/>
        <v>0.94873104758501914</v>
      </c>
      <c r="V304" s="12">
        <f t="shared" ca="1" si="65"/>
        <v>0.21126494141231283</v>
      </c>
      <c r="X304" s="35" t="str">
        <f>INDEX('Flow probs &amp; rates'!$A$5:$A$5999,$A304)</f>
        <v>2002,11</v>
      </c>
      <c r="Y304" s="12">
        <f t="array" aca="1" ref="Y304:Z305" ca="1">$A$1:$B$2-U304:V305</f>
        <v>5.1268952414980862E-2</v>
      </c>
      <c r="Z304" s="12">
        <f ca="1"/>
        <v>-0.21126494141231283</v>
      </c>
      <c r="AB304" s="35" t="str">
        <f>INDEX('Flow probs &amp; rates'!$A$5:$A$5999,$A304)</f>
        <v>2002,11</v>
      </c>
      <c r="AC304" s="12">
        <f t="array" aca="1" ref="AC304:AD305" ca="1">MMULT(Y304:Z305,MMULT(U302:V303,MINVERSE(Y302:Z303)))</f>
        <v>0.96765644734804057</v>
      </c>
      <c r="AD304" s="12">
        <f ca="1"/>
        <v>0.21984844468676779</v>
      </c>
      <c r="AF304" s="35" t="str">
        <f>INDEX('Flow probs &amp; rates'!$A$5:$A$5999,$A304)</f>
        <v>2002,11</v>
      </c>
      <c r="AG304" s="12">
        <f>INDEX('Flow probs &amp; rates'!E$5:E$5999,A304)</f>
        <v>0.62951670510345836</v>
      </c>
      <c r="AI304" s="32" t="s">
        <v>610</v>
      </c>
      <c r="AJ304" s="12">
        <f t="array" aca="1" ref="AJ304:AJ305" ca="1">MMULT(U304:V305,AG304:AG305)+P304:P305</f>
        <v>0.63139276924989307</v>
      </c>
      <c r="AK304" s="12">
        <f t="array" aca="1" ref="AK304:AK305" ca="1">MMULT(-1*MINVERSE(G304:H305),L304:L305)</f>
        <v>0.66190017164280568</v>
      </c>
      <c r="AM304" s="12">
        <f t="shared" si="55"/>
        <v>2.040974719964006E-3</v>
      </c>
      <c r="AO304" s="12">
        <f t="shared" ca="1" si="56"/>
        <v>2.6992418245088245E-2</v>
      </c>
      <c r="AQ304" s="12">
        <f t="array" aca="1" ref="AQ304:AQ305" ca="1">MMULT(Y304:Z305,AO304:AO305)+MMULT(AC304:AD305,AM302:AM303)</f>
        <v>2.0409998107585163E-3</v>
      </c>
      <c r="AS304" s="30">
        <v>600</v>
      </c>
      <c r="AT304" s="70">
        <f t="shared" ca="1" si="57"/>
        <v>1.0152038249086059E-3</v>
      </c>
      <c r="AU304" s="70">
        <f t="shared" ca="1" si="58"/>
        <v>1.0152295694453323E-3</v>
      </c>
      <c r="AV304" s="12">
        <f t="shared" ca="1" si="59"/>
        <v>7.6768433181132606E-4</v>
      </c>
      <c r="AW304" s="12">
        <f t="shared" ca="1" si="60"/>
        <v>7.6769851732990616E-4</v>
      </c>
    </row>
    <row r="305" spans="1:49" x14ac:dyDescent="0.35">
      <c r="C305" s="35"/>
      <c r="D305" s="17">
        <f ca="1">INDEX('Flow probs &amp; rates'!AE$5:AE$5999,A304)-INDEX('Flow probs &amp; rates'!AK$5:AK$5999,A304)</f>
        <v>-8.6810896916943991E-3</v>
      </c>
      <c r="E305" s="17">
        <f ca="1">-INDEX('Flow probs &amp; rates'!AG$5:AG$5999,A304)-INDEX('Flow probs &amp; rates'!AI$5:AI$5999,A304)-INDEX('Flow probs &amp; rates'!AK$5:AK$5999,A304)</f>
        <v>-0.49843801918011726</v>
      </c>
      <c r="G305" s="12">
        <f t="shared" ca="1" si="61"/>
        <v>-8.6810896916943991E-3</v>
      </c>
      <c r="H305" s="12">
        <f t="shared" ca="1" si="62"/>
        <v>-0.49843801918011726</v>
      </c>
      <c r="J305" s="17">
        <f ca="1">INDEX('Flow probs &amp; rates'!AK$5:AK$5999,A304)</f>
        <v>2.4092762109989299E-2</v>
      </c>
      <c r="K305" s="35"/>
      <c r="L305" s="12">
        <f t="shared" ca="1" si="66"/>
        <v>2.4092762109989299E-2</v>
      </c>
      <c r="N305" s="17">
        <f ca="1">INDEX('Flow probs &amp; rates'!AA$5:AA$5999,A304)</f>
        <v>1.8878638456251151E-2</v>
      </c>
      <c r="O305" s="35"/>
      <c r="P305" s="12">
        <f t="shared" ca="1" si="63"/>
        <v>1.8878638456251151E-2</v>
      </c>
      <c r="R305" s="17">
        <f ca="1">INDEX('Flow probs &amp; rates'!U$5:U$5999,A304)-INDEX('Flow probs &amp; rates'!AA$5:AA$5999,A304)</f>
        <v>-6.6464291611550725E-3</v>
      </c>
      <c r="S305" s="17">
        <f ca="1">1-INDEX('Flow probs &amp; rates'!W$5:W$5999,A304)-INDEX('Flow probs &amp; rates'!Y$5:Y$5999,A304)-INDEX('Flow probs &amp; rates'!AA$5:AA$5999,A304)</f>
        <v>0.60662941446040075</v>
      </c>
      <c r="T305" s="35"/>
      <c r="U305" s="12">
        <f t="shared" ca="1" si="64"/>
        <v>-6.6464291611550725E-3</v>
      </c>
      <c r="V305" s="12">
        <f t="shared" ca="1" si="65"/>
        <v>0.60662941446040075</v>
      </c>
      <c r="X305" s="35"/>
      <c r="Y305" s="12">
        <f ca="1"/>
        <v>6.6464291611550725E-3</v>
      </c>
      <c r="Z305" s="12">
        <f ca="1"/>
        <v>0.39337058553959925</v>
      </c>
      <c r="AB305" s="35"/>
      <c r="AC305" s="12">
        <f ca="1"/>
        <v>2.0389155215669932E-2</v>
      </c>
      <c r="AD305" s="12">
        <f ca="1"/>
        <v>0.62506772250941989</v>
      </c>
      <c r="AF305" s="35"/>
      <c r="AG305" s="12">
        <f>INDEX('Flow probs &amp; rates'!F$5:F$5999,A304)</f>
        <v>3.7830055889998944E-2</v>
      </c>
      <c r="AJ305" s="12">
        <f ca="1"/>
        <v>3.7643424923571561E-2</v>
      </c>
      <c r="AK305" s="12">
        <f ca="1"/>
        <v>3.6808482994914446E-2</v>
      </c>
      <c r="AM305" s="12">
        <f t="shared" si="55"/>
        <v>-2.8529076962972855E-4</v>
      </c>
      <c r="AO305" s="12">
        <f t="shared" ca="1" si="56"/>
        <v>-5.2239615712523085E-4</v>
      </c>
      <c r="AQ305" s="12">
        <f ca="1"/>
        <v>-2.852820348356992E-4</v>
      </c>
      <c r="AS305" s="30">
        <v>602</v>
      </c>
      <c r="AT305" s="70">
        <f t="shared" ca="1" si="57"/>
        <v>9.0513087271371084E-5</v>
      </c>
      <c r="AU305" s="70">
        <f t="shared" ca="1" si="58"/>
        <v>9.0504415433538521E-5</v>
      </c>
      <c r="AV305" s="12">
        <f t="shared" ca="1" si="59"/>
        <v>-1.1215997086956309E-3</v>
      </c>
      <c r="AW305" s="12">
        <f t="shared" ca="1" si="60"/>
        <v>-1.1216061870174534E-3</v>
      </c>
    </row>
    <row r="306" spans="1:49" x14ac:dyDescent="0.35">
      <c r="A306" s="12">
        <v>152</v>
      </c>
      <c r="C306" s="35" t="str">
        <f>INDEX('Flow probs &amp; rates'!$A$5:$A$5999,$A306)</f>
        <v>2002,12</v>
      </c>
      <c r="D306" s="17">
        <f ca="1">-INDEX('Flow probs &amp; rates'!AE$5:AE$5999,A306)-INDEX('Flow probs &amp; rates'!AF$5:AF$5999,A306)-INDEX('Flow probs &amp; rates'!AJ$5:AJ$5999,A306)</f>
        <v>-5.1540260396450897E-2</v>
      </c>
      <c r="E306" s="17">
        <f ca="1">INDEX('Flow probs &amp; rates'!AG$5:AG$5999,A306)-INDEX('Flow probs &amp; rates'!AJ$5:AJ$5999,A306)</f>
        <v>0.24981192250969964</v>
      </c>
      <c r="G306" s="12">
        <f t="shared" ca="1" si="61"/>
        <v>-5.1540260396450897E-2</v>
      </c>
      <c r="H306" s="12">
        <f t="shared" ca="1" si="62"/>
        <v>0.24981192250969964</v>
      </c>
      <c r="J306" s="17">
        <f ca="1">INDEX('Flow probs &amp; rates'!AJ$5:AJ$5999,A306)</f>
        <v>2.0892243093935399E-2</v>
      </c>
      <c r="K306" s="35" t="str">
        <f>INDEX('Flow probs &amp; rates'!$A$5:$A$5999,$A306)</f>
        <v>2002,12</v>
      </c>
      <c r="L306" s="12">
        <f t="shared" ca="1" si="66"/>
        <v>2.0892243093935399E-2</v>
      </c>
      <c r="N306" s="17">
        <f ca="1">INDEX('Flow probs &amp; rates'!Z$5:Z$5999,A306)</f>
        <v>2.2669824763896972E-2</v>
      </c>
      <c r="O306" s="35" t="str">
        <f>INDEX('Flow probs &amp; rates'!$A$5:$A$5999,$A306)</f>
        <v>2002,12</v>
      </c>
      <c r="P306" s="12">
        <f t="shared" ca="1" si="63"/>
        <v>2.2669824763896972E-2</v>
      </c>
      <c r="R306" s="17">
        <f ca="1">1-INDEX('Flow probs &amp; rates'!U$5:U$5999,A306)-INDEX('Flow probs &amp; rates'!V$5:V$5999,A306)-INDEX('Flow probs &amp; rates'!Z$5:Z$5999,A306)</f>
        <v>0.94916779273315921</v>
      </c>
      <c r="S306" s="17">
        <f ca="1">INDEX('Flow probs &amp; rates'!W$5:W$5999,A306)-INDEX('Flow probs &amp; rates'!Z$5:Z$5999,A306)</f>
        <v>0.19319867894521031</v>
      </c>
      <c r="T306" s="35" t="str">
        <f>INDEX('Flow probs &amp; rates'!$A$5:$A$5999,$A306)</f>
        <v>2002,12</v>
      </c>
      <c r="U306" s="12">
        <f t="shared" ca="1" si="64"/>
        <v>0.94916779273315921</v>
      </c>
      <c r="V306" s="12">
        <f t="shared" ca="1" si="65"/>
        <v>0.19319867894521031</v>
      </c>
      <c r="X306" s="35" t="str">
        <f>INDEX('Flow probs &amp; rates'!$A$5:$A$5999,$A306)</f>
        <v>2002,12</v>
      </c>
      <c r="Y306" s="12">
        <f t="array" aca="1" ref="Y306:Z307" ca="1">$A$1:$B$2-U306:V307</f>
        <v>5.083220726684079E-2</v>
      </c>
      <c r="Z306" s="12">
        <f ca="1"/>
        <v>-0.19319867894521031</v>
      </c>
      <c r="AB306" s="35" t="str">
        <f>INDEX('Flow probs &amp; rates'!$A$5:$A$5999,$A306)</f>
        <v>2002,12</v>
      </c>
      <c r="AC306" s="12">
        <f t="array" aca="1" ref="AC306:AD307" ca="1">MMULT(Y306:Z307,MMULT(U304:V305,MINVERSE(Y304:Z305)))</f>
        <v>0.93563725378290497</v>
      </c>
      <c r="AD306" s="12">
        <f ca="1"/>
        <v>0.23185874786632465</v>
      </c>
      <c r="AF306" s="35" t="str">
        <f>INDEX('Flow probs &amp; rates'!$A$5:$A$5999,$A306)</f>
        <v>2002,12</v>
      </c>
      <c r="AG306" s="12">
        <f>INDEX('Flow probs &amp; rates'!E$5:E$5999,A306)</f>
        <v>0.62749552305796896</v>
      </c>
      <c r="AI306" s="32" t="s">
        <v>611</v>
      </c>
      <c r="AJ306" s="12">
        <f t="array" aca="1" ref="AJ306:AJ307" ca="1">MMULT(U306:V307,AG306:AG307)+P306:P307</f>
        <v>0.62561880078206367</v>
      </c>
      <c r="AK306" s="12">
        <f t="array" aca="1" ref="AK306:AK307" ca="1">MMULT(-1*MINVERSE(G306:H307),L306:L307)</f>
        <v>0.59352165248832889</v>
      </c>
      <c r="AM306" s="12">
        <f t="shared" si="55"/>
        <v>-2.0211820454894003E-3</v>
      </c>
      <c r="AO306" s="12">
        <f t="shared" ca="1" si="56"/>
        <v>-6.8378519154476791E-2</v>
      </c>
      <c r="AQ306" s="12">
        <f t="array" aca="1" ref="AQ306:AQ307" ca="1">MMULT(Y306:Z307,AO306:AO307)+MMULT(AC306:AD307,AM304:AM305)</f>
        <v>-2.0212350583623147E-3</v>
      </c>
      <c r="AS306" s="30">
        <v>604</v>
      </c>
      <c r="AT306" s="70">
        <f t="shared" ca="1" si="57"/>
        <v>-2.1443612035598747E-5</v>
      </c>
      <c r="AU306" s="70">
        <f t="shared" ca="1" si="58"/>
        <v>-2.1441794673823423E-5</v>
      </c>
      <c r="AV306" s="12">
        <f t="shared" ca="1" si="59"/>
        <v>-3.8092703911753178E-4</v>
      </c>
      <c r="AW306" s="12">
        <f t="shared" ca="1" si="60"/>
        <v>-3.8092410254067169E-4</v>
      </c>
    </row>
    <row r="307" spans="1:49" x14ac:dyDescent="0.35">
      <c r="C307" s="35"/>
      <c r="D307" s="17">
        <f ca="1">INDEX('Flow probs &amp; rates'!AE$5:AE$5999,A306)-INDEX('Flow probs &amp; rates'!AK$5:AK$5999,A306)</f>
        <v>-5.7701082484419991E-3</v>
      </c>
      <c r="E307" s="17">
        <f ca="1">-INDEX('Flow probs &amp; rates'!AG$5:AG$5999,A306)-INDEX('Flow probs &amp; rates'!AI$5:AI$5999,A306)-INDEX('Flow probs &amp; rates'!AK$5:AK$5999,A306)</f>
        <v>-0.47703596100043866</v>
      </c>
      <c r="G307" s="12">
        <f t="shared" ca="1" si="61"/>
        <v>-5.7701082484419991E-3</v>
      </c>
      <c r="H307" s="12">
        <f t="shared" ca="1" si="62"/>
        <v>-0.47703596100043866</v>
      </c>
      <c r="J307" s="17">
        <f ca="1">INDEX('Flow probs &amp; rates'!AK$5:AK$5999,A306)</f>
        <v>2.1943828570358599E-2</v>
      </c>
      <c r="K307" s="35"/>
      <c r="L307" s="12">
        <f t="shared" ca="1" si="66"/>
        <v>2.1943828570358599E-2</v>
      </c>
      <c r="N307" s="17">
        <f ca="1">INDEX('Flow probs &amp; rates'!AA$5:AA$5999,A306)</f>
        <v>1.7396869944584416E-2</v>
      </c>
      <c r="O307" s="35"/>
      <c r="P307" s="12">
        <f t="shared" ca="1" si="63"/>
        <v>1.7396869944584416E-2</v>
      </c>
      <c r="R307" s="17">
        <f ca="1">INDEX('Flow probs &amp; rates'!U$5:U$5999,A306)-INDEX('Flow probs &amp; rates'!AA$5:AA$5999,A306)</f>
        <v>-4.4627368891043337E-3</v>
      </c>
      <c r="S307" s="17">
        <f ca="1">1-INDEX('Flow probs &amp; rates'!W$5:W$5999,A306)-INDEX('Flow probs &amp; rates'!Y$5:Y$5999,A306)-INDEX('Flow probs &amp; rates'!AA$5:AA$5999,A306)</f>
        <v>0.62010190584792713</v>
      </c>
      <c r="T307" s="35"/>
      <c r="U307" s="12">
        <f t="shared" ca="1" si="64"/>
        <v>-4.4627368891043337E-3</v>
      </c>
      <c r="V307" s="12">
        <f t="shared" ca="1" si="65"/>
        <v>0.62010190584792713</v>
      </c>
      <c r="X307" s="35"/>
      <c r="Y307" s="12">
        <f ca="1"/>
        <v>4.4627368891043337E-3</v>
      </c>
      <c r="Z307" s="12">
        <f ca="1"/>
        <v>0.37989809415207287</v>
      </c>
      <c r="AB307" s="35"/>
      <c r="AC307" s="12">
        <f ca="1"/>
        <v>-4.0132193104383401E-2</v>
      </c>
      <c r="AD307" s="12">
        <f ca="1"/>
        <v>0.56669629358986073</v>
      </c>
      <c r="AF307" s="35"/>
      <c r="AG307" s="12">
        <f>INDEX('Flow probs &amp; rates'!F$5:F$5999,A306)</f>
        <v>3.8045992278133746E-2</v>
      </c>
      <c r="AJ307" s="12">
        <f ca="1"/>
        <v>3.8188914847632052E-2</v>
      </c>
      <c r="AK307" s="12">
        <f ca="1"/>
        <v>3.8821275337122305E-2</v>
      </c>
      <c r="AM307" s="12">
        <f t="shared" si="55"/>
        <v>2.1593638813480198E-4</v>
      </c>
      <c r="AO307" s="12">
        <f t="shared" ca="1" si="56"/>
        <v>2.0127923422078586E-3</v>
      </c>
      <c r="AQ307" s="12">
        <f ca="1"/>
        <v>2.1591862154831521E-4</v>
      </c>
      <c r="AS307" s="30">
        <v>606</v>
      </c>
      <c r="AT307" s="70">
        <f t="shared" ca="1" si="57"/>
        <v>2.6242298923306873E-4</v>
      </c>
      <c r="AU307" s="70">
        <f t="shared" ca="1" si="58"/>
        <v>2.6243229233294772E-4</v>
      </c>
      <c r="AV307" s="12">
        <f t="shared" ca="1" si="59"/>
        <v>-1.612858774310208E-4</v>
      </c>
      <c r="AW307" s="12">
        <f t="shared" ca="1" si="60"/>
        <v>-1.6128219287385432E-4</v>
      </c>
    </row>
    <row r="308" spans="1:49" x14ac:dyDescent="0.35">
      <c r="A308" s="12">
        <v>153</v>
      </c>
      <c r="C308" s="35" t="str">
        <f>INDEX('Flow probs &amp; rates'!$A$5:$A$5999,$A308)</f>
        <v>2003,1</v>
      </c>
      <c r="D308" s="17">
        <f ca="1">-INDEX('Flow probs &amp; rates'!AE$5:AE$5999,A308)-INDEX('Flow probs &amp; rates'!AF$5:AF$5999,A308)-INDEX('Flow probs &amp; rates'!AJ$5:AJ$5999,A308)</f>
        <v>-5.2526982388539395E-2</v>
      </c>
      <c r="E308" s="17">
        <f ca="1">INDEX('Flow probs &amp; rates'!AG$5:AG$5999,A308)-INDEX('Flow probs &amp; rates'!AJ$5:AJ$5999,A308)</f>
        <v>0.23959060557378248</v>
      </c>
      <c r="G308" s="12">
        <f t="shared" ca="1" si="61"/>
        <v>-5.2526982388539395E-2</v>
      </c>
      <c r="H308" s="12">
        <f t="shared" ca="1" si="62"/>
        <v>0.23959060557378248</v>
      </c>
      <c r="J308" s="17">
        <f ca="1">INDEX('Flow probs &amp; rates'!AJ$5:AJ$5999,A308)</f>
        <v>2.0822597107301499E-2</v>
      </c>
      <c r="K308" s="35" t="str">
        <f>INDEX('Flow probs &amp; rates'!$A$5:$A$5999,$A308)</f>
        <v>2003,1</v>
      </c>
      <c r="L308" s="12">
        <f t="shared" ca="1" si="66"/>
        <v>2.0822597107301499E-2</v>
      </c>
      <c r="N308" s="17">
        <f ca="1">INDEX('Flow probs &amp; rates'!Z$5:Z$5999,A308)</f>
        <v>2.2579145449512596E-2</v>
      </c>
      <c r="O308" s="35" t="str">
        <f>INDEX('Flow probs &amp; rates'!$A$5:$A$5999,$A308)</f>
        <v>2003,1</v>
      </c>
      <c r="P308" s="12">
        <f t="shared" ca="1" si="63"/>
        <v>2.2579145449512596E-2</v>
      </c>
      <c r="R308" s="17">
        <f ca="1">1-INDEX('Flow probs &amp; rates'!U$5:U$5999,A308)-INDEX('Flow probs &amp; rates'!V$5:V$5999,A308)-INDEX('Flow probs &amp; rates'!Z$5:Z$5999,A308)</f>
        <v>0.94828420641349587</v>
      </c>
      <c r="S308" s="17">
        <f ca="1">INDEX('Flow probs &amp; rates'!W$5:W$5999,A308)-INDEX('Flow probs &amp; rates'!Z$5:Z$5999,A308)</f>
        <v>0.18521643129323051</v>
      </c>
      <c r="T308" s="35" t="str">
        <f>INDEX('Flow probs &amp; rates'!$A$5:$A$5999,$A308)</f>
        <v>2003,1</v>
      </c>
      <c r="U308" s="12">
        <f t="shared" ca="1" si="64"/>
        <v>0.94828420641349587</v>
      </c>
      <c r="V308" s="12">
        <f t="shared" ca="1" si="65"/>
        <v>0.18521643129323051</v>
      </c>
      <c r="X308" s="35" t="str">
        <f>INDEX('Flow probs &amp; rates'!$A$5:$A$5999,$A308)</f>
        <v>2003,1</v>
      </c>
      <c r="Y308" s="12">
        <f t="array" aca="1" ref="Y308:Z309" ca="1">$A$1:$B$2-U308:V309</f>
        <v>5.1715793586504133E-2</v>
      </c>
      <c r="Z308" s="12">
        <f ca="1"/>
        <v>-0.18521643129323051</v>
      </c>
      <c r="AB308" s="35" t="str">
        <f>INDEX('Flow probs &amp; rates'!$A$5:$A$5999,$A308)</f>
        <v>2003,1</v>
      </c>
      <c r="AC308" s="12">
        <f t="array" aca="1" ref="AC308:AD309" ca="1">MMULT(Y308:Z309,MMULT(U306:V307,MINVERSE(Y306:Z307)))</f>
        <v>0.96315786510735413</v>
      </c>
      <c r="AD308" s="12">
        <f ca="1"/>
        <v>0.21379203888332698</v>
      </c>
      <c r="AF308" s="35" t="str">
        <f>INDEX('Flow probs &amp; rates'!$A$5:$A$5999,$A308)</f>
        <v>2003,1</v>
      </c>
      <c r="AG308" s="12">
        <f>INDEX('Flow probs &amp; rates'!E$5:E$5999,A308)</f>
        <v>0.6246699824753259</v>
      </c>
      <c r="AI308" s="32" t="s">
        <v>612</v>
      </c>
      <c r="AJ308" s="12">
        <f t="array" aca="1" ref="AJ308:AJ309" ca="1">MMULT(U308:V309,AG308:AG309)+P308:P309</f>
        <v>0.62216437410942493</v>
      </c>
      <c r="AK308" s="12">
        <f t="array" aca="1" ref="AK308:AK309" ca="1">MMULT(-1*MINVERSE(G308:H309),L308:L309)</f>
        <v>0.5834735216537501</v>
      </c>
      <c r="AM308" s="12">
        <f t="shared" si="55"/>
        <v>-2.8255405826430602E-3</v>
      </c>
      <c r="AO308" s="12">
        <f t="shared" ca="1" si="56"/>
        <v>-1.0048130834578783E-2</v>
      </c>
      <c r="AQ308" s="12">
        <f t="array" aca="1" ref="AQ308:AQ309" ca="1">MMULT(Y308:Z309,AO308:AO309)+MMULT(AC308:AD309,AM306:AM307)</f>
        <v>-2.8255059923299438E-3</v>
      </c>
      <c r="AS308" s="30">
        <v>608</v>
      </c>
      <c r="AT308" s="70">
        <f t="shared" ca="1" si="57"/>
        <v>5.0409302503229281E-4</v>
      </c>
      <c r="AU308" s="70">
        <f t="shared" ca="1" si="58"/>
        <v>5.0408582024320065E-4</v>
      </c>
      <c r="AV308" s="12">
        <f t="shared" ca="1" si="59"/>
        <v>3.5746560159622548E-4</v>
      </c>
      <c r="AW308" s="12">
        <f t="shared" ca="1" si="60"/>
        <v>3.5746385065378897E-4</v>
      </c>
    </row>
    <row r="309" spans="1:49" x14ac:dyDescent="0.35">
      <c r="C309" s="35"/>
      <c r="D309" s="17">
        <f ca="1">INDEX('Flow probs &amp; rates'!AE$5:AE$5999,A308)-INDEX('Flow probs &amp; rates'!AK$5:AK$5999,A308)</f>
        <v>-5.4930462645692013E-3</v>
      </c>
      <c r="E309" s="17">
        <f ca="1">-INDEX('Flow probs &amp; rates'!AG$5:AG$5999,A308)-INDEX('Flow probs &amp; rates'!AI$5:AI$5999,A308)-INDEX('Flow probs &amp; rates'!AK$5:AK$5999,A308)</f>
        <v>-0.47682702296127943</v>
      </c>
      <c r="G309" s="12">
        <f t="shared" ca="1" si="61"/>
        <v>-5.4930462645692013E-3</v>
      </c>
      <c r="H309" s="12">
        <f t="shared" ca="1" si="62"/>
        <v>-0.47682702296127943</v>
      </c>
      <c r="J309" s="17">
        <f ca="1">INDEX('Flow probs &amp; rates'!AK$5:AK$5999,A308)</f>
        <v>2.2759515394915501E-2</v>
      </c>
      <c r="K309" s="35"/>
      <c r="L309" s="12">
        <f t="shared" ca="1" si="66"/>
        <v>2.2759515394915501E-2</v>
      </c>
      <c r="N309" s="17">
        <f ca="1">INDEX('Flow probs &amp; rates'!AA$5:AA$5999,A308)</f>
        <v>1.804992109794902E-2</v>
      </c>
      <c r="O309" s="35"/>
      <c r="P309" s="12">
        <f t="shared" ca="1" si="63"/>
        <v>1.804992109794902E-2</v>
      </c>
      <c r="R309" s="17">
        <f ca="1">INDEX('Flow probs &amp; rates'!U$5:U$5999,A308)-INDEX('Flow probs &amp; rates'!AA$5:AA$5999,A308)</f>
        <v>-4.2463799350470639E-3</v>
      </c>
      <c r="S309" s="17">
        <f ca="1">1-INDEX('Flow probs &amp; rates'!W$5:W$5999,A308)-INDEX('Flow probs &amp; rates'!Y$5:Y$5999,A308)-INDEX('Flow probs &amp; rates'!AA$5:AA$5999,A308)</f>
        <v>0.62027704900087821</v>
      </c>
      <c r="T309" s="35"/>
      <c r="U309" s="12">
        <f t="shared" ca="1" si="64"/>
        <v>-4.2463799350470639E-3</v>
      </c>
      <c r="V309" s="12">
        <f t="shared" ca="1" si="65"/>
        <v>0.62027704900087821</v>
      </c>
      <c r="X309" s="35"/>
      <c r="Y309" s="12">
        <f ca="1"/>
        <v>4.2463799350470639E-3</v>
      </c>
      <c r="Z309" s="12">
        <f ca="1"/>
        <v>0.37972295099912179</v>
      </c>
      <c r="AB309" s="35"/>
      <c r="AC309" s="12">
        <f ca="1"/>
        <v>-8.2820193304213169E-3</v>
      </c>
      <c r="AD309" s="12">
        <f ca="1"/>
        <v>0.6177636819492015</v>
      </c>
      <c r="AF309" s="35"/>
      <c r="AG309" s="12">
        <f>INDEX('Flow probs &amp; rates'!F$5:F$5999,A308)</f>
        <v>3.8984392516094792E-2</v>
      </c>
      <c r="AJ309" s="12">
        <f ca="1"/>
        <v>3.9578458965314797E-2</v>
      </c>
      <c r="AK309" s="12">
        <f ca="1"/>
        <v>4.1009564065558939E-2</v>
      </c>
      <c r="AM309" s="12">
        <f t="shared" si="55"/>
        <v>9.3840023796104566E-4</v>
      </c>
      <c r="AO309" s="12">
        <f t="shared" ca="1" si="56"/>
        <v>2.188288728436634E-3</v>
      </c>
      <c r="AQ309" s="12">
        <f ca="1"/>
        <v>9.3841239941140229E-4</v>
      </c>
      <c r="AS309" s="30">
        <v>610</v>
      </c>
      <c r="AT309" s="70">
        <f t="shared" ca="1" si="57"/>
        <v>-5.9418064523286684E-4</v>
      </c>
      <c r="AU309" s="70">
        <f t="shared" ca="1" si="58"/>
        <v>-5.941996224410991E-4</v>
      </c>
      <c r="AV309" s="12">
        <f t="shared" ca="1" si="59"/>
        <v>-1.4526417487442239E-3</v>
      </c>
      <c r="AW309" s="12">
        <f t="shared" ca="1" si="60"/>
        <v>-1.4526504369003447E-3</v>
      </c>
    </row>
    <row r="310" spans="1:49" x14ac:dyDescent="0.35">
      <c r="A310" s="12">
        <v>154</v>
      </c>
      <c r="C310" s="35" t="str">
        <f>INDEX('Flow probs &amp; rates'!$A$5:$A$5999,$A310)</f>
        <v>2003,2</v>
      </c>
      <c r="D310" s="17">
        <f ca="1">-INDEX('Flow probs &amp; rates'!AE$5:AE$5999,A310)-INDEX('Flow probs &amp; rates'!AF$5:AF$5999,A310)-INDEX('Flow probs &amp; rates'!AJ$5:AJ$5999,A310)</f>
        <v>-5.0933057104071498E-2</v>
      </c>
      <c r="E310" s="17">
        <f ca="1">INDEX('Flow probs &amp; rates'!AG$5:AG$5999,A310)-INDEX('Flow probs &amp; rates'!AJ$5:AJ$5999,A310)</f>
        <v>0.23960062676912908</v>
      </c>
      <c r="G310" s="12">
        <f t="shared" ca="1" si="61"/>
        <v>-5.0933057104071498E-2</v>
      </c>
      <c r="H310" s="12">
        <f t="shared" ca="1" si="62"/>
        <v>0.23960062676912908</v>
      </c>
      <c r="J310" s="17">
        <f ca="1">INDEX('Flow probs &amp; rates'!AJ$5:AJ$5999,A310)</f>
        <v>2.1401008040598898E-2</v>
      </c>
      <c r="K310" s="35" t="str">
        <f>INDEX('Flow probs &amp; rates'!$A$5:$A$5999,$A310)</f>
        <v>2003,2</v>
      </c>
      <c r="L310" s="12">
        <f t="shared" ca="1" si="66"/>
        <v>2.1401008040598898E-2</v>
      </c>
      <c r="N310" s="17">
        <f ca="1">INDEX('Flow probs &amp; rates'!Z$5:Z$5999,A310)</f>
        <v>2.322078504951568E-2</v>
      </c>
      <c r="O310" s="35" t="str">
        <f>INDEX('Flow probs &amp; rates'!$A$5:$A$5999,$A310)</f>
        <v>2003,2</v>
      </c>
      <c r="P310" s="12">
        <f t="shared" ca="1" si="63"/>
        <v>2.322078504951568E-2</v>
      </c>
      <c r="R310" s="17">
        <f ca="1">1-INDEX('Flow probs &amp; rates'!U$5:U$5999,A310)-INDEX('Flow probs &amp; rates'!V$5:V$5999,A310)-INDEX('Flow probs &amp; rates'!Z$5:Z$5999,A310)</f>
        <v>0.94964782145262761</v>
      </c>
      <c r="S310" s="17">
        <f ca="1">INDEX('Flow probs &amp; rates'!W$5:W$5999,A310)-INDEX('Flow probs &amp; rates'!Z$5:Z$5999,A310)</f>
        <v>0.18597446476085688</v>
      </c>
      <c r="T310" s="35" t="str">
        <f>INDEX('Flow probs &amp; rates'!$A$5:$A$5999,$A310)</f>
        <v>2003,2</v>
      </c>
      <c r="U310" s="12">
        <f t="shared" ca="1" si="64"/>
        <v>0.94964782145262761</v>
      </c>
      <c r="V310" s="12">
        <f t="shared" ca="1" si="65"/>
        <v>0.18597446476085688</v>
      </c>
      <c r="X310" s="35" t="str">
        <f>INDEX('Flow probs &amp; rates'!$A$5:$A$5999,$A310)</f>
        <v>2003,2</v>
      </c>
      <c r="Y310" s="12">
        <f t="array" aca="1" ref="Y310:Z311" ca="1">$A$1:$B$2-U310:V311</f>
        <v>5.0352178547372395E-2</v>
      </c>
      <c r="Z310" s="12">
        <f ca="1"/>
        <v>-0.18597446476085688</v>
      </c>
      <c r="AB310" s="35" t="str">
        <f>INDEX('Flow probs &amp; rates'!$A$5:$A$5999,$A310)</f>
        <v>2003,2</v>
      </c>
      <c r="AC310" s="12">
        <f t="array" aca="1" ref="AC310:AD311" ca="1">MMULT(Y310:Z311,MMULT(U308:V309,MINVERSE(Y308:Z309)))</f>
        <v>0.92445331167855993</v>
      </c>
      <c r="AD310" s="12">
        <f ca="1"/>
        <v>0.1716891268799392</v>
      </c>
      <c r="AF310" s="35" t="str">
        <f>INDEX('Flow probs &amp; rates'!$A$5:$A$5999,$A310)</f>
        <v>2003,2</v>
      </c>
      <c r="AG310" s="12">
        <f>INDEX('Flow probs &amp; rates'!E$5:E$5999,A310)</f>
        <v>0.62368737456626788</v>
      </c>
      <c r="AI310" s="32" t="s">
        <v>613</v>
      </c>
      <c r="AJ310" s="12">
        <f t="array" aca="1" ref="AJ310:AJ311" ca="1">MMULT(U310:V311,AG310:AG311)+P310:P311</f>
        <v>0.62284990380196714</v>
      </c>
      <c r="AK310" s="12">
        <f t="array" aca="1" ref="AK310:AK311" ca="1">MMULT(-1*MINVERSE(G310:H311),L310:L311)</f>
        <v>0.61094619128418604</v>
      </c>
      <c r="AM310" s="12">
        <f t="shared" si="55"/>
        <v>-9.8260790905801976E-4</v>
      </c>
      <c r="AO310" s="12">
        <f t="shared" ca="1" si="56"/>
        <v>2.7472669630435931E-2</v>
      </c>
      <c r="AQ310" s="12">
        <f t="array" aca="1" ref="AQ310:AQ311" ca="1">MMULT(Y310:Z311,AO310:AO311)+MMULT(AC310:AD311,AM308:AM309)</f>
        <v>-9.8261336726068217E-4</v>
      </c>
      <c r="AS310" s="30">
        <v>612</v>
      </c>
      <c r="AT310" s="70">
        <f t="shared" ca="1" si="57"/>
        <v>7.0249865026461578E-5</v>
      </c>
      <c r="AU310" s="70">
        <f t="shared" ca="1" si="58"/>
        <v>7.0269566965813139E-5</v>
      </c>
      <c r="AV310" s="12">
        <f t="shared" ca="1" si="59"/>
        <v>-7.9802792433712744E-5</v>
      </c>
      <c r="AW310" s="12">
        <f t="shared" ca="1" si="60"/>
        <v>-7.9793258930159635E-5</v>
      </c>
    </row>
    <row r="311" spans="1:49" x14ac:dyDescent="0.35">
      <c r="C311" s="35"/>
      <c r="D311" s="17">
        <f ca="1">INDEX('Flow probs &amp; rates'!AE$5:AE$5999,A310)-INDEX('Flow probs &amp; rates'!AK$5:AK$5999,A310)</f>
        <v>-6.9813429212982996E-3</v>
      </c>
      <c r="E311" s="17">
        <f ca="1">-INDEX('Flow probs &amp; rates'!AG$5:AG$5999,A310)-INDEX('Flow probs &amp; rates'!AI$5:AI$5999,A310)-INDEX('Flow probs &amp; rates'!AK$5:AK$5999,A310)</f>
        <v>-0.4698415084798252</v>
      </c>
      <c r="G311" s="12">
        <f t="shared" ca="1" si="61"/>
        <v>-6.9813429212982996E-3</v>
      </c>
      <c r="H311" s="12">
        <f t="shared" ca="1" si="62"/>
        <v>-0.4698415084798252</v>
      </c>
      <c r="J311" s="17">
        <f ca="1">INDEX('Flow probs &amp; rates'!AK$5:AK$5999,A310)</f>
        <v>2.3318364378220199E-2</v>
      </c>
      <c r="K311" s="35"/>
      <c r="L311" s="12">
        <f t="shared" ca="1" si="66"/>
        <v>2.3318364378220199E-2</v>
      </c>
      <c r="N311" s="17">
        <f ca="1">INDEX('Flow probs &amp; rates'!AA$5:AA$5999,A310)</f>
        <v>1.8538092176904542E-2</v>
      </c>
      <c r="O311" s="35"/>
      <c r="P311" s="12">
        <f t="shared" ca="1" si="63"/>
        <v>1.8538092176904542E-2</v>
      </c>
      <c r="R311" s="17">
        <f ca="1">INDEX('Flow probs &amp; rates'!U$5:U$5999,A310)-INDEX('Flow probs &amp; rates'!AA$5:AA$5999,A310)</f>
        <v>-5.4188147182266354E-3</v>
      </c>
      <c r="S311" s="17">
        <f ca="1">1-INDEX('Flow probs &amp; rates'!W$5:W$5999,A310)-INDEX('Flow probs &amp; rates'!Y$5:Y$5999,A310)-INDEX('Flow probs &amp; rates'!AA$5:AA$5999,A310)</f>
        <v>0.62449726919371351</v>
      </c>
      <c r="T311" s="35"/>
      <c r="U311" s="12">
        <f t="shared" ca="1" si="64"/>
        <v>-5.4188147182266354E-3</v>
      </c>
      <c r="V311" s="12">
        <f t="shared" ca="1" si="65"/>
        <v>0.62449726919371351</v>
      </c>
      <c r="X311" s="35"/>
      <c r="Y311" s="12">
        <f ca="1"/>
        <v>5.4188147182266354E-3</v>
      </c>
      <c r="Z311" s="12">
        <f ca="1"/>
        <v>0.37550273080628649</v>
      </c>
      <c r="AB311" s="35"/>
      <c r="AC311" s="12">
        <f ca="1"/>
        <v>1.7256328701214949E-2</v>
      </c>
      <c r="AD311" s="12">
        <f ca="1"/>
        <v>0.62444351671557008</v>
      </c>
      <c r="AF311" s="35"/>
      <c r="AG311" s="12">
        <f>INDEX('Flow probs &amp; rates'!F$5:F$5999,A310)</f>
        <v>3.9498767949309913E-2</v>
      </c>
      <c r="AJ311" s="12">
        <f ca="1"/>
        <v>3.982531857289294E-2</v>
      </c>
      <c r="AK311" s="12">
        <f ca="1"/>
        <v>4.0552269577140448E-2</v>
      </c>
      <c r="AM311" s="12">
        <f t="shared" si="55"/>
        <v>5.1437543321512097E-4</v>
      </c>
      <c r="AO311" s="12">
        <f t="shared" ca="1" si="56"/>
        <v>-4.5729448841849013E-4</v>
      </c>
      <c r="AQ311" s="12">
        <f ca="1"/>
        <v>5.1437346498498936E-4</v>
      </c>
      <c r="AS311" s="30">
        <v>614</v>
      </c>
      <c r="AT311" s="70">
        <f t="shared" ca="1" si="57"/>
        <v>1.8501030864293E-4</v>
      </c>
      <c r="AU311" s="70">
        <f t="shared" ca="1" si="58"/>
        <v>1.8500825949413903E-4</v>
      </c>
      <c r="AV311" s="12">
        <f t="shared" ca="1" si="59"/>
        <v>-9.48775658950754E-4</v>
      </c>
      <c r="AW311" s="12">
        <f t="shared" ca="1" si="60"/>
        <v>-9.487806502080367E-4</v>
      </c>
    </row>
    <row r="312" spans="1:49" x14ac:dyDescent="0.35">
      <c r="A312" s="12">
        <v>155</v>
      </c>
      <c r="C312" s="35" t="str">
        <f>INDEX('Flow probs &amp; rates'!$A$5:$A$5999,$A312)</f>
        <v>2003,3</v>
      </c>
      <c r="D312" s="17">
        <f ca="1">-INDEX('Flow probs &amp; rates'!AE$5:AE$5999,A312)-INDEX('Flow probs &amp; rates'!AF$5:AF$5999,A312)-INDEX('Flow probs &amp; rates'!AJ$5:AJ$5999,A312)</f>
        <v>-5.1668920131144096E-2</v>
      </c>
      <c r="E312" s="17">
        <f ca="1">INDEX('Flow probs &amp; rates'!AG$5:AG$5999,A312)-INDEX('Flow probs &amp; rates'!AJ$5:AJ$5999,A312)</f>
        <v>0.25385811395048119</v>
      </c>
      <c r="G312" s="12">
        <f t="shared" ca="1" si="61"/>
        <v>-5.1668920131144096E-2</v>
      </c>
      <c r="H312" s="12">
        <f t="shared" ca="1" si="62"/>
        <v>0.25385811395048119</v>
      </c>
      <c r="J312" s="17">
        <f ca="1">INDEX('Flow probs &amp; rates'!AJ$5:AJ$5999,A312)</f>
        <v>2.3562259061527799E-2</v>
      </c>
      <c r="K312" s="35" t="str">
        <f>INDEX('Flow probs &amp; rates'!$A$5:$A$5999,$A312)</f>
        <v>2003,3</v>
      </c>
      <c r="L312" s="12">
        <f t="shared" ca="1" si="66"/>
        <v>2.3562259061527799E-2</v>
      </c>
      <c r="N312" s="17">
        <f ca="1">INDEX('Flow probs &amp; rates'!Z$5:Z$5999,A312)</f>
        <v>2.5509862712006774E-2</v>
      </c>
      <c r="O312" s="35" t="str">
        <f>INDEX('Flow probs &amp; rates'!$A$5:$A$5999,$A312)</f>
        <v>2003,3</v>
      </c>
      <c r="P312" s="12">
        <f t="shared" ca="1" si="63"/>
        <v>2.5509862712006774E-2</v>
      </c>
      <c r="R312" s="17">
        <f ca="1">1-INDEX('Flow probs &amp; rates'!U$5:U$5999,A312)-INDEX('Flow probs &amp; rates'!V$5:V$5999,A312)-INDEX('Flow probs &amp; rates'!Z$5:Z$5999,A312)</f>
        <v>0.94876892740815932</v>
      </c>
      <c r="S312" s="17">
        <f ca="1">INDEX('Flow probs &amp; rates'!W$5:W$5999,A312)-INDEX('Flow probs &amp; rates'!Z$5:Z$5999,A312)</f>
        <v>0.19418927565705665</v>
      </c>
      <c r="T312" s="35" t="str">
        <f>INDEX('Flow probs &amp; rates'!$A$5:$A$5999,$A312)</f>
        <v>2003,3</v>
      </c>
      <c r="U312" s="12">
        <f t="shared" ca="1" si="64"/>
        <v>0.94876892740815932</v>
      </c>
      <c r="V312" s="12">
        <f t="shared" ca="1" si="65"/>
        <v>0.19418927565705665</v>
      </c>
      <c r="X312" s="35" t="str">
        <f>INDEX('Flow probs &amp; rates'!$A$5:$A$5999,$A312)</f>
        <v>2003,3</v>
      </c>
      <c r="Y312" s="12">
        <f t="array" aca="1" ref="Y312:Z313" ca="1">$A$1:$B$2-U312:V313</f>
        <v>5.1231072591840676E-2</v>
      </c>
      <c r="Z312" s="12">
        <f ca="1"/>
        <v>-0.19418927565705665</v>
      </c>
      <c r="AB312" s="35" t="str">
        <f>INDEX('Flow probs &amp; rates'!$A$5:$A$5999,$A312)</f>
        <v>2003,3</v>
      </c>
      <c r="AC312" s="12">
        <f t="array" aca="1" ref="AC312:AD313" ca="1">MMULT(Y312:Z313,MMULT(U310:V311,MINVERSE(Y310:Z311)))</f>
        <v>0.96757580598166926</v>
      </c>
      <c r="AD312" s="12">
        <f ca="1"/>
        <v>0.18162688573903946</v>
      </c>
      <c r="AF312" s="35" t="str">
        <f>INDEX('Flow probs &amp; rates'!$A$5:$A$5999,$A312)</f>
        <v>2003,3</v>
      </c>
      <c r="AG312" s="12">
        <f>INDEX('Flow probs &amp; rates'!E$5:E$5999,A312)</f>
        <v>0.62491530125467831</v>
      </c>
      <c r="AI312" s="32" t="s">
        <v>614</v>
      </c>
      <c r="AJ312" s="12">
        <f t="array" aca="1" ref="AJ312:AJ313" ca="1">MMULT(U312:V313,AG312:AG313)+P312:P313</f>
        <v>0.62593402641703744</v>
      </c>
      <c r="AK312" s="12">
        <f t="array" aca="1" ref="AK312:AK313" ca="1">MMULT(-1*MINVERSE(G312:H313),L312:L313)</f>
        <v>0.63944462309371342</v>
      </c>
      <c r="AM312" s="12">
        <f t="shared" si="55"/>
        <v>1.2279266884104301E-3</v>
      </c>
      <c r="AO312" s="12">
        <f t="shared" ca="1" si="56"/>
        <v>2.849843180952738E-2</v>
      </c>
      <c r="AQ312" s="12">
        <f t="array" aca="1" ref="AQ312:AQ313" ca="1">MMULT(Y312:Z313,AO312:AO313)+MMULT(AC312:AD313,AM310:AM311)</f>
        <v>1.2279297344047839E-3</v>
      </c>
      <c r="AS312" s="30">
        <v>616</v>
      </c>
      <c r="AT312" s="70">
        <f t="shared" ca="1" si="57"/>
        <v>-9.4271354588393308E-4</v>
      </c>
      <c r="AU312" s="70">
        <f t="shared" ca="1" si="58"/>
        <v>-9.4271636949487818E-4</v>
      </c>
      <c r="AV312" s="12">
        <f t="shared" ca="1" si="59"/>
        <v>-3.9913430938243177E-4</v>
      </c>
      <c r="AW312" s="12">
        <f t="shared" ca="1" si="60"/>
        <v>-3.9913117335611283E-4</v>
      </c>
    </row>
    <row r="313" spans="1:49" x14ac:dyDescent="0.35">
      <c r="C313" s="35"/>
      <c r="D313" s="17">
        <f ca="1">INDEX('Flow probs &amp; rates'!AE$5:AE$5999,A312)-INDEX('Flow probs &amp; rates'!AK$5:AK$5999,A312)</f>
        <v>-8.3770712619165022E-3</v>
      </c>
      <c r="E313" s="17">
        <f ca="1">-INDEX('Flow probs &amp; rates'!AG$5:AG$5999,A312)-INDEX('Flow probs &amp; rates'!AI$5:AI$5999,A312)-INDEX('Flow probs &amp; rates'!AK$5:AK$5999,A312)</f>
        <v>-0.50025229445108843</v>
      </c>
      <c r="G313" s="12">
        <f t="shared" ca="1" si="61"/>
        <v>-8.3770712619165022E-3</v>
      </c>
      <c r="H313" s="12">
        <f t="shared" ca="1" si="62"/>
        <v>-0.50025229445108843</v>
      </c>
      <c r="J313" s="17">
        <f ca="1">INDEX('Flow probs &amp; rates'!AK$5:AK$5999,A312)</f>
        <v>2.4032334190862401E-2</v>
      </c>
      <c r="K313" s="35"/>
      <c r="L313" s="12">
        <f t="shared" ca="1" si="66"/>
        <v>2.4032334190862401E-2</v>
      </c>
      <c r="N313" s="17">
        <f ca="1">INDEX('Flow probs &amp; rates'!AA$5:AA$5999,A312)</f>
        <v>1.8820639443547952E-2</v>
      </c>
      <c r="O313" s="35"/>
      <c r="P313" s="12">
        <f t="shared" ca="1" si="63"/>
        <v>1.8820639443547952E-2</v>
      </c>
      <c r="R313" s="17">
        <f ca="1">INDEX('Flow probs &amp; rates'!U$5:U$5999,A312)-INDEX('Flow probs &amp; rates'!AA$5:AA$5999,A312)</f>
        <v>-6.4081092154251625E-3</v>
      </c>
      <c r="S313" s="17">
        <f ca="1">1-INDEX('Flow probs &amp; rates'!W$5:W$5999,A312)-INDEX('Flow probs &amp; rates'!Y$5:Y$5999,A312)-INDEX('Flow probs &amp; rates'!AA$5:AA$5999,A312)</f>
        <v>0.60562471276712604</v>
      </c>
      <c r="T313" s="35"/>
      <c r="U313" s="12">
        <f t="shared" ca="1" si="64"/>
        <v>-6.4081092154251625E-3</v>
      </c>
      <c r="V313" s="12">
        <f t="shared" ca="1" si="65"/>
        <v>0.60562471276712604</v>
      </c>
      <c r="X313" s="35"/>
      <c r="Y313" s="12">
        <f ca="1"/>
        <v>6.4081092154251625E-3</v>
      </c>
      <c r="Z313" s="12">
        <f ca="1"/>
        <v>0.39437528723287396</v>
      </c>
      <c r="AB313" s="35"/>
      <c r="AC313" s="12">
        <f ca="1"/>
        <v>7.1100420791237323E-3</v>
      </c>
      <c r="AD313" s="12">
        <f ca="1"/>
        <v>0.66257925829659747</v>
      </c>
      <c r="AF313" s="35"/>
      <c r="AG313" s="12">
        <f>INDEX('Flow probs &amp; rates'!F$5:F$5999,A312)</f>
        <v>3.8745412625001703E-2</v>
      </c>
      <c r="AJ313" s="12">
        <f ca="1"/>
        <v>3.8281293334778088E-2</v>
      </c>
      <c r="AK313" s="12">
        <f ca="1"/>
        <v>3.7332484472958311E-2</v>
      </c>
      <c r="AM313" s="12">
        <f t="shared" si="55"/>
        <v>-7.5335532430820945E-4</v>
      </c>
      <c r="AO313" s="12">
        <f t="shared" ca="1" si="56"/>
        <v>-3.2197851041821379E-3</v>
      </c>
      <c r="AQ313" s="12">
        <f ca="1"/>
        <v>-7.5335450234117823E-4</v>
      </c>
      <c r="AS313" s="30">
        <v>618</v>
      </c>
      <c r="AT313" s="70">
        <f t="shared" ca="1" si="57"/>
        <v>5.0250027590104107E-4</v>
      </c>
      <c r="AU313" s="70">
        <f t="shared" ca="1" si="58"/>
        <v>5.0251316883481766E-4</v>
      </c>
      <c r="AV313" s="12">
        <f t="shared" ca="1" si="59"/>
        <v>-1.3056520994342985E-4</v>
      </c>
      <c r="AW313" s="12">
        <f t="shared" ca="1" si="60"/>
        <v>-1.3056158876042996E-4</v>
      </c>
    </row>
    <row r="314" spans="1:49" x14ac:dyDescent="0.35">
      <c r="A314" s="12">
        <v>156</v>
      </c>
      <c r="C314" s="35" t="str">
        <f>INDEX('Flow probs &amp; rates'!$A$5:$A$5999,$A314)</f>
        <v>2003,4</v>
      </c>
      <c r="D314" s="17">
        <f ca="1">-INDEX('Flow probs &amp; rates'!AE$5:AE$5999,A314)-INDEX('Flow probs &amp; rates'!AF$5:AF$5999,A314)-INDEX('Flow probs &amp; rates'!AJ$5:AJ$5999,A314)</f>
        <v>-4.9743182283165002E-2</v>
      </c>
      <c r="E314" s="17">
        <f ca="1">INDEX('Flow probs &amp; rates'!AG$5:AG$5999,A314)-INDEX('Flow probs &amp; rates'!AJ$5:AJ$5999,A314)</f>
        <v>0.24304588393475063</v>
      </c>
      <c r="G314" s="12">
        <f t="shared" ca="1" si="61"/>
        <v>-4.9743182283165002E-2</v>
      </c>
      <c r="H314" s="12">
        <f t="shared" ca="1" si="62"/>
        <v>0.24304588393475063</v>
      </c>
      <c r="J314" s="17">
        <f ca="1">INDEX('Flow probs &amp; rates'!AJ$5:AJ$5999,A314)</f>
        <v>2.1282938948665401E-2</v>
      </c>
      <c r="K314" s="35" t="str">
        <f>INDEX('Flow probs &amp; rates'!$A$5:$A$5999,$A314)</f>
        <v>2003,4</v>
      </c>
      <c r="L314" s="12">
        <f t="shared" ca="1" si="66"/>
        <v>2.1282938948665401E-2</v>
      </c>
      <c r="N314" s="17">
        <f ca="1">INDEX('Flow probs &amp; rates'!Z$5:Z$5999,A314)</f>
        <v>2.3244038576805372E-2</v>
      </c>
      <c r="O314" s="35" t="str">
        <f>INDEX('Flow probs &amp; rates'!$A$5:$A$5999,$A314)</f>
        <v>2003,4</v>
      </c>
      <c r="P314" s="12">
        <f t="shared" ca="1" si="63"/>
        <v>2.3244038576805372E-2</v>
      </c>
      <c r="R314" s="17">
        <f ca="1">1-INDEX('Flow probs &amp; rates'!U$5:U$5999,A314)-INDEX('Flow probs &amp; rates'!V$5:V$5999,A314)-INDEX('Flow probs &amp; rates'!Z$5:Z$5999,A314)</f>
        <v>0.95061424562176711</v>
      </c>
      <c r="S314" s="17">
        <f ca="1">INDEX('Flow probs &amp; rates'!W$5:W$5999,A314)-INDEX('Flow probs &amp; rates'!Z$5:Z$5999,A314)</f>
        <v>0.18826136970606885</v>
      </c>
      <c r="T314" s="35" t="str">
        <f>INDEX('Flow probs &amp; rates'!$A$5:$A$5999,$A314)</f>
        <v>2003,4</v>
      </c>
      <c r="U314" s="12">
        <f t="shared" ca="1" si="64"/>
        <v>0.95061424562176711</v>
      </c>
      <c r="V314" s="12">
        <f t="shared" ca="1" si="65"/>
        <v>0.18826136970606885</v>
      </c>
      <c r="X314" s="35" t="str">
        <f>INDEX('Flow probs &amp; rates'!$A$5:$A$5999,$A314)</f>
        <v>2003,4</v>
      </c>
      <c r="Y314" s="12">
        <f t="array" aca="1" ref="Y314:Z315" ca="1">$A$1:$B$2-U314:V315</f>
        <v>4.9385754378232893E-2</v>
      </c>
      <c r="Z314" s="12">
        <f ca="1"/>
        <v>-0.18826136970606885</v>
      </c>
      <c r="AB314" s="35" t="str">
        <f>INDEX('Flow probs &amp; rates'!$A$5:$A$5999,$A314)</f>
        <v>2003,4</v>
      </c>
      <c r="AC314" s="12">
        <f t="array" aca="1" ref="AC314:AD315" ca="1">MMULT(Y314:Z315,MMULT(U312:V313,MINVERSE(Y312:Z313)))</f>
        <v>0.91491342581288615</v>
      </c>
      <c r="AD314" s="12">
        <f ca="1"/>
        <v>0.18571351637805705</v>
      </c>
      <c r="AF314" s="35" t="str">
        <f>INDEX('Flow probs &amp; rates'!$A$5:$A$5999,$A314)</f>
        <v>2003,4</v>
      </c>
      <c r="AG314" s="12">
        <f>INDEX('Flow probs &amp; rates'!E$5:E$5999,A314)</f>
        <v>0.62459169070713039</v>
      </c>
      <c r="AI314" s="32" t="s">
        <v>615</v>
      </c>
      <c r="AJ314" s="12">
        <f t="array" aca="1" ref="AJ314:AJ315" ca="1">MMULT(U314:V315,AG314:AG315)+P314:P315</f>
        <v>0.62436065580279487</v>
      </c>
      <c r="AK314" s="12">
        <f t="array" aca="1" ref="AK314:AK315" ca="1">MMULT(-1*MINVERSE(G314:H315),L314:L315)</f>
        <v>0.62260629361152187</v>
      </c>
      <c r="AM314" s="12">
        <f t="shared" si="55"/>
        <v>-3.2361054754792562E-4</v>
      </c>
      <c r="AO314" s="12">
        <f t="shared" ca="1" si="56"/>
        <v>-1.683832948219155E-2</v>
      </c>
      <c r="AQ314" s="12">
        <f t="array" aca="1" ref="AQ314:AQ315" ca="1">MMULT(Y314:Z315,AO314:AO315)+MMULT(AC314:AD315,AM312:AM313)</f>
        <v>-3.2361354210615548E-4</v>
      </c>
      <c r="AS314" s="30">
        <v>620</v>
      </c>
      <c r="AT314" s="70">
        <f t="shared" ca="1" si="57"/>
        <v>4.9579463266946622E-4</v>
      </c>
      <c r="AU314" s="70">
        <f t="shared" ca="1" si="58"/>
        <v>4.9578645836097939E-4</v>
      </c>
      <c r="AV314" s="12">
        <f t="shared" ca="1" si="59"/>
        <v>7.3609816272628137E-5</v>
      </c>
      <c r="AW314" s="12">
        <f t="shared" ca="1" si="60"/>
        <v>7.3607808251895075E-5</v>
      </c>
    </row>
    <row r="315" spans="1:49" x14ac:dyDescent="0.35">
      <c r="C315" s="35"/>
      <c r="D315" s="17">
        <f ca="1">INDEX('Flow probs &amp; rates'!AE$5:AE$5999,A314)-INDEX('Flow probs &amp; rates'!AK$5:AK$5999,A314)</f>
        <v>-8.5260713742848007E-3</v>
      </c>
      <c r="E315" s="17">
        <f ca="1">-INDEX('Flow probs &amp; rates'!AG$5:AG$5999,A314)-INDEX('Flow probs &amp; rates'!AI$5:AI$5999,A314)-INDEX('Flow probs &amp; rates'!AK$5:AK$5999,A314)</f>
        <v>-0.47548840191412084</v>
      </c>
      <c r="G315" s="12">
        <f t="shared" ca="1" si="61"/>
        <v>-8.5260713742848007E-3</v>
      </c>
      <c r="H315" s="12">
        <f t="shared" ca="1" si="62"/>
        <v>-0.47548840191412084</v>
      </c>
      <c r="J315" s="17">
        <f ca="1">INDEX('Flow probs &amp; rates'!AK$5:AK$5999,A314)</f>
        <v>2.42607087169718E-2</v>
      </c>
      <c r="K315" s="35"/>
      <c r="L315" s="12">
        <f t="shared" ca="1" si="66"/>
        <v>2.42607087169718E-2</v>
      </c>
      <c r="N315" s="17">
        <f ca="1">INDEX('Flow probs &amp; rates'!AA$5:AA$5999,A314)</f>
        <v>1.9224818013313532E-2</v>
      </c>
      <c r="O315" s="35"/>
      <c r="P315" s="12">
        <f t="shared" ca="1" si="63"/>
        <v>1.9224818013313532E-2</v>
      </c>
      <c r="R315" s="17">
        <f ca="1">INDEX('Flow probs &amp; rates'!U$5:U$5999,A314)-INDEX('Flow probs &amp; rates'!AA$5:AA$5999,A314)</f>
        <v>-6.6042289093445408E-3</v>
      </c>
      <c r="S315" s="17">
        <f ca="1">1-INDEX('Flow probs &amp; rates'!W$5:W$5999,A314)-INDEX('Flow probs &amp; rates'!Y$5:Y$5999,A314)-INDEX('Flow probs &amp; rates'!AA$5:AA$5999,A314)</f>
        <v>0.62083548408385925</v>
      </c>
      <c r="T315" s="35"/>
      <c r="U315" s="12">
        <f t="shared" ca="1" si="64"/>
        <v>-6.6042289093445408E-3</v>
      </c>
      <c r="V315" s="12">
        <f t="shared" ca="1" si="65"/>
        <v>0.62083548408385925</v>
      </c>
      <c r="X315" s="35"/>
      <c r="Y315" s="12">
        <f ca="1"/>
        <v>6.6042289093445408E-3</v>
      </c>
      <c r="Z315" s="12">
        <f ca="1"/>
        <v>0.37916451591614075</v>
      </c>
      <c r="AB315" s="35"/>
      <c r="AC315" s="12">
        <f ca="1"/>
        <v>1.5462609007327738E-3</v>
      </c>
      <c r="AD315" s="12">
        <f ca="1"/>
        <v>0.58627948109522143</v>
      </c>
      <c r="AF315" s="35"/>
      <c r="AG315" s="12">
        <f>INDEX('Flow probs &amp; rates'!F$5:F$5999,A314)</f>
        <v>3.915226131794744E-2</v>
      </c>
      <c r="AJ315" s="12">
        <f ca="1"/>
        <v>3.940698462131477E-2</v>
      </c>
      <c r="AK315" s="12">
        <f ca="1"/>
        <v>3.9858644171480918E-2</v>
      </c>
      <c r="AM315" s="12">
        <f t="shared" si="55"/>
        <v>4.0684869294573683E-4</v>
      </c>
      <c r="AO315" s="12">
        <f t="shared" ca="1" si="56"/>
        <v>2.5261596985226079E-3</v>
      </c>
      <c r="AQ315" s="12">
        <f ca="1"/>
        <v>4.0684786327734675E-4</v>
      </c>
      <c r="AS315" s="30">
        <v>622</v>
      </c>
      <c r="AT315" s="70">
        <f t="shared" ca="1" si="57"/>
        <v>1.4821162127532927E-3</v>
      </c>
      <c r="AU315" s="70">
        <f t="shared" ca="1" si="58"/>
        <v>1.4821362496573311E-3</v>
      </c>
      <c r="AV315" s="12">
        <f t="shared" ca="1" si="59"/>
        <v>-1.0287324173038209E-4</v>
      </c>
      <c r="AW315" s="12">
        <f t="shared" ca="1" si="60"/>
        <v>-1.0286815685648121E-4</v>
      </c>
    </row>
    <row r="316" spans="1:49" x14ac:dyDescent="0.35">
      <c r="A316" s="12">
        <v>157</v>
      </c>
      <c r="C316" s="35" t="str">
        <f>INDEX('Flow probs &amp; rates'!$A$5:$A$5999,$A316)</f>
        <v>2003,5</v>
      </c>
      <c r="D316" s="17">
        <f ca="1">-INDEX('Flow probs &amp; rates'!AE$5:AE$5999,A316)-INDEX('Flow probs &amp; rates'!AF$5:AF$5999,A316)-INDEX('Flow probs &amp; rates'!AJ$5:AJ$5999,A316)</f>
        <v>-4.8717130450440904E-2</v>
      </c>
      <c r="E316" s="17">
        <f ca="1">INDEX('Flow probs &amp; rates'!AG$5:AG$5999,A316)-INDEX('Flow probs &amp; rates'!AJ$5:AJ$5999,A316)</f>
        <v>0.24813202756824956</v>
      </c>
      <c r="G316" s="12">
        <f t="shared" ca="1" si="61"/>
        <v>-4.8717130450440904E-2</v>
      </c>
      <c r="H316" s="12">
        <f t="shared" ca="1" si="62"/>
        <v>0.24813202756824956</v>
      </c>
      <c r="J316" s="17">
        <f ca="1">INDEX('Flow probs &amp; rates'!AJ$5:AJ$5999,A316)</f>
        <v>1.9926815926338399E-2</v>
      </c>
      <c r="K316" s="35" t="str">
        <f>INDEX('Flow probs &amp; rates'!$A$5:$A$5999,$A316)</f>
        <v>2003,5</v>
      </c>
      <c r="L316" s="12">
        <f t="shared" ca="1" si="66"/>
        <v>1.9926815926338399E-2</v>
      </c>
      <c r="N316" s="17">
        <f ca="1">INDEX('Flow probs &amp; rates'!Z$5:Z$5999,A316)</f>
        <v>2.19204450470812E-2</v>
      </c>
      <c r="O316" s="35" t="str">
        <f>INDEX('Flow probs &amp; rates'!$A$5:$A$5999,$A316)</f>
        <v>2003,5</v>
      </c>
      <c r="P316" s="12">
        <f t="shared" ca="1" si="63"/>
        <v>2.19204450470812E-2</v>
      </c>
      <c r="R316" s="17">
        <f ca="1">1-INDEX('Flow probs &amp; rates'!U$5:U$5999,A316)-INDEX('Flow probs &amp; rates'!V$5:V$5999,A316)-INDEX('Flow probs &amp; rates'!Z$5:Z$5999,A316)</f>
        <v>0.95165184979859441</v>
      </c>
      <c r="S316" s="17">
        <f ca="1">INDEX('Flow probs &amp; rates'!W$5:W$5999,A316)-INDEX('Flow probs &amp; rates'!Z$5:Z$5999,A316)</f>
        <v>0.1912246217550618</v>
      </c>
      <c r="T316" s="35" t="str">
        <f>INDEX('Flow probs &amp; rates'!$A$5:$A$5999,$A316)</f>
        <v>2003,5</v>
      </c>
      <c r="U316" s="12">
        <f t="shared" ca="1" si="64"/>
        <v>0.95165184979859441</v>
      </c>
      <c r="V316" s="12">
        <f t="shared" ca="1" si="65"/>
        <v>0.1912246217550618</v>
      </c>
      <c r="X316" s="35" t="str">
        <f>INDEX('Flow probs &amp; rates'!$A$5:$A$5999,$A316)</f>
        <v>2003,5</v>
      </c>
      <c r="Y316" s="12">
        <f t="array" aca="1" ref="Y316:Z317" ca="1">$A$1:$B$2-U316:V317</f>
        <v>4.8348150201405593E-2</v>
      </c>
      <c r="Z316" s="12">
        <f ca="1"/>
        <v>-0.1912246217550618</v>
      </c>
      <c r="AB316" s="35" t="str">
        <f>INDEX('Flow probs &amp; rates'!$A$5:$A$5999,$A316)</f>
        <v>2003,5</v>
      </c>
      <c r="AC316" s="12">
        <f t="array" aca="1" ref="AC316:AD317" ca="1">MMULT(Y316:Z317,MMULT(U314:V315,MINVERSE(Y314:Z315)))</f>
        <v>0.93292986559449198</v>
      </c>
      <c r="AD316" s="12">
        <f ca="1"/>
        <v>0.17411363650583139</v>
      </c>
      <c r="AF316" s="35" t="str">
        <f>INDEX('Flow probs &amp; rates'!$A$5:$A$5999,$A316)</f>
        <v>2003,5</v>
      </c>
      <c r="AG316" s="12">
        <f>INDEX('Flow probs &amp; rates'!E$5:E$5999,A316)</f>
        <v>0.62380115923873325</v>
      </c>
      <c r="AI316" s="32" t="s">
        <v>616</v>
      </c>
      <c r="AJ316" s="12">
        <f t="array" aca="1" ref="AJ316:AJ317" ca="1">MMULT(U316:V317,AG316:AG317)+P316:P317</f>
        <v>0.62301594551618933</v>
      </c>
      <c r="AK316" s="12">
        <f t="array" aca="1" ref="AK316:AK317" ca="1">MMULT(-1*MINVERSE(G316:H317),L316:L317)</f>
        <v>0.60752838471130211</v>
      </c>
      <c r="AM316" s="12">
        <f t="shared" si="55"/>
        <v>-7.9053146839713762E-4</v>
      </c>
      <c r="AO316" s="12">
        <f t="shared" ca="1" si="56"/>
        <v>-1.5077908900219761E-2</v>
      </c>
      <c r="AQ316" s="12">
        <f t="array" aca="1" ref="AQ316:AQ317" ca="1">MMULT(Y316:Z317,AO316:AO317)+MMULT(AC316:AD317,AM314:AM315)</f>
        <v>-7.9052600623390982E-4</v>
      </c>
      <c r="AS316" s="30">
        <v>624</v>
      </c>
      <c r="AT316" s="70">
        <f t="shared" ca="1" si="57"/>
        <v>1.3496810509200374E-3</v>
      </c>
      <c r="AU316" s="70">
        <f t="shared" ca="1" si="58"/>
        <v>1.3497158219362704E-3</v>
      </c>
      <c r="AV316" s="12">
        <f t="shared" ca="1" si="59"/>
        <v>-5.0500986431589387E-4</v>
      </c>
      <c r="AW316" s="12">
        <f t="shared" ca="1" si="60"/>
        <v>-5.050025800727863E-4</v>
      </c>
    </row>
    <row r="317" spans="1:49" x14ac:dyDescent="0.35">
      <c r="C317" s="35"/>
      <c r="D317" s="17">
        <f ca="1">INDEX('Flow probs &amp; rates'!AE$5:AE$5999,A316)-INDEX('Flow probs &amp; rates'!AK$5:AK$5999,A316)</f>
        <v>-7.7871951652239979E-3</v>
      </c>
      <c r="E317" s="17">
        <f ca="1">-INDEX('Flow probs &amp; rates'!AG$5:AG$5999,A316)-INDEX('Flow probs &amp; rates'!AI$5:AI$5999,A316)-INDEX('Flow probs &amp; rates'!AK$5:AK$5999,A316)</f>
        <v>-0.48769216701722318</v>
      </c>
      <c r="G317" s="12">
        <f t="shared" ca="1" si="61"/>
        <v>-7.7871951652239979E-3</v>
      </c>
      <c r="H317" s="12">
        <f t="shared" ca="1" si="62"/>
        <v>-0.48769216701722318</v>
      </c>
      <c r="J317" s="17">
        <f ca="1">INDEX('Flow probs &amp; rates'!AK$5:AK$5999,A316)</f>
        <v>2.37373249951712E-2</v>
      </c>
      <c r="K317" s="35"/>
      <c r="L317" s="12">
        <f t="shared" ca="1" si="66"/>
        <v>2.37373249951712E-2</v>
      </c>
      <c r="N317" s="17">
        <f ca="1">INDEX('Flow probs &amp; rates'!AA$5:AA$5999,A316)</f>
        <v>1.8714352763635412E-2</v>
      </c>
      <c r="O317" s="35"/>
      <c r="P317" s="12">
        <f t="shared" ca="1" si="63"/>
        <v>1.8714352763635412E-2</v>
      </c>
      <c r="R317" s="17">
        <f ca="1">INDEX('Flow probs &amp; rates'!U$5:U$5999,A316)-INDEX('Flow probs &amp; rates'!AA$5:AA$5999,A316)</f>
        <v>-6.0011364307881194E-3</v>
      </c>
      <c r="S317" s="17">
        <f ca="1">1-INDEX('Flow probs &amp; rates'!W$5:W$5999,A316)-INDEX('Flow probs &amp; rates'!Y$5:Y$5999,A316)-INDEX('Flow probs &amp; rates'!AA$5:AA$5999,A316)</f>
        <v>0.61335164544827792</v>
      </c>
      <c r="T317" s="35"/>
      <c r="U317" s="12">
        <f t="shared" ca="1" si="64"/>
        <v>-6.0011364307881194E-3</v>
      </c>
      <c r="V317" s="12">
        <f t="shared" ca="1" si="65"/>
        <v>0.61335164544827792</v>
      </c>
      <c r="X317" s="35"/>
      <c r="Y317" s="12">
        <f ca="1"/>
        <v>6.0011364307881194E-3</v>
      </c>
      <c r="Z317" s="12">
        <f ca="1"/>
        <v>0.38664835455172208</v>
      </c>
      <c r="AB317" s="35"/>
      <c r="AC317" s="12">
        <f ca="1"/>
        <v>-1.9927781209974266E-2</v>
      </c>
      <c r="AD317" s="12">
        <f ca="1"/>
        <v>0.62617454740758771</v>
      </c>
      <c r="AF317" s="35"/>
      <c r="AG317" s="12">
        <f>INDEX('Flow probs &amp; rates'!F$5:F$5999,A316)</f>
        <v>3.8980196716549335E-2</v>
      </c>
      <c r="AJ317" s="12">
        <f ca="1"/>
        <v>3.8879404697353084E-2</v>
      </c>
      <c r="AK317" s="12">
        <f ca="1"/>
        <v>3.8972089732865811E-2</v>
      </c>
      <c r="AM317" s="12">
        <f t="shared" si="55"/>
        <v>-1.7206460139810448E-4</v>
      </c>
      <c r="AO317" s="12">
        <f t="shared" ca="1" si="56"/>
        <v>-8.8655443861510724E-4</v>
      </c>
      <c r="AQ317" s="12">
        <f ca="1"/>
        <v>-1.7206226695482972E-4</v>
      </c>
      <c r="AS317" s="30">
        <v>626</v>
      </c>
    </row>
    <row r="318" spans="1:49" x14ac:dyDescent="0.35">
      <c r="A318" s="12">
        <v>158</v>
      </c>
      <c r="C318" s="35" t="str">
        <f>INDEX('Flow probs &amp; rates'!$A$5:$A$5999,$A318)</f>
        <v>2003,6</v>
      </c>
      <c r="D318" s="17">
        <f ca="1">-INDEX('Flow probs &amp; rates'!AE$5:AE$5999,A318)-INDEX('Flow probs &amp; rates'!AF$5:AF$5999,A318)-INDEX('Flow probs &amp; rates'!AJ$5:AJ$5999,A318)</f>
        <v>-4.9522897355125495E-2</v>
      </c>
      <c r="E318" s="17">
        <f ca="1">INDEX('Flow probs &amp; rates'!AG$5:AG$5999,A318)-INDEX('Flow probs &amp; rates'!AJ$5:AJ$5999,A318)</f>
        <v>0.24792200831138167</v>
      </c>
      <c r="G318" s="12">
        <f t="shared" ca="1" si="61"/>
        <v>-4.9522897355125495E-2</v>
      </c>
      <c r="H318" s="12">
        <f t="shared" ca="1" si="62"/>
        <v>0.24792200831138167</v>
      </c>
      <c r="J318" s="17">
        <f ca="1">INDEX('Flow probs &amp; rates'!AJ$5:AJ$5999,A318)</f>
        <v>2.1354083866326298E-2</v>
      </c>
      <c r="K318" s="35" t="str">
        <f>INDEX('Flow probs &amp; rates'!$A$5:$A$5999,$A318)</f>
        <v>2003,6</v>
      </c>
      <c r="L318" s="12">
        <f t="shared" ca="1" si="66"/>
        <v>2.1354083866326298E-2</v>
      </c>
      <c r="N318" s="17">
        <f ca="1">INDEX('Flow probs &amp; rates'!Z$5:Z$5999,A318)</f>
        <v>2.3565270291320981E-2</v>
      </c>
      <c r="O318" s="35" t="str">
        <f>INDEX('Flow probs &amp; rates'!$A$5:$A$5999,$A318)</f>
        <v>2003,6</v>
      </c>
      <c r="P318" s="12">
        <f t="shared" ca="1" si="63"/>
        <v>2.3565270291320981E-2</v>
      </c>
      <c r="R318" s="17">
        <f ca="1">1-INDEX('Flow probs &amp; rates'!U$5:U$5999,A318)-INDEX('Flow probs &amp; rates'!V$5:V$5999,A318)-INDEX('Flow probs &amp; rates'!Z$5:Z$5999,A318)</f>
        <v>0.95060999791043654</v>
      </c>
      <c r="S318" s="17">
        <f ca="1">INDEX('Flow probs &amp; rates'!W$5:W$5999,A318)-INDEX('Flow probs &amp; rates'!Z$5:Z$5999,A318)</f>
        <v>0.19273919825537039</v>
      </c>
      <c r="T318" s="35" t="str">
        <f>INDEX('Flow probs &amp; rates'!$A$5:$A$5999,$A318)</f>
        <v>2003,6</v>
      </c>
      <c r="U318" s="12">
        <f t="shared" ca="1" si="64"/>
        <v>0.95060999791043654</v>
      </c>
      <c r="V318" s="12">
        <f t="shared" ca="1" si="65"/>
        <v>0.19273919825537039</v>
      </c>
      <c r="X318" s="35" t="str">
        <f>INDEX('Flow probs &amp; rates'!$A$5:$A$5999,$A318)</f>
        <v>2003,6</v>
      </c>
      <c r="Y318" s="12">
        <f t="array" aca="1" ref="Y318:Z319" ca="1">$A$1:$B$2-U318:V319</f>
        <v>4.9390002089563456E-2</v>
      </c>
      <c r="Z318" s="12">
        <f ca="1"/>
        <v>-0.19273919825537039</v>
      </c>
      <c r="AB318" s="35" t="str">
        <f>INDEX('Flow probs &amp; rates'!$A$5:$A$5999,$A318)</f>
        <v>2003,6</v>
      </c>
      <c r="AC318" s="12">
        <f t="array" aca="1" ref="AC318:AD319" ca="1">MMULT(Y318:Z319,MMULT(U316:V317,MINVERSE(Y316:Z317)))</f>
        <v>0.971370711414833</v>
      </c>
      <c r="AD318" s="12">
        <f ca="1"/>
        <v>0.19908962767794369</v>
      </c>
      <c r="AF318" s="35" t="str">
        <f>INDEX('Flow probs &amp; rates'!$A$5:$A$5999,$A318)</f>
        <v>2003,6</v>
      </c>
      <c r="AG318" s="12">
        <f>INDEX('Flow probs &amp; rates'!E$5:E$5999,A318)</f>
        <v>0.62406990083476543</v>
      </c>
      <c r="AI318" s="32" t="s">
        <v>617</v>
      </c>
      <c r="AJ318" s="12">
        <f t="array" aca="1" ref="AJ318:AJ319" ca="1">MMULT(U318:V319,AG318:AG319)+P318:P319</f>
        <v>0.62453971873120784</v>
      </c>
      <c r="AK318" s="12">
        <f t="array" aca="1" ref="AK318:AK319" ca="1">MMULT(-1*MINVERSE(G318:H319),L318:L319)</f>
        <v>0.63950583610050704</v>
      </c>
      <c r="AM318" s="12">
        <f t="shared" si="55"/>
        <v>2.6874159603218484E-4</v>
      </c>
      <c r="AO318" s="12">
        <f t="shared" ca="1" si="56"/>
        <v>3.1977451389204936E-2</v>
      </c>
      <c r="AQ318" s="12">
        <f t="array" aca="1" ref="AQ318:AQ319" ca="1">MMULT(Y318:Z319,AO318:AO319)+MMULT(AC318:AD319,AM316:AM317)</f>
        <v>2.6873311925841505E-4</v>
      </c>
      <c r="AS318" s="30">
        <v>628</v>
      </c>
    </row>
    <row r="319" spans="1:49" x14ac:dyDescent="0.35">
      <c r="C319" s="35"/>
      <c r="D319" s="17">
        <f ca="1">INDEX('Flow probs &amp; rates'!AE$5:AE$5999,A318)-INDEX('Flow probs &amp; rates'!AK$5:AK$5999,A318)</f>
        <v>-1.0414424350769801E-2</v>
      </c>
      <c r="E319" s="17">
        <f ca="1">-INDEX('Flow probs &amp; rates'!AG$5:AG$5999,A318)-INDEX('Flow probs &amp; rates'!AI$5:AI$5999,A318)-INDEX('Flow probs &amp; rates'!AK$5:AK$5999,A318)</f>
        <v>-0.46772006826675128</v>
      </c>
      <c r="G319" s="12">
        <f t="shared" ca="1" si="61"/>
        <v>-1.0414424350769801E-2</v>
      </c>
      <c r="H319" s="12">
        <f t="shared" ca="1" si="62"/>
        <v>-0.46772006826675128</v>
      </c>
      <c r="J319" s="17">
        <f ca="1">INDEX('Flow probs &amp; rates'!AK$5:AK$5999,A318)</f>
        <v>2.61220365119543E-2</v>
      </c>
      <c r="K319" s="35"/>
      <c r="L319" s="12">
        <f t="shared" ca="1" si="66"/>
        <v>2.61220365119543E-2</v>
      </c>
      <c r="N319" s="17">
        <f ca="1">INDEX('Flow probs &amp; rates'!AA$5:AA$5999,A318)</f>
        <v>2.0760871106306457E-2</v>
      </c>
      <c r="O319" s="35"/>
      <c r="P319" s="12">
        <f t="shared" ca="1" si="63"/>
        <v>2.0760871106306457E-2</v>
      </c>
      <c r="R319" s="17">
        <f ca="1">INDEX('Flow probs &amp; rates'!U$5:U$5999,A318)-INDEX('Flow probs &amp; rates'!AA$5:AA$5999,A318)</f>
        <v>-8.0962781243862584E-3</v>
      </c>
      <c r="S319" s="17">
        <f ca="1">1-INDEX('Flow probs &amp; rates'!W$5:W$5999,A318)-INDEX('Flow probs &amp; rates'!Y$5:Y$5999,A318)-INDEX('Flow probs &amp; rates'!AA$5:AA$5999,A318)</f>
        <v>0.62549491952600311</v>
      </c>
      <c r="T319" s="35"/>
      <c r="U319" s="12">
        <f t="shared" ca="1" si="64"/>
        <v>-8.0962781243862584E-3</v>
      </c>
      <c r="V319" s="12">
        <f t="shared" ca="1" si="65"/>
        <v>0.62549491952600311</v>
      </c>
      <c r="X319" s="35"/>
      <c r="Y319" s="12">
        <f ca="1"/>
        <v>8.0962781243862584E-3</v>
      </c>
      <c r="Z319" s="12">
        <f ca="1"/>
        <v>0.37450508047399689</v>
      </c>
      <c r="AB319" s="35"/>
      <c r="AC319" s="12">
        <f ca="1"/>
        <v>3.6404668501881593E-2</v>
      </c>
      <c r="AD319" s="12">
        <f ca="1"/>
        <v>0.61609723982919518</v>
      </c>
      <c r="AF319" s="35"/>
      <c r="AG319" s="12">
        <f>INDEX('Flow probs &amp; rates'!F$5:F$5999,A318)</f>
        <v>4.0092318435120906E-2</v>
      </c>
      <c r="AJ319" s="12">
        <f ca="1"/>
        <v>4.0785769113276887E-2</v>
      </c>
      <c r="AK319" s="12">
        <f ca="1"/>
        <v>4.1610255108639443E-2</v>
      </c>
      <c r="AM319" s="12">
        <f t="shared" si="55"/>
        <v>1.1121217185715709E-3</v>
      </c>
      <c r="AO319" s="12">
        <f t="shared" ca="1" si="56"/>
        <v>2.6381653757736323E-3</v>
      </c>
      <c r="AQ319" s="12">
        <f ca="1"/>
        <v>1.1121171144728749E-3</v>
      </c>
      <c r="AS319" s="30">
        <v>630</v>
      </c>
    </row>
    <row r="320" spans="1:49" x14ac:dyDescent="0.35">
      <c r="A320" s="12">
        <v>159</v>
      </c>
      <c r="C320" s="35" t="str">
        <f>INDEX('Flow probs &amp; rates'!$A$5:$A$5999,$A320)</f>
        <v>2003,7</v>
      </c>
      <c r="D320" s="17">
        <f ca="1">-INDEX('Flow probs &amp; rates'!AE$5:AE$5999,A320)-INDEX('Flow probs &amp; rates'!AF$5:AF$5999,A320)-INDEX('Flow probs &amp; rates'!AJ$5:AJ$5999,A320)</f>
        <v>-4.9979767707582001E-2</v>
      </c>
      <c r="E320" s="17">
        <f ca="1">INDEX('Flow probs &amp; rates'!AG$5:AG$5999,A320)-INDEX('Flow probs &amp; rates'!AJ$5:AJ$5999,A320)</f>
        <v>0.23908158364723939</v>
      </c>
      <c r="G320" s="12">
        <f t="shared" ca="1" si="61"/>
        <v>-4.9979767707582001E-2</v>
      </c>
      <c r="H320" s="12">
        <f t="shared" ca="1" si="62"/>
        <v>0.23908158364723939</v>
      </c>
      <c r="J320" s="17">
        <f ca="1">INDEX('Flow probs &amp; rates'!AJ$5:AJ$5999,A320)</f>
        <v>2.04694916251826E-2</v>
      </c>
      <c r="K320" s="35" t="str">
        <f>INDEX('Flow probs &amp; rates'!$A$5:$A$5999,$A320)</f>
        <v>2003,7</v>
      </c>
      <c r="L320" s="12">
        <f t="shared" ca="1" si="66"/>
        <v>2.04694916251826E-2</v>
      </c>
      <c r="N320" s="17">
        <f ca="1">INDEX('Flow probs &amp; rates'!Z$5:Z$5999,A320)</f>
        <v>2.248137899606794E-2</v>
      </c>
      <c r="O320" s="35" t="str">
        <f>INDEX('Flow probs &amp; rates'!$A$5:$A$5999,$A320)</f>
        <v>2003,7</v>
      </c>
      <c r="P320" s="12">
        <f t="shared" ca="1" si="63"/>
        <v>2.248137899606794E-2</v>
      </c>
      <c r="R320" s="17">
        <f ca="1">1-INDEX('Flow probs &amp; rates'!U$5:U$5999,A320)-INDEX('Flow probs &amp; rates'!V$5:V$5999,A320)-INDEX('Flow probs &amp; rates'!Z$5:Z$5999,A320)</f>
        <v>0.95032441609061502</v>
      </c>
      <c r="S320" s="17">
        <f ca="1">INDEX('Flow probs &amp; rates'!W$5:W$5999,A320)-INDEX('Flow probs &amp; rates'!Z$5:Z$5999,A320)</f>
        <v>0.18637013810333253</v>
      </c>
      <c r="T320" s="35" t="str">
        <f>INDEX('Flow probs &amp; rates'!$A$5:$A$5999,$A320)</f>
        <v>2003,7</v>
      </c>
      <c r="U320" s="12">
        <f t="shared" ca="1" si="64"/>
        <v>0.95032441609061502</v>
      </c>
      <c r="V320" s="12">
        <f t="shared" ca="1" si="65"/>
        <v>0.18637013810333253</v>
      </c>
      <c r="X320" s="35" t="str">
        <f>INDEX('Flow probs &amp; rates'!$A$5:$A$5999,$A320)</f>
        <v>2003,7</v>
      </c>
      <c r="Y320" s="12">
        <f t="array" aca="1" ref="Y320:Z321" ca="1">$A$1:$B$2-U320:V321</f>
        <v>4.9675583909384979E-2</v>
      </c>
      <c r="Z320" s="12">
        <f ca="1"/>
        <v>-0.18637013810333253</v>
      </c>
      <c r="AB320" s="35" t="str">
        <f>INDEX('Flow probs &amp; rates'!$A$5:$A$5999,$A320)</f>
        <v>2003,7</v>
      </c>
      <c r="AC320" s="12">
        <f t="array" aca="1" ref="AC320:AD321" ca="1">MMULT(Y320:Z321,MMULT(U318:V319,MINVERSE(Y318:Z319)))</f>
        <v>0.95308581587654828</v>
      </c>
      <c r="AD320" s="12">
        <f ca="1"/>
        <v>0.20479789914760588</v>
      </c>
      <c r="AF320" s="35" t="str">
        <f>INDEX('Flow probs &amp; rates'!$A$5:$A$5999,$A320)</f>
        <v>2003,7</v>
      </c>
      <c r="AG320" s="12">
        <f>INDEX('Flow probs &amp; rates'!E$5:E$5999,A320)</f>
        <v>0.6230222540302307</v>
      </c>
      <c r="AI320" s="32" t="s">
        <v>618</v>
      </c>
      <c r="AJ320" s="12">
        <f t="array" aca="1" ref="AJ320:AJ321" ca="1">MMULT(U320:V321,AG320:AG321)+P320:P321</f>
        <v>0.62211601435591968</v>
      </c>
      <c r="AK320" s="12">
        <f t="array" aca="1" ref="AK320:AK321" ca="1">MMULT(-1*MINVERSE(G320:H321),L320:L321)</f>
        <v>0.60894336922369841</v>
      </c>
      <c r="AM320" s="12">
        <f t="shared" si="55"/>
        <v>-1.0476468045347298E-3</v>
      </c>
      <c r="AO320" s="12">
        <f t="shared" ca="1" si="56"/>
        <v>-3.0562466876808636E-2</v>
      </c>
      <c r="AQ320" s="12">
        <f t="array" aca="1" ref="AQ320:AQ321" ca="1">MMULT(Y320:Z321,AO320:AO321)+MMULT(AC320:AD321,AM318:AM319)</f>
        <v>-1.047652716180127E-3</v>
      </c>
      <c r="AS320" s="30">
        <v>632</v>
      </c>
    </row>
    <row r="321" spans="1:45" x14ac:dyDescent="0.35">
      <c r="C321" s="35"/>
      <c r="D321" s="17">
        <f ca="1">INDEX('Flow probs &amp; rates'!AE$5:AE$5999,A320)-INDEX('Flow probs &amp; rates'!AK$5:AK$5999,A320)</f>
        <v>-9.2767508122443016E-3</v>
      </c>
      <c r="E321" s="17">
        <f ca="1">-INDEX('Flow probs &amp; rates'!AG$5:AG$5999,A320)-INDEX('Flow probs &amp; rates'!AI$5:AI$5999,A320)-INDEX('Flow probs &amp; rates'!AK$5:AK$5999,A320)</f>
        <v>-0.4615263367770765</v>
      </c>
      <c r="G321" s="12">
        <f t="shared" ca="1" si="61"/>
        <v>-9.2767508122443016E-3</v>
      </c>
      <c r="H321" s="12">
        <f t="shared" ca="1" si="62"/>
        <v>-0.4615263367770765</v>
      </c>
      <c r="J321" s="17">
        <f ca="1">INDEX('Flow probs &amp; rates'!AK$5:AK$5999,A320)</f>
        <v>2.4886275483190501E-2</v>
      </c>
      <c r="K321" s="35"/>
      <c r="L321" s="12">
        <f t="shared" ca="1" si="66"/>
        <v>2.4886275483190501E-2</v>
      </c>
      <c r="N321" s="17">
        <f ca="1">INDEX('Flow probs &amp; rates'!AA$5:AA$5999,A320)</f>
        <v>1.9846147243423651E-2</v>
      </c>
      <c r="O321" s="35"/>
      <c r="P321" s="12">
        <f t="shared" ca="1" si="63"/>
        <v>1.9846147243423651E-2</v>
      </c>
      <c r="R321" s="17">
        <f ca="1">INDEX('Flow probs &amp; rates'!U$5:U$5999,A320)-INDEX('Flow probs &amp; rates'!AA$5:AA$5999,A320)</f>
        <v>-7.231638695118392E-3</v>
      </c>
      <c r="S321" s="17">
        <f ca="1">1-INDEX('Flow probs &amp; rates'!W$5:W$5999,A320)-INDEX('Flow probs &amp; rates'!Y$5:Y$5999,A320)-INDEX('Flow probs &amp; rates'!AA$5:AA$5999,A320)</f>
        <v>0.62951510908020336</v>
      </c>
      <c r="T321" s="35"/>
      <c r="U321" s="12">
        <f t="shared" ca="1" si="64"/>
        <v>-7.231638695118392E-3</v>
      </c>
      <c r="V321" s="12">
        <f t="shared" ca="1" si="65"/>
        <v>0.62951510908020336</v>
      </c>
      <c r="X321" s="35"/>
      <c r="Y321" s="12">
        <f ca="1"/>
        <v>7.231638695118392E-3</v>
      </c>
      <c r="Z321" s="12">
        <f ca="1"/>
        <v>0.37048489091979664</v>
      </c>
      <c r="AB321" s="35"/>
      <c r="AC321" s="12">
        <f ca="1"/>
        <v>-2.1753215492586492E-2</v>
      </c>
      <c r="AD321" s="12">
        <f ca="1"/>
        <v>0.61130690048950165</v>
      </c>
      <c r="AF321" s="35"/>
      <c r="AG321" s="12">
        <f>INDEX('Flow probs &amp; rates'!F$5:F$5999,A320)</f>
        <v>4.057181941305165E-2</v>
      </c>
      <c r="AJ321" s="12">
        <f ca="1"/>
        <v>4.0881248726648278E-2</v>
      </c>
      <c r="AK321" s="12">
        <f ca="1"/>
        <v>4.1681824102327736E-2</v>
      </c>
      <c r="AM321" s="12">
        <f t="shared" si="55"/>
        <v>4.7950097793074409E-4</v>
      </c>
      <c r="AO321" s="12">
        <f t="shared" ca="1" si="56"/>
        <v>7.1568993688292393E-5</v>
      </c>
      <c r="AQ321" s="12">
        <f ca="1"/>
        <v>4.7950019963197827E-4</v>
      </c>
      <c r="AS321" s="30">
        <v>634</v>
      </c>
    </row>
    <row r="322" spans="1:45" x14ac:dyDescent="0.35">
      <c r="A322" s="12">
        <v>160</v>
      </c>
      <c r="C322" s="35" t="str">
        <f>INDEX('Flow probs &amp; rates'!$A$5:$A$5999,$A322)</f>
        <v>2003,8</v>
      </c>
      <c r="D322" s="17">
        <f ca="1">-INDEX('Flow probs &amp; rates'!AE$5:AE$5999,A322)-INDEX('Flow probs &amp; rates'!AF$5:AF$5999,A322)-INDEX('Flow probs &amp; rates'!AJ$5:AJ$5999,A322)</f>
        <v>-5.2236757826780798E-2</v>
      </c>
      <c r="E322" s="17">
        <f ca="1">INDEX('Flow probs &amp; rates'!AG$5:AG$5999,A322)-INDEX('Flow probs &amp; rates'!AJ$5:AJ$5999,A322)</f>
        <v>0.23680355213688353</v>
      </c>
      <c r="G322" s="12">
        <f t="shared" ca="1" si="61"/>
        <v>-5.2236757826780798E-2</v>
      </c>
      <c r="H322" s="12">
        <f t="shared" ca="1" si="62"/>
        <v>0.23680355213688353</v>
      </c>
      <c r="J322" s="17">
        <f ca="1">INDEX('Flow probs &amp; rates'!AJ$5:AJ$5999,A322)</f>
        <v>2.3196886069571501E-2</v>
      </c>
      <c r="K322" s="35" t="str">
        <f>INDEX('Flow probs &amp; rates'!$A$5:$A$5999,$A322)</f>
        <v>2003,8</v>
      </c>
      <c r="L322" s="12">
        <f t="shared" ca="1" si="66"/>
        <v>2.3196886069571501E-2</v>
      </c>
      <c r="N322" s="17">
        <f ca="1">INDEX('Flow probs &amp; rates'!Z$5:Z$5999,A322)</f>
        <v>2.5290557174028599E-2</v>
      </c>
      <c r="O322" s="35" t="str">
        <f>INDEX('Flow probs &amp; rates'!$A$5:$A$5999,$A322)</f>
        <v>2003,8</v>
      </c>
      <c r="P322" s="12">
        <f t="shared" ca="1" si="63"/>
        <v>2.5290557174028599E-2</v>
      </c>
      <c r="R322" s="17">
        <f ca="1">1-INDEX('Flow probs &amp; rates'!U$5:U$5999,A322)-INDEX('Flow probs &amp; rates'!V$5:V$5999,A322)-INDEX('Flow probs &amp; rates'!Z$5:Z$5999,A322)</f>
        <v>0.9480355701402553</v>
      </c>
      <c r="S322" s="17">
        <f ca="1">INDEX('Flow probs &amp; rates'!W$5:W$5999,A322)-INDEX('Flow probs &amp; rates'!Z$5:Z$5999,A322)</f>
        <v>0.18502630122284586</v>
      </c>
      <c r="T322" s="35" t="str">
        <f>INDEX('Flow probs &amp; rates'!$A$5:$A$5999,$A322)</f>
        <v>2003,8</v>
      </c>
      <c r="U322" s="12">
        <f t="shared" ca="1" si="64"/>
        <v>0.9480355701402553</v>
      </c>
      <c r="V322" s="12">
        <f t="shared" ca="1" si="65"/>
        <v>0.18502630122284586</v>
      </c>
      <c r="X322" s="35" t="str">
        <f>INDEX('Flow probs &amp; rates'!$A$5:$A$5999,$A322)</f>
        <v>2003,8</v>
      </c>
      <c r="Y322" s="12">
        <f t="array" aca="1" ref="Y322:Z323" ca="1">$A$1:$B$2-U322:V323</f>
        <v>5.1964429859744699E-2</v>
      </c>
      <c r="Z322" s="12">
        <f ca="1"/>
        <v>-0.18502630122284586</v>
      </c>
      <c r="AB322" s="35" t="str">
        <f>INDEX('Flow probs &amp; rates'!$A$5:$A$5999,$A322)</f>
        <v>2003,8</v>
      </c>
      <c r="AC322" s="12">
        <f t="array" aca="1" ref="AC322:AD323" ca="1">MMULT(Y322:Z323,MMULT(U320:V321,MINVERSE(Y320:Z321)))</f>
        <v>0.99047545267500015</v>
      </c>
      <c r="AD322" s="12">
        <f ca="1"/>
        <v>0.21000266024953401</v>
      </c>
      <c r="AF322" s="35" t="str">
        <f>INDEX('Flow probs &amp; rates'!$A$5:$A$5999,$A322)</f>
        <v>2003,8</v>
      </c>
      <c r="AG322" s="12">
        <f>INDEX('Flow probs &amp; rates'!E$5:E$5999,A322)</f>
        <v>0.62344466866352355</v>
      </c>
      <c r="AI322" s="32" t="s">
        <v>619</v>
      </c>
      <c r="AJ322" s="12">
        <f t="array" aca="1" ref="AJ322:AJ323" ca="1">MMULT(U322:V323,AG322:AG323)+P322:P323</f>
        <v>0.62409549675594045</v>
      </c>
      <c r="AK322" s="12">
        <f t="array" aca="1" ref="AK322:AK323" ca="1">MMULT(-1*MINVERSE(G322:H323),L322:L323)</f>
        <v>0.64270455242657132</v>
      </c>
      <c r="AM322" s="12">
        <f t="shared" si="55"/>
        <v>4.2241463329284468E-4</v>
      </c>
      <c r="AO322" s="12">
        <f t="shared" ca="1" si="56"/>
        <v>3.3761183202872913E-2</v>
      </c>
      <c r="AQ322" s="12">
        <f t="array" aca="1" ref="AQ322:AQ323" ca="1">MMULT(Y322:Z323,AO322:AO323)+MMULT(AC322:AD323,AM320:AM321)</f>
        <v>4.2242721607463102E-4</v>
      </c>
      <c r="AS322" s="30">
        <v>636</v>
      </c>
    </row>
    <row r="323" spans="1:45" x14ac:dyDescent="0.35">
      <c r="C323" s="35"/>
      <c r="D323" s="17">
        <f ca="1">INDEX('Flow probs &amp; rates'!AE$5:AE$5999,A322)-INDEX('Flow probs &amp; rates'!AK$5:AK$5999,A322)</f>
        <v>-1.0823057809885302E-2</v>
      </c>
      <c r="E323" s="17">
        <f ca="1">-INDEX('Flow probs &amp; rates'!AG$5:AG$5999,A322)-INDEX('Flow probs &amp; rates'!AI$5:AI$5999,A322)-INDEX('Flow probs &amp; rates'!AK$5:AK$5999,A322)</f>
        <v>-0.45380049532673972</v>
      </c>
      <c r="G323" s="12">
        <f t="shared" ca="1" si="61"/>
        <v>-1.0823057809885302E-2</v>
      </c>
      <c r="H323" s="12">
        <f t="shared" ca="1" si="62"/>
        <v>-0.45380049532673972</v>
      </c>
      <c r="J323" s="17">
        <f ca="1">INDEX('Flow probs &amp; rates'!AK$5:AK$5999,A322)</f>
        <v>2.6840003124394701E-2</v>
      </c>
      <c r="K323" s="35"/>
      <c r="L323" s="12">
        <f t="shared" ca="1" si="66"/>
        <v>2.6840003124394701E-2</v>
      </c>
      <c r="N323" s="17">
        <f ca="1">INDEX('Flow probs &amp; rates'!AA$5:AA$5999,A322)</f>
        <v>2.1459954971404939E-2</v>
      </c>
      <c r="O323" s="35"/>
      <c r="P323" s="12">
        <f t="shared" ca="1" si="63"/>
        <v>2.1459954971404939E-2</v>
      </c>
      <c r="R323" s="17">
        <f ca="1">INDEX('Flow probs &amp; rates'!U$5:U$5999,A322)-INDEX('Flow probs &amp; rates'!AA$5:AA$5999,A322)</f>
        <v>-8.4566614618901553E-3</v>
      </c>
      <c r="S323" s="17">
        <f ca="1">1-INDEX('Flow probs &amp; rates'!W$5:W$5999,A322)-INDEX('Flow probs &amp; rates'!Y$5:Y$5999,A322)-INDEX('Flow probs &amp; rates'!AA$5:AA$5999,A322)</f>
        <v>0.63427471623077181</v>
      </c>
      <c r="T323" s="35"/>
      <c r="U323" s="12">
        <f t="shared" ca="1" si="64"/>
        <v>-8.4566614618901553E-3</v>
      </c>
      <c r="V323" s="12">
        <f t="shared" ca="1" si="65"/>
        <v>0.63427471623077181</v>
      </c>
      <c r="X323" s="35"/>
      <c r="Y323" s="12">
        <f ca="1"/>
        <v>8.4566614618901553E-3</v>
      </c>
      <c r="Z323" s="12">
        <f ca="1"/>
        <v>0.36572528376922819</v>
      </c>
      <c r="AB323" s="35"/>
      <c r="AC323" s="12">
        <f ca="1"/>
        <v>1.6263709329195658E-2</v>
      </c>
      <c r="AD323" s="12">
        <f ca="1"/>
        <v>0.63386317925313773</v>
      </c>
      <c r="AF323" s="35"/>
      <c r="AG323" s="12">
        <f>INDEX('Flow probs &amp; rates'!F$5:F$5999,A322)</f>
        <v>4.1924945931026997E-2</v>
      </c>
      <c r="AJ323" s="12">
        <f ca="1"/>
        <v>4.2779627651689842E-2</v>
      </c>
      <c r="AK323" s="12">
        <f ca="1"/>
        <v>4.3816555520700462E-2</v>
      </c>
      <c r="AM323" s="12">
        <f t="shared" si="55"/>
        <v>1.3531265179753463E-3</v>
      </c>
      <c r="AO323" s="12">
        <f t="shared" ca="1" si="56"/>
        <v>2.1347314183727262E-3</v>
      </c>
      <c r="AQ323" s="12">
        <f ca="1"/>
        <v>1.3531315418725575E-3</v>
      </c>
      <c r="AS323" s="30">
        <v>638</v>
      </c>
    </row>
    <row r="324" spans="1:45" x14ac:dyDescent="0.35">
      <c r="A324" s="12">
        <v>161</v>
      </c>
      <c r="C324" s="35" t="str">
        <f>INDEX('Flow probs &amp; rates'!$A$5:$A$5999,$A324)</f>
        <v>2003,9</v>
      </c>
      <c r="D324" s="17">
        <f ca="1">-INDEX('Flow probs &amp; rates'!AE$5:AE$5999,A324)-INDEX('Flow probs &amp; rates'!AF$5:AF$5999,A324)-INDEX('Flow probs &amp; rates'!AJ$5:AJ$5999,A324)</f>
        <v>-5.1440400147575505E-2</v>
      </c>
      <c r="E324" s="17">
        <f ca="1">INDEX('Flow probs &amp; rates'!AG$5:AG$5999,A324)-INDEX('Flow probs &amp; rates'!AJ$5:AJ$5999,A324)</f>
        <v>0.23562963509950413</v>
      </c>
      <c r="G324" s="12">
        <f t="shared" ca="1" si="61"/>
        <v>-5.1440400147575505E-2</v>
      </c>
      <c r="H324" s="12">
        <f t="shared" ca="1" si="62"/>
        <v>0.23562963509950413</v>
      </c>
      <c r="J324" s="17">
        <f ca="1">INDEX('Flow probs &amp; rates'!AJ$5:AJ$5999,A324)</f>
        <v>2.0191788633377901E-2</v>
      </c>
      <c r="K324" s="35" t="str">
        <f>INDEX('Flow probs &amp; rates'!$A$5:$A$5999,$A324)</f>
        <v>2003,9</v>
      </c>
      <c r="L324" s="12">
        <f t="shared" ca="1" si="66"/>
        <v>2.0191788633377901E-2</v>
      </c>
      <c r="N324" s="17">
        <f ca="1">INDEX('Flow probs &amp; rates'!Z$5:Z$5999,A324)</f>
        <v>2.1862774836131471E-2</v>
      </c>
      <c r="O324" s="35" t="str">
        <f>INDEX('Flow probs &amp; rates'!$A$5:$A$5999,$A324)</f>
        <v>2003,9</v>
      </c>
      <c r="P324" s="12">
        <f t="shared" ca="1" si="63"/>
        <v>2.1862774836131471E-2</v>
      </c>
      <c r="R324" s="17">
        <f ca="1">1-INDEX('Flow probs &amp; rates'!U$5:U$5999,A324)-INDEX('Flow probs &amp; rates'!V$5:V$5999,A324)-INDEX('Flow probs &amp; rates'!Z$5:Z$5999,A324)</f>
        <v>0.94928694115240764</v>
      </c>
      <c r="S324" s="17">
        <f ca="1">INDEX('Flow probs &amp; rates'!W$5:W$5999,A324)-INDEX('Flow probs &amp; rates'!Z$5:Z$5999,A324)</f>
        <v>0.18259149164578511</v>
      </c>
      <c r="T324" s="35" t="str">
        <f>INDEX('Flow probs &amp; rates'!$A$5:$A$5999,$A324)</f>
        <v>2003,9</v>
      </c>
      <c r="U324" s="12">
        <f t="shared" ca="1" si="64"/>
        <v>0.94928694115240764</v>
      </c>
      <c r="V324" s="12">
        <f t="shared" ca="1" si="65"/>
        <v>0.18259149164578511</v>
      </c>
      <c r="X324" s="35" t="str">
        <f>INDEX('Flow probs &amp; rates'!$A$5:$A$5999,$A324)</f>
        <v>2003,9</v>
      </c>
      <c r="Y324" s="12">
        <f t="array" aca="1" ref="Y324:Z325" ca="1">$A$1:$B$2-U324:V325</f>
        <v>5.0713058847592363E-2</v>
      </c>
      <c r="Z324" s="12">
        <f ca="1"/>
        <v>-0.18259149164578511</v>
      </c>
      <c r="AB324" s="35" t="str">
        <f>INDEX('Flow probs &amp; rates'!$A$5:$A$5999,$A324)</f>
        <v>2003,9</v>
      </c>
      <c r="AC324" s="12">
        <f t="array" aca="1" ref="AC324:AD325" ca="1">MMULT(Y324:Z325,MMULT(U322:V323,MINVERSE(Y322:Z323)))</f>
        <v>0.92603647534973188</v>
      </c>
      <c r="AD324" s="12">
        <f ca="1"/>
        <v>0.17748618940123273</v>
      </c>
      <c r="AF324" s="35" t="str">
        <f>INDEX('Flow probs &amp; rates'!$A$5:$A$5999,$A324)</f>
        <v>2003,9</v>
      </c>
      <c r="AG324" s="12">
        <f>INDEX('Flow probs &amp; rates'!E$5:E$5999,A324)</f>
        <v>0.62134579574421922</v>
      </c>
      <c r="AI324" s="32" t="s">
        <v>620</v>
      </c>
      <c r="AJ324" s="12">
        <f t="array" aca="1" ref="AJ324:AJ325" ca="1">MMULT(U324:V325,AG324:AG325)+P324:P325</f>
        <v>0.61913468595651122</v>
      </c>
      <c r="AK324" s="12">
        <f t="array" aca="1" ref="AK324:AK325" ca="1">MMULT(-1*MINVERSE(G324:H325),L324:L325)</f>
        <v>0.5728240927345899</v>
      </c>
      <c r="AM324" s="12">
        <f t="shared" si="55"/>
        <v>-2.0988729193043287E-3</v>
      </c>
      <c r="AO324" s="12">
        <f t="shared" ca="1" si="56"/>
        <v>-6.9880459691981422E-2</v>
      </c>
      <c r="AQ324" s="12">
        <f t="array" aca="1" ref="AQ324:AQ325" ca="1">MMULT(Y324:Z325,AO324:AO325)+MMULT(AC324:AD325,AM322:AM323)</f>
        <v>-2.098890447122314E-3</v>
      </c>
      <c r="AS324" s="30">
        <v>640</v>
      </c>
    </row>
    <row r="325" spans="1:45" x14ac:dyDescent="0.35">
      <c r="C325" s="35"/>
      <c r="D325" s="17">
        <f ca="1">INDEX('Flow probs &amp; rates'!AE$5:AE$5999,A324)-INDEX('Flow probs &amp; rates'!AK$5:AK$5999,A324)</f>
        <v>-5.8649415332043993E-3</v>
      </c>
      <c r="E325" s="17">
        <f ca="1">-INDEX('Flow probs &amp; rates'!AG$5:AG$5999,A324)-INDEX('Flow probs &amp; rates'!AI$5:AI$5999,A324)-INDEX('Flow probs &amp; rates'!AK$5:AK$5999,A324)</f>
        <v>-0.47290610001463851</v>
      </c>
      <c r="G325" s="12">
        <f t="shared" ca="1" si="61"/>
        <v>-5.8649415332043993E-3</v>
      </c>
      <c r="H325" s="12">
        <f t="shared" ca="1" si="62"/>
        <v>-0.47290610001463851</v>
      </c>
      <c r="J325" s="17">
        <f ca="1">INDEX('Flow probs &amp; rates'!AK$5:AK$5999,A324)</f>
        <v>2.1973423761263499E-2</v>
      </c>
      <c r="K325" s="35"/>
      <c r="L325" s="12">
        <f t="shared" ca="1" si="66"/>
        <v>2.1973423761263499E-2</v>
      </c>
      <c r="N325" s="17">
        <f ca="1">INDEX('Flow probs &amp; rates'!AA$5:AA$5999,A324)</f>
        <v>1.7454544801892836E-2</v>
      </c>
      <c r="O325" s="35"/>
      <c r="P325" s="12">
        <f t="shared" ca="1" si="63"/>
        <v>1.7454544801892836E-2</v>
      </c>
      <c r="R325" s="17">
        <f ca="1">INDEX('Flow probs &amp; rates'!U$5:U$5999,A324)-INDEX('Flow probs &amp; rates'!AA$5:AA$5999,A324)</f>
        <v>-4.5449007521386267E-3</v>
      </c>
      <c r="S325" s="17">
        <f ca="1">1-INDEX('Flow probs &amp; rates'!W$5:W$5999,A324)-INDEX('Flow probs &amp; rates'!Y$5:Y$5999,A324)-INDEX('Flow probs &amp; rates'!AA$5:AA$5999,A324)</f>
        <v>0.62269048226983881</v>
      </c>
      <c r="T325" s="35"/>
      <c r="U325" s="12">
        <f t="shared" ca="1" si="64"/>
        <v>-4.5449007521386267E-3</v>
      </c>
      <c r="V325" s="12">
        <f t="shared" ca="1" si="65"/>
        <v>0.62269048226983881</v>
      </c>
      <c r="X325" s="35"/>
      <c r="Y325" s="12">
        <f ca="1"/>
        <v>4.5449007521386267E-3</v>
      </c>
      <c r="Z325" s="12">
        <f ca="1"/>
        <v>0.37730951773016119</v>
      </c>
      <c r="AB325" s="35"/>
      <c r="AC325" s="12">
        <f ca="1"/>
        <v>-7.8858830631854102E-2</v>
      </c>
      <c r="AD325" s="12">
        <f ca="1"/>
        <v>0.61676855750783288</v>
      </c>
      <c r="AF325" s="35"/>
      <c r="AG325" s="12">
        <f>INDEX('Flow probs &amp; rates'!F$5:F$5999,A324)</f>
        <v>4.0727315459295282E-2</v>
      </c>
      <c r="AJ325" s="12">
        <f ca="1"/>
        <v>3.9991101532381203E-2</v>
      </c>
      <c r="AK325" s="12">
        <f ca="1"/>
        <v>3.9360549479036312E-2</v>
      </c>
      <c r="AM325" s="12">
        <f t="shared" si="55"/>
        <v>-1.1976304717317143E-3</v>
      </c>
      <c r="AO325" s="12">
        <f t="shared" ca="1" si="56"/>
        <v>-4.4560060416641498E-3</v>
      </c>
      <c r="AQ325" s="12">
        <f ca="1"/>
        <v>-1.1976384778028706E-3</v>
      </c>
      <c r="AS325" s="30">
        <v>642</v>
      </c>
    </row>
    <row r="326" spans="1:45" x14ac:dyDescent="0.35">
      <c r="A326" s="12">
        <v>162</v>
      </c>
      <c r="C326" s="35" t="str">
        <f>INDEX('Flow probs &amp; rates'!$A$5:$A$5999,$A326)</f>
        <v>2003,10</v>
      </c>
      <c r="D326" s="17">
        <f ca="1">-INDEX('Flow probs &amp; rates'!AE$5:AE$5999,A326)-INDEX('Flow probs &amp; rates'!AF$5:AF$5999,A326)-INDEX('Flow probs &amp; rates'!AJ$5:AJ$5999,A326)</f>
        <v>-5.1584632620689103E-2</v>
      </c>
      <c r="E326" s="17">
        <f ca="1">INDEX('Flow probs &amp; rates'!AG$5:AG$5999,A326)-INDEX('Flow probs &amp; rates'!AJ$5:AJ$5999,A326)</f>
        <v>0.2358825302705608</v>
      </c>
      <c r="G326" s="12">
        <f t="shared" ca="1" si="61"/>
        <v>-5.1584632620689103E-2</v>
      </c>
      <c r="H326" s="12">
        <f t="shared" ca="1" si="62"/>
        <v>0.2358825302705608</v>
      </c>
      <c r="J326" s="17">
        <f ca="1">INDEX('Flow probs &amp; rates'!AJ$5:AJ$5999,A326)</f>
        <v>2.2131195738108199E-2</v>
      </c>
      <c r="K326" s="35" t="str">
        <f>INDEX('Flow probs &amp; rates'!$A$5:$A$5999,$A326)</f>
        <v>2003,10</v>
      </c>
      <c r="L326" s="12">
        <f t="shared" ca="1" si="66"/>
        <v>2.2131195738108199E-2</v>
      </c>
      <c r="N326" s="17">
        <f ca="1">INDEX('Flow probs &amp; rates'!Z$5:Z$5999,A326)</f>
        <v>2.3926168871384081E-2</v>
      </c>
      <c r="O326" s="35" t="str">
        <f>INDEX('Flow probs &amp; rates'!$A$5:$A$5999,$A326)</f>
        <v>2003,10</v>
      </c>
      <c r="P326" s="12">
        <f t="shared" ca="1" si="63"/>
        <v>2.3926168871384081E-2</v>
      </c>
      <c r="R326" s="17">
        <f ca="1">1-INDEX('Flow probs &amp; rates'!U$5:U$5999,A326)-INDEX('Flow probs &amp; rates'!V$5:V$5999,A326)-INDEX('Flow probs &amp; rates'!Z$5:Z$5999,A326)</f>
        <v>0.94892461746861956</v>
      </c>
      <c r="S326" s="17">
        <f ca="1">INDEX('Flow probs &amp; rates'!W$5:W$5999,A326)-INDEX('Flow probs &amp; rates'!Z$5:Z$5999,A326)</f>
        <v>0.18249664912764635</v>
      </c>
      <c r="T326" s="35" t="str">
        <f>INDEX('Flow probs &amp; rates'!$A$5:$A$5999,$A326)</f>
        <v>2003,10</v>
      </c>
      <c r="U326" s="12">
        <f t="shared" ca="1" si="64"/>
        <v>0.94892461746861956</v>
      </c>
      <c r="V326" s="12">
        <f t="shared" ca="1" si="65"/>
        <v>0.18249664912764635</v>
      </c>
      <c r="X326" s="35" t="str">
        <f>INDEX('Flow probs &amp; rates'!$A$5:$A$5999,$A326)</f>
        <v>2003,10</v>
      </c>
      <c r="Y326" s="12">
        <f t="array" aca="1" ref="Y326:Z327" ca="1">$A$1:$B$2-U326:V327</f>
        <v>5.1075382531380442E-2</v>
      </c>
      <c r="Z326" s="12">
        <f ca="1"/>
        <v>-0.18249664912764635</v>
      </c>
      <c r="AB326" s="35" t="str">
        <f>INDEX('Flow probs &amp; rates'!$A$5:$A$5999,$A326)</f>
        <v>2003,10</v>
      </c>
      <c r="AC326" s="12">
        <f t="array" aca="1" ref="AC326:AD327" ca="1">MMULT(Y326:Z327,MMULT(U324:V325,MINVERSE(Y324:Z325)))</f>
        <v>0.9557506308318523</v>
      </c>
      <c r="AD326" s="12">
        <f ca="1"/>
        <v>0.18605132881925351</v>
      </c>
      <c r="AF326" s="35" t="str">
        <f>INDEX('Flow probs &amp; rates'!$A$5:$A$5999,$A326)</f>
        <v>2003,10</v>
      </c>
      <c r="AG326" s="12">
        <f>INDEX('Flow probs &amp; rates'!E$5:E$5999,A326)</f>
        <v>0.62096908901298831</v>
      </c>
      <c r="AI326" s="32" t="s">
        <v>621</v>
      </c>
      <c r="AJ326" s="12">
        <f t="array" aca="1" ref="AJ326:AJ327" ca="1">MMULT(U326:V327,AG326:AG327)+P326:P327</f>
        <v>0.62050831931733252</v>
      </c>
      <c r="AK326" s="12">
        <f t="array" aca="1" ref="AK326:AK327" ca="1">MMULT(-1*MINVERSE(G326:H327),L326:L327)</f>
        <v>0.60935342687756966</v>
      </c>
      <c r="AM326" s="12">
        <f t="shared" si="55"/>
        <v>-3.7670673123091358E-4</v>
      </c>
      <c r="AO326" s="12">
        <f t="shared" ca="1" si="56"/>
        <v>3.6529334142979764E-2</v>
      </c>
      <c r="AQ326" s="12">
        <f t="array" aca="1" ref="AQ326:AQ327" ca="1">MMULT(Y326:Z327,AO326:AO327)+MMULT(AC326:AD327,AM324:AM325)</f>
        <v>-3.7669528795351436E-4</v>
      </c>
      <c r="AS326" s="30">
        <v>644</v>
      </c>
    </row>
    <row r="327" spans="1:45" x14ac:dyDescent="0.35">
      <c r="C327" s="35"/>
      <c r="D327" s="17">
        <f ca="1">INDEX('Flow probs &amp; rates'!AE$5:AE$5999,A326)-INDEX('Flow probs &amp; rates'!AK$5:AK$5999,A326)</f>
        <v>-8.1715405632224996E-3</v>
      </c>
      <c r="E327" s="17">
        <f ca="1">-INDEX('Flow probs &amp; rates'!AG$5:AG$5999,A326)-INDEX('Flow probs &amp; rates'!AI$5:AI$5999,A326)-INDEX('Flow probs &amp; rates'!AK$5:AK$5999,A326)</f>
        <v>-0.47596999082099944</v>
      </c>
      <c r="G327" s="12">
        <f t="shared" ca="1" si="61"/>
        <v>-8.1715405632224996E-3</v>
      </c>
      <c r="H327" s="12">
        <f t="shared" ca="1" si="62"/>
        <v>-0.47596999082099944</v>
      </c>
      <c r="J327" s="17">
        <f ca="1">INDEX('Flow probs &amp; rates'!AK$5:AK$5999,A326)</f>
        <v>2.37493323973085E-2</v>
      </c>
      <c r="K327" s="35"/>
      <c r="L327" s="12">
        <f t="shared" ca="1" si="66"/>
        <v>2.37493323973085E-2</v>
      </c>
      <c r="N327" s="17">
        <f ca="1">INDEX('Flow probs &amp; rates'!AA$5:AA$5999,A326)</f>
        <v>1.8814625842617932E-2</v>
      </c>
      <c r="O327" s="35"/>
      <c r="P327" s="12">
        <f t="shared" ca="1" si="63"/>
        <v>1.8814625842617932E-2</v>
      </c>
      <c r="R327" s="17">
        <f ca="1">INDEX('Flow probs &amp; rates'!U$5:U$5999,A326)-INDEX('Flow probs &amp; rates'!AA$5:AA$5999,A326)</f>
        <v>-6.3222197053532502E-3</v>
      </c>
      <c r="S327" s="17">
        <f ca="1">1-INDEX('Flow probs &amp; rates'!W$5:W$5999,A326)-INDEX('Flow probs &amp; rates'!Y$5:Y$5999,A326)-INDEX('Flow probs &amp; rates'!AA$5:AA$5999,A326)</f>
        <v>0.62058884849569818</v>
      </c>
      <c r="T327" s="35"/>
      <c r="U327" s="12">
        <f t="shared" ca="1" si="64"/>
        <v>-6.3222197053532502E-3</v>
      </c>
      <c r="V327" s="12">
        <f t="shared" ca="1" si="65"/>
        <v>0.62058884849569818</v>
      </c>
      <c r="X327" s="35"/>
      <c r="Y327" s="12">
        <f ca="1"/>
        <v>6.3222197053532502E-3</v>
      </c>
      <c r="Z327" s="12">
        <f ca="1"/>
        <v>0.37941115150430182</v>
      </c>
      <c r="AB327" s="35"/>
      <c r="AC327" s="12">
        <f ca="1"/>
        <v>2.6789133649723865E-2</v>
      </c>
      <c r="AD327" s="12">
        <f ca="1"/>
        <v>0.64218248658537291</v>
      </c>
      <c r="AF327" s="35"/>
      <c r="AG327" s="12">
        <f>INDEX('Flow probs &amp; rates'!F$5:F$5999,A326)</f>
        <v>4.0161259012130544E-2</v>
      </c>
      <c r="AJ327" s="12">
        <f ca="1"/>
        <v>3.9812352316120334E-2</v>
      </c>
      <c r="AK327" s="12">
        <f ca="1"/>
        <v>3.9435209181703915E-2</v>
      </c>
      <c r="AM327" s="12">
        <f t="shared" si="55"/>
        <v>-5.6605644716473807E-4</v>
      </c>
      <c r="AO327" s="12">
        <f t="shared" ca="1" si="56"/>
        <v>7.4659702667602412E-5</v>
      </c>
      <c r="AQ327" s="12">
        <f ca="1"/>
        <v>-5.6605110159385153E-4</v>
      </c>
      <c r="AS327" s="30">
        <v>646</v>
      </c>
    </row>
    <row r="328" spans="1:45" x14ac:dyDescent="0.35">
      <c r="A328" s="12">
        <v>163</v>
      </c>
      <c r="C328" s="35" t="str">
        <f>INDEX('Flow probs &amp; rates'!$A$5:$A$5999,$A328)</f>
        <v>2003,11</v>
      </c>
      <c r="D328" s="17">
        <f ca="1">-INDEX('Flow probs &amp; rates'!AE$5:AE$5999,A328)-INDEX('Flow probs &amp; rates'!AF$5:AF$5999,A328)-INDEX('Flow probs &amp; rates'!AJ$5:AJ$5999,A328)</f>
        <v>-5.2105621825673597E-2</v>
      </c>
      <c r="E328" s="17">
        <f ca="1">INDEX('Flow probs &amp; rates'!AG$5:AG$5999,A328)-INDEX('Flow probs &amp; rates'!AJ$5:AJ$5999,A328)</f>
        <v>0.2302144379331913</v>
      </c>
      <c r="G328" s="12">
        <f t="shared" ca="1" si="61"/>
        <v>-5.2105621825673597E-2</v>
      </c>
      <c r="H328" s="12">
        <f t="shared" ca="1" si="62"/>
        <v>0.2302144379331913</v>
      </c>
      <c r="J328" s="17">
        <f ca="1">INDEX('Flow probs &amp; rates'!AJ$5:AJ$5999,A328)</f>
        <v>2.2598483487373699E-2</v>
      </c>
      <c r="K328" s="35" t="str">
        <f>INDEX('Flow probs &amp; rates'!$A$5:$A$5999,$A328)</f>
        <v>2003,11</v>
      </c>
      <c r="L328" s="12">
        <f t="shared" ca="1" si="66"/>
        <v>2.2598483487373699E-2</v>
      </c>
      <c r="N328" s="17">
        <f ca="1">INDEX('Flow probs &amp; rates'!Z$5:Z$5999,A328)</f>
        <v>2.436166530442866E-2</v>
      </c>
      <c r="O328" s="35" t="str">
        <f>INDEX('Flow probs &amp; rates'!$A$5:$A$5999,$A328)</f>
        <v>2003,11</v>
      </c>
      <c r="P328" s="12">
        <f t="shared" ca="1" si="63"/>
        <v>2.436166530442866E-2</v>
      </c>
      <c r="R328" s="17">
        <f ca="1">1-INDEX('Flow probs &amp; rates'!U$5:U$5999,A328)-INDEX('Flow probs &amp; rates'!V$5:V$5999,A328)-INDEX('Flow probs &amp; rates'!Z$5:Z$5999,A328)</f>
        <v>0.94838207224529358</v>
      </c>
      <c r="S328" s="17">
        <f ca="1">INDEX('Flow probs &amp; rates'!W$5:W$5999,A328)-INDEX('Flow probs &amp; rates'!Z$5:Z$5999,A328)</f>
        <v>0.1792878732378082</v>
      </c>
      <c r="T328" s="35" t="str">
        <f>INDEX('Flow probs &amp; rates'!$A$5:$A$5999,$A328)</f>
        <v>2003,11</v>
      </c>
      <c r="U328" s="12">
        <f t="shared" ca="1" si="64"/>
        <v>0.94838207224529358</v>
      </c>
      <c r="V328" s="12">
        <f t="shared" ca="1" si="65"/>
        <v>0.1792878732378082</v>
      </c>
      <c r="X328" s="35" t="str">
        <f>INDEX('Flow probs &amp; rates'!$A$5:$A$5999,$A328)</f>
        <v>2003,11</v>
      </c>
      <c r="Y328" s="12">
        <f t="array" aca="1" ref="Y328:Z329" ca="1">$A$1:$B$2-U328:V329</f>
        <v>5.1617927754706416E-2</v>
      </c>
      <c r="Z328" s="12">
        <f ca="1"/>
        <v>-0.1792878732378082</v>
      </c>
      <c r="AB328" s="35" t="str">
        <f>INDEX('Flow probs &amp; rates'!$A$5:$A$5999,$A328)</f>
        <v>2003,11</v>
      </c>
      <c r="AC328" s="12">
        <f t="array" aca="1" ref="AC328:AD329" ca="1">MMULT(Y328:Z329,MMULT(U326:V327,MINVERSE(Y326:Z327)))</f>
        <v>0.95741957107664</v>
      </c>
      <c r="AD328" s="12">
        <f ca="1"/>
        <v>0.19209215989040757</v>
      </c>
      <c r="AF328" s="35" t="str">
        <f>INDEX('Flow probs &amp; rates'!$A$5:$A$5999,$A328)</f>
        <v>2003,11</v>
      </c>
      <c r="AG328" s="12">
        <f>INDEX('Flow probs &amp; rates'!E$5:E$5999,A328)</f>
        <v>0.62047804345767632</v>
      </c>
      <c r="AI328" s="32" t="s">
        <v>622</v>
      </c>
      <c r="AJ328" s="12">
        <f t="array" aca="1" ref="AJ328:AJ329" ca="1">MMULT(U328:V329,AG328:AG329)+P328:P329</f>
        <v>0.62002372391573579</v>
      </c>
      <c r="AK328" s="12">
        <f t="array" aca="1" ref="AK328:AK329" ca="1">MMULT(-1*MINVERSE(G328:H329),L328:L329)</f>
        <v>0.61259294455770452</v>
      </c>
      <c r="AM328" s="12">
        <f t="shared" ref="AM328:AM391" si="67">AG328-AG326</f>
        <v>-4.9104555531198635E-4</v>
      </c>
      <c r="AO328" s="12">
        <f t="shared" ref="AO328:AO391" ca="1" si="68">AK328-AK326</f>
        <v>3.2395176801348624E-3</v>
      </c>
      <c r="AQ328" s="12">
        <f t="array" aca="1" ref="AQ328:AQ329" ca="1">MMULT(Y328:Z329,AO328:AO329)+MMULT(AC328:AD329,AM326:AM327)</f>
        <v>-4.910385896305105E-4</v>
      </c>
      <c r="AS328" s="30">
        <v>648</v>
      </c>
    </row>
    <row r="329" spans="1:45" x14ac:dyDescent="0.35">
      <c r="C329" s="35"/>
      <c r="D329" s="17">
        <f ca="1">INDEX('Flow probs &amp; rates'!AE$5:AE$5999,A328)-INDEX('Flow probs &amp; rates'!AK$5:AK$5999,A328)</f>
        <v>-8.8451087713460001E-3</v>
      </c>
      <c r="E329" s="17">
        <f ca="1">-INDEX('Flow probs &amp; rates'!AG$5:AG$5999,A328)-INDEX('Flow probs &amp; rates'!AI$5:AI$5999,A328)-INDEX('Flow probs &amp; rates'!AK$5:AK$5999,A328)</f>
        <v>-0.46117257821863428</v>
      </c>
      <c r="G329" s="12">
        <f t="shared" ca="1" si="61"/>
        <v>-8.8451087713460001E-3</v>
      </c>
      <c r="H329" s="12">
        <f t="shared" ca="1" si="62"/>
        <v>-0.46117257821863428</v>
      </c>
      <c r="J329" s="17">
        <f ca="1">INDEX('Flow probs &amp; rates'!AK$5:AK$5999,A328)</f>
        <v>2.40906682997293E-2</v>
      </c>
      <c r="K329" s="35"/>
      <c r="L329" s="12">
        <f t="shared" ca="1" si="66"/>
        <v>2.40906682997293E-2</v>
      </c>
      <c r="N329" s="17">
        <f ca="1">INDEX('Flow probs &amp; rates'!AA$5:AA$5999,A328)</f>
        <v>1.9208404089870547E-2</v>
      </c>
      <c r="O329" s="35"/>
      <c r="P329" s="12">
        <f t="shared" ca="1" si="63"/>
        <v>1.9208404089870547E-2</v>
      </c>
      <c r="R329" s="17">
        <f ca="1">INDEX('Flow probs &amp; rates'!U$5:U$5999,A328)-INDEX('Flow probs &amp; rates'!AA$5:AA$5999,A328)</f>
        <v>-6.8883206259994396E-3</v>
      </c>
      <c r="S329" s="17">
        <f ca="1">1-INDEX('Flow probs &amp; rates'!W$5:W$5999,A328)-INDEX('Flow probs &amp; rates'!Y$5:Y$5999,A328)-INDEX('Flow probs &amp; rates'!AA$5:AA$5999,A328)</f>
        <v>0.62980491490272961</v>
      </c>
      <c r="T329" s="35"/>
      <c r="U329" s="12">
        <f t="shared" ca="1" si="64"/>
        <v>-6.8883206259994396E-3</v>
      </c>
      <c r="V329" s="12">
        <f t="shared" ca="1" si="65"/>
        <v>0.62980491490272961</v>
      </c>
      <c r="X329" s="35"/>
      <c r="Y329" s="12">
        <f ca="1"/>
        <v>6.8883206259994396E-3</v>
      </c>
      <c r="Z329" s="12">
        <f ca="1"/>
        <v>0.37019508509727039</v>
      </c>
      <c r="AB329" s="35"/>
      <c r="AC329" s="12">
        <f ca="1"/>
        <v>6.4102521527061723E-3</v>
      </c>
      <c r="AD329" s="12">
        <f ca="1"/>
        <v>0.61191107754497198</v>
      </c>
      <c r="AF329" s="35"/>
      <c r="AG329" s="12">
        <f>INDEX('Flow probs &amp; rates'!F$5:F$5999,A328)</f>
        <v>4.0224728220435657E-2</v>
      </c>
      <c r="AJ329" s="12">
        <f ca="1"/>
        <v>4.0268083918998165E-2</v>
      </c>
      <c r="AK329" s="12">
        <f ca="1"/>
        <v>4.048856752212418E-2</v>
      </c>
      <c r="AM329" s="12">
        <f t="shared" si="67"/>
        <v>6.3469208305112768E-5</v>
      </c>
      <c r="AO329" s="12">
        <f t="shared" ca="1" si="68"/>
        <v>1.0533583404202657E-3</v>
      </c>
      <c r="AQ329" s="12">
        <f ca="1"/>
        <v>6.3471921253497319E-5</v>
      </c>
      <c r="AS329" s="30">
        <v>650</v>
      </c>
    </row>
    <row r="330" spans="1:45" x14ac:dyDescent="0.35">
      <c r="A330" s="12">
        <v>164</v>
      </c>
      <c r="C330" s="35" t="str">
        <f>INDEX('Flow probs &amp; rates'!$A$5:$A$5999,$A330)</f>
        <v>2003,12</v>
      </c>
      <c r="D330" s="17">
        <f ca="1">-INDEX('Flow probs &amp; rates'!AE$5:AE$5999,A330)-INDEX('Flow probs &amp; rates'!AF$5:AF$5999,A330)-INDEX('Flow probs &amp; rates'!AJ$5:AJ$5999,A330)</f>
        <v>-5.1295840055825298E-2</v>
      </c>
      <c r="E330" s="17">
        <f ca="1">INDEX('Flow probs &amp; rates'!AG$5:AG$5999,A330)-INDEX('Flow probs &amp; rates'!AJ$5:AJ$5999,A330)</f>
        <v>0.25515045681205223</v>
      </c>
      <c r="G330" s="12">
        <f t="shared" ref="G330:G393" ca="1" si="69">D330</f>
        <v>-5.1295840055825298E-2</v>
      </c>
      <c r="H330" s="12">
        <f t="shared" ref="H330:H393" ca="1" si="70">E330</f>
        <v>0.25515045681205223</v>
      </c>
      <c r="J330" s="17">
        <f ca="1">INDEX('Flow probs &amp; rates'!AJ$5:AJ$5999,A330)</f>
        <v>2.2673645632091802E-2</v>
      </c>
      <c r="K330" s="35" t="str">
        <f>INDEX('Flow probs &amp; rates'!$A$5:$A$5999,$A330)</f>
        <v>2003,12</v>
      </c>
      <c r="L330" s="12">
        <f t="shared" ca="1" si="66"/>
        <v>2.2673645632091802E-2</v>
      </c>
      <c r="N330" s="17">
        <f ca="1">INDEX('Flow probs &amp; rates'!Z$5:Z$5999,A330)</f>
        <v>2.4716186060163646E-2</v>
      </c>
      <c r="O330" s="35" t="str">
        <f>INDEX('Flow probs &amp; rates'!$A$5:$A$5999,$A330)</f>
        <v>2003,12</v>
      </c>
      <c r="P330" s="12">
        <f t="shared" ref="P330:P393" ca="1" si="71">N330</f>
        <v>2.4716186060163646E-2</v>
      </c>
      <c r="R330" s="17">
        <f ca="1">1-INDEX('Flow probs &amp; rates'!U$5:U$5999,A330)-INDEX('Flow probs &amp; rates'!V$5:V$5999,A330)-INDEX('Flow probs &amp; rates'!Z$5:Z$5999,A330)</f>
        <v>0.94898940438102442</v>
      </c>
      <c r="S330" s="17">
        <f ca="1">INDEX('Flow probs &amp; rates'!W$5:W$5999,A330)-INDEX('Flow probs &amp; rates'!Z$5:Z$5999,A330)</f>
        <v>0.19625499565339913</v>
      </c>
      <c r="T330" s="35" t="str">
        <f>INDEX('Flow probs &amp; rates'!$A$5:$A$5999,$A330)</f>
        <v>2003,12</v>
      </c>
      <c r="U330" s="12">
        <f t="shared" ref="U330:U393" ca="1" si="72">R330</f>
        <v>0.94898940438102442</v>
      </c>
      <c r="V330" s="12">
        <f t="shared" ref="V330:V393" ca="1" si="73">S330</f>
        <v>0.19625499565339913</v>
      </c>
      <c r="X330" s="35" t="str">
        <f>INDEX('Flow probs &amp; rates'!$A$5:$A$5999,$A330)</f>
        <v>2003,12</v>
      </c>
      <c r="Y330" s="12">
        <f t="array" aca="1" ref="Y330:Z331" ca="1">$A$1:$B$2-U330:V331</f>
        <v>5.1010595618975585E-2</v>
      </c>
      <c r="Z330" s="12">
        <f ca="1"/>
        <v>-0.19625499565339913</v>
      </c>
      <c r="AB330" s="35" t="str">
        <f>INDEX('Flow probs &amp; rates'!$A$5:$A$5999,$A330)</f>
        <v>2003,12</v>
      </c>
      <c r="AC330" s="12">
        <f t="array" aca="1" ref="AC330:AD331" ca="1">MMULT(Y330:Z331,MMULT(U328:V329,MINVERSE(Y328:Z329)))</f>
        <v>0.94368277794722422</v>
      </c>
      <c r="AD330" s="12">
        <f ca="1"/>
        <v>0.14785204028118959</v>
      </c>
      <c r="AF330" s="35" t="str">
        <f>INDEX('Flow probs &amp; rates'!$A$5:$A$5999,$A330)</f>
        <v>2003,12</v>
      </c>
      <c r="AG330" s="12">
        <f>INDEX('Flow probs &amp; rates'!E$5:E$5999,A330)</f>
        <v>0.62143757881462802</v>
      </c>
      <c r="AI330" s="32" t="s">
        <v>623</v>
      </c>
      <c r="AJ330" s="12">
        <f t="array" aca="1" ref="AJ330:AJ331" ca="1">MMULT(U330:V331,AG330:AG331)+P330:P331</f>
        <v>0.62217183637612816</v>
      </c>
      <c r="AK330" s="12">
        <f t="array" aca="1" ref="AK330:AK331" ca="1">MMULT(-1*MINVERSE(G330:H331),L330:L331)</f>
        <v>0.62969310525638433</v>
      </c>
      <c r="AM330" s="12">
        <f t="shared" si="67"/>
        <v>9.5953535695170178E-4</v>
      </c>
      <c r="AO330" s="12">
        <f t="shared" ca="1" si="68"/>
        <v>1.7100160698679812E-2</v>
      </c>
      <c r="AQ330" s="12">
        <f t="array" aca="1" ref="AQ330:AQ331" ca="1">MMULT(Y330:Z331,AO330:AO331)+MMULT(AC330:AD331,AM328:AM329)</f>
        <v>9.59538371802466E-4</v>
      </c>
      <c r="AS330" s="30">
        <v>652</v>
      </c>
    </row>
    <row r="331" spans="1:45" x14ac:dyDescent="0.35">
      <c r="C331" s="35"/>
      <c r="D331" s="17">
        <f ca="1">INDEX('Flow probs &amp; rates'!AE$5:AE$5999,A330)-INDEX('Flow probs &amp; rates'!AK$5:AK$5999,A330)</f>
        <v>-9.5712470184235003E-3</v>
      </c>
      <c r="E331" s="17">
        <f ca="1">-INDEX('Flow probs &amp; rates'!AG$5:AG$5999,A330)-INDEX('Flow probs &amp; rates'!AI$5:AI$5999,A330)-INDEX('Flow probs &amp; rates'!AK$5:AK$5999,A330)</f>
        <v>-0.48869608330225078</v>
      </c>
      <c r="G331" s="12">
        <f t="shared" ca="1" si="69"/>
        <v>-9.5712470184235003E-3</v>
      </c>
      <c r="H331" s="12">
        <f t="shared" ca="1" si="70"/>
        <v>-0.48869608330225078</v>
      </c>
      <c r="J331" s="17">
        <f ca="1">INDEX('Flow probs &amp; rates'!AK$5:AK$5999,A330)</f>
        <v>2.44657664426918E-2</v>
      </c>
      <c r="K331" s="35"/>
      <c r="L331" s="12">
        <f t="shared" ref="L331:L394" ca="1" si="74">J331</f>
        <v>2.44657664426918E-2</v>
      </c>
      <c r="N331" s="17">
        <f ca="1">INDEX('Flow probs &amp; rates'!AA$5:AA$5999,A330)</f>
        <v>1.9254439202683455E-2</v>
      </c>
      <c r="O331" s="35"/>
      <c r="P331" s="12">
        <f t="shared" ca="1" si="71"/>
        <v>1.9254439202683455E-2</v>
      </c>
      <c r="R331" s="17">
        <f ca="1">INDEX('Flow probs &amp; rates'!U$5:U$5999,A330)-INDEX('Flow probs &amp; rates'!AA$5:AA$5999,A330)</f>
        <v>-7.3621052940482049E-3</v>
      </c>
      <c r="S331" s="17">
        <f ca="1">1-INDEX('Flow probs &amp; rates'!W$5:W$5999,A330)-INDEX('Flow probs &amp; rates'!Y$5:Y$5999,A330)-INDEX('Flow probs &amp; rates'!AA$5:AA$5999,A330)</f>
        <v>0.61255436889062331</v>
      </c>
      <c r="T331" s="35"/>
      <c r="U331" s="12">
        <f t="shared" ca="1" si="72"/>
        <v>-7.3621052940482049E-3</v>
      </c>
      <c r="V331" s="12">
        <f t="shared" ca="1" si="73"/>
        <v>0.61255436889062331</v>
      </c>
      <c r="X331" s="35"/>
      <c r="Y331" s="12">
        <f ca="1"/>
        <v>7.3621052940482049E-3</v>
      </c>
      <c r="Z331" s="12">
        <f ca="1"/>
        <v>0.38744563110937669</v>
      </c>
      <c r="AB331" s="35"/>
      <c r="AC331" s="12">
        <f ca="1"/>
        <v>-4.5816142291262019E-3</v>
      </c>
      <c r="AD331" s="12">
        <f ca="1"/>
        <v>0.66049950661990797</v>
      </c>
      <c r="AF331" s="35"/>
      <c r="AG331" s="12">
        <f>INDEX('Flow probs &amp; rates'!F$5:F$5999,A330)</f>
        <v>3.9326247522968837E-2</v>
      </c>
      <c r="AJ331" s="12">
        <f ca="1"/>
        <v>3.8768815046040399E-2</v>
      </c>
      <c r="AK331" s="12">
        <f ca="1"/>
        <v>3.7730644497677865E-2</v>
      </c>
      <c r="AM331" s="12">
        <f t="shared" si="67"/>
        <v>-8.9848069746682052E-4</v>
      </c>
      <c r="AO331" s="12">
        <f t="shared" ca="1" si="68"/>
        <v>-2.7579230244463154E-3</v>
      </c>
      <c r="AQ331" s="12">
        <f ca="1"/>
        <v>-8.984808810744081E-4</v>
      </c>
      <c r="AS331" s="30">
        <v>654</v>
      </c>
    </row>
    <row r="332" spans="1:45" x14ac:dyDescent="0.35">
      <c r="A332" s="12">
        <v>165</v>
      </c>
      <c r="C332" s="35" t="str">
        <f>INDEX('Flow probs &amp; rates'!$A$5:$A$5999,$A332)</f>
        <v>2004,1</v>
      </c>
      <c r="D332" s="17">
        <f ca="1">-INDEX('Flow probs &amp; rates'!AE$5:AE$5999,A332)-INDEX('Flow probs &amp; rates'!AF$5:AF$5999,A332)-INDEX('Flow probs &amp; rates'!AJ$5:AJ$5999,A332)</f>
        <v>-5.0941617910597398E-2</v>
      </c>
      <c r="E332" s="17">
        <f ca="1">INDEX('Flow probs &amp; rates'!AG$5:AG$5999,A332)-INDEX('Flow probs &amp; rates'!AJ$5:AJ$5999,A332)</f>
        <v>0.26544187423922422</v>
      </c>
      <c r="G332" s="12">
        <f t="shared" ca="1" si="69"/>
        <v>-5.0941617910597398E-2</v>
      </c>
      <c r="H332" s="12">
        <f t="shared" ca="1" si="70"/>
        <v>0.26544187423922422</v>
      </c>
      <c r="J332" s="17">
        <f ca="1">INDEX('Flow probs &amp; rates'!AJ$5:AJ$5999,A332)</f>
        <v>2.2667644240538801E-2</v>
      </c>
      <c r="K332" s="35" t="str">
        <f>INDEX('Flow probs &amp; rates'!$A$5:$A$5999,$A332)</f>
        <v>2004,1</v>
      </c>
      <c r="L332" s="12">
        <f t="shared" ca="1" si="74"/>
        <v>2.2667644240538801E-2</v>
      </c>
      <c r="N332" s="17">
        <f ca="1">INDEX('Flow probs &amp; rates'!Z$5:Z$5999,A332)</f>
        <v>2.4772444934317885E-2</v>
      </c>
      <c r="O332" s="35" t="str">
        <f>INDEX('Flow probs &amp; rates'!$A$5:$A$5999,$A332)</f>
        <v>2004,1</v>
      </c>
      <c r="P332" s="12">
        <f t="shared" ca="1" si="71"/>
        <v>2.4772444934317885E-2</v>
      </c>
      <c r="R332" s="17">
        <f ca="1">1-INDEX('Flow probs &amp; rates'!U$5:U$5999,A332)-INDEX('Flow probs &amp; rates'!V$5:V$5999,A332)-INDEX('Flow probs &amp; rates'!Z$5:Z$5999,A332)</f>
        <v>0.94930544498074554</v>
      </c>
      <c r="S332" s="17">
        <f ca="1">INDEX('Flow probs &amp; rates'!W$5:W$5999,A332)-INDEX('Flow probs &amp; rates'!Z$5:Z$5999,A332)</f>
        <v>0.20443251785577415</v>
      </c>
      <c r="T332" s="35" t="str">
        <f>INDEX('Flow probs &amp; rates'!$A$5:$A$5999,$A332)</f>
        <v>2004,1</v>
      </c>
      <c r="U332" s="12">
        <f t="shared" ca="1" si="72"/>
        <v>0.94930544498074554</v>
      </c>
      <c r="V332" s="12">
        <f t="shared" ca="1" si="73"/>
        <v>0.20443251785577415</v>
      </c>
      <c r="X332" s="35" t="str">
        <f>INDEX('Flow probs &amp; rates'!$A$5:$A$5999,$A332)</f>
        <v>2004,1</v>
      </c>
      <c r="Y332" s="12">
        <f t="array" aca="1" ref="Y332:Z333" ca="1">$A$1:$B$2-U332:V333</f>
        <v>5.0694555019254461E-2</v>
      </c>
      <c r="Z332" s="12">
        <f ca="1"/>
        <v>-0.20443251785577415</v>
      </c>
      <c r="AB332" s="35" t="str">
        <f>INDEX('Flow probs &amp; rates'!$A$5:$A$5999,$A332)</f>
        <v>2004,1</v>
      </c>
      <c r="AC332" s="12">
        <f t="array" aca="1" ref="AC332:AD333" ca="1">MMULT(Y332:Z333,MMULT(U330:V331,MINVERSE(Y330:Z331)))</f>
        <v>0.94637057288101067</v>
      </c>
      <c r="AD332" s="12">
        <f ca="1"/>
        <v>0.18183965627545956</v>
      </c>
      <c r="AF332" s="35" t="str">
        <f>INDEX('Flow probs &amp; rates'!$A$5:$A$5999,$A332)</f>
        <v>2004,1</v>
      </c>
      <c r="AG332" s="12">
        <f>INDEX('Flow probs &amp; rates'!E$5:E$5999,A332)</f>
        <v>0.62274608601763537</v>
      </c>
      <c r="AI332" s="32" t="s">
        <v>624</v>
      </c>
      <c r="AJ332" s="12">
        <f t="array" aca="1" ref="AJ332:AJ333" ca="1">MMULT(U332:V333,AG332:AG333)+P332:P333</f>
        <v>0.62383610423405611</v>
      </c>
      <c r="AK332" s="12">
        <f t="array" aca="1" ref="AK332:AK333" ca="1">MMULT(-1*MINVERSE(G332:H333),L332:L333)</f>
        <v>0.63820915522927157</v>
      </c>
      <c r="AM332" s="12">
        <f t="shared" si="67"/>
        <v>1.3085072030073475E-3</v>
      </c>
      <c r="AO332" s="12">
        <f t="shared" ca="1" si="68"/>
        <v>8.5160499728872407E-3</v>
      </c>
      <c r="AQ332" s="12">
        <f t="array" aca="1" ref="AQ332:AQ333" ca="1">MMULT(Y332:Z333,AO332:AO333)+MMULT(AC332:AD333,AM330:AM331)</f>
        <v>1.3085196169753985E-3</v>
      </c>
      <c r="AS332" s="30">
        <v>656</v>
      </c>
    </row>
    <row r="333" spans="1:45" x14ac:dyDescent="0.35">
      <c r="C333" s="35"/>
      <c r="D333" s="17">
        <f ca="1">INDEX('Flow probs &amp; rates'!AE$5:AE$5999,A332)-INDEX('Flow probs &amp; rates'!AK$5:AK$5999,A332)</f>
        <v>-9.3745913885220009E-3</v>
      </c>
      <c r="E333" s="17">
        <f ca="1">-INDEX('Flow probs &amp; rates'!AG$5:AG$5999,A332)-INDEX('Flow probs &amp; rates'!AI$5:AI$5999,A332)-INDEX('Flow probs &amp; rates'!AK$5:AK$5999,A332)</f>
        <v>-0.48633440170331221</v>
      </c>
      <c r="G333" s="12">
        <f t="shared" ca="1" si="69"/>
        <v>-9.3745913885220009E-3</v>
      </c>
      <c r="H333" s="12">
        <f t="shared" ca="1" si="70"/>
        <v>-0.48633440170331221</v>
      </c>
      <c r="J333" s="17">
        <f ca="1">INDEX('Flow probs &amp; rates'!AK$5:AK$5999,A332)</f>
        <v>2.40183879526372E-2</v>
      </c>
      <c r="K333" s="35"/>
      <c r="L333" s="12">
        <f t="shared" ca="1" si="74"/>
        <v>2.40183879526372E-2</v>
      </c>
      <c r="N333" s="17">
        <f ca="1">INDEX('Flow probs &amp; rates'!AA$5:AA$5999,A332)</f>
        <v>1.8923094720606503E-2</v>
      </c>
      <c r="O333" s="35"/>
      <c r="P333" s="12">
        <f t="shared" ca="1" si="71"/>
        <v>1.8923094720606503E-2</v>
      </c>
      <c r="R333" s="17">
        <f ca="1">INDEX('Flow probs &amp; rates'!U$5:U$5999,A332)-INDEX('Flow probs &amp; rates'!AA$5:AA$5999,A332)</f>
        <v>-7.2202161103218539E-3</v>
      </c>
      <c r="S333" s="17">
        <f ca="1">1-INDEX('Flow probs &amp; rates'!W$5:W$5999,A332)-INDEX('Flow probs &amp; rates'!Y$5:Y$5999,A332)-INDEX('Flow probs &amp; rates'!AA$5:AA$5999,A332)</f>
        <v>0.6139865638476899</v>
      </c>
      <c r="T333" s="35"/>
      <c r="U333" s="12">
        <f t="shared" ca="1" si="72"/>
        <v>-7.2202161103218539E-3</v>
      </c>
      <c r="V333" s="12">
        <f t="shared" ca="1" si="73"/>
        <v>0.6139865638476899</v>
      </c>
      <c r="X333" s="35"/>
      <c r="Y333" s="12">
        <f ca="1"/>
        <v>7.2202161103218539E-3</v>
      </c>
      <c r="Z333" s="12">
        <f ca="1"/>
        <v>0.3860134361523101</v>
      </c>
      <c r="AB333" s="35"/>
      <c r="AC333" s="12">
        <f ca="1"/>
        <v>-9.3151305192657602E-3</v>
      </c>
      <c r="AD333" s="12">
        <f ca="1"/>
        <v>0.6092289095414325</v>
      </c>
      <c r="AF333" s="35"/>
      <c r="AG333" s="12">
        <f>INDEX('Flow probs &amp; rates'!F$5:F$5999,A332)</f>
        <v>3.858196868814108E-2</v>
      </c>
      <c r="AJ333" s="12">
        <f ca="1"/>
        <v>3.8115543779013002E-2</v>
      </c>
      <c r="AK333" s="12">
        <f ca="1"/>
        <v>3.7084437865761898E-2</v>
      </c>
      <c r="AM333" s="12">
        <f t="shared" si="67"/>
        <v>-7.4427883482775653E-4</v>
      </c>
      <c r="AO333" s="12">
        <f t="shared" ca="1" si="68"/>
        <v>-6.4620663191596733E-4</v>
      </c>
      <c r="AQ333" s="12">
        <f ca="1"/>
        <v>-7.4427533388933933E-4</v>
      </c>
      <c r="AS333" s="30">
        <v>658</v>
      </c>
    </row>
    <row r="334" spans="1:45" x14ac:dyDescent="0.35">
      <c r="A334" s="12">
        <v>166</v>
      </c>
      <c r="C334" s="35" t="str">
        <f>INDEX('Flow probs &amp; rates'!$A$5:$A$5999,$A334)</f>
        <v>2004,2</v>
      </c>
      <c r="D334" s="17">
        <f ca="1">-INDEX('Flow probs &amp; rates'!AE$5:AE$5999,A334)-INDEX('Flow probs &amp; rates'!AF$5:AF$5999,A334)-INDEX('Flow probs &amp; rates'!AJ$5:AJ$5999,A334)</f>
        <v>-4.8713426301511001E-2</v>
      </c>
      <c r="E334" s="17">
        <f ca="1">INDEX('Flow probs &amp; rates'!AG$5:AG$5999,A334)-INDEX('Flow probs &amp; rates'!AJ$5:AJ$5999,A334)</f>
        <v>0.26306553866303739</v>
      </c>
      <c r="G334" s="12">
        <f t="shared" ca="1" si="69"/>
        <v>-4.8713426301511001E-2</v>
      </c>
      <c r="H334" s="12">
        <f t="shared" ca="1" si="70"/>
        <v>0.26306553866303739</v>
      </c>
      <c r="J334" s="17">
        <f ca="1">INDEX('Flow probs &amp; rates'!AJ$5:AJ$5999,A334)</f>
        <v>1.9645719129944599E-2</v>
      </c>
      <c r="K334" s="35" t="str">
        <f>INDEX('Flow probs &amp; rates'!$A$5:$A$5999,$A334)</f>
        <v>2004,2</v>
      </c>
      <c r="L334" s="12">
        <f t="shared" ca="1" si="74"/>
        <v>1.9645719129944599E-2</v>
      </c>
      <c r="N334" s="17">
        <f ca="1">INDEX('Flow probs &amp; rates'!Z$5:Z$5999,A334)</f>
        <v>2.1664856318626094E-2</v>
      </c>
      <c r="O334" s="35" t="str">
        <f>INDEX('Flow probs &amp; rates'!$A$5:$A$5999,$A334)</f>
        <v>2004,2</v>
      </c>
      <c r="P334" s="12">
        <f t="shared" ca="1" si="71"/>
        <v>2.1664856318626094E-2</v>
      </c>
      <c r="R334" s="17">
        <f ca="1">1-INDEX('Flow probs &amp; rates'!U$5:U$5999,A334)-INDEX('Flow probs &amp; rates'!V$5:V$5999,A334)-INDEX('Flow probs &amp; rates'!Z$5:Z$5999,A334)</f>
        <v>0.951606584937009</v>
      </c>
      <c r="S334" s="17">
        <f ca="1">INDEX('Flow probs &amp; rates'!W$5:W$5999,A334)-INDEX('Flow probs &amp; rates'!Z$5:Z$5999,A334)</f>
        <v>0.20152967911357877</v>
      </c>
      <c r="T334" s="35" t="str">
        <f>INDEX('Flow probs &amp; rates'!$A$5:$A$5999,$A334)</f>
        <v>2004,2</v>
      </c>
      <c r="U334" s="12">
        <f t="shared" ca="1" si="72"/>
        <v>0.951606584937009</v>
      </c>
      <c r="V334" s="12">
        <f t="shared" ca="1" si="73"/>
        <v>0.20152967911357877</v>
      </c>
      <c r="X334" s="35" t="str">
        <f>INDEX('Flow probs &amp; rates'!$A$5:$A$5999,$A334)</f>
        <v>2004,2</v>
      </c>
      <c r="Y334" s="12">
        <f t="array" aca="1" ref="Y334:Z335" ca="1">$A$1:$B$2-U334:V335</f>
        <v>4.8393415062990996E-2</v>
      </c>
      <c r="Z334" s="12">
        <f ca="1"/>
        <v>-0.20152967911357877</v>
      </c>
      <c r="AB334" s="35" t="str">
        <f>INDEX('Flow probs &amp; rates'!$A$5:$A$5999,$A334)</f>
        <v>2004,2</v>
      </c>
      <c r="AC334" s="12">
        <f t="array" aca="1" ref="AC334:AD335" ca="1">MMULT(Y334:Z335,MMULT(U332:V333,MINVERSE(Y332:Z333)))</f>
        <v>0.90840213886004506</v>
      </c>
      <c r="AD334" s="12">
        <f ca="1"/>
        <v>0.18616867248389563</v>
      </c>
      <c r="AF334" s="35" t="str">
        <f>INDEX('Flow probs &amp; rates'!$A$5:$A$5999,$A334)</f>
        <v>2004,2</v>
      </c>
      <c r="AG334" s="12">
        <f>INDEX('Flow probs &amp; rates'!E$5:E$5999,A334)</f>
        <v>0.62204954428604819</v>
      </c>
      <c r="AI334" s="32" t="s">
        <v>625</v>
      </c>
      <c r="AJ334" s="12">
        <f t="array" aca="1" ref="AJ334:AJ335" ca="1">MMULT(U334:V335,AG334:AG335)+P334:P335</f>
        <v>0.62114416209147028</v>
      </c>
      <c r="AK334" s="12">
        <f t="array" aca="1" ref="AK334:AK335" ca="1">MMULT(-1*MINVERSE(G334:H335),L334:L335)</f>
        <v>0.59725938699090819</v>
      </c>
      <c r="AM334" s="12">
        <f t="shared" si="67"/>
        <v>-6.965417315871747E-4</v>
      </c>
      <c r="AO334" s="12">
        <f t="shared" ca="1" si="68"/>
        <v>-4.0949768238363382E-2</v>
      </c>
      <c r="AQ334" s="12">
        <f t="array" aca="1" ref="AQ334:AQ335" ca="1">MMULT(Y334:Z335,AO334:AO335)+MMULT(AC334:AD335,AM332:AM333)</f>
        <v>-6.9657163790488082E-4</v>
      </c>
      <c r="AS334" s="30">
        <v>660</v>
      </c>
    </row>
    <row r="335" spans="1:45" x14ac:dyDescent="0.35">
      <c r="C335" s="35"/>
      <c r="D335" s="17">
        <f ca="1">INDEX('Flow probs &amp; rates'!AE$5:AE$5999,A334)-INDEX('Flow probs &amp; rates'!AK$5:AK$5999,A334)</f>
        <v>-7.8166301571571013E-3</v>
      </c>
      <c r="E335" s="17">
        <f ca="1">-INDEX('Flow probs &amp; rates'!AG$5:AG$5999,A334)-INDEX('Flow probs &amp; rates'!AI$5:AI$5999,A334)-INDEX('Flow probs &amp; rates'!AK$5:AK$5999,A334)</f>
        <v>-0.50052873273321152</v>
      </c>
      <c r="G335" s="12">
        <f t="shared" ca="1" si="69"/>
        <v>-7.8166301571571013E-3</v>
      </c>
      <c r="H335" s="12">
        <f t="shared" ca="1" si="70"/>
        <v>-0.50052873273321152</v>
      </c>
      <c r="J335" s="17">
        <f ca="1">INDEX('Flow probs &amp; rates'!AK$5:AK$5999,A334)</f>
        <v>2.2646630444555501E-2</v>
      </c>
      <c r="K335" s="35"/>
      <c r="L335" s="12">
        <f t="shared" ca="1" si="74"/>
        <v>2.2646630444555501E-2</v>
      </c>
      <c r="N335" s="17">
        <f ca="1">INDEX('Flow probs &amp; rates'!AA$5:AA$5999,A334)</f>
        <v>1.7747005095216737E-2</v>
      </c>
      <c r="O335" s="35"/>
      <c r="P335" s="12">
        <f t="shared" ca="1" si="71"/>
        <v>1.7747005095216737E-2</v>
      </c>
      <c r="R335" s="17">
        <f ca="1">INDEX('Flow probs &amp; rates'!U$5:U$5999,A334)-INDEX('Flow probs &amp; rates'!AA$5:AA$5999,A334)</f>
        <v>-5.9883594430211462E-3</v>
      </c>
      <c r="S335" s="17">
        <f ca="1">1-INDEX('Flow probs &amp; rates'!W$5:W$5999,A334)-INDEX('Flow probs &amp; rates'!Y$5:Y$5999,A334)-INDEX('Flow probs &amp; rates'!AA$5:AA$5999,A334)</f>
        <v>0.6054811208758254</v>
      </c>
      <c r="T335" s="35"/>
      <c r="U335" s="12">
        <f t="shared" ca="1" si="72"/>
        <v>-5.9883594430211462E-3</v>
      </c>
      <c r="V335" s="12">
        <f t="shared" ca="1" si="73"/>
        <v>0.6054811208758254</v>
      </c>
      <c r="X335" s="35"/>
      <c r="Y335" s="12">
        <f ca="1"/>
        <v>5.9883594430211462E-3</v>
      </c>
      <c r="Z335" s="12">
        <f ca="1"/>
        <v>0.3945188791241746</v>
      </c>
      <c r="AB335" s="35"/>
      <c r="AC335" s="12">
        <f ca="1"/>
        <v>-3.1501725663675789E-2</v>
      </c>
      <c r="AD335" s="12">
        <f ca="1"/>
        <v>0.6140033145828383</v>
      </c>
      <c r="AF335" s="35"/>
      <c r="AG335" s="12">
        <f>INDEX('Flow probs &amp; rates'!F$5:F$5999,A334)</f>
        <v>3.7378431337300233E-2</v>
      </c>
      <c r="AJ335" s="12">
        <f ca="1"/>
        <v>3.6653883335353007E-2</v>
      </c>
      <c r="AK335" s="12">
        <f ca="1"/>
        <v>3.5918167195687765E-2</v>
      </c>
      <c r="AM335" s="12">
        <f t="shared" si="67"/>
        <v>-1.203537350840847E-3</v>
      </c>
      <c r="AO335" s="12">
        <f t="shared" ca="1" si="68"/>
        <v>-1.1662706700741321E-3</v>
      </c>
      <c r="AQ335" s="12">
        <f ca="1"/>
        <v>-1.2035476353289541E-3</v>
      </c>
      <c r="AS335" s="30">
        <v>662</v>
      </c>
    </row>
    <row r="336" spans="1:45" x14ac:dyDescent="0.35">
      <c r="A336" s="12">
        <v>167</v>
      </c>
      <c r="C336" s="35" t="str">
        <f>INDEX('Flow probs &amp; rates'!$A$5:$A$5999,$A336)</f>
        <v>2004,3</v>
      </c>
      <c r="D336" s="17">
        <f ca="1">-INDEX('Flow probs &amp; rates'!AE$5:AE$5999,A336)-INDEX('Flow probs &amp; rates'!AF$5:AF$5999,A336)-INDEX('Flow probs &amp; rates'!AJ$5:AJ$5999,A336)</f>
        <v>-4.9126353898933203E-2</v>
      </c>
      <c r="E336" s="17">
        <f ca="1">INDEX('Flow probs &amp; rates'!AG$5:AG$5999,A336)-INDEX('Flow probs &amp; rates'!AJ$5:AJ$5999,A336)</f>
        <v>0.25409943111096184</v>
      </c>
      <c r="G336" s="12">
        <f t="shared" ca="1" si="69"/>
        <v>-4.9126353898933203E-2</v>
      </c>
      <c r="H336" s="12">
        <f t="shared" ca="1" si="70"/>
        <v>0.25409943111096184</v>
      </c>
      <c r="J336" s="17">
        <f ca="1">INDEX('Flow probs &amp; rates'!AJ$5:AJ$5999,A336)</f>
        <v>2.22968153834542E-2</v>
      </c>
      <c r="K336" s="35" t="str">
        <f>INDEX('Flow probs &amp; rates'!$A$5:$A$5999,$A336)</f>
        <v>2004,3</v>
      </c>
      <c r="L336" s="12">
        <f t="shared" ca="1" si="74"/>
        <v>2.22968153834542E-2</v>
      </c>
      <c r="N336" s="17">
        <f ca="1">INDEX('Flow probs &amp; rates'!Z$5:Z$5999,A336)</f>
        <v>2.4539903582025929E-2</v>
      </c>
      <c r="O336" s="35" t="str">
        <f>INDEX('Flow probs &amp; rates'!$A$5:$A$5999,$A336)</f>
        <v>2004,3</v>
      </c>
      <c r="P336" s="12">
        <f t="shared" ca="1" si="71"/>
        <v>2.4539903582025929E-2</v>
      </c>
      <c r="R336" s="17">
        <f ca="1">1-INDEX('Flow probs &amp; rates'!U$5:U$5999,A336)-INDEX('Flow probs &amp; rates'!V$5:V$5999,A336)-INDEX('Flow probs &amp; rates'!Z$5:Z$5999,A336)</f>
        <v>0.95079116846442857</v>
      </c>
      <c r="S336" s="17">
        <f ca="1">INDEX('Flow probs &amp; rates'!W$5:W$5999,A336)-INDEX('Flow probs &amp; rates'!Z$5:Z$5999,A336)</f>
        <v>0.19574393766697598</v>
      </c>
      <c r="T336" s="35" t="str">
        <f>INDEX('Flow probs &amp; rates'!$A$5:$A$5999,$A336)</f>
        <v>2004,3</v>
      </c>
      <c r="U336" s="12">
        <f t="shared" ca="1" si="72"/>
        <v>0.95079116846442857</v>
      </c>
      <c r="V336" s="12">
        <f t="shared" ca="1" si="73"/>
        <v>0.19574393766697598</v>
      </c>
      <c r="X336" s="35" t="str">
        <f>INDEX('Flow probs &amp; rates'!$A$5:$A$5999,$A336)</f>
        <v>2004,3</v>
      </c>
      <c r="Y336" s="12">
        <f t="array" aca="1" ref="Y336:Z337" ca="1">$A$1:$B$2-U336:V337</f>
        <v>4.9208831535571429E-2</v>
      </c>
      <c r="Z336" s="12">
        <f ca="1"/>
        <v>-0.19574393766697598</v>
      </c>
      <c r="AB336" s="35" t="str">
        <f>INDEX('Flow probs &amp; rates'!$A$5:$A$5999,$A336)</f>
        <v>2004,3</v>
      </c>
      <c r="AC336" s="12">
        <f t="array" aca="1" ref="AC336:AD337" ca="1">MMULT(Y336:Z337,MMULT(U334:V335,MINVERSE(Y334:Z335)))</f>
        <v>0.96493229996578278</v>
      </c>
      <c r="AD336" s="12">
        <f ca="1"/>
        <v>0.21763287530044106</v>
      </c>
      <c r="AF336" s="35" t="str">
        <f>INDEX('Flow probs &amp; rates'!$A$5:$A$5999,$A336)</f>
        <v>2004,3</v>
      </c>
      <c r="AG336" s="12">
        <f>INDEX('Flow probs &amp; rates'!E$5:E$5999,A336)</f>
        <v>0.62329571797030081</v>
      </c>
      <c r="AI336" s="32" t="s">
        <v>626</v>
      </c>
      <c r="AJ336" s="12">
        <f t="array" aca="1" ref="AJ336:AJ337" ca="1">MMULT(U336:V337,AG336:AG337)+P336:P337</f>
        <v>0.62453869471943957</v>
      </c>
      <c r="AK336" s="12">
        <f t="array" aca="1" ref="AK336:AK337" ca="1">MMULT(-1*MINVERSE(G336:H337),L336:L337)</f>
        <v>0.64794998959514483</v>
      </c>
      <c r="AM336" s="12">
        <f t="shared" si="67"/>
        <v>1.2461736842526161E-3</v>
      </c>
      <c r="AO336" s="12">
        <f t="shared" ca="1" si="68"/>
        <v>5.0690602604236634E-2</v>
      </c>
      <c r="AQ336" s="12">
        <f t="array" aca="1" ref="AQ336:AQ337" ca="1">MMULT(Y336:Z337,AO336:AO337)+MMULT(AC336:AD337,AM334:AM335)</f>
        <v>1.2462193475534732E-3</v>
      </c>
      <c r="AS336" s="30">
        <v>664</v>
      </c>
    </row>
    <row r="337" spans="1:45" x14ac:dyDescent="0.35">
      <c r="C337" s="35"/>
      <c r="D337" s="17">
        <f ca="1">INDEX('Flow probs &amp; rates'!AE$5:AE$5999,A336)-INDEX('Flow probs &amp; rates'!AK$5:AK$5999,A336)</f>
        <v>-1.2076021660858902E-2</v>
      </c>
      <c r="E337" s="17">
        <f ca="1">-INDEX('Flow probs &amp; rates'!AG$5:AG$5999,A336)-INDEX('Flow probs &amp; rates'!AI$5:AI$5999,A336)-INDEX('Flow probs &amp; rates'!AK$5:AK$5999,A336)</f>
        <v>-0.48771792871614644</v>
      </c>
      <c r="G337" s="12">
        <f t="shared" ca="1" si="69"/>
        <v>-1.2076021660858902E-2</v>
      </c>
      <c r="H337" s="12">
        <f t="shared" ca="1" si="70"/>
        <v>-0.48771792871614644</v>
      </c>
      <c r="J337" s="17">
        <f ca="1">INDEX('Flow probs &amp; rates'!AK$5:AK$5999,A336)</f>
        <v>2.6125359677768401E-2</v>
      </c>
      <c r="K337" s="35"/>
      <c r="L337" s="12">
        <f t="shared" ca="1" si="74"/>
        <v>2.6125359677768401E-2</v>
      </c>
      <c r="N337" s="17">
        <f ca="1">INDEX('Flow probs &amp; rates'!AA$5:AA$5999,A336)</f>
        <v>2.0552026867958938E-2</v>
      </c>
      <c r="O337" s="35"/>
      <c r="P337" s="12">
        <f t="shared" ca="1" si="71"/>
        <v>2.0552026867958938E-2</v>
      </c>
      <c r="R337" s="17">
        <f ca="1">INDEX('Flow probs &amp; rates'!U$5:U$5999,A336)-INDEX('Flow probs &amp; rates'!AA$5:AA$5999,A336)</f>
        <v>-9.3030899011411934E-3</v>
      </c>
      <c r="S337" s="17">
        <f ca="1">1-INDEX('Flow probs &amp; rates'!W$5:W$5999,A336)-INDEX('Flow probs &amp; rates'!Y$5:Y$5999,A336)-INDEX('Flow probs &amp; rates'!AA$5:AA$5999,A336)</f>
        <v>0.61292929405805197</v>
      </c>
      <c r="T337" s="35"/>
      <c r="U337" s="12">
        <f t="shared" ca="1" si="72"/>
        <v>-9.3030899011411934E-3</v>
      </c>
      <c r="V337" s="12">
        <f t="shared" ca="1" si="73"/>
        <v>0.61292929405805197</v>
      </c>
      <c r="X337" s="35"/>
      <c r="Y337" s="12">
        <f ca="1"/>
        <v>9.3030899011411934E-3</v>
      </c>
      <c r="Z337" s="12">
        <f ca="1"/>
        <v>0.38707070594194803</v>
      </c>
      <c r="AB337" s="35"/>
      <c r="AC337" s="12">
        <f ca="1"/>
        <v>5.7317410900463439E-2</v>
      </c>
      <c r="AD337" s="12">
        <f ca="1"/>
        <v>0.62808150928277684</v>
      </c>
      <c r="AF337" s="35"/>
      <c r="AG337" s="12">
        <f>INDEX('Flow probs &amp; rates'!F$5:F$5999,A336)</f>
        <v>3.7675379567070726E-2</v>
      </c>
      <c r="AJ337" s="12">
        <f ca="1"/>
        <v>3.7845794570098699E-2</v>
      </c>
      <c r="AK337" s="12">
        <f ca="1"/>
        <v>3.7523126567108836E-2</v>
      </c>
      <c r="AM337" s="12">
        <f t="shared" si="67"/>
        <v>2.9694822977049257E-4</v>
      </c>
      <c r="AO337" s="12">
        <f t="shared" ca="1" si="68"/>
        <v>1.6049593714210705E-3</v>
      </c>
      <c r="AQ337" s="12">
        <f ca="1"/>
        <v>2.9696846564131781E-4</v>
      </c>
      <c r="AS337" s="30">
        <v>666</v>
      </c>
    </row>
    <row r="338" spans="1:45" x14ac:dyDescent="0.35">
      <c r="A338" s="12">
        <v>168</v>
      </c>
      <c r="C338" s="35" t="str">
        <f>INDEX('Flow probs &amp; rates'!$A$5:$A$5999,$A338)</f>
        <v>2004,4</v>
      </c>
      <c r="D338" s="17">
        <f ca="1">-INDEX('Flow probs &amp; rates'!AE$5:AE$5999,A338)-INDEX('Flow probs &amp; rates'!AF$5:AF$5999,A338)-INDEX('Flow probs &amp; rates'!AJ$5:AJ$5999,A338)</f>
        <v>-4.8554750793655302E-2</v>
      </c>
      <c r="E338" s="17">
        <f ca="1">INDEX('Flow probs &amp; rates'!AG$5:AG$5999,A338)-INDEX('Flow probs &amp; rates'!AJ$5:AJ$5999,A338)</f>
        <v>0.25863546826969075</v>
      </c>
      <c r="G338" s="12">
        <f t="shared" ca="1" si="69"/>
        <v>-4.8554750793655302E-2</v>
      </c>
      <c r="H338" s="12">
        <f t="shared" ca="1" si="70"/>
        <v>0.25863546826969075</v>
      </c>
      <c r="J338" s="17">
        <f ca="1">INDEX('Flow probs &amp; rates'!AJ$5:AJ$5999,A338)</f>
        <v>2.0413203353359301E-2</v>
      </c>
      <c r="K338" s="35" t="str">
        <f>INDEX('Flow probs &amp; rates'!$A$5:$A$5999,$A338)</f>
        <v>2004,4</v>
      </c>
      <c r="L338" s="12">
        <f t="shared" ca="1" si="74"/>
        <v>2.0413203353359301E-2</v>
      </c>
      <c r="N338" s="17">
        <f ca="1">INDEX('Flow probs &amp; rates'!Z$5:Z$5999,A338)</f>
        <v>2.2507199020249245E-2</v>
      </c>
      <c r="O338" s="35" t="str">
        <f>INDEX('Flow probs &amp; rates'!$A$5:$A$5999,$A338)</f>
        <v>2004,4</v>
      </c>
      <c r="P338" s="12">
        <f t="shared" ca="1" si="71"/>
        <v>2.2507199020249245E-2</v>
      </c>
      <c r="R338" s="17">
        <f ca="1">1-INDEX('Flow probs &amp; rates'!U$5:U$5999,A338)-INDEX('Flow probs &amp; rates'!V$5:V$5999,A338)-INDEX('Flow probs &amp; rates'!Z$5:Z$5999,A338)</f>
        <v>0.95159648365961458</v>
      </c>
      <c r="S338" s="17">
        <f ca="1">INDEX('Flow probs &amp; rates'!W$5:W$5999,A338)-INDEX('Flow probs &amp; rates'!Z$5:Z$5999,A338)</f>
        <v>0.19715530405197768</v>
      </c>
      <c r="T338" s="35" t="str">
        <f>INDEX('Flow probs &amp; rates'!$A$5:$A$5999,$A338)</f>
        <v>2004,4</v>
      </c>
      <c r="U338" s="12">
        <f t="shared" ca="1" si="72"/>
        <v>0.95159648365961458</v>
      </c>
      <c r="V338" s="12">
        <f t="shared" ca="1" si="73"/>
        <v>0.19715530405197768</v>
      </c>
      <c r="X338" s="35" t="str">
        <f>INDEX('Flow probs &amp; rates'!$A$5:$A$5999,$A338)</f>
        <v>2004,4</v>
      </c>
      <c r="Y338" s="12">
        <f t="array" aca="1" ref="Y338:Z339" ca="1">$A$1:$B$2-U338:V339</f>
        <v>4.8403516340385422E-2</v>
      </c>
      <c r="Z338" s="12">
        <f ca="1"/>
        <v>-0.19715530405197768</v>
      </c>
      <c r="AB338" s="35" t="str">
        <f>INDEX('Flow probs &amp; rates'!$A$5:$A$5999,$A338)</f>
        <v>2004,4</v>
      </c>
      <c r="AC338" s="12">
        <f t="array" aca="1" ref="AC338:AD339" ca="1">MMULT(Y338:Z339,MMULT(U336:V337,MINVERSE(Y336:Z337)))</f>
        <v>0.9372884874239622</v>
      </c>
      <c r="AD338" s="12">
        <f ca="1"/>
        <v>0.18627339063504161</v>
      </c>
      <c r="AF338" s="35" t="str">
        <f>INDEX('Flow probs &amp; rates'!$A$5:$A$5999,$A338)</f>
        <v>2004,4</v>
      </c>
      <c r="AG338" s="12">
        <f>INDEX('Flow probs &amp; rates'!E$5:E$5999,A338)</f>
        <v>0.62306111343470183</v>
      </c>
      <c r="AI338" s="32" t="s">
        <v>627</v>
      </c>
      <c r="AJ338" s="12">
        <f t="array" aca="1" ref="AJ338:AJ339" ca="1">MMULT(U338:V339,AG338:AG339)+P338:P339</f>
        <v>0.62265132494101105</v>
      </c>
      <c r="AK338" s="12">
        <f t="array" aca="1" ref="AK338:AK339" ca="1">MMULT(-1*MINVERSE(G338:H339),L338:L339)</f>
        <v>0.60983082337267813</v>
      </c>
      <c r="AM338" s="12">
        <f t="shared" si="67"/>
        <v>-2.346045355989812E-4</v>
      </c>
      <c r="AO338" s="12">
        <f t="shared" ca="1" si="68"/>
        <v>-3.8119166222466694E-2</v>
      </c>
      <c r="AQ338" s="12">
        <f t="array" aca="1" ref="AQ338:AQ339" ca="1">MMULT(Y338:Z339,AO338:AO339)+MMULT(AC338:AD339,AM336:AM337)</f>
        <v>-2.3464916476608768E-4</v>
      </c>
      <c r="AS338" s="30">
        <v>668</v>
      </c>
    </row>
    <row r="339" spans="1:45" x14ac:dyDescent="0.35">
      <c r="C339" s="35"/>
      <c r="D339" s="17">
        <f ca="1">INDEX('Flow probs &amp; rates'!AE$5:AE$5999,A338)-INDEX('Flow probs &amp; rates'!AK$5:AK$5999,A338)</f>
        <v>-9.4892007177039984E-3</v>
      </c>
      <c r="E339" s="17">
        <f ca="1">-INDEX('Flow probs &amp; rates'!AG$5:AG$5999,A338)-INDEX('Flow probs &amp; rates'!AI$5:AI$5999,A338)-INDEX('Flow probs &amp; rates'!AK$5:AK$5999,A338)</f>
        <v>-0.51132130466838699</v>
      </c>
      <c r="G339" s="12">
        <f t="shared" ca="1" si="69"/>
        <v>-9.4892007177039984E-3</v>
      </c>
      <c r="H339" s="12">
        <f t="shared" ca="1" si="70"/>
        <v>-0.51132130466838699</v>
      </c>
      <c r="J339" s="17">
        <f ca="1">INDEX('Flow probs &amp; rates'!AK$5:AK$5999,A338)</f>
        <v>2.3969201011302999E-2</v>
      </c>
      <c r="K339" s="35"/>
      <c r="L339" s="12">
        <f t="shared" ca="1" si="74"/>
        <v>2.3969201011302999E-2</v>
      </c>
      <c r="N339" s="17">
        <f ca="1">INDEX('Flow probs &amp; rates'!AA$5:AA$5999,A338)</f>
        <v>1.8676621329549673E-2</v>
      </c>
      <c r="O339" s="35"/>
      <c r="P339" s="12">
        <f t="shared" ca="1" si="71"/>
        <v>1.8676621329549673E-2</v>
      </c>
      <c r="R339" s="17">
        <f ca="1">INDEX('Flow probs &amp; rates'!U$5:U$5999,A338)-INDEX('Flow probs &amp; rates'!AA$5:AA$5999,A338)</f>
        <v>-7.2339060695602447E-3</v>
      </c>
      <c r="S339" s="17">
        <f ca="1">1-INDEX('Flow probs &amp; rates'!W$5:W$5999,A338)-INDEX('Flow probs &amp; rates'!Y$5:Y$5999,A338)-INDEX('Flow probs &amp; rates'!AA$5:AA$5999,A338)</f>
        <v>0.59883842798325015</v>
      </c>
      <c r="T339" s="35"/>
      <c r="U339" s="12">
        <f t="shared" ca="1" si="72"/>
        <v>-7.2339060695602447E-3</v>
      </c>
      <c r="V339" s="12">
        <f t="shared" ca="1" si="73"/>
        <v>0.59883842798325015</v>
      </c>
      <c r="X339" s="35"/>
      <c r="Y339" s="12">
        <f ca="1"/>
        <v>7.2339060695602447E-3</v>
      </c>
      <c r="Z339" s="12">
        <f ca="1"/>
        <v>0.40116157201674985</v>
      </c>
      <c r="AB339" s="35"/>
      <c r="AC339" s="12">
        <f ca="1"/>
        <v>-5.1895336075167081E-2</v>
      </c>
      <c r="AD339" s="12">
        <f ca="1"/>
        <v>0.61265673513374908</v>
      </c>
      <c r="AF339" s="35"/>
      <c r="AG339" s="12">
        <f>INDEX('Flow probs &amp; rates'!F$5:F$5999,A338)</f>
        <v>3.6729223725810299E-2</v>
      </c>
      <c r="AJ339" s="12">
        <f ca="1"/>
        <v>3.6164326356376758E-2</v>
      </c>
      <c r="AK339" s="12">
        <f ca="1"/>
        <v>3.5559625148553112E-2</v>
      </c>
      <c r="AM339" s="12">
        <f t="shared" si="67"/>
        <v>-9.4615584126042651E-4</v>
      </c>
      <c r="AO339" s="12">
        <f t="shared" ca="1" si="68"/>
        <v>-1.9635014185557242E-3</v>
      </c>
      <c r="AQ339" s="12">
        <f ca="1"/>
        <v>-9.461750528255927E-4</v>
      </c>
      <c r="AS339" s="30">
        <v>670</v>
      </c>
    </row>
    <row r="340" spans="1:45" x14ac:dyDescent="0.35">
      <c r="A340" s="12">
        <v>169</v>
      </c>
      <c r="C340" s="35" t="str">
        <f>INDEX('Flow probs &amp; rates'!$A$5:$A$5999,$A340)</f>
        <v>2004,5</v>
      </c>
      <c r="D340" s="17">
        <f ca="1">-INDEX('Flow probs &amp; rates'!AE$5:AE$5999,A340)-INDEX('Flow probs &amp; rates'!AF$5:AF$5999,A340)-INDEX('Flow probs &amp; rates'!AJ$5:AJ$5999,A340)</f>
        <v>-5.0377843249538798E-2</v>
      </c>
      <c r="E340" s="17">
        <f ca="1">INDEX('Flow probs &amp; rates'!AG$5:AG$5999,A340)-INDEX('Flow probs &amp; rates'!AJ$5:AJ$5999,A340)</f>
        <v>0.25094192406228427</v>
      </c>
      <c r="G340" s="12">
        <f t="shared" ca="1" si="69"/>
        <v>-5.0377843249538798E-2</v>
      </c>
      <c r="H340" s="12">
        <f t="shared" ca="1" si="70"/>
        <v>0.25094192406228427</v>
      </c>
      <c r="J340" s="17">
        <f ca="1">INDEX('Flow probs &amp; rates'!AJ$5:AJ$5999,A340)</f>
        <v>2.1013064684213701E-2</v>
      </c>
      <c r="K340" s="35" t="str">
        <f>INDEX('Flow probs &amp; rates'!$A$5:$A$5999,$A340)</f>
        <v>2004,5</v>
      </c>
      <c r="L340" s="12">
        <f t="shared" ca="1" si="74"/>
        <v>2.1013064684213701E-2</v>
      </c>
      <c r="N340" s="17">
        <f ca="1">INDEX('Flow probs &amp; rates'!Z$5:Z$5999,A340)</f>
        <v>2.3281532905146066E-2</v>
      </c>
      <c r="O340" s="35" t="str">
        <f>INDEX('Flow probs &amp; rates'!$A$5:$A$5999,$A340)</f>
        <v>2004,5</v>
      </c>
      <c r="P340" s="12">
        <f t="shared" ca="1" si="71"/>
        <v>2.3281532905146066E-2</v>
      </c>
      <c r="R340" s="17">
        <f ca="1">1-INDEX('Flow probs &amp; rates'!U$5:U$5999,A340)-INDEX('Flow probs &amp; rates'!V$5:V$5999,A340)-INDEX('Flow probs &amp; rates'!Z$5:Z$5999,A340)</f>
        <v>0.94973032230576115</v>
      </c>
      <c r="S340" s="17">
        <f ca="1">INDEX('Flow probs &amp; rates'!W$5:W$5999,A340)-INDEX('Flow probs &amp; rates'!Z$5:Z$5999,A340)</f>
        <v>0.19328768785169881</v>
      </c>
      <c r="T340" s="35" t="str">
        <f>INDEX('Flow probs &amp; rates'!$A$5:$A$5999,$A340)</f>
        <v>2004,5</v>
      </c>
      <c r="U340" s="12">
        <f t="shared" ca="1" si="72"/>
        <v>0.94973032230576115</v>
      </c>
      <c r="V340" s="12">
        <f t="shared" ca="1" si="73"/>
        <v>0.19328768785169881</v>
      </c>
      <c r="X340" s="35" t="str">
        <f>INDEX('Flow probs &amp; rates'!$A$5:$A$5999,$A340)</f>
        <v>2004,5</v>
      </c>
      <c r="Y340" s="12">
        <f t="array" aca="1" ref="Y340:Z341" ca="1">$A$1:$B$2-U340:V341</f>
        <v>5.0269677694238846E-2</v>
      </c>
      <c r="Z340" s="12">
        <f ca="1"/>
        <v>-0.19328768785169881</v>
      </c>
      <c r="AB340" s="35" t="str">
        <f>INDEX('Flow probs &amp; rates'!$A$5:$A$5999,$A340)</f>
        <v>2004,5</v>
      </c>
      <c r="AC340" s="12">
        <f t="array" aca="1" ref="AC340:AD341" ca="1">MMULT(Y340:Z341,MMULT(U338:V339,MINVERSE(Y338:Z339)))</f>
        <v>0.9843043004858798</v>
      </c>
      <c r="AD340" s="12">
        <f ca="1"/>
        <v>0.21992049649026024</v>
      </c>
      <c r="AF340" s="35" t="str">
        <f>INDEX('Flow probs &amp; rates'!$A$5:$A$5999,$A340)</f>
        <v>2004,5</v>
      </c>
      <c r="AG340" s="12">
        <f>INDEX('Flow probs &amp; rates'!E$5:E$5999,A340)</f>
        <v>0.62212087171422148</v>
      </c>
      <c r="AI340" s="32" t="s">
        <v>628</v>
      </c>
      <c r="AJ340" s="12">
        <f t="array" aca="1" ref="AJ340:AJ341" ca="1">MMULT(U340:V341,AG340:AG341)+P340:P341</f>
        <v>0.62150313736144047</v>
      </c>
      <c r="AK340" s="12">
        <f t="array" aca="1" ref="AK340:AK341" ca="1">MMULT(-1*MINVERSE(G340:H341),L340:L341)</f>
        <v>0.61888407305029358</v>
      </c>
      <c r="AM340" s="12">
        <f t="shared" si="67"/>
        <v>-9.4024172048035037E-4</v>
      </c>
      <c r="AO340" s="12">
        <f t="shared" ca="1" si="68"/>
        <v>9.0532496776154492E-3</v>
      </c>
      <c r="AQ340" s="12">
        <f t="array" aca="1" ref="AQ340:AQ341" ca="1">MMULT(Y340:Z341,AO340:AO341)+MMULT(AC340:AD341,AM338:AM339)</f>
        <v>-9.4022226412958257E-4</v>
      </c>
      <c r="AS340" s="30">
        <v>672</v>
      </c>
    </row>
    <row r="341" spans="1:45" x14ac:dyDescent="0.35">
      <c r="C341" s="35"/>
      <c r="D341" s="17">
        <f ca="1">INDEX('Flow probs &amp; rates'!AE$5:AE$5999,A340)-INDEX('Flow probs &amp; rates'!AK$5:AK$5999,A340)</f>
        <v>-1.1000314510644399E-2</v>
      </c>
      <c r="E341" s="17">
        <f ca="1">-INDEX('Flow probs &amp; rates'!AG$5:AG$5999,A340)-INDEX('Flow probs &amp; rates'!AI$5:AI$5999,A340)-INDEX('Flow probs &amp; rates'!AK$5:AK$5999,A340)</f>
        <v>-0.48660925725236776</v>
      </c>
      <c r="G341" s="12">
        <f t="shared" ca="1" si="69"/>
        <v>-1.1000314510644399E-2</v>
      </c>
      <c r="H341" s="12">
        <f t="shared" ca="1" si="70"/>
        <v>-0.48660925725236776</v>
      </c>
      <c r="J341" s="17">
        <f ca="1">INDEX('Flow probs &amp; rates'!AK$5:AK$5999,A340)</f>
        <v>2.6519147268932799E-2</v>
      </c>
      <c r="K341" s="35"/>
      <c r="L341" s="12">
        <f t="shared" ca="1" si="74"/>
        <v>2.6519147268932799E-2</v>
      </c>
      <c r="N341" s="17">
        <f ca="1">INDEX('Flow probs &amp; rates'!AA$5:AA$5999,A340)</f>
        <v>2.0890769306475345E-2</v>
      </c>
      <c r="O341" s="35"/>
      <c r="P341" s="12">
        <f t="shared" ca="1" si="71"/>
        <v>2.0890769306475345E-2</v>
      </c>
      <c r="R341" s="17">
        <f ca="1">INDEX('Flow probs &amp; rates'!U$5:U$5999,A340)-INDEX('Flow probs &amp; rates'!AA$5:AA$5999,A340)</f>
        <v>-8.4727656117102521E-3</v>
      </c>
      <c r="S341" s="17">
        <f ca="1">1-INDEX('Flow probs &amp; rates'!W$5:W$5999,A340)-INDEX('Flow probs &amp; rates'!Y$5:Y$5999,A340)-INDEX('Flow probs &amp; rates'!AA$5:AA$5999,A340)</f>
        <v>0.6137212600057137</v>
      </c>
      <c r="T341" s="35"/>
      <c r="U341" s="12">
        <f t="shared" ca="1" si="72"/>
        <v>-8.4727656117102521E-3</v>
      </c>
      <c r="V341" s="12">
        <f t="shared" ca="1" si="73"/>
        <v>0.6137212600057137</v>
      </c>
      <c r="X341" s="35"/>
      <c r="Y341" s="12">
        <f ca="1"/>
        <v>8.4727656117102521E-3</v>
      </c>
      <c r="Z341" s="12">
        <f ca="1"/>
        <v>0.3862787399942863</v>
      </c>
      <c r="AB341" s="35"/>
      <c r="AC341" s="12">
        <f ca="1"/>
        <v>2.0535518578705919E-2</v>
      </c>
      <c r="AD341" s="12">
        <f ca="1"/>
        <v>0.59087835686619461</v>
      </c>
      <c r="AF341" s="35"/>
      <c r="AG341" s="12">
        <f>INDEX('Flow probs &amp; rates'!F$5:F$5999,A340)</f>
        <v>3.8153223994607952E-2</v>
      </c>
      <c r="AJ341" s="12">
        <f ca="1"/>
        <v>3.9035129681538903E-2</v>
      </c>
      <c r="AK341" s="12">
        <f ca="1"/>
        <v>4.0507301342868222E-2</v>
      </c>
      <c r="AM341" s="12">
        <f t="shared" si="67"/>
        <v>1.4240002687976525E-3</v>
      </c>
      <c r="AO341" s="12">
        <f t="shared" ca="1" si="68"/>
        <v>4.9476761943151107E-3</v>
      </c>
      <c r="AQ341" s="12">
        <f ca="1"/>
        <v>1.4240074541597393E-3</v>
      </c>
      <c r="AS341" s="30">
        <v>674</v>
      </c>
    </row>
    <row r="342" spans="1:45" x14ac:dyDescent="0.35">
      <c r="A342" s="12">
        <v>170</v>
      </c>
      <c r="C342" s="35" t="str">
        <f>INDEX('Flow probs &amp; rates'!$A$5:$A$5999,$A342)</f>
        <v>2004,6</v>
      </c>
      <c r="D342" s="17">
        <f ca="1">-INDEX('Flow probs &amp; rates'!AE$5:AE$5999,A342)-INDEX('Flow probs &amp; rates'!AF$5:AF$5999,A342)-INDEX('Flow probs &amp; rates'!AJ$5:AJ$5999,A342)</f>
        <v>-4.7894207008598103E-2</v>
      </c>
      <c r="E342" s="17">
        <f ca="1">INDEX('Flow probs &amp; rates'!AG$5:AG$5999,A342)-INDEX('Flow probs &amp; rates'!AJ$5:AJ$5999,A342)</f>
        <v>0.2727608616577466</v>
      </c>
      <c r="G342" s="12">
        <f t="shared" ca="1" si="69"/>
        <v>-4.7894207008598103E-2</v>
      </c>
      <c r="H342" s="12">
        <f t="shared" ca="1" si="70"/>
        <v>0.2727608616577466</v>
      </c>
      <c r="J342" s="17">
        <f ca="1">INDEX('Flow probs &amp; rates'!AJ$5:AJ$5999,A342)</f>
        <v>2.0060934590752401E-2</v>
      </c>
      <c r="K342" s="35" t="str">
        <f>INDEX('Flow probs &amp; rates'!$A$5:$A$5999,$A342)</f>
        <v>2004,6</v>
      </c>
      <c r="L342" s="12">
        <f t="shared" ca="1" si="74"/>
        <v>2.0060934590752401E-2</v>
      </c>
      <c r="N342" s="17">
        <f ca="1">INDEX('Flow probs &amp; rates'!Z$5:Z$5999,A342)</f>
        <v>2.223304356976934E-2</v>
      </c>
      <c r="O342" s="35" t="str">
        <f>INDEX('Flow probs &amp; rates'!$A$5:$A$5999,$A342)</f>
        <v>2004,6</v>
      </c>
      <c r="P342" s="12">
        <f t="shared" ca="1" si="71"/>
        <v>2.223304356976934E-2</v>
      </c>
      <c r="R342" s="17">
        <f ca="1">1-INDEX('Flow probs &amp; rates'!U$5:U$5999,A342)-INDEX('Flow probs &amp; rates'!V$5:V$5999,A342)-INDEX('Flow probs &amp; rates'!Z$5:Z$5999,A342)</f>
        <v>0.95223593297274212</v>
      </c>
      <c r="S342" s="17">
        <f ca="1">INDEX('Flow probs &amp; rates'!W$5:W$5999,A342)-INDEX('Flow probs &amp; rates'!Z$5:Z$5999,A342)</f>
        <v>0.20766037357607239</v>
      </c>
      <c r="T342" s="35" t="str">
        <f>INDEX('Flow probs &amp; rates'!$A$5:$A$5999,$A342)</f>
        <v>2004,6</v>
      </c>
      <c r="U342" s="12">
        <f t="shared" ca="1" si="72"/>
        <v>0.95223593297274212</v>
      </c>
      <c r="V342" s="12">
        <f t="shared" ca="1" si="73"/>
        <v>0.20766037357607239</v>
      </c>
      <c r="X342" s="35" t="str">
        <f>INDEX('Flow probs &amp; rates'!$A$5:$A$5999,$A342)</f>
        <v>2004,6</v>
      </c>
      <c r="Y342" s="12">
        <f t="array" aca="1" ref="Y342:Z343" ca="1">$A$1:$B$2-U342:V343</f>
        <v>4.7764067027257884E-2</v>
      </c>
      <c r="Z342" s="12">
        <f ca="1"/>
        <v>-0.20766037357607239</v>
      </c>
      <c r="AB342" s="35" t="str">
        <f>INDEX('Flow probs &amp; rates'!$A$5:$A$5999,$A342)</f>
        <v>2004,6</v>
      </c>
      <c r="AC342" s="12">
        <f t="array" aca="1" ref="AC342:AD343" ca="1">MMULT(Y342:Z343,MMULT(U340:V341,MINVERSE(Y340:Z341)))</f>
        <v>0.91205279224027669</v>
      </c>
      <c r="AD342" s="12">
        <f ca="1"/>
        <v>0.15034530599689705</v>
      </c>
      <c r="AF342" s="35" t="str">
        <f>INDEX('Flow probs &amp; rates'!$A$5:$A$5999,$A342)</f>
        <v>2004,6</v>
      </c>
      <c r="AG342" s="12">
        <f>INDEX('Flow probs &amp; rates'!E$5:E$5999,A342)</f>
        <v>0.62256180501622849</v>
      </c>
      <c r="AI342" s="32" t="s">
        <v>629</v>
      </c>
      <c r="AJ342" s="12">
        <f t="array" aca="1" ref="AJ342:AJ343" ca="1">MMULT(U342:V343,AG342:AG343)+P342:P343</f>
        <v>0.62267506979914211</v>
      </c>
      <c r="AK342" s="12">
        <f t="array" aca="1" ref="AK342:AK343" ca="1">MMULT(-1*MINVERSE(G342:H343),L342:L343)</f>
        <v>0.615889841018326</v>
      </c>
      <c r="AM342" s="12">
        <f t="shared" si="67"/>
        <v>4.409333020070072E-4</v>
      </c>
      <c r="AO342" s="12">
        <f t="shared" ca="1" si="68"/>
        <v>-2.9942320319675808E-3</v>
      </c>
      <c r="AQ342" s="12">
        <f t="array" aca="1" ref="AQ342:AQ343" ca="1">MMULT(Y342:Z343,AO342:AO343)+MMULT(AC342:AD343,AM340:AM341)</f>
        <v>4.4092627167892882E-4</v>
      </c>
      <c r="AS342" s="30">
        <v>676</v>
      </c>
    </row>
    <row r="343" spans="1:45" x14ac:dyDescent="0.35">
      <c r="C343" s="35"/>
      <c r="D343" s="17">
        <f ca="1">INDEX('Flow probs &amp; rates'!AE$5:AE$5999,A342)-INDEX('Flow probs &amp; rates'!AK$5:AK$5999,A342)</f>
        <v>-8.9162790797004E-3</v>
      </c>
      <c r="E343" s="17">
        <f ca="1">-INDEX('Flow probs &amp; rates'!AG$5:AG$5999,A342)-INDEX('Flow probs &amp; rates'!AI$5:AI$5999,A342)-INDEX('Flow probs &amp; rates'!AK$5:AK$5999,A342)</f>
        <v>-0.51483329780398301</v>
      </c>
      <c r="G343" s="12">
        <f t="shared" ca="1" si="69"/>
        <v>-8.9162790797004E-3</v>
      </c>
      <c r="H343" s="12">
        <f t="shared" ca="1" si="70"/>
        <v>-0.51483329780398301</v>
      </c>
      <c r="J343" s="17">
        <f ca="1">INDEX('Flow probs &amp; rates'!AK$5:AK$5999,A342)</f>
        <v>2.3302969887687999E-2</v>
      </c>
      <c r="K343" s="35"/>
      <c r="L343" s="12">
        <f t="shared" ca="1" si="74"/>
        <v>2.3302969887687999E-2</v>
      </c>
      <c r="N343" s="17">
        <f ca="1">INDEX('Flow probs &amp; rates'!AA$5:AA$5999,A342)</f>
        <v>1.8132244700016203E-2</v>
      </c>
      <c r="O343" s="35"/>
      <c r="P343" s="12">
        <f t="shared" ca="1" si="71"/>
        <v>1.8132244700016203E-2</v>
      </c>
      <c r="R343" s="17">
        <f ca="1">INDEX('Flow probs &amp; rates'!U$5:U$5999,A342)-INDEX('Flow probs &amp; rates'!AA$5:AA$5999,A342)</f>
        <v>-6.7885096914466897E-3</v>
      </c>
      <c r="S343" s="17">
        <f ca="1">1-INDEX('Flow probs &amp; rates'!W$5:W$5999,A342)-INDEX('Flow probs &amp; rates'!Y$5:Y$5999,A342)-INDEX('Flow probs &amp; rates'!AA$5:AA$5999,A342)</f>
        <v>0.59674554112271461</v>
      </c>
      <c r="T343" s="35"/>
      <c r="U343" s="12">
        <f t="shared" ca="1" si="72"/>
        <v>-6.7885096914466897E-3</v>
      </c>
      <c r="V343" s="12">
        <f t="shared" ca="1" si="73"/>
        <v>0.59674554112271461</v>
      </c>
      <c r="X343" s="35"/>
      <c r="Y343" s="12">
        <f ca="1"/>
        <v>6.7885096914466897E-3</v>
      </c>
      <c r="Z343" s="12">
        <f ca="1"/>
        <v>0.40325445887728539</v>
      </c>
      <c r="AB343" s="35"/>
      <c r="AC343" s="12">
        <f ca="1"/>
        <v>-4.4517969299615281E-2</v>
      </c>
      <c r="AD343" s="12">
        <f ca="1"/>
        <v>0.62181313576068342</v>
      </c>
      <c r="AF343" s="35"/>
      <c r="AG343" s="12">
        <f>INDEX('Flow probs &amp; rates'!F$5:F$5999,A342)</f>
        <v>3.6676737431371405E-2</v>
      </c>
      <c r="AJ343" s="12">
        <f ca="1"/>
        <v>3.5792657378238439E-2</v>
      </c>
      <c r="AK343" s="12">
        <f ca="1"/>
        <v>3.4596682574322982E-2</v>
      </c>
      <c r="AM343" s="12">
        <f t="shared" si="67"/>
        <v>-1.4764865632365468E-3</v>
      </c>
      <c r="AO343" s="12">
        <f t="shared" ca="1" si="68"/>
        <v>-5.9106187685452408E-3</v>
      </c>
      <c r="AQ343" s="12">
        <f ca="1"/>
        <v>-1.476490021795404E-3</v>
      </c>
      <c r="AS343" s="30">
        <v>678</v>
      </c>
    </row>
    <row r="344" spans="1:45" x14ac:dyDescent="0.35">
      <c r="A344" s="12">
        <v>171</v>
      </c>
      <c r="C344" s="35" t="str">
        <f>INDEX('Flow probs &amp; rates'!$A$5:$A$5999,$A344)</f>
        <v>2004,7</v>
      </c>
      <c r="D344" s="17">
        <f ca="1">-INDEX('Flow probs &amp; rates'!AE$5:AE$5999,A344)-INDEX('Flow probs &amp; rates'!AF$5:AF$5999,A344)-INDEX('Flow probs &amp; rates'!AJ$5:AJ$5999,A344)</f>
        <v>-4.9533708260197699E-2</v>
      </c>
      <c r="E344" s="17">
        <f ca="1">INDEX('Flow probs &amp; rates'!AG$5:AG$5999,A344)-INDEX('Flow probs &amp; rates'!AJ$5:AJ$5999,A344)</f>
        <v>0.26707630147288985</v>
      </c>
      <c r="G344" s="12">
        <f t="shared" ca="1" si="69"/>
        <v>-4.9533708260197699E-2</v>
      </c>
      <c r="H344" s="12">
        <f t="shared" ca="1" si="70"/>
        <v>0.26707630147288985</v>
      </c>
      <c r="J344" s="17">
        <f ca="1">INDEX('Flow probs &amp; rates'!AJ$5:AJ$5999,A344)</f>
        <v>2.1209508740741099E-2</v>
      </c>
      <c r="K344" s="35" t="str">
        <f>INDEX('Flow probs &amp; rates'!$A$5:$A$5999,$A344)</f>
        <v>2004,7</v>
      </c>
      <c r="L344" s="12">
        <f t="shared" ca="1" si="74"/>
        <v>2.1209508740741099E-2</v>
      </c>
      <c r="N344" s="17">
        <f ca="1">INDEX('Flow probs &amp; rates'!Z$5:Z$5999,A344)</f>
        <v>2.3483818997451229E-2</v>
      </c>
      <c r="O344" s="35" t="str">
        <f>INDEX('Flow probs &amp; rates'!$A$5:$A$5999,$A344)</f>
        <v>2004,7</v>
      </c>
      <c r="P344" s="12">
        <f t="shared" ca="1" si="71"/>
        <v>2.3483818997451229E-2</v>
      </c>
      <c r="R344" s="17">
        <f ca="1">1-INDEX('Flow probs &amp; rates'!U$5:U$5999,A344)-INDEX('Flow probs &amp; rates'!V$5:V$5999,A344)-INDEX('Flow probs &amp; rates'!Z$5:Z$5999,A344)</f>
        <v>0.95056241399777142</v>
      </c>
      <c r="S344" s="17">
        <f ca="1">INDEX('Flow probs &amp; rates'!W$5:W$5999,A344)-INDEX('Flow probs &amp; rates'!Z$5:Z$5999,A344)</f>
        <v>0.20392197269985454</v>
      </c>
      <c r="T344" s="35" t="str">
        <f>INDEX('Flow probs &amp; rates'!$A$5:$A$5999,$A344)</f>
        <v>2004,7</v>
      </c>
      <c r="U344" s="12">
        <f t="shared" ca="1" si="72"/>
        <v>0.95056241399777142</v>
      </c>
      <c r="V344" s="12">
        <f t="shared" ca="1" si="73"/>
        <v>0.20392197269985454</v>
      </c>
      <c r="X344" s="35" t="str">
        <f>INDEX('Flow probs &amp; rates'!$A$5:$A$5999,$A344)</f>
        <v>2004,7</v>
      </c>
      <c r="Y344" s="12">
        <f t="array" aca="1" ref="Y344:Z345" ca="1">$A$1:$B$2-U344:V345</f>
        <v>4.9437586002228584E-2</v>
      </c>
      <c r="Z344" s="12">
        <f ca="1"/>
        <v>-0.20392197269985454</v>
      </c>
      <c r="AB344" s="35" t="str">
        <f>INDEX('Flow probs &amp; rates'!$A$5:$A$5999,$A344)</f>
        <v>2004,7</v>
      </c>
      <c r="AC344" s="12">
        <f t="array" aca="1" ref="AC344:AD345" ca="1">MMULT(Y344:Z345,MMULT(U342:V343,MINVERSE(Y342:Z343)))</f>
        <v>0.9819824135264098</v>
      </c>
      <c r="AD344" s="12">
        <f ca="1"/>
        <v>0.22937262672279762</v>
      </c>
      <c r="AF344" s="35" t="str">
        <f>INDEX('Flow probs &amp; rates'!$A$5:$A$5999,$A344)</f>
        <v>2004,7</v>
      </c>
      <c r="AG344" s="12">
        <f>INDEX('Flow probs &amp; rates'!E$5:E$5999,A344)</f>
        <v>0.62274686388568712</v>
      </c>
      <c r="AI344" s="32" t="s">
        <v>630</v>
      </c>
      <c r="AJ344" s="12">
        <f t="array" aca="1" ref="AJ344:AJ345" ca="1">MMULT(U344:V345,AG344:AG345)+P344:P345</f>
        <v>0.62295414217635114</v>
      </c>
      <c r="AK344" s="12">
        <f t="array" aca="1" ref="AK344:AK345" ca="1">MMULT(-1*MINVERSE(G344:H345),L344:L345)</f>
        <v>0.62750252867681355</v>
      </c>
      <c r="AM344" s="12">
        <f t="shared" si="67"/>
        <v>1.8505886945863192E-4</v>
      </c>
      <c r="AO344" s="12">
        <f t="shared" ca="1" si="68"/>
        <v>1.1612687658487553E-2</v>
      </c>
      <c r="AQ344" s="12">
        <f t="array" aca="1" ref="AQ344:AQ345" ca="1">MMULT(Y344:Z345,AO344:AO345)+MMULT(AC344:AD345,AM342:AM343)</f>
        <v>1.8505985895114638E-4</v>
      </c>
      <c r="AS344" s="30">
        <v>680</v>
      </c>
    </row>
    <row r="345" spans="1:45" x14ac:dyDescent="0.35">
      <c r="C345" s="35"/>
      <c r="D345" s="17">
        <f ca="1">INDEX('Flow probs &amp; rates'!AE$5:AE$5999,A344)-INDEX('Flow probs &amp; rates'!AK$5:AK$5999,A344)</f>
        <v>-1.01202949189602E-2</v>
      </c>
      <c r="E345" s="17">
        <f ca="1">-INDEX('Flow probs &amp; rates'!AG$5:AG$5999,A344)-INDEX('Flow probs &amp; rates'!AI$5:AI$5999,A344)-INDEX('Flow probs &amp; rates'!AK$5:AK$5999,A344)</f>
        <v>-0.50654022689831546</v>
      </c>
      <c r="G345" s="12">
        <f t="shared" ca="1" si="69"/>
        <v>-1.01202949189602E-2</v>
      </c>
      <c r="H345" s="12">
        <f t="shared" ca="1" si="70"/>
        <v>-0.50654022689831546</v>
      </c>
      <c r="J345" s="17">
        <f ca="1">INDEX('Flow probs &amp; rates'!AK$5:AK$5999,A344)</f>
        <v>2.50757999308815E-2</v>
      </c>
      <c r="K345" s="35"/>
      <c r="L345" s="12">
        <f t="shared" ca="1" si="74"/>
        <v>2.50757999308815E-2</v>
      </c>
      <c r="N345" s="17">
        <f ca="1">INDEX('Flow probs &amp; rates'!AA$5:AA$5999,A344)</f>
        <v>1.9575694842269543E-2</v>
      </c>
      <c r="O345" s="35"/>
      <c r="P345" s="12">
        <f t="shared" ca="1" si="71"/>
        <v>1.9575694842269543E-2</v>
      </c>
      <c r="R345" s="17">
        <f ca="1">INDEX('Flow probs &amp; rates'!U$5:U$5999,A344)-INDEX('Flow probs &amp; rates'!AA$5:AA$5999,A344)</f>
        <v>-7.7272597996946978E-3</v>
      </c>
      <c r="S345" s="17">
        <f ca="1">1-INDEX('Flow probs &amp; rates'!W$5:W$5999,A344)-INDEX('Flow probs &amp; rates'!Y$5:Y$5999,A344)-INDEX('Flow probs &amp; rates'!AA$5:AA$5999,A344)</f>
        <v>0.60162287820617866</v>
      </c>
      <c r="T345" s="35"/>
      <c r="U345" s="12">
        <f t="shared" ca="1" si="72"/>
        <v>-7.7272597996946978E-3</v>
      </c>
      <c r="V345" s="12">
        <f t="shared" ca="1" si="73"/>
        <v>0.60162287820617866</v>
      </c>
      <c r="X345" s="35"/>
      <c r="Y345" s="12">
        <f ca="1"/>
        <v>7.7272597996946978E-3</v>
      </c>
      <c r="Z345" s="12">
        <f ca="1"/>
        <v>0.39837712179382134</v>
      </c>
      <c r="AB345" s="35"/>
      <c r="AC345" s="12">
        <f ca="1"/>
        <v>1.2188053872019183E-2</v>
      </c>
      <c r="AD345" s="12">
        <f ca="1"/>
        <v>0.5997835542007447</v>
      </c>
      <c r="AF345" s="35"/>
      <c r="AG345" s="12">
        <f>INDEX('Flow probs &amp; rates'!F$5:F$5999,A344)</f>
        <v>3.6830562370216223E-2</v>
      </c>
      <c r="AJ345" s="12">
        <f ca="1"/>
        <v>3.692167697470139E-2</v>
      </c>
      <c r="AK345" s="12">
        <f ca="1"/>
        <v>3.6967032989539531E-2</v>
      </c>
      <c r="AM345" s="12">
        <f t="shared" si="67"/>
        <v>1.5382493884481818E-4</v>
      </c>
      <c r="AO345" s="12">
        <f t="shared" ca="1" si="68"/>
        <v>2.3703504152165489E-3</v>
      </c>
      <c r="AQ345" s="12">
        <f ca="1"/>
        <v>1.538293907777697E-4</v>
      </c>
      <c r="AS345" s="30">
        <v>682</v>
      </c>
    </row>
    <row r="346" spans="1:45" x14ac:dyDescent="0.35">
      <c r="A346" s="12">
        <v>172</v>
      </c>
      <c r="C346" s="35" t="str">
        <f>INDEX('Flow probs &amp; rates'!$A$5:$A$5999,$A346)</f>
        <v>2004,8</v>
      </c>
      <c r="D346" s="17">
        <f ca="1">-INDEX('Flow probs &amp; rates'!AE$5:AE$5999,A346)-INDEX('Flow probs &amp; rates'!AF$5:AF$5999,A346)-INDEX('Flow probs &amp; rates'!AJ$5:AJ$5999,A346)</f>
        <v>-5.0212793920843102E-2</v>
      </c>
      <c r="E346" s="17">
        <f ca="1">INDEX('Flow probs &amp; rates'!AG$5:AG$5999,A346)-INDEX('Flow probs &amp; rates'!AJ$5:AJ$5999,A346)</f>
        <v>0.26303295104015789</v>
      </c>
      <c r="G346" s="12">
        <f t="shared" ca="1" si="69"/>
        <v>-5.0212793920843102E-2</v>
      </c>
      <c r="H346" s="12">
        <f t="shared" ca="1" si="70"/>
        <v>0.26303295104015789</v>
      </c>
      <c r="J346" s="17">
        <f ca="1">INDEX('Flow probs &amp; rates'!AJ$5:AJ$5999,A346)</f>
        <v>2.23667159023231E-2</v>
      </c>
      <c r="K346" s="35" t="str">
        <f>INDEX('Flow probs &amp; rates'!$A$5:$A$5999,$A346)</f>
        <v>2004,8</v>
      </c>
      <c r="L346" s="12">
        <f t="shared" ca="1" si="74"/>
        <v>2.23667159023231E-2</v>
      </c>
      <c r="N346" s="17">
        <f ca="1">INDEX('Flow probs &amp; rates'!Z$5:Z$5999,A346)</f>
        <v>2.4660867326139837E-2</v>
      </c>
      <c r="O346" s="35" t="str">
        <f>INDEX('Flow probs &amp; rates'!$A$5:$A$5999,$A346)</f>
        <v>2004,8</v>
      </c>
      <c r="P346" s="12">
        <f t="shared" ca="1" si="71"/>
        <v>2.4660867326139837E-2</v>
      </c>
      <c r="R346" s="17">
        <f ca="1">1-INDEX('Flow probs &amp; rates'!U$5:U$5999,A346)-INDEX('Flow probs &amp; rates'!V$5:V$5999,A346)-INDEX('Flow probs &amp; rates'!Z$5:Z$5999,A346)</f>
        <v>0.94983985335744625</v>
      </c>
      <c r="S346" s="17">
        <f ca="1">INDEX('Flow probs &amp; rates'!W$5:W$5999,A346)-INDEX('Flow probs &amp; rates'!Z$5:Z$5999,A346)</f>
        <v>0.20045140068697379</v>
      </c>
      <c r="T346" s="35" t="str">
        <f>INDEX('Flow probs &amp; rates'!$A$5:$A$5999,$A346)</f>
        <v>2004,8</v>
      </c>
      <c r="U346" s="12">
        <f t="shared" ca="1" si="72"/>
        <v>0.94983985335744625</v>
      </c>
      <c r="V346" s="12">
        <f t="shared" ca="1" si="73"/>
        <v>0.20045140068697379</v>
      </c>
      <c r="X346" s="35" t="str">
        <f>INDEX('Flow probs &amp; rates'!$A$5:$A$5999,$A346)</f>
        <v>2004,8</v>
      </c>
      <c r="Y346" s="12">
        <f t="array" aca="1" ref="Y346:Z347" ca="1">$A$1:$B$2-U346:V347</f>
        <v>5.0160146642553749E-2</v>
      </c>
      <c r="Z346" s="12">
        <f ca="1"/>
        <v>-0.20045140068697379</v>
      </c>
      <c r="AB346" s="35" t="str">
        <f>INDEX('Flow probs &amp; rates'!$A$5:$A$5999,$A346)</f>
        <v>2004,8</v>
      </c>
      <c r="AC346" s="12">
        <f t="array" aca="1" ref="AC346:AD347" ca="1">MMULT(Y346:Z347,MMULT(U344:V345,MINVERSE(Y344:Z345)))</f>
        <v>0.9621119139372033</v>
      </c>
      <c r="AD346" s="12">
        <f ca="1"/>
        <v>0.21544501976956831</v>
      </c>
      <c r="AF346" s="35" t="str">
        <f>INDEX('Flow probs &amp; rates'!$A$5:$A$5999,$A346)</f>
        <v>2004,8</v>
      </c>
      <c r="AG346" s="12">
        <f>INDEX('Flow probs &amp; rates'!E$5:E$5999,A346)</f>
        <v>0.62355339501332918</v>
      </c>
      <c r="AI346" s="32" t="s">
        <v>631</v>
      </c>
      <c r="AJ346" s="12">
        <f t="array" aca="1" ref="AJ346:AJ347" ca="1">MMULT(U346:V347,AG346:AG347)+P346:P347</f>
        <v>0.62437838813646929</v>
      </c>
      <c r="AK346" s="12">
        <f t="array" aca="1" ref="AK346:AK347" ca="1">MMULT(-1*MINVERSE(G346:H347),L346:L347)</f>
        <v>0.64029159081510956</v>
      </c>
      <c r="AM346" s="12">
        <f t="shared" si="67"/>
        <v>8.0653112764206281E-4</v>
      </c>
      <c r="AO346" s="12">
        <f t="shared" ca="1" si="68"/>
        <v>1.2789062138296003E-2</v>
      </c>
      <c r="AQ346" s="12">
        <f t="array" aca="1" ref="AQ346:AQ347" ca="1">MMULT(Y346:Z347,AO346:AO347)+MMULT(AC346:AD347,AM344:AM345)</f>
        <v>8.0653341413293813E-4</v>
      </c>
      <c r="AS346" s="30">
        <v>684</v>
      </c>
    </row>
    <row r="347" spans="1:45" x14ac:dyDescent="0.35">
      <c r="C347" s="35"/>
      <c r="D347" s="17">
        <f ca="1">INDEX('Flow probs &amp; rates'!AE$5:AE$5999,A346)-INDEX('Flow probs &amp; rates'!AK$5:AK$5999,A346)</f>
        <v>-1.1000519580277502E-2</v>
      </c>
      <c r="E347" s="17">
        <f ca="1">-INDEX('Flow probs &amp; rates'!AG$5:AG$5999,A346)-INDEX('Flow probs &amp; rates'!AI$5:AI$5999,A346)-INDEX('Flow probs &amp; rates'!AK$5:AK$5999,A346)</f>
        <v>-0.5098163438619292</v>
      </c>
      <c r="G347" s="12">
        <f t="shared" ca="1" si="69"/>
        <v>-1.1000519580277502E-2</v>
      </c>
      <c r="H347" s="12">
        <f t="shared" ca="1" si="70"/>
        <v>-0.5098163438619292</v>
      </c>
      <c r="J347" s="17">
        <f ca="1">INDEX('Flow probs &amp; rates'!AK$5:AK$5999,A346)</f>
        <v>2.6007328193761201E-2</v>
      </c>
      <c r="K347" s="35"/>
      <c r="L347" s="12">
        <f t="shared" ca="1" si="74"/>
        <v>2.6007328193761201E-2</v>
      </c>
      <c r="N347" s="17">
        <f ca="1">INDEX('Flow probs &amp; rates'!AA$5:AA$5999,A346)</f>
        <v>2.0262029498732639E-2</v>
      </c>
      <c r="O347" s="35"/>
      <c r="P347" s="12">
        <f t="shared" ca="1" si="71"/>
        <v>2.0262029498732639E-2</v>
      </c>
      <c r="R347" s="17">
        <f ca="1">INDEX('Flow probs &amp; rates'!U$5:U$5999,A346)-INDEX('Flow probs &amp; rates'!AA$5:AA$5999,A346)</f>
        <v>-8.3833013935574897E-3</v>
      </c>
      <c r="S347" s="17">
        <f ca="1">1-INDEX('Flow probs &amp; rates'!W$5:W$5999,A346)-INDEX('Flow probs &amp; rates'!Y$5:Y$5999,A346)-INDEX('Flow probs &amp; rates'!AA$5:AA$5999,A346)</f>
        <v>0.59958717129707961</v>
      </c>
      <c r="T347" s="35"/>
      <c r="U347" s="12">
        <f t="shared" ca="1" si="72"/>
        <v>-8.3833013935574897E-3</v>
      </c>
      <c r="V347" s="12">
        <f t="shared" ca="1" si="73"/>
        <v>0.59958717129707961</v>
      </c>
      <c r="X347" s="35"/>
      <c r="Y347" s="12">
        <f ca="1"/>
        <v>8.3833013935574897E-3</v>
      </c>
      <c r="Z347" s="12">
        <f ca="1"/>
        <v>0.40041282870292039</v>
      </c>
      <c r="AB347" s="35"/>
      <c r="AC347" s="12">
        <f ca="1"/>
        <v>3.1641854133009351E-3</v>
      </c>
      <c r="AD347" s="12">
        <f ca="1"/>
        <v>0.6106081184305634</v>
      </c>
      <c r="AF347" s="35"/>
      <c r="AG347" s="12">
        <f>INDEX('Flow probs &amp; rates'!F$5:F$5999,A346)</f>
        <v>3.7124487555724818E-2</v>
      </c>
      <c r="AJ347" s="12">
        <f ca="1"/>
        <v>3.7293959932750573E-2</v>
      </c>
      <c r="AK347" s="12">
        <f ca="1"/>
        <v>3.7197293182598359E-2</v>
      </c>
      <c r="AM347" s="12">
        <f t="shared" si="67"/>
        <v>2.9392518550859503E-4</v>
      </c>
      <c r="AO347" s="12">
        <f t="shared" ca="1" si="68"/>
        <v>2.3026019305882883E-4</v>
      </c>
      <c r="AQ347" s="12">
        <f ca="1"/>
        <v>2.9392601473771031E-4</v>
      </c>
      <c r="AS347" s="30">
        <v>686</v>
      </c>
    </row>
    <row r="348" spans="1:45" x14ac:dyDescent="0.35">
      <c r="A348" s="12">
        <v>173</v>
      </c>
      <c r="C348" s="35" t="str">
        <f>INDEX('Flow probs &amp; rates'!$A$5:$A$5999,$A348)</f>
        <v>2004,9</v>
      </c>
      <c r="D348" s="17">
        <f ca="1">-INDEX('Flow probs &amp; rates'!AE$5:AE$5999,A348)-INDEX('Flow probs &amp; rates'!AF$5:AF$5999,A348)-INDEX('Flow probs &amp; rates'!AJ$5:AJ$5999,A348)</f>
        <v>-5.1088182094189097E-2</v>
      </c>
      <c r="E348" s="17">
        <f ca="1">INDEX('Flow probs &amp; rates'!AG$5:AG$5999,A348)-INDEX('Flow probs &amp; rates'!AJ$5:AJ$5999,A348)</f>
        <v>0.28351833603877907</v>
      </c>
      <c r="G348" s="12">
        <f t="shared" ca="1" si="69"/>
        <v>-5.1088182094189097E-2</v>
      </c>
      <c r="H348" s="12">
        <f t="shared" ca="1" si="70"/>
        <v>0.28351833603877907</v>
      </c>
      <c r="J348" s="17">
        <f ca="1">INDEX('Flow probs &amp; rates'!AJ$5:AJ$5999,A348)</f>
        <v>2.2544843318670901E-2</v>
      </c>
      <c r="K348" s="35" t="str">
        <f>INDEX('Flow probs &amp; rates'!$A$5:$A$5999,$A348)</f>
        <v>2004,9</v>
      </c>
      <c r="L348" s="12">
        <f t="shared" ca="1" si="74"/>
        <v>2.2544843318670901E-2</v>
      </c>
      <c r="N348" s="17">
        <f ca="1">INDEX('Flow probs &amp; rates'!Z$5:Z$5999,A348)</f>
        <v>2.5011236291652642E-2</v>
      </c>
      <c r="O348" s="35" t="str">
        <f>INDEX('Flow probs &amp; rates'!$A$5:$A$5999,$A348)</f>
        <v>2004,9</v>
      </c>
      <c r="P348" s="12">
        <f t="shared" ca="1" si="71"/>
        <v>2.5011236291652642E-2</v>
      </c>
      <c r="R348" s="17">
        <f ca="1">1-INDEX('Flow probs &amp; rates'!U$5:U$5999,A348)-INDEX('Flow probs &amp; rates'!V$5:V$5999,A348)-INDEX('Flow probs &amp; rates'!Z$5:Z$5999,A348)</f>
        <v>0.94895233123356848</v>
      </c>
      <c r="S348" s="17">
        <f ca="1">INDEX('Flow probs &amp; rates'!W$5:W$5999,A348)-INDEX('Flow probs &amp; rates'!Z$5:Z$5999,A348)</f>
        <v>0.21268820226730467</v>
      </c>
      <c r="T348" s="35" t="str">
        <f>INDEX('Flow probs &amp; rates'!$A$5:$A$5999,$A348)</f>
        <v>2004,9</v>
      </c>
      <c r="U348" s="12">
        <f t="shared" ca="1" si="72"/>
        <v>0.94895233123356848</v>
      </c>
      <c r="V348" s="12">
        <f t="shared" ca="1" si="73"/>
        <v>0.21268820226730467</v>
      </c>
      <c r="X348" s="35" t="str">
        <f>INDEX('Flow probs &amp; rates'!$A$5:$A$5999,$A348)</f>
        <v>2004,9</v>
      </c>
      <c r="Y348" s="12">
        <f t="array" aca="1" ref="Y348:Z349" ca="1">$A$1:$B$2-U348:V349</f>
        <v>5.104766876643152E-2</v>
      </c>
      <c r="Z348" s="12">
        <f ca="1"/>
        <v>-0.21268820226730467</v>
      </c>
      <c r="AB348" s="35" t="str">
        <f>INDEX('Flow probs &amp; rates'!$A$5:$A$5999,$A348)</f>
        <v>2004,9</v>
      </c>
      <c r="AC348" s="12">
        <f t="array" aca="1" ref="AC348:AD349" ca="1">MMULT(Y348:Z349,MMULT(U346:V347,MINVERSE(Y346:Z347)))</f>
        <v>0.9699932504306672</v>
      </c>
      <c r="AD348" s="12">
        <f ca="1"/>
        <v>0.19266107206393984</v>
      </c>
      <c r="AF348" s="35" t="str">
        <f>INDEX('Flow probs &amp; rates'!$A$5:$A$5999,$A348)</f>
        <v>2004,9</v>
      </c>
      <c r="AG348" s="12">
        <f>INDEX('Flow probs &amp; rates'!E$5:E$5999,A348)</f>
        <v>0.62462962465647964</v>
      </c>
      <c r="AI348" s="32" t="s">
        <v>632</v>
      </c>
      <c r="AJ348" s="12">
        <f t="array" aca="1" ref="AJ348:AJ349" ca="1">MMULT(U348:V349,AG348:AG349)+P348:P349</f>
        <v>0.62550009930101913</v>
      </c>
      <c r="AK348" s="12">
        <f t="array" aca="1" ref="AK348:AK349" ca="1">MMULT(-1*MINVERSE(G348:H349),L348:L349)</f>
        <v>0.63655842259702855</v>
      </c>
      <c r="AM348" s="12">
        <f t="shared" si="67"/>
        <v>1.0762296431504614E-3</v>
      </c>
      <c r="AO348" s="12">
        <f t="shared" ca="1" si="68"/>
        <v>-3.7331682180810066E-3</v>
      </c>
      <c r="AQ348" s="12">
        <f t="array" aca="1" ref="AQ348:AQ349" ca="1">MMULT(Y348:Z349,AO348:AO349)+MMULT(AC348:AD349,AM346:AM347)</f>
        <v>1.0762466691357335E-3</v>
      </c>
      <c r="AS348" s="30">
        <v>688</v>
      </c>
    </row>
    <row r="349" spans="1:45" x14ac:dyDescent="0.35">
      <c r="C349" s="35"/>
      <c r="D349" s="17">
        <f ca="1">INDEX('Flow probs &amp; rates'!AE$5:AE$5999,A348)-INDEX('Flow probs &amp; rates'!AK$5:AK$5999,A348)</f>
        <v>-1.07888305464098E-2</v>
      </c>
      <c r="E349" s="17">
        <f ca="1">-INDEX('Flow probs &amp; rates'!AG$5:AG$5999,A348)-INDEX('Flow probs &amp; rates'!AI$5:AI$5999,A348)-INDEX('Flow probs &amp; rates'!AK$5:AK$5999,A348)</f>
        <v>-0.54293510913170728</v>
      </c>
      <c r="G349" s="12">
        <f t="shared" ca="1" si="69"/>
        <v>-1.07888305464098E-2</v>
      </c>
      <c r="H349" s="12">
        <f t="shared" ca="1" si="70"/>
        <v>-0.54293510913170728</v>
      </c>
      <c r="J349" s="17">
        <f ca="1">INDEX('Flow probs &amp; rates'!AK$5:AK$5999,A348)</f>
        <v>2.59712310236133E-2</v>
      </c>
      <c r="K349" s="35"/>
      <c r="L349" s="12">
        <f t="shared" ca="1" si="74"/>
        <v>2.59712310236133E-2</v>
      </c>
      <c r="N349" s="17">
        <f ca="1">INDEX('Flow probs &amp; rates'!AA$5:AA$5999,A348)</f>
        <v>1.9930679901466429E-2</v>
      </c>
      <c r="O349" s="35"/>
      <c r="P349" s="12">
        <f t="shared" ca="1" si="71"/>
        <v>1.9930679901466429E-2</v>
      </c>
      <c r="R349" s="17">
        <f ca="1">INDEX('Flow probs &amp; rates'!U$5:U$5999,A348)-INDEX('Flow probs &amp; rates'!AA$5:AA$5999,A348)</f>
        <v>-8.0938786817699258E-3</v>
      </c>
      <c r="S349" s="17">
        <f ca="1">1-INDEX('Flow probs &amp; rates'!W$5:W$5999,A348)-INDEX('Flow probs &amp; rates'!Y$5:Y$5999,A348)-INDEX('Flow probs &amp; rates'!AA$5:AA$5999,A348)</f>
        <v>0.57998588906247295</v>
      </c>
      <c r="T349" s="35"/>
      <c r="U349" s="12">
        <f t="shared" ca="1" si="72"/>
        <v>-8.0938786817699258E-3</v>
      </c>
      <c r="V349" s="12">
        <f t="shared" ca="1" si="73"/>
        <v>0.57998588906247295</v>
      </c>
      <c r="X349" s="35"/>
      <c r="Y349" s="12">
        <f ca="1"/>
        <v>8.0938786817699258E-3</v>
      </c>
      <c r="Z349" s="12">
        <f ca="1"/>
        <v>0.42001411093752705</v>
      </c>
      <c r="AB349" s="35"/>
      <c r="AC349" s="12">
        <f ca="1"/>
        <v>-2.0968186543898648E-2</v>
      </c>
      <c r="AD349" s="12">
        <f ca="1"/>
        <v>0.62249354109226296</v>
      </c>
      <c r="AF349" s="35"/>
      <c r="AG349" s="12">
        <f>INDEX('Flow probs &amp; rates'!F$5:F$5999,A348)</f>
        <v>3.6415393291618553E-2</v>
      </c>
      <c r="AJ349" s="12">
        <f ca="1"/>
        <v>3.5995417752256398E-2</v>
      </c>
      <c r="AK349" s="12">
        <f ca="1"/>
        <v>3.5185623010962515E-2</v>
      </c>
      <c r="AM349" s="12">
        <f t="shared" si="67"/>
        <v>-7.0909426410626503E-4</v>
      </c>
      <c r="AO349" s="12">
        <f t="shared" ca="1" si="68"/>
        <v>-2.0116701716358446E-3</v>
      </c>
      <c r="AQ349" s="12">
        <f ca="1"/>
        <v>-7.0909063488937263E-4</v>
      </c>
      <c r="AS349" s="30">
        <v>690</v>
      </c>
    </row>
    <row r="350" spans="1:45" x14ac:dyDescent="0.35">
      <c r="A350" s="12">
        <v>174</v>
      </c>
      <c r="C350" s="35" t="str">
        <f>INDEX('Flow probs &amp; rates'!$A$5:$A$5999,$A350)</f>
        <v>2004,10</v>
      </c>
      <c r="D350" s="17">
        <f ca="1">-INDEX('Flow probs &amp; rates'!AE$5:AE$5999,A350)-INDEX('Flow probs &amp; rates'!AF$5:AF$5999,A350)-INDEX('Flow probs &amp; rates'!AJ$5:AJ$5999,A350)</f>
        <v>-5.12110487916283E-2</v>
      </c>
      <c r="E350" s="17">
        <f ca="1">INDEX('Flow probs &amp; rates'!AG$5:AG$5999,A350)-INDEX('Flow probs &amp; rates'!AJ$5:AJ$5999,A350)</f>
        <v>0.28590369240434921</v>
      </c>
      <c r="G350" s="12">
        <f t="shared" ca="1" si="69"/>
        <v>-5.12110487916283E-2</v>
      </c>
      <c r="H350" s="12">
        <f t="shared" ca="1" si="70"/>
        <v>0.28590369240434921</v>
      </c>
      <c r="J350" s="17">
        <f ca="1">INDEX('Flow probs &amp; rates'!AJ$5:AJ$5999,A350)</f>
        <v>2.10362859488098E-2</v>
      </c>
      <c r="K350" s="35" t="str">
        <f>INDEX('Flow probs &amp; rates'!$A$5:$A$5999,$A350)</f>
        <v>2004,10</v>
      </c>
      <c r="L350" s="12">
        <f t="shared" ca="1" si="74"/>
        <v>2.10362859488098E-2</v>
      </c>
      <c r="N350" s="17">
        <f ca="1">INDEX('Flow probs &amp; rates'!Z$5:Z$5999,A350)</f>
        <v>2.3470090518815073E-2</v>
      </c>
      <c r="O350" s="35" t="str">
        <f>INDEX('Flow probs &amp; rates'!$A$5:$A$5999,$A350)</f>
        <v>2004,10</v>
      </c>
      <c r="P350" s="12">
        <f t="shared" ca="1" si="71"/>
        <v>2.3470090518815073E-2</v>
      </c>
      <c r="R350" s="17">
        <f ca="1">1-INDEX('Flow probs &amp; rates'!U$5:U$5999,A350)-INDEX('Flow probs &amp; rates'!V$5:V$5999,A350)-INDEX('Flow probs &amp; rates'!Z$5:Z$5999,A350)</f>
        <v>0.94896574601442063</v>
      </c>
      <c r="S350" s="17">
        <f ca="1">INDEX('Flow probs &amp; rates'!W$5:W$5999,A350)-INDEX('Flow probs &amp; rates'!Z$5:Z$5999,A350)</f>
        <v>0.21348411025410524</v>
      </c>
      <c r="T350" s="35" t="str">
        <f>INDEX('Flow probs &amp; rates'!$A$5:$A$5999,$A350)</f>
        <v>2004,10</v>
      </c>
      <c r="U350" s="12">
        <f t="shared" ca="1" si="72"/>
        <v>0.94896574601442063</v>
      </c>
      <c r="V350" s="12">
        <f t="shared" ca="1" si="73"/>
        <v>0.21348411025410524</v>
      </c>
      <c r="X350" s="35" t="str">
        <f>INDEX('Flow probs &amp; rates'!$A$5:$A$5999,$A350)</f>
        <v>2004,10</v>
      </c>
      <c r="Y350" s="12">
        <f t="array" aca="1" ref="Y350:Z351" ca="1">$A$1:$B$2-U350:V351</f>
        <v>5.103425398557937E-2</v>
      </c>
      <c r="Z350" s="12">
        <f ca="1"/>
        <v>-0.21348411025410524</v>
      </c>
      <c r="AB350" s="35" t="str">
        <f>INDEX('Flow probs &amp; rates'!$A$5:$A$5999,$A350)</f>
        <v>2004,10</v>
      </c>
      <c r="AC350" s="12">
        <f t="array" aca="1" ref="AC350:AD351" ca="1">MMULT(Y350:Z351,MMULT(U348:V349,MINVERSE(Y348:Z349)))</f>
        <v>0.94900061251914203</v>
      </c>
      <c r="AD350" s="12">
        <f ca="1"/>
        <v>0.21160681072521081</v>
      </c>
      <c r="AF350" s="35" t="str">
        <f>INDEX('Flow probs &amp; rates'!$A$5:$A$5999,$A350)</f>
        <v>2004,10</v>
      </c>
      <c r="AG350" s="12">
        <f>INDEX('Flow probs &amp; rates'!E$5:E$5999,A350)</f>
        <v>0.62399631610007333</v>
      </c>
      <c r="AI350" s="32" t="s">
        <v>633</v>
      </c>
      <c r="AJ350" s="12">
        <f t="array" aca="1" ref="AJ350:AJ351" ca="1">MMULT(U350:V351,AG350:AG351)+P350:P351</f>
        <v>0.62324715247182316</v>
      </c>
      <c r="AK350" s="12">
        <f t="array" aca="1" ref="AK350:AK351" ca="1">MMULT(-1*MINVERSE(G350:H351),L350:L351)</f>
        <v>0.60666636148646635</v>
      </c>
      <c r="AM350" s="12">
        <f t="shared" si="67"/>
        <v>-6.3330855640630901E-4</v>
      </c>
      <c r="AO350" s="12">
        <f t="shared" ca="1" si="68"/>
        <v>-2.9892061110562196E-2</v>
      </c>
      <c r="AQ350" s="12">
        <f t="array" aca="1" ref="AQ350:AQ351" ca="1">MMULT(Y350:Z351,AO350:AO351)+MMULT(AC350:AD351,AM348:AM349)</f>
        <v>-6.3334428868836172E-4</v>
      </c>
      <c r="AS350" s="30">
        <v>692</v>
      </c>
    </row>
    <row r="351" spans="1:45" x14ac:dyDescent="0.35">
      <c r="C351" s="35"/>
      <c r="D351" s="17">
        <f ca="1">INDEX('Flow probs &amp; rates'!AE$5:AE$5999,A350)-INDEX('Flow probs &amp; rates'!AK$5:AK$5999,A350)</f>
        <v>-9.6093182626173987E-3</v>
      </c>
      <c r="E351" s="17">
        <f ca="1">-INDEX('Flow probs &amp; rates'!AG$5:AG$5999,A350)-INDEX('Flow probs &amp; rates'!AI$5:AI$5999,A350)-INDEX('Flow probs &amp; rates'!AK$5:AK$5999,A350)</f>
        <v>-0.55301955351771337</v>
      </c>
      <c r="G351" s="12">
        <f t="shared" ca="1" si="69"/>
        <v>-9.6093182626173987E-3</v>
      </c>
      <c r="H351" s="12">
        <f t="shared" ca="1" si="70"/>
        <v>-0.55301955351771337</v>
      </c>
      <c r="J351" s="17">
        <f ca="1">INDEX('Flow probs &amp; rates'!AK$5:AK$5999,A350)</f>
        <v>2.5233895654555399E-2</v>
      </c>
      <c r="K351" s="35"/>
      <c r="L351" s="12">
        <f t="shared" ca="1" si="74"/>
        <v>2.5233895654555399E-2</v>
      </c>
      <c r="N351" s="17">
        <f ca="1">INDEX('Flow probs &amp; rates'!AA$5:AA$5999,A350)</f>
        <v>1.9291152678533468E-2</v>
      </c>
      <c r="O351" s="35"/>
      <c r="P351" s="12">
        <f t="shared" ca="1" si="71"/>
        <v>1.9291152678533468E-2</v>
      </c>
      <c r="R351" s="17">
        <f ca="1">INDEX('Flow probs &amp; rates'!U$5:U$5999,A350)-INDEX('Flow probs &amp; rates'!AA$5:AA$5999,A350)</f>
        <v>-7.1755893508481834E-3</v>
      </c>
      <c r="S351" s="17">
        <f ca="1">1-INDEX('Flow probs &amp; rates'!W$5:W$5999,A350)-INDEX('Flow probs &amp; rates'!Y$5:Y$5999,A350)-INDEX('Flow probs &amp; rates'!AA$5:AA$5999,A350)</f>
        <v>0.57426934865577361</v>
      </c>
      <c r="T351" s="35"/>
      <c r="U351" s="12">
        <f t="shared" ca="1" si="72"/>
        <v>-7.1755893508481834E-3</v>
      </c>
      <c r="V351" s="12">
        <f t="shared" ca="1" si="73"/>
        <v>0.57426934865577361</v>
      </c>
      <c r="X351" s="35"/>
      <c r="Y351" s="12">
        <f ca="1"/>
        <v>7.1755893508481834E-3</v>
      </c>
      <c r="Z351" s="12">
        <f ca="1"/>
        <v>0.42573065134422639</v>
      </c>
      <c r="AB351" s="35"/>
      <c r="AC351" s="12">
        <f ca="1"/>
        <v>-2.5825078846561267E-2</v>
      </c>
      <c r="AD351" s="12">
        <f ca="1"/>
        <v>0.57843590870002282</v>
      </c>
      <c r="AF351" s="35"/>
      <c r="AG351" s="12">
        <f>INDEX('Flow probs &amp; rates'!F$5:F$5999,A350)</f>
        <v>3.5721311182245745E-2</v>
      </c>
      <c r="AJ351" s="12">
        <f ca="1"/>
        <v>3.532726546351575E-2</v>
      </c>
      <c r="AK351" s="12">
        <f ca="1"/>
        <v>3.5087810881873863E-2</v>
      </c>
      <c r="AM351" s="12">
        <f t="shared" si="67"/>
        <v>-6.9408210937280806E-4</v>
      </c>
      <c r="AO351" s="12">
        <f t="shared" ca="1" si="68"/>
        <v>-9.7812129088652167E-5</v>
      </c>
      <c r="AQ351" s="12">
        <f ca="1"/>
        <v>-6.9409407720977929E-4</v>
      </c>
      <c r="AS351" s="30">
        <v>694</v>
      </c>
    </row>
    <row r="352" spans="1:45" x14ac:dyDescent="0.35">
      <c r="A352" s="12">
        <v>175</v>
      </c>
      <c r="C352" s="35" t="str">
        <f>INDEX('Flow probs &amp; rates'!$A$5:$A$5999,$A352)</f>
        <v>2004,11</v>
      </c>
      <c r="D352" s="17">
        <f ca="1">-INDEX('Flow probs &amp; rates'!AE$5:AE$5999,A352)-INDEX('Flow probs &amp; rates'!AF$5:AF$5999,A352)-INDEX('Flow probs &amp; rates'!AJ$5:AJ$5999,A352)</f>
        <v>-5.1143847030031997E-2</v>
      </c>
      <c r="E352" s="17">
        <f ca="1">INDEX('Flow probs &amp; rates'!AG$5:AG$5999,A352)-INDEX('Flow probs &amp; rates'!AJ$5:AJ$5999,A352)</f>
        <v>0.29000588892783075</v>
      </c>
      <c r="G352" s="12">
        <f t="shared" ca="1" si="69"/>
        <v>-5.1143847030031997E-2</v>
      </c>
      <c r="H352" s="12">
        <f t="shared" ca="1" si="70"/>
        <v>0.29000588892783075</v>
      </c>
      <c r="J352" s="17">
        <f ca="1">INDEX('Flow probs &amp; rates'!AJ$5:AJ$5999,A352)</f>
        <v>2.04574673961593E-2</v>
      </c>
      <c r="K352" s="35" t="str">
        <f>INDEX('Flow probs &amp; rates'!$A$5:$A$5999,$A352)</f>
        <v>2004,11</v>
      </c>
      <c r="L352" s="12">
        <f t="shared" ca="1" si="74"/>
        <v>2.04574673961593E-2</v>
      </c>
      <c r="N352" s="17">
        <f ca="1">INDEX('Flow probs &amp; rates'!Z$5:Z$5999,A352)</f>
        <v>2.2909465454030178E-2</v>
      </c>
      <c r="O352" s="35" t="str">
        <f>INDEX('Flow probs &amp; rates'!$A$5:$A$5999,$A352)</f>
        <v>2004,11</v>
      </c>
      <c r="P352" s="12">
        <f t="shared" ca="1" si="71"/>
        <v>2.2909465454030178E-2</v>
      </c>
      <c r="R352" s="17">
        <f ca="1">1-INDEX('Flow probs &amp; rates'!U$5:U$5999,A352)-INDEX('Flow probs &amp; rates'!V$5:V$5999,A352)-INDEX('Flow probs &amp; rates'!Z$5:Z$5999,A352)</f>
        <v>0.94907351682808117</v>
      </c>
      <c r="S352" s="17">
        <f ca="1">INDEX('Flow probs &amp; rates'!W$5:W$5999,A352)-INDEX('Flow probs &amp; rates'!Z$5:Z$5999,A352)</f>
        <v>0.21692428056609353</v>
      </c>
      <c r="T352" s="35" t="str">
        <f>INDEX('Flow probs &amp; rates'!$A$5:$A$5999,$A352)</f>
        <v>2004,11</v>
      </c>
      <c r="U352" s="12">
        <f t="shared" ca="1" si="72"/>
        <v>0.94907351682808117</v>
      </c>
      <c r="V352" s="12">
        <f t="shared" ca="1" si="73"/>
        <v>0.21692428056609353</v>
      </c>
      <c r="X352" s="35" t="str">
        <f>INDEX('Flow probs &amp; rates'!$A$5:$A$5999,$A352)</f>
        <v>2004,11</v>
      </c>
      <c r="Y352" s="12">
        <f t="array" aca="1" ref="Y352:Z353" ca="1">$A$1:$B$2-U352:V353</f>
        <v>5.0926483171918835E-2</v>
      </c>
      <c r="Z352" s="12">
        <f ca="1"/>
        <v>-0.21692428056609353</v>
      </c>
      <c r="AB352" s="35" t="str">
        <f>INDEX('Flow probs &amp; rates'!$A$5:$A$5999,$A352)</f>
        <v>2004,11</v>
      </c>
      <c r="AC352" s="12">
        <f t="array" aca="1" ref="AC352:AD353" ca="1">MMULT(Y352:Z353,MMULT(U350:V351,MINVERSE(Y350:Z351)))</f>
        <v>0.94816219888858511</v>
      </c>
      <c r="AD352" s="12">
        <f ca="1"/>
        <v>0.20838667069472611</v>
      </c>
      <c r="AF352" s="35" t="str">
        <f>INDEX('Flow probs &amp; rates'!$A$5:$A$5999,$A352)</f>
        <v>2004,11</v>
      </c>
      <c r="AG352" s="12">
        <f>INDEX('Flow probs &amp; rates'!E$5:E$5999,A352)</f>
        <v>0.62287666339198</v>
      </c>
      <c r="AI352" s="32" t="s">
        <v>634</v>
      </c>
      <c r="AJ352" s="12">
        <f t="array" aca="1" ref="AJ352:AJ353" ca="1">MMULT(U352:V353,AG352:AG353)+P352:P353</f>
        <v>0.62174386937403547</v>
      </c>
      <c r="AK352" s="12">
        <f t="array" aca="1" ref="AK352:AK353" ca="1">MMULT(-1*MINVERSE(G352:H353),L352:L353)</f>
        <v>0.60037401753822117</v>
      </c>
      <c r="AM352" s="12">
        <f t="shared" si="67"/>
        <v>-1.1196527080933327E-3</v>
      </c>
      <c r="AO352" s="12">
        <f t="shared" ca="1" si="68"/>
        <v>-6.2923439482451826E-3</v>
      </c>
      <c r="AQ352" s="12">
        <f t="array" aca="1" ref="AQ352:AQ353" ca="1">MMULT(Y352:Z353,AO352:AO353)+MMULT(AC352:AD353,AM350:AM351)</f>
        <v>-1.1196423143240023E-3</v>
      </c>
      <c r="AS352" s="30">
        <v>696</v>
      </c>
    </row>
    <row r="353" spans="1:45" x14ac:dyDescent="0.35">
      <c r="C353" s="35"/>
      <c r="D353" s="17">
        <f ca="1">INDEX('Flow probs &amp; rates'!AE$5:AE$5999,A352)-INDEX('Flow probs &amp; rates'!AK$5:AK$5999,A352)</f>
        <v>-9.0948326967262016E-3</v>
      </c>
      <c r="E353" s="17">
        <f ca="1">-INDEX('Flow probs &amp; rates'!AG$5:AG$5999,A352)-INDEX('Flow probs &amp; rates'!AI$5:AI$5999,A352)-INDEX('Flow probs &amp; rates'!AK$5:AK$5999,A352)</f>
        <v>-0.54932965801986466</v>
      </c>
      <c r="G353" s="12">
        <f t="shared" ca="1" si="69"/>
        <v>-9.0948326967262016E-3</v>
      </c>
      <c r="H353" s="12">
        <f t="shared" ca="1" si="70"/>
        <v>-0.54932965801986466</v>
      </c>
      <c r="J353" s="17">
        <f ca="1">INDEX('Flow probs &amp; rates'!AK$5:AK$5999,A352)</f>
        <v>2.48720228873337E-2</v>
      </c>
      <c r="K353" s="35"/>
      <c r="L353" s="12">
        <f t="shared" ca="1" si="74"/>
        <v>2.48720228873337E-2</v>
      </c>
      <c r="N353" s="17">
        <f ca="1">INDEX('Flow probs &amp; rates'!AA$5:AA$5999,A352)</f>
        <v>1.9052031989633334E-2</v>
      </c>
      <c r="O353" s="35"/>
      <c r="P353" s="12">
        <f t="shared" ca="1" si="71"/>
        <v>1.9052031989633334E-2</v>
      </c>
      <c r="R353" s="17">
        <f ca="1">INDEX('Flow probs &amp; rates'!U$5:U$5999,A352)-INDEX('Flow probs &amp; rates'!AA$5:AA$5999,A352)</f>
        <v>-6.8029997692078507E-3</v>
      </c>
      <c r="S353" s="17">
        <f ca="1">1-INDEX('Flow probs &amp; rates'!W$5:W$5999,A352)-INDEX('Flow probs &amp; rates'!Y$5:Y$5999,A352)-INDEX('Flow probs &amp; rates'!AA$5:AA$5999,A352)</f>
        <v>0.57643150696179357</v>
      </c>
      <c r="T353" s="35"/>
      <c r="U353" s="12">
        <f t="shared" ca="1" si="72"/>
        <v>-6.8029997692078507E-3</v>
      </c>
      <c r="V353" s="12">
        <f t="shared" ca="1" si="73"/>
        <v>0.57643150696179357</v>
      </c>
      <c r="X353" s="35"/>
      <c r="Y353" s="12">
        <f ca="1"/>
        <v>6.8029997692078507E-3</v>
      </c>
      <c r="Z353" s="12">
        <f ca="1"/>
        <v>0.42356849303820643</v>
      </c>
      <c r="AB353" s="35"/>
      <c r="AC353" s="12">
        <f ca="1"/>
        <v>-1.2955876715769907E-2</v>
      </c>
      <c r="AD353" s="12">
        <f ca="1"/>
        <v>0.56826742538701058</v>
      </c>
      <c r="AF353" s="35"/>
      <c r="AG353" s="12">
        <f>INDEX('Flow probs &amp; rates'!F$5:F$5999,A352)</f>
        <v>3.5397874430651066E-2</v>
      </c>
      <c r="AJ353" s="12">
        <f ca="1"/>
        <v>3.5219052293637268E-2</v>
      </c>
      <c r="AK353" s="12">
        <f ca="1"/>
        <v>3.5337108344622198E-2</v>
      </c>
      <c r="AM353" s="12">
        <f t="shared" si="67"/>
        <v>-3.2343675159467872E-4</v>
      </c>
      <c r="AO353" s="12">
        <f t="shared" ca="1" si="68"/>
        <v>2.492974627483352E-4</v>
      </c>
      <c r="AQ353" s="12">
        <f ca="1"/>
        <v>-3.2343144953375647E-4</v>
      </c>
      <c r="AS353" s="30">
        <v>698</v>
      </c>
    </row>
    <row r="354" spans="1:45" x14ac:dyDescent="0.35">
      <c r="A354" s="12">
        <v>176</v>
      </c>
      <c r="C354" s="35" t="str">
        <f>INDEX('Flow probs &amp; rates'!$A$5:$A$5999,$A354)</f>
        <v>2004,12</v>
      </c>
      <c r="D354" s="17">
        <f ca="1">-INDEX('Flow probs &amp; rates'!AE$5:AE$5999,A354)-INDEX('Flow probs &amp; rates'!AF$5:AF$5999,A354)-INDEX('Flow probs &amp; rates'!AJ$5:AJ$5999,A354)</f>
        <v>-5.2259033925018301E-2</v>
      </c>
      <c r="E354" s="17">
        <f ca="1">INDEX('Flow probs &amp; rates'!AG$5:AG$5999,A354)-INDEX('Flow probs &amp; rates'!AJ$5:AJ$5999,A354)</f>
        <v>0.28658352659850478</v>
      </c>
      <c r="G354" s="12">
        <f t="shared" ca="1" si="69"/>
        <v>-5.2259033925018301E-2</v>
      </c>
      <c r="H354" s="12">
        <f t="shared" ca="1" si="70"/>
        <v>0.28658352659850478</v>
      </c>
      <c r="J354" s="17">
        <f ca="1">INDEX('Flow probs &amp; rates'!AJ$5:AJ$5999,A354)</f>
        <v>2.2721733310228202E-2</v>
      </c>
      <c r="K354" s="35" t="str">
        <f>INDEX('Flow probs &amp; rates'!$A$5:$A$5999,$A354)</f>
        <v>2004,12</v>
      </c>
      <c r="L354" s="12">
        <f t="shared" ca="1" si="74"/>
        <v>2.2721733310228202E-2</v>
      </c>
      <c r="N354" s="17">
        <f ca="1">INDEX('Flow probs &amp; rates'!Z$5:Z$5999,A354)</f>
        <v>2.5265898638375507E-2</v>
      </c>
      <c r="O354" s="35" t="str">
        <f>INDEX('Flow probs &amp; rates'!$A$5:$A$5999,$A354)</f>
        <v>2004,12</v>
      </c>
      <c r="P354" s="12">
        <f t="shared" ca="1" si="71"/>
        <v>2.5265898638375507E-2</v>
      </c>
      <c r="R354" s="17">
        <f ca="1">1-INDEX('Flow probs &amp; rates'!U$5:U$5999,A354)-INDEX('Flow probs &amp; rates'!V$5:V$5999,A354)-INDEX('Flow probs &amp; rates'!Z$5:Z$5999,A354)</f>
        <v>0.94778834380874433</v>
      </c>
      <c r="S354" s="17">
        <f ca="1">INDEX('Flow probs &amp; rates'!W$5:W$5999,A354)-INDEX('Flow probs &amp; rates'!Z$5:Z$5999,A354)</f>
        <v>0.21606384158564734</v>
      </c>
      <c r="T354" s="35" t="str">
        <f>INDEX('Flow probs &amp; rates'!$A$5:$A$5999,$A354)</f>
        <v>2004,12</v>
      </c>
      <c r="U354" s="12">
        <f t="shared" ca="1" si="72"/>
        <v>0.94778834380874433</v>
      </c>
      <c r="V354" s="12">
        <f t="shared" ca="1" si="73"/>
        <v>0.21606384158564734</v>
      </c>
      <c r="X354" s="35" t="str">
        <f>INDEX('Flow probs &amp; rates'!$A$5:$A$5999,$A354)</f>
        <v>2004,12</v>
      </c>
      <c r="Y354" s="12">
        <f t="array" aca="1" ref="Y354:Z355" ca="1">$A$1:$B$2-U354:V355</f>
        <v>5.2211656191255673E-2</v>
      </c>
      <c r="Z354" s="12">
        <f ca="1"/>
        <v>-0.21606384158564734</v>
      </c>
      <c r="AB354" s="35" t="str">
        <f>INDEX('Flow probs &amp; rates'!$A$5:$A$5999,$A354)</f>
        <v>2004,12</v>
      </c>
      <c r="AC354" s="12">
        <f t="array" aca="1" ref="AC354:AD355" ca="1">MMULT(Y354:Z355,MMULT(U352:V353,MINVERSE(Y352:Z353)))</f>
        <v>0.97115428398071302</v>
      </c>
      <c r="AD354" s="12">
        <f ca="1"/>
        <v>0.23006176362057562</v>
      </c>
      <c r="AF354" s="35" t="str">
        <f>INDEX('Flow probs &amp; rates'!$A$5:$A$5999,$A354)</f>
        <v>2004,12</v>
      </c>
      <c r="AG354" s="12">
        <f>INDEX('Flow probs &amp; rates'!E$5:E$5999,A354)</f>
        <v>0.62326934056522976</v>
      </c>
      <c r="AI354" s="32" t="s">
        <v>635</v>
      </c>
      <c r="AJ354" s="12">
        <f t="array" aca="1" ref="AJ354:AJ355" ca="1">MMULT(U354:V355,AG354:AG355)+P354:P355</f>
        <v>0.62376206033953052</v>
      </c>
      <c r="AK354" s="12">
        <f t="array" aca="1" ref="AK354:AK355" ca="1">MMULT(-1*MINVERSE(G354:H355),L354:L355)</f>
        <v>0.63497518671050845</v>
      </c>
      <c r="AM354" s="12">
        <f t="shared" si="67"/>
        <v>3.9267717324975582E-4</v>
      </c>
      <c r="AO354" s="12">
        <f t="shared" ca="1" si="68"/>
        <v>3.4601169172287283E-2</v>
      </c>
      <c r="AQ354" s="12">
        <f t="array" aca="1" ref="AQ354:AQ355" ca="1">MMULT(Y354:Z355,AO354:AO355)+MMULT(AC354:AD355,AM352:AM353)</f>
        <v>3.92686662305285E-4</v>
      </c>
      <c r="AS354" s="30">
        <v>700</v>
      </c>
    </row>
    <row r="355" spans="1:45" x14ac:dyDescent="0.35">
      <c r="C355" s="35"/>
      <c r="D355" s="17">
        <f ca="1">INDEX('Flow probs &amp; rates'!AE$5:AE$5999,A354)-INDEX('Flow probs &amp; rates'!AK$5:AK$5999,A354)</f>
        <v>-1.1095440343699602E-2</v>
      </c>
      <c r="E355" s="17">
        <f ca="1">-INDEX('Flow probs &amp; rates'!AG$5:AG$5999,A354)-INDEX('Flow probs &amp; rates'!AI$5:AI$5999,A354)-INDEX('Flow probs &amp; rates'!AK$5:AK$5999,A354)</f>
        <v>-0.53063842071948564</v>
      </c>
      <c r="G355" s="12">
        <f t="shared" ca="1" si="69"/>
        <v>-1.1095440343699602E-2</v>
      </c>
      <c r="H355" s="12">
        <f t="shared" ca="1" si="70"/>
        <v>-0.53063842071948564</v>
      </c>
      <c r="J355" s="17">
        <f ca="1">INDEX('Flow probs &amp; rates'!AK$5:AK$5999,A354)</f>
        <v>2.6415775430706601E-2</v>
      </c>
      <c r="K355" s="35"/>
      <c r="L355" s="12">
        <f t="shared" ca="1" si="74"/>
        <v>2.6415775430706601E-2</v>
      </c>
      <c r="N355" s="17">
        <f ca="1">INDEX('Flow probs &amp; rates'!AA$5:AA$5999,A354)</f>
        <v>2.0383355983810591E-2</v>
      </c>
      <c r="O355" s="35"/>
      <c r="P355" s="12">
        <f t="shared" ca="1" si="71"/>
        <v>2.0383355983810591E-2</v>
      </c>
      <c r="R355" s="17">
        <f ca="1">INDEX('Flow probs &amp; rates'!U$5:U$5999,A354)-INDEX('Flow probs &amp; rates'!AA$5:AA$5999,A354)</f>
        <v>-8.3653107553855119E-3</v>
      </c>
      <c r="S355" s="17">
        <f ca="1">1-INDEX('Flow probs &amp; rates'!W$5:W$5999,A354)-INDEX('Flow probs &amp; rates'!Y$5:Y$5999,A354)-INDEX('Flow probs &amp; rates'!AA$5:AA$5999,A354)</f>
        <v>0.58712533162256875</v>
      </c>
      <c r="T355" s="35"/>
      <c r="U355" s="12">
        <f t="shared" ca="1" si="72"/>
        <v>-8.3653107553855119E-3</v>
      </c>
      <c r="V355" s="12">
        <f t="shared" ca="1" si="73"/>
        <v>0.58712533162256875</v>
      </c>
      <c r="X355" s="35"/>
      <c r="Y355" s="12">
        <f ca="1"/>
        <v>8.3653107553855119E-3</v>
      </c>
      <c r="Z355" s="12">
        <f ca="1"/>
        <v>0.41287466837743125</v>
      </c>
      <c r="AB355" s="35"/>
      <c r="AC355" s="12">
        <f ca="1"/>
        <v>2.3504732087526986E-2</v>
      </c>
      <c r="AD355" s="12">
        <f ca="1"/>
        <v>0.57820011974396746</v>
      </c>
      <c r="AF355" s="35"/>
      <c r="AG355" s="12">
        <f>INDEX('Flow probs &amp; rates'!F$5:F$5999,A354)</f>
        <v>3.5955787896089067E-2</v>
      </c>
      <c r="AJ355" s="12">
        <f ca="1"/>
        <v>3.6280068157920273E-2</v>
      </c>
      <c r="AK355" s="12">
        <f ca="1"/>
        <v>3.6504039983698326E-2</v>
      </c>
      <c r="AM355" s="12">
        <f t="shared" si="67"/>
        <v>5.579134654380008E-4</v>
      </c>
      <c r="AO355" s="12">
        <f t="shared" ca="1" si="68"/>
        <v>1.1669316390761283E-3</v>
      </c>
      <c r="AQ355" s="12">
        <f ca="1"/>
        <v>5.5791774069208623E-4</v>
      </c>
      <c r="AS355" s="30">
        <v>702</v>
      </c>
    </row>
    <row r="356" spans="1:45" x14ac:dyDescent="0.35">
      <c r="A356" s="12">
        <v>177</v>
      </c>
      <c r="C356" s="35" t="str">
        <f>INDEX('Flow probs &amp; rates'!$A$5:$A$5999,$A356)</f>
        <v>2005,1</v>
      </c>
      <c r="D356" s="17">
        <f ca="1">-INDEX('Flow probs &amp; rates'!AE$5:AE$5999,A356)-INDEX('Flow probs &amp; rates'!AF$5:AF$5999,A356)-INDEX('Flow probs &amp; rates'!AJ$5:AJ$5999,A356)</f>
        <v>-5.17035553318754E-2</v>
      </c>
      <c r="E356" s="17">
        <f ca="1">INDEX('Flow probs &amp; rates'!AG$5:AG$5999,A356)-INDEX('Flow probs &amp; rates'!AJ$5:AJ$5999,A356)</f>
        <v>0.28816305988068441</v>
      </c>
      <c r="G356" s="12">
        <f t="shared" ca="1" si="69"/>
        <v>-5.17035553318754E-2</v>
      </c>
      <c r="H356" s="12">
        <f t="shared" ca="1" si="70"/>
        <v>0.28816305988068441</v>
      </c>
      <c r="J356" s="17">
        <f ca="1">INDEX('Flow probs &amp; rates'!AJ$5:AJ$5999,A356)</f>
        <v>2.3586392584191599E-2</v>
      </c>
      <c r="K356" s="35" t="str">
        <f>INDEX('Flow probs &amp; rates'!$A$5:$A$5999,$A356)</f>
        <v>2005,1</v>
      </c>
      <c r="L356" s="12">
        <f t="shared" ca="1" si="74"/>
        <v>2.3586392584191599E-2</v>
      </c>
      <c r="N356" s="17">
        <f ca="1">INDEX('Flow probs &amp; rates'!Z$5:Z$5999,A356)</f>
        <v>2.5886956087614724E-2</v>
      </c>
      <c r="O356" s="35" t="str">
        <f>INDEX('Flow probs &amp; rates'!$A$5:$A$5999,$A356)</f>
        <v>2005,1</v>
      </c>
      <c r="P356" s="12">
        <f t="shared" ca="1" si="71"/>
        <v>2.5886956087614724E-2</v>
      </c>
      <c r="R356" s="17">
        <f ca="1">1-INDEX('Flow probs &amp; rates'!U$5:U$5999,A356)-INDEX('Flow probs &amp; rates'!V$5:V$5999,A356)-INDEX('Flow probs &amp; rates'!Z$5:Z$5999,A356)</f>
        <v>0.94845485162172105</v>
      </c>
      <c r="S356" s="17">
        <f ca="1">INDEX('Flow probs &amp; rates'!W$5:W$5999,A356)-INDEX('Flow probs &amp; rates'!Z$5:Z$5999,A356)</f>
        <v>0.21760845775947502</v>
      </c>
      <c r="T356" s="35" t="str">
        <f>INDEX('Flow probs &amp; rates'!$A$5:$A$5999,$A356)</f>
        <v>2005,1</v>
      </c>
      <c r="U356" s="12">
        <f t="shared" ca="1" si="72"/>
        <v>0.94845485162172105</v>
      </c>
      <c r="V356" s="12">
        <f t="shared" ca="1" si="73"/>
        <v>0.21760845775947502</v>
      </c>
      <c r="X356" s="35" t="str">
        <f>INDEX('Flow probs &amp; rates'!$A$5:$A$5999,$A356)</f>
        <v>2005,1</v>
      </c>
      <c r="Y356" s="12">
        <f t="array" aca="1" ref="Y356:Z357" ca="1">$A$1:$B$2-U356:V357</f>
        <v>5.1545148378278949E-2</v>
      </c>
      <c r="Z356" s="12">
        <f ca="1"/>
        <v>-0.21760845775947502</v>
      </c>
      <c r="AB356" s="35" t="str">
        <f>INDEX('Flow probs &amp; rates'!$A$5:$A$5999,$A356)</f>
        <v>2005,1</v>
      </c>
      <c r="AC356" s="12">
        <f t="array" aca="1" ref="AC356:AD357" ca="1">MMULT(Y356:Z357,MMULT(U354:V355,MINVERSE(Y354:Z355)))</f>
        <v>0.937229911441676</v>
      </c>
      <c r="AD356" s="12">
        <f ca="1"/>
        <v>0.2079931430532016</v>
      </c>
      <c r="AF356" s="35" t="str">
        <f>INDEX('Flow probs &amp; rates'!$A$5:$A$5999,$A356)</f>
        <v>2005,1</v>
      </c>
      <c r="AG356" s="12">
        <f>INDEX('Flow probs &amp; rates'!E$5:E$5999,A356)</f>
        <v>0.62485406956537237</v>
      </c>
      <c r="AI356" s="32" t="s">
        <v>636</v>
      </c>
      <c r="AJ356" s="12">
        <f t="array" aca="1" ref="AJ356:AJ357" ca="1">MMULT(U356:V357,AG356:AG357)+P356:P357</f>
        <v>0.62622401121016824</v>
      </c>
      <c r="AK356" s="12">
        <f t="array" aca="1" ref="AK356:AK357" ca="1">MMULT(-1*MINVERSE(G356:H357),L356:L357)</f>
        <v>0.64600230196441522</v>
      </c>
      <c r="AM356" s="12">
        <f t="shared" si="67"/>
        <v>1.5847290001426151E-3</v>
      </c>
      <c r="AO356" s="12">
        <f t="shared" ca="1" si="68"/>
        <v>1.1027115253906761E-2</v>
      </c>
      <c r="AQ356" s="12">
        <f t="array" aca="1" ref="AQ356:AQ357" ca="1">MMULT(Y356:Z357,AO356:AO357)+MMULT(AC356:AD357,AM354:AM355)</f>
        <v>1.5847701600269343E-3</v>
      </c>
      <c r="AS356" s="30">
        <v>704</v>
      </c>
    </row>
    <row r="357" spans="1:45" x14ac:dyDescent="0.35">
      <c r="C357" s="35"/>
      <c r="D357" s="17">
        <f ca="1">INDEX('Flow probs &amp; rates'!AE$5:AE$5999,A356)-INDEX('Flow probs &amp; rates'!AK$5:AK$5999,A356)</f>
        <v>-9.8244796199142004E-3</v>
      </c>
      <c r="E357" s="17">
        <f ca="1">-INDEX('Flow probs &amp; rates'!AG$5:AG$5999,A356)-INDEX('Flow probs &amp; rates'!AI$5:AI$5999,A356)-INDEX('Flow probs &amp; rates'!AK$5:AK$5999,A356)</f>
        <v>-0.52790336897212953</v>
      </c>
      <c r="G357" s="12">
        <f t="shared" ca="1" si="69"/>
        <v>-9.8244796199142004E-3</v>
      </c>
      <c r="H357" s="12">
        <f t="shared" ca="1" si="70"/>
        <v>-0.52790336897212953</v>
      </c>
      <c r="J357" s="17">
        <f ca="1">INDEX('Flow probs &amp; rates'!AK$5:AK$5999,A356)</f>
        <v>2.4325906529591601E-2</v>
      </c>
      <c r="K357" s="35"/>
      <c r="L357" s="12">
        <f t="shared" ca="1" si="74"/>
        <v>2.4325906529591601E-2</v>
      </c>
      <c r="N357" s="17">
        <f ca="1">INDEX('Flow probs &amp; rates'!AA$5:AA$5999,A356)</f>
        <v>1.8795760338089551E-2</v>
      </c>
      <c r="O357" s="35"/>
      <c r="P357" s="12">
        <f t="shared" ca="1" si="71"/>
        <v>1.8795760338089551E-2</v>
      </c>
      <c r="R357" s="17">
        <f ca="1">INDEX('Flow probs &amp; rates'!U$5:U$5999,A356)-INDEX('Flow probs &amp; rates'!AA$5:AA$5999,A356)</f>
        <v>-7.4195400341674749E-3</v>
      </c>
      <c r="S357" s="17">
        <f ca="1">1-INDEX('Flow probs &amp; rates'!W$5:W$5999,A356)-INDEX('Flow probs &amp; rates'!Y$5:Y$5999,A356)-INDEX('Flow probs &amp; rates'!AA$5:AA$5999,A356)</f>
        <v>0.58885484639482666</v>
      </c>
      <c r="T357" s="35"/>
      <c r="U357" s="12">
        <f t="shared" ca="1" si="72"/>
        <v>-7.4195400341674749E-3</v>
      </c>
      <c r="V357" s="12">
        <f t="shared" ca="1" si="73"/>
        <v>0.58885484639482666</v>
      </c>
      <c r="X357" s="35"/>
      <c r="Y357" s="12">
        <f ca="1"/>
        <v>7.4195400341674749E-3</v>
      </c>
      <c r="Z357" s="12">
        <f ca="1"/>
        <v>0.41114515360517334</v>
      </c>
      <c r="AB357" s="35"/>
      <c r="AC357" s="12">
        <f ca="1"/>
        <v>-2.3513181216526124E-2</v>
      </c>
      <c r="AD357" s="12">
        <f ca="1"/>
        <v>0.57624383121270972</v>
      </c>
      <c r="AF357" s="35"/>
      <c r="AG357" s="12">
        <f>INDEX('Flow probs &amp; rates'!F$5:F$5999,A356)</f>
        <v>3.5344128472253163E-2</v>
      </c>
      <c r="AJ357" s="12">
        <f ca="1"/>
        <v>3.4972191895924459E-2</v>
      </c>
      <c r="AK357" s="12">
        <f ca="1"/>
        <v>3.4057880923419062E-2</v>
      </c>
      <c r="AM357" s="12">
        <f t="shared" si="67"/>
        <v>-6.1165942383590438E-4</v>
      </c>
      <c r="AO357" s="12">
        <f t="shared" ca="1" si="68"/>
        <v>-2.4461590602792641E-3</v>
      </c>
      <c r="AQ357" s="12">
        <f ca="1"/>
        <v>-6.1164921621852586E-4</v>
      </c>
      <c r="AS357" s="30">
        <v>706</v>
      </c>
    </row>
    <row r="358" spans="1:45" x14ac:dyDescent="0.35">
      <c r="A358" s="12">
        <v>178</v>
      </c>
      <c r="C358" s="35" t="str">
        <f>INDEX('Flow probs &amp; rates'!$A$5:$A$5999,$A358)</f>
        <v>2005,2</v>
      </c>
      <c r="D358" s="17">
        <f ca="1">-INDEX('Flow probs &amp; rates'!AE$5:AE$5999,A358)-INDEX('Flow probs &amp; rates'!AF$5:AF$5999,A358)-INDEX('Flow probs &amp; rates'!AJ$5:AJ$5999,A358)</f>
        <v>-5.1219436275882504E-2</v>
      </c>
      <c r="E358" s="17">
        <f ca="1">INDEX('Flow probs &amp; rates'!AG$5:AG$5999,A358)-INDEX('Flow probs &amp; rates'!AJ$5:AJ$5999,A358)</f>
        <v>0.27671248487667682</v>
      </c>
      <c r="G358" s="12">
        <f t="shared" ca="1" si="69"/>
        <v>-5.1219436275882504E-2</v>
      </c>
      <c r="H358" s="12">
        <f t="shared" ca="1" si="70"/>
        <v>0.27671248487667682</v>
      </c>
      <c r="J358" s="17">
        <f ca="1">INDEX('Flow probs &amp; rates'!AJ$5:AJ$5999,A358)</f>
        <v>2.11224565438012E-2</v>
      </c>
      <c r="K358" s="35" t="str">
        <f>INDEX('Flow probs &amp; rates'!$A$5:$A$5999,$A358)</f>
        <v>2005,2</v>
      </c>
      <c r="L358" s="12">
        <f t="shared" ca="1" si="74"/>
        <v>2.11224565438012E-2</v>
      </c>
      <c r="N358" s="17">
        <f ca="1">INDEX('Flow probs &amp; rates'!Z$5:Z$5999,A358)</f>
        <v>2.3264656468705139E-2</v>
      </c>
      <c r="O358" s="35" t="str">
        <f>INDEX('Flow probs &amp; rates'!$A$5:$A$5999,$A358)</f>
        <v>2005,2</v>
      </c>
      <c r="P358" s="12">
        <f t="shared" ca="1" si="71"/>
        <v>2.3264656468705139E-2</v>
      </c>
      <c r="R358" s="17">
        <f ca="1">1-INDEX('Flow probs &amp; rates'!U$5:U$5999,A358)-INDEX('Flow probs &amp; rates'!V$5:V$5999,A358)-INDEX('Flow probs &amp; rates'!Z$5:Z$5999,A358)</f>
        <v>0.94915105010282663</v>
      </c>
      <c r="S358" s="17">
        <f ca="1">INDEX('Flow probs &amp; rates'!W$5:W$5999,A358)-INDEX('Flow probs &amp; rates'!Z$5:Z$5999,A358)</f>
        <v>0.2102263275907118</v>
      </c>
      <c r="T358" s="35" t="str">
        <f>INDEX('Flow probs &amp; rates'!$A$5:$A$5999,$A358)</f>
        <v>2005,2</v>
      </c>
      <c r="U358" s="12">
        <f t="shared" ca="1" si="72"/>
        <v>0.94915105010282663</v>
      </c>
      <c r="V358" s="12">
        <f t="shared" ca="1" si="73"/>
        <v>0.2102263275907118</v>
      </c>
      <c r="X358" s="35" t="str">
        <f>INDEX('Flow probs &amp; rates'!$A$5:$A$5999,$A358)</f>
        <v>2005,2</v>
      </c>
      <c r="Y358" s="12">
        <f t="array" aca="1" ref="Y358:Z359" ca="1">$A$1:$B$2-U358:V359</f>
        <v>5.0848949897173368E-2</v>
      </c>
      <c r="Z358" s="12">
        <f ca="1"/>
        <v>-0.2102263275907118</v>
      </c>
      <c r="AB358" s="35" t="str">
        <f>INDEX('Flow probs &amp; rates'!$A$5:$A$5999,$A358)</f>
        <v>2005,2</v>
      </c>
      <c r="AC358" s="12">
        <f t="array" aca="1" ref="AC358:AD359" ca="1">MMULT(Y358:Z359,MMULT(U356:V357,MINVERSE(Y356:Z357)))</f>
        <v>0.93419909425364722</v>
      </c>
      <c r="AD358" s="12">
        <f ca="1"/>
        <v>0.22026769152200149</v>
      </c>
      <c r="AF358" s="35" t="str">
        <f>INDEX('Flow probs &amp; rates'!$A$5:$A$5999,$A358)</f>
        <v>2005,2</v>
      </c>
      <c r="AG358" s="12">
        <f>INDEX('Flow probs &amp; rates'!E$5:E$5999,A358)</f>
        <v>0.62377581908831914</v>
      </c>
      <c r="AI358" s="32" t="s">
        <v>637</v>
      </c>
      <c r="AJ358" s="12">
        <f t="array" aca="1" ref="AJ358:AJ359" ca="1">MMULT(U358:V359,AG358:AG359)+P358:P359</f>
        <v>0.6227470575493822</v>
      </c>
      <c r="AK358" s="12">
        <f t="array" aca="1" ref="AK358:AK359" ca="1">MMULT(-1*MINVERSE(G358:H359),L358:L359)</f>
        <v>0.60466355340864808</v>
      </c>
      <c r="AM358" s="12">
        <f t="shared" si="67"/>
        <v>-1.0782504770532331E-3</v>
      </c>
      <c r="AO358" s="12">
        <f t="shared" ca="1" si="68"/>
        <v>-4.1338748555767135E-2</v>
      </c>
      <c r="AQ358" s="12">
        <f t="array" aca="1" ref="AQ358:AQ359" ca="1">MMULT(Y358:Z359,AO358:AO359)+MMULT(AC358:AD359,AM356:AM357)</f>
        <v>-1.0783032391993377E-3</v>
      </c>
      <c r="AS358" s="30">
        <v>708</v>
      </c>
    </row>
    <row r="359" spans="1:45" x14ac:dyDescent="0.35">
      <c r="C359" s="35"/>
      <c r="D359" s="17">
        <f ca="1">INDEX('Flow probs &amp; rates'!AE$5:AE$5999,A358)-INDEX('Flow probs &amp; rates'!AK$5:AK$5999,A358)</f>
        <v>-8.1131686417476017E-3</v>
      </c>
      <c r="E359" s="17">
        <f ca="1">-INDEX('Flow probs &amp; rates'!AG$5:AG$5999,A358)-INDEX('Flow probs &amp; rates'!AI$5:AI$5999,A358)-INDEX('Flow probs &amp; rates'!AK$5:AK$5999,A358)</f>
        <v>-0.51556562354838908</v>
      </c>
      <c r="G359" s="12">
        <f t="shared" ca="1" si="69"/>
        <v>-8.1131686417476017E-3</v>
      </c>
      <c r="H359" s="12">
        <f t="shared" ca="1" si="70"/>
        <v>-0.51556562354838908</v>
      </c>
      <c r="J359" s="17">
        <f ca="1">INDEX('Flow probs &amp; rates'!AK$5:AK$5999,A358)</f>
        <v>2.3254480295205101E-2</v>
      </c>
      <c r="K359" s="35"/>
      <c r="L359" s="12">
        <f t="shared" ca="1" si="74"/>
        <v>2.3254480295205101E-2</v>
      </c>
      <c r="N359" s="17">
        <f ca="1">INDEX('Flow probs &amp; rates'!AA$5:AA$5999,A358)</f>
        <v>1.8091917666802716E-2</v>
      </c>
      <c r="O359" s="35"/>
      <c r="P359" s="12">
        <f t="shared" ca="1" si="71"/>
        <v>1.8091917666802716E-2</v>
      </c>
      <c r="R359" s="17">
        <f ca="1">INDEX('Flow probs &amp; rates'!U$5:U$5999,A358)-INDEX('Flow probs &amp; rates'!AA$5:AA$5999,A358)</f>
        <v>-6.1639232864561209E-3</v>
      </c>
      <c r="S359" s="17">
        <f ca="1">1-INDEX('Flow probs &amp; rates'!W$5:W$5999,A358)-INDEX('Flow probs &amp; rates'!Y$5:Y$5999,A358)-INDEX('Flow probs &amp; rates'!AA$5:AA$5999,A358)</f>
        <v>0.59637535251457352</v>
      </c>
      <c r="T359" s="35"/>
      <c r="U359" s="12">
        <f t="shared" ca="1" si="72"/>
        <v>-6.1639232864561209E-3</v>
      </c>
      <c r="V359" s="12">
        <f t="shared" ca="1" si="73"/>
        <v>0.59637535251457352</v>
      </c>
      <c r="X359" s="35"/>
      <c r="Y359" s="12">
        <f ca="1"/>
        <v>6.1639232864561209E-3</v>
      </c>
      <c r="Z359" s="12">
        <f ca="1"/>
        <v>0.40362464748542648</v>
      </c>
      <c r="AB359" s="35"/>
      <c r="AC359" s="12">
        <f ca="1"/>
        <v>-2.6352469552014118E-2</v>
      </c>
      <c r="AD359" s="12">
        <f ca="1"/>
        <v>0.56739847066996463</v>
      </c>
      <c r="AF359" s="35"/>
      <c r="AG359" s="12">
        <f>INDEX('Flow probs &amp; rates'!F$5:F$5999,A358)</f>
        <v>3.5318732193732195E-2</v>
      </c>
      <c r="AJ359" s="12">
        <f ca="1"/>
        <v>3.5310232732400845E-2</v>
      </c>
      <c r="AK359" s="12">
        <f ca="1"/>
        <v>3.5589539094163895E-2</v>
      </c>
      <c r="AM359" s="12">
        <f t="shared" si="67"/>
        <v>-2.5396278520967153E-5</v>
      </c>
      <c r="AO359" s="12">
        <f t="shared" ca="1" si="68"/>
        <v>1.5316581707448332E-3</v>
      </c>
      <c r="AQ359" s="12">
        <f ca="1"/>
        <v>-2.5410030000606832E-5</v>
      </c>
      <c r="AS359" s="30">
        <v>710</v>
      </c>
    </row>
    <row r="360" spans="1:45" x14ac:dyDescent="0.35">
      <c r="A360" s="12">
        <v>179</v>
      </c>
      <c r="C360" s="35" t="str">
        <f>INDEX('Flow probs &amp; rates'!$A$5:$A$5999,$A360)</f>
        <v>2005,3</v>
      </c>
      <c r="D360" s="17">
        <f ca="1">-INDEX('Flow probs &amp; rates'!AE$5:AE$5999,A360)-INDEX('Flow probs &amp; rates'!AF$5:AF$5999,A360)-INDEX('Flow probs &amp; rates'!AJ$5:AJ$5999,A360)</f>
        <v>-5.0058255683651E-2</v>
      </c>
      <c r="E360" s="17">
        <f ca="1">INDEX('Flow probs &amp; rates'!AG$5:AG$5999,A360)-INDEX('Flow probs &amp; rates'!AJ$5:AJ$5999,A360)</f>
        <v>0.27913261979557469</v>
      </c>
      <c r="G360" s="12">
        <f t="shared" ca="1" si="69"/>
        <v>-5.0058255683651E-2</v>
      </c>
      <c r="H360" s="12">
        <f t="shared" ca="1" si="70"/>
        <v>0.27913261979557469</v>
      </c>
      <c r="J360" s="17">
        <f ca="1">INDEX('Flow probs &amp; rates'!AJ$5:AJ$5999,A360)</f>
        <v>2.1460044610882301E-2</v>
      </c>
      <c r="K360" s="35" t="str">
        <f>INDEX('Flow probs &amp; rates'!$A$5:$A$5999,$A360)</f>
        <v>2005,3</v>
      </c>
      <c r="L360" s="12">
        <f t="shared" ca="1" si="74"/>
        <v>2.1460044610882301E-2</v>
      </c>
      <c r="N360" s="17">
        <f ca="1">INDEX('Flow probs &amp; rates'!Z$5:Z$5999,A360)</f>
        <v>2.3543774935501839E-2</v>
      </c>
      <c r="O360" s="35" t="str">
        <f>INDEX('Flow probs &amp; rates'!$A$5:$A$5999,$A360)</f>
        <v>2005,3</v>
      </c>
      <c r="P360" s="12">
        <f t="shared" ca="1" si="71"/>
        <v>2.3543774935501839E-2</v>
      </c>
      <c r="R360" s="17">
        <f ca="1">1-INDEX('Flow probs &amp; rates'!U$5:U$5999,A360)-INDEX('Flow probs &amp; rates'!V$5:V$5999,A360)-INDEX('Flow probs &amp; rates'!Z$5:Z$5999,A360)</f>
        <v>0.95025436200137015</v>
      </c>
      <c r="S360" s="17">
        <f ca="1">INDEX('Flow probs &amp; rates'!W$5:W$5999,A360)-INDEX('Flow probs &amp; rates'!Z$5:Z$5999,A360)</f>
        <v>0.21160229562338273</v>
      </c>
      <c r="T360" s="35" t="str">
        <f>INDEX('Flow probs &amp; rates'!$A$5:$A$5999,$A360)</f>
        <v>2005,3</v>
      </c>
      <c r="U360" s="12">
        <f t="shared" ca="1" si="72"/>
        <v>0.95025436200137015</v>
      </c>
      <c r="V360" s="12">
        <f t="shared" ca="1" si="73"/>
        <v>0.21160229562338273</v>
      </c>
      <c r="X360" s="35" t="str">
        <f>INDEX('Flow probs &amp; rates'!$A$5:$A$5999,$A360)</f>
        <v>2005,3</v>
      </c>
      <c r="Y360" s="12">
        <f t="array" aca="1" ref="Y360:Z361" ca="1">$A$1:$B$2-U360:V361</f>
        <v>4.9745637998629855E-2</v>
      </c>
      <c r="Z360" s="12">
        <f ca="1"/>
        <v>-0.21160229562338273</v>
      </c>
      <c r="AB360" s="35" t="str">
        <f>INDEX('Flow probs &amp; rates'!$A$5:$A$5999,$A360)</f>
        <v>2005,3</v>
      </c>
      <c r="AC360" s="12">
        <f t="array" aca="1" ref="AC360:AD361" ca="1">MMULT(Y360:Z361,MMULT(U358:V359,MINVERSE(Y358:Z359)))</f>
        <v>0.93023381424505136</v>
      </c>
      <c r="AD360" s="12">
        <f ca="1"/>
        <v>0.19776564243921868</v>
      </c>
      <c r="AF360" s="35" t="str">
        <f>INDEX('Flow probs &amp; rates'!$A$5:$A$5999,$A360)</f>
        <v>2005,3</v>
      </c>
      <c r="AG360" s="12">
        <f>INDEX('Flow probs &amp; rates'!E$5:E$5999,A360)</f>
        <v>0.62376299274585589</v>
      </c>
      <c r="AI360" s="32" t="s">
        <v>638</v>
      </c>
      <c r="AJ360" s="12">
        <f t="array" aca="1" ref="AJ360:AJ361" ca="1">MMULT(U360:V361,AG360:AG361)+P360:P361</f>
        <v>0.62360308576074219</v>
      </c>
      <c r="AK360" s="12">
        <f t="array" aca="1" ref="AK360:AK361" ca="1">MMULT(-1*MINVERSE(G360:H361),L360:L361)</f>
        <v>0.61667887256429554</v>
      </c>
      <c r="AM360" s="12">
        <f t="shared" si="67"/>
        <v>-1.2826342463245766E-5</v>
      </c>
      <c r="AO360" s="12">
        <f t="shared" ca="1" si="68"/>
        <v>1.2015319155647464E-2</v>
      </c>
      <c r="AQ360" s="12">
        <f t="array" aca="1" ref="AQ360:AQ361" ca="1">MMULT(Y360:Z361,AO360:AO361)+MMULT(AC360:AD361,AM358:AM359)</f>
        <v>-1.2822777413757291E-5</v>
      </c>
      <c r="AS360" s="30">
        <v>712</v>
      </c>
    </row>
    <row r="361" spans="1:45" x14ac:dyDescent="0.35">
      <c r="C361" s="35"/>
      <c r="D361" s="17">
        <f ca="1">INDEX('Flow probs &amp; rates'!AE$5:AE$5999,A360)-INDEX('Flow probs &amp; rates'!AK$5:AK$5999,A360)</f>
        <v>-8.0512330217645013E-3</v>
      </c>
      <c r="E361" s="17">
        <f ca="1">-INDEX('Flow probs &amp; rates'!AG$5:AG$5999,A360)-INDEX('Flow probs &amp; rates'!AI$5:AI$5999,A360)-INDEX('Flow probs &amp; rates'!AK$5:AK$5999,A360)</f>
        <v>-0.52166798017398675</v>
      </c>
      <c r="G361" s="12">
        <f t="shared" ca="1" si="69"/>
        <v>-8.0512330217645013E-3</v>
      </c>
      <c r="H361" s="12">
        <f t="shared" ca="1" si="70"/>
        <v>-0.52166798017398675</v>
      </c>
      <c r="J361" s="17">
        <f ca="1">INDEX('Flow probs &amp; rates'!AK$5:AK$5999,A360)</f>
        <v>2.2550945279416701E-2</v>
      </c>
      <c r="K361" s="35"/>
      <c r="L361" s="12">
        <f t="shared" ca="1" si="74"/>
        <v>2.2550945279416701E-2</v>
      </c>
      <c r="N361" s="17">
        <f ca="1">INDEX('Flow probs &amp; rates'!AA$5:AA$5999,A360)</f>
        <v>1.7493004417678086E-2</v>
      </c>
      <c r="O361" s="35"/>
      <c r="P361" s="12">
        <f t="shared" ca="1" si="71"/>
        <v>1.7493004417678086E-2</v>
      </c>
      <c r="R361" s="17">
        <f ca="1">INDEX('Flow probs &amp; rates'!U$5:U$5999,A360)-INDEX('Flow probs &amp; rates'!AA$5:AA$5999,A360)</f>
        <v>-6.1036905167629937E-3</v>
      </c>
      <c r="S361" s="17">
        <f ca="1">1-INDEX('Flow probs &amp; rates'!W$5:W$5999,A360)-INDEX('Flow probs &amp; rates'!Y$5:Y$5999,A360)-INDEX('Flow probs &amp; rates'!AA$5:AA$5999,A360)</f>
        <v>0.59274399494913332</v>
      </c>
      <c r="T361" s="35"/>
      <c r="U361" s="12">
        <f t="shared" ca="1" si="72"/>
        <v>-6.1036905167629937E-3</v>
      </c>
      <c r="V361" s="12">
        <f t="shared" ca="1" si="73"/>
        <v>0.59274399494913332</v>
      </c>
      <c r="X361" s="35"/>
      <c r="Y361" s="12">
        <f ca="1"/>
        <v>6.1036905167629937E-3</v>
      </c>
      <c r="Z361" s="12">
        <f ca="1"/>
        <v>0.40725600505086668</v>
      </c>
      <c r="AB361" s="35"/>
      <c r="AC361" s="12">
        <f ca="1"/>
        <v>-8.2437209409199491E-3</v>
      </c>
      <c r="AD361" s="12">
        <f ca="1"/>
        <v>0.60062623615580324</v>
      </c>
      <c r="AF361" s="35"/>
      <c r="AG361" s="12">
        <f>INDEX('Flow probs &amp; rates'!F$5:F$5999,A360)</f>
        <v>3.4620636283174036E-2</v>
      </c>
      <c r="AJ361" s="12">
        <f ca="1"/>
        <v>3.4206922412316994E-2</v>
      </c>
      <c r="AK361" s="12">
        <f ca="1"/>
        <v>3.3710943828557931E-2</v>
      </c>
      <c r="AM361" s="12">
        <f t="shared" si="67"/>
        <v>-6.9809591055815939E-4</v>
      </c>
      <c r="AO361" s="12">
        <f t="shared" ca="1" si="68"/>
        <v>-1.8785952656059646E-3</v>
      </c>
      <c r="AQ361" s="12">
        <f ca="1"/>
        <v>-6.9809628853512314E-4</v>
      </c>
      <c r="AS361" s="30">
        <v>714</v>
      </c>
    </row>
    <row r="362" spans="1:45" x14ac:dyDescent="0.35">
      <c r="A362" s="12">
        <v>180</v>
      </c>
      <c r="C362" s="35" t="str">
        <f>INDEX('Flow probs &amp; rates'!$A$5:$A$5999,$A362)</f>
        <v>2005,4</v>
      </c>
      <c r="D362" s="17">
        <f ca="1">-INDEX('Flow probs &amp; rates'!AE$5:AE$5999,A362)-INDEX('Flow probs &amp; rates'!AF$5:AF$5999,A362)-INDEX('Flow probs &amp; rates'!AJ$5:AJ$5999,A362)</f>
        <v>-5.0496720780196097E-2</v>
      </c>
      <c r="E362" s="17">
        <f ca="1">INDEX('Flow probs &amp; rates'!AG$5:AG$5999,A362)-INDEX('Flow probs &amp; rates'!AJ$5:AJ$5999,A362)</f>
        <v>0.27091269964397069</v>
      </c>
      <c r="G362" s="12">
        <f t="shared" ca="1" si="69"/>
        <v>-5.0496720780196097E-2</v>
      </c>
      <c r="H362" s="12">
        <f t="shared" ca="1" si="70"/>
        <v>0.27091269964397069</v>
      </c>
      <c r="J362" s="17">
        <f ca="1">INDEX('Flow probs &amp; rates'!AJ$5:AJ$5999,A362)</f>
        <v>2.2049782267645299E-2</v>
      </c>
      <c r="K362" s="35" t="str">
        <f>INDEX('Flow probs &amp; rates'!$A$5:$A$5999,$A362)</f>
        <v>2005,4</v>
      </c>
      <c r="L362" s="12">
        <f t="shared" ca="1" si="74"/>
        <v>2.2049782267645299E-2</v>
      </c>
      <c r="N362" s="17">
        <f ca="1">INDEX('Flow probs &amp; rates'!Z$5:Z$5999,A362)</f>
        <v>2.4361256001381334E-2</v>
      </c>
      <c r="O362" s="35" t="str">
        <f>INDEX('Flow probs &amp; rates'!$A$5:$A$5999,$A362)</f>
        <v>2005,4</v>
      </c>
      <c r="P362" s="12">
        <f t="shared" ca="1" si="71"/>
        <v>2.4361256001381334E-2</v>
      </c>
      <c r="R362" s="17">
        <f ca="1">1-INDEX('Flow probs &amp; rates'!U$5:U$5999,A362)-INDEX('Flow probs &amp; rates'!V$5:V$5999,A362)-INDEX('Flow probs &amp; rates'!Z$5:Z$5999,A362)</f>
        <v>0.94957704609803462</v>
      </c>
      <c r="S362" s="17">
        <f ca="1">INDEX('Flow probs &amp; rates'!W$5:W$5999,A362)-INDEX('Flow probs &amp; rates'!Z$5:Z$5999,A362)</f>
        <v>0.20636857559842059</v>
      </c>
      <c r="T362" s="35" t="str">
        <f>INDEX('Flow probs &amp; rates'!$A$5:$A$5999,$A362)</f>
        <v>2005,4</v>
      </c>
      <c r="U362" s="12">
        <f t="shared" ca="1" si="72"/>
        <v>0.94957704609803462</v>
      </c>
      <c r="V362" s="12">
        <f t="shared" ca="1" si="73"/>
        <v>0.20636857559842059</v>
      </c>
      <c r="X362" s="35" t="str">
        <f>INDEX('Flow probs &amp; rates'!$A$5:$A$5999,$A362)</f>
        <v>2005,4</v>
      </c>
      <c r="Y362" s="12">
        <f t="array" aca="1" ref="Y362:Z363" ca="1">$A$1:$B$2-U362:V363</f>
        <v>5.0422953901965384E-2</v>
      </c>
      <c r="Z362" s="12">
        <f ca="1"/>
        <v>-0.20636857559842059</v>
      </c>
      <c r="AB362" s="35" t="str">
        <f>INDEX('Flow probs &amp; rates'!$A$5:$A$5999,$A362)</f>
        <v>2005,4</v>
      </c>
      <c r="AC362" s="12">
        <f t="array" aca="1" ref="AC362:AD363" ca="1">MMULT(Y362:Z363,MMULT(U360:V361,MINVERSE(Y360:Z361)))</f>
        <v>0.96089432252774098</v>
      </c>
      <c r="AD362" s="12">
        <f ca="1"/>
        <v>0.22509999171772277</v>
      </c>
      <c r="AF362" s="35" t="str">
        <f>INDEX('Flow probs &amp; rates'!$A$5:$A$5999,$A362)</f>
        <v>2005,4</v>
      </c>
      <c r="AG362" s="12">
        <f>INDEX('Flow probs &amp; rates'!E$5:E$5999,A362)</f>
        <v>0.62381688751433062</v>
      </c>
      <c r="AI362" s="32" t="s">
        <v>639</v>
      </c>
      <c r="AJ362" s="12">
        <f t="array" aca="1" ref="AJ362:AJ363" ca="1">MMULT(U362:V363,AG362:AG363)+P362:P363</f>
        <v>0.6240412928378295</v>
      </c>
      <c r="AK362" s="12">
        <f t="array" aca="1" ref="AK362:AK363" ca="1">MMULT(-1*MINVERSE(G362:H363),L362:L363)</f>
        <v>0.63266802601191086</v>
      </c>
      <c r="AM362" s="12">
        <f t="shared" si="67"/>
        <v>5.3894768474727073E-5</v>
      </c>
      <c r="AO362" s="12">
        <f t="shared" ca="1" si="68"/>
        <v>1.5989153447615312E-2</v>
      </c>
      <c r="AQ362" s="12">
        <f t="array" aca="1" ref="AQ362:AQ363" ca="1">MMULT(Y362:Z363,AO362:AO363)+MMULT(AC362:AD363,AM360:AM361)</f>
        <v>5.3894599756371001E-5</v>
      </c>
      <c r="AS362" s="30">
        <v>716</v>
      </c>
    </row>
    <row r="363" spans="1:45" x14ac:dyDescent="0.35">
      <c r="C363" s="35"/>
      <c r="D363" s="17">
        <f ca="1">INDEX('Flow probs &amp; rates'!AE$5:AE$5999,A362)-INDEX('Flow probs &amp; rates'!AK$5:AK$5999,A362)</f>
        <v>-1.06286906451405E-2</v>
      </c>
      <c r="E363" s="17">
        <f ca="1">-INDEX('Flow probs &amp; rates'!AG$5:AG$5999,A362)-INDEX('Flow probs &amp; rates'!AI$5:AI$5999,A362)-INDEX('Flow probs &amp; rates'!AK$5:AK$5999,A362)</f>
        <v>-0.5103938239928808</v>
      </c>
      <c r="G363" s="12">
        <f t="shared" ca="1" si="69"/>
        <v>-1.06286906451405E-2</v>
      </c>
      <c r="H363" s="12">
        <f t="shared" ca="1" si="70"/>
        <v>-0.5103938239928808</v>
      </c>
      <c r="J363" s="17">
        <f ca="1">INDEX('Flow probs &amp; rates'!AK$5:AK$5999,A362)</f>
        <v>2.5371827284068799E-2</v>
      </c>
      <c r="K363" s="35"/>
      <c r="L363" s="12">
        <f t="shared" ca="1" si="74"/>
        <v>2.5371827284068799E-2</v>
      </c>
      <c r="N363" s="17">
        <f ca="1">INDEX('Flow probs &amp; rates'!AA$5:AA$5999,A362)</f>
        <v>1.976387602504244E-2</v>
      </c>
      <c r="O363" s="35"/>
      <c r="P363" s="12">
        <f t="shared" ca="1" si="71"/>
        <v>1.976387602504244E-2</v>
      </c>
      <c r="R363" s="17">
        <f ca="1">INDEX('Flow probs &amp; rates'!U$5:U$5999,A362)-INDEX('Flow probs &amp; rates'!AA$5:AA$5999,A362)</f>
        <v>-8.0962163303544103E-3</v>
      </c>
      <c r="S363" s="17">
        <f ca="1">1-INDEX('Flow probs &amp; rates'!W$5:W$5999,A362)-INDEX('Flow probs &amp; rates'!Y$5:Y$5999,A362)-INDEX('Flow probs &amp; rates'!AA$5:AA$5999,A362)</f>
        <v>0.59924639718386907</v>
      </c>
      <c r="T363" s="35"/>
      <c r="U363" s="12">
        <f t="shared" ca="1" si="72"/>
        <v>-8.0962163303544103E-3</v>
      </c>
      <c r="V363" s="12">
        <f t="shared" ca="1" si="73"/>
        <v>0.59924639718386907</v>
      </c>
      <c r="X363" s="35"/>
      <c r="Y363" s="12">
        <f ca="1"/>
        <v>8.0962163303544103E-3</v>
      </c>
      <c r="Z363" s="12">
        <f ca="1"/>
        <v>0.40075360281613093</v>
      </c>
      <c r="AB363" s="35"/>
      <c r="AC363" s="12">
        <f ca="1"/>
        <v>3.1399215247856882E-2</v>
      </c>
      <c r="AD363" s="12">
        <f ca="1"/>
        <v>0.60380107957245244</v>
      </c>
      <c r="AF363" s="35"/>
      <c r="AG363" s="12">
        <f>INDEX('Flow probs &amp; rates'!F$5:F$5999,A362)</f>
        <v>3.5460047457807876E-2</v>
      </c>
      <c r="AJ363" s="12">
        <f ca="1"/>
        <v>3.5962625236258441E-2</v>
      </c>
      <c r="AK363" s="12">
        <f ca="1"/>
        <v>3.6535306028265338E-2</v>
      </c>
      <c r="AM363" s="12">
        <f t="shared" si="67"/>
        <v>8.3941117463384035E-4</v>
      </c>
      <c r="AO363" s="12">
        <f t="shared" ca="1" si="68"/>
        <v>2.8243621997074073E-3</v>
      </c>
      <c r="AQ363" s="12">
        <f ca="1"/>
        <v>8.394111709135848E-4</v>
      </c>
      <c r="AS363" s="30">
        <v>718</v>
      </c>
    </row>
    <row r="364" spans="1:45" x14ac:dyDescent="0.35">
      <c r="A364" s="12">
        <v>181</v>
      </c>
      <c r="C364" s="35" t="str">
        <f>INDEX('Flow probs &amp; rates'!$A$5:$A$5999,$A364)</f>
        <v>2005,5</v>
      </c>
      <c r="D364" s="17">
        <f ca="1">-INDEX('Flow probs &amp; rates'!AE$5:AE$5999,A364)-INDEX('Flow probs &amp; rates'!AF$5:AF$5999,A364)-INDEX('Flow probs &amp; rates'!AJ$5:AJ$5999,A364)</f>
        <v>-5.03222929425199E-2</v>
      </c>
      <c r="E364" s="17">
        <f ca="1">INDEX('Flow probs &amp; rates'!AG$5:AG$5999,A364)-INDEX('Flow probs &amp; rates'!AJ$5:AJ$5999,A364)</f>
        <v>0.27746261775949632</v>
      </c>
      <c r="G364" s="12">
        <f t="shared" ca="1" si="69"/>
        <v>-5.03222929425199E-2</v>
      </c>
      <c r="H364" s="12">
        <f t="shared" ca="1" si="70"/>
        <v>0.27746261775949632</v>
      </c>
      <c r="J364" s="17">
        <f ca="1">INDEX('Flow probs &amp; rates'!AJ$5:AJ$5999,A364)</f>
        <v>2.2392679185562699E-2</v>
      </c>
      <c r="K364" s="35" t="str">
        <f>INDEX('Flow probs &amp; rates'!$A$5:$A$5999,$A364)</f>
        <v>2005,5</v>
      </c>
      <c r="L364" s="12">
        <f t="shared" ca="1" si="74"/>
        <v>2.2392679185562699E-2</v>
      </c>
      <c r="N364" s="17">
        <f ca="1">INDEX('Flow probs &amp; rates'!Z$5:Z$5999,A364)</f>
        <v>2.4559283777659421E-2</v>
      </c>
      <c r="O364" s="35" t="str">
        <f>INDEX('Flow probs &amp; rates'!$A$5:$A$5999,$A364)</f>
        <v>2005,5</v>
      </c>
      <c r="P364" s="12">
        <f t="shared" ca="1" si="71"/>
        <v>2.4559283777659421E-2</v>
      </c>
      <c r="R364" s="17">
        <f ca="1">1-INDEX('Flow probs &amp; rates'!U$5:U$5999,A364)-INDEX('Flow probs &amp; rates'!V$5:V$5999,A364)-INDEX('Flow probs &amp; rates'!Z$5:Z$5999,A364)</f>
        <v>0.94981334735641088</v>
      </c>
      <c r="S364" s="17">
        <f ca="1">INDEX('Flow probs &amp; rates'!W$5:W$5999,A364)-INDEX('Flow probs &amp; rates'!Z$5:Z$5999,A364)</f>
        <v>0.20874824868564582</v>
      </c>
      <c r="T364" s="35" t="str">
        <f>INDEX('Flow probs &amp; rates'!$A$5:$A$5999,$A364)</f>
        <v>2005,5</v>
      </c>
      <c r="U364" s="12">
        <f t="shared" ca="1" si="72"/>
        <v>0.94981334735641088</v>
      </c>
      <c r="V364" s="12">
        <f t="shared" ca="1" si="73"/>
        <v>0.20874824868564582</v>
      </c>
      <c r="X364" s="35" t="str">
        <f>INDEX('Flow probs &amp; rates'!$A$5:$A$5999,$A364)</f>
        <v>2005,5</v>
      </c>
      <c r="Y364" s="12">
        <f t="array" aca="1" ref="Y364:Z365" ca="1">$A$1:$B$2-U364:V365</f>
        <v>5.0186652643589125E-2</v>
      </c>
      <c r="Z364" s="12">
        <f ca="1"/>
        <v>-0.20874824868564582</v>
      </c>
      <c r="AB364" s="35" t="str">
        <f>INDEX('Flow probs &amp; rates'!$A$5:$A$5999,$A364)</f>
        <v>2005,5</v>
      </c>
      <c r="AC364" s="12">
        <f t="array" aca="1" ref="AC364:AD365" ca="1">MMULT(Y364:Z365,MMULT(U362:V363,MINVERSE(Y362:Z363)))</f>
        <v>0.94636548722285663</v>
      </c>
      <c r="AD364" s="12">
        <f ca="1"/>
        <v>0.20103477324805225</v>
      </c>
      <c r="AF364" s="35" t="str">
        <f>INDEX('Flow probs &amp; rates'!$A$5:$A$5999,$A364)</f>
        <v>2005,5</v>
      </c>
      <c r="AG364" s="12">
        <f>INDEX('Flow probs &amp; rates'!E$5:E$5999,A364)</f>
        <v>0.6244711126502307</v>
      </c>
      <c r="AI364" s="32" t="s">
        <v>640</v>
      </c>
      <c r="AJ364" s="12">
        <f t="array" aca="1" ref="AJ364:AJ365" ca="1">MMULT(U364:V365,AG364:AG365)+P364:P365</f>
        <v>0.62486088502057002</v>
      </c>
      <c r="AK364" s="12">
        <f t="array" aca="1" ref="AK364:AK365" ca="1">MMULT(-1*MINVERSE(G364:H365),L364:L365)</f>
        <v>0.62564561847021694</v>
      </c>
      <c r="AM364" s="12">
        <f t="shared" si="67"/>
        <v>6.5422513590007725E-4</v>
      </c>
      <c r="AO364" s="12">
        <f t="shared" ca="1" si="68"/>
        <v>-7.0224075416939202E-3</v>
      </c>
      <c r="AQ364" s="12">
        <f t="array" aca="1" ref="AQ364:AQ365" ca="1">MMULT(Y364:Z365,AO364:AO365)+MMULT(AC364:AD365,AM362:AM363)</f>
        <v>6.5423303750356378E-4</v>
      </c>
      <c r="AS364" s="30">
        <v>720</v>
      </c>
    </row>
    <row r="365" spans="1:45" x14ac:dyDescent="0.35">
      <c r="C365" s="35"/>
      <c r="D365" s="17">
        <f ca="1">INDEX('Flow probs &amp; rates'!AE$5:AE$5999,A364)-INDEX('Flow probs &amp; rates'!AK$5:AK$5999,A364)</f>
        <v>-9.8276395962158987E-3</v>
      </c>
      <c r="E365" s="17">
        <f ca="1">-INDEX('Flow probs &amp; rates'!AG$5:AG$5999,A364)-INDEX('Flow probs &amp; rates'!AI$5:AI$5999,A364)-INDEX('Flow probs &amp; rates'!AK$5:AK$5999,A364)</f>
        <v>-0.5376473025152827</v>
      </c>
      <c r="G365" s="12">
        <f t="shared" ca="1" si="69"/>
        <v>-9.8276395962158987E-3</v>
      </c>
      <c r="H365" s="12">
        <f t="shared" ca="1" si="70"/>
        <v>-0.5376473025152827</v>
      </c>
      <c r="J365" s="17">
        <f ca="1">INDEX('Flow probs &amp; rates'!AK$5:AK$5999,A364)</f>
        <v>2.3764982765594699E-2</v>
      </c>
      <c r="K365" s="35"/>
      <c r="L365" s="12">
        <f t="shared" ca="1" si="74"/>
        <v>2.3764982765594699E-2</v>
      </c>
      <c r="N365" s="17">
        <f ca="1">INDEX('Flow probs &amp; rates'!AA$5:AA$5999,A364)</f>
        <v>1.828344951995747E-2</v>
      </c>
      <c r="O365" s="35"/>
      <c r="P365" s="12">
        <f t="shared" ca="1" si="71"/>
        <v>1.828344951995747E-2</v>
      </c>
      <c r="R365" s="17">
        <f ca="1">INDEX('Flow probs &amp; rates'!U$5:U$5999,A364)-INDEX('Flow probs &amp; rates'!AA$5:AA$5999,A364)</f>
        <v>-7.39395206147914E-3</v>
      </c>
      <c r="S365" s="17">
        <f ca="1">1-INDEX('Flow probs &amp; rates'!W$5:W$5999,A364)-INDEX('Flow probs &amp; rates'!Y$5:Y$5999,A364)-INDEX('Flow probs &amp; rates'!AA$5:AA$5999,A364)</f>
        <v>0.58317764020926377</v>
      </c>
      <c r="T365" s="35"/>
      <c r="U365" s="12">
        <f t="shared" ca="1" si="72"/>
        <v>-7.39395206147914E-3</v>
      </c>
      <c r="V365" s="12">
        <f t="shared" ca="1" si="73"/>
        <v>0.58317764020926377</v>
      </c>
      <c r="X365" s="35"/>
      <c r="Y365" s="12">
        <f ca="1"/>
        <v>7.39395206147914E-3</v>
      </c>
      <c r="Z365" s="12">
        <f ca="1"/>
        <v>0.41682235979073623</v>
      </c>
      <c r="AB365" s="35"/>
      <c r="AC365" s="12">
        <f ca="1"/>
        <v>-2.6204234047687486E-2</v>
      </c>
      <c r="AD365" s="12">
        <f ca="1"/>
        <v>0.61358761229402714</v>
      </c>
      <c r="AF365" s="35"/>
      <c r="AG365" s="12">
        <f>INDEX('Flow probs &amp; rates'!F$5:F$5999,A364)</f>
        <v>3.4350484156688288E-2</v>
      </c>
      <c r="AJ365" s="12">
        <f ca="1"/>
        <v>3.3698574339786305E-2</v>
      </c>
      <c r="AK365" s="12">
        <f ca="1"/>
        <v>3.2765649580873815E-2</v>
      </c>
      <c r="AM365" s="12">
        <f t="shared" si="67"/>
        <v>-1.1095633011195885E-3</v>
      </c>
      <c r="AO365" s="12">
        <f t="shared" ca="1" si="68"/>
        <v>-3.7696564473915228E-3</v>
      </c>
      <c r="AQ365" s="12">
        <f ca="1"/>
        <v>-1.1095604134721071E-3</v>
      </c>
      <c r="AS365" s="30">
        <v>722</v>
      </c>
    </row>
    <row r="366" spans="1:45" x14ac:dyDescent="0.35">
      <c r="A366" s="12">
        <v>182</v>
      </c>
      <c r="C366" s="35" t="str">
        <f>INDEX('Flow probs &amp; rates'!$A$5:$A$5999,$A366)</f>
        <v>2005,6</v>
      </c>
      <c r="D366" s="17">
        <f ca="1">-INDEX('Flow probs &amp; rates'!AE$5:AE$5999,A366)-INDEX('Flow probs &amp; rates'!AF$5:AF$5999,A366)-INDEX('Flow probs &amp; rates'!AJ$5:AJ$5999,A366)</f>
        <v>-5.1248430218676901E-2</v>
      </c>
      <c r="E366" s="17">
        <f ca="1">INDEX('Flow probs &amp; rates'!AG$5:AG$5999,A366)-INDEX('Flow probs &amp; rates'!AJ$5:AJ$5999,A366)</f>
        <v>0.2822734766900335</v>
      </c>
      <c r="G366" s="12">
        <f t="shared" ca="1" si="69"/>
        <v>-5.1248430218676901E-2</v>
      </c>
      <c r="H366" s="12">
        <f t="shared" ca="1" si="70"/>
        <v>0.2822734766900335</v>
      </c>
      <c r="J366" s="17">
        <f ca="1">INDEX('Flow probs &amp; rates'!AJ$5:AJ$5999,A366)</f>
        <v>2.4509247217461502E-2</v>
      </c>
      <c r="K366" s="35" t="str">
        <f>INDEX('Flow probs &amp; rates'!$A$5:$A$5999,$A366)</f>
        <v>2005,6</v>
      </c>
      <c r="L366" s="12">
        <f t="shared" ca="1" si="74"/>
        <v>2.4509247217461502E-2</v>
      </c>
      <c r="N366" s="17">
        <f ca="1">INDEX('Flow probs &amp; rates'!Z$5:Z$5999,A366)</f>
        <v>2.6785251604038558E-2</v>
      </c>
      <c r="O366" s="35" t="str">
        <f>INDEX('Flow probs &amp; rates'!$A$5:$A$5999,$A366)</f>
        <v>2005,6</v>
      </c>
      <c r="P366" s="12">
        <f t="shared" ca="1" si="71"/>
        <v>2.6785251604038558E-2</v>
      </c>
      <c r="R366" s="17">
        <f ca="1">1-INDEX('Flow probs &amp; rates'!U$5:U$5999,A366)-INDEX('Flow probs &amp; rates'!V$5:V$5999,A366)-INDEX('Flow probs &amp; rates'!Z$5:Z$5999,A366)</f>
        <v>0.94878716752522729</v>
      </c>
      <c r="S366" s="17">
        <f ca="1">INDEX('Flow probs &amp; rates'!W$5:W$5999,A366)-INDEX('Flow probs &amp; rates'!Z$5:Z$5999,A366)</f>
        <v>0.21236477446820815</v>
      </c>
      <c r="T366" s="35" t="str">
        <f>INDEX('Flow probs &amp; rates'!$A$5:$A$5999,$A366)</f>
        <v>2005,6</v>
      </c>
      <c r="U366" s="12">
        <f t="shared" ca="1" si="72"/>
        <v>0.94878716752522729</v>
      </c>
      <c r="V366" s="12">
        <f t="shared" ca="1" si="73"/>
        <v>0.21236477446820815</v>
      </c>
      <c r="X366" s="35" t="str">
        <f>INDEX('Flow probs &amp; rates'!$A$5:$A$5999,$A366)</f>
        <v>2005,6</v>
      </c>
      <c r="Y366" s="12">
        <f t="array" aca="1" ref="Y366:Z367" ca="1">$A$1:$B$2-U366:V367</f>
        <v>5.1212832474772707E-2</v>
      </c>
      <c r="Z366" s="12">
        <f ca="1"/>
        <v>-0.21236477446820815</v>
      </c>
      <c r="AB366" s="35" t="str">
        <f>INDEX('Flow probs &amp; rates'!$A$5:$A$5999,$A366)</f>
        <v>2005,6</v>
      </c>
      <c r="AC366" s="12">
        <f t="array" aca="1" ref="AC366:AD367" ca="1">MMULT(Y366:Z367,MMULT(U364:V365,MINVERSE(Y364:Z365)))</f>
        <v>0.96901987854466287</v>
      </c>
      <c r="AD366" s="12">
        <f ca="1"/>
        <v>0.21382107160450475</v>
      </c>
      <c r="AF366" s="35" t="str">
        <f>INDEX('Flow probs &amp; rates'!$A$5:$A$5999,$A366)</f>
        <v>2005,6</v>
      </c>
      <c r="AG366" s="12">
        <f>INDEX('Flow probs &amp; rates'!E$5:E$5999,A366)</f>
        <v>0.62657026259758697</v>
      </c>
      <c r="AI366" s="32" t="s">
        <v>641</v>
      </c>
      <c r="AJ366" s="12">
        <f t="array" aca="1" ref="AJ366:AJ367" ca="1">MMULT(U366:V367,AG366:AG367)+P366:P367</f>
        <v>0.62849411033065561</v>
      </c>
      <c r="AK366" s="12">
        <f t="array" aca="1" ref="AK366:AK367" ca="1">MMULT(-1*MINVERSE(G366:H367),L366:L367)</f>
        <v>0.65941793039735885</v>
      </c>
      <c r="AM366" s="12">
        <f t="shared" si="67"/>
        <v>2.0991499473562714E-3</v>
      </c>
      <c r="AO366" s="12">
        <f t="shared" ca="1" si="68"/>
        <v>3.3772311927141918E-2</v>
      </c>
      <c r="AQ366" s="12">
        <f t="array" aca="1" ref="AQ366:AQ367" ca="1">MMULT(Y366:Z367,AO366:AO367)+MMULT(AC366:AD367,AM364:AM365)</f>
        <v>2.0991911769834711E-3</v>
      </c>
      <c r="AS366" s="30">
        <v>724</v>
      </c>
    </row>
    <row r="367" spans="1:45" x14ac:dyDescent="0.35">
      <c r="C367" s="35"/>
      <c r="D367" s="17">
        <f ca="1">INDEX('Flow probs &amp; rates'!AE$5:AE$5999,A366)-INDEX('Flow probs &amp; rates'!AK$5:AK$5999,A366)</f>
        <v>-1.0928885775970702E-2</v>
      </c>
      <c r="E367" s="17">
        <f ca="1">-INDEX('Flow probs &amp; rates'!AG$5:AG$5999,A366)-INDEX('Flow probs &amp; rates'!AI$5:AI$5999,A366)-INDEX('Flow probs &amp; rates'!AK$5:AK$5999,A366)</f>
        <v>-0.53646967353449571</v>
      </c>
      <c r="G367" s="12">
        <f t="shared" ca="1" si="69"/>
        <v>-1.0928885775970702E-2</v>
      </c>
      <c r="H367" s="12">
        <f t="shared" ca="1" si="70"/>
        <v>-0.53646967353449571</v>
      </c>
      <c r="J367" s="17">
        <f ca="1">INDEX('Flow probs &amp; rates'!AK$5:AK$5999,A366)</f>
        <v>2.4852923945026702E-2</v>
      </c>
      <c r="K367" s="35"/>
      <c r="L367" s="12">
        <f t="shared" ca="1" si="74"/>
        <v>2.4852923945026702E-2</v>
      </c>
      <c r="N367" s="17">
        <f ca="1">INDEX('Flow probs &amp; rates'!AA$5:AA$5999,A366)</f>
        <v>1.9114158572684999E-2</v>
      </c>
      <c r="O367" s="35"/>
      <c r="P367" s="12">
        <f t="shared" ca="1" si="71"/>
        <v>1.9114158572684999E-2</v>
      </c>
      <c r="R367" s="17">
        <f ca="1">INDEX('Flow probs &amp; rates'!U$5:U$5999,A366)-INDEX('Flow probs &amp; rates'!AA$5:AA$5999,A366)</f>
        <v>-8.2225258771450888E-3</v>
      </c>
      <c r="S367" s="17">
        <f ca="1">1-INDEX('Flow probs &amp; rates'!W$5:W$5999,A366)-INDEX('Flow probs &amp; rates'!Y$5:Y$5999,A366)-INDEX('Flow probs &amp; rates'!AA$5:AA$5999,A366)</f>
        <v>0.5837413830994469</v>
      </c>
      <c r="T367" s="35"/>
      <c r="U367" s="12">
        <f t="shared" ca="1" si="72"/>
        <v>-8.2225258771450888E-3</v>
      </c>
      <c r="V367" s="12">
        <f t="shared" ca="1" si="73"/>
        <v>0.5837413830994469</v>
      </c>
      <c r="X367" s="35"/>
      <c r="Y367" s="12">
        <f ca="1"/>
        <v>8.2225258771450888E-3</v>
      </c>
      <c r="Z367" s="12">
        <f ca="1"/>
        <v>0.4162586169005531</v>
      </c>
      <c r="AB367" s="35"/>
      <c r="AC367" s="12">
        <f ca="1"/>
        <v>7.3384329568586815E-3</v>
      </c>
      <c r="AD367" s="12">
        <f ca="1"/>
        <v>0.59018196852205318</v>
      </c>
      <c r="AF367" s="35"/>
      <c r="AG367" s="12">
        <f>INDEX('Flow probs &amp; rates'!F$5:F$5999,A366)</f>
        <v>3.403122782114975E-2</v>
      </c>
      <c r="AJ367" s="12">
        <f ca="1"/>
        <v>3.3827604371517078E-2</v>
      </c>
      <c r="AK367" s="12">
        <f ca="1"/>
        <v>3.2893230644010105E-2</v>
      </c>
      <c r="AM367" s="12">
        <f t="shared" si="67"/>
        <v>-3.1925633553853833E-4</v>
      </c>
      <c r="AO367" s="12">
        <f t="shared" ca="1" si="68"/>
        <v>1.2758106313628947E-4</v>
      </c>
      <c r="AQ367" s="12">
        <f ca="1"/>
        <v>-3.1924284032033775E-4</v>
      </c>
      <c r="AS367" s="30">
        <v>726</v>
      </c>
    </row>
    <row r="368" spans="1:45" x14ac:dyDescent="0.35">
      <c r="A368" s="12">
        <v>183</v>
      </c>
      <c r="C368" s="35" t="str">
        <f>INDEX('Flow probs &amp; rates'!$A$5:$A$5999,$A368)</f>
        <v>2005,7</v>
      </c>
      <c r="D368" s="17">
        <f ca="1">-INDEX('Flow probs &amp; rates'!AE$5:AE$5999,A368)-INDEX('Flow probs &amp; rates'!AF$5:AF$5999,A368)-INDEX('Flow probs &amp; rates'!AJ$5:AJ$5999,A368)</f>
        <v>-5.20956022704019E-2</v>
      </c>
      <c r="E368" s="17">
        <f ca="1">INDEX('Flow probs &amp; rates'!AG$5:AG$5999,A368)-INDEX('Flow probs &amp; rates'!AJ$5:AJ$5999,A368)</f>
        <v>0.27350793846293658</v>
      </c>
      <c r="G368" s="12">
        <f t="shared" ca="1" si="69"/>
        <v>-5.20956022704019E-2</v>
      </c>
      <c r="H368" s="12">
        <f t="shared" ca="1" si="70"/>
        <v>0.27350793846293658</v>
      </c>
      <c r="J368" s="17">
        <f ca="1">INDEX('Flow probs &amp; rates'!AJ$5:AJ$5999,A368)</f>
        <v>2.4314603167212401E-2</v>
      </c>
      <c r="K368" s="35" t="str">
        <f>INDEX('Flow probs &amp; rates'!$A$5:$A$5999,$A368)</f>
        <v>2005,7</v>
      </c>
      <c r="L368" s="12">
        <f t="shared" ca="1" si="74"/>
        <v>2.4314603167212401E-2</v>
      </c>
      <c r="N368" s="17">
        <f ca="1">INDEX('Flow probs &amp; rates'!Z$5:Z$5999,A368)</f>
        <v>2.6412755718804332E-2</v>
      </c>
      <c r="O368" s="35" t="str">
        <f>INDEX('Flow probs &amp; rates'!$A$5:$A$5999,$A368)</f>
        <v>2005,7</v>
      </c>
      <c r="P368" s="12">
        <f t="shared" ca="1" si="71"/>
        <v>2.6412755718804332E-2</v>
      </c>
      <c r="R368" s="17">
        <f ca="1">1-INDEX('Flow probs &amp; rates'!U$5:U$5999,A368)-INDEX('Flow probs &amp; rates'!V$5:V$5999,A368)-INDEX('Flow probs &amp; rates'!Z$5:Z$5999,A368)</f>
        <v>0.94817414465092964</v>
      </c>
      <c r="S368" s="17">
        <f ca="1">INDEX('Flow probs &amp; rates'!W$5:W$5999,A368)-INDEX('Flow probs &amp; rates'!Z$5:Z$5999,A368)</f>
        <v>0.20560720732540366</v>
      </c>
      <c r="T368" s="35" t="str">
        <f>INDEX('Flow probs &amp; rates'!$A$5:$A$5999,$A368)</f>
        <v>2005,7</v>
      </c>
      <c r="U368" s="12">
        <f t="shared" ca="1" si="72"/>
        <v>0.94817414465092964</v>
      </c>
      <c r="V368" s="12">
        <f t="shared" ca="1" si="73"/>
        <v>0.20560720732540366</v>
      </c>
      <c r="X368" s="35" t="str">
        <f>INDEX('Flow probs &amp; rates'!$A$5:$A$5999,$A368)</f>
        <v>2005,7</v>
      </c>
      <c r="Y368" s="12">
        <f t="array" aca="1" ref="Y368:Z369" ca="1">$A$1:$B$2-U368:V369</f>
        <v>5.182585534907036E-2</v>
      </c>
      <c r="Z368" s="12">
        <f ca="1"/>
        <v>-0.20560720732540366</v>
      </c>
      <c r="AB368" s="35" t="str">
        <f>INDEX('Flow probs &amp; rates'!$A$5:$A$5999,$A368)</f>
        <v>2005,7</v>
      </c>
      <c r="AC368" s="12">
        <f t="array" aca="1" ref="AC368:AD369" ca="1">MMULT(Y368:Z369,MMULT(U366:V367,MINVERSE(Y366:Z367)))</f>
        <v>0.95682885109670046</v>
      </c>
      <c r="AD368" s="12">
        <f ca="1"/>
        <v>0.22625668237831931</v>
      </c>
      <c r="AF368" s="35" t="str">
        <f>INDEX('Flow probs &amp; rates'!$A$5:$A$5999,$A368)</f>
        <v>2005,7</v>
      </c>
      <c r="AG368" s="12">
        <f>INDEX('Flow probs &amp; rates'!E$5:E$5999,A368)</f>
        <v>0.62750754423514088</v>
      </c>
      <c r="AI368" s="32" t="s">
        <v>642</v>
      </c>
      <c r="AJ368" s="12">
        <f t="array" aca="1" ref="AJ368:AJ369" ca="1">MMULT(U368:V369,AG368:AG369)+P368:P369</f>
        <v>0.62837001698694561</v>
      </c>
      <c r="AK368" s="12">
        <f t="array" aca="1" ref="AK368:AK369" ca="1">MMULT(-1*MINVERSE(G368:H369),L368:L369)</f>
        <v>0.64235878505934652</v>
      </c>
      <c r="AM368" s="12">
        <f t="shared" si="67"/>
        <v>9.3728163755391058E-4</v>
      </c>
      <c r="AO368" s="12">
        <f t="shared" ca="1" si="68"/>
        <v>-1.7059145338012338E-2</v>
      </c>
      <c r="AQ368" s="12">
        <f t="array" aca="1" ref="AQ368:AQ369" ca="1">MMULT(Y368:Z369,AO368:AO369)+MMULT(AC368:AD369,AM366:AM367)</f>
        <v>9.3724362092676241E-4</v>
      </c>
      <c r="AS368" s="30">
        <v>728</v>
      </c>
    </row>
    <row r="369" spans="1:45" x14ac:dyDescent="0.35">
      <c r="C369" s="35"/>
      <c r="D369" s="17">
        <f ca="1">INDEX('Flow probs &amp; rates'!AE$5:AE$5999,A368)-INDEX('Flow probs &amp; rates'!AK$5:AK$5999,A368)</f>
        <v>-9.5717647864036002E-3</v>
      </c>
      <c r="E369" s="17">
        <f ca="1">-INDEX('Flow probs &amp; rates'!AG$5:AG$5999,A368)-INDEX('Flow probs &amp; rates'!AI$5:AI$5999,A368)-INDEX('Flow probs &amp; rates'!AK$5:AK$5999,A368)</f>
        <v>-0.53735300362660299</v>
      </c>
      <c r="G369" s="12">
        <f t="shared" ca="1" si="69"/>
        <v>-9.5717647864036002E-3</v>
      </c>
      <c r="H369" s="12">
        <f t="shared" ca="1" si="70"/>
        <v>-0.53735300362660299</v>
      </c>
      <c r="J369" s="17">
        <f ca="1">INDEX('Flow probs &amp; rates'!AK$5:AK$5999,A368)</f>
        <v>2.4124191267370001E-2</v>
      </c>
      <c r="K369" s="35"/>
      <c r="L369" s="12">
        <f t="shared" ca="1" si="74"/>
        <v>2.4124191267370001E-2</v>
      </c>
      <c r="N369" s="17">
        <f ca="1">INDEX('Flow probs &amp; rates'!AA$5:AA$5999,A368)</f>
        <v>1.8558793253263716E-2</v>
      </c>
      <c r="O369" s="35"/>
      <c r="P369" s="12">
        <f t="shared" ca="1" si="71"/>
        <v>1.8558793253263716E-2</v>
      </c>
      <c r="R369" s="17">
        <f ca="1">INDEX('Flow probs &amp; rates'!U$5:U$5999,A368)-INDEX('Flow probs &amp; rates'!AA$5:AA$5999,A368)</f>
        <v>-7.195612013965666E-3</v>
      </c>
      <c r="S369" s="17">
        <f ca="1">1-INDEX('Flow probs &amp; rates'!W$5:W$5999,A368)-INDEX('Flow probs &amp; rates'!Y$5:Y$5999,A368)-INDEX('Flow probs &amp; rates'!AA$5:AA$5999,A368)</f>
        <v>0.58338773401824728</v>
      </c>
      <c r="T369" s="35"/>
      <c r="U369" s="12">
        <f t="shared" ca="1" si="72"/>
        <v>-7.195612013965666E-3</v>
      </c>
      <c r="V369" s="12">
        <f t="shared" ca="1" si="73"/>
        <v>0.58338773401824728</v>
      </c>
      <c r="X369" s="35"/>
      <c r="Y369" s="12">
        <f ca="1"/>
        <v>7.195612013965666E-3</v>
      </c>
      <c r="Z369" s="12">
        <f ca="1"/>
        <v>0.41661226598175272</v>
      </c>
      <c r="AB369" s="35"/>
      <c r="AC369" s="12">
        <f ca="1"/>
        <v>-2.585544651847671E-2</v>
      </c>
      <c r="AD369" s="12">
        <f ca="1"/>
        <v>0.57471754121398111</v>
      </c>
      <c r="AF369" s="35"/>
      <c r="AG369" s="12">
        <f>INDEX('Flow probs &amp; rates'!F$5:F$5999,A368)</f>
        <v>3.3903637628562189E-2</v>
      </c>
      <c r="AJ369" s="12">
        <f ca="1"/>
        <v>3.3822458760213919E-2</v>
      </c>
      <c r="AK369" s="12">
        <f ca="1"/>
        <v>3.3452281734695444E-2</v>
      </c>
      <c r="AM369" s="12">
        <f t="shared" si="67"/>
        <v>-1.2759019258756082E-4</v>
      </c>
      <c r="AO369" s="12">
        <f t="shared" ca="1" si="68"/>
        <v>5.5905109068533909E-4</v>
      </c>
      <c r="AQ369" s="12">
        <f ca="1"/>
        <v>-1.2760012482802629E-4</v>
      </c>
      <c r="AS369" s="30">
        <v>730</v>
      </c>
    </row>
    <row r="370" spans="1:45" x14ac:dyDescent="0.35">
      <c r="A370" s="12">
        <v>184</v>
      </c>
      <c r="C370" s="35" t="str">
        <f>INDEX('Flow probs &amp; rates'!$A$5:$A$5999,$A370)</f>
        <v>2005,8</v>
      </c>
      <c r="D370" s="17">
        <f ca="1">-INDEX('Flow probs &amp; rates'!AE$5:AE$5999,A370)-INDEX('Flow probs &amp; rates'!AF$5:AF$5999,A370)-INDEX('Flow probs &amp; rates'!AJ$5:AJ$5999,A370)</f>
        <v>-5.0994761827124202E-2</v>
      </c>
      <c r="E370" s="17">
        <f ca="1">INDEX('Flow probs &amp; rates'!AG$5:AG$5999,A370)-INDEX('Flow probs &amp; rates'!AJ$5:AJ$5999,A370)</f>
        <v>0.28670749874801604</v>
      </c>
      <c r="G370" s="12">
        <f t="shared" ca="1" si="69"/>
        <v>-5.0994761827124202E-2</v>
      </c>
      <c r="H370" s="12">
        <f t="shared" ca="1" si="70"/>
        <v>0.28670749874801604</v>
      </c>
      <c r="J370" s="17">
        <f ca="1">INDEX('Flow probs &amp; rates'!AJ$5:AJ$5999,A370)</f>
        <v>2.2160956866521E-2</v>
      </c>
      <c r="K370" s="35" t="str">
        <f>INDEX('Flow probs &amp; rates'!$A$5:$A$5999,$A370)</f>
        <v>2005,8</v>
      </c>
      <c r="L370" s="12">
        <f t="shared" ca="1" si="74"/>
        <v>2.2160956866521E-2</v>
      </c>
      <c r="N370" s="17">
        <f ca="1">INDEX('Flow probs &amp; rates'!Z$5:Z$5999,A370)</f>
        <v>2.4381150674597334E-2</v>
      </c>
      <c r="O370" s="35" t="str">
        <f>INDEX('Flow probs &amp; rates'!$A$5:$A$5999,$A370)</f>
        <v>2005,8</v>
      </c>
      <c r="P370" s="12">
        <f t="shared" ca="1" si="71"/>
        <v>2.4381150674597334E-2</v>
      </c>
      <c r="R370" s="17">
        <f ca="1">1-INDEX('Flow probs &amp; rates'!U$5:U$5999,A370)-INDEX('Flow probs &amp; rates'!V$5:V$5999,A370)-INDEX('Flow probs &amp; rates'!Z$5:Z$5999,A370)</f>
        <v>0.94928497870166717</v>
      </c>
      <c r="S370" s="17">
        <f ca="1">INDEX('Flow probs &amp; rates'!W$5:W$5999,A370)-INDEX('Flow probs &amp; rates'!Z$5:Z$5999,A370)</f>
        <v>0.21341353125535653</v>
      </c>
      <c r="T370" s="35" t="str">
        <f>INDEX('Flow probs &amp; rates'!$A$5:$A$5999,$A370)</f>
        <v>2005,8</v>
      </c>
      <c r="U370" s="12">
        <f t="shared" ca="1" si="72"/>
        <v>0.94928497870166717</v>
      </c>
      <c r="V370" s="12">
        <f t="shared" ca="1" si="73"/>
        <v>0.21341353125535653</v>
      </c>
      <c r="X370" s="35" t="str">
        <f>INDEX('Flow probs &amp; rates'!$A$5:$A$5999,$A370)</f>
        <v>2005,8</v>
      </c>
      <c r="Y370" s="12">
        <f t="array" aca="1" ref="Y370:Z371" ca="1">$A$1:$B$2-U370:V371</f>
        <v>5.071502129833283E-2</v>
      </c>
      <c r="Z370" s="12">
        <f ca="1"/>
        <v>-0.21341353125535653</v>
      </c>
      <c r="AB370" s="35" t="str">
        <f>INDEX('Flow probs &amp; rates'!$A$5:$A$5999,$A370)</f>
        <v>2005,8</v>
      </c>
      <c r="AC370" s="12">
        <f t="array" aca="1" ref="AC370:AD371" ca="1">MMULT(Y370:Z371,MMULT(U368:V369,MINVERSE(Y368:Z369)))</f>
        <v>0.93166025067016411</v>
      </c>
      <c r="AD370" s="12">
        <f ca="1"/>
        <v>0.18597772109397104</v>
      </c>
      <c r="AF370" s="35" t="str">
        <f>INDEX('Flow probs &amp; rates'!$A$5:$A$5999,$A370)</f>
        <v>2005,8</v>
      </c>
      <c r="AG370" s="12">
        <f>INDEX('Flow probs &amp; rates'!E$5:E$5999,A370)</f>
        <v>0.62730013146770192</v>
      </c>
      <c r="AI370" s="32" t="s">
        <v>643</v>
      </c>
      <c r="AJ370" s="12">
        <f t="array" aca="1" ref="AJ370:AJ371" ca="1">MMULT(U370:V371,AG370:AG371)+P370:P371</f>
        <v>0.62697551252901507</v>
      </c>
      <c r="AK370" s="12">
        <f t="array" aca="1" ref="AK370:AK371" ca="1">MMULT(-1*MINVERSE(G370:H371),L370:L371)</f>
        <v>0.61814615213298729</v>
      </c>
      <c r="AM370" s="12">
        <f t="shared" si="67"/>
        <v>-2.0741276743896364E-4</v>
      </c>
      <c r="AO370" s="12">
        <f t="shared" ca="1" si="68"/>
        <v>-2.4212632926359223E-2</v>
      </c>
      <c r="AQ370" s="12">
        <f t="array" aca="1" ref="AQ370:AQ371" ca="1">MMULT(Y370:Z371,AO370:AO371)+MMULT(AC370:AD371,AM368:AM369)</f>
        <v>-2.074201692535253E-4</v>
      </c>
      <c r="AS370" s="30">
        <v>732</v>
      </c>
    </row>
    <row r="371" spans="1:45" x14ac:dyDescent="0.35">
      <c r="C371" s="35"/>
      <c r="D371" s="17">
        <f ca="1">INDEX('Flow probs &amp; rates'!AE$5:AE$5999,A370)-INDEX('Flow probs &amp; rates'!AK$5:AK$5999,A370)</f>
        <v>-8.6278550228561981E-3</v>
      </c>
      <c r="E371" s="17">
        <f ca="1">-INDEX('Flow probs &amp; rates'!AG$5:AG$5999,A370)-INDEX('Flow probs &amp; rates'!AI$5:AI$5999,A370)-INDEX('Flow probs &amp; rates'!AK$5:AK$5999,A370)</f>
        <v>-0.5602075042302328</v>
      </c>
      <c r="G371" s="12">
        <f t="shared" ca="1" si="69"/>
        <v>-8.6278550228561981E-3</v>
      </c>
      <c r="H371" s="12">
        <f t="shared" ca="1" si="70"/>
        <v>-0.5602075042302328</v>
      </c>
      <c r="J371" s="17">
        <f ca="1">INDEX('Flow probs &amp; rates'!AK$5:AK$5999,A370)</f>
        <v>2.3624556664315899E-2</v>
      </c>
      <c r="K371" s="35"/>
      <c r="L371" s="12">
        <f t="shared" ca="1" si="74"/>
        <v>2.3624556664315899E-2</v>
      </c>
      <c r="N371" s="17">
        <f ca="1">INDEX('Flow probs &amp; rates'!AA$5:AA$5999,A370)</f>
        <v>1.8001683953347225E-2</v>
      </c>
      <c r="O371" s="35"/>
      <c r="P371" s="12">
        <f t="shared" ca="1" si="71"/>
        <v>1.8001683953347225E-2</v>
      </c>
      <c r="R371" s="17">
        <f ca="1">INDEX('Flow probs &amp; rates'!U$5:U$5999,A370)-INDEX('Flow probs &amp; rates'!AA$5:AA$5999,A370)</f>
        <v>-6.4222308134599254E-3</v>
      </c>
      <c r="S371" s="17">
        <f ca="1">1-INDEX('Flow probs &amp; rates'!W$5:W$5999,A370)-INDEX('Flow probs &amp; rates'!Y$5:Y$5999,A370)-INDEX('Flow probs &amp; rates'!AA$5:AA$5999,A370)</f>
        <v>0.57024752589446903</v>
      </c>
      <c r="T371" s="35"/>
      <c r="U371" s="12">
        <f t="shared" ca="1" si="72"/>
        <v>-6.4222308134599254E-3</v>
      </c>
      <c r="V371" s="12">
        <f t="shared" ca="1" si="73"/>
        <v>0.57024752589446903</v>
      </c>
      <c r="X371" s="35"/>
      <c r="Y371" s="12">
        <f ca="1"/>
        <v>6.4222308134599254E-3</v>
      </c>
      <c r="Z371" s="12">
        <f ca="1"/>
        <v>0.42975247410553097</v>
      </c>
      <c r="AB371" s="35"/>
      <c r="AC371" s="12">
        <f ca="1"/>
        <v>-2.4486308157197142E-2</v>
      </c>
      <c r="AD371" s="12">
        <f ca="1"/>
        <v>0.59287312863808861</v>
      </c>
      <c r="AF371" s="35"/>
      <c r="AG371" s="12">
        <f>INDEX('Flow probs &amp; rates'!F$5:F$5999,A370)</f>
        <v>3.3305151143591949E-2</v>
      </c>
      <c r="AJ371" s="12">
        <f ca="1"/>
        <v>3.2965197758922538E-2</v>
      </c>
      <c r="AK371" s="12">
        <f ca="1"/>
        <v>3.2650903714525684E-2</v>
      </c>
      <c r="AM371" s="12">
        <f t="shared" si="67"/>
        <v>-5.9848648497023982E-4</v>
      </c>
      <c r="AO371" s="12">
        <f t="shared" ca="1" si="68"/>
        <v>-8.0137802016976012E-4</v>
      </c>
      <c r="AQ371" s="12">
        <f ca="1"/>
        <v>-5.9848866778655597E-4</v>
      </c>
      <c r="AS371" s="30">
        <v>734</v>
      </c>
    </row>
    <row r="372" spans="1:45" x14ac:dyDescent="0.35">
      <c r="A372" s="12">
        <v>185</v>
      </c>
      <c r="C372" s="35" t="str">
        <f>INDEX('Flow probs &amp; rates'!$A$5:$A$5999,$A372)</f>
        <v>2005,9</v>
      </c>
      <c r="D372" s="17">
        <f ca="1">-INDEX('Flow probs &amp; rates'!AE$5:AE$5999,A372)-INDEX('Flow probs &amp; rates'!AF$5:AF$5999,A372)-INDEX('Flow probs &amp; rates'!AJ$5:AJ$5999,A372)</f>
        <v>-5.1379800465245103E-2</v>
      </c>
      <c r="E372" s="17">
        <f ca="1">INDEX('Flow probs &amp; rates'!AG$5:AG$5999,A372)-INDEX('Flow probs &amp; rates'!AJ$5:AJ$5999,A372)</f>
        <v>0.29220807591876791</v>
      </c>
      <c r="G372" s="12">
        <f t="shared" ca="1" si="69"/>
        <v>-5.1379800465245103E-2</v>
      </c>
      <c r="H372" s="12">
        <f t="shared" ca="1" si="70"/>
        <v>0.29220807591876791</v>
      </c>
      <c r="J372" s="17">
        <f ca="1">INDEX('Flow probs &amp; rates'!AJ$5:AJ$5999,A372)</f>
        <v>2.33148662810281E-2</v>
      </c>
      <c r="K372" s="35" t="str">
        <f>INDEX('Flow probs &amp; rates'!$A$5:$A$5999,$A372)</f>
        <v>2005,9</v>
      </c>
      <c r="L372" s="12">
        <f t="shared" ca="1" si="74"/>
        <v>2.33148662810281E-2</v>
      </c>
      <c r="N372" s="17">
        <f ca="1">INDEX('Flow probs &amp; rates'!Z$5:Z$5999,A372)</f>
        <v>2.5644413900243166E-2</v>
      </c>
      <c r="O372" s="35" t="str">
        <f>INDEX('Flow probs &amp; rates'!$A$5:$A$5999,$A372)</f>
        <v>2005,9</v>
      </c>
      <c r="P372" s="12">
        <f t="shared" ca="1" si="71"/>
        <v>2.5644413900243166E-2</v>
      </c>
      <c r="R372" s="17">
        <f ca="1">1-INDEX('Flow probs &amp; rates'!U$5:U$5999,A372)-INDEX('Flow probs &amp; rates'!V$5:V$5999,A372)-INDEX('Flow probs &amp; rates'!Z$5:Z$5999,A372)</f>
        <v>0.94875191398062941</v>
      </c>
      <c r="S372" s="17">
        <f ca="1">INDEX('Flow probs &amp; rates'!W$5:W$5999,A372)-INDEX('Flow probs &amp; rates'!Z$5:Z$5999,A372)</f>
        <v>0.21653881223726951</v>
      </c>
      <c r="T372" s="35" t="str">
        <f>INDEX('Flow probs &amp; rates'!$A$5:$A$5999,$A372)</f>
        <v>2005,9</v>
      </c>
      <c r="U372" s="12">
        <f t="shared" ca="1" si="72"/>
        <v>0.94875191398062941</v>
      </c>
      <c r="V372" s="12">
        <f t="shared" ca="1" si="73"/>
        <v>0.21653881223726951</v>
      </c>
      <c r="X372" s="35" t="str">
        <f>INDEX('Flow probs &amp; rates'!$A$5:$A$5999,$A372)</f>
        <v>2005,9</v>
      </c>
      <c r="Y372" s="12">
        <f t="array" aca="1" ref="Y372:Z373" ca="1">$A$1:$B$2-U372:V373</f>
        <v>5.1248086019370587E-2</v>
      </c>
      <c r="Z372" s="12">
        <f ca="1"/>
        <v>-0.21653881223726951</v>
      </c>
      <c r="AB372" s="35" t="str">
        <f>INDEX('Flow probs &amp; rates'!$A$5:$A$5999,$A372)</f>
        <v>2005,9</v>
      </c>
      <c r="AC372" s="12">
        <f t="array" aca="1" ref="AC372:AD373" ca="1">MMULT(Y372:Z373,MMULT(U370:V371,MINVERSE(Y370:Z371)))</f>
        <v>0.9595074423569746</v>
      </c>
      <c r="AD372" s="12">
        <f ca="1"/>
        <v>0.21460768736747732</v>
      </c>
      <c r="AF372" s="35" t="str">
        <f>INDEX('Flow probs &amp; rates'!$A$5:$A$5999,$A372)</f>
        <v>2005,9</v>
      </c>
      <c r="AG372" s="12">
        <f>INDEX('Flow probs &amp; rates'!E$5:E$5999,A372)</f>
        <v>0.62800847214054201</v>
      </c>
      <c r="AI372" s="32" t="s">
        <v>644</v>
      </c>
      <c r="AJ372" s="12">
        <f t="array" aca="1" ref="AJ372:AJ373" ca="1">MMULT(U372:V373,AG372:AG373)+P372:P373</f>
        <v>0.62855981090334323</v>
      </c>
      <c r="AK372" s="12">
        <f t="array" aca="1" ref="AK372:AK373" ca="1">MMULT(-1*MINVERSE(G372:H373),L372:L373)</f>
        <v>0.63514978911926212</v>
      </c>
      <c r="AM372" s="12">
        <f t="shared" si="67"/>
        <v>7.0834067284009095E-4</v>
      </c>
      <c r="AO372" s="12">
        <f t="shared" ca="1" si="68"/>
        <v>1.7003636986274828E-2</v>
      </c>
      <c r="AQ372" s="12">
        <f t="array" aca="1" ref="AQ372:AQ373" ca="1">MMULT(Y372:Z373,AO372:AO373)+MMULT(AC372:AD373,AM370:AM371)</f>
        <v>7.0835380412131597E-4</v>
      </c>
      <c r="AS372" s="30">
        <v>736</v>
      </c>
    </row>
    <row r="373" spans="1:45" x14ac:dyDescent="0.35">
      <c r="C373" s="35"/>
      <c r="D373" s="17">
        <f ca="1">INDEX('Flow probs &amp; rates'!AE$5:AE$5999,A372)-INDEX('Flow probs &amp; rates'!AK$5:AK$5999,A372)</f>
        <v>-9.9031667246085985E-3</v>
      </c>
      <c r="E373" s="17">
        <f ca="1">-INDEX('Flow probs &amp; rates'!AG$5:AG$5999,A372)-INDEX('Flow probs &amp; rates'!AI$5:AI$5999,A372)-INDEX('Flow probs &amp; rates'!AK$5:AK$5999,A372)</f>
        <v>-0.56938382674928922</v>
      </c>
      <c r="G373" s="12">
        <f t="shared" ca="1" si="69"/>
        <v>-9.9031667246085985E-3</v>
      </c>
      <c r="H373" s="12">
        <f t="shared" ca="1" si="70"/>
        <v>-0.56938382674928922</v>
      </c>
      <c r="J373" s="17">
        <f ca="1">INDEX('Flow probs &amp; rates'!AK$5:AK$5999,A372)</f>
        <v>2.4448594624126199E-2</v>
      </c>
      <c r="K373" s="35"/>
      <c r="L373" s="12">
        <f t="shared" ca="1" si="74"/>
        <v>2.4448594624126199E-2</v>
      </c>
      <c r="N373" s="17">
        <f ca="1">INDEX('Flow probs &amp; rates'!AA$5:AA$5999,A372)</f>
        <v>1.8537663544491583E-2</v>
      </c>
      <c r="O373" s="35"/>
      <c r="P373" s="12">
        <f t="shared" ca="1" si="71"/>
        <v>1.8537663544491583E-2</v>
      </c>
      <c r="R373" s="17">
        <f ca="1">INDEX('Flow probs &amp; rates'!U$5:U$5999,A372)-INDEX('Flow probs &amp; rates'!AA$5:AA$5999,A372)</f>
        <v>-7.3390309413484817E-3</v>
      </c>
      <c r="S373" s="17">
        <f ca="1">1-INDEX('Flow probs &amp; rates'!W$5:W$5999,A372)-INDEX('Flow probs &amp; rates'!Y$5:Y$5999,A372)-INDEX('Flow probs &amp; rates'!AA$5:AA$5999,A372)</f>
        <v>0.56489319090402856</v>
      </c>
      <c r="T373" s="35"/>
      <c r="U373" s="12">
        <f t="shared" ca="1" si="72"/>
        <v>-7.3390309413484817E-3</v>
      </c>
      <c r="V373" s="12">
        <f t="shared" ca="1" si="73"/>
        <v>0.56489319090402856</v>
      </c>
      <c r="X373" s="35"/>
      <c r="Y373" s="12">
        <f ca="1"/>
        <v>7.3390309413484817E-3</v>
      </c>
      <c r="Z373" s="12">
        <f ca="1"/>
        <v>0.43510680909597144</v>
      </c>
      <c r="AB373" s="35"/>
      <c r="AC373" s="12">
        <f ca="1"/>
        <v>8.1845017780478729E-3</v>
      </c>
      <c r="AD373" s="12">
        <f ca="1"/>
        <v>0.5850612351804102</v>
      </c>
      <c r="AF373" s="35"/>
      <c r="AG373" s="12">
        <f>INDEX('Flow probs &amp; rates'!F$5:F$5999,A372)</f>
        <v>3.2747741573182755E-2</v>
      </c>
      <c r="AJ373" s="12">
        <f ca="1"/>
        <v>3.2427666168198879E-2</v>
      </c>
      <c r="AK373" s="12">
        <f ca="1"/>
        <v>3.1891668702725098E-2</v>
      </c>
      <c r="AM373" s="12">
        <f t="shared" si="67"/>
        <v>-5.5740957040919387E-4</v>
      </c>
      <c r="AO373" s="12">
        <f t="shared" ca="1" si="68"/>
        <v>-7.5923501180058528E-4</v>
      </c>
      <c r="AQ373" s="12">
        <f ca="1"/>
        <v>-5.5740691768013098E-4</v>
      </c>
      <c r="AS373" s="30">
        <v>738</v>
      </c>
    </row>
    <row r="374" spans="1:45" x14ac:dyDescent="0.35">
      <c r="A374" s="12">
        <v>186</v>
      </c>
      <c r="C374" s="35" t="str">
        <f>INDEX('Flow probs &amp; rates'!$A$5:$A$5999,$A374)</f>
        <v>2005,10</v>
      </c>
      <c r="D374" s="17">
        <f ca="1">-INDEX('Flow probs &amp; rates'!AE$5:AE$5999,A374)-INDEX('Flow probs &amp; rates'!AF$5:AF$5999,A374)-INDEX('Flow probs &amp; rates'!AJ$5:AJ$5999,A374)</f>
        <v>-5.0465712962575099E-2</v>
      </c>
      <c r="E374" s="17">
        <f ca="1">INDEX('Flow probs &amp; rates'!AG$5:AG$5999,A374)-INDEX('Flow probs &amp; rates'!AJ$5:AJ$5999,A374)</f>
        <v>0.29687319550832458</v>
      </c>
      <c r="G374" s="12">
        <f t="shared" ca="1" si="69"/>
        <v>-5.0465712962575099E-2</v>
      </c>
      <c r="H374" s="12">
        <f t="shared" ca="1" si="70"/>
        <v>0.29687319550832458</v>
      </c>
      <c r="J374" s="17">
        <f ca="1">INDEX('Flow probs &amp; rates'!AJ$5:AJ$5999,A374)</f>
        <v>2.31066866181684E-2</v>
      </c>
      <c r="K374" s="35" t="str">
        <f>INDEX('Flow probs &amp; rates'!$A$5:$A$5999,$A374)</f>
        <v>2005,10</v>
      </c>
      <c r="L374" s="12">
        <f t="shared" ca="1" si="74"/>
        <v>2.31066866181684E-2</v>
      </c>
      <c r="N374" s="17">
        <f ca="1">INDEX('Flow probs &amp; rates'!Z$5:Z$5999,A374)</f>
        <v>2.5594587951818095E-2</v>
      </c>
      <c r="O374" s="35" t="str">
        <f>INDEX('Flow probs &amp; rates'!$A$5:$A$5999,$A374)</f>
        <v>2005,10</v>
      </c>
      <c r="P374" s="12">
        <f t="shared" ca="1" si="71"/>
        <v>2.5594587951818095E-2</v>
      </c>
      <c r="R374" s="17">
        <f ca="1">1-INDEX('Flow probs &amp; rates'!U$5:U$5999,A374)-INDEX('Flow probs &amp; rates'!V$5:V$5999,A374)-INDEX('Flow probs &amp; rates'!Z$5:Z$5999,A374)</f>
        <v>0.94945792423491038</v>
      </c>
      <c r="S374" s="17">
        <f ca="1">INDEX('Flow probs &amp; rates'!W$5:W$5999,A374)-INDEX('Flow probs &amp; rates'!Z$5:Z$5999,A374)</f>
        <v>0.2200116153029634</v>
      </c>
      <c r="T374" s="35" t="str">
        <f>INDEX('Flow probs &amp; rates'!$A$5:$A$5999,$A374)</f>
        <v>2005,10</v>
      </c>
      <c r="U374" s="12">
        <f t="shared" ca="1" si="72"/>
        <v>0.94945792423491038</v>
      </c>
      <c r="V374" s="12">
        <f t="shared" ca="1" si="73"/>
        <v>0.2200116153029634</v>
      </c>
      <c r="X374" s="35" t="str">
        <f>INDEX('Flow probs &amp; rates'!$A$5:$A$5999,$A374)</f>
        <v>2005,10</v>
      </c>
      <c r="Y374" s="12">
        <f t="array" aca="1" ref="Y374:Z375" ca="1">$A$1:$B$2-U374:V375</f>
        <v>5.0542075765089622E-2</v>
      </c>
      <c r="Z374" s="12">
        <f ca="1"/>
        <v>-0.2200116153029634</v>
      </c>
      <c r="AB374" s="35" t="str">
        <f>INDEX('Flow probs &amp; rates'!$A$5:$A$5999,$A374)</f>
        <v>2005,10</v>
      </c>
      <c r="AC374" s="12">
        <f t="array" aca="1" ref="AC374:AD375" ca="1">MMULT(Y374:Z375,MMULT(U372:V373,MINVERSE(Y372:Z373)))</f>
        <v>0.93766506349654999</v>
      </c>
      <c r="AD374" s="12">
        <f ca="1"/>
        <v>0.20616118824258445</v>
      </c>
      <c r="AF374" s="35" t="str">
        <f>INDEX('Flow probs &amp; rates'!$A$5:$A$5999,$A374)</f>
        <v>2005,10</v>
      </c>
      <c r="AG374" s="12">
        <f>INDEX('Flow probs &amp; rates'!E$5:E$5999,A374)</f>
        <v>0.62906709183335463</v>
      </c>
      <c r="AI374" s="32" t="s">
        <v>645</v>
      </c>
      <c r="AJ374" s="12">
        <f t="array" aca="1" ref="AJ374:AJ375" ca="1">MMULT(U374:V375,AG374:AG375)+P374:P375</f>
        <v>0.63000440548144432</v>
      </c>
      <c r="AK374" s="12">
        <f t="array" aca="1" ref="AK374:AK375" ca="1">MMULT(-1*MINVERSE(G374:H375),L374:L375)</f>
        <v>0.64451852284869027</v>
      </c>
      <c r="AM374" s="12">
        <f t="shared" si="67"/>
        <v>1.0586196928126235E-3</v>
      </c>
      <c r="AO374" s="12">
        <f t="shared" ca="1" si="68"/>
        <v>9.368733729428147E-3</v>
      </c>
      <c r="AQ374" s="12">
        <f t="array" aca="1" ref="AQ374:AQ375" ca="1">MMULT(Y374:Z375,AO374:AO375)+MMULT(AC374:AD375,AM372:AM373)</f>
        <v>1.0586406390285798E-3</v>
      </c>
      <c r="AS374" s="30">
        <v>740</v>
      </c>
    </row>
    <row r="375" spans="1:45" x14ac:dyDescent="0.35">
      <c r="C375" s="35"/>
      <c r="D375" s="17">
        <f ca="1">INDEX('Flow probs &amp; rates'!AE$5:AE$5999,A374)-INDEX('Flow probs &amp; rates'!AK$5:AK$5999,A374)</f>
        <v>-1.1100428530629E-2</v>
      </c>
      <c r="E375" s="17">
        <f ca="1">-INDEX('Flow probs &amp; rates'!AG$5:AG$5999,A374)-INDEX('Flow probs &amp; rates'!AI$5:AI$5999,A374)-INDEX('Flow probs &amp; rates'!AK$5:AK$5999,A374)</f>
        <v>-0.57017888855226895</v>
      </c>
      <c r="G375" s="12">
        <f t="shared" ca="1" si="69"/>
        <v>-1.1100428530629E-2</v>
      </c>
      <c r="H375" s="12">
        <f t="shared" ca="1" si="70"/>
        <v>-0.57017888855226895</v>
      </c>
      <c r="J375" s="17">
        <f ca="1">INDEX('Flow probs &amp; rates'!AK$5:AK$5999,A374)</f>
        <v>2.5245465926079999E-2</v>
      </c>
      <c r="K375" s="35"/>
      <c r="L375" s="12">
        <f t="shared" ca="1" si="74"/>
        <v>2.5245465926079999E-2</v>
      </c>
      <c r="N375" s="17">
        <f ca="1">INDEX('Flow probs &amp; rates'!AA$5:AA$5999,A374)</f>
        <v>1.9126411432009806E-2</v>
      </c>
      <c r="O375" s="35"/>
      <c r="P375" s="12">
        <f t="shared" ca="1" si="71"/>
        <v>1.9126411432009806E-2</v>
      </c>
      <c r="R375" s="17">
        <f ca="1">INDEX('Flow probs &amp; rates'!U$5:U$5999,A374)-INDEX('Flow probs &amp; rates'!AA$5:AA$5999,A374)</f>
        <v>-8.2270088263391248E-3</v>
      </c>
      <c r="S375" s="17">
        <f ca="1">1-INDEX('Flow probs &amp; rates'!W$5:W$5999,A374)-INDEX('Flow probs &amp; rates'!Y$5:Y$5999,A374)-INDEX('Flow probs &amp; rates'!AA$5:AA$5999,A374)</f>
        <v>0.56430732191237809</v>
      </c>
      <c r="T375" s="35"/>
      <c r="U375" s="12">
        <f t="shared" ca="1" si="72"/>
        <v>-8.2270088263391248E-3</v>
      </c>
      <c r="V375" s="12">
        <f t="shared" ca="1" si="73"/>
        <v>0.56430732191237809</v>
      </c>
      <c r="X375" s="35"/>
      <c r="Y375" s="12">
        <f ca="1"/>
        <v>8.2270088263391248E-3</v>
      </c>
      <c r="Z375" s="12">
        <f ca="1"/>
        <v>0.43569267808762191</v>
      </c>
      <c r="AB375" s="35"/>
      <c r="AC375" s="12">
        <f ca="1"/>
        <v>7.7673101392693733E-3</v>
      </c>
      <c r="AD375" s="12">
        <f ca="1"/>
        <v>0.57361368011766722</v>
      </c>
      <c r="AF375" s="35"/>
      <c r="AG375" s="12">
        <f>INDEX('Flow probs &amp; rates'!F$5:F$5999,A374)</f>
        <v>3.2439570534535223E-2</v>
      </c>
      <c r="AJ375" s="12">
        <f ca="1"/>
        <v>3.2256958087468576E-2</v>
      </c>
      <c r="AK375" s="12">
        <f ca="1"/>
        <v>3.1728698641344234E-2</v>
      </c>
      <c r="AM375" s="12">
        <f t="shared" si="67"/>
        <v>-3.0817103864753254E-4</v>
      </c>
      <c r="AO375" s="12">
        <f t="shared" ca="1" si="68"/>
        <v>-1.6297006138086406E-4</v>
      </c>
      <c r="AQ375" s="12">
        <f ca="1"/>
        <v>-3.0816406073252425E-4</v>
      </c>
      <c r="AS375" s="30">
        <v>742</v>
      </c>
    </row>
    <row r="376" spans="1:45" x14ac:dyDescent="0.35">
      <c r="A376" s="12">
        <v>187</v>
      </c>
      <c r="C376" s="35" t="str">
        <f>INDEX('Flow probs &amp; rates'!$A$5:$A$5999,$A376)</f>
        <v>2005,11</v>
      </c>
      <c r="D376" s="17">
        <f ca="1">-INDEX('Flow probs &amp; rates'!AE$5:AE$5999,A376)-INDEX('Flow probs &amp; rates'!AF$5:AF$5999,A376)-INDEX('Flow probs &amp; rates'!AJ$5:AJ$5999,A376)</f>
        <v>-4.9713188270598202E-2</v>
      </c>
      <c r="E376" s="17">
        <f ca="1">INDEX('Flow probs &amp; rates'!AG$5:AG$5999,A376)-INDEX('Flow probs &amp; rates'!AJ$5:AJ$5999,A376)</f>
        <v>0.27909343826803901</v>
      </c>
      <c r="G376" s="12">
        <f t="shared" ca="1" si="69"/>
        <v>-4.9713188270598202E-2</v>
      </c>
      <c r="H376" s="12">
        <f t="shared" ca="1" si="70"/>
        <v>0.27909343826803901</v>
      </c>
      <c r="J376" s="17">
        <f ca="1">INDEX('Flow probs &amp; rates'!AJ$5:AJ$5999,A376)</f>
        <v>2.1161843193840998E-2</v>
      </c>
      <c r="K376" s="35" t="str">
        <f>INDEX('Flow probs &amp; rates'!$A$5:$A$5999,$A376)</f>
        <v>2005,11</v>
      </c>
      <c r="L376" s="12">
        <f t="shared" ca="1" si="74"/>
        <v>2.1161843193840998E-2</v>
      </c>
      <c r="N376" s="17">
        <f ca="1">INDEX('Flow probs &amp; rates'!Z$5:Z$5999,A376)</f>
        <v>2.3675986092140149E-2</v>
      </c>
      <c r="O376" s="35" t="str">
        <f>INDEX('Flow probs &amp; rates'!$A$5:$A$5999,$A376)</f>
        <v>2005,11</v>
      </c>
      <c r="P376" s="12">
        <f t="shared" ca="1" si="71"/>
        <v>2.3675986092140149E-2</v>
      </c>
      <c r="R376" s="17">
        <f ca="1">1-INDEX('Flow probs &amp; rates'!U$5:U$5999,A376)-INDEX('Flow probs &amp; rates'!V$5:V$5999,A376)-INDEX('Flow probs &amp; rates'!Z$5:Z$5999,A376)</f>
        <v>0.95014655722542807</v>
      </c>
      <c r="S376" s="17">
        <f ca="1">INDEX('Flow probs &amp; rates'!W$5:W$5999,A376)-INDEX('Flow probs &amp; rates'!Z$5:Z$5999,A376)</f>
        <v>0.20915227654915114</v>
      </c>
      <c r="T376" s="35" t="str">
        <f>INDEX('Flow probs &amp; rates'!$A$5:$A$5999,$A376)</f>
        <v>2005,11</v>
      </c>
      <c r="U376" s="12">
        <f t="shared" ca="1" si="72"/>
        <v>0.95014655722542807</v>
      </c>
      <c r="V376" s="12">
        <f t="shared" ca="1" si="73"/>
        <v>0.20915227654915114</v>
      </c>
      <c r="X376" s="35" t="str">
        <f>INDEX('Flow probs &amp; rates'!$A$5:$A$5999,$A376)</f>
        <v>2005,11</v>
      </c>
      <c r="Y376" s="12">
        <f t="array" aca="1" ref="Y376:Z377" ca="1">$A$1:$B$2-U376:V377</f>
        <v>4.9853442774571932E-2</v>
      </c>
      <c r="Z376" s="12">
        <f ca="1"/>
        <v>-0.20915227654915114</v>
      </c>
      <c r="AB376" s="35" t="str">
        <f>INDEX('Flow probs &amp; rates'!$A$5:$A$5999,$A376)</f>
        <v>2005,11</v>
      </c>
      <c r="AC376" s="12">
        <f t="array" aca="1" ref="AC376:AD377" ca="1">MMULT(Y376:Z377,MMULT(U374:V375,MINVERSE(Y374:Z375)))</f>
        <v>0.93380755840118745</v>
      </c>
      <c r="AD376" s="12">
        <f ca="1"/>
        <v>0.22582588525413119</v>
      </c>
      <c r="AF376" s="35" t="str">
        <f>INDEX('Flow probs &amp; rates'!$A$5:$A$5999,$A376)</f>
        <v>2005,11</v>
      </c>
      <c r="AG376" s="12">
        <f>INDEX('Flow probs &amp; rates'!E$5:E$5999,A376)</f>
        <v>0.62816672768898907</v>
      </c>
      <c r="AI376" s="32" t="s">
        <v>646</v>
      </c>
      <c r="AJ376" s="12">
        <f t="array" aca="1" ref="AJ376:AJ377" ca="1">MMULT(U376:V377,AG376:AG377)+P376:P377</f>
        <v>0.62749501464720769</v>
      </c>
      <c r="AK376" s="12">
        <f t="array" aca="1" ref="AK376:AK377" ca="1">MMULT(-1*MINVERSE(G376:H377),L376:L377)</f>
        <v>0.62049953668011926</v>
      </c>
      <c r="AM376" s="12">
        <f t="shared" si="67"/>
        <v>-9.0036414436556189E-4</v>
      </c>
      <c r="AO376" s="12">
        <f t="shared" ca="1" si="68"/>
        <v>-2.401898616857101E-2</v>
      </c>
      <c r="AQ376" s="12">
        <f t="array" aca="1" ref="AQ376:AQ377" ca="1">MMULT(Y376:Z377,AO376:AO377)+MMULT(AC376:AD377,AM374:AM375)</f>
        <v>-9.0039773757085318E-4</v>
      </c>
      <c r="AS376" s="30">
        <v>744</v>
      </c>
    </row>
    <row r="377" spans="1:45" x14ac:dyDescent="0.35">
      <c r="C377" s="35"/>
      <c r="D377" s="17">
        <f ca="1">INDEX('Flow probs &amp; rates'!AE$5:AE$5999,A376)-INDEX('Flow probs &amp; rates'!AK$5:AK$5999,A376)</f>
        <v>-1.19726119224393E-2</v>
      </c>
      <c r="E377" s="17">
        <f ca="1">-INDEX('Flow probs &amp; rates'!AG$5:AG$5999,A376)-INDEX('Flow probs &amp; rates'!AI$5:AI$5999,A376)-INDEX('Flow probs &amp; rates'!AK$5:AK$5999,A376)</f>
        <v>-0.54668532013988203</v>
      </c>
      <c r="G377" s="12">
        <f t="shared" ca="1" si="69"/>
        <v>-1.19726119224393E-2</v>
      </c>
      <c r="H377" s="12">
        <f t="shared" ca="1" si="70"/>
        <v>-0.54668532013988203</v>
      </c>
      <c r="J377" s="17">
        <f ca="1">INDEX('Flow probs &amp; rates'!AK$5:AK$5999,A376)</f>
        <v>2.64002045859561E-2</v>
      </c>
      <c r="K377" s="35"/>
      <c r="L377" s="12">
        <f t="shared" ca="1" si="74"/>
        <v>2.64002045859561E-2</v>
      </c>
      <c r="N377" s="17">
        <f ca="1">INDEX('Flow probs &amp; rates'!AA$5:AA$5999,A376)</f>
        <v>2.0221475244033848E-2</v>
      </c>
      <c r="O377" s="35"/>
      <c r="P377" s="12">
        <f t="shared" ca="1" si="71"/>
        <v>2.0221475244033848E-2</v>
      </c>
      <c r="R377" s="17">
        <f ca="1">INDEX('Flow probs &amp; rates'!U$5:U$5999,A376)-INDEX('Flow probs &amp; rates'!AA$5:AA$5999,A376)</f>
        <v>-8.9722640373416807E-3</v>
      </c>
      <c r="S377" s="17">
        <f ca="1">1-INDEX('Flow probs &amp; rates'!W$5:W$5999,A376)-INDEX('Flow probs &amp; rates'!Y$5:Y$5999,A376)-INDEX('Flow probs &amp; rates'!AA$5:AA$5999,A376)</f>
        <v>0.5777163053124682</v>
      </c>
      <c r="T377" s="35"/>
      <c r="U377" s="12">
        <f t="shared" ca="1" si="72"/>
        <v>-8.9722640373416807E-3</v>
      </c>
      <c r="V377" s="12">
        <f t="shared" ca="1" si="73"/>
        <v>0.5777163053124682</v>
      </c>
      <c r="X377" s="35"/>
      <c r="Y377" s="12">
        <f ca="1"/>
        <v>8.9722640373416807E-3</v>
      </c>
      <c r="Z377" s="12">
        <f ca="1"/>
        <v>0.4222836946875318</v>
      </c>
      <c r="AB377" s="35"/>
      <c r="AC377" s="12">
        <f ca="1"/>
        <v>9.2821442743475091E-3</v>
      </c>
      <c r="AD377" s="12">
        <f ca="1"/>
        <v>0.55615798676953743</v>
      </c>
      <c r="AF377" s="35"/>
      <c r="AG377" s="12">
        <f>INDEX('Flow probs &amp; rates'!F$5:F$5999,A376)</f>
        <v>3.3318188034037223E-2</v>
      </c>
      <c r="AJ377" s="12">
        <f ca="1"/>
        <v>3.3833857994465401E-2</v>
      </c>
      <c r="AK377" s="12">
        <f ca="1"/>
        <v>3.4702238630401526E-2</v>
      </c>
      <c r="AM377" s="12">
        <f t="shared" si="67"/>
        <v>8.7861749950200047E-4</v>
      </c>
      <c r="AO377" s="12">
        <f t="shared" ca="1" si="68"/>
        <v>2.9735399890572917E-3</v>
      </c>
      <c r="AQ377" s="12">
        <f ca="1"/>
        <v>8.7860724335202234E-4</v>
      </c>
      <c r="AS377" s="30">
        <v>746</v>
      </c>
    </row>
    <row r="378" spans="1:45" x14ac:dyDescent="0.35">
      <c r="A378" s="12">
        <v>188</v>
      </c>
      <c r="C378" s="35" t="str">
        <f>INDEX('Flow probs &amp; rates'!$A$5:$A$5999,$A378)</f>
        <v>2005,12</v>
      </c>
      <c r="D378" s="17">
        <f ca="1">-INDEX('Flow probs &amp; rates'!AE$5:AE$5999,A378)-INDEX('Flow probs &amp; rates'!AF$5:AF$5999,A378)-INDEX('Flow probs &amp; rates'!AJ$5:AJ$5999,A378)</f>
        <v>-5.04841600891772E-2</v>
      </c>
      <c r="E378" s="17">
        <f ca="1">INDEX('Flow probs &amp; rates'!AG$5:AG$5999,A378)-INDEX('Flow probs &amp; rates'!AJ$5:AJ$5999,A378)</f>
        <v>0.28909372623473484</v>
      </c>
      <c r="G378" s="12">
        <f t="shared" ca="1" si="69"/>
        <v>-5.04841600891772E-2</v>
      </c>
      <c r="H378" s="12">
        <f t="shared" ca="1" si="70"/>
        <v>0.28909372623473484</v>
      </c>
      <c r="J378" s="17">
        <f ca="1">INDEX('Flow probs &amp; rates'!AJ$5:AJ$5999,A378)</f>
        <v>2.2066156209740201E-2</v>
      </c>
      <c r="K378" s="35" t="str">
        <f>INDEX('Flow probs &amp; rates'!$A$5:$A$5999,$A378)</f>
        <v>2005,12</v>
      </c>
      <c r="L378" s="12">
        <f t="shared" ca="1" si="74"/>
        <v>2.2066156209740201E-2</v>
      </c>
      <c r="N378" s="17">
        <f ca="1">INDEX('Flow probs &amp; rates'!Z$5:Z$5999,A378)</f>
        <v>2.4612674681286275E-2</v>
      </c>
      <c r="O378" s="35" t="str">
        <f>INDEX('Flow probs &amp; rates'!$A$5:$A$5999,$A378)</f>
        <v>2005,12</v>
      </c>
      <c r="P378" s="12">
        <f t="shared" ca="1" si="71"/>
        <v>2.4612674681286275E-2</v>
      </c>
      <c r="R378" s="17">
        <f ca="1">1-INDEX('Flow probs &amp; rates'!U$5:U$5999,A378)-INDEX('Flow probs &amp; rates'!V$5:V$5999,A378)-INDEX('Flow probs &amp; rates'!Z$5:Z$5999,A378)</f>
        <v>0.94933921002209098</v>
      </c>
      <c r="S378" s="17">
        <f ca="1">INDEX('Flow probs &amp; rates'!W$5:W$5999,A378)-INDEX('Flow probs &amp; rates'!Z$5:Z$5999,A378)</f>
        <v>0.21376370861201335</v>
      </c>
      <c r="T378" s="35" t="str">
        <f>INDEX('Flow probs &amp; rates'!$A$5:$A$5999,$A378)</f>
        <v>2005,12</v>
      </c>
      <c r="U378" s="12">
        <f t="shared" ca="1" si="72"/>
        <v>0.94933921002209098</v>
      </c>
      <c r="V378" s="12">
        <f t="shared" ca="1" si="73"/>
        <v>0.21376370861201335</v>
      </c>
      <c r="X378" s="35" t="str">
        <f>INDEX('Flow probs &amp; rates'!$A$5:$A$5999,$A378)</f>
        <v>2005,12</v>
      </c>
      <c r="Y378" s="12">
        <f t="array" aca="1" ref="Y378:Z379" ca="1">$A$1:$B$2-U378:V379</f>
        <v>5.0660789977909015E-2</v>
      </c>
      <c r="Z378" s="12">
        <f ca="1"/>
        <v>-0.21376370861201335</v>
      </c>
      <c r="AB378" s="35" t="str">
        <f>INDEX('Flow probs &amp; rates'!$A$5:$A$5999,$A378)</f>
        <v>2005,12</v>
      </c>
      <c r="AC378" s="12">
        <f t="array" aca="1" ref="AC378:AD379" ca="1">MMULT(Y378:Z379,MMULT(U376:V377,MINVERSE(Y376:Z377)))</f>
        <v>0.96601271472283112</v>
      </c>
      <c r="AD378" s="12">
        <f ca="1"/>
        <v>0.21110168161264931</v>
      </c>
      <c r="AF378" s="35" t="str">
        <f>INDEX('Flow probs &amp; rates'!$A$5:$A$5999,$A378)</f>
        <v>2005,12</v>
      </c>
      <c r="AG378" s="12">
        <f>INDEX('Flow probs &amp; rates'!E$5:E$5999,A378)</f>
        <v>0.6280781991461013</v>
      </c>
      <c r="AI378" s="32" t="s">
        <v>647</v>
      </c>
      <c r="AJ378" s="12">
        <f t="array" aca="1" ref="AJ378:AJ379" ca="1">MMULT(U378:V379,AG378:AG379)+P378:P379</f>
        <v>0.62789162211458649</v>
      </c>
      <c r="AK378" s="12">
        <f t="array" aca="1" ref="AK378:AK379" ca="1">MMULT(-1*MINVERSE(G378:H379),L378:L379)</f>
        <v>0.62231539682450021</v>
      </c>
      <c r="AM378" s="12">
        <f t="shared" si="67"/>
        <v>-8.8528542887766903E-5</v>
      </c>
      <c r="AO378" s="12">
        <f t="shared" ca="1" si="68"/>
        <v>1.8158601443809541E-3</v>
      </c>
      <c r="AQ378" s="12">
        <f t="array" aca="1" ref="AQ378:AQ379" ca="1">MMULT(Y378:Z379,AO378:AO379)+MMULT(AC378:AD379,AM376:AM377)</f>
        <v>-8.853172445461271E-5</v>
      </c>
      <c r="AS378" s="30">
        <v>748</v>
      </c>
    </row>
    <row r="379" spans="1:45" x14ac:dyDescent="0.35">
      <c r="C379" s="35"/>
      <c r="D379" s="17">
        <f ca="1">INDEX('Flow probs &amp; rates'!AE$5:AE$5999,A378)-INDEX('Flow probs &amp; rates'!AK$5:AK$5999,A378)</f>
        <v>-1.2295454774401401E-2</v>
      </c>
      <c r="E379" s="17">
        <f ca="1">-INDEX('Flow probs &amp; rates'!AG$5:AG$5999,A378)-INDEX('Flow probs &amp; rates'!AI$5:AI$5999,A378)-INDEX('Flow probs &amp; rates'!AK$5:AK$5999,A378)</f>
        <v>-0.57498327189683118</v>
      </c>
      <c r="G379" s="12">
        <f t="shared" ca="1" si="69"/>
        <v>-1.2295454774401401E-2</v>
      </c>
      <c r="H379" s="12">
        <f t="shared" ca="1" si="70"/>
        <v>-0.57498327189683118</v>
      </c>
      <c r="J379" s="17">
        <f ca="1">INDEX('Flow probs &amp; rates'!AK$5:AK$5999,A378)</f>
        <v>2.6249837449970101E-2</v>
      </c>
      <c r="K379" s="35"/>
      <c r="L379" s="12">
        <f t="shared" ca="1" si="74"/>
        <v>2.6249837449970101E-2</v>
      </c>
      <c r="N379" s="17">
        <f ca="1">INDEX('Flow probs &amp; rates'!AA$5:AA$5999,A378)</f>
        <v>1.9841087469653976E-2</v>
      </c>
      <c r="O379" s="35"/>
      <c r="P379" s="12">
        <f t="shared" ca="1" si="71"/>
        <v>1.9841087469653976E-2</v>
      </c>
      <c r="R379" s="17">
        <f ca="1">INDEX('Flow probs &amp; rates'!U$5:U$5999,A378)-INDEX('Flow probs &amp; rates'!AA$5:AA$5999,A378)</f>
        <v>-9.0918173736586512E-3</v>
      </c>
      <c r="S379" s="17">
        <f ca="1">1-INDEX('Flow probs &amp; rates'!W$5:W$5999,A378)-INDEX('Flow probs &amp; rates'!Y$5:Y$5999,A378)-INDEX('Flow probs &amp; rates'!AA$5:AA$5999,A378)</f>
        <v>0.56151372898270502</v>
      </c>
      <c r="T379" s="35"/>
      <c r="U379" s="12">
        <f t="shared" ca="1" si="72"/>
        <v>-9.0918173736586512E-3</v>
      </c>
      <c r="V379" s="12">
        <f t="shared" ca="1" si="73"/>
        <v>0.56151372898270502</v>
      </c>
      <c r="X379" s="35"/>
      <c r="Y379" s="12">
        <f ca="1"/>
        <v>9.0918173736586512E-3</v>
      </c>
      <c r="Z379" s="12">
        <f ca="1"/>
        <v>0.43848627101729498</v>
      </c>
      <c r="AB379" s="35"/>
      <c r="AC379" s="12">
        <f ca="1"/>
        <v>-1.3230197814759176E-2</v>
      </c>
      <c r="AD379" s="12">
        <f ca="1"/>
        <v>0.59783297320696782</v>
      </c>
      <c r="AF379" s="35"/>
      <c r="AG379" s="12">
        <f>INDEX('Flow probs &amp; rates'!F$5:F$5999,A378)</f>
        <v>3.2838530307236109E-2</v>
      </c>
      <c r="AJ379" s="12">
        <f ca="1"/>
        <v>3.2570000793768941E-2</v>
      </c>
      <c r="AK379" s="12">
        <f ca="1"/>
        <v>3.2345613415059246E-2</v>
      </c>
      <c r="AM379" s="12">
        <f t="shared" si="67"/>
        <v>-4.7965772680111374E-4</v>
      </c>
      <c r="AO379" s="12">
        <f t="shared" ca="1" si="68"/>
        <v>-2.3566252153422798E-3</v>
      </c>
      <c r="AQ379" s="12">
        <f ca="1"/>
        <v>-4.7965982627772377E-4</v>
      </c>
      <c r="AS379" s="30">
        <v>750</v>
      </c>
    </row>
    <row r="380" spans="1:45" x14ac:dyDescent="0.35">
      <c r="A380" s="12">
        <v>189</v>
      </c>
      <c r="C380" s="35" t="str">
        <f>INDEX('Flow probs &amp; rates'!$A$5:$A$5999,$A380)</f>
        <v>2006,1</v>
      </c>
      <c r="D380" s="17">
        <f ca="1">-INDEX('Flow probs &amp; rates'!AE$5:AE$5999,A380)-INDEX('Flow probs &amp; rates'!AF$5:AF$5999,A380)-INDEX('Flow probs &amp; rates'!AJ$5:AJ$5999,A380)</f>
        <v>-5.02636608896746E-2</v>
      </c>
      <c r="E380" s="17">
        <f ca="1">INDEX('Flow probs &amp; rates'!AG$5:AG$5999,A380)-INDEX('Flow probs &amp; rates'!AJ$5:AJ$5999,A380)</f>
        <v>0.28471492810909999</v>
      </c>
      <c r="G380" s="12">
        <f t="shared" ca="1" si="69"/>
        <v>-5.02636608896746E-2</v>
      </c>
      <c r="H380" s="12">
        <f t="shared" ca="1" si="70"/>
        <v>0.28471492810909999</v>
      </c>
      <c r="J380" s="17">
        <f ca="1">INDEX('Flow probs &amp; rates'!AJ$5:AJ$5999,A380)</f>
        <v>2.1234858874339999E-2</v>
      </c>
      <c r="K380" s="35" t="str">
        <f>INDEX('Flow probs &amp; rates'!$A$5:$A$5999,$A380)</f>
        <v>2006,1</v>
      </c>
      <c r="L380" s="12">
        <f t="shared" ca="1" si="74"/>
        <v>2.1234858874339999E-2</v>
      </c>
      <c r="N380" s="17">
        <f ca="1">INDEX('Flow probs &amp; rates'!Z$5:Z$5999,A380)</f>
        <v>2.3956005393673218E-2</v>
      </c>
      <c r="O380" s="35" t="str">
        <f>INDEX('Flow probs &amp; rates'!$A$5:$A$5999,$A380)</f>
        <v>2006,1</v>
      </c>
      <c r="P380" s="12">
        <f t="shared" ca="1" si="71"/>
        <v>2.3956005393673218E-2</v>
      </c>
      <c r="R380" s="17">
        <f ca="1">1-INDEX('Flow probs &amp; rates'!U$5:U$5999,A380)-INDEX('Flow probs &amp; rates'!V$5:V$5999,A380)-INDEX('Flow probs &amp; rates'!Z$5:Z$5999,A380)</f>
        <v>0.94942388964238866</v>
      </c>
      <c r="S380" s="17">
        <f ca="1">INDEX('Flow probs &amp; rates'!W$5:W$5999,A380)-INDEX('Flow probs &amp; rates'!Z$5:Z$5999,A380)</f>
        <v>0.21071494350202244</v>
      </c>
      <c r="T380" s="35" t="str">
        <f>INDEX('Flow probs &amp; rates'!$A$5:$A$5999,$A380)</f>
        <v>2006,1</v>
      </c>
      <c r="U380" s="12">
        <f t="shared" ca="1" si="72"/>
        <v>0.94942388964238866</v>
      </c>
      <c r="V380" s="12">
        <f t="shared" ca="1" si="73"/>
        <v>0.21071494350202244</v>
      </c>
      <c r="X380" s="35" t="str">
        <f>INDEX('Flow probs &amp; rates'!$A$5:$A$5999,$A380)</f>
        <v>2006,1</v>
      </c>
      <c r="Y380" s="12">
        <f t="array" aca="1" ref="Y380:Z381" ca="1">$A$1:$B$2-U380:V381</f>
        <v>5.0576110357611337E-2</v>
      </c>
      <c r="Z380" s="12">
        <f ca="1"/>
        <v>-0.21071494350202244</v>
      </c>
      <c r="AB380" s="35" t="str">
        <f>INDEX('Flow probs &amp; rates'!$A$5:$A$5999,$A380)</f>
        <v>2006,1</v>
      </c>
      <c r="AC380" s="12">
        <f t="array" aca="1" ref="AC380:AD381" ca="1">MMULT(Y380:Z381,MMULT(U378:V379,MINVERSE(Y378:Z379)))</f>
        <v>0.94673944375683816</v>
      </c>
      <c r="AD380" s="12">
        <f ca="1"/>
        <v>0.216359197759255</v>
      </c>
      <c r="AF380" s="35" t="str">
        <f>INDEX('Flow probs &amp; rates'!$A$5:$A$5999,$A380)</f>
        <v>2006,1</v>
      </c>
      <c r="AG380" s="12">
        <f>INDEX('Flow probs &amp; rates'!E$5:E$5999,A380)</f>
        <v>0.62718802128493023</v>
      </c>
      <c r="AI380" s="32" t="s">
        <v>648</v>
      </c>
      <c r="AJ380" s="12">
        <f t="array" aca="1" ref="AJ380:AJ381" ca="1">MMULT(U380:V381,AG380:AG381)+P380:P381</f>
        <v>0.62644023365072554</v>
      </c>
      <c r="AK380" s="12">
        <f t="array" aca="1" ref="AK380:AK381" ca="1">MMULT(-1*MINVERSE(G380:H381),L380:L381)</f>
        <v>0.61603241631696537</v>
      </c>
      <c r="AM380" s="12">
        <f t="shared" si="67"/>
        <v>-8.9017786117107089E-4</v>
      </c>
      <c r="AO380" s="12">
        <f t="shared" ca="1" si="68"/>
        <v>-6.2829805075348411E-3</v>
      </c>
      <c r="AQ380" s="12">
        <f t="array" aca="1" ref="AQ380:AQ381" ca="1">MMULT(Y380:Z381,AO380:AO381)+MMULT(AC380:AD381,AM378:AM379)</f>
        <v>-8.9013871165780187E-4</v>
      </c>
      <c r="AS380" s="30">
        <v>752</v>
      </c>
    </row>
    <row r="381" spans="1:45" x14ac:dyDescent="0.35">
      <c r="C381" s="35"/>
      <c r="D381" s="17">
        <f ca="1">INDEX('Flow probs &amp; rates'!AE$5:AE$5999,A380)-INDEX('Flow probs &amp; rates'!AK$5:AK$5999,A380)</f>
        <v>-1.35956109976813E-2</v>
      </c>
      <c r="E381" s="17">
        <f ca="1">-INDEX('Flow probs &amp; rates'!AG$5:AG$5999,A380)-INDEX('Flow probs &amp; rates'!AI$5:AI$5999,A380)-INDEX('Flow probs &amp; rates'!AK$5:AK$5999,A380)</f>
        <v>-0.57309826803384889</v>
      </c>
      <c r="G381" s="12">
        <f t="shared" ca="1" si="69"/>
        <v>-1.35956109976813E-2</v>
      </c>
      <c r="H381" s="12">
        <f t="shared" ca="1" si="70"/>
        <v>-0.57309826803384889</v>
      </c>
      <c r="J381" s="17">
        <f ca="1">INDEX('Flow probs &amp; rates'!AK$5:AK$5999,A380)</f>
        <v>2.79590640583799E-2</v>
      </c>
      <c r="K381" s="35"/>
      <c r="L381" s="12">
        <f t="shared" ca="1" si="74"/>
        <v>2.79590640583799E-2</v>
      </c>
      <c r="N381" s="17">
        <f ca="1">INDEX('Flow probs &amp; rates'!AA$5:AA$5999,A380)</f>
        <v>2.1149295065832081E-2</v>
      </c>
      <c r="O381" s="35"/>
      <c r="P381" s="12">
        <f t="shared" ca="1" si="71"/>
        <v>2.1149295065832081E-2</v>
      </c>
      <c r="R381" s="17">
        <f ca="1">INDEX('Flow probs &amp; rates'!U$5:U$5999,A380)-INDEX('Flow probs &amp; rates'!AA$5:AA$5999,A380)</f>
        <v>-1.0061369486784447E-2</v>
      </c>
      <c r="S381" s="17">
        <f ca="1">1-INDEX('Flow probs &amp; rates'!W$5:W$5999,A380)-INDEX('Flow probs &amp; rates'!Y$5:Y$5999,A380)-INDEX('Flow probs &amp; rates'!AA$5:AA$5999,A380)</f>
        <v>0.5624687895207896</v>
      </c>
      <c r="T381" s="35"/>
      <c r="U381" s="12">
        <f t="shared" ca="1" si="72"/>
        <v>-1.0061369486784447E-2</v>
      </c>
      <c r="V381" s="12">
        <f t="shared" ca="1" si="73"/>
        <v>0.5624687895207896</v>
      </c>
      <c r="X381" s="35"/>
      <c r="Y381" s="12">
        <f ca="1"/>
        <v>1.0061369486784447E-2</v>
      </c>
      <c r="Z381" s="12">
        <f ca="1"/>
        <v>0.4375312104792104</v>
      </c>
      <c r="AB381" s="35"/>
      <c r="AC381" s="12">
        <f ca="1"/>
        <v>7.8965078809906941E-3</v>
      </c>
      <c r="AD381" s="12">
        <f ca="1"/>
        <v>0.56904523698894083</v>
      </c>
      <c r="AF381" s="35"/>
      <c r="AG381" s="12">
        <f>INDEX('Flow probs &amp; rates'!F$5:F$5999,A380)</f>
        <v>3.330061662918183E-2</v>
      </c>
      <c r="AJ381" s="12">
        <f ca="1"/>
        <v>3.3569482171710949E-2</v>
      </c>
      <c r="AK381" s="12">
        <f ca="1"/>
        <v>3.4171673614299083E-2</v>
      </c>
      <c r="AM381" s="12">
        <f t="shared" si="67"/>
        <v>4.6208632194572052E-4</v>
      </c>
      <c r="AO381" s="12">
        <f t="shared" ca="1" si="68"/>
        <v>1.8260601992398373E-3</v>
      </c>
      <c r="AQ381" s="12">
        <f ca="1"/>
        <v>4.6209692985901932E-4</v>
      </c>
      <c r="AS381" s="30">
        <v>754</v>
      </c>
    </row>
    <row r="382" spans="1:45" x14ac:dyDescent="0.35">
      <c r="A382" s="12">
        <v>190</v>
      </c>
      <c r="C382" s="35" t="str">
        <f>INDEX('Flow probs &amp; rates'!$A$5:$A$5999,$A382)</f>
        <v>2006,2</v>
      </c>
      <c r="D382" s="17">
        <f ca="1">-INDEX('Flow probs &amp; rates'!AE$5:AE$5999,A382)-INDEX('Flow probs &amp; rates'!AF$5:AF$5999,A382)-INDEX('Flow probs &amp; rates'!AJ$5:AJ$5999,A382)</f>
        <v>-5.0651584422567106E-2</v>
      </c>
      <c r="E382" s="17">
        <f ca="1">INDEX('Flow probs &amp; rates'!AG$5:AG$5999,A382)-INDEX('Flow probs &amp; rates'!AJ$5:AJ$5999,A382)</f>
        <v>0.28694507278877301</v>
      </c>
      <c r="G382" s="12">
        <f t="shared" ca="1" si="69"/>
        <v>-5.0651584422567106E-2</v>
      </c>
      <c r="H382" s="12">
        <f t="shared" ca="1" si="70"/>
        <v>0.28694507278877301</v>
      </c>
      <c r="J382" s="17">
        <f ca="1">INDEX('Flow probs &amp; rates'!AJ$5:AJ$5999,A382)</f>
        <v>2.2930857591747001E-2</v>
      </c>
      <c r="K382" s="35" t="str">
        <f>INDEX('Flow probs &amp; rates'!$A$5:$A$5999,$A382)</f>
        <v>2006,2</v>
      </c>
      <c r="L382" s="12">
        <f t="shared" ca="1" si="74"/>
        <v>2.2930857591747001E-2</v>
      </c>
      <c r="N382" s="17">
        <f ca="1">INDEX('Flow probs &amp; rates'!Z$5:Z$5999,A382)</f>
        <v>2.5256756698581663E-2</v>
      </c>
      <c r="O382" s="35" t="str">
        <f>INDEX('Flow probs &amp; rates'!$A$5:$A$5999,$A382)</f>
        <v>2006,2</v>
      </c>
      <c r="P382" s="12">
        <f t="shared" ca="1" si="71"/>
        <v>2.5256756698581663E-2</v>
      </c>
      <c r="R382" s="17">
        <f ca="1">1-INDEX('Flow probs &amp; rates'!U$5:U$5999,A382)-INDEX('Flow probs &amp; rates'!V$5:V$5999,A382)-INDEX('Flow probs &amp; rates'!Z$5:Z$5999,A382)</f>
        <v>0.94932794979682067</v>
      </c>
      <c r="S382" s="17">
        <f ca="1">INDEX('Flow probs &amp; rates'!W$5:W$5999,A382)-INDEX('Flow probs &amp; rates'!Z$5:Z$5999,A382)</f>
        <v>0.21093824986322229</v>
      </c>
      <c r="T382" s="35" t="str">
        <f>INDEX('Flow probs &amp; rates'!$A$5:$A$5999,$A382)</f>
        <v>2006,2</v>
      </c>
      <c r="U382" s="12">
        <f t="shared" ca="1" si="72"/>
        <v>0.94932794979682067</v>
      </c>
      <c r="V382" s="12">
        <f t="shared" ca="1" si="73"/>
        <v>0.21093824986322229</v>
      </c>
      <c r="X382" s="35" t="str">
        <f>INDEX('Flow probs &amp; rates'!$A$5:$A$5999,$A382)</f>
        <v>2006,2</v>
      </c>
      <c r="Y382" s="12">
        <f t="array" aca="1" ref="Y382:Z383" ca="1">$A$1:$B$2-U382:V383</f>
        <v>5.0672050203179331E-2</v>
      </c>
      <c r="Z382" s="12">
        <f ca="1"/>
        <v>-0.21093824986322229</v>
      </c>
      <c r="AB382" s="35" t="str">
        <f>INDEX('Flow probs &amp; rates'!$A$5:$A$5999,$A382)</f>
        <v>2006,2</v>
      </c>
      <c r="AC382" s="12">
        <f t="array" aca="1" ref="AC382:AD383" ca="1">MMULT(Y382:Z383,MMULT(U380:V381,MINVERSE(Y380:Z381)))</f>
        <v>0.95115169418519852</v>
      </c>
      <c r="AD382" s="12">
        <f ca="1"/>
        <v>0.21130618666568043</v>
      </c>
      <c r="AF382" s="35" t="str">
        <f>INDEX('Flow probs &amp; rates'!$A$5:$A$5999,$A382)</f>
        <v>2006,2</v>
      </c>
      <c r="AG382" s="12">
        <f>INDEX('Flow probs &amp; rates'!E$5:E$5999,A382)</f>
        <v>0.62768824887325492</v>
      </c>
      <c r="AI382" s="32" t="s">
        <v>649</v>
      </c>
      <c r="AJ382" s="12">
        <f t="array" aca="1" ref="AJ382:AJ383" ca="1">MMULT(U382:V383,AG382:AG383)+P382:P383</f>
        <v>0.62789007761822602</v>
      </c>
      <c r="AK382" s="12">
        <f t="array" aca="1" ref="AK382:AK383" ca="1">MMULT(-1*MINVERSE(G382:H383),L382:L383)</f>
        <v>0.62512206639127377</v>
      </c>
      <c r="AM382" s="12">
        <f t="shared" si="67"/>
        <v>5.002275883246865E-4</v>
      </c>
      <c r="AO382" s="12">
        <f t="shared" ca="1" si="68"/>
        <v>9.0896500743083974E-3</v>
      </c>
      <c r="AQ382" s="12">
        <f t="array" aca="1" ref="AQ382:AQ383" ca="1">MMULT(Y382:Z383,AO382:AO383)+MMULT(AC382:AD383,AM380:AM381)</f>
        <v>5.0019289139508209E-4</v>
      </c>
      <c r="AS382" s="30">
        <v>756</v>
      </c>
    </row>
    <row r="383" spans="1:45" x14ac:dyDescent="0.35">
      <c r="C383" s="35"/>
      <c r="D383" s="17">
        <f ca="1">INDEX('Flow probs &amp; rates'!AE$5:AE$5999,A382)-INDEX('Flow probs &amp; rates'!AK$5:AK$5999,A382)</f>
        <v>-1.1153482234537401E-2</v>
      </c>
      <c r="E383" s="17">
        <f ca="1">-INDEX('Flow probs &amp; rates'!AG$5:AG$5999,A382)-INDEX('Flow probs &amp; rates'!AI$5:AI$5999,A382)-INDEX('Flow probs &amp; rates'!AK$5:AK$5999,A382)</f>
        <v>-0.58772349578392802</v>
      </c>
      <c r="G383" s="12">
        <f t="shared" ca="1" si="69"/>
        <v>-1.1153482234537401E-2</v>
      </c>
      <c r="H383" s="12">
        <f t="shared" ca="1" si="70"/>
        <v>-0.58772349578392802</v>
      </c>
      <c r="J383" s="17">
        <f ca="1">INDEX('Flow probs &amp; rates'!AK$5:AK$5999,A382)</f>
        <v>2.4858407632781E-2</v>
      </c>
      <c r="K383" s="35"/>
      <c r="L383" s="12">
        <f t="shared" ca="1" si="74"/>
        <v>2.4858407632781E-2</v>
      </c>
      <c r="N383" s="17">
        <f ca="1">INDEX('Flow probs &amp; rates'!AA$5:AA$5999,A382)</f>
        <v>1.868278996294219E-2</v>
      </c>
      <c r="O383" s="35"/>
      <c r="P383" s="12">
        <f t="shared" ca="1" si="71"/>
        <v>1.868278996294219E-2</v>
      </c>
      <c r="R383" s="17">
        <f ca="1">INDEX('Flow probs &amp; rates'!U$5:U$5999,A382)-INDEX('Flow probs &amp; rates'!AA$5:AA$5999,A382)</f>
        <v>-8.1992117517824051E-3</v>
      </c>
      <c r="S383" s="17">
        <f ca="1">1-INDEX('Flow probs &amp; rates'!W$5:W$5999,A382)-INDEX('Flow probs &amp; rates'!Y$5:Y$5999,A382)-INDEX('Flow probs &amp; rates'!AA$5:AA$5999,A382)</f>
        <v>0.55451865990781291</v>
      </c>
      <c r="T383" s="35"/>
      <c r="U383" s="12">
        <f t="shared" ca="1" si="72"/>
        <v>-8.1992117517824051E-3</v>
      </c>
      <c r="V383" s="12">
        <f t="shared" ca="1" si="73"/>
        <v>0.55451865990781291</v>
      </c>
      <c r="X383" s="35"/>
      <c r="Y383" s="12">
        <f ca="1"/>
        <v>8.1992117517824051E-3</v>
      </c>
      <c r="Z383" s="12">
        <f ca="1"/>
        <v>0.44548134009218709</v>
      </c>
      <c r="AB383" s="35"/>
      <c r="AC383" s="12">
        <f ca="1"/>
        <v>-4.5097727370676577E-2</v>
      </c>
      <c r="AD383" s="12">
        <f ca="1"/>
        <v>0.55491877074525742</v>
      </c>
      <c r="AF383" s="35"/>
      <c r="AG383" s="12">
        <f>INDEX('Flow probs &amp; rates'!F$5:F$5999,A382)</f>
        <v>3.2006155875563373E-2</v>
      </c>
      <c r="AJ383" s="12">
        <f ca="1"/>
        <v>3.1284251761242853E-2</v>
      </c>
      <c r="AK383" s="12">
        <f ca="1"/>
        <v>3.0432881957546086E-2</v>
      </c>
      <c r="AM383" s="12">
        <f t="shared" si="67"/>
        <v>-1.2944607536184566E-3</v>
      </c>
      <c r="AO383" s="12">
        <f t="shared" ca="1" si="68"/>
        <v>-3.7387916567529975E-3</v>
      </c>
      <c r="AQ383" s="12">
        <f ca="1"/>
        <v>-1.2944685796201331E-3</v>
      </c>
      <c r="AS383" s="30">
        <v>758</v>
      </c>
    </row>
    <row r="384" spans="1:45" x14ac:dyDescent="0.35">
      <c r="A384" s="12">
        <v>191</v>
      </c>
      <c r="C384" s="35" t="str">
        <f>INDEX('Flow probs &amp; rates'!$A$5:$A$5999,$A384)</f>
        <v>2006,3</v>
      </c>
      <c r="D384" s="17">
        <f ca="1">-INDEX('Flow probs &amp; rates'!AE$5:AE$5999,A384)-INDEX('Flow probs &amp; rates'!AF$5:AF$5999,A384)-INDEX('Flow probs &amp; rates'!AJ$5:AJ$5999,A384)</f>
        <v>-5.0165497801129999E-2</v>
      </c>
      <c r="E384" s="17">
        <f ca="1">INDEX('Flow probs &amp; rates'!AG$5:AG$5999,A384)-INDEX('Flow probs &amp; rates'!AJ$5:AJ$5999,A384)</f>
        <v>0.2983790112810254</v>
      </c>
      <c r="G384" s="12">
        <f t="shared" ca="1" si="69"/>
        <v>-5.0165497801129999E-2</v>
      </c>
      <c r="H384" s="12">
        <f t="shared" ca="1" si="70"/>
        <v>0.2983790112810254</v>
      </c>
      <c r="J384" s="17">
        <f ca="1">INDEX('Flow probs &amp; rates'!AJ$5:AJ$5999,A384)</f>
        <v>2.35279478319236E-2</v>
      </c>
      <c r="K384" s="35" t="str">
        <f>INDEX('Flow probs &amp; rates'!$A$5:$A$5999,$A384)</f>
        <v>2006,3</v>
      </c>
      <c r="L384" s="12">
        <f t="shared" ca="1" si="74"/>
        <v>2.35279478319236E-2</v>
      </c>
      <c r="N384" s="17">
        <f ca="1">INDEX('Flow probs &amp; rates'!Z$5:Z$5999,A384)</f>
        <v>2.5912931620023515E-2</v>
      </c>
      <c r="O384" s="35" t="str">
        <f>INDEX('Flow probs &amp; rates'!$A$5:$A$5999,$A384)</f>
        <v>2006,3</v>
      </c>
      <c r="P384" s="12">
        <f t="shared" ca="1" si="71"/>
        <v>2.5912931620023515E-2</v>
      </c>
      <c r="R384" s="17">
        <f ca="1">1-INDEX('Flow probs &amp; rates'!U$5:U$5999,A384)-INDEX('Flow probs &amp; rates'!V$5:V$5999,A384)-INDEX('Flow probs &amp; rates'!Z$5:Z$5999,A384)</f>
        <v>0.94973240937307357</v>
      </c>
      <c r="S384" s="17">
        <f ca="1">INDEX('Flow probs &amp; rates'!W$5:W$5999,A384)-INDEX('Flow probs &amp; rates'!Z$5:Z$5999,A384)</f>
        <v>0.21981423879414858</v>
      </c>
      <c r="T384" s="35" t="str">
        <f>INDEX('Flow probs &amp; rates'!$A$5:$A$5999,$A384)</f>
        <v>2006,3</v>
      </c>
      <c r="U384" s="12">
        <f t="shared" ca="1" si="72"/>
        <v>0.94973240937307357</v>
      </c>
      <c r="V384" s="12">
        <f t="shared" ca="1" si="73"/>
        <v>0.21981423879414858</v>
      </c>
      <c r="X384" s="35" t="str">
        <f>INDEX('Flow probs &amp; rates'!$A$5:$A$5999,$A384)</f>
        <v>2006,3</v>
      </c>
      <c r="Y384" s="12">
        <f t="array" aca="1" ref="Y384:Z385" ca="1">$A$1:$B$2-U384:V385</f>
        <v>5.0267590626926428E-2</v>
      </c>
      <c r="Z384" s="12">
        <f ca="1"/>
        <v>-0.21981423879414858</v>
      </c>
      <c r="AB384" s="35" t="str">
        <f>INDEX('Flow probs &amp; rates'!$A$5:$A$5999,$A384)</f>
        <v>2006,3</v>
      </c>
      <c r="AC384" s="12">
        <f t="array" aca="1" ref="AC384:AD385" ca="1">MMULT(Y384:Z385,MMULT(U382:V383,MINVERSE(Y382:Z383)))</f>
        <v>0.94531307148213517</v>
      </c>
      <c r="AD384" s="12">
        <f ca="1"/>
        <v>0.19779716322109464</v>
      </c>
      <c r="AF384" s="35" t="str">
        <f>INDEX('Flow probs &amp; rates'!$A$5:$A$5999,$A384)</f>
        <v>2006,3</v>
      </c>
      <c r="AG384" s="12">
        <f>INDEX('Flow probs &amp; rates'!E$5:E$5999,A384)</f>
        <v>0.62908421334809916</v>
      </c>
      <c r="AI384" s="32" t="s">
        <v>650</v>
      </c>
      <c r="AJ384" s="12">
        <f t="array" aca="1" ref="AJ384:AJ385" ca="1">MMULT(U384:V385,AG384:AG385)+P384:P385</f>
        <v>0.63019836044142929</v>
      </c>
      <c r="AK384" s="12">
        <f t="array" aca="1" ref="AK384:AK385" ca="1">MMULT(-1*MINVERSE(G384:H385),L384:L385)</f>
        <v>0.64458660515426136</v>
      </c>
      <c r="AM384" s="12">
        <f t="shared" si="67"/>
        <v>1.3959644748442468E-3</v>
      </c>
      <c r="AO384" s="12">
        <f t="shared" ca="1" si="68"/>
        <v>1.9464538762987593E-2</v>
      </c>
      <c r="AQ384" s="12">
        <f t="array" aca="1" ref="AQ384:AQ385" ca="1">MMULT(Y384:Z385,AO384:AO385)+MMULT(AC384:AD385,AM382:AM383)</f>
        <v>1.3959959978134579E-3</v>
      </c>
      <c r="AS384" s="30">
        <v>760</v>
      </c>
    </row>
    <row r="385" spans="1:45" x14ac:dyDescent="0.35">
      <c r="C385" s="35"/>
      <c r="D385" s="17">
        <f ca="1">INDEX('Flow probs &amp; rates'!AE$5:AE$5999,A384)-INDEX('Flow probs &amp; rates'!AK$5:AK$5999,A384)</f>
        <v>-1.1181857680227702E-2</v>
      </c>
      <c r="E385" s="17">
        <f ca="1">-INDEX('Flow probs &amp; rates'!AG$5:AG$5999,A384)-INDEX('Flow probs &amp; rates'!AI$5:AI$5999,A384)-INDEX('Flow probs &amp; rates'!AK$5:AK$5999,A384)</f>
        <v>-0.58357009509917224</v>
      </c>
      <c r="G385" s="12">
        <f t="shared" ca="1" si="69"/>
        <v>-1.1181857680227702E-2</v>
      </c>
      <c r="H385" s="12">
        <f t="shared" ca="1" si="70"/>
        <v>-0.58357009509917224</v>
      </c>
      <c r="J385" s="17">
        <f ca="1">INDEX('Flow probs &amp; rates'!AK$5:AK$5999,A384)</f>
        <v>2.4434492149554302E-2</v>
      </c>
      <c r="K385" s="35"/>
      <c r="L385" s="12">
        <f t="shared" ca="1" si="74"/>
        <v>2.4434492149554302E-2</v>
      </c>
      <c r="N385" s="17">
        <f ca="1">INDEX('Flow probs &amp; rates'!AA$5:AA$5999,A384)</f>
        <v>1.8393771373047249E-2</v>
      </c>
      <c r="O385" s="35"/>
      <c r="P385" s="12">
        <f t="shared" ca="1" si="71"/>
        <v>1.8393771373047249E-2</v>
      </c>
      <c r="R385" s="17">
        <f ca="1">INDEX('Flow probs &amp; rates'!U$5:U$5999,A384)-INDEX('Flow probs &amp; rates'!AA$5:AA$5999,A384)</f>
        <v>-8.2380044008723424E-3</v>
      </c>
      <c r="S385" s="17">
        <f ca="1">1-INDEX('Flow probs &amp; rates'!W$5:W$5999,A384)-INDEX('Flow probs &amp; rates'!Y$5:Y$5999,A384)-INDEX('Flow probs &amp; rates'!AA$5:AA$5999,A384)</f>
        <v>0.55678178391170341</v>
      </c>
      <c r="T385" s="35"/>
      <c r="U385" s="12">
        <f t="shared" ca="1" si="72"/>
        <v>-8.2380044008723424E-3</v>
      </c>
      <c r="V385" s="12">
        <f t="shared" ca="1" si="73"/>
        <v>0.55678178391170341</v>
      </c>
      <c r="X385" s="35"/>
      <c r="Y385" s="12">
        <f ca="1"/>
        <v>8.2380044008723424E-3</v>
      </c>
      <c r="Z385" s="12">
        <f ca="1"/>
        <v>0.44321821608829659</v>
      </c>
      <c r="AB385" s="35"/>
      <c r="AC385" s="12">
        <f ca="1"/>
        <v>-6.7634019477723073E-3</v>
      </c>
      <c r="AD385" s="12">
        <f ca="1"/>
        <v>0.55239984067972503</v>
      </c>
      <c r="AF385" s="35"/>
      <c r="AG385" s="12">
        <f>INDEX('Flow probs &amp; rates'!F$5:F$5999,A384)</f>
        <v>3.1043317381005745E-2</v>
      </c>
      <c r="AJ385" s="12">
        <f ca="1"/>
        <v>3.0495726484899857E-2</v>
      </c>
      <c r="AK385" s="12">
        <f ca="1"/>
        <v>2.9519703995816791E-2</v>
      </c>
      <c r="AM385" s="12">
        <f t="shared" si="67"/>
        <v>-9.6283849455762807E-4</v>
      </c>
      <c r="AO385" s="12">
        <f t="shared" ca="1" si="68"/>
        <v>-9.1317796172929455E-4</v>
      </c>
      <c r="AQ385" s="12">
        <f ca="1"/>
        <v>-9.628313054885594E-4</v>
      </c>
      <c r="AS385" s="30">
        <v>762</v>
      </c>
    </row>
    <row r="386" spans="1:45" x14ac:dyDescent="0.35">
      <c r="A386" s="12">
        <v>192</v>
      </c>
      <c r="C386" s="35" t="str">
        <f>INDEX('Flow probs &amp; rates'!$A$5:$A$5999,$A386)</f>
        <v>2006,4</v>
      </c>
      <c r="D386" s="17">
        <f ca="1">-INDEX('Flow probs &amp; rates'!AE$5:AE$5999,A386)-INDEX('Flow probs &amp; rates'!AF$5:AF$5999,A386)-INDEX('Flow probs &amp; rates'!AJ$5:AJ$5999,A386)</f>
        <v>-5.2776159291842199E-2</v>
      </c>
      <c r="E386" s="17">
        <f ca="1">INDEX('Flow probs &amp; rates'!AG$5:AG$5999,A386)-INDEX('Flow probs &amp; rates'!AJ$5:AJ$5999,A386)</f>
        <v>0.29184085680925131</v>
      </c>
      <c r="G386" s="12">
        <f t="shared" ca="1" si="69"/>
        <v>-5.2776159291842199E-2</v>
      </c>
      <c r="H386" s="12">
        <f t="shared" ca="1" si="70"/>
        <v>0.29184085680925131</v>
      </c>
      <c r="J386" s="17">
        <f ca="1">INDEX('Flow probs &amp; rates'!AJ$5:AJ$5999,A386)</f>
        <v>2.4848888053783699E-2</v>
      </c>
      <c r="K386" s="35" t="str">
        <f>INDEX('Flow probs &amp; rates'!$A$5:$A$5999,$A386)</f>
        <v>2006,4</v>
      </c>
      <c r="L386" s="12">
        <f t="shared" ca="1" si="74"/>
        <v>2.4848888053783699E-2</v>
      </c>
      <c r="N386" s="17">
        <f ca="1">INDEX('Flow probs &amp; rates'!Z$5:Z$5999,A386)</f>
        <v>2.7156997832428881E-2</v>
      </c>
      <c r="O386" s="35" t="str">
        <f>INDEX('Flow probs &amp; rates'!$A$5:$A$5999,$A386)</f>
        <v>2006,4</v>
      </c>
      <c r="P386" s="12">
        <f t="shared" ca="1" si="71"/>
        <v>2.7156997832428881E-2</v>
      </c>
      <c r="R386" s="17">
        <f ca="1">1-INDEX('Flow probs &amp; rates'!U$5:U$5999,A386)-INDEX('Flow probs &amp; rates'!V$5:V$5999,A386)-INDEX('Flow probs &amp; rates'!Z$5:Z$5999,A386)</f>
        <v>0.94737476096329842</v>
      </c>
      <c r="S386" s="17">
        <f ca="1">INDEX('Flow probs &amp; rates'!W$5:W$5999,A386)-INDEX('Flow probs &amp; rates'!Z$5:Z$5999,A386)</f>
        <v>0.21636150946956359</v>
      </c>
      <c r="T386" s="35" t="str">
        <f>INDEX('Flow probs &amp; rates'!$A$5:$A$5999,$A386)</f>
        <v>2006,4</v>
      </c>
      <c r="U386" s="12">
        <f t="shared" ca="1" si="72"/>
        <v>0.94737476096329842</v>
      </c>
      <c r="V386" s="12">
        <f t="shared" ca="1" si="73"/>
        <v>0.21636150946956359</v>
      </c>
      <c r="X386" s="35" t="str">
        <f>INDEX('Flow probs &amp; rates'!$A$5:$A$5999,$A386)</f>
        <v>2006,4</v>
      </c>
      <c r="Y386" s="12">
        <f t="array" aca="1" ref="Y386:Z387" ca="1">$A$1:$B$2-U386:V387</f>
        <v>5.2625239036701577E-2</v>
      </c>
      <c r="Z386" s="12">
        <f ca="1"/>
        <v>-0.21636150946956359</v>
      </c>
      <c r="AB386" s="35" t="str">
        <f>INDEX('Flow probs &amp; rates'!$A$5:$A$5999,$A386)</f>
        <v>2006,4</v>
      </c>
      <c r="AC386" s="12">
        <f t="array" aca="1" ref="AC386:AD387" ca="1">MMULT(Y386:Z387,MMULT(U384:V385,MINVERSE(Y384:Z385)))</f>
        <v>0.98957047165096812</v>
      </c>
      <c r="AD386" s="12">
        <f ca="1"/>
        <v>0.24507862191612786</v>
      </c>
      <c r="AF386" s="35" t="str">
        <f>INDEX('Flow probs &amp; rates'!$A$5:$A$5999,$A386)</f>
        <v>2006,4</v>
      </c>
      <c r="AG386" s="12">
        <f>INDEX('Flow probs &amp; rates'!E$5:E$5999,A386)</f>
        <v>0.62985208308636609</v>
      </c>
      <c r="AI386" s="32" t="s">
        <v>651</v>
      </c>
      <c r="AJ386" s="12">
        <f t="array" aca="1" ref="AJ386:AJ387" ca="1">MMULT(U386:V387,AG386:AG387)+P386:P387</f>
        <v>0.63068734370748869</v>
      </c>
      <c r="AK386" s="12">
        <f t="array" aca="1" ref="AK386:AK387" ca="1">MMULT(-1*MINVERSE(G386:H387),L386:L387)</f>
        <v>0.64708823672253279</v>
      </c>
      <c r="AM386" s="12">
        <f t="shared" si="67"/>
        <v>7.6786973826692417E-4</v>
      </c>
      <c r="AO386" s="12">
        <f t="shared" ca="1" si="68"/>
        <v>2.5016315682714341E-3</v>
      </c>
      <c r="AQ386" s="12">
        <f t="array" aca="1" ref="AQ386:AQ387" ca="1">MMULT(Y386:Z387,AO386:AO387)+MMULT(AC386:AD387,AM384:AM385)</f>
        <v>7.6784610995500797E-4</v>
      </c>
      <c r="AS386" s="30">
        <v>764</v>
      </c>
    </row>
    <row r="387" spans="1:45" x14ac:dyDescent="0.35">
      <c r="C387" s="35"/>
      <c r="D387" s="17">
        <f ca="1">INDEX('Flow probs &amp; rates'!AE$5:AE$5999,A386)-INDEX('Flow probs &amp; rates'!AK$5:AK$5999,A386)</f>
        <v>-1.0362376550139499E-2</v>
      </c>
      <c r="E387" s="17">
        <f ca="1">-INDEX('Flow probs &amp; rates'!AG$5:AG$5999,A386)-INDEX('Flow probs &amp; rates'!AI$5:AI$5999,A386)-INDEX('Flow probs &amp; rates'!AK$5:AK$5999,A386)</f>
        <v>-0.56670863288664675</v>
      </c>
      <c r="G387" s="12">
        <f t="shared" ca="1" si="69"/>
        <v>-1.0362376550139499E-2</v>
      </c>
      <c r="H387" s="12">
        <f t="shared" ca="1" si="70"/>
        <v>-0.56670863288664675</v>
      </c>
      <c r="J387" s="17">
        <f ca="1">INDEX('Flow probs &amp; rates'!AK$5:AK$5999,A386)</f>
        <v>2.4768270748637699E-2</v>
      </c>
      <c r="K387" s="35"/>
      <c r="L387" s="12">
        <f t="shared" ca="1" si="74"/>
        <v>2.4768270748637699E-2</v>
      </c>
      <c r="N387" s="17">
        <f ca="1">INDEX('Flow probs &amp; rates'!AA$5:AA$5999,A386)</f>
        <v>1.8792684530548408E-2</v>
      </c>
      <c r="O387" s="35"/>
      <c r="P387" s="12">
        <f t="shared" ca="1" si="71"/>
        <v>1.8792684530548408E-2</v>
      </c>
      <c r="R387" s="17">
        <f ca="1">INDEX('Flow probs &amp; rates'!U$5:U$5999,A386)-INDEX('Flow probs &amp; rates'!AA$5:AA$5999,A386)</f>
        <v>-7.6825032942683877E-3</v>
      </c>
      <c r="S387" s="17">
        <f ca="1">1-INDEX('Flow probs &amp; rates'!W$5:W$5999,A386)-INDEX('Flow probs &amp; rates'!Y$5:Y$5999,A386)-INDEX('Flow probs &amp; rates'!AA$5:AA$5999,A386)</f>
        <v>0.56636394058595119</v>
      </c>
      <c r="T387" s="35"/>
      <c r="U387" s="12">
        <f t="shared" ca="1" si="72"/>
        <v>-7.6825032942683877E-3</v>
      </c>
      <c r="V387" s="12">
        <f t="shared" ca="1" si="73"/>
        <v>0.56636394058595119</v>
      </c>
      <c r="X387" s="35"/>
      <c r="Y387" s="12">
        <f ca="1"/>
        <v>7.6825032942683877E-3</v>
      </c>
      <c r="Z387" s="12">
        <f ca="1"/>
        <v>0.43363605941404881</v>
      </c>
      <c r="AB387" s="35"/>
      <c r="AC387" s="12">
        <f ca="1"/>
        <v>-1.4625964582684281E-2</v>
      </c>
      <c r="AD387" s="12">
        <f ca="1"/>
        <v>0.54130082736376239</v>
      </c>
      <c r="AF387" s="35"/>
      <c r="AG387" s="12">
        <f>INDEX('Flow probs &amp; rates'!F$5:F$5999,A386)</f>
        <v>3.1541558549896161E-2</v>
      </c>
      <c r="AJ387" s="12">
        <f ca="1"/>
        <v>3.181784521987728E-2</v>
      </c>
      <c r="AK387" s="12">
        <f ca="1"/>
        <v>3.1873343249680039E-2</v>
      </c>
      <c r="AM387" s="12">
        <f t="shared" si="67"/>
        <v>4.982411688904155E-4</v>
      </c>
      <c r="AO387" s="12">
        <f t="shared" ca="1" si="68"/>
        <v>2.3536392538632475E-3</v>
      </c>
      <c r="AQ387" s="12">
        <f ca="1"/>
        <v>4.9823904340229081E-4</v>
      </c>
      <c r="AS387" s="30">
        <v>766</v>
      </c>
    </row>
    <row r="388" spans="1:45" x14ac:dyDescent="0.35">
      <c r="A388" s="12">
        <v>193</v>
      </c>
      <c r="C388" s="35" t="str">
        <f>INDEX('Flow probs &amp; rates'!$A$5:$A$5999,$A388)</f>
        <v>2006,5</v>
      </c>
      <c r="D388" s="17">
        <f ca="1">-INDEX('Flow probs &amp; rates'!AE$5:AE$5999,A388)-INDEX('Flow probs &amp; rates'!AF$5:AF$5999,A388)-INDEX('Flow probs &amp; rates'!AJ$5:AJ$5999,A388)</f>
        <v>-5.4233633871445697E-2</v>
      </c>
      <c r="E388" s="17">
        <f ca="1">INDEX('Flow probs &amp; rates'!AG$5:AG$5999,A388)-INDEX('Flow probs &amp; rates'!AJ$5:AJ$5999,A388)</f>
        <v>0.30871655869202541</v>
      </c>
      <c r="G388" s="12">
        <f t="shared" ca="1" si="69"/>
        <v>-5.4233633871445697E-2</v>
      </c>
      <c r="H388" s="12">
        <f t="shared" ca="1" si="70"/>
        <v>0.30871655869202541</v>
      </c>
      <c r="J388" s="17">
        <f ca="1">INDEX('Flow probs &amp; rates'!AJ$5:AJ$5999,A388)</f>
        <v>2.5191538393402602E-2</v>
      </c>
      <c r="K388" s="35" t="str">
        <f>INDEX('Flow probs &amp; rates'!$A$5:$A$5999,$A388)</f>
        <v>2006,5</v>
      </c>
      <c r="L388" s="12">
        <f t="shared" ca="1" si="74"/>
        <v>2.5191538393402602E-2</v>
      </c>
      <c r="N388" s="17">
        <f ca="1">INDEX('Flow probs &amp; rates'!Z$5:Z$5999,A388)</f>
        <v>2.7531222401914419E-2</v>
      </c>
      <c r="O388" s="35" t="str">
        <f>INDEX('Flow probs &amp; rates'!$A$5:$A$5999,$A388)</f>
        <v>2006,5</v>
      </c>
      <c r="P388" s="12">
        <f t="shared" ca="1" si="71"/>
        <v>2.7531222401914419E-2</v>
      </c>
      <c r="R388" s="17">
        <f ca="1">1-INDEX('Flow probs &amp; rates'!U$5:U$5999,A388)-INDEX('Flow probs &amp; rates'!V$5:V$5999,A388)-INDEX('Flow probs &amp; rates'!Z$5:Z$5999,A388)</f>
        <v>0.94604179939685018</v>
      </c>
      <c r="S388" s="17">
        <f ca="1">INDEX('Flow probs &amp; rates'!W$5:W$5999,A388)-INDEX('Flow probs &amp; rates'!Z$5:Z$5999,A388)</f>
        <v>0.22564715139582153</v>
      </c>
      <c r="T388" s="35" t="str">
        <f>INDEX('Flow probs &amp; rates'!$A$5:$A$5999,$A388)</f>
        <v>2006,5</v>
      </c>
      <c r="U388" s="12">
        <f t="shared" ca="1" si="72"/>
        <v>0.94604179939685018</v>
      </c>
      <c r="V388" s="12">
        <f t="shared" ca="1" si="73"/>
        <v>0.22564715139582153</v>
      </c>
      <c r="X388" s="35" t="str">
        <f>INDEX('Flow probs &amp; rates'!$A$5:$A$5999,$A388)</f>
        <v>2006,5</v>
      </c>
      <c r="Y388" s="12">
        <f t="array" aca="1" ref="Y388:Z389" ca="1">$A$1:$B$2-U388:V389</f>
        <v>5.395820060314982E-2</v>
      </c>
      <c r="Z388" s="12">
        <f ca="1"/>
        <v>-0.22564715139582153</v>
      </c>
      <c r="AB388" s="35" t="str">
        <f>INDEX('Flow probs &amp; rates'!$A$5:$A$5999,$A388)</f>
        <v>2006,5</v>
      </c>
      <c r="AC388" s="12">
        <f t="array" aca="1" ref="AC388:AD389" ca="1">MMULT(Y388:Z389,MMULT(U386:V387,MINVERSE(Y386:Z387)))</f>
        <v>0.97256522824867608</v>
      </c>
      <c r="AD388" s="12">
        <f ca="1"/>
        <v>0.21746749763648898</v>
      </c>
      <c r="AF388" s="35" t="str">
        <f>INDEX('Flow probs &amp; rates'!$A$5:$A$5999,$A388)</f>
        <v>2006,5</v>
      </c>
      <c r="AG388" s="12">
        <f>INDEX('Flow probs &amp; rates'!E$5:E$5999,A388)</f>
        <v>0.63051488327616312</v>
      </c>
      <c r="AI388" s="32" t="s">
        <v>652</v>
      </c>
      <c r="AJ388" s="12">
        <f t="array" aca="1" ref="AJ388:AJ389" ca="1">MMULT(U388:V389,AG388:AG389)+P388:P389</f>
        <v>0.63102447576314813</v>
      </c>
      <c r="AK388" s="12">
        <f t="array" aca="1" ref="AK388:AK389" ca="1">MMULT(-1*MINVERSE(G388:H389),L388:L389)</f>
        <v>0.63684838228578933</v>
      </c>
      <c r="AM388" s="12">
        <f t="shared" si="67"/>
        <v>6.6280018979703037E-4</v>
      </c>
      <c r="AO388" s="12">
        <f t="shared" ca="1" si="68"/>
        <v>-1.0239854436743467E-2</v>
      </c>
      <c r="AQ388" s="12">
        <f t="array" aca="1" ref="AQ388:AQ389" ca="1">MMULT(Y388:Z389,AO388:AO389)+MMULT(AC388:AD389,AM386:AM387)</f>
        <v>6.6280258682171827E-4</v>
      </c>
      <c r="AS388" s="30">
        <v>768</v>
      </c>
    </row>
    <row r="389" spans="1:45" x14ac:dyDescent="0.35">
      <c r="C389" s="35"/>
      <c r="D389" s="17">
        <f ca="1">INDEX('Flow probs &amp; rates'!AE$5:AE$5999,A388)-INDEX('Flow probs &amp; rates'!AK$5:AK$5999,A388)</f>
        <v>-9.4926408709340021E-3</v>
      </c>
      <c r="E389" s="17">
        <f ca="1">-INDEX('Flow probs &amp; rates'!AG$5:AG$5999,A388)-INDEX('Flow probs &amp; rates'!AI$5:AI$5999,A388)-INDEX('Flow probs &amp; rates'!AK$5:AK$5999,A388)</f>
        <v>-0.59612978742557354</v>
      </c>
      <c r="G389" s="12">
        <f t="shared" ca="1" si="69"/>
        <v>-9.4926408709340021E-3</v>
      </c>
      <c r="H389" s="12">
        <f t="shared" ca="1" si="70"/>
        <v>-0.59612978742557354</v>
      </c>
      <c r="J389" s="17">
        <f ca="1">INDEX('Flow probs &amp; rates'!AK$5:AK$5999,A388)</f>
        <v>2.4094495654480502E-2</v>
      </c>
      <c r="K389" s="35"/>
      <c r="L389" s="12">
        <f t="shared" ca="1" si="74"/>
        <v>2.4094495654480502E-2</v>
      </c>
      <c r="N389" s="17">
        <f ca="1">INDEX('Flow probs &amp; rates'!AA$5:AA$5999,A388)</f>
        <v>1.8044731030268688E-2</v>
      </c>
      <c r="O389" s="35"/>
      <c r="P389" s="12">
        <f t="shared" ca="1" si="71"/>
        <v>1.8044731030268688E-2</v>
      </c>
      <c r="R389" s="17">
        <f ca="1">INDEX('Flow probs &amp; rates'!U$5:U$5999,A388)-INDEX('Flow probs &amp; rates'!AA$5:AA$5999,A388)</f>
        <v>-6.9387396195967118E-3</v>
      </c>
      <c r="S389" s="17">
        <f ca="1">1-INDEX('Flow probs &amp; rates'!W$5:W$5999,A388)-INDEX('Flow probs &amp; rates'!Y$5:Y$5999,A388)-INDEX('Flow probs &amp; rates'!AA$5:AA$5999,A388)</f>
        <v>0.54996426055070402</v>
      </c>
      <c r="T389" s="35"/>
      <c r="U389" s="12">
        <f t="shared" ca="1" si="72"/>
        <v>-6.9387396195967118E-3</v>
      </c>
      <c r="V389" s="12">
        <f t="shared" ca="1" si="73"/>
        <v>0.54996426055070402</v>
      </c>
      <c r="X389" s="35"/>
      <c r="Y389" s="12">
        <f ca="1"/>
        <v>6.9387396195967118E-3</v>
      </c>
      <c r="Z389" s="12">
        <f ca="1"/>
        <v>0.45003573944929598</v>
      </c>
      <c r="AB389" s="35"/>
      <c r="AC389" s="12">
        <f ca="1"/>
        <v>-2.5258567655539674E-2</v>
      </c>
      <c r="AD389" s="12">
        <f ca="1"/>
        <v>0.57864262831599511</v>
      </c>
      <c r="AF389" s="35"/>
      <c r="AG389" s="12">
        <f>INDEX('Flow probs &amp; rates'!F$5:F$5999,A388)</f>
        <v>3.1021081351382176E-2</v>
      </c>
      <c r="AJ389" s="12">
        <f ca="1"/>
        <v>3.0730238495831112E-2</v>
      </c>
      <c r="AK389" s="12">
        <f ca="1"/>
        <v>3.0277169591126397E-2</v>
      </c>
      <c r="AM389" s="12">
        <f t="shared" si="67"/>
        <v>-5.2047719851398486E-4</v>
      </c>
      <c r="AO389" s="12">
        <f t="shared" ca="1" si="68"/>
        <v>-1.5961736585536415E-3</v>
      </c>
      <c r="AQ389" s="12">
        <f ca="1"/>
        <v>-5.2047858662848418E-4</v>
      </c>
      <c r="AS389" s="30">
        <v>770</v>
      </c>
    </row>
    <row r="390" spans="1:45" x14ac:dyDescent="0.35">
      <c r="A390" s="12">
        <v>194</v>
      </c>
      <c r="C390" s="35" t="str">
        <f>INDEX('Flow probs &amp; rates'!$A$5:$A$5999,$A390)</f>
        <v>2006,6</v>
      </c>
      <c r="D390" s="17">
        <f ca="1">-INDEX('Flow probs &amp; rates'!AE$5:AE$5999,A390)-INDEX('Flow probs &amp; rates'!AF$5:AF$5999,A390)-INDEX('Flow probs &amp; rates'!AJ$5:AJ$5999,A390)</f>
        <v>-5.4687238176044498E-2</v>
      </c>
      <c r="E390" s="17">
        <f ca="1">INDEX('Flow probs &amp; rates'!AG$5:AG$5999,A390)-INDEX('Flow probs &amp; rates'!AJ$5:AJ$5999,A390)</f>
        <v>0.31042277631064508</v>
      </c>
      <c r="G390" s="12">
        <f t="shared" ca="1" si="69"/>
        <v>-5.4687238176044498E-2</v>
      </c>
      <c r="H390" s="12">
        <f t="shared" ca="1" si="70"/>
        <v>0.31042277631064508</v>
      </c>
      <c r="J390" s="17">
        <f ca="1">INDEX('Flow probs &amp; rates'!AJ$5:AJ$5999,A390)</f>
        <v>2.4271890431839901E-2</v>
      </c>
      <c r="K390" s="35" t="str">
        <f>INDEX('Flow probs &amp; rates'!$A$5:$A$5999,$A390)</f>
        <v>2006,6</v>
      </c>
      <c r="L390" s="12">
        <f t="shared" ca="1" si="74"/>
        <v>2.4271890431839901E-2</v>
      </c>
      <c r="N390" s="17">
        <f ca="1">INDEX('Flow probs &amp; rates'!Z$5:Z$5999,A390)</f>
        <v>2.6796790410729476E-2</v>
      </c>
      <c r="O390" s="35" t="str">
        <f>INDEX('Flow probs &amp; rates'!$A$5:$A$5999,$A390)</f>
        <v>2006,6</v>
      </c>
      <c r="P390" s="12">
        <f t="shared" ca="1" si="71"/>
        <v>2.6796790410729476E-2</v>
      </c>
      <c r="R390" s="17">
        <f ca="1">1-INDEX('Flow probs &amp; rates'!U$5:U$5999,A390)-INDEX('Flow probs &amp; rates'!V$5:V$5999,A390)-INDEX('Flow probs &amp; rates'!Z$5:Z$5999,A390)</f>
        <v>0.94553539419437282</v>
      </c>
      <c r="S390" s="17">
        <f ca="1">INDEX('Flow probs &amp; rates'!W$5:W$5999,A390)-INDEX('Flow probs &amp; rates'!Z$5:Z$5999,A390)</f>
        <v>0.22597281034365235</v>
      </c>
      <c r="T390" s="35" t="str">
        <f>INDEX('Flow probs &amp; rates'!$A$5:$A$5999,$A390)</f>
        <v>2006,6</v>
      </c>
      <c r="U390" s="12">
        <f t="shared" ca="1" si="72"/>
        <v>0.94553539419437282</v>
      </c>
      <c r="V390" s="12">
        <f t="shared" ca="1" si="73"/>
        <v>0.22597281034365235</v>
      </c>
      <c r="X390" s="35" t="str">
        <f>INDEX('Flow probs &amp; rates'!$A$5:$A$5999,$A390)</f>
        <v>2006,6</v>
      </c>
      <c r="Y390" s="12">
        <f t="array" aca="1" ref="Y390:Z391" ca="1">$A$1:$B$2-U390:V391</f>
        <v>5.4464605805627175E-2</v>
      </c>
      <c r="Z390" s="12">
        <f ca="1"/>
        <v>-0.22597281034365235</v>
      </c>
      <c r="AB390" s="35" t="str">
        <f>INDEX('Flow probs &amp; rates'!$A$5:$A$5999,$A390)</f>
        <v>2006,6</v>
      </c>
      <c r="AC390" s="12">
        <f t="array" aca="1" ref="AC390:AD391" ca="1">MMULT(Y390:Z391,MMULT(U388:V389,MINVERSE(Y388:Z389)))</f>
        <v>0.95443947775012838</v>
      </c>
      <c r="AD390" s="12">
        <f ca="1"/>
        <v>0.22971367355681829</v>
      </c>
      <c r="AF390" s="35" t="str">
        <f>INDEX('Flow probs &amp; rates'!$A$5:$A$5999,$A390)</f>
        <v>2006,6</v>
      </c>
      <c r="AG390" s="12">
        <f>INDEX('Flow probs &amp; rates'!E$5:E$5999,A390)</f>
        <v>0.62998085004754623</v>
      </c>
      <c r="AI390" s="32" t="s">
        <v>653</v>
      </c>
      <c r="AJ390" s="12">
        <f t="array" aca="1" ref="AJ390:AJ391" ca="1">MMULT(U390:V391,AG390:AG391)+P390:P391</f>
        <v>0.62951652281281734</v>
      </c>
      <c r="AK390" s="12">
        <f t="array" aca="1" ref="AK390:AK391" ca="1">MMULT(-1*MINVERSE(G390:H391),L390:L391)</f>
        <v>0.62286380286725129</v>
      </c>
      <c r="AM390" s="12">
        <f t="shared" si="67"/>
        <v>-5.3403322861689251E-4</v>
      </c>
      <c r="AO390" s="12">
        <f t="shared" ca="1" si="68"/>
        <v>-1.3984579418538035E-2</v>
      </c>
      <c r="AQ390" s="12">
        <f t="array" aca="1" ref="AQ390:AQ391" ca="1">MMULT(Y390:Z391,AO390:AO391)+MMULT(AC390:AD391,AM388:AM389)</f>
        <v>-5.3404357740492216E-4</v>
      </c>
      <c r="AS390" s="30">
        <v>772</v>
      </c>
    </row>
    <row r="391" spans="1:45" x14ac:dyDescent="0.35">
      <c r="C391" s="35"/>
      <c r="D391" s="17">
        <f ca="1">INDEX('Flow probs &amp; rates'!AE$5:AE$5999,A390)-INDEX('Flow probs &amp; rates'!AK$5:AK$5999,A390)</f>
        <v>-1.0105250095476399E-2</v>
      </c>
      <c r="E391" s="17">
        <f ca="1">-INDEX('Flow probs &amp; rates'!AG$5:AG$5999,A390)-INDEX('Flow probs &amp; rates'!AI$5:AI$5999,A390)-INDEX('Flow probs &amp; rates'!AK$5:AK$5999,A390)</f>
        <v>-0.6044291359239673</v>
      </c>
      <c r="G391" s="12">
        <f t="shared" ca="1" si="69"/>
        <v>-1.0105250095476399E-2</v>
      </c>
      <c r="H391" s="12">
        <f t="shared" ca="1" si="70"/>
        <v>-0.6044291359239673</v>
      </c>
      <c r="J391" s="17">
        <f ca="1">INDEX('Flow probs &amp; rates'!AK$5:AK$5999,A390)</f>
        <v>2.5358038097083299E-2</v>
      </c>
      <c r="K391" s="35"/>
      <c r="L391" s="12">
        <f t="shared" ca="1" si="74"/>
        <v>2.5358038097083299E-2</v>
      </c>
      <c r="N391" s="17">
        <f ca="1">INDEX('Flow probs &amp; rates'!AA$5:AA$5999,A390)</f>
        <v>1.8921631661529551E-2</v>
      </c>
      <c r="O391" s="35"/>
      <c r="P391" s="12">
        <f t="shared" ca="1" si="71"/>
        <v>1.8921631661529551E-2</v>
      </c>
      <c r="R391" s="17">
        <f ca="1">INDEX('Flow probs &amp; rates'!U$5:U$5999,A390)-INDEX('Flow probs &amp; rates'!AA$5:AA$5999,A390)</f>
        <v>-7.3560407833971227E-3</v>
      </c>
      <c r="S391" s="17">
        <f ca="1">1-INDEX('Flow probs &amp; rates'!W$5:W$5999,A390)-INDEX('Flow probs &amp; rates'!Y$5:Y$5999,A390)-INDEX('Flow probs &amp; rates'!AA$5:AA$5999,A390)</f>
        <v>0.54534847473431514</v>
      </c>
      <c r="T391" s="35"/>
      <c r="U391" s="12">
        <f t="shared" ca="1" si="72"/>
        <v>-7.3560407833971227E-3</v>
      </c>
      <c r="V391" s="12">
        <f t="shared" ca="1" si="73"/>
        <v>0.54534847473431514</v>
      </c>
      <c r="X391" s="35"/>
      <c r="Y391" s="12">
        <f ca="1"/>
        <v>7.3560407833971227E-3</v>
      </c>
      <c r="Z391" s="12">
        <f ca="1"/>
        <v>0.45465152526568486</v>
      </c>
      <c r="AB391" s="35"/>
      <c r="AC391" s="12">
        <f ca="1"/>
        <v>-1.3297437015489244E-3</v>
      </c>
      <c r="AD391" s="12">
        <f ca="1"/>
        <v>0.55862653703595622</v>
      </c>
      <c r="AF391" s="35"/>
      <c r="AG391" s="12">
        <f>INDEX('Flow probs &amp; rates'!F$5:F$5999,A390)</f>
        <v>3.1200837865196604E-2</v>
      </c>
      <c r="AJ391" s="12">
        <f ca="1"/>
        <v>3.1302796176038247E-2</v>
      </c>
      <c r="AK391" s="12">
        <f ca="1"/>
        <v>3.1540245928992253E-2</v>
      </c>
      <c r="AM391" s="12">
        <f t="shared" si="67"/>
        <v>1.7975651381442817E-4</v>
      </c>
      <c r="AO391" s="12">
        <f t="shared" ca="1" si="68"/>
        <v>1.2630763378658552E-3</v>
      </c>
      <c r="AQ391" s="12">
        <f ca="1"/>
        <v>1.7975471760647344E-4</v>
      </c>
      <c r="AS391" s="30">
        <v>774</v>
      </c>
    </row>
    <row r="392" spans="1:45" x14ac:dyDescent="0.35">
      <c r="A392" s="12">
        <v>195</v>
      </c>
      <c r="C392" s="35" t="str">
        <f>INDEX('Flow probs &amp; rates'!$A$5:$A$5999,$A392)</f>
        <v>2006,7</v>
      </c>
      <c r="D392" s="17">
        <f ca="1">-INDEX('Flow probs &amp; rates'!AE$5:AE$5999,A392)-INDEX('Flow probs &amp; rates'!AF$5:AF$5999,A392)-INDEX('Flow probs &amp; rates'!AJ$5:AJ$5999,A392)</f>
        <v>-5.3367098560698996E-2</v>
      </c>
      <c r="E392" s="17">
        <f ca="1">INDEX('Flow probs &amp; rates'!AG$5:AG$5999,A392)-INDEX('Flow probs &amp; rates'!AJ$5:AJ$5999,A392)</f>
        <v>0.33168922360603381</v>
      </c>
      <c r="G392" s="12">
        <f t="shared" ca="1" si="69"/>
        <v>-5.3367098560698996E-2</v>
      </c>
      <c r="H392" s="12">
        <f t="shared" ca="1" si="70"/>
        <v>0.33168922360603381</v>
      </c>
      <c r="J392" s="17">
        <f ca="1">INDEX('Flow probs &amp; rates'!AJ$5:AJ$5999,A392)</f>
        <v>2.4215911682816199E-2</v>
      </c>
      <c r="K392" s="35" t="str">
        <f>INDEX('Flow probs &amp; rates'!$A$5:$A$5999,$A392)</f>
        <v>2006,7</v>
      </c>
      <c r="L392" s="12">
        <f t="shared" ca="1" si="74"/>
        <v>2.4215911682816199E-2</v>
      </c>
      <c r="N392" s="17">
        <f ca="1">INDEX('Flow probs &amp; rates'!Z$5:Z$5999,A392)</f>
        <v>2.7022347472210575E-2</v>
      </c>
      <c r="O392" s="35" t="str">
        <f>INDEX('Flow probs &amp; rates'!$A$5:$A$5999,$A392)</f>
        <v>2006,7</v>
      </c>
      <c r="P392" s="12">
        <f t="shared" ca="1" si="71"/>
        <v>2.7022347472210575E-2</v>
      </c>
      <c r="R392" s="17">
        <f ca="1">1-INDEX('Flow probs &amp; rates'!U$5:U$5999,A392)-INDEX('Flow probs &amp; rates'!V$5:V$5999,A392)-INDEX('Flow probs &amp; rates'!Z$5:Z$5999,A392)</f>
        <v>0.946547605640359</v>
      </c>
      <c r="S392" s="17">
        <f ca="1">INDEX('Flow probs &amp; rates'!W$5:W$5999,A392)-INDEX('Flow probs &amp; rates'!Z$5:Z$5999,A392)</f>
        <v>0.23896730134763275</v>
      </c>
      <c r="T392" s="35" t="str">
        <f>INDEX('Flow probs &amp; rates'!$A$5:$A$5999,$A392)</f>
        <v>2006,7</v>
      </c>
      <c r="U392" s="12">
        <f t="shared" ca="1" si="72"/>
        <v>0.946547605640359</v>
      </c>
      <c r="V392" s="12">
        <f t="shared" ca="1" si="73"/>
        <v>0.23896730134763275</v>
      </c>
      <c r="X392" s="35" t="str">
        <f>INDEX('Flow probs &amp; rates'!$A$5:$A$5999,$A392)</f>
        <v>2006,7</v>
      </c>
      <c r="Y392" s="12">
        <f t="array" aca="1" ref="Y392:Z393" ca="1">$A$1:$B$2-U392:V393</f>
        <v>5.3452394359640998E-2</v>
      </c>
      <c r="Z392" s="12">
        <f ca="1"/>
        <v>-0.23896730134763275</v>
      </c>
      <c r="AB392" s="35" t="str">
        <f>INDEX('Flow probs &amp; rates'!$A$5:$A$5999,$A392)</f>
        <v>2006,7</v>
      </c>
      <c r="AC392" s="12">
        <f t="array" aca="1" ref="AC392:AD393" ca="1">MMULT(Y392:Z393,MMULT(U390:V391,MINVERSE(Y390:Z391)))</f>
        <v>0.93274931351610813</v>
      </c>
      <c r="AD392" s="12">
        <f ca="1"/>
        <v>0.20352800562807177</v>
      </c>
      <c r="AF392" s="35" t="str">
        <f>INDEX('Flow probs &amp; rates'!$A$5:$A$5999,$A392)</f>
        <v>2006,7</v>
      </c>
      <c r="AG392" s="12">
        <f>INDEX('Flow probs &amp; rates'!E$5:E$5999,A392)</f>
        <v>0.63078519270842459</v>
      </c>
      <c r="AI392" s="32" t="s">
        <v>654</v>
      </c>
      <c r="AJ392" s="12">
        <f t="array" aca="1" ref="AJ392:AJ393" ca="1">MMULT(U392:V393,AG392:AG393)+P392:P393</f>
        <v>0.63139260730252988</v>
      </c>
      <c r="AK392" s="12">
        <f t="array" aca="1" ref="AK392:AK393" ca="1">MMULT(-1*MINVERSE(G392:H393),L392:L393)</f>
        <v>0.63823199352456417</v>
      </c>
      <c r="AM392" s="12">
        <f t="shared" ref="AM392:AM455" si="75">AG392-AG390</f>
        <v>8.0434266087836548E-4</v>
      </c>
      <c r="AO392" s="12">
        <f t="shared" ref="AO392:AO455" ca="1" si="76">AK392-AK390</f>
        <v>1.5368190657312875E-2</v>
      </c>
      <c r="AQ392" s="12">
        <f t="array" aca="1" ref="AQ392:AQ393" ca="1">MMULT(Y392:Z393,AO392:AO393)+MMULT(AC392:AD393,AM390:AM391)</f>
        <v>8.0436868808964534E-4</v>
      </c>
      <c r="AS392" s="30">
        <v>776</v>
      </c>
    </row>
    <row r="393" spans="1:45" x14ac:dyDescent="0.35">
      <c r="C393" s="35"/>
      <c r="D393" s="17">
        <f ca="1">INDEX('Flow probs &amp; rates'!AE$5:AE$5999,A392)-INDEX('Flow probs &amp; rates'!AK$5:AK$5999,A392)</f>
        <v>-1.1317880590086199E-2</v>
      </c>
      <c r="E393" s="17">
        <f ca="1">-INDEX('Flow probs &amp; rates'!AG$5:AG$5999,A392)-INDEX('Flow probs &amp; rates'!AI$5:AI$5999,A392)-INDEX('Flow probs &amp; rates'!AK$5:AK$5999,A392)</f>
        <v>-0.6286789379139035</v>
      </c>
      <c r="G393" s="12">
        <f t="shared" ca="1" si="69"/>
        <v>-1.1317880590086199E-2</v>
      </c>
      <c r="H393" s="12">
        <f t="shared" ca="1" si="70"/>
        <v>-0.6286789379139035</v>
      </c>
      <c r="J393" s="17">
        <f ca="1">INDEX('Flow probs &amp; rates'!AK$5:AK$5999,A392)</f>
        <v>2.5882893254925599E-2</v>
      </c>
      <c r="K393" s="35"/>
      <c r="L393" s="12">
        <f t="shared" ca="1" si="74"/>
        <v>2.5882893254925599E-2</v>
      </c>
      <c r="N393" s="17">
        <f ca="1">INDEX('Flow probs &amp; rates'!AA$5:AA$5999,A392)</f>
        <v>1.9092943855427907E-2</v>
      </c>
      <c r="O393" s="35"/>
      <c r="P393" s="12">
        <f t="shared" ca="1" si="71"/>
        <v>1.9092943855427907E-2</v>
      </c>
      <c r="R393" s="17">
        <f ca="1">INDEX('Flow probs &amp; rates'!U$5:U$5999,A392)-INDEX('Flow probs &amp; rates'!AA$5:AA$5999,A392)</f>
        <v>-8.1547363672559332E-3</v>
      </c>
      <c r="S393" s="17">
        <f ca="1">1-INDEX('Flow probs &amp; rates'!W$5:W$5999,A392)-INDEX('Flow probs &amp; rates'!Y$5:Y$5999,A392)-INDEX('Flow probs &amp; rates'!AA$5:AA$5999,A392)</f>
        <v>0.5320709103385648</v>
      </c>
      <c r="T393" s="35"/>
      <c r="U393" s="12">
        <f t="shared" ca="1" si="72"/>
        <v>-8.1547363672559332E-3</v>
      </c>
      <c r="V393" s="12">
        <f t="shared" ca="1" si="73"/>
        <v>0.5320709103385648</v>
      </c>
      <c r="X393" s="35"/>
      <c r="Y393" s="12">
        <f ca="1"/>
        <v>8.1547363672559332E-3</v>
      </c>
      <c r="Z393" s="12">
        <f ca="1"/>
        <v>0.4679290896614352</v>
      </c>
      <c r="AB393" s="35"/>
      <c r="AC393" s="12">
        <f ca="1"/>
        <v>1.8910937828711394E-3</v>
      </c>
      <c r="AD393" s="12">
        <f ca="1"/>
        <v>0.56626775782065331</v>
      </c>
      <c r="AF393" s="35"/>
      <c r="AG393" s="12">
        <f>INDEX('Flow probs &amp; rates'!F$5:F$5999,A392)</f>
        <v>3.0556674313131488E-2</v>
      </c>
      <c r="AJ393" s="12">
        <f ca="1"/>
        <v>3.0207374423228885E-2</v>
      </c>
      <c r="AK393" s="12">
        <f ca="1"/>
        <v>2.9680427700279174E-2</v>
      </c>
      <c r="AM393" s="12">
        <f t="shared" si="75"/>
        <v>-6.4416355206511552E-4</v>
      </c>
      <c r="AO393" s="12">
        <f t="shared" ca="1" si="76"/>
        <v>-1.8598182287130789E-3</v>
      </c>
      <c r="AQ393" s="12">
        <f ca="1"/>
        <v>-6.4415909633247232E-4</v>
      </c>
      <c r="AS393" s="30">
        <v>778</v>
      </c>
    </row>
    <row r="394" spans="1:45" x14ac:dyDescent="0.35">
      <c r="A394" s="12">
        <v>196</v>
      </c>
      <c r="C394" s="35" t="str">
        <f>INDEX('Flow probs &amp; rates'!$A$5:$A$5999,$A394)</f>
        <v>2006,8</v>
      </c>
      <c r="D394" s="17">
        <f ca="1">-INDEX('Flow probs &amp; rates'!AE$5:AE$5999,A394)-INDEX('Flow probs &amp; rates'!AF$5:AF$5999,A394)-INDEX('Flow probs &amp; rates'!AJ$5:AJ$5999,A394)</f>
        <v>-5.29743843852086E-2</v>
      </c>
      <c r="E394" s="17">
        <f ca="1">INDEX('Flow probs &amp; rates'!AG$5:AG$5999,A394)-INDEX('Flow probs &amp; rates'!AJ$5:AJ$5999,A394)</f>
        <v>0.33243331902598666</v>
      </c>
      <c r="G394" s="12">
        <f t="shared" ref="G394:G457" ca="1" si="77">D394</f>
        <v>-5.29743843852086E-2</v>
      </c>
      <c r="H394" s="12">
        <f t="shared" ref="H394:H457" ca="1" si="78">E394</f>
        <v>0.33243331902598666</v>
      </c>
      <c r="J394" s="17">
        <f ca="1">INDEX('Flow probs &amp; rates'!AJ$5:AJ$5999,A394)</f>
        <v>2.37433814536143E-2</v>
      </c>
      <c r="K394" s="35" t="str">
        <f>INDEX('Flow probs &amp; rates'!$A$5:$A$5999,$A394)</f>
        <v>2006,8</v>
      </c>
      <c r="L394" s="12">
        <f t="shared" ca="1" si="74"/>
        <v>2.37433814536143E-2</v>
      </c>
      <c r="N394" s="17">
        <f ca="1">INDEX('Flow probs &amp; rates'!Z$5:Z$5999,A394)</f>
        <v>2.6727163583107678E-2</v>
      </c>
      <c r="O394" s="35" t="str">
        <f>INDEX('Flow probs &amp; rates'!$A$5:$A$5999,$A394)</f>
        <v>2006,8</v>
      </c>
      <c r="P394" s="12">
        <f t="shared" ref="P394:P457" ca="1" si="79">N394</f>
        <v>2.6727163583107678E-2</v>
      </c>
      <c r="R394" s="17">
        <f ca="1">1-INDEX('Flow probs &amp; rates'!U$5:U$5999,A394)-INDEX('Flow probs &amp; rates'!V$5:V$5999,A394)-INDEX('Flow probs &amp; rates'!Z$5:Z$5999,A394)</f>
        <v>0.94678485269462209</v>
      </c>
      <c r="S394" s="17">
        <f ca="1">INDEX('Flow probs &amp; rates'!W$5:W$5999,A394)-INDEX('Flow probs &amp; rates'!Z$5:Z$5999,A394)</f>
        <v>0.23969718885403124</v>
      </c>
      <c r="T394" s="35" t="str">
        <f>INDEX('Flow probs &amp; rates'!$A$5:$A$5999,$A394)</f>
        <v>2006,8</v>
      </c>
      <c r="U394" s="12">
        <f t="shared" ref="U394:U457" ca="1" si="80">R394</f>
        <v>0.94678485269462209</v>
      </c>
      <c r="V394" s="12">
        <f t="shared" ref="V394:V457" ca="1" si="81">S394</f>
        <v>0.23969718885403124</v>
      </c>
      <c r="X394" s="35" t="str">
        <f>INDEX('Flow probs &amp; rates'!$A$5:$A$5999,$A394)</f>
        <v>2006,8</v>
      </c>
      <c r="Y394" s="12">
        <f t="array" aca="1" ref="Y394:Z395" ca="1">$A$1:$B$2-U394:V395</f>
        <v>5.3215147305377908E-2</v>
      </c>
      <c r="Z394" s="12">
        <f ca="1"/>
        <v>-0.23969718885403124</v>
      </c>
      <c r="AB394" s="35" t="str">
        <f>INDEX('Flow probs &amp; rates'!$A$5:$A$5999,$A394)</f>
        <v>2006,8</v>
      </c>
      <c r="AC394" s="12">
        <f t="array" aca="1" ref="AC394:AD395" ca="1">MMULT(Y394:Z395,MMULT(U392:V393,MINVERSE(Y392:Z393)))</f>
        <v>0.94288795943817894</v>
      </c>
      <c r="AD394" s="12">
        <f ca="1"/>
        <v>0.23614725445535473</v>
      </c>
      <c r="AF394" s="35" t="str">
        <f>INDEX('Flow probs &amp; rates'!$A$5:$A$5999,$A394)</f>
        <v>2006,8</v>
      </c>
      <c r="AG394" s="12">
        <f>INDEX('Flow probs &amp; rates'!E$5:E$5999,A394)</f>
        <v>0.63126937827708807</v>
      </c>
      <c r="AI394" s="32" t="s">
        <v>655</v>
      </c>
      <c r="AJ394" s="12">
        <f t="array" aca="1" ref="AJ394:AJ395" ca="1">MMULT(U394:V395,AG394:AG395)+P394:P395</f>
        <v>0.63174202712152683</v>
      </c>
      <c r="AK394" s="12">
        <f t="array" aca="1" ref="AK394:AK395" ca="1">MMULT(-1*MINVERSE(G394:H395),L394:L395)</f>
        <v>0.63969346881231615</v>
      </c>
      <c r="AM394" s="12">
        <f t="shared" si="75"/>
        <v>4.8418556866347551E-4</v>
      </c>
      <c r="AO394" s="12">
        <f t="shared" ca="1" si="76"/>
        <v>1.4614752877519788E-3</v>
      </c>
      <c r="AQ394" s="12">
        <f t="array" aca="1" ref="AQ394:AQ395" ca="1">MMULT(Y394:Z395,AO394:AO395)+MMULT(AC394:AD395,AM392:AM393)</f>
        <v>4.8417163358505691E-4</v>
      </c>
      <c r="AS394" s="30">
        <v>780</v>
      </c>
    </row>
    <row r="395" spans="1:45" x14ac:dyDescent="0.35">
      <c r="C395" s="35"/>
      <c r="D395" s="17">
        <f ca="1">INDEX('Flow probs &amp; rates'!AE$5:AE$5999,A394)-INDEX('Flow probs &amp; rates'!AK$5:AK$5999,A394)</f>
        <v>-1.23212317167073E-2</v>
      </c>
      <c r="E395" s="17">
        <f ca="1">-INDEX('Flow probs &amp; rates'!AG$5:AG$5999,A394)-INDEX('Flow probs &amp; rates'!AI$5:AI$5999,A394)-INDEX('Flow probs &amp; rates'!AK$5:AK$5999,A394)</f>
        <v>-0.62722517071777995</v>
      </c>
      <c r="G395" s="12">
        <f t="shared" ca="1" si="77"/>
        <v>-1.23212317167073E-2</v>
      </c>
      <c r="H395" s="12">
        <f t="shared" ca="1" si="78"/>
        <v>-0.62722517071777995</v>
      </c>
      <c r="J395" s="17">
        <f ca="1">INDEX('Flow probs &amp; rates'!AK$5:AK$5999,A394)</f>
        <v>2.70211790969569E-2</v>
      </c>
      <c r="K395" s="35"/>
      <c r="L395" s="12">
        <f t="shared" ref="L395:L458" ca="1" si="82">J395</f>
        <v>2.70211790969569E-2</v>
      </c>
      <c r="N395" s="17">
        <f ca="1">INDEX('Flow probs &amp; rates'!AA$5:AA$5999,A394)</f>
        <v>1.9941680860035917E-2</v>
      </c>
      <c r="O395" s="35"/>
      <c r="P395" s="12">
        <f t="shared" ca="1" si="79"/>
        <v>1.9941680860035917E-2</v>
      </c>
      <c r="R395" s="17">
        <f ca="1">INDEX('Flow probs &amp; rates'!U$5:U$5999,A394)-INDEX('Flow probs &amp; rates'!AA$5:AA$5999,A394)</f>
        <v>-8.884531159249049E-3</v>
      </c>
      <c r="S395" s="17">
        <f ca="1">1-INDEX('Flow probs &amp; rates'!W$5:W$5999,A394)-INDEX('Flow probs &amp; rates'!Y$5:Y$5999,A394)-INDEX('Flow probs &amp; rates'!AA$5:AA$5999,A394)</f>
        <v>0.53273427471373169</v>
      </c>
      <c r="T395" s="35"/>
      <c r="U395" s="12">
        <f t="shared" ca="1" si="80"/>
        <v>-8.884531159249049E-3</v>
      </c>
      <c r="V395" s="12">
        <f t="shared" ca="1" si="81"/>
        <v>0.53273427471373169</v>
      </c>
      <c r="X395" s="35"/>
      <c r="Y395" s="12">
        <f ca="1"/>
        <v>8.884531159249049E-3</v>
      </c>
      <c r="Z395" s="12">
        <f ca="1"/>
        <v>0.46726572528626831</v>
      </c>
      <c r="AB395" s="35"/>
      <c r="AC395" s="12">
        <f ca="1"/>
        <v>3.9824372253320084E-3</v>
      </c>
      <c r="AD395" s="12">
        <f ca="1"/>
        <v>0.53788766309992175</v>
      </c>
      <c r="AF395" s="35"/>
      <c r="AG395" s="12">
        <f>INDEX('Flow probs &amp; rates'!F$5:F$5999,A394)</f>
        <v>3.0616037888494825E-2</v>
      </c>
      <c r="AJ395" s="12">
        <f ca="1"/>
        <v>3.0643361137988774E-2</v>
      </c>
      <c r="AK395" s="12">
        <f ca="1"/>
        <v>3.051434880738841E-2</v>
      </c>
      <c r="AM395" s="12">
        <f t="shared" si="75"/>
        <v>5.9363575363336613E-5</v>
      </c>
      <c r="AO395" s="12">
        <f t="shared" ca="1" si="76"/>
        <v>8.3392110710923603E-4</v>
      </c>
      <c r="AQ395" s="12">
        <f ca="1"/>
        <v>5.936289015758472E-5</v>
      </c>
      <c r="AS395" s="30">
        <v>782</v>
      </c>
    </row>
    <row r="396" spans="1:45" x14ac:dyDescent="0.35">
      <c r="A396" s="12">
        <v>197</v>
      </c>
      <c r="C396" s="35" t="str">
        <f>INDEX('Flow probs &amp; rates'!$A$5:$A$5999,$A396)</f>
        <v>2006,9</v>
      </c>
      <c r="D396" s="17">
        <f ca="1">-INDEX('Flow probs &amp; rates'!AE$5:AE$5999,A396)-INDEX('Flow probs &amp; rates'!AF$5:AF$5999,A396)-INDEX('Flow probs &amp; rates'!AJ$5:AJ$5999,A396)</f>
        <v>-5.2874403275740604E-2</v>
      </c>
      <c r="E396" s="17">
        <f ca="1">INDEX('Flow probs &amp; rates'!AG$5:AG$5999,A396)-INDEX('Flow probs &amp; rates'!AJ$5:AJ$5999,A396)</f>
        <v>0.31624456012742769</v>
      </c>
      <c r="G396" s="12">
        <f t="shared" ca="1" si="77"/>
        <v>-5.2874403275740604E-2</v>
      </c>
      <c r="H396" s="12">
        <f t="shared" ca="1" si="78"/>
        <v>0.31624456012742769</v>
      </c>
      <c r="J396" s="17">
        <f ca="1">INDEX('Flow probs &amp; rates'!AJ$5:AJ$5999,A396)</f>
        <v>2.2209116057304301E-2</v>
      </c>
      <c r="K396" s="35" t="str">
        <f>INDEX('Flow probs &amp; rates'!$A$5:$A$5999,$A396)</f>
        <v>2006,9</v>
      </c>
      <c r="L396" s="12">
        <f t="shared" ca="1" si="82"/>
        <v>2.2209116057304301E-2</v>
      </c>
      <c r="N396" s="17">
        <f ca="1">INDEX('Flow probs &amp; rates'!Z$5:Z$5999,A396)</f>
        <v>2.4913881668751039E-2</v>
      </c>
      <c r="O396" s="35" t="str">
        <f>INDEX('Flow probs &amp; rates'!$A$5:$A$5999,$A396)</f>
        <v>2006,9</v>
      </c>
      <c r="P396" s="12">
        <f t="shared" ca="1" si="79"/>
        <v>2.4913881668751039E-2</v>
      </c>
      <c r="R396" s="17">
        <f ca="1">1-INDEX('Flow probs &amp; rates'!U$5:U$5999,A396)-INDEX('Flow probs &amp; rates'!V$5:V$5999,A396)-INDEX('Flow probs &amp; rates'!Z$5:Z$5999,A396)</f>
        <v>0.94722707312438414</v>
      </c>
      <c r="S396" s="17">
        <f ca="1">INDEX('Flow probs &amp; rates'!W$5:W$5999,A396)-INDEX('Flow probs &amp; rates'!Z$5:Z$5999,A396)</f>
        <v>0.23111431244795844</v>
      </c>
      <c r="T396" s="35" t="str">
        <f>INDEX('Flow probs &amp; rates'!$A$5:$A$5999,$A396)</f>
        <v>2006,9</v>
      </c>
      <c r="U396" s="12">
        <f t="shared" ca="1" si="80"/>
        <v>0.94722707312438414</v>
      </c>
      <c r="V396" s="12">
        <f t="shared" ca="1" si="81"/>
        <v>0.23111431244795844</v>
      </c>
      <c r="X396" s="35" t="str">
        <f>INDEX('Flow probs &amp; rates'!$A$5:$A$5999,$A396)</f>
        <v>2006,9</v>
      </c>
      <c r="Y396" s="12">
        <f t="array" aca="1" ref="Y396:Z397" ca="1">$A$1:$B$2-U396:V397</f>
        <v>5.2772926875615855E-2</v>
      </c>
      <c r="Z396" s="12">
        <f ca="1"/>
        <v>-0.23111431244795844</v>
      </c>
      <c r="AB396" s="35" t="str">
        <f>INDEX('Flow probs &amp; rates'!$A$5:$A$5999,$A396)</f>
        <v>2006,9</v>
      </c>
      <c r="AC396" s="12">
        <f t="array" aca="1" ref="AC396:AD397" ca="1">MMULT(Y396:Z397,MMULT(U394:V395,MINVERSE(Y394:Z395)))</f>
        <v>0.93674783378806259</v>
      </c>
      <c r="AD396" s="12">
        <f ca="1"/>
        <v>0.24410698849349666</v>
      </c>
      <c r="AF396" s="35" t="str">
        <f>INDEX('Flow probs &amp; rates'!$A$5:$A$5999,$A396)</f>
        <v>2006,9</v>
      </c>
      <c r="AG396" s="12">
        <f>INDEX('Flow probs &amp; rates'!E$5:E$5999,A396)</f>
        <v>0.62994513175368705</v>
      </c>
      <c r="AI396" s="32" t="s">
        <v>656</v>
      </c>
      <c r="AJ396" s="12">
        <f t="array" aca="1" ref="AJ396:AJ397" ca="1">MMULT(U396:V397,AG396:AG397)+P396:P397</f>
        <v>0.62885899415956215</v>
      </c>
      <c r="AK396" s="12">
        <f t="array" aca="1" ref="AK396:AK397" ca="1">MMULT(-1*MINVERSE(G396:H397),L396:L397)</f>
        <v>0.61444893484283114</v>
      </c>
      <c r="AM396" s="12">
        <f t="shared" si="75"/>
        <v>-1.3242465234010181E-3</v>
      </c>
      <c r="AO396" s="12">
        <f t="shared" ca="1" si="76"/>
        <v>-2.5244533969485006E-2</v>
      </c>
      <c r="AQ396" s="12">
        <f t="array" aca="1" ref="AQ396:AQ397" ca="1">MMULT(Y396:Z397,AO396:AO397)+MMULT(AC396:AD397,AM394:AM395)</f>
        <v>-1.3242270216504363E-3</v>
      </c>
      <c r="AS396" s="30">
        <v>784</v>
      </c>
    </row>
    <row r="397" spans="1:45" x14ac:dyDescent="0.35">
      <c r="C397" s="35"/>
      <c r="D397" s="17">
        <f ca="1">INDEX('Flow probs &amp; rates'!AE$5:AE$5999,A396)-INDEX('Flow probs &amp; rates'!AK$5:AK$5999,A396)</f>
        <v>-1.0105861819765298E-2</v>
      </c>
      <c r="E397" s="17">
        <f ca="1">-INDEX('Flow probs &amp; rates'!AG$5:AG$5999,A396)-INDEX('Flow probs &amp; rates'!AI$5:AI$5999,A396)-INDEX('Flow probs &amp; rates'!AK$5:AK$5999,A396)</f>
        <v>-0.59794119139374569</v>
      </c>
      <c r="G397" s="12">
        <f t="shared" ca="1" si="77"/>
        <v>-1.0105861819765298E-2</v>
      </c>
      <c r="H397" s="12">
        <f t="shared" ca="1" si="78"/>
        <v>-0.59794119139374569</v>
      </c>
      <c r="J397" s="17">
        <f ca="1">INDEX('Flow probs &amp; rates'!AK$5:AK$5999,A396)</f>
        <v>2.5645567734581699E-2</v>
      </c>
      <c r="K397" s="35"/>
      <c r="L397" s="12">
        <f t="shared" ca="1" si="82"/>
        <v>2.5645567734581699E-2</v>
      </c>
      <c r="N397" s="17">
        <f ca="1">INDEX('Flow probs &amp; rates'!AA$5:AA$5999,A396)</f>
        <v>1.9201277431554666E-2</v>
      </c>
      <c r="O397" s="35"/>
      <c r="P397" s="12">
        <f t="shared" ca="1" si="79"/>
        <v>1.9201277431554666E-2</v>
      </c>
      <c r="R397" s="17">
        <f ca="1">INDEX('Flow probs &amp; rates'!U$5:U$5999,A396)-INDEX('Flow probs &amp; rates'!AA$5:AA$5999,A396)</f>
        <v>-7.3849886013878548E-3</v>
      </c>
      <c r="S397" s="17">
        <f ca="1">1-INDEX('Flow probs &amp; rates'!W$5:W$5999,A396)-INDEX('Flow probs &amp; rates'!Y$5:Y$5999,A396)-INDEX('Flow probs &amp; rates'!AA$5:AA$5999,A396)</f>
        <v>0.54888102595190025</v>
      </c>
      <c r="T397" s="35"/>
      <c r="U397" s="12">
        <f t="shared" ca="1" si="80"/>
        <v>-7.3849886013878548E-3</v>
      </c>
      <c r="V397" s="12">
        <f t="shared" ca="1" si="81"/>
        <v>0.54888102595190025</v>
      </c>
      <c r="X397" s="35"/>
      <c r="Y397" s="12">
        <f ca="1"/>
        <v>7.3849886013878548E-3</v>
      </c>
      <c r="Z397" s="12">
        <f ca="1"/>
        <v>0.45111897404809975</v>
      </c>
      <c r="AB397" s="35"/>
      <c r="AC397" s="12">
        <f ca="1"/>
        <v>-2.802674299072358E-2</v>
      </c>
      <c r="AD397" s="12">
        <f ca="1"/>
        <v>0.50373643135236224</v>
      </c>
      <c r="AF397" s="35"/>
      <c r="AG397" s="12">
        <f>INDEX('Flow probs &amp; rates'!F$5:F$5999,A396)</f>
        <v>3.1343922555392464E-2</v>
      </c>
      <c r="AJ397" s="12">
        <f ca="1"/>
        <v>3.1753224183614641E-2</v>
      </c>
      <c r="AK397" s="12">
        <f ca="1"/>
        <v>3.2504921861052055E-2</v>
      </c>
      <c r="AM397" s="12">
        <f t="shared" si="75"/>
        <v>7.2788466689763937E-4</v>
      </c>
      <c r="AO397" s="12">
        <f t="shared" ca="1" si="76"/>
        <v>1.9905730536636454E-3</v>
      </c>
      <c r="AQ397" s="12">
        <f ca="1"/>
        <v>7.2788812923763708E-4</v>
      </c>
      <c r="AS397" s="30">
        <v>786</v>
      </c>
    </row>
    <row r="398" spans="1:45" x14ac:dyDescent="0.35">
      <c r="A398" s="12">
        <v>198</v>
      </c>
      <c r="C398" s="35" t="str">
        <f>INDEX('Flow probs &amp; rates'!$A$5:$A$5999,$A398)</f>
        <v>2006,10</v>
      </c>
      <c r="D398" s="17">
        <f ca="1">-INDEX('Flow probs &amp; rates'!AE$5:AE$5999,A398)-INDEX('Flow probs &amp; rates'!AF$5:AF$5999,A398)-INDEX('Flow probs &amp; rates'!AJ$5:AJ$5999,A398)</f>
        <v>-5.3134268981525498E-2</v>
      </c>
      <c r="E398" s="17">
        <f ca="1">INDEX('Flow probs &amp; rates'!AG$5:AG$5999,A398)-INDEX('Flow probs &amp; rates'!AJ$5:AJ$5999,A398)</f>
        <v>0.31490229583275048</v>
      </c>
      <c r="G398" s="12">
        <f t="shared" ca="1" si="77"/>
        <v>-5.3134268981525498E-2</v>
      </c>
      <c r="H398" s="12">
        <f t="shared" ca="1" si="78"/>
        <v>0.31490229583275048</v>
      </c>
      <c r="J398" s="17">
        <f ca="1">INDEX('Flow probs &amp; rates'!AJ$5:AJ$5999,A398)</f>
        <v>2.4846675162125499E-2</v>
      </c>
      <c r="K398" s="35" t="str">
        <f>INDEX('Flow probs &amp; rates'!$A$5:$A$5999,$A398)</f>
        <v>2006,10</v>
      </c>
      <c r="L398" s="12">
        <f t="shared" ca="1" si="82"/>
        <v>2.4846675162125499E-2</v>
      </c>
      <c r="N398" s="17">
        <f ca="1">INDEX('Flow probs &amp; rates'!Z$5:Z$5999,A398)</f>
        <v>2.7296308183282481E-2</v>
      </c>
      <c r="O398" s="35" t="str">
        <f>INDEX('Flow probs &amp; rates'!$A$5:$A$5999,$A398)</f>
        <v>2006,10</v>
      </c>
      <c r="P398" s="12">
        <f t="shared" ca="1" si="79"/>
        <v>2.7296308183282481E-2</v>
      </c>
      <c r="R398" s="17">
        <f ca="1">1-INDEX('Flow probs &amp; rates'!U$5:U$5999,A398)-INDEX('Flow probs &amp; rates'!V$5:V$5999,A398)-INDEX('Flow probs &amp; rates'!Z$5:Z$5999,A398)</f>
        <v>0.94703506921065617</v>
      </c>
      <c r="S398" s="17">
        <f ca="1">INDEX('Flow probs &amp; rates'!W$5:W$5999,A398)-INDEX('Flow probs &amp; rates'!Z$5:Z$5999,A398)</f>
        <v>0.23014195165048507</v>
      </c>
      <c r="T398" s="35" t="str">
        <f>INDEX('Flow probs &amp; rates'!$A$5:$A$5999,$A398)</f>
        <v>2006,10</v>
      </c>
      <c r="U398" s="12">
        <f t="shared" ca="1" si="80"/>
        <v>0.94703506921065617</v>
      </c>
      <c r="V398" s="12">
        <f t="shared" ca="1" si="81"/>
        <v>0.23014195165048507</v>
      </c>
      <c r="X398" s="35" t="str">
        <f>INDEX('Flow probs &amp; rates'!$A$5:$A$5999,$A398)</f>
        <v>2006,10</v>
      </c>
      <c r="Y398" s="12">
        <f t="array" aca="1" ref="Y398:Z399" ca="1">$A$1:$B$2-U398:V399</f>
        <v>5.2964930789343834E-2</v>
      </c>
      <c r="Z398" s="12">
        <f ca="1"/>
        <v>-0.23014195165048507</v>
      </c>
      <c r="AB398" s="35" t="str">
        <f>INDEX('Flow probs &amp; rates'!$A$5:$A$5999,$A398)</f>
        <v>2006,10</v>
      </c>
      <c r="AC398" s="12">
        <f t="array" aca="1" ref="AC398:AD399" ca="1">MMULT(Y398:Z399,MMULT(U396:V397,MINVERSE(Y396:Z397)))</f>
        <v>0.95014853004968869</v>
      </c>
      <c r="AD398" s="12">
        <f ca="1"/>
        <v>0.2338924615069817</v>
      </c>
      <c r="AF398" s="35" t="str">
        <f>INDEX('Flow probs &amp; rates'!$A$5:$A$5999,$A398)</f>
        <v>2006,10</v>
      </c>
      <c r="AG398" s="12">
        <f>INDEX('Flow probs &amp; rates'!E$5:E$5999,A398)</f>
        <v>0.63108999114183106</v>
      </c>
      <c r="AI398" s="32" t="s">
        <v>657</v>
      </c>
      <c r="AJ398" s="12">
        <f t="array" aca="1" ref="AJ398:AJ399" ca="1">MMULT(U398:V399,AG398:AG399)+P398:P399</f>
        <v>0.63208182906431998</v>
      </c>
      <c r="AK398" s="12">
        <f t="array" aca="1" ref="AK398:AK399" ca="1">MMULT(-1*MINVERSE(G398:H399),L398:L399)</f>
        <v>0.64655669080739364</v>
      </c>
      <c r="AM398" s="12">
        <f t="shared" si="75"/>
        <v>1.144859388144015E-3</v>
      </c>
      <c r="AO398" s="12">
        <f t="shared" ca="1" si="76"/>
        <v>3.2107755964562501E-2</v>
      </c>
      <c r="AQ398" s="12">
        <f t="array" aca="1" ref="AQ398:AQ399" ca="1">MMULT(Y398:Z399,AO398:AO399)+MMULT(AC398:AD399,AM396:AM397)</f>
        <v>1.1448195332979135E-3</v>
      </c>
      <c r="AS398" s="30">
        <v>788</v>
      </c>
    </row>
    <row r="399" spans="1:45" x14ac:dyDescent="0.35">
      <c r="C399" s="35"/>
      <c r="D399" s="17">
        <f ca="1">INDEX('Flow probs &amp; rates'!AE$5:AE$5999,A398)-INDEX('Flow probs &amp; rates'!AK$5:AK$5999,A398)</f>
        <v>-9.7047377839346999E-3</v>
      </c>
      <c r="E399" s="17">
        <f ca="1">-INDEX('Flow probs &amp; rates'!AG$5:AG$5999,A398)-INDEX('Flow probs &amp; rates'!AI$5:AI$5999,A398)-INDEX('Flow probs &amp; rates'!AK$5:AK$5999,A398)</f>
        <v>-0.5976247857587712</v>
      </c>
      <c r="G399" s="12">
        <f t="shared" ca="1" si="77"/>
        <v>-9.7047377839346999E-3</v>
      </c>
      <c r="H399" s="12">
        <f t="shared" ca="1" si="78"/>
        <v>-0.5976247857587712</v>
      </c>
      <c r="J399" s="17">
        <f ca="1">INDEX('Flow probs &amp; rates'!AK$5:AK$5999,A398)</f>
        <v>2.43183629356362E-2</v>
      </c>
      <c r="K399" s="35"/>
      <c r="L399" s="12">
        <f t="shared" ca="1" si="82"/>
        <v>2.43183629356362E-2</v>
      </c>
      <c r="N399" s="17">
        <f ca="1">INDEX('Flow probs &amp; rates'!AA$5:AA$5999,A398)</f>
        <v>1.8199416514835857E-2</v>
      </c>
      <c r="O399" s="35"/>
      <c r="P399" s="12">
        <f t="shared" ca="1" si="79"/>
        <v>1.8199416514835857E-2</v>
      </c>
      <c r="R399" s="17">
        <f ca="1">INDEX('Flow probs &amp; rates'!U$5:U$5999,A398)-INDEX('Flow probs &amp; rates'!AA$5:AA$5999,A398)</f>
        <v>-7.0925005066642538E-3</v>
      </c>
      <c r="S399" s="17">
        <f ca="1">1-INDEX('Flow probs &amp; rates'!W$5:W$5999,A398)-INDEX('Flow probs &amp; rates'!Y$5:Y$5999,A398)-INDEX('Flow probs &amp; rates'!AA$5:AA$5999,A398)</f>
        <v>0.54910070901795682</v>
      </c>
      <c r="T399" s="35"/>
      <c r="U399" s="12">
        <f t="shared" ca="1" si="80"/>
        <v>-7.0925005066642538E-3</v>
      </c>
      <c r="V399" s="12">
        <f t="shared" ca="1" si="81"/>
        <v>0.54910070901795682</v>
      </c>
      <c r="X399" s="35"/>
      <c r="Y399" s="12">
        <f ca="1"/>
        <v>7.0925005066642538E-3</v>
      </c>
      <c r="Z399" s="12">
        <f ca="1"/>
        <v>0.45089929098204318</v>
      </c>
      <c r="AB399" s="35"/>
      <c r="AC399" s="12">
        <f ca="1"/>
        <v>-1.2200534709146393E-2</v>
      </c>
      <c r="AD399" s="12">
        <f ca="1"/>
        <v>0.54599682077721401</v>
      </c>
      <c r="AF399" s="35"/>
      <c r="AG399" s="12">
        <f>INDEX('Flow probs &amp; rates'!F$5:F$5999,A398)</f>
        <v>3.0942500447272078E-2</v>
      </c>
      <c r="AJ399" s="12">
        <f ca="1"/>
        <v>3.0713959367297226E-2</v>
      </c>
      <c r="AK399" s="12">
        <f ca="1"/>
        <v>3.0192355168122444E-2</v>
      </c>
      <c r="AM399" s="12">
        <f t="shared" si="75"/>
        <v>-4.0142210812038615E-4</v>
      </c>
      <c r="AO399" s="12">
        <f t="shared" ca="1" si="76"/>
        <v>-2.3125666929296115E-3</v>
      </c>
      <c r="AQ399" s="12">
        <f ca="1"/>
        <v>-4.0143117705332534E-4</v>
      </c>
      <c r="AS399" s="30">
        <v>790</v>
      </c>
    </row>
    <row r="400" spans="1:45" x14ac:dyDescent="0.35">
      <c r="A400" s="12">
        <v>199</v>
      </c>
      <c r="C400" s="35" t="str">
        <f>INDEX('Flow probs &amp; rates'!$A$5:$A$5999,$A400)</f>
        <v>2006,11</v>
      </c>
      <c r="D400" s="17">
        <f ca="1">-INDEX('Flow probs &amp; rates'!AE$5:AE$5999,A400)-INDEX('Flow probs &amp; rates'!AF$5:AF$5999,A400)-INDEX('Flow probs &amp; rates'!AJ$5:AJ$5999,A400)</f>
        <v>-5.3528890116564698E-2</v>
      </c>
      <c r="E400" s="17">
        <f ca="1">INDEX('Flow probs &amp; rates'!AG$5:AG$5999,A400)-INDEX('Flow probs &amp; rates'!AJ$5:AJ$5999,A400)</f>
        <v>0.31518688626577179</v>
      </c>
      <c r="G400" s="12">
        <f t="shared" ca="1" si="77"/>
        <v>-5.3528890116564698E-2</v>
      </c>
      <c r="H400" s="12">
        <f t="shared" ca="1" si="78"/>
        <v>0.31518688626577179</v>
      </c>
      <c r="J400" s="17">
        <f ca="1">INDEX('Flow probs &amp; rates'!AJ$5:AJ$5999,A400)</f>
        <v>2.4359015702114201E-2</v>
      </c>
      <c r="K400" s="35" t="str">
        <f>INDEX('Flow probs &amp; rates'!$A$5:$A$5999,$A400)</f>
        <v>2006,11</v>
      </c>
      <c r="L400" s="12">
        <f t="shared" ca="1" si="82"/>
        <v>2.4359015702114201E-2</v>
      </c>
      <c r="N400" s="17">
        <f ca="1">INDEX('Flow probs &amp; rates'!Z$5:Z$5999,A400)</f>
        <v>2.6403527017977334E-2</v>
      </c>
      <c r="O400" s="35" t="str">
        <f>INDEX('Flow probs &amp; rates'!$A$5:$A$5999,$A400)</f>
        <v>2006,11</v>
      </c>
      <c r="P400" s="12">
        <f t="shared" ca="1" si="79"/>
        <v>2.6403527017977334E-2</v>
      </c>
      <c r="R400" s="17">
        <f ca="1">1-INDEX('Flow probs &amp; rates'!U$5:U$5999,A400)-INDEX('Flow probs &amp; rates'!V$5:V$5999,A400)-INDEX('Flow probs &amp; rates'!Z$5:Z$5999,A400)</f>
        <v>0.94706729408508983</v>
      </c>
      <c r="S400" s="17">
        <f ca="1">INDEX('Flow probs &amp; rates'!W$5:W$5999,A400)-INDEX('Flow probs &amp; rates'!Z$5:Z$5999,A400)</f>
        <v>0.23064544153216165</v>
      </c>
      <c r="T400" s="35" t="str">
        <f>INDEX('Flow probs &amp; rates'!$A$5:$A$5999,$A400)</f>
        <v>2006,11</v>
      </c>
      <c r="U400" s="12">
        <f t="shared" ca="1" si="80"/>
        <v>0.94706729408508983</v>
      </c>
      <c r="V400" s="12">
        <f t="shared" ca="1" si="81"/>
        <v>0.23064544153216165</v>
      </c>
      <c r="X400" s="35" t="str">
        <f>INDEX('Flow probs &amp; rates'!$A$5:$A$5999,$A400)</f>
        <v>2006,11</v>
      </c>
      <c r="Y400" s="12">
        <f t="array" aca="1" ref="Y400:Z401" ca="1">$A$1:$B$2-U400:V401</f>
        <v>5.2932705914910172E-2</v>
      </c>
      <c r="Z400" s="12">
        <f ca="1"/>
        <v>-0.23064544153216165</v>
      </c>
      <c r="AB400" s="35" t="str">
        <f>INDEX('Flow probs &amp; rates'!$A$5:$A$5999,$A400)</f>
        <v>2006,11</v>
      </c>
      <c r="AC400" s="12">
        <f t="array" aca="1" ref="AC400:AD401" ca="1">MMULT(Y400:Z401,MMULT(U398:V399,MINVERSE(Y398:Z399)))</f>
        <v>0.94663776072121875</v>
      </c>
      <c r="AD400" s="12">
        <f ca="1"/>
        <v>0.22930956999635824</v>
      </c>
      <c r="AF400" s="35" t="str">
        <f>INDEX('Flow probs &amp; rates'!$A$5:$A$5999,$A400)</f>
        <v>2006,11</v>
      </c>
      <c r="AG400" s="12">
        <f>INDEX('Flow probs &amp; rates'!E$5:E$5999,A400)</f>
        <v>0.63122496393062477</v>
      </c>
      <c r="AI400" s="32" t="s">
        <v>658</v>
      </c>
      <c r="AJ400" s="12">
        <f t="array" aca="1" ref="AJ400:AJ401" ca="1">MMULT(U400:V401,AG400:AG401)+P400:P401</f>
        <v>0.63109964866048729</v>
      </c>
      <c r="AK400" s="12">
        <f t="array" aca="1" ref="AK400:AK401" ca="1">MMULT(-1*MINVERSE(G400:H401),L400:L401)</f>
        <v>0.62334259485034382</v>
      </c>
      <c r="AM400" s="12">
        <f t="shared" si="75"/>
        <v>1.34972788793708E-4</v>
      </c>
      <c r="AO400" s="12">
        <f t="shared" ca="1" si="76"/>
        <v>-2.3214095957049818E-2</v>
      </c>
      <c r="AQ400" s="12">
        <f t="array" aca="1" ref="AQ400:AQ401" ca="1">MMULT(Y400:Z401,AO400:AO401)+MMULT(AC400:AD401,AM398:AM399)</f>
        <v>1.3497538359776647E-4</v>
      </c>
      <c r="AS400" s="30">
        <v>792</v>
      </c>
    </row>
    <row r="401" spans="1:45" x14ac:dyDescent="0.35">
      <c r="C401" s="35"/>
      <c r="D401" s="17">
        <f ca="1">INDEX('Flow probs &amp; rates'!AE$5:AE$5999,A400)-INDEX('Flow probs &amp; rates'!AK$5:AK$5999,A400)</f>
        <v>-6.4483985659431996E-3</v>
      </c>
      <c r="E401" s="17">
        <f ca="1">-INDEX('Flow probs &amp; rates'!AG$5:AG$5999,A400)-INDEX('Flow probs &amp; rates'!AI$5:AI$5999,A400)-INDEX('Flow probs &amp; rates'!AK$5:AK$5999,A400)</f>
        <v>-0.59472405779421289</v>
      </c>
      <c r="G401" s="12">
        <f t="shared" ca="1" si="77"/>
        <v>-6.4483985659431996E-3</v>
      </c>
      <c r="H401" s="12">
        <f t="shared" ca="1" si="78"/>
        <v>-0.59472405779421289</v>
      </c>
      <c r="J401" s="17">
        <f ca="1">INDEX('Flow probs &amp; rates'!AK$5:AK$5999,A400)</f>
        <v>2.10163606162489E-2</v>
      </c>
      <c r="K401" s="35"/>
      <c r="L401" s="12">
        <f t="shared" ca="1" si="82"/>
        <v>2.10163606162489E-2</v>
      </c>
      <c r="N401" s="17">
        <f ca="1">INDEX('Flow probs &amp; rates'!AA$5:AA$5999,A400)</f>
        <v>1.5772563917137019E-2</v>
      </c>
      <c r="O401" s="35"/>
      <c r="P401" s="12">
        <f t="shared" ca="1" si="79"/>
        <v>1.5772563917137019E-2</v>
      </c>
      <c r="R401" s="17">
        <f ca="1">INDEX('Flow probs &amp; rates'!U$5:U$5999,A400)-INDEX('Flow probs &amp; rates'!AA$5:AA$5999,A400)</f>
        <v>-4.7189568497116811E-3</v>
      </c>
      <c r="S401" s="17">
        <f ca="1">1-INDEX('Flow probs &amp; rates'!W$5:W$5999,A400)-INDEX('Flow probs &amp; rates'!Y$5:Y$5999,A400)-INDEX('Flow probs &amp; rates'!AA$5:AA$5999,A400)</f>
        <v>0.55103751942401569</v>
      </c>
      <c r="T401" s="35"/>
      <c r="U401" s="12">
        <f t="shared" ca="1" si="80"/>
        <v>-4.7189568497116811E-3</v>
      </c>
      <c r="V401" s="12">
        <f t="shared" ca="1" si="81"/>
        <v>0.55103751942401569</v>
      </c>
      <c r="X401" s="35"/>
      <c r="Y401" s="12">
        <f ca="1"/>
        <v>4.7189568497116811E-3</v>
      </c>
      <c r="Z401" s="12">
        <f ca="1"/>
        <v>0.44896248057598431</v>
      </c>
      <c r="AB401" s="35"/>
      <c r="AC401" s="12">
        <f ca="1"/>
        <v>-4.6127080700561734E-2</v>
      </c>
      <c r="AD401" s="12">
        <f ca="1"/>
        <v>0.52560710275978739</v>
      </c>
      <c r="AF401" s="35"/>
      <c r="AG401" s="12">
        <f>INDEX('Flow probs &amp; rates'!F$5:F$5999,A400)</f>
        <v>2.9844956171895091E-2</v>
      </c>
      <c r="AJ401" s="12">
        <f ca="1"/>
        <v>2.9239531166167124E-2</v>
      </c>
      <c r="AK401" s="12">
        <f ca="1"/>
        <v>2.8579303121794818E-2</v>
      </c>
      <c r="AM401" s="12">
        <f t="shared" si="75"/>
        <v>-1.0975442753769875E-3</v>
      </c>
      <c r="AO401" s="12">
        <f t="shared" ca="1" si="76"/>
        <v>-1.613052046327626E-3</v>
      </c>
      <c r="AQ401" s="12">
        <f ca="1"/>
        <v>-1.0975454977644001E-3</v>
      </c>
      <c r="AS401" s="30">
        <v>794</v>
      </c>
    </row>
    <row r="402" spans="1:45" x14ac:dyDescent="0.35">
      <c r="A402" s="12">
        <v>200</v>
      </c>
      <c r="C402" s="35" t="str">
        <f>INDEX('Flow probs &amp; rates'!$A$5:$A$5999,$A402)</f>
        <v>2006,12</v>
      </c>
      <c r="D402" s="17">
        <f ca="1">-INDEX('Flow probs &amp; rates'!AE$5:AE$5999,A402)-INDEX('Flow probs &amp; rates'!AF$5:AF$5999,A402)-INDEX('Flow probs &amp; rates'!AJ$5:AJ$5999,A402)</f>
        <v>-5.5414514209216198E-2</v>
      </c>
      <c r="E402" s="17">
        <f ca="1">INDEX('Flow probs &amp; rates'!AG$5:AG$5999,A402)-INDEX('Flow probs &amp; rates'!AJ$5:AJ$5999,A402)</f>
        <v>0.32254796399027486</v>
      </c>
      <c r="G402" s="12">
        <f t="shared" ca="1" si="77"/>
        <v>-5.5414514209216198E-2</v>
      </c>
      <c r="H402" s="12">
        <f t="shared" ca="1" si="78"/>
        <v>0.32254796399027486</v>
      </c>
      <c r="J402" s="17">
        <f ca="1">INDEX('Flow probs &amp; rates'!AJ$5:AJ$5999,A402)</f>
        <v>2.6961792429942101E-2</v>
      </c>
      <c r="K402" s="35" t="str">
        <f>INDEX('Flow probs &amp; rates'!$A$5:$A$5999,$A402)</f>
        <v>2006,12</v>
      </c>
      <c r="L402" s="12">
        <f t="shared" ca="1" si="82"/>
        <v>2.6961792429942101E-2</v>
      </c>
      <c r="N402" s="17">
        <f ca="1">INDEX('Flow probs &amp; rates'!Z$5:Z$5999,A402)</f>
        <v>2.905411008006166E-2</v>
      </c>
      <c r="O402" s="35" t="str">
        <f>INDEX('Flow probs &amp; rates'!$A$5:$A$5999,$A402)</f>
        <v>2006,12</v>
      </c>
      <c r="P402" s="12">
        <f t="shared" ca="1" si="79"/>
        <v>2.905411008006166E-2</v>
      </c>
      <c r="R402" s="17">
        <f ca="1">1-INDEX('Flow probs &amp; rates'!U$5:U$5999,A402)-INDEX('Flow probs &amp; rates'!V$5:V$5999,A402)-INDEX('Flow probs &amp; rates'!Z$5:Z$5999,A402)</f>
        <v>0.94517096595042205</v>
      </c>
      <c r="S402" s="17">
        <f ca="1">INDEX('Flow probs &amp; rates'!W$5:W$5999,A402)-INDEX('Flow probs &amp; rates'!Z$5:Z$5999,A402)</f>
        <v>0.23536322699661771</v>
      </c>
      <c r="T402" s="35" t="str">
        <f>INDEX('Flow probs &amp; rates'!$A$5:$A$5999,$A402)</f>
        <v>2006,12</v>
      </c>
      <c r="U402" s="12">
        <f t="shared" ca="1" si="80"/>
        <v>0.94517096595042205</v>
      </c>
      <c r="V402" s="12">
        <f t="shared" ca="1" si="81"/>
        <v>0.23536322699661771</v>
      </c>
      <c r="X402" s="35" t="str">
        <f>INDEX('Flow probs &amp; rates'!$A$5:$A$5999,$A402)</f>
        <v>2006,12</v>
      </c>
      <c r="Y402" s="12">
        <f t="array" aca="1" ref="Y402:Z403" ca="1">$A$1:$B$2-U402:V403</f>
        <v>5.4829034049577952E-2</v>
      </c>
      <c r="Z402" s="12">
        <f ca="1"/>
        <v>-0.23536322699661771</v>
      </c>
      <c r="AB402" s="35" t="str">
        <f>INDEX('Flow probs &amp; rates'!$A$5:$A$5999,$A402)</f>
        <v>2006,12</v>
      </c>
      <c r="AC402" s="12">
        <f t="array" aca="1" ref="AC402:AD403" ca="1">MMULT(Y402:Z403,MMULT(U400:V401,MINVERSE(Y400:Z401)))</f>
        <v>0.98032310085928542</v>
      </c>
      <c r="AD402" s="12">
        <f ca="1"/>
        <v>0.24291373368494457</v>
      </c>
      <c r="AF402" s="35" t="str">
        <f>INDEX('Flow probs &amp; rates'!$A$5:$A$5999,$A402)</f>
        <v>2006,12</v>
      </c>
      <c r="AG402" s="12">
        <f>INDEX('Flow probs &amp; rates'!E$5:E$5999,A402)</f>
        <v>0.63269402416458043</v>
      </c>
      <c r="AI402" s="32" t="s">
        <v>659</v>
      </c>
      <c r="AJ402" s="12">
        <f t="array" aca="1" ref="AJ402:AJ403" ca="1">MMULT(U402:V403,AG402:AG403)+P402:P403</f>
        <v>0.63395173574295871</v>
      </c>
      <c r="AK402" s="12">
        <f t="array" aca="1" ref="AK402:AK403" ca="1">MMULT(-1*MINVERSE(G402:H403),L402:L403)</f>
        <v>0.65171147405311092</v>
      </c>
      <c r="AM402" s="12">
        <f t="shared" si="75"/>
        <v>1.4690602339556547E-3</v>
      </c>
      <c r="AO402" s="12">
        <f t="shared" ca="1" si="76"/>
        <v>2.8368879202767094E-2</v>
      </c>
      <c r="AQ402" s="12">
        <f t="array" aca="1" ref="AQ402:AQ403" ca="1">MMULT(Y402:Z403,AO402:AO403)+MMULT(AC402:AD403,AM400:AM401)</f>
        <v>1.4690979093023311E-3</v>
      </c>
      <c r="AS402" s="30">
        <v>796</v>
      </c>
    </row>
    <row r="403" spans="1:45" x14ac:dyDescent="0.35">
      <c r="C403" s="35"/>
      <c r="D403" s="17">
        <f ca="1">INDEX('Flow probs &amp; rates'!AE$5:AE$5999,A402)-INDEX('Flow probs &amp; rates'!AK$5:AK$5999,A402)</f>
        <v>-7.1734218091806991E-3</v>
      </c>
      <c r="E403" s="17">
        <f ca="1">-INDEX('Flow probs &amp; rates'!AG$5:AG$5999,A402)-INDEX('Flow probs &amp; rates'!AI$5:AI$5999,A402)-INDEX('Flow probs &amp; rates'!AK$5:AK$5999,A402)</f>
        <v>-0.59861052606676657</v>
      </c>
      <c r="G403" s="12">
        <f t="shared" ca="1" si="77"/>
        <v>-7.1734218091806991E-3</v>
      </c>
      <c r="H403" s="12">
        <f t="shared" ca="1" si="78"/>
        <v>-0.59861052606676657</v>
      </c>
      <c r="J403" s="17">
        <f ca="1">INDEX('Flow probs &amp; rates'!AK$5:AK$5999,A402)</f>
        <v>2.1660916146916599E-2</v>
      </c>
      <c r="K403" s="35"/>
      <c r="L403" s="12">
        <f t="shared" ca="1" si="82"/>
        <v>2.1660916146916599E-2</v>
      </c>
      <c r="N403" s="17">
        <f ca="1">INDEX('Flow probs &amp; rates'!AA$5:AA$5999,A402)</f>
        <v>1.6214476399852604E-2</v>
      </c>
      <c r="O403" s="35"/>
      <c r="P403" s="12">
        <f t="shared" ca="1" si="79"/>
        <v>1.6214476399852604E-2</v>
      </c>
      <c r="R403" s="17">
        <f ca="1">INDEX('Flow probs &amp; rates'!U$5:U$5999,A402)-INDEX('Flow probs &amp; rates'!AA$5:AA$5999,A402)</f>
        <v>-5.2348241703976412E-3</v>
      </c>
      <c r="S403" s="17">
        <f ca="1">1-INDEX('Flow probs &amp; rates'!W$5:W$5999,A402)-INDEX('Flow probs &amp; rates'!Y$5:Y$5999,A402)-INDEX('Flow probs &amp; rates'!AA$5:AA$5999,A402)</f>
        <v>0.54880590952616326</v>
      </c>
      <c r="T403" s="35"/>
      <c r="U403" s="12">
        <f t="shared" ca="1" si="80"/>
        <v>-5.2348241703976412E-3</v>
      </c>
      <c r="V403" s="12">
        <f t="shared" ca="1" si="81"/>
        <v>0.54880590952616326</v>
      </c>
      <c r="X403" s="35"/>
      <c r="Y403" s="12">
        <f ca="1"/>
        <v>5.2348241703976412E-3</v>
      </c>
      <c r="Z403" s="12">
        <f ca="1"/>
        <v>0.45119409047383674</v>
      </c>
      <c r="AB403" s="35"/>
      <c r="AC403" s="12">
        <f ca="1"/>
        <v>3.6603747617675181E-3</v>
      </c>
      <c r="AD403" s="12">
        <f ca="1"/>
        <v>0.5583462323112276</v>
      </c>
      <c r="AF403" s="35"/>
      <c r="AG403" s="12">
        <f>INDEX('Flow probs &amp; rates'!F$5:F$5999,A402)</f>
        <v>2.9289213018395557E-2</v>
      </c>
      <c r="AJ403" s="12">
        <f ca="1"/>
        <v>2.8976527619555825E-2</v>
      </c>
      <c r="AK403" s="12">
        <f ca="1"/>
        <v>2.8375569934024465E-2</v>
      </c>
      <c r="AM403" s="12">
        <f t="shared" si="75"/>
        <v>-5.5574315349953343E-4</v>
      </c>
      <c r="AO403" s="12">
        <f t="shared" ca="1" si="76"/>
        <v>-2.0373318777035243E-4</v>
      </c>
      <c r="AQ403" s="12">
        <f ca="1"/>
        <v>-5.5573277577951493E-4</v>
      </c>
      <c r="AS403" s="30">
        <v>798</v>
      </c>
    </row>
    <row r="404" spans="1:45" x14ac:dyDescent="0.35">
      <c r="A404" s="12">
        <v>201</v>
      </c>
      <c r="C404" s="35" t="str">
        <f>INDEX('Flow probs &amp; rates'!$A$5:$A$5999,$A404)</f>
        <v>2007,1</v>
      </c>
      <c r="D404" s="17">
        <f ca="1">-INDEX('Flow probs &amp; rates'!AE$5:AE$5999,A404)-INDEX('Flow probs &amp; rates'!AF$5:AF$5999,A404)-INDEX('Flow probs &amp; rates'!AJ$5:AJ$5999,A404)</f>
        <v>-5.6548731235534999E-2</v>
      </c>
      <c r="E404" s="17">
        <f ca="1">INDEX('Flow probs &amp; rates'!AG$5:AG$5999,A404)-INDEX('Flow probs &amp; rates'!AJ$5:AJ$5999,A404)</f>
        <v>0.32471159249924808</v>
      </c>
      <c r="G404" s="12">
        <f t="shared" ca="1" si="77"/>
        <v>-5.6548731235534999E-2</v>
      </c>
      <c r="H404" s="12">
        <f t="shared" ca="1" si="78"/>
        <v>0.32471159249924808</v>
      </c>
      <c r="J404" s="17">
        <f ca="1">INDEX('Flow probs &amp; rates'!AJ$5:AJ$5999,A404)</f>
        <v>2.6492601825119901E-2</v>
      </c>
      <c r="K404" s="35" t="str">
        <f>INDEX('Flow probs &amp; rates'!$A$5:$A$5999,$A404)</f>
        <v>2007,1</v>
      </c>
      <c r="L404" s="12">
        <f t="shared" ca="1" si="82"/>
        <v>2.6492601825119901E-2</v>
      </c>
      <c r="N404" s="17">
        <f ca="1">INDEX('Flow probs &amp; rates'!Z$5:Z$5999,A404)</f>
        <v>2.8774851904461649E-2</v>
      </c>
      <c r="O404" s="35" t="str">
        <f>INDEX('Flow probs &amp; rates'!$A$5:$A$5999,$A404)</f>
        <v>2007,1</v>
      </c>
      <c r="P404" s="12">
        <f t="shared" ca="1" si="79"/>
        <v>2.8774851904461649E-2</v>
      </c>
      <c r="R404" s="17">
        <f ca="1">1-INDEX('Flow probs &amp; rates'!U$5:U$5999,A404)-INDEX('Flow probs &amp; rates'!V$5:V$5999,A404)-INDEX('Flow probs &amp; rates'!Z$5:Z$5999,A404)</f>
        <v>0.9440068551192754</v>
      </c>
      <c r="S404" s="17">
        <f ca="1">INDEX('Flow probs &amp; rates'!W$5:W$5999,A404)-INDEX('Flow probs &amp; rates'!Z$5:Z$5999,A404)</f>
        <v>0.23816405638943611</v>
      </c>
      <c r="T404" s="35" t="str">
        <f>INDEX('Flow probs &amp; rates'!$A$5:$A$5999,$A404)</f>
        <v>2007,1</v>
      </c>
      <c r="U404" s="12">
        <f t="shared" ca="1" si="80"/>
        <v>0.9440068551192754</v>
      </c>
      <c r="V404" s="12">
        <f t="shared" ca="1" si="81"/>
        <v>0.23816405638943611</v>
      </c>
      <c r="X404" s="35" t="str">
        <f>INDEX('Flow probs &amp; rates'!$A$5:$A$5999,$A404)</f>
        <v>2007,1</v>
      </c>
      <c r="Y404" s="12">
        <f t="array" aca="1" ref="Y404:Z405" ca="1">$A$1:$B$2-U404:V405</f>
        <v>5.5993144880724599E-2</v>
      </c>
      <c r="Z404" s="12">
        <f ca="1"/>
        <v>-0.23816405638943611</v>
      </c>
      <c r="AB404" s="35" t="str">
        <f>INDEX('Flow probs &amp; rates'!$A$5:$A$5999,$A404)</f>
        <v>2007,1</v>
      </c>
      <c r="AC404" s="12">
        <f t="array" aca="1" ref="AC404:AD405" ca="1">MMULT(Y404:Z405,MMULT(U402:V403,MINVERSE(Y402:Z403)))</f>
        <v>0.96479579858300668</v>
      </c>
      <c r="AD404" s="12">
        <f ca="1"/>
        <v>0.24280091549470167</v>
      </c>
      <c r="AF404" s="35" t="str">
        <f>INDEX('Flow probs &amp; rates'!$A$5:$A$5999,$A404)</f>
        <v>2007,1</v>
      </c>
      <c r="AG404" s="12">
        <f>INDEX('Flow probs &amp; rates'!E$5:E$5999,A404)</f>
        <v>0.63301798568974144</v>
      </c>
      <c r="AI404" s="32" t="s">
        <v>660</v>
      </c>
      <c r="AJ404" s="12">
        <f t="array" aca="1" ref="AJ404:AJ405" ca="1">MMULT(U404:V405,AG404:AG405)+P404:P405</f>
        <v>0.63346703801801652</v>
      </c>
      <c r="AK404" s="12">
        <f t="array" aca="1" ref="AK404:AK405" ca="1">MMULT(-1*MINVERSE(G404:H405),L404:L405)</f>
        <v>0.64363765550200913</v>
      </c>
      <c r="AM404" s="12">
        <f t="shared" si="75"/>
        <v>3.2396152516100951E-4</v>
      </c>
      <c r="AO404" s="12">
        <f t="shared" ca="1" si="76"/>
        <v>-8.0738185511017857E-3</v>
      </c>
      <c r="AQ404" s="12">
        <f t="array" aca="1" ref="AQ404:AQ405" ca="1">MMULT(Y404:Z405,AO404:AO405)+MMULT(AC404:AD405,AM402:AM403)</f>
        <v>3.2393598653883253E-4</v>
      </c>
      <c r="AS404" s="30">
        <v>800</v>
      </c>
    </row>
    <row r="405" spans="1:45" x14ac:dyDescent="0.35">
      <c r="C405" s="35"/>
      <c r="D405" s="17">
        <f ca="1">INDEX('Flow probs &amp; rates'!AE$5:AE$5999,A404)-INDEX('Flow probs &amp; rates'!AK$5:AK$5999,A404)</f>
        <v>-7.8142732776848006E-3</v>
      </c>
      <c r="E405" s="17">
        <f ca="1">-INDEX('Flow probs &amp; rates'!AG$5:AG$5999,A404)-INDEX('Flow probs &amp; rates'!AI$5:AI$5999,A404)-INDEX('Flow probs &amp; rates'!AK$5:AK$5999,A404)</f>
        <v>-0.58587384679059862</v>
      </c>
      <c r="G405" s="12">
        <f t="shared" ca="1" si="77"/>
        <v>-7.8142732776848006E-3</v>
      </c>
      <c r="H405" s="12">
        <f t="shared" ca="1" si="78"/>
        <v>-0.58587384679059862</v>
      </c>
      <c r="J405" s="17">
        <f ca="1">INDEX('Flow probs &amp; rates'!AK$5:AK$5999,A404)</f>
        <v>2.28997726947626E-2</v>
      </c>
      <c r="K405" s="35"/>
      <c r="L405" s="12">
        <f t="shared" ca="1" si="82"/>
        <v>2.28997726947626E-2</v>
      </c>
      <c r="N405" s="17">
        <f ca="1">INDEX('Flow probs &amp; rates'!AA$5:AA$5999,A404)</f>
        <v>1.7239007481779898E-2</v>
      </c>
      <c r="O405" s="35"/>
      <c r="P405" s="12">
        <f t="shared" ca="1" si="79"/>
        <v>1.7239007481779898E-2</v>
      </c>
      <c r="R405" s="17">
        <f ca="1">INDEX('Flow probs &amp; rates'!U$5:U$5999,A404)-INDEX('Flow probs &amp; rates'!AA$5:AA$5999,A404)</f>
        <v>-5.7317738561981062E-3</v>
      </c>
      <c r="S405" s="17">
        <f ca="1">1-INDEX('Flow probs &amp; rates'!W$5:W$5999,A404)-INDEX('Flow probs &amp; rates'!Y$5:Y$5999,A404)-INDEX('Flow probs &amp; rates'!AA$5:AA$5999,A404)</f>
        <v>0.55576974924247224</v>
      </c>
      <c r="T405" s="35"/>
      <c r="U405" s="12">
        <f t="shared" ca="1" si="80"/>
        <v>-5.7317738561981062E-3</v>
      </c>
      <c r="V405" s="12">
        <f t="shared" ca="1" si="81"/>
        <v>0.55576974924247224</v>
      </c>
      <c r="X405" s="35"/>
      <c r="Y405" s="12">
        <f ca="1"/>
        <v>5.7317738561981062E-3</v>
      </c>
      <c r="Z405" s="12">
        <f ca="1"/>
        <v>0.44423025075752776</v>
      </c>
      <c r="AB405" s="35"/>
      <c r="AC405" s="12">
        <f ca="1"/>
        <v>4.3055385115505357E-3</v>
      </c>
      <c r="AD405" s="12">
        <f ca="1"/>
        <v>0.54557142088619814</v>
      </c>
      <c r="AF405" s="35"/>
      <c r="AG405" s="12">
        <f>INDEX('Flow probs &amp; rates'!F$5:F$5999,A404)</f>
        <v>2.9890606989843631E-2</v>
      </c>
      <c r="AJ405" s="12">
        <f ca="1"/>
        <v>3.0222986692350934E-2</v>
      </c>
      <c r="AK405" s="12">
        <f ca="1"/>
        <v>3.0501808982862273E-2</v>
      </c>
      <c r="AM405" s="12">
        <f t="shared" si="75"/>
        <v>6.0139397144807344E-4</v>
      </c>
      <c r="AO405" s="12">
        <f t="shared" ca="1" si="76"/>
        <v>2.1262390488378073E-3</v>
      </c>
      <c r="AQ405" s="12">
        <f ca="1"/>
        <v>6.0138991725534061E-4</v>
      </c>
      <c r="AS405" s="30">
        <v>802</v>
      </c>
    </row>
    <row r="406" spans="1:45" x14ac:dyDescent="0.35">
      <c r="A406" s="12">
        <v>202</v>
      </c>
      <c r="C406" s="35" t="str">
        <f>INDEX('Flow probs &amp; rates'!$A$5:$A$5999,$A406)</f>
        <v>2007,2</v>
      </c>
      <c r="D406" s="17">
        <f ca="1">-INDEX('Flow probs &amp; rates'!AE$5:AE$5999,A406)-INDEX('Flow probs &amp; rates'!AF$5:AF$5999,A406)-INDEX('Flow probs &amp; rates'!AJ$5:AJ$5999,A406)</f>
        <v>-5.5705689632230701E-2</v>
      </c>
      <c r="E406" s="17">
        <f ca="1">INDEX('Flow probs &amp; rates'!AG$5:AG$5999,A406)-INDEX('Flow probs &amp; rates'!AJ$5:AJ$5999,A406)</f>
        <v>0.34833798659872722</v>
      </c>
      <c r="G406" s="12">
        <f t="shared" ca="1" si="77"/>
        <v>-5.5705689632230701E-2</v>
      </c>
      <c r="H406" s="12">
        <f t="shared" ca="1" si="78"/>
        <v>0.34833798659872722</v>
      </c>
      <c r="J406" s="17">
        <f ca="1">INDEX('Flow probs &amp; rates'!AJ$5:AJ$5999,A406)</f>
        <v>2.63219870850608E-2</v>
      </c>
      <c r="K406" s="35" t="str">
        <f>INDEX('Flow probs &amp; rates'!$A$5:$A$5999,$A406)</f>
        <v>2007,2</v>
      </c>
      <c r="L406" s="12">
        <f t="shared" ca="1" si="82"/>
        <v>2.63219870850608E-2</v>
      </c>
      <c r="N406" s="17">
        <f ca="1">INDEX('Flow probs &amp; rates'!Z$5:Z$5999,A406)</f>
        <v>2.8931656798056343E-2</v>
      </c>
      <c r="O406" s="35" t="str">
        <f>INDEX('Flow probs &amp; rates'!$A$5:$A$5999,$A406)</f>
        <v>2007,2</v>
      </c>
      <c r="P406" s="12">
        <f t="shared" ca="1" si="79"/>
        <v>2.8931656798056343E-2</v>
      </c>
      <c r="R406" s="17">
        <f ca="1">1-INDEX('Flow probs &amp; rates'!U$5:U$5999,A406)-INDEX('Flow probs &amp; rates'!V$5:V$5999,A406)-INDEX('Flow probs &amp; rates'!Z$5:Z$5999,A406)</f>
        <v>0.9445620218772538</v>
      </c>
      <c r="S406" s="17">
        <f ca="1">INDEX('Flow probs &amp; rates'!W$5:W$5999,A406)-INDEX('Flow probs &amp; rates'!Z$5:Z$5999,A406)</f>
        <v>0.25084461996647989</v>
      </c>
      <c r="T406" s="35" t="str">
        <f>INDEX('Flow probs &amp; rates'!$A$5:$A$5999,$A406)</f>
        <v>2007,2</v>
      </c>
      <c r="U406" s="12">
        <f t="shared" ca="1" si="80"/>
        <v>0.9445620218772538</v>
      </c>
      <c r="V406" s="12">
        <f t="shared" ca="1" si="81"/>
        <v>0.25084461996647989</v>
      </c>
      <c r="X406" s="35" t="str">
        <f>INDEX('Flow probs &amp; rates'!$A$5:$A$5999,$A406)</f>
        <v>2007,2</v>
      </c>
      <c r="Y406" s="12">
        <f t="array" aca="1" ref="Y406:Z407" ca="1">$A$1:$B$2-U406:V407</f>
        <v>5.5437978122746201E-2</v>
      </c>
      <c r="Z406" s="12">
        <f ca="1"/>
        <v>-0.25084461996647989</v>
      </c>
      <c r="AB406" s="35" t="str">
        <f>INDEX('Flow probs &amp; rates'!$A$5:$A$5999,$A406)</f>
        <v>2007,2</v>
      </c>
      <c r="AC406" s="12">
        <f t="array" aca="1" ref="AC406:AD407" ca="1">MMULT(Y406:Z407,MMULT(U404:V405,MINVERSE(Y404:Z405)))</f>
        <v>0.93793295567305035</v>
      </c>
      <c r="AD406" s="12">
        <f ca="1"/>
        <v>0.21874557031825109</v>
      </c>
      <c r="AF406" s="35" t="str">
        <f>INDEX('Flow probs &amp; rates'!$A$5:$A$5999,$A406)</f>
        <v>2007,2</v>
      </c>
      <c r="AG406" s="12">
        <f>INDEX('Flow probs &amp; rates'!E$5:E$5999,A406)</f>
        <v>0.63435430319675978</v>
      </c>
      <c r="AI406" s="32" t="s">
        <v>661</v>
      </c>
      <c r="AJ406" s="12">
        <f t="array" aca="1" ref="AJ406:AJ407" ca="1">MMULT(U406:V407,AG406:AG407)+P406:P407</f>
        <v>0.63549001049995313</v>
      </c>
      <c r="AK406" s="12">
        <f t="array" aca="1" ref="AK406:AK407" ca="1">MMULT(-1*MINVERSE(G406:H407),L406:L407)</f>
        <v>0.65108621023190361</v>
      </c>
      <c r="AM406" s="12">
        <f t="shared" si="75"/>
        <v>1.3363175070183475E-3</v>
      </c>
      <c r="AO406" s="12">
        <f t="shared" ca="1" si="76"/>
        <v>7.4485547298944743E-3</v>
      </c>
      <c r="AQ406" s="12">
        <f t="array" aca="1" ref="AQ406:AQ407" ca="1">MMULT(Y406:Z407,AO406:AO407)+MMULT(AC406:AD407,AM404:AM405)</f>
        <v>1.3363775787860674E-3</v>
      </c>
      <c r="AS406" s="30">
        <v>804</v>
      </c>
    </row>
    <row r="407" spans="1:45" x14ac:dyDescent="0.35">
      <c r="C407" s="35"/>
      <c r="D407" s="17">
        <f ca="1">INDEX('Flow probs &amp; rates'!AE$5:AE$5999,A406)-INDEX('Flow probs &amp; rates'!AK$5:AK$5999,A406)</f>
        <v>-9.1163438050938985E-3</v>
      </c>
      <c r="E407" s="17">
        <f ca="1">-INDEX('Flow probs &amp; rates'!AG$5:AG$5999,A406)-INDEX('Flow probs &amp; rates'!AI$5:AI$5999,A406)-INDEX('Flow probs &amp; rates'!AK$5:AK$5999,A406)</f>
        <v>-0.62710173066654729</v>
      </c>
      <c r="G407" s="12">
        <f t="shared" ca="1" si="77"/>
        <v>-9.1163438050938985E-3</v>
      </c>
      <c r="H407" s="12">
        <f t="shared" ca="1" si="78"/>
        <v>-0.62710173066654729</v>
      </c>
      <c r="J407" s="17">
        <f ca="1">INDEX('Flow probs &amp; rates'!AK$5:AK$5999,A406)</f>
        <v>2.3843186278642198E-2</v>
      </c>
      <c r="K407" s="35"/>
      <c r="L407" s="12">
        <f t="shared" ca="1" si="82"/>
        <v>2.3843186278642198E-2</v>
      </c>
      <c r="N407" s="17">
        <f ca="1">INDEX('Flow probs &amp; rates'!AA$5:AA$5999,A406)</f>
        <v>1.7607741675543433E-2</v>
      </c>
      <c r="O407" s="35"/>
      <c r="P407" s="12">
        <f t="shared" ca="1" si="79"/>
        <v>1.7607741675543433E-2</v>
      </c>
      <c r="R407" s="17">
        <f ca="1">INDEX('Flow probs &amp; rates'!U$5:U$5999,A406)-INDEX('Flow probs &amp; rates'!AA$5:AA$5999,A406)</f>
        <v>-6.5657620358127288E-3</v>
      </c>
      <c r="S407" s="17">
        <f ca="1">1-INDEX('Flow probs &amp; rates'!W$5:W$5999,A406)-INDEX('Flow probs &amp; rates'!Y$5:Y$5999,A406)-INDEX('Flow probs &amp; rates'!AA$5:AA$5999,A406)</f>
        <v>0.53310075136029789</v>
      </c>
      <c r="T407" s="35"/>
      <c r="U407" s="12">
        <f t="shared" ca="1" si="80"/>
        <v>-6.5657620358127288E-3</v>
      </c>
      <c r="V407" s="12">
        <f t="shared" ca="1" si="81"/>
        <v>0.53310075136029789</v>
      </c>
      <c r="X407" s="35"/>
      <c r="Y407" s="12">
        <f ca="1"/>
        <v>6.5657620358127288E-3</v>
      </c>
      <c r="Z407" s="12">
        <f ca="1"/>
        <v>0.46689924863970211</v>
      </c>
      <c r="AB407" s="35"/>
      <c r="AC407" s="12">
        <f ca="1"/>
        <v>2.601876029225722E-3</v>
      </c>
      <c r="AD407" s="12">
        <f ca="1"/>
        <v>0.58904561263184418</v>
      </c>
      <c r="AF407" s="35"/>
      <c r="AG407" s="12">
        <f>INDEX('Flow probs &amp; rates'!F$5:F$5999,A406)</f>
        <v>2.9386201262016097E-2</v>
      </c>
      <c r="AJ407" s="12">
        <f ca="1"/>
        <v>2.9108528246765429E-2</v>
      </c>
      <c r="AK407" s="12">
        <f ca="1"/>
        <v>2.8556228859994443E-2</v>
      </c>
      <c r="AM407" s="12">
        <f t="shared" si="75"/>
        <v>-5.0440572782753379E-4</v>
      </c>
      <c r="AO407" s="12">
        <f t="shared" ca="1" si="76"/>
        <v>-1.9455801228678293E-3</v>
      </c>
      <c r="AQ407" s="12">
        <f ca="1"/>
        <v>-5.0439307159667825E-4</v>
      </c>
      <c r="AS407" s="30">
        <v>806</v>
      </c>
    </row>
    <row r="408" spans="1:45" x14ac:dyDescent="0.35">
      <c r="A408" s="12">
        <v>203</v>
      </c>
      <c r="C408" s="35" t="str">
        <f>INDEX('Flow probs &amp; rates'!$A$5:$A$5999,$A408)</f>
        <v>2007,3</v>
      </c>
      <c r="D408" s="17">
        <f ca="1">-INDEX('Flow probs &amp; rates'!AE$5:AE$5999,A408)-INDEX('Flow probs &amp; rates'!AF$5:AF$5999,A408)-INDEX('Flow probs &amp; rates'!AJ$5:AJ$5999,A408)</f>
        <v>-5.4865187720502501E-2</v>
      </c>
      <c r="E408" s="17">
        <f ca="1">INDEX('Flow probs &amp; rates'!AG$5:AG$5999,A408)-INDEX('Flow probs &amp; rates'!AJ$5:AJ$5999,A408)</f>
        <v>0.3203306234903005</v>
      </c>
      <c r="G408" s="12">
        <f t="shared" ca="1" si="77"/>
        <v>-5.4865187720502501E-2</v>
      </c>
      <c r="H408" s="12">
        <f t="shared" ca="1" si="78"/>
        <v>0.3203306234903005</v>
      </c>
      <c r="J408" s="17">
        <f ca="1">INDEX('Flow probs &amp; rates'!AJ$5:AJ$5999,A408)</f>
        <v>2.3857681826339499E-2</v>
      </c>
      <c r="K408" s="35" t="str">
        <f>INDEX('Flow probs &amp; rates'!$A$5:$A$5999,$A408)</f>
        <v>2007,3</v>
      </c>
      <c r="L408" s="12">
        <f t="shared" ca="1" si="82"/>
        <v>2.3857681826339499E-2</v>
      </c>
      <c r="N408" s="17">
        <f ca="1">INDEX('Flow probs &amp; rates'!Z$5:Z$5999,A408)</f>
        <v>2.6517169752275825E-2</v>
      </c>
      <c r="O408" s="35" t="str">
        <f>INDEX('Flow probs &amp; rates'!$A$5:$A$5999,$A408)</f>
        <v>2007,3</v>
      </c>
      <c r="P408" s="12">
        <f t="shared" ca="1" si="79"/>
        <v>2.6517169752275825E-2</v>
      </c>
      <c r="R408" s="17">
        <f ca="1">1-INDEX('Flow probs &amp; rates'!U$5:U$5999,A408)-INDEX('Flow probs &amp; rates'!V$5:V$5999,A408)-INDEX('Flow probs &amp; rates'!Z$5:Z$5999,A408)</f>
        <v>0.94536733325374878</v>
      </c>
      <c r="S408" s="17">
        <f ca="1">INDEX('Flow probs &amp; rates'!W$5:W$5999,A408)-INDEX('Flow probs &amp; rates'!Z$5:Z$5999,A408)</f>
        <v>0.23480761287475752</v>
      </c>
      <c r="T408" s="35" t="str">
        <f>INDEX('Flow probs &amp; rates'!$A$5:$A$5999,$A408)</f>
        <v>2007,3</v>
      </c>
      <c r="U408" s="12">
        <f t="shared" ca="1" si="80"/>
        <v>0.94536733325374878</v>
      </c>
      <c r="V408" s="12">
        <f t="shared" ca="1" si="81"/>
        <v>0.23480761287475752</v>
      </c>
      <c r="X408" s="35" t="str">
        <f>INDEX('Flow probs &amp; rates'!$A$5:$A$5999,$A408)</f>
        <v>2007,3</v>
      </c>
      <c r="Y408" s="12">
        <f t="array" aca="1" ref="Y408:Z409" ca="1">$A$1:$B$2-U408:V409</f>
        <v>5.4632666746251224E-2</v>
      </c>
      <c r="Z408" s="12">
        <f ca="1"/>
        <v>-0.23480761287475752</v>
      </c>
      <c r="AB408" s="35" t="str">
        <f>INDEX('Flow probs &amp; rates'!$A$5:$A$5999,$A408)</f>
        <v>2007,3</v>
      </c>
      <c r="AC408" s="12">
        <f t="array" aca="1" ref="AC408:AD409" ca="1">MMULT(Y408:Z409,MMULT(U406:V407,MINVERSE(Y406:Z407)))</f>
        <v>0.92788538343210047</v>
      </c>
      <c r="AD408" s="12">
        <f ca="1"/>
        <v>0.25976321960658466</v>
      </c>
      <c r="AF408" s="35" t="str">
        <f>INDEX('Flow probs &amp; rates'!$A$5:$A$5999,$A408)</f>
        <v>2007,3</v>
      </c>
      <c r="AG408" s="12">
        <f>INDEX('Flow probs &amp; rates'!E$5:E$5999,A408)</f>
        <v>0.6331151094732278</v>
      </c>
      <c r="AI408" s="32" t="s">
        <v>662</v>
      </c>
      <c r="AJ408" s="12">
        <f t="array" aca="1" ref="AJ408:AJ409" ca="1">MMULT(U408:V409,AG408:AG409)+P408:P409</f>
        <v>0.63228778286129461</v>
      </c>
      <c r="AK408" s="12">
        <f t="array" aca="1" ref="AK408:AK409" ca="1">MMULT(-1*MINVERSE(G408:H409),L408:L409)</f>
        <v>0.62634525542080421</v>
      </c>
      <c r="AM408" s="12">
        <f t="shared" si="75"/>
        <v>-1.2391937235319839E-3</v>
      </c>
      <c r="AO408" s="12">
        <f t="shared" ca="1" si="76"/>
        <v>-2.4740954811099392E-2</v>
      </c>
      <c r="AQ408" s="12">
        <f t="array" aca="1" ref="AQ408:AQ409" ca="1">MMULT(Y408:Z409,AO408:AO409)+MMULT(AC408:AD409,AM406:AM407)</f>
        <v>-1.2392280851930152E-3</v>
      </c>
      <c r="AS408" s="30">
        <v>808</v>
      </c>
    </row>
    <row r="409" spans="1:45" x14ac:dyDescent="0.35">
      <c r="C409" s="35"/>
      <c r="D409" s="17">
        <f ca="1">INDEX('Flow probs &amp; rates'!AE$5:AE$5999,A408)-INDEX('Flow probs &amp; rates'!AK$5:AK$5999,A408)</f>
        <v>-9.7608780792723011E-3</v>
      </c>
      <c r="E409" s="17">
        <f ca="1">-INDEX('Flow probs &amp; rates'!AG$5:AG$5999,A408)-INDEX('Flow probs &amp; rates'!AI$5:AI$5999,A408)-INDEX('Flow probs &amp; rates'!AK$5:AK$5999,A408)</f>
        <v>-0.58894754849193531</v>
      </c>
      <c r="G409" s="12">
        <f t="shared" ca="1" si="77"/>
        <v>-9.7608780792723011E-3</v>
      </c>
      <c r="H409" s="12">
        <f t="shared" ca="1" si="78"/>
        <v>-0.58894754849193531</v>
      </c>
      <c r="J409" s="17">
        <f ca="1">INDEX('Flow probs &amp; rates'!AK$5:AK$5999,A408)</f>
        <v>2.54312029111032E-2</v>
      </c>
      <c r="K409" s="35"/>
      <c r="L409" s="12">
        <f t="shared" ca="1" si="82"/>
        <v>2.54312029111032E-2</v>
      </c>
      <c r="N409" s="17">
        <f ca="1">INDEX('Flow probs &amp; rates'!AA$5:AA$5999,A408)</f>
        <v>1.9114197764107301E-2</v>
      </c>
      <c r="O409" s="35"/>
      <c r="P409" s="12">
        <f t="shared" ca="1" si="79"/>
        <v>1.9114197764107301E-2</v>
      </c>
      <c r="R409" s="17">
        <f ca="1">INDEX('Flow probs &amp; rates'!U$5:U$5999,A408)-INDEX('Flow probs &amp; rates'!AA$5:AA$5999,A408)</f>
        <v>-7.1542338234697363E-3</v>
      </c>
      <c r="S409" s="17">
        <f ca="1">1-INDEX('Flow probs &amp; rates'!W$5:W$5999,A408)-INDEX('Flow probs &amp; rates'!Y$5:Y$5999,A408)-INDEX('Flow probs &amp; rates'!AA$5:AA$5999,A408)</f>
        <v>0.55386748603032088</v>
      </c>
      <c r="T409" s="35"/>
      <c r="U409" s="12">
        <f t="shared" ca="1" si="80"/>
        <v>-7.1542338234697363E-3</v>
      </c>
      <c r="V409" s="12">
        <f t="shared" ca="1" si="81"/>
        <v>0.55386748603032088</v>
      </c>
      <c r="X409" s="35"/>
      <c r="Y409" s="12">
        <f ca="1"/>
        <v>7.1542338234697363E-3</v>
      </c>
      <c r="Z409" s="12">
        <f ca="1"/>
        <v>0.44613251396967912</v>
      </c>
      <c r="AB409" s="35"/>
      <c r="AC409" s="12">
        <f ca="1"/>
        <v>7.7782939852735211E-3</v>
      </c>
      <c r="AD409" s="12">
        <f ca="1"/>
        <v>0.5174121041544878</v>
      </c>
      <c r="AF409" s="35"/>
      <c r="AG409" s="12">
        <f>INDEX('Flow probs &amp; rates'!F$5:F$5999,A408)</f>
        <v>3.0851940169087363E-2</v>
      </c>
      <c r="AJ409" s="12">
        <f ca="1"/>
        <v>3.1672630774374474E-2</v>
      </c>
      <c r="AK409" s="12">
        <f ca="1"/>
        <v>3.280007410995206E-2</v>
      </c>
      <c r="AM409" s="12">
        <f t="shared" si="75"/>
        <v>1.4657389070712665E-3</v>
      </c>
      <c r="AO409" s="12">
        <f t="shared" ca="1" si="76"/>
        <v>4.2438452499576167E-3</v>
      </c>
      <c r="AQ409" s="12">
        <f ca="1"/>
        <v>1.4657234159718056E-3</v>
      </c>
      <c r="AS409" s="30">
        <v>810</v>
      </c>
    </row>
    <row r="410" spans="1:45" x14ac:dyDescent="0.35">
      <c r="A410" s="12">
        <v>204</v>
      </c>
      <c r="C410" s="35" t="str">
        <f>INDEX('Flow probs &amp; rates'!$A$5:$A$5999,$A410)</f>
        <v>2007,4</v>
      </c>
      <c r="D410" s="17">
        <f ca="1">-INDEX('Flow probs &amp; rates'!AE$5:AE$5999,A410)-INDEX('Flow probs &amp; rates'!AF$5:AF$5999,A410)-INDEX('Flow probs &amp; rates'!AJ$5:AJ$5999,A410)</f>
        <v>-5.20174681258967E-2</v>
      </c>
      <c r="E410" s="17">
        <f ca="1">INDEX('Flow probs &amp; rates'!AG$5:AG$5999,A410)-INDEX('Flow probs &amp; rates'!AJ$5:AJ$5999,A410)</f>
        <v>0.33426785043411716</v>
      </c>
      <c r="G410" s="12">
        <f t="shared" ca="1" si="77"/>
        <v>-5.20174681258967E-2</v>
      </c>
      <c r="H410" s="12">
        <f t="shared" ca="1" si="78"/>
        <v>0.33426785043411716</v>
      </c>
      <c r="J410" s="17">
        <f ca="1">INDEX('Flow probs &amp; rates'!AJ$5:AJ$5999,A410)</f>
        <v>2.23847281124958E-2</v>
      </c>
      <c r="K410" s="35" t="str">
        <f>INDEX('Flow probs &amp; rates'!$A$5:$A$5999,$A410)</f>
        <v>2007,4</v>
      </c>
      <c r="L410" s="12">
        <f t="shared" ca="1" si="82"/>
        <v>2.23847281124958E-2</v>
      </c>
      <c r="N410" s="17">
        <f ca="1">INDEX('Flow probs &amp; rates'!Z$5:Z$5999,A410)</f>
        <v>2.4913747060866489E-2</v>
      </c>
      <c r="O410" s="35" t="str">
        <f>INDEX('Flow probs &amp; rates'!$A$5:$A$5999,$A410)</f>
        <v>2007,4</v>
      </c>
      <c r="P410" s="12">
        <f t="shared" ca="1" si="79"/>
        <v>2.4913747060866489E-2</v>
      </c>
      <c r="R410" s="17">
        <f ca="1">1-INDEX('Flow probs &amp; rates'!U$5:U$5999,A410)-INDEX('Flow probs &amp; rates'!V$5:V$5999,A410)-INDEX('Flow probs &amp; rates'!Z$5:Z$5999,A410)</f>
        <v>0.9481427194855232</v>
      </c>
      <c r="S410" s="17">
        <f ca="1">INDEX('Flow probs &amp; rates'!W$5:W$5999,A410)-INDEX('Flow probs &amp; rates'!Z$5:Z$5999,A410)</f>
        <v>0.24426693815501352</v>
      </c>
      <c r="T410" s="35" t="str">
        <f>INDEX('Flow probs &amp; rates'!$A$5:$A$5999,$A410)</f>
        <v>2007,4</v>
      </c>
      <c r="U410" s="12">
        <f t="shared" ca="1" si="80"/>
        <v>0.9481427194855232</v>
      </c>
      <c r="V410" s="12">
        <f t="shared" ca="1" si="81"/>
        <v>0.24426693815501352</v>
      </c>
      <c r="X410" s="35" t="str">
        <f>INDEX('Flow probs &amp; rates'!$A$5:$A$5999,$A410)</f>
        <v>2007,4</v>
      </c>
      <c r="Y410" s="12">
        <f t="array" aca="1" ref="Y410:Z411" ca="1">$A$1:$B$2-U410:V411</f>
        <v>5.18572805144768E-2</v>
      </c>
      <c r="Z410" s="12">
        <f ca="1"/>
        <v>-0.24426693815501352</v>
      </c>
      <c r="AB410" s="35" t="str">
        <f>INDEX('Flow probs &amp; rates'!$A$5:$A$5999,$A410)</f>
        <v>2007,4</v>
      </c>
      <c r="AC410" s="12">
        <f t="array" aca="1" ref="AC410:AD411" ca="1">MMULT(Y410:Z411,MMULT(U408:V409,MINVERSE(Y408:Z409)))</f>
        <v>0.90321494367057531</v>
      </c>
      <c r="AD410" s="12">
        <f ca="1"/>
        <v>0.199417687215872</v>
      </c>
      <c r="AF410" s="35" t="str">
        <f>INDEX('Flow probs &amp; rates'!$A$5:$A$5999,$A410)</f>
        <v>2007,4</v>
      </c>
      <c r="AG410" s="12">
        <f>INDEX('Flow probs &amp; rates'!E$5:E$5999,A410)</f>
        <v>0.63273333766543205</v>
      </c>
      <c r="AI410" s="32" t="s">
        <v>663</v>
      </c>
      <c r="AJ410" s="12">
        <f t="array" aca="1" ref="AJ410:AJ411" ca="1">MMULT(U410:V411,AG410:AG411)+P410:P411</f>
        <v>0.6321653261563106</v>
      </c>
      <c r="AK410" s="12">
        <f t="array" aca="1" ref="AK410:AK411" ca="1">MMULT(-1*MINVERSE(G410:H411),L410:L411)</f>
        <v>0.61796950173532783</v>
      </c>
      <c r="AM410" s="12">
        <f t="shared" si="75"/>
        <v>-3.8177180779574993E-4</v>
      </c>
      <c r="AO410" s="12">
        <f t="shared" ca="1" si="76"/>
        <v>-8.3757536854763837E-3</v>
      </c>
      <c r="AQ410" s="12">
        <f t="array" aca="1" ref="AQ410:AQ411" ca="1">MMULT(Y410:Z411,AO410:AO411)+MMULT(AC410:AD411,AM408:AM409)</f>
        <v>-3.8182609435268266E-4</v>
      </c>
      <c r="AS410" s="30">
        <v>812</v>
      </c>
    </row>
    <row r="411" spans="1:45" x14ac:dyDescent="0.35">
      <c r="C411" s="35"/>
      <c r="D411" s="17">
        <f ca="1">INDEX('Flow probs &amp; rates'!AE$5:AE$5999,A410)-INDEX('Flow probs &amp; rates'!AK$5:AK$5999,A410)</f>
        <v>-8.7638014273764015E-3</v>
      </c>
      <c r="E411" s="17">
        <f ca="1">-INDEX('Flow probs &amp; rates'!AG$5:AG$5999,A410)-INDEX('Flow probs &amp; rates'!AI$5:AI$5999,A410)-INDEX('Flow probs &amp; rates'!AK$5:AK$5999,A410)</f>
        <v>-0.59929973414366533</v>
      </c>
      <c r="G411" s="12">
        <f t="shared" ca="1" si="77"/>
        <v>-8.7638014273764015E-3</v>
      </c>
      <c r="H411" s="12">
        <f t="shared" ca="1" si="78"/>
        <v>-0.59929973414366533</v>
      </c>
      <c r="J411" s="17">
        <f ca="1">INDEX('Flow probs &amp; rates'!AK$5:AK$5999,A410)</f>
        <v>2.2915062365069301E-2</v>
      </c>
      <c r="K411" s="35"/>
      <c r="L411" s="12">
        <f t="shared" ca="1" si="82"/>
        <v>2.2915062365069301E-2</v>
      </c>
      <c r="N411" s="17">
        <f ca="1">INDEX('Flow probs &amp; rates'!AA$5:AA$5999,A410)</f>
        <v>1.7149634090089703E-2</v>
      </c>
      <c r="O411" s="35"/>
      <c r="P411" s="12">
        <f t="shared" ca="1" si="79"/>
        <v>1.7149634090089703E-2</v>
      </c>
      <c r="R411" s="17">
        <f ca="1">INDEX('Flow probs &amp; rates'!U$5:U$5999,A410)-INDEX('Flow probs &amp; rates'!AA$5:AA$5999,A410)</f>
        <v>-6.4046679006148806E-3</v>
      </c>
      <c r="S411" s="17">
        <f ca="1">1-INDEX('Flow probs &amp; rates'!W$5:W$5999,A410)-INDEX('Flow probs &amp; rates'!Y$5:Y$5999,A410)-INDEX('Flow probs &amp; rates'!AA$5:AA$5999,A410)</f>
        <v>0.54822177887959522</v>
      </c>
      <c r="T411" s="35"/>
      <c r="U411" s="12">
        <f t="shared" ca="1" si="80"/>
        <v>-6.4046679006148806E-3</v>
      </c>
      <c r="V411" s="12">
        <f t="shared" ca="1" si="81"/>
        <v>0.54822177887959522</v>
      </c>
      <c r="X411" s="35"/>
      <c r="Y411" s="12">
        <f ca="1"/>
        <v>6.4046679006148806E-3</v>
      </c>
      <c r="Z411" s="12">
        <f ca="1"/>
        <v>0.45177822112040478</v>
      </c>
      <c r="AB411" s="35"/>
      <c r="AC411" s="12">
        <f ca="1"/>
        <v>-2.0790437146900487E-2</v>
      </c>
      <c r="AD411" s="12">
        <f ca="1"/>
        <v>0.5533050645483738</v>
      </c>
      <c r="AF411" s="35"/>
      <c r="AG411" s="12">
        <f>INDEX('Flow probs &amp; rates'!F$5:F$5999,A410)</f>
        <v>3.0008447592436156E-2</v>
      </c>
      <c r="AJ411" s="12">
        <f ca="1"/>
        <v>2.954847171323545E-2</v>
      </c>
      <c r="AK411" s="12">
        <f ca="1"/>
        <v>2.9199579720639728E-2</v>
      </c>
      <c r="AM411" s="12">
        <f t="shared" si="75"/>
        <v>-8.4349257665120719E-4</v>
      </c>
      <c r="AO411" s="12">
        <f t="shared" ca="1" si="76"/>
        <v>-3.6004943893123316E-3</v>
      </c>
      <c r="AQ411" s="12">
        <f ca="1"/>
        <v>-8.4350473132029547E-4</v>
      </c>
      <c r="AS411" s="30">
        <v>814</v>
      </c>
    </row>
    <row r="412" spans="1:45" x14ac:dyDescent="0.35">
      <c r="A412" s="12">
        <v>205</v>
      </c>
      <c r="C412" s="35" t="str">
        <f>INDEX('Flow probs &amp; rates'!$A$5:$A$5999,$A412)</f>
        <v>2007,5</v>
      </c>
      <c r="D412" s="17">
        <f ca="1">-INDEX('Flow probs &amp; rates'!AE$5:AE$5999,A412)-INDEX('Flow probs &amp; rates'!AF$5:AF$5999,A412)-INDEX('Flow probs &amp; rates'!AJ$5:AJ$5999,A412)</f>
        <v>-5.0252819556245804E-2</v>
      </c>
      <c r="E412" s="17">
        <f ca="1">INDEX('Flow probs &amp; rates'!AG$5:AG$5999,A412)-INDEX('Flow probs &amp; rates'!AJ$5:AJ$5999,A412)</f>
        <v>0.33391562607847108</v>
      </c>
      <c r="G412" s="12">
        <f t="shared" ca="1" si="77"/>
        <v>-5.0252819556245804E-2</v>
      </c>
      <c r="H412" s="12">
        <f t="shared" ca="1" si="78"/>
        <v>0.33391562607847108</v>
      </c>
      <c r="J412" s="17">
        <f ca="1">INDEX('Flow probs &amp; rates'!AJ$5:AJ$5999,A412)</f>
        <v>2.2548738482912899E-2</v>
      </c>
      <c r="K412" s="35" t="str">
        <f>INDEX('Flow probs &amp; rates'!$A$5:$A$5999,$A412)</f>
        <v>2007,5</v>
      </c>
      <c r="L412" s="12">
        <f t="shared" ca="1" si="82"/>
        <v>2.2548738482912899E-2</v>
      </c>
      <c r="N412" s="17">
        <f ca="1">INDEX('Flow probs &amp; rates'!Z$5:Z$5999,A412)</f>
        <v>2.4966014322579499E-2</v>
      </c>
      <c r="O412" s="35" t="str">
        <f>INDEX('Flow probs &amp; rates'!$A$5:$A$5999,$A412)</f>
        <v>2007,5</v>
      </c>
      <c r="P412" s="12">
        <f t="shared" ca="1" si="79"/>
        <v>2.4966014322579499E-2</v>
      </c>
      <c r="R412" s="17">
        <f ca="1">1-INDEX('Flow probs &amp; rates'!U$5:U$5999,A412)-INDEX('Flow probs &amp; rates'!V$5:V$5999,A412)-INDEX('Flow probs &amp; rates'!Z$5:Z$5999,A412)</f>
        <v>0.94983254735275457</v>
      </c>
      <c r="S412" s="17">
        <f ca="1">INDEX('Flow probs &amp; rates'!W$5:W$5999,A412)-INDEX('Flow probs &amp; rates'!Z$5:Z$5999,A412)</f>
        <v>0.24568766947660731</v>
      </c>
      <c r="T412" s="35" t="str">
        <f>INDEX('Flow probs &amp; rates'!$A$5:$A$5999,$A412)</f>
        <v>2007,5</v>
      </c>
      <c r="U412" s="12">
        <f t="shared" ca="1" si="80"/>
        <v>0.94983254735275457</v>
      </c>
      <c r="V412" s="12">
        <f t="shared" ca="1" si="81"/>
        <v>0.24568766947660731</v>
      </c>
      <c r="X412" s="35" t="str">
        <f>INDEX('Flow probs &amp; rates'!$A$5:$A$5999,$A412)</f>
        <v>2007,5</v>
      </c>
      <c r="Y412" s="12">
        <f t="array" aca="1" ref="Y412:Z413" ca="1">$A$1:$B$2-U412:V413</f>
        <v>5.0167452647245425E-2</v>
      </c>
      <c r="Z412" s="12">
        <f ca="1"/>
        <v>-0.24568766947660731</v>
      </c>
      <c r="AB412" s="35" t="str">
        <f>INDEX('Flow probs &amp; rates'!$A$5:$A$5999,$A412)</f>
        <v>2007,5</v>
      </c>
      <c r="AC412" s="12">
        <f t="array" aca="1" ref="AC412:AD413" ca="1">MMULT(Y412:Z413,MMULT(U410:V411,MINVERSE(Y410:Z411)))</f>
        <v>0.91965029387929265</v>
      </c>
      <c r="AD412" s="12">
        <f ca="1"/>
        <v>0.22622400887258864</v>
      </c>
      <c r="AF412" s="35" t="str">
        <f>INDEX('Flow probs &amp; rates'!$A$5:$A$5999,$A412)</f>
        <v>2007,5</v>
      </c>
      <c r="AG412" s="12">
        <f>INDEX('Flow probs &amp; rates'!E$5:E$5999,A412)</f>
        <v>0.63332943778594397</v>
      </c>
      <c r="AI412" s="32" t="s">
        <v>664</v>
      </c>
      <c r="AJ412" s="12">
        <f t="array" aca="1" ref="AJ412:AJ413" ca="1">MMULT(U412:V413,AG412:AG413)+P412:P413</f>
        <v>0.63368088203369466</v>
      </c>
      <c r="AK412" s="12">
        <f t="array" aca="1" ref="AK412:AK413" ca="1">MMULT(-1*MINVERSE(G412:H413),L412:L413)</f>
        <v>0.63484130855322962</v>
      </c>
      <c r="AM412" s="12">
        <f t="shared" si="75"/>
        <v>5.9610012051192207E-4</v>
      </c>
      <c r="AO412" s="12">
        <f t="shared" ca="1" si="76"/>
        <v>1.6871806817901791E-2</v>
      </c>
      <c r="AQ412" s="12">
        <f t="array" aca="1" ref="AQ412:AQ413" ca="1">MMULT(Y412:Z413,AO412:AO413)+MMULT(AC412:AD413,AM410:AM411)</f>
        <v>5.9613999116881649E-4</v>
      </c>
      <c r="AS412" s="30">
        <v>816</v>
      </c>
    </row>
    <row r="413" spans="1:45" x14ac:dyDescent="0.35">
      <c r="C413" s="35"/>
      <c r="D413" s="17">
        <f ca="1">INDEX('Flow probs &amp; rates'!AE$5:AE$5999,A412)-INDEX('Flow probs &amp; rates'!AK$5:AK$5999,A412)</f>
        <v>-8.6189144050627994E-3</v>
      </c>
      <c r="E413" s="17">
        <f ca="1">-INDEX('Flow probs &amp; rates'!AG$5:AG$5999,A412)-INDEX('Flow probs &amp; rates'!AI$5:AI$5999,A412)-INDEX('Flow probs &amp; rates'!AK$5:AK$5999,A412)</f>
        <v>-0.58639568915470774</v>
      </c>
      <c r="G413" s="12">
        <f t="shared" ca="1" si="77"/>
        <v>-8.6189144050627994E-3</v>
      </c>
      <c r="H413" s="12">
        <f t="shared" ca="1" si="78"/>
        <v>-0.58639568915470774</v>
      </c>
      <c r="J413" s="17">
        <f ca="1">INDEX('Flow probs &amp; rates'!AK$5:AK$5999,A412)</f>
        <v>2.18980798306447E-2</v>
      </c>
      <c r="K413" s="35"/>
      <c r="L413" s="12">
        <f t="shared" ca="1" si="82"/>
        <v>2.18980798306447E-2</v>
      </c>
      <c r="N413" s="17">
        <f ca="1">INDEX('Flow probs &amp; rates'!AA$5:AA$5999,A412)</f>
        <v>1.6481920100543807E-2</v>
      </c>
      <c r="O413" s="35"/>
      <c r="P413" s="12">
        <f t="shared" ca="1" si="79"/>
        <v>1.6481920100543807E-2</v>
      </c>
      <c r="R413" s="17">
        <f ca="1">INDEX('Flow probs &amp; rates'!U$5:U$5999,A412)-INDEX('Flow probs &amp; rates'!AA$5:AA$5999,A412)</f>
        <v>-6.3425067143587175E-3</v>
      </c>
      <c r="S413" s="17">
        <f ca="1">1-INDEX('Flow probs &amp; rates'!W$5:W$5999,A412)-INDEX('Flow probs &amp; rates'!Y$5:Y$5999,A412)-INDEX('Flow probs &amp; rates'!AA$5:AA$5999,A412)</f>
        <v>0.55536233178648575</v>
      </c>
      <c r="T413" s="35"/>
      <c r="U413" s="12">
        <f t="shared" ca="1" si="80"/>
        <v>-6.3425067143587175E-3</v>
      </c>
      <c r="V413" s="12">
        <f t="shared" ca="1" si="81"/>
        <v>0.55536233178648575</v>
      </c>
      <c r="X413" s="35"/>
      <c r="Y413" s="12">
        <f ca="1"/>
        <v>6.3425067143587175E-3</v>
      </c>
      <c r="Z413" s="12">
        <f ca="1"/>
        <v>0.44463766821351425</v>
      </c>
      <c r="AB413" s="35"/>
      <c r="AC413" s="12">
        <f ca="1"/>
        <v>-5.6363011233031002E-3</v>
      </c>
      <c r="AD413" s="12">
        <f ca="1"/>
        <v>0.53993872368918805</v>
      </c>
      <c r="AF413" s="35"/>
      <c r="AG413" s="12">
        <f>INDEX('Flow probs &amp; rates'!F$5:F$5999,A412)</f>
        <v>2.9134366086230105E-2</v>
      </c>
      <c r="AJ413" s="12">
        <f ca="1"/>
        <v>2.8645153373755287E-2</v>
      </c>
      <c r="AK413" s="12">
        <f ca="1"/>
        <v>2.8012547218935285E-2</v>
      </c>
      <c r="AM413" s="12">
        <f t="shared" si="75"/>
        <v>-8.7408150620605155E-4</v>
      </c>
      <c r="AO413" s="12">
        <f t="shared" ca="1" si="76"/>
        <v>-1.1870325017044429E-3</v>
      </c>
      <c r="AQ413" s="12">
        <f ca="1"/>
        <v>-8.7407234003484538E-4</v>
      </c>
      <c r="AS413" s="30">
        <v>818</v>
      </c>
    </row>
    <row r="414" spans="1:45" x14ac:dyDescent="0.35">
      <c r="A414" s="12">
        <v>206</v>
      </c>
      <c r="C414" s="35" t="str">
        <f>INDEX('Flow probs &amp; rates'!$A$5:$A$5999,$A414)</f>
        <v>2007,6</v>
      </c>
      <c r="D414" s="17">
        <f ca="1">-INDEX('Flow probs &amp; rates'!AE$5:AE$5999,A414)-INDEX('Flow probs &amp; rates'!AF$5:AF$5999,A414)-INDEX('Flow probs &amp; rates'!AJ$5:AJ$5999,A414)</f>
        <v>-5.0502082116384302E-2</v>
      </c>
      <c r="E414" s="17">
        <f ca="1">INDEX('Flow probs &amp; rates'!AG$5:AG$5999,A414)-INDEX('Flow probs &amp; rates'!AJ$5:AJ$5999,A414)</f>
        <v>0.28415433821116026</v>
      </c>
      <c r="G414" s="12">
        <f t="shared" ca="1" si="77"/>
        <v>-5.0502082116384302E-2</v>
      </c>
      <c r="H414" s="12">
        <f t="shared" ca="1" si="78"/>
        <v>0.28415433821116026</v>
      </c>
      <c r="J414" s="17">
        <f ca="1">INDEX('Flow probs &amp; rates'!AJ$5:AJ$5999,A414)</f>
        <v>1.9754833383835699E-2</v>
      </c>
      <c r="K414" s="35" t="str">
        <f>INDEX('Flow probs &amp; rates'!$A$5:$A$5999,$A414)</f>
        <v>2007,6</v>
      </c>
      <c r="L414" s="12">
        <f t="shared" ca="1" si="82"/>
        <v>1.9754833383835699E-2</v>
      </c>
      <c r="N414" s="17">
        <f ca="1">INDEX('Flow probs &amp; rates'!Z$5:Z$5999,A414)</f>
        <v>2.1563795856309527E-2</v>
      </c>
      <c r="O414" s="35" t="str">
        <f>INDEX('Flow probs &amp; rates'!$A$5:$A$5999,$A414)</f>
        <v>2007,6</v>
      </c>
      <c r="P414" s="12">
        <f t="shared" ca="1" si="79"/>
        <v>2.1563795856309527E-2</v>
      </c>
      <c r="R414" s="17">
        <f ca="1">1-INDEX('Flow probs &amp; rates'!U$5:U$5999,A414)-INDEX('Flow probs &amp; rates'!V$5:V$5999,A414)-INDEX('Flow probs &amp; rates'!Z$5:Z$5999,A414)</f>
        <v>0.95016437743941673</v>
      </c>
      <c r="S414" s="17">
        <f ca="1">INDEX('Flow probs &amp; rates'!W$5:W$5999,A414)-INDEX('Flow probs &amp; rates'!Z$5:Z$5999,A414)</f>
        <v>0.21347039855268127</v>
      </c>
      <c r="T414" s="35" t="str">
        <f>INDEX('Flow probs &amp; rates'!$A$5:$A$5999,$A414)</f>
        <v>2007,6</v>
      </c>
      <c r="U414" s="12">
        <f t="shared" ca="1" si="80"/>
        <v>0.95016437743941673</v>
      </c>
      <c r="V414" s="12">
        <f t="shared" ca="1" si="81"/>
        <v>0.21347039855268127</v>
      </c>
      <c r="X414" s="35" t="str">
        <f>INDEX('Flow probs &amp; rates'!$A$5:$A$5999,$A414)</f>
        <v>2007,6</v>
      </c>
      <c r="Y414" s="12">
        <f t="array" aca="1" ref="Y414:Z415" ca="1">$A$1:$B$2-U414:V415</f>
        <v>4.983562256058327E-2</v>
      </c>
      <c r="Z414" s="12">
        <f ca="1"/>
        <v>-0.21347039855268127</v>
      </c>
      <c r="AB414" s="35" t="str">
        <f>INDEX('Flow probs &amp; rates'!$A$5:$A$5999,$A414)</f>
        <v>2007,6</v>
      </c>
      <c r="AC414" s="12">
        <f t="array" aca="1" ref="AC414:AD415" ca="1">MMULT(Y414:Z415,MMULT(U412:V413,MINVERSE(Y412:Z413)))</f>
        <v>0.93541943329448973</v>
      </c>
      <c r="AD414" s="12">
        <f ca="1"/>
        <v>0.27778033449509698</v>
      </c>
      <c r="AF414" s="35" t="str">
        <f>INDEX('Flow probs &amp; rates'!$A$5:$A$5999,$A414)</f>
        <v>2007,6</v>
      </c>
      <c r="AG414" s="12">
        <f>INDEX('Flow probs &amp; rates'!E$5:E$5999,A414)</f>
        <v>0.62955019156425407</v>
      </c>
      <c r="AI414" s="32" t="s">
        <v>665</v>
      </c>
      <c r="AJ414" s="12">
        <f t="array" aca="1" ref="AJ414:AJ415" ca="1">MMULT(U414:V415,AG414:AG415)+P414:P415</f>
        <v>0.62606319168937974</v>
      </c>
      <c r="AK414" s="12">
        <f t="array" aca="1" ref="AK414:AK415" ca="1">MMULT(-1*MINVERSE(G414:H415),L414:L415)</f>
        <v>0.56515751836309969</v>
      </c>
      <c r="AM414" s="12">
        <f t="shared" si="75"/>
        <v>-3.7792462216899025E-3</v>
      </c>
      <c r="AO414" s="12">
        <f t="shared" ca="1" si="76"/>
        <v>-6.9683790190129935E-2</v>
      </c>
      <c r="AQ414" s="12">
        <f t="array" aca="1" ref="AQ414:AQ415" ca="1">MMULT(Y414:Z415,AO414:AO415)+MMULT(AC414:AD415,AM412:AM413)</f>
        <v>-3.779149527423524E-3</v>
      </c>
      <c r="AS414" s="30">
        <v>820</v>
      </c>
    </row>
    <row r="415" spans="1:45" x14ac:dyDescent="0.35">
      <c r="C415" s="35"/>
      <c r="D415" s="17">
        <f ca="1">INDEX('Flow probs &amp; rates'!AE$5:AE$5999,A414)-INDEX('Flow probs &amp; rates'!AK$5:AK$5999,A414)</f>
        <v>-5.1037749492624986E-3</v>
      </c>
      <c r="E415" s="17">
        <f ca="1">-INDEX('Flow probs &amp; rates'!AG$5:AG$5999,A414)-INDEX('Flow probs &amp; rates'!AI$5:AI$5999,A414)-INDEX('Flow probs &amp; rates'!AK$5:AK$5999,A414)</f>
        <v>-0.54103939704296944</v>
      </c>
      <c r="G415" s="12">
        <f t="shared" ca="1" si="77"/>
        <v>-5.1037749492624986E-3</v>
      </c>
      <c r="H415" s="12">
        <f t="shared" ca="1" si="78"/>
        <v>-0.54103939704296944</v>
      </c>
      <c r="J415" s="17">
        <f ca="1">INDEX('Flow probs &amp; rates'!AK$5:AK$5999,A414)</f>
        <v>1.9614795121237399E-2</v>
      </c>
      <c r="K415" s="35"/>
      <c r="L415" s="12">
        <f t="shared" ca="1" si="82"/>
        <v>1.9614795121237399E-2</v>
      </c>
      <c r="N415" s="17">
        <f ca="1">INDEX('Flow probs &amp; rates'!AA$5:AA$5999,A414)</f>
        <v>1.5103316632127353E-2</v>
      </c>
      <c r="O415" s="35"/>
      <c r="P415" s="12">
        <f t="shared" ca="1" si="79"/>
        <v>1.5103316632127353E-2</v>
      </c>
      <c r="R415" s="17">
        <f ca="1">INDEX('Flow probs &amp; rates'!U$5:U$5999,A414)-INDEX('Flow probs &amp; rates'!AA$5:AA$5999,A414)</f>
        <v>-3.8337251200227674E-3</v>
      </c>
      <c r="S415" s="17">
        <f ca="1">1-INDEX('Flow probs &amp; rates'!W$5:W$5999,A414)-INDEX('Flow probs &amp; rates'!Y$5:Y$5999,A414)-INDEX('Flow probs &amp; rates'!AA$5:AA$5999,A414)</f>
        <v>0.58164312033067433</v>
      </c>
      <c r="T415" s="35"/>
      <c r="U415" s="12">
        <f t="shared" ca="1" si="80"/>
        <v>-3.8337251200227674E-3</v>
      </c>
      <c r="V415" s="12">
        <f t="shared" ca="1" si="81"/>
        <v>0.58164312033067433</v>
      </c>
      <c r="X415" s="35"/>
      <c r="Y415" s="12">
        <f ca="1"/>
        <v>3.8337251200227674E-3</v>
      </c>
      <c r="Z415" s="12">
        <f ca="1"/>
        <v>0.41835687966932567</v>
      </c>
      <c r="AB415" s="35"/>
      <c r="AC415" s="12">
        <f ca="1"/>
        <v>-4.3591866032214793E-2</v>
      </c>
      <c r="AD415" s="12">
        <f ca="1"/>
        <v>0.50056840240930156</v>
      </c>
      <c r="AF415" s="35"/>
      <c r="AG415" s="12">
        <f>INDEX('Flow probs &amp; rates'!F$5:F$5999,A414)</f>
        <v>2.9621109256488535E-2</v>
      </c>
      <c r="AJ415" s="12">
        <f ca="1"/>
        <v>2.9918708664012139E-2</v>
      </c>
      <c r="AK415" s="12">
        <f ca="1"/>
        <v>3.0922624910621289E-2</v>
      </c>
      <c r="AM415" s="12">
        <f t="shared" si="75"/>
        <v>4.8674317025843017E-4</v>
      </c>
      <c r="AO415" s="12">
        <f t="shared" ca="1" si="76"/>
        <v>2.9100776916860041E-3</v>
      </c>
      <c r="AQ415" s="12">
        <f ca="1"/>
        <v>4.8677982604655143E-4</v>
      </c>
      <c r="AS415" s="30">
        <v>822</v>
      </c>
    </row>
    <row r="416" spans="1:45" x14ac:dyDescent="0.35">
      <c r="A416" s="12">
        <v>207</v>
      </c>
      <c r="C416" s="35" t="str">
        <f>INDEX('Flow probs &amp; rates'!$A$5:$A$5999,$A416)</f>
        <v>2007,7</v>
      </c>
      <c r="D416" s="17">
        <f ca="1">-INDEX('Flow probs &amp; rates'!AE$5:AE$5999,A416)-INDEX('Flow probs &amp; rates'!AF$5:AF$5999,A416)-INDEX('Flow probs &amp; rates'!AJ$5:AJ$5999,A416)</f>
        <v>-4.9751321530504794E-2</v>
      </c>
      <c r="E416" s="17">
        <f ca="1">INDEX('Flow probs &amp; rates'!AG$5:AG$5999,A416)-INDEX('Flow probs &amp; rates'!AJ$5:AJ$5999,A416)</f>
        <v>0.30776695909605556</v>
      </c>
      <c r="G416" s="12">
        <f t="shared" ca="1" si="77"/>
        <v>-4.9751321530504794E-2</v>
      </c>
      <c r="H416" s="12">
        <f t="shared" ca="1" si="78"/>
        <v>0.30776695909605556</v>
      </c>
      <c r="J416" s="17">
        <f ca="1">INDEX('Flow probs &amp; rates'!AJ$5:AJ$5999,A416)</f>
        <v>2.30473534496464E-2</v>
      </c>
      <c r="K416" s="35" t="str">
        <f>INDEX('Flow probs &amp; rates'!$A$5:$A$5999,$A416)</f>
        <v>2007,7</v>
      </c>
      <c r="L416" s="12">
        <f t="shared" ca="1" si="82"/>
        <v>2.30473534496464E-2</v>
      </c>
      <c r="N416" s="17">
        <f ca="1">INDEX('Flow probs &amp; rates'!Z$5:Z$5999,A416)</f>
        <v>2.5110496006367351E-2</v>
      </c>
      <c r="O416" s="35" t="str">
        <f>INDEX('Flow probs &amp; rates'!$A$5:$A$5999,$A416)</f>
        <v>2007,7</v>
      </c>
      <c r="P416" s="12">
        <f t="shared" ca="1" si="79"/>
        <v>2.5110496006367351E-2</v>
      </c>
      <c r="R416" s="17">
        <f ca="1">1-INDEX('Flow probs &amp; rates'!U$5:U$5999,A416)-INDEX('Flow probs &amp; rates'!V$5:V$5999,A416)-INDEX('Flow probs &amp; rates'!Z$5:Z$5999,A416)</f>
        <v>0.95055306795189509</v>
      </c>
      <c r="S416" s="17">
        <f ca="1">INDEX('Flow probs &amp; rates'!W$5:W$5999,A416)-INDEX('Flow probs &amp; rates'!Z$5:Z$5999,A416)</f>
        <v>0.22876776195572004</v>
      </c>
      <c r="T416" s="35" t="str">
        <f>INDEX('Flow probs &amp; rates'!$A$5:$A$5999,$A416)</f>
        <v>2007,7</v>
      </c>
      <c r="U416" s="12">
        <f t="shared" ca="1" si="80"/>
        <v>0.95055306795189509</v>
      </c>
      <c r="V416" s="12">
        <f t="shared" ca="1" si="81"/>
        <v>0.22876776195572004</v>
      </c>
      <c r="X416" s="35" t="str">
        <f>INDEX('Flow probs &amp; rates'!$A$5:$A$5999,$A416)</f>
        <v>2007,7</v>
      </c>
      <c r="Y416" s="12">
        <f t="array" aca="1" ref="Y416:Z417" ca="1">$A$1:$B$2-U416:V417</f>
        <v>4.9446932048104908E-2</v>
      </c>
      <c r="Z416" s="12">
        <f ca="1"/>
        <v>-0.22876776195572004</v>
      </c>
      <c r="AB416" s="35" t="str">
        <f>INDEX('Flow probs &amp; rates'!$A$5:$A$5999,$A416)</f>
        <v>2007,7</v>
      </c>
      <c r="AC416" s="12">
        <f t="array" aca="1" ref="AC416:AD417" ca="1">MMULT(Y416:Z417,MMULT(U414:V415,MINVERSE(Y414:Z415)))</f>
        <v>0.94575483815529082</v>
      </c>
      <c r="AD416" s="12">
        <f ca="1"/>
        <v>0.18975407717308174</v>
      </c>
      <c r="AF416" s="35" t="str">
        <f>INDEX('Flow probs &amp; rates'!$A$5:$A$5999,$A416)</f>
        <v>2007,7</v>
      </c>
      <c r="AG416" s="12">
        <f>INDEX('Flow probs &amp; rates'!E$5:E$5999,A416)</f>
        <v>0.63030771689872511</v>
      </c>
      <c r="AI416" s="32" t="s">
        <v>666</v>
      </c>
      <c r="AJ416" s="12">
        <f t="array" aca="1" ref="AJ416:AJ417" ca="1">MMULT(U416:V417,AG416:AG417)+P416:P417</f>
        <v>0.63093818210652219</v>
      </c>
      <c r="AK416" s="12">
        <f t="array" aca="1" ref="AK416:AK417" ca="1">MMULT(-1*MINVERSE(G416:H417),L416:L417)</f>
        <v>0.64006598415729465</v>
      </c>
      <c r="AM416" s="12">
        <f t="shared" si="75"/>
        <v>7.5752533447104309E-4</v>
      </c>
      <c r="AO416" s="12">
        <f t="shared" ca="1" si="76"/>
        <v>7.4908465794194967E-2</v>
      </c>
      <c r="AQ416" s="12">
        <f t="array" aca="1" ref="AQ416:AQ417" ca="1">MMULT(Y416:Z417,AO416:AO417)+MMULT(AC416:AD417,AM414:AM415)</f>
        <v>7.5744071734829346E-4</v>
      </c>
      <c r="AS416" s="30">
        <v>824</v>
      </c>
    </row>
    <row r="417" spans="1:45" x14ac:dyDescent="0.35">
      <c r="C417" s="35"/>
      <c r="D417" s="17">
        <f ca="1">INDEX('Flow probs &amp; rates'!AE$5:AE$5999,A416)-INDEX('Flow probs &amp; rates'!AK$5:AK$5999,A416)</f>
        <v>-7.3324878141194007E-3</v>
      </c>
      <c r="E417" s="17">
        <f ca="1">-INDEX('Flow probs &amp; rates'!AG$5:AG$5999,A416)-INDEX('Flow probs &amp; rates'!AI$5:AI$5999,A416)-INDEX('Flow probs &amp; rates'!AK$5:AK$5999,A416)</f>
        <v>-0.56487161876315284</v>
      </c>
      <c r="G417" s="12">
        <f t="shared" ca="1" si="77"/>
        <v>-7.3324878141194007E-3</v>
      </c>
      <c r="H417" s="12">
        <f t="shared" ca="1" si="78"/>
        <v>-0.56487161876315284</v>
      </c>
      <c r="J417" s="17">
        <f ca="1">INDEX('Flow probs &amp; rates'!AK$5:AK$5999,A416)</f>
        <v>2.08387668301349E-2</v>
      </c>
      <c r="K417" s="35"/>
      <c r="L417" s="12">
        <f t="shared" ca="1" si="82"/>
        <v>2.08387668301349E-2</v>
      </c>
      <c r="N417" s="17">
        <f ca="1">INDEX('Flow probs &amp; rates'!AA$5:AA$5999,A416)</f>
        <v>1.5846256863786948E-2</v>
      </c>
      <c r="O417" s="35"/>
      <c r="P417" s="12">
        <f t="shared" ca="1" si="79"/>
        <v>1.5846256863786948E-2</v>
      </c>
      <c r="R417" s="17">
        <f ca="1">INDEX('Flow probs &amp; rates'!U$5:U$5999,A416)-INDEX('Flow probs &amp; rates'!AA$5:AA$5999,A416)</f>
        <v>-5.4510163004249466E-3</v>
      </c>
      <c r="S417" s="17">
        <f ca="1">1-INDEX('Flow probs &amp; rates'!W$5:W$5999,A416)-INDEX('Flow probs &amp; rates'!Y$5:Y$5999,A416)-INDEX('Flow probs &amp; rates'!AA$5:AA$5999,A416)</f>
        <v>0.56766492727504902</v>
      </c>
      <c r="T417" s="35"/>
      <c r="U417" s="12">
        <f t="shared" ca="1" si="80"/>
        <v>-5.4510163004249466E-3</v>
      </c>
      <c r="V417" s="12">
        <f t="shared" ca="1" si="81"/>
        <v>0.56766492727504902</v>
      </c>
      <c r="X417" s="35"/>
      <c r="Y417" s="12">
        <f ca="1"/>
        <v>5.4510163004249466E-3</v>
      </c>
      <c r="Z417" s="12">
        <f ca="1"/>
        <v>0.43233507272495098</v>
      </c>
      <c r="AB417" s="35"/>
      <c r="AC417" s="12">
        <f ca="1"/>
        <v>2.3302528114219664E-2</v>
      </c>
      <c r="AD417" s="12">
        <f ca="1"/>
        <v>0.61574881120094949</v>
      </c>
      <c r="AF417" s="35"/>
      <c r="AG417" s="12">
        <f>INDEX('Flow probs &amp; rates'!F$5:F$5999,A416)</f>
        <v>2.92294333395254E-2</v>
      </c>
      <c r="AJ417" s="12">
        <f ca="1"/>
        <v>2.9002963375660943E-2</v>
      </c>
      <c r="AK417" s="12">
        <f ca="1"/>
        <v>2.8582584546239874E-2</v>
      </c>
      <c r="AM417" s="12">
        <f t="shared" si="75"/>
        <v>-3.9167591696313495E-4</v>
      </c>
      <c r="AO417" s="12">
        <f t="shared" ca="1" si="76"/>
        <v>-2.3400403643814155E-3</v>
      </c>
      <c r="AQ417" s="12">
        <f ca="1"/>
        <v>-3.9170871591485637E-4</v>
      </c>
      <c r="AS417" s="30">
        <v>826</v>
      </c>
    </row>
    <row r="418" spans="1:45" x14ac:dyDescent="0.35">
      <c r="A418" s="12">
        <v>208</v>
      </c>
      <c r="C418" s="35" t="str">
        <f>INDEX('Flow probs &amp; rates'!$A$5:$A$5999,$A418)</f>
        <v>2007,8</v>
      </c>
      <c r="D418" s="17">
        <f ca="1">-INDEX('Flow probs &amp; rates'!AE$5:AE$5999,A418)-INDEX('Flow probs &amp; rates'!AF$5:AF$5999,A418)-INDEX('Flow probs &amp; rates'!AJ$5:AJ$5999,A418)</f>
        <v>-5.11611582454293E-2</v>
      </c>
      <c r="E418" s="17">
        <f ca="1">INDEX('Flow probs &amp; rates'!AG$5:AG$5999,A418)-INDEX('Flow probs &amp; rates'!AJ$5:AJ$5999,A418)</f>
        <v>0.29250799630943519</v>
      </c>
      <c r="G418" s="12">
        <f t="shared" ca="1" si="77"/>
        <v>-5.11611582454293E-2</v>
      </c>
      <c r="H418" s="12">
        <f t="shared" ca="1" si="78"/>
        <v>0.29250799630943519</v>
      </c>
      <c r="J418" s="17">
        <f ca="1">INDEX('Flow probs &amp; rates'!AJ$5:AJ$5999,A418)</f>
        <v>2.3610016588243798E-2</v>
      </c>
      <c r="K418" s="35" t="str">
        <f>INDEX('Flow probs &amp; rates'!$A$5:$A$5999,$A418)</f>
        <v>2007,8</v>
      </c>
      <c r="L418" s="12">
        <f t="shared" ca="1" si="82"/>
        <v>2.3610016588243798E-2</v>
      </c>
      <c r="N418" s="17">
        <f ca="1">INDEX('Flow probs &amp; rates'!Z$5:Z$5999,A418)</f>
        <v>2.5663982128387976E-2</v>
      </c>
      <c r="O418" s="35" t="str">
        <f>INDEX('Flow probs &amp; rates'!$A$5:$A$5999,$A418)</f>
        <v>2007,8</v>
      </c>
      <c r="P418" s="12">
        <f t="shared" ca="1" si="79"/>
        <v>2.5663982128387976E-2</v>
      </c>
      <c r="R418" s="17">
        <f ca="1">1-INDEX('Flow probs &amp; rates'!U$5:U$5999,A418)-INDEX('Flow probs &amp; rates'!V$5:V$5999,A418)-INDEX('Flow probs &amp; rates'!Z$5:Z$5999,A418)</f>
        <v>0.94915481396304091</v>
      </c>
      <c r="S418" s="17">
        <f ca="1">INDEX('Flow probs &amp; rates'!W$5:W$5999,A418)-INDEX('Flow probs &amp; rates'!Z$5:Z$5999,A418)</f>
        <v>0.22026125067266977</v>
      </c>
      <c r="T418" s="35" t="str">
        <f>INDEX('Flow probs &amp; rates'!$A$5:$A$5999,$A418)</f>
        <v>2007,8</v>
      </c>
      <c r="U418" s="12">
        <f t="shared" ca="1" si="80"/>
        <v>0.94915481396304091</v>
      </c>
      <c r="V418" s="12">
        <f t="shared" ca="1" si="81"/>
        <v>0.22026125067266977</v>
      </c>
      <c r="X418" s="35" t="str">
        <f>INDEX('Flow probs &amp; rates'!$A$5:$A$5999,$A418)</f>
        <v>2007,8</v>
      </c>
      <c r="Y418" s="12">
        <f t="array" aca="1" ref="Y418:Z419" ca="1">$A$1:$B$2-U418:V419</f>
        <v>5.0845186036959089E-2</v>
      </c>
      <c r="Z418" s="12">
        <f ca="1"/>
        <v>-0.22026125067266977</v>
      </c>
      <c r="AB418" s="35" t="str">
        <f>INDEX('Flow probs &amp; rates'!$A$5:$A$5999,$A418)</f>
        <v>2007,8</v>
      </c>
      <c r="AC418" s="12">
        <f t="array" aca="1" ref="AC418:AD419" ca="1">MMULT(Y418:Z419,MMULT(U416:V417,MINVERSE(Y416:Z417)))</f>
        <v>0.97382458200177568</v>
      </c>
      <c r="AD418" s="12">
        <f ca="1"/>
        <v>0.25299086202724214</v>
      </c>
      <c r="AF418" s="35" t="str">
        <f>INDEX('Flow probs &amp; rates'!$A$5:$A$5999,$A418)</f>
        <v>2007,8</v>
      </c>
      <c r="AG418" s="12">
        <f>INDEX('Flow probs &amp; rates'!E$5:E$5999,A418)</f>
        <v>0.63036169744468373</v>
      </c>
      <c r="AI418" s="32" t="s">
        <v>667</v>
      </c>
      <c r="AJ418" s="12">
        <f t="array" aca="1" ref="AJ418:AJ419" ca="1">MMULT(U418:V419,AG418:AG419)+P418:P419</f>
        <v>0.63060890477117548</v>
      </c>
      <c r="AK418" s="12">
        <f t="array" aca="1" ref="AK418:AK419" ca="1">MMULT(-1*MINVERSE(G418:H419),L418:L419)</f>
        <v>0.64003255592931596</v>
      </c>
      <c r="AM418" s="12">
        <f t="shared" si="75"/>
        <v>5.3980545958620674E-5</v>
      </c>
      <c r="AO418" s="12">
        <f t="shared" ca="1" si="76"/>
        <v>-3.3428227978693492E-5</v>
      </c>
      <c r="AQ418" s="12">
        <f t="array" aca="1" ref="AQ418:AQ419" ca="1">MMULT(Y418:Z419,AO418:AO419)+MMULT(AC418:AD419,AM416:AM417)</f>
        <v>5.3960194107407588E-5</v>
      </c>
      <c r="AS418" s="30">
        <v>828</v>
      </c>
    </row>
    <row r="419" spans="1:45" x14ac:dyDescent="0.35">
      <c r="C419" s="35"/>
      <c r="D419" s="17">
        <f ca="1">INDEX('Flow probs &amp; rates'!AE$5:AE$5999,A418)-INDEX('Flow probs &amp; rates'!AK$5:AK$5999,A418)</f>
        <v>-8.1439307696928986E-3</v>
      </c>
      <c r="E419" s="17">
        <f ca="1">-INDEX('Flow probs &amp; rates'!AG$5:AG$5999,A418)-INDEX('Flow probs &amp; rates'!AI$5:AI$5999,A418)-INDEX('Flow probs &amp; rates'!AK$5:AK$5999,A418)</f>
        <v>-0.53489101995174226</v>
      </c>
      <c r="G419" s="12">
        <f t="shared" ca="1" si="77"/>
        <v>-8.1439307696928986E-3</v>
      </c>
      <c r="H419" s="12">
        <f t="shared" ca="1" si="78"/>
        <v>-0.53489101995174226</v>
      </c>
      <c r="J419" s="17">
        <f ca="1">INDEX('Flow probs &amp; rates'!AK$5:AK$5999,A418)</f>
        <v>2.1916598678952199E-2</v>
      </c>
      <c r="K419" s="35"/>
      <c r="L419" s="12">
        <f t="shared" ca="1" si="82"/>
        <v>2.1916598678952199E-2</v>
      </c>
      <c r="N419" s="17">
        <f ca="1">INDEX('Flow probs &amp; rates'!AA$5:AA$5999,A418)</f>
        <v>1.6888261525810151E-2</v>
      </c>
      <c r="O419" s="35"/>
      <c r="P419" s="12">
        <f t="shared" ca="1" si="79"/>
        <v>1.6888261525810151E-2</v>
      </c>
      <c r="R419" s="17">
        <f ca="1">INDEX('Flow probs &amp; rates'!U$5:U$5999,A418)-INDEX('Flow probs &amp; rates'!AA$5:AA$5999,A418)</f>
        <v>-6.1329051557493137E-3</v>
      </c>
      <c r="S419" s="17">
        <f ca="1">1-INDEX('Flow probs &amp; rates'!W$5:W$5999,A418)-INDEX('Flow probs &amp; rates'!Y$5:Y$5999,A418)-INDEX('Flow probs &amp; rates'!AA$5:AA$5999,A418)</f>
        <v>0.58490740299977184</v>
      </c>
      <c r="T419" s="35"/>
      <c r="U419" s="12">
        <f t="shared" ca="1" si="80"/>
        <v>-6.1329051557493137E-3</v>
      </c>
      <c r="V419" s="12">
        <f t="shared" ca="1" si="81"/>
        <v>0.58490740299977184</v>
      </c>
      <c r="X419" s="35"/>
      <c r="Y419" s="12">
        <f ca="1"/>
        <v>6.1329051557493137E-3</v>
      </c>
      <c r="Z419" s="12">
        <f ca="1"/>
        <v>0.41509259700022816</v>
      </c>
      <c r="AB419" s="35"/>
      <c r="AC419" s="12">
        <f ca="1"/>
        <v>1.1051595657694036E-2</v>
      </c>
      <c r="AD419" s="12">
        <f ca="1"/>
        <v>0.55411828415866948</v>
      </c>
      <c r="AF419" s="35"/>
      <c r="AG419" s="12">
        <f>INDEX('Flow probs &amp; rates'!F$5:F$5999,A418)</f>
        <v>3.0119156024910127E-2</v>
      </c>
      <c r="AJ419" s="12">
        <f ca="1"/>
        <v>3.0639230352639876E-2</v>
      </c>
      <c r="AK419" s="12">
        <f ca="1"/>
        <v>3.1229198528368085E-2</v>
      </c>
      <c r="AM419" s="12">
        <f t="shared" si="75"/>
        <v>8.8972268538472718E-4</v>
      </c>
      <c r="AO419" s="12">
        <f t="shared" ca="1" si="76"/>
        <v>2.6466139821282111E-3</v>
      </c>
      <c r="AQ419" s="12">
        <f ca="1"/>
        <v>8.8972193559014399E-4</v>
      </c>
      <c r="AS419" s="30">
        <v>830</v>
      </c>
    </row>
    <row r="420" spans="1:45" x14ac:dyDescent="0.35">
      <c r="A420" s="12">
        <v>209</v>
      </c>
      <c r="C420" s="35" t="str">
        <f>INDEX('Flow probs &amp; rates'!$A$5:$A$5999,$A420)</f>
        <v>2007,9</v>
      </c>
      <c r="D420" s="17">
        <f ca="1">-INDEX('Flow probs &amp; rates'!AE$5:AE$5999,A420)-INDEX('Flow probs &amp; rates'!AF$5:AF$5999,A420)-INDEX('Flow probs &amp; rates'!AJ$5:AJ$5999,A420)</f>
        <v>-4.9792847482135597E-2</v>
      </c>
      <c r="E420" s="17">
        <f ca="1">INDEX('Flow probs &amp; rates'!AG$5:AG$5999,A420)-INDEX('Flow probs &amp; rates'!AJ$5:AJ$5999,A420)</f>
        <v>0.28770889279010842</v>
      </c>
      <c r="G420" s="12">
        <f t="shared" ca="1" si="77"/>
        <v>-4.9792847482135597E-2</v>
      </c>
      <c r="H420" s="12">
        <f t="shared" ca="1" si="78"/>
        <v>0.28770889279010842</v>
      </c>
      <c r="J420" s="17">
        <f ca="1">INDEX('Flow probs &amp; rates'!AJ$5:AJ$5999,A420)</f>
        <v>2.12308088551026E-2</v>
      </c>
      <c r="K420" s="35" t="str">
        <f>INDEX('Flow probs &amp; rates'!$A$5:$A$5999,$A420)</f>
        <v>2007,9</v>
      </c>
      <c r="L420" s="12">
        <f t="shared" ca="1" si="82"/>
        <v>2.12308088551026E-2</v>
      </c>
      <c r="N420" s="17">
        <f ca="1">INDEX('Flow probs &amp; rates'!Z$5:Z$5999,A420)</f>
        <v>2.3221125516954072E-2</v>
      </c>
      <c r="O420" s="35" t="str">
        <f>INDEX('Flow probs &amp; rates'!$A$5:$A$5999,$A420)</f>
        <v>2007,9</v>
      </c>
      <c r="P420" s="12">
        <f t="shared" ca="1" si="79"/>
        <v>2.3221125516954072E-2</v>
      </c>
      <c r="R420" s="17">
        <f ca="1">1-INDEX('Flow probs &amp; rates'!U$5:U$5999,A420)-INDEX('Flow probs &amp; rates'!V$5:V$5999,A420)-INDEX('Flow probs &amp; rates'!Z$5:Z$5999,A420)</f>
        <v>0.95065079100243521</v>
      </c>
      <c r="S420" s="17">
        <f ca="1">INDEX('Flow probs &amp; rates'!W$5:W$5999,A420)-INDEX('Flow probs &amp; rates'!Z$5:Z$5999,A420)</f>
        <v>0.21712971009054063</v>
      </c>
      <c r="T420" s="35" t="str">
        <f>INDEX('Flow probs &amp; rates'!$A$5:$A$5999,$A420)</f>
        <v>2007,9</v>
      </c>
      <c r="U420" s="12">
        <f t="shared" ca="1" si="80"/>
        <v>0.95065079100243521</v>
      </c>
      <c r="V420" s="12">
        <f t="shared" ca="1" si="81"/>
        <v>0.21712971009054063</v>
      </c>
      <c r="X420" s="35" t="str">
        <f>INDEX('Flow probs &amp; rates'!$A$5:$A$5999,$A420)</f>
        <v>2007,9</v>
      </c>
      <c r="Y420" s="12">
        <f t="array" aca="1" ref="Y420:Z421" ca="1">$A$1:$B$2-U420:V421</f>
        <v>4.9349208997564786E-2</v>
      </c>
      <c r="Z420" s="12">
        <f ca="1"/>
        <v>-0.21712971009054063</v>
      </c>
      <c r="AB420" s="35" t="str">
        <f>INDEX('Flow probs &amp; rates'!$A$5:$A$5999,$A420)</f>
        <v>2007,9</v>
      </c>
      <c r="AC420" s="12">
        <f t="array" aca="1" ref="AC420:AD421" ca="1">MMULT(Y420:Z421,MMULT(U418:V419,MINVERSE(Y418:Z419)))</f>
        <v>0.9221432279616828</v>
      </c>
      <c r="AD420" s="12">
        <f ca="1"/>
        <v>0.20954689379941993</v>
      </c>
      <c r="AF420" s="35" t="str">
        <f>INDEX('Flow probs &amp; rates'!$A$5:$A$5999,$A420)</f>
        <v>2007,9</v>
      </c>
      <c r="AG420" s="12">
        <f>INDEX('Flow probs &amp; rates'!E$5:E$5999,A420)</f>
        <v>0.62901473542624098</v>
      </c>
      <c r="AI420" s="32" t="s">
        <v>668</v>
      </c>
      <c r="AJ420" s="12">
        <f t="array" aca="1" ref="AJ420:AJ421" ca="1">MMULT(U420:V421,AG420:AG421)+P420:P421</f>
        <v>0.6278864699269231</v>
      </c>
      <c r="AK420" s="12">
        <f t="array" aca="1" ref="AK420:AK421" ca="1">MMULT(-1*MINVERSE(G420:H421),L420:L421)</f>
        <v>0.61153561760910979</v>
      </c>
      <c r="AM420" s="12">
        <f t="shared" si="75"/>
        <v>-1.3469620184427544E-3</v>
      </c>
      <c r="AO420" s="12">
        <f t="shared" ca="1" si="76"/>
        <v>-2.8496938320206167E-2</v>
      </c>
      <c r="AQ420" s="12">
        <f t="array" aca="1" ref="AQ420:AQ421" ca="1">MMULT(Y420:Z421,AO420:AO421)+MMULT(AC420:AD421,AM418:AM419)</f>
        <v>-1.3469626459280061E-3</v>
      </c>
      <c r="AS420" s="30">
        <v>832</v>
      </c>
    </row>
    <row r="421" spans="1:45" x14ac:dyDescent="0.35">
      <c r="C421" s="35"/>
      <c r="D421" s="17">
        <f ca="1">INDEX('Flow probs &amp; rates'!AE$5:AE$5999,A420)-INDEX('Flow probs &amp; rates'!AK$5:AK$5999,A420)</f>
        <v>-6.6179721419106011E-3</v>
      </c>
      <c r="E421" s="17">
        <f ca="1">-INDEX('Flow probs &amp; rates'!AG$5:AG$5999,A420)-INDEX('Flow probs &amp; rates'!AI$5:AI$5999,A420)-INDEX('Flow probs &amp; rates'!AK$5:AK$5999,A420)</f>
        <v>-0.53180024684909788</v>
      </c>
      <c r="G421" s="12">
        <f t="shared" ca="1" si="77"/>
        <v>-6.6179721419106011E-3</v>
      </c>
      <c r="H421" s="12">
        <f t="shared" ca="1" si="78"/>
        <v>-0.53180024684909788</v>
      </c>
      <c r="J421" s="17">
        <f ca="1">INDEX('Flow probs &amp; rates'!AK$5:AK$5999,A420)</f>
        <v>2.10880350513158E-2</v>
      </c>
      <c r="K421" s="35"/>
      <c r="L421" s="12">
        <f t="shared" ca="1" si="82"/>
        <v>2.10880350513158E-2</v>
      </c>
      <c r="N421" s="17">
        <f ca="1">INDEX('Flow probs &amp; rates'!AA$5:AA$5999,A420)</f>
        <v>1.6292001680454662E-2</v>
      </c>
      <c r="O421" s="35"/>
      <c r="P421" s="12">
        <f t="shared" ca="1" si="79"/>
        <v>1.6292001680454662E-2</v>
      </c>
      <c r="R421" s="17">
        <f ca="1">INDEX('Flow probs &amp; rates'!U$5:U$5999,A420)-INDEX('Flow probs &amp; rates'!AA$5:AA$5999,A420)</f>
        <v>-4.9943701184726602E-3</v>
      </c>
      <c r="S421" s="17">
        <f ca="1">1-INDEX('Flow probs &amp; rates'!W$5:W$5999,A420)-INDEX('Flow probs &amp; rates'!Y$5:Y$5999,A420)-INDEX('Flow probs &amp; rates'!AA$5:AA$5999,A420)</f>
        <v>0.58688539041844889</v>
      </c>
      <c r="T421" s="35"/>
      <c r="U421" s="12">
        <f t="shared" ca="1" si="80"/>
        <v>-4.9943701184726602E-3</v>
      </c>
      <c r="V421" s="12">
        <f t="shared" ca="1" si="81"/>
        <v>0.58688539041844889</v>
      </c>
      <c r="X421" s="35"/>
      <c r="Y421" s="12">
        <f ca="1"/>
        <v>4.9943701184726602E-3</v>
      </c>
      <c r="Z421" s="12">
        <f ca="1"/>
        <v>0.41311460958155111</v>
      </c>
      <c r="AB421" s="35"/>
      <c r="AC421" s="12">
        <f ca="1"/>
        <v>-2.5499378591640101E-2</v>
      </c>
      <c r="AD421" s="12">
        <f ca="1"/>
        <v>0.57123961336300544</v>
      </c>
      <c r="AF421" s="35"/>
      <c r="AG421" s="12">
        <f>INDEX('Flow probs &amp; rates'!F$5:F$5999,A420)</f>
        <v>3.0820234697660782E-2</v>
      </c>
      <c r="AJ421" s="12">
        <f ca="1"/>
        <v>3.1238414755087731E-2</v>
      </c>
      <c r="AK421" s="12">
        <f ca="1"/>
        <v>3.2043816209487576E-2</v>
      </c>
      <c r="AM421" s="12">
        <f t="shared" si="75"/>
        <v>7.0107867275065461E-4</v>
      </c>
      <c r="AO421" s="12">
        <f t="shared" ca="1" si="76"/>
        <v>8.1461768111949079E-4</v>
      </c>
      <c r="AQ421" s="12">
        <f ca="1"/>
        <v>7.0107458050099503E-4</v>
      </c>
      <c r="AS421" s="30">
        <v>834</v>
      </c>
    </row>
    <row r="422" spans="1:45" x14ac:dyDescent="0.35">
      <c r="A422" s="12">
        <v>210</v>
      </c>
      <c r="C422" s="35" t="str">
        <f>INDEX('Flow probs &amp; rates'!$A$5:$A$5999,$A422)</f>
        <v>2007,10</v>
      </c>
      <c r="D422" s="17">
        <f ca="1">-INDEX('Flow probs &amp; rates'!AE$5:AE$5999,A422)-INDEX('Flow probs &amp; rates'!AF$5:AF$5999,A422)-INDEX('Flow probs &amp; rates'!AJ$5:AJ$5999,A422)</f>
        <v>-5.02429534415419E-2</v>
      </c>
      <c r="E422" s="17">
        <f ca="1">INDEX('Flow probs &amp; rates'!AG$5:AG$5999,A422)-INDEX('Flow probs &amp; rates'!AJ$5:AJ$5999,A422)</f>
        <v>0.29082228789040082</v>
      </c>
      <c r="G422" s="12">
        <f t="shared" ca="1" si="77"/>
        <v>-5.02429534415419E-2</v>
      </c>
      <c r="H422" s="12">
        <f t="shared" ca="1" si="78"/>
        <v>0.29082228789040082</v>
      </c>
      <c r="J422" s="17">
        <f ca="1">INDEX('Flow probs &amp; rates'!AJ$5:AJ$5999,A422)</f>
        <v>2.1017736517127201E-2</v>
      </c>
      <c r="K422" s="35" t="str">
        <f>INDEX('Flow probs &amp; rates'!$A$5:$A$5999,$A422)</f>
        <v>2007,10</v>
      </c>
      <c r="L422" s="12">
        <f t="shared" ca="1" si="82"/>
        <v>2.1017736517127201E-2</v>
      </c>
      <c r="N422" s="17">
        <f ca="1">INDEX('Flow probs &amp; rates'!Z$5:Z$5999,A422)</f>
        <v>2.2881449060613276E-2</v>
      </c>
      <c r="O422" s="35" t="str">
        <f>INDEX('Flow probs &amp; rates'!$A$5:$A$5999,$A422)</f>
        <v>2007,10</v>
      </c>
      <c r="P422" s="12">
        <f t="shared" ca="1" si="79"/>
        <v>2.2881449060613276E-2</v>
      </c>
      <c r="R422" s="17">
        <f ca="1">1-INDEX('Flow probs &amp; rates'!U$5:U$5999,A422)-INDEX('Flow probs &amp; rates'!V$5:V$5999,A422)-INDEX('Flow probs &amp; rates'!Z$5:Z$5999,A422)</f>
        <v>0.95031251267068861</v>
      </c>
      <c r="S422" s="17">
        <f ca="1">INDEX('Flow probs &amp; rates'!W$5:W$5999,A422)-INDEX('Flow probs &amp; rates'!Z$5:Z$5999,A422)</f>
        <v>0.21835501330862389</v>
      </c>
      <c r="T422" s="35" t="str">
        <f>INDEX('Flow probs &amp; rates'!$A$5:$A$5999,$A422)</f>
        <v>2007,10</v>
      </c>
      <c r="U422" s="12">
        <f t="shared" ca="1" si="80"/>
        <v>0.95031251267068861</v>
      </c>
      <c r="V422" s="12">
        <f t="shared" ca="1" si="81"/>
        <v>0.21835501330862389</v>
      </c>
      <c r="X422" s="35" t="str">
        <f>INDEX('Flow probs &amp; rates'!$A$5:$A$5999,$A422)</f>
        <v>2007,10</v>
      </c>
      <c r="Y422" s="12">
        <f t="array" aca="1" ref="Y422:Z423" ca="1">$A$1:$B$2-U422:V423</f>
        <v>4.9687487329311386E-2</v>
      </c>
      <c r="Z422" s="12">
        <f ca="1"/>
        <v>-0.21835501330862389</v>
      </c>
      <c r="AB422" s="35" t="str">
        <f>INDEX('Flow probs &amp; rates'!$A$5:$A$5999,$A422)</f>
        <v>2007,10</v>
      </c>
      <c r="AC422" s="12">
        <f t="array" aca="1" ref="AC422:AD423" ca="1">MMULT(Y422:Z423,MMULT(U420:V421,MINVERSE(Y420:Z421)))</f>
        <v>0.95710610702325394</v>
      </c>
      <c r="AD422" s="12">
        <f ca="1"/>
        <v>0.21895965896474084</v>
      </c>
      <c r="AF422" s="35" t="str">
        <f>INDEX('Flow probs &amp; rates'!$A$5:$A$5999,$A422)</f>
        <v>2007,10</v>
      </c>
      <c r="AG422" s="12">
        <f>INDEX('Flow probs &amp; rates'!E$5:E$5999,A422)</f>
        <v>0.62737177554799539</v>
      </c>
      <c r="AI422" s="32" t="s">
        <v>669</v>
      </c>
      <c r="AJ422" s="12">
        <f t="array" aca="1" ref="AJ422:AJ423" ca="1">MMULT(U422:V423,AG422:AG423)+P422:P423</f>
        <v>0.62572603951728312</v>
      </c>
      <c r="AK422" s="12">
        <f t="array" aca="1" ref="AK422:AK423" ca="1">MMULT(-1*MINVERSE(G422:H423),L422:L423)</f>
        <v>0.59351714246457921</v>
      </c>
      <c r="AM422" s="12">
        <f t="shared" si="75"/>
        <v>-1.6429598782455868E-3</v>
      </c>
      <c r="AO422" s="12">
        <f t="shared" ca="1" si="76"/>
        <v>-1.8018475144530588E-2</v>
      </c>
      <c r="AQ422" s="12">
        <f t="array" aca="1" ref="AQ422:AQ423" ca="1">MMULT(Y422:Z423,AO422:AO423)+MMULT(AC422:AD423,AM420:AM421)</f>
        <v>-1.6429932427789598E-3</v>
      </c>
      <c r="AS422" s="30">
        <v>836</v>
      </c>
    </row>
    <row r="423" spans="1:45" x14ac:dyDescent="0.35">
      <c r="C423" s="35"/>
      <c r="D423" s="17">
        <f ca="1">INDEX('Flow probs &amp; rates'!AE$5:AE$5999,A422)-INDEX('Flow probs &amp; rates'!AK$5:AK$5999,A422)</f>
        <v>-5.8004892014374993E-3</v>
      </c>
      <c r="E423" s="17">
        <f ca="1">-INDEX('Flow probs &amp; rates'!AG$5:AG$5999,A422)-INDEX('Flow probs &amp; rates'!AI$5:AI$5999,A422)-INDEX('Flow probs &amp; rates'!AK$5:AK$5999,A422)</f>
        <v>-0.54254490591100812</v>
      </c>
      <c r="G423" s="12">
        <f t="shared" ca="1" si="77"/>
        <v>-5.8004892014374993E-3</v>
      </c>
      <c r="H423" s="12">
        <f t="shared" ca="1" si="78"/>
        <v>-0.54254490591100812</v>
      </c>
      <c r="J423" s="17">
        <f ca="1">INDEX('Flow probs &amp; rates'!AK$5:AK$5999,A422)</f>
        <v>1.98638954185641E-2</v>
      </c>
      <c r="K423" s="35"/>
      <c r="L423" s="12">
        <f t="shared" ca="1" si="82"/>
        <v>1.98638954185641E-2</v>
      </c>
      <c r="N423" s="17">
        <f ca="1">INDEX('Flow probs &amp; rates'!AA$5:AA$5999,A422)</f>
        <v>1.5276369125608492E-2</v>
      </c>
      <c r="O423" s="35"/>
      <c r="P423" s="12">
        <f t="shared" ca="1" si="79"/>
        <v>1.5276369125608492E-2</v>
      </c>
      <c r="R423" s="17">
        <f ca="1">INDEX('Flow probs &amp; rates'!U$5:U$5999,A422)-INDEX('Flow probs &amp; rates'!AA$5:AA$5999,A422)</f>
        <v>-4.3553246487071685E-3</v>
      </c>
      <c r="S423" s="17">
        <f ca="1">1-INDEX('Flow probs &amp; rates'!W$5:W$5999,A422)-INDEX('Flow probs &amp; rates'!Y$5:Y$5999,A422)-INDEX('Flow probs &amp; rates'!AA$5:AA$5999,A422)</f>
        <v>0.58068517710398637</v>
      </c>
      <c r="T423" s="35"/>
      <c r="U423" s="12">
        <f t="shared" ca="1" si="80"/>
        <v>-4.3553246487071685E-3</v>
      </c>
      <c r="V423" s="12">
        <f t="shared" ca="1" si="81"/>
        <v>0.58068517710398637</v>
      </c>
      <c r="X423" s="35"/>
      <c r="Y423" s="12">
        <f ca="1"/>
        <v>4.3553246487071685E-3</v>
      </c>
      <c r="Z423" s="12">
        <f ca="1"/>
        <v>0.41931482289601363</v>
      </c>
      <c r="AB423" s="35"/>
      <c r="AC423" s="12">
        <f ca="1"/>
        <v>-1.8092970084132104E-2</v>
      </c>
      <c r="AD423" s="12">
        <f ca="1"/>
        <v>0.58847323947002328</v>
      </c>
      <c r="AF423" s="35"/>
      <c r="AG423" s="12">
        <f>INDEX('Flow probs &amp; rates'!F$5:F$5999,A422)</f>
        <v>3.0433659187804142E-2</v>
      </c>
      <c r="AJ423" s="12">
        <f ca="1"/>
        <v>3.0216336143053538E-2</v>
      </c>
      <c r="AK423" s="12">
        <f ca="1"/>
        <v>3.0266998111901512E-2</v>
      </c>
      <c r="AM423" s="12">
        <f t="shared" si="75"/>
        <v>-3.8657550985663966E-4</v>
      </c>
      <c r="AO423" s="12">
        <f t="shared" ca="1" si="76"/>
        <v>-1.7768180975860637E-3</v>
      </c>
      <c r="AQ423" s="12">
        <f ca="1"/>
        <v>-3.8658589365575476E-4</v>
      </c>
      <c r="AS423" s="30">
        <v>838</v>
      </c>
    </row>
    <row r="424" spans="1:45" x14ac:dyDescent="0.35">
      <c r="A424" s="12">
        <v>211</v>
      </c>
      <c r="C424" s="35" t="str">
        <f>INDEX('Flow probs &amp; rates'!$A$5:$A$5999,$A424)</f>
        <v>2007,11</v>
      </c>
      <c r="D424" s="17">
        <f ca="1">-INDEX('Flow probs &amp; rates'!AE$5:AE$5999,A424)-INDEX('Flow probs &amp; rates'!AF$5:AF$5999,A424)-INDEX('Flow probs &amp; rates'!AJ$5:AJ$5999,A424)</f>
        <v>-5.0133546044365901E-2</v>
      </c>
      <c r="E424" s="17">
        <f ca="1">INDEX('Flow probs &amp; rates'!AG$5:AG$5999,A424)-INDEX('Flow probs &amp; rates'!AJ$5:AJ$5999,A424)</f>
        <v>0.29315569268862002</v>
      </c>
      <c r="G424" s="12">
        <f t="shared" ca="1" si="77"/>
        <v>-5.0133546044365901E-2</v>
      </c>
      <c r="H424" s="12">
        <f t="shared" ca="1" si="78"/>
        <v>0.29315569268862002</v>
      </c>
      <c r="J424" s="17">
        <f ca="1">INDEX('Flow probs &amp; rates'!AJ$5:AJ$5999,A424)</f>
        <v>2.4248342737679E-2</v>
      </c>
      <c r="K424" s="35" t="str">
        <f>INDEX('Flow probs &amp; rates'!$A$5:$A$5999,$A424)</f>
        <v>2007,11</v>
      </c>
      <c r="L424" s="12">
        <f t="shared" ca="1" si="82"/>
        <v>2.4248342737679E-2</v>
      </c>
      <c r="N424" s="17">
        <f ca="1">INDEX('Flow probs &amp; rates'!Z$5:Z$5999,A424)</f>
        <v>2.6383810934712013E-2</v>
      </c>
      <c r="O424" s="35" t="str">
        <f>INDEX('Flow probs &amp; rates'!$A$5:$A$5999,$A424)</f>
        <v>2007,11</v>
      </c>
      <c r="P424" s="12">
        <f t="shared" ca="1" si="79"/>
        <v>2.6383810934712013E-2</v>
      </c>
      <c r="R424" s="17">
        <f ca="1">1-INDEX('Flow probs &amp; rates'!U$5:U$5999,A424)-INDEX('Flow probs &amp; rates'!V$5:V$5999,A424)-INDEX('Flow probs &amp; rates'!Z$5:Z$5999,A424)</f>
        <v>0.95004440214599872</v>
      </c>
      <c r="S424" s="17">
        <f ca="1">INDEX('Flow probs &amp; rates'!W$5:W$5999,A424)-INDEX('Flow probs &amp; rates'!Z$5:Z$5999,A424)</f>
        <v>0.22005653918473819</v>
      </c>
      <c r="T424" s="35" t="str">
        <f>INDEX('Flow probs &amp; rates'!$A$5:$A$5999,$A424)</f>
        <v>2007,11</v>
      </c>
      <c r="U424" s="12">
        <f t="shared" ca="1" si="80"/>
        <v>0.95004440214599872</v>
      </c>
      <c r="V424" s="12">
        <f t="shared" ca="1" si="81"/>
        <v>0.22005653918473819</v>
      </c>
      <c r="X424" s="35" t="str">
        <f>INDEX('Flow probs &amp; rates'!$A$5:$A$5999,$A424)</f>
        <v>2007,11</v>
      </c>
      <c r="Y424" s="12">
        <f t="array" aca="1" ref="Y424:Z425" ca="1">$A$1:$B$2-U424:V425</f>
        <v>4.9955597854001277E-2</v>
      </c>
      <c r="Z424" s="12">
        <f ca="1"/>
        <v>-0.22005653918473819</v>
      </c>
      <c r="AB424" s="35" t="str">
        <f>INDEX('Flow probs &amp; rates'!$A$5:$A$5999,$A424)</f>
        <v>2007,11</v>
      </c>
      <c r="AC424" s="12">
        <f t="array" aca="1" ref="AC424:AD425" ca="1">MMULT(Y424:Z425,MMULT(U422:V423,MINVERSE(Y422:Z423)))</f>
        <v>0.95554495419136543</v>
      </c>
      <c r="AD424" s="12">
        <f ca="1"/>
        <v>0.2188630379448176</v>
      </c>
      <c r="AF424" s="35" t="str">
        <f>INDEX('Flow probs &amp; rates'!$A$5:$A$5999,$A424)</f>
        <v>2007,11</v>
      </c>
      <c r="AG424" s="12">
        <f>INDEX('Flow probs &amp; rates'!E$5:E$5999,A424)</f>
        <v>0.62911198007407698</v>
      </c>
      <c r="AI424" s="32" t="s">
        <v>670</v>
      </c>
      <c r="AJ424" s="12">
        <f t="array" aca="1" ref="AJ424:AJ425" ca="1">MMULT(U424:V425,AG424:AG425)+P424:P425</f>
        <v>0.63085552418293012</v>
      </c>
      <c r="AK424" s="12">
        <f t="array" aca="1" ref="AK424:AK425" ca="1">MMULT(-1*MINVERSE(G424:H425),L424:L425)</f>
        <v>0.66395399834684377</v>
      </c>
      <c r="AM424" s="12">
        <f t="shared" si="75"/>
        <v>1.7402045260815902E-3</v>
      </c>
      <c r="AO424" s="12">
        <f t="shared" ca="1" si="76"/>
        <v>7.043685588226456E-2</v>
      </c>
      <c r="AQ424" s="12">
        <f t="array" aca="1" ref="AQ424:AQ425" ca="1">MMULT(Y424:Z425,AO424:AO425)+MMULT(AC424:AD425,AM422:AM423)</f>
        <v>1.7402671612338151E-3</v>
      </c>
      <c r="AS424" s="30">
        <v>840</v>
      </c>
    </row>
    <row r="425" spans="1:45" x14ac:dyDescent="0.35">
      <c r="C425" s="35"/>
      <c r="D425" s="17">
        <f ca="1">INDEX('Flow probs &amp; rates'!AE$5:AE$5999,A424)-INDEX('Flow probs &amp; rates'!AK$5:AK$5999,A424)</f>
        <v>-8.877860516802798E-3</v>
      </c>
      <c r="E425" s="17">
        <f ca="1">-INDEX('Flow probs &amp; rates'!AG$5:AG$5999,A424)-INDEX('Flow probs &amp; rates'!AI$5:AI$5999,A424)-INDEX('Flow probs &amp; rates'!AK$5:AK$5999,A424)</f>
        <v>-0.54284762326583358</v>
      </c>
      <c r="G425" s="12">
        <f t="shared" ca="1" si="77"/>
        <v>-8.877860516802798E-3</v>
      </c>
      <c r="H425" s="12">
        <f t="shared" ca="1" si="78"/>
        <v>-0.54284762326583358</v>
      </c>
      <c r="J425" s="17">
        <f ca="1">INDEX('Flow probs &amp; rates'!AK$5:AK$5999,A424)</f>
        <v>2.2630549141830499E-2</v>
      </c>
      <c r="K425" s="35"/>
      <c r="L425" s="12">
        <f t="shared" ca="1" si="82"/>
        <v>2.2630549141830499E-2</v>
      </c>
      <c r="N425" s="17">
        <f ca="1">INDEX('Flow probs &amp; rates'!AA$5:AA$5999,A424)</f>
        <v>1.7367544812634649E-2</v>
      </c>
      <c r="O425" s="35"/>
      <c r="P425" s="12">
        <f t="shared" ca="1" si="79"/>
        <v>1.7367544812634649E-2</v>
      </c>
      <c r="R425" s="17">
        <f ca="1">INDEX('Flow probs &amp; rates'!U$5:U$5999,A424)-INDEX('Flow probs &amp; rates'!AA$5:AA$5999,A424)</f>
        <v>-6.6644300395039754E-3</v>
      </c>
      <c r="S425" s="17">
        <f ca="1">1-INDEX('Flow probs &amp; rates'!W$5:W$5999,A424)-INDEX('Flow probs &amp; rates'!Y$5:Y$5999,A424)-INDEX('Flow probs &amp; rates'!AA$5:AA$5999,A424)</f>
        <v>0.58019359011137706</v>
      </c>
      <c r="T425" s="35"/>
      <c r="U425" s="12">
        <f t="shared" ca="1" si="80"/>
        <v>-6.6644300395039754E-3</v>
      </c>
      <c r="V425" s="12">
        <f t="shared" ca="1" si="81"/>
        <v>0.58019359011137706</v>
      </c>
      <c r="X425" s="35"/>
      <c r="Y425" s="12">
        <f ca="1"/>
        <v>6.6644300395039754E-3</v>
      </c>
      <c r="Z425" s="12">
        <f ca="1"/>
        <v>0.41980640988862294</v>
      </c>
      <c r="AB425" s="35"/>
      <c r="AC425" s="12">
        <f ca="1"/>
        <v>3.7681209077722405E-2</v>
      </c>
      <c r="AD425" s="12">
        <f ca="1"/>
        <v>0.60445860307218513</v>
      </c>
      <c r="AF425" s="35"/>
      <c r="AG425" s="12">
        <f>INDEX('Flow probs &amp; rates'!F$5:F$5999,A424)</f>
        <v>3.0843883490133828E-2</v>
      </c>
      <c r="AJ425" s="12">
        <f ca="1"/>
        <v>3.1070295529534921E-2</v>
      </c>
      <c r="AK425" s="12">
        <f ca="1"/>
        <v>3.0830121451481462E-2</v>
      </c>
      <c r="AM425" s="12">
        <f t="shared" si="75"/>
        <v>4.1022430232968629E-4</v>
      </c>
      <c r="AO425" s="12">
        <f t="shared" ca="1" si="76"/>
        <v>5.6312333957994967E-4</v>
      </c>
      <c r="AQ425" s="12">
        <f ca="1"/>
        <v>4.1024667839518331E-4</v>
      </c>
      <c r="AS425" s="30">
        <v>842</v>
      </c>
    </row>
    <row r="426" spans="1:45" x14ac:dyDescent="0.35">
      <c r="A426" s="12">
        <v>212</v>
      </c>
      <c r="C426" s="35" t="str">
        <f>INDEX('Flow probs &amp; rates'!$A$5:$A$5999,$A426)</f>
        <v>2007,12</v>
      </c>
      <c r="D426" s="17">
        <f ca="1">-INDEX('Flow probs &amp; rates'!AE$5:AE$5999,A426)-INDEX('Flow probs &amp; rates'!AF$5:AF$5999,A426)-INDEX('Flow probs &amp; rates'!AJ$5:AJ$5999,A426)</f>
        <v>-4.88771299736281E-2</v>
      </c>
      <c r="E426" s="17">
        <f ca="1">INDEX('Flow probs &amp; rates'!AG$5:AG$5999,A426)-INDEX('Flow probs &amp; rates'!AJ$5:AJ$5999,A426)</f>
        <v>0.28749448151160883</v>
      </c>
      <c r="G426" s="12">
        <f t="shared" ca="1" si="77"/>
        <v>-4.88771299736281E-2</v>
      </c>
      <c r="H426" s="12">
        <f t="shared" ca="1" si="78"/>
        <v>0.28749448151160883</v>
      </c>
      <c r="J426" s="17">
        <f ca="1">INDEX('Flow probs &amp; rates'!AJ$5:AJ$5999,A426)</f>
        <v>1.9826327012877201E-2</v>
      </c>
      <c r="K426" s="35" t="str">
        <f>INDEX('Flow probs &amp; rates'!$A$5:$A$5999,$A426)</f>
        <v>2007,12</v>
      </c>
      <c r="L426" s="12">
        <f t="shared" ca="1" si="82"/>
        <v>1.9826327012877201E-2</v>
      </c>
      <c r="N426" s="17">
        <f ca="1">INDEX('Flow probs &amp; rates'!Z$5:Z$5999,A426)</f>
        <v>2.1884736819738411E-2</v>
      </c>
      <c r="O426" s="35" t="str">
        <f>INDEX('Flow probs &amp; rates'!$A$5:$A$5999,$A426)</f>
        <v>2007,12</v>
      </c>
      <c r="P426" s="12">
        <f t="shared" ca="1" si="79"/>
        <v>2.1884736819738411E-2</v>
      </c>
      <c r="R426" s="17">
        <f ca="1">1-INDEX('Flow probs &amp; rates'!U$5:U$5999,A426)-INDEX('Flow probs &amp; rates'!V$5:V$5999,A426)-INDEX('Flow probs &amp; rates'!Z$5:Z$5999,A426)</f>
        <v>0.95146428816281736</v>
      </c>
      <c r="S426" s="17">
        <f ca="1">INDEX('Flow probs &amp; rates'!W$5:W$5999,A426)-INDEX('Flow probs &amp; rates'!Z$5:Z$5999,A426)</f>
        <v>0.2166546805007937</v>
      </c>
      <c r="T426" s="35" t="str">
        <f>INDEX('Flow probs &amp; rates'!$A$5:$A$5999,$A426)</f>
        <v>2007,12</v>
      </c>
      <c r="U426" s="12">
        <f t="shared" ca="1" si="80"/>
        <v>0.95146428816281736</v>
      </c>
      <c r="V426" s="12">
        <f t="shared" ca="1" si="81"/>
        <v>0.2166546805007937</v>
      </c>
      <c r="X426" s="35" t="str">
        <f>INDEX('Flow probs &amp; rates'!$A$5:$A$5999,$A426)</f>
        <v>2007,12</v>
      </c>
      <c r="Y426" s="12">
        <f t="array" aca="1" ref="Y426:Z427" ca="1">$A$1:$B$2-U426:V427</f>
        <v>4.8535711837182638E-2</v>
      </c>
      <c r="Z426" s="12">
        <f ca="1"/>
        <v>-0.2166546805007937</v>
      </c>
      <c r="AB426" s="35" t="str">
        <f>INDEX('Flow probs &amp; rates'!$A$5:$A$5999,$A426)</f>
        <v>2007,12</v>
      </c>
      <c r="AC426" s="12">
        <f t="array" aca="1" ref="AC426:AD427" ca="1">MMULT(Y426:Z427,MMULT(U424:V425,MINVERSE(Y424:Z425)))</f>
        <v>0.92388864354735512</v>
      </c>
      <c r="AD426" s="12">
        <f ca="1"/>
        <v>0.2103033190801098</v>
      </c>
      <c r="AF426" s="35" t="str">
        <f>INDEX('Flow probs &amp; rates'!$A$5:$A$5999,$A426)</f>
        <v>2007,12</v>
      </c>
      <c r="AG426" s="12">
        <f>INDEX('Flow probs &amp; rates'!E$5:E$5999,A426)</f>
        <v>0.62714479083857932</v>
      </c>
      <c r="AI426" s="32" t="s">
        <v>671</v>
      </c>
      <c r="AJ426" s="12">
        <f t="array" aca="1" ref="AJ426:AJ427" ca="1">MMULT(U426:V427,AG426:AG427)+P426:P427</f>
        <v>0.62532816299765892</v>
      </c>
      <c r="AK426" s="12">
        <f t="array" aca="1" ref="AK426:AK427" ca="1">MMULT(-1*MINVERSE(G426:H427),L426:L427)</f>
        <v>0.59336978578212873</v>
      </c>
      <c r="AM426" s="12">
        <f t="shared" si="75"/>
        <v>-1.9671892354976572E-3</v>
      </c>
      <c r="AO426" s="12">
        <f t="shared" ca="1" si="76"/>
        <v>-7.0584212564715032E-2</v>
      </c>
      <c r="AQ426" s="12">
        <f t="array" aca="1" ref="AQ426:AQ427" ca="1">MMULT(Y426:Z427,AO426:AO427)+MMULT(AC426:AD427,AM424:AM425)</f>
        <v>-1.9672481424884117E-3</v>
      </c>
      <c r="AS426" s="30">
        <v>844</v>
      </c>
    </row>
    <row r="427" spans="1:45" x14ac:dyDescent="0.35">
      <c r="C427" s="35"/>
      <c r="D427" s="17">
        <f ca="1">INDEX('Flow probs &amp; rates'!AE$5:AE$5999,A426)-INDEX('Flow probs &amp; rates'!AK$5:AK$5999,A426)</f>
        <v>-7.1153941823729021E-3</v>
      </c>
      <c r="E427" s="17">
        <f ca="1">-INDEX('Flow probs &amp; rates'!AG$5:AG$5999,A426)-INDEX('Flow probs &amp; rates'!AI$5:AI$5999,A426)-INDEX('Flow probs &amp; rates'!AK$5:AK$5999,A426)</f>
        <v>-0.53598530709492942</v>
      </c>
      <c r="G427" s="12">
        <f t="shared" ca="1" si="77"/>
        <v>-7.1153941823729021E-3</v>
      </c>
      <c r="H427" s="12">
        <f t="shared" ca="1" si="78"/>
        <v>-0.53598530709492942</v>
      </c>
      <c r="J427" s="17">
        <f ca="1">INDEX('Flow probs &amp; rates'!AK$5:AK$5999,A426)</f>
        <v>2.1328960836834401E-2</v>
      </c>
      <c r="K427" s="35"/>
      <c r="L427" s="12">
        <f t="shared" ca="1" si="82"/>
        <v>2.1328960836834401E-2</v>
      </c>
      <c r="N427" s="17">
        <f ca="1">INDEX('Flow probs &amp; rates'!AA$5:AA$5999,A426)</f>
        <v>1.6446958697134986E-2</v>
      </c>
      <c r="O427" s="35"/>
      <c r="P427" s="12">
        <f t="shared" ca="1" si="79"/>
        <v>1.6446958697134986E-2</v>
      </c>
      <c r="R427" s="17">
        <f ca="1">INDEX('Flow probs &amp; rates'!U$5:U$5999,A426)-INDEX('Flow probs &amp; rates'!AA$5:AA$5999,A426)</f>
        <v>-5.3623116917982609E-3</v>
      </c>
      <c r="S427" s="17">
        <f ca="1">1-INDEX('Flow probs &amp; rates'!W$5:W$5999,A426)-INDEX('Flow probs &amp; rates'!Y$5:Y$5999,A426)-INDEX('Flow probs &amp; rates'!AA$5:AA$5999,A426)</f>
        <v>0.58438361531165983</v>
      </c>
      <c r="T427" s="35"/>
      <c r="U427" s="12">
        <f t="shared" ca="1" si="80"/>
        <v>-5.3623116917982609E-3</v>
      </c>
      <c r="V427" s="12">
        <f t="shared" ca="1" si="81"/>
        <v>0.58438361531165983</v>
      </c>
      <c r="X427" s="35"/>
      <c r="Y427" s="12">
        <f ca="1"/>
        <v>5.3623116917982609E-3</v>
      </c>
      <c r="Z427" s="12">
        <f ca="1"/>
        <v>0.41561638468834017</v>
      </c>
      <c r="AB427" s="35"/>
      <c r="AC427" s="12">
        <f ca="1"/>
        <v>-2.8479708296757361E-2</v>
      </c>
      <c r="AD427" s="12">
        <f ca="1"/>
        <v>0.56228495442033999</v>
      </c>
      <c r="AF427" s="35"/>
      <c r="AG427" s="12">
        <f>INDEX('Flow probs &amp; rates'!F$5:F$5999,A426)</f>
        <v>3.1098124315149432E-2</v>
      </c>
      <c r="AJ427" s="12">
        <f ca="1"/>
        <v>3.1257247169469357E-2</v>
      </c>
      <c r="AK427" s="12">
        <f ca="1"/>
        <v>3.1916734822088233E-2</v>
      </c>
      <c r="AM427" s="12">
        <f t="shared" si="75"/>
        <v>2.5424082501560377E-4</v>
      </c>
      <c r="AO427" s="12">
        <f t="shared" ca="1" si="76"/>
        <v>1.0866133706067711E-3</v>
      </c>
      <c r="AQ427" s="12">
        <f ca="1"/>
        <v>2.5422220821151543E-4</v>
      </c>
      <c r="AS427" s="30">
        <v>846</v>
      </c>
    </row>
    <row r="428" spans="1:45" x14ac:dyDescent="0.35">
      <c r="A428" s="12">
        <v>213</v>
      </c>
      <c r="C428" s="35" t="str">
        <f>INDEX('Flow probs &amp; rates'!$A$5:$A$5999,$A428)</f>
        <v>2008,1</v>
      </c>
      <c r="D428" s="17">
        <f ca="1">-INDEX('Flow probs &amp; rates'!AE$5:AE$5999,A428)-INDEX('Flow probs &amp; rates'!AF$5:AF$5999,A428)-INDEX('Flow probs &amp; rates'!AJ$5:AJ$5999,A428)</f>
        <v>-4.7858968719197995E-2</v>
      </c>
      <c r="E428" s="17">
        <f ca="1">INDEX('Flow probs &amp; rates'!AG$5:AG$5999,A428)-INDEX('Flow probs &amp; rates'!AJ$5:AJ$5999,A428)</f>
        <v>0.30269881385594899</v>
      </c>
      <c r="G428" s="12">
        <f t="shared" ca="1" si="77"/>
        <v>-4.7858968719197995E-2</v>
      </c>
      <c r="H428" s="12">
        <f t="shared" ca="1" si="78"/>
        <v>0.30269881385594899</v>
      </c>
      <c r="J428" s="17">
        <f ca="1">INDEX('Flow probs &amp; rates'!AJ$5:AJ$5999,A428)</f>
        <v>2.2836417843822999E-2</v>
      </c>
      <c r="K428" s="35" t="str">
        <f>INDEX('Flow probs &amp; rates'!$A$5:$A$5999,$A428)</f>
        <v>2008,1</v>
      </c>
      <c r="L428" s="12">
        <f t="shared" ca="1" si="82"/>
        <v>2.2836417843822999E-2</v>
      </c>
      <c r="N428" s="17">
        <f ca="1">INDEX('Flow probs &amp; rates'!Z$5:Z$5999,A428)</f>
        <v>2.5115900347191415E-2</v>
      </c>
      <c r="O428" s="35" t="str">
        <f>INDEX('Flow probs &amp; rates'!$A$5:$A$5999,$A428)</f>
        <v>2008,1</v>
      </c>
      <c r="P428" s="12">
        <f t="shared" ca="1" si="79"/>
        <v>2.5115900347191415E-2</v>
      </c>
      <c r="R428" s="17">
        <f ca="1">1-INDEX('Flow probs &amp; rates'!U$5:U$5999,A428)-INDEX('Flow probs &amp; rates'!V$5:V$5999,A428)-INDEX('Flow probs &amp; rates'!Z$5:Z$5999,A428)</f>
        <v>0.95210226738769366</v>
      </c>
      <c r="S428" s="17">
        <f ca="1">INDEX('Flow probs &amp; rates'!W$5:W$5999,A428)-INDEX('Flow probs &amp; rates'!Z$5:Z$5999,A428)</f>
        <v>0.22841475420961432</v>
      </c>
      <c r="T428" s="35" t="str">
        <f>INDEX('Flow probs &amp; rates'!$A$5:$A$5999,$A428)</f>
        <v>2008,1</v>
      </c>
      <c r="U428" s="12">
        <f t="shared" ca="1" si="80"/>
        <v>0.95210226738769366</v>
      </c>
      <c r="V428" s="12">
        <f t="shared" ca="1" si="81"/>
        <v>0.22841475420961432</v>
      </c>
      <c r="X428" s="35" t="str">
        <f>INDEX('Flow probs &amp; rates'!$A$5:$A$5999,$A428)</f>
        <v>2008,1</v>
      </c>
      <c r="Y428" s="12">
        <f t="array" aca="1" ref="Y428:Z429" ca="1">$A$1:$B$2-U428:V429</f>
        <v>4.7897732612306343E-2</v>
      </c>
      <c r="Z428" s="12">
        <f ca="1"/>
        <v>-0.22841475420961432</v>
      </c>
      <c r="AB428" s="35" t="str">
        <f>INDEX('Flow probs &amp; rates'!$A$5:$A$5999,$A428)</f>
        <v>2008,1</v>
      </c>
      <c r="AC428" s="12">
        <f t="array" aca="1" ref="AC428:AD429" ca="1">MMULT(Y428:Z429,MMULT(U426:V427,MINVERSE(Y426:Z427)))</f>
        <v>0.9426294366098289</v>
      </c>
      <c r="AD428" s="12">
        <f ca="1"/>
        <v>0.19518120677669837</v>
      </c>
      <c r="AF428" s="35" t="str">
        <f>INDEX('Flow probs &amp; rates'!$A$5:$A$5999,$A428)</f>
        <v>2008,1</v>
      </c>
      <c r="AG428" s="12">
        <f>INDEX('Flow probs &amp; rates'!E$5:E$5999,A428)</f>
        <v>0.62932514810680862</v>
      </c>
      <c r="AI428" s="32" t="s">
        <v>672</v>
      </c>
      <c r="AJ428" s="12">
        <f t="array" aca="1" ref="AJ428:AJ429" ca="1">MMULT(U428:V429,AG428:AG429)+P428:P429</f>
        <v>0.63139715177750211</v>
      </c>
      <c r="AK428" s="12">
        <f t="array" aca="1" ref="AK428:AK429" ca="1">MMULT(-1*MINVERSE(G428:H429),L428:L429)</f>
        <v>0.66904227203881905</v>
      </c>
      <c r="AM428" s="12">
        <f t="shared" si="75"/>
        <v>2.1803572682292938E-3</v>
      </c>
      <c r="AO428" s="12">
        <f t="shared" ca="1" si="76"/>
        <v>7.5672486256690319E-2</v>
      </c>
      <c r="AQ428" s="12">
        <f t="array" aca="1" ref="AQ428:AQ429" ca="1">MMULT(Y428:Z429,AO428:AO429)+MMULT(AC428:AD429,AM426:AM427)</f>
        <v>2.1804554542065777E-3</v>
      </c>
      <c r="AS428" s="30">
        <v>848</v>
      </c>
    </row>
    <row r="429" spans="1:45" x14ac:dyDescent="0.35">
      <c r="C429" s="35"/>
      <c r="D429" s="17">
        <f ca="1">INDEX('Flow probs &amp; rates'!AE$5:AE$5999,A428)-INDEX('Flow probs &amp; rates'!AK$5:AK$5999,A428)</f>
        <v>-9.4300696260025008E-3</v>
      </c>
      <c r="E429" s="17">
        <f ca="1">-INDEX('Flow probs &amp; rates'!AG$5:AG$5999,A428)-INDEX('Flow probs &amp; rates'!AI$5:AI$5999,A428)-INDEX('Flow probs &amp; rates'!AK$5:AK$5999,A428)</f>
        <v>-0.53402932143410131</v>
      </c>
      <c r="G429" s="12">
        <f t="shared" ca="1" si="77"/>
        <v>-9.4300696260025008E-3</v>
      </c>
      <c r="H429" s="12">
        <f t="shared" ca="1" si="78"/>
        <v>-0.53402932143410131</v>
      </c>
      <c r="J429" s="17">
        <f ca="1">INDEX('Flow probs &amp; rates'!AK$5:AK$5999,A428)</f>
        <v>2.2510459202656301E-2</v>
      </c>
      <c r="K429" s="35"/>
      <c r="L429" s="12">
        <f t="shared" ca="1" si="82"/>
        <v>2.2510459202656301E-2</v>
      </c>
      <c r="N429" s="17">
        <f ca="1">INDEX('Flow probs &amp; rates'!AA$5:AA$5999,A428)</f>
        <v>1.7343901816848008E-2</v>
      </c>
      <c r="O429" s="35"/>
      <c r="P429" s="12">
        <f t="shared" ca="1" si="79"/>
        <v>1.7343901816848008E-2</v>
      </c>
      <c r="R429" s="17">
        <f ca="1">INDEX('Flow probs &amp; rates'!U$5:U$5999,A428)-INDEX('Flow probs &amp; rates'!AA$5:AA$5999,A428)</f>
        <v>-7.1163970964294807E-3</v>
      </c>
      <c r="S429" s="17">
        <f ca="1">1-INDEX('Flow probs &amp; rates'!W$5:W$5999,A428)-INDEX('Flow probs &amp; rates'!Y$5:Y$5999,A428)-INDEX('Flow probs &amp; rates'!AA$5:AA$5999,A428)</f>
        <v>0.585246699211034</v>
      </c>
      <c r="T429" s="35"/>
      <c r="U429" s="12">
        <f t="shared" ca="1" si="80"/>
        <v>-7.1163970964294807E-3</v>
      </c>
      <c r="V429" s="12">
        <f t="shared" ca="1" si="81"/>
        <v>0.585246699211034</v>
      </c>
      <c r="X429" s="35"/>
      <c r="Y429" s="12">
        <f ca="1"/>
        <v>7.1163970964294807E-3</v>
      </c>
      <c r="Z429" s="12">
        <f ca="1"/>
        <v>0.414753300788966</v>
      </c>
      <c r="AB429" s="35"/>
      <c r="AC429" s="12">
        <f ca="1"/>
        <v>2.7272583787656055E-2</v>
      </c>
      <c r="AD429" s="12">
        <f ca="1"/>
        <v>0.60109653095372395</v>
      </c>
      <c r="AF429" s="35"/>
      <c r="AG429" s="12">
        <f>INDEX('Flow probs &amp; rates'!F$5:F$5999,A428)</f>
        <v>3.1080965055379068E-2</v>
      </c>
      <c r="AJ429" s="12">
        <f ca="1"/>
        <v>3.1055406367104754E-2</v>
      </c>
      <c r="AK429" s="12">
        <f ca="1"/>
        <v>3.0337929668512707E-2</v>
      </c>
      <c r="AM429" s="12">
        <f t="shared" si="75"/>
        <v>-1.7159259770364171E-5</v>
      </c>
      <c r="AO429" s="12">
        <f t="shared" ca="1" si="76"/>
        <v>-1.5788051535755264E-3</v>
      </c>
      <c r="AQ429" s="12">
        <f ca="1"/>
        <v>-1.7126242578961975E-5</v>
      </c>
      <c r="AS429" s="30">
        <v>850</v>
      </c>
    </row>
    <row r="430" spans="1:45" x14ac:dyDescent="0.35">
      <c r="A430" s="12">
        <v>214</v>
      </c>
      <c r="C430" s="35" t="str">
        <f>INDEX('Flow probs &amp; rates'!$A$5:$A$5999,$A430)</f>
        <v>2008,2</v>
      </c>
      <c r="D430" s="17">
        <f ca="1">-INDEX('Flow probs &amp; rates'!AE$5:AE$5999,A430)-INDEX('Flow probs &amp; rates'!AF$5:AF$5999,A430)-INDEX('Flow probs &amp; rates'!AJ$5:AJ$5999,A430)</f>
        <v>-4.74932590461766E-2</v>
      </c>
      <c r="E430" s="17">
        <f ca="1">INDEX('Flow probs &amp; rates'!AG$5:AG$5999,A430)-INDEX('Flow probs &amp; rates'!AJ$5:AJ$5999,A430)</f>
        <v>0.26979433131413333</v>
      </c>
      <c r="G430" s="12">
        <f t="shared" ca="1" si="77"/>
        <v>-4.74932590461766E-2</v>
      </c>
      <c r="H430" s="12">
        <f t="shared" ca="1" si="78"/>
        <v>0.26979433131413333</v>
      </c>
      <c r="J430" s="17">
        <f ca="1">INDEX('Flow probs &amp; rates'!AJ$5:AJ$5999,A430)</f>
        <v>1.92411720109237E-2</v>
      </c>
      <c r="K430" s="35" t="str">
        <f>INDEX('Flow probs &amp; rates'!$A$5:$A$5999,$A430)</f>
        <v>2008,2</v>
      </c>
      <c r="L430" s="12">
        <f t="shared" ca="1" si="82"/>
        <v>1.92411720109237E-2</v>
      </c>
      <c r="N430" s="17">
        <f ca="1">INDEX('Flow probs &amp; rates'!Z$5:Z$5999,A430)</f>
        <v>2.1330922584450854E-2</v>
      </c>
      <c r="O430" s="35" t="str">
        <f>INDEX('Flow probs &amp; rates'!$A$5:$A$5999,$A430)</f>
        <v>2008,2</v>
      </c>
      <c r="P430" s="12">
        <f t="shared" ca="1" si="79"/>
        <v>2.1330922584450854E-2</v>
      </c>
      <c r="R430" s="17">
        <f ca="1">1-INDEX('Flow probs &amp; rates'!U$5:U$5999,A430)-INDEX('Flow probs &amp; rates'!V$5:V$5999,A430)-INDEX('Flow probs &amp; rates'!Z$5:Z$5999,A430)</f>
        <v>0.95276071021973296</v>
      </c>
      <c r="S430" s="17">
        <f ca="1">INDEX('Flow probs &amp; rates'!W$5:W$5999,A430)-INDEX('Flow probs &amp; rates'!Z$5:Z$5999,A430)</f>
        <v>0.20700394823301752</v>
      </c>
      <c r="T430" s="35" t="str">
        <f>INDEX('Flow probs &amp; rates'!$A$5:$A$5999,$A430)</f>
        <v>2008,2</v>
      </c>
      <c r="U430" s="12">
        <f t="shared" ca="1" si="80"/>
        <v>0.95276071021973296</v>
      </c>
      <c r="V430" s="12">
        <f t="shared" ca="1" si="81"/>
        <v>0.20700394823301752</v>
      </c>
      <c r="X430" s="35" t="str">
        <f>INDEX('Flow probs &amp; rates'!$A$5:$A$5999,$A430)</f>
        <v>2008,2</v>
      </c>
      <c r="Y430" s="12">
        <f t="array" aca="1" ref="Y430:Z431" ca="1">$A$1:$B$2-U430:V431</f>
        <v>4.7239289780267035E-2</v>
      </c>
      <c r="Z430" s="12">
        <f ca="1"/>
        <v>-0.20700394823301752</v>
      </c>
      <c r="AB430" s="35" t="str">
        <f>INDEX('Flow probs &amp; rates'!$A$5:$A$5999,$A430)</f>
        <v>2008,2</v>
      </c>
      <c r="AC430" s="12">
        <f t="array" aca="1" ref="AC430:AD431" ca="1">MMULT(Y430:Z431,MMULT(U428:V429,MINVERSE(Y428:Z429)))</f>
        <v>0.93296384051413994</v>
      </c>
      <c r="AD430" s="12">
        <f ca="1"/>
        <v>0.24772432060027061</v>
      </c>
      <c r="AF430" s="35" t="str">
        <f>INDEX('Flow probs &amp; rates'!$A$5:$A$5999,$A430)</f>
        <v>2008,2</v>
      </c>
      <c r="AG430" s="12">
        <f>INDEX('Flow probs &amp; rates'!E$5:E$5999,A430)</f>
        <v>0.62736108013518843</v>
      </c>
      <c r="AI430" s="32" t="s">
        <v>673</v>
      </c>
      <c r="AJ430" s="12">
        <f t="array" aca="1" ref="AJ430:AJ431" ca="1">MMULT(U430:V431,AG430:AG431)+P430:P431</f>
        <v>0.62584340585836373</v>
      </c>
      <c r="AK430" s="12">
        <f t="array" aca="1" ref="AK430:AK431" ca="1">MMULT(-1*MINVERSE(G430:H431),L430:L431)</f>
        <v>0.60817196111489491</v>
      </c>
      <c r="AM430" s="12">
        <f t="shared" si="75"/>
        <v>-1.964067971620187E-3</v>
      </c>
      <c r="AO430" s="12">
        <f t="shared" ca="1" si="76"/>
        <v>-6.0870310923924142E-2</v>
      </c>
      <c r="AQ430" s="12">
        <f t="array" aca="1" ref="AQ430:AQ431" ca="1">MMULT(Y430:Z431,AO430:AO431)+MMULT(AC430:AD431,AM428:AM429)</f>
        <v>-1.9641194498281459E-3</v>
      </c>
      <c r="AS430" s="30">
        <v>852</v>
      </c>
    </row>
    <row r="431" spans="1:45" x14ac:dyDescent="0.35">
      <c r="C431" s="35"/>
      <c r="D431" s="17">
        <f ca="1">INDEX('Flow probs &amp; rates'!AE$5:AE$5999,A430)-INDEX('Flow probs &amp; rates'!AK$5:AK$5999,A430)</f>
        <v>-7.7015850534789994E-3</v>
      </c>
      <c r="E431" s="17">
        <f ca="1">-INDEX('Flow probs &amp; rates'!AG$5:AG$5999,A430)-INDEX('Flow probs &amp; rates'!AI$5:AI$5999,A430)-INDEX('Flow probs &amp; rates'!AK$5:AK$5999,A430)</f>
        <v>-0.49857264045933569</v>
      </c>
      <c r="G431" s="12">
        <f t="shared" ca="1" si="77"/>
        <v>-7.7015850534789994E-3</v>
      </c>
      <c r="H431" s="12">
        <f t="shared" ca="1" si="78"/>
        <v>-0.49857264045933569</v>
      </c>
      <c r="J431" s="17">
        <f ca="1">INDEX('Flow probs &amp; rates'!AK$5:AK$5999,A430)</f>
        <v>2.2503700450706699E-2</v>
      </c>
      <c r="K431" s="35"/>
      <c r="L431" s="12">
        <f t="shared" ca="1" si="82"/>
        <v>2.2503700450706699E-2</v>
      </c>
      <c r="N431" s="17">
        <f ca="1">INDEX('Flow probs &amp; rates'!AA$5:AA$5999,A430)</f>
        <v>1.7652247953891878E-2</v>
      </c>
      <c r="O431" s="35"/>
      <c r="P431" s="12">
        <f t="shared" ca="1" si="79"/>
        <v>1.7652247953891878E-2</v>
      </c>
      <c r="R431" s="17">
        <f ca="1">INDEX('Flow probs &amp; rates'!U$5:U$5999,A430)-INDEX('Flow probs &amp; rates'!AA$5:AA$5999,A430)</f>
        <v>-5.9088997030496328E-3</v>
      </c>
      <c r="S431" s="17">
        <f ca="1">1-INDEX('Flow probs &amp; rates'!W$5:W$5999,A430)-INDEX('Flow probs &amp; rates'!Y$5:Y$5999,A430)-INDEX('Flow probs &amp; rates'!AA$5:AA$5999,A430)</f>
        <v>0.60665995099429892</v>
      </c>
      <c r="T431" s="35"/>
      <c r="U431" s="12">
        <f t="shared" ca="1" si="80"/>
        <v>-5.9088997030496328E-3</v>
      </c>
      <c r="V431" s="12">
        <f t="shared" ca="1" si="81"/>
        <v>0.60665995099429892</v>
      </c>
      <c r="X431" s="35"/>
      <c r="Y431" s="12">
        <f ca="1"/>
        <v>5.9088997030496328E-3</v>
      </c>
      <c r="Z431" s="12">
        <f ca="1"/>
        <v>0.39334004900570108</v>
      </c>
      <c r="AB431" s="35"/>
      <c r="AC431" s="12">
        <f ca="1"/>
        <v>-2.2121479507475922E-2</v>
      </c>
      <c r="AD431" s="12">
        <f ca="1"/>
        <v>0.54610239987507014</v>
      </c>
      <c r="AF431" s="35"/>
      <c r="AG431" s="12">
        <f>INDEX('Flow probs &amp; rates'!F$5:F$5999,A430)</f>
        <v>3.2789205510473672E-2</v>
      </c>
      <c r="AJ431" s="12">
        <f ca="1"/>
        <v>3.3837132061902121E-2</v>
      </c>
      <c r="AK431" s="12">
        <f ca="1"/>
        <v>3.5741657120659076E-2</v>
      </c>
      <c r="AM431" s="12">
        <f t="shared" si="75"/>
        <v>1.7082404550946041E-3</v>
      </c>
      <c r="AO431" s="12">
        <f t="shared" ca="1" si="76"/>
        <v>5.4037274521463695E-3</v>
      </c>
      <c r="AQ431" s="12">
        <f ca="1"/>
        <v>1.7082224171290049E-3</v>
      </c>
      <c r="AS431" s="30">
        <v>854</v>
      </c>
    </row>
    <row r="432" spans="1:45" x14ac:dyDescent="0.35">
      <c r="A432" s="12">
        <v>215</v>
      </c>
      <c r="C432" s="35" t="str">
        <f>INDEX('Flow probs &amp; rates'!$A$5:$A$5999,$A432)</f>
        <v>2008,3</v>
      </c>
      <c r="D432" s="17">
        <f ca="1">-INDEX('Flow probs &amp; rates'!AE$5:AE$5999,A432)-INDEX('Flow probs &amp; rates'!AF$5:AF$5999,A432)-INDEX('Flow probs &amp; rates'!AJ$5:AJ$5999,A432)</f>
        <v>-4.7972087166044702E-2</v>
      </c>
      <c r="E432" s="17">
        <f ca="1">INDEX('Flow probs &amp; rates'!AG$5:AG$5999,A432)-INDEX('Flow probs &amp; rates'!AJ$5:AJ$5999,A432)</f>
        <v>0.29143275702548599</v>
      </c>
      <c r="G432" s="12">
        <f t="shared" ca="1" si="77"/>
        <v>-4.7972087166044702E-2</v>
      </c>
      <c r="H432" s="12">
        <f t="shared" ca="1" si="78"/>
        <v>0.29143275702548599</v>
      </c>
      <c r="J432" s="17">
        <f ca="1">INDEX('Flow probs &amp; rates'!AJ$5:AJ$5999,A432)</f>
        <v>2.2451053704159001E-2</v>
      </c>
      <c r="K432" s="35" t="str">
        <f>INDEX('Flow probs &amp; rates'!$A$5:$A$5999,$A432)</f>
        <v>2008,3</v>
      </c>
      <c r="L432" s="12">
        <f t="shared" ca="1" si="82"/>
        <v>2.2451053704159001E-2</v>
      </c>
      <c r="N432" s="17">
        <f ca="1">INDEX('Flow probs &amp; rates'!Z$5:Z$5999,A432)</f>
        <v>2.4778944894990596E-2</v>
      </c>
      <c r="O432" s="35" t="str">
        <f>INDEX('Flow probs &amp; rates'!$A$5:$A$5999,$A432)</f>
        <v>2008,3</v>
      </c>
      <c r="P432" s="12">
        <f t="shared" ca="1" si="79"/>
        <v>2.4778944894990596E-2</v>
      </c>
      <c r="R432" s="17">
        <f ca="1">1-INDEX('Flow probs &amp; rates'!U$5:U$5999,A432)-INDEX('Flow probs &amp; rates'!V$5:V$5999,A432)-INDEX('Flow probs &amp; rates'!Z$5:Z$5999,A432)</f>
        <v>0.95202511689556124</v>
      </c>
      <c r="S432" s="17">
        <f ca="1">INDEX('Flow probs &amp; rates'!W$5:W$5999,A432)-INDEX('Flow probs &amp; rates'!Z$5:Z$5999,A432)</f>
        <v>0.22030671627822004</v>
      </c>
      <c r="T432" s="35" t="str">
        <f>INDEX('Flow probs &amp; rates'!$A$5:$A$5999,$A432)</f>
        <v>2008,3</v>
      </c>
      <c r="U432" s="12">
        <f t="shared" ca="1" si="80"/>
        <v>0.95202511689556124</v>
      </c>
      <c r="V432" s="12">
        <f t="shared" ca="1" si="81"/>
        <v>0.22030671627822004</v>
      </c>
      <c r="X432" s="35" t="str">
        <f>INDEX('Flow probs &amp; rates'!$A$5:$A$5999,$A432)</f>
        <v>2008,3</v>
      </c>
      <c r="Y432" s="12">
        <f t="array" aca="1" ref="Y432:Z433" ca="1">$A$1:$B$2-U432:V433</f>
        <v>4.7974883104438759E-2</v>
      </c>
      <c r="Z432" s="12">
        <f ca="1"/>
        <v>-0.22030671627822004</v>
      </c>
      <c r="AB432" s="35" t="str">
        <f>INDEX('Flow probs &amp; rates'!$A$5:$A$5999,$A432)</f>
        <v>2008,3</v>
      </c>
      <c r="AC432" s="12">
        <f t="array" aca="1" ref="AC432:AD433" ca="1">MMULT(Y432:Z433,MMULT(U430:V431,MINVERSE(Y430:Z431)))</f>
        <v>0.97060409173280782</v>
      </c>
      <c r="AD432" s="12">
        <f ca="1"/>
        <v>0.19626429567122622</v>
      </c>
      <c r="AF432" s="35" t="str">
        <f>INDEX('Flow probs &amp; rates'!$A$5:$A$5999,$A432)</f>
        <v>2008,3</v>
      </c>
      <c r="AG432" s="12">
        <f>INDEX('Flow probs &amp; rates'!E$5:E$5999,A432)</f>
        <v>0.6292661327418031</v>
      </c>
      <c r="AI432" s="32" t="s">
        <v>674</v>
      </c>
      <c r="AJ432" s="12">
        <f t="array" aca="1" ref="AJ432:AJ433" ca="1">MMULT(U432:V433,AG432:AG433)+P432:P433</f>
        <v>0.6311344119310911</v>
      </c>
      <c r="AK432" s="12">
        <f t="array" aca="1" ref="AK432:AK433" ca="1">MMULT(-1*MINVERSE(G432:H433),L432:L433)</f>
        <v>0.66667697827305994</v>
      </c>
      <c r="AM432" s="12">
        <f t="shared" si="75"/>
        <v>1.9050526066146656E-3</v>
      </c>
      <c r="AO432" s="12">
        <f t="shared" ca="1" si="76"/>
        <v>5.8505017158165029E-2</v>
      </c>
      <c r="AQ432" s="12">
        <f t="array" aca="1" ref="AQ432:AQ433" ca="1">MMULT(Y432:Z433,AO432:AO433)+MMULT(AC432:AD433,AM430:AM431)</f>
        <v>1.9050612785835872E-3</v>
      </c>
      <c r="AS432" s="30">
        <v>856</v>
      </c>
    </row>
    <row r="433" spans="1:45" x14ac:dyDescent="0.35">
      <c r="C433" s="35"/>
      <c r="D433" s="17">
        <f ca="1">INDEX('Flow probs &amp; rates'!AE$5:AE$5999,A432)-INDEX('Flow probs &amp; rates'!AK$5:AK$5999,A432)</f>
        <v>-9.5332039049324004E-3</v>
      </c>
      <c r="E433" s="17">
        <f ca="1">-INDEX('Flow probs &amp; rates'!AG$5:AG$5999,A432)-INDEX('Flow probs &amp; rates'!AI$5:AI$5999,A432)-INDEX('Flow probs &amp; rates'!AK$5:AK$5999,A432)</f>
        <v>-0.53002408957149427</v>
      </c>
      <c r="G433" s="12">
        <f t="shared" ca="1" si="77"/>
        <v>-9.5332039049324004E-3</v>
      </c>
      <c r="H433" s="12">
        <f t="shared" ca="1" si="78"/>
        <v>-0.53002408957149427</v>
      </c>
      <c r="J433" s="17">
        <f ca="1">INDEX('Flow probs &amp; rates'!AK$5:AK$5999,A432)</f>
        <v>2.36891398932902E-2</v>
      </c>
      <c r="K433" s="35"/>
      <c r="L433" s="12">
        <f t="shared" ca="1" si="82"/>
        <v>2.36891398932902E-2</v>
      </c>
      <c r="N433" s="17">
        <f ca="1">INDEX('Flow probs &amp; rates'!AA$5:AA$5999,A432)</f>
        <v>1.8290692641227742E-2</v>
      </c>
      <c r="O433" s="35"/>
      <c r="P433" s="12">
        <f t="shared" ca="1" si="79"/>
        <v>1.8290692641227742E-2</v>
      </c>
      <c r="R433" s="17">
        <f ca="1">INDEX('Flow probs &amp; rates'!U$5:U$5999,A432)-INDEX('Flow probs &amp; rates'!AA$5:AA$5999,A432)</f>
        <v>-7.2068256485073208E-3</v>
      </c>
      <c r="S433" s="17">
        <f ca="1">1-INDEX('Flow probs &amp; rates'!W$5:W$5999,A432)-INDEX('Flow probs &amp; rates'!Y$5:Y$5999,A432)-INDEX('Flow probs &amp; rates'!AA$5:AA$5999,A432)</f>
        <v>0.58762410623543204</v>
      </c>
      <c r="T433" s="35"/>
      <c r="U433" s="12">
        <f t="shared" ca="1" si="80"/>
        <v>-7.2068256485073208E-3</v>
      </c>
      <c r="V433" s="12">
        <f t="shared" ca="1" si="81"/>
        <v>0.58762410623543204</v>
      </c>
      <c r="X433" s="35"/>
      <c r="Y433" s="12">
        <f ca="1"/>
        <v>7.2068256485073208E-3</v>
      </c>
      <c r="Z433" s="12">
        <f ca="1"/>
        <v>0.41237589376456796</v>
      </c>
      <c r="AB433" s="35"/>
      <c r="AC433" s="12">
        <f ca="1"/>
        <v>1.2892140636467583E-2</v>
      </c>
      <c r="AD433" s="12">
        <f ca="1"/>
        <v>0.64659702341967429</v>
      </c>
      <c r="AF433" s="35"/>
      <c r="AG433" s="12">
        <f>INDEX('Flow probs &amp; rates'!F$5:F$5999,A432)</f>
        <v>3.3037138300296198E-2</v>
      </c>
      <c r="AJ433" s="12">
        <f ca="1"/>
        <v>3.3169100202335017E-2</v>
      </c>
      <c r="AK433" s="12">
        <f ca="1"/>
        <v>3.2703367001115945E-2</v>
      </c>
      <c r="AM433" s="12">
        <f t="shared" si="75"/>
        <v>2.4793278982252615E-4</v>
      </c>
      <c r="AO433" s="12">
        <f t="shared" ca="1" si="76"/>
        <v>-3.0382901195431314E-3</v>
      </c>
      <c r="AQ433" s="12">
        <f ca="1"/>
        <v>2.4794000769870147E-4</v>
      </c>
      <c r="AS433" s="30">
        <v>858</v>
      </c>
    </row>
    <row r="434" spans="1:45" x14ac:dyDescent="0.35">
      <c r="A434" s="12">
        <v>216</v>
      </c>
      <c r="C434" s="35" t="str">
        <f>INDEX('Flow probs &amp; rates'!$A$5:$A$5999,$A434)</f>
        <v>2008,4</v>
      </c>
      <c r="D434" s="17">
        <f ca="1">-INDEX('Flow probs &amp; rates'!AE$5:AE$5999,A434)-INDEX('Flow probs &amp; rates'!AF$5:AF$5999,A434)-INDEX('Flow probs &amp; rates'!AJ$5:AJ$5999,A434)</f>
        <v>-4.6942061814826297E-2</v>
      </c>
      <c r="E434" s="17">
        <f ca="1">INDEX('Flow probs &amp; rates'!AG$5:AG$5999,A434)-INDEX('Flow probs &amp; rates'!AJ$5:AJ$5999,A434)</f>
        <v>0.29397737126875312</v>
      </c>
      <c r="G434" s="12">
        <f t="shared" ca="1" si="77"/>
        <v>-4.6942061814826297E-2</v>
      </c>
      <c r="H434" s="12">
        <f t="shared" ca="1" si="78"/>
        <v>0.29397737126875312</v>
      </c>
      <c r="J434" s="17">
        <f ca="1">INDEX('Flow probs &amp; rates'!AJ$5:AJ$5999,A434)</f>
        <v>1.84550295213049E-2</v>
      </c>
      <c r="K434" s="35" t="str">
        <f>INDEX('Flow probs &amp; rates'!$A$5:$A$5999,$A434)</f>
        <v>2008,4</v>
      </c>
      <c r="L434" s="12">
        <f t="shared" ca="1" si="82"/>
        <v>1.84550295213049E-2</v>
      </c>
      <c r="N434" s="17">
        <f ca="1">INDEX('Flow probs &amp; rates'!Z$5:Z$5999,A434)</f>
        <v>2.0687496831722343E-2</v>
      </c>
      <c r="O434" s="35" t="str">
        <f>INDEX('Flow probs &amp; rates'!$A$5:$A$5999,$A434)</f>
        <v>2008,4</v>
      </c>
      <c r="P434" s="12">
        <f t="shared" ca="1" si="79"/>
        <v>2.0687496831722343E-2</v>
      </c>
      <c r="R434" s="17">
        <f ca="1">1-INDEX('Flow probs &amp; rates'!U$5:U$5999,A434)-INDEX('Flow probs &amp; rates'!V$5:V$5999,A434)-INDEX('Flow probs &amp; rates'!Z$5:Z$5999,A434)</f>
        <v>0.95332579338893053</v>
      </c>
      <c r="S434" s="17">
        <f ca="1">INDEX('Flow probs &amp; rates'!W$5:W$5999,A434)-INDEX('Flow probs &amp; rates'!Z$5:Z$5999,A434)</f>
        <v>0.21825337590029481</v>
      </c>
      <c r="T434" s="35" t="str">
        <f>INDEX('Flow probs &amp; rates'!$A$5:$A$5999,$A434)</f>
        <v>2008,4</v>
      </c>
      <c r="U434" s="12">
        <f t="shared" ca="1" si="80"/>
        <v>0.95332579338893053</v>
      </c>
      <c r="V434" s="12">
        <f t="shared" ca="1" si="81"/>
        <v>0.21825337590029481</v>
      </c>
      <c r="X434" s="35" t="str">
        <f>INDEX('Flow probs &amp; rates'!$A$5:$A$5999,$A434)</f>
        <v>2008,4</v>
      </c>
      <c r="Y434" s="12">
        <f t="array" aca="1" ref="Y434:Z435" ca="1">$A$1:$B$2-U434:V435</f>
        <v>4.6674206611069469E-2</v>
      </c>
      <c r="Z434" s="12">
        <f ca="1"/>
        <v>-0.21825337590029481</v>
      </c>
      <c r="AB434" s="35" t="str">
        <f>INDEX('Flow probs &amp; rates'!$A$5:$A$5999,$A434)</f>
        <v>2008,4</v>
      </c>
      <c r="AC434" s="12">
        <f t="array" aca="1" ref="AC434:AD435" ca="1">MMULT(Y434:Z435,MMULT(U432:V433,MINVERSE(Y432:Z433)))</f>
        <v>0.9275359169738997</v>
      </c>
      <c r="AD434" s="12">
        <f ca="1"/>
        <v>0.20945474663230279</v>
      </c>
      <c r="AF434" s="35" t="str">
        <f>INDEX('Flow probs &amp; rates'!$A$5:$A$5999,$A434)</f>
        <v>2008,4</v>
      </c>
      <c r="AG434" s="12">
        <f>INDEX('Flow probs &amp; rates'!E$5:E$5999,A434)</f>
        <v>0.62779359904471044</v>
      </c>
      <c r="AI434" s="32" t="s">
        <v>675</v>
      </c>
      <c r="AJ434" s="12">
        <f t="array" aca="1" ref="AJ434:AJ435" ca="1">MMULT(U434:V435,AG434:AG435)+P434:P435</f>
        <v>0.62620760223004046</v>
      </c>
      <c r="AK434" s="12">
        <f t="array" aca="1" ref="AK434:AK435" ca="1">MMULT(-1*MINVERSE(G434:H435),L434:L435)</f>
        <v>0.59086248635279504</v>
      </c>
      <c r="AM434" s="12">
        <f t="shared" si="75"/>
        <v>-1.4725336970926595E-3</v>
      </c>
      <c r="AO434" s="12">
        <f t="shared" ca="1" si="76"/>
        <v>-7.5814491920264904E-2</v>
      </c>
      <c r="AQ434" s="12">
        <f t="array" aca="1" ref="AQ434:AQ435" ca="1">MMULT(Y434:Z435,AO434:AO435)+MMULT(AC434:AD435,AM432:AM433)</f>
        <v>-1.4725877433044631E-3</v>
      </c>
      <c r="AS434" s="30">
        <v>860</v>
      </c>
    </row>
    <row r="435" spans="1:45" x14ac:dyDescent="0.35">
      <c r="C435" s="35"/>
      <c r="D435" s="17">
        <f ca="1">INDEX('Flow probs &amp; rates'!AE$5:AE$5999,A434)-INDEX('Flow probs &amp; rates'!AK$5:AK$5999,A434)</f>
        <v>-6.8807395009658004E-3</v>
      </c>
      <c r="E435" s="17">
        <f ca="1">-INDEX('Flow probs &amp; rates'!AG$5:AG$5999,A434)-INDEX('Flow probs &amp; rates'!AI$5:AI$5999,A434)-INDEX('Flow probs &amp; rates'!AK$5:AK$5999,A434)</f>
        <v>-0.57091743632471204</v>
      </c>
      <c r="G435" s="12">
        <f t="shared" ca="1" si="77"/>
        <v>-6.8807395009658004E-3</v>
      </c>
      <c r="H435" s="12">
        <f t="shared" ca="1" si="78"/>
        <v>-0.57091743632471204</v>
      </c>
      <c r="J435" s="17">
        <f ca="1">INDEX('Flow probs &amp; rates'!AK$5:AK$5999,A434)</f>
        <v>2.20902271080721E-2</v>
      </c>
      <c r="K435" s="35"/>
      <c r="L435" s="12">
        <f t="shared" ca="1" si="82"/>
        <v>2.20902271080721E-2</v>
      </c>
      <c r="N435" s="17">
        <f ca="1">INDEX('Flow probs &amp; rates'!AA$5:AA$5999,A434)</f>
        <v>1.6773468354247999E-2</v>
      </c>
      <c r="O435" s="35"/>
      <c r="P435" s="12">
        <f t="shared" ca="1" si="79"/>
        <v>1.6773468354247999E-2</v>
      </c>
      <c r="R435" s="17">
        <f ca="1">INDEX('Flow probs &amp; rates'!U$5:U$5999,A434)-INDEX('Flow probs &amp; rates'!AA$5:AA$5999,A434)</f>
        <v>-5.1085739084762577E-3</v>
      </c>
      <c r="S435" s="17">
        <f ca="1">1-INDEX('Flow probs &amp; rates'!W$5:W$5999,A434)-INDEX('Flow probs &amp; rates'!Y$5:Y$5999,A434)-INDEX('Flow probs &amp; rates'!AA$5:AA$5999,A434)</f>
        <v>0.56432089650737494</v>
      </c>
      <c r="T435" s="35"/>
      <c r="U435" s="12">
        <f t="shared" ca="1" si="80"/>
        <v>-5.1085739084762577E-3</v>
      </c>
      <c r="V435" s="12">
        <f t="shared" ca="1" si="81"/>
        <v>0.56432089650737494</v>
      </c>
      <c r="X435" s="35"/>
      <c r="Y435" s="12">
        <f ca="1"/>
        <v>5.1085739084762577E-3</v>
      </c>
      <c r="Z435" s="12">
        <f ca="1"/>
        <v>0.43567910349262506</v>
      </c>
      <c r="AB435" s="35"/>
      <c r="AC435" s="12">
        <f ca="1"/>
        <v>-5.345406050697106E-2</v>
      </c>
      <c r="AD435" s="12">
        <f ca="1"/>
        <v>0.59500255011512304</v>
      </c>
      <c r="AF435" s="35"/>
      <c r="AG435" s="12">
        <f>INDEX('Flow probs &amp; rates'!F$5:F$5999,A434)</f>
        <v>3.2202363310696751E-2</v>
      </c>
      <c r="AJ435" s="12">
        <f ca="1"/>
        <v>3.1738804887408378E-2</v>
      </c>
      <c r="AK435" s="12">
        <f ca="1"/>
        <v>3.1571388631287049E-2</v>
      </c>
      <c r="AM435" s="12">
        <f t="shared" si="75"/>
        <v>-8.3477498959944746E-4</v>
      </c>
      <c r="AO435" s="12">
        <f t="shared" ca="1" si="76"/>
        <v>-1.1319783698288954E-3</v>
      </c>
      <c r="AQ435" s="12">
        <f ca="1"/>
        <v>-8.3479541174972898E-4</v>
      </c>
      <c r="AS435" s="30">
        <v>862</v>
      </c>
    </row>
    <row r="436" spans="1:45" x14ac:dyDescent="0.35">
      <c r="A436" s="12">
        <v>217</v>
      </c>
      <c r="C436" s="35" t="str">
        <f>INDEX('Flow probs &amp; rates'!$A$5:$A$5999,$A436)</f>
        <v>2008,5</v>
      </c>
      <c r="D436" s="17">
        <f ca="1">-INDEX('Flow probs &amp; rates'!AE$5:AE$5999,A436)-INDEX('Flow probs &amp; rates'!AF$5:AF$5999,A436)-INDEX('Flow probs &amp; rates'!AJ$5:AJ$5999,A436)</f>
        <v>-4.7255012344405503E-2</v>
      </c>
      <c r="E436" s="17">
        <f ca="1">INDEX('Flow probs &amp; rates'!AG$5:AG$5999,A436)-INDEX('Flow probs &amp; rates'!AJ$5:AJ$5999,A436)</f>
        <v>0.28804764514940978</v>
      </c>
      <c r="G436" s="12">
        <f t="shared" ca="1" si="77"/>
        <v>-4.7255012344405503E-2</v>
      </c>
      <c r="H436" s="12">
        <f t="shared" ca="1" si="78"/>
        <v>0.28804764514940978</v>
      </c>
      <c r="J436" s="17">
        <f ca="1">INDEX('Flow probs &amp; rates'!AJ$5:AJ$5999,A436)</f>
        <v>1.9353540307420199E-2</v>
      </c>
      <c r="K436" s="35" t="str">
        <f>INDEX('Flow probs &amp; rates'!$A$5:$A$5999,$A436)</f>
        <v>2008,5</v>
      </c>
      <c r="L436" s="12">
        <f t="shared" ca="1" si="82"/>
        <v>1.9353540307420199E-2</v>
      </c>
      <c r="N436" s="17">
        <f ca="1">INDEX('Flow probs &amp; rates'!Z$5:Z$5999,A436)</f>
        <v>2.190531207378273E-2</v>
      </c>
      <c r="O436" s="35" t="str">
        <f>INDEX('Flow probs &amp; rates'!$A$5:$A$5999,$A436)</f>
        <v>2008,5</v>
      </c>
      <c r="P436" s="12">
        <f t="shared" ca="1" si="79"/>
        <v>2.190531207378273E-2</v>
      </c>
      <c r="R436" s="17">
        <f ca="1">1-INDEX('Flow probs &amp; rates'!U$5:U$5999,A436)-INDEX('Flow probs &amp; rates'!V$5:V$5999,A436)-INDEX('Flow probs &amp; rates'!Z$5:Z$5999,A436)</f>
        <v>0.95272811853436112</v>
      </c>
      <c r="S436" s="17">
        <f ca="1">INDEX('Flow probs &amp; rates'!W$5:W$5999,A436)-INDEX('Flow probs &amp; rates'!Z$5:Z$5999,A436)</f>
        <v>0.21644588471880147</v>
      </c>
      <c r="T436" s="35" t="str">
        <f>INDEX('Flow probs &amp; rates'!$A$5:$A$5999,$A436)</f>
        <v>2008,5</v>
      </c>
      <c r="U436" s="12">
        <f t="shared" ca="1" si="80"/>
        <v>0.95272811853436112</v>
      </c>
      <c r="V436" s="12">
        <f t="shared" ca="1" si="81"/>
        <v>0.21644588471880147</v>
      </c>
      <c r="X436" s="35" t="str">
        <f>INDEX('Flow probs &amp; rates'!$A$5:$A$5999,$A436)</f>
        <v>2008,5</v>
      </c>
      <c r="Y436" s="12">
        <f t="array" aca="1" ref="Y436:Z437" ca="1">$A$1:$B$2-U436:V437</f>
        <v>4.7271881465638876E-2</v>
      </c>
      <c r="Z436" s="12">
        <f ca="1"/>
        <v>-0.21644588471880147</v>
      </c>
      <c r="AB436" s="35" t="str">
        <f>INDEX('Flow probs &amp; rates'!$A$5:$A$5999,$A436)</f>
        <v>2008,5</v>
      </c>
      <c r="AC436" s="12">
        <f t="array" aca="1" ref="AC436:AD437" ca="1">MMULT(Y436:Z437,MMULT(U434:V435,MINVERSE(Y434:Z435)))</f>
        <v>0.96443727681631308</v>
      </c>
      <c r="AD436" s="12">
        <f ca="1"/>
        <v>0.22646026105795525</v>
      </c>
      <c r="AF436" s="35" t="str">
        <f>INDEX('Flow probs &amp; rates'!$A$5:$A$5999,$A436)</f>
        <v>2008,5</v>
      </c>
      <c r="AG436" s="12">
        <f>INDEX('Flow probs &amp; rates'!E$5:E$5999,A436)</f>
        <v>0.62699199553638485</v>
      </c>
      <c r="AI436" s="32" t="s">
        <v>676</v>
      </c>
      <c r="AJ436" s="12">
        <f t="array" aca="1" ref="AJ436:AJ437" ca="1">MMULT(U436:V437,AG436:AG437)+P436:P437</f>
        <v>0.62652463709998996</v>
      </c>
      <c r="AK436" s="12">
        <f t="array" aca="1" ref="AK436:AK437" ca="1">MMULT(-1*MINVERSE(G436:H437),L436:L437)</f>
        <v>0.62589379909625897</v>
      </c>
      <c r="AM436" s="12">
        <f t="shared" si="75"/>
        <v>-8.0160350832558791E-4</v>
      </c>
      <c r="AO436" s="12">
        <f t="shared" ca="1" si="76"/>
        <v>3.5031312743463938E-2</v>
      </c>
      <c r="AQ436" s="12">
        <f t="array" aca="1" ref="AQ436:AQ437" ca="1">MMULT(Y436:Z437,AO436:AO437)+MMULT(AC436:AD437,AM434:AM435)</f>
        <v>-8.0158235005560105E-4</v>
      </c>
      <c r="AS436" s="30">
        <v>864</v>
      </c>
    </row>
    <row r="437" spans="1:45" x14ac:dyDescent="0.35">
      <c r="C437" s="35"/>
      <c r="D437" s="17">
        <f ca="1">INDEX('Flow probs &amp; rates'!AE$5:AE$5999,A436)-INDEX('Flow probs &amp; rates'!AK$5:AK$5999,A436)</f>
        <v>-9.5241001813046004E-3</v>
      </c>
      <c r="E437" s="17">
        <f ca="1">-INDEX('Flow probs &amp; rates'!AG$5:AG$5999,A436)-INDEX('Flow probs &amp; rates'!AI$5:AI$5999,A436)-INDEX('Flow probs &amp; rates'!AK$5:AK$5999,A436)</f>
        <v>-0.54391997134506909</v>
      </c>
      <c r="G437" s="12">
        <f t="shared" ca="1" si="77"/>
        <v>-9.5241001813046004E-3</v>
      </c>
      <c r="H437" s="12">
        <f t="shared" ca="1" si="78"/>
        <v>-0.54391997134506909</v>
      </c>
      <c r="J437" s="17">
        <f ca="1">INDEX('Flow probs &amp; rates'!AK$5:AK$5999,A436)</f>
        <v>2.5265301033617099E-2</v>
      </c>
      <c r="K437" s="35"/>
      <c r="L437" s="12">
        <f t="shared" ca="1" si="82"/>
        <v>2.5265301033617099E-2</v>
      </c>
      <c r="N437" s="17">
        <f ca="1">INDEX('Flow probs &amp; rates'!AA$5:AA$5999,A436)</f>
        <v>1.9402446490108024E-2</v>
      </c>
      <c r="O437" s="35"/>
      <c r="P437" s="12">
        <f t="shared" ca="1" si="79"/>
        <v>1.9402446490108024E-2</v>
      </c>
      <c r="R437" s="17">
        <f ca="1">INDEX('Flow probs &amp; rates'!U$5:U$5999,A436)-INDEX('Flow probs &amp; rates'!AA$5:AA$5999,A436)</f>
        <v>-7.156652917799022E-3</v>
      </c>
      <c r="S437" s="17">
        <f ca="1">1-INDEX('Flow probs &amp; rates'!W$5:W$5999,A436)-INDEX('Flow probs &amp; rates'!Y$5:Y$5999,A436)-INDEX('Flow probs &amp; rates'!AA$5:AA$5999,A436)</f>
        <v>0.57952238138808576</v>
      </c>
      <c r="T437" s="35"/>
      <c r="U437" s="12">
        <f t="shared" ca="1" si="80"/>
        <v>-7.156652917799022E-3</v>
      </c>
      <c r="V437" s="12">
        <f t="shared" ca="1" si="81"/>
        <v>0.57952238138808576</v>
      </c>
      <c r="X437" s="35"/>
      <c r="Y437" s="12">
        <f ca="1"/>
        <v>7.156652917799022E-3</v>
      </c>
      <c r="Z437" s="12">
        <f ca="1"/>
        <v>0.42047761861191424</v>
      </c>
      <c r="AB437" s="35"/>
      <c r="AC437" s="12">
        <f ca="1"/>
        <v>3.8063200189586574E-2</v>
      </c>
      <c r="AD437" s="12">
        <f ca="1"/>
        <v>0.56728378825941905</v>
      </c>
      <c r="AF437" s="35"/>
      <c r="AG437" s="12">
        <f>INDEX('Flow probs &amp; rates'!F$5:F$5999,A436)</f>
        <v>3.3571535869868455E-2</v>
      </c>
      <c r="AJ437" s="12">
        <f ca="1"/>
        <v>3.4370738809977631E-2</v>
      </c>
      <c r="AK437" s="12">
        <f ca="1"/>
        <v>3.5490930293346726E-2</v>
      </c>
      <c r="AM437" s="12">
        <f t="shared" si="75"/>
        <v>1.3691725591717038E-3</v>
      </c>
      <c r="AO437" s="12">
        <f t="shared" ca="1" si="76"/>
        <v>3.9195416620596765E-3</v>
      </c>
      <c r="AQ437" s="12">
        <f ca="1"/>
        <v>1.3691828273303367E-3</v>
      </c>
      <c r="AS437" s="30">
        <v>866</v>
      </c>
    </row>
    <row r="438" spans="1:45" x14ac:dyDescent="0.35">
      <c r="A438" s="12">
        <v>218</v>
      </c>
      <c r="C438" s="35" t="str">
        <f>INDEX('Flow probs &amp; rates'!$A$5:$A$5999,$A438)</f>
        <v>2008,6</v>
      </c>
      <c r="D438" s="17">
        <f ca="1">-INDEX('Flow probs &amp; rates'!AE$5:AE$5999,A438)-INDEX('Flow probs &amp; rates'!AF$5:AF$5999,A438)-INDEX('Flow probs &amp; rates'!AJ$5:AJ$5999,A438)</f>
        <v>-4.6183034658449695E-2</v>
      </c>
      <c r="E438" s="17">
        <f ca="1">INDEX('Flow probs &amp; rates'!AG$5:AG$5999,A438)-INDEX('Flow probs &amp; rates'!AJ$5:AJ$5999,A438)</f>
        <v>0.29059075912787619</v>
      </c>
      <c r="G438" s="12">
        <f t="shared" ca="1" si="77"/>
        <v>-4.6183034658449695E-2</v>
      </c>
      <c r="H438" s="12">
        <f t="shared" ca="1" si="78"/>
        <v>0.29059075912787619</v>
      </c>
      <c r="J438" s="17">
        <f ca="1">INDEX('Flow probs &amp; rates'!AJ$5:AJ$5999,A438)</f>
        <v>1.8975550680439799E-2</v>
      </c>
      <c r="K438" s="35" t="str">
        <f>INDEX('Flow probs &amp; rates'!$A$5:$A$5999,$A438)</f>
        <v>2008,6</v>
      </c>
      <c r="L438" s="12">
        <f t="shared" ca="1" si="82"/>
        <v>1.8975550680439799E-2</v>
      </c>
      <c r="N438" s="17">
        <f ca="1">INDEX('Flow probs &amp; rates'!Z$5:Z$5999,A438)</f>
        <v>2.1209101086336304E-2</v>
      </c>
      <c r="O438" s="35" t="str">
        <f>INDEX('Flow probs &amp; rates'!$A$5:$A$5999,$A438)</f>
        <v>2008,6</v>
      </c>
      <c r="P438" s="12">
        <f t="shared" ca="1" si="79"/>
        <v>2.1209101086336304E-2</v>
      </c>
      <c r="R438" s="17">
        <f ca="1">1-INDEX('Flow probs &amp; rates'!U$5:U$5999,A438)-INDEX('Flow probs &amp; rates'!V$5:V$5999,A438)-INDEX('Flow probs &amp; rates'!Z$5:Z$5999,A438)</f>
        <v>0.95394927850450939</v>
      </c>
      <c r="S438" s="17">
        <f ca="1">INDEX('Flow probs &amp; rates'!W$5:W$5999,A438)-INDEX('Flow probs &amp; rates'!Z$5:Z$5999,A438)</f>
        <v>0.21791646276900098</v>
      </c>
      <c r="T438" s="35" t="str">
        <f>INDEX('Flow probs &amp; rates'!$A$5:$A$5999,$A438)</f>
        <v>2008,6</v>
      </c>
      <c r="U438" s="12">
        <f t="shared" ca="1" si="80"/>
        <v>0.95394927850450939</v>
      </c>
      <c r="V438" s="12">
        <f t="shared" ca="1" si="81"/>
        <v>0.21791646276900098</v>
      </c>
      <c r="X438" s="35" t="str">
        <f>INDEX('Flow probs &amp; rates'!$A$5:$A$5999,$A438)</f>
        <v>2008,6</v>
      </c>
      <c r="Y438" s="12">
        <f t="array" aca="1" ref="Y438:Z439" ca="1">$A$1:$B$2-U438:V439</f>
        <v>4.605072149549061E-2</v>
      </c>
      <c r="Z438" s="12">
        <f ca="1"/>
        <v>-0.21791646276900098</v>
      </c>
      <c r="AB438" s="35" t="str">
        <f>INDEX('Flow probs &amp; rates'!$A$5:$A$5999,$A438)</f>
        <v>2008,6</v>
      </c>
      <c r="AC438" s="12">
        <f t="array" aca="1" ref="AC438:AD439" ca="1">MMULT(Y438:Z439,MMULT(U436:V437,MINVERSE(Y436:Z437)))</f>
        <v>0.93047542416688023</v>
      </c>
      <c r="AD438" s="12">
        <f ca="1"/>
        <v>0.20233561629803909</v>
      </c>
      <c r="AF438" s="35" t="str">
        <f>INDEX('Flow probs &amp; rates'!$A$5:$A$5999,$A438)</f>
        <v>2008,6</v>
      </c>
      <c r="AG438" s="12">
        <f>INDEX('Flow probs &amp; rates'!E$5:E$5999,A438)</f>
        <v>0.62664345320285764</v>
      </c>
      <c r="AI438" s="32" t="s">
        <v>677</v>
      </c>
      <c r="AJ438" s="12">
        <f t="array" aca="1" ref="AJ438:AJ439" ca="1">MMULT(U438:V439,AG438:AG439)+P438:P439</f>
        <v>0.62613171617131913</v>
      </c>
      <c r="AK438" s="12">
        <f t="array" aca="1" ref="AK438:AK439" ca="1">MMULT(-1*MINVERSE(G438:H439),L438:L439)</f>
        <v>0.6112601358399854</v>
      </c>
      <c r="AM438" s="12">
        <f t="shared" si="75"/>
        <v>-3.4854233352721309E-4</v>
      </c>
      <c r="AO438" s="12">
        <f t="shared" ca="1" si="76"/>
        <v>-1.4633663256273577E-2</v>
      </c>
      <c r="AQ438" s="12">
        <f t="array" aca="1" ref="AQ438:AQ439" ca="1">MMULT(Y438:Z439,AO438:AO439)+MMULT(AC438:AD439,AM436:AM437)</f>
        <v>-3.4854844456408076E-4</v>
      </c>
      <c r="AS438" s="30">
        <v>868</v>
      </c>
    </row>
    <row r="439" spans="1:45" x14ac:dyDescent="0.35">
      <c r="C439" s="35"/>
      <c r="D439" s="17">
        <f ca="1">INDEX('Flow probs &amp; rates'!AE$5:AE$5999,A438)-INDEX('Flow probs &amp; rates'!AK$5:AK$5999,A438)</f>
        <v>-7.7685778723497016E-3</v>
      </c>
      <c r="E439" s="17">
        <f ca="1">-INDEX('Flow probs &amp; rates'!AG$5:AG$5999,A438)-INDEX('Flow probs &amp; rates'!AI$5:AI$5999,A438)-INDEX('Flow probs &amp; rates'!AK$5:AK$5999,A438)</f>
        <v>-0.54977446045543044</v>
      </c>
      <c r="G439" s="12">
        <f t="shared" ca="1" si="77"/>
        <v>-7.7685778723497016E-3</v>
      </c>
      <c r="H439" s="12">
        <f t="shared" ca="1" si="78"/>
        <v>-0.54977446045543044</v>
      </c>
      <c r="J439" s="17">
        <f ca="1">INDEX('Flow probs &amp; rates'!AK$5:AK$5999,A438)</f>
        <v>2.2257011951407401E-2</v>
      </c>
      <c r="K439" s="35"/>
      <c r="L439" s="12">
        <f t="shared" ca="1" si="82"/>
        <v>2.2257011951407401E-2</v>
      </c>
      <c r="N439" s="17">
        <f ca="1">INDEX('Flow probs &amp; rates'!AA$5:AA$5999,A438)</f>
        <v>1.7054391359001799E-2</v>
      </c>
      <c r="O439" s="35"/>
      <c r="P439" s="12">
        <f t="shared" ca="1" si="79"/>
        <v>1.7054391359001799E-2</v>
      </c>
      <c r="R439" s="17">
        <f ca="1">INDEX('Flow probs &amp; rates'!U$5:U$5999,A438)-INDEX('Flow probs &amp; rates'!AA$5:AA$5999,A438)</f>
        <v>-5.8259149727176319E-3</v>
      </c>
      <c r="S439" s="17">
        <f ca="1">1-INDEX('Flow probs &amp; rates'!W$5:W$5999,A438)-INDEX('Flow probs &amp; rates'!Y$5:Y$5999,A438)-INDEX('Flow probs &amp; rates'!AA$5:AA$5999,A438)</f>
        <v>0.57630384225865505</v>
      </c>
      <c r="T439" s="35"/>
      <c r="U439" s="12">
        <f t="shared" ca="1" si="80"/>
        <v>-5.8259149727176319E-3</v>
      </c>
      <c r="V439" s="12">
        <f t="shared" ca="1" si="81"/>
        <v>0.57630384225865505</v>
      </c>
      <c r="X439" s="35"/>
      <c r="Y439" s="12">
        <f ca="1"/>
        <v>5.8259149727176319E-3</v>
      </c>
      <c r="Z439" s="12">
        <f ca="1"/>
        <v>0.42369615774134495</v>
      </c>
      <c r="AB439" s="35"/>
      <c r="AC439" s="12">
        <f ca="1"/>
        <v>-3.3016479265299548E-2</v>
      </c>
      <c r="AD439" s="12">
        <f ca="1"/>
        <v>0.56996165780735375</v>
      </c>
      <c r="AF439" s="35"/>
      <c r="AG439" s="12">
        <f>INDEX('Flow probs &amp; rates'!F$5:F$5999,A438)</f>
        <v>3.2748994416761719E-2</v>
      </c>
      <c r="AJ439" s="12">
        <f ca="1"/>
        <v>3.2276991194918808E-2</v>
      </c>
      <c r="AK439" s="12">
        <f ca="1"/>
        <v>3.1846495690919421E-2</v>
      </c>
      <c r="AM439" s="12">
        <f t="shared" si="75"/>
        <v>-8.2254145310673571E-4</v>
      </c>
      <c r="AO439" s="12">
        <f t="shared" ca="1" si="76"/>
        <v>-3.6444346024273044E-3</v>
      </c>
      <c r="AQ439" s="12">
        <f ca="1"/>
        <v>-8.2254542879702246E-4</v>
      </c>
      <c r="AS439" s="30">
        <v>870</v>
      </c>
    </row>
    <row r="440" spans="1:45" x14ac:dyDescent="0.35">
      <c r="A440" s="12">
        <v>219</v>
      </c>
      <c r="C440" s="35" t="str">
        <f>INDEX('Flow probs &amp; rates'!$A$5:$A$5999,$A440)</f>
        <v>2008,7</v>
      </c>
      <c r="D440" s="17">
        <f ca="1">-INDEX('Flow probs &amp; rates'!AE$5:AE$5999,A440)-INDEX('Flow probs &amp; rates'!AF$5:AF$5999,A440)-INDEX('Flow probs &amp; rates'!AJ$5:AJ$5999,A440)</f>
        <v>-4.8141450563770401E-2</v>
      </c>
      <c r="E440" s="17">
        <f ca="1">INDEX('Flow probs &amp; rates'!AG$5:AG$5999,A440)-INDEX('Flow probs &amp; rates'!AJ$5:AJ$5999,A440)</f>
        <v>0.24897565925176271</v>
      </c>
      <c r="G440" s="12">
        <f t="shared" ca="1" si="77"/>
        <v>-4.8141450563770401E-2</v>
      </c>
      <c r="H440" s="12">
        <f t="shared" ca="1" si="78"/>
        <v>0.24897565925176271</v>
      </c>
      <c r="J440" s="17">
        <f ca="1">INDEX('Flow probs &amp; rates'!AJ$5:AJ$5999,A440)</f>
        <v>2.0027083324077301E-2</v>
      </c>
      <c r="K440" s="35" t="str">
        <f>INDEX('Flow probs &amp; rates'!$A$5:$A$5999,$A440)</f>
        <v>2008,7</v>
      </c>
      <c r="L440" s="12">
        <f t="shared" ca="1" si="82"/>
        <v>2.0027083324077301E-2</v>
      </c>
      <c r="N440" s="17">
        <f ca="1">INDEX('Flow probs &amp; rates'!Z$5:Z$5999,A440)</f>
        <v>2.2241482452300353E-2</v>
      </c>
      <c r="O440" s="35" t="str">
        <f>INDEX('Flow probs &amp; rates'!$A$5:$A$5999,$A440)</f>
        <v>2008,7</v>
      </c>
      <c r="P440" s="12">
        <f t="shared" ca="1" si="79"/>
        <v>2.2241482452300353E-2</v>
      </c>
      <c r="R440" s="17">
        <f ca="1">1-INDEX('Flow probs &amp; rates'!U$5:U$5999,A440)-INDEX('Flow probs &amp; rates'!V$5:V$5999,A440)-INDEX('Flow probs &amp; rates'!Z$5:Z$5999,A440)</f>
        <v>0.95195358387885776</v>
      </c>
      <c r="S440" s="17">
        <f ca="1">INDEX('Flow probs &amp; rates'!W$5:W$5999,A440)-INDEX('Flow probs &amp; rates'!Z$5:Z$5999,A440)</f>
        <v>0.19393062203066394</v>
      </c>
      <c r="T440" s="35" t="str">
        <f>INDEX('Flow probs &amp; rates'!$A$5:$A$5999,$A440)</f>
        <v>2008,7</v>
      </c>
      <c r="U440" s="12">
        <f t="shared" ca="1" si="80"/>
        <v>0.95195358387885776</v>
      </c>
      <c r="V440" s="12">
        <f t="shared" ca="1" si="81"/>
        <v>0.19393062203066394</v>
      </c>
      <c r="X440" s="35" t="str">
        <f>INDEX('Flow probs &amp; rates'!$A$5:$A$5999,$A440)</f>
        <v>2008,7</v>
      </c>
      <c r="Y440" s="12">
        <f t="array" aca="1" ref="Y440:Z441" ca="1">$A$1:$B$2-U440:V441</f>
        <v>4.8046416121142244E-2</v>
      </c>
      <c r="Z440" s="12">
        <f ca="1"/>
        <v>-0.19393062203066394</v>
      </c>
      <c r="AB440" s="35" t="str">
        <f>INDEX('Flow probs &amp; rates'!$A$5:$A$5999,$A440)</f>
        <v>2008,7</v>
      </c>
      <c r="AC440" s="12">
        <f t="array" aca="1" ref="AC440:AD441" ca="1">MMULT(Y440:Z441,MMULT(U438:V439,MINVERSE(Y438:Z439)))</f>
        <v>0.98591855555839991</v>
      </c>
      <c r="AD440" s="12">
        <f ca="1"/>
        <v>0.26801051785061458</v>
      </c>
      <c r="AF440" s="35" t="str">
        <f>INDEX('Flow probs &amp; rates'!$A$5:$A$5999,$A440)</f>
        <v>2008,7</v>
      </c>
      <c r="AG440" s="12">
        <f>INDEX('Flow probs &amp; rates'!E$5:E$5999,A440)</f>
        <v>0.62512799640110539</v>
      </c>
      <c r="AI440" s="32" t="s">
        <v>678</v>
      </c>
      <c r="AJ440" s="12">
        <f t="array" aca="1" ref="AJ440:AJ441" ca="1">MMULT(U440:V441,AG440:AG441)+P440:P441</f>
        <v>0.6243095233620658</v>
      </c>
      <c r="AK440" s="12">
        <f t="array" aca="1" ref="AK440:AK441" ca="1">MMULT(-1*MINVERSE(G440:H441),L440:L441)</f>
        <v>0.62968092931529851</v>
      </c>
      <c r="AM440" s="12">
        <f t="shared" si="75"/>
        <v>-1.5154568017522463E-3</v>
      </c>
      <c r="AO440" s="12">
        <f t="shared" ca="1" si="76"/>
        <v>1.8420793475313113E-2</v>
      </c>
      <c r="AQ440" s="12">
        <f t="array" aca="1" ref="AQ440:AQ441" ca="1">MMULT(Y440:Z441,AO440:AO441)+MMULT(AC440:AD441,AM438:AM439)</f>
        <v>-1.5154513771867221E-3</v>
      </c>
      <c r="AS440" s="30">
        <v>872</v>
      </c>
    </row>
    <row r="441" spans="1:45" x14ac:dyDescent="0.35">
      <c r="C441" s="35"/>
      <c r="D441" s="17">
        <f ca="1">INDEX('Flow probs &amp; rates'!AE$5:AE$5999,A440)-INDEX('Flow probs &amp; rates'!AK$5:AK$5999,A440)</f>
        <v>-1.0078888899474399E-2</v>
      </c>
      <c r="E441" s="17">
        <f ca="1">-INDEX('Flow probs &amp; rates'!AG$5:AG$5999,A440)-INDEX('Flow probs &amp; rates'!AI$5:AI$5999,A440)-INDEX('Flow probs &amp; rates'!AK$5:AK$5999,A440)</f>
        <v>-0.4652107426158747</v>
      </c>
      <c r="G441" s="12">
        <f t="shared" ca="1" si="77"/>
        <v>-1.0078888899474399E-2</v>
      </c>
      <c r="H441" s="12">
        <f t="shared" ca="1" si="78"/>
        <v>-0.4652107426158747</v>
      </c>
      <c r="J441" s="17">
        <f ca="1">INDEX('Flow probs &amp; rates'!AK$5:AK$5999,A440)</f>
        <v>2.5567115602006699E-2</v>
      </c>
      <c r="K441" s="35"/>
      <c r="L441" s="12">
        <f t="shared" ca="1" si="82"/>
        <v>2.5567115602006699E-2</v>
      </c>
      <c r="N441" s="17">
        <f ca="1">INDEX('Flow probs &amp; rates'!AA$5:AA$5999,A440)</f>
        <v>2.0350409893385865E-2</v>
      </c>
      <c r="O441" s="35"/>
      <c r="P441" s="12">
        <f t="shared" ca="1" si="79"/>
        <v>2.0350409893385865E-2</v>
      </c>
      <c r="R441" s="17">
        <f ca="1">INDEX('Flow probs &amp; rates'!U$5:U$5999,A440)-INDEX('Flow probs &amp; rates'!AA$5:AA$5999,A440)</f>
        <v>-7.8506335388326687E-3</v>
      </c>
      <c r="S441" s="17">
        <f ca="1">1-INDEX('Flow probs &amp; rates'!W$5:W$5999,A440)-INDEX('Flow probs &amp; rates'!Y$5:Y$5999,A440)-INDEX('Flow probs &amp; rates'!AA$5:AA$5999,A440)</f>
        <v>0.62709291822142132</v>
      </c>
      <c r="T441" s="35"/>
      <c r="U441" s="12">
        <f t="shared" ca="1" si="80"/>
        <v>-7.8506335388326687E-3</v>
      </c>
      <c r="V441" s="12">
        <f t="shared" ca="1" si="81"/>
        <v>0.62709291822142132</v>
      </c>
      <c r="X441" s="35"/>
      <c r="Y441" s="12">
        <f ca="1"/>
        <v>7.8506335388326687E-3</v>
      </c>
      <c r="Z441" s="12">
        <f ca="1"/>
        <v>0.37290708177857868</v>
      </c>
      <c r="AB441" s="35"/>
      <c r="AC441" s="12">
        <f ca="1"/>
        <v>4.7669026991501037E-2</v>
      </c>
      <c r="AD441" s="12">
        <f ca="1"/>
        <v>0.53577647076503521</v>
      </c>
      <c r="AF441" s="35"/>
      <c r="AG441" s="12">
        <f>INDEX('Flow probs &amp; rates'!F$5:F$5999,A440)</f>
        <v>3.5967524260405732E-2</v>
      </c>
      <c r="AJ441" s="12">
        <f ca="1"/>
        <v>3.7997738828433679E-2</v>
      </c>
      <c r="AK441" s="12">
        <f ca="1"/>
        <v>4.1315966534312215E-2</v>
      </c>
      <c r="AM441" s="12">
        <f t="shared" si="75"/>
        <v>3.2185298436440135E-3</v>
      </c>
      <c r="AO441" s="12">
        <f t="shared" ca="1" si="76"/>
        <v>9.4694708433927938E-3</v>
      </c>
      <c r="AQ441" s="12">
        <f ca="1"/>
        <v>3.2185346065580858E-3</v>
      </c>
      <c r="AS441" s="30">
        <v>874</v>
      </c>
    </row>
    <row r="442" spans="1:45" x14ac:dyDescent="0.35">
      <c r="A442" s="12">
        <v>220</v>
      </c>
      <c r="C442" s="35" t="str">
        <f>INDEX('Flow probs &amp; rates'!$A$5:$A$5999,$A442)</f>
        <v>2008,8</v>
      </c>
      <c r="D442" s="17">
        <f ca="1">-INDEX('Flow probs &amp; rates'!AE$5:AE$5999,A442)-INDEX('Flow probs &amp; rates'!AF$5:AF$5999,A442)-INDEX('Flow probs &amp; rates'!AJ$5:AJ$5999,A442)</f>
        <v>-4.7134818459550996E-2</v>
      </c>
      <c r="E442" s="17">
        <f ca="1">INDEX('Flow probs &amp; rates'!AG$5:AG$5999,A442)-INDEX('Flow probs &amp; rates'!AJ$5:AJ$5999,A442)</f>
        <v>0.25466517046473636</v>
      </c>
      <c r="G442" s="12">
        <f t="shared" ca="1" si="77"/>
        <v>-4.7134818459550996E-2</v>
      </c>
      <c r="H442" s="12">
        <f t="shared" ca="1" si="78"/>
        <v>0.25466517046473636</v>
      </c>
      <c r="J442" s="17">
        <f ca="1">INDEX('Flow probs &amp; rates'!AJ$5:AJ$5999,A442)</f>
        <v>1.8849154079421698E-2</v>
      </c>
      <c r="K442" s="35" t="str">
        <f>INDEX('Flow probs &amp; rates'!$A$5:$A$5999,$A442)</f>
        <v>2008,8</v>
      </c>
      <c r="L442" s="12">
        <f t="shared" ca="1" si="82"/>
        <v>1.8849154079421698E-2</v>
      </c>
      <c r="N442" s="17">
        <f ca="1">INDEX('Flow probs &amp; rates'!Z$5:Z$5999,A442)</f>
        <v>2.0831340494504937E-2</v>
      </c>
      <c r="O442" s="35" t="str">
        <f>INDEX('Flow probs &amp; rates'!$A$5:$A$5999,$A442)</f>
        <v>2008,8</v>
      </c>
      <c r="P442" s="12">
        <f t="shared" ca="1" si="79"/>
        <v>2.0831340494504937E-2</v>
      </c>
      <c r="R442" s="17">
        <f ca="1">1-INDEX('Flow probs &amp; rates'!U$5:U$5999,A442)-INDEX('Flow probs &amp; rates'!V$5:V$5999,A442)-INDEX('Flow probs &amp; rates'!Z$5:Z$5999,A442)</f>
        <v>0.95320724582993166</v>
      </c>
      <c r="S442" s="17">
        <f ca="1">INDEX('Flow probs &amp; rates'!W$5:W$5999,A442)-INDEX('Flow probs &amp; rates'!Z$5:Z$5999,A442)</f>
        <v>0.19731236517441972</v>
      </c>
      <c r="T442" s="35" t="str">
        <f>INDEX('Flow probs &amp; rates'!$A$5:$A$5999,$A442)</f>
        <v>2008,8</v>
      </c>
      <c r="U442" s="12">
        <f t="shared" ca="1" si="80"/>
        <v>0.95320724582993166</v>
      </c>
      <c r="V442" s="12">
        <f t="shared" ca="1" si="81"/>
        <v>0.19731236517441972</v>
      </c>
      <c r="X442" s="35" t="str">
        <f>INDEX('Flow probs &amp; rates'!$A$5:$A$5999,$A442)</f>
        <v>2008,8</v>
      </c>
      <c r="Y442" s="12">
        <f t="array" aca="1" ref="Y442:Z443" ca="1">$A$1:$B$2-U442:V443</f>
        <v>4.679275417006834E-2</v>
      </c>
      <c r="Z442" s="12">
        <f ca="1"/>
        <v>-0.19731236517441972</v>
      </c>
      <c r="AB442" s="35" t="str">
        <f>INDEX('Flow probs &amp; rates'!$A$5:$A$5999,$A442)</f>
        <v>2008,8</v>
      </c>
      <c r="AC442" s="12">
        <f t="array" aca="1" ref="AC442:AD443" ca="1">MMULT(Y442:Z443,MMULT(U440:V441,MINVERSE(Y440:Z441)))</f>
        <v>0.93052381692556529</v>
      </c>
      <c r="AD442" s="12">
        <f ca="1"/>
        <v>0.17644723549155716</v>
      </c>
      <c r="AF442" s="35" t="str">
        <f>INDEX('Flow probs &amp; rates'!$A$5:$A$5999,$A442)</f>
        <v>2008,8</v>
      </c>
      <c r="AG442" s="12">
        <f>INDEX('Flow probs &amp; rates'!E$5:E$5999,A442)</f>
        <v>0.62380471351647504</v>
      </c>
      <c r="AI442" s="32" t="s">
        <v>679</v>
      </c>
      <c r="AJ442" s="12">
        <f t="array" aca="1" ref="AJ442:AJ443" ca="1">MMULT(U442:V443,AG442:AG443)+P442:P443</f>
        <v>0.62268865910154092</v>
      </c>
      <c r="AK442" s="12">
        <f t="array" aca="1" ref="AK442:AK443" ca="1">MMULT(-1*MINVERSE(G442:H443),L442:L443)</f>
        <v>0.60616394964995113</v>
      </c>
      <c r="AM442" s="12">
        <f t="shared" si="75"/>
        <v>-1.3232828846303502E-3</v>
      </c>
      <c r="AO442" s="12">
        <f t="shared" ca="1" si="76"/>
        <v>-2.3516979665347382E-2</v>
      </c>
      <c r="AQ442" s="12">
        <f t="array" aca="1" ref="AQ442:AQ443" ca="1">MMULT(Y442:Z443,AO442:AO443)+MMULT(AC442:AD443,AM440:AM441)</f>
        <v>-1.3232744171003045E-3</v>
      </c>
      <c r="AS442" s="30">
        <v>876</v>
      </c>
    </row>
    <row r="443" spans="1:45" x14ac:dyDescent="0.35">
      <c r="C443" s="35"/>
      <c r="D443" s="17">
        <f ca="1">INDEX('Flow probs &amp; rates'!AE$5:AE$5999,A442)-INDEX('Flow probs &amp; rates'!AK$5:AK$5999,A442)</f>
        <v>-7.1104774147059992E-3</v>
      </c>
      <c r="E443" s="17">
        <f ca="1">-INDEX('Flow probs &amp; rates'!AG$5:AG$5999,A442)-INDEX('Flow probs &amp; rates'!AI$5:AI$5999,A442)-INDEX('Flow probs &amp; rates'!AK$5:AK$5999,A442)</f>
        <v>-0.47802978460750956</v>
      </c>
      <c r="G443" s="12">
        <f t="shared" ca="1" si="77"/>
        <v>-7.1104774147059992E-3</v>
      </c>
      <c r="H443" s="12">
        <f t="shared" ca="1" si="78"/>
        <v>-0.47802978460750956</v>
      </c>
      <c r="J443" s="17">
        <f ca="1">INDEX('Flow probs &amp; rates'!AK$5:AK$5999,A442)</f>
        <v>2.2559710679781499E-2</v>
      </c>
      <c r="K443" s="35"/>
      <c r="L443" s="12">
        <f t="shared" ca="1" si="82"/>
        <v>2.2559710679781499E-2</v>
      </c>
      <c r="N443" s="17">
        <f ca="1">INDEX('Flow probs &amp; rates'!AA$5:AA$5999,A442)</f>
        <v>1.7871227988872199E-2</v>
      </c>
      <c r="O443" s="35"/>
      <c r="P443" s="12">
        <f t="shared" ca="1" si="79"/>
        <v>1.7871227988872199E-2</v>
      </c>
      <c r="R443" s="17">
        <f ca="1">INDEX('Flow probs &amp; rates'!U$5:U$5999,A442)-INDEX('Flow probs &amp; rates'!AA$5:AA$5999,A442)</f>
        <v>-5.5090189741999942E-3</v>
      </c>
      <c r="S443" s="17">
        <f ca="1">1-INDEX('Flow probs &amp; rates'!W$5:W$5999,A442)-INDEX('Flow probs &amp; rates'!Y$5:Y$5999,A442)-INDEX('Flow probs &amp; rates'!AA$5:AA$5999,A442)</f>
        <v>0.61935251887772025</v>
      </c>
      <c r="T443" s="35"/>
      <c r="U443" s="12">
        <f t="shared" ca="1" si="80"/>
        <v>-5.5090189741999942E-3</v>
      </c>
      <c r="V443" s="12">
        <f t="shared" ca="1" si="81"/>
        <v>0.61935251887772025</v>
      </c>
      <c r="X443" s="35"/>
      <c r="Y443" s="12">
        <f ca="1"/>
        <v>5.5090189741999942E-3</v>
      </c>
      <c r="Z443" s="12">
        <f ca="1"/>
        <v>0.38064748112227975</v>
      </c>
      <c r="AB443" s="35"/>
      <c r="AC443" s="12">
        <f ca="1"/>
        <v>-5.3554493450727297E-2</v>
      </c>
      <c r="AD443" s="12">
        <f ca="1"/>
        <v>0.61512334361033638</v>
      </c>
      <c r="AF443" s="35"/>
      <c r="AG443" s="12">
        <f>INDEX('Flow probs &amp; rates'!F$5:F$5999,A442)</f>
        <v>3.6703962743872685E-2</v>
      </c>
      <c r="AJ443" s="12">
        <f ca="1"/>
        <v>3.7167367764126089E-2</v>
      </c>
      <c r="AK443" s="12">
        <f ca="1"/>
        <v>3.8176691482039185E-2</v>
      </c>
      <c r="AM443" s="12">
        <f t="shared" si="75"/>
        <v>7.3643848346695295E-4</v>
      </c>
      <c r="AO443" s="12">
        <f t="shared" ca="1" si="76"/>
        <v>-3.1392750522730301E-3</v>
      </c>
      <c r="AQ443" s="12">
        <f ca="1"/>
        <v>7.3643973190624327E-4</v>
      </c>
      <c r="AS443" s="30">
        <v>878</v>
      </c>
    </row>
    <row r="444" spans="1:45" x14ac:dyDescent="0.35">
      <c r="A444" s="12">
        <v>221</v>
      </c>
      <c r="C444" s="35" t="str">
        <f>INDEX('Flow probs &amp; rates'!$A$5:$A$5999,$A444)</f>
        <v>2008,9</v>
      </c>
      <c r="D444" s="17">
        <f ca="1">-INDEX('Flow probs &amp; rates'!AE$5:AE$5999,A444)-INDEX('Flow probs &amp; rates'!AF$5:AF$5999,A444)-INDEX('Flow probs &amp; rates'!AJ$5:AJ$5999,A444)</f>
        <v>-4.6697551008774901E-2</v>
      </c>
      <c r="E444" s="17">
        <f ca="1">INDEX('Flow probs &amp; rates'!AG$5:AG$5999,A444)-INDEX('Flow probs &amp; rates'!AJ$5:AJ$5999,A444)</f>
        <v>0.25427035968153727</v>
      </c>
      <c r="G444" s="12">
        <f t="shared" ca="1" si="77"/>
        <v>-4.6697551008774901E-2</v>
      </c>
      <c r="H444" s="12">
        <f t="shared" ca="1" si="78"/>
        <v>0.25427035968153727</v>
      </c>
      <c r="J444" s="17">
        <f ca="1">INDEX('Flow probs &amp; rates'!AJ$5:AJ$5999,A444)</f>
        <v>1.80419186540107E-2</v>
      </c>
      <c r="K444" s="35" t="str">
        <f>INDEX('Flow probs &amp; rates'!$A$5:$A$5999,$A444)</f>
        <v>2008,9</v>
      </c>
      <c r="L444" s="12">
        <f t="shared" ca="1" si="82"/>
        <v>1.80419186540107E-2</v>
      </c>
      <c r="N444" s="17">
        <f ca="1">INDEX('Flow probs &amp; rates'!Z$5:Z$5999,A444)</f>
        <v>2.0276585113555144E-2</v>
      </c>
      <c r="O444" s="35" t="str">
        <f>INDEX('Flow probs &amp; rates'!$A$5:$A$5999,$A444)</f>
        <v>2008,9</v>
      </c>
      <c r="P444" s="12">
        <f t="shared" ca="1" si="79"/>
        <v>2.0276585113555144E-2</v>
      </c>
      <c r="R444" s="17">
        <f ca="1">1-INDEX('Flow probs &amp; rates'!U$5:U$5999,A444)-INDEX('Flow probs &amp; rates'!V$5:V$5999,A444)-INDEX('Flow probs &amp; rates'!Z$5:Z$5999,A444)</f>
        <v>0.95348182951246441</v>
      </c>
      <c r="S444" s="17">
        <f ca="1">INDEX('Flow probs &amp; rates'!W$5:W$5999,A444)-INDEX('Flow probs &amp; rates'!Z$5:Z$5999,A444)</f>
        <v>0.19698837708679245</v>
      </c>
      <c r="T444" s="35" t="str">
        <f>INDEX('Flow probs &amp; rates'!$A$5:$A$5999,$A444)</f>
        <v>2008,9</v>
      </c>
      <c r="U444" s="12">
        <f t="shared" ca="1" si="80"/>
        <v>0.95348182951246441</v>
      </c>
      <c r="V444" s="12">
        <f t="shared" ca="1" si="81"/>
        <v>0.19698837708679245</v>
      </c>
      <c r="X444" s="35" t="str">
        <f>INDEX('Flow probs &amp; rates'!$A$5:$A$5999,$A444)</f>
        <v>2008,9</v>
      </c>
      <c r="Y444" s="12">
        <f t="array" aca="1" ref="Y444:Z445" ca="1">$A$1:$B$2-U444:V445</f>
        <v>4.6518170487535593E-2</v>
      </c>
      <c r="Z444" s="12">
        <f ca="1"/>
        <v>-0.19698837708679245</v>
      </c>
      <c r="AB444" s="35" t="str">
        <f>INDEX('Flow probs &amp; rates'!$A$5:$A$5999,$A444)</f>
        <v>2008,9</v>
      </c>
      <c r="AC444" s="12">
        <f t="array" aca="1" ref="AC444:AD445" ca="1">MMULT(Y444:Z445,MMULT(U442:V443,MINVERSE(Y442:Z443)))</f>
        <v>0.9478568217189387</v>
      </c>
      <c r="AD444" s="12">
        <f ca="1"/>
        <v>0.19492374893814224</v>
      </c>
      <c r="AF444" s="35" t="str">
        <f>INDEX('Flow probs &amp; rates'!$A$5:$A$5999,$A444)</f>
        <v>2008,9</v>
      </c>
      <c r="AG444" s="12">
        <f>INDEX('Flow probs &amp; rates'!E$5:E$5999,A444)</f>
        <v>0.62229329866931204</v>
      </c>
      <c r="AI444" s="32" t="s">
        <v>680</v>
      </c>
      <c r="AJ444" s="12">
        <f t="array" aca="1" ref="AJ444:AJ445" ca="1">MMULT(U444:V445,AG444:AG445)+P444:P445</f>
        <v>0.62114975387246041</v>
      </c>
      <c r="AK444" s="12">
        <f t="array" aca="1" ref="AK444:AK445" ca="1">MMULT(-1*MINVERSE(G444:H445),L444:L445)</f>
        <v>0.6091657141785084</v>
      </c>
      <c r="AM444" s="12">
        <f t="shared" si="75"/>
        <v>-1.5114148471629951E-3</v>
      </c>
      <c r="AO444" s="12">
        <f t="shared" ca="1" si="76"/>
        <v>3.0017645285572714E-3</v>
      </c>
      <c r="AQ444" s="12">
        <f t="array" aca="1" ref="AQ444:AQ445" ca="1">MMULT(Y444:Z445,AO444:AO445)+MMULT(AC444:AD445,AM442:AM443)</f>
        <v>-1.5114077498261317E-3</v>
      </c>
      <c r="AS444" s="30">
        <v>880</v>
      </c>
    </row>
    <row r="445" spans="1:45" x14ac:dyDescent="0.35">
      <c r="C445" s="35"/>
      <c r="D445" s="17">
        <f ca="1">INDEX('Flow probs &amp; rates'!AE$5:AE$5999,A444)-INDEX('Flow probs &amp; rates'!AK$5:AK$5999,A444)</f>
        <v>-8.4748404142423982E-3</v>
      </c>
      <c r="E445" s="17">
        <f ca="1">-INDEX('Flow probs &amp; rates'!AG$5:AG$5999,A444)-INDEX('Flow probs &amp; rates'!AI$5:AI$5999,A444)-INDEX('Flow probs &amp; rates'!AK$5:AK$5999,A444)</f>
        <v>-0.47860234910455379</v>
      </c>
      <c r="G445" s="12">
        <f t="shared" ca="1" si="77"/>
        <v>-8.4748404142423982E-3</v>
      </c>
      <c r="H445" s="12">
        <f t="shared" ca="1" si="78"/>
        <v>-0.47860234910455379</v>
      </c>
      <c r="J445" s="17">
        <f ca="1">INDEX('Flow probs &amp; rates'!AK$5:AK$5999,A444)</f>
        <v>2.47467743280698E-2</v>
      </c>
      <c r="K445" s="35"/>
      <c r="L445" s="12">
        <f t="shared" ca="1" si="82"/>
        <v>2.47467743280698E-2</v>
      </c>
      <c r="N445" s="17">
        <f ca="1">INDEX('Flow probs &amp; rates'!AA$5:AA$5999,A444)</f>
        <v>1.9594895570786284E-2</v>
      </c>
      <c r="O445" s="35"/>
      <c r="P445" s="12">
        <f t="shared" ca="1" si="79"/>
        <v>1.9594895570786284E-2</v>
      </c>
      <c r="R445" s="17">
        <f ca="1">INDEX('Flow probs &amp; rates'!U$5:U$5999,A444)-INDEX('Flow probs &amp; rates'!AA$5:AA$5999,A444)</f>
        <v>-6.5653787354329977E-3</v>
      </c>
      <c r="S445" s="17">
        <f ca="1">1-INDEX('Flow probs &amp; rates'!W$5:W$5999,A444)-INDEX('Flow probs &amp; rates'!Y$5:Y$5999,A444)-INDEX('Flow probs &amp; rates'!AA$5:AA$5999,A444)</f>
        <v>0.61887422424483951</v>
      </c>
      <c r="T445" s="35"/>
      <c r="U445" s="12">
        <f t="shared" ca="1" si="80"/>
        <v>-6.5653787354329977E-3</v>
      </c>
      <c r="V445" s="12">
        <f t="shared" ca="1" si="81"/>
        <v>0.61887422424483951</v>
      </c>
      <c r="X445" s="35"/>
      <c r="Y445" s="12">
        <f ca="1"/>
        <v>6.5653787354329977E-3</v>
      </c>
      <c r="Z445" s="12">
        <f ca="1"/>
        <v>0.38112577575516049</v>
      </c>
      <c r="AB445" s="35"/>
      <c r="AC445" s="12">
        <f ca="1"/>
        <v>1.457200620600313E-2</v>
      </c>
      <c r="AD445" s="12">
        <f ca="1"/>
        <v>0.63108752468642115</v>
      </c>
      <c r="AF445" s="35"/>
      <c r="AG445" s="12">
        <f>INDEX('Flow probs &amp; rates'!F$5:F$5999,A444)</f>
        <v>3.8214517839428044E-2</v>
      </c>
      <c r="AJ445" s="12">
        <f ca="1"/>
        <v>3.9159284463266941E-2</v>
      </c>
      <c r="AK445" s="12">
        <f ca="1"/>
        <v>4.0919548663353199E-2</v>
      </c>
      <c r="AM445" s="12">
        <f t="shared" si="75"/>
        <v>1.510555095555359E-3</v>
      </c>
      <c r="AO445" s="12">
        <f t="shared" ca="1" si="76"/>
        <v>2.7428571813140137E-3</v>
      </c>
      <c r="AQ445" s="12">
        <f ca="1"/>
        <v>1.5105555452263333E-3</v>
      </c>
      <c r="AS445" s="30">
        <v>882</v>
      </c>
    </row>
    <row r="446" spans="1:45" x14ac:dyDescent="0.35">
      <c r="A446" s="12">
        <v>222</v>
      </c>
      <c r="C446" s="35" t="str">
        <f>INDEX('Flow probs &amp; rates'!$A$5:$A$5999,$A446)</f>
        <v>2008,10</v>
      </c>
      <c r="D446" s="17">
        <f ca="1">-INDEX('Flow probs &amp; rates'!AE$5:AE$5999,A446)-INDEX('Flow probs &amp; rates'!AF$5:AF$5999,A446)-INDEX('Flow probs &amp; rates'!AJ$5:AJ$5999,A446)</f>
        <v>-4.5860785484994698E-2</v>
      </c>
      <c r="E446" s="17">
        <f ca="1">INDEX('Flow probs &amp; rates'!AG$5:AG$5999,A446)-INDEX('Flow probs &amp; rates'!AJ$5:AJ$5999,A446)</f>
        <v>0.24554516356835088</v>
      </c>
      <c r="G446" s="12">
        <f t="shared" ca="1" si="77"/>
        <v>-4.5860785484994698E-2</v>
      </c>
      <c r="H446" s="12">
        <f t="shared" ca="1" si="78"/>
        <v>0.24554516356835088</v>
      </c>
      <c r="J446" s="17">
        <f ca="1">INDEX('Flow probs &amp; rates'!AJ$5:AJ$5999,A446)</f>
        <v>1.6777093084759099E-2</v>
      </c>
      <c r="K446" s="35" t="str">
        <f>INDEX('Flow probs &amp; rates'!$A$5:$A$5999,$A446)</f>
        <v>2008,10</v>
      </c>
      <c r="L446" s="12">
        <f t="shared" ca="1" si="82"/>
        <v>1.6777093084759099E-2</v>
      </c>
      <c r="N446" s="17">
        <f ca="1">INDEX('Flow probs &amp; rates'!Z$5:Z$5999,A446)</f>
        <v>1.9095698938165172E-2</v>
      </c>
      <c r="O446" s="35" t="str">
        <f>INDEX('Flow probs &amp; rates'!$A$5:$A$5999,$A446)</f>
        <v>2008,10</v>
      </c>
      <c r="P446" s="12">
        <f t="shared" ca="1" si="79"/>
        <v>1.9095698938165172E-2</v>
      </c>
      <c r="R446" s="17">
        <f ca="1">1-INDEX('Flow probs &amp; rates'!U$5:U$5999,A446)-INDEX('Flow probs &amp; rates'!V$5:V$5999,A446)-INDEX('Flow probs &amp; rates'!Z$5:Z$5999,A446)</f>
        <v>0.9542976068478275</v>
      </c>
      <c r="S446" s="17">
        <f ca="1">INDEX('Flow probs &amp; rates'!W$5:W$5999,A446)-INDEX('Flow probs &amp; rates'!Z$5:Z$5999,A446)</f>
        <v>0.19085211272339339</v>
      </c>
      <c r="T446" s="35" t="str">
        <f>INDEX('Flow probs &amp; rates'!$A$5:$A$5999,$A446)</f>
        <v>2008,10</v>
      </c>
      <c r="U446" s="12">
        <f t="shared" ca="1" si="80"/>
        <v>0.9542976068478275</v>
      </c>
      <c r="V446" s="12">
        <f t="shared" ca="1" si="81"/>
        <v>0.19085211272339339</v>
      </c>
      <c r="X446" s="35" t="str">
        <f>INDEX('Flow probs &amp; rates'!$A$5:$A$5999,$A446)</f>
        <v>2008,10</v>
      </c>
      <c r="Y446" s="12">
        <f t="array" aca="1" ref="Y446:Z447" ca="1">$A$1:$B$2-U446:V447</f>
        <v>4.5702393152172505E-2</v>
      </c>
      <c r="Z446" s="12">
        <f ca="1"/>
        <v>-0.19085211272339339</v>
      </c>
      <c r="AB446" s="35" t="str">
        <f>INDEX('Flow probs &amp; rates'!$A$5:$A$5999,$A446)</f>
        <v>2008,10</v>
      </c>
      <c r="AC446" s="12">
        <f t="array" aca="1" ref="AC446:AD447" ca="1">MMULT(Y446:Z447,MMULT(U444:V445,MINVERSE(Y444:Z445)))</f>
        <v>0.93583529928498899</v>
      </c>
      <c r="AD446" s="12">
        <f ca="1"/>
        <v>0.19741006424049029</v>
      </c>
      <c r="AF446" s="35" t="str">
        <f>INDEX('Flow probs &amp; rates'!$A$5:$A$5999,$A446)</f>
        <v>2008,10</v>
      </c>
      <c r="AG446" s="12">
        <f>INDEX('Flow probs &amp; rates'!E$5:E$5999,A446)</f>
        <v>0.62024202608209067</v>
      </c>
      <c r="AI446" s="32" t="s">
        <v>681</v>
      </c>
      <c r="AJ446" s="12">
        <f t="array" aca="1" ref="AJ446:AJ447" ca="1">MMULT(U446:V447,AG446:AG447)+P446:P447</f>
        <v>0.61868536369406102</v>
      </c>
      <c r="AK446" s="12">
        <f t="array" aca="1" ref="AK446:AK447" ca="1">MMULT(-1*MINVERSE(G446:H447),L446:L447)</f>
        <v>0.6021450778622075</v>
      </c>
      <c r="AM446" s="12">
        <f t="shared" si="75"/>
        <v>-2.0512725872213755E-3</v>
      </c>
      <c r="AO446" s="12">
        <f t="shared" ca="1" si="76"/>
        <v>-7.0206363163008989E-3</v>
      </c>
      <c r="AQ446" s="12">
        <f t="array" aca="1" ref="AQ446:AQ447" ca="1">MMULT(Y446:Z447,AO446:AO447)+MMULT(AC446:AD447,AM444:AM445)</f>
        <v>-2.0512520039672141E-3</v>
      </c>
      <c r="AS446" s="30">
        <v>884</v>
      </c>
    </row>
    <row r="447" spans="1:45" x14ac:dyDescent="0.35">
      <c r="C447" s="35"/>
      <c r="D447" s="17">
        <f ca="1">INDEX('Flow probs &amp; rates'!AE$5:AE$5999,A446)-INDEX('Flow probs &amp; rates'!AK$5:AK$5999,A446)</f>
        <v>-8.594010772914603E-3</v>
      </c>
      <c r="E447" s="17">
        <f ca="1">-INDEX('Flow probs &amp; rates'!AG$5:AG$5999,A446)-INDEX('Flow probs &amp; rates'!AI$5:AI$5999,A446)-INDEX('Flow probs &amp; rates'!AK$5:AK$5999,A446)</f>
        <v>-0.47252725248980343</v>
      </c>
      <c r="G447" s="12">
        <f t="shared" ca="1" si="77"/>
        <v>-8.594010772914603E-3</v>
      </c>
      <c r="H447" s="12">
        <f t="shared" ca="1" si="78"/>
        <v>-0.47252725248980343</v>
      </c>
      <c r="J447" s="17">
        <f ca="1">INDEX('Flow probs &amp; rates'!AK$5:AK$5999,A446)</f>
        <v>2.6031019637657402E-2</v>
      </c>
      <c r="K447" s="35"/>
      <c r="L447" s="12">
        <f t="shared" ca="1" si="82"/>
        <v>2.6031019637657402E-2</v>
      </c>
      <c r="N447" s="17">
        <f ca="1">INDEX('Flow probs &amp; rates'!AA$5:AA$5999,A446)</f>
        <v>2.0676602835068763E-2</v>
      </c>
      <c r="O447" s="35"/>
      <c r="P447" s="12">
        <f t="shared" ca="1" si="79"/>
        <v>2.0676602835068763E-2</v>
      </c>
      <c r="R447" s="17">
        <f ca="1">INDEX('Flow probs &amp; rates'!U$5:U$5999,A446)-INDEX('Flow probs &amp; rates'!AA$5:AA$5999,A446)</f>
        <v>-6.6792924720282549E-3</v>
      </c>
      <c r="S447" s="17">
        <f ca="1">1-INDEX('Flow probs &amp; rates'!W$5:W$5999,A446)-INDEX('Flow probs &amp; rates'!Y$5:Y$5999,A446)-INDEX('Flow probs &amp; rates'!AA$5:AA$5999,A446)</f>
        <v>0.62266322325435541</v>
      </c>
      <c r="T447" s="35"/>
      <c r="U447" s="12">
        <f t="shared" ca="1" si="80"/>
        <v>-6.6792924720282549E-3</v>
      </c>
      <c r="V447" s="12">
        <f t="shared" ca="1" si="81"/>
        <v>0.62266322325435541</v>
      </c>
      <c r="X447" s="35"/>
      <c r="Y447" s="12">
        <f ca="1"/>
        <v>6.6792924720282549E-3</v>
      </c>
      <c r="Z447" s="12">
        <f ca="1"/>
        <v>0.37733677674564459</v>
      </c>
      <c r="AB447" s="35"/>
      <c r="AC447" s="12">
        <f ca="1"/>
        <v>-3.0892597262614785E-3</v>
      </c>
      <c r="AD447" s="12">
        <f ca="1"/>
        <v>0.61457716746573132</v>
      </c>
      <c r="AF447" s="35"/>
      <c r="AG447" s="12">
        <f>INDEX('Flow probs &amp; rates'!F$5:F$5999,A446)</f>
        <v>4.0314898742882528E-2</v>
      </c>
      <c r="AJ447" s="12">
        <f ca="1"/>
        <v>4.1636429735839295E-2</v>
      </c>
      <c r="AK447" s="12">
        <f ca="1"/>
        <v>4.4137514274062192E-2</v>
      </c>
      <c r="AM447" s="12">
        <f t="shared" si="75"/>
        <v>2.1003809034544837E-3</v>
      </c>
      <c r="AO447" s="12">
        <f t="shared" ca="1" si="76"/>
        <v>3.2179656107089935E-3</v>
      </c>
      <c r="AQ447" s="12">
        <f ca="1"/>
        <v>2.1003857128712986E-3</v>
      </c>
      <c r="AS447" s="30">
        <v>886</v>
      </c>
    </row>
    <row r="448" spans="1:45" x14ac:dyDescent="0.35">
      <c r="A448" s="12">
        <v>223</v>
      </c>
      <c r="C448" s="35" t="str">
        <f>INDEX('Flow probs &amp; rates'!$A$5:$A$5999,$A448)</f>
        <v>2008,11</v>
      </c>
      <c r="D448" s="17">
        <f ca="1">-INDEX('Flow probs &amp; rates'!AE$5:AE$5999,A448)-INDEX('Flow probs &amp; rates'!AF$5:AF$5999,A448)-INDEX('Flow probs &amp; rates'!AJ$5:AJ$5999,A448)</f>
        <v>-4.5557355862299101E-2</v>
      </c>
      <c r="E448" s="17">
        <f ca="1">INDEX('Flow probs &amp; rates'!AG$5:AG$5999,A448)-INDEX('Flow probs &amp; rates'!AJ$5:AJ$5999,A448)</f>
        <v>0.24720326607533261</v>
      </c>
      <c r="G448" s="12">
        <f t="shared" ca="1" si="77"/>
        <v>-4.5557355862299101E-2</v>
      </c>
      <c r="H448" s="12">
        <f t="shared" ca="1" si="78"/>
        <v>0.24720326607533261</v>
      </c>
      <c r="J448" s="17">
        <f ca="1">INDEX('Flow probs &amp; rates'!AJ$5:AJ$5999,A448)</f>
        <v>1.7025261082006402E-2</v>
      </c>
      <c r="K448" s="35" t="str">
        <f>INDEX('Flow probs &amp; rates'!$A$5:$A$5999,$A448)</f>
        <v>2008,11</v>
      </c>
      <c r="L448" s="12">
        <f t="shared" ca="1" si="82"/>
        <v>1.7025261082006402E-2</v>
      </c>
      <c r="N448" s="17">
        <f ca="1">INDEX('Flow probs &amp; rates'!Z$5:Z$5999,A448)</f>
        <v>1.9094438671767053E-2</v>
      </c>
      <c r="O448" s="35" t="str">
        <f>INDEX('Flow probs &amp; rates'!$A$5:$A$5999,$A448)</f>
        <v>2008,11</v>
      </c>
      <c r="P448" s="12">
        <f t="shared" ca="1" si="79"/>
        <v>1.9094438671767053E-2</v>
      </c>
      <c r="R448" s="17">
        <f ca="1">1-INDEX('Flow probs &amp; rates'!U$5:U$5999,A448)-INDEX('Flow probs &amp; rates'!V$5:V$5999,A448)-INDEX('Flow probs &amp; rates'!Z$5:Z$5999,A448)</f>
        <v>0.95477682614061954</v>
      </c>
      <c r="S448" s="17">
        <f ca="1">INDEX('Flow probs &amp; rates'!W$5:W$5999,A448)-INDEX('Flow probs &amp; rates'!Z$5:Z$5999,A448)</f>
        <v>0.19207290001019775</v>
      </c>
      <c r="T448" s="35" t="str">
        <f>INDEX('Flow probs &amp; rates'!$A$5:$A$5999,$A448)</f>
        <v>2008,11</v>
      </c>
      <c r="U448" s="12">
        <f t="shared" ca="1" si="80"/>
        <v>0.95477682614061954</v>
      </c>
      <c r="V448" s="12">
        <f t="shared" ca="1" si="81"/>
        <v>0.19207290001019775</v>
      </c>
      <c r="X448" s="35" t="str">
        <f>INDEX('Flow probs &amp; rates'!$A$5:$A$5999,$A448)</f>
        <v>2008,11</v>
      </c>
      <c r="Y448" s="12">
        <f t="array" aca="1" ref="Y448:Z449" ca="1">$A$1:$B$2-U448:V449</f>
        <v>4.5223173859380461E-2</v>
      </c>
      <c r="Z448" s="12">
        <f ca="1"/>
        <v>-0.19207290001019775</v>
      </c>
      <c r="AB448" s="35" t="str">
        <f>INDEX('Flow probs &amp; rates'!$A$5:$A$5999,$A448)</f>
        <v>2008,11</v>
      </c>
      <c r="AC448" s="12">
        <f t="array" aca="1" ref="AC448:AD449" ca="1">MMULT(Y448:Z449,MMULT(U446:V447,MINVERSE(Y446:Z447)))</f>
        <v>0.94545320159034019</v>
      </c>
      <c r="AD448" s="12">
        <f ca="1"/>
        <v>0.18412185755857036</v>
      </c>
      <c r="AF448" s="35" t="str">
        <f>INDEX('Flow probs &amp; rates'!$A$5:$A$5999,$A448)</f>
        <v>2008,11</v>
      </c>
      <c r="AG448" s="12">
        <f>INDEX('Flow probs &amp; rates'!E$5:E$5999,A448)</f>
        <v>0.61903055128861584</v>
      </c>
      <c r="AI448" s="32" t="s">
        <v>682</v>
      </c>
      <c r="AJ448" s="12">
        <f t="array" aca="1" ref="AJ448:AJ449" ca="1">MMULT(U448:V449,AG448:AG449)+P448:P449</f>
        <v>0.61791139950925367</v>
      </c>
      <c r="AK448" s="12">
        <f t="array" aca="1" ref="AK448:AK449" ca="1">MMULT(-1*MINVERSE(G448:H449),L448:L449)</f>
        <v>0.59701611273965371</v>
      </c>
      <c r="AM448" s="12">
        <f t="shared" si="75"/>
        <v>-1.2114747934748316E-3</v>
      </c>
      <c r="AO448" s="12">
        <f t="shared" ca="1" si="76"/>
        <v>-5.1289651225537858E-3</v>
      </c>
      <c r="AQ448" s="12">
        <f t="array" aca="1" ref="AQ448:AQ449" ca="1">MMULT(Y448:Z449,AO448:AO449)+MMULT(AC448:AD449,AM446:AM447)</f>
        <v>-1.2114053569066627E-3</v>
      </c>
      <c r="AS448" s="30">
        <v>888</v>
      </c>
    </row>
    <row r="449" spans="1:45" x14ac:dyDescent="0.35">
      <c r="C449" s="35"/>
      <c r="D449" s="17">
        <f ca="1">INDEX('Flow probs &amp; rates'!AE$5:AE$5999,A448)-INDEX('Flow probs &amp; rates'!AK$5:AK$5999,A448)</f>
        <v>-6.7271771837684007E-3</v>
      </c>
      <c r="E449" s="17">
        <f ca="1">-INDEX('Flow probs &amp; rates'!AG$5:AG$5999,A448)-INDEX('Flow probs &amp; rates'!AI$5:AI$5999,A448)-INDEX('Flow probs &amp; rates'!AK$5:AK$5999,A448)</f>
        <v>-0.47373620071295197</v>
      </c>
      <c r="G449" s="12">
        <f t="shared" ca="1" si="77"/>
        <v>-6.7271771837684007E-3</v>
      </c>
      <c r="H449" s="12">
        <f t="shared" ca="1" si="78"/>
        <v>-0.47373620071295197</v>
      </c>
      <c r="J449" s="17">
        <f ca="1">INDEX('Flow probs &amp; rates'!AK$5:AK$5999,A448)</f>
        <v>2.35120109812209E-2</v>
      </c>
      <c r="K449" s="35"/>
      <c r="L449" s="12">
        <f t="shared" ca="1" si="82"/>
        <v>2.35120109812209E-2</v>
      </c>
      <c r="N449" s="17">
        <f ca="1">INDEX('Flow probs &amp; rates'!AA$5:AA$5999,A448)</f>
        <v>1.8672264175588225E-2</v>
      </c>
      <c r="O449" s="35"/>
      <c r="P449" s="12">
        <f t="shared" ca="1" si="79"/>
        <v>1.8672264175588225E-2</v>
      </c>
      <c r="R449" s="17">
        <f ca="1">INDEX('Flow probs &amp; rates'!U$5:U$5999,A448)-INDEX('Flow probs &amp; rates'!AA$5:AA$5999,A448)</f>
        <v>-5.2249844198689315E-3</v>
      </c>
      <c r="S449" s="17">
        <f ca="1">1-INDEX('Flow probs &amp; rates'!W$5:W$5999,A448)-INDEX('Flow probs &amp; rates'!Y$5:Y$5999,A448)-INDEX('Flow probs &amp; rates'!AA$5:AA$5999,A448)</f>
        <v>0.62207316707854021</v>
      </c>
      <c r="T449" s="35"/>
      <c r="U449" s="12">
        <f t="shared" ca="1" si="80"/>
        <v>-5.2249844198689315E-3</v>
      </c>
      <c r="V449" s="12">
        <f t="shared" ca="1" si="81"/>
        <v>0.62207316707854021</v>
      </c>
      <c r="X449" s="35"/>
      <c r="Y449" s="12">
        <f ca="1"/>
        <v>5.2249844198689315E-3</v>
      </c>
      <c r="Z449" s="12">
        <f ca="1"/>
        <v>0.37792683292145979</v>
      </c>
      <c r="AB449" s="35"/>
      <c r="AC449" s="12">
        <f ca="1"/>
        <v>-3.5068750016094885E-2</v>
      </c>
      <c r="AD449" s="12">
        <f ca="1"/>
        <v>0.60854231121052638</v>
      </c>
      <c r="AF449" s="35"/>
      <c r="AG449" s="12">
        <f>INDEX('Flow probs &amp; rates'!F$5:F$5999,A448)</f>
        <v>4.0510325994196961E-2</v>
      </c>
      <c r="AJ449" s="12">
        <f ca="1"/>
        <v>4.0638225980276547E-2</v>
      </c>
      <c r="AK449" s="12">
        <f ca="1"/>
        <v>4.1153236294622017E-2</v>
      </c>
      <c r="AM449" s="12">
        <f t="shared" si="75"/>
        <v>1.9542725131443256E-4</v>
      </c>
      <c r="AO449" s="12">
        <f t="shared" ca="1" si="76"/>
        <v>-2.9842779794401753E-3</v>
      </c>
      <c r="AQ449" s="12">
        <f ca="1"/>
        <v>1.9546872680430605E-4</v>
      </c>
      <c r="AS449" s="30">
        <v>890</v>
      </c>
    </row>
    <row r="450" spans="1:45" x14ac:dyDescent="0.35">
      <c r="A450" s="12">
        <v>224</v>
      </c>
      <c r="C450" s="35" t="str">
        <f>INDEX('Flow probs &amp; rates'!$A$5:$A$5999,$A450)</f>
        <v>2008,12</v>
      </c>
      <c r="D450" s="17">
        <f ca="1">-INDEX('Flow probs &amp; rates'!AE$5:AE$5999,A450)-INDEX('Flow probs &amp; rates'!AF$5:AF$5999,A450)-INDEX('Flow probs &amp; rates'!AJ$5:AJ$5999,A450)</f>
        <v>-4.5896034956248999E-2</v>
      </c>
      <c r="E450" s="17">
        <f ca="1">INDEX('Flow probs &amp; rates'!AG$5:AG$5999,A450)-INDEX('Flow probs &amp; rates'!AJ$5:AJ$5999,A450)</f>
        <v>0.2209959003409489</v>
      </c>
      <c r="G450" s="12">
        <f t="shared" ca="1" si="77"/>
        <v>-4.5896034956248999E-2</v>
      </c>
      <c r="H450" s="12">
        <f t="shared" ca="1" si="78"/>
        <v>0.2209959003409489</v>
      </c>
      <c r="J450" s="17">
        <f ca="1">INDEX('Flow probs &amp; rates'!AJ$5:AJ$5999,A450)</f>
        <v>1.7293787521466101E-2</v>
      </c>
      <c r="K450" s="35" t="str">
        <f>INDEX('Flow probs &amp; rates'!$A$5:$A$5999,$A450)</f>
        <v>2008,12</v>
      </c>
      <c r="L450" s="12">
        <f t="shared" ca="1" si="82"/>
        <v>1.7293787521466101E-2</v>
      </c>
      <c r="N450" s="17">
        <f ca="1">INDEX('Flow probs &amp; rates'!Z$5:Z$5999,A450)</f>
        <v>1.9261820265519074E-2</v>
      </c>
      <c r="O450" s="35" t="str">
        <f>INDEX('Flow probs &amp; rates'!$A$5:$A$5999,$A450)</f>
        <v>2008,12</v>
      </c>
      <c r="P450" s="12">
        <f t="shared" ca="1" si="79"/>
        <v>1.9261820265519074E-2</v>
      </c>
      <c r="R450" s="17">
        <f ca="1">1-INDEX('Flow probs &amp; rates'!U$5:U$5999,A450)-INDEX('Flow probs &amp; rates'!V$5:V$5999,A450)-INDEX('Flow probs &amp; rates'!Z$5:Z$5999,A450)</f>
        <v>0.95447263046276587</v>
      </c>
      <c r="S450" s="17">
        <f ca="1">INDEX('Flow probs &amp; rates'!W$5:W$5999,A450)-INDEX('Flow probs &amp; rates'!Z$5:Z$5999,A450)</f>
        <v>0.17497310206132966</v>
      </c>
      <c r="T450" s="35" t="str">
        <f>INDEX('Flow probs &amp; rates'!$A$5:$A$5999,$A450)</f>
        <v>2008,12</v>
      </c>
      <c r="U450" s="12">
        <f t="shared" ca="1" si="80"/>
        <v>0.95447263046276587</v>
      </c>
      <c r="V450" s="12">
        <f t="shared" ca="1" si="81"/>
        <v>0.17497310206132966</v>
      </c>
      <c r="X450" s="35" t="str">
        <f>INDEX('Flow probs &amp; rates'!$A$5:$A$5999,$A450)</f>
        <v>2008,12</v>
      </c>
      <c r="Y450" s="12">
        <f t="array" aca="1" ref="Y450:Z451" ca="1">$A$1:$B$2-U450:V451</f>
        <v>4.552736953723413E-2</v>
      </c>
      <c r="Z450" s="12">
        <f ca="1"/>
        <v>-0.17497310206132966</v>
      </c>
      <c r="AB450" s="35" t="str">
        <f>INDEX('Flow probs &amp; rates'!$A$5:$A$5999,$A450)</f>
        <v>2008,12</v>
      </c>
      <c r="AC450" s="12">
        <f t="array" aca="1" ref="AC450:AD451" ca="1">MMULT(Y450:Z451,MMULT(U448:V449,MINVERSE(Y448:Z449)))</f>
        <v>0.95588838380943153</v>
      </c>
      <c r="AD450" s="12">
        <f ca="1"/>
        <v>0.22093894594061697</v>
      </c>
      <c r="AF450" s="35" t="str">
        <f>INDEX('Flow probs &amp; rates'!$A$5:$A$5999,$A450)</f>
        <v>2008,12</v>
      </c>
      <c r="AG450" s="12">
        <f>INDEX('Flow probs &amp; rates'!E$5:E$5999,A450)</f>
        <v>0.61719775629550067</v>
      </c>
      <c r="AI450" s="32" t="s">
        <v>683</v>
      </c>
      <c r="AJ450" s="12">
        <f t="array" aca="1" ref="AJ450:AJ451" ca="1">MMULT(U450:V451,AG450:AG451)+P450:P451</f>
        <v>0.61587335278063027</v>
      </c>
      <c r="AK450" s="12">
        <f t="array" aca="1" ref="AK450:AK451" ca="1">MMULT(-1*MINVERSE(G450:H451),L450:L451)</f>
        <v>0.60610335984184283</v>
      </c>
      <c r="AM450" s="12">
        <f t="shared" si="75"/>
        <v>-1.8327949931151721E-3</v>
      </c>
      <c r="AO450" s="12">
        <f t="shared" ca="1" si="76"/>
        <v>9.087247102189111E-3</v>
      </c>
      <c r="AQ450" s="12">
        <f t="array" aca="1" ref="AQ450:AQ451" ca="1">MMULT(Y450:Z451,AO450:AO451)+MMULT(AC450:AD451,AM448:AM449)</f>
        <v>-1.8327503341710074E-3</v>
      </c>
      <c r="AS450" s="30">
        <v>892</v>
      </c>
    </row>
    <row r="451" spans="1:45" x14ac:dyDescent="0.35">
      <c r="C451" s="35"/>
      <c r="D451" s="17">
        <f ca="1">INDEX('Flow probs &amp; rates'!AE$5:AE$5999,A450)-INDEX('Flow probs &amp; rates'!AK$5:AK$5999,A450)</f>
        <v>-7.242609339140102E-3</v>
      </c>
      <c r="E451" s="17">
        <f ca="1">-INDEX('Flow probs &amp; rates'!AG$5:AG$5999,A450)-INDEX('Flow probs &amp; rates'!AI$5:AI$5999,A450)-INDEX('Flow probs &amp; rates'!AK$5:AK$5999,A450)</f>
        <v>-0.43294492987345951</v>
      </c>
      <c r="G451" s="12">
        <f t="shared" ca="1" si="77"/>
        <v>-7.242609339140102E-3</v>
      </c>
      <c r="H451" s="12">
        <f t="shared" ca="1" si="78"/>
        <v>-0.43294492987345951</v>
      </c>
      <c r="J451" s="17">
        <f ca="1">INDEX('Flow probs &amp; rates'!AK$5:AK$5999,A450)</f>
        <v>2.5006859536094501E-2</v>
      </c>
      <c r="K451" s="35"/>
      <c r="L451" s="12">
        <f t="shared" ca="1" si="82"/>
        <v>2.5006859536094501E-2</v>
      </c>
      <c r="N451" s="17">
        <f ca="1">INDEX('Flow probs &amp; rates'!AA$5:AA$5999,A450)</f>
        <v>2.023598561156674E-2</v>
      </c>
      <c r="O451" s="35"/>
      <c r="P451" s="12">
        <f t="shared" ca="1" si="79"/>
        <v>2.023598561156674E-2</v>
      </c>
      <c r="R451" s="17">
        <f ca="1">INDEX('Flow probs &amp; rates'!U$5:U$5999,A450)-INDEX('Flow probs &amp; rates'!AA$5:AA$5999,A450)</f>
        <v>-5.7314127929186994E-3</v>
      </c>
      <c r="S451" s="17">
        <f ca="1">1-INDEX('Flow probs &amp; rates'!W$5:W$5999,A450)-INDEX('Flow probs &amp; rates'!Y$5:Y$5999,A450)-INDEX('Flow probs &amp; rates'!AA$5:AA$5999,A450)</f>
        <v>0.6480055015201871</v>
      </c>
      <c r="T451" s="35"/>
      <c r="U451" s="12">
        <f t="shared" ca="1" si="80"/>
        <v>-5.7314127929186994E-3</v>
      </c>
      <c r="V451" s="12">
        <f t="shared" ca="1" si="81"/>
        <v>0.6480055015201871</v>
      </c>
      <c r="X451" s="35"/>
      <c r="Y451" s="12">
        <f ca="1"/>
        <v>5.7314127929186994E-3</v>
      </c>
      <c r="Z451" s="12">
        <f ca="1"/>
        <v>0.3519944984798129</v>
      </c>
      <c r="AB451" s="35"/>
      <c r="AC451" s="12">
        <f ca="1"/>
        <v>1.2334109219522965E-2</v>
      </c>
      <c r="AD451" s="12">
        <f ca="1"/>
        <v>0.58856955974045311</v>
      </c>
      <c r="AF451" s="35"/>
      <c r="AG451" s="12">
        <f>INDEX('Flow probs &amp; rates'!F$5:F$5999,A450)</f>
        <v>4.2938980103319521E-2</v>
      </c>
      <c r="AJ451" s="12">
        <f ca="1"/>
        <v>4.4523265831990892E-2</v>
      </c>
      <c r="AK451" s="12">
        <f ca="1"/>
        <v>4.7620582339757869E-2</v>
      </c>
      <c r="AM451" s="12">
        <f t="shared" si="75"/>
        <v>2.4286541091225605E-3</v>
      </c>
      <c r="AO451" s="12">
        <f t="shared" ca="1" si="76"/>
        <v>6.4673460451358522E-3</v>
      </c>
      <c r="AQ451" s="12">
        <f ca="1"/>
        <v>2.4286330607949007E-3</v>
      </c>
      <c r="AS451" s="30">
        <v>894</v>
      </c>
    </row>
    <row r="452" spans="1:45" x14ac:dyDescent="0.35">
      <c r="A452" s="12">
        <v>225</v>
      </c>
      <c r="C452" s="35" t="str">
        <f>INDEX('Flow probs &amp; rates'!$A$5:$A$5999,$A452)</f>
        <v>2009,1</v>
      </c>
      <c r="D452" s="17">
        <f ca="1">-INDEX('Flow probs &amp; rates'!AE$5:AE$5999,A452)-INDEX('Flow probs &amp; rates'!AF$5:AF$5999,A452)-INDEX('Flow probs &amp; rates'!AJ$5:AJ$5999,A452)</f>
        <v>-4.8431580445906203E-2</v>
      </c>
      <c r="E452" s="17">
        <f ca="1">INDEX('Flow probs &amp; rates'!AG$5:AG$5999,A452)-INDEX('Flow probs &amp; rates'!AJ$5:AJ$5999,A452)</f>
        <v>0.20887152490542471</v>
      </c>
      <c r="G452" s="12">
        <f t="shared" ca="1" si="77"/>
        <v>-4.8431580445906203E-2</v>
      </c>
      <c r="H452" s="12">
        <f t="shared" ca="1" si="78"/>
        <v>0.20887152490542471</v>
      </c>
      <c r="J452" s="17">
        <f ca="1">INDEX('Flow probs &amp; rates'!AJ$5:AJ$5999,A452)</f>
        <v>1.7064069077792302E-2</v>
      </c>
      <c r="K452" s="35" t="str">
        <f>INDEX('Flow probs &amp; rates'!$A$5:$A$5999,$A452)</f>
        <v>2009,1</v>
      </c>
      <c r="L452" s="12">
        <f t="shared" ca="1" si="82"/>
        <v>1.7064069077792302E-2</v>
      </c>
      <c r="N452" s="17">
        <f ca="1">INDEX('Flow probs &amp; rates'!Z$5:Z$5999,A452)</f>
        <v>1.8679927810282694E-2</v>
      </c>
      <c r="O452" s="35" t="str">
        <f>INDEX('Flow probs &amp; rates'!$A$5:$A$5999,$A452)</f>
        <v>2009,1</v>
      </c>
      <c r="P452" s="12">
        <f t="shared" ca="1" si="79"/>
        <v>1.8679927810282694E-2</v>
      </c>
      <c r="R452" s="17">
        <f ca="1">1-INDEX('Flow probs &amp; rates'!U$5:U$5999,A452)-INDEX('Flow probs &amp; rates'!V$5:V$5999,A452)-INDEX('Flow probs &amp; rates'!Z$5:Z$5999,A452)</f>
        <v>0.95241377405037242</v>
      </c>
      <c r="S452" s="17">
        <f ca="1">INDEX('Flow probs &amp; rates'!W$5:W$5999,A452)-INDEX('Flow probs &amp; rates'!Z$5:Z$5999,A452)</f>
        <v>0.16618147418670584</v>
      </c>
      <c r="T452" s="35" t="str">
        <f>INDEX('Flow probs &amp; rates'!$A$5:$A$5999,$A452)</f>
        <v>2009,1</v>
      </c>
      <c r="U452" s="12">
        <f t="shared" ca="1" si="80"/>
        <v>0.95241377405037242</v>
      </c>
      <c r="V452" s="12">
        <f t="shared" ca="1" si="81"/>
        <v>0.16618147418670584</v>
      </c>
      <c r="X452" s="35" t="str">
        <f>INDEX('Flow probs &amp; rates'!$A$5:$A$5999,$A452)</f>
        <v>2009,1</v>
      </c>
      <c r="Y452" s="12">
        <f t="array" aca="1" ref="Y452:Z453" ca="1">$A$1:$B$2-U452:V453</f>
        <v>4.7586225949627581E-2</v>
      </c>
      <c r="Z452" s="12">
        <f ca="1"/>
        <v>-0.16618147418670584</v>
      </c>
      <c r="AB452" s="35" t="str">
        <f>INDEX('Flow probs &amp; rates'!$A$5:$A$5999,$A452)</f>
        <v>2009,1</v>
      </c>
      <c r="AC452" s="12">
        <f t="array" aca="1" ref="AC452:AD453" ca="1">MMULT(Y452:Z453,MMULT(U450:V451,MINVERSE(Y450:Z451)))</f>
        <v>0.99201376848355427</v>
      </c>
      <c r="AD452" s="12">
        <f ca="1"/>
        <v>0.21084285898136235</v>
      </c>
      <c r="AF452" s="35" t="str">
        <f>INDEX('Flow probs &amp; rates'!$A$5:$A$5999,$A452)</f>
        <v>2009,1</v>
      </c>
      <c r="AG452" s="12">
        <f>INDEX('Flow probs &amp; rates'!E$5:E$5999,A452)</f>
        <v>0.61364323523274578</v>
      </c>
      <c r="AI452" s="32" t="s">
        <v>684</v>
      </c>
      <c r="AJ452" s="12">
        <f t="array" aca="1" ref="AJ452:AJ453" ca="1">MMULT(U452:V453,AG452:AG453)+P452:P453</f>
        <v>0.6105796889776024</v>
      </c>
      <c r="AK452" s="12">
        <f t="array" aca="1" ref="AK452:AK453" ca="1">MMULT(-1*MINVERSE(G452:H453),L452:L453)</f>
        <v>0.56376833602582577</v>
      </c>
      <c r="AM452" s="12">
        <f t="shared" si="75"/>
        <v>-3.5545210627548895E-3</v>
      </c>
      <c r="AO452" s="12">
        <f t="shared" ca="1" si="76"/>
        <v>-4.2335023816017059E-2</v>
      </c>
      <c r="AQ452" s="12">
        <f t="array" aca="1" ref="AQ452:AQ453" ca="1">MMULT(Y452:Z453,AO452:AO453)+MMULT(AC452:AD453,AM450:AM451)</f>
        <v>-3.5542015854063188E-3</v>
      </c>
      <c r="AS452" s="30">
        <v>896</v>
      </c>
    </row>
    <row r="453" spans="1:45" x14ac:dyDescent="0.35">
      <c r="C453" s="35"/>
      <c r="D453" s="17">
        <f ca="1">INDEX('Flow probs &amp; rates'!AE$5:AE$5999,A452)-INDEX('Flow probs &amp; rates'!AK$5:AK$5999,A452)</f>
        <v>-3.5850813957195998E-3</v>
      </c>
      <c r="E453" s="17">
        <f ca="1">-INDEX('Flow probs &amp; rates'!AG$5:AG$5999,A452)-INDEX('Flow probs &amp; rates'!AI$5:AI$5999,A452)-INDEX('Flow probs &amp; rates'!AK$5:AK$5999,A452)</f>
        <v>-0.4199440439871755</v>
      </c>
      <c r="G453" s="12">
        <f t="shared" ca="1" si="77"/>
        <v>-3.5850813957195998E-3</v>
      </c>
      <c r="H453" s="12">
        <f t="shared" ca="1" si="78"/>
        <v>-0.4199440439871755</v>
      </c>
      <c r="J453" s="17">
        <f ca="1">INDEX('Flow probs &amp; rates'!AK$5:AK$5999,A452)</f>
        <v>2.26093060597225E-2</v>
      </c>
      <c r="K453" s="35"/>
      <c r="L453" s="12">
        <f t="shared" ca="1" si="82"/>
        <v>2.26093060597225E-2</v>
      </c>
      <c r="N453" s="17">
        <f ca="1">INDEX('Flow probs &amp; rates'!AA$5:AA$5999,A452)</f>
        <v>1.8431031188142787E-2</v>
      </c>
      <c r="O453" s="35"/>
      <c r="P453" s="12">
        <f t="shared" ca="1" si="79"/>
        <v>1.8431031188142787E-2</v>
      </c>
      <c r="R453" s="17">
        <f ca="1">INDEX('Flow probs &amp; rates'!U$5:U$5999,A452)-INDEX('Flow probs &amp; rates'!AA$5:AA$5999,A452)</f>
        <v>-2.8484040509282969E-3</v>
      </c>
      <c r="S453" s="17">
        <f ca="1">1-INDEX('Flow probs &amp; rates'!W$5:W$5999,A452)-INDEX('Flow probs &amp; rates'!Y$5:Y$5999,A452)-INDEX('Flow probs &amp; rates'!AA$5:AA$5999,A452)</f>
        <v>0.65680616066887976</v>
      </c>
      <c r="T453" s="35"/>
      <c r="U453" s="12">
        <f t="shared" ca="1" si="80"/>
        <v>-2.8484040509282969E-3</v>
      </c>
      <c r="V453" s="12">
        <f t="shared" ca="1" si="81"/>
        <v>0.65680616066887976</v>
      </c>
      <c r="X453" s="35"/>
      <c r="Y453" s="12">
        <f ca="1"/>
        <v>2.8484040509282969E-3</v>
      </c>
      <c r="Z453" s="12">
        <f ca="1"/>
        <v>0.34319383933112024</v>
      </c>
      <c r="AB453" s="35"/>
      <c r="AC453" s="12">
        <f ca="1"/>
        <v>-5.9481606308292551E-2</v>
      </c>
      <c r="AD453" s="12">
        <f ca="1"/>
        <v>0.60365207357906858</v>
      </c>
      <c r="AF453" s="35"/>
      <c r="AG453" s="12">
        <f>INDEX('Flow probs &amp; rates'!F$5:F$5999,A452)</f>
        <v>4.4875589263585536E-2</v>
      </c>
      <c r="AJ453" s="12">
        <f ca="1"/>
        <v>4.6157690803050308E-2</v>
      </c>
      <c r="AK453" s="12">
        <f ca="1"/>
        <v>4.902593805418811E-2</v>
      </c>
      <c r="AM453" s="12">
        <f t="shared" si="75"/>
        <v>1.9366091602660146E-3</v>
      </c>
      <c r="AO453" s="12">
        <f t="shared" ca="1" si="76"/>
        <v>1.4053557144302412E-3</v>
      </c>
      <c r="AQ453" s="12">
        <f ca="1"/>
        <v>1.9368018491300006E-3</v>
      </c>
      <c r="AS453" s="30">
        <v>898</v>
      </c>
    </row>
    <row r="454" spans="1:45" x14ac:dyDescent="0.35">
      <c r="A454" s="12">
        <v>226</v>
      </c>
      <c r="C454" s="35" t="str">
        <f>INDEX('Flow probs &amp; rates'!$A$5:$A$5999,$A454)</f>
        <v>2009,2</v>
      </c>
      <c r="D454" s="17">
        <f ca="1">-INDEX('Flow probs &amp; rates'!AE$5:AE$5999,A454)-INDEX('Flow probs &amp; rates'!AF$5:AF$5999,A454)-INDEX('Flow probs &amp; rates'!AJ$5:AJ$5999,A454)</f>
        <v>-4.90391151782711E-2</v>
      </c>
      <c r="E454" s="17">
        <f ca="1">INDEX('Flow probs &amp; rates'!AG$5:AG$5999,A454)-INDEX('Flow probs &amp; rates'!AJ$5:AJ$5999,A454)</f>
        <v>0.1973288797869297</v>
      </c>
      <c r="G454" s="12">
        <f t="shared" ca="1" si="77"/>
        <v>-4.90391151782711E-2</v>
      </c>
      <c r="H454" s="12">
        <f t="shared" ca="1" si="78"/>
        <v>0.1973288797869297</v>
      </c>
      <c r="J454" s="17">
        <f ca="1">INDEX('Flow probs &amp; rates'!AJ$5:AJ$5999,A454)</f>
        <v>1.7160798839534301E-2</v>
      </c>
      <c r="K454" s="35" t="str">
        <f>INDEX('Flow probs &amp; rates'!$A$5:$A$5999,$A454)</f>
        <v>2009,2</v>
      </c>
      <c r="L454" s="12">
        <f t="shared" ca="1" si="82"/>
        <v>1.7160798839534301E-2</v>
      </c>
      <c r="N454" s="17">
        <f ca="1">INDEX('Flow probs &amp; rates'!Z$5:Z$5999,A454)</f>
        <v>1.8800812279641799E-2</v>
      </c>
      <c r="O454" s="35" t="str">
        <f>INDEX('Flow probs &amp; rates'!$A$5:$A$5999,$A454)</f>
        <v>2009,2</v>
      </c>
      <c r="P454" s="12">
        <f t="shared" ca="1" si="79"/>
        <v>1.8800812279641799E-2</v>
      </c>
      <c r="R454" s="17">
        <f ca="1">1-INDEX('Flow probs &amp; rates'!U$5:U$5999,A454)-INDEX('Flow probs &amp; rates'!V$5:V$5999,A454)-INDEX('Flow probs &amp; rates'!Z$5:Z$5999,A454)</f>
        <v>0.95181733821526116</v>
      </c>
      <c r="S454" s="17">
        <f ca="1">INDEX('Flow probs &amp; rates'!W$5:W$5999,A454)-INDEX('Flow probs &amp; rates'!Z$5:Z$5999,A454)</f>
        <v>0.15850306487755736</v>
      </c>
      <c r="T454" s="35" t="str">
        <f>INDEX('Flow probs &amp; rates'!$A$5:$A$5999,$A454)</f>
        <v>2009,2</v>
      </c>
      <c r="U454" s="12">
        <f t="shared" ca="1" si="80"/>
        <v>0.95181733821526116</v>
      </c>
      <c r="V454" s="12">
        <f t="shared" ca="1" si="81"/>
        <v>0.15850306487755736</v>
      </c>
      <c r="X454" s="35" t="str">
        <f>INDEX('Flow probs &amp; rates'!$A$5:$A$5999,$A454)</f>
        <v>2009,2</v>
      </c>
      <c r="Y454" s="12">
        <f t="array" aca="1" ref="Y454:Z455" ca="1">$A$1:$B$2-U454:V455</f>
        <v>4.8182661784738845E-2</v>
      </c>
      <c r="Z454" s="12">
        <f ca="1"/>
        <v>-0.15850306487755736</v>
      </c>
      <c r="AB454" s="35" t="str">
        <f>INDEX('Flow probs &amp; rates'!$A$5:$A$5999,$A454)</f>
        <v>2009,2</v>
      </c>
      <c r="AC454" s="12">
        <f t="array" aca="1" ref="AC454:AD455" ca="1">MMULT(Y454:Z455,MMULT(U452:V453,MINVERSE(Y452:Z453)))</f>
        <v>0.96269658145661119</v>
      </c>
      <c r="AD454" s="12">
        <f ca="1"/>
        <v>0.18614440601445109</v>
      </c>
      <c r="AF454" s="35" t="str">
        <f>INDEX('Flow probs &amp; rates'!$A$5:$A$5999,$A454)</f>
        <v>2009,2</v>
      </c>
      <c r="AG454" s="12">
        <f>INDEX('Flow probs &amp; rates'!E$5:E$5999,A454)</f>
        <v>0.60999000148913995</v>
      </c>
      <c r="AI454" s="32" t="s">
        <v>685</v>
      </c>
      <c r="AJ454" s="12">
        <f t="array" aca="1" ref="AJ454:AJ455" ca="1">MMULT(U454:V455,AG454:AG455)+P454:P455</f>
        <v>0.60701093227365088</v>
      </c>
      <c r="AK454" s="12">
        <f t="array" aca="1" ref="AK454:AK455" ca="1">MMULT(-1*MINVERSE(G454:H455),L454:L455)</f>
        <v>0.5706156932545271</v>
      </c>
      <c r="AM454" s="12">
        <f t="shared" si="75"/>
        <v>-3.6532337436058215E-3</v>
      </c>
      <c r="AO454" s="12">
        <f t="shared" ca="1" si="76"/>
        <v>6.847357228701334E-3</v>
      </c>
      <c r="AQ454" s="12">
        <f t="array" aca="1" ref="AQ454:AQ455" ca="1">MMULT(Y454:Z455,AO454:AO455)+MMULT(AC454:AD455,AM452:AM453)</f>
        <v>-3.6531988965469997E-3</v>
      </c>
      <c r="AS454" s="30">
        <v>900</v>
      </c>
    </row>
    <row r="455" spans="1:45" x14ac:dyDescent="0.35">
      <c r="C455" s="35"/>
      <c r="D455" s="17">
        <f ca="1">INDEX('Flow probs &amp; rates'!AE$5:AE$5999,A454)-INDEX('Flow probs &amp; rates'!AK$5:AK$5999,A454)</f>
        <v>-4.001449701950998E-3</v>
      </c>
      <c r="E455" s="17">
        <f ca="1">-INDEX('Flow probs &amp; rates'!AG$5:AG$5999,A454)-INDEX('Flow probs &amp; rates'!AI$5:AI$5999,A454)-INDEX('Flow probs &amp; rates'!AK$5:AK$5999,A454)</f>
        <v>-0.39891747450302623</v>
      </c>
      <c r="G455" s="12">
        <f t="shared" ca="1" si="77"/>
        <v>-4.001449701950998E-3</v>
      </c>
      <c r="H455" s="12">
        <f t="shared" ca="1" si="78"/>
        <v>-0.39891747450302623</v>
      </c>
      <c r="J455" s="17">
        <f ca="1">INDEX('Flow probs &amp; rates'!AK$5:AK$5999,A454)</f>
        <v>2.4160276249635199E-2</v>
      </c>
      <c r="K455" s="35"/>
      <c r="L455" s="12">
        <f t="shared" ca="1" si="82"/>
        <v>2.4160276249635199E-2</v>
      </c>
      <c r="N455" s="17">
        <f ca="1">INDEX('Flow probs &amp; rates'!AA$5:AA$5999,A454)</f>
        <v>1.9887381192924762E-2</v>
      </c>
      <c r="O455" s="35"/>
      <c r="P455" s="12">
        <f t="shared" ca="1" si="79"/>
        <v>1.9887381192924762E-2</v>
      </c>
      <c r="R455" s="17">
        <f ca="1">INDEX('Flow probs &amp; rates'!U$5:U$5999,A454)-INDEX('Flow probs &amp; rates'!AA$5:AA$5999,A454)</f>
        <v>-3.2092241391367682E-3</v>
      </c>
      <c r="S455" s="17">
        <f ca="1">1-INDEX('Flow probs &amp; rates'!W$5:W$5999,A454)-INDEX('Flow probs &amp; rates'!Y$5:Y$5999,A454)-INDEX('Flow probs &amp; rates'!AA$5:AA$5999,A454)</f>
        <v>0.67075036173547975</v>
      </c>
      <c r="T455" s="35"/>
      <c r="U455" s="12">
        <f t="shared" ca="1" si="80"/>
        <v>-3.2092241391367682E-3</v>
      </c>
      <c r="V455" s="12">
        <f t="shared" ca="1" si="81"/>
        <v>0.67075036173547975</v>
      </c>
      <c r="X455" s="35"/>
      <c r="Y455" s="12">
        <f ca="1"/>
        <v>3.2092241391367682E-3</v>
      </c>
      <c r="Z455" s="12">
        <f ca="1"/>
        <v>0.32924963826452025</v>
      </c>
      <c r="AB455" s="35"/>
      <c r="AC455" s="12">
        <f ca="1"/>
        <v>6.5231972402155572E-3</v>
      </c>
      <c r="AD455" s="12">
        <f ca="1"/>
        <v>0.63483231332762402</v>
      </c>
      <c r="AF455" s="35"/>
      <c r="AG455" s="12">
        <f>INDEX('Flow probs &amp; rates'!F$5:F$5999,A454)</f>
        <v>4.8018380241240666E-2</v>
      </c>
      <c r="AJ455" s="12">
        <f ca="1"/>
        <v>5.0138132472277733E-2</v>
      </c>
      <c r="AK455" s="12">
        <f ca="1"/>
        <v>5.4840882268162833E-2</v>
      </c>
      <c r="AM455" s="12">
        <f t="shared" si="75"/>
        <v>3.1427909776551299E-3</v>
      </c>
      <c r="AO455" s="12">
        <f t="shared" ca="1" si="76"/>
        <v>5.8149442139747223E-3</v>
      </c>
      <c r="AQ455" s="12">
        <f ca="1"/>
        <v>3.1427782143234741E-3</v>
      </c>
      <c r="AS455" s="30">
        <v>902</v>
      </c>
    </row>
    <row r="456" spans="1:45" x14ac:dyDescent="0.35">
      <c r="A456" s="12">
        <v>227</v>
      </c>
      <c r="C456" s="35" t="str">
        <f>INDEX('Flow probs &amp; rates'!$A$5:$A$5999,$A456)</f>
        <v>2009,3</v>
      </c>
      <c r="D456" s="17">
        <f ca="1">-INDEX('Flow probs &amp; rates'!AE$5:AE$5999,A456)-INDEX('Flow probs &amp; rates'!AF$5:AF$5999,A456)-INDEX('Flow probs &amp; rates'!AJ$5:AJ$5999,A456)</f>
        <v>-4.9314945178773294E-2</v>
      </c>
      <c r="E456" s="17">
        <f ca="1">INDEX('Flow probs &amp; rates'!AG$5:AG$5999,A456)-INDEX('Flow probs &amp; rates'!AJ$5:AJ$5999,A456)</f>
        <v>0.1812215735108258</v>
      </c>
      <c r="G456" s="12">
        <f t="shared" ca="1" si="77"/>
        <v>-4.9314945178773294E-2</v>
      </c>
      <c r="H456" s="12">
        <f t="shared" ca="1" si="78"/>
        <v>0.1812215735108258</v>
      </c>
      <c r="J456" s="17">
        <f ca="1">INDEX('Flow probs &amp; rates'!AJ$5:AJ$5999,A456)</f>
        <v>1.6530138075028199E-2</v>
      </c>
      <c r="K456" s="35" t="str">
        <f>INDEX('Flow probs &amp; rates'!$A$5:$A$5999,$A456)</f>
        <v>2009,3</v>
      </c>
      <c r="L456" s="12">
        <f t="shared" ca="1" si="82"/>
        <v>1.6530138075028199E-2</v>
      </c>
      <c r="N456" s="17">
        <f ca="1">INDEX('Flow probs &amp; rates'!Z$5:Z$5999,A456)</f>
        <v>1.7963162300858159E-2</v>
      </c>
      <c r="O456" s="35" t="str">
        <f>INDEX('Flow probs &amp; rates'!$A$5:$A$5999,$A456)</f>
        <v>2009,3</v>
      </c>
      <c r="P456" s="12">
        <f t="shared" ca="1" si="79"/>
        <v>1.7963162300858159E-2</v>
      </c>
      <c r="R456" s="17">
        <f ca="1">1-INDEX('Flow probs &amp; rates'!U$5:U$5999,A456)-INDEX('Flow probs &amp; rates'!V$5:V$5999,A456)-INDEX('Flow probs &amp; rates'!Z$5:Z$5999,A456)</f>
        <v>0.951695185031047</v>
      </c>
      <c r="S456" s="17">
        <f ca="1">INDEX('Flow probs &amp; rates'!W$5:W$5999,A456)-INDEX('Flow probs &amp; rates'!Z$5:Z$5999,A456)</f>
        <v>0.1475891615920556</v>
      </c>
      <c r="T456" s="35" t="str">
        <f>INDEX('Flow probs &amp; rates'!$A$5:$A$5999,$A456)</f>
        <v>2009,3</v>
      </c>
      <c r="U456" s="12">
        <f t="shared" ca="1" si="80"/>
        <v>0.951695185031047</v>
      </c>
      <c r="V456" s="12">
        <f t="shared" ca="1" si="81"/>
        <v>0.1475891615920556</v>
      </c>
      <c r="X456" s="35" t="str">
        <f>INDEX('Flow probs &amp; rates'!$A$5:$A$5999,$A456)</f>
        <v>2009,3</v>
      </c>
      <c r="Y456" s="12">
        <f t="array" aca="1" ref="Y456:Z457" ca="1">$A$1:$B$2-U456:V457</f>
        <v>4.8304814968953003E-2</v>
      </c>
      <c r="Z456" s="12">
        <f ca="1"/>
        <v>-0.1475891615920556</v>
      </c>
      <c r="AB456" s="35" t="str">
        <f>INDEX('Flow probs &amp; rates'!$A$5:$A$5999,$A456)</f>
        <v>2009,3</v>
      </c>
      <c r="AC456" s="12">
        <f t="array" aca="1" ref="AC456:AD457" ca="1">MMULT(Y456:Z457,MMULT(U454:V455,MINVERSE(Y454:Z455)))</f>
        <v>0.95201240207172766</v>
      </c>
      <c r="AD456" s="12">
        <f ca="1"/>
        <v>0.18088967853862975</v>
      </c>
      <c r="AF456" s="35" t="str">
        <f>INDEX('Flow probs &amp; rates'!$A$5:$A$5999,$A456)</f>
        <v>2009,3</v>
      </c>
      <c r="AG456" s="12">
        <f>INDEX('Flow probs &amp; rates'!E$5:E$5999,A456)</f>
        <v>0.60557470211596709</v>
      </c>
      <c r="AI456" s="32" t="s">
        <v>686</v>
      </c>
      <c r="AJ456" s="12">
        <f t="array" aca="1" ref="AJ456:AJ457" ca="1">MMULT(U456:V457,AG456:AG457)+P456:P457</f>
        <v>0.60186700466625287</v>
      </c>
      <c r="AK456" s="12">
        <f t="array" aca="1" ref="AK456:AK457" ca="1">MMULT(-1*MINVERSE(G456:H457),L456:L457)</f>
        <v>0.5528441783948238</v>
      </c>
      <c r="AM456" s="12">
        <f t="shared" ref="AM456:AM519" si="83">AG456-AG454</f>
        <v>-4.4152993731728651E-3</v>
      </c>
      <c r="AO456" s="12">
        <f t="shared" ref="AO456:AO519" ca="1" si="84">AK456-AK454</f>
        <v>-1.7771514859703297E-2</v>
      </c>
      <c r="AQ456" s="12">
        <f t="array" aca="1" ref="AQ456:AQ457" ca="1">MMULT(Y456:Z457,AO456:AO457)+MMULT(AC456:AD457,AM454:AM455)</f>
        <v>-4.4153261746024772E-3</v>
      </c>
      <c r="AS456" s="30">
        <v>904</v>
      </c>
    </row>
    <row r="457" spans="1:45" x14ac:dyDescent="0.35">
      <c r="C457" s="35"/>
      <c r="D457" s="17">
        <f ca="1">INDEX('Flow probs &amp; rates'!AE$5:AE$5999,A456)-INDEX('Flow probs &amp; rates'!AK$5:AK$5999,A456)</f>
        <v>-2.4832010495794005E-3</v>
      </c>
      <c r="E457" s="17">
        <f ca="1">-INDEX('Flow probs &amp; rates'!AG$5:AG$5999,A456)-INDEX('Flow probs &amp; rates'!AI$5:AI$5999,A456)-INDEX('Flow probs &amp; rates'!AK$5:AK$5999,A456)</f>
        <v>-0.36951884863807827</v>
      </c>
      <c r="G457" s="12">
        <f t="shared" ca="1" si="77"/>
        <v>-2.4832010495794005E-3</v>
      </c>
      <c r="H457" s="12">
        <f t="shared" ca="1" si="78"/>
        <v>-0.36951884863807827</v>
      </c>
      <c r="J457" s="17">
        <f ca="1">INDEX('Flow probs &amp; rates'!AK$5:AK$5999,A456)</f>
        <v>2.3258585532873299E-2</v>
      </c>
      <c r="K457" s="35"/>
      <c r="L457" s="12">
        <f t="shared" ca="1" si="82"/>
        <v>2.3258585532873299E-2</v>
      </c>
      <c r="N457" s="17">
        <f ca="1">INDEX('Flow probs &amp; rates'!AA$5:AA$5999,A456)</f>
        <v>1.9423273124889322E-2</v>
      </c>
      <c r="O457" s="35"/>
      <c r="P457" s="12">
        <f t="shared" ca="1" si="79"/>
        <v>1.9423273124889322E-2</v>
      </c>
      <c r="R457" s="17">
        <f ca="1">INDEX('Flow probs &amp; rates'!U$5:U$5999,A456)-INDEX('Flow probs &amp; rates'!AA$5:AA$5999,A456)</f>
        <v>-2.0184890651479721E-3</v>
      </c>
      <c r="S457" s="17">
        <f ca="1">1-INDEX('Flow probs &amp; rates'!W$5:W$5999,A456)-INDEX('Flow probs &amp; rates'!Y$5:Y$5999,A456)-INDEX('Flow probs &amp; rates'!AA$5:AA$5999,A456)</f>
        <v>0.69089532127256725</v>
      </c>
      <c r="T457" s="35"/>
      <c r="U457" s="12">
        <f t="shared" ca="1" si="80"/>
        <v>-2.0184890651479721E-3</v>
      </c>
      <c r="V457" s="12">
        <f t="shared" ca="1" si="81"/>
        <v>0.69089532127256725</v>
      </c>
      <c r="X457" s="35"/>
      <c r="Y457" s="12">
        <f ca="1"/>
        <v>2.0184890651479721E-3</v>
      </c>
      <c r="Z457" s="12">
        <f ca="1"/>
        <v>0.30910467872743275</v>
      </c>
      <c r="AB457" s="35"/>
      <c r="AC457" s="12">
        <f ca="1"/>
        <v>-2.2015037330156945E-2</v>
      </c>
      <c r="AD457" s="12">
        <f ca="1"/>
        <v>0.62008438933972021</v>
      </c>
      <c r="AF457" s="35"/>
      <c r="AG457" s="12">
        <f>INDEX('Flow probs &amp; rates'!F$5:F$5999,A456)</f>
        <v>5.1367689220794162E-2</v>
      </c>
      <c r="AJ457" s="12">
        <f ca="1"/>
        <v>5.3690623357767975E-2</v>
      </c>
      <c r="AK457" s="12">
        <f ca="1"/>
        <v>5.9227729165894895E-2</v>
      </c>
      <c r="AM457" s="12">
        <f t="shared" si="83"/>
        <v>3.3493089795534961E-3</v>
      </c>
      <c r="AO457" s="12">
        <f t="shared" ca="1" si="84"/>
        <v>4.3868468977320621E-3</v>
      </c>
      <c r="AQ457" s="12">
        <f ca="1"/>
        <v>3.3493449939774132E-3</v>
      </c>
      <c r="AS457" s="30">
        <v>906</v>
      </c>
    </row>
    <row r="458" spans="1:45" x14ac:dyDescent="0.35">
      <c r="A458" s="12">
        <v>228</v>
      </c>
      <c r="C458" s="35" t="str">
        <f>INDEX('Flow probs &amp; rates'!$A$5:$A$5999,$A458)</f>
        <v>2009,4</v>
      </c>
      <c r="D458" s="17">
        <f ca="1">-INDEX('Flow probs &amp; rates'!AE$5:AE$5999,A458)-INDEX('Flow probs &amp; rates'!AF$5:AF$5999,A458)-INDEX('Flow probs &amp; rates'!AJ$5:AJ$5999,A458)</f>
        <v>-4.78284614678261E-2</v>
      </c>
      <c r="E458" s="17">
        <f ca="1">INDEX('Flow probs &amp; rates'!AG$5:AG$5999,A458)-INDEX('Flow probs &amp; rates'!AJ$5:AJ$5999,A458)</f>
        <v>0.17424646686959949</v>
      </c>
      <c r="G458" s="12">
        <f t="shared" ref="G458:G521" ca="1" si="85">D458</f>
        <v>-4.78284614678261E-2</v>
      </c>
      <c r="H458" s="12">
        <f t="shared" ref="H458:H521" ca="1" si="86">E458</f>
        <v>0.17424646686959949</v>
      </c>
      <c r="J458" s="17">
        <f ca="1">INDEX('Flow probs &amp; rates'!AJ$5:AJ$5999,A458)</f>
        <v>1.6995900409286498E-2</v>
      </c>
      <c r="K458" s="35" t="str">
        <f>INDEX('Flow probs &amp; rates'!$A$5:$A$5999,$A458)</f>
        <v>2009,4</v>
      </c>
      <c r="L458" s="12">
        <f t="shared" ca="1" si="82"/>
        <v>1.6995900409286498E-2</v>
      </c>
      <c r="N458" s="17">
        <f ca="1">INDEX('Flow probs &amp; rates'!Z$5:Z$5999,A458)</f>
        <v>1.8530099450003126E-2</v>
      </c>
      <c r="O458" s="35" t="str">
        <f>INDEX('Flow probs &amp; rates'!$A$5:$A$5999,$A458)</f>
        <v>2009,4</v>
      </c>
      <c r="P458" s="12">
        <f t="shared" ref="P458:P521" ca="1" si="87">N458</f>
        <v>1.8530099450003126E-2</v>
      </c>
      <c r="R458" s="17">
        <f ca="1">1-INDEX('Flow probs &amp; rates'!U$5:U$5999,A458)-INDEX('Flow probs &amp; rates'!V$5:V$5999,A458)-INDEX('Flow probs &amp; rates'!Z$5:Z$5999,A458)</f>
        <v>0.95289990385744017</v>
      </c>
      <c r="S458" s="17">
        <f ca="1">INDEX('Flow probs &amp; rates'!W$5:W$5999,A458)-INDEX('Flow probs &amp; rates'!Z$5:Z$5999,A458)</f>
        <v>0.14341728663809877</v>
      </c>
      <c r="T458" s="35" t="str">
        <f>INDEX('Flow probs &amp; rates'!$A$5:$A$5999,$A458)</f>
        <v>2009,4</v>
      </c>
      <c r="U458" s="12">
        <f t="shared" ref="U458:U521" ca="1" si="88">R458</f>
        <v>0.95289990385744017</v>
      </c>
      <c r="V458" s="12">
        <f t="shared" ref="V458:V521" ca="1" si="89">S458</f>
        <v>0.14341728663809877</v>
      </c>
      <c r="X458" s="35" t="str">
        <f>INDEX('Flow probs &amp; rates'!$A$5:$A$5999,$A458)</f>
        <v>2009,4</v>
      </c>
      <c r="Y458" s="12">
        <f t="array" aca="1" ref="Y458:Z459" ca="1">$A$1:$B$2-U458:V459</f>
        <v>4.7100096142559833E-2</v>
      </c>
      <c r="Z458" s="12">
        <f ca="1"/>
        <v>-0.14341728663809877</v>
      </c>
      <c r="AB458" s="35" t="str">
        <f>INDEX('Flow probs &amp; rates'!$A$5:$A$5999,$A458)</f>
        <v>2009,4</v>
      </c>
      <c r="AC458" s="12">
        <f t="array" aca="1" ref="AC458:AD459" ca="1">MMULT(Y458:Z459,MMULT(U456:V457,MINVERSE(Y456:Z457)))</f>
        <v>0.92789489213725873</v>
      </c>
      <c r="AD458" s="12">
        <f ca="1"/>
        <v>0.14497470802866991</v>
      </c>
      <c r="AF458" s="35" t="str">
        <f>INDEX('Flow probs &amp; rates'!$A$5:$A$5999,$A458)</f>
        <v>2009,4</v>
      </c>
      <c r="AG458" s="12">
        <f>INDEX('Flow probs &amp; rates'!E$5:E$5999,A458)</f>
        <v>0.60294918948372156</v>
      </c>
      <c r="AI458" s="32" t="s">
        <v>687</v>
      </c>
      <c r="AJ458" s="12">
        <f t="array" aca="1" ref="AJ458:AJ459" ca="1">MMULT(U458:V459,AG458:AG459)+P458:P459</f>
        <v>0.60095474589388864</v>
      </c>
      <c r="AK458" s="12">
        <f t="array" aca="1" ref="AK458:AK459" ca="1">MMULT(-1*MINVERSE(G458:H459),L458:L459)</f>
        <v>0.58721719872058975</v>
      </c>
      <c r="AM458" s="12">
        <f t="shared" si="83"/>
        <v>-2.6255126322455302E-3</v>
      </c>
      <c r="AO458" s="12">
        <f t="shared" ca="1" si="84"/>
        <v>3.4373020325765946E-2</v>
      </c>
      <c r="AQ458" s="12">
        <f t="array" aca="1" ref="AQ458:AQ459" ca="1">MMULT(Y458:Z459,AO458:AO459)+MMULT(AC458:AD459,AM456:AM457)</f>
        <v>-2.6258089685763496E-3</v>
      </c>
      <c r="AS458" s="30">
        <v>908</v>
      </c>
    </row>
    <row r="459" spans="1:45" x14ac:dyDescent="0.35">
      <c r="C459" s="35"/>
      <c r="D459" s="17">
        <f ca="1">INDEX('Flow probs &amp; rates'!AE$5:AE$5999,A458)-INDEX('Flow probs &amp; rates'!AK$5:AK$5999,A458)</f>
        <v>-5.3501243633118992E-3</v>
      </c>
      <c r="E459" s="17">
        <f ca="1">-INDEX('Flow probs &amp; rates'!AG$5:AG$5999,A458)-INDEX('Flow probs &amp; rates'!AI$5:AI$5999,A458)-INDEX('Flow probs &amp; rates'!AK$5:AK$5999,A458)</f>
        <v>-0.34871950613176406</v>
      </c>
      <c r="G459" s="12">
        <f t="shared" ca="1" si="85"/>
        <v>-5.3501243633118992E-3</v>
      </c>
      <c r="H459" s="12">
        <f t="shared" ca="1" si="86"/>
        <v>-0.34871950613176406</v>
      </c>
      <c r="J459" s="17">
        <f ca="1">INDEX('Flow probs &amp; rates'!AK$5:AK$5999,A458)</f>
        <v>2.53356945891311E-2</v>
      </c>
      <c r="K459" s="35"/>
      <c r="L459" s="12">
        <f t="shared" ref="L459:L522" ca="1" si="90">J459</f>
        <v>2.53356945891311E-2</v>
      </c>
      <c r="N459" s="17">
        <f ca="1">INDEX('Flow probs &amp; rates'!AA$5:AA$5999,A458)</f>
        <v>2.1344563902340706E-2</v>
      </c>
      <c r="O459" s="35"/>
      <c r="P459" s="12">
        <f t="shared" ca="1" si="87"/>
        <v>2.1344563902340706E-2</v>
      </c>
      <c r="R459" s="17">
        <f ca="1">INDEX('Flow probs &amp; rates'!U$5:U$5999,A458)-INDEX('Flow probs &amp; rates'!AA$5:AA$5999,A458)</f>
        <v>-4.40056459415172E-3</v>
      </c>
      <c r="S459" s="17">
        <f ca="1">1-INDEX('Flow probs &amp; rates'!W$5:W$5999,A458)-INDEX('Flow probs &amp; rates'!Y$5:Y$5999,A458)-INDEX('Flow probs &amp; rates'!AA$5:AA$5999,A458)</f>
        <v>0.70522879349472534</v>
      </c>
      <c r="T459" s="35"/>
      <c r="U459" s="12">
        <f t="shared" ca="1" si="88"/>
        <v>-4.40056459415172E-3</v>
      </c>
      <c r="V459" s="12">
        <f t="shared" ca="1" si="89"/>
        <v>0.70522879349472534</v>
      </c>
      <c r="X459" s="35"/>
      <c r="Y459" s="12">
        <f ca="1"/>
        <v>4.40056459415172E-3</v>
      </c>
      <c r="Z459" s="12">
        <f ca="1"/>
        <v>0.29477120650527466</v>
      </c>
      <c r="AB459" s="35"/>
      <c r="AC459" s="12">
        <f ca="1"/>
        <v>4.5847976962755825E-2</v>
      </c>
      <c r="AD459" s="12">
        <f ca="1"/>
        <v>0.68285018657415453</v>
      </c>
      <c r="AF459" s="35"/>
      <c r="AG459" s="12">
        <f>INDEX('Flow probs &amp; rates'!F$5:F$5999,A458)</f>
        <v>5.4905666802887887E-2</v>
      </c>
      <c r="AJ459" s="12">
        <f ca="1"/>
        <v>5.7412304202450179E-2</v>
      </c>
      <c r="AK459" s="12">
        <f ca="1"/>
        <v>6.3644301960310401E-2</v>
      </c>
      <c r="AM459" s="12">
        <f t="shared" si="83"/>
        <v>3.5379775820937251E-3</v>
      </c>
      <c r="AO459" s="12">
        <f t="shared" ca="1" si="84"/>
        <v>4.4165727944155062E-3</v>
      </c>
      <c r="AQ459" s="12">
        <f ca="1"/>
        <v>3.5377829051055501E-3</v>
      </c>
      <c r="AS459" s="30">
        <v>910</v>
      </c>
    </row>
    <row r="460" spans="1:45" x14ac:dyDescent="0.35">
      <c r="A460" s="12">
        <v>229</v>
      </c>
      <c r="C460" s="35" t="str">
        <f>INDEX('Flow probs &amp; rates'!$A$5:$A$5999,$A460)</f>
        <v>2009,5</v>
      </c>
      <c r="D460" s="17">
        <f ca="1">-INDEX('Flow probs &amp; rates'!AE$5:AE$5999,A460)-INDEX('Flow probs &amp; rates'!AF$5:AF$5999,A460)-INDEX('Flow probs &amp; rates'!AJ$5:AJ$5999,A460)</f>
        <v>-4.6395079175849202E-2</v>
      </c>
      <c r="E460" s="17">
        <f ca="1">INDEX('Flow probs &amp; rates'!AG$5:AG$5999,A460)-INDEX('Flow probs &amp; rates'!AJ$5:AJ$5999,A460)</f>
        <v>0.15904364448679711</v>
      </c>
      <c r="G460" s="12">
        <f t="shared" ca="1" si="85"/>
        <v>-4.6395079175849202E-2</v>
      </c>
      <c r="H460" s="12">
        <f t="shared" ca="1" si="86"/>
        <v>0.15904364448679711</v>
      </c>
      <c r="J460" s="17">
        <f ca="1">INDEX('Flow probs &amp; rates'!AJ$5:AJ$5999,A460)</f>
        <v>1.45368502409859E-2</v>
      </c>
      <c r="K460" s="35" t="str">
        <f>INDEX('Flow probs &amp; rates'!$A$5:$A$5999,$A460)</f>
        <v>2009,5</v>
      </c>
      <c r="L460" s="12">
        <f t="shared" ca="1" si="90"/>
        <v>1.45368502409859E-2</v>
      </c>
      <c r="N460" s="17">
        <f ca="1">INDEX('Flow probs &amp; rates'!Z$5:Z$5999,A460)</f>
        <v>1.5819847678515429E-2</v>
      </c>
      <c r="O460" s="35" t="str">
        <f>INDEX('Flow probs &amp; rates'!$A$5:$A$5999,$A460)</f>
        <v>2009,5</v>
      </c>
      <c r="P460" s="12">
        <f t="shared" ca="1" si="87"/>
        <v>1.5819847678515429E-2</v>
      </c>
      <c r="R460" s="17">
        <f ca="1">1-INDEX('Flow probs &amp; rates'!U$5:U$5999,A460)-INDEX('Flow probs &amp; rates'!V$5:V$5999,A460)-INDEX('Flow probs &amp; rates'!Z$5:Z$5999,A460)</f>
        <v>0.95444517317245436</v>
      </c>
      <c r="S460" s="17">
        <f ca="1">INDEX('Flow probs &amp; rates'!W$5:W$5999,A460)-INDEX('Flow probs &amp; rates'!Z$5:Z$5999,A460)</f>
        <v>0.13172342001057047</v>
      </c>
      <c r="T460" s="35" t="str">
        <f>INDEX('Flow probs &amp; rates'!$A$5:$A$5999,$A460)</f>
        <v>2009,5</v>
      </c>
      <c r="U460" s="12">
        <f t="shared" ca="1" si="88"/>
        <v>0.95444517317245436</v>
      </c>
      <c r="V460" s="12">
        <f t="shared" ca="1" si="89"/>
        <v>0.13172342001057047</v>
      </c>
      <c r="X460" s="35" t="str">
        <f>INDEX('Flow probs &amp; rates'!$A$5:$A$5999,$A460)</f>
        <v>2009,5</v>
      </c>
      <c r="Y460" s="12">
        <f t="array" aca="1" ref="Y460:Z461" ca="1">$A$1:$B$2-U460:V461</f>
        <v>4.5554826827545636E-2</v>
      </c>
      <c r="Z460" s="12">
        <f ca="1"/>
        <v>-0.13172342001057047</v>
      </c>
      <c r="AB460" s="35" t="str">
        <f>INDEX('Flow probs &amp; rates'!$A$5:$A$5999,$A460)</f>
        <v>2009,5</v>
      </c>
      <c r="AC460" s="12">
        <f t="array" aca="1" ref="AC460:AD461" ca="1">MMULT(Y460:Z461,MMULT(U458:V459,MINVERSE(Y458:Z459)))</f>
        <v>0.91951819527007939</v>
      </c>
      <c r="AD460" s="12">
        <f ca="1"/>
        <v>0.15440112420547192</v>
      </c>
      <c r="AF460" s="35" t="str">
        <f>INDEX('Flow probs &amp; rates'!$A$5:$A$5999,$A460)</f>
        <v>2009,5</v>
      </c>
      <c r="AG460" s="12">
        <f>INDEX('Flow probs &amp; rates'!E$5:E$5999,A460)</f>
        <v>0.59853415345873429</v>
      </c>
      <c r="AI460" s="32" t="s">
        <v>688</v>
      </c>
      <c r="AJ460" s="12">
        <f t="array" aca="1" ref="AJ460:AJ461" ca="1">MMULT(U460:V461,AG460:AG461)+P460:P461</f>
        <v>0.5946107396016348</v>
      </c>
      <c r="AK460" s="12">
        <f t="array" aca="1" ref="AK460:AK461" ca="1">MMULT(-1*MINVERSE(G460:H461),L460:L461)</f>
        <v>0.53024091043739885</v>
      </c>
      <c r="AM460" s="12">
        <f t="shared" si="83"/>
        <v>-4.4150360249872733E-3</v>
      </c>
      <c r="AO460" s="12">
        <f t="shared" ca="1" si="84"/>
        <v>-5.6976288283190901E-2</v>
      </c>
      <c r="AQ460" s="12">
        <f t="array" aca="1" ref="AQ460:AQ461" ca="1">MMULT(Y460:Z461,AO460:AO461)+MMULT(AC460:AD461,AM458:AM459)</f>
        <v>-4.415030443301932E-3</v>
      </c>
      <c r="AS460" s="30">
        <v>912</v>
      </c>
    </row>
    <row r="461" spans="1:45" x14ac:dyDescent="0.35">
      <c r="C461" s="35"/>
      <c r="D461" s="17">
        <f ca="1">INDEX('Flow probs &amp; rates'!AE$5:AE$5999,A460)-INDEX('Flow probs &amp; rates'!AK$5:AK$5999,A460)</f>
        <v>-3.2126256803721998E-3</v>
      </c>
      <c r="E461" s="17">
        <f ca="1">-INDEX('Flow probs &amp; rates'!AG$5:AG$5999,A460)-INDEX('Flow probs &amp; rates'!AI$5:AI$5999,A460)-INDEX('Flow probs &amp; rates'!AK$5:AK$5999,A460)</f>
        <v>-0.3373877633427787</v>
      </c>
      <c r="G461" s="12">
        <f t="shared" ca="1" si="85"/>
        <v>-3.2126256803721998E-3</v>
      </c>
      <c r="H461" s="12">
        <f t="shared" ca="1" si="86"/>
        <v>-0.3373877633427787</v>
      </c>
      <c r="J461" s="17">
        <f ca="1">INDEX('Flow probs &amp; rates'!AK$5:AK$5999,A460)</f>
        <v>2.30521688187727E-2</v>
      </c>
      <c r="K461" s="35"/>
      <c r="L461" s="12">
        <f t="shared" ca="1" si="90"/>
        <v>2.30521688187727E-2</v>
      </c>
      <c r="N461" s="17">
        <f ca="1">INDEX('Flow probs &amp; rates'!AA$5:AA$5999,A460)</f>
        <v>1.9543099551099695E-2</v>
      </c>
      <c r="O461" s="35"/>
      <c r="P461" s="12">
        <f t="shared" ca="1" si="87"/>
        <v>1.9543099551099695E-2</v>
      </c>
      <c r="R461" s="17">
        <f ca="1">INDEX('Flow probs &amp; rates'!U$5:U$5999,A460)-INDEX('Flow probs &amp; rates'!AA$5:AA$5999,A460)</f>
        <v>-2.6594714260506774E-3</v>
      </c>
      <c r="S461" s="17">
        <f ca="1">1-INDEX('Flow probs &amp; rates'!W$5:W$5999,A460)-INDEX('Flow probs &amp; rates'!Y$5:Y$5999,A460)-INDEX('Flow probs &amp; rates'!AA$5:AA$5999,A460)</f>
        <v>0.71343166494661137</v>
      </c>
      <c r="T461" s="35"/>
      <c r="U461" s="12">
        <f t="shared" ca="1" si="88"/>
        <v>-2.6594714260506774E-3</v>
      </c>
      <c r="V461" s="12">
        <f t="shared" ca="1" si="89"/>
        <v>0.71343166494661137</v>
      </c>
      <c r="X461" s="35"/>
      <c r="Y461" s="12">
        <f ca="1"/>
        <v>2.6594714260506774E-3</v>
      </c>
      <c r="Z461" s="12">
        <f ca="1"/>
        <v>0.28656833505338863</v>
      </c>
      <c r="AB461" s="35"/>
      <c r="AC461" s="12">
        <f ca="1"/>
        <v>-3.5531064103597361E-2</v>
      </c>
      <c r="AD461" s="12">
        <f ca="1"/>
        <v>0.6696104714375315</v>
      </c>
      <c r="AF461" s="35"/>
      <c r="AG461" s="12">
        <f>INDEX('Flow probs &amp; rates'!F$5:F$5999,A460)</f>
        <v>5.7111014692495514E-2</v>
      </c>
      <c r="AJ461" s="12">
        <f ca="1"/>
        <v>5.8696121371318223E-2</v>
      </c>
      <c r="AK461" s="12">
        <f ca="1"/>
        <v>6.327645982651646E-2</v>
      </c>
      <c r="AM461" s="12">
        <f t="shared" si="83"/>
        <v>2.205347889607627E-3</v>
      </c>
      <c r="AO461" s="12">
        <f t="shared" ca="1" si="84"/>
        <v>-3.6784213379394137E-4</v>
      </c>
      <c r="AQ461" s="12">
        <f ca="1"/>
        <v>2.20541537582693E-3</v>
      </c>
      <c r="AS461" s="30">
        <v>914</v>
      </c>
    </row>
    <row r="462" spans="1:45" x14ac:dyDescent="0.35">
      <c r="A462" s="12">
        <v>230</v>
      </c>
      <c r="C462" s="35" t="str">
        <f>INDEX('Flow probs &amp; rates'!$A$5:$A$5999,$A462)</f>
        <v>2009,6</v>
      </c>
      <c r="D462" s="17">
        <f ca="1">-INDEX('Flow probs &amp; rates'!AE$5:AE$5999,A462)-INDEX('Flow probs &amp; rates'!AF$5:AF$5999,A462)-INDEX('Flow probs &amp; rates'!AJ$5:AJ$5999,A462)</f>
        <v>-4.5179952978351597E-2</v>
      </c>
      <c r="E462" s="17">
        <f ca="1">INDEX('Flow probs &amp; rates'!AG$5:AG$5999,A462)-INDEX('Flow probs &amp; rates'!AJ$5:AJ$5999,A462)</f>
        <v>0.1708724806877232</v>
      </c>
      <c r="G462" s="12">
        <f t="shared" ca="1" si="85"/>
        <v>-4.5179952978351597E-2</v>
      </c>
      <c r="H462" s="12">
        <f t="shared" ca="1" si="86"/>
        <v>0.1708724806877232</v>
      </c>
      <c r="J462" s="17">
        <f ca="1">INDEX('Flow probs &amp; rates'!AJ$5:AJ$5999,A462)</f>
        <v>1.6419217018351799E-2</v>
      </c>
      <c r="K462" s="35" t="str">
        <f>INDEX('Flow probs &amp; rates'!$A$5:$A$5999,$A462)</f>
        <v>2009,6</v>
      </c>
      <c r="L462" s="12">
        <f t="shared" ca="1" si="90"/>
        <v>1.6419217018351799E-2</v>
      </c>
      <c r="N462" s="17">
        <f ca="1">INDEX('Flow probs &amp; rates'!Z$5:Z$5999,A462)</f>
        <v>1.7983662161882283E-2</v>
      </c>
      <c r="O462" s="35" t="str">
        <f>INDEX('Flow probs &amp; rates'!$A$5:$A$5999,$A462)</f>
        <v>2009,6</v>
      </c>
      <c r="P462" s="12">
        <f t="shared" ca="1" si="87"/>
        <v>1.7983662161882283E-2</v>
      </c>
      <c r="R462" s="17">
        <f ca="1">1-INDEX('Flow probs &amp; rates'!U$5:U$5999,A462)-INDEX('Flow probs &amp; rates'!V$5:V$5999,A462)-INDEX('Flow probs &amp; rates'!Z$5:Z$5999,A462)</f>
        <v>0.95529283286277211</v>
      </c>
      <c r="S462" s="17">
        <f ca="1">INDEX('Flow probs &amp; rates'!W$5:W$5999,A462)-INDEX('Flow probs &amp; rates'!Z$5:Z$5999,A462)</f>
        <v>0.14161347510635153</v>
      </c>
      <c r="T462" s="35" t="str">
        <f>INDEX('Flow probs &amp; rates'!$A$5:$A$5999,$A462)</f>
        <v>2009,6</v>
      </c>
      <c r="U462" s="12">
        <f t="shared" ca="1" si="88"/>
        <v>0.95529283286277211</v>
      </c>
      <c r="V462" s="12">
        <f t="shared" ca="1" si="89"/>
        <v>0.14161347510635153</v>
      </c>
      <c r="X462" s="35" t="str">
        <f>INDEX('Flow probs &amp; rates'!$A$5:$A$5999,$A462)</f>
        <v>2009,6</v>
      </c>
      <c r="Y462" s="12">
        <f t="array" aca="1" ref="Y462:Z463" ca="1">$A$1:$B$2-U462:V463</f>
        <v>4.4707167137227888E-2</v>
      </c>
      <c r="Z462" s="12">
        <f ca="1"/>
        <v>-0.14161347510635153</v>
      </c>
      <c r="AB462" s="35" t="str">
        <f>INDEX('Flow probs &amp; rates'!$A$5:$A$5999,$A462)</f>
        <v>2009,6</v>
      </c>
      <c r="AC462" s="12">
        <f t="array" aca="1" ref="AC462:AD463" ca="1">MMULT(Y462:Z463,MMULT(U460:V461,MINVERSE(Y460:Z461)))</f>
        <v>0.93913379096564475</v>
      </c>
      <c r="AD462" s="12">
        <f ca="1"/>
        <v>9.9673812246092841E-2</v>
      </c>
      <c r="AF462" s="35" t="str">
        <f>INDEX('Flow probs &amp; rates'!$A$5:$A$5999,$A462)</f>
        <v>2009,6</v>
      </c>
      <c r="AG462" s="12">
        <f>INDEX('Flow probs &amp; rates'!E$5:E$5999,A462)</f>
        <v>0.59784673844205194</v>
      </c>
      <c r="AI462" s="32" t="s">
        <v>689</v>
      </c>
      <c r="AJ462" s="12">
        <f t="array" aca="1" ref="AJ462:AJ463" ca="1">MMULT(U462:V463,AG462:AG463)+P462:P463</f>
        <v>0.59744071453890435</v>
      </c>
      <c r="AK462" s="12">
        <f t="array" aca="1" ref="AK462:AK463" ca="1">MMULT(-1*MINVERSE(G462:H463),L462:L463)</f>
        <v>0.60246221871973848</v>
      </c>
      <c r="AM462" s="12">
        <f t="shared" si="83"/>
        <v>-6.8741501668234672E-4</v>
      </c>
      <c r="AO462" s="12">
        <f t="shared" ca="1" si="84"/>
        <v>7.2221308282339636E-2</v>
      </c>
      <c r="AQ462" s="12">
        <f t="array" aca="1" ref="AQ462:AQ463" ca="1">MMULT(Y462:Z463,AO462:AO463)+MMULT(AC462:AD463,AM460:AM461)</f>
        <v>-6.8756642895187719E-4</v>
      </c>
      <c r="AS462" s="30">
        <v>916</v>
      </c>
    </row>
    <row r="463" spans="1:45" x14ac:dyDescent="0.35">
      <c r="C463" s="35"/>
      <c r="D463" s="17">
        <f ca="1">INDEX('Flow probs &amp; rates'!AE$5:AE$5999,A462)-INDEX('Flow probs &amp; rates'!AK$5:AK$5999,A462)</f>
        <v>-7.2801684240170021E-3</v>
      </c>
      <c r="E463" s="17">
        <f ca="1">-INDEX('Flow probs &amp; rates'!AG$5:AG$5999,A462)-INDEX('Flow probs &amp; rates'!AI$5:AI$5999,A462)-INDEX('Flow probs &amp; rates'!AK$5:AK$5999,A462)</f>
        <v>-0.33697457042928858</v>
      </c>
      <c r="G463" s="12">
        <f t="shared" ca="1" si="85"/>
        <v>-7.2801684240170021E-3</v>
      </c>
      <c r="H463" s="12">
        <f t="shared" ca="1" si="86"/>
        <v>-0.33697457042928858</v>
      </c>
      <c r="J463" s="17">
        <f ca="1">INDEX('Flow probs &amp; rates'!AK$5:AK$5999,A462)</f>
        <v>2.5684509179645602E-2</v>
      </c>
      <c r="K463" s="35"/>
      <c r="L463" s="12">
        <f t="shared" ca="1" si="90"/>
        <v>2.5684509179645602E-2</v>
      </c>
      <c r="N463" s="17">
        <f ca="1">INDEX('Flow probs &amp; rates'!AA$5:AA$5999,A462)</f>
        <v>2.1744457955199796E-2</v>
      </c>
      <c r="O463" s="35"/>
      <c r="P463" s="12">
        <f t="shared" ca="1" si="87"/>
        <v>2.1744457955199796E-2</v>
      </c>
      <c r="R463" s="17">
        <f ca="1">INDEX('Flow probs &amp; rates'!U$5:U$5999,A462)-INDEX('Flow probs &amp; rates'!AA$5:AA$5999,A462)</f>
        <v>-6.029303278819554E-3</v>
      </c>
      <c r="S463" s="17">
        <f ca="1">1-INDEX('Flow probs &amp; rates'!W$5:W$5999,A462)-INDEX('Flow probs &amp; rates'!Y$5:Y$5999,A462)-INDEX('Flow probs &amp; rates'!AA$5:AA$5999,A462)</f>
        <v>0.71344067794654775</v>
      </c>
      <c r="T463" s="35"/>
      <c r="U463" s="12">
        <f t="shared" ca="1" si="88"/>
        <v>-6.029303278819554E-3</v>
      </c>
      <c r="V463" s="12">
        <f t="shared" ca="1" si="89"/>
        <v>0.71344067794654775</v>
      </c>
      <c r="X463" s="35"/>
      <c r="Y463" s="12">
        <f ca="1"/>
        <v>6.029303278819554E-3</v>
      </c>
      <c r="Z463" s="12">
        <f ca="1"/>
        <v>0.28655932205345225</v>
      </c>
      <c r="AB463" s="35"/>
      <c r="AC463" s="12">
        <f ca="1"/>
        <v>6.6012421338954463E-2</v>
      </c>
      <c r="AD463" s="12">
        <f ca="1"/>
        <v>0.74652377956840088</v>
      </c>
      <c r="AF463" s="35"/>
      <c r="AG463" s="12">
        <f>INDEX('Flow probs &amp; rates'!F$5:F$5999,A462)</f>
        <v>5.8881035061694814E-2</v>
      </c>
      <c r="AJ463" s="12">
        <f ca="1"/>
        <v>6.014798422748955E-2</v>
      </c>
      <c r="AK463" s="12">
        <f ca="1"/>
        <v>6.320501493963103E-2</v>
      </c>
      <c r="AM463" s="12">
        <f t="shared" si="83"/>
        <v>1.7700203691993002E-3</v>
      </c>
      <c r="AO463" s="12">
        <f t="shared" ca="1" si="84"/>
        <v>-7.1444886885430048E-5</v>
      </c>
      <c r="AQ463" s="12">
        <f ca="1"/>
        <v>1.7698683959822335E-3</v>
      </c>
      <c r="AS463" s="30">
        <v>918</v>
      </c>
    </row>
    <row r="464" spans="1:45" x14ac:dyDescent="0.35">
      <c r="A464" s="12">
        <v>231</v>
      </c>
      <c r="C464" s="35" t="str">
        <f>INDEX('Flow probs &amp; rates'!$A$5:$A$5999,$A464)</f>
        <v>2009,7</v>
      </c>
      <c r="D464" s="17">
        <f ca="1">-INDEX('Flow probs &amp; rates'!AE$5:AE$5999,A464)-INDEX('Flow probs &amp; rates'!AF$5:AF$5999,A464)-INDEX('Flow probs &amp; rates'!AJ$5:AJ$5999,A464)</f>
        <v>-4.4825453277394706E-2</v>
      </c>
      <c r="E464" s="17">
        <f ca="1">INDEX('Flow probs &amp; rates'!AG$5:AG$5999,A464)-INDEX('Flow probs &amp; rates'!AJ$5:AJ$5999,A464)</f>
        <v>0.15772861870650209</v>
      </c>
      <c r="G464" s="12">
        <f t="shared" ca="1" si="85"/>
        <v>-4.4825453277394706E-2</v>
      </c>
      <c r="H464" s="12">
        <f t="shared" ca="1" si="86"/>
        <v>0.15772861870650209</v>
      </c>
      <c r="J464" s="17">
        <f ca="1">INDEX('Flow probs &amp; rates'!AJ$5:AJ$5999,A464)</f>
        <v>1.5043983993256901E-2</v>
      </c>
      <c r="K464" s="35" t="str">
        <f>INDEX('Flow probs &amp; rates'!$A$5:$A$5999,$A464)</f>
        <v>2009,7</v>
      </c>
      <c r="L464" s="12">
        <f t="shared" ca="1" si="90"/>
        <v>1.5043983993256901E-2</v>
      </c>
      <c r="N464" s="17">
        <f ca="1">INDEX('Flow probs &amp; rates'!Z$5:Z$5999,A464)</f>
        <v>1.6516458293015464E-2</v>
      </c>
      <c r="O464" s="35" t="str">
        <f>INDEX('Flow probs &amp; rates'!$A$5:$A$5999,$A464)</f>
        <v>2009,7</v>
      </c>
      <c r="P464" s="12">
        <f t="shared" ca="1" si="87"/>
        <v>1.6516458293015464E-2</v>
      </c>
      <c r="R464" s="17">
        <f ca="1">1-INDEX('Flow probs &amp; rates'!U$5:U$5999,A464)-INDEX('Flow probs &amp; rates'!V$5:V$5999,A464)-INDEX('Flow probs &amp; rates'!Z$5:Z$5999,A464)</f>
        <v>0.95573560666279478</v>
      </c>
      <c r="S464" s="17">
        <f ca="1">INDEX('Flow probs &amp; rates'!W$5:W$5999,A464)-INDEX('Flow probs &amp; rates'!Z$5:Z$5999,A464)</f>
        <v>0.13169677463323559</v>
      </c>
      <c r="T464" s="35" t="str">
        <f>INDEX('Flow probs &amp; rates'!$A$5:$A$5999,$A464)</f>
        <v>2009,7</v>
      </c>
      <c r="U464" s="12">
        <f t="shared" ca="1" si="88"/>
        <v>0.95573560666279478</v>
      </c>
      <c r="V464" s="12">
        <f t="shared" ca="1" si="89"/>
        <v>0.13169677463323559</v>
      </c>
      <c r="X464" s="35" t="str">
        <f>INDEX('Flow probs &amp; rates'!$A$5:$A$5999,$A464)</f>
        <v>2009,7</v>
      </c>
      <c r="Y464" s="12">
        <f t="array" aca="1" ref="Y464:Z465" ca="1">$A$1:$B$2-U464:V465</f>
        <v>4.4264393337205221E-2</v>
      </c>
      <c r="Z464" s="12">
        <f ca="1"/>
        <v>-0.13169677463323559</v>
      </c>
      <c r="AB464" s="35" t="str">
        <f>INDEX('Flow probs &amp; rates'!$A$5:$A$5999,$A464)</f>
        <v>2009,7</v>
      </c>
      <c r="AC464" s="12">
        <f t="array" aca="1" ref="AC464:AD465" ca="1">MMULT(Y464:Z465,MMULT(U462:V463,MINVERSE(Y462:Z463)))</f>
        <v>0.94207511793043086</v>
      </c>
      <c r="AD464" s="12">
        <f ca="1"/>
        <v>0.15955205826133478</v>
      </c>
      <c r="AF464" s="35" t="str">
        <f>INDEX('Flow probs &amp; rates'!$A$5:$A$5999,$A464)</f>
        <v>2009,7</v>
      </c>
      <c r="AG464" s="12">
        <f>INDEX('Flow probs &amp; rates'!E$5:E$5999,A464)</f>
        <v>0.59565431595399487</v>
      </c>
      <c r="AI464" s="32" t="s">
        <v>690</v>
      </c>
      <c r="AJ464" s="12">
        <f t="array" aca="1" ref="AJ464:AJ465" ca="1">MMULT(U464:V465,AG464:AG465)+P464:P465</f>
        <v>0.5939143096540187</v>
      </c>
      <c r="AK464" s="12">
        <f t="array" aca="1" ref="AK464:AK465" ca="1">MMULT(-1*MINVERSE(G464:H465),L464:L465)</f>
        <v>0.57852530237223121</v>
      </c>
      <c r="AM464" s="12">
        <f t="shared" si="83"/>
        <v>-2.1924224880570664E-3</v>
      </c>
      <c r="AO464" s="12">
        <f t="shared" ca="1" si="84"/>
        <v>-2.3936916347507275E-2</v>
      </c>
      <c r="AQ464" s="12">
        <f t="array" aca="1" ref="AQ464:AQ465" ca="1">MMULT(Y464:Z465,AO464:AO465)+MMULT(AC464:AD465,AM462:AM463)</f>
        <v>-2.1924290748738889E-3</v>
      </c>
      <c r="AS464" s="30">
        <v>920</v>
      </c>
    </row>
    <row r="465" spans="1:45" x14ac:dyDescent="0.35">
      <c r="C465" s="35"/>
      <c r="D465" s="17">
        <f ca="1">INDEX('Flow probs &amp; rates'!AE$5:AE$5999,A464)-INDEX('Flow probs &amp; rates'!AK$5:AK$5999,A464)</f>
        <v>-6.2350664600513001E-3</v>
      </c>
      <c r="E465" s="17">
        <f ca="1">-INDEX('Flow probs &amp; rates'!AG$5:AG$5999,A464)-INDEX('Flow probs &amp; rates'!AI$5:AI$5999,A464)-INDEX('Flow probs &amp; rates'!AK$5:AK$5999,A464)</f>
        <v>-0.32197446836918403</v>
      </c>
      <c r="G465" s="12">
        <f t="shared" ca="1" si="85"/>
        <v>-6.2350664600513001E-3</v>
      </c>
      <c r="H465" s="12">
        <f t="shared" ca="1" si="86"/>
        <v>-0.32197446836918403</v>
      </c>
      <c r="J465" s="17">
        <f ca="1">INDEX('Flow probs &amp; rates'!AK$5:AK$5999,A464)</f>
        <v>2.5834405614562999E-2</v>
      </c>
      <c r="K465" s="35"/>
      <c r="L465" s="12">
        <f t="shared" ca="1" si="90"/>
        <v>2.5834405614562999E-2</v>
      </c>
      <c r="N465" s="17">
        <f ca="1">INDEX('Flow probs &amp; rates'!AA$5:AA$5999,A464)</f>
        <v>2.2042542082489E-2</v>
      </c>
      <c r="O465" s="35"/>
      <c r="P465" s="12">
        <f t="shared" ca="1" si="87"/>
        <v>2.2042542082489E-2</v>
      </c>
      <c r="R465" s="17">
        <f ca="1">INDEX('Flow probs &amp; rates'!U$5:U$5999,A464)-INDEX('Flow probs &amp; rates'!AA$5:AA$5999,A464)</f>
        <v>-5.2055838849768103E-3</v>
      </c>
      <c r="S465" s="17">
        <f ca="1">1-INDEX('Flow probs &amp; rates'!W$5:W$5999,A464)-INDEX('Flow probs &amp; rates'!Y$5:Y$5999,A464)-INDEX('Flow probs &amp; rates'!AA$5:AA$5999,A464)</f>
        <v>0.72432540328949724</v>
      </c>
      <c r="T465" s="35"/>
      <c r="U465" s="12">
        <f t="shared" ca="1" si="88"/>
        <v>-5.2055838849768103E-3</v>
      </c>
      <c r="V465" s="12">
        <f t="shared" ca="1" si="89"/>
        <v>0.72432540328949724</v>
      </c>
      <c r="X465" s="35"/>
      <c r="Y465" s="12">
        <f ca="1"/>
        <v>5.2055838849768103E-3</v>
      </c>
      <c r="Z465" s="12">
        <f ca="1"/>
        <v>0.27567459671050276</v>
      </c>
      <c r="AB465" s="35"/>
      <c r="AC465" s="12">
        <f ca="1"/>
        <v>-1.7676574530103864E-2</v>
      </c>
      <c r="AD465" s="12">
        <f ca="1"/>
        <v>0.68017822435436226</v>
      </c>
      <c r="AF465" s="35"/>
      <c r="AG465" s="12">
        <f>INDEX('Flow probs &amp; rates'!F$5:F$5999,A464)</f>
        <v>6.1579430202334237E-2</v>
      </c>
      <c r="AJ465" s="12">
        <f ca="1"/>
        <v>6.354535918998519E-2</v>
      </c>
      <c r="AK465" s="12">
        <f ca="1"/>
        <v>6.9034237459985576E-2</v>
      </c>
      <c r="AM465" s="12">
        <f t="shared" si="83"/>
        <v>2.698395140639423E-3</v>
      </c>
      <c r="AO465" s="12">
        <f t="shared" ca="1" si="84"/>
        <v>5.8292225203545461E-3</v>
      </c>
      <c r="AQ465" s="12">
        <f ca="1"/>
        <v>2.6984433960084292E-3</v>
      </c>
      <c r="AS465" s="30">
        <v>922</v>
      </c>
    </row>
    <row r="466" spans="1:45" x14ac:dyDescent="0.35">
      <c r="A466" s="12">
        <v>232</v>
      </c>
      <c r="C466" s="35" t="str">
        <f>INDEX('Flow probs &amp; rates'!$A$5:$A$5999,$A466)</f>
        <v>2009,8</v>
      </c>
      <c r="D466" s="17">
        <f ca="1">-INDEX('Flow probs &amp; rates'!AE$5:AE$5999,A466)-INDEX('Flow probs &amp; rates'!AF$5:AF$5999,A466)-INDEX('Flow probs &amp; rates'!AJ$5:AJ$5999,A466)</f>
        <v>-4.4944750837274304E-2</v>
      </c>
      <c r="E466" s="17">
        <f ca="1">INDEX('Flow probs &amp; rates'!AG$5:AG$5999,A466)-INDEX('Flow probs &amp; rates'!AJ$5:AJ$5999,A466)</f>
        <v>0.1634060232106401</v>
      </c>
      <c r="G466" s="12">
        <f t="shared" ca="1" si="85"/>
        <v>-4.4944750837274304E-2</v>
      </c>
      <c r="H466" s="12">
        <f t="shared" ca="1" si="86"/>
        <v>0.1634060232106401</v>
      </c>
      <c r="J466" s="17">
        <f ca="1">INDEX('Flow probs &amp; rates'!AJ$5:AJ$5999,A466)</f>
        <v>1.5077827935648901E-2</v>
      </c>
      <c r="K466" s="35" t="str">
        <f>INDEX('Flow probs &amp; rates'!$A$5:$A$5999,$A466)</f>
        <v>2009,8</v>
      </c>
      <c r="L466" s="12">
        <f t="shared" ca="1" si="90"/>
        <v>1.5077827935648901E-2</v>
      </c>
      <c r="N466" s="17">
        <f ca="1">INDEX('Flow probs &amp; rates'!Z$5:Z$5999,A466)</f>
        <v>1.6582291591990133E-2</v>
      </c>
      <c r="O466" s="35" t="str">
        <f>INDEX('Flow probs &amp; rates'!$A$5:$A$5999,$A466)</f>
        <v>2009,8</v>
      </c>
      <c r="P466" s="12">
        <f t="shared" ca="1" si="87"/>
        <v>1.6582291591990133E-2</v>
      </c>
      <c r="R466" s="17">
        <f ca="1">1-INDEX('Flow probs &amp; rates'!U$5:U$5999,A466)-INDEX('Flow probs &amp; rates'!V$5:V$5999,A466)-INDEX('Flow probs &amp; rates'!Z$5:Z$5999,A466)</f>
        <v>0.9555831150051517</v>
      </c>
      <c r="S466" s="17">
        <f ca="1">INDEX('Flow probs &amp; rates'!W$5:W$5999,A466)-INDEX('Flow probs &amp; rates'!Z$5:Z$5999,A466)</f>
        <v>0.13559772411927296</v>
      </c>
      <c r="T466" s="35" t="str">
        <f>INDEX('Flow probs &amp; rates'!$A$5:$A$5999,$A466)</f>
        <v>2009,8</v>
      </c>
      <c r="U466" s="12">
        <f t="shared" ca="1" si="88"/>
        <v>0.9555831150051517</v>
      </c>
      <c r="V466" s="12">
        <f t="shared" ca="1" si="89"/>
        <v>0.13559772411927296</v>
      </c>
      <c r="X466" s="35" t="str">
        <f>INDEX('Flow probs &amp; rates'!$A$5:$A$5999,$A466)</f>
        <v>2009,8</v>
      </c>
      <c r="Y466" s="12">
        <f t="array" aca="1" ref="Y466:Z467" ca="1">$A$1:$B$2-U466:V467</f>
        <v>4.4416884994848305E-2</v>
      </c>
      <c r="Z466" s="12">
        <f ca="1"/>
        <v>-0.13559772411927296</v>
      </c>
      <c r="AB466" s="35" t="str">
        <f>INDEX('Flow probs &amp; rates'!$A$5:$A$5999,$A466)</f>
        <v>2009,8</v>
      </c>
      <c r="AC466" s="12">
        <f t="array" aca="1" ref="AC466:AD467" ca="1">MMULT(Y466:Z467,MMULT(U464:V465,MINVERSE(Y464:Z465)))</f>
        <v>0.96042049704820864</v>
      </c>
      <c r="AD466" s="12">
        <f ca="1"/>
        <v>0.12375810627909317</v>
      </c>
      <c r="AF466" s="35" t="str">
        <f>INDEX('Flow probs &amp; rates'!$A$5:$A$5999,$A466)</f>
        <v>2009,8</v>
      </c>
      <c r="AG466" s="12">
        <f>INDEX('Flow probs &amp; rates'!E$5:E$5999,A466)</f>
        <v>0.59412952888556947</v>
      </c>
      <c r="AI466" s="32" t="s">
        <v>691</v>
      </c>
      <c r="AJ466" s="12">
        <f t="array" aca="1" ref="AJ466:AJ467" ca="1">MMULT(U466:V467,AG466:AG467)+P466:P467</f>
        <v>0.59278499588463274</v>
      </c>
      <c r="AK466" s="12">
        <f t="array" aca="1" ref="AK466:AK467" ca="1">MMULT(-1*MINVERSE(G466:H467),L466:L467)</f>
        <v>0.5716332690938013</v>
      </c>
      <c r="AM466" s="12">
        <f t="shared" si="83"/>
        <v>-1.5247870684254039E-3</v>
      </c>
      <c r="AO466" s="12">
        <f t="shared" ca="1" si="84"/>
        <v>-6.8920332784299099E-3</v>
      </c>
      <c r="AQ466" s="12">
        <f t="array" aca="1" ref="AQ466:AQ467" ca="1">MMULT(Y466:Z467,AO466:AO467)+MMULT(AC466:AD467,AM464:AM465)</f>
        <v>-1.5247269496228891E-3</v>
      </c>
      <c r="AS466" s="30">
        <v>924</v>
      </c>
    </row>
    <row r="467" spans="1:45" x14ac:dyDescent="0.35">
      <c r="C467" s="35"/>
      <c r="D467" s="17">
        <f ca="1">INDEX('Flow probs &amp; rates'!AE$5:AE$5999,A466)-INDEX('Flow probs &amp; rates'!AK$5:AK$5999,A466)</f>
        <v>-6.6152795511116996E-3</v>
      </c>
      <c r="E467" s="17">
        <f ca="1">-INDEX('Flow probs &amp; rates'!AG$5:AG$5999,A466)-INDEX('Flow probs &amp; rates'!AI$5:AI$5999,A466)-INDEX('Flow probs &amp; rates'!AK$5:AK$5999,A466)</f>
        <v>-0.33471442137766821</v>
      </c>
      <c r="G467" s="12">
        <f t="shared" ca="1" si="85"/>
        <v>-6.6152795511116996E-3</v>
      </c>
      <c r="H467" s="12">
        <f t="shared" ca="1" si="86"/>
        <v>-0.33471442137766821</v>
      </c>
      <c r="J467" s="17">
        <f ca="1">INDEX('Flow probs &amp; rates'!AK$5:AK$5999,A466)</f>
        <v>2.5522988823210201E-2</v>
      </c>
      <c r="K467" s="35"/>
      <c r="L467" s="12">
        <f t="shared" ca="1" si="90"/>
        <v>2.5522988823210201E-2</v>
      </c>
      <c r="N467" s="17">
        <f ca="1">INDEX('Flow probs &amp; rates'!AA$5:AA$5999,A466)</f>
        <v>2.1641688420161894E-2</v>
      </c>
      <c r="O467" s="35"/>
      <c r="P467" s="12">
        <f t="shared" ca="1" si="87"/>
        <v>2.1641688420161894E-2</v>
      </c>
      <c r="R467" s="17">
        <f ca="1">INDEX('Flow probs &amp; rates'!U$5:U$5999,A466)-INDEX('Flow probs &amp; rates'!AA$5:AA$5999,A466)</f>
        <v>-5.4878838435676418E-3</v>
      </c>
      <c r="S467" s="17">
        <f ca="1">1-INDEX('Flow probs &amp; rates'!W$5:W$5999,A466)-INDEX('Flow probs &amp; rates'!Y$5:Y$5999,A466)-INDEX('Flow probs &amp; rates'!AA$5:AA$5999,A466)</f>
        <v>0.71511685176923134</v>
      </c>
      <c r="T467" s="35"/>
      <c r="U467" s="12">
        <f t="shared" ca="1" si="88"/>
        <v>-5.4878838435676418E-3</v>
      </c>
      <c r="V467" s="12">
        <f t="shared" ca="1" si="89"/>
        <v>0.71511685176923134</v>
      </c>
      <c r="X467" s="35"/>
      <c r="Y467" s="12">
        <f ca="1"/>
        <v>5.4878838435676418E-3</v>
      </c>
      <c r="Z467" s="12">
        <f ca="1"/>
        <v>0.28488314823076866</v>
      </c>
      <c r="AB467" s="35"/>
      <c r="AC467" s="12">
        <f ca="1"/>
        <v>-3.1689247787966279E-3</v>
      </c>
      <c r="AD467" s="12">
        <f ca="1"/>
        <v>0.74962837754319922</v>
      </c>
      <c r="AF467" s="35"/>
      <c r="AG467" s="12">
        <f>INDEX('Flow probs &amp; rates'!F$5:F$5999,A466)</f>
        <v>6.240929498332301E-2</v>
      </c>
      <c r="AJ467" s="12">
        <f ca="1"/>
        <v>6.3011113127215551E-2</v>
      </c>
      <c r="AK467" s="12">
        <f ca="1"/>
        <v>6.4955297886335445E-2</v>
      </c>
      <c r="AM467" s="12">
        <f t="shared" si="83"/>
        <v>8.2986478098877325E-4</v>
      </c>
      <c r="AO467" s="12">
        <f t="shared" ca="1" si="84"/>
        <v>-4.078939573650131E-3</v>
      </c>
      <c r="AQ467" s="12">
        <f ca="1"/>
        <v>8.2989736793343395E-4</v>
      </c>
      <c r="AS467" s="30">
        <v>926</v>
      </c>
    </row>
    <row r="468" spans="1:45" x14ac:dyDescent="0.35">
      <c r="A468" s="12">
        <v>233</v>
      </c>
      <c r="C468" s="35" t="str">
        <f>INDEX('Flow probs &amp; rates'!$A$5:$A$5999,$A468)</f>
        <v>2009,9</v>
      </c>
      <c r="D468" s="17">
        <f ca="1">-INDEX('Flow probs &amp; rates'!AE$5:AE$5999,A468)-INDEX('Flow probs &amp; rates'!AF$5:AF$5999,A468)-INDEX('Flow probs &amp; rates'!AJ$5:AJ$5999,A468)</f>
        <v>-4.4462678470002806E-2</v>
      </c>
      <c r="E468" s="17">
        <f ca="1">INDEX('Flow probs &amp; rates'!AG$5:AG$5999,A468)-INDEX('Flow probs &amp; rates'!AJ$5:AJ$5999,A468)</f>
        <v>0.16894254767375821</v>
      </c>
      <c r="G468" s="12">
        <f t="shared" ca="1" si="85"/>
        <v>-4.4462678470002806E-2</v>
      </c>
      <c r="H468" s="12">
        <f t="shared" ca="1" si="86"/>
        <v>0.16894254767375821</v>
      </c>
      <c r="J468" s="17">
        <f ca="1">INDEX('Flow probs &amp; rates'!AJ$5:AJ$5999,A468)</f>
        <v>1.4896784253586801E-2</v>
      </c>
      <c r="K468" s="35" t="str">
        <f>INDEX('Flow probs &amp; rates'!$A$5:$A$5999,$A468)</f>
        <v>2009,9</v>
      </c>
      <c r="L468" s="12">
        <f t="shared" ca="1" si="90"/>
        <v>1.4896784253586801E-2</v>
      </c>
      <c r="N468" s="17">
        <f ca="1">INDEX('Flow probs &amp; rates'!Z$5:Z$5999,A468)</f>
        <v>1.638613740820705E-2</v>
      </c>
      <c r="O468" s="35" t="str">
        <f>INDEX('Flow probs &amp; rates'!$A$5:$A$5999,$A468)</f>
        <v>2009,9</v>
      </c>
      <c r="P468" s="12">
        <f t="shared" ca="1" si="87"/>
        <v>1.638613740820705E-2</v>
      </c>
      <c r="R468" s="17">
        <f ca="1">1-INDEX('Flow probs &amp; rates'!U$5:U$5999,A468)-INDEX('Flow probs &amp; rates'!V$5:V$5999,A468)-INDEX('Flow probs &amp; rates'!Z$5:Z$5999,A468)</f>
        <v>0.95606273836783429</v>
      </c>
      <c r="S468" s="17">
        <f ca="1">INDEX('Flow probs &amp; rates'!W$5:W$5999,A468)-INDEX('Flow probs &amp; rates'!Z$5:Z$5999,A468)</f>
        <v>0.13970424089253264</v>
      </c>
      <c r="T468" s="35" t="str">
        <f>INDEX('Flow probs &amp; rates'!$A$5:$A$5999,$A468)</f>
        <v>2009,9</v>
      </c>
      <c r="U468" s="12">
        <f t="shared" ca="1" si="88"/>
        <v>0.95606273836783429</v>
      </c>
      <c r="V468" s="12">
        <f t="shared" ca="1" si="89"/>
        <v>0.13970424089253264</v>
      </c>
      <c r="X468" s="35" t="str">
        <f>INDEX('Flow probs &amp; rates'!$A$5:$A$5999,$A468)</f>
        <v>2009,9</v>
      </c>
      <c r="Y468" s="12">
        <f t="array" aca="1" ref="Y468:Z469" ca="1">$A$1:$B$2-U468:V469</f>
        <v>4.3937261632165714E-2</v>
      </c>
      <c r="Z468" s="12">
        <f ca="1"/>
        <v>-0.13970424089253264</v>
      </c>
      <c r="AB468" s="35" t="str">
        <f>INDEX('Flow probs &amp; rates'!$A$5:$A$5999,$A468)</f>
        <v>2009,9</v>
      </c>
      <c r="AC468" s="12">
        <f t="array" aca="1" ref="AC468:AD469" ca="1">MMULT(Y468:Z469,MMULT(U466:V467,MINVERSE(Y466:Z467)))</f>
        <v>0.9475463542604744</v>
      </c>
      <c r="AD468" s="12">
        <f ca="1"/>
        <v>0.12123590007062729</v>
      </c>
      <c r="AF468" s="35" t="str">
        <f>INDEX('Flow probs &amp; rates'!$A$5:$A$5999,$A468)</f>
        <v>2009,9</v>
      </c>
      <c r="AG468" s="12">
        <f>INDEX('Flow probs &amp; rates'!E$5:E$5999,A468)</f>
        <v>0.59313008492001917</v>
      </c>
      <c r="AI468" s="32" t="s">
        <v>692</v>
      </c>
      <c r="AJ468" s="12">
        <f t="array" aca="1" ref="AJ468:AJ469" ca="1">MMULT(U468:V469,AG468:AG469)+P468:P469</f>
        <v>0.59210382299499564</v>
      </c>
      <c r="AK468" s="12">
        <f t="array" aca="1" ref="AK468:AK469" ca="1">MMULT(-1*MINVERSE(G468:H469),L468:L469)</f>
        <v>0.56734834274873602</v>
      </c>
      <c r="AM468" s="12">
        <f t="shared" si="83"/>
        <v>-9.9944396555029513E-4</v>
      </c>
      <c r="AO468" s="12">
        <f t="shared" ca="1" si="84"/>
        <v>-4.2849263450652764E-3</v>
      </c>
      <c r="AQ468" s="12">
        <f t="array" aca="1" ref="AQ468:AQ469" ca="1">MMULT(Y468:Z469,AO468:AO469)+MMULT(AC468:AD469,AM466:AM467)</f>
        <v>-9.9936510033427528E-4</v>
      </c>
      <c r="AS468" s="30">
        <v>928</v>
      </c>
    </row>
    <row r="469" spans="1:45" x14ac:dyDescent="0.35">
      <c r="C469" s="35"/>
      <c r="D469" s="17">
        <f ca="1">INDEX('Flow probs &amp; rates'!AE$5:AE$5999,A468)-INDEX('Flow probs &amp; rates'!AK$5:AK$5999,A468)</f>
        <v>-6.2071513062491E-3</v>
      </c>
      <c r="E469" s="17">
        <f ca="1">-INDEX('Flow probs &amp; rates'!AG$5:AG$5999,A468)-INDEX('Flow probs &amp; rates'!AI$5:AI$5999,A468)-INDEX('Flow probs &amp; rates'!AK$5:AK$5999,A468)</f>
        <v>-0.34250821302640849</v>
      </c>
      <c r="G469" s="12">
        <f t="shared" ca="1" si="85"/>
        <v>-6.2071513062491E-3</v>
      </c>
      <c r="H469" s="12">
        <f t="shared" ca="1" si="86"/>
        <v>-0.34250821302640849</v>
      </c>
      <c r="J469" s="17">
        <f ca="1">INDEX('Flow probs &amp; rates'!AK$5:AK$5999,A468)</f>
        <v>2.4462356938343501E-2</v>
      </c>
      <c r="K469" s="35"/>
      <c r="L469" s="12">
        <f t="shared" ca="1" si="90"/>
        <v>2.4462356938343501E-2</v>
      </c>
      <c r="N469" s="17">
        <f ca="1">INDEX('Flow probs &amp; rates'!AA$5:AA$5999,A468)</f>
        <v>2.0666188349849981E-2</v>
      </c>
      <c r="O469" s="35"/>
      <c r="P469" s="12">
        <f t="shared" ca="1" si="87"/>
        <v>2.0666188349849981E-2</v>
      </c>
      <c r="R469" s="17">
        <f ca="1">INDEX('Flow probs &amp; rates'!U$5:U$5999,A468)-INDEX('Flow probs &amp; rates'!AA$5:AA$5999,A468)</f>
        <v>-5.1292601370206171E-3</v>
      </c>
      <c r="S469" s="17">
        <f ca="1">1-INDEX('Flow probs &amp; rates'!W$5:W$5999,A468)-INDEX('Flow probs &amp; rates'!Y$5:Y$5999,A468)-INDEX('Flow probs &amp; rates'!AA$5:AA$5999,A468)</f>
        <v>0.70957798918542003</v>
      </c>
      <c r="T469" s="35"/>
      <c r="U469" s="12">
        <f t="shared" ca="1" si="88"/>
        <v>-5.1292601370206171E-3</v>
      </c>
      <c r="V469" s="12">
        <f t="shared" ca="1" si="89"/>
        <v>0.70957798918542003</v>
      </c>
      <c r="X469" s="35"/>
      <c r="Y469" s="12">
        <f ca="1"/>
        <v>5.1292601370206171E-3</v>
      </c>
      <c r="Z469" s="12">
        <f ca="1"/>
        <v>0.29042201081457997</v>
      </c>
      <c r="AB469" s="35"/>
      <c r="AC469" s="12">
        <f ca="1"/>
        <v>-1.5023632018545952E-2</v>
      </c>
      <c r="AD469" s="12">
        <f ca="1"/>
        <v>0.72431107642189929</v>
      </c>
      <c r="AF469" s="35"/>
      <c r="AG469" s="12">
        <f>INDEX('Flow probs &amp; rates'!F$5:F$5999,A468)</f>
        <v>6.1903005481856455E-2</v>
      </c>
      <c r="AJ469" s="12">
        <f ca="1"/>
        <v>6.1548880003551812E-2</v>
      </c>
      <c r="AK469" s="12">
        <f ca="1"/>
        <v>6.113938041520138E-2</v>
      </c>
      <c r="AM469" s="12">
        <f t="shared" si="83"/>
        <v>-5.0628950146655582E-4</v>
      </c>
      <c r="AO469" s="12">
        <f t="shared" ca="1" si="84"/>
        <v>-3.8159174711340643E-3</v>
      </c>
      <c r="AQ469" s="12">
        <f ca="1"/>
        <v>-5.0621683433579195E-4</v>
      </c>
      <c r="AS469" s="30">
        <v>930</v>
      </c>
    </row>
    <row r="470" spans="1:45" x14ac:dyDescent="0.35">
      <c r="A470" s="12">
        <v>234</v>
      </c>
      <c r="C470" s="35" t="str">
        <f>INDEX('Flow probs &amp; rates'!$A$5:$A$5999,$A470)</f>
        <v>2009,10</v>
      </c>
      <c r="D470" s="17">
        <f ca="1">-INDEX('Flow probs &amp; rates'!AE$5:AE$5999,A470)-INDEX('Flow probs &amp; rates'!AF$5:AF$5999,A470)-INDEX('Flow probs &amp; rates'!AJ$5:AJ$5999,A470)</f>
        <v>-4.5270847642737304E-2</v>
      </c>
      <c r="E470" s="17">
        <f ca="1">INDEX('Flow probs &amp; rates'!AG$5:AG$5999,A470)-INDEX('Flow probs &amp; rates'!AJ$5:AJ$5999,A470)</f>
        <v>0.15558645418439118</v>
      </c>
      <c r="G470" s="12">
        <f t="shared" ca="1" si="85"/>
        <v>-4.5270847642737304E-2</v>
      </c>
      <c r="H470" s="12">
        <f t="shared" ca="1" si="86"/>
        <v>0.15558645418439118</v>
      </c>
      <c r="J470" s="17">
        <f ca="1">INDEX('Flow probs &amp; rates'!AJ$5:AJ$5999,A470)</f>
        <v>1.4821048381082801E-2</v>
      </c>
      <c r="K470" s="35" t="str">
        <f>INDEX('Flow probs &amp; rates'!$A$5:$A$5999,$A470)</f>
        <v>2009,10</v>
      </c>
      <c r="L470" s="12">
        <f t="shared" ca="1" si="90"/>
        <v>1.4821048381082801E-2</v>
      </c>
      <c r="N470" s="17">
        <f ca="1">INDEX('Flow probs &amp; rates'!Z$5:Z$5999,A470)</f>
        <v>1.6190318195022511E-2</v>
      </c>
      <c r="O470" s="35" t="str">
        <f>INDEX('Flow probs &amp; rates'!$A$5:$A$5999,$A470)</f>
        <v>2009,10</v>
      </c>
      <c r="P470" s="12">
        <f t="shared" ca="1" si="87"/>
        <v>1.6190318195022511E-2</v>
      </c>
      <c r="R470" s="17">
        <f ca="1">1-INDEX('Flow probs &amp; rates'!U$5:U$5999,A470)-INDEX('Flow probs &amp; rates'!V$5:V$5999,A470)-INDEX('Flow probs &amp; rates'!Z$5:Z$5999,A470)</f>
        <v>0.95533397644227303</v>
      </c>
      <c r="S470" s="17">
        <f ca="1">INDEX('Flow probs &amp; rates'!W$5:W$5999,A470)-INDEX('Flow probs &amp; rates'!Z$5:Z$5999,A470)</f>
        <v>0.12963579275082612</v>
      </c>
      <c r="T470" s="35" t="str">
        <f>INDEX('Flow probs &amp; rates'!$A$5:$A$5999,$A470)</f>
        <v>2009,10</v>
      </c>
      <c r="U470" s="12">
        <f t="shared" ca="1" si="88"/>
        <v>0.95533397644227303</v>
      </c>
      <c r="V470" s="12">
        <f t="shared" ca="1" si="89"/>
        <v>0.12963579275082612</v>
      </c>
      <c r="X470" s="35" t="str">
        <f>INDEX('Flow probs &amp; rates'!$A$5:$A$5999,$A470)</f>
        <v>2009,10</v>
      </c>
      <c r="Y470" s="12">
        <f t="array" aca="1" ref="Y470:Z471" ca="1">$A$1:$B$2-U470:V471</f>
        <v>4.4666023557726975E-2</v>
      </c>
      <c r="Z470" s="12">
        <f ca="1"/>
        <v>-0.12963579275082612</v>
      </c>
      <c r="AB470" s="35" t="str">
        <f>INDEX('Flow probs &amp; rates'!$A$5:$A$5999,$A470)</f>
        <v>2009,10</v>
      </c>
      <c r="AC470" s="12">
        <f t="array" aca="1" ref="AC470:AD471" ca="1">MMULT(Y470:Z471,MMULT(U468:V469,MINVERSE(Y468:Z469)))</f>
        <v>0.96720647608299248</v>
      </c>
      <c r="AD470" s="12">
        <f ca="1"/>
        <v>0.17001526212581519</v>
      </c>
      <c r="AF470" s="35" t="str">
        <f>INDEX('Flow probs &amp; rates'!$A$5:$A$5999,$A470)</f>
        <v>2009,10</v>
      </c>
      <c r="AG470" s="12">
        <f>INDEX('Flow probs &amp; rates'!E$5:E$5999,A470)</f>
        <v>0.5908524859585067</v>
      </c>
      <c r="AI470" s="32" t="s">
        <v>693</v>
      </c>
      <c r="AJ470" s="12">
        <f t="array" aca="1" ref="AJ470:AJ471" ca="1">MMULT(U470:V471,AG470:AG471)+P470:P471</f>
        <v>0.58878620137189996</v>
      </c>
      <c r="AK470" s="12">
        <f t="array" aca="1" ref="AK470:AK471" ca="1">MMULT(-1*MINVERSE(G470:H471),L470:L471)</f>
        <v>0.55305528887875921</v>
      </c>
      <c r="AM470" s="12">
        <f t="shared" si="83"/>
        <v>-2.2775989615124725E-3</v>
      </c>
      <c r="AO470" s="12">
        <f t="shared" ca="1" si="84"/>
        <v>-1.4293053869976813E-2</v>
      </c>
      <c r="AQ470" s="12">
        <f t="array" aca="1" ref="AQ470:AQ471" ca="1">MMULT(Y470:Z471,AO470:AO471)+MMULT(AC470:AD471,AM468:AM469)</f>
        <v>-2.2775491806878911E-3</v>
      </c>
      <c r="AS470" s="30">
        <v>932</v>
      </c>
    </row>
    <row r="471" spans="1:45" x14ac:dyDescent="0.35">
      <c r="C471" s="35"/>
      <c r="D471" s="17">
        <f ca="1">INDEX('Flow probs &amp; rates'!AE$5:AE$5999,A470)-INDEX('Flow probs &amp; rates'!AK$5:AK$5999,A470)</f>
        <v>-6.0346813934723E-3</v>
      </c>
      <c r="E471" s="17">
        <f ca="1">-INDEX('Flow probs &amp; rates'!AG$5:AG$5999,A470)-INDEX('Flow probs &amp; rates'!AI$5:AI$5999,A470)-INDEX('Flow probs &amp; rates'!AK$5:AK$5999,A470)</f>
        <v>-0.32581055181961943</v>
      </c>
      <c r="G471" s="12">
        <f t="shared" ca="1" si="85"/>
        <v>-6.0346813934723E-3</v>
      </c>
      <c r="H471" s="12">
        <f t="shared" ca="1" si="86"/>
        <v>-0.32581055181961943</v>
      </c>
      <c r="J471" s="17">
        <f ca="1">INDEX('Flow probs &amp; rates'!AK$5:AK$5999,A470)</f>
        <v>2.4731126959440401E-2</v>
      </c>
      <c r="K471" s="35"/>
      <c r="L471" s="12">
        <f t="shared" ca="1" si="90"/>
        <v>2.4731126959440401E-2</v>
      </c>
      <c r="N471" s="17">
        <f ca="1">INDEX('Flow probs &amp; rates'!AA$5:AA$5999,A470)</f>
        <v>2.1061633321798858E-2</v>
      </c>
      <c r="O471" s="35"/>
      <c r="P471" s="12">
        <f t="shared" ca="1" si="87"/>
        <v>2.1061633321798858E-2</v>
      </c>
      <c r="R471" s="17">
        <f ca="1">INDEX('Flow probs &amp; rates'!U$5:U$5999,A470)-INDEX('Flow probs &amp; rates'!AA$5:AA$5999,A470)</f>
        <v>-5.0254174999528542E-3</v>
      </c>
      <c r="S471" s="17">
        <f ca="1">1-INDEX('Flow probs &amp; rates'!W$5:W$5999,A470)-INDEX('Flow probs &amp; rates'!Y$5:Y$5999,A470)-INDEX('Flow probs &amp; rates'!AA$5:AA$5999,A470)</f>
        <v>0.72157099911835587</v>
      </c>
      <c r="T471" s="35"/>
      <c r="U471" s="12">
        <f t="shared" ca="1" si="88"/>
        <v>-5.0254174999528542E-3</v>
      </c>
      <c r="V471" s="12">
        <f t="shared" ca="1" si="89"/>
        <v>0.72157099911835587</v>
      </c>
      <c r="X471" s="35"/>
      <c r="Y471" s="12">
        <f ca="1"/>
        <v>5.0254174999528542E-3</v>
      </c>
      <c r="Z471" s="12">
        <f ca="1"/>
        <v>0.27842900088164413</v>
      </c>
      <c r="AB471" s="35"/>
      <c r="AC471" s="12">
        <f ca="1"/>
        <v>-2.6986942279565718E-3</v>
      </c>
      <c r="AD471" s="12">
        <f ca="1"/>
        <v>0.68139512955623793</v>
      </c>
      <c r="AF471" s="35"/>
      <c r="AG471" s="12">
        <f>INDEX('Flow probs &amp; rates'!F$5:F$5999,A470)</f>
        <v>6.2748320527265491E-2</v>
      </c>
      <c r="AJ471" s="12">
        <f ca="1"/>
        <v>6.3369721234830131E-2</v>
      </c>
      <c r="AK471" s="12">
        <f ca="1"/>
        <v>6.5662742899519677E-2</v>
      </c>
      <c r="AM471" s="12">
        <f t="shared" si="83"/>
        <v>8.453150454090369E-4</v>
      </c>
      <c r="AO471" s="12">
        <f t="shared" ca="1" si="84"/>
        <v>4.5233624843182968E-3</v>
      </c>
      <c r="AQ471" s="12">
        <f ca="1"/>
        <v>8.4532072730453441E-4</v>
      </c>
      <c r="AS471" s="30">
        <v>934</v>
      </c>
    </row>
    <row r="472" spans="1:45" x14ac:dyDescent="0.35">
      <c r="A472" s="12">
        <v>235</v>
      </c>
      <c r="C472" s="35" t="str">
        <f>INDEX('Flow probs &amp; rates'!$A$5:$A$5999,$A472)</f>
        <v>2009,11</v>
      </c>
      <c r="D472" s="17">
        <f ca="1">-INDEX('Flow probs &amp; rates'!AE$5:AE$5999,A472)-INDEX('Flow probs &amp; rates'!AF$5:AF$5999,A472)-INDEX('Flow probs &amp; rates'!AJ$5:AJ$5999,A472)</f>
        <v>-4.3787312945087004E-2</v>
      </c>
      <c r="E472" s="17">
        <f ca="1">INDEX('Flow probs &amp; rates'!AG$5:AG$5999,A472)-INDEX('Flow probs &amp; rates'!AJ$5:AJ$5999,A472)</f>
        <v>0.15073022945929521</v>
      </c>
      <c r="G472" s="12">
        <f t="shared" ca="1" si="85"/>
        <v>-4.3787312945087004E-2</v>
      </c>
      <c r="H472" s="12">
        <f t="shared" ca="1" si="86"/>
        <v>0.15073022945929521</v>
      </c>
      <c r="J472" s="17">
        <f ca="1">INDEX('Flow probs &amp; rates'!AJ$5:AJ$5999,A472)</f>
        <v>1.2835069844471801E-2</v>
      </c>
      <c r="K472" s="35" t="str">
        <f>INDEX('Flow probs &amp; rates'!$A$5:$A$5999,$A472)</f>
        <v>2009,11</v>
      </c>
      <c r="L472" s="12">
        <f t="shared" ca="1" si="90"/>
        <v>1.2835069844471801E-2</v>
      </c>
      <c r="N472" s="17">
        <f ca="1">INDEX('Flow probs &amp; rates'!Z$5:Z$5999,A472)</f>
        <v>1.410834718430987E-2</v>
      </c>
      <c r="O472" s="35" t="str">
        <f>INDEX('Flow probs &amp; rates'!$A$5:$A$5999,$A472)</f>
        <v>2009,11</v>
      </c>
      <c r="P472" s="12">
        <f t="shared" ca="1" si="87"/>
        <v>1.410834718430987E-2</v>
      </c>
      <c r="R472" s="17">
        <f ca="1">1-INDEX('Flow probs &amp; rates'!U$5:U$5999,A472)-INDEX('Flow probs &amp; rates'!V$5:V$5999,A472)-INDEX('Flow probs &amp; rates'!Z$5:Z$5999,A472)</f>
        <v>0.95687531355945221</v>
      </c>
      <c r="S472" s="17">
        <f ca="1">INDEX('Flow probs &amp; rates'!W$5:W$5999,A472)-INDEX('Flow probs &amp; rates'!Z$5:Z$5999,A472)</f>
        <v>0.12637617481827554</v>
      </c>
      <c r="T472" s="35" t="str">
        <f>INDEX('Flow probs &amp; rates'!$A$5:$A$5999,$A472)</f>
        <v>2009,11</v>
      </c>
      <c r="U472" s="12">
        <f t="shared" ca="1" si="88"/>
        <v>0.95687531355945221</v>
      </c>
      <c r="V472" s="12">
        <f t="shared" ca="1" si="89"/>
        <v>0.12637617481827554</v>
      </c>
      <c r="X472" s="35" t="str">
        <f>INDEX('Flow probs &amp; rates'!$A$5:$A$5999,$A472)</f>
        <v>2009,11</v>
      </c>
      <c r="Y472" s="12">
        <f t="array" aca="1" ref="Y472:Z473" ca="1">$A$1:$B$2-U472:V473</f>
        <v>4.3124686440547788E-2</v>
      </c>
      <c r="Z472" s="12">
        <f ca="1"/>
        <v>-0.12637617481827554</v>
      </c>
      <c r="AB472" s="35" t="str">
        <f>INDEX('Flow probs &amp; rates'!$A$5:$A$5999,$A472)</f>
        <v>2009,11</v>
      </c>
      <c r="AC472" s="12">
        <f t="array" aca="1" ref="AC472:AD473" ca="1">MMULT(Y472:Z473,MMULT(U470:V471,MINVERSE(Y470:Z471)))</f>
        <v>0.92283336418911865</v>
      </c>
      <c r="AD472" s="12">
        <f ca="1"/>
        <v>0.12223351310845459</v>
      </c>
      <c r="AF472" s="35" t="str">
        <f>INDEX('Flow probs &amp; rates'!$A$5:$A$5999,$A472)</f>
        <v>2009,11</v>
      </c>
      <c r="AG472" s="12">
        <f>INDEX('Flow probs &amp; rates'!E$5:E$5999,A472)</f>
        <v>0.58741039767774472</v>
      </c>
      <c r="AI472" s="32" t="s">
        <v>694</v>
      </c>
      <c r="AJ472" s="12">
        <f t="array" aca="1" ref="AJ472:AJ473" ca="1">MMULT(U472:V473,AG472:AG473)+P472:P473</f>
        <v>0.5842131080002454</v>
      </c>
      <c r="AK472" s="12">
        <f t="array" aca="1" ref="AK472:AK473" ca="1">MMULT(-1*MINVERSE(G472:H473),L472:L473)</f>
        <v>0.52199127660525801</v>
      </c>
      <c r="AM472" s="12">
        <f t="shared" si="83"/>
        <v>-3.442088280761979E-3</v>
      </c>
      <c r="AO472" s="12">
        <f t="shared" ca="1" si="84"/>
        <v>-3.1064012273501196E-2</v>
      </c>
      <c r="AQ472" s="12">
        <f t="array" aca="1" ref="AQ472:AQ473" ca="1">MMULT(Y472:Z473,AO472:AO473)+MMULT(AC472:AD473,AM470:AM471)</f>
        <v>-3.4422476600817981E-3</v>
      </c>
      <c r="AS472" s="30">
        <v>936</v>
      </c>
    </row>
    <row r="473" spans="1:45" x14ac:dyDescent="0.35">
      <c r="C473" s="35"/>
      <c r="D473" s="17">
        <f ca="1">INDEX('Flow probs &amp; rates'!AE$5:AE$5999,A472)-INDEX('Flow probs &amp; rates'!AK$5:AK$5999,A472)</f>
        <v>-4.2839686969176997E-3</v>
      </c>
      <c r="E473" s="17">
        <f ca="1">-INDEX('Flow probs &amp; rates'!AG$5:AG$5999,A472)-INDEX('Flow probs &amp; rates'!AI$5:AI$5999,A472)-INDEX('Flow probs &amp; rates'!AK$5:AK$5999,A472)</f>
        <v>-0.31454388888478896</v>
      </c>
      <c r="G473" s="12">
        <f t="shared" ca="1" si="85"/>
        <v>-4.2839686969176997E-3</v>
      </c>
      <c r="H473" s="12">
        <f t="shared" ca="1" si="86"/>
        <v>-0.31454388888478896</v>
      </c>
      <c r="J473" s="17">
        <f ca="1">INDEX('Flow probs &amp; rates'!AK$5:AK$5999,A472)</f>
        <v>2.3149116845154898E-2</v>
      </c>
      <c r="K473" s="35"/>
      <c r="L473" s="12">
        <f t="shared" ca="1" si="90"/>
        <v>2.3149116845154898E-2</v>
      </c>
      <c r="N473" s="17">
        <f ca="1">INDEX('Flow probs &amp; rates'!AA$5:AA$5999,A472)</f>
        <v>1.9835059998069653E-2</v>
      </c>
      <c r="O473" s="35"/>
      <c r="P473" s="12">
        <f t="shared" ca="1" si="87"/>
        <v>1.9835059998069653E-2</v>
      </c>
      <c r="R473" s="17">
        <f ca="1">INDEX('Flow probs &amp; rates'!U$5:U$5999,A472)-INDEX('Flow probs &amp; rates'!AA$5:AA$5999,A472)</f>
        <v>-3.5913800391161842E-3</v>
      </c>
      <c r="S473" s="17">
        <f ca="1">1-INDEX('Flow probs &amp; rates'!W$5:W$5999,A472)-INDEX('Flow probs &amp; rates'!Y$5:Y$5999,A472)-INDEX('Flow probs &amp; rates'!AA$5:AA$5999,A472)</f>
        <v>0.72986366006417613</v>
      </c>
      <c r="T473" s="35"/>
      <c r="U473" s="12">
        <f t="shared" ca="1" si="88"/>
        <v>-3.5913800391161842E-3</v>
      </c>
      <c r="V473" s="12">
        <f t="shared" ca="1" si="89"/>
        <v>0.72986366006417613</v>
      </c>
      <c r="X473" s="35"/>
      <c r="Y473" s="12">
        <f ca="1"/>
        <v>3.5913800391161842E-3</v>
      </c>
      <c r="Z473" s="12">
        <f ca="1"/>
        <v>0.27013633993582387</v>
      </c>
      <c r="AB473" s="35"/>
      <c r="AC473" s="12">
        <f ca="1"/>
        <v>-3.0914826241645682E-2</v>
      </c>
      <c r="AD473" s="12">
        <f ca="1"/>
        <v>0.68735818284199379</v>
      </c>
      <c r="AF473" s="35"/>
      <c r="AG473" s="12">
        <f>INDEX('Flow probs &amp; rates'!F$5:F$5999,A472)</f>
        <v>6.3510803056846171E-2</v>
      </c>
      <c r="AJ473" s="12">
        <f ca="1"/>
        <v>6.4079673193765313E-2</v>
      </c>
      <c r="AK473" s="12">
        <f ca="1"/>
        <v>6.6486500914897259E-2</v>
      </c>
      <c r="AM473" s="12">
        <f t="shared" si="83"/>
        <v>7.6248252958067975E-4</v>
      </c>
      <c r="AO473" s="12">
        <f t="shared" ca="1" si="84"/>
        <v>8.2375801537758198E-4</v>
      </c>
      <c r="AQ473" s="12">
        <f ca="1"/>
        <v>7.6241009133764951E-4</v>
      </c>
      <c r="AS473" s="30">
        <v>938</v>
      </c>
    </row>
    <row r="474" spans="1:45" x14ac:dyDescent="0.35">
      <c r="A474" s="12">
        <v>236</v>
      </c>
      <c r="C474" s="35" t="str">
        <f>INDEX('Flow probs &amp; rates'!$A$5:$A$5999,$A474)</f>
        <v>2009,12</v>
      </c>
      <c r="D474" s="17">
        <f ca="1">-INDEX('Flow probs &amp; rates'!AE$5:AE$5999,A474)-INDEX('Flow probs &amp; rates'!AF$5:AF$5999,A474)-INDEX('Flow probs &amp; rates'!AJ$5:AJ$5999,A474)</f>
        <v>-4.3882067908934896E-2</v>
      </c>
      <c r="E474" s="17">
        <f ca="1">INDEX('Flow probs &amp; rates'!AG$5:AG$5999,A474)-INDEX('Flow probs &amp; rates'!AJ$5:AJ$5999,A474)</f>
        <v>0.14098080163270532</v>
      </c>
      <c r="G474" s="12">
        <f t="shared" ca="1" si="85"/>
        <v>-4.3882067908934896E-2</v>
      </c>
      <c r="H474" s="12">
        <f t="shared" ca="1" si="86"/>
        <v>0.14098080163270532</v>
      </c>
      <c r="J474" s="17">
        <f ca="1">INDEX('Flow probs &amp; rates'!AJ$5:AJ$5999,A474)</f>
        <v>1.4473044661276699E-2</v>
      </c>
      <c r="K474" s="35" t="str">
        <f>INDEX('Flow probs &amp; rates'!$A$5:$A$5999,$A474)</f>
        <v>2009,12</v>
      </c>
      <c r="L474" s="12">
        <f t="shared" ca="1" si="90"/>
        <v>1.4473044661276699E-2</v>
      </c>
      <c r="N474" s="17">
        <f ca="1">INDEX('Flow probs &amp; rates'!Z$5:Z$5999,A474)</f>
        <v>1.5727637411663546E-2</v>
      </c>
      <c r="O474" s="35" t="str">
        <f>INDEX('Flow probs &amp; rates'!$A$5:$A$5999,$A474)</f>
        <v>2009,12</v>
      </c>
      <c r="P474" s="12">
        <f t="shared" ca="1" si="87"/>
        <v>1.5727637411663546E-2</v>
      </c>
      <c r="R474" s="17">
        <f ca="1">1-INDEX('Flow probs &amp; rates'!U$5:U$5999,A474)-INDEX('Flow probs &amp; rates'!V$5:V$5999,A474)-INDEX('Flow probs &amp; rates'!Z$5:Z$5999,A474)</f>
        <v>0.95664048881886865</v>
      </c>
      <c r="S474" s="17">
        <f ca="1">INDEX('Flow probs &amp; rates'!W$5:W$5999,A474)-INDEX('Flow probs &amp; rates'!Z$5:Z$5999,A474)</f>
        <v>0.11878642554522087</v>
      </c>
      <c r="T474" s="35" t="str">
        <f>INDEX('Flow probs &amp; rates'!$A$5:$A$5999,$A474)</f>
        <v>2009,12</v>
      </c>
      <c r="U474" s="12">
        <f t="shared" ca="1" si="88"/>
        <v>0.95664048881886865</v>
      </c>
      <c r="V474" s="12">
        <f t="shared" ca="1" si="89"/>
        <v>0.11878642554522087</v>
      </c>
      <c r="X474" s="35" t="str">
        <f>INDEX('Flow probs &amp; rates'!$A$5:$A$5999,$A474)</f>
        <v>2009,12</v>
      </c>
      <c r="Y474" s="12">
        <f t="array" aca="1" ref="Y474:Z475" ca="1">$A$1:$B$2-U474:V475</f>
        <v>4.3359511181131349E-2</v>
      </c>
      <c r="Z474" s="12">
        <f ca="1"/>
        <v>-0.11878642554522087</v>
      </c>
      <c r="AB474" s="35" t="str">
        <f>INDEX('Flow probs &amp; rates'!$A$5:$A$5999,$A474)</f>
        <v>2009,12</v>
      </c>
      <c r="AC474" s="12">
        <f t="array" aca="1" ref="AC474:AD475" ca="1">MMULT(Y474:Z475,MMULT(U472:V473,MINVERSE(Y472:Z473)))</f>
        <v>0.95962948302974016</v>
      </c>
      <c r="AD474" s="12">
        <f ca="1"/>
        <v>0.14828074285873527</v>
      </c>
      <c r="AF474" s="35" t="str">
        <f>INDEX('Flow probs &amp; rates'!$A$5:$A$5999,$A474)</f>
        <v>2009,12</v>
      </c>
      <c r="AG474" s="12">
        <f>INDEX('Flow probs &amp; rates'!E$5:E$5999,A474)</f>
        <v>0.5852124286620165</v>
      </c>
      <c r="AI474" s="32" t="s">
        <v>695</v>
      </c>
      <c r="AJ474" s="12">
        <f t="array" aca="1" ref="AJ474:AJ475" ca="1">MMULT(U474:V475,AG474:AG475)+P474:P475</f>
        <v>0.58327473254226525</v>
      </c>
      <c r="AK474" s="12">
        <f t="array" aca="1" ref="AK474:AK475" ca="1">MMULT(-1*MINVERSE(G474:H475),L474:L475)</f>
        <v>0.55327694391256532</v>
      </c>
      <c r="AM474" s="12">
        <f t="shared" si="83"/>
        <v>-2.1979690157282183E-3</v>
      </c>
      <c r="AO474" s="12">
        <f t="shared" ca="1" si="84"/>
        <v>3.1285667307307308E-2</v>
      </c>
      <c r="AQ474" s="12">
        <f t="array" aca="1" ref="AQ474:AQ475" ca="1">MMULT(Y474:Z475,AO474:AO475)+MMULT(AC474:AD475,AM472:AM473)</f>
        <v>-2.1980092158215884E-3</v>
      </c>
      <c r="AS474" s="30">
        <v>940</v>
      </c>
    </row>
    <row r="475" spans="1:45" x14ac:dyDescent="0.35">
      <c r="C475" s="35"/>
      <c r="D475" s="17">
        <f ca="1">INDEX('Flow probs &amp; rates'!AE$5:AE$5999,A474)-INDEX('Flow probs &amp; rates'!AK$5:AK$5999,A474)</f>
        <v>-6.8849010127754011E-3</v>
      </c>
      <c r="E475" s="17">
        <f ca="1">-INDEX('Flow probs &amp; rates'!AG$5:AG$5999,A474)-INDEX('Flow probs &amp; rates'!AI$5:AI$5999,A474)-INDEX('Flow probs &amp; rates'!AK$5:AK$5999,A474)</f>
        <v>-0.304016077573942</v>
      </c>
      <c r="G475" s="12">
        <f t="shared" ca="1" si="85"/>
        <v>-6.8849010127754011E-3</v>
      </c>
      <c r="H475" s="12">
        <f t="shared" ca="1" si="86"/>
        <v>-0.304016077573942</v>
      </c>
      <c r="J475" s="17">
        <f ca="1">INDEX('Flow probs &amp; rates'!AK$5:AK$5999,A474)</f>
        <v>2.4955035116336999E-2</v>
      </c>
      <c r="K475" s="35"/>
      <c r="L475" s="12">
        <f t="shared" ca="1" si="90"/>
        <v>2.4955035116336999E-2</v>
      </c>
      <c r="N475" s="17">
        <f ca="1">INDEX('Flow probs &amp; rates'!AA$5:AA$5999,A474)</f>
        <v>2.1470535031196773E-2</v>
      </c>
      <c r="O475" s="35"/>
      <c r="P475" s="12">
        <f t="shared" ca="1" si="87"/>
        <v>2.1470535031196773E-2</v>
      </c>
      <c r="R475" s="17">
        <f ca="1">INDEX('Flow probs &amp; rates'!U$5:U$5999,A474)-INDEX('Flow probs &amp; rates'!AA$5:AA$5999,A474)</f>
        <v>-5.8008512604115527E-3</v>
      </c>
      <c r="S475" s="17">
        <f ca="1">1-INDEX('Flow probs &amp; rates'!W$5:W$5999,A474)-INDEX('Flow probs &amp; rates'!Y$5:Y$5999,A474)-INDEX('Flow probs &amp; rates'!AA$5:AA$5999,A474)</f>
        <v>0.73745790407033074</v>
      </c>
      <c r="T475" s="35"/>
      <c r="U475" s="12">
        <f t="shared" ca="1" si="88"/>
        <v>-5.8008512604115527E-3</v>
      </c>
      <c r="V475" s="12">
        <f t="shared" ca="1" si="89"/>
        <v>0.73745790407033074</v>
      </c>
      <c r="X475" s="35"/>
      <c r="Y475" s="12">
        <f ca="1"/>
        <v>5.8008512604115527E-3</v>
      </c>
      <c r="Z475" s="12">
        <f ca="1"/>
        <v>0.26254209592966926</v>
      </c>
      <c r="AB475" s="35"/>
      <c r="AC475" s="12">
        <f ca="1"/>
        <v>4.5765797654287496E-2</v>
      </c>
      <c r="AD475" s="12">
        <f ca="1"/>
        <v>0.73346936936088025</v>
      </c>
      <c r="AF475" s="35"/>
      <c r="AG475" s="12">
        <f>INDEX('Flow probs &amp; rates'!F$5:F$5999,A474)</f>
        <v>6.4899598393574301E-2</v>
      </c>
      <c r="AJ475" s="12">
        <f ca="1"/>
        <v>6.5936526583115718E-2</v>
      </c>
      <c r="AK475" s="12">
        <f ca="1"/>
        <v>6.9554802145965697E-2</v>
      </c>
      <c r="AM475" s="12">
        <f t="shared" si="83"/>
        <v>1.3887953367281297E-3</v>
      </c>
      <c r="AO475" s="12">
        <f t="shared" ca="1" si="84"/>
        <v>3.0683012310684377E-3</v>
      </c>
      <c r="AQ475" s="12">
        <f ca="1"/>
        <v>1.3887694031353851E-3</v>
      </c>
      <c r="AS475" s="30">
        <v>942</v>
      </c>
    </row>
    <row r="476" spans="1:45" x14ac:dyDescent="0.35">
      <c r="A476" s="12">
        <v>237</v>
      </c>
      <c r="C476" s="35" t="str">
        <f>INDEX('Flow probs &amp; rates'!$A$5:$A$5999,$A476)</f>
        <v>2010,1</v>
      </c>
      <c r="D476" s="17">
        <f ca="1">-INDEX('Flow probs &amp; rates'!AE$5:AE$5999,A476)-INDEX('Flow probs &amp; rates'!AF$5:AF$5999,A476)-INDEX('Flow probs &amp; rates'!AJ$5:AJ$5999,A476)</f>
        <v>-4.3534262842060099E-2</v>
      </c>
      <c r="E476" s="17">
        <f ca="1">INDEX('Flow probs &amp; rates'!AG$5:AG$5999,A476)-INDEX('Flow probs &amp; rates'!AJ$5:AJ$5999,A476)</f>
        <v>0.1519892970446805</v>
      </c>
      <c r="G476" s="12">
        <f t="shared" ca="1" si="85"/>
        <v>-4.3534262842060099E-2</v>
      </c>
      <c r="H476" s="12">
        <f t="shared" ca="1" si="86"/>
        <v>0.1519892970446805</v>
      </c>
      <c r="J476" s="17">
        <f ca="1">INDEX('Flow probs &amp; rates'!AJ$5:AJ$5999,A476)</f>
        <v>1.6154571076553499E-2</v>
      </c>
      <c r="K476" s="35" t="str">
        <f>INDEX('Flow probs &amp; rates'!$A$5:$A$5999,$A476)</f>
        <v>2010,1</v>
      </c>
      <c r="L476" s="12">
        <f t="shared" ca="1" si="90"/>
        <v>1.6154571076553499E-2</v>
      </c>
      <c r="N476" s="17">
        <f ca="1">INDEX('Flow probs &amp; rates'!Z$5:Z$5999,A476)</f>
        <v>1.7510222506406048E-2</v>
      </c>
      <c r="O476" s="35" t="str">
        <f>INDEX('Flow probs &amp; rates'!$A$5:$A$5999,$A476)</f>
        <v>2010,1</v>
      </c>
      <c r="P476" s="12">
        <f t="shared" ca="1" si="87"/>
        <v>1.7510222506406048E-2</v>
      </c>
      <c r="R476" s="17">
        <f ca="1">1-INDEX('Flow probs &amp; rates'!U$5:U$5999,A476)-INDEX('Flow probs &amp; rates'!V$5:V$5999,A476)-INDEX('Flow probs &amp; rates'!Z$5:Z$5999,A476)</f>
        <v>0.95681752944995635</v>
      </c>
      <c r="S476" s="17">
        <f ca="1">INDEX('Flow probs &amp; rates'!W$5:W$5999,A476)-INDEX('Flow probs &amp; rates'!Z$5:Z$5999,A476)</f>
        <v>0.12700323412689518</v>
      </c>
      <c r="T476" s="35" t="str">
        <f>INDEX('Flow probs &amp; rates'!$A$5:$A$5999,$A476)</f>
        <v>2010,1</v>
      </c>
      <c r="U476" s="12">
        <f t="shared" ca="1" si="88"/>
        <v>0.95681752944995635</v>
      </c>
      <c r="V476" s="12">
        <f t="shared" ca="1" si="89"/>
        <v>0.12700323412689518</v>
      </c>
      <c r="X476" s="35" t="str">
        <f>INDEX('Flow probs &amp; rates'!$A$5:$A$5999,$A476)</f>
        <v>2010,1</v>
      </c>
      <c r="Y476" s="12">
        <f t="array" aca="1" ref="Y476:Z477" ca="1">$A$1:$B$2-U476:V477</f>
        <v>4.318247055004365E-2</v>
      </c>
      <c r="Z476" s="12">
        <f ca="1"/>
        <v>-0.12700323412689518</v>
      </c>
      <c r="AB476" s="35" t="str">
        <f>INDEX('Flow probs &amp; rates'!$A$5:$A$5999,$A476)</f>
        <v>2010,1</v>
      </c>
      <c r="AC476" s="12">
        <f t="array" aca="1" ref="AC476:AD477" ca="1">MMULT(Y476:Z477,MMULT(U474:V475,MINVERSE(Y474:Z475)))</f>
        <v>0.95691559038488427</v>
      </c>
      <c r="AD476" s="12">
        <f ca="1"/>
        <v>9.5750492563017986E-2</v>
      </c>
      <c r="AF476" s="35" t="str">
        <f>INDEX('Flow probs &amp; rates'!$A$5:$A$5999,$A476)</f>
        <v>2010,1</v>
      </c>
      <c r="AG476" s="12">
        <f>INDEX('Flow probs &amp; rates'!E$5:E$5999,A476)</f>
        <v>0.58569419159172609</v>
      </c>
      <c r="AI476" s="32" t="s">
        <v>696</v>
      </c>
      <c r="AJ476" s="12">
        <f t="array" aca="1" ref="AJ476:AJ477" ca="1">MMULT(U476:V477,AG476:AG477)+P476:P477</f>
        <v>0.58607708208062248</v>
      </c>
      <c r="AK476" s="12">
        <f t="array" aca="1" ref="AK476:AK477" ca="1">MMULT(-1*MINVERSE(G476:H477),L476:L477)</f>
        <v>0.58947262504830533</v>
      </c>
      <c r="AM476" s="12">
        <f t="shared" si="83"/>
        <v>4.8176292970958379E-4</v>
      </c>
      <c r="AO476" s="12">
        <f t="shared" ca="1" si="84"/>
        <v>3.619568113574001E-2</v>
      </c>
      <c r="AQ476" s="12">
        <f t="array" aca="1" ref="AQ476:AQ477" ca="1">MMULT(Y476:Z477,AO476:AO477)+MMULT(AC476:AD477,AM474:AM475)</f>
        <v>4.8172794031444387E-4</v>
      </c>
      <c r="AS476" s="30">
        <v>944</v>
      </c>
    </row>
    <row r="477" spans="1:45" x14ac:dyDescent="0.35">
      <c r="C477" s="35"/>
      <c r="D477" s="17">
        <f ca="1">INDEX('Flow probs &amp; rates'!AE$5:AE$5999,A476)-INDEX('Flow probs &amp; rates'!AK$5:AK$5999,A476)</f>
        <v>-8.8047061758236012E-3</v>
      </c>
      <c r="E477" s="17">
        <f ca="1">-INDEX('Flow probs &amp; rates'!AG$5:AG$5999,A476)-INDEX('Flow probs &amp; rates'!AI$5:AI$5999,A476)-INDEX('Flow probs &amp; rates'!AK$5:AK$5999,A476)</f>
        <v>-0.32159445896157268</v>
      </c>
      <c r="G477" s="12">
        <f t="shared" ca="1" si="85"/>
        <v>-8.8047061758236012E-3</v>
      </c>
      <c r="H477" s="12">
        <f t="shared" ca="1" si="86"/>
        <v>-0.32159445896157268</v>
      </c>
      <c r="J477" s="17">
        <f ca="1">INDEX('Flow probs &amp; rates'!AK$5:AK$5999,A476)</f>
        <v>2.53074633095337E-2</v>
      </c>
      <c r="K477" s="35"/>
      <c r="L477" s="12">
        <f t="shared" ca="1" si="90"/>
        <v>2.53074633095337E-2</v>
      </c>
      <c r="N477" s="17">
        <f ca="1">INDEX('Flow probs &amp; rates'!AA$5:AA$5999,A476)</f>
        <v>2.157252034462032E-2</v>
      </c>
      <c r="O477" s="35"/>
      <c r="P477" s="12">
        <f t="shared" ca="1" si="87"/>
        <v>2.157252034462032E-2</v>
      </c>
      <c r="R477" s="17">
        <f ca="1">INDEX('Flow probs &amp; rates'!U$5:U$5999,A476)-INDEX('Flow probs &amp; rates'!AA$5:AA$5999,A476)</f>
        <v>-7.3559538626198732E-3</v>
      </c>
      <c r="S477" s="17">
        <f ca="1">1-INDEX('Flow probs &amp; rates'!W$5:W$5999,A476)-INDEX('Flow probs &amp; rates'!Y$5:Y$5999,A476)-INDEX('Flow probs &amp; rates'!AA$5:AA$5999,A476)</f>
        <v>0.72446018316545369</v>
      </c>
      <c r="T477" s="35"/>
      <c r="U477" s="12">
        <f t="shared" ca="1" si="88"/>
        <v>-7.3559538626198732E-3</v>
      </c>
      <c r="V477" s="12">
        <f t="shared" ca="1" si="89"/>
        <v>0.72446018316545369</v>
      </c>
      <c r="X477" s="35"/>
      <c r="Y477" s="12">
        <f ca="1"/>
        <v>7.3559538626198732E-3</v>
      </c>
      <c r="Z477" s="12">
        <f ca="1"/>
        <v>0.27553981683454631</v>
      </c>
      <c r="AB477" s="35"/>
      <c r="AC477" s="12">
        <f ca="1"/>
        <v>2.0217034363841369E-2</v>
      </c>
      <c r="AD477" s="12">
        <f ca="1"/>
        <v>0.78644269138104317</v>
      </c>
      <c r="AF477" s="35"/>
      <c r="AG477" s="12">
        <f>INDEX('Flow probs &amp; rates'!F$5:F$5999,A476)</f>
        <v>6.4284899659124026E-2</v>
      </c>
      <c r="AJ477" s="12">
        <f ca="1"/>
        <v>6.383603107548895E-2</v>
      </c>
      <c r="AK477" s="12">
        <f ca="1"/>
        <v>6.2554964759811857E-2</v>
      </c>
      <c r="AM477" s="12">
        <f t="shared" si="83"/>
        <v>-6.1469873445027523E-4</v>
      </c>
      <c r="AO477" s="12">
        <f t="shared" ca="1" si="84"/>
        <v>-6.9998373861538399E-3</v>
      </c>
      <c r="AQ477" s="12">
        <f ca="1"/>
        <v>-6.1470862351955808E-4</v>
      </c>
      <c r="AS477" s="30">
        <v>946</v>
      </c>
    </row>
    <row r="478" spans="1:45" x14ac:dyDescent="0.35">
      <c r="A478" s="12">
        <v>238</v>
      </c>
      <c r="C478" s="35" t="str">
        <f>INDEX('Flow probs &amp; rates'!$A$5:$A$5999,$A478)</f>
        <v>2010,2</v>
      </c>
      <c r="D478" s="17">
        <f ca="1">-INDEX('Flow probs &amp; rates'!AE$5:AE$5999,A478)-INDEX('Flow probs &amp; rates'!AF$5:AF$5999,A478)-INDEX('Flow probs &amp; rates'!AJ$5:AJ$5999,A478)</f>
        <v>-4.5319794060766305E-2</v>
      </c>
      <c r="E478" s="17">
        <f ca="1">INDEX('Flow probs &amp; rates'!AG$5:AG$5999,A478)-INDEX('Flow probs &amp; rates'!AJ$5:AJ$5999,A478)</f>
        <v>0.14118750451397058</v>
      </c>
      <c r="G478" s="12">
        <f t="shared" ca="1" si="85"/>
        <v>-4.5319794060766305E-2</v>
      </c>
      <c r="H478" s="12">
        <f t="shared" ca="1" si="86"/>
        <v>0.14118750451397058</v>
      </c>
      <c r="J478" s="17">
        <f ca="1">INDEX('Flow probs &amp; rates'!AJ$5:AJ$5999,A478)</f>
        <v>1.4262910421357401E-2</v>
      </c>
      <c r="K478" s="35" t="str">
        <f>INDEX('Flow probs &amp; rates'!$A$5:$A$5999,$A478)</f>
        <v>2010,2</v>
      </c>
      <c r="L478" s="12">
        <f t="shared" ca="1" si="90"/>
        <v>1.4262910421357401E-2</v>
      </c>
      <c r="N478" s="17">
        <f ca="1">INDEX('Flow probs &amp; rates'!Z$5:Z$5999,A478)</f>
        <v>1.5382224755552641E-2</v>
      </c>
      <c r="O478" s="35" t="str">
        <f>INDEX('Flow probs &amp; rates'!$A$5:$A$5999,$A478)</f>
        <v>2010,2</v>
      </c>
      <c r="P478" s="12">
        <f t="shared" ca="1" si="87"/>
        <v>1.5382224755552641E-2</v>
      </c>
      <c r="R478" s="17">
        <f ca="1">1-INDEX('Flow probs &amp; rates'!U$5:U$5999,A478)-INDEX('Flow probs &amp; rates'!V$5:V$5999,A478)-INDEX('Flow probs &amp; rates'!Z$5:Z$5999,A478)</f>
        <v>0.95537691096426525</v>
      </c>
      <c r="S478" s="17">
        <f ca="1">INDEX('Flow probs &amp; rates'!W$5:W$5999,A478)-INDEX('Flow probs &amp; rates'!Z$5:Z$5999,A478)</f>
        <v>0.11790017236495121</v>
      </c>
      <c r="T478" s="35" t="str">
        <f>INDEX('Flow probs &amp; rates'!$A$5:$A$5999,$A478)</f>
        <v>2010,2</v>
      </c>
      <c r="U478" s="12">
        <f t="shared" ca="1" si="88"/>
        <v>0.95537691096426525</v>
      </c>
      <c r="V478" s="12">
        <f t="shared" ca="1" si="89"/>
        <v>0.11790017236495121</v>
      </c>
      <c r="X478" s="35" t="str">
        <f>INDEX('Flow probs &amp; rates'!$A$5:$A$5999,$A478)</f>
        <v>2010,2</v>
      </c>
      <c r="Y478" s="12">
        <f t="array" aca="1" ref="Y478:Z479" ca="1">$A$1:$B$2-U478:V479</f>
        <v>4.4623089035734753E-2</v>
      </c>
      <c r="Z478" s="12">
        <f ca="1"/>
        <v>-0.11790017236495121</v>
      </c>
      <c r="AB478" s="35" t="str">
        <f>INDEX('Flow probs &amp; rates'!$A$5:$A$5999,$A478)</f>
        <v>2010,2</v>
      </c>
      <c r="AC478" s="12">
        <f t="array" aca="1" ref="AC478:AD479" ca="1">MMULT(Y478:Z479,MMULT(U476:V477,MINVERSE(Y476:Z477)))</f>
        <v>0.98109133880698873</v>
      </c>
      <c r="AD478" s="12">
        <f ca="1"/>
        <v>0.16278979087376971</v>
      </c>
      <c r="AF478" s="35" t="str">
        <f>INDEX('Flow probs &amp; rates'!$A$5:$A$5999,$A478)</f>
        <v>2010,2</v>
      </c>
      <c r="AG478" s="12">
        <f>INDEX('Flow probs &amp; rates'!E$5:E$5999,A478)</f>
        <v>0.58252013303844274</v>
      </c>
      <c r="AI478" s="32" t="s">
        <v>697</v>
      </c>
      <c r="AJ478" s="12">
        <f t="array" aca="1" ref="AJ478:AJ479" ca="1">MMULT(U478:V479,AG478:AG479)+P478:P479</f>
        <v>0.57942170752334821</v>
      </c>
      <c r="AK478" s="12">
        <f t="array" aca="1" ref="AK478:AK479" ca="1">MMULT(-1*MINVERSE(G478:H479),L478:L479)</f>
        <v>0.51218879892990765</v>
      </c>
      <c r="AM478" s="12">
        <f t="shared" si="83"/>
        <v>-3.1740585532833432E-3</v>
      </c>
      <c r="AO478" s="12">
        <f t="shared" ca="1" si="84"/>
        <v>-7.728382611839768E-2</v>
      </c>
      <c r="AQ478" s="12">
        <f t="array" aca="1" ref="AQ478:AQ479" ca="1">MMULT(Y478:Z479,AO478:AO479)+MMULT(AC478:AD479,AM476:AM477)</f>
        <v>-3.17409336681041E-3</v>
      </c>
      <c r="AS478" s="30">
        <v>948</v>
      </c>
    </row>
    <row r="479" spans="1:45" x14ac:dyDescent="0.35">
      <c r="C479" s="35"/>
      <c r="D479" s="17">
        <f ca="1">INDEX('Flow probs &amp; rates'!AE$5:AE$5999,A478)-INDEX('Flow probs &amp; rates'!AK$5:AK$5999,A478)</f>
        <v>-5.0942034967998984E-3</v>
      </c>
      <c r="E479" s="17">
        <f ca="1">-INDEX('Flow probs &amp; rates'!AG$5:AG$5999,A478)-INDEX('Flow probs &amp; rates'!AI$5:AI$5999,A478)-INDEX('Flow probs &amp; rates'!AK$5:AK$5999,A478)</f>
        <v>-0.32130156180143143</v>
      </c>
      <c r="G479" s="12">
        <f t="shared" ca="1" si="85"/>
        <v>-5.0942034967998984E-3</v>
      </c>
      <c r="H479" s="12">
        <f t="shared" ca="1" si="86"/>
        <v>-0.32130156180143143</v>
      </c>
      <c r="J479" s="17">
        <f ca="1">INDEX('Flow probs &amp; rates'!AK$5:AK$5999,A478)</f>
        <v>2.2975372485412499E-2</v>
      </c>
      <c r="K479" s="35"/>
      <c r="L479" s="12">
        <f t="shared" ca="1" si="90"/>
        <v>2.2975372485412499E-2</v>
      </c>
      <c r="N479" s="17">
        <f ca="1">INDEX('Flow probs &amp; rates'!AA$5:AA$5999,A478)</f>
        <v>1.9615561441966595E-2</v>
      </c>
      <c r="O479" s="35"/>
      <c r="P479" s="12">
        <f t="shared" ca="1" si="87"/>
        <v>1.9615561441966595E-2</v>
      </c>
      <c r="R479" s="17">
        <f ca="1">INDEX('Flow probs &amp; rates'!U$5:U$5999,A478)-INDEX('Flow probs &amp; rates'!AA$5:AA$5999,A478)</f>
        <v>-4.2543426949892132E-3</v>
      </c>
      <c r="S479" s="17">
        <f ca="1">1-INDEX('Flow probs &amp; rates'!W$5:W$5999,A478)-INDEX('Flow probs &amp; rates'!Y$5:Y$5999,A478)-INDEX('Flow probs &amp; rates'!AA$5:AA$5999,A478)</f>
        <v>0.72491765572385658</v>
      </c>
      <c r="T479" s="35"/>
      <c r="U479" s="12">
        <f t="shared" ca="1" si="88"/>
        <v>-4.2543426949892132E-3</v>
      </c>
      <c r="V479" s="12">
        <f t="shared" ca="1" si="89"/>
        <v>0.72491765572385658</v>
      </c>
      <c r="X479" s="35"/>
      <c r="Y479" s="12">
        <f ca="1"/>
        <v>4.2543426949892132E-3</v>
      </c>
      <c r="Z479" s="12">
        <f ca="1"/>
        <v>0.27508234427614342</v>
      </c>
      <c r="AB479" s="35"/>
      <c r="AC479" s="12">
        <f ca="1"/>
        <v>-7.0588855477618589E-2</v>
      </c>
      <c r="AD479" s="12">
        <f ca="1"/>
        <v>0.69268213231359677</v>
      </c>
      <c r="AF479" s="35"/>
      <c r="AG479" s="12">
        <f>INDEX('Flow probs &amp; rates'!F$5:F$5999,A478)</f>
        <v>6.3725076395806254E-2</v>
      </c>
      <c r="AJ479" s="12">
        <f ca="1"/>
        <v>6.3332754160961888E-2</v>
      </c>
      <c r="AK479" s="12">
        <f ca="1"/>
        <v>6.3386490873855714E-2</v>
      </c>
      <c r="AM479" s="12">
        <f t="shared" si="83"/>
        <v>-5.5982326331777132E-4</v>
      </c>
      <c r="AO479" s="12">
        <f t="shared" ca="1" si="84"/>
        <v>8.3152611404385679E-4</v>
      </c>
      <c r="AQ479" s="12">
        <f ca="1"/>
        <v>-5.5985165223883574E-4</v>
      </c>
      <c r="AS479" s="30">
        <v>950</v>
      </c>
    </row>
    <row r="480" spans="1:45" x14ac:dyDescent="0.35">
      <c r="A480" s="12">
        <v>239</v>
      </c>
      <c r="C480" s="35" t="str">
        <f>INDEX('Flow probs &amp; rates'!$A$5:$A$5999,$A480)</f>
        <v>2010,3</v>
      </c>
      <c r="D480" s="17">
        <f ca="1">-INDEX('Flow probs &amp; rates'!AE$5:AE$5999,A480)-INDEX('Flow probs &amp; rates'!AF$5:AF$5999,A480)-INDEX('Flow probs &amp; rates'!AJ$5:AJ$5999,A480)</f>
        <v>-4.5365758722098096E-2</v>
      </c>
      <c r="E480" s="17">
        <f ca="1">INDEX('Flow probs &amp; rates'!AG$5:AG$5999,A480)-INDEX('Flow probs &amp; rates'!AJ$5:AJ$5999,A480)</f>
        <v>0.15955891825660401</v>
      </c>
      <c r="G480" s="12">
        <f t="shared" ca="1" si="85"/>
        <v>-4.5365758722098096E-2</v>
      </c>
      <c r="H480" s="12">
        <f t="shared" ca="1" si="86"/>
        <v>0.15955891825660401</v>
      </c>
      <c r="J480" s="17">
        <f ca="1">INDEX('Flow probs &amp; rates'!AJ$5:AJ$5999,A480)</f>
        <v>1.8339260909721E-2</v>
      </c>
      <c r="K480" s="35" t="str">
        <f>INDEX('Flow probs &amp; rates'!$A$5:$A$5999,$A480)</f>
        <v>2010,3</v>
      </c>
      <c r="L480" s="12">
        <f t="shared" ca="1" si="90"/>
        <v>1.8339260909721E-2</v>
      </c>
      <c r="N480" s="17">
        <f ca="1">INDEX('Flow probs &amp; rates'!Z$5:Z$5999,A480)</f>
        <v>1.9907786329736766E-2</v>
      </c>
      <c r="O480" s="35" t="str">
        <f>INDEX('Flow probs &amp; rates'!$A$5:$A$5999,$A480)</f>
        <v>2010,3</v>
      </c>
      <c r="P480" s="12">
        <f t="shared" ca="1" si="87"/>
        <v>1.9907786329736766E-2</v>
      </c>
      <c r="R480" s="17">
        <f ca="1">1-INDEX('Flow probs &amp; rates'!U$5:U$5999,A480)-INDEX('Flow probs &amp; rates'!V$5:V$5999,A480)-INDEX('Flow probs &amp; rates'!Z$5:Z$5999,A480)</f>
        <v>0.95482058695684968</v>
      </c>
      <c r="S480" s="17">
        <f ca="1">INDEX('Flow probs &amp; rates'!W$5:W$5999,A480)-INDEX('Flow probs &amp; rates'!Z$5:Z$5999,A480)</f>
        <v>0.13226301264492643</v>
      </c>
      <c r="T480" s="35" t="str">
        <f>INDEX('Flow probs &amp; rates'!$A$5:$A$5999,$A480)</f>
        <v>2010,3</v>
      </c>
      <c r="U480" s="12">
        <f t="shared" ca="1" si="88"/>
        <v>0.95482058695684968</v>
      </c>
      <c r="V480" s="12">
        <f t="shared" ca="1" si="89"/>
        <v>0.13226301264492643</v>
      </c>
      <c r="X480" s="35" t="str">
        <f>INDEX('Flow probs &amp; rates'!$A$5:$A$5999,$A480)</f>
        <v>2010,3</v>
      </c>
      <c r="Y480" s="12">
        <f t="array" aca="1" ref="Y480:Z481" ca="1">$A$1:$B$2-U480:V481</f>
        <v>4.5179413043150318E-2</v>
      </c>
      <c r="Z480" s="12">
        <f ca="1"/>
        <v>-0.13226301264492643</v>
      </c>
      <c r="AB480" s="35" t="str">
        <f>INDEX('Flow probs &amp; rates'!$A$5:$A$5999,$A480)</f>
        <v>2010,3</v>
      </c>
      <c r="AC480" s="12">
        <f t="array" aca="1" ref="AC480:AD481" ca="1">MMULT(Y480:Z481,MMULT(U478:V479,MINVERSE(Y478:Z479)))</f>
        <v>0.97158084876655382</v>
      </c>
      <c r="AD480" s="12">
        <f ca="1"/>
        <v>8.7233577708546728E-2</v>
      </c>
      <c r="AF480" s="35" t="str">
        <f>INDEX('Flow probs &amp; rates'!$A$5:$A$5999,$A480)</f>
        <v>2010,3</v>
      </c>
      <c r="AG480" s="12">
        <f>INDEX('Flow probs &amp; rates'!E$5:E$5999,A480)</f>
        <v>0.58453847225682232</v>
      </c>
      <c r="AI480" s="32" t="s">
        <v>698</v>
      </c>
      <c r="AJ480" s="12">
        <f t="array" aca="1" ref="AJ480:AJ481" ca="1">MMULT(U480:V481,AG480:AG481)+P480:P481</f>
        <v>0.58643982242854031</v>
      </c>
      <c r="AK480" s="12">
        <f t="array" aca="1" ref="AK480:AK481" ca="1">MMULT(-1*MINVERSE(G480:H481),L480:L481)</f>
        <v>0.62125886147287912</v>
      </c>
      <c r="AM480" s="12">
        <f t="shared" si="83"/>
        <v>2.0183392183795723E-3</v>
      </c>
      <c r="AO480" s="12">
        <f t="shared" ca="1" si="84"/>
        <v>0.10907006254297147</v>
      </c>
      <c r="AQ480" s="12">
        <f t="array" aca="1" ref="AQ480:AQ481" ca="1">MMULT(Y480:Z481,AO480:AO481)+MMULT(AC480:AD481,AM478:AM479)</f>
        <v>2.018229940954048E-3</v>
      </c>
      <c r="AS480" s="30">
        <v>952</v>
      </c>
    </row>
    <row r="481" spans="1:45" x14ac:dyDescent="0.35">
      <c r="C481" s="35"/>
      <c r="D481" s="17">
        <f ca="1">INDEX('Flow probs &amp; rates'!AE$5:AE$5999,A480)-INDEX('Flow probs &amp; rates'!AK$5:AK$5999,A480)</f>
        <v>-1.19876943492719E-2</v>
      </c>
      <c r="E481" s="17">
        <f ca="1">-INDEX('Flow probs &amp; rates'!AG$5:AG$5999,A480)-INDEX('Flow probs &amp; rates'!AI$5:AI$5999,A480)-INDEX('Flow probs &amp; rates'!AK$5:AK$5999,A480)</f>
        <v>-0.33620790054369082</v>
      </c>
      <c r="G481" s="12">
        <f t="shared" ca="1" si="85"/>
        <v>-1.19876943492719E-2</v>
      </c>
      <c r="H481" s="12">
        <f t="shared" ca="1" si="86"/>
        <v>-0.33620790054369082</v>
      </c>
      <c r="J481" s="17">
        <f ca="1">INDEX('Flow probs &amp; rates'!AK$5:AK$5999,A480)</f>
        <v>2.81911378622948E-2</v>
      </c>
      <c r="K481" s="35"/>
      <c r="L481" s="12">
        <f t="shared" ca="1" si="90"/>
        <v>2.81911378622948E-2</v>
      </c>
      <c r="N481" s="17">
        <f ca="1">INDEX('Flow probs &amp; rates'!AA$5:AA$5999,A480)</f>
        <v>2.383548063824532E-2</v>
      </c>
      <c r="O481" s="35"/>
      <c r="P481" s="12">
        <f t="shared" ca="1" si="87"/>
        <v>2.383548063824532E-2</v>
      </c>
      <c r="R481" s="17">
        <f ca="1">INDEX('Flow probs &amp; rates'!U$5:U$5999,A480)-INDEX('Flow probs &amp; rates'!AA$5:AA$5999,A480)</f>
        <v>-9.9352587705424725E-3</v>
      </c>
      <c r="S481" s="17">
        <f ca="1">1-INDEX('Flow probs &amp; rates'!W$5:W$5999,A480)-INDEX('Flow probs &amp; rates'!Y$5:Y$5999,A480)-INDEX('Flow probs &amp; rates'!AA$5:AA$5999,A480)</f>
        <v>0.71372226015200468</v>
      </c>
      <c r="T481" s="35"/>
      <c r="U481" s="12">
        <f t="shared" ca="1" si="88"/>
        <v>-9.9352587705424725E-3</v>
      </c>
      <c r="V481" s="12">
        <f t="shared" ca="1" si="89"/>
        <v>0.71372226015200468</v>
      </c>
      <c r="X481" s="35"/>
      <c r="Y481" s="12">
        <f ca="1"/>
        <v>9.9352587705424725E-3</v>
      </c>
      <c r="Z481" s="12">
        <f ca="1"/>
        <v>0.28627773984799532</v>
      </c>
      <c r="AB481" s="35"/>
      <c r="AC481" s="12">
        <f ca="1"/>
        <v>0.10864787582995361</v>
      </c>
      <c r="AD481" s="12">
        <f ca="1"/>
        <v>0.80524528263851192</v>
      </c>
      <c r="AF481" s="35"/>
      <c r="AG481" s="12">
        <f>INDEX('Flow probs &amp; rates'!F$5:F$5999,A480)</f>
        <v>6.3529997931031576E-2</v>
      </c>
      <c r="AJ481" s="12">
        <f ca="1"/>
        <v>6.3370713365824269E-2</v>
      </c>
      <c r="AK481" s="12">
        <f ca="1"/>
        <v>6.1698956168597226E-2</v>
      </c>
      <c r="AM481" s="12">
        <f t="shared" si="83"/>
        <v>-1.9507846477467838E-4</v>
      </c>
      <c r="AO481" s="12">
        <f t="shared" ca="1" si="84"/>
        <v>-1.687534705258488E-3</v>
      </c>
      <c r="AQ481" s="12">
        <f ca="1"/>
        <v>-1.9511408732484335E-4</v>
      </c>
      <c r="AS481" s="30">
        <v>954</v>
      </c>
    </row>
    <row r="482" spans="1:45" x14ac:dyDescent="0.35">
      <c r="A482" s="12">
        <v>240</v>
      </c>
      <c r="C482" s="35" t="str">
        <f>INDEX('Flow probs &amp; rates'!$A$5:$A$5999,$A482)</f>
        <v>2010,4</v>
      </c>
      <c r="D482" s="17">
        <f ca="1">-INDEX('Flow probs &amp; rates'!AE$5:AE$5999,A482)-INDEX('Flow probs &amp; rates'!AF$5:AF$5999,A482)-INDEX('Flow probs &amp; rates'!AJ$5:AJ$5999,A482)</f>
        <v>-4.4304157852622303E-2</v>
      </c>
      <c r="E482" s="17">
        <f ca="1">INDEX('Flow probs &amp; rates'!AG$5:AG$5999,A482)-INDEX('Flow probs &amp; rates'!AJ$5:AJ$5999,A482)</f>
        <v>0.16261751032908461</v>
      </c>
      <c r="G482" s="12">
        <f t="shared" ca="1" si="85"/>
        <v>-4.4304157852622303E-2</v>
      </c>
      <c r="H482" s="12">
        <f t="shared" ca="1" si="86"/>
        <v>0.16261751032908461</v>
      </c>
      <c r="J482" s="17">
        <f ca="1">INDEX('Flow probs &amp; rates'!AJ$5:AJ$5999,A482)</f>
        <v>1.5746542209647399E-2</v>
      </c>
      <c r="K482" s="35" t="str">
        <f>INDEX('Flow probs &amp; rates'!$A$5:$A$5999,$A482)</f>
        <v>2010,4</v>
      </c>
      <c r="L482" s="12">
        <f t="shared" ca="1" si="90"/>
        <v>1.5746542209647399E-2</v>
      </c>
      <c r="N482" s="17">
        <f ca="1">INDEX('Flow probs &amp; rates'!Z$5:Z$5999,A482)</f>
        <v>1.7449063611144434E-2</v>
      </c>
      <c r="O482" s="35" t="str">
        <f>INDEX('Flow probs &amp; rates'!$A$5:$A$5999,$A482)</f>
        <v>2010,4</v>
      </c>
      <c r="P482" s="12">
        <f t="shared" ca="1" si="87"/>
        <v>1.7449063611144434E-2</v>
      </c>
      <c r="R482" s="17">
        <f ca="1">1-INDEX('Flow probs &amp; rates'!U$5:U$5999,A482)-INDEX('Flow probs &amp; rates'!V$5:V$5999,A482)-INDEX('Flow probs &amp; rates'!Z$5:Z$5999,A482)</f>
        <v>0.95584232210538089</v>
      </c>
      <c r="S482" s="17">
        <f ca="1">INDEX('Flow probs &amp; rates'!W$5:W$5999,A482)-INDEX('Flow probs &amp; rates'!Z$5:Z$5999,A482)</f>
        <v>0.13472718815175455</v>
      </c>
      <c r="T482" s="35" t="str">
        <f>INDEX('Flow probs &amp; rates'!$A$5:$A$5999,$A482)</f>
        <v>2010,4</v>
      </c>
      <c r="U482" s="12">
        <f t="shared" ca="1" si="88"/>
        <v>0.95584232210538089</v>
      </c>
      <c r="V482" s="12">
        <f t="shared" ca="1" si="89"/>
        <v>0.13472718815175455</v>
      </c>
      <c r="X482" s="35" t="str">
        <f>INDEX('Flow probs &amp; rates'!$A$5:$A$5999,$A482)</f>
        <v>2010,4</v>
      </c>
      <c r="Y482" s="12">
        <f t="array" aca="1" ref="Y482:Z483" ca="1">$A$1:$B$2-U482:V483</f>
        <v>4.4157677894619107E-2</v>
      </c>
      <c r="Z482" s="12">
        <f ca="1"/>
        <v>-0.13472718815175455</v>
      </c>
      <c r="AB482" s="35" t="str">
        <f>INDEX('Flow probs &amp; rates'!$A$5:$A$5999,$A482)</f>
        <v>2010,4</v>
      </c>
      <c r="AC482" s="12">
        <f t="array" aca="1" ref="AC482:AD483" ca="1">MMULT(Y482:Z483,MMULT(U480:V481,MINVERSE(Y480:Z481)))</f>
        <v>0.93703131906375736</v>
      </c>
      <c r="AD482" s="12">
        <f ca="1"/>
        <v>0.11742868830117026</v>
      </c>
      <c r="AF482" s="35" t="str">
        <f>INDEX('Flow probs &amp; rates'!$A$5:$A$5999,$A482)</f>
        <v>2010,4</v>
      </c>
      <c r="AG482" s="12">
        <f>INDEX('Flow probs &amp; rates'!E$5:E$5999,A482)</f>
        <v>0.58473489227757192</v>
      </c>
      <c r="AI482" s="32" t="s">
        <v>699</v>
      </c>
      <c r="AJ482" s="12">
        <f t="array" aca="1" ref="AJ482:AJ483" ca="1">MMULT(U482:V483,AG482:AG483)+P482:P483</f>
        <v>0.58495476760114962</v>
      </c>
      <c r="AK482" s="12">
        <f t="array" aca="1" ref="AK482:AK483" ca="1">MMULT(-1*MINVERSE(G482:H483),L482:L483)</f>
        <v>0.5908666963423983</v>
      </c>
      <c r="AM482" s="12">
        <f t="shared" si="83"/>
        <v>1.9642002074959919E-4</v>
      </c>
      <c r="AO482" s="12">
        <f t="shared" ca="1" si="84"/>
        <v>-3.0392165130480819E-2</v>
      </c>
      <c r="AQ482" s="12">
        <f t="array" aca="1" ref="AQ482:AQ483" ca="1">MMULT(Y482:Z483,AO482:AO483)+MMULT(AC482:AD483,AM480:AM481)</f>
        <v>1.9657007214464754E-4</v>
      </c>
      <c r="AS482" s="30">
        <v>956</v>
      </c>
    </row>
    <row r="483" spans="1:45" x14ac:dyDescent="0.35">
      <c r="C483" s="35"/>
      <c r="D483" s="17">
        <f ca="1">INDEX('Flow probs &amp; rates'!AE$5:AE$5999,A482)-INDEX('Flow probs &amp; rates'!AK$5:AK$5999,A482)</f>
        <v>-1.1639435108923499E-2</v>
      </c>
      <c r="E483" s="17">
        <f ca="1">-INDEX('Flow probs &amp; rates'!AG$5:AG$5999,A482)-INDEX('Flow probs &amp; rates'!AI$5:AI$5999,A482)-INDEX('Flow probs &amp; rates'!AK$5:AK$5999,A482)</f>
        <v>-0.33853162943110859</v>
      </c>
      <c r="G483" s="12">
        <f t="shared" ca="1" si="85"/>
        <v>-1.1639435108923499E-2</v>
      </c>
      <c r="H483" s="12">
        <f t="shared" ca="1" si="86"/>
        <v>-0.33853162943110859</v>
      </c>
      <c r="J483" s="17">
        <f ca="1">INDEX('Flow probs &amp; rates'!AK$5:AK$5999,A482)</f>
        <v>2.85929009768436E-2</v>
      </c>
      <c r="K483" s="35"/>
      <c r="L483" s="12">
        <f t="shared" ca="1" si="90"/>
        <v>2.85929009768436E-2</v>
      </c>
      <c r="N483" s="17">
        <f ca="1">INDEX('Flow probs &amp; rates'!AA$5:AA$5999,A482)</f>
        <v>2.4166818287907968E-2</v>
      </c>
      <c r="O483" s="35"/>
      <c r="P483" s="12">
        <f t="shared" ca="1" si="87"/>
        <v>2.4166818287907968E-2</v>
      </c>
      <c r="R483" s="17">
        <f ca="1">INDEX('Flow probs &amp; rates'!U$5:U$5999,A482)-INDEX('Flow probs &amp; rates'!AA$5:AA$5999,A482)</f>
        <v>-9.6422507924592959E-3</v>
      </c>
      <c r="S483" s="17">
        <f ca="1">1-INDEX('Flow probs &amp; rates'!W$5:W$5999,A482)-INDEX('Flow probs &amp; rates'!Y$5:Y$5999,A482)-INDEX('Flow probs &amp; rates'!AA$5:AA$5999,A482)</f>
        <v>0.71207178266476612</v>
      </c>
      <c r="T483" s="35"/>
      <c r="U483" s="12">
        <f t="shared" ca="1" si="88"/>
        <v>-9.6422507924592959E-3</v>
      </c>
      <c r="V483" s="12">
        <f t="shared" ca="1" si="89"/>
        <v>0.71207178266476612</v>
      </c>
      <c r="X483" s="35"/>
      <c r="Y483" s="12">
        <f ca="1"/>
        <v>9.6422507924592959E-3</v>
      </c>
      <c r="Z483" s="12">
        <f ca="1"/>
        <v>0.28792821733523388</v>
      </c>
      <c r="AB483" s="35"/>
      <c r="AC483" s="12">
        <f ca="1"/>
        <v>-1.6680438106580042E-2</v>
      </c>
      <c r="AD483" s="12">
        <f ca="1"/>
        <v>0.71458537533842548</v>
      </c>
      <c r="AF483" s="35"/>
      <c r="AG483" s="12">
        <f>INDEX('Flow probs &amp; rates'!F$5:F$5999,A482)</f>
        <v>6.3768470620005235E-2</v>
      </c>
      <c r="AJ483" s="12">
        <f ca="1"/>
        <v>6.393638636165884E-2</v>
      </c>
      <c r="AK483" s="12">
        <f ca="1"/>
        <v>6.4146285070126291E-2</v>
      </c>
      <c r="AM483" s="12">
        <f t="shared" si="83"/>
        <v>2.3847268897365936E-4</v>
      </c>
      <c r="AO483" s="12">
        <f t="shared" ca="1" si="84"/>
        <v>2.4473289015290653E-3</v>
      </c>
      <c r="AQ483" s="12">
        <f ca="1"/>
        <v>2.3853916915460646E-4</v>
      </c>
      <c r="AS483" s="30">
        <v>958</v>
      </c>
    </row>
    <row r="484" spans="1:45" x14ac:dyDescent="0.35">
      <c r="A484" s="12">
        <v>241</v>
      </c>
      <c r="C484" s="35" t="str">
        <f>INDEX('Flow probs &amp; rates'!$A$5:$A$5999,$A484)</f>
        <v>2010,5</v>
      </c>
      <c r="D484" s="17">
        <f ca="1">-INDEX('Flow probs &amp; rates'!AE$5:AE$5999,A484)-INDEX('Flow probs &amp; rates'!AF$5:AF$5999,A484)-INDEX('Flow probs &amp; rates'!AJ$5:AJ$5999,A484)</f>
        <v>-4.4500199525407902E-2</v>
      </c>
      <c r="E484" s="17">
        <f ca="1">INDEX('Flow probs &amp; rates'!AG$5:AG$5999,A484)-INDEX('Flow probs &amp; rates'!AJ$5:AJ$5999,A484)</f>
        <v>0.1669325758717205</v>
      </c>
      <c r="G484" s="12">
        <f t="shared" ca="1" si="85"/>
        <v>-4.4500199525407902E-2</v>
      </c>
      <c r="H484" s="12">
        <f t="shared" ca="1" si="86"/>
        <v>0.1669325758717205</v>
      </c>
      <c r="J484" s="17">
        <f ca="1">INDEX('Flow probs &amp; rates'!AJ$5:AJ$5999,A484)</f>
        <v>1.56732517107285E-2</v>
      </c>
      <c r="K484" s="35" t="str">
        <f>INDEX('Flow probs &amp; rates'!$A$5:$A$5999,$A484)</f>
        <v>2010,5</v>
      </c>
      <c r="L484" s="12">
        <f t="shared" ca="1" si="90"/>
        <v>1.56732517107285E-2</v>
      </c>
      <c r="N484" s="17">
        <f ca="1">INDEX('Flow probs &amp; rates'!Z$5:Z$5999,A484)</f>
        <v>1.751496891528579E-2</v>
      </c>
      <c r="O484" s="35" t="str">
        <f>INDEX('Flow probs &amp; rates'!$A$5:$A$5999,$A484)</f>
        <v>2010,5</v>
      </c>
      <c r="P484" s="12">
        <f t="shared" ca="1" si="87"/>
        <v>1.751496891528579E-2</v>
      </c>
      <c r="R484" s="17">
        <f ca="1">1-INDEX('Flow probs &amp; rates'!U$5:U$5999,A484)-INDEX('Flow probs &amp; rates'!V$5:V$5999,A484)-INDEX('Flow probs &amp; rates'!Z$5:Z$5999,A484)</f>
        <v>0.95556101776334901</v>
      </c>
      <c r="S484" s="17">
        <f ca="1">INDEX('Flow probs &amp; rates'!W$5:W$5999,A484)-INDEX('Flow probs &amp; rates'!Z$5:Z$5999,A484)</f>
        <v>0.13784107584414981</v>
      </c>
      <c r="T484" s="35" t="str">
        <f>INDEX('Flow probs &amp; rates'!$A$5:$A$5999,$A484)</f>
        <v>2010,5</v>
      </c>
      <c r="U484" s="12">
        <f t="shared" ca="1" si="88"/>
        <v>0.95556101776334901</v>
      </c>
      <c r="V484" s="12">
        <f t="shared" ca="1" si="89"/>
        <v>0.13784107584414981</v>
      </c>
      <c r="X484" s="35" t="str">
        <f>INDEX('Flow probs &amp; rates'!$A$5:$A$5999,$A484)</f>
        <v>2010,5</v>
      </c>
      <c r="Y484" s="12">
        <f t="array" aca="1" ref="Y484:Z485" ca="1">$A$1:$B$2-U484:V485</f>
        <v>4.4438982236650992E-2</v>
      </c>
      <c r="Z484" s="12">
        <f ca="1"/>
        <v>-0.13784107584414981</v>
      </c>
      <c r="AB484" s="35" t="str">
        <f>INDEX('Flow probs &amp; rates'!$A$5:$A$5999,$A484)</f>
        <v>2010,5</v>
      </c>
      <c r="AC484" s="12">
        <f t="array" aca="1" ref="AC484:AD485" ca="1">MMULT(Y484:Z485,MMULT(U482:V483,MINVERSE(Y482:Z483)))</f>
        <v>0.96348350757168433</v>
      </c>
      <c r="AD484" s="12">
        <f ca="1"/>
        <v>0.13073335664838037</v>
      </c>
      <c r="AF484" s="35" t="str">
        <f>INDEX('Flow probs &amp; rates'!$A$5:$A$5999,$A484)</f>
        <v>2010,5</v>
      </c>
      <c r="AG484" s="12">
        <f>INDEX('Flow probs &amp; rates'!E$5:E$5999,A484)</f>
        <v>0.58505475229698223</v>
      </c>
      <c r="AI484" s="32" t="s">
        <v>700</v>
      </c>
      <c r="AJ484" s="12">
        <f t="array" aca="1" ref="AJ484:AJ485" ca="1">MMULT(U484:V485,AG484:AG485)+P484:P485</f>
        <v>0.58540615925874828</v>
      </c>
      <c r="AK484" s="12">
        <f t="array" aca="1" ref="AK484:AK485" ca="1">MMULT(-1*MINVERSE(G484:H485),L484:L485)</f>
        <v>0.59438179851393058</v>
      </c>
      <c r="AM484" s="12">
        <f t="shared" si="83"/>
        <v>3.1986001941031184E-4</v>
      </c>
      <c r="AO484" s="12">
        <f t="shared" ca="1" si="84"/>
        <v>3.5151021715322806E-3</v>
      </c>
      <c r="AQ484" s="12">
        <f t="array" aca="1" ref="AQ484:AQ485" ca="1">MMULT(Y484:Z485,AO484:AO485)+MMULT(AC484:AD485,AM482:AM483)</f>
        <v>3.1986056293095488E-4</v>
      </c>
      <c r="AS484" s="30">
        <v>960</v>
      </c>
    </row>
    <row r="485" spans="1:45" x14ac:dyDescent="0.35">
      <c r="C485" s="35"/>
      <c r="D485" s="17">
        <f ca="1">INDEX('Flow probs &amp; rates'!AE$5:AE$5999,A484)-INDEX('Flow probs &amp; rates'!AK$5:AK$5999,A484)</f>
        <v>-1.2649512323430399E-2</v>
      </c>
      <c r="E485" s="17">
        <f ca="1">-INDEX('Flow probs &amp; rates'!AG$5:AG$5999,A484)-INDEX('Flow probs &amp; rates'!AI$5:AI$5999,A484)-INDEX('Flow probs &amp; rates'!AK$5:AK$5999,A484)</f>
        <v>-0.34528101691119772</v>
      </c>
      <c r="G485" s="12">
        <f t="shared" ca="1" si="85"/>
        <v>-1.2649512323430399E-2</v>
      </c>
      <c r="H485" s="12">
        <f t="shared" ca="1" si="86"/>
        <v>-0.34528101691119772</v>
      </c>
      <c r="J485" s="17">
        <f ca="1">INDEX('Flow probs &amp; rates'!AK$5:AK$5999,A484)</f>
        <v>2.9809340763124699E-2</v>
      </c>
      <c r="K485" s="35"/>
      <c r="L485" s="12">
        <f t="shared" ca="1" si="90"/>
        <v>2.9809340763124699E-2</v>
      </c>
      <c r="N485" s="17">
        <f ca="1">INDEX('Flow probs &amp; rates'!AA$5:AA$5999,A484)</f>
        <v>2.5111054571900205E-2</v>
      </c>
      <c r="O485" s="35"/>
      <c r="P485" s="12">
        <f t="shared" ca="1" si="87"/>
        <v>2.5111054571900205E-2</v>
      </c>
      <c r="R485" s="17">
        <f ca="1">INDEX('Flow probs &amp; rates'!U$5:U$5999,A484)-INDEX('Flow probs &amp; rates'!AA$5:AA$5999,A484)</f>
        <v>-1.0444509537950598E-2</v>
      </c>
      <c r="S485" s="17">
        <f ca="1">1-INDEX('Flow probs &amp; rates'!W$5:W$5999,A484)-INDEX('Flow probs &amp; rates'!Y$5:Y$5999,A484)-INDEX('Flow probs &amp; rates'!AA$5:AA$5999,A484)</f>
        <v>0.70719385240929922</v>
      </c>
      <c r="T485" s="35"/>
      <c r="U485" s="12">
        <f t="shared" ca="1" si="88"/>
        <v>-1.0444509537950598E-2</v>
      </c>
      <c r="V485" s="12">
        <f t="shared" ca="1" si="89"/>
        <v>0.70719385240929922</v>
      </c>
      <c r="X485" s="35"/>
      <c r="Y485" s="12">
        <f ca="1"/>
        <v>1.0444509537950598E-2</v>
      </c>
      <c r="Z485" s="12">
        <f ca="1"/>
        <v>0.29280614759070078</v>
      </c>
      <c r="AB485" s="35"/>
      <c r="AC485" s="12">
        <f ca="1"/>
        <v>2.6829129165948928E-3</v>
      </c>
      <c r="AD485" s="12">
        <f ca="1"/>
        <v>0.73027790798385062</v>
      </c>
      <c r="AF485" s="35"/>
      <c r="AG485" s="12">
        <f>INDEX('Flow probs &amp; rates'!F$5:F$5999,A484)</f>
        <v>6.4100455812345303E-2</v>
      </c>
      <c r="AJ485" s="12">
        <f ca="1"/>
        <v>6.4331892918435579E-2</v>
      </c>
      <c r="AK485" s="12">
        <f ca="1"/>
        <v>6.4558141879351924E-2</v>
      </c>
      <c r="AM485" s="12">
        <f t="shared" si="83"/>
        <v>3.319851923400674E-4</v>
      </c>
      <c r="AO485" s="12">
        <f t="shared" ca="1" si="84"/>
        <v>4.1185680922563306E-4</v>
      </c>
      <c r="AQ485" s="12">
        <f ca="1"/>
        <v>3.319860380515099E-4</v>
      </c>
      <c r="AS485" s="30">
        <v>962</v>
      </c>
    </row>
    <row r="486" spans="1:45" x14ac:dyDescent="0.35">
      <c r="A486" s="12">
        <v>242</v>
      </c>
      <c r="C486" s="35" t="str">
        <f>INDEX('Flow probs &amp; rates'!$A$5:$A$5999,$A486)</f>
        <v>2010,6</v>
      </c>
      <c r="D486" s="17">
        <f ca="1">-INDEX('Flow probs &amp; rates'!AE$5:AE$5999,A486)-INDEX('Flow probs &amp; rates'!AF$5:AF$5999,A486)-INDEX('Flow probs &amp; rates'!AJ$5:AJ$5999,A486)</f>
        <v>-4.2749992654711862E-2</v>
      </c>
      <c r="E486" s="17">
        <f ca="1">INDEX('Flow probs &amp; rates'!AG$5:AG$5999,A486)-INDEX('Flow probs &amp; rates'!AJ$5:AJ$5999,A486)</f>
        <v>0.16405442134947951</v>
      </c>
      <c r="G486" s="12">
        <f t="shared" ca="1" si="85"/>
        <v>-4.2749992654711862E-2</v>
      </c>
      <c r="H486" s="12">
        <f t="shared" ca="1" si="86"/>
        <v>0.16405442134947951</v>
      </c>
      <c r="J486" s="17">
        <f ca="1">INDEX('Flow probs &amp; rates'!AJ$5:AJ$5999,A486)</f>
        <v>1.63755750158395E-2</v>
      </c>
      <c r="K486" s="35" t="str">
        <f>INDEX('Flow probs &amp; rates'!$A$5:$A$5999,$A486)</f>
        <v>2010,6</v>
      </c>
      <c r="L486" s="12">
        <f t="shared" ca="1" si="90"/>
        <v>1.63755750158395E-2</v>
      </c>
      <c r="N486" s="17">
        <f ca="1">INDEX('Flow probs &amp; rates'!Z$5:Z$5999,A486)</f>
        <v>1.8248196658022634E-2</v>
      </c>
      <c r="O486" s="35" t="str">
        <f>INDEX('Flow probs &amp; rates'!$A$5:$A$5999,$A486)</f>
        <v>2010,6</v>
      </c>
      <c r="P486" s="12">
        <f t="shared" ca="1" si="87"/>
        <v>1.8248196658022634E-2</v>
      </c>
      <c r="R486" s="17">
        <f ca="1">1-INDEX('Flow probs &amp; rates'!U$5:U$5999,A486)-INDEX('Flow probs &amp; rates'!V$5:V$5999,A486)-INDEX('Flow probs &amp; rates'!Z$5:Z$5999,A486)</f>
        <v>0.9571312133229346</v>
      </c>
      <c r="S486" s="17">
        <f ca="1">INDEX('Flow probs &amp; rates'!W$5:W$5999,A486)-INDEX('Flow probs &amp; rates'!Z$5:Z$5999,A486)</f>
        <v>0.13594157227293993</v>
      </c>
      <c r="T486" s="35" t="str">
        <f>INDEX('Flow probs &amp; rates'!$A$5:$A$5999,$A486)</f>
        <v>2010,6</v>
      </c>
      <c r="U486" s="12">
        <f t="shared" ca="1" si="88"/>
        <v>0.9571312133229346</v>
      </c>
      <c r="V486" s="12">
        <f t="shared" ca="1" si="89"/>
        <v>0.13594157227293993</v>
      </c>
      <c r="X486" s="35" t="str">
        <f>INDEX('Flow probs &amp; rates'!$A$5:$A$5999,$A486)</f>
        <v>2010,6</v>
      </c>
      <c r="Y486" s="12">
        <f t="array" aca="1" ref="Y486:Z487" ca="1">$A$1:$B$2-U486:V487</f>
        <v>4.2868786677065396E-2</v>
      </c>
      <c r="Z486" s="12">
        <f ca="1"/>
        <v>-0.13594157227293993</v>
      </c>
      <c r="AB486" s="35" t="str">
        <f>INDEX('Flow probs &amp; rates'!$A$5:$A$5999,$A486)</f>
        <v>2010,6</v>
      </c>
      <c r="AC486" s="12">
        <f t="array" aca="1" ref="AC486:AD487" ca="1">MMULT(Y486:Z487,MMULT(U484:V485,MINVERSE(Y484:Z485)))</f>
        <v>0.92394462348835737</v>
      </c>
      <c r="AD486" s="12">
        <f ca="1"/>
        <v>0.12680593185965883</v>
      </c>
      <c r="AF486" s="35" t="str">
        <f>INDEX('Flow probs &amp; rates'!$A$5:$A$5999,$A486)</f>
        <v>2010,6</v>
      </c>
      <c r="AG486" s="12">
        <f>INDEX('Flow probs &amp; rates'!E$5:E$5999,A486)</f>
        <v>0.58693627833092454</v>
      </c>
      <c r="AI486" s="32" t="s">
        <v>701</v>
      </c>
      <c r="AJ486" s="12">
        <f t="array" aca="1" ref="AJ486:AJ487" ca="1">MMULT(U486:V487,AG486:AG487)+P486:P487</f>
        <v>0.58880135795448296</v>
      </c>
      <c r="AK486" s="12">
        <f t="array" aca="1" ref="AK486:AK487" ca="1">MMULT(-1*MINVERSE(G486:H487),L486:L487)</f>
        <v>0.62847351383880223</v>
      </c>
      <c r="AM486" s="12">
        <f t="shared" si="83"/>
        <v>1.8815260339423157E-3</v>
      </c>
      <c r="AO486" s="12">
        <f t="shared" ca="1" si="84"/>
        <v>3.4091715324871652E-2</v>
      </c>
      <c r="AQ486" s="12">
        <f t="array" aca="1" ref="AQ486:AQ487" ca="1">MMULT(Y486:Z487,AO486:AO487)+MMULT(AC486:AD487,AM484:AM485)</f>
        <v>1.8814556371366453E-3</v>
      </c>
      <c r="AS486" s="30">
        <v>964</v>
      </c>
    </row>
    <row r="487" spans="1:45" x14ac:dyDescent="0.35">
      <c r="C487" s="35"/>
      <c r="D487" s="17">
        <f ca="1">INDEX('Flow probs &amp; rates'!AE$5:AE$5999,A486)-INDEX('Flow probs &amp; rates'!AK$5:AK$5999,A486)</f>
        <v>-1.4318087339830799E-2</v>
      </c>
      <c r="E487" s="17">
        <f ca="1">-INDEX('Flow probs &amp; rates'!AG$5:AG$5999,A486)-INDEX('Flow probs &amp; rates'!AI$5:AI$5999,A486)-INDEX('Flow probs &amp; rates'!AK$5:AK$5999,A486)</f>
        <v>-0.33971556548884968</v>
      </c>
      <c r="G487" s="12">
        <f t="shared" ca="1" si="85"/>
        <v>-1.4318087339830799E-2</v>
      </c>
      <c r="H487" s="12">
        <f t="shared" ca="1" si="86"/>
        <v>-0.33971556548884968</v>
      </c>
      <c r="J487" s="17">
        <f ca="1">INDEX('Flow probs &amp; rates'!AK$5:AK$5999,A486)</f>
        <v>3.0724141838800699E-2</v>
      </c>
      <c r="K487" s="35"/>
      <c r="L487" s="12">
        <f t="shared" ca="1" si="90"/>
        <v>3.0724141838800699E-2</v>
      </c>
      <c r="N487" s="17">
        <f ca="1">INDEX('Flow probs &amp; rates'!AA$5:AA$5999,A486)</f>
        <v>2.5935187760693996E-2</v>
      </c>
      <c r="O487" s="35"/>
      <c r="P487" s="12">
        <f t="shared" ca="1" si="87"/>
        <v>2.5935187760693996E-2</v>
      </c>
      <c r="R487" s="17">
        <f ca="1">INDEX('Flow probs &amp; rates'!U$5:U$5999,A486)-INDEX('Flow probs &amp; rates'!AA$5:AA$5999,A486)</f>
        <v>-1.1863702623249839E-2</v>
      </c>
      <c r="S487" s="17">
        <f ca="1">1-INDEX('Flow probs &amp; rates'!W$5:W$5999,A486)-INDEX('Flow probs &amp; rates'!Y$5:Y$5999,A486)-INDEX('Flow probs &amp; rates'!AA$5:AA$5999,A486)</f>
        <v>0.71104854829260444</v>
      </c>
      <c r="T487" s="35"/>
      <c r="U487" s="12">
        <f t="shared" ca="1" si="88"/>
        <v>-1.1863702623249839E-2</v>
      </c>
      <c r="V487" s="12">
        <f t="shared" ca="1" si="89"/>
        <v>0.71104854829260444</v>
      </c>
      <c r="X487" s="35"/>
      <c r="Y487" s="12">
        <f ca="1"/>
        <v>1.1863702623249839E-2</v>
      </c>
      <c r="Z487" s="12">
        <f ca="1"/>
        <v>0.28895145170739556</v>
      </c>
      <c r="AB487" s="35"/>
      <c r="AC487" s="12">
        <f ca="1"/>
        <v>1.9676475709209607E-2</v>
      </c>
      <c r="AD487" s="12">
        <f ca="1"/>
        <v>0.71273169680028614</v>
      </c>
      <c r="AF487" s="35"/>
      <c r="AG487" s="12">
        <f>INDEX('Flow probs &amp; rates'!F$5:F$5999,A486)</f>
        <v>6.4572808211385876E-2</v>
      </c>
      <c r="AJ487" s="12">
        <f ca="1"/>
        <v>6.4886351833661607E-2</v>
      </c>
      <c r="AK487" s="12">
        <f ca="1"/>
        <v>6.3952333610687778E-2</v>
      </c>
      <c r="AM487" s="12">
        <f t="shared" si="83"/>
        <v>4.7235239904057369E-4</v>
      </c>
      <c r="AO487" s="12">
        <f t="shared" ca="1" si="84"/>
        <v>-6.0580826866414583E-4</v>
      </c>
      <c r="AQ487" s="12">
        <f ca="1"/>
        <v>4.7231488119529766E-4</v>
      </c>
      <c r="AS487" s="30">
        <v>966</v>
      </c>
    </row>
    <row r="488" spans="1:45" x14ac:dyDescent="0.35">
      <c r="A488" s="12">
        <v>243</v>
      </c>
      <c r="C488" s="35" t="str">
        <f>INDEX('Flow probs &amp; rates'!$A$5:$A$5999,$A488)</f>
        <v>2010,7</v>
      </c>
      <c r="D488" s="17">
        <f ca="1">-INDEX('Flow probs &amp; rates'!AE$5:AE$5999,A488)-INDEX('Flow probs &amp; rates'!AF$5:AF$5999,A488)-INDEX('Flow probs &amp; rates'!AJ$5:AJ$5999,A488)</f>
        <v>-4.25637633043255E-2</v>
      </c>
      <c r="E488" s="17">
        <f ca="1">INDEX('Flow probs &amp; rates'!AG$5:AG$5999,A488)-INDEX('Flow probs &amp; rates'!AJ$5:AJ$5999,A488)</f>
        <v>0.16054311636365168</v>
      </c>
      <c r="G488" s="12">
        <f t="shared" ca="1" si="85"/>
        <v>-4.25637633043255E-2</v>
      </c>
      <c r="H488" s="12">
        <f t="shared" ca="1" si="86"/>
        <v>0.16054311636365168</v>
      </c>
      <c r="J488" s="17">
        <f ca="1">INDEX('Flow probs &amp; rates'!AJ$5:AJ$5999,A488)</f>
        <v>1.41210790995653E-2</v>
      </c>
      <c r="K488" s="35" t="str">
        <f>INDEX('Flow probs &amp; rates'!$A$5:$A$5999,$A488)</f>
        <v>2010,7</v>
      </c>
      <c r="L488" s="12">
        <f t="shared" ca="1" si="90"/>
        <v>1.41210790995653E-2</v>
      </c>
      <c r="N488" s="17">
        <f ca="1">INDEX('Flow probs &amp; rates'!Z$5:Z$5999,A488)</f>
        <v>1.5640947716401645E-2</v>
      </c>
      <c r="O488" s="35" t="str">
        <f>INDEX('Flow probs &amp; rates'!$A$5:$A$5999,$A488)</f>
        <v>2010,7</v>
      </c>
      <c r="P488" s="12">
        <f t="shared" ca="1" si="87"/>
        <v>1.5640947716401645E-2</v>
      </c>
      <c r="R488" s="17">
        <f ca="1">1-INDEX('Flow probs &amp; rates'!U$5:U$5999,A488)-INDEX('Flow probs &amp; rates'!V$5:V$5999,A488)-INDEX('Flow probs &amp; rates'!Z$5:Z$5999,A488)</f>
        <v>0.95770060285866632</v>
      </c>
      <c r="S488" s="17">
        <f ca="1">INDEX('Flow probs &amp; rates'!W$5:W$5999,A488)-INDEX('Flow probs &amp; rates'!Z$5:Z$5999,A488)</f>
        <v>0.13210185848299535</v>
      </c>
      <c r="T488" s="35" t="str">
        <f>INDEX('Flow probs &amp; rates'!$A$5:$A$5999,$A488)</f>
        <v>2010,7</v>
      </c>
      <c r="U488" s="12">
        <f t="shared" ca="1" si="88"/>
        <v>0.95770060285866632</v>
      </c>
      <c r="V488" s="12">
        <f t="shared" ca="1" si="89"/>
        <v>0.13210185848299535</v>
      </c>
      <c r="X488" s="35" t="str">
        <f>INDEX('Flow probs &amp; rates'!$A$5:$A$5999,$A488)</f>
        <v>2010,7</v>
      </c>
      <c r="Y488" s="12">
        <f t="array" aca="1" ref="Y488:Z489" ca="1">$A$1:$B$2-U488:V489</f>
        <v>4.2299397141333683E-2</v>
      </c>
      <c r="Z488" s="12">
        <f ca="1"/>
        <v>-0.13210185848299535</v>
      </c>
      <c r="AB488" s="35" t="str">
        <f>INDEX('Flow probs &amp; rates'!$A$5:$A$5999,$A488)</f>
        <v>2010,7</v>
      </c>
      <c r="AC488" s="12">
        <f t="array" aca="1" ref="AC488:AD489" ca="1">MMULT(Y488:Z489,MMULT(U486:V487,MINVERSE(Y486:Z487)))</f>
        <v>0.9426947007942178</v>
      </c>
      <c r="AD488" s="12">
        <f ca="1"/>
        <v>0.13833054451068222</v>
      </c>
      <c r="AF488" s="35" t="str">
        <f>INDEX('Flow probs &amp; rates'!$A$5:$A$5999,$A488)</f>
        <v>2010,7</v>
      </c>
      <c r="AG488" s="12">
        <f>INDEX('Flow probs &amp; rates'!E$5:E$5999,A488)</f>
        <v>0.58628036328574018</v>
      </c>
      <c r="AI488" s="32" t="s">
        <v>702</v>
      </c>
      <c r="AJ488" s="12">
        <f t="array" aca="1" ref="AJ488:AJ489" ca="1">MMULT(U488:V489,AG488:AG489)+P488:P489</f>
        <v>0.58538132615697436</v>
      </c>
      <c r="AK488" s="12">
        <f t="array" aca="1" ref="AK488:AK489" ca="1">MMULT(-1*MINVERSE(G488:H489),L488:L489)</f>
        <v>0.55270797497567203</v>
      </c>
      <c r="AM488" s="12">
        <f t="shared" si="83"/>
        <v>-6.5591504518436317E-4</v>
      </c>
      <c r="AO488" s="12">
        <f t="shared" ca="1" si="84"/>
        <v>-7.57655388631302E-2</v>
      </c>
      <c r="AQ488" s="12">
        <f t="array" aca="1" ref="AQ488:AQ489" ca="1">MMULT(Y488:Z489,AO488:AO489)+MMULT(AC488:AD489,AM486:AM487)</f>
        <v>-6.5579692909996574E-4</v>
      </c>
      <c r="AS488" s="30">
        <v>968</v>
      </c>
    </row>
    <row r="489" spans="1:45" x14ac:dyDescent="0.35">
      <c r="C489" s="35"/>
      <c r="D489" s="17">
        <f ca="1">INDEX('Flow probs &amp; rates'!AE$5:AE$5999,A488)-INDEX('Flow probs &amp; rates'!AK$5:AK$5999,A488)</f>
        <v>-9.0698368461896023E-3</v>
      </c>
      <c r="E489" s="17">
        <f ca="1">-INDEX('Flow probs &amp; rates'!AG$5:AG$5999,A488)-INDEX('Flow probs &amp; rates'!AI$5:AI$5999,A488)-INDEX('Flow probs &amp; rates'!AK$5:AK$5999,A488)</f>
        <v>-0.35502267589982933</v>
      </c>
      <c r="G489" s="12">
        <f t="shared" ca="1" si="85"/>
        <v>-9.0698368461896023E-3</v>
      </c>
      <c r="H489" s="12">
        <f t="shared" ca="1" si="86"/>
        <v>-0.35502267589982933</v>
      </c>
      <c r="J489" s="17">
        <f ca="1">INDEX('Flow probs &amp; rates'!AK$5:AK$5999,A488)</f>
        <v>2.5809395820748302E-2</v>
      </c>
      <c r="K489" s="35"/>
      <c r="L489" s="12">
        <f t="shared" ca="1" si="90"/>
        <v>2.5809395820748302E-2</v>
      </c>
      <c r="N489" s="17">
        <f ca="1">INDEX('Flow probs &amp; rates'!AA$5:AA$5999,A488)</f>
        <v>2.1663193825075849E-2</v>
      </c>
      <c r="O489" s="35"/>
      <c r="P489" s="12">
        <f t="shared" ca="1" si="87"/>
        <v>2.1663193825075849E-2</v>
      </c>
      <c r="R489" s="17">
        <f ca="1">INDEX('Flow probs &amp; rates'!U$5:U$5999,A488)-INDEX('Flow probs &amp; rates'!AA$5:AA$5999,A488)</f>
        <v>-7.4623190462273711E-3</v>
      </c>
      <c r="S489" s="17">
        <f ca="1">1-INDEX('Flow probs &amp; rates'!W$5:W$5999,A488)-INDEX('Flow probs &amp; rates'!Y$5:Y$5999,A488)-INDEX('Flow probs &amp; rates'!AA$5:AA$5999,A488)</f>
        <v>0.70059025945992282</v>
      </c>
      <c r="T489" s="35"/>
      <c r="U489" s="12">
        <f t="shared" ca="1" si="88"/>
        <v>-7.4623190462273711E-3</v>
      </c>
      <c r="V489" s="12">
        <f t="shared" ca="1" si="89"/>
        <v>0.70059025945992282</v>
      </c>
      <c r="X489" s="35"/>
      <c r="Y489" s="12">
        <f ca="1"/>
        <v>7.4623190462273711E-3</v>
      </c>
      <c r="Z489" s="12">
        <f ca="1"/>
        <v>0.29940974054007718</v>
      </c>
      <c r="AB489" s="35"/>
      <c r="AC489" s="12">
        <f ca="1"/>
        <v>-0.1071682677327507</v>
      </c>
      <c r="AD489" s="12">
        <f ca="1"/>
        <v>0.68987602155443395</v>
      </c>
      <c r="AF489" s="35"/>
      <c r="AG489" s="12">
        <f>INDEX('Flow probs &amp; rates'!F$5:F$5999,A488)</f>
        <v>6.2522368515235849E-2</v>
      </c>
      <c r="AJ489" s="12">
        <f ca="1"/>
        <v>6.1090745083837564E-2</v>
      </c>
      <c r="AK489" s="12">
        <f ca="1"/>
        <v>5.8577736228879324E-2</v>
      </c>
      <c r="AM489" s="12">
        <f t="shared" si="83"/>
        <v>-2.0504396961500276E-3</v>
      </c>
      <c r="AO489" s="12">
        <f t="shared" ca="1" si="84"/>
        <v>-5.3745973818084547E-3</v>
      </c>
      <c r="AQ489" s="12">
        <f ca="1"/>
        <v>-2.0503687232305313E-3</v>
      </c>
      <c r="AS489" s="30">
        <v>970</v>
      </c>
    </row>
    <row r="490" spans="1:45" x14ac:dyDescent="0.35">
      <c r="A490" s="12">
        <v>244</v>
      </c>
      <c r="C490" s="35" t="str">
        <f>INDEX('Flow probs &amp; rates'!$A$5:$A$5999,$A490)</f>
        <v>2010,8</v>
      </c>
      <c r="D490" s="17">
        <f ca="1">-INDEX('Flow probs &amp; rates'!AE$5:AE$5999,A490)-INDEX('Flow probs &amp; rates'!AF$5:AF$5999,A490)-INDEX('Flow probs &amp; rates'!AJ$5:AJ$5999,A490)</f>
        <v>-4.2529697575106003E-2</v>
      </c>
      <c r="E490" s="17">
        <f ca="1">INDEX('Flow probs &amp; rates'!AG$5:AG$5999,A490)-INDEX('Flow probs &amp; rates'!AJ$5:AJ$5999,A490)</f>
        <v>0.157528317506164</v>
      </c>
      <c r="G490" s="12">
        <f t="shared" ca="1" si="85"/>
        <v>-4.2529697575106003E-2</v>
      </c>
      <c r="H490" s="12">
        <f t="shared" ca="1" si="86"/>
        <v>0.157528317506164</v>
      </c>
      <c r="J490" s="17">
        <f ca="1">INDEX('Flow probs &amp; rates'!AJ$5:AJ$5999,A490)</f>
        <v>1.4311203506054001E-2</v>
      </c>
      <c r="K490" s="35" t="str">
        <f>INDEX('Flow probs &amp; rates'!$A$5:$A$5999,$A490)</f>
        <v>2010,8</v>
      </c>
      <c r="L490" s="12">
        <f t="shared" ca="1" si="90"/>
        <v>1.4311203506054001E-2</v>
      </c>
      <c r="N490" s="17">
        <f ca="1">INDEX('Flow probs &amp; rates'!Z$5:Z$5999,A490)</f>
        <v>1.5763492703909258E-2</v>
      </c>
      <c r="O490" s="35" t="str">
        <f>INDEX('Flow probs &amp; rates'!$A$5:$A$5999,$A490)</f>
        <v>2010,8</v>
      </c>
      <c r="P490" s="12">
        <f t="shared" ca="1" si="87"/>
        <v>1.5763492703909258E-2</v>
      </c>
      <c r="R490" s="17">
        <f ca="1">1-INDEX('Flow probs &amp; rates'!U$5:U$5999,A490)-INDEX('Flow probs &amp; rates'!V$5:V$5999,A490)-INDEX('Flow probs &amp; rates'!Z$5:Z$5999,A490)</f>
        <v>0.95778397725727604</v>
      </c>
      <c r="S490" s="17">
        <f ca="1">INDEX('Flow probs &amp; rates'!W$5:W$5999,A490)-INDEX('Flow probs &amp; rates'!Z$5:Z$5999,A490)</f>
        <v>0.12947526833856376</v>
      </c>
      <c r="T490" s="35" t="str">
        <f>INDEX('Flow probs &amp; rates'!$A$5:$A$5999,$A490)</f>
        <v>2010,8</v>
      </c>
      <c r="U490" s="12">
        <f t="shared" ca="1" si="88"/>
        <v>0.95778397725727604</v>
      </c>
      <c r="V490" s="12">
        <f t="shared" ca="1" si="89"/>
        <v>0.12947526833856376</v>
      </c>
      <c r="X490" s="35" t="str">
        <f>INDEX('Flow probs &amp; rates'!$A$5:$A$5999,$A490)</f>
        <v>2010,8</v>
      </c>
      <c r="Y490" s="12">
        <f t="array" aca="1" ref="Y490:Z491" ca="1">$A$1:$B$2-U490:V491</f>
        <v>4.2216022742723958E-2</v>
      </c>
      <c r="Z490" s="12">
        <f ca="1"/>
        <v>-0.12947526833856376</v>
      </c>
      <c r="AB490" s="35" t="str">
        <f>INDEX('Flow probs &amp; rates'!$A$5:$A$5999,$A490)</f>
        <v>2010,8</v>
      </c>
      <c r="AC490" s="12">
        <f t="array" aca="1" ref="AC490:AD491" ca="1">MMULT(Y490:Z491,MMULT(U488:V489,MINVERSE(Y488:Z489)))</f>
        <v>0.9545194000577939</v>
      </c>
      <c r="AD490" s="12">
        <f ca="1"/>
        <v>0.13680747277940397</v>
      </c>
      <c r="AF490" s="35" t="str">
        <f>INDEX('Flow probs &amp; rates'!$A$5:$A$5999,$A490)</f>
        <v>2010,8</v>
      </c>
      <c r="AG490" s="12">
        <f>INDEX('Flow probs &amp; rates'!E$5:E$5999,A490)</f>
        <v>0.58538853128023893</v>
      </c>
      <c r="AI490" s="32" t="s">
        <v>703</v>
      </c>
      <c r="AJ490" s="12">
        <f t="array" aca="1" ref="AJ490:AJ491" ca="1">MMULT(U490:V491,AG490:AG491)+P490:P491</f>
        <v>0.58432357269670254</v>
      </c>
      <c r="AK490" s="12">
        <f t="array" aca="1" ref="AK490:AK491" ca="1">MMULT(-1*MINVERSE(G490:H491),L490:L491)</f>
        <v>0.55108306254921302</v>
      </c>
      <c r="AM490" s="12">
        <f t="shared" si="83"/>
        <v>-8.9183200550124742E-4</v>
      </c>
      <c r="AO490" s="12">
        <f t="shared" ca="1" si="84"/>
        <v>-1.6249124264590131E-3</v>
      </c>
      <c r="AQ490" s="12">
        <f t="array" aca="1" ref="AQ490:AQ491" ca="1">MMULT(Y490:Z491,AO490:AO491)+MMULT(AC490:AD491,AM488:AM489)</f>
        <v>-8.9180491351767714E-4</v>
      </c>
      <c r="AS490" s="30">
        <v>972</v>
      </c>
    </row>
    <row r="491" spans="1:45" x14ac:dyDescent="0.35">
      <c r="C491" s="35"/>
      <c r="D491" s="17">
        <f ca="1">INDEX('Flow probs &amp; rates'!AE$5:AE$5999,A490)-INDEX('Flow probs &amp; rates'!AK$5:AK$5999,A490)</f>
        <v>-8.5169549340059977E-3</v>
      </c>
      <c r="E491" s="17">
        <f ca="1">-INDEX('Flow probs &amp; rates'!AG$5:AG$5999,A490)-INDEX('Flow probs &amp; rates'!AI$5:AI$5999,A490)-INDEX('Flow probs &amp; rates'!AK$5:AK$5999,A490)</f>
        <v>-0.35746007820470077</v>
      </c>
      <c r="G491" s="12">
        <f t="shared" ca="1" si="85"/>
        <v>-8.5169549340059977E-3</v>
      </c>
      <c r="H491" s="12">
        <f t="shared" ca="1" si="86"/>
        <v>-0.35746007820470077</v>
      </c>
      <c r="J491" s="17">
        <f ca="1">INDEX('Flow probs &amp; rates'!AK$5:AK$5999,A490)</f>
        <v>2.5402521368770799E-2</v>
      </c>
      <c r="K491" s="35"/>
      <c r="L491" s="12">
        <f t="shared" ca="1" si="90"/>
        <v>2.5402521368770799E-2</v>
      </c>
      <c r="N491" s="17">
        <f ca="1">INDEX('Flow probs &amp; rates'!AA$5:AA$5999,A490)</f>
        <v>2.1299189942612685E-2</v>
      </c>
      <c r="O491" s="35"/>
      <c r="P491" s="12">
        <f t="shared" ca="1" si="87"/>
        <v>2.1299189942612685E-2</v>
      </c>
      <c r="R491" s="17">
        <f ca="1">INDEX('Flow probs &amp; rates'!U$5:U$5999,A490)-INDEX('Flow probs &amp; rates'!AA$5:AA$5999,A490)</f>
        <v>-6.9991334200236038E-3</v>
      </c>
      <c r="S491" s="17">
        <f ca="1">1-INDEX('Flow probs &amp; rates'!W$5:W$5999,A490)-INDEX('Flow probs &amp; rates'!Y$5:Y$5999,A490)-INDEX('Flow probs &amp; rates'!AA$5:AA$5999,A490)</f>
        <v>0.69892916599567867</v>
      </c>
      <c r="T491" s="35"/>
      <c r="U491" s="12">
        <f t="shared" ca="1" si="88"/>
        <v>-6.9991334200236038E-3</v>
      </c>
      <c r="V491" s="12">
        <f t="shared" ca="1" si="89"/>
        <v>0.69892916599567867</v>
      </c>
      <c r="X491" s="35"/>
      <c r="Y491" s="12">
        <f ca="1"/>
        <v>6.9991334200236038E-3</v>
      </c>
      <c r="Z491" s="12">
        <f ca="1"/>
        <v>0.30107083400432133</v>
      </c>
      <c r="AB491" s="35"/>
      <c r="AC491" s="12">
        <f ca="1"/>
        <v>-1.8066594183577894E-2</v>
      </c>
      <c r="AD491" s="12">
        <f ca="1"/>
        <v>0.69959401186319103</v>
      </c>
      <c r="AF491" s="35"/>
      <c r="AG491" s="12">
        <f>INDEX('Flow probs &amp; rates'!F$5:F$5999,A490)</f>
        <v>6.0894442340864149E-2</v>
      </c>
      <c r="AJ491" s="12">
        <f ca="1"/>
        <v>5.9762879308702756E-2</v>
      </c>
      <c r="AK491" s="12">
        <f ca="1"/>
        <v>5.7933663149612132E-2</v>
      </c>
      <c r="AM491" s="12">
        <f t="shared" si="83"/>
        <v>-1.6279261743716994E-3</v>
      </c>
      <c r="AO491" s="12">
        <f t="shared" ca="1" si="84"/>
        <v>-6.4407307926719198E-4</v>
      </c>
      <c r="AQ491" s="12">
        <f ca="1"/>
        <v>-1.6279097801762371E-3</v>
      </c>
      <c r="AS491" s="30">
        <v>974</v>
      </c>
    </row>
    <row r="492" spans="1:45" x14ac:dyDescent="0.35">
      <c r="A492" s="12">
        <v>245</v>
      </c>
      <c r="C492" s="35" t="str">
        <f>INDEX('Flow probs &amp; rates'!$A$5:$A$5999,$A492)</f>
        <v>2010,9</v>
      </c>
      <c r="D492" s="17">
        <f ca="1">-INDEX('Flow probs &amp; rates'!AE$5:AE$5999,A492)-INDEX('Flow probs &amp; rates'!AF$5:AF$5999,A492)-INDEX('Flow probs &amp; rates'!AJ$5:AJ$5999,A492)</f>
        <v>-4.3366905314003404E-2</v>
      </c>
      <c r="E492" s="17">
        <f ca="1">INDEX('Flow probs &amp; rates'!AG$5:AG$5999,A492)-INDEX('Flow probs &amp; rates'!AJ$5:AJ$5999,A492)</f>
        <v>0.15613730599371969</v>
      </c>
      <c r="G492" s="12">
        <f t="shared" ca="1" si="85"/>
        <v>-4.3366905314003404E-2</v>
      </c>
      <c r="H492" s="12">
        <f t="shared" ca="1" si="86"/>
        <v>0.15613730599371969</v>
      </c>
      <c r="J492" s="17">
        <f ca="1">INDEX('Flow probs &amp; rates'!AJ$5:AJ$5999,A492)</f>
        <v>1.5529939493313299E-2</v>
      </c>
      <c r="K492" s="35" t="str">
        <f>INDEX('Flow probs &amp; rates'!$A$5:$A$5999,$A492)</f>
        <v>2010,9</v>
      </c>
      <c r="L492" s="12">
        <f t="shared" ca="1" si="90"/>
        <v>1.5529939493313299E-2</v>
      </c>
      <c r="N492" s="17">
        <f ca="1">INDEX('Flow probs &amp; rates'!Z$5:Z$5999,A492)</f>
        <v>1.7081146177338778E-2</v>
      </c>
      <c r="O492" s="35" t="str">
        <f>INDEX('Flow probs &amp; rates'!$A$5:$A$5999,$A492)</f>
        <v>2010,9</v>
      </c>
      <c r="P492" s="12">
        <f t="shared" ca="1" si="87"/>
        <v>1.7081146177338778E-2</v>
      </c>
      <c r="R492" s="17">
        <f ca="1">1-INDEX('Flow probs &amp; rates'!U$5:U$5999,A492)-INDEX('Flow probs &amp; rates'!V$5:V$5999,A492)-INDEX('Flow probs &amp; rates'!Z$5:Z$5999,A492)</f>
        <v>0.9568587085966993</v>
      </c>
      <c r="S492" s="17">
        <f ca="1">INDEX('Flow probs &amp; rates'!W$5:W$5999,A492)-INDEX('Flow probs &amp; rates'!Z$5:Z$5999,A492)</f>
        <v>0.12876147357884382</v>
      </c>
      <c r="T492" s="35" t="str">
        <f>INDEX('Flow probs &amp; rates'!$A$5:$A$5999,$A492)</f>
        <v>2010,9</v>
      </c>
      <c r="U492" s="12">
        <f t="shared" ca="1" si="88"/>
        <v>0.9568587085966993</v>
      </c>
      <c r="V492" s="12">
        <f t="shared" ca="1" si="89"/>
        <v>0.12876147357884382</v>
      </c>
      <c r="X492" s="35" t="str">
        <f>INDEX('Flow probs &amp; rates'!$A$5:$A$5999,$A492)</f>
        <v>2010,9</v>
      </c>
      <c r="Y492" s="12">
        <f t="array" aca="1" ref="Y492:Z493" ca="1">$A$1:$B$2-U492:V493</f>
        <v>4.3141291403300697E-2</v>
      </c>
      <c r="Z492" s="12">
        <f ca="1"/>
        <v>-0.12876147357884382</v>
      </c>
      <c r="AB492" s="35" t="str">
        <f>INDEX('Flow probs &amp; rates'!$A$5:$A$5999,$A492)</f>
        <v>2010,9</v>
      </c>
      <c r="AC492" s="12">
        <f t="array" aca="1" ref="AC492:AD493" ca="1">MMULT(Y492:Z493,MMULT(U490:V491,MINVERSE(Y490:Z491)))</f>
        <v>0.97695057732199886</v>
      </c>
      <c r="AD492" s="12">
        <f ca="1"/>
        <v>0.13977281868410801</v>
      </c>
      <c r="AF492" s="35" t="str">
        <f>INDEX('Flow probs &amp; rates'!$A$5:$A$5999,$A492)</f>
        <v>2010,9</v>
      </c>
      <c r="AG492" s="12">
        <f>INDEX('Flow probs &amp; rates'!E$5:E$5999,A492)</f>
        <v>0.58505611837403837</v>
      </c>
      <c r="AI492" s="32" t="s">
        <v>704</v>
      </c>
      <c r="AJ492" s="12">
        <f t="array" aca="1" ref="AJ492:AJ493" ca="1">MMULT(U492:V493,AG492:AG493)+P492:P493</f>
        <v>0.58475202224760736</v>
      </c>
      <c r="AK492" s="12">
        <f t="array" aca="1" ref="AK492:AK493" ca="1">MMULT(-1*MINVERSE(G492:H493),L492:L493)</f>
        <v>0.57930654878798449</v>
      </c>
      <c r="AM492" s="12">
        <f t="shared" si="83"/>
        <v>-3.3241290620056319E-4</v>
      </c>
      <c r="AO492" s="12">
        <f t="shared" ca="1" si="84"/>
        <v>2.8223486238771467E-2</v>
      </c>
      <c r="AQ492" s="12">
        <f t="array" aca="1" ref="AQ492:AQ493" ca="1">MMULT(Y492:Z493,AO492:AO493)+MMULT(AC492:AD493,AM490:AM491)</f>
        <v>-3.3246542941877777E-4</v>
      </c>
      <c r="AS492" s="30">
        <v>976</v>
      </c>
    </row>
    <row r="493" spans="1:45" x14ac:dyDescent="0.35">
      <c r="C493" s="35"/>
      <c r="D493" s="17">
        <f ca="1">INDEX('Flow probs &amp; rates'!AE$5:AE$5999,A492)-INDEX('Flow probs &amp; rates'!AK$5:AK$5999,A492)</f>
        <v>-1.0395897733750801E-2</v>
      </c>
      <c r="E493" s="17">
        <f ca="1">-INDEX('Flow probs &amp; rates'!AG$5:AG$5999,A492)-INDEX('Flow probs &amp; rates'!AI$5:AI$5999,A492)-INDEX('Flow probs &amp; rates'!AK$5:AK$5999,A492)</f>
        <v>-0.34938980094205419</v>
      </c>
      <c r="G493" s="12">
        <f t="shared" ca="1" si="85"/>
        <v>-1.0395897733750801E-2</v>
      </c>
      <c r="H493" s="12">
        <f t="shared" ca="1" si="86"/>
        <v>-0.34938980094205419</v>
      </c>
      <c r="J493" s="17">
        <f ca="1">INDEX('Flow probs &amp; rates'!AK$5:AK$5999,A492)</f>
        <v>2.7488287009893201E-2</v>
      </c>
      <c r="K493" s="35"/>
      <c r="L493" s="12">
        <f t="shared" ca="1" si="90"/>
        <v>2.7488287009893201E-2</v>
      </c>
      <c r="N493" s="17">
        <f ca="1">INDEX('Flow probs &amp; rates'!AA$5:AA$5999,A492)</f>
        <v>2.3121864622816599E-2</v>
      </c>
      <c r="O493" s="35"/>
      <c r="P493" s="12">
        <f t="shared" ca="1" si="87"/>
        <v>2.3121864622816599E-2</v>
      </c>
      <c r="R493" s="17">
        <f ca="1">INDEX('Flow probs &amp; rates'!U$5:U$5999,A492)-INDEX('Flow probs &amp; rates'!AA$5:AA$5999,A492)</f>
        <v>-8.5721536859015846E-3</v>
      </c>
      <c r="S493" s="17">
        <f ca="1">1-INDEX('Flow probs &amp; rates'!W$5:W$5999,A492)-INDEX('Flow probs &amp; rates'!Y$5:Y$5999,A492)-INDEX('Flow probs &amp; rates'!AA$5:AA$5999,A492)</f>
        <v>0.70448400144384515</v>
      </c>
      <c r="T493" s="35"/>
      <c r="U493" s="12">
        <f t="shared" ca="1" si="88"/>
        <v>-8.5721536859015846E-3</v>
      </c>
      <c r="V493" s="12">
        <f t="shared" ca="1" si="89"/>
        <v>0.70448400144384515</v>
      </c>
      <c r="X493" s="35"/>
      <c r="Y493" s="12">
        <f ca="1"/>
        <v>8.5721536859015846E-3</v>
      </c>
      <c r="Z493" s="12">
        <f ca="1"/>
        <v>0.29551599855615485</v>
      </c>
      <c r="AB493" s="35"/>
      <c r="AC493" s="12">
        <f ca="1"/>
        <v>2.9064522441064861E-2</v>
      </c>
      <c r="AD493" s="12">
        <f ca="1"/>
        <v>0.70221936259395212</v>
      </c>
      <c r="AF493" s="35"/>
      <c r="AG493" s="12">
        <f>INDEX('Flow probs &amp; rates'!F$5:F$5999,A492)</f>
        <v>6.1002984572701667E-2</v>
      </c>
      <c r="AJ493" s="12">
        <f ca="1"/>
        <v>6.1082300333031345E-2</v>
      </c>
      <c r="AK493" s="12">
        <f ca="1"/>
        <v>6.1438185414465725E-2</v>
      </c>
      <c r="AM493" s="12">
        <f t="shared" si="83"/>
        <v>1.085422318375176E-4</v>
      </c>
      <c r="AO493" s="12">
        <f t="shared" ca="1" si="84"/>
        <v>3.5045222648535934E-3</v>
      </c>
      <c r="AQ493" s="12">
        <f ca="1"/>
        <v>1.0849650629630786E-4</v>
      </c>
      <c r="AS493" s="30">
        <v>978</v>
      </c>
    </row>
    <row r="494" spans="1:45" x14ac:dyDescent="0.35">
      <c r="A494" s="12">
        <v>246</v>
      </c>
      <c r="C494" s="35" t="str">
        <f>INDEX('Flow probs &amp; rates'!$A$5:$A$5999,$A494)</f>
        <v>2010,10</v>
      </c>
      <c r="D494" s="17">
        <f ca="1">-INDEX('Flow probs &amp; rates'!AE$5:AE$5999,A494)-INDEX('Flow probs &amp; rates'!AF$5:AF$5999,A494)-INDEX('Flow probs &amp; rates'!AJ$5:AJ$5999,A494)</f>
        <v>-4.4278643617555596E-2</v>
      </c>
      <c r="E494" s="17">
        <f ca="1">INDEX('Flow probs &amp; rates'!AG$5:AG$5999,A494)-INDEX('Flow probs &amp; rates'!AJ$5:AJ$5999,A494)</f>
        <v>0.15688970760841822</v>
      </c>
      <c r="G494" s="12">
        <f t="shared" ca="1" si="85"/>
        <v>-4.4278643617555596E-2</v>
      </c>
      <c r="H494" s="12">
        <f t="shared" ca="1" si="86"/>
        <v>0.15688970760841822</v>
      </c>
      <c r="J494" s="17">
        <f ca="1">INDEX('Flow probs &amp; rates'!AJ$5:AJ$5999,A494)</f>
        <v>1.6875973211866801E-2</v>
      </c>
      <c r="K494" s="35" t="str">
        <f>INDEX('Flow probs &amp; rates'!$A$5:$A$5999,$A494)</f>
        <v>2010,10</v>
      </c>
      <c r="L494" s="12">
        <f t="shared" ca="1" si="90"/>
        <v>1.6875973211866801E-2</v>
      </c>
      <c r="N494" s="17">
        <f ca="1">INDEX('Flow probs &amp; rates'!Z$5:Z$5999,A494)</f>
        <v>1.8494427745601821E-2</v>
      </c>
      <c r="O494" s="35" t="str">
        <f>INDEX('Flow probs &amp; rates'!$A$5:$A$5999,$A494)</f>
        <v>2010,10</v>
      </c>
      <c r="P494" s="12">
        <f t="shared" ca="1" si="87"/>
        <v>1.8494427745601821E-2</v>
      </c>
      <c r="R494" s="17">
        <f ca="1">1-INDEX('Flow probs &amp; rates'!U$5:U$5999,A494)-INDEX('Flow probs &amp; rates'!V$5:V$5999,A494)-INDEX('Flow probs &amp; rates'!Z$5:Z$5999,A494)</f>
        <v>0.95584705458568175</v>
      </c>
      <c r="S494" s="17">
        <f ca="1">INDEX('Flow probs &amp; rates'!W$5:W$5999,A494)-INDEX('Flow probs &amp; rates'!Z$5:Z$5999,A494)</f>
        <v>0.12965418392057027</v>
      </c>
      <c r="T494" s="35" t="str">
        <f>INDEX('Flow probs &amp; rates'!$A$5:$A$5999,$A494)</f>
        <v>2010,10</v>
      </c>
      <c r="U494" s="12">
        <f t="shared" ca="1" si="88"/>
        <v>0.95584705458568175</v>
      </c>
      <c r="V494" s="12">
        <f t="shared" ca="1" si="89"/>
        <v>0.12965418392057027</v>
      </c>
      <c r="X494" s="35" t="str">
        <f>INDEX('Flow probs &amp; rates'!$A$5:$A$5999,$A494)</f>
        <v>2010,10</v>
      </c>
      <c r="Y494" s="12">
        <f t="array" aca="1" ref="Y494:Z495" ca="1">$A$1:$B$2-U494:V495</f>
        <v>4.4152945414318245E-2</v>
      </c>
      <c r="Z494" s="12">
        <f ca="1"/>
        <v>-0.12965418392057027</v>
      </c>
      <c r="AB494" s="35" t="str">
        <f>INDEX('Flow probs &amp; rates'!$A$5:$A$5999,$A494)</f>
        <v>2010,10</v>
      </c>
      <c r="AC494" s="12">
        <f t="array" aca="1" ref="AC494:AD495" ca="1">MMULT(Y494:Z495,MMULT(U492:V493,MINVERSE(Y492:Z493)))</f>
        <v>0.9779808108916016</v>
      </c>
      <c r="AD494" s="12">
        <f ca="1"/>
        <v>0.13627739466253252</v>
      </c>
      <c r="AF494" s="35" t="str">
        <f>INDEX('Flow probs &amp; rates'!$A$5:$A$5999,$A494)</f>
        <v>2010,10</v>
      </c>
      <c r="AG494" s="12">
        <f>INDEX('Flow probs &amp; rates'!E$5:E$5999,A494)</f>
        <v>0.58562788744225114</v>
      </c>
      <c r="AI494" s="32" t="s">
        <v>705</v>
      </c>
      <c r="AJ494" s="12">
        <f t="array" aca="1" ref="AJ494:AJ495" ca="1">MMULT(U494:V495,AG494:AG495)+P494:P495</f>
        <v>0.58624149235453415</v>
      </c>
      <c r="AK494" s="12">
        <f t="array" aca="1" ref="AK494:AK495" ca="1">MMULT(-1*MINVERSE(G494:H495),L494:L495)</f>
        <v>0.60151796281469128</v>
      </c>
      <c r="AM494" s="12">
        <f t="shared" si="83"/>
        <v>5.7176906821276852E-4</v>
      </c>
      <c r="AO494" s="12">
        <f t="shared" ca="1" si="84"/>
        <v>2.2211414026706788E-2</v>
      </c>
      <c r="AQ494" s="12">
        <f t="array" aca="1" ref="AQ494:AQ495" ca="1">MMULT(Y494:Z495,AO494:AO495)+MMULT(AC494:AD495,AM492:AM493)</f>
        <v>5.7171912509639531E-4</v>
      </c>
      <c r="AS494" s="30">
        <v>980</v>
      </c>
    </row>
    <row r="495" spans="1:45" x14ac:dyDescent="0.35">
      <c r="C495" s="35"/>
      <c r="D495" s="17">
        <f ca="1">INDEX('Flow probs &amp; rates'!AE$5:AE$5999,A494)-INDEX('Flow probs &amp; rates'!AK$5:AK$5999,A494)</f>
        <v>-1.2378436043007601E-2</v>
      </c>
      <c r="E495" s="17">
        <f ca="1">-INDEX('Flow probs &amp; rates'!AG$5:AG$5999,A494)-INDEX('Flow probs &amp; rates'!AI$5:AI$5999,A494)-INDEX('Flow probs &amp; rates'!AK$5:AK$5999,A494)</f>
        <v>-0.3438404340458916</v>
      </c>
      <c r="G495" s="12">
        <f t="shared" ca="1" si="85"/>
        <v>-1.2378436043007601E-2</v>
      </c>
      <c r="H495" s="12">
        <f t="shared" ca="1" si="86"/>
        <v>-0.3438404340458916</v>
      </c>
      <c r="J495" s="17">
        <f ca="1">INDEX('Flow probs &amp; rates'!AK$5:AK$5999,A494)</f>
        <v>2.8832477837779601E-2</v>
      </c>
      <c r="K495" s="35"/>
      <c r="L495" s="12">
        <f t="shared" ca="1" si="90"/>
        <v>2.8832477837779601E-2</v>
      </c>
      <c r="N495" s="17">
        <f ca="1">INDEX('Flow probs &amp; rates'!AA$5:AA$5999,A494)</f>
        <v>2.4297426378354893E-2</v>
      </c>
      <c r="O495" s="35"/>
      <c r="P495" s="12">
        <f t="shared" ca="1" si="87"/>
        <v>2.4297426378354893E-2</v>
      </c>
      <c r="R495" s="17">
        <f ca="1">INDEX('Flow probs &amp; rates'!U$5:U$5999,A494)-INDEX('Flow probs &amp; rates'!AA$5:AA$5999,A494)</f>
        <v>-1.0228568456117812E-2</v>
      </c>
      <c r="S495" s="17">
        <f ca="1">1-INDEX('Flow probs &amp; rates'!W$5:W$5999,A494)-INDEX('Flow probs &amp; rates'!Y$5:Y$5999,A494)-INDEX('Flow probs &amp; rates'!AA$5:AA$5999,A494)</f>
        <v>0.70828058781647796</v>
      </c>
      <c r="T495" s="35"/>
      <c r="U495" s="12">
        <f t="shared" ca="1" si="88"/>
        <v>-1.0228568456117812E-2</v>
      </c>
      <c r="V495" s="12">
        <f t="shared" ca="1" si="89"/>
        <v>0.70828058781647796</v>
      </c>
      <c r="X495" s="35"/>
      <c r="Y495" s="12">
        <f ca="1"/>
        <v>1.0228568456117812E-2</v>
      </c>
      <c r="Z495" s="12">
        <f ca="1"/>
        <v>0.29171941218352204</v>
      </c>
      <c r="AB495" s="35"/>
      <c r="AC495" s="12">
        <f ca="1"/>
        <v>2.7456633723281332E-2</v>
      </c>
      <c r="AD495" s="12">
        <f ca="1"/>
        <v>0.71185337506746205</v>
      </c>
      <c r="AF495" s="35"/>
      <c r="AG495" s="12">
        <f>INDEX('Flow probs &amp; rates'!F$5:F$5999,A494)</f>
        <v>6.1520369592608148E-2</v>
      </c>
      <c r="AJ495" s="12">
        <f ca="1"/>
        <v>6.1880974979579645E-2</v>
      </c>
      <c r="AK495" s="12">
        <f ca="1"/>
        <v>6.2199276433856802E-2</v>
      </c>
      <c r="AM495" s="12">
        <f t="shared" si="83"/>
        <v>5.1738501990648139E-4</v>
      </c>
      <c r="AO495" s="12">
        <f t="shared" ca="1" si="84"/>
        <v>7.6109101939107748E-4</v>
      </c>
      <c r="AQ495" s="12">
        <f ca="1"/>
        <v>5.1735520833471997E-4</v>
      </c>
      <c r="AS495" s="30">
        <v>982</v>
      </c>
    </row>
    <row r="496" spans="1:45" x14ac:dyDescent="0.35">
      <c r="A496" s="12">
        <v>247</v>
      </c>
      <c r="C496" s="35" t="str">
        <f>INDEX('Flow probs &amp; rates'!$A$5:$A$5999,$A496)</f>
        <v>2010,11</v>
      </c>
      <c r="D496" s="17">
        <f ca="1">-INDEX('Flow probs &amp; rates'!AE$5:AE$5999,A496)-INDEX('Flow probs &amp; rates'!AF$5:AF$5999,A496)-INDEX('Flow probs &amp; rates'!AJ$5:AJ$5999,A496)</f>
        <v>-4.4511731337713002E-2</v>
      </c>
      <c r="E496" s="17">
        <f ca="1">INDEX('Flow probs &amp; rates'!AG$5:AG$5999,A496)-INDEX('Flow probs &amp; rates'!AJ$5:AJ$5999,A496)</f>
        <v>0.15822818074211062</v>
      </c>
      <c r="G496" s="12">
        <f t="shared" ca="1" si="85"/>
        <v>-4.4511731337713002E-2</v>
      </c>
      <c r="H496" s="12">
        <f t="shared" ca="1" si="86"/>
        <v>0.15822818074211062</v>
      </c>
      <c r="J496" s="17">
        <f ca="1">INDEX('Flow probs &amp; rates'!AJ$5:AJ$5999,A496)</f>
        <v>1.56244546182724E-2</v>
      </c>
      <c r="K496" s="35" t="str">
        <f>INDEX('Flow probs &amp; rates'!$A$5:$A$5999,$A496)</f>
        <v>2010,11</v>
      </c>
      <c r="L496" s="12">
        <f t="shared" ca="1" si="90"/>
        <v>1.56244546182724E-2</v>
      </c>
      <c r="N496" s="17">
        <f ca="1">INDEX('Flow probs &amp; rates'!Z$5:Z$5999,A496)</f>
        <v>1.715347835065156E-2</v>
      </c>
      <c r="O496" s="35" t="str">
        <f>INDEX('Flow probs &amp; rates'!$A$5:$A$5999,$A496)</f>
        <v>2010,11</v>
      </c>
      <c r="P496" s="12">
        <f t="shared" ca="1" si="87"/>
        <v>1.715347835065156E-2</v>
      </c>
      <c r="R496" s="17">
        <f ca="1">1-INDEX('Flow probs &amp; rates'!U$5:U$5999,A496)-INDEX('Flow probs &amp; rates'!V$5:V$5999,A496)-INDEX('Flow probs &amp; rates'!Z$5:Z$5999,A496)</f>
        <v>0.95578005106219865</v>
      </c>
      <c r="S496" s="17">
        <f ca="1">INDEX('Flow probs &amp; rates'!W$5:W$5999,A496)-INDEX('Flow probs &amp; rates'!Z$5:Z$5999,A496)</f>
        <v>0.13038291115790249</v>
      </c>
      <c r="T496" s="35" t="str">
        <f>INDEX('Flow probs &amp; rates'!$A$5:$A$5999,$A496)</f>
        <v>2010,11</v>
      </c>
      <c r="U496" s="12">
        <f t="shared" ca="1" si="88"/>
        <v>0.95578005106219865</v>
      </c>
      <c r="V496" s="12">
        <f t="shared" ca="1" si="89"/>
        <v>0.13038291115790249</v>
      </c>
      <c r="X496" s="35" t="str">
        <f>INDEX('Flow probs &amp; rates'!$A$5:$A$5999,$A496)</f>
        <v>2010,11</v>
      </c>
      <c r="Y496" s="12">
        <f t="array" aca="1" ref="Y496:Z497" ca="1">$A$1:$B$2-U496:V497</f>
        <v>4.4219948937801346E-2</v>
      </c>
      <c r="Z496" s="12">
        <f ca="1"/>
        <v>-0.13038291115790249</v>
      </c>
      <c r="AB496" s="35" t="str">
        <f>INDEX('Flow probs &amp; rates'!$A$5:$A$5999,$A496)</f>
        <v>2010,11</v>
      </c>
      <c r="AC496" s="12">
        <f t="array" aca="1" ref="AC496:AD497" ca="1">MMULT(Y496:Z497,MMULT(U494:V495,MINVERSE(Y494:Z495)))</f>
        <v>0.95768060107715425</v>
      </c>
      <c r="AD496" s="12">
        <f ca="1"/>
        <v>0.12872956566219884</v>
      </c>
      <c r="AF496" s="35" t="str">
        <f>INDEX('Flow probs &amp; rates'!$A$5:$A$5999,$A496)</f>
        <v>2010,11</v>
      </c>
      <c r="AG496" s="12">
        <f>INDEX('Flow probs &amp; rates'!E$5:E$5999,A496)</f>
        <v>0.58490613539664826</v>
      </c>
      <c r="AI496" s="32" t="s">
        <v>706</v>
      </c>
      <c r="AJ496" s="12">
        <f t="array" aca="1" ref="AJ496:AJ497" ca="1">MMULT(U496:V497,AG496:AG497)+P496:P497</f>
        <v>0.58417107831891846</v>
      </c>
      <c r="AK496" s="12">
        <f t="array" aca="1" ref="AK496:AK497" ca="1">MMULT(-1*MINVERSE(G496:H497),L496:L497)</f>
        <v>0.56735600380397022</v>
      </c>
      <c r="AM496" s="12">
        <f t="shared" si="83"/>
        <v>-7.2175204560287476E-4</v>
      </c>
      <c r="AO496" s="12">
        <f t="shared" ca="1" si="84"/>
        <v>-3.4161959010721055E-2</v>
      </c>
      <c r="AQ496" s="12">
        <f t="array" aca="1" ref="AQ496:AQ497" ca="1">MMULT(Y496:Z497,AO496:AO497)+MMULT(AC496:AD497,AM494:AM495)</f>
        <v>-7.2166210919705285E-4</v>
      </c>
      <c r="AS496" s="30">
        <v>984</v>
      </c>
    </row>
    <row r="497" spans="1:45" x14ac:dyDescent="0.35">
      <c r="C497" s="35"/>
      <c r="D497" s="17">
        <f ca="1">INDEX('Flow probs &amp; rates'!AE$5:AE$5999,A496)-INDEX('Flow probs &amp; rates'!AK$5:AK$5999,A496)</f>
        <v>-1.0034801570271101E-2</v>
      </c>
      <c r="E497" s="17">
        <f ca="1">-INDEX('Flow probs &amp; rates'!AG$5:AG$5999,A496)-INDEX('Flow probs &amp; rates'!AI$5:AI$5999,A496)-INDEX('Flow probs &amp; rates'!AK$5:AK$5999,A496)</f>
        <v>-0.3497745860215295</v>
      </c>
      <c r="G497" s="12">
        <f t="shared" ca="1" si="85"/>
        <v>-1.0034801570271101E-2</v>
      </c>
      <c r="H497" s="12">
        <f t="shared" ca="1" si="86"/>
        <v>-0.3497745860215295</v>
      </c>
      <c r="J497" s="17">
        <f ca="1">INDEX('Flow probs &amp; rates'!AK$5:AK$5999,A496)</f>
        <v>2.6980091753671501E-2</v>
      </c>
      <c r="K497" s="35"/>
      <c r="L497" s="12">
        <f t="shared" ca="1" si="90"/>
        <v>2.6980091753671501E-2</v>
      </c>
      <c r="N497" s="17">
        <f ca="1">INDEX('Flow probs &amp; rates'!AA$5:AA$5999,A496)</f>
        <v>2.2690787541695644E-2</v>
      </c>
      <c r="O497" s="35"/>
      <c r="P497" s="12">
        <f t="shared" ca="1" si="87"/>
        <v>2.2690787541695644E-2</v>
      </c>
      <c r="R497" s="17">
        <f ca="1">INDEX('Flow probs &amp; rates'!U$5:U$5999,A496)-INDEX('Flow probs &amp; rates'!AA$5:AA$5999,A496)</f>
        <v>-8.2673375560998377E-3</v>
      </c>
      <c r="S497" s="17">
        <f ca="1">1-INDEX('Flow probs &amp; rates'!W$5:W$5999,A496)-INDEX('Flow probs &amp; rates'!Y$5:Y$5999,A496)-INDEX('Flow probs &amp; rates'!AA$5:AA$5999,A496)</f>
        <v>0.7042274696178461</v>
      </c>
      <c r="T497" s="35"/>
      <c r="U497" s="12">
        <f t="shared" ca="1" si="88"/>
        <v>-8.2673375560998377E-3</v>
      </c>
      <c r="V497" s="12">
        <f t="shared" ca="1" si="89"/>
        <v>0.7042274696178461</v>
      </c>
      <c r="X497" s="35"/>
      <c r="Y497" s="12">
        <f ca="1"/>
        <v>8.2673375560998377E-3</v>
      </c>
      <c r="Z497" s="12">
        <f ca="1"/>
        <v>0.2957725303821539</v>
      </c>
      <c r="AB497" s="35"/>
      <c r="AC497" s="12">
        <f ca="1"/>
        <v>-5.1458057939022445E-2</v>
      </c>
      <c r="AD497" s="12">
        <f ca="1"/>
        <v>0.69892532193428891</v>
      </c>
      <c r="AF497" s="35"/>
      <c r="AG497" s="12">
        <f>INDEX('Flow probs &amp; rates'!F$5:F$5999,A496)</f>
        <v>6.1173538322102032E-2</v>
      </c>
      <c r="AJ497" s="12">
        <f ca="1"/>
        <v>6.0935257181881967E-2</v>
      </c>
      <c r="AK497" s="12">
        <f ca="1"/>
        <v>6.085858631960879E-2</v>
      </c>
      <c r="AM497" s="12">
        <f t="shared" si="83"/>
        <v>-3.4683127050611634E-4</v>
      </c>
      <c r="AO497" s="12">
        <f t="shared" ca="1" si="84"/>
        <v>-1.3406901142480124E-3</v>
      </c>
      <c r="AQ497" s="12">
        <f ca="1"/>
        <v>-3.4677638850646867E-4</v>
      </c>
      <c r="AS497" s="30">
        <v>986</v>
      </c>
    </row>
    <row r="498" spans="1:45" x14ac:dyDescent="0.35">
      <c r="A498" s="12">
        <v>248</v>
      </c>
      <c r="C498" s="35" t="str">
        <f>INDEX('Flow probs &amp; rates'!$A$5:$A$5999,$A498)</f>
        <v>2010,12</v>
      </c>
      <c r="D498" s="17">
        <f ca="1">-INDEX('Flow probs &amp; rates'!AE$5:AE$5999,A498)-INDEX('Flow probs &amp; rates'!AF$5:AF$5999,A498)-INDEX('Flow probs &amp; rates'!AJ$5:AJ$5999,A498)</f>
        <v>-4.5955078769542503E-2</v>
      </c>
      <c r="E498" s="17">
        <f ca="1">INDEX('Flow probs &amp; rates'!AG$5:AG$5999,A498)-INDEX('Flow probs &amp; rates'!AJ$5:AJ$5999,A498)</f>
        <v>0.1583942699415658</v>
      </c>
      <c r="G498" s="12">
        <f t="shared" ca="1" si="85"/>
        <v>-4.5955078769542503E-2</v>
      </c>
      <c r="H498" s="12">
        <f t="shared" ca="1" si="86"/>
        <v>0.1583942699415658</v>
      </c>
      <c r="J498" s="17">
        <f ca="1">INDEX('Flow probs &amp; rates'!AJ$5:AJ$5999,A498)</f>
        <v>1.55068488983872E-2</v>
      </c>
      <c r="K498" s="35" t="str">
        <f>INDEX('Flow probs &amp; rates'!$A$5:$A$5999,$A498)</f>
        <v>2010,12</v>
      </c>
      <c r="L498" s="12">
        <f t="shared" ca="1" si="90"/>
        <v>1.55068488983872E-2</v>
      </c>
      <c r="N498" s="17">
        <f ca="1">INDEX('Flow probs &amp; rates'!Z$5:Z$5999,A498)</f>
        <v>1.6973502778415545E-2</v>
      </c>
      <c r="O498" s="35" t="str">
        <f>INDEX('Flow probs &amp; rates'!$A$5:$A$5999,$A498)</f>
        <v>2010,12</v>
      </c>
      <c r="P498" s="12">
        <f t="shared" ca="1" si="87"/>
        <v>1.6973502778415545E-2</v>
      </c>
      <c r="R498" s="17">
        <f ca="1">1-INDEX('Flow probs &amp; rates'!U$5:U$5999,A498)-INDEX('Flow probs &amp; rates'!V$5:V$5999,A498)-INDEX('Flow probs &amp; rates'!Z$5:Z$5999,A498)</f>
        <v>0.95450546993077312</v>
      </c>
      <c r="S498" s="17">
        <f ca="1">INDEX('Flow probs &amp; rates'!W$5:W$5999,A498)-INDEX('Flow probs &amp; rates'!Z$5:Z$5999,A498)</f>
        <v>0.13020670438441068</v>
      </c>
      <c r="T498" s="35" t="str">
        <f>INDEX('Flow probs &amp; rates'!$A$5:$A$5999,$A498)</f>
        <v>2010,12</v>
      </c>
      <c r="U498" s="12">
        <f t="shared" ca="1" si="88"/>
        <v>0.95450546993077312</v>
      </c>
      <c r="V498" s="12">
        <f t="shared" ca="1" si="89"/>
        <v>0.13020670438441068</v>
      </c>
      <c r="X498" s="35" t="str">
        <f>INDEX('Flow probs &amp; rates'!$A$5:$A$5999,$A498)</f>
        <v>2010,12</v>
      </c>
      <c r="Y498" s="12">
        <f t="array" aca="1" ref="Y498:Z499" ca="1">$A$1:$B$2-U498:V499</f>
        <v>4.5494530069226879E-2</v>
      </c>
      <c r="Z498" s="12">
        <f ca="1"/>
        <v>-0.13020670438441068</v>
      </c>
      <c r="AB498" s="35" t="str">
        <f>INDEX('Flow probs &amp; rates'!$A$5:$A$5999,$A498)</f>
        <v>2010,12</v>
      </c>
      <c r="AC498" s="12">
        <f t="array" aca="1" ref="AC498:AD499" ca="1">MMULT(Y498:Z499,MMULT(U496:V497,MINVERSE(Y496:Z497)))</f>
        <v>0.98103158666631041</v>
      </c>
      <c r="AD498" s="12">
        <f ca="1"/>
        <v>0.14249573978093388</v>
      </c>
      <c r="AF498" s="35" t="str">
        <f>INDEX('Flow probs &amp; rates'!$A$5:$A$5999,$A498)</f>
        <v>2010,12</v>
      </c>
      <c r="AG498" s="12">
        <f>INDEX('Flow probs &amp; rates'!E$5:E$5999,A498)</f>
        <v>0.58323481323104009</v>
      </c>
      <c r="AI498" s="32" t="s">
        <v>707</v>
      </c>
      <c r="AJ498" s="12">
        <f t="array" aca="1" ref="AJ498:AJ499" ca="1">MMULT(U498:V499,AG498:AG499)+P498:P499</f>
        <v>0.58159819146387781</v>
      </c>
      <c r="AK498" s="12">
        <f t="array" aca="1" ref="AK498:AK499" ca="1">MMULT(-1*MINVERSE(G498:H499),L498:L499)</f>
        <v>0.54761802083057431</v>
      </c>
      <c r="AM498" s="12">
        <f t="shared" si="83"/>
        <v>-1.6713221656081689E-3</v>
      </c>
      <c r="AO498" s="12">
        <f t="shared" ca="1" si="84"/>
        <v>-1.9737982973395907E-2</v>
      </c>
      <c r="AQ498" s="12">
        <f t="array" aca="1" ref="AQ498:AQ499" ca="1">MMULT(Y498:Z499,AO498:AO499)+MMULT(AC498:AD499,AM496:AM497)</f>
        <v>-1.6713430665607379E-3</v>
      </c>
      <c r="AS498" s="30">
        <v>988</v>
      </c>
    </row>
    <row r="499" spans="1:45" x14ac:dyDescent="0.35">
      <c r="C499" s="35"/>
      <c r="D499" s="17">
        <f ca="1">INDEX('Flow probs &amp; rates'!AE$5:AE$5999,A498)-INDEX('Flow probs &amp; rates'!AK$5:AK$5999,A498)</f>
        <v>-8.4798590566065001E-3</v>
      </c>
      <c r="E499" s="17">
        <f ca="1">-INDEX('Flow probs &amp; rates'!AG$5:AG$5999,A498)-INDEX('Flow probs &amp; rates'!AI$5:AI$5999,A498)-INDEX('Flow probs &amp; rates'!AK$5:AK$5999,A498)</f>
        <v>-0.35337398859001407</v>
      </c>
      <c r="G499" s="12">
        <f t="shared" ca="1" si="85"/>
        <v>-8.4798590566065001E-3</v>
      </c>
      <c r="H499" s="12">
        <f t="shared" ca="1" si="86"/>
        <v>-0.35337398859001407</v>
      </c>
      <c r="J499" s="17">
        <f ca="1">INDEX('Flow probs &amp; rates'!AK$5:AK$5999,A498)</f>
        <v>2.6192687655013099E-2</v>
      </c>
      <c r="K499" s="35"/>
      <c r="L499" s="12">
        <f t="shared" ca="1" si="90"/>
        <v>2.6192687655013099E-2</v>
      </c>
      <c r="N499" s="17">
        <f ca="1">INDEX('Flow probs &amp; rates'!AA$5:AA$5999,A498)</f>
        <v>2.2002032043573722E-2</v>
      </c>
      <c r="O499" s="35"/>
      <c r="P499" s="12">
        <f t="shared" ca="1" si="87"/>
        <v>2.2002032043573722E-2</v>
      </c>
      <c r="R499" s="17">
        <f ca="1">INDEX('Flow probs &amp; rates'!U$5:U$5999,A498)-INDEX('Flow probs &amp; rates'!AA$5:AA$5999,A498)</f>
        <v>-6.9703430938249846E-3</v>
      </c>
      <c r="S499" s="17">
        <f ca="1">1-INDEX('Flow probs &amp; rates'!W$5:W$5999,A498)-INDEX('Flow probs &amp; rates'!Y$5:Y$5999,A498)-INDEX('Flow probs &amp; rates'!AA$5:AA$5999,A498)</f>
        <v>0.70179104199486042</v>
      </c>
      <c r="T499" s="35"/>
      <c r="U499" s="12">
        <f t="shared" ca="1" si="88"/>
        <v>-6.9703430938249846E-3</v>
      </c>
      <c r="V499" s="12">
        <f t="shared" ca="1" si="89"/>
        <v>0.70179104199486042</v>
      </c>
      <c r="X499" s="35"/>
      <c r="Y499" s="12">
        <f ca="1"/>
        <v>6.9703430938249846E-3</v>
      </c>
      <c r="Z499" s="12">
        <f ca="1"/>
        <v>0.29820895800513958</v>
      </c>
      <c r="AB499" s="35"/>
      <c r="AC499" s="12">
        <f ca="1"/>
        <v>-3.5490444881437405E-2</v>
      </c>
      <c r="AD499" s="12">
        <f ca="1"/>
        <v>0.69745627069968175</v>
      </c>
      <c r="AF499" s="35"/>
      <c r="AG499" s="12">
        <f>INDEX('Flow probs &amp; rates'!F$5:F$5999,A498)</f>
        <v>6.0856076803756341E-2</v>
      </c>
      <c r="AJ499" s="12">
        <f ca="1"/>
        <v>6.0644934842917858E-2</v>
      </c>
      <c r="AK499" s="12">
        <f ca="1"/>
        <v>6.0980617468461201E-2</v>
      </c>
      <c r="AM499" s="12">
        <f t="shared" si="83"/>
        <v>-3.1746151834569081E-4</v>
      </c>
      <c r="AO499" s="12">
        <f t="shared" ca="1" si="84"/>
        <v>1.2203114885241118E-4</v>
      </c>
      <c r="AQ499" s="12">
        <f ca="1"/>
        <v>-3.1747407485789255E-4</v>
      </c>
      <c r="AS499" s="30">
        <v>990</v>
      </c>
    </row>
    <row r="500" spans="1:45" x14ac:dyDescent="0.35">
      <c r="A500" s="12">
        <v>249</v>
      </c>
      <c r="C500" s="35" t="str">
        <f>INDEX('Flow probs &amp; rates'!$A$5:$A$5999,$A500)</f>
        <v>2011,1</v>
      </c>
      <c r="D500" s="17">
        <f ca="1">-INDEX('Flow probs &amp; rates'!AE$5:AE$5999,A500)-INDEX('Flow probs &amp; rates'!AF$5:AF$5999,A500)-INDEX('Flow probs &amp; rates'!AJ$5:AJ$5999,A500)</f>
        <v>-4.7007525230251299E-2</v>
      </c>
      <c r="E500" s="17">
        <f ca="1">INDEX('Flow probs &amp; rates'!AG$5:AG$5999,A500)-INDEX('Flow probs &amp; rates'!AJ$5:AJ$5999,A500)</f>
        <v>0.14643471782210679</v>
      </c>
      <c r="G500" s="12">
        <f t="shared" ca="1" si="85"/>
        <v>-4.7007525230251299E-2</v>
      </c>
      <c r="H500" s="12">
        <f t="shared" ca="1" si="86"/>
        <v>0.14643471782210679</v>
      </c>
      <c r="J500" s="17">
        <f ca="1">INDEX('Flow probs &amp; rates'!AJ$5:AJ$5999,A500)</f>
        <v>1.7540112060756199E-2</v>
      </c>
      <c r="K500" s="35" t="str">
        <f>INDEX('Flow probs &amp; rates'!$A$5:$A$5999,$A500)</f>
        <v>2011,1</v>
      </c>
      <c r="L500" s="12">
        <f t="shared" ca="1" si="90"/>
        <v>1.7540112060756199E-2</v>
      </c>
      <c r="N500" s="17">
        <f ca="1">INDEX('Flow probs &amp; rates'!Z$5:Z$5999,A500)</f>
        <v>1.9045008810423297E-2</v>
      </c>
      <c r="O500" s="35" t="str">
        <f>INDEX('Flow probs &amp; rates'!$A$5:$A$5999,$A500)</f>
        <v>2011,1</v>
      </c>
      <c r="P500" s="12">
        <f t="shared" ca="1" si="87"/>
        <v>1.9045008810423297E-2</v>
      </c>
      <c r="R500" s="17">
        <f ca="1">1-INDEX('Flow probs &amp; rates'!U$5:U$5999,A500)-INDEX('Flow probs &amp; rates'!V$5:V$5999,A500)-INDEX('Flow probs &amp; rates'!Z$5:Z$5999,A500)</f>
        <v>0.9533715385413758</v>
      </c>
      <c r="S500" s="17">
        <f ca="1">INDEX('Flow probs &amp; rates'!W$5:W$5999,A500)-INDEX('Flow probs &amp; rates'!Z$5:Z$5999,A500)</f>
        <v>0.12133799123692408</v>
      </c>
      <c r="T500" s="35" t="str">
        <f>INDEX('Flow probs &amp; rates'!$A$5:$A$5999,$A500)</f>
        <v>2011,1</v>
      </c>
      <c r="U500" s="12">
        <f t="shared" ca="1" si="88"/>
        <v>0.9533715385413758</v>
      </c>
      <c r="V500" s="12">
        <f t="shared" ca="1" si="89"/>
        <v>0.12133799123692408</v>
      </c>
      <c r="X500" s="35" t="str">
        <f>INDEX('Flow probs &amp; rates'!$A$5:$A$5999,$A500)</f>
        <v>2011,1</v>
      </c>
      <c r="Y500" s="12">
        <f t="array" aca="1" ref="Y500:Z501" ca="1">$A$1:$B$2-U500:V501</f>
        <v>4.6628461458624204E-2</v>
      </c>
      <c r="Z500" s="12">
        <f ca="1"/>
        <v>-0.12133799123692408</v>
      </c>
      <c r="AB500" s="35" t="str">
        <f>INDEX('Flow probs &amp; rates'!$A$5:$A$5999,$A500)</f>
        <v>2011,1</v>
      </c>
      <c r="AC500" s="12">
        <f t="array" aca="1" ref="AC500:AD501" ca="1">MMULT(Y500:Z501,MMULT(U498:V499,MINVERSE(Y498:Z499)))</f>
        <v>0.97246244003937965</v>
      </c>
      <c r="AD500" s="12">
        <f ca="1"/>
        <v>0.15941356277986007</v>
      </c>
      <c r="AF500" s="35" t="str">
        <f>INDEX('Flow probs &amp; rates'!$A$5:$A$5999,$A500)</f>
        <v>2011,1</v>
      </c>
      <c r="AG500" s="12">
        <f>INDEX('Flow probs &amp; rates'!E$5:E$5999,A500)</f>
        <v>0.58246863414531969</v>
      </c>
      <c r="AI500" s="32" t="s">
        <v>708</v>
      </c>
      <c r="AJ500" s="12">
        <f t="array" aca="1" ref="AJ500:AJ501" ca="1">MMULT(U500:V501,AG500:AG501)+P500:P501</f>
        <v>0.58201964572386022</v>
      </c>
      <c r="AK500" s="12">
        <f t="array" aca="1" ref="AK500:AK501" ca="1">MMULT(-1*MINVERSE(G500:H501),L500:L501)</f>
        <v>0.58757390081980621</v>
      </c>
      <c r="AM500" s="12">
        <f t="shared" si="83"/>
        <v>-7.6617908572040871E-4</v>
      </c>
      <c r="AO500" s="12">
        <f t="shared" ca="1" si="84"/>
        <v>3.9955879989231891E-2</v>
      </c>
      <c r="AQ500" s="12">
        <f t="array" aca="1" ref="AQ500:AQ501" ca="1">MMULT(Y500:Z501,AO500:AO501)+MMULT(AC500:AD501,AM498:AM499)</f>
        <v>-7.6623162702312779E-4</v>
      </c>
      <c r="AS500" s="30">
        <v>992</v>
      </c>
    </row>
    <row r="501" spans="1:45" x14ac:dyDescent="0.35">
      <c r="C501" s="35"/>
      <c r="D501" s="17">
        <f ca="1">INDEX('Flow probs &amp; rates'!AE$5:AE$5999,A500)-INDEX('Flow probs &amp; rates'!AK$5:AK$5999,A500)</f>
        <v>-1.1109631074938599E-2</v>
      </c>
      <c r="E501" s="17">
        <f ca="1">-INDEX('Flow probs &amp; rates'!AG$5:AG$5999,A500)-INDEX('Flow probs &amp; rates'!AI$5:AI$5999,A500)-INDEX('Flow probs &amp; rates'!AK$5:AK$5999,A500)</f>
        <v>-0.33542794426943451</v>
      </c>
      <c r="G501" s="12">
        <f t="shared" ca="1" si="85"/>
        <v>-1.1109631074938599E-2</v>
      </c>
      <c r="H501" s="12">
        <f t="shared" ca="1" si="86"/>
        <v>-0.33542794426943451</v>
      </c>
      <c r="J501" s="17">
        <f ca="1">INDEX('Flow probs &amp; rates'!AK$5:AK$5999,A500)</f>
        <v>2.9617940545993499E-2</v>
      </c>
      <c r="K501" s="35"/>
      <c r="L501" s="12">
        <f t="shared" ca="1" si="90"/>
        <v>2.9617940545993499E-2</v>
      </c>
      <c r="N501" s="17">
        <f ca="1">INDEX('Flow probs &amp; rates'!AA$5:AA$5999,A500)</f>
        <v>2.5070376548457528E-2</v>
      </c>
      <c r="O501" s="35"/>
      <c r="P501" s="12">
        <f t="shared" ca="1" si="87"/>
        <v>2.5070376548457528E-2</v>
      </c>
      <c r="R501" s="17">
        <f ca="1">INDEX('Flow probs &amp; rates'!U$5:U$5999,A500)-INDEX('Flow probs &amp; rates'!AA$5:AA$5999,A500)</f>
        <v>-9.2065167946837681E-3</v>
      </c>
      <c r="S501" s="17">
        <f ca="1">1-INDEX('Flow probs &amp; rates'!W$5:W$5999,A500)-INDEX('Flow probs &amp; rates'!Y$5:Y$5999,A500)-INDEX('Flow probs &amp; rates'!AA$5:AA$5999,A500)</f>
        <v>0.71438943079746631</v>
      </c>
      <c r="T501" s="35"/>
      <c r="U501" s="12">
        <f t="shared" ca="1" si="88"/>
        <v>-9.2065167946837681E-3</v>
      </c>
      <c r="V501" s="12">
        <f t="shared" ca="1" si="89"/>
        <v>0.71438943079746631</v>
      </c>
      <c r="X501" s="35"/>
      <c r="Y501" s="12">
        <f ca="1"/>
        <v>9.2065167946837681E-3</v>
      </c>
      <c r="Z501" s="12">
        <f ca="1"/>
        <v>0.28561056920253369</v>
      </c>
      <c r="AB501" s="35"/>
      <c r="AC501" s="12">
        <f ca="1"/>
        <v>4.2930974157627783E-2</v>
      </c>
      <c r="AD501" s="12">
        <f ca="1"/>
        <v>0.69490732680670264</v>
      </c>
      <c r="AF501" s="35"/>
      <c r="AG501" s="12">
        <f>INDEX('Flow probs &amp; rates'!F$5:F$5999,A500)</f>
        <v>6.3175753513604091E-2</v>
      </c>
      <c r="AJ501" s="12">
        <f ca="1"/>
        <v>6.4839959878606787E-2</v>
      </c>
      <c r="AK501" s="12">
        <f ca="1"/>
        <v>6.8838066932418548E-2</v>
      </c>
      <c r="AM501" s="12">
        <f t="shared" si="83"/>
        <v>2.3196767098477497E-3</v>
      </c>
      <c r="AO501" s="12">
        <f t="shared" ca="1" si="84"/>
        <v>7.8574494639573472E-3</v>
      </c>
      <c r="AQ501" s="12">
        <f ca="1"/>
        <v>2.3196672702698383E-3</v>
      </c>
      <c r="AS501" s="30">
        <v>994</v>
      </c>
    </row>
    <row r="502" spans="1:45" x14ac:dyDescent="0.35">
      <c r="A502" s="12">
        <v>250</v>
      </c>
      <c r="C502" s="35" t="str">
        <f>INDEX('Flow probs &amp; rates'!$A$5:$A$5999,$A502)</f>
        <v>2011,2</v>
      </c>
      <c r="D502" s="17">
        <f ca="1">-INDEX('Flow probs &amp; rates'!AE$5:AE$5999,A502)-INDEX('Flow probs &amp; rates'!AF$5:AF$5999,A502)-INDEX('Flow probs &amp; rates'!AJ$5:AJ$5999,A502)</f>
        <v>-4.3859678230778604E-2</v>
      </c>
      <c r="E502" s="17">
        <f ca="1">INDEX('Flow probs &amp; rates'!AG$5:AG$5999,A502)-INDEX('Flow probs &amp; rates'!AJ$5:AJ$5999,A502)</f>
        <v>0.15864021301748069</v>
      </c>
      <c r="G502" s="12">
        <f t="shared" ca="1" si="85"/>
        <v>-4.3859678230778604E-2</v>
      </c>
      <c r="H502" s="12">
        <f t="shared" ca="1" si="86"/>
        <v>0.15864021301748069</v>
      </c>
      <c r="J502" s="17">
        <f ca="1">INDEX('Flow probs &amp; rates'!AJ$5:AJ$5999,A502)</f>
        <v>1.6454496245286301E-2</v>
      </c>
      <c r="K502" s="35" t="str">
        <f>INDEX('Flow probs &amp; rates'!$A$5:$A$5999,$A502)</f>
        <v>2011,2</v>
      </c>
      <c r="L502" s="12">
        <f t="shared" ca="1" si="90"/>
        <v>1.6454496245286301E-2</v>
      </c>
      <c r="N502" s="17">
        <f ca="1">INDEX('Flow probs &amp; rates'!Z$5:Z$5999,A502)</f>
        <v>1.7841211665943782E-2</v>
      </c>
      <c r="O502" s="35" t="str">
        <f>INDEX('Flow probs &amp; rates'!$A$5:$A$5999,$A502)</f>
        <v>2011,2</v>
      </c>
      <c r="P502" s="12">
        <f t="shared" ca="1" si="87"/>
        <v>1.7841211665943782E-2</v>
      </c>
      <c r="R502" s="17">
        <f ca="1">1-INDEX('Flow probs &amp; rates'!U$5:U$5999,A502)-INDEX('Flow probs &amp; rates'!V$5:V$5999,A502)-INDEX('Flow probs &amp; rates'!Z$5:Z$5999,A502)</f>
        <v>0.95642683015397045</v>
      </c>
      <c r="S502" s="17">
        <f ca="1">INDEX('Flow probs &amp; rates'!W$5:W$5999,A502)-INDEX('Flow probs &amp; rates'!Z$5:Z$5999,A502)</f>
        <v>0.12964392755768078</v>
      </c>
      <c r="T502" s="35" t="str">
        <f>INDEX('Flow probs &amp; rates'!$A$5:$A$5999,$A502)</f>
        <v>2011,2</v>
      </c>
      <c r="U502" s="12">
        <f t="shared" ca="1" si="88"/>
        <v>0.95642683015397045</v>
      </c>
      <c r="V502" s="12">
        <f t="shared" ca="1" si="89"/>
        <v>0.12964392755768078</v>
      </c>
      <c r="X502" s="35" t="str">
        <f>INDEX('Flow probs &amp; rates'!$A$5:$A$5999,$A502)</f>
        <v>2011,2</v>
      </c>
      <c r="Y502" s="12">
        <f t="array" aca="1" ref="Y502:Z503" ca="1">$A$1:$B$2-U502:V503</f>
        <v>4.3573169846029547E-2</v>
      </c>
      <c r="Z502" s="12">
        <f ca="1"/>
        <v>-0.12964392755768078</v>
      </c>
      <c r="AB502" s="35" t="str">
        <f>INDEX('Flow probs &amp; rates'!$A$5:$A$5999,$A502)</f>
        <v>2011,2</v>
      </c>
      <c r="AC502" s="12">
        <f t="array" aca="1" ref="AC502:AD503" ca="1">MMULT(Y502:Z503,MMULT(U500:V501,MINVERSE(Y500:Z501)))</f>
        <v>0.90127113968640682</v>
      </c>
      <c r="AD502" s="12">
        <f ca="1"/>
        <v>7.7130405214112741E-2</v>
      </c>
      <c r="AF502" s="35" t="str">
        <f>INDEX('Flow probs &amp; rates'!$A$5:$A$5999,$A502)</f>
        <v>2011,2</v>
      </c>
      <c r="AG502" s="12">
        <f>INDEX('Flow probs &amp; rates'!E$5:E$5999,A502)</f>
        <v>0.58312019389758418</v>
      </c>
      <c r="AI502" s="32" t="s">
        <v>709</v>
      </c>
      <c r="AJ502" s="12">
        <f t="array" aca="1" ref="AJ502:AJ503" ca="1">MMULT(U502:V503,AG502:AG503)+P502:P503</f>
        <v>0.58333960188012624</v>
      </c>
      <c r="AK502" s="12">
        <f t="array" aca="1" ref="AK502:AK503" ca="1">MMULT(-1*MINVERSE(G502:H503),L502:L503)</f>
        <v>0.56845719884160795</v>
      </c>
      <c r="AM502" s="12">
        <f t="shared" si="83"/>
        <v>6.5155975226449669E-4</v>
      </c>
      <c r="AO502" s="12">
        <f t="shared" ca="1" si="84"/>
        <v>-1.9116701978198258E-2</v>
      </c>
      <c r="AQ502" s="12">
        <f t="array" aca="1" ref="AQ502:AQ503" ca="1">MMULT(Y502:Z503,AO502:AO503)+MMULT(AC502:AD503,AM500:AM501)</f>
        <v>6.5157452163520045E-4</v>
      </c>
      <c r="AS502" s="30">
        <v>996</v>
      </c>
    </row>
    <row r="503" spans="1:45" x14ac:dyDescent="0.35">
      <c r="C503" s="35"/>
      <c r="D503" s="17">
        <f ca="1">INDEX('Flow probs &amp; rates'!AE$5:AE$5999,A502)-INDEX('Flow probs &amp; rates'!AK$5:AK$5999,A502)</f>
        <v>-9.6957477035929992E-3</v>
      </c>
      <c r="E503" s="17">
        <f ca="1">-INDEX('Flow probs &amp; rates'!AG$5:AG$5999,A502)-INDEX('Flow probs &amp; rates'!AI$5:AI$5999,A502)-INDEX('Flow probs &amp; rates'!AK$5:AK$5999,A502)</f>
        <v>-0.3680501703925983</v>
      </c>
      <c r="G503" s="12">
        <f t="shared" ca="1" si="85"/>
        <v>-9.6957477035929992E-3</v>
      </c>
      <c r="H503" s="12">
        <f t="shared" ca="1" si="86"/>
        <v>-0.3680501703925983</v>
      </c>
      <c r="J503" s="17">
        <f ca="1">INDEX('Flow probs &amp; rates'!AK$5:AK$5999,A502)</f>
        <v>2.5180498482262299E-2</v>
      </c>
      <c r="K503" s="35"/>
      <c r="L503" s="12">
        <f t="shared" ca="1" si="90"/>
        <v>2.5180498482262299E-2</v>
      </c>
      <c r="N503" s="17">
        <f ca="1">INDEX('Flow probs &amp; rates'!AA$5:AA$5999,A502)</f>
        <v>2.0991058269966389E-2</v>
      </c>
      <c r="O503" s="35"/>
      <c r="P503" s="12">
        <f t="shared" ca="1" si="87"/>
        <v>2.0991058269966389E-2</v>
      </c>
      <c r="R503" s="17">
        <f ca="1">INDEX('Flow probs &amp; rates'!U$5:U$5999,A502)-INDEX('Flow probs &amp; rates'!AA$5:AA$5999,A502)</f>
        <v>-7.9231356368134366E-3</v>
      </c>
      <c r="S503" s="17">
        <f ca="1">1-INDEX('Flow probs &amp; rates'!W$5:W$5999,A502)-INDEX('Flow probs &amp; rates'!Y$5:Y$5999,A502)-INDEX('Flow probs &amp; rates'!AA$5:AA$5999,A502)</f>
        <v>0.69148818504344167</v>
      </c>
      <c r="T503" s="35"/>
      <c r="U503" s="12">
        <f t="shared" ca="1" si="88"/>
        <v>-7.9231356368134366E-3</v>
      </c>
      <c r="V503" s="12">
        <f t="shared" ca="1" si="89"/>
        <v>0.69148818504344167</v>
      </c>
      <c r="X503" s="35"/>
      <c r="Y503" s="12">
        <f ca="1"/>
        <v>7.9231356368134366E-3</v>
      </c>
      <c r="Z503" s="12">
        <f ca="1"/>
        <v>0.30851181495655833</v>
      </c>
      <c r="AB503" s="35"/>
      <c r="AC503" s="12">
        <f ca="1"/>
        <v>-4.7923181343472981E-2</v>
      </c>
      <c r="AD503" s="12">
        <f ca="1"/>
        <v>0.75467814544646616</v>
      </c>
      <c r="AF503" s="35"/>
      <c r="AG503" s="12">
        <f>INDEX('Flow probs &amp; rates'!F$5:F$5999,A502)</f>
        <v>6.0061367413317482E-2</v>
      </c>
      <c r="AJ503" s="12">
        <f ca="1"/>
        <v>5.7902643825013096E-2</v>
      </c>
      <c r="AK503" s="12">
        <f ca="1"/>
        <v>5.3440760212180083E-2</v>
      </c>
      <c r="AM503" s="12">
        <f t="shared" si="83"/>
        <v>-3.1143861002866091E-3</v>
      </c>
      <c r="AO503" s="12">
        <f t="shared" ca="1" si="84"/>
        <v>-1.5397306720238466E-2</v>
      </c>
      <c r="AQ503" s="12">
        <f ca="1"/>
        <v>-3.1143882077155701E-3</v>
      </c>
      <c r="AS503" s="30">
        <v>998</v>
      </c>
    </row>
    <row r="504" spans="1:45" x14ac:dyDescent="0.35">
      <c r="A504" s="12">
        <v>251</v>
      </c>
      <c r="C504" s="35" t="str">
        <f>INDEX('Flow probs &amp; rates'!$A$5:$A$5999,$A504)</f>
        <v>2011,3</v>
      </c>
      <c r="D504" s="17">
        <f ca="1">-INDEX('Flow probs &amp; rates'!AE$5:AE$5999,A504)-INDEX('Flow probs &amp; rates'!AF$5:AF$5999,A504)-INDEX('Flow probs &amp; rates'!AJ$5:AJ$5999,A504)</f>
        <v>-4.2970558803432798E-2</v>
      </c>
      <c r="E504" s="17">
        <f ca="1">INDEX('Flow probs &amp; rates'!AG$5:AG$5999,A504)-INDEX('Flow probs &amp; rates'!AJ$5:AJ$5999,A504)</f>
        <v>0.154696214173937</v>
      </c>
      <c r="G504" s="12">
        <f t="shared" ca="1" si="85"/>
        <v>-4.2970558803432798E-2</v>
      </c>
      <c r="H504" s="12">
        <f t="shared" ca="1" si="86"/>
        <v>0.154696214173937</v>
      </c>
      <c r="J504" s="17">
        <f ca="1">INDEX('Flow probs &amp; rates'!AJ$5:AJ$5999,A504)</f>
        <v>1.6121082680407999E-2</v>
      </c>
      <c r="K504" s="35" t="str">
        <f>INDEX('Flow probs &amp; rates'!$A$5:$A$5999,$A504)</f>
        <v>2011,3</v>
      </c>
      <c r="L504" s="12">
        <f t="shared" ca="1" si="90"/>
        <v>1.6121082680407999E-2</v>
      </c>
      <c r="N504" s="17">
        <f ca="1">INDEX('Flow probs &amp; rates'!Z$5:Z$5999,A504)</f>
        <v>1.7548116486239038E-2</v>
      </c>
      <c r="O504" s="35" t="str">
        <f>INDEX('Flow probs &amp; rates'!$A$5:$A$5999,$A504)</f>
        <v>2011,3</v>
      </c>
      <c r="P504" s="12">
        <f t="shared" ca="1" si="87"/>
        <v>1.7548116486239038E-2</v>
      </c>
      <c r="R504" s="17">
        <f ca="1">1-INDEX('Flow probs &amp; rates'!U$5:U$5999,A504)-INDEX('Flow probs &amp; rates'!V$5:V$5999,A504)-INDEX('Flow probs &amp; rates'!Z$5:Z$5999,A504)</f>
        <v>0.95722580964127613</v>
      </c>
      <c r="S504" s="17">
        <f ca="1">INDEX('Flow probs &amp; rates'!W$5:W$5999,A504)-INDEX('Flow probs &amp; rates'!Z$5:Z$5999,A504)</f>
        <v>0.12708090386511894</v>
      </c>
      <c r="T504" s="35" t="str">
        <f>INDEX('Flow probs &amp; rates'!$A$5:$A$5999,$A504)</f>
        <v>2011,3</v>
      </c>
      <c r="U504" s="12">
        <f t="shared" ca="1" si="88"/>
        <v>0.95722580964127613</v>
      </c>
      <c r="V504" s="12">
        <f t="shared" ca="1" si="89"/>
        <v>0.12708090386511894</v>
      </c>
      <c r="X504" s="35" t="str">
        <f>INDEX('Flow probs &amp; rates'!$A$5:$A$5999,$A504)</f>
        <v>2011,3</v>
      </c>
      <c r="Y504" s="12">
        <f t="array" aca="1" ref="Y504:Z505" ca="1">$A$1:$B$2-U504:V505</f>
        <v>4.2774190358723874E-2</v>
      </c>
      <c r="Z504" s="12">
        <f ca="1"/>
        <v>-0.12708090386511894</v>
      </c>
      <c r="AB504" s="35" t="str">
        <f>INDEX('Flow probs &amp; rates'!$A$5:$A$5999,$A504)</f>
        <v>2011,3</v>
      </c>
      <c r="AC504" s="12">
        <f t="array" aca="1" ref="AC504:AD505" ca="1">MMULT(Y504:Z505,MMULT(U502:V503,MINVERSE(Y502:Z503)))</f>
        <v>0.93878756837736632</v>
      </c>
      <c r="AD504" s="12">
        <f ca="1"/>
        <v>0.12764042110071255</v>
      </c>
      <c r="AF504" s="35" t="str">
        <f>INDEX('Flow probs &amp; rates'!$A$5:$A$5999,$A504)</f>
        <v>2011,3</v>
      </c>
      <c r="AG504" s="12">
        <f>INDEX('Flow probs &amp; rates'!E$5:E$5999,A504)</f>
        <v>0.5833584690662913</v>
      </c>
      <c r="AI504" s="32" t="s">
        <v>710</v>
      </c>
      <c r="AJ504" s="12">
        <f t="array" aca="1" ref="AJ504:AJ505" ca="1">MMULT(U504:V505,AG504:AG505)+P504:P505</f>
        <v>0.58341412081967969</v>
      </c>
      <c r="AK504" s="12">
        <f t="array" aca="1" ref="AK504:AK505" ca="1">MMULT(-1*MINVERSE(G504:H505),L504:L505)</f>
        <v>0.57594402798155708</v>
      </c>
      <c r="AM504" s="12">
        <f t="shared" si="83"/>
        <v>2.3827516870711385E-4</v>
      </c>
      <c r="AO504" s="12">
        <f t="shared" ca="1" si="84"/>
        <v>7.486829139949136E-3</v>
      </c>
      <c r="AQ504" s="12">
        <f t="array" aca="1" ref="AQ504:AQ505" ca="1">MMULT(Y504:Z505,AO504:AO505)+MMULT(AC504:AD505,AM502:AM503)</f>
        <v>2.3827571696655143E-4</v>
      </c>
      <c r="AS504" s="30">
        <v>1000</v>
      </c>
    </row>
    <row r="505" spans="1:45" x14ac:dyDescent="0.35">
      <c r="C505" s="35"/>
      <c r="D505" s="17">
        <f ca="1">INDEX('Flow probs &amp; rates'!AE$5:AE$5999,A504)-INDEX('Flow probs &amp; rates'!AK$5:AK$5999,A504)</f>
        <v>-1.06856687273715E-2</v>
      </c>
      <c r="E505" s="17">
        <f ca="1">-INDEX('Flow probs &amp; rates'!AG$5:AG$5999,A504)-INDEX('Flow probs &amp; rates'!AI$5:AI$5999,A504)-INDEX('Flow probs &amp; rates'!AK$5:AK$5999,A504)</f>
        <v>-0.35800155909859538</v>
      </c>
      <c r="G505" s="12">
        <f t="shared" ca="1" si="85"/>
        <v>-1.06856687273715E-2</v>
      </c>
      <c r="H505" s="12">
        <f t="shared" ca="1" si="86"/>
        <v>-0.35800155909859538</v>
      </c>
      <c r="J505" s="17">
        <f ca="1">INDEX('Flow probs &amp; rates'!AK$5:AK$5999,A504)</f>
        <v>2.61204323255954E-2</v>
      </c>
      <c r="K505" s="35"/>
      <c r="L505" s="12">
        <f t="shared" ca="1" si="90"/>
        <v>2.61204323255954E-2</v>
      </c>
      <c r="N505" s="17">
        <f ca="1">INDEX('Flow probs &amp; rates'!AA$5:AA$5999,A504)</f>
        <v>2.1874413457873065E-2</v>
      </c>
      <c r="O505" s="35"/>
      <c r="P505" s="12">
        <f t="shared" ca="1" si="87"/>
        <v>2.1874413457873065E-2</v>
      </c>
      <c r="R505" s="17">
        <f ca="1">INDEX('Flow probs &amp; rates'!U$5:U$5999,A504)-INDEX('Flow probs &amp; rates'!AA$5:AA$5999,A504)</f>
        <v>-8.7777855954314279E-3</v>
      </c>
      <c r="S505" s="17">
        <f ca="1">1-INDEX('Flow probs &amp; rates'!W$5:W$5999,A504)-INDEX('Flow probs &amp; rates'!Y$5:Y$5999,A504)-INDEX('Flow probs &amp; rates'!AA$5:AA$5999,A504)</f>
        <v>0.69842890214602549</v>
      </c>
      <c r="T505" s="35"/>
      <c r="U505" s="12">
        <f t="shared" ca="1" si="88"/>
        <v>-8.7777855954314279E-3</v>
      </c>
      <c r="V505" s="12">
        <f t="shared" ca="1" si="89"/>
        <v>0.69842890214602549</v>
      </c>
      <c r="X505" s="35"/>
      <c r="Y505" s="12">
        <f ca="1"/>
        <v>8.7777855954314279E-3</v>
      </c>
      <c r="Z505" s="12">
        <f ca="1"/>
        <v>0.30157109785397451</v>
      </c>
      <c r="AB505" s="35"/>
      <c r="AC505" s="12">
        <f ca="1"/>
        <v>1.3244420444467109E-2</v>
      </c>
      <c r="AD505" s="12">
        <f ca="1"/>
        <v>0.68518574055539982</v>
      </c>
      <c r="AF505" s="35"/>
      <c r="AG505" s="12">
        <f>INDEX('Flow probs &amp; rates'!F$5:F$5999,A504)</f>
        <v>5.870450432334607E-2</v>
      </c>
      <c r="AJ505" s="12">
        <f ca="1"/>
        <v>5.7754740396711246E-2</v>
      </c>
      <c r="AK505" s="12">
        <f ca="1"/>
        <v>5.5770944929258652E-2</v>
      </c>
      <c r="AM505" s="12">
        <f t="shared" si="83"/>
        <v>-1.3568630899714121E-3</v>
      </c>
      <c r="AO505" s="12">
        <f t="shared" ca="1" si="84"/>
        <v>2.3301847170785692E-3</v>
      </c>
      <c r="AQ505" s="12">
        <f ca="1"/>
        <v>-1.3568692708846016E-3</v>
      </c>
      <c r="AS505" s="30">
        <v>1002</v>
      </c>
    </row>
    <row r="506" spans="1:45" x14ac:dyDescent="0.35">
      <c r="A506" s="12">
        <v>252</v>
      </c>
      <c r="C506" s="35" t="str">
        <f>INDEX('Flow probs &amp; rates'!$A$5:$A$5999,$A506)</f>
        <v>2011,4</v>
      </c>
      <c r="D506" s="17">
        <f ca="1">-INDEX('Flow probs &amp; rates'!AE$5:AE$5999,A506)-INDEX('Flow probs &amp; rates'!AF$5:AF$5999,A506)-INDEX('Flow probs &amp; rates'!AJ$5:AJ$5999,A506)</f>
        <v>-4.2295314262743203E-2</v>
      </c>
      <c r="E506" s="17">
        <f ca="1">INDEX('Flow probs &amp; rates'!AG$5:AG$5999,A506)-INDEX('Flow probs &amp; rates'!AJ$5:AJ$5999,A506)</f>
        <v>0.15648396411213589</v>
      </c>
      <c r="G506" s="12">
        <f t="shared" ca="1" si="85"/>
        <v>-4.2295314262743203E-2</v>
      </c>
      <c r="H506" s="12">
        <f t="shared" ca="1" si="86"/>
        <v>0.15648396411213589</v>
      </c>
      <c r="J506" s="17">
        <f ca="1">INDEX('Flow probs &amp; rates'!AJ$5:AJ$5999,A506)</f>
        <v>1.5806482979700099E-2</v>
      </c>
      <c r="K506" s="35" t="str">
        <f>INDEX('Flow probs &amp; rates'!$A$5:$A$5999,$A506)</f>
        <v>2011,4</v>
      </c>
      <c r="L506" s="12">
        <f t="shared" ca="1" si="90"/>
        <v>1.5806482979700099E-2</v>
      </c>
      <c r="N506" s="17">
        <f ca="1">INDEX('Flow probs &amp; rates'!Z$5:Z$5999,A506)</f>
        <v>1.7282810015230195E-2</v>
      </c>
      <c r="O506" s="35" t="str">
        <f>INDEX('Flow probs &amp; rates'!$A$5:$A$5999,$A506)</f>
        <v>2011,4</v>
      </c>
      <c r="P506" s="12">
        <f t="shared" ca="1" si="87"/>
        <v>1.7282810015230195E-2</v>
      </c>
      <c r="R506" s="17">
        <f ca="1">1-INDEX('Flow probs &amp; rates'!U$5:U$5999,A506)-INDEX('Flow probs &amp; rates'!V$5:V$5999,A506)-INDEX('Flow probs &amp; rates'!Z$5:Z$5999,A506)</f>
        <v>0.95785167928084147</v>
      </c>
      <c r="S506" s="17">
        <f ca="1">INDEX('Flow probs &amp; rates'!W$5:W$5999,A506)-INDEX('Flow probs &amp; rates'!Z$5:Z$5999,A506)</f>
        <v>0.12858690043765805</v>
      </c>
      <c r="T506" s="35" t="str">
        <f>INDEX('Flow probs &amp; rates'!$A$5:$A$5999,$A506)</f>
        <v>2011,4</v>
      </c>
      <c r="U506" s="12">
        <f t="shared" ca="1" si="88"/>
        <v>0.95785167928084147</v>
      </c>
      <c r="V506" s="12">
        <f t="shared" ca="1" si="89"/>
        <v>0.12858690043765805</v>
      </c>
      <c r="X506" s="35" t="str">
        <f>INDEX('Flow probs &amp; rates'!$A$5:$A$5999,$A506)</f>
        <v>2011,4</v>
      </c>
      <c r="Y506" s="12">
        <f t="array" aca="1" ref="Y506:Z507" ca="1">$A$1:$B$2-U506:V507</f>
        <v>4.2148320719158527E-2</v>
      </c>
      <c r="Z506" s="12">
        <f ca="1"/>
        <v>-0.12858690043765805</v>
      </c>
      <c r="AB506" s="35" t="str">
        <f>INDEX('Flow probs &amp; rates'!$A$5:$A$5999,$A506)</f>
        <v>2011,4</v>
      </c>
      <c r="AC506" s="12">
        <f t="array" aca="1" ref="AC506:AD507" ca="1">MMULT(Y506:Z507,MMULT(U504:V505,MINVERSE(Y504:Z505)))</f>
        <v>0.94532756050684719</v>
      </c>
      <c r="AD506" s="12">
        <f ca="1"/>
        <v>0.11831544893419765</v>
      </c>
      <c r="AF506" s="35" t="str">
        <f>INDEX('Flow probs &amp; rates'!$A$5:$A$5999,$A506)</f>
        <v>2011,4</v>
      </c>
      <c r="AG506" s="12">
        <f>INDEX('Flow probs &amp; rates'!E$5:E$5999,A506)</f>
        <v>0.58360232948574631</v>
      </c>
      <c r="AI506" s="32" t="s">
        <v>711</v>
      </c>
      <c r="AJ506" s="12">
        <f t="array" aca="1" ref="AJ506:AJ507" ca="1">MMULT(U506:V507,AG506:AG507)+P506:P507</f>
        <v>0.58372736308690276</v>
      </c>
      <c r="AK506" s="12">
        <f t="array" aca="1" ref="AK506:AK507" ca="1">MMULT(-1*MINVERSE(G506:H507),L506:L507)</f>
        <v>0.58083501140820637</v>
      </c>
      <c r="AM506" s="12">
        <f t="shared" si="83"/>
        <v>2.4386041945501091E-4</v>
      </c>
      <c r="AO506" s="12">
        <f t="shared" ca="1" si="84"/>
        <v>4.8909834266492869E-3</v>
      </c>
      <c r="AQ506" s="12">
        <f t="array" aca="1" ref="AQ506:AQ507" ca="1">MMULT(Y506:Z507,AO506:AO507)+MMULT(AC506:AD507,AM504:AM505)</f>
        <v>2.4385684194155806E-4</v>
      </c>
      <c r="AS506" s="30">
        <v>1004</v>
      </c>
    </row>
    <row r="507" spans="1:45" x14ac:dyDescent="0.35">
      <c r="C507" s="35"/>
      <c r="D507" s="17">
        <f ca="1">INDEX('Flow probs &amp; rates'!AE$5:AE$5999,A506)-INDEX('Flow probs &amp; rates'!AK$5:AK$5999,A506)</f>
        <v>-1.08866300028557E-2</v>
      </c>
      <c r="E507" s="17">
        <f ca="1">-INDEX('Flow probs &amp; rates'!AG$5:AG$5999,A506)-INDEX('Flow probs &amp; rates'!AI$5:AI$5999,A506)-INDEX('Flow probs &amp; rates'!AK$5:AK$5999,A506)</f>
        <v>-0.35809642210433407</v>
      </c>
      <c r="G507" s="12">
        <f t="shared" ca="1" si="85"/>
        <v>-1.08866300028557E-2</v>
      </c>
      <c r="H507" s="12">
        <f t="shared" ca="1" si="86"/>
        <v>-0.35809642210433407</v>
      </c>
      <c r="J507" s="17">
        <f ca="1">INDEX('Flow probs &amp; rates'!AK$5:AK$5999,A506)</f>
        <v>2.63699032176621E-2</v>
      </c>
      <c r="K507" s="35"/>
      <c r="L507" s="12">
        <f t="shared" ca="1" si="90"/>
        <v>2.63699032176621E-2</v>
      </c>
      <c r="N507" s="17">
        <f ca="1">INDEX('Flow probs &amp; rates'!AA$5:AA$5999,A506)</f>
        <v>2.2082612988135963E-2</v>
      </c>
      <c r="O507" s="35"/>
      <c r="P507" s="12">
        <f t="shared" ca="1" si="87"/>
        <v>2.2082612988135963E-2</v>
      </c>
      <c r="R507" s="17">
        <f ca="1">INDEX('Flow probs &amp; rates'!U$5:U$5999,A506)-INDEX('Flow probs &amp; rates'!AA$5:AA$5999,A506)</f>
        <v>-8.9450485069883772E-3</v>
      </c>
      <c r="S507" s="17">
        <f ca="1">1-INDEX('Flow probs &amp; rates'!W$5:W$5999,A506)-INDEX('Flow probs &amp; rates'!Y$5:Y$5999,A506)-INDEX('Flow probs &amp; rates'!AA$5:AA$5999,A506)</f>
        <v>0.69834328722905858</v>
      </c>
      <c r="T507" s="35"/>
      <c r="U507" s="12">
        <f t="shared" ca="1" si="88"/>
        <v>-8.9450485069883772E-3</v>
      </c>
      <c r="V507" s="12">
        <f t="shared" ca="1" si="89"/>
        <v>0.69834328722905858</v>
      </c>
      <c r="X507" s="35"/>
      <c r="Y507" s="12">
        <f ca="1"/>
        <v>8.9450485069883772E-3</v>
      </c>
      <c r="Z507" s="12">
        <f ca="1"/>
        <v>0.30165671277094142</v>
      </c>
      <c r="AB507" s="35"/>
      <c r="AC507" s="12">
        <f ca="1"/>
        <v>-5.3995377563186009E-3</v>
      </c>
      <c r="AD507" s="12">
        <f ca="1"/>
        <v>0.70012124815316923</v>
      </c>
      <c r="AF507" s="35"/>
      <c r="AG507" s="12">
        <f>INDEX('Flow probs &amp; rates'!F$5:F$5999,A506)</f>
        <v>5.7860339709693488E-2</v>
      </c>
      <c r="AJ507" s="12">
        <f ca="1"/>
        <v>5.7268641675151936E-2</v>
      </c>
      <c r="AK507" s="12">
        <f ca="1"/>
        <v>5.5980920551939428E-2</v>
      </c>
      <c r="AM507" s="12">
        <f t="shared" si="83"/>
        <v>-8.4416461365258155E-4</v>
      </c>
      <c r="AO507" s="12">
        <f t="shared" ca="1" si="84"/>
        <v>2.0997562268077613E-4</v>
      </c>
      <c r="AQ507" s="12">
        <f ca="1"/>
        <v>-8.4416461579540968E-4</v>
      </c>
      <c r="AS507" s="30">
        <v>1006</v>
      </c>
    </row>
    <row r="508" spans="1:45" x14ac:dyDescent="0.35">
      <c r="A508" s="12">
        <v>253</v>
      </c>
      <c r="C508" s="35" t="str">
        <f>INDEX('Flow probs &amp; rates'!$A$5:$A$5999,$A508)</f>
        <v>2011,5</v>
      </c>
      <c r="D508" s="17">
        <f ca="1">-INDEX('Flow probs &amp; rates'!AE$5:AE$5999,A508)-INDEX('Flow probs &amp; rates'!AF$5:AF$5999,A508)-INDEX('Flow probs &amp; rates'!AJ$5:AJ$5999,A508)</f>
        <v>-4.2889414258603903E-2</v>
      </c>
      <c r="E508" s="17">
        <f ca="1">INDEX('Flow probs &amp; rates'!AG$5:AG$5999,A508)-INDEX('Flow probs &amp; rates'!AJ$5:AJ$5999,A508)</f>
        <v>0.1603410384172968</v>
      </c>
      <c r="G508" s="12">
        <f t="shared" ca="1" si="85"/>
        <v>-4.2889414258603903E-2</v>
      </c>
      <c r="H508" s="12">
        <f t="shared" ca="1" si="86"/>
        <v>0.1603410384172968</v>
      </c>
      <c r="J508" s="17">
        <f ca="1">INDEX('Flow probs &amp; rates'!AJ$5:AJ$5999,A508)</f>
        <v>1.64636937618972E-2</v>
      </c>
      <c r="K508" s="35" t="str">
        <f>INDEX('Flow probs &amp; rates'!$A$5:$A$5999,$A508)</f>
        <v>2011,5</v>
      </c>
      <c r="L508" s="12">
        <f t="shared" ca="1" si="90"/>
        <v>1.64636937618972E-2</v>
      </c>
      <c r="N508" s="17">
        <f ca="1">INDEX('Flow probs &amp; rates'!Z$5:Z$5999,A508)</f>
        <v>1.7988731869381828E-2</v>
      </c>
      <c r="O508" s="35" t="str">
        <f>INDEX('Flow probs &amp; rates'!$A$5:$A$5999,$A508)</f>
        <v>2011,5</v>
      </c>
      <c r="P508" s="12">
        <f t="shared" ca="1" si="87"/>
        <v>1.7988731869381828E-2</v>
      </c>
      <c r="R508" s="17">
        <f ca="1">1-INDEX('Flow probs &amp; rates'!U$5:U$5999,A508)-INDEX('Flow probs &amp; rates'!V$5:V$5999,A508)-INDEX('Flow probs &amp; rates'!Z$5:Z$5999,A508)</f>
        <v>0.95726077756769123</v>
      </c>
      <c r="S508" s="17">
        <f ca="1">INDEX('Flow probs &amp; rates'!W$5:W$5999,A508)-INDEX('Flow probs &amp; rates'!Z$5:Z$5999,A508)</f>
        <v>0.13165652689134025</v>
      </c>
      <c r="T508" s="35" t="str">
        <f>INDEX('Flow probs &amp; rates'!$A$5:$A$5999,$A508)</f>
        <v>2011,5</v>
      </c>
      <c r="U508" s="12">
        <f t="shared" ca="1" si="88"/>
        <v>0.95726077756769123</v>
      </c>
      <c r="V508" s="12">
        <f t="shared" ca="1" si="89"/>
        <v>0.13165652689134025</v>
      </c>
      <c r="X508" s="35" t="str">
        <f>INDEX('Flow probs &amp; rates'!$A$5:$A$5999,$A508)</f>
        <v>2011,5</v>
      </c>
      <c r="Y508" s="12">
        <f t="array" aca="1" ref="Y508:Z509" ca="1">$A$1:$B$2-U508:V509</f>
        <v>4.2739222432308765E-2</v>
      </c>
      <c r="Z508" s="12">
        <f ca="1"/>
        <v>-0.13165652689134025</v>
      </c>
      <c r="AB508" s="35" t="str">
        <f>INDEX('Flow probs &amp; rates'!$A$5:$A$5999,$A508)</f>
        <v>2011,5</v>
      </c>
      <c r="AC508" s="12">
        <f t="array" aca="1" ref="AC508:AD509" ca="1">MMULT(Y508:Z509,MMULT(U506:V507,MINVERSE(Y506:Z507)))</f>
        <v>0.97209772324314314</v>
      </c>
      <c r="AD508" s="12">
        <f ca="1"/>
        <v>0.12780516357625921</v>
      </c>
      <c r="AF508" s="35" t="str">
        <f>INDEX('Flow probs &amp; rates'!$A$5:$A$5999,$A508)</f>
        <v>2011,5</v>
      </c>
      <c r="AG508" s="12">
        <f>INDEX('Flow probs &amp; rates'!E$5:E$5999,A508)</f>
        <v>0.58426604295415463</v>
      </c>
      <c r="AI508" s="32" t="s">
        <v>712</v>
      </c>
      <c r="AJ508" s="12">
        <f t="array" aca="1" ref="AJ508:AJ509" ca="1">MMULT(U508:V509,AG508:AG509)+P508:P509</f>
        <v>0.58485095065975834</v>
      </c>
      <c r="AK508" s="12">
        <f t="array" aca="1" ref="AK508:AK509" ca="1">MMULT(-1*MINVERSE(G508:H509),L508:L509)</f>
        <v>0.59425077056674525</v>
      </c>
      <c r="AM508" s="12">
        <f t="shared" si="83"/>
        <v>6.6371346840832235E-4</v>
      </c>
      <c r="AO508" s="12">
        <f t="shared" ca="1" si="84"/>
        <v>1.3415759158538876E-2</v>
      </c>
      <c r="AQ508" s="12">
        <f t="array" aca="1" ref="AQ508:AQ509" ca="1">MMULT(Y508:Z509,AO508:AO509)+MMULT(AC508:AD509,AM506:AM507)</f>
        <v>6.6367994323257573E-4</v>
      </c>
      <c r="AS508" s="30">
        <v>1008</v>
      </c>
    </row>
    <row r="509" spans="1:45" x14ac:dyDescent="0.35">
      <c r="C509" s="35"/>
      <c r="D509" s="17">
        <f ca="1">INDEX('Flow probs &amp; rates'!AE$5:AE$5999,A508)-INDEX('Flow probs &amp; rates'!AK$5:AK$5999,A508)</f>
        <v>-1.0956953973373498E-2</v>
      </c>
      <c r="E509" s="17">
        <f ca="1">-INDEX('Flow probs &amp; rates'!AG$5:AG$5999,A508)-INDEX('Flow probs &amp; rates'!AI$5:AI$5999,A508)-INDEX('Flow probs &amp; rates'!AK$5:AK$5999,A508)</f>
        <v>-0.3589969422571278</v>
      </c>
      <c r="G509" s="12">
        <f t="shared" ca="1" si="85"/>
        <v>-1.0956953973373498E-2</v>
      </c>
      <c r="H509" s="12">
        <f t="shared" ca="1" si="86"/>
        <v>-0.3589969422571278</v>
      </c>
      <c r="J509" s="17">
        <f ca="1">INDEX('Flow probs &amp; rates'!AK$5:AK$5999,A508)</f>
        <v>2.67141382505998E-2</v>
      </c>
      <c r="K509" s="35"/>
      <c r="L509" s="12">
        <f t="shared" ca="1" si="90"/>
        <v>2.67141382505998E-2</v>
      </c>
      <c r="N509" s="17">
        <f ca="1">INDEX('Flow probs &amp; rates'!AA$5:AA$5999,A508)</f>
        <v>2.2358254859361788E-2</v>
      </c>
      <c r="O509" s="35"/>
      <c r="P509" s="12">
        <f t="shared" ca="1" si="87"/>
        <v>2.2358254859361788E-2</v>
      </c>
      <c r="R509" s="17">
        <f ca="1">INDEX('Flow probs &amp; rates'!U$5:U$5999,A508)-INDEX('Flow probs &amp; rates'!AA$5:AA$5999,A508)</f>
        <v>-8.9956048110161144E-3</v>
      </c>
      <c r="S509" s="17">
        <f ca="1">1-INDEX('Flow probs &amp; rates'!W$5:W$5999,A508)-INDEX('Flow probs &amp; rates'!Y$5:Y$5999,A508)-INDEX('Flow probs &amp; rates'!AA$5:AA$5999,A508)</f>
        <v>0.69769429637326374</v>
      </c>
      <c r="T509" s="35"/>
      <c r="U509" s="12">
        <f t="shared" ca="1" si="88"/>
        <v>-8.9956048110161144E-3</v>
      </c>
      <c r="V509" s="12">
        <f t="shared" ca="1" si="89"/>
        <v>0.69769429637326374</v>
      </c>
      <c r="X509" s="35"/>
      <c r="Y509" s="12">
        <f ca="1"/>
        <v>8.9956048110161144E-3</v>
      </c>
      <c r="Z509" s="12">
        <f ca="1"/>
        <v>0.30230570362673626</v>
      </c>
      <c r="AB509" s="35"/>
      <c r="AC509" s="12">
        <f ca="1"/>
        <v>-8.3143421193641598E-3</v>
      </c>
      <c r="AD509" s="12">
        <f ca="1"/>
        <v>0.70013611942083342</v>
      </c>
      <c r="AF509" s="35"/>
      <c r="AG509" s="12">
        <f>INDEX('Flow probs &amp; rates'!F$5:F$5999,A508)</f>
        <v>5.747722793819221E-2</v>
      </c>
      <c r="AJ509" s="12">
        <f ca="1"/>
        <v>5.7203962536272759E-2</v>
      </c>
      <c r="AK509" s="12">
        <f ca="1"/>
        <v>5.6276133667980038E-2</v>
      </c>
      <c r="AM509" s="12">
        <f t="shared" si="83"/>
        <v>-3.8311177150127801E-4</v>
      </c>
      <c r="AO509" s="12">
        <f t="shared" ca="1" si="84"/>
        <v>2.9521311604061018E-4</v>
      </c>
      <c r="AQ509" s="12">
        <f ca="1"/>
        <v>-3.8313019931734244E-4</v>
      </c>
      <c r="AS509" s="30">
        <v>1010</v>
      </c>
    </row>
    <row r="510" spans="1:45" x14ac:dyDescent="0.35">
      <c r="A510" s="12">
        <v>254</v>
      </c>
      <c r="C510" s="35" t="str">
        <f>INDEX('Flow probs &amp; rates'!$A$5:$A$5999,$A510)</f>
        <v>2011,6</v>
      </c>
      <c r="D510" s="17">
        <f ca="1">-INDEX('Flow probs &amp; rates'!AE$5:AE$5999,A510)-INDEX('Flow probs &amp; rates'!AF$5:AF$5999,A510)-INDEX('Flow probs &amp; rates'!AJ$5:AJ$5999,A510)</f>
        <v>-4.3233371215362498E-2</v>
      </c>
      <c r="E510" s="17">
        <f ca="1">INDEX('Flow probs &amp; rates'!AG$5:AG$5999,A510)-INDEX('Flow probs &amp; rates'!AJ$5:AJ$5999,A510)</f>
        <v>0.1580767805200019</v>
      </c>
      <c r="G510" s="12">
        <f t="shared" ca="1" si="85"/>
        <v>-4.3233371215362498E-2</v>
      </c>
      <c r="H510" s="12">
        <f t="shared" ca="1" si="86"/>
        <v>0.1580767805200019</v>
      </c>
      <c r="J510" s="17">
        <f ca="1">INDEX('Flow probs &amp; rates'!AJ$5:AJ$5999,A510)</f>
        <v>1.55061098899871E-2</v>
      </c>
      <c r="K510" s="35" t="str">
        <f>INDEX('Flow probs &amp; rates'!$A$5:$A$5999,$A510)</f>
        <v>2011,6</v>
      </c>
      <c r="L510" s="12">
        <f t="shared" ca="1" si="90"/>
        <v>1.55061098899871E-2</v>
      </c>
      <c r="N510" s="17">
        <f ca="1">INDEX('Flow probs &amp; rates'!Z$5:Z$5999,A510)</f>
        <v>1.7175814738386072E-2</v>
      </c>
      <c r="O510" s="35" t="str">
        <f>INDEX('Flow probs &amp; rates'!$A$5:$A$5999,$A510)</f>
        <v>2011,6</v>
      </c>
      <c r="P510" s="12">
        <f t="shared" ca="1" si="87"/>
        <v>1.7175814738386072E-2</v>
      </c>
      <c r="R510" s="17">
        <f ca="1">1-INDEX('Flow probs &amp; rates'!U$5:U$5999,A510)-INDEX('Flow probs &amp; rates'!V$5:V$5999,A510)-INDEX('Flow probs &amp; rates'!Z$5:Z$5999,A510)</f>
        <v>0.95682138102605074</v>
      </c>
      <c r="S510" s="17">
        <f ca="1">INDEX('Flow probs &amp; rates'!W$5:W$5999,A510)-INDEX('Flow probs &amp; rates'!Z$5:Z$5999,A510)</f>
        <v>0.12998579690368034</v>
      </c>
      <c r="T510" s="35" t="str">
        <f>INDEX('Flow probs &amp; rates'!$A$5:$A$5999,$A510)</f>
        <v>2011,6</v>
      </c>
      <c r="U510" s="12">
        <f t="shared" ca="1" si="88"/>
        <v>0.95682138102605074</v>
      </c>
      <c r="V510" s="12">
        <f t="shared" ca="1" si="89"/>
        <v>0.12998579690368034</v>
      </c>
      <c r="X510" s="35" t="str">
        <f>INDEX('Flow probs &amp; rates'!$A$5:$A$5999,$A510)</f>
        <v>2011,6</v>
      </c>
      <c r="Y510" s="12">
        <f t="array" aca="1" ref="Y510:Z511" ca="1">$A$1:$B$2-U510:V511</f>
        <v>4.3178618973949257E-2</v>
      </c>
      <c r="Z510" s="12">
        <f ca="1"/>
        <v>-0.12998579690368034</v>
      </c>
      <c r="AB510" s="35" t="str">
        <f>INDEX('Flow probs &amp; rates'!$A$5:$A$5999,$A510)</f>
        <v>2011,6</v>
      </c>
      <c r="AC510" s="12">
        <f t="array" aca="1" ref="AC510:AD511" ca="1">MMULT(Y510:Z511,MMULT(U508:V509,MINVERSE(Y508:Z509)))</f>
        <v>0.96517344441256236</v>
      </c>
      <c r="AD510" s="12">
        <f ca="1"/>
        <v>0.13914981072237076</v>
      </c>
      <c r="AF510" s="35" t="str">
        <f>INDEX('Flow probs &amp; rates'!$A$5:$A$5999,$A510)</f>
        <v>2011,6</v>
      </c>
      <c r="AG510" s="12">
        <f>INDEX('Flow probs &amp; rates'!E$5:E$5999,A510)</f>
        <v>0.58368528012176657</v>
      </c>
      <c r="AI510" s="32" t="s">
        <v>713</v>
      </c>
      <c r="AJ510" s="12">
        <f t="array" aca="1" ref="AJ510:AJ511" ca="1">MMULT(U510:V511,AG510:AG511)+P510:P511</f>
        <v>0.58324458051028671</v>
      </c>
      <c r="AK510" s="12">
        <f t="array" aca="1" ref="AK510:AK511" ca="1">MMULT(-1*MINVERSE(G510:H511),L510:L511)</f>
        <v>0.58012728131472013</v>
      </c>
      <c r="AM510" s="12">
        <f t="shared" si="83"/>
        <v>-5.8076283238805981E-4</v>
      </c>
      <c r="AO510" s="12">
        <f t="shared" ca="1" si="84"/>
        <v>-1.4123489252025112E-2</v>
      </c>
      <c r="AQ510" s="12">
        <f t="array" aca="1" ref="AQ510:AQ511" ca="1">MMULT(Y510:Z511,AO510:AO511)+MMULT(AC510:AD511,AM508:AM509)</f>
        <v>-5.8071664809948586E-4</v>
      </c>
      <c r="AS510" s="30">
        <v>1012</v>
      </c>
    </row>
    <row r="511" spans="1:45" x14ac:dyDescent="0.35">
      <c r="C511" s="35"/>
      <c r="D511" s="17">
        <f ca="1">INDEX('Flow probs &amp; rates'!AE$5:AE$5999,A510)-INDEX('Flow probs &amp; rates'!AK$5:AK$5999,A510)</f>
        <v>-1.2686533490693201E-2</v>
      </c>
      <c r="E511" s="17">
        <f ca="1">-INDEX('Flow probs &amp; rates'!AG$5:AG$5999,A510)-INDEX('Flow probs &amp; rates'!AI$5:AI$5999,A510)-INDEX('Flow probs &amp; rates'!AK$5:AK$5999,A510)</f>
        <v>-0.3555047003409324</v>
      </c>
      <c r="G511" s="12">
        <f t="shared" ca="1" si="85"/>
        <v>-1.2686533490693201E-2</v>
      </c>
      <c r="H511" s="12">
        <f t="shared" ca="1" si="86"/>
        <v>-0.3555047003409324</v>
      </c>
      <c r="J511" s="17">
        <f ca="1">INDEX('Flow probs &amp; rates'!AK$5:AK$5999,A510)</f>
        <v>2.8892808486018402E-2</v>
      </c>
      <c r="K511" s="35"/>
      <c r="L511" s="12">
        <f t="shared" ca="1" si="90"/>
        <v>2.8892808486018402E-2</v>
      </c>
      <c r="N511" s="17">
        <f ca="1">INDEX('Flow probs &amp; rates'!AA$5:AA$5999,A510)</f>
        <v>2.4220417312768215E-2</v>
      </c>
      <c r="O511" s="35"/>
      <c r="P511" s="12">
        <f t="shared" ca="1" si="87"/>
        <v>2.4220417312768215E-2</v>
      </c>
      <c r="R511" s="17">
        <f ca="1">INDEX('Flow probs &amp; rates'!U$5:U$5999,A510)-INDEX('Flow probs &amp; rates'!AA$5:AA$5999,A510)</f>
        <v>-1.0431625860989268E-2</v>
      </c>
      <c r="S511" s="17">
        <f ca="1">1-INDEX('Flow probs &amp; rates'!W$5:W$5999,A510)-INDEX('Flow probs &amp; rates'!Y$5:Y$5999,A510)-INDEX('Flow probs &amp; rates'!AA$5:AA$5999,A510)</f>
        <v>0.70003837054307483</v>
      </c>
      <c r="T511" s="35"/>
      <c r="U511" s="12">
        <f t="shared" ca="1" si="88"/>
        <v>-1.0431625860989268E-2</v>
      </c>
      <c r="V511" s="12">
        <f t="shared" ca="1" si="89"/>
        <v>0.70003837054307483</v>
      </c>
      <c r="X511" s="35"/>
      <c r="Y511" s="12">
        <f ca="1"/>
        <v>1.0431625860989268E-2</v>
      </c>
      <c r="Z511" s="12">
        <f ca="1"/>
        <v>0.29996162945692517</v>
      </c>
      <c r="AB511" s="35"/>
      <c r="AC511" s="12">
        <f ca="1"/>
        <v>2.1841703561562092E-2</v>
      </c>
      <c r="AD511" s="12">
        <f ca="1"/>
        <v>0.70633967505148787</v>
      </c>
      <c r="AF511" s="35"/>
      <c r="AG511" s="12">
        <f>INDEX('Flow probs &amp; rates'!F$5:F$5999,A510)</f>
        <v>5.8361837538574761E-2</v>
      </c>
      <c r="AJ511" s="12">
        <f ca="1"/>
        <v>5.8987156502374759E-2</v>
      </c>
      <c r="AK511" s="12">
        <f ca="1"/>
        <v>6.0570237980268761E-2</v>
      </c>
      <c r="AM511" s="12">
        <f t="shared" si="83"/>
        <v>8.8460960038255071E-4</v>
      </c>
      <c r="AO511" s="12">
        <f t="shared" ca="1" si="84"/>
        <v>4.2941043122887226E-3</v>
      </c>
      <c r="AQ511" s="12">
        <f ca="1"/>
        <v>8.8462515947948322E-4</v>
      </c>
      <c r="AS511" s="30">
        <v>1014</v>
      </c>
    </row>
    <row r="512" spans="1:45" x14ac:dyDescent="0.35">
      <c r="A512" s="12">
        <v>255</v>
      </c>
      <c r="C512" s="35" t="str">
        <f>INDEX('Flow probs &amp; rates'!$A$5:$A$5999,$A512)</f>
        <v>2011,7</v>
      </c>
      <c r="D512" s="17">
        <f ca="1">-INDEX('Flow probs &amp; rates'!AE$5:AE$5999,A512)-INDEX('Flow probs &amp; rates'!AF$5:AF$5999,A512)-INDEX('Flow probs &amp; rates'!AJ$5:AJ$5999,A512)</f>
        <v>-4.4190289570848099E-2</v>
      </c>
      <c r="E512" s="17">
        <f ca="1">INDEX('Flow probs &amp; rates'!AG$5:AG$5999,A512)-INDEX('Flow probs &amp; rates'!AJ$5:AJ$5999,A512)</f>
        <v>0.16196928595689603</v>
      </c>
      <c r="G512" s="12">
        <f t="shared" ca="1" si="85"/>
        <v>-4.4190289570848099E-2</v>
      </c>
      <c r="H512" s="12">
        <f t="shared" ca="1" si="86"/>
        <v>0.16196928595689603</v>
      </c>
      <c r="J512" s="17">
        <f ca="1">INDEX('Flow probs &amp; rates'!AJ$5:AJ$5999,A512)</f>
        <v>1.6126773894637E-2</v>
      </c>
      <c r="K512" s="35" t="str">
        <f>INDEX('Flow probs &amp; rates'!$A$5:$A$5999,$A512)</f>
        <v>2011,7</v>
      </c>
      <c r="L512" s="12">
        <f t="shared" ca="1" si="90"/>
        <v>1.6126773894637E-2</v>
      </c>
      <c r="N512" s="17">
        <f ca="1">INDEX('Flow probs &amp; rates'!Z$5:Z$5999,A512)</f>
        <v>1.7757660584241795E-2</v>
      </c>
      <c r="O512" s="35" t="str">
        <f>INDEX('Flow probs &amp; rates'!$A$5:$A$5999,$A512)</f>
        <v>2011,7</v>
      </c>
      <c r="P512" s="12">
        <f t="shared" ca="1" si="87"/>
        <v>1.7757660584241795E-2</v>
      </c>
      <c r="R512" s="17">
        <f ca="1">1-INDEX('Flow probs &amp; rates'!U$5:U$5999,A512)-INDEX('Flow probs &amp; rates'!V$5:V$5999,A512)-INDEX('Flow probs &amp; rates'!Z$5:Z$5999,A512)</f>
        <v>0.95590457630362913</v>
      </c>
      <c r="S512" s="17">
        <f ca="1">INDEX('Flow probs &amp; rates'!W$5:W$5999,A512)-INDEX('Flow probs &amp; rates'!Z$5:Z$5999,A512)</f>
        <v>0.13247806663478731</v>
      </c>
      <c r="T512" s="35" t="str">
        <f>INDEX('Flow probs &amp; rates'!$A$5:$A$5999,$A512)</f>
        <v>2011,7</v>
      </c>
      <c r="U512" s="12">
        <f t="shared" ca="1" si="88"/>
        <v>0.95590457630362913</v>
      </c>
      <c r="V512" s="12">
        <f t="shared" ca="1" si="89"/>
        <v>0.13247806663478731</v>
      </c>
      <c r="X512" s="35" t="str">
        <f>INDEX('Flow probs &amp; rates'!$A$5:$A$5999,$A512)</f>
        <v>2011,7</v>
      </c>
      <c r="Y512" s="12">
        <f t="array" aca="1" ref="Y512:Z513" ca="1">$A$1:$B$2-U512:V513</f>
        <v>4.4095423696370872E-2</v>
      </c>
      <c r="Z512" s="12">
        <f ca="1"/>
        <v>-0.13247806663478731</v>
      </c>
      <c r="AB512" s="35" t="str">
        <f>INDEX('Flow probs &amp; rates'!$A$5:$A$5999,$A512)</f>
        <v>2011,7</v>
      </c>
      <c r="AC512" s="12">
        <f t="array" aca="1" ref="AC512:AD513" ca="1">MMULT(Y512:Z513,MMULT(U510:V511,MINVERSE(Y510:Z511)))</f>
        <v>0.97694224289965692</v>
      </c>
      <c r="AD512" s="12">
        <f ca="1"/>
        <v>0.13328593038326209</v>
      </c>
      <c r="AF512" s="35" t="str">
        <f>INDEX('Flow probs &amp; rates'!$A$5:$A$5999,$A512)</f>
        <v>2011,7</v>
      </c>
      <c r="AG512" s="12">
        <f>INDEX('Flow probs &amp; rates'!E$5:E$5999,A512)</f>
        <v>0.58343675437606812</v>
      </c>
      <c r="AI512" s="32" t="s">
        <v>714</v>
      </c>
      <c r="AJ512" s="12">
        <f t="array" aca="1" ref="AJ512:AJ513" ca="1">MMULT(U512:V513,AG512:AG513)+P512:P513</f>
        <v>0.58313732727615941</v>
      </c>
      <c r="AK512" s="12">
        <f t="array" aca="1" ref="AK512:AK513" ca="1">MMULT(-1*MINVERSE(G512:H513),L512:L513)</f>
        <v>0.57440440658831826</v>
      </c>
      <c r="AM512" s="12">
        <f t="shared" si="83"/>
        <v>-2.4852574569844688E-4</v>
      </c>
      <c r="AO512" s="12">
        <f t="shared" ca="1" si="84"/>
        <v>-5.722874726401872E-3</v>
      </c>
      <c r="AQ512" s="12">
        <f t="array" aca="1" ref="AQ512:AQ513" ca="1">MMULT(Y512:Z513,AO512:AO513)+MMULT(AC512:AD513,AM510:AM511)</f>
        <v>-2.485306078809203E-4</v>
      </c>
      <c r="AS512" s="30">
        <v>1016</v>
      </c>
    </row>
    <row r="513" spans="1:45" x14ac:dyDescent="0.35">
      <c r="C513" s="35"/>
      <c r="D513" s="17">
        <f ca="1">INDEX('Flow probs &amp; rates'!AE$5:AE$5999,A512)-INDEX('Flow probs &amp; rates'!AK$5:AK$5999,A512)</f>
        <v>-1.2435611096880902E-2</v>
      </c>
      <c r="E513" s="17">
        <f ca="1">-INDEX('Flow probs &amp; rates'!AG$5:AG$5999,A512)-INDEX('Flow probs &amp; rates'!AI$5:AI$5999,A512)-INDEX('Flow probs &amp; rates'!AK$5:AK$5999,A512)</f>
        <v>-0.3657112390296664</v>
      </c>
      <c r="G513" s="12">
        <f t="shared" ca="1" si="85"/>
        <v>-1.2435611096880902E-2</v>
      </c>
      <c r="H513" s="12">
        <f t="shared" ca="1" si="86"/>
        <v>-0.3657112390296664</v>
      </c>
      <c r="J513" s="17">
        <f ca="1">INDEX('Flow probs &amp; rates'!AK$5:AK$5999,A512)</f>
        <v>2.8042966931433402E-2</v>
      </c>
      <c r="K513" s="35"/>
      <c r="L513" s="12">
        <f t="shared" ca="1" si="90"/>
        <v>2.8042966931433402E-2</v>
      </c>
      <c r="N513" s="17">
        <f ca="1">INDEX('Flow probs &amp; rates'!AA$5:AA$5999,A512)</f>
        <v>2.3391308287643801E-2</v>
      </c>
      <c r="O513" s="35"/>
      <c r="P513" s="12">
        <f t="shared" ca="1" si="87"/>
        <v>2.3391308287643801E-2</v>
      </c>
      <c r="R513" s="17">
        <f ca="1">INDEX('Flow probs &amp; rates'!U$5:U$5999,A512)-INDEX('Flow probs &amp; rates'!AA$5:AA$5999,A512)</f>
        <v>-1.0171086479476328E-2</v>
      </c>
      <c r="S513" s="17">
        <f ca="1">1-INDEX('Flow probs &amp; rates'!W$5:W$5999,A512)-INDEX('Flow probs &amp; rates'!Y$5:Y$5999,A512)-INDEX('Flow probs &amp; rates'!AA$5:AA$5999,A512)</f>
        <v>0.69292362390235207</v>
      </c>
      <c r="T513" s="35"/>
      <c r="U513" s="12">
        <f t="shared" ca="1" si="88"/>
        <v>-1.0171086479476328E-2</v>
      </c>
      <c r="V513" s="12">
        <f t="shared" ca="1" si="89"/>
        <v>0.69292362390235207</v>
      </c>
      <c r="X513" s="35"/>
      <c r="Y513" s="12">
        <f ca="1"/>
        <v>1.0171086479476328E-2</v>
      </c>
      <c r="Z513" s="12">
        <f ca="1"/>
        <v>0.30707637609764793</v>
      </c>
      <c r="AB513" s="35"/>
      <c r="AC513" s="12">
        <f ca="1"/>
        <v>-2.0820467348634408E-2</v>
      </c>
      <c r="AD513" s="12">
        <f ca="1"/>
        <v>0.71202766194978284</v>
      </c>
      <c r="AF513" s="35"/>
      <c r="AG513" s="12">
        <f>INDEX('Flow probs &amp; rates'!F$5:F$5999,A512)</f>
        <v>5.7894890791557498E-2</v>
      </c>
      <c r="AJ513" s="12">
        <f ca="1"/>
        <v>5.7573860136296756E-2</v>
      </c>
      <c r="AK513" s="12">
        <f ca="1"/>
        <v>5.7148632276710062E-2</v>
      </c>
      <c r="AM513" s="12">
        <f t="shared" si="83"/>
        <v>-4.6694674701726335E-4</v>
      </c>
      <c r="AO513" s="12">
        <f t="shared" ca="1" si="84"/>
        <v>-3.4216057035586986E-3</v>
      </c>
      <c r="AQ513" s="12">
        <f ca="1"/>
        <v>-4.669438745495357E-4</v>
      </c>
      <c r="AS513" s="30">
        <v>1018</v>
      </c>
    </row>
    <row r="514" spans="1:45" x14ac:dyDescent="0.35">
      <c r="A514" s="12">
        <v>256</v>
      </c>
      <c r="C514" s="35" t="str">
        <f>INDEX('Flow probs &amp; rates'!$A$5:$A$5999,$A514)</f>
        <v>2011,8</v>
      </c>
      <c r="D514" s="17">
        <f ca="1">-INDEX('Flow probs &amp; rates'!AE$5:AE$5999,A514)-INDEX('Flow probs &amp; rates'!AF$5:AF$5999,A514)-INDEX('Flow probs &amp; rates'!AJ$5:AJ$5999,A514)</f>
        <v>-4.3085612008952501E-2</v>
      </c>
      <c r="E514" s="17">
        <f ca="1">INDEX('Flow probs &amp; rates'!AG$5:AG$5999,A514)-INDEX('Flow probs &amp; rates'!AJ$5:AJ$5999,A514)</f>
        <v>0.15597225087508498</v>
      </c>
      <c r="G514" s="12">
        <f t="shared" ca="1" si="85"/>
        <v>-4.3085612008952501E-2</v>
      </c>
      <c r="H514" s="12">
        <f t="shared" ca="1" si="86"/>
        <v>0.15597225087508498</v>
      </c>
      <c r="J514" s="17">
        <f ca="1">INDEX('Flow probs &amp; rates'!AJ$5:AJ$5999,A514)</f>
        <v>1.4609941325868001E-2</v>
      </c>
      <c r="K514" s="35" t="str">
        <f>INDEX('Flow probs &amp; rates'!$A$5:$A$5999,$A514)</f>
        <v>2011,8</v>
      </c>
      <c r="L514" s="12">
        <f t="shared" ca="1" si="90"/>
        <v>1.4609941325868001E-2</v>
      </c>
      <c r="N514" s="17">
        <f ca="1">INDEX('Flow probs &amp; rates'!Z$5:Z$5999,A514)</f>
        <v>1.6252851121482621E-2</v>
      </c>
      <c r="O514" s="35" t="str">
        <f>INDEX('Flow probs &amp; rates'!$A$5:$A$5999,$A514)</f>
        <v>2011,8</v>
      </c>
      <c r="P514" s="12">
        <f t="shared" ca="1" si="87"/>
        <v>1.6252851121482621E-2</v>
      </c>
      <c r="R514" s="17">
        <f ca="1">1-INDEX('Flow probs &amp; rates'!U$5:U$5999,A514)-INDEX('Flow probs &amp; rates'!V$5:V$5999,A514)-INDEX('Flow probs &amp; rates'!Z$5:Z$5999,A514)</f>
        <v>0.95696435670616986</v>
      </c>
      <c r="S514" s="17">
        <f ca="1">INDEX('Flow probs &amp; rates'!W$5:W$5999,A514)-INDEX('Flow probs &amp; rates'!Z$5:Z$5999,A514)</f>
        <v>0.12820465483829199</v>
      </c>
      <c r="T514" s="35" t="str">
        <f>INDEX('Flow probs &amp; rates'!$A$5:$A$5999,$A514)</f>
        <v>2011,8</v>
      </c>
      <c r="U514" s="12">
        <f t="shared" ca="1" si="88"/>
        <v>0.95696435670616986</v>
      </c>
      <c r="V514" s="12">
        <f t="shared" ca="1" si="89"/>
        <v>0.12820465483829199</v>
      </c>
      <c r="X514" s="35" t="str">
        <f>INDEX('Flow probs &amp; rates'!$A$5:$A$5999,$A514)</f>
        <v>2011,8</v>
      </c>
      <c r="Y514" s="12">
        <f t="array" aca="1" ref="Y514:Z515" ca="1">$A$1:$B$2-U514:V515</f>
        <v>4.3035643293830139E-2</v>
      </c>
      <c r="Z514" s="12">
        <f ca="1"/>
        <v>-0.12820465483829199</v>
      </c>
      <c r="AB514" s="35" t="str">
        <f>INDEX('Flow probs &amp; rates'!$A$5:$A$5999,$A514)</f>
        <v>2011,8</v>
      </c>
      <c r="AC514" s="12">
        <f t="array" aca="1" ref="AC514:AD515" ca="1">MMULT(Y514:Z515,MMULT(U512:V513,MINVERSE(Y512:Z513)))</f>
        <v>0.93218627563628087</v>
      </c>
      <c r="AD514" s="12">
        <f ca="1"/>
        <v>0.13143140752447491</v>
      </c>
      <c r="AF514" s="35" t="str">
        <f>INDEX('Flow probs &amp; rates'!$A$5:$A$5999,$A514)</f>
        <v>2011,8</v>
      </c>
      <c r="AG514" s="12">
        <f>INDEX('Flow probs &amp; rates'!E$5:E$5999,A514)</f>
        <v>0.58200342394254456</v>
      </c>
      <c r="AI514" s="32" t="s">
        <v>715</v>
      </c>
      <c r="AJ514" s="12">
        <f t="array" aca="1" ref="AJ514:AJ515" ca="1">MMULT(U514:V515,AG514:AG515)+P514:P515</f>
        <v>0.58068357176111285</v>
      </c>
      <c r="AK514" s="12">
        <f t="array" aca="1" ref="AK514:AK515" ca="1">MMULT(-1*MINVERSE(G514:H515),L514:L515)</f>
        <v>0.55690419472445718</v>
      </c>
      <c r="AM514" s="12">
        <f t="shared" si="83"/>
        <v>-1.4333304335235608E-3</v>
      </c>
      <c r="AO514" s="12">
        <f t="shared" ca="1" si="84"/>
        <v>-1.7500211863861082E-2</v>
      </c>
      <c r="AQ514" s="12">
        <f t="array" aca="1" ref="AQ514:AQ515" ca="1">MMULT(Y514:Z515,AO514:AO515)+MMULT(AC514:AD515,AM512:AM513)</f>
        <v>-1.4333380257241569E-3</v>
      </c>
      <c r="AS514" s="30">
        <v>1020</v>
      </c>
    </row>
    <row r="515" spans="1:45" x14ac:dyDescent="0.35">
      <c r="C515" s="35"/>
      <c r="D515" s="17">
        <f ca="1">INDEX('Flow probs &amp; rates'!AE$5:AE$5999,A514)-INDEX('Flow probs &amp; rates'!AK$5:AK$5999,A514)</f>
        <v>-1.2821965171548301E-2</v>
      </c>
      <c r="E515" s="17">
        <f ca="1">-INDEX('Flow probs &amp; rates'!AG$5:AG$5999,A514)-INDEX('Flow probs &amp; rates'!AI$5:AI$5999,A514)-INDEX('Flow probs &amp; rates'!AK$5:AK$5999,A514)</f>
        <v>-0.35653242182806649</v>
      </c>
      <c r="G515" s="12">
        <f t="shared" ca="1" si="85"/>
        <v>-1.2821965171548301E-2</v>
      </c>
      <c r="H515" s="12">
        <f t="shared" ca="1" si="86"/>
        <v>-0.35653242182806649</v>
      </c>
      <c r="J515" s="17">
        <f ca="1">INDEX('Flow probs &amp; rates'!AK$5:AK$5999,A514)</f>
        <v>2.8592628028402501E-2</v>
      </c>
      <c r="K515" s="35"/>
      <c r="L515" s="12">
        <f t="shared" ca="1" si="90"/>
        <v>2.8592628028402501E-2</v>
      </c>
      <c r="N515" s="17">
        <f ca="1">INDEX('Flow probs &amp; rates'!AA$5:AA$5999,A514)</f>
        <v>2.3960826468724442E-2</v>
      </c>
      <c r="O515" s="35"/>
      <c r="P515" s="12">
        <f t="shared" ca="1" si="87"/>
        <v>2.3960826468724442E-2</v>
      </c>
      <c r="R515" s="17">
        <f ca="1">INDEX('Flow probs &amp; rates'!U$5:U$5999,A514)-INDEX('Flow probs &amp; rates'!AA$5:AA$5999,A514)</f>
        <v>-1.0539321384572909E-2</v>
      </c>
      <c r="S515" s="17">
        <f ca="1">1-INDEX('Flow probs &amp; rates'!W$5:W$5999,A514)-INDEX('Flow probs &amp; rates'!Y$5:Y$5999,A514)-INDEX('Flow probs &amp; rates'!AA$5:AA$5999,A514)</f>
        <v>0.69932053710729603</v>
      </c>
      <c r="T515" s="35"/>
      <c r="U515" s="12">
        <f t="shared" ca="1" si="88"/>
        <v>-1.0539321384572909E-2</v>
      </c>
      <c r="V515" s="12">
        <f t="shared" ca="1" si="89"/>
        <v>0.69932053710729603</v>
      </c>
      <c r="X515" s="35"/>
      <c r="Y515" s="12">
        <f ca="1"/>
        <v>1.0539321384572909E-2</v>
      </c>
      <c r="Z515" s="12">
        <f ca="1"/>
        <v>0.30067946289270397</v>
      </c>
      <c r="AB515" s="35"/>
      <c r="AC515" s="12">
        <f ca="1"/>
        <v>1.4259188087119845E-3</v>
      </c>
      <c r="AD515" s="12">
        <f ca="1"/>
        <v>0.68365088065744062</v>
      </c>
      <c r="AF515" s="35"/>
      <c r="AG515" s="12">
        <f>INDEX('Flow probs &amp; rates'!F$5:F$5999,A514)</f>
        <v>5.8298885130903172E-2</v>
      </c>
      <c r="AJ515" s="12">
        <f ca="1"/>
        <v>5.8596512999371894E-2</v>
      </c>
      <c r="AK515" s="12">
        <f ca="1"/>
        <v>6.0168502291500836E-2</v>
      </c>
      <c r="AM515" s="12">
        <f t="shared" si="83"/>
        <v>4.0399433934567436E-4</v>
      </c>
      <c r="AO515" s="12">
        <f t="shared" ca="1" si="84"/>
        <v>3.0198700147907737E-3</v>
      </c>
      <c r="AQ515" s="12">
        <f ca="1"/>
        <v>4.0398960456800443E-4</v>
      </c>
      <c r="AS515" s="30">
        <v>1022</v>
      </c>
    </row>
    <row r="516" spans="1:45" x14ac:dyDescent="0.35">
      <c r="A516" s="12">
        <v>257</v>
      </c>
      <c r="C516" s="35" t="str">
        <f>INDEX('Flow probs &amp; rates'!$A$5:$A$5999,$A516)</f>
        <v>2011,9</v>
      </c>
      <c r="D516" s="17">
        <f ca="1">-INDEX('Flow probs &amp; rates'!AE$5:AE$5999,A516)-INDEX('Flow probs &amp; rates'!AF$5:AF$5999,A516)-INDEX('Flow probs &amp; rates'!AJ$5:AJ$5999,A516)</f>
        <v>-4.4061584120357399E-2</v>
      </c>
      <c r="E516" s="17">
        <f ca="1">INDEX('Flow probs &amp; rates'!AG$5:AG$5999,A516)-INDEX('Flow probs &amp; rates'!AJ$5:AJ$5999,A516)</f>
        <v>0.16096305818277348</v>
      </c>
      <c r="G516" s="12">
        <f t="shared" ca="1" si="85"/>
        <v>-4.4061584120357399E-2</v>
      </c>
      <c r="H516" s="12">
        <f t="shared" ca="1" si="86"/>
        <v>0.16096305818277348</v>
      </c>
      <c r="J516" s="17">
        <f ca="1">INDEX('Flow probs &amp; rates'!AJ$5:AJ$5999,A516)</f>
        <v>1.64855452608745E-2</v>
      </c>
      <c r="K516" s="35" t="str">
        <f>INDEX('Flow probs &amp; rates'!$A$5:$A$5999,$A516)</f>
        <v>2011,9</v>
      </c>
      <c r="L516" s="12">
        <f t="shared" ca="1" si="90"/>
        <v>1.64855452608745E-2</v>
      </c>
      <c r="N516" s="17">
        <f ca="1">INDEX('Flow probs &amp; rates'!Z$5:Z$5999,A516)</f>
        <v>1.8043970823342057E-2</v>
      </c>
      <c r="O516" s="35" t="str">
        <f>INDEX('Flow probs &amp; rates'!$A$5:$A$5999,$A516)</f>
        <v>2011,9</v>
      </c>
      <c r="P516" s="12">
        <f t="shared" ca="1" si="87"/>
        <v>1.8043970823342057E-2</v>
      </c>
      <c r="R516" s="17">
        <f ca="1">1-INDEX('Flow probs &amp; rates'!U$5:U$5999,A516)-INDEX('Flow probs &amp; rates'!V$5:V$5999,A516)-INDEX('Flow probs &amp; rates'!Z$5:Z$5999,A516)</f>
        <v>0.95611563465613425</v>
      </c>
      <c r="S516" s="17">
        <f ca="1">INDEX('Flow probs &amp; rates'!W$5:W$5999,A516)-INDEX('Flow probs &amp; rates'!Z$5:Z$5999,A516)</f>
        <v>0.13111593785769393</v>
      </c>
      <c r="T516" s="35" t="str">
        <f>INDEX('Flow probs &amp; rates'!$A$5:$A$5999,$A516)</f>
        <v>2011,9</v>
      </c>
      <c r="U516" s="12">
        <f t="shared" ca="1" si="88"/>
        <v>0.95611563465613425</v>
      </c>
      <c r="V516" s="12">
        <f t="shared" ca="1" si="89"/>
        <v>0.13111593785769393</v>
      </c>
      <c r="X516" s="35" t="str">
        <f>INDEX('Flow probs &amp; rates'!$A$5:$A$5999,$A516)</f>
        <v>2011,9</v>
      </c>
      <c r="Y516" s="12">
        <f t="array" aca="1" ref="Y516:Z517" ca="1">$A$1:$B$2-U516:V517</f>
        <v>4.388436534386575E-2</v>
      </c>
      <c r="Z516" s="12">
        <f ca="1"/>
        <v>-0.13111593785769393</v>
      </c>
      <c r="AB516" s="35" t="str">
        <f>INDEX('Flow probs &amp; rates'!$A$5:$A$5999,$A516)</f>
        <v>2011,9</v>
      </c>
      <c r="AC516" s="12">
        <f t="array" aca="1" ref="AC516:AD517" ca="1">MMULT(Y516:Z517,MMULT(U514:V515,MINVERSE(Y514:Z515)))</f>
        <v>0.97611939601939635</v>
      </c>
      <c r="AD516" s="12">
        <f ca="1"/>
        <v>0.12996285711509237</v>
      </c>
      <c r="AF516" s="35" t="str">
        <f>INDEX('Flow probs &amp; rates'!$A$5:$A$5999,$A516)</f>
        <v>2011,9</v>
      </c>
      <c r="AG516" s="12">
        <f>INDEX('Flow probs &amp; rates'!E$5:E$5999,A516)</f>
        <v>0.58215045687820755</v>
      </c>
      <c r="AI516" s="32" t="s">
        <v>716</v>
      </c>
      <c r="AJ516" s="12">
        <f t="array" aca="1" ref="AJ516:AJ517" ca="1">MMULT(U516:V517,AG516:AG517)+P516:P517</f>
        <v>0.58217642988162188</v>
      </c>
      <c r="AK516" s="12">
        <f t="array" aca="1" ref="AK516:AK517" ca="1">MMULT(-1*MINVERSE(G516:H517),L516:L517)</f>
        <v>0.57741601341373527</v>
      </c>
      <c r="AM516" s="12">
        <f t="shared" si="83"/>
        <v>1.4703293566298292E-4</v>
      </c>
      <c r="AO516" s="12">
        <f t="shared" ca="1" si="84"/>
        <v>2.0511818689278094E-2</v>
      </c>
      <c r="AQ516" s="12">
        <f t="array" aca="1" ref="AQ516:AQ517" ca="1">MMULT(Y516:Z517,AO516:AO517)+MMULT(AC516:AD517,AM514:AM515)</f>
        <v>1.4703717518108647E-4</v>
      </c>
      <c r="AS516" s="30">
        <v>1024</v>
      </c>
    </row>
    <row r="517" spans="1:45" x14ac:dyDescent="0.35">
      <c r="C517" s="35"/>
      <c r="D517" s="17">
        <f ca="1">INDEX('Flow probs &amp; rates'!AE$5:AE$5999,A516)-INDEX('Flow probs &amp; rates'!AK$5:AK$5999,A516)</f>
        <v>-1.1288548525150998E-2</v>
      </c>
      <c r="E517" s="17">
        <f ca="1">-INDEX('Flow probs &amp; rates'!AG$5:AG$5999,A516)-INDEX('Flow probs &amp; rates'!AI$5:AI$5999,A516)-INDEX('Flow probs &amp; rates'!AK$5:AK$5999,A516)</f>
        <v>-0.37458317844501765</v>
      </c>
      <c r="G517" s="12">
        <f t="shared" ca="1" si="85"/>
        <v>-1.1288548525150998E-2</v>
      </c>
      <c r="H517" s="12">
        <f t="shared" ca="1" si="86"/>
        <v>-0.37458317844501765</v>
      </c>
      <c r="J517" s="17">
        <f ca="1">INDEX('Flow probs &amp; rates'!AK$5:AK$5999,A516)</f>
        <v>2.7360774998301699E-2</v>
      </c>
      <c r="K517" s="35"/>
      <c r="L517" s="12">
        <f t="shared" ca="1" si="90"/>
        <v>2.7360774998301699E-2</v>
      </c>
      <c r="N517" s="17">
        <f ca="1">INDEX('Flow probs &amp; rates'!AA$5:AA$5999,A516)</f>
        <v>2.2731993826008535E-2</v>
      </c>
      <c r="O517" s="35"/>
      <c r="P517" s="12">
        <f t="shared" ca="1" si="87"/>
        <v>2.2731993826008535E-2</v>
      </c>
      <c r="R517" s="17">
        <f ca="1">INDEX('Flow probs &amp; rates'!U$5:U$5999,A516)-INDEX('Flow probs &amp; rates'!AA$5:AA$5999,A516)</f>
        <v>-9.1947372655403065E-3</v>
      </c>
      <c r="S517" s="17">
        <f ca="1">1-INDEX('Flow probs &amp; rates'!W$5:W$5999,A516)-INDEX('Flow probs &amp; rates'!Y$5:Y$5999,A516)-INDEX('Flow probs &amp; rates'!AA$5:AA$5999,A516)</f>
        <v>0.68687706596427178</v>
      </c>
      <c r="T517" s="35"/>
      <c r="U517" s="12">
        <f t="shared" ca="1" si="88"/>
        <v>-9.1947372655403065E-3</v>
      </c>
      <c r="V517" s="12">
        <f t="shared" ca="1" si="89"/>
        <v>0.68687706596427178</v>
      </c>
      <c r="X517" s="35"/>
      <c r="Y517" s="12">
        <f ca="1"/>
        <v>9.1947372655403065E-3</v>
      </c>
      <c r="Z517" s="12">
        <f ca="1"/>
        <v>0.31312293403572822</v>
      </c>
      <c r="AB517" s="35"/>
      <c r="AC517" s="12">
        <f ca="1"/>
        <v>-4.666096916078416E-2</v>
      </c>
      <c r="AD517" s="12">
        <f ca="1"/>
        <v>0.7122866025561656</v>
      </c>
      <c r="AF517" s="35"/>
      <c r="AG517" s="12">
        <f>INDEX('Flow probs &amp; rates'!F$5:F$5999,A516)</f>
        <v>5.7424792422914844E-2</v>
      </c>
      <c r="AJ517" s="12">
        <f ca="1"/>
        <v>5.6823046259058263E-2</v>
      </c>
      <c r="AK517" s="12">
        <f ca="1"/>
        <v>5.5642077677390531E-2</v>
      </c>
      <c r="AM517" s="12">
        <f t="shared" si="83"/>
        <v>-8.7409270798832761E-4</v>
      </c>
      <c r="AO517" s="12">
        <f t="shared" ca="1" si="84"/>
        <v>-4.5264246141103054E-3</v>
      </c>
      <c r="AQ517" s="12">
        <f ca="1"/>
        <v>-8.7408622959513689E-4</v>
      </c>
      <c r="AS517" s="30">
        <v>1026</v>
      </c>
    </row>
    <row r="518" spans="1:45" x14ac:dyDescent="0.35">
      <c r="A518" s="12">
        <v>258</v>
      </c>
      <c r="C518" s="35" t="str">
        <f>INDEX('Flow probs &amp; rates'!$A$5:$A$5999,$A518)</f>
        <v>2011,10</v>
      </c>
      <c r="D518" s="17">
        <f ca="1">-INDEX('Flow probs &amp; rates'!AE$5:AE$5999,A518)-INDEX('Flow probs &amp; rates'!AF$5:AF$5999,A518)-INDEX('Flow probs &amp; rates'!AJ$5:AJ$5999,A518)</f>
        <v>-4.3505140629488098E-2</v>
      </c>
      <c r="E518" s="17">
        <f ca="1">INDEX('Flow probs &amp; rates'!AG$5:AG$5999,A518)-INDEX('Flow probs &amp; rates'!AJ$5:AJ$5999,A518)</f>
        <v>0.16591187273800451</v>
      </c>
      <c r="G518" s="12">
        <f t="shared" ca="1" si="85"/>
        <v>-4.3505140629488098E-2</v>
      </c>
      <c r="H518" s="12">
        <f t="shared" ca="1" si="86"/>
        <v>0.16591187273800451</v>
      </c>
      <c r="J518" s="17">
        <f ca="1">INDEX('Flow probs &amp; rates'!AJ$5:AJ$5999,A518)</f>
        <v>1.7065117461617499E-2</v>
      </c>
      <c r="K518" s="35" t="str">
        <f>INDEX('Flow probs &amp; rates'!$A$5:$A$5999,$A518)</f>
        <v>2011,10</v>
      </c>
      <c r="L518" s="12">
        <f t="shared" ca="1" si="90"/>
        <v>1.7065117461617499E-2</v>
      </c>
      <c r="N518" s="17">
        <f ca="1">INDEX('Flow probs &amp; rates'!Z$5:Z$5999,A518)</f>
        <v>1.8725484091853092E-2</v>
      </c>
      <c r="O518" s="35" t="str">
        <f>INDEX('Flow probs &amp; rates'!$A$5:$A$5999,$A518)</f>
        <v>2011,10</v>
      </c>
      <c r="P518" s="12">
        <f t="shared" ca="1" si="87"/>
        <v>1.8725484091853092E-2</v>
      </c>
      <c r="R518" s="17">
        <f ca="1">1-INDEX('Flow probs &amp; rates'!U$5:U$5999,A518)-INDEX('Flow probs &amp; rates'!V$5:V$5999,A518)-INDEX('Flow probs &amp; rates'!Z$5:Z$5999,A518)</f>
        <v>0.95656849486833628</v>
      </c>
      <c r="S518" s="17">
        <f ca="1">INDEX('Flow probs &amp; rates'!W$5:W$5999,A518)-INDEX('Flow probs &amp; rates'!Z$5:Z$5999,A518)</f>
        <v>0.13605580869370393</v>
      </c>
      <c r="T518" s="35" t="str">
        <f>INDEX('Flow probs &amp; rates'!$A$5:$A$5999,$A518)</f>
        <v>2011,10</v>
      </c>
      <c r="U518" s="12">
        <f t="shared" ca="1" si="88"/>
        <v>0.95656849486833628</v>
      </c>
      <c r="V518" s="12">
        <f t="shared" ca="1" si="89"/>
        <v>0.13605580869370393</v>
      </c>
      <c r="X518" s="35" t="str">
        <f>INDEX('Flow probs &amp; rates'!$A$5:$A$5999,$A518)</f>
        <v>2011,10</v>
      </c>
      <c r="Y518" s="12">
        <f t="array" aca="1" ref="Y518:Z519" ca="1">$A$1:$B$2-U518:V519</f>
        <v>4.3431505131663717E-2</v>
      </c>
      <c r="Z518" s="12">
        <f ca="1"/>
        <v>-0.13605580869370393</v>
      </c>
      <c r="AB518" s="35" t="str">
        <f>INDEX('Flow probs &amp; rates'!$A$5:$A$5999,$A518)</f>
        <v>2011,10</v>
      </c>
      <c r="AC518" s="12">
        <f t="array" aca="1" ref="AC518:AD519" ca="1">MMULT(Y518:Z519,MMULT(U516:V517,MINVERSE(Y516:Z517)))</f>
        <v>0.95012027539549349</v>
      </c>
      <c r="AD518" s="12">
        <f ca="1"/>
        <v>0.11757956645510786</v>
      </c>
      <c r="AF518" s="35" t="str">
        <f>INDEX('Flow probs &amp; rates'!$A$5:$A$5999,$A518)</f>
        <v>2011,10</v>
      </c>
      <c r="AG518" s="12">
        <f>INDEX('Flow probs &amp; rates'!E$5:E$5999,A518)</f>
        <v>0.58340524698692209</v>
      </c>
      <c r="AI518" s="32" t="s">
        <v>717</v>
      </c>
      <c r="AJ518" s="12">
        <f t="array" aca="1" ref="AJ518:AJ519" ca="1">MMULT(U518:V519,AG518:AG519)+P518:P519</f>
        <v>0.58463018900988939</v>
      </c>
      <c r="AK518" s="12">
        <f t="array" aca="1" ref="AK518:AK519" ca="1">MMULT(-1*MINVERSE(G518:H519),L518:L519)</f>
        <v>0.6100712370446939</v>
      </c>
      <c r="AM518" s="12">
        <f t="shared" si="83"/>
        <v>1.254790108714543E-3</v>
      </c>
      <c r="AO518" s="12">
        <f t="shared" ca="1" si="84"/>
        <v>3.265522363095863E-2</v>
      </c>
      <c r="AQ518" s="12">
        <f t="array" aca="1" ref="AQ518:AQ519" ca="1">MMULT(Y518:Z519,AO518:AO519)+MMULT(AC518:AD519,AM516:AM517)</f>
        <v>1.2547394750317231E-3</v>
      </c>
      <c r="AS518" s="30">
        <v>1028</v>
      </c>
    </row>
    <row r="519" spans="1:45" x14ac:dyDescent="0.35">
      <c r="C519" s="35"/>
      <c r="D519" s="17">
        <f ca="1">INDEX('Flow probs &amp; rates'!AE$5:AE$5999,A518)-INDEX('Flow probs &amp; rates'!AK$5:AK$5999,A518)</f>
        <v>-1.2017647960712398E-2</v>
      </c>
      <c r="E519" s="17">
        <f ca="1">-INDEX('Flow probs &amp; rates'!AG$5:AG$5999,A518)-INDEX('Flow probs &amp; rates'!AI$5:AI$5999,A518)-INDEX('Flow probs &amp; rates'!AK$5:AK$5999,A518)</f>
        <v>-0.36096844733094385</v>
      </c>
      <c r="G519" s="12">
        <f t="shared" ca="1" si="85"/>
        <v>-1.2017647960712398E-2</v>
      </c>
      <c r="H519" s="12">
        <f t="shared" ca="1" si="86"/>
        <v>-0.36096844733094385</v>
      </c>
      <c r="J519" s="17">
        <f ca="1">INDEX('Flow probs &amp; rates'!AK$5:AK$5999,A518)</f>
        <v>2.7948466700156899E-2</v>
      </c>
      <c r="K519" s="35"/>
      <c r="L519" s="12">
        <f t="shared" ca="1" si="90"/>
        <v>2.7948466700156899E-2</v>
      </c>
      <c r="N519" s="17">
        <f ca="1">INDEX('Flow probs &amp; rates'!AA$5:AA$5999,A518)</f>
        <v>2.3361969140016824E-2</v>
      </c>
      <c r="O519" s="35"/>
      <c r="P519" s="12">
        <f t="shared" ca="1" si="87"/>
        <v>2.3361969140016824E-2</v>
      </c>
      <c r="R519" s="17">
        <f ca="1">INDEX('Flow probs &amp; rates'!U$5:U$5999,A518)-INDEX('Flow probs &amp; rates'!AA$5:AA$5999,A518)</f>
        <v>-9.8543599715593833E-3</v>
      </c>
      <c r="S519" s="17">
        <f ca="1">1-INDEX('Flow probs &amp; rates'!W$5:W$5999,A518)-INDEX('Flow probs &amp; rates'!Y$5:Y$5999,A518)-INDEX('Flow probs &amp; rates'!AA$5:AA$5999,A518)</f>
        <v>0.69622740523721338</v>
      </c>
      <c r="T519" s="35"/>
      <c r="U519" s="12">
        <f t="shared" ca="1" si="88"/>
        <v>-9.8543599715593833E-3</v>
      </c>
      <c r="V519" s="12">
        <f t="shared" ca="1" si="89"/>
        <v>0.69622740523721338</v>
      </c>
      <c r="X519" s="35"/>
      <c r="Y519" s="12">
        <f ca="1"/>
        <v>9.8543599715593833E-3</v>
      </c>
      <c r="Z519" s="12">
        <f ca="1"/>
        <v>0.30377259476278662</v>
      </c>
      <c r="AB519" s="35"/>
      <c r="AC519" s="12">
        <f ca="1"/>
        <v>9.7162065584836532E-3</v>
      </c>
      <c r="AD519" s="12">
        <f ca="1"/>
        <v>0.6745607518225053</v>
      </c>
      <c r="AF519" s="35"/>
      <c r="AG519" s="12">
        <f>INDEX('Flow probs &amp; rates'!F$5:F$5999,A518)</f>
        <v>5.7605963205222807E-2</v>
      </c>
      <c r="AJ519" s="12">
        <f ca="1"/>
        <v>5.7719734115473847E-2</v>
      </c>
      <c r="AK519" s="12">
        <f ca="1"/>
        <v>5.7115366993546288E-2</v>
      </c>
      <c r="AM519" s="12">
        <f t="shared" si="83"/>
        <v>1.811707823079628E-4</v>
      </c>
      <c r="AO519" s="12">
        <f t="shared" ca="1" si="84"/>
        <v>1.473289316155757E-3</v>
      </c>
      <c r="AQ519" s="12">
        <f ca="1"/>
        <v>1.8114121512679041E-4</v>
      </c>
      <c r="AS519" s="30">
        <v>1030</v>
      </c>
    </row>
    <row r="520" spans="1:45" x14ac:dyDescent="0.35">
      <c r="A520" s="12">
        <v>259</v>
      </c>
      <c r="C520" s="35" t="str">
        <f>INDEX('Flow probs &amp; rates'!$A$5:$A$5999,$A520)</f>
        <v>2011,11</v>
      </c>
      <c r="D520" s="17">
        <f ca="1">-INDEX('Flow probs &amp; rates'!AE$5:AE$5999,A520)-INDEX('Flow probs &amp; rates'!AF$5:AF$5999,A520)-INDEX('Flow probs &amp; rates'!AJ$5:AJ$5999,A520)</f>
        <v>-4.5745501724063498E-2</v>
      </c>
      <c r="E520" s="17">
        <f ca="1">INDEX('Flow probs &amp; rates'!AG$5:AG$5999,A520)-INDEX('Flow probs &amp; rates'!AJ$5:AJ$5999,A520)</f>
        <v>0.16392140913577199</v>
      </c>
      <c r="G520" s="12">
        <f t="shared" ca="1" si="85"/>
        <v>-4.5745501724063498E-2</v>
      </c>
      <c r="H520" s="12">
        <f t="shared" ca="1" si="86"/>
        <v>0.16392140913577199</v>
      </c>
      <c r="J520" s="17">
        <f ca="1">INDEX('Flow probs &amp; rates'!AJ$5:AJ$5999,A520)</f>
        <v>1.7731859010793001E-2</v>
      </c>
      <c r="K520" s="35" t="str">
        <f>INDEX('Flow probs &amp; rates'!$A$5:$A$5999,$A520)</f>
        <v>2011,11</v>
      </c>
      <c r="L520" s="12">
        <f t="shared" ca="1" si="90"/>
        <v>1.7731859010793001E-2</v>
      </c>
      <c r="N520" s="17">
        <f ca="1">INDEX('Flow probs &amp; rates'!Z$5:Z$5999,A520)</f>
        <v>1.9271223880915754E-2</v>
      </c>
      <c r="O520" s="35" t="str">
        <f>INDEX('Flow probs &amp; rates'!$A$5:$A$5999,$A520)</f>
        <v>2011,11</v>
      </c>
      <c r="P520" s="12">
        <f t="shared" ca="1" si="87"/>
        <v>1.9271223880915754E-2</v>
      </c>
      <c r="R520" s="17">
        <f ca="1">1-INDEX('Flow probs &amp; rates'!U$5:U$5999,A520)-INDEX('Flow probs &amp; rates'!V$5:V$5999,A520)-INDEX('Flow probs &amp; rates'!Z$5:Z$5999,A520)</f>
        <v>0.95457586654576287</v>
      </c>
      <c r="S520" s="17">
        <f ca="1">INDEX('Flow probs &amp; rates'!W$5:W$5999,A520)-INDEX('Flow probs &amp; rates'!Z$5:Z$5999,A520)</f>
        <v>0.13448774948833797</v>
      </c>
      <c r="T520" s="35" t="str">
        <f>INDEX('Flow probs &amp; rates'!$A$5:$A$5999,$A520)</f>
        <v>2011,11</v>
      </c>
      <c r="U520" s="12">
        <f t="shared" ca="1" si="88"/>
        <v>0.95457586654576287</v>
      </c>
      <c r="V520" s="12">
        <f t="shared" ca="1" si="89"/>
        <v>0.13448774948833797</v>
      </c>
      <c r="X520" s="35" t="str">
        <f>INDEX('Flow probs &amp; rates'!$A$5:$A$5999,$A520)</f>
        <v>2011,11</v>
      </c>
      <c r="Y520" s="12">
        <f t="array" aca="1" ref="Y520:Z521" ca="1">$A$1:$B$2-U520:V521</f>
        <v>4.5424133454237126E-2</v>
      </c>
      <c r="Z520" s="12">
        <f ca="1"/>
        <v>-0.13448774948833797</v>
      </c>
      <c r="AB520" s="35" t="str">
        <f>INDEX('Flow probs &amp; rates'!$A$5:$A$5999,$A520)</f>
        <v>2011,11</v>
      </c>
      <c r="AC520" s="12">
        <f t="array" aca="1" ref="AC520:AD521" ca="1">MMULT(Y520:Z521,MMULT(U518:V519,MINVERSE(Y518:Z519)))</f>
        <v>0.99516014296523614</v>
      </c>
      <c r="AD520" s="12">
        <f ca="1"/>
        <v>0.15782687183215099</v>
      </c>
      <c r="AF520" s="35" t="str">
        <f>INDEX('Flow probs &amp; rates'!$A$5:$A$5999,$A520)</f>
        <v>2011,11</v>
      </c>
      <c r="AG520" s="12">
        <f>INDEX('Flow probs &amp; rates'!E$5:E$5999,A520)</f>
        <v>0.58392308941938009</v>
      </c>
      <c r="AI520" s="32" t="s">
        <v>718</v>
      </c>
      <c r="AJ520" s="12">
        <f t="array" aca="1" ref="AJ520:AJ521" ca="1">MMULT(U520:V521,AG520:AG521)+P520:P521</f>
        <v>0.58448378112376476</v>
      </c>
      <c r="AK520" s="12">
        <f t="array" aca="1" ref="AK520:AK521" ca="1">MMULT(-1*MINVERSE(G520:H521),L520:L521)</f>
        <v>0.5984397440849003</v>
      </c>
      <c r="AM520" s="12">
        <f t="shared" ref="AM520:AM583" si="91">AG520-AG518</f>
        <v>5.1784243245800443E-4</v>
      </c>
      <c r="AO520" s="12">
        <f t="shared" ref="AO520:AO583" ca="1" si="92">AK520-AK518</f>
        <v>-1.1631492959793599E-2</v>
      </c>
      <c r="AQ520" s="12">
        <f t="array" aca="1" ref="AQ520:AQ521" ca="1">MMULT(Y520:Z521,AO520:AO521)+MMULT(AC520:AD521,AM518:AM519)</f>
        <v>5.1789476338126865E-4</v>
      </c>
      <c r="AS520" s="30">
        <v>1032</v>
      </c>
    </row>
    <row r="521" spans="1:45" x14ac:dyDescent="0.35">
      <c r="C521" s="35"/>
      <c r="D521" s="17">
        <f ca="1">INDEX('Flow probs &amp; rates'!AE$5:AE$5999,A520)-INDEX('Flow probs &amp; rates'!AK$5:AK$5999,A520)</f>
        <v>-1.0024408204193001E-2</v>
      </c>
      <c r="E521" s="17">
        <f ca="1">-INDEX('Flow probs &amp; rates'!AG$5:AG$5999,A520)-INDEX('Flow probs &amp; rates'!AI$5:AI$5999,A520)-INDEX('Flow probs &amp; rates'!AK$5:AK$5999,A520)</f>
        <v>-0.3576357646389452</v>
      </c>
      <c r="G521" s="12">
        <f t="shared" ca="1" si="85"/>
        <v>-1.0024408204193001E-2</v>
      </c>
      <c r="H521" s="12">
        <f t="shared" ca="1" si="86"/>
        <v>-0.3576357646389452</v>
      </c>
      <c r="J521" s="17">
        <f ca="1">INDEX('Flow probs &amp; rates'!AK$5:AK$5999,A520)</f>
        <v>2.70399617330742E-2</v>
      </c>
      <c r="K521" s="35"/>
      <c r="L521" s="12">
        <f t="shared" ca="1" si="90"/>
        <v>2.70399617330742E-2</v>
      </c>
      <c r="N521" s="17">
        <f ca="1">INDEX('Flow probs &amp; rates'!AA$5:AA$5999,A520)</f>
        <v>2.2649031859665315E-2</v>
      </c>
      <c r="O521" s="35"/>
      <c r="P521" s="12">
        <f t="shared" ca="1" si="87"/>
        <v>2.2649031859665315E-2</v>
      </c>
      <c r="R521" s="17">
        <f ca="1">INDEX('Flow probs &amp; rates'!U$5:U$5999,A520)-INDEX('Flow probs &amp; rates'!AA$5:AA$5999,A520)</f>
        <v>-8.2244379624825063E-3</v>
      </c>
      <c r="S521" s="17">
        <f ca="1">1-INDEX('Flow probs &amp; rates'!W$5:W$5999,A520)-INDEX('Flow probs &amp; rates'!Y$5:Y$5999,A520)-INDEX('Flow probs &amp; rates'!AA$5:AA$5999,A520)</f>
        <v>0.69868855698039645</v>
      </c>
      <c r="T521" s="35"/>
      <c r="U521" s="12">
        <f t="shared" ca="1" si="88"/>
        <v>-8.2244379624825063E-3</v>
      </c>
      <c r="V521" s="12">
        <f t="shared" ca="1" si="89"/>
        <v>0.69868855698039645</v>
      </c>
      <c r="X521" s="35"/>
      <c r="Y521" s="12">
        <f ca="1"/>
        <v>8.2244379624825063E-3</v>
      </c>
      <c r="Z521" s="12">
        <f ca="1"/>
        <v>0.30131144301960355</v>
      </c>
      <c r="AB521" s="35"/>
      <c r="AC521" s="12">
        <f ca="1"/>
        <v>-4.0622342167145969E-2</v>
      </c>
      <c r="AD521" s="12">
        <f ca="1"/>
        <v>0.67607600101532095</v>
      </c>
      <c r="AF521" s="35"/>
      <c r="AG521" s="12">
        <f>INDEX('Flow probs &amp; rates'!F$5:F$5999,A520)</f>
        <v>5.8099478904157523E-2</v>
      </c>
      <c r="AJ521" s="12">
        <f ca="1"/>
        <v>5.8440033712733305E-2</v>
      </c>
      <c r="AK521" s="12">
        <f ca="1"/>
        <v>5.8833482367168941E-2</v>
      </c>
      <c r="AM521" s="12">
        <f t="shared" si="91"/>
        <v>4.9351569893471559E-4</v>
      </c>
      <c r="AO521" s="12">
        <f t="shared" ca="1" si="92"/>
        <v>1.7181153736226529E-3</v>
      </c>
      <c r="AQ521" s="12">
        <f ca="1"/>
        <v>4.9353803510096463E-4</v>
      </c>
      <c r="AS521" s="30">
        <v>1034</v>
      </c>
    </row>
    <row r="522" spans="1:45" x14ac:dyDescent="0.35">
      <c r="A522" s="12">
        <v>260</v>
      </c>
      <c r="C522" s="35" t="str">
        <f>INDEX('Flow probs &amp; rates'!$A$5:$A$5999,$A522)</f>
        <v>2011,12</v>
      </c>
      <c r="D522" s="17">
        <f ca="1">-INDEX('Flow probs &amp; rates'!AE$5:AE$5999,A522)-INDEX('Flow probs &amp; rates'!AF$5:AF$5999,A522)-INDEX('Flow probs &amp; rates'!AJ$5:AJ$5999,A522)</f>
        <v>-4.4612658380071397E-2</v>
      </c>
      <c r="E522" s="17">
        <f ca="1">INDEX('Flow probs &amp; rates'!AG$5:AG$5999,A522)-INDEX('Flow probs &amp; rates'!AJ$5:AJ$5999,A522)</f>
        <v>0.17484541824287492</v>
      </c>
      <c r="G522" s="12">
        <f t="shared" ref="G522:G585" ca="1" si="93">D522</f>
        <v>-4.4612658380071397E-2</v>
      </c>
      <c r="H522" s="12">
        <f t="shared" ref="H522:H585" ca="1" si="94">E522</f>
        <v>0.17484541824287492</v>
      </c>
      <c r="J522" s="17">
        <f ca="1">INDEX('Flow probs &amp; rates'!AJ$5:AJ$5999,A522)</f>
        <v>1.63267551624031E-2</v>
      </c>
      <c r="K522" s="35" t="str">
        <f>INDEX('Flow probs &amp; rates'!$A$5:$A$5999,$A522)</f>
        <v>2011,12</v>
      </c>
      <c r="L522" s="12">
        <f t="shared" ca="1" si="90"/>
        <v>1.63267551624031E-2</v>
      </c>
      <c r="N522" s="17">
        <f ca="1">INDEX('Flow probs &amp; rates'!Z$5:Z$5999,A522)</f>
        <v>1.7854318019633802E-2</v>
      </c>
      <c r="O522" s="35" t="str">
        <f>INDEX('Flow probs &amp; rates'!$A$5:$A$5999,$A522)</f>
        <v>2011,12</v>
      </c>
      <c r="P522" s="12">
        <f t="shared" ref="P522:P585" ca="1" si="95">N522</f>
        <v>1.7854318019633802E-2</v>
      </c>
      <c r="R522" s="17">
        <f ca="1">1-INDEX('Flow probs &amp; rates'!U$5:U$5999,A522)-INDEX('Flow probs &amp; rates'!V$5:V$5999,A522)-INDEX('Flow probs &amp; rates'!Z$5:Z$5999,A522)</f>
        <v>0.95568559079701787</v>
      </c>
      <c r="S522" s="17">
        <f ca="1">INDEX('Flow probs &amp; rates'!W$5:W$5999,A522)-INDEX('Flow probs &amp; rates'!Z$5:Z$5999,A522)</f>
        <v>0.14300008368438841</v>
      </c>
      <c r="T522" s="35" t="str">
        <f>INDEX('Flow probs &amp; rates'!$A$5:$A$5999,$A522)</f>
        <v>2011,12</v>
      </c>
      <c r="U522" s="12">
        <f t="shared" ref="U522:U585" ca="1" si="96">R522</f>
        <v>0.95568559079701787</v>
      </c>
      <c r="V522" s="12">
        <f t="shared" ref="V522:V585" ca="1" si="97">S522</f>
        <v>0.14300008368438841</v>
      </c>
      <c r="X522" s="35" t="str">
        <f>INDEX('Flow probs &amp; rates'!$A$5:$A$5999,$A522)</f>
        <v>2011,12</v>
      </c>
      <c r="Y522" s="12">
        <f t="array" aca="1" ref="Y522:Z523" ca="1">$A$1:$B$2-U522:V523</f>
        <v>4.431440920298213E-2</v>
      </c>
      <c r="Z522" s="12">
        <f ca="1"/>
        <v>-0.14300008368438841</v>
      </c>
      <c r="AB522" s="35" t="str">
        <f>INDEX('Flow probs &amp; rates'!$A$5:$A$5999,$A522)</f>
        <v>2011,12</v>
      </c>
      <c r="AC522" s="12">
        <f t="array" aca="1" ref="AC522:AD523" ca="1">MMULT(Y522:Z523,MMULT(U520:V521,MINVERSE(Y520:Z521)))</f>
        <v>0.93781461902533303</v>
      </c>
      <c r="AD522" s="12">
        <f ca="1"/>
        <v>0.10677258146475394</v>
      </c>
      <c r="AF522" s="35" t="str">
        <f>INDEX('Flow probs &amp; rates'!$A$5:$A$5999,$A522)</f>
        <v>2011,12</v>
      </c>
      <c r="AG522" s="12">
        <f>INDEX('Flow probs &amp; rates'!E$5:E$5999,A522)</f>
        <v>0.58420943105672785</v>
      </c>
      <c r="AI522" s="32" t="s">
        <v>719</v>
      </c>
      <c r="AJ522" s="12">
        <f t="array" aca="1" ref="AJ522:AJ523" ca="1">MMULT(U522:V523,AG522:AG523)+P522:P523</f>
        <v>0.58426551436791441</v>
      </c>
      <c r="AK522" s="12">
        <f t="array" aca="1" ref="AK522:AK523" ca="1">MMULT(-1*MINVERSE(G522:H523),L522:L523)</f>
        <v>0.57507150183157796</v>
      </c>
      <c r="AM522" s="12">
        <f t="shared" si="91"/>
        <v>2.8634163734775342E-4</v>
      </c>
      <c r="AO522" s="12">
        <f t="shared" ca="1" si="92"/>
        <v>-2.3368242253322347E-2</v>
      </c>
      <c r="AQ522" s="12">
        <f t="array" aca="1" ref="AQ522:AQ523" ca="1">MMULT(Y522:Z523,AO522:AO523)+MMULT(AC522:AD523,AM520:AM521)</f>
        <v>2.863418639610511E-4</v>
      </c>
      <c r="AS522" s="30">
        <v>1036</v>
      </c>
    </row>
    <row r="523" spans="1:45" x14ac:dyDescent="0.35">
      <c r="C523" s="35"/>
      <c r="D523" s="17">
        <f ca="1">INDEX('Flow probs &amp; rates'!AE$5:AE$5999,A522)-INDEX('Flow probs &amp; rates'!AK$5:AK$5999,A522)</f>
        <v>-9.060911280020803E-3</v>
      </c>
      <c r="E523" s="17">
        <f ca="1">-INDEX('Flow probs &amp; rates'!AG$5:AG$5999,A522)-INDEX('Flow probs &amp; rates'!AI$5:AI$5999,A522)-INDEX('Flow probs &amp; rates'!AK$5:AK$5999,A522)</f>
        <v>-0.36554404043006317</v>
      </c>
      <c r="G523" s="12">
        <f t="shared" ca="1" si="93"/>
        <v>-9.060911280020803E-3</v>
      </c>
      <c r="H523" s="12">
        <f t="shared" ca="1" si="94"/>
        <v>-0.36554404043006317</v>
      </c>
      <c r="J523" s="17">
        <f ca="1">INDEX('Flow probs &amp; rates'!AK$5:AK$5999,A522)</f>
        <v>2.4713931270442201E-2</v>
      </c>
      <c r="K523" s="35"/>
      <c r="L523" s="12">
        <f t="shared" ref="L523:L586" ca="1" si="98">J523</f>
        <v>2.4713931270442201E-2</v>
      </c>
      <c r="N523" s="17">
        <f ca="1">INDEX('Flow probs &amp; rates'!AA$5:AA$5999,A522)</f>
        <v>2.0630276240231161E-2</v>
      </c>
      <c r="O523" s="35"/>
      <c r="P523" s="12">
        <f t="shared" ca="1" si="95"/>
        <v>2.0630276240231161E-2</v>
      </c>
      <c r="R523" s="17">
        <f ca="1">INDEX('Flow probs &amp; rates'!U$5:U$5999,A522)-INDEX('Flow probs &amp; rates'!AA$5:AA$5999,A522)</f>
        <v>-7.4104974767296872E-3</v>
      </c>
      <c r="S523" s="17">
        <f ca="1">1-INDEX('Flow probs &amp; rates'!W$5:W$5999,A522)-INDEX('Flow probs &amp; rates'!Y$5:Y$5999,A522)-INDEX('Flow probs &amp; rates'!AA$5:AA$5999,A522)</f>
        <v>0.69320588580790188</v>
      </c>
      <c r="T523" s="35"/>
      <c r="U523" s="12">
        <f t="shared" ca="1" si="96"/>
        <v>-7.4104974767296872E-3</v>
      </c>
      <c r="V523" s="12">
        <f t="shared" ca="1" si="97"/>
        <v>0.69320588580790188</v>
      </c>
      <c r="X523" s="35"/>
      <c r="Y523" s="12">
        <f ca="1"/>
        <v>7.4104974767296872E-3</v>
      </c>
      <c r="Z523" s="12">
        <f ca="1"/>
        <v>0.30679411419209812</v>
      </c>
      <c r="AB523" s="35"/>
      <c r="AC523" s="12">
        <f ca="1"/>
        <v>-2.7037583660344144E-2</v>
      </c>
      <c r="AD523" s="12">
        <f ca="1"/>
        <v>0.70264153317049349</v>
      </c>
      <c r="AF523" s="35"/>
      <c r="AG523" s="12">
        <f>INDEX('Flow probs &amp; rates'!F$5:F$5999,A522)</f>
        <v>5.6578016398218668E-2</v>
      </c>
      <c r="AJ523" s="12">
        <f ca="1"/>
        <v>5.5521207700084757E-2</v>
      </c>
      <c r="AK523" s="12">
        <f ca="1"/>
        <v>5.3354062043337758E-2</v>
      </c>
      <c r="AM523" s="12">
        <f t="shared" si="91"/>
        <v>-1.5214625059388545E-3</v>
      </c>
      <c r="AO523" s="12">
        <f t="shared" ca="1" si="92"/>
        <v>-5.4794203238311828E-3</v>
      </c>
      <c r="AQ523" s="12">
        <f ca="1"/>
        <v>-1.5214607855370838E-3</v>
      </c>
      <c r="AS523" s="30">
        <v>1038</v>
      </c>
    </row>
    <row r="524" spans="1:45" x14ac:dyDescent="0.35">
      <c r="A524" s="12">
        <v>261</v>
      </c>
      <c r="C524" s="35" t="str">
        <f>INDEX('Flow probs &amp; rates'!$A$5:$A$5999,$A524)</f>
        <v>2012,1</v>
      </c>
      <c r="D524" s="17">
        <f ca="1">-INDEX('Flow probs &amp; rates'!AE$5:AE$5999,A524)-INDEX('Flow probs &amp; rates'!AF$5:AF$5999,A524)-INDEX('Flow probs &amp; rates'!AJ$5:AJ$5999,A524)</f>
        <v>-4.37042619588058E-2</v>
      </c>
      <c r="E524" s="17">
        <f ca="1">INDEX('Flow probs &amp; rates'!AG$5:AG$5999,A524)-INDEX('Flow probs &amp; rates'!AJ$5:AJ$5999,A524)</f>
        <v>0.18237424929323912</v>
      </c>
      <c r="G524" s="12">
        <f t="shared" ca="1" si="93"/>
        <v>-4.37042619588058E-2</v>
      </c>
      <c r="H524" s="12">
        <f t="shared" ca="1" si="94"/>
        <v>0.18237424929323912</v>
      </c>
      <c r="J524" s="17">
        <f ca="1">INDEX('Flow probs &amp; rates'!AJ$5:AJ$5999,A524)</f>
        <v>1.68608797317659E-2</v>
      </c>
      <c r="K524" s="35" t="str">
        <f>INDEX('Flow probs &amp; rates'!$A$5:$A$5999,$A524)</f>
        <v>2012,1</v>
      </c>
      <c r="L524" s="12">
        <f t="shared" ca="1" si="98"/>
        <v>1.68608797317659E-2</v>
      </c>
      <c r="N524" s="17">
        <f ca="1">INDEX('Flow probs &amp; rates'!Z$5:Z$5999,A524)</f>
        <v>1.8681667983072137E-2</v>
      </c>
      <c r="O524" s="35" t="str">
        <f>INDEX('Flow probs &amp; rates'!$A$5:$A$5999,$A524)</f>
        <v>2012,1</v>
      </c>
      <c r="P524" s="12">
        <f t="shared" ca="1" si="95"/>
        <v>1.8681667983072137E-2</v>
      </c>
      <c r="R524" s="17">
        <f ca="1">1-INDEX('Flow probs &amp; rates'!U$5:U$5999,A524)-INDEX('Flow probs &amp; rates'!V$5:V$5999,A524)-INDEX('Flow probs &amp; rates'!Z$5:Z$5999,A524)</f>
        <v>0.9562356316975591</v>
      </c>
      <c r="S524" s="17">
        <f ca="1">INDEX('Flow probs &amp; rates'!W$5:W$5999,A524)-INDEX('Flow probs &amp; rates'!Z$5:Z$5999,A524)</f>
        <v>0.14807292019489879</v>
      </c>
      <c r="T524" s="35" t="str">
        <f>INDEX('Flow probs &amp; rates'!$A$5:$A$5999,$A524)</f>
        <v>2012,1</v>
      </c>
      <c r="U524" s="12">
        <f t="shared" ca="1" si="96"/>
        <v>0.9562356316975591</v>
      </c>
      <c r="V524" s="12">
        <f t="shared" ca="1" si="97"/>
        <v>0.14807292019489879</v>
      </c>
      <c r="X524" s="35" t="str">
        <f>INDEX('Flow probs &amp; rates'!$A$5:$A$5999,$A524)</f>
        <v>2012,1</v>
      </c>
      <c r="Y524" s="12">
        <f t="array" aca="1" ref="Y524:Z525" ca="1">$A$1:$B$2-U524:V525</f>
        <v>4.3764368302440904E-2</v>
      </c>
      <c r="Z524" s="12">
        <f ca="1"/>
        <v>-0.14807292019489879</v>
      </c>
      <c r="AB524" s="35" t="str">
        <f>INDEX('Flow probs &amp; rates'!$A$5:$A$5999,$A524)</f>
        <v>2012,1</v>
      </c>
      <c r="AC524" s="12">
        <f t="array" aca="1" ref="AC524:AD525" ca="1">MMULT(Y524:Z525,MMULT(U522:V523,MINVERSE(Y522:Z523)))</f>
        <v>0.94728604734233202</v>
      </c>
      <c r="AD524" s="12">
        <f ca="1"/>
        <v>0.12736643487337573</v>
      </c>
      <c r="AF524" s="35" t="str">
        <f>INDEX('Flow probs &amp; rates'!$A$5:$A$5999,$A524)</f>
        <v>2012,1</v>
      </c>
      <c r="AG524" s="12">
        <f>INDEX('Flow probs &amp; rates'!E$5:E$5999,A524)</f>
        <v>0.58570121444019296</v>
      </c>
      <c r="AI524" s="32" t="s">
        <v>720</v>
      </c>
      <c r="AJ524" s="12">
        <f t="array" aca="1" ref="AJ524:AJ525" ca="1">MMULT(U524:V525,AG524:AG525)+P524:P525</f>
        <v>0.58694196183548031</v>
      </c>
      <c r="AK524" s="12">
        <f t="array" aca="1" ref="AK524:AK525" ca="1">MMULT(-1*MINVERSE(G524:H525),L524:L525)</f>
        <v>0.60289378096697299</v>
      </c>
      <c r="AM524" s="12">
        <f t="shared" si="91"/>
        <v>1.4917833834651173E-3</v>
      </c>
      <c r="AO524" s="12">
        <f t="shared" ca="1" si="92"/>
        <v>2.7822279135395034E-2</v>
      </c>
      <c r="AQ524" s="12">
        <f t="array" aca="1" ref="AQ524:AQ525" ca="1">MMULT(Y524:Z525,AO524:AO525)+MMULT(AC524:AD525,AM522:AM523)</f>
        <v>1.4917830815101216E-3</v>
      </c>
      <c r="AS524" s="30">
        <v>1040</v>
      </c>
    </row>
    <row r="525" spans="1:45" x14ac:dyDescent="0.35">
      <c r="C525" s="35"/>
      <c r="D525" s="17">
        <f ca="1">INDEX('Flow probs &amp; rates'!AE$5:AE$5999,A524)-INDEX('Flow probs &amp; rates'!AK$5:AK$5999,A524)</f>
        <v>-1.2802737226258401E-2</v>
      </c>
      <c r="E525" s="17">
        <f ca="1">-INDEX('Flow probs &amp; rates'!AG$5:AG$5999,A524)-INDEX('Flow probs &amp; rates'!AI$5:AI$5999,A524)-INDEX('Flow probs &amp; rates'!AK$5:AK$5999,A524)</f>
        <v>-0.38174461199037435</v>
      </c>
      <c r="G525" s="12">
        <f t="shared" ca="1" si="93"/>
        <v>-1.2802737226258401E-2</v>
      </c>
      <c r="H525" s="12">
        <f t="shared" ca="1" si="94"/>
        <v>-0.38174461199037435</v>
      </c>
      <c r="J525" s="17">
        <f ca="1">INDEX('Flow probs &amp; rates'!AK$5:AK$5999,A524)</f>
        <v>2.7579221362271301E-2</v>
      </c>
      <c r="K525" s="35"/>
      <c r="L525" s="12">
        <f t="shared" ca="1" si="98"/>
        <v>2.7579221362271301E-2</v>
      </c>
      <c r="N525" s="17">
        <f ca="1">INDEX('Flow probs &amp; rates'!AA$5:AA$5999,A524)</f>
        <v>2.28228418585011E-2</v>
      </c>
      <c r="O525" s="35"/>
      <c r="P525" s="12">
        <f t="shared" ca="1" si="95"/>
        <v>2.28228418585011E-2</v>
      </c>
      <c r="R525" s="17">
        <f ca="1">INDEX('Flow probs &amp; rates'!U$5:U$5999,A524)-INDEX('Flow probs &amp; rates'!AA$5:AA$5999,A524)</f>
        <v>-1.0394773894200317E-2</v>
      </c>
      <c r="S525" s="17">
        <f ca="1">1-INDEX('Flow probs &amp; rates'!W$5:W$5999,A524)-INDEX('Flow probs &amp; rates'!Y$5:Y$5999,A524)-INDEX('Flow probs &amp; rates'!AA$5:AA$5999,A524)</f>
        <v>0.68177463595356602</v>
      </c>
      <c r="T525" s="35"/>
      <c r="U525" s="12">
        <f t="shared" ca="1" si="96"/>
        <v>-1.0394773894200317E-2</v>
      </c>
      <c r="V525" s="12">
        <f t="shared" ca="1" si="97"/>
        <v>0.68177463595356602</v>
      </c>
      <c r="X525" s="35"/>
      <c r="Y525" s="12">
        <f ca="1"/>
        <v>1.0394773894200317E-2</v>
      </c>
      <c r="Z525" s="12">
        <f ca="1"/>
        <v>0.31822536404643398</v>
      </c>
      <c r="AB525" s="35"/>
      <c r="AC525" s="12">
        <f ca="1"/>
        <v>4.6298602250869347E-2</v>
      </c>
      <c r="AD525" s="12">
        <f ca="1"/>
        <v>0.74546036681865491</v>
      </c>
      <c r="AF525" s="35"/>
      <c r="AG525" s="12">
        <f>INDEX('Flow probs &amp; rates'!F$5:F$5999,A524)</f>
        <v>5.5323573448677422E-2</v>
      </c>
      <c r="AJ525" s="12">
        <f ca="1"/>
        <v>5.4452819312459183E-2</v>
      </c>
      <c r="AK525" s="12">
        <f ca="1"/>
        <v>5.2025700128824695E-2</v>
      </c>
      <c r="AM525" s="12">
        <f t="shared" si="91"/>
        <v>-1.2544429495412457E-3</v>
      </c>
      <c r="AO525" s="12">
        <f t="shared" ca="1" si="92"/>
        <v>-1.3283619145130626E-3</v>
      </c>
      <c r="AQ525" s="12">
        <f ca="1"/>
        <v>-1.2544449332001612E-3</v>
      </c>
      <c r="AS525" s="30">
        <v>1042</v>
      </c>
    </row>
    <row r="526" spans="1:45" x14ac:dyDescent="0.35">
      <c r="A526" s="12">
        <v>262</v>
      </c>
      <c r="C526" s="35" t="str">
        <f>INDEX('Flow probs &amp; rates'!$A$5:$A$5999,$A526)</f>
        <v>2012,2</v>
      </c>
      <c r="D526" s="17">
        <f ca="1">-INDEX('Flow probs &amp; rates'!AE$5:AE$5999,A526)-INDEX('Flow probs &amp; rates'!AF$5:AF$5999,A526)-INDEX('Flow probs &amp; rates'!AJ$5:AJ$5999,A526)</f>
        <v>-4.17696425202514E-2</v>
      </c>
      <c r="E526" s="17">
        <f ca="1">INDEX('Flow probs &amp; rates'!AG$5:AG$5999,A526)-INDEX('Flow probs &amp; rates'!AJ$5:AJ$5999,A526)</f>
        <v>0.17915515639096208</v>
      </c>
      <c r="G526" s="12">
        <f t="shared" ca="1" si="93"/>
        <v>-4.17696425202514E-2</v>
      </c>
      <c r="H526" s="12">
        <f t="shared" ca="1" si="94"/>
        <v>0.17915515639096208</v>
      </c>
      <c r="J526" s="17">
        <f ca="1">INDEX('Flow probs &amp; rates'!AJ$5:AJ$5999,A526)</f>
        <v>1.46041676811929E-2</v>
      </c>
      <c r="K526" s="35" t="str">
        <f>INDEX('Flow probs &amp; rates'!$A$5:$A$5999,$A526)</f>
        <v>2012,2</v>
      </c>
      <c r="L526" s="12">
        <f t="shared" ca="1" si="98"/>
        <v>1.46041676811929E-2</v>
      </c>
      <c r="N526" s="17">
        <f ca="1">INDEX('Flow probs &amp; rates'!Z$5:Z$5999,A526)</f>
        <v>1.649108226226732E-2</v>
      </c>
      <c r="O526" s="35" t="str">
        <f>INDEX('Flow probs &amp; rates'!$A$5:$A$5999,$A526)</f>
        <v>2012,2</v>
      </c>
      <c r="P526" s="12">
        <f t="shared" ca="1" si="95"/>
        <v>1.649108226226732E-2</v>
      </c>
      <c r="R526" s="17">
        <f ca="1">1-INDEX('Flow probs &amp; rates'!U$5:U$5999,A526)-INDEX('Flow probs &amp; rates'!V$5:V$5999,A526)-INDEX('Flow probs &amp; rates'!Z$5:Z$5999,A526)</f>
        <v>0.95806021703568811</v>
      </c>
      <c r="S526" s="17">
        <f ca="1">INDEX('Flow probs &amp; rates'!W$5:W$5999,A526)-INDEX('Flow probs &amp; rates'!Z$5:Z$5999,A526)</f>
        <v>0.14529845693504015</v>
      </c>
      <c r="T526" s="35" t="str">
        <f>INDEX('Flow probs &amp; rates'!$A$5:$A$5999,$A526)</f>
        <v>2012,2</v>
      </c>
      <c r="U526" s="12">
        <f t="shared" ca="1" si="96"/>
        <v>0.95806021703568811</v>
      </c>
      <c r="V526" s="12">
        <f t="shared" ca="1" si="97"/>
        <v>0.14529845693504015</v>
      </c>
      <c r="X526" s="35" t="str">
        <f>INDEX('Flow probs &amp; rates'!$A$5:$A$5999,$A526)</f>
        <v>2012,2</v>
      </c>
      <c r="Y526" s="12">
        <f t="array" aca="1" ref="Y526:Z527" ca="1">$A$1:$B$2-U526:V527</f>
        <v>4.1939782964311889E-2</v>
      </c>
      <c r="Z526" s="12">
        <f ca="1"/>
        <v>-0.14529845693504015</v>
      </c>
      <c r="AB526" s="35" t="str">
        <f>INDEX('Flow probs &amp; rates'!$A$5:$A$5999,$A526)</f>
        <v>2012,2</v>
      </c>
      <c r="AC526" s="12">
        <f t="array" aca="1" ref="AC526:AD527" ca="1">MMULT(Y526:Z527,MMULT(U524:V525,MINVERSE(Y524:Z525)))</f>
        <v>0.91865347589699475</v>
      </c>
      <c r="AD526" s="12">
        <f ca="1"/>
        <v>0.13568071956491157</v>
      </c>
      <c r="AF526" s="35" t="str">
        <f>INDEX('Flow probs &amp; rates'!$A$5:$A$5999,$A526)</f>
        <v>2012,2</v>
      </c>
      <c r="AG526" s="12">
        <f>INDEX('Flow probs &amp; rates'!E$5:E$5999,A526)</f>
        <v>0.58566654474112989</v>
      </c>
      <c r="AI526" s="32" t="s">
        <v>721</v>
      </c>
      <c r="AJ526" s="12">
        <f t="array" aca="1" ref="AJ526:AJ527" ca="1">MMULT(U526:V527,AG526:AG527)+P526:P527</f>
        <v>0.58550229413592902</v>
      </c>
      <c r="AK526" s="12">
        <f t="array" aca="1" ref="AK526:AK527" ca="1">MMULT(-1*MINVERSE(G526:H527),L526:L527)</f>
        <v>0.57625822747484956</v>
      </c>
      <c r="AM526" s="12">
        <f t="shared" si="91"/>
        <v>-3.4669699063072379E-5</v>
      </c>
      <c r="AO526" s="12">
        <f t="shared" ca="1" si="92"/>
        <v>-2.6635553492123432E-2</v>
      </c>
      <c r="AQ526" s="12">
        <f t="array" aca="1" ref="AQ526:AQ527" ca="1">MMULT(Y526:Z527,AO526:AO527)+MMULT(AC526:AD527,AM524:AM525)</f>
        <v>-3.4669893279435857E-5</v>
      </c>
      <c r="AS526" s="30">
        <v>1044</v>
      </c>
    </row>
    <row r="527" spans="1:45" x14ac:dyDescent="0.35">
      <c r="C527" s="35"/>
      <c r="D527" s="17">
        <f ca="1">INDEX('Flow probs &amp; rates'!AE$5:AE$5999,A526)-INDEX('Flow probs &amp; rates'!AK$5:AK$5999,A526)</f>
        <v>-1.3412665148128201E-2</v>
      </c>
      <c r="E527" s="17">
        <f ca="1">-INDEX('Flow probs &amp; rates'!AG$5:AG$5999,A526)-INDEX('Flow probs &amp; rates'!AI$5:AI$5999,A526)-INDEX('Flow probs &amp; rates'!AK$5:AK$5999,A526)</f>
        <v>-0.38623389757212967</v>
      </c>
      <c r="G527" s="12">
        <f t="shared" ca="1" si="93"/>
        <v>-1.3412665148128201E-2</v>
      </c>
      <c r="H527" s="12">
        <f t="shared" ca="1" si="94"/>
        <v>-0.38623389757212967</v>
      </c>
      <c r="J527" s="17">
        <f ca="1">INDEX('Flow probs &amp; rates'!AK$5:AK$5999,A526)</f>
        <v>2.8136408256391701E-2</v>
      </c>
      <c r="K527" s="35"/>
      <c r="L527" s="12">
        <f t="shared" ca="1" si="98"/>
        <v>2.8136408256391701E-2</v>
      </c>
      <c r="N527" s="17">
        <f ca="1">INDEX('Flow probs &amp; rates'!AA$5:AA$5999,A526)</f>
        <v>2.3245257474106714E-2</v>
      </c>
      <c r="O527" s="35"/>
      <c r="P527" s="12">
        <f t="shared" ca="1" si="95"/>
        <v>2.3245257474106714E-2</v>
      </c>
      <c r="R527" s="17">
        <f ca="1">INDEX('Flow probs &amp; rates'!U$5:U$5999,A526)-INDEX('Flow probs &amp; rates'!AA$5:AA$5999,A526)</f>
        <v>-1.0877946687467156E-2</v>
      </c>
      <c r="S527" s="17">
        <f ca="1">1-INDEX('Flow probs &amp; rates'!W$5:W$5999,A526)-INDEX('Flow probs &amp; rates'!Y$5:Y$5999,A526)-INDEX('Flow probs &amp; rates'!AA$5:AA$5999,A526)</f>
        <v>0.67869277420785434</v>
      </c>
      <c r="T527" s="35"/>
      <c r="U527" s="12">
        <f t="shared" ca="1" si="96"/>
        <v>-1.0877946687467156E-2</v>
      </c>
      <c r="V527" s="12">
        <f t="shared" ca="1" si="97"/>
        <v>0.67869277420785434</v>
      </c>
      <c r="X527" s="35"/>
      <c r="Y527" s="12">
        <f ca="1"/>
        <v>1.0877946687467156E-2</v>
      </c>
      <c r="Z527" s="12">
        <f ca="1"/>
        <v>0.32130722579214566</v>
      </c>
      <c r="AB527" s="35"/>
      <c r="AC527" s="12">
        <f ca="1"/>
        <v>-3.0076722369946074E-3</v>
      </c>
      <c r="AD527" s="12">
        <f ca="1"/>
        <v>0.69203940444600454</v>
      </c>
      <c r="AF527" s="35"/>
      <c r="AG527" s="12">
        <f>INDEX('Flow probs &amp; rates'!F$5:F$5999,A526)</f>
        <v>5.4421740431616399E-2</v>
      </c>
      <c r="AJ527" s="12">
        <f ca="1"/>
        <v>5.3810050014533095E-2</v>
      </c>
      <c r="AK527" s="12">
        <f ca="1"/>
        <v>5.2836505911826592E-2</v>
      </c>
      <c r="AM527" s="12">
        <f t="shared" si="91"/>
        <v>-9.0183301706102392E-4</v>
      </c>
      <c r="AO527" s="12">
        <f t="shared" ca="1" si="92"/>
        <v>8.1080578300189721E-4</v>
      </c>
      <c r="AQ527" s="12">
        <f ca="1"/>
        <v>-9.0183312126400112E-4</v>
      </c>
      <c r="AS527" s="30">
        <v>1046</v>
      </c>
    </row>
    <row r="528" spans="1:45" x14ac:dyDescent="0.35">
      <c r="A528" s="12">
        <v>263</v>
      </c>
      <c r="C528" s="35" t="str">
        <f>INDEX('Flow probs &amp; rates'!$A$5:$A$5999,$A528)</f>
        <v>2012,3</v>
      </c>
      <c r="D528" s="17">
        <f ca="1">-INDEX('Flow probs &amp; rates'!AE$5:AE$5999,A528)-INDEX('Flow probs &amp; rates'!AF$5:AF$5999,A528)-INDEX('Flow probs &amp; rates'!AJ$5:AJ$5999,A528)</f>
        <v>-4.0629595201233298E-2</v>
      </c>
      <c r="E528" s="17">
        <f ca="1">INDEX('Flow probs &amp; rates'!AG$5:AG$5999,A528)-INDEX('Flow probs &amp; rates'!AJ$5:AJ$5999,A528)</f>
        <v>0.1775114123549672</v>
      </c>
      <c r="G528" s="12">
        <f t="shared" ca="1" si="93"/>
        <v>-4.0629595201233298E-2</v>
      </c>
      <c r="H528" s="12">
        <f t="shared" ca="1" si="94"/>
        <v>0.1775114123549672</v>
      </c>
      <c r="J528" s="17">
        <f ca="1">INDEX('Flow probs &amp; rates'!AJ$5:AJ$5999,A528)</f>
        <v>1.30705143234888E-2</v>
      </c>
      <c r="K528" s="35" t="str">
        <f>INDEX('Flow probs &amp; rates'!$A$5:$A$5999,$A528)</f>
        <v>2012,3</v>
      </c>
      <c r="L528" s="12">
        <f t="shared" ca="1" si="98"/>
        <v>1.30705143234888E-2</v>
      </c>
      <c r="N528" s="17">
        <f ca="1">INDEX('Flow probs &amp; rates'!Z$5:Z$5999,A528)</f>
        <v>1.4800741861330863E-2</v>
      </c>
      <c r="O528" s="35" t="str">
        <f>INDEX('Flow probs &amp; rates'!$A$5:$A$5999,$A528)</f>
        <v>2012,3</v>
      </c>
      <c r="P528" s="12">
        <f t="shared" ca="1" si="95"/>
        <v>1.4800741861330863E-2</v>
      </c>
      <c r="R528" s="17">
        <f ca="1">1-INDEX('Flow probs &amp; rates'!U$5:U$5999,A528)-INDEX('Flow probs &amp; rates'!V$5:V$5999,A528)-INDEX('Flow probs &amp; rates'!Z$5:Z$5999,A528)</f>
        <v>0.9593513952712448</v>
      </c>
      <c r="S528" s="17">
        <f ca="1">INDEX('Flow probs &amp; rates'!W$5:W$5999,A528)-INDEX('Flow probs &amp; rates'!Z$5:Z$5999,A528)</f>
        <v>0.14327019609401398</v>
      </c>
      <c r="T528" s="35" t="str">
        <f>INDEX('Flow probs &amp; rates'!$A$5:$A$5999,$A528)</f>
        <v>2012,3</v>
      </c>
      <c r="U528" s="12">
        <f t="shared" ca="1" si="96"/>
        <v>0.9593513952712448</v>
      </c>
      <c r="V528" s="12">
        <f t="shared" ca="1" si="97"/>
        <v>0.14327019609401398</v>
      </c>
      <c r="X528" s="35" t="str">
        <f>INDEX('Flow probs &amp; rates'!$A$5:$A$5999,$A528)</f>
        <v>2012,3</v>
      </c>
      <c r="Y528" s="12">
        <f t="array" aca="1" ref="Y528:Z529" ca="1">$A$1:$B$2-U528:V529</f>
        <v>4.06486047287552E-2</v>
      </c>
      <c r="Z528" s="12">
        <f ca="1"/>
        <v>-0.14327019609401398</v>
      </c>
      <c r="AB528" s="35" t="str">
        <f>INDEX('Flow probs &amp; rates'!$A$5:$A$5999,$A528)</f>
        <v>2012,3</v>
      </c>
      <c r="AC528" s="12">
        <f t="array" aca="1" ref="AC528:AD529" ca="1">MMULT(Y528:Z529,MMULT(U526:V527,MINVERSE(Y526:Z527)))</f>
        <v>0.93033139083588978</v>
      </c>
      <c r="AD528" s="12">
        <f ca="1"/>
        <v>0.13645957732164143</v>
      </c>
      <c r="AF528" s="35" t="str">
        <f>INDEX('Flow probs &amp; rates'!$A$5:$A$5999,$A528)</f>
        <v>2012,3</v>
      </c>
      <c r="AG528" s="12">
        <f>INDEX('Flow probs &amp; rates'!E$5:E$5999,A528)</f>
        <v>0.58445777214583794</v>
      </c>
      <c r="AI528" s="32" t="s">
        <v>722</v>
      </c>
      <c r="AJ528" s="12">
        <f t="array" aca="1" ref="AJ528:AJ529" ca="1">MMULT(U528:V529,AG528:AG529)+P528:P529</f>
        <v>0.58304402315611614</v>
      </c>
      <c r="AK528" s="12">
        <f t="array" aca="1" ref="AK528:AK529" ca="1">MMULT(-1*MINVERSE(G528:H529),L528:L529)</f>
        <v>0.54115651076997517</v>
      </c>
      <c r="AM528" s="12">
        <f t="shared" si="91"/>
        <v>-1.2087725952919515E-3</v>
      </c>
      <c r="AO528" s="12">
        <f t="shared" ca="1" si="92"/>
        <v>-3.5101716704874386E-2</v>
      </c>
      <c r="AQ528" s="12">
        <f t="array" aca="1" ref="AQ528:AQ529" ca="1">MMULT(Y528:Z529,AO528:AO529)+MMULT(AC528:AD529,AM526:AM527)</f>
        <v>-1.2087655896429249E-3</v>
      </c>
      <c r="AS528" s="30">
        <v>1048</v>
      </c>
    </row>
    <row r="529" spans="1:45" x14ac:dyDescent="0.35">
      <c r="C529" s="35"/>
      <c r="D529" s="17">
        <f ca="1">INDEX('Flow probs &amp; rates'!AE$5:AE$5999,A528)-INDEX('Flow probs &amp; rates'!AK$5:AK$5999,A528)</f>
        <v>-1.0981037158448399E-2</v>
      </c>
      <c r="E529" s="17">
        <f ca="1">-INDEX('Flow probs &amp; rates'!AG$5:AG$5999,A528)-INDEX('Flow probs &amp; rates'!AI$5:AI$5999,A528)-INDEX('Flow probs &amp; rates'!AK$5:AK$5999,A528)</f>
        <v>-0.39795084015303689</v>
      </c>
      <c r="G529" s="12">
        <f t="shared" ca="1" si="93"/>
        <v>-1.0981037158448399E-2</v>
      </c>
      <c r="H529" s="12">
        <f t="shared" ca="1" si="94"/>
        <v>-0.39795084015303689</v>
      </c>
      <c r="J529" s="17">
        <f ca="1">INDEX('Flow probs &amp; rates'!AK$5:AK$5999,A528)</f>
        <v>2.5931659151100898E-2</v>
      </c>
      <c r="K529" s="35"/>
      <c r="L529" s="12">
        <f t="shared" ca="1" si="98"/>
        <v>2.5931659151100898E-2</v>
      </c>
      <c r="N529" s="17">
        <f ca="1">INDEX('Flow probs &amp; rates'!AA$5:AA$5999,A528)</f>
        <v>2.1324164765181949E-2</v>
      </c>
      <c r="O529" s="35"/>
      <c r="P529" s="12">
        <f t="shared" ca="1" si="95"/>
        <v>2.1324164765181949E-2</v>
      </c>
      <c r="R529" s="17">
        <f ca="1">INDEX('Flow probs &amp; rates'!U$5:U$5999,A528)-INDEX('Flow probs &amp; rates'!AA$5:AA$5999,A528)</f>
        <v>-8.8627619070038646E-3</v>
      </c>
      <c r="S529" s="17">
        <f ca="1">1-INDEX('Flow probs &amp; rates'!W$5:W$5999,A528)-INDEX('Flow probs &amp; rates'!Y$5:Y$5999,A528)-INDEX('Flow probs &amp; rates'!AA$5:AA$5999,A528)</f>
        <v>0.67095516623481066</v>
      </c>
      <c r="T529" s="35"/>
      <c r="U529" s="12">
        <f t="shared" ca="1" si="96"/>
        <v>-8.8627619070038646E-3</v>
      </c>
      <c r="V529" s="12">
        <f t="shared" ca="1" si="97"/>
        <v>0.67095516623481066</v>
      </c>
      <c r="X529" s="35"/>
      <c r="Y529" s="12">
        <f ca="1"/>
        <v>8.8627619070038646E-3</v>
      </c>
      <c r="Z529" s="12">
        <f ca="1"/>
        <v>0.32904483376518934</v>
      </c>
      <c r="AB529" s="35"/>
      <c r="AC529" s="12">
        <f ca="1"/>
        <v>-5.7458514792373211E-2</v>
      </c>
      <c r="AD529" s="12">
        <f ca="1"/>
        <v>0.67306131266066405</v>
      </c>
      <c r="AF529" s="35"/>
      <c r="AG529" s="12">
        <f>INDEX('Flow probs &amp; rates'!F$5:F$5999,A528)</f>
        <v>5.2648089520326583E-2</v>
      </c>
      <c r="AJ529" s="12">
        <f ca="1"/>
        <v>5.1468762342011393E-2</v>
      </c>
      <c r="AK529" s="12">
        <f ca="1"/>
        <v>5.023032339902192E-2</v>
      </c>
      <c r="AM529" s="12">
        <f t="shared" si="91"/>
        <v>-1.7736509112898161E-3</v>
      </c>
      <c r="AO529" s="12">
        <f t="shared" ca="1" si="92"/>
        <v>-2.6061825128046723E-3</v>
      </c>
      <c r="AQ529" s="12">
        <f ca="1"/>
        <v>-1.773645894217316E-3</v>
      </c>
      <c r="AS529" s="30">
        <v>1050</v>
      </c>
    </row>
    <row r="530" spans="1:45" x14ac:dyDescent="0.35">
      <c r="A530" s="12">
        <v>264</v>
      </c>
      <c r="C530" s="35" t="str">
        <f>INDEX('Flow probs &amp; rates'!$A$5:$A$5999,$A530)</f>
        <v>2012,4</v>
      </c>
      <c r="D530" s="17">
        <f ca="1">-INDEX('Flow probs &amp; rates'!AE$5:AE$5999,A530)-INDEX('Flow probs &amp; rates'!AF$5:AF$5999,A530)-INDEX('Flow probs &amp; rates'!AJ$5:AJ$5999,A530)</f>
        <v>-4.1134715062361896E-2</v>
      </c>
      <c r="E530" s="17">
        <f ca="1">INDEX('Flow probs &amp; rates'!AG$5:AG$5999,A530)-INDEX('Flow probs &amp; rates'!AJ$5:AJ$5999,A530)</f>
        <v>0.17687306331981409</v>
      </c>
      <c r="G530" s="12">
        <f t="shared" ca="1" si="93"/>
        <v>-4.1134715062361896E-2</v>
      </c>
      <c r="H530" s="12">
        <f t="shared" ca="1" si="94"/>
        <v>0.17687306331981409</v>
      </c>
      <c r="J530" s="17">
        <f ca="1">INDEX('Flow probs &amp; rates'!AJ$5:AJ$5999,A530)</f>
        <v>1.5482732184781901E-2</v>
      </c>
      <c r="K530" s="35" t="str">
        <f>INDEX('Flow probs &amp; rates'!$A$5:$A$5999,$A530)</f>
        <v>2012,4</v>
      </c>
      <c r="L530" s="12">
        <f t="shared" ca="1" si="98"/>
        <v>1.5482732184781901E-2</v>
      </c>
      <c r="N530" s="17">
        <f ca="1">INDEX('Flow probs &amp; rates'!Z$5:Z$5999,A530)</f>
        <v>1.7365536573339516E-2</v>
      </c>
      <c r="O530" s="35" t="str">
        <f>INDEX('Flow probs &amp; rates'!$A$5:$A$5999,$A530)</f>
        <v>2012,4</v>
      </c>
      <c r="P530" s="12">
        <f t="shared" ca="1" si="95"/>
        <v>1.7365536573339516E-2</v>
      </c>
      <c r="R530" s="17">
        <f ca="1">1-INDEX('Flow probs &amp; rates'!U$5:U$5999,A530)-INDEX('Flow probs &amp; rates'!V$5:V$5999,A530)-INDEX('Flow probs &amp; rates'!Z$5:Z$5999,A530)</f>
        <v>0.95863354141364621</v>
      </c>
      <c r="S530" s="17">
        <f ca="1">INDEX('Flow probs &amp; rates'!W$5:W$5999,A530)-INDEX('Flow probs &amp; rates'!Z$5:Z$5999,A530)</f>
        <v>0.14379050764477835</v>
      </c>
      <c r="T530" s="35" t="str">
        <f>INDEX('Flow probs &amp; rates'!$A$5:$A$5999,$A530)</f>
        <v>2012,4</v>
      </c>
      <c r="U530" s="12">
        <f t="shared" ca="1" si="96"/>
        <v>0.95863354141364621</v>
      </c>
      <c r="V530" s="12">
        <f t="shared" ca="1" si="97"/>
        <v>0.14379050764477835</v>
      </c>
      <c r="X530" s="35" t="str">
        <f>INDEX('Flow probs &amp; rates'!$A$5:$A$5999,$A530)</f>
        <v>2012,4</v>
      </c>
      <c r="Y530" s="12">
        <f t="array" aca="1" ref="Y530:Z531" ca="1">$A$1:$B$2-U530:V531</f>
        <v>4.1366458586353794E-2</v>
      </c>
      <c r="Z530" s="12">
        <f ca="1"/>
        <v>-0.14379050764477835</v>
      </c>
      <c r="AB530" s="35" t="str">
        <f>INDEX('Flow probs &amp; rates'!$A$5:$A$5999,$A530)</f>
        <v>2012,4</v>
      </c>
      <c r="AC530" s="12">
        <f t="array" aca="1" ref="AC530:AD531" ca="1">MMULT(Y530:Z531,MMULT(U528:V529,MINVERSE(Y528:Z529)))</f>
        <v>0.97507722730044633</v>
      </c>
      <c r="AD530" s="12">
        <f ca="1"/>
        <v>0.14936901355761018</v>
      </c>
      <c r="AF530" s="35" t="str">
        <f>INDEX('Flow probs &amp; rates'!$A$5:$A$5999,$A530)</f>
        <v>2012,4</v>
      </c>
      <c r="AG530" s="12">
        <f>INDEX('Flow probs &amp; rates'!E$5:E$5999,A530)</f>
        <v>0.58521665601088957</v>
      </c>
      <c r="AI530" s="32" t="s">
        <v>723</v>
      </c>
      <c r="AJ530" s="12">
        <f t="array" aca="1" ref="AJ530:AJ531" ca="1">MMULT(U530:V531,AG530:AG531)+P530:P531</f>
        <v>0.58597632990819071</v>
      </c>
      <c r="AK530" s="12">
        <f t="array" aca="1" ref="AK530:AK531" ca="1">MMULT(-1*MINVERSE(G530:H531),L530:L531)</f>
        <v>0.60294310014594599</v>
      </c>
      <c r="AM530" s="12">
        <f t="shared" si="91"/>
        <v>7.5888386505162941E-4</v>
      </c>
      <c r="AO530" s="12">
        <f t="shared" ca="1" si="92"/>
        <v>6.1786589375970813E-2</v>
      </c>
      <c r="AQ530" s="12">
        <f t="array" aca="1" ref="AQ530:AQ531" ca="1">MMULT(Y530:Z531,AO530:AO531)+MMULT(AC530:AD531,AM528:AM529)</f>
        <v>7.5886778495732579E-4</v>
      </c>
      <c r="AS530" s="30">
        <v>1052</v>
      </c>
    </row>
    <row r="531" spans="1:45" x14ac:dyDescent="0.35">
      <c r="C531" s="35"/>
      <c r="D531" s="17">
        <f ca="1">INDEX('Flow probs &amp; rates'!AE$5:AE$5999,A530)-INDEX('Flow probs &amp; rates'!AK$5:AK$5999,A530)</f>
        <v>-1.4039113132564899E-2</v>
      </c>
      <c r="E531" s="17">
        <f ca="1">-INDEX('Flow probs &amp; rates'!AG$5:AG$5999,A530)-INDEX('Flow probs &amp; rates'!AI$5:AI$5999,A530)-INDEX('Flow probs &amp; rates'!AK$5:AK$5999,A530)</f>
        <v>-0.38184091645483209</v>
      </c>
      <c r="G531" s="12">
        <f t="shared" ca="1" si="93"/>
        <v>-1.4039113132564899E-2</v>
      </c>
      <c r="H531" s="12">
        <f t="shared" ca="1" si="94"/>
        <v>-0.38184091645483209</v>
      </c>
      <c r="J531" s="17">
        <f ca="1">INDEX('Flow probs &amp; rates'!AK$5:AK$5999,A530)</f>
        <v>2.85833770708811E-2</v>
      </c>
      <c r="K531" s="35"/>
      <c r="L531" s="12">
        <f t="shared" ca="1" si="98"/>
        <v>2.85833770708811E-2</v>
      </c>
      <c r="N531" s="17">
        <f ca="1">INDEX('Flow probs &amp; rates'!AA$5:AA$5999,A530)</f>
        <v>2.3654686084020399E-2</v>
      </c>
      <c r="O531" s="35"/>
      <c r="P531" s="12">
        <f t="shared" ca="1" si="95"/>
        <v>2.3654686084020399E-2</v>
      </c>
      <c r="R531" s="17">
        <f ca="1">INDEX('Flow probs &amp; rates'!U$5:U$5999,A530)-INDEX('Flow probs &amp; rates'!AA$5:AA$5999,A530)</f>
        <v>-1.1413034370950729E-2</v>
      </c>
      <c r="S531" s="17">
        <f ca="1">1-INDEX('Flow probs &amp; rates'!W$5:W$5999,A530)-INDEX('Flow probs &amp; rates'!Y$5:Y$5999,A530)-INDEX('Flow probs &amp; rates'!AA$5:AA$5999,A530)</f>
        <v>0.68165159826477928</v>
      </c>
      <c r="T531" s="35"/>
      <c r="U531" s="12">
        <f t="shared" ca="1" si="96"/>
        <v>-1.1413034370950729E-2</v>
      </c>
      <c r="V531" s="12">
        <f t="shared" ca="1" si="97"/>
        <v>0.68165159826477928</v>
      </c>
      <c r="X531" s="35"/>
      <c r="Y531" s="12">
        <f ca="1"/>
        <v>1.1413034370950729E-2</v>
      </c>
      <c r="Z531" s="12">
        <f ca="1"/>
        <v>0.31834840173522072</v>
      </c>
      <c r="AB531" s="35"/>
      <c r="AC531" s="12">
        <f ca="1"/>
        <v>5.2359925138889929E-2</v>
      </c>
      <c r="AD531" s="12">
        <f ca="1"/>
        <v>0.67691161314587855</v>
      </c>
      <c r="AF531" s="35"/>
      <c r="AG531" s="12">
        <f>INDEX('Flow probs &amp; rates'!F$5:F$5999,A530)</f>
        <v>5.2871903809268463E-2</v>
      </c>
      <c r="AJ531" s="12">
        <f ca="1"/>
        <v>5.3015806009404781E-2</v>
      </c>
      <c r="AK531" s="12">
        <f ca="1"/>
        <v>5.2688409776044991E-2</v>
      </c>
      <c r="AM531" s="12">
        <f t="shared" si="91"/>
        <v>2.238142889418801E-4</v>
      </c>
      <c r="AO531" s="12">
        <f t="shared" ca="1" si="92"/>
        <v>2.4580863770230707E-3</v>
      </c>
      <c r="AQ531" s="12">
        <f ca="1"/>
        <v>2.2380419554591255E-4</v>
      </c>
      <c r="AS531" s="30">
        <v>1054</v>
      </c>
    </row>
    <row r="532" spans="1:45" x14ac:dyDescent="0.35">
      <c r="A532" s="12">
        <v>265</v>
      </c>
      <c r="C532" s="35" t="str">
        <f>INDEX('Flow probs &amp; rates'!$A$5:$A$5999,$A532)</f>
        <v>2012,5</v>
      </c>
      <c r="D532" s="17">
        <f ca="1">-INDEX('Flow probs &amp; rates'!AE$5:AE$5999,A532)-INDEX('Flow probs &amp; rates'!AF$5:AF$5999,A532)-INDEX('Flow probs &amp; rates'!AJ$5:AJ$5999,A532)</f>
        <v>-4.1839547065389698E-2</v>
      </c>
      <c r="E532" s="17">
        <f ca="1">INDEX('Flow probs &amp; rates'!AG$5:AG$5999,A532)-INDEX('Flow probs &amp; rates'!AJ$5:AJ$5999,A532)</f>
        <v>0.17459207523469891</v>
      </c>
      <c r="G532" s="12">
        <f t="shared" ca="1" si="93"/>
        <v>-4.1839547065389698E-2</v>
      </c>
      <c r="H532" s="12">
        <f t="shared" ca="1" si="94"/>
        <v>0.17459207523469891</v>
      </c>
      <c r="J532" s="17">
        <f ca="1">INDEX('Flow probs &amp; rates'!AJ$5:AJ$5999,A532)</f>
        <v>1.5605531373123101E-2</v>
      </c>
      <c r="K532" s="35" t="str">
        <f>INDEX('Flow probs &amp; rates'!$A$5:$A$5999,$A532)</f>
        <v>2012,5</v>
      </c>
      <c r="L532" s="12">
        <f t="shared" ca="1" si="98"/>
        <v>1.5605531373123101E-2</v>
      </c>
      <c r="N532" s="17">
        <f ca="1">INDEX('Flow probs &amp; rates'!Z$5:Z$5999,A532)</f>
        <v>1.7370836007292965E-2</v>
      </c>
      <c r="O532" s="35" t="str">
        <f>INDEX('Flow probs &amp; rates'!$A$5:$A$5999,$A532)</f>
        <v>2012,5</v>
      </c>
      <c r="P532" s="12">
        <f t="shared" ca="1" si="95"/>
        <v>1.7370836007292965E-2</v>
      </c>
      <c r="R532" s="17">
        <f ca="1">1-INDEX('Flow probs &amp; rates'!U$5:U$5999,A532)-INDEX('Flow probs &amp; rates'!V$5:V$5999,A532)-INDEX('Flow probs &amp; rates'!Z$5:Z$5999,A532)</f>
        <v>0.9580401633806529</v>
      </c>
      <c r="S532" s="17">
        <f ca="1">INDEX('Flow probs &amp; rates'!W$5:W$5999,A532)-INDEX('Flow probs &amp; rates'!Z$5:Z$5999,A532)</f>
        <v>0.14162106166273672</v>
      </c>
      <c r="T532" s="35" t="str">
        <f>INDEX('Flow probs &amp; rates'!$A$5:$A$5999,$A532)</f>
        <v>2012,5</v>
      </c>
      <c r="U532" s="12">
        <f t="shared" ca="1" si="96"/>
        <v>0.9580401633806529</v>
      </c>
      <c r="V532" s="12">
        <f t="shared" ca="1" si="97"/>
        <v>0.14162106166273672</v>
      </c>
      <c r="X532" s="35" t="str">
        <f>INDEX('Flow probs &amp; rates'!$A$5:$A$5999,$A532)</f>
        <v>2012,5</v>
      </c>
      <c r="Y532" s="12">
        <f t="array" aca="1" ref="Y532:Z533" ca="1">$A$1:$B$2-U532:V533</f>
        <v>4.1959836619347102E-2</v>
      </c>
      <c r="Z532" s="12">
        <f ca="1"/>
        <v>-0.14162106166273672</v>
      </c>
      <c r="AB532" s="35" t="str">
        <f>INDEX('Flow probs &amp; rates'!$A$5:$A$5999,$A532)</f>
        <v>2012,5</v>
      </c>
      <c r="AC532" s="12">
        <f t="array" aca="1" ref="AC532:AD533" ca="1">MMULT(Y532:Z533,MMULT(U530:V531,MINVERSE(Y530:Z531)))</f>
        <v>0.96912325807380084</v>
      </c>
      <c r="AD532" s="12">
        <f ca="1"/>
        <v>0.15344172661262506</v>
      </c>
      <c r="AF532" s="35" t="str">
        <f>INDEX('Flow probs &amp; rates'!$A$5:$A$5999,$A532)</f>
        <v>2012,5</v>
      </c>
      <c r="AG532" s="12">
        <f>INDEX('Flow probs &amp; rates'!E$5:E$5999,A532)</f>
        <v>0.5855196718946436</v>
      </c>
      <c r="AI532" s="32" t="s">
        <v>724</v>
      </c>
      <c r="AJ532" s="12">
        <f t="array" aca="1" ref="AJ532:AJ533" ca="1">MMULT(U532:V533,AG532:AG533)+P532:P533</f>
        <v>0.58574635122935537</v>
      </c>
      <c r="AK532" s="12">
        <f t="array" aca="1" ref="AK532:AK533" ca="1">MMULT(-1*MINVERSE(G532:H533),L532:L533)</f>
        <v>0.58746289978318622</v>
      </c>
      <c r="AM532" s="12">
        <f t="shared" si="91"/>
        <v>3.0301588375403199E-4</v>
      </c>
      <c r="AO532" s="12">
        <f t="shared" ca="1" si="92"/>
        <v>-1.5480200362759766E-2</v>
      </c>
      <c r="AQ532" s="12">
        <f t="array" aca="1" ref="AQ532:AQ533" ca="1">MMULT(Y532:Z533,AO532:AO533)+MMULT(AC532:AD533,AM530:AM531)</f>
        <v>3.030239186914727E-4</v>
      </c>
      <c r="AS532" s="30">
        <v>1056</v>
      </c>
    </row>
    <row r="533" spans="1:45" x14ac:dyDescent="0.35">
      <c r="C533" s="35"/>
      <c r="D533" s="17">
        <f ca="1">INDEX('Flow probs &amp; rates'!AE$5:AE$5999,A532)-INDEX('Flow probs &amp; rates'!AK$5:AK$5999,A532)</f>
        <v>-1.3137711722593402E-2</v>
      </c>
      <c r="E533" s="17">
        <f ca="1">-INDEX('Flow probs &amp; rates'!AG$5:AG$5999,A532)-INDEX('Flow probs &amp; rates'!AI$5:AI$5999,A532)-INDEX('Flow probs &amp; rates'!AK$5:AK$5999,A532)</f>
        <v>-0.38583796908473644</v>
      </c>
      <c r="G533" s="12">
        <f t="shared" ca="1" si="93"/>
        <v>-1.3137711722593402E-2</v>
      </c>
      <c r="H533" s="12">
        <f t="shared" ca="1" si="94"/>
        <v>-0.38583796908473644</v>
      </c>
      <c r="J533" s="17">
        <f ca="1">INDEX('Flow probs &amp; rates'!AK$5:AK$5999,A532)</f>
        <v>2.7549144764922401E-2</v>
      </c>
      <c r="K533" s="35"/>
      <c r="L533" s="12">
        <f t="shared" ca="1" si="98"/>
        <v>2.7549144764922401E-2</v>
      </c>
      <c r="N533" s="17">
        <f ca="1">INDEX('Flow probs &amp; rates'!AA$5:AA$5999,A532)</f>
        <v>2.2758881713010163E-2</v>
      </c>
      <c r="O533" s="35"/>
      <c r="P533" s="12">
        <f t="shared" ca="1" si="95"/>
        <v>2.2758881713010163E-2</v>
      </c>
      <c r="R533" s="17">
        <f ca="1">INDEX('Flow probs &amp; rates'!U$5:U$5999,A532)-INDEX('Flow probs &amp; rates'!AA$5:AA$5999,A532)</f>
        <v>-1.065662052927221E-2</v>
      </c>
      <c r="S533" s="17">
        <f ca="1">1-INDEX('Flow probs &amp; rates'!W$5:W$5999,A532)-INDEX('Flow probs &amp; rates'!Y$5:Y$5999,A532)-INDEX('Flow probs &amp; rates'!AA$5:AA$5999,A532)</f>
        <v>0.67900358949430706</v>
      </c>
      <c r="T533" s="35"/>
      <c r="U533" s="12">
        <f t="shared" ca="1" si="96"/>
        <v>-1.065662052927221E-2</v>
      </c>
      <c r="V533" s="12">
        <f t="shared" ca="1" si="97"/>
        <v>0.67900358949430706</v>
      </c>
      <c r="X533" s="35"/>
      <c r="Y533" s="12">
        <f ca="1"/>
        <v>1.065662052927221E-2</v>
      </c>
      <c r="Z533" s="12">
        <f ca="1"/>
        <v>0.32099641050569294</v>
      </c>
      <c r="AB533" s="35"/>
      <c r="AC533" s="12">
        <f ca="1"/>
        <v>-2.8956712857446332E-2</v>
      </c>
      <c r="AD533" s="12">
        <f ca="1"/>
        <v>0.67905582536094589</v>
      </c>
      <c r="AF533" s="35"/>
      <c r="AG533" s="12">
        <f>INDEX('Flow probs &amp; rates'!F$5:F$5999,A532)</f>
        <v>5.2422662352383506E-2</v>
      </c>
      <c r="AJ533" s="12">
        <f ca="1"/>
        <v>5.2114396665321458E-2</v>
      </c>
      <c r="AK533" s="12">
        <f ca="1"/>
        <v>5.1397809777235424E-2</v>
      </c>
      <c r="AM533" s="12">
        <f t="shared" si="91"/>
        <v>-4.4924145688495648E-4</v>
      </c>
      <c r="AO533" s="12">
        <f t="shared" ca="1" si="92"/>
        <v>-1.2905999988095662E-3</v>
      </c>
      <c r="AQ533" s="12">
        <f ca="1"/>
        <v>-4.4923697346700269E-4</v>
      </c>
      <c r="AS533" s="30">
        <v>1058</v>
      </c>
    </row>
    <row r="534" spans="1:45" x14ac:dyDescent="0.35">
      <c r="A534" s="12">
        <v>266</v>
      </c>
      <c r="C534" s="35" t="str">
        <f>INDEX('Flow probs &amp; rates'!$A$5:$A$5999,$A534)</f>
        <v>2012,6</v>
      </c>
      <c r="D534" s="17">
        <f ca="1">-INDEX('Flow probs &amp; rates'!AE$5:AE$5999,A534)-INDEX('Flow probs &amp; rates'!AF$5:AF$5999,A534)-INDEX('Flow probs &amp; rates'!AJ$5:AJ$5999,A534)</f>
        <v>-4.22251919155553E-2</v>
      </c>
      <c r="E534" s="17">
        <f ca="1">INDEX('Flow probs &amp; rates'!AG$5:AG$5999,A534)-INDEX('Flow probs &amp; rates'!AJ$5:AJ$5999,A534)</f>
        <v>0.16653220447032702</v>
      </c>
      <c r="G534" s="12">
        <f t="shared" ca="1" si="93"/>
        <v>-4.22251919155553E-2</v>
      </c>
      <c r="H534" s="12">
        <f t="shared" ca="1" si="94"/>
        <v>0.16653220447032702</v>
      </c>
      <c r="J534" s="17">
        <f ca="1">INDEX('Flow probs &amp; rates'!AJ$5:AJ$5999,A534)</f>
        <v>1.5020956941539E-2</v>
      </c>
      <c r="K534" s="35" t="str">
        <f>INDEX('Flow probs &amp; rates'!$A$5:$A$5999,$A534)</f>
        <v>2012,6</v>
      </c>
      <c r="L534" s="12">
        <f t="shared" ca="1" si="98"/>
        <v>1.5020956941539E-2</v>
      </c>
      <c r="N534" s="17">
        <f ca="1">INDEX('Flow probs &amp; rates'!Z$5:Z$5999,A534)</f>
        <v>1.6632380516170182E-2</v>
      </c>
      <c r="O534" s="35" t="str">
        <f>INDEX('Flow probs &amp; rates'!$A$5:$A$5999,$A534)</f>
        <v>2012,6</v>
      </c>
      <c r="P534" s="12">
        <f t="shared" ca="1" si="95"/>
        <v>1.6632380516170182E-2</v>
      </c>
      <c r="R534" s="17">
        <f ca="1">1-INDEX('Flow probs &amp; rates'!U$5:U$5999,A534)-INDEX('Flow probs &amp; rates'!V$5:V$5999,A534)-INDEX('Flow probs &amp; rates'!Z$5:Z$5999,A534)</f>
        <v>0.95779295367524775</v>
      </c>
      <c r="S534" s="17">
        <f ca="1">INDEX('Flow probs &amp; rates'!W$5:W$5999,A534)-INDEX('Flow probs &amp; rates'!Z$5:Z$5999,A534)</f>
        <v>0.13538137306364037</v>
      </c>
      <c r="T534" s="35" t="str">
        <f>INDEX('Flow probs &amp; rates'!$A$5:$A$5999,$A534)</f>
        <v>2012,6</v>
      </c>
      <c r="U534" s="12">
        <f t="shared" ca="1" si="96"/>
        <v>0.95779295367524775</v>
      </c>
      <c r="V534" s="12">
        <f t="shared" ca="1" si="97"/>
        <v>0.13538137306364037</v>
      </c>
      <c r="X534" s="35" t="str">
        <f>INDEX('Flow probs &amp; rates'!$A$5:$A$5999,$A534)</f>
        <v>2012,6</v>
      </c>
      <c r="Y534" s="12">
        <f t="array" aca="1" ref="Y534:Z535" ca="1">$A$1:$B$2-U534:V535</f>
        <v>4.2207046324752251E-2</v>
      </c>
      <c r="Z534" s="12">
        <f ca="1"/>
        <v>-0.13538137306364037</v>
      </c>
      <c r="AB534" s="35" t="str">
        <f>INDEX('Flow probs &amp; rates'!$A$5:$A$5999,$A534)</f>
        <v>2012,6</v>
      </c>
      <c r="AC534" s="12">
        <f t="array" aca="1" ref="AC534:AD535" ca="1">MMULT(Y534:Z535,MMULT(U532:V533,MINVERSE(Y532:Z533)))</f>
        <v>0.95865149941386418</v>
      </c>
      <c r="AD534" s="12">
        <f ca="1"/>
        <v>0.15519865621663195</v>
      </c>
      <c r="AF534" s="35" t="str">
        <f>INDEX('Flow probs &amp; rates'!$A$5:$A$5999,$A534)</f>
        <v>2012,6</v>
      </c>
      <c r="AG534" s="12">
        <f>INDEX('Flow probs &amp; rates'!E$5:E$5999,A534)</f>
        <v>0.58453604850402008</v>
      </c>
      <c r="AI534" s="32" t="s">
        <v>725</v>
      </c>
      <c r="AJ534" s="12">
        <f t="array" aca="1" ref="AJ534:AJ535" ca="1">MMULT(U534:V535,AG534:AG535)+P534:P535</f>
        <v>0.5835457716402721</v>
      </c>
      <c r="AK534" s="12">
        <f t="array" aca="1" ref="AK534:AK535" ca="1">MMULT(-1*MINVERSE(G534:H535),L534:L535)</f>
        <v>0.56104062488025463</v>
      </c>
      <c r="AM534" s="12">
        <f t="shared" si="91"/>
        <v>-9.8362339062352255E-4</v>
      </c>
      <c r="AO534" s="12">
        <f t="shared" ca="1" si="92"/>
        <v>-2.6422274902931586E-2</v>
      </c>
      <c r="AQ534" s="12">
        <f t="array" aca="1" ref="AQ534:AQ535" ca="1">MMULT(Y534:Z535,AO534:AO535)+MMULT(AC534:AD535,AM532:AM533)</f>
        <v>-9.8362163426105216E-4</v>
      </c>
      <c r="AS534" s="30">
        <v>1060</v>
      </c>
    </row>
    <row r="535" spans="1:45" x14ac:dyDescent="0.35">
      <c r="C535" s="35"/>
      <c r="D535" s="17">
        <f ca="1">INDEX('Flow probs &amp; rates'!AE$5:AE$5999,A534)-INDEX('Flow probs &amp; rates'!AK$5:AK$5999,A534)</f>
        <v>-1.2038584849422499E-2</v>
      </c>
      <c r="E535" s="17">
        <f ca="1">-INDEX('Flow probs &amp; rates'!AG$5:AG$5999,A534)-INDEX('Flow probs &amp; rates'!AI$5:AI$5999,A534)-INDEX('Flow probs &amp; rates'!AK$5:AK$5999,A534)</f>
        <v>-0.38083877743437511</v>
      </c>
      <c r="G535" s="12">
        <f t="shared" ca="1" si="93"/>
        <v>-1.2038584849422499E-2</v>
      </c>
      <c r="H535" s="12">
        <f t="shared" ca="1" si="94"/>
        <v>-0.38083877743437511</v>
      </c>
      <c r="J535" s="17">
        <f ca="1">INDEX('Flow probs &amp; rates'!AK$5:AK$5999,A534)</f>
        <v>2.6579285940031099E-2</v>
      </c>
      <c r="K535" s="35"/>
      <c r="L535" s="12">
        <f t="shared" ca="1" si="98"/>
        <v>2.6579285940031099E-2</v>
      </c>
      <c r="N535" s="17">
        <f ca="1">INDEX('Flow probs &amp; rates'!AA$5:AA$5999,A534)</f>
        <v>2.201769551018723E-2</v>
      </c>
      <c r="O535" s="35"/>
      <c r="P535" s="12">
        <f t="shared" ca="1" si="95"/>
        <v>2.201769551018723E-2</v>
      </c>
      <c r="R535" s="17">
        <f ca="1">INDEX('Flow probs &amp; rates'!U$5:U$5999,A534)-INDEX('Flow probs &amp; rates'!AA$5:AA$5999,A534)</f>
        <v>-9.7866863037882213E-3</v>
      </c>
      <c r="S535" s="17">
        <f ca="1">1-INDEX('Flow probs &amp; rates'!W$5:W$5999,A534)-INDEX('Flow probs &amp; rates'!Y$5:Y$5999,A534)-INDEX('Flow probs &amp; rates'!AA$5:AA$5999,A534)</f>
        <v>0.68251893400385111</v>
      </c>
      <c r="T535" s="35"/>
      <c r="U535" s="12">
        <f t="shared" ca="1" si="96"/>
        <v>-9.7866863037882213E-3</v>
      </c>
      <c r="V535" s="12">
        <f t="shared" ca="1" si="97"/>
        <v>0.68251893400385111</v>
      </c>
      <c r="X535" s="35"/>
      <c r="Y535" s="12">
        <f ca="1"/>
        <v>9.7866863037882213E-3</v>
      </c>
      <c r="Z535" s="12">
        <f ca="1"/>
        <v>0.31748106599614889</v>
      </c>
      <c r="AB535" s="35"/>
      <c r="AC535" s="12">
        <f ca="1"/>
        <v>-2.5929129020313191E-2</v>
      </c>
      <c r="AD535" s="12">
        <f ca="1"/>
        <v>0.66444566528489979</v>
      </c>
      <c r="AF535" s="35"/>
      <c r="AG535" s="12">
        <f>INDEX('Flow probs &amp; rates'!F$5:F$5999,A534)</f>
        <v>5.2066857783049952E-2</v>
      </c>
      <c r="AJ535" s="12">
        <f ca="1"/>
        <v>5.1833640841239828E-2</v>
      </c>
      <c r="AK535" s="12">
        <f ca="1"/>
        <v>5.2056544522579087E-2</v>
      </c>
      <c r="AM535" s="12">
        <f t="shared" si="91"/>
        <v>-3.5580456933355376E-4</v>
      </c>
      <c r="AO535" s="12">
        <f t="shared" ca="1" si="92"/>
        <v>6.5873474534366289E-4</v>
      </c>
      <c r="AQ535" s="12">
        <f ca="1"/>
        <v>-3.5580418338558513E-4</v>
      </c>
      <c r="AS535" s="30">
        <v>1062</v>
      </c>
    </row>
    <row r="536" spans="1:45" x14ac:dyDescent="0.35">
      <c r="A536" s="12">
        <v>267</v>
      </c>
      <c r="C536" s="35" t="str">
        <f>INDEX('Flow probs &amp; rates'!$A$5:$A$5999,$A536)</f>
        <v>2012,7</v>
      </c>
      <c r="D536" s="17">
        <f ca="1">-INDEX('Flow probs &amp; rates'!AE$5:AE$5999,A536)-INDEX('Flow probs &amp; rates'!AF$5:AF$5999,A536)-INDEX('Flow probs &amp; rates'!AJ$5:AJ$5999,A536)</f>
        <v>-4.2833694521626303E-2</v>
      </c>
      <c r="E536" s="17">
        <f ca="1">INDEX('Flow probs &amp; rates'!AG$5:AG$5999,A536)-INDEX('Flow probs &amp; rates'!AJ$5:AJ$5999,A536)</f>
        <v>0.17187510871432071</v>
      </c>
      <c r="G536" s="12">
        <f t="shared" ca="1" si="93"/>
        <v>-4.2833694521626303E-2</v>
      </c>
      <c r="H536" s="12">
        <f t="shared" ca="1" si="94"/>
        <v>0.17187510871432071</v>
      </c>
      <c r="J536" s="17">
        <f ca="1">INDEX('Flow probs &amp; rates'!AJ$5:AJ$5999,A536)</f>
        <v>1.6853041485492298E-2</v>
      </c>
      <c r="K536" s="35" t="str">
        <f>INDEX('Flow probs &amp; rates'!$A$5:$A$5999,$A536)</f>
        <v>2012,7</v>
      </c>
      <c r="L536" s="12">
        <f t="shared" ca="1" si="98"/>
        <v>1.6853041485492298E-2</v>
      </c>
      <c r="N536" s="17">
        <f ca="1">INDEX('Flow probs &amp; rates'!Z$5:Z$5999,A536)</f>
        <v>1.8555460184838397E-2</v>
      </c>
      <c r="O536" s="35" t="str">
        <f>INDEX('Flow probs &amp; rates'!$A$5:$A$5999,$A536)</f>
        <v>2012,7</v>
      </c>
      <c r="P536" s="12">
        <f t="shared" ca="1" si="95"/>
        <v>1.8555460184838397E-2</v>
      </c>
      <c r="R536" s="17">
        <f ca="1">1-INDEX('Flow probs &amp; rates'!U$5:U$5999,A536)-INDEX('Flow probs &amp; rates'!V$5:V$5999,A536)-INDEX('Flow probs &amp; rates'!Z$5:Z$5999,A536)</f>
        <v>0.95710274717085653</v>
      </c>
      <c r="S536" s="17">
        <f ca="1">INDEX('Flow probs &amp; rates'!W$5:W$5999,A536)-INDEX('Flow probs &amp; rates'!Z$5:Z$5999,A536)</f>
        <v>0.13961719252131763</v>
      </c>
      <c r="T536" s="35" t="str">
        <f>INDEX('Flow probs &amp; rates'!$A$5:$A$5999,$A536)</f>
        <v>2012,7</v>
      </c>
      <c r="U536" s="12">
        <f t="shared" ca="1" si="96"/>
        <v>0.95710274717085653</v>
      </c>
      <c r="V536" s="12">
        <f t="shared" ca="1" si="97"/>
        <v>0.13961719252131763</v>
      </c>
      <c r="X536" s="35" t="str">
        <f>INDEX('Flow probs &amp; rates'!$A$5:$A$5999,$A536)</f>
        <v>2012,7</v>
      </c>
      <c r="Y536" s="12">
        <f t="array" aca="1" ref="Y536:Z537" ca="1">$A$1:$B$2-U536:V537</f>
        <v>4.2897252829143473E-2</v>
      </c>
      <c r="Z536" s="12">
        <f ca="1"/>
        <v>-0.13961719252131763</v>
      </c>
      <c r="AB536" s="35" t="str">
        <f>INDEX('Flow probs &amp; rates'!$A$5:$A$5999,$A536)</f>
        <v>2012,7</v>
      </c>
      <c r="AC536" s="12">
        <f t="array" aca="1" ref="AC536:AD537" ca="1">MMULT(Y536:Z537,MMULT(U534:V535,MINVERSE(Y534:Z535)))</f>
        <v>0.97479947918772269</v>
      </c>
      <c r="AD536" s="12">
        <f ca="1"/>
        <v>0.13382153484100423</v>
      </c>
      <c r="AF536" s="35" t="str">
        <f>INDEX('Flow probs &amp; rates'!$A$5:$A$5999,$A536)</f>
        <v>2012,7</v>
      </c>
      <c r="AG536" s="12">
        <f>INDEX('Flow probs &amp; rates'!E$5:E$5999,A536)</f>
        <v>0.58528594653550925</v>
      </c>
      <c r="AI536" s="32" t="s">
        <v>726</v>
      </c>
      <c r="AJ536" s="12">
        <f t="array" aca="1" ref="AJ536:AJ537" ca="1">MMULT(U536:V537,AG536:AG537)+P536:P537</f>
        <v>0.58600630549194754</v>
      </c>
      <c r="AK536" s="12">
        <f t="array" aca="1" ref="AK536:AK537" ca="1">MMULT(-1*MINVERSE(G536:H537),L536:L537)</f>
        <v>0.60047124878425895</v>
      </c>
      <c r="AM536" s="12">
        <f t="shared" si="91"/>
        <v>7.4989803148917122E-4</v>
      </c>
      <c r="AO536" s="12">
        <f t="shared" ca="1" si="92"/>
        <v>3.9430623904004314E-2</v>
      </c>
      <c r="AQ536" s="12">
        <f t="array" aca="1" ref="AQ536:AQ537" ca="1">MMULT(Y536:Z537,AO536:AO537)+MMULT(AC536:AD537,AM534:AM535)</f>
        <v>7.4989025329536105E-4</v>
      </c>
      <c r="AS536" s="30">
        <v>1064</v>
      </c>
    </row>
    <row r="537" spans="1:45" x14ac:dyDescent="0.35">
      <c r="C537" s="35"/>
      <c r="D537" s="17">
        <f ca="1">INDEX('Flow probs &amp; rates'!AE$5:AE$5999,A536)-INDEX('Flow probs &amp; rates'!AK$5:AK$5999,A536)</f>
        <v>-1.3129245480652401E-2</v>
      </c>
      <c r="E537" s="17">
        <f ca="1">-INDEX('Flow probs &amp; rates'!AG$5:AG$5999,A536)-INDEX('Flow probs &amp; rates'!AI$5:AI$5999,A536)-INDEX('Flow probs &amp; rates'!AK$5:AK$5999,A536)</f>
        <v>-0.3816929350698578</v>
      </c>
      <c r="G537" s="12">
        <f t="shared" ca="1" si="93"/>
        <v>-1.3129245480652401E-2</v>
      </c>
      <c r="H537" s="12">
        <f t="shared" ca="1" si="94"/>
        <v>-0.3816929350698578</v>
      </c>
      <c r="J537" s="17">
        <f ca="1">INDEX('Flow probs &amp; rates'!AK$5:AK$5999,A536)</f>
        <v>2.7575991798556802E-2</v>
      </c>
      <c r="K537" s="35"/>
      <c r="L537" s="12">
        <f t="shared" ca="1" si="98"/>
        <v>2.7575991798556802E-2</v>
      </c>
      <c r="N537" s="17">
        <f ca="1">INDEX('Flow probs &amp; rates'!AA$5:AA$5999,A536)</f>
        <v>2.2818488277079697E-2</v>
      </c>
      <c r="O537" s="35"/>
      <c r="P537" s="12">
        <f t="shared" ca="1" si="95"/>
        <v>2.2818488277079697E-2</v>
      </c>
      <c r="R537" s="17">
        <f ca="1">INDEX('Flow probs &amp; rates'!U$5:U$5999,A536)-INDEX('Flow probs &amp; rates'!AA$5:AA$5999,A536)</f>
        <v>-1.0664963506080634E-2</v>
      </c>
      <c r="S537" s="17">
        <f ca="1">1-INDEX('Flow probs &amp; rates'!W$5:W$5999,A536)-INDEX('Flow probs &amp; rates'!Y$5:Y$5999,A536)-INDEX('Flow probs &amp; rates'!AA$5:AA$5999,A536)</f>
        <v>0.68183985388270063</v>
      </c>
      <c r="T537" s="35"/>
      <c r="U537" s="12">
        <f t="shared" ca="1" si="96"/>
        <v>-1.0664963506080634E-2</v>
      </c>
      <c r="V537" s="12">
        <f t="shared" ca="1" si="97"/>
        <v>0.68183985388270063</v>
      </c>
      <c r="X537" s="35"/>
      <c r="Y537" s="12">
        <f ca="1"/>
        <v>1.0664963506080634E-2</v>
      </c>
      <c r="Z537" s="12">
        <f ca="1"/>
        <v>0.31816014611729937</v>
      </c>
      <c r="AB537" s="35"/>
      <c r="AC537" s="12">
        <f ca="1"/>
        <v>7.8201152210977676E-3</v>
      </c>
      <c r="AD537" s="12">
        <f ca="1"/>
        <v>0.69186128760329912</v>
      </c>
      <c r="AF537" s="35"/>
      <c r="AG537" s="12">
        <f>INDEX('Flow probs &amp; rates'!F$5:F$5999,A536)</f>
        <v>5.2085691354721873E-2</v>
      </c>
      <c r="AJ537" s="12">
        <f ca="1"/>
        <v>5.2090535199339635E-2</v>
      </c>
      <c r="AK537" s="12">
        <f ca="1"/>
        <v>5.1591883317385144E-2</v>
      </c>
      <c r="AM537" s="12">
        <f t="shared" si="91"/>
        <v>1.8833571671920957E-5</v>
      </c>
      <c r="AO537" s="12">
        <f t="shared" ca="1" si="92"/>
        <v>-4.6466120519394333E-4</v>
      </c>
      <c r="AQ537" s="12">
        <f ca="1"/>
        <v>1.8830032295558596E-5</v>
      </c>
      <c r="AS537" s="30">
        <v>1066</v>
      </c>
    </row>
    <row r="538" spans="1:45" x14ac:dyDescent="0.35">
      <c r="A538" s="12">
        <v>268</v>
      </c>
      <c r="C538" s="35" t="str">
        <f>INDEX('Flow probs &amp; rates'!$A$5:$A$5999,$A538)</f>
        <v>2012,8</v>
      </c>
      <c r="D538" s="17">
        <f ca="1">-INDEX('Flow probs &amp; rates'!AE$5:AE$5999,A538)-INDEX('Flow probs &amp; rates'!AF$5:AF$5999,A538)-INDEX('Flow probs &amp; rates'!AJ$5:AJ$5999,A538)</f>
        <v>-4.5220502578916702E-2</v>
      </c>
      <c r="E538" s="17">
        <f ca="1">INDEX('Flow probs &amp; rates'!AG$5:AG$5999,A538)-INDEX('Flow probs &amp; rates'!AJ$5:AJ$5999,A538)</f>
        <v>0.16864616141518521</v>
      </c>
      <c r="G538" s="12">
        <f t="shared" ca="1" si="93"/>
        <v>-4.5220502578916702E-2</v>
      </c>
      <c r="H538" s="12">
        <f t="shared" ca="1" si="94"/>
        <v>0.16864616141518521</v>
      </c>
      <c r="J538" s="17">
        <f ca="1">INDEX('Flow probs &amp; rates'!AJ$5:AJ$5999,A538)</f>
        <v>1.79728877452228E-2</v>
      </c>
      <c r="K538" s="35" t="str">
        <f>INDEX('Flow probs &amp; rates'!$A$5:$A$5999,$A538)</f>
        <v>2012,8</v>
      </c>
      <c r="L538" s="12">
        <f t="shared" ca="1" si="98"/>
        <v>1.79728877452228E-2</v>
      </c>
      <c r="N538" s="17">
        <f ca="1">INDEX('Flow probs &amp; rates'!Z$5:Z$5999,A538)</f>
        <v>1.9577183999290201E-2</v>
      </c>
      <c r="O538" s="35" t="str">
        <f>INDEX('Flow probs &amp; rates'!$A$5:$A$5999,$A538)</f>
        <v>2012,8</v>
      </c>
      <c r="P538" s="12">
        <f t="shared" ca="1" si="95"/>
        <v>1.9577183999290201E-2</v>
      </c>
      <c r="R538" s="17">
        <f ca="1">1-INDEX('Flow probs &amp; rates'!U$5:U$5999,A538)-INDEX('Flow probs &amp; rates'!V$5:V$5999,A538)-INDEX('Flow probs &amp; rates'!Z$5:Z$5999,A538)</f>
        <v>0.95489074334788837</v>
      </c>
      <c r="S538" s="17">
        <f ca="1">INDEX('Flow probs &amp; rates'!W$5:W$5999,A538)-INDEX('Flow probs &amp; rates'!Z$5:Z$5999,A538)</f>
        <v>0.13669583500433005</v>
      </c>
      <c r="T538" s="35" t="str">
        <f>INDEX('Flow probs &amp; rates'!$A$5:$A$5999,$A538)</f>
        <v>2012,8</v>
      </c>
      <c r="U538" s="12">
        <f t="shared" ca="1" si="96"/>
        <v>0.95489074334788837</v>
      </c>
      <c r="V538" s="12">
        <f t="shared" ca="1" si="97"/>
        <v>0.13669583500433005</v>
      </c>
      <c r="X538" s="35" t="str">
        <f>INDEX('Flow probs &amp; rates'!$A$5:$A$5999,$A538)</f>
        <v>2012,8</v>
      </c>
      <c r="Y538" s="12">
        <f t="array" aca="1" ref="Y538:Z539" ca="1">$A$1:$B$2-U538:V539</f>
        <v>4.5109256652111629E-2</v>
      </c>
      <c r="Z538" s="12">
        <f ca="1"/>
        <v>-0.13669583500433005</v>
      </c>
      <c r="AB538" s="35" t="str">
        <f>INDEX('Flow probs &amp; rates'!$A$5:$A$5999,$A538)</f>
        <v>2012,8</v>
      </c>
      <c r="AC538" s="12">
        <f t="array" aca="1" ref="AC538:AD539" ca="1">MMULT(Y538:Z539,MMULT(U536:V537,MINVERSE(Y536:Z537)))</f>
        <v>0.99932530924629459</v>
      </c>
      <c r="AD538" s="12">
        <f ca="1"/>
        <v>0.16537694723660262</v>
      </c>
      <c r="AF538" s="35" t="str">
        <f>INDEX('Flow probs &amp; rates'!$A$5:$A$5999,$A538)</f>
        <v>2012,8</v>
      </c>
      <c r="AG538" s="12">
        <f>INDEX('Flow probs &amp; rates'!E$5:E$5999,A538)</f>
        <v>0.5855812136291666</v>
      </c>
      <c r="AI538" s="32" t="s">
        <v>727</v>
      </c>
      <c r="AJ538" s="12">
        <f t="array" aca="1" ref="AJ538:AJ539" ca="1">MMULT(U538:V539,AG538:AG539)+P538:P539</f>
        <v>0.58588120937456833</v>
      </c>
      <c r="AK538" s="12">
        <f t="array" aca="1" ref="AK538:AK539" ca="1">MMULT(-1*MINVERSE(G538:H539),L538:L539)</f>
        <v>0.59240474686639077</v>
      </c>
      <c r="AM538" s="12">
        <f t="shared" si="91"/>
        <v>2.952670936573476E-4</v>
      </c>
      <c r="AO538" s="12">
        <f t="shared" ca="1" si="92"/>
        <v>-8.0665019178681741E-3</v>
      </c>
      <c r="AQ538" s="12">
        <f t="array" aca="1" ref="AQ538:AQ539" ca="1">MMULT(Y538:Z539,AO538:AO539)+MMULT(AC538:AD539,AM536:AM537)</f>
        <v>2.9527423843855985E-4</v>
      </c>
      <c r="AS538" s="30">
        <v>1068</v>
      </c>
    </row>
    <row r="539" spans="1:45" x14ac:dyDescent="0.35">
      <c r="C539" s="35"/>
      <c r="D539" s="17">
        <f ca="1">INDEX('Flow probs &amp; rates'!AE$5:AE$5999,A538)-INDEX('Flow probs &amp; rates'!AK$5:AK$5999,A538)</f>
        <v>-1.2408612823974499E-2</v>
      </c>
      <c r="E539" s="17">
        <f ca="1">-INDEX('Flow probs &amp; rates'!AG$5:AG$5999,A538)-INDEX('Flow probs &amp; rates'!AI$5:AI$5999,A538)-INDEX('Flow probs &amp; rates'!AK$5:AK$5999,A538)</f>
        <v>-0.38370987228526343</v>
      </c>
      <c r="G539" s="12">
        <f t="shared" ca="1" si="93"/>
        <v>-1.2408612823974499E-2</v>
      </c>
      <c r="H539" s="12">
        <f t="shared" ca="1" si="94"/>
        <v>-0.38370987228526343</v>
      </c>
      <c r="J539" s="17">
        <f ca="1">INDEX('Flow probs &amp; rates'!AK$5:AK$5999,A538)</f>
        <v>2.7409296808426398E-2</v>
      </c>
      <c r="K539" s="35"/>
      <c r="L539" s="12">
        <f t="shared" ca="1" si="98"/>
        <v>2.7409296808426398E-2</v>
      </c>
      <c r="N539" s="17">
        <f ca="1">INDEX('Flow probs &amp; rates'!AA$5:AA$5999,A538)</f>
        <v>2.2658582847294967E-2</v>
      </c>
      <c r="O539" s="35"/>
      <c r="P539" s="12">
        <f t="shared" ca="1" si="95"/>
        <v>2.2658582847294967E-2</v>
      </c>
      <c r="R539" s="17">
        <f ca="1">INDEX('Flow probs &amp; rates'!U$5:U$5999,A538)-INDEX('Flow probs &amp; rates'!AA$5:AA$5999,A538)</f>
        <v>-1.0057758670010646E-2</v>
      </c>
      <c r="S539" s="17">
        <f ca="1">1-INDEX('Flow probs &amp; rates'!W$5:W$5999,A538)-INDEX('Flow probs &amp; rates'!Y$5:Y$5999,A538)-INDEX('Flow probs &amp; rates'!AA$5:AA$5999,A538)</f>
        <v>0.68052861046131263</v>
      </c>
      <c r="T539" s="35"/>
      <c r="U539" s="12">
        <f t="shared" ca="1" si="96"/>
        <v>-1.0057758670010646E-2</v>
      </c>
      <c r="V539" s="12">
        <f t="shared" ca="1" si="97"/>
        <v>0.68052861046131263</v>
      </c>
      <c r="X539" s="35"/>
      <c r="Y539" s="12">
        <f ca="1"/>
        <v>1.0057758670010646E-2</v>
      </c>
      <c r="Z539" s="12">
        <f ca="1"/>
        <v>0.31947138953868737</v>
      </c>
      <c r="AB539" s="35"/>
      <c r="AC539" s="12">
        <f ca="1"/>
        <v>-2.374408285086077E-2</v>
      </c>
      <c r="AD539" s="12">
        <f ca="1"/>
        <v>0.67864401635360849</v>
      </c>
      <c r="AF539" s="35"/>
      <c r="AG539" s="12">
        <f>INDEX('Flow probs &amp; rates'!F$5:F$5999,A538)</f>
        <v>5.2217721206637743E-2</v>
      </c>
      <c r="AJ539" s="12">
        <f ca="1"/>
        <v>5.2304601573130265E-2</v>
      </c>
      <c r="AK539" s="12">
        <f ca="1"/>
        <v>5.2274849093704404E-2</v>
      </c>
      <c r="AM539" s="12">
        <f t="shared" si="91"/>
        <v>1.3202985191586997E-4</v>
      </c>
      <c r="AO539" s="12">
        <f t="shared" ca="1" si="92"/>
        <v>6.8296577631925953E-4</v>
      </c>
      <c r="AQ539" s="12">
        <f ca="1"/>
        <v>1.3203274569932575E-4</v>
      </c>
      <c r="AS539" s="30">
        <v>1070</v>
      </c>
    </row>
    <row r="540" spans="1:45" x14ac:dyDescent="0.35">
      <c r="A540" s="12">
        <v>269</v>
      </c>
      <c r="C540" s="35" t="str">
        <f>INDEX('Flow probs &amp; rates'!$A$5:$A$5999,$A540)</f>
        <v>2012,9</v>
      </c>
      <c r="D540" s="17">
        <f ca="1">-INDEX('Flow probs &amp; rates'!AE$5:AE$5999,A540)-INDEX('Flow probs &amp; rates'!AF$5:AF$5999,A540)-INDEX('Flow probs &amp; rates'!AJ$5:AJ$5999,A540)</f>
        <v>-4.5226387251074696E-2</v>
      </c>
      <c r="E540" s="17">
        <f ca="1">INDEX('Flow probs &amp; rates'!AG$5:AG$5999,A540)-INDEX('Flow probs &amp; rates'!AJ$5:AJ$5999,A540)</f>
        <v>0.16668368290566982</v>
      </c>
      <c r="G540" s="12">
        <f t="shared" ca="1" si="93"/>
        <v>-4.5226387251074696E-2</v>
      </c>
      <c r="H540" s="12">
        <f t="shared" ca="1" si="94"/>
        <v>0.16668368290566982</v>
      </c>
      <c r="J540" s="17">
        <f ca="1">INDEX('Flow probs &amp; rates'!AJ$5:AJ$5999,A540)</f>
        <v>1.68614368425592E-2</v>
      </c>
      <c r="K540" s="35" t="str">
        <f>INDEX('Flow probs &amp; rates'!$A$5:$A$5999,$A540)</f>
        <v>2012,9</v>
      </c>
      <c r="L540" s="12">
        <f t="shared" ca="1" si="98"/>
        <v>1.68614368425592E-2</v>
      </c>
      <c r="N540" s="17">
        <f ca="1">INDEX('Flow probs &amp; rates'!Z$5:Z$5999,A540)</f>
        <v>1.8425564190356569E-2</v>
      </c>
      <c r="O540" s="35" t="str">
        <f>INDEX('Flow probs &amp; rates'!$A$5:$A$5999,$A540)</f>
        <v>2012,9</v>
      </c>
      <c r="P540" s="12">
        <f t="shared" ca="1" si="95"/>
        <v>1.8425564190356569E-2</v>
      </c>
      <c r="R540" s="17">
        <f ca="1">1-INDEX('Flow probs &amp; rates'!U$5:U$5999,A540)-INDEX('Flow probs &amp; rates'!V$5:V$5999,A540)-INDEX('Flow probs &amp; rates'!Z$5:Z$5999,A540)</f>
        <v>0.95498278129697356</v>
      </c>
      <c r="S540" s="17">
        <f ca="1">INDEX('Flow probs &amp; rates'!W$5:W$5999,A540)-INDEX('Flow probs &amp; rates'!Z$5:Z$5999,A540)</f>
        <v>0.13446089384880724</v>
      </c>
      <c r="T540" s="35" t="str">
        <f>INDEX('Flow probs &amp; rates'!$A$5:$A$5999,$A540)</f>
        <v>2012,9</v>
      </c>
      <c r="U540" s="12">
        <f t="shared" ca="1" si="96"/>
        <v>0.95498278129697356</v>
      </c>
      <c r="V540" s="12">
        <f t="shared" ca="1" si="97"/>
        <v>0.13446089384880724</v>
      </c>
      <c r="X540" s="35" t="str">
        <f>INDEX('Flow probs &amp; rates'!$A$5:$A$5999,$A540)</f>
        <v>2012,9</v>
      </c>
      <c r="Y540" s="12">
        <f t="array" aca="1" ref="Y540:Z541" ca="1">$A$1:$B$2-U540:V541</f>
        <v>4.501721870302644E-2</v>
      </c>
      <c r="Z540" s="12">
        <f ca="1"/>
        <v>-0.13446089384880724</v>
      </c>
      <c r="AB540" s="35" t="str">
        <f>INDEX('Flow probs &amp; rates'!$A$5:$A$5999,$A540)</f>
        <v>2012,9</v>
      </c>
      <c r="AC540" s="12">
        <f t="array" aca="1" ref="AC540:AD541" ca="1">MMULT(Y540:Z541,MMULT(U538:V539,MINVERSE(Y538:Z539)))</f>
        <v>0.95169619274906192</v>
      </c>
      <c r="AD540" s="12">
        <f ca="1"/>
        <v>0.14005037149257638</v>
      </c>
      <c r="AF540" s="35" t="str">
        <f>INDEX('Flow probs &amp; rates'!$A$5:$A$5999,$A540)</f>
        <v>2012,9</v>
      </c>
      <c r="AG540" s="12">
        <f>INDEX('Flow probs &amp; rates'!E$5:E$5999,A540)</f>
        <v>0.58466678172538766</v>
      </c>
      <c r="AI540" s="32" t="s">
        <v>728</v>
      </c>
      <c r="AJ540" s="12">
        <f t="array" aca="1" ref="AJ540:AJ541" ca="1">MMULT(U540:V541,AG540:AG541)+P540:P541</f>
        <v>0.5837684348381712</v>
      </c>
      <c r="AK540" s="12">
        <f t="array" aca="1" ref="AK540:AK541" ca="1">MMULT(-1*MINVERSE(G540:H541),L540:L541)</f>
        <v>0.56524567606000775</v>
      </c>
      <c r="AM540" s="12">
        <f t="shared" si="91"/>
        <v>-9.1443190377893391E-4</v>
      </c>
      <c r="AO540" s="12">
        <f t="shared" ca="1" si="92"/>
        <v>-2.7159070806383023E-2</v>
      </c>
      <c r="AQ540" s="12">
        <f t="array" aca="1" ref="AQ540:AQ541" ca="1">MMULT(Y540:Z541,AO540:AO541)+MMULT(AC540:AD541,AM538:AM539)</f>
        <v>-9.1443327933283592E-4</v>
      </c>
      <c r="AS540" s="30">
        <v>1072</v>
      </c>
    </row>
    <row r="541" spans="1:45" x14ac:dyDescent="0.35">
      <c r="C541" s="35"/>
      <c r="D541" s="17">
        <f ca="1">INDEX('Flow probs &amp; rates'!AE$5:AE$5999,A540)-INDEX('Flow probs &amp; rates'!AK$5:AK$5999,A540)</f>
        <v>-1.1220158036887799E-2</v>
      </c>
      <c r="E541" s="17">
        <f ca="1">-INDEX('Flow probs &amp; rates'!AG$5:AG$5999,A540)-INDEX('Flow probs &amp; rates'!AI$5:AI$5999,A540)-INDEX('Flow probs &amp; rates'!AK$5:AK$5999,A540)</f>
        <v>-0.39392468101079142</v>
      </c>
      <c r="G541" s="12">
        <f t="shared" ca="1" si="93"/>
        <v>-1.1220158036887799E-2</v>
      </c>
      <c r="H541" s="12">
        <f t="shared" ca="1" si="94"/>
        <v>-0.39392468101079142</v>
      </c>
      <c r="J541" s="17">
        <f ca="1">INDEX('Flow probs &amp; rates'!AK$5:AK$5999,A540)</f>
        <v>2.6909019371522399E-2</v>
      </c>
      <c r="K541" s="35"/>
      <c r="L541" s="12">
        <f t="shared" ca="1" si="98"/>
        <v>2.6909019371522399E-2</v>
      </c>
      <c r="N541" s="17">
        <f ca="1">INDEX('Flow probs &amp; rates'!AA$5:AA$5999,A540)</f>
        <v>2.2152603595536943E-2</v>
      </c>
      <c r="O541" s="35"/>
      <c r="P541" s="12">
        <f t="shared" ca="1" si="95"/>
        <v>2.2152603595536943E-2</v>
      </c>
      <c r="R541" s="17">
        <f ca="1">INDEX('Flow probs &amp; rates'!U$5:U$5999,A540)-INDEX('Flow probs &amp; rates'!AA$5:AA$5999,A540)</f>
        <v>-9.0511407325308841E-3</v>
      </c>
      <c r="S541" s="17">
        <f ca="1">1-INDEX('Flow probs &amp; rates'!W$5:W$5999,A540)-INDEX('Flow probs &amp; rates'!Y$5:Y$5999,A540)-INDEX('Flow probs &amp; rates'!AA$5:AA$5999,A540)</f>
        <v>0.67369411986590289</v>
      </c>
      <c r="T541" s="35"/>
      <c r="U541" s="12">
        <f t="shared" ca="1" si="96"/>
        <v>-9.0511407325308841E-3</v>
      </c>
      <c r="V541" s="12">
        <f t="shared" ca="1" si="97"/>
        <v>0.67369411986590289</v>
      </c>
      <c r="X541" s="35"/>
      <c r="Y541" s="12">
        <f ca="1"/>
        <v>9.0511407325308841E-3</v>
      </c>
      <c r="Z541" s="12">
        <f ca="1"/>
        <v>0.32630588013409711</v>
      </c>
      <c r="AB541" s="35"/>
      <c r="AC541" s="12">
        <f ca="1"/>
        <v>-3.3777228065057979E-2</v>
      </c>
      <c r="AD541" s="12">
        <f ca="1"/>
        <v>0.68450741192967202</v>
      </c>
      <c r="AF541" s="35"/>
      <c r="AG541" s="12">
        <f>INDEX('Flow probs &amp; rates'!F$5:F$5999,A540)</f>
        <v>5.2031197350362025E-2</v>
      </c>
      <c r="AJ541" s="12">
        <f ca="1"/>
        <v>5.1913813977025783E-2</v>
      </c>
      <c r="AK541" s="12">
        <f ca="1"/>
        <v>5.2210167445431541E-2</v>
      </c>
      <c r="AM541" s="12">
        <f t="shared" si="91"/>
        <v>-1.8652385627571794E-4</v>
      </c>
      <c r="AO541" s="12">
        <f t="shared" ca="1" si="92"/>
        <v>-6.4681648272862935E-5</v>
      </c>
      <c r="AQ541" s="12">
        <f ca="1"/>
        <v>-1.8652446593172547E-4</v>
      </c>
      <c r="AS541" s="30">
        <v>1074</v>
      </c>
    </row>
    <row r="542" spans="1:45" x14ac:dyDescent="0.35">
      <c r="A542" s="12">
        <v>270</v>
      </c>
      <c r="C542" s="35" t="str">
        <f>INDEX('Flow probs &amp; rates'!$A$5:$A$5999,$A542)</f>
        <v>2012,10</v>
      </c>
      <c r="D542" s="17">
        <f ca="1">-INDEX('Flow probs &amp; rates'!AE$5:AE$5999,A542)-INDEX('Flow probs &amp; rates'!AF$5:AF$5999,A542)-INDEX('Flow probs &amp; rates'!AJ$5:AJ$5999,A542)</f>
        <v>-4.3649244113344102E-2</v>
      </c>
      <c r="E542" s="17">
        <f ca="1">INDEX('Flow probs &amp; rates'!AG$5:AG$5999,A542)-INDEX('Flow probs &amp; rates'!AJ$5:AJ$5999,A542)</f>
        <v>0.17529899370925869</v>
      </c>
      <c r="G542" s="12">
        <f t="shared" ca="1" si="93"/>
        <v>-4.3649244113344102E-2</v>
      </c>
      <c r="H542" s="12">
        <f t="shared" ca="1" si="94"/>
        <v>0.17529899370925869</v>
      </c>
      <c r="J542" s="17">
        <f ca="1">INDEX('Flow probs &amp; rates'!AJ$5:AJ$5999,A542)</f>
        <v>1.59458150353643E-2</v>
      </c>
      <c r="K542" s="35" t="str">
        <f>INDEX('Flow probs &amp; rates'!$A$5:$A$5999,$A542)</f>
        <v>2012,10</v>
      </c>
      <c r="L542" s="12">
        <f t="shared" ca="1" si="98"/>
        <v>1.59458150353643E-2</v>
      </c>
      <c r="N542" s="17">
        <f ca="1">INDEX('Flow probs &amp; rates'!Z$5:Z$5999,A542)</f>
        <v>1.7729553702562021E-2</v>
      </c>
      <c r="O542" s="35" t="str">
        <f>INDEX('Flow probs &amp; rates'!$A$5:$A$5999,$A542)</f>
        <v>2012,10</v>
      </c>
      <c r="P542" s="12">
        <f t="shared" ca="1" si="95"/>
        <v>1.7729553702562021E-2</v>
      </c>
      <c r="R542" s="17">
        <f ca="1">1-INDEX('Flow probs &amp; rates'!U$5:U$5999,A542)-INDEX('Flow probs &amp; rates'!V$5:V$5999,A542)-INDEX('Flow probs &amp; rates'!Z$5:Z$5999,A542)</f>
        <v>0.95632500030975409</v>
      </c>
      <c r="S542" s="17">
        <f ca="1">INDEX('Flow probs &amp; rates'!W$5:W$5999,A542)-INDEX('Flow probs &amp; rates'!Z$5:Z$5999,A542)</f>
        <v>0.1400497234082933</v>
      </c>
      <c r="T542" s="35" t="str">
        <f>INDEX('Flow probs &amp; rates'!$A$5:$A$5999,$A542)</f>
        <v>2012,10</v>
      </c>
      <c r="U542" s="12">
        <f t="shared" ca="1" si="96"/>
        <v>0.95632500030975409</v>
      </c>
      <c r="V542" s="12">
        <f t="shared" ca="1" si="97"/>
        <v>0.1400497234082933</v>
      </c>
      <c r="X542" s="35" t="str">
        <f>INDEX('Flow probs &amp; rates'!$A$5:$A$5999,$A542)</f>
        <v>2012,10</v>
      </c>
      <c r="Y542" s="12">
        <f t="array" aca="1" ref="Y542:Z543" ca="1">$A$1:$B$2-U542:V543</f>
        <v>4.3674999690245908E-2</v>
      </c>
      <c r="Z542" s="12">
        <f ca="1"/>
        <v>-0.1400497234082933</v>
      </c>
      <c r="AB542" s="35" t="str">
        <f>INDEX('Flow probs &amp; rates'!$A$5:$A$5999,$A542)</f>
        <v>2012,10</v>
      </c>
      <c r="AC542" s="12">
        <f t="array" aca="1" ref="AC542:AD543" ca="1">MMULT(Y542:Z543,MMULT(U540:V541,MINVERSE(Y540:Z541)))</f>
        <v>0.93197074747583186</v>
      </c>
      <c r="AD542" s="12">
        <f ca="1"/>
        <v>0.11288648577091892</v>
      </c>
      <c r="AF542" s="35" t="str">
        <f>INDEX('Flow probs &amp; rates'!$A$5:$A$5999,$A542)</f>
        <v>2012,10</v>
      </c>
      <c r="AG542" s="12">
        <f>INDEX('Flow probs &amp; rates'!E$5:E$5999,A542)</f>
        <v>0.58414796871471686</v>
      </c>
      <c r="AI542" s="32" t="s">
        <v>729</v>
      </c>
      <c r="AJ542" s="12">
        <f t="array" aca="1" ref="AJ542:AJ543" ca="1">MMULT(U542:V543,AG542:AG543)+P542:P543</f>
        <v>0.58353797730032719</v>
      </c>
      <c r="AK542" s="12">
        <f t="array" aca="1" ref="AK542:AK543" ca="1">MMULT(-1*MINVERSE(G542:H543),L542:L543)</f>
        <v>0.56688163082758358</v>
      </c>
      <c r="AM542" s="12">
        <f t="shared" si="91"/>
        <v>-5.1881301067080443E-4</v>
      </c>
      <c r="AO542" s="12">
        <f t="shared" ca="1" si="92"/>
        <v>1.6359547675758312E-3</v>
      </c>
      <c r="AQ542" s="12">
        <f t="array" aca="1" ref="AQ542:AQ543" ca="1">MMULT(Y542:Z543,AO542:AO543)+MMULT(AC542:AD543,AM540:AM541)</f>
        <v>-5.1881224406392793E-4</v>
      </c>
      <c r="AS542" s="30">
        <v>1076</v>
      </c>
    </row>
    <row r="543" spans="1:45" x14ac:dyDescent="0.35">
      <c r="C543" s="35"/>
      <c r="D543" s="17">
        <f ca="1">INDEX('Flow probs &amp; rates'!AE$5:AE$5999,A542)-INDEX('Flow probs &amp; rates'!AK$5:AK$5999,A542)</f>
        <v>-1.2969312186997402E-2</v>
      </c>
      <c r="E543" s="17">
        <f ca="1">-INDEX('Flow probs &amp; rates'!AG$5:AG$5999,A542)-INDEX('Flow probs &amp; rates'!AI$5:AI$5999,A542)-INDEX('Flow probs &amp; rates'!AK$5:AK$5999,A542)</f>
        <v>-0.41613599202932861</v>
      </c>
      <c r="G543" s="12">
        <f t="shared" ca="1" si="93"/>
        <v>-1.2969312186997402E-2</v>
      </c>
      <c r="H543" s="12">
        <f t="shared" ca="1" si="94"/>
        <v>-0.41613599202932861</v>
      </c>
      <c r="J543" s="17">
        <f ca="1">INDEX('Flow probs &amp; rates'!AK$5:AK$5999,A542)</f>
        <v>2.8237652915560602E-2</v>
      </c>
      <c r="K543" s="35"/>
      <c r="L543" s="12">
        <f t="shared" ca="1" si="98"/>
        <v>2.8237652915560602E-2</v>
      </c>
      <c r="N543" s="17">
        <f ca="1">INDEX('Flow probs &amp; rates'!AA$5:AA$5999,A542)</f>
        <v>2.3001407582145528E-2</v>
      </c>
      <c r="O543" s="35"/>
      <c r="P543" s="12">
        <f t="shared" ca="1" si="95"/>
        <v>2.3001407582145528E-2</v>
      </c>
      <c r="R543" s="17">
        <f ca="1">INDEX('Flow probs &amp; rates'!U$5:U$5999,A542)-INDEX('Flow probs &amp; rates'!AA$5:AA$5999,A542)</f>
        <v>-1.0361453079694934E-2</v>
      </c>
      <c r="S543" s="17">
        <f ca="1">1-INDEX('Flow probs &amp; rates'!W$5:W$5999,A542)-INDEX('Flow probs &amp; rates'!Y$5:Y$5999,A542)-INDEX('Flow probs &amp; rates'!AA$5:AA$5999,A542)</f>
        <v>0.65873845291420263</v>
      </c>
      <c r="T543" s="35"/>
      <c r="U543" s="12">
        <f t="shared" ca="1" si="96"/>
        <v>-1.0361453079694934E-2</v>
      </c>
      <c r="V543" s="12">
        <f t="shared" ca="1" si="97"/>
        <v>0.65873845291420263</v>
      </c>
      <c r="X543" s="35"/>
      <c r="Y543" s="12">
        <f ca="1"/>
        <v>1.0361453079694934E-2</v>
      </c>
      <c r="Z543" s="12">
        <f ca="1"/>
        <v>0.34126154708579737</v>
      </c>
      <c r="AB543" s="35"/>
      <c r="AC543" s="12">
        <f ca="1"/>
        <v>8.0082997843849424E-3</v>
      </c>
      <c r="AD543" s="12">
        <f ca="1"/>
        <v>0.71214135308389914</v>
      </c>
      <c r="AF543" s="35"/>
      <c r="AG543" s="12">
        <f>INDEX('Flow probs &amp; rates'!F$5:F$5999,A542)</f>
        <v>5.1218360601892721E-2</v>
      </c>
      <c r="AJ543" s="12">
        <f ca="1"/>
        <v>5.068828943640144E-2</v>
      </c>
      <c r="AK543" s="12">
        <f ca="1"/>
        <v>5.0189333468688473E-2</v>
      </c>
      <c r="AM543" s="12">
        <f t="shared" si="91"/>
        <v>-8.128367484693047E-4</v>
      </c>
      <c r="AO543" s="12">
        <f t="shared" ca="1" si="92"/>
        <v>-2.020833976743068E-3</v>
      </c>
      <c r="AQ543" s="12">
        <f ca="1"/>
        <v>-8.1283645695062756E-4</v>
      </c>
      <c r="AS543" s="30">
        <v>1078</v>
      </c>
    </row>
    <row r="544" spans="1:45" x14ac:dyDescent="0.35">
      <c r="A544" s="12">
        <v>271</v>
      </c>
      <c r="C544" s="35" t="str">
        <f>INDEX('Flow probs &amp; rates'!$A$5:$A$5999,$A544)</f>
        <v>2012,11</v>
      </c>
      <c r="D544" s="17">
        <f ca="1">-INDEX('Flow probs &amp; rates'!AE$5:AE$5999,A544)-INDEX('Flow probs &amp; rates'!AF$5:AF$5999,A544)-INDEX('Flow probs &amp; rates'!AJ$5:AJ$5999,A544)</f>
        <v>-4.2192771242126198E-2</v>
      </c>
      <c r="E544" s="17">
        <f ca="1">INDEX('Flow probs &amp; rates'!AG$5:AG$5999,A544)-INDEX('Flow probs &amp; rates'!AJ$5:AJ$5999,A544)</f>
        <v>0.19310996383709808</v>
      </c>
      <c r="G544" s="12">
        <f t="shared" ca="1" si="93"/>
        <v>-4.2192771242126198E-2</v>
      </c>
      <c r="H544" s="12">
        <f t="shared" ca="1" si="94"/>
        <v>0.19310996383709808</v>
      </c>
      <c r="J544" s="17">
        <f ca="1">INDEX('Flow probs &amp; rates'!AJ$5:AJ$5999,A544)</f>
        <v>1.7536081290220901E-2</v>
      </c>
      <c r="K544" s="35" t="str">
        <f>INDEX('Flow probs &amp; rates'!$A$5:$A$5999,$A544)</f>
        <v>2012,11</v>
      </c>
      <c r="L544" s="12">
        <f t="shared" ca="1" si="98"/>
        <v>1.7536081290220901E-2</v>
      </c>
      <c r="N544" s="17">
        <f ca="1">INDEX('Flow probs &amp; rates'!Z$5:Z$5999,A544)</f>
        <v>1.9650552511873223E-2</v>
      </c>
      <c r="O544" s="35" t="str">
        <f>INDEX('Flow probs &amp; rates'!$A$5:$A$5999,$A544)</f>
        <v>2012,11</v>
      </c>
      <c r="P544" s="12">
        <f t="shared" ca="1" si="95"/>
        <v>1.9650552511873223E-2</v>
      </c>
      <c r="R544" s="17">
        <f ca="1">1-INDEX('Flow probs &amp; rates'!U$5:U$5999,A544)-INDEX('Flow probs &amp; rates'!V$5:V$5999,A544)-INDEX('Flow probs &amp; rates'!Z$5:Z$5999,A544)</f>
        <v>0.95734862699679935</v>
      </c>
      <c r="S544" s="17">
        <f ca="1">INDEX('Flow probs &amp; rates'!W$5:W$5999,A544)-INDEX('Flow probs &amp; rates'!Z$5:Z$5999,A544)</f>
        <v>0.15311632714020507</v>
      </c>
      <c r="T544" s="35" t="str">
        <f>INDEX('Flow probs &amp; rates'!$A$5:$A$5999,$A544)</f>
        <v>2012,11</v>
      </c>
      <c r="U544" s="12">
        <f t="shared" ca="1" si="96"/>
        <v>0.95734862699679935</v>
      </c>
      <c r="V544" s="12">
        <f t="shared" ca="1" si="97"/>
        <v>0.15311632714020507</v>
      </c>
      <c r="X544" s="35" t="str">
        <f>INDEX('Flow probs &amp; rates'!$A$5:$A$5999,$A544)</f>
        <v>2012,11</v>
      </c>
      <c r="Y544" s="12">
        <f t="array" aca="1" ref="Y544:Z545" ca="1">$A$1:$B$2-U544:V545</f>
        <v>4.2651373003200654E-2</v>
      </c>
      <c r="Z544" s="12">
        <f ca="1"/>
        <v>-0.15311632714020507</v>
      </c>
      <c r="AB544" s="35" t="str">
        <f>INDEX('Flow probs &amp; rates'!$A$5:$A$5999,$A544)</f>
        <v>2012,11</v>
      </c>
      <c r="AC544" s="12">
        <f t="array" aca="1" ref="AC544:AD545" ca="1">MMULT(Y544:Z545,MMULT(U542:V543,MINVERSE(Y542:Z543)))</f>
        <v>0.94426846483718407</v>
      </c>
      <c r="AD544" s="12">
        <f ca="1"/>
        <v>0.10945926424599089</v>
      </c>
      <c r="AF544" s="35" t="str">
        <f>INDEX('Flow probs &amp; rates'!$A$5:$A$5999,$A544)</f>
        <v>2012,11</v>
      </c>
      <c r="AG544" s="12">
        <f>INDEX('Flow probs &amp; rates'!E$5:E$5999,A544)</f>
        <v>0.58672617558138107</v>
      </c>
      <c r="AI544" s="32" t="s">
        <v>730</v>
      </c>
      <c r="AJ544" s="12">
        <f t="array" aca="1" ref="AJ544:AJ545" ca="1">MMULT(U544:V545,AG544:AG545)+P544:P545</f>
        <v>0.58897730991970887</v>
      </c>
      <c r="AK544" s="12">
        <f t="array" aca="1" ref="AK544:AK545" ca="1">MMULT(-1*MINVERSE(G544:H545),L544:L545)</f>
        <v>0.62480487448873512</v>
      </c>
      <c r="AM544" s="12">
        <f t="shared" si="91"/>
        <v>2.5782068666642122E-3</v>
      </c>
      <c r="AO544" s="12">
        <f t="shared" ca="1" si="92"/>
        <v>5.7923243661151536E-2</v>
      </c>
      <c r="AQ544" s="12">
        <f t="array" aca="1" ref="AQ544:AQ545" ca="1">MMULT(Y544:Z545,AO544:AO545)+MMULT(AC544:AD545,AM542:AM543)</f>
        <v>2.5781982480726378E-3</v>
      </c>
      <c r="AS544" s="30">
        <v>1080</v>
      </c>
    </row>
    <row r="545" spans="1:45" x14ac:dyDescent="0.35">
      <c r="C545" s="35"/>
      <c r="D545" s="17">
        <f ca="1">INDEX('Flow probs &amp; rates'!AE$5:AE$5999,A544)-INDEX('Flow probs &amp; rates'!AK$5:AK$5999,A544)</f>
        <v>-1.6386492974239001E-2</v>
      </c>
      <c r="E545" s="17">
        <f ca="1">-INDEX('Flow probs &amp; rates'!AG$5:AG$5999,A544)-INDEX('Flow probs &amp; rates'!AI$5:AI$5999,A544)-INDEX('Flow probs &amp; rates'!AK$5:AK$5999,A544)</f>
        <v>-0.43362650632424921</v>
      </c>
      <c r="G545" s="12">
        <f t="shared" ca="1" si="93"/>
        <v>-1.6386492974239001E-2</v>
      </c>
      <c r="H545" s="12">
        <f t="shared" ca="1" si="94"/>
        <v>-0.43362650632424921</v>
      </c>
      <c r="J545" s="17">
        <f ca="1">INDEX('Flow probs &amp; rates'!AK$5:AK$5999,A544)</f>
        <v>3.0057432954542201E-2</v>
      </c>
      <c r="K545" s="35"/>
      <c r="L545" s="12">
        <f t="shared" ca="1" si="98"/>
        <v>3.0057432954542201E-2</v>
      </c>
      <c r="N545" s="17">
        <f ca="1">INDEX('Flow probs &amp; rates'!AA$5:AA$5999,A544)</f>
        <v>2.4252795738244536E-2</v>
      </c>
      <c r="O545" s="35"/>
      <c r="P545" s="12">
        <f t="shared" ca="1" si="95"/>
        <v>2.4252795738244536E-2</v>
      </c>
      <c r="R545" s="17">
        <f ca="1">INDEX('Flow probs &amp; rates'!U$5:U$5999,A544)-INDEX('Flow probs &amp; rates'!AA$5:AA$5999,A544)</f>
        <v>-1.2992741693942961E-2</v>
      </c>
      <c r="S545" s="17">
        <f ca="1">1-INDEX('Flow probs &amp; rates'!W$5:W$5999,A544)-INDEX('Flow probs &amp; rates'!Y$5:Y$5999,A544)-INDEX('Flow probs &amp; rates'!AA$5:AA$5999,A544)</f>
        <v>0.64698121198357039</v>
      </c>
      <c r="T545" s="35"/>
      <c r="U545" s="12">
        <f t="shared" ca="1" si="96"/>
        <v>-1.2992741693942961E-2</v>
      </c>
      <c r="V545" s="12">
        <f t="shared" ca="1" si="97"/>
        <v>0.64698121198357039</v>
      </c>
      <c r="X545" s="35"/>
      <c r="Y545" s="12">
        <f ca="1"/>
        <v>1.2992741693942961E-2</v>
      </c>
      <c r="Z545" s="12">
        <f ca="1"/>
        <v>0.35301878801642961</v>
      </c>
      <c r="AB545" s="35"/>
      <c r="AC545" s="12">
        <f ca="1"/>
        <v>3.4460729285244268E-2</v>
      </c>
      <c r="AD545" s="12">
        <f ca="1"/>
        <v>0.70090784559695007</v>
      </c>
      <c r="AF545" s="35"/>
      <c r="AG545" s="12">
        <f>INDEX('Flow probs &amp; rates'!F$5:F$5999,A544)</f>
        <v>4.9800429087716848E-2</v>
      </c>
      <c r="AJ545" s="12">
        <f ca="1"/>
        <v>4.8849556062313532E-2</v>
      </c>
      <c r="AK545" s="12">
        <f ca="1"/>
        <v>4.5705398492504337E-2</v>
      </c>
      <c r="AM545" s="12">
        <f t="shared" si="91"/>
        <v>-1.4179315141758728E-3</v>
      </c>
      <c r="AO545" s="12">
        <f t="shared" ca="1" si="92"/>
        <v>-4.4839349761841354E-3</v>
      </c>
      <c r="AQ545" s="12">
        <f ca="1"/>
        <v>-1.4179338767743802E-3</v>
      </c>
      <c r="AS545" s="30">
        <v>1082</v>
      </c>
    </row>
    <row r="546" spans="1:45" x14ac:dyDescent="0.35">
      <c r="A546" s="12">
        <v>272</v>
      </c>
      <c r="C546" s="35" t="str">
        <f>INDEX('Flow probs &amp; rates'!$A$5:$A$5999,$A546)</f>
        <v>2012,12</v>
      </c>
      <c r="D546" s="17">
        <f ca="1">-INDEX('Flow probs &amp; rates'!AE$5:AE$5999,A546)-INDEX('Flow probs &amp; rates'!AF$5:AF$5999,A546)-INDEX('Flow probs &amp; rates'!AJ$5:AJ$5999,A546)</f>
        <v>-4.35717631702933E-2</v>
      </c>
      <c r="E546" s="17">
        <f ca="1">INDEX('Flow probs &amp; rates'!AG$5:AG$5999,A546)-INDEX('Flow probs &amp; rates'!AJ$5:AJ$5999,A546)</f>
        <v>0.18455878972459031</v>
      </c>
      <c r="G546" s="12">
        <f t="shared" ca="1" si="93"/>
        <v>-4.35717631702933E-2</v>
      </c>
      <c r="H546" s="12">
        <f t="shared" ca="1" si="94"/>
        <v>0.18455878972459031</v>
      </c>
      <c r="J546" s="17">
        <f ca="1">INDEX('Flow probs &amp; rates'!AJ$5:AJ$5999,A546)</f>
        <v>1.74409026090727E-2</v>
      </c>
      <c r="K546" s="35" t="str">
        <f>INDEX('Flow probs &amp; rates'!$A$5:$A$5999,$A546)</f>
        <v>2012,12</v>
      </c>
      <c r="L546" s="12">
        <f t="shared" ca="1" si="98"/>
        <v>1.74409026090727E-2</v>
      </c>
      <c r="N546" s="17">
        <f ca="1">INDEX('Flow probs &amp; rates'!Z$5:Z$5999,A546)</f>
        <v>1.9444075162229301E-2</v>
      </c>
      <c r="O546" s="35" t="str">
        <f>INDEX('Flow probs &amp; rates'!$A$5:$A$5999,$A546)</f>
        <v>2012,12</v>
      </c>
      <c r="P546" s="12">
        <f t="shared" ca="1" si="95"/>
        <v>1.9444075162229301E-2</v>
      </c>
      <c r="R546" s="17">
        <f ca="1">1-INDEX('Flow probs &amp; rates'!U$5:U$5999,A546)-INDEX('Flow probs &amp; rates'!V$5:V$5999,A546)-INDEX('Flow probs &amp; rates'!Z$5:Z$5999,A546)</f>
        <v>0.95614911932359681</v>
      </c>
      <c r="S546" s="17">
        <f ca="1">INDEX('Flow probs &amp; rates'!W$5:W$5999,A546)-INDEX('Flow probs &amp; rates'!Z$5:Z$5999,A546)</f>
        <v>0.1470445148755469</v>
      </c>
      <c r="T546" s="35" t="str">
        <f>INDEX('Flow probs &amp; rates'!$A$5:$A$5999,$A546)</f>
        <v>2012,12</v>
      </c>
      <c r="U546" s="12">
        <f t="shared" ca="1" si="96"/>
        <v>0.95614911932359681</v>
      </c>
      <c r="V546" s="12">
        <f t="shared" ca="1" si="97"/>
        <v>0.1470445148755469</v>
      </c>
      <c r="X546" s="35" t="str">
        <f>INDEX('Flow probs &amp; rates'!$A$5:$A$5999,$A546)</f>
        <v>2012,12</v>
      </c>
      <c r="Y546" s="12">
        <f t="array" aca="1" ref="Y546:Z547" ca="1">$A$1:$B$2-U546:V547</f>
        <v>4.3850880676403192E-2</v>
      </c>
      <c r="Z546" s="12">
        <f ca="1"/>
        <v>-0.1470445148755469</v>
      </c>
      <c r="AB546" s="35" t="str">
        <f>INDEX('Flow probs &amp; rates'!$A$5:$A$5999,$A546)</f>
        <v>2012,12</v>
      </c>
      <c r="AC546" s="12">
        <f t="array" aca="1" ref="AC546:AD547" ca="1">MMULT(Y546:Z547,MMULT(U544:V545,MINVERSE(Y544:Z545)))</f>
        <v>0.97636245321941129</v>
      </c>
      <c r="AD546" s="12">
        <f ca="1"/>
        <v>0.17301141528204095</v>
      </c>
      <c r="AF546" s="35" t="str">
        <f>INDEX('Flow probs &amp; rates'!$A$5:$A$5999,$A546)</f>
        <v>2012,12</v>
      </c>
      <c r="AG546" s="12">
        <f>INDEX('Flow probs &amp; rates'!E$5:E$5999,A546)</f>
        <v>0.58776467116426623</v>
      </c>
      <c r="AI546" s="32" t="s">
        <v>731</v>
      </c>
      <c r="AJ546" s="12">
        <f t="array" aca="1" ref="AJ546:AJ547" ca="1">MMULT(U546:V547,AG546:AG547)+P546:P547</f>
        <v>0.58874834144210186</v>
      </c>
      <c r="AK546" s="12">
        <f t="array" aca="1" ref="AK546:AK547" ca="1">MMULT(-1*MINVERSE(G546:H547),L546:L547)</f>
        <v>0.60731812857884959</v>
      </c>
      <c r="AM546" s="12">
        <f t="shared" si="91"/>
        <v>1.0384955828851572E-3</v>
      </c>
      <c r="AO546" s="12">
        <f t="shared" ca="1" si="92"/>
        <v>-1.7486745909885526E-2</v>
      </c>
      <c r="AQ546" s="12">
        <f t="array" aca="1" ref="AQ546:AQ547" ca="1">MMULT(Y546:Z547,AO546:AO547)+MMULT(AC546:AD547,AM544:AM545)</f>
        <v>1.0385000624387221E-3</v>
      </c>
      <c r="AS546" s="30">
        <v>1084</v>
      </c>
    </row>
    <row r="547" spans="1:45" x14ac:dyDescent="0.35">
      <c r="C547" s="35"/>
      <c r="D547" s="17">
        <f ca="1">INDEX('Flow probs &amp; rates'!AE$5:AE$5999,A546)-INDEX('Flow probs &amp; rates'!AK$5:AK$5999,A546)</f>
        <v>-1.5543475801539001E-2</v>
      </c>
      <c r="E547" s="17">
        <f ca="1">-INDEX('Flow probs &amp; rates'!AG$5:AG$5999,A546)-INDEX('Flow probs &amp; rates'!AI$5:AI$5999,A546)-INDEX('Flow probs &amp; rates'!AK$5:AK$5999,A546)</f>
        <v>-0.42184403774230561</v>
      </c>
      <c r="G547" s="12">
        <f t="shared" ca="1" si="93"/>
        <v>-1.5543475801539001E-2</v>
      </c>
      <c r="H547" s="12">
        <f t="shared" ca="1" si="94"/>
        <v>-0.42184403774230561</v>
      </c>
      <c r="J547" s="17">
        <f ca="1">INDEX('Flow probs &amp; rates'!AK$5:AK$5999,A546)</f>
        <v>3.0059080729399602E-2</v>
      </c>
      <c r="K547" s="35"/>
      <c r="L547" s="12">
        <f t="shared" ca="1" si="98"/>
        <v>3.0059080729399602E-2</v>
      </c>
      <c r="N547" s="17">
        <f ca="1">INDEX('Flow probs &amp; rates'!AA$5:AA$5999,A546)</f>
        <v>2.4395674309478067E-2</v>
      </c>
      <c r="O547" s="35"/>
      <c r="P547" s="12">
        <f t="shared" ca="1" si="95"/>
        <v>2.4395674309478067E-2</v>
      </c>
      <c r="R547" s="17">
        <f ca="1">INDEX('Flow probs &amp; rates'!U$5:U$5999,A546)-INDEX('Flow probs &amp; rates'!AA$5:AA$5999,A546)</f>
        <v>-1.2383954490824451E-2</v>
      </c>
      <c r="S547" s="17">
        <f ca="1">1-INDEX('Flow probs &amp; rates'!W$5:W$5999,A546)-INDEX('Flow probs &amp; rates'!Y$5:Y$5999,A546)-INDEX('Flow probs &amp; rates'!AA$5:AA$5999,A546)</f>
        <v>0.65476527502864945</v>
      </c>
      <c r="T547" s="35"/>
      <c r="U547" s="12">
        <f t="shared" ca="1" si="96"/>
        <v>-1.2383954490824451E-2</v>
      </c>
      <c r="V547" s="12">
        <f t="shared" ca="1" si="97"/>
        <v>0.65476527502864945</v>
      </c>
      <c r="X547" s="35"/>
      <c r="Y547" s="12">
        <f ca="1"/>
        <v>1.2383954490824451E-2</v>
      </c>
      <c r="Z547" s="12">
        <f ca="1"/>
        <v>0.34523472497135055</v>
      </c>
      <c r="AB547" s="35"/>
      <c r="AC547" s="12">
        <f ca="1"/>
        <v>-1.905860463873521E-2</v>
      </c>
      <c r="AD547" s="12">
        <f ca="1"/>
        <v>0.62982025436798372</v>
      </c>
      <c r="AF547" s="35"/>
      <c r="AG547" s="12">
        <f>INDEX('Flow probs &amp; rates'!F$5:F$5999,A546)</f>
        <v>4.9737275700666446E-2</v>
      </c>
      <c r="AJ547" s="12">
        <f ca="1"/>
        <v>4.9683064373788027E-2</v>
      </c>
      <c r="AK547" s="12">
        <f ca="1"/>
        <v>4.8878837317108417E-2</v>
      </c>
      <c r="AM547" s="12">
        <f t="shared" si="91"/>
        <v>-6.3153387050401966E-5</v>
      </c>
      <c r="AO547" s="12">
        <f t="shared" ca="1" si="92"/>
        <v>3.1734388246040801E-3</v>
      </c>
      <c r="AQ547" s="12">
        <f ca="1"/>
        <v>-6.3152797998291383E-5</v>
      </c>
      <c r="AS547" s="30">
        <v>1086</v>
      </c>
    </row>
    <row r="548" spans="1:45" x14ac:dyDescent="0.35">
      <c r="A548" s="12">
        <v>273</v>
      </c>
      <c r="C548" s="35" t="str">
        <f>INDEX('Flow probs &amp; rates'!$A$5:$A$5999,$A548)</f>
        <v>2013,1</v>
      </c>
      <c r="D548" s="17">
        <f ca="1">-INDEX('Flow probs &amp; rates'!AE$5:AE$5999,A548)-INDEX('Flow probs &amp; rates'!AF$5:AF$5999,A548)-INDEX('Flow probs &amp; rates'!AJ$5:AJ$5999,A548)</f>
        <v>-4.3037706609915807E-2</v>
      </c>
      <c r="E548" s="17">
        <f ca="1">INDEX('Flow probs &amp; rates'!AG$5:AG$5999,A548)-INDEX('Flow probs &amp; rates'!AJ$5:AJ$5999,A548)</f>
        <v>0.1785456259966802</v>
      </c>
      <c r="G548" s="12">
        <f t="shared" ca="1" si="93"/>
        <v>-4.3037706609915807E-2</v>
      </c>
      <c r="H548" s="12">
        <f t="shared" ca="1" si="94"/>
        <v>0.1785456259966802</v>
      </c>
      <c r="J548" s="17">
        <f ca="1">INDEX('Flow probs &amp; rates'!AJ$5:AJ$5999,A548)</f>
        <v>1.5749226917949801E-2</v>
      </c>
      <c r="K548" s="35" t="str">
        <f>INDEX('Flow probs &amp; rates'!$A$5:$A$5999,$A548)</f>
        <v>2013,1</v>
      </c>
      <c r="L548" s="12">
        <f t="shared" ca="1" si="98"/>
        <v>1.5749226917949801E-2</v>
      </c>
      <c r="N548" s="17">
        <f ca="1">INDEX('Flow probs &amp; rates'!Z$5:Z$5999,A548)</f>
        <v>1.7439616343357622E-2</v>
      </c>
      <c r="O548" s="35" t="str">
        <f>INDEX('Flow probs &amp; rates'!$A$5:$A$5999,$A548)</f>
        <v>2013,1</v>
      </c>
      <c r="P548" s="12">
        <f t="shared" ca="1" si="95"/>
        <v>1.7439616343357622E-2</v>
      </c>
      <c r="R548" s="17">
        <f ca="1">1-INDEX('Flow probs &amp; rates'!U$5:U$5999,A548)-INDEX('Flow probs &amp; rates'!V$5:V$5999,A548)-INDEX('Flow probs &amp; rates'!Z$5:Z$5999,A548)</f>
        <v>0.95701675773234551</v>
      </c>
      <c r="S548" s="17">
        <f ca="1">INDEX('Flow probs &amp; rates'!W$5:W$5999,A548)-INDEX('Flow probs &amp; rates'!Z$5:Z$5999,A548)</f>
        <v>0.14316445925923543</v>
      </c>
      <c r="T548" s="35" t="str">
        <f>INDEX('Flow probs &amp; rates'!$A$5:$A$5999,$A548)</f>
        <v>2013,1</v>
      </c>
      <c r="U548" s="12">
        <f t="shared" ca="1" si="96"/>
        <v>0.95701675773234551</v>
      </c>
      <c r="V548" s="12">
        <f t="shared" ca="1" si="97"/>
        <v>0.14316445925923543</v>
      </c>
      <c r="X548" s="35" t="str">
        <f>INDEX('Flow probs &amp; rates'!$A$5:$A$5999,$A548)</f>
        <v>2013,1</v>
      </c>
      <c r="Y548" s="12">
        <f t="array" aca="1" ref="Y548:Z549" ca="1">$A$1:$B$2-U548:V549</f>
        <v>4.2983242267654487E-2</v>
      </c>
      <c r="Z548" s="12">
        <f ca="1"/>
        <v>-0.14316445925923543</v>
      </c>
      <c r="AB548" s="35" t="str">
        <f>INDEX('Flow probs &amp; rates'!$A$5:$A$5999,$A548)</f>
        <v>2013,1</v>
      </c>
      <c r="AC548" s="12">
        <f t="array" aca="1" ref="AC548:AD549" ca="1">MMULT(Y548:Z549,MMULT(U546:V547,MINVERSE(Y546:Z547)))</f>
        <v>0.93652190909425836</v>
      </c>
      <c r="AD548" s="12">
        <f ca="1"/>
        <v>0.14567405773878608</v>
      </c>
      <c r="AF548" s="35" t="str">
        <f>INDEX('Flow probs &amp; rates'!$A$5:$A$5999,$A548)</f>
        <v>2013,1</v>
      </c>
      <c r="AG548" s="12">
        <f>INDEX('Flow probs &amp; rates'!E$5:E$5999,A548)</f>
        <v>0.58706086643131539</v>
      </c>
      <c r="AI548" s="32" t="s">
        <v>732</v>
      </c>
      <c r="AJ548" s="12">
        <f t="array" aca="1" ref="AJ548:AJ549" ca="1">MMULT(U548:V549,AG548:AG549)+P548:P549</f>
        <v>0.58630901053481854</v>
      </c>
      <c r="AK548" s="12">
        <f t="array" aca="1" ref="AK548:AK549" ca="1">MMULT(-1*MINVERSE(G548:H549),L548:L549)</f>
        <v>0.56777242044158349</v>
      </c>
      <c r="AM548" s="12">
        <f t="shared" si="91"/>
        <v>-7.0380473295084123E-4</v>
      </c>
      <c r="AO548" s="12">
        <f t="shared" ca="1" si="92"/>
        <v>-3.95457081372661E-2</v>
      </c>
      <c r="AQ548" s="12">
        <f t="array" aca="1" ref="AQ548:AQ549" ca="1">MMULT(Y548:Z549,AO548:AO549)+MMULT(AC548:AD549,AM546:AM547)</f>
        <v>-7.0378858839586415E-4</v>
      </c>
      <c r="AS548" s="30">
        <v>1088</v>
      </c>
    </row>
    <row r="549" spans="1:45" x14ac:dyDescent="0.35">
      <c r="C549" s="35"/>
      <c r="D549" s="17">
        <f ca="1">INDEX('Flow probs &amp; rates'!AE$5:AE$5999,A548)-INDEX('Flow probs &amp; rates'!AK$5:AK$5999,A548)</f>
        <v>-1.13110501907101E-2</v>
      </c>
      <c r="E549" s="17">
        <f ca="1">-INDEX('Flow probs &amp; rates'!AG$5:AG$5999,A548)-INDEX('Flow probs &amp; rates'!AI$5:AI$5999,A548)-INDEX('Flow probs &amp; rates'!AK$5:AK$5999,A548)</f>
        <v>-0.40913300866469321</v>
      </c>
      <c r="G549" s="12">
        <f t="shared" ca="1" si="93"/>
        <v>-1.13110501907101E-2</v>
      </c>
      <c r="H549" s="12">
        <f t="shared" ca="1" si="94"/>
        <v>-0.40913300866469321</v>
      </c>
      <c r="J549" s="17">
        <f ca="1">INDEX('Flow probs &amp; rates'!AK$5:AK$5999,A548)</f>
        <v>2.6326769754766201E-2</v>
      </c>
      <c r="K549" s="35"/>
      <c r="L549" s="12">
        <f t="shared" ca="1" si="98"/>
        <v>2.6326769754766201E-2</v>
      </c>
      <c r="N549" s="17">
        <f ca="1">INDEX('Flow probs &amp; rates'!AA$5:AA$5999,A548)</f>
        <v>2.1522017753574926E-2</v>
      </c>
      <c r="O549" s="35"/>
      <c r="P549" s="12">
        <f t="shared" ca="1" si="95"/>
        <v>2.1522017753574926E-2</v>
      </c>
      <c r="R549" s="17">
        <f ca="1">INDEX('Flow probs &amp; rates'!U$5:U$5999,A548)-INDEX('Flow probs &amp; rates'!AA$5:AA$5999,A548)</f>
        <v>-9.0693791762479908E-3</v>
      </c>
      <c r="S549" s="17">
        <f ca="1">1-INDEX('Flow probs &amp; rates'!W$5:W$5999,A548)-INDEX('Flow probs &amp; rates'!Y$5:Y$5999,A548)-INDEX('Flow probs &amp; rates'!AA$5:AA$5999,A548)</f>
        <v>0.66346565901877574</v>
      </c>
      <c r="T549" s="35"/>
      <c r="U549" s="12">
        <f t="shared" ca="1" si="96"/>
        <v>-9.0693791762479908E-3</v>
      </c>
      <c r="V549" s="12">
        <f t="shared" ca="1" si="97"/>
        <v>0.66346565901877574</v>
      </c>
      <c r="X549" s="35"/>
      <c r="Y549" s="12">
        <f ca="1"/>
        <v>9.0693791762479908E-3</v>
      </c>
      <c r="Z549" s="12">
        <f ca="1"/>
        <v>0.33653434098122426</v>
      </c>
      <c r="AB549" s="35"/>
      <c r="AC549" s="12">
        <f ca="1"/>
        <v>-7.0187961656079628E-2</v>
      </c>
      <c r="AD549" s="12">
        <f ca="1"/>
        <v>0.61223229510319033</v>
      </c>
      <c r="AF549" s="35"/>
      <c r="AG549" s="12">
        <f>INDEX('Flow probs &amp; rates'!F$5:F$5999,A548)</f>
        <v>4.9190331484924688E-2</v>
      </c>
      <c r="AJ549" s="12">
        <f ca="1"/>
        <v>4.8833835852370236E-2</v>
      </c>
      <c r="AK549" s="12">
        <f ca="1"/>
        <v>4.8650847007466587E-2</v>
      </c>
      <c r="AM549" s="12">
        <f t="shared" si="91"/>
        <v>-5.4694421574175839E-4</v>
      </c>
      <c r="AO549" s="12">
        <f t="shared" ca="1" si="92"/>
        <v>-2.2799030964183037E-4</v>
      </c>
      <c r="AQ549" s="12">
        <f ca="1"/>
        <v>-5.4693602174447973E-4</v>
      </c>
      <c r="AS549" s="30">
        <v>1090</v>
      </c>
    </row>
    <row r="550" spans="1:45" x14ac:dyDescent="0.35">
      <c r="A550" s="12">
        <v>274</v>
      </c>
      <c r="C550" s="35" t="str">
        <f>INDEX('Flow probs &amp; rates'!$A$5:$A$5999,$A550)</f>
        <v>2013,2</v>
      </c>
      <c r="D550" s="17">
        <f ca="1">-INDEX('Flow probs &amp; rates'!AE$5:AE$5999,A550)-INDEX('Flow probs &amp; rates'!AF$5:AF$5999,A550)-INDEX('Flow probs &amp; rates'!AJ$5:AJ$5999,A550)</f>
        <v>-4.3315493095302901E-2</v>
      </c>
      <c r="E550" s="17">
        <f ca="1">INDEX('Flow probs &amp; rates'!AG$5:AG$5999,A550)-INDEX('Flow probs &amp; rates'!AJ$5:AJ$5999,A550)</f>
        <v>0.17387847778348708</v>
      </c>
      <c r="G550" s="12">
        <f t="shared" ca="1" si="93"/>
        <v>-4.3315493095302901E-2</v>
      </c>
      <c r="H550" s="12">
        <f t="shared" ca="1" si="94"/>
        <v>0.17387847778348708</v>
      </c>
      <c r="J550" s="17">
        <f ca="1">INDEX('Flow probs &amp; rates'!AJ$5:AJ$5999,A550)</f>
        <v>1.6140658511910901E-2</v>
      </c>
      <c r="K550" s="35" t="str">
        <f>INDEX('Flow probs &amp; rates'!$A$5:$A$5999,$A550)</f>
        <v>2013,2</v>
      </c>
      <c r="L550" s="12">
        <f t="shared" ca="1" si="98"/>
        <v>1.6140658511910901E-2</v>
      </c>
      <c r="N550" s="17">
        <f ca="1">INDEX('Flow probs &amp; rates'!Z$5:Z$5999,A550)</f>
        <v>1.7904933679519213E-2</v>
      </c>
      <c r="O550" s="35" t="str">
        <f>INDEX('Flow probs &amp; rates'!$A$5:$A$5999,$A550)</f>
        <v>2013,2</v>
      </c>
      <c r="P550" s="12">
        <f t="shared" ca="1" si="95"/>
        <v>1.7904933679519213E-2</v>
      </c>
      <c r="R550" s="17">
        <f ca="1">1-INDEX('Flow probs &amp; rates'!U$5:U$5999,A550)-INDEX('Flow probs &amp; rates'!V$5:V$5999,A550)-INDEX('Flow probs &amp; rates'!Z$5:Z$5999,A550)</f>
        <v>0.95666085151719948</v>
      </c>
      <c r="S550" s="17">
        <f ca="1">INDEX('Flow probs &amp; rates'!W$5:W$5999,A550)-INDEX('Flow probs &amp; rates'!Z$5:Z$5999,A550)</f>
        <v>0.14073070724322786</v>
      </c>
      <c r="T550" s="35" t="str">
        <f>INDEX('Flow probs &amp; rates'!$A$5:$A$5999,$A550)</f>
        <v>2013,2</v>
      </c>
      <c r="U550" s="12">
        <f t="shared" ca="1" si="96"/>
        <v>0.95666085151719948</v>
      </c>
      <c r="V550" s="12">
        <f t="shared" ca="1" si="97"/>
        <v>0.14073070724322786</v>
      </c>
      <c r="X550" s="35" t="str">
        <f>INDEX('Flow probs &amp; rates'!$A$5:$A$5999,$A550)</f>
        <v>2013,2</v>
      </c>
      <c r="Y550" s="12">
        <f t="array" aca="1" ref="Y550:Z551" ca="1">$A$1:$B$2-U550:V551</f>
        <v>4.3339148482800516E-2</v>
      </c>
      <c r="Z550" s="12">
        <f ca="1"/>
        <v>-0.14073070724322786</v>
      </c>
      <c r="AB550" s="35" t="str">
        <f>INDEX('Flow probs &amp; rates'!$A$5:$A$5999,$A550)</f>
        <v>2013,2</v>
      </c>
      <c r="AC550" s="12">
        <f t="array" aca="1" ref="AC550:AD551" ca="1">MMULT(Y550:Z551,MMULT(U548:V549,MINVERSE(Y548:Z549)))</f>
        <v>0.96285874506940805</v>
      </c>
      <c r="AD550" s="12">
        <f ca="1"/>
        <v>0.15059915063974033</v>
      </c>
      <c r="AF550" s="35" t="str">
        <f>INDEX('Flow probs &amp; rates'!$A$5:$A$5999,$A550)</f>
        <v>2013,2</v>
      </c>
      <c r="AG550" s="12">
        <f>INDEX('Flow probs &amp; rates'!E$5:E$5999,A550)</f>
        <v>0.58644567219152854</v>
      </c>
      <c r="AI550" s="32" t="s">
        <v>733</v>
      </c>
      <c r="AJ550" s="12">
        <f t="array" aca="1" ref="AJ550:AJ551" ca="1">MMULT(U550:V551,AG550:AG551)+P550:P551</f>
        <v>0.58601802420170501</v>
      </c>
      <c r="AK550" s="12">
        <f t="array" aca="1" ref="AK550:AK551" ca="1">MMULT(-1*MINVERSE(G550:H551),L550:L551)</f>
        <v>0.58461120394381028</v>
      </c>
      <c r="AM550" s="12">
        <f t="shared" si="91"/>
        <v>-6.1519423978684262E-4</v>
      </c>
      <c r="AO550" s="12">
        <f t="shared" ca="1" si="92"/>
        <v>1.6838783502226784E-2</v>
      </c>
      <c r="AQ550" s="12">
        <f t="array" aca="1" ref="AQ550:AQ551" ca="1">MMULT(Y550:Z551,AO550:AO551)+MMULT(AC550:AD551,AM548:AM549)</f>
        <v>-6.1520490402278605E-4</v>
      </c>
      <c r="AS550" s="30">
        <v>1092</v>
      </c>
    </row>
    <row r="551" spans="1:45" x14ac:dyDescent="0.35">
      <c r="C551" s="35"/>
      <c r="D551" s="17">
        <f ca="1">INDEX('Flow probs &amp; rates'!AE$5:AE$5999,A550)-INDEX('Flow probs &amp; rates'!AK$5:AK$5999,A550)</f>
        <v>-1.2743417380665801E-2</v>
      </c>
      <c r="E551" s="17">
        <f ca="1">-INDEX('Flow probs &amp; rates'!AG$5:AG$5999,A550)-INDEX('Flow probs &amp; rates'!AI$5:AI$5999,A550)-INDEX('Flow probs &amp; rates'!AK$5:AK$5999,A550)</f>
        <v>-0.38890590559174809</v>
      </c>
      <c r="G551" s="12">
        <f t="shared" ca="1" si="93"/>
        <v>-1.2743417380665801E-2</v>
      </c>
      <c r="H551" s="12">
        <f t="shared" ca="1" si="94"/>
        <v>-0.38890590559174809</v>
      </c>
      <c r="J551" s="17">
        <f ca="1">INDEX('Flow probs &amp; rates'!AK$5:AK$5999,A550)</f>
        <v>2.7987040268484101E-2</v>
      </c>
      <c r="K551" s="35"/>
      <c r="L551" s="12">
        <f t="shared" ca="1" si="98"/>
        <v>2.7987040268484101E-2</v>
      </c>
      <c r="N551" s="17">
        <f ca="1">INDEX('Flow probs &amp; rates'!AA$5:AA$5999,A550)</f>
        <v>2.3088967712294236E-2</v>
      </c>
      <c r="O551" s="35"/>
      <c r="P551" s="12">
        <f t="shared" ca="1" si="95"/>
        <v>2.3088967712294236E-2</v>
      </c>
      <c r="R551" s="17">
        <f ca="1">INDEX('Flow probs &amp; rates'!U$5:U$5999,A550)-INDEX('Flow probs &amp; rates'!AA$5:AA$5999,A550)</f>
        <v>-1.0314025499881221E-2</v>
      </c>
      <c r="S551" s="17">
        <f ca="1">1-INDEX('Flow probs &amp; rates'!W$5:W$5999,A550)-INDEX('Flow probs &amp; rates'!Y$5:Y$5999,A550)-INDEX('Flow probs &amp; rates'!AA$5:AA$5999,A550)</f>
        <v>0.67695276666540327</v>
      </c>
      <c r="T551" s="35"/>
      <c r="U551" s="12">
        <f t="shared" ca="1" si="96"/>
        <v>-1.0314025499881221E-2</v>
      </c>
      <c r="V551" s="12">
        <f t="shared" ca="1" si="97"/>
        <v>0.67695276666540327</v>
      </c>
      <c r="X551" s="35"/>
      <c r="Y551" s="12">
        <f ca="1"/>
        <v>1.0314025499881221E-2</v>
      </c>
      <c r="Z551" s="12">
        <f ca="1"/>
        <v>0.32304723333459673</v>
      </c>
      <c r="AB551" s="35"/>
      <c r="AC551" s="12">
        <f ca="1"/>
        <v>2.4017014246090929E-2</v>
      </c>
      <c r="AD551" s="12">
        <f ca="1"/>
        <v>0.65148100387116792</v>
      </c>
      <c r="AF551" s="35"/>
      <c r="AG551" s="12">
        <f>INDEX('Flow probs &amp; rates'!F$5:F$5999,A550)</f>
        <v>5.0333537957847348E-2</v>
      </c>
      <c r="AJ551" s="12">
        <f ca="1"/>
        <v>5.1113779871638676E-2</v>
      </c>
      <c r="AK551" s="12">
        <f ca="1"/>
        <v>5.2807363930269788E-2</v>
      </c>
      <c r="AM551" s="12">
        <f t="shared" si="91"/>
        <v>1.1432064729226601E-3</v>
      </c>
      <c r="AO551" s="12">
        <f t="shared" ca="1" si="92"/>
        <v>4.1565169228032009E-3</v>
      </c>
      <c r="AQ551" s="12">
        <f ca="1"/>
        <v>1.143199879618236E-3</v>
      </c>
      <c r="AS551" s="30">
        <v>1094</v>
      </c>
    </row>
    <row r="552" spans="1:45" x14ac:dyDescent="0.35">
      <c r="A552" s="12">
        <v>275</v>
      </c>
      <c r="C552" s="35" t="str">
        <f>INDEX('Flow probs &amp; rates'!$A$5:$A$5999,$A552)</f>
        <v>2013,3</v>
      </c>
      <c r="D552" s="17">
        <f ca="1">-INDEX('Flow probs &amp; rates'!AE$5:AE$5999,A552)-INDEX('Flow probs &amp; rates'!AF$5:AF$5999,A552)-INDEX('Flow probs &amp; rates'!AJ$5:AJ$5999,A552)</f>
        <v>-4.4028984314071304E-2</v>
      </c>
      <c r="E552" s="17">
        <f ca="1">INDEX('Flow probs &amp; rates'!AG$5:AG$5999,A552)-INDEX('Flow probs &amp; rates'!AJ$5:AJ$5999,A552)</f>
        <v>0.1694740067431961</v>
      </c>
      <c r="G552" s="12">
        <f t="shared" ca="1" si="93"/>
        <v>-4.4028984314071304E-2</v>
      </c>
      <c r="H552" s="12">
        <f t="shared" ca="1" si="94"/>
        <v>0.1694740067431961</v>
      </c>
      <c r="J552" s="17">
        <f ca="1">INDEX('Flow probs &amp; rates'!AJ$5:AJ$5999,A552)</f>
        <v>1.6281024402443899E-2</v>
      </c>
      <c r="K552" s="35" t="str">
        <f>INDEX('Flow probs &amp; rates'!$A$5:$A$5999,$A552)</f>
        <v>2013,3</v>
      </c>
      <c r="L552" s="12">
        <f t="shared" ca="1" si="98"/>
        <v>1.6281024402443899E-2</v>
      </c>
      <c r="N552" s="17">
        <f ca="1">INDEX('Flow probs &amp; rates'!Z$5:Z$5999,A552)</f>
        <v>1.7898102718705289E-2</v>
      </c>
      <c r="O552" s="35" t="str">
        <f>INDEX('Flow probs &amp; rates'!$A$5:$A$5999,$A552)</f>
        <v>2013,3</v>
      </c>
      <c r="P552" s="12">
        <f t="shared" ca="1" si="95"/>
        <v>1.7898102718705289E-2</v>
      </c>
      <c r="R552" s="17">
        <f ca="1">1-INDEX('Flow probs &amp; rates'!U$5:U$5999,A552)-INDEX('Flow probs &amp; rates'!V$5:V$5999,A552)-INDEX('Flow probs &amp; rates'!Z$5:Z$5999,A552)</f>
        <v>0.95604988036375438</v>
      </c>
      <c r="S552" s="17">
        <f ca="1">INDEX('Flow probs &amp; rates'!W$5:W$5999,A552)-INDEX('Flow probs &amp; rates'!Z$5:Z$5999,A552)</f>
        <v>0.13759678528508593</v>
      </c>
      <c r="T552" s="35" t="str">
        <f>INDEX('Flow probs &amp; rates'!$A$5:$A$5999,$A552)</f>
        <v>2013,3</v>
      </c>
      <c r="U552" s="12">
        <f t="shared" ca="1" si="96"/>
        <v>0.95604988036375438</v>
      </c>
      <c r="V552" s="12">
        <f t="shared" ca="1" si="97"/>
        <v>0.13759678528508593</v>
      </c>
      <c r="X552" s="35" t="str">
        <f>INDEX('Flow probs &amp; rates'!$A$5:$A$5999,$A552)</f>
        <v>2013,3</v>
      </c>
      <c r="Y552" s="12">
        <f t="array" aca="1" ref="Y552:Z553" ca="1">$A$1:$B$2-U552:V553</f>
        <v>4.3950119636245621E-2</v>
      </c>
      <c r="Z552" s="12">
        <f ca="1"/>
        <v>-0.13759678528508593</v>
      </c>
      <c r="AB552" s="35" t="str">
        <f>INDEX('Flow probs &amp; rates'!$A$5:$A$5999,$A552)</f>
        <v>2013,3</v>
      </c>
      <c r="AC552" s="12">
        <f t="array" aca="1" ref="AC552:AD553" ca="1">MMULT(Y552:Z553,MMULT(U550:V551,MINVERSE(Y550:Z551)))</f>
        <v>0.96673122943560463</v>
      </c>
      <c r="AD552" s="12">
        <f ca="1"/>
        <v>0.15195108177439312</v>
      </c>
      <c r="AF552" s="35" t="str">
        <f>INDEX('Flow probs &amp; rates'!$A$5:$A$5999,$A552)</f>
        <v>2013,3</v>
      </c>
      <c r="AG552" s="12">
        <f>INDEX('Flow probs &amp; rates'!E$5:E$5999,A552)</f>
        <v>0.58549515047228229</v>
      </c>
      <c r="AI552" s="32" t="s">
        <v>734</v>
      </c>
      <c r="AJ552" s="12">
        <f t="array" aca="1" ref="AJ552:AJ553" ca="1">MMULT(U552:V553,AG552:AG553)+P552:P553</f>
        <v>0.58464390651867659</v>
      </c>
      <c r="AK552" s="12">
        <f t="array" aca="1" ref="AK552:AK553" ca="1">MMULT(-1*MINVERSE(G552:H553),L552:L553)</f>
        <v>0.57047362766523535</v>
      </c>
      <c r="AM552" s="12">
        <f t="shared" si="91"/>
        <v>-9.5052171924625561E-4</v>
      </c>
      <c r="AO552" s="12">
        <f t="shared" ca="1" si="92"/>
        <v>-1.4137576278574926E-2</v>
      </c>
      <c r="AQ552" s="12">
        <f t="array" aca="1" ref="AQ552:AQ553" ca="1">MMULT(Y552:Z553,AO552:AO553)+MMULT(AC552:AD553,AM550:AM551)</f>
        <v>-9.505169987612034E-4</v>
      </c>
      <c r="AS552" s="30">
        <v>1096</v>
      </c>
    </row>
    <row r="553" spans="1:45" x14ac:dyDescent="0.35">
      <c r="C553" s="35"/>
      <c r="D553" s="17">
        <f ca="1">INDEX('Flow probs &amp; rates'!AE$5:AE$5999,A552)-INDEX('Flow probs &amp; rates'!AK$5:AK$5999,A552)</f>
        <v>-1.2062299648474401E-2</v>
      </c>
      <c r="E553" s="17">
        <f ca="1">-INDEX('Flow probs &amp; rates'!AG$5:AG$5999,A552)-INDEX('Flow probs &amp; rates'!AI$5:AI$5999,A552)-INDEX('Flow probs &amp; rates'!AK$5:AK$5999,A552)</f>
        <v>-0.3815103277555249</v>
      </c>
      <c r="G553" s="12">
        <f t="shared" ca="1" si="93"/>
        <v>-1.2062299648474401E-2</v>
      </c>
      <c r="H553" s="12">
        <f t="shared" ca="1" si="94"/>
        <v>-0.3815103277555249</v>
      </c>
      <c r="J553" s="17">
        <f ca="1">INDEX('Flow probs &amp; rates'!AK$5:AK$5999,A552)</f>
        <v>2.6773116701931901E-2</v>
      </c>
      <c r="K553" s="35"/>
      <c r="L553" s="12">
        <f t="shared" ca="1" si="98"/>
        <v>2.6773116701931901E-2</v>
      </c>
      <c r="N553" s="17">
        <f ca="1">INDEX('Flow probs &amp; rates'!AA$5:AA$5999,A552)</f>
        <v>2.2164918016588712E-2</v>
      </c>
      <c r="O553" s="35"/>
      <c r="P553" s="12">
        <f t="shared" ca="1" si="95"/>
        <v>2.2164918016588712E-2</v>
      </c>
      <c r="R553" s="17">
        <f ca="1">INDEX('Flow probs &amp; rates'!U$5:U$5999,A552)-INDEX('Flow probs &amp; rates'!AA$5:AA$5999,A552)</f>
        <v>-9.7933491671657793E-3</v>
      </c>
      <c r="S553" s="17">
        <f ca="1">1-INDEX('Flow probs &amp; rates'!W$5:W$5999,A552)-INDEX('Flow probs &amp; rates'!Y$5:Y$5999,A552)-INDEX('Flow probs &amp; rates'!AA$5:AA$5999,A552)</f>
        <v>0.68204605499034165</v>
      </c>
      <c r="T553" s="35"/>
      <c r="U553" s="12">
        <f t="shared" ca="1" si="96"/>
        <v>-9.7933491671657793E-3</v>
      </c>
      <c r="V553" s="12">
        <f t="shared" ca="1" si="97"/>
        <v>0.68204605499034165</v>
      </c>
      <c r="X553" s="35"/>
      <c r="Y553" s="12">
        <f ca="1"/>
        <v>9.7933491671657793E-3</v>
      </c>
      <c r="Z553" s="12">
        <f ca="1"/>
        <v>0.31795394500965835</v>
      </c>
      <c r="AB553" s="35"/>
      <c r="AC553" s="12">
        <f ca="1"/>
        <v>-1.727911499225554E-2</v>
      </c>
      <c r="AD553" s="12">
        <f ca="1"/>
        <v>0.66301860386404177</v>
      </c>
      <c r="AF553" s="35"/>
      <c r="AG553" s="12">
        <f>INDEX('Flow probs &amp; rates'!F$5:F$5999,A552)</f>
        <v>5.075144177910023E-2</v>
      </c>
      <c r="AJ553" s="12">
        <f ca="1"/>
        <v>5.1045780222838705E-2</v>
      </c>
      <c r="AK553" s="12">
        <f ca="1"/>
        <v>5.2139854196105832E-2</v>
      </c>
      <c r="AM553" s="12">
        <f t="shared" si="91"/>
        <v>4.1790382125288239E-4</v>
      </c>
      <c r="AO553" s="12">
        <f t="shared" ca="1" si="92"/>
        <v>-6.6750973416395548E-4</v>
      </c>
      <c r="AQ553" s="12">
        <f ca="1"/>
        <v>4.1790559743406526E-4</v>
      </c>
      <c r="AS553" s="30">
        <v>1098</v>
      </c>
    </row>
    <row r="554" spans="1:45" x14ac:dyDescent="0.35">
      <c r="A554" s="12">
        <v>276</v>
      </c>
      <c r="C554" s="35" t="str">
        <f>INDEX('Flow probs &amp; rates'!$A$5:$A$5999,$A554)</f>
        <v>2013,4</v>
      </c>
      <c r="D554" s="17">
        <f ca="1">-INDEX('Flow probs &amp; rates'!AE$5:AE$5999,A554)-INDEX('Flow probs &amp; rates'!AF$5:AF$5999,A554)-INDEX('Flow probs &amp; rates'!AJ$5:AJ$5999,A554)</f>
        <v>-4.5535584107168098E-2</v>
      </c>
      <c r="E554" s="17">
        <f ca="1">INDEX('Flow probs &amp; rates'!AG$5:AG$5999,A554)-INDEX('Flow probs &amp; rates'!AJ$5:AJ$5999,A554)</f>
        <v>0.17821364849203358</v>
      </c>
      <c r="G554" s="12">
        <f t="shared" ca="1" si="93"/>
        <v>-4.5535584107168098E-2</v>
      </c>
      <c r="H554" s="12">
        <f t="shared" ca="1" si="94"/>
        <v>0.17821364849203358</v>
      </c>
      <c r="J554" s="17">
        <f ca="1">INDEX('Flow probs &amp; rates'!AJ$5:AJ$5999,A554)</f>
        <v>1.7858979215962401E-2</v>
      </c>
      <c r="K554" s="35" t="str">
        <f>INDEX('Flow probs &amp; rates'!$A$5:$A$5999,$A554)</f>
        <v>2013,4</v>
      </c>
      <c r="L554" s="12">
        <f t="shared" ca="1" si="98"/>
        <v>1.7858979215962401E-2</v>
      </c>
      <c r="N554" s="17">
        <f ca="1">INDEX('Flow probs &amp; rates'!Z$5:Z$5999,A554)</f>
        <v>1.9323115855883356E-2</v>
      </c>
      <c r="O554" s="35" t="str">
        <f>INDEX('Flow probs &amp; rates'!$A$5:$A$5999,$A554)</f>
        <v>2013,4</v>
      </c>
      <c r="P554" s="12">
        <f t="shared" ca="1" si="95"/>
        <v>1.9323115855883356E-2</v>
      </c>
      <c r="R554" s="17">
        <f ca="1">1-INDEX('Flow probs &amp; rates'!U$5:U$5999,A554)-INDEX('Flow probs &amp; rates'!V$5:V$5999,A554)-INDEX('Flow probs &amp; rates'!Z$5:Z$5999,A554)</f>
        <v>0.95468518447362383</v>
      </c>
      <c r="S554" s="17">
        <f ca="1">INDEX('Flow probs &amp; rates'!W$5:W$5999,A554)-INDEX('Flow probs &amp; rates'!Z$5:Z$5999,A554)</f>
        <v>0.14316017928372221</v>
      </c>
      <c r="T554" s="35" t="str">
        <f>INDEX('Flow probs &amp; rates'!$A$5:$A$5999,$A554)</f>
        <v>2013,4</v>
      </c>
      <c r="U554" s="12">
        <f t="shared" ca="1" si="96"/>
        <v>0.95468518447362383</v>
      </c>
      <c r="V554" s="12">
        <f t="shared" ca="1" si="97"/>
        <v>0.14316017928372221</v>
      </c>
      <c r="X554" s="35" t="str">
        <f>INDEX('Flow probs &amp; rates'!$A$5:$A$5999,$A554)</f>
        <v>2013,4</v>
      </c>
      <c r="Y554" s="12">
        <f t="array" aca="1" ref="Y554:Z555" ca="1">$A$1:$B$2-U554:V555</f>
        <v>4.5314815526376173E-2</v>
      </c>
      <c r="Z554" s="12">
        <f ca="1"/>
        <v>-0.14316017928372221</v>
      </c>
      <c r="AB554" s="35" t="str">
        <f>INDEX('Flow probs &amp; rates'!$A$5:$A$5999,$A554)</f>
        <v>2013,4</v>
      </c>
      <c r="AC554" s="12">
        <f t="array" aca="1" ref="AC554:AD555" ca="1">MMULT(Y554:Z555,MMULT(U552:V553,MINVERSE(Y552:Z553)))</f>
        <v>0.98656130672847919</v>
      </c>
      <c r="AD554" s="12">
        <f ca="1"/>
        <v>0.13945730952068774</v>
      </c>
      <c r="AF554" s="35" t="str">
        <f>INDEX('Flow probs &amp; rates'!$A$5:$A$5999,$A554)</f>
        <v>2013,4</v>
      </c>
      <c r="AG554" s="12">
        <f>INDEX('Flow probs &amp; rates'!E$5:E$5999,A554)</f>
        <v>0.58555224709692966</v>
      </c>
      <c r="AI554" s="32" t="s">
        <v>735</v>
      </c>
      <c r="AJ554" s="12">
        <f t="array" aca="1" ref="AJ554:AJ555" ca="1">MMULT(U554:V555,AG554:AG555)+P554:P555</f>
        <v>0.58533115477361652</v>
      </c>
      <c r="AK554" s="12">
        <f t="array" aca="1" ref="AK554:AK555" ca="1">MMULT(-1*MINVERSE(G554:H555),L554:L555)</f>
        <v>0.56971113438761134</v>
      </c>
      <c r="AM554" s="12">
        <f t="shared" si="91"/>
        <v>5.7096624647368088E-5</v>
      </c>
      <c r="AO554" s="12">
        <f t="shared" ca="1" si="92"/>
        <v>-7.6249327762401009E-4</v>
      </c>
      <c r="AQ554" s="12">
        <f t="array" aca="1" ref="AQ554:AQ555" ca="1">MMULT(Y554:Z555,AO554:AO555)+MMULT(AC554:AD555,AM552:AM553)</f>
        <v>5.708357448591802E-5</v>
      </c>
      <c r="AS554" s="30">
        <v>1100</v>
      </c>
    </row>
    <row r="555" spans="1:45" x14ac:dyDescent="0.35">
      <c r="C555" s="35"/>
      <c r="D555" s="17">
        <f ca="1">INDEX('Flow probs &amp; rates'!AE$5:AE$5999,A554)-INDEX('Flow probs &amp; rates'!AK$5:AK$5999,A554)</f>
        <v>-1.0540383900314601E-2</v>
      </c>
      <c r="E555" s="17">
        <f ca="1">-INDEX('Flow probs &amp; rates'!AG$5:AG$5999,A554)-INDEX('Flow probs &amp; rates'!AI$5:AI$5999,A554)-INDEX('Flow probs &amp; rates'!AK$5:AK$5999,A554)</f>
        <v>-0.40250705464934361</v>
      </c>
      <c r="G555" s="12">
        <f t="shared" ca="1" si="93"/>
        <v>-1.0540383900314601E-2</v>
      </c>
      <c r="H555" s="12">
        <f t="shared" ca="1" si="94"/>
        <v>-0.40250705464934361</v>
      </c>
      <c r="J555" s="17">
        <f ca="1">INDEX('Flow probs &amp; rates'!AK$5:AK$5999,A554)</f>
        <v>2.42612914202056E-2</v>
      </c>
      <c r="K555" s="35"/>
      <c r="L555" s="12">
        <f t="shared" ca="1" si="98"/>
        <v>2.42612914202056E-2</v>
      </c>
      <c r="N555" s="17">
        <f ca="1">INDEX('Flow probs &amp; rates'!AA$5:AA$5999,A554)</f>
        <v>1.9885507529108198E-2</v>
      </c>
      <c r="O555" s="35"/>
      <c r="P555" s="12">
        <f t="shared" ca="1" si="95"/>
        <v>1.9885507529108198E-2</v>
      </c>
      <c r="R555" s="17">
        <f ca="1">INDEX('Flow probs &amp; rates'!U$5:U$5999,A554)-INDEX('Flow probs &amp; rates'!AA$5:AA$5999,A554)</f>
        <v>-8.4674898302505193E-3</v>
      </c>
      <c r="S555" s="17">
        <f ca="1">1-INDEX('Flow probs &amp; rates'!W$5:W$5999,A554)-INDEX('Flow probs &amp; rates'!Y$5:Y$5999,A554)-INDEX('Flow probs &amp; rates'!AA$5:AA$5999,A554)</f>
        <v>0.66793138492296078</v>
      </c>
      <c r="T555" s="35"/>
      <c r="U555" s="12">
        <f t="shared" ca="1" si="96"/>
        <v>-8.4674898302505193E-3</v>
      </c>
      <c r="V555" s="12">
        <f t="shared" ca="1" si="97"/>
        <v>0.66793138492296078</v>
      </c>
      <c r="X555" s="35"/>
      <c r="Y555" s="12">
        <f ca="1"/>
        <v>8.4674898302505193E-3</v>
      </c>
      <c r="Z555" s="12">
        <f ca="1"/>
        <v>0.33206861507703922</v>
      </c>
      <c r="AB555" s="35"/>
      <c r="AC555" s="12">
        <f ca="1"/>
        <v>-4.500351553638704E-2</v>
      </c>
      <c r="AD555" s="12">
        <f ca="1"/>
        <v>0.69651234932284323</v>
      </c>
      <c r="AF555" s="35"/>
      <c r="AG555" s="12">
        <f>INDEX('Flow probs &amp; rates'!F$5:F$5999,A554)</f>
        <v>4.8826314091174584E-2</v>
      </c>
      <c r="AJ555" s="12">
        <f ca="1"/>
        <v>4.7539977423336321E-2</v>
      </c>
      <c r="AK555" s="12">
        <f ca="1"/>
        <v>4.5356515222772939E-2</v>
      </c>
      <c r="AM555" s="12">
        <f t="shared" si="91"/>
        <v>-1.9251276879256457E-3</v>
      </c>
      <c r="AO555" s="12">
        <f t="shared" ca="1" si="92"/>
        <v>-6.7833389733328933E-3</v>
      </c>
      <c r="AQ555" s="12">
        <f ca="1"/>
        <v>-1.9251383912550638E-3</v>
      </c>
      <c r="AS555" s="30">
        <v>1102</v>
      </c>
    </row>
    <row r="556" spans="1:45" x14ac:dyDescent="0.35">
      <c r="A556" s="12">
        <v>277</v>
      </c>
      <c r="C556" s="35" t="str">
        <f>INDEX('Flow probs &amp; rates'!$A$5:$A$5999,$A556)</f>
        <v>2013,5</v>
      </c>
      <c r="D556" s="17">
        <f ca="1">-INDEX('Flow probs &amp; rates'!AE$5:AE$5999,A556)-INDEX('Flow probs &amp; rates'!AF$5:AF$5999,A556)-INDEX('Flow probs &amp; rates'!AJ$5:AJ$5999,A556)</f>
        <v>-4.52685932794646E-2</v>
      </c>
      <c r="E556" s="17">
        <f ca="1">INDEX('Flow probs &amp; rates'!AG$5:AG$5999,A556)-INDEX('Flow probs &amp; rates'!AJ$5:AJ$5999,A556)</f>
        <v>0.17789604003785509</v>
      </c>
      <c r="G556" s="12">
        <f t="shared" ca="1" si="93"/>
        <v>-4.52685932794646E-2</v>
      </c>
      <c r="H556" s="12">
        <f t="shared" ca="1" si="94"/>
        <v>0.17789604003785509</v>
      </c>
      <c r="J556" s="17">
        <f ca="1">INDEX('Flow probs &amp; rates'!AJ$5:AJ$5999,A556)</f>
        <v>1.7493267162387902E-2</v>
      </c>
      <c r="K556" s="35" t="str">
        <f>INDEX('Flow probs &amp; rates'!$A$5:$A$5999,$A556)</f>
        <v>2013,5</v>
      </c>
      <c r="L556" s="12">
        <f t="shared" ca="1" si="98"/>
        <v>1.7493267162387902E-2</v>
      </c>
      <c r="N556" s="17">
        <f ca="1">INDEX('Flow probs &amp; rates'!Z$5:Z$5999,A556)</f>
        <v>1.8898107152619664E-2</v>
      </c>
      <c r="O556" s="35" t="str">
        <f>INDEX('Flow probs &amp; rates'!$A$5:$A$5999,$A556)</f>
        <v>2013,5</v>
      </c>
      <c r="P556" s="12">
        <f t="shared" ca="1" si="95"/>
        <v>1.8898107152619664E-2</v>
      </c>
      <c r="R556" s="17">
        <f ca="1">1-INDEX('Flow probs &amp; rates'!U$5:U$5999,A556)-INDEX('Flow probs &amp; rates'!V$5:V$5999,A556)-INDEX('Flow probs &amp; rates'!Z$5:Z$5999,A556)</f>
        <v>0.95503861388691225</v>
      </c>
      <c r="S556" s="17">
        <f ca="1">INDEX('Flow probs &amp; rates'!W$5:W$5999,A556)-INDEX('Flow probs &amp; rates'!Z$5:Z$5999,A556)</f>
        <v>0.14339440143969964</v>
      </c>
      <c r="T556" s="35" t="str">
        <f>INDEX('Flow probs &amp; rates'!$A$5:$A$5999,$A556)</f>
        <v>2013,5</v>
      </c>
      <c r="U556" s="12">
        <f t="shared" ca="1" si="96"/>
        <v>0.95503861388691225</v>
      </c>
      <c r="V556" s="12">
        <f t="shared" ca="1" si="97"/>
        <v>0.14339440143969964</v>
      </c>
      <c r="X556" s="35" t="str">
        <f>INDEX('Flow probs &amp; rates'!$A$5:$A$5999,$A556)</f>
        <v>2013,5</v>
      </c>
      <c r="Y556" s="12">
        <f t="array" aca="1" ref="Y556:Z557" ca="1">$A$1:$B$2-U556:V557</f>
        <v>4.4961386113087753E-2</v>
      </c>
      <c r="Z556" s="12">
        <f ca="1"/>
        <v>-0.14339440143969964</v>
      </c>
      <c r="AB556" s="35" t="str">
        <f>INDEX('Flow probs &amp; rates'!$A$5:$A$5999,$A556)</f>
        <v>2013,5</v>
      </c>
      <c r="AC556" s="12">
        <f t="array" aca="1" ref="AC556:AD557" ca="1">MMULT(Y556:Z557,MMULT(U554:V555,MINVERSE(Y554:Z555)))</f>
        <v>0.94794262925601769</v>
      </c>
      <c r="AD556" s="12">
        <f ca="1"/>
        <v>0.13962986443989667</v>
      </c>
      <c r="AF556" s="35" t="str">
        <f>INDEX('Flow probs &amp; rates'!$A$5:$A$5999,$A556)</f>
        <v>2013,5</v>
      </c>
      <c r="AG556" s="12">
        <f>INDEX('Flow probs &amp; rates'!E$5:E$5999,A556)</f>
        <v>0.58512453366204886</v>
      </c>
      <c r="AI556" s="32" t="s">
        <v>736</v>
      </c>
      <c r="AJ556" s="12">
        <f t="array" aca="1" ref="AJ556:AJ557" ca="1">MMULT(U556:V557,AG556:AG557)+P556:P557</f>
        <v>0.58455149205646939</v>
      </c>
      <c r="AK556" s="12">
        <f t="array" aca="1" ref="AK556:AK557" ca="1">MMULT(-1*MINVERSE(G556:H557),L556:L557)</f>
        <v>0.56625954506863951</v>
      </c>
      <c r="AM556" s="12">
        <f t="shared" si="91"/>
        <v>-4.2771343488079427E-4</v>
      </c>
      <c r="AO556" s="12">
        <f t="shared" ca="1" si="92"/>
        <v>-3.4515893189718261E-3</v>
      </c>
      <c r="AQ556" s="12">
        <f t="array" aca="1" ref="AQ556:AQ557" ca="1">MMULT(Y556:Z557,AO556:AO557)+MMULT(AC556:AD557,AM554:AM555)</f>
        <v>-4.2771305476613664E-4</v>
      </c>
      <c r="AS556" s="30">
        <v>1104</v>
      </c>
    </row>
    <row r="557" spans="1:45" x14ac:dyDescent="0.35">
      <c r="C557" s="35"/>
      <c r="D557" s="17">
        <f ca="1">INDEX('Flow probs &amp; rates'!AE$5:AE$5999,A556)-INDEX('Flow probs &amp; rates'!AK$5:AK$5999,A556)</f>
        <v>-9.2459532794223007E-3</v>
      </c>
      <c r="E557" s="17">
        <f ca="1">-INDEX('Flow probs &amp; rates'!AG$5:AG$5999,A556)-INDEX('Flow probs &amp; rates'!AI$5:AI$5999,A556)-INDEX('Flow probs &amp; rates'!AK$5:AK$5999,A556)</f>
        <v>-0.39561354915010033</v>
      </c>
      <c r="G557" s="12">
        <f t="shared" ca="1" si="93"/>
        <v>-9.2459532794223007E-3</v>
      </c>
      <c r="H557" s="12">
        <f t="shared" ca="1" si="94"/>
        <v>-0.39561354915010033</v>
      </c>
      <c r="J557" s="17">
        <f ca="1">INDEX('Flow probs &amp; rates'!AK$5:AK$5999,A556)</f>
        <v>2.3338847683369301E-2</v>
      </c>
      <c r="K557" s="35"/>
      <c r="L557" s="12">
        <f t="shared" ca="1" si="98"/>
        <v>2.3338847683369301E-2</v>
      </c>
      <c r="N557" s="17">
        <f ca="1">INDEX('Flow probs &amp; rates'!AA$5:AA$5999,A556)</f>
        <v>1.9200160032936814E-2</v>
      </c>
      <c r="O557" s="35"/>
      <c r="P557" s="12">
        <f t="shared" ca="1" si="95"/>
        <v>1.9200160032936814E-2</v>
      </c>
      <c r="R557" s="17">
        <f ca="1">INDEX('Flow probs &amp; rates'!U$5:U$5999,A556)-INDEX('Flow probs &amp; rates'!AA$5:AA$5999,A556)</f>
        <v>-7.4529351224036956E-3</v>
      </c>
      <c r="S557" s="17">
        <f ca="1">1-INDEX('Flow probs &amp; rates'!W$5:W$5999,A556)-INDEX('Flow probs &amp; rates'!Y$5:Y$5999,A556)-INDEX('Flow probs &amp; rates'!AA$5:AA$5999,A556)</f>
        <v>0.67264224525783967</v>
      </c>
      <c r="T557" s="35"/>
      <c r="U557" s="12">
        <f t="shared" ca="1" si="96"/>
        <v>-7.4529351224036956E-3</v>
      </c>
      <c r="V557" s="12">
        <f t="shared" ca="1" si="97"/>
        <v>0.67264224525783967</v>
      </c>
      <c r="X557" s="35"/>
      <c r="Y557" s="12">
        <f ca="1"/>
        <v>7.4529351224036956E-3</v>
      </c>
      <c r="Z557" s="12">
        <f ca="1"/>
        <v>0.32735775474216033</v>
      </c>
      <c r="AB557" s="35"/>
      <c r="AC557" s="12">
        <f ca="1"/>
        <v>-2.5719578512979152E-2</v>
      </c>
      <c r="AD557" s="12">
        <f ca="1"/>
        <v>0.65058079185645179</v>
      </c>
      <c r="AF557" s="35"/>
      <c r="AG557" s="12">
        <f>INDEX('Flow probs &amp; rates'!F$5:F$5999,A556)</f>
        <v>4.7678718662497857E-2</v>
      </c>
      <c r="AJ557" s="12">
        <f ca="1"/>
        <v>4.6909985217186263E-2</v>
      </c>
      <c r="AK557" s="12">
        <f ca="1"/>
        <v>4.5759904898426906E-2</v>
      </c>
      <c r="AM557" s="12">
        <f t="shared" si="91"/>
        <v>-1.1475954286767273E-3</v>
      </c>
      <c r="AO557" s="12">
        <f t="shared" ca="1" si="92"/>
        <v>4.0338967565396733E-4</v>
      </c>
      <c r="AQ557" s="12">
        <f ca="1"/>
        <v>-1.1475913295111184E-3</v>
      </c>
      <c r="AS557" s="30">
        <v>1106</v>
      </c>
    </row>
    <row r="558" spans="1:45" x14ac:dyDescent="0.35">
      <c r="A558" s="12">
        <v>278</v>
      </c>
      <c r="C558" s="35" t="str">
        <f>INDEX('Flow probs &amp; rates'!$A$5:$A$5999,$A558)</f>
        <v>2013,6</v>
      </c>
      <c r="D558" s="17">
        <f ca="1">-INDEX('Flow probs &amp; rates'!AE$5:AE$5999,A558)-INDEX('Flow probs &amp; rates'!AF$5:AF$5999,A558)-INDEX('Flow probs &amp; rates'!AJ$5:AJ$5999,A558)</f>
        <v>-4.5745807015679096E-2</v>
      </c>
      <c r="E558" s="17">
        <f ca="1">INDEX('Flow probs &amp; rates'!AG$5:AG$5999,A558)-INDEX('Flow probs &amp; rates'!AJ$5:AJ$5999,A558)</f>
        <v>0.18608757252970481</v>
      </c>
      <c r="G558" s="12">
        <f t="shared" ca="1" si="93"/>
        <v>-4.5745807015679096E-2</v>
      </c>
      <c r="H558" s="12">
        <f t="shared" ca="1" si="94"/>
        <v>0.18608757252970481</v>
      </c>
      <c r="J558" s="17">
        <f ca="1">INDEX('Flow probs &amp; rates'!AJ$5:AJ$5999,A558)</f>
        <v>1.8557451007126202E-2</v>
      </c>
      <c r="K558" s="35" t="str">
        <f>INDEX('Flow probs &amp; rates'!$A$5:$A$5999,$A558)</f>
        <v>2013,6</v>
      </c>
      <c r="L558" s="12">
        <f t="shared" ca="1" si="98"/>
        <v>1.8557451007126202E-2</v>
      </c>
      <c r="N558" s="17">
        <f ca="1">INDEX('Flow probs &amp; rates'!Z$5:Z$5999,A558)</f>
        <v>2.0167691871680094E-2</v>
      </c>
      <c r="O558" s="35" t="str">
        <f>INDEX('Flow probs &amp; rates'!$A$5:$A$5999,$A558)</f>
        <v>2013,6</v>
      </c>
      <c r="P558" s="12">
        <f t="shared" ca="1" si="95"/>
        <v>2.0167691871680094E-2</v>
      </c>
      <c r="R558" s="17">
        <f ca="1">1-INDEX('Flow probs &amp; rates'!U$5:U$5999,A558)-INDEX('Flow probs &amp; rates'!V$5:V$5999,A558)-INDEX('Flow probs &amp; rates'!Z$5:Z$5999,A558)</f>
        <v>0.95443706623920188</v>
      </c>
      <c r="S558" s="17">
        <f ca="1">INDEX('Flow probs &amp; rates'!W$5:W$5999,A558)-INDEX('Flow probs &amp; rates'!Z$5:Z$5999,A558)</f>
        <v>0.15020507632167851</v>
      </c>
      <c r="T558" s="35" t="str">
        <f>INDEX('Flow probs &amp; rates'!$A$5:$A$5999,$A558)</f>
        <v>2013,6</v>
      </c>
      <c r="U558" s="12">
        <f t="shared" ca="1" si="96"/>
        <v>0.95443706623920188</v>
      </c>
      <c r="V558" s="12">
        <f t="shared" ca="1" si="97"/>
        <v>0.15020507632167851</v>
      </c>
      <c r="X558" s="35" t="str">
        <f>INDEX('Flow probs &amp; rates'!$A$5:$A$5999,$A558)</f>
        <v>2013,6</v>
      </c>
      <c r="Y558" s="12">
        <f t="array" aca="1" ref="Y558:Z559" ca="1">$A$1:$B$2-U558:V559</f>
        <v>4.5562933760798119E-2</v>
      </c>
      <c r="Z558" s="12">
        <f ca="1"/>
        <v>-0.15020507632167851</v>
      </c>
      <c r="AB558" s="35" t="str">
        <f>INDEX('Flow probs &amp; rates'!$A$5:$A$5999,$A558)</f>
        <v>2013,6</v>
      </c>
      <c r="AC558" s="12">
        <f t="array" aca="1" ref="AC558:AD559" ca="1">MMULT(Y558:Z559,MMULT(U556:V557,MINVERSE(Y556:Z557)))</f>
        <v>0.97012580863848807</v>
      </c>
      <c r="AD558" s="12">
        <f ca="1"/>
        <v>0.13627231624430075</v>
      </c>
      <c r="AF558" s="35" t="str">
        <f>INDEX('Flow probs &amp; rates'!$A$5:$A$5999,$A558)</f>
        <v>2013,6</v>
      </c>
      <c r="AG558" s="12">
        <f>INDEX('Flow probs &amp; rates'!E$5:E$5999,A558)</f>
        <v>0.58579382074028752</v>
      </c>
      <c r="AI558" s="32" t="s">
        <v>737</v>
      </c>
      <c r="AJ558" s="12">
        <f t="array" aca="1" ref="AJ558:AJ559" ca="1">MMULT(U558:V559,AG558:AG559)+P558:P559</f>
        <v>0.58646531005727054</v>
      </c>
      <c r="AK558" s="12">
        <f t="array" aca="1" ref="AK558:AK559" ca="1">MMULT(-1*MINVERSE(G558:H559),L558:L559)</f>
        <v>0.60066451020942435</v>
      </c>
      <c r="AM558" s="12">
        <f t="shared" si="91"/>
        <v>6.6928707823865619E-4</v>
      </c>
      <c r="AO558" s="12">
        <f t="shared" ca="1" si="92"/>
        <v>3.4404965140784838E-2</v>
      </c>
      <c r="AQ558" s="12">
        <f t="array" aca="1" ref="AQ558:AQ559" ca="1">MMULT(Y558:Z559,AO558:AO559)+MMULT(AC558:AD559,AM556:AM557)</f>
        <v>6.6929799366289276E-4</v>
      </c>
      <c r="AS558" s="30">
        <v>1108</v>
      </c>
    </row>
    <row r="559" spans="1:45" x14ac:dyDescent="0.35">
      <c r="C559" s="35"/>
      <c r="D559" s="17">
        <f ca="1">INDEX('Flow probs &amp; rates'!AE$5:AE$5999,A558)-INDEX('Flow probs &amp; rates'!AK$5:AK$5999,A558)</f>
        <v>-1.0667679725920502E-2</v>
      </c>
      <c r="E559" s="17">
        <f ca="1">-INDEX('Flow probs &amp; rates'!AG$5:AG$5999,A558)-INDEX('Flow probs &amp; rates'!AI$5:AI$5999,A558)-INDEX('Flow probs &amp; rates'!AK$5:AK$5999,A558)</f>
        <v>-0.3920119671600541</v>
      </c>
      <c r="G559" s="12">
        <f t="shared" ca="1" si="93"/>
        <v>-1.0667679725920502E-2</v>
      </c>
      <c r="H559" s="12">
        <f t="shared" ca="1" si="94"/>
        <v>-0.3920119671600541</v>
      </c>
      <c r="J559" s="17">
        <f ca="1">INDEX('Flow probs &amp; rates'!AK$5:AK$5999,A558)</f>
        <v>2.5199472736083101E-2</v>
      </c>
      <c r="K559" s="35"/>
      <c r="L559" s="12">
        <f t="shared" ca="1" si="98"/>
        <v>2.5199472736083101E-2</v>
      </c>
      <c r="N559" s="17">
        <f ca="1">INDEX('Flow probs &amp; rates'!AA$5:AA$5999,A558)</f>
        <v>2.0754454299542206E-2</v>
      </c>
      <c r="O559" s="35"/>
      <c r="P559" s="12">
        <f t="shared" ca="1" si="95"/>
        <v>2.0754454299542206E-2</v>
      </c>
      <c r="R559" s="17">
        <f ca="1">INDEX('Flow probs &amp; rates'!U$5:U$5999,A558)-INDEX('Flow probs &amp; rates'!AA$5:AA$5999,A558)</f>
        <v>-8.6107555262970835E-3</v>
      </c>
      <c r="S559" s="17">
        <f ca="1">1-INDEX('Flow probs &amp; rates'!W$5:W$5999,A558)-INDEX('Flow probs &amp; rates'!Y$5:Y$5999,A558)-INDEX('Flow probs &amp; rates'!AA$5:AA$5999,A558)</f>
        <v>0.67494075858639868</v>
      </c>
      <c r="T559" s="35"/>
      <c r="U559" s="12">
        <f t="shared" ca="1" si="96"/>
        <v>-8.6107555262970835E-3</v>
      </c>
      <c r="V559" s="12">
        <f t="shared" ca="1" si="97"/>
        <v>0.67494075858639868</v>
      </c>
      <c r="X559" s="35"/>
      <c r="Y559" s="12">
        <f ca="1"/>
        <v>8.6107555262970835E-3</v>
      </c>
      <c r="Z559" s="12">
        <f ca="1"/>
        <v>0.32505924141360132</v>
      </c>
      <c r="AB559" s="35"/>
      <c r="AC559" s="12">
        <f ca="1"/>
        <v>1.6482546140928783E-2</v>
      </c>
      <c r="AD559" s="12">
        <f ca="1"/>
        <v>0.67891111097711065</v>
      </c>
      <c r="AF559" s="35"/>
      <c r="AG559" s="12">
        <f>INDEX('Flow probs &amp; rates'!F$5:F$5999,A558)</f>
        <v>4.7896400530233509E-2</v>
      </c>
      <c r="AJ559" s="12">
        <f ca="1"/>
        <v>4.8037559827765884E-2</v>
      </c>
      <c r="AK559" s="12">
        <f ca="1"/>
        <v>4.7936740948445543E-2</v>
      </c>
      <c r="AM559" s="12">
        <f t="shared" si="91"/>
        <v>2.1768186773565151E-4</v>
      </c>
      <c r="AO559" s="12">
        <f t="shared" ca="1" si="92"/>
        <v>2.1768360500186365E-3</v>
      </c>
      <c r="AQ559" s="12">
        <f ca="1"/>
        <v>2.1768832495822142E-4</v>
      </c>
      <c r="AS559" s="30">
        <v>1110</v>
      </c>
    </row>
    <row r="560" spans="1:45" x14ac:dyDescent="0.35">
      <c r="A560" s="12">
        <v>279</v>
      </c>
      <c r="C560" s="35" t="str">
        <f>INDEX('Flow probs &amp; rates'!$A$5:$A$5999,$A560)</f>
        <v>2013,7</v>
      </c>
      <c r="D560" s="17">
        <f ca="1">-INDEX('Flow probs &amp; rates'!AE$5:AE$5999,A560)-INDEX('Flow probs &amp; rates'!AF$5:AF$5999,A560)-INDEX('Flow probs &amp; rates'!AJ$5:AJ$5999,A560)</f>
        <v>-4.4707614272985696E-2</v>
      </c>
      <c r="E560" s="17">
        <f ca="1">INDEX('Flow probs &amp; rates'!AG$5:AG$5999,A560)-INDEX('Flow probs &amp; rates'!AJ$5:AJ$5999,A560)</f>
        <v>0.19196195207057229</v>
      </c>
      <c r="G560" s="12">
        <f t="shared" ca="1" si="93"/>
        <v>-4.4707614272985696E-2</v>
      </c>
      <c r="H560" s="12">
        <f t="shared" ca="1" si="94"/>
        <v>0.19196195207057229</v>
      </c>
      <c r="J560" s="17">
        <f ca="1">INDEX('Flow probs &amp; rates'!AJ$5:AJ$5999,A560)</f>
        <v>1.7499627943794699E-2</v>
      </c>
      <c r="K560" s="35" t="str">
        <f>INDEX('Flow probs &amp; rates'!$A$5:$A$5999,$A560)</f>
        <v>2013,7</v>
      </c>
      <c r="L560" s="12">
        <f t="shared" ca="1" si="98"/>
        <v>1.7499627943794699E-2</v>
      </c>
      <c r="N560" s="17">
        <f ca="1">INDEX('Flow probs &amp; rates'!Z$5:Z$5999,A560)</f>
        <v>1.9196043766329381E-2</v>
      </c>
      <c r="O560" s="35" t="str">
        <f>INDEX('Flow probs &amp; rates'!$A$5:$A$5999,$A560)</f>
        <v>2013,7</v>
      </c>
      <c r="P560" s="12">
        <f t="shared" ca="1" si="95"/>
        <v>1.9196043766329381E-2</v>
      </c>
      <c r="R560" s="17">
        <f ca="1">1-INDEX('Flow probs &amp; rates'!U$5:U$5999,A560)-INDEX('Flow probs &amp; rates'!V$5:V$5999,A560)-INDEX('Flow probs &amp; rates'!Z$5:Z$5999,A560)</f>
        <v>0.95540103006107535</v>
      </c>
      <c r="S560" s="17">
        <f ca="1">INDEX('Flow probs &amp; rates'!W$5:W$5999,A560)-INDEX('Flow probs &amp; rates'!Z$5:Z$5999,A560)</f>
        <v>0.15403132143377002</v>
      </c>
      <c r="T560" s="35" t="str">
        <f>INDEX('Flow probs &amp; rates'!$A$5:$A$5999,$A560)</f>
        <v>2013,7</v>
      </c>
      <c r="U560" s="12">
        <f t="shared" ca="1" si="96"/>
        <v>0.95540103006107535</v>
      </c>
      <c r="V560" s="12">
        <f t="shared" ca="1" si="97"/>
        <v>0.15403132143377002</v>
      </c>
      <c r="X560" s="35" t="str">
        <f>INDEX('Flow probs &amp; rates'!$A$5:$A$5999,$A560)</f>
        <v>2013,7</v>
      </c>
      <c r="Y560" s="12">
        <f t="array" aca="1" ref="Y560:Z561" ca="1">$A$1:$B$2-U560:V561</f>
        <v>4.4598969938924649E-2</v>
      </c>
      <c r="Z560" s="12">
        <f ca="1"/>
        <v>-0.15403132143377002</v>
      </c>
      <c r="AB560" s="35" t="str">
        <f>INDEX('Flow probs &amp; rates'!$A$5:$A$5999,$A560)</f>
        <v>2013,7</v>
      </c>
      <c r="AC560" s="12">
        <f t="array" aca="1" ref="AC560:AD561" ca="1">MMULT(Y560:Z561,MMULT(U558:V559,MINVERSE(Y558:Z559)))</f>
        <v>0.93798933530006057</v>
      </c>
      <c r="AD560" s="12">
        <f ca="1"/>
        <v>0.13421471808311086</v>
      </c>
      <c r="AF560" s="35" t="str">
        <f>INDEX('Flow probs &amp; rates'!$A$5:$A$5999,$A560)</f>
        <v>2013,7</v>
      </c>
      <c r="AG560" s="12">
        <f>INDEX('Flow probs &amp; rates'!E$5:E$5999,A560)</f>
        <v>0.58624160937060599</v>
      </c>
      <c r="AI560" s="32" t="s">
        <v>738</v>
      </c>
      <c r="AJ560" s="12">
        <f t="array" aca="1" ref="AJ560:AJ561" ca="1">MMULT(U560:V561,AG560:AG561)+P560:P561</f>
        <v>0.58659974187425801</v>
      </c>
      <c r="AK560" s="12">
        <f t="array" aca="1" ref="AK560:AK561" ca="1">MMULT(-1*MINVERSE(G560:H561),L560:L561)</f>
        <v>0.59072205523866284</v>
      </c>
      <c r="AM560" s="12">
        <f t="shared" si="91"/>
        <v>4.4778863031846861E-4</v>
      </c>
      <c r="AO560" s="12">
        <f t="shared" ca="1" si="92"/>
        <v>-9.9424549707615162E-3</v>
      </c>
      <c r="AQ560" s="12">
        <f t="array" aca="1" ref="AQ560:AQ561" ca="1">MMULT(Y560:Z561,AO560:AO561)+MMULT(AC560:AD561,AM558:AM559)</f>
        <v>4.4778674207358968E-4</v>
      </c>
      <c r="AS560" s="30">
        <v>1112</v>
      </c>
    </row>
    <row r="561" spans="1:45" x14ac:dyDescent="0.35">
      <c r="C561" s="35"/>
      <c r="D561" s="17">
        <f ca="1">INDEX('Flow probs &amp; rates'!AE$5:AE$5999,A560)-INDEX('Flow probs &amp; rates'!AK$5:AK$5999,A560)</f>
        <v>-1.0725682132577199E-2</v>
      </c>
      <c r="E561" s="17">
        <f ca="1">-INDEX('Flow probs &amp; rates'!AG$5:AG$5999,A560)-INDEX('Flow probs &amp; rates'!AI$5:AI$5999,A560)-INDEX('Flow probs &amp; rates'!AK$5:AK$5999,A560)</f>
        <v>-0.40574514391225575</v>
      </c>
      <c r="G561" s="12">
        <f t="shared" ca="1" si="93"/>
        <v>-1.0725682132577199E-2</v>
      </c>
      <c r="H561" s="12">
        <f t="shared" ca="1" si="94"/>
        <v>-0.40574514391225575</v>
      </c>
      <c r="J561" s="17">
        <f ca="1">INDEX('Flow probs &amp; rates'!AK$5:AK$5999,A560)</f>
        <v>2.5169047880146799E-2</v>
      </c>
      <c r="K561" s="35"/>
      <c r="L561" s="12">
        <f t="shared" ca="1" si="98"/>
        <v>2.5169047880146799E-2</v>
      </c>
      <c r="N561" s="17">
        <f ca="1">INDEX('Flow probs &amp; rates'!AA$5:AA$5999,A560)</f>
        <v>2.0600786467294761E-2</v>
      </c>
      <c r="O561" s="35"/>
      <c r="P561" s="12">
        <f t="shared" ca="1" si="95"/>
        <v>2.0600786467294761E-2</v>
      </c>
      <c r="R561" s="17">
        <f ca="1">INDEX('Flow probs &amp; rates'!U$5:U$5999,A560)-INDEX('Flow probs &amp; rates'!AA$5:AA$5999,A560)</f>
        <v>-8.6064199949346977E-3</v>
      </c>
      <c r="S561" s="17">
        <f ca="1">1-INDEX('Flow probs &amp; rates'!W$5:W$5999,A560)-INDEX('Flow probs &amp; rates'!Y$5:Y$5999,A560)-INDEX('Flow probs &amp; rates'!AA$5:AA$5999,A560)</f>
        <v>0.66570330921040022</v>
      </c>
      <c r="T561" s="35"/>
      <c r="U561" s="12">
        <f t="shared" ca="1" si="96"/>
        <v>-8.6064199949346977E-3</v>
      </c>
      <c r="V561" s="12">
        <f t="shared" ca="1" si="97"/>
        <v>0.66570330921040022</v>
      </c>
      <c r="X561" s="35"/>
      <c r="Y561" s="12">
        <f ca="1"/>
        <v>8.6064199949346977E-3</v>
      </c>
      <c r="Z561" s="12">
        <f ca="1"/>
        <v>0.33429669078959978</v>
      </c>
      <c r="AB561" s="35"/>
      <c r="AC561" s="12">
        <f ca="1"/>
        <v>-1.3633156368966948E-2</v>
      </c>
      <c r="AD561" s="12">
        <f ca="1"/>
        <v>0.69179826968099056</v>
      </c>
      <c r="AF561" s="35"/>
      <c r="AG561" s="12">
        <f>INDEX('Flow probs &amp; rates'!F$5:F$5999,A560)</f>
        <v>4.7443991147809575E-2</v>
      </c>
      <c r="AJ561" s="12">
        <f ca="1"/>
        <v>4.7138966867790649E-2</v>
      </c>
      <c r="AK561" s="12">
        <f ca="1"/>
        <v>4.6416207734150831E-2</v>
      </c>
      <c r="AM561" s="12">
        <f t="shared" si="91"/>
        <v>-4.5240938242393364E-4</v>
      </c>
      <c r="AO561" s="12">
        <f t="shared" ca="1" si="92"/>
        <v>-1.5205332142947114E-3</v>
      </c>
      <c r="AQ561" s="12">
        <f ca="1"/>
        <v>-4.5241072098640181E-4</v>
      </c>
      <c r="AS561" s="30">
        <v>1114</v>
      </c>
    </row>
    <row r="562" spans="1:45" x14ac:dyDescent="0.35">
      <c r="A562" s="12">
        <v>280</v>
      </c>
      <c r="C562" s="35" t="str">
        <f>INDEX('Flow probs &amp; rates'!$A$5:$A$5999,$A562)</f>
        <v>2013,8</v>
      </c>
      <c r="D562" s="17">
        <f ca="1">-INDEX('Flow probs &amp; rates'!AE$5:AE$5999,A562)-INDEX('Flow probs &amp; rates'!AF$5:AF$5999,A562)-INDEX('Flow probs &amp; rates'!AJ$5:AJ$5999,A562)</f>
        <v>-4.5739278297623295E-2</v>
      </c>
      <c r="E562" s="17">
        <f ca="1">INDEX('Flow probs &amp; rates'!AG$5:AG$5999,A562)-INDEX('Flow probs &amp; rates'!AJ$5:AJ$5999,A562)</f>
        <v>0.18760094740064351</v>
      </c>
      <c r="G562" s="12">
        <f t="shared" ca="1" si="93"/>
        <v>-4.5739278297623295E-2</v>
      </c>
      <c r="H562" s="12">
        <f t="shared" ca="1" si="94"/>
        <v>0.18760094740064351</v>
      </c>
      <c r="J562" s="17">
        <f ca="1">INDEX('Flow probs &amp; rates'!AJ$5:AJ$5999,A562)</f>
        <v>1.8081763468863501E-2</v>
      </c>
      <c r="K562" s="35" t="str">
        <f>INDEX('Flow probs &amp; rates'!$A$5:$A$5999,$A562)</f>
        <v>2013,8</v>
      </c>
      <c r="L562" s="12">
        <f t="shared" ca="1" si="98"/>
        <v>1.8081763468863501E-2</v>
      </c>
      <c r="N562" s="17">
        <f ca="1">INDEX('Flow probs &amp; rates'!Z$5:Z$5999,A562)</f>
        <v>1.9819721982426902E-2</v>
      </c>
      <c r="O562" s="35" t="str">
        <f>INDEX('Flow probs &amp; rates'!$A$5:$A$5999,$A562)</f>
        <v>2013,8</v>
      </c>
      <c r="P562" s="12">
        <f t="shared" ca="1" si="95"/>
        <v>1.9819721982426902E-2</v>
      </c>
      <c r="R562" s="17">
        <f ca="1">1-INDEX('Flow probs &amp; rates'!U$5:U$5999,A562)-INDEX('Flow probs &amp; rates'!V$5:V$5999,A562)-INDEX('Flow probs &amp; rates'!Z$5:Z$5999,A562)</f>
        <v>0.9543648101487584</v>
      </c>
      <c r="S562" s="17">
        <f ca="1">INDEX('Flow probs &amp; rates'!W$5:W$5999,A562)-INDEX('Flow probs &amp; rates'!Z$5:Z$5999,A562)</f>
        <v>0.15045032477618311</v>
      </c>
      <c r="T562" s="35" t="str">
        <f>INDEX('Flow probs &amp; rates'!$A$5:$A$5999,$A562)</f>
        <v>2013,8</v>
      </c>
      <c r="U562" s="12">
        <f t="shared" ca="1" si="96"/>
        <v>0.9543648101487584</v>
      </c>
      <c r="V562" s="12">
        <f t="shared" ca="1" si="97"/>
        <v>0.15045032477618311</v>
      </c>
      <c r="X562" s="35" t="str">
        <f>INDEX('Flow probs &amp; rates'!$A$5:$A$5999,$A562)</f>
        <v>2013,8</v>
      </c>
      <c r="Y562" s="12">
        <f t="array" aca="1" ref="Y562:Z563" ca="1">$A$1:$B$2-U562:V563</f>
        <v>4.5635189851241598E-2</v>
      </c>
      <c r="Z562" s="12">
        <f ca="1"/>
        <v>-0.15045032477618311</v>
      </c>
      <c r="AB562" s="35" t="str">
        <f>INDEX('Flow probs &amp; rates'!$A$5:$A$5999,$A562)</f>
        <v>2013,8</v>
      </c>
      <c r="AC562" s="12">
        <f t="array" aca="1" ref="AC562:AD563" ca="1">MMULT(Y562:Z563,MMULT(U560:V561,MINVERSE(Y560:Z561)))</f>
        <v>0.9738034532091161</v>
      </c>
      <c r="AD562" s="12">
        <f ca="1"/>
        <v>0.17011895062923243</v>
      </c>
      <c r="AF562" s="35" t="str">
        <f>INDEX('Flow probs &amp; rates'!$A$5:$A$5999,$A562)</f>
        <v>2013,8</v>
      </c>
      <c r="AG562" s="12">
        <f>INDEX('Flow probs &amp; rates'!E$5:E$5999,A562)</f>
        <v>0.58644604808757417</v>
      </c>
      <c r="AI562" s="32" t="s">
        <v>739</v>
      </c>
      <c r="AJ562" s="12">
        <f t="array" aca="1" ref="AJ562:AJ563" ca="1">MMULT(U562:V563,AG562:AG563)+P562:P563</f>
        <v>0.58670244772675728</v>
      </c>
      <c r="AK562" s="12">
        <f t="array" aca="1" ref="AK562:AK563" ca="1">MMULT(-1*MINVERSE(G562:H563),L562:L563)</f>
        <v>0.59402403868964249</v>
      </c>
      <c r="AM562" s="12">
        <f t="shared" si="91"/>
        <v>2.044387169681805E-4</v>
      </c>
      <c r="AO562" s="12">
        <f t="shared" ca="1" si="92"/>
        <v>3.3019834509796508E-3</v>
      </c>
      <c r="AQ562" s="12">
        <f t="array" aca="1" ref="AQ562:AQ563" ca="1">MMULT(Y562:Z563,AO562:AO563)+MMULT(AC562:AD563,AM560:AM561)</f>
        <v>2.0443705243504033E-4</v>
      </c>
      <c r="AS562" s="30">
        <v>1116</v>
      </c>
    </row>
    <row r="563" spans="1:45" x14ac:dyDescent="0.35">
      <c r="C563" s="35"/>
      <c r="D563" s="17">
        <f ca="1">INDEX('Flow probs &amp; rates'!AE$5:AE$5999,A562)-INDEX('Flow probs &amp; rates'!AK$5:AK$5999,A562)</f>
        <v>-1.1614651783974899E-2</v>
      </c>
      <c r="E563" s="17">
        <f ca="1">-INDEX('Flow probs &amp; rates'!AG$5:AG$5999,A562)-INDEX('Flow probs &amp; rates'!AI$5:AI$5999,A562)-INDEX('Flow probs &amp; rates'!AK$5:AK$5999,A562)</f>
        <v>-0.4056894720661719</v>
      </c>
      <c r="G563" s="12">
        <f t="shared" ca="1" si="93"/>
        <v>-1.1614651783974899E-2</v>
      </c>
      <c r="H563" s="12">
        <f t="shared" ca="1" si="94"/>
        <v>-0.4056894720661719</v>
      </c>
      <c r="J563" s="17">
        <f ca="1">INDEX('Flow probs &amp; rates'!AK$5:AK$5999,A562)</f>
        <v>2.6553310409074899E-2</v>
      </c>
      <c r="K563" s="35"/>
      <c r="L563" s="12">
        <f t="shared" ca="1" si="98"/>
        <v>2.6553310409074899E-2</v>
      </c>
      <c r="N563" s="17">
        <f ca="1">INDEX('Flow probs &amp; rates'!AA$5:AA$5999,A562)</f>
        <v>2.172872414515236E-2</v>
      </c>
      <c r="O563" s="35"/>
      <c r="P563" s="12">
        <f t="shared" ca="1" si="95"/>
        <v>2.172872414515236E-2</v>
      </c>
      <c r="R563" s="17">
        <f ca="1">INDEX('Flow probs &amp; rates'!U$5:U$5999,A562)-INDEX('Flow probs &amp; rates'!AA$5:AA$5999,A562)</f>
        <v>-9.3146006250265489E-3</v>
      </c>
      <c r="S563" s="17">
        <f ca="1">1-INDEX('Flow probs &amp; rates'!W$5:W$5999,A562)-INDEX('Flow probs &amp; rates'!Y$5:Y$5999,A562)-INDEX('Flow probs &amp; rates'!AA$5:AA$5999,A562)</f>
        <v>0.66569555291168936</v>
      </c>
      <c r="T563" s="35"/>
      <c r="U563" s="12">
        <f t="shared" ca="1" si="96"/>
        <v>-9.3146006250265489E-3</v>
      </c>
      <c r="V563" s="12">
        <f t="shared" ca="1" si="97"/>
        <v>0.66569555291168936</v>
      </c>
      <c r="X563" s="35"/>
      <c r="Y563" s="12">
        <f ca="1"/>
        <v>9.3146006250265489E-3</v>
      </c>
      <c r="Z563" s="12">
        <f ca="1"/>
        <v>0.33430444708831064</v>
      </c>
      <c r="AB563" s="35"/>
      <c r="AC563" s="12">
        <f ca="1"/>
        <v>5.2635619798216127E-3</v>
      </c>
      <c r="AD563" s="12">
        <f ca="1"/>
        <v>0.67243582289010251</v>
      </c>
      <c r="AF563" s="35"/>
      <c r="AG563" s="12">
        <f>INDEX('Flow probs &amp; rates'!F$5:F$5999,A562)</f>
        <v>4.7851371603570732E-2</v>
      </c>
      <c r="AJ563" s="12">
        <f ca="1"/>
        <v>4.8120658696313219E-2</v>
      </c>
      <c r="AK563" s="12">
        <f ca="1"/>
        <v>4.8445743362003045E-2</v>
      </c>
      <c r="AM563" s="12">
        <f t="shared" si="91"/>
        <v>4.0738045576115683E-4</v>
      </c>
      <c r="AO563" s="12">
        <f t="shared" ca="1" si="92"/>
        <v>2.0295356278522136E-3</v>
      </c>
      <c r="AQ563" s="12">
        <f ca="1"/>
        <v>4.0738013088758386E-4</v>
      </c>
      <c r="AS563" s="30">
        <v>1118</v>
      </c>
    </row>
    <row r="564" spans="1:45" x14ac:dyDescent="0.35">
      <c r="A564" s="12">
        <v>281</v>
      </c>
      <c r="C564" s="35" t="str">
        <f>INDEX('Flow probs &amp; rates'!$A$5:$A$5999,$A564)</f>
        <v>2013,9</v>
      </c>
      <c r="D564" s="17">
        <f ca="1">-INDEX('Flow probs &amp; rates'!AE$5:AE$5999,A564)-INDEX('Flow probs &amp; rates'!AF$5:AF$5999,A564)-INDEX('Flow probs &amp; rates'!AJ$5:AJ$5999,A564)</f>
        <v>-4.4297437000474504E-2</v>
      </c>
      <c r="E564" s="17">
        <f ca="1">INDEX('Flow probs &amp; rates'!AG$5:AG$5999,A564)-INDEX('Flow probs &amp; rates'!AJ$5:AJ$5999,A564)</f>
        <v>0.19131311860163219</v>
      </c>
      <c r="G564" s="12">
        <f t="shared" ca="1" si="93"/>
        <v>-4.4297437000474504E-2</v>
      </c>
      <c r="H564" s="12">
        <f t="shared" ca="1" si="94"/>
        <v>0.19131311860163219</v>
      </c>
      <c r="J564" s="17">
        <f ca="1">INDEX('Flow probs &amp; rates'!AJ$5:AJ$5999,A564)</f>
        <v>1.77279108001588E-2</v>
      </c>
      <c r="K564" s="35" t="str">
        <f>INDEX('Flow probs &amp; rates'!$A$5:$A$5999,$A564)</f>
        <v>2013,9</v>
      </c>
      <c r="L564" s="12">
        <f t="shared" ca="1" si="98"/>
        <v>1.77279108001588E-2</v>
      </c>
      <c r="N564" s="17">
        <f ca="1">INDEX('Flow probs &amp; rates'!Z$5:Z$5999,A564)</f>
        <v>1.9336178253484427E-2</v>
      </c>
      <c r="O564" s="35" t="str">
        <f>INDEX('Flow probs &amp; rates'!$A$5:$A$5999,$A564)</f>
        <v>2013,9</v>
      </c>
      <c r="P564" s="12">
        <f t="shared" ca="1" si="95"/>
        <v>1.9336178253484427E-2</v>
      </c>
      <c r="R564" s="17">
        <f ca="1">1-INDEX('Flow probs &amp; rates'!U$5:U$5999,A564)-INDEX('Flow probs &amp; rates'!V$5:V$5999,A564)-INDEX('Flow probs &amp; rates'!Z$5:Z$5999,A564)</f>
        <v>0.95581085515485686</v>
      </c>
      <c r="S564" s="17">
        <f ca="1">INDEX('Flow probs &amp; rates'!W$5:W$5999,A564)-INDEX('Flow probs &amp; rates'!Z$5:Z$5999,A564)</f>
        <v>0.15255744337171007</v>
      </c>
      <c r="T564" s="35" t="str">
        <f>INDEX('Flow probs &amp; rates'!$A$5:$A$5999,$A564)</f>
        <v>2013,9</v>
      </c>
      <c r="U564" s="12">
        <f t="shared" ca="1" si="96"/>
        <v>0.95581085515485686</v>
      </c>
      <c r="V564" s="12">
        <f t="shared" ca="1" si="97"/>
        <v>0.15255744337171007</v>
      </c>
      <c r="X564" s="35" t="str">
        <f>INDEX('Flow probs &amp; rates'!$A$5:$A$5999,$A564)</f>
        <v>2013,9</v>
      </c>
      <c r="Y564" s="12">
        <f t="array" aca="1" ref="Y564:Z565" ca="1">$A$1:$B$2-U564:V565</f>
        <v>4.4189144845143136E-2</v>
      </c>
      <c r="Z564" s="12">
        <f ca="1"/>
        <v>-0.15255744337171007</v>
      </c>
      <c r="AB564" s="35" t="str">
        <f>INDEX('Flow probs &amp; rates'!$A$5:$A$5999,$A564)</f>
        <v>2013,9</v>
      </c>
      <c r="AC564" s="12">
        <f t="array" aca="1" ref="AC564:AD565" ca="1">MMULT(Y564:Z565,MMULT(U562:V563,MINVERSE(Y562:Z563)))</f>
        <v>0.9279678887736228</v>
      </c>
      <c r="AD564" s="12">
        <f ca="1"/>
        <v>0.13372400581156663</v>
      </c>
      <c r="AF564" s="35" t="str">
        <f>INDEX('Flow probs &amp; rates'!$A$5:$A$5999,$A564)</f>
        <v>2013,9</v>
      </c>
      <c r="AG564" s="12">
        <f>INDEX('Flow probs &amp; rates'!E$5:E$5999,A564)</f>
        <v>0.58716775989192538</v>
      </c>
      <c r="AI564" s="32" t="s">
        <v>740</v>
      </c>
      <c r="AJ564" s="12">
        <f t="array" aca="1" ref="AJ564:AJ565" ca="1">MMULT(U564:V565,AG564:AG565)+P564:P565</f>
        <v>0.5876106621742645</v>
      </c>
      <c r="AK564" s="12">
        <f t="array" aca="1" ref="AK564:AK565" ca="1">MMULT(-1*MINVERSE(G564:H565),L564:L565)</f>
        <v>0.58650125645421536</v>
      </c>
      <c r="AM564" s="12">
        <f t="shared" si="91"/>
        <v>7.2171180435121052E-4</v>
      </c>
      <c r="AO564" s="12">
        <f t="shared" ca="1" si="92"/>
        <v>-7.5227822354271279E-3</v>
      </c>
      <c r="AQ564" s="12">
        <f t="array" aca="1" ref="AQ564:AQ565" ca="1">MMULT(Y564:Z565,AO564:AO565)+MMULT(AC564:AD565,AM562:AM563)</f>
        <v>7.2171777082109768E-4</v>
      </c>
      <c r="AS564" s="30">
        <v>1120</v>
      </c>
    </row>
    <row r="565" spans="1:45" x14ac:dyDescent="0.35">
      <c r="C565" s="35"/>
      <c r="D565" s="17">
        <f ca="1">INDEX('Flow probs &amp; rates'!AE$5:AE$5999,A564)-INDEX('Flow probs &amp; rates'!AK$5:AK$5999,A564)</f>
        <v>-1.05827688984818E-2</v>
      </c>
      <c r="E565" s="17">
        <f ca="1">-INDEX('Flow probs &amp; rates'!AG$5:AG$5999,A564)-INDEX('Flow probs &amp; rates'!AI$5:AI$5999,A564)-INDEX('Flow probs &amp; rates'!AK$5:AK$5999,A564)</f>
        <v>-0.41950404907373495</v>
      </c>
      <c r="G565" s="12">
        <f t="shared" ca="1" si="93"/>
        <v>-1.05827688984818E-2</v>
      </c>
      <c r="H565" s="12">
        <f t="shared" ca="1" si="94"/>
        <v>-0.41950404907373495</v>
      </c>
      <c r="J565" s="17">
        <f ca="1">INDEX('Flow probs &amp; rates'!AK$5:AK$5999,A564)</f>
        <v>2.4302772871268901E-2</v>
      </c>
      <c r="K565" s="35"/>
      <c r="L565" s="12">
        <f t="shared" ca="1" si="98"/>
        <v>2.4302772871268901E-2</v>
      </c>
      <c r="N565" s="17">
        <f ca="1">INDEX('Flow probs &amp; rates'!AA$5:AA$5999,A564)</f>
        <v>1.9762032608413263E-2</v>
      </c>
      <c r="O565" s="35"/>
      <c r="P565" s="12">
        <f t="shared" ca="1" si="95"/>
        <v>1.9762032608413263E-2</v>
      </c>
      <c r="R565" s="17">
        <f ca="1">INDEX('Flow probs &amp; rates'!U$5:U$5999,A564)-INDEX('Flow probs &amp; rates'!AA$5:AA$5999,A564)</f>
        <v>-8.4391936357411552E-3</v>
      </c>
      <c r="S565" s="17">
        <f ca="1">1-INDEX('Flow probs &amp; rates'!W$5:W$5999,A564)-INDEX('Flow probs &amp; rates'!Y$5:Y$5999,A564)-INDEX('Flow probs &amp; rates'!AA$5:AA$5999,A564)</f>
        <v>0.65661541011938585</v>
      </c>
      <c r="T565" s="35"/>
      <c r="U565" s="12">
        <f t="shared" ca="1" si="96"/>
        <v>-8.4391936357411552E-3</v>
      </c>
      <c r="V565" s="12">
        <f t="shared" ca="1" si="97"/>
        <v>0.65661541011938585</v>
      </c>
      <c r="X565" s="35"/>
      <c r="Y565" s="12">
        <f ca="1"/>
        <v>8.4391936357411552E-3</v>
      </c>
      <c r="Z565" s="12">
        <f ca="1"/>
        <v>0.34338458988061415</v>
      </c>
      <c r="AB565" s="35"/>
      <c r="AC565" s="12">
        <f ca="1"/>
        <v>-3.1085563275021294E-2</v>
      </c>
      <c r="AD565" s="12">
        <f ca="1"/>
        <v>0.67358493946451525</v>
      </c>
      <c r="AF565" s="35"/>
      <c r="AG565" s="12">
        <f>INDEX('Flow probs &amp; rates'!F$5:F$5999,A564)</f>
        <v>4.6232848841940788E-2</v>
      </c>
      <c r="AJ565" s="12">
        <f ca="1"/>
        <v>4.5164011189359463E-2</v>
      </c>
      <c r="AK565" s="12">
        <f ca="1"/>
        <v>4.3136569612380687E-2</v>
      </c>
      <c r="AM565" s="12">
        <f t="shared" si="91"/>
        <v>-1.6185227616299439E-3</v>
      </c>
      <c r="AO565" s="12">
        <f t="shared" ca="1" si="92"/>
        <v>-5.3091737496223576E-3</v>
      </c>
      <c r="AQ565" s="12">
        <f ca="1"/>
        <v>-1.6185244196225521E-3</v>
      </c>
      <c r="AS565" s="30">
        <v>1122</v>
      </c>
    </row>
    <row r="566" spans="1:45" x14ac:dyDescent="0.35">
      <c r="A566" s="12">
        <v>282</v>
      </c>
      <c r="C566" s="35" t="str">
        <f>INDEX('Flow probs &amp; rates'!$A$5:$A$5999,$A566)</f>
        <v>2013,10</v>
      </c>
      <c r="D566" s="17">
        <f ca="1">-INDEX('Flow probs &amp; rates'!AE$5:AE$5999,A566)-INDEX('Flow probs &amp; rates'!AF$5:AF$5999,A566)-INDEX('Flow probs &amp; rates'!AJ$5:AJ$5999,A566)</f>
        <v>-4.5958835350758703E-2</v>
      </c>
      <c r="E566" s="17">
        <f ca="1">INDEX('Flow probs &amp; rates'!AG$5:AG$5999,A566)-INDEX('Flow probs &amp; rates'!AJ$5:AJ$5999,A566)</f>
        <v>0.18291497392194478</v>
      </c>
      <c r="G566" s="12">
        <f t="shared" ca="1" si="93"/>
        <v>-4.5958835350758703E-2</v>
      </c>
      <c r="H566" s="12">
        <f t="shared" ca="1" si="94"/>
        <v>0.18291497392194478</v>
      </c>
      <c r="J566" s="17">
        <f ca="1">INDEX('Flow probs &amp; rates'!AJ$5:AJ$5999,A566)</f>
        <v>1.80015305205042E-2</v>
      </c>
      <c r="K566" s="35" t="str">
        <f>INDEX('Flow probs &amp; rates'!$A$5:$A$5999,$A566)</f>
        <v>2013,10</v>
      </c>
      <c r="L566" s="12">
        <f t="shared" ca="1" si="98"/>
        <v>1.80015305205042E-2</v>
      </c>
      <c r="N566" s="17">
        <f ca="1">INDEX('Flow probs &amp; rates'!Z$5:Z$5999,A566)</f>
        <v>1.9522333848190243E-2</v>
      </c>
      <c r="O566" s="35" t="str">
        <f>INDEX('Flow probs &amp; rates'!$A$5:$A$5999,$A566)</f>
        <v>2013,10</v>
      </c>
      <c r="P566" s="12">
        <f t="shared" ca="1" si="95"/>
        <v>1.9522333848190243E-2</v>
      </c>
      <c r="R566" s="17">
        <f ca="1">1-INDEX('Flow probs &amp; rates'!U$5:U$5999,A566)-INDEX('Flow probs &amp; rates'!V$5:V$5999,A566)-INDEX('Flow probs &amp; rates'!Z$5:Z$5999,A566)</f>
        <v>0.954307418277619</v>
      </c>
      <c r="S566" s="17">
        <f ca="1">INDEX('Flow probs &amp; rates'!W$5:W$5999,A566)-INDEX('Flow probs &amp; rates'!Z$5:Z$5999,A566)</f>
        <v>0.14615608097887048</v>
      </c>
      <c r="T566" s="35" t="str">
        <f>INDEX('Flow probs &amp; rates'!$A$5:$A$5999,$A566)</f>
        <v>2013,10</v>
      </c>
      <c r="U566" s="12">
        <f t="shared" ca="1" si="96"/>
        <v>0.954307418277619</v>
      </c>
      <c r="V566" s="12">
        <f t="shared" ca="1" si="97"/>
        <v>0.14615608097887048</v>
      </c>
      <c r="X566" s="35" t="str">
        <f>INDEX('Flow probs &amp; rates'!$A$5:$A$5999,$A566)</f>
        <v>2013,10</v>
      </c>
      <c r="Y566" s="12">
        <f t="array" aca="1" ref="Y566:Z567" ca="1">$A$1:$B$2-U566:V567</f>
        <v>4.5692581722380998E-2</v>
      </c>
      <c r="Z566" s="12">
        <f ca="1"/>
        <v>-0.14615608097887048</v>
      </c>
      <c r="AB566" s="35" t="str">
        <f>INDEX('Flow probs &amp; rates'!$A$5:$A$5999,$A566)</f>
        <v>2013,10</v>
      </c>
      <c r="AC566" s="12">
        <f t="array" aca="1" ref="AC566:AD567" ca="1">MMULT(Y566:Z567,MMULT(U564:V565,MINVERSE(Y564:Z565)))</f>
        <v>0.98238744761308339</v>
      </c>
      <c r="AD566" s="12">
        <f ca="1"/>
        <v>0.17727331859799486</v>
      </c>
      <c r="AF566" s="35" t="str">
        <f>INDEX('Flow probs &amp; rates'!$A$5:$A$5999,$A566)</f>
        <v>2013,10</v>
      </c>
      <c r="AG566" s="12">
        <f>INDEX('Flow probs &amp; rates'!E$5:E$5999,A566)</f>
        <v>0.58661809488573302</v>
      </c>
      <c r="AI566" s="32" t="s">
        <v>741</v>
      </c>
      <c r="AJ566" s="12">
        <f t="array" aca="1" ref="AJ566:AJ567" ca="1">MMULT(U566:V567,AG566:AG567)+P566:P567</f>
        <v>0.58604161859293857</v>
      </c>
      <c r="AK566" s="12">
        <f t="array" aca="1" ref="AK566:AK567" ca="1">MMULT(-1*MINVERSE(G566:H567),L566:L567)</f>
        <v>0.57286213544661846</v>
      </c>
      <c r="AM566" s="12">
        <f t="shared" si="91"/>
        <v>-5.4966500619235692E-4</v>
      </c>
      <c r="AO566" s="12">
        <f t="shared" ca="1" si="92"/>
        <v>-1.3639121007596899E-2</v>
      </c>
      <c r="AQ566" s="12">
        <f t="array" aca="1" ref="AQ566:AQ567" ca="1">MMULT(Y566:Z567,AO566:AO567)+MMULT(AC566:AD567,AM564:AM565)</f>
        <v>-5.4968467579701952E-4</v>
      </c>
      <c r="AS566" s="30">
        <v>1124</v>
      </c>
    </row>
    <row r="567" spans="1:45" x14ac:dyDescent="0.35">
      <c r="C567" s="35"/>
      <c r="D567" s="17">
        <f ca="1">INDEX('Flow probs &amp; rates'!AE$5:AE$5999,A566)-INDEX('Flow probs &amp; rates'!AK$5:AK$5999,A566)</f>
        <v>-9.9649255262018992E-3</v>
      </c>
      <c r="E567" s="17">
        <f ca="1">-INDEX('Flow probs &amp; rates'!AG$5:AG$5999,A566)-INDEX('Flow probs &amp; rates'!AI$5:AI$5999,A566)-INDEX('Flow probs &amp; rates'!AK$5:AK$5999,A566)</f>
        <v>-0.41338855128530899</v>
      </c>
      <c r="G567" s="12">
        <f t="shared" ca="1" si="93"/>
        <v>-9.9649255262018992E-3</v>
      </c>
      <c r="H567" s="12">
        <f t="shared" ca="1" si="94"/>
        <v>-0.41338855128530899</v>
      </c>
      <c r="J567" s="17">
        <f ca="1">INDEX('Flow probs &amp; rates'!AK$5:AK$5999,A566)</f>
        <v>2.4526554899840999E-2</v>
      </c>
      <c r="K567" s="35"/>
      <c r="L567" s="12">
        <f t="shared" ca="1" si="98"/>
        <v>2.4526554899840999E-2</v>
      </c>
      <c r="N567" s="17">
        <f ca="1">INDEX('Flow probs &amp; rates'!AA$5:AA$5999,A566)</f>
        <v>2.0005997049751909E-2</v>
      </c>
      <c r="O567" s="35"/>
      <c r="P567" s="12">
        <f t="shared" ca="1" si="95"/>
        <v>2.0005997049751909E-2</v>
      </c>
      <c r="R567" s="17">
        <f ca="1">INDEX('Flow probs &amp; rates'!U$5:U$5999,A566)-INDEX('Flow probs &amp; rates'!AA$5:AA$5999,A566)</f>
        <v>-7.9627164166728766E-3</v>
      </c>
      <c r="S567" s="17">
        <f ca="1">1-INDEX('Flow probs &amp; rates'!W$5:W$5999,A566)-INDEX('Flow probs &amp; rates'!Y$5:Y$5999,A566)-INDEX('Flow probs &amp; rates'!AA$5:AA$5999,A566)</f>
        <v>0.66072108979758692</v>
      </c>
      <c r="T567" s="35"/>
      <c r="U567" s="12">
        <f t="shared" ca="1" si="96"/>
        <v>-7.9627164166728766E-3</v>
      </c>
      <c r="V567" s="12">
        <f t="shared" ca="1" si="97"/>
        <v>0.66072108979758692</v>
      </c>
      <c r="X567" s="35"/>
      <c r="Y567" s="12">
        <f ca="1"/>
        <v>7.9627164166728766E-3</v>
      </c>
      <c r="Z567" s="12">
        <f ca="1"/>
        <v>0.33927891020241308</v>
      </c>
      <c r="AB567" s="35"/>
      <c r="AC567" s="12">
        <f ca="1"/>
        <v>-1.5797216040553508E-2</v>
      </c>
      <c r="AD567" s="12">
        <f ca="1"/>
        <v>0.64528390633877208</v>
      </c>
      <c r="AF567" s="35"/>
      <c r="AG567" s="12">
        <f>INDEX('Flow probs &amp; rates'!F$5:F$5999,A566)</f>
        <v>4.5877564960013661E-2</v>
      </c>
      <c r="AJ567" s="12">
        <f ca="1"/>
        <v>4.5647198232927726E-2</v>
      </c>
      <c r="AK567" s="12">
        <f ca="1"/>
        <v>4.552140189859006E-2</v>
      </c>
      <c r="AM567" s="12">
        <f t="shared" si="91"/>
        <v>-3.5528388192712645E-4</v>
      </c>
      <c r="AO567" s="12">
        <f t="shared" ca="1" si="92"/>
        <v>2.3848322862093721E-3</v>
      </c>
      <c r="AQ567" s="12">
        <f ca="1"/>
        <v>-3.5528888109067583E-4</v>
      </c>
      <c r="AS567" s="30">
        <v>1126</v>
      </c>
    </row>
    <row r="568" spans="1:45" x14ac:dyDescent="0.35">
      <c r="A568" s="12">
        <v>283</v>
      </c>
      <c r="C568" s="35" t="str">
        <f>INDEX('Flow probs &amp; rates'!$A$5:$A$5999,$A568)</f>
        <v>2013,11</v>
      </c>
      <c r="D568" s="17">
        <f ca="1">-INDEX('Flow probs &amp; rates'!AE$5:AE$5999,A568)-INDEX('Flow probs &amp; rates'!AF$5:AF$5999,A568)-INDEX('Flow probs &amp; rates'!AJ$5:AJ$5999,A568)</f>
        <v>-4.3758791356932697E-2</v>
      </c>
      <c r="E568" s="17">
        <f ca="1">INDEX('Flow probs &amp; rates'!AG$5:AG$5999,A568)-INDEX('Flow probs &amp; rates'!AJ$5:AJ$5999,A568)</f>
        <v>0.1786252700458951</v>
      </c>
      <c r="G568" s="12">
        <f t="shared" ca="1" si="93"/>
        <v>-4.3758791356932697E-2</v>
      </c>
      <c r="H568" s="12">
        <f t="shared" ca="1" si="94"/>
        <v>0.1786252700458951</v>
      </c>
      <c r="J568" s="17">
        <f ca="1">INDEX('Flow probs &amp; rates'!AJ$5:AJ$5999,A568)</f>
        <v>1.7639223452241899E-2</v>
      </c>
      <c r="K568" s="35" t="str">
        <f>INDEX('Flow probs &amp; rates'!$A$5:$A$5999,$A568)</f>
        <v>2013,11</v>
      </c>
      <c r="L568" s="12">
        <f t="shared" ca="1" si="98"/>
        <v>1.7639223452241899E-2</v>
      </c>
      <c r="N568" s="17">
        <f ca="1">INDEX('Flow probs &amp; rates'!Z$5:Z$5999,A568)</f>
        <v>1.916475762129782E-2</v>
      </c>
      <c r="O568" s="35" t="str">
        <f>INDEX('Flow probs &amp; rates'!$A$5:$A$5999,$A568)</f>
        <v>2013,11</v>
      </c>
      <c r="P568" s="12">
        <f t="shared" ca="1" si="95"/>
        <v>1.916475762129782E-2</v>
      </c>
      <c r="R568" s="17">
        <f ca="1">1-INDEX('Flow probs &amp; rates'!U$5:U$5999,A568)-INDEX('Flow probs &amp; rates'!V$5:V$5999,A568)-INDEX('Flow probs &amp; rates'!Z$5:Z$5999,A568)</f>
        <v>0.95634993199734486</v>
      </c>
      <c r="S568" s="17">
        <f ca="1">INDEX('Flow probs &amp; rates'!W$5:W$5999,A568)-INDEX('Flow probs &amp; rates'!Z$5:Z$5999,A568)</f>
        <v>0.14397592277878915</v>
      </c>
      <c r="T568" s="35" t="str">
        <f>INDEX('Flow probs &amp; rates'!$A$5:$A$5999,$A568)</f>
        <v>2013,11</v>
      </c>
      <c r="U568" s="12">
        <f t="shared" ca="1" si="96"/>
        <v>0.95634993199734486</v>
      </c>
      <c r="V568" s="12">
        <f t="shared" ca="1" si="97"/>
        <v>0.14397592277878915</v>
      </c>
      <c r="X568" s="35" t="str">
        <f>INDEX('Flow probs &amp; rates'!$A$5:$A$5999,$A568)</f>
        <v>2013,11</v>
      </c>
      <c r="Y568" s="12">
        <f t="array" aca="1" ref="Y568:Z569" ca="1">$A$1:$B$2-U568:V569</f>
        <v>4.365006800265514E-2</v>
      </c>
      <c r="Z568" s="12">
        <f ca="1"/>
        <v>-0.14397592277878915</v>
      </c>
      <c r="AB568" s="35" t="str">
        <f>INDEX('Flow probs &amp; rates'!$A$5:$A$5999,$A568)</f>
        <v>2013,11</v>
      </c>
      <c r="AC568" s="12">
        <f t="array" aca="1" ref="AC568:AD569" ca="1">MMULT(Y568:Z569,MMULT(U566:V567,MINVERSE(Y566:Z567)))</f>
        <v>0.91372855924209517</v>
      </c>
      <c r="AD568" s="12">
        <f ca="1"/>
        <v>0.13204115617231238</v>
      </c>
      <c r="AF568" s="35" t="str">
        <f>INDEX('Flow probs &amp; rates'!$A$5:$A$5999,$A568)</f>
        <v>2013,11</v>
      </c>
      <c r="AG568" s="12">
        <f>INDEX('Flow probs &amp; rates'!E$5:E$5999,A568)</f>
        <v>0.58678219752364236</v>
      </c>
      <c r="AI568" s="32" t="s">
        <v>742</v>
      </c>
      <c r="AJ568" s="12">
        <f t="array" aca="1" ref="AJ568:AJ569" ca="1">MMULT(U568:V569,AG568:AG569)+P568:P569</f>
        <v>0.58694405674411776</v>
      </c>
      <c r="AK568" s="12">
        <f t="array" aca="1" ref="AK568:AK569" ca="1">MMULT(-1*MINVERSE(G568:H569),L568:L569)</f>
        <v>0.59038678801904065</v>
      </c>
      <c r="AM568" s="12">
        <f t="shared" si="91"/>
        <v>1.6410263790933577E-4</v>
      </c>
      <c r="AO568" s="12">
        <f t="shared" ca="1" si="92"/>
        <v>1.7524652572422195E-2</v>
      </c>
      <c r="AQ568" s="12">
        <f t="array" aca="1" ref="AQ568:AQ569" ca="1">MMULT(Y568:Z569,AO568:AO569)+MMULT(AC568:AD569,AM566:AM567)</f>
        <v>1.6411655737560841E-4</v>
      </c>
      <c r="AS568" s="30">
        <v>1128</v>
      </c>
    </row>
    <row r="569" spans="1:45" x14ac:dyDescent="0.35">
      <c r="C569" s="35"/>
      <c r="D569" s="17">
        <f ca="1">INDEX('Flow probs &amp; rates'!AE$5:AE$5999,A568)-INDEX('Flow probs &amp; rates'!AK$5:AK$5999,A568)</f>
        <v>-1.0948277369262899E-2</v>
      </c>
      <c r="E569" s="17">
        <f ca="1">-INDEX('Flow probs &amp; rates'!AG$5:AG$5999,A568)-INDEX('Flow probs &amp; rates'!AI$5:AI$5999,A568)-INDEX('Flow probs &amp; rates'!AK$5:AK$5999,A568)</f>
        <v>-0.39728921116945642</v>
      </c>
      <c r="G569" s="12">
        <f t="shared" ca="1" si="93"/>
        <v>-1.0948277369262899E-2</v>
      </c>
      <c r="H569" s="12">
        <f t="shared" ca="1" si="94"/>
        <v>-0.39728921116945642</v>
      </c>
      <c r="J569" s="17">
        <f ca="1">INDEX('Flow probs &amp; rates'!AK$5:AK$5999,A568)</f>
        <v>2.4691483959132399E-2</v>
      </c>
      <c r="K569" s="35"/>
      <c r="L569" s="12">
        <f t="shared" ca="1" si="98"/>
        <v>2.4691483959132399E-2</v>
      </c>
      <c r="N569" s="17">
        <f ca="1">INDEX('Flow probs &amp; rates'!AA$5:AA$5999,A568)</f>
        <v>2.0286339667325199E-2</v>
      </c>
      <c r="O569" s="35"/>
      <c r="P569" s="12">
        <f t="shared" ca="1" si="95"/>
        <v>2.0286339667325199E-2</v>
      </c>
      <c r="R569" s="17">
        <f ca="1">INDEX('Flow probs &amp; rates'!U$5:U$5999,A568)-INDEX('Flow probs &amp; rates'!AA$5:AA$5999,A568)</f>
        <v>-8.8246352609792876E-3</v>
      </c>
      <c r="S569" s="17">
        <f ca="1">1-INDEX('Flow probs &amp; rates'!W$5:W$5999,A568)-INDEX('Flow probs &amp; rates'!Y$5:Y$5999,A568)-INDEX('Flow probs &amp; rates'!AA$5:AA$5999,A568)</f>
        <v>0.6713975809224364</v>
      </c>
      <c r="T569" s="35"/>
      <c r="U569" s="12">
        <f t="shared" ca="1" si="96"/>
        <v>-8.8246352609792876E-3</v>
      </c>
      <c r="V569" s="12">
        <f t="shared" ca="1" si="97"/>
        <v>0.6713975809224364</v>
      </c>
      <c r="X569" s="35"/>
      <c r="Y569" s="12">
        <f ca="1"/>
        <v>8.8246352609792876E-3</v>
      </c>
      <c r="Z569" s="12">
        <f ca="1"/>
        <v>0.3286024190775636</v>
      </c>
      <c r="AB569" s="35"/>
      <c r="AC569" s="12">
        <f ca="1"/>
        <v>1.3822509340920192E-2</v>
      </c>
      <c r="AD569" s="12">
        <f ca="1"/>
        <v>0.64968543494767117</v>
      </c>
      <c r="AF569" s="35"/>
      <c r="AG569" s="12">
        <f>INDEX('Flow probs &amp; rates'!F$5:F$5999,A568)</f>
        <v>4.5911735075233176E-2</v>
      </c>
      <c r="AJ569" s="12">
        <f ca="1"/>
        <v>4.5933228662006484E-2</v>
      </c>
      <c r="AK569" s="12">
        <f ca="1"/>
        <v>4.5880343931557217E-2</v>
      </c>
      <c r="AM569" s="12">
        <f t="shared" si="91"/>
        <v>3.4170115219514519E-5</v>
      </c>
      <c r="AO569" s="12">
        <f t="shared" ca="1" si="92"/>
        <v>3.5894203296715776E-4</v>
      </c>
      <c r="AQ569" s="12">
        <f ca="1"/>
        <v>3.4177374326441922E-5</v>
      </c>
      <c r="AS569" s="30">
        <v>1130</v>
      </c>
    </row>
    <row r="570" spans="1:45" x14ac:dyDescent="0.35">
      <c r="A570" s="12">
        <v>284</v>
      </c>
      <c r="C570" s="35" t="str">
        <f>INDEX('Flow probs &amp; rates'!$A$5:$A$5999,$A570)</f>
        <v>2013,12</v>
      </c>
      <c r="D570" s="17">
        <f ca="1">-INDEX('Flow probs &amp; rates'!AE$5:AE$5999,A570)-INDEX('Flow probs &amp; rates'!AF$5:AF$5999,A570)-INDEX('Flow probs &amp; rates'!AJ$5:AJ$5999,A570)</f>
        <v>-4.3338250843977702E-2</v>
      </c>
      <c r="E570" s="17">
        <f ca="1">INDEX('Flow probs &amp; rates'!AG$5:AG$5999,A570)-INDEX('Flow probs &amp; rates'!AJ$5:AJ$5999,A570)</f>
        <v>0.16929939164312738</v>
      </c>
      <c r="G570" s="12">
        <f t="shared" ca="1" si="93"/>
        <v>-4.3338250843977702E-2</v>
      </c>
      <c r="H570" s="12">
        <f t="shared" ca="1" si="94"/>
        <v>0.16929939164312738</v>
      </c>
      <c r="J570" s="17">
        <f ca="1">INDEX('Flow probs &amp; rates'!AJ$5:AJ$5999,A570)</f>
        <v>1.34220997951106E-2</v>
      </c>
      <c r="K570" s="35" t="str">
        <f>INDEX('Flow probs &amp; rates'!$A$5:$A$5999,$A570)</f>
        <v>2013,12</v>
      </c>
      <c r="L570" s="12">
        <f t="shared" ca="1" si="98"/>
        <v>1.34220997951106E-2</v>
      </c>
      <c r="N570" s="17">
        <f ca="1">INDEX('Flow probs &amp; rates'!Z$5:Z$5999,A570)</f>
        <v>1.4768317240731816E-2</v>
      </c>
      <c r="O570" s="35" t="str">
        <f>INDEX('Flow probs &amp; rates'!$A$5:$A$5999,$A570)</f>
        <v>2013,12</v>
      </c>
      <c r="P570" s="12">
        <f t="shared" ca="1" si="95"/>
        <v>1.4768317240731816E-2</v>
      </c>
      <c r="R570" s="17">
        <f ca="1">1-INDEX('Flow probs &amp; rates'!U$5:U$5999,A570)-INDEX('Flow probs &amp; rates'!V$5:V$5999,A570)-INDEX('Flow probs &amp; rates'!Z$5:Z$5999,A570)</f>
        <v>0.95705004450764586</v>
      </c>
      <c r="S570" s="17">
        <f ca="1">INDEX('Flow probs &amp; rates'!W$5:W$5999,A570)-INDEX('Flow probs &amp; rates'!Z$5:Z$5999,A570)</f>
        <v>0.13576493132530362</v>
      </c>
      <c r="T570" s="35" t="str">
        <f>INDEX('Flow probs &amp; rates'!$A$5:$A$5999,$A570)</f>
        <v>2013,12</v>
      </c>
      <c r="U570" s="12">
        <f t="shared" ca="1" si="96"/>
        <v>0.95705004450764586</v>
      </c>
      <c r="V570" s="12">
        <f t="shared" ca="1" si="97"/>
        <v>0.13576493132530362</v>
      </c>
      <c r="X570" s="35" t="str">
        <f>INDEX('Flow probs &amp; rates'!$A$5:$A$5999,$A570)</f>
        <v>2013,12</v>
      </c>
      <c r="Y570" s="12">
        <f t="array" aca="1" ref="Y570:Z571" ca="1">$A$1:$B$2-U570:V571</f>
        <v>4.2949955492354142E-2</v>
      </c>
      <c r="Z570" s="12">
        <f ca="1"/>
        <v>-0.13576493132530362</v>
      </c>
      <c r="AB570" s="35" t="str">
        <f>INDEX('Flow probs &amp; rates'!$A$5:$A$5999,$A570)</f>
        <v>2013,12</v>
      </c>
      <c r="AC570" s="12">
        <f t="array" aca="1" ref="AC570:AD571" ca="1">MMULT(Y570:Z571,MMULT(U568:V569,MINVERSE(Y568:Z569)))</f>
        <v>0.93767533953419147</v>
      </c>
      <c r="AD570" s="12">
        <f ca="1"/>
        <v>0.1522635938780158</v>
      </c>
      <c r="AF570" s="35" t="str">
        <f>INDEX('Flow probs &amp; rates'!$A$5:$A$5999,$A570)</f>
        <v>2013,12</v>
      </c>
      <c r="AG570" s="12">
        <f>INDEX('Flow probs &amp; rates'!E$5:E$5999,A570)</f>
        <v>0.58258144905654252</v>
      </c>
      <c r="AI570" s="32" t="s">
        <v>743</v>
      </c>
      <c r="AJ570" s="12">
        <f t="array" aca="1" ref="AJ570:AJ571" ca="1">MMULT(U570:V571,AG570:AG571)+P570:P571</f>
        <v>0.57847638459260431</v>
      </c>
      <c r="AK570" s="12">
        <f t="array" aca="1" ref="AK570:AK571" ca="1">MMULT(-1*MINVERSE(G570:H571),L570:L571)</f>
        <v>0.48865567259060327</v>
      </c>
      <c r="AM570" s="12">
        <f t="shared" si="91"/>
        <v>-4.2007484670998352E-3</v>
      </c>
      <c r="AO570" s="12">
        <f t="shared" ca="1" si="92"/>
        <v>-0.10173111542843738</v>
      </c>
      <c r="AQ570" s="12">
        <f t="array" aca="1" ref="AQ570:AQ571" ca="1">MMULT(Y570:Z571,AO570:AO571)+MMULT(AC570:AD571,AM568:AM569)</f>
        <v>-4.2005401022853096E-3</v>
      </c>
      <c r="AS570" s="30">
        <v>1132</v>
      </c>
    </row>
    <row r="571" spans="1:45" x14ac:dyDescent="0.35">
      <c r="C571" s="35"/>
      <c r="D571" s="17">
        <f ca="1">INDEX('Flow probs &amp; rates'!AE$5:AE$5999,A570)-INDEX('Flow probs &amp; rates'!AK$5:AK$5999,A570)</f>
        <v>-7.4915344990523023E-3</v>
      </c>
      <c r="E571" s="17">
        <f ca="1">-INDEX('Flow probs &amp; rates'!AG$5:AG$5999,A570)-INDEX('Flow probs &amp; rates'!AI$5:AI$5999,A570)-INDEX('Flow probs &amp; rates'!AK$5:AK$5999,A570)</f>
        <v>-0.40878680518165039</v>
      </c>
      <c r="G571" s="12">
        <f t="shared" ca="1" si="93"/>
        <v>-7.4915344990523023E-3</v>
      </c>
      <c r="H571" s="12">
        <f t="shared" ca="1" si="94"/>
        <v>-0.40878680518165039</v>
      </c>
      <c r="J571" s="17">
        <f ca="1">INDEX('Flow probs &amp; rates'!AK$5:AK$5999,A570)</f>
        <v>2.2386766379388402E-2</v>
      </c>
      <c r="K571" s="35"/>
      <c r="L571" s="12">
        <f t="shared" ca="1" si="98"/>
        <v>2.2386766379388402E-2</v>
      </c>
      <c r="N571" s="17">
        <f ca="1">INDEX('Flow probs &amp; rates'!AA$5:AA$5999,A570)</f>
        <v>1.8327890219382949E-2</v>
      </c>
      <c r="O571" s="35"/>
      <c r="P571" s="12">
        <f t="shared" ca="1" si="95"/>
        <v>1.8327890219382949E-2</v>
      </c>
      <c r="R571" s="17">
        <f ca="1">INDEX('Flow probs &amp; rates'!U$5:U$5999,A570)-INDEX('Flow probs &amp; rates'!AA$5:AA$5999,A570)</f>
        <v>-6.0068967168927876E-3</v>
      </c>
      <c r="S571" s="17">
        <f ca="1">1-INDEX('Flow probs &amp; rates'!W$5:W$5999,A570)-INDEX('Flow probs &amp; rates'!Y$5:Y$5999,A570)-INDEX('Flow probs &amp; rates'!AA$5:AA$5999,A570)</f>
        <v>0.66397910771100843</v>
      </c>
      <c r="T571" s="35"/>
      <c r="U571" s="12">
        <f t="shared" ca="1" si="96"/>
        <v>-6.0068967168927876E-3</v>
      </c>
      <c r="V571" s="12">
        <f t="shared" ca="1" si="97"/>
        <v>0.66397910771100843</v>
      </c>
      <c r="X571" s="35"/>
      <c r="Y571" s="12">
        <f ca="1"/>
        <v>6.0068967168927876E-3</v>
      </c>
      <c r="Z571" s="12">
        <f ca="1"/>
        <v>0.33602089228899157</v>
      </c>
      <c r="AB571" s="35"/>
      <c r="AC571" s="12">
        <f ca="1"/>
        <v>-6.9499765979543798E-2</v>
      </c>
      <c r="AD571" s="12">
        <f ca="1"/>
        <v>0.65873577677214357</v>
      </c>
      <c r="AF571" s="35"/>
      <c r="AG571" s="12">
        <f>INDEX('Flow probs &amp; rates'!F$5:F$5999,A570)</f>
        <v>4.5287583052264581E-2</v>
      </c>
      <c r="AJ571" s="12">
        <f ca="1"/>
        <v>4.4898392611153387E-2</v>
      </c>
      <c r="AK571" s="12">
        <f ca="1"/>
        <v>4.580868392192141E-2</v>
      </c>
      <c r="AM571" s="12">
        <f t="shared" si="91"/>
        <v>-6.2415202296859512E-4</v>
      </c>
      <c r="AO571" s="12">
        <f t="shared" ca="1" si="92"/>
        <v>-7.1660009635807209E-5</v>
      </c>
      <c r="AQ571" s="12">
        <f ca="1"/>
        <v>-6.2406358119198745E-4</v>
      </c>
      <c r="AS571" s="30">
        <v>1134</v>
      </c>
    </row>
    <row r="572" spans="1:45" x14ac:dyDescent="0.35">
      <c r="A572" s="12">
        <v>285</v>
      </c>
      <c r="C572" s="35" t="str">
        <f>INDEX('Flow probs &amp; rates'!$A$5:$A$5999,$A572)</f>
        <v>2014,1</v>
      </c>
      <c r="D572" s="17">
        <f ca="1">-INDEX('Flow probs &amp; rates'!AE$5:AE$5999,A572)-INDEX('Flow probs &amp; rates'!AF$5:AF$5999,A572)-INDEX('Flow probs &amp; rates'!AJ$5:AJ$5999,A572)</f>
        <v>-4.3127571400268003E-2</v>
      </c>
      <c r="E572" s="17">
        <f ca="1">INDEX('Flow probs &amp; rates'!AG$5:AG$5999,A572)-INDEX('Flow probs &amp; rates'!AJ$5:AJ$5999,A572)</f>
        <v>0.2070937330206116</v>
      </c>
      <c r="G572" s="12">
        <f t="shared" ca="1" si="93"/>
        <v>-4.3127571400268003E-2</v>
      </c>
      <c r="H572" s="12">
        <f t="shared" ca="1" si="94"/>
        <v>0.2070937330206116</v>
      </c>
      <c r="J572" s="17">
        <f ca="1">INDEX('Flow probs &amp; rates'!AJ$5:AJ$5999,A572)</f>
        <v>1.9685385317485399E-2</v>
      </c>
      <c r="K572" s="35" t="str">
        <f>INDEX('Flow probs &amp; rates'!$A$5:$A$5999,$A572)</f>
        <v>2014,1</v>
      </c>
      <c r="L572" s="12">
        <f t="shared" ca="1" si="98"/>
        <v>1.9685385317485399E-2</v>
      </c>
      <c r="N572" s="17">
        <f ca="1">INDEX('Flow probs &amp; rates'!Z$5:Z$5999,A572)</f>
        <v>2.1535630871572009E-2</v>
      </c>
      <c r="O572" s="35" t="str">
        <f>INDEX('Flow probs &amp; rates'!$A$5:$A$5999,$A572)</f>
        <v>2014,1</v>
      </c>
      <c r="P572" s="12">
        <f t="shared" ca="1" si="95"/>
        <v>2.1535630871572009E-2</v>
      </c>
      <c r="R572" s="17">
        <f ca="1">1-INDEX('Flow probs &amp; rates'!U$5:U$5999,A572)-INDEX('Flow probs &amp; rates'!V$5:V$5999,A572)-INDEX('Flow probs &amp; rates'!Z$5:Z$5999,A572)</f>
        <v>0.9566220510212804</v>
      </c>
      <c r="S572" s="17">
        <f ca="1">INDEX('Flow probs &amp; rates'!W$5:W$5999,A572)-INDEX('Flow probs &amp; rates'!Z$5:Z$5999,A572)</f>
        <v>0.1639998099278257</v>
      </c>
      <c r="T572" s="35" t="str">
        <f>INDEX('Flow probs &amp; rates'!$A$5:$A$5999,$A572)</f>
        <v>2014,1</v>
      </c>
      <c r="U572" s="12">
        <f t="shared" ca="1" si="96"/>
        <v>0.9566220510212804</v>
      </c>
      <c r="V572" s="12">
        <f t="shared" ca="1" si="97"/>
        <v>0.1639998099278257</v>
      </c>
      <c r="X572" s="35" t="str">
        <f>INDEX('Flow probs &amp; rates'!$A$5:$A$5999,$A572)</f>
        <v>2014,1</v>
      </c>
      <c r="Y572" s="12">
        <f t="array" aca="1" ref="Y572:Z573" ca="1">$A$1:$B$2-U572:V573</f>
        <v>4.3377948978719605E-2</v>
      </c>
      <c r="Z572" s="12">
        <f ca="1"/>
        <v>-0.1639998099278257</v>
      </c>
      <c r="AB572" s="35" t="str">
        <f>INDEX('Flow probs &amp; rates'!$A$5:$A$5999,$A572)</f>
        <v>2014,1</v>
      </c>
      <c r="AC572" s="12">
        <f t="array" aca="1" ref="AC572:AD573" ca="1">MMULT(Y572:Z573,MMULT(U570:V571,MINVERSE(Y570:Z571)))</f>
        <v>0.97717732413889458</v>
      </c>
      <c r="AD572" s="12">
        <f ca="1"/>
        <v>8.8277752331914927E-2</v>
      </c>
      <c r="AF572" s="35" t="str">
        <f>INDEX('Flow probs &amp; rates'!$A$5:$A$5999,$A572)</f>
        <v>2014,1</v>
      </c>
      <c r="AG572" s="12">
        <f>INDEX('Flow probs &amp; rates'!E$5:E$5999,A572)</f>
        <v>0.58627304656765333</v>
      </c>
      <c r="AI572" s="32" t="s">
        <v>744</v>
      </c>
      <c r="AJ572" s="12">
        <f t="array" aca="1" ref="AJ572:AJ573" ca="1">MMULT(U572:V573,AG572:AG573)+P572:P573</f>
        <v>0.58955815844375148</v>
      </c>
      <c r="AK572" s="12">
        <f t="array" aca="1" ref="AK572:AK573" ca="1">MMULT(-1*MINVERSE(G572:H573),L572:L573)</f>
        <v>0.64463978690717794</v>
      </c>
      <c r="AM572" s="12">
        <f t="shared" si="91"/>
        <v>3.6915975111108112E-3</v>
      </c>
      <c r="AO572" s="12">
        <f t="shared" ca="1" si="92"/>
        <v>0.15598411431657466</v>
      </c>
      <c r="AQ572" s="12">
        <f t="array" aca="1" ref="AQ572:AQ573" ca="1">MMULT(Y572:Z573,AO572:AO573)+MMULT(AC572:AD573,AM570:AM571)</f>
        <v>3.6914741049255519E-3</v>
      </c>
      <c r="AS572" s="30">
        <v>1136</v>
      </c>
    </row>
    <row r="573" spans="1:45" x14ac:dyDescent="0.35">
      <c r="C573" s="35"/>
      <c r="D573" s="17">
        <f ca="1">INDEX('Flow probs &amp; rates'!AE$5:AE$5999,A572)-INDEX('Flow probs &amp; rates'!AK$5:AK$5999,A572)</f>
        <v>-1.3345975218011098E-2</v>
      </c>
      <c r="E573" s="17">
        <f ca="1">-INDEX('Flow probs &amp; rates'!AG$5:AG$5999,A572)-INDEX('Flow probs &amp; rates'!AI$5:AI$5999,A572)-INDEX('Flow probs &amp; rates'!AK$5:AK$5999,A572)</f>
        <v>-0.43539656742797372</v>
      </c>
      <c r="G573" s="12">
        <f t="shared" ca="1" si="93"/>
        <v>-1.3345975218011098E-2</v>
      </c>
      <c r="H573" s="12">
        <f t="shared" ca="1" si="94"/>
        <v>-0.43539656742797372</v>
      </c>
      <c r="J573" s="17">
        <f ca="1">INDEX('Flow probs &amp; rates'!AK$5:AK$5999,A572)</f>
        <v>2.5667294383871699E-2</v>
      </c>
      <c r="K573" s="35"/>
      <c r="L573" s="12">
        <f t="shared" ca="1" si="98"/>
        <v>2.5667294383871699E-2</v>
      </c>
      <c r="N573" s="17">
        <f ca="1">INDEX('Flow probs &amp; rates'!AA$5:AA$5999,A572)</f>
        <v>2.0687754001235306E-2</v>
      </c>
      <c r="O573" s="35"/>
      <c r="P573" s="12">
        <f t="shared" ca="1" si="95"/>
        <v>2.0687754001235306E-2</v>
      </c>
      <c r="R573" s="17">
        <f ca="1">INDEX('Flow probs &amp; rates'!U$5:U$5999,A572)-INDEX('Flow probs &amp; rates'!AA$5:AA$5999,A572)</f>
        <v>-1.0569133203875602E-2</v>
      </c>
      <c r="S573" s="17">
        <f ca="1">1-INDEX('Flow probs &amp; rates'!W$5:W$5999,A572)-INDEX('Flow probs &amp; rates'!Y$5:Y$5999,A572)-INDEX('Flow probs &amp; rates'!AA$5:AA$5999,A572)</f>
        <v>0.64598421296879927</v>
      </c>
      <c r="T573" s="35"/>
      <c r="U573" s="12">
        <f t="shared" ca="1" si="96"/>
        <v>-1.0569133203875602E-2</v>
      </c>
      <c r="V573" s="12">
        <f t="shared" ca="1" si="97"/>
        <v>0.64598421296879927</v>
      </c>
      <c r="X573" s="35"/>
      <c r="Y573" s="12">
        <f ca="1"/>
        <v>1.0569133203875602E-2</v>
      </c>
      <c r="Z573" s="12">
        <f ca="1"/>
        <v>0.35401578703120073</v>
      </c>
      <c r="AB573" s="35"/>
      <c r="AC573" s="12">
        <f ca="1"/>
        <v>8.2882460913386441E-2</v>
      </c>
      <c r="AD573" s="12">
        <f ca="1"/>
        <v>0.73729503531311757</v>
      </c>
      <c r="AF573" s="35"/>
      <c r="AG573" s="12">
        <f>INDEX('Flow probs &amp; rates'!F$5:F$5999,A572)</f>
        <v>4.3785436759326106E-2</v>
      </c>
      <c r="AJ573" s="12">
        <f ca="1"/>
        <v>4.2776056982688222E-2</v>
      </c>
      <c r="AK573" s="12">
        <f ca="1"/>
        <v>3.9191737004420413E-2</v>
      </c>
      <c r="AM573" s="12">
        <f t="shared" si="91"/>
        <v>-1.5021462929384749E-3</v>
      </c>
      <c r="AO573" s="12">
        <f t="shared" ca="1" si="92"/>
        <v>-6.6169469175009973E-3</v>
      </c>
      <c r="AQ573" s="12">
        <f ca="1"/>
        <v>-1.5022393472891107E-3</v>
      </c>
      <c r="AS573" s="30">
        <v>1138</v>
      </c>
    </row>
    <row r="574" spans="1:45" x14ac:dyDescent="0.35">
      <c r="A574" s="12">
        <v>286</v>
      </c>
      <c r="C574" s="35" t="str">
        <f>INDEX('Flow probs &amp; rates'!$A$5:$A$5999,$A574)</f>
        <v>2014,2</v>
      </c>
      <c r="D574" s="17">
        <f ca="1">-INDEX('Flow probs &amp; rates'!AE$5:AE$5999,A574)-INDEX('Flow probs &amp; rates'!AF$5:AF$5999,A574)-INDEX('Flow probs &amp; rates'!AJ$5:AJ$5999,A574)</f>
        <v>-4.5498035630758098E-2</v>
      </c>
      <c r="E574" s="17">
        <f ca="1">INDEX('Flow probs &amp; rates'!AG$5:AG$5999,A574)-INDEX('Flow probs &amp; rates'!AJ$5:AJ$5999,A574)</f>
        <v>0.21515505834031601</v>
      </c>
      <c r="G574" s="12">
        <f t="shared" ca="1" si="93"/>
        <v>-4.5498035630758098E-2</v>
      </c>
      <c r="H574" s="12">
        <f t="shared" ca="1" si="94"/>
        <v>0.21515505834031601</v>
      </c>
      <c r="J574" s="17">
        <f ca="1">INDEX('Flow probs &amp; rates'!AJ$5:AJ$5999,A574)</f>
        <v>1.7542064785962999E-2</v>
      </c>
      <c r="K574" s="35" t="str">
        <f>INDEX('Flow probs &amp; rates'!$A$5:$A$5999,$A574)</f>
        <v>2014,2</v>
      </c>
      <c r="L574" s="12">
        <f t="shared" ca="1" si="98"/>
        <v>1.7542064785962999E-2</v>
      </c>
      <c r="N574" s="17">
        <f ca="1">INDEX('Flow probs &amp; rates'!Z$5:Z$5999,A574)</f>
        <v>1.9263348709814838E-2</v>
      </c>
      <c r="O574" s="35" t="str">
        <f>INDEX('Flow probs &amp; rates'!$A$5:$A$5999,$A574)</f>
        <v>2014,2</v>
      </c>
      <c r="P574" s="12">
        <f t="shared" ca="1" si="95"/>
        <v>1.9263348709814838E-2</v>
      </c>
      <c r="R574" s="17">
        <f ca="1">1-INDEX('Flow probs &amp; rates'!U$5:U$5999,A574)-INDEX('Flow probs &amp; rates'!V$5:V$5999,A574)-INDEX('Flow probs &amp; rates'!Z$5:Z$5999,A574)</f>
        <v>0.95470358984141135</v>
      </c>
      <c r="S574" s="17">
        <f ca="1">INDEX('Flow probs &amp; rates'!W$5:W$5999,A574)-INDEX('Flow probs &amp; rates'!Z$5:Z$5999,A574)</f>
        <v>0.16872818286744479</v>
      </c>
      <c r="T574" s="35" t="str">
        <f>INDEX('Flow probs &amp; rates'!$A$5:$A$5999,$A574)</f>
        <v>2014,2</v>
      </c>
      <c r="U574" s="12">
        <f t="shared" ca="1" si="96"/>
        <v>0.95470358984141135</v>
      </c>
      <c r="V574" s="12">
        <f t="shared" ca="1" si="97"/>
        <v>0.16872818286744479</v>
      </c>
      <c r="X574" s="35" t="str">
        <f>INDEX('Flow probs &amp; rates'!$A$5:$A$5999,$A574)</f>
        <v>2014,2</v>
      </c>
      <c r="Y574" s="12">
        <f t="array" aca="1" ref="Y574:Z575" ca="1">$A$1:$B$2-U574:V575</f>
        <v>4.5296410158588651E-2</v>
      </c>
      <c r="Z574" s="12">
        <f ca="1"/>
        <v>-0.16872818286744479</v>
      </c>
      <c r="AB574" s="35" t="str">
        <f>INDEX('Flow probs &amp; rates'!$A$5:$A$5999,$A574)</f>
        <v>2014,2</v>
      </c>
      <c r="AC574" s="12">
        <f t="array" aca="1" ref="AC574:AD575" ca="1">MMULT(Y574:Z575,MMULT(U572:V573,MINVERSE(Y572:Z573)))</f>
        <v>0.99736878929873007</v>
      </c>
      <c r="AD574" s="12">
        <f ca="1"/>
        <v>0.17513668707834312</v>
      </c>
      <c r="AF574" s="35" t="str">
        <f>INDEX('Flow probs &amp; rates'!$A$5:$A$5999,$A574)</f>
        <v>2014,2</v>
      </c>
      <c r="AG574" s="12">
        <f>INDEX('Flow probs &amp; rates'!E$5:E$5999,A574)</f>
        <v>0.58636816807567294</v>
      </c>
      <c r="AI574" s="32" t="s">
        <v>745</v>
      </c>
      <c r="AJ574" s="12">
        <f t="array" aca="1" ref="AJ574:AJ575" ca="1">MMULT(U574:V575,AG574:AG575)+P574:P575</f>
        <v>0.58618211767163508</v>
      </c>
      <c r="AK574" s="12">
        <f t="array" aca="1" ref="AK574:AK575" ca="1">MMULT(-1*MINVERSE(G574:H575),L574:L575)</f>
        <v>0.57264049122679994</v>
      </c>
      <c r="AM574" s="12">
        <f t="shared" si="91"/>
        <v>9.5121508019602174E-5</v>
      </c>
      <c r="AO574" s="12">
        <f t="shared" ca="1" si="92"/>
        <v>-7.1999295680377995E-2</v>
      </c>
      <c r="AQ574" s="12">
        <f t="array" aca="1" ref="AQ574:AQ575" ca="1">MMULT(Y574:Z575,AO574:AO575)+MMULT(AC574:AD575,AM572:AM573)</f>
        <v>9.5028983596587898E-5</v>
      </c>
      <c r="AS574" s="30">
        <v>1140</v>
      </c>
    </row>
    <row r="575" spans="1:45" x14ac:dyDescent="0.35">
      <c r="C575" s="35"/>
      <c r="D575" s="17">
        <f ca="1">INDEX('Flow probs &amp; rates'!AE$5:AE$5999,A574)-INDEX('Flow probs &amp; rates'!AK$5:AK$5999,A574)</f>
        <v>-9.0677171374808005E-3</v>
      </c>
      <c r="E575" s="17">
        <f ca="1">-INDEX('Flow probs &amp; rates'!AG$5:AG$5999,A574)-INDEX('Flow probs &amp; rates'!AI$5:AI$5999,A574)-INDEX('Flow probs &amp; rates'!AK$5:AK$5999,A574)</f>
        <v>-0.45389013109956489</v>
      </c>
      <c r="G575" s="12">
        <f t="shared" ca="1" si="93"/>
        <v>-9.0677171374808005E-3</v>
      </c>
      <c r="H575" s="12">
        <f t="shared" ca="1" si="94"/>
        <v>-0.45389013109956489</v>
      </c>
      <c r="J575" s="17">
        <f ca="1">INDEX('Flow probs &amp; rates'!AK$5:AK$5999,A574)</f>
        <v>2.3149318615714901E-2</v>
      </c>
      <c r="K575" s="35"/>
      <c r="L575" s="12">
        <f t="shared" ca="1" si="98"/>
        <v>2.3149318615714901E-2</v>
      </c>
      <c r="N575" s="17">
        <f ca="1">INDEX('Flow probs &amp; rates'!AA$5:AA$5999,A574)</f>
        <v>1.8534548582087574E-2</v>
      </c>
      <c r="O575" s="35"/>
      <c r="P575" s="12">
        <f t="shared" ca="1" si="95"/>
        <v>1.8534548582087574E-2</v>
      </c>
      <c r="R575" s="17">
        <f ca="1">INDEX('Flow probs &amp; rates'!U$5:U$5999,A574)-INDEX('Flow probs &amp; rates'!AA$5:AA$5999,A574)</f>
        <v>-7.1113287594317936E-3</v>
      </c>
      <c r="S575" s="17">
        <f ca="1">1-INDEX('Flow probs &amp; rates'!W$5:W$5999,A574)-INDEX('Flow probs &amp; rates'!Y$5:Y$5999,A574)-INDEX('Flow probs &amp; rates'!AA$5:AA$5999,A574)</f>
        <v>0.63443892214682607</v>
      </c>
      <c r="T575" s="35"/>
      <c r="U575" s="12">
        <f t="shared" ca="1" si="96"/>
        <v>-7.1113287594317936E-3</v>
      </c>
      <c r="V575" s="12">
        <f t="shared" ca="1" si="97"/>
        <v>0.63443892214682607</v>
      </c>
      <c r="X575" s="35"/>
      <c r="Y575" s="12">
        <f ca="1"/>
        <v>7.1113287594317936E-3</v>
      </c>
      <c r="Z575" s="12">
        <f ca="1"/>
        <v>0.36556107785317393</v>
      </c>
      <c r="AB575" s="35"/>
      <c r="AC575" s="12">
        <f ca="1"/>
        <v>-8.5879946859710538E-2</v>
      </c>
      <c r="AD575" s="12">
        <f ca="1"/>
        <v>0.63056127706703469</v>
      </c>
      <c r="AF575" s="35"/>
      <c r="AG575" s="12">
        <f>INDEX('Flow probs &amp; rates'!F$5:F$5999,A574)</f>
        <v>4.2144553508466194E-2</v>
      </c>
      <c r="AJ575" s="12">
        <f ca="1"/>
        <v>4.1102836867106238E-2</v>
      </c>
      <c r="AK575" s="12">
        <f ca="1"/>
        <v>3.9561945478526483E-2</v>
      </c>
      <c r="AM575" s="12">
        <f t="shared" si="91"/>
        <v>-1.6408832508599119E-3</v>
      </c>
      <c r="AO575" s="12">
        <f t="shared" ca="1" si="92"/>
        <v>3.7020847410607072E-4</v>
      </c>
      <c r="AQ575" s="12">
        <f ca="1"/>
        <v>-1.6409063361045443E-3</v>
      </c>
      <c r="AS575" s="30">
        <v>1142</v>
      </c>
    </row>
    <row r="576" spans="1:45" x14ac:dyDescent="0.35">
      <c r="A576" s="12">
        <v>287</v>
      </c>
      <c r="C576" s="35" t="str">
        <f>INDEX('Flow probs &amp; rates'!$A$5:$A$5999,$A576)</f>
        <v>2014,3</v>
      </c>
      <c r="D576" s="17">
        <f ca="1">-INDEX('Flow probs &amp; rates'!AE$5:AE$5999,A576)-INDEX('Flow probs &amp; rates'!AF$5:AF$5999,A576)-INDEX('Flow probs &amp; rates'!AJ$5:AJ$5999,A576)</f>
        <v>-4.7037144480141804E-2</v>
      </c>
      <c r="E576" s="17">
        <f ca="1">INDEX('Flow probs &amp; rates'!AG$5:AG$5999,A576)-INDEX('Flow probs &amp; rates'!AJ$5:AJ$5999,A576)</f>
        <v>0.22620795913168568</v>
      </c>
      <c r="G576" s="12">
        <f t="shared" ca="1" si="93"/>
        <v>-4.7037144480141804E-2</v>
      </c>
      <c r="H576" s="12">
        <f t="shared" ca="1" si="94"/>
        <v>0.22620795913168568</v>
      </c>
      <c r="J576" s="17">
        <f ca="1">INDEX('Flow probs &amp; rates'!AJ$5:AJ$5999,A576)</f>
        <v>1.9436879246915301E-2</v>
      </c>
      <c r="K576" s="35" t="str">
        <f>INDEX('Flow probs &amp; rates'!$A$5:$A$5999,$A576)</f>
        <v>2014,3</v>
      </c>
      <c r="L576" s="12">
        <f t="shared" ca="1" si="98"/>
        <v>1.9436879246915301E-2</v>
      </c>
      <c r="N576" s="17">
        <f ca="1">INDEX('Flow probs &amp; rates'!Z$5:Z$5999,A576)</f>
        <v>2.1297678574429425E-2</v>
      </c>
      <c r="O576" s="35" t="str">
        <f>INDEX('Flow probs &amp; rates'!$A$5:$A$5999,$A576)</f>
        <v>2014,3</v>
      </c>
      <c r="P576" s="12">
        <f t="shared" ca="1" si="95"/>
        <v>2.1297678574429425E-2</v>
      </c>
      <c r="R576" s="17">
        <f ca="1">1-INDEX('Flow probs &amp; rates'!U$5:U$5999,A576)-INDEX('Flow probs &amp; rates'!V$5:V$5999,A576)-INDEX('Flow probs &amp; rates'!Z$5:Z$5999,A576)</f>
        <v>0.95311238246079644</v>
      </c>
      <c r="S576" s="17">
        <f ca="1">INDEX('Flow probs &amp; rates'!W$5:W$5999,A576)-INDEX('Flow probs &amp; rates'!Z$5:Z$5999,A576)</f>
        <v>0.17675263290130683</v>
      </c>
      <c r="T576" s="35" t="str">
        <f>INDEX('Flow probs &amp; rates'!$A$5:$A$5999,$A576)</f>
        <v>2014,3</v>
      </c>
      <c r="U576" s="12">
        <f t="shared" ca="1" si="96"/>
        <v>0.95311238246079644</v>
      </c>
      <c r="V576" s="12">
        <f t="shared" ca="1" si="97"/>
        <v>0.17675263290130683</v>
      </c>
      <c r="X576" s="35" t="str">
        <f>INDEX('Flow probs &amp; rates'!$A$5:$A$5999,$A576)</f>
        <v>2014,3</v>
      </c>
      <c r="Y576" s="12">
        <f t="array" aca="1" ref="Y576:Z577" ca="1">$A$1:$B$2-U576:V577</f>
        <v>4.6887617539203563E-2</v>
      </c>
      <c r="Z576" s="12">
        <f ca="1"/>
        <v>-0.17675263290130683</v>
      </c>
      <c r="AB576" s="35" t="str">
        <f>INDEX('Flow probs &amp; rates'!$A$5:$A$5999,$A576)</f>
        <v>2014,3</v>
      </c>
      <c r="AC576" s="12">
        <f t="array" aca="1" ref="AC576:AD577" ca="1">MMULT(Y576:Z577,MMULT(U574:V575,MINVERSE(Y574:Z575)))</f>
        <v>0.98908098833519853</v>
      </c>
      <c r="AD576" s="12">
        <f ca="1"/>
        <v>0.17140323264271501</v>
      </c>
      <c r="AF576" s="35" t="str">
        <f>INDEX('Flow probs &amp; rates'!$A$5:$A$5999,$A576)</f>
        <v>2014,3</v>
      </c>
      <c r="AG576" s="12">
        <f>INDEX('Flow probs &amp; rates'!E$5:E$5999,A576)</f>
        <v>0.58762160104327821</v>
      </c>
      <c r="AI576" s="32" t="s">
        <v>746</v>
      </c>
      <c r="AJ576" s="12">
        <f t="array" aca="1" ref="AJ576:AJ577" ca="1">MMULT(U576:V577,AG576:AG577)+P576:P577</f>
        <v>0.58866301480701244</v>
      </c>
      <c r="AK576" s="12">
        <f t="array" aca="1" ref="AK576:AK577" ca="1">MMULT(-1*MINVERSE(G576:H577),L576:L577)</f>
        <v>0.60294102388872672</v>
      </c>
      <c r="AM576" s="12">
        <f t="shared" si="91"/>
        <v>1.2534329676052725E-3</v>
      </c>
      <c r="AO576" s="12">
        <f t="shared" ca="1" si="92"/>
        <v>3.0300532661926782E-2</v>
      </c>
      <c r="AQ576" s="12">
        <f t="array" aca="1" ref="AQ576:AQ577" ca="1">MMULT(Y576:Z577,AO576:AO577)+MMULT(AC576:AD577,AM574:AM575)</f>
        <v>1.2534610059598834E-3</v>
      </c>
      <c r="AS576" s="30">
        <v>1144</v>
      </c>
    </row>
    <row r="577" spans="1:45" x14ac:dyDescent="0.35">
      <c r="C577" s="35"/>
      <c r="D577" s="17">
        <f ca="1">INDEX('Flow probs &amp; rates'!AE$5:AE$5999,A576)-INDEX('Flow probs &amp; rates'!AK$5:AK$5999,A576)</f>
        <v>-9.9358231709099996E-3</v>
      </c>
      <c r="E577" s="17">
        <f ca="1">-INDEX('Flow probs &amp; rates'!AG$5:AG$5999,A576)-INDEX('Flow probs &amp; rates'!AI$5:AI$5999,A576)-INDEX('Flow probs &amp; rates'!AK$5:AK$5999,A576)</f>
        <v>-0.45982189648430494</v>
      </c>
      <c r="G577" s="12">
        <f t="shared" ca="1" si="93"/>
        <v>-9.9358231709099996E-3</v>
      </c>
      <c r="H577" s="12">
        <f t="shared" ca="1" si="94"/>
        <v>-0.45982189648430494</v>
      </c>
      <c r="J577" s="17">
        <f ca="1">INDEX('Flow probs &amp; rates'!AK$5:AK$5999,A576)</f>
        <v>2.41303656386119E-2</v>
      </c>
      <c r="K577" s="35"/>
      <c r="L577" s="12">
        <f t="shared" ca="1" si="98"/>
        <v>2.41303656386119E-2</v>
      </c>
      <c r="N577" s="17">
        <f ca="1">INDEX('Flow probs &amp; rates'!AA$5:AA$5999,A576)</f>
        <v>1.9254635704677676E-2</v>
      </c>
      <c r="O577" s="35"/>
      <c r="P577" s="12">
        <f t="shared" ca="1" si="95"/>
        <v>1.9254635704677676E-2</v>
      </c>
      <c r="R577" s="17">
        <f ca="1">INDEX('Flow probs &amp; rates'!U$5:U$5999,A576)-INDEX('Flow probs &amp; rates'!AA$5:AA$5999,A576)</f>
        <v>-7.7639162727068303E-3</v>
      </c>
      <c r="S577" s="17">
        <f ca="1">1-INDEX('Flow probs &amp; rates'!W$5:W$5999,A576)-INDEX('Flow probs &amp; rates'!Y$5:Y$5999,A576)-INDEX('Flow probs &amp; rates'!AA$5:AA$5999,A576)</f>
        <v>0.63057750701055693</v>
      </c>
      <c r="T577" s="35"/>
      <c r="U577" s="12">
        <f t="shared" ca="1" si="96"/>
        <v>-7.7639162727068303E-3</v>
      </c>
      <c r="V577" s="12">
        <f t="shared" ca="1" si="97"/>
        <v>0.63057750701055693</v>
      </c>
      <c r="X577" s="35"/>
      <c r="Y577" s="12">
        <f ca="1"/>
        <v>7.7639162727068303E-3</v>
      </c>
      <c r="Z577" s="12">
        <f ca="1"/>
        <v>0.36942249298944307</v>
      </c>
      <c r="AB577" s="35"/>
      <c r="AC577" s="12">
        <f ca="1"/>
        <v>4.1234034599141878E-3</v>
      </c>
      <c r="AD577" s="12">
        <f ca="1"/>
        <v>0.64662719432512139</v>
      </c>
      <c r="AF577" s="35"/>
      <c r="AG577" s="12">
        <f>INDEX('Flow probs &amp; rates'!F$5:F$5999,A576)</f>
        <v>4.1277529828199294E-2</v>
      </c>
      <c r="AJ577" s="12">
        <f ca="1"/>
        <v>4.072107264876354E-2</v>
      </c>
      <c r="AK577" s="12">
        <f ca="1"/>
        <v>3.944929630680441E-2</v>
      </c>
      <c r="AM577" s="12">
        <f t="shared" si="91"/>
        <v>-8.6702368026689985E-4</v>
      </c>
      <c r="AO577" s="12">
        <f t="shared" ca="1" si="92"/>
        <v>-1.1264917172207345E-4</v>
      </c>
      <c r="AQ577" s="12">
        <f ca="1"/>
        <v>-8.67011847608495E-4</v>
      </c>
      <c r="AS577" s="30">
        <v>1146</v>
      </c>
    </row>
    <row r="578" spans="1:45" x14ac:dyDescent="0.35">
      <c r="A578" s="12">
        <v>288</v>
      </c>
      <c r="C578" s="35" t="str">
        <f>INDEX('Flow probs &amp; rates'!$A$5:$A$5999,$A578)</f>
        <v>2014,4</v>
      </c>
      <c r="D578" s="17">
        <f ca="1">-INDEX('Flow probs &amp; rates'!AE$5:AE$5999,A578)-INDEX('Flow probs &amp; rates'!AF$5:AF$5999,A578)-INDEX('Flow probs &amp; rates'!AJ$5:AJ$5999,A578)</f>
        <v>-4.5093450801048096E-2</v>
      </c>
      <c r="E578" s="17">
        <f ca="1">INDEX('Flow probs &amp; rates'!AG$5:AG$5999,A578)-INDEX('Flow probs &amp; rates'!AJ$5:AJ$5999,A578)</f>
        <v>0.21630534746508262</v>
      </c>
      <c r="G578" s="12">
        <f t="shared" ca="1" si="93"/>
        <v>-4.5093450801048096E-2</v>
      </c>
      <c r="H578" s="12">
        <f t="shared" ca="1" si="94"/>
        <v>0.21630534746508262</v>
      </c>
      <c r="J578" s="17">
        <f ca="1">INDEX('Flow probs &amp; rates'!AJ$5:AJ$5999,A578)</f>
        <v>1.7452753902713398E-2</v>
      </c>
      <c r="K578" s="35" t="str">
        <f>INDEX('Flow probs &amp; rates'!$A$5:$A$5999,$A578)</f>
        <v>2014,4</v>
      </c>
      <c r="L578" s="12">
        <f t="shared" ca="1" si="98"/>
        <v>1.7452753902713398E-2</v>
      </c>
      <c r="N578" s="17">
        <f ca="1">INDEX('Flow probs &amp; rates'!Z$5:Z$5999,A578)</f>
        <v>1.9393347958937917E-2</v>
      </c>
      <c r="O578" s="35" t="str">
        <f>INDEX('Flow probs &amp; rates'!$A$5:$A$5999,$A578)</f>
        <v>2014,4</v>
      </c>
      <c r="P578" s="12">
        <f t="shared" ca="1" si="95"/>
        <v>1.9393347958937917E-2</v>
      </c>
      <c r="R578" s="17">
        <f ca="1">1-INDEX('Flow probs &amp; rates'!U$5:U$5999,A578)-INDEX('Flow probs &amp; rates'!V$5:V$5999,A578)-INDEX('Flow probs &amp; rates'!Z$5:Z$5999,A578)</f>
        <v>0.95493858809461718</v>
      </c>
      <c r="S578" s="17">
        <f ca="1">INDEX('Flow probs &amp; rates'!W$5:W$5999,A578)-INDEX('Flow probs &amp; rates'!Z$5:Z$5999,A578)</f>
        <v>0.17086891298465484</v>
      </c>
      <c r="T578" s="35" t="str">
        <f>INDEX('Flow probs &amp; rates'!$A$5:$A$5999,$A578)</f>
        <v>2014,4</v>
      </c>
      <c r="U578" s="12">
        <f t="shared" ca="1" si="96"/>
        <v>0.95493858809461718</v>
      </c>
      <c r="V578" s="12">
        <f t="shared" ca="1" si="97"/>
        <v>0.17086891298465484</v>
      </c>
      <c r="X578" s="35" t="str">
        <f>INDEX('Flow probs &amp; rates'!$A$5:$A$5999,$A578)</f>
        <v>2014,4</v>
      </c>
      <c r="Y578" s="12">
        <f t="array" aca="1" ref="Y578:Z579" ca="1">$A$1:$B$2-U578:V579</f>
        <v>4.506141190538282E-2</v>
      </c>
      <c r="Z578" s="12">
        <f ca="1"/>
        <v>-0.17086891298465484</v>
      </c>
      <c r="AB578" s="35" t="str">
        <f>INDEX('Flow probs &amp; rates'!$A$5:$A$5999,$A578)</f>
        <v>2014,4</v>
      </c>
      <c r="AC578" s="12">
        <f t="array" aca="1" ref="AC578:AD579" ca="1">MMULT(Y578:Z579,MMULT(U576:V577,MINVERSE(Y576:Z577)))</f>
        <v>0.91640556784742477</v>
      </c>
      <c r="AD578" s="12">
        <f ca="1"/>
        <v>0.16835933957406901</v>
      </c>
      <c r="AF578" s="35" t="str">
        <f>INDEX('Flow probs &amp; rates'!$A$5:$A$5999,$A578)</f>
        <v>2014,4</v>
      </c>
      <c r="AG578" s="12">
        <f>INDEX('Flow probs &amp; rates'!E$5:E$5999,A578)</f>
        <v>0.58758893664554046</v>
      </c>
      <c r="AI578" s="32" t="s">
        <v>747</v>
      </c>
      <c r="AJ578" s="12">
        <f t="array" aca="1" ref="AJ578:AJ579" ca="1">MMULT(U578:V579,AG578:AG579)+P578:P579</f>
        <v>0.58767938555205446</v>
      </c>
      <c r="AK578" s="12">
        <f t="array" aca="1" ref="AK578:AK579" ca="1">MMULT(-1*MINVERSE(G578:H579),L578:L579)</f>
        <v>0.59391678330590758</v>
      </c>
      <c r="AM578" s="12">
        <f t="shared" si="91"/>
        <v>-3.2664397737747208E-5</v>
      </c>
      <c r="AO578" s="12">
        <f t="shared" ca="1" si="92"/>
        <v>-9.024240582819143E-3</v>
      </c>
      <c r="AQ578" s="12">
        <f t="array" aca="1" ref="AQ578:AQ579" ca="1">MMULT(Y578:Z579,AO578:AO579)+MMULT(AC578:AD579,AM576:AM577)</f>
        <v>-3.2686889037680149E-5</v>
      </c>
      <c r="AS578" s="30">
        <v>1148</v>
      </c>
    </row>
    <row r="579" spans="1:45" x14ac:dyDescent="0.35">
      <c r="C579" s="35"/>
      <c r="D579" s="17">
        <f ca="1">INDEX('Flow probs &amp; rates'!AE$5:AE$5999,A578)-INDEX('Flow probs &amp; rates'!AK$5:AK$5999,A578)</f>
        <v>-1.0652815027711099E-2</v>
      </c>
      <c r="E579" s="17">
        <f ca="1">-INDEX('Flow probs &amp; rates'!AG$5:AG$5999,A578)-INDEX('Flow probs &amp; rates'!AI$5:AI$5999,A578)-INDEX('Flow probs &amp; rates'!AK$5:AK$5999,A578)</f>
        <v>-0.43861080425899884</v>
      </c>
      <c r="G579" s="12">
        <f t="shared" ca="1" si="93"/>
        <v>-1.0652815027711099E-2</v>
      </c>
      <c r="H579" s="12">
        <f t="shared" ca="1" si="94"/>
        <v>-0.43861080425899884</v>
      </c>
      <c r="J579" s="17">
        <f ca="1">INDEX('Flow probs &amp; rates'!AK$5:AK$5999,A578)</f>
        <v>2.5243670208297798E-2</v>
      </c>
      <c r="K579" s="35"/>
      <c r="L579" s="12">
        <f t="shared" ca="1" si="98"/>
        <v>2.5243670208297798E-2</v>
      </c>
      <c r="N579" s="17">
        <f ca="1">INDEX('Flow probs &amp; rates'!AA$5:AA$5999,A578)</f>
        <v>2.0348200096256746E-2</v>
      </c>
      <c r="O579" s="35"/>
      <c r="P579" s="12">
        <f t="shared" ca="1" si="95"/>
        <v>2.0348200096256746E-2</v>
      </c>
      <c r="R579" s="17">
        <f ca="1">INDEX('Flow probs &amp; rates'!U$5:U$5999,A578)-INDEX('Flow probs &amp; rates'!AA$5:AA$5999,A578)</f>
        <v>-8.4150252701598316E-3</v>
      </c>
      <c r="S579" s="17">
        <f ca="1">1-INDEX('Flow probs &amp; rates'!W$5:W$5999,A578)-INDEX('Flow probs &amp; rates'!Y$5:Y$5999,A578)-INDEX('Flow probs &amp; rates'!AA$5:AA$5999,A578)</f>
        <v>0.64408116033952201</v>
      </c>
      <c r="T579" s="35"/>
      <c r="U579" s="12">
        <f t="shared" ca="1" si="96"/>
        <v>-8.4150252701598316E-3</v>
      </c>
      <c r="V579" s="12">
        <f t="shared" ca="1" si="97"/>
        <v>0.64408116033952201</v>
      </c>
      <c r="X579" s="35"/>
      <c r="Y579" s="12">
        <f ca="1"/>
        <v>8.4150252701598316E-3</v>
      </c>
      <c r="Z579" s="12">
        <f ca="1"/>
        <v>0.35591883966047799</v>
      </c>
      <c r="AB579" s="35"/>
      <c r="AC579" s="12">
        <f ca="1"/>
        <v>1.0060545481150984E-2</v>
      </c>
      <c r="AD579" s="12">
        <f ca="1"/>
        <v>0.61636750524649264</v>
      </c>
      <c r="AF579" s="35"/>
      <c r="AG579" s="12">
        <f>INDEX('Flow probs &amp; rates'!F$5:F$5999,A578)</f>
        <v>4.198942878188161E-2</v>
      </c>
      <c r="AJ579" s="12">
        <f ca="1"/>
        <v>4.2448224357746214E-2</v>
      </c>
      <c r="AK579" s="12">
        <f ca="1"/>
        <v>4.3128861373684872E-2</v>
      </c>
      <c r="AM579" s="12">
        <f t="shared" si="91"/>
        <v>7.1189895368231615E-4</v>
      </c>
      <c r="AO579" s="12">
        <f t="shared" ca="1" si="92"/>
        <v>3.6795650668804622E-3</v>
      </c>
      <c r="AQ579" s="12">
        <f ca="1"/>
        <v>7.118923130933234E-4</v>
      </c>
      <c r="AS579" s="30">
        <v>1150</v>
      </c>
    </row>
    <row r="580" spans="1:45" x14ac:dyDescent="0.35">
      <c r="A580" s="12">
        <v>289</v>
      </c>
      <c r="C580" s="35" t="str">
        <f>INDEX('Flow probs &amp; rates'!$A$5:$A$5999,$A580)</f>
        <v>2014,5</v>
      </c>
      <c r="D580" s="17">
        <f ca="1">-INDEX('Flow probs &amp; rates'!AE$5:AE$5999,A580)-INDEX('Flow probs &amp; rates'!AF$5:AF$5999,A580)-INDEX('Flow probs &amp; rates'!AJ$5:AJ$5999,A580)</f>
        <v>-4.5369637340460206E-2</v>
      </c>
      <c r="E580" s="17">
        <f ca="1">INDEX('Flow probs &amp; rates'!AG$5:AG$5999,A580)-INDEX('Flow probs &amp; rates'!AJ$5:AJ$5999,A580)</f>
        <v>0.21759099843329832</v>
      </c>
      <c r="G580" s="12">
        <f t="shared" ca="1" si="93"/>
        <v>-4.5369637340460206E-2</v>
      </c>
      <c r="H580" s="12">
        <f t="shared" ca="1" si="94"/>
        <v>0.21759099843329832</v>
      </c>
      <c r="J580" s="17">
        <f ca="1">INDEX('Flow probs &amp; rates'!AJ$5:AJ$5999,A580)</f>
        <v>1.9516344980788702E-2</v>
      </c>
      <c r="K580" s="35" t="str">
        <f>INDEX('Flow probs &amp; rates'!$A$5:$A$5999,$A580)</f>
        <v>2014,5</v>
      </c>
      <c r="L580" s="12">
        <f t="shared" ca="1" si="98"/>
        <v>1.9516344980788702E-2</v>
      </c>
      <c r="N580" s="17">
        <f ca="1">INDEX('Flow probs &amp; rates'!Z$5:Z$5999,A580)</f>
        <v>2.1507722027689406E-2</v>
      </c>
      <c r="O580" s="35" t="str">
        <f>INDEX('Flow probs &amp; rates'!$A$5:$A$5999,$A580)</f>
        <v>2014,5</v>
      </c>
      <c r="P580" s="12">
        <f t="shared" ca="1" si="95"/>
        <v>2.1507722027689406E-2</v>
      </c>
      <c r="R580" s="17">
        <f ca="1">1-INDEX('Flow probs &amp; rates'!U$5:U$5999,A580)-INDEX('Flow probs &amp; rates'!V$5:V$5999,A580)-INDEX('Flow probs &amp; rates'!Z$5:Z$5999,A580)</f>
        <v>0.95452071261859073</v>
      </c>
      <c r="S580" s="17">
        <f ca="1">INDEX('Flow probs &amp; rates'!W$5:W$5999,A580)-INDEX('Flow probs &amp; rates'!Z$5:Z$5999,A580)</f>
        <v>0.17101204875547293</v>
      </c>
      <c r="T580" s="35" t="str">
        <f>INDEX('Flow probs &amp; rates'!$A$5:$A$5999,$A580)</f>
        <v>2014,5</v>
      </c>
      <c r="U580" s="12">
        <f t="shared" ca="1" si="96"/>
        <v>0.95452071261859073</v>
      </c>
      <c r="V580" s="12">
        <f t="shared" ca="1" si="97"/>
        <v>0.17101204875547293</v>
      </c>
      <c r="X580" s="35" t="str">
        <f>INDEX('Flow probs &amp; rates'!$A$5:$A$5999,$A580)</f>
        <v>2014,5</v>
      </c>
      <c r="Y580" s="12">
        <f t="array" aca="1" ref="Y580:Z581" ca="1">$A$1:$B$2-U580:V581</f>
        <v>4.5479287381409272E-2</v>
      </c>
      <c r="Z580" s="12">
        <f ca="1"/>
        <v>-0.17101204875547293</v>
      </c>
      <c r="AB580" s="35" t="str">
        <f>INDEX('Flow probs &amp; rates'!$A$5:$A$5999,$A580)</f>
        <v>2014,5</v>
      </c>
      <c r="AC580" s="12">
        <f t="array" aca="1" ref="AC580:AD581" ca="1">MMULT(Y580:Z581,MMULT(U578:V579,MINVERSE(Y578:Z579)))</f>
        <v>0.96310011470619283</v>
      </c>
      <c r="AD580" s="12">
        <f ca="1"/>
        <v>0.17472867510548751</v>
      </c>
      <c r="AF580" s="35" t="str">
        <f>INDEX('Flow probs &amp; rates'!$A$5:$A$5999,$A580)</f>
        <v>2014,5</v>
      </c>
      <c r="AG580" s="12">
        <f>INDEX('Flow probs &amp; rates'!E$5:E$5999,A580)</f>
        <v>0.58955423080345226</v>
      </c>
      <c r="AI580" s="32" t="s">
        <v>748</v>
      </c>
      <c r="AJ580" s="12">
        <f t="array" aca="1" ref="AJ580:AJ581" ca="1">MMULT(U580:V581,AG580:AG581)+P580:P581</f>
        <v>0.59145281503833191</v>
      </c>
      <c r="AK580" s="12">
        <f t="array" aca="1" ref="AK580:AK581" ca="1">MMULT(-1*MINVERSE(G580:H581),L580:L581)</f>
        <v>0.62811379991306771</v>
      </c>
      <c r="AM580" s="12">
        <f t="shared" si="91"/>
        <v>1.9652941579118011E-3</v>
      </c>
      <c r="AO580" s="12">
        <f t="shared" ca="1" si="92"/>
        <v>3.4197016607160124E-2</v>
      </c>
      <c r="AQ580" s="12">
        <f t="array" aca="1" ref="AQ580:AQ581" ca="1">MMULT(Y580:Z581,AO580:AO581)+MMULT(AC580:AD581,AM578:AM579)</f>
        <v>1.9653114960008068E-3</v>
      </c>
      <c r="AS580" s="30">
        <v>1152</v>
      </c>
    </row>
    <row r="581" spans="1:45" x14ac:dyDescent="0.35">
      <c r="C581" s="35"/>
      <c r="D581" s="17">
        <f ca="1">INDEX('Flow probs &amp; rates'!AE$5:AE$5999,A580)-INDEX('Flow probs &amp; rates'!AK$5:AK$5999,A580)</f>
        <v>-1.2305681894617899E-2</v>
      </c>
      <c r="E581" s="17">
        <f ca="1">-INDEX('Flow probs &amp; rates'!AG$5:AG$5999,A580)-INDEX('Flow probs &amp; rates'!AI$5:AI$5999,A580)-INDEX('Flow probs &amp; rates'!AK$5:AK$5999,A580)</f>
        <v>-0.44907824389192386</v>
      </c>
      <c r="G581" s="12">
        <f t="shared" ca="1" si="93"/>
        <v>-1.2305681894617899E-2</v>
      </c>
      <c r="H581" s="12">
        <f t="shared" ca="1" si="94"/>
        <v>-0.44907824389192386</v>
      </c>
      <c r="J581" s="17">
        <f ca="1">INDEX('Flow probs &amp; rates'!AK$5:AK$5999,A580)</f>
        <v>2.62648293266349E-2</v>
      </c>
      <c r="K581" s="35"/>
      <c r="L581" s="12">
        <f t="shared" ca="1" si="98"/>
        <v>2.62648293266349E-2</v>
      </c>
      <c r="N581" s="17">
        <f ca="1">INDEX('Flow probs &amp; rates'!AA$5:AA$5999,A580)</f>
        <v>2.1047797915876659E-2</v>
      </c>
      <c r="O581" s="35"/>
      <c r="P581" s="12">
        <f t="shared" ca="1" si="95"/>
        <v>2.1047797915876659E-2</v>
      </c>
      <c r="R581" s="17">
        <f ca="1">INDEX('Flow probs &amp; rates'!U$5:U$5999,A580)-INDEX('Flow probs &amp; rates'!AA$5:AA$5999,A580)</f>
        <v>-9.6715612681072781E-3</v>
      </c>
      <c r="S581" s="17">
        <f ca="1">1-INDEX('Flow probs &amp; rates'!W$5:W$5999,A580)-INDEX('Flow probs &amp; rates'!Y$5:Y$5999,A580)-INDEX('Flow probs &amp; rates'!AA$5:AA$5999,A580)</f>
        <v>0.63723416326694993</v>
      </c>
      <c r="T581" s="35"/>
      <c r="U581" s="12">
        <f t="shared" ca="1" si="96"/>
        <v>-9.6715612681072781E-3</v>
      </c>
      <c r="V581" s="12">
        <f t="shared" ca="1" si="97"/>
        <v>0.63723416326694993</v>
      </c>
      <c r="X581" s="35"/>
      <c r="Y581" s="12">
        <f ca="1"/>
        <v>9.6715612681072781E-3</v>
      </c>
      <c r="Z581" s="12">
        <f ca="1"/>
        <v>0.36276583673305007</v>
      </c>
      <c r="AB581" s="35"/>
      <c r="AC581" s="12">
        <f ca="1"/>
        <v>1.2622189214392399E-2</v>
      </c>
      <c r="AD581" s="12">
        <f ca="1"/>
        <v>0.66717443277904787</v>
      </c>
      <c r="AF581" s="35"/>
      <c r="AG581" s="12">
        <f>INDEX('Flow probs &amp; rates'!F$5:F$5999,A580)</f>
        <v>4.212199403052682E-2</v>
      </c>
      <c r="AJ581" s="12">
        <f ca="1"/>
        <v>4.2187461672967427E-2</v>
      </c>
      <c r="AK581" s="12">
        <f ca="1"/>
        <v>4.1274457098273043E-2</v>
      </c>
      <c r="AM581" s="12">
        <f t="shared" si="91"/>
        <v>1.3256524864520974E-4</v>
      </c>
      <c r="AO581" s="12">
        <f t="shared" ca="1" si="92"/>
        <v>-1.8544042754118292E-3</v>
      </c>
      <c r="AQ581" s="12">
        <f ca="1"/>
        <v>1.3257250710169046E-4</v>
      </c>
      <c r="AS581" s="30">
        <v>1154</v>
      </c>
    </row>
    <row r="582" spans="1:45" x14ac:dyDescent="0.35">
      <c r="A582" s="12">
        <v>290</v>
      </c>
      <c r="C582" s="35" t="str">
        <f>INDEX('Flow probs &amp; rates'!$A$5:$A$5999,$A582)</f>
        <v>2014,6</v>
      </c>
      <c r="D582" s="17">
        <f ca="1">-INDEX('Flow probs &amp; rates'!AE$5:AE$5999,A582)-INDEX('Flow probs &amp; rates'!AF$5:AF$5999,A582)-INDEX('Flow probs &amp; rates'!AJ$5:AJ$5999,A582)</f>
        <v>-4.3838327365397098E-2</v>
      </c>
      <c r="E582" s="17">
        <f ca="1">INDEX('Flow probs &amp; rates'!AG$5:AG$5999,A582)-INDEX('Flow probs &amp; rates'!AJ$5:AJ$5999,A582)</f>
        <v>0.2206587876365991</v>
      </c>
      <c r="G582" s="12">
        <f t="shared" ca="1" si="93"/>
        <v>-4.3838327365397098E-2</v>
      </c>
      <c r="H582" s="12">
        <f t="shared" ca="1" si="94"/>
        <v>0.2206587876365991</v>
      </c>
      <c r="J582" s="17">
        <f ca="1">INDEX('Flow probs &amp; rates'!AJ$5:AJ$5999,A582)</f>
        <v>1.60684342607889E-2</v>
      </c>
      <c r="K582" s="35" t="str">
        <f>INDEX('Flow probs &amp; rates'!$A$5:$A$5999,$A582)</f>
        <v>2014,6</v>
      </c>
      <c r="L582" s="12">
        <f t="shared" ca="1" si="98"/>
        <v>1.60684342607889E-2</v>
      </c>
      <c r="N582" s="17">
        <f ca="1">INDEX('Flow probs &amp; rates'!Z$5:Z$5999,A582)</f>
        <v>1.7648456002907643E-2</v>
      </c>
      <c r="O582" s="35" t="str">
        <f>INDEX('Flow probs &amp; rates'!$A$5:$A$5999,$A582)</f>
        <v>2014,6</v>
      </c>
      <c r="P582" s="12">
        <f t="shared" ca="1" si="95"/>
        <v>1.7648456002907643E-2</v>
      </c>
      <c r="R582" s="17">
        <f ca="1">1-INDEX('Flow probs &amp; rates'!U$5:U$5999,A582)-INDEX('Flow probs &amp; rates'!V$5:V$5999,A582)-INDEX('Flow probs &amp; rates'!Z$5:Z$5999,A582)</f>
        <v>0.9564901448362616</v>
      </c>
      <c r="S582" s="17">
        <f ca="1">INDEX('Flow probs &amp; rates'!W$5:W$5999,A582)-INDEX('Flow probs &amp; rates'!Z$5:Z$5999,A582)</f>
        <v>0.17064185365559995</v>
      </c>
      <c r="T582" s="35" t="str">
        <f>INDEX('Flow probs &amp; rates'!$A$5:$A$5999,$A582)</f>
        <v>2014,6</v>
      </c>
      <c r="U582" s="12">
        <f t="shared" ca="1" si="96"/>
        <v>0.9564901448362616</v>
      </c>
      <c r="V582" s="12">
        <f t="shared" ca="1" si="97"/>
        <v>0.17064185365559995</v>
      </c>
      <c r="X582" s="35" t="str">
        <f>INDEX('Flow probs &amp; rates'!$A$5:$A$5999,$A582)</f>
        <v>2014,6</v>
      </c>
      <c r="Y582" s="12">
        <f t="array" aca="1" ref="Y582:Z583" ca="1">$A$1:$B$2-U582:V583</f>
        <v>4.3509855163738398E-2</v>
      </c>
      <c r="Z582" s="12">
        <f ca="1"/>
        <v>-0.17064185365559995</v>
      </c>
      <c r="AB582" s="35" t="str">
        <f>INDEX('Flow probs &amp; rates'!$A$5:$A$5999,$A582)</f>
        <v>2014,6</v>
      </c>
      <c r="AC582" s="12">
        <f t="array" aca="1" ref="AC582:AD583" ca="1">MMULT(Y582:Z583,MMULT(U580:V581,MINVERSE(Y580:Z581)))</f>
        <v>0.91693462435442041</v>
      </c>
      <c r="AD582" s="12">
        <f ca="1"/>
        <v>0.15301539920525675</v>
      </c>
      <c r="AF582" s="35" t="str">
        <f>INDEX('Flow probs &amp; rates'!$A$5:$A$5999,$A582)</f>
        <v>2014,6</v>
      </c>
      <c r="AG582" s="12">
        <f>INDEX('Flow probs &amp; rates'!E$5:E$5999,A582)</f>
        <v>0.58873904275397171</v>
      </c>
      <c r="AI582" s="32" t="s">
        <v>749</v>
      </c>
      <c r="AJ582" s="12">
        <f t="array" aca="1" ref="AJ582:AJ583" ca="1">MMULT(U582:V583,AG582:AG583)+P582:P583</f>
        <v>0.58746028909275105</v>
      </c>
      <c r="AK582" s="12">
        <f t="array" aca="1" ref="AK582:AK583" ca="1">MMULT(-1*MINVERSE(G582:H583),L582:L583)</f>
        <v>0.5435088241610152</v>
      </c>
      <c r="AM582" s="12">
        <f t="shared" si="91"/>
        <v>-8.1518804948055301E-4</v>
      </c>
      <c r="AO582" s="12">
        <f t="shared" ca="1" si="92"/>
        <v>-8.4604975752052503E-2</v>
      </c>
      <c r="AQ582" s="12">
        <f t="array" aca="1" ref="AQ582:AQ583" ca="1">MMULT(Y582:Z583,AO582:AO583)+MMULT(AC582:AD583,AM580:AM581)</f>
        <v>-8.1522103709980292E-4</v>
      </c>
      <c r="AS582" s="30">
        <v>1156</v>
      </c>
    </row>
    <row r="583" spans="1:45" x14ac:dyDescent="0.35">
      <c r="C583" s="35"/>
      <c r="D583" s="17">
        <f ca="1">INDEX('Flow probs &amp; rates'!AE$5:AE$5999,A582)-INDEX('Flow probs &amp; rates'!AK$5:AK$5999,A582)</f>
        <v>-6.7468782124450975E-3</v>
      </c>
      <c r="E583" s="17">
        <f ca="1">-INDEX('Flow probs &amp; rates'!AG$5:AG$5999,A582)-INDEX('Flow probs &amp; rates'!AI$5:AI$5999,A582)-INDEX('Flow probs &amp; rates'!AK$5:AK$5999,A582)</f>
        <v>-0.48604932974930948</v>
      </c>
      <c r="G583" s="12">
        <f t="shared" ca="1" si="93"/>
        <v>-6.7468782124450975E-3</v>
      </c>
      <c r="H583" s="12">
        <f t="shared" ca="1" si="94"/>
        <v>-0.48604932974930948</v>
      </c>
      <c r="J583" s="17">
        <f ca="1">INDEX('Flow probs &amp; rates'!AK$5:AK$5999,A582)</f>
        <v>2.0755866674079498E-2</v>
      </c>
      <c r="K583" s="35"/>
      <c r="L583" s="12">
        <f t="shared" ca="1" si="98"/>
        <v>2.0755866674079498E-2</v>
      </c>
      <c r="N583" s="17">
        <f ca="1">INDEX('Flow probs &amp; rates'!AA$5:AA$5999,A582)</f>
        <v>1.6388956736985184E-2</v>
      </c>
      <c r="O583" s="35"/>
      <c r="P583" s="12">
        <f t="shared" ca="1" si="95"/>
        <v>1.6388956736985184E-2</v>
      </c>
      <c r="R583" s="17">
        <f ca="1">INDEX('Flow probs &amp; rates'!U$5:U$5999,A582)-INDEX('Flow probs &amp; rates'!AA$5:AA$5999,A582)</f>
        <v>-5.2177292153657226E-3</v>
      </c>
      <c r="S583" s="17">
        <f ca="1">1-INDEX('Flow probs &amp; rates'!W$5:W$5999,A582)-INDEX('Flow probs &amp; rates'!Y$5:Y$5999,A582)-INDEX('Flow probs &amp; rates'!AA$5:AA$5999,A582)</f>
        <v>0.6145178496055691</v>
      </c>
      <c r="T583" s="35"/>
      <c r="U583" s="12">
        <f t="shared" ca="1" si="96"/>
        <v>-5.2177292153657226E-3</v>
      </c>
      <c r="V583" s="12">
        <f t="shared" ca="1" si="97"/>
        <v>0.6145178496055691</v>
      </c>
      <c r="X583" s="35"/>
      <c r="Y583" s="12">
        <f ca="1"/>
        <v>5.2177292153657226E-3</v>
      </c>
      <c r="Z583" s="12">
        <f ca="1"/>
        <v>0.3854821503944309</v>
      </c>
      <c r="AB583" s="35"/>
      <c r="AC583" s="12">
        <f ca="1"/>
        <v>-0.10632898355942796</v>
      </c>
      <c r="AD583" s="12">
        <f ca="1"/>
        <v>0.62947259548964529</v>
      </c>
      <c r="AF583" s="35"/>
      <c r="AG583" s="12">
        <f>INDEX('Flow probs &amp; rates'!F$5:F$5999,A582)</f>
        <v>3.9197539595617503E-2</v>
      </c>
      <c r="AJ583" s="12">
        <f ca="1"/>
        <v>3.7404663575509353E-2</v>
      </c>
      <c r="AK583" s="12">
        <f ca="1"/>
        <v>3.5158733453844807E-2</v>
      </c>
      <c r="AM583" s="12">
        <f t="shared" si="91"/>
        <v>-2.9244544349093168E-3</v>
      </c>
      <c r="AO583" s="12">
        <f t="shared" ca="1" si="92"/>
        <v>-6.1157236444282365E-3</v>
      </c>
      <c r="AQ583" s="12">
        <f ca="1"/>
        <v>-2.9244696944886687E-3</v>
      </c>
      <c r="AS583" s="30">
        <v>1158</v>
      </c>
    </row>
    <row r="584" spans="1:45" x14ac:dyDescent="0.35">
      <c r="A584" s="12">
        <v>291</v>
      </c>
      <c r="C584" s="35" t="str">
        <f>INDEX('Flow probs &amp; rates'!$A$5:$A$5999,$A584)</f>
        <v>2014,7</v>
      </c>
      <c r="D584" s="17">
        <f ca="1">-INDEX('Flow probs &amp; rates'!AE$5:AE$5999,A584)-INDEX('Flow probs &amp; rates'!AF$5:AF$5999,A584)-INDEX('Flow probs &amp; rates'!AJ$5:AJ$5999,A584)</f>
        <v>-4.5484996412949397E-2</v>
      </c>
      <c r="E584" s="17">
        <f ca="1">INDEX('Flow probs &amp; rates'!AG$5:AG$5999,A584)-INDEX('Flow probs &amp; rates'!AJ$5:AJ$5999,A584)</f>
        <v>0.2117499298446214</v>
      </c>
      <c r="G584" s="12">
        <f t="shared" ca="1" si="93"/>
        <v>-4.5484996412949397E-2</v>
      </c>
      <c r="H584" s="12">
        <f t="shared" ca="1" si="94"/>
        <v>0.2117499298446214</v>
      </c>
      <c r="J584" s="17">
        <f ca="1">INDEX('Flow probs &amp; rates'!AJ$5:AJ$5999,A584)</f>
        <v>1.85027594387756E-2</v>
      </c>
      <c r="K584" s="35" t="str">
        <f>INDEX('Flow probs &amp; rates'!$A$5:$A$5999,$A584)</f>
        <v>2014,7</v>
      </c>
      <c r="L584" s="12">
        <f t="shared" ca="1" si="98"/>
        <v>1.85027594387756E-2</v>
      </c>
      <c r="N584" s="17">
        <f ca="1">INDEX('Flow probs &amp; rates'!Z$5:Z$5999,A584)</f>
        <v>2.0196104759453659E-2</v>
      </c>
      <c r="O584" s="35" t="str">
        <f>INDEX('Flow probs &amp; rates'!$A$5:$A$5999,$A584)</f>
        <v>2014,7</v>
      </c>
      <c r="P584" s="12">
        <f t="shared" ca="1" si="95"/>
        <v>2.0196104759453659E-2</v>
      </c>
      <c r="R584" s="17">
        <f ca="1">1-INDEX('Flow probs &amp; rates'!U$5:U$5999,A584)-INDEX('Flow probs &amp; rates'!V$5:V$5999,A584)-INDEX('Flow probs &amp; rates'!Z$5:Z$5999,A584)</f>
        <v>0.95473234273965779</v>
      </c>
      <c r="S584" s="17">
        <f ca="1">INDEX('Flow probs &amp; rates'!W$5:W$5999,A584)-INDEX('Flow probs &amp; rates'!Z$5:Z$5999,A584)</f>
        <v>0.16541993302434013</v>
      </c>
      <c r="T584" s="35" t="str">
        <f>INDEX('Flow probs &amp; rates'!$A$5:$A$5999,$A584)</f>
        <v>2014,7</v>
      </c>
      <c r="U584" s="12">
        <f t="shared" ca="1" si="96"/>
        <v>0.95473234273965779</v>
      </c>
      <c r="V584" s="12">
        <f t="shared" ca="1" si="97"/>
        <v>0.16541993302434013</v>
      </c>
      <c r="X584" s="35" t="str">
        <f>INDEX('Flow probs &amp; rates'!$A$5:$A$5999,$A584)</f>
        <v>2014,7</v>
      </c>
      <c r="Y584" s="12">
        <f t="array" aca="1" ref="Y584:Z585" ca="1">$A$1:$B$2-U584:V585</f>
        <v>4.5267657260342209E-2</v>
      </c>
      <c r="Z584" s="12">
        <f ca="1"/>
        <v>-0.16541993302434013</v>
      </c>
      <c r="AB584" s="35" t="str">
        <f>INDEX('Flow probs &amp; rates'!$A$5:$A$5999,$A584)</f>
        <v>2014,7</v>
      </c>
      <c r="AC584" s="12">
        <f t="array" aca="1" ref="AC584:AD585" ca="1">MMULT(Y584:Z585,MMULT(U582:V583,MINVERSE(Y582:Z583)))</f>
        <v>0.99155327830733075</v>
      </c>
      <c r="AD584" s="12">
        <f ca="1"/>
        <v>0.19526596692782627</v>
      </c>
      <c r="AF584" s="35" t="str">
        <f>INDEX('Flow probs &amp; rates'!$A$5:$A$5999,$A584)</f>
        <v>2014,7</v>
      </c>
      <c r="AG584" s="12">
        <f>INDEX('Flow probs &amp; rates'!E$5:E$5999,A584)</f>
        <v>0.58876836468488258</v>
      </c>
      <c r="AI584" s="32" t="s">
        <v>750</v>
      </c>
      <c r="AJ584" s="12">
        <f t="array" aca="1" ref="AJ584:AJ585" ca="1">MMULT(U584:V585,AG584:AG585)+P584:P585</f>
        <v>0.58880492805368334</v>
      </c>
      <c r="AK584" s="12">
        <f t="array" aca="1" ref="AK584:AK585" ca="1">MMULT(-1*MINVERSE(G584:H585),L584:L585)</f>
        <v>0.58982177037870742</v>
      </c>
      <c r="AM584" s="12">
        <f t="shared" ref="AM584:AM625" si="99">AG584-AG582</f>
        <v>2.9321930910874983E-5</v>
      </c>
      <c r="AO584" s="12">
        <f t="shared" ref="AO584:AO625" ca="1" si="100">AK584-AK582</f>
        <v>4.6312946217692219E-2</v>
      </c>
      <c r="AQ584" s="12">
        <f t="array" aca="1" ref="AQ584:AQ585" ca="1">MMULT(Y584:Z585,AO584:AO585)+MMULT(AC584:AD585,AM582:AM583)</f>
        <v>2.9340155438646424E-5</v>
      </c>
      <c r="AS584" s="30">
        <v>1160</v>
      </c>
    </row>
    <row r="585" spans="1:45" x14ac:dyDescent="0.35">
      <c r="C585" s="35"/>
      <c r="D585" s="17">
        <f ca="1">INDEX('Flow probs &amp; rates'!AE$5:AE$5999,A584)-INDEX('Flow probs &amp; rates'!AK$5:AK$5999,A584)</f>
        <v>-9.0620679657981984E-3</v>
      </c>
      <c r="E585" s="17">
        <f ca="1">-INDEX('Flow probs &amp; rates'!AG$5:AG$5999,A584)-INDEX('Flow probs &amp; rates'!AI$5:AI$5999,A584)-INDEX('Flow probs &amp; rates'!AK$5:AK$5999,A584)</f>
        <v>-0.46216294938582625</v>
      </c>
      <c r="G585" s="12">
        <f t="shared" ca="1" si="93"/>
        <v>-9.0620679657981984E-3</v>
      </c>
      <c r="H585" s="12">
        <f t="shared" ca="1" si="94"/>
        <v>-0.46216294938582625</v>
      </c>
      <c r="J585" s="17">
        <f ca="1">INDEX('Flow probs &amp; rates'!AK$5:AK$5999,A584)</f>
        <v>2.3515668519355298E-2</v>
      </c>
      <c r="K585" s="35"/>
      <c r="L585" s="12">
        <f t="shared" ca="1" si="98"/>
        <v>2.3515668519355298E-2</v>
      </c>
      <c r="N585" s="17">
        <f ca="1">INDEX('Flow probs &amp; rates'!AA$5:AA$5999,A584)</f>
        <v>1.8753270358694243E-2</v>
      </c>
      <c r="O585" s="35"/>
      <c r="P585" s="12">
        <f t="shared" ca="1" si="95"/>
        <v>1.8753270358694243E-2</v>
      </c>
      <c r="R585" s="17">
        <f ca="1">INDEX('Flow probs &amp; rates'!U$5:U$5999,A584)-INDEX('Flow probs &amp; rates'!AA$5:AA$5999,A584)</f>
        <v>-7.0793377929442292E-3</v>
      </c>
      <c r="S585" s="17">
        <f ca="1">1-INDEX('Flow probs &amp; rates'!W$5:W$5999,A584)-INDEX('Flow probs &amp; rates'!Y$5:Y$5999,A584)-INDEX('Flow probs &amp; rates'!AA$5:AA$5999,A584)</f>
        <v>0.62922194022158373</v>
      </c>
      <c r="T585" s="35"/>
      <c r="U585" s="12">
        <f t="shared" ca="1" si="96"/>
        <v>-7.0793377929442292E-3</v>
      </c>
      <c r="V585" s="12">
        <f t="shared" ca="1" si="97"/>
        <v>0.62922194022158373</v>
      </c>
      <c r="X585" s="35"/>
      <c r="Y585" s="12">
        <f ca="1"/>
        <v>7.0793377929442292E-3</v>
      </c>
      <c r="Z585" s="12">
        <f ca="1"/>
        <v>0.37077805977841627</v>
      </c>
      <c r="AB585" s="35"/>
      <c r="AC585" s="12">
        <f ca="1"/>
        <v>3.7893499930135563E-2</v>
      </c>
      <c r="AD585" s="12">
        <f ca="1"/>
        <v>0.61098544803743782</v>
      </c>
      <c r="AF585" s="35"/>
      <c r="AG585" s="12">
        <f>INDEX('Flow probs &amp; rates'!F$5:F$5999,A584)</f>
        <v>3.9249339719411039E-2</v>
      </c>
      <c r="AJ585" s="12">
        <f ca="1"/>
        <v>3.9281725913954471E-2</v>
      </c>
      <c r="AK585" s="12">
        <f ca="1"/>
        <v>3.9316573456663367E-2</v>
      </c>
      <c r="AM585" s="12">
        <f t="shared" si="99"/>
        <v>5.1800123793535602E-5</v>
      </c>
      <c r="AO585" s="12">
        <f t="shared" ca="1" si="100"/>
        <v>4.1578400028185608E-3</v>
      </c>
      <c r="AQ585" s="12">
        <f ca="1"/>
        <v>5.1811408101473102E-5</v>
      </c>
      <c r="AS585" s="30">
        <v>1162</v>
      </c>
    </row>
    <row r="586" spans="1:45" x14ac:dyDescent="0.35">
      <c r="A586" s="12">
        <v>292</v>
      </c>
      <c r="C586" s="35" t="str">
        <f>INDEX('Flow probs &amp; rates'!$A$5:$A$5999,$A586)</f>
        <v>2014,8</v>
      </c>
      <c r="D586" s="17">
        <f ca="1">-INDEX('Flow probs &amp; rates'!AE$5:AE$5999,A586)-INDEX('Flow probs &amp; rates'!AF$5:AF$5999,A586)-INDEX('Flow probs &amp; rates'!AJ$5:AJ$5999,A586)</f>
        <v>-4.4730834894761803E-2</v>
      </c>
      <c r="E586" s="17">
        <f ca="1">INDEX('Flow probs &amp; rates'!AG$5:AG$5999,A586)-INDEX('Flow probs &amp; rates'!AJ$5:AJ$5999,A586)</f>
        <v>0.2289508686330228</v>
      </c>
      <c r="G586" s="12">
        <f t="shared" ref="G586:G625" ca="1" si="101">D586</f>
        <v>-4.4730834894761803E-2</v>
      </c>
      <c r="H586" s="12">
        <f t="shared" ref="H586:H625" ca="1" si="102">E586</f>
        <v>0.2289508686330228</v>
      </c>
      <c r="J586" s="17">
        <f ca="1">INDEX('Flow probs &amp; rates'!AJ$5:AJ$5999,A586)</f>
        <v>1.8753409003055201E-2</v>
      </c>
      <c r="K586" s="35" t="str">
        <f>INDEX('Flow probs &amp; rates'!$A$5:$A$5999,$A586)</f>
        <v>2014,8</v>
      </c>
      <c r="L586" s="12">
        <f t="shared" ca="1" si="98"/>
        <v>1.8753409003055201E-2</v>
      </c>
      <c r="N586" s="17">
        <f ca="1">INDEX('Flow probs &amp; rates'!Z$5:Z$5999,A586)</f>
        <v>2.0526556962613303E-2</v>
      </c>
      <c r="O586" s="35" t="str">
        <f>INDEX('Flow probs &amp; rates'!$A$5:$A$5999,$A586)</f>
        <v>2014,8</v>
      </c>
      <c r="P586" s="12">
        <f t="shared" ref="P586:P625" ca="1" si="103">N586</f>
        <v>2.0526556962613303E-2</v>
      </c>
      <c r="R586" s="17">
        <f ca="1">1-INDEX('Flow probs &amp; rates'!U$5:U$5999,A586)-INDEX('Flow probs &amp; rates'!V$5:V$5999,A586)-INDEX('Flow probs &amp; rates'!Z$5:Z$5999,A586)</f>
        <v>0.95543433816280721</v>
      </c>
      <c r="S586" s="17">
        <f ca="1">INDEX('Flow probs &amp; rates'!W$5:W$5999,A586)-INDEX('Flow probs &amp; rates'!Z$5:Z$5999,A586)</f>
        <v>0.17730291024947864</v>
      </c>
      <c r="T586" s="35" t="str">
        <f>INDEX('Flow probs &amp; rates'!$A$5:$A$5999,$A586)</f>
        <v>2014,8</v>
      </c>
      <c r="U586" s="12">
        <f t="shared" ref="U586:U625" ca="1" si="104">R586</f>
        <v>0.95543433816280721</v>
      </c>
      <c r="V586" s="12">
        <f t="shared" ref="V586:V625" ca="1" si="105">S586</f>
        <v>0.17730291024947864</v>
      </c>
      <c r="X586" s="35" t="str">
        <f>INDEX('Flow probs &amp; rates'!$A$5:$A$5999,$A586)</f>
        <v>2014,8</v>
      </c>
      <c r="Y586" s="12">
        <f t="array" aca="1" ref="Y586:Z587" ca="1">$A$1:$B$2-U586:V587</f>
        <v>4.4565661837192794E-2</v>
      </c>
      <c r="Z586" s="12">
        <f ca="1"/>
        <v>-0.17730291024947864</v>
      </c>
      <c r="AB586" s="35" t="str">
        <f>INDEX('Flow probs &amp; rates'!$A$5:$A$5999,$A586)</f>
        <v>2014,8</v>
      </c>
      <c r="AC586" s="12">
        <f t="array" aca="1" ref="AC586:AD587" ca="1">MMULT(Y586:Z587,MMULT(U584:V585,MINVERSE(Y584:Z585)))</f>
        <v>0.9456232674806182</v>
      </c>
      <c r="AD586" s="12">
        <f ca="1"/>
        <v>0.14087701199553482</v>
      </c>
      <c r="AF586" s="35" t="str">
        <f>INDEX('Flow probs &amp; rates'!$A$5:$A$5999,$A586)</f>
        <v>2014,8</v>
      </c>
      <c r="AG586" s="12">
        <f>INDEX('Flow probs &amp; rates'!E$5:E$5999,A586)</f>
        <v>0.59001509196413437</v>
      </c>
      <c r="AI586" s="32" t="s">
        <v>751</v>
      </c>
      <c r="AJ586" s="12">
        <f t="array" aca="1" ref="AJ586:AJ587" ca="1">MMULT(U586:V587,AG586:AG587)+P586:P587</f>
        <v>0.59102271488831259</v>
      </c>
      <c r="AK586" s="12">
        <f t="array" aca="1" ref="AK586:AK587" ca="1">MMULT(-1*MINVERSE(G586:H587),L586:L587)</f>
        <v>0.60487459465583016</v>
      </c>
      <c r="AM586" s="12">
        <f t="shared" si="99"/>
        <v>1.2467272792517914E-3</v>
      </c>
      <c r="AO586" s="12">
        <f t="shared" ca="1" si="100"/>
        <v>1.5052824277122734E-2</v>
      </c>
      <c r="AQ586" s="12">
        <f t="array" aca="1" ref="AQ586:AQ587" ca="1">MMULT(Y586:Z587,AO586:AO587)+MMULT(AC586:AD587,AM584:AM585)</f>
        <v>1.2467361515592973E-3</v>
      </c>
      <c r="AS586" s="30">
        <v>1164</v>
      </c>
    </row>
    <row r="587" spans="1:45" x14ac:dyDescent="0.35">
      <c r="C587" s="35"/>
      <c r="D587" s="17">
        <f ca="1">INDEX('Flow probs &amp; rates'!AE$5:AE$5999,A586)-INDEX('Flow probs &amp; rates'!AK$5:AK$5999,A586)</f>
        <v>-8.622968433850001E-3</v>
      </c>
      <c r="E587" s="17">
        <f ca="1">-INDEX('Flow probs &amp; rates'!AG$5:AG$5999,A586)-INDEX('Flow probs &amp; rates'!AI$5:AI$5999,A586)-INDEX('Flow probs &amp; rates'!AK$5:AK$5999,A586)</f>
        <v>-0.48181182099218828</v>
      </c>
      <c r="G587" s="12">
        <f t="shared" ca="1" si="101"/>
        <v>-8.622968433850001E-3</v>
      </c>
      <c r="H587" s="12">
        <f t="shared" ca="1" si="102"/>
        <v>-0.48181182099218828</v>
      </c>
      <c r="J587" s="17">
        <f ca="1">INDEX('Flow probs &amp; rates'!AK$5:AK$5999,A586)</f>
        <v>2.2689211339295301E-2</v>
      </c>
      <c r="K587" s="35"/>
      <c r="L587" s="12">
        <f t="shared" ref="L587:L625" ca="1" si="106">J587</f>
        <v>2.2689211339295301E-2</v>
      </c>
      <c r="N587" s="17">
        <f ca="1">INDEX('Flow probs &amp; rates'!AA$5:AA$5999,A586)</f>
        <v>1.7930832254456706E-2</v>
      </c>
      <c r="O587" s="35"/>
      <c r="P587" s="12">
        <f t="shared" ca="1" si="103"/>
        <v>1.7930832254456706E-2</v>
      </c>
      <c r="R587" s="17">
        <f ca="1">INDEX('Flow probs &amp; rates'!U$5:U$5999,A586)-INDEX('Flow probs &amp; rates'!AA$5:AA$5999,A586)</f>
        <v>-6.6778855982509693E-3</v>
      </c>
      <c r="S587" s="17">
        <f ca="1">1-INDEX('Flow probs &amp; rates'!W$5:W$5999,A586)-INDEX('Flow probs &amp; rates'!Y$5:Y$5999,A586)-INDEX('Flow probs &amp; rates'!AA$5:AA$5999,A586)</f>
        <v>0.61695407314405759</v>
      </c>
      <c r="T587" s="35"/>
      <c r="U587" s="12">
        <f t="shared" ca="1" si="104"/>
        <v>-6.6778855982509693E-3</v>
      </c>
      <c r="V587" s="12">
        <f t="shared" ca="1" si="105"/>
        <v>0.61695407314405759</v>
      </c>
      <c r="X587" s="35"/>
      <c r="Y587" s="12">
        <f ca="1"/>
        <v>6.6778855982509693E-3</v>
      </c>
      <c r="Z587" s="12">
        <f ca="1"/>
        <v>0.38304592685594241</v>
      </c>
      <c r="AB587" s="35"/>
      <c r="AC587" s="12">
        <f ca="1"/>
        <v>-1.9804806806039604E-2</v>
      </c>
      <c r="AD587" s="12">
        <f ca="1"/>
        <v>0.6441844131931741</v>
      </c>
      <c r="AF587" s="35"/>
      <c r="AG587" s="12">
        <f>INDEX('Flow probs &amp; rates'!F$5:F$5999,A586)</f>
        <v>3.8214144479327236E-2</v>
      </c>
      <c r="AJ587" s="12">
        <f ca="1"/>
        <v>3.7567151057315132E-2</v>
      </c>
      <c r="AK587" s="12">
        <f ca="1"/>
        <v>3.6266019308446078E-2</v>
      </c>
      <c r="AM587" s="12">
        <f t="shared" si="99"/>
        <v>-1.0351952400838027E-3</v>
      </c>
      <c r="AO587" s="12">
        <f t="shared" ca="1" si="100"/>
        <v>-3.0505541482172896E-3</v>
      </c>
      <c r="AQ587" s="12">
        <f ca="1"/>
        <v>-1.0351931855025287E-3</v>
      </c>
      <c r="AS587" s="30">
        <v>1166</v>
      </c>
    </row>
    <row r="588" spans="1:45" x14ac:dyDescent="0.35">
      <c r="A588" s="12">
        <v>293</v>
      </c>
      <c r="C588" s="35" t="str">
        <f>INDEX('Flow probs &amp; rates'!$A$5:$A$5999,$A588)</f>
        <v>2014,9</v>
      </c>
      <c r="D588" s="17">
        <f ca="1">-INDEX('Flow probs &amp; rates'!AE$5:AE$5999,A588)-INDEX('Flow probs &amp; rates'!AF$5:AF$5999,A588)-INDEX('Flow probs &amp; rates'!AJ$5:AJ$5999,A588)</f>
        <v>-4.5383054180072505E-2</v>
      </c>
      <c r="E588" s="17">
        <f ca="1">INDEX('Flow probs &amp; rates'!AG$5:AG$5999,A588)-INDEX('Flow probs &amp; rates'!AJ$5:AJ$5999,A588)</f>
        <v>0.2206036246911722</v>
      </c>
      <c r="G588" s="12">
        <f t="shared" ca="1" si="101"/>
        <v>-4.5383054180072505E-2</v>
      </c>
      <c r="H588" s="12">
        <f t="shared" ca="1" si="102"/>
        <v>0.2206036246911722</v>
      </c>
      <c r="J588" s="17">
        <f ca="1">INDEX('Flow probs &amp; rates'!AJ$5:AJ$5999,A588)</f>
        <v>1.86782996332568E-2</v>
      </c>
      <c r="K588" s="35" t="str">
        <f>INDEX('Flow probs &amp; rates'!$A$5:$A$5999,$A588)</f>
        <v>2014,9</v>
      </c>
      <c r="L588" s="12">
        <f t="shared" ca="1" si="106"/>
        <v>1.86782996332568E-2</v>
      </c>
      <c r="N588" s="17">
        <f ca="1">INDEX('Flow probs &amp; rates'!Z$5:Z$5999,A588)</f>
        <v>2.0537816394036464E-2</v>
      </c>
      <c r="O588" s="35" t="str">
        <f>INDEX('Flow probs &amp; rates'!$A$5:$A$5999,$A588)</f>
        <v>2014,9</v>
      </c>
      <c r="P588" s="12">
        <f t="shared" ca="1" si="103"/>
        <v>2.0537816394036464E-2</v>
      </c>
      <c r="R588" s="17">
        <f ca="1">1-INDEX('Flow probs &amp; rates'!U$5:U$5999,A588)-INDEX('Flow probs &amp; rates'!V$5:V$5999,A588)-INDEX('Flow probs &amp; rates'!Z$5:Z$5999,A588)</f>
        <v>0.95469381117453711</v>
      </c>
      <c r="S588" s="17">
        <f ca="1">INDEX('Flow probs &amp; rates'!W$5:W$5999,A588)-INDEX('Flow probs &amp; rates'!Z$5:Z$5999,A588)</f>
        <v>0.17269721876191974</v>
      </c>
      <c r="T588" s="35" t="str">
        <f>INDEX('Flow probs &amp; rates'!$A$5:$A$5999,$A588)</f>
        <v>2014,9</v>
      </c>
      <c r="U588" s="12">
        <f t="shared" ca="1" si="104"/>
        <v>0.95469381117453711</v>
      </c>
      <c r="V588" s="12">
        <f t="shared" ca="1" si="105"/>
        <v>0.17269721876191974</v>
      </c>
      <c r="X588" s="35" t="str">
        <f>INDEX('Flow probs &amp; rates'!$A$5:$A$5999,$A588)</f>
        <v>2014,9</v>
      </c>
      <c r="Y588" s="12">
        <f t="array" aca="1" ref="Y588:Z589" ca="1">$A$1:$B$2-U588:V589</f>
        <v>4.530618882546289E-2</v>
      </c>
      <c r="Z588" s="12">
        <f ca="1"/>
        <v>-0.17269721876191974</v>
      </c>
      <c r="AB588" s="35" t="str">
        <f>INDEX('Flow probs &amp; rates'!$A$5:$A$5999,$A588)</f>
        <v>2014,9</v>
      </c>
      <c r="AC588" s="12">
        <f t="array" aca="1" ref="AC588:AD589" ca="1">MMULT(Y588:Z589,MMULT(U586:V587,MINVERSE(Y586:Z587)))</f>
        <v>0.96854775088046008</v>
      </c>
      <c r="AD588" s="12">
        <f ca="1"/>
        <v>0.1911337424806428</v>
      </c>
      <c r="AF588" s="35" t="str">
        <f>INDEX('Flow probs &amp; rates'!$A$5:$A$5999,$A588)</f>
        <v>2014,9</v>
      </c>
      <c r="AG588" s="12">
        <f>INDEX('Flow probs &amp; rates'!E$5:E$5999,A588)</f>
        <v>0.59042104966071696</v>
      </c>
      <c r="AI588" s="32" t="s">
        <v>752</v>
      </c>
      <c r="AJ588" s="12">
        <f t="array" aca="1" ref="AJ588:AJ589" ca="1">MMULT(U588:V589,AG588:AG589)+P588:P589</f>
        <v>0.59092908324851434</v>
      </c>
      <c r="AK588" s="12">
        <f t="array" aca="1" ref="AK588:AK589" ca="1">MMULT(-1*MINVERSE(G588:H589),L588:L589)</f>
        <v>0.60496814050181735</v>
      </c>
      <c r="AM588" s="12">
        <f t="shared" si="99"/>
        <v>4.0595769658258174E-4</v>
      </c>
      <c r="AO588" s="12">
        <f t="shared" ca="1" si="100"/>
        <v>9.3545845987197396E-5</v>
      </c>
      <c r="AQ588" s="12">
        <f t="array" aca="1" ref="AQ588:AQ589" ca="1">MMULT(Y588:Z589,AO588:AO589)+MMULT(AC588:AD589,AM586:AM587)</f>
        <v>4.059494705268877E-4</v>
      </c>
      <c r="AS588" s="30">
        <v>1168</v>
      </c>
    </row>
    <row r="589" spans="1:45" x14ac:dyDescent="0.35">
      <c r="C589" s="35"/>
      <c r="D589" s="17">
        <f ca="1">INDEX('Flow probs &amp; rates'!AE$5:AE$5999,A588)-INDEX('Flow probs &amp; rates'!AK$5:AK$5999,A588)</f>
        <v>-1.0158677072165598E-2</v>
      </c>
      <c r="E589" s="17">
        <f ca="1">-INDEX('Flow probs &amp; rates'!AG$5:AG$5999,A588)-INDEX('Flow probs &amp; rates'!AI$5:AI$5999,A588)-INDEX('Flow probs &amp; rates'!AK$5:AK$5999,A588)</f>
        <v>-0.4576741030350201</v>
      </c>
      <c r="G589" s="12">
        <f t="shared" ca="1" si="101"/>
        <v>-1.0158677072165598E-2</v>
      </c>
      <c r="H589" s="12">
        <f t="shared" ca="1" si="102"/>
        <v>-0.4576741030350201</v>
      </c>
      <c r="J589" s="17">
        <f ca="1">INDEX('Flow probs &amp; rates'!AK$5:AK$5999,A588)</f>
        <v>2.4354835706749099E-2</v>
      </c>
      <c r="K589" s="35"/>
      <c r="L589" s="12">
        <f t="shared" ca="1" si="106"/>
        <v>2.4354835706749099E-2</v>
      </c>
      <c r="N589" s="17">
        <f ca="1">INDEX('Flow probs &amp; rates'!AA$5:AA$5999,A588)</f>
        <v>1.9454979438518451E-2</v>
      </c>
      <c r="O589" s="35"/>
      <c r="P589" s="12">
        <f t="shared" ca="1" si="103"/>
        <v>1.9454979438518451E-2</v>
      </c>
      <c r="R589" s="17">
        <f ca="1">INDEX('Flow probs &amp; rates'!U$5:U$5999,A588)-INDEX('Flow probs &amp; rates'!AA$5:AA$5999,A588)</f>
        <v>-7.9526342007624241E-3</v>
      </c>
      <c r="S589" s="17">
        <f ca="1">1-INDEX('Flow probs &amp; rates'!W$5:W$5999,A588)-INDEX('Flow probs &amp; rates'!Y$5:Y$5999,A588)-INDEX('Flow probs &amp; rates'!AA$5:AA$5999,A588)</f>
        <v>0.63193639221353426</v>
      </c>
      <c r="T589" s="35"/>
      <c r="U589" s="12">
        <f t="shared" ca="1" si="104"/>
        <v>-7.9526342007624241E-3</v>
      </c>
      <c r="V589" s="12">
        <f t="shared" ca="1" si="105"/>
        <v>0.63193639221353426</v>
      </c>
      <c r="X589" s="35"/>
      <c r="Y589" s="12">
        <f ca="1"/>
        <v>7.9526342007624241E-3</v>
      </c>
      <c r="Z589" s="12">
        <f ca="1"/>
        <v>0.36806360778646574</v>
      </c>
      <c r="AB589" s="35"/>
      <c r="AC589" s="12">
        <f ca="1"/>
        <v>2.42767286691285E-2</v>
      </c>
      <c r="AD589" s="12">
        <f ca="1"/>
        <v>0.60774096658081611</v>
      </c>
      <c r="AF589" s="35"/>
      <c r="AG589" s="12">
        <f>INDEX('Flow probs &amp; rates'!F$5:F$5999,A588)</f>
        <v>3.8911713832991295E-2</v>
      </c>
      <c r="AJ589" s="12">
        <f ca="1"/>
        <v>3.9349304860602577E-2</v>
      </c>
      <c r="AK589" s="12">
        <f ca="1"/>
        <v>3.9786301229827965E-2</v>
      </c>
      <c r="AM589" s="12">
        <f t="shared" si="99"/>
        <v>6.9756935366405842E-4</v>
      </c>
      <c r="AO589" s="12">
        <f t="shared" ca="1" si="100"/>
        <v>3.5202819213818876E-3</v>
      </c>
      <c r="AQ589" s="12">
        <f ca="1"/>
        <v>6.9756750437783232E-4</v>
      </c>
      <c r="AS589" s="30">
        <v>1170</v>
      </c>
    </row>
    <row r="590" spans="1:45" x14ac:dyDescent="0.35">
      <c r="A590" s="12">
        <v>294</v>
      </c>
      <c r="C590" s="35" t="str">
        <f>INDEX('Flow probs &amp; rates'!$A$5:$A$5999,$A590)</f>
        <v>2014,10</v>
      </c>
      <c r="D590" s="17">
        <f ca="1">-INDEX('Flow probs &amp; rates'!AE$5:AE$5999,A590)-INDEX('Flow probs &amp; rates'!AF$5:AF$5999,A590)-INDEX('Flow probs &amp; rates'!AJ$5:AJ$5999,A590)</f>
        <v>-4.6102389880717298E-2</v>
      </c>
      <c r="E590" s="17">
        <f ca="1">INDEX('Flow probs &amp; rates'!AG$5:AG$5999,A590)-INDEX('Flow probs &amp; rates'!AJ$5:AJ$5999,A590)</f>
        <v>0.22856439344649182</v>
      </c>
      <c r="G590" s="12">
        <f t="shared" ca="1" si="101"/>
        <v>-4.6102389880717298E-2</v>
      </c>
      <c r="H590" s="12">
        <f t="shared" ca="1" si="102"/>
        <v>0.22856439344649182</v>
      </c>
      <c r="J590" s="17">
        <f ca="1">INDEX('Flow probs &amp; rates'!AJ$5:AJ$5999,A590)</f>
        <v>1.7950470979479199E-2</v>
      </c>
      <c r="K590" s="35" t="str">
        <f>INDEX('Flow probs &amp; rates'!$A$5:$A$5999,$A590)</f>
        <v>2014,10</v>
      </c>
      <c r="L590" s="12">
        <f t="shared" ca="1" si="106"/>
        <v>1.7950470979479199E-2</v>
      </c>
      <c r="N590" s="17">
        <f ca="1">INDEX('Flow probs &amp; rates'!Z$5:Z$5999,A590)</f>
        <v>1.9847301022305624E-2</v>
      </c>
      <c r="O590" s="35" t="str">
        <f>INDEX('Flow probs &amp; rates'!$A$5:$A$5999,$A590)</f>
        <v>2014,10</v>
      </c>
      <c r="P590" s="12">
        <f t="shared" ca="1" si="103"/>
        <v>1.9847301022305624E-2</v>
      </c>
      <c r="R590" s="17">
        <f ca="1">1-INDEX('Flow probs &amp; rates'!U$5:U$5999,A590)-INDEX('Flow probs &amp; rates'!V$5:V$5999,A590)-INDEX('Flow probs &amp; rates'!Z$5:Z$5999,A590)</f>
        <v>0.95401760812615888</v>
      </c>
      <c r="S590" s="17">
        <f ca="1">INDEX('Flow probs &amp; rates'!W$5:W$5999,A590)-INDEX('Flow probs &amp; rates'!Z$5:Z$5999,A590)</f>
        <v>0.17768577746997216</v>
      </c>
      <c r="T590" s="35" t="str">
        <f>INDEX('Flow probs &amp; rates'!$A$5:$A$5999,$A590)</f>
        <v>2014,10</v>
      </c>
      <c r="U590" s="12">
        <f t="shared" ca="1" si="104"/>
        <v>0.95401760812615888</v>
      </c>
      <c r="V590" s="12">
        <f t="shared" ca="1" si="105"/>
        <v>0.17768577746997216</v>
      </c>
      <c r="X590" s="35" t="str">
        <f>INDEX('Flow probs &amp; rates'!$A$5:$A$5999,$A590)</f>
        <v>2014,10</v>
      </c>
      <c r="Y590" s="12">
        <f t="array" aca="1" ref="Y590:Z591" ca="1">$A$1:$B$2-U590:V591</f>
        <v>4.5982391873841122E-2</v>
      </c>
      <c r="Z590" s="12">
        <f ca="1"/>
        <v>-0.17768577746997216</v>
      </c>
      <c r="AB590" s="35" t="str">
        <f>INDEX('Flow probs &amp; rates'!$A$5:$A$5999,$A590)</f>
        <v>2014,10</v>
      </c>
      <c r="AC590" s="12">
        <f t="array" aca="1" ref="AC590:AD591" ca="1">MMULT(Y590:Z591,MMULT(U588:V589,MINVERSE(Y588:Z589)))</f>
        <v>0.97000511999283789</v>
      </c>
      <c r="AD590" s="12">
        <f ca="1"/>
        <v>0.17163367172892835</v>
      </c>
      <c r="AF590" s="35" t="str">
        <f>INDEX('Flow probs &amp; rates'!$A$5:$A$5999,$A590)</f>
        <v>2014,10</v>
      </c>
      <c r="AG590" s="12">
        <f>INDEX('Flow probs &amp; rates'!E$5:E$5999,A590)</f>
        <v>0.59003343673206299</v>
      </c>
      <c r="AI590" s="32" t="s">
        <v>753</v>
      </c>
      <c r="AJ590" s="12">
        <f t="array" aca="1" ref="AJ590:AJ591" ca="1">MMULT(U590:V591,AG590:AG591)+P590:P591</f>
        <v>0.58963354393620993</v>
      </c>
      <c r="AK590" s="12">
        <f t="array" aca="1" ref="AK590:AK591" ca="1">MMULT(-1*MINVERSE(G590:H591),L590:L591)</f>
        <v>0.58098780391104965</v>
      </c>
      <c r="AM590" s="12">
        <f t="shared" si="99"/>
        <v>-3.8761292865396868E-4</v>
      </c>
      <c r="AO590" s="12">
        <f t="shared" ca="1" si="100"/>
        <v>-2.3980336590767704E-2</v>
      </c>
      <c r="AQ590" s="12">
        <f t="array" aca="1" ref="AQ590:AQ591" ca="1">MMULT(Y590:Z591,AO590:AO591)+MMULT(AC590:AD591,AM588:AM589)</f>
        <v>-3.8760442833544735E-4</v>
      </c>
      <c r="AS590" s="30">
        <v>1172</v>
      </c>
    </row>
    <row r="591" spans="1:45" x14ac:dyDescent="0.35">
      <c r="C591" s="35"/>
      <c r="D591" s="17">
        <f ca="1">INDEX('Flow probs &amp; rates'!AE$5:AE$5999,A590)-INDEX('Flow probs &amp; rates'!AK$5:AK$5999,A590)</f>
        <v>-9.7493489730304996E-3</v>
      </c>
      <c r="E591" s="17">
        <f ca="1">-INDEX('Flow probs &amp; rates'!AG$5:AG$5999,A590)-INDEX('Flow probs &amp; rates'!AI$5:AI$5999,A590)-INDEX('Flow probs &amp; rates'!AK$5:AK$5999,A590)</f>
        <v>-0.4718173115178354</v>
      </c>
      <c r="G591" s="12">
        <f t="shared" ca="1" si="101"/>
        <v>-9.7493489730304996E-3</v>
      </c>
      <c r="H591" s="12">
        <f t="shared" ca="1" si="102"/>
        <v>-0.4718173115178354</v>
      </c>
      <c r="J591" s="17">
        <f ca="1">INDEX('Flow probs &amp; rates'!AK$5:AK$5999,A590)</f>
        <v>2.3900903241363399E-2</v>
      </c>
      <c r="K591" s="35"/>
      <c r="L591" s="12">
        <f t="shared" ca="1" si="106"/>
        <v>2.3900903241363399E-2</v>
      </c>
      <c r="N591" s="17">
        <f ca="1">INDEX('Flow probs &amp; rates'!AA$5:AA$5999,A590)</f>
        <v>1.8972549687727523E-2</v>
      </c>
      <c r="O591" s="35"/>
      <c r="P591" s="12">
        <f t="shared" ca="1" si="103"/>
        <v>1.8972549687727523E-2</v>
      </c>
      <c r="R591" s="17">
        <f ca="1">INDEX('Flow probs &amp; rates'!U$5:U$5999,A590)-INDEX('Flow probs &amp; rates'!AA$5:AA$5999,A590)</f>
        <v>-7.5788338724062584E-3</v>
      </c>
      <c r="S591" s="17">
        <f ca="1">1-INDEX('Flow probs &amp; rates'!W$5:W$5999,A590)-INDEX('Flow probs &amp; rates'!Y$5:Y$5999,A590)-INDEX('Flow probs &amp; rates'!AA$5:AA$5999,A590)</f>
        <v>0.62306299121849151</v>
      </c>
      <c r="T591" s="35"/>
      <c r="U591" s="12">
        <f t="shared" ca="1" si="104"/>
        <v>-7.5788338724062584E-3</v>
      </c>
      <c r="V591" s="12">
        <f t="shared" ca="1" si="105"/>
        <v>0.62306299121849151</v>
      </c>
      <c r="X591" s="35"/>
      <c r="Y591" s="12">
        <f ca="1"/>
        <v>7.5788338724062584E-3</v>
      </c>
      <c r="Z591" s="12">
        <f ca="1"/>
        <v>0.37693700878150849</v>
      </c>
      <c r="AB591" s="35"/>
      <c r="AC591" s="12">
        <f ca="1"/>
        <v>-1.9111312356595467E-2</v>
      </c>
      <c r="AD591" s="12">
        <f ca="1"/>
        <v>0.64176023237411295</v>
      </c>
      <c r="AF591" s="35"/>
      <c r="AG591" s="12">
        <f>INDEX('Flow probs &amp; rates'!F$5:F$5999,A590)</f>
        <v>3.8742295451798733E-2</v>
      </c>
      <c r="AJ591" s="12">
        <f ca="1"/>
        <v>3.8639674782438564E-2</v>
      </c>
      <c r="AK591" s="12">
        <f ca="1"/>
        <v>3.8651931471723008E-2</v>
      </c>
      <c r="AM591" s="12">
        <f t="shared" si="99"/>
        <v>-1.694183811925612E-4</v>
      </c>
      <c r="AO591" s="12">
        <f t="shared" ca="1" si="100"/>
        <v>-1.1343697581049569E-3</v>
      </c>
      <c r="AQ591" s="12">
        <f ca="1"/>
        <v>-1.6941504453654716E-4</v>
      </c>
      <c r="AS591" s="30">
        <v>1174</v>
      </c>
    </row>
    <row r="592" spans="1:45" x14ac:dyDescent="0.35">
      <c r="A592" s="12">
        <v>295</v>
      </c>
      <c r="C592" s="35" t="str">
        <f>INDEX('Flow probs &amp; rates'!$A$5:$A$5999,$A592)</f>
        <v>2014,11</v>
      </c>
      <c r="D592" s="17">
        <f ca="1">-INDEX('Flow probs &amp; rates'!AE$5:AE$5999,A592)-INDEX('Flow probs &amp; rates'!AF$5:AF$5999,A592)-INDEX('Flow probs &amp; rates'!AJ$5:AJ$5999,A592)</f>
        <v>-4.64025908893934E-2</v>
      </c>
      <c r="E592" s="17">
        <f ca="1">INDEX('Flow probs &amp; rates'!AG$5:AG$5999,A592)-INDEX('Flow probs &amp; rates'!AJ$5:AJ$5999,A592)</f>
        <v>0.24445986663493541</v>
      </c>
      <c r="G592" s="12">
        <f t="shared" ca="1" si="101"/>
        <v>-4.64025908893934E-2</v>
      </c>
      <c r="H592" s="12">
        <f t="shared" ca="1" si="102"/>
        <v>0.24445986663493541</v>
      </c>
      <c r="J592" s="17">
        <f ca="1">INDEX('Flow probs &amp; rates'!AJ$5:AJ$5999,A592)</f>
        <v>1.9081317585602602E-2</v>
      </c>
      <c r="K592" s="35" t="str">
        <f>INDEX('Flow probs &amp; rates'!$A$5:$A$5999,$A592)</f>
        <v>2014,11</v>
      </c>
      <c r="L592" s="12">
        <f t="shared" ca="1" si="106"/>
        <v>1.9081317585602602E-2</v>
      </c>
      <c r="N592" s="17">
        <f ca="1">INDEX('Flow probs &amp; rates'!Z$5:Z$5999,A592)</f>
        <v>2.1084804748760625E-2</v>
      </c>
      <c r="O592" s="35" t="str">
        <f>INDEX('Flow probs &amp; rates'!$A$5:$A$5999,$A592)</f>
        <v>2014,11</v>
      </c>
      <c r="P592" s="12">
        <f t="shared" ca="1" si="103"/>
        <v>2.1084804748760625E-2</v>
      </c>
      <c r="R592" s="17">
        <f ca="1">1-INDEX('Flow probs &amp; rates'!U$5:U$5999,A592)-INDEX('Flow probs &amp; rates'!V$5:V$5999,A592)-INDEX('Flow probs &amp; rates'!Z$5:Z$5999,A592)</f>
        <v>0.95359141607476317</v>
      </c>
      <c r="S592" s="17">
        <f ca="1">INDEX('Flow probs &amp; rates'!W$5:W$5999,A592)-INDEX('Flow probs &amp; rates'!Z$5:Z$5999,A592)</f>
        <v>0.18769441208131013</v>
      </c>
      <c r="T592" s="35" t="str">
        <f>INDEX('Flow probs &amp; rates'!$A$5:$A$5999,$A592)</f>
        <v>2014,11</v>
      </c>
      <c r="U592" s="12">
        <f t="shared" ca="1" si="104"/>
        <v>0.95359141607476317</v>
      </c>
      <c r="V592" s="12">
        <f t="shared" ca="1" si="105"/>
        <v>0.18769441208131013</v>
      </c>
      <c r="X592" s="35" t="str">
        <f>INDEX('Flow probs &amp; rates'!$A$5:$A$5999,$A592)</f>
        <v>2014,11</v>
      </c>
      <c r="Y592" s="12">
        <f t="array" aca="1" ref="Y592:Z593" ca="1">$A$1:$B$2-U592:V593</f>
        <v>4.6408583925236835E-2</v>
      </c>
      <c r="Z592" s="12">
        <f ca="1"/>
        <v>-0.18769441208131013</v>
      </c>
      <c r="AB592" s="35" t="str">
        <f>INDEX('Flow probs &amp; rates'!$A$5:$A$5999,$A592)</f>
        <v>2014,11</v>
      </c>
      <c r="AC592" s="12">
        <f t="array" aca="1" ref="AC592:AD593" ca="1">MMULT(Y592:Z593,MMULT(U590:V591,MINVERSE(Y590:Z591)))</f>
        <v>0.96625268618032134</v>
      </c>
      <c r="AD592" s="12">
        <f ca="1"/>
        <v>0.16711031763551371</v>
      </c>
      <c r="AF592" s="35" t="str">
        <f>INDEX('Flow probs &amp; rates'!$A$5:$A$5999,$A592)</f>
        <v>2014,11</v>
      </c>
      <c r="AG592" s="12">
        <f>INDEX('Flow probs &amp; rates'!E$5:E$5999,A592)</f>
        <v>0.5910073375810535</v>
      </c>
      <c r="AI592" s="32" t="s">
        <v>754</v>
      </c>
      <c r="AJ592" s="12">
        <f t="array" aca="1" ref="AJ592:AJ593" ca="1">MMULT(U592:V593,AG592:AG593)+P592:P593</f>
        <v>0.59168718369730755</v>
      </c>
      <c r="AK592" s="12">
        <f t="array" aca="1" ref="AK592:AK593" ca="1">MMULT(-1*MINVERSE(G592:H593),L592:L593)</f>
        <v>0.59681963512181024</v>
      </c>
      <c r="AM592" s="12">
        <f t="shared" si="99"/>
        <v>9.7390084899051654E-4</v>
      </c>
      <c r="AO592" s="12">
        <f t="shared" ca="1" si="100"/>
        <v>1.5831831210760594E-2</v>
      </c>
      <c r="AQ592" s="12">
        <f t="array" aca="1" ref="AQ592:AQ593" ca="1">MMULT(Y592:Z593,AO592:AO593)+MMULT(AC592:AD593,AM590:AM591)</f>
        <v>9.7390665723545982E-4</v>
      </c>
      <c r="AS592" s="30">
        <v>1176</v>
      </c>
    </row>
    <row r="593" spans="1:45" x14ac:dyDescent="0.35">
      <c r="C593" s="35"/>
      <c r="D593" s="17">
        <f ca="1">INDEX('Flow probs &amp; rates'!AE$5:AE$5999,A592)-INDEX('Flow probs &amp; rates'!AK$5:AK$5999,A592)</f>
        <v>-1.0553793625449302E-2</v>
      </c>
      <c r="E593" s="17">
        <f ca="1">-INDEX('Flow probs &amp; rates'!AG$5:AG$5999,A592)-INDEX('Flow probs &amp; rates'!AI$5:AI$5999,A592)-INDEX('Flow probs &amp; rates'!AK$5:AK$5999,A592)</f>
        <v>-0.4982175195019013</v>
      </c>
      <c r="G593" s="12">
        <f t="shared" ca="1" si="101"/>
        <v>-1.0553793625449302E-2</v>
      </c>
      <c r="H593" s="12">
        <f t="shared" ca="1" si="102"/>
        <v>-0.4982175195019013</v>
      </c>
      <c r="J593" s="17">
        <f ca="1">INDEX('Flow probs &amp; rates'!AK$5:AK$5999,A592)</f>
        <v>2.3851604706278302E-2</v>
      </c>
      <c r="K593" s="35"/>
      <c r="L593" s="12">
        <f t="shared" ca="1" si="106"/>
        <v>2.3851604706278302E-2</v>
      </c>
      <c r="N593" s="17">
        <f ca="1">INDEX('Flow probs &amp; rates'!AA$5:AA$5999,A592)</f>
        <v>1.8692940840732593E-2</v>
      </c>
      <c r="O593" s="35"/>
      <c r="P593" s="12">
        <f t="shared" ca="1" si="103"/>
        <v>1.8692940840732593E-2</v>
      </c>
      <c r="R593" s="17">
        <f ca="1">INDEX('Flow probs &amp; rates'!U$5:U$5999,A592)-INDEX('Flow probs &amp; rates'!AA$5:AA$5999,A592)</f>
        <v>-8.1034387929922111E-3</v>
      </c>
      <c r="S593" s="17">
        <f ca="1">1-INDEX('Flow probs &amp; rates'!W$5:W$5999,A592)-INDEX('Flow probs &amp; rates'!Y$5:Y$5999,A592)-INDEX('Flow probs &amp; rates'!AA$5:AA$5999,A592)</f>
        <v>0.60669584995146941</v>
      </c>
      <c r="T593" s="35"/>
      <c r="U593" s="12">
        <f t="shared" ca="1" si="104"/>
        <v>-8.1034387929922111E-3</v>
      </c>
      <c r="V593" s="12">
        <f t="shared" ca="1" si="105"/>
        <v>0.60669584995146941</v>
      </c>
      <c r="X593" s="35"/>
      <c r="Y593" s="12">
        <f ca="1"/>
        <v>8.1034387929922111E-3</v>
      </c>
      <c r="Z593" s="12">
        <f ca="1"/>
        <v>0.39330415004853059</v>
      </c>
      <c r="AB593" s="35"/>
      <c r="AC593" s="12">
        <f ca="1"/>
        <v>-4.1579006857372369E-3</v>
      </c>
      <c r="AD593" s="12">
        <f ca="1"/>
        <v>0.65197717514774556</v>
      </c>
      <c r="AF593" s="35"/>
      <c r="AG593" s="12">
        <f>INDEX('Flow probs &amp; rates'!F$5:F$5999,A592)</f>
        <v>3.7416430868555464E-2</v>
      </c>
      <c r="AJ593" s="12">
        <f ca="1"/>
        <v>3.6604142382383895E-2</v>
      </c>
      <c r="AK593" s="12">
        <f ca="1"/>
        <v>3.5231385405987872E-2</v>
      </c>
      <c r="AM593" s="12">
        <f t="shared" si="99"/>
        <v>-1.3258645832432692E-3</v>
      </c>
      <c r="AO593" s="12">
        <f t="shared" ca="1" si="100"/>
        <v>-3.4205460657351361E-3</v>
      </c>
      <c r="AQ593" s="12">
        <f ca="1"/>
        <v>-1.3258679494145996E-3</v>
      </c>
      <c r="AS593" s="30">
        <v>1178</v>
      </c>
    </row>
    <row r="594" spans="1:45" x14ac:dyDescent="0.35">
      <c r="A594" s="12">
        <v>296</v>
      </c>
      <c r="C594" s="35" t="str">
        <f>INDEX('Flow probs &amp; rates'!$A$5:$A$5999,$A594)</f>
        <v>2014,12</v>
      </c>
      <c r="D594" s="17">
        <f ca="1">-INDEX('Flow probs &amp; rates'!AE$5:AE$5999,A594)-INDEX('Flow probs &amp; rates'!AF$5:AF$5999,A594)-INDEX('Flow probs &amp; rates'!AJ$5:AJ$5999,A594)</f>
        <v>-4.7586158630981798E-2</v>
      </c>
      <c r="E594" s="17">
        <f ca="1">INDEX('Flow probs &amp; rates'!AG$5:AG$5999,A594)-INDEX('Flow probs &amp; rates'!AJ$5:AJ$5999,A594)</f>
        <v>0.25419912551818563</v>
      </c>
      <c r="G594" s="12">
        <f t="shared" ca="1" si="101"/>
        <v>-4.7586158630981798E-2</v>
      </c>
      <c r="H594" s="12">
        <f t="shared" ca="1" si="102"/>
        <v>0.25419912551818563</v>
      </c>
      <c r="J594" s="17">
        <f ca="1">INDEX('Flow probs &amp; rates'!AJ$5:AJ$5999,A594)</f>
        <v>2.05008324207154E-2</v>
      </c>
      <c r="K594" s="35" t="str">
        <f>INDEX('Flow probs &amp; rates'!$A$5:$A$5999,$A594)</f>
        <v>2014,12</v>
      </c>
      <c r="L594" s="12">
        <f t="shared" ca="1" si="106"/>
        <v>2.05008324207154E-2</v>
      </c>
      <c r="N594" s="17">
        <f ca="1">INDEX('Flow probs &amp; rates'!Z$5:Z$5999,A594)</f>
        <v>2.2592540219618245E-2</v>
      </c>
      <c r="O594" s="35" t="str">
        <f>INDEX('Flow probs &amp; rates'!$A$5:$A$5999,$A594)</f>
        <v>2014,12</v>
      </c>
      <c r="P594" s="12">
        <f t="shared" ca="1" si="103"/>
        <v>2.2592540219618245E-2</v>
      </c>
      <c r="R594" s="17">
        <f ca="1">1-INDEX('Flow probs &amp; rates'!U$5:U$5999,A594)-INDEX('Flow probs &amp; rates'!V$5:V$5999,A594)-INDEX('Flow probs &amp; rates'!Z$5:Z$5999,A594)</f>
        <v>0.95236473768345975</v>
      </c>
      <c r="S594" s="17">
        <f ca="1">INDEX('Flow probs &amp; rates'!W$5:W$5999,A594)-INDEX('Flow probs &amp; rates'!Z$5:Z$5999,A594)</f>
        <v>0.19330513048852441</v>
      </c>
      <c r="T594" s="35" t="str">
        <f>INDEX('Flow probs &amp; rates'!$A$5:$A$5999,$A594)</f>
        <v>2014,12</v>
      </c>
      <c r="U594" s="12">
        <f t="shared" ca="1" si="104"/>
        <v>0.95236473768345975</v>
      </c>
      <c r="V594" s="12">
        <f t="shared" ca="1" si="105"/>
        <v>0.19330513048852441</v>
      </c>
      <c r="X594" s="35" t="str">
        <f>INDEX('Flow probs &amp; rates'!$A$5:$A$5999,$A594)</f>
        <v>2014,12</v>
      </c>
      <c r="Y594" s="12">
        <f t="array" aca="1" ref="Y594:Z595" ca="1">$A$1:$B$2-U594:V595</f>
        <v>4.763526231654025E-2</v>
      </c>
      <c r="Z594" s="12">
        <f ca="1"/>
        <v>-0.19330513048852441</v>
      </c>
      <c r="AB594" s="35" t="str">
        <f>INDEX('Flow probs &amp; rates'!$A$5:$A$5999,$A594)</f>
        <v>2014,12</v>
      </c>
      <c r="AC594" s="12">
        <f t="array" aca="1" ref="AC594:AD595" ca="1">MMULT(Y594:Z595,MMULT(U592:V593,MINVERSE(Y592:Z593)))</f>
        <v>0.9790630750856083</v>
      </c>
      <c r="AD594" s="12">
        <f ca="1"/>
        <v>0.19178063687487823</v>
      </c>
      <c r="AF594" s="35" t="str">
        <f>INDEX('Flow probs &amp; rates'!$A$5:$A$5999,$A594)</f>
        <v>2014,12</v>
      </c>
      <c r="AG594" s="12">
        <f>INDEX('Flow probs &amp; rates'!E$5:E$5999,A594)</f>
        <v>0.59267987629545915</v>
      </c>
      <c r="AI594" s="32" t="s">
        <v>755</v>
      </c>
      <c r="AJ594" s="12">
        <f t="array" aca="1" ref="AJ594:AJ595" ca="1">MMULT(U594:V595,AG594:AG595)+P594:P595</f>
        <v>0.59402797404743535</v>
      </c>
      <c r="AK594" s="12">
        <f t="array" aca="1" ref="AK594:AK595" ca="1">MMULT(-1*MINVERSE(G594:H595),L594:L595)</f>
        <v>0.61167958996390059</v>
      </c>
      <c r="AM594" s="12">
        <f t="shared" si="99"/>
        <v>1.6725387144056469E-3</v>
      </c>
      <c r="AO594" s="12">
        <f t="shared" ca="1" si="100"/>
        <v>1.485995484209035E-2</v>
      </c>
      <c r="AQ594" s="12">
        <f t="array" aca="1" ref="AQ594:AQ595" ca="1">MMULT(Y594:Z595,AO594:AO595)+MMULT(AC594:AD595,AM592:AM593)</f>
        <v>1.6725940628132402E-3</v>
      </c>
      <c r="AS594" s="30">
        <v>1180</v>
      </c>
    </row>
    <row r="595" spans="1:45" x14ac:dyDescent="0.35">
      <c r="C595" s="35"/>
      <c r="D595" s="17">
        <f ca="1">INDEX('Flow probs &amp; rates'!AE$5:AE$5999,A594)-INDEX('Flow probs &amp; rates'!AK$5:AK$5999,A594)</f>
        <v>-1.113990175604E-2</v>
      </c>
      <c r="E595" s="17">
        <f ca="1">-INDEX('Flow probs &amp; rates'!AG$5:AG$5999,A594)-INDEX('Flow probs &amp; rates'!AI$5:AI$5999,A594)-INDEX('Flow probs &amp; rates'!AK$5:AK$5999,A594)</f>
        <v>-0.51759508595241721</v>
      </c>
      <c r="G595" s="12">
        <f t="shared" ca="1" si="101"/>
        <v>-1.113990175604E-2</v>
      </c>
      <c r="H595" s="12">
        <f t="shared" ca="1" si="102"/>
        <v>-0.51759508595241721</v>
      </c>
      <c r="J595" s="17">
        <f ca="1">INDEX('Flow probs &amp; rates'!AK$5:AK$5999,A594)</f>
        <v>2.43387352489822E-2</v>
      </c>
      <c r="K595" s="35"/>
      <c r="L595" s="12">
        <f t="shared" ca="1" si="106"/>
        <v>2.43387352489822E-2</v>
      </c>
      <c r="N595" s="17">
        <f ca="1">INDEX('Flow probs &amp; rates'!AA$5:AA$5999,A594)</f>
        <v>1.8896020021209423E-2</v>
      </c>
      <c r="O595" s="35"/>
      <c r="P595" s="12">
        <f t="shared" ca="1" si="103"/>
        <v>1.8896020021209423E-2</v>
      </c>
      <c r="R595" s="17">
        <f ca="1">INDEX('Flow probs &amp; rates'!U$5:U$5999,A594)-INDEX('Flow probs &amp; rates'!AA$5:AA$5999,A594)</f>
        <v>-8.4720159142044095E-3</v>
      </c>
      <c r="S595" s="17">
        <f ca="1">1-INDEX('Flow probs &amp; rates'!W$5:W$5999,A594)-INDEX('Flow probs &amp; rates'!Y$5:Y$5999,A594)-INDEX('Flow probs &amp; rates'!AA$5:AA$5999,A594)</f>
        <v>0.5949579342485507</v>
      </c>
      <c r="T595" s="35"/>
      <c r="U595" s="12">
        <f t="shared" ca="1" si="104"/>
        <v>-8.4720159142044095E-3</v>
      </c>
      <c r="V595" s="12">
        <f t="shared" ca="1" si="105"/>
        <v>0.5949579342485507</v>
      </c>
      <c r="X595" s="35"/>
      <c r="Y595" s="12">
        <f ca="1"/>
        <v>8.4720159142044095E-3</v>
      </c>
      <c r="Z595" s="12">
        <f ca="1"/>
        <v>0.4050420657514493</v>
      </c>
      <c r="AB595" s="35"/>
      <c r="AC595" s="12">
        <f ca="1"/>
        <v>-5.9512163826754561E-3</v>
      </c>
      <c r="AD595" s="12">
        <f ca="1"/>
        <v>0.62600529463734178</v>
      </c>
      <c r="AF595" s="35"/>
      <c r="AG595" s="12">
        <f>INDEX('Flow probs &amp; rates'!F$5:F$5999,A594)</f>
        <v>3.6150198868320618E-2</v>
      </c>
      <c r="AJ595" s="12">
        <f ca="1"/>
        <v>3.5382674318575925E-2</v>
      </c>
      <c r="AK595" s="12">
        <f ca="1"/>
        <v>3.3857903960511262E-2</v>
      </c>
      <c r="AM595" s="12">
        <f t="shared" si="99"/>
        <v>-1.2662320002348459E-3</v>
      </c>
      <c r="AO595" s="12">
        <f t="shared" ca="1" si="100"/>
        <v>-1.3734814454766098E-3</v>
      </c>
      <c r="AQ595" s="12">
        <f ca="1"/>
        <v>-1.2662181318106173E-3</v>
      </c>
      <c r="AS595" s="30">
        <v>1182</v>
      </c>
    </row>
    <row r="596" spans="1:45" x14ac:dyDescent="0.35">
      <c r="A596" s="12">
        <v>297</v>
      </c>
      <c r="C596" s="35" t="str">
        <f>INDEX('Flow probs &amp; rates'!$A$5:$A$5999,$A596)</f>
        <v>2015,1</v>
      </c>
      <c r="D596" s="17">
        <f ca="1">-INDEX('Flow probs &amp; rates'!AE$5:AE$5999,A596)-INDEX('Flow probs &amp; rates'!AF$5:AF$5999,A596)-INDEX('Flow probs &amp; rates'!AJ$5:AJ$5999,A596)</f>
        <v>-4.9606533571754804E-2</v>
      </c>
      <c r="E596" s="17">
        <f ca="1">INDEX('Flow probs &amp; rates'!AG$5:AG$5999,A596)-INDEX('Flow probs &amp; rates'!AJ$5:AJ$5999,A596)</f>
        <v>0.22851712605381858</v>
      </c>
      <c r="G596" s="12">
        <f t="shared" ca="1" si="101"/>
        <v>-4.9606533571754804E-2</v>
      </c>
      <c r="H596" s="12">
        <f t="shared" ca="1" si="102"/>
        <v>0.22851712605381858</v>
      </c>
      <c r="J596" s="17">
        <f ca="1">INDEX('Flow probs &amp; rates'!AJ$5:AJ$5999,A596)</f>
        <v>2.0716558259815401E-2</v>
      </c>
      <c r="K596" s="35" t="str">
        <f>INDEX('Flow probs &amp; rates'!$A$5:$A$5999,$A596)</f>
        <v>2015,1</v>
      </c>
      <c r="L596" s="12">
        <f t="shared" ca="1" si="106"/>
        <v>2.0716558259815401E-2</v>
      </c>
      <c r="N596" s="17">
        <f ca="1">INDEX('Flow probs &amp; rates'!Z$5:Z$5999,A596)</f>
        <v>2.2528964322925032E-2</v>
      </c>
      <c r="O596" s="35" t="str">
        <f>INDEX('Flow probs &amp; rates'!$A$5:$A$5999,$A596)</f>
        <v>2015,1</v>
      </c>
      <c r="P596" s="12">
        <f t="shared" ca="1" si="103"/>
        <v>2.2528964322925032E-2</v>
      </c>
      <c r="R596" s="17">
        <f ca="1">1-INDEX('Flow probs &amp; rates'!U$5:U$5999,A596)-INDEX('Flow probs &amp; rates'!V$5:V$5999,A596)-INDEX('Flow probs &amp; rates'!Z$5:Z$5999,A596)</f>
        <v>0.95061432616695896</v>
      </c>
      <c r="S596" s="17">
        <f ca="1">INDEX('Flow probs &amp; rates'!W$5:W$5999,A596)-INDEX('Flow probs &amp; rates'!Z$5:Z$5999,A596)</f>
        <v>0.17581716449483553</v>
      </c>
      <c r="T596" s="35" t="str">
        <f>INDEX('Flow probs &amp; rates'!$A$5:$A$5999,$A596)</f>
        <v>2015,1</v>
      </c>
      <c r="U596" s="12">
        <f t="shared" ca="1" si="104"/>
        <v>0.95061432616695896</v>
      </c>
      <c r="V596" s="12">
        <f t="shared" ca="1" si="105"/>
        <v>0.17581716449483553</v>
      </c>
      <c r="X596" s="35" t="str">
        <f>INDEX('Flow probs &amp; rates'!$A$5:$A$5999,$A596)</f>
        <v>2015,1</v>
      </c>
      <c r="Y596" s="12">
        <f t="array" aca="1" ref="Y596:Z597" ca="1">$A$1:$B$2-U596:V597</f>
        <v>4.9385673833041044E-2</v>
      </c>
      <c r="Z596" s="12">
        <f ca="1"/>
        <v>-0.17581716449483553</v>
      </c>
      <c r="AB596" s="35" t="str">
        <f>INDEX('Flow probs &amp; rates'!$A$5:$A$5999,$A596)</f>
        <v>2015,1</v>
      </c>
      <c r="AC596" s="12">
        <f t="array" aca="1" ref="AC596:AD597" ca="1">MMULT(Y596:Z597,MMULT(U594:V595,MINVERSE(Y594:Z595)))</f>
        <v>0.97740740832656248</v>
      </c>
      <c r="AD596" s="12">
        <f ca="1"/>
        <v>0.23177976234177206</v>
      </c>
      <c r="AF596" s="35" t="str">
        <f>INDEX('Flow probs &amp; rates'!$A$5:$A$5999,$A596)</f>
        <v>2015,1</v>
      </c>
      <c r="AG596" s="12">
        <f>INDEX('Flow probs &amp; rates'!E$5:E$5999,A596)</f>
        <v>0.59229477102120209</v>
      </c>
      <c r="AI596" s="32" t="s">
        <v>756</v>
      </c>
      <c r="AJ596" s="12">
        <f t="array" aca="1" ref="AJ596:AJ597" ca="1">MMULT(U596:V597,AG596:AG597)+P596:P597</f>
        <v>0.5919691264710728</v>
      </c>
      <c r="AK596" s="12">
        <f t="array" aca="1" ref="AK596:AK597" ca="1">MMULT(-1*MINVERSE(G596:H597),L596:L597)</f>
        <v>0.58738292474536713</v>
      </c>
      <c r="AM596" s="12">
        <f t="shared" si="99"/>
        <v>-3.8510527425705821E-4</v>
      </c>
      <c r="AO596" s="12">
        <f t="shared" ca="1" si="100"/>
        <v>-2.4296665218533464E-2</v>
      </c>
      <c r="AQ596" s="12">
        <f t="array" aca="1" ref="AQ596:AQ597" ca="1">MMULT(Y596:Z597,AO596:AO597)+MMULT(AC596:AD597,AM594:AM595)</f>
        <v>-3.8517851091486176E-4</v>
      </c>
      <c r="AS596" s="30">
        <v>1184</v>
      </c>
    </row>
    <row r="597" spans="1:45" x14ac:dyDescent="0.35">
      <c r="C597" s="35"/>
      <c r="D597" s="17">
        <f ca="1">INDEX('Flow probs &amp; rates'!AE$5:AE$5999,A596)-INDEX('Flow probs &amp; rates'!AK$5:AK$5999,A596)</f>
        <v>-1.0486540116764901E-2</v>
      </c>
      <c r="E597" s="17">
        <f ca="1">-INDEX('Flow probs &amp; rates'!AG$5:AG$5999,A596)-INDEX('Flow probs &amp; rates'!AI$5:AI$5999,A596)-INDEX('Flow probs &amp; rates'!AK$5:AK$5999,A596)</f>
        <v>-0.49007024608923938</v>
      </c>
      <c r="G597" s="12">
        <f t="shared" ca="1" si="101"/>
        <v>-1.0486540116764901E-2</v>
      </c>
      <c r="H597" s="12">
        <f t="shared" ca="1" si="102"/>
        <v>-0.49007024608923938</v>
      </c>
      <c r="J597" s="17">
        <f ca="1">INDEX('Flow probs &amp; rates'!AK$5:AK$5999,A596)</f>
        <v>2.42200251285664E-2</v>
      </c>
      <c r="K597" s="35"/>
      <c r="L597" s="12">
        <f t="shared" ca="1" si="106"/>
        <v>2.42200251285664E-2</v>
      </c>
      <c r="N597" s="17">
        <f ca="1">INDEX('Flow probs &amp; rates'!AA$5:AA$5999,A596)</f>
        <v>1.9047931735028154E-2</v>
      </c>
      <c r="O597" s="35"/>
      <c r="P597" s="12">
        <f t="shared" ca="1" si="103"/>
        <v>1.9047931735028154E-2</v>
      </c>
      <c r="R597" s="17">
        <f ca="1">INDEX('Flow probs &amp; rates'!U$5:U$5999,A596)-INDEX('Flow probs &amp; rates'!AA$5:AA$5999,A596)</f>
        <v>-8.0681468387857596E-3</v>
      </c>
      <c r="S597" s="17">
        <f ca="1">1-INDEX('Flow probs &amp; rates'!W$5:W$5999,A596)-INDEX('Flow probs &amp; rates'!Y$5:Y$5999,A596)-INDEX('Flow probs &amp; rates'!AA$5:AA$5999,A596)</f>
        <v>0.61172882514637761</v>
      </c>
      <c r="T597" s="35"/>
      <c r="U597" s="12">
        <f t="shared" ca="1" si="104"/>
        <v>-8.0681468387857596E-3</v>
      </c>
      <c r="V597" s="12">
        <f t="shared" ca="1" si="105"/>
        <v>0.61172882514637761</v>
      </c>
      <c r="X597" s="35"/>
      <c r="Y597" s="12">
        <f ca="1"/>
        <v>8.0681468387857596E-3</v>
      </c>
      <c r="Z597" s="12">
        <f ca="1"/>
        <v>0.38827117485362239</v>
      </c>
      <c r="AB597" s="35"/>
      <c r="AC597" s="12">
        <f ca="1"/>
        <v>-9.0953177571344301E-3</v>
      </c>
      <c r="AD597" s="12">
        <f ca="1"/>
        <v>0.56983330430769641</v>
      </c>
      <c r="AF597" s="35"/>
      <c r="AG597" s="12">
        <f>INDEX('Flow probs &amp; rates'!F$5:F$5999,A596)</f>
        <v>3.6380222147208693E-2</v>
      </c>
      <c r="AJ597" s="12">
        <f ca="1"/>
        <v>3.652404110326031E-2</v>
      </c>
      <c r="AK597" s="12">
        <f ca="1"/>
        <v>3.685269748254151E-2</v>
      </c>
      <c r="AM597" s="12">
        <f t="shared" si="99"/>
        <v>2.3002327888807517E-4</v>
      </c>
      <c r="AO597" s="12">
        <f t="shared" ca="1" si="100"/>
        <v>2.994793522030248E-3</v>
      </c>
      <c r="AQ597" s="12">
        <f ca="1"/>
        <v>2.3000950078416076E-4</v>
      </c>
      <c r="AS597" s="30">
        <v>1186</v>
      </c>
    </row>
    <row r="598" spans="1:45" x14ac:dyDescent="0.35">
      <c r="A598" s="12">
        <v>298</v>
      </c>
      <c r="C598" s="35" t="str">
        <f>INDEX('Flow probs &amp; rates'!$A$5:$A$5999,$A598)</f>
        <v>2015,2</v>
      </c>
      <c r="D598" s="17">
        <f ca="1">-INDEX('Flow probs &amp; rates'!AE$5:AE$5999,A598)-INDEX('Flow probs &amp; rates'!AF$5:AF$5999,A598)-INDEX('Flow probs &amp; rates'!AJ$5:AJ$5999,A598)</f>
        <v>-5.1322214958618398E-2</v>
      </c>
      <c r="E598" s="17">
        <f ca="1">INDEX('Flow probs &amp; rates'!AG$5:AG$5999,A598)-INDEX('Flow probs &amp; rates'!AJ$5:AJ$5999,A598)</f>
        <v>0.23256240802736497</v>
      </c>
      <c r="G598" s="12">
        <f t="shared" ca="1" si="101"/>
        <v>-5.1322214958618398E-2</v>
      </c>
      <c r="H598" s="12">
        <f t="shared" ca="1" si="102"/>
        <v>0.23256240802736497</v>
      </c>
      <c r="J598" s="17">
        <f ca="1">INDEX('Flow probs &amp; rates'!AJ$5:AJ$5999,A598)</f>
        <v>2.1875810862673001E-2</v>
      </c>
      <c r="K598" s="35" t="str">
        <f>INDEX('Flow probs &amp; rates'!$A$5:$A$5999,$A598)</f>
        <v>2015,2</v>
      </c>
      <c r="L598" s="12">
        <f t="shared" ca="1" si="106"/>
        <v>2.1875810862673001E-2</v>
      </c>
      <c r="N598" s="17">
        <f ca="1">INDEX('Flow probs &amp; rates'!Z$5:Z$5999,A598)</f>
        <v>2.3459507645349112E-2</v>
      </c>
      <c r="O598" s="35" t="str">
        <f>INDEX('Flow probs &amp; rates'!$A$5:$A$5999,$A598)</f>
        <v>2015,2</v>
      </c>
      <c r="P598" s="12">
        <f t="shared" ca="1" si="103"/>
        <v>2.3459507645349112E-2</v>
      </c>
      <c r="R598" s="17">
        <f ca="1">1-INDEX('Flow probs &amp; rates'!U$5:U$5999,A598)-INDEX('Flow probs &amp; rates'!V$5:V$5999,A598)-INDEX('Flow probs &amp; rates'!Z$5:Z$5999,A598)</f>
        <v>0.94910890996031594</v>
      </c>
      <c r="S598" s="17">
        <f ca="1">INDEX('Flow probs &amp; rates'!W$5:W$5999,A598)-INDEX('Flow probs &amp; rates'!Z$5:Z$5999,A598)</f>
        <v>0.17718883153202081</v>
      </c>
      <c r="T598" s="35" t="str">
        <f>INDEX('Flow probs &amp; rates'!$A$5:$A$5999,$A598)</f>
        <v>2015,2</v>
      </c>
      <c r="U598" s="12">
        <f t="shared" ca="1" si="104"/>
        <v>0.94910890996031594</v>
      </c>
      <c r="V598" s="12">
        <f t="shared" ca="1" si="105"/>
        <v>0.17718883153202081</v>
      </c>
      <c r="X598" s="35" t="str">
        <f>INDEX('Flow probs &amp; rates'!$A$5:$A$5999,$A598)</f>
        <v>2015,2</v>
      </c>
      <c r="Y598" s="12">
        <f t="array" aca="1" ref="Y598:Z599" ca="1">$A$1:$B$2-U598:V599</f>
        <v>5.0891090039684062E-2</v>
      </c>
      <c r="Z598" s="12">
        <f ca="1"/>
        <v>-0.17718883153202081</v>
      </c>
      <c r="AB598" s="35" t="str">
        <f>INDEX('Flow probs &amp; rates'!$A$5:$A$5999,$A598)</f>
        <v>2015,2</v>
      </c>
      <c r="AC598" s="12">
        <f t="array" aca="1" ref="AC598:AD599" ca="1">MMULT(Y598:Z599,MMULT(U596:V597,MINVERSE(Y596:Z597)))</f>
        <v>0.97802944399884817</v>
      </c>
      <c r="AD598" s="12">
        <f ca="1"/>
        <v>0.18675188821410801</v>
      </c>
      <c r="AF598" s="35" t="str">
        <f>INDEX('Flow probs &amp; rates'!$A$5:$A$5999,$A598)</f>
        <v>2015,2</v>
      </c>
      <c r="AG598" s="12">
        <f>INDEX('Flow probs &amp; rates'!E$5:E$5999,A598)</f>
        <v>0.59205792119761635</v>
      </c>
      <c r="AI598" s="32" t="s">
        <v>757</v>
      </c>
      <c r="AJ598" s="12">
        <f t="array" aca="1" ref="AJ598:AJ599" ca="1">MMULT(U598:V599,AG598:AG599)+P598:P599</f>
        <v>0.59158004093997352</v>
      </c>
      <c r="AK598" s="12">
        <f t="array" aca="1" ref="AK598:AK599" ca="1">MMULT(-1*MINVERSE(G598:H599),L598:L599)</f>
        <v>0.5761698589431179</v>
      </c>
      <c r="AM598" s="12">
        <f t="shared" si="99"/>
        <v>-2.3684982358573858E-4</v>
      </c>
      <c r="AO598" s="12">
        <f t="shared" ca="1" si="100"/>
        <v>-1.1213065802249234E-2</v>
      </c>
      <c r="AQ598" s="12">
        <f t="array" aca="1" ref="AQ598:AQ599" ca="1">MMULT(Y598:Z599,AO598:AO599)+MMULT(AC598:AD599,AM596:AM597)</f>
        <v>-2.3687174306457666E-4</v>
      </c>
      <c r="AS598" s="30">
        <v>1188</v>
      </c>
    </row>
    <row r="599" spans="1:45" x14ac:dyDescent="0.35">
      <c r="C599" s="35"/>
      <c r="D599" s="17">
        <f ca="1">INDEX('Flow probs &amp; rates'!AE$5:AE$5999,A598)-INDEX('Flow probs &amp; rates'!AK$5:AK$5999,A598)</f>
        <v>-9.036651413881899E-3</v>
      </c>
      <c r="E599" s="17">
        <f ca="1">-INDEX('Flow probs &amp; rates'!AG$5:AG$5999,A598)-INDEX('Flow probs &amp; rates'!AI$5:AI$5999,A598)-INDEX('Flow probs &amp; rates'!AK$5:AK$5999,A598)</f>
        <v>-0.50935266680112534</v>
      </c>
      <c r="G599" s="12">
        <f t="shared" ca="1" si="101"/>
        <v>-9.036651413881899E-3</v>
      </c>
      <c r="H599" s="12">
        <f t="shared" ca="1" si="102"/>
        <v>-0.50935266680112534</v>
      </c>
      <c r="J599" s="17">
        <f ca="1">INDEX('Flow probs &amp; rates'!AK$5:AK$5999,A598)</f>
        <v>2.2058962916658299E-2</v>
      </c>
      <c r="K599" s="35"/>
      <c r="L599" s="12">
        <f t="shared" ca="1" si="106"/>
        <v>2.2058962916658299E-2</v>
      </c>
      <c r="N599" s="17">
        <f ca="1">INDEX('Flow probs &amp; rates'!AA$5:AA$5999,A598)</f>
        <v>1.7196768307315289E-2</v>
      </c>
      <c r="O599" s="35"/>
      <c r="P599" s="12">
        <f t="shared" ca="1" si="103"/>
        <v>1.7196768307315289E-2</v>
      </c>
      <c r="R599" s="17">
        <f ca="1">INDEX('Flow probs &amp; rates'!U$5:U$5999,A598)-INDEX('Flow probs &amp; rates'!AA$5:AA$5999,A598)</f>
        <v>-6.8854949378848573E-3</v>
      </c>
      <c r="S599" s="17">
        <f ca="1">1-INDEX('Flow probs &amp; rates'!W$5:W$5999,A598)-INDEX('Flow probs &amp; rates'!Y$5:Y$5999,A598)-INDEX('Flow probs &amp; rates'!AA$5:AA$5999,A598)</f>
        <v>0.60014386970393663</v>
      </c>
      <c r="T599" s="35"/>
      <c r="U599" s="12">
        <f t="shared" ca="1" si="104"/>
        <v>-6.8854949378848573E-3</v>
      </c>
      <c r="V599" s="12">
        <f t="shared" ca="1" si="105"/>
        <v>0.60014386970393663</v>
      </c>
      <c r="X599" s="35"/>
      <c r="Y599" s="12">
        <f ca="1"/>
        <v>6.8854949378848573E-3</v>
      </c>
      <c r="Z599" s="12">
        <f ca="1"/>
        <v>0.39985613029606337</v>
      </c>
      <c r="AB599" s="35"/>
      <c r="AC599" s="12">
        <f ca="1"/>
        <v>-3.3721990001227553E-2</v>
      </c>
      <c r="AD599" s="12">
        <f ca="1"/>
        <v>0.6178290326007525</v>
      </c>
      <c r="AF599" s="35"/>
      <c r="AG599" s="12">
        <f>INDEX('Flow probs &amp; rates'!F$5:F$5999,A598)</f>
        <v>3.4951892959827813E-2</v>
      </c>
      <c r="AJ599" s="12">
        <f ca="1"/>
        <v>3.4096320782363312E-2</v>
      </c>
      <c r="AK599" s="12">
        <f ca="1"/>
        <v>3.3085753436888854E-2</v>
      </c>
      <c r="AM599" s="12">
        <f t="shared" si="99"/>
        <v>-1.4283291873808807E-3</v>
      </c>
      <c r="AO599" s="12">
        <f t="shared" ca="1" si="100"/>
        <v>-3.7669440456526565E-3</v>
      </c>
      <c r="AQ599" s="12">
        <f ca="1"/>
        <v>-1.4283416008770366E-3</v>
      </c>
      <c r="AS599" s="30">
        <v>1190</v>
      </c>
    </row>
    <row r="600" spans="1:45" x14ac:dyDescent="0.35">
      <c r="A600" s="12">
        <v>299</v>
      </c>
      <c r="C600" s="35" t="str">
        <f>INDEX('Flow probs &amp; rates'!$A$5:$A$5999,$A600)</f>
        <v>2015,3</v>
      </c>
      <c r="D600" s="17">
        <f ca="1">-INDEX('Flow probs &amp; rates'!AE$5:AE$5999,A600)-INDEX('Flow probs &amp; rates'!AF$5:AF$5999,A600)-INDEX('Flow probs &amp; rates'!AJ$5:AJ$5999,A600)</f>
        <v>-5.2875561547807995E-2</v>
      </c>
      <c r="E600" s="17">
        <f ca="1">INDEX('Flow probs &amp; rates'!AG$5:AG$5999,A600)-INDEX('Flow probs &amp; rates'!AJ$5:AJ$5999,A600)</f>
        <v>0.2254959428885093</v>
      </c>
      <c r="G600" s="12">
        <f t="shared" ca="1" si="101"/>
        <v>-5.2875561547807995E-2</v>
      </c>
      <c r="H600" s="12">
        <f t="shared" ca="1" si="102"/>
        <v>0.2254959428885093</v>
      </c>
      <c r="J600" s="17">
        <f ca="1">INDEX('Flow probs &amp; rates'!AJ$5:AJ$5999,A600)</f>
        <v>2.43716004435507E-2</v>
      </c>
      <c r="K600" s="35" t="str">
        <f>INDEX('Flow probs &amp; rates'!$A$5:$A$5999,$A600)</f>
        <v>2015,3</v>
      </c>
      <c r="L600" s="12">
        <f t="shared" ca="1" si="106"/>
        <v>2.43716004435507E-2</v>
      </c>
      <c r="N600" s="17">
        <f ca="1">INDEX('Flow probs &amp; rates'!Z$5:Z$5999,A600)</f>
        <v>2.6075717118857662E-2</v>
      </c>
      <c r="O600" s="35" t="str">
        <f>INDEX('Flow probs &amp; rates'!$A$5:$A$5999,$A600)</f>
        <v>2015,3</v>
      </c>
      <c r="P600" s="12">
        <f t="shared" ca="1" si="103"/>
        <v>2.6075717118857662E-2</v>
      </c>
      <c r="R600" s="17">
        <f ca="1">1-INDEX('Flow probs &amp; rates'!U$5:U$5999,A600)-INDEX('Flow probs &amp; rates'!V$5:V$5999,A600)-INDEX('Flow probs &amp; rates'!Z$5:Z$5999,A600)</f>
        <v>0.94744609364251564</v>
      </c>
      <c r="S600" s="17">
        <f ca="1">INDEX('Flow probs &amp; rates'!W$5:W$5999,A600)-INDEX('Flow probs &amp; rates'!Z$5:Z$5999,A600)</f>
        <v>0.17322218461346242</v>
      </c>
      <c r="T600" s="35" t="str">
        <f>INDEX('Flow probs &amp; rates'!$A$5:$A$5999,$A600)</f>
        <v>2015,3</v>
      </c>
      <c r="U600" s="12">
        <f t="shared" ca="1" si="104"/>
        <v>0.94744609364251564</v>
      </c>
      <c r="V600" s="12">
        <f t="shared" ca="1" si="105"/>
        <v>0.17322218461346242</v>
      </c>
      <c r="X600" s="35" t="str">
        <f>INDEX('Flow probs &amp; rates'!$A$5:$A$5999,$A600)</f>
        <v>2015,3</v>
      </c>
      <c r="Y600" s="12">
        <f t="array" aca="1" ref="Y600:Z601" ca="1">$A$1:$B$2-U600:V601</f>
        <v>5.2553906357484359E-2</v>
      </c>
      <c r="Z600" s="12">
        <f ca="1"/>
        <v>-0.17322218461346242</v>
      </c>
      <c r="AB600" s="35" t="str">
        <f>INDEX('Flow probs &amp; rates'!$A$5:$A$5999,$A600)</f>
        <v>2015,3</v>
      </c>
      <c r="AC600" s="12">
        <f t="array" aca="1" ref="AC600:AD601" ca="1">MMULT(Y600:Z601,MMULT(U598:V599,MINVERSE(Y598:Z599)))</f>
        <v>0.97700567553221962</v>
      </c>
      <c r="AD600" s="12">
        <f ca="1"/>
        <v>0.19624115067846953</v>
      </c>
      <c r="AF600" s="35" t="str">
        <f>INDEX('Flow probs &amp; rates'!$A$5:$A$5999,$A600)</f>
        <v>2015,3</v>
      </c>
      <c r="AG600" s="12">
        <f>INDEX('Flow probs &amp; rates'!E$5:E$5999,A600)</f>
        <v>0.59307312502252496</v>
      </c>
      <c r="AI600" s="32" t="s">
        <v>758</v>
      </c>
      <c r="AJ600" s="12">
        <f t="array" aca="1" ref="AJ600:AJ601" ca="1">MMULT(U600:V601,AG600:AG601)+P600:P601</f>
        <v>0.59416795587773541</v>
      </c>
      <c r="AK600" s="12">
        <f t="array" aca="1" ref="AK600:AK601" ca="1">MMULT(-1*MINVERSE(G600:H601),L600:L601)</f>
        <v>0.61611901164856597</v>
      </c>
      <c r="AM600" s="12">
        <f t="shared" si="99"/>
        <v>1.0152038249086059E-3</v>
      </c>
      <c r="AO600" s="12">
        <f t="shared" ca="1" si="100"/>
        <v>3.9949152705448077E-2</v>
      </c>
      <c r="AQ600" s="12">
        <f t="array" aca="1" ref="AQ600:AQ601" ca="1">MMULT(Y600:Z601,AO600:AO601)+MMULT(AC600:AD601,AM598:AM599)</f>
        <v>1.0152295694453323E-3</v>
      </c>
      <c r="AS600" s="30">
        <v>1192</v>
      </c>
    </row>
    <row r="601" spans="1:45" x14ac:dyDescent="0.35">
      <c r="C601" s="35"/>
      <c r="D601" s="17">
        <f ca="1">INDEX('Flow probs &amp; rates'!AE$5:AE$5999,A600)-INDEX('Flow probs &amp; rates'!AK$5:AK$5999,A600)</f>
        <v>-1.1319825605250199E-2</v>
      </c>
      <c r="E601" s="17">
        <f ca="1">-INDEX('Flow probs &amp; rates'!AG$5:AG$5999,A600)-INDEX('Flow probs &amp; rates'!AI$5:AI$5999,A600)-INDEX('Flow probs &amp; rates'!AK$5:AK$5999,A600)</f>
        <v>-0.48960214854148493</v>
      </c>
      <c r="G601" s="12">
        <f t="shared" ca="1" si="101"/>
        <v>-1.1319825605250199E-2</v>
      </c>
      <c r="H601" s="12">
        <f t="shared" ca="1" si="102"/>
        <v>-0.48960214854148493</v>
      </c>
      <c r="J601" s="17">
        <f ca="1">INDEX('Flow probs &amp; rates'!AK$5:AK$5999,A600)</f>
        <v>2.47915050317669E-2</v>
      </c>
      <c r="K601" s="35"/>
      <c r="L601" s="12">
        <f t="shared" ca="1" si="106"/>
        <v>2.47915050317669E-2</v>
      </c>
      <c r="N601" s="17">
        <f ca="1">INDEX('Flow probs &amp; rates'!AA$5:AA$5999,A600)</f>
        <v>1.947877272992448E-2</v>
      </c>
      <c r="O601" s="35"/>
      <c r="P601" s="12">
        <f t="shared" ca="1" si="103"/>
        <v>1.947877272992448E-2</v>
      </c>
      <c r="R601" s="17">
        <f ca="1">INDEX('Flow probs &amp; rates'!U$5:U$5999,A600)-INDEX('Flow probs &amp; rates'!AA$5:AA$5999,A600)</f>
        <v>-8.6957345642913256E-3</v>
      </c>
      <c r="S601" s="17">
        <f ca="1">1-INDEX('Flow probs &amp; rates'!W$5:W$5999,A600)-INDEX('Flow probs &amp; rates'!Y$5:Y$5999,A600)-INDEX('Flow probs &amp; rates'!AA$5:AA$5999,A600)</f>
        <v>0.61196064876139988</v>
      </c>
      <c r="T601" s="35"/>
      <c r="U601" s="12">
        <f t="shared" ca="1" si="104"/>
        <v>-8.6957345642913256E-3</v>
      </c>
      <c r="V601" s="12">
        <f t="shared" ca="1" si="105"/>
        <v>0.61196064876139988</v>
      </c>
      <c r="X601" s="35"/>
      <c r="Y601" s="12">
        <f ca="1"/>
        <v>8.6957345642913256E-3</v>
      </c>
      <c r="Z601" s="12">
        <f ca="1"/>
        <v>0.38803935123860012</v>
      </c>
      <c r="AB601" s="35"/>
      <c r="AC601" s="12">
        <f ca="1"/>
        <v>2.8635355968118545E-2</v>
      </c>
      <c r="AD601" s="12">
        <f ca="1"/>
        <v>0.59895065253511304</v>
      </c>
      <c r="AF601" s="35"/>
      <c r="AG601" s="12">
        <f>INDEX('Flow probs &amp; rates'!F$5:F$5999,A600)</f>
        <v>3.5719577291639139E-2</v>
      </c>
      <c r="AJ601" s="12">
        <f ca="1"/>
        <v>3.6180541950388292E-2</v>
      </c>
      <c r="AK601" s="12">
        <f ca="1"/>
        <v>3.6391068382569274E-2</v>
      </c>
      <c r="AM601" s="12">
        <f t="shared" si="99"/>
        <v>7.6768433181132606E-4</v>
      </c>
      <c r="AO601" s="12">
        <f t="shared" ca="1" si="100"/>
        <v>3.3053149456804196E-3</v>
      </c>
      <c r="AQ601" s="12">
        <f ca="1"/>
        <v>7.6769851732990616E-4</v>
      </c>
      <c r="AS601" s="30">
        <v>1194</v>
      </c>
    </row>
    <row r="602" spans="1:45" x14ac:dyDescent="0.35">
      <c r="A602" s="12">
        <v>300</v>
      </c>
      <c r="C602" s="35" t="str">
        <f>INDEX('Flow probs &amp; rates'!$A$5:$A$5999,$A602)</f>
        <v>2015,4</v>
      </c>
      <c r="D602" s="17">
        <f ca="1">-INDEX('Flow probs &amp; rates'!AE$5:AE$5999,A602)-INDEX('Flow probs &amp; rates'!AF$5:AF$5999,A602)-INDEX('Flow probs &amp; rates'!AJ$5:AJ$5999,A602)</f>
        <v>-5.1679081500818798E-2</v>
      </c>
      <c r="E602" s="17">
        <f ca="1">INDEX('Flow probs &amp; rates'!AG$5:AG$5999,A602)-INDEX('Flow probs &amp; rates'!AJ$5:AJ$5999,A602)</f>
        <v>0.24112349819824119</v>
      </c>
      <c r="G602" s="12">
        <f t="shared" ca="1" si="101"/>
        <v>-5.1679081500818798E-2</v>
      </c>
      <c r="H602" s="12">
        <f t="shared" ca="1" si="102"/>
        <v>0.24112349819824119</v>
      </c>
      <c r="J602" s="17">
        <f ca="1">INDEX('Flow probs &amp; rates'!AJ$5:AJ$5999,A602)</f>
        <v>2.2277679187269799E-2</v>
      </c>
      <c r="K602" s="35" t="str">
        <f>INDEX('Flow probs &amp; rates'!$A$5:$A$5999,$A602)</f>
        <v>2015,4</v>
      </c>
      <c r="L602" s="12">
        <f t="shared" ca="1" si="106"/>
        <v>2.2277679187269799E-2</v>
      </c>
      <c r="N602" s="17">
        <f ca="1">INDEX('Flow probs &amp; rates'!Z$5:Z$5999,A602)</f>
        <v>2.3956857322044636E-2</v>
      </c>
      <c r="O602" s="35" t="str">
        <f>INDEX('Flow probs &amp; rates'!$A$5:$A$5999,$A602)</f>
        <v>2015,4</v>
      </c>
      <c r="P602" s="12">
        <f t="shared" ca="1" si="103"/>
        <v>2.3956857322044636E-2</v>
      </c>
      <c r="R602" s="17">
        <f ca="1">1-INDEX('Flow probs &amp; rates'!U$5:U$5999,A602)-INDEX('Flow probs &amp; rates'!V$5:V$5999,A602)-INDEX('Flow probs &amp; rates'!Z$5:Z$5999,A602)</f>
        <v>0.94877946586782114</v>
      </c>
      <c r="S602" s="17">
        <f ca="1">INDEX('Flow probs &amp; rates'!W$5:W$5999,A602)-INDEX('Flow probs &amp; rates'!Z$5:Z$5999,A602)</f>
        <v>0.18228597598340085</v>
      </c>
      <c r="T602" s="35" t="str">
        <f>INDEX('Flow probs &amp; rates'!$A$5:$A$5999,$A602)</f>
        <v>2015,4</v>
      </c>
      <c r="U602" s="12">
        <f t="shared" ca="1" si="104"/>
        <v>0.94877946586782114</v>
      </c>
      <c r="V602" s="12">
        <f t="shared" ca="1" si="105"/>
        <v>0.18228597598340085</v>
      </c>
      <c r="X602" s="35" t="str">
        <f>INDEX('Flow probs &amp; rates'!$A$5:$A$5999,$A602)</f>
        <v>2015,4</v>
      </c>
      <c r="Y602" s="12">
        <f t="array" aca="1" ref="Y602:Z603" ca="1">$A$1:$B$2-U602:V603</f>
        <v>5.1220534132178863E-2</v>
      </c>
      <c r="Z602" s="12">
        <f ca="1"/>
        <v>-0.18228597598340085</v>
      </c>
      <c r="AB602" s="35" t="str">
        <f>INDEX('Flow probs &amp; rates'!$A$5:$A$5999,$A602)</f>
        <v>2015,4</v>
      </c>
      <c r="AC602" s="12">
        <f t="array" aca="1" ref="AC602:AD603" ca="1">MMULT(Y602:Z603,MMULT(U600:V601,MINVERSE(Y600:Z601)))</f>
        <v>0.92875211281761905</v>
      </c>
      <c r="AD602" s="12">
        <f ca="1"/>
        <v>0.14998777432597887</v>
      </c>
      <c r="AF602" s="35" t="str">
        <f>INDEX('Flow probs &amp; rates'!$A$5:$A$5999,$A602)</f>
        <v>2015,4</v>
      </c>
      <c r="AG602" s="12">
        <f>INDEX('Flow probs &amp; rates'!E$5:E$5999,A602)</f>
        <v>0.59316363810979633</v>
      </c>
      <c r="AI602" s="32" t="s">
        <v>759</v>
      </c>
      <c r="AJ602" s="12">
        <f t="array" aca="1" ref="AJ602:AJ603" ca="1">MMULT(U602:V603,AG602:AG603)+P602:P603</f>
        <v>0.5930450631708295</v>
      </c>
      <c r="AK602" s="12">
        <f t="array" aca="1" ref="AK602:AK603" ca="1">MMULT(-1*MINVERSE(G602:H603),L602:L603)</f>
        <v>0.58552607218334285</v>
      </c>
      <c r="AM602" s="12">
        <f t="shared" si="99"/>
        <v>9.0513087271371084E-5</v>
      </c>
      <c r="AO602" s="12">
        <f t="shared" ca="1" si="100"/>
        <v>-3.0592939465223123E-2</v>
      </c>
      <c r="AQ602" s="12">
        <f t="array" aca="1" ref="AQ602:AQ603" ca="1">MMULT(Y602:Z603,AO602:AO603)+MMULT(AC602:AD603,AM600:AM601)</f>
        <v>9.0504415433538521E-5</v>
      </c>
      <c r="AS602" s="30">
        <v>1196</v>
      </c>
    </row>
    <row r="603" spans="1:45" x14ac:dyDescent="0.35">
      <c r="C603" s="35"/>
      <c r="D603" s="17">
        <f ca="1">INDEX('Flow probs &amp; rates'!AE$5:AE$5999,A602)-INDEX('Flow probs &amp; rates'!AK$5:AK$5999,A602)</f>
        <v>-8.6686652825973994E-3</v>
      </c>
      <c r="E603" s="17">
        <f ca="1">-INDEX('Flow probs &amp; rates'!AG$5:AG$5999,A602)-INDEX('Flow probs &amp; rates'!AI$5:AI$5999,A602)-INDEX('Flow probs &amp; rates'!AK$5:AK$5999,A602)</f>
        <v>-0.52582131607055627</v>
      </c>
      <c r="G603" s="12">
        <f t="shared" ca="1" si="101"/>
        <v>-8.6686652825973994E-3</v>
      </c>
      <c r="H603" s="12">
        <f t="shared" ca="1" si="102"/>
        <v>-0.52582131607055627</v>
      </c>
      <c r="J603" s="17">
        <f ca="1">INDEX('Flow probs &amp; rates'!AK$5:AK$5999,A602)</f>
        <v>2.2481685639885299E-2</v>
      </c>
      <c r="K603" s="35"/>
      <c r="L603" s="12">
        <f t="shared" ca="1" si="106"/>
        <v>2.2481685639885299E-2</v>
      </c>
      <c r="N603" s="17">
        <f ca="1">INDEX('Flow probs &amp; rates'!AA$5:AA$5999,A602)</f>
        <v>1.7398132781300542E-2</v>
      </c>
      <c r="O603" s="35"/>
      <c r="P603" s="12">
        <f t="shared" ca="1" si="103"/>
        <v>1.7398132781300542E-2</v>
      </c>
      <c r="R603" s="17">
        <f ca="1">INDEX('Flow probs &amp; rates'!U$5:U$5999,A602)-INDEX('Flow probs &amp; rates'!AA$5:AA$5999,A602)</f>
        <v>-6.553816917904659E-3</v>
      </c>
      <c r="S603" s="17">
        <f ca="1">1-INDEX('Flow probs &amp; rates'!W$5:W$5999,A602)-INDEX('Flow probs &amp; rates'!Y$5:Y$5999,A602)-INDEX('Flow probs &amp; rates'!AA$5:AA$5999,A602)</f>
        <v>0.59034118208632691</v>
      </c>
      <c r="T603" s="35"/>
      <c r="U603" s="12">
        <f t="shared" ca="1" si="104"/>
        <v>-6.553816917904659E-3</v>
      </c>
      <c r="V603" s="12">
        <f t="shared" ca="1" si="105"/>
        <v>0.59034118208632691</v>
      </c>
      <c r="X603" s="35"/>
      <c r="Y603" s="12">
        <f ca="1"/>
        <v>6.553816917904659E-3</v>
      </c>
      <c r="Z603" s="12">
        <f ca="1"/>
        <v>0.40965881791367309</v>
      </c>
      <c r="AB603" s="35"/>
      <c r="AC603" s="12">
        <f ca="1"/>
        <v>-5.3091674639595562E-2</v>
      </c>
      <c r="AD603" s="12">
        <f ca="1"/>
        <v>0.62528113662963436</v>
      </c>
      <c r="AF603" s="35"/>
      <c r="AG603" s="12">
        <f>INDEX('Flow probs &amp; rates'!F$5:F$5999,A602)</f>
        <v>3.4597977582943508E-2</v>
      </c>
      <c r="AJ603" s="12">
        <f ca="1"/>
        <v>3.3935257878881797E-2</v>
      </c>
      <c r="AK603" s="12">
        <f ca="1"/>
        <v>3.3102416303637174E-2</v>
      </c>
      <c r="AM603" s="12">
        <f t="shared" si="99"/>
        <v>-1.1215997086956309E-3</v>
      </c>
      <c r="AO603" s="12">
        <f t="shared" ca="1" si="100"/>
        <v>-3.2886520789321E-3</v>
      </c>
      <c r="AQ603" s="12">
        <f ca="1"/>
        <v>-1.1216061870174534E-3</v>
      </c>
      <c r="AS603" s="30">
        <v>1198</v>
      </c>
    </row>
    <row r="604" spans="1:45" x14ac:dyDescent="0.35">
      <c r="A604" s="12">
        <v>301</v>
      </c>
      <c r="C604" s="35" t="str">
        <f>INDEX('Flow probs &amp; rates'!$A$5:$A$5999,$A604)</f>
        <v>2015,5</v>
      </c>
      <c r="D604" s="17">
        <f ca="1">-INDEX('Flow probs &amp; rates'!AE$5:AE$5999,A604)-INDEX('Flow probs &amp; rates'!AF$5:AF$5999,A604)-INDEX('Flow probs &amp; rates'!AJ$5:AJ$5999,A604)</f>
        <v>-5.0648639114093896E-2</v>
      </c>
      <c r="E604" s="17">
        <f ca="1">INDEX('Flow probs &amp; rates'!AG$5:AG$5999,A604)-INDEX('Flow probs &amp; rates'!AJ$5:AJ$5999,A604)</f>
        <v>0.24388897072780819</v>
      </c>
      <c r="G604" s="12">
        <f t="shared" ca="1" si="101"/>
        <v>-5.0648639114093896E-2</v>
      </c>
      <c r="H604" s="12">
        <f t="shared" ca="1" si="102"/>
        <v>0.24388897072780819</v>
      </c>
      <c r="J604" s="17">
        <f ca="1">INDEX('Flow probs &amp; rates'!AJ$5:AJ$5999,A604)</f>
        <v>2.16337059534118E-2</v>
      </c>
      <c r="K604" s="35" t="str">
        <f>INDEX('Flow probs &amp; rates'!$A$5:$A$5999,$A604)</f>
        <v>2015,5</v>
      </c>
      <c r="L604" s="12">
        <f t="shared" ca="1" si="106"/>
        <v>2.16337059534118E-2</v>
      </c>
      <c r="N604" s="17">
        <f ca="1">INDEX('Flow probs &amp; rates'!Z$5:Z$5999,A604)</f>
        <v>2.3422376826446302E-2</v>
      </c>
      <c r="O604" s="35" t="str">
        <f>INDEX('Flow probs &amp; rates'!$A$5:$A$5999,$A604)</f>
        <v>2015,5</v>
      </c>
      <c r="P604" s="12">
        <f t="shared" ca="1" si="103"/>
        <v>2.3422376826446302E-2</v>
      </c>
      <c r="R604" s="17">
        <f ca="1">1-INDEX('Flow probs &amp; rates'!U$5:U$5999,A604)-INDEX('Flow probs &amp; rates'!V$5:V$5999,A604)-INDEX('Flow probs &amp; rates'!Z$5:Z$5999,A604)</f>
        <v>0.9496727937380034</v>
      </c>
      <c r="S604" s="17">
        <f ca="1">INDEX('Flow probs &amp; rates'!W$5:W$5999,A604)-INDEX('Flow probs &amp; rates'!Z$5:Z$5999,A604)</f>
        <v>0.18522609619082028</v>
      </c>
      <c r="T604" s="35" t="str">
        <f>INDEX('Flow probs &amp; rates'!$A$5:$A$5999,$A604)</f>
        <v>2015,5</v>
      </c>
      <c r="U604" s="12">
        <f t="shared" ca="1" si="104"/>
        <v>0.9496727937380034</v>
      </c>
      <c r="V604" s="12">
        <f t="shared" ca="1" si="105"/>
        <v>0.18522609619082028</v>
      </c>
      <c r="X604" s="35" t="str">
        <f>INDEX('Flow probs &amp; rates'!$A$5:$A$5999,$A604)</f>
        <v>2015,5</v>
      </c>
      <c r="Y604" s="12">
        <f t="array" aca="1" ref="Y604:Z605" ca="1">$A$1:$B$2-U604:V605</f>
        <v>5.0327206261996604E-2</v>
      </c>
      <c r="Z604" s="12">
        <f ca="1"/>
        <v>-0.18522609619082028</v>
      </c>
      <c r="AB604" s="35" t="str">
        <f>INDEX('Flow probs &amp; rates'!$A$5:$A$5999,$A604)</f>
        <v>2015,5</v>
      </c>
      <c r="AC604" s="12">
        <f t="array" aca="1" ref="AC604:AD605" ca="1">MMULT(Y604:Z605,MMULT(U602:V603,MINVERSE(Y602:Z603)))</f>
        <v>0.93404033412825405</v>
      </c>
      <c r="AD604" s="12">
        <f ca="1"/>
        <v>0.17109311989144585</v>
      </c>
      <c r="AF604" s="35" t="str">
        <f>INDEX('Flow probs &amp; rates'!$A$5:$A$5999,$A604)</f>
        <v>2015,5</v>
      </c>
      <c r="AG604" s="12">
        <f>INDEX('Flow probs &amp; rates'!E$5:E$5999,A604)</f>
        <v>0.59314219449776073</v>
      </c>
      <c r="AI604" s="32" t="s">
        <v>760</v>
      </c>
      <c r="AJ604" s="12">
        <f t="array" aca="1" ref="AJ604:AJ605" ca="1">MMULT(U604:V605,AG604:AG605)+P604:P605</f>
        <v>0.59305127245442191</v>
      </c>
      <c r="AK604" s="12">
        <f t="array" aca="1" ref="AK604:AK605" ca="1">MMULT(-1*MINVERSE(G604:H605),L604:L605)</f>
        <v>0.58950883055253334</v>
      </c>
      <c r="AM604" s="12">
        <f t="shared" si="99"/>
        <v>-2.1443612035598747E-5</v>
      </c>
      <c r="AO604" s="12">
        <f t="shared" ca="1" si="100"/>
        <v>3.9827583691904866E-3</v>
      </c>
      <c r="AQ604" s="12">
        <f t="array" aca="1" ref="AQ604:AQ605" ca="1">MMULT(Y604:Z605,AO604:AO605)+MMULT(AC604:AD605,AM602:AM603)</f>
        <v>-2.1441794673823423E-5</v>
      </c>
      <c r="AS604" s="30">
        <v>1200</v>
      </c>
    </row>
    <row r="605" spans="1:45" x14ac:dyDescent="0.35">
      <c r="C605" s="35"/>
      <c r="D605" s="17">
        <f ca="1">INDEX('Flow probs &amp; rates'!AE$5:AE$5999,A604)-INDEX('Flow probs &amp; rates'!AK$5:AK$5999,A604)</f>
        <v>-9.4008739745140985E-3</v>
      </c>
      <c r="E605" s="17">
        <f ca="1">-INDEX('Flow probs &amp; rates'!AG$5:AG$5999,A604)-INDEX('Flow probs &amp; rates'!AI$5:AI$5999,A604)-INDEX('Flow probs &amp; rates'!AK$5:AK$5999,A604)</f>
        <v>-0.51697999794934324</v>
      </c>
      <c r="G605" s="12">
        <f t="shared" ca="1" si="101"/>
        <v>-9.4008739745140985E-3</v>
      </c>
      <c r="H605" s="12">
        <f t="shared" ca="1" si="102"/>
        <v>-0.51697999794934324</v>
      </c>
      <c r="J605" s="17">
        <f ca="1">INDEX('Flow probs &amp; rates'!AK$5:AK$5999,A604)</f>
        <v>2.2974840996357299E-2</v>
      </c>
      <c r="K605" s="35"/>
      <c r="L605" s="12">
        <f t="shared" ca="1" si="106"/>
        <v>2.2974840996357299E-2</v>
      </c>
      <c r="N605" s="17">
        <f ca="1">INDEX('Flow probs &amp; rates'!AA$5:AA$5999,A604)</f>
        <v>1.7848684306500554E-2</v>
      </c>
      <c r="O605" s="35"/>
      <c r="P605" s="12">
        <f t="shared" ca="1" si="103"/>
        <v>1.7848684306500554E-2</v>
      </c>
      <c r="R605" s="17">
        <f ca="1">INDEX('Flow probs &amp; rates'!U$5:U$5999,A604)-INDEX('Flow probs &amp; rates'!AA$5:AA$5999,A604)</f>
        <v>-7.1400837792333308E-3</v>
      </c>
      <c r="S605" s="17">
        <f ca="1">1-INDEX('Flow probs &amp; rates'!W$5:W$5999,A604)-INDEX('Flow probs &amp; rates'!Y$5:Y$5999,A604)-INDEX('Flow probs &amp; rates'!AA$5:AA$5999,A604)</f>
        <v>0.59551470194551481</v>
      </c>
      <c r="T605" s="35"/>
      <c r="U605" s="12">
        <f t="shared" ca="1" si="104"/>
        <v>-7.1400837792333308E-3</v>
      </c>
      <c r="V605" s="12">
        <f t="shared" ca="1" si="105"/>
        <v>0.59551470194551481</v>
      </c>
      <c r="X605" s="35"/>
      <c r="Y605" s="12">
        <f ca="1"/>
        <v>7.1400837792333308E-3</v>
      </c>
      <c r="Z605" s="12">
        <f ca="1"/>
        <v>0.40448529805448519</v>
      </c>
      <c r="AB605" s="35"/>
      <c r="AC605" s="12">
        <f ca="1"/>
        <v>5.2181307431836965E-3</v>
      </c>
      <c r="AD605" s="12">
        <f ca="1"/>
        <v>0.58838488919442611</v>
      </c>
      <c r="AF605" s="35"/>
      <c r="AG605" s="12">
        <f>INDEX('Flow probs &amp; rates'!F$5:F$5999,A604)</f>
        <v>3.4217050543825976E-2</v>
      </c>
      <c r="AJ605" s="12">
        <f ca="1"/>
        <v>3.3990356000849375E-2</v>
      </c>
      <c r="AK605" s="12">
        <f ca="1"/>
        <v>3.372072970447481E-2</v>
      </c>
      <c r="AM605" s="12">
        <f t="shared" si="99"/>
        <v>-3.8092703911753178E-4</v>
      </c>
      <c r="AO605" s="12">
        <f t="shared" ca="1" si="100"/>
        <v>6.183134008376362E-4</v>
      </c>
      <c r="AQ605" s="12">
        <f ca="1"/>
        <v>-3.8092410254067169E-4</v>
      </c>
      <c r="AS605" s="30">
        <v>1202</v>
      </c>
    </row>
    <row r="606" spans="1:45" x14ac:dyDescent="0.35">
      <c r="A606" s="12">
        <v>302</v>
      </c>
      <c r="C606" s="35" t="str">
        <f>INDEX('Flow probs &amp; rates'!$A$5:$A$5999,$A606)</f>
        <v>2015,6</v>
      </c>
      <c r="D606" s="17">
        <f ca="1">-INDEX('Flow probs &amp; rates'!AE$5:AE$5999,A606)-INDEX('Flow probs &amp; rates'!AF$5:AF$5999,A606)-INDEX('Flow probs &amp; rates'!AJ$5:AJ$5999,A606)</f>
        <v>-5.1687749419601595E-2</v>
      </c>
      <c r="E606" s="17">
        <f ca="1">INDEX('Flow probs &amp; rates'!AG$5:AG$5999,A606)-INDEX('Flow probs &amp; rates'!AJ$5:AJ$5999,A606)</f>
        <v>0.2485114156653872</v>
      </c>
      <c r="G606" s="12">
        <f t="shared" ca="1" si="101"/>
        <v>-5.1687749419601595E-2</v>
      </c>
      <c r="H606" s="12">
        <f t="shared" ca="1" si="102"/>
        <v>0.2485114156653872</v>
      </c>
      <c r="J606" s="17">
        <f ca="1">INDEX('Flow probs &amp; rates'!AJ$5:AJ$5999,A606)</f>
        <v>2.2445988024112799E-2</v>
      </c>
      <c r="K606" s="35" t="str">
        <f>INDEX('Flow probs &amp; rates'!$A$5:$A$5999,$A606)</f>
        <v>2015,6</v>
      </c>
      <c r="L606" s="12">
        <f t="shared" ca="1" si="106"/>
        <v>2.2445988024112799E-2</v>
      </c>
      <c r="N606" s="17">
        <f ca="1">INDEX('Flow probs &amp; rates'!Z$5:Z$5999,A606)</f>
        <v>2.4246776255856882E-2</v>
      </c>
      <c r="O606" s="35" t="str">
        <f>INDEX('Flow probs &amp; rates'!$A$5:$A$5999,$A606)</f>
        <v>2015,6</v>
      </c>
      <c r="P606" s="12">
        <f t="shared" ca="1" si="103"/>
        <v>2.4246776255856882E-2</v>
      </c>
      <c r="R606" s="17">
        <f ca="1">1-INDEX('Flow probs &amp; rates'!U$5:U$5999,A606)-INDEX('Flow probs &amp; rates'!V$5:V$5999,A606)-INDEX('Flow probs &amp; rates'!Z$5:Z$5999,A606)</f>
        <v>0.94866172358086387</v>
      </c>
      <c r="S606" s="17">
        <f ca="1">INDEX('Flow probs &amp; rates'!W$5:W$5999,A606)-INDEX('Flow probs &amp; rates'!Z$5:Z$5999,A606)</f>
        <v>0.18898603379250023</v>
      </c>
      <c r="T606" s="35" t="str">
        <f>INDEX('Flow probs &amp; rates'!$A$5:$A$5999,$A606)</f>
        <v>2015,6</v>
      </c>
      <c r="U606" s="12">
        <f t="shared" ca="1" si="104"/>
        <v>0.94866172358086387</v>
      </c>
      <c r="V606" s="12">
        <f t="shared" ca="1" si="105"/>
        <v>0.18898603379250023</v>
      </c>
      <c r="X606" s="35" t="str">
        <f>INDEX('Flow probs &amp; rates'!$A$5:$A$5999,$A606)</f>
        <v>2015,6</v>
      </c>
      <c r="Y606" s="12">
        <f t="array" aca="1" ref="Y606:Z607" ca="1">$A$1:$B$2-U606:V607</f>
        <v>5.1338276419136131E-2</v>
      </c>
      <c r="Z606" s="12">
        <f ca="1"/>
        <v>-0.18898603379250023</v>
      </c>
      <c r="AB606" s="35" t="str">
        <f>INDEX('Flow probs &amp; rates'!$A$5:$A$5999,$A606)</f>
        <v>2015,6</v>
      </c>
      <c r="AC606" s="12">
        <f t="array" aca="1" ref="AC606:AD607" ca="1">MMULT(Y606:Z607,MMULT(U604:V605,MINVERSE(Y604:Z605)))</f>
        <v>0.96876442071019653</v>
      </c>
      <c r="AD606" s="12">
        <f ca="1"/>
        <v>0.18889605897837894</v>
      </c>
      <c r="AF606" s="35" t="str">
        <f>INDEX('Flow probs &amp; rates'!$A$5:$A$5999,$A606)</f>
        <v>2015,6</v>
      </c>
      <c r="AG606" s="12">
        <f>INDEX('Flow probs &amp; rates'!E$5:E$5999,A606)</f>
        <v>0.5934046174869938</v>
      </c>
      <c r="AI606" s="32" t="s">
        <v>761</v>
      </c>
      <c r="AJ606" s="12">
        <f t="array" aca="1" ref="AJ606:AJ607" ca="1">MMULT(U606:V607,AG606:AG607)+P606:P607</f>
        <v>0.59362308735398439</v>
      </c>
      <c r="AK606" s="12">
        <f t="array" aca="1" ref="AK606:AK607" ca="1">MMULT(-1*MINVERSE(G606:H607),L606:L607)</f>
        <v>0.59655267192536221</v>
      </c>
      <c r="AM606" s="12">
        <f t="shared" si="99"/>
        <v>2.6242298923306873E-4</v>
      </c>
      <c r="AO606" s="12">
        <f t="shared" ca="1" si="100"/>
        <v>7.043841372828874E-3</v>
      </c>
      <c r="AQ606" s="12">
        <f t="array" aca="1" ref="AQ606:AQ607" ca="1">MMULT(Y606:Z607,AO606:AO607)+MMULT(AC606:AD607,AM604:AM605)</f>
        <v>2.6243229233294772E-4</v>
      </c>
      <c r="AS606" s="30">
        <v>1204</v>
      </c>
    </row>
    <row r="607" spans="1:45" x14ac:dyDescent="0.35">
      <c r="C607" s="35"/>
      <c r="D607" s="17">
        <f ca="1">INDEX('Flow probs &amp; rates'!AE$5:AE$5999,A606)-INDEX('Flow probs &amp; rates'!AK$5:AK$5999,A606)</f>
        <v>-9.4568929904220011E-3</v>
      </c>
      <c r="E607" s="17">
        <f ca="1">-INDEX('Flow probs &amp; rates'!AG$5:AG$5999,A606)-INDEX('Flow probs &amp; rates'!AI$5:AI$5999,A606)-INDEX('Flow probs &amp; rates'!AK$5:AK$5999,A606)</f>
        <v>-0.5128814762497701</v>
      </c>
      <c r="G607" s="12">
        <f t="shared" ca="1" si="101"/>
        <v>-9.4568929904220011E-3</v>
      </c>
      <c r="H607" s="12">
        <f t="shared" ca="1" si="102"/>
        <v>-0.5128814762497701</v>
      </c>
      <c r="J607" s="17">
        <f ca="1">INDEX('Flow probs &amp; rates'!AK$5:AK$5999,A606)</f>
        <v>2.2953795687878101E-2</v>
      </c>
      <c r="K607" s="35"/>
      <c r="L607" s="12">
        <f t="shared" ca="1" si="106"/>
        <v>2.2953795687878101E-2</v>
      </c>
      <c r="N607" s="17">
        <f ca="1">INDEX('Flow probs &amp; rates'!AA$5:AA$5999,A606)</f>
        <v>1.7861866268633685E-2</v>
      </c>
      <c r="O607" s="35"/>
      <c r="P607" s="12">
        <f t="shared" ca="1" si="103"/>
        <v>1.7861866268633685E-2</v>
      </c>
      <c r="R607" s="17">
        <f ca="1">INDEX('Flow probs &amp; rates'!U$5:U$5999,A606)-INDEX('Flow probs &amp; rates'!AA$5:AA$5999,A606)</f>
        <v>-7.1920511481265628E-3</v>
      </c>
      <c r="S607" s="17">
        <f ca="1">1-INDEX('Flow probs &amp; rates'!W$5:W$5999,A606)-INDEX('Flow probs &amp; rates'!Y$5:Y$5999,A606)-INDEX('Flow probs &amp; rates'!AA$5:AA$5999,A606)</f>
        <v>0.59794187615603545</v>
      </c>
      <c r="T607" s="35"/>
      <c r="U607" s="12">
        <f t="shared" ca="1" si="104"/>
        <v>-7.1920511481265628E-3</v>
      </c>
      <c r="V607" s="12">
        <f t="shared" ca="1" si="105"/>
        <v>0.59794187615603545</v>
      </c>
      <c r="X607" s="35"/>
      <c r="Y607" s="12">
        <f ca="1"/>
        <v>7.1920511481265628E-3</v>
      </c>
      <c r="Z607" s="12">
        <f ca="1"/>
        <v>0.40205812384396455</v>
      </c>
      <c r="AB607" s="35"/>
      <c r="AC607" s="12">
        <f ca="1"/>
        <v>-5.4230577613623154E-3</v>
      </c>
      <c r="AD607" s="12">
        <f ca="1"/>
        <v>0.59275130314534441</v>
      </c>
      <c r="AF607" s="35"/>
      <c r="AG607" s="12">
        <f>INDEX('Flow probs &amp; rates'!F$5:F$5999,A606)</f>
        <v>3.4055764666394955E-2</v>
      </c>
      <c r="AJ607" s="12">
        <f ca="1"/>
        <v>3.3957437726685372E-2</v>
      </c>
      <c r="AK607" s="12">
        <f ca="1"/>
        <v>3.3754896029621208E-2</v>
      </c>
      <c r="AM607" s="12">
        <f t="shared" si="99"/>
        <v>-1.612858774310208E-4</v>
      </c>
      <c r="AO607" s="12">
        <f t="shared" ca="1" si="100"/>
        <v>3.4166325146398058E-5</v>
      </c>
      <c r="AQ607" s="12">
        <f ca="1"/>
        <v>-1.6128219287385432E-4</v>
      </c>
      <c r="AS607" s="30">
        <v>1206</v>
      </c>
    </row>
    <row r="608" spans="1:45" x14ac:dyDescent="0.35">
      <c r="A608" s="12">
        <v>303</v>
      </c>
      <c r="C608" s="35" t="str">
        <f>INDEX('Flow probs &amp; rates'!$A$5:$A$5999,$A608)</f>
        <v>2015,7</v>
      </c>
      <c r="D608" s="17">
        <f ca="1">-INDEX('Flow probs &amp; rates'!AE$5:AE$5999,A608)-INDEX('Flow probs &amp; rates'!AF$5:AF$5999,A608)-INDEX('Flow probs &amp; rates'!AJ$5:AJ$5999,A608)</f>
        <v>-5.2683360799931203E-2</v>
      </c>
      <c r="E608" s="17">
        <f ca="1">INDEX('Flow probs &amp; rates'!AG$5:AG$5999,A608)-INDEX('Flow probs &amp; rates'!AJ$5:AJ$5999,A608)</f>
        <v>0.23541291183889379</v>
      </c>
      <c r="G608" s="12">
        <f t="shared" ca="1" si="101"/>
        <v>-5.2683360799931203E-2</v>
      </c>
      <c r="H608" s="12">
        <f t="shared" ca="1" si="102"/>
        <v>0.23541291183889379</v>
      </c>
      <c r="J608" s="17">
        <f ca="1">INDEX('Flow probs &amp; rates'!AJ$5:AJ$5999,A608)</f>
        <v>2.3716856177633201E-2</v>
      </c>
      <c r="K608" s="35" t="str">
        <f>INDEX('Flow probs &amp; rates'!$A$5:$A$5999,$A608)</f>
        <v>2015,7</v>
      </c>
      <c r="L608" s="12">
        <f t="shared" ca="1" si="106"/>
        <v>2.3716856177633201E-2</v>
      </c>
      <c r="N608" s="17">
        <f ca="1">INDEX('Flow probs &amp; rates'!Z$5:Z$5999,A608)</f>
        <v>2.5406638026399836E-2</v>
      </c>
      <c r="O608" s="35" t="str">
        <f>INDEX('Flow probs &amp; rates'!$A$5:$A$5999,$A608)</f>
        <v>2015,7</v>
      </c>
      <c r="P608" s="12">
        <f t="shared" ca="1" si="103"/>
        <v>2.5406638026399836E-2</v>
      </c>
      <c r="R608" s="17">
        <f ca="1">1-INDEX('Flow probs &amp; rates'!U$5:U$5999,A608)-INDEX('Flow probs &amp; rates'!V$5:V$5999,A608)-INDEX('Flow probs &amp; rates'!Z$5:Z$5999,A608)</f>
        <v>0.94768956599120557</v>
      </c>
      <c r="S608" s="17">
        <f ca="1">INDEX('Flow probs &amp; rates'!W$5:W$5999,A608)-INDEX('Flow probs &amp; rates'!Z$5:Z$5999,A608)</f>
        <v>0.1802545954358542</v>
      </c>
      <c r="T608" s="35" t="str">
        <f>INDEX('Flow probs &amp; rates'!$A$5:$A$5999,$A608)</f>
        <v>2015,7</v>
      </c>
      <c r="U608" s="12">
        <f t="shared" ca="1" si="104"/>
        <v>0.94768956599120557</v>
      </c>
      <c r="V608" s="12">
        <f t="shared" ca="1" si="105"/>
        <v>0.1802545954358542</v>
      </c>
      <c r="X608" s="35" t="str">
        <f>INDEX('Flow probs &amp; rates'!$A$5:$A$5999,$A608)</f>
        <v>2015,7</v>
      </c>
      <c r="Y608" s="12">
        <f t="array" aca="1" ref="Y608:Z609" ca="1">$A$1:$B$2-U608:V609</f>
        <v>5.2310434008794426E-2</v>
      </c>
      <c r="Z608" s="12">
        <f ca="1"/>
        <v>-0.1802545954358542</v>
      </c>
      <c r="AB608" s="35" t="str">
        <f>INDEX('Flow probs &amp; rates'!$A$5:$A$5999,$A608)</f>
        <v>2015,7</v>
      </c>
      <c r="AC608" s="12">
        <f t="array" aca="1" ref="AC608:AD609" ca="1">MMULT(Y608:Z609,MMULT(U606:V607,MINVERSE(Y606:Z607)))</f>
        <v>0.96260158396090645</v>
      </c>
      <c r="AD608" s="12">
        <f ca="1"/>
        <v>0.20898079397192604</v>
      </c>
      <c r="AF608" s="35" t="str">
        <f>INDEX('Flow probs &amp; rates'!$A$5:$A$5999,$A608)</f>
        <v>2015,7</v>
      </c>
      <c r="AG608" s="12">
        <f>INDEX('Flow probs &amp; rates'!E$5:E$5999,A608)</f>
        <v>0.59390871051202609</v>
      </c>
      <c r="AI608" s="32" t="s">
        <v>762</v>
      </c>
      <c r="AJ608" s="12">
        <f t="array" aca="1" ref="AJ608:AJ609" ca="1">MMULT(U608:V609,AG608:AG609)+P608:P609</f>
        <v>0.59445086902953614</v>
      </c>
      <c r="AK608" s="12">
        <f t="array" aca="1" ref="AK608:AK609" ca="1">MMULT(-1*MINVERSE(G608:H609),L608:L609)</f>
        <v>0.60535737435393711</v>
      </c>
      <c r="AM608" s="12">
        <f t="shared" si="99"/>
        <v>5.0409302503229281E-4</v>
      </c>
      <c r="AO608" s="12">
        <f t="shared" ca="1" si="100"/>
        <v>8.8047024285748954E-3</v>
      </c>
      <c r="AQ608" s="12">
        <f t="array" aca="1" ref="AQ608:AQ609" ca="1">MMULT(Y608:Z609,AO608:AO609)+MMULT(AC608:AD609,AM606:AM607)</f>
        <v>5.0408582024320065E-4</v>
      </c>
      <c r="AS608" s="30">
        <v>1208</v>
      </c>
    </row>
    <row r="609" spans="1:45" x14ac:dyDescent="0.35">
      <c r="C609" s="35"/>
      <c r="D609" s="17">
        <f ca="1">INDEX('Flow probs &amp; rates'!AE$5:AE$5999,A608)-INDEX('Flow probs &amp; rates'!AK$5:AK$5999,A608)</f>
        <v>-1.02368880545549E-2</v>
      </c>
      <c r="E609" s="17">
        <f ca="1">-INDEX('Flow probs &amp; rates'!AG$5:AG$5999,A608)-INDEX('Flow probs &amp; rates'!AI$5:AI$5999,A608)-INDEX('Flow probs &amp; rates'!AK$5:AK$5999,A608)</f>
        <v>-0.49687019504987007</v>
      </c>
      <c r="G609" s="12">
        <f t="shared" ca="1" si="101"/>
        <v>-1.02368880545549E-2</v>
      </c>
      <c r="H609" s="12">
        <f t="shared" ca="1" si="102"/>
        <v>-0.49687019504987007</v>
      </c>
      <c r="J609" s="17">
        <f ca="1">INDEX('Flow probs &amp; rates'!AK$5:AK$5999,A608)</f>
        <v>2.3452252541067101E-2</v>
      </c>
      <c r="K609" s="35"/>
      <c r="L609" s="12">
        <f t="shared" ca="1" si="106"/>
        <v>2.3452252541067101E-2</v>
      </c>
      <c r="N609" s="17">
        <f ca="1">INDEX('Flow probs &amp; rates'!AA$5:AA$5999,A608)</f>
        <v>1.8373011120164172E-2</v>
      </c>
      <c r="O609" s="35"/>
      <c r="P609" s="12">
        <f t="shared" ca="1" si="103"/>
        <v>1.8373011120164172E-2</v>
      </c>
      <c r="R609" s="17">
        <f ca="1">INDEX('Flow probs &amp; rates'!U$5:U$5999,A608)-INDEX('Flow probs &amp; rates'!AA$5:AA$5999,A608)</f>
        <v>-7.8383113222897458E-3</v>
      </c>
      <c r="S609" s="17">
        <f ca="1">1-INDEX('Flow probs &amp; rates'!W$5:W$5999,A608)-INDEX('Flow probs &amp; rates'!Y$5:Y$5999,A608)-INDEX('Flow probs &amp; rates'!AA$5:AA$5999,A608)</f>
        <v>0.60757729219899126</v>
      </c>
      <c r="T609" s="35"/>
      <c r="U609" s="12">
        <f t="shared" ca="1" si="104"/>
        <v>-7.8383113222897458E-3</v>
      </c>
      <c r="V609" s="12">
        <f t="shared" ca="1" si="105"/>
        <v>0.60757729219899126</v>
      </c>
      <c r="X609" s="35"/>
      <c r="Y609" s="12">
        <f ca="1"/>
        <v>7.8383113222897458E-3</v>
      </c>
      <c r="Z609" s="12">
        <f ca="1"/>
        <v>0.39242270780100874</v>
      </c>
      <c r="AB609" s="35"/>
      <c r="AC609" s="12">
        <f ca="1"/>
        <v>7.1221450419305943E-3</v>
      </c>
      <c r="AD609" s="12">
        <f ca="1"/>
        <v>0.59064417152015569</v>
      </c>
      <c r="AF609" s="35"/>
      <c r="AG609" s="12">
        <f>INDEX('Flow probs &amp; rates'!F$5:F$5999,A608)</f>
        <v>3.4413230267991181E-2</v>
      </c>
      <c r="AJ609" s="12">
        <f ca="1"/>
        <v>3.4626467012197702E-2</v>
      </c>
      <c r="AK609" s="12">
        <f ca="1"/>
        <v>3.4727937072326659E-2</v>
      </c>
      <c r="AM609" s="12">
        <f t="shared" si="99"/>
        <v>3.5746560159622548E-4</v>
      </c>
      <c r="AO609" s="12">
        <f t="shared" ca="1" si="100"/>
        <v>9.7304104270545116E-4</v>
      </c>
      <c r="AQ609" s="12">
        <f ca="1"/>
        <v>3.5746385065378897E-4</v>
      </c>
      <c r="AS609" s="30">
        <v>1210</v>
      </c>
    </row>
    <row r="610" spans="1:45" x14ac:dyDescent="0.35">
      <c r="A610" s="12">
        <v>304</v>
      </c>
      <c r="C610" s="35" t="str">
        <f>INDEX('Flow probs &amp; rates'!$A$5:$A$5999,$A610)</f>
        <v>2015,8</v>
      </c>
      <c r="D610" s="17">
        <f ca="1">-INDEX('Flow probs &amp; rates'!AE$5:AE$5999,A610)-INDEX('Flow probs &amp; rates'!AF$5:AF$5999,A610)-INDEX('Flow probs &amp; rates'!AJ$5:AJ$5999,A610)</f>
        <v>-5.2594560832655998E-2</v>
      </c>
      <c r="E610" s="17">
        <f ca="1">INDEX('Flow probs &amp; rates'!AG$5:AG$5999,A610)-INDEX('Flow probs &amp; rates'!AJ$5:AJ$5999,A610)</f>
        <v>0.24958991229515151</v>
      </c>
      <c r="G610" s="12">
        <f t="shared" ca="1" si="101"/>
        <v>-5.2594560832655998E-2</v>
      </c>
      <c r="H610" s="12">
        <f t="shared" ca="1" si="102"/>
        <v>0.24958991229515151</v>
      </c>
      <c r="J610" s="17">
        <f ca="1">INDEX('Flow probs &amp; rates'!AJ$5:AJ$5999,A610)</f>
        <v>2.2236141423937501E-2</v>
      </c>
      <c r="K610" s="35" t="str">
        <f>INDEX('Flow probs &amp; rates'!$A$5:$A$5999,$A610)</f>
        <v>2015,8</v>
      </c>
      <c r="L610" s="12">
        <f t="shared" ca="1" si="106"/>
        <v>2.2236141423937501E-2</v>
      </c>
      <c r="N610" s="17">
        <f ca="1">INDEX('Flow probs &amp; rates'!Z$5:Z$5999,A610)</f>
        <v>2.3870373565124142E-2</v>
      </c>
      <c r="O610" s="35" t="str">
        <f>INDEX('Flow probs &amp; rates'!$A$5:$A$5999,$A610)</f>
        <v>2015,8</v>
      </c>
      <c r="P610" s="12">
        <f t="shared" ca="1" si="103"/>
        <v>2.3870373565124142E-2</v>
      </c>
      <c r="R610" s="17">
        <f ca="1">1-INDEX('Flow probs &amp; rates'!U$5:U$5999,A610)-INDEX('Flow probs &amp; rates'!V$5:V$5999,A610)-INDEX('Flow probs &amp; rates'!Z$5:Z$5999,A610)</f>
        <v>0.94790158144286052</v>
      </c>
      <c r="S610" s="17">
        <f ca="1">INDEX('Flow probs &amp; rates'!W$5:W$5999,A610)-INDEX('Flow probs &amp; rates'!Z$5:Z$5999,A610)</f>
        <v>0.18821686671634788</v>
      </c>
      <c r="T610" s="35" t="str">
        <f>INDEX('Flow probs &amp; rates'!$A$5:$A$5999,$A610)</f>
        <v>2015,8</v>
      </c>
      <c r="U610" s="12">
        <f t="shared" ca="1" si="104"/>
        <v>0.94790158144286052</v>
      </c>
      <c r="V610" s="12">
        <f t="shared" ca="1" si="105"/>
        <v>0.18821686671634788</v>
      </c>
      <c r="X610" s="35" t="str">
        <f>INDEX('Flow probs &amp; rates'!$A$5:$A$5999,$A610)</f>
        <v>2015,8</v>
      </c>
      <c r="Y610" s="12">
        <f t="array" aca="1" ref="Y610:Z611" ca="1">$A$1:$B$2-U610:V611</f>
        <v>5.2098418557139481E-2</v>
      </c>
      <c r="Z610" s="12">
        <f ca="1"/>
        <v>-0.18821686671634788</v>
      </c>
      <c r="AB610" s="35" t="str">
        <f>INDEX('Flow probs &amp; rates'!$A$5:$A$5999,$A610)</f>
        <v>2015,8</v>
      </c>
      <c r="AC610" s="12">
        <f t="array" aca="1" ref="AC610:AD611" ca="1">MMULT(Y610:Z611,MMULT(U608:V609,MINVERSE(Y608:Z609)))</f>
        <v>0.94695407646885754</v>
      </c>
      <c r="AD610" s="12">
        <f ca="1"/>
        <v>0.16749160478685676</v>
      </c>
      <c r="AF610" s="35" t="str">
        <f>INDEX('Flow probs &amp; rates'!$A$5:$A$5999,$A610)</f>
        <v>2015,8</v>
      </c>
      <c r="AG610" s="12">
        <f>INDEX('Flow probs &amp; rates'!E$5:E$5999,A610)</f>
        <v>0.59331452986679323</v>
      </c>
      <c r="AI610" s="32" t="s">
        <v>763</v>
      </c>
      <c r="AJ610" s="12">
        <f t="array" aca="1" ref="AJ610:AJ611" ca="1">MMULT(U610:V611,AG610:AG611)+P610:P611</f>
        <v>0.59247789341510415</v>
      </c>
      <c r="AK610" s="12">
        <f t="array" aca="1" ref="AK610:AK611" ca="1">MMULT(-1*MINVERSE(G610:H611),L610:L611)</f>
        <v>0.57105360420627527</v>
      </c>
      <c r="AM610" s="12">
        <f t="shared" si="99"/>
        <v>-5.9418064523286684E-4</v>
      </c>
      <c r="AO610" s="12">
        <f t="shared" ca="1" si="100"/>
        <v>-3.4303770147661838E-2</v>
      </c>
      <c r="AQ610" s="12">
        <f t="array" aca="1" ref="AQ610:AQ611" ca="1">MMULT(Y610:Z611,AO610:AO611)+MMULT(AC610:AD611,AM608:AM609)</f>
        <v>-5.941996224410991E-4</v>
      </c>
      <c r="AS610" s="30">
        <v>1212</v>
      </c>
    </row>
    <row r="611" spans="1:45" x14ac:dyDescent="0.35">
      <c r="C611" s="35"/>
      <c r="D611" s="17">
        <f ca="1">INDEX('Flow probs &amp; rates'!AE$5:AE$5999,A610)-INDEX('Flow probs &amp; rates'!AK$5:AK$5999,A610)</f>
        <v>-8.4839607694987013E-3</v>
      </c>
      <c r="E611" s="17">
        <f ca="1">-INDEX('Flow probs &amp; rates'!AG$5:AG$5999,A610)-INDEX('Flow probs &amp; rates'!AI$5:AI$5999,A610)-INDEX('Flow probs &amp; rates'!AK$5:AK$5999,A610)</f>
        <v>-0.53013958902559233</v>
      </c>
      <c r="G611" s="12">
        <f t="shared" ca="1" si="101"/>
        <v>-8.4839607694987013E-3</v>
      </c>
      <c r="H611" s="12">
        <f t="shared" ca="1" si="102"/>
        <v>-0.53013958902559233</v>
      </c>
      <c r="J611" s="17">
        <f ca="1">INDEX('Flow probs &amp; rates'!AK$5:AK$5999,A610)</f>
        <v>2.1408445582433301E-2</v>
      </c>
      <c r="K611" s="35"/>
      <c r="L611" s="12">
        <f t="shared" ca="1" si="106"/>
        <v>2.1408445582433301E-2</v>
      </c>
      <c r="N611" s="17">
        <f ca="1">INDEX('Flow probs &amp; rates'!AA$5:AA$5999,A610)</f>
        <v>1.6532800332074021E-2</v>
      </c>
      <c r="O611" s="35"/>
      <c r="P611" s="12">
        <f t="shared" ca="1" si="103"/>
        <v>1.6532800332074021E-2</v>
      </c>
      <c r="R611" s="17">
        <f ca="1">INDEX('Flow probs &amp; rates'!U$5:U$5999,A610)-INDEX('Flow probs &amp; rates'!AA$5:AA$5999,A610)</f>
        <v>-6.39806444535365E-3</v>
      </c>
      <c r="S611" s="17">
        <f ca="1">1-INDEX('Flow probs &amp; rates'!W$5:W$5999,A610)-INDEX('Flow probs &amp; rates'!Y$5:Y$5999,A610)-INDEX('Flow probs &amp; rates'!AA$5:AA$5999,A610)</f>
        <v>0.58778714564613643</v>
      </c>
      <c r="T611" s="35"/>
      <c r="U611" s="12">
        <f t="shared" ca="1" si="104"/>
        <v>-6.39806444535365E-3</v>
      </c>
      <c r="V611" s="12">
        <f t="shared" ca="1" si="105"/>
        <v>0.58778714564613643</v>
      </c>
      <c r="X611" s="35"/>
      <c r="Y611" s="12">
        <f ca="1"/>
        <v>6.39806444535365E-3</v>
      </c>
      <c r="Z611" s="12">
        <f ca="1"/>
        <v>0.41221285435386357</v>
      </c>
      <c r="AB611" s="35"/>
      <c r="AC611" s="12">
        <f ca="1"/>
        <v>-3.9227787873081343E-2</v>
      </c>
      <c r="AD611" s="12">
        <f ca="1"/>
        <v>0.62313789819523024</v>
      </c>
      <c r="AF611" s="35"/>
      <c r="AG611" s="12">
        <f>INDEX('Flow probs &amp; rates'!F$5:F$5999,A610)</f>
        <v>3.2960588519246957E-2</v>
      </c>
      <c r="AJ611" s="12">
        <f ca="1"/>
        <v>3.2110545978166559E-2</v>
      </c>
      <c r="AK611" s="12">
        <f ca="1"/>
        <v>3.1243939426426844E-2</v>
      </c>
      <c r="AM611" s="12">
        <f t="shared" si="99"/>
        <v>-1.4526417487442239E-3</v>
      </c>
      <c r="AO611" s="12">
        <f t="shared" ca="1" si="100"/>
        <v>-3.4839976458998154E-3</v>
      </c>
      <c r="AQ611" s="12">
        <f ca="1"/>
        <v>-1.4526504369003447E-3</v>
      </c>
      <c r="AS611" s="30">
        <v>1214</v>
      </c>
    </row>
    <row r="612" spans="1:45" x14ac:dyDescent="0.35">
      <c r="A612" s="12">
        <v>305</v>
      </c>
      <c r="C612" s="35" t="str">
        <f>INDEX('Flow probs &amp; rates'!$A$5:$A$5999,$A612)</f>
        <v>2015,9</v>
      </c>
      <c r="D612" s="17">
        <f ca="1">-INDEX('Flow probs &amp; rates'!AE$5:AE$5999,A612)-INDEX('Flow probs &amp; rates'!AF$5:AF$5999,A612)-INDEX('Flow probs &amp; rates'!AJ$5:AJ$5999,A612)</f>
        <v>-5.1028317615375796E-2</v>
      </c>
      <c r="E612" s="17">
        <f ca="1">INDEX('Flow probs &amp; rates'!AG$5:AG$5999,A612)-INDEX('Flow probs &amp; rates'!AJ$5:AJ$5999,A612)</f>
        <v>0.24891827997833438</v>
      </c>
      <c r="G612" s="12">
        <f t="shared" ca="1" si="101"/>
        <v>-5.1028317615375796E-2</v>
      </c>
      <c r="H612" s="12">
        <f t="shared" ca="1" si="102"/>
        <v>0.24891827997833438</v>
      </c>
      <c r="J612" s="17">
        <f ca="1">INDEX('Flow probs &amp; rates'!AJ$5:AJ$5999,A612)</f>
        <v>2.21542649082116E-2</v>
      </c>
      <c r="K612" s="35" t="str">
        <f>INDEX('Flow probs &amp; rates'!$A$5:$A$5999,$A612)</f>
        <v>2015,9</v>
      </c>
      <c r="L612" s="12">
        <f t="shared" ca="1" si="106"/>
        <v>2.21542649082116E-2</v>
      </c>
      <c r="N612" s="17">
        <f ca="1">INDEX('Flow probs &amp; rates'!Z$5:Z$5999,A612)</f>
        <v>2.396365258413527E-2</v>
      </c>
      <c r="O612" s="35" t="str">
        <f>INDEX('Flow probs &amp; rates'!$A$5:$A$5999,$A612)</f>
        <v>2015,9</v>
      </c>
      <c r="P612" s="12">
        <f t="shared" ca="1" si="103"/>
        <v>2.396365258413527E-2</v>
      </c>
      <c r="R612" s="17">
        <f ca="1">1-INDEX('Flow probs &amp; rates'!U$5:U$5999,A612)-INDEX('Flow probs &amp; rates'!V$5:V$5999,A612)-INDEX('Flow probs &amp; rates'!Z$5:Z$5999,A612)</f>
        <v>0.94924196197312427</v>
      </c>
      <c r="S612" s="17">
        <f ca="1">INDEX('Flow probs &amp; rates'!W$5:W$5999,A612)-INDEX('Flow probs &amp; rates'!Z$5:Z$5999,A612)</f>
        <v>0.18877329044457014</v>
      </c>
      <c r="T612" s="35" t="str">
        <f>INDEX('Flow probs &amp; rates'!$A$5:$A$5999,$A612)</f>
        <v>2015,9</v>
      </c>
      <c r="U612" s="12">
        <f t="shared" ca="1" si="104"/>
        <v>0.94924196197312427</v>
      </c>
      <c r="V612" s="12">
        <f t="shared" ca="1" si="105"/>
        <v>0.18877329044457014</v>
      </c>
      <c r="X612" s="35" t="str">
        <f>INDEX('Flow probs &amp; rates'!$A$5:$A$5999,$A612)</f>
        <v>2015,9</v>
      </c>
      <c r="Y612" s="12">
        <f t="array" aca="1" ref="Y612:Z613" ca="1">$A$1:$B$2-U612:V613</f>
        <v>5.0758038026875729E-2</v>
      </c>
      <c r="Z612" s="12">
        <f ca="1"/>
        <v>-0.18877329044457014</v>
      </c>
      <c r="AB612" s="35" t="str">
        <f>INDEX('Flow probs &amp; rates'!$A$5:$A$5999,$A612)</f>
        <v>2015,9</v>
      </c>
      <c r="AC612" s="12">
        <f t="array" aca="1" ref="AC612:AD613" ca="1">MMULT(Y612:Z613,MMULT(U610:V611,MINVERSE(Y610:Z611)))</f>
        <v>0.92503713822203737</v>
      </c>
      <c r="AD612" s="12">
        <f ca="1"/>
        <v>0.17637149423642778</v>
      </c>
      <c r="AF612" s="35" t="str">
        <f>INDEX('Flow probs &amp; rates'!$A$5:$A$5999,$A612)</f>
        <v>2015,9</v>
      </c>
      <c r="AG612" s="12">
        <f>INDEX('Flow probs &amp; rates'!E$5:E$5999,A612)</f>
        <v>0.59338477973181969</v>
      </c>
      <c r="AI612" s="32" t="s">
        <v>764</v>
      </c>
      <c r="AJ612" s="12">
        <f t="array" aca="1" ref="AJ612:AJ613" ca="1">MMULT(U612:V613,AG612:AG613)+P612:P613</f>
        <v>0.59343639921581137</v>
      </c>
      <c r="AK612" s="12">
        <f t="array" aca="1" ref="AK612:AK613" ca="1">MMULT(-1*MINVERSE(G612:H613),L612:L613)</f>
        <v>0.59392556932631502</v>
      </c>
      <c r="AM612" s="12">
        <f t="shared" si="99"/>
        <v>7.0249865026461578E-5</v>
      </c>
      <c r="AO612" s="12">
        <f t="shared" ca="1" si="100"/>
        <v>2.287196512003975E-2</v>
      </c>
      <c r="AQ612" s="12">
        <f t="array" aca="1" ref="AQ612:AQ613" ca="1">MMULT(Y612:Z613,AO612:AO613)+MMULT(AC612:AD613,AM610:AM611)</f>
        <v>7.0269566965813139E-5</v>
      </c>
      <c r="AS612" s="30">
        <v>1216</v>
      </c>
    </row>
    <row r="613" spans="1:45" x14ac:dyDescent="0.35">
      <c r="C613" s="35"/>
      <c r="D613" s="17">
        <f ca="1">INDEX('Flow probs &amp; rates'!AE$5:AE$5999,A612)-INDEX('Flow probs &amp; rates'!AK$5:AK$5999,A612)</f>
        <v>-9.923605955770699E-3</v>
      </c>
      <c r="E613" s="17">
        <f ca="1">-INDEX('Flow probs &amp; rates'!AG$5:AG$5999,A612)-INDEX('Flow probs &amp; rates'!AI$5:AI$5999,A612)-INDEX('Flow probs &amp; rates'!AK$5:AK$5999,A612)</f>
        <v>-0.51956881598357263</v>
      </c>
      <c r="G613" s="12">
        <f t="shared" ca="1" si="101"/>
        <v>-9.923605955770699E-3</v>
      </c>
      <c r="H613" s="12">
        <f t="shared" ca="1" si="102"/>
        <v>-0.51956881598357263</v>
      </c>
      <c r="J613" s="17">
        <f ca="1">INDEX('Flow probs &amp; rates'!AK$5:AK$5999,A612)</f>
        <v>2.2911189787525699E-2</v>
      </c>
      <c r="K613" s="35"/>
      <c r="L613" s="12">
        <f t="shared" ca="1" si="106"/>
        <v>2.2911189787525699E-2</v>
      </c>
      <c r="N613" s="17">
        <f ca="1">INDEX('Flow probs &amp; rates'!AA$5:AA$5999,A612)</f>
        <v>1.7770244449129766E-2</v>
      </c>
      <c r="O613" s="35"/>
      <c r="P613" s="12">
        <f t="shared" ca="1" si="103"/>
        <v>1.7770244449129766E-2</v>
      </c>
      <c r="R613" s="17">
        <f ca="1">INDEX('Flow probs &amp; rates'!U$5:U$5999,A612)-INDEX('Flow probs &amp; rates'!AA$5:AA$5999,A612)</f>
        <v>-7.5258228320664936E-3</v>
      </c>
      <c r="S613" s="17">
        <f ca="1">1-INDEX('Flow probs &amp; rates'!W$5:W$5999,A612)-INDEX('Flow probs &amp; rates'!Y$5:Y$5999,A612)-INDEX('Flow probs &amp; rates'!AA$5:AA$5999,A612)</f>
        <v>0.59391297888145334</v>
      </c>
      <c r="T613" s="35"/>
      <c r="U613" s="12">
        <f t="shared" ca="1" si="104"/>
        <v>-7.5258228320664936E-3</v>
      </c>
      <c r="V613" s="12">
        <f t="shared" ca="1" si="105"/>
        <v>0.59391297888145334</v>
      </c>
      <c r="X613" s="35"/>
      <c r="Y613" s="12">
        <f ca="1"/>
        <v>7.5258228320664936E-3</v>
      </c>
      <c r="Z613" s="12">
        <f ca="1"/>
        <v>0.40608702111854666</v>
      </c>
      <c r="AB613" s="35"/>
      <c r="AC613" s="12">
        <f ca="1"/>
        <v>1.4699620662635554E-2</v>
      </c>
      <c r="AD613" s="12">
        <f ca="1"/>
        <v>0.58920029251361095</v>
      </c>
      <c r="AF613" s="35"/>
      <c r="AG613" s="12">
        <f>INDEX('Flow probs &amp; rates'!F$5:F$5999,A612)</f>
        <v>3.2880785726813244E-2</v>
      </c>
      <c r="AJ613" s="12">
        <f ca="1"/>
        <v>3.2832861124597712E-2</v>
      </c>
      <c r="AK613" s="12">
        <f ca="1"/>
        <v>3.2752747945928716E-2</v>
      </c>
      <c r="AM613" s="12">
        <f t="shared" si="99"/>
        <v>-7.9802792433712744E-5</v>
      </c>
      <c r="AO613" s="12">
        <f t="shared" ca="1" si="100"/>
        <v>1.5088085195018724E-3</v>
      </c>
      <c r="AQ613" s="12">
        <f ca="1"/>
        <v>-7.9793258930159635E-5</v>
      </c>
      <c r="AS613" s="30">
        <v>1218</v>
      </c>
    </row>
    <row r="614" spans="1:45" x14ac:dyDescent="0.35">
      <c r="A614" s="12">
        <v>306</v>
      </c>
      <c r="C614" s="35" t="str">
        <f>INDEX('Flow probs &amp; rates'!$A$5:$A$5999,$A614)</f>
        <v>2015,10</v>
      </c>
      <c r="D614" s="17">
        <f ca="1">-INDEX('Flow probs &amp; rates'!AE$5:AE$5999,A614)-INDEX('Flow probs &amp; rates'!AF$5:AF$5999,A614)-INDEX('Flow probs &amp; rates'!AJ$5:AJ$5999,A614)</f>
        <v>-4.9903785789942701E-2</v>
      </c>
      <c r="E614" s="17">
        <f ca="1">INDEX('Flow probs &amp; rates'!AG$5:AG$5999,A614)-INDEX('Flow probs &amp; rates'!AJ$5:AJ$5999,A614)</f>
        <v>0.26597460446886872</v>
      </c>
      <c r="G614" s="12">
        <f t="shared" ca="1" si="101"/>
        <v>-4.9903785789942701E-2</v>
      </c>
      <c r="H614" s="12">
        <f t="shared" ca="1" si="102"/>
        <v>0.26597460446886872</v>
      </c>
      <c r="J614" s="17">
        <f ca="1">INDEX('Flow probs &amp; rates'!AJ$5:AJ$5999,A614)</f>
        <v>2.1194746208396301E-2</v>
      </c>
      <c r="K614" s="35" t="str">
        <f>INDEX('Flow probs &amp; rates'!$A$5:$A$5999,$A614)</f>
        <v>2015,10</v>
      </c>
      <c r="L614" s="12">
        <f t="shared" ca="1" si="106"/>
        <v>2.1194746208396301E-2</v>
      </c>
      <c r="N614" s="17">
        <f ca="1">INDEX('Flow probs &amp; rates'!Z$5:Z$5999,A614)</f>
        <v>2.3067023995808615E-2</v>
      </c>
      <c r="O614" s="35" t="str">
        <f>INDEX('Flow probs &amp; rates'!$A$5:$A$5999,$A614)</f>
        <v>2015,10</v>
      </c>
      <c r="P614" s="12">
        <f t="shared" ca="1" si="103"/>
        <v>2.3067023995808615E-2</v>
      </c>
      <c r="R614" s="17">
        <f ca="1">1-INDEX('Flow probs &amp; rates'!U$5:U$5999,A614)-INDEX('Flow probs &amp; rates'!V$5:V$5999,A614)-INDEX('Flow probs &amp; rates'!Z$5:Z$5999,A614)</f>
        <v>0.95033508465013539</v>
      </c>
      <c r="S614" s="17">
        <f ca="1">INDEX('Flow probs &amp; rates'!W$5:W$5999,A614)-INDEX('Flow probs &amp; rates'!Z$5:Z$5999,A614)</f>
        <v>0.20037207209256611</v>
      </c>
      <c r="T614" s="35" t="str">
        <f>INDEX('Flow probs &amp; rates'!$A$5:$A$5999,$A614)</f>
        <v>2015,10</v>
      </c>
      <c r="U614" s="12">
        <f t="shared" ca="1" si="104"/>
        <v>0.95033508465013539</v>
      </c>
      <c r="V614" s="12">
        <f t="shared" ca="1" si="105"/>
        <v>0.20037207209256611</v>
      </c>
      <c r="X614" s="35" t="str">
        <f>INDEX('Flow probs &amp; rates'!$A$5:$A$5999,$A614)</f>
        <v>2015,10</v>
      </c>
      <c r="Y614" s="12">
        <f t="array" aca="1" ref="Y614:Z615" ca="1">$A$1:$B$2-U614:V615</f>
        <v>4.9664915349864613E-2</v>
      </c>
      <c r="Z614" s="12">
        <f ca="1"/>
        <v>-0.20037207209256611</v>
      </c>
      <c r="AB614" s="35" t="str">
        <f>INDEX('Flow probs &amp; rates'!$A$5:$A$5999,$A614)</f>
        <v>2015,10</v>
      </c>
      <c r="AC614" s="12">
        <f t="array" aca="1" ref="AC614:AD615" ca="1">MMULT(Y614:Z615,MMULT(U612:V613,MINVERSE(Y612:Z613)))</f>
        <v>0.93414959443020495</v>
      </c>
      <c r="AD614" s="12">
        <f ca="1"/>
        <v>0.16428579222598377</v>
      </c>
      <c r="AF614" s="35" t="str">
        <f>INDEX('Flow probs &amp; rates'!$A$5:$A$5999,$A614)</f>
        <v>2015,10</v>
      </c>
      <c r="AG614" s="12">
        <f>INDEX('Flow probs &amp; rates'!E$5:E$5999,A614)</f>
        <v>0.59356979004046262</v>
      </c>
      <c r="AI614" s="32" t="s">
        <v>765</v>
      </c>
      <c r="AJ614" s="12">
        <f t="array" aca="1" ref="AJ614:AJ615" ca="1">MMULT(U614:V615,AG614:AG615)+P614:P615</f>
        <v>0.5935555036830531</v>
      </c>
      <c r="AK614" s="12">
        <f t="array" aca="1" ref="AK614:AK615" ca="1">MMULT(-1*MINVERSE(G614:H615),L614:L615)</f>
        <v>0.58823719401476415</v>
      </c>
      <c r="AM614" s="12">
        <f t="shared" si="99"/>
        <v>1.8501030864293E-4</v>
      </c>
      <c r="AO614" s="12">
        <f t="shared" ca="1" si="100"/>
        <v>-5.688375311550864E-3</v>
      </c>
      <c r="AQ614" s="12">
        <f t="array" aca="1" ref="AQ614:AQ615" ca="1">MMULT(Y614:Z615,AO614:AO615)+MMULT(AC614:AD615,AM612:AM613)</f>
        <v>1.8500825949413903E-4</v>
      </c>
      <c r="AS614" s="30">
        <v>1220</v>
      </c>
    </row>
    <row r="615" spans="1:45" x14ac:dyDescent="0.35">
      <c r="C615" s="35"/>
      <c r="D615" s="17">
        <f ca="1">INDEX('Flow probs &amp; rates'!AE$5:AE$5999,A614)-INDEX('Flow probs &amp; rates'!AK$5:AK$5999,A614)</f>
        <v>-9.0871933662193E-3</v>
      </c>
      <c r="E615" s="17">
        <f ca="1">-INDEX('Flow probs &amp; rates'!AG$5:AG$5999,A614)-INDEX('Flow probs &amp; rates'!AI$5:AI$5999,A614)-INDEX('Flow probs &amp; rates'!AK$5:AK$5999,A614)</f>
        <v>-0.53538070956223305</v>
      </c>
      <c r="G615" s="12">
        <f t="shared" ca="1" si="101"/>
        <v>-9.0871933662193E-3</v>
      </c>
      <c r="H615" s="12">
        <f t="shared" ca="1" si="102"/>
        <v>-0.53538070956223305</v>
      </c>
      <c r="J615" s="17">
        <f ca="1">INDEX('Flow probs &amp; rates'!AK$5:AK$5999,A614)</f>
        <v>2.1771742362299101E-2</v>
      </c>
      <c r="K615" s="35"/>
      <c r="L615" s="12">
        <f t="shared" ca="1" si="106"/>
        <v>2.1771742362299101E-2</v>
      </c>
      <c r="N615" s="17">
        <f ca="1">INDEX('Flow probs &amp; rates'!AA$5:AA$5999,A614)</f>
        <v>1.6772124784632667E-2</v>
      </c>
      <c r="O615" s="35"/>
      <c r="P615" s="12">
        <f t="shared" ca="1" si="103"/>
        <v>1.6772124784632667E-2</v>
      </c>
      <c r="R615" s="17">
        <f ca="1">INDEX('Flow probs &amp; rates'!U$5:U$5999,A614)-INDEX('Flow probs &amp; rates'!AA$5:AA$5999,A614)</f>
        <v>-6.846307283510638E-3</v>
      </c>
      <c r="S615" s="17">
        <f ca="1">1-INDEX('Flow probs &amp; rates'!W$5:W$5999,A614)-INDEX('Flow probs &amp; rates'!Y$5:Y$5999,A614)-INDEX('Flow probs &amp; rates'!AA$5:AA$5999,A614)</f>
        <v>0.58460828711148738</v>
      </c>
      <c r="T615" s="35"/>
      <c r="U615" s="12">
        <f t="shared" ca="1" si="104"/>
        <v>-6.846307283510638E-3</v>
      </c>
      <c r="V615" s="12">
        <f t="shared" ca="1" si="105"/>
        <v>0.58460828711148738</v>
      </c>
      <c r="X615" s="35"/>
      <c r="Y615" s="12">
        <f ca="1"/>
        <v>6.846307283510638E-3</v>
      </c>
      <c r="Z615" s="12">
        <f ca="1"/>
        <v>0.41539171288851262</v>
      </c>
      <c r="AB615" s="35"/>
      <c r="AC615" s="12">
        <f ca="1"/>
        <v>-2.2548671313653859E-2</v>
      </c>
      <c r="AD615" s="12">
        <f ca="1"/>
        <v>0.60022194752046265</v>
      </c>
      <c r="AF615" s="35"/>
      <c r="AG615" s="12">
        <f>INDEX('Flow probs &amp; rates'!F$5:F$5999,A614)</f>
        <v>3.193201006786249E-2</v>
      </c>
      <c r="AJ615" s="12">
        <f ca="1"/>
        <v>3.1376081317606629E-2</v>
      </c>
      <c r="AK615" s="12">
        <f ca="1"/>
        <v>3.068156349621946E-2</v>
      </c>
      <c r="AM615" s="12">
        <f t="shared" si="99"/>
        <v>-9.48775658950754E-4</v>
      </c>
      <c r="AO615" s="12">
        <f t="shared" ca="1" si="100"/>
        <v>-2.0711844497092562E-3</v>
      </c>
      <c r="AQ615" s="12">
        <f ca="1"/>
        <v>-9.487806502080367E-4</v>
      </c>
      <c r="AS615" s="30">
        <v>1222</v>
      </c>
    </row>
    <row r="616" spans="1:45" x14ac:dyDescent="0.35">
      <c r="A616" s="12">
        <v>307</v>
      </c>
      <c r="C616" s="35" t="str">
        <f>INDEX('Flow probs &amp; rates'!$A$5:$A$5999,$A616)</f>
        <v>2015,11</v>
      </c>
      <c r="D616" s="17">
        <f ca="1">-INDEX('Flow probs &amp; rates'!AE$5:AE$5999,A616)-INDEX('Flow probs &amp; rates'!AF$5:AF$5999,A616)-INDEX('Flow probs &amp; rates'!AJ$5:AJ$5999,A616)</f>
        <v>-4.9377187705136799E-2</v>
      </c>
      <c r="E616" s="17">
        <f ca="1">INDEX('Flow probs &amp; rates'!AG$5:AG$5999,A616)-INDEX('Flow probs &amp; rates'!AJ$5:AJ$5999,A616)</f>
        <v>0.25969331068748119</v>
      </c>
      <c r="G616" s="12">
        <f t="shared" ca="1" si="101"/>
        <v>-4.9377187705136799E-2</v>
      </c>
      <c r="H616" s="12">
        <f t="shared" ca="1" si="102"/>
        <v>0.25969331068748119</v>
      </c>
      <c r="J616" s="17">
        <f ca="1">INDEX('Flow probs &amp; rates'!AJ$5:AJ$5999,A616)</f>
        <v>2.0106990195270801E-2</v>
      </c>
      <c r="K616" s="35" t="str">
        <f>INDEX('Flow probs &amp; rates'!$A$5:$A$5999,$A616)</f>
        <v>2015,11</v>
      </c>
      <c r="L616" s="12">
        <f t="shared" ca="1" si="106"/>
        <v>2.0106990195270801E-2</v>
      </c>
      <c r="N616" s="17">
        <f ca="1">INDEX('Flow probs &amp; rates'!Z$5:Z$5999,A616)</f>
        <v>2.1838479430728187E-2</v>
      </c>
      <c r="O616" s="35" t="str">
        <f>INDEX('Flow probs &amp; rates'!$A$5:$A$5999,$A616)</f>
        <v>2015,11</v>
      </c>
      <c r="P616" s="12">
        <f t="shared" ca="1" si="103"/>
        <v>2.1838479430728187E-2</v>
      </c>
      <c r="R616" s="17">
        <f ca="1">1-INDEX('Flow probs &amp; rates'!U$5:U$5999,A616)-INDEX('Flow probs &amp; rates'!V$5:V$5999,A616)-INDEX('Flow probs &amp; rates'!Z$5:Z$5999,A616)</f>
        <v>0.95102694689234391</v>
      </c>
      <c r="S616" s="17">
        <f ca="1">INDEX('Flow probs &amp; rates'!W$5:W$5999,A616)-INDEX('Flow probs &amp; rates'!Z$5:Z$5999,A616)</f>
        <v>0.19690999284971322</v>
      </c>
      <c r="T616" s="35" t="str">
        <f>INDEX('Flow probs &amp; rates'!$A$5:$A$5999,$A616)</f>
        <v>2015,11</v>
      </c>
      <c r="U616" s="12">
        <f t="shared" ca="1" si="104"/>
        <v>0.95102694689234391</v>
      </c>
      <c r="V616" s="12">
        <f t="shared" ca="1" si="105"/>
        <v>0.19690999284971322</v>
      </c>
      <c r="X616" s="35" t="str">
        <f>INDEX('Flow probs &amp; rates'!$A$5:$A$5999,$A616)</f>
        <v>2015,11</v>
      </c>
      <c r="Y616" s="12">
        <f t="array" aca="1" ref="Y616:Z617" ca="1">$A$1:$B$2-U616:V617</f>
        <v>4.8973053107656095E-2</v>
      </c>
      <c r="Z616" s="12">
        <f ca="1"/>
        <v>-0.19690999284971322</v>
      </c>
      <c r="AB616" s="35" t="str">
        <f>INDEX('Flow probs &amp; rates'!$A$5:$A$5999,$A616)</f>
        <v>2015,11</v>
      </c>
      <c r="AC616" s="12">
        <f t="array" aca="1" ref="AC616:AD617" ca="1">MMULT(Y616:Z617,MMULT(U614:V615,MINVERSE(Y614:Z615)))</f>
        <v>0.93688762185628127</v>
      </c>
      <c r="AD616" s="12">
        <f ca="1"/>
        <v>0.19842411402226418</v>
      </c>
      <c r="AF616" s="35" t="str">
        <f>INDEX('Flow probs &amp; rates'!$A$5:$A$5999,$A616)</f>
        <v>2015,11</v>
      </c>
      <c r="AG616" s="12">
        <f>INDEX('Flow probs &amp; rates'!E$5:E$5999,A616)</f>
        <v>0.59262707649457869</v>
      </c>
      <c r="AI616" s="32" t="s">
        <v>766</v>
      </c>
      <c r="AJ616" s="12">
        <f t="array" aca="1" ref="AJ616:AJ617" ca="1">MMULT(U616:V617,AG616:AG617)+P616:P617</f>
        <v>0.5916519369752361</v>
      </c>
      <c r="AK616" s="12">
        <f t="array" aca="1" ref="AK616:AK617" ca="1">MMULT(-1*MINVERSE(G616:H617),L616:L617)</f>
        <v>0.57161072008225589</v>
      </c>
      <c r="AM616" s="12">
        <f t="shared" si="99"/>
        <v>-9.4271354588393308E-4</v>
      </c>
      <c r="AO616" s="12">
        <f t="shared" ca="1" si="100"/>
        <v>-1.6626473932508268E-2</v>
      </c>
      <c r="AQ616" s="12">
        <f t="array" aca="1" ref="AQ616:AQ617" ca="1">MMULT(Y616:Z617,AO616:AO617)+MMULT(AC616:AD617,AM614:AM615)</f>
        <v>-9.4271636949487818E-4</v>
      </c>
      <c r="AS616" s="30">
        <v>1224</v>
      </c>
    </row>
    <row r="617" spans="1:45" x14ac:dyDescent="0.35">
      <c r="C617" s="35"/>
      <c r="D617" s="17">
        <f ca="1">INDEX('Flow probs &amp; rates'!AE$5:AE$5999,A616)-INDEX('Flow probs &amp; rates'!AK$5:AK$5999,A616)</f>
        <v>-7.4846077034905999E-3</v>
      </c>
      <c r="E617" s="17">
        <f ca="1">-INDEX('Flow probs &amp; rates'!AG$5:AG$5999,A616)-INDEX('Flow probs &amp; rates'!AI$5:AI$5999,A616)-INDEX('Flow probs &amp; rates'!AK$5:AK$5999,A616)</f>
        <v>-0.5220767020245376</v>
      </c>
      <c r="G617" s="12">
        <f t="shared" ca="1" si="101"/>
        <v>-7.4846077034905999E-3</v>
      </c>
      <c r="H617" s="12">
        <f t="shared" ca="1" si="102"/>
        <v>-0.5220767020245376</v>
      </c>
      <c r="J617" s="17">
        <f ca="1">INDEX('Flow probs &amp; rates'!AK$5:AK$5999,A616)</f>
        <v>2.05974482666006E-2</v>
      </c>
      <c r="K617" s="35"/>
      <c r="L617" s="12">
        <f t="shared" ca="1" si="106"/>
        <v>2.05974482666006E-2</v>
      </c>
      <c r="N617" s="17">
        <f ca="1">INDEX('Flow probs &amp; rates'!AA$5:AA$5999,A616)</f>
        <v>1.5978336907858277E-2</v>
      </c>
      <c r="O617" s="35"/>
      <c r="P617" s="12">
        <f t="shared" ca="1" si="103"/>
        <v>1.5978336907858277E-2</v>
      </c>
      <c r="R617" s="17">
        <f ca="1">INDEX('Flow probs &amp; rates'!U$5:U$5999,A616)-INDEX('Flow probs &amp; rates'!AA$5:AA$5999,A616)</f>
        <v>-5.6751928035518717E-3</v>
      </c>
      <c r="S617" s="17">
        <f ca="1">1-INDEX('Flow probs &amp; rates'!W$5:W$5999,A616)-INDEX('Flow probs &amp; rates'!Y$5:Y$5999,A616)-INDEX('Flow probs &amp; rates'!AA$5:AA$5999,A616)</f>
        <v>0.59260791322717732</v>
      </c>
      <c r="T617" s="35"/>
      <c r="U617" s="12">
        <f t="shared" ca="1" si="104"/>
        <v>-5.6751928035518717E-3</v>
      </c>
      <c r="V617" s="12">
        <f t="shared" ca="1" si="105"/>
        <v>0.59260791322717732</v>
      </c>
      <c r="X617" s="35"/>
      <c r="Y617" s="12">
        <f ca="1"/>
        <v>5.6751928035518717E-3</v>
      </c>
      <c r="Z617" s="12">
        <f ca="1"/>
        <v>0.40739208677282268</v>
      </c>
      <c r="AB617" s="35"/>
      <c r="AC617" s="12">
        <f ca="1"/>
        <v>-2.5296107609488389E-2</v>
      </c>
      <c r="AD617" s="12">
        <f ca="1"/>
        <v>0.56388536267665801</v>
      </c>
      <c r="AF617" s="35"/>
      <c r="AG617" s="12">
        <f>INDEX('Flow probs &amp; rates'!F$5:F$5999,A616)</f>
        <v>3.1532875758480058E-2</v>
      </c>
      <c r="AJ617" s="12">
        <f ca="1"/>
        <v>3.1301695689430975E-2</v>
      </c>
      <c r="AK617" s="12">
        <f ca="1"/>
        <v>3.1258177590365137E-2</v>
      </c>
      <c r="AM617" s="12">
        <f t="shared" si="99"/>
        <v>-3.9913430938243177E-4</v>
      </c>
      <c r="AO617" s="12">
        <f t="shared" ca="1" si="100"/>
        <v>5.7661409414567696E-4</v>
      </c>
      <c r="AQ617" s="12">
        <f ca="1"/>
        <v>-3.9913117335611283E-4</v>
      </c>
      <c r="AS617" s="30">
        <v>1226</v>
      </c>
    </row>
    <row r="618" spans="1:45" x14ac:dyDescent="0.35">
      <c r="A618" s="12">
        <v>308</v>
      </c>
      <c r="C618" s="35" t="str">
        <f>INDEX('Flow probs &amp; rates'!$A$5:$A$5999,$A618)</f>
        <v>2015,12</v>
      </c>
      <c r="D618" s="17">
        <f ca="1">-INDEX('Flow probs &amp; rates'!AE$5:AE$5999,A618)-INDEX('Flow probs &amp; rates'!AF$5:AF$5999,A618)-INDEX('Flow probs &amp; rates'!AJ$5:AJ$5999,A618)</f>
        <v>-5.0638499024152898E-2</v>
      </c>
      <c r="E618" s="17">
        <f ca="1">INDEX('Flow probs &amp; rates'!AG$5:AG$5999,A618)-INDEX('Flow probs &amp; rates'!AJ$5:AJ$5999,A618)</f>
        <v>0.2653796311786929</v>
      </c>
      <c r="G618" s="12">
        <f t="shared" ca="1" si="101"/>
        <v>-5.0638499024152898E-2</v>
      </c>
      <c r="H618" s="12">
        <f t="shared" ca="1" si="102"/>
        <v>0.2653796311786929</v>
      </c>
      <c r="J618" s="17">
        <f ca="1">INDEX('Flow probs &amp; rates'!AJ$5:AJ$5999,A618)</f>
        <v>2.21757640967261E-2</v>
      </c>
      <c r="K618" s="35" t="str">
        <f>INDEX('Flow probs &amp; rates'!$A$5:$A$5999,$A618)</f>
        <v>2015,12</v>
      </c>
      <c r="L618" s="12">
        <f t="shared" ca="1" si="106"/>
        <v>2.21757640967261E-2</v>
      </c>
      <c r="N618" s="17">
        <f ca="1">INDEX('Flow probs &amp; rates'!Z$5:Z$5999,A618)</f>
        <v>2.3893132226805832E-2</v>
      </c>
      <c r="O618" s="35" t="str">
        <f>INDEX('Flow probs &amp; rates'!$A$5:$A$5999,$A618)</f>
        <v>2015,12</v>
      </c>
      <c r="P618" s="12">
        <f t="shared" ca="1" si="103"/>
        <v>2.3893132226805832E-2</v>
      </c>
      <c r="R618" s="17">
        <f ca="1">1-INDEX('Flow probs &amp; rates'!U$5:U$5999,A618)-INDEX('Flow probs &amp; rates'!V$5:V$5999,A618)-INDEX('Flow probs &amp; rates'!Z$5:Z$5999,A618)</f>
        <v>0.94980213310163963</v>
      </c>
      <c r="S618" s="17">
        <f ca="1">INDEX('Flow probs &amp; rates'!W$5:W$5999,A618)-INDEX('Flow probs &amp; rates'!Z$5:Z$5999,A618)</f>
        <v>0.20163029861381082</v>
      </c>
      <c r="T618" s="35" t="str">
        <f>INDEX('Flow probs &amp; rates'!$A$5:$A$5999,$A618)</f>
        <v>2015,12</v>
      </c>
      <c r="U618" s="12">
        <f t="shared" ca="1" si="104"/>
        <v>0.94980213310163963</v>
      </c>
      <c r="V618" s="12">
        <f t="shared" ca="1" si="105"/>
        <v>0.20163029861381082</v>
      </c>
      <c r="X618" s="35" t="str">
        <f>INDEX('Flow probs &amp; rates'!$A$5:$A$5999,$A618)</f>
        <v>2015,12</v>
      </c>
      <c r="Y618" s="12">
        <f t="array" aca="1" ref="Y618:Z619" ca="1">$A$1:$B$2-U618:V619</f>
        <v>5.0197866898360366E-2</v>
      </c>
      <c r="Z618" s="12">
        <f ca="1"/>
        <v>-0.20163029861381082</v>
      </c>
      <c r="AB618" s="35" t="str">
        <f>INDEX('Flow probs &amp; rates'!$A$5:$A$5999,$A618)</f>
        <v>2015,12</v>
      </c>
      <c r="AC618" s="12">
        <f t="array" aca="1" ref="AC618:AD619" ca="1">MMULT(Y618:Z619,MMULT(U616:V617,MINVERSE(Y616:Z617)))</f>
        <v>0.97475702738382419</v>
      </c>
      <c r="AD618" s="12">
        <f ca="1"/>
        <v>0.20210542392148689</v>
      </c>
      <c r="AF618" s="35" t="str">
        <f>INDEX('Flow probs &amp; rates'!$A$5:$A$5999,$A618)</f>
        <v>2015,12</v>
      </c>
      <c r="AG618" s="12">
        <f>INDEX('Flow probs &amp; rates'!E$5:E$5999,A618)</f>
        <v>0.59312957677047973</v>
      </c>
      <c r="AI618" s="32" t="s">
        <v>767</v>
      </c>
      <c r="AJ618" s="12">
        <f t="array" aca="1" ref="AJ618:AJ619" ca="1">MMULT(U618:V619,AG618:AG619)+P618:P619</f>
        <v>0.59358052670214523</v>
      </c>
      <c r="AK618" s="12">
        <f t="array" aca="1" ref="AK618:AK619" ca="1">MMULT(-1*MINVERSE(G618:H619),L618:L619)</f>
        <v>0.60086954557626659</v>
      </c>
      <c r="AM618" s="12">
        <f t="shared" si="99"/>
        <v>5.0250027590104107E-4</v>
      </c>
      <c r="AO618" s="12">
        <f t="shared" ca="1" si="100"/>
        <v>2.925882549401071E-2</v>
      </c>
      <c r="AQ618" s="12">
        <f t="array" aca="1" ref="AQ618:AQ619" ca="1">MMULT(Y618:Z619,AO618:AO619)+MMULT(AC618:AD619,AM616:AM617)</f>
        <v>5.0251316883481766E-4</v>
      </c>
      <c r="AS618" s="30">
        <v>1228</v>
      </c>
    </row>
    <row r="619" spans="1:45" x14ac:dyDescent="0.35">
      <c r="C619" s="35"/>
      <c r="D619" s="17">
        <f ca="1">INDEX('Flow probs &amp; rates'!AE$5:AE$5999,A618)-INDEX('Flow probs &amp; rates'!AK$5:AK$5999,A618)</f>
        <v>-7.5417525665224978E-3</v>
      </c>
      <c r="E619" s="17">
        <f ca="1">-INDEX('Flow probs &amp; rates'!AG$5:AG$5999,A618)-INDEX('Flow probs &amp; rates'!AI$5:AI$5999,A618)-INDEX('Flow probs &amp; rates'!AK$5:AK$5999,A618)</f>
        <v>-0.51619191364669137</v>
      </c>
      <c r="G619" s="12">
        <f t="shared" ca="1" si="101"/>
        <v>-7.5417525665224978E-3</v>
      </c>
      <c r="H619" s="12">
        <f t="shared" ca="1" si="102"/>
        <v>-0.51619191364669137</v>
      </c>
      <c r="J619" s="17">
        <f ca="1">INDEX('Flow probs &amp; rates'!AK$5:AK$5999,A618)</f>
        <v>2.0581406915420299E-2</v>
      </c>
      <c r="K619" s="35"/>
      <c r="L619" s="12">
        <f t="shared" ca="1" si="106"/>
        <v>2.0581406915420299E-2</v>
      </c>
      <c r="N619" s="17">
        <f ca="1">INDEX('Flow probs &amp; rates'!AA$5:AA$5999,A618)</f>
        <v>1.600190880564592E-2</v>
      </c>
      <c r="O619" s="35"/>
      <c r="P619" s="12">
        <f t="shared" ca="1" si="103"/>
        <v>1.600190880564592E-2</v>
      </c>
      <c r="R619" s="17">
        <f ca="1">INDEX('Flow probs &amp; rates'!U$5:U$5999,A618)-INDEX('Flow probs &amp; rates'!AA$5:AA$5999,A618)</f>
        <v>-5.7302953164171857E-3</v>
      </c>
      <c r="S619" s="17">
        <f ca="1">1-INDEX('Flow probs &amp; rates'!W$5:W$5999,A618)-INDEX('Flow probs &amp; rates'!Y$5:Y$5999,A618)-INDEX('Flow probs &amp; rates'!AA$5:AA$5999,A618)</f>
        <v>0.59608676505360447</v>
      </c>
      <c r="T619" s="35"/>
      <c r="U619" s="12">
        <f t="shared" ca="1" si="104"/>
        <v>-5.7302953164171857E-3</v>
      </c>
      <c r="V619" s="12">
        <f t="shared" ca="1" si="105"/>
        <v>0.59608676505360447</v>
      </c>
      <c r="X619" s="35"/>
      <c r="Y619" s="12">
        <f ca="1"/>
        <v>5.7302953164171857E-3</v>
      </c>
      <c r="Z619" s="12">
        <f ca="1"/>
        <v>0.40391323494639553</v>
      </c>
      <c r="AB619" s="35"/>
      <c r="AC619" s="12">
        <f ca="1"/>
        <v>-3.7277318213738558E-3</v>
      </c>
      <c r="AD619" s="12">
        <f ca="1"/>
        <v>0.58851536844801178</v>
      </c>
      <c r="AF619" s="35"/>
      <c r="AG619" s="12">
        <f>INDEX('Flow probs &amp; rates'!F$5:F$5999,A618)</f>
        <v>3.1402310548536629E-2</v>
      </c>
      <c r="AJ619" s="12">
        <f ca="1"/>
        <v>3.1321602879935406E-2</v>
      </c>
      <c r="AK619" s="12">
        <f ca="1"/>
        <v>3.1092694506854677E-2</v>
      </c>
      <c r="AM619" s="12">
        <f t="shared" si="99"/>
        <v>-1.3056520994342985E-4</v>
      </c>
      <c r="AO619" s="12">
        <f t="shared" ca="1" si="100"/>
        <v>-1.6548308351045996E-4</v>
      </c>
      <c r="AQ619" s="12">
        <f ca="1"/>
        <v>-1.3056158876042996E-4</v>
      </c>
      <c r="AS619" s="30">
        <v>1230</v>
      </c>
    </row>
    <row r="620" spans="1:45" x14ac:dyDescent="0.35">
      <c r="A620" s="12">
        <v>309</v>
      </c>
      <c r="C620" s="35" t="str">
        <f>INDEX('Flow probs &amp; rates'!$A$5:$A$5999,$A620)</f>
        <v>2016,1</v>
      </c>
      <c r="D620" s="17">
        <f ca="1">-INDEX('Flow probs &amp; rates'!AE$5:AE$5999,A620)-INDEX('Flow probs &amp; rates'!AF$5:AF$5999,A620)-INDEX('Flow probs &amp; rates'!AJ$5:AJ$5999,A620)</f>
        <v>-5.1300953629098499E-2</v>
      </c>
      <c r="E620" s="17">
        <f ca="1">INDEX('Flow probs &amp; rates'!AG$5:AG$5999,A620)-INDEX('Flow probs &amp; rates'!AJ$5:AJ$5999,A620)</f>
        <v>0.2655245913325705</v>
      </c>
      <c r="G620" s="12">
        <f t="shared" ca="1" si="101"/>
        <v>-5.1300953629098499E-2</v>
      </c>
      <c r="H620" s="12">
        <f t="shared" ca="1" si="102"/>
        <v>0.2655245913325705</v>
      </c>
      <c r="J620" s="17">
        <f ca="1">INDEX('Flow probs &amp; rates'!AJ$5:AJ$5999,A620)</f>
        <v>2.2587877243220499E-2</v>
      </c>
      <c r="K620" s="35" t="str">
        <f>INDEX('Flow probs &amp; rates'!$A$5:$A$5999,$A620)</f>
        <v>2016,1</v>
      </c>
      <c r="L620" s="12">
        <f t="shared" ca="1" si="106"/>
        <v>2.2587877243220499E-2</v>
      </c>
      <c r="N620" s="17">
        <f ca="1">INDEX('Flow probs &amp; rates'!Z$5:Z$5999,A620)</f>
        <v>2.4310801309719708E-2</v>
      </c>
      <c r="O620" s="35" t="str">
        <f>INDEX('Flow probs &amp; rates'!$A$5:$A$5999,$A620)</f>
        <v>2016,1</v>
      </c>
      <c r="P620" s="12">
        <f t="shared" ca="1" si="103"/>
        <v>2.4310801309719708E-2</v>
      </c>
      <c r="R620" s="17">
        <f ca="1">1-INDEX('Flow probs &amp; rates'!U$5:U$5999,A620)-INDEX('Flow probs &amp; rates'!V$5:V$5999,A620)-INDEX('Flow probs &amp; rates'!Z$5:Z$5999,A620)</f>
        <v>0.94915171664939901</v>
      </c>
      <c r="S620" s="17">
        <f ca="1">INDEX('Flow probs &amp; rates'!W$5:W$5999,A620)-INDEX('Flow probs &amp; rates'!Z$5:Z$5999,A620)</f>
        <v>0.20204290688707868</v>
      </c>
      <c r="T620" s="35" t="str">
        <f>INDEX('Flow probs &amp; rates'!$A$5:$A$5999,$A620)</f>
        <v>2016,1</v>
      </c>
      <c r="U620" s="12">
        <f t="shared" ca="1" si="104"/>
        <v>0.94915171664939901</v>
      </c>
      <c r="V620" s="12">
        <f t="shared" ca="1" si="105"/>
        <v>0.20204290688707868</v>
      </c>
      <c r="X620" s="35" t="str">
        <f>INDEX('Flow probs &amp; rates'!$A$5:$A$5999,$A620)</f>
        <v>2016,1</v>
      </c>
      <c r="Y620" s="12">
        <f t="array" aca="1" ref="Y620:Z621" ca="1">$A$1:$B$2-U620:V621</f>
        <v>5.0848283350600987E-2</v>
      </c>
      <c r="Z620" s="12">
        <f ca="1"/>
        <v>-0.20204290688707868</v>
      </c>
      <c r="AB620" s="35" t="str">
        <f>INDEX('Flow probs &amp; rates'!$A$5:$A$5999,$A620)</f>
        <v>2016,1</v>
      </c>
      <c r="AC620" s="12">
        <f t="array" aca="1" ref="AC620:AD621" ca="1">MMULT(Y620:Z621,MMULT(U618:V619,MINVERSE(Y618:Z619)))</f>
        <v>0.96152054586467095</v>
      </c>
      <c r="AD620" s="12">
        <f ca="1"/>
        <v>0.20719580180320296</v>
      </c>
      <c r="AF620" s="35" t="str">
        <f>INDEX('Flow probs &amp; rates'!$A$5:$A$5999,$A620)</f>
        <v>2016,1</v>
      </c>
      <c r="AG620" s="12">
        <f>INDEX('Flow probs &amp; rates'!E$5:E$5999,A620)</f>
        <v>0.59362537140314919</v>
      </c>
      <c r="AI620" s="32" t="s">
        <v>768</v>
      </c>
      <c r="AJ620" s="12">
        <f t="array" aca="1" ref="AJ620:AJ621" ca="1">MMULT(U620:V621,AG620:AG621)+P620:P621</f>
        <v>0.59411082807110804</v>
      </c>
      <c r="AK620" s="12">
        <f t="array" aca="1" ref="AK620:AK621" ca="1">MMULT(-1*MINVERSE(G620:H621),L620:L621)</f>
        <v>0.60303195777062091</v>
      </c>
      <c r="AM620" s="12">
        <f t="shared" si="99"/>
        <v>4.9579463266946622E-4</v>
      </c>
      <c r="AO620" s="12">
        <f t="shared" ca="1" si="100"/>
        <v>2.1624121943543129E-3</v>
      </c>
      <c r="AQ620" s="12">
        <f t="array" aca="1" ref="AQ620:AQ621" ca="1">MMULT(Y620:Z621,AO620:AO621)+MMULT(AC620:AD621,AM618:AM619)</f>
        <v>4.9578645836097939E-4</v>
      </c>
      <c r="AS620" s="30">
        <v>1232</v>
      </c>
    </row>
    <row r="621" spans="1:45" x14ac:dyDescent="0.35">
      <c r="C621" s="35"/>
      <c r="D621" s="17">
        <f ca="1">INDEX('Flow probs &amp; rates'!AE$5:AE$5999,A620)-INDEX('Flow probs &amp; rates'!AK$5:AK$5999,A620)</f>
        <v>-7.7319058544623991E-3</v>
      </c>
      <c r="E621" s="17">
        <f ca="1">-INDEX('Flow probs &amp; rates'!AG$5:AG$5999,A620)-INDEX('Flow probs &amp; rates'!AI$5:AI$5999,A620)-INDEX('Flow probs &amp; rates'!AK$5:AK$5999,A620)</f>
        <v>-0.5121380067941691</v>
      </c>
      <c r="G621" s="12">
        <f t="shared" ca="1" si="101"/>
        <v>-7.7319058544623991E-3</v>
      </c>
      <c r="H621" s="12">
        <f t="shared" ca="1" si="102"/>
        <v>-0.5121380067941691</v>
      </c>
      <c r="J621" s="17">
        <f ca="1">INDEX('Flow probs &amp; rates'!AK$5:AK$5999,A620)</f>
        <v>2.0764483210168098E-2</v>
      </c>
      <c r="K621" s="35"/>
      <c r="L621" s="12">
        <f t="shared" ca="1" si="106"/>
        <v>2.0764483210168098E-2</v>
      </c>
      <c r="N621" s="17">
        <f ca="1">INDEX('Flow probs &amp; rates'!AA$5:AA$5999,A620)</f>
        <v>1.6171492589596988E-2</v>
      </c>
      <c r="O621" s="35"/>
      <c r="P621" s="12">
        <f t="shared" ca="1" si="103"/>
        <v>1.6171492589596988E-2</v>
      </c>
      <c r="R621" s="17">
        <f ca="1">INDEX('Flow probs &amp; rates'!U$5:U$5999,A620)-INDEX('Flow probs &amp; rates'!AA$5:AA$5999,A620)</f>
        <v>-5.8833575372515094E-3</v>
      </c>
      <c r="S621" s="17">
        <f ca="1">1-INDEX('Flow probs &amp; rates'!W$5:W$5999,A620)-INDEX('Flow probs &amp; rates'!Y$5:Y$5999,A620)-INDEX('Flow probs &amp; rates'!AA$5:AA$5999,A620)</f>
        <v>0.59849166551687039</v>
      </c>
      <c r="T621" s="35"/>
      <c r="U621" s="12">
        <f t="shared" ca="1" si="104"/>
        <v>-5.8833575372515094E-3</v>
      </c>
      <c r="V621" s="12">
        <f t="shared" ca="1" si="105"/>
        <v>0.59849166551687039</v>
      </c>
      <c r="X621" s="35"/>
      <c r="Y621" s="12">
        <f ca="1"/>
        <v>5.8833575372515094E-3</v>
      </c>
      <c r="Z621" s="12">
        <f ca="1"/>
        <v>0.40150833448312961</v>
      </c>
      <c r="AB621" s="35"/>
      <c r="AC621" s="12">
        <f ca="1"/>
        <v>-2.3555378739076177E-3</v>
      </c>
      <c r="AD621" s="12">
        <f ca="1"/>
        <v>0.59429872261586592</v>
      </c>
      <c r="AF621" s="35"/>
      <c r="AG621" s="12">
        <f>INDEX('Flow probs &amp; rates'!F$5:F$5999,A620)</f>
        <v>3.1475920364809257E-2</v>
      </c>
      <c r="AJ621" s="12">
        <f ca="1"/>
        <v>3.1517058289259617E-2</v>
      </c>
      <c r="AK621" s="12">
        <f ca="1"/>
        <v>3.1440542728407475E-2</v>
      </c>
      <c r="AM621" s="12">
        <f t="shared" si="99"/>
        <v>7.3609816272628137E-5</v>
      </c>
      <c r="AO621" s="12">
        <f t="shared" ca="1" si="100"/>
        <v>3.4784822155279824E-4</v>
      </c>
      <c r="AQ621" s="12">
        <f ca="1"/>
        <v>7.3607808251895075E-5</v>
      </c>
      <c r="AS621" s="30">
        <v>1234</v>
      </c>
    </row>
    <row r="622" spans="1:45" x14ac:dyDescent="0.35">
      <c r="A622" s="12">
        <v>310</v>
      </c>
      <c r="C622" s="35" t="str">
        <f>INDEX('Flow probs &amp; rates'!$A$5:$A$5999,$A622)</f>
        <v>2016,2</v>
      </c>
      <c r="D622" s="17">
        <f ca="1">-INDEX('Flow probs &amp; rates'!AE$5:AE$5999,A622)-INDEX('Flow probs &amp; rates'!AF$5:AF$5999,A622)-INDEX('Flow probs &amp; rates'!AJ$5:AJ$5999,A622)</f>
        <v>-5.09369742212172E-2</v>
      </c>
      <c r="E622" s="17">
        <f ca="1">INDEX('Flow probs &amp; rates'!AG$5:AG$5999,A622)-INDEX('Flow probs &amp; rates'!AJ$5:AJ$5999,A622)</f>
        <v>0.25430869543994195</v>
      </c>
      <c r="G622" s="12">
        <f t="shared" ca="1" si="101"/>
        <v>-5.09369742212172E-2</v>
      </c>
      <c r="H622" s="12">
        <f t="shared" ca="1" si="102"/>
        <v>0.25430869543994195</v>
      </c>
      <c r="J622" s="17">
        <f ca="1">INDEX('Flow probs &amp; rates'!AJ$5:AJ$5999,A622)</f>
        <v>2.37670768945791E-2</v>
      </c>
      <c r="K622" s="35" t="str">
        <f>INDEX('Flow probs &amp; rates'!$A$5:$A$5999,$A622)</f>
        <v>2016,2</v>
      </c>
      <c r="L622" s="12">
        <f t="shared" ca="1" si="106"/>
        <v>2.37670768945791E-2</v>
      </c>
      <c r="N622" s="17">
        <f ca="1">INDEX('Flow probs &amp; rates'!Z$5:Z$5999,A622)</f>
        <v>2.5432611778567298E-2</v>
      </c>
      <c r="O622" s="35" t="str">
        <f>INDEX('Flow probs &amp; rates'!$A$5:$A$5999,$A622)</f>
        <v>2016,2</v>
      </c>
      <c r="P622" s="12">
        <f t="shared" ca="1" si="103"/>
        <v>2.5432611778567298E-2</v>
      </c>
      <c r="R622" s="17">
        <f ca="1">1-INDEX('Flow probs &amp; rates'!U$5:U$5999,A622)-INDEX('Flow probs &amp; rates'!V$5:V$5999,A622)-INDEX('Flow probs &amp; rates'!Z$5:Z$5999,A622)</f>
        <v>0.94938308522227943</v>
      </c>
      <c r="S622" s="17">
        <f ca="1">INDEX('Flow probs &amp; rates'!W$5:W$5999,A622)-INDEX('Flow probs &amp; rates'!Z$5:Z$5999,A622)</f>
        <v>0.19370328802866263</v>
      </c>
      <c r="T622" s="35" t="str">
        <f>INDEX('Flow probs &amp; rates'!$A$5:$A$5999,$A622)</f>
        <v>2016,2</v>
      </c>
      <c r="U622" s="12">
        <f t="shared" ca="1" si="104"/>
        <v>0.94938308522227943</v>
      </c>
      <c r="V622" s="12">
        <f t="shared" ca="1" si="105"/>
        <v>0.19370328802866263</v>
      </c>
      <c r="X622" s="35" t="str">
        <f>INDEX('Flow probs &amp; rates'!$A$5:$A$5999,$A622)</f>
        <v>2016,2</v>
      </c>
      <c r="Y622" s="12">
        <f t="array" aca="1" ref="Y622:Z623" ca="1">$A$1:$B$2-U622:V623</f>
        <v>5.0616914777720567E-2</v>
      </c>
      <c r="Z622" s="12">
        <f ca="1"/>
        <v>-0.19370328802866263</v>
      </c>
      <c r="AB622" s="35" t="str">
        <f>INDEX('Flow probs &amp; rates'!$A$5:$A$5999,$A622)</f>
        <v>2016,2</v>
      </c>
      <c r="AC622" s="12">
        <f t="array" aca="1" ref="AC622:AD623" ca="1">MMULT(Y622:Z623,MMULT(U620:V621,MINVERSE(Y620:Z621)))</f>
        <v>0.94281222941860543</v>
      </c>
      <c r="AD622" s="12">
        <f ca="1"/>
        <v>0.21116749349810232</v>
      </c>
      <c r="AF622" s="35" t="str">
        <f>INDEX('Flow probs &amp; rates'!$A$5:$A$5999,$A622)</f>
        <v>2016,2</v>
      </c>
      <c r="AG622" s="12">
        <f>INDEX('Flow probs &amp; rates'!E$5:E$5999,A622)</f>
        <v>0.59510748761590249</v>
      </c>
      <c r="AI622" s="32" t="s">
        <v>769</v>
      </c>
      <c r="AJ622" s="12">
        <f t="array" aca="1" ref="AJ622:AJ623" ca="1">MMULT(U622:V623,AG622:AG623)+P622:P623</f>
        <v>0.59649465679345082</v>
      </c>
      <c r="AK622" s="12">
        <f t="array" aca="1" ref="AK622:AK623" ca="1">MMULT(-1*MINVERSE(G622:H623),L622:L623)</f>
        <v>0.62015567401685945</v>
      </c>
      <c r="AM622" s="12">
        <f t="shared" si="99"/>
        <v>1.4821162127532927E-3</v>
      </c>
      <c r="AO622" s="12">
        <f t="shared" ca="1" si="100"/>
        <v>1.7123716246238541E-2</v>
      </c>
      <c r="AQ622" s="12">
        <f t="array" aca="1" ref="AQ622:AQ623" ca="1">MMULT(Y622:Z623,AO622:AO623)+MMULT(AC622:AD623,AM620:AM621)</f>
        <v>1.4821362496573311E-3</v>
      </c>
      <c r="AS622" s="30">
        <v>1236</v>
      </c>
    </row>
    <row r="623" spans="1:45" x14ac:dyDescent="0.35">
      <c r="C623" s="35"/>
      <c r="D623" s="17">
        <f ca="1">INDEX('Flow probs &amp; rates'!AE$5:AE$5999,A622)-INDEX('Flow probs &amp; rates'!AK$5:AK$5999,A622)</f>
        <v>-9.1574161448505012E-3</v>
      </c>
      <c r="E623" s="17">
        <f ca="1">-INDEX('Flow probs &amp; rates'!AG$5:AG$5999,A622)-INDEX('Flow probs &amp; rates'!AI$5:AI$5999,A622)-INDEX('Flow probs &amp; rates'!AK$5:AK$5999,A622)</f>
        <v>-0.51029767076547439</v>
      </c>
      <c r="G623" s="12">
        <f t="shared" ca="1" si="101"/>
        <v>-9.1574161448505012E-3</v>
      </c>
      <c r="H623" s="12">
        <f t="shared" ca="1" si="102"/>
        <v>-0.51029767076547439</v>
      </c>
      <c r="J623" s="17">
        <f ca="1">INDEX('Flow probs &amp; rates'!AK$5:AK$5999,A622)</f>
        <v>2.1374257349278301E-2</v>
      </c>
      <c r="K623" s="35"/>
      <c r="L623" s="12">
        <f t="shared" ca="1" si="106"/>
        <v>2.1374257349278301E-2</v>
      </c>
      <c r="N623" s="17">
        <f ca="1">INDEX('Flow probs &amp; rates'!AA$5:AA$5999,A622)</f>
        <v>1.6643997332183892E-2</v>
      </c>
      <c r="O623" s="35"/>
      <c r="P623" s="12">
        <f t="shared" ca="1" si="103"/>
        <v>1.6643997332183892E-2</v>
      </c>
      <c r="R623" s="17">
        <f ca="1">INDEX('Flow probs &amp; rates'!U$5:U$5999,A622)-INDEX('Flow probs &amp; rates'!AA$5:AA$5999,A622)</f>
        <v>-6.9752303012234965E-3</v>
      </c>
      <c r="S623" s="17">
        <f ca="1">1-INDEX('Flow probs &amp; rates'!W$5:W$5999,A622)-INDEX('Flow probs &amp; rates'!Y$5:Y$5999,A622)-INDEX('Flow probs &amp; rates'!AA$5:AA$5999,A622)</f>
        <v>0.59949711558484009</v>
      </c>
      <c r="T623" s="35"/>
      <c r="U623" s="12">
        <f t="shared" ca="1" si="104"/>
        <v>-6.9752303012234965E-3</v>
      </c>
      <c r="V623" s="12">
        <f t="shared" ca="1" si="105"/>
        <v>0.59949711558484009</v>
      </c>
      <c r="X623" s="35"/>
      <c r="Y623" s="12">
        <f ca="1"/>
        <v>6.9752303012234965E-3</v>
      </c>
      <c r="Z623" s="12">
        <f ca="1"/>
        <v>0.40050288441515991</v>
      </c>
      <c r="AB623" s="35"/>
      <c r="AC623" s="12">
        <f ca="1"/>
        <v>1.3590268533375929E-2</v>
      </c>
      <c r="AD623" s="12">
        <f ca="1"/>
        <v>0.60734169271475258</v>
      </c>
      <c r="AF623" s="35"/>
      <c r="AG623" s="12">
        <f>INDEX('Flow probs &amp; rates'!F$5:F$5999,A622)</f>
        <v>3.1373047123078875E-2</v>
      </c>
      <c r="AJ623" s="12">
        <f ca="1"/>
        <v>3.1301036809473513E-2</v>
      </c>
      <c r="AK623" s="12">
        <f ca="1"/>
        <v>3.0757016280658227E-2</v>
      </c>
      <c r="AM623" s="12">
        <f t="shared" si="99"/>
        <v>-1.0287324173038209E-4</v>
      </c>
      <c r="AO623" s="12">
        <f t="shared" ca="1" si="100"/>
        <v>-6.8352644774924767E-4</v>
      </c>
      <c r="AQ623" s="12">
        <f ca="1"/>
        <v>-1.0286815685648121E-4</v>
      </c>
      <c r="AS623" s="30">
        <v>1238</v>
      </c>
    </row>
    <row r="624" spans="1:45" x14ac:dyDescent="0.35">
      <c r="A624" s="12">
        <v>311</v>
      </c>
      <c r="C624" s="35" t="str">
        <f>INDEX('Flow probs &amp; rates'!$A$5:$A$5999,$A624)</f>
        <v>2016,3</v>
      </c>
      <c r="D624" s="17">
        <f ca="1">-INDEX('Flow probs &amp; rates'!AE$5:AE$5999,A624)-INDEX('Flow probs &amp; rates'!AF$5:AF$5999,A624)-INDEX('Flow probs &amp; rates'!AJ$5:AJ$5999,A624)</f>
        <v>-5.0975972709940795E-2</v>
      </c>
      <c r="E624" s="17">
        <f ca="1">INDEX('Flow probs &amp; rates'!AG$5:AG$5999,A624)-INDEX('Flow probs &amp; rates'!AJ$5:AJ$5999,A624)</f>
        <v>0.24724670888354069</v>
      </c>
      <c r="G624" s="12">
        <f t="shared" ca="1" si="101"/>
        <v>-5.0975972709940795E-2</v>
      </c>
      <c r="H624" s="12">
        <f t="shared" ca="1" si="102"/>
        <v>0.24724670888354069</v>
      </c>
      <c r="J624" s="17">
        <f ca="1">INDEX('Flow probs &amp; rates'!AJ$5:AJ$5999,A624)</f>
        <v>2.40316409904953E-2</v>
      </c>
      <c r="K624" s="35" t="str">
        <f>INDEX('Flow probs &amp; rates'!$A$5:$A$5999,$A624)</f>
        <v>2016,3</v>
      </c>
      <c r="L624" s="12">
        <f t="shared" ca="1" si="106"/>
        <v>2.40316409904953E-2</v>
      </c>
      <c r="N624" s="17">
        <f ca="1">INDEX('Flow probs &amp; rates'!Z$5:Z$5999,A624)</f>
        <v>2.5469294556765373E-2</v>
      </c>
      <c r="O624" s="35" t="str">
        <f>INDEX('Flow probs &amp; rates'!$A$5:$A$5999,$A624)</f>
        <v>2016,3</v>
      </c>
      <c r="P624" s="12">
        <f t="shared" ca="1" si="103"/>
        <v>2.5469294556765373E-2</v>
      </c>
      <c r="R624" s="17">
        <f ca="1">1-INDEX('Flow probs &amp; rates'!U$5:U$5999,A624)-INDEX('Flow probs &amp; rates'!V$5:V$5999,A624)-INDEX('Flow probs &amp; rates'!Z$5:Z$5999,A624)</f>
        <v>0.949512267260753</v>
      </c>
      <c r="S624" s="17">
        <f ca="1">INDEX('Flow probs &amp; rates'!W$5:W$5999,A624)-INDEX('Flow probs &amp; rates'!Z$5:Z$5999,A624)</f>
        <v>0.18888870618090914</v>
      </c>
      <c r="T624" s="35" t="str">
        <f>INDEX('Flow probs &amp; rates'!$A$5:$A$5999,$A624)</f>
        <v>2016,3</v>
      </c>
      <c r="U624" s="12">
        <f t="shared" ca="1" si="104"/>
        <v>0.949512267260753</v>
      </c>
      <c r="V624" s="12">
        <f t="shared" ca="1" si="105"/>
        <v>0.18888870618090914</v>
      </c>
      <c r="X624" s="35" t="str">
        <f>INDEX('Flow probs &amp; rates'!$A$5:$A$5999,$A624)</f>
        <v>2016,3</v>
      </c>
      <c r="Y624" s="12">
        <f t="array" aca="1" ref="Y624:Z625" ca="1">$A$1:$B$2-U624:V625</f>
        <v>5.0487732739247004E-2</v>
      </c>
      <c r="Z624" s="12">
        <f ca="1"/>
        <v>-0.18888870618090914</v>
      </c>
      <c r="AB624" s="35" t="str">
        <f>INDEX('Flow probs &amp; rates'!$A$5:$A$5999,$A624)</f>
        <v>2016,3</v>
      </c>
      <c r="AC624" s="12">
        <f t="array" aca="1" ref="AC624:AD625" ca="1">MMULT(Y624:Z625,MMULT(U622:V623,MINVERSE(Y622:Z623)))</f>
        <v>0.94556650426308819</v>
      </c>
      <c r="AD624" s="12">
        <f ca="1"/>
        <v>0.19900167849380129</v>
      </c>
      <c r="AF624" s="35" t="str">
        <f>INDEX('Flow probs &amp; rates'!$A$5:$A$5999,$A624)</f>
        <v>2016,3</v>
      </c>
      <c r="AG624" s="12">
        <f>INDEX('Flow probs &amp; rates'!E$5:E$5999,A624)</f>
        <v>0.59645716866682252</v>
      </c>
      <c r="AI624" s="32" t="s">
        <v>770</v>
      </c>
      <c r="AJ624" s="12">
        <f t="array" aca="1" ref="AJ624:AJ625" ca="1">MMULT(U624:V625,AG624:AG625)+P624:P625</f>
        <v>0.59764331672168125</v>
      </c>
      <c r="AK624" s="12">
        <f t="array" aca="1" ref="AK624:AK625" ca="1">MMULT(-1*MINVERSE(G624:H625),L624:L625)</f>
        <v>0.61591479836559315</v>
      </c>
      <c r="AM624" s="12">
        <f t="shared" si="99"/>
        <v>1.3496810509200374E-3</v>
      </c>
      <c r="AO624" s="12">
        <f t="shared" ca="1" si="100"/>
        <v>-4.240875651266296E-3</v>
      </c>
      <c r="AQ624" s="12">
        <f t="array" aca="1" ref="AQ624:AQ625" ca="1">MMULT(Y624:Z625,AO624:AO625)+MMULT(AC624:AD625,AM622:AM623)</f>
        <v>1.3497158219362704E-3</v>
      </c>
      <c r="AS624" s="30">
        <v>1240</v>
      </c>
    </row>
    <row r="625" spans="1:45" x14ac:dyDescent="0.35">
      <c r="C625" s="35"/>
      <c r="D625" s="17">
        <f ca="1">INDEX('Flow probs &amp; rates'!AE$5:AE$5999,A624)-INDEX('Flow probs &amp; rates'!AK$5:AK$5999,A624)</f>
        <v>-7.7475920436228009E-3</v>
      </c>
      <c r="E625" s="17">
        <f ca="1">-INDEX('Flow probs &amp; rates'!AG$5:AG$5999,A624)-INDEX('Flow probs &amp; rates'!AI$5:AI$5999,A624)-INDEX('Flow probs &amp; rates'!AK$5:AK$5999,A624)</f>
        <v>-0.50395316209980956</v>
      </c>
      <c r="G625" s="12">
        <f t="shared" ca="1" si="101"/>
        <v>-7.7475920436228009E-3</v>
      </c>
      <c r="H625" s="12">
        <f t="shared" ca="1" si="102"/>
        <v>-0.50395316209980956</v>
      </c>
      <c r="J625" s="17">
        <f ca="1">INDEX('Flow probs &amp; rates'!AK$5:AK$5999,A624)</f>
        <v>1.9784082180644501E-2</v>
      </c>
      <c r="K625" s="35"/>
      <c r="L625" s="12">
        <f t="shared" ca="1" si="106"/>
        <v>1.9784082180644501E-2</v>
      </c>
      <c r="N625" s="17">
        <f ca="1">INDEX('Flow probs &amp; rates'!AA$5:AA$5999,A624)</f>
        <v>1.545836626807715E-2</v>
      </c>
      <c r="O625" s="35"/>
      <c r="P625" s="12">
        <f t="shared" ca="1" si="103"/>
        <v>1.545836626807715E-2</v>
      </c>
      <c r="R625" s="17">
        <f ca="1">INDEX('Flow probs &amp; rates'!U$5:U$5999,A624)-INDEX('Flow probs &amp; rates'!AA$5:AA$5999,A624)</f>
        <v>-5.9194468082110971E-3</v>
      </c>
      <c r="S625" s="17">
        <f ca="1">1-INDEX('Flow probs &amp; rates'!W$5:W$5999,A624)-INDEX('Flow probs &amp; rates'!Y$5:Y$5999,A624)-INDEX('Flow probs &amp; rates'!AA$5:AA$5999,A624)</f>
        <v>0.6034599710548717</v>
      </c>
      <c r="T625" s="35"/>
      <c r="U625" s="12">
        <f t="shared" ca="1" si="104"/>
        <v>-5.9194468082110971E-3</v>
      </c>
      <c r="V625" s="12">
        <f t="shared" ca="1" si="105"/>
        <v>0.6034599710548717</v>
      </c>
      <c r="X625" s="35"/>
      <c r="Y625" s="12">
        <f ca="1"/>
        <v>5.9194468082110971E-3</v>
      </c>
      <c r="Z625" s="12">
        <f ca="1"/>
        <v>0.3965400289451283</v>
      </c>
      <c r="AB625" s="35"/>
      <c r="AC625" s="12">
        <f ca="1"/>
        <v>-2.4196105538451515E-2</v>
      </c>
      <c r="AD625" s="12">
        <f ca="1"/>
        <v>0.584725763007373</v>
      </c>
      <c r="AF625" s="35"/>
      <c r="AG625" s="12">
        <f>INDEX('Flow probs &amp; rates'!F$5:F$5999,A624)</f>
        <v>3.0868037258762981E-2</v>
      </c>
      <c r="AJ625" s="12">
        <f ca="1"/>
        <v>3.0555294655471511E-2</v>
      </c>
      <c r="AK625" s="12">
        <f ca="1"/>
        <v>2.9788930238529729E-2</v>
      </c>
      <c r="AM625" s="12">
        <f t="shared" si="99"/>
        <v>-5.0500986431589387E-4</v>
      </c>
      <c r="AO625" s="12">
        <f t="shared" ca="1" si="100"/>
        <v>-9.6808604212849855E-4</v>
      </c>
      <c r="AQ625" s="12">
        <f ca="1"/>
        <v>-5.050025800727863E-4</v>
      </c>
      <c r="AS625" s="30">
        <v>1242</v>
      </c>
    </row>
    <row r="626" spans="1:45" x14ac:dyDescent="0.35">
      <c r="A626" s="12">
        <v>312</v>
      </c>
      <c r="C626" s="35"/>
      <c r="K626" s="35"/>
      <c r="O626" s="35"/>
      <c r="T626" s="35"/>
      <c r="X626" s="35"/>
      <c r="AB626" s="35"/>
      <c r="AF626" s="35"/>
    </row>
    <row r="627" spans="1:45" x14ac:dyDescent="0.35">
      <c r="C627" s="35"/>
      <c r="K627" s="35"/>
      <c r="O627" s="35"/>
      <c r="T627" s="35"/>
      <c r="X627" s="35"/>
      <c r="AB627" s="35"/>
      <c r="AF627" s="35"/>
    </row>
    <row r="628" spans="1:45" x14ac:dyDescent="0.35">
      <c r="A628" s="12">
        <v>313</v>
      </c>
      <c r="C628" s="35"/>
      <c r="K628" s="35"/>
      <c r="O628" s="35"/>
      <c r="T628" s="35"/>
      <c r="X628" s="35"/>
      <c r="AB628" s="35"/>
      <c r="AF628" s="35"/>
    </row>
    <row r="629" spans="1:45" x14ac:dyDescent="0.35">
      <c r="C629" s="35"/>
      <c r="K629" s="35"/>
      <c r="O629" s="35"/>
      <c r="T629" s="35"/>
      <c r="X629" s="35"/>
      <c r="AB629" s="35"/>
      <c r="AF629" s="35"/>
    </row>
    <row r="630" spans="1:45" x14ac:dyDescent="0.35">
      <c r="A630" s="12">
        <v>314</v>
      </c>
      <c r="C630" s="35"/>
      <c r="K630" s="35"/>
      <c r="O630" s="35"/>
      <c r="T630" s="35"/>
      <c r="X630" s="35"/>
      <c r="AB630" s="35"/>
      <c r="AF630" s="35"/>
    </row>
    <row r="631" spans="1:45" x14ac:dyDescent="0.35">
      <c r="C631" s="35"/>
      <c r="K631" s="35"/>
      <c r="O631" s="35"/>
      <c r="T631" s="35"/>
      <c r="X631" s="35"/>
      <c r="AB631" s="35"/>
      <c r="AF631" s="35"/>
    </row>
    <row r="632" spans="1:45" x14ac:dyDescent="0.35">
      <c r="A632" s="12">
        <v>315</v>
      </c>
      <c r="C632" s="35"/>
      <c r="K632" s="35"/>
      <c r="O632" s="35"/>
      <c r="T632" s="35"/>
      <c r="X632" s="35"/>
      <c r="AB632" s="35"/>
      <c r="AF632" s="35"/>
    </row>
    <row r="633" spans="1:45" x14ac:dyDescent="0.35">
      <c r="C633" s="35"/>
      <c r="K633" s="35"/>
      <c r="O633" s="35"/>
      <c r="T633" s="35"/>
      <c r="X633" s="35"/>
      <c r="AB633" s="35"/>
      <c r="AF633" s="35"/>
    </row>
    <row r="634" spans="1:45" x14ac:dyDescent="0.35">
      <c r="A634" s="12">
        <v>316</v>
      </c>
      <c r="C634" s="35"/>
      <c r="K634" s="35"/>
      <c r="O634" s="35"/>
      <c r="T634" s="35"/>
      <c r="X634" s="35"/>
      <c r="AB634" s="35"/>
      <c r="AF634" s="35"/>
    </row>
    <row r="635" spans="1:45" x14ac:dyDescent="0.35">
      <c r="C635" s="35"/>
      <c r="K635" s="35"/>
      <c r="O635" s="35"/>
      <c r="T635" s="35"/>
      <c r="X635" s="35"/>
      <c r="AB635" s="35"/>
      <c r="AF635" s="35"/>
    </row>
    <row r="636" spans="1:45" x14ac:dyDescent="0.35">
      <c r="A636" s="12">
        <v>317</v>
      </c>
      <c r="C636" s="35"/>
      <c r="K636" s="35"/>
      <c r="O636" s="35"/>
      <c r="T636" s="35"/>
      <c r="X636" s="35"/>
      <c r="AB636" s="35"/>
      <c r="AF636" s="35"/>
    </row>
    <row r="637" spans="1:45" x14ac:dyDescent="0.35">
      <c r="C637" s="35"/>
      <c r="K637" s="35"/>
      <c r="O637" s="35"/>
      <c r="T637" s="35"/>
      <c r="X637" s="35"/>
      <c r="AB637" s="35"/>
      <c r="AF637" s="35"/>
    </row>
    <row r="638" spans="1:45" x14ac:dyDescent="0.35">
      <c r="A638" s="12">
        <v>318</v>
      </c>
      <c r="C638" s="35"/>
      <c r="K638" s="35"/>
      <c r="O638" s="35"/>
      <c r="T638" s="35"/>
      <c r="X638" s="35"/>
      <c r="AB638" s="35"/>
      <c r="AF638" s="35"/>
      <c r="AS638" s="30">
        <v>1268</v>
      </c>
    </row>
    <row r="639" spans="1:45" x14ac:dyDescent="0.35">
      <c r="C639" s="35"/>
      <c r="K639" s="35"/>
      <c r="O639" s="35"/>
      <c r="T639" s="35"/>
      <c r="X639" s="35"/>
      <c r="AB639" s="35"/>
      <c r="AF639" s="35"/>
      <c r="AS639" s="30">
        <v>1270</v>
      </c>
    </row>
    <row r="640" spans="1:45" x14ac:dyDescent="0.35">
      <c r="A640" s="12">
        <v>319</v>
      </c>
      <c r="C640" s="35"/>
      <c r="K640" s="35"/>
      <c r="O640" s="35"/>
      <c r="T640" s="35"/>
      <c r="X640" s="35"/>
      <c r="AB640" s="35"/>
      <c r="AF640" s="35"/>
      <c r="AS640" s="30">
        <v>1272</v>
      </c>
    </row>
    <row r="641" spans="1:45" x14ac:dyDescent="0.35">
      <c r="C641" s="35"/>
      <c r="K641" s="35"/>
      <c r="O641" s="35"/>
      <c r="T641" s="35"/>
      <c r="X641" s="35"/>
      <c r="AB641" s="35"/>
      <c r="AF641" s="35"/>
      <c r="AS641" s="30">
        <v>1274</v>
      </c>
    </row>
    <row r="642" spans="1:45" x14ac:dyDescent="0.35">
      <c r="A642" s="12">
        <v>320</v>
      </c>
      <c r="C642" s="35"/>
      <c r="K642" s="35"/>
      <c r="O642" s="35"/>
      <c r="T642" s="35"/>
      <c r="X642" s="35"/>
      <c r="AB642" s="35"/>
      <c r="AF642" s="35"/>
      <c r="AS642" s="30">
        <v>1276</v>
      </c>
    </row>
    <row r="643" spans="1:45" x14ac:dyDescent="0.35">
      <c r="C643" s="35"/>
      <c r="K643" s="35"/>
      <c r="O643" s="35"/>
      <c r="T643" s="35"/>
      <c r="X643" s="35"/>
      <c r="AB643" s="35"/>
      <c r="AF643" s="35"/>
      <c r="AS643" s="30">
        <v>1278</v>
      </c>
    </row>
    <row r="644" spans="1:45" x14ac:dyDescent="0.35">
      <c r="A644" s="12">
        <v>321</v>
      </c>
      <c r="C644" s="35"/>
      <c r="K644" s="35"/>
      <c r="O644" s="35"/>
      <c r="T644" s="35"/>
      <c r="X644" s="35"/>
      <c r="AB644" s="35"/>
      <c r="AF644" s="35"/>
      <c r="AS644" s="30">
        <v>1280</v>
      </c>
    </row>
    <row r="645" spans="1:45" x14ac:dyDescent="0.35">
      <c r="C645" s="35"/>
      <c r="K645" s="35"/>
      <c r="O645" s="35"/>
      <c r="T645" s="35"/>
      <c r="X645" s="35"/>
      <c r="AB645" s="35"/>
      <c r="AF645" s="35"/>
      <c r="AS645" s="30">
        <v>1282</v>
      </c>
    </row>
    <row r="646" spans="1:45" x14ac:dyDescent="0.35">
      <c r="A646" s="12">
        <v>322</v>
      </c>
      <c r="C646" s="35"/>
      <c r="K646" s="35"/>
      <c r="O646" s="35"/>
      <c r="T646" s="35"/>
      <c r="X646" s="35"/>
      <c r="AB646" s="35"/>
      <c r="AF646" s="35"/>
      <c r="AS646" s="30">
        <v>1284</v>
      </c>
    </row>
    <row r="647" spans="1:45" x14ac:dyDescent="0.35">
      <c r="C647" s="35"/>
      <c r="K647" s="35"/>
      <c r="O647" s="35"/>
      <c r="T647" s="35"/>
      <c r="X647" s="35"/>
      <c r="AB647" s="35"/>
      <c r="AF647" s="35"/>
      <c r="AS647" s="30">
        <v>1286</v>
      </c>
    </row>
    <row r="648" spans="1:45" x14ac:dyDescent="0.35">
      <c r="A648" s="12">
        <v>323</v>
      </c>
      <c r="C648" s="35"/>
      <c r="K648" s="35"/>
      <c r="O648" s="35"/>
      <c r="T648" s="35"/>
      <c r="X648" s="35"/>
      <c r="AB648" s="35"/>
      <c r="AF648" s="35"/>
      <c r="AS648" s="30">
        <v>1288</v>
      </c>
    </row>
    <row r="649" spans="1:45" x14ac:dyDescent="0.35">
      <c r="C649" s="35"/>
      <c r="K649" s="35"/>
      <c r="O649" s="35"/>
      <c r="T649" s="35"/>
      <c r="X649" s="35"/>
      <c r="AB649" s="35"/>
      <c r="AF649" s="35"/>
      <c r="AS649" s="30">
        <v>1290</v>
      </c>
    </row>
    <row r="650" spans="1:45" x14ac:dyDescent="0.35">
      <c r="A650" s="12">
        <v>324</v>
      </c>
      <c r="C650" s="35"/>
      <c r="K650" s="35"/>
      <c r="O650" s="35"/>
      <c r="T650" s="35"/>
      <c r="X650" s="35"/>
      <c r="AB650" s="35"/>
      <c r="AF650" s="35"/>
      <c r="AS650" s="30">
        <v>1292</v>
      </c>
    </row>
    <row r="651" spans="1:45" x14ac:dyDescent="0.35">
      <c r="C651" s="35"/>
      <c r="K651" s="35"/>
      <c r="O651" s="35"/>
      <c r="T651" s="35"/>
      <c r="X651" s="35"/>
      <c r="AB651" s="35"/>
      <c r="AF651" s="35"/>
      <c r="AS651" s="30">
        <v>1294</v>
      </c>
    </row>
    <row r="652" spans="1:45" x14ac:dyDescent="0.35">
      <c r="A652" s="12">
        <v>325</v>
      </c>
      <c r="C652" s="35"/>
      <c r="K652" s="35"/>
      <c r="O652" s="35"/>
      <c r="T652" s="35"/>
      <c r="X652" s="35"/>
      <c r="AB652" s="35"/>
      <c r="AF652" s="35"/>
      <c r="AS652" s="30">
        <v>1296</v>
      </c>
    </row>
    <row r="653" spans="1:45" x14ac:dyDescent="0.35">
      <c r="C653" s="35"/>
      <c r="K653" s="35"/>
      <c r="O653" s="35"/>
      <c r="T653" s="35"/>
      <c r="X653" s="35"/>
      <c r="AB653" s="35"/>
      <c r="AF653" s="35"/>
      <c r="AS653" s="30">
        <v>1298</v>
      </c>
    </row>
    <row r="654" spans="1:45" x14ac:dyDescent="0.35">
      <c r="A654" s="12">
        <v>326</v>
      </c>
      <c r="C654" s="35"/>
      <c r="K654" s="35"/>
      <c r="O654" s="35"/>
      <c r="T654" s="35"/>
      <c r="X654" s="35"/>
      <c r="AB654" s="35"/>
      <c r="AF654" s="35"/>
      <c r="AS654" s="30">
        <v>1300</v>
      </c>
    </row>
    <row r="655" spans="1:45" x14ac:dyDescent="0.35">
      <c r="C655" s="35"/>
      <c r="K655" s="35"/>
      <c r="O655" s="35"/>
      <c r="T655" s="35"/>
      <c r="X655" s="35"/>
      <c r="AB655" s="35"/>
      <c r="AF655" s="35"/>
      <c r="AS655" s="30">
        <v>1302</v>
      </c>
    </row>
    <row r="656" spans="1:45" x14ac:dyDescent="0.35">
      <c r="A656" s="12">
        <v>327</v>
      </c>
      <c r="C656" s="35"/>
      <c r="K656" s="35"/>
      <c r="O656" s="35"/>
      <c r="T656" s="35"/>
      <c r="X656" s="35"/>
      <c r="AB656" s="35"/>
      <c r="AF656" s="35"/>
      <c r="AS656" s="30">
        <v>1304</v>
      </c>
    </row>
    <row r="657" spans="1:45" x14ac:dyDescent="0.35">
      <c r="C657" s="35"/>
      <c r="K657" s="35"/>
      <c r="O657" s="35"/>
      <c r="T657" s="35"/>
      <c r="X657" s="35"/>
      <c r="AB657" s="35"/>
      <c r="AF657" s="35"/>
      <c r="AS657" s="30">
        <v>1306</v>
      </c>
    </row>
    <row r="658" spans="1:45" x14ac:dyDescent="0.35">
      <c r="A658" s="12">
        <v>328</v>
      </c>
      <c r="C658" s="35"/>
      <c r="K658" s="35"/>
      <c r="O658" s="35"/>
      <c r="T658" s="35"/>
      <c r="X658" s="35"/>
      <c r="AB658" s="35"/>
      <c r="AF658" s="35"/>
      <c r="AS658" s="30">
        <v>1308</v>
      </c>
    </row>
    <row r="659" spans="1:45" x14ac:dyDescent="0.35">
      <c r="C659" s="35"/>
      <c r="K659" s="35"/>
      <c r="O659" s="35"/>
      <c r="T659" s="35"/>
      <c r="X659" s="35"/>
      <c r="AB659" s="35"/>
      <c r="AF659" s="35"/>
      <c r="AS659" s="30">
        <v>1310</v>
      </c>
    </row>
    <row r="660" spans="1:45" x14ac:dyDescent="0.35">
      <c r="A660" s="12">
        <v>329</v>
      </c>
      <c r="C660" s="35"/>
      <c r="K660" s="35"/>
      <c r="O660" s="35"/>
      <c r="T660" s="35"/>
      <c r="X660" s="35"/>
      <c r="AB660" s="35"/>
      <c r="AF660" s="35"/>
      <c r="AS660" s="30">
        <v>1312</v>
      </c>
    </row>
    <row r="661" spans="1:45" x14ac:dyDescent="0.35">
      <c r="C661" s="35"/>
      <c r="K661" s="35"/>
      <c r="O661" s="35"/>
      <c r="T661" s="35"/>
      <c r="X661" s="35"/>
      <c r="AB661" s="35"/>
      <c r="AF661" s="35"/>
      <c r="AS661" s="30">
        <v>1314</v>
      </c>
    </row>
    <row r="662" spans="1:45" x14ac:dyDescent="0.35">
      <c r="A662" s="12">
        <v>330</v>
      </c>
      <c r="C662" s="35"/>
      <c r="K662" s="35"/>
      <c r="O662" s="35"/>
      <c r="T662" s="35"/>
      <c r="X662" s="35"/>
      <c r="AB662" s="35"/>
      <c r="AF662" s="35"/>
      <c r="AS662" s="30">
        <v>1316</v>
      </c>
    </row>
    <row r="663" spans="1:45" x14ac:dyDescent="0.35">
      <c r="C663" s="35"/>
      <c r="K663" s="35"/>
      <c r="O663" s="35"/>
      <c r="T663" s="35"/>
      <c r="X663" s="35"/>
      <c r="AB663" s="35"/>
      <c r="AF663" s="35"/>
      <c r="AS663" s="30">
        <v>1318</v>
      </c>
    </row>
    <row r="664" spans="1:45" x14ac:dyDescent="0.35">
      <c r="A664" s="12">
        <v>331</v>
      </c>
      <c r="C664" s="35"/>
      <c r="K664" s="35"/>
      <c r="O664" s="35"/>
      <c r="T664" s="35"/>
      <c r="X664" s="35"/>
      <c r="AB664" s="35"/>
      <c r="AF664" s="35"/>
      <c r="AS664" s="30">
        <v>1320</v>
      </c>
    </row>
    <row r="665" spans="1:45" x14ac:dyDescent="0.35">
      <c r="C665" s="35"/>
      <c r="K665" s="35"/>
      <c r="O665" s="35"/>
      <c r="T665" s="35"/>
      <c r="X665" s="35"/>
      <c r="AB665" s="35"/>
      <c r="AF665" s="35"/>
      <c r="AS665" s="30">
        <v>1322</v>
      </c>
    </row>
    <row r="666" spans="1:45" x14ac:dyDescent="0.35">
      <c r="A666" s="12">
        <v>332</v>
      </c>
      <c r="C666" s="35"/>
      <c r="K666" s="35"/>
      <c r="O666" s="35"/>
      <c r="T666" s="35"/>
      <c r="X666" s="35"/>
      <c r="AB666" s="35"/>
      <c r="AF666" s="35"/>
      <c r="AS666" s="30">
        <v>1324</v>
      </c>
    </row>
    <row r="667" spans="1:45" x14ac:dyDescent="0.35">
      <c r="C667" s="35"/>
      <c r="K667" s="35"/>
      <c r="O667" s="35"/>
      <c r="T667" s="35"/>
      <c r="X667" s="35"/>
      <c r="AB667" s="35"/>
      <c r="AF667" s="35"/>
      <c r="AS667" s="30">
        <v>1326</v>
      </c>
    </row>
    <row r="668" spans="1:45" x14ac:dyDescent="0.35">
      <c r="A668" s="12">
        <v>333</v>
      </c>
      <c r="C668" s="35"/>
      <c r="K668" s="35"/>
      <c r="O668" s="35"/>
      <c r="T668" s="35"/>
      <c r="X668" s="35"/>
      <c r="AB668" s="35"/>
      <c r="AF668" s="35"/>
      <c r="AS668" s="30">
        <v>1328</v>
      </c>
    </row>
    <row r="669" spans="1:45" x14ac:dyDescent="0.35">
      <c r="C669" s="35"/>
      <c r="K669" s="35"/>
      <c r="O669" s="35"/>
      <c r="T669" s="35"/>
      <c r="X669" s="35"/>
      <c r="AB669" s="35"/>
      <c r="AF669" s="35"/>
      <c r="AS669" s="30">
        <v>1330</v>
      </c>
    </row>
    <row r="670" spans="1:45" x14ac:dyDescent="0.35">
      <c r="A670" s="12">
        <v>334</v>
      </c>
      <c r="C670" s="35"/>
      <c r="K670" s="35"/>
      <c r="O670" s="35"/>
      <c r="T670" s="35"/>
      <c r="X670" s="35"/>
      <c r="AB670" s="35"/>
      <c r="AF670" s="35"/>
      <c r="AS670" s="30">
        <v>1332</v>
      </c>
    </row>
    <row r="671" spans="1:45" x14ac:dyDescent="0.35">
      <c r="C671" s="35"/>
      <c r="K671" s="35"/>
      <c r="O671" s="35"/>
      <c r="T671" s="35"/>
      <c r="X671" s="35"/>
      <c r="AB671" s="35"/>
      <c r="AF671" s="35"/>
      <c r="AS671" s="30">
        <v>1334</v>
      </c>
    </row>
    <row r="672" spans="1:45" x14ac:dyDescent="0.35">
      <c r="A672" s="12">
        <v>335</v>
      </c>
      <c r="C672" s="35"/>
      <c r="K672" s="35"/>
      <c r="O672" s="35"/>
      <c r="T672" s="35"/>
      <c r="X672" s="35"/>
      <c r="AB672" s="35"/>
      <c r="AF672" s="35"/>
      <c r="AS672" s="30">
        <v>1336</v>
      </c>
    </row>
    <row r="673" spans="1:45" x14ac:dyDescent="0.35">
      <c r="C673" s="35"/>
      <c r="K673" s="35"/>
      <c r="O673" s="35"/>
      <c r="T673" s="35"/>
      <c r="X673" s="35"/>
      <c r="AB673" s="35"/>
      <c r="AF673" s="35"/>
      <c r="AS673" s="30">
        <v>1338</v>
      </c>
    </row>
    <row r="674" spans="1:45" x14ac:dyDescent="0.35">
      <c r="A674" s="12">
        <v>336</v>
      </c>
      <c r="C674" s="35"/>
      <c r="K674" s="35"/>
      <c r="O674" s="35"/>
      <c r="T674" s="35"/>
      <c r="X674" s="35"/>
      <c r="AB674" s="35"/>
      <c r="AF674" s="35"/>
      <c r="AS674" s="30">
        <v>1340</v>
      </c>
    </row>
    <row r="675" spans="1:45" x14ac:dyDescent="0.35">
      <c r="C675" s="35"/>
      <c r="K675" s="35"/>
      <c r="O675" s="35"/>
      <c r="T675" s="35"/>
      <c r="X675" s="35"/>
      <c r="AB675" s="35"/>
      <c r="AF675" s="35"/>
      <c r="AS675" s="30">
        <v>1342</v>
      </c>
    </row>
    <row r="676" spans="1:45" x14ac:dyDescent="0.35">
      <c r="A676" s="12">
        <v>337</v>
      </c>
      <c r="C676" s="35"/>
      <c r="K676" s="35"/>
      <c r="O676" s="35"/>
      <c r="T676" s="35"/>
      <c r="X676" s="35"/>
      <c r="AB676" s="35"/>
      <c r="AF676" s="35"/>
      <c r="AS676" s="30">
        <v>1344</v>
      </c>
    </row>
    <row r="677" spans="1:45" x14ac:dyDescent="0.35">
      <c r="C677" s="35"/>
      <c r="K677" s="35"/>
      <c r="O677" s="35"/>
      <c r="T677" s="35"/>
      <c r="X677" s="35"/>
      <c r="AB677" s="35"/>
      <c r="AF677" s="35"/>
      <c r="AS677" s="30">
        <v>1346</v>
      </c>
    </row>
    <row r="678" spans="1:45" x14ac:dyDescent="0.35">
      <c r="A678" s="12">
        <v>338</v>
      </c>
      <c r="C678" s="35"/>
      <c r="K678" s="35"/>
      <c r="O678" s="35"/>
      <c r="T678" s="35"/>
      <c r="X678" s="35"/>
      <c r="AB678" s="35"/>
      <c r="AF678" s="35"/>
      <c r="AS678" s="30">
        <v>1348</v>
      </c>
    </row>
    <row r="679" spans="1:45" x14ac:dyDescent="0.35">
      <c r="C679" s="35"/>
      <c r="K679" s="35"/>
      <c r="O679" s="35"/>
      <c r="T679" s="35"/>
      <c r="X679" s="35"/>
      <c r="AB679" s="35"/>
      <c r="AF679" s="35"/>
      <c r="AS679" s="30">
        <v>1350</v>
      </c>
    </row>
    <row r="680" spans="1:45" x14ac:dyDescent="0.35">
      <c r="A680" s="12">
        <v>339</v>
      </c>
      <c r="C680" s="35"/>
      <c r="K680" s="35"/>
      <c r="O680" s="35"/>
      <c r="T680" s="35"/>
      <c r="X680" s="35"/>
      <c r="AB680" s="35"/>
      <c r="AF680" s="35"/>
      <c r="AS680" s="30">
        <v>1352</v>
      </c>
    </row>
    <row r="681" spans="1:45" x14ac:dyDescent="0.35">
      <c r="C681" s="35"/>
      <c r="K681" s="35"/>
      <c r="O681" s="35"/>
      <c r="T681" s="35"/>
      <c r="X681" s="35"/>
      <c r="AB681" s="35"/>
      <c r="AF681" s="35"/>
      <c r="AS681" s="30">
        <v>1354</v>
      </c>
    </row>
    <row r="682" spans="1:45" x14ac:dyDescent="0.35">
      <c r="A682" s="12">
        <v>340</v>
      </c>
      <c r="C682" s="35"/>
      <c r="K682" s="35"/>
      <c r="O682" s="35"/>
      <c r="T682" s="35"/>
      <c r="X682" s="35"/>
      <c r="AB682" s="35"/>
      <c r="AF682" s="35"/>
      <c r="AS682" s="30">
        <v>1356</v>
      </c>
    </row>
    <row r="683" spans="1:45" x14ac:dyDescent="0.35">
      <c r="C683" s="35"/>
      <c r="K683" s="35"/>
      <c r="O683" s="35"/>
      <c r="T683" s="35"/>
      <c r="X683" s="35"/>
      <c r="AB683" s="35"/>
      <c r="AF683" s="35"/>
      <c r="AS683" s="30">
        <v>1358</v>
      </c>
    </row>
    <row r="684" spans="1:45" x14ac:dyDescent="0.35">
      <c r="A684" s="12">
        <v>341</v>
      </c>
      <c r="C684" s="35"/>
      <c r="K684" s="35"/>
      <c r="O684" s="35"/>
      <c r="T684" s="35"/>
      <c r="X684" s="35"/>
      <c r="AB684" s="35"/>
      <c r="AF684" s="35"/>
      <c r="AS684" s="30">
        <v>1360</v>
      </c>
    </row>
    <row r="685" spans="1:45" x14ac:dyDescent="0.35">
      <c r="C685" s="35"/>
      <c r="K685" s="35"/>
      <c r="O685" s="35"/>
      <c r="T685" s="35"/>
      <c r="X685" s="35"/>
      <c r="AB685" s="35"/>
      <c r="AF685" s="35"/>
      <c r="AS685" s="30">
        <v>1362</v>
      </c>
    </row>
    <row r="686" spans="1:45" x14ac:dyDescent="0.35">
      <c r="A686" s="12">
        <v>342</v>
      </c>
      <c r="C686" s="35"/>
      <c r="K686" s="35"/>
      <c r="O686" s="35"/>
      <c r="T686" s="35"/>
      <c r="X686" s="35"/>
      <c r="AB686" s="35"/>
      <c r="AF686" s="35"/>
      <c r="AS686" s="30">
        <v>1364</v>
      </c>
    </row>
    <row r="687" spans="1:45" x14ac:dyDescent="0.35">
      <c r="C687" s="35"/>
      <c r="K687" s="35"/>
      <c r="O687" s="35"/>
      <c r="T687" s="35"/>
      <c r="X687" s="35"/>
      <c r="AB687" s="35"/>
      <c r="AF687" s="35"/>
      <c r="AS687" s="30">
        <v>1366</v>
      </c>
    </row>
    <row r="688" spans="1:45" x14ac:dyDescent="0.35">
      <c r="A688" s="12">
        <v>343</v>
      </c>
      <c r="C688" s="35"/>
      <c r="K688" s="35"/>
      <c r="O688" s="35"/>
      <c r="T688" s="35"/>
      <c r="X688" s="35"/>
      <c r="AB688" s="35"/>
      <c r="AF688" s="35"/>
      <c r="AS688" s="30">
        <v>1368</v>
      </c>
    </row>
    <row r="689" spans="1:45" x14ac:dyDescent="0.35">
      <c r="C689" s="35"/>
      <c r="K689" s="35"/>
      <c r="O689" s="35"/>
      <c r="T689" s="35"/>
      <c r="X689" s="35"/>
      <c r="AB689" s="35"/>
      <c r="AF689" s="35"/>
      <c r="AS689" s="30">
        <v>1370</v>
      </c>
    </row>
    <row r="690" spans="1:45" x14ac:dyDescent="0.35">
      <c r="A690" s="12">
        <v>344</v>
      </c>
      <c r="C690" s="35"/>
      <c r="K690" s="35"/>
      <c r="O690" s="35"/>
      <c r="T690" s="35"/>
      <c r="X690" s="35"/>
      <c r="AB690" s="35"/>
      <c r="AF690" s="35"/>
      <c r="AS690" s="30">
        <v>1372</v>
      </c>
    </row>
    <row r="691" spans="1:45" x14ac:dyDescent="0.35">
      <c r="C691" s="35"/>
      <c r="K691" s="35"/>
      <c r="O691" s="35"/>
      <c r="T691" s="35"/>
      <c r="X691" s="35"/>
      <c r="AB691" s="35"/>
      <c r="AF691" s="35"/>
      <c r="AS691" s="30">
        <v>1374</v>
      </c>
    </row>
    <row r="692" spans="1:45" x14ac:dyDescent="0.35">
      <c r="A692" s="12">
        <v>345</v>
      </c>
      <c r="C692" s="35"/>
      <c r="K692" s="35"/>
      <c r="O692" s="35"/>
      <c r="T692" s="35"/>
      <c r="X692" s="35"/>
      <c r="AB692" s="35"/>
      <c r="AF692" s="35"/>
      <c r="AS692" s="30">
        <v>1376</v>
      </c>
    </row>
    <row r="693" spans="1:45" x14ac:dyDescent="0.35">
      <c r="C693" s="35"/>
      <c r="K693" s="35"/>
      <c r="O693" s="35"/>
      <c r="T693" s="35"/>
      <c r="X693" s="35"/>
      <c r="AB693" s="35"/>
      <c r="AF693" s="35"/>
      <c r="AS693" s="30">
        <v>1378</v>
      </c>
    </row>
    <row r="694" spans="1:45" x14ac:dyDescent="0.35">
      <c r="A694" s="12">
        <v>346</v>
      </c>
      <c r="C694" s="35"/>
      <c r="K694" s="35"/>
      <c r="O694" s="35"/>
      <c r="T694" s="35"/>
      <c r="X694" s="35"/>
      <c r="AB694" s="35"/>
      <c r="AF694" s="35"/>
      <c r="AS694" s="30">
        <v>1380</v>
      </c>
    </row>
    <row r="695" spans="1:45" x14ac:dyDescent="0.35">
      <c r="C695" s="35"/>
      <c r="K695" s="35"/>
      <c r="O695" s="35"/>
      <c r="T695" s="35"/>
      <c r="X695" s="35"/>
      <c r="AB695" s="35"/>
      <c r="AF695" s="35"/>
      <c r="AS695" s="30">
        <v>1382</v>
      </c>
    </row>
    <row r="696" spans="1:45" x14ac:dyDescent="0.35">
      <c r="A696" s="12">
        <v>347</v>
      </c>
      <c r="C696" s="35"/>
      <c r="K696" s="35"/>
      <c r="O696" s="35"/>
      <c r="T696" s="35"/>
      <c r="X696" s="35"/>
      <c r="AB696" s="35"/>
      <c r="AF696" s="35"/>
      <c r="AS696" s="30">
        <v>1384</v>
      </c>
    </row>
    <row r="697" spans="1:45" x14ac:dyDescent="0.35">
      <c r="C697" s="35"/>
      <c r="K697" s="35"/>
      <c r="O697" s="35"/>
      <c r="T697" s="35"/>
      <c r="X697" s="35"/>
      <c r="AB697" s="35"/>
      <c r="AF697" s="35"/>
      <c r="AS697" s="30">
        <v>1386</v>
      </c>
    </row>
    <row r="698" spans="1:45" x14ac:dyDescent="0.35">
      <c r="A698" s="12">
        <v>348</v>
      </c>
      <c r="C698" s="35"/>
      <c r="K698" s="35"/>
      <c r="O698" s="35"/>
      <c r="T698" s="35"/>
      <c r="X698" s="35"/>
      <c r="AB698" s="35"/>
      <c r="AF698" s="35"/>
      <c r="AS698" s="30">
        <v>1388</v>
      </c>
    </row>
    <row r="699" spans="1:45" x14ac:dyDescent="0.35">
      <c r="C699" s="35"/>
      <c r="K699" s="35"/>
      <c r="O699" s="35"/>
      <c r="T699" s="35"/>
      <c r="X699" s="35"/>
      <c r="AB699" s="35"/>
      <c r="AF699" s="35"/>
      <c r="AS699" s="30">
        <v>1390</v>
      </c>
    </row>
    <row r="700" spans="1:45" x14ac:dyDescent="0.35">
      <c r="A700" s="12">
        <v>349</v>
      </c>
      <c r="C700" s="35"/>
      <c r="K700" s="35"/>
      <c r="O700" s="35"/>
      <c r="T700" s="35"/>
      <c r="X700" s="35"/>
      <c r="AB700" s="35"/>
      <c r="AF700" s="35"/>
      <c r="AS700" s="30">
        <v>1392</v>
      </c>
    </row>
    <row r="701" spans="1:45" x14ac:dyDescent="0.35">
      <c r="C701" s="35"/>
      <c r="K701" s="35"/>
      <c r="O701" s="35"/>
      <c r="T701" s="35"/>
      <c r="X701" s="35"/>
      <c r="AB701" s="35"/>
      <c r="AF701" s="35"/>
      <c r="AS701" s="30">
        <v>1394</v>
      </c>
    </row>
    <row r="702" spans="1:45" x14ac:dyDescent="0.35">
      <c r="A702" s="12">
        <v>350</v>
      </c>
      <c r="C702" s="35"/>
      <c r="K702" s="35"/>
      <c r="O702" s="35"/>
      <c r="T702" s="35"/>
      <c r="X702" s="35"/>
      <c r="AB702" s="35"/>
      <c r="AF702" s="35"/>
      <c r="AS702" s="30">
        <v>1396</v>
      </c>
    </row>
    <row r="703" spans="1:45" x14ac:dyDescent="0.35">
      <c r="C703" s="35"/>
      <c r="K703" s="35"/>
      <c r="O703" s="35"/>
      <c r="T703" s="35"/>
      <c r="X703" s="35"/>
      <c r="AB703" s="35"/>
      <c r="AF703" s="35"/>
      <c r="AS703" s="30">
        <v>1398</v>
      </c>
    </row>
    <row r="704" spans="1:45" x14ac:dyDescent="0.35">
      <c r="A704" s="12">
        <v>351</v>
      </c>
      <c r="C704" s="35"/>
      <c r="K704" s="35"/>
      <c r="O704" s="35"/>
      <c r="T704" s="35"/>
      <c r="X704" s="35"/>
      <c r="AB704" s="35"/>
      <c r="AF704" s="35"/>
      <c r="AS704" s="30">
        <v>1400</v>
      </c>
    </row>
    <row r="705" spans="1:45" x14ac:dyDescent="0.35">
      <c r="C705" s="35"/>
      <c r="K705" s="35"/>
      <c r="O705" s="35"/>
      <c r="T705" s="35"/>
      <c r="X705" s="35"/>
      <c r="AB705" s="35"/>
      <c r="AF705" s="35"/>
      <c r="AS705" s="30">
        <v>1402</v>
      </c>
    </row>
    <row r="706" spans="1:45" x14ac:dyDescent="0.35">
      <c r="A706" s="12">
        <v>352</v>
      </c>
      <c r="C706" s="35"/>
      <c r="K706" s="35"/>
      <c r="O706" s="35"/>
      <c r="T706" s="35"/>
      <c r="X706" s="35"/>
      <c r="AB706" s="35"/>
      <c r="AF706" s="35"/>
      <c r="AS706" s="30">
        <v>1404</v>
      </c>
    </row>
    <row r="707" spans="1:45" x14ac:dyDescent="0.35">
      <c r="C707" s="35"/>
      <c r="K707" s="35"/>
      <c r="O707" s="35"/>
      <c r="T707" s="35"/>
      <c r="X707" s="35"/>
      <c r="AB707" s="35"/>
      <c r="AF707" s="35"/>
      <c r="AS707" s="30">
        <v>1406</v>
      </c>
    </row>
    <row r="708" spans="1:45" x14ac:dyDescent="0.35">
      <c r="A708" s="12">
        <v>353</v>
      </c>
      <c r="C708" s="35"/>
      <c r="K708" s="35"/>
      <c r="O708" s="35"/>
      <c r="T708" s="35"/>
      <c r="X708" s="35"/>
      <c r="AB708" s="35"/>
      <c r="AF708" s="35"/>
      <c r="AS708" s="30">
        <v>1408</v>
      </c>
    </row>
    <row r="709" spans="1:45" x14ac:dyDescent="0.35">
      <c r="C709" s="35"/>
      <c r="K709" s="35"/>
      <c r="O709" s="35"/>
      <c r="T709" s="35"/>
      <c r="X709" s="35"/>
      <c r="AB709" s="35"/>
      <c r="AF709" s="35"/>
      <c r="AS709" s="30">
        <v>1410</v>
      </c>
    </row>
    <row r="710" spans="1:45" x14ac:dyDescent="0.35">
      <c r="A710" s="12">
        <v>354</v>
      </c>
      <c r="AS710" s="30">
        <v>1412</v>
      </c>
    </row>
    <row r="711" spans="1:45" x14ac:dyDescent="0.35">
      <c r="AS711" s="30">
        <v>1414</v>
      </c>
    </row>
    <row r="712" spans="1:45" x14ac:dyDescent="0.35">
      <c r="A712" s="12">
        <v>355</v>
      </c>
      <c r="AS712" s="30">
        <v>1416</v>
      </c>
    </row>
    <row r="713" spans="1:45" x14ac:dyDescent="0.35">
      <c r="AS713" s="30">
        <v>1418</v>
      </c>
    </row>
    <row r="714" spans="1:45" x14ac:dyDescent="0.35">
      <c r="A714" s="12">
        <v>356</v>
      </c>
      <c r="AS714" s="30">
        <v>1420</v>
      </c>
    </row>
    <row r="715" spans="1:45" x14ac:dyDescent="0.35">
      <c r="AS715" s="30">
        <v>1422</v>
      </c>
    </row>
    <row r="716" spans="1:45" x14ac:dyDescent="0.35">
      <c r="A716" s="12">
        <v>357</v>
      </c>
      <c r="AS716" s="30">
        <v>1424</v>
      </c>
    </row>
    <row r="717" spans="1:45" x14ac:dyDescent="0.35">
      <c r="AS717" s="30">
        <v>1426</v>
      </c>
    </row>
    <row r="718" spans="1:45" x14ac:dyDescent="0.35">
      <c r="A718" s="12">
        <v>358</v>
      </c>
      <c r="AS718" s="30">
        <v>1428</v>
      </c>
    </row>
    <row r="719" spans="1:45" x14ac:dyDescent="0.35">
      <c r="AS719" s="30">
        <v>1430</v>
      </c>
    </row>
    <row r="720" spans="1:45" x14ac:dyDescent="0.35">
      <c r="A720" s="12">
        <v>359</v>
      </c>
      <c r="AS720" s="30">
        <v>1432</v>
      </c>
    </row>
    <row r="721" spans="1:45" x14ac:dyDescent="0.35">
      <c r="AS721" s="30">
        <v>1434</v>
      </c>
    </row>
    <row r="722" spans="1:45" x14ac:dyDescent="0.35">
      <c r="A722" s="12">
        <v>360</v>
      </c>
      <c r="AS722" s="30">
        <v>1436</v>
      </c>
    </row>
    <row r="723" spans="1:45" x14ac:dyDescent="0.35">
      <c r="AS723" s="30">
        <v>1438</v>
      </c>
    </row>
    <row r="724" spans="1:45" x14ac:dyDescent="0.35">
      <c r="A724" s="12">
        <v>361</v>
      </c>
      <c r="AS724" s="30">
        <v>1440</v>
      </c>
    </row>
    <row r="725" spans="1:45" x14ac:dyDescent="0.35">
      <c r="AS725" s="30">
        <v>1442</v>
      </c>
    </row>
    <row r="726" spans="1:45" x14ac:dyDescent="0.35">
      <c r="A726" s="12">
        <v>362</v>
      </c>
      <c r="AS726" s="30">
        <v>1444</v>
      </c>
    </row>
    <row r="727" spans="1:45" x14ac:dyDescent="0.35">
      <c r="AS727" s="30">
        <v>1446</v>
      </c>
    </row>
    <row r="728" spans="1:45" x14ac:dyDescent="0.35">
      <c r="A728" s="12">
        <v>363</v>
      </c>
      <c r="AS728" s="30">
        <v>1448</v>
      </c>
    </row>
    <row r="729" spans="1:45" x14ac:dyDescent="0.35">
      <c r="AS729" s="30">
        <v>1450</v>
      </c>
    </row>
    <row r="730" spans="1:45" x14ac:dyDescent="0.35">
      <c r="A730" s="12">
        <v>364</v>
      </c>
      <c r="AS730" s="30">
        <v>1452</v>
      </c>
    </row>
    <row r="731" spans="1:45" x14ac:dyDescent="0.35">
      <c r="AS731" s="30">
        <v>1454</v>
      </c>
    </row>
    <row r="732" spans="1:45" x14ac:dyDescent="0.35">
      <c r="A732" s="12">
        <v>365</v>
      </c>
      <c r="AS732" s="30">
        <v>1456</v>
      </c>
    </row>
    <row r="733" spans="1:45" x14ac:dyDescent="0.35">
      <c r="AS733" s="30">
        <v>1458</v>
      </c>
    </row>
    <row r="734" spans="1:45" x14ac:dyDescent="0.35">
      <c r="A734" s="12">
        <v>366</v>
      </c>
      <c r="AS734" s="30">
        <v>1460</v>
      </c>
    </row>
    <row r="735" spans="1:45" x14ac:dyDescent="0.35">
      <c r="AS735" s="30">
        <v>1462</v>
      </c>
    </row>
    <row r="736" spans="1:45" x14ac:dyDescent="0.35">
      <c r="A736" s="12">
        <v>367</v>
      </c>
      <c r="AS736" s="30">
        <v>1464</v>
      </c>
    </row>
    <row r="737" spans="1:45" x14ac:dyDescent="0.35">
      <c r="AS737" s="30">
        <v>1466</v>
      </c>
    </row>
    <row r="738" spans="1:45" x14ac:dyDescent="0.35">
      <c r="A738" s="12">
        <v>368</v>
      </c>
      <c r="AS738" s="30">
        <v>1468</v>
      </c>
    </row>
    <row r="739" spans="1:45" x14ac:dyDescent="0.35">
      <c r="AS739" s="30">
        <v>1470</v>
      </c>
    </row>
    <row r="740" spans="1:45" x14ac:dyDescent="0.35">
      <c r="A740" s="12">
        <v>369</v>
      </c>
      <c r="AS740" s="30">
        <v>1472</v>
      </c>
    </row>
    <row r="741" spans="1:45" x14ac:dyDescent="0.35">
      <c r="AS741" s="30">
        <v>1474</v>
      </c>
    </row>
    <row r="742" spans="1:45" x14ac:dyDescent="0.35">
      <c r="A742" s="12">
        <v>370</v>
      </c>
      <c r="AS742" s="30">
        <v>1476</v>
      </c>
    </row>
    <row r="743" spans="1:45" x14ac:dyDescent="0.35">
      <c r="AS743" s="30">
        <v>1478</v>
      </c>
    </row>
    <row r="744" spans="1:45" x14ac:dyDescent="0.35">
      <c r="A744" s="12">
        <v>371</v>
      </c>
      <c r="AS744" s="30">
        <v>1480</v>
      </c>
    </row>
    <row r="745" spans="1:45" x14ac:dyDescent="0.35">
      <c r="AS745" s="30">
        <v>1482</v>
      </c>
    </row>
    <row r="746" spans="1:45" x14ac:dyDescent="0.35">
      <c r="A746" s="12">
        <v>372</v>
      </c>
      <c r="AS746" s="30">
        <v>1484</v>
      </c>
    </row>
    <row r="747" spans="1:45" x14ac:dyDescent="0.35">
      <c r="AS747" s="30">
        <v>1486</v>
      </c>
    </row>
    <row r="748" spans="1:45" x14ac:dyDescent="0.35">
      <c r="A748" s="12">
        <v>373</v>
      </c>
      <c r="AS748" s="30">
        <v>1488</v>
      </c>
    </row>
    <row r="749" spans="1:45" x14ac:dyDescent="0.35">
      <c r="AS749" s="30">
        <v>1490</v>
      </c>
    </row>
    <row r="750" spans="1:45" x14ac:dyDescent="0.35">
      <c r="A750" s="12">
        <v>374</v>
      </c>
      <c r="AS750" s="30">
        <v>1492</v>
      </c>
    </row>
    <row r="751" spans="1:45" x14ac:dyDescent="0.35">
      <c r="AS751" s="30">
        <v>1494</v>
      </c>
    </row>
    <row r="752" spans="1:45" x14ac:dyDescent="0.35">
      <c r="A752" s="12">
        <v>375</v>
      </c>
      <c r="AS752" s="30">
        <v>1496</v>
      </c>
    </row>
    <row r="753" spans="1:45" x14ac:dyDescent="0.35">
      <c r="AS753" s="30">
        <v>1498</v>
      </c>
    </row>
    <row r="754" spans="1:45" x14ac:dyDescent="0.35">
      <c r="A754" s="12">
        <v>376</v>
      </c>
      <c r="AS754" s="30">
        <v>1500</v>
      </c>
    </row>
    <row r="755" spans="1:45" x14ac:dyDescent="0.35">
      <c r="AS755" s="30">
        <v>1502</v>
      </c>
    </row>
    <row r="756" spans="1:45" x14ac:dyDescent="0.35">
      <c r="A756" s="12">
        <v>377</v>
      </c>
      <c r="AS756" s="30">
        <v>1504</v>
      </c>
    </row>
    <row r="757" spans="1:45" x14ac:dyDescent="0.35">
      <c r="AS757" s="30">
        <v>1506</v>
      </c>
    </row>
    <row r="758" spans="1:45" x14ac:dyDescent="0.35">
      <c r="A758" s="12">
        <v>378</v>
      </c>
      <c r="AS758" s="30">
        <v>1508</v>
      </c>
    </row>
    <row r="759" spans="1:45" x14ac:dyDescent="0.35">
      <c r="AS759" s="30">
        <v>1510</v>
      </c>
    </row>
    <row r="760" spans="1:45" x14ac:dyDescent="0.35">
      <c r="A760" s="12">
        <v>379</v>
      </c>
      <c r="AS760" s="30">
        <v>1512</v>
      </c>
    </row>
    <row r="761" spans="1:45" x14ac:dyDescent="0.35">
      <c r="AS761" s="30">
        <v>1514</v>
      </c>
    </row>
    <row r="762" spans="1:45" x14ac:dyDescent="0.35">
      <c r="A762" s="12">
        <v>380</v>
      </c>
      <c r="AS762" s="30">
        <v>1516</v>
      </c>
    </row>
    <row r="763" spans="1:45" x14ac:dyDescent="0.35">
      <c r="AS763" s="30">
        <v>1518</v>
      </c>
    </row>
    <row r="764" spans="1:45" x14ac:dyDescent="0.35">
      <c r="A764" s="12">
        <v>381</v>
      </c>
      <c r="AS764" s="30">
        <v>1520</v>
      </c>
    </row>
    <row r="765" spans="1:45" x14ac:dyDescent="0.35">
      <c r="AS765" s="30">
        <v>1522</v>
      </c>
    </row>
    <row r="766" spans="1:45" x14ac:dyDescent="0.35">
      <c r="A766" s="12">
        <v>382</v>
      </c>
      <c r="AS766" s="30">
        <v>1524</v>
      </c>
    </row>
    <row r="767" spans="1:45" x14ac:dyDescent="0.35">
      <c r="AS767" s="30">
        <v>1526</v>
      </c>
    </row>
    <row r="768" spans="1:45" x14ac:dyDescent="0.35">
      <c r="A768" s="12">
        <v>383</v>
      </c>
      <c r="AS768" s="30">
        <v>1528</v>
      </c>
    </row>
    <row r="769" spans="1:45" x14ac:dyDescent="0.35">
      <c r="AS769" s="30">
        <v>1530</v>
      </c>
    </row>
    <row r="770" spans="1:45" x14ac:dyDescent="0.35">
      <c r="A770" s="12">
        <v>384</v>
      </c>
      <c r="AS770" s="30">
        <v>1532</v>
      </c>
    </row>
    <row r="771" spans="1:45" x14ac:dyDescent="0.35">
      <c r="AS771" s="30">
        <v>1534</v>
      </c>
    </row>
    <row r="772" spans="1:45" x14ac:dyDescent="0.35">
      <c r="A772" s="12">
        <v>385</v>
      </c>
      <c r="AS772" s="30">
        <v>1536</v>
      </c>
    </row>
    <row r="773" spans="1:45" x14ac:dyDescent="0.35">
      <c r="AS773" s="30">
        <v>1538</v>
      </c>
    </row>
    <row r="774" spans="1:45" x14ac:dyDescent="0.35">
      <c r="A774" s="12">
        <v>386</v>
      </c>
      <c r="AS774" s="30">
        <v>1540</v>
      </c>
    </row>
    <row r="775" spans="1:45" x14ac:dyDescent="0.35">
      <c r="AS775" s="30">
        <v>1542</v>
      </c>
    </row>
    <row r="776" spans="1:45" x14ac:dyDescent="0.35">
      <c r="A776" s="12">
        <v>387</v>
      </c>
      <c r="AS776" s="30">
        <v>1544</v>
      </c>
    </row>
    <row r="777" spans="1:45" x14ac:dyDescent="0.35">
      <c r="AS777" s="30">
        <v>1546</v>
      </c>
    </row>
    <row r="778" spans="1:45" x14ac:dyDescent="0.35">
      <c r="A778" s="12">
        <v>388</v>
      </c>
      <c r="AS778" s="30">
        <v>1548</v>
      </c>
    </row>
    <row r="779" spans="1:45" x14ac:dyDescent="0.35">
      <c r="AS779" s="30">
        <v>1550</v>
      </c>
    </row>
    <row r="780" spans="1:45" x14ac:dyDescent="0.35">
      <c r="A780" s="12">
        <v>389</v>
      </c>
      <c r="AS780" s="30">
        <v>1552</v>
      </c>
    </row>
    <row r="781" spans="1:45" x14ac:dyDescent="0.35">
      <c r="AS781" s="30">
        <v>1554</v>
      </c>
    </row>
    <row r="782" spans="1:45" x14ac:dyDescent="0.35">
      <c r="A782" s="12">
        <v>390</v>
      </c>
      <c r="AS782" s="30">
        <v>1556</v>
      </c>
    </row>
    <row r="783" spans="1:45" x14ac:dyDescent="0.35">
      <c r="AS783" s="30">
        <v>1558</v>
      </c>
    </row>
    <row r="784" spans="1:45" x14ac:dyDescent="0.35">
      <c r="A784" s="12">
        <v>391</v>
      </c>
      <c r="AS784" s="30">
        <v>1560</v>
      </c>
    </row>
    <row r="785" spans="1:45" x14ac:dyDescent="0.35">
      <c r="AS785" s="30">
        <v>1562</v>
      </c>
    </row>
    <row r="786" spans="1:45" x14ac:dyDescent="0.35">
      <c r="A786" s="12">
        <v>392</v>
      </c>
      <c r="AS786" s="30">
        <v>1564</v>
      </c>
    </row>
    <row r="787" spans="1:45" x14ac:dyDescent="0.35">
      <c r="AS787" s="30">
        <v>1566</v>
      </c>
    </row>
    <row r="788" spans="1:45" x14ac:dyDescent="0.35">
      <c r="A788" s="12">
        <v>393</v>
      </c>
      <c r="AS788" s="30">
        <v>1568</v>
      </c>
    </row>
    <row r="789" spans="1:45" x14ac:dyDescent="0.35">
      <c r="AS789" s="30">
        <v>1570</v>
      </c>
    </row>
    <row r="790" spans="1:45" x14ac:dyDescent="0.35">
      <c r="A790" s="12">
        <v>394</v>
      </c>
      <c r="AS790" s="30">
        <v>1572</v>
      </c>
    </row>
    <row r="791" spans="1:45" x14ac:dyDescent="0.35">
      <c r="AS791" s="30">
        <v>1574</v>
      </c>
    </row>
    <row r="792" spans="1:45" x14ac:dyDescent="0.35">
      <c r="A792" s="12">
        <v>395</v>
      </c>
      <c r="AS792" s="30">
        <v>1576</v>
      </c>
    </row>
    <row r="793" spans="1:45" x14ac:dyDescent="0.35">
      <c r="AS793" s="30">
        <v>1578</v>
      </c>
    </row>
    <row r="794" spans="1:45" x14ac:dyDescent="0.35">
      <c r="A794" s="12">
        <v>396</v>
      </c>
      <c r="AS794" s="30">
        <v>1580</v>
      </c>
    </row>
    <row r="795" spans="1:45" x14ac:dyDescent="0.35">
      <c r="AS795" s="30">
        <v>1582</v>
      </c>
    </row>
    <row r="796" spans="1:45" x14ac:dyDescent="0.35">
      <c r="A796" s="12">
        <v>397</v>
      </c>
      <c r="AS796" s="30">
        <v>1584</v>
      </c>
    </row>
    <row r="797" spans="1:45" x14ac:dyDescent="0.35">
      <c r="AS797" s="30">
        <v>1586</v>
      </c>
    </row>
    <row r="798" spans="1:45" x14ac:dyDescent="0.35">
      <c r="A798" s="12">
        <v>398</v>
      </c>
      <c r="AS798" s="30">
        <v>1588</v>
      </c>
    </row>
    <row r="799" spans="1:45" x14ac:dyDescent="0.35">
      <c r="AS799" s="30">
        <v>1590</v>
      </c>
    </row>
    <row r="800" spans="1:45" x14ac:dyDescent="0.35">
      <c r="A800" s="12">
        <v>399</v>
      </c>
      <c r="AS800" s="30">
        <v>1592</v>
      </c>
    </row>
    <row r="801" spans="1:45" x14ac:dyDescent="0.35">
      <c r="AS801" s="30">
        <v>1594</v>
      </c>
    </row>
    <row r="802" spans="1:45" x14ac:dyDescent="0.35">
      <c r="A802" s="12">
        <v>400</v>
      </c>
      <c r="AS802" s="30">
        <v>1596</v>
      </c>
    </row>
    <row r="803" spans="1:45" x14ac:dyDescent="0.35">
      <c r="AS803" s="30">
        <v>1598</v>
      </c>
    </row>
    <row r="804" spans="1:45" x14ac:dyDescent="0.35">
      <c r="A804" s="12">
        <v>401</v>
      </c>
      <c r="AS804" s="30">
        <v>1600</v>
      </c>
    </row>
    <row r="805" spans="1:45" x14ac:dyDescent="0.35">
      <c r="AS805" s="30">
        <v>1602</v>
      </c>
    </row>
    <row r="806" spans="1:45" x14ac:dyDescent="0.35">
      <c r="A806" s="12">
        <v>402</v>
      </c>
      <c r="AS806" s="30">
        <v>1604</v>
      </c>
    </row>
    <row r="807" spans="1:45" x14ac:dyDescent="0.35">
      <c r="AS807" s="30">
        <v>1606</v>
      </c>
    </row>
    <row r="808" spans="1:45" x14ac:dyDescent="0.35">
      <c r="A808" s="12">
        <v>403</v>
      </c>
      <c r="AS808" s="30">
        <v>1608</v>
      </c>
    </row>
    <row r="809" spans="1:45" x14ac:dyDescent="0.35">
      <c r="AS809" s="30">
        <v>1610</v>
      </c>
    </row>
    <row r="810" spans="1:45" x14ac:dyDescent="0.35">
      <c r="A810" s="12">
        <v>404</v>
      </c>
      <c r="AS810" s="30">
        <v>1612</v>
      </c>
    </row>
    <row r="811" spans="1:45" x14ac:dyDescent="0.35">
      <c r="AS811" s="30">
        <v>1614</v>
      </c>
    </row>
    <row r="812" spans="1:45" x14ac:dyDescent="0.35">
      <c r="A812" s="12">
        <v>405</v>
      </c>
      <c r="AS812" s="30">
        <v>1616</v>
      </c>
    </row>
    <row r="813" spans="1:45" x14ac:dyDescent="0.35">
      <c r="AS813" s="30">
        <v>1618</v>
      </c>
    </row>
    <row r="814" spans="1:45" x14ac:dyDescent="0.35">
      <c r="A814" s="12">
        <v>406</v>
      </c>
      <c r="AS814" s="30">
        <v>1620</v>
      </c>
    </row>
    <row r="815" spans="1:45" x14ac:dyDescent="0.35">
      <c r="AS815" s="30">
        <v>1622</v>
      </c>
    </row>
    <row r="816" spans="1:45" x14ac:dyDescent="0.35">
      <c r="A816" s="12">
        <v>407</v>
      </c>
      <c r="AS816" s="30">
        <v>1624</v>
      </c>
    </row>
    <row r="817" spans="1:45" x14ac:dyDescent="0.35">
      <c r="AS817" s="30">
        <v>1626</v>
      </c>
    </row>
    <row r="818" spans="1:45" x14ac:dyDescent="0.35">
      <c r="A818" s="12">
        <v>408</v>
      </c>
      <c r="AS818" s="30">
        <v>1628</v>
      </c>
    </row>
    <row r="819" spans="1:45" x14ac:dyDescent="0.35">
      <c r="AS819" s="30">
        <v>1630</v>
      </c>
    </row>
    <row r="820" spans="1:45" x14ac:dyDescent="0.35">
      <c r="A820" s="12">
        <v>409</v>
      </c>
      <c r="AS820" s="30">
        <v>1632</v>
      </c>
    </row>
    <row r="821" spans="1:45" x14ac:dyDescent="0.35">
      <c r="AS821" s="30">
        <v>1634</v>
      </c>
    </row>
    <row r="822" spans="1:45" x14ac:dyDescent="0.35">
      <c r="A822" s="12">
        <v>410</v>
      </c>
      <c r="AS822" s="30">
        <v>1636</v>
      </c>
    </row>
    <row r="823" spans="1:45" x14ac:dyDescent="0.35">
      <c r="AS823" s="30">
        <v>1638</v>
      </c>
    </row>
    <row r="824" spans="1:45" x14ac:dyDescent="0.35">
      <c r="A824" s="12">
        <v>411</v>
      </c>
      <c r="AS824" s="30">
        <v>1640</v>
      </c>
    </row>
    <row r="825" spans="1:45" x14ac:dyDescent="0.35">
      <c r="AS825" s="30">
        <v>1642</v>
      </c>
    </row>
    <row r="826" spans="1:45" x14ac:dyDescent="0.35">
      <c r="A826" s="12">
        <v>412</v>
      </c>
      <c r="AS826" s="30">
        <v>1644</v>
      </c>
    </row>
    <row r="827" spans="1:45" x14ac:dyDescent="0.35">
      <c r="AS827" s="30">
        <v>1646</v>
      </c>
    </row>
    <row r="828" spans="1:45" x14ac:dyDescent="0.35">
      <c r="A828" s="12">
        <v>413</v>
      </c>
      <c r="AS828" s="30">
        <v>1648</v>
      </c>
    </row>
    <row r="829" spans="1:45" x14ac:dyDescent="0.35">
      <c r="AS829" s="30">
        <v>1650</v>
      </c>
    </row>
    <row r="830" spans="1:45" x14ac:dyDescent="0.35">
      <c r="A830" s="12">
        <v>414</v>
      </c>
      <c r="AS830" s="30">
        <v>1652</v>
      </c>
    </row>
    <row r="831" spans="1:45" x14ac:dyDescent="0.35">
      <c r="AS831" s="30">
        <v>1654</v>
      </c>
    </row>
    <row r="832" spans="1:45" x14ac:dyDescent="0.35">
      <c r="A832" s="12">
        <v>415</v>
      </c>
      <c r="AS832" s="30">
        <v>1656</v>
      </c>
    </row>
    <row r="833" spans="1:45" x14ac:dyDescent="0.35">
      <c r="AS833" s="30">
        <v>1658</v>
      </c>
    </row>
    <row r="834" spans="1:45" x14ac:dyDescent="0.35">
      <c r="A834" s="12">
        <v>416</v>
      </c>
      <c r="AS834" s="30">
        <v>1660</v>
      </c>
    </row>
    <row r="835" spans="1:45" x14ac:dyDescent="0.35">
      <c r="AS835" s="30">
        <v>1662</v>
      </c>
    </row>
    <row r="836" spans="1:45" x14ac:dyDescent="0.35">
      <c r="A836" s="12">
        <v>417</v>
      </c>
      <c r="AS836" s="30">
        <v>1664</v>
      </c>
    </row>
    <row r="837" spans="1:45" x14ac:dyDescent="0.35">
      <c r="AS837" s="30">
        <v>1666</v>
      </c>
    </row>
    <row r="838" spans="1:45" x14ac:dyDescent="0.35">
      <c r="A838" s="12">
        <v>418</v>
      </c>
      <c r="AS838" s="30">
        <v>1668</v>
      </c>
    </row>
    <row r="839" spans="1:45" x14ac:dyDescent="0.35">
      <c r="AS839" s="30">
        <v>1670</v>
      </c>
    </row>
    <row r="840" spans="1:45" x14ac:dyDescent="0.35">
      <c r="A840" s="12">
        <v>419</v>
      </c>
      <c r="AS840" s="30">
        <v>1672</v>
      </c>
    </row>
    <row r="841" spans="1:45" x14ac:dyDescent="0.35">
      <c r="AS841" s="30">
        <v>1674</v>
      </c>
    </row>
    <row r="842" spans="1:45" x14ac:dyDescent="0.35">
      <c r="A842" s="12">
        <v>420</v>
      </c>
      <c r="AS842" s="30">
        <v>1676</v>
      </c>
    </row>
    <row r="843" spans="1:45" x14ac:dyDescent="0.35">
      <c r="AS843" s="30">
        <v>1678</v>
      </c>
    </row>
    <row r="844" spans="1:45" x14ac:dyDescent="0.35">
      <c r="A844" s="12">
        <v>421</v>
      </c>
      <c r="AS844" s="30">
        <v>1680</v>
      </c>
    </row>
    <row r="845" spans="1:45" x14ac:dyDescent="0.35">
      <c r="AS845" s="30">
        <v>1682</v>
      </c>
    </row>
    <row r="846" spans="1:45" x14ac:dyDescent="0.35">
      <c r="A846" s="12">
        <v>422</v>
      </c>
      <c r="AS846" s="30">
        <v>1684</v>
      </c>
    </row>
    <row r="847" spans="1:45" x14ac:dyDescent="0.35">
      <c r="AS847" s="30">
        <v>1686</v>
      </c>
    </row>
    <row r="848" spans="1:45" x14ac:dyDescent="0.35">
      <c r="A848" s="12">
        <v>423</v>
      </c>
      <c r="AS848" s="30">
        <v>1688</v>
      </c>
    </row>
    <row r="849" spans="1:45" x14ac:dyDescent="0.35">
      <c r="AS849" s="30">
        <v>1690</v>
      </c>
    </row>
    <row r="850" spans="1:45" x14ac:dyDescent="0.35">
      <c r="A850" s="12">
        <v>424</v>
      </c>
      <c r="AS850" s="30">
        <v>1692</v>
      </c>
    </row>
    <row r="851" spans="1:45" x14ac:dyDescent="0.35">
      <c r="AS851" s="30">
        <v>1694</v>
      </c>
    </row>
    <row r="852" spans="1:45" x14ac:dyDescent="0.35">
      <c r="A852" s="12">
        <v>425</v>
      </c>
      <c r="AS852" s="30">
        <v>1696</v>
      </c>
    </row>
    <row r="853" spans="1:45" x14ac:dyDescent="0.35">
      <c r="AS853" s="30">
        <v>1698</v>
      </c>
    </row>
    <row r="854" spans="1:45" x14ac:dyDescent="0.35">
      <c r="A854" s="12">
        <v>426</v>
      </c>
      <c r="AS854" s="30">
        <v>1700</v>
      </c>
    </row>
    <row r="855" spans="1:45" x14ac:dyDescent="0.35">
      <c r="AS855" s="30">
        <v>1702</v>
      </c>
    </row>
    <row r="856" spans="1:45" x14ac:dyDescent="0.35">
      <c r="A856" s="12">
        <v>427</v>
      </c>
      <c r="AS856" s="30">
        <v>1704</v>
      </c>
    </row>
    <row r="857" spans="1:45" x14ac:dyDescent="0.35">
      <c r="AS857" s="30">
        <v>1706</v>
      </c>
    </row>
    <row r="858" spans="1:45" x14ac:dyDescent="0.35">
      <c r="A858" s="12">
        <v>428</v>
      </c>
      <c r="AS858" s="30">
        <v>1708</v>
      </c>
    </row>
    <row r="859" spans="1:45" x14ac:dyDescent="0.35">
      <c r="AS859" s="30">
        <v>1710</v>
      </c>
    </row>
    <row r="860" spans="1:45" x14ac:dyDescent="0.35">
      <c r="A860" s="12">
        <v>429</v>
      </c>
      <c r="AS860" s="30">
        <v>1712</v>
      </c>
    </row>
    <row r="861" spans="1:45" x14ac:dyDescent="0.35">
      <c r="AS861" s="30">
        <v>1714</v>
      </c>
    </row>
    <row r="862" spans="1:45" x14ac:dyDescent="0.35">
      <c r="A862" s="12">
        <v>430</v>
      </c>
      <c r="AS862" s="30">
        <v>1716</v>
      </c>
    </row>
    <row r="863" spans="1:45" x14ac:dyDescent="0.35">
      <c r="AS863" s="30">
        <v>1718</v>
      </c>
    </row>
    <row r="864" spans="1:45" x14ac:dyDescent="0.35">
      <c r="A864" s="12">
        <v>431</v>
      </c>
      <c r="AS864" s="30">
        <v>1720</v>
      </c>
    </row>
    <row r="865" spans="1:45" x14ac:dyDescent="0.35">
      <c r="AS865" s="30">
        <v>1722</v>
      </c>
    </row>
    <row r="866" spans="1:45" x14ac:dyDescent="0.35">
      <c r="A866" s="12">
        <v>432</v>
      </c>
      <c r="AS866" s="30">
        <v>1724</v>
      </c>
    </row>
    <row r="867" spans="1:45" x14ac:dyDescent="0.35">
      <c r="AS867" s="30">
        <v>1726</v>
      </c>
    </row>
    <row r="868" spans="1:45" x14ac:dyDescent="0.35">
      <c r="A868" s="12">
        <v>433</v>
      </c>
      <c r="AS868" s="30">
        <v>1728</v>
      </c>
    </row>
    <row r="869" spans="1:45" x14ac:dyDescent="0.35">
      <c r="AS869" s="30">
        <v>1730</v>
      </c>
    </row>
    <row r="870" spans="1:45" x14ac:dyDescent="0.35">
      <c r="A870" s="12">
        <v>434</v>
      </c>
      <c r="AS870" s="30">
        <v>1732</v>
      </c>
    </row>
    <row r="871" spans="1:45" x14ac:dyDescent="0.35">
      <c r="AS871" s="30">
        <v>1734</v>
      </c>
    </row>
    <row r="872" spans="1:45" x14ac:dyDescent="0.35">
      <c r="A872" s="12">
        <v>435</v>
      </c>
      <c r="AS872" s="30">
        <v>1736</v>
      </c>
    </row>
    <row r="873" spans="1:45" x14ac:dyDescent="0.35">
      <c r="AS873" s="30">
        <v>1738</v>
      </c>
    </row>
    <row r="874" spans="1:45" x14ac:dyDescent="0.35">
      <c r="A874" s="12">
        <v>436</v>
      </c>
      <c r="AS874" s="30">
        <v>1740</v>
      </c>
    </row>
    <row r="875" spans="1:45" x14ac:dyDescent="0.35">
      <c r="AS875" s="30">
        <v>1742</v>
      </c>
    </row>
    <row r="876" spans="1:45" x14ac:dyDescent="0.35">
      <c r="A876" s="12">
        <v>437</v>
      </c>
      <c r="AS876" s="30">
        <v>1744</v>
      </c>
    </row>
    <row r="877" spans="1:45" x14ac:dyDescent="0.35">
      <c r="AS877" s="30">
        <v>1746</v>
      </c>
    </row>
    <row r="878" spans="1:45" x14ac:dyDescent="0.35">
      <c r="A878" s="12">
        <v>438</v>
      </c>
      <c r="AS878" s="30">
        <v>1748</v>
      </c>
    </row>
    <row r="879" spans="1:45" x14ac:dyDescent="0.35">
      <c r="AS879" s="30">
        <v>1750</v>
      </c>
    </row>
    <row r="880" spans="1:45" x14ac:dyDescent="0.35">
      <c r="A880" s="12">
        <v>439</v>
      </c>
      <c r="AS880" s="30">
        <v>1752</v>
      </c>
    </row>
    <row r="881" spans="1:45" x14ac:dyDescent="0.35">
      <c r="AS881" s="30">
        <v>1754</v>
      </c>
    </row>
    <row r="882" spans="1:45" x14ac:dyDescent="0.35">
      <c r="A882" s="12">
        <v>440</v>
      </c>
      <c r="AS882" s="30">
        <v>1756</v>
      </c>
    </row>
    <row r="883" spans="1:45" x14ac:dyDescent="0.35">
      <c r="AS883" s="30">
        <v>1758</v>
      </c>
    </row>
    <row r="884" spans="1:45" x14ac:dyDescent="0.35">
      <c r="A884" s="12">
        <v>441</v>
      </c>
      <c r="AS884" s="30">
        <v>1760</v>
      </c>
    </row>
    <row r="885" spans="1:45" x14ac:dyDescent="0.35">
      <c r="AS885" s="30">
        <v>1762</v>
      </c>
    </row>
    <row r="886" spans="1:45" x14ac:dyDescent="0.35">
      <c r="A886" s="12">
        <v>442</v>
      </c>
      <c r="AS886" s="30">
        <v>1764</v>
      </c>
    </row>
    <row r="887" spans="1:45" x14ac:dyDescent="0.35">
      <c r="AS887" s="30">
        <v>1766</v>
      </c>
    </row>
    <row r="888" spans="1:45" x14ac:dyDescent="0.35">
      <c r="A888" s="12">
        <v>443</v>
      </c>
      <c r="AS888" s="30">
        <v>1768</v>
      </c>
    </row>
    <row r="889" spans="1:45" x14ac:dyDescent="0.35">
      <c r="AS889" s="30">
        <v>1770</v>
      </c>
    </row>
    <row r="890" spans="1:45" x14ac:dyDescent="0.35">
      <c r="A890" s="12">
        <v>444</v>
      </c>
      <c r="AS890" s="30">
        <v>1772</v>
      </c>
    </row>
    <row r="891" spans="1:45" x14ac:dyDescent="0.35">
      <c r="AS891" s="30">
        <v>1774</v>
      </c>
    </row>
    <row r="892" spans="1:45" x14ac:dyDescent="0.35">
      <c r="A892" s="12">
        <v>445</v>
      </c>
      <c r="AS892" s="30">
        <v>1776</v>
      </c>
    </row>
    <row r="893" spans="1:45" x14ac:dyDescent="0.35">
      <c r="AS893" s="30">
        <v>1778</v>
      </c>
    </row>
    <row r="894" spans="1:45" x14ac:dyDescent="0.35">
      <c r="A894" s="12">
        <v>446</v>
      </c>
      <c r="AS894" s="30">
        <v>1780</v>
      </c>
    </row>
    <row r="895" spans="1:45" x14ac:dyDescent="0.35">
      <c r="AS895" s="30">
        <v>1782</v>
      </c>
    </row>
    <row r="896" spans="1:45" x14ac:dyDescent="0.35">
      <c r="A896" s="12">
        <v>447</v>
      </c>
      <c r="AS896" s="30">
        <v>1784</v>
      </c>
    </row>
    <row r="897" spans="1:45" x14ac:dyDescent="0.35">
      <c r="AS897" s="30">
        <v>1786</v>
      </c>
    </row>
    <row r="898" spans="1:45" x14ac:dyDescent="0.35">
      <c r="A898" s="12">
        <v>448</v>
      </c>
      <c r="AS898" s="30">
        <v>1788</v>
      </c>
    </row>
    <row r="899" spans="1:45" x14ac:dyDescent="0.35">
      <c r="AS899" s="30">
        <v>1790</v>
      </c>
    </row>
    <row r="900" spans="1:45" x14ac:dyDescent="0.35">
      <c r="A900" s="12">
        <v>449</v>
      </c>
      <c r="AS900" s="30">
        <v>1792</v>
      </c>
    </row>
    <row r="901" spans="1:45" x14ac:dyDescent="0.35">
      <c r="AS901" s="30">
        <v>1794</v>
      </c>
    </row>
    <row r="902" spans="1:45" x14ac:dyDescent="0.35">
      <c r="A902" s="12">
        <v>450</v>
      </c>
      <c r="AS902" s="30">
        <v>1796</v>
      </c>
    </row>
    <row r="903" spans="1:45" x14ac:dyDescent="0.35">
      <c r="AS903" s="30">
        <v>1798</v>
      </c>
    </row>
    <row r="904" spans="1:45" x14ac:dyDescent="0.35">
      <c r="A904" s="12">
        <v>451</v>
      </c>
      <c r="AS904" s="30">
        <v>1800</v>
      </c>
    </row>
    <row r="905" spans="1:45" x14ac:dyDescent="0.35">
      <c r="AS905" s="30">
        <v>1802</v>
      </c>
    </row>
    <row r="906" spans="1:45" x14ac:dyDescent="0.35">
      <c r="A906" s="12">
        <v>452</v>
      </c>
      <c r="AS906" s="30">
        <v>1804</v>
      </c>
    </row>
    <row r="907" spans="1:45" x14ac:dyDescent="0.35">
      <c r="AS907" s="30">
        <v>1806</v>
      </c>
    </row>
    <row r="908" spans="1:45" x14ac:dyDescent="0.35">
      <c r="A908" s="12">
        <v>453</v>
      </c>
      <c r="AS908" s="30">
        <v>1808</v>
      </c>
    </row>
    <row r="909" spans="1:45" x14ac:dyDescent="0.35">
      <c r="AS909" s="30">
        <v>1810</v>
      </c>
    </row>
    <row r="910" spans="1:45" x14ac:dyDescent="0.35">
      <c r="A910" s="12">
        <v>454</v>
      </c>
      <c r="AS910" s="30">
        <v>1812</v>
      </c>
    </row>
    <row r="911" spans="1:45" x14ac:dyDescent="0.35">
      <c r="AS911" s="30">
        <v>1814</v>
      </c>
    </row>
    <row r="912" spans="1:45" x14ac:dyDescent="0.35">
      <c r="A912" s="12">
        <v>455</v>
      </c>
      <c r="AS912" s="30">
        <v>1816</v>
      </c>
    </row>
    <row r="913" spans="1:45" x14ac:dyDescent="0.35">
      <c r="AS913" s="30">
        <v>1818</v>
      </c>
    </row>
    <row r="914" spans="1:45" x14ac:dyDescent="0.35">
      <c r="A914" s="12">
        <v>456</v>
      </c>
      <c r="AS914" s="30">
        <v>1820</v>
      </c>
    </row>
    <row r="915" spans="1:45" x14ac:dyDescent="0.35">
      <c r="AS915" s="30">
        <v>1822</v>
      </c>
    </row>
    <row r="916" spans="1:45" x14ac:dyDescent="0.35">
      <c r="A916" s="12">
        <v>457</v>
      </c>
      <c r="AS916" s="30">
        <v>1824</v>
      </c>
    </row>
    <row r="917" spans="1:45" x14ac:dyDescent="0.35">
      <c r="AS917" s="30">
        <v>1826</v>
      </c>
    </row>
    <row r="918" spans="1:45" x14ac:dyDescent="0.35">
      <c r="A918" s="12">
        <v>458</v>
      </c>
      <c r="AS918" s="30">
        <v>1828</v>
      </c>
    </row>
    <row r="919" spans="1:45" x14ac:dyDescent="0.35">
      <c r="AS919" s="30">
        <v>1830</v>
      </c>
    </row>
    <row r="920" spans="1:45" x14ac:dyDescent="0.35">
      <c r="A920" s="12">
        <v>459</v>
      </c>
      <c r="AS920" s="30">
        <v>1832</v>
      </c>
    </row>
    <row r="921" spans="1:45" x14ac:dyDescent="0.35">
      <c r="AS921" s="30">
        <v>1834</v>
      </c>
    </row>
    <row r="922" spans="1:45" x14ac:dyDescent="0.35">
      <c r="A922" s="12">
        <v>460</v>
      </c>
      <c r="AS922" s="30">
        <v>1836</v>
      </c>
    </row>
    <row r="923" spans="1:45" x14ac:dyDescent="0.35">
      <c r="AS923" s="30">
        <v>1838</v>
      </c>
    </row>
    <row r="924" spans="1:45" x14ac:dyDescent="0.35">
      <c r="A924" s="12">
        <v>461</v>
      </c>
      <c r="AS924" s="30">
        <v>1840</v>
      </c>
    </row>
    <row r="925" spans="1:45" x14ac:dyDescent="0.35">
      <c r="AS925" s="30">
        <v>1842</v>
      </c>
    </row>
    <row r="926" spans="1:45" x14ac:dyDescent="0.35">
      <c r="A926" s="12">
        <v>462</v>
      </c>
      <c r="AS926" s="30">
        <v>1844</v>
      </c>
    </row>
    <row r="927" spans="1:45" x14ac:dyDescent="0.35">
      <c r="AS927" s="30">
        <v>1846</v>
      </c>
    </row>
    <row r="928" spans="1:45" x14ac:dyDescent="0.35">
      <c r="A928" s="12">
        <v>463</v>
      </c>
      <c r="AS928" s="30">
        <v>1848</v>
      </c>
    </row>
    <row r="929" spans="1:45" x14ac:dyDescent="0.35">
      <c r="AS929" s="30">
        <v>1850</v>
      </c>
    </row>
    <row r="930" spans="1:45" x14ac:dyDescent="0.35">
      <c r="A930" s="12">
        <v>464</v>
      </c>
      <c r="AS930" s="30">
        <v>1852</v>
      </c>
    </row>
    <row r="931" spans="1:45" x14ac:dyDescent="0.35">
      <c r="AS931" s="30">
        <v>1854</v>
      </c>
    </row>
    <row r="932" spans="1:45" x14ac:dyDescent="0.35">
      <c r="A932" s="12">
        <v>465</v>
      </c>
      <c r="AS932" s="30">
        <v>1856</v>
      </c>
    </row>
    <row r="933" spans="1:45" x14ac:dyDescent="0.35">
      <c r="AS933" s="30">
        <v>1858</v>
      </c>
    </row>
    <row r="934" spans="1:45" x14ac:dyDescent="0.35">
      <c r="A934" s="12">
        <v>466</v>
      </c>
      <c r="AS934" s="30">
        <v>1860</v>
      </c>
    </row>
    <row r="935" spans="1:45" x14ac:dyDescent="0.35">
      <c r="AS935" s="30">
        <v>1862</v>
      </c>
    </row>
    <row r="936" spans="1:45" x14ac:dyDescent="0.35">
      <c r="A936" s="12">
        <v>467</v>
      </c>
      <c r="AS936" s="30">
        <v>1864</v>
      </c>
    </row>
    <row r="937" spans="1:45" x14ac:dyDescent="0.35">
      <c r="AS937" s="30">
        <v>1866</v>
      </c>
    </row>
    <row r="938" spans="1:45" x14ac:dyDescent="0.35">
      <c r="A938" s="12">
        <v>468</v>
      </c>
      <c r="AS938" s="30">
        <v>1868</v>
      </c>
    </row>
    <row r="939" spans="1:45" x14ac:dyDescent="0.35">
      <c r="AS939" s="30">
        <v>1870</v>
      </c>
    </row>
    <row r="940" spans="1:45" x14ac:dyDescent="0.35">
      <c r="A940" s="12">
        <v>469</v>
      </c>
      <c r="AS940" s="30">
        <v>1872</v>
      </c>
    </row>
    <row r="941" spans="1:45" x14ac:dyDescent="0.35">
      <c r="AS941" s="30">
        <v>1874</v>
      </c>
    </row>
    <row r="942" spans="1:45" x14ac:dyDescent="0.35">
      <c r="A942" s="12">
        <v>470</v>
      </c>
      <c r="AS942" s="30">
        <v>1876</v>
      </c>
    </row>
    <row r="943" spans="1:45" x14ac:dyDescent="0.35">
      <c r="AS943" s="30">
        <v>1878</v>
      </c>
    </row>
    <row r="944" spans="1:45" x14ac:dyDescent="0.35">
      <c r="A944" s="12">
        <v>471</v>
      </c>
      <c r="AS944" s="30">
        <v>1880</v>
      </c>
    </row>
    <row r="945" spans="1:45" x14ac:dyDescent="0.35">
      <c r="AS945" s="30">
        <v>1882</v>
      </c>
    </row>
    <row r="946" spans="1:45" x14ac:dyDescent="0.35">
      <c r="A946" s="12">
        <v>472</v>
      </c>
      <c r="AS946" s="30">
        <v>1884</v>
      </c>
    </row>
    <row r="947" spans="1:45" x14ac:dyDescent="0.35">
      <c r="AS947" s="30">
        <v>1886</v>
      </c>
    </row>
    <row r="948" spans="1:45" x14ac:dyDescent="0.35">
      <c r="A948" s="12">
        <v>473</v>
      </c>
      <c r="AS948" s="30">
        <v>1888</v>
      </c>
    </row>
    <row r="949" spans="1:45" x14ac:dyDescent="0.35">
      <c r="AS949" s="30">
        <v>1890</v>
      </c>
    </row>
    <row r="950" spans="1:45" x14ac:dyDescent="0.35">
      <c r="A950" s="12">
        <v>474</v>
      </c>
      <c r="AS950" s="30">
        <v>1892</v>
      </c>
    </row>
    <row r="951" spans="1:45" x14ac:dyDescent="0.35">
      <c r="AS951" s="30">
        <v>1894</v>
      </c>
    </row>
    <row r="952" spans="1:45" x14ac:dyDescent="0.35">
      <c r="A952" s="12">
        <v>475</v>
      </c>
      <c r="AS952" s="30">
        <v>1896</v>
      </c>
    </row>
    <row r="953" spans="1:45" x14ac:dyDescent="0.35">
      <c r="AS953" s="30">
        <v>1898</v>
      </c>
    </row>
    <row r="954" spans="1:45" x14ac:dyDescent="0.35">
      <c r="A954" s="12">
        <v>476</v>
      </c>
      <c r="AS954" s="30">
        <v>1900</v>
      </c>
    </row>
    <row r="955" spans="1:45" x14ac:dyDescent="0.35">
      <c r="AS955" s="30">
        <v>1902</v>
      </c>
    </row>
    <row r="956" spans="1:45" x14ac:dyDescent="0.35">
      <c r="A956" s="12">
        <v>477</v>
      </c>
      <c r="AS956" s="30">
        <v>1904</v>
      </c>
    </row>
    <row r="957" spans="1:45" x14ac:dyDescent="0.35">
      <c r="AS957" s="30">
        <v>1906</v>
      </c>
    </row>
    <row r="958" spans="1:45" x14ac:dyDescent="0.35">
      <c r="A958" s="12">
        <v>478</v>
      </c>
      <c r="AS958" s="30">
        <v>1908</v>
      </c>
    </row>
    <row r="959" spans="1:45" x14ac:dyDescent="0.35">
      <c r="AS959" s="30">
        <v>1910</v>
      </c>
    </row>
    <row r="960" spans="1:45" x14ac:dyDescent="0.35">
      <c r="A960" s="12">
        <v>479</v>
      </c>
      <c r="AS960" s="30">
        <v>1912</v>
      </c>
    </row>
    <row r="961" spans="1:45" x14ac:dyDescent="0.35">
      <c r="AS961" s="30">
        <v>1914</v>
      </c>
    </row>
    <row r="962" spans="1:45" x14ac:dyDescent="0.35">
      <c r="A962" s="12">
        <v>480</v>
      </c>
      <c r="AS962" s="30">
        <v>1916</v>
      </c>
    </row>
    <row r="963" spans="1:45" x14ac:dyDescent="0.35">
      <c r="AS963" s="30">
        <v>1918</v>
      </c>
    </row>
    <row r="964" spans="1:45" x14ac:dyDescent="0.35">
      <c r="A964" s="12">
        <v>481</v>
      </c>
      <c r="AS964" s="30">
        <v>1920</v>
      </c>
    </row>
    <row r="965" spans="1:45" x14ac:dyDescent="0.35">
      <c r="AS965" s="30">
        <v>1922</v>
      </c>
    </row>
    <row r="966" spans="1:45" x14ac:dyDescent="0.35">
      <c r="A966" s="12">
        <v>482</v>
      </c>
      <c r="AS966" s="30">
        <v>1924</v>
      </c>
    </row>
    <row r="967" spans="1:45" x14ac:dyDescent="0.35">
      <c r="AS967" s="30">
        <v>1926</v>
      </c>
    </row>
    <row r="968" spans="1:45" x14ac:dyDescent="0.35">
      <c r="A968" s="12">
        <v>483</v>
      </c>
      <c r="AS968" s="30">
        <v>1928</v>
      </c>
    </row>
    <row r="969" spans="1:45" x14ac:dyDescent="0.35">
      <c r="AS969" s="30">
        <v>1930</v>
      </c>
    </row>
    <row r="970" spans="1:45" x14ac:dyDescent="0.35">
      <c r="A970" s="12">
        <v>484</v>
      </c>
      <c r="AS970" s="30">
        <v>1932</v>
      </c>
    </row>
    <row r="971" spans="1:45" x14ac:dyDescent="0.35">
      <c r="AS971" s="30">
        <v>1934</v>
      </c>
    </row>
    <row r="972" spans="1:45" x14ac:dyDescent="0.35">
      <c r="A972" s="12">
        <v>485</v>
      </c>
      <c r="AS972" s="30">
        <v>1936</v>
      </c>
    </row>
    <row r="973" spans="1:45" x14ac:dyDescent="0.35">
      <c r="AS973" s="30">
        <v>1938</v>
      </c>
    </row>
    <row r="974" spans="1:45" x14ac:dyDescent="0.35">
      <c r="A974" s="12">
        <v>486</v>
      </c>
      <c r="AS974" s="30">
        <v>1940</v>
      </c>
    </row>
    <row r="975" spans="1:45" x14ac:dyDescent="0.35">
      <c r="AS975" s="30">
        <v>1942</v>
      </c>
    </row>
    <row r="976" spans="1:45" x14ac:dyDescent="0.35">
      <c r="A976" s="12">
        <v>487</v>
      </c>
      <c r="AS976" s="30">
        <v>1944</v>
      </c>
    </row>
    <row r="977" spans="1:45" x14ac:dyDescent="0.35">
      <c r="AS977" s="30">
        <v>1946</v>
      </c>
    </row>
    <row r="978" spans="1:45" x14ac:dyDescent="0.35">
      <c r="A978" s="12">
        <v>488</v>
      </c>
      <c r="AS978" s="30">
        <v>1948</v>
      </c>
    </row>
    <row r="979" spans="1:45" x14ac:dyDescent="0.35">
      <c r="AS979" s="30">
        <v>1950</v>
      </c>
    </row>
    <row r="980" spans="1:45" x14ac:dyDescent="0.35">
      <c r="A980" s="12">
        <v>489</v>
      </c>
      <c r="AS980" s="30">
        <v>1952</v>
      </c>
    </row>
    <row r="981" spans="1:45" x14ac:dyDescent="0.35">
      <c r="AS981" s="30">
        <v>1954</v>
      </c>
    </row>
    <row r="982" spans="1:45" x14ac:dyDescent="0.35">
      <c r="A982" s="12">
        <v>490</v>
      </c>
    </row>
    <row r="984" spans="1:45" x14ac:dyDescent="0.35">
      <c r="A984" s="12">
        <v>491</v>
      </c>
    </row>
    <row r="986" spans="1:45" x14ac:dyDescent="0.35">
      <c r="A986" s="12">
        <v>492</v>
      </c>
    </row>
    <row r="988" spans="1:45" x14ac:dyDescent="0.35">
      <c r="A988" s="12">
        <v>493</v>
      </c>
    </row>
    <row r="990" spans="1:45" x14ac:dyDescent="0.35">
      <c r="A990" s="12">
        <v>494</v>
      </c>
    </row>
    <row r="992" spans="1:45" x14ac:dyDescent="0.35">
      <c r="A992" s="12">
        <v>495</v>
      </c>
    </row>
    <row r="994" spans="1:1" x14ac:dyDescent="0.35">
      <c r="A994" s="12">
        <v>496</v>
      </c>
    </row>
    <row r="996" spans="1:1" x14ac:dyDescent="0.35">
      <c r="A996" s="12">
        <v>497</v>
      </c>
    </row>
    <row r="998" spans="1:1" x14ac:dyDescent="0.35">
      <c r="A998" s="12">
        <v>498</v>
      </c>
    </row>
    <row r="1000" spans="1:1" x14ac:dyDescent="0.35">
      <c r="A1000" s="12">
        <v>499</v>
      </c>
    </row>
    <row r="1002" spans="1:1" x14ac:dyDescent="0.35">
      <c r="A1002" s="12">
        <v>500</v>
      </c>
    </row>
    <row r="1004" spans="1:1" x14ac:dyDescent="0.35">
      <c r="A1004" s="12">
        <v>501</v>
      </c>
    </row>
    <row r="1006" spans="1:1" x14ac:dyDescent="0.35">
      <c r="A1006" s="12">
        <v>502</v>
      </c>
    </row>
    <row r="1008" spans="1:1" x14ac:dyDescent="0.35">
      <c r="A1008" s="12">
        <v>503</v>
      </c>
    </row>
    <row r="1010" spans="1:1" x14ac:dyDescent="0.35">
      <c r="A1010" s="12">
        <v>504</v>
      </c>
    </row>
    <row r="1012" spans="1:1" x14ac:dyDescent="0.35">
      <c r="A1012" s="12">
        <v>505</v>
      </c>
    </row>
    <row r="1014" spans="1:1" x14ac:dyDescent="0.35">
      <c r="A1014" s="12">
        <v>506</v>
      </c>
    </row>
    <row r="1016" spans="1:1" x14ac:dyDescent="0.35">
      <c r="A1016" s="12">
        <v>507</v>
      </c>
    </row>
    <row r="1018" spans="1:1" x14ac:dyDescent="0.35">
      <c r="A1018" s="12">
        <v>508</v>
      </c>
    </row>
    <row r="1020" spans="1:1" x14ac:dyDescent="0.35">
      <c r="A1020" s="12">
        <v>509</v>
      </c>
    </row>
    <row r="1022" spans="1:1" x14ac:dyDescent="0.35">
      <c r="A1022" s="12">
        <v>510</v>
      </c>
    </row>
    <row r="1024" spans="1:1" x14ac:dyDescent="0.35">
      <c r="A1024" s="12">
        <v>511</v>
      </c>
    </row>
    <row r="1026" spans="1:1" x14ac:dyDescent="0.35">
      <c r="A1026" s="12">
        <v>512</v>
      </c>
    </row>
    <row r="1028" spans="1:1" x14ac:dyDescent="0.35">
      <c r="A1028" s="12">
        <v>513</v>
      </c>
    </row>
    <row r="1030" spans="1:1" x14ac:dyDescent="0.35">
      <c r="A1030" s="12">
        <v>514</v>
      </c>
    </row>
    <row r="1032" spans="1:1" x14ac:dyDescent="0.35">
      <c r="A1032" s="12">
        <v>515</v>
      </c>
    </row>
    <row r="1034" spans="1:1" x14ac:dyDescent="0.35">
      <c r="A1034" s="12">
        <v>516</v>
      </c>
    </row>
    <row r="1036" spans="1:1" x14ac:dyDescent="0.35">
      <c r="A1036" s="12">
        <v>517</v>
      </c>
    </row>
    <row r="1038" spans="1:1" x14ac:dyDescent="0.35">
      <c r="A1038" s="12">
        <v>518</v>
      </c>
    </row>
    <row r="1040" spans="1:1" x14ac:dyDescent="0.35">
      <c r="A1040" s="12">
        <v>519</v>
      </c>
    </row>
    <row r="1042" spans="1:1" x14ac:dyDescent="0.35">
      <c r="A1042" s="12">
        <v>520</v>
      </c>
    </row>
    <row r="1044" spans="1:1" x14ac:dyDescent="0.35">
      <c r="A1044" s="12">
        <v>521</v>
      </c>
    </row>
    <row r="1046" spans="1:1" x14ac:dyDescent="0.35">
      <c r="A1046" s="12">
        <v>522</v>
      </c>
    </row>
    <row r="1048" spans="1:1" x14ac:dyDescent="0.35">
      <c r="A1048" s="12">
        <v>523</v>
      </c>
    </row>
    <row r="1050" spans="1:1" x14ac:dyDescent="0.35">
      <c r="A1050" s="12">
        <v>524</v>
      </c>
    </row>
    <row r="1052" spans="1:1" x14ac:dyDescent="0.35">
      <c r="A1052" s="12">
        <v>525</v>
      </c>
    </row>
    <row r="1054" spans="1:1" x14ac:dyDescent="0.35">
      <c r="A1054" s="12">
        <v>526</v>
      </c>
    </row>
    <row r="1056" spans="1:1" x14ac:dyDescent="0.35">
      <c r="A1056" s="12">
        <v>527</v>
      </c>
    </row>
    <row r="1058" spans="1:1" x14ac:dyDescent="0.35">
      <c r="A1058" s="12">
        <v>528</v>
      </c>
    </row>
    <row r="1060" spans="1:1" x14ac:dyDescent="0.35">
      <c r="A1060" s="12">
        <v>529</v>
      </c>
    </row>
    <row r="1062" spans="1:1" x14ac:dyDescent="0.35">
      <c r="A1062" s="12">
        <v>530</v>
      </c>
    </row>
    <row r="1064" spans="1:1" x14ac:dyDescent="0.35">
      <c r="A1064" s="12">
        <v>531</v>
      </c>
    </row>
    <row r="1066" spans="1:1" x14ac:dyDescent="0.35">
      <c r="A1066" s="12">
        <v>532</v>
      </c>
    </row>
    <row r="1068" spans="1:1" x14ac:dyDescent="0.35">
      <c r="A1068" s="12">
        <v>533</v>
      </c>
    </row>
    <row r="1070" spans="1:1" x14ac:dyDescent="0.35">
      <c r="A1070" s="12">
        <v>534</v>
      </c>
    </row>
    <row r="1072" spans="1:1" x14ac:dyDescent="0.35">
      <c r="A1072" s="12">
        <v>535</v>
      </c>
    </row>
    <row r="1074" spans="1:1" x14ac:dyDescent="0.35">
      <c r="A1074" s="12">
        <v>536</v>
      </c>
    </row>
    <row r="1076" spans="1:1" x14ac:dyDescent="0.35">
      <c r="A1076" s="12">
        <v>537</v>
      </c>
    </row>
    <row r="1078" spans="1:1" x14ac:dyDescent="0.35">
      <c r="A1078" s="12">
        <v>538</v>
      </c>
    </row>
    <row r="1080" spans="1:1" x14ac:dyDescent="0.35">
      <c r="A1080" s="12">
        <v>539</v>
      </c>
    </row>
    <row r="1082" spans="1:1" x14ac:dyDescent="0.35">
      <c r="A1082" s="12">
        <v>540</v>
      </c>
    </row>
    <row r="1084" spans="1:1" x14ac:dyDescent="0.35">
      <c r="A1084" s="12">
        <v>541</v>
      </c>
    </row>
    <row r="1086" spans="1:1" x14ac:dyDescent="0.35">
      <c r="A1086" s="12">
        <v>542</v>
      </c>
    </row>
    <row r="1088" spans="1:1" x14ac:dyDescent="0.35">
      <c r="A1088" s="12">
        <v>543</v>
      </c>
    </row>
    <row r="1090" spans="1:1" x14ac:dyDescent="0.35">
      <c r="A1090" s="12">
        <v>544</v>
      </c>
    </row>
    <row r="1092" spans="1:1" x14ac:dyDescent="0.35">
      <c r="A1092" s="12">
        <v>545</v>
      </c>
    </row>
    <row r="1094" spans="1:1" x14ac:dyDescent="0.35">
      <c r="A1094" s="12">
        <v>546</v>
      </c>
    </row>
    <row r="1096" spans="1:1" x14ac:dyDescent="0.35">
      <c r="A1096" s="12">
        <v>547</v>
      </c>
    </row>
    <row r="1098" spans="1:1" x14ac:dyDescent="0.35">
      <c r="A1098" s="12">
        <v>548</v>
      </c>
    </row>
    <row r="1100" spans="1:1" x14ac:dyDescent="0.35">
      <c r="A1100" s="12">
        <v>549</v>
      </c>
    </row>
    <row r="1102" spans="1:1" x14ac:dyDescent="0.35">
      <c r="A1102" s="12">
        <v>550</v>
      </c>
    </row>
    <row r="1104" spans="1:1" x14ac:dyDescent="0.35">
      <c r="A1104" s="12">
        <v>551</v>
      </c>
    </row>
    <row r="1106" spans="1:1" x14ac:dyDescent="0.35">
      <c r="A1106" s="12">
        <v>552</v>
      </c>
    </row>
    <row r="1108" spans="1:1" x14ac:dyDescent="0.35">
      <c r="A1108" s="12">
        <v>553</v>
      </c>
    </row>
    <row r="1110" spans="1:1" x14ac:dyDescent="0.35">
      <c r="A1110" s="12">
        <v>554</v>
      </c>
    </row>
    <row r="1112" spans="1:1" x14ac:dyDescent="0.35">
      <c r="A1112" s="12">
        <v>555</v>
      </c>
    </row>
    <row r="1114" spans="1:1" x14ac:dyDescent="0.35">
      <c r="A1114" s="12">
        <v>556</v>
      </c>
    </row>
    <row r="1116" spans="1:1" x14ac:dyDescent="0.35">
      <c r="A1116" s="12">
        <v>557</v>
      </c>
    </row>
    <row r="1118" spans="1:1" x14ac:dyDescent="0.35">
      <c r="A1118" s="12">
        <v>558</v>
      </c>
    </row>
    <row r="1120" spans="1:1" x14ac:dyDescent="0.35">
      <c r="A1120" s="12">
        <v>559</v>
      </c>
    </row>
    <row r="1122" spans="1:1" x14ac:dyDescent="0.35">
      <c r="A1122" s="12">
        <v>560</v>
      </c>
    </row>
    <row r="1124" spans="1:1" x14ac:dyDescent="0.35">
      <c r="A1124" s="12">
        <v>561</v>
      </c>
    </row>
    <row r="1126" spans="1:1" x14ac:dyDescent="0.35">
      <c r="A1126" s="12">
        <v>562</v>
      </c>
    </row>
    <row r="1128" spans="1:1" x14ac:dyDescent="0.35">
      <c r="A1128" s="12">
        <v>563</v>
      </c>
    </row>
    <row r="1130" spans="1:1" x14ac:dyDescent="0.35">
      <c r="A1130" s="12">
        <v>564</v>
      </c>
    </row>
    <row r="1132" spans="1:1" x14ac:dyDescent="0.35">
      <c r="A1132" s="12">
        <v>565</v>
      </c>
    </row>
    <row r="1134" spans="1:1" x14ac:dyDescent="0.35">
      <c r="A1134" s="12">
        <v>566</v>
      </c>
    </row>
    <row r="1136" spans="1:1" x14ac:dyDescent="0.35">
      <c r="A1136" s="12">
        <v>567</v>
      </c>
    </row>
    <row r="1138" spans="1:1" x14ac:dyDescent="0.35">
      <c r="A1138" s="12">
        <v>568</v>
      </c>
    </row>
    <row r="1140" spans="1:1" x14ac:dyDescent="0.35">
      <c r="A1140" s="12">
        <v>569</v>
      </c>
    </row>
    <row r="1142" spans="1:1" x14ac:dyDescent="0.35">
      <c r="A1142" s="12">
        <v>570</v>
      </c>
    </row>
    <row r="1144" spans="1:1" x14ac:dyDescent="0.35">
      <c r="A1144" s="12">
        <v>571</v>
      </c>
    </row>
    <row r="1146" spans="1:1" x14ac:dyDescent="0.35">
      <c r="A1146" s="12">
        <v>572</v>
      </c>
    </row>
    <row r="1148" spans="1:1" x14ac:dyDescent="0.35">
      <c r="A1148" s="12">
        <v>573</v>
      </c>
    </row>
    <row r="1150" spans="1:1" x14ac:dyDescent="0.35">
      <c r="A1150" s="12">
        <v>574</v>
      </c>
    </row>
    <row r="1152" spans="1:1" x14ac:dyDescent="0.35">
      <c r="A1152" s="12">
        <v>575</v>
      </c>
    </row>
    <row r="1154" spans="1:1" x14ac:dyDescent="0.35">
      <c r="A1154" s="12">
        <v>576</v>
      </c>
    </row>
    <row r="1156" spans="1:1" x14ac:dyDescent="0.35">
      <c r="A1156" s="12">
        <v>577</v>
      </c>
    </row>
    <row r="1158" spans="1:1" x14ac:dyDescent="0.35">
      <c r="A1158" s="12">
        <v>578</v>
      </c>
    </row>
    <row r="1160" spans="1:1" x14ac:dyDescent="0.35">
      <c r="A1160" s="12">
        <v>579</v>
      </c>
    </row>
    <row r="1162" spans="1:1" x14ac:dyDescent="0.35">
      <c r="A1162" s="12">
        <v>580</v>
      </c>
    </row>
    <row r="1164" spans="1:1" x14ac:dyDescent="0.35">
      <c r="A1164" s="12">
        <v>581</v>
      </c>
    </row>
    <row r="1166" spans="1:1" x14ac:dyDescent="0.35">
      <c r="A1166" s="12">
        <v>582</v>
      </c>
    </row>
    <row r="1168" spans="1:1" x14ac:dyDescent="0.35">
      <c r="A1168" s="12">
        <v>583</v>
      </c>
    </row>
    <row r="1170" spans="1:1" x14ac:dyDescent="0.35">
      <c r="A1170" s="12">
        <v>584</v>
      </c>
    </row>
    <row r="1172" spans="1:1" x14ac:dyDescent="0.35">
      <c r="A1172" s="12">
        <v>585</v>
      </c>
    </row>
    <row r="1174" spans="1:1" x14ac:dyDescent="0.35">
      <c r="A1174" s="12">
        <v>586</v>
      </c>
    </row>
    <row r="1176" spans="1:1" x14ac:dyDescent="0.35">
      <c r="A1176" s="12">
        <v>587</v>
      </c>
    </row>
    <row r="1178" spans="1:1" x14ac:dyDescent="0.35">
      <c r="A1178" s="12">
        <v>588</v>
      </c>
    </row>
    <row r="1180" spans="1:1" x14ac:dyDescent="0.35">
      <c r="A1180" s="12">
        <v>589</v>
      </c>
    </row>
    <row r="1182" spans="1:1" x14ac:dyDescent="0.35">
      <c r="A1182" s="12">
        <v>590</v>
      </c>
    </row>
    <row r="1184" spans="1:1" x14ac:dyDescent="0.35">
      <c r="A1184" s="12">
        <v>591</v>
      </c>
    </row>
    <row r="1186" spans="1:1" x14ac:dyDescent="0.35">
      <c r="A1186" s="12">
        <v>592</v>
      </c>
    </row>
    <row r="1188" spans="1:1" x14ac:dyDescent="0.35">
      <c r="A1188" s="12">
        <v>593</v>
      </c>
    </row>
    <row r="1190" spans="1:1" x14ac:dyDescent="0.35">
      <c r="A1190" s="12">
        <v>594</v>
      </c>
    </row>
    <row r="1192" spans="1:1" x14ac:dyDescent="0.35">
      <c r="A1192" s="12">
        <v>595</v>
      </c>
    </row>
    <row r="1194" spans="1:1" x14ac:dyDescent="0.35">
      <c r="A1194" s="12">
        <v>596</v>
      </c>
    </row>
    <row r="1196" spans="1:1" x14ac:dyDescent="0.35">
      <c r="A1196" s="12">
        <v>597</v>
      </c>
    </row>
    <row r="1198" spans="1:1" x14ac:dyDescent="0.35">
      <c r="A1198" s="12">
        <v>598</v>
      </c>
    </row>
    <row r="1200" spans="1:1" x14ac:dyDescent="0.35">
      <c r="A1200" s="12">
        <v>599</v>
      </c>
    </row>
    <row r="1202" spans="1:1" x14ac:dyDescent="0.35">
      <c r="A1202" s="12">
        <v>600</v>
      </c>
    </row>
    <row r="1204" spans="1:1" x14ac:dyDescent="0.35">
      <c r="A1204" s="12">
        <v>601</v>
      </c>
    </row>
    <row r="1206" spans="1:1" x14ac:dyDescent="0.35">
      <c r="A1206" s="12">
        <v>602</v>
      </c>
    </row>
    <row r="1208" spans="1:1" x14ac:dyDescent="0.35">
      <c r="A1208" s="12">
        <v>603</v>
      </c>
    </row>
    <row r="1210" spans="1:1" x14ac:dyDescent="0.35">
      <c r="A1210" s="12">
        <v>604</v>
      </c>
    </row>
    <row r="1212" spans="1:1" x14ac:dyDescent="0.35">
      <c r="A1212" s="12">
        <v>605</v>
      </c>
    </row>
    <row r="1214" spans="1:1" x14ac:dyDescent="0.35">
      <c r="A1214" s="12">
        <v>606</v>
      </c>
    </row>
    <row r="1216" spans="1:1" x14ac:dyDescent="0.35">
      <c r="A1216" s="12">
        <v>607</v>
      </c>
    </row>
    <row r="1218" spans="1:1" x14ac:dyDescent="0.35">
      <c r="A1218" s="12">
        <v>608</v>
      </c>
    </row>
    <row r="1220" spans="1:1" x14ac:dyDescent="0.35">
      <c r="A1220" s="12">
        <v>609</v>
      </c>
    </row>
    <row r="1222" spans="1:1" x14ac:dyDescent="0.35">
      <c r="A1222" s="12">
        <v>610</v>
      </c>
    </row>
    <row r="1224" spans="1:1" x14ac:dyDescent="0.35">
      <c r="A1224" s="12">
        <v>611</v>
      </c>
    </row>
    <row r="1226" spans="1:1" x14ac:dyDescent="0.35">
      <c r="A1226" s="12">
        <v>612</v>
      </c>
    </row>
    <row r="1228" spans="1:1" x14ac:dyDescent="0.35">
      <c r="A1228" s="12">
        <v>613</v>
      </c>
    </row>
    <row r="1230" spans="1:1" x14ac:dyDescent="0.35">
      <c r="A1230" s="12">
        <v>614</v>
      </c>
    </row>
    <row r="1232" spans="1:1" x14ac:dyDescent="0.35">
      <c r="A1232" s="12">
        <v>615</v>
      </c>
    </row>
    <row r="1234" spans="1:1" x14ac:dyDescent="0.35">
      <c r="A1234" s="12">
        <v>616</v>
      </c>
    </row>
    <row r="1236" spans="1:1" x14ac:dyDescent="0.35">
      <c r="A1236" s="12">
        <v>617</v>
      </c>
    </row>
    <row r="1238" spans="1:1" x14ac:dyDescent="0.35">
      <c r="A1238" s="12">
        <v>618</v>
      </c>
    </row>
    <row r="1240" spans="1:1" x14ac:dyDescent="0.35">
      <c r="A1240" s="12">
        <v>619</v>
      </c>
    </row>
    <row r="1242" spans="1:1" x14ac:dyDescent="0.35">
      <c r="A1242" s="12">
        <v>620</v>
      </c>
    </row>
    <row r="1244" spans="1:1" x14ac:dyDescent="0.35">
      <c r="A1244" s="12">
        <v>621</v>
      </c>
    </row>
    <row r="1246" spans="1:1" x14ac:dyDescent="0.35">
      <c r="A1246" s="12">
        <v>622</v>
      </c>
    </row>
    <row r="1248" spans="1:1" x14ac:dyDescent="0.35">
      <c r="A1248" s="12">
        <v>623</v>
      </c>
    </row>
    <row r="1250" spans="1:1" x14ac:dyDescent="0.35">
      <c r="A1250" s="12">
        <v>624</v>
      </c>
    </row>
    <row r="1252" spans="1:1" x14ac:dyDescent="0.35">
      <c r="A1252" s="12">
        <v>625</v>
      </c>
    </row>
    <row r="1254" spans="1:1" x14ac:dyDescent="0.35">
      <c r="A1254" s="12">
        <v>626</v>
      </c>
    </row>
    <row r="1256" spans="1:1" x14ac:dyDescent="0.35">
      <c r="A1256" s="12">
        <v>627</v>
      </c>
    </row>
    <row r="1258" spans="1:1" x14ac:dyDescent="0.35">
      <c r="A1258" s="12">
        <v>628</v>
      </c>
    </row>
    <row r="1260" spans="1:1" x14ac:dyDescent="0.35">
      <c r="A1260" s="12">
        <v>629</v>
      </c>
    </row>
    <row r="1262" spans="1:1" x14ac:dyDescent="0.35">
      <c r="A1262" s="12">
        <v>630</v>
      </c>
    </row>
    <row r="1264" spans="1:1" x14ac:dyDescent="0.35">
      <c r="A1264" s="12">
        <v>631</v>
      </c>
    </row>
    <row r="1266" spans="1:1" x14ac:dyDescent="0.35">
      <c r="A1266" s="12">
        <v>632</v>
      </c>
    </row>
    <row r="1268" spans="1:1" x14ac:dyDescent="0.35">
      <c r="A1268" s="12">
        <v>633</v>
      </c>
    </row>
    <row r="1270" spans="1:1" x14ac:dyDescent="0.35">
      <c r="A1270" s="12">
        <v>634</v>
      </c>
    </row>
    <row r="1272" spans="1:1" x14ac:dyDescent="0.35">
      <c r="A1272" s="12">
        <v>635</v>
      </c>
    </row>
    <row r="1274" spans="1:1" x14ac:dyDescent="0.35">
      <c r="A1274" s="12">
        <v>636</v>
      </c>
    </row>
    <row r="1276" spans="1:1" x14ac:dyDescent="0.35">
      <c r="A1276" s="12">
        <v>637</v>
      </c>
    </row>
    <row r="1278" spans="1:1" x14ac:dyDescent="0.35">
      <c r="A1278" s="12">
        <v>638</v>
      </c>
    </row>
    <row r="1280" spans="1:1" x14ac:dyDescent="0.35">
      <c r="A1280" s="12">
        <v>639</v>
      </c>
    </row>
    <row r="1282" spans="1:1" x14ac:dyDescent="0.35">
      <c r="A1282" s="12">
        <v>640</v>
      </c>
    </row>
    <row r="1284" spans="1:1" x14ac:dyDescent="0.35">
      <c r="A1284" s="12">
        <v>641</v>
      </c>
    </row>
    <row r="1286" spans="1:1" x14ac:dyDescent="0.35">
      <c r="A1286" s="12">
        <v>642</v>
      </c>
    </row>
    <row r="1288" spans="1:1" x14ac:dyDescent="0.35">
      <c r="A1288" s="12">
        <v>643</v>
      </c>
    </row>
    <row r="1290" spans="1:1" x14ac:dyDescent="0.35">
      <c r="A1290" s="12">
        <v>644</v>
      </c>
    </row>
    <row r="1292" spans="1:1" x14ac:dyDescent="0.35">
      <c r="A1292" s="12">
        <v>645</v>
      </c>
    </row>
    <row r="1294" spans="1:1" x14ac:dyDescent="0.35">
      <c r="A1294" s="12">
        <v>646</v>
      </c>
    </row>
    <row r="1296" spans="1:1" x14ac:dyDescent="0.35">
      <c r="A1296" s="12">
        <v>647</v>
      </c>
    </row>
    <row r="1298" spans="1:1" x14ac:dyDescent="0.35">
      <c r="A1298" s="12">
        <v>648</v>
      </c>
    </row>
    <row r="1300" spans="1:1" x14ac:dyDescent="0.35">
      <c r="A1300" s="12">
        <v>649</v>
      </c>
    </row>
    <row r="1302" spans="1:1" x14ac:dyDescent="0.35">
      <c r="A1302" s="12">
        <v>650</v>
      </c>
    </row>
    <row r="1304" spans="1:1" x14ac:dyDescent="0.35">
      <c r="A1304" s="12">
        <v>651</v>
      </c>
    </row>
    <row r="1306" spans="1:1" x14ac:dyDescent="0.35">
      <c r="A1306" s="12">
        <v>652</v>
      </c>
    </row>
    <row r="1308" spans="1:1" x14ac:dyDescent="0.35">
      <c r="A1308" s="12">
        <v>653</v>
      </c>
    </row>
    <row r="1310" spans="1:1" x14ac:dyDescent="0.35">
      <c r="A1310" s="12">
        <v>654</v>
      </c>
    </row>
    <row r="1312" spans="1:1" x14ac:dyDescent="0.35">
      <c r="A1312" s="12">
        <v>655</v>
      </c>
    </row>
    <row r="1314" spans="1:1" x14ac:dyDescent="0.35">
      <c r="A1314" s="12">
        <v>656</v>
      </c>
    </row>
    <row r="1316" spans="1:1" x14ac:dyDescent="0.35">
      <c r="A1316" s="12">
        <v>657</v>
      </c>
    </row>
    <row r="1318" spans="1:1" x14ac:dyDescent="0.35">
      <c r="A1318" s="12">
        <v>658</v>
      </c>
    </row>
    <row r="1320" spans="1:1" x14ac:dyDescent="0.35">
      <c r="A1320" s="12">
        <v>659</v>
      </c>
    </row>
    <row r="1322" spans="1:1" x14ac:dyDescent="0.35">
      <c r="A1322" s="12">
        <v>660</v>
      </c>
    </row>
    <row r="1324" spans="1:1" x14ac:dyDescent="0.35">
      <c r="A1324" s="12">
        <v>661</v>
      </c>
    </row>
    <row r="1326" spans="1:1" x14ac:dyDescent="0.35">
      <c r="A1326" s="12">
        <v>662</v>
      </c>
    </row>
    <row r="1328" spans="1:1" x14ac:dyDescent="0.35">
      <c r="A1328" s="12">
        <v>663</v>
      </c>
    </row>
    <row r="1330" spans="1:1" x14ac:dyDescent="0.35">
      <c r="A1330" s="12">
        <v>664</v>
      </c>
    </row>
    <row r="1332" spans="1:1" x14ac:dyDescent="0.35">
      <c r="A1332" s="12">
        <v>665</v>
      </c>
    </row>
    <row r="1334" spans="1:1" x14ac:dyDescent="0.35">
      <c r="A1334" s="12">
        <v>666</v>
      </c>
    </row>
    <row r="1336" spans="1:1" x14ac:dyDescent="0.35">
      <c r="A1336" s="12">
        <v>667</v>
      </c>
    </row>
    <row r="1338" spans="1:1" x14ac:dyDescent="0.35">
      <c r="A1338" s="12">
        <v>668</v>
      </c>
    </row>
    <row r="1340" spans="1:1" x14ac:dyDescent="0.35">
      <c r="A1340" s="12">
        <v>669</v>
      </c>
    </row>
    <row r="1342" spans="1:1" x14ac:dyDescent="0.35">
      <c r="A1342" s="12">
        <v>670</v>
      </c>
    </row>
    <row r="1344" spans="1:1" x14ac:dyDescent="0.35">
      <c r="A1344" s="12">
        <v>671</v>
      </c>
    </row>
    <row r="1346" spans="1:1" x14ac:dyDescent="0.35">
      <c r="A1346" s="12">
        <v>672</v>
      </c>
    </row>
    <row r="1348" spans="1:1" x14ac:dyDescent="0.35">
      <c r="A1348" s="12">
        <v>673</v>
      </c>
    </row>
    <row r="1350" spans="1:1" x14ac:dyDescent="0.35">
      <c r="A1350" s="12">
        <v>674</v>
      </c>
    </row>
    <row r="1352" spans="1:1" x14ac:dyDescent="0.35">
      <c r="A1352" s="12">
        <v>675</v>
      </c>
    </row>
    <row r="1354" spans="1:1" x14ac:dyDescent="0.35">
      <c r="A1354" s="12">
        <v>676</v>
      </c>
    </row>
    <row r="1356" spans="1:1" x14ac:dyDescent="0.35">
      <c r="A1356" s="12">
        <v>677</v>
      </c>
    </row>
    <row r="1358" spans="1:1" x14ac:dyDescent="0.35">
      <c r="A1358" s="12">
        <v>678</v>
      </c>
    </row>
    <row r="1360" spans="1:1" x14ac:dyDescent="0.35">
      <c r="A1360" s="12">
        <v>679</v>
      </c>
    </row>
    <row r="1362" spans="1:1" x14ac:dyDescent="0.35">
      <c r="A1362" s="12">
        <v>680</v>
      </c>
    </row>
    <row r="1364" spans="1:1" x14ac:dyDescent="0.35">
      <c r="A1364" s="12">
        <v>681</v>
      </c>
    </row>
    <row r="1366" spans="1:1" x14ac:dyDescent="0.35">
      <c r="A1366" s="12">
        <v>682</v>
      </c>
    </row>
    <row r="1368" spans="1:1" x14ac:dyDescent="0.35">
      <c r="A1368" s="12">
        <v>683</v>
      </c>
    </row>
    <row r="1370" spans="1:1" x14ac:dyDescent="0.35">
      <c r="A1370" s="12">
        <v>684</v>
      </c>
    </row>
    <row r="1372" spans="1:1" x14ac:dyDescent="0.35">
      <c r="A1372" s="12">
        <v>685</v>
      </c>
    </row>
    <row r="1374" spans="1:1" x14ac:dyDescent="0.35">
      <c r="A1374" s="12">
        <v>686</v>
      </c>
    </row>
    <row r="1376" spans="1:1" x14ac:dyDescent="0.35">
      <c r="A1376" s="12">
        <v>687</v>
      </c>
    </row>
    <row r="1378" spans="1:1" x14ac:dyDescent="0.35">
      <c r="A1378" s="12">
        <v>688</v>
      </c>
    </row>
    <row r="1380" spans="1:1" x14ac:dyDescent="0.35">
      <c r="A1380" s="12">
        <v>689</v>
      </c>
    </row>
    <row r="1382" spans="1:1" x14ac:dyDescent="0.35">
      <c r="A1382" s="12">
        <v>690</v>
      </c>
    </row>
    <row r="1384" spans="1:1" x14ac:dyDescent="0.35">
      <c r="A1384" s="12">
        <v>691</v>
      </c>
    </row>
    <row r="1386" spans="1:1" x14ac:dyDescent="0.35">
      <c r="A1386" s="12">
        <v>692</v>
      </c>
    </row>
    <row r="1388" spans="1:1" x14ac:dyDescent="0.35">
      <c r="A1388" s="12">
        <v>693</v>
      </c>
    </row>
    <row r="1390" spans="1:1" x14ac:dyDescent="0.35">
      <c r="A1390" s="12">
        <v>694</v>
      </c>
    </row>
    <row r="1392" spans="1:1" x14ac:dyDescent="0.35">
      <c r="A1392" s="12">
        <v>695</v>
      </c>
    </row>
    <row r="1394" spans="1:1" x14ac:dyDescent="0.35">
      <c r="A1394" s="12">
        <v>696</v>
      </c>
    </row>
    <row r="1396" spans="1:1" x14ac:dyDescent="0.35">
      <c r="A1396" s="12">
        <v>697</v>
      </c>
    </row>
    <row r="1398" spans="1:1" x14ac:dyDescent="0.35">
      <c r="A1398" s="12">
        <v>698</v>
      </c>
    </row>
    <row r="1400" spans="1:1" x14ac:dyDescent="0.35">
      <c r="A1400" s="12">
        <v>699</v>
      </c>
    </row>
    <row r="1402" spans="1:1" x14ac:dyDescent="0.35">
      <c r="A1402" s="12">
        <v>700</v>
      </c>
    </row>
    <row r="1404" spans="1:1" x14ac:dyDescent="0.35">
      <c r="A1404" s="12">
        <v>701</v>
      </c>
    </row>
    <row r="1406" spans="1:1" x14ac:dyDescent="0.35">
      <c r="A1406" s="12">
        <v>702</v>
      </c>
    </row>
    <row r="1408" spans="1:1" x14ac:dyDescent="0.35">
      <c r="A1408" s="12">
        <v>703</v>
      </c>
    </row>
    <row r="1410" spans="1:1" x14ac:dyDescent="0.35">
      <c r="A1410" s="12">
        <v>704</v>
      </c>
    </row>
    <row r="1412" spans="1:1" x14ac:dyDescent="0.35">
      <c r="A1412" s="12">
        <v>705</v>
      </c>
    </row>
  </sheetData>
  <mergeCells count="10">
    <mergeCell ref="AO1:AO2"/>
    <mergeCell ref="AG1:AG2"/>
    <mergeCell ref="AK1:AK2"/>
    <mergeCell ref="AM1:AM2"/>
    <mergeCell ref="G1:H2"/>
    <mergeCell ref="L1:L2"/>
    <mergeCell ref="P1:P2"/>
    <mergeCell ref="U1:V2"/>
    <mergeCell ref="Y1:Z2"/>
    <mergeCell ref="AC1:AD2"/>
  </mergeCells>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Charts</vt:lpstr>
      </vt:variant>
      <vt:variant>
        <vt:i4>2</vt:i4>
      </vt:variant>
    </vt:vector>
  </HeadingPairs>
  <TitlesOfParts>
    <vt:vector size="13" baseType="lpstr">
      <vt:lpstr>Notes &amp; instructions</vt:lpstr>
      <vt:lpstr>Input - Gross flows &amp; stocks</vt:lpstr>
      <vt:lpstr>Output - Variance decomp.</vt:lpstr>
      <vt:lpstr>Output - Contrib. 2008Recession</vt:lpstr>
      <vt:lpstr>Flow probs &amp; rates</vt:lpstr>
      <vt:lpstr>A&amp;Z correction</vt:lpstr>
      <vt:lpstr>Margin error adjustment</vt:lpstr>
      <vt:lpstr>Time agg. bias corr.</vt:lpstr>
      <vt:lpstr>Useful matrices &amp; checks</vt:lpstr>
      <vt:lpstr>SS Taylor expansion</vt:lpstr>
      <vt:lpstr>UsefulSeries</vt:lpstr>
      <vt:lpstr>Figure1</vt:lpstr>
      <vt:lpstr>Figure2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SINGLETON Carl</dc:creator>
  <cp:keywords/>
  <dc:description/>
  <cp:lastModifiedBy>CS</cp:lastModifiedBy>
  <cp:revision/>
  <dcterms:created xsi:type="dcterms:W3CDTF">2015-09-14T11:54:05Z</dcterms:created>
  <dcterms:modified xsi:type="dcterms:W3CDTF">2020-07-30T18:28:01Z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